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slicers/slicer1.xml" ContentType="application/vnd.ms-excel.slicer+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hidePivotFieldList="1"/>
  <mc:AlternateContent xmlns:mc="http://schemas.openxmlformats.org/markup-compatibility/2006">
    <mc:Choice Requires="x15">
      <x15ac:absPath xmlns:x15ac="http://schemas.microsoft.com/office/spreadsheetml/2010/11/ac" url=""/>
    </mc:Choice>
  </mc:AlternateContent>
  <xr:revisionPtr revIDLastSave="0" documentId="13_ncr:1_{3AD76302-4843-4325-AD9D-FA93946D1AFC}" xr6:coauthVersionLast="47" xr6:coauthVersionMax="47" xr10:uidLastSave="{00000000-0000-0000-0000-000000000000}"/>
  <bookViews>
    <workbookView showSheetTabs="0" xWindow="-120" yWindow="-120" windowWidth="29040" windowHeight="15720" tabRatio="894" xr2:uid="{00000000-000D-0000-FFFF-FFFF00000000}"/>
  </bookViews>
  <sheets>
    <sheet name="Dashboard" sheetId="12" r:id="rId1"/>
    <sheet name="Settings" sheetId="16" r:id="rId2"/>
    <sheet name="AdressBook" sheetId="3" r:id="rId3"/>
    <sheet name="TasksList" sheetId="21" r:id="rId4"/>
    <sheet name="PlansAndNotes" sheetId="23" r:id="rId5"/>
    <sheet name="ProcessPipeline" sheetId="7" r:id="rId6"/>
    <sheet name="Calendar" sheetId="20" r:id="rId7"/>
    <sheet name="Performance" sheetId="9" r:id="rId8"/>
    <sheet name="ConversionRate" sheetId="10" r:id="rId9"/>
    <sheet name="Calculations" sheetId="1" state="hidden" r:id="rId10"/>
    <sheet name="PipelineCalc" sheetId="25" state="hidden" r:id="rId11"/>
  </sheets>
  <definedNames>
    <definedName name="AGENTSTOTAL">Calculations!$BM$6</definedName>
    <definedName name="ALLAGENTS">OFFSET(Calculations!$BI$6,0,0,AGENTSTOTAL,1)</definedName>
    <definedName name="calendarSalesmen">Calendar!$K$7</definedName>
    <definedName name="calendarStage">Calendar!$I$7</definedName>
    <definedName name="calendarView">Calendar!$M$7</definedName>
    <definedName name="chosenDate">Calculations!$AZ$32</definedName>
    <definedName name="closedTasks">Calculations!$AW$6</definedName>
    <definedName name="COUNTFUNNEL">Calculations!$AK$27</definedName>
    <definedName name="COUNTSOURCE">Calculations!$AG$27</definedName>
    <definedName name="COUNTSS">Calculations!$AZ$27</definedName>
    <definedName name="COUNTSTAGES">Calculations!$AN$27</definedName>
    <definedName name="COUNTSTAGESTART">Calculations!$AZ$28</definedName>
    <definedName name="COUNTSTAGESTART2">Calculations!$BD$28</definedName>
    <definedName name="COUNTSTAGETIME">Calculations!$BD$27</definedName>
    <definedName name="COUNTTASK">Calculations!$AV$9</definedName>
    <definedName name="COUNTTASKMIN">Calculations!$AW$9</definedName>
    <definedName name="DATARANGE2">Performance!$G$6</definedName>
    <definedName name="DATERANGE">ConversionRate!$D$6</definedName>
    <definedName name="FunelAxis">OFFSET(Calculations!$AI$6,STARTFUNNEL,0,COUNTFUNNEL,1)</definedName>
    <definedName name="FunnelM">OFFSET(Calculations!$AJ$6,STARTFUNNEL,0,COUNTFUNNEL,1)</definedName>
    <definedName name="FunnelV">OFFSET(Calculations!$AK$6,STARTFUNNEL,0,COUNTFUNNEL,1)</definedName>
    <definedName name="importance">Settings!$G$6</definedName>
    <definedName name="importance1">Settings!$G$7</definedName>
    <definedName name="importance2">Settings!$G$8</definedName>
    <definedName name="importance3">Settings!$G$9</definedName>
    <definedName name="LABELPERSALESMAN">OFFSET(Calculations!$AY$6,COUNTSTAGESTART,0,COUNTSS,1)</definedName>
    <definedName name="openTasks">Calculations!$AV$6</definedName>
    <definedName name="_xlnm.Print_Area" localSheetId="2">OFFSET(AdressBook!$B$5,0,0,COUNTA(AdressBook!$B$6:$B$25)+1,13)</definedName>
    <definedName name="_xlnm.Print_Area" localSheetId="6">Calendar!$C$2:$O$77</definedName>
    <definedName name="_xlnm.Print_Area" localSheetId="8">ConversionRate!$B$2:$N$40</definedName>
    <definedName name="_xlnm.Print_Area" localSheetId="0">Dashboard!$B$2:$M$35</definedName>
    <definedName name="_xlnm.Print_Area" localSheetId="7">Performance!$B$2:$N$40</definedName>
    <definedName name="_xlnm.Print_Area" localSheetId="4">OFFSET(PlansAndNotes!$B$5,0,0,COUNTA(PlansAndNotes!$B$6:$B$4005)+1,6)</definedName>
    <definedName name="_xlnm.Print_Area" localSheetId="5">ProcessPipeline!$B$2:$W$199</definedName>
    <definedName name="_xlnm.Print_Area" localSheetId="1">Settings!$B$2:$K$59</definedName>
    <definedName name="_xlnm.Print_Area" localSheetId="3">OFFSET(TasksList!$B$5,0,0,COUNT(TasksList!$B$6:$B$25)+1,6)</definedName>
    <definedName name="SALESMAN">Performance!$D$6</definedName>
    <definedName name="selectTask">ConversionRate!$G$6</definedName>
    <definedName name="Slicer_CLOSED">#N/A</definedName>
    <definedName name="Slicer_CUSTOMER">#N/A</definedName>
    <definedName name="Slicer_IMPORTANCE">#N/A</definedName>
    <definedName name="Slicer_LEAD_SOURCE">#N/A</definedName>
    <definedName name="Slicer_SALES_AGENT">#N/A</definedName>
    <definedName name="SOURCELABEL">OFFSET(Calculations!$AF$6,STARTSOURCE,0,COUNTSOURCE,1)</definedName>
    <definedName name="SOURCENUMBER">OFFSET(Calculations!$AG$6,STARTSOURCE,0,COUNTSOURCE,1)</definedName>
    <definedName name="StageAxis">OFFSET(Calculations!$AI$6,STARTSTAGES,0,COUNTSTAGES,1)</definedName>
    <definedName name="STAGESPERAGENT">OFFSET(Calculations!$BK$6,0,0,AGENTSTOTAL,1)</definedName>
    <definedName name="STAGESPERSALESMAN">OFFSET(Calculations!$AZ$6,COUNTSTAGESTART,0,COUNTSS,1)</definedName>
    <definedName name="StagesV">OFFSET(Calculations!$AN$6,STARTSTAGES,0,COUNTSTAGES,1)</definedName>
    <definedName name="startCell">ProcessPipeline!$D$10</definedName>
    <definedName name="STARTFUNNEL">Calculations!$AK$28</definedName>
    <definedName name="STARTSOURCE">Calculations!$AG$28</definedName>
    <definedName name="STARTSTAGES">Calculations!$AN$28</definedName>
    <definedName name="startTaskTable" localSheetId="3">TasksList!$B$5</definedName>
    <definedName name="TASKCUSTOMER">OFFSET(Calculations!$AR$6,0,0,COUNTTASKMIN,1)</definedName>
    <definedName name="TASKLABEL">OFFSET(Calculations!$AT$6,0,0,COUNTTASKMIN,1)</definedName>
    <definedName name="taskRange">Calendar!$O$7</definedName>
    <definedName name="TASKSPERAGENT">OFFSET(Calculations!$BL$6,0,0,AGENTSTOTAL,1)</definedName>
    <definedName name="TIMELABELPERSALESMAN">OFFSET(Calculations!$AY$6,COUNTSTAGESTART2,0,COUNTSTAGETIME,1)</definedName>
    <definedName name="TIMEPERSALESMAN">OFFSET(Calculations!$BC$6,COUNTSTAGESTART2,0,COUNTSTAGETIME,1)</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3"/>
        <x14:slicerCache r:id="rId14"/>
        <x14:slicerCache r:id="rId15"/>
        <x14:slicerCache r:id="rId16"/>
        <x14:slicerCache r:id="rId1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74" i="20" l="1" a="1"/>
  <c r="O74" i="20" s="1"/>
  <c r="M74" i="20" a="1"/>
  <c r="M74" i="20" s="1"/>
  <c r="K74" i="20" a="1"/>
  <c r="K74" i="20" s="1"/>
  <c r="I74" i="20" a="1"/>
  <c r="I74" i="20" s="1"/>
  <c r="G74" i="20" a="1"/>
  <c r="G74" i="20" s="1"/>
  <c r="E74" i="20" a="1"/>
  <c r="E74" i="20" s="1"/>
  <c r="C74" i="20" a="1"/>
  <c r="C74" i="20" s="1"/>
  <c r="O73" i="20" a="1"/>
  <c r="O73" i="20" s="1"/>
  <c r="M73" i="20" a="1"/>
  <c r="M73" i="20" s="1"/>
  <c r="K73" i="20" a="1"/>
  <c r="K73" i="20" s="1"/>
  <c r="I73" i="20" a="1"/>
  <c r="I73" i="20" s="1"/>
  <c r="G73" i="20" a="1"/>
  <c r="G73" i="20" s="1"/>
  <c r="E73" i="20" a="1"/>
  <c r="E73" i="20" s="1"/>
  <c r="C73" i="20" a="1"/>
  <c r="C73" i="20" s="1"/>
  <c r="O72" i="20" a="1"/>
  <c r="O72" i="20" s="1"/>
  <c r="M72" i="20" a="1"/>
  <c r="M72" i="20" s="1"/>
  <c r="K72" i="20" a="1"/>
  <c r="K72" i="20" s="1"/>
  <c r="I72" i="20" a="1"/>
  <c r="I72" i="20" s="1"/>
  <c r="G72" i="20" a="1"/>
  <c r="G72" i="20" s="1"/>
  <c r="E72" i="20" a="1"/>
  <c r="E72" i="20" s="1"/>
  <c r="C72" i="20" a="1"/>
  <c r="C72" i="20" s="1"/>
  <c r="O71" i="20" a="1"/>
  <c r="O71" i="20" s="1"/>
  <c r="M71" i="20" a="1"/>
  <c r="M71" i="20" s="1"/>
  <c r="K71" i="20" a="1"/>
  <c r="K71" i="20" s="1"/>
  <c r="I71" i="20" a="1"/>
  <c r="I71" i="20" s="1"/>
  <c r="G71" i="20" a="1"/>
  <c r="G71" i="20" s="1"/>
  <c r="E71" i="20" a="1"/>
  <c r="E71" i="20" s="1"/>
  <c r="C71" i="20" a="1"/>
  <c r="C71" i="20" s="1"/>
  <c r="O70" i="20" a="1"/>
  <c r="O70" i="20" s="1"/>
  <c r="M70" i="20" a="1"/>
  <c r="M70" i="20" s="1"/>
  <c r="K70" i="20" a="1"/>
  <c r="K70" i="20" s="1"/>
  <c r="I70" i="20" a="1"/>
  <c r="I70" i="20" s="1"/>
  <c r="G70" i="20" a="1"/>
  <c r="G70" i="20" s="1"/>
  <c r="E70" i="20" a="1"/>
  <c r="E70" i="20" s="1"/>
  <c r="C70" i="20" a="1"/>
  <c r="C70" i="20" s="1"/>
  <c r="O69" i="20" a="1"/>
  <c r="O69" i="20" s="1"/>
  <c r="M69" i="20" a="1"/>
  <c r="M69" i="20" s="1"/>
  <c r="K69" i="20" a="1"/>
  <c r="K69" i="20" s="1"/>
  <c r="I69" i="20" a="1"/>
  <c r="I69" i="20" s="1"/>
  <c r="G69" i="20" a="1"/>
  <c r="G69" i="20" s="1"/>
  <c r="E69" i="20" a="1"/>
  <c r="E69" i="20" s="1"/>
  <c r="C69" i="20" a="1"/>
  <c r="C69" i="20" s="1"/>
  <c r="O68" i="20" a="1"/>
  <c r="O68" i="20" s="1"/>
  <c r="M68" i="20" a="1"/>
  <c r="M68" i="20" s="1"/>
  <c r="K68" i="20" a="1"/>
  <c r="K68" i="20" s="1"/>
  <c r="I68" i="20" a="1"/>
  <c r="I68" i="20" s="1"/>
  <c r="G68" i="20" a="1"/>
  <c r="G68" i="20" s="1"/>
  <c r="E68" i="20" a="1"/>
  <c r="E68" i="20" s="1"/>
  <c r="C68" i="20" a="1"/>
  <c r="C68" i="20" s="1"/>
  <c r="O67" i="20" a="1"/>
  <c r="O67" i="20" s="1"/>
  <c r="M67" i="20" a="1"/>
  <c r="M67" i="20" s="1"/>
  <c r="K67" i="20" a="1"/>
  <c r="K67" i="20" s="1"/>
  <c r="I67" i="20" a="1"/>
  <c r="I67" i="20" s="1"/>
  <c r="G67" i="20" a="1"/>
  <c r="G67" i="20" s="1"/>
  <c r="E67" i="20" a="1"/>
  <c r="E67" i="20" s="1"/>
  <c r="C67" i="20" a="1"/>
  <c r="C67" i="20" s="1"/>
  <c r="O66" i="20" a="1"/>
  <c r="O66" i="20" s="1"/>
  <c r="M66" i="20" a="1"/>
  <c r="M66" i="20" s="1"/>
  <c r="K66" i="20" a="1"/>
  <c r="K66" i="20" s="1"/>
  <c r="I66" i="20" a="1"/>
  <c r="I66" i="20" s="1"/>
  <c r="G66" i="20" a="1"/>
  <c r="G66" i="20" s="1"/>
  <c r="E66" i="20" a="1"/>
  <c r="E66" i="20" s="1"/>
  <c r="C66" i="20" a="1"/>
  <c r="C66" i="20" s="1"/>
  <c r="O63" i="20" a="1"/>
  <c r="O63" i="20" s="1"/>
  <c r="M63" i="20" a="1"/>
  <c r="M63" i="20" s="1"/>
  <c r="K63" i="20" a="1"/>
  <c r="K63" i="20" s="1"/>
  <c r="I63" i="20" a="1"/>
  <c r="I63" i="20" s="1"/>
  <c r="G63" i="20" a="1"/>
  <c r="G63" i="20" s="1"/>
  <c r="E63" i="20" a="1"/>
  <c r="E63" i="20" s="1"/>
  <c r="C63" i="20" a="1"/>
  <c r="C63" i="20" s="1"/>
  <c r="O62" i="20" a="1"/>
  <c r="O62" i="20" s="1"/>
  <c r="M62" i="20" a="1"/>
  <c r="M62" i="20" s="1"/>
  <c r="K62" i="20" a="1"/>
  <c r="K62" i="20" s="1"/>
  <c r="I62" i="20" a="1"/>
  <c r="I62" i="20" s="1"/>
  <c r="G62" i="20" a="1"/>
  <c r="G62" i="20" s="1"/>
  <c r="E62" i="20" a="1"/>
  <c r="E62" i="20" s="1"/>
  <c r="C62" i="20" a="1"/>
  <c r="C62" i="20" s="1"/>
  <c r="O61" i="20" a="1"/>
  <c r="O61" i="20" s="1"/>
  <c r="M61" i="20" a="1"/>
  <c r="M61" i="20" s="1"/>
  <c r="K61" i="20" a="1"/>
  <c r="K61" i="20" s="1"/>
  <c r="I61" i="20" a="1"/>
  <c r="I61" i="20" s="1"/>
  <c r="G61" i="20" a="1"/>
  <c r="G61" i="20" s="1"/>
  <c r="E61" i="20" a="1"/>
  <c r="E61" i="20" s="1"/>
  <c r="C61" i="20" a="1"/>
  <c r="C61" i="20" s="1"/>
  <c r="O60" i="20" a="1"/>
  <c r="O60" i="20" s="1"/>
  <c r="M60" i="20" a="1"/>
  <c r="M60" i="20" s="1"/>
  <c r="K60" i="20" a="1"/>
  <c r="K60" i="20" s="1"/>
  <c r="I60" i="20" a="1"/>
  <c r="I60" i="20" s="1"/>
  <c r="G60" i="20" a="1"/>
  <c r="G60" i="20" s="1"/>
  <c r="E60" i="20" a="1"/>
  <c r="E60" i="20" s="1"/>
  <c r="C60" i="20" a="1"/>
  <c r="C60" i="20" s="1"/>
  <c r="O59" i="20" a="1"/>
  <c r="O59" i="20" s="1"/>
  <c r="M59" i="20" a="1"/>
  <c r="M59" i="20" s="1"/>
  <c r="K59" i="20" a="1"/>
  <c r="K59" i="20" s="1"/>
  <c r="I59" i="20" a="1"/>
  <c r="I59" i="20" s="1"/>
  <c r="G59" i="20" a="1"/>
  <c r="G59" i="20" s="1"/>
  <c r="E59" i="20" a="1"/>
  <c r="E59" i="20" s="1"/>
  <c r="C59" i="20" a="1"/>
  <c r="C59" i="20" s="1"/>
  <c r="O58" i="20" a="1"/>
  <c r="O58" i="20" s="1"/>
  <c r="M58" i="20" a="1"/>
  <c r="M58" i="20" s="1"/>
  <c r="K58" i="20" a="1"/>
  <c r="K58" i="20" s="1"/>
  <c r="I58" i="20" a="1"/>
  <c r="I58" i="20" s="1"/>
  <c r="G58" i="20" a="1"/>
  <c r="G58" i="20" s="1"/>
  <c r="E58" i="20" a="1"/>
  <c r="E58" i="20" s="1"/>
  <c r="C58" i="20" a="1"/>
  <c r="C58" i="20" s="1"/>
  <c r="O57" i="20" a="1"/>
  <c r="O57" i="20" s="1"/>
  <c r="M57" i="20" a="1"/>
  <c r="M57" i="20" s="1"/>
  <c r="K57" i="20" a="1"/>
  <c r="K57" i="20" s="1"/>
  <c r="I57" i="20" a="1"/>
  <c r="I57" i="20" s="1"/>
  <c r="G57" i="20" a="1"/>
  <c r="G57" i="20" s="1"/>
  <c r="E57" i="20" a="1"/>
  <c r="E57" i="20" s="1"/>
  <c r="C57" i="20" a="1"/>
  <c r="C57" i="20" s="1"/>
  <c r="O56" i="20" a="1"/>
  <c r="O56" i="20" s="1"/>
  <c r="M56" i="20" a="1"/>
  <c r="M56" i="20" s="1"/>
  <c r="K56" i="20" a="1"/>
  <c r="K56" i="20" s="1"/>
  <c r="I56" i="20" a="1"/>
  <c r="I56" i="20" s="1"/>
  <c r="G56" i="20" a="1"/>
  <c r="G56" i="20" s="1"/>
  <c r="E56" i="20" a="1"/>
  <c r="E56" i="20" s="1"/>
  <c r="C56" i="20" a="1"/>
  <c r="C56" i="20" s="1"/>
  <c r="O55" i="20" a="1"/>
  <c r="O55" i="20" s="1"/>
  <c r="M55" i="20" a="1"/>
  <c r="M55" i="20" s="1"/>
  <c r="K55" i="20" a="1"/>
  <c r="K55" i="20" s="1"/>
  <c r="I55" i="20" a="1"/>
  <c r="I55" i="20" s="1"/>
  <c r="G55" i="20" a="1"/>
  <c r="G55" i="20" s="1"/>
  <c r="E55" i="20" a="1"/>
  <c r="E55" i="20" s="1"/>
  <c r="C55" i="20" a="1"/>
  <c r="C55" i="20" s="1"/>
  <c r="O52" i="20" a="1"/>
  <c r="O52" i="20" s="1"/>
  <c r="M52" i="20" a="1"/>
  <c r="M52" i="20" s="1"/>
  <c r="K52" i="20" a="1"/>
  <c r="K52" i="20" s="1"/>
  <c r="I52" i="20" a="1"/>
  <c r="I52" i="20" s="1"/>
  <c r="G52" i="20" a="1"/>
  <c r="G52" i="20" s="1"/>
  <c r="E52" i="20" a="1"/>
  <c r="E52" i="20" s="1"/>
  <c r="C52" i="20" a="1"/>
  <c r="C52" i="20" s="1"/>
  <c r="O51" i="20" a="1"/>
  <c r="O51" i="20" s="1"/>
  <c r="M51" i="20" a="1"/>
  <c r="M51" i="20" s="1"/>
  <c r="K51" i="20" a="1"/>
  <c r="K51" i="20" s="1"/>
  <c r="I51" i="20" a="1"/>
  <c r="I51" i="20" s="1"/>
  <c r="G51" i="20" a="1"/>
  <c r="G51" i="20" s="1"/>
  <c r="E51" i="20" a="1"/>
  <c r="E51" i="20" s="1"/>
  <c r="C51" i="20" a="1"/>
  <c r="C51" i="20" s="1"/>
  <c r="O50" i="20" a="1"/>
  <c r="O50" i="20" s="1"/>
  <c r="M50" i="20" a="1"/>
  <c r="M50" i="20" s="1"/>
  <c r="K50" i="20" a="1"/>
  <c r="K50" i="20" s="1"/>
  <c r="I50" i="20" a="1"/>
  <c r="I50" i="20" s="1"/>
  <c r="G50" i="20" a="1"/>
  <c r="G50" i="20" s="1"/>
  <c r="E50" i="20" a="1"/>
  <c r="E50" i="20" s="1"/>
  <c r="C50" i="20" a="1"/>
  <c r="C50" i="20" s="1"/>
  <c r="O49" i="20" a="1"/>
  <c r="O49" i="20" s="1"/>
  <c r="M49" i="20" a="1"/>
  <c r="M49" i="20" s="1"/>
  <c r="K49" i="20" a="1"/>
  <c r="K49" i="20" s="1"/>
  <c r="I49" i="20" a="1"/>
  <c r="I49" i="20" s="1"/>
  <c r="G49" i="20" a="1"/>
  <c r="G49" i="20" s="1"/>
  <c r="E49" i="20" a="1"/>
  <c r="E49" i="20" s="1"/>
  <c r="C49" i="20" a="1"/>
  <c r="C49" i="20" s="1"/>
  <c r="O48" i="20" a="1"/>
  <c r="O48" i="20" s="1"/>
  <c r="M48" i="20" a="1"/>
  <c r="M48" i="20" s="1"/>
  <c r="K48" i="20" a="1"/>
  <c r="K48" i="20" s="1"/>
  <c r="I48" i="20" a="1"/>
  <c r="I48" i="20" s="1"/>
  <c r="G48" i="20" a="1"/>
  <c r="G48" i="20" s="1"/>
  <c r="E48" i="20" a="1"/>
  <c r="E48" i="20" s="1"/>
  <c r="C48" i="20" a="1"/>
  <c r="C48" i="20" s="1"/>
  <c r="O47" i="20" a="1"/>
  <c r="O47" i="20" s="1"/>
  <c r="M47" i="20" a="1"/>
  <c r="M47" i="20" s="1"/>
  <c r="K47" i="20" a="1"/>
  <c r="K47" i="20" s="1"/>
  <c r="I47" i="20" a="1"/>
  <c r="I47" i="20" s="1"/>
  <c r="G47" i="20" a="1"/>
  <c r="G47" i="20" s="1"/>
  <c r="E47" i="20" a="1"/>
  <c r="E47" i="20" s="1"/>
  <c r="C47" i="20" a="1"/>
  <c r="C47" i="20" s="1"/>
  <c r="O46" i="20" a="1"/>
  <c r="O46" i="20" s="1"/>
  <c r="M46" i="20" a="1"/>
  <c r="M46" i="20" s="1"/>
  <c r="K46" i="20" a="1"/>
  <c r="K46" i="20" s="1"/>
  <c r="I46" i="20" a="1"/>
  <c r="I46" i="20" s="1"/>
  <c r="G46" i="20" a="1"/>
  <c r="G46" i="20" s="1"/>
  <c r="E46" i="20" a="1"/>
  <c r="E46" i="20" s="1"/>
  <c r="C46" i="20" a="1"/>
  <c r="C46" i="20" s="1"/>
  <c r="O45" i="20" a="1"/>
  <c r="O45" i="20" s="1"/>
  <c r="M45" i="20" a="1"/>
  <c r="M45" i="20" s="1"/>
  <c r="K45" i="20" a="1"/>
  <c r="K45" i="20" s="1"/>
  <c r="I45" i="20" a="1"/>
  <c r="I45" i="20" s="1"/>
  <c r="G45" i="20" a="1"/>
  <c r="G45" i="20" s="1"/>
  <c r="E45" i="20" a="1"/>
  <c r="E45" i="20" s="1"/>
  <c r="C45" i="20" a="1"/>
  <c r="C45" i="20" s="1"/>
  <c r="O44" i="20" a="1"/>
  <c r="O44" i="20" s="1"/>
  <c r="M44" i="20" a="1"/>
  <c r="M44" i="20" s="1"/>
  <c r="K44" i="20" a="1"/>
  <c r="K44" i="20" s="1"/>
  <c r="I44" i="20" a="1"/>
  <c r="I44" i="20" s="1"/>
  <c r="G44" i="20" a="1"/>
  <c r="G44" i="20" s="1"/>
  <c r="E44" i="20" a="1"/>
  <c r="E44" i="20" s="1"/>
  <c r="C44" i="20" a="1"/>
  <c r="C44" i="20" s="1"/>
  <c r="O41" i="20" a="1"/>
  <c r="O41" i="20" s="1"/>
  <c r="M41" i="20" a="1"/>
  <c r="M41" i="20" s="1"/>
  <c r="K41" i="20" a="1"/>
  <c r="K41" i="20" s="1"/>
  <c r="I41" i="20"/>
  <c r="I41" i="20" a="1"/>
  <c r="G41" i="20" a="1"/>
  <c r="G41" i="20" s="1"/>
  <c r="E41" i="20" a="1"/>
  <c r="E41" i="20" s="1"/>
  <c r="C41" i="20" a="1"/>
  <c r="C41" i="20" s="1"/>
  <c r="O40" i="20"/>
  <c r="O40" i="20" a="1"/>
  <c r="M40" i="20" a="1"/>
  <c r="M40" i="20" s="1"/>
  <c r="K40" i="20" a="1"/>
  <c r="K40" i="20" s="1"/>
  <c r="I40" i="20" a="1"/>
  <c r="I40" i="20" s="1"/>
  <c r="G40" i="20"/>
  <c r="G40" i="20" a="1"/>
  <c r="E40" i="20" a="1"/>
  <c r="E40" i="20" s="1"/>
  <c r="C40" i="20" a="1"/>
  <c r="C40" i="20" s="1"/>
  <c r="O39" i="20" a="1"/>
  <c r="O39" i="20" s="1"/>
  <c r="M39" i="20"/>
  <c r="M39" i="20" a="1"/>
  <c r="K39" i="20" a="1"/>
  <c r="K39" i="20" s="1"/>
  <c r="I39" i="20" a="1"/>
  <c r="I39" i="20" s="1"/>
  <c r="G39" i="20" a="1"/>
  <c r="G39" i="20" s="1"/>
  <c r="E39" i="20" a="1"/>
  <c r="E39" i="20" s="1"/>
  <c r="C39" i="20" a="1"/>
  <c r="C39" i="20" s="1"/>
  <c r="O38" i="20" a="1"/>
  <c r="O38" i="20" s="1"/>
  <c r="M38" i="20" a="1"/>
  <c r="M38" i="20" s="1"/>
  <c r="K38" i="20" a="1"/>
  <c r="K38" i="20" s="1"/>
  <c r="I38" i="20" a="1"/>
  <c r="I38" i="20" s="1"/>
  <c r="G38" i="20" a="1"/>
  <c r="G38" i="20" s="1"/>
  <c r="E38" i="20" a="1"/>
  <c r="E38" i="20" s="1"/>
  <c r="C38" i="20" a="1"/>
  <c r="C38" i="20" s="1"/>
  <c r="O37" i="20" a="1"/>
  <c r="O37" i="20" s="1"/>
  <c r="M37" i="20" a="1"/>
  <c r="M37" i="20" s="1"/>
  <c r="K37" i="20" a="1"/>
  <c r="K37" i="20" s="1"/>
  <c r="I37" i="20" a="1"/>
  <c r="I37" i="20" s="1"/>
  <c r="G37" i="20" a="1"/>
  <c r="G37" i="20" s="1"/>
  <c r="E37" i="20" a="1"/>
  <c r="E37" i="20" s="1"/>
  <c r="C37" i="20" a="1"/>
  <c r="C37" i="20" s="1"/>
  <c r="O36" i="20" a="1"/>
  <c r="O36" i="20" s="1"/>
  <c r="M36" i="20" a="1"/>
  <c r="M36" i="20" s="1"/>
  <c r="K36" i="20" a="1"/>
  <c r="K36" i="20" s="1"/>
  <c r="I36" i="20" a="1"/>
  <c r="I36" i="20" s="1"/>
  <c r="G36" i="20" a="1"/>
  <c r="G36" i="20" s="1"/>
  <c r="E36" i="20" a="1"/>
  <c r="E36" i="20" s="1"/>
  <c r="C36" i="20" a="1"/>
  <c r="C36" i="20" s="1"/>
  <c r="O35" i="20" a="1"/>
  <c r="O35" i="20" s="1"/>
  <c r="M35" i="20" a="1"/>
  <c r="M35" i="20" s="1"/>
  <c r="K35" i="20" a="1"/>
  <c r="K35" i="20" s="1"/>
  <c r="I35" i="20" a="1"/>
  <c r="I35" i="20" s="1"/>
  <c r="G35" i="20" a="1"/>
  <c r="G35" i="20" s="1"/>
  <c r="E35" i="20" a="1"/>
  <c r="E35" i="20" s="1"/>
  <c r="C35" i="20" a="1"/>
  <c r="C35" i="20" s="1"/>
  <c r="O34" i="20" a="1"/>
  <c r="O34" i="20" s="1"/>
  <c r="M34" i="20" a="1"/>
  <c r="M34" i="20" s="1"/>
  <c r="K34" i="20" a="1"/>
  <c r="K34" i="20" s="1"/>
  <c r="I34" i="20" a="1"/>
  <c r="I34" i="20" s="1"/>
  <c r="G34" i="20" a="1"/>
  <c r="G34" i="20" s="1"/>
  <c r="E34" i="20" a="1"/>
  <c r="E34" i="20" s="1"/>
  <c r="C34" i="20" a="1"/>
  <c r="C34" i="20" s="1"/>
  <c r="O33" i="20" a="1"/>
  <c r="O33" i="20" s="1"/>
  <c r="M33" i="20" a="1"/>
  <c r="M33" i="20" s="1"/>
  <c r="K33" i="20" a="1"/>
  <c r="K33" i="20" s="1"/>
  <c r="I33" i="20" a="1"/>
  <c r="I33" i="20" s="1"/>
  <c r="G33" i="20" a="1"/>
  <c r="G33" i="20" s="1"/>
  <c r="E33" i="20" a="1"/>
  <c r="E33" i="20" s="1"/>
  <c r="C33" i="20" a="1"/>
  <c r="C33" i="20" s="1"/>
  <c r="O30" i="20" a="1"/>
  <c r="O30" i="20" s="1"/>
  <c r="M30" i="20" a="1"/>
  <c r="M30" i="20" s="1"/>
  <c r="K30" i="20" a="1"/>
  <c r="K30" i="20" s="1"/>
  <c r="I30" i="20"/>
  <c r="I30" i="20" a="1"/>
  <c r="G30" i="20" a="1"/>
  <c r="G30" i="20" s="1"/>
  <c r="E30" i="20" a="1"/>
  <c r="E30" i="20" s="1"/>
  <c r="C30" i="20" a="1"/>
  <c r="C30" i="20" s="1"/>
  <c r="O29" i="20"/>
  <c r="O29" i="20" a="1"/>
  <c r="M29" i="20" a="1"/>
  <c r="M29" i="20" s="1"/>
  <c r="K29" i="20" a="1"/>
  <c r="K29" i="20" s="1"/>
  <c r="I29" i="20" a="1"/>
  <c r="I29" i="20" s="1"/>
  <c r="G29" i="20"/>
  <c r="G29" i="20" a="1"/>
  <c r="E29" i="20" a="1"/>
  <c r="E29" i="20" s="1"/>
  <c r="C29" i="20" a="1"/>
  <c r="C29" i="20" s="1"/>
  <c r="O28" i="20" a="1"/>
  <c r="O28" i="20" s="1"/>
  <c r="M28" i="20" a="1"/>
  <c r="M28" i="20" s="1"/>
  <c r="K28" i="20" a="1"/>
  <c r="K28" i="20" s="1"/>
  <c r="I28" i="20" a="1"/>
  <c r="I28" i="20" s="1"/>
  <c r="G28" i="20" a="1"/>
  <c r="G28" i="20" s="1"/>
  <c r="E28" i="20" a="1"/>
  <c r="E28" i="20" s="1"/>
  <c r="C28" i="20" a="1"/>
  <c r="C28" i="20" s="1"/>
  <c r="O27" i="20" a="1"/>
  <c r="O27" i="20" s="1"/>
  <c r="M27" i="20" a="1"/>
  <c r="M27" i="20" s="1"/>
  <c r="K27" i="20" a="1"/>
  <c r="K27" i="20" s="1"/>
  <c r="I27" i="20" a="1"/>
  <c r="I27" i="20" s="1"/>
  <c r="G27" i="20" a="1"/>
  <c r="G27" i="20" s="1"/>
  <c r="E27" i="20" a="1"/>
  <c r="E27" i="20" s="1"/>
  <c r="C27" i="20" a="1"/>
  <c r="C27" i="20" s="1"/>
  <c r="O26" i="20" a="1"/>
  <c r="O26" i="20" s="1"/>
  <c r="M26" i="20" a="1"/>
  <c r="M26" i="20" s="1"/>
  <c r="K26" i="20" a="1"/>
  <c r="K26" i="20" s="1"/>
  <c r="I26" i="20" a="1"/>
  <c r="I26" i="20" s="1"/>
  <c r="G26" i="20" a="1"/>
  <c r="G26" i="20" s="1"/>
  <c r="E26" i="20" a="1"/>
  <c r="E26" i="20" s="1"/>
  <c r="C26" i="20" a="1"/>
  <c r="C26" i="20" s="1"/>
  <c r="O25" i="20" a="1"/>
  <c r="O25" i="20" s="1"/>
  <c r="M25" i="20" a="1"/>
  <c r="M25" i="20" s="1"/>
  <c r="K25" i="20" a="1"/>
  <c r="K25" i="20" s="1"/>
  <c r="I25" i="20" a="1"/>
  <c r="I25" i="20" s="1"/>
  <c r="G25" i="20" a="1"/>
  <c r="G25" i="20" s="1"/>
  <c r="E25" i="20" a="1"/>
  <c r="E25" i="20" s="1"/>
  <c r="C25" i="20" a="1"/>
  <c r="C25" i="20" s="1"/>
  <c r="O24" i="20" a="1"/>
  <c r="O24" i="20" s="1"/>
  <c r="M24" i="20" a="1"/>
  <c r="M24" i="20" s="1"/>
  <c r="K24" i="20" a="1"/>
  <c r="K24" i="20" s="1"/>
  <c r="I24" i="20" a="1"/>
  <c r="I24" i="20" s="1"/>
  <c r="G24" i="20" a="1"/>
  <c r="G24" i="20" s="1"/>
  <c r="E24" i="20" a="1"/>
  <c r="E24" i="20" s="1"/>
  <c r="C24" i="20" a="1"/>
  <c r="C24" i="20" s="1"/>
  <c r="O23" i="20" a="1"/>
  <c r="O23" i="20" s="1"/>
  <c r="M23" i="20" a="1"/>
  <c r="M23" i="20" s="1"/>
  <c r="K23" i="20" a="1"/>
  <c r="K23" i="20" s="1"/>
  <c r="I23" i="20" a="1"/>
  <c r="I23" i="20" s="1"/>
  <c r="G23" i="20" a="1"/>
  <c r="G23" i="20" s="1"/>
  <c r="E23" i="20" a="1"/>
  <c r="E23" i="20" s="1"/>
  <c r="C23" i="20" a="1"/>
  <c r="C23" i="20" s="1"/>
  <c r="O22" i="20" a="1"/>
  <c r="O22" i="20" s="1"/>
  <c r="M22" i="20" a="1"/>
  <c r="M22" i="20" s="1"/>
  <c r="K22" i="20" a="1"/>
  <c r="K22" i="20" s="1"/>
  <c r="I22" i="20" a="1"/>
  <c r="I22" i="20" s="1"/>
  <c r="G22" i="20" a="1"/>
  <c r="G22" i="20" s="1"/>
  <c r="E22" i="20" a="1"/>
  <c r="E22" i="20" s="1"/>
  <c r="C22" i="20" a="1"/>
  <c r="C22" i="20" s="1"/>
  <c r="O19" i="20" a="1"/>
  <c r="O19" i="20" s="1"/>
  <c r="O18" i="20" a="1"/>
  <c r="O18" i="20" s="1"/>
  <c r="O17" i="20" a="1"/>
  <c r="O17" i="20" s="1"/>
  <c r="O16" i="20" a="1"/>
  <c r="O16" i="20" s="1"/>
  <c r="O15" i="20" a="1"/>
  <c r="O15" i="20" s="1"/>
  <c r="O14" i="20" a="1"/>
  <c r="O14" i="20" s="1"/>
  <c r="O13" i="20" a="1"/>
  <c r="O13" i="20" s="1"/>
  <c r="O12" i="20" a="1"/>
  <c r="O12" i="20" s="1"/>
  <c r="O11" i="20" a="1"/>
  <c r="O11" i="20" s="1"/>
  <c r="M19" i="20" a="1"/>
  <c r="M19" i="20" s="1"/>
  <c r="M18" i="20" a="1"/>
  <c r="M18" i="20" s="1"/>
  <c r="M17" i="20" a="1"/>
  <c r="M17" i="20" s="1"/>
  <c r="M16" i="20" a="1"/>
  <c r="M16" i="20" s="1"/>
  <c r="M15" i="20" a="1"/>
  <c r="M15" i="20" s="1"/>
  <c r="M14" i="20" a="1"/>
  <c r="M14" i="20" s="1"/>
  <c r="M13" i="20" a="1"/>
  <c r="M13" i="20" s="1"/>
  <c r="M12" i="20" a="1"/>
  <c r="M12" i="20" s="1"/>
  <c r="M11" i="20" a="1"/>
  <c r="M11" i="20" s="1"/>
  <c r="I19" i="20" a="1"/>
  <c r="I19" i="20" s="1"/>
  <c r="I18" i="20" a="1"/>
  <c r="I18" i="20" s="1"/>
  <c r="I17" i="20" a="1"/>
  <c r="I17" i="20" s="1"/>
  <c r="I16" i="20" a="1"/>
  <c r="I16" i="20" s="1"/>
  <c r="I15" i="20" a="1"/>
  <c r="I15" i="20" s="1"/>
  <c r="I14" i="20" a="1"/>
  <c r="I14" i="20" s="1"/>
  <c r="I13" i="20" a="1"/>
  <c r="I13" i="20" s="1"/>
  <c r="I12" i="20" a="1"/>
  <c r="I12" i="20" s="1"/>
  <c r="I11" i="20" a="1"/>
  <c r="I11" i="20" s="1"/>
  <c r="G19" i="20" a="1"/>
  <c r="G19" i="20" s="1"/>
  <c r="G18" i="20" a="1"/>
  <c r="G18" i="20" s="1"/>
  <c r="G17" i="20" a="1"/>
  <c r="G17" i="20" s="1"/>
  <c r="G16" i="20"/>
  <c r="G16" i="20" a="1"/>
  <c r="G15" i="20" a="1"/>
  <c r="G15" i="20" s="1"/>
  <c r="G14" i="20" a="1"/>
  <c r="G14" i="20" s="1"/>
  <c r="G13" i="20" a="1"/>
  <c r="G13" i="20" s="1"/>
  <c r="G12" i="20" a="1"/>
  <c r="G12" i="20" s="1"/>
  <c r="G11" i="20" a="1"/>
  <c r="G11" i="20" s="1"/>
  <c r="E19" i="20" a="1"/>
  <c r="E19" i="20" s="1"/>
  <c r="E18" i="20" a="1"/>
  <c r="E18" i="20" s="1"/>
  <c r="E17" i="20" a="1"/>
  <c r="E17" i="20" s="1"/>
  <c r="E16" i="20" a="1"/>
  <c r="E16" i="20" s="1"/>
  <c r="E15" i="20" a="1"/>
  <c r="E15" i="20" s="1"/>
  <c r="E14" i="20" a="1"/>
  <c r="E14" i="20" s="1"/>
  <c r="E13" i="20" a="1"/>
  <c r="E13" i="20" s="1"/>
  <c r="E12" i="20" a="1"/>
  <c r="E12" i="20" s="1"/>
  <c r="E11" i="20" a="1"/>
  <c r="E11" i="20" s="1"/>
  <c r="C19" i="20" a="1"/>
  <c r="C19" i="20" s="1"/>
  <c r="C18" i="20" a="1"/>
  <c r="C18" i="20" s="1"/>
  <c r="C17" i="20" a="1"/>
  <c r="C17" i="20" s="1"/>
  <c r="C16" i="20" a="1"/>
  <c r="C16" i="20" s="1"/>
  <c r="C15" i="20" a="1"/>
  <c r="C15" i="20" s="1"/>
  <c r="C14" i="20" a="1"/>
  <c r="C14" i="20" s="1"/>
  <c r="C13" i="20" a="1"/>
  <c r="C13" i="20" s="1"/>
  <c r="C12" i="20" a="1"/>
  <c r="C12" i="20" s="1"/>
  <c r="C11" i="20" a="1"/>
  <c r="C11" i="20" s="1"/>
  <c r="K15" i="20" a="1"/>
  <c r="K15" i="20" s="1"/>
  <c r="K5" i="1" l="1"/>
  <c r="K6" i="1"/>
  <c r="K7" i="1"/>
  <c r="K8" i="1"/>
  <c r="K9" i="1"/>
  <c r="K10" i="1"/>
  <c r="K11" i="1"/>
  <c r="K12" i="1"/>
  <c r="K13" i="1"/>
  <c r="K14" i="1"/>
  <c r="K15" i="1"/>
  <c r="K16" i="1"/>
  <c r="K17" i="1"/>
  <c r="K18" i="1"/>
  <c r="K19" i="1"/>
  <c r="K20" i="1"/>
  <c r="K21" i="1"/>
  <c r="K22" i="1"/>
  <c r="K23" i="1"/>
  <c r="K4" i="1"/>
  <c r="C3513" i="23"/>
  <c r="C3514" i="23"/>
  <c r="C3515" i="23"/>
  <c r="C3516" i="23"/>
  <c r="C3517" i="23"/>
  <c r="C3518" i="23"/>
  <c r="C3519" i="23"/>
  <c r="C3520" i="23"/>
  <c r="C3521" i="23"/>
  <c r="C3522" i="23"/>
  <c r="C3523" i="23"/>
  <c r="C3524" i="23"/>
  <c r="C3525" i="23"/>
  <c r="C3526" i="23"/>
  <c r="C3527" i="23"/>
  <c r="C3528" i="23"/>
  <c r="C3529" i="23"/>
  <c r="C3530" i="23"/>
  <c r="C3531" i="23"/>
  <c r="C3532" i="23"/>
  <c r="C3533" i="23"/>
  <c r="C3534" i="23"/>
  <c r="C3535" i="23"/>
  <c r="C3536" i="23"/>
  <c r="C3537" i="23"/>
  <c r="C3538" i="23"/>
  <c r="C3539" i="23"/>
  <c r="C3540" i="23"/>
  <c r="C3541" i="23"/>
  <c r="C3542" i="23"/>
  <c r="C3543" i="23"/>
  <c r="C3544" i="23"/>
  <c r="C3545" i="23"/>
  <c r="C3546" i="23"/>
  <c r="C3547" i="23"/>
  <c r="C3548" i="23"/>
  <c r="C3549" i="23"/>
  <c r="C3550" i="23"/>
  <c r="C3551" i="23"/>
  <c r="C3552" i="23"/>
  <c r="C3553" i="23"/>
  <c r="C3554" i="23"/>
  <c r="C3555" i="23"/>
  <c r="C3556" i="23"/>
  <c r="C3557" i="23"/>
  <c r="C3558" i="23"/>
  <c r="C3559" i="23"/>
  <c r="C3560" i="23"/>
  <c r="C3561" i="23"/>
  <c r="C3562" i="23"/>
  <c r="C3563" i="23"/>
  <c r="C3564" i="23"/>
  <c r="C3565" i="23"/>
  <c r="C3566" i="23"/>
  <c r="C3567" i="23"/>
  <c r="C3568" i="23"/>
  <c r="C3569" i="23"/>
  <c r="C3570" i="23"/>
  <c r="C3571" i="23"/>
  <c r="C3572" i="23"/>
  <c r="C3573" i="23"/>
  <c r="C3574" i="23"/>
  <c r="C3575" i="23"/>
  <c r="C3576" i="23"/>
  <c r="C3577" i="23"/>
  <c r="C3578" i="23"/>
  <c r="C3579" i="23"/>
  <c r="C3580" i="23"/>
  <c r="C3581" i="23"/>
  <c r="C3582" i="23"/>
  <c r="C3583" i="23"/>
  <c r="C3584" i="23"/>
  <c r="C3585" i="23"/>
  <c r="C3586" i="23"/>
  <c r="C3587" i="23"/>
  <c r="C3588" i="23"/>
  <c r="C3589" i="23"/>
  <c r="C3590" i="23"/>
  <c r="C3591" i="23"/>
  <c r="C3592" i="23"/>
  <c r="C3593" i="23"/>
  <c r="C3594" i="23"/>
  <c r="C3595" i="23"/>
  <c r="C3596" i="23"/>
  <c r="C3597" i="23"/>
  <c r="C3598" i="23"/>
  <c r="C3599" i="23"/>
  <c r="C3600" i="23"/>
  <c r="C3601" i="23"/>
  <c r="C3602" i="23"/>
  <c r="C3603" i="23"/>
  <c r="C3604" i="23"/>
  <c r="C3605" i="23"/>
  <c r="C3606" i="23"/>
  <c r="C3607" i="23"/>
  <c r="C3608" i="23"/>
  <c r="C3609" i="23"/>
  <c r="C3610" i="23"/>
  <c r="C3611" i="23"/>
  <c r="C3612" i="23"/>
  <c r="C3613" i="23"/>
  <c r="C3614" i="23"/>
  <c r="C3615" i="23"/>
  <c r="C3616" i="23"/>
  <c r="C3617" i="23"/>
  <c r="C3618" i="23"/>
  <c r="C3619" i="23"/>
  <c r="C3620" i="23"/>
  <c r="C3621" i="23"/>
  <c r="C3622" i="23"/>
  <c r="C3623" i="23"/>
  <c r="C3624" i="23"/>
  <c r="C3625" i="23"/>
  <c r="C3626" i="23"/>
  <c r="C3627" i="23"/>
  <c r="C3628" i="23"/>
  <c r="C3629" i="23"/>
  <c r="C3630" i="23"/>
  <c r="C3631" i="23"/>
  <c r="C3632" i="23"/>
  <c r="C3633" i="23"/>
  <c r="C3634" i="23"/>
  <c r="C3635" i="23"/>
  <c r="C3636" i="23"/>
  <c r="C3637" i="23"/>
  <c r="C3638" i="23"/>
  <c r="C3639" i="23"/>
  <c r="C3640" i="23"/>
  <c r="C3641" i="23"/>
  <c r="C3642" i="23"/>
  <c r="C3643" i="23"/>
  <c r="C3644" i="23"/>
  <c r="C3645" i="23"/>
  <c r="C3646" i="23"/>
  <c r="C3647" i="23"/>
  <c r="C3648" i="23"/>
  <c r="C3649" i="23"/>
  <c r="C3650" i="23"/>
  <c r="C3651" i="23"/>
  <c r="C3652" i="23"/>
  <c r="C3653" i="23"/>
  <c r="C3654" i="23"/>
  <c r="C3655" i="23"/>
  <c r="C3656" i="23"/>
  <c r="C3657" i="23"/>
  <c r="C3658" i="23"/>
  <c r="C3659" i="23"/>
  <c r="C3660" i="23"/>
  <c r="C3661" i="23"/>
  <c r="C3662" i="23"/>
  <c r="C3663" i="23"/>
  <c r="C3664" i="23"/>
  <c r="C3665" i="23"/>
  <c r="C3666" i="23"/>
  <c r="C3667" i="23"/>
  <c r="C3668" i="23"/>
  <c r="C3669" i="23"/>
  <c r="C3670" i="23"/>
  <c r="C3671" i="23"/>
  <c r="C3672" i="23"/>
  <c r="C3673" i="23"/>
  <c r="C3674" i="23"/>
  <c r="C3675" i="23"/>
  <c r="C3676" i="23"/>
  <c r="C3677" i="23"/>
  <c r="C3678" i="23"/>
  <c r="C3679" i="23"/>
  <c r="C3680" i="23"/>
  <c r="C3681" i="23"/>
  <c r="C3682" i="23"/>
  <c r="C3683" i="23"/>
  <c r="C3684" i="23"/>
  <c r="C3685" i="23"/>
  <c r="C3686" i="23"/>
  <c r="C3687" i="23"/>
  <c r="C3688" i="23"/>
  <c r="C3689" i="23"/>
  <c r="C3690" i="23"/>
  <c r="C3691" i="23"/>
  <c r="C3692" i="23"/>
  <c r="C3693" i="23"/>
  <c r="C3694" i="23"/>
  <c r="C3695" i="23"/>
  <c r="C3696" i="23"/>
  <c r="C3697" i="23"/>
  <c r="C3698" i="23"/>
  <c r="C3699" i="23"/>
  <c r="C3700" i="23"/>
  <c r="C3701" i="23"/>
  <c r="C3702" i="23"/>
  <c r="C3703" i="23"/>
  <c r="C3704" i="23"/>
  <c r="C3705" i="23"/>
  <c r="C3706" i="23"/>
  <c r="C3707" i="23"/>
  <c r="C3708" i="23"/>
  <c r="C3709" i="23"/>
  <c r="C3710" i="23"/>
  <c r="C3711" i="23"/>
  <c r="C3712" i="23"/>
  <c r="C3713" i="23"/>
  <c r="C3714" i="23"/>
  <c r="C3715" i="23"/>
  <c r="C3716" i="23"/>
  <c r="C3717" i="23"/>
  <c r="C3718" i="23"/>
  <c r="C3719" i="23"/>
  <c r="C3720" i="23"/>
  <c r="C3721" i="23"/>
  <c r="C3722" i="23"/>
  <c r="C3723" i="23"/>
  <c r="C3724" i="23"/>
  <c r="C3725" i="23"/>
  <c r="C3726" i="23"/>
  <c r="C3727" i="23"/>
  <c r="C3728" i="23"/>
  <c r="C3729" i="23"/>
  <c r="C3730" i="23"/>
  <c r="C3731" i="23"/>
  <c r="C3732" i="23"/>
  <c r="C3733" i="23"/>
  <c r="C3734" i="23"/>
  <c r="C3735" i="23"/>
  <c r="C3736" i="23"/>
  <c r="C3737" i="23"/>
  <c r="C3738" i="23"/>
  <c r="C3739" i="23"/>
  <c r="C3740" i="23"/>
  <c r="C3741" i="23"/>
  <c r="C3742" i="23"/>
  <c r="C3743" i="23"/>
  <c r="C3744" i="23"/>
  <c r="C3745" i="23"/>
  <c r="C3746" i="23"/>
  <c r="C3747" i="23"/>
  <c r="C3748" i="23"/>
  <c r="C3749" i="23"/>
  <c r="C3750" i="23"/>
  <c r="C3751" i="23"/>
  <c r="C3752" i="23"/>
  <c r="C3753" i="23"/>
  <c r="C3754" i="23"/>
  <c r="C3755" i="23"/>
  <c r="C3756" i="23"/>
  <c r="C3757" i="23"/>
  <c r="C3758" i="23"/>
  <c r="C3759" i="23"/>
  <c r="C3760" i="23"/>
  <c r="C3761" i="23"/>
  <c r="C3762" i="23"/>
  <c r="C3763" i="23"/>
  <c r="C3764" i="23"/>
  <c r="C3765" i="23"/>
  <c r="C3766" i="23"/>
  <c r="C3767" i="23"/>
  <c r="C3768" i="23"/>
  <c r="C3769" i="23"/>
  <c r="C3770" i="23"/>
  <c r="C3771" i="23"/>
  <c r="C3772" i="23"/>
  <c r="C3773" i="23"/>
  <c r="C3774" i="23"/>
  <c r="C3775" i="23"/>
  <c r="C3776" i="23"/>
  <c r="C3777" i="23"/>
  <c r="C3778" i="23"/>
  <c r="C3779" i="23"/>
  <c r="C3780" i="23"/>
  <c r="C3781" i="23"/>
  <c r="C3782" i="23"/>
  <c r="C3783" i="23"/>
  <c r="C3784" i="23"/>
  <c r="C3785" i="23"/>
  <c r="C3786" i="23"/>
  <c r="C3787" i="23"/>
  <c r="C3788" i="23"/>
  <c r="C3789" i="23"/>
  <c r="C3790" i="23"/>
  <c r="C3791" i="23"/>
  <c r="C3792" i="23"/>
  <c r="C3793" i="23"/>
  <c r="C3794" i="23"/>
  <c r="C3795" i="23"/>
  <c r="C3796" i="23"/>
  <c r="C3797" i="23"/>
  <c r="C3798" i="23"/>
  <c r="C3799" i="23"/>
  <c r="C3800" i="23"/>
  <c r="C3801" i="23"/>
  <c r="C3802" i="23"/>
  <c r="C3803" i="23"/>
  <c r="C3804" i="23"/>
  <c r="C3805" i="23"/>
  <c r="C3806" i="23"/>
  <c r="C3807" i="23"/>
  <c r="C3808" i="23"/>
  <c r="C3809" i="23"/>
  <c r="C3810" i="23"/>
  <c r="C3811" i="23"/>
  <c r="C3812" i="23"/>
  <c r="C3813" i="23"/>
  <c r="C3814" i="23"/>
  <c r="C3815" i="23"/>
  <c r="C3816" i="23"/>
  <c r="C3817" i="23"/>
  <c r="C3818" i="23"/>
  <c r="C3819" i="23"/>
  <c r="C3820" i="23"/>
  <c r="C3821" i="23"/>
  <c r="C3822" i="23"/>
  <c r="C3823" i="23"/>
  <c r="C3824" i="23"/>
  <c r="C3825" i="23"/>
  <c r="C3826" i="23"/>
  <c r="C3827" i="23"/>
  <c r="C3828" i="23"/>
  <c r="C3829" i="23"/>
  <c r="C3830" i="23"/>
  <c r="C3831" i="23"/>
  <c r="C3832" i="23"/>
  <c r="C3833" i="23"/>
  <c r="C3834" i="23"/>
  <c r="C3835" i="23"/>
  <c r="C3836" i="23"/>
  <c r="C3837" i="23"/>
  <c r="C3838" i="23"/>
  <c r="C3839" i="23"/>
  <c r="C3840" i="23"/>
  <c r="C3841" i="23"/>
  <c r="C3842" i="23"/>
  <c r="C3843" i="23"/>
  <c r="C3844" i="23"/>
  <c r="C3845" i="23"/>
  <c r="C3846" i="23"/>
  <c r="C3847" i="23"/>
  <c r="C3848" i="23"/>
  <c r="C3849" i="23"/>
  <c r="C3850" i="23"/>
  <c r="C3851" i="23"/>
  <c r="C3852" i="23"/>
  <c r="C3853" i="23"/>
  <c r="C3854" i="23"/>
  <c r="C3855" i="23"/>
  <c r="C3856" i="23"/>
  <c r="C3857" i="23"/>
  <c r="C3858" i="23"/>
  <c r="C3859" i="23"/>
  <c r="C3860" i="23"/>
  <c r="C3861" i="23"/>
  <c r="C3862" i="23"/>
  <c r="C3863" i="23"/>
  <c r="C3864" i="23"/>
  <c r="C3865" i="23"/>
  <c r="C3866" i="23"/>
  <c r="C3867" i="23"/>
  <c r="C3868" i="23"/>
  <c r="C3869" i="23"/>
  <c r="C3870" i="23"/>
  <c r="C3871" i="23"/>
  <c r="C3872" i="23"/>
  <c r="C3873" i="23"/>
  <c r="C3874" i="23"/>
  <c r="C3875" i="23"/>
  <c r="C3876" i="23"/>
  <c r="C3877" i="23"/>
  <c r="C3878" i="23"/>
  <c r="C3879" i="23"/>
  <c r="C3880" i="23"/>
  <c r="C3881" i="23"/>
  <c r="C3882" i="23"/>
  <c r="C3883" i="23"/>
  <c r="C3884" i="23"/>
  <c r="C3885" i="23"/>
  <c r="C3886" i="23"/>
  <c r="C3887" i="23"/>
  <c r="C3888" i="23"/>
  <c r="C3889" i="23"/>
  <c r="C3890" i="23"/>
  <c r="C3891" i="23"/>
  <c r="C3892" i="23"/>
  <c r="C3893" i="23"/>
  <c r="C3894" i="23"/>
  <c r="C3895" i="23"/>
  <c r="C3896" i="23"/>
  <c r="C3897" i="23"/>
  <c r="C3898" i="23"/>
  <c r="C3899" i="23"/>
  <c r="C3900" i="23"/>
  <c r="C3901" i="23"/>
  <c r="C3902" i="23"/>
  <c r="C3903" i="23"/>
  <c r="C3904" i="23"/>
  <c r="C3905" i="23"/>
  <c r="C3906" i="23"/>
  <c r="C3907" i="23"/>
  <c r="C3908" i="23"/>
  <c r="C3909" i="23"/>
  <c r="C3910" i="23"/>
  <c r="C3911" i="23"/>
  <c r="C3912" i="23"/>
  <c r="C3913" i="23"/>
  <c r="C3914" i="23"/>
  <c r="C3915" i="23"/>
  <c r="C3916" i="23"/>
  <c r="C3917" i="23"/>
  <c r="C3918" i="23"/>
  <c r="C3919" i="23"/>
  <c r="C3920" i="23"/>
  <c r="C3921" i="23"/>
  <c r="C3922" i="23"/>
  <c r="C3923" i="23"/>
  <c r="C3924" i="23"/>
  <c r="C3925" i="23"/>
  <c r="C3926" i="23"/>
  <c r="C3927" i="23"/>
  <c r="C3928" i="23"/>
  <c r="C3929" i="23"/>
  <c r="C3930" i="23"/>
  <c r="C3931" i="23"/>
  <c r="C3932" i="23"/>
  <c r="C3933" i="23"/>
  <c r="C3934" i="23"/>
  <c r="C3935" i="23"/>
  <c r="C3936" i="23"/>
  <c r="C3937" i="23"/>
  <c r="C3938" i="23"/>
  <c r="C3939" i="23"/>
  <c r="C3940" i="23"/>
  <c r="C3941" i="23"/>
  <c r="C3942" i="23"/>
  <c r="C3943" i="23"/>
  <c r="C3944" i="23"/>
  <c r="C3945" i="23"/>
  <c r="C3946" i="23"/>
  <c r="C3947" i="23"/>
  <c r="C3948" i="23"/>
  <c r="C3949" i="23"/>
  <c r="C3950" i="23"/>
  <c r="C3951" i="23"/>
  <c r="C3952" i="23"/>
  <c r="C3953" i="23"/>
  <c r="C3954" i="23"/>
  <c r="C3955" i="23"/>
  <c r="C3956" i="23"/>
  <c r="C3957" i="23"/>
  <c r="C3958" i="23"/>
  <c r="C3959" i="23"/>
  <c r="C3960" i="23"/>
  <c r="C3961" i="23"/>
  <c r="C3962" i="23"/>
  <c r="C3963" i="23"/>
  <c r="C3964" i="23"/>
  <c r="C3965" i="23"/>
  <c r="C3966" i="23"/>
  <c r="C3967" i="23"/>
  <c r="C3968" i="23"/>
  <c r="C3969" i="23"/>
  <c r="C3970" i="23"/>
  <c r="C3971" i="23"/>
  <c r="C3972" i="23"/>
  <c r="C3973" i="23"/>
  <c r="C3974" i="23"/>
  <c r="C3975" i="23"/>
  <c r="C3976" i="23"/>
  <c r="C3977" i="23"/>
  <c r="C3978" i="23"/>
  <c r="C3979" i="23"/>
  <c r="C3980" i="23"/>
  <c r="C3981" i="23"/>
  <c r="C3982" i="23"/>
  <c r="C3983" i="23"/>
  <c r="C3984" i="23"/>
  <c r="C3985" i="23"/>
  <c r="C3986" i="23"/>
  <c r="C3987" i="23"/>
  <c r="C3988" i="23"/>
  <c r="C3989" i="23"/>
  <c r="C3990" i="23"/>
  <c r="C3991" i="23"/>
  <c r="C3992" i="23"/>
  <c r="C3993" i="23"/>
  <c r="C3994" i="23"/>
  <c r="C3995" i="23"/>
  <c r="C3996" i="23"/>
  <c r="C3997" i="23"/>
  <c r="C3998" i="23"/>
  <c r="C3999" i="23"/>
  <c r="C4000" i="23"/>
  <c r="C4001" i="23"/>
  <c r="C4002" i="23"/>
  <c r="C4003" i="23"/>
  <c r="C4004" i="23"/>
  <c r="C3170" i="23"/>
  <c r="C3171" i="23"/>
  <c r="C3172" i="23"/>
  <c r="C3173" i="23"/>
  <c r="C3174" i="23"/>
  <c r="C3175" i="23"/>
  <c r="C3176" i="23"/>
  <c r="C3177" i="23"/>
  <c r="C3178" i="23"/>
  <c r="C3179" i="23"/>
  <c r="C3180" i="23"/>
  <c r="C3181" i="23"/>
  <c r="C3182" i="23"/>
  <c r="C3183" i="23"/>
  <c r="C3184" i="23"/>
  <c r="C3185" i="23"/>
  <c r="C3186" i="23"/>
  <c r="C3187" i="23"/>
  <c r="C3188" i="23"/>
  <c r="C3189" i="23"/>
  <c r="C3190" i="23"/>
  <c r="C3191" i="23"/>
  <c r="C3192" i="23"/>
  <c r="C3193" i="23"/>
  <c r="C3194" i="23"/>
  <c r="C3195" i="23"/>
  <c r="C3196" i="23"/>
  <c r="C3197" i="23"/>
  <c r="C3198" i="23"/>
  <c r="C3199" i="23"/>
  <c r="C3200" i="23"/>
  <c r="C3201" i="23"/>
  <c r="C3202" i="23"/>
  <c r="C3203" i="23"/>
  <c r="C3204" i="23"/>
  <c r="C3205" i="23"/>
  <c r="C3206" i="23"/>
  <c r="C3207" i="23"/>
  <c r="C3208" i="23"/>
  <c r="C3209" i="23"/>
  <c r="C3210" i="23"/>
  <c r="C3211" i="23"/>
  <c r="C3212" i="23"/>
  <c r="C3213" i="23"/>
  <c r="C3214" i="23"/>
  <c r="C3215" i="23"/>
  <c r="C3216" i="23"/>
  <c r="C3217" i="23"/>
  <c r="C3218" i="23"/>
  <c r="C3219" i="23"/>
  <c r="C3220" i="23"/>
  <c r="C3221" i="23"/>
  <c r="C3222" i="23"/>
  <c r="C3223" i="23"/>
  <c r="C3224" i="23"/>
  <c r="C3225" i="23"/>
  <c r="C3226" i="23"/>
  <c r="C3227" i="23"/>
  <c r="C3228" i="23"/>
  <c r="C3229" i="23"/>
  <c r="C3230" i="23"/>
  <c r="C3231" i="23"/>
  <c r="C3232" i="23"/>
  <c r="C3233" i="23"/>
  <c r="C3234" i="23"/>
  <c r="C3235" i="23"/>
  <c r="C3236" i="23"/>
  <c r="C3237" i="23"/>
  <c r="C3238" i="23"/>
  <c r="C3239" i="23"/>
  <c r="C3240" i="23"/>
  <c r="C3241" i="23"/>
  <c r="C3242" i="23"/>
  <c r="C3243" i="23"/>
  <c r="C3244" i="23"/>
  <c r="C3245" i="23"/>
  <c r="C3246" i="23"/>
  <c r="C3247" i="23"/>
  <c r="C3248" i="23"/>
  <c r="C3249" i="23"/>
  <c r="C3250" i="23"/>
  <c r="C3251" i="23"/>
  <c r="C3252" i="23"/>
  <c r="C3253" i="23"/>
  <c r="C3254" i="23"/>
  <c r="C3255" i="23"/>
  <c r="C3256" i="23"/>
  <c r="C3257" i="23"/>
  <c r="C3258" i="23"/>
  <c r="C3259" i="23"/>
  <c r="C3260" i="23"/>
  <c r="C3261" i="23"/>
  <c r="C3262" i="23"/>
  <c r="C3263" i="23"/>
  <c r="C3264" i="23"/>
  <c r="C3265" i="23"/>
  <c r="C3266" i="23"/>
  <c r="C3267" i="23"/>
  <c r="C3268" i="23"/>
  <c r="C3269" i="23"/>
  <c r="C3270" i="23"/>
  <c r="C3271" i="23"/>
  <c r="C3272" i="23"/>
  <c r="C3273" i="23"/>
  <c r="C3274" i="23"/>
  <c r="C3275" i="23"/>
  <c r="C3276" i="23"/>
  <c r="C3277" i="23"/>
  <c r="C3278" i="23"/>
  <c r="C3279" i="23"/>
  <c r="C3280" i="23"/>
  <c r="C3281" i="23"/>
  <c r="C3282" i="23"/>
  <c r="C3283" i="23"/>
  <c r="C3284" i="23"/>
  <c r="C3285" i="23"/>
  <c r="C3286" i="23"/>
  <c r="C3287" i="23"/>
  <c r="C3288" i="23"/>
  <c r="C3289" i="23"/>
  <c r="C3290" i="23"/>
  <c r="C3291" i="23"/>
  <c r="C3292" i="23"/>
  <c r="C3293" i="23"/>
  <c r="C3294" i="23"/>
  <c r="C3295" i="23"/>
  <c r="C3296" i="23"/>
  <c r="C3297" i="23"/>
  <c r="C3298" i="23"/>
  <c r="C3299" i="23"/>
  <c r="C3300" i="23"/>
  <c r="C3301" i="23"/>
  <c r="C3302" i="23"/>
  <c r="C3303" i="23"/>
  <c r="C3304" i="23"/>
  <c r="C3305" i="23"/>
  <c r="C3306" i="23"/>
  <c r="C3307" i="23"/>
  <c r="C3308" i="23"/>
  <c r="C3309" i="23"/>
  <c r="C3310" i="23"/>
  <c r="C3311" i="23"/>
  <c r="C3312" i="23"/>
  <c r="C3313" i="23"/>
  <c r="C3314" i="23"/>
  <c r="C3315" i="23"/>
  <c r="C3316" i="23"/>
  <c r="C3317" i="23"/>
  <c r="C3318" i="23"/>
  <c r="C3319" i="23"/>
  <c r="C3320" i="23"/>
  <c r="C3321" i="23"/>
  <c r="C3322" i="23"/>
  <c r="C3323" i="23"/>
  <c r="C3324" i="23"/>
  <c r="C3325" i="23"/>
  <c r="C3326" i="23"/>
  <c r="C3327" i="23"/>
  <c r="C3328" i="23"/>
  <c r="C3329" i="23"/>
  <c r="C3330" i="23"/>
  <c r="C3331" i="23"/>
  <c r="C3332" i="23"/>
  <c r="C3333" i="23"/>
  <c r="C3334" i="23"/>
  <c r="C3335" i="23"/>
  <c r="C3336" i="23"/>
  <c r="C3337" i="23"/>
  <c r="C3338" i="23"/>
  <c r="C3339" i="23"/>
  <c r="C3340" i="23"/>
  <c r="C3341" i="23"/>
  <c r="C3342" i="23"/>
  <c r="C3343" i="23"/>
  <c r="C3344" i="23"/>
  <c r="C3345" i="23"/>
  <c r="C3346" i="23"/>
  <c r="C3347" i="23"/>
  <c r="C3348" i="23"/>
  <c r="C3349" i="23"/>
  <c r="C3350" i="23"/>
  <c r="C3351" i="23"/>
  <c r="C3352" i="23"/>
  <c r="C3353" i="23"/>
  <c r="C3354" i="23"/>
  <c r="C3355" i="23"/>
  <c r="C3356" i="23"/>
  <c r="C3357" i="23"/>
  <c r="C3358" i="23"/>
  <c r="C3359" i="23"/>
  <c r="C3360" i="23"/>
  <c r="C3361" i="23"/>
  <c r="C3362" i="23"/>
  <c r="C3363" i="23"/>
  <c r="C3364" i="23"/>
  <c r="C3365" i="23"/>
  <c r="C3366" i="23"/>
  <c r="C3367" i="23"/>
  <c r="C3368" i="23"/>
  <c r="C3369" i="23"/>
  <c r="C3370" i="23"/>
  <c r="C3371" i="23"/>
  <c r="C3372" i="23"/>
  <c r="C3373" i="23"/>
  <c r="C3374" i="23"/>
  <c r="C3375" i="23"/>
  <c r="C3376" i="23"/>
  <c r="C3377" i="23"/>
  <c r="C3378" i="23"/>
  <c r="C3379" i="23"/>
  <c r="C3380" i="23"/>
  <c r="C3381" i="23"/>
  <c r="C3382" i="23"/>
  <c r="C3383" i="23"/>
  <c r="C3384" i="23"/>
  <c r="C3385" i="23"/>
  <c r="C3386" i="23"/>
  <c r="C3387" i="23"/>
  <c r="C3388" i="23"/>
  <c r="C3389" i="23"/>
  <c r="C3390" i="23"/>
  <c r="C3391" i="23"/>
  <c r="C3392" i="23"/>
  <c r="C3393" i="23"/>
  <c r="C3394" i="23"/>
  <c r="C3395" i="23"/>
  <c r="C3396" i="23"/>
  <c r="C3397" i="23"/>
  <c r="C3398" i="23"/>
  <c r="C3399" i="23"/>
  <c r="C3400" i="23"/>
  <c r="C3401" i="23"/>
  <c r="C3402" i="23"/>
  <c r="C3403" i="23"/>
  <c r="C3404" i="23"/>
  <c r="C3405" i="23"/>
  <c r="C3406" i="23"/>
  <c r="C3407" i="23"/>
  <c r="C3408" i="23"/>
  <c r="C3409" i="23"/>
  <c r="C3410" i="23"/>
  <c r="C3411" i="23"/>
  <c r="C3412" i="23"/>
  <c r="C3413" i="23"/>
  <c r="C3414" i="23"/>
  <c r="C3415" i="23"/>
  <c r="C3416" i="23"/>
  <c r="C3417" i="23"/>
  <c r="C3418" i="23"/>
  <c r="C3419" i="23"/>
  <c r="C3420" i="23"/>
  <c r="C3421" i="23"/>
  <c r="C3422" i="23"/>
  <c r="C3423" i="23"/>
  <c r="C3424" i="23"/>
  <c r="C3425" i="23"/>
  <c r="C3426" i="23"/>
  <c r="C3427" i="23"/>
  <c r="C3428" i="23"/>
  <c r="C3429" i="23"/>
  <c r="C3430" i="23"/>
  <c r="C3431" i="23"/>
  <c r="C3432" i="23"/>
  <c r="C3433" i="23"/>
  <c r="C3434" i="23"/>
  <c r="C3435" i="23"/>
  <c r="C3436" i="23"/>
  <c r="C3437" i="23"/>
  <c r="C3438" i="23"/>
  <c r="C3439" i="23"/>
  <c r="C3440" i="23"/>
  <c r="C3441" i="23"/>
  <c r="C3442" i="23"/>
  <c r="C3443" i="23"/>
  <c r="C3444" i="23"/>
  <c r="C3445" i="23"/>
  <c r="C3446" i="23"/>
  <c r="C3447" i="23"/>
  <c r="C3448" i="23"/>
  <c r="C3449" i="23"/>
  <c r="C3450" i="23"/>
  <c r="C3451" i="23"/>
  <c r="C3452" i="23"/>
  <c r="C3453" i="23"/>
  <c r="C3454" i="23"/>
  <c r="C3455" i="23"/>
  <c r="C3456" i="23"/>
  <c r="C3457" i="23"/>
  <c r="C3458" i="23"/>
  <c r="C3459" i="23"/>
  <c r="C3460" i="23"/>
  <c r="C3461" i="23"/>
  <c r="C3462" i="23"/>
  <c r="C3463" i="23"/>
  <c r="C3464" i="23"/>
  <c r="C3465" i="23"/>
  <c r="C3466" i="23"/>
  <c r="C3467" i="23"/>
  <c r="C3468" i="23"/>
  <c r="C3469" i="23"/>
  <c r="C3470" i="23"/>
  <c r="C3471" i="23"/>
  <c r="C3472" i="23"/>
  <c r="C3473" i="23"/>
  <c r="C3474" i="23"/>
  <c r="C3475" i="23"/>
  <c r="C3476" i="23"/>
  <c r="C3477" i="23"/>
  <c r="C3478" i="23"/>
  <c r="C3479" i="23"/>
  <c r="C3480" i="23"/>
  <c r="C3481" i="23"/>
  <c r="C3482" i="23"/>
  <c r="C3483" i="23"/>
  <c r="C3484" i="23"/>
  <c r="C3485" i="23"/>
  <c r="C3486" i="23"/>
  <c r="C3487" i="23"/>
  <c r="C3488" i="23"/>
  <c r="C3489" i="23"/>
  <c r="C3490" i="23"/>
  <c r="C3491" i="23"/>
  <c r="C3492" i="23"/>
  <c r="C3493" i="23"/>
  <c r="C3494" i="23"/>
  <c r="C3495" i="23"/>
  <c r="C3496" i="23"/>
  <c r="C3497" i="23"/>
  <c r="C3498" i="23"/>
  <c r="C3499" i="23"/>
  <c r="C3500" i="23"/>
  <c r="C3501" i="23"/>
  <c r="C3502" i="23"/>
  <c r="C3503" i="23"/>
  <c r="C3504" i="23"/>
  <c r="C3505" i="23"/>
  <c r="C3506" i="23"/>
  <c r="C3507" i="23"/>
  <c r="C3508" i="23"/>
  <c r="C3509" i="23"/>
  <c r="C3510" i="23"/>
  <c r="C3511" i="23"/>
  <c r="C3512" i="23"/>
  <c r="C2883" i="23"/>
  <c r="C2884" i="23"/>
  <c r="C2885" i="23"/>
  <c r="C2886" i="23"/>
  <c r="C2887" i="23"/>
  <c r="C2888" i="23"/>
  <c r="C2889" i="23"/>
  <c r="C2890" i="23"/>
  <c r="C2891" i="23"/>
  <c r="C2892" i="23"/>
  <c r="C2893" i="23"/>
  <c r="C2894" i="23"/>
  <c r="C2895" i="23"/>
  <c r="C2896" i="23"/>
  <c r="C2897" i="23"/>
  <c r="C2898" i="23"/>
  <c r="C2899" i="23"/>
  <c r="C2900" i="23"/>
  <c r="C2901" i="23"/>
  <c r="C2902" i="23"/>
  <c r="C2903" i="23"/>
  <c r="C2904" i="23"/>
  <c r="C2905" i="23"/>
  <c r="C2906" i="23"/>
  <c r="C2907" i="23"/>
  <c r="C2908" i="23"/>
  <c r="C2909" i="23"/>
  <c r="C2910" i="23"/>
  <c r="C2911" i="23"/>
  <c r="C2912" i="23"/>
  <c r="C2913" i="23"/>
  <c r="C2914" i="23"/>
  <c r="C2915" i="23"/>
  <c r="C2916" i="23"/>
  <c r="C2917" i="23"/>
  <c r="C2918" i="23"/>
  <c r="C2919" i="23"/>
  <c r="C2920" i="23"/>
  <c r="C2921" i="23"/>
  <c r="C2922" i="23"/>
  <c r="C2923" i="23"/>
  <c r="C2924" i="23"/>
  <c r="C2925" i="23"/>
  <c r="C2926" i="23"/>
  <c r="C2927" i="23"/>
  <c r="C2928" i="23"/>
  <c r="C2929" i="23"/>
  <c r="C2930" i="23"/>
  <c r="C2931" i="23"/>
  <c r="C2932" i="23"/>
  <c r="C2933" i="23"/>
  <c r="C2934" i="23"/>
  <c r="C2935" i="23"/>
  <c r="C2936" i="23"/>
  <c r="C2937" i="23"/>
  <c r="C2938" i="23"/>
  <c r="C2939" i="23"/>
  <c r="C2940" i="23"/>
  <c r="C2941" i="23"/>
  <c r="C2942" i="23"/>
  <c r="C2943" i="23"/>
  <c r="C2944" i="23"/>
  <c r="C2945" i="23"/>
  <c r="C2946" i="23"/>
  <c r="C2947" i="23"/>
  <c r="C2948" i="23"/>
  <c r="C2949" i="23"/>
  <c r="C2950" i="23"/>
  <c r="C2951" i="23"/>
  <c r="C2952" i="23"/>
  <c r="C2953" i="23"/>
  <c r="C2954" i="23"/>
  <c r="C2955" i="23"/>
  <c r="C2956" i="23"/>
  <c r="C2957" i="23"/>
  <c r="C2958" i="23"/>
  <c r="C2959" i="23"/>
  <c r="C2960" i="23"/>
  <c r="C2961" i="23"/>
  <c r="C2962" i="23"/>
  <c r="C2963" i="23"/>
  <c r="C2964" i="23"/>
  <c r="C2965" i="23"/>
  <c r="C2966" i="23"/>
  <c r="C2967" i="23"/>
  <c r="C2968" i="23"/>
  <c r="C2969" i="23"/>
  <c r="C2970" i="23"/>
  <c r="C2971" i="23"/>
  <c r="C2972" i="23"/>
  <c r="C2973" i="23"/>
  <c r="C2974" i="23"/>
  <c r="C2975" i="23"/>
  <c r="C2976" i="23"/>
  <c r="C2977" i="23"/>
  <c r="C2978" i="23"/>
  <c r="C2979" i="23"/>
  <c r="C2980" i="23"/>
  <c r="C2981" i="23"/>
  <c r="C2982" i="23"/>
  <c r="C2983" i="23"/>
  <c r="C2984" i="23"/>
  <c r="C2985" i="23"/>
  <c r="C2986" i="23"/>
  <c r="C2987" i="23"/>
  <c r="C2988" i="23"/>
  <c r="C2989" i="23"/>
  <c r="C2990" i="23"/>
  <c r="C2991" i="23"/>
  <c r="C2992" i="23"/>
  <c r="C2993" i="23"/>
  <c r="C2994" i="23"/>
  <c r="C2995" i="23"/>
  <c r="C2996" i="23"/>
  <c r="C2997" i="23"/>
  <c r="C2998" i="23"/>
  <c r="C2999" i="23"/>
  <c r="C3000" i="23"/>
  <c r="C3001" i="23"/>
  <c r="C3002" i="23"/>
  <c r="C3003" i="23"/>
  <c r="C3004" i="23"/>
  <c r="C3005" i="23"/>
  <c r="C3006" i="23"/>
  <c r="C3007" i="23"/>
  <c r="C3008" i="23"/>
  <c r="C3009" i="23"/>
  <c r="C3010" i="23"/>
  <c r="C3011" i="23"/>
  <c r="C3012" i="23"/>
  <c r="C3013" i="23"/>
  <c r="C3014" i="23"/>
  <c r="C3015" i="23"/>
  <c r="C3016" i="23"/>
  <c r="C3017" i="23"/>
  <c r="C3018" i="23"/>
  <c r="C3019" i="23"/>
  <c r="C3020" i="23"/>
  <c r="C3021" i="23"/>
  <c r="C3022" i="23"/>
  <c r="C3023" i="23"/>
  <c r="C3024" i="23"/>
  <c r="C3025" i="23"/>
  <c r="C3026" i="23"/>
  <c r="C3027" i="23"/>
  <c r="C3028" i="23"/>
  <c r="C3029" i="23"/>
  <c r="C3030" i="23"/>
  <c r="C3031" i="23"/>
  <c r="C3032" i="23"/>
  <c r="C3033" i="23"/>
  <c r="C3034" i="23"/>
  <c r="C3035" i="23"/>
  <c r="C3036" i="23"/>
  <c r="C3037" i="23"/>
  <c r="C3038" i="23"/>
  <c r="C3039" i="23"/>
  <c r="C3040" i="23"/>
  <c r="C3041" i="23"/>
  <c r="C3042" i="23"/>
  <c r="C3043" i="23"/>
  <c r="C3044" i="23"/>
  <c r="C3045" i="23"/>
  <c r="C3046" i="23"/>
  <c r="C3047" i="23"/>
  <c r="C3048" i="23"/>
  <c r="C3049" i="23"/>
  <c r="C3050" i="23"/>
  <c r="C3051" i="23"/>
  <c r="C3052" i="23"/>
  <c r="C3053" i="23"/>
  <c r="C3054" i="23"/>
  <c r="C3055" i="23"/>
  <c r="C3056" i="23"/>
  <c r="C3057" i="23"/>
  <c r="C3058" i="23"/>
  <c r="C3059" i="23"/>
  <c r="C3060" i="23"/>
  <c r="C3061" i="23"/>
  <c r="C3062" i="23"/>
  <c r="C3063" i="23"/>
  <c r="C3064" i="23"/>
  <c r="C3065" i="23"/>
  <c r="C3066" i="23"/>
  <c r="C3067" i="23"/>
  <c r="C3068" i="23"/>
  <c r="C3069" i="23"/>
  <c r="C3070" i="23"/>
  <c r="C3071" i="23"/>
  <c r="C3072" i="23"/>
  <c r="C3073" i="23"/>
  <c r="C3074" i="23"/>
  <c r="C3075" i="23"/>
  <c r="C3076" i="23"/>
  <c r="C3077" i="23"/>
  <c r="C3078" i="23"/>
  <c r="C3079" i="23"/>
  <c r="C3080" i="23"/>
  <c r="C3081" i="23"/>
  <c r="C3082" i="23"/>
  <c r="C3083" i="23"/>
  <c r="C3084" i="23"/>
  <c r="C3085" i="23"/>
  <c r="C3086" i="23"/>
  <c r="C3087" i="23"/>
  <c r="C3088" i="23"/>
  <c r="C3089" i="23"/>
  <c r="C3090" i="23"/>
  <c r="C3091" i="23"/>
  <c r="C3092" i="23"/>
  <c r="C3093" i="23"/>
  <c r="C3094" i="23"/>
  <c r="C3095" i="23"/>
  <c r="C3096" i="23"/>
  <c r="C3097" i="23"/>
  <c r="C3098" i="23"/>
  <c r="C3099" i="23"/>
  <c r="C3100" i="23"/>
  <c r="C3101" i="23"/>
  <c r="C3102" i="23"/>
  <c r="C3103" i="23"/>
  <c r="C3104" i="23"/>
  <c r="C3105" i="23"/>
  <c r="C3106" i="23"/>
  <c r="C3107" i="23"/>
  <c r="C3108" i="23"/>
  <c r="C3109" i="23"/>
  <c r="C3110" i="23"/>
  <c r="C3111" i="23"/>
  <c r="C3112" i="23"/>
  <c r="C3113" i="23"/>
  <c r="C3114" i="23"/>
  <c r="C3115" i="23"/>
  <c r="C3116" i="23"/>
  <c r="C3117" i="23"/>
  <c r="C3118" i="23"/>
  <c r="C3119" i="23"/>
  <c r="C3120" i="23"/>
  <c r="C3121" i="23"/>
  <c r="C3122" i="23"/>
  <c r="C3123" i="23"/>
  <c r="C3124" i="23"/>
  <c r="C3125" i="23"/>
  <c r="C3126" i="23"/>
  <c r="C3127" i="23"/>
  <c r="C3128" i="23"/>
  <c r="C3129" i="23"/>
  <c r="C3130" i="23"/>
  <c r="C3131" i="23"/>
  <c r="C3132" i="23"/>
  <c r="C3133" i="23"/>
  <c r="C3134" i="23"/>
  <c r="C3135" i="23"/>
  <c r="C3136" i="23"/>
  <c r="C3137" i="23"/>
  <c r="C3138" i="23"/>
  <c r="C3139" i="23"/>
  <c r="C3140" i="23"/>
  <c r="C3141" i="23"/>
  <c r="C3142" i="23"/>
  <c r="C3143" i="23"/>
  <c r="C3144" i="23"/>
  <c r="C3145" i="23"/>
  <c r="C3146" i="23"/>
  <c r="C3147" i="23"/>
  <c r="C3148" i="23"/>
  <c r="C3149" i="23"/>
  <c r="C3150" i="23"/>
  <c r="C3151" i="23"/>
  <c r="C3152" i="23"/>
  <c r="C3153" i="23"/>
  <c r="C3154" i="23"/>
  <c r="C3155" i="23"/>
  <c r="C3156" i="23"/>
  <c r="C3157" i="23"/>
  <c r="C3158" i="23"/>
  <c r="C3159" i="23"/>
  <c r="C3160" i="23"/>
  <c r="C3161" i="23"/>
  <c r="C3162" i="23"/>
  <c r="C3163" i="23"/>
  <c r="C3164" i="23"/>
  <c r="C3165" i="23"/>
  <c r="C3166" i="23"/>
  <c r="C3167" i="23"/>
  <c r="C3168" i="23"/>
  <c r="C3169" i="23"/>
  <c r="C2006" i="23"/>
  <c r="C2007" i="23"/>
  <c r="C2008" i="23"/>
  <c r="C2009" i="23"/>
  <c r="C2010" i="23"/>
  <c r="C2011" i="23"/>
  <c r="C2012" i="23"/>
  <c r="C2013" i="23"/>
  <c r="C2014" i="23"/>
  <c r="C2015" i="23"/>
  <c r="C2016" i="23"/>
  <c r="C2017" i="23"/>
  <c r="C2018" i="23"/>
  <c r="C2019" i="23"/>
  <c r="C2020" i="23"/>
  <c r="C2021" i="23"/>
  <c r="C2022" i="23"/>
  <c r="C2023" i="23"/>
  <c r="C2024" i="23"/>
  <c r="C2025" i="23"/>
  <c r="C2026" i="23"/>
  <c r="C2027" i="23"/>
  <c r="C2028" i="23"/>
  <c r="C2029" i="23"/>
  <c r="C2030" i="23"/>
  <c r="C2031" i="23"/>
  <c r="C2032" i="23"/>
  <c r="C2033" i="23"/>
  <c r="C2034" i="23"/>
  <c r="C2035" i="23"/>
  <c r="C2036" i="23"/>
  <c r="C2037" i="23"/>
  <c r="C2038" i="23"/>
  <c r="C2039" i="23"/>
  <c r="C2040" i="23"/>
  <c r="C2041" i="23"/>
  <c r="C2042" i="23"/>
  <c r="C2043" i="23"/>
  <c r="C2044" i="23"/>
  <c r="C2045" i="23"/>
  <c r="C2046" i="23"/>
  <c r="C2047" i="23"/>
  <c r="C2048" i="23"/>
  <c r="C2049" i="23"/>
  <c r="C2050" i="23"/>
  <c r="C2051" i="23"/>
  <c r="C2052" i="23"/>
  <c r="C2053" i="23"/>
  <c r="C2054" i="23"/>
  <c r="C2055" i="23"/>
  <c r="C2056" i="23"/>
  <c r="C2057" i="23"/>
  <c r="C2058" i="23"/>
  <c r="C2059" i="23"/>
  <c r="C2060" i="23"/>
  <c r="C2061" i="23"/>
  <c r="C2062" i="23"/>
  <c r="C2063" i="23"/>
  <c r="C2064" i="23"/>
  <c r="C2065" i="23"/>
  <c r="C2066" i="23"/>
  <c r="C2067" i="23"/>
  <c r="C2068" i="23"/>
  <c r="C2069" i="23"/>
  <c r="C2070" i="23"/>
  <c r="C2071" i="23"/>
  <c r="C2072" i="23"/>
  <c r="C2073" i="23"/>
  <c r="C2074" i="23"/>
  <c r="C2075" i="23"/>
  <c r="C2076" i="23"/>
  <c r="C2077" i="23"/>
  <c r="C2078" i="23"/>
  <c r="C2079" i="23"/>
  <c r="C2080" i="23"/>
  <c r="C2081" i="23"/>
  <c r="C2082" i="23"/>
  <c r="C2083" i="23"/>
  <c r="C2084" i="23"/>
  <c r="C2085" i="23"/>
  <c r="C2086" i="23"/>
  <c r="C2087" i="23"/>
  <c r="C2088" i="23"/>
  <c r="C2089" i="23"/>
  <c r="C2090" i="23"/>
  <c r="C2091" i="23"/>
  <c r="C2092" i="23"/>
  <c r="C2093" i="23"/>
  <c r="C2094" i="23"/>
  <c r="C2095" i="23"/>
  <c r="C2096" i="23"/>
  <c r="C2097" i="23"/>
  <c r="C2098" i="23"/>
  <c r="C2099" i="23"/>
  <c r="C2100" i="23"/>
  <c r="C2101" i="23"/>
  <c r="C2102" i="23"/>
  <c r="C2103" i="23"/>
  <c r="C2104" i="23"/>
  <c r="C2105" i="23"/>
  <c r="C2106" i="23"/>
  <c r="C2107" i="23"/>
  <c r="C2108" i="23"/>
  <c r="C2109" i="23"/>
  <c r="C2110" i="23"/>
  <c r="C2111" i="23"/>
  <c r="C2112" i="23"/>
  <c r="C2113" i="23"/>
  <c r="C2114" i="23"/>
  <c r="C2115" i="23"/>
  <c r="C2116" i="23"/>
  <c r="C2117" i="23"/>
  <c r="C2118" i="23"/>
  <c r="C2119" i="23"/>
  <c r="C2120" i="23"/>
  <c r="C2121" i="23"/>
  <c r="C2122" i="23"/>
  <c r="C2123" i="23"/>
  <c r="C2124" i="23"/>
  <c r="C2125" i="23"/>
  <c r="C2126" i="23"/>
  <c r="C2127" i="23"/>
  <c r="C2128" i="23"/>
  <c r="C2129" i="23"/>
  <c r="C2130" i="23"/>
  <c r="C2131" i="23"/>
  <c r="C2132" i="23"/>
  <c r="C2133" i="23"/>
  <c r="C2134" i="23"/>
  <c r="C2135" i="23"/>
  <c r="C2136" i="23"/>
  <c r="C2137" i="23"/>
  <c r="C2138" i="23"/>
  <c r="C2139" i="23"/>
  <c r="C2140" i="23"/>
  <c r="C2141" i="23"/>
  <c r="C2142" i="23"/>
  <c r="C2143" i="23"/>
  <c r="C2144" i="23"/>
  <c r="C2145" i="23"/>
  <c r="C2146" i="23"/>
  <c r="C2147" i="23"/>
  <c r="C2148" i="23"/>
  <c r="C2149" i="23"/>
  <c r="C2150" i="23"/>
  <c r="C2151" i="23"/>
  <c r="C2152" i="23"/>
  <c r="C2153" i="23"/>
  <c r="C2154" i="23"/>
  <c r="C2155" i="23"/>
  <c r="C2156" i="23"/>
  <c r="C2157" i="23"/>
  <c r="C2158" i="23"/>
  <c r="C2159" i="23"/>
  <c r="C2160" i="23"/>
  <c r="C2161" i="23"/>
  <c r="C2162" i="23"/>
  <c r="C2163" i="23"/>
  <c r="C2164" i="23"/>
  <c r="C2165" i="23"/>
  <c r="C2166" i="23"/>
  <c r="C2167" i="23"/>
  <c r="C2168" i="23"/>
  <c r="C2169" i="23"/>
  <c r="C2170" i="23"/>
  <c r="C2171" i="23"/>
  <c r="C2172" i="23"/>
  <c r="C2173" i="23"/>
  <c r="C2174" i="23"/>
  <c r="C2175" i="23"/>
  <c r="C2176" i="23"/>
  <c r="C2177" i="23"/>
  <c r="C2178" i="23"/>
  <c r="C2179" i="23"/>
  <c r="C2180" i="23"/>
  <c r="C2181" i="23"/>
  <c r="C2182" i="23"/>
  <c r="C2183" i="23"/>
  <c r="C2184" i="23"/>
  <c r="C2185" i="23"/>
  <c r="C2186" i="23"/>
  <c r="C2187" i="23"/>
  <c r="C2188" i="23"/>
  <c r="C2189" i="23"/>
  <c r="C2190" i="23"/>
  <c r="C2191" i="23"/>
  <c r="C2192" i="23"/>
  <c r="C2193" i="23"/>
  <c r="C2194" i="23"/>
  <c r="C2195" i="23"/>
  <c r="C2196" i="23"/>
  <c r="C2197" i="23"/>
  <c r="C2198" i="23"/>
  <c r="C2199" i="23"/>
  <c r="C2200" i="23"/>
  <c r="C2201" i="23"/>
  <c r="C2202" i="23"/>
  <c r="C2203" i="23"/>
  <c r="C2204" i="23"/>
  <c r="C2205" i="23"/>
  <c r="C2206" i="23"/>
  <c r="C2207" i="23"/>
  <c r="C2208" i="23"/>
  <c r="C2209" i="23"/>
  <c r="C2210" i="23"/>
  <c r="C2211" i="23"/>
  <c r="C2212" i="23"/>
  <c r="C2213" i="23"/>
  <c r="C2214" i="23"/>
  <c r="C2215" i="23"/>
  <c r="C2216" i="23"/>
  <c r="C2217" i="23"/>
  <c r="C2218" i="23"/>
  <c r="C2219" i="23"/>
  <c r="C2220" i="23"/>
  <c r="C2221" i="23"/>
  <c r="C2222" i="23"/>
  <c r="C2223" i="23"/>
  <c r="C2224" i="23"/>
  <c r="C2225" i="23"/>
  <c r="C2226" i="23"/>
  <c r="C2227" i="23"/>
  <c r="C2228" i="23"/>
  <c r="C2229" i="23"/>
  <c r="C2230" i="23"/>
  <c r="C2231" i="23"/>
  <c r="C2232" i="23"/>
  <c r="C2233" i="23"/>
  <c r="C2234" i="23"/>
  <c r="C2235" i="23"/>
  <c r="C2236" i="23"/>
  <c r="C2237" i="23"/>
  <c r="C2238" i="23"/>
  <c r="C2239" i="23"/>
  <c r="C2240" i="23"/>
  <c r="C2241" i="23"/>
  <c r="C2242" i="23"/>
  <c r="C2243" i="23"/>
  <c r="C2244" i="23"/>
  <c r="C2245" i="23"/>
  <c r="C2246" i="23"/>
  <c r="C2247" i="23"/>
  <c r="C2248" i="23"/>
  <c r="C2249" i="23"/>
  <c r="C2250" i="23"/>
  <c r="C2251" i="23"/>
  <c r="C2252" i="23"/>
  <c r="C2253" i="23"/>
  <c r="C2254" i="23"/>
  <c r="C2255" i="23"/>
  <c r="C2256" i="23"/>
  <c r="C2257" i="23"/>
  <c r="C2258" i="23"/>
  <c r="C2259" i="23"/>
  <c r="C2260" i="23"/>
  <c r="C2261" i="23"/>
  <c r="C2262" i="23"/>
  <c r="C2263" i="23"/>
  <c r="C2264" i="23"/>
  <c r="C2265" i="23"/>
  <c r="C2266" i="23"/>
  <c r="C2267" i="23"/>
  <c r="C2268" i="23"/>
  <c r="C2269" i="23"/>
  <c r="C2270" i="23"/>
  <c r="C2271" i="23"/>
  <c r="C2272" i="23"/>
  <c r="C2273" i="23"/>
  <c r="C2274" i="23"/>
  <c r="C2275" i="23"/>
  <c r="C2276" i="23"/>
  <c r="C2277" i="23"/>
  <c r="C2278" i="23"/>
  <c r="C2279" i="23"/>
  <c r="C2280" i="23"/>
  <c r="C2281" i="23"/>
  <c r="C2282" i="23"/>
  <c r="C2283" i="23"/>
  <c r="C2284" i="23"/>
  <c r="C2285" i="23"/>
  <c r="C2286" i="23"/>
  <c r="C2287" i="23"/>
  <c r="C2288" i="23"/>
  <c r="C2289" i="23"/>
  <c r="C2290" i="23"/>
  <c r="C2291" i="23"/>
  <c r="C2292" i="23"/>
  <c r="C2293" i="23"/>
  <c r="C2294" i="23"/>
  <c r="C2295" i="23"/>
  <c r="C2296" i="23"/>
  <c r="C2297" i="23"/>
  <c r="C2298" i="23"/>
  <c r="C2299" i="23"/>
  <c r="C2300" i="23"/>
  <c r="C2301" i="23"/>
  <c r="C2302" i="23"/>
  <c r="C2303" i="23"/>
  <c r="C2304" i="23"/>
  <c r="C2305" i="23"/>
  <c r="C2306" i="23"/>
  <c r="C2307" i="23"/>
  <c r="C2308" i="23"/>
  <c r="C2309" i="23"/>
  <c r="C2310" i="23"/>
  <c r="C2311" i="23"/>
  <c r="C2312" i="23"/>
  <c r="C2313" i="23"/>
  <c r="C2314" i="23"/>
  <c r="C2315" i="23"/>
  <c r="C2316" i="23"/>
  <c r="C2317" i="23"/>
  <c r="C2318" i="23"/>
  <c r="C2319" i="23"/>
  <c r="C2320" i="23"/>
  <c r="C2321" i="23"/>
  <c r="C2322" i="23"/>
  <c r="C2323" i="23"/>
  <c r="C2324" i="23"/>
  <c r="C2325" i="23"/>
  <c r="C2326" i="23"/>
  <c r="C2327" i="23"/>
  <c r="C2328" i="23"/>
  <c r="C2329" i="23"/>
  <c r="C2330" i="23"/>
  <c r="C2331" i="23"/>
  <c r="C2332" i="23"/>
  <c r="C2333" i="23"/>
  <c r="C2334" i="23"/>
  <c r="C2335" i="23"/>
  <c r="C2336" i="23"/>
  <c r="C2337" i="23"/>
  <c r="C2338" i="23"/>
  <c r="C2339" i="23"/>
  <c r="C2340" i="23"/>
  <c r="C2341" i="23"/>
  <c r="C2342" i="23"/>
  <c r="C2343" i="23"/>
  <c r="C2344" i="23"/>
  <c r="C2345" i="23"/>
  <c r="C2346" i="23"/>
  <c r="C2347" i="23"/>
  <c r="C2348" i="23"/>
  <c r="C2349" i="23"/>
  <c r="C2350" i="23"/>
  <c r="C2351" i="23"/>
  <c r="C2352" i="23"/>
  <c r="C2353" i="23"/>
  <c r="C2354" i="23"/>
  <c r="C2355" i="23"/>
  <c r="C2356" i="23"/>
  <c r="C2357" i="23"/>
  <c r="C2358" i="23"/>
  <c r="C2359" i="23"/>
  <c r="C2360" i="23"/>
  <c r="C2361" i="23"/>
  <c r="C2362" i="23"/>
  <c r="C2363" i="23"/>
  <c r="C2364" i="23"/>
  <c r="C2365" i="23"/>
  <c r="C2366" i="23"/>
  <c r="C2367" i="23"/>
  <c r="C2368" i="23"/>
  <c r="C2369" i="23"/>
  <c r="C2370" i="23"/>
  <c r="C2371" i="23"/>
  <c r="C2372" i="23"/>
  <c r="C2373" i="23"/>
  <c r="C2374" i="23"/>
  <c r="C2375" i="23"/>
  <c r="C2376" i="23"/>
  <c r="C2377" i="23"/>
  <c r="C2378" i="23"/>
  <c r="C2379" i="23"/>
  <c r="C2380" i="23"/>
  <c r="C2381" i="23"/>
  <c r="C2382" i="23"/>
  <c r="C2383" i="23"/>
  <c r="C2384" i="23"/>
  <c r="C2385" i="23"/>
  <c r="C2386" i="23"/>
  <c r="C2387" i="23"/>
  <c r="C2388" i="23"/>
  <c r="C2389" i="23"/>
  <c r="C2390" i="23"/>
  <c r="C2391" i="23"/>
  <c r="C2392" i="23"/>
  <c r="C2393" i="23"/>
  <c r="C2394" i="23"/>
  <c r="C2395" i="23"/>
  <c r="C2396" i="23"/>
  <c r="C2397" i="23"/>
  <c r="C2398" i="23"/>
  <c r="C2399" i="23"/>
  <c r="C2400" i="23"/>
  <c r="C2401" i="23"/>
  <c r="C2402" i="23"/>
  <c r="C2403" i="23"/>
  <c r="C2404" i="23"/>
  <c r="C2405" i="23"/>
  <c r="C2406" i="23"/>
  <c r="C2407" i="23"/>
  <c r="C2408" i="23"/>
  <c r="C2409" i="23"/>
  <c r="C2410" i="23"/>
  <c r="C2411" i="23"/>
  <c r="C2412" i="23"/>
  <c r="C2413" i="23"/>
  <c r="C2414" i="23"/>
  <c r="C2415" i="23"/>
  <c r="C2416" i="23"/>
  <c r="C2417" i="23"/>
  <c r="C2418" i="23"/>
  <c r="C2419" i="23"/>
  <c r="C2420" i="23"/>
  <c r="C2421" i="23"/>
  <c r="C2422" i="23"/>
  <c r="C2423" i="23"/>
  <c r="C2424" i="23"/>
  <c r="C2425" i="23"/>
  <c r="C2426" i="23"/>
  <c r="C2427" i="23"/>
  <c r="C2428" i="23"/>
  <c r="C2429" i="23"/>
  <c r="C2430" i="23"/>
  <c r="C2431" i="23"/>
  <c r="C2432" i="23"/>
  <c r="C2433" i="23"/>
  <c r="C2434" i="23"/>
  <c r="C2435" i="23"/>
  <c r="C2436" i="23"/>
  <c r="C2437" i="23"/>
  <c r="C2438" i="23"/>
  <c r="C2439" i="23"/>
  <c r="C2440" i="23"/>
  <c r="C2441" i="23"/>
  <c r="C2442" i="23"/>
  <c r="C2443" i="23"/>
  <c r="C2444" i="23"/>
  <c r="C2445" i="23"/>
  <c r="C2446" i="23"/>
  <c r="C2447" i="23"/>
  <c r="C2448" i="23"/>
  <c r="C2449" i="23"/>
  <c r="C2450" i="23"/>
  <c r="C2451" i="23"/>
  <c r="C2452" i="23"/>
  <c r="C2453" i="23"/>
  <c r="C2454" i="23"/>
  <c r="C2455" i="23"/>
  <c r="C2456" i="23"/>
  <c r="C2457" i="23"/>
  <c r="C2458" i="23"/>
  <c r="C2459" i="23"/>
  <c r="C2460" i="23"/>
  <c r="C2461" i="23"/>
  <c r="C2462" i="23"/>
  <c r="C2463" i="23"/>
  <c r="C2464" i="23"/>
  <c r="C2465" i="23"/>
  <c r="C2466" i="23"/>
  <c r="C2467" i="23"/>
  <c r="C2468" i="23"/>
  <c r="C2469" i="23"/>
  <c r="C2470" i="23"/>
  <c r="C2471" i="23"/>
  <c r="C2472" i="23"/>
  <c r="C2473" i="23"/>
  <c r="C2474" i="23"/>
  <c r="C2475" i="23"/>
  <c r="C2476" i="23"/>
  <c r="C2477" i="23"/>
  <c r="C2478" i="23"/>
  <c r="C2479" i="23"/>
  <c r="C2480" i="23"/>
  <c r="C2481" i="23"/>
  <c r="C2482" i="23"/>
  <c r="C2483" i="23"/>
  <c r="C2484" i="23"/>
  <c r="C2485" i="23"/>
  <c r="C2486" i="23"/>
  <c r="C2487" i="23"/>
  <c r="C2488" i="23"/>
  <c r="C2489" i="23"/>
  <c r="C2490" i="23"/>
  <c r="C2491" i="23"/>
  <c r="C2492" i="23"/>
  <c r="C2493" i="23"/>
  <c r="C2494" i="23"/>
  <c r="C2495" i="23"/>
  <c r="C2496" i="23"/>
  <c r="C2497" i="23"/>
  <c r="C2498" i="23"/>
  <c r="C2499" i="23"/>
  <c r="C2500" i="23"/>
  <c r="C2501" i="23"/>
  <c r="C2502" i="23"/>
  <c r="C2503" i="23"/>
  <c r="C2504" i="23"/>
  <c r="C2505" i="23"/>
  <c r="C2506" i="23"/>
  <c r="C2507" i="23"/>
  <c r="C2508" i="23"/>
  <c r="C2509" i="23"/>
  <c r="C2510" i="23"/>
  <c r="C2511" i="23"/>
  <c r="C2512" i="23"/>
  <c r="C2513" i="23"/>
  <c r="C2514" i="23"/>
  <c r="C2515" i="23"/>
  <c r="C2516" i="23"/>
  <c r="C2517" i="23"/>
  <c r="C2518" i="23"/>
  <c r="C2519" i="23"/>
  <c r="C2520" i="23"/>
  <c r="C2521" i="23"/>
  <c r="C2522" i="23"/>
  <c r="C2523" i="23"/>
  <c r="C2524" i="23"/>
  <c r="C2525" i="23"/>
  <c r="C2526" i="23"/>
  <c r="C2527" i="23"/>
  <c r="C2528" i="23"/>
  <c r="C2529" i="23"/>
  <c r="C2530" i="23"/>
  <c r="C2531" i="23"/>
  <c r="C2532" i="23"/>
  <c r="C2533" i="23"/>
  <c r="C2534" i="23"/>
  <c r="C2535" i="23"/>
  <c r="C2536" i="23"/>
  <c r="C2537" i="23"/>
  <c r="C2538" i="23"/>
  <c r="C2539" i="23"/>
  <c r="C2540" i="23"/>
  <c r="C2541" i="23"/>
  <c r="C2542" i="23"/>
  <c r="C2543" i="23"/>
  <c r="C2544" i="23"/>
  <c r="C2545" i="23"/>
  <c r="C2546" i="23"/>
  <c r="C2547" i="23"/>
  <c r="C2548" i="23"/>
  <c r="C2549" i="23"/>
  <c r="C2550" i="23"/>
  <c r="C2551" i="23"/>
  <c r="C2552" i="23"/>
  <c r="C2553" i="23"/>
  <c r="C2554" i="23"/>
  <c r="C2555" i="23"/>
  <c r="C2556" i="23"/>
  <c r="C2557" i="23"/>
  <c r="C2558" i="23"/>
  <c r="C2559" i="23"/>
  <c r="C2560" i="23"/>
  <c r="C2561" i="23"/>
  <c r="C2562" i="23"/>
  <c r="C2563" i="23"/>
  <c r="C2564" i="23"/>
  <c r="C2565" i="23"/>
  <c r="C2566" i="23"/>
  <c r="C2567" i="23"/>
  <c r="C2568" i="23"/>
  <c r="C2569" i="23"/>
  <c r="C2570" i="23"/>
  <c r="C2571" i="23"/>
  <c r="C2572" i="23"/>
  <c r="C2573" i="23"/>
  <c r="C2574" i="23"/>
  <c r="C2575" i="23"/>
  <c r="C2576" i="23"/>
  <c r="C2577" i="23"/>
  <c r="C2578" i="23"/>
  <c r="C2579" i="23"/>
  <c r="C2580" i="23"/>
  <c r="C2581" i="23"/>
  <c r="C2582" i="23"/>
  <c r="C2583" i="23"/>
  <c r="C2584" i="23"/>
  <c r="C2585" i="23"/>
  <c r="C2586" i="23"/>
  <c r="C2587" i="23"/>
  <c r="C2588" i="23"/>
  <c r="C2589" i="23"/>
  <c r="C2590" i="23"/>
  <c r="C2591" i="23"/>
  <c r="C2592" i="23"/>
  <c r="C2593" i="23"/>
  <c r="C2594" i="23"/>
  <c r="C2595" i="23"/>
  <c r="C2596" i="23"/>
  <c r="C2597" i="23"/>
  <c r="C2598" i="23"/>
  <c r="C2599" i="23"/>
  <c r="C2600" i="23"/>
  <c r="C2601" i="23"/>
  <c r="C2602" i="23"/>
  <c r="C2603" i="23"/>
  <c r="C2604" i="23"/>
  <c r="C2605" i="23"/>
  <c r="C2606" i="23"/>
  <c r="C2607" i="23"/>
  <c r="C2608" i="23"/>
  <c r="C2609" i="23"/>
  <c r="C2610" i="23"/>
  <c r="C2611" i="23"/>
  <c r="C2612" i="23"/>
  <c r="C2613" i="23"/>
  <c r="C2614" i="23"/>
  <c r="C2615" i="23"/>
  <c r="C2616" i="23"/>
  <c r="C2617" i="23"/>
  <c r="C2618" i="23"/>
  <c r="C2619" i="23"/>
  <c r="C2620" i="23"/>
  <c r="C2621" i="23"/>
  <c r="C2622" i="23"/>
  <c r="C2623" i="23"/>
  <c r="C2624" i="23"/>
  <c r="C2625" i="23"/>
  <c r="C2626" i="23"/>
  <c r="C2627" i="23"/>
  <c r="C2628" i="23"/>
  <c r="C2629" i="23"/>
  <c r="C2630" i="23"/>
  <c r="C2631" i="23"/>
  <c r="C2632" i="23"/>
  <c r="C2633" i="23"/>
  <c r="C2634" i="23"/>
  <c r="C2635" i="23"/>
  <c r="C2636" i="23"/>
  <c r="C2637" i="23"/>
  <c r="C2638" i="23"/>
  <c r="C2639" i="23"/>
  <c r="C2640" i="23"/>
  <c r="C2641" i="23"/>
  <c r="C2642" i="23"/>
  <c r="C2643" i="23"/>
  <c r="C2644" i="23"/>
  <c r="C2645" i="23"/>
  <c r="C2646" i="23"/>
  <c r="C2647" i="23"/>
  <c r="C2648" i="23"/>
  <c r="C2649" i="23"/>
  <c r="C2650" i="23"/>
  <c r="C2651" i="23"/>
  <c r="C2652" i="23"/>
  <c r="C2653" i="23"/>
  <c r="C2654" i="23"/>
  <c r="C2655" i="23"/>
  <c r="C2656" i="23"/>
  <c r="C2657" i="23"/>
  <c r="C2658" i="23"/>
  <c r="C2659" i="23"/>
  <c r="C2660" i="23"/>
  <c r="C2661" i="23"/>
  <c r="C2662" i="23"/>
  <c r="C2663" i="23"/>
  <c r="C2664" i="23"/>
  <c r="C2665" i="23"/>
  <c r="C2666" i="23"/>
  <c r="C2667" i="23"/>
  <c r="C2668" i="23"/>
  <c r="C2669" i="23"/>
  <c r="C2670" i="23"/>
  <c r="C2671" i="23"/>
  <c r="C2672" i="23"/>
  <c r="C2673" i="23"/>
  <c r="C2674" i="23"/>
  <c r="C2675" i="23"/>
  <c r="C2676" i="23"/>
  <c r="C2677" i="23"/>
  <c r="C2678" i="23"/>
  <c r="C2679" i="23"/>
  <c r="C2680" i="23"/>
  <c r="C2681" i="23"/>
  <c r="C2682" i="23"/>
  <c r="C2683" i="23"/>
  <c r="C2684" i="23"/>
  <c r="C2685" i="23"/>
  <c r="C2686" i="23"/>
  <c r="C2687" i="23"/>
  <c r="C2688" i="23"/>
  <c r="C2689" i="23"/>
  <c r="C2690" i="23"/>
  <c r="C2691" i="23"/>
  <c r="C2692" i="23"/>
  <c r="C2693" i="23"/>
  <c r="C2694" i="23"/>
  <c r="C2695" i="23"/>
  <c r="C2696" i="23"/>
  <c r="C2697" i="23"/>
  <c r="C2698" i="23"/>
  <c r="C2699" i="23"/>
  <c r="C2700" i="23"/>
  <c r="C2701" i="23"/>
  <c r="C2702" i="23"/>
  <c r="C2703" i="23"/>
  <c r="C2704" i="23"/>
  <c r="C2705" i="23"/>
  <c r="C2706" i="23"/>
  <c r="C2707" i="23"/>
  <c r="C2708" i="23"/>
  <c r="C2709" i="23"/>
  <c r="C2710" i="23"/>
  <c r="C2711" i="23"/>
  <c r="C2712" i="23"/>
  <c r="C2713" i="23"/>
  <c r="C2714" i="23"/>
  <c r="C2715" i="23"/>
  <c r="C2716" i="23"/>
  <c r="C2717" i="23"/>
  <c r="C2718" i="23"/>
  <c r="C2719" i="23"/>
  <c r="C2720" i="23"/>
  <c r="C2721" i="23"/>
  <c r="C2722" i="23"/>
  <c r="C2723" i="23"/>
  <c r="C2724" i="23"/>
  <c r="C2725" i="23"/>
  <c r="C2726" i="23"/>
  <c r="C2727" i="23"/>
  <c r="C2728" i="23"/>
  <c r="C2729" i="23"/>
  <c r="C2730" i="23"/>
  <c r="C2731" i="23"/>
  <c r="C2732" i="23"/>
  <c r="C2733" i="23"/>
  <c r="C2734" i="23"/>
  <c r="C2735" i="23"/>
  <c r="C2736" i="23"/>
  <c r="C2737" i="23"/>
  <c r="C2738" i="23"/>
  <c r="C2739" i="23"/>
  <c r="C2740" i="23"/>
  <c r="C2741" i="23"/>
  <c r="C2742" i="23"/>
  <c r="C2743" i="23"/>
  <c r="C2744" i="23"/>
  <c r="C2745" i="23"/>
  <c r="C2746" i="23"/>
  <c r="C2747" i="23"/>
  <c r="C2748" i="23"/>
  <c r="C2749" i="23"/>
  <c r="C2750" i="23"/>
  <c r="C2751" i="23"/>
  <c r="C2752" i="23"/>
  <c r="C2753" i="23"/>
  <c r="C2754" i="23"/>
  <c r="C2755" i="23"/>
  <c r="C2756" i="23"/>
  <c r="C2757" i="23"/>
  <c r="C2758" i="23"/>
  <c r="C2759" i="23"/>
  <c r="C2760" i="23"/>
  <c r="C2761" i="23"/>
  <c r="C2762" i="23"/>
  <c r="C2763" i="23"/>
  <c r="C2764" i="23"/>
  <c r="C2765" i="23"/>
  <c r="C2766" i="23"/>
  <c r="C2767" i="23"/>
  <c r="C2768" i="23"/>
  <c r="C2769" i="23"/>
  <c r="C2770" i="23"/>
  <c r="C2771" i="23"/>
  <c r="C2772" i="23"/>
  <c r="C2773" i="23"/>
  <c r="C2774" i="23"/>
  <c r="C2775" i="23"/>
  <c r="C2776" i="23"/>
  <c r="C2777" i="23"/>
  <c r="C2778" i="23"/>
  <c r="C2779" i="23"/>
  <c r="C2780" i="23"/>
  <c r="C2781" i="23"/>
  <c r="C2782" i="23"/>
  <c r="C2783" i="23"/>
  <c r="C2784" i="23"/>
  <c r="C2785" i="23"/>
  <c r="C2786" i="23"/>
  <c r="C2787" i="23"/>
  <c r="C2788" i="23"/>
  <c r="C2789" i="23"/>
  <c r="C2790" i="23"/>
  <c r="C2791" i="23"/>
  <c r="C2792" i="23"/>
  <c r="C2793" i="23"/>
  <c r="C2794" i="23"/>
  <c r="C2795" i="23"/>
  <c r="C2796" i="23"/>
  <c r="C2797" i="23"/>
  <c r="C2798" i="23"/>
  <c r="C2799" i="23"/>
  <c r="C2800" i="23"/>
  <c r="C2801" i="23"/>
  <c r="C2802" i="23"/>
  <c r="C2803" i="23"/>
  <c r="C2804" i="23"/>
  <c r="C2805" i="23"/>
  <c r="C2806" i="23"/>
  <c r="C2807" i="23"/>
  <c r="C2808" i="23"/>
  <c r="C2809" i="23"/>
  <c r="C2810" i="23"/>
  <c r="C2811" i="23"/>
  <c r="C2812" i="23"/>
  <c r="C2813" i="23"/>
  <c r="C2814" i="23"/>
  <c r="C2815" i="23"/>
  <c r="C2816" i="23"/>
  <c r="C2817" i="23"/>
  <c r="C2818" i="23"/>
  <c r="C2819" i="23"/>
  <c r="C2820" i="23"/>
  <c r="C2821" i="23"/>
  <c r="C2822" i="23"/>
  <c r="C2823" i="23"/>
  <c r="C2824" i="23"/>
  <c r="C2825" i="23"/>
  <c r="C2826" i="23"/>
  <c r="C2827" i="23"/>
  <c r="C2828" i="23"/>
  <c r="C2829" i="23"/>
  <c r="C2830" i="23"/>
  <c r="C2831" i="23"/>
  <c r="C2832" i="23"/>
  <c r="C2833" i="23"/>
  <c r="C2834" i="23"/>
  <c r="C2835" i="23"/>
  <c r="C2836" i="23"/>
  <c r="C2837" i="23"/>
  <c r="C2838" i="23"/>
  <c r="C2839" i="23"/>
  <c r="C2840" i="23"/>
  <c r="C2841" i="23"/>
  <c r="C2842" i="23"/>
  <c r="C2843" i="23"/>
  <c r="C2844" i="23"/>
  <c r="C2845" i="23"/>
  <c r="C2846" i="23"/>
  <c r="C2847" i="23"/>
  <c r="C2848" i="23"/>
  <c r="C2849" i="23"/>
  <c r="C2850" i="23"/>
  <c r="C2851" i="23"/>
  <c r="C2852" i="23"/>
  <c r="C2853" i="23"/>
  <c r="C2854" i="23"/>
  <c r="C2855" i="23"/>
  <c r="C2856" i="23"/>
  <c r="C2857" i="23"/>
  <c r="C2858" i="23"/>
  <c r="C2859" i="23"/>
  <c r="C2860" i="23"/>
  <c r="C2861" i="23"/>
  <c r="C2862" i="23"/>
  <c r="C2863" i="23"/>
  <c r="C2864" i="23"/>
  <c r="C2865" i="23"/>
  <c r="C2866" i="23"/>
  <c r="C2867" i="23"/>
  <c r="C2868" i="23"/>
  <c r="C2869" i="23"/>
  <c r="C2870" i="23"/>
  <c r="C2871" i="23"/>
  <c r="C2872" i="23"/>
  <c r="C2873" i="23"/>
  <c r="C2874" i="23"/>
  <c r="C2875" i="23"/>
  <c r="C2876" i="23"/>
  <c r="C2877" i="23"/>
  <c r="C2878" i="23"/>
  <c r="C2879" i="23"/>
  <c r="C2880" i="23"/>
  <c r="C2881" i="23"/>
  <c r="C2882" i="23"/>
  <c r="AB8" i="1"/>
  <c r="AC8" i="1" s="1"/>
  <c r="AB9" i="1"/>
  <c r="AC9" i="1" s="1"/>
  <c r="AB10" i="1"/>
  <c r="AC10" i="1" s="1"/>
  <c r="AB11" i="1"/>
  <c r="AC11" i="1" s="1"/>
  <c r="AB12" i="1"/>
  <c r="AC12" i="1" s="1"/>
  <c r="AB13" i="1"/>
  <c r="AC13" i="1" s="1"/>
  <c r="AB14" i="1"/>
  <c r="AC14" i="1" s="1"/>
  <c r="AB15" i="1"/>
  <c r="AC15" i="1" s="1"/>
  <c r="AB16" i="1"/>
  <c r="AC16" i="1" s="1"/>
  <c r="AB17" i="1"/>
  <c r="AC17" i="1" s="1"/>
  <c r="AB18" i="1"/>
  <c r="AC18" i="1" s="1"/>
  <c r="AB19" i="1"/>
  <c r="AC19" i="1" s="1"/>
  <c r="AB20" i="1"/>
  <c r="AC20" i="1" s="1"/>
  <c r="AB21" i="1"/>
  <c r="AC21" i="1" s="1"/>
  <c r="AB22" i="1"/>
  <c r="AC22" i="1" s="1"/>
  <c r="AB23" i="1"/>
  <c r="AC23" i="1" s="1"/>
  <c r="AB24" i="1"/>
  <c r="AC24" i="1" s="1"/>
  <c r="AB25" i="1"/>
  <c r="AC25" i="1" s="1"/>
  <c r="AB26" i="1"/>
  <c r="AC26" i="1" s="1"/>
  <c r="AB7" i="1"/>
  <c r="AC7" i="1" s="1"/>
  <c r="AV9" i="1"/>
  <c r="U187" i="25" l="1" a="1"/>
  <c r="U187" i="25" s="1"/>
  <c r="S187" i="25" a="1"/>
  <c r="S187" i="25" s="1"/>
  <c r="Q187" i="25" a="1"/>
  <c r="Q187" i="25" s="1"/>
  <c r="O187" i="25" a="1"/>
  <c r="O187" i="25" s="1"/>
  <c r="U184" i="25" a="1"/>
  <c r="U184" i="25" s="1"/>
  <c r="V184" i="25" s="1"/>
  <c r="S184" i="25" a="1"/>
  <c r="S184" i="25" s="1"/>
  <c r="Q184" i="25" a="1"/>
  <c r="Q184" i="25" s="1"/>
  <c r="Q185" i="25" s="1"/>
  <c r="O184" i="25" a="1"/>
  <c r="O184" i="25" s="1"/>
  <c r="O185" i="25" s="1"/>
  <c r="U181" i="25" a="1"/>
  <c r="U181" i="25" s="1"/>
  <c r="S181" i="25" a="1"/>
  <c r="S181" i="25" s="1"/>
  <c r="Q181" i="25" a="1"/>
  <c r="Q181" i="25" s="1"/>
  <c r="O181" i="25" a="1"/>
  <c r="O181" i="25" s="1"/>
  <c r="U178" i="25" a="1"/>
  <c r="U178" i="25" s="1"/>
  <c r="U180" i="25" s="1"/>
  <c r="V180" i="25" s="1"/>
  <c r="S178" i="25" a="1"/>
  <c r="S178" i="25" s="1"/>
  <c r="Q178" i="25" a="1"/>
  <c r="Q178" i="25" s="1"/>
  <c r="O178" i="25" a="1"/>
  <c r="O178" i="25" s="1"/>
  <c r="O179" i="25" s="1"/>
  <c r="U175" i="25" a="1"/>
  <c r="U175" i="25" s="1"/>
  <c r="S175" i="25" a="1"/>
  <c r="S175" i="25" s="1"/>
  <c r="Q175" i="25" a="1"/>
  <c r="Q175" i="25" s="1"/>
  <c r="O175" i="25" a="1"/>
  <c r="O175" i="25" s="1"/>
  <c r="U172" i="25" a="1"/>
  <c r="U172" i="25" s="1"/>
  <c r="U174" i="25" s="1"/>
  <c r="V174" i="25" s="1"/>
  <c r="S172" i="25" a="1"/>
  <c r="S172" i="25" s="1"/>
  <c r="Q172" i="25" a="1"/>
  <c r="Q172" i="25" s="1"/>
  <c r="Q174" i="25" s="1"/>
  <c r="O172" i="25" a="1"/>
  <c r="O172" i="25" s="1"/>
  <c r="U169" i="25" a="1"/>
  <c r="U169" i="25" s="1"/>
  <c r="S169" i="25" a="1"/>
  <c r="S169" i="25" s="1"/>
  <c r="Q169" i="25" a="1"/>
  <c r="Q169" i="25" s="1"/>
  <c r="O169" i="25" a="1"/>
  <c r="O169" i="25" s="1"/>
  <c r="U166" i="25" a="1"/>
  <c r="U166" i="25" s="1"/>
  <c r="U167" i="25" s="1"/>
  <c r="V167" i="25" s="1"/>
  <c r="S166" i="25" a="1"/>
  <c r="S166" i="25" s="1"/>
  <c r="S168" i="25" s="1"/>
  <c r="Q166" i="25" a="1"/>
  <c r="Q166" i="25" s="1"/>
  <c r="O166" i="25" a="1"/>
  <c r="O166" i="25" s="1"/>
  <c r="O168" i="25" s="1"/>
  <c r="U163" i="25" a="1"/>
  <c r="U163" i="25" s="1"/>
  <c r="S163" i="25" a="1"/>
  <c r="S163" i="25" s="1"/>
  <c r="Q163" i="25" a="1"/>
  <c r="Q163" i="25" s="1"/>
  <c r="O163" i="25" a="1"/>
  <c r="O163" i="25" s="1"/>
  <c r="U160" i="25" a="1"/>
  <c r="U160" i="25" s="1"/>
  <c r="U161" i="25" s="1"/>
  <c r="V161" i="25" s="1"/>
  <c r="S160" i="25" a="1"/>
  <c r="S160" i="25" s="1"/>
  <c r="S162" i="25" s="1"/>
  <c r="Q160" i="25" a="1"/>
  <c r="Q160" i="25" s="1"/>
  <c r="Q161" i="25" s="1"/>
  <c r="O160" i="25" a="1"/>
  <c r="O160" i="25" s="1"/>
  <c r="U157" i="25" a="1"/>
  <c r="U157" i="25" s="1"/>
  <c r="S157" i="25" a="1"/>
  <c r="S157" i="25" s="1"/>
  <c r="S159" i="25" s="1"/>
  <c r="Q157" i="25" a="1"/>
  <c r="Q157" i="25" s="1"/>
  <c r="O157" i="25" a="1"/>
  <c r="O157" i="25" s="1"/>
  <c r="U154" i="25" a="1"/>
  <c r="U154" i="25" s="1"/>
  <c r="S154" i="25" a="1"/>
  <c r="S154" i="25" s="1"/>
  <c r="S156" i="25" s="1"/>
  <c r="Q154" i="25" a="1"/>
  <c r="Q154" i="25" s="1"/>
  <c r="O154" i="25" a="1"/>
  <c r="O154" i="25" s="1"/>
  <c r="O155" i="25" s="1"/>
  <c r="U151" i="25" a="1"/>
  <c r="U151" i="25" s="1"/>
  <c r="U152" i="25" s="1"/>
  <c r="V152" i="25" s="1"/>
  <c r="S151" i="25" a="1"/>
  <c r="S151" i="25" s="1"/>
  <c r="Q151" i="25" a="1"/>
  <c r="Q151" i="25" s="1"/>
  <c r="O151" i="25" a="1"/>
  <c r="O151" i="25" s="1"/>
  <c r="U148" i="25" a="1"/>
  <c r="U148" i="25" s="1"/>
  <c r="U150" i="25" s="1"/>
  <c r="V150" i="25" s="1"/>
  <c r="S148" i="25" a="1"/>
  <c r="S148" i="25" s="1"/>
  <c r="Q148" i="25" a="1"/>
  <c r="Q148" i="25" s="1"/>
  <c r="Q150" i="25" s="1"/>
  <c r="O148" i="25" a="1"/>
  <c r="O148" i="25" s="1"/>
  <c r="U145" i="25" a="1"/>
  <c r="U145" i="25" s="1"/>
  <c r="V145" i="25" s="1"/>
  <c r="S145" i="25" a="1"/>
  <c r="S145" i="25" s="1"/>
  <c r="S147" i="25" s="1"/>
  <c r="Q145" i="25" a="1"/>
  <c r="Q145" i="25" s="1"/>
  <c r="O145" i="25" a="1"/>
  <c r="O145" i="25" s="1"/>
  <c r="O147" i="25" s="1"/>
  <c r="U142" i="25" a="1"/>
  <c r="U142" i="25" s="1"/>
  <c r="V142" i="25" s="1"/>
  <c r="S142" i="25" a="1"/>
  <c r="S142" i="25" s="1"/>
  <c r="S144" i="25" s="1"/>
  <c r="Q142" i="25" a="1"/>
  <c r="Q142" i="25" s="1"/>
  <c r="O142" i="25" a="1"/>
  <c r="O142" i="25" s="1"/>
  <c r="O143" i="25" s="1"/>
  <c r="U139" i="25" a="1"/>
  <c r="U139" i="25" s="1"/>
  <c r="S139" i="25" a="1"/>
  <c r="S139" i="25" s="1"/>
  <c r="S141" i="25" s="1"/>
  <c r="Q139" i="25" a="1"/>
  <c r="Q139" i="25" s="1"/>
  <c r="O139" i="25" a="1"/>
  <c r="O139" i="25" s="1"/>
  <c r="U136" i="25" a="1"/>
  <c r="U136" i="25" s="1"/>
  <c r="S136" i="25" a="1"/>
  <c r="S136" i="25" s="1"/>
  <c r="S137" i="25" s="1"/>
  <c r="Q136" i="25" a="1"/>
  <c r="Q136" i="25" s="1"/>
  <c r="O136" i="25" a="1"/>
  <c r="O136" i="25" s="1"/>
  <c r="U133" i="25" a="1"/>
  <c r="U133" i="25" s="1"/>
  <c r="S133" i="25" a="1"/>
  <c r="S133" i="25" s="1"/>
  <c r="S135" i="25" s="1"/>
  <c r="Q133" i="25" a="1"/>
  <c r="Q133" i="25" s="1"/>
  <c r="Q135" i="25" s="1"/>
  <c r="O133" i="25" a="1"/>
  <c r="O133" i="25" s="1"/>
  <c r="O135" i="25" s="1"/>
  <c r="U130" i="25" a="1"/>
  <c r="U130" i="25" s="1"/>
  <c r="S130" i="25" a="1"/>
  <c r="S130" i="25" s="1"/>
  <c r="S132" i="25" s="1"/>
  <c r="Q130" i="25" a="1"/>
  <c r="Q130" i="25" s="1"/>
  <c r="O130" i="25" a="1"/>
  <c r="O130" i="25" s="1"/>
  <c r="O131" i="25" s="1"/>
  <c r="U127" i="25" a="1"/>
  <c r="U127" i="25" s="1"/>
  <c r="U128" i="25" s="1"/>
  <c r="V128" i="25" s="1"/>
  <c r="S127" i="25" a="1"/>
  <c r="S127" i="25" s="1"/>
  <c r="Q127" i="25" a="1"/>
  <c r="Q127" i="25" s="1"/>
  <c r="O127" i="25" a="1"/>
  <c r="O127" i="25" s="1"/>
  <c r="O129" i="25" s="1"/>
  <c r="U124" i="25" a="1"/>
  <c r="U124" i="25" s="1"/>
  <c r="U126" i="25" s="1"/>
  <c r="V126" i="25" s="1"/>
  <c r="S124" i="25" a="1"/>
  <c r="S124" i="25" s="1"/>
  <c r="Q124" i="25" a="1"/>
  <c r="Q124" i="25" s="1"/>
  <c r="Q126" i="25" s="1"/>
  <c r="O124" i="25" a="1"/>
  <c r="O124" i="25" s="1"/>
  <c r="O126" i="25" s="1"/>
  <c r="U121" i="25" a="1"/>
  <c r="U121" i="25" s="1"/>
  <c r="S121" i="25" a="1"/>
  <c r="S121" i="25" s="1"/>
  <c r="S123" i="25" s="1"/>
  <c r="Q121" i="25" a="1"/>
  <c r="Q121" i="25" s="1"/>
  <c r="O121" i="25" a="1"/>
  <c r="O121" i="25" s="1"/>
  <c r="O122" i="25" s="1"/>
  <c r="U118" i="25" a="1"/>
  <c r="U118" i="25" s="1"/>
  <c r="V118" i="25" s="1"/>
  <c r="S118" i="25" a="1"/>
  <c r="S118" i="25" s="1"/>
  <c r="S120" i="25" s="1"/>
  <c r="Q118" i="25" a="1"/>
  <c r="Q118" i="25" s="1"/>
  <c r="O118" i="25" a="1"/>
  <c r="O118" i="25" s="1"/>
  <c r="O119" i="25" s="1"/>
  <c r="U115" i="25" a="1"/>
  <c r="U115" i="25" s="1"/>
  <c r="S115" i="25" a="1"/>
  <c r="S115" i="25" s="1"/>
  <c r="Q115" i="25" a="1"/>
  <c r="Q115" i="25" s="1"/>
  <c r="O115" i="25" a="1"/>
  <c r="O115" i="25" s="1"/>
  <c r="U112" i="25" a="1"/>
  <c r="U112" i="25" s="1"/>
  <c r="V112" i="25" s="1"/>
  <c r="S112" i="25" a="1"/>
  <c r="S112" i="25" s="1"/>
  <c r="S114" i="25" s="1"/>
  <c r="Q112" i="25" a="1"/>
  <c r="Q112" i="25" s="1"/>
  <c r="Q113" i="25" s="1"/>
  <c r="O112" i="25" a="1"/>
  <c r="O112" i="25" s="1"/>
  <c r="O113" i="25" s="1"/>
  <c r="U109" i="25" a="1"/>
  <c r="U109" i="25" s="1"/>
  <c r="S109" i="25" a="1"/>
  <c r="S109" i="25" s="1"/>
  <c r="Q109" i="25" a="1"/>
  <c r="Q109" i="25" s="1"/>
  <c r="O109" i="25" a="1"/>
  <c r="O109" i="25" s="1"/>
  <c r="O111" i="25" s="1"/>
  <c r="U106" i="25" a="1"/>
  <c r="U106" i="25" s="1"/>
  <c r="U108" i="25" s="1"/>
  <c r="V108" i="25" s="1"/>
  <c r="S106" i="25" a="1"/>
  <c r="S106" i="25" s="1"/>
  <c r="Q106" i="25" a="1"/>
  <c r="Q106" i="25" s="1"/>
  <c r="Q108" i="25" s="1"/>
  <c r="O106" i="25" a="1"/>
  <c r="O106" i="25" s="1"/>
  <c r="O107" i="25" s="1"/>
  <c r="U103" i="25" a="1"/>
  <c r="U103" i="25" s="1"/>
  <c r="V103" i="25" s="1"/>
  <c r="S103" i="25" a="1"/>
  <c r="S103" i="25" s="1"/>
  <c r="Q103" i="25" a="1"/>
  <c r="Q103" i="25" s="1"/>
  <c r="O103" i="25" a="1"/>
  <c r="O103" i="25" s="1"/>
  <c r="U100" i="25" a="1"/>
  <c r="U100" i="25" s="1"/>
  <c r="U102" i="25" s="1"/>
  <c r="V102" i="25" s="1"/>
  <c r="S100" i="25" a="1"/>
  <c r="S100" i="25" s="1"/>
  <c r="S102" i="25" s="1"/>
  <c r="Q100" i="25" a="1"/>
  <c r="Q100" i="25" s="1"/>
  <c r="O100" i="25" a="1"/>
  <c r="O100" i="25" s="1"/>
  <c r="U97" i="25" a="1"/>
  <c r="U97" i="25" s="1"/>
  <c r="S97" i="25" a="1"/>
  <c r="S97" i="25" s="1"/>
  <c r="S99" i="25" s="1"/>
  <c r="Q97" i="25" a="1"/>
  <c r="Q97" i="25" s="1"/>
  <c r="O97" i="25" a="1"/>
  <c r="O97" i="25" s="1"/>
  <c r="U94" i="25" a="1"/>
  <c r="U94" i="25" s="1"/>
  <c r="S94" i="25" a="1"/>
  <c r="S94" i="25" s="1"/>
  <c r="S95" i="25" s="1"/>
  <c r="Q94" i="25" a="1"/>
  <c r="Q94" i="25" s="1"/>
  <c r="Q96" i="25" s="1"/>
  <c r="O94" i="25" a="1"/>
  <c r="O94" i="25" s="1"/>
  <c r="O96" i="25" s="1"/>
  <c r="U91" i="25" a="1"/>
  <c r="U91" i="25" s="1"/>
  <c r="U93" i="25" s="1"/>
  <c r="V93" i="25" s="1"/>
  <c r="S91" i="25" a="1"/>
  <c r="S91" i="25" s="1"/>
  <c r="Q91" i="25" a="1"/>
  <c r="Q91" i="25" s="1"/>
  <c r="O91" i="25" a="1"/>
  <c r="O91" i="25" s="1"/>
  <c r="U88" i="25" a="1"/>
  <c r="U88" i="25" s="1"/>
  <c r="V88" i="25" s="1"/>
  <c r="S88" i="25" a="1"/>
  <c r="S88" i="25" s="1"/>
  <c r="Q88" i="25" a="1"/>
  <c r="Q88" i="25" s="1"/>
  <c r="Q89" i="25" s="1"/>
  <c r="O88" i="25" a="1"/>
  <c r="O88" i="25" s="1"/>
  <c r="O90" i="25" s="1"/>
  <c r="U85" i="25" a="1"/>
  <c r="U85" i="25" s="1"/>
  <c r="S85" i="25" a="1"/>
  <c r="S85" i="25" s="1"/>
  <c r="Q85" i="25" a="1"/>
  <c r="Q85" i="25" s="1"/>
  <c r="O85" i="25" a="1"/>
  <c r="O85" i="25" s="1"/>
  <c r="O87" i="25" s="1"/>
  <c r="U82" i="25" a="1"/>
  <c r="U82" i="25" s="1"/>
  <c r="U84" i="25" s="1"/>
  <c r="V84" i="25" s="1"/>
  <c r="S82" i="25" a="1"/>
  <c r="S82" i="25" s="1"/>
  <c r="Q82" i="25" a="1"/>
  <c r="Q82" i="25" s="1"/>
  <c r="Q84" i="25" s="1"/>
  <c r="O82" i="25" a="1"/>
  <c r="O82" i="25" s="1"/>
  <c r="O83" i="25" s="1"/>
  <c r="U79" i="25" a="1"/>
  <c r="U79" i="25" s="1"/>
  <c r="U80" i="25" s="1"/>
  <c r="V80" i="25" s="1"/>
  <c r="S79" i="25" a="1"/>
  <c r="S79" i="25" s="1"/>
  <c r="Q79" i="25" a="1"/>
  <c r="Q79" i="25" s="1"/>
  <c r="O79" i="25" a="1"/>
  <c r="O79" i="25" s="1"/>
  <c r="U76" i="25" a="1"/>
  <c r="U76" i="25" s="1"/>
  <c r="U78" i="25" s="1"/>
  <c r="V78" i="25" s="1"/>
  <c r="S76" i="25" a="1"/>
  <c r="S76" i="25" s="1"/>
  <c r="S78" i="25" s="1"/>
  <c r="Q76" i="25" a="1"/>
  <c r="Q76" i="25" s="1"/>
  <c r="O76" i="25" a="1"/>
  <c r="O76" i="25" s="1"/>
  <c r="U73" i="25" a="1"/>
  <c r="U73" i="25" s="1"/>
  <c r="S73" i="25" a="1"/>
  <c r="S73" i="25" s="1"/>
  <c r="S75" i="25" s="1"/>
  <c r="Q73" i="25" a="1"/>
  <c r="Q73" i="25" s="1"/>
  <c r="O73" i="25" a="1"/>
  <c r="O73" i="25" s="1"/>
  <c r="U70" i="25" a="1"/>
  <c r="U70" i="25" s="1"/>
  <c r="S70" i="25" a="1"/>
  <c r="S70" i="25" s="1"/>
  <c r="S71" i="25" s="1"/>
  <c r="Q70" i="25" a="1"/>
  <c r="Q70" i="25" s="1"/>
  <c r="O70" i="25" a="1"/>
  <c r="O70" i="25" s="1"/>
  <c r="U67" i="25" a="1"/>
  <c r="U67" i="25" s="1"/>
  <c r="S67" i="25" a="1"/>
  <c r="S67" i="25" s="1"/>
  <c r="S69" i="25" s="1"/>
  <c r="Q67" i="25" a="1"/>
  <c r="Q67" i="25" s="1"/>
  <c r="Q69" i="25" s="1"/>
  <c r="O67" i="25" a="1"/>
  <c r="O67" i="25" s="1"/>
  <c r="U64" i="25" a="1"/>
  <c r="U64" i="25" s="1"/>
  <c r="S64" i="25" a="1"/>
  <c r="S64" i="25" s="1"/>
  <c r="S66" i="25" s="1"/>
  <c r="Q64" i="25" a="1"/>
  <c r="Q64" i="25" s="1"/>
  <c r="Q65" i="25" s="1"/>
  <c r="O64" i="25" a="1"/>
  <c r="O64" i="25" s="1"/>
  <c r="U61" i="25" a="1"/>
  <c r="U61" i="25" s="1"/>
  <c r="S61" i="25" a="1"/>
  <c r="S61" i="25" s="1"/>
  <c r="Q61" i="25" a="1"/>
  <c r="Q61" i="25" s="1"/>
  <c r="O61" i="25" a="1"/>
  <c r="O61" i="25" s="1"/>
  <c r="O63" i="25" s="1"/>
  <c r="U58" i="25" a="1"/>
  <c r="U58" i="25" s="1"/>
  <c r="S58" i="25" a="1"/>
  <c r="S58" i="25" s="1"/>
  <c r="S60" i="25" s="1"/>
  <c r="Q58" i="25" a="1"/>
  <c r="Q58" i="25" s="1"/>
  <c r="O58" i="25" a="1"/>
  <c r="O58" i="25" s="1"/>
  <c r="U55" i="25" a="1"/>
  <c r="U55" i="25" s="1"/>
  <c r="S55" i="25" a="1"/>
  <c r="S55" i="25" s="1"/>
  <c r="S57" i="25" s="1"/>
  <c r="Q55" i="25" a="1"/>
  <c r="Q55" i="25" s="1"/>
  <c r="O55" i="25" a="1"/>
  <c r="O55" i="25" s="1"/>
  <c r="U52" i="25" a="1"/>
  <c r="U52" i="25" s="1"/>
  <c r="S52" i="25" a="1"/>
  <c r="S52" i="25" s="1"/>
  <c r="Q52" i="25" a="1"/>
  <c r="Q52" i="25" s="1"/>
  <c r="O52" i="25" a="1"/>
  <c r="O52" i="25" s="1"/>
  <c r="U49" i="25" a="1"/>
  <c r="U49" i="25" s="1"/>
  <c r="S49" i="25" a="1"/>
  <c r="S49" i="25" s="1"/>
  <c r="Q49" i="25" a="1"/>
  <c r="Q49" i="25" s="1"/>
  <c r="O49" i="25" a="1"/>
  <c r="O49" i="25" s="1"/>
  <c r="U46" i="25" a="1"/>
  <c r="U46" i="25" s="1"/>
  <c r="S46" i="25" a="1"/>
  <c r="S46" i="25" s="1"/>
  <c r="Q46" i="25" a="1"/>
  <c r="Q46" i="25" s="1"/>
  <c r="O46" i="25" a="1"/>
  <c r="O46" i="25" s="1"/>
  <c r="U43" i="25" a="1"/>
  <c r="U43" i="25" s="1"/>
  <c r="S43" i="25" a="1"/>
  <c r="S43" i="25" s="1"/>
  <c r="S45" i="25" s="1"/>
  <c r="Q43" i="25" a="1"/>
  <c r="Q43" i="25" s="1"/>
  <c r="O43" i="25" a="1"/>
  <c r="O43" i="25" s="1"/>
  <c r="U40" i="25" a="1"/>
  <c r="U40" i="25" s="1"/>
  <c r="S40" i="25" a="1"/>
  <c r="S40" i="25" s="1"/>
  <c r="Q40" i="25" a="1"/>
  <c r="Q40" i="25" s="1"/>
  <c r="O40" i="25" a="1"/>
  <c r="O40" i="25" s="1"/>
  <c r="U37" i="25" a="1"/>
  <c r="U37" i="25" s="1"/>
  <c r="S37" i="25" a="1"/>
  <c r="S37" i="25" s="1"/>
  <c r="Q37" i="25" a="1"/>
  <c r="Q37" i="25" s="1"/>
  <c r="O37" i="25" a="1"/>
  <c r="O37" i="25" s="1"/>
  <c r="U34" i="25" a="1"/>
  <c r="U34" i="25" s="1"/>
  <c r="U36" i="25" s="1"/>
  <c r="V36" i="25" s="1"/>
  <c r="S34" i="25" a="1"/>
  <c r="S34" i="25" s="1"/>
  <c r="S36" i="25" s="1"/>
  <c r="Q34" i="25" a="1"/>
  <c r="Q34" i="25" s="1"/>
  <c r="Q36" i="25" s="1"/>
  <c r="O34" i="25" a="1"/>
  <c r="O34" i="25" s="1"/>
  <c r="U31" i="25" a="1"/>
  <c r="U31" i="25" s="1"/>
  <c r="S31" i="25" a="1"/>
  <c r="S31" i="25" s="1"/>
  <c r="Q31" i="25" a="1"/>
  <c r="Q31" i="25" s="1"/>
  <c r="O31" i="25" a="1"/>
  <c r="O31" i="25" s="1"/>
  <c r="U28" i="25" a="1"/>
  <c r="U28" i="25" s="1"/>
  <c r="S28" i="25" a="1"/>
  <c r="S28" i="25" s="1"/>
  <c r="Q28" i="25" a="1"/>
  <c r="Q28" i="25" s="1"/>
  <c r="O28" i="25" a="1"/>
  <c r="O28" i="25" s="1"/>
  <c r="U25" i="25" a="1"/>
  <c r="U25" i="25" s="1"/>
  <c r="U27" i="25" s="1"/>
  <c r="V27" i="25" s="1"/>
  <c r="S25" i="25" a="1"/>
  <c r="S25" i="25" s="1"/>
  <c r="Q25" i="25" a="1"/>
  <c r="Q25" i="25" s="1"/>
  <c r="Q27" i="25" s="1"/>
  <c r="O25" i="25" a="1"/>
  <c r="O25" i="25" s="1"/>
  <c r="U22" i="25" a="1"/>
  <c r="U22" i="25" s="1"/>
  <c r="U24" i="25" s="1"/>
  <c r="V24" i="25" s="1"/>
  <c r="S22" i="25" a="1"/>
  <c r="S22" i="25" s="1"/>
  <c r="Q22" i="25" a="1"/>
  <c r="Q22" i="25" s="1"/>
  <c r="Q24" i="25" s="1"/>
  <c r="O22" i="25" a="1"/>
  <c r="O22" i="25" s="1"/>
  <c r="U19" i="25" a="1"/>
  <c r="U19" i="25" s="1"/>
  <c r="S19" i="25" a="1"/>
  <c r="S19" i="25" s="1"/>
  <c r="Q19" i="25" a="1"/>
  <c r="Q19" i="25" s="1"/>
  <c r="O19" i="25" a="1"/>
  <c r="O19" i="25" s="1"/>
  <c r="U16" i="25" a="1"/>
  <c r="U16" i="25" s="1"/>
  <c r="S16" i="25" a="1"/>
  <c r="S16" i="25" s="1"/>
  <c r="S18" i="25" s="1"/>
  <c r="Q16" i="25" a="1"/>
  <c r="Q16" i="25" s="1"/>
  <c r="O16" i="25" a="1"/>
  <c r="O16" i="25" s="1"/>
  <c r="U13" i="25" a="1"/>
  <c r="U13" i="25" s="1"/>
  <c r="U15" i="25" s="1"/>
  <c r="V15" i="25" s="1"/>
  <c r="S13" i="25" a="1"/>
  <c r="S13" i="25" s="1"/>
  <c r="Q13" i="25" a="1"/>
  <c r="Q13" i="25" s="1"/>
  <c r="O13" i="25" a="1"/>
  <c r="O13" i="25" s="1"/>
  <c r="U10" i="25" a="1"/>
  <c r="U10" i="25" s="1"/>
  <c r="S10" i="25" a="1"/>
  <c r="S10" i="25" s="1"/>
  <c r="Q10" i="25" a="1"/>
  <c r="Q10" i="25" s="1"/>
  <c r="O10" i="25" a="1"/>
  <c r="O10" i="25" s="1"/>
  <c r="U7" i="25" a="1"/>
  <c r="U7" i="25" s="1"/>
  <c r="U9" i="25" s="1"/>
  <c r="V9" i="25" s="1"/>
  <c r="S7" i="25" a="1"/>
  <c r="S7" i="25" s="1"/>
  <c r="S9" i="25" s="1"/>
  <c r="Q7" i="25" a="1"/>
  <c r="Q7" i="25" s="1"/>
  <c r="O7" i="25" a="1"/>
  <c r="O7" i="25" s="1"/>
  <c r="U4" i="25" a="1"/>
  <c r="U4" i="25" s="1"/>
  <c r="S4" i="25" a="1"/>
  <c r="S4" i="25" s="1"/>
  <c r="Q4" i="25" a="1"/>
  <c r="Q4" i="25" s="1"/>
  <c r="O4" i="25" a="1"/>
  <c r="O4" i="25" s="1"/>
  <c r="U3" i="25"/>
  <c r="S3" i="25"/>
  <c r="Q3" i="25"/>
  <c r="O3" i="25"/>
  <c r="M3" i="25"/>
  <c r="K3" i="25"/>
  <c r="I3" i="25"/>
  <c r="G3" i="25"/>
  <c r="E3" i="25"/>
  <c r="C3" i="25"/>
  <c r="V196" i="7" a="1"/>
  <c r="V196" i="7" s="1"/>
  <c r="T196" i="7" a="1"/>
  <c r="T196" i="7" s="1"/>
  <c r="R196" i="7" a="1"/>
  <c r="R196" i="7" s="1"/>
  <c r="P196" i="7" a="1"/>
  <c r="P196" i="7" s="1"/>
  <c r="V195" i="7" a="1"/>
  <c r="V195" i="7" s="1"/>
  <c r="T195" i="7" a="1"/>
  <c r="T195" i="7" s="1"/>
  <c r="R195" i="7" a="1"/>
  <c r="R195" i="7" s="1"/>
  <c r="P195" i="7" a="1"/>
  <c r="P195" i="7" s="1"/>
  <c r="V194" i="7" a="1"/>
  <c r="V194" i="7" s="1"/>
  <c r="T194" i="7" a="1"/>
  <c r="T194" i="7" s="1"/>
  <c r="R194" i="7" a="1"/>
  <c r="R194" i="7" s="1"/>
  <c r="P194" i="7" a="1"/>
  <c r="P194" i="7" s="1"/>
  <c r="V193" i="7" a="1"/>
  <c r="V193" i="7" s="1"/>
  <c r="T193" i="7" a="1"/>
  <c r="T193" i="7" s="1"/>
  <c r="R193" i="7" a="1"/>
  <c r="R193" i="7" s="1"/>
  <c r="P193" i="7" a="1"/>
  <c r="P193" i="7" s="1"/>
  <c r="V192" i="7" a="1"/>
  <c r="V192" i="7" s="1"/>
  <c r="T192" i="7" a="1"/>
  <c r="T192" i="7" s="1"/>
  <c r="R192" i="7" a="1"/>
  <c r="R192" i="7" s="1"/>
  <c r="P192" i="7" a="1"/>
  <c r="P192" i="7" s="1"/>
  <c r="V191" i="7" a="1"/>
  <c r="V191" i="7" s="1"/>
  <c r="T191" i="7" a="1"/>
  <c r="T191" i="7" s="1"/>
  <c r="R191" i="7" a="1"/>
  <c r="R191" i="7" s="1"/>
  <c r="P191" i="7" a="1"/>
  <c r="P191" i="7" s="1"/>
  <c r="V190" i="7" a="1"/>
  <c r="V190" i="7" s="1"/>
  <c r="T190" i="7" a="1"/>
  <c r="T190" i="7" s="1"/>
  <c r="R190" i="7" a="1"/>
  <c r="R190" i="7" s="1"/>
  <c r="P190" i="7" a="1"/>
  <c r="P190" i="7" s="1"/>
  <c r="V189" i="7" a="1"/>
  <c r="V189" i="7" s="1"/>
  <c r="T189" i="7" a="1"/>
  <c r="T189" i="7" s="1"/>
  <c r="R189" i="7" a="1"/>
  <c r="R189" i="7" s="1"/>
  <c r="P189" i="7" a="1"/>
  <c r="P189" i="7" s="1"/>
  <c r="V188" i="7" a="1"/>
  <c r="V188" i="7" s="1"/>
  <c r="T188" i="7" a="1"/>
  <c r="T188" i="7" s="1"/>
  <c r="R188" i="7" a="1"/>
  <c r="R188" i="7" s="1"/>
  <c r="P188" i="7" a="1"/>
  <c r="P188" i="7" s="1"/>
  <c r="V187" i="7" a="1"/>
  <c r="V187" i="7" s="1"/>
  <c r="T187" i="7" a="1"/>
  <c r="T187" i="7" s="1"/>
  <c r="R187" i="7" a="1"/>
  <c r="R187" i="7" s="1"/>
  <c r="P187" i="7" a="1"/>
  <c r="P187" i="7" s="1"/>
  <c r="V186" i="7" a="1"/>
  <c r="V186" i="7" s="1"/>
  <c r="T186" i="7" a="1"/>
  <c r="T186" i="7" s="1"/>
  <c r="R186" i="7" a="1"/>
  <c r="R186" i="7" s="1"/>
  <c r="P186" i="7" a="1"/>
  <c r="P186" i="7" s="1"/>
  <c r="V185" i="7" a="1"/>
  <c r="V185" i="7" s="1"/>
  <c r="T185" i="7" a="1"/>
  <c r="T185" i="7" s="1"/>
  <c r="R185" i="7" a="1"/>
  <c r="R185" i="7" s="1"/>
  <c r="P185" i="7" a="1"/>
  <c r="P185" i="7" s="1"/>
  <c r="V184" i="7" a="1"/>
  <c r="V184" i="7" s="1"/>
  <c r="T184" i="7" a="1"/>
  <c r="T184" i="7" s="1"/>
  <c r="R184" i="7" a="1"/>
  <c r="R184" i="7" s="1"/>
  <c r="P184" i="7" a="1"/>
  <c r="P184" i="7" s="1"/>
  <c r="V183" i="7" a="1"/>
  <c r="V183" i="7" s="1"/>
  <c r="T183" i="7" a="1"/>
  <c r="T183" i="7" s="1"/>
  <c r="R183" i="7" a="1"/>
  <c r="R183" i="7" s="1"/>
  <c r="P183" i="7" a="1"/>
  <c r="P183" i="7" s="1"/>
  <c r="V182" i="7" a="1"/>
  <c r="V182" i="7" s="1"/>
  <c r="T182" i="7" a="1"/>
  <c r="T182" i="7" s="1"/>
  <c r="R182" i="7" a="1"/>
  <c r="R182" i="7" s="1"/>
  <c r="P182" i="7" a="1"/>
  <c r="P182" i="7" s="1"/>
  <c r="V181" i="7" a="1"/>
  <c r="V181" i="7" s="1"/>
  <c r="T181" i="7" a="1"/>
  <c r="T181" i="7" s="1"/>
  <c r="R181" i="7" a="1"/>
  <c r="R181" i="7" s="1"/>
  <c r="P181" i="7" a="1"/>
  <c r="P181" i="7" s="1"/>
  <c r="V180" i="7" a="1"/>
  <c r="V180" i="7" s="1"/>
  <c r="T180" i="7" a="1"/>
  <c r="T180" i="7" s="1"/>
  <c r="R180" i="7" a="1"/>
  <c r="R180" i="7" s="1"/>
  <c r="P180" i="7" a="1"/>
  <c r="P180" i="7" s="1"/>
  <c r="V179" i="7" a="1"/>
  <c r="V179" i="7" s="1"/>
  <c r="T179" i="7" a="1"/>
  <c r="T179" i="7" s="1"/>
  <c r="R179" i="7" a="1"/>
  <c r="R179" i="7" s="1"/>
  <c r="P179" i="7" a="1"/>
  <c r="P179" i="7" s="1"/>
  <c r="V178" i="7" a="1"/>
  <c r="V178" i="7" s="1"/>
  <c r="T178" i="7" a="1"/>
  <c r="T178" i="7" s="1"/>
  <c r="R178" i="7" a="1"/>
  <c r="R178" i="7" s="1"/>
  <c r="P178" i="7" a="1"/>
  <c r="P178" i="7" s="1"/>
  <c r="V177" i="7" a="1"/>
  <c r="V177" i="7" s="1"/>
  <c r="T177" i="7" a="1"/>
  <c r="T177" i="7" s="1"/>
  <c r="R177" i="7" a="1"/>
  <c r="R177" i="7" s="1"/>
  <c r="P177" i="7" a="1"/>
  <c r="P177" i="7" s="1"/>
  <c r="V176" i="7" a="1"/>
  <c r="V176" i="7" s="1"/>
  <c r="T176" i="7" a="1"/>
  <c r="T176" i="7" s="1"/>
  <c r="R176" i="7" a="1"/>
  <c r="R176" i="7" s="1"/>
  <c r="P176" i="7" a="1"/>
  <c r="P176" i="7" s="1"/>
  <c r="V175" i="7" a="1"/>
  <c r="V175" i="7" s="1"/>
  <c r="T175" i="7" a="1"/>
  <c r="T175" i="7" s="1"/>
  <c r="R175" i="7" a="1"/>
  <c r="R175" i="7" s="1"/>
  <c r="P175" i="7" a="1"/>
  <c r="P175" i="7" s="1"/>
  <c r="V174" i="7" a="1"/>
  <c r="V174" i="7" s="1"/>
  <c r="T174" i="7" a="1"/>
  <c r="T174" i="7" s="1"/>
  <c r="R174" i="7" a="1"/>
  <c r="R174" i="7" s="1"/>
  <c r="P174" i="7" a="1"/>
  <c r="P174" i="7" s="1"/>
  <c r="V173" i="7" a="1"/>
  <c r="V173" i="7" s="1"/>
  <c r="T173" i="7" a="1"/>
  <c r="T173" i="7" s="1"/>
  <c r="R173" i="7" a="1"/>
  <c r="R173" i="7" s="1"/>
  <c r="P173" i="7" a="1"/>
  <c r="P173" i="7" s="1"/>
  <c r="V172" i="7" a="1"/>
  <c r="V172" i="7" s="1"/>
  <c r="T172" i="7" a="1"/>
  <c r="T172" i="7" s="1"/>
  <c r="R172" i="7" a="1"/>
  <c r="R172" i="7" s="1"/>
  <c r="P172" i="7" a="1"/>
  <c r="P172" i="7" s="1"/>
  <c r="V171" i="7" a="1"/>
  <c r="V171" i="7" s="1"/>
  <c r="T171" i="7" a="1"/>
  <c r="T171" i="7" s="1"/>
  <c r="R171" i="7" a="1"/>
  <c r="R171" i="7" s="1"/>
  <c r="P171" i="7" a="1"/>
  <c r="P171" i="7" s="1"/>
  <c r="V170" i="7" a="1"/>
  <c r="V170" i="7" s="1"/>
  <c r="T170" i="7" a="1"/>
  <c r="T170" i="7" s="1"/>
  <c r="R170" i="7" a="1"/>
  <c r="R170" i="7" s="1"/>
  <c r="P170" i="7" a="1"/>
  <c r="P170" i="7" s="1"/>
  <c r="V169" i="7" a="1"/>
  <c r="V169" i="7" s="1"/>
  <c r="T169" i="7" a="1"/>
  <c r="T169" i="7" s="1"/>
  <c r="R169" i="7" a="1"/>
  <c r="R169" i="7" s="1"/>
  <c r="P169" i="7" a="1"/>
  <c r="P169" i="7" s="1"/>
  <c r="V168" i="7" a="1"/>
  <c r="V168" i="7" s="1"/>
  <c r="T168" i="7" a="1"/>
  <c r="T168" i="7" s="1"/>
  <c r="R168" i="7" a="1"/>
  <c r="R168" i="7" s="1"/>
  <c r="P168" i="7" a="1"/>
  <c r="P168" i="7" s="1"/>
  <c r="V167" i="7" a="1"/>
  <c r="V167" i="7" s="1"/>
  <c r="T167" i="7" a="1"/>
  <c r="T167" i="7" s="1"/>
  <c r="R167" i="7" a="1"/>
  <c r="R167" i="7" s="1"/>
  <c r="P167" i="7" a="1"/>
  <c r="P167" i="7" s="1"/>
  <c r="V166" i="7" a="1"/>
  <c r="V166" i="7" s="1"/>
  <c r="T166" i="7" a="1"/>
  <c r="T166" i="7" s="1"/>
  <c r="R166" i="7" a="1"/>
  <c r="R166" i="7" s="1"/>
  <c r="P166" i="7" a="1"/>
  <c r="P166" i="7" s="1"/>
  <c r="V165" i="7" a="1"/>
  <c r="V165" i="7" s="1"/>
  <c r="T165" i="7" a="1"/>
  <c r="T165" i="7" s="1"/>
  <c r="R165" i="7" a="1"/>
  <c r="R165" i="7" s="1"/>
  <c r="P165" i="7" a="1"/>
  <c r="P165" i="7" s="1"/>
  <c r="V164" i="7" a="1"/>
  <c r="V164" i="7" s="1"/>
  <c r="T164" i="7" a="1"/>
  <c r="T164" i="7" s="1"/>
  <c r="R164" i="7" a="1"/>
  <c r="R164" i="7" s="1"/>
  <c r="P164" i="7" a="1"/>
  <c r="P164" i="7" s="1"/>
  <c r="V163" i="7" a="1"/>
  <c r="V163" i="7" s="1"/>
  <c r="T163" i="7" a="1"/>
  <c r="T163" i="7" s="1"/>
  <c r="R163" i="7" a="1"/>
  <c r="R163" i="7" s="1"/>
  <c r="P163" i="7" a="1"/>
  <c r="P163" i="7" s="1"/>
  <c r="V162" i="7" a="1"/>
  <c r="V162" i="7" s="1"/>
  <c r="T162" i="7" a="1"/>
  <c r="T162" i="7" s="1"/>
  <c r="R162" i="7" a="1"/>
  <c r="R162" i="7" s="1"/>
  <c r="P162" i="7" a="1"/>
  <c r="P162" i="7" s="1"/>
  <c r="V161" i="7" a="1"/>
  <c r="V161" i="7" s="1"/>
  <c r="T161" i="7" a="1"/>
  <c r="T161" i="7" s="1"/>
  <c r="R161" i="7" a="1"/>
  <c r="R161" i="7" s="1"/>
  <c r="P161" i="7" a="1"/>
  <c r="P161" i="7" s="1"/>
  <c r="V160" i="7" a="1"/>
  <c r="V160" i="7" s="1"/>
  <c r="T160" i="7" a="1"/>
  <c r="T160" i="7" s="1"/>
  <c r="R160" i="7" a="1"/>
  <c r="R160" i="7" s="1"/>
  <c r="P160" i="7" a="1"/>
  <c r="P160" i="7" s="1"/>
  <c r="V159" i="7" a="1"/>
  <c r="V159" i="7" s="1"/>
  <c r="T159" i="7" a="1"/>
  <c r="T159" i="7" s="1"/>
  <c r="R159" i="7" a="1"/>
  <c r="R159" i="7" s="1"/>
  <c r="P159" i="7" a="1"/>
  <c r="P159" i="7" s="1"/>
  <c r="V158" i="7" a="1"/>
  <c r="V158" i="7" s="1"/>
  <c r="T158" i="7" a="1"/>
  <c r="T158" i="7" s="1"/>
  <c r="R158" i="7" a="1"/>
  <c r="R158" i="7" s="1"/>
  <c r="P158" i="7" a="1"/>
  <c r="P158" i="7" s="1"/>
  <c r="V157" i="7" a="1"/>
  <c r="V157" i="7" s="1"/>
  <c r="T157" i="7" a="1"/>
  <c r="T157" i="7" s="1"/>
  <c r="R157" i="7" a="1"/>
  <c r="R157" i="7" s="1"/>
  <c r="P157" i="7" a="1"/>
  <c r="P157" i="7" s="1"/>
  <c r="V156" i="7" a="1"/>
  <c r="V156" i="7" s="1"/>
  <c r="T156" i="7" a="1"/>
  <c r="T156" i="7" s="1"/>
  <c r="R156" i="7" a="1"/>
  <c r="R156" i="7" s="1"/>
  <c r="P156" i="7" a="1"/>
  <c r="P156" i="7" s="1"/>
  <c r="V155" i="7" a="1"/>
  <c r="V155" i="7" s="1"/>
  <c r="T155" i="7" a="1"/>
  <c r="T155" i="7" s="1"/>
  <c r="R155" i="7" a="1"/>
  <c r="R155" i="7" s="1"/>
  <c r="P155" i="7" a="1"/>
  <c r="P155" i="7" s="1"/>
  <c r="V154" i="7" a="1"/>
  <c r="V154" i="7" s="1"/>
  <c r="T154" i="7" a="1"/>
  <c r="T154" i="7" s="1"/>
  <c r="R154" i="7" a="1"/>
  <c r="R154" i="7" s="1"/>
  <c r="P154" i="7" a="1"/>
  <c r="P154" i="7" s="1"/>
  <c r="V153" i="7" a="1"/>
  <c r="V153" i="7" s="1"/>
  <c r="T153" i="7" a="1"/>
  <c r="T153" i="7" s="1"/>
  <c r="R153" i="7" a="1"/>
  <c r="R153" i="7" s="1"/>
  <c r="P153" i="7" a="1"/>
  <c r="P153" i="7" s="1"/>
  <c r="V152" i="7" a="1"/>
  <c r="V152" i="7" s="1"/>
  <c r="T152" i="7" a="1"/>
  <c r="T152" i="7" s="1"/>
  <c r="R152" i="7" a="1"/>
  <c r="R152" i="7" s="1"/>
  <c r="P152" i="7" a="1"/>
  <c r="P152" i="7" s="1"/>
  <c r="V151" i="7" a="1"/>
  <c r="V151" i="7" s="1"/>
  <c r="T151" i="7" a="1"/>
  <c r="T151" i="7" s="1"/>
  <c r="R151" i="7" a="1"/>
  <c r="R151" i="7" s="1"/>
  <c r="P151" i="7" a="1"/>
  <c r="P151" i="7" s="1"/>
  <c r="V150" i="7" a="1"/>
  <c r="V150" i="7" s="1"/>
  <c r="T150" i="7" a="1"/>
  <c r="T150" i="7" s="1"/>
  <c r="R150" i="7" a="1"/>
  <c r="R150" i="7" s="1"/>
  <c r="P150" i="7" a="1"/>
  <c r="P150" i="7" s="1"/>
  <c r="V149" i="7" a="1"/>
  <c r="V149" i="7" s="1"/>
  <c r="T149" i="7" a="1"/>
  <c r="T149" i="7" s="1"/>
  <c r="R149" i="7" a="1"/>
  <c r="R149" i="7" s="1"/>
  <c r="P149" i="7" a="1"/>
  <c r="P149" i="7" s="1"/>
  <c r="V148" i="7" a="1"/>
  <c r="V148" i="7" s="1"/>
  <c r="T148" i="7" a="1"/>
  <c r="T148" i="7" s="1"/>
  <c r="R148" i="7" a="1"/>
  <c r="R148" i="7" s="1"/>
  <c r="P148" i="7" a="1"/>
  <c r="P148" i="7" s="1"/>
  <c r="V147" i="7" a="1"/>
  <c r="V147" i="7" s="1"/>
  <c r="T147" i="7" a="1"/>
  <c r="T147" i="7" s="1"/>
  <c r="R147" i="7" a="1"/>
  <c r="R147" i="7" s="1"/>
  <c r="P147" i="7" a="1"/>
  <c r="P147" i="7" s="1"/>
  <c r="V146" i="7" a="1"/>
  <c r="V146" i="7" s="1"/>
  <c r="T146" i="7" a="1"/>
  <c r="T146" i="7" s="1"/>
  <c r="R146" i="7" a="1"/>
  <c r="R146" i="7" s="1"/>
  <c r="P146" i="7" a="1"/>
  <c r="P146" i="7" s="1"/>
  <c r="V145" i="7" a="1"/>
  <c r="V145" i="7" s="1"/>
  <c r="T145" i="7" a="1"/>
  <c r="T145" i="7" s="1"/>
  <c r="R145" i="7" a="1"/>
  <c r="R145" i="7" s="1"/>
  <c r="P145" i="7" a="1"/>
  <c r="P145" i="7" s="1"/>
  <c r="V144" i="7" a="1"/>
  <c r="V144" i="7" s="1"/>
  <c r="T144" i="7" a="1"/>
  <c r="T144" i="7" s="1"/>
  <c r="R144" i="7" a="1"/>
  <c r="R144" i="7" s="1"/>
  <c r="P144" i="7" a="1"/>
  <c r="P144" i="7" s="1"/>
  <c r="V143" i="7" a="1"/>
  <c r="V143" i="7" s="1"/>
  <c r="T143" i="7" a="1"/>
  <c r="T143" i="7" s="1"/>
  <c r="R143" i="7" a="1"/>
  <c r="R143" i="7" s="1"/>
  <c r="P143" i="7" a="1"/>
  <c r="P143" i="7" s="1"/>
  <c r="V142" i="7" a="1"/>
  <c r="V142" i="7" s="1"/>
  <c r="T142" i="7" a="1"/>
  <c r="T142" i="7" s="1"/>
  <c r="R142" i="7" a="1"/>
  <c r="R142" i="7" s="1"/>
  <c r="P142" i="7" a="1"/>
  <c r="P142" i="7" s="1"/>
  <c r="V141" i="7" a="1"/>
  <c r="V141" i="7" s="1"/>
  <c r="T141" i="7" a="1"/>
  <c r="T141" i="7" s="1"/>
  <c r="R141" i="7" a="1"/>
  <c r="R141" i="7" s="1"/>
  <c r="P141" i="7" a="1"/>
  <c r="P141" i="7" s="1"/>
  <c r="V140" i="7" a="1"/>
  <c r="V140" i="7" s="1"/>
  <c r="T140" i="7" a="1"/>
  <c r="T140" i="7" s="1"/>
  <c r="R140" i="7" a="1"/>
  <c r="R140" i="7" s="1"/>
  <c r="P140" i="7" a="1"/>
  <c r="P140" i="7" s="1"/>
  <c r="V139" i="7" a="1"/>
  <c r="V139" i="7" s="1"/>
  <c r="T139" i="7" a="1"/>
  <c r="T139" i="7" s="1"/>
  <c r="R139" i="7" a="1"/>
  <c r="R139" i="7" s="1"/>
  <c r="P139" i="7" a="1"/>
  <c r="P139" i="7" s="1"/>
  <c r="V138" i="7" a="1"/>
  <c r="V138" i="7" s="1"/>
  <c r="T138" i="7" a="1"/>
  <c r="T138" i="7" s="1"/>
  <c r="R138" i="7" a="1"/>
  <c r="R138" i="7" s="1"/>
  <c r="P138" i="7" a="1"/>
  <c r="P138" i="7" s="1"/>
  <c r="V137" i="7" a="1"/>
  <c r="V137" i="7" s="1"/>
  <c r="T137" i="7" a="1"/>
  <c r="T137" i="7" s="1"/>
  <c r="R137" i="7" a="1"/>
  <c r="R137" i="7" s="1"/>
  <c r="P137" i="7" a="1"/>
  <c r="P137" i="7" s="1"/>
  <c r="V136" i="7" a="1"/>
  <c r="V136" i="7" s="1"/>
  <c r="T136" i="7" a="1"/>
  <c r="T136" i="7" s="1"/>
  <c r="R136" i="7" a="1"/>
  <c r="R136" i="7" s="1"/>
  <c r="P136" i="7" a="1"/>
  <c r="P136" i="7" s="1"/>
  <c r="V135" i="7" a="1"/>
  <c r="V135" i="7" s="1"/>
  <c r="T135" i="7" a="1"/>
  <c r="T135" i="7" s="1"/>
  <c r="R135" i="7" a="1"/>
  <c r="R135" i="7" s="1"/>
  <c r="P135" i="7" a="1"/>
  <c r="P135" i="7" s="1"/>
  <c r="V134" i="7" a="1"/>
  <c r="V134" i="7" s="1"/>
  <c r="T134" i="7" a="1"/>
  <c r="T134" i="7" s="1"/>
  <c r="R134" i="7" a="1"/>
  <c r="R134" i="7" s="1"/>
  <c r="P134" i="7" a="1"/>
  <c r="P134" i="7" s="1"/>
  <c r="V133" i="7" a="1"/>
  <c r="V133" i="7" s="1"/>
  <c r="T133" i="7" a="1"/>
  <c r="T133" i="7" s="1"/>
  <c r="R133" i="7" a="1"/>
  <c r="R133" i="7" s="1"/>
  <c r="P133" i="7" a="1"/>
  <c r="P133" i="7" s="1"/>
  <c r="V132" i="7" a="1"/>
  <c r="V132" i="7" s="1"/>
  <c r="T132" i="7" a="1"/>
  <c r="T132" i="7" s="1"/>
  <c r="R132" i="7" a="1"/>
  <c r="R132" i="7" s="1"/>
  <c r="P132" i="7" a="1"/>
  <c r="P132" i="7" s="1"/>
  <c r="V131" i="7" a="1"/>
  <c r="V131" i="7" s="1"/>
  <c r="T131" i="7" a="1"/>
  <c r="T131" i="7" s="1"/>
  <c r="R131" i="7" a="1"/>
  <c r="R131" i="7" s="1"/>
  <c r="P131" i="7" a="1"/>
  <c r="P131" i="7" s="1"/>
  <c r="V130" i="7" a="1"/>
  <c r="V130" i="7" s="1"/>
  <c r="T130" i="7" a="1"/>
  <c r="T130" i="7" s="1"/>
  <c r="R130" i="7" a="1"/>
  <c r="R130" i="7" s="1"/>
  <c r="P130" i="7" a="1"/>
  <c r="P130" i="7" s="1"/>
  <c r="V129" i="7" a="1"/>
  <c r="V129" i="7" s="1"/>
  <c r="T129" i="7" a="1"/>
  <c r="T129" i="7" s="1"/>
  <c r="R129" i="7" a="1"/>
  <c r="R129" i="7" s="1"/>
  <c r="P129" i="7" a="1"/>
  <c r="P129" i="7" s="1"/>
  <c r="V128" i="7" a="1"/>
  <c r="V128" i="7" s="1"/>
  <c r="T128" i="7" a="1"/>
  <c r="T128" i="7" s="1"/>
  <c r="R128" i="7" a="1"/>
  <c r="R128" i="7" s="1"/>
  <c r="P128" i="7" a="1"/>
  <c r="P128" i="7" s="1"/>
  <c r="V127" i="7" a="1"/>
  <c r="V127" i="7" s="1"/>
  <c r="T127" i="7" a="1"/>
  <c r="T127" i="7" s="1"/>
  <c r="R127" i="7" a="1"/>
  <c r="R127" i="7" s="1"/>
  <c r="P127" i="7" a="1"/>
  <c r="P127" i="7" s="1"/>
  <c r="V126" i="7" a="1"/>
  <c r="V126" i="7" s="1"/>
  <c r="T126" i="7" a="1"/>
  <c r="T126" i="7" s="1"/>
  <c r="R126" i="7" a="1"/>
  <c r="R126" i="7" s="1"/>
  <c r="P126" i="7" a="1"/>
  <c r="P126" i="7" s="1"/>
  <c r="V125" i="7" a="1"/>
  <c r="V125" i="7" s="1"/>
  <c r="T125" i="7" a="1"/>
  <c r="T125" i="7" s="1"/>
  <c r="R125" i="7" a="1"/>
  <c r="R125" i="7" s="1"/>
  <c r="P125" i="7" a="1"/>
  <c r="P125" i="7" s="1"/>
  <c r="V124" i="7" a="1"/>
  <c r="V124" i="7" s="1"/>
  <c r="T124" i="7" a="1"/>
  <c r="T124" i="7" s="1"/>
  <c r="R124" i="7" a="1"/>
  <c r="R124" i="7" s="1"/>
  <c r="P124" i="7" a="1"/>
  <c r="P124" i="7" s="1"/>
  <c r="V123" i="7" a="1"/>
  <c r="V123" i="7" s="1"/>
  <c r="T123" i="7" a="1"/>
  <c r="T123" i="7" s="1"/>
  <c r="R123" i="7" a="1"/>
  <c r="R123" i="7" s="1"/>
  <c r="P123" i="7" a="1"/>
  <c r="P123" i="7" s="1"/>
  <c r="V122" i="7" a="1"/>
  <c r="V122" i="7" s="1"/>
  <c r="T122" i="7" a="1"/>
  <c r="T122" i="7" s="1"/>
  <c r="R122" i="7" a="1"/>
  <c r="R122" i="7" s="1"/>
  <c r="P122" i="7" a="1"/>
  <c r="P122" i="7" s="1"/>
  <c r="V121" i="7" a="1"/>
  <c r="V121" i="7" s="1"/>
  <c r="T121" i="7" a="1"/>
  <c r="T121" i="7" s="1"/>
  <c r="R121" i="7" a="1"/>
  <c r="R121" i="7" s="1"/>
  <c r="P121" i="7" a="1"/>
  <c r="P121" i="7" s="1"/>
  <c r="V120" i="7" a="1"/>
  <c r="V120" i="7" s="1"/>
  <c r="T120" i="7" a="1"/>
  <c r="T120" i="7" s="1"/>
  <c r="R120" i="7" a="1"/>
  <c r="R120" i="7" s="1"/>
  <c r="P120" i="7" a="1"/>
  <c r="P120" i="7" s="1"/>
  <c r="V119" i="7" a="1"/>
  <c r="V119" i="7" s="1"/>
  <c r="T119" i="7" a="1"/>
  <c r="T119" i="7" s="1"/>
  <c r="R119" i="7" a="1"/>
  <c r="R119" i="7" s="1"/>
  <c r="P119" i="7" a="1"/>
  <c r="P119" i="7" s="1"/>
  <c r="V118" i="7" a="1"/>
  <c r="V118" i="7" s="1"/>
  <c r="T118" i="7" a="1"/>
  <c r="T118" i="7" s="1"/>
  <c r="R118" i="7" a="1"/>
  <c r="R118" i="7" s="1"/>
  <c r="P118" i="7" a="1"/>
  <c r="P118" i="7" s="1"/>
  <c r="V117" i="7" a="1"/>
  <c r="V117" i="7" s="1"/>
  <c r="T117" i="7" a="1"/>
  <c r="T117" i="7" s="1"/>
  <c r="R117" i="7" a="1"/>
  <c r="R117" i="7" s="1"/>
  <c r="P117" i="7" a="1"/>
  <c r="P117" i="7" s="1"/>
  <c r="V116" i="7" a="1"/>
  <c r="V116" i="7" s="1"/>
  <c r="T116" i="7" a="1"/>
  <c r="T116" i="7" s="1"/>
  <c r="R116" i="7" a="1"/>
  <c r="R116" i="7" s="1"/>
  <c r="P116" i="7" a="1"/>
  <c r="P116" i="7" s="1"/>
  <c r="V115" i="7" a="1"/>
  <c r="V115" i="7" s="1"/>
  <c r="T115" i="7" a="1"/>
  <c r="T115" i="7" s="1"/>
  <c r="R115" i="7" a="1"/>
  <c r="R115" i="7" s="1"/>
  <c r="P115" i="7" a="1"/>
  <c r="P115" i="7" s="1"/>
  <c r="V114" i="7" a="1"/>
  <c r="V114" i="7" s="1"/>
  <c r="T114" i="7" a="1"/>
  <c r="T114" i="7" s="1"/>
  <c r="R114" i="7" a="1"/>
  <c r="R114" i="7" s="1"/>
  <c r="P114" i="7" a="1"/>
  <c r="P114" i="7" s="1"/>
  <c r="V113" i="7" a="1"/>
  <c r="V113" i="7" s="1"/>
  <c r="T113" i="7" a="1"/>
  <c r="T113" i="7" s="1"/>
  <c r="R113" i="7" a="1"/>
  <c r="R113" i="7" s="1"/>
  <c r="P113" i="7" a="1"/>
  <c r="P113" i="7" s="1"/>
  <c r="V112" i="7" a="1"/>
  <c r="V112" i="7" s="1"/>
  <c r="T112" i="7" a="1"/>
  <c r="T112" i="7" s="1"/>
  <c r="R112" i="7" a="1"/>
  <c r="R112" i="7" s="1"/>
  <c r="P112" i="7" a="1"/>
  <c r="P112" i="7" s="1"/>
  <c r="V111" i="7" a="1"/>
  <c r="V111" i="7" s="1"/>
  <c r="T111" i="7" a="1"/>
  <c r="T111" i="7" s="1"/>
  <c r="R111" i="7" a="1"/>
  <c r="R111" i="7" s="1"/>
  <c r="P111" i="7" a="1"/>
  <c r="P111" i="7" s="1"/>
  <c r="V110" i="7" a="1"/>
  <c r="V110" i="7" s="1"/>
  <c r="T110" i="7" a="1"/>
  <c r="T110" i="7" s="1"/>
  <c r="R110" i="7" a="1"/>
  <c r="R110" i="7" s="1"/>
  <c r="P110" i="7" a="1"/>
  <c r="P110" i="7" s="1"/>
  <c r="V109" i="7" a="1"/>
  <c r="V109" i="7" s="1"/>
  <c r="T109" i="7" a="1"/>
  <c r="T109" i="7" s="1"/>
  <c r="R109" i="7" a="1"/>
  <c r="R109" i="7" s="1"/>
  <c r="P109" i="7" a="1"/>
  <c r="P109" i="7" s="1"/>
  <c r="V108" i="7" a="1"/>
  <c r="V108" i="7" s="1"/>
  <c r="T108" i="7" a="1"/>
  <c r="T108" i="7" s="1"/>
  <c r="R108" i="7" a="1"/>
  <c r="R108" i="7" s="1"/>
  <c r="P108" i="7" a="1"/>
  <c r="P108" i="7" s="1"/>
  <c r="V107" i="7" a="1"/>
  <c r="V107" i="7" s="1"/>
  <c r="T107" i="7" a="1"/>
  <c r="T107" i="7" s="1"/>
  <c r="R107" i="7" a="1"/>
  <c r="R107" i="7" s="1"/>
  <c r="P107" i="7" a="1"/>
  <c r="P107" i="7" s="1"/>
  <c r="V106" i="7" a="1"/>
  <c r="V106" i="7" s="1"/>
  <c r="T106" i="7" a="1"/>
  <c r="T106" i="7" s="1"/>
  <c r="R106" i="7" a="1"/>
  <c r="R106" i="7" s="1"/>
  <c r="P106" i="7" a="1"/>
  <c r="P106" i="7" s="1"/>
  <c r="V105" i="7" a="1"/>
  <c r="V105" i="7" s="1"/>
  <c r="T105" i="7" a="1"/>
  <c r="T105" i="7" s="1"/>
  <c r="R105" i="7" a="1"/>
  <c r="R105" i="7" s="1"/>
  <c r="P105" i="7" a="1"/>
  <c r="P105" i="7" s="1"/>
  <c r="V104" i="7" a="1"/>
  <c r="V104" i="7" s="1"/>
  <c r="T104" i="7" a="1"/>
  <c r="T104" i="7" s="1"/>
  <c r="R104" i="7" a="1"/>
  <c r="R104" i="7" s="1"/>
  <c r="P104" i="7" a="1"/>
  <c r="P104" i="7" s="1"/>
  <c r="V103" i="7" a="1"/>
  <c r="V103" i="7" s="1"/>
  <c r="T103" i="7" a="1"/>
  <c r="T103" i="7" s="1"/>
  <c r="R103" i="7" a="1"/>
  <c r="R103" i="7" s="1"/>
  <c r="P103" i="7" a="1"/>
  <c r="P103" i="7" s="1"/>
  <c r="V102" i="7" a="1"/>
  <c r="V102" i="7" s="1"/>
  <c r="T102" i="7" a="1"/>
  <c r="T102" i="7" s="1"/>
  <c r="R102" i="7" a="1"/>
  <c r="R102" i="7" s="1"/>
  <c r="P102" i="7" a="1"/>
  <c r="P102" i="7" s="1"/>
  <c r="V101" i="7" a="1"/>
  <c r="V101" i="7" s="1"/>
  <c r="T101" i="7" a="1"/>
  <c r="T101" i="7" s="1"/>
  <c r="R101" i="7" a="1"/>
  <c r="R101" i="7" s="1"/>
  <c r="P101" i="7" a="1"/>
  <c r="P101" i="7" s="1"/>
  <c r="V100" i="7" a="1"/>
  <c r="V100" i="7" s="1"/>
  <c r="T100" i="7" a="1"/>
  <c r="T100" i="7" s="1"/>
  <c r="R100" i="7" a="1"/>
  <c r="R100" i="7" s="1"/>
  <c r="P100" i="7" a="1"/>
  <c r="P100" i="7" s="1"/>
  <c r="V99" i="7" a="1"/>
  <c r="V99" i="7" s="1"/>
  <c r="T99" i="7" a="1"/>
  <c r="T99" i="7" s="1"/>
  <c r="R99" i="7" a="1"/>
  <c r="R99" i="7" s="1"/>
  <c r="P99" i="7" a="1"/>
  <c r="P99" i="7" s="1"/>
  <c r="V98" i="7" a="1"/>
  <c r="V98" i="7" s="1"/>
  <c r="T98" i="7" a="1"/>
  <c r="T98" i="7" s="1"/>
  <c r="R98" i="7" a="1"/>
  <c r="R98" i="7" s="1"/>
  <c r="P98" i="7" a="1"/>
  <c r="P98" i="7" s="1"/>
  <c r="V97" i="7" a="1"/>
  <c r="V97" i="7" s="1"/>
  <c r="T97" i="7" a="1"/>
  <c r="T97" i="7" s="1"/>
  <c r="R97" i="7" a="1"/>
  <c r="R97" i="7" s="1"/>
  <c r="P97" i="7" a="1"/>
  <c r="P97" i="7" s="1"/>
  <c r="V96" i="7" a="1"/>
  <c r="V96" i="7" s="1"/>
  <c r="T96" i="7" a="1"/>
  <c r="T96" i="7" s="1"/>
  <c r="R96" i="7" a="1"/>
  <c r="R96" i="7" s="1"/>
  <c r="P96" i="7" a="1"/>
  <c r="P96" i="7" s="1"/>
  <c r="V95" i="7" a="1"/>
  <c r="V95" i="7" s="1"/>
  <c r="T95" i="7" a="1"/>
  <c r="T95" i="7" s="1"/>
  <c r="R95" i="7" a="1"/>
  <c r="R95" i="7" s="1"/>
  <c r="P95" i="7" a="1"/>
  <c r="P95" i="7" s="1"/>
  <c r="V94" i="7" a="1"/>
  <c r="V94" i="7" s="1"/>
  <c r="T94" i="7" a="1"/>
  <c r="T94" i="7" s="1"/>
  <c r="R94" i="7" a="1"/>
  <c r="R94" i="7" s="1"/>
  <c r="P94" i="7" a="1"/>
  <c r="P94" i="7" s="1"/>
  <c r="V93" i="7" a="1"/>
  <c r="V93" i="7" s="1"/>
  <c r="T93" i="7" a="1"/>
  <c r="T93" i="7" s="1"/>
  <c r="R93" i="7" a="1"/>
  <c r="R93" i="7" s="1"/>
  <c r="P93" i="7" a="1"/>
  <c r="P93" i="7" s="1"/>
  <c r="V92" i="7" a="1"/>
  <c r="V92" i="7" s="1"/>
  <c r="T92" i="7" a="1"/>
  <c r="T92" i="7" s="1"/>
  <c r="R92" i="7" a="1"/>
  <c r="R92" i="7" s="1"/>
  <c r="P92" i="7" a="1"/>
  <c r="P92" i="7" s="1"/>
  <c r="V91" i="7" a="1"/>
  <c r="V91" i="7" s="1"/>
  <c r="T91" i="7" a="1"/>
  <c r="T91" i="7" s="1"/>
  <c r="R91" i="7" a="1"/>
  <c r="R91" i="7" s="1"/>
  <c r="P91" i="7" a="1"/>
  <c r="P91" i="7" s="1"/>
  <c r="V90" i="7" a="1"/>
  <c r="V90" i="7" s="1"/>
  <c r="T90" i="7" a="1"/>
  <c r="T90" i="7" s="1"/>
  <c r="R90" i="7" a="1"/>
  <c r="R90" i="7" s="1"/>
  <c r="P90" i="7" a="1"/>
  <c r="P90" i="7" s="1"/>
  <c r="V89" i="7" a="1"/>
  <c r="V89" i="7" s="1"/>
  <c r="T89" i="7" a="1"/>
  <c r="T89" i="7" s="1"/>
  <c r="R89" i="7" a="1"/>
  <c r="R89" i="7" s="1"/>
  <c r="P89" i="7" a="1"/>
  <c r="P89" i="7" s="1"/>
  <c r="V88" i="7" a="1"/>
  <c r="V88" i="7" s="1"/>
  <c r="T88" i="7" a="1"/>
  <c r="T88" i="7" s="1"/>
  <c r="R88" i="7" a="1"/>
  <c r="R88" i="7" s="1"/>
  <c r="P88" i="7" a="1"/>
  <c r="P88" i="7" s="1"/>
  <c r="V87" i="7" a="1"/>
  <c r="V87" i="7" s="1"/>
  <c r="T87" i="7" a="1"/>
  <c r="T87" i="7" s="1"/>
  <c r="R87" i="7" a="1"/>
  <c r="R87" i="7" s="1"/>
  <c r="P87" i="7" a="1"/>
  <c r="P87" i="7" s="1"/>
  <c r="V86" i="7" a="1"/>
  <c r="V86" i="7" s="1"/>
  <c r="T86" i="7" a="1"/>
  <c r="T86" i="7" s="1"/>
  <c r="R86" i="7" a="1"/>
  <c r="R86" i="7" s="1"/>
  <c r="P86" i="7" a="1"/>
  <c r="P86" i="7" s="1"/>
  <c r="V85" i="7" a="1"/>
  <c r="V85" i="7" s="1"/>
  <c r="T85" i="7" a="1"/>
  <c r="T85" i="7" s="1"/>
  <c r="R85" i="7" a="1"/>
  <c r="R85" i="7" s="1"/>
  <c r="P85" i="7" a="1"/>
  <c r="P85" i="7" s="1"/>
  <c r="V84" i="7" a="1"/>
  <c r="V84" i="7" s="1"/>
  <c r="T84" i="7" a="1"/>
  <c r="T84" i="7" s="1"/>
  <c r="R84" i="7" a="1"/>
  <c r="R84" i="7" s="1"/>
  <c r="P84" i="7" a="1"/>
  <c r="P84" i="7" s="1"/>
  <c r="V83" i="7" a="1"/>
  <c r="V83" i="7" s="1"/>
  <c r="T83" i="7" a="1"/>
  <c r="T83" i="7" s="1"/>
  <c r="R83" i="7" a="1"/>
  <c r="R83" i="7" s="1"/>
  <c r="P83" i="7" a="1"/>
  <c r="P83" i="7" s="1"/>
  <c r="V82" i="7" a="1"/>
  <c r="V82" i="7" s="1"/>
  <c r="T82" i="7" a="1"/>
  <c r="T82" i="7" s="1"/>
  <c r="R82" i="7" a="1"/>
  <c r="R82" i="7" s="1"/>
  <c r="P82" i="7" a="1"/>
  <c r="P82" i="7" s="1"/>
  <c r="V81" i="7" a="1"/>
  <c r="V81" i="7" s="1"/>
  <c r="T81" i="7" a="1"/>
  <c r="T81" i="7" s="1"/>
  <c r="R81" i="7" a="1"/>
  <c r="R81" i="7" s="1"/>
  <c r="P81" i="7" a="1"/>
  <c r="P81" i="7" s="1"/>
  <c r="V80" i="7" a="1"/>
  <c r="V80" i="7" s="1"/>
  <c r="T80" i="7" a="1"/>
  <c r="T80" i="7" s="1"/>
  <c r="R80" i="7" a="1"/>
  <c r="R80" i="7" s="1"/>
  <c r="P80" i="7" a="1"/>
  <c r="P80" i="7" s="1"/>
  <c r="V79" i="7" a="1"/>
  <c r="V79" i="7" s="1"/>
  <c r="T79" i="7" a="1"/>
  <c r="T79" i="7" s="1"/>
  <c r="R79" i="7" a="1"/>
  <c r="R79" i="7" s="1"/>
  <c r="P79" i="7" a="1"/>
  <c r="P79" i="7" s="1"/>
  <c r="V78" i="7" a="1"/>
  <c r="V78" i="7" s="1"/>
  <c r="T78" i="7" a="1"/>
  <c r="T78" i="7" s="1"/>
  <c r="R78" i="7" a="1"/>
  <c r="R78" i="7" s="1"/>
  <c r="P78" i="7" a="1"/>
  <c r="P78" i="7" s="1"/>
  <c r="V77" i="7" a="1"/>
  <c r="V77" i="7" s="1"/>
  <c r="T77" i="7" a="1"/>
  <c r="T77" i="7" s="1"/>
  <c r="R77" i="7" a="1"/>
  <c r="R77" i="7" s="1"/>
  <c r="P77" i="7" a="1"/>
  <c r="P77" i="7" s="1"/>
  <c r="V76" i="7" a="1"/>
  <c r="V76" i="7" s="1"/>
  <c r="T76" i="7" a="1"/>
  <c r="T76" i="7" s="1"/>
  <c r="R76" i="7" a="1"/>
  <c r="R76" i="7" s="1"/>
  <c r="P76" i="7" a="1"/>
  <c r="P76" i="7" s="1"/>
  <c r="V75" i="7" a="1"/>
  <c r="V75" i="7" s="1"/>
  <c r="T75" i="7" a="1"/>
  <c r="T75" i="7" s="1"/>
  <c r="R75" i="7" a="1"/>
  <c r="R75" i="7" s="1"/>
  <c r="P75" i="7" a="1"/>
  <c r="P75" i="7" s="1"/>
  <c r="V74" i="7" a="1"/>
  <c r="V74" i="7" s="1"/>
  <c r="T74" i="7" a="1"/>
  <c r="T74" i="7" s="1"/>
  <c r="R74" i="7" a="1"/>
  <c r="R74" i="7" s="1"/>
  <c r="P74" i="7" a="1"/>
  <c r="P74" i="7" s="1"/>
  <c r="V73" i="7" a="1"/>
  <c r="V73" i="7" s="1"/>
  <c r="T73" i="7" a="1"/>
  <c r="T73" i="7" s="1"/>
  <c r="R73" i="7" a="1"/>
  <c r="R73" i="7" s="1"/>
  <c r="P73" i="7" a="1"/>
  <c r="P73" i="7" s="1"/>
  <c r="V72" i="7" a="1"/>
  <c r="V72" i="7" s="1"/>
  <c r="T72" i="7" a="1"/>
  <c r="T72" i="7" s="1"/>
  <c r="R72" i="7" a="1"/>
  <c r="R72" i="7" s="1"/>
  <c r="P72" i="7" a="1"/>
  <c r="P72" i="7" s="1"/>
  <c r="V71" i="7" a="1"/>
  <c r="V71" i="7" s="1"/>
  <c r="T71" i="7" a="1"/>
  <c r="T71" i="7" s="1"/>
  <c r="R71" i="7" a="1"/>
  <c r="R71" i="7" s="1"/>
  <c r="P71" i="7" a="1"/>
  <c r="P71" i="7" s="1"/>
  <c r="V70" i="7" a="1"/>
  <c r="V70" i="7" s="1"/>
  <c r="T70" i="7" a="1"/>
  <c r="T70" i="7" s="1"/>
  <c r="R70" i="7" a="1"/>
  <c r="R70" i="7" s="1"/>
  <c r="P70" i="7" a="1"/>
  <c r="P70" i="7" s="1"/>
  <c r="V69" i="7" a="1"/>
  <c r="V69" i="7" s="1"/>
  <c r="T69" i="7" a="1"/>
  <c r="T69" i="7" s="1"/>
  <c r="R69" i="7" a="1"/>
  <c r="R69" i="7" s="1"/>
  <c r="P69" i="7" a="1"/>
  <c r="P69" i="7" s="1"/>
  <c r="V68" i="7" a="1"/>
  <c r="V68" i="7" s="1"/>
  <c r="T68" i="7" a="1"/>
  <c r="T68" i="7" s="1"/>
  <c r="R68" i="7" a="1"/>
  <c r="R68" i="7" s="1"/>
  <c r="P68" i="7" a="1"/>
  <c r="P68" i="7" s="1"/>
  <c r="V67" i="7" a="1"/>
  <c r="V67" i="7" s="1"/>
  <c r="T67" i="7" a="1"/>
  <c r="T67" i="7" s="1"/>
  <c r="R67" i="7" a="1"/>
  <c r="R67" i="7" s="1"/>
  <c r="P67" i="7" a="1"/>
  <c r="P67" i="7" s="1"/>
  <c r="V66" i="7" a="1"/>
  <c r="V66" i="7" s="1"/>
  <c r="T66" i="7" a="1"/>
  <c r="T66" i="7" s="1"/>
  <c r="R66" i="7" a="1"/>
  <c r="R66" i="7" s="1"/>
  <c r="P66" i="7" a="1"/>
  <c r="P66" i="7" s="1"/>
  <c r="V65" i="7" a="1"/>
  <c r="V65" i="7" s="1"/>
  <c r="T65" i="7" a="1"/>
  <c r="T65" i="7" s="1"/>
  <c r="R65" i="7" a="1"/>
  <c r="R65" i="7" s="1"/>
  <c r="P65" i="7" a="1"/>
  <c r="P65" i="7" s="1"/>
  <c r="V64" i="7" a="1"/>
  <c r="V64" i="7" s="1"/>
  <c r="T64" i="7" a="1"/>
  <c r="T64" i="7" s="1"/>
  <c r="R64" i="7" a="1"/>
  <c r="R64" i="7" s="1"/>
  <c r="P64" i="7" a="1"/>
  <c r="P64" i="7" s="1"/>
  <c r="V63" i="7" a="1"/>
  <c r="V63" i="7" s="1"/>
  <c r="T63" i="7" a="1"/>
  <c r="T63" i="7" s="1"/>
  <c r="R63" i="7" a="1"/>
  <c r="R63" i="7" s="1"/>
  <c r="P63" i="7" a="1"/>
  <c r="P63" i="7" s="1"/>
  <c r="V62" i="7" a="1"/>
  <c r="V62" i="7" s="1"/>
  <c r="T62" i="7" a="1"/>
  <c r="T62" i="7" s="1"/>
  <c r="R62" i="7" a="1"/>
  <c r="R62" i="7" s="1"/>
  <c r="P62" i="7" a="1"/>
  <c r="P62" i="7" s="1"/>
  <c r="V61" i="7" a="1"/>
  <c r="V61" i="7" s="1"/>
  <c r="T61" i="7" a="1"/>
  <c r="T61" i="7" s="1"/>
  <c r="R61" i="7" a="1"/>
  <c r="R61" i="7" s="1"/>
  <c r="P61" i="7" a="1"/>
  <c r="P61" i="7" s="1"/>
  <c r="V60" i="7" a="1"/>
  <c r="V60" i="7" s="1"/>
  <c r="T60" i="7" a="1"/>
  <c r="T60" i="7" s="1"/>
  <c r="R60" i="7" a="1"/>
  <c r="R60" i="7" s="1"/>
  <c r="P60" i="7" a="1"/>
  <c r="P60" i="7" s="1"/>
  <c r="V59" i="7" a="1"/>
  <c r="V59" i="7" s="1"/>
  <c r="T59" i="7" a="1"/>
  <c r="T59" i="7" s="1"/>
  <c r="R59" i="7" a="1"/>
  <c r="R59" i="7" s="1"/>
  <c r="P59" i="7" a="1"/>
  <c r="P59" i="7" s="1"/>
  <c r="V58" i="7" a="1"/>
  <c r="V58" i="7" s="1"/>
  <c r="T58" i="7" a="1"/>
  <c r="T58" i="7" s="1"/>
  <c r="R58" i="7" a="1"/>
  <c r="R58" i="7" s="1"/>
  <c r="P58" i="7" a="1"/>
  <c r="P58" i="7" s="1"/>
  <c r="V57" i="7" a="1"/>
  <c r="V57" i="7" s="1"/>
  <c r="T57" i="7" a="1"/>
  <c r="T57" i="7" s="1"/>
  <c r="R57" i="7" a="1"/>
  <c r="R57" i="7" s="1"/>
  <c r="P57" i="7" a="1"/>
  <c r="P57" i="7" s="1"/>
  <c r="V56" i="7" a="1"/>
  <c r="V56" i="7" s="1"/>
  <c r="T56" i="7" a="1"/>
  <c r="T56" i="7" s="1"/>
  <c r="R56" i="7" a="1"/>
  <c r="R56" i="7" s="1"/>
  <c r="P56" i="7" a="1"/>
  <c r="P56" i="7" s="1"/>
  <c r="V55" i="7" a="1"/>
  <c r="V55" i="7" s="1"/>
  <c r="T55" i="7" a="1"/>
  <c r="T55" i="7" s="1"/>
  <c r="R55" i="7" a="1"/>
  <c r="R55" i="7" s="1"/>
  <c r="P55" i="7" a="1"/>
  <c r="P55" i="7" s="1"/>
  <c r="V54" i="7" a="1"/>
  <c r="V54" i="7" s="1"/>
  <c r="T54" i="7" a="1"/>
  <c r="T54" i="7" s="1"/>
  <c r="R54" i="7" a="1"/>
  <c r="R54" i="7" s="1"/>
  <c r="P54" i="7" a="1"/>
  <c r="P54" i="7" s="1"/>
  <c r="V53" i="7" a="1"/>
  <c r="V53" i="7" s="1"/>
  <c r="T53" i="7" a="1"/>
  <c r="T53" i="7" s="1"/>
  <c r="R53" i="7" a="1"/>
  <c r="R53" i="7" s="1"/>
  <c r="P53" i="7" a="1"/>
  <c r="P53" i="7" s="1"/>
  <c r="V52" i="7" a="1"/>
  <c r="V52" i="7" s="1"/>
  <c r="T52" i="7" a="1"/>
  <c r="T52" i="7" s="1"/>
  <c r="R52" i="7" a="1"/>
  <c r="R52" i="7" s="1"/>
  <c r="P52" i="7" a="1"/>
  <c r="P52" i="7" s="1"/>
  <c r="V51" i="7" a="1"/>
  <c r="V51" i="7" s="1"/>
  <c r="T51" i="7" a="1"/>
  <c r="T51" i="7" s="1"/>
  <c r="R51" i="7" a="1"/>
  <c r="R51" i="7" s="1"/>
  <c r="P51" i="7" a="1"/>
  <c r="P51" i="7" s="1"/>
  <c r="V50" i="7" a="1"/>
  <c r="V50" i="7" s="1"/>
  <c r="T50" i="7" a="1"/>
  <c r="T50" i="7" s="1"/>
  <c r="R50" i="7" a="1"/>
  <c r="R50" i="7" s="1"/>
  <c r="P50" i="7" a="1"/>
  <c r="P50" i="7" s="1"/>
  <c r="V49" i="7" a="1"/>
  <c r="V49" i="7" s="1"/>
  <c r="T49" i="7" a="1"/>
  <c r="T49" i="7" s="1"/>
  <c r="R49" i="7" a="1"/>
  <c r="R49" i="7" s="1"/>
  <c r="P49" i="7" a="1"/>
  <c r="P49" i="7" s="1"/>
  <c r="V48" i="7" a="1"/>
  <c r="V48" i="7" s="1"/>
  <c r="T48" i="7" a="1"/>
  <c r="T48" i="7" s="1"/>
  <c r="R48" i="7" a="1"/>
  <c r="R48" i="7" s="1"/>
  <c r="P48" i="7" a="1"/>
  <c r="P48" i="7" s="1"/>
  <c r="V47" i="7" a="1"/>
  <c r="V47" i="7" s="1"/>
  <c r="T47" i="7" a="1"/>
  <c r="T47" i="7" s="1"/>
  <c r="R47" i="7" a="1"/>
  <c r="R47" i="7" s="1"/>
  <c r="P47" i="7" a="1"/>
  <c r="P47" i="7" s="1"/>
  <c r="V46" i="7" a="1"/>
  <c r="V46" i="7" s="1"/>
  <c r="T46" i="7" a="1"/>
  <c r="T46" i="7" s="1"/>
  <c r="R46" i="7" a="1"/>
  <c r="R46" i="7" s="1"/>
  <c r="P46" i="7" a="1"/>
  <c r="P46" i="7" s="1"/>
  <c r="V45" i="7" a="1"/>
  <c r="V45" i="7" s="1"/>
  <c r="T45" i="7" a="1"/>
  <c r="T45" i="7" s="1"/>
  <c r="R45" i="7" a="1"/>
  <c r="R45" i="7" s="1"/>
  <c r="P45" i="7" a="1"/>
  <c r="P45" i="7" s="1"/>
  <c r="V44" i="7" a="1"/>
  <c r="V44" i="7" s="1"/>
  <c r="T44" i="7" a="1"/>
  <c r="T44" i="7" s="1"/>
  <c r="R44" i="7" a="1"/>
  <c r="R44" i="7" s="1"/>
  <c r="P44" i="7" a="1"/>
  <c r="P44" i="7" s="1"/>
  <c r="V43" i="7" a="1"/>
  <c r="V43" i="7" s="1"/>
  <c r="T43" i="7" a="1"/>
  <c r="T43" i="7" s="1"/>
  <c r="R43" i="7" a="1"/>
  <c r="R43" i="7" s="1"/>
  <c r="P43" i="7" a="1"/>
  <c r="P43" i="7" s="1"/>
  <c r="V42" i="7" a="1"/>
  <c r="V42" i="7" s="1"/>
  <c r="T42" i="7" a="1"/>
  <c r="T42" i="7" s="1"/>
  <c r="R42" i="7" a="1"/>
  <c r="R42" i="7" s="1"/>
  <c r="P42" i="7" a="1"/>
  <c r="P42" i="7" s="1"/>
  <c r="V41" i="7" a="1"/>
  <c r="V41" i="7" s="1"/>
  <c r="T41" i="7" a="1"/>
  <c r="T41" i="7" s="1"/>
  <c r="R41" i="7" a="1"/>
  <c r="R41" i="7" s="1"/>
  <c r="P41" i="7" a="1"/>
  <c r="P41" i="7" s="1"/>
  <c r="V40" i="7" a="1"/>
  <c r="V40" i="7" s="1"/>
  <c r="T40" i="7" a="1"/>
  <c r="T40" i="7" s="1"/>
  <c r="R40" i="7" a="1"/>
  <c r="R40" i="7" s="1"/>
  <c r="P40" i="7" a="1"/>
  <c r="P40" i="7" s="1"/>
  <c r="V39" i="7" a="1"/>
  <c r="V39" i="7" s="1"/>
  <c r="T39" i="7" a="1"/>
  <c r="T39" i="7" s="1"/>
  <c r="R39" i="7" a="1"/>
  <c r="R39" i="7" s="1"/>
  <c r="P39" i="7" a="1"/>
  <c r="P39" i="7" s="1"/>
  <c r="V38" i="7" a="1"/>
  <c r="V38" i="7" s="1"/>
  <c r="T38" i="7" a="1"/>
  <c r="T38" i="7" s="1"/>
  <c r="R38" i="7" a="1"/>
  <c r="R38" i="7" s="1"/>
  <c r="P38" i="7" a="1"/>
  <c r="P38" i="7" s="1"/>
  <c r="V37" i="7" a="1"/>
  <c r="V37" i="7" s="1"/>
  <c r="T37" i="7" a="1"/>
  <c r="T37" i="7" s="1"/>
  <c r="R37" i="7" a="1"/>
  <c r="R37" i="7" s="1"/>
  <c r="P37" i="7" a="1"/>
  <c r="P37" i="7" s="1"/>
  <c r="V36" i="7" a="1"/>
  <c r="V36" i="7" s="1"/>
  <c r="T36" i="7" a="1"/>
  <c r="T36" i="7" s="1"/>
  <c r="R36" i="7" a="1"/>
  <c r="R36" i="7" s="1"/>
  <c r="P36" i="7" a="1"/>
  <c r="P36" i="7" s="1"/>
  <c r="V35" i="7" a="1"/>
  <c r="V35" i="7" s="1"/>
  <c r="T35" i="7" a="1"/>
  <c r="T35" i="7" s="1"/>
  <c r="R35" i="7" a="1"/>
  <c r="R35" i="7" s="1"/>
  <c r="P35" i="7" a="1"/>
  <c r="P35" i="7" s="1"/>
  <c r="V34" i="7" a="1"/>
  <c r="V34" i="7" s="1"/>
  <c r="T34" i="7" a="1"/>
  <c r="T34" i="7" s="1"/>
  <c r="R34" i="7" a="1"/>
  <c r="R34" i="7" s="1"/>
  <c r="P34" i="7" a="1"/>
  <c r="P34" i="7" s="1"/>
  <c r="V33" i="7" a="1"/>
  <c r="V33" i="7" s="1"/>
  <c r="T33" i="7" a="1"/>
  <c r="T33" i="7" s="1"/>
  <c r="R33" i="7" a="1"/>
  <c r="R33" i="7" s="1"/>
  <c r="P33" i="7" a="1"/>
  <c r="P33" i="7" s="1"/>
  <c r="V32" i="7" a="1"/>
  <c r="V32" i="7" s="1"/>
  <c r="T32" i="7" a="1"/>
  <c r="T32" i="7" s="1"/>
  <c r="R32" i="7" a="1"/>
  <c r="R32" i="7" s="1"/>
  <c r="P32" i="7" a="1"/>
  <c r="P32" i="7" s="1"/>
  <c r="V31" i="7" a="1"/>
  <c r="V31" i="7" s="1"/>
  <c r="T31" i="7" a="1"/>
  <c r="T31" i="7" s="1"/>
  <c r="R31" i="7" a="1"/>
  <c r="R31" i="7" s="1"/>
  <c r="P31" i="7" a="1"/>
  <c r="P31" i="7" s="1"/>
  <c r="V30" i="7" a="1"/>
  <c r="V30" i="7" s="1"/>
  <c r="T30" i="7" a="1"/>
  <c r="T30" i="7" s="1"/>
  <c r="R30" i="7" a="1"/>
  <c r="R30" i="7" s="1"/>
  <c r="P30" i="7" a="1"/>
  <c r="P30" i="7" s="1"/>
  <c r="V29" i="7" a="1"/>
  <c r="V29" i="7" s="1"/>
  <c r="T29" i="7" a="1"/>
  <c r="T29" i="7" s="1"/>
  <c r="R29" i="7" a="1"/>
  <c r="R29" i="7" s="1"/>
  <c r="P29" i="7" a="1"/>
  <c r="P29" i="7" s="1"/>
  <c r="V28" i="7" a="1"/>
  <c r="V28" i="7" s="1"/>
  <c r="T28" i="7" a="1"/>
  <c r="T28" i="7" s="1"/>
  <c r="R28" i="7" a="1"/>
  <c r="R28" i="7" s="1"/>
  <c r="P28" i="7" a="1"/>
  <c r="P28" i="7" s="1"/>
  <c r="V27" i="7" a="1"/>
  <c r="V27" i="7" s="1"/>
  <c r="T27" i="7" a="1"/>
  <c r="T27" i="7" s="1"/>
  <c r="R27" i="7" a="1"/>
  <c r="R27" i="7" s="1"/>
  <c r="P27" i="7" a="1"/>
  <c r="P27" i="7" s="1"/>
  <c r="V26" i="7" a="1"/>
  <c r="V26" i="7" s="1"/>
  <c r="T26" i="7" a="1"/>
  <c r="T26" i="7" s="1"/>
  <c r="R26" i="7" a="1"/>
  <c r="R26" i="7" s="1"/>
  <c r="P26" i="7" a="1"/>
  <c r="P26" i="7" s="1"/>
  <c r="V25" i="7" a="1"/>
  <c r="V25" i="7" s="1"/>
  <c r="T25" i="7" a="1"/>
  <c r="T25" i="7" s="1"/>
  <c r="R25" i="7" a="1"/>
  <c r="R25" i="7" s="1"/>
  <c r="P25" i="7" a="1"/>
  <c r="P25" i="7" s="1"/>
  <c r="V24" i="7" a="1"/>
  <c r="V24" i="7" s="1"/>
  <c r="T24" i="7" a="1"/>
  <c r="T24" i="7" s="1"/>
  <c r="R24" i="7" a="1"/>
  <c r="R24" i="7" s="1"/>
  <c r="P24" i="7" a="1"/>
  <c r="P24" i="7" s="1"/>
  <c r="V23" i="7" a="1"/>
  <c r="V23" i="7" s="1"/>
  <c r="T23" i="7" a="1"/>
  <c r="T23" i="7" s="1"/>
  <c r="R23" i="7" a="1"/>
  <c r="R23" i="7" s="1"/>
  <c r="P23" i="7" a="1"/>
  <c r="P23" i="7" s="1"/>
  <c r="V22" i="7" a="1"/>
  <c r="V22" i="7" s="1"/>
  <c r="T22" i="7" a="1"/>
  <c r="T22" i="7" s="1"/>
  <c r="R22" i="7" a="1"/>
  <c r="R22" i="7" s="1"/>
  <c r="P22" i="7" a="1"/>
  <c r="P22" i="7" s="1"/>
  <c r="V21" i="7" a="1"/>
  <c r="V21" i="7" s="1"/>
  <c r="T21" i="7" a="1"/>
  <c r="T21" i="7" s="1"/>
  <c r="R21" i="7" a="1"/>
  <c r="R21" i="7" s="1"/>
  <c r="P21" i="7" a="1"/>
  <c r="P21" i="7" s="1"/>
  <c r="V20" i="7" a="1"/>
  <c r="V20" i="7" s="1"/>
  <c r="T20" i="7" a="1"/>
  <c r="T20" i="7" s="1"/>
  <c r="R20" i="7" a="1"/>
  <c r="R20" i="7" s="1"/>
  <c r="P20" i="7" a="1"/>
  <c r="P20" i="7" s="1"/>
  <c r="V19" i="7" a="1"/>
  <c r="V19" i="7" s="1"/>
  <c r="T19" i="7" a="1"/>
  <c r="T19" i="7" s="1"/>
  <c r="R19" i="7" a="1"/>
  <c r="R19" i="7" s="1"/>
  <c r="P19" i="7" a="1"/>
  <c r="P19" i="7" s="1"/>
  <c r="V18" i="7" a="1"/>
  <c r="V18" i="7" s="1"/>
  <c r="T18" i="7" a="1"/>
  <c r="T18" i="7" s="1"/>
  <c r="R18" i="7" a="1"/>
  <c r="R18" i="7" s="1"/>
  <c r="P18" i="7" a="1"/>
  <c r="P18" i="7" s="1"/>
  <c r="V17" i="7" a="1"/>
  <c r="V17" i="7" s="1"/>
  <c r="T17" i="7" a="1"/>
  <c r="T17" i="7" s="1"/>
  <c r="R17" i="7" a="1"/>
  <c r="R17" i="7" s="1"/>
  <c r="P17" i="7" a="1"/>
  <c r="P17" i="7" s="1"/>
  <c r="V16" i="7" a="1"/>
  <c r="V16" i="7" s="1"/>
  <c r="T16" i="7" a="1"/>
  <c r="T16" i="7" s="1"/>
  <c r="R16" i="7" a="1"/>
  <c r="R16" i="7" s="1"/>
  <c r="P16" i="7" a="1"/>
  <c r="P16" i="7" s="1"/>
  <c r="V15" i="7" a="1"/>
  <c r="V15" i="7" s="1"/>
  <c r="T15" i="7" a="1"/>
  <c r="T15" i="7" s="1"/>
  <c r="R15" i="7" a="1"/>
  <c r="R15" i="7" s="1"/>
  <c r="P15" i="7" a="1"/>
  <c r="P15" i="7" s="1"/>
  <c r="V14" i="7" a="1"/>
  <c r="V14" i="7" s="1"/>
  <c r="T14" i="7" a="1"/>
  <c r="T14" i="7" s="1"/>
  <c r="R14" i="7" a="1"/>
  <c r="R14" i="7" s="1"/>
  <c r="P14" i="7" a="1"/>
  <c r="P14" i="7" s="1"/>
  <c r="V13" i="7" a="1"/>
  <c r="V13" i="7" s="1"/>
  <c r="T13" i="7" a="1"/>
  <c r="T13" i="7" s="1"/>
  <c r="R13" i="7" a="1"/>
  <c r="R13" i="7" s="1"/>
  <c r="P13" i="7" a="1"/>
  <c r="P13" i="7" s="1"/>
  <c r="V12" i="7" a="1"/>
  <c r="V12" i="7" s="1"/>
  <c r="T12" i="7" a="1"/>
  <c r="T12" i="7" s="1"/>
  <c r="R12" i="7" a="1"/>
  <c r="R12" i="7" s="1"/>
  <c r="P12" i="7" a="1"/>
  <c r="P12" i="7" s="1"/>
  <c r="V11" i="7" a="1"/>
  <c r="V11" i="7" s="1"/>
  <c r="T11" i="7" a="1"/>
  <c r="T11" i="7" s="1"/>
  <c r="R11" i="7" a="1"/>
  <c r="R11" i="7" s="1"/>
  <c r="P11" i="7" a="1"/>
  <c r="P11" i="7" s="1"/>
  <c r="Q2006" i="1"/>
  <c r="Q2007" i="1"/>
  <c r="Q2008" i="1"/>
  <c r="Q2009" i="1"/>
  <c r="Q2010" i="1"/>
  <c r="Q2011" i="1"/>
  <c r="Q2012" i="1"/>
  <c r="Q2013" i="1"/>
  <c r="Q2014"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71" i="1"/>
  <c r="Q2072" i="1"/>
  <c r="Q2073" i="1"/>
  <c r="Q2074" i="1"/>
  <c r="Q2075" i="1"/>
  <c r="Q2076" i="1"/>
  <c r="Q2077" i="1"/>
  <c r="Q2078" i="1"/>
  <c r="Q2079" i="1"/>
  <c r="Q2080" i="1"/>
  <c r="Q2081" i="1"/>
  <c r="Q2082" i="1"/>
  <c r="Q2083" i="1"/>
  <c r="Q2084" i="1"/>
  <c r="Q2085" i="1"/>
  <c r="Q2086" i="1"/>
  <c r="Q2087" i="1"/>
  <c r="Q2088" i="1"/>
  <c r="Q2089" i="1"/>
  <c r="Q2090" i="1"/>
  <c r="Q2091" i="1"/>
  <c r="Q2092" i="1"/>
  <c r="Q2093" i="1"/>
  <c r="Q2094" i="1"/>
  <c r="Q2095" i="1"/>
  <c r="Q2096" i="1"/>
  <c r="Q2097" i="1"/>
  <c r="Q2098" i="1"/>
  <c r="Q2099" i="1"/>
  <c r="Q2100" i="1"/>
  <c r="Q2101" i="1"/>
  <c r="Q2102" i="1"/>
  <c r="Q2103" i="1"/>
  <c r="Q2104" i="1"/>
  <c r="Q2105" i="1"/>
  <c r="Q2106" i="1"/>
  <c r="Q2107" i="1"/>
  <c r="Q2108" i="1"/>
  <c r="Q2109" i="1"/>
  <c r="Q2110" i="1"/>
  <c r="Q2111" i="1"/>
  <c r="Q2112" i="1"/>
  <c r="Q2113" i="1"/>
  <c r="Q2114" i="1"/>
  <c r="Q2115" i="1"/>
  <c r="Q2116" i="1"/>
  <c r="Q2117" i="1"/>
  <c r="Q2118" i="1"/>
  <c r="Q2119" i="1"/>
  <c r="Q2120" i="1"/>
  <c r="Q2121" i="1"/>
  <c r="Q2122" i="1"/>
  <c r="Q2123" i="1"/>
  <c r="Q2124" i="1"/>
  <c r="Q2125" i="1"/>
  <c r="Q2126" i="1"/>
  <c r="Q2127" i="1"/>
  <c r="Q2128" i="1"/>
  <c r="Q2129" i="1"/>
  <c r="Q2130" i="1"/>
  <c r="Q2131" i="1"/>
  <c r="Q2132" i="1"/>
  <c r="Q2133" i="1"/>
  <c r="Q2134" i="1"/>
  <c r="Q2135" i="1"/>
  <c r="Q2136" i="1"/>
  <c r="Q2137" i="1"/>
  <c r="Q2138" i="1"/>
  <c r="Q2139" i="1"/>
  <c r="Q2140" i="1"/>
  <c r="Q2141" i="1"/>
  <c r="Q2142" i="1"/>
  <c r="Q2143" i="1"/>
  <c r="Q2144" i="1"/>
  <c r="Q2145" i="1"/>
  <c r="Q2146" i="1"/>
  <c r="Q2147" i="1"/>
  <c r="Q2148" i="1"/>
  <c r="Q2149" i="1"/>
  <c r="Q2150" i="1"/>
  <c r="Q2151" i="1"/>
  <c r="Q2152" i="1"/>
  <c r="Q2153" i="1"/>
  <c r="Q2154" i="1"/>
  <c r="Q2155" i="1"/>
  <c r="Q2156" i="1"/>
  <c r="Q2157" i="1"/>
  <c r="Q2158" i="1"/>
  <c r="Q2159" i="1"/>
  <c r="Q2160" i="1"/>
  <c r="Q2161" i="1"/>
  <c r="Q2162" i="1"/>
  <c r="Q2163" i="1"/>
  <c r="Q2164" i="1"/>
  <c r="Q2165" i="1"/>
  <c r="Q2166" i="1"/>
  <c r="Q2167" i="1"/>
  <c r="Q2168" i="1"/>
  <c r="Q2169" i="1"/>
  <c r="Q2170" i="1"/>
  <c r="Q2171" i="1"/>
  <c r="Q2172" i="1"/>
  <c r="Q2173" i="1"/>
  <c r="Q2174" i="1"/>
  <c r="Q2175" i="1"/>
  <c r="Q2176" i="1"/>
  <c r="Q2177" i="1"/>
  <c r="Q2178" i="1"/>
  <c r="Q2179" i="1"/>
  <c r="Q2180" i="1"/>
  <c r="Q2181" i="1"/>
  <c r="Q2182" i="1"/>
  <c r="Q2183" i="1"/>
  <c r="Q2184" i="1"/>
  <c r="Q2185" i="1"/>
  <c r="Q2186" i="1"/>
  <c r="Q2187" i="1"/>
  <c r="Q2188" i="1"/>
  <c r="Q2189" i="1"/>
  <c r="Q2190" i="1"/>
  <c r="Q2191" i="1"/>
  <c r="Q2192" i="1"/>
  <c r="Q2193" i="1"/>
  <c r="Q2194" i="1"/>
  <c r="Q2195" i="1"/>
  <c r="Q2196" i="1"/>
  <c r="Q2197" i="1"/>
  <c r="Q2198" i="1"/>
  <c r="Q2199" i="1"/>
  <c r="Q2200" i="1"/>
  <c r="Q2201" i="1"/>
  <c r="Q2202" i="1"/>
  <c r="Q2203" i="1"/>
  <c r="Q2204" i="1"/>
  <c r="Q2205" i="1"/>
  <c r="Q2206" i="1"/>
  <c r="Q2207" i="1"/>
  <c r="Q2208" i="1"/>
  <c r="Q2209" i="1"/>
  <c r="Q2210" i="1"/>
  <c r="Q2211" i="1"/>
  <c r="Q2212" i="1"/>
  <c r="Q2213" i="1"/>
  <c r="Q2214" i="1"/>
  <c r="Q2215" i="1"/>
  <c r="Q2216" i="1"/>
  <c r="Q2217" i="1"/>
  <c r="Q2218" i="1"/>
  <c r="Q2219" i="1"/>
  <c r="Q2220" i="1"/>
  <c r="Q2221" i="1"/>
  <c r="Q2222" i="1"/>
  <c r="Q2223" i="1"/>
  <c r="Q2224" i="1"/>
  <c r="Q2225" i="1"/>
  <c r="Q2226" i="1"/>
  <c r="Q2227" i="1"/>
  <c r="Q2228" i="1"/>
  <c r="Q2229" i="1"/>
  <c r="Q2230" i="1"/>
  <c r="Q2231" i="1"/>
  <c r="Q2232" i="1"/>
  <c r="Q2233" i="1"/>
  <c r="Q2234" i="1"/>
  <c r="Q2235" i="1"/>
  <c r="Q2236" i="1"/>
  <c r="Q2237" i="1"/>
  <c r="Q2238" i="1"/>
  <c r="Q2239" i="1"/>
  <c r="Q2240" i="1"/>
  <c r="Q2241" i="1"/>
  <c r="Q2242" i="1"/>
  <c r="Q2243" i="1"/>
  <c r="Q2244" i="1"/>
  <c r="Q2245" i="1"/>
  <c r="Q2246" i="1"/>
  <c r="Q2247" i="1"/>
  <c r="Q2248" i="1"/>
  <c r="Q2249" i="1"/>
  <c r="Q2250" i="1"/>
  <c r="Q2251" i="1"/>
  <c r="Q2252" i="1"/>
  <c r="Q2253" i="1"/>
  <c r="Q2254" i="1"/>
  <c r="Q2255" i="1"/>
  <c r="Q2256" i="1"/>
  <c r="Q2257" i="1"/>
  <c r="Q2258" i="1"/>
  <c r="Q2259" i="1"/>
  <c r="Q2260" i="1"/>
  <c r="Q2261" i="1"/>
  <c r="Q2262" i="1"/>
  <c r="Q2263" i="1"/>
  <c r="Q2264" i="1"/>
  <c r="Q2265" i="1"/>
  <c r="Q2266" i="1"/>
  <c r="Q2267" i="1"/>
  <c r="Q2268" i="1"/>
  <c r="Q2269" i="1"/>
  <c r="Q2270" i="1"/>
  <c r="Q2271" i="1"/>
  <c r="Q2272" i="1"/>
  <c r="Q2273" i="1"/>
  <c r="Q2274" i="1"/>
  <c r="Q2275" i="1"/>
  <c r="Q2276"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19" i="1"/>
  <c r="Q2320" i="1"/>
  <c r="Q2321" i="1"/>
  <c r="Q2322" i="1"/>
  <c r="Q2323" i="1"/>
  <c r="Q2324" i="1"/>
  <c r="Q2325" i="1"/>
  <c r="Q2326" i="1"/>
  <c r="Q2327" i="1"/>
  <c r="Q2328" i="1"/>
  <c r="Q2329" i="1"/>
  <c r="Q2330" i="1"/>
  <c r="Q2331" i="1"/>
  <c r="Q2332" i="1"/>
  <c r="Q2333" i="1"/>
  <c r="Q2334" i="1"/>
  <c r="Q2335" i="1"/>
  <c r="Q2336" i="1"/>
  <c r="Q2337" i="1"/>
  <c r="Q2338" i="1"/>
  <c r="Q2339" i="1"/>
  <c r="Q2340" i="1"/>
  <c r="Q2341" i="1"/>
  <c r="Q2342" i="1"/>
  <c r="Q2343" i="1"/>
  <c r="Q2344" i="1"/>
  <c r="Q2345" i="1"/>
  <c r="Q2346" i="1"/>
  <c r="Q2347" i="1"/>
  <c r="Q2348" i="1"/>
  <c r="Q2349" i="1"/>
  <c r="Q2350" i="1"/>
  <c r="Q2351" i="1"/>
  <c r="Q2352" i="1"/>
  <c r="Q2353" i="1"/>
  <c r="Q2354" i="1"/>
  <c r="Q2355" i="1"/>
  <c r="Q2356" i="1"/>
  <c r="Q2357" i="1"/>
  <c r="Q2358" i="1"/>
  <c r="Q2359" i="1"/>
  <c r="Q2360" i="1"/>
  <c r="Q2361" i="1"/>
  <c r="Q2362"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02" i="1"/>
  <c r="Q2403" i="1"/>
  <c r="Q2404" i="1"/>
  <c r="Q2405" i="1"/>
  <c r="Q2406" i="1"/>
  <c r="Q2407" i="1"/>
  <c r="Q2408" i="1"/>
  <c r="Q2409" i="1"/>
  <c r="Q2410" i="1"/>
  <c r="Q2411" i="1"/>
  <c r="Q2412" i="1"/>
  <c r="Q2413" i="1"/>
  <c r="Q2414" i="1"/>
  <c r="Q2415" i="1"/>
  <c r="Q2416" i="1"/>
  <c r="Q2417" i="1"/>
  <c r="Q2418" i="1"/>
  <c r="Q2419" i="1"/>
  <c r="Q2420" i="1"/>
  <c r="Q2421" i="1"/>
  <c r="Q2422" i="1"/>
  <c r="Q2423" i="1"/>
  <c r="Q2424" i="1"/>
  <c r="Q2425" i="1"/>
  <c r="Q2426" i="1"/>
  <c r="Q2427" i="1"/>
  <c r="Q2428" i="1"/>
  <c r="Q2429" i="1"/>
  <c r="Q2430" i="1"/>
  <c r="Q2431" i="1"/>
  <c r="Q2432" i="1"/>
  <c r="Q2433" i="1"/>
  <c r="Q2434" i="1"/>
  <c r="Q2435" i="1"/>
  <c r="Q2436" i="1"/>
  <c r="Q2437" i="1"/>
  <c r="Q2438" i="1"/>
  <c r="Q2439" i="1"/>
  <c r="Q2440" i="1"/>
  <c r="Q2441" i="1"/>
  <c r="Q2442" i="1"/>
  <c r="Q2443" i="1"/>
  <c r="Q2444" i="1"/>
  <c r="Q2445" i="1"/>
  <c r="Q2446" i="1"/>
  <c r="Q2447"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5" i="1"/>
  <c r="Q2536" i="1"/>
  <c r="Q2537" i="1"/>
  <c r="Q2538" i="1"/>
  <c r="Q2539" i="1"/>
  <c r="Q2540" i="1"/>
  <c r="Q2541" i="1"/>
  <c r="Q2542" i="1"/>
  <c r="Q2543" i="1"/>
  <c r="Q2544" i="1"/>
  <c r="Q2545" i="1"/>
  <c r="Q2546" i="1"/>
  <c r="Q2547" i="1"/>
  <c r="Q2548" i="1"/>
  <c r="Q2549" i="1"/>
  <c r="Q2550" i="1"/>
  <c r="Q2551" i="1"/>
  <c r="Q2552" i="1"/>
  <c r="Q2553" i="1"/>
  <c r="Q2554" i="1"/>
  <c r="Q2555" i="1"/>
  <c r="Q2556" i="1"/>
  <c r="Q2557" i="1"/>
  <c r="Q2558" i="1"/>
  <c r="Q2559" i="1"/>
  <c r="Q2560" i="1"/>
  <c r="Q2561" i="1"/>
  <c r="Q2562" i="1"/>
  <c r="Q2563" i="1"/>
  <c r="Q2564" i="1"/>
  <c r="Q2565" i="1"/>
  <c r="Q2566" i="1"/>
  <c r="Q2567" i="1"/>
  <c r="Q2568" i="1"/>
  <c r="Q2569" i="1"/>
  <c r="Q2570" i="1"/>
  <c r="Q2571" i="1"/>
  <c r="Q2572" i="1"/>
  <c r="Q2573" i="1"/>
  <c r="Q2574" i="1"/>
  <c r="Q2575" i="1"/>
  <c r="Q2576" i="1"/>
  <c r="Q2577" i="1"/>
  <c r="Q2578" i="1"/>
  <c r="Q2579" i="1"/>
  <c r="Q2580" i="1"/>
  <c r="Q2581" i="1"/>
  <c r="Q2582" i="1"/>
  <c r="Q2583" i="1"/>
  <c r="Q2584" i="1"/>
  <c r="Q2585" i="1"/>
  <c r="Q2586"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Q2628" i="1"/>
  <c r="Q2629" i="1"/>
  <c r="Q2630" i="1"/>
  <c r="Q2631" i="1"/>
  <c r="Q2632" i="1"/>
  <c r="Q2633" i="1"/>
  <c r="Q2634" i="1"/>
  <c r="Q2635" i="1"/>
  <c r="Q2636" i="1"/>
  <c r="Q2637" i="1"/>
  <c r="Q2638" i="1"/>
  <c r="Q2639" i="1"/>
  <c r="Q2640" i="1"/>
  <c r="Q2641" i="1"/>
  <c r="Q2642" i="1"/>
  <c r="Q2643" i="1"/>
  <c r="Q2644" i="1"/>
  <c r="Q2645" i="1"/>
  <c r="Q2646" i="1"/>
  <c r="Q2647" i="1"/>
  <c r="Q2648" i="1"/>
  <c r="Q2649" i="1"/>
  <c r="Q2650" i="1"/>
  <c r="Q2651" i="1"/>
  <c r="Q2652" i="1"/>
  <c r="Q2653" i="1"/>
  <c r="Q2654" i="1"/>
  <c r="Q2655" i="1"/>
  <c r="Q2656" i="1"/>
  <c r="Q2657" i="1"/>
  <c r="Q2658" i="1"/>
  <c r="Q2659" i="1"/>
  <c r="Q2660" i="1"/>
  <c r="Q2661" i="1"/>
  <c r="Q2662" i="1"/>
  <c r="Q2663" i="1"/>
  <c r="Q2664" i="1"/>
  <c r="Q2665" i="1"/>
  <c r="Q2666" i="1"/>
  <c r="Q2667" i="1"/>
  <c r="Q2668" i="1"/>
  <c r="Q2669" i="1"/>
  <c r="Q2670" i="1"/>
  <c r="Q2671" i="1"/>
  <c r="Q2672" i="1"/>
  <c r="Q2673" i="1"/>
  <c r="Q2674" i="1"/>
  <c r="Q2675" i="1"/>
  <c r="Q2676" i="1"/>
  <c r="Q2677" i="1"/>
  <c r="Q2678" i="1"/>
  <c r="Q2679" i="1"/>
  <c r="Q2680" i="1"/>
  <c r="Q2681" i="1"/>
  <c r="Q2682" i="1"/>
  <c r="Q2683" i="1"/>
  <c r="Q2684" i="1"/>
  <c r="Q2685" i="1"/>
  <c r="Q2686" i="1"/>
  <c r="Q2687" i="1"/>
  <c r="Q2688" i="1"/>
  <c r="Q2689" i="1"/>
  <c r="Q2690" i="1"/>
  <c r="Q2691" i="1"/>
  <c r="Q2692" i="1"/>
  <c r="Q2693" i="1"/>
  <c r="Q2694" i="1"/>
  <c r="Q2695" i="1"/>
  <c r="Q2696" i="1"/>
  <c r="Q2697" i="1"/>
  <c r="Q2698" i="1"/>
  <c r="Q2699" i="1"/>
  <c r="Q2700" i="1"/>
  <c r="Q2701" i="1"/>
  <c r="Q2702" i="1"/>
  <c r="Q2703" i="1"/>
  <c r="Q2704" i="1"/>
  <c r="Q2705" i="1"/>
  <c r="Q2706" i="1"/>
  <c r="Q2707" i="1"/>
  <c r="Q2708" i="1"/>
  <c r="Q2709" i="1"/>
  <c r="Q2710" i="1"/>
  <c r="Q2711" i="1"/>
  <c r="Q2712" i="1"/>
  <c r="Q2713" i="1"/>
  <c r="Q2714" i="1"/>
  <c r="Q2715" i="1"/>
  <c r="Q2716" i="1"/>
  <c r="Q2717" i="1"/>
  <c r="Q2718" i="1"/>
  <c r="Q2719" i="1"/>
  <c r="Q2720" i="1"/>
  <c r="Q2721" i="1"/>
  <c r="Q2722" i="1"/>
  <c r="Q2723" i="1"/>
  <c r="Q2724" i="1"/>
  <c r="Q2725" i="1"/>
  <c r="Q2726" i="1"/>
  <c r="Q2727" i="1"/>
  <c r="Q2728" i="1"/>
  <c r="Q2729" i="1"/>
  <c r="Q2730" i="1"/>
  <c r="Q2731" i="1"/>
  <c r="Q2732" i="1"/>
  <c r="Q2733" i="1"/>
  <c r="Q2734" i="1"/>
  <c r="Q2735" i="1"/>
  <c r="Q2736" i="1"/>
  <c r="Q2737" i="1"/>
  <c r="Q2738" i="1"/>
  <c r="Q2739" i="1"/>
  <c r="Q2740" i="1"/>
  <c r="Q2741" i="1"/>
  <c r="Q2742" i="1"/>
  <c r="Q2743" i="1"/>
  <c r="Q2744" i="1"/>
  <c r="Q2745" i="1"/>
  <c r="Q2746" i="1"/>
  <c r="Q2747" i="1"/>
  <c r="Q2748" i="1"/>
  <c r="Q2749" i="1"/>
  <c r="Q2750" i="1"/>
  <c r="Q2751" i="1"/>
  <c r="Q2752" i="1"/>
  <c r="Q2753" i="1"/>
  <c r="Q2754" i="1"/>
  <c r="Q2755" i="1"/>
  <c r="Q2756" i="1"/>
  <c r="Q2757" i="1"/>
  <c r="Q2758" i="1"/>
  <c r="Q2759" i="1"/>
  <c r="Q2760" i="1"/>
  <c r="Q2761" i="1"/>
  <c r="Q2762" i="1"/>
  <c r="Q2763" i="1"/>
  <c r="Q2764" i="1"/>
  <c r="Q2765" i="1"/>
  <c r="Q2766" i="1"/>
  <c r="Q2767" i="1"/>
  <c r="Q2768" i="1"/>
  <c r="Q2769" i="1"/>
  <c r="Q2770" i="1"/>
  <c r="Q2771" i="1"/>
  <c r="Q2772" i="1"/>
  <c r="Q2773" i="1"/>
  <c r="Q2774" i="1"/>
  <c r="Q2775" i="1"/>
  <c r="Q2776" i="1"/>
  <c r="Q2777" i="1"/>
  <c r="Q2778" i="1"/>
  <c r="Q2779" i="1"/>
  <c r="Q2780" i="1"/>
  <c r="Q2781" i="1"/>
  <c r="Q2782" i="1"/>
  <c r="Q2783" i="1"/>
  <c r="Q2784" i="1"/>
  <c r="Q2785" i="1"/>
  <c r="Q2786" i="1"/>
  <c r="Q2787" i="1"/>
  <c r="Q2788" i="1"/>
  <c r="Q2789" i="1"/>
  <c r="Q2790" i="1"/>
  <c r="Q2791" i="1"/>
  <c r="Q2792" i="1"/>
  <c r="Q2793" i="1"/>
  <c r="Q2794" i="1"/>
  <c r="Q2795" i="1"/>
  <c r="Q2796" i="1"/>
  <c r="Q2797" i="1"/>
  <c r="Q2798" i="1"/>
  <c r="Q2799" i="1"/>
  <c r="Q2800" i="1"/>
  <c r="Q2801" i="1"/>
  <c r="Q2802" i="1"/>
  <c r="Q2803" i="1"/>
  <c r="Q2804" i="1"/>
  <c r="Q2805" i="1"/>
  <c r="Q2806" i="1"/>
  <c r="Q2807" i="1"/>
  <c r="Q2808" i="1"/>
  <c r="Q2809" i="1"/>
  <c r="Q2810" i="1"/>
  <c r="Q2811" i="1"/>
  <c r="Q2812" i="1"/>
  <c r="Q2813" i="1"/>
  <c r="Q2814" i="1"/>
  <c r="Q2815" i="1"/>
  <c r="Q2816" i="1"/>
  <c r="Q2817" i="1"/>
  <c r="Q2818" i="1"/>
  <c r="Q2819" i="1"/>
  <c r="Q2820" i="1"/>
  <c r="Q2821" i="1"/>
  <c r="Q2822" i="1"/>
  <c r="Q2823" i="1"/>
  <c r="Q2824" i="1"/>
  <c r="Q2825" i="1"/>
  <c r="Q2826" i="1"/>
  <c r="Q2827" i="1"/>
  <c r="Q2828" i="1"/>
  <c r="Q2829" i="1"/>
  <c r="Q2830" i="1"/>
  <c r="Q2831" i="1"/>
  <c r="Q2832" i="1"/>
  <c r="Q2833" i="1"/>
  <c r="Q2834" i="1"/>
  <c r="Q2835" i="1"/>
  <c r="Q2836" i="1"/>
  <c r="Q2837" i="1"/>
  <c r="Q2838" i="1"/>
  <c r="Q2839" i="1"/>
  <c r="Q2840" i="1"/>
  <c r="Q2841" i="1"/>
  <c r="Q2842" i="1"/>
  <c r="Q2843" i="1"/>
  <c r="Q2844" i="1"/>
  <c r="Q2845" i="1"/>
  <c r="Q2846" i="1"/>
  <c r="Q2847" i="1"/>
  <c r="Q2848" i="1"/>
  <c r="Q2849" i="1"/>
  <c r="Q2850" i="1"/>
  <c r="Q2851" i="1"/>
  <c r="Q2852" i="1"/>
  <c r="Q2853" i="1"/>
  <c r="Q2854" i="1"/>
  <c r="Q2855" i="1"/>
  <c r="Q2856" i="1"/>
  <c r="Q2857" i="1"/>
  <c r="Q2858" i="1"/>
  <c r="Q2859" i="1"/>
  <c r="Q2860" i="1"/>
  <c r="Q2861" i="1"/>
  <c r="Q2862" i="1"/>
  <c r="Q2863" i="1"/>
  <c r="Q2864" i="1"/>
  <c r="Q2865" i="1"/>
  <c r="Q2866" i="1"/>
  <c r="Q2867" i="1"/>
  <c r="Q2868" i="1"/>
  <c r="Q2869" i="1"/>
  <c r="Q2870" i="1"/>
  <c r="Q2871" i="1"/>
  <c r="Q2872" i="1"/>
  <c r="Q2873" i="1"/>
  <c r="Q2874" i="1"/>
  <c r="Q2875" i="1"/>
  <c r="Q2876" i="1"/>
  <c r="Q2877" i="1"/>
  <c r="Q2878" i="1"/>
  <c r="Q2879" i="1"/>
  <c r="Q2880" i="1"/>
  <c r="Q2881" i="1"/>
  <c r="Q2882" i="1"/>
  <c r="Q2883" i="1"/>
  <c r="Q2884" i="1"/>
  <c r="Q2885" i="1"/>
  <c r="Q2886" i="1"/>
  <c r="Q2887" i="1"/>
  <c r="Q2888" i="1"/>
  <c r="Q2889" i="1"/>
  <c r="Q2890" i="1"/>
  <c r="Q2891" i="1"/>
  <c r="Q2892" i="1"/>
  <c r="Q2893" i="1"/>
  <c r="Q2894" i="1"/>
  <c r="Q2895" i="1"/>
  <c r="Q2896" i="1"/>
  <c r="Q2897" i="1"/>
  <c r="Q2898" i="1"/>
  <c r="Q2899" i="1"/>
  <c r="Q2900" i="1"/>
  <c r="Q2901" i="1"/>
  <c r="Q2902" i="1"/>
  <c r="Q2903" i="1"/>
  <c r="Q2904" i="1"/>
  <c r="Q2905" i="1"/>
  <c r="Q2906" i="1"/>
  <c r="Q2907" i="1"/>
  <c r="Q2908" i="1"/>
  <c r="Q2909" i="1"/>
  <c r="Q2910" i="1"/>
  <c r="Q2911" i="1"/>
  <c r="Q2912" i="1"/>
  <c r="Q2913" i="1"/>
  <c r="Q2914" i="1"/>
  <c r="Q2915" i="1"/>
  <c r="Q2916" i="1"/>
  <c r="Q2917" i="1"/>
  <c r="Q2918" i="1"/>
  <c r="Q2919" i="1"/>
  <c r="Q2920" i="1"/>
  <c r="Q2921" i="1"/>
  <c r="Q2922" i="1"/>
  <c r="Q2923" i="1"/>
  <c r="Q2924" i="1"/>
  <c r="Q2925" i="1"/>
  <c r="Q2926" i="1"/>
  <c r="Q2927" i="1"/>
  <c r="Q2928" i="1"/>
  <c r="Q2929" i="1"/>
  <c r="Q2930" i="1"/>
  <c r="Q2931" i="1"/>
  <c r="Q2932" i="1"/>
  <c r="Q2933" i="1"/>
  <c r="Q2934" i="1"/>
  <c r="Q2935" i="1"/>
  <c r="Q2936" i="1"/>
  <c r="Q2937" i="1"/>
  <c r="Q2938" i="1"/>
  <c r="Q2939" i="1"/>
  <c r="Q2940" i="1"/>
  <c r="Q2941" i="1"/>
  <c r="Q2942" i="1"/>
  <c r="Q2943" i="1"/>
  <c r="Q2944" i="1"/>
  <c r="Q2945" i="1"/>
  <c r="Q2946" i="1"/>
  <c r="Q2947" i="1"/>
  <c r="Q2948" i="1"/>
  <c r="Q2949" i="1"/>
  <c r="Q2950" i="1"/>
  <c r="Q2951" i="1"/>
  <c r="Q2952" i="1"/>
  <c r="Q2953" i="1"/>
  <c r="Q2954" i="1"/>
  <c r="Q2955" i="1"/>
  <c r="Q2956" i="1"/>
  <c r="Q2957" i="1"/>
  <c r="Q2958" i="1"/>
  <c r="Q2959" i="1"/>
  <c r="Q2960" i="1"/>
  <c r="Q2961" i="1"/>
  <c r="Q2962" i="1"/>
  <c r="Q2963" i="1"/>
  <c r="Q2964" i="1"/>
  <c r="Q2965" i="1"/>
  <c r="Q2966" i="1"/>
  <c r="Q2967" i="1"/>
  <c r="Q2968" i="1"/>
  <c r="Q2969" i="1"/>
  <c r="Q2970" i="1"/>
  <c r="Q2971" i="1"/>
  <c r="Q2972" i="1"/>
  <c r="Q2973" i="1"/>
  <c r="Q2974" i="1"/>
  <c r="Q2975" i="1"/>
  <c r="Q2976" i="1"/>
  <c r="Q2977" i="1"/>
  <c r="Q2978" i="1"/>
  <c r="Q2979" i="1"/>
  <c r="Q2980" i="1"/>
  <c r="Q2981" i="1"/>
  <c r="Q2982" i="1"/>
  <c r="Q2983" i="1"/>
  <c r="Q2984" i="1"/>
  <c r="Q2985" i="1"/>
  <c r="Q2986" i="1"/>
  <c r="Q2987" i="1"/>
  <c r="Q2988" i="1"/>
  <c r="Q2989" i="1"/>
  <c r="Q2990" i="1"/>
  <c r="Q2991" i="1"/>
  <c r="Q2992" i="1"/>
  <c r="Q2993" i="1"/>
  <c r="Q2994" i="1"/>
  <c r="Q2995" i="1"/>
  <c r="Q2996" i="1"/>
  <c r="Q2997" i="1"/>
  <c r="Q2998" i="1"/>
  <c r="Q2999" i="1"/>
  <c r="Q3000" i="1"/>
  <c r="Q3001" i="1"/>
  <c r="Q3002" i="1"/>
  <c r="Q3003" i="1"/>
  <c r="Q3004" i="1"/>
  <c r="Q3005" i="1"/>
  <c r="Q3006" i="1"/>
  <c r="Q3007" i="1"/>
  <c r="Q3008" i="1"/>
  <c r="Q3009" i="1"/>
  <c r="Q3010" i="1"/>
  <c r="Q3011" i="1"/>
  <c r="Q3012" i="1"/>
  <c r="Q3013" i="1"/>
  <c r="Q3014" i="1"/>
  <c r="Q3015" i="1"/>
  <c r="Q3016" i="1"/>
  <c r="Q3017" i="1"/>
  <c r="Q3018" i="1"/>
  <c r="Q3019" i="1"/>
  <c r="Q3020" i="1"/>
  <c r="Q3021" i="1"/>
  <c r="Q3022" i="1"/>
  <c r="Q3023" i="1"/>
  <c r="Q3024" i="1"/>
  <c r="Q3025" i="1"/>
  <c r="Q3026" i="1"/>
  <c r="Q3027" i="1"/>
  <c r="Q3028" i="1"/>
  <c r="Q3029" i="1"/>
  <c r="Q3030" i="1"/>
  <c r="Q3031" i="1"/>
  <c r="Q3032" i="1"/>
  <c r="Q3033" i="1"/>
  <c r="Q3034" i="1"/>
  <c r="Q3035" i="1"/>
  <c r="Q3036" i="1"/>
  <c r="Q3037" i="1"/>
  <c r="Q3038" i="1"/>
  <c r="Q3039" i="1"/>
  <c r="Q3040" i="1"/>
  <c r="Q3041" i="1"/>
  <c r="Q3042" i="1"/>
  <c r="Q3043" i="1"/>
  <c r="Q3044" i="1"/>
  <c r="Q3045" i="1"/>
  <c r="Q3046" i="1"/>
  <c r="Q3047" i="1"/>
  <c r="Q3048" i="1"/>
  <c r="Q3049" i="1"/>
  <c r="Q3050" i="1"/>
  <c r="Q3051" i="1"/>
  <c r="Q3052" i="1"/>
  <c r="Q3053" i="1"/>
  <c r="Q3054" i="1"/>
  <c r="Q3055" i="1"/>
  <c r="Q3056" i="1"/>
  <c r="Q3057" i="1"/>
  <c r="Q3058" i="1"/>
  <c r="Q3059" i="1"/>
  <c r="Q3060" i="1"/>
  <c r="Q3061" i="1"/>
  <c r="Q3062" i="1"/>
  <c r="Q3063" i="1"/>
  <c r="Q3064" i="1"/>
  <c r="Q3065" i="1"/>
  <c r="Q3066" i="1"/>
  <c r="Q3067" i="1"/>
  <c r="Q3068" i="1"/>
  <c r="Q3069" i="1"/>
  <c r="Q3070" i="1"/>
  <c r="Q3071" i="1"/>
  <c r="Q3072" i="1"/>
  <c r="Q3073" i="1"/>
  <c r="Q3074" i="1"/>
  <c r="Q3075" i="1"/>
  <c r="Q3076" i="1"/>
  <c r="Q3077" i="1"/>
  <c r="Q3078" i="1"/>
  <c r="Q3079" i="1"/>
  <c r="Q3080" i="1"/>
  <c r="Q3081" i="1"/>
  <c r="Q3082" i="1"/>
  <c r="Q3083" i="1"/>
  <c r="Q3084" i="1"/>
  <c r="Q3085" i="1"/>
  <c r="Q3086" i="1"/>
  <c r="Q3087" i="1"/>
  <c r="Q3088" i="1"/>
  <c r="Q3089" i="1"/>
  <c r="Q3090" i="1"/>
  <c r="Q3091" i="1"/>
  <c r="Q3092" i="1"/>
  <c r="Q3093" i="1"/>
  <c r="Q3094" i="1"/>
  <c r="Q3095" i="1"/>
  <c r="Q3096" i="1"/>
  <c r="Q3097" i="1"/>
  <c r="Q3098" i="1"/>
  <c r="Q3099" i="1"/>
  <c r="Q3100" i="1"/>
  <c r="Q3101" i="1"/>
  <c r="Q3102" i="1"/>
  <c r="Q3103" i="1"/>
  <c r="Q3104" i="1"/>
  <c r="Q3105" i="1"/>
  <c r="Q3106" i="1"/>
  <c r="Q3107" i="1"/>
  <c r="Q3108" i="1"/>
  <c r="Q3109" i="1"/>
  <c r="Q3110" i="1"/>
  <c r="Q3111" i="1"/>
  <c r="Q3112" i="1"/>
  <c r="Q3113" i="1"/>
  <c r="Q3114" i="1"/>
  <c r="Q3115" i="1"/>
  <c r="Q3116" i="1"/>
  <c r="Q3117" i="1"/>
  <c r="Q3118" i="1"/>
  <c r="Q3119" i="1"/>
  <c r="Q3120" i="1"/>
  <c r="Q3121" i="1"/>
  <c r="Q3122" i="1"/>
  <c r="Q3123" i="1"/>
  <c r="Q3124" i="1"/>
  <c r="Q3125" i="1"/>
  <c r="Q3126" i="1"/>
  <c r="Q3127" i="1"/>
  <c r="Q3128" i="1"/>
  <c r="Q3129" i="1"/>
  <c r="Q3130" i="1"/>
  <c r="Q3131" i="1"/>
  <c r="Q3132" i="1"/>
  <c r="Q3133" i="1"/>
  <c r="Q3134" i="1"/>
  <c r="Q3135" i="1"/>
  <c r="Q3136" i="1"/>
  <c r="Q3137" i="1"/>
  <c r="Q3138" i="1"/>
  <c r="Q3139" i="1"/>
  <c r="Q3140" i="1"/>
  <c r="Q3141" i="1"/>
  <c r="Q3142" i="1"/>
  <c r="Q3143" i="1"/>
  <c r="Q3144" i="1"/>
  <c r="Q3145" i="1"/>
  <c r="Q3146" i="1"/>
  <c r="Q3147" i="1"/>
  <c r="Q3148" i="1"/>
  <c r="Q3149" i="1"/>
  <c r="Q3150" i="1"/>
  <c r="Q3151" i="1"/>
  <c r="Q3152" i="1"/>
  <c r="Q3153" i="1"/>
  <c r="Q3154" i="1"/>
  <c r="Q3155" i="1"/>
  <c r="Q3156" i="1"/>
  <c r="Q3157" i="1"/>
  <c r="Q3158" i="1"/>
  <c r="Q3159" i="1"/>
  <c r="Q3160" i="1"/>
  <c r="Q3161" i="1"/>
  <c r="Q3162" i="1"/>
  <c r="Q3163" i="1"/>
  <c r="Q3164" i="1"/>
  <c r="Q3165" i="1"/>
  <c r="Q3166" i="1"/>
  <c r="Q3167" i="1"/>
  <c r="Q3168" i="1"/>
  <c r="Q3169" i="1"/>
  <c r="Q3170" i="1"/>
  <c r="Q3171" i="1"/>
  <c r="Q3172" i="1"/>
  <c r="Q3173" i="1"/>
  <c r="Q3174" i="1"/>
  <c r="Q3175" i="1"/>
  <c r="Q3176" i="1"/>
  <c r="Q3177" i="1"/>
  <c r="Q3178" i="1"/>
  <c r="Q3179" i="1"/>
  <c r="Q3180" i="1"/>
  <c r="Q3181" i="1"/>
  <c r="Q3182" i="1"/>
  <c r="Q3183" i="1"/>
  <c r="Q3184" i="1"/>
  <c r="Q3185" i="1"/>
  <c r="Q3186" i="1"/>
  <c r="Q3187" i="1"/>
  <c r="Q3188" i="1"/>
  <c r="Q3189" i="1"/>
  <c r="Q3190" i="1"/>
  <c r="Q3191" i="1"/>
  <c r="Q3192" i="1"/>
  <c r="Q3193" i="1"/>
  <c r="Q3194" i="1"/>
  <c r="Q3195" i="1"/>
  <c r="Q3196" i="1"/>
  <c r="Q3197" i="1"/>
  <c r="Q3198" i="1"/>
  <c r="Q3199" i="1"/>
  <c r="Q3200" i="1"/>
  <c r="Q3201" i="1"/>
  <c r="Q3202" i="1"/>
  <c r="Q3203" i="1"/>
  <c r="Q3204" i="1"/>
  <c r="Q3205" i="1"/>
  <c r="Q3206" i="1"/>
  <c r="Q3207" i="1"/>
  <c r="Q3208" i="1"/>
  <c r="Q3209" i="1"/>
  <c r="Q3210" i="1"/>
  <c r="Q3211" i="1"/>
  <c r="Q3212" i="1"/>
  <c r="Q3213" i="1"/>
  <c r="Q3214" i="1"/>
  <c r="Q3215" i="1"/>
  <c r="Q3216" i="1"/>
  <c r="Q3217" i="1"/>
  <c r="Q3218" i="1"/>
  <c r="Q3219" i="1"/>
  <c r="Q3220" i="1"/>
  <c r="Q3221" i="1"/>
  <c r="Q3222" i="1"/>
  <c r="Q3223" i="1"/>
  <c r="Q3224" i="1"/>
  <c r="Q3225" i="1"/>
  <c r="Q3226" i="1"/>
  <c r="Q3227" i="1"/>
  <c r="Q3228" i="1"/>
  <c r="Q3229" i="1"/>
  <c r="Q3230" i="1"/>
  <c r="Q3231" i="1"/>
  <c r="Q3232" i="1"/>
  <c r="Q3233" i="1"/>
  <c r="Q3234" i="1"/>
  <c r="Q3235" i="1"/>
  <c r="Q3236" i="1"/>
  <c r="Q3237" i="1"/>
  <c r="Q3238" i="1"/>
  <c r="Q3239" i="1"/>
  <c r="Q3240" i="1"/>
  <c r="Q3241" i="1"/>
  <c r="Q3242" i="1"/>
  <c r="Q3243" i="1"/>
  <c r="Q3244" i="1"/>
  <c r="Q3245" i="1"/>
  <c r="Q3246" i="1"/>
  <c r="Q3247" i="1"/>
  <c r="Q3248" i="1"/>
  <c r="Q3249" i="1"/>
  <c r="Q3250" i="1"/>
  <c r="Q3251" i="1"/>
  <c r="Q3252" i="1"/>
  <c r="Q3253" i="1"/>
  <c r="Q3254" i="1"/>
  <c r="Q3255" i="1"/>
  <c r="Q3256" i="1"/>
  <c r="Q3257" i="1"/>
  <c r="Q3258" i="1"/>
  <c r="Q3259" i="1"/>
  <c r="Q3260" i="1"/>
  <c r="Q3261" i="1"/>
  <c r="Q3262" i="1"/>
  <c r="Q3263" i="1"/>
  <c r="Q3264" i="1"/>
  <c r="Q3265" i="1"/>
  <c r="Q3266" i="1"/>
  <c r="Q3267" i="1"/>
  <c r="Q3268" i="1"/>
  <c r="Q3269" i="1"/>
  <c r="Q3270" i="1"/>
  <c r="Q3271" i="1"/>
  <c r="Q3272" i="1"/>
  <c r="Q3273" i="1"/>
  <c r="Q3274" i="1"/>
  <c r="Q3275" i="1"/>
  <c r="Q3276" i="1"/>
  <c r="Q3277" i="1"/>
  <c r="Q3278" i="1"/>
  <c r="Q3279" i="1"/>
  <c r="Q3280" i="1"/>
  <c r="Q3281" i="1"/>
  <c r="Q3282" i="1"/>
  <c r="Q3283" i="1"/>
  <c r="Q3284" i="1"/>
  <c r="Q3285" i="1"/>
  <c r="Q3286" i="1"/>
  <c r="Q3287" i="1"/>
  <c r="Q3288" i="1"/>
  <c r="Q3289" i="1"/>
  <c r="Q3290" i="1"/>
  <c r="Q3291" i="1"/>
  <c r="Q3292" i="1"/>
  <c r="Q3293" i="1"/>
  <c r="Q3294" i="1"/>
  <c r="Q3295" i="1"/>
  <c r="Q3296" i="1"/>
  <c r="Q3297" i="1"/>
  <c r="Q3298" i="1"/>
  <c r="Q3299" i="1"/>
  <c r="Q3300" i="1"/>
  <c r="Q3301" i="1"/>
  <c r="Q3302" i="1"/>
  <c r="Q3303" i="1"/>
  <c r="Q3304" i="1"/>
  <c r="Q3305" i="1"/>
  <c r="Q3306" i="1"/>
  <c r="Q3307" i="1"/>
  <c r="Q3308" i="1"/>
  <c r="Q3309" i="1"/>
  <c r="Q3310" i="1"/>
  <c r="Q3311" i="1"/>
  <c r="Q3312" i="1"/>
  <c r="Q3313" i="1"/>
  <c r="Q3314" i="1"/>
  <c r="Q3315" i="1"/>
  <c r="Q3316" i="1"/>
  <c r="Q3317" i="1"/>
  <c r="Q3318" i="1"/>
  <c r="Q3319" i="1"/>
  <c r="Q3320" i="1"/>
  <c r="Q3321" i="1"/>
  <c r="Q3322" i="1"/>
  <c r="Q3323" i="1"/>
  <c r="Q3324" i="1"/>
  <c r="Q3325" i="1"/>
  <c r="Q3326" i="1"/>
  <c r="Q3327" i="1"/>
  <c r="Q3328" i="1"/>
  <c r="Q3329" i="1"/>
  <c r="Q3330" i="1"/>
  <c r="Q3331" i="1"/>
  <c r="Q3332" i="1"/>
  <c r="Q3333" i="1"/>
  <c r="Q3334" i="1"/>
  <c r="Q3335" i="1"/>
  <c r="Q3336" i="1"/>
  <c r="Q3337" i="1"/>
  <c r="Q3338" i="1"/>
  <c r="Q3339" i="1"/>
  <c r="Q3340" i="1"/>
  <c r="Q3341" i="1"/>
  <c r="Q3342" i="1"/>
  <c r="Q3343" i="1"/>
  <c r="Q3344" i="1"/>
  <c r="Q3345" i="1"/>
  <c r="Q3346" i="1"/>
  <c r="Q3347" i="1"/>
  <c r="Q3348" i="1"/>
  <c r="Q3349" i="1"/>
  <c r="Q3350" i="1"/>
  <c r="Q3351" i="1"/>
  <c r="Q3352" i="1"/>
  <c r="Q3353" i="1"/>
  <c r="Q3354" i="1"/>
  <c r="Q3355" i="1"/>
  <c r="Q3356" i="1"/>
  <c r="Q3357" i="1"/>
  <c r="Q3358" i="1"/>
  <c r="Q3359" i="1"/>
  <c r="Q3360" i="1"/>
  <c r="Q3361" i="1"/>
  <c r="Q3362" i="1"/>
  <c r="Q3363" i="1"/>
  <c r="Q3364" i="1"/>
  <c r="Q3365" i="1"/>
  <c r="Q3366" i="1"/>
  <c r="Q3367" i="1"/>
  <c r="Q3368" i="1"/>
  <c r="Q3369" i="1"/>
  <c r="Q3370" i="1"/>
  <c r="Q3371" i="1"/>
  <c r="Q3372" i="1"/>
  <c r="Q3373" i="1"/>
  <c r="Q3374" i="1"/>
  <c r="Q3375" i="1"/>
  <c r="Q3376" i="1"/>
  <c r="Q3377" i="1"/>
  <c r="Q3378" i="1"/>
  <c r="Q3379" i="1"/>
  <c r="Q3380" i="1"/>
  <c r="Q3381" i="1"/>
  <c r="Q3382" i="1"/>
  <c r="Q3383" i="1"/>
  <c r="Q3384" i="1"/>
  <c r="Q3385" i="1"/>
  <c r="Q3386" i="1"/>
  <c r="Q3387" i="1"/>
  <c r="Q3388" i="1"/>
  <c r="Q3389" i="1"/>
  <c r="Q3390" i="1"/>
  <c r="Q3391" i="1"/>
  <c r="Q3392" i="1"/>
  <c r="Q3393" i="1"/>
  <c r="Q3394" i="1"/>
  <c r="Q3395" i="1"/>
  <c r="Q3396" i="1"/>
  <c r="Q3397" i="1"/>
  <c r="Q3398" i="1"/>
  <c r="Q3399" i="1"/>
  <c r="Q3400" i="1"/>
  <c r="Q3401" i="1"/>
  <c r="Q3402" i="1"/>
  <c r="Q3403" i="1"/>
  <c r="Q3404" i="1"/>
  <c r="Q3405" i="1"/>
  <c r="Q3406" i="1"/>
  <c r="Q3407" i="1"/>
  <c r="Q3408" i="1"/>
  <c r="Q3409" i="1"/>
  <c r="Q3410" i="1"/>
  <c r="Q3411" i="1"/>
  <c r="Q3412" i="1"/>
  <c r="Q3413" i="1"/>
  <c r="Q3414" i="1"/>
  <c r="Q3415" i="1"/>
  <c r="Q3416" i="1"/>
  <c r="Q3417" i="1"/>
  <c r="Q3418" i="1"/>
  <c r="Q3419" i="1"/>
  <c r="Q3420" i="1"/>
  <c r="Q3421" i="1"/>
  <c r="Q3422" i="1"/>
  <c r="Q3423" i="1"/>
  <c r="Q3424" i="1"/>
  <c r="Q3425" i="1"/>
  <c r="Q3426" i="1"/>
  <c r="Q3427" i="1"/>
  <c r="Q3428" i="1"/>
  <c r="Q3429" i="1"/>
  <c r="Q3430" i="1"/>
  <c r="Q3431" i="1"/>
  <c r="Q3432" i="1"/>
  <c r="Q3433" i="1"/>
  <c r="Q3434" i="1"/>
  <c r="Q3435" i="1"/>
  <c r="Q3436" i="1"/>
  <c r="Q3437" i="1"/>
  <c r="Q3438" i="1"/>
  <c r="Q3439" i="1"/>
  <c r="Q3440" i="1"/>
  <c r="Q3441" i="1"/>
  <c r="Q3442" i="1"/>
  <c r="Q3443" i="1"/>
  <c r="Q3444" i="1"/>
  <c r="Q3445" i="1"/>
  <c r="Q3446" i="1"/>
  <c r="Q3447" i="1"/>
  <c r="Q3448" i="1"/>
  <c r="Q3449" i="1"/>
  <c r="Q3450" i="1"/>
  <c r="Q3451" i="1"/>
  <c r="Q3452" i="1"/>
  <c r="Q3453" i="1"/>
  <c r="Q3454" i="1"/>
  <c r="Q3455" i="1"/>
  <c r="Q3456" i="1"/>
  <c r="Q3457" i="1"/>
  <c r="Q3458" i="1"/>
  <c r="Q3459" i="1"/>
  <c r="Q3460" i="1"/>
  <c r="Q3461" i="1"/>
  <c r="Q3462" i="1"/>
  <c r="Q3463" i="1"/>
  <c r="Q3464" i="1"/>
  <c r="Q3465" i="1"/>
  <c r="Q3466" i="1"/>
  <c r="Q3467" i="1"/>
  <c r="Q3468" i="1"/>
  <c r="Q3469" i="1"/>
  <c r="Q3470" i="1"/>
  <c r="Q3471" i="1"/>
  <c r="Q3472" i="1"/>
  <c r="Q3473" i="1"/>
  <c r="Q3474" i="1"/>
  <c r="Q3475" i="1"/>
  <c r="Q3476" i="1"/>
  <c r="Q3477" i="1"/>
  <c r="Q3478" i="1"/>
  <c r="Q3479" i="1"/>
  <c r="Q3480" i="1"/>
  <c r="Q3481" i="1"/>
  <c r="Q3482" i="1"/>
  <c r="Q3483" i="1"/>
  <c r="Q3484" i="1"/>
  <c r="Q3485" i="1"/>
  <c r="Q3486" i="1"/>
  <c r="Q3487" i="1"/>
  <c r="Q3488" i="1"/>
  <c r="Q3489" i="1"/>
  <c r="Q3490" i="1"/>
  <c r="Q3491" i="1"/>
  <c r="Q3492" i="1"/>
  <c r="Q3493" i="1"/>
  <c r="Q3494" i="1"/>
  <c r="Q3495" i="1"/>
  <c r="Q3496" i="1"/>
  <c r="Q3497" i="1"/>
  <c r="Q3498" i="1"/>
  <c r="Q3499" i="1"/>
  <c r="Q3500" i="1"/>
  <c r="Q3501" i="1"/>
  <c r="Q3502" i="1"/>
  <c r="Q3503" i="1"/>
  <c r="Q3504" i="1"/>
  <c r="Q3505" i="1"/>
  <c r="Q3506" i="1"/>
  <c r="Q3507" i="1"/>
  <c r="Q3508" i="1"/>
  <c r="Q3509" i="1"/>
  <c r="Q3510" i="1"/>
  <c r="Q3511" i="1"/>
  <c r="Q3512" i="1"/>
  <c r="Q3513" i="1"/>
  <c r="Q3514" i="1"/>
  <c r="Q3515" i="1"/>
  <c r="Q3516" i="1"/>
  <c r="Q3517" i="1"/>
  <c r="Q3518" i="1"/>
  <c r="Q3519" i="1"/>
  <c r="Q3520" i="1"/>
  <c r="Q3521" i="1"/>
  <c r="Q3522" i="1"/>
  <c r="Q3523" i="1"/>
  <c r="Q3524" i="1"/>
  <c r="Q3525" i="1"/>
  <c r="Q3526" i="1"/>
  <c r="Q3527" i="1"/>
  <c r="Q3528" i="1"/>
  <c r="Q3529" i="1"/>
  <c r="Q3530" i="1"/>
  <c r="Q3531" i="1"/>
  <c r="Q3532" i="1"/>
  <c r="Q3533" i="1"/>
  <c r="Q3534" i="1"/>
  <c r="Q3535" i="1"/>
  <c r="Q3536" i="1"/>
  <c r="Q3537" i="1"/>
  <c r="Q3538" i="1"/>
  <c r="Q3539" i="1"/>
  <c r="Q3540" i="1"/>
  <c r="Q3541" i="1"/>
  <c r="Q3542" i="1"/>
  <c r="Q3543" i="1"/>
  <c r="Q3544" i="1"/>
  <c r="Q3545" i="1"/>
  <c r="Q3546" i="1"/>
  <c r="Q3547" i="1"/>
  <c r="Q3548" i="1"/>
  <c r="Q3549" i="1"/>
  <c r="Q3550" i="1"/>
  <c r="Q3551" i="1"/>
  <c r="Q3552" i="1"/>
  <c r="Q3553" i="1"/>
  <c r="Q3554" i="1"/>
  <c r="Q3555" i="1"/>
  <c r="Q3556" i="1"/>
  <c r="Q3557" i="1"/>
  <c r="Q3558" i="1"/>
  <c r="Q3559" i="1"/>
  <c r="Q3560" i="1"/>
  <c r="Q3561" i="1"/>
  <c r="Q3562" i="1"/>
  <c r="Q3563" i="1"/>
  <c r="Q3564" i="1"/>
  <c r="Q3565" i="1"/>
  <c r="Q3566" i="1"/>
  <c r="Q3567" i="1"/>
  <c r="Q3568" i="1"/>
  <c r="Q3569" i="1"/>
  <c r="Q3570" i="1"/>
  <c r="Q3571" i="1"/>
  <c r="Q3572" i="1"/>
  <c r="Q3573" i="1"/>
  <c r="Q3574" i="1"/>
  <c r="Q3575" i="1"/>
  <c r="Q3576" i="1"/>
  <c r="Q3577" i="1"/>
  <c r="Q3578" i="1"/>
  <c r="Q3579" i="1"/>
  <c r="Q3580" i="1"/>
  <c r="Q3581" i="1"/>
  <c r="Q3582" i="1"/>
  <c r="Q3583" i="1"/>
  <c r="Q3584" i="1"/>
  <c r="Q3585" i="1"/>
  <c r="Q3586" i="1"/>
  <c r="Q3587" i="1"/>
  <c r="Q3588" i="1"/>
  <c r="Q3589" i="1"/>
  <c r="Q3590" i="1"/>
  <c r="Q3591" i="1"/>
  <c r="Q3592" i="1"/>
  <c r="Q3593" i="1"/>
  <c r="Q3594" i="1"/>
  <c r="Q3595" i="1"/>
  <c r="Q3596" i="1"/>
  <c r="Q3597" i="1"/>
  <c r="Q3598" i="1"/>
  <c r="Q3599" i="1"/>
  <c r="Q3600" i="1"/>
  <c r="Q3601" i="1"/>
  <c r="Q3602" i="1"/>
  <c r="Q3603" i="1"/>
  <c r="Q3604" i="1"/>
  <c r="Q3605" i="1"/>
  <c r="Q3606" i="1"/>
  <c r="Q3607" i="1"/>
  <c r="Q3608" i="1"/>
  <c r="Q3609" i="1"/>
  <c r="Q3610" i="1"/>
  <c r="Q3611" i="1"/>
  <c r="Q3612" i="1"/>
  <c r="Q3613" i="1"/>
  <c r="Q3614" i="1"/>
  <c r="Q3615" i="1"/>
  <c r="Q3616" i="1"/>
  <c r="Q3617" i="1"/>
  <c r="Q3618" i="1"/>
  <c r="Q3619" i="1"/>
  <c r="Q3620" i="1"/>
  <c r="Q3621" i="1"/>
  <c r="Q3622" i="1"/>
  <c r="Q3623" i="1"/>
  <c r="Q3624" i="1"/>
  <c r="Q3625" i="1"/>
  <c r="Q3626" i="1"/>
  <c r="Q3627" i="1"/>
  <c r="Q3628" i="1"/>
  <c r="Q3629" i="1"/>
  <c r="Q3630" i="1"/>
  <c r="Q3631" i="1"/>
  <c r="Q3632" i="1"/>
  <c r="Q3633" i="1"/>
  <c r="Q3634" i="1"/>
  <c r="Q3635" i="1"/>
  <c r="Q3636" i="1"/>
  <c r="Q3637" i="1"/>
  <c r="Q3638" i="1"/>
  <c r="Q3639" i="1"/>
  <c r="Q3640" i="1"/>
  <c r="Q3641" i="1"/>
  <c r="Q3642" i="1"/>
  <c r="Q3643" i="1"/>
  <c r="Q3644" i="1"/>
  <c r="Q3645" i="1"/>
  <c r="Q3646" i="1"/>
  <c r="Q3647" i="1"/>
  <c r="Q3648" i="1"/>
  <c r="Q3649" i="1"/>
  <c r="Q3650" i="1"/>
  <c r="Q3651" i="1"/>
  <c r="Q3652" i="1"/>
  <c r="Q3653" i="1"/>
  <c r="Q3654" i="1"/>
  <c r="Q3655" i="1"/>
  <c r="Q3656" i="1"/>
  <c r="Q3657" i="1"/>
  <c r="Q3658" i="1"/>
  <c r="Q3659" i="1"/>
  <c r="Q3660" i="1"/>
  <c r="Q3661" i="1"/>
  <c r="Q3662" i="1"/>
  <c r="Q3663" i="1"/>
  <c r="Q3664" i="1"/>
  <c r="Q3665" i="1"/>
  <c r="Q3666" i="1"/>
  <c r="Q3667" i="1"/>
  <c r="Q3668" i="1"/>
  <c r="Q3669" i="1"/>
  <c r="Q3670" i="1"/>
  <c r="Q3671" i="1"/>
  <c r="Q3672" i="1"/>
  <c r="Q3673" i="1"/>
  <c r="Q3674" i="1"/>
  <c r="Q3675" i="1"/>
  <c r="Q3676" i="1"/>
  <c r="Q3677" i="1"/>
  <c r="Q3678" i="1"/>
  <c r="Q3679" i="1"/>
  <c r="Q3680" i="1"/>
  <c r="Q3681" i="1"/>
  <c r="Q3682" i="1"/>
  <c r="Q3683" i="1"/>
  <c r="Q3684" i="1"/>
  <c r="Q3685" i="1"/>
  <c r="Q3686" i="1"/>
  <c r="Q3687" i="1"/>
  <c r="Q3688" i="1"/>
  <c r="Q3689" i="1"/>
  <c r="Q3690" i="1"/>
  <c r="Q3691" i="1"/>
  <c r="Q3692" i="1"/>
  <c r="Q3693" i="1"/>
  <c r="Q3694" i="1"/>
  <c r="Q3695" i="1"/>
  <c r="Q3696" i="1"/>
  <c r="Q3697" i="1"/>
  <c r="Q3698" i="1"/>
  <c r="Q3699" i="1"/>
  <c r="Q3700" i="1"/>
  <c r="Q3701" i="1"/>
  <c r="Q3702" i="1"/>
  <c r="Q3703" i="1"/>
  <c r="Q3704" i="1"/>
  <c r="Q3705" i="1"/>
  <c r="Q3706" i="1"/>
  <c r="Q3707" i="1"/>
  <c r="Q3708" i="1"/>
  <c r="Q3709" i="1"/>
  <c r="Q3710" i="1"/>
  <c r="Q3711" i="1"/>
  <c r="Q3712" i="1"/>
  <c r="Q3713" i="1"/>
  <c r="Q3714" i="1"/>
  <c r="Q3715" i="1"/>
  <c r="Q3716" i="1"/>
  <c r="Q3717" i="1"/>
  <c r="Q3718" i="1"/>
  <c r="Q3719" i="1"/>
  <c r="Q3720" i="1"/>
  <c r="Q3721" i="1"/>
  <c r="Q3722" i="1"/>
  <c r="Q3723" i="1"/>
  <c r="Q3724" i="1"/>
  <c r="Q3725" i="1"/>
  <c r="Q3726" i="1"/>
  <c r="Q3727" i="1"/>
  <c r="Q3728" i="1"/>
  <c r="Q3729" i="1"/>
  <c r="Q3730" i="1"/>
  <c r="Q3731" i="1"/>
  <c r="Q3732" i="1"/>
  <c r="Q3733" i="1"/>
  <c r="Q3734" i="1"/>
  <c r="Q3735" i="1"/>
  <c r="Q3736" i="1"/>
  <c r="Q3737" i="1"/>
  <c r="Q3738" i="1"/>
  <c r="Q3739" i="1"/>
  <c r="Q3740" i="1"/>
  <c r="Q3741" i="1"/>
  <c r="Q3742" i="1"/>
  <c r="Q3743" i="1"/>
  <c r="Q3744" i="1"/>
  <c r="Q3745" i="1"/>
  <c r="Q3746" i="1"/>
  <c r="Q3747" i="1"/>
  <c r="Q3748" i="1"/>
  <c r="Q3749" i="1"/>
  <c r="Q3750" i="1"/>
  <c r="Q3751" i="1"/>
  <c r="Q3752" i="1"/>
  <c r="Q3753" i="1"/>
  <c r="Q3754" i="1"/>
  <c r="Q3755" i="1"/>
  <c r="Q3756" i="1"/>
  <c r="Q3757" i="1"/>
  <c r="Q3758" i="1"/>
  <c r="Q3759" i="1"/>
  <c r="Q3760" i="1"/>
  <c r="Q3761" i="1"/>
  <c r="Q3762" i="1"/>
  <c r="Q3763" i="1"/>
  <c r="Q3764" i="1"/>
  <c r="Q3765" i="1"/>
  <c r="Q3766" i="1"/>
  <c r="Q3767" i="1"/>
  <c r="Q3768" i="1"/>
  <c r="Q3769" i="1"/>
  <c r="Q3770" i="1"/>
  <c r="Q3771" i="1"/>
  <c r="Q3772" i="1"/>
  <c r="Q3773" i="1"/>
  <c r="Q3774" i="1"/>
  <c r="Q3775" i="1"/>
  <c r="Q3776" i="1"/>
  <c r="Q3777" i="1"/>
  <c r="Q3778" i="1"/>
  <c r="Q3779" i="1"/>
  <c r="Q3780" i="1"/>
  <c r="Q3781" i="1"/>
  <c r="Q3782" i="1"/>
  <c r="Q3783" i="1"/>
  <c r="Q3784" i="1"/>
  <c r="Q3785" i="1"/>
  <c r="Q3786" i="1"/>
  <c r="Q3787" i="1"/>
  <c r="Q3788" i="1"/>
  <c r="Q3789" i="1"/>
  <c r="Q3790" i="1"/>
  <c r="Q3791" i="1"/>
  <c r="Q3792" i="1"/>
  <c r="Q3793" i="1"/>
  <c r="Q3794" i="1"/>
  <c r="Q3795" i="1"/>
  <c r="Q3796" i="1"/>
  <c r="Q3797" i="1"/>
  <c r="Q3798" i="1"/>
  <c r="Q3799" i="1"/>
  <c r="Q3800" i="1"/>
  <c r="Q3801" i="1"/>
  <c r="Q3802" i="1"/>
  <c r="Q3803" i="1"/>
  <c r="Q3804" i="1"/>
  <c r="Q3805" i="1"/>
  <c r="Q3806" i="1"/>
  <c r="Q3807" i="1"/>
  <c r="Q3808" i="1"/>
  <c r="Q3809" i="1"/>
  <c r="Q3810" i="1"/>
  <c r="Q3811" i="1"/>
  <c r="Q3812" i="1"/>
  <c r="Q3813" i="1"/>
  <c r="Q3814" i="1"/>
  <c r="Q3815" i="1"/>
  <c r="Q3816" i="1"/>
  <c r="Q3817" i="1"/>
  <c r="Q3818" i="1"/>
  <c r="Q3819" i="1"/>
  <c r="Q3820" i="1"/>
  <c r="Q3821" i="1"/>
  <c r="Q3822" i="1"/>
  <c r="Q3823" i="1"/>
  <c r="Q3824" i="1"/>
  <c r="Q3825" i="1"/>
  <c r="Q3826" i="1"/>
  <c r="Q3827" i="1"/>
  <c r="Q3828" i="1"/>
  <c r="Q3829" i="1"/>
  <c r="Q3830" i="1"/>
  <c r="Q3831" i="1"/>
  <c r="Q3832" i="1"/>
  <c r="Q3833" i="1"/>
  <c r="Q3834" i="1"/>
  <c r="Q3835" i="1"/>
  <c r="Q3836" i="1"/>
  <c r="Q3837" i="1"/>
  <c r="Q3838" i="1"/>
  <c r="Q3839" i="1"/>
  <c r="Q3840" i="1"/>
  <c r="Q3841" i="1"/>
  <c r="Q3842" i="1"/>
  <c r="Q3843" i="1"/>
  <c r="Q3844" i="1"/>
  <c r="Q3845" i="1"/>
  <c r="Q3846" i="1"/>
  <c r="Q3847" i="1"/>
  <c r="Q3848" i="1"/>
  <c r="Q3849" i="1"/>
  <c r="Q3850" i="1"/>
  <c r="Q3851" i="1"/>
  <c r="Q3852" i="1"/>
  <c r="Q3853" i="1"/>
  <c r="Q3854" i="1"/>
  <c r="Q3855" i="1"/>
  <c r="Q3856" i="1"/>
  <c r="Q3857" i="1"/>
  <c r="Q3858" i="1"/>
  <c r="Q3859" i="1"/>
  <c r="Q3860" i="1"/>
  <c r="Q3861" i="1"/>
  <c r="Q3862" i="1"/>
  <c r="Q3863" i="1"/>
  <c r="Q3864" i="1"/>
  <c r="Q3865" i="1"/>
  <c r="Q3866" i="1"/>
  <c r="Q3867" i="1"/>
  <c r="Q3868" i="1"/>
  <c r="Q3869" i="1"/>
  <c r="Q3870" i="1"/>
  <c r="Q3871" i="1"/>
  <c r="Q3872" i="1"/>
  <c r="Q3873" i="1"/>
  <c r="Q3874" i="1"/>
  <c r="Q3875" i="1"/>
  <c r="Q3876" i="1"/>
  <c r="Q3877" i="1"/>
  <c r="Q3878" i="1"/>
  <c r="Q3879" i="1"/>
  <c r="Q3880" i="1"/>
  <c r="Q3881" i="1"/>
  <c r="Q3882" i="1"/>
  <c r="Q3883" i="1"/>
  <c r="Q3884" i="1"/>
  <c r="Q3885" i="1"/>
  <c r="Q3886" i="1"/>
  <c r="Q3887" i="1"/>
  <c r="Q3888" i="1"/>
  <c r="Q3889" i="1"/>
  <c r="Q3890" i="1"/>
  <c r="Q3891" i="1"/>
  <c r="Q3892" i="1"/>
  <c r="Q3893" i="1"/>
  <c r="Q3894" i="1"/>
  <c r="Q3895" i="1"/>
  <c r="Q3896" i="1"/>
  <c r="Q3897" i="1"/>
  <c r="Q3898" i="1"/>
  <c r="Q3899" i="1"/>
  <c r="Q3900" i="1"/>
  <c r="Q3901" i="1"/>
  <c r="Q3902" i="1"/>
  <c r="Q3903" i="1"/>
  <c r="Q3904" i="1"/>
  <c r="Q3905" i="1"/>
  <c r="Q3906" i="1"/>
  <c r="Q3907" i="1"/>
  <c r="Q3908" i="1"/>
  <c r="Q3909" i="1"/>
  <c r="Q3910" i="1"/>
  <c r="Q3911" i="1"/>
  <c r="Q3912" i="1"/>
  <c r="Q3913" i="1"/>
  <c r="Q3914" i="1"/>
  <c r="Q3915" i="1"/>
  <c r="Q3916" i="1"/>
  <c r="Q3917" i="1"/>
  <c r="Q3918" i="1"/>
  <c r="Q3919" i="1"/>
  <c r="Q3920" i="1"/>
  <c r="Q3921" i="1"/>
  <c r="Q3922" i="1"/>
  <c r="Q3923" i="1"/>
  <c r="Q3924" i="1"/>
  <c r="Q3925" i="1"/>
  <c r="Q3926" i="1"/>
  <c r="Q3927" i="1"/>
  <c r="Q3928" i="1"/>
  <c r="Q3929" i="1"/>
  <c r="Q3930" i="1"/>
  <c r="Q3931" i="1"/>
  <c r="Q3932" i="1"/>
  <c r="Q3933" i="1"/>
  <c r="Q3934" i="1"/>
  <c r="Q3935" i="1"/>
  <c r="Q3936" i="1"/>
  <c r="Q3937" i="1"/>
  <c r="Q3938" i="1"/>
  <c r="Q3939" i="1"/>
  <c r="Q3940" i="1"/>
  <c r="Q3941" i="1"/>
  <c r="Q3942" i="1"/>
  <c r="Q3943" i="1"/>
  <c r="Q3944" i="1"/>
  <c r="Q3945" i="1"/>
  <c r="Q3946" i="1"/>
  <c r="Q3947" i="1"/>
  <c r="Q3948" i="1"/>
  <c r="Q3949" i="1"/>
  <c r="Q3950" i="1"/>
  <c r="Q3951" i="1"/>
  <c r="Q3952" i="1"/>
  <c r="Q3953" i="1"/>
  <c r="Q3954" i="1"/>
  <c r="Q3955" i="1"/>
  <c r="Q3956" i="1"/>
  <c r="Q3957" i="1"/>
  <c r="Q3958" i="1"/>
  <c r="Q3959" i="1"/>
  <c r="Q3960" i="1"/>
  <c r="Q3961" i="1"/>
  <c r="Q3962" i="1"/>
  <c r="Q3963" i="1"/>
  <c r="Q3964" i="1"/>
  <c r="Q3965" i="1"/>
  <c r="Q3966" i="1"/>
  <c r="Q3967" i="1"/>
  <c r="Q3968" i="1"/>
  <c r="Q3969" i="1"/>
  <c r="Q3970" i="1"/>
  <c r="Q3971" i="1"/>
  <c r="Q3972" i="1"/>
  <c r="Q3973" i="1"/>
  <c r="Q3974" i="1"/>
  <c r="Q3975" i="1"/>
  <c r="Q3976" i="1"/>
  <c r="Q3977" i="1"/>
  <c r="Q3978" i="1"/>
  <c r="Q3979" i="1"/>
  <c r="Q3980" i="1"/>
  <c r="Q3981" i="1"/>
  <c r="Q3982" i="1"/>
  <c r="Q3983" i="1"/>
  <c r="Q3984" i="1"/>
  <c r="Q3985" i="1"/>
  <c r="Q3986" i="1"/>
  <c r="Q3987" i="1"/>
  <c r="Q3988" i="1"/>
  <c r="Q3989" i="1"/>
  <c r="Q3990" i="1"/>
  <c r="Q3991" i="1"/>
  <c r="Q3992" i="1"/>
  <c r="Q3993" i="1"/>
  <c r="Q3994" i="1"/>
  <c r="Q3995" i="1"/>
  <c r="Q3996" i="1"/>
  <c r="Q3997" i="1"/>
  <c r="Q3998" i="1"/>
  <c r="Q3999" i="1"/>
  <c r="Q4000" i="1"/>
  <c r="Q4001" i="1"/>
  <c r="Q4002" i="1"/>
  <c r="Q4003"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584" i="1"/>
  <c r="Q585" i="1"/>
  <c r="Q586" i="1"/>
  <c r="Q587" i="1"/>
  <c r="Q588" i="1"/>
  <c r="Q589" i="1"/>
  <c r="Q590" i="1"/>
  <c r="Q591" i="1"/>
  <c r="Q592" i="1"/>
  <c r="Q593" i="1"/>
  <c r="Q594" i="1"/>
  <c r="Q595" i="1"/>
  <c r="Q596" i="1"/>
  <c r="Q597" i="1"/>
  <c r="Q598" i="1"/>
  <c r="Q599" i="1"/>
  <c r="Q600" i="1"/>
  <c r="Q601" i="1"/>
  <c r="Q602" i="1"/>
  <c r="Q603" i="1"/>
  <c r="Q604" i="1"/>
  <c r="Q605" i="1"/>
  <c r="Q606" i="1"/>
  <c r="Q607" i="1"/>
  <c r="Q608" i="1"/>
  <c r="Q609" i="1"/>
  <c r="Q610" i="1"/>
  <c r="Q611" i="1"/>
  <c r="Q612" i="1"/>
  <c r="Q613" i="1"/>
  <c r="Q614" i="1"/>
  <c r="Q615" i="1"/>
  <c r="Q616" i="1"/>
  <c r="Q617" i="1"/>
  <c r="Q618" i="1"/>
  <c r="Q619" i="1"/>
  <c r="Q620" i="1"/>
  <c r="Q621"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6" i="1"/>
  <c r="Q677" i="1"/>
  <c r="Q678" i="1"/>
  <c r="Q679" i="1"/>
  <c r="Q680" i="1"/>
  <c r="Q681" i="1"/>
  <c r="Q682" i="1"/>
  <c r="Q683" i="1"/>
  <c r="Q684" i="1"/>
  <c r="Q685" i="1"/>
  <c r="Q686" i="1"/>
  <c r="Q687" i="1"/>
  <c r="Q688" i="1"/>
  <c r="Q689" i="1"/>
  <c r="Q690" i="1"/>
  <c r="Q691" i="1"/>
  <c r="Q692" i="1"/>
  <c r="Q693" i="1"/>
  <c r="Q694" i="1"/>
  <c r="Q695" i="1"/>
  <c r="Q696" i="1"/>
  <c r="Q697" i="1"/>
  <c r="Q698" i="1"/>
  <c r="Q699" i="1"/>
  <c r="Q700" i="1"/>
  <c r="Q701"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79" i="1"/>
  <c r="Q780" i="1"/>
  <c r="Q781" i="1"/>
  <c r="Q782" i="1"/>
  <c r="Q783" i="1"/>
  <c r="Q784" i="1"/>
  <c r="Q785" i="1"/>
  <c r="Q786" i="1"/>
  <c r="Q787" i="1"/>
  <c r="Q788" i="1"/>
  <c r="Q789" i="1"/>
  <c r="Q790" i="1"/>
  <c r="Q791" i="1"/>
  <c r="Q792" i="1"/>
  <c r="Q793" i="1"/>
  <c r="Q794" i="1"/>
  <c r="Q795" i="1"/>
  <c r="Q796"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8"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8" i="1"/>
  <c r="Q929" i="1"/>
  <c r="Q930" i="1"/>
  <c r="Q931" i="1"/>
  <c r="Q932" i="1"/>
  <c r="Q933" i="1"/>
  <c r="Q934" i="1"/>
  <c r="Q935" i="1"/>
  <c r="Q936" i="1"/>
  <c r="Q937" i="1"/>
  <c r="Q938" i="1"/>
  <c r="Q939" i="1"/>
  <c r="Q940" i="1"/>
  <c r="Q941" i="1"/>
  <c r="Q942" i="1"/>
  <c r="Q943" i="1"/>
  <c r="Q944" i="1"/>
  <c r="Q945" i="1"/>
  <c r="Q946" i="1"/>
  <c r="Q947" i="1"/>
  <c r="Q948" i="1"/>
  <c r="Q949" i="1"/>
  <c r="Q950" i="1"/>
  <c r="Q951" i="1"/>
  <c r="Q952" i="1"/>
  <c r="Q953" i="1"/>
  <c r="Q954" i="1"/>
  <c r="Q955" i="1"/>
  <c r="Q956" i="1"/>
  <c r="Q957" i="1"/>
  <c r="Q958" i="1"/>
  <c r="Q959" i="1"/>
  <c r="Q960" i="1"/>
  <c r="Q961" i="1"/>
  <c r="Q962" i="1"/>
  <c r="Q963" i="1"/>
  <c r="Q964" i="1"/>
  <c r="Q965" i="1"/>
  <c r="Q966" i="1"/>
  <c r="Q967" i="1"/>
  <c r="Q968" i="1"/>
  <c r="Q969" i="1"/>
  <c r="Q970" i="1"/>
  <c r="Q971" i="1"/>
  <c r="Q972" i="1"/>
  <c r="Q973" i="1"/>
  <c r="Q974" i="1"/>
  <c r="Q975" i="1"/>
  <c r="Q976" i="1"/>
  <c r="Q977" i="1"/>
  <c r="Q978" i="1"/>
  <c r="Q979" i="1"/>
  <c r="Q980" i="1"/>
  <c r="Q981" i="1"/>
  <c r="Q982" i="1"/>
  <c r="Q983" i="1"/>
  <c r="Q984" i="1"/>
  <c r="Q985" i="1"/>
  <c r="Q986" i="1"/>
  <c r="Q987" i="1"/>
  <c r="Q988" i="1"/>
  <c r="Q989" i="1"/>
  <c r="Q990" i="1"/>
  <c r="Q991" i="1"/>
  <c r="Q992" i="1"/>
  <c r="Q993" i="1"/>
  <c r="Q994" i="1"/>
  <c r="Q995" i="1"/>
  <c r="Q996" i="1"/>
  <c r="Q997" i="1"/>
  <c r="Q998" i="1"/>
  <c r="Q999" i="1"/>
  <c r="Q1000" i="1"/>
  <c r="Q1001" i="1"/>
  <c r="Q1002" i="1"/>
  <c r="Q1003" i="1"/>
  <c r="Q1004" i="1"/>
  <c r="Q1005" i="1"/>
  <c r="Q1006" i="1"/>
  <c r="Q1007" i="1"/>
  <c r="Q1008" i="1"/>
  <c r="Q1009" i="1"/>
  <c r="Q1010" i="1"/>
  <c r="Q1011" i="1"/>
  <c r="Q1012" i="1"/>
  <c r="Q1013" i="1"/>
  <c r="Q1014" i="1"/>
  <c r="Q1015" i="1"/>
  <c r="Q1016" i="1"/>
  <c r="Q1017" i="1"/>
  <c r="Q1018" i="1"/>
  <c r="Q1019" i="1"/>
  <c r="Q1020" i="1"/>
  <c r="Q1021" i="1"/>
  <c r="Q1022" i="1"/>
  <c r="Q1023" i="1"/>
  <c r="Q1024" i="1"/>
  <c r="Q1025" i="1"/>
  <c r="Q1026"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1" i="1"/>
  <c r="Q1062"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7" i="1"/>
  <c r="Q1178"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19" i="1"/>
  <c r="Q1220"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79" i="1"/>
  <c r="Q1280" i="1"/>
  <c r="Q1281" i="1"/>
  <c r="Q1282" i="1"/>
  <c r="Q1283" i="1"/>
  <c r="Q1284" i="1"/>
  <c r="Q1285" i="1"/>
  <c r="Q1286" i="1"/>
  <c r="Q1287" i="1"/>
  <c r="Q1288" i="1"/>
  <c r="Q1289" i="1"/>
  <c r="Q1290" i="1"/>
  <c r="Q1291" i="1"/>
  <c r="Q1292" i="1"/>
  <c r="Q1293" i="1"/>
  <c r="Q1294" i="1"/>
  <c r="Q1295" i="1"/>
  <c r="Q1296" i="1"/>
  <c r="Q1297" i="1"/>
  <c r="Q1298" i="1"/>
  <c r="Q1299" i="1"/>
  <c r="Q1300" i="1"/>
  <c r="Q1301" i="1"/>
  <c r="Q1302" i="1"/>
  <c r="Q1303" i="1"/>
  <c r="Q1304" i="1"/>
  <c r="Q1305" i="1"/>
  <c r="Q1306" i="1"/>
  <c r="Q1307" i="1"/>
  <c r="Q1308" i="1"/>
  <c r="Q1309" i="1"/>
  <c r="Q1310" i="1"/>
  <c r="Q1311" i="1"/>
  <c r="Q1312" i="1"/>
  <c r="Q1313" i="1"/>
  <c r="Q1314" i="1"/>
  <c r="Q1315" i="1"/>
  <c r="Q1316" i="1"/>
  <c r="Q1317" i="1"/>
  <c r="Q1318" i="1"/>
  <c r="Q1319" i="1"/>
  <c r="Q1320" i="1"/>
  <c r="Q1321" i="1"/>
  <c r="Q1322" i="1"/>
  <c r="Q1323" i="1"/>
  <c r="Q1324" i="1"/>
  <c r="Q1325" i="1"/>
  <c r="Q1326" i="1"/>
  <c r="Q1327" i="1"/>
  <c r="Q1328" i="1"/>
  <c r="Q1329" i="1"/>
  <c r="Q1330" i="1"/>
  <c r="Q1331" i="1"/>
  <c r="Q1332" i="1"/>
  <c r="Q1333" i="1"/>
  <c r="Q1334" i="1"/>
  <c r="Q1335" i="1"/>
  <c r="Q1336" i="1"/>
  <c r="Q1337" i="1"/>
  <c r="Q1338" i="1"/>
  <c r="Q1339" i="1"/>
  <c r="Q1340" i="1"/>
  <c r="Q1341" i="1"/>
  <c r="Q1342" i="1"/>
  <c r="Q1343" i="1"/>
  <c r="Q1344" i="1"/>
  <c r="Q1345" i="1"/>
  <c r="Q1346" i="1"/>
  <c r="Q1347" i="1"/>
  <c r="Q1348" i="1"/>
  <c r="Q1349" i="1"/>
  <c r="Q1350" i="1"/>
  <c r="Q1351" i="1"/>
  <c r="Q1352" i="1"/>
  <c r="Q1353" i="1"/>
  <c r="Q1354" i="1"/>
  <c r="Q1355" i="1"/>
  <c r="Q1356" i="1"/>
  <c r="Q1357" i="1"/>
  <c r="Q1358" i="1"/>
  <c r="Q1359" i="1"/>
  <c r="Q1360" i="1"/>
  <c r="Q1361"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1" i="1"/>
  <c r="Q1402" i="1"/>
  <c r="Q1403" i="1"/>
  <c r="Q1404" i="1"/>
  <c r="Q1405" i="1"/>
  <c r="Q1406" i="1"/>
  <c r="Q1407" i="1"/>
  <c r="Q1408" i="1"/>
  <c r="Q1409" i="1"/>
  <c r="Q1410" i="1"/>
  <c r="Q1411" i="1"/>
  <c r="Q1412" i="1"/>
  <c r="Q1413" i="1"/>
  <c r="Q1414" i="1"/>
  <c r="Q1415" i="1"/>
  <c r="Q1416" i="1"/>
  <c r="Q1417" i="1"/>
  <c r="Q1418" i="1"/>
  <c r="Q1419" i="1"/>
  <c r="Q1420" i="1"/>
  <c r="Q1421" i="1"/>
  <c r="Q1422" i="1"/>
  <c r="Q1423" i="1"/>
  <c r="Q1424" i="1"/>
  <c r="Q1425" i="1"/>
  <c r="Q1426" i="1"/>
  <c r="Q1427" i="1"/>
  <c r="Q1428" i="1"/>
  <c r="Q1429" i="1"/>
  <c r="Q1430" i="1"/>
  <c r="Q1431" i="1"/>
  <c r="Q1432" i="1"/>
  <c r="Q1433" i="1"/>
  <c r="Q1434" i="1"/>
  <c r="Q1435" i="1"/>
  <c r="Q1436" i="1"/>
  <c r="Q1437" i="1"/>
  <c r="Q1438" i="1"/>
  <c r="Q1439" i="1"/>
  <c r="Q1440"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5" i="1"/>
  <c r="Q1486" i="1"/>
  <c r="Q1487" i="1"/>
  <c r="Q1488" i="1"/>
  <c r="Q1489" i="1"/>
  <c r="Q1490" i="1"/>
  <c r="Q1491" i="1"/>
  <c r="Q1492" i="1"/>
  <c r="Q1493" i="1"/>
  <c r="Q1494" i="1"/>
  <c r="Q1495" i="1"/>
  <c r="Q1496" i="1"/>
  <c r="Q1497" i="1"/>
  <c r="Q1498" i="1"/>
  <c r="Q1499" i="1"/>
  <c r="Q1500" i="1"/>
  <c r="Q1501" i="1"/>
  <c r="Q1502" i="1"/>
  <c r="Q1503" i="1"/>
  <c r="Q1504" i="1"/>
  <c r="Q1505" i="1"/>
  <c r="Q1506" i="1"/>
  <c r="Q1507" i="1"/>
  <c r="Q1508" i="1"/>
  <c r="Q1509" i="1"/>
  <c r="Q1510" i="1"/>
  <c r="Q1511" i="1"/>
  <c r="Q1512" i="1"/>
  <c r="Q1513" i="1"/>
  <c r="Q1514" i="1"/>
  <c r="Q1515" i="1"/>
  <c r="Q1516" i="1"/>
  <c r="Q1517" i="1"/>
  <c r="Q1518" i="1"/>
  <c r="Q1519" i="1"/>
  <c r="Q1520" i="1"/>
  <c r="Q1521" i="1"/>
  <c r="Q1522" i="1"/>
  <c r="Q1523" i="1"/>
  <c r="Q1524" i="1"/>
  <c r="Q1525" i="1"/>
  <c r="Q1526" i="1"/>
  <c r="Q1527" i="1"/>
  <c r="Q1528" i="1"/>
  <c r="Q1529" i="1"/>
  <c r="Q1530" i="1"/>
  <c r="Q1531" i="1"/>
  <c r="Q1532" i="1"/>
  <c r="Q1533" i="1"/>
  <c r="Q1534" i="1"/>
  <c r="Q1535" i="1"/>
  <c r="Q1536" i="1"/>
  <c r="Q1537" i="1"/>
  <c r="Q1538" i="1"/>
  <c r="Q1539" i="1"/>
  <c r="Q1540" i="1"/>
  <c r="Q1541" i="1"/>
  <c r="Q1542" i="1"/>
  <c r="Q1543" i="1"/>
  <c r="Q1544" i="1"/>
  <c r="Q1545" i="1"/>
  <c r="Q1546" i="1"/>
  <c r="Q1547" i="1"/>
  <c r="Q1548" i="1"/>
  <c r="Q1549" i="1"/>
  <c r="Q1550" i="1"/>
  <c r="Q1551" i="1"/>
  <c r="Q1552" i="1"/>
  <c r="Q1553" i="1"/>
  <c r="Q1554" i="1"/>
  <c r="Q1555" i="1"/>
  <c r="Q1556" i="1"/>
  <c r="Q1557" i="1"/>
  <c r="Q1558" i="1"/>
  <c r="Q1559" i="1"/>
  <c r="Q1560" i="1"/>
  <c r="Q1561" i="1"/>
  <c r="Q1562" i="1"/>
  <c r="Q1563" i="1"/>
  <c r="Q1564" i="1"/>
  <c r="Q1565" i="1"/>
  <c r="Q1566" i="1"/>
  <c r="Q1567" i="1"/>
  <c r="Q1568" i="1"/>
  <c r="Q1569" i="1"/>
  <c r="Q1570" i="1"/>
  <c r="Q1571" i="1"/>
  <c r="Q1572" i="1"/>
  <c r="Q1573" i="1"/>
  <c r="Q1574" i="1"/>
  <c r="Q1575" i="1"/>
  <c r="Q1576" i="1"/>
  <c r="Q1577" i="1"/>
  <c r="Q1578" i="1"/>
  <c r="Q1579" i="1"/>
  <c r="Q1580" i="1"/>
  <c r="Q1581" i="1"/>
  <c r="Q1582" i="1"/>
  <c r="Q1583" i="1"/>
  <c r="Q1584" i="1"/>
  <c r="Q1585" i="1"/>
  <c r="Q1586" i="1"/>
  <c r="Q1587" i="1"/>
  <c r="Q1588" i="1"/>
  <c r="Q1589" i="1"/>
  <c r="Q1590" i="1"/>
  <c r="Q1591" i="1"/>
  <c r="Q1592" i="1"/>
  <c r="Q1593" i="1"/>
  <c r="Q1594" i="1"/>
  <c r="Q1595" i="1"/>
  <c r="Q1596" i="1"/>
  <c r="Q1597" i="1"/>
  <c r="Q1598" i="1"/>
  <c r="Q1599" i="1"/>
  <c r="Q1600" i="1"/>
  <c r="Q1601" i="1"/>
  <c r="Q1602" i="1"/>
  <c r="Q1603" i="1"/>
  <c r="Q1604" i="1"/>
  <c r="Q1605" i="1"/>
  <c r="Q1606" i="1"/>
  <c r="Q1607"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2" i="1"/>
  <c r="Q1643"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3" i="1"/>
  <c r="Q1694" i="1"/>
  <c r="Q1695" i="1"/>
  <c r="Q1696" i="1"/>
  <c r="Q1697" i="1"/>
  <c r="Q1698" i="1"/>
  <c r="Q1699" i="1"/>
  <c r="Q1700" i="1"/>
  <c r="Q1701" i="1"/>
  <c r="Q1702" i="1"/>
  <c r="Q1703" i="1"/>
  <c r="Q1704" i="1"/>
  <c r="Q1705" i="1"/>
  <c r="Q1706" i="1"/>
  <c r="Q1707" i="1"/>
  <c r="Q1708"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39" i="1"/>
  <c r="Q1740" i="1"/>
  <c r="Q1741" i="1"/>
  <c r="Q1742" i="1"/>
  <c r="Q1743" i="1"/>
  <c r="Q1744" i="1"/>
  <c r="Q1745" i="1"/>
  <c r="Q1746" i="1"/>
  <c r="Q1747" i="1"/>
  <c r="Q1748" i="1"/>
  <c r="Q1749" i="1"/>
  <c r="Q1750" i="1"/>
  <c r="Q1751" i="1"/>
  <c r="Q1752" i="1"/>
  <c r="Q1753" i="1"/>
  <c r="Q1754" i="1"/>
  <c r="Q1755" i="1"/>
  <c r="Q1756" i="1"/>
  <c r="Q1757" i="1"/>
  <c r="Q1758" i="1"/>
  <c r="Q1759" i="1"/>
  <c r="Q1760" i="1"/>
  <c r="Q1761" i="1"/>
  <c r="Q1762" i="1"/>
  <c r="Q1763" i="1"/>
  <c r="Q1764" i="1"/>
  <c r="Q1765" i="1"/>
  <c r="Q1766" i="1"/>
  <c r="Q1767" i="1"/>
  <c r="Q1768" i="1"/>
  <c r="Q1769" i="1"/>
  <c r="Q1770" i="1"/>
  <c r="Q1771"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29" i="1"/>
  <c r="Q1830" i="1"/>
  <c r="Q1831" i="1"/>
  <c r="Q1832" i="1"/>
  <c r="Q1833" i="1"/>
  <c r="Q1834" i="1"/>
  <c r="Q1835" i="1"/>
  <c r="Q1836" i="1"/>
  <c r="Q1837" i="1"/>
  <c r="Q1838" i="1"/>
  <c r="Q1839" i="1"/>
  <c r="Q1840" i="1"/>
  <c r="Q1841" i="1"/>
  <c r="Q1842" i="1"/>
  <c r="Q1843" i="1"/>
  <c r="Q1844" i="1"/>
  <c r="Q1845" i="1"/>
  <c r="Q1846" i="1"/>
  <c r="Q1847" i="1"/>
  <c r="Q1848" i="1"/>
  <c r="Q1849" i="1"/>
  <c r="Q1850" i="1"/>
  <c r="Q1851" i="1"/>
  <c r="Q1852" i="1"/>
  <c r="Q1853" i="1"/>
  <c r="Q1854" i="1"/>
  <c r="Q1855" i="1"/>
  <c r="Q1856" i="1"/>
  <c r="Q1857" i="1"/>
  <c r="Q1858" i="1"/>
  <c r="Q1859" i="1"/>
  <c r="Q1860" i="1"/>
  <c r="Q1861" i="1"/>
  <c r="Q1862" i="1"/>
  <c r="Q1863" i="1"/>
  <c r="Q1864" i="1"/>
  <c r="Q1865" i="1"/>
  <c r="Q1866" i="1"/>
  <c r="Q1867" i="1"/>
  <c r="Q1868" i="1"/>
  <c r="Q1869" i="1"/>
  <c r="Q1870" i="1"/>
  <c r="Q1871" i="1"/>
  <c r="Q1872" i="1"/>
  <c r="Q1873" i="1"/>
  <c r="Q1874" i="1"/>
  <c r="Q1875" i="1"/>
  <c r="Q1876" i="1"/>
  <c r="Q1877" i="1"/>
  <c r="Q1878" i="1"/>
  <c r="Q1879" i="1"/>
  <c r="Q1880" i="1"/>
  <c r="Q1881" i="1"/>
  <c r="Q1882" i="1"/>
  <c r="Q1883" i="1"/>
  <c r="Q1884" i="1"/>
  <c r="Q1885" i="1"/>
  <c r="Q1886" i="1"/>
  <c r="Q1887" i="1"/>
  <c r="Q1888" i="1"/>
  <c r="Q1889" i="1"/>
  <c r="Q1890" i="1"/>
  <c r="Q1891" i="1"/>
  <c r="Q1892" i="1"/>
  <c r="Q1893" i="1"/>
  <c r="Q1894" i="1"/>
  <c r="Q1895"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6" i="1"/>
  <c r="Q1947" i="1"/>
  <c r="Q1948" i="1"/>
  <c r="Q1949" i="1"/>
  <c r="Q1950" i="1"/>
  <c r="Q1951" i="1"/>
  <c r="Q1952" i="1"/>
  <c r="Q1953" i="1"/>
  <c r="Q1954" i="1"/>
  <c r="Q1955" i="1"/>
  <c r="Q1956" i="1"/>
  <c r="Q1957" i="1"/>
  <c r="Q1958" i="1"/>
  <c r="Q1959" i="1"/>
  <c r="Q1960" i="1"/>
  <c r="Q1961" i="1"/>
  <c r="Q1962" i="1"/>
  <c r="Q1963" i="1"/>
  <c r="Q1964" i="1"/>
  <c r="Q1965" i="1"/>
  <c r="Q1966" i="1"/>
  <c r="Q1967" i="1"/>
  <c r="Q1968" i="1"/>
  <c r="Q1969" i="1"/>
  <c r="Q1970" i="1"/>
  <c r="Q1971" i="1"/>
  <c r="Q1972" i="1"/>
  <c r="Q1973" i="1"/>
  <c r="Q1974" i="1"/>
  <c r="Q1975" i="1"/>
  <c r="Q1976" i="1"/>
  <c r="Q1977" i="1"/>
  <c r="Q1978" i="1"/>
  <c r="Q1979"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4" i="1"/>
  <c r="Q2005" i="1"/>
  <c r="P2006" i="1"/>
  <c r="P2007" i="1"/>
  <c r="P2008" i="1"/>
  <c r="P2009" i="1"/>
  <c r="P2010" i="1"/>
  <c r="P2011" i="1"/>
  <c r="P2012" i="1"/>
  <c r="P2013" i="1"/>
  <c r="P2014" i="1"/>
  <c r="P2015" i="1"/>
  <c r="P2016" i="1"/>
  <c r="P2017" i="1"/>
  <c r="P2018" i="1"/>
  <c r="P2019" i="1"/>
  <c r="P2020" i="1"/>
  <c r="P2021" i="1"/>
  <c r="P2022" i="1"/>
  <c r="P2023" i="1"/>
  <c r="P2024" i="1"/>
  <c r="P2025" i="1"/>
  <c r="P2026" i="1"/>
  <c r="P2027" i="1"/>
  <c r="P2028" i="1"/>
  <c r="P2029" i="1"/>
  <c r="P2030" i="1"/>
  <c r="P2031" i="1"/>
  <c r="P2032" i="1"/>
  <c r="P2033" i="1"/>
  <c r="P2034" i="1"/>
  <c r="P2035" i="1"/>
  <c r="P2036" i="1"/>
  <c r="P2037" i="1"/>
  <c r="P2038" i="1"/>
  <c r="P2039" i="1"/>
  <c r="P2040" i="1"/>
  <c r="P2041" i="1"/>
  <c r="P2042" i="1"/>
  <c r="P2043" i="1"/>
  <c r="P2044" i="1"/>
  <c r="P2045" i="1"/>
  <c r="P2046" i="1"/>
  <c r="P2047" i="1"/>
  <c r="P2048" i="1"/>
  <c r="P2049" i="1"/>
  <c r="P2050" i="1"/>
  <c r="P2051" i="1"/>
  <c r="P2052" i="1"/>
  <c r="P2053" i="1"/>
  <c r="P2054" i="1"/>
  <c r="P2055" i="1"/>
  <c r="P2056" i="1"/>
  <c r="P2057" i="1"/>
  <c r="P2058" i="1"/>
  <c r="P2059" i="1"/>
  <c r="P2060" i="1"/>
  <c r="P2061" i="1"/>
  <c r="P2062" i="1"/>
  <c r="P2063" i="1"/>
  <c r="P2064" i="1"/>
  <c r="P2065" i="1"/>
  <c r="P2066" i="1"/>
  <c r="P2067" i="1"/>
  <c r="P2068" i="1"/>
  <c r="P2069" i="1"/>
  <c r="P2070" i="1"/>
  <c r="P2071" i="1"/>
  <c r="P2072" i="1"/>
  <c r="P2073" i="1"/>
  <c r="P2074" i="1"/>
  <c r="P2075" i="1"/>
  <c r="P2076" i="1"/>
  <c r="P2077" i="1"/>
  <c r="P2078" i="1"/>
  <c r="P2079" i="1"/>
  <c r="P2080" i="1"/>
  <c r="P2081" i="1"/>
  <c r="P2082" i="1"/>
  <c r="P2083" i="1"/>
  <c r="P2084" i="1"/>
  <c r="P2085" i="1"/>
  <c r="P2086" i="1"/>
  <c r="P2087" i="1"/>
  <c r="P2088" i="1"/>
  <c r="P2089" i="1"/>
  <c r="P2090" i="1"/>
  <c r="P2091" i="1"/>
  <c r="P2092" i="1"/>
  <c r="P2093" i="1"/>
  <c r="P2094" i="1"/>
  <c r="P2095" i="1"/>
  <c r="P2096" i="1"/>
  <c r="P2097" i="1"/>
  <c r="P2098" i="1"/>
  <c r="P2099" i="1"/>
  <c r="P2100" i="1"/>
  <c r="P2101" i="1"/>
  <c r="P2102" i="1"/>
  <c r="P2103" i="1"/>
  <c r="P2104" i="1"/>
  <c r="P2105" i="1"/>
  <c r="P2106" i="1"/>
  <c r="P2107" i="1"/>
  <c r="P2108" i="1"/>
  <c r="P2109" i="1"/>
  <c r="P2110" i="1"/>
  <c r="P2111" i="1"/>
  <c r="P2112" i="1"/>
  <c r="P2113" i="1"/>
  <c r="P2114" i="1"/>
  <c r="P2115" i="1"/>
  <c r="P2116" i="1"/>
  <c r="P2117" i="1"/>
  <c r="P2118" i="1"/>
  <c r="P2119" i="1"/>
  <c r="P2120" i="1"/>
  <c r="P2121" i="1"/>
  <c r="P2122" i="1"/>
  <c r="P2123" i="1"/>
  <c r="P2124" i="1"/>
  <c r="P2125" i="1"/>
  <c r="P2126" i="1"/>
  <c r="P2127" i="1"/>
  <c r="P2128" i="1"/>
  <c r="P2129" i="1"/>
  <c r="P2130" i="1"/>
  <c r="P2131" i="1"/>
  <c r="P2132" i="1"/>
  <c r="P2133" i="1"/>
  <c r="P2134" i="1"/>
  <c r="P2135" i="1"/>
  <c r="P2136" i="1"/>
  <c r="P2137" i="1"/>
  <c r="P2138" i="1"/>
  <c r="P2139" i="1"/>
  <c r="P2140" i="1"/>
  <c r="P2141" i="1"/>
  <c r="P2142" i="1"/>
  <c r="P2143" i="1"/>
  <c r="P2144" i="1"/>
  <c r="P2145" i="1"/>
  <c r="P2146" i="1"/>
  <c r="P2147" i="1"/>
  <c r="P2148" i="1"/>
  <c r="P2149" i="1"/>
  <c r="P2150" i="1"/>
  <c r="P2151" i="1"/>
  <c r="P2152" i="1"/>
  <c r="P2153" i="1"/>
  <c r="P2154" i="1"/>
  <c r="P2155" i="1"/>
  <c r="P2156" i="1"/>
  <c r="P2157" i="1"/>
  <c r="P2158" i="1"/>
  <c r="P2159" i="1"/>
  <c r="P2160" i="1"/>
  <c r="P2161" i="1"/>
  <c r="P2162" i="1"/>
  <c r="P2163" i="1"/>
  <c r="P2164" i="1"/>
  <c r="P2165" i="1"/>
  <c r="P2166" i="1"/>
  <c r="P2167" i="1"/>
  <c r="P2168" i="1"/>
  <c r="P2169" i="1"/>
  <c r="P2170" i="1"/>
  <c r="P2171" i="1"/>
  <c r="P2172" i="1"/>
  <c r="P2173" i="1"/>
  <c r="P2174" i="1"/>
  <c r="P2175" i="1"/>
  <c r="P2176" i="1"/>
  <c r="P2177" i="1"/>
  <c r="P2178" i="1"/>
  <c r="P2179" i="1"/>
  <c r="P2180" i="1"/>
  <c r="P2181" i="1"/>
  <c r="P2182" i="1"/>
  <c r="P2183" i="1"/>
  <c r="P2184" i="1"/>
  <c r="P2185" i="1"/>
  <c r="P2186" i="1"/>
  <c r="P2187" i="1"/>
  <c r="P2188" i="1"/>
  <c r="P2189" i="1"/>
  <c r="P2190" i="1"/>
  <c r="P2191" i="1"/>
  <c r="P2192" i="1"/>
  <c r="P2193" i="1"/>
  <c r="P2194" i="1"/>
  <c r="P2195" i="1"/>
  <c r="P2196" i="1"/>
  <c r="P2197" i="1"/>
  <c r="P2198" i="1"/>
  <c r="P2199" i="1"/>
  <c r="P2200" i="1"/>
  <c r="P2201" i="1"/>
  <c r="P2202" i="1"/>
  <c r="P2203" i="1"/>
  <c r="P2204" i="1"/>
  <c r="P2205" i="1"/>
  <c r="P2206" i="1"/>
  <c r="P2207" i="1"/>
  <c r="P2208" i="1"/>
  <c r="P2209" i="1"/>
  <c r="P2210" i="1"/>
  <c r="P2211" i="1"/>
  <c r="P2212" i="1"/>
  <c r="P2213" i="1"/>
  <c r="P2214" i="1"/>
  <c r="P2215" i="1"/>
  <c r="P2216" i="1"/>
  <c r="P2217" i="1"/>
  <c r="P2218" i="1"/>
  <c r="P2219" i="1"/>
  <c r="P2220" i="1"/>
  <c r="P2221" i="1"/>
  <c r="P2222" i="1"/>
  <c r="P2223" i="1"/>
  <c r="P2224" i="1"/>
  <c r="P2225" i="1"/>
  <c r="P2226" i="1"/>
  <c r="P2227" i="1"/>
  <c r="P2228" i="1"/>
  <c r="P2229" i="1"/>
  <c r="P2230" i="1"/>
  <c r="P2231" i="1"/>
  <c r="P2232" i="1"/>
  <c r="P2233" i="1"/>
  <c r="P2234" i="1"/>
  <c r="P2235" i="1"/>
  <c r="P2236" i="1"/>
  <c r="P2237" i="1"/>
  <c r="P2238" i="1"/>
  <c r="P2239" i="1"/>
  <c r="P2240" i="1"/>
  <c r="P2241" i="1"/>
  <c r="P2242" i="1"/>
  <c r="P2243" i="1"/>
  <c r="P2244" i="1"/>
  <c r="P2245" i="1"/>
  <c r="P2246" i="1"/>
  <c r="P2247" i="1"/>
  <c r="P2248" i="1"/>
  <c r="P2249" i="1"/>
  <c r="P2250" i="1"/>
  <c r="P2251" i="1"/>
  <c r="P2252" i="1"/>
  <c r="P2253" i="1"/>
  <c r="P2254" i="1"/>
  <c r="P2255" i="1"/>
  <c r="P2256" i="1"/>
  <c r="P2257" i="1"/>
  <c r="P2258" i="1"/>
  <c r="P2259" i="1"/>
  <c r="P2260" i="1"/>
  <c r="P2261" i="1"/>
  <c r="P2262" i="1"/>
  <c r="P2263" i="1"/>
  <c r="P2264" i="1"/>
  <c r="P2265" i="1"/>
  <c r="P2266" i="1"/>
  <c r="P2267" i="1"/>
  <c r="P2268" i="1"/>
  <c r="P2269" i="1"/>
  <c r="P2270" i="1"/>
  <c r="P2271" i="1"/>
  <c r="P2272" i="1"/>
  <c r="P2273" i="1"/>
  <c r="P2274" i="1"/>
  <c r="P2275" i="1"/>
  <c r="P2276" i="1"/>
  <c r="P2277" i="1"/>
  <c r="P2278" i="1"/>
  <c r="P2279" i="1"/>
  <c r="P2280" i="1"/>
  <c r="P2281" i="1"/>
  <c r="P2282" i="1"/>
  <c r="P2283" i="1"/>
  <c r="P2284" i="1"/>
  <c r="P2285" i="1"/>
  <c r="P2286" i="1"/>
  <c r="P2287" i="1"/>
  <c r="P2288" i="1"/>
  <c r="P2289" i="1"/>
  <c r="P2290" i="1"/>
  <c r="P2291" i="1"/>
  <c r="P2292" i="1"/>
  <c r="P2293" i="1"/>
  <c r="P2294" i="1"/>
  <c r="P2295" i="1"/>
  <c r="P2296" i="1"/>
  <c r="P2297" i="1"/>
  <c r="P2298" i="1"/>
  <c r="P2299" i="1"/>
  <c r="P2300" i="1"/>
  <c r="P2301" i="1"/>
  <c r="P2302" i="1"/>
  <c r="P2303" i="1"/>
  <c r="P2304" i="1"/>
  <c r="P2305" i="1"/>
  <c r="P2306" i="1"/>
  <c r="P2307" i="1"/>
  <c r="P2308" i="1"/>
  <c r="P2309" i="1"/>
  <c r="P2310" i="1"/>
  <c r="P2311" i="1"/>
  <c r="P2312" i="1"/>
  <c r="P2313" i="1"/>
  <c r="P2314" i="1"/>
  <c r="P2315" i="1"/>
  <c r="P2316" i="1"/>
  <c r="P2317" i="1"/>
  <c r="P2318" i="1"/>
  <c r="P2319" i="1"/>
  <c r="P2320" i="1"/>
  <c r="P2321" i="1"/>
  <c r="P2322" i="1"/>
  <c r="P2323" i="1"/>
  <c r="P2324" i="1"/>
  <c r="P2325" i="1"/>
  <c r="P2326" i="1"/>
  <c r="P2327" i="1"/>
  <c r="P2328" i="1"/>
  <c r="P2329" i="1"/>
  <c r="P2330" i="1"/>
  <c r="P2331" i="1"/>
  <c r="P2332" i="1"/>
  <c r="P2333" i="1"/>
  <c r="P2334" i="1"/>
  <c r="P2335" i="1"/>
  <c r="P2336" i="1"/>
  <c r="P2337" i="1"/>
  <c r="P2338" i="1"/>
  <c r="P2339" i="1"/>
  <c r="P2340" i="1"/>
  <c r="P2341" i="1"/>
  <c r="P2342" i="1"/>
  <c r="P2343" i="1"/>
  <c r="P2344" i="1"/>
  <c r="P2345" i="1"/>
  <c r="P2346" i="1"/>
  <c r="P2347" i="1"/>
  <c r="P2348" i="1"/>
  <c r="P2349" i="1"/>
  <c r="P2350" i="1"/>
  <c r="P2351" i="1"/>
  <c r="P2352" i="1"/>
  <c r="P2353" i="1"/>
  <c r="P2354" i="1"/>
  <c r="P2355" i="1"/>
  <c r="P2356" i="1"/>
  <c r="P2357" i="1"/>
  <c r="P2358" i="1"/>
  <c r="P2359" i="1"/>
  <c r="P2360" i="1"/>
  <c r="P2361" i="1"/>
  <c r="P2362" i="1"/>
  <c r="P2363" i="1"/>
  <c r="P2364" i="1"/>
  <c r="P2365" i="1"/>
  <c r="P2366" i="1"/>
  <c r="P2367" i="1"/>
  <c r="P2368" i="1"/>
  <c r="P2369" i="1"/>
  <c r="P2370" i="1"/>
  <c r="P2371" i="1"/>
  <c r="P2372" i="1"/>
  <c r="P2373" i="1"/>
  <c r="P2374" i="1"/>
  <c r="P2375" i="1"/>
  <c r="P2376" i="1"/>
  <c r="P2377" i="1"/>
  <c r="P2378" i="1"/>
  <c r="P2379" i="1"/>
  <c r="P2380" i="1"/>
  <c r="P2381" i="1"/>
  <c r="P2382" i="1"/>
  <c r="P2383" i="1"/>
  <c r="P2384" i="1"/>
  <c r="P2385" i="1"/>
  <c r="P2386" i="1"/>
  <c r="P2387" i="1"/>
  <c r="P2388" i="1"/>
  <c r="P2389" i="1"/>
  <c r="P2390" i="1"/>
  <c r="P2391" i="1"/>
  <c r="P2392" i="1"/>
  <c r="P2393" i="1"/>
  <c r="P2394" i="1"/>
  <c r="P2395" i="1"/>
  <c r="P2396" i="1"/>
  <c r="P2397" i="1"/>
  <c r="P2398" i="1"/>
  <c r="P2399" i="1"/>
  <c r="P2400" i="1"/>
  <c r="P2401" i="1"/>
  <c r="P2402" i="1"/>
  <c r="P2403" i="1"/>
  <c r="P2404" i="1"/>
  <c r="P2405" i="1"/>
  <c r="P2406" i="1"/>
  <c r="P2407" i="1"/>
  <c r="P2408" i="1"/>
  <c r="P2409" i="1"/>
  <c r="P2410" i="1"/>
  <c r="P2411" i="1"/>
  <c r="P2412" i="1"/>
  <c r="P2413" i="1"/>
  <c r="P2414" i="1"/>
  <c r="P2415" i="1"/>
  <c r="P2416" i="1"/>
  <c r="P2417" i="1"/>
  <c r="P2418" i="1"/>
  <c r="P2419" i="1"/>
  <c r="P2420" i="1"/>
  <c r="P2421" i="1"/>
  <c r="P2422" i="1"/>
  <c r="P2423" i="1"/>
  <c r="P2424" i="1"/>
  <c r="P2425" i="1"/>
  <c r="P2426" i="1"/>
  <c r="P2427" i="1"/>
  <c r="P2428" i="1"/>
  <c r="P2429" i="1"/>
  <c r="P2430" i="1"/>
  <c r="P2431" i="1"/>
  <c r="P2432" i="1"/>
  <c r="P2433" i="1"/>
  <c r="P2434" i="1"/>
  <c r="P2435" i="1"/>
  <c r="P2436" i="1"/>
  <c r="P2437" i="1"/>
  <c r="P2438" i="1"/>
  <c r="P2439" i="1"/>
  <c r="P2440" i="1"/>
  <c r="P2441" i="1"/>
  <c r="P2442" i="1"/>
  <c r="P2443" i="1"/>
  <c r="P2444" i="1"/>
  <c r="P2445" i="1"/>
  <c r="P2446" i="1"/>
  <c r="P2447" i="1"/>
  <c r="P2448" i="1"/>
  <c r="P2449" i="1"/>
  <c r="P2450" i="1"/>
  <c r="P2451" i="1"/>
  <c r="P2452" i="1"/>
  <c r="P2453" i="1"/>
  <c r="P2454" i="1"/>
  <c r="P2455" i="1"/>
  <c r="P2456" i="1"/>
  <c r="P2457" i="1"/>
  <c r="P2458" i="1"/>
  <c r="P2459" i="1"/>
  <c r="P2460" i="1"/>
  <c r="P2461" i="1"/>
  <c r="P2462" i="1"/>
  <c r="P2463" i="1"/>
  <c r="P2464" i="1"/>
  <c r="P2465" i="1"/>
  <c r="P2466" i="1"/>
  <c r="P2467" i="1"/>
  <c r="P2468" i="1"/>
  <c r="P2469" i="1"/>
  <c r="P2470" i="1"/>
  <c r="P2471" i="1"/>
  <c r="P2472" i="1"/>
  <c r="P2473" i="1"/>
  <c r="P2474" i="1"/>
  <c r="P2475" i="1"/>
  <c r="P2476" i="1"/>
  <c r="P2477" i="1"/>
  <c r="P2478" i="1"/>
  <c r="P2479" i="1"/>
  <c r="P2480" i="1"/>
  <c r="P2481" i="1"/>
  <c r="P2482" i="1"/>
  <c r="P2483" i="1"/>
  <c r="P2484" i="1"/>
  <c r="P2485" i="1"/>
  <c r="P2486" i="1"/>
  <c r="P2487" i="1"/>
  <c r="P2488" i="1"/>
  <c r="P2489" i="1"/>
  <c r="P2490" i="1"/>
  <c r="P2491" i="1"/>
  <c r="P2492" i="1"/>
  <c r="P2493" i="1"/>
  <c r="P2494" i="1"/>
  <c r="P2495" i="1"/>
  <c r="P2496" i="1"/>
  <c r="P2497" i="1"/>
  <c r="P2498" i="1"/>
  <c r="P2499" i="1"/>
  <c r="P2500" i="1"/>
  <c r="P2501" i="1"/>
  <c r="P2502" i="1"/>
  <c r="P2503" i="1"/>
  <c r="P2504" i="1"/>
  <c r="P2505" i="1"/>
  <c r="P2506" i="1"/>
  <c r="P2507" i="1"/>
  <c r="P2508" i="1"/>
  <c r="P2509" i="1"/>
  <c r="P2510" i="1"/>
  <c r="P2511" i="1"/>
  <c r="P2512" i="1"/>
  <c r="P2513" i="1"/>
  <c r="P2514" i="1"/>
  <c r="P2515" i="1"/>
  <c r="P2516" i="1"/>
  <c r="P2517" i="1"/>
  <c r="P2518" i="1"/>
  <c r="P2519" i="1"/>
  <c r="P2520" i="1"/>
  <c r="P2521" i="1"/>
  <c r="P2522" i="1"/>
  <c r="P2523" i="1"/>
  <c r="P2524" i="1"/>
  <c r="P2525" i="1"/>
  <c r="P2526" i="1"/>
  <c r="P2527" i="1"/>
  <c r="P2528" i="1"/>
  <c r="P2529" i="1"/>
  <c r="P2530" i="1"/>
  <c r="P2531" i="1"/>
  <c r="P2532" i="1"/>
  <c r="P2533" i="1"/>
  <c r="P2534" i="1"/>
  <c r="P2535" i="1"/>
  <c r="P2536" i="1"/>
  <c r="P2537" i="1"/>
  <c r="P2538" i="1"/>
  <c r="P2539" i="1"/>
  <c r="P2540" i="1"/>
  <c r="P2541" i="1"/>
  <c r="P2542" i="1"/>
  <c r="P2543" i="1"/>
  <c r="P2544" i="1"/>
  <c r="P2545" i="1"/>
  <c r="P2546" i="1"/>
  <c r="P2547" i="1"/>
  <c r="P2548" i="1"/>
  <c r="P2549" i="1"/>
  <c r="P2550" i="1"/>
  <c r="P2551" i="1"/>
  <c r="P2552" i="1"/>
  <c r="P2553" i="1"/>
  <c r="P2554" i="1"/>
  <c r="P2555" i="1"/>
  <c r="P2556" i="1"/>
  <c r="P2557" i="1"/>
  <c r="P2558" i="1"/>
  <c r="P2559" i="1"/>
  <c r="P2560" i="1"/>
  <c r="P2561" i="1"/>
  <c r="P2562" i="1"/>
  <c r="P2563" i="1"/>
  <c r="P2564" i="1"/>
  <c r="P2565" i="1"/>
  <c r="P2566" i="1"/>
  <c r="P2567" i="1"/>
  <c r="P2568" i="1"/>
  <c r="P2569" i="1"/>
  <c r="P2570" i="1"/>
  <c r="P2571" i="1"/>
  <c r="P2572" i="1"/>
  <c r="P2573" i="1"/>
  <c r="P2574" i="1"/>
  <c r="P2575" i="1"/>
  <c r="P2576" i="1"/>
  <c r="P2577" i="1"/>
  <c r="P2578" i="1"/>
  <c r="P2579" i="1"/>
  <c r="P2580" i="1"/>
  <c r="P2581" i="1"/>
  <c r="P2582" i="1"/>
  <c r="P2583" i="1"/>
  <c r="P2584" i="1"/>
  <c r="P2585" i="1"/>
  <c r="P2586" i="1"/>
  <c r="P2587" i="1"/>
  <c r="P2588" i="1"/>
  <c r="P2589" i="1"/>
  <c r="P2590" i="1"/>
  <c r="P2591" i="1"/>
  <c r="P2592" i="1"/>
  <c r="P2593" i="1"/>
  <c r="P2594" i="1"/>
  <c r="P2595" i="1"/>
  <c r="P2596" i="1"/>
  <c r="P2597" i="1"/>
  <c r="P2598" i="1"/>
  <c r="P2599" i="1"/>
  <c r="P2600" i="1"/>
  <c r="P2601" i="1"/>
  <c r="P2602" i="1"/>
  <c r="P2603" i="1"/>
  <c r="P2604" i="1"/>
  <c r="P2605" i="1"/>
  <c r="P2606" i="1"/>
  <c r="P2607" i="1"/>
  <c r="P2608" i="1"/>
  <c r="P2609" i="1"/>
  <c r="P2610" i="1"/>
  <c r="P2611" i="1"/>
  <c r="P2612" i="1"/>
  <c r="P2613" i="1"/>
  <c r="P2614" i="1"/>
  <c r="P2615" i="1"/>
  <c r="P2616" i="1"/>
  <c r="P2617" i="1"/>
  <c r="P2618" i="1"/>
  <c r="P2619" i="1"/>
  <c r="P2620" i="1"/>
  <c r="P2621" i="1"/>
  <c r="P2622" i="1"/>
  <c r="P2623" i="1"/>
  <c r="P2624" i="1"/>
  <c r="P2625" i="1"/>
  <c r="P2626" i="1"/>
  <c r="P2627" i="1"/>
  <c r="P2628" i="1"/>
  <c r="P2629" i="1"/>
  <c r="P2630" i="1"/>
  <c r="P2631" i="1"/>
  <c r="P2632" i="1"/>
  <c r="P2633" i="1"/>
  <c r="P2634" i="1"/>
  <c r="P2635" i="1"/>
  <c r="P2636" i="1"/>
  <c r="P2637" i="1"/>
  <c r="P2638" i="1"/>
  <c r="P2639" i="1"/>
  <c r="P2640" i="1"/>
  <c r="P2641" i="1"/>
  <c r="P2642" i="1"/>
  <c r="P2643" i="1"/>
  <c r="P2644" i="1"/>
  <c r="P2645" i="1"/>
  <c r="P2646" i="1"/>
  <c r="P2647" i="1"/>
  <c r="P2648" i="1"/>
  <c r="P2649" i="1"/>
  <c r="P2650" i="1"/>
  <c r="P2651" i="1"/>
  <c r="P2652" i="1"/>
  <c r="P2653" i="1"/>
  <c r="P2654" i="1"/>
  <c r="P2655" i="1"/>
  <c r="P2656" i="1"/>
  <c r="P2657" i="1"/>
  <c r="P2658" i="1"/>
  <c r="P2659" i="1"/>
  <c r="P2660" i="1"/>
  <c r="P2661" i="1"/>
  <c r="P2662" i="1"/>
  <c r="P2663" i="1"/>
  <c r="P2664" i="1"/>
  <c r="P2665" i="1"/>
  <c r="P2666" i="1"/>
  <c r="P2667" i="1"/>
  <c r="P2668" i="1"/>
  <c r="P2669" i="1"/>
  <c r="P2670" i="1"/>
  <c r="P2671" i="1"/>
  <c r="P2672" i="1"/>
  <c r="P2673" i="1"/>
  <c r="P2674" i="1"/>
  <c r="P2675" i="1"/>
  <c r="P2676" i="1"/>
  <c r="P2677" i="1"/>
  <c r="P2678" i="1"/>
  <c r="P2679" i="1"/>
  <c r="P2680" i="1"/>
  <c r="P2681" i="1"/>
  <c r="P2682" i="1"/>
  <c r="P2683" i="1"/>
  <c r="P2684" i="1"/>
  <c r="P2685" i="1"/>
  <c r="P2686" i="1"/>
  <c r="P2687" i="1"/>
  <c r="P2688" i="1"/>
  <c r="P2689" i="1"/>
  <c r="P2690" i="1"/>
  <c r="P2691" i="1"/>
  <c r="P2692" i="1"/>
  <c r="P2693" i="1"/>
  <c r="P2694" i="1"/>
  <c r="P2695" i="1"/>
  <c r="P2696" i="1"/>
  <c r="P2697" i="1"/>
  <c r="P2698" i="1"/>
  <c r="P2699" i="1"/>
  <c r="P2700" i="1"/>
  <c r="P2701" i="1"/>
  <c r="P2702" i="1"/>
  <c r="P2703" i="1"/>
  <c r="P2704" i="1"/>
  <c r="P2705" i="1"/>
  <c r="P2706" i="1"/>
  <c r="P2707" i="1"/>
  <c r="P2708" i="1"/>
  <c r="P2709" i="1"/>
  <c r="P2710" i="1"/>
  <c r="P2711" i="1"/>
  <c r="P2712" i="1"/>
  <c r="P2713" i="1"/>
  <c r="P2714" i="1"/>
  <c r="P2715" i="1"/>
  <c r="P2716" i="1"/>
  <c r="P2717" i="1"/>
  <c r="P2718" i="1"/>
  <c r="P2719" i="1"/>
  <c r="P2720" i="1"/>
  <c r="P2721" i="1"/>
  <c r="P2722" i="1"/>
  <c r="P2723" i="1"/>
  <c r="P2724" i="1"/>
  <c r="P2725" i="1"/>
  <c r="P2726" i="1"/>
  <c r="P2727" i="1"/>
  <c r="P2728" i="1"/>
  <c r="P2729" i="1"/>
  <c r="P2730" i="1"/>
  <c r="P2731" i="1"/>
  <c r="P2732" i="1"/>
  <c r="P2733" i="1"/>
  <c r="P2734" i="1"/>
  <c r="P2735" i="1"/>
  <c r="P2736" i="1"/>
  <c r="P2737" i="1"/>
  <c r="P2738" i="1"/>
  <c r="P2739" i="1"/>
  <c r="P2740" i="1"/>
  <c r="P2741" i="1"/>
  <c r="P2742" i="1"/>
  <c r="P2743" i="1"/>
  <c r="P2744" i="1"/>
  <c r="P2745" i="1"/>
  <c r="P2746" i="1"/>
  <c r="P2747" i="1"/>
  <c r="P2748" i="1"/>
  <c r="P2749" i="1"/>
  <c r="P2750" i="1"/>
  <c r="P2751" i="1"/>
  <c r="P2752" i="1"/>
  <c r="P2753" i="1"/>
  <c r="P2754" i="1"/>
  <c r="P2755" i="1"/>
  <c r="P2756" i="1"/>
  <c r="P2757" i="1"/>
  <c r="P2758" i="1"/>
  <c r="P2759" i="1"/>
  <c r="P2760" i="1"/>
  <c r="P2761" i="1"/>
  <c r="P2762" i="1"/>
  <c r="P2763" i="1"/>
  <c r="P2764" i="1"/>
  <c r="P2765" i="1"/>
  <c r="P2766" i="1"/>
  <c r="P2767" i="1"/>
  <c r="P2768" i="1"/>
  <c r="P2769" i="1"/>
  <c r="P2770" i="1"/>
  <c r="P2771" i="1"/>
  <c r="P2772" i="1"/>
  <c r="P2773" i="1"/>
  <c r="P2774" i="1"/>
  <c r="P2775" i="1"/>
  <c r="P2776" i="1"/>
  <c r="P2777" i="1"/>
  <c r="P2778" i="1"/>
  <c r="P2779" i="1"/>
  <c r="P2780" i="1"/>
  <c r="P2781" i="1"/>
  <c r="P2782" i="1"/>
  <c r="P2783" i="1"/>
  <c r="P2784" i="1"/>
  <c r="P2785" i="1"/>
  <c r="P2786" i="1"/>
  <c r="P2787" i="1"/>
  <c r="P2788" i="1"/>
  <c r="P2789" i="1"/>
  <c r="P2790" i="1"/>
  <c r="P2791" i="1"/>
  <c r="P2792" i="1"/>
  <c r="P2793" i="1"/>
  <c r="P2794" i="1"/>
  <c r="P2795" i="1"/>
  <c r="P2796" i="1"/>
  <c r="P2797" i="1"/>
  <c r="P2798" i="1"/>
  <c r="P2799" i="1"/>
  <c r="P2800" i="1"/>
  <c r="P2801" i="1"/>
  <c r="P2802" i="1"/>
  <c r="P2803" i="1"/>
  <c r="P2804" i="1"/>
  <c r="P2805" i="1"/>
  <c r="P2806" i="1"/>
  <c r="P2807" i="1"/>
  <c r="P2808" i="1"/>
  <c r="P2809" i="1"/>
  <c r="P2810" i="1"/>
  <c r="P2811" i="1"/>
  <c r="P2812" i="1"/>
  <c r="P2813" i="1"/>
  <c r="P2814" i="1"/>
  <c r="P2815" i="1"/>
  <c r="P2816" i="1"/>
  <c r="P2817" i="1"/>
  <c r="P2818" i="1"/>
  <c r="P2819" i="1"/>
  <c r="P2820" i="1"/>
  <c r="P2821" i="1"/>
  <c r="P2822" i="1"/>
  <c r="P2823" i="1"/>
  <c r="P2824" i="1"/>
  <c r="P2825" i="1"/>
  <c r="P2826" i="1"/>
  <c r="P2827" i="1"/>
  <c r="P2828" i="1"/>
  <c r="P2829" i="1"/>
  <c r="P2830" i="1"/>
  <c r="P2831" i="1"/>
  <c r="P2832" i="1"/>
  <c r="P2833" i="1"/>
  <c r="P2834" i="1"/>
  <c r="P2835" i="1"/>
  <c r="P2836" i="1"/>
  <c r="P2837" i="1"/>
  <c r="P2838" i="1"/>
  <c r="P2839" i="1"/>
  <c r="P2840" i="1"/>
  <c r="P2841" i="1"/>
  <c r="P2842" i="1"/>
  <c r="P2843" i="1"/>
  <c r="P2844" i="1"/>
  <c r="P2845" i="1"/>
  <c r="P2846" i="1"/>
  <c r="P2847" i="1"/>
  <c r="P2848" i="1"/>
  <c r="P2849" i="1"/>
  <c r="P2850" i="1"/>
  <c r="P2851" i="1"/>
  <c r="P2852" i="1"/>
  <c r="P2853" i="1"/>
  <c r="P2854" i="1"/>
  <c r="P2855" i="1"/>
  <c r="P2856" i="1"/>
  <c r="P2857" i="1"/>
  <c r="P2858" i="1"/>
  <c r="P2859" i="1"/>
  <c r="P2860" i="1"/>
  <c r="P2861" i="1"/>
  <c r="P2862" i="1"/>
  <c r="P2863" i="1"/>
  <c r="P2864" i="1"/>
  <c r="P2865" i="1"/>
  <c r="P2866" i="1"/>
  <c r="P2867" i="1"/>
  <c r="P2868" i="1"/>
  <c r="P2869" i="1"/>
  <c r="P2870" i="1"/>
  <c r="P2871" i="1"/>
  <c r="P2872" i="1"/>
  <c r="P2873" i="1"/>
  <c r="P2874" i="1"/>
  <c r="P2875" i="1"/>
  <c r="P2876" i="1"/>
  <c r="P2877" i="1"/>
  <c r="P2878" i="1"/>
  <c r="P2879" i="1"/>
  <c r="P2880" i="1"/>
  <c r="P2881" i="1"/>
  <c r="P2882" i="1"/>
  <c r="P2883" i="1"/>
  <c r="P2884" i="1"/>
  <c r="P2885" i="1"/>
  <c r="P2886" i="1"/>
  <c r="P2887" i="1"/>
  <c r="P2888" i="1"/>
  <c r="P2889" i="1"/>
  <c r="P2890" i="1"/>
  <c r="P2891" i="1"/>
  <c r="P2892" i="1"/>
  <c r="P2893" i="1"/>
  <c r="P2894" i="1"/>
  <c r="P2895" i="1"/>
  <c r="P2896" i="1"/>
  <c r="P2897" i="1"/>
  <c r="P2898" i="1"/>
  <c r="P2899" i="1"/>
  <c r="P2900" i="1"/>
  <c r="P2901" i="1"/>
  <c r="P2902" i="1"/>
  <c r="P2903" i="1"/>
  <c r="P2904" i="1"/>
  <c r="P2905" i="1"/>
  <c r="P2906" i="1"/>
  <c r="P2907" i="1"/>
  <c r="P2908" i="1"/>
  <c r="P2909" i="1"/>
  <c r="P2910" i="1"/>
  <c r="P2911" i="1"/>
  <c r="P2912" i="1"/>
  <c r="P2913" i="1"/>
  <c r="P2914" i="1"/>
  <c r="P2915" i="1"/>
  <c r="P2916" i="1"/>
  <c r="P2917" i="1"/>
  <c r="P2918" i="1"/>
  <c r="P2919" i="1"/>
  <c r="P2920" i="1"/>
  <c r="P2921" i="1"/>
  <c r="P2922" i="1"/>
  <c r="P2923" i="1"/>
  <c r="P2924" i="1"/>
  <c r="P2925" i="1"/>
  <c r="P2926" i="1"/>
  <c r="P2927" i="1"/>
  <c r="P2928" i="1"/>
  <c r="P2929" i="1"/>
  <c r="P2930" i="1"/>
  <c r="P2931" i="1"/>
  <c r="P2932" i="1"/>
  <c r="P2933" i="1"/>
  <c r="P2934" i="1"/>
  <c r="P2935" i="1"/>
  <c r="P2936" i="1"/>
  <c r="P2937" i="1"/>
  <c r="P2938" i="1"/>
  <c r="P2939" i="1"/>
  <c r="P2940" i="1"/>
  <c r="P2941" i="1"/>
  <c r="P2942" i="1"/>
  <c r="P2943" i="1"/>
  <c r="P2944" i="1"/>
  <c r="P2945" i="1"/>
  <c r="P2946" i="1"/>
  <c r="P2947" i="1"/>
  <c r="P2948" i="1"/>
  <c r="P2949" i="1"/>
  <c r="P2950" i="1"/>
  <c r="P2951" i="1"/>
  <c r="P2952" i="1"/>
  <c r="P2953" i="1"/>
  <c r="P2954" i="1"/>
  <c r="P2955" i="1"/>
  <c r="P2956" i="1"/>
  <c r="P2957" i="1"/>
  <c r="P2958" i="1"/>
  <c r="P2959" i="1"/>
  <c r="P2960" i="1"/>
  <c r="P2961" i="1"/>
  <c r="P2962" i="1"/>
  <c r="P2963" i="1"/>
  <c r="P2964" i="1"/>
  <c r="P2965" i="1"/>
  <c r="P2966" i="1"/>
  <c r="P2967" i="1"/>
  <c r="P2968" i="1"/>
  <c r="P2969" i="1"/>
  <c r="P2970" i="1"/>
  <c r="P2971" i="1"/>
  <c r="P2972" i="1"/>
  <c r="P2973" i="1"/>
  <c r="P2974" i="1"/>
  <c r="P2975" i="1"/>
  <c r="P2976" i="1"/>
  <c r="P2977" i="1"/>
  <c r="P2978" i="1"/>
  <c r="P2979" i="1"/>
  <c r="P2980" i="1"/>
  <c r="P2981" i="1"/>
  <c r="P2982" i="1"/>
  <c r="P2983" i="1"/>
  <c r="P2984" i="1"/>
  <c r="P2985" i="1"/>
  <c r="P2986" i="1"/>
  <c r="P2987" i="1"/>
  <c r="P2988" i="1"/>
  <c r="P2989" i="1"/>
  <c r="P2990" i="1"/>
  <c r="P2991" i="1"/>
  <c r="P2992" i="1"/>
  <c r="P2993" i="1"/>
  <c r="P2994" i="1"/>
  <c r="P2995" i="1"/>
  <c r="P2996" i="1"/>
  <c r="P2997" i="1"/>
  <c r="P2998" i="1"/>
  <c r="P2999" i="1"/>
  <c r="P3000" i="1"/>
  <c r="P3001" i="1"/>
  <c r="P3002" i="1"/>
  <c r="P3003" i="1"/>
  <c r="P3004" i="1"/>
  <c r="P3005" i="1"/>
  <c r="P3006" i="1"/>
  <c r="P3007" i="1"/>
  <c r="P3008" i="1"/>
  <c r="P3009" i="1"/>
  <c r="P3010" i="1"/>
  <c r="P3011" i="1"/>
  <c r="P3012" i="1"/>
  <c r="P3013" i="1"/>
  <c r="P3014" i="1"/>
  <c r="P3015" i="1"/>
  <c r="P3016" i="1"/>
  <c r="P3017" i="1"/>
  <c r="P3018" i="1"/>
  <c r="P3019" i="1"/>
  <c r="P3020" i="1"/>
  <c r="P3021" i="1"/>
  <c r="P3022" i="1"/>
  <c r="P3023" i="1"/>
  <c r="P3024" i="1"/>
  <c r="P3025" i="1"/>
  <c r="P3026" i="1"/>
  <c r="P3027" i="1"/>
  <c r="P3028" i="1"/>
  <c r="P3029" i="1"/>
  <c r="P3030" i="1"/>
  <c r="P3031" i="1"/>
  <c r="P3032" i="1"/>
  <c r="P3033" i="1"/>
  <c r="P3034" i="1"/>
  <c r="P3035" i="1"/>
  <c r="P3036" i="1"/>
  <c r="P3037" i="1"/>
  <c r="P3038" i="1"/>
  <c r="P3039" i="1"/>
  <c r="P3040" i="1"/>
  <c r="P3041" i="1"/>
  <c r="P3042" i="1"/>
  <c r="P3043" i="1"/>
  <c r="P3044" i="1"/>
  <c r="P3045" i="1"/>
  <c r="P3046" i="1"/>
  <c r="P3047" i="1"/>
  <c r="P3048" i="1"/>
  <c r="P3049" i="1"/>
  <c r="P3050" i="1"/>
  <c r="P3051" i="1"/>
  <c r="P3052" i="1"/>
  <c r="P3053" i="1"/>
  <c r="P3054" i="1"/>
  <c r="P3055" i="1"/>
  <c r="P3056" i="1"/>
  <c r="P3057" i="1"/>
  <c r="P3058" i="1"/>
  <c r="P3059" i="1"/>
  <c r="P3060" i="1"/>
  <c r="P3061" i="1"/>
  <c r="P3062" i="1"/>
  <c r="P3063" i="1"/>
  <c r="P3064" i="1"/>
  <c r="P3065" i="1"/>
  <c r="P3066" i="1"/>
  <c r="P3067" i="1"/>
  <c r="P3068" i="1"/>
  <c r="P3069" i="1"/>
  <c r="P3070" i="1"/>
  <c r="P3071" i="1"/>
  <c r="P3072" i="1"/>
  <c r="P3073" i="1"/>
  <c r="P3074" i="1"/>
  <c r="P3075" i="1"/>
  <c r="P3076" i="1"/>
  <c r="P3077" i="1"/>
  <c r="P3078" i="1"/>
  <c r="P3079" i="1"/>
  <c r="P3080" i="1"/>
  <c r="P3081" i="1"/>
  <c r="P3082" i="1"/>
  <c r="P3083" i="1"/>
  <c r="P3084" i="1"/>
  <c r="P3085" i="1"/>
  <c r="P3086" i="1"/>
  <c r="P3087" i="1"/>
  <c r="P3088" i="1"/>
  <c r="P3089" i="1"/>
  <c r="P3090" i="1"/>
  <c r="P3091" i="1"/>
  <c r="P3092" i="1"/>
  <c r="P3093" i="1"/>
  <c r="P3094" i="1"/>
  <c r="P3095" i="1"/>
  <c r="P3096" i="1"/>
  <c r="P3097" i="1"/>
  <c r="P3098" i="1"/>
  <c r="P3099" i="1"/>
  <c r="P3100" i="1"/>
  <c r="P3101" i="1"/>
  <c r="P3102" i="1"/>
  <c r="P3103" i="1"/>
  <c r="P3104" i="1"/>
  <c r="P3105" i="1"/>
  <c r="P3106" i="1"/>
  <c r="P3107" i="1"/>
  <c r="P3108" i="1"/>
  <c r="P3109" i="1"/>
  <c r="P3110" i="1"/>
  <c r="P3111" i="1"/>
  <c r="P3112" i="1"/>
  <c r="P3113" i="1"/>
  <c r="P3114" i="1"/>
  <c r="P3115" i="1"/>
  <c r="P3116" i="1"/>
  <c r="P3117" i="1"/>
  <c r="P3118" i="1"/>
  <c r="P3119" i="1"/>
  <c r="P3120" i="1"/>
  <c r="P3121" i="1"/>
  <c r="P3122" i="1"/>
  <c r="P3123" i="1"/>
  <c r="P3124" i="1"/>
  <c r="P3125" i="1"/>
  <c r="P3126" i="1"/>
  <c r="P3127" i="1"/>
  <c r="P3128" i="1"/>
  <c r="P3129" i="1"/>
  <c r="P3130" i="1"/>
  <c r="P3131" i="1"/>
  <c r="P3132" i="1"/>
  <c r="P3133" i="1"/>
  <c r="P3134" i="1"/>
  <c r="P3135" i="1"/>
  <c r="P3136" i="1"/>
  <c r="P3137" i="1"/>
  <c r="P3138" i="1"/>
  <c r="P3139" i="1"/>
  <c r="P3140" i="1"/>
  <c r="P3141" i="1"/>
  <c r="P3142" i="1"/>
  <c r="P3143" i="1"/>
  <c r="P3144" i="1"/>
  <c r="P3145" i="1"/>
  <c r="P3146" i="1"/>
  <c r="P3147" i="1"/>
  <c r="P3148" i="1"/>
  <c r="P3149" i="1"/>
  <c r="P3150" i="1"/>
  <c r="P3151" i="1"/>
  <c r="P3152" i="1"/>
  <c r="P3153" i="1"/>
  <c r="P3154" i="1"/>
  <c r="P3155" i="1"/>
  <c r="P3156" i="1"/>
  <c r="P3157" i="1"/>
  <c r="P3158" i="1"/>
  <c r="P3159" i="1"/>
  <c r="P3160" i="1"/>
  <c r="P3161" i="1"/>
  <c r="P3162" i="1"/>
  <c r="P3163" i="1"/>
  <c r="P3164" i="1"/>
  <c r="P3165" i="1"/>
  <c r="P3166" i="1"/>
  <c r="P3167" i="1"/>
  <c r="P3168" i="1"/>
  <c r="P3169" i="1"/>
  <c r="P3170" i="1"/>
  <c r="P3171" i="1"/>
  <c r="P3172" i="1"/>
  <c r="P3173" i="1"/>
  <c r="P3174" i="1"/>
  <c r="P3175" i="1"/>
  <c r="P3176" i="1"/>
  <c r="P3177" i="1"/>
  <c r="P3178" i="1"/>
  <c r="P3179" i="1"/>
  <c r="P3180" i="1"/>
  <c r="P3181" i="1"/>
  <c r="P3182" i="1"/>
  <c r="P3183" i="1"/>
  <c r="P3184" i="1"/>
  <c r="P3185" i="1"/>
  <c r="P3186" i="1"/>
  <c r="P3187" i="1"/>
  <c r="P3188" i="1"/>
  <c r="P3189" i="1"/>
  <c r="P3190" i="1"/>
  <c r="P3191" i="1"/>
  <c r="P3192" i="1"/>
  <c r="P3193" i="1"/>
  <c r="P3194" i="1"/>
  <c r="P3195" i="1"/>
  <c r="P3196" i="1"/>
  <c r="P3197" i="1"/>
  <c r="P3198" i="1"/>
  <c r="P3199" i="1"/>
  <c r="P3200" i="1"/>
  <c r="P3201" i="1"/>
  <c r="P3202" i="1"/>
  <c r="P3203" i="1"/>
  <c r="P3204" i="1"/>
  <c r="P3205" i="1"/>
  <c r="P3206" i="1"/>
  <c r="P3207" i="1"/>
  <c r="P3208" i="1"/>
  <c r="P3209" i="1"/>
  <c r="P3210" i="1"/>
  <c r="P3211" i="1"/>
  <c r="P3212" i="1"/>
  <c r="P3213" i="1"/>
  <c r="P3214" i="1"/>
  <c r="P3215" i="1"/>
  <c r="P3216" i="1"/>
  <c r="P3217" i="1"/>
  <c r="P3218" i="1"/>
  <c r="P3219" i="1"/>
  <c r="P3220" i="1"/>
  <c r="P3221" i="1"/>
  <c r="P3222" i="1"/>
  <c r="P3223" i="1"/>
  <c r="P3224" i="1"/>
  <c r="P3225" i="1"/>
  <c r="P3226" i="1"/>
  <c r="P3227" i="1"/>
  <c r="P3228" i="1"/>
  <c r="P3229" i="1"/>
  <c r="P3230" i="1"/>
  <c r="P3231" i="1"/>
  <c r="P3232" i="1"/>
  <c r="P3233" i="1"/>
  <c r="P3234" i="1"/>
  <c r="P3235" i="1"/>
  <c r="P3236" i="1"/>
  <c r="P3237" i="1"/>
  <c r="P3238" i="1"/>
  <c r="P3239" i="1"/>
  <c r="P3240" i="1"/>
  <c r="P3241" i="1"/>
  <c r="P3242" i="1"/>
  <c r="P3243" i="1"/>
  <c r="P3244" i="1"/>
  <c r="P3245" i="1"/>
  <c r="P3246" i="1"/>
  <c r="P3247" i="1"/>
  <c r="P3248" i="1"/>
  <c r="P3249" i="1"/>
  <c r="P3250" i="1"/>
  <c r="P3251" i="1"/>
  <c r="P3252" i="1"/>
  <c r="P3253" i="1"/>
  <c r="P3254" i="1"/>
  <c r="P3255" i="1"/>
  <c r="P3256" i="1"/>
  <c r="P3257" i="1"/>
  <c r="P3258" i="1"/>
  <c r="P3259" i="1"/>
  <c r="P3260" i="1"/>
  <c r="P3261" i="1"/>
  <c r="P3262" i="1"/>
  <c r="P3263" i="1"/>
  <c r="P3264" i="1"/>
  <c r="P3265" i="1"/>
  <c r="P3266" i="1"/>
  <c r="P3267" i="1"/>
  <c r="P3268" i="1"/>
  <c r="P3269" i="1"/>
  <c r="P3270" i="1"/>
  <c r="P3271" i="1"/>
  <c r="P3272" i="1"/>
  <c r="P3273" i="1"/>
  <c r="P3274" i="1"/>
  <c r="P3275" i="1"/>
  <c r="P3276" i="1"/>
  <c r="P3277" i="1"/>
  <c r="P3278" i="1"/>
  <c r="P3279" i="1"/>
  <c r="P3280" i="1"/>
  <c r="P3281" i="1"/>
  <c r="P3282" i="1"/>
  <c r="P3283" i="1"/>
  <c r="P3284" i="1"/>
  <c r="P3285" i="1"/>
  <c r="P3286" i="1"/>
  <c r="P3287" i="1"/>
  <c r="P3288" i="1"/>
  <c r="P3289" i="1"/>
  <c r="P3290" i="1"/>
  <c r="P3291" i="1"/>
  <c r="P3292" i="1"/>
  <c r="P3293" i="1"/>
  <c r="P3294" i="1"/>
  <c r="P3295" i="1"/>
  <c r="P3296" i="1"/>
  <c r="P3297" i="1"/>
  <c r="P3298" i="1"/>
  <c r="P3299" i="1"/>
  <c r="P3300" i="1"/>
  <c r="P3301" i="1"/>
  <c r="P3302" i="1"/>
  <c r="P3303" i="1"/>
  <c r="P3304" i="1"/>
  <c r="P3305" i="1"/>
  <c r="P3306" i="1"/>
  <c r="P3307" i="1"/>
  <c r="P3308" i="1"/>
  <c r="P3309" i="1"/>
  <c r="P3310" i="1"/>
  <c r="P3311" i="1"/>
  <c r="P3312" i="1"/>
  <c r="P3313" i="1"/>
  <c r="P3314" i="1"/>
  <c r="P3315" i="1"/>
  <c r="P3316" i="1"/>
  <c r="P3317" i="1"/>
  <c r="P3318" i="1"/>
  <c r="P3319" i="1"/>
  <c r="P3320" i="1"/>
  <c r="P3321" i="1"/>
  <c r="P3322" i="1"/>
  <c r="P3323" i="1"/>
  <c r="P3324" i="1"/>
  <c r="P3325" i="1"/>
  <c r="P3326" i="1"/>
  <c r="P3327" i="1"/>
  <c r="P3328" i="1"/>
  <c r="P3329" i="1"/>
  <c r="P3330" i="1"/>
  <c r="P3331" i="1"/>
  <c r="P3332" i="1"/>
  <c r="P3333" i="1"/>
  <c r="P3334" i="1"/>
  <c r="P3335" i="1"/>
  <c r="P3336" i="1"/>
  <c r="P3337" i="1"/>
  <c r="P3338" i="1"/>
  <c r="P3339" i="1"/>
  <c r="P3340" i="1"/>
  <c r="P3341" i="1"/>
  <c r="P3342" i="1"/>
  <c r="P3343" i="1"/>
  <c r="P3344" i="1"/>
  <c r="P3345" i="1"/>
  <c r="P3346" i="1"/>
  <c r="P3347" i="1"/>
  <c r="P3348" i="1"/>
  <c r="P3349" i="1"/>
  <c r="P3350" i="1"/>
  <c r="P3351" i="1"/>
  <c r="P3352" i="1"/>
  <c r="P3353" i="1"/>
  <c r="P3354" i="1"/>
  <c r="P3355" i="1"/>
  <c r="P3356" i="1"/>
  <c r="P3357" i="1"/>
  <c r="P3358" i="1"/>
  <c r="P3359" i="1"/>
  <c r="P3360" i="1"/>
  <c r="P3361" i="1"/>
  <c r="P3362" i="1"/>
  <c r="P3363" i="1"/>
  <c r="P3364" i="1"/>
  <c r="P3365" i="1"/>
  <c r="P3366" i="1"/>
  <c r="P3367" i="1"/>
  <c r="P3368" i="1"/>
  <c r="P3369" i="1"/>
  <c r="P3370" i="1"/>
  <c r="P3371" i="1"/>
  <c r="P3372" i="1"/>
  <c r="P3373" i="1"/>
  <c r="P3374" i="1"/>
  <c r="P3375" i="1"/>
  <c r="P3376" i="1"/>
  <c r="P3377" i="1"/>
  <c r="P3378" i="1"/>
  <c r="P3379" i="1"/>
  <c r="P3380" i="1"/>
  <c r="P3381" i="1"/>
  <c r="P3382" i="1"/>
  <c r="P3383" i="1"/>
  <c r="P3384" i="1"/>
  <c r="P3385" i="1"/>
  <c r="P3386" i="1"/>
  <c r="P3387" i="1"/>
  <c r="P3388" i="1"/>
  <c r="P3389" i="1"/>
  <c r="P3390" i="1"/>
  <c r="P3391" i="1"/>
  <c r="P3392" i="1"/>
  <c r="P3393" i="1"/>
  <c r="P3394" i="1"/>
  <c r="P3395" i="1"/>
  <c r="P3396" i="1"/>
  <c r="P3397" i="1"/>
  <c r="P3398" i="1"/>
  <c r="P3399" i="1"/>
  <c r="P3400" i="1"/>
  <c r="P3401" i="1"/>
  <c r="P3402" i="1"/>
  <c r="P3403" i="1"/>
  <c r="P3404" i="1"/>
  <c r="P3405" i="1"/>
  <c r="P3406" i="1"/>
  <c r="P3407" i="1"/>
  <c r="P3408" i="1"/>
  <c r="P3409" i="1"/>
  <c r="P3410" i="1"/>
  <c r="P3411" i="1"/>
  <c r="P3412" i="1"/>
  <c r="P3413" i="1"/>
  <c r="P3414" i="1"/>
  <c r="P3415" i="1"/>
  <c r="P3416" i="1"/>
  <c r="P3417" i="1"/>
  <c r="P3418" i="1"/>
  <c r="P3419" i="1"/>
  <c r="P3420" i="1"/>
  <c r="P3421" i="1"/>
  <c r="P3422" i="1"/>
  <c r="P3423" i="1"/>
  <c r="P3424" i="1"/>
  <c r="P3425" i="1"/>
  <c r="P3426" i="1"/>
  <c r="P3427" i="1"/>
  <c r="P3428" i="1"/>
  <c r="P3429" i="1"/>
  <c r="P3430" i="1"/>
  <c r="P3431" i="1"/>
  <c r="P3432" i="1"/>
  <c r="P3433" i="1"/>
  <c r="P3434" i="1"/>
  <c r="P3435" i="1"/>
  <c r="P3436" i="1"/>
  <c r="P3437" i="1"/>
  <c r="P3438" i="1"/>
  <c r="P3439" i="1"/>
  <c r="P3440" i="1"/>
  <c r="P3441" i="1"/>
  <c r="P3442" i="1"/>
  <c r="P3443" i="1"/>
  <c r="P3444" i="1"/>
  <c r="P3445" i="1"/>
  <c r="P3446" i="1"/>
  <c r="P3447" i="1"/>
  <c r="P3448" i="1"/>
  <c r="P3449" i="1"/>
  <c r="P3450" i="1"/>
  <c r="P3451" i="1"/>
  <c r="P3452" i="1"/>
  <c r="P3453" i="1"/>
  <c r="P3454" i="1"/>
  <c r="P3455" i="1"/>
  <c r="P3456" i="1"/>
  <c r="P3457" i="1"/>
  <c r="P3458" i="1"/>
  <c r="P3459" i="1"/>
  <c r="P3460" i="1"/>
  <c r="P3461" i="1"/>
  <c r="P3462" i="1"/>
  <c r="P3463" i="1"/>
  <c r="P3464" i="1"/>
  <c r="P3465" i="1"/>
  <c r="P3466" i="1"/>
  <c r="P3467" i="1"/>
  <c r="P3468" i="1"/>
  <c r="P3469" i="1"/>
  <c r="P3470" i="1"/>
  <c r="P3471" i="1"/>
  <c r="P3472" i="1"/>
  <c r="P3473" i="1"/>
  <c r="P3474" i="1"/>
  <c r="P3475" i="1"/>
  <c r="P3476" i="1"/>
  <c r="P3477" i="1"/>
  <c r="P3478" i="1"/>
  <c r="P3479" i="1"/>
  <c r="P3480" i="1"/>
  <c r="P3481" i="1"/>
  <c r="P3482" i="1"/>
  <c r="P3483" i="1"/>
  <c r="P3484" i="1"/>
  <c r="P3485" i="1"/>
  <c r="P3486" i="1"/>
  <c r="P3487" i="1"/>
  <c r="P3488" i="1"/>
  <c r="P3489" i="1"/>
  <c r="P3490" i="1"/>
  <c r="P3491" i="1"/>
  <c r="P3492" i="1"/>
  <c r="P3493" i="1"/>
  <c r="P3494" i="1"/>
  <c r="P3495" i="1"/>
  <c r="P3496" i="1"/>
  <c r="P3497" i="1"/>
  <c r="P3498" i="1"/>
  <c r="P3499" i="1"/>
  <c r="P3500" i="1"/>
  <c r="P3501" i="1"/>
  <c r="P3502" i="1"/>
  <c r="P3503" i="1"/>
  <c r="P3504" i="1"/>
  <c r="P3505" i="1"/>
  <c r="P3506" i="1"/>
  <c r="P3507" i="1"/>
  <c r="P3508" i="1"/>
  <c r="P3509" i="1"/>
  <c r="P3510" i="1"/>
  <c r="P3511" i="1"/>
  <c r="P3512" i="1"/>
  <c r="P3513" i="1"/>
  <c r="P3514" i="1"/>
  <c r="P3515" i="1"/>
  <c r="P3516" i="1"/>
  <c r="P3517" i="1"/>
  <c r="P3518" i="1"/>
  <c r="P3519" i="1"/>
  <c r="P3520" i="1"/>
  <c r="P3521" i="1"/>
  <c r="P3522" i="1"/>
  <c r="P3523" i="1"/>
  <c r="P3524" i="1"/>
  <c r="P3525" i="1"/>
  <c r="P3526" i="1"/>
  <c r="P3527" i="1"/>
  <c r="P3528" i="1"/>
  <c r="P3529" i="1"/>
  <c r="P3530" i="1"/>
  <c r="P3531" i="1"/>
  <c r="P3532" i="1"/>
  <c r="P3533" i="1"/>
  <c r="P3534" i="1"/>
  <c r="P3535" i="1"/>
  <c r="P3536" i="1"/>
  <c r="P3537" i="1"/>
  <c r="P3538" i="1"/>
  <c r="P3539" i="1"/>
  <c r="P3540" i="1"/>
  <c r="P3541" i="1"/>
  <c r="P3542" i="1"/>
  <c r="P3543" i="1"/>
  <c r="P3544" i="1"/>
  <c r="P3545" i="1"/>
  <c r="P3546" i="1"/>
  <c r="P3547" i="1"/>
  <c r="P3548" i="1"/>
  <c r="P3549" i="1"/>
  <c r="P3550" i="1"/>
  <c r="P3551" i="1"/>
  <c r="P3552" i="1"/>
  <c r="P3553" i="1"/>
  <c r="P3554" i="1"/>
  <c r="P3555" i="1"/>
  <c r="P3556" i="1"/>
  <c r="P3557" i="1"/>
  <c r="P3558" i="1"/>
  <c r="P3559" i="1"/>
  <c r="P3560" i="1"/>
  <c r="P3561" i="1"/>
  <c r="P3562" i="1"/>
  <c r="P3563" i="1"/>
  <c r="P3564" i="1"/>
  <c r="P3565" i="1"/>
  <c r="P3566" i="1"/>
  <c r="P3567" i="1"/>
  <c r="P3568" i="1"/>
  <c r="P3569" i="1"/>
  <c r="P3570" i="1"/>
  <c r="P3571" i="1"/>
  <c r="P3572" i="1"/>
  <c r="P3573" i="1"/>
  <c r="P3574" i="1"/>
  <c r="P3575" i="1"/>
  <c r="P3576" i="1"/>
  <c r="P3577" i="1"/>
  <c r="P3578" i="1"/>
  <c r="P3579" i="1"/>
  <c r="P3580" i="1"/>
  <c r="P3581" i="1"/>
  <c r="P3582" i="1"/>
  <c r="P3583" i="1"/>
  <c r="P3584" i="1"/>
  <c r="P3585" i="1"/>
  <c r="P3586" i="1"/>
  <c r="P3587" i="1"/>
  <c r="P3588" i="1"/>
  <c r="P3589" i="1"/>
  <c r="P3590" i="1"/>
  <c r="P3591" i="1"/>
  <c r="P3592" i="1"/>
  <c r="P3593" i="1"/>
  <c r="P3594" i="1"/>
  <c r="P3595" i="1"/>
  <c r="P3596" i="1"/>
  <c r="P3597" i="1"/>
  <c r="P3598" i="1"/>
  <c r="P3599" i="1"/>
  <c r="P3600" i="1"/>
  <c r="P3601" i="1"/>
  <c r="P3602" i="1"/>
  <c r="P3603" i="1"/>
  <c r="P3604" i="1"/>
  <c r="P3605" i="1"/>
  <c r="P3606" i="1"/>
  <c r="P3607" i="1"/>
  <c r="P3608" i="1"/>
  <c r="P3609" i="1"/>
  <c r="P3610" i="1"/>
  <c r="P3611" i="1"/>
  <c r="P3612" i="1"/>
  <c r="P3613" i="1"/>
  <c r="P3614" i="1"/>
  <c r="P3615" i="1"/>
  <c r="P3616" i="1"/>
  <c r="P3617" i="1"/>
  <c r="P3618" i="1"/>
  <c r="P3619" i="1"/>
  <c r="P3620" i="1"/>
  <c r="P3621" i="1"/>
  <c r="P3622" i="1"/>
  <c r="P3623" i="1"/>
  <c r="P3624" i="1"/>
  <c r="P3625" i="1"/>
  <c r="P3626" i="1"/>
  <c r="P3627" i="1"/>
  <c r="P3628" i="1"/>
  <c r="P3629" i="1"/>
  <c r="P3630" i="1"/>
  <c r="P3631" i="1"/>
  <c r="P3632" i="1"/>
  <c r="P3633" i="1"/>
  <c r="P3634" i="1"/>
  <c r="P3635" i="1"/>
  <c r="P3636" i="1"/>
  <c r="P3637" i="1"/>
  <c r="P3638" i="1"/>
  <c r="P3639" i="1"/>
  <c r="P3640" i="1"/>
  <c r="P3641" i="1"/>
  <c r="P3642" i="1"/>
  <c r="P3643" i="1"/>
  <c r="P3644" i="1"/>
  <c r="P3645" i="1"/>
  <c r="P3646" i="1"/>
  <c r="P3647" i="1"/>
  <c r="P3648" i="1"/>
  <c r="P3649" i="1"/>
  <c r="P3650" i="1"/>
  <c r="P3651" i="1"/>
  <c r="P3652" i="1"/>
  <c r="P3653" i="1"/>
  <c r="P3654" i="1"/>
  <c r="P3655" i="1"/>
  <c r="P3656" i="1"/>
  <c r="P3657" i="1"/>
  <c r="P3658" i="1"/>
  <c r="P3659" i="1"/>
  <c r="P3660" i="1"/>
  <c r="P3661" i="1"/>
  <c r="P3662" i="1"/>
  <c r="P3663" i="1"/>
  <c r="P3664" i="1"/>
  <c r="P3665" i="1"/>
  <c r="P3666" i="1"/>
  <c r="P3667" i="1"/>
  <c r="P3668" i="1"/>
  <c r="P3669" i="1"/>
  <c r="P3670" i="1"/>
  <c r="P3671" i="1"/>
  <c r="P3672" i="1"/>
  <c r="P3673" i="1"/>
  <c r="P3674" i="1"/>
  <c r="P3675" i="1"/>
  <c r="P3676" i="1"/>
  <c r="P3677" i="1"/>
  <c r="P3678" i="1"/>
  <c r="P3679" i="1"/>
  <c r="P3680" i="1"/>
  <c r="P3681" i="1"/>
  <c r="P3682" i="1"/>
  <c r="P3683" i="1"/>
  <c r="P3684" i="1"/>
  <c r="P3685" i="1"/>
  <c r="P3686" i="1"/>
  <c r="P3687" i="1"/>
  <c r="P3688" i="1"/>
  <c r="P3689" i="1"/>
  <c r="P3690" i="1"/>
  <c r="P3691" i="1"/>
  <c r="P3692" i="1"/>
  <c r="P3693" i="1"/>
  <c r="P3694" i="1"/>
  <c r="P3695" i="1"/>
  <c r="P3696" i="1"/>
  <c r="P3697" i="1"/>
  <c r="P3698" i="1"/>
  <c r="P3699" i="1"/>
  <c r="P3700" i="1"/>
  <c r="P3701" i="1"/>
  <c r="P3702" i="1"/>
  <c r="P3703" i="1"/>
  <c r="P3704" i="1"/>
  <c r="P3705" i="1"/>
  <c r="P3706" i="1"/>
  <c r="P3707" i="1"/>
  <c r="P3708" i="1"/>
  <c r="P3709" i="1"/>
  <c r="P3710" i="1"/>
  <c r="P3711" i="1"/>
  <c r="P3712" i="1"/>
  <c r="P3713" i="1"/>
  <c r="P3714" i="1"/>
  <c r="P3715" i="1"/>
  <c r="P3716" i="1"/>
  <c r="P3717" i="1"/>
  <c r="P3718" i="1"/>
  <c r="P3719" i="1"/>
  <c r="P3720" i="1"/>
  <c r="P3721" i="1"/>
  <c r="P3722" i="1"/>
  <c r="P3723" i="1"/>
  <c r="P3724" i="1"/>
  <c r="P3725" i="1"/>
  <c r="P3726" i="1"/>
  <c r="P3727" i="1"/>
  <c r="P3728" i="1"/>
  <c r="P3729" i="1"/>
  <c r="P3730" i="1"/>
  <c r="P3731" i="1"/>
  <c r="P3732" i="1"/>
  <c r="P3733" i="1"/>
  <c r="P3734" i="1"/>
  <c r="P3735" i="1"/>
  <c r="P3736" i="1"/>
  <c r="P3737" i="1"/>
  <c r="P3738" i="1"/>
  <c r="P3739" i="1"/>
  <c r="P3740" i="1"/>
  <c r="P3741" i="1"/>
  <c r="P3742" i="1"/>
  <c r="P3743" i="1"/>
  <c r="P3744" i="1"/>
  <c r="P3745" i="1"/>
  <c r="P3746" i="1"/>
  <c r="P3747" i="1"/>
  <c r="P3748" i="1"/>
  <c r="P3749" i="1"/>
  <c r="P3750" i="1"/>
  <c r="P3751" i="1"/>
  <c r="P3752" i="1"/>
  <c r="P3753" i="1"/>
  <c r="P3754" i="1"/>
  <c r="P3755" i="1"/>
  <c r="P3756" i="1"/>
  <c r="P3757" i="1"/>
  <c r="P3758" i="1"/>
  <c r="P3759" i="1"/>
  <c r="P3760" i="1"/>
  <c r="P3761" i="1"/>
  <c r="P3762" i="1"/>
  <c r="P3763" i="1"/>
  <c r="P3764" i="1"/>
  <c r="P3765" i="1"/>
  <c r="P3766" i="1"/>
  <c r="P3767" i="1"/>
  <c r="P3768" i="1"/>
  <c r="P3769" i="1"/>
  <c r="P3770" i="1"/>
  <c r="P3771" i="1"/>
  <c r="P3772" i="1"/>
  <c r="P3773" i="1"/>
  <c r="P3774" i="1"/>
  <c r="P3775" i="1"/>
  <c r="P3776" i="1"/>
  <c r="P3777" i="1"/>
  <c r="P3778" i="1"/>
  <c r="P3779" i="1"/>
  <c r="P3780" i="1"/>
  <c r="P3781" i="1"/>
  <c r="P3782" i="1"/>
  <c r="P3783" i="1"/>
  <c r="P3784" i="1"/>
  <c r="P3785" i="1"/>
  <c r="P3786" i="1"/>
  <c r="P3787" i="1"/>
  <c r="P3788" i="1"/>
  <c r="P3789" i="1"/>
  <c r="P3790" i="1"/>
  <c r="P3791" i="1"/>
  <c r="P3792" i="1"/>
  <c r="P3793" i="1"/>
  <c r="P3794" i="1"/>
  <c r="P3795" i="1"/>
  <c r="P3796" i="1"/>
  <c r="P3797" i="1"/>
  <c r="P3798" i="1"/>
  <c r="P3799" i="1"/>
  <c r="P3800" i="1"/>
  <c r="P3801" i="1"/>
  <c r="P3802" i="1"/>
  <c r="P3803" i="1"/>
  <c r="P3804" i="1"/>
  <c r="P3805" i="1"/>
  <c r="P3806" i="1"/>
  <c r="P3807" i="1"/>
  <c r="P3808" i="1"/>
  <c r="P3809" i="1"/>
  <c r="P3810" i="1"/>
  <c r="P3811" i="1"/>
  <c r="P3812" i="1"/>
  <c r="P3813" i="1"/>
  <c r="P3814" i="1"/>
  <c r="P3815" i="1"/>
  <c r="P3816" i="1"/>
  <c r="P3817" i="1"/>
  <c r="P3818" i="1"/>
  <c r="P3819" i="1"/>
  <c r="P3820" i="1"/>
  <c r="P3821" i="1"/>
  <c r="P3822" i="1"/>
  <c r="P3823" i="1"/>
  <c r="P3824" i="1"/>
  <c r="P3825" i="1"/>
  <c r="P3826" i="1"/>
  <c r="P3827" i="1"/>
  <c r="P3828" i="1"/>
  <c r="P3829" i="1"/>
  <c r="P3830" i="1"/>
  <c r="P3831" i="1"/>
  <c r="P3832" i="1"/>
  <c r="P3833" i="1"/>
  <c r="P3834" i="1"/>
  <c r="P3835" i="1"/>
  <c r="P3836" i="1"/>
  <c r="P3837" i="1"/>
  <c r="P3838" i="1"/>
  <c r="P3839" i="1"/>
  <c r="P3840" i="1"/>
  <c r="P3841" i="1"/>
  <c r="P3842" i="1"/>
  <c r="P3843" i="1"/>
  <c r="P3844" i="1"/>
  <c r="P3845" i="1"/>
  <c r="P3846" i="1"/>
  <c r="P3847" i="1"/>
  <c r="P3848" i="1"/>
  <c r="P3849" i="1"/>
  <c r="P3850" i="1"/>
  <c r="P3851" i="1"/>
  <c r="P3852" i="1"/>
  <c r="P3853" i="1"/>
  <c r="P3854" i="1"/>
  <c r="P3855" i="1"/>
  <c r="P3856" i="1"/>
  <c r="P3857" i="1"/>
  <c r="P3858" i="1"/>
  <c r="P3859" i="1"/>
  <c r="P3860" i="1"/>
  <c r="P3861" i="1"/>
  <c r="P3862" i="1"/>
  <c r="P3863" i="1"/>
  <c r="P3864" i="1"/>
  <c r="P3865" i="1"/>
  <c r="P3866" i="1"/>
  <c r="P3867" i="1"/>
  <c r="P3868" i="1"/>
  <c r="P3869" i="1"/>
  <c r="P3870" i="1"/>
  <c r="P3871" i="1"/>
  <c r="P3872" i="1"/>
  <c r="P3873" i="1"/>
  <c r="P3874" i="1"/>
  <c r="P3875" i="1"/>
  <c r="P3876" i="1"/>
  <c r="P3877" i="1"/>
  <c r="P3878" i="1"/>
  <c r="P3879" i="1"/>
  <c r="P3880" i="1"/>
  <c r="P3881" i="1"/>
  <c r="P3882" i="1"/>
  <c r="P3883" i="1"/>
  <c r="P3884" i="1"/>
  <c r="P3885" i="1"/>
  <c r="P3886" i="1"/>
  <c r="P3887" i="1"/>
  <c r="P3888" i="1"/>
  <c r="P3889" i="1"/>
  <c r="P3890" i="1"/>
  <c r="P3891" i="1"/>
  <c r="P3892" i="1"/>
  <c r="P3893" i="1"/>
  <c r="P3894" i="1"/>
  <c r="P3895" i="1"/>
  <c r="P3896" i="1"/>
  <c r="P3897" i="1"/>
  <c r="P3898" i="1"/>
  <c r="P3899" i="1"/>
  <c r="P3900" i="1"/>
  <c r="P3901" i="1"/>
  <c r="P3902" i="1"/>
  <c r="P3903" i="1"/>
  <c r="P3904" i="1"/>
  <c r="P3905" i="1"/>
  <c r="P3906" i="1"/>
  <c r="P3907" i="1"/>
  <c r="P3908" i="1"/>
  <c r="P3909" i="1"/>
  <c r="P3910" i="1"/>
  <c r="P3911" i="1"/>
  <c r="P3912" i="1"/>
  <c r="P3913" i="1"/>
  <c r="P3914" i="1"/>
  <c r="P3915" i="1"/>
  <c r="P3916" i="1"/>
  <c r="P3917" i="1"/>
  <c r="P3918" i="1"/>
  <c r="P3919" i="1"/>
  <c r="P3920" i="1"/>
  <c r="P3921" i="1"/>
  <c r="P3922" i="1"/>
  <c r="P3923" i="1"/>
  <c r="P3924" i="1"/>
  <c r="P3925" i="1"/>
  <c r="P3926" i="1"/>
  <c r="P3927" i="1"/>
  <c r="P3928" i="1"/>
  <c r="P3929" i="1"/>
  <c r="P3930" i="1"/>
  <c r="P3931" i="1"/>
  <c r="P3932" i="1"/>
  <c r="P3933" i="1"/>
  <c r="P3934" i="1"/>
  <c r="P3935" i="1"/>
  <c r="P3936" i="1"/>
  <c r="P3937" i="1"/>
  <c r="P3938" i="1"/>
  <c r="P3939" i="1"/>
  <c r="P3940" i="1"/>
  <c r="P3941" i="1"/>
  <c r="P3942" i="1"/>
  <c r="P3943" i="1"/>
  <c r="P3944" i="1"/>
  <c r="P3945" i="1"/>
  <c r="P3946" i="1"/>
  <c r="P3947" i="1"/>
  <c r="P3948" i="1"/>
  <c r="P3949" i="1"/>
  <c r="P3950" i="1"/>
  <c r="P3951" i="1"/>
  <c r="P3952" i="1"/>
  <c r="P3953" i="1"/>
  <c r="P3954" i="1"/>
  <c r="P3955" i="1"/>
  <c r="P3956" i="1"/>
  <c r="P3957" i="1"/>
  <c r="P3958" i="1"/>
  <c r="P3959" i="1"/>
  <c r="P3960" i="1"/>
  <c r="P3961" i="1"/>
  <c r="P3962" i="1"/>
  <c r="P3963" i="1"/>
  <c r="P3964" i="1"/>
  <c r="P3965" i="1"/>
  <c r="P3966" i="1"/>
  <c r="P3967" i="1"/>
  <c r="P3968" i="1"/>
  <c r="P3969" i="1"/>
  <c r="P3970" i="1"/>
  <c r="P3971" i="1"/>
  <c r="P3972" i="1"/>
  <c r="P3973" i="1"/>
  <c r="P3974" i="1"/>
  <c r="P3975" i="1"/>
  <c r="P3976" i="1"/>
  <c r="P3977" i="1"/>
  <c r="P3978" i="1"/>
  <c r="P3979" i="1"/>
  <c r="P3980" i="1"/>
  <c r="P3981" i="1"/>
  <c r="P3982" i="1"/>
  <c r="P3983" i="1"/>
  <c r="P3984" i="1"/>
  <c r="P3985" i="1"/>
  <c r="P3986" i="1"/>
  <c r="P3987" i="1"/>
  <c r="P3988" i="1"/>
  <c r="P3989" i="1"/>
  <c r="P3990" i="1"/>
  <c r="P3991" i="1"/>
  <c r="P3992" i="1"/>
  <c r="P3993" i="1"/>
  <c r="P3994" i="1"/>
  <c r="P3995" i="1"/>
  <c r="P3996" i="1"/>
  <c r="P3997" i="1"/>
  <c r="P3998" i="1"/>
  <c r="P3999" i="1"/>
  <c r="P4000" i="1"/>
  <c r="P4001" i="1"/>
  <c r="P4002" i="1"/>
  <c r="P4003" i="1"/>
  <c r="P2003" i="1"/>
  <c r="P2004" i="1"/>
  <c r="P2005" i="1"/>
  <c r="P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7"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N2006" i="1"/>
  <c r="N2007" i="1"/>
  <c r="N2008" i="1"/>
  <c r="N2009" i="1"/>
  <c r="N2010" i="1"/>
  <c r="N2011" i="1"/>
  <c r="N2012" i="1"/>
  <c r="N2013" i="1"/>
  <c r="N2014" i="1"/>
  <c r="N2015" i="1"/>
  <c r="N2016" i="1"/>
  <c r="N2017" i="1"/>
  <c r="N2018" i="1"/>
  <c r="N2019" i="1"/>
  <c r="N2020" i="1"/>
  <c r="N2021" i="1"/>
  <c r="N2022" i="1"/>
  <c r="N2023" i="1"/>
  <c r="N2024" i="1"/>
  <c r="N2025" i="1"/>
  <c r="N2026" i="1"/>
  <c r="N2027" i="1"/>
  <c r="N2028" i="1"/>
  <c r="N2029" i="1"/>
  <c r="N2030" i="1"/>
  <c r="N2031" i="1"/>
  <c r="N2032" i="1"/>
  <c r="N2033" i="1"/>
  <c r="N2034" i="1"/>
  <c r="N2035" i="1"/>
  <c r="N2036" i="1"/>
  <c r="N2037" i="1"/>
  <c r="N2038" i="1"/>
  <c r="N2039" i="1"/>
  <c r="N2040" i="1"/>
  <c r="N2041" i="1"/>
  <c r="N2042" i="1"/>
  <c r="N2043" i="1"/>
  <c r="N2044" i="1"/>
  <c r="N2045" i="1"/>
  <c r="N2046" i="1"/>
  <c r="N2047" i="1"/>
  <c r="N2048" i="1"/>
  <c r="N2049" i="1"/>
  <c r="N2050" i="1"/>
  <c r="N2051" i="1"/>
  <c r="N2052" i="1"/>
  <c r="N2053" i="1"/>
  <c r="N2054" i="1"/>
  <c r="N2055" i="1"/>
  <c r="N2056" i="1"/>
  <c r="N2057" i="1"/>
  <c r="N2058" i="1"/>
  <c r="N2059" i="1"/>
  <c r="N2060" i="1"/>
  <c r="N2061" i="1"/>
  <c r="N2062" i="1"/>
  <c r="N2063" i="1"/>
  <c r="N2064" i="1"/>
  <c r="N2065" i="1"/>
  <c r="N2066" i="1"/>
  <c r="N2067" i="1"/>
  <c r="N2068" i="1"/>
  <c r="N2069" i="1"/>
  <c r="N2070" i="1"/>
  <c r="N2071" i="1"/>
  <c r="N2072" i="1"/>
  <c r="N2073" i="1"/>
  <c r="N2074" i="1"/>
  <c r="N2075" i="1"/>
  <c r="N2076" i="1"/>
  <c r="N2077" i="1"/>
  <c r="N2078" i="1"/>
  <c r="N2079" i="1"/>
  <c r="N2080" i="1"/>
  <c r="N2081" i="1"/>
  <c r="N2082" i="1"/>
  <c r="N2083" i="1"/>
  <c r="N2084" i="1"/>
  <c r="N2085" i="1"/>
  <c r="N2086" i="1"/>
  <c r="N2087" i="1"/>
  <c r="N2088" i="1"/>
  <c r="N2089" i="1"/>
  <c r="N2090" i="1"/>
  <c r="N2091" i="1"/>
  <c r="N2092" i="1"/>
  <c r="N2093" i="1"/>
  <c r="N2094" i="1"/>
  <c r="N2095" i="1"/>
  <c r="N2096" i="1"/>
  <c r="N2097" i="1"/>
  <c r="N2098" i="1"/>
  <c r="N2099" i="1"/>
  <c r="N2100" i="1"/>
  <c r="N2101" i="1"/>
  <c r="N2102" i="1"/>
  <c r="N2103" i="1"/>
  <c r="N2104" i="1"/>
  <c r="N2105" i="1"/>
  <c r="N2106" i="1"/>
  <c r="N2107" i="1"/>
  <c r="N2108" i="1"/>
  <c r="N2109" i="1"/>
  <c r="N2110" i="1"/>
  <c r="N2111" i="1"/>
  <c r="N2112" i="1"/>
  <c r="N2113" i="1"/>
  <c r="N2114" i="1"/>
  <c r="N2115" i="1"/>
  <c r="N2116" i="1"/>
  <c r="N2117" i="1"/>
  <c r="N2118" i="1"/>
  <c r="N2119" i="1"/>
  <c r="N2120" i="1"/>
  <c r="N2121" i="1"/>
  <c r="N2122" i="1"/>
  <c r="N2123" i="1"/>
  <c r="N2124" i="1"/>
  <c r="N2125" i="1"/>
  <c r="N2126" i="1"/>
  <c r="N2127" i="1"/>
  <c r="N2128" i="1"/>
  <c r="N2129" i="1"/>
  <c r="N2130" i="1"/>
  <c r="N2131" i="1"/>
  <c r="N2132" i="1"/>
  <c r="N2133" i="1"/>
  <c r="N2134" i="1"/>
  <c r="N2135" i="1"/>
  <c r="N2136" i="1"/>
  <c r="N2137" i="1"/>
  <c r="N2138" i="1"/>
  <c r="N2139" i="1"/>
  <c r="N2140" i="1"/>
  <c r="N2141" i="1"/>
  <c r="N2142" i="1"/>
  <c r="N2143" i="1"/>
  <c r="N2144" i="1"/>
  <c r="N2145" i="1"/>
  <c r="N2146" i="1"/>
  <c r="N2147" i="1"/>
  <c r="N2148" i="1"/>
  <c r="N2149" i="1"/>
  <c r="N2150" i="1"/>
  <c r="N2151" i="1"/>
  <c r="N2152" i="1"/>
  <c r="N2153" i="1"/>
  <c r="N2154" i="1"/>
  <c r="N2155" i="1"/>
  <c r="N2156" i="1"/>
  <c r="N2157" i="1"/>
  <c r="N2158" i="1"/>
  <c r="N2159" i="1"/>
  <c r="N2160" i="1"/>
  <c r="N2161" i="1"/>
  <c r="N2162" i="1"/>
  <c r="N2163" i="1"/>
  <c r="N2164" i="1"/>
  <c r="N2165" i="1"/>
  <c r="N2166" i="1"/>
  <c r="N2167" i="1"/>
  <c r="N2168" i="1"/>
  <c r="N2169" i="1"/>
  <c r="N2170" i="1"/>
  <c r="N2171" i="1"/>
  <c r="N2172" i="1"/>
  <c r="N2173" i="1"/>
  <c r="N2174" i="1"/>
  <c r="N2175" i="1"/>
  <c r="N2176" i="1"/>
  <c r="N2177" i="1"/>
  <c r="N2178" i="1"/>
  <c r="N2179" i="1"/>
  <c r="N2180" i="1"/>
  <c r="N2181" i="1"/>
  <c r="N2182" i="1"/>
  <c r="N2183" i="1"/>
  <c r="N2184" i="1"/>
  <c r="N2185" i="1"/>
  <c r="N2186" i="1"/>
  <c r="N2187" i="1"/>
  <c r="N2188" i="1"/>
  <c r="N2189" i="1"/>
  <c r="N2190" i="1"/>
  <c r="N2191" i="1"/>
  <c r="N2192" i="1"/>
  <c r="N2193" i="1"/>
  <c r="N2194" i="1"/>
  <c r="N2195" i="1"/>
  <c r="N2196" i="1"/>
  <c r="N2197" i="1"/>
  <c r="N2198" i="1"/>
  <c r="N2199" i="1"/>
  <c r="N2200" i="1"/>
  <c r="N2201" i="1"/>
  <c r="N2202" i="1"/>
  <c r="N2203" i="1"/>
  <c r="N2204" i="1"/>
  <c r="N2205" i="1"/>
  <c r="N2206" i="1"/>
  <c r="N2207" i="1"/>
  <c r="N2208" i="1"/>
  <c r="N2209" i="1"/>
  <c r="N2210" i="1"/>
  <c r="N2211" i="1"/>
  <c r="N2212" i="1"/>
  <c r="N2213" i="1"/>
  <c r="N2214" i="1"/>
  <c r="N2215" i="1"/>
  <c r="N2216" i="1"/>
  <c r="N2217" i="1"/>
  <c r="N2218" i="1"/>
  <c r="N2219" i="1"/>
  <c r="N2220" i="1"/>
  <c r="N2221" i="1"/>
  <c r="N2222" i="1"/>
  <c r="N2223" i="1"/>
  <c r="N2224" i="1"/>
  <c r="N2225" i="1"/>
  <c r="N2226" i="1"/>
  <c r="N2227" i="1"/>
  <c r="N2228" i="1"/>
  <c r="N2229" i="1"/>
  <c r="N2230" i="1"/>
  <c r="N2231" i="1"/>
  <c r="N2232" i="1"/>
  <c r="N2233" i="1"/>
  <c r="N2234" i="1"/>
  <c r="N2235" i="1"/>
  <c r="N2236" i="1"/>
  <c r="N2237" i="1"/>
  <c r="N2238" i="1"/>
  <c r="N2239" i="1"/>
  <c r="N2240" i="1"/>
  <c r="N2241" i="1"/>
  <c r="N2242" i="1"/>
  <c r="N2243" i="1"/>
  <c r="N2244" i="1"/>
  <c r="N2245" i="1"/>
  <c r="N2246" i="1"/>
  <c r="N2247" i="1"/>
  <c r="N2248" i="1"/>
  <c r="N2249" i="1"/>
  <c r="N2250" i="1"/>
  <c r="N2251" i="1"/>
  <c r="N2252" i="1"/>
  <c r="N2253" i="1"/>
  <c r="N2254" i="1"/>
  <c r="N2255" i="1"/>
  <c r="N2256" i="1"/>
  <c r="N2257" i="1"/>
  <c r="N2258" i="1"/>
  <c r="N2259" i="1"/>
  <c r="N2260" i="1"/>
  <c r="N2261" i="1"/>
  <c r="N2262" i="1"/>
  <c r="N2263" i="1"/>
  <c r="N2264" i="1"/>
  <c r="N2265" i="1"/>
  <c r="N2266" i="1"/>
  <c r="N2267" i="1"/>
  <c r="N2268" i="1"/>
  <c r="N2269" i="1"/>
  <c r="N2270" i="1"/>
  <c r="N2271" i="1"/>
  <c r="N2272" i="1"/>
  <c r="N2273" i="1"/>
  <c r="N2274" i="1"/>
  <c r="N2275" i="1"/>
  <c r="N2276" i="1"/>
  <c r="N2277" i="1"/>
  <c r="N2278" i="1"/>
  <c r="N2279" i="1"/>
  <c r="N2280" i="1"/>
  <c r="N2281" i="1"/>
  <c r="N2282" i="1"/>
  <c r="N2283" i="1"/>
  <c r="N2284" i="1"/>
  <c r="N2285" i="1"/>
  <c r="N2286" i="1"/>
  <c r="N2287" i="1"/>
  <c r="N2288" i="1"/>
  <c r="N2289" i="1"/>
  <c r="N2290" i="1"/>
  <c r="N2291" i="1"/>
  <c r="N2292" i="1"/>
  <c r="N2293" i="1"/>
  <c r="N2294" i="1"/>
  <c r="N2295" i="1"/>
  <c r="N2296" i="1"/>
  <c r="N2297" i="1"/>
  <c r="N2298" i="1"/>
  <c r="N2299" i="1"/>
  <c r="N2300" i="1"/>
  <c r="N2301" i="1"/>
  <c r="N2302" i="1"/>
  <c r="N2303" i="1"/>
  <c r="N2304" i="1"/>
  <c r="N2305" i="1"/>
  <c r="N2306" i="1"/>
  <c r="N2307" i="1"/>
  <c r="N2308" i="1"/>
  <c r="N2309" i="1"/>
  <c r="N2310" i="1"/>
  <c r="N2311" i="1"/>
  <c r="N2312" i="1"/>
  <c r="N2313" i="1"/>
  <c r="N2314" i="1"/>
  <c r="N2315" i="1"/>
  <c r="N2316" i="1"/>
  <c r="N2317" i="1"/>
  <c r="N2318" i="1"/>
  <c r="N2319" i="1"/>
  <c r="N2320" i="1"/>
  <c r="N2321" i="1"/>
  <c r="N2322" i="1"/>
  <c r="N2323" i="1"/>
  <c r="N2324" i="1"/>
  <c r="N2325" i="1"/>
  <c r="N2326" i="1"/>
  <c r="N2327" i="1"/>
  <c r="N2328" i="1"/>
  <c r="N2329" i="1"/>
  <c r="N2330" i="1"/>
  <c r="N2331" i="1"/>
  <c r="N2332" i="1"/>
  <c r="N2333" i="1"/>
  <c r="N2334" i="1"/>
  <c r="N2335" i="1"/>
  <c r="N2336" i="1"/>
  <c r="N2337" i="1"/>
  <c r="N2338" i="1"/>
  <c r="N2339" i="1"/>
  <c r="N2340" i="1"/>
  <c r="N2341" i="1"/>
  <c r="N2342" i="1"/>
  <c r="N2343" i="1"/>
  <c r="N2344" i="1"/>
  <c r="N2345" i="1"/>
  <c r="N2346" i="1"/>
  <c r="N2347" i="1"/>
  <c r="N2348" i="1"/>
  <c r="N2349" i="1"/>
  <c r="N2350" i="1"/>
  <c r="N2351" i="1"/>
  <c r="N2352" i="1"/>
  <c r="N2353" i="1"/>
  <c r="N2354" i="1"/>
  <c r="N2355" i="1"/>
  <c r="N2356" i="1"/>
  <c r="N2357" i="1"/>
  <c r="N2358" i="1"/>
  <c r="N2359" i="1"/>
  <c r="N2360" i="1"/>
  <c r="N2361" i="1"/>
  <c r="N2362" i="1"/>
  <c r="N2363" i="1"/>
  <c r="N2364" i="1"/>
  <c r="N2365" i="1"/>
  <c r="N2366" i="1"/>
  <c r="N2367" i="1"/>
  <c r="N2368" i="1"/>
  <c r="N2369" i="1"/>
  <c r="N2370" i="1"/>
  <c r="N2371" i="1"/>
  <c r="N2372" i="1"/>
  <c r="N2373" i="1"/>
  <c r="N2374" i="1"/>
  <c r="N2375" i="1"/>
  <c r="N2376" i="1"/>
  <c r="N2377" i="1"/>
  <c r="N2378" i="1"/>
  <c r="N2379" i="1"/>
  <c r="N2380" i="1"/>
  <c r="N2381" i="1"/>
  <c r="N2382" i="1"/>
  <c r="N2383" i="1"/>
  <c r="N2384" i="1"/>
  <c r="N2385" i="1"/>
  <c r="N2386" i="1"/>
  <c r="N2387" i="1"/>
  <c r="N2388" i="1"/>
  <c r="N2389" i="1"/>
  <c r="N2390" i="1"/>
  <c r="N2391" i="1"/>
  <c r="N2392" i="1"/>
  <c r="N2393" i="1"/>
  <c r="N2394" i="1"/>
  <c r="N2395" i="1"/>
  <c r="N2396" i="1"/>
  <c r="N2397" i="1"/>
  <c r="N2398" i="1"/>
  <c r="N2399" i="1"/>
  <c r="N2400" i="1"/>
  <c r="N2401" i="1"/>
  <c r="N2402" i="1"/>
  <c r="N2403" i="1"/>
  <c r="N2404" i="1"/>
  <c r="N2405" i="1"/>
  <c r="N2406" i="1"/>
  <c r="N2407" i="1"/>
  <c r="N2408" i="1"/>
  <c r="N2409" i="1"/>
  <c r="N2410" i="1"/>
  <c r="N2411" i="1"/>
  <c r="N2412" i="1"/>
  <c r="N2413" i="1"/>
  <c r="N2414" i="1"/>
  <c r="N2415" i="1"/>
  <c r="N2416" i="1"/>
  <c r="N2417" i="1"/>
  <c r="N2418" i="1"/>
  <c r="N2419" i="1"/>
  <c r="N2420" i="1"/>
  <c r="N2421" i="1"/>
  <c r="N2422" i="1"/>
  <c r="N2423" i="1"/>
  <c r="N2424" i="1"/>
  <c r="N2425" i="1"/>
  <c r="N2426" i="1"/>
  <c r="N2427" i="1"/>
  <c r="N2428" i="1"/>
  <c r="N2429" i="1"/>
  <c r="N2430" i="1"/>
  <c r="N2431" i="1"/>
  <c r="N2432" i="1"/>
  <c r="N2433" i="1"/>
  <c r="N2434" i="1"/>
  <c r="N2435" i="1"/>
  <c r="N2436" i="1"/>
  <c r="N2437" i="1"/>
  <c r="N2438" i="1"/>
  <c r="N2439" i="1"/>
  <c r="N2440" i="1"/>
  <c r="N2441" i="1"/>
  <c r="N2442" i="1"/>
  <c r="N2443" i="1"/>
  <c r="N2444" i="1"/>
  <c r="N2445" i="1"/>
  <c r="N2446" i="1"/>
  <c r="N2447" i="1"/>
  <c r="N2448" i="1"/>
  <c r="N2449" i="1"/>
  <c r="N2450" i="1"/>
  <c r="N2451" i="1"/>
  <c r="N2452" i="1"/>
  <c r="N2453" i="1"/>
  <c r="N2454" i="1"/>
  <c r="N2455" i="1"/>
  <c r="N2456" i="1"/>
  <c r="N2457" i="1"/>
  <c r="N2458" i="1"/>
  <c r="N2459" i="1"/>
  <c r="N2460" i="1"/>
  <c r="N2461" i="1"/>
  <c r="N2462" i="1"/>
  <c r="N2463" i="1"/>
  <c r="N2464" i="1"/>
  <c r="N2465" i="1"/>
  <c r="N2466" i="1"/>
  <c r="N2467" i="1"/>
  <c r="N2468" i="1"/>
  <c r="N2469" i="1"/>
  <c r="N2470" i="1"/>
  <c r="N2471" i="1"/>
  <c r="N2472" i="1"/>
  <c r="N2473" i="1"/>
  <c r="N2474" i="1"/>
  <c r="N2475" i="1"/>
  <c r="N2476" i="1"/>
  <c r="N2477" i="1"/>
  <c r="N2478" i="1"/>
  <c r="N2479" i="1"/>
  <c r="N2480" i="1"/>
  <c r="N2481" i="1"/>
  <c r="N2482" i="1"/>
  <c r="N2483" i="1"/>
  <c r="N2484" i="1"/>
  <c r="N2485" i="1"/>
  <c r="N2486" i="1"/>
  <c r="N2487" i="1"/>
  <c r="N2488" i="1"/>
  <c r="N2489" i="1"/>
  <c r="N2490" i="1"/>
  <c r="N2491" i="1"/>
  <c r="N2492" i="1"/>
  <c r="N2493" i="1"/>
  <c r="N2494" i="1"/>
  <c r="N2495" i="1"/>
  <c r="N2496" i="1"/>
  <c r="N2497" i="1"/>
  <c r="N2498" i="1"/>
  <c r="N2499" i="1"/>
  <c r="N2500" i="1"/>
  <c r="N2501" i="1"/>
  <c r="N2502" i="1"/>
  <c r="N2503" i="1"/>
  <c r="N2504" i="1"/>
  <c r="N2505" i="1"/>
  <c r="N2506" i="1"/>
  <c r="N2507" i="1"/>
  <c r="N2508" i="1"/>
  <c r="N2509" i="1"/>
  <c r="N2510" i="1"/>
  <c r="N2511" i="1"/>
  <c r="N2512" i="1"/>
  <c r="N2513" i="1"/>
  <c r="N2514" i="1"/>
  <c r="N2515" i="1"/>
  <c r="N2516" i="1"/>
  <c r="N2517" i="1"/>
  <c r="N2518" i="1"/>
  <c r="N2519" i="1"/>
  <c r="N2520" i="1"/>
  <c r="N2521" i="1"/>
  <c r="N2522" i="1"/>
  <c r="N2523" i="1"/>
  <c r="N2524" i="1"/>
  <c r="N2525" i="1"/>
  <c r="N2526" i="1"/>
  <c r="N2527" i="1"/>
  <c r="N2528" i="1"/>
  <c r="N2529" i="1"/>
  <c r="N2530" i="1"/>
  <c r="N2531" i="1"/>
  <c r="N2532" i="1"/>
  <c r="N2533" i="1"/>
  <c r="N2534" i="1"/>
  <c r="N2535" i="1"/>
  <c r="N2536" i="1"/>
  <c r="N2537" i="1"/>
  <c r="N2538" i="1"/>
  <c r="N2539" i="1"/>
  <c r="N2540" i="1"/>
  <c r="N2541" i="1"/>
  <c r="N2542" i="1"/>
  <c r="N2543" i="1"/>
  <c r="N2544" i="1"/>
  <c r="N2545" i="1"/>
  <c r="N2546" i="1"/>
  <c r="N2547" i="1"/>
  <c r="N2548" i="1"/>
  <c r="N2549" i="1"/>
  <c r="N2550" i="1"/>
  <c r="N2551" i="1"/>
  <c r="N2552" i="1"/>
  <c r="N2553" i="1"/>
  <c r="N2554" i="1"/>
  <c r="N2555" i="1"/>
  <c r="N2556" i="1"/>
  <c r="N2557" i="1"/>
  <c r="N2558" i="1"/>
  <c r="N2559" i="1"/>
  <c r="N2560" i="1"/>
  <c r="N2561" i="1"/>
  <c r="N2562" i="1"/>
  <c r="N2563" i="1"/>
  <c r="N2564" i="1"/>
  <c r="N2565" i="1"/>
  <c r="N2566" i="1"/>
  <c r="N2567" i="1"/>
  <c r="N2568" i="1"/>
  <c r="N2569" i="1"/>
  <c r="N2570" i="1"/>
  <c r="N2571" i="1"/>
  <c r="N2572" i="1"/>
  <c r="N2573" i="1"/>
  <c r="N2574" i="1"/>
  <c r="N2575" i="1"/>
  <c r="N2576" i="1"/>
  <c r="N2577" i="1"/>
  <c r="N2578" i="1"/>
  <c r="N2579" i="1"/>
  <c r="N2580" i="1"/>
  <c r="N2581" i="1"/>
  <c r="N2582" i="1"/>
  <c r="N2583" i="1"/>
  <c r="N2584" i="1"/>
  <c r="N2585" i="1"/>
  <c r="N2586" i="1"/>
  <c r="N2587" i="1"/>
  <c r="N2588" i="1"/>
  <c r="N2589" i="1"/>
  <c r="N2590" i="1"/>
  <c r="N2591" i="1"/>
  <c r="N2592" i="1"/>
  <c r="N2593" i="1"/>
  <c r="N2594" i="1"/>
  <c r="N2595" i="1"/>
  <c r="N2596" i="1"/>
  <c r="N2597" i="1"/>
  <c r="N2598" i="1"/>
  <c r="N2599" i="1"/>
  <c r="N2600" i="1"/>
  <c r="N2601" i="1"/>
  <c r="N2602" i="1"/>
  <c r="N2603" i="1"/>
  <c r="N2604" i="1"/>
  <c r="N2605" i="1"/>
  <c r="N2606" i="1"/>
  <c r="N2607" i="1"/>
  <c r="N2608" i="1"/>
  <c r="N2609" i="1"/>
  <c r="N2610" i="1"/>
  <c r="N2611" i="1"/>
  <c r="N2612" i="1"/>
  <c r="N2613" i="1"/>
  <c r="N2614" i="1"/>
  <c r="N2615" i="1"/>
  <c r="N2616" i="1"/>
  <c r="N2617" i="1"/>
  <c r="N2618" i="1"/>
  <c r="N2619" i="1"/>
  <c r="N2620" i="1"/>
  <c r="N2621" i="1"/>
  <c r="N2622" i="1"/>
  <c r="N2623" i="1"/>
  <c r="N2624" i="1"/>
  <c r="N2625" i="1"/>
  <c r="N2626" i="1"/>
  <c r="N2627" i="1"/>
  <c r="N2628" i="1"/>
  <c r="N2629" i="1"/>
  <c r="N2630" i="1"/>
  <c r="N2631" i="1"/>
  <c r="N2632" i="1"/>
  <c r="N2633" i="1"/>
  <c r="N2634" i="1"/>
  <c r="N2635" i="1"/>
  <c r="N2636" i="1"/>
  <c r="N2637" i="1"/>
  <c r="N2638" i="1"/>
  <c r="N2639" i="1"/>
  <c r="N2640" i="1"/>
  <c r="N2641" i="1"/>
  <c r="N2642" i="1"/>
  <c r="N2643" i="1"/>
  <c r="N2644" i="1"/>
  <c r="N2645" i="1"/>
  <c r="N2646" i="1"/>
  <c r="N2647" i="1"/>
  <c r="N2648" i="1"/>
  <c r="N2649" i="1"/>
  <c r="N2650" i="1"/>
  <c r="N2651" i="1"/>
  <c r="N2652" i="1"/>
  <c r="N2653" i="1"/>
  <c r="N2654" i="1"/>
  <c r="N2655" i="1"/>
  <c r="N2656" i="1"/>
  <c r="N2657" i="1"/>
  <c r="N2658" i="1"/>
  <c r="N2659" i="1"/>
  <c r="N2660" i="1"/>
  <c r="N2661" i="1"/>
  <c r="N2662" i="1"/>
  <c r="N2663" i="1"/>
  <c r="N2664" i="1"/>
  <c r="N2665" i="1"/>
  <c r="N2666" i="1"/>
  <c r="N2667" i="1"/>
  <c r="N2668" i="1"/>
  <c r="N2669" i="1"/>
  <c r="N2670" i="1"/>
  <c r="N2671" i="1"/>
  <c r="N2672" i="1"/>
  <c r="N2673" i="1"/>
  <c r="N2674" i="1"/>
  <c r="N2675" i="1"/>
  <c r="N2676" i="1"/>
  <c r="N2677" i="1"/>
  <c r="N2678" i="1"/>
  <c r="N2679" i="1"/>
  <c r="N2680" i="1"/>
  <c r="N2681" i="1"/>
  <c r="N2682" i="1"/>
  <c r="N2683" i="1"/>
  <c r="N2684" i="1"/>
  <c r="N2685" i="1"/>
  <c r="N2686" i="1"/>
  <c r="N2687" i="1"/>
  <c r="N2688" i="1"/>
  <c r="N2689" i="1"/>
  <c r="N2690" i="1"/>
  <c r="N2691" i="1"/>
  <c r="N2692" i="1"/>
  <c r="N2693" i="1"/>
  <c r="N2694" i="1"/>
  <c r="N2695" i="1"/>
  <c r="N2696" i="1"/>
  <c r="N2697" i="1"/>
  <c r="N2698" i="1"/>
  <c r="N2699" i="1"/>
  <c r="N2700" i="1"/>
  <c r="N2701" i="1"/>
  <c r="N2702" i="1"/>
  <c r="N2703" i="1"/>
  <c r="N2704" i="1"/>
  <c r="N2705" i="1"/>
  <c r="N2706" i="1"/>
  <c r="N2707" i="1"/>
  <c r="N2708" i="1"/>
  <c r="N2709" i="1"/>
  <c r="N2710" i="1"/>
  <c r="N2711" i="1"/>
  <c r="N2712" i="1"/>
  <c r="N2713" i="1"/>
  <c r="N2714" i="1"/>
  <c r="N2715" i="1"/>
  <c r="N2716" i="1"/>
  <c r="N2717" i="1"/>
  <c r="N2718" i="1"/>
  <c r="N2719" i="1"/>
  <c r="N2720" i="1"/>
  <c r="N2721" i="1"/>
  <c r="N2722" i="1"/>
  <c r="N2723" i="1"/>
  <c r="N2724" i="1"/>
  <c r="N2725" i="1"/>
  <c r="N2726" i="1"/>
  <c r="N2727" i="1"/>
  <c r="N2728" i="1"/>
  <c r="N2729" i="1"/>
  <c r="N2730" i="1"/>
  <c r="N2731" i="1"/>
  <c r="N2732" i="1"/>
  <c r="N2733" i="1"/>
  <c r="N2734" i="1"/>
  <c r="N2735" i="1"/>
  <c r="N2736" i="1"/>
  <c r="N2737" i="1"/>
  <c r="N2738" i="1"/>
  <c r="N2739" i="1"/>
  <c r="N2740" i="1"/>
  <c r="N2741" i="1"/>
  <c r="N2742" i="1"/>
  <c r="N2743" i="1"/>
  <c r="N2744" i="1"/>
  <c r="N2745" i="1"/>
  <c r="N2746" i="1"/>
  <c r="N2747" i="1"/>
  <c r="N2748" i="1"/>
  <c r="N2749" i="1"/>
  <c r="N2750" i="1"/>
  <c r="N2751" i="1"/>
  <c r="N2752" i="1"/>
  <c r="N2753" i="1"/>
  <c r="N2754" i="1"/>
  <c r="N2755" i="1"/>
  <c r="N2756" i="1"/>
  <c r="N2757" i="1"/>
  <c r="N2758" i="1"/>
  <c r="N2759" i="1"/>
  <c r="N2760" i="1"/>
  <c r="N2761" i="1"/>
  <c r="N2762" i="1"/>
  <c r="N2763" i="1"/>
  <c r="N2764" i="1"/>
  <c r="N2765" i="1"/>
  <c r="N2766" i="1"/>
  <c r="N2767" i="1"/>
  <c r="N2768" i="1"/>
  <c r="N2769" i="1"/>
  <c r="N2770" i="1"/>
  <c r="N2771" i="1"/>
  <c r="N2772" i="1"/>
  <c r="N2773" i="1"/>
  <c r="N2774" i="1"/>
  <c r="N2775" i="1"/>
  <c r="N2776" i="1"/>
  <c r="N2777" i="1"/>
  <c r="N2778" i="1"/>
  <c r="N2779" i="1"/>
  <c r="N2780" i="1"/>
  <c r="N2781" i="1"/>
  <c r="N2782" i="1"/>
  <c r="N2783" i="1"/>
  <c r="N2784" i="1"/>
  <c r="N2785" i="1"/>
  <c r="N2786" i="1"/>
  <c r="N2787" i="1"/>
  <c r="N2788" i="1"/>
  <c r="N2789" i="1"/>
  <c r="N2790" i="1"/>
  <c r="N2791" i="1"/>
  <c r="N2792" i="1"/>
  <c r="N2793" i="1"/>
  <c r="N2794" i="1"/>
  <c r="N2795" i="1"/>
  <c r="N2796" i="1"/>
  <c r="N2797" i="1"/>
  <c r="N2798" i="1"/>
  <c r="N2799" i="1"/>
  <c r="N2800" i="1"/>
  <c r="N2801" i="1"/>
  <c r="N2802" i="1"/>
  <c r="N2803" i="1"/>
  <c r="N2804" i="1"/>
  <c r="N2805" i="1"/>
  <c r="N2806" i="1"/>
  <c r="N2807" i="1"/>
  <c r="N2808" i="1"/>
  <c r="N2809" i="1"/>
  <c r="N2810" i="1"/>
  <c r="N2811" i="1"/>
  <c r="N2812" i="1"/>
  <c r="N2813" i="1"/>
  <c r="N2814" i="1"/>
  <c r="N2815" i="1"/>
  <c r="N2816" i="1"/>
  <c r="N2817" i="1"/>
  <c r="N2818" i="1"/>
  <c r="N2819" i="1"/>
  <c r="N2820" i="1"/>
  <c r="N2821" i="1"/>
  <c r="N2822" i="1"/>
  <c r="N2823" i="1"/>
  <c r="N2824" i="1"/>
  <c r="N2825" i="1"/>
  <c r="N2826" i="1"/>
  <c r="N2827" i="1"/>
  <c r="N2828" i="1"/>
  <c r="N2829" i="1"/>
  <c r="N2830" i="1"/>
  <c r="N2831" i="1"/>
  <c r="N2832" i="1"/>
  <c r="N2833" i="1"/>
  <c r="N2834" i="1"/>
  <c r="N2835" i="1"/>
  <c r="N2836" i="1"/>
  <c r="N2837" i="1"/>
  <c r="N2838" i="1"/>
  <c r="N2839" i="1"/>
  <c r="N2840" i="1"/>
  <c r="N2841" i="1"/>
  <c r="N2842" i="1"/>
  <c r="N2843" i="1"/>
  <c r="N2844" i="1"/>
  <c r="N2845" i="1"/>
  <c r="N2846" i="1"/>
  <c r="N2847" i="1"/>
  <c r="N2848" i="1"/>
  <c r="N2849" i="1"/>
  <c r="N2850" i="1"/>
  <c r="N2851" i="1"/>
  <c r="N2852" i="1"/>
  <c r="N2853" i="1"/>
  <c r="N2854" i="1"/>
  <c r="N2855" i="1"/>
  <c r="N2856" i="1"/>
  <c r="N2857" i="1"/>
  <c r="N2858" i="1"/>
  <c r="N2859" i="1"/>
  <c r="N2860" i="1"/>
  <c r="N2861" i="1"/>
  <c r="N2862" i="1"/>
  <c r="N2863" i="1"/>
  <c r="N2864" i="1"/>
  <c r="N2865" i="1"/>
  <c r="N2866" i="1"/>
  <c r="N2867" i="1"/>
  <c r="N2868" i="1"/>
  <c r="N2869" i="1"/>
  <c r="N2870" i="1"/>
  <c r="N2871" i="1"/>
  <c r="N2872" i="1"/>
  <c r="N2873" i="1"/>
  <c r="N2874" i="1"/>
  <c r="N2875" i="1"/>
  <c r="N2876" i="1"/>
  <c r="N2877" i="1"/>
  <c r="N2878" i="1"/>
  <c r="N2879" i="1"/>
  <c r="N2880" i="1"/>
  <c r="N2881" i="1"/>
  <c r="N2882" i="1"/>
  <c r="N2883" i="1"/>
  <c r="N2884" i="1"/>
  <c r="N2885" i="1"/>
  <c r="N2886" i="1"/>
  <c r="N2887" i="1"/>
  <c r="N2888" i="1"/>
  <c r="N2889" i="1"/>
  <c r="N2890" i="1"/>
  <c r="N2891" i="1"/>
  <c r="N2892" i="1"/>
  <c r="N2893" i="1"/>
  <c r="N2894" i="1"/>
  <c r="N2895" i="1"/>
  <c r="N2896" i="1"/>
  <c r="N2897" i="1"/>
  <c r="N2898" i="1"/>
  <c r="N2899" i="1"/>
  <c r="N2900" i="1"/>
  <c r="N2901" i="1"/>
  <c r="N2902" i="1"/>
  <c r="N2903" i="1"/>
  <c r="N2904" i="1"/>
  <c r="N2905" i="1"/>
  <c r="N2906" i="1"/>
  <c r="N2907" i="1"/>
  <c r="N2908" i="1"/>
  <c r="N2909" i="1"/>
  <c r="N2910" i="1"/>
  <c r="N2911" i="1"/>
  <c r="N2912" i="1"/>
  <c r="N2913" i="1"/>
  <c r="N2914" i="1"/>
  <c r="N2915" i="1"/>
  <c r="N2916" i="1"/>
  <c r="N2917" i="1"/>
  <c r="N2918" i="1"/>
  <c r="N2919" i="1"/>
  <c r="N2920" i="1"/>
  <c r="N2921" i="1"/>
  <c r="N2922" i="1"/>
  <c r="N2923" i="1"/>
  <c r="N2924" i="1"/>
  <c r="N2925" i="1"/>
  <c r="N2926" i="1"/>
  <c r="N2927" i="1"/>
  <c r="N2928" i="1"/>
  <c r="N2929" i="1"/>
  <c r="N2930" i="1"/>
  <c r="N2931" i="1"/>
  <c r="N2932" i="1"/>
  <c r="N2933" i="1"/>
  <c r="N2934" i="1"/>
  <c r="N2935" i="1"/>
  <c r="N2936" i="1"/>
  <c r="N2937" i="1"/>
  <c r="N2938" i="1"/>
  <c r="N2939" i="1"/>
  <c r="N2940" i="1"/>
  <c r="N2941" i="1"/>
  <c r="N2942" i="1"/>
  <c r="N2943" i="1"/>
  <c r="N2944" i="1"/>
  <c r="N2945" i="1"/>
  <c r="N2946" i="1"/>
  <c r="N2947" i="1"/>
  <c r="N2948" i="1"/>
  <c r="N2949" i="1"/>
  <c r="N2950" i="1"/>
  <c r="N2951" i="1"/>
  <c r="N2952" i="1"/>
  <c r="N2953" i="1"/>
  <c r="N2954" i="1"/>
  <c r="N2955" i="1"/>
  <c r="N2956" i="1"/>
  <c r="N2957" i="1"/>
  <c r="N2958" i="1"/>
  <c r="N2959" i="1"/>
  <c r="N2960" i="1"/>
  <c r="N2961" i="1"/>
  <c r="N2962" i="1"/>
  <c r="N2963" i="1"/>
  <c r="N2964" i="1"/>
  <c r="N2965" i="1"/>
  <c r="N2966" i="1"/>
  <c r="N2967" i="1"/>
  <c r="N2968" i="1"/>
  <c r="N2969" i="1"/>
  <c r="N2970" i="1"/>
  <c r="N2971" i="1"/>
  <c r="N2972" i="1"/>
  <c r="N2973" i="1"/>
  <c r="N2974" i="1"/>
  <c r="N2975" i="1"/>
  <c r="N2976" i="1"/>
  <c r="N2977" i="1"/>
  <c r="N2978" i="1"/>
  <c r="N2979" i="1"/>
  <c r="N2980" i="1"/>
  <c r="N2981" i="1"/>
  <c r="N2982" i="1"/>
  <c r="N2983" i="1"/>
  <c r="N2984" i="1"/>
  <c r="N2985" i="1"/>
  <c r="N2986" i="1"/>
  <c r="N2987" i="1"/>
  <c r="N2988" i="1"/>
  <c r="N2989" i="1"/>
  <c r="N2990" i="1"/>
  <c r="N2991" i="1"/>
  <c r="N2992" i="1"/>
  <c r="N2993" i="1"/>
  <c r="N2994" i="1"/>
  <c r="N2995" i="1"/>
  <c r="N2996" i="1"/>
  <c r="N2997" i="1"/>
  <c r="N2998" i="1"/>
  <c r="N2999" i="1"/>
  <c r="N3000" i="1"/>
  <c r="N3001" i="1"/>
  <c r="N3002" i="1"/>
  <c r="N3003" i="1"/>
  <c r="N3004" i="1"/>
  <c r="N3005" i="1"/>
  <c r="N3006" i="1"/>
  <c r="N3007" i="1"/>
  <c r="N3008" i="1"/>
  <c r="N3009" i="1"/>
  <c r="N3010" i="1"/>
  <c r="N3011" i="1"/>
  <c r="N3012" i="1"/>
  <c r="N3013" i="1"/>
  <c r="N3014" i="1"/>
  <c r="N3015" i="1"/>
  <c r="N3016" i="1"/>
  <c r="N3017" i="1"/>
  <c r="N3018" i="1"/>
  <c r="N3019" i="1"/>
  <c r="N3020" i="1"/>
  <c r="N3021" i="1"/>
  <c r="N3022" i="1"/>
  <c r="N3023" i="1"/>
  <c r="N3024" i="1"/>
  <c r="N3025" i="1"/>
  <c r="N3026" i="1"/>
  <c r="N3027" i="1"/>
  <c r="N3028" i="1"/>
  <c r="N3029" i="1"/>
  <c r="N3030" i="1"/>
  <c r="N3031" i="1"/>
  <c r="N3032" i="1"/>
  <c r="N3033" i="1"/>
  <c r="N3034" i="1"/>
  <c r="N3035" i="1"/>
  <c r="N3036" i="1"/>
  <c r="N3037" i="1"/>
  <c r="N3038" i="1"/>
  <c r="N3039" i="1"/>
  <c r="N3040" i="1"/>
  <c r="N3041" i="1"/>
  <c r="N3042" i="1"/>
  <c r="N3043" i="1"/>
  <c r="N3044" i="1"/>
  <c r="N3045" i="1"/>
  <c r="N3046" i="1"/>
  <c r="N3047" i="1"/>
  <c r="N3048" i="1"/>
  <c r="N3049" i="1"/>
  <c r="N3050" i="1"/>
  <c r="N3051" i="1"/>
  <c r="N3052" i="1"/>
  <c r="N3053" i="1"/>
  <c r="N3054" i="1"/>
  <c r="N3055" i="1"/>
  <c r="N3056" i="1"/>
  <c r="N3057" i="1"/>
  <c r="N3058" i="1"/>
  <c r="N3059" i="1"/>
  <c r="N3060" i="1"/>
  <c r="N3061" i="1"/>
  <c r="N3062" i="1"/>
  <c r="N3063" i="1"/>
  <c r="N3064" i="1"/>
  <c r="N3065" i="1"/>
  <c r="N3066" i="1"/>
  <c r="N3067" i="1"/>
  <c r="N3068" i="1"/>
  <c r="N3069" i="1"/>
  <c r="N3070" i="1"/>
  <c r="N3071" i="1"/>
  <c r="N3072" i="1"/>
  <c r="N3073" i="1"/>
  <c r="N3074" i="1"/>
  <c r="N3075" i="1"/>
  <c r="N3076" i="1"/>
  <c r="N3077" i="1"/>
  <c r="N3078" i="1"/>
  <c r="N3079" i="1"/>
  <c r="N3080" i="1"/>
  <c r="N3081" i="1"/>
  <c r="N3082" i="1"/>
  <c r="N3083" i="1"/>
  <c r="N3084" i="1"/>
  <c r="N3085" i="1"/>
  <c r="N3086" i="1"/>
  <c r="N3087" i="1"/>
  <c r="N3088" i="1"/>
  <c r="N3089" i="1"/>
  <c r="N3090" i="1"/>
  <c r="N3091" i="1"/>
  <c r="N3092" i="1"/>
  <c r="N3093" i="1"/>
  <c r="N3094" i="1"/>
  <c r="N3095" i="1"/>
  <c r="N3096" i="1"/>
  <c r="N3097" i="1"/>
  <c r="N3098" i="1"/>
  <c r="N3099" i="1"/>
  <c r="N3100" i="1"/>
  <c r="N3101" i="1"/>
  <c r="N3102" i="1"/>
  <c r="N3103" i="1"/>
  <c r="N3104" i="1"/>
  <c r="N3105" i="1"/>
  <c r="N3106" i="1"/>
  <c r="N3107" i="1"/>
  <c r="N3108" i="1"/>
  <c r="N3109" i="1"/>
  <c r="N3110" i="1"/>
  <c r="N3111" i="1"/>
  <c r="N3112" i="1"/>
  <c r="N3113" i="1"/>
  <c r="N3114" i="1"/>
  <c r="N3115" i="1"/>
  <c r="N3116" i="1"/>
  <c r="N3117" i="1"/>
  <c r="N3118" i="1"/>
  <c r="N3119" i="1"/>
  <c r="N3120" i="1"/>
  <c r="N3121" i="1"/>
  <c r="N3122" i="1"/>
  <c r="N3123" i="1"/>
  <c r="N3124" i="1"/>
  <c r="N3125" i="1"/>
  <c r="N3126" i="1"/>
  <c r="N3127" i="1"/>
  <c r="N3128" i="1"/>
  <c r="N3129" i="1"/>
  <c r="N3130" i="1"/>
  <c r="N3131" i="1"/>
  <c r="N3132" i="1"/>
  <c r="N3133" i="1"/>
  <c r="N3134" i="1"/>
  <c r="N3135" i="1"/>
  <c r="N3136" i="1"/>
  <c r="N3137" i="1"/>
  <c r="N3138" i="1"/>
  <c r="N3139" i="1"/>
  <c r="N3140" i="1"/>
  <c r="N3141" i="1"/>
  <c r="N3142" i="1"/>
  <c r="N3143" i="1"/>
  <c r="N3144" i="1"/>
  <c r="N3145" i="1"/>
  <c r="N3146" i="1"/>
  <c r="N3147" i="1"/>
  <c r="N3148" i="1"/>
  <c r="N3149" i="1"/>
  <c r="N3150" i="1"/>
  <c r="N3151" i="1"/>
  <c r="N3152" i="1"/>
  <c r="N3153" i="1"/>
  <c r="N3154" i="1"/>
  <c r="N3155" i="1"/>
  <c r="N3156" i="1"/>
  <c r="N3157" i="1"/>
  <c r="N3158" i="1"/>
  <c r="N3159" i="1"/>
  <c r="N3160" i="1"/>
  <c r="N3161" i="1"/>
  <c r="N3162" i="1"/>
  <c r="N3163" i="1"/>
  <c r="N3164" i="1"/>
  <c r="N3165" i="1"/>
  <c r="N3166" i="1"/>
  <c r="N3167" i="1"/>
  <c r="N3168" i="1"/>
  <c r="N3169" i="1"/>
  <c r="N3170" i="1"/>
  <c r="N3171" i="1"/>
  <c r="N3172" i="1"/>
  <c r="N3173" i="1"/>
  <c r="N3174" i="1"/>
  <c r="N3175" i="1"/>
  <c r="N3176" i="1"/>
  <c r="N3177" i="1"/>
  <c r="N3178" i="1"/>
  <c r="N3179" i="1"/>
  <c r="N3180" i="1"/>
  <c r="N3181" i="1"/>
  <c r="N3182" i="1"/>
  <c r="N3183" i="1"/>
  <c r="N3184" i="1"/>
  <c r="N3185" i="1"/>
  <c r="N3186" i="1"/>
  <c r="N3187" i="1"/>
  <c r="N3188" i="1"/>
  <c r="N3189" i="1"/>
  <c r="N3190" i="1"/>
  <c r="N3191" i="1"/>
  <c r="N3192" i="1"/>
  <c r="N3193" i="1"/>
  <c r="N3194" i="1"/>
  <c r="N3195" i="1"/>
  <c r="N3196" i="1"/>
  <c r="N3197" i="1"/>
  <c r="N3198" i="1"/>
  <c r="N3199" i="1"/>
  <c r="N3200" i="1"/>
  <c r="N3201" i="1"/>
  <c r="N3202" i="1"/>
  <c r="N3203" i="1"/>
  <c r="N3204" i="1"/>
  <c r="N3205" i="1"/>
  <c r="N3206" i="1"/>
  <c r="N3207" i="1"/>
  <c r="N3208" i="1"/>
  <c r="N3209" i="1"/>
  <c r="N3210" i="1"/>
  <c r="N3211" i="1"/>
  <c r="N3212" i="1"/>
  <c r="N3213" i="1"/>
  <c r="N3214" i="1"/>
  <c r="N3215" i="1"/>
  <c r="N3216" i="1"/>
  <c r="N3217" i="1"/>
  <c r="N3218" i="1"/>
  <c r="N3219" i="1"/>
  <c r="N3220" i="1"/>
  <c r="N3221" i="1"/>
  <c r="N3222" i="1"/>
  <c r="N3223" i="1"/>
  <c r="N3224" i="1"/>
  <c r="N3225" i="1"/>
  <c r="N3226" i="1"/>
  <c r="N3227" i="1"/>
  <c r="N3228" i="1"/>
  <c r="N3229" i="1"/>
  <c r="N3230" i="1"/>
  <c r="N3231" i="1"/>
  <c r="N3232" i="1"/>
  <c r="N3233" i="1"/>
  <c r="N3234" i="1"/>
  <c r="N3235" i="1"/>
  <c r="N3236" i="1"/>
  <c r="N3237" i="1"/>
  <c r="N3238" i="1"/>
  <c r="N3239" i="1"/>
  <c r="N3240" i="1"/>
  <c r="N3241" i="1"/>
  <c r="N3242" i="1"/>
  <c r="N3243" i="1"/>
  <c r="N3244" i="1"/>
  <c r="N3245" i="1"/>
  <c r="N3246" i="1"/>
  <c r="N3247" i="1"/>
  <c r="N3248" i="1"/>
  <c r="N3249" i="1"/>
  <c r="N3250" i="1"/>
  <c r="N3251" i="1"/>
  <c r="N3252" i="1"/>
  <c r="N3253" i="1"/>
  <c r="N3254" i="1"/>
  <c r="N3255" i="1"/>
  <c r="N3256" i="1"/>
  <c r="N3257" i="1"/>
  <c r="N3258" i="1"/>
  <c r="N3259" i="1"/>
  <c r="N3260" i="1"/>
  <c r="N3261" i="1"/>
  <c r="N3262" i="1"/>
  <c r="N3263" i="1"/>
  <c r="N3264" i="1"/>
  <c r="N3265" i="1"/>
  <c r="N3266" i="1"/>
  <c r="N3267" i="1"/>
  <c r="N3268" i="1"/>
  <c r="N3269" i="1"/>
  <c r="N3270" i="1"/>
  <c r="N3271" i="1"/>
  <c r="N3272" i="1"/>
  <c r="N3273" i="1"/>
  <c r="N3274" i="1"/>
  <c r="N3275" i="1"/>
  <c r="N3276" i="1"/>
  <c r="N3277" i="1"/>
  <c r="N3278" i="1"/>
  <c r="N3279" i="1"/>
  <c r="N3280" i="1"/>
  <c r="N3281" i="1"/>
  <c r="N3282" i="1"/>
  <c r="N3283" i="1"/>
  <c r="N3284" i="1"/>
  <c r="N3285" i="1"/>
  <c r="N3286" i="1"/>
  <c r="N3287" i="1"/>
  <c r="N3288" i="1"/>
  <c r="N3289" i="1"/>
  <c r="N3290" i="1"/>
  <c r="N3291" i="1"/>
  <c r="N3292" i="1"/>
  <c r="N3293" i="1"/>
  <c r="N3294" i="1"/>
  <c r="N3295" i="1"/>
  <c r="N3296" i="1"/>
  <c r="N3297" i="1"/>
  <c r="N3298" i="1"/>
  <c r="N3299" i="1"/>
  <c r="N3300" i="1"/>
  <c r="N3301" i="1"/>
  <c r="N3302" i="1"/>
  <c r="N3303" i="1"/>
  <c r="N3304" i="1"/>
  <c r="N3305" i="1"/>
  <c r="N3306" i="1"/>
  <c r="N3307" i="1"/>
  <c r="N3308" i="1"/>
  <c r="N3309" i="1"/>
  <c r="N3310" i="1"/>
  <c r="N3311" i="1"/>
  <c r="N3312" i="1"/>
  <c r="N3313" i="1"/>
  <c r="N3314" i="1"/>
  <c r="N3315" i="1"/>
  <c r="N3316" i="1"/>
  <c r="N3317" i="1"/>
  <c r="N3318" i="1"/>
  <c r="N3319" i="1"/>
  <c r="N3320" i="1"/>
  <c r="N3321" i="1"/>
  <c r="N3322" i="1"/>
  <c r="N3323" i="1"/>
  <c r="N3324" i="1"/>
  <c r="N3325" i="1"/>
  <c r="N3326" i="1"/>
  <c r="N3327" i="1"/>
  <c r="N3328" i="1"/>
  <c r="N3329" i="1"/>
  <c r="N3330" i="1"/>
  <c r="N3331" i="1"/>
  <c r="N3332" i="1"/>
  <c r="N3333" i="1"/>
  <c r="N3334" i="1"/>
  <c r="N3335" i="1"/>
  <c r="N3336" i="1"/>
  <c r="N3337" i="1"/>
  <c r="N3338" i="1"/>
  <c r="N3339" i="1"/>
  <c r="N3340" i="1"/>
  <c r="N3341" i="1"/>
  <c r="N3342" i="1"/>
  <c r="N3343" i="1"/>
  <c r="N3344" i="1"/>
  <c r="N3345" i="1"/>
  <c r="N3346" i="1"/>
  <c r="N3347" i="1"/>
  <c r="N3348" i="1"/>
  <c r="N3349" i="1"/>
  <c r="N3350" i="1"/>
  <c r="N3351" i="1"/>
  <c r="N3352" i="1"/>
  <c r="N3353" i="1"/>
  <c r="N3354" i="1"/>
  <c r="N3355" i="1"/>
  <c r="N3356" i="1"/>
  <c r="N3357" i="1"/>
  <c r="N3358" i="1"/>
  <c r="N3359" i="1"/>
  <c r="N3360" i="1"/>
  <c r="N3361" i="1"/>
  <c r="N3362" i="1"/>
  <c r="N3363" i="1"/>
  <c r="N3364" i="1"/>
  <c r="N3365" i="1"/>
  <c r="N3366" i="1"/>
  <c r="N3367" i="1"/>
  <c r="N3368" i="1"/>
  <c r="N3369" i="1"/>
  <c r="N3370" i="1"/>
  <c r="N3371" i="1"/>
  <c r="N3372" i="1"/>
  <c r="N3373" i="1"/>
  <c r="N3374" i="1"/>
  <c r="N3375" i="1"/>
  <c r="N3376" i="1"/>
  <c r="N3377" i="1"/>
  <c r="N3378" i="1"/>
  <c r="N3379" i="1"/>
  <c r="N3380" i="1"/>
  <c r="N3381" i="1"/>
  <c r="N3382" i="1"/>
  <c r="N3383" i="1"/>
  <c r="N3384" i="1"/>
  <c r="N3385" i="1"/>
  <c r="N3386" i="1"/>
  <c r="N3387" i="1"/>
  <c r="N3388" i="1"/>
  <c r="N3389" i="1"/>
  <c r="N3390" i="1"/>
  <c r="N3391" i="1"/>
  <c r="N3392" i="1"/>
  <c r="N3393" i="1"/>
  <c r="N3394" i="1"/>
  <c r="N3395" i="1"/>
  <c r="N3396" i="1"/>
  <c r="N3397" i="1"/>
  <c r="N3398" i="1"/>
  <c r="N3399" i="1"/>
  <c r="N3400" i="1"/>
  <c r="N3401" i="1"/>
  <c r="N3402" i="1"/>
  <c r="N3403" i="1"/>
  <c r="N3404" i="1"/>
  <c r="N3405" i="1"/>
  <c r="N3406" i="1"/>
  <c r="N3407" i="1"/>
  <c r="N3408" i="1"/>
  <c r="N3409" i="1"/>
  <c r="N3410" i="1"/>
  <c r="N3411" i="1"/>
  <c r="N3412" i="1"/>
  <c r="N3413" i="1"/>
  <c r="N3414" i="1"/>
  <c r="N3415" i="1"/>
  <c r="N3416" i="1"/>
  <c r="N3417" i="1"/>
  <c r="N3418" i="1"/>
  <c r="N3419" i="1"/>
  <c r="N3420" i="1"/>
  <c r="N3421" i="1"/>
  <c r="N3422" i="1"/>
  <c r="N3423" i="1"/>
  <c r="N3424" i="1"/>
  <c r="N3425" i="1"/>
  <c r="N3426" i="1"/>
  <c r="N3427" i="1"/>
  <c r="N3428" i="1"/>
  <c r="N3429" i="1"/>
  <c r="N3430" i="1"/>
  <c r="N3431" i="1"/>
  <c r="N3432" i="1"/>
  <c r="N3433" i="1"/>
  <c r="N3434" i="1"/>
  <c r="N3435" i="1"/>
  <c r="N3436" i="1"/>
  <c r="N3437" i="1"/>
  <c r="N3438" i="1"/>
  <c r="N3439" i="1"/>
  <c r="N3440" i="1"/>
  <c r="N3441" i="1"/>
  <c r="N3442" i="1"/>
  <c r="N3443" i="1"/>
  <c r="N3444" i="1"/>
  <c r="N3445" i="1"/>
  <c r="N3446" i="1"/>
  <c r="N3447" i="1"/>
  <c r="N3448" i="1"/>
  <c r="N3449" i="1"/>
  <c r="N3450" i="1"/>
  <c r="N3451" i="1"/>
  <c r="N3452" i="1"/>
  <c r="N3453" i="1"/>
  <c r="N3454" i="1"/>
  <c r="N3455" i="1"/>
  <c r="N3456" i="1"/>
  <c r="N3457" i="1"/>
  <c r="N3458" i="1"/>
  <c r="N3459" i="1"/>
  <c r="N3460" i="1"/>
  <c r="N3461" i="1"/>
  <c r="N3462" i="1"/>
  <c r="N3463" i="1"/>
  <c r="N3464" i="1"/>
  <c r="N3465" i="1"/>
  <c r="N3466" i="1"/>
  <c r="N3467" i="1"/>
  <c r="N3468" i="1"/>
  <c r="N3469" i="1"/>
  <c r="N3470" i="1"/>
  <c r="N3471" i="1"/>
  <c r="N3472" i="1"/>
  <c r="N3473" i="1"/>
  <c r="N3474" i="1"/>
  <c r="N3475" i="1"/>
  <c r="N3476" i="1"/>
  <c r="N3477" i="1"/>
  <c r="N3478" i="1"/>
  <c r="N3479" i="1"/>
  <c r="N3480" i="1"/>
  <c r="N3481" i="1"/>
  <c r="N3482" i="1"/>
  <c r="N3483" i="1"/>
  <c r="N3484" i="1"/>
  <c r="N3485" i="1"/>
  <c r="N3486" i="1"/>
  <c r="N3487" i="1"/>
  <c r="N3488" i="1"/>
  <c r="N3489" i="1"/>
  <c r="N3490" i="1"/>
  <c r="N3491" i="1"/>
  <c r="N3492" i="1"/>
  <c r="N3493" i="1"/>
  <c r="N3494" i="1"/>
  <c r="N3495" i="1"/>
  <c r="N3496" i="1"/>
  <c r="N3497" i="1"/>
  <c r="N3498" i="1"/>
  <c r="N3499" i="1"/>
  <c r="N3500" i="1"/>
  <c r="N3501" i="1"/>
  <c r="N3502" i="1"/>
  <c r="N3503" i="1"/>
  <c r="N3504" i="1"/>
  <c r="N3505" i="1"/>
  <c r="N3506" i="1"/>
  <c r="N3507" i="1"/>
  <c r="N3508" i="1"/>
  <c r="N3509" i="1"/>
  <c r="N3510" i="1"/>
  <c r="N3511" i="1"/>
  <c r="N3512" i="1"/>
  <c r="N3513" i="1"/>
  <c r="N3514" i="1"/>
  <c r="N3515" i="1"/>
  <c r="N3516" i="1"/>
  <c r="N3517" i="1"/>
  <c r="N3518" i="1"/>
  <c r="N3519" i="1"/>
  <c r="N3520" i="1"/>
  <c r="N3521" i="1"/>
  <c r="N3522" i="1"/>
  <c r="N3523" i="1"/>
  <c r="N3524" i="1"/>
  <c r="N3525" i="1"/>
  <c r="N3526" i="1"/>
  <c r="N3527" i="1"/>
  <c r="N3528" i="1"/>
  <c r="N3529" i="1"/>
  <c r="N3530" i="1"/>
  <c r="N3531" i="1"/>
  <c r="N3532" i="1"/>
  <c r="N3533" i="1"/>
  <c r="N3534" i="1"/>
  <c r="N3535" i="1"/>
  <c r="N3536" i="1"/>
  <c r="N3537" i="1"/>
  <c r="N3538" i="1"/>
  <c r="N3539" i="1"/>
  <c r="N3540" i="1"/>
  <c r="N3541" i="1"/>
  <c r="N3542" i="1"/>
  <c r="N3543" i="1"/>
  <c r="N3544" i="1"/>
  <c r="N3545" i="1"/>
  <c r="N3546" i="1"/>
  <c r="N3547" i="1"/>
  <c r="N3548" i="1"/>
  <c r="N3549" i="1"/>
  <c r="N3550" i="1"/>
  <c r="N3551" i="1"/>
  <c r="N3552" i="1"/>
  <c r="N3553" i="1"/>
  <c r="N3554" i="1"/>
  <c r="N3555" i="1"/>
  <c r="N3556" i="1"/>
  <c r="N3557" i="1"/>
  <c r="N3558" i="1"/>
  <c r="N3559" i="1"/>
  <c r="N3560" i="1"/>
  <c r="N3561" i="1"/>
  <c r="N3562" i="1"/>
  <c r="N3563" i="1"/>
  <c r="N3564" i="1"/>
  <c r="N3565" i="1"/>
  <c r="N3566" i="1"/>
  <c r="N3567" i="1"/>
  <c r="N3568" i="1"/>
  <c r="N3569" i="1"/>
  <c r="N3570" i="1"/>
  <c r="N3571" i="1"/>
  <c r="N3572" i="1"/>
  <c r="N3573" i="1"/>
  <c r="N3574" i="1"/>
  <c r="N3575" i="1"/>
  <c r="N3576" i="1"/>
  <c r="N3577" i="1"/>
  <c r="N3578" i="1"/>
  <c r="N3579" i="1"/>
  <c r="N3580" i="1"/>
  <c r="N3581" i="1"/>
  <c r="N3582" i="1"/>
  <c r="N3583" i="1"/>
  <c r="N3584" i="1"/>
  <c r="N3585" i="1"/>
  <c r="N3586" i="1"/>
  <c r="N3587" i="1"/>
  <c r="N3588" i="1"/>
  <c r="N3589" i="1"/>
  <c r="N3590" i="1"/>
  <c r="N3591" i="1"/>
  <c r="N3592" i="1"/>
  <c r="N3593" i="1"/>
  <c r="N3594" i="1"/>
  <c r="N3595" i="1"/>
  <c r="N3596" i="1"/>
  <c r="N3597" i="1"/>
  <c r="N3598" i="1"/>
  <c r="N3599" i="1"/>
  <c r="N3600" i="1"/>
  <c r="N3601" i="1"/>
  <c r="N3602" i="1"/>
  <c r="N3603" i="1"/>
  <c r="N3604" i="1"/>
  <c r="N3605" i="1"/>
  <c r="N3606" i="1"/>
  <c r="N3607" i="1"/>
  <c r="N3608" i="1"/>
  <c r="N3609" i="1"/>
  <c r="N3610" i="1"/>
  <c r="N3611" i="1"/>
  <c r="N3612" i="1"/>
  <c r="N3613" i="1"/>
  <c r="N3614" i="1"/>
  <c r="N3615" i="1"/>
  <c r="N3616" i="1"/>
  <c r="N3617" i="1"/>
  <c r="N3618" i="1"/>
  <c r="N3619" i="1"/>
  <c r="N3620" i="1"/>
  <c r="N3621" i="1"/>
  <c r="N3622" i="1"/>
  <c r="N3623" i="1"/>
  <c r="N3624" i="1"/>
  <c r="N3625" i="1"/>
  <c r="N3626" i="1"/>
  <c r="N3627" i="1"/>
  <c r="N3628" i="1"/>
  <c r="N3629" i="1"/>
  <c r="N3630" i="1"/>
  <c r="N3631" i="1"/>
  <c r="N3632" i="1"/>
  <c r="N3633" i="1"/>
  <c r="N3634" i="1"/>
  <c r="N3635" i="1"/>
  <c r="N3636" i="1"/>
  <c r="N3637" i="1"/>
  <c r="N3638" i="1"/>
  <c r="N3639" i="1"/>
  <c r="N3640" i="1"/>
  <c r="N3641" i="1"/>
  <c r="N3642" i="1"/>
  <c r="N3643" i="1"/>
  <c r="N3644" i="1"/>
  <c r="N3645" i="1"/>
  <c r="N3646" i="1"/>
  <c r="N3647" i="1"/>
  <c r="N3648" i="1"/>
  <c r="N3649" i="1"/>
  <c r="N3650" i="1"/>
  <c r="N3651" i="1"/>
  <c r="N3652" i="1"/>
  <c r="N3653" i="1"/>
  <c r="N3654" i="1"/>
  <c r="N3655" i="1"/>
  <c r="N3656" i="1"/>
  <c r="N3657" i="1"/>
  <c r="N3658" i="1"/>
  <c r="N3659" i="1"/>
  <c r="N3660" i="1"/>
  <c r="N3661" i="1"/>
  <c r="N3662" i="1"/>
  <c r="N3663" i="1"/>
  <c r="N3664" i="1"/>
  <c r="N3665" i="1"/>
  <c r="N3666" i="1"/>
  <c r="N3667" i="1"/>
  <c r="N3668" i="1"/>
  <c r="N3669" i="1"/>
  <c r="N3670" i="1"/>
  <c r="N3671" i="1"/>
  <c r="N3672" i="1"/>
  <c r="N3673" i="1"/>
  <c r="N3674" i="1"/>
  <c r="N3675" i="1"/>
  <c r="N3676" i="1"/>
  <c r="N3677" i="1"/>
  <c r="N3678" i="1"/>
  <c r="N3679" i="1"/>
  <c r="N3680" i="1"/>
  <c r="N3681" i="1"/>
  <c r="N3682" i="1"/>
  <c r="N3683" i="1"/>
  <c r="N3684" i="1"/>
  <c r="N3685" i="1"/>
  <c r="N3686" i="1"/>
  <c r="N3687" i="1"/>
  <c r="N3688" i="1"/>
  <c r="N3689" i="1"/>
  <c r="N3690" i="1"/>
  <c r="N3691" i="1"/>
  <c r="N3692" i="1"/>
  <c r="N3693" i="1"/>
  <c r="N3694" i="1"/>
  <c r="N3695" i="1"/>
  <c r="N3696" i="1"/>
  <c r="N3697" i="1"/>
  <c r="N3698" i="1"/>
  <c r="N3699" i="1"/>
  <c r="N3700" i="1"/>
  <c r="N3701" i="1"/>
  <c r="N3702" i="1"/>
  <c r="N3703" i="1"/>
  <c r="N3704" i="1"/>
  <c r="N3705" i="1"/>
  <c r="N3706" i="1"/>
  <c r="N3707" i="1"/>
  <c r="N3708" i="1"/>
  <c r="N3709" i="1"/>
  <c r="N3710" i="1"/>
  <c r="N3711" i="1"/>
  <c r="N3712" i="1"/>
  <c r="N3713" i="1"/>
  <c r="N3714" i="1"/>
  <c r="N3715" i="1"/>
  <c r="N3716" i="1"/>
  <c r="N3717" i="1"/>
  <c r="N3718" i="1"/>
  <c r="N3719" i="1"/>
  <c r="N3720" i="1"/>
  <c r="N3721" i="1"/>
  <c r="N3722" i="1"/>
  <c r="N3723" i="1"/>
  <c r="N3724" i="1"/>
  <c r="N3725" i="1"/>
  <c r="N3726" i="1"/>
  <c r="N3727" i="1"/>
  <c r="N3728" i="1"/>
  <c r="N3729" i="1"/>
  <c r="N3730" i="1"/>
  <c r="N3731" i="1"/>
  <c r="N3732" i="1"/>
  <c r="N3733" i="1"/>
  <c r="N3734" i="1"/>
  <c r="N3735" i="1"/>
  <c r="N3736" i="1"/>
  <c r="N3737" i="1"/>
  <c r="N3738" i="1"/>
  <c r="N3739" i="1"/>
  <c r="N3740" i="1"/>
  <c r="N3741" i="1"/>
  <c r="N3742" i="1"/>
  <c r="N3743" i="1"/>
  <c r="N3744" i="1"/>
  <c r="N3745" i="1"/>
  <c r="N3746" i="1"/>
  <c r="N3747" i="1"/>
  <c r="N3748" i="1"/>
  <c r="N3749" i="1"/>
  <c r="N3750" i="1"/>
  <c r="N3751" i="1"/>
  <c r="N3752" i="1"/>
  <c r="N3753" i="1"/>
  <c r="N3754" i="1"/>
  <c r="N3755" i="1"/>
  <c r="N3756" i="1"/>
  <c r="N3757" i="1"/>
  <c r="N3758" i="1"/>
  <c r="N3759" i="1"/>
  <c r="N3760" i="1"/>
  <c r="N3761" i="1"/>
  <c r="N3762" i="1"/>
  <c r="N3763" i="1"/>
  <c r="N3764" i="1"/>
  <c r="N3765" i="1"/>
  <c r="N3766" i="1"/>
  <c r="N3767" i="1"/>
  <c r="N3768" i="1"/>
  <c r="N3769" i="1"/>
  <c r="N3770" i="1"/>
  <c r="N3771" i="1"/>
  <c r="N3772" i="1"/>
  <c r="N3773" i="1"/>
  <c r="N3774" i="1"/>
  <c r="N3775" i="1"/>
  <c r="N3776" i="1"/>
  <c r="N3777" i="1"/>
  <c r="N3778" i="1"/>
  <c r="N3779" i="1"/>
  <c r="N3780" i="1"/>
  <c r="N3781" i="1"/>
  <c r="N3782" i="1"/>
  <c r="N3783" i="1"/>
  <c r="N3784" i="1"/>
  <c r="N3785" i="1"/>
  <c r="N3786" i="1"/>
  <c r="N3787" i="1"/>
  <c r="N3788" i="1"/>
  <c r="N3789" i="1"/>
  <c r="N3790" i="1"/>
  <c r="N3791" i="1"/>
  <c r="N3792" i="1"/>
  <c r="N3793" i="1"/>
  <c r="N3794" i="1"/>
  <c r="N3795" i="1"/>
  <c r="N3796" i="1"/>
  <c r="N3797" i="1"/>
  <c r="N3798" i="1"/>
  <c r="N3799" i="1"/>
  <c r="N3800" i="1"/>
  <c r="N3801" i="1"/>
  <c r="N3802" i="1"/>
  <c r="N3803" i="1"/>
  <c r="N3804" i="1"/>
  <c r="N3805" i="1"/>
  <c r="N3806" i="1"/>
  <c r="N3807" i="1"/>
  <c r="N3808" i="1"/>
  <c r="N3809" i="1"/>
  <c r="N3810" i="1"/>
  <c r="N3811" i="1"/>
  <c r="N3812" i="1"/>
  <c r="N3813" i="1"/>
  <c r="N3814" i="1"/>
  <c r="N3815" i="1"/>
  <c r="N3816" i="1"/>
  <c r="N3817" i="1"/>
  <c r="N3818" i="1"/>
  <c r="N3819" i="1"/>
  <c r="N3820" i="1"/>
  <c r="N3821" i="1"/>
  <c r="N3822" i="1"/>
  <c r="N3823" i="1"/>
  <c r="N3824" i="1"/>
  <c r="N3825" i="1"/>
  <c r="N3826" i="1"/>
  <c r="N3827" i="1"/>
  <c r="N3828" i="1"/>
  <c r="N3829" i="1"/>
  <c r="N3830" i="1"/>
  <c r="N3831" i="1"/>
  <c r="N3832" i="1"/>
  <c r="N3833" i="1"/>
  <c r="N3834" i="1"/>
  <c r="N3835" i="1"/>
  <c r="N3836" i="1"/>
  <c r="N3837" i="1"/>
  <c r="N3838" i="1"/>
  <c r="N3839" i="1"/>
  <c r="N3840" i="1"/>
  <c r="N3841" i="1"/>
  <c r="N3842" i="1"/>
  <c r="N3843" i="1"/>
  <c r="N3844" i="1"/>
  <c r="N3845" i="1"/>
  <c r="N3846" i="1"/>
  <c r="N3847" i="1"/>
  <c r="N3848" i="1"/>
  <c r="N3849" i="1"/>
  <c r="N3850" i="1"/>
  <c r="N3851" i="1"/>
  <c r="N3852" i="1"/>
  <c r="N3853" i="1"/>
  <c r="N3854" i="1"/>
  <c r="N3855" i="1"/>
  <c r="N3856" i="1"/>
  <c r="N3857" i="1"/>
  <c r="N3858" i="1"/>
  <c r="N3859" i="1"/>
  <c r="N3860" i="1"/>
  <c r="N3861" i="1"/>
  <c r="N3862" i="1"/>
  <c r="N3863" i="1"/>
  <c r="N3864" i="1"/>
  <c r="N3865" i="1"/>
  <c r="N3866" i="1"/>
  <c r="N3867" i="1"/>
  <c r="N3868" i="1"/>
  <c r="N3869" i="1"/>
  <c r="N3870" i="1"/>
  <c r="N3871" i="1"/>
  <c r="N3872" i="1"/>
  <c r="N3873" i="1"/>
  <c r="N3874" i="1"/>
  <c r="N3875" i="1"/>
  <c r="N3876" i="1"/>
  <c r="N3877" i="1"/>
  <c r="N3878" i="1"/>
  <c r="N3879" i="1"/>
  <c r="N3880" i="1"/>
  <c r="N3881" i="1"/>
  <c r="N3882" i="1"/>
  <c r="N3883" i="1"/>
  <c r="N3884" i="1"/>
  <c r="N3885" i="1"/>
  <c r="N3886" i="1"/>
  <c r="N3887" i="1"/>
  <c r="N3888" i="1"/>
  <c r="N3889" i="1"/>
  <c r="N3890" i="1"/>
  <c r="N3891" i="1"/>
  <c r="N3892" i="1"/>
  <c r="N3893" i="1"/>
  <c r="N3894" i="1"/>
  <c r="N3895" i="1"/>
  <c r="N3896" i="1"/>
  <c r="N3897" i="1"/>
  <c r="N3898" i="1"/>
  <c r="N3899" i="1"/>
  <c r="N3900" i="1"/>
  <c r="N3901" i="1"/>
  <c r="N3902" i="1"/>
  <c r="N3903" i="1"/>
  <c r="N3904" i="1"/>
  <c r="N3905" i="1"/>
  <c r="N3906" i="1"/>
  <c r="N3907" i="1"/>
  <c r="N3908" i="1"/>
  <c r="N3909" i="1"/>
  <c r="N3910" i="1"/>
  <c r="N3911" i="1"/>
  <c r="N3912" i="1"/>
  <c r="N3913" i="1"/>
  <c r="N3914" i="1"/>
  <c r="N3915" i="1"/>
  <c r="N3916" i="1"/>
  <c r="N3917" i="1"/>
  <c r="N3918" i="1"/>
  <c r="N3919" i="1"/>
  <c r="N3920" i="1"/>
  <c r="N3921" i="1"/>
  <c r="N3922" i="1"/>
  <c r="N3923" i="1"/>
  <c r="N3924" i="1"/>
  <c r="N3925" i="1"/>
  <c r="N3926" i="1"/>
  <c r="N3927" i="1"/>
  <c r="N3928" i="1"/>
  <c r="N3929" i="1"/>
  <c r="N3930" i="1"/>
  <c r="N3931" i="1"/>
  <c r="N3932" i="1"/>
  <c r="N3933" i="1"/>
  <c r="N3934" i="1"/>
  <c r="N3935" i="1"/>
  <c r="N3936" i="1"/>
  <c r="N3937" i="1"/>
  <c r="N3938" i="1"/>
  <c r="N3939" i="1"/>
  <c r="N3940" i="1"/>
  <c r="N3941" i="1"/>
  <c r="N3942" i="1"/>
  <c r="N3943" i="1"/>
  <c r="N3944" i="1"/>
  <c r="N3945" i="1"/>
  <c r="N3946" i="1"/>
  <c r="N3947" i="1"/>
  <c r="N3948" i="1"/>
  <c r="N3949" i="1"/>
  <c r="N3950" i="1"/>
  <c r="N3951" i="1"/>
  <c r="N3952" i="1"/>
  <c r="N3953" i="1"/>
  <c r="N3954" i="1"/>
  <c r="N3955" i="1"/>
  <c r="N3956" i="1"/>
  <c r="N3957" i="1"/>
  <c r="N3958" i="1"/>
  <c r="N3959" i="1"/>
  <c r="N3960" i="1"/>
  <c r="N3961" i="1"/>
  <c r="N3962" i="1"/>
  <c r="N3963" i="1"/>
  <c r="N3964" i="1"/>
  <c r="N3965" i="1"/>
  <c r="N3966" i="1"/>
  <c r="N3967" i="1"/>
  <c r="N3968" i="1"/>
  <c r="N3969" i="1"/>
  <c r="N3970" i="1"/>
  <c r="N3971" i="1"/>
  <c r="N3972" i="1"/>
  <c r="N3973" i="1"/>
  <c r="N3974" i="1"/>
  <c r="N3975" i="1"/>
  <c r="N3976" i="1"/>
  <c r="N3977" i="1"/>
  <c r="N3978" i="1"/>
  <c r="N3979" i="1"/>
  <c r="N3980" i="1"/>
  <c r="N3981" i="1"/>
  <c r="N3982" i="1"/>
  <c r="N3983" i="1"/>
  <c r="N3984" i="1"/>
  <c r="N3985" i="1"/>
  <c r="N3986" i="1"/>
  <c r="N3987" i="1"/>
  <c r="N3988" i="1"/>
  <c r="N3989" i="1"/>
  <c r="N3990" i="1"/>
  <c r="N3991" i="1"/>
  <c r="N3992" i="1"/>
  <c r="N3993" i="1"/>
  <c r="N3994" i="1"/>
  <c r="N3995" i="1"/>
  <c r="N3996" i="1"/>
  <c r="N3997" i="1"/>
  <c r="N3998" i="1"/>
  <c r="N3999" i="1"/>
  <c r="N4000" i="1"/>
  <c r="N4001" i="1"/>
  <c r="N4002" i="1"/>
  <c r="N4003"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857" i="1"/>
  <c r="N858" i="1"/>
  <c r="N859" i="1"/>
  <c r="N860" i="1"/>
  <c r="N861" i="1"/>
  <c r="N862" i="1"/>
  <c r="N863" i="1"/>
  <c r="N864" i="1"/>
  <c r="N865" i="1"/>
  <c r="N866" i="1"/>
  <c r="N867" i="1"/>
  <c r="N868" i="1"/>
  <c r="N869" i="1"/>
  <c r="N870" i="1"/>
  <c r="N871" i="1"/>
  <c r="N872" i="1"/>
  <c r="N873" i="1"/>
  <c r="N874" i="1"/>
  <c r="N875" i="1"/>
  <c r="N876" i="1"/>
  <c r="N877" i="1"/>
  <c r="N878" i="1"/>
  <c r="N879" i="1"/>
  <c r="N880" i="1"/>
  <c r="N881" i="1"/>
  <c r="N882" i="1"/>
  <c r="N883" i="1"/>
  <c r="N884" i="1"/>
  <c r="N885" i="1"/>
  <c r="N886" i="1"/>
  <c r="N887"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7" i="1"/>
  <c r="N948" i="1"/>
  <c r="N949" i="1"/>
  <c r="N950" i="1"/>
  <c r="N951" i="1"/>
  <c r="N952" i="1"/>
  <c r="N953" i="1"/>
  <c r="N954" i="1"/>
  <c r="N955" i="1"/>
  <c r="N956" i="1"/>
  <c r="N957" i="1"/>
  <c r="N958" i="1"/>
  <c r="N959" i="1"/>
  <c r="N960" i="1"/>
  <c r="N961" i="1"/>
  <c r="N962" i="1"/>
  <c r="N963" i="1"/>
  <c r="N964" i="1"/>
  <c r="N965" i="1"/>
  <c r="N966" i="1"/>
  <c r="N967" i="1"/>
  <c r="N968" i="1"/>
  <c r="N969" i="1"/>
  <c r="N970" i="1"/>
  <c r="N971" i="1"/>
  <c r="N972" i="1"/>
  <c r="N973" i="1"/>
  <c r="N974" i="1"/>
  <c r="N975" i="1"/>
  <c r="N976" i="1"/>
  <c r="N977" i="1"/>
  <c r="N978" i="1"/>
  <c r="N979" i="1"/>
  <c r="N980" i="1"/>
  <c r="N981" i="1"/>
  <c r="N982" i="1"/>
  <c r="N983" i="1"/>
  <c r="N984" i="1"/>
  <c r="N985" i="1"/>
  <c r="N986" i="1"/>
  <c r="N987" i="1"/>
  <c r="N988" i="1"/>
  <c r="N989" i="1"/>
  <c r="N990" i="1"/>
  <c r="N991" i="1"/>
  <c r="N992" i="1"/>
  <c r="N993" i="1"/>
  <c r="N994" i="1"/>
  <c r="N995" i="1"/>
  <c r="N996" i="1"/>
  <c r="N997" i="1"/>
  <c r="N998" i="1"/>
  <c r="N999" i="1"/>
  <c r="N1000" i="1"/>
  <c r="N1001" i="1"/>
  <c r="N1002" i="1"/>
  <c r="N1003" i="1"/>
  <c r="N1004" i="1"/>
  <c r="N1005" i="1"/>
  <c r="N1006" i="1"/>
  <c r="N1007" i="1"/>
  <c r="N1008" i="1"/>
  <c r="N1009" i="1"/>
  <c r="N1010" i="1"/>
  <c r="N1011" i="1"/>
  <c r="N1012" i="1"/>
  <c r="N1013" i="1"/>
  <c r="N1014" i="1"/>
  <c r="N1015" i="1"/>
  <c r="N1016" i="1"/>
  <c r="N1017" i="1"/>
  <c r="N1018" i="1"/>
  <c r="N1019" i="1"/>
  <c r="N1020" i="1"/>
  <c r="N1021" i="1"/>
  <c r="N1022" i="1"/>
  <c r="N1023" i="1"/>
  <c r="N1024" i="1"/>
  <c r="N1025" i="1"/>
  <c r="N1026" i="1"/>
  <c r="N1027" i="1"/>
  <c r="N1028" i="1"/>
  <c r="N1029" i="1"/>
  <c r="N1030" i="1"/>
  <c r="N1031" i="1"/>
  <c r="N1032" i="1"/>
  <c r="N1033" i="1"/>
  <c r="N1034" i="1"/>
  <c r="N1035" i="1"/>
  <c r="N1036" i="1"/>
  <c r="N1037" i="1"/>
  <c r="N1038" i="1"/>
  <c r="N1039" i="1"/>
  <c r="N1040" i="1"/>
  <c r="N1041" i="1"/>
  <c r="N1042" i="1"/>
  <c r="N1043" i="1"/>
  <c r="N1044" i="1"/>
  <c r="N1045" i="1"/>
  <c r="N1046" i="1"/>
  <c r="N1047" i="1"/>
  <c r="N1048" i="1"/>
  <c r="N1049" i="1"/>
  <c r="N1050" i="1"/>
  <c r="N1051" i="1"/>
  <c r="N1052" i="1"/>
  <c r="N1053" i="1"/>
  <c r="N1054" i="1"/>
  <c r="N1055" i="1"/>
  <c r="N1056" i="1"/>
  <c r="N1057" i="1"/>
  <c r="N1058" i="1"/>
  <c r="N1059" i="1"/>
  <c r="N1060" i="1"/>
  <c r="N1061" i="1"/>
  <c r="N1062" i="1"/>
  <c r="N1063" i="1"/>
  <c r="N1064" i="1"/>
  <c r="N1065" i="1"/>
  <c r="N1066" i="1"/>
  <c r="N1067" i="1"/>
  <c r="N1068" i="1"/>
  <c r="N1069" i="1"/>
  <c r="N1070" i="1"/>
  <c r="N1071" i="1"/>
  <c r="N1072" i="1"/>
  <c r="N1073" i="1"/>
  <c r="N1074" i="1"/>
  <c r="N1075" i="1"/>
  <c r="N1076" i="1"/>
  <c r="N1077" i="1"/>
  <c r="N1078" i="1"/>
  <c r="N1079" i="1"/>
  <c r="N1080" i="1"/>
  <c r="N1081" i="1"/>
  <c r="N1082" i="1"/>
  <c r="N1083" i="1"/>
  <c r="N1084" i="1"/>
  <c r="N1085" i="1"/>
  <c r="N1086" i="1"/>
  <c r="N1087" i="1"/>
  <c r="N1088" i="1"/>
  <c r="N1089" i="1"/>
  <c r="N1090" i="1"/>
  <c r="N1091" i="1"/>
  <c r="N1092" i="1"/>
  <c r="N1093" i="1"/>
  <c r="N1094" i="1"/>
  <c r="N1095" i="1"/>
  <c r="N1096" i="1"/>
  <c r="N1097" i="1"/>
  <c r="N1098" i="1"/>
  <c r="N1099" i="1"/>
  <c r="N1100" i="1"/>
  <c r="N1101" i="1"/>
  <c r="N1102" i="1"/>
  <c r="N1103" i="1"/>
  <c r="N1104" i="1"/>
  <c r="N1105" i="1"/>
  <c r="N1106" i="1"/>
  <c r="N1107" i="1"/>
  <c r="N1108" i="1"/>
  <c r="N1109" i="1"/>
  <c r="N1110" i="1"/>
  <c r="N1111" i="1"/>
  <c r="N1112" i="1"/>
  <c r="N1113" i="1"/>
  <c r="N1114" i="1"/>
  <c r="N1115" i="1"/>
  <c r="N1116" i="1"/>
  <c r="N1117" i="1"/>
  <c r="N1118" i="1"/>
  <c r="N1119" i="1"/>
  <c r="N1120" i="1"/>
  <c r="N1121" i="1"/>
  <c r="N1122" i="1"/>
  <c r="N1123" i="1"/>
  <c r="N1124" i="1"/>
  <c r="N1125" i="1"/>
  <c r="N1126" i="1"/>
  <c r="N1127" i="1"/>
  <c r="N1128" i="1"/>
  <c r="N1129" i="1"/>
  <c r="N1130" i="1"/>
  <c r="N1131" i="1"/>
  <c r="N1132" i="1"/>
  <c r="N1133" i="1"/>
  <c r="N1134" i="1"/>
  <c r="N1135" i="1"/>
  <c r="N1136" i="1"/>
  <c r="N1137" i="1"/>
  <c r="N1138" i="1"/>
  <c r="N1139" i="1"/>
  <c r="N1140" i="1"/>
  <c r="N1141" i="1"/>
  <c r="N1142" i="1"/>
  <c r="N1143" i="1"/>
  <c r="N1144" i="1"/>
  <c r="N1145" i="1"/>
  <c r="N1146" i="1"/>
  <c r="N1147" i="1"/>
  <c r="N1148" i="1"/>
  <c r="N1149" i="1"/>
  <c r="N1150" i="1"/>
  <c r="N1151" i="1"/>
  <c r="N1152" i="1"/>
  <c r="N1153" i="1"/>
  <c r="N1154" i="1"/>
  <c r="N1155" i="1"/>
  <c r="N1156" i="1"/>
  <c r="N1157" i="1"/>
  <c r="N1158" i="1"/>
  <c r="N1159" i="1"/>
  <c r="N1160" i="1"/>
  <c r="N1161" i="1"/>
  <c r="N1162" i="1"/>
  <c r="N1163" i="1"/>
  <c r="N1164" i="1"/>
  <c r="N1165" i="1"/>
  <c r="N1166" i="1"/>
  <c r="N1167" i="1"/>
  <c r="N1168" i="1"/>
  <c r="N1169" i="1"/>
  <c r="N1170" i="1"/>
  <c r="N1171" i="1"/>
  <c r="N1172" i="1"/>
  <c r="N1173" i="1"/>
  <c r="N1174" i="1"/>
  <c r="N1175" i="1"/>
  <c r="N1176" i="1"/>
  <c r="N1177" i="1"/>
  <c r="N1178" i="1"/>
  <c r="N1179" i="1"/>
  <c r="N1180" i="1"/>
  <c r="N1181" i="1"/>
  <c r="N1182" i="1"/>
  <c r="N1183" i="1"/>
  <c r="N1184" i="1"/>
  <c r="N1185" i="1"/>
  <c r="N1186" i="1"/>
  <c r="N1187" i="1"/>
  <c r="N1188" i="1"/>
  <c r="N1189" i="1"/>
  <c r="N1190" i="1"/>
  <c r="N1191" i="1"/>
  <c r="N1192" i="1"/>
  <c r="N1193" i="1"/>
  <c r="N1194" i="1"/>
  <c r="N1195" i="1"/>
  <c r="N1196" i="1"/>
  <c r="N1197" i="1"/>
  <c r="N1198" i="1"/>
  <c r="N1199" i="1"/>
  <c r="N1200" i="1"/>
  <c r="N1201" i="1"/>
  <c r="N1202" i="1"/>
  <c r="N1203" i="1"/>
  <c r="N1204" i="1"/>
  <c r="N1205" i="1"/>
  <c r="N1206" i="1"/>
  <c r="N1207" i="1"/>
  <c r="N1208" i="1"/>
  <c r="N1209" i="1"/>
  <c r="N1210" i="1"/>
  <c r="N1211" i="1"/>
  <c r="N1212" i="1"/>
  <c r="N1213" i="1"/>
  <c r="N1214" i="1"/>
  <c r="N1215" i="1"/>
  <c r="N1216" i="1"/>
  <c r="N1217" i="1"/>
  <c r="N1218" i="1"/>
  <c r="N1219" i="1"/>
  <c r="N1220" i="1"/>
  <c r="N1221" i="1"/>
  <c r="N1222" i="1"/>
  <c r="N1223" i="1"/>
  <c r="N1224" i="1"/>
  <c r="N1225" i="1"/>
  <c r="N1226" i="1"/>
  <c r="N1227" i="1"/>
  <c r="N1228" i="1"/>
  <c r="N1229" i="1"/>
  <c r="N1230" i="1"/>
  <c r="N1231" i="1"/>
  <c r="N1232" i="1"/>
  <c r="N1233" i="1"/>
  <c r="N1234" i="1"/>
  <c r="N1235" i="1"/>
  <c r="N1236" i="1"/>
  <c r="N1237" i="1"/>
  <c r="N1238" i="1"/>
  <c r="N1239" i="1"/>
  <c r="N1240" i="1"/>
  <c r="N1241" i="1"/>
  <c r="N1242" i="1"/>
  <c r="N1243" i="1"/>
  <c r="N1244" i="1"/>
  <c r="N1245" i="1"/>
  <c r="N1246" i="1"/>
  <c r="N1247" i="1"/>
  <c r="N1248" i="1"/>
  <c r="N1249" i="1"/>
  <c r="N1250" i="1"/>
  <c r="N1251" i="1"/>
  <c r="N1252" i="1"/>
  <c r="N1253" i="1"/>
  <c r="N1254" i="1"/>
  <c r="N1255" i="1"/>
  <c r="N1256" i="1"/>
  <c r="N1257" i="1"/>
  <c r="N1258" i="1"/>
  <c r="N1259" i="1"/>
  <c r="N1260" i="1"/>
  <c r="N1261" i="1"/>
  <c r="N1262" i="1"/>
  <c r="N1263" i="1"/>
  <c r="N1264" i="1"/>
  <c r="N1265" i="1"/>
  <c r="N1266" i="1"/>
  <c r="N1267" i="1"/>
  <c r="N1268" i="1"/>
  <c r="N1269" i="1"/>
  <c r="N1270" i="1"/>
  <c r="N1271" i="1"/>
  <c r="N1272" i="1"/>
  <c r="N1273" i="1"/>
  <c r="N1274" i="1"/>
  <c r="N1275" i="1"/>
  <c r="N1276" i="1"/>
  <c r="N1277" i="1"/>
  <c r="N1278" i="1"/>
  <c r="N1279" i="1"/>
  <c r="N1280" i="1"/>
  <c r="N1281" i="1"/>
  <c r="N1282" i="1"/>
  <c r="N1283" i="1"/>
  <c r="N1284" i="1"/>
  <c r="N1285" i="1"/>
  <c r="N1286" i="1"/>
  <c r="N1287" i="1"/>
  <c r="N1288" i="1"/>
  <c r="N1289" i="1"/>
  <c r="N1290" i="1"/>
  <c r="N1291" i="1"/>
  <c r="N1292" i="1"/>
  <c r="N1293" i="1"/>
  <c r="N1294" i="1"/>
  <c r="N1295" i="1"/>
  <c r="N1296" i="1"/>
  <c r="N1297" i="1"/>
  <c r="N1298" i="1"/>
  <c r="N1299" i="1"/>
  <c r="N1300" i="1"/>
  <c r="N1301" i="1"/>
  <c r="N1302" i="1"/>
  <c r="N1303" i="1"/>
  <c r="N1304" i="1"/>
  <c r="N1305" i="1"/>
  <c r="N1306" i="1"/>
  <c r="N1307" i="1"/>
  <c r="N1308" i="1"/>
  <c r="N1309" i="1"/>
  <c r="N1310" i="1"/>
  <c r="N1311" i="1"/>
  <c r="N1312" i="1"/>
  <c r="N1313" i="1"/>
  <c r="N1314" i="1"/>
  <c r="N1315" i="1"/>
  <c r="N1316" i="1"/>
  <c r="N1317" i="1"/>
  <c r="N1318" i="1"/>
  <c r="N1319" i="1"/>
  <c r="N1320" i="1"/>
  <c r="N1321" i="1"/>
  <c r="N1322" i="1"/>
  <c r="N1323" i="1"/>
  <c r="N1324" i="1"/>
  <c r="N1325" i="1"/>
  <c r="N1326" i="1"/>
  <c r="N1327" i="1"/>
  <c r="N1328" i="1"/>
  <c r="N1329" i="1"/>
  <c r="N1330" i="1"/>
  <c r="N1331" i="1"/>
  <c r="N1332" i="1"/>
  <c r="N1333" i="1"/>
  <c r="N1334" i="1"/>
  <c r="N1335" i="1"/>
  <c r="N1336" i="1"/>
  <c r="N1337" i="1"/>
  <c r="N1338" i="1"/>
  <c r="N1339" i="1"/>
  <c r="N1340" i="1"/>
  <c r="N1341" i="1"/>
  <c r="N1342" i="1"/>
  <c r="N1343" i="1"/>
  <c r="N1344" i="1"/>
  <c r="N1345" i="1"/>
  <c r="N1346" i="1"/>
  <c r="N1347" i="1"/>
  <c r="N1348" i="1"/>
  <c r="N1349" i="1"/>
  <c r="N1350" i="1"/>
  <c r="N1351" i="1"/>
  <c r="N1352" i="1"/>
  <c r="N1353" i="1"/>
  <c r="N1354" i="1"/>
  <c r="N1355" i="1"/>
  <c r="N1356" i="1"/>
  <c r="N1357" i="1"/>
  <c r="N1358" i="1"/>
  <c r="N1359" i="1"/>
  <c r="N1360" i="1"/>
  <c r="N1361" i="1"/>
  <c r="N1362" i="1"/>
  <c r="N1363" i="1"/>
  <c r="N1364" i="1"/>
  <c r="N1365" i="1"/>
  <c r="N1366" i="1"/>
  <c r="N1367" i="1"/>
  <c r="N1368" i="1"/>
  <c r="N1369" i="1"/>
  <c r="N1370" i="1"/>
  <c r="N1371" i="1"/>
  <c r="N1372" i="1"/>
  <c r="N1373" i="1"/>
  <c r="N1374" i="1"/>
  <c r="N1375" i="1"/>
  <c r="N1376" i="1"/>
  <c r="N1377" i="1"/>
  <c r="N1378" i="1"/>
  <c r="N1379" i="1"/>
  <c r="N1380" i="1"/>
  <c r="N1381" i="1"/>
  <c r="N1382" i="1"/>
  <c r="N1383" i="1"/>
  <c r="N1384" i="1"/>
  <c r="N1385" i="1"/>
  <c r="N1386" i="1"/>
  <c r="N1387" i="1"/>
  <c r="N1388" i="1"/>
  <c r="N1389" i="1"/>
  <c r="N1390" i="1"/>
  <c r="N1391" i="1"/>
  <c r="N1392" i="1"/>
  <c r="N1393" i="1"/>
  <c r="N1394" i="1"/>
  <c r="N1395" i="1"/>
  <c r="N1396" i="1"/>
  <c r="N1397" i="1"/>
  <c r="N1398" i="1"/>
  <c r="N1399" i="1"/>
  <c r="N1400" i="1"/>
  <c r="N1401" i="1"/>
  <c r="N1402" i="1"/>
  <c r="N1403" i="1"/>
  <c r="N1404" i="1"/>
  <c r="N1405" i="1"/>
  <c r="N1406" i="1"/>
  <c r="N1407" i="1"/>
  <c r="N1408" i="1"/>
  <c r="N1409" i="1"/>
  <c r="N1410" i="1"/>
  <c r="N1411" i="1"/>
  <c r="N1412" i="1"/>
  <c r="N1413" i="1"/>
  <c r="N1414" i="1"/>
  <c r="N1415" i="1"/>
  <c r="N1416" i="1"/>
  <c r="N1417" i="1"/>
  <c r="N1418" i="1"/>
  <c r="N1419" i="1"/>
  <c r="N1420" i="1"/>
  <c r="N1421" i="1"/>
  <c r="N1422" i="1"/>
  <c r="N1423" i="1"/>
  <c r="N1424" i="1"/>
  <c r="N1425" i="1"/>
  <c r="N1426" i="1"/>
  <c r="N1427" i="1"/>
  <c r="N1428" i="1"/>
  <c r="N1429" i="1"/>
  <c r="N1430" i="1"/>
  <c r="N1431" i="1"/>
  <c r="N1432" i="1"/>
  <c r="N1433" i="1"/>
  <c r="N1434" i="1"/>
  <c r="N1435" i="1"/>
  <c r="N1436" i="1"/>
  <c r="N1437" i="1"/>
  <c r="N1438" i="1"/>
  <c r="N1439" i="1"/>
  <c r="N1440" i="1"/>
  <c r="N1441" i="1"/>
  <c r="N1442" i="1"/>
  <c r="N1443" i="1"/>
  <c r="N1444" i="1"/>
  <c r="N1445" i="1"/>
  <c r="N1446" i="1"/>
  <c r="N1447" i="1"/>
  <c r="N1448" i="1"/>
  <c r="N1449" i="1"/>
  <c r="N1450" i="1"/>
  <c r="N1451" i="1"/>
  <c r="N1452" i="1"/>
  <c r="N1453" i="1"/>
  <c r="N1454" i="1"/>
  <c r="N1455" i="1"/>
  <c r="N1456" i="1"/>
  <c r="N1457" i="1"/>
  <c r="N1458" i="1"/>
  <c r="N1459" i="1"/>
  <c r="N1460" i="1"/>
  <c r="N1461" i="1"/>
  <c r="N1462" i="1"/>
  <c r="N1463" i="1"/>
  <c r="N1464" i="1"/>
  <c r="N1465" i="1"/>
  <c r="N1466" i="1"/>
  <c r="N1467" i="1"/>
  <c r="N1468" i="1"/>
  <c r="N1469" i="1"/>
  <c r="N1470" i="1"/>
  <c r="N1471" i="1"/>
  <c r="N1472" i="1"/>
  <c r="N1473" i="1"/>
  <c r="N1474" i="1"/>
  <c r="N1475" i="1"/>
  <c r="N1476" i="1"/>
  <c r="N1477" i="1"/>
  <c r="N1478" i="1"/>
  <c r="N1479" i="1"/>
  <c r="N1480" i="1"/>
  <c r="N1481" i="1"/>
  <c r="N1482" i="1"/>
  <c r="N1483" i="1"/>
  <c r="N1484" i="1"/>
  <c r="N1485" i="1"/>
  <c r="N1486" i="1"/>
  <c r="N1487" i="1"/>
  <c r="N1488" i="1"/>
  <c r="N1489" i="1"/>
  <c r="N1490" i="1"/>
  <c r="N1491" i="1"/>
  <c r="N1492" i="1"/>
  <c r="N1493" i="1"/>
  <c r="N1494" i="1"/>
  <c r="N1495" i="1"/>
  <c r="N1496" i="1"/>
  <c r="N1497" i="1"/>
  <c r="N1498" i="1"/>
  <c r="N1499" i="1"/>
  <c r="N1500" i="1"/>
  <c r="N1501" i="1"/>
  <c r="N1502" i="1"/>
  <c r="N1503" i="1"/>
  <c r="N1504" i="1"/>
  <c r="N1505" i="1"/>
  <c r="N1506" i="1"/>
  <c r="N1507" i="1"/>
  <c r="N1508" i="1"/>
  <c r="N1509" i="1"/>
  <c r="N1510" i="1"/>
  <c r="N1511" i="1"/>
  <c r="N1512" i="1"/>
  <c r="N1513" i="1"/>
  <c r="N1514" i="1"/>
  <c r="N1515" i="1"/>
  <c r="N1516" i="1"/>
  <c r="N1517" i="1"/>
  <c r="N1518" i="1"/>
  <c r="N1519" i="1"/>
  <c r="N1520" i="1"/>
  <c r="N1521" i="1"/>
  <c r="N1522" i="1"/>
  <c r="N1523" i="1"/>
  <c r="N1524" i="1"/>
  <c r="N1525" i="1"/>
  <c r="N1526" i="1"/>
  <c r="N1527" i="1"/>
  <c r="N1528" i="1"/>
  <c r="N1529" i="1"/>
  <c r="N1530" i="1"/>
  <c r="N1531" i="1"/>
  <c r="N1532" i="1"/>
  <c r="N1533" i="1"/>
  <c r="N1534" i="1"/>
  <c r="N1535" i="1"/>
  <c r="N1536" i="1"/>
  <c r="N1537" i="1"/>
  <c r="N1538" i="1"/>
  <c r="N1539" i="1"/>
  <c r="N1540" i="1"/>
  <c r="N1541" i="1"/>
  <c r="N1542" i="1"/>
  <c r="N1543" i="1"/>
  <c r="N1544" i="1"/>
  <c r="N1545" i="1"/>
  <c r="N1546" i="1"/>
  <c r="N1547" i="1"/>
  <c r="N1548" i="1"/>
  <c r="N1549" i="1"/>
  <c r="N1550" i="1"/>
  <c r="N1551" i="1"/>
  <c r="N1552" i="1"/>
  <c r="N1553" i="1"/>
  <c r="N1554" i="1"/>
  <c r="N1555" i="1"/>
  <c r="N1556" i="1"/>
  <c r="N1557" i="1"/>
  <c r="N1558" i="1"/>
  <c r="N1559" i="1"/>
  <c r="N1560" i="1"/>
  <c r="N1561" i="1"/>
  <c r="N1562" i="1"/>
  <c r="N1563" i="1"/>
  <c r="N1564" i="1"/>
  <c r="N1565" i="1"/>
  <c r="N1566" i="1"/>
  <c r="N1567" i="1"/>
  <c r="N1568" i="1"/>
  <c r="N1569" i="1"/>
  <c r="N1570" i="1"/>
  <c r="N1571" i="1"/>
  <c r="N1572" i="1"/>
  <c r="N1573" i="1"/>
  <c r="N1574" i="1"/>
  <c r="N1575" i="1"/>
  <c r="N1576" i="1"/>
  <c r="N1577" i="1"/>
  <c r="N1578" i="1"/>
  <c r="N1579" i="1"/>
  <c r="N1580" i="1"/>
  <c r="N1581" i="1"/>
  <c r="N1582" i="1"/>
  <c r="N1583" i="1"/>
  <c r="N1584" i="1"/>
  <c r="N1585" i="1"/>
  <c r="N1586" i="1"/>
  <c r="N1587" i="1"/>
  <c r="N1588" i="1"/>
  <c r="N1589" i="1"/>
  <c r="N1590" i="1"/>
  <c r="N1591" i="1"/>
  <c r="N1592" i="1"/>
  <c r="N1593" i="1"/>
  <c r="N1594" i="1"/>
  <c r="N1595" i="1"/>
  <c r="N1596" i="1"/>
  <c r="N1597" i="1"/>
  <c r="N1598" i="1"/>
  <c r="N1599" i="1"/>
  <c r="N1600" i="1"/>
  <c r="N1601" i="1"/>
  <c r="N1602" i="1"/>
  <c r="N1603" i="1"/>
  <c r="N1604" i="1"/>
  <c r="N1605" i="1"/>
  <c r="N1606" i="1"/>
  <c r="N1607" i="1"/>
  <c r="N1608" i="1"/>
  <c r="N1609" i="1"/>
  <c r="N1610" i="1"/>
  <c r="N1611" i="1"/>
  <c r="N1612" i="1"/>
  <c r="N1613" i="1"/>
  <c r="N1614" i="1"/>
  <c r="N1615" i="1"/>
  <c r="N1616" i="1"/>
  <c r="N1617" i="1"/>
  <c r="N1618" i="1"/>
  <c r="N1619" i="1"/>
  <c r="N1620" i="1"/>
  <c r="N1621" i="1"/>
  <c r="N1622" i="1"/>
  <c r="N1623" i="1"/>
  <c r="N1624" i="1"/>
  <c r="N1625" i="1"/>
  <c r="N1626" i="1"/>
  <c r="N1627" i="1"/>
  <c r="N1628" i="1"/>
  <c r="N1629" i="1"/>
  <c r="N1630" i="1"/>
  <c r="N1631" i="1"/>
  <c r="N1632" i="1"/>
  <c r="N1633" i="1"/>
  <c r="N1634" i="1"/>
  <c r="N1635" i="1"/>
  <c r="N1636" i="1"/>
  <c r="N1637" i="1"/>
  <c r="N1638" i="1"/>
  <c r="N1639" i="1"/>
  <c r="N1640" i="1"/>
  <c r="N1641" i="1"/>
  <c r="N1642" i="1"/>
  <c r="N1643" i="1"/>
  <c r="N1644" i="1"/>
  <c r="N1645" i="1"/>
  <c r="N1646" i="1"/>
  <c r="N1647" i="1"/>
  <c r="N1648" i="1"/>
  <c r="N1649" i="1"/>
  <c r="N1650" i="1"/>
  <c r="N1651" i="1"/>
  <c r="N1652" i="1"/>
  <c r="N1653" i="1"/>
  <c r="N1654" i="1"/>
  <c r="N1655" i="1"/>
  <c r="N1656" i="1"/>
  <c r="N1657" i="1"/>
  <c r="N1658" i="1"/>
  <c r="N1659" i="1"/>
  <c r="N1660" i="1"/>
  <c r="N1661" i="1"/>
  <c r="N1662" i="1"/>
  <c r="N1663" i="1"/>
  <c r="N1664" i="1"/>
  <c r="N1665" i="1"/>
  <c r="N1666" i="1"/>
  <c r="N1667" i="1"/>
  <c r="N1668" i="1"/>
  <c r="N1669" i="1"/>
  <c r="N1670" i="1"/>
  <c r="N1671" i="1"/>
  <c r="N1672" i="1"/>
  <c r="N1673" i="1"/>
  <c r="N1674" i="1"/>
  <c r="N1675" i="1"/>
  <c r="N1676" i="1"/>
  <c r="N1677" i="1"/>
  <c r="N1678" i="1"/>
  <c r="N1679" i="1"/>
  <c r="N1680" i="1"/>
  <c r="N1681" i="1"/>
  <c r="N1682" i="1"/>
  <c r="N1683" i="1"/>
  <c r="N1684" i="1"/>
  <c r="N1685" i="1"/>
  <c r="N1686" i="1"/>
  <c r="N1687" i="1"/>
  <c r="N1688" i="1"/>
  <c r="N1689" i="1"/>
  <c r="N1690" i="1"/>
  <c r="N1691" i="1"/>
  <c r="N1692" i="1"/>
  <c r="N1693" i="1"/>
  <c r="N1694" i="1"/>
  <c r="N1695" i="1"/>
  <c r="N1696" i="1"/>
  <c r="N1697" i="1"/>
  <c r="N1698" i="1"/>
  <c r="N1699" i="1"/>
  <c r="N1700" i="1"/>
  <c r="N1701" i="1"/>
  <c r="N1702" i="1"/>
  <c r="N1703" i="1"/>
  <c r="N1704" i="1"/>
  <c r="N1705" i="1"/>
  <c r="N1706" i="1"/>
  <c r="N1707" i="1"/>
  <c r="N1708" i="1"/>
  <c r="N1709" i="1"/>
  <c r="N1710" i="1"/>
  <c r="N1711" i="1"/>
  <c r="N1712" i="1"/>
  <c r="N1713" i="1"/>
  <c r="N1714" i="1"/>
  <c r="N1715" i="1"/>
  <c r="N1716" i="1"/>
  <c r="N1717" i="1"/>
  <c r="N1718" i="1"/>
  <c r="N1719" i="1"/>
  <c r="N1720" i="1"/>
  <c r="N1721" i="1"/>
  <c r="N1722" i="1"/>
  <c r="N1723" i="1"/>
  <c r="N1724" i="1"/>
  <c r="N1725" i="1"/>
  <c r="N1726" i="1"/>
  <c r="N1727" i="1"/>
  <c r="N1728" i="1"/>
  <c r="N1729" i="1"/>
  <c r="N1730" i="1"/>
  <c r="N1731" i="1"/>
  <c r="N1732" i="1"/>
  <c r="N1733" i="1"/>
  <c r="N1734" i="1"/>
  <c r="N1735" i="1"/>
  <c r="N1736" i="1"/>
  <c r="N1737" i="1"/>
  <c r="N1738" i="1"/>
  <c r="N1739" i="1"/>
  <c r="N1740" i="1"/>
  <c r="N1741" i="1"/>
  <c r="N1742" i="1"/>
  <c r="N1743" i="1"/>
  <c r="N1744" i="1"/>
  <c r="N1745" i="1"/>
  <c r="N1746" i="1"/>
  <c r="N1747" i="1"/>
  <c r="N1748" i="1"/>
  <c r="N1749" i="1"/>
  <c r="N1750" i="1"/>
  <c r="N1751" i="1"/>
  <c r="N1752" i="1"/>
  <c r="N1753" i="1"/>
  <c r="N1754" i="1"/>
  <c r="N1755" i="1"/>
  <c r="N1756" i="1"/>
  <c r="N1757" i="1"/>
  <c r="N1758" i="1"/>
  <c r="N1759" i="1"/>
  <c r="N1760" i="1"/>
  <c r="N1761" i="1"/>
  <c r="N1762" i="1"/>
  <c r="N1763" i="1"/>
  <c r="N1764" i="1"/>
  <c r="N1765" i="1"/>
  <c r="N1766" i="1"/>
  <c r="N1767" i="1"/>
  <c r="N1768" i="1"/>
  <c r="N1769" i="1"/>
  <c r="N1770" i="1"/>
  <c r="N1771" i="1"/>
  <c r="N1772" i="1"/>
  <c r="N1773" i="1"/>
  <c r="N1774" i="1"/>
  <c r="N1775" i="1"/>
  <c r="N1776" i="1"/>
  <c r="N1777" i="1"/>
  <c r="N1778" i="1"/>
  <c r="N1779" i="1"/>
  <c r="N1780" i="1"/>
  <c r="N1781" i="1"/>
  <c r="N1782" i="1"/>
  <c r="N1783" i="1"/>
  <c r="N1784" i="1"/>
  <c r="N1785" i="1"/>
  <c r="N1786" i="1"/>
  <c r="N1787" i="1"/>
  <c r="N1788" i="1"/>
  <c r="N1789" i="1"/>
  <c r="N1790" i="1"/>
  <c r="N1791" i="1"/>
  <c r="N1792" i="1"/>
  <c r="N1793" i="1"/>
  <c r="N1794" i="1"/>
  <c r="N1795" i="1"/>
  <c r="N1796" i="1"/>
  <c r="N1797" i="1"/>
  <c r="N1798" i="1"/>
  <c r="N1799" i="1"/>
  <c r="N1800" i="1"/>
  <c r="N1801" i="1"/>
  <c r="N1802" i="1"/>
  <c r="N1803" i="1"/>
  <c r="N1804" i="1"/>
  <c r="N1805" i="1"/>
  <c r="N1806" i="1"/>
  <c r="N1807" i="1"/>
  <c r="N1808" i="1"/>
  <c r="N1809" i="1"/>
  <c r="N1810" i="1"/>
  <c r="N1811" i="1"/>
  <c r="N1812" i="1"/>
  <c r="N1813" i="1"/>
  <c r="N1814" i="1"/>
  <c r="N1815" i="1"/>
  <c r="N1816" i="1"/>
  <c r="N1817" i="1"/>
  <c r="N1818" i="1"/>
  <c r="N1819" i="1"/>
  <c r="N1820" i="1"/>
  <c r="N1821" i="1"/>
  <c r="N1822" i="1"/>
  <c r="N1823" i="1"/>
  <c r="N1824" i="1"/>
  <c r="N1825" i="1"/>
  <c r="N1826" i="1"/>
  <c r="N1827" i="1"/>
  <c r="N1828" i="1"/>
  <c r="N1829" i="1"/>
  <c r="N1830" i="1"/>
  <c r="N1831" i="1"/>
  <c r="N1832" i="1"/>
  <c r="N1833" i="1"/>
  <c r="N1834" i="1"/>
  <c r="N1835" i="1"/>
  <c r="N1836" i="1"/>
  <c r="N1837" i="1"/>
  <c r="N1838" i="1"/>
  <c r="N1839" i="1"/>
  <c r="N1840" i="1"/>
  <c r="N1841" i="1"/>
  <c r="N1842" i="1"/>
  <c r="N1843" i="1"/>
  <c r="N1844" i="1"/>
  <c r="N1845" i="1"/>
  <c r="N1846" i="1"/>
  <c r="N1847" i="1"/>
  <c r="N1848" i="1"/>
  <c r="N1849" i="1"/>
  <c r="N1850" i="1"/>
  <c r="N1851" i="1"/>
  <c r="N1852" i="1"/>
  <c r="N1853" i="1"/>
  <c r="N1854" i="1"/>
  <c r="N1855" i="1"/>
  <c r="N1856" i="1"/>
  <c r="N1857" i="1"/>
  <c r="N1858" i="1"/>
  <c r="N1859" i="1"/>
  <c r="N1860" i="1"/>
  <c r="N1861" i="1"/>
  <c r="N1862" i="1"/>
  <c r="N1863" i="1"/>
  <c r="N1864" i="1"/>
  <c r="N1865" i="1"/>
  <c r="N1866" i="1"/>
  <c r="N1867" i="1"/>
  <c r="N1868" i="1"/>
  <c r="N1869" i="1"/>
  <c r="N1870" i="1"/>
  <c r="N1871" i="1"/>
  <c r="N1872" i="1"/>
  <c r="N1873" i="1"/>
  <c r="N1874" i="1"/>
  <c r="N1875" i="1"/>
  <c r="N1876" i="1"/>
  <c r="N1877" i="1"/>
  <c r="N1878" i="1"/>
  <c r="N1879" i="1"/>
  <c r="N1880" i="1"/>
  <c r="N1881" i="1"/>
  <c r="N1882" i="1"/>
  <c r="N1883" i="1"/>
  <c r="N1884" i="1"/>
  <c r="N1885" i="1"/>
  <c r="N1886" i="1"/>
  <c r="N1887" i="1"/>
  <c r="N1888" i="1"/>
  <c r="N1889" i="1"/>
  <c r="N1890" i="1"/>
  <c r="N1891" i="1"/>
  <c r="N1892" i="1"/>
  <c r="N1893" i="1"/>
  <c r="N1894" i="1"/>
  <c r="N1895" i="1"/>
  <c r="N1896" i="1"/>
  <c r="N1897" i="1"/>
  <c r="N1898" i="1"/>
  <c r="N1899" i="1"/>
  <c r="N1900" i="1"/>
  <c r="N1901" i="1"/>
  <c r="N1902" i="1"/>
  <c r="N1903" i="1"/>
  <c r="N1904" i="1"/>
  <c r="N1905" i="1"/>
  <c r="N1906" i="1"/>
  <c r="N1907" i="1"/>
  <c r="N1908" i="1"/>
  <c r="N1909" i="1"/>
  <c r="N1910" i="1"/>
  <c r="N1911" i="1"/>
  <c r="N1912" i="1"/>
  <c r="N1913" i="1"/>
  <c r="N1914" i="1"/>
  <c r="N1915" i="1"/>
  <c r="N1916" i="1"/>
  <c r="N1917" i="1"/>
  <c r="N1918" i="1"/>
  <c r="N1919" i="1"/>
  <c r="N1920" i="1"/>
  <c r="N1921" i="1"/>
  <c r="N1922" i="1"/>
  <c r="N1923" i="1"/>
  <c r="N1924" i="1"/>
  <c r="N1925" i="1"/>
  <c r="N1926" i="1"/>
  <c r="N1927" i="1"/>
  <c r="N1928" i="1"/>
  <c r="N1929" i="1"/>
  <c r="N1930" i="1"/>
  <c r="N1931" i="1"/>
  <c r="N1932" i="1"/>
  <c r="N1933" i="1"/>
  <c r="N1934" i="1"/>
  <c r="N1935" i="1"/>
  <c r="N1936" i="1"/>
  <c r="N1937" i="1"/>
  <c r="N1938" i="1"/>
  <c r="N1939" i="1"/>
  <c r="N1940" i="1"/>
  <c r="N1941" i="1"/>
  <c r="N1942" i="1"/>
  <c r="N1943" i="1"/>
  <c r="N1944" i="1"/>
  <c r="N1945" i="1"/>
  <c r="N1946" i="1"/>
  <c r="N1947" i="1"/>
  <c r="N1948" i="1"/>
  <c r="N1949" i="1"/>
  <c r="N1950" i="1"/>
  <c r="N1951" i="1"/>
  <c r="N1952" i="1"/>
  <c r="N1953" i="1"/>
  <c r="N1954" i="1"/>
  <c r="N1955" i="1"/>
  <c r="N1956" i="1"/>
  <c r="N1957" i="1"/>
  <c r="N1958" i="1"/>
  <c r="N1959" i="1"/>
  <c r="N1960" i="1"/>
  <c r="N1961" i="1"/>
  <c r="N1962" i="1"/>
  <c r="N1963" i="1"/>
  <c r="N1964" i="1"/>
  <c r="N1965" i="1"/>
  <c r="N1966" i="1"/>
  <c r="N1967" i="1"/>
  <c r="N1968" i="1"/>
  <c r="N1969" i="1"/>
  <c r="N1970" i="1"/>
  <c r="N1971" i="1"/>
  <c r="N1972" i="1"/>
  <c r="N1973" i="1"/>
  <c r="N1974" i="1"/>
  <c r="N1975" i="1"/>
  <c r="N1976" i="1"/>
  <c r="N1977" i="1"/>
  <c r="N1978" i="1"/>
  <c r="N1979" i="1"/>
  <c r="N1980" i="1"/>
  <c r="N1981" i="1"/>
  <c r="N1982" i="1"/>
  <c r="N1983" i="1"/>
  <c r="N1984" i="1"/>
  <c r="N1985" i="1"/>
  <c r="N1986" i="1"/>
  <c r="N1987" i="1"/>
  <c r="N1988" i="1"/>
  <c r="N1989" i="1"/>
  <c r="N1990" i="1"/>
  <c r="N1991" i="1"/>
  <c r="N1992" i="1"/>
  <c r="N1993" i="1"/>
  <c r="N1994" i="1"/>
  <c r="N1995" i="1"/>
  <c r="N1996" i="1"/>
  <c r="N1997" i="1"/>
  <c r="N1998" i="1"/>
  <c r="N1999" i="1"/>
  <c r="N2000" i="1"/>
  <c r="N2001" i="1"/>
  <c r="N2002" i="1"/>
  <c r="N2003" i="1"/>
  <c r="N2004" i="1"/>
  <c r="N2005" i="1"/>
  <c r="Q4" i="1"/>
  <c r="P4" i="1"/>
  <c r="N4" i="1"/>
  <c r="B4003" i="1"/>
  <c r="B4002" i="1"/>
  <c r="G4002" i="1"/>
  <c r="G4003" i="1"/>
  <c r="B3782" i="1"/>
  <c r="O3782" i="1" s="1"/>
  <c r="B3783" i="1"/>
  <c r="O3783" i="1" s="1"/>
  <c r="B3784" i="1"/>
  <c r="B3785" i="1"/>
  <c r="B3786" i="1"/>
  <c r="O3786" i="1" s="1"/>
  <c r="B3787" i="1"/>
  <c r="B3788" i="1"/>
  <c r="O3788" i="1" s="1"/>
  <c r="B3789" i="1"/>
  <c r="B3790" i="1"/>
  <c r="O3790" i="1" s="1"/>
  <c r="B3791" i="1"/>
  <c r="O3791" i="1" s="1"/>
  <c r="B3792" i="1"/>
  <c r="B3793" i="1"/>
  <c r="B3794" i="1"/>
  <c r="O3794" i="1" s="1"/>
  <c r="B3795" i="1"/>
  <c r="B3796" i="1"/>
  <c r="B3797" i="1"/>
  <c r="B3798" i="1"/>
  <c r="O3798" i="1" s="1"/>
  <c r="B3799" i="1"/>
  <c r="O3799" i="1" s="1"/>
  <c r="B3800" i="1"/>
  <c r="B3801" i="1"/>
  <c r="B3802" i="1"/>
  <c r="O3802" i="1" s="1"/>
  <c r="B3803" i="1"/>
  <c r="B3804" i="1"/>
  <c r="B3805" i="1"/>
  <c r="B3806" i="1"/>
  <c r="O3806" i="1" s="1"/>
  <c r="B3807" i="1"/>
  <c r="O3807" i="1" s="1"/>
  <c r="B3808" i="1"/>
  <c r="B3809" i="1"/>
  <c r="B3810" i="1"/>
  <c r="O3810" i="1" s="1"/>
  <c r="B3811" i="1"/>
  <c r="B3812" i="1"/>
  <c r="B3813" i="1"/>
  <c r="B3814" i="1"/>
  <c r="O3814" i="1" s="1"/>
  <c r="B3815" i="1"/>
  <c r="O3815" i="1" s="1"/>
  <c r="B3816" i="1"/>
  <c r="O3816" i="1" s="1"/>
  <c r="B3817" i="1"/>
  <c r="B3818" i="1"/>
  <c r="O3818" i="1" s="1"/>
  <c r="B3819" i="1"/>
  <c r="B3820" i="1"/>
  <c r="B3821" i="1"/>
  <c r="B3822" i="1"/>
  <c r="O3822" i="1" s="1"/>
  <c r="B3823" i="1"/>
  <c r="O3823" i="1" s="1"/>
  <c r="B3824" i="1"/>
  <c r="B3825" i="1"/>
  <c r="B3826" i="1"/>
  <c r="O3826" i="1" s="1"/>
  <c r="B3827" i="1"/>
  <c r="B3828" i="1"/>
  <c r="B3829" i="1"/>
  <c r="B3830" i="1"/>
  <c r="O3830" i="1" s="1"/>
  <c r="B3831" i="1"/>
  <c r="O3831" i="1" s="1"/>
  <c r="B3832" i="1"/>
  <c r="B3833" i="1"/>
  <c r="B3834" i="1"/>
  <c r="O3834" i="1" s="1"/>
  <c r="B3835" i="1"/>
  <c r="B3836" i="1"/>
  <c r="B3837" i="1"/>
  <c r="B3838" i="1"/>
  <c r="B3839" i="1"/>
  <c r="O3839" i="1" s="1"/>
  <c r="B3840" i="1"/>
  <c r="B3841" i="1"/>
  <c r="B3842" i="1"/>
  <c r="O3842" i="1" s="1"/>
  <c r="B3843" i="1"/>
  <c r="B3844" i="1"/>
  <c r="B3845" i="1"/>
  <c r="B3846" i="1"/>
  <c r="O3846" i="1" s="1"/>
  <c r="B3847" i="1"/>
  <c r="O3847" i="1" s="1"/>
  <c r="B3848" i="1"/>
  <c r="B3849" i="1"/>
  <c r="B3850" i="1"/>
  <c r="O3850" i="1" s="1"/>
  <c r="B3851" i="1"/>
  <c r="B3852" i="1"/>
  <c r="B3853" i="1"/>
  <c r="B3854" i="1"/>
  <c r="O3854" i="1" s="1"/>
  <c r="B3855" i="1"/>
  <c r="O3855" i="1" s="1"/>
  <c r="B3856" i="1"/>
  <c r="B3857" i="1"/>
  <c r="B3858" i="1"/>
  <c r="O3858" i="1" s="1"/>
  <c r="B3859" i="1"/>
  <c r="B3860" i="1"/>
  <c r="O3860" i="1" s="1"/>
  <c r="B3861" i="1"/>
  <c r="B3862" i="1"/>
  <c r="O3862" i="1" s="1"/>
  <c r="B3863" i="1"/>
  <c r="O3863" i="1" s="1"/>
  <c r="B3864" i="1"/>
  <c r="B3865" i="1"/>
  <c r="B3866" i="1"/>
  <c r="O3866" i="1" s="1"/>
  <c r="B3867" i="1"/>
  <c r="B3868" i="1"/>
  <c r="B3869" i="1"/>
  <c r="B3870" i="1"/>
  <c r="O3870" i="1" s="1"/>
  <c r="B3871" i="1"/>
  <c r="O3871" i="1" s="1"/>
  <c r="B3872" i="1"/>
  <c r="B3873" i="1"/>
  <c r="B3874" i="1"/>
  <c r="O3874" i="1" s="1"/>
  <c r="B3875" i="1"/>
  <c r="B3876" i="1"/>
  <c r="B3877" i="1"/>
  <c r="B3878" i="1"/>
  <c r="O3878" i="1" s="1"/>
  <c r="B3879" i="1"/>
  <c r="O3879" i="1" s="1"/>
  <c r="B3880" i="1"/>
  <c r="B3881" i="1"/>
  <c r="B3882" i="1"/>
  <c r="O3882" i="1" s="1"/>
  <c r="B3883" i="1"/>
  <c r="B3884" i="1"/>
  <c r="B3885" i="1"/>
  <c r="B3886" i="1"/>
  <c r="O3886" i="1" s="1"/>
  <c r="B3887" i="1"/>
  <c r="O3887" i="1" s="1"/>
  <c r="B3888" i="1"/>
  <c r="B3889" i="1"/>
  <c r="B3890" i="1"/>
  <c r="O3890" i="1" s="1"/>
  <c r="B3891" i="1"/>
  <c r="B3892" i="1"/>
  <c r="B3893" i="1"/>
  <c r="B3894" i="1"/>
  <c r="O3894" i="1" s="1"/>
  <c r="B3895" i="1"/>
  <c r="O3895" i="1" s="1"/>
  <c r="B3896" i="1"/>
  <c r="B3897" i="1"/>
  <c r="B3898" i="1"/>
  <c r="O3898" i="1" s="1"/>
  <c r="B3899" i="1"/>
  <c r="B3900" i="1"/>
  <c r="O3900" i="1" s="1"/>
  <c r="B3901" i="1"/>
  <c r="B3902" i="1"/>
  <c r="O3902" i="1" s="1"/>
  <c r="B3903" i="1"/>
  <c r="O3903" i="1" s="1"/>
  <c r="B3904" i="1"/>
  <c r="B3905" i="1"/>
  <c r="B3906" i="1"/>
  <c r="O3906" i="1" s="1"/>
  <c r="B3907" i="1"/>
  <c r="B3908" i="1"/>
  <c r="B3909" i="1"/>
  <c r="B3910" i="1"/>
  <c r="O3910" i="1" s="1"/>
  <c r="B3911" i="1"/>
  <c r="O3911" i="1" s="1"/>
  <c r="B3912" i="1"/>
  <c r="B3913" i="1"/>
  <c r="B3914" i="1"/>
  <c r="O3914" i="1" s="1"/>
  <c r="B3915" i="1"/>
  <c r="B3916" i="1"/>
  <c r="O3916" i="1" s="1"/>
  <c r="B3917" i="1"/>
  <c r="B3918" i="1"/>
  <c r="O3918" i="1" s="1"/>
  <c r="B3919" i="1"/>
  <c r="O3919" i="1" s="1"/>
  <c r="B3920" i="1"/>
  <c r="B3921" i="1"/>
  <c r="B3922" i="1"/>
  <c r="O3922" i="1" s="1"/>
  <c r="B3923" i="1"/>
  <c r="B3924" i="1"/>
  <c r="B3925" i="1"/>
  <c r="B3926" i="1"/>
  <c r="O3926" i="1" s="1"/>
  <c r="B3927" i="1"/>
  <c r="O3927" i="1" s="1"/>
  <c r="B3928" i="1"/>
  <c r="B3929" i="1"/>
  <c r="B3930" i="1"/>
  <c r="O3930" i="1" s="1"/>
  <c r="B3931" i="1"/>
  <c r="B3932" i="1"/>
  <c r="B3933" i="1"/>
  <c r="B3934" i="1"/>
  <c r="O3934" i="1" s="1"/>
  <c r="B3935" i="1"/>
  <c r="O3935" i="1" s="1"/>
  <c r="B3936" i="1"/>
  <c r="B3937" i="1"/>
  <c r="B3938" i="1"/>
  <c r="O3938" i="1" s="1"/>
  <c r="B3939" i="1"/>
  <c r="B3940" i="1"/>
  <c r="B3941" i="1"/>
  <c r="B3942" i="1"/>
  <c r="O3942" i="1" s="1"/>
  <c r="B3943" i="1"/>
  <c r="O3943" i="1" s="1"/>
  <c r="B3944" i="1"/>
  <c r="B3945" i="1"/>
  <c r="B3946" i="1"/>
  <c r="O3946" i="1" s="1"/>
  <c r="B3947" i="1"/>
  <c r="B3948" i="1"/>
  <c r="B3949" i="1"/>
  <c r="O3949" i="1" s="1"/>
  <c r="B3950" i="1"/>
  <c r="O3950" i="1" s="1"/>
  <c r="B3951" i="1"/>
  <c r="O3951" i="1" s="1"/>
  <c r="B3952" i="1"/>
  <c r="B3953" i="1"/>
  <c r="B3954" i="1"/>
  <c r="O3954" i="1" s="1"/>
  <c r="B3955" i="1"/>
  <c r="B3956" i="1"/>
  <c r="O3956" i="1" s="1"/>
  <c r="B3957" i="1"/>
  <c r="O3957" i="1" s="1"/>
  <c r="B3958" i="1"/>
  <c r="O3958" i="1" s="1"/>
  <c r="B3959" i="1"/>
  <c r="O3959" i="1" s="1"/>
  <c r="B3960" i="1"/>
  <c r="B3961" i="1"/>
  <c r="B3962" i="1"/>
  <c r="O3962" i="1" s="1"/>
  <c r="B3963" i="1"/>
  <c r="B3964" i="1"/>
  <c r="B3965" i="1"/>
  <c r="B3966" i="1"/>
  <c r="O3966" i="1" s="1"/>
  <c r="B3967" i="1"/>
  <c r="O3967" i="1" s="1"/>
  <c r="B3968" i="1"/>
  <c r="B3969" i="1"/>
  <c r="B3970" i="1"/>
  <c r="O3970" i="1" s="1"/>
  <c r="B3971" i="1"/>
  <c r="B3972" i="1"/>
  <c r="B3973" i="1"/>
  <c r="B3974" i="1"/>
  <c r="O3974" i="1" s="1"/>
  <c r="B3975" i="1"/>
  <c r="O3975" i="1" s="1"/>
  <c r="B3976" i="1"/>
  <c r="B3977" i="1"/>
  <c r="B3978" i="1"/>
  <c r="B3979" i="1"/>
  <c r="B3980" i="1"/>
  <c r="O3980" i="1" s="1"/>
  <c r="B3981" i="1"/>
  <c r="B3982" i="1"/>
  <c r="O3982" i="1" s="1"/>
  <c r="B3983" i="1"/>
  <c r="O3983" i="1" s="1"/>
  <c r="B3984" i="1"/>
  <c r="B3985" i="1"/>
  <c r="B3986" i="1"/>
  <c r="O3986" i="1" s="1"/>
  <c r="B3987" i="1"/>
  <c r="B3988" i="1"/>
  <c r="B3989" i="1"/>
  <c r="O3989" i="1" s="1"/>
  <c r="B3990" i="1"/>
  <c r="O3990" i="1" s="1"/>
  <c r="B3991" i="1"/>
  <c r="O3991" i="1" s="1"/>
  <c r="B3992" i="1"/>
  <c r="B3993" i="1"/>
  <c r="B3994" i="1"/>
  <c r="O3994" i="1" s="1"/>
  <c r="B3995" i="1"/>
  <c r="B3996" i="1"/>
  <c r="B3997" i="1"/>
  <c r="O3997" i="1" s="1"/>
  <c r="B3998" i="1"/>
  <c r="O3998" i="1" s="1"/>
  <c r="B3999" i="1"/>
  <c r="O3999" i="1" s="1"/>
  <c r="B4000" i="1"/>
  <c r="B4001" i="1"/>
  <c r="C3786" i="1"/>
  <c r="G3782" i="1"/>
  <c r="G3783" i="1"/>
  <c r="G3784" i="1"/>
  <c r="G3785" i="1"/>
  <c r="G3786" i="1"/>
  <c r="G3787" i="1"/>
  <c r="G3788" i="1"/>
  <c r="G3789" i="1"/>
  <c r="G3790" i="1"/>
  <c r="G3791" i="1"/>
  <c r="G3792" i="1"/>
  <c r="G3793" i="1"/>
  <c r="G3794" i="1"/>
  <c r="G3795" i="1"/>
  <c r="G3796" i="1"/>
  <c r="G3797"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890" i="1"/>
  <c r="G3891" i="1"/>
  <c r="G3892" i="1"/>
  <c r="G3893" i="1"/>
  <c r="G3894" i="1"/>
  <c r="G3895" i="1"/>
  <c r="G3896" i="1"/>
  <c r="G3897" i="1"/>
  <c r="G3898" i="1"/>
  <c r="G3899" i="1"/>
  <c r="G3900" i="1"/>
  <c r="G3901" i="1"/>
  <c r="G3902" i="1"/>
  <c r="G3903" i="1"/>
  <c r="G3904" i="1"/>
  <c r="G3905" i="1"/>
  <c r="G3906" i="1"/>
  <c r="G3907" i="1"/>
  <c r="G3908" i="1"/>
  <c r="G3909" i="1"/>
  <c r="G3910" i="1"/>
  <c r="G3911" i="1"/>
  <c r="G3912" i="1"/>
  <c r="G3913" i="1"/>
  <c r="G3914" i="1"/>
  <c r="G3915" i="1"/>
  <c r="G3916" i="1"/>
  <c r="G3917" i="1"/>
  <c r="G3918" i="1"/>
  <c r="G3919" i="1"/>
  <c r="G3920" i="1"/>
  <c r="G3921" i="1"/>
  <c r="G3922" i="1"/>
  <c r="G3923" i="1"/>
  <c r="G3924" i="1"/>
  <c r="G3925" i="1"/>
  <c r="G3926" i="1"/>
  <c r="G3927" i="1"/>
  <c r="G3928" i="1"/>
  <c r="G3929" i="1"/>
  <c r="G3930" i="1"/>
  <c r="G3931" i="1"/>
  <c r="G3932" i="1"/>
  <c r="G3933" i="1"/>
  <c r="G3934" i="1"/>
  <c r="G3935" i="1"/>
  <c r="G3936" i="1"/>
  <c r="G3937" i="1"/>
  <c r="G3938" i="1"/>
  <c r="G3939" i="1"/>
  <c r="G3940" i="1"/>
  <c r="G3941" i="1"/>
  <c r="G3942" i="1"/>
  <c r="G3943" i="1"/>
  <c r="G3944" i="1"/>
  <c r="G3945" i="1"/>
  <c r="G3946" i="1"/>
  <c r="G3947" i="1"/>
  <c r="G3948" i="1"/>
  <c r="G3949" i="1"/>
  <c r="G3950" i="1"/>
  <c r="G3951" i="1"/>
  <c r="G3952" i="1"/>
  <c r="G3953" i="1"/>
  <c r="G3954" i="1"/>
  <c r="G3955" i="1"/>
  <c r="G3956" i="1"/>
  <c r="G3957" i="1"/>
  <c r="G3958" i="1"/>
  <c r="G3959" i="1"/>
  <c r="G3960" i="1"/>
  <c r="G3961" i="1"/>
  <c r="G3962" i="1"/>
  <c r="G3963" i="1"/>
  <c r="G3964" i="1"/>
  <c r="G3965" i="1"/>
  <c r="G3966" i="1"/>
  <c r="G3967" i="1"/>
  <c r="G3968" i="1"/>
  <c r="G3969" i="1"/>
  <c r="G3970" i="1"/>
  <c r="G3971" i="1"/>
  <c r="G3972" i="1"/>
  <c r="G3973" i="1"/>
  <c r="G3974" i="1"/>
  <c r="G3975" i="1"/>
  <c r="G397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B3512" i="1"/>
  <c r="B3513" i="1"/>
  <c r="B3514" i="1"/>
  <c r="B3515" i="1"/>
  <c r="B3516" i="1"/>
  <c r="O3516" i="1" s="1"/>
  <c r="B3517" i="1"/>
  <c r="O3517" i="1" s="1"/>
  <c r="B3518" i="1"/>
  <c r="B3519" i="1"/>
  <c r="B3520" i="1"/>
  <c r="B3521" i="1"/>
  <c r="B3522" i="1"/>
  <c r="B3523" i="1"/>
  <c r="B3524" i="1"/>
  <c r="O3524" i="1" s="1"/>
  <c r="B3525" i="1"/>
  <c r="O3525" i="1" s="1"/>
  <c r="B3526" i="1"/>
  <c r="O3526" i="1" s="1"/>
  <c r="B3527" i="1"/>
  <c r="B3528" i="1"/>
  <c r="B3529" i="1"/>
  <c r="B3530" i="1"/>
  <c r="B3531" i="1"/>
  <c r="B3532" i="1"/>
  <c r="O3532" i="1" s="1"/>
  <c r="B3533" i="1"/>
  <c r="O3533" i="1" s="1"/>
  <c r="B3534" i="1"/>
  <c r="O3534" i="1" s="1"/>
  <c r="B3535" i="1"/>
  <c r="O3535" i="1" s="1"/>
  <c r="B3536" i="1"/>
  <c r="O3536" i="1" s="1"/>
  <c r="B3537" i="1"/>
  <c r="B3538" i="1"/>
  <c r="O3538" i="1" s="1"/>
  <c r="B3539" i="1"/>
  <c r="B3540" i="1"/>
  <c r="O3540" i="1" s="1"/>
  <c r="B3541" i="1"/>
  <c r="O3541" i="1" s="1"/>
  <c r="B3542" i="1"/>
  <c r="B3543" i="1"/>
  <c r="B3544" i="1"/>
  <c r="B3545" i="1"/>
  <c r="B3546" i="1"/>
  <c r="B3547" i="1"/>
  <c r="B3548" i="1"/>
  <c r="O3548" i="1" s="1"/>
  <c r="B3549" i="1"/>
  <c r="O3549" i="1" s="1"/>
  <c r="B3550" i="1"/>
  <c r="B3551" i="1"/>
  <c r="B3552" i="1"/>
  <c r="B3553" i="1"/>
  <c r="B3554" i="1"/>
  <c r="B3555" i="1"/>
  <c r="B3556" i="1"/>
  <c r="O3556" i="1" s="1"/>
  <c r="B3557" i="1"/>
  <c r="O3557" i="1" s="1"/>
  <c r="B3558" i="1"/>
  <c r="O3558" i="1" s="1"/>
  <c r="B3559" i="1"/>
  <c r="B3560" i="1"/>
  <c r="B3561" i="1"/>
  <c r="O3561" i="1" s="1"/>
  <c r="B3562" i="1"/>
  <c r="B3563" i="1"/>
  <c r="B3564" i="1"/>
  <c r="O3564" i="1" s="1"/>
  <c r="B3565" i="1"/>
  <c r="O3565" i="1" s="1"/>
  <c r="B3566" i="1"/>
  <c r="B3567" i="1"/>
  <c r="B3568" i="1"/>
  <c r="B3569" i="1"/>
  <c r="B3570" i="1"/>
  <c r="B3571" i="1"/>
  <c r="B3572" i="1"/>
  <c r="O3572" i="1" s="1"/>
  <c r="B3573" i="1"/>
  <c r="O3573" i="1" s="1"/>
  <c r="B3574" i="1"/>
  <c r="B3575" i="1"/>
  <c r="B3576" i="1"/>
  <c r="B3577" i="1"/>
  <c r="B3578" i="1"/>
  <c r="B3579" i="1"/>
  <c r="B3580" i="1"/>
  <c r="O3580" i="1" s="1"/>
  <c r="B3581" i="1"/>
  <c r="O3581" i="1" s="1"/>
  <c r="B3582" i="1"/>
  <c r="B3583" i="1"/>
  <c r="B3584" i="1"/>
  <c r="B3585" i="1"/>
  <c r="B3586" i="1"/>
  <c r="B3587" i="1"/>
  <c r="B3588" i="1"/>
  <c r="O3588" i="1" s="1"/>
  <c r="B3589" i="1"/>
  <c r="O3589" i="1" s="1"/>
  <c r="B3590" i="1"/>
  <c r="B3591" i="1"/>
  <c r="B3592" i="1"/>
  <c r="B3593" i="1"/>
  <c r="B3594" i="1"/>
  <c r="B3595" i="1"/>
  <c r="B3596" i="1"/>
  <c r="O3596" i="1" s="1"/>
  <c r="B3597" i="1"/>
  <c r="O3597" i="1" s="1"/>
  <c r="B3598" i="1"/>
  <c r="B3599" i="1"/>
  <c r="B3600" i="1"/>
  <c r="B3601" i="1"/>
  <c r="B3602" i="1"/>
  <c r="B3603" i="1"/>
  <c r="B3604" i="1"/>
  <c r="O3604" i="1" s="1"/>
  <c r="B3605" i="1"/>
  <c r="O3605" i="1" s="1"/>
  <c r="B3606" i="1"/>
  <c r="B3607" i="1"/>
  <c r="B3608" i="1"/>
  <c r="B3609" i="1"/>
  <c r="B3610" i="1"/>
  <c r="B3611" i="1"/>
  <c r="B3612" i="1"/>
  <c r="O3612" i="1" s="1"/>
  <c r="B3613" i="1"/>
  <c r="O3613" i="1" s="1"/>
  <c r="B3614" i="1"/>
  <c r="B3615" i="1"/>
  <c r="B3616" i="1"/>
  <c r="B3617" i="1"/>
  <c r="B3618" i="1"/>
  <c r="O3618" i="1" s="1"/>
  <c r="B3619" i="1"/>
  <c r="B3620" i="1"/>
  <c r="O3620" i="1" s="1"/>
  <c r="B3621" i="1"/>
  <c r="O3621" i="1" s="1"/>
  <c r="B3622" i="1"/>
  <c r="B3623" i="1"/>
  <c r="B3624" i="1"/>
  <c r="B3625" i="1"/>
  <c r="B3626" i="1"/>
  <c r="B3627" i="1"/>
  <c r="B3628" i="1"/>
  <c r="O3628" i="1" s="1"/>
  <c r="B3629" i="1"/>
  <c r="O3629" i="1" s="1"/>
  <c r="B3630" i="1"/>
  <c r="B3631" i="1"/>
  <c r="B3632" i="1"/>
  <c r="B3633" i="1"/>
  <c r="B3634" i="1"/>
  <c r="B3635" i="1"/>
  <c r="B3636" i="1"/>
  <c r="O3636" i="1" s="1"/>
  <c r="B3637" i="1"/>
  <c r="O3637" i="1" s="1"/>
  <c r="B3638" i="1"/>
  <c r="B3639" i="1"/>
  <c r="B3640" i="1"/>
  <c r="B3641" i="1"/>
  <c r="B3642" i="1"/>
  <c r="O3642" i="1" s="1"/>
  <c r="B3643" i="1"/>
  <c r="B3644" i="1"/>
  <c r="O3644" i="1" s="1"/>
  <c r="B3645" i="1"/>
  <c r="O3645" i="1" s="1"/>
  <c r="B3646" i="1"/>
  <c r="B3647" i="1"/>
  <c r="B3648" i="1"/>
  <c r="B3649" i="1"/>
  <c r="B3650" i="1"/>
  <c r="B3651" i="1"/>
  <c r="B3652" i="1"/>
  <c r="O3652" i="1" s="1"/>
  <c r="B3653" i="1"/>
  <c r="O3653" i="1" s="1"/>
  <c r="B3654" i="1"/>
  <c r="B3655" i="1"/>
  <c r="B3656" i="1"/>
  <c r="B3657" i="1"/>
  <c r="B3658" i="1"/>
  <c r="B3659" i="1"/>
  <c r="B3660" i="1"/>
  <c r="O3660" i="1" s="1"/>
  <c r="B3661" i="1"/>
  <c r="O3661" i="1" s="1"/>
  <c r="B3662" i="1"/>
  <c r="B3663" i="1"/>
  <c r="B3664" i="1"/>
  <c r="B3665" i="1"/>
  <c r="B3666" i="1"/>
  <c r="B3667" i="1"/>
  <c r="B3668" i="1"/>
  <c r="O3668" i="1" s="1"/>
  <c r="B3669" i="1"/>
  <c r="O3669" i="1" s="1"/>
  <c r="B3670" i="1"/>
  <c r="B3671" i="1"/>
  <c r="B3672" i="1"/>
  <c r="B3673" i="1"/>
  <c r="B3674" i="1"/>
  <c r="B3675" i="1"/>
  <c r="B3676" i="1"/>
  <c r="O3676" i="1" s="1"/>
  <c r="B3677" i="1"/>
  <c r="O3677" i="1" s="1"/>
  <c r="B3678" i="1"/>
  <c r="B3679" i="1"/>
  <c r="B3680" i="1"/>
  <c r="B3681" i="1"/>
  <c r="O3681" i="1" s="1"/>
  <c r="B3682" i="1"/>
  <c r="O3682" i="1" s="1"/>
  <c r="B3683" i="1"/>
  <c r="B3684" i="1"/>
  <c r="O3684" i="1" s="1"/>
  <c r="B3685" i="1"/>
  <c r="O3685" i="1" s="1"/>
  <c r="B3686" i="1"/>
  <c r="B3687" i="1"/>
  <c r="O3687" i="1" s="1"/>
  <c r="B3688" i="1"/>
  <c r="B3689" i="1"/>
  <c r="B3690" i="1"/>
  <c r="B3691" i="1"/>
  <c r="B3692" i="1"/>
  <c r="O3692" i="1" s="1"/>
  <c r="B3693" i="1"/>
  <c r="O3693" i="1" s="1"/>
  <c r="B3694" i="1"/>
  <c r="B3695" i="1"/>
  <c r="O3695" i="1" s="1"/>
  <c r="B3696" i="1"/>
  <c r="B3697" i="1"/>
  <c r="B3698" i="1"/>
  <c r="O3698" i="1" s="1"/>
  <c r="B3699" i="1"/>
  <c r="B3700" i="1"/>
  <c r="O3700" i="1" s="1"/>
  <c r="B3701" i="1"/>
  <c r="O3701" i="1" s="1"/>
  <c r="B3702" i="1"/>
  <c r="B3703" i="1"/>
  <c r="O3703" i="1" s="1"/>
  <c r="B3704" i="1"/>
  <c r="B3705" i="1"/>
  <c r="B3706" i="1"/>
  <c r="B3707" i="1"/>
  <c r="B3708" i="1"/>
  <c r="O3708" i="1" s="1"/>
  <c r="B3709" i="1"/>
  <c r="O3709" i="1" s="1"/>
  <c r="B3710" i="1"/>
  <c r="B3711" i="1"/>
  <c r="O3711" i="1" s="1"/>
  <c r="B3712" i="1"/>
  <c r="B3713" i="1"/>
  <c r="B3714" i="1"/>
  <c r="O3714" i="1" s="1"/>
  <c r="B3715" i="1"/>
  <c r="B3716" i="1"/>
  <c r="O3716" i="1" s="1"/>
  <c r="B3717" i="1"/>
  <c r="O3717" i="1" s="1"/>
  <c r="B3718" i="1"/>
  <c r="O3718" i="1" s="1"/>
  <c r="B3719" i="1"/>
  <c r="O3719" i="1" s="1"/>
  <c r="B3720" i="1"/>
  <c r="B3721" i="1"/>
  <c r="B3722" i="1"/>
  <c r="B3723" i="1"/>
  <c r="B3724" i="1"/>
  <c r="O3724" i="1" s="1"/>
  <c r="B3725" i="1"/>
  <c r="O3725" i="1" s="1"/>
  <c r="B3726" i="1"/>
  <c r="B3727" i="1"/>
  <c r="O3727" i="1" s="1"/>
  <c r="B3728" i="1"/>
  <c r="B3729" i="1"/>
  <c r="B3730" i="1"/>
  <c r="O3730" i="1" s="1"/>
  <c r="B3731" i="1"/>
  <c r="B3732" i="1"/>
  <c r="O3732" i="1" s="1"/>
  <c r="B3733" i="1"/>
  <c r="O3733" i="1" s="1"/>
  <c r="B3734" i="1"/>
  <c r="B3735" i="1"/>
  <c r="B3736" i="1"/>
  <c r="B3737" i="1"/>
  <c r="B3738" i="1"/>
  <c r="B3739" i="1"/>
  <c r="B3740" i="1"/>
  <c r="O3740" i="1" s="1"/>
  <c r="B3741" i="1"/>
  <c r="O3741" i="1" s="1"/>
  <c r="B3742" i="1"/>
  <c r="O3742" i="1" s="1"/>
  <c r="B3743" i="1"/>
  <c r="O3743" i="1" s="1"/>
  <c r="B3744" i="1"/>
  <c r="B3745" i="1"/>
  <c r="B3746" i="1"/>
  <c r="B3747" i="1"/>
  <c r="B3748" i="1"/>
  <c r="O3748" i="1" s="1"/>
  <c r="B3749" i="1"/>
  <c r="O3749" i="1" s="1"/>
  <c r="B3750" i="1"/>
  <c r="B3751" i="1"/>
  <c r="B3752" i="1"/>
  <c r="B3753" i="1"/>
  <c r="B3754" i="1"/>
  <c r="O3754" i="1" s="1"/>
  <c r="B3755" i="1"/>
  <c r="B3756" i="1"/>
  <c r="O3756" i="1" s="1"/>
  <c r="B3757" i="1"/>
  <c r="O3757" i="1" s="1"/>
  <c r="B3758" i="1"/>
  <c r="B3759" i="1"/>
  <c r="O3759" i="1" s="1"/>
  <c r="B3760" i="1"/>
  <c r="B3761" i="1"/>
  <c r="B3762" i="1"/>
  <c r="B3763" i="1"/>
  <c r="B3764" i="1"/>
  <c r="O3764" i="1" s="1"/>
  <c r="B3765" i="1"/>
  <c r="O3765" i="1" s="1"/>
  <c r="B3766" i="1"/>
  <c r="O3766" i="1" s="1"/>
  <c r="B3767" i="1"/>
  <c r="O3767" i="1" s="1"/>
  <c r="B3768" i="1"/>
  <c r="B3769" i="1"/>
  <c r="B3770" i="1"/>
  <c r="B3771" i="1"/>
  <c r="B3772" i="1"/>
  <c r="O3772" i="1" s="1"/>
  <c r="B3773" i="1"/>
  <c r="O3773" i="1" s="1"/>
  <c r="B3774" i="1"/>
  <c r="B3775" i="1"/>
  <c r="O3775" i="1" s="1"/>
  <c r="B3776" i="1"/>
  <c r="B3777" i="1"/>
  <c r="B3778" i="1"/>
  <c r="O3778" i="1" s="1"/>
  <c r="B3779" i="1"/>
  <c r="B3780" i="1"/>
  <c r="O3780" i="1" s="1"/>
  <c r="B3781" i="1"/>
  <c r="O3781" i="1" s="1"/>
  <c r="C3526"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B3469" i="1"/>
  <c r="B3470" i="1"/>
  <c r="B3471" i="1"/>
  <c r="B3472" i="1"/>
  <c r="O3472" i="1" s="1"/>
  <c r="B3473" i="1"/>
  <c r="B3474" i="1"/>
  <c r="O3474" i="1" s="1"/>
  <c r="B3475" i="1"/>
  <c r="B3476" i="1"/>
  <c r="O3476" i="1" s="1"/>
  <c r="B3477" i="1"/>
  <c r="B3478" i="1"/>
  <c r="B3479" i="1"/>
  <c r="B3480" i="1"/>
  <c r="B3481" i="1"/>
  <c r="B3482" i="1"/>
  <c r="B3483" i="1"/>
  <c r="B3484" i="1"/>
  <c r="O3484" i="1" s="1"/>
  <c r="B3485" i="1"/>
  <c r="B3486" i="1"/>
  <c r="O3486" i="1" s="1"/>
  <c r="B3487" i="1"/>
  <c r="B3488" i="1"/>
  <c r="O3488" i="1" s="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B3143" i="1"/>
  <c r="B3144" i="1"/>
  <c r="O3144" i="1" s="1"/>
  <c r="B3145" i="1"/>
  <c r="O3145" i="1" s="1"/>
  <c r="B3146" i="1"/>
  <c r="O3146" i="1" s="1"/>
  <c r="B3147" i="1"/>
  <c r="B3148" i="1"/>
  <c r="B3149" i="1"/>
  <c r="B3150" i="1"/>
  <c r="B3151" i="1"/>
  <c r="B3152" i="1"/>
  <c r="O3152" i="1" s="1"/>
  <c r="B3153" i="1"/>
  <c r="B3154" i="1"/>
  <c r="O3154" i="1" s="1"/>
  <c r="B3155" i="1"/>
  <c r="B3156" i="1"/>
  <c r="B3157" i="1"/>
  <c r="B3158" i="1"/>
  <c r="O3158" i="1" s="1"/>
  <c r="B3159" i="1"/>
  <c r="O3159" i="1" s="1"/>
  <c r="B3160" i="1"/>
  <c r="O3160" i="1" s="1"/>
  <c r="B3161" i="1"/>
  <c r="O3161" i="1" s="1"/>
  <c r="B3162" i="1"/>
  <c r="O3162" i="1" s="1"/>
  <c r="B3163" i="1"/>
  <c r="B3164" i="1"/>
  <c r="B3165" i="1"/>
  <c r="B3166" i="1"/>
  <c r="B3167" i="1"/>
  <c r="B3168" i="1"/>
  <c r="O3168" i="1" s="1"/>
  <c r="B3169" i="1"/>
  <c r="O3169" i="1" s="1"/>
  <c r="B3170" i="1"/>
  <c r="O3170" i="1" s="1"/>
  <c r="B3171" i="1"/>
  <c r="B3172" i="1"/>
  <c r="B3173" i="1"/>
  <c r="B3174" i="1"/>
  <c r="O3174" i="1" s="1"/>
  <c r="B3175" i="1"/>
  <c r="B3176" i="1"/>
  <c r="O3176" i="1" s="1"/>
  <c r="B3177" i="1"/>
  <c r="B3178" i="1"/>
  <c r="O3178" i="1" s="1"/>
  <c r="B3179" i="1"/>
  <c r="B3180" i="1"/>
  <c r="B3181" i="1"/>
  <c r="O3181" i="1" s="1"/>
  <c r="B3182" i="1"/>
  <c r="O3182" i="1" s="1"/>
  <c r="B3183" i="1"/>
  <c r="B3184" i="1"/>
  <c r="O3184" i="1" s="1"/>
  <c r="B3185" i="1"/>
  <c r="B3186" i="1"/>
  <c r="O3186" i="1" s="1"/>
  <c r="B3187" i="1"/>
  <c r="B3188" i="1"/>
  <c r="B3189" i="1"/>
  <c r="B3190" i="1"/>
  <c r="B3191" i="1"/>
  <c r="B3192" i="1"/>
  <c r="O3192" i="1" s="1"/>
  <c r="B3193" i="1"/>
  <c r="O3193" i="1" s="1"/>
  <c r="B3194" i="1"/>
  <c r="O3194" i="1" s="1"/>
  <c r="B3195" i="1"/>
  <c r="B3196" i="1"/>
  <c r="B3197" i="1"/>
  <c r="B3198" i="1"/>
  <c r="B3199" i="1"/>
  <c r="B3200" i="1"/>
  <c r="O3200" i="1" s="1"/>
  <c r="B3201" i="1"/>
  <c r="B3202" i="1"/>
  <c r="O3202" i="1" s="1"/>
  <c r="B3203" i="1"/>
  <c r="B3204" i="1"/>
  <c r="B3205" i="1"/>
  <c r="B3206" i="1"/>
  <c r="B3207" i="1"/>
  <c r="B3208" i="1"/>
  <c r="O3208" i="1" s="1"/>
  <c r="B3209" i="1"/>
  <c r="B3210" i="1"/>
  <c r="O3210" i="1" s="1"/>
  <c r="B3211" i="1"/>
  <c r="B3212" i="1"/>
  <c r="B3213" i="1"/>
  <c r="B3214" i="1"/>
  <c r="B3215" i="1"/>
  <c r="B3216" i="1"/>
  <c r="O3216" i="1" s="1"/>
  <c r="B3217" i="1"/>
  <c r="B3218" i="1"/>
  <c r="O3218" i="1" s="1"/>
  <c r="B3219" i="1"/>
  <c r="B3220" i="1"/>
  <c r="B3221" i="1"/>
  <c r="O3221" i="1" s="1"/>
  <c r="B3222" i="1"/>
  <c r="B3223" i="1"/>
  <c r="B3224" i="1"/>
  <c r="O3224" i="1" s="1"/>
  <c r="B3225" i="1"/>
  <c r="B3226" i="1"/>
  <c r="O3226" i="1" s="1"/>
  <c r="B3227" i="1"/>
  <c r="B3228" i="1"/>
  <c r="B3229" i="1"/>
  <c r="B3230" i="1"/>
  <c r="O3230" i="1" s="1"/>
  <c r="B3231" i="1"/>
  <c r="B3232" i="1"/>
  <c r="O3232" i="1" s="1"/>
  <c r="B3233" i="1"/>
  <c r="B3234" i="1"/>
  <c r="O3234" i="1" s="1"/>
  <c r="B3235" i="1"/>
  <c r="B3236" i="1"/>
  <c r="O3236" i="1" s="1"/>
  <c r="B3237" i="1"/>
  <c r="O3237" i="1" s="1"/>
  <c r="B3238" i="1"/>
  <c r="B3239" i="1"/>
  <c r="B3240" i="1"/>
  <c r="O3240" i="1" s="1"/>
  <c r="B3241" i="1"/>
  <c r="B3242" i="1"/>
  <c r="O3242" i="1" s="1"/>
  <c r="B3243" i="1"/>
  <c r="B3244" i="1"/>
  <c r="B3245" i="1"/>
  <c r="O3245" i="1" s="1"/>
  <c r="B3246" i="1"/>
  <c r="B3247" i="1"/>
  <c r="B3248" i="1"/>
  <c r="O3248" i="1" s="1"/>
  <c r="B3249" i="1"/>
  <c r="B3250" i="1"/>
  <c r="O3250" i="1" s="1"/>
  <c r="B3251" i="1"/>
  <c r="B3252" i="1"/>
  <c r="B3253" i="1"/>
  <c r="B3254" i="1"/>
  <c r="B3255" i="1"/>
  <c r="B3256" i="1"/>
  <c r="O3256" i="1" s="1"/>
  <c r="B3257" i="1"/>
  <c r="O3257" i="1" s="1"/>
  <c r="B3258" i="1"/>
  <c r="O3258" i="1" s="1"/>
  <c r="B3259" i="1"/>
  <c r="B3260" i="1"/>
  <c r="B3261" i="1"/>
  <c r="O3261" i="1" s="1"/>
  <c r="B3262" i="1"/>
  <c r="B3263" i="1"/>
  <c r="B3264" i="1"/>
  <c r="O3264" i="1" s="1"/>
  <c r="B3265" i="1"/>
  <c r="O3265" i="1" s="1"/>
  <c r="B3266" i="1"/>
  <c r="O3266" i="1" s="1"/>
  <c r="B3267" i="1"/>
  <c r="B3268" i="1"/>
  <c r="B3269" i="1"/>
  <c r="B3270" i="1"/>
  <c r="B3271" i="1"/>
  <c r="B3272" i="1"/>
  <c r="O3272" i="1" s="1"/>
  <c r="B3273" i="1"/>
  <c r="O3273" i="1" s="1"/>
  <c r="B3274" i="1"/>
  <c r="O3274" i="1" s="1"/>
  <c r="B3275" i="1"/>
  <c r="B3276" i="1"/>
  <c r="B3277" i="1"/>
  <c r="O3277" i="1" s="1"/>
  <c r="B3278" i="1"/>
  <c r="B3279" i="1"/>
  <c r="B3280" i="1"/>
  <c r="O3280" i="1" s="1"/>
  <c r="B3281" i="1"/>
  <c r="B3282" i="1"/>
  <c r="O3282" i="1" s="1"/>
  <c r="B3283" i="1"/>
  <c r="B3284" i="1"/>
  <c r="B3285" i="1"/>
  <c r="O3285" i="1" s="1"/>
  <c r="B3286" i="1"/>
  <c r="B3287" i="1"/>
  <c r="B3288" i="1"/>
  <c r="O3288" i="1" s="1"/>
  <c r="B3289" i="1"/>
  <c r="O3289" i="1" s="1"/>
  <c r="B3290" i="1"/>
  <c r="O3290" i="1" s="1"/>
  <c r="B3291" i="1"/>
  <c r="B3292" i="1"/>
  <c r="B3293" i="1"/>
  <c r="B3294" i="1"/>
  <c r="O3294" i="1" s="1"/>
  <c r="B3295" i="1"/>
  <c r="B3296" i="1"/>
  <c r="O3296" i="1" s="1"/>
  <c r="B3297" i="1"/>
  <c r="B3298" i="1"/>
  <c r="O3298" i="1" s="1"/>
  <c r="B3299" i="1"/>
  <c r="B3300" i="1"/>
  <c r="B3301" i="1"/>
  <c r="O3301" i="1" s="1"/>
  <c r="B3302" i="1"/>
  <c r="O3302" i="1" s="1"/>
  <c r="B3303" i="1"/>
  <c r="B3304" i="1"/>
  <c r="O3304" i="1" s="1"/>
  <c r="B3305" i="1"/>
  <c r="B3306" i="1"/>
  <c r="O3306" i="1" s="1"/>
  <c r="B3307" i="1"/>
  <c r="B3308" i="1"/>
  <c r="B3309" i="1"/>
  <c r="O3309" i="1" s="1"/>
  <c r="B3310" i="1"/>
  <c r="B3311" i="1"/>
  <c r="B3312" i="1"/>
  <c r="O3312" i="1" s="1"/>
  <c r="B3313" i="1"/>
  <c r="B3314" i="1"/>
  <c r="O3314" i="1" s="1"/>
  <c r="B3315" i="1"/>
  <c r="B3316" i="1"/>
  <c r="B3317" i="1"/>
  <c r="B3318" i="1"/>
  <c r="B3319" i="1"/>
  <c r="O3319" i="1" s="1"/>
  <c r="B3320" i="1"/>
  <c r="O3320" i="1" s="1"/>
  <c r="B3321" i="1"/>
  <c r="B3322" i="1"/>
  <c r="O3322" i="1" s="1"/>
  <c r="B3323" i="1"/>
  <c r="B3324" i="1"/>
  <c r="B3325" i="1"/>
  <c r="O3325" i="1" s="1"/>
  <c r="B3326" i="1"/>
  <c r="B3327" i="1"/>
  <c r="B3328" i="1"/>
  <c r="O3328" i="1" s="1"/>
  <c r="B3329" i="1"/>
  <c r="O3329" i="1" s="1"/>
  <c r="B3330" i="1"/>
  <c r="O3330" i="1" s="1"/>
  <c r="B3331" i="1"/>
  <c r="B3332" i="1"/>
  <c r="B3333" i="1"/>
  <c r="B3334" i="1"/>
  <c r="O3334" i="1" s="1"/>
  <c r="B3335" i="1"/>
  <c r="B3336" i="1"/>
  <c r="O3336" i="1" s="1"/>
  <c r="B3337" i="1"/>
  <c r="B3338" i="1"/>
  <c r="O3338" i="1" s="1"/>
  <c r="B3339" i="1"/>
  <c r="B3340" i="1"/>
  <c r="B3341" i="1"/>
  <c r="O3341" i="1" s="1"/>
  <c r="B3342" i="1"/>
  <c r="O3342" i="1" s="1"/>
  <c r="B3343" i="1"/>
  <c r="B3344" i="1"/>
  <c r="O3344" i="1" s="1"/>
  <c r="B3345" i="1"/>
  <c r="B3346" i="1"/>
  <c r="O3346" i="1" s="1"/>
  <c r="B3347" i="1"/>
  <c r="B3348" i="1"/>
  <c r="B3349" i="1"/>
  <c r="O3349" i="1" s="1"/>
  <c r="B3350" i="1"/>
  <c r="B3351" i="1"/>
  <c r="O3351" i="1" s="1"/>
  <c r="B3352" i="1"/>
  <c r="O3352" i="1" s="1"/>
  <c r="B3353" i="1"/>
  <c r="B3354" i="1"/>
  <c r="O3354" i="1" s="1"/>
  <c r="B3355" i="1"/>
  <c r="B3356" i="1"/>
  <c r="B3357" i="1"/>
  <c r="O3357" i="1" s="1"/>
  <c r="B3358" i="1"/>
  <c r="B3359" i="1"/>
  <c r="B3360" i="1"/>
  <c r="O3360" i="1" s="1"/>
  <c r="B3361" i="1"/>
  <c r="O3361" i="1" s="1"/>
  <c r="B3362" i="1"/>
  <c r="O3362" i="1" s="1"/>
  <c r="B3363" i="1"/>
  <c r="B3364" i="1"/>
  <c r="B3365" i="1"/>
  <c r="B3366" i="1"/>
  <c r="B3367" i="1"/>
  <c r="B3368" i="1"/>
  <c r="O3368" i="1" s="1"/>
  <c r="B3369" i="1"/>
  <c r="O3369" i="1" s="1"/>
  <c r="B3370" i="1"/>
  <c r="O3370" i="1" s="1"/>
  <c r="B3371" i="1"/>
  <c r="B3372" i="1"/>
  <c r="B3373" i="1"/>
  <c r="O3373" i="1" s="1"/>
  <c r="B3374" i="1"/>
  <c r="B3375" i="1"/>
  <c r="B3376" i="1"/>
  <c r="O3376" i="1" s="1"/>
  <c r="B3377" i="1"/>
  <c r="B3378" i="1"/>
  <c r="O3378" i="1" s="1"/>
  <c r="B3379" i="1"/>
  <c r="B3380" i="1"/>
  <c r="B3381" i="1"/>
  <c r="B3382" i="1"/>
  <c r="B3383" i="1"/>
  <c r="B3384" i="1"/>
  <c r="O3384" i="1" s="1"/>
  <c r="B3385" i="1"/>
  <c r="B3386" i="1"/>
  <c r="O3386" i="1" s="1"/>
  <c r="B3387" i="1"/>
  <c r="B3388" i="1"/>
  <c r="B3389" i="1"/>
  <c r="O3389" i="1" s="1"/>
  <c r="B3390" i="1"/>
  <c r="O3390" i="1" s="1"/>
  <c r="B3391" i="1"/>
  <c r="B3392" i="1"/>
  <c r="O3392" i="1" s="1"/>
  <c r="B3393" i="1"/>
  <c r="B3394" i="1"/>
  <c r="B3395" i="1"/>
  <c r="B3396" i="1"/>
  <c r="B3397" i="1"/>
  <c r="B3398" i="1"/>
  <c r="O3398" i="1" s="1"/>
  <c r="B3399" i="1"/>
  <c r="B3400" i="1"/>
  <c r="O3400" i="1" s="1"/>
  <c r="B3401" i="1"/>
  <c r="B3402" i="1"/>
  <c r="B3403" i="1"/>
  <c r="B3404" i="1"/>
  <c r="B3405" i="1"/>
  <c r="O3405" i="1" s="1"/>
  <c r="B3406" i="1"/>
  <c r="B3407" i="1"/>
  <c r="B3408" i="1"/>
  <c r="O3408" i="1" s="1"/>
  <c r="B3409" i="1"/>
  <c r="B3410" i="1"/>
  <c r="O3410" i="1" s="1"/>
  <c r="B3411" i="1"/>
  <c r="B3412" i="1"/>
  <c r="B3413" i="1"/>
  <c r="O3413" i="1" s="1"/>
  <c r="B3414" i="1"/>
  <c r="B3415" i="1"/>
  <c r="B3416" i="1"/>
  <c r="O3416" i="1" s="1"/>
  <c r="B3417" i="1"/>
  <c r="O3417" i="1" s="1"/>
  <c r="B3418" i="1"/>
  <c r="O3418" i="1" s="1"/>
  <c r="B3419" i="1"/>
  <c r="B3420" i="1"/>
  <c r="B3421" i="1"/>
  <c r="B3422" i="1"/>
  <c r="B3423" i="1"/>
  <c r="B3424" i="1"/>
  <c r="O3424" i="1" s="1"/>
  <c r="B3425" i="1"/>
  <c r="B3426" i="1"/>
  <c r="O3426" i="1" s="1"/>
  <c r="B3427" i="1"/>
  <c r="B3428" i="1"/>
  <c r="B3429" i="1"/>
  <c r="O3429" i="1" s="1"/>
  <c r="B3430" i="1"/>
  <c r="B3431" i="1"/>
  <c r="B3432" i="1"/>
  <c r="O3432" i="1" s="1"/>
  <c r="B3433" i="1"/>
  <c r="O3433" i="1" s="1"/>
  <c r="B3434" i="1"/>
  <c r="O3434" i="1" s="1"/>
  <c r="B3435" i="1"/>
  <c r="B3436" i="1"/>
  <c r="B3437" i="1"/>
  <c r="B3438" i="1"/>
  <c r="O3438" i="1" s="1"/>
  <c r="B3439" i="1"/>
  <c r="B3440" i="1"/>
  <c r="O3440" i="1" s="1"/>
  <c r="B3441" i="1"/>
  <c r="B3442" i="1"/>
  <c r="O3442" i="1" s="1"/>
  <c r="B3443" i="1"/>
  <c r="B3444" i="1"/>
  <c r="B3445" i="1"/>
  <c r="O3445" i="1" s="1"/>
  <c r="B3446" i="1"/>
  <c r="B3447" i="1"/>
  <c r="B3448" i="1"/>
  <c r="O3448" i="1" s="1"/>
  <c r="B3449" i="1"/>
  <c r="O3449" i="1" s="1"/>
  <c r="B3450" i="1"/>
  <c r="O3450" i="1" s="1"/>
  <c r="B3451" i="1"/>
  <c r="B3452" i="1"/>
  <c r="B3453" i="1"/>
  <c r="B3454" i="1"/>
  <c r="B3455" i="1"/>
  <c r="B3456" i="1"/>
  <c r="O3456" i="1" s="1"/>
  <c r="B3457" i="1"/>
  <c r="B3458" i="1"/>
  <c r="B3459" i="1"/>
  <c r="B3460" i="1"/>
  <c r="B3461" i="1"/>
  <c r="B3462" i="1"/>
  <c r="B3463" i="1"/>
  <c r="B3464" i="1"/>
  <c r="O3464" i="1" s="1"/>
  <c r="B3465" i="1"/>
  <c r="B3466" i="1"/>
  <c r="O3466" i="1" s="1"/>
  <c r="B3467" i="1"/>
  <c r="B3468"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B3120" i="1"/>
  <c r="B3121" i="1"/>
  <c r="B3122" i="1"/>
  <c r="B3123" i="1"/>
  <c r="B3124" i="1"/>
  <c r="B3125" i="1"/>
  <c r="O3125" i="1" s="1"/>
  <c r="B3126" i="1"/>
  <c r="O3126" i="1" s="1"/>
  <c r="B3127" i="1"/>
  <c r="B3128" i="1"/>
  <c r="B3129" i="1"/>
  <c r="B3130" i="1"/>
  <c r="B3131" i="1"/>
  <c r="B3132" i="1"/>
  <c r="B3133" i="1"/>
  <c r="O3133" i="1" s="1"/>
  <c r="B3134" i="1"/>
  <c r="B3135" i="1"/>
  <c r="B3136" i="1"/>
  <c r="B3137" i="1"/>
  <c r="B3138" i="1"/>
  <c r="B3139" i="1"/>
  <c r="B3140" i="1"/>
  <c r="B3141" i="1"/>
  <c r="B3142"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B2896" i="1"/>
  <c r="O2896" i="1" s="1"/>
  <c r="B2897" i="1"/>
  <c r="O2897" i="1" s="1"/>
  <c r="B2898" i="1"/>
  <c r="O2898" i="1" s="1"/>
  <c r="B2899" i="1"/>
  <c r="O2899" i="1" s="1"/>
  <c r="B2900" i="1"/>
  <c r="O2900" i="1" s="1"/>
  <c r="B2901" i="1"/>
  <c r="O2901" i="1" s="1"/>
  <c r="B2902" i="1"/>
  <c r="O2902" i="1" s="1"/>
  <c r="B2903" i="1"/>
  <c r="O2903" i="1" s="1"/>
  <c r="B2904" i="1"/>
  <c r="O2904" i="1" s="1"/>
  <c r="B2905" i="1"/>
  <c r="O2905" i="1" s="1"/>
  <c r="B2906" i="1"/>
  <c r="O2906" i="1" s="1"/>
  <c r="B2907" i="1"/>
  <c r="O2907" i="1" s="1"/>
  <c r="B2908" i="1"/>
  <c r="O2908" i="1" s="1"/>
  <c r="B2909" i="1"/>
  <c r="O2909" i="1" s="1"/>
  <c r="B2910" i="1"/>
  <c r="O2910" i="1" s="1"/>
  <c r="B2911" i="1"/>
  <c r="O2911" i="1" s="1"/>
  <c r="B2912" i="1"/>
  <c r="O2912" i="1" s="1"/>
  <c r="B2913" i="1"/>
  <c r="O2913" i="1" s="1"/>
  <c r="B2914" i="1"/>
  <c r="O2914" i="1" s="1"/>
  <c r="B2915" i="1"/>
  <c r="O2915" i="1" s="1"/>
  <c r="B2916" i="1"/>
  <c r="O2916" i="1" s="1"/>
  <c r="B2917" i="1"/>
  <c r="O2917" i="1" s="1"/>
  <c r="B2918" i="1"/>
  <c r="O2918" i="1" s="1"/>
  <c r="B2919" i="1"/>
  <c r="O2919" i="1" s="1"/>
  <c r="B2920" i="1"/>
  <c r="O2920" i="1" s="1"/>
  <c r="B2921" i="1"/>
  <c r="O2921" i="1" s="1"/>
  <c r="B2922" i="1"/>
  <c r="O2922" i="1" s="1"/>
  <c r="B2923" i="1"/>
  <c r="O2923" i="1" s="1"/>
  <c r="B2924" i="1"/>
  <c r="O2924" i="1" s="1"/>
  <c r="B2925" i="1"/>
  <c r="O2925" i="1" s="1"/>
  <c r="B2926" i="1"/>
  <c r="O2926" i="1" s="1"/>
  <c r="B2927" i="1"/>
  <c r="O2927" i="1" s="1"/>
  <c r="B2928" i="1"/>
  <c r="O2928" i="1" s="1"/>
  <c r="B2929" i="1"/>
  <c r="O2929" i="1" s="1"/>
  <c r="B2930" i="1"/>
  <c r="O2930" i="1" s="1"/>
  <c r="B2931" i="1"/>
  <c r="O2931" i="1" s="1"/>
  <c r="B2932" i="1"/>
  <c r="O2932" i="1" s="1"/>
  <c r="B2933" i="1"/>
  <c r="O2933" i="1" s="1"/>
  <c r="B2934" i="1"/>
  <c r="O2934" i="1" s="1"/>
  <c r="B2935" i="1"/>
  <c r="O2935" i="1" s="1"/>
  <c r="B2936" i="1"/>
  <c r="O2936" i="1" s="1"/>
  <c r="B2937" i="1"/>
  <c r="O2937" i="1" s="1"/>
  <c r="B2938" i="1"/>
  <c r="O2938" i="1" s="1"/>
  <c r="B2939" i="1"/>
  <c r="O2939" i="1" s="1"/>
  <c r="B2940" i="1"/>
  <c r="O2940" i="1" s="1"/>
  <c r="B2941" i="1"/>
  <c r="O2941" i="1" s="1"/>
  <c r="B2942" i="1"/>
  <c r="O2942" i="1" s="1"/>
  <c r="B2943" i="1"/>
  <c r="O2943" i="1" s="1"/>
  <c r="B2944" i="1"/>
  <c r="O2944" i="1" s="1"/>
  <c r="B2945" i="1"/>
  <c r="O2945" i="1" s="1"/>
  <c r="B2946" i="1"/>
  <c r="O2946" i="1" s="1"/>
  <c r="B2947" i="1"/>
  <c r="O2947" i="1" s="1"/>
  <c r="B2948" i="1"/>
  <c r="O2948" i="1" s="1"/>
  <c r="B2949" i="1"/>
  <c r="O2949" i="1" s="1"/>
  <c r="B2950" i="1"/>
  <c r="O2950" i="1" s="1"/>
  <c r="B2951" i="1"/>
  <c r="O2951" i="1" s="1"/>
  <c r="B2952" i="1"/>
  <c r="O2952" i="1" s="1"/>
  <c r="B2953" i="1"/>
  <c r="O2953" i="1" s="1"/>
  <c r="B2954" i="1"/>
  <c r="O2954" i="1" s="1"/>
  <c r="B2955" i="1"/>
  <c r="O2955" i="1" s="1"/>
  <c r="B2956" i="1"/>
  <c r="O2956" i="1" s="1"/>
  <c r="B2957" i="1"/>
  <c r="O2957" i="1" s="1"/>
  <c r="B2958" i="1"/>
  <c r="O2958" i="1" s="1"/>
  <c r="B2959" i="1"/>
  <c r="O2959" i="1" s="1"/>
  <c r="B2960" i="1"/>
  <c r="O2960" i="1" s="1"/>
  <c r="B2961" i="1"/>
  <c r="B2962" i="1"/>
  <c r="O2962" i="1" s="1"/>
  <c r="B2963" i="1"/>
  <c r="O2963" i="1" s="1"/>
  <c r="B2964" i="1"/>
  <c r="O2964" i="1" s="1"/>
  <c r="B2965" i="1"/>
  <c r="O2965" i="1" s="1"/>
  <c r="B2966" i="1"/>
  <c r="O2966" i="1" s="1"/>
  <c r="B2967" i="1"/>
  <c r="O2967" i="1" s="1"/>
  <c r="B2968" i="1"/>
  <c r="O2968" i="1" s="1"/>
  <c r="B2969" i="1"/>
  <c r="B2970" i="1"/>
  <c r="O2970" i="1" s="1"/>
  <c r="B2971" i="1"/>
  <c r="O2971" i="1" s="1"/>
  <c r="B2972" i="1"/>
  <c r="O2972" i="1" s="1"/>
  <c r="B2973" i="1"/>
  <c r="O2973" i="1" s="1"/>
  <c r="B2974" i="1"/>
  <c r="O2974" i="1" s="1"/>
  <c r="B2975" i="1"/>
  <c r="O2975" i="1" s="1"/>
  <c r="B2976" i="1"/>
  <c r="O2976" i="1" s="1"/>
  <c r="B2977" i="1"/>
  <c r="B2978" i="1"/>
  <c r="O2978" i="1" s="1"/>
  <c r="B2979" i="1"/>
  <c r="O2979" i="1" s="1"/>
  <c r="B2980" i="1"/>
  <c r="O2980" i="1" s="1"/>
  <c r="B2981" i="1"/>
  <c r="O2981" i="1" s="1"/>
  <c r="B2982" i="1"/>
  <c r="O2982" i="1" s="1"/>
  <c r="B2983" i="1"/>
  <c r="O2983" i="1" s="1"/>
  <c r="B2984" i="1"/>
  <c r="O2984" i="1" s="1"/>
  <c r="B2985" i="1"/>
  <c r="O2985" i="1" s="1"/>
  <c r="B2986" i="1"/>
  <c r="O2986" i="1" s="1"/>
  <c r="B2987" i="1"/>
  <c r="O2987" i="1" s="1"/>
  <c r="B2988" i="1"/>
  <c r="O2988" i="1" s="1"/>
  <c r="B2989" i="1"/>
  <c r="O2989" i="1" s="1"/>
  <c r="B2990" i="1"/>
  <c r="O2990" i="1" s="1"/>
  <c r="B2991" i="1"/>
  <c r="O2991" i="1" s="1"/>
  <c r="B2992" i="1"/>
  <c r="O2992" i="1" s="1"/>
  <c r="B2993" i="1"/>
  <c r="O2993" i="1" s="1"/>
  <c r="B2994" i="1"/>
  <c r="O2994" i="1" s="1"/>
  <c r="B2995" i="1"/>
  <c r="O2995" i="1" s="1"/>
  <c r="B2996" i="1"/>
  <c r="O2996" i="1" s="1"/>
  <c r="B2997" i="1"/>
  <c r="O2997" i="1" s="1"/>
  <c r="B2998" i="1"/>
  <c r="O2998" i="1" s="1"/>
  <c r="B2999" i="1"/>
  <c r="O2999" i="1" s="1"/>
  <c r="B3000" i="1"/>
  <c r="O3000" i="1" s="1"/>
  <c r="B3001" i="1"/>
  <c r="B3002" i="1"/>
  <c r="O3002" i="1" s="1"/>
  <c r="B3003" i="1"/>
  <c r="O3003" i="1" s="1"/>
  <c r="B3004" i="1"/>
  <c r="O3004" i="1" s="1"/>
  <c r="B3005" i="1"/>
  <c r="O3005" i="1" s="1"/>
  <c r="B3006" i="1"/>
  <c r="O3006" i="1" s="1"/>
  <c r="B3007" i="1"/>
  <c r="O3007" i="1" s="1"/>
  <c r="B3008" i="1"/>
  <c r="O3008" i="1" s="1"/>
  <c r="B3009" i="1"/>
  <c r="O3009" i="1" s="1"/>
  <c r="B3010" i="1"/>
  <c r="O3010" i="1" s="1"/>
  <c r="B3011" i="1"/>
  <c r="O3011" i="1" s="1"/>
  <c r="B3012" i="1"/>
  <c r="O3012" i="1" s="1"/>
  <c r="B3013" i="1"/>
  <c r="O3013" i="1" s="1"/>
  <c r="B3014" i="1"/>
  <c r="O3014" i="1" s="1"/>
  <c r="B3015" i="1"/>
  <c r="O3015" i="1" s="1"/>
  <c r="B3016" i="1"/>
  <c r="O3016" i="1" s="1"/>
  <c r="B3017" i="1"/>
  <c r="O3017" i="1" s="1"/>
  <c r="B3018" i="1"/>
  <c r="O3018" i="1" s="1"/>
  <c r="B3019" i="1"/>
  <c r="O3019" i="1" s="1"/>
  <c r="B3020" i="1"/>
  <c r="O3020" i="1" s="1"/>
  <c r="B3021" i="1"/>
  <c r="O3021" i="1" s="1"/>
  <c r="B3022" i="1"/>
  <c r="O3022" i="1" s="1"/>
  <c r="B3023" i="1"/>
  <c r="O3023" i="1" s="1"/>
  <c r="B3024" i="1"/>
  <c r="O3024" i="1" s="1"/>
  <c r="B3025" i="1"/>
  <c r="O3025" i="1" s="1"/>
  <c r="B3026" i="1"/>
  <c r="O3026" i="1" s="1"/>
  <c r="B3027" i="1"/>
  <c r="O3027" i="1" s="1"/>
  <c r="B3028" i="1"/>
  <c r="O3028" i="1" s="1"/>
  <c r="B3029" i="1"/>
  <c r="O3029" i="1" s="1"/>
  <c r="B3030" i="1"/>
  <c r="O3030" i="1" s="1"/>
  <c r="B3031" i="1"/>
  <c r="O3031" i="1" s="1"/>
  <c r="B3032" i="1"/>
  <c r="O3032" i="1" s="1"/>
  <c r="B3033" i="1"/>
  <c r="O3033" i="1" s="1"/>
  <c r="B3034" i="1"/>
  <c r="O3034" i="1" s="1"/>
  <c r="B3035" i="1"/>
  <c r="O3035" i="1" s="1"/>
  <c r="B3036" i="1"/>
  <c r="O3036" i="1" s="1"/>
  <c r="B3037" i="1"/>
  <c r="O3037" i="1" s="1"/>
  <c r="B3038" i="1"/>
  <c r="O3038" i="1" s="1"/>
  <c r="B3039" i="1"/>
  <c r="O3039" i="1" s="1"/>
  <c r="B3040" i="1"/>
  <c r="O3040" i="1" s="1"/>
  <c r="B3041" i="1"/>
  <c r="O3041" i="1" s="1"/>
  <c r="B3042" i="1"/>
  <c r="O3042" i="1" s="1"/>
  <c r="B3043" i="1"/>
  <c r="O3043" i="1" s="1"/>
  <c r="B3044" i="1"/>
  <c r="O3044" i="1" s="1"/>
  <c r="B3045" i="1"/>
  <c r="O3045" i="1" s="1"/>
  <c r="B3046" i="1"/>
  <c r="O3046" i="1" s="1"/>
  <c r="B3047" i="1"/>
  <c r="O3047" i="1" s="1"/>
  <c r="B3048" i="1"/>
  <c r="O3048" i="1" s="1"/>
  <c r="B3049" i="1"/>
  <c r="B3050" i="1"/>
  <c r="O3050" i="1" s="1"/>
  <c r="B3051" i="1"/>
  <c r="O3051" i="1" s="1"/>
  <c r="B3052" i="1"/>
  <c r="O3052" i="1" s="1"/>
  <c r="B3053" i="1"/>
  <c r="O3053" i="1" s="1"/>
  <c r="B3054" i="1"/>
  <c r="O3054" i="1" s="1"/>
  <c r="B3055" i="1"/>
  <c r="O3055" i="1" s="1"/>
  <c r="B3056" i="1"/>
  <c r="O3056" i="1" s="1"/>
  <c r="B3057" i="1"/>
  <c r="B3058" i="1"/>
  <c r="O3058" i="1" s="1"/>
  <c r="B3059" i="1"/>
  <c r="O3059" i="1" s="1"/>
  <c r="B3060" i="1"/>
  <c r="O3060" i="1" s="1"/>
  <c r="B3061" i="1"/>
  <c r="O3061" i="1" s="1"/>
  <c r="B3062" i="1"/>
  <c r="O3062" i="1" s="1"/>
  <c r="B3063" i="1"/>
  <c r="O3063" i="1" s="1"/>
  <c r="B3064" i="1"/>
  <c r="O3064" i="1" s="1"/>
  <c r="B3065" i="1"/>
  <c r="B3066" i="1"/>
  <c r="O3066" i="1" s="1"/>
  <c r="B3067" i="1"/>
  <c r="O3067" i="1" s="1"/>
  <c r="B3068" i="1"/>
  <c r="O3068" i="1" s="1"/>
  <c r="B3069" i="1"/>
  <c r="O3069" i="1" s="1"/>
  <c r="B3070" i="1"/>
  <c r="O3070" i="1" s="1"/>
  <c r="B3071" i="1"/>
  <c r="O3071" i="1" s="1"/>
  <c r="B3072" i="1"/>
  <c r="O3072" i="1" s="1"/>
  <c r="B3073" i="1"/>
  <c r="O3073" i="1" s="1"/>
  <c r="B3074" i="1"/>
  <c r="O3074" i="1" s="1"/>
  <c r="B3075" i="1"/>
  <c r="O3075" i="1" s="1"/>
  <c r="B3076" i="1"/>
  <c r="O3076" i="1" s="1"/>
  <c r="B3077" i="1"/>
  <c r="O3077" i="1" s="1"/>
  <c r="B3078" i="1"/>
  <c r="O3078" i="1" s="1"/>
  <c r="B3079" i="1"/>
  <c r="O3079" i="1" s="1"/>
  <c r="B3080" i="1"/>
  <c r="O3080" i="1" s="1"/>
  <c r="B3081" i="1"/>
  <c r="O3081" i="1" s="1"/>
  <c r="B3082" i="1"/>
  <c r="O3082" i="1" s="1"/>
  <c r="B3083" i="1"/>
  <c r="O3083" i="1" s="1"/>
  <c r="B3084" i="1"/>
  <c r="O3084" i="1" s="1"/>
  <c r="B3085" i="1"/>
  <c r="O3085" i="1" s="1"/>
  <c r="B3086" i="1"/>
  <c r="O3086" i="1" s="1"/>
  <c r="B3087" i="1"/>
  <c r="O3087" i="1" s="1"/>
  <c r="B3088" i="1"/>
  <c r="O3088" i="1" s="1"/>
  <c r="B3089" i="1"/>
  <c r="O3089" i="1" s="1"/>
  <c r="B3090" i="1"/>
  <c r="O3090" i="1" s="1"/>
  <c r="B3091" i="1"/>
  <c r="O3091" i="1" s="1"/>
  <c r="B3092" i="1"/>
  <c r="O3092" i="1" s="1"/>
  <c r="B3093" i="1"/>
  <c r="O3093" i="1" s="1"/>
  <c r="B3094" i="1"/>
  <c r="O3094" i="1" s="1"/>
  <c r="B3095" i="1"/>
  <c r="O3095" i="1" s="1"/>
  <c r="B3096" i="1"/>
  <c r="O3096" i="1" s="1"/>
  <c r="B3097" i="1"/>
  <c r="O3097" i="1" s="1"/>
  <c r="B3098" i="1"/>
  <c r="O3098" i="1" s="1"/>
  <c r="B3099" i="1"/>
  <c r="O3099" i="1" s="1"/>
  <c r="B3100" i="1"/>
  <c r="O3100" i="1" s="1"/>
  <c r="B3101" i="1"/>
  <c r="O3101" i="1" s="1"/>
  <c r="B3102" i="1"/>
  <c r="O3102" i="1" s="1"/>
  <c r="B3103" i="1"/>
  <c r="O3103" i="1" s="1"/>
  <c r="B3104" i="1"/>
  <c r="O3104" i="1" s="1"/>
  <c r="B3105" i="1"/>
  <c r="B3106" i="1"/>
  <c r="O3106" i="1" s="1"/>
  <c r="B3107" i="1"/>
  <c r="O3107" i="1" s="1"/>
  <c r="B3108" i="1"/>
  <c r="O3108" i="1" s="1"/>
  <c r="B3109" i="1"/>
  <c r="O3109" i="1" s="1"/>
  <c r="B3110" i="1"/>
  <c r="O3110" i="1" s="1"/>
  <c r="B3111" i="1"/>
  <c r="O3111" i="1" s="1"/>
  <c r="B3112" i="1"/>
  <c r="O3112" i="1" s="1"/>
  <c r="B3113" i="1"/>
  <c r="O3113" i="1" s="1"/>
  <c r="B3114" i="1"/>
  <c r="O3114" i="1" s="1"/>
  <c r="B3115" i="1"/>
  <c r="O3115" i="1" s="1"/>
  <c r="B3116" i="1"/>
  <c r="O3116" i="1" s="1"/>
  <c r="B3117" i="1"/>
  <c r="O3117" i="1" s="1"/>
  <c r="B3118" i="1"/>
  <c r="O3118" i="1" s="1"/>
  <c r="B3119" i="1"/>
  <c r="O3119" i="1" s="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B2453" i="1"/>
  <c r="B2454" i="1"/>
  <c r="O2454" i="1" s="1"/>
  <c r="B2455" i="1"/>
  <c r="O2455" i="1" s="1"/>
  <c r="B2456" i="1"/>
  <c r="B2457" i="1"/>
  <c r="B2458" i="1"/>
  <c r="B2459" i="1"/>
  <c r="O2459" i="1" s="1"/>
  <c r="B2460" i="1"/>
  <c r="O2460" i="1" s="1"/>
  <c r="B2461" i="1"/>
  <c r="O2461" i="1" s="1"/>
  <c r="B2462" i="1"/>
  <c r="O2462" i="1" s="1"/>
  <c r="B2463" i="1"/>
  <c r="O2463" i="1" s="1"/>
  <c r="B2464" i="1"/>
  <c r="B2465" i="1"/>
  <c r="B2466" i="1"/>
  <c r="B2467" i="1"/>
  <c r="O2467" i="1" s="1"/>
  <c r="B2468" i="1"/>
  <c r="B2469" i="1"/>
  <c r="B2470" i="1"/>
  <c r="O2470" i="1" s="1"/>
  <c r="B2471" i="1"/>
  <c r="O2471" i="1" s="1"/>
  <c r="B2472" i="1"/>
  <c r="B2473" i="1"/>
  <c r="B2474" i="1"/>
  <c r="O2474" i="1" s="1"/>
  <c r="B2475" i="1"/>
  <c r="O2475" i="1" s="1"/>
  <c r="B2476" i="1"/>
  <c r="B2477" i="1"/>
  <c r="B2478" i="1"/>
  <c r="O2478" i="1" s="1"/>
  <c r="B2479" i="1"/>
  <c r="O2479" i="1" s="1"/>
  <c r="B2480" i="1"/>
  <c r="B2481" i="1"/>
  <c r="B2482" i="1"/>
  <c r="O2482" i="1" s="1"/>
  <c r="B2483" i="1"/>
  <c r="O2483" i="1" s="1"/>
  <c r="B2484" i="1"/>
  <c r="B2485" i="1"/>
  <c r="O2485" i="1" s="1"/>
  <c r="B2486" i="1"/>
  <c r="O2486" i="1" s="1"/>
  <c r="B2487" i="1"/>
  <c r="O2487" i="1" s="1"/>
  <c r="B2488" i="1"/>
  <c r="B2489" i="1"/>
  <c r="B2490" i="1"/>
  <c r="B2491" i="1"/>
  <c r="O2491" i="1" s="1"/>
  <c r="B2492" i="1"/>
  <c r="B2493" i="1"/>
  <c r="B2494" i="1"/>
  <c r="O2494" i="1" s="1"/>
  <c r="B2495" i="1"/>
  <c r="O2495" i="1" s="1"/>
  <c r="B2496" i="1"/>
  <c r="B2497" i="1"/>
  <c r="B2498" i="1"/>
  <c r="B2499" i="1"/>
  <c r="O2499" i="1" s="1"/>
  <c r="B2500" i="1"/>
  <c r="B2501" i="1"/>
  <c r="O2501" i="1" s="1"/>
  <c r="B2502" i="1"/>
  <c r="O2502" i="1" s="1"/>
  <c r="B2503" i="1"/>
  <c r="O2503" i="1" s="1"/>
  <c r="B2504" i="1"/>
  <c r="B2505" i="1"/>
  <c r="B2506" i="1"/>
  <c r="O2506" i="1" s="1"/>
  <c r="B2507" i="1"/>
  <c r="O2507" i="1" s="1"/>
  <c r="B2508" i="1"/>
  <c r="B2509" i="1"/>
  <c r="B2510" i="1"/>
  <c r="O2510" i="1" s="1"/>
  <c r="B2511" i="1"/>
  <c r="O2511" i="1" s="1"/>
  <c r="B2512" i="1"/>
  <c r="B2513" i="1"/>
  <c r="B2514" i="1"/>
  <c r="B2515" i="1"/>
  <c r="O2515" i="1" s="1"/>
  <c r="B2516" i="1"/>
  <c r="B2517" i="1"/>
  <c r="B2518" i="1"/>
  <c r="O2518" i="1" s="1"/>
  <c r="B2519" i="1"/>
  <c r="O2519" i="1" s="1"/>
  <c r="B2520" i="1"/>
  <c r="B2521" i="1"/>
  <c r="B2522" i="1"/>
  <c r="O2522" i="1" s="1"/>
  <c r="B2523" i="1"/>
  <c r="O2523" i="1" s="1"/>
  <c r="B2524" i="1"/>
  <c r="B2525" i="1"/>
  <c r="B2526" i="1"/>
  <c r="O2526" i="1" s="1"/>
  <c r="B2527" i="1"/>
  <c r="O2527" i="1" s="1"/>
  <c r="B2528" i="1"/>
  <c r="B2529" i="1"/>
  <c r="B2530" i="1"/>
  <c r="O2530" i="1" s="1"/>
  <c r="B2531" i="1"/>
  <c r="O2531" i="1" s="1"/>
  <c r="B2532" i="1"/>
  <c r="B2533" i="1"/>
  <c r="B2534" i="1"/>
  <c r="O2534" i="1" s="1"/>
  <c r="B2535" i="1"/>
  <c r="O2535" i="1" s="1"/>
  <c r="B2536" i="1"/>
  <c r="B2537" i="1"/>
  <c r="B2538" i="1"/>
  <c r="O2538" i="1" s="1"/>
  <c r="B2539" i="1"/>
  <c r="O2539" i="1" s="1"/>
  <c r="B2540" i="1"/>
  <c r="B2541" i="1"/>
  <c r="O2541" i="1" s="1"/>
  <c r="B2542" i="1"/>
  <c r="O2542" i="1" s="1"/>
  <c r="B2543" i="1"/>
  <c r="O2543" i="1" s="1"/>
  <c r="B2544" i="1"/>
  <c r="B2545" i="1"/>
  <c r="B2546" i="1"/>
  <c r="O2546" i="1" s="1"/>
  <c r="B2547" i="1"/>
  <c r="O2547" i="1" s="1"/>
  <c r="B2548" i="1"/>
  <c r="B2549" i="1"/>
  <c r="B2550" i="1"/>
  <c r="O2550" i="1" s="1"/>
  <c r="B2551" i="1"/>
  <c r="O2551" i="1" s="1"/>
  <c r="B2552" i="1"/>
  <c r="B2553" i="1"/>
  <c r="B2554" i="1"/>
  <c r="O2554" i="1" s="1"/>
  <c r="B2555" i="1"/>
  <c r="O2555" i="1" s="1"/>
  <c r="B2556" i="1"/>
  <c r="O2556" i="1" s="1"/>
  <c r="B2557" i="1"/>
  <c r="B2558" i="1"/>
  <c r="O2558" i="1" s="1"/>
  <c r="B2559" i="1"/>
  <c r="O2559" i="1" s="1"/>
  <c r="B2560" i="1"/>
  <c r="B2561" i="1"/>
  <c r="B2562" i="1"/>
  <c r="B2563" i="1"/>
  <c r="O2563" i="1" s="1"/>
  <c r="B2564" i="1"/>
  <c r="B2565" i="1"/>
  <c r="B2566" i="1"/>
  <c r="O2566" i="1" s="1"/>
  <c r="B2567" i="1"/>
  <c r="O2567" i="1" s="1"/>
  <c r="B2568" i="1"/>
  <c r="B2569" i="1"/>
  <c r="B2570" i="1"/>
  <c r="O2570" i="1" s="1"/>
  <c r="B2571" i="1"/>
  <c r="O2571" i="1" s="1"/>
  <c r="B2572" i="1"/>
  <c r="O2572" i="1" s="1"/>
  <c r="B2573" i="1"/>
  <c r="B2574" i="1"/>
  <c r="O2574" i="1" s="1"/>
  <c r="B2575" i="1"/>
  <c r="O2575" i="1" s="1"/>
  <c r="B2576" i="1"/>
  <c r="B2577" i="1"/>
  <c r="B2578" i="1"/>
  <c r="B2579" i="1"/>
  <c r="O2579" i="1" s="1"/>
  <c r="B2580" i="1"/>
  <c r="B2581" i="1"/>
  <c r="B2582" i="1"/>
  <c r="O2582" i="1" s="1"/>
  <c r="B2583" i="1"/>
  <c r="O2583" i="1" s="1"/>
  <c r="B2584" i="1"/>
  <c r="B2585" i="1"/>
  <c r="B2586" i="1"/>
  <c r="O2586" i="1" s="1"/>
  <c r="B2587" i="1"/>
  <c r="O2587" i="1" s="1"/>
  <c r="B2588" i="1"/>
  <c r="O2588" i="1" s="1"/>
  <c r="B2589" i="1"/>
  <c r="B2590" i="1"/>
  <c r="O2590" i="1" s="1"/>
  <c r="B2591" i="1"/>
  <c r="B2592" i="1"/>
  <c r="B2593" i="1"/>
  <c r="B2594" i="1"/>
  <c r="B2595" i="1"/>
  <c r="O2595" i="1" s="1"/>
  <c r="B2596" i="1"/>
  <c r="B2597" i="1"/>
  <c r="B2598" i="1"/>
  <c r="O2598" i="1" s="1"/>
  <c r="B2599" i="1"/>
  <c r="O2599" i="1" s="1"/>
  <c r="B2600" i="1"/>
  <c r="B2601" i="1"/>
  <c r="B2602" i="1"/>
  <c r="O2602" i="1" s="1"/>
  <c r="B2603" i="1"/>
  <c r="O2603" i="1" s="1"/>
  <c r="B2604" i="1"/>
  <c r="B2605" i="1"/>
  <c r="O2605" i="1" s="1"/>
  <c r="B2606" i="1"/>
  <c r="O2606" i="1" s="1"/>
  <c r="B2607" i="1"/>
  <c r="O2607" i="1" s="1"/>
  <c r="B2608" i="1"/>
  <c r="B2609" i="1"/>
  <c r="B2610" i="1"/>
  <c r="O2610" i="1" s="1"/>
  <c r="B2611" i="1"/>
  <c r="O2611" i="1" s="1"/>
  <c r="B2612" i="1"/>
  <c r="B2613" i="1"/>
  <c r="B2614" i="1"/>
  <c r="O2614" i="1" s="1"/>
  <c r="B2615" i="1"/>
  <c r="O2615" i="1" s="1"/>
  <c r="B2616" i="1"/>
  <c r="B2617" i="1"/>
  <c r="B2618" i="1"/>
  <c r="O2618" i="1" s="1"/>
  <c r="B2619" i="1"/>
  <c r="O2619" i="1" s="1"/>
  <c r="B2620" i="1"/>
  <c r="O2620" i="1" s="1"/>
  <c r="B2621" i="1"/>
  <c r="B2622" i="1"/>
  <c r="O2622" i="1" s="1"/>
  <c r="B2623" i="1"/>
  <c r="O2623" i="1" s="1"/>
  <c r="B2624" i="1"/>
  <c r="B2625" i="1"/>
  <c r="B2626" i="1"/>
  <c r="B2627" i="1"/>
  <c r="O2627" i="1" s="1"/>
  <c r="B2628" i="1"/>
  <c r="B2629" i="1"/>
  <c r="B2630" i="1"/>
  <c r="O2630" i="1" s="1"/>
  <c r="B2631" i="1"/>
  <c r="O2631" i="1" s="1"/>
  <c r="B2632" i="1"/>
  <c r="B2633" i="1"/>
  <c r="B2634" i="1"/>
  <c r="O2634" i="1" s="1"/>
  <c r="B2635" i="1"/>
  <c r="O2635" i="1" s="1"/>
  <c r="B2636" i="1"/>
  <c r="B2637" i="1"/>
  <c r="B2638" i="1"/>
  <c r="O2638" i="1" s="1"/>
  <c r="B2639" i="1"/>
  <c r="O2639" i="1" s="1"/>
  <c r="B2640" i="1"/>
  <c r="B2641" i="1"/>
  <c r="B2642" i="1"/>
  <c r="B2643" i="1"/>
  <c r="O2643" i="1" s="1"/>
  <c r="B2644" i="1"/>
  <c r="B2645" i="1"/>
  <c r="O2645" i="1" s="1"/>
  <c r="B2646" i="1"/>
  <c r="O2646" i="1" s="1"/>
  <c r="B2647" i="1"/>
  <c r="O2647" i="1" s="1"/>
  <c r="B2648" i="1"/>
  <c r="B2649" i="1"/>
  <c r="B2650" i="1"/>
  <c r="O2650" i="1" s="1"/>
  <c r="B2651" i="1"/>
  <c r="O2651" i="1" s="1"/>
  <c r="B2652" i="1"/>
  <c r="O2652" i="1" s="1"/>
  <c r="B2653" i="1"/>
  <c r="O2653" i="1" s="1"/>
  <c r="B2654" i="1"/>
  <c r="O2654" i="1" s="1"/>
  <c r="B2655" i="1"/>
  <c r="O2655" i="1" s="1"/>
  <c r="B2656" i="1"/>
  <c r="B2657" i="1"/>
  <c r="B2658" i="1"/>
  <c r="O2658" i="1" s="1"/>
  <c r="B2659" i="1"/>
  <c r="O2659" i="1" s="1"/>
  <c r="B2660" i="1"/>
  <c r="B2661" i="1"/>
  <c r="B2662" i="1"/>
  <c r="O2662" i="1" s="1"/>
  <c r="B2663" i="1"/>
  <c r="O2663" i="1" s="1"/>
  <c r="B2664" i="1"/>
  <c r="B2665" i="1"/>
  <c r="B2666" i="1"/>
  <c r="B2667" i="1"/>
  <c r="O2667" i="1" s="1"/>
  <c r="B2668" i="1"/>
  <c r="B2669" i="1"/>
  <c r="O2669" i="1" s="1"/>
  <c r="B2670" i="1"/>
  <c r="O2670" i="1" s="1"/>
  <c r="B2671" i="1"/>
  <c r="O2671" i="1" s="1"/>
  <c r="B2672" i="1"/>
  <c r="B2673" i="1"/>
  <c r="B2674" i="1"/>
  <c r="O2674" i="1" s="1"/>
  <c r="B2675" i="1"/>
  <c r="O2675" i="1" s="1"/>
  <c r="B2676" i="1"/>
  <c r="B2677" i="1"/>
  <c r="B2678" i="1"/>
  <c r="O2678" i="1" s="1"/>
  <c r="B2679" i="1"/>
  <c r="O2679" i="1" s="1"/>
  <c r="B2680" i="1"/>
  <c r="B2681" i="1"/>
  <c r="B2682" i="1"/>
  <c r="O2682" i="1" s="1"/>
  <c r="B2683" i="1"/>
  <c r="O2683" i="1" s="1"/>
  <c r="B2684" i="1"/>
  <c r="B2685" i="1"/>
  <c r="B2686" i="1"/>
  <c r="O2686" i="1" s="1"/>
  <c r="B2687" i="1"/>
  <c r="O2687" i="1" s="1"/>
  <c r="B2688" i="1"/>
  <c r="B2689" i="1"/>
  <c r="B2690" i="1"/>
  <c r="O2690" i="1" s="1"/>
  <c r="B2691" i="1"/>
  <c r="O2691" i="1" s="1"/>
  <c r="B2692" i="1"/>
  <c r="O2692" i="1" s="1"/>
  <c r="B2693" i="1"/>
  <c r="B2694" i="1"/>
  <c r="O2694" i="1" s="1"/>
  <c r="B2695" i="1"/>
  <c r="O2695" i="1" s="1"/>
  <c r="B2696" i="1"/>
  <c r="B2697" i="1"/>
  <c r="B2698" i="1"/>
  <c r="O2698" i="1" s="1"/>
  <c r="B2699" i="1"/>
  <c r="O2699" i="1" s="1"/>
  <c r="B2700" i="1"/>
  <c r="B2701" i="1"/>
  <c r="O2701" i="1" s="1"/>
  <c r="B2702" i="1"/>
  <c r="O2702" i="1" s="1"/>
  <c r="B2703" i="1"/>
  <c r="O2703" i="1" s="1"/>
  <c r="B2704" i="1"/>
  <c r="B2705" i="1"/>
  <c r="B2706" i="1"/>
  <c r="B2707" i="1"/>
  <c r="O2707" i="1" s="1"/>
  <c r="B2708" i="1"/>
  <c r="O2708" i="1" s="1"/>
  <c r="B2709" i="1"/>
  <c r="O2709" i="1" s="1"/>
  <c r="B2710" i="1"/>
  <c r="O2710" i="1" s="1"/>
  <c r="B2711" i="1"/>
  <c r="O2711" i="1" s="1"/>
  <c r="B2712" i="1"/>
  <c r="B2713" i="1"/>
  <c r="B2714" i="1"/>
  <c r="O2714" i="1" s="1"/>
  <c r="B2715" i="1"/>
  <c r="O2715" i="1" s="1"/>
  <c r="B2716" i="1"/>
  <c r="B2717" i="1"/>
  <c r="O2717" i="1" s="1"/>
  <c r="B2718" i="1"/>
  <c r="O2718" i="1" s="1"/>
  <c r="B2719" i="1"/>
  <c r="O2719" i="1" s="1"/>
  <c r="B2720" i="1"/>
  <c r="B2721" i="1"/>
  <c r="B2722" i="1"/>
  <c r="O2722" i="1" s="1"/>
  <c r="B2723" i="1"/>
  <c r="O2723" i="1" s="1"/>
  <c r="B2724" i="1"/>
  <c r="B2725" i="1"/>
  <c r="B2726" i="1"/>
  <c r="O2726" i="1" s="1"/>
  <c r="B2727" i="1"/>
  <c r="O2727" i="1" s="1"/>
  <c r="B2728" i="1"/>
  <c r="B2729" i="1"/>
  <c r="O2729" i="1" s="1"/>
  <c r="B2730" i="1"/>
  <c r="O2730" i="1" s="1"/>
  <c r="B2731" i="1"/>
  <c r="O2731" i="1" s="1"/>
  <c r="B2732" i="1"/>
  <c r="O2732" i="1" s="1"/>
  <c r="B2733" i="1"/>
  <c r="B2734" i="1"/>
  <c r="O2734" i="1" s="1"/>
  <c r="B2735" i="1"/>
  <c r="O2735" i="1" s="1"/>
  <c r="B2736" i="1"/>
  <c r="B2737" i="1"/>
  <c r="B2738" i="1"/>
  <c r="B2739" i="1"/>
  <c r="O2739" i="1" s="1"/>
  <c r="B2740" i="1"/>
  <c r="B2741" i="1"/>
  <c r="B2742" i="1"/>
  <c r="O2742" i="1" s="1"/>
  <c r="B2743" i="1"/>
  <c r="O2743" i="1" s="1"/>
  <c r="B2744" i="1"/>
  <c r="B2745" i="1"/>
  <c r="B2746" i="1"/>
  <c r="O2746" i="1" s="1"/>
  <c r="B2747" i="1"/>
  <c r="O2747" i="1" s="1"/>
  <c r="B2748" i="1"/>
  <c r="B2749" i="1"/>
  <c r="B2750" i="1"/>
  <c r="O2750" i="1" s="1"/>
  <c r="B2751" i="1"/>
  <c r="O2751" i="1" s="1"/>
  <c r="B2752" i="1"/>
  <c r="B2753" i="1"/>
  <c r="B2754" i="1"/>
  <c r="O2754" i="1" s="1"/>
  <c r="B2755" i="1"/>
  <c r="O2755" i="1" s="1"/>
  <c r="B2756" i="1"/>
  <c r="B2757" i="1"/>
  <c r="B2758" i="1"/>
  <c r="B2759" i="1"/>
  <c r="O2759" i="1" s="1"/>
  <c r="B2760" i="1"/>
  <c r="B2761" i="1"/>
  <c r="B2762" i="1"/>
  <c r="O2762" i="1" s="1"/>
  <c r="B2763" i="1"/>
  <c r="O2763" i="1" s="1"/>
  <c r="B2764" i="1"/>
  <c r="B2765" i="1"/>
  <c r="B2766" i="1"/>
  <c r="O2766" i="1" s="1"/>
  <c r="B2767" i="1"/>
  <c r="O2767" i="1" s="1"/>
  <c r="B2768" i="1"/>
  <c r="B2769" i="1"/>
  <c r="B2770" i="1"/>
  <c r="O2770" i="1" s="1"/>
  <c r="B2771" i="1"/>
  <c r="O2771" i="1" s="1"/>
  <c r="B2772" i="1"/>
  <c r="O2772" i="1" s="1"/>
  <c r="B2773" i="1"/>
  <c r="B2774" i="1"/>
  <c r="O2774" i="1" s="1"/>
  <c r="B2775" i="1"/>
  <c r="O2775" i="1" s="1"/>
  <c r="B2776" i="1"/>
  <c r="B2777" i="1"/>
  <c r="B2778" i="1"/>
  <c r="B2779" i="1"/>
  <c r="O2779" i="1" s="1"/>
  <c r="B2780" i="1"/>
  <c r="B2781" i="1"/>
  <c r="O2781" i="1" s="1"/>
  <c r="B2782" i="1"/>
  <c r="O2782" i="1" s="1"/>
  <c r="B2783" i="1"/>
  <c r="O2783" i="1" s="1"/>
  <c r="B2784" i="1"/>
  <c r="B2785" i="1"/>
  <c r="B2786" i="1"/>
  <c r="O2786" i="1" s="1"/>
  <c r="B2787" i="1"/>
  <c r="B2788" i="1"/>
  <c r="B2789" i="1"/>
  <c r="O2789" i="1" s="1"/>
  <c r="B2790" i="1"/>
  <c r="B2791" i="1"/>
  <c r="O2791" i="1" s="1"/>
  <c r="B2792" i="1"/>
  <c r="B2793" i="1"/>
  <c r="B2794" i="1"/>
  <c r="O2794" i="1" s="1"/>
  <c r="B2795" i="1"/>
  <c r="O2795" i="1" s="1"/>
  <c r="B2796" i="1"/>
  <c r="O2796" i="1" s="1"/>
  <c r="B2797" i="1"/>
  <c r="O2797" i="1" s="1"/>
  <c r="B2798" i="1"/>
  <c r="O2798" i="1" s="1"/>
  <c r="B2799" i="1"/>
  <c r="O2799" i="1" s="1"/>
  <c r="B2800" i="1"/>
  <c r="B2801" i="1"/>
  <c r="B2802" i="1"/>
  <c r="O2802" i="1" s="1"/>
  <c r="B2803" i="1"/>
  <c r="B2804" i="1"/>
  <c r="B2805" i="1"/>
  <c r="O2805" i="1" s="1"/>
  <c r="B2806" i="1"/>
  <c r="O2806" i="1" s="1"/>
  <c r="B2807" i="1"/>
  <c r="O2807" i="1" s="1"/>
  <c r="B2808" i="1"/>
  <c r="B2809" i="1"/>
  <c r="B2810" i="1"/>
  <c r="O2810" i="1" s="1"/>
  <c r="B2811" i="1"/>
  <c r="O2811" i="1" s="1"/>
  <c r="B2812" i="1"/>
  <c r="B2813" i="1"/>
  <c r="B2814" i="1"/>
  <c r="O2814" i="1" s="1"/>
  <c r="B2815" i="1"/>
  <c r="O2815" i="1" s="1"/>
  <c r="B2816" i="1"/>
  <c r="B2817" i="1"/>
  <c r="B2818" i="1"/>
  <c r="O2818" i="1" s="1"/>
  <c r="B2819" i="1"/>
  <c r="O2819" i="1" s="1"/>
  <c r="B2820" i="1"/>
  <c r="B2821" i="1"/>
  <c r="B2822" i="1"/>
  <c r="O2822" i="1" s="1"/>
  <c r="B2823" i="1"/>
  <c r="O2823" i="1" s="1"/>
  <c r="B2824" i="1"/>
  <c r="B2825" i="1"/>
  <c r="B2826" i="1"/>
  <c r="B2827" i="1"/>
  <c r="B2828" i="1"/>
  <c r="B2829" i="1"/>
  <c r="B2830" i="1"/>
  <c r="B2831" i="1"/>
  <c r="O2831" i="1" s="1"/>
  <c r="B2832" i="1"/>
  <c r="B2833" i="1"/>
  <c r="B2834" i="1"/>
  <c r="O2834" i="1" s="1"/>
  <c r="B2835" i="1"/>
  <c r="B2836" i="1"/>
  <c r="B2837" i="1"/>
  <c r="O2837" i="1" s="1"/>
  <c r="B2838" i="1"/>
  <c r="O2838" i="1" s="1"/>
  <c r="B2839" i="1"/>
  <c r="O2839" i="1" s="1"/>
  <c r="B2840" i="1"/>
  <c r="B2841" i="1"/>
  <c r="B2842" i="1"/>
  <c r="B2843" i="1"/>
  <c r="O2843" i="1" s="1"/>
  <c r="B2844" i="1"/>
  <c r="B2845" i="1"/>
  <c r="B2846" i="1"/>
  <c r="B2847" i="1"/>
  <c r="O2847" i="1" s="1"/>
  <c r="B2848" i="1"/>
  <c r="B2849" i="1"/>
  <c r="O2849" i="1" s="1"/>
  <c r="B2850" i="1"/>
  <c r="B2851" i="1"/>
  <c r="O2851" i="1" s="1"/>
  <c r="B2852" i="1"/>
  <c r="B2853" i="1"/>
  <c r="B2854" i="1"/>
  <c r="O2854" i="1" s="1"/>
  <c r="B2855" i="1"/>
  <c r="O2855" i="1" s="1"/>
  <c r="B2856" i="1"/>
  <c r="B2857" i="1"/>
  <c r="B2858" i="1"/>
  <c r="B2859" i="1"/>
  <c r="O2859" i="1" s="1"/>
  <c r="B2860" i="1"/>
  <c r="B2861" i="1"/>
  <c r="B2862" i="1"/>
  <c r="O2862" i="1" s="1"/>
  <c r="B2863" i="1"/>
  <c r="O2863" i="1" s="1"/>
  <c r="B2864" i="1"/>
  <c r="B2865" i="1"/>
  <c r="B2866" i="1"/>
  <c r="B2867" i="1"/>
  <c r="B2868" i="1"/>
  <c r="O2868" i="1" s="1"/>
  <c r="B2869" i="1"/>
  <c r="B2870" i="1"/>
  <c r="O2870" i="1" s="1"/>
  <c r="B2871" i="1"/>
  <c r="O2871" i="1" s="1"/>
  <c r="B2872" i="1"/>
  <c r="B2873" i="1"/>
  <c r="B2874" i="1"/>
  <c r="B2875" i="1"/>
  <c r="O2875" i="1" s="1"/>
  <c r="B2876" i="1"/>
  <c r="B2877" i="1"/>
  <c r="B2878" i="1"/>
  <c r="O2878" i="1" s="1"/>
  <c r="B2879" i="1"/>
  <c r="O2879" i="1" s="1"/>
  <c r="B2880" i="1"/>
  <c r="B2881" i="1"/>
  <c r="B2882" i="1"/>
  <c r="O2882" i="1" s="1"/>
  <c r="B2883" i="1"/>
  <c r="O2883" i="1" s="1"/>
  <c r="B2884" i="1"/>
  <c r="B2885" i="1"/>
  <c r="O2885" i="1" s="1"/>
  <c r="B2886" i="1"/>
  <c r="B2887" i="1"/>
  <c r="O2887" i="1" s="1"/>
  <c r="B2888" i="1"/>
  <c r="B2889" i="1"/>
  <c r="B2890" i="1"/>
  <c r="O2890" i="1" s="1"/>
  <c r="B2891" i="1"/>
  <c r="O2891" i="1" s="1"/>
  <c r="B2892" i="1"/>
  <c r="O2892" i="1" s="1"/>
  <c r="B2893" i="1"/>
  <c r="O2893" i="1" s="1"/>
  <c r="B2894" i="1"/>
  <c r="B2895" i="1"/>
  <c r="O2895" i="1" s="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B2006" i="1"/>
  <c r="O2006" i="1" s="1"/>
  <c r="B2007" i="1"/>
  <c r="O2007" i="1" s="1"/>
  <c r="B2008" i="1"/>
  <c r="B2009" i="1"/>
  <c r="O2009" i="1" s="1"/>
  <c r="B2010" i="1"/>
  <c r="O2010" i="1" s="1"/>
  <c r="B2011" i="1"/>
  <c r="O2011" i="1" s="1"/>
  <c r="B2012" i="1"/>
  <c r="B2013" i="1"/>
  <c r="B2014" i="1"/>
  <c r="O2014" i="1" s="1"/>
  <c r="B2015" i="1"/>
  <c r="B2016" i="1"/>
  <c r="B2017" i="1"/>
  <c r="O2017" i="1" s="1"/>
  <c r="B2018" i="1"/>
  <c r="O2018" i="1" s="1"/>
  <c r="B2019" i="1"/>
  <c r="O2019" i="1" s="1"/>
  <c r="B2020" i="1"/>
  <c r="B2021" i="1"/>
  <c r="B2022" i="1"/>
  <c r="O2022" i="1" s="1"/>
  <c r="B2023" i="1"/>
  <c r="O2023" i="1" s="1"/>
  <c r="B2024" i="1"/>
  <c r="B2025" i="1"/>
  <c r="B2026" i="1"/>
  <c r="O2026" i="1" s="1"/>
  <c r="B2027" i="1"/>
  <c r="O2027" i="1" s="1"/>
  <c r="B2028" i="1"/>
  <c r="B2029" i="1"/>
  <c r="B2030" i="1"/>
  <c r="O2030" i="1" s="1"/>
  <c r="B2031" i="1"/>
  <c r="O2031" i="1" s="1"/>
  <c r="B2032" i="1"/>
  <c r="B2033" i="1"/>
  <c r="B2034" i="1"/>
  <c r="O2034" i="1" s="1"/>
  <c r="B2035" i="1"/>
  <c r="O2035" i="1" s="1"/>
  <c r="B2036" i="1"/>
  <c r="B2037" i="1"/>
  <c r="B2038" i="1"/>
  <c r="O2038" i="1" s="1"/>
  <c r="B2039" i="1"/>
  <c r="B2040" i="1"/>
  <c r="B2041" i="1"/>
  <c r="B2042" i="1"/>
  <c r="O2042" i="1" s="1"/>
  <c r="B2043" i="1"/>
  <c r="O2043" i="1" s="1"/>
  <c r="B2044" i="1"/>
  <c r="B2045" i="1"/>
  <c r="O2045" i="1" s="1"/>
  <c r="B2046" i="1"/>
  <c r="O2046" i="1" s="1"/>
  <c r="B2047" i="1"/>
  <c r="B2048" i="1"/>
  <c r="O2048" i="1" s="1"/>
  <c r="B2049" i="1"/>
  <c r="B2050" i="1"/>
  <c r="O2050" i="1" s="1"/>
  <c r="B2051" i="1"/>
  <c r="O2051" i="1" s="1"/>
  <c r="B2052" i="1"/>
  <c r="B2053" i="1"/>
  <c r="B2054" i="1"/>
  <c r="O2054" i="1" s="1"/>
  <c r="B2055" i="1"/>
  <c r="O2055" i="1" s="1"/>
  <c r="B2056" i="1"/>
  <c r="B2057" i="1"/>
  <c r="B2058" i="1"/>
  <c r="O2058" i="1" s="1"/>
  <c r="B2059" i="1"/>
  <c r="O2059" i="1" s="1"/>
  <c r="B2060" i="1"/>
  <c r="B2061" i="1"/>
  <c r="B2062" i="1"/>
  <c r="O2062" i="1" s="1"/>
  <c r="B2063" i="1"/>
  <c r="B2064" i="1"/>
  <c r="B2065" i="1"/>
  <c r="B2066" i="1"/>
  <c r="O2066" i="1" s="1"/>
  <c r="B2067" i="1"/>
  <c r="O2067" i="1" s="1"/>
  <c r="B2068" i="1"/>
  <c r="B2069" i="1"/>
  <c r="B2070" i="1"/>
  <c r="O2070" i="1" s="1"/>
  <c r="B2071" i="1"/>
  <c r="O2071" i="1" s="1"/>
  <c r="B2072" i="1"/>
  <c r="B2073" i="1"/>
  <c r="B2074" i="1"/>
  <c r="O2074" i="1" s="1"/>
  <c r="B2075" i="1"/>
  <c r="O2075" i="1" s="1"/>
  <c r="B2076" i="1"/>
  <c r="B2077" i="1"/>
  <c r="B2078" i="1"/>
  <c r="O2078" i="1" s="1"/>
  <c r="B2079" i="1"/>
  <c r="B2080" i="1"/>
  <c r="B2081" i="1"/>
  <c r="B2082" i="1"/>
  <c r="O2082" i="1" s="1"/>
  <c r="B2083" i="1"/>
  <c r="O2083" i="1" s="1"/>
  <c r="B2084" i="1"/>
  <c r="B2085" i="1"/>
  <c r="B2086" i="1"/>
  <c r="O2086" i="1" s="1"/>
  <c r="B2087" i="1"/>
  <c r="B2088" i="1"/>
  <c r="B2089" i="1"/>
  <c r="O2089" i="1" s="1"/>
  <c r="B2090" i="1"/>
  <c r="O2090" i="1" s="1"/>
  <c r="B2091" i="1"/>
  <c r="O2091" i="1" s="1"/>
  <c r="B2092" i="1"/>
  <c r="B2093" i="1"/>
  <c r="B2094" i="1"/>
  <c r="O2094" i="1" s="1"/>
  <c r="B2095" i="1"/>
  <c r="B2096" i="1"/>
  <c r="B2097" i="1"/>
  <c r="O2097" i="1" s="1"/>
  <c r="B2098" i="1"/>
  <c r="O2098" i="1" s="1"/>
  <c r="B2099" i="1"/>
  <c r="O2099" i="1" s="1"/>
  <c r="B2100" i="1"/>
  <c r="B2101" i="1"/>
  <c r="B2102" i="1"/>
  <c r="O2102" i="1" s="1"/>
  <c r="B2103" i="1"/>
  <c r="B2104" i="1"/>
  <c r="B2105" i="1"/>
  <c r="O2105" i="1" s="1"/>
  <c r="B2106" i="1"/>
  <c r="O2106" i="1" s="1"/>
  <c r="B2107" i="1"/>
  <c r="O2107" i="1" s="1"/>
  <c r="B2108" i="1"/>
  <c r="B2109" i="1"/>
  <c r="O2109" i="1" s="1"/>
  <c r="B2110" i="1"/>
  <c r="O2110" i="1" s="1"/>
  <c r="B2111" i="1"/>
  <c r="O2111" i="1" s="1"/>
  <c r="B2112" i="1"/>
  <c r="B2113" i="1"/>
  <c r="B2114" i="1"/>
  <c r="O2114" i="1" s="1"/>
  <c r="B2115" i="1"/>
  <c r="O2115" i="1" s="1"/>
  <c r="B2116" i="1"/>
  <c r="B2117" i="1"/>
  <c r="B2118" i="1"/>
  <c r="O2118" i="1" s="1"/>
  <c r="B2119" i="1"/>
  <c r="O2119" i="1" s="1"/>
  <c r="B2120" i="1"/>
  <c r="B2121" i="1"/>
  <c r="B2122" i="1"/>
  <c r="O2122" i="1" s="1"/>
  <c r="B2123" i="1"/>
  <c r="O2123" i="1" s="1"/>
  <c r="B2124" i="1"/>
  <c r="B2125" i="1"/>
  <c r="B2126" i="1"/>
  <c r="O2126" i="1" s="1"/>
  <c r="B2127" i="1"/>
  <c r="O2127" i="1" s="1"/>
  <c r="B2128" i="1"/>
  <c r="B2129" i="1"/>
  <c r="B2130" i="1"/>
  <c r="O2130" i="1" s="1"/>
  <c r="B2131" i="1"/>
  <c r="O2131" i="1" s="1"/>
  <c r="B2132" i="1"/>
  <c r="B2133" i="1"/>
  <c r="B2134" i="1"/>
  <c r="O2134" i="1" s="1"/>
  <c r="B2135" i="1"/>
  <c r="B2136" i="1"/>
  <c r="B2137" i="1"/>
  <c r="B2138" i="1"/>
  <c r="O2138" i="1" s="1"/>
  <c r="B2139" i="1"/>
  <c r="O2139" i="1" s="1"/>
  <c r="B2140" i="1"/>
  <c r="B2141" i="1"/>
  <c r="B2142" i="1"/>
  <c r="O2142" i="1" s="1"/>
  <c r="B2143" i="1"/>
  <c r="O2143" i="1" s="1"/>
  <c r="B2144" i="1"/>
  <c r="B2145" i="1"/>
  <c r="B2146" i="1"/>
  <c r="O2146" i="1" s="1"/>
  <c r="B2147" i="1"/>
  <c r="O2147" i="1" s="1"/>
  <c r="B2148" i="1"/>
  <c r="B2149" i="1"/>
  <c r="B2150" i="1"/>
  <c r="O2150" i="1" s="1"/>
  <c r="B2151" i="1"/>
  <c r="B2152" i="1"/>
  <c r="B2153" i="1"/>
  <c r="O2153" i="1" s="1"/>
  <c r="B2154" i="1"/>
  <c r="O2154" i="1" s="1"/>
  <c r="B2155" i="1"/>
  <c r="O2155" i="1" s="1"/>
  <c r="B2156" i="1"/>
  <c r="B2157" i="1"/>
  <c r="B2158" i="1"/>
  <c r="O2158" i="1" s="1"/>
  <c r="B2159" i="1"/>
  <c r="B2160" i="1"/>
  <c r="B2161" i="1"/>
  <c r="B2162" i="1"/>
  <c r="O2162" i="1" s="1"/>
  <c r="B2163" i="1"/>
  <c r="O2163" i="1" s="1"/>
  <c r="B2164" i="1"/>
  <c r="B2165" i="1"/>
  <c r="B2166" i="1"/>
  <c r="O2166" i="1" s="1"/>
  <c r="B2167" i="1"/>
  <c r="B2168" i="1"/>
  <c r="B2169" i="1"/>
  <c r="O2169" i="1" s="1"/>
  <c r="B2170" i="1"/>
  <c r="O2170" i="1" s="1"/>
  <c r="B2171" i="1"/>
  <c r="O2171" i="1" s="1"/>
  <c r="B2172" i="1"/>
  <c r="B2173" i="1"/>
  <c r="B2174" i="1"/>
  <c r="O2174" i="1" s="1"/>
  <c r="B2175" i="1"/>
  <c r="B2176" i="1"/>
  <c r="B2177" i="1"/>
  <c r="O2177" i="1" s="1"/>
  <c r="B2178" i="1"/>
  <c r="O2178" i="1" s="1"/>
  <c r="B2179" i="1"/>
  <c r="O2179" i="1" s="1"/>
  <c r="B2180" i="1"/>
  <c r="B2181" i="1"/>
  <c r="B2182" i="1"/>
  <c r="O2182" i="1" s="1"/>
  <c r="B2183" i="1"/>
  <c r="B2184" i="1"/>
  <c r="B2185" i="1"/>
  <c r="O2185" i="1" s="1"/>
  <c r="B2186" i="1"/>
  <c r="O2186" i="1" s="1"/>
  <c r="B2187" i="1"/>
  <c r="O2187" i="1" s="1"/>
  <c r="B2188" i="1"/>
  <c r="B2189" i="1"/>
  <c r="B2190" i="1"/>
  <c r="O2190" i="1" s="1"/>
  <c r="B2191" i="1"/>
  <c r="B2192" i="1"/>
  <c r="B2193" i="1"/>
  <c r="O2193" i="1" s="1"/>
  <c r="B2194" i="1"/>
  <c r="O2194" i="1" s="1"/>
  <c r="B2195" i="1"/>
  <c r="O2195" i="1" s="1"/>
  <c r="B2196" i="1"/>
  <c r="B2197" i="1"/>
  <c r="B2198" i="1"/>
  <c r="O2198" i="1" s="1"/>
  <c r="B2199" i="1"/>
  <c r="B2200" i="1"/>
  <c r="B2201" i="1"/>
  <c r="O2201" i="1" s="1"/>
  <c r="B2202" i="1"/>
  <c r="O2202" i="1" s="1"/>
  <c r="B2203" i="1"/>
  <c r="O2203" i="1" s="1"/>
  <c r="B2204" i="1"/>
  <c r="B2205" i="1"/>
  <c r="B2206" i="1"/>
  <c r="O2206" i="1" s="1"/>
  <c r="B2207" i="1"/>
  <c r="B2208" i="1"/>
  <c r="B2209" i="1"/>
  <c r="O2209" i="1" s="1"/>
  <c r="B2210" i="1"/>
  <c r="B2211" i="1"/>
  <c r="O2211" i="1" s="1"/>
  <c r="B2212" i="1"/>
  <c r="B2213" i="1"/>
  <c r="B2214" i="1"/>
  <c r="O2214" i="1" s="1"/>
  <c r="B2215" i="1"/>
  <c r="B2216" i="1"/>
  <c r="B2217" i="1"/>
  <c r="O2217" i="1" s="1"/>
  <c r="B2218" i="1"/>
  <c r="B2219" i="1"/>
  <c r="O2219" i="1" s="1"/>
  <c r="B2220" i="1"/>
  <c r="B2221" i="1"/>
  <c r="B2222" i="1"/>
  <c r="O2222" i="1" s="1"/>
  <c r="B2223" i="1"/>
  <c r="B2224" i="1"/>
  <c r="B2225" i="1"/>
  <c r="O2225" i="1" s="1"/>
  <c r="B2226" i="1"/>
  <c r="B2227" i="1"/>
  <c r="O2227" i="1" s="1"/>
  <c r="B2228" i="1"/>
  <c r="B2229" i="1"/>
  <c r="B2230" i="1"/>
  <c r="O2230" i="1" s="1"/>
  <c r="B2231" i="1"/>
  <c r="B2232" i="1"/>
  <c r="B2233" i="1"/>
  <c r="B2234" i="1"/>
  <c r="O2234" i="1" s="1"/>
  <c r="B2235" i="1"/>
  <c r="B2236" i="1"/>
  <c r="B2237" i="1"/>
  <c r="B2238" i="1"/>
  <c r="O2238" i="1" s="1"/>
  <c r="B2239" i="1"/>
  <c r="B2240" i="1"/>
  <c r="B2241" i="1"/>
  <c r="O2241" i="1" s="1"/>
  <c r="B2242" i="1"/>
  <c r="O2242" i="1" s="1"/>
  <c r="B2243" i="1"/>
  <c r="O2243" i="1" s="1"/>
  <c r="B2244" i="1"/>
  <c r="B2245" i="1"/>
  <c r="B2246" i="1"/>
  <c r="O2246" i="1" s="1"/>
  <c r="B2247" i="1"/>
  <c r="B2248" i="1"/>
  <c r="B2249" i="1"/>
  <c r="B2250" i="1"/>
  <c r="O2250" i="1" s="1"/>
  <c r="B2251" i="1"/>
  <c r="O2251" i="1" s="1"/>
  <c r="B2252" i="1"/>
  <c r="B2253" i="1"/>
  <c r="B2254" i="1"/>
  <c r="O2254" i="1" s="1"/>
  <c r="B2255" i="1"/>
  <c r="B2256" i="1"/>
  <c r="B2257" i="1"/>
  <c r="B2258" i="1"/>
  <c r="B2259" i="1"/>
  <c r="O2259" i="1" s="1"/>
  <c r="B2260" i="1"/>
  <c r="B2261" i="1"/>
  <c r="B2262" i="1"/>
  <c r="B2263" i="1"/>
  <c r="B2264" i="1"/>
  <c r="B2265" i="1"/>
  <c r="B2266" i="1"/>
  <c r="O2266" i="1" s="1"/>
  <c r="B2267" i="1"/>
  <c r="O2267" i="1" s="1"/>
  <c r="B2268" i="1"/>
  <c r="B2269" i="1"/>
  <c r="B2270" i="1"/>
  <c r="O2270" i="1" s="1"/>
  <c r="B2271" i="1"/>
  <c r="B2272" i="1"/>
  <c r="O2272" i="1" s="1"/>
  <c r="B2273" i="1"/>
  <c r="B2274" i="1"/>
  <c r="B2275" i="1"/>
  <c r="O2275" i="1" s="1"/>
  <c r="B2276" i="1"/>
  <c r="B2277" i="1"/>
  <c r="B2278" i="1"/>
  <c r="O2278" i="1" s="1"/>
  <c r="B2279" i="1"/>
  <c r="B2280" i="1"/>
  <c r="B2281" i="1"/>
  <c r="B2282" i="1"/>
  <c r="B2283" i="1"/>
  <c r="O2283" i="1" s="1"/>
  <c r="B2284" i="1"/>
  <c r="B2285" i="1"/>
  <c r="B2286" i="1"/>
  <c r="O2286" i="1" s="1"/>
  <c r="B2287" i="1"/>
  <c r="B2288" i="1"/>
  <c r="B2289" i="1"/>
  <c r="B2290" i="1"/>
  <c r="O2290" i="1" s="1"/>
  <c r="B2291" i="1"/>
  <c r="O2291" i="1" s="1"/>
  <c r="B2292" i="1"/>
  <c r="B2293" i="1"/>
  <c r="B2294" i="1"/>
  <c r="O2294" i="1" s="1"/>
  <c r="B2295" i="1"/>
  <c r="B2296" i="1"/>
  <c r="B2297" i="1"/>
  <c r="B2298" i="1"/>
  <c r="B2299" i="1"/>
  <c r="B2300" i="1"/>
  <c r="B2301" i="1"/>
  <c r="B2302" i="1"/>
  <c r="O2302" i="1" s="1"/>
  <c r="B2303" i="1"/>
  <c r="B2304" i="1"/>
  <c r="B2305" i="1"/>
  <c r="O2305" i="1" s="1"/>
  <c r="B2306" i="1"/>
  <c r="B2307" i="1"/>
  <c r="O2307" i="1" s="1"/>
  <c r="B2308" i="1"/>
  <c r="B2309" i="1"/>
  <c r="B2310" i="1"/>
  <c r="O2310" i="1" s="1"/>
  <c r="B2311" i="1"/>
  <c r="B2312" i="1"/>
  <c r="B2313" i="1"/>
  <c r="B2314" i="1"/>
  <c r="B2315" i="1"/>
  <c r="O2315" i="1" s="1"/>
  <c r="B2316" i="1"/>
  <c r="B2317" i="1"/>
  <c r="B2318" i="1"/>
  <c r="O2318" i="1" s="1"/>
  <c r="B2319" i="1"/>
  <c r="B2320" i="1"/>
  <c r="B2321" i="1"/>
  <c r="B2322" i="1"/>
  <c r="O2322" i="1" s="1"/>
  <c r="B2323" i="1"/>
  <c r="O2323" i="1" s="1"/>
  <c r="B2324" i="1"/>
  <c r="B2325" i="1"/>
  <c r="B2326" i="1"/>
  <c r="B2327" i="1"/>
  <c r="B2328" i="1"/>
  <c r="B2329" i="1"/>
  <c r="B2330" i="1"/>
  <c r="O2330" i="1" s="1"/>
  <c r="B2331" i="1"/>
  <c r="O2331" i="1" s="1"/>
  <c r="B2332" i="1"/>
  <c r="B2333" i="1"/>
  <c r="B2334" i="1"/>
  <c r="O2334" i="1" s="1"/>
  <c r="B2335" i="1"/>
  <c r="B2336" i="1"/>
  <c r="B2337" i="1"/>
  <c r="B2338" i="1"/>
  <c r="B2339" i="1"/>
  <c r="O2339" i="1" s="1"/>
  <c r="B2340" i="1"/>
  <c r="B2341" i="1"/>
  <c r="B2342" i="1"/>
  <c r="O2342" i="1" s="1"/>
  <c r="B2343" i="1"/>
  <c r="B2344" i="1"/>
  <c r="B2345" i="1"/>
  <c r="O2345" i="1" s="1"/>
  <c r="B2346" i="1"/>
  <c r="B2347" i="1"/>
  <c r="O2347" i="1" s="1"/>
  <c r="B2348" i="1"/>
  <c r="B2349" i="1"/>
  <c r="B2350" i="1"/>
  <c r="O2350" i="1" s="1"/>
  <c r="B2351" i="1"/>
  <c r="B2352" i="1"/>
  <c r="B2353" i="1"/>
  <c r="O2353" i="1" s="1"/>
  <c r="B2354" i="1"/>
  <c r="B2355" i="1"/>
  <c r="O2355" i="1" s="1"/>
  <c r="B2356" i="1"/>
  <c r="B2357" i="1"/>
  <c r="B2358" i="1"/>
  <c r="O2358" i="1" s="1"/>
  <c r="B2359" i="1"/>
  <c r="B2360" i="1"/>
  <c r="O2360" i="1" s="1"/>
  <c r="B2361" i="1"/>
  <c r="B2362" i="1"/>
  <c r="O2362" i="1" s="1"/>
  <c r="B2363" i="1"/>
  <c r="B2364" i="1"/>
  <c r="B2365" i="1"/>
  <c r="B2366" i="1"/>
  <c r="O2366" i="1" s="1"/>
  <c r="B2367" i="1"/>
  <c r="B2368" i="1"/>
  <c r="B2369" i="1"/>
  <c r="O2369" i="1" s="1"/>
  <c r="B2370" i="1"/>
  <c r="B2371" i="1"/>
  <c r="O2371" i="1" s="1"/>
  <c r="B2372" i="1"/>
  <c r="B2373" i="1"/>
  <c r="B2374" i="1"/>
  <c r="O2374" i="1" s="1"/>
  <c r="B2375" i="1"/>
  <c r="B2376" i="1"/>
  <c r="B2377" i="1"/>
  <c r="B2378" i="1"/>
  <c r="O2378" i="1" s="1"/>
  <c r="B2379" i="1"/>
  <c r="O2379" i="1" s="1"/>
  <c r="B2380" i="1"/>
  <c r="B2381" i="1"/>
  <c r="B2382" i="1"/>
  <c r="O2382" i="1" s="1"/>
  <c r="B2383" i="1"/>
  <c r="B2384" i="1"/>
  <c r="B2385" i="1"/>
  <c r="B2386" i="1"/>
  <c r="B2387" i="1"/>
  <c r="O2387" i="1" s="1"/>
  <c r="B2388" i="1"/>
  <c r="B2389" i="1"/>
  <c r="B2390" i="1"/>
  <c r="B2391" i="1"/>
  <c r="B2392" i="1"/>
  <c r="B2393" i="1"/>
  <c r="O2393" i="1" s="1"/>
  <c r="B2394" i="1"/>
  <c r="B2395" i="1"/>
  <c r="O2395" i="1" s="1"/>
  <c r="B2396" i="1"/>
  <c r="B2397" i="1"/>
  <c r="B2398" i="1"/>
  <c r="O2398" i="1" s="1"/>
  <c r="B2399" i="1"/>
  <c r="B2400" i="1"/>
  <c r="B2401" i="1"/>
  <c r="O2401" i="1" s="1"/>
  <c r="B2402" i="1"/>
  <c r="B2403" i="1"/>
  <c r="O2403" i="1" s="1"/>
  <c r="B2404" i="1"/>
  <c r="B2405" i="1"/>
  <c r="B2406" i="1"/>
  <c r="O2406" i="1" s="1"/>
  <c r="B2407" i="1"/>
  <c r="B2408" i="1"/>
  <c r="B2409" i="1"/>
  <c r="O2409" i="1" s="1"/>
  <c r="B2410" i="1"/>
  <c r="B2411" i="1"/>
  <c r="O2411" i="1" s="1"/>
  <c r="B2412" i="1"/>
  <c r="B2413" i="1"/>
  <c r="B2414" i="1"/>
  <c r="O2414" i="1" s="1"/>
  <c r="B2415" i="1"/>
  <c r="B2416" i="1"/>
  <c r="B2417" i="1"/>
  <c r="O2417" i="1" s="1"/>
  <c r="B2418" i="1"/>
  <c r="O2418" i="1" s="1"/>
  <c r="B2419" i="1"/>
  <c r="O2419" i="1" s="1"/>
  <c r="B2420" i="1"/>
  <c r="B2421" i="1"/>
  <c r="B2422" i="1"/>
  <c r="O2422" i="1" s="1"/>
  <c r="B2423" i="1"/>
  <c r="B2424" i="1"/>
  <c r="B2425" i="1"/>
  <c r="O2425" i="1" s="1"/>
  <c r="B2426" i="1"/>
  <c r="B2427" i="1"/>
  <c r="B2428" i="1"/>
  <c r="B2429" i="1"/>
  <c r="B2430" i="1"/>
  <c r="O2430" i="1" s="1"/>
  <c r="B2431" i="1"/>
  <c r="B2432" i="1"/>
  <c r="B2433" i="1"/>
  <c r="O2433" i="1" s="1"/>
  <c r="B2434" i="1"/>
  <c r="O2434" i="1" s="1"/>
  <c r="B2435" i="1"/>
  <c r="O2435" i="1" s="1"/>
  <c r="B2436" i="1"/>
  <c r="B2437" i="1"/>
  <c r="B2438" i="1"/>
  <c r="O2438" i="1" s="1"/>
  <c r="B2439" i="1"/>
  <c r="B2440" i="1"/>
  <c r="B2441" i="1"/>
  <c r="B2442" i="1"/>
  <c r="B2443" i="1"/>
  <c r="O2443" i="1" s="1"/>
  <c r="B2444" i="1"/>
  <c r="B2445" i="1"/>
  <c r="B2446" i="1"/>
  <c r="O2446" i="1" s="1"/>
  <c r="B2447" i="1"/>
  <c r="B2448" i="1"/>
  <c r="B2449" i="1"/>
  <c r="O2449" i="1" s="1"/>
  <c r="B2450" i="1"/>
  <c r="B2451" i="1"/>
  <c r="B2452"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C2066"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006" i="1"/>
  <c r="G2007" i="1"/>
  <c r="G2008" i="1"/>
  <c r="G2009" i="1"/>
  <c r="G2010" i="1"/>
  <c r="G2011" i="1"/>
  <c r="G2012" i="1"/>
  <c r="G2013" i="1"/>
  <c r="G2014" i="1"/>
  <c r="G2015" i="1"/>
  <c r="G2016" i="1"/>
  <c r="G2017" i="1"/>
  <c r="G2018" i="1"/>
  <c r="G2019" i="1"/>
  <c r="B4" i="1"/>
  <c r="C3472" i="1" l="1"/>
  <c r="E3472" i="1" s="1"/>
  <c r="C2511" i="1"/>
  <c r="H2511" i="1" s="1"/>
  <c r="C2567" i="1"/>
  <c r="E2567" i="1" s="1"/>
  <c r="C3766" i="1"/>
  <c r="H3766" i="1" s="1"/>
  <c r="C3742" i="1"/>
  <c r="E3742" i="1" s="1"/>
  <c r="C2997" i="1"/>
  <c r="D2930" i="1"/>
  <c r="E2930" i="1"/>
  <c r="H2930" i="1"/>
  <c r="H2922" i="1"/>
  <c r="E2922" i="1"/>
  <c r="D2922" i="1"/>
  <c r="D2914" i="1"/>
  <c r="H2914" i="1"/>
  <c r="E2914" i="1"/>
  <c r="D2906" i="1"/>
  <c r="E2906" i="1"/>
  <c r="H2906" i="1"/>
  <c r="D2898" i="1"/>
  <c r="E2898" i="1"/>
  <c r="H2898" i="1"/>
  <c r="H3472" i="1"/>
  <c r="D2929" i="1"/>
  <c r="E2929" i="1"/>
  <c r="H2929" i="1"/>
  <c r="H2921" i="1"/>
  <c r="E2921" i="1"/>
  <c r="D2921" i="1"/>
  <c r="H2913" i="1"/>
  <c r="D2913" i="1"/>
  <c r="E2913" i="1"/>
  <c r="D2905" i="1"/>
  <c r="E2905" i="1"/>
  <c r="H2905" i="1"/>
  <c r="H2897" i="1"/>
  <c r="D2897" i="1"/>
  <c r="E2897" i="1"/>
  <c r="H2928" i="1"/>
  <c r="D2928" i="1"/>
  <c r="E2928" i="1"/>
  <c r="E2920" i="1"/>
  <c r="H2920" i="1"/>
  <c r="D2920" i="1"/>
  <c r="D2912" i="1"/>
  <c r="H2912" i="1"/>
  <c r="E2912" i="1"/>
  <c r="E2904" i="1"/>
  <c r="H2904" i="1"/>
  <c r="D2904" i="1"/>
  <c r="E2896" i="1"/>
  <c r="H2896" i="1"/>
  <c r="D2896" i="1"/>
  <c r="H2927" i="1"/>
  <c r="E2927" i="1"/>
  <c r="D2927" i="1"/>
  <c r="D2919" i="1"/>
  <c r="E2919" i="1"/>
  <c r="H2919" i="1"/>
  <c r="H2911" i="1"/>
  <c r="D2911" i="1"/>
  <c r="E2911" i="1"/>
  <c r="D2903" i="1"/>
  <c r="H2903" i="1"/>
  <c r="E2903" i="1"/>
  <c r="H3742" i="1"/>
  <c r="D2997" i="1"/>
  <c r="E2997" i="1"/>
  <c r="H2997" i="1"/>
  <c r="E2926" i="1"/>
  <c r="D2926" i="1"/>
  <c r="H2926" i="1"/>
  <c r="H2918" i="1"/>
  <c r="E2918" i="1"/>
  <c r="D2918" i="1"/>
  <c r="D2910" i="1"/>
  <c r="E2910" i="1"/>
  <c r="H2910" i="1"/>
  <c r="H2902" i="1"/>
  <c r="D2902" i="1"/>
  <c r="E2902" i="1"/>
  <c r="E3526" i="1"/>
  <c r="D3526" i="1"/>
  <c r="H3526" i="1"/>
  <c r="H2933" i="1"/>
  <c r="E2933" i="1"/>
  <c r="D2933" i="1"/>
  <c r="H2925" i="1"/>
  <c r="E2925" i="1"/>
  <c r="D2925" i="1"/>
  <c r="H2917" i="1"/>
  <c r="E2917" i="1"/>
  <c r="D2917" i="1"/>
  <c r="D2909" i="1"/>
  <c r="H2909" i="1"/>
  <c r="E2909" i="1"/>
  <c r="E2901" i="1"/>
  <c r="D2901" i="1"/>
  <c r="H2901" i="1"/>
  <c r="D2932" i="1"/>
  <c r="H2932" i="1"/>
  <c r="E2932" i="1"/>
  <c r="H2924" i="1"/>
  <c r="D2924" i="1"/>
  <c r="E2924" i="1"/>
  <c r="D2916" i="1"/>
  <c r="E2916" i="1"/>
  <c r="H2916" i="1"/>
  <c r="E2908" i="1"/>
  <c r="H2908" i="1"/>
  <c r="D2908" i="1"/>
  <c r="H2900" i="1"/>
  <c r="E2900" i="1"/>
  <c r="D2900" i="1"/>
  <c r="E2066" i="1"/>
  <c r="H2066" i="1"/>
  <c r="D2066" i="1"/>
  <c r="D2931" i="1"/>
  <c r="E2931" i="1"/>
  <c r="H2931" i="1"/>
  <c r="E2923" i="1"/>
  <c r="D2923" i="1"/>
  <c r="H2923" i="1"/>
  <c r="H2915" i="1"/>
  <c r="D2915" i="1"/>
  <c r="E2915" i="1"/>
  <c r="H2907" i="1"/>
  <c r="E2907" i="1"/>
  <c r="D2907" i="1"/>
  <c r="H2899" i="1"/>
  <c r="E2899" i="1"/>
  <c r="D2899" i="1"/>
  <c r="D3786" i="1"/>
  <c r="E3786" i="1"/>
  <c r="H3786" i="1"/>
  <c r="C3097" i="1"/>
  <c r="C3182" i="1"/>
  <c r="C2202" i="1"/>
  <c r="W2202" i="1" s="1" a="1"/>
  <c r="W2202" i="1" s="1"/>
  <c r="C3035" i="1"/>
  <c r="W3035" i="1" s="1" a="1"/>
  <c r="W3035" i="1" s="1"/>
  <c r="C2130" i="1"/>
  <c r="C2955" i="1"/>
  <c r="C2979" i="1"/>
  <c r="C2010" i="1"/>
  <c r="W2010" i="1" s="1" a="1"/>
  <c r="W2010" i="1" s="1"/>
  <c r="C2170" i="1"/>
  <c r="C2106" i="1"/>
  <c r="C2042" i="1"/>
  <c r="W2042" i="1" s="1" a="1"/>
  <c r="W2042" i="1" s="1"/>
  <c r="C2362" i="1"/>
  <c r="W2362" i="1" s="1" a="1"/>
  <c r="W2362" i="1" s="1"/>
  <c r="C3718" i="1"/>
  <c r="C2058" i="1"/>
  <c r="C2114" i="1"/>
  <c r="C2162" i="1"/>
  <c r="W2162" i="1" s="1" a="1"/>
  <c r="W2162" i="1" s="1"/>
  <c r="C2098" i="1"/>
  <c r="C2034" i="1"/>
  <c r="C2322" i="1"/>
  <c r="W2322" i="1" s="1" a="1"/>
  <c r="W2322" i="1" s="1"/>
  <c r="C3558" i="1"/>
  <c r="W3558" i="1" s="1" a="1"/>
  <c r="W3558" i="1" s="1"/>
  <c r="C2178" i="1"/>
  <c r="C2506" i="1"/>
  <c r="C2154" i="1"/>
  <c r="C2090" i="1"/>
  <c r="W2090" i="1" s="1" a="1"/>
  <c r="W2090" i="1" s="1"/>
  <c r="C2026" i="1"/>
  <c r="W2026" i="1" s="1" a="1"/>
  <c r="W2026" i="1" s="1"/>
  <c r="C2242" i="1"/>
  <c r="C3534" i="1"/>
  <c r="W3534" i="1" s="1" a="1"/>
  <c r="W3534" i="1" s="1"/>
  <c r="C2122" i="1"/>
  <c r="W2122" i="1" s="1" a="1"/>
  <c r="W2122" i="1" s="1"/>
  <c r="C2018" i="1"/>
  <c r="C2146" i="1"/>
  <c r="C2082" i="1"/>
  <c r="C2194" i="1"/>
  <c r="W2194" i="1" s="1" a="1"/>
  <c r="W2194" i="1" s="1"/>
  <c r="C2050" i="1"/>
  <c r="C2138" i="1"/>
  <c r="C2074" i="1"/>
  <c r="W2074" i="1" s="1" a="1"/>
  <c r="W2074" i="1" s="1"/>
  <c r="C3294" i="1"/>
  <c r="S3294" i="1" s="1"/>
  <c r="C3028" i="1"/>
  <c r="C3257" i="1"/>
  <c r="C2996" i="1"/>
  <c r="C3174" i="1"/>
  <c r="W3174" i="1" s="1" a="1"/>
  <c r="W3174" i="1" s="1"/>
  <c r="C3066" i="1"/>
  <c r="C2638" i="1"/>
  <c r="C2973" i="1"/>
  <c r="W2973" i="1" s="1" a="1"/>
  <c r="W2973" i="1" s="1"/>
  <c r="C2330" i="1"/>
  <c r="W2330" i="1" s="1" a="1"/>
  <c r="W2330" i="1" s="1"/>
  <c r="C2669" i="1"/>
  <c r="C3082" i="1"/>
  <c r="C2986" i="1"/>
  <c r="C2186" i="1"/>
  <c r="W2186" i="1" s="1" a="1"/>
  <c r="W2186" i="1" s="1"/>
  <c r="C2250" i="1"/>
  <c r="C2615" i="1"/>
  <c r="C2434" i="1"/>
  <c r="W2434" i="1" s="1" a="1"/>
  <c r="W2434" i="1" s="1"/>
  <c r="C2234" i="1"/>
  <c r="W2234" i="1" s="1" a="1"/>
  <c r="W2234" i="1" s="1"/>
  <c r="C3018" i="1"/>
  <c r="C2418" i="1"/>
  <c r="C3002" i="1"/>
  <c r="C3818" i="1"/>
  <c r="W3818" i="1" s="1" a="1"/>
  <c r="W3818" i="1" s="1"/>
  <c r="C2382" i="1"/>
  <c r="W2382" i="1" s="1" a="1"/>
  <c r="W2382" i="1" s="1"/>
  <c r="C2501" i="1"/>
  <c r="C3098" i="1"/>
  <c r="W3098" i="1" s="1" a="1"/>
  <c r="W3098" i="1" s="1"/>
  <c r="C3816" i="1"/>
  <c r="C2789" i="1"/>
  <c r="C2953" i="1"/>
  <c r="C2945" i="1"/>
  <c r="O3065" i="1"/>
  <c r="C3065" i="1"/>
  <c r="C2993" i="1"/>
  <c r="C2937" i="1"/>
  <c r="W2937" i="1" s="1" a="1"/>
  <c r="W2937" i="1" s="1"/>
  <c r="O3223" i="1"/>
  <c r="C3223" i="1"/>
  <c r="O3578" i="1"/>
  <c r="C3578" i="1"/>
  <c r="O3057" i="1"/>
  <c r="C3057" i="1"/>
  <c r="O2969" i="1"/>
  <c r="C2969" i="1"/>
  <c r="W2969" i="1" s="1" a="1"/>
  <c r="W2969" i="1" s="1"/>
  <c r="C3159" i="1"/>
  <c r="W3159" i="1" s="1" a="1"/>
  <c r="W3159" i="1" s="1"/>
  <c r="O3454" i="1"/>
  <c r="C3454" i="1"/>
  <c r="O3382" i="1"/>
  <c r="C3382" i="1"/>
  <c r="W3382" i="1" s="1" a="1"/>
  <c r="W3382" i="1" s="1"/>
  <c r="O3246" i="1"/>
  <c r="C3246" i="1"/>
  <c r="O3238" i="1"/>
  <c r="C3238" i="1"/>
  <c r="W3238" i="1" s="1" a="1"/>
  <c r="W3238" i="1" s="1"/>
  <c r="O3206" i="1"/>
  <c r="C3206" i="1"/>
  <c r="O3150" i="1"/>
  <c r="C3150" i="1"/>
  <c r="W3150" i="1" s="1" a="1"/>
  <c r="W3150" i="1" s="1"/>
  <c r="C3652" i="1"/>
  <c r="O2977" i="1"/>
  <c r="C2977" i="1"/>
  <c r="W2977" i="1" s="1" a="1"/>
  <c r="W2977" i="1" s="1"/>
  <c r="C2006" i="1"/>
  <c r="W2006" i="1" s="1" a="1"/>
  <c r="W2006" i="1" s="1"/>
  <c r="O2591" i="1"/>
  <c r="C2591" i="1"/>
  <c r="C2985" i="1"/>
  <c r="C3158" i="1"/>
  <c r="W3158" i="1" s="1" a="1"/>
  <c r="W3158" i="1" s="1"/>
  <c r="O3105" i="1"/>
  <c r="C3105" i="1"/>
  <c r="O3049" i="1"/>
  <c r="C3049" i="1"/>
  <c r="S3049" i="1" s="1"/>
  <c r="C2290" i="1"/>
  <c r="C3017" i="1"/>
  <c r="C3360" i="1"/>
  <c r="O3001" i="1"/>
  <c r="C3001" i="1"/>
  <c r="O2961" i="1"/>
  <c r="C2961" i="1"/>
  <c r="W2961" i="1" s="1" a="1"/>
  <c r="W2961" i="1" s="1"/>
  <c r="O3838" i="1"/>
  <c r="C3838" i="1"/>
  <c r="C2266" i="1"/>
  <c r="C3009" i="1"/>
  <c r="C3302" i="1"/>
  <c r="W3302" i="1" s="1" a="1"/>
  <c r="W3302" i="1" s="1"/>
  <c r="S56" i="25"/>
  <c r="Q72" i="25"/>
  <c r="Q71" i="25"/>
  <c r="Q138" i="25"/>
  <c r="Q137" i="25"/>
  <c r="Q153" i="25"/>
  <c r="Q152" i="25"/>
  <c r="O134" i="25"/>
  <c r="O123" i="25"/>
  <c r="U119" i="25"/>
  <c r="V119" i="25" s="1"/>
  <c r="V127" i="25"/>
  <c r="S108" i="25"/>
  <c r="S107" i="25"/>
  <c r="V121" i="25"/>
  <c r="U122" i="25"/>
  <c r="V122" i="25" s="1"/>
  <c r="U71" i="25"/>
  <c r="V71" i="25" s="1"/>
  <c r="V70" i="25"/>
  <c r="U72" i="25"/>
  <c r="V72" i="25" s="1"/>
  <c r="U99" i="25"/>
  <c r="V99" i="25" s="1"/>
  <c r="U98" i="25"/>
  <c r="V98" i="25" s="1"/>
  <c r="V97" i="25"/>
  <c r="U140" i="25"/>
  <c r="V140" i="25" s="1"/>
  <c r="U141" i="25"/>
  <c r="V141" i="25" s="1"/>
  <c r="V139" i="25"/>
  <c r="U165" i="25"/>
  <c r="V165" i="25" s="1"/>
  <c r="V163" i="25"/>
  <c r="O162" i="25"/>
  <c r="O161" i="25"/>
  <c r="U69" i="25"/>
  <c r="V69" i="25" s="1"/>
  <c r="V67" i="25"/>
  <c r="O74" i="25"/>
  <c r="O75" i="25"/>
  <c r="S90" i="25"/>
  <c r="S89" i="25"/>
  <c r="O101" i="25"/>
  <c r="O102" i="25"/>
  <c r="Q129" i="25"/>
  <c r="Q128" i="25"/>
  <c r="U176" i="25"/>
  <c r="V176" i="25" s="1"/>
  <c r="U177" i="25"/>
  <c r="V177" i="25" s="1"/>
  <c r="Q45" i="25"/>
  <c r="Q44" i="25"/>
  <c r="U137" i="25"/>
  <c r="V137" i="25" s="1"/>
  <c r="V136" i="25"/>
  <c r="O170" i="25"/>
  <c r="O171" i="25"/>
  <c r="Q93" i="25"/>
  <c r="Q92" i="25"/>
  <c r="S180" i="25"/>
  <c r="S179" i="25"/>
  <c r="O183" i="25"/>
  <c r="O182" i="25"/>
  <c r="S63" i="25"/>
  <c r="S62" i="25"/>
  <c r="V73" i="25"/>
  <c r="U75" i="25"/>
  <c r="V75" i="25" s="1"/>
  <c r="U74" i="25"/>
  <c r="V74" i="25" s="1"/>
  <c r="S93" i="25"/>
  <c r="S92" i="25"/>
  <c r="U95" i="25"/>
  <c r="V95" i="25" s="1"/>
  <c r="U96" i="25"/>
  <c r="V96" i="25" s="1"/>
  <c r="S171" i="25"/>
  <c r="S170" i="25"/>
  <c r="O65" i="25"/>
  <c r="O66" i="25"/>
  <c r="O78" i="25"/>
  <c r="O77" i="25"/>
  <c r="U156" i="25"/>
  <c r="V156" i="25" s="1"/>
  <c r="U155" i="25"/>
  <c r="V155" i="25" s="1"/>
  <c r="V154" i="25"/>
  <c r="O159" i="25"/>
  <c r="O158" i="25"/>
  <c r="V169" i="25"/>
  <c r="U170" i="25"/>
  <c r="V170" i="25" s="1"/>
  <c r="S65" i="25"/>
  <c r="O89" i="25"/>
  <c r="O120" i="25"/>
  <c r="S113" i="25"/>
  <c r="U120" i="25"/>
  <c r="V120" i="25" s="1"/>
  <c r="O146" i="25"/>
  <c r="O125" i="25"/>
  <c r="S146" i="25"/>
  <c r="U153" i="25"/>
  <c r="V153" i="25" s="1"/>
  <c r="S161" i="25"/>
  <c r="S131" i="25"/>
  <c r="U168" i="25"/>
  <c r="V168" i="25" s="1"/>
  <c r="Q68" i="25"/>
  <c r="U143" i="25"/>
  <c r="V143" i="25" s="1"/>
  <c r="V151" i="25"/>
  <c r="S122" i="25"/>
  <c r="S155" i="25"/>
  <c r="Q186" i="25"/>
  <c r="O144" i="25"/>
  <c r="V91" i="25"/>
  <c r="U104" i="25"/>
  <c r="V104" i="25" s="1"/>
  <c r="U144" i="25"/>
  <c r="V144" i="25" s="1"/>
  <c r="S185" i="25"/>
  <c r="S186" i="25"/>
  <c r="O177" i="25"/>
  <c r="O176" i="25"/>
  <c r="Q176" i="25"/>
  <c r="Q177" i="25"/>
  <c r="O189" i="25"/>
  <c r="O188" i="25"/>
  <c r="S176" i="25"/>
  <c r="S177" i="25"/>
  <c r="Q180" i="25"/>
  <c r="Q179" i="25"/>
  <c r="Q183" i="25"/>
  <c r="Q182" i="25"/>
  <c r="Q189" i="25"/>
  <c r="Q188" i="25"/>
  <c r="S183" i="25"/>
  <c r="S182" i="25"/>
  <c r="S189" i="25"/>
  <c r="S188" i="25"/>
  <c r="U182" i="25"/>
  <c r="V182" i="25" s="1"/>
  <c r="V181" i="25"/>
  <c r="U183" i="25"/>
  <c r="V183" i="25" s="1"/>
  <c r="U189" i="25"/>
  <c r="V189" i="25" s="1"/>
  <c r="U188" i="25"/>
  <c r="V188" i="25" s="1"/>
  <c r="V187" i="25"/>
  <c r="V178" i="25"/>
  <c r="U185" i="25"/>
  <c r="V185" i="25" s="1"/>
  <c r="O186" i="25"/>
  <c r="U179" i="25"/>
  <c r="V179" i="25" s="1"/>
  <c r="O180" i="25"/>
  <c r="U186" i="25"/>
  <c r="V186" i="25" s="1"/>
  <c r="V175" i="25"/>
  <c r="S128" i="25"/>
  <c r="S129" i="25"/>
  <c r="Q141" i="25"/>
  <c r="Q140" i="25"/>
  <c r="U159" i="25"/>
  <c r="V159" i="25" s="1"/>
  <c r="U158" i="25"/>
  <c r="V158" i="25" s="1"/>
  <c r="V157" i="25"/>
  <c r="O164" i="25"/>
  <c r="O165" i="25"/>
  <c r="Q170" i="25"/>
  <c r="Q171" i="25"/>
  <c r="O174" i="25"/>
  <c r="O173" i="25"/>
  <c r="Q122" i="25"/>
  <c r="Q123" i="25"/>
  <c r="S126" i="25"/>
  <c r="S125" i="25"/>
  <c r="Q131" i="25"/>
  <c r="Q132" i="25"/>
  <c r="O138" i="25"/>
  <c r="O137" i="25"/>
  <c r="O150" i="25"/>
  <c r="O149" i="25"/>
  <c r="O153" i="25"/>
  <c r="O152" i="25"/>
  <c r="Q155" i="25"/>
  <c r="Q156" i="25"/>
  <c r="Q165" i="25"/>
  <c r="Q164" i="25"/>
  <c r="Q168" i="25"/>
  <c r="Q167" i="25"/>
  <c r="Q144" i="25"/>
  <c r="Q143" i="25"/>
  <c r="S165" i="25"/>
  <c r="S164" i="25"/>
  <c r="Q146" i="25"/>
  <c r="Q147" i="25"/>
  <c r="S174" i="25"/>
  <c r="S173" i="25"/>
  <c r="Q120" i="25"/>
  <c r="Q119" i="25"/>
  <c r="V130" i="25"/>
  <c r="U132" i="25"/>
  <c r="V132" i="25" s="1"/>
  <c r="U131" i="25"/>
  <c r="V131" i="25" s="1"/>
  <c r="S150" i="25"/>
  <c r="S149" i="25"/>
  <c r="S152" i="25"/>
  <c r="S153" i="25"/>
  <c r="U135" i="25"/>
  <c r="V135" i="25" s="1"/>
  <c r="U134" i="25"/>
  <c r="V134" i="25" s="1"/>
  <c r="V133" i="25"/>
  <c r="O140" i="25"/>
  <c r="O141" i="25"/>
  <c r="Q159" i="25"/>
  <c r="Q158" i="25"/>
  <c r="U146" i="25"/>
  <c r="V146" i="25" s="1"/>
  <c r="Q162" i="25"/>
  <c r="V124" i="25"/>
  <c r="Q125" i="25"/>
  <c r="U129" i="25"/>
  <c r="V129" i="25" s="1"/>
  <c r="O132" i="25"/>
  <c r="S138" i="25"/>
  <c r="S140" i="25"/>
  <c r="V148" i="25"/>
  <c r="Q149" i="25"/>
  <c r="O156" i="25"/>
  <c r="V172" i="25"/>
  <c r="Q173" i="25"/>
  <c r="Q134" i="25"/>
  <c r="U138" i="25"/>
  <c r="V138" i="25" s="1"/>
  <c r="U162" i="25"/>
  <c r="V162" i="25" s="1"/>
  <c r="U164" i="25"/>
  <c r="V164" i="25" s="1"/>
  <c r="O167" i="25"/>
  <c r="U123" i="25"/>
  <c r="V123" i="25" s="1"/>
  <c r="U125" i="25"/>
  <c r="V125" i="25" s="1"/>
  <c r="O128" i="25"/>
  <c r="S134" i="25"/>
  <c r="U147" i="25"/>
  <c r="V147" i="25" s="1"/>
  <c r="U149" i="25"/>
  <c r="V149" i="25" s="1"/>
  <c r="S158" i="25"/>
  <c r="V166" i="25"/>
  <c r="U171" i="25"/>
  <c r="V171" i="25" s="1"/>
  <c r="U173" i="25"/>
  <c r="V173" i="25" s="1"/>
  <c r="S119" i="25"/>
  <c r="S143" i="25"/>
  <c r="S167" i="25"/>
  <c r="V160" i="25"/>
  <c r="U62" i="25"/>
  <c r="V62" i="25" s="1"/>
  <c r="V61" i="25"/>
  <c r="U63" i="25"/>
  <c r="V63" i="25" s="1"/>
  <c r="Q74" i="25"/>
  <c r="Q75" i="25"/>
  <c r="Q98" i="25"/>
  <c r="Q99" i="25"/>
  <c r="S111" i="25"/>
  <c r="S110" i="25"/>
  <c r="V64" i="25"/>
  <c r="U66" i="25"/>
  <c r="V66" i="25" s="1"/>
  <c r="U65" i="25"/>
  <c r="V65" i="25" s="1"/>
  <c r="O72" i="25"/>
  <c r="O71" i="25"/>
  <c r="O93" i="25"/>
  <c r="O92" i="25"/>
  <c r="Q87" i="25"/>
  <c r="Q86" i="25"/>
  <c r="O105" i="25"/>
  <c r="O104" i="25"/>
  <c r="O117" i="25"/>
  <c r="O116" i="25"/>
  <c r="Q63" i="25"/>
  <c r="Q62" i="25"/>
  <c r="Q78" i="25"/>
  <c r="Q77" i="25"/>
  <c r="O81" i="25"/>
  <c r="O80" i="25"/>
  <c r="S87" i="25"/>
  <c r="S86" i="25"/>
  <c r="Q102" i="25"/>
  <c r="Q101" i="25"/>
  <c r="Q104" i="25"/>
  <c r="Q105" i="25"/>
  <c r="Q117" i="25"/>
  <c r="Q116" i="25"/>
  <c r="U110" i="25"/>
  <c r="V110" i="25" s="1"/>
  <c r="V109" i="25"/>
  <c r="U111" i="25"/>
  <c r="V111" i="25" s="1"/>
  <c r="Q80" i="25"/>
  <c r="Q81" i="25"/>
  <c r="U86" i="25"/>
  <c r="V86" i="25" s="1"/>
  <c r="V85" i="25"/>
  <c r="U87" i="25"/>
  <c r="V87" i="25" s="1"/>
  <c r="S104" i="25"/>
  <c r="S105" i="25"/>
  <c r="S117" i="25"/>
  <c r="S116" i="25"/>
  <c r="O69" i="25"/>
  <c r="O68" i="25"/>
  <c r="S80" i="25"/>
  <c r="S81" i="25"/>
  <c r="S84" i="25"/>
  <c r="S83" i="25"/>
  <c r="O98" i="25"/>
  <c r="O99" i="25"/>
  <c r="Q111" i="25"/>
  <c r="Q110" i="25"/>
  <c r="U117" i="25"/>
  <c r="V117" i="25" s="1"/>
  <c r="U116" i="25"/>
  <c r="V116" i="25" s="1"/>
  <c r="V115" i="25"/>
  <c r="S72" i="25"/>
  <c r="S74" i="25"/>
  <c r="V82" i="25"/>
  <c r="Q83" i="25"/>
  <c r="U89" i="25"/>
  <c r="V89" i="25" s="1"/>
  <c r="S96" i="25"/>
  <c r="S98" i="25"/>
  <c r="V106" i="25"/>
  <c r="Q107" i="25"/>
  <c r="U113" i="25"/>
  <c r="V113" i="25" s="1"/>
  <c r="O114" i="25"/>
  <c r="Q66" i="25"/>
  <c r="Q90" i="25"/>
  <c r="Q114" i="25"/>
  <c r="O62" i="25"/>
  <c r="S68" i="25"/>
  <c r="V76" i="25"/>
  <c r="U81" i="25"/>
  <c r="V81" i="25" s="1"/>
  <c r="U83" i="25"/>
  <c r="V83" i="25" s="1"/>
  <c r="O84" i="25"/>
  <c r="O86" i="25"/>
  <c r="V100" i="25"/>
  <c r="U105" i="25"/>
  <c r="V105" i="25" s="1"/>
  <c r="U107" i="25"/>
  <c r="V107" i="25" s="1"/>
  <c r="O108" i="25"/>
  <c r="O110" i="25"/>
  <c r="U68" i="25"/>
  <c r="V68" i="25" s="1"/>
  <c r="S77" i="25"/>
  <c r="U90" i="25"/>
  <c r="V90" i="25" s="1"/>
  <c r="U92" i="25"/>
  <c r="V92" i="25" s="1"/>
  <c r="O95" i="25"/>
  <c r="S101" i="25"/>
  <c r="U114" i="25"/>
  <c r="V114" i="25" s="1"/>
  <c r="U77" i="25"/>
  <c r="V77" i="25" s="1"/>
  <c r="V94" i="25"/>
  <c r="Q95" i="25"/>
  <c r="U101" i="25"/>
  <c r="V101" i="25" s="1"/>
  <c r="V79" i="25"/>
  <c r="O60" i="25"/>
  <c r="O59" i="25"/>
  <c r="Q60" i="25"/>
  <c r="Q59" i="25"/>
  <c r="U60" i="25"/>
  <c r="V60" i="25" s="1"/>
  <c r="U59" i="25"/>
  <c r="V59" i="25" s="1"/>
  <c r="V58" i="25"/>
  <c r="S59" i="25"/>
  <c r="O57" i="25"/>
  <c r="O56" i="25"/>
  <c r="Q57" i="25"/>
  <c r="Q56" i="25"/>
  <c r="U57" i="25"/>
  <c r="V57" i="25" s="1"/>
  <c r="U56" i="25"/>
  <c r="V56" i="25" s="1"/>
  <c r="V55" i="25"/>
  <c r="O54" i="25"/>
  <c r="O53" i="25"/>
  <c r="Q54" i="25"/>
  <c r="Q53" i="25"/>
  <c r="S54" i="25"/>
  <c r="S53" i="25"/>
  <c r="U54" i="25"/>
  <c r="V54" i="25" s="1"/>
  <c r="U53" i="25"/>
  <c r="V53" i="25" s="1"/>
  <c r="V52" i="25"/>
  <c r="O51" i="25"/>
  <c r="O50" i="25"/>
  <c r="Q51" i="25"/>
  <c r="Q50" i="25"/>
  <c r="S51" i="25"/>
  <c r="S50" i="25"/>
  <c r="U51" i="25"/>
  <c r="V51" i="25" s="1"/>
  <c r="U50" i="25"/>
  <c r="V50" i="25" s="1"/>
  <c r="V49" i="25"/>
  <c r="O48" i="25"/>
  <c r="O47" i="25"/>
  <c r="Q48" i="25"/>
  <c r="Q47" i="25"/>
  <c r="S48" i="25"/>
  <c r="S47" i="25"/>
  <c r="U48" i="25"/>
  <c r="V48" i="25" s="1"/>
  <c r="U47" i="25"/>
  <c r="V47" i="25" s="1"/>
  <c r="V46" i="25"/>
  <c r="O45" i="25"/>
  <c r="O44" i="25"/>
  <c r="U45" i="25"/>
  <c r="V45" i="25" s="1"/>
  <c r="U44" i="25"/>
  <c r="V44" i="25" s="1"/>
  <c r="V43" i="25"/>
  <c r="S44" i="25"/>
  <c r="O42" i="25"/>
  <c r="O41" i="25"/>
  <c r="Q42" i="25"/>
  <c r="Q41" i="25"/>
  <c r="S42" i="25"/>
  <c r="S41" i="25"/>
  <c r="U42" i="25"/>
  <c r="V42" i="25" s="1"/>
  <c r="U41" i="25"/>
  <c r="V41" i="25" s="1"/>
  <c r="V40" i="25"/>
  <c r="O39" i="25"/>
  <c r="O38" i="25"/>
  <c r="Q39" i="25"/>
  <c r="Q38" i="25"/>
  <c r="S39" i="25"/>
  <c r="S38" i="25"/>
  <c r="U39" i="25"/>
  <c r="V39" i="25" s="1"/>
  <c r="U38" i="25"/>
  <c r="V38" i="25" s="1"/>
  <c r="V37" i="25"/>
  <c r="O36" i="25"/>
  <c r="O35" i="25"/>
  <c r="V34" i="25"/>
  <c r="Q35" i="25"/>
  <c r="S35" i="25"/>
  <c r="U35" i="25"/>
  <c r="V35" i="25" s="1"/>
  <c r="O33" i="25"/>
  <c r="O32" i="25"/>
  <c r="Q33" i="25"/>
  <c r="Q32" i="25"/>
  <c r="S33" i="25"/>
  <c r="S32" i="25"/>
  <c r="U33" i="25"/>
  <c r="V33" i="25" s="1"/>
  <c r="U32" i="25"/>
  <c r="V32" i="25" s="1"/>
  <c r="V31" i="25"/>
  <c r="O30" i="25"/>
  <c r="O29" i="25"/>
  <c r="Q30" i="25"/>
  <c r="Q29" i="25"/>
  <c r="S30" i="25"/>
  <c r="S29" i="25"/>
  <c r="U30" i="25"/>
  <c r="V30" i="25" s="1"/>
  <c r="U29" i="25"/>
  <c r="V29" i="25" s="1"/>
  <c r="V28" i="25"/>
  <c r="O27" i="25"/>
  <c r="O26" i="25"/>
  <c r="S27" i="25"/>
  <c r="S26" i="25"/>
  <c r="V25" i="25"/>
  <c r="Q26" i="25"/>
  <c r="U26" i="25"/>
  <c r="V26" i="25" s="1"/>
  <c r="O24" i="25"/>
  <c r="O23" i="25"/>
  <c r="S24" i="25"/>
  <c r="S23" i="25"/>
  <c r="V22" i="25"/>
  <c r="Q23" i="25"/>
  <c r="U23" i="25"/>
  <c r="V23" i="25" s="1"/>
  <c r="O21" i="25"/>
  <c r="O20" i="25"/>
  <c r="Q21" i="25"/>
  <c r="Q20" i="25"/>
  <c r="S21" i="25"/>
  <c r="S20" i="25"/>
  <c r="U21" i="25"/>
  <c r="V21" i="25" s="1"/>
  <c r="U20" i="25"/>
  <c r="V20" i="25" s="1"/>
  <c r="V19" i="25"/>
  <c r="O18" i="25"/>
  <c r="O17" i="25"/>
  <c r="Q18" i="25"/>
  <c r="Q17" i="25"/>
  <c r="U18" i="25"/>
  <c r="V18" i="25" s="1"/>
  <c r="U17" i="25"/>
  <c r="V17" i="25" s="1"/>
  <c r="V16" i="25"/>
  <c r="S17" i="25"/>
  <c r="O15" i="25"/>
  <c r="O14" i="25"/>
  <c r="Q15" i="25"/>
  <c r="Q14" i="25"/>
  <c r="S15" i="25"/>
  <c r="S14" i="25"/>
  <c r="V13" i="25"/>
  <c r="U14" i="25"/>
  <c r="V14" i="25" s="1"/>
  <c r="O12" i="25"/>
  <c r="O11" i="25"/>
  <c r="Q12" i="25"/>
  <c r="Q11" i="25"/>
  <c r="S12" i="25"/>
  <c r="S11" i="25"/>
  <c r="U12" i="25"/>
  <c r="V12" i="25" s="1"/>
  <c r="U11" i="25"/>
  <c r="V11" i="25" s="1"/>
  <c r="V10" i="25"/>
  <c r="O9" i="25"/>
  <c r="O8" i="25"/>
  <c r="Q9" i="25"/>
  <c r="Q8" i="25"/>
  <c r="V7" i="25"/>
  <c r="S8" i="25"/>
  <c r="U8" i="25"/>
  <c r="V8" i="25" s="1"/>
  <c r="C3014" i="1"/>
  <c r="C3314" i="1"/>
  <c r="C3178" i="1"/>
  <c r="C2043" i="1"/>
  <c r="W2043" i="1" s="1" a="1"/>
  <c r="W2043" i="1" s="1"/>
  <c r="C3282" i="1"/>
  <c r="C3806" i="1"/>
  <c r="C3711" i="1"/>
  <c r="W3711" i="1" s="1" a="1"/>
  <c r="W3711" i="1" s="1"/>
  <c r="C3926" i="1"/>
  <c r="W3926" i="1" s="1" a="1"/>
  <c r="W3926" i="1" s="1"/>
  <c r="C3902" i="1"/>
  <c r="C3588" i="1"/>
  <c r="C2762" i="1"/>
  <c r="C2522" i="1"/>
  <c r="S2522" i="1" s="1"/>
  <c r="C3700" i="1"/>
  <c r="C2334" i="1"/>
  <c r="C3089" i="1"/>
  <c r="W3089" i="1" s="1" a="1"/>
  <c r="W3089" i="1" s="1"/>
  <c r="C3041" i="1"/>
  <c r="S3041" i="1" s="1"/>
  <c r="C3994" i="1"/>
  <c r="C3788" i="1"/>
  <c r="C2499" i="1"/>
  <c r="C2802" i="1"/>
  <c r="W2802" i="1" s="1" a="1"/>
  <c r="W2802" i="1" s="1"/>
  <c r="C2586" i="1"/>
  <c r="C3081" i="1"/>
  <c r="C3033" i="1"/>
  <c r="C3540" i="1"/>
  <c r="W3540" i="1" s="1" a="1"/>
  <c r="W3540" i="1" s="1"/>
  <c r="C3073" i="1"/>
  <c r="C3860" i="1"/>
  <c r="C2014" i="1"/>
  <c r="C2150" i="1"/>
  <c r="W2150" i="1" s="1" a="1"/>
  <c r="W2150" i="1" s="1"/>
  <c r="C2786" i="1"/>
  <c r="C2538" i="1"/>
  <c r="C3113" i="1"/>
  <c r="S3113" i="1" s="1"/>
  <c r="C3025" i="1"/>
  <c r="W3025" i="1" s="1" a="1"/>
  <c r="W3025" i="1" s="1"/>
  <c r="C2272" i="1"/>
  <c r="C2811" i="1"/>
  <c r="C2603" i="1"/>
  <c r="C2982" i="1"/>
  <c r="W2982" i="1" s="1" a="1"/>
  <c r="W2982" i="1" s="1"/>
  <c r="C3312" i="1"/>
  <c r="W3312" i="1" s="1" a="1"/>
  <c r="W3312" i="1" s="1"/>
  <c r="C3232" i="1"/>
  <c r="C3906" i="1"/>
  <c r="W3906" i="1" s="1" a="1"/>
  <c r="W3906" i="1" s="1"/>
  <c r="C3862" i="1"/>
  <c r="W3862" i="1" s="1" a="1"/>
  <c r="W3862" i="1" s="1"/>
  <c r="C3826" i="1"/>
  <c r="C3094" i="1"/>
  <c r="C3011" i="1"/>
  <c r="C2995" i="1"/>
  <c r="W2995" i="1" s="1" a="1"/>
  <c r="W2995" i="1" s="1"/>
  <c r="C3962" i="1"/>
  <c r="C3898" i="1"/>
  <c r="C3858" i="1"/>
  <c r="W3858" i="1" s="1" a="1"/>
  <c r="W3858" i="1" s="1"/>
  <c r="C2360" i="1"/>
  <c r="W2360" i="1" s="1" a="1"/>
  <c r="W2360" i="1" s="1"/>
  <c r="C3062" i="1"/>
  <c r="C2974" i="1"/>
  <c r="C2947" i="1"/>
  <c r="C3184" i="1"/>
  <c r="W3184" i="1" s="1" a="1"/>
  <c r="W3184" i="1" s="1"/>
  <c r="C3695" i="1"/>
  <c r="C3954" i="1"/>
  <c r="C3894" i="1"/>
  <c r="C3850" i="1"/>
  <c r="W3850" i="1" s="1" a="1"/>
  <c r="W3850" i="1" s="1"/>
  <c r="C3814" i="1"/>
  <c r="C2163" i="1"/>
  <c r="C3086" i="1"/>
  <c r="C3059" i="1"/>
  <c r="W3059" i="1" s="1" a="1"/>
  <c r="W3059" i="1" s="1"/>
  <c r="C3027" i="1"/>
  <c r="C3003" i="1"/>
  <c r="C2990" i="1"/>
  <c r="W2990" i="1" s="1" a="1"/>
  <c r="W2990" i="1" s="1"/>
  <c r="C3416" i="1"/>
  <c r="W3416" i="1" s="1" a="1"/>
  <c r="W3416" i="1" s="1"/>
  <c r="C3272" i="1"/>
  <c r="C3946" i="1"/>
  <c r="C3890" i="1"/>
  <c r="C3842" i="1"/>
  <c r="W3842" i="1" s="1" a="1"/>
  <c r="W3842" i="1" s="1"/>
  <c r="C3810" i="1"/>
  <c r="C2987" i="1"/>
  <c r="C2971" i="1"/>
  <c r="S2971" i="1" s="1"/>
  <c r="C2939" i="1"/>
  <c r="S2939" i="1" s="1"/>
  <c r="C3930" i="1"/>
  <c r="C3882" i="1"/>
  <c r="C3019" i="1"/>
  <c r="C3874" i="1"/>
  <c r="S3874" i="1" s="1"/>
  <c r="C3834" i="1"/>
  <c r="C3802" i="1"/>
  <c r="C2195" i="1"/>
  <c r="S2195" i="1" s="1"/>
  <c r="C2892" i="1"/>
  <c r="W2892" i="1" s="1" a="1"/>
  <c r="W2892" i="1" s="1"/>
  <c r="C3078" i="1"/>
  <c r="C3043" i="1"/>
  <c r="C2998" i="1"/>
  <c r="C2963" i="1"/>
  <c r="W2963" i="1" s="1" a="1"/>
  <c r="W2963" i="1" s="1"/>
  <c r="C3730" i="1"/>
  <c r="C3922" i="1"/>
  <c r="C3866" i="1"/>
  <c r="W3866" i="1" s="1" a="1"/>
  <c r="W3866" i="1" s="1"/>
  <c r="C3830" i="1"/>
  <c r="W3830" i="1" s="1" a="1"/>
  <c r="W3830" i="1" s="1"/>
  <c r="C3794" i="1"/>
  <c r="C2011" i="1"/>
  <c r="C2131" i="1"/>
  <c r="C2099" i="1"/>
  <c r="W2099" i="1" s="1" a="1"/>
  <c r="W2099" i="1" s="1"/>
  <c r="C2067" i="1"/>
  <c r="S2067" i="1" s="1"/>
  <c r="C2283" i="1"/>
  <c r="C2243" i="1"/>
  <c r="W2243" i="1" s="1" a="1"/>
  <c r="W2243" i="1" s="1"/>
  <c r="C2618" i="1"/>
  <c r="W2618" i="1" s="1" a="1"/>
  <c r="W2618" i="1" s="1"/>
  <c r="C2570" i="1"/>
  <c r="C3118" i="1"/>
  <c r="C3042" i="1"/>
  <c r="C2970" i="1"/>
  <c r="W2970" i="1" s="1" a="1"/>
  <c r="W2970" i="1" s="1"/>
  <c r="C2954" i="1"/>
  <c r="C2938" i="1"/>
  <c r="C3449" i="1"/>
  <c r="W3449" i="1" s="1" a="1"/>
  <c r="W3449" i="1" s="1"/>
  <c r="C3535" i="1"/>
  <c r="W3535" i="1" s="1" a="1"/>
  <c r="W3535" i="1" s="1"/>
  <c r="C2155" i="1"/>
  <c r="C2275" i="1"/>
  <c r="C3114" i="1"/>
  <c r="C3058" i="1"/>
  <c r="S3058" i="1" s="1"/>
  <c r="C3026" i="1"/>
  <c r="C3010" i="1"/>
  <c r="C2187" i="1"/>
  <c r="W2187" i="1" s="1" a="1"/>
  <c r="W2187" i="1" s="1"/>
  <c r="C2035" i="1"/>
  <c r="W2035" i="1" s="1" a="1"/>
  <c r="W2035" i="1" s="1"/>
  <c r="C2123" i="1"/>
  <c r="C2091" i="1"/>
  <c r="C2059" i="1"/>
  <c r="C2770" i="1"/>
  <c r="W2770" i="1" s="1" a="1"/>
  <c r="W2770" i="1" s="1"/>
  <c r="C2610" i="1"/>
  <c r="C2546" i="1"/>
  <c r="C2482" i="1"/>
  <c r="W2482" i="1" s="1" a="1"/>
  <c r="W2482" i="1" s="1"/>
  <c r="C3092" i="1"/>
  <c r="W3092" i="1" s="1" a="1"/>
  <c r="W3092" i="1" s="1"/>
  <c r="C3074" i="1"/>
  <c r="C3038" i="1"/>
  <c r="C2966" i="1"/>
  <c r="C2950" i="1"/>
  <c r="W2950" i="1" s="1" a="1"/>
  <c r="W2950" i="1" s="1"/>
  <c r="C3681" i="1"/>
  <c r="C3938" i="1"/>
  <c r="C2179" i="1"/>
  <c r="W2179" i="1" s="1" a="1"/>
  <c r="W2179" i="1" s="1"/>
  <c r="C2027" i="1"/>
  <c r="W2027" i="1" s="1" a="1"/>
  <c r="W2027" i="1" s="1"/>
  <c r="C2267" i="1"/>
  <c r="C2227" i="1"/>
  <c r="C2478" i="1"/>
  <c r="C3110" i="1"/>
  <c r="W3110" i="1" s="1" a="1"/>
  <c r="W3110" i="1" s="1"/>
  <c r="C3090" i="1"/>
  <c r="C3054" i="1"/>
  <c r="C3022" i="1"/>
  <c r="W3022" i="1" s="1" a="1"/>
  <c r="W3022" i="1" s="1"/>
  <c r="C3006" i="1"/>
  <c r="C2994" i="1"/>
  <c r="C2978" i="1"/>
  <c r="C2147" i="1"/>
  <c r="C2115" i="1"/>
  <c r="W2115" i="1" s="1" a="1"/>
  <c r="W2115" i="1" s="1"/>
  <c r="C2083" i="1"/>
  <c r="C2051" i="1"/>
  <c r="C2219" i="1"/>
  <c r="C2702" i="1"/>
  <c r="W2702" i="1" s="1" a="1"/>
  <c r="W2702" i="1" s="1"/>
  <c r="C2602" i="1"/>
  <c r="C2534" i="1"/>
  <c r="C2474" i="1"/>
  <c r="C3106" i="1"/>
  <c r="W3106" i="1" s="1" a="1"/>
  <c r="W3106" i="1" s="1"/>
  <c r="C3070" i="1"/>
  <c r="C3050" i="1"/>
  <c r="C3034" i="1"/>
  <c r="W3034" i="1" s="1" a="1"/>
  <c r="W3034" i="1" s="1"/>
  <c r="C2962" i="1"/>
  <c r="W2962" i="1" s="1" a="1"/>
  <c r="W2962" i="1" s="1"/>
  <c r="C2946" i="1"/>
  <c r="C3319" i="1"/>
  <c r="C2203" i="1"/>
  <c r="C2171" i="1"/>
  <c r="W2171" i="1" s="1" a="1"/>
  <c r="W2171" i="1" s="1"/>
  <c r="C2259" i="1"/>
  <c r="C2211" i="1"/>
  <c r="C2470" i="1"/>
  <c r="W2470" i="1" s="1" a="1"/>
  <c r="W2470" i="1" s="1"/>
  <c r="C2019" i="1"/>
  <c r="S2019" i="1" s="1"/>
  <c r="C2139" i="1"/>
  <c r="C2107" i="1"/>
  <c r="C2075" i="1"/>
  <c r="C2045" i="1"/>
  <c r="C2251" i="1"/>
  <c r="W2251" i="1" s="1" a="1"/>
  <c r="W2251" i="1" s="1"/>
  <c r="C2654" i="1"/>
  <c r="C2588" i="1"/>
  <c r="W2588" i="1" s="1" a="1"/>
  <c r="W2588" i="1" s="1"/>
  <c r="C3102" i="1"/>
  <c r="W3102" i="1" s="1" a="1"/>
  <c r="W3102" i="1" s="1"/>
  <c r="C3083" i="1"/>
  <c r="C3046" i="1"/>
  <c r="C3030" i="1"/>
  <c r="C2958" i="1"/>
  <c r="W2958" i="1" s="1" a="1"/>
  <c r="W2958" i="1" s="1"/>
  <c r="C2942" i="1"/>
  <c r="C3970" i="1"/>
  <c r="C3914" i="1"/>
  <c r="W3914" i="1" s="1" a="1"/>
  <c r="W3914" i="1" s="1"/>
  <c r="C2119" i="1"/>
  <c r="C2849" i="1"/>
  <c r="C2729" i="1"/>
  <c r="C3115" i="1"/>
  <c r="C3101" i="1"/>
  <c r="W3101" i="1" s="1" a="1"/>
  <c r="W3101" i="1" s="1"/>
  <c r="C3075" i="1"/>
  <c r="C3061" i="1"/>
  <c r="C2949" i="1"/>
  <c r="W2949" i="1" s="1" a="1"/>
  <c r="W2949" i="1" s="1"/>
  <c r="C3708" i="1"/>
  <c r="W3708" i="1" s="1" a="1"/>
  <c r="W3708" i="1" s="1"/>
  <c r="C3660" i="1"/>
  <c r="C3596" i="1"/>
  <c r="C3548" i="1"/>
  <c r="C2023" i="1"/>
  <c r="W2023" i="1" s="1" a="1"/>
  <c r="W2023" i="1" s="1"/>
  <c r="C3085" i="1"/>
  <c r="W3085" i="1" s="1" a="1"/>
  <c r="W3085" i="1" s="1"/>
  <c r="C3045" i="1"/>
  <c r="C3021" i="1"/>
  <c r="W3021" i="1" s="1" a="1"/>
  <c r="W3021" i="1" s="1"/>
  <c r="C3644" i="1"/>
  <c r="W3644" i="1" s="1" a="1"/>
  <c r="W3644" i="1" s="1"/>
  <c r="C3580" i="1"/>
  <c r="C2957" i="1"/>
  <c r="C3692" i="1"/>
  <c r="C3636" i="1"/>
  <c r="S3636" i="1" s="1"/>
  <c r="C3109" i="1"/>
  <c r="W3109" i="1" s="1" a="1"/>
  <c r="W3109" i="1" s="1"/>
  <c r="C3093" i="1"/>
  <c r="C3069" i="1"/>
  <c r="W3069" i="1" s="1" a="1"/>
  <c r="W3069" i="1" s="1"/>
  <c r="C3029" i="1"/>
  <c r="W3029" i="1" s="1" a="1"/>
  <c r="W3029" i="1" s="1"/>
  <c r="C3005" i="1"/>
  <c r="C2981" i="1"/>
  <c r="C3732" i="1"/>
  <c r="C3684" i="1"/>
  <c r="C3628" i="1"/>
  <c r="C3572" i="1"/>
  <c r="C3532" i="1"/>
  <c r="W3532" i="1" s="1" a="1"/>
  <c r="W3532" i="1" s="1"/>
  <c r="C2775" i="1"/>
  <c r="W2775" i="1" s="1" a="1"/>
  <c r="W2775" i="1" s="1"/>
  <c r="C3053" i="1"/>
  <c r="C2941" i="1"/>
  <c r="C3620" i="1"/>
  <c r="C3564" i="1"/>
  <c r="W3564" i="1" s="1" a="1"/>
  <c r="W3564" i="1" s="1"/>
  <c r="C3091" i="1"/>
  <c r="C3051" i="1"/>
  <c r="C2965" i="1"/>
  <c r="W2965" i="1" s="1" a="1"/>
  <c r="W2965" i="1" s="1"/>
  <c r="C3676" i="1"/>
  <c r="W3676" i="1" s="1" a="1"/>
  <c r="W3676" i="1" s="1"/>
  <c r="C3612" i="1"/>
  <c r="C3524" i="1"/>
  <c r="C3117" i="1"/>
  <c r="C3077" i="1"/>
  <c r="W3077" i="1" s="1" a="1"/>
  <c r="W3077" i="1" s="1"/>
  <c r="C3037" i="1"/>
  <c r="C3013" i="1"/>
  <c r="C2989" i="1"/>
  <c r="W2989" i="1" s="1" a="1"/>
  <c r="W2989" i="1" s="1"/>
  <c r="C3668" i="1"/>
  <c r="S3668" i="1" s="1"/>
  <c r="C3604" i="1"/>
  <c r="C3556" i="1"/>
  <c r="C3516" i="1"/>
  <c r="C2587" i="1"/>
  <c r="W2587" i="1" s="1" a="1"/>
  <c r="W2587" i="1" s="1"/>
  <c r="C3052" i="1"/>
  <c r="C2819" i="1"/>
  <c r="C2766" i="1"/>
  <c r="W2766" i="1" s="1" a="1"/>
  <c r="W2766" i="1" s="1"/>
  <c r="C2707" i="1"/>
  <c r="W2707" i="1" s="1" a="1"/>
  <c r="W2707" i="1" s="1"/>
  <c r="C2639" i="1"/>
  <c r="C2571" i="1"/>
  <c r="C3116" i="1"/>
  <c r="C3060" i="1"/>
  <c r="W3060" i="1" s="1" a="1"/>
  <c r="W3060" i="1" s="1"/>
  <c r="C2956" i="1"/>
  <c r="C3424" i="1"/>
  <c r="C3368" i="1"/>
  <c r="S3368" i="1" s="1"/>
  <c r="C3280" i="1"/>
  <c r="W3280" i="1" s="1" a="1"/>
  <c r="W3280" i="1" s="1"/>
  <c r="C3192" i="1"/>
  <c r="C3733" i="1"/>
  <c r="C3709" i="1"/>
  <c r="C3653" i="1"/>
  <c r="W3653" i="1" s="1" a="1"/>
  <c r="W3653" i="1" s="1"/>
  <c r="C3621" i="1"/>
  <c r="C3589" i="1"/>
  <c r="C3974" i="1"/>
  <c r="W3974" i="1" s="1" a="1"/>
  <c r="W3974" i="1" s="1"/>
  <c r="C2747" i="1"/>
  <c r="W2747" i="1" s="1" a="1"/>
  <c r="W2747" i="1" s="1"/>
  <c r="C2691" i="1"/>
  <c r="C2635" i="1"/>
  <c r="C2531" i="1"/>
  <c r="C2494" i="1"/>
  <c r="W2494" i="1" s="1" a="1"/>
  <c r="W2494" i="1" s="1"/>
  <c r="C2462" i="1"/>
  <c r="C3048" i="1"/>
  <c r="C2964" i="1"/>
  <c r="W2964" i="1" s="1" a="1"/>
  <c r="W2964" i="1" s="1"/>
  <c r="C3408" i="1"/>
  <c r="W3408" i="1" s="1" a="1"/>
  <c r="W3408" i="1" s="1"/>
  <c r="C3352" i="1"/>
  <c r="C3304" i="1"/>
  <c r="C3264" i="1"/>
  <c r="C3224" i="1"/>
  <c r="W3224" i="1" s="1" a="1"/>
  <c r="W3224" i="1" s="1"/>
  <c r="C3152" i="1"/>
  <c r="C3765" i="1"/>
  <c r="C3701" i="1"/>
  <c r="S3701" i="1" s="1"/>
  <c r="C3677" i="1"/>
  <c r="W3677" i="1" s="1" a="1"/>
  <c r="W3677" i="1" s="1"/>
  <c r="C3645" i="1"/>
  <c r="C3613" i="1"/>
  <c r="C3581" i="1"/>
  <c r="C3557" i="1"/>
  <c r="W3557" i="1" s="1" a="1"/>
  <c r="W3557" i="1" s="1"/>
  <c r="C3533" i="1"/>
  <c r="C2863" i="1"/>
  <c r="C2798" i="1"/>
  <c r="S2798" i="1" s="1"/>
  <c r="C2743" i="1"/>
  <c r="S2743" i="1" s="1"/>
  <c r="C2671" i="1"/>
  <c r="C2622" i="1"/>
  <c r="C2598" i="1"/>
  <c r="C2566" i="1"/>
  <c r="W2566" i="1" s="1" a="1"/>
  <c r="W2566" i="1" s="1"/>
  <c r="C2486" i="1"/>
  <c r="C2459" i="1"/>
  <c r="C3068" i="1"/>
  <c r="W3068" i="1" s="1" a="1"/>
  <c r="W3068" i="1" s="1"/>
  <c r="C3036" i="1"/>
  <c r="W3036" i="1" s="1" a="1"/>
  <c r="W3036" i="1" s="1"/>
  <c r="C3004" i="1"/>
  <c r="C2984" i="1"/>
  <c r="C3400" i="1"/>
  <c r="C3344" i="1"/>
  <c r="W3344" i="1" s="1" a="1"/>
  <c r="W3344" i="1" s="1"/>
  <c r="C3757" i="1"/>
  <c r="C3725" i="1"/>
  <c r="C3799" i="1"/>
  <c r="W3799" i="1" s="1" a="1"/>
  <c r="W3799" i="1" s="1"/>
  <c r="C2862" i="1"/>
  <c r="W2862" i="1" s="1" a="1"/>
  <c r="W2862" i="1" s="1"/>
  <c r="C2734" i="1"/>
  <c r="C2619" i="1"/>
  <c r="C2558" i="1"/>
  <c r="C2483" i="1"/>
  <c r="W2483" i="1" s="1" a="1"/>
  <c r="W2483" i="1" s="1"/>
  <c r="C2454" i="1"/>
  <c r="W2454" i="1" s="1" a="1"/>
  <c r="W2454" i="1" s="1"/>
  <c r="C3112" i="1"/>
  <c r="C3100" i="1"/>
  <c r="W3100" i="1" s="1" a="1"/>
  <c r="W3100" i="1" s="1"/>
  <c r="C2972" i="1"/>
  <c r="W2972" i="1" s="1" a="1"/>
  <c r="W2972" i="1" s="1"/>
  <c r="C2940" i="1"/>
  <c r="C3392" i="1"/>
  <c r="C3336" i="1"/>
  <c r="C3296" i="1"/>
  <c r="S3296" i="1" s="1"/>
  <c r="C3256" i="1"/>
  <c r="C3216" i="1"/>
  <c r="C3176" i="1"/>
  <c r="W3176" i="1" s="1" a="1"/>
  <c r="W3176" i="1" s="1"/>
  <c r="C3144" i="1"/>
  <c r="W3144" i="1" s="1" a="1"/>
  <c r="W3144" i="1" s="1"/>
  <c r="C3756" i="1"/>
  <c r="C3724" i="1"/>
  <c r="C3669" i="1"/>
  <c r="C3637" i="1"/>
  <c r="W3637" i="1" s="1" a="1"/>
  <c r="W3637" i="1" s="1"/>
  <c r="C3605" i="1"/>
  <c r="C3549" i="1"/>
  <c r="C3951" i="1"/>
  <c r="S3951" i="1" s="1"/>
  <c r="C2731" i="1"/>
  <c r="W2731" i="1" s="1" a="1"/>
  <c r="W2731" i="1" s="1"/>
  <c r="C2662" i="1"/>
  <c r="C2555" i="1"/>
  <c r="C2510" i="1"/>
  <c r="C3076" i="1"/>
  <c r="C3044" i="1"/>
  <c r="C3012" i="1"/>
  <c r="C3384" i="1"/>
  <c r="W3384" i="1" s="1" a="1"/>
  <c r="W3384" i="1" s="1"/>
  <c r="C3328" i="1"/>
  <c r="W3328" i="1" s="1" a="1"/>
  <c r="W3328" i="1" s="1"/>
  <c r="C3248" i="1"/>
  <c r="C3208" i="1"/>
  <c r="C3749" i="1"/>
  <c r="C3693" i="1"/>
  <c r="C3573" i="1"/>
  <c r="C3525" i="1"/>
  <c r="C3448" i="1"/>
  <c r="W3448" i="1" s="1" a="1"/>
  <c r="W3448" i="1" s="1"/>
  <c r="C3320" i="1"/>
  <c r="W3320" i="1" s="1" a="1"/>
  <c r="W3320" i="1" s="1"/>
  <c r="C3288" i="1"/>
  <c r="C3168" i="1"/>
  <c r="C3717" i="1"/>
  <c r="C3661" i="1"/>
  <c r="W3661" i="1" s="1" a="1"/>
  <c r="W3661" i="1" s="1"/>
  <c r="C3629" i="1"/>
  <c r="C3597" i="1"/>
  <c r="C3541" i="1"/>
  <c r="W3541" i="1" s="1" a="1"/>
  <c r="W3541" i="1" s="1"/>
  <c r="C3895" i="1"/>
  <c r="S3895" i="1" s="1"/>
  <c r="C2843" i="1"/>
  <c r="C2980" i="1"/>
  <c r="C2948" i="1"/>
  <c r="C2838" i="1"/>
  <c r="W2838" i="1" s="1" a="1"/>
  <c r="W2838" i="1" s="1"/>
  <c r="C2710" i="1"/>
  <c r="C2651" i="1"/>
  <c r="C2614" i="1"/>
  <c r="W2614" i="1" s="1" a="1"/>
  <c r="W2614" i="1" s="1"/>
  <c r="C2542" i="1"/>
  <c r="W2542" i="1" s="1" a="1"/>
  <c r="W2542" i="1" s="1"/>
  <c r="C2502" i="1"/>
  <c r="C2475" i="1"/>
  <c r="C3108" i="1"/>
  <c r="C3084" i="1"/>
  <c r="S3084" i="1" s="1"/>
  <c r="C3020" i="1"/>
  <c r="C2988" i="1"/>
  <c r="C3440" i="1"/>
  <c r="C3376" i="1"/>
  <c r="W3376" i="1" s="1" a="1"/>
  <c r="W3376" i="1" s="1"/>
  <c r="C3240" i="1"/>
  <c r="C3200" i="1"/>
  <c r="C3160" i="1"/>
  <c r="C3741" i="1"/>
  <c r="W3741" i="1" s="1" a="1"/>
  <c r="W3741" i="1" s="1"/>
  <c r="C3685" i="1"/>
  <c r="C3565" i="1"/>
  <c r="C3517" i="1"/>
  <c r="W3517" i="1" s="1" a="1"/>
  <c r="W3517" i="1" s="1"/>
  <c r="C3982" i="1"/>
  <c r="W3982" i="1" s="1" a="1"/>
  <c r="W3982" i="1" s="1"/>
  <c r="C2735" i="1"/>
  <c r="C2487" i="1"/>
  <c r="C2471" i="1"/>
  <c r="C3056" i="1"/>
  <c r="W3056" i="1" s="1" a="1"/>
  <c r="W3056" i="1" s="1"/>
  <c r="C2992" i="1"/>
  <c r="C3346" i="1"/>
  <c r="C3250" i="1"/>
  <c r="W3250" i="1" s="1" a="1"/>
  <c r="W3250" i="1" s="1"/>
  <c r="C3226" i="1"/>
  <c r="S3226" i="1" s="1"/>
  <c r="C3202" i="1"/>
  <c r="C3154" i="1"/>
  <c r="C3975" i="1"/>
  <c r="S3975" i="1" s="1"/>
  <c r="C3919" i="1"/>
  <c r="W3919" i="1" s="1" a="1"/>
  <c r="W3919" i="1" s="1"/>
  <c r="C3863" i="1"/>
  <c r="C3839" i="1"/>
  <c r="C2767" i="1"/>
  <c r="W2767" i="1" s="1" a="1"/>
  <c r="W2767" i="1" s="1"/>
  <c r="C2703" i="1"/>
  <c r="W2703" i="1" s="1" a="1"/>
  <c r="W2703" i="1" s="1"/>
  <c r="C2663" i="1"/>
  <c r="C2559" i="1"/>
  <c r="C2535" i="1"/>
  <c r="C3064" i="1"/>
  <c r="S3064" i="1" s="1"/>
  <c r="C3000" i="1"/>
  <c r="C2936" i="1"/>
  <c r="C3306" i="1"/>
  <c r="W3306" i="1" s="1" a="1"/>
  <c r="W3306" i="1" s="1"/>
  <c r="C3274" i="1"/>
  <c r="C3943" i="1"/>
  <c r="C3815" i="1"/>
  <c r="C3791" i="1"/>
  <c r="C2378" i="1"/>
  <c r="W2378" i="1" s="1" a="1"/>
  <c r="W2378" i="1" s="1"/>
  <c r="C2847" i="1"/>
  <c r="W2847" i="1" s="1" a="1"/>
  <c r="W2847" i="1" s="1"/>
  <c r="C2791" i="1"/>
  <c r="C2631" i="1"/>
  <c r="C2607" i="1"/>
  <c r="S2607" i="1" s="1"/>
  <c r="C2503" i="1"/>
  <c r="C2463" i="1"/>
  <c r="C3099" i="1"/>
  <c r="C3072" i="1"/>
  <c r="W3072" i="1" s="1" a="1"/>
  <c r="W3072" i="1" s="1"/>
  <c r="C3008" i="1"/>
  <c r="C2944" i="1"/>
  <c r="C3432" i="1"/>
  <c r="W3432" i="1" s="1" a="1"/>
  <c r="W3432" i="1" s="1"/>
  <c r="C3194" i="1"/>
  <c r="S3194" i="1" s="1"/>
  <c r="C3170" i="1"/>
  <c r="C3911" i="1"/>
  <c r="C3887" i="1"/>
  <c r="C2695" i="1"/>
  <c r="W2695" i="1" s="1" a="1"/>
  <c r="W2695" i="1" s="1"/>
  <c r="C2655" i="1"/>
  <c r="C2623" i="1"/>
  <c r="C2583" i="1"/>
  <c r="W2583" i="1" s="1" a="1"/>
  <c r="W2583" i="1" s="1"/>
  <c r="C3107" i="1"/>
  <c r="W3107" i="1" s="1" a="1"/>
  <c r="W3107" i="1" s="1"/>
  <c r="C3080" i="1"/>
  <c r="C3016" i="1"/>
  <c r="C2952" i="1"/>
  <c r="C3466" i="1"/>
  <c r="W3466" i="1" s="1" a="1"/>
  <c r="W3466" i="1" s="1"/>
  <c r="C3266" i="1"/>
  <c r="C3242" i="1"/>
  <c r="C3218" i="1"/>
  <c r="W3218" i="1" s="1" a="1"/>
  <c r="W3218" i="1" s="1"/>
  <c r="C3146" i="1"/>
  <c r="W3146" i="1" s="1" a="1"/>
  <c r="W3146" i="1" s="1"/>
  <c r="C3781" i="1"/>
  <c r="C3999" i="1"/>
  <c r="C3967" i="1"/>
  <c r="C3935" i="1"/>
  <c r="W3935" i="1" s="1" a="1"/>
  <c r="W3935" i="1" s="1"/>
  <c r="C3831" i="1"/>
  <c r="C2895" i="1"/>
  <c r="C2759" i="1"/>
  <c r="W2759" i="1" s="1" a="1"/>
  <c r="W2759" i="1" s="1"/>
  <c r="C2727" i="1"/>
  <c r="W2727" i="1" s="1" a="1"/>
  <c r="W2727" i="1" s="1"/>
  <c r="C2575" i="1"/>
  <c r="C2551" i="1"/>
  <c r="C2527" i="1"/>
  <c r="C2479" i="1"/>
  <c r="S2479" i="1" s="1"/>
  <c r="C3088" i="1"/>
  <c r="C3024" i="1"/>
  <c r="C2960" i="1"/>
  <c r="W2960" i="1" s="1" a="1"/>
  <c r="W2960" i="1" s="1"/>
  <c r="C3464" i="1"/>
  <c r="W3464" i="1" s="1" a="1"/>
  <c r="W3464" i="1" s="1"/>
  <c r="C3362" i="1"/>
  <c r="C3322" i="1"/>
  <c r="C3186" i="1"/>
  <c r="C3162" i="1"/>
  <c r="W3162" i="1" s="1" a="1"/>
  <c r="W3162" i="1" s="1"/>
  <c r="C3773" i="1"/>
  <c r="C3903" i="1"/>
  <c r="C3879" i="1"/>
  <c r="W3879" i="1" s="1" a="1"/>
  <c r="W3879" i="1" s="1"/>
  <c r="C3855" i="1"/>
  <c r="W3855" i="1" s="1" a="1"/>
  <c r="W3855" i="1" s="1"/>
  <c r="C3807" i="1"/>
  <c r="C3783" i="1"/>
  <c r="C2783" i="1"/>
  <c r="C2751" i="1"/>
  <c r="W2751" i="1" s="1" a="1"/>
  <c r="W2751" i="1" s="1"/>
  <c r="C2719" i="1"/>
  <c r="W2719" i="1" s="1" a="1"/>
  <c r="W2719" i="1" s="1"/>
  <c r="C2687" i="1"/>
  <c r="C2599" i="1"/>
  <c r="W2599" i="1" s="1" a="1"/>
  <c r="W2599" i="1" s="1"/>
  <c r="C2455" i="1"/>
  <c r="W2455" i="1" s="1" a="1"/>
  <c r="W2455" i="1" s="1"/>
  <c r="C3096" i="1"/>
  <c r="C3032" i="1"/>
  <c r="C2968" i="1"/>
  <c r="C3456" i="1"/>
  <c r="W3456" i="1" s="1" a="1"/>
  <c r="W3456" i="1" s="1"/>
  <c r="C3258" i="1"/>
  <c r="C3210" i="1"/>
  <c r="C3991" i="1"/>
  <c r="W3991" i="1" s="1" a="1"/>
  <c r="W3991" i="1" s="1"/>
  <c r="C3959" i="1"/>
  <c r="W3959" i="1" s="1" a="1"/>
  <c r="W3959" i="1" s="1"/>
  <c r="C3927" i="1"/>
  <c r="C2891" i="1"/>
  <c r="C2815" i="1"/>
  <c r="C2782" i="1"/>
  <c r="W2782" i="1" s="1" a="1"/>
  <c r="W2782" i="1" s="1"/>
  <c r="C2711" i="1"/>
  <c r="C2679" i="1"/>
  <c r="C2647" i="1"/>
  <c r="W2647" i="1" s="1" a="1"/>
  <c r="W2647" i="1" s="1"/>
  <c r="C2543" i="1"/>
  <c r="W2543" i="1" s="1" a="1"/>
  <c r="W2543" i="1" s="1"/>
  <c r="C2519" i="1"/>
  <c r="C2495" i="1"/>
  <c r="C3104" i="1"/>
  <c r="C3067" i="1"/>
  <c r="W3067" i="1" s="1" a="1"/>
  <c r="W3067" i="1" s="1"/>
  <c r="C3040" i="1"/>
  <c r="C2976" i="1"/>
  <c r="C3354" i="1"/>
  <c r="W3354" i="1" s="1" a="1"/>
  <c r="W3354" i="1" s="1"/>
  <c r="C3234" i="1"/>
  <c r="S3234" i="1" s="1"/>
  <c r="C3983" i="1"/>
  <c r="C3871" i="1"/>
  <c r="C3847" i="1"/>
  <c r="C3823" i="1"/>
  <c r="W3823" i="1" s="1" a="1"/>
  <c r="W3823" i="1" s="1"/>
  <c r="O2853" i="1"/>
  <c r="C2853" i="1"/>
  <c r="O2773" i="1"/>
  <c r="C2773" i="1"/>
  <c r="W2773" i="1" s="1" a="1"/>
  <c r="W2773" i="1" s="1"/>
  <c r="O2597" i="1"/>
  <c r="C2597" i="1"/>
  <c r="O3770" i="1"/>
  <c r="C3770" i="1"/>
  <c r="W3770" i="1" s="1" a="1"/>
  <c r="W3770" i="1" s="1"/>
  <c r="O3522" i="1"/>
  <c r="C3522" i="1"/>
  <c r="O2860" i="1"/>
  <c r="C2860" i="1"/>
  <c r="S2860" i="1" s="1"/>
  <c r="O2684" i="1"/>
  <c r="C2684" i="1"/>
  <c r="O2492" i="1"/>
  <c r="C2492" i="1"/>
  <c r="W2492" i="1" s="1" a="1"/>
  <c r="W2492" i="1" s="1"/>
  <c r="O3964" i="1"/>
  <c r="C3964" i="1"/>
  <c r="O3932" i="1"/>
  <c r="C3932" i="1"/>
  <c r="S3932" i="1" s="1"/>
  <c r="O3884" i="1"/>
  <c r="C3884" i="1"/>
  <c r="O3836" i="1"/>
  <c r="C3836" i="1"/>
  <c r="W3836" i="1" s="1" a="1"/>
  <c r="W3836" i="1" s="1"/>
  <c r="C2048" i="1"/>
  <c r="W2048" i="1" s="1" a="1"/>
  <c r="W2048" i="1" s="1"/>
  <c r="C2572" i="1"/>
  <c r="C2485" i="1"/>
  <c r="W2485" i="1" s="1" a="1"/>
  <c r="W2485" i="1" s="1"/>
  <c r="C3341" i="1"/>
  <c r="W3341" i="1" s="1" a="1"/>
  <c r="W3341" i="1" s="1"/>
  <c r="C3916" i="1"/>
  <c r="O2661" i="1"/>
  <c r="C2661" i="1"/>
  <c r="O2613" i="1"/>
  <c r="C2613" i="1"/>
  <c r="O2493" i="1"/>
  <c r="C2493" i="1"/>
  <c r="W2493" i="1" s="1" a="1"/>
  <c r="W2493" i="1" s="1"/>
  <c r="O3722" i="1"/>
  <c r="C3722" i="1"/>
  <c r="O3634" i="1"/>
  <c r="C3634" i="1"/>
  <c r="O3570" i="1"/>
  <c r="C3570" i="1"/>
  <c r="O2741" i="1"/>
  <c r="C2741" i="1"/>
  <c r="W2741" i="1" s="1" a="1"/>
  <c r="W2741" i="1" s="1"/>
  <c r="O3762" i="1"/>
  <c r="C3762" i="1"/>
  <c r="O3658" i="1"/>
  <c r="C3658" i="1"/>
  <c r="O3602" i="1"/>
  <c r="C3602" i="1"/>
  <c r="O3546" i="1"/>
  <c r="C3546" i="1"/>
  <c r="W3546" i="1" s="1" a="1"/>
  <c r="W3546" i="1" s="1"/>
  <c r="O2668" i="1"/>
  <c r="C2668" i="1"/>
  <c r="O2636" i="1"/>
  <c r="C2636" i="1"/>
  <c r="O2548" i="1"/>
  <c r="C2548" i="1"/>
  <c r="C3682" i="1"/>
  <c r="O3996" i="1"/>
  <c r="C3996" i="1"/>
  <c r="W3996" i="1" s="1" a="1"/>
  <c r="W3996" i="1" s="1"/>
  <c r="O3948" i="1"/>
  <c r="C3948" i="1"/>
  <c r="O3852" i="1"/>
  <c r="C3852" i="1"/>
  <c r="S3852" i="1" s="1"/>
  <c r="O3812" i="1"/>
  <c r="C3812" i="1"/>
  <c r="O2765" i="1"/>
  <c r="C2765" i="1"/>
  <c r="S2765" i="1" s="1"/>
  <c r="O2581" i="1"/>
  <c r="C2581" i="1"/>
  <c r="O2525" i="1"/>
  <c r="C2525" i="1"/>
  <c r="W2525" i="1" s="1" a="1"/>
  <c r="W2525" i="1" s="1"/>
  <c r="O2477" i="1"/>
  <c r="C2477" i="1"/>
  <c r="O3746" i="1"/>
  <c r="C3746" i="1"/>
  <c r="W3746" i="1" s="1" a="1"/>
  <c r="W3746" i="1" s="1"/>
  <c r="O2876" i="1"/>
  <c r="C2876" i="1"/>
  <c r="O2828" i="1"/>
  <c r="C2828" i="1"/>
  <c r="W2828" i="1" s="1" a="1"/>
  <c r="W2828" i="1" s="1"/>
  <c r="O2540" i="1"/>
  <c r="C2540" i="1"/>
  <c r="O3317" i="1"/>
  <c r="C3317" i="1"/>
  <c r="S3317" i="1" s="1"/>
  <c r="O3213" i="1"/>
  <c r="C3213" i="1"/>
  <c r="O3972" i="1"/>
  <c r="C3972" i="1"/>
  <c r="W3972" i="1" s="1" a="1"/>
  <c r="W3972" i="1" s="1"/>
  <c r="O3924" i="1"/>
  <c r="C3924" i="1"/>
  <c r="O3876" i="1"/>
  <c r="C3876" i="1"/>
  <c r="W3876" i="1" s="1" a="1"/>
  <c r="W3876" i="1" s="1"/>
  <c r="O3828" i="1"/>
  <c r="C3828" i="1"/>
  <c r="O3796" i="1"/>
  <c r="C3796" i="1"/>
  <c r="W3796" i="1" s="1" a="1"/>
  <c r="W3796" i="1" s="1"/>
  <c r="O2161" i="1"/>
  <c r="C2161" i="1"/>
  <c r="O2081" i="1"/>
  <c r="C2081" i="1"/>
  <c r="W2081" i="1" s="1" a="1"/>
  <c r="W2081" i="1" s="1"/>
  <c r="C2868" i="1"/>
  <c r="C2692" i="1"/>
  <c r="C2460" i="1"/>
  <c r="C3754" i="1"/>
  <c r="W3754" i="1" s="1" a="1"/>
  <c r="W3754" i="1" s="1"/>
  <c r="C3956" i="1"/>
  <c r="O2621" i="1"/>
  <c r="C2621" i="1"/>
  <c r="O2509" i="1"/>
  <c r="C2509" i="1"/>
  <c r="O2453" i="1"/>
  <c r="C2453" i="1"/>
  <c r="O3738" i="1"/>
  <c r="C3738" i="1"/>
  <c r="W3738" i="1" s="1" a="1"/>
  <c r="W3738" i="1" s="1"/>
  <c r="O3690" i="1"/>
  <c r="C3690" i="1"/>
  <c r="O3650" i="1"/>
  <c r="C3650" i="1"/>
  <c r="O3594" i="1"/>
  <c r="C3594" i="1"/>
  <c r="O3562" i="1"/>
  <c r="C3562" i="1"/>
  <c r="O3514" i="1"/>
  <c r="C3514" i="1"/>
  <c r="O2716" i="1"/>
  <c r="C2716" i="1"/>
  <c r="O2564" i="1"/>
  <c r="C2564" i="1"/>
  <c r="O2476" i="1"/>
  <c r="C2476" i="1"/>
  <c r="O3908" i="1"/>
  <c r="C3908" i="1"/>
  <c r="W3908" i="1" s="1" a="1"/>
  <c r="W3908" i="1" s="1"/>
  <c r="O3868" i="1"/>
  <c r="C3868" i="1"/>
  <c r="O3804" i="1"/>
  <c r="C3804" i="1"/>
  <c r="O2432" i="1"/>
  <c r="C2432" i="1"/>
  <c r="O2080" i="1"/>
  <c r="C2080" i="1"/>
  <c r="S2080" i="1" s="1"/>
  <c r="C2541" i="1"/>
  <c r="S2541" i="1" s="1"/>
  <c r="C3698" i="1"/>
  <c r="C3538" i="1"/>
  <c r="C3980" i="1"/>
  <c r="O2533" i="1"/>
  <c r="C2533" i="1"/>
  <c r="S2533" i="1" s="1"/>
  <c r="O3674" i="1"/>
  <c r="C3674" i="1"/>
  <c r="W3674" i="1" s="1" a="1"/>
  <c r="W3674" i="1" s="1"/>
  <c r="O3626" i="1"/>
  <c r="C3626" i="1"/>
  <c r="O3586" i="1"/>
  <c r="C3586" i="1"/>
  <c r="O3530" i="1"/>
  <c r="C3530" i="1"/>
  <c r="C2461" i="1"/>
  <c r="O2676" i="1"/>
  <c r="C2676" i="1"/>
  <c r="W2676" i="1" s="1" a="1"/>
  <c r="W2676" i="1" s="1"/>
  <c r="O2628" i="1"/>
  <c r="C2628" i="1"/>
  <c r="O2508" i="1"/>
  <c r="C2508" i="1"/>
  <c r="W2508" i="1" s="1" a="1"/>
  <c r="W2508" i="1" s="1"/>
  <c r="O3157" i="1"/>
  <c r="C3157" i="1"/>
  <c r="O3988" i="1"/>
  <c r="C3988" i="1"/>
  <c r="S3988" i="1" s="1"/>
  <c r="O2321" i="1"/>
  <c r="C2321" i="1"/>
  <c r="C2225" i="1"/>
  <c r="W2225" i="1" s="1" a="1"/>
  <c r="W2225" i="1" s="1"/>
  <c r="O2135" i="1"/>
  <c r="C2135" i="1"/>
  <c r="O2079" i="1"/>
  <c r="C2079" i="1"/>
  <c r="W2079" i="1" s="1" a="1"/>
  <c r="W2079" i="1" s="1"/>
  <c r="O2063" i="1"/>
  <c r="C2063" i="1"/>
  <c r="O2039" i="1"/>
  <c r="C2039" i="1"/>
  <c r="O2015" i="1"/>
  <c r="C2015" i="1"/>
  <c r="W2015" i="1" s="1" a="1"/>
  <c r="W2015" i="1" s="1"/>
  <c r="C2772" i="1"/>
  <c r="C2652" i="1"/>
  <c r="W2652" i="1" s="1" a="1"/>
  <c r="W2652" i="1" s="1"/>
  <c r="C3618" i="1"/>
  <c r="W3618" i="1" s="1" a="1"/>
  <c r="W3618" i="1" s="1"/>
  <c r="C3900" i="1"/>
  <c r="O2725" i="1"/>
  <c r="C2725" i="1"/>
  <c r="O2677" i="1"/>
  <c r="C2677" i="1"/>
  <c r="O2629" i="1"/>
  <c r="C2629" i="1"/>
  <c r="O2469" i="1"/>
  <c r="C2469" i="1"/>
  <c r="O3706" i="1"/>
  <c r="C3706" i="1"/>
  <c r="O3666" i="1"/>
  <c r="C3666" i="1"/>
  <c r="O3610" i="1"/>
  <c r="C3610" i="1"/>
  <c r="S3610" i="1" s="1"/>
  <c r="O3554" i="1"/>
  <c r="C3554" i="1"/>
  <c r="O2740" i="1"/>
  <c r="C2740" i="1"/>
  <c r="W2740" i="1" s="1" a="1"/>
  <c r="W2740" i="1" s="1"/>
  <c r="O2700" i="1"/>
  <c r="C2700" i="1"/>
  <c r="O2612" i="1"/>
  <c r="C2612" i="1"/>
  <c r="O2524" i="1"/>
  <c r="C2524" i="1"/>
  <c r="O3940" i="1"/>
  <c r="C3940" i="1"/>
  <c r="O3892" i="1"/>
  <c r="C3892" i="1"/>
  <c r="O3844" i="1"/>
  <c r="C3844" i="1"/>
  <c r="O3820" i="1"/>
  <c r="C3820" i="1"/>
  <c r="C2708" i="1"/>
  <c r="C2620" i="1"/>
  <c r="C2556" i="1"/>
  <c r="W2556" i="1" s="1" a="1"/>
  <c r="W2556" i="1" s="1"/>
  <c r="C3119" i="1"/>
  <c r="C3111" i="1"/>
  <c r="C3103" i="1"/>
  <c r="C3095" i="1"/>
  <c r="W3095" i="1" s="1" a="1"/>
  <c r="W3095" i="1" s="1"/>
  <c r="C3087" i="1"/>
  <c r="C3079" i="1"/>
  <c r="C3071" i="1"/>
  <c r="C3063" i="1"/>
  <c r="W3063" i="1" s="1" a="1"/>
  <c r="W3063" i="1" s="1"/>
  <c r="C3055" i="1"/>
  <c r="C3047" i="1"/>
  <c r="C3039" i="1"/>
  <c r="C3031" i="1"/>
  <c r="W3031" i="1" s="1" a="1"/>
  <c r="W3031" i="1" s="1"/>
  <c r="C3023" i="1"/>
  <c r="C3015" i="1"/>
  <c r="C3007" i="1"/>
  <c r="C2999" i="1"/>
  <c r="W2999" i="1" s="1" a="1"/>
  <c r="W2999" i="1" s="1"/>
  <c r="C2991" i="1"/>
  <c r="C2983" i="1"/>
  <c r="C2975" i="1"/>
  <c r="C2967" i="1"/>
  <c r="W2967" i="1" s="1" a="1"/>
  <c r="W2967" i="1" s="1"/>
  <c r="C2959" i="1"/>
  <c r="C2951" i="1"/>
  <c r="C2943" i="1"/>
  <c r="C2935" i="1"/>
  <c r="S2935" i="1" s="1"/>
  <c r="O3502" i="1"/>
  <c r="C3502" i="1"/>
  <c r="O3494" i="1"/>
  <c r="C3494" i="1"/>
  <c r="W3494" i="1" s="1" a="1"/>
  <c r="W3494" i="1" s="1"/>
  <c r="O3478" i="1"/>
  <c r="C3478" i="1"/>
  <c r="C3714" i="1"/>
  <c r="C3642" i="1"/>
  <c r="C2934" i="1"/>
  <c r="C2109" i="1"/>
  <c r="C2887" i="1"/>
  <c r="S2887" i="1" s="1"/>
  <c r="C2839" i="1"/>
  <c r="W2839" i="1" s="1" a="1"/>
  <c r="W2839" i="1" s="1"/>
  <c r="C2807" i="1"/>
  <c r="C2667" i="1"/>
  <c r="C2539" i="1"/>
  <c r="C3361" i="1"/>
  <c r="W3361" i="1" s="1" a="1"/>
  <c r="W3361" i="1" s="1"/>
  <c r="C3273" i="1"/>
  <c r="W3273" i="1" s="1" a="1"/>
  <c r="W3273" i="1" s="1"/>
  <c r="C2883" i="1"/>
  <c r="C2627" i="1"/>
  <c r="C2507" i="1"/>
  <c r="W2507" i="1" s="1" a="1"/>
  <c r="W2507" i="1" s="1"/>
  <c r="C2879" i="1"/>
  <c r="C2855" i="1"/>
  <c r="C2831" i="1"/>
  <c r="C2799" i="1"/>
  <c r="S2799" i="1" s="1"/>
  <c r="C2779" i="1"/>
  <c r="W2779" i="1" s="1" a="1"/>
  <c r="W2779" i="1" s="1"/>
  <c r="C2739" i="1"/>
  <c r="C2547" i="1"/>
  <c r="W2547" i="1" s="1" a="1"/>
  <c r="W2547" i="1" s="1"/>
  <c r="C2467" i="1"/>
  <c r="W2467" i="1" s="1" a="1"/>
  <c r="W2467" i="1" s="1"/>
  <c r="C3476" i="1"/>
  <c r="C3719" i="1"/>
  <c r="C3703" i="1"/>
  <c r="C3687" i="1"/>
  <c r="W3687" i="1" s="1" a="1"/>
  <c r="W3687" i="1" s="1"/>
  <c r="C2859" i="1"/>
  <c r="W2859" i="1" s="1" a="1"/>
  <c r="W2859" i="1" s="1"/>
  <c r="C2643" i="1"/>
  <c r="C2523" i="1"/>
  <c r="W2523" i="1" s="1" a="1"/>
  <c r="W2523" i="1" s="1"/>
  <c r="C2715" i="1"/>
  <c r="C2699" i="1"/>
  <c r="C2579" i="1"/>
  <c r="C2563" i="1"/>
  <c r="C2491" i="1"/>
  <c r="W2491" i="1" s="1" a="1"/>
  <c r="W2491" i="1" s="1"/>
  <c r="C2871" i="1"/>
  <c r="C2851" i="1"/>
  <c r="C2823" i="1"/>
  <c r="W2823" i="1" s="1" a="1"/>
  <c r="W2823" i="1" s="1"/>
  <c r="C2795" i="1"/>
  <c r="W2795" i="1" s="1" a="1"/>
  <c r="W2795" i="1" s="1"/>
  <c r="C2755" i="1"/>
  <c r="C2675" i="1"/>
  <c r="C2611" i="1"/>
  <c r="C2595" i="1"/>
  <c r="C2515" i="1"/>
  <c r="C3433" i="1"/>
  <c r="C3561" i="1"/>
  <c r="W3561" i="1" s="1" a="1"/>
  <c r="W3561" i="1" s="1"/>
  <c r="O2441" i="1"/>
  <c r="C2441" i="1"/>
  <c r="O2337" i="1"/>
  <c r="C2337" i="1"/>
  <c r="W2337" i="1" s="1" a="1"/>
  <c r="W2337" i="1" s="1"/>
  <c r="O2329" i="1"/>
  <c r="C2329" i="1"/>
  <c r="W2329" i="1" s="1" a="1"/>
  <c r="W2329" i="1" s="1"/>
  <c r="O2297" i="1"/>
  <c r="C2297" i="1"/>
  <c r="W2297" i="1" s="1" a="1"/>
  <c r="W2297" i="1" s="1"/>
  <c r="O2289" i="1"/>
  <c r="C2289" i="1"/>
  <c r="O2273" i="1"/>
  <c r="C2273" i="1"/>
  <c r="W2273" i="1" s="1" a="1"/>
  <c r="W2273" i="1" s="1"/>
  <c r="O2257" i="1"/>
  <c r="C2257" i="1"/>
  <c r="W2257" i="1" s="1" a="1"/>
  <c r="W2257" i="1" s="1"/>
  <c r="O2233" i="1"/>
  <c r="C2233" i="1"/>
  <c r="W2233" i="1" s="1" a="1"/>
  <c r="W2233" i="1" s="1"/>
  <c r="O2145" i="1"/>
  <c r="C2145" i="1"/>
  <c r="S2145" i="1" s="1"/>
  <c r="O2137" i="1"/>
  <c r="C2137" i="1"/>
  <c r="W2137" i="1" s="1" a="1"/>
  <c r="W2137" i="1" s="1"/>
  <c r="O2129" i="1"/>
  <c r="C2129" i="1"/>
  <c r="S2129" i="1" s="1"/>
  <c r="O2121" i="1"/>
  <c r="C2121" i="1"/>
  <c r="W2121" i="1" s="1" a="1"/>
  <c r="W2121" i="1" s="1"/>
  <c r="O2113" i="1"/>
  <c r="C2113" i="1"/>
  <c r="O2073" i="1"/>
  <c r="C2073" i="1"/>
  <c r="W2073" i="1" s="1" a="1"/>
  <c r="W2073" i="1" s="1"/>
  <c r="O2065" i="1"/>
  <c r="C2065" i="1"/>
  <c r="O2057" i="1"/>
  <c r="C2057" i="1"/>
  <c r="S2057" i="1" s="1"/>
  <c r="O2049" i="1"/>
  <c r="C2049" i="1"/>
  <c r="O2041" i="1"/>
  <c r="C2041" i="1"/>
  <c r="W2041" i="1" s="1" a="1"/>
  <c r="W2041" i="1" s="1"/>
  <c r="O2033" i="1"/>
  <c r="C2033" i="1"/>
  <c r="W2033" i="1" s="1" a="1"/>
  <c r="W2033" i="1" s="1"/>
  <c r="O2025" i="1"/>
  <c r="C2025" i="1"/>
  <c r="W2025" i="1" s="1" a="1"/>
  <c r="W2025" i="1" s="1"/>
  <c r="O3981" i="1"/>
  <c r="C3981" i="1"/>
  <c r="O3973" i="1"/>
  <c r="C3973" i="1"/>
  <c r="O3965" i="1"/>
  <c r="C3965" i="1"/>
  <c r="O3941" i="1"/>
  <c r="C3941" i="1"/>
  <c r="W3941" i="1" s="1" a="1"/>
  <c r="W3941" i="1" s="1"/>
  <c r="O3933" i="1"/>
  <c r="C3933" i="1"/>
  <c r="O3925" i="1"/>
  <c r="C3925" i="1"/>
  <c r="O3917" i="1"/>
  <c r="C3917" i="1"/>
  <c r="O3909" i="1"/>
  <c r="C3909" i="1"/>
  <c r="W3909" i="1" s="1" a="1"/>
  <c r="W3909" i="1" s="1"/>
  <c r="O3901" i="1"/>
  <c r="C3901" i="1"/>
  <c r="O3893" i="1"/>
  <c r="C3893" i="1"/>
  <c r="O3885" i="1"/>
  <c r="C3885" i="1"/>
  <c r="W3885" i="1" s="1" a="1"/>
  <c r="W3885" i="1" s="1"/>
  <c r="O3877" i="1"/>
  <c r="C3877" i="1"/>
  <c r="W3877" i="1" s="1" a="1"/>
  <c r="W3877" i="1" s="1"/>
  <c r="O3869" i="1"/>
  <c r="C3869" i="1"/>
  <c r="O3861" i="1"/>
  <c r="C3861" i="1"/>
  <c r="W3861" i="1" s="1" a="1"/>
  <c r="W3861" i="1" s="1"/>
  <c r="O3853" i="1"/>
  <c r="C3853" i="1"/>
  <c r="O3845" i="1"/>
  <c r="C3845" i="1"/>
  <c r="W3845" i="1" s="1" a="1"/>
  <c r="W3845" i="1" s="1"/>
  <c r="O3837" i="1"/>
  <c r="C3837" i="1"/>
  <c r="O3829" i="1"/>
  <c r="C3829" i="1"/>
  <c r="O3821" i="1"/>
  <c r="C3821" i="1"/>
  <c r="W3821" i="1" s="1" a="1"/>
  <c r="W3821" i="1" s="1"/>
  <c r="O3813" i="1"/>
  <c r="C3813" i="1"/>
  <c r="W3813" i="1" s="1" a="1"/>
  <c r="W3813" i="1" s="1"/>
  <c r="O3805" i="1"/>
  <c r="C3805" i="1"/>
  <c r="O3797" i="1"/>
  <c r="C3797" i="1"/>
  <c r="O3789" i="1"/>
  <c r="C3789" i="1"/>
  <c r="O2385" i="1"/>
  <c r="C2385" i="1"/>
  <c r="S2385" i="1" s="1"/>
  <c r="O2281" i="1"/>
  <c r="C2281" i="1"/>
  <c r="W2281" i="1" s="1" a="1"/>
  <c r="W2281" i="1" s="1"/>
  <c r="O2265" i="1"/>
  <c r="C2265" i="1"/>
  <c r="W2265" i="1" s="1" a="1"/>
  <c r="W2265" i="1" s="1"/>
  <c r="C2201" i="1"/>
  <c r="W2201" i="1" s="1" a="1"/>
  <c r="W2201" i="1" s="1"/>
  <c r="C2305" i="1"/>
  <c r="W2305" i="1" s="1" a="1"/>
  <c r="W2305" i="1" s="1"/>
  <c r="O2199" i="1"/>
  <c r="C2199" i="1"/>
  <c r="W2199" i="1" s="1" a="1"/>
  <c r="W2199" i="1" s="1"/>
  <c r="O2175" i="1"/>
  <c r="C2175" i="1"/>
  <c r="O2095" i="1"/>
  <c r="C2095" i="1"/>
  <c r="S2095" i="1" s="1"/>
  <c r="O2047" i="1"/>
  <c r="C2047" i="1"/>
  <c r="C2097" i="1"/>
  <c r="W2097" i="1" s="1" a="1"/>
  <c r="W2097" i="1" s="1"/>
  <c r="O2191" i="1"/>
  <c r="C2191" i="1"/>
  <c r="O2167" i="1"/>
  <c r="C2167" i="1"/>
  <c r="O2151" i="1"/>
  <c r="C2151" i="1"/>
  <c r="S2151" i="1" s="1"/>
  <c r="O2103" i="1"/>
  <c r="C2103" i="1"/>
  <c r="O2087" i="1"/>
  <c r="C2087" i="1"/>
  <c r="C2153" i="1"/>
  <c r="C2111" i="1"/>
  <c r="C2055" i="1"/>
  <c r="S2055" i="1" s="1"/>
  <c r="C2353" i="1"/>
  <c r="W2353" i="1" s="1" a="1"/>
  <c r="W2353" i="1" s="1"/>
  <c r="O2361" i="1"/>
  <c r="C2361" i="1"/>
  <c r="W2361" i="1" s="1" a="1"/>
  <c r="W2361" i="1" s="1"/>
  <c r="O2431" i="1"/>
  <c r="C2431" i="1"/>
  <c r="W2431" i="1" s="1" a="1"/>
  <c r="W2431" i="1" s="1"/>
  <c r="O2207" i="1"/>
  <c r="C2207" i="1"/>
  <c r="O2183" i="1"/>
  <c r="C2183" i="1"/>
  <c r="W2183" i="1" s="1" a="1"/>
  <c r="W2183" i="1" s="1"/>
  <c r="O2159" i="1"/>
  <c r="C2159" i="1"/>
  <c r="S2159" i="1" s="1"/>
  <c r="C2009" i="1"/>
  <c r="W2009" i="1" s="1" a="1"/>
  <c r="W2009" i="1" s="1"/>
  <c r="C2193" i="1"/>
  <c r="W2193" i="1" s="1" a="1"/>
  <c r="W2193" i="1" s="1"/>
  <c r="C2345" i="1"/>
  <c r="C2209" i="1"/>
  <c r="C2177" i="1"/>
  <c r="W2177" i="1" s="1" a="1"/>
  <c r="W2177" i="1" s="1"/>
  <c r="C2217" i="1"/>
  <c r="S2217" i="1" s="1"/>
  <c r="C2007" i="1"/>
  <c r="W2007" i="1" s="1" a="1"/>
  <c r="W2007" i="1" s="1"/>
  <c r="C2169" i="1"/>
  <c r="C2127" i="1"/>
  <c r="C2089" i="1"/>
  <c r="W2089" i="1" s="1" a="1"/>
  <c r="W2089" i="1" s="1"/>
  <c r="C2071" i="1"/>
  <c r="W2071" i="1" s="1" a="1"/>
  <c r="W2071" i="1" s="1"/>
  <c r="C2031" i="1"/>
  <c r="C2241" i="1"/>
  <c r="W2241" i="1" s="1" a="1"/>
  <c r="W2241" i="1" s="1"/>
  <c r="C2401" i="1"/>
  <c r="W2401" i="1" s="1" a="1"/>
  <c r="W2401" i="1" s="1"/>
  <c r="C2017" i="1"/>
  <c r="W2017" i="1" s="1" a="1"/>
  <c r="W2017" i="1" s="1"/>
  <c r="C2185" i="1"/>
  <c r="W2185" i="1" s="1" a="1"/>
  <c r="W2185" i="1" s="1"/>
  <c r="C2143" i="1"/>
  <c r="W2143" i="1" s="1" a="1"/>
  <c r="W2143" i="1" s="1"/>
  <c r="C2105" i="1"/>
  <c r="W2105" i="1" s="1" a="1"/>
  <c r="W2105" i="1" s="1"/>
  <c r="C2875" i="1"/>
  <c r="C2834" i="1"/>
  <c r="C2814" i="1"/>
  <c r="C2796" i="1"/>
  <c r="W2796" i="1" s="1" a="1"/>
  <c r="W2796" i="1" s="1"/>
  <c r="C2746" i="1"/>
  <c r="C2732" i="1"/>
  <c r="C2718" i="1"/>
  <c r="C2650" i="1"/>
  <c r="W2650" i="1" s="1" a="1"/>
  <c r="W2650" i="1" s="1"/>
  <c r="C2634" i="1"/>
  <c r="C2582" i="1"/>
  <c r="C2554" i="1"/>
  <c r="W2554" i="1" s="1" a="1"/>
  <c r="W2554" i="1" s="1"/>
  <c r="C2530" i="1"/>
  <c r="W2530" i="1" s="1" a="1"/>
  <c r="W2530" i="1" s="1"/>
  <c r="C2518" i="1"/>
  <c r="S2518" i="1" s="1"/>
  <c r="C3438" i="1"/>
  <c r="C3398" i="1"/>
  <c r="C3342" i="1"/>
  <c r="W3342" i="1" s="1" a="1"/>
  <c r="W3342" i="1" s="1"/>
  <c r="C3230" i="1"/>
  <c r="C3169" i="1"/>
  <c r="O3457" i="1"/>
  <c r="C3457" i="1"/>
  <c r="S3457" i="1" s="1"/>
  <c r="O3425" i="1"/>
  <c r="C3425" i="1"/>
  <c r="O3409" i="1"/>
  <c r="C3409" i="1"/>
  <c r="W3409" i="1" s="1" a="1"/>
  <c r="W3409" i="1" s="1"/>
  <c r="O3401" i="1"/>
  <c r="C3401" i="1"/>
  <c r="O3393" i="1"/>
  <c r="C3393" i="1"/>
  <c r="W3393" i="1" s="1" a="1"/>
  <c r="W3393" i="1" s="1"/>
  <c r="O3385" i="1"/>
  <c r="C3385" i="1"/>
  <c r="O3377" i="1"/>
  <c r="C3377" i="1"/>
  <c r="W3377" i="1" s="1" a="1"/>
  <c r="W3377" i="1" s="1"/>
  <c r="O3353" i="1"/>
  <c r="C3353" i="1"/>
  <c r="O3345" i="1"/>
  <c r="C3345" i="1"/>
  <c r="S3345" i="1" s="1"/>
  <c r="O3337" i="1"/>
  <c r="C3337" i="1"/>
  <c r="O3321" i="1"/>
  <c r="C3321" i="1"/>
  <c r="W3321" i="1" s="1" a="1"/>
  <c r="W3321" i="1" s="1"/>
  <c r="O3313" i="1"/>
  <c r="C3313" i="1"/>
  <c r="O3305" i="1"/>
  <c r="C3305" i="1"/>
  <c r="S3305" i="1" s="1"/>
  <c r="O3297" i="1"/>
  <c r="C3297" i="1"/>
  <c r="O3281" i="1"/>
  <c r="C3281" i="1"/>
  <c r="W3281" i="1" s="1" a="1"/>
  <c r="W3281" i="1" s="1"/>
  <c r="O3249" i="1"/>
  <c r="C3249" i="1"/>
  <c r="O3241" i="1"/>
  <c r="C3241" i="1"/>
  <c r="W3241" i="1" s="1" a="1"/>
  <c r="W3241" i="1" s="1"/>
  <c r="O3233" i="1"/>
  <c r="C3233" i="1"/>
  <c r="O3225" i="1"/>
  <c r="C3225" i="1"/>
  <c r="W3225" i="1" s="1" a="1"/>
  <c r="W3225" i="1" s="1"/>
  <c r="O3217" i="1"/>
  <c r="C3217" i="1"/>
  <c r="O3209" i="1"/>
  <c r="C3209" i="1"/>
  <c r="W3209" i="1" s="1" a="1"/>
  <c r="W3209" i="1" s="1"/>
  <c r="O3201" i="1"/>
  <c r="C3201" i="1"/>
  <c r="O3185" i="1"/>
  <c r="C3185" i="1"/>
  <c r="S3185" i="1" s="1"/>
  <c r="O3177" i="1"/>
  <c r="C3177" i="1"/>
  <c r="O3153" i="1"/>
  <c r="C3153" i="1"/>
  <c r="W3153" i="1" s="1" a="1"/>
  <c r="W3153" i="1" s="1"/>
  <c r="C2870" i="1"/>
  <c r="W2870" i="1" s="1" a="1"/>
  <c r="W2870" i="1" s="1"/>
  <c r="C2810" i="1"/>
  <c r="C2794" i="1"/>
  <c r="W2794" i="1" s="1" a="1"/>
  <c r="W2794" i="1" s="1"/>
  <c r="C2774" i="1"/>
  <c r="W2774" i="1" s="1" a="1"/>
  <c r="W2774" i="1" s="1"/>
  <c r="C2742" i="1"/>
  <c r="C2686" i="1"/>
  <c r="C2674" i="1"/>
  <c r="W2674" i="1" s="1" a="1"/>
  <c r="W2674" i="1" s="1"/>
  <c r="C2646" i="1"/>
  <c r="W2646" i="1" s="1" a="1"/>
  <c r="W2646" i="1" s="1"/>
  <c r="C2630" i="1"/>
  <c r="C2550" i="1"/>
  <c r="C2526" i="1"/>
  <c r="W2526" i="1" s="1" a="1"/>
  <c r="W2526" i="1" s="1"/>
  <c r="C3125" i="1"/>
  <c r="S3125" i="1" s="1"/>
  <c r="C3390" i="1"/>
  <c r="C3289" i="1"/>
  <c r="C3265" i="1"/>
  <c r="C3245" i="1"/>
  <c r="S3245" i="1" s="1"/>
  <c r="C2890" i="1"/>
  <c r="C2714" i="1"/>
  <c r="C2658" i="1"/>
  <c r="W2658" i="1" s="1" a="1"/>
  <c r="W2658" i="1" s="1"/>
  <c r="C2606" i="1"/>
  <c r="W2606" i="1" s="1" a="1"/>
  <c r="W2606" i="1" s="1"/>
  <c r="C2590" i="1"/>
  <c r="C3357" i="1"/>
  <c r="C3334" i="1"/>
  <c r="C3181" i="1"/>
  <c r="W3181" i="1" s="1" a="1"/>
  <c r="W3181" i="1" s="1"/>
  <c r="C3161" i="1"/>
  <c r="S3161" i="1" s="1"/>
  <c r="C2355" i="1"/>
  <c r="C2822" i="1"/>
  <c r="W2822" i="1" s="1" a="1"/>
  <c r="W2822" i="1" s="1"/>
  <c r="C2806" i="1"/>
  <c r="S2806" i="1" s="1"/>
  <c r="C2754" i="1"/>
  <c r="C2726" i="1"/>
  <c r="C2698" i="1"/>
  <c r="W2698" i="1" s="1" a="1"/>
  <c r="W2698" i="1" s="1"/>
  <c r="C2682" i="1"/>
  <c r="W2682" i="1" s="1" a="1"/>
  <c r="W2682" i="1" s="1"/>
  <c r="C2670" i="1"/>
  <c r="C2574" i="1"/>
  <c r="C3417" i="1"/>
  <c r="W3417" i="1" s="1" a="1"/>
  <c r="W3417" i="1" s="1"/>
  <c r="C3329" i="1"/>
  <c r="W3329" i="1" s="1" a="1"/>
  <c r="W3329" i="1" s="1"/>
  <c r="C3309" i="1"/>
  <c r="C3221" i="1"/>
  <c r="C3145" i="1"/>
  <c r="O3462" i="1"/>
  <c r="C3462" i="1"/>
  <c r="O3446" i="1"/>
  <c r="C3446" i="1"/>
  <c r="W3446" i="1" s="1" a="1"/>
  <c r="W3446" i="1" s="1"/>
  <c r="O3430" i="1"/>
  <c r="C3430" i="1"/>
  <c r="O3422" i="1"/>
  <c r="C3422" i="1"/>
  <c r="O3414" i="1"/>
  <c r="C3414" i="1"/>
  <c r="W3414" i="1" s="1" a="1"/>
  <c r="W3414" i="1" s="1"/>
  <c r="O3406" i="1"/>
  <c r="C3406" i="1"/>
  <c r="S3406" i="1" s="1"/>
  <c r="O3374" i="1"/>
  <c r="C3374" i="1"/>
  <c r="O3366" i="1"/>
  <c r="C3366" i="1"/>
  <c r="O3358" i="1"/>
  <c r="C3358" i="1"/>
  <c r="W3358" i="1" s="1" a="1"/>
  <c r="W3358" i="1" s="1"/>
  <c r="O3350" i="1"/>
  <c r="C3350" i="1"/>
  <c r="W3350" i="1" s="1" a="1"/>
  <c r="W3350" i="1" s="1"/>
  <c r="O3326" i="1"/>
  <c r="C3326" i="1"/>
  <c r="O3318" i="1"/>
  <c r="C3318" i="1"/>
  <c r="O3310" i="1"/>
  <c r="C3310" i="1"/>
  <c r="W3310" i="1" s="1" a="1"/>
  <c r="W3310" i="1" s="1"/>
  <c r="O3286" i="1"/>
  <c r="C3286" i="1"/>
  <c r="W3286" i="1" s="1" a="1"/>
  <c r="W3286" i="1" s="1"/>
  <c r="O3278" i="1"/>
  <c r="C3278" i="1"/>
  <c r="O3270" i="1"/>
  <c r="C3270" i="1"/>
  <c r="O3262" i="1"/>
  <c r="C3262" i="1"/>
  <c r="O3254" i="1"/>
  <c r="C3254" i="1"/>
  <c r="W3254" i="1" s="1" a="1"/>
  <c r="W3254" i="1" s="1"/>
  <c r="O3222" i="1"/>
  <c r="C3222" i="1"/>
  <c r="O3214" i="1"/>
  <c r="C3214" i="1"/>
  <c r="O3198" i="1"/>
  <c r="C3198" i="1"/>
  <c r="W3198" i="1" s="1" a="1"/>
  <c r="W3198" i="1" s="1"/>
  <c r="O3190" i="1"/>
  <c r="C3190" i="1"/>
  <c r="W3190" i="1" s="1" a="1"/>
  <c r="W3190" i="1" s="1"/>
  <c r="O3166" i="1"/>
  <c r="C3166" i="1"/>
  <c r="O3453" i="1"/>
  <c r="C3453" i="1"/>
  <c r="W3453" i="1" s="1" a="1"/>
  <c r="W3453" i="1" s="1"/>
  <c r="O3437" i="1"/>
  <c r="C3437" i="1"/>
  <c r="O3421" i="1"/>
  <c r="C3421" i="1"/>
  <c r="W3421" i="1" s="1" a="1"/>
  <c r="W3421" i="1" s="1"/>
  <c r="O3397" i="1"/>
  <c r="C3397" i="1"/>
  <c r="O3381" i="1"/>
  <c r="C3381" i="1"/>
  <c r="O3365" i="1"/>
  <c r="C3365" i="1"/>
  <c r="O3333" i="1"/>
  <c r="C3333" i="1"/>
  <c r="W3333" i="1" s="1" a="1"/>
  <c r="W3333" i="1" s="1"/>
  <c r="O3293" i="1"/>
  <c r="C3293" i="1"/>
  <c r="O3269" i="1"/>
  <c r="C3269" i="1"/>
  <c r="O3253" i="1"/>
  <c r="C3253" i="1"/>
  <c r="O3229" i="1"/>
  <c r="C3229" i="1"/>
  <c r="W3229" i="1" s="1" a="1"/>
  <c r="W3229" i="1" s="1"/>
  <c r="O3205" i="1"/>
  <c r="C3205" i="1"/>
  <c r="O3197" i="1"/>
  <c r="C3197" i="1"/>
  <c r="O3189" i="1"/>
  <c r="C3189" i="1"/>
  <c r="O3173" i="1"/>
  <c r="C3173" i="1"/>
  <c r="S3173" i="1" s="1"/>
  <c r="O3165" i="1"/>
  <c r="C3165" i="1"/>
  <c r="O3149" i="1"/>
  <c r="C3149" i="1"/>
  <c r="W3149" i="1" s="1" a="1"/>
  <c r="W3149" i="1" s="1"/>
  <c r="O3751" i="1"/>
  <c r="C3751" i="1"/>
  <c r="O3735" i="1"/>
  <c r="C3735" i="1"/>
  <c r="W3735" i="1" s="1" a="1"/>
  <c r="W3735" i="1" s="1"/>
  <c r="O3679" i="1"/>
  <c r="C3679" i="1"/>
  <c r="O3671" i="1"/>
  <c r="C3671" i="1"/>
  <c r="O3663" i="1"/>
  <c r="C3663" i="1"/>
  <c r="O3655" i="1"/>
  <c r="C3655" i="1"/>
  <c r="W3655" i="1" s="1" a="1"/>
  <c r="W3655" i="1" s="1"/>
  <c r="O3647" i="1"/>
  <c r="C3647" i="1"/>
  <c r="O3639" i="1"/>
  <c r="C3639" i="1"/>
  <c r="O3631" i="1"/>
  <c r="C3631" i="1"/>
  <c r="O3623" i="1"/>
  <c r="C3623" i="1"/>
  <c r="W3623" i="1" s="1" a="1"/>
  <c r="W3623" i="1" s="1"/>
  <c r="O3615" i="1"/>
  <c r="C3615" i="1"/>
  <c r="O3607" i="1"/>
  <c r="C3607" i="1"/>
  <c r="O3599" i="1"/>
  <c r="C3599" i="1"/>
  <c r="S3599" i="1" s="1"/>
  <c r="O3591" i="1"/>
  <c r="C3591" i="1"/>
  <c r="W3591" i="1" s="1" a="1"/>
  <c r="W3591" i="1" s="1"/>
  <c r="O3583" i="1"/>
  <c r="C3583" i="1"/>
  <c r="O3575" i="1"/>
  <c r="C3575" i="1"/>
  <c r="O3567" i="1"/>
  <c r="C3567" i="1"/>
  <c r="O3559" i="1"/>
  <c r="C3559" i="1"/>
  <c r="W3559" i="1" s="1" a="1"/>
  <c r="W3559" i="1" s="1"/>
  <c r="O3551" i="1"/>
  <c r="C3551" i="1"/>
  <c r="O3543" i="1"/>
  <c r="C3543" i="1"/>
  <c r="O3527" i="1"/>
  <c r="C3527" i="1"/>
  <c r="O3519" i="1"/>
  <c r="C3519" i="1"/>
  <c r="S3519" i="1" s="1"/>
  <c r="C2347" i="1"/>
  <c r="W2347" i="1" s="1" a="1"/>
  <c r="W2347" i="1" s="1"/>
  <c r="C2315" i="1"/>
  <c r="C2818" i="1"/>
  <c r="C2750" i="1"/>
  <c r="C2722" i="1"/>
  <c r="W2722" i="1" s="1" a="1"/>
  <c r="W2722" i="1" s="1"/>
  <c r="C2694" i="1"/>
  <c r="C2678" i="1"/>
  <c r="C3369" i="1"/>
  <c r="W3369" i="1" s="1" a="1"/>
  <c r="W3369" i="1" s="1"/>
  <c r="C3193" i="1"/>
  <c r="W3193" i="1" s="1" a="1"/>
  <c r="W3193" i="1" s="1"/>
  <c r="C3450" i="1"/>
  <c r="C3434" i="1"/>
  <c r="C3370" i="1"/>
  <c r="C3330" i="1"/>
  <c r="W3330" i="1" s="1" a="1"/>
  <c r="W3330" i="1" s="1"/>
  <c r="C3290" i="1"/>
  <c r="C3484" i="1"/>
  <c r="C3780" i="1"/>
  <c r="W3780" i="1" s="1" a="1"/>
  <c r="W3780" i="1" s="1"/>
  <c r="C3958" i="1"/>
  <c r="W3958" i="1" s="1" a="1"/>
  <c r="W3958" i="1" s="1"/>
  <c r="C3942" i="1"/>
  <c r="C3878" i="1"/>
  <c r="C3790" i="1"/>
  <c r="C3338" i="1"/>
  <c r="W3338" i="1" s="1" a="1"/>
  <c r="W3338" i="1" s="1"/>
  <c r="C3298" i="1"/>
  <c r="C3998" i="1"/>
  <c r="C3966" i="1"/>
  <c r="W3966" i="1" s="1" a="1"/>
  <c r="W3966" i="1" s="1"/>
  <c r="C3886" i="1"/>
  <c r="W3886" i="1" s="1" a="1"/>
  <c r="W3886" i="1" s="1"/>
  <c r="C3822" i="1"/>
  <c r="C3798" i="1"/>
  <c r="C3442" i="1"/>
  <c r="C3426" i="1"/>
  <c r="W3426" i="1" s="1" a="1"/>
  <c r="W3426" i="1" s="1"/>
  <c r="C3410" i="1"/>
  <c r="W3410" i="1" s="1" a="1"/>
  <c r="W3410" i="1" s="1"/>
  <c r="C3378" i="1"/>
  <c r="C3950" i="1"/>
  <c r="C3910" i="1"/>
  <c r="W3910" i="1" s="1" a="1"/>
  <c r="W3910" i="1" s="1"/>
  <c r="C3846" i="1"/>
  <c r="C3536" i="1"/>
  <c r="C3934" i="1"/>
  <c r="C3870" i="1"/>
  <c r="W3870" i="1" s="1" a="1"/>
  <c r="W3870" i="1" s="1"/>
  <c r="C3782" i="1"/>
  <c r="C3386" i="1"/>
  <c r="C3486" i="1"/>
  <c r="W3486" i="1" s="1" a="1"/>
  <c r="W3486" i="1" s="1"/>
  <c r="C3990" i="1"/>
  <c r="W3990" i="1" s="1" a="1"/>
  <c r="W3990" i="1" s="1"/>
  <c r="C3918" i="1"/>
  <c r="C3854" i="1"/>
  <c r="C2198" i="1"/>
  <c r="C2134" i="1"/>
  <c r="C2038" i="1"/>
  <c r="C2409" i="1"/>
  <c r="W2409" i="1" s="1" a="1"/>
  <c r="W2409" i="1" s="1"/>
  <c r="C2374" i="1"/>
  <c r="S2374" i="1" s="1"/>
  <c r="C2350" i="1"/>
  <c r="W2350" i="1" s="1" a="1"/>
  <c r="W2350" i="1" s="1"/>
  <c r="C2307" i="1"/>
  <c r="C2286" i="1"/>
  <c r="C2246" i="1"/>
  <c r="S2246" i="1" s="1"/>
  <c r="C2885" i="1"/>
  <c r="W2885" i="1" s="1" a="1"/>
  <c r="W2885" i="1" s="1"/>
  <c r="C2781" i="1"/>
  <c r="C2709" i="1"/>
  <c r="C2645" i="1"/>
  <c r="W2645" i="1" s="1" a="1"/>
  <c r="W2645" i="1" s="1"/>
  <c r="C2158" i="1"/>
  <c r="C2406" i="1"/>
  <c r="C2366" i="1"/>
  <c r="O2877" i="1"/>
  <c r="C2877" i="1"/>
  <c r="O2869" i="1"/>
  <c r="C2869" i="1"/>
  <c r="O2861" i="1"/>
  <c r="C2861" i="1"/>
  <c r="W2861" i="1" s="1" a="1"/>
  <c r="W2861" i="1" s="1"/>
  <c r="O2845" i="1"/>
  <c r="C2845" i="1"/>
  <c r="O2829" i="1"/>
  <c r="C2829" i="1"/>
  <c r="O2821" i="1"/>
  <c r="C2821" i="1"/>
  <c r="O2813" i="1"/>
  <c r="C2813" i="1"/>
  <c r="W2813" i="1" s="1" a="1"/>
  <c r="W2813" i="1" s="1"/>
  <c r="O2757" i="1"/>
  <c r="C2757" i="1"/>
  <c r="O2749" i="1"/>
  <c r="C2749" i="1"/>
  <c r="O2733" i="1"/>
  <c r="C2733" i="1"/>
  <c r="O2693" i="1"/>
  <c r="C2693" i="1"/>
  <c r="W2693" i="1" s="1" a="1"/>
  <c r="W2693" i="1" s="1"/>
  <c r="O2685" i="1"/>
  <c r="C2685" i="1"/>
  <c r="O2637" i="1"/>
  <c r="C2637" i="1"/>
  <c r="O2589" i="1"/>
  <c r="C2589" i="1"/>
  <c r="O2573" i="1"/>
  <c r="C2573" i="1"/>
  <c r="W2573" i="1" s="1" a="1"/>
  <c r="W2573" i="1" s="1"/>
  <c r="O2565" i="1"/>
  <c r="C2565" i="1"/>
  <c r="O2557" i="1"/>
  <c r="C2557" i="1"/>
  <c r="O2549" i="1"/>
  <c r="C2549" i="1"/>
  <c r="O2517" i="1"/>
  <c r="C2517" i="1"/>
  <c r="W2517" i="1" s="1" a="1"/>
  <c r="W2517" i="1" s="1"/>
  <c r="C2182" i="1"/>
  <c r="S2182" i="1" s="1"/>
  <c r="C2118" i="1"/>
  <c r="C2094" i="1"/>
  <c r="C2070" i="1"/>
  <c r="C2046" i="1"/>
  <c r="W2046" i="1" s="1" a="1"/>
  <c r="W2046" i="1" s="1"/>
  <c r="C2022" i="1"/>
  <c r="W2022" i="1" s="1" a="1"/>
  <c r="W2022" i="1" s="1"/>
  <c r="C2323" i="1"/>
  <c r="W2323" i="1" s="1" a="1"/>
  <c r="W2323" i="1" s="1"/>
  <c r="C2302" i="1"/>
  <c r="C2222" i="1"/>
  <c r="W2222" i="1" s="1" a="1"/>
  <c r="W2222" i="1" s="1"/>
  <c r="C2882" i="1"/>
  <c r="C2717" i="1"/>
  <c r="W2717" i="1" s="1" a="1"/>
  <c r="W2717" i="1" s="1"/>
  <c r="C2653" i="1"/>
  <c r="W2653" i="1" s="1" a="1"/>
  <c r="W2653" i="1" s="1"/>
  <c r="C2605" i="1"/>
  <c r="C2206" i="1"/>
  <c r="C2142" i="1"/>
  <c r="S2142" i="1" s="1"/>
  <c r="C2430" i="1"/>
  <c r="W2430" i="1" s="1" a="1"/>
  <c r="W2430" i="1" s="1"/>
  <c r="C2398" i="1"/>
  <c r="S2398" i="1" s="1"/>
  <c r="C2342" i="1"/>
  <c r="C2278" i="1"/>
  <c r="C2893" i="1"/>
  <c r="W2893" i="1" s="1" a="1"/>
  <c r="W2893" i="1" s="1"/>
  <c r="C2805" i="1"/>
  <c r="O2867" i="1"/>
  <c r="C2867" i="1"/>
  <c r="W2867" i="1" s="1" a="1"/>
  <c r="W2867" i="1" s="1"/>
  <c r="O2835" i="1"/>
  <c r="C2835" i="1"/>
  <c r="O2827" i="1"/>
  <c r="C2827" i="1"/>
  <c r="O2803" i="1"/>
  <c r="C2803" i="1"/>
  <c r="O2787" i="1"/>
  <c r="C2787" i="1"/>
  <c r="W2787" i="1" s="1" a="1"/>
  <c r="W2787" i="1" s="1"/>
  <c r="C2166" i="1"/>
  <c r="W2166" i="1" s="1" a="1"/>
  <c r="W2166" i="1" s="1"/>
  <c r="C2054" i="1"/>
  <c r="W2054" i="1" s="1" a="1"/>
  <c r="W2054" i="1" s="1"/>
  <c r="C2446" i="1"/>
  <c r="C2425" i="1"/>
  <c r="C2387" i="1"/>
  <c r="C2339" i="1"/>
  <c r="W2339" i="1" s="1" a="1"/>
  <c r="W2339" i="1" s="1"/>
  <c r="C2294" i="1"/>
  <c r="W2294" i="1" s="1" a="1"/>
  <c r="W2294" i="1" s="1"/>
  <c r="C2238" i="1"/>
  <c r="W2238" i="1" s="1" a="1"/>
  <c r="W2238" i="1" s="1"/>
  <c r="O2874" i="1"/>
  <c r="C2874" i="1"/>
  <c r="O2858" i="1"/>
  <c r="C2858" i="1"/>
  <c r="W2858" i="1" s="1" a="1"/>
  <c r="W2858" i="1" s="1"/>
  <c r="O2850" i="1"/>
  <c r="C2850" i="1"/>
  <c r="O2778" i="1"/>
  <c r="C2778" i="1"/>
  <c r="W2778" i="1" s="1" a="1"/>
  <c r="W2778" i="1" s="1"/>
  <c r="O2738" i="1"/>
  <c r="C2738" i="1"/>
  <c r="C2190" i="1"/>
  <c r="C2126" i="1"/>
  <c r="S2126" i="1" s="1"/>
  <c r="C2102" i="1"/>
  <c r="S2102" i="1" s="1"/>
  <c r="C2078" i="1"/>
  <c r="C2030" i="1"/>
  <c r="C2443" i="1"/>
  <c r="C2419" i="1"/>
  <c r="C2358" i="1"/>
  <c r="W2358" i="1" s="1" a="1"/>
  <c r="W2358" i="1" s="1"/>
  <c r="C2318" i="1"/>
  <c r="C2291" i="1"/>
  <c r="W2291" i="1" s="1" a="1"/>
  <c r="W2291" i="1" s="1"/>
  <c r="C2254" i="1"/>
  <c r="W2254" i="1" s="1" a="1"/>
  <c r="W2254" i="1" s="1"/>
  <c r="C2214" i="1"/>
  <c r="C2837" i="1"/>
  <c r="C2701" i="1"/>
  <c r="W2701" i="1" s="1" a="1"/>
  <c r="W2701" i="1" s="1"/>
  <c r="C2174" i="1"/>
  <c r="C2110" i="1"/>
  <c r="W2110" i="1" s="1" a="1"/>
  <c r="W2110" i="1" s="1"/>
  <c r="C2086" i="1"/>
  <c r="C2062" i="1"/>
  <c r="W2062" i="1" s="1" a="1"/>
  <c r="W2062" i="1" s="1"/>
  <c r="C2435" i="1"/>
  <c r="W2435" i="1" s="1" a="1"/>
  <c r="W2435" i="1" s="1"/>
  <c r="C2411" i="1"/>
  <c r="C2331" i="1"/>
  <c r="S2331" i="1" s="1"/>
  <c r="C2310" i="1"/>
  <c r="C2270" i="1"/>
  <c r="W2270" i="1" s="1" a="1"/>
  <c r="W2270" i="1" s="1"/>
  <c r="C2230" i="1"/>
  <c r="W2230" i="1" s="1" a="1"/>
  <c r="W2230" i="1" s="1"/>
  <c r="C2797" i="1"/>
  <c r="C3325" i="1"/>
  <c r="C3301" i="1"/>
  <c r="W3301" i="1" s="1" a="1"/>
  <c r="W3301" i="1" s="1"/>
  <c r="C3237" i="1"/>
  <c r="C3133" i="1"/>
  <c r="C3429" i="1"/>
  <c r="W3429" i="1" s="1" a="1"/>
  <c r="W3429" i="1" s="1"/>
  <c r="C3373" i="1"/>
  <c r="S3373" i="1" s="1"/>
  <c r="C3349" i="1"/>
  <c r="C3261" i="1"/>
  <c r="C3236" i="1"/>
  <c r="W3236" i="1" s="1" a="1"/>
  <c r="W3236" i="1" s="1"/>
  <c r="C2771" i="1"/>
  <c r="W2771" i="1" s="1" a="1"/>
  <c r="W2771" i="1" s="1"/>
  <c r="C2723" i="1"/>
  <c r="C2690" i="1"/>
  <c r="C3126" i="1"/>
  <c r="S3126" i="1" s="1"/>
  <c r="C3413" i="1"/>
  <c r="W3413" i="1" s="1" a="1"/>
  <c r="W3413" i="1" s="1"/>
  <c r="C3285" i="1"/>
  <c r="C2730" i="1"/>
  <c r="C2854" i="1"/>
  <c r="C2763" i="1"/>
  <c r="W2763" i="1" s="1" a="1"/>
  <c r="W2763" i="1" s="1"/>
  <c r="C2683" i="1"/>
  <c r="C2659" i="1"/>
  <c r="C3405" i="1"/>
  <c r="S3405" i="1" s="1"/>
  <c r="C3389" i="1"/>
  <c r="W3389" i="1" s="1" a="1"/>
  <c r="W3389" i="1" s="1"/>
  <c r="C3351" i="1"/>
  <c r="C3277" i="1"/>
  <c r="W2161" i="1" a="1"/>
  <c r="W2161" i="1" s="1"/>
  <c r="S2161" i="1"/>
  <c r="W2147" i="1" a="1"/>
  <c r="W2147" i="1" s="1"/>
  <c r="S2147" i="1"/>
  <c r="W2098" i="1" a="1"/>
  <c r="W2098" i="1" s="1"/>
  <c r="S2098" i="1"/>
  <c r="W2039" i="1" a="1"/>
  <c r="W2039" i="1" s="1"/>
  <c r="S2039" i="1"/>
  <c r="S2026" i="1"/>
  <c r="W2283" i="1" a="1"/>
  <c r="W2283" i="1" s="1"/>
  <c r="S2283" i="1"/>
  <c r="W2266" i="1" a="1"/>
  <c r="W2266" i="1" s="1"/>
  <c r="S2266" i="1"/>
  <c r="C2451" i="1"/>
  <c r="O2451" i="1"/>
  <c r="C2427" i="1"/>
  <c r="O2427" i="1"/>
  <c r="C2363" i="1"/>
  <c r="O2363" i="1"/>
  <c r="C2299" i="1"/>
  <c r="O2299" i="1"/>
  <c r="C2235" i="1"/>
  <c r="O2235" i="1"/>
  <c r="W2159" i="1" a="1"/>
  <c r="W2159" i="1" s="1"/>
  <c r="W2146" i="1" a="1"/>
  <c r="W2146" i="1" s="1"/>
  <c r="S2146" i="1"/>
  <c r="W2109" i="1" a="1"/>
  <c r="W2109" i="1" s="1"/>
  <c r="S2109" i="1"/>
  <c r="S2097" i="1"/>
  <c r="W2083" i="1" a="1"/>
  <c r="W2083" i="1" s="1"/>
  <c r="S2083" i="1"/>
  <c r="S2073" i="1"/>
  <c r="W2059" i="1" a="1"/>
  <c r="W2059" i="1" s="1"/>
  <c r="S2059" i="1"/>
  <c r="S2265" i="1"/>
  <c r="W2242" i="1" a="1"/>
  <c r="W2242" i="1" s="1"/>
  <c r="S2242" i="1"/>
  <c r="C2450" i="1"/>
  <c r="O2450" i="1"/>
  <c r="C2442" i="1"/>
  <c r="O2442" i="1"/>
  <c r="C2426" i="1"/>
  <c r="O2426" i="1"/>
  <c r="C2410" i="1"/>
  <c r="O2410" i="1"/>
  <c r="C2402" i="1"/>
  <c r="O2402" i="1"/>
  <c r="C2394" i="1"/>
  <c r="O2394" i="1"/>
  <c r="C2386" i="1"/>
  <c r="O2386" i="1"/>
  <c r="C2370" i="1"/>
  <c r="O2370" i="1"/>
  <c r="C2354" i="1"/>
  <c r="O2354" i="1"/>
  <c r="C2346" i="1"/>
  <c r="O2346" i="1"/>
  <c r="C2338" i="1"/>
  <c r="O2338" i="1"/>
  <c r="C2314" i="1"/>
  <c r="O2314" i="1"/>
  <c r="C2306" i="1"/>
  <c r="O2306" i="1"/>
  <c r="C2298" i="1"/>
  <c r="O2298" i="1"/>
  <c r="C2282" i="1"/>
  <c r="O2282" i="1"/>
  <c r="C2274" i="1"/>
  <c r="O2274" i="1"/>
  <c r="C2258" i="1"/>
  <c r="O2258" i="1"/>
  <c r="C2226" i="1"/>
  <c r="O2226" i="1"/>
  <c r="C2218" i="1"/>
  <c r="O2218" i="1"/>
  <c r="C2210" i="1"/>
  <c r="O2210" i="1"/>
  <c r="W2014" i="1" a="1"/>
  <c r="W2014" i="1" s="1"/>
  <c r="S2014" i="1"/>
  <c r="W2170" i="1" a="1"/>
  <c r="W2170" i="1" s="1"/>
  <c r="S2170" i="1"/>
  <c r="W2131" i="1" a="1"/>
  <c r="W2131" i="1" s="1"/>
  <c r="S2131" i="1"/>
  <c r="W2107" i="1" a="1"/>
  <c r="W2107" i="1" s="1"/>
  <c r="S2107" i="1"/>
  <c r="W2095" i="1" a="1"/>
  <c r="W2095" i="1" s="1"/>
  <c r="W2058" i="1" a="1"/>
  <c r="W2058" i="1" s="1"/>
  <c r="S2058" i="1"/>
  <c r="S2361" i="1"/>
  <c r="S2342" i="1"/>
  <c r="S2278" i="1"/>
  <c r="C2377" i="1"/>
  <c r="O2377" i="1"/>
  <c r="C2313" i="1"/>
  <c r="O2313" i="1"/>
  <c r="C2249" i="1"/>
  <c r="O2249" i="1"/>
  <c r="W2207" i="1" a="1"/>
  <c r="W2207" i="1" s="1"/>
  <c r="S2207" i="1"/>
  <c r="W2169" i="1" a="1"/>
  <c r="W2169" i="1" s="1"/>
  <c r="W2155" i="1" a="1"/>
  <c r="W2155" i="1" s="1"/>
  <c r="S2155" i="1"/>
  <c r="W2130" i="1" a="1"/>
  <c r="W2130" i="1" s="1"/>
  <c r="S2130" i="1"/>
  <c r="W2118" i="1" a="1"/>
  <c r="W2118" i="1" s="1"/>
  <c r="S2118" i="1"/>
  <c r="W2106" i="1" a="1"/>
  <c r="W2106" i="1" s="1"/>
  <c r="S2106" i="1"/>
  <c r="W2034" i="1" a="1"/>
  <c r="W2034" i="1" s="1"/>
  <c r="S2034" i="1"/>
  <c r="S2022" i="1"/>
  <c r="C2438" i="1"/>
  <c r="C2422" i="1"/>
  <c r="C2403" i="1"/>
  <c r="C2379" i="1"/>
  <c r="W2321" i="1" a="1"/>
  <c r="W2321" i="1" s="1"/>
  <c r="S2321" i="1"/>
  <c r="S2294" i="1"/>
  <c r="W2275" i="1" a="1"/>
  <c r="W2275" i="1" s="1"/>
  <c r="S2275" i="1"/>
  <c r="C2448" i="1"/>
  <c r="O2448" i="1"/>
  <c r="C2440" i="1"/>
  <c r="O2440" i="1"/>
  <c r="C2424" i="1"/>
  <c r="O2424" i="1"/>
  <c r="C2416" i="1"/>
  <c r="O2416" i="1"/>
  <c r="C2408" i="1"/>
  <c r="O2408" i="1"/>
  <c r="C2400" i="1"/>
  <c r="O2400" i="1"/>
  <c r="C2392" i="1"/>
  <c r="O2392" i="1"/>
  <c r="C2384" i="1"/>
  <c r="O2384" i="1"/>
  <c r="C2376" i="1"/>
  <c r="O2376" i="1"/>
  <c r="C2368" i="1"/>
  <c r="O2368" i="1"/>
  <c r="C2352" i="1"/>
  <c r="O2352" i="1"/>
  <c r="C2344" i="1"/>
  <c r="O2344" i="1"/>
  <c r="C2336" i="1"/>
  <c r="O2336" i="1"/>
  <c r="C2328" i="1"/>
  <c r="O2328" i="1"/>
  <c r="C2320" i="1"/>
  <c r="O2320" i="1"/>
  <c r="C2312" i="1"/>
  <c r="O2312" i="1"/>
  <c r="C2304" i="1"/>
  <c r="O2304" i="1"/>
  <c r="C2296" i="1"/>
  <c r="O2296" i="1"/>
  <c r="C2288" i="1"/>
  <c r="O2288" i="1"/>
  <c r="C2280" i="1"/>
  <c r="O2280" i="1"/>
  <c r="C2264" i="1"/>
  <c r="O2264" i="1"/>
  <c r="C2256" i="1"/>
  <c r="O2256" i="1"/>
  <c r="C2248" i="1"/>
  <c r="O2248" i="1"/>
  <c r="C2240" i="1"/>
  <c r="O2240" i="1"/>
  <c r="C2232" i="1"/>
  <c r="O2232" i="1"/>
  <c r="C2224" i="1"/>
  <c r="O2224" i="1"/>
  <c r="C2216" i="1"/>
  <c r="O2216" i="1"/>
  <c r="C2208" i="1"/>
  <c r="O2208" i="1"/>
  <c r="C2200" i="1"/>
  <c r="O2200" i="1"/>
  <c r="C2192" i="1"/>
  <c r="O2192" i="1"/>
  <c r="C2184" i="1"/>
  <c r="O2184" i="1"/>
  <c r="C2176" i="1"/>
  <c r="O2176" i="1"/>
  <c r="C2168" i="1"/>
  <c r="O2168" i="1"/>
  <c r="C2160" i="1"/>
  <c r="O2160" i="1"/>
  <c r="C2152" i="1"/>
  <c r="O2152" i="1"/>
  <c r="C2144" i="1"/>
  <c r="O2144" i="1"/>
  <c r="C2136" i="1"/>
  <c r="O2136" i="1"/>
  <c r="C2128" i="1"/>
  <c r="O2128" i="1"/>
  <c r="C2120" i="1"/>
  <c r="O2120" i="1"/>
  <c r="C2112" i="1"/>
  <c r="O2112" i="1"/>
  <c r="C2104" i="1"/>
  <c r="O2104" i="1"/>
  <c r="C2096" i="1"/>
  <c r="O2096" i="1"/>
  <c r="C2088" i="1"/>
  <c r="O2088" i="1"/>
  <c r="C2072" i="1"/>
  <c r="O2072" i="1"/>
  <c r="C2064" i="1"/>
  <c r="O2064" i="1"/>
  <c r="C2056" i="1"/>
  <c r="O2056" i="1"/>
  <c r="C2040" i="1"/>
  <c r="O2040" i="1"/>
  <c r="C2032" i="1"/>
  <c r="O2032" i="1"/>
  <c r="C2024" i="1"/>
  <c r="O2024" i="1"/>
  <c r="C2016" i="1"/>
  <c r="O2016" i="1"/>
  <c r="C2008" i="1"/>
  <c r="O2008" i="1"/>
  <c r="W2206" i="1" a="1"/>
  <c r="W2206" i="1" s="1"/>
  <c r="S2206" i="1"/>
  <c r="W2167" i="1" a="1"/>
  <c r="W2167" i="1" s="1"/>
  <c r="S2167" i="1"/>
  <c r="W2129" i="1" a="1"/>
  <c r="W2129" i="1" s="1"/>
  <c r="W2091" i="1" a="1"/>
  <c r="W2091" i="1" s="1"/>
  <c r="S2091" i="1"/>
  <c r="W2080" i="1" a="1"/>
  <c r="W2080" i="1" s="1"/>
  <c r="W2067" i="1" a="1"/>
  <c r="W2067" i="1" s="1"/>
  <c r="W2055" i="1" a="1"/>
  <c r="W2055" i="1" s="1"/>
  <c r="S2358" i="1"/>
  <c r="S2337" i="1"/>
  <c r="W2318" i="1" a="1"/>
  <c r="W2318" i="1" s="1"/>
  <c r="S2318" i="1"/>
  <c r="S2291" i="1"/>
  <c r="C2447" i="1"/>
  <c r="O2447" i="1"/>
  <c r="C2439" i="1"/>
  <c r="O2439" i="1"/>
  <c r="C2423" i="1"/>
  <c r="O2423" i="1"/>
  <c r="C2415" i="1"/>
  <c r="O2415" i="1"/>
  <c r="C2407" i="1"/>
  <c r="O2407" i="1"/>
  <c r="C2399" i="1"/>
  <c r="O2399" i="1"/>
  <c r="C2391" i="1"/>
  <c r="O2391" i="1"/>
  <c r="C2383" i="1"/>
  <c r="O2383" i="1"/>
  <c r="C2375" i="1"/>
  <c r="O2375" i="1"/>
  <c r="C2367" i="1"/>
  <c r="O2367" i="1"/>
  <c r="C2359" i="1"/>
  <c r="O2359" i="1"/>
  <c r="C2351" i="1"/>
  <c r="O2351" i="1"/>
  <c r="C2343" i="1"/>
  <c r="O2343" i="1"/>
  <c r="C2335" i="1"/>
  <c r="O2335" i="1"/>
  <c r="C2327" i="1"/>
  <c r="O2327" i="1"/>
  <c r="C2319" i="1"/>
  <c r="O2319" i="1"/>
  <c r="C2311" i="1"/>
  <c r="O2311" i="1"/>
  <c r="C2303" i="1"/>
  <c r="O2303" i="1"/>
  <c r="C2295" i="1"/>
  <c r="O2295" i="1"/>
  <c r="C2287" i="1"/>
  <c r="O2287" i="1"/>
  <c r="C2279" i="1"/>
  <c r="O2279" i="1"/>
  <c r="C2271" i="1"/>
  <c r="O2271" i="1"/>
  <c r="C2263" i="1"/>
  <c r="O2263" i="1"/>
  <c r="C2255" i="1"/>
  <c r="O2255" i="1"/>
  <c r="C2247" i="1"/>
  <c r="O2247" i="1"/>
  <c r="C2239" i="1"/>
  <c r="O2239" i="1"/>
  <c r="C2231" i="1"/>
  <c r="O2231" i="1"/>
  <c r="C2223" i="1"/>
  <c r="O2223" i="1"/>
  <c r="C2215" i="1"/>
  <c r="O2215" i="1"/>
  <c r="W2203" i="1" a="1"/>
  <c r="W2203" i="1" s="1"/>
  <c r="S2203" i="1"/>
  <c r="W2178" i="1" a="1"/>
  <c r="W2178" i="1" s="1"/>
  <c r="S2178" i="1"/>
  <c r="W2139" i="1" a="1"/>
  <c r="W2139" i="1" s="1"/>
  <c r="S2139" i="1"/>
  <c r="W2103" i="1" a="1"/>
  <c r="W2103" i="1" s="1"/>
  <c r="S2103" i="1"/>
  <c r="W2066" i="1" a="1"/>
  <c r="W2066" i="1" s="1"/>
  <c r="S2066" i="1"/>
  <c r="W2031" i="1" a="1"/>
  <c r="W2031" i="1" s="1"/>
  <c r="S2031" i="1"/>
  <c r="W2418" i="1" a="1"/>
  <c r="W2418" i="1" s="1"/>
  <c r="S2418" i="1"/>
  <c r="W2398" i="1" a="1"/>
  <c r="W2398" i="1" s="1"/>
  <c r="W2355" i="1" a="1"/>
  <c r="W2355" i="1" s="1"/>
  <c r="S2355" i="1"/>
  <c r="W2334" i="1" a="1"/>
  <c r="W2334" i="1" s="1"/>
  <c r="S2334" i="1"/>
  <c r="W2315" i="1" a="1"/>
  <c r="W2315" i="1" s="1"/>
  <c r="S2315" i="1"/>
  <c r="W2290" i="1" a="1"/>
  <c r="W2290" i="1" s="1"/>
  <c r="S2290" i="1"/>
  <c r="W2272" i="1" a="1"/>
  <c r="W2272" i="1" s="1"/>
  <c r="S2272" i="1"/>
  <c r="W2211" i="1" a="1"/>
  <c r="W2211" i="1" s="1"/>
  <c r="S2211" i="1"/>
  <c r="C2390" i="1"/>
  <c r="O2390" i="1"/>
  <c r="C2326" i="1"/>
  <c r="O2326" i="1"/>
  <c r="C2262" i="1"/>
  <c r="O2262" i="1"/>
  <c r="S2007" i="1"/>
  <c r="W2190" i="1" a="1"/>
  <c r="W2190" i="1" s="1"/>
  <c r="S2190" i="1"/>
  <c r="W2163" i="1" a="1"/>
  <c r="W2163" i="1" s="1"/>
  <c r="S2163" i="1"/>
  <c r="W2138" i="1" a="1"/>
  <c r="W2138" i="1" s="1"/>
  <c r="S2138" i="1"/>
  <c r="W2126" i="1" a="1"/>
  <c r="W2126" i="1" s="1"/>
  <c r="W2065" i="1" a="1"/>
  <c r="W2065" i="1" s="1"/>
  <c r="S2065" i="1"/>
  <c r="W2051" i="1" a="1"/>
  <c r="W2051" i="1" s="1"/>
  <c r="S2051" i="1"/>
  <c r="W2030" i="1" a="1"/>
  <c r="W2030" i="1" s="1"/>
  <c r="S2030" i="1"/>
  <c r="C2433" i="1"/>
  <c r="C2417" i="1"/>
  <c r="C2395" i="1"/>
  <c r="C2371" i="1"/>
  <c r="W2331" i="1" a="1"/>
  <c r="W2331" i="1" s="1"/>
  <c r="W2250" i="1" a="1"/>
  <c r="W2250" i="1" s="1"/>
  <c r="S2250" i="1"/>
  <c r="W2209" i="1" a="1"/>
  <c r="W2209" i="1" s="1"/>
  <c r="S2209" i="1"/>
  <c r="C2445" i="1"/>
  <c r="O2445" i="1"/>
  <c r="C2437" i="1"/>
  <c r="O2437" i="1"/>
  <c r="C2429" i="1"/>
  <c r="O2429" i="1"/>
  <c r="C2421" i="1"/>
  <c r="O2421" i="1"/>
  <c r="C2413" i="1"/>
  <c r="O2413" i="1"/>
  <c r="C2405" i="1"/>
  <c r="O2405" i="1"/>
  <c r="C2397" i="1"/>
  <c r="O2397" i="1"/>
  <c r="C2389" i="1"/>
  <c r="O2389" i="1"/>
  <c r="C2381" i="1"/>
  <c r="O2381" i="1"/>
  <c r="C2373" i="1"/>
  <c r="O2373" i="1"/>
  <c r="C2365" i="1"/>
  <c r="O2365" i="1"/>
  <c r="C2357" i="1"/>
  <c r="O2357" i="1"/>
  <c r="C2349" i="1"/>
  <c r="O2349" i="1"/>
  <c r="C2341" i="1"/>
  <c r="O2341" i="1"/>
  <c r="C2333" i="1"/>
  <c r="O2333" i="1"/>
  <c r="C2325" i="1"/>
  <c r="O2325" i="1"/>
  <c r="C2317" i="1"/>
  <c r="O2317" i="1"/>
  <c r="C2309" i="1"/>
  <c r="O2309" i="1"/>
  <c r="C2301" i="1"/>
  <c r="O2301" i="1"/>
  <c r="C2293" i="1"/>
  <c r="O2293" i="1"/>
  <c r="C2285" i="1"/>
  <c r="O2285" i="1"/>
  <c r="C2277" i="1"/>
  <c r="O2277" i="1"/>
  <c r="C2269" i="1"/>
  <c r="O2269" i="1"/>
  <c r="C2261" i="1"/>
  <c r="O2261" i="1"/>
  <c r="C2253" i="1"/>
  <c r="O2253" i="1"/>
  <c r="C2245" i="1"/>
  <c r="O2245" i="1"/>
  <c r="C2237" i="1"/>
  <c r="O2237" i="1"/>
  <c r="C2229" i="1"/>
  <c r="O2229" i="1"/>
  <c r="C2221" i="1"/>
  <c r="O2221" i="1"/>
  <c r="C2213" i="1"/>
  <c r="O2213" i="1"/>
  <c r="C2205" i="1"/>
  <c r="O2205" i="1"/>
  <c r="C2197" i="1"/>
  <c r="O2197" i="1"/>
  <c r="C2189" i="1"/>
  <c r="O2189" i="1"/>
  <c r="C2181" i="1"/>
  <c r="O2181" i="1"/>
  <c r="C2173" i="1"/>
  <c r="O2173" i="1"/>
  <c r="C2165" i="1"/>
  <c r="O2165" i="1"/>
  <c r="C2157" i="1"/>
  <c r="O2157" i="1"/>
  <c r="C2149" i="1"/>
  <c r="O2149" i="1"/>
  <c r="C2141" i="1"/>
  <c r="O2141" i="1"/>
  <c r="C2133" i="1"/>
  <c r="O2133" i="1"/>
  <c r="C2125" i="1"/>
  <c r="O2125" i="1"/>
  <c r="C2117" i="1"/>
  <c r="O2117" i="1"/>
  <c r="C2101" i="1"/>
  <c r="O2101" i="1"/>
  <c r="C2093" i="1"/>
  <c r="O2093" i="1"/>
  <c r="C2085" i="1"/>
  <c r="O2085" i="1"/>
  <c r="C2077" i="1"/>
  <c r="O2077" i="1"/>
  <c r="C2069" i="1"/>
  <c r="O2069" i="1"/>
  <c r="C2061" i="1"/>
  <c r="O2061" i="1"/>
  <c r="C2053" i="1"/>
  <c r="O2053" i="1"/>
  <c r="C2037" i="1"/>
  <c r="O2037" i="1"/>
  <c r="C2029" i="1"/>
  <c r="O2029" i="1"/>
  <c r="C2021" i="1"/>
  <c r="O2021" i="1"/>
  <c r="C2013" i="1"/>
  <c r="O2013" i="1"/>
  <c r="W2018" i="1" a="1"/>
  <c r="W2018" i="1" s="1"/>
  <c r="S2018" i="1"/>
  <c r="W2175" i="1" a="1"/>
  <c r="W2175" i="1" s="1"/>
  <c r="S2175" i="1"/>
  <c r="W2123" i="1" a="1"/>
  <c r="W2123" i="1" s="1"/>
  <c r="S2123" i="1"/>
  <c r="W2111" i="1" a="1"/>
  <c r="W2111" i="1" s="1"/>
  <c r="S2111" i="1"/>
  <c r="W2075" i="1" a="1"/>
  <c r="W2075" i="1" s="1"/>
  <c r="S2075" i="1"/>
  <c r="W2063" i="1" a="1"/>
  <c r="W2063" i="1" s="1"/>
  <c r="S2063" i="1"/>
  <c r="W2050" i="1" a="1"/>
  <c r="W2050" i="1" s="1"/>
  <c r="S2050" i="1"/>
  <c r="C2449" i="1"/>
  <c r="C2414" i="1"/>
  <c r="C2393" i="1"/>
  <c r="C2369" i="1"/>
  <c r="W2307" i="1" a="1"/>
  <c r="W2307" i="1" s="1"/>
  <c r="S2307" i="1"/>
  <c r="W2267" i="1" a="1"/>
  <c r="W2267" i="1" s="1"/>
  <c r="S2267" i="1"/>
  <c r="W2246" i="1" a="1"/>
  <c r="W2246" i="1" s="1"/>
  <c r="W2227" i="1" a="1"/>
  <c r="W2227" i="1" s="1"/>
  <c r="S2227" i="1"/>
  <c r="C2452" i="1"/>
  <c r="O2452" i="1"/>
  <c r="C2444" i="1"/>
  <c r="O2444" i="1"/>
  <c r="C2436" i="1"/>
  <c r="O2436" i="1"/>
  <c r="C2428" i="1"/>
  <c r="O2428" i="1"/>
  <c r="C2420" i="1"/>
  <c r="O2420" i="1"/>
  <c r="C2412" i="1"/>
  <c r="O2412" i="1"/>
  <c r="C2404" i="1"/>
  <c r="O2404" i="1"/>
  <c r="C2396" i="1"/>
  <c r="O2396" i="1"/>
  <c r="C2388" i="1"/>
  <c r="O2388" i="1"/>
  <c r="C2380" i="1"/>
  <c r="O2380" i="1"/>
  <c r="C2372" i="1"/>
  <c r="O2372" i="1"/>
  <c r="C2364" i="1"/>
  <c r="O2364" i="1"/>
  <c r="C2356" i="1"/>
  <c r="O2356" i="1"/>
  <c r="C2348" i="1"/>
  <c r="O2348" i="1"/>
  <c r="C2340" i="1"/>
  <c r="O2340" i="1"/>
  <c r="C2332" i="1"/>
  <c r="O2332" i="1"/>
  <c r="C2324" i="1"/>
  <c r="O2324" i="1"/>
  <c r="C2316" i="1"/>
  <c r="O2316" i="1"/>
  <c r="C2308" i="1"/>
  <c r="O2308" i="1"/>
  <c r="C2300" i="1"/>
  <c r="O2300" i="1"/>
  <c r="C2292" i="1"/>
  <c r="O2292" i="1"/>
  <c r="C2284" i="1"/>
  <c r="O2284" i="1"/>
  <c r="C2276" i="1"/>
  <c r="O2276" i="1"/>
  <c r="C2268" i="1"/>
  <c r="O2268" i="1"/>
  <c r="C2260" i="1"/>
  <c r="O2260" i="1"/>
  <c r="C2252" i="1"/>
  <c r="O2252" i="1"/>
  <c r="C2244" i="1"/>
  <c r="O2244" i="1"/>
  <c r="C2236" i="1"/>
  <c r="O2236" i="1"/>
  <c r="C2228" i="1"/>
  <c r="O2228" i="1"/>
  <c r="C2220" i="1"/>
  <c r="O2220" i="1"/>
  <c r="C2212" i="1"/>
  <c r="O2212" i="1"/>
  <c r="C2204" i="1"/>
  <c r="O2204" i="1"/>
  <c r="C2196" i="1"/>
  <c r="O2196" i="1"/>
  <c r="C2188" i="1"/>
  <c r="O2188" i="1"/>
  <c r="C2180" i="1"/>
  <c r="O2180" i="1"/>
  <c r="C2172" i="1"/>
  <c r="O2172" i="1"/>
  <c r="C2164" i="1"/>
  <c r="O2164" i="1"/>
  <c r="C2156" i="1"/>
  <c r="O2156" i="1"/>
  <c r="C2148" i="1"/>
  <c r="O2148" i="1"/>
  <c r="C2140" i="1"/>
  <c r="O2140" i="1"/>
  <c r="C2132" i="1"/>
  <c r="O2132" i="1"/>
  <c r="C2124" i="1"/>
  <c r="O2124" i="1"/>
  <c r="C2116" i="1"/>
  <c r="O2116" i="1"/>
  <c r="C2108" i="1"/>
  <c r="O2108" i="1"/>
  <c r="C2100" i="1"/>
  <c r="O2100" i="1"/>
  <c r="C2092" i="1"/>
  <c r="O2092" i="1"/>
  <c r="C2084" i="1"/>
  <c r="O2084" i="1"/>
  <c r="C2076" i="1"/>
  <c r="O2076" i="1"/>
  <c r="C2068" i="1"/>
  <c r="O2068" i="1"/>
  <c r="C2060" i="1"/>
  <c r="O2060" i="1"/>
  <c r="C2052" i="1"/>
  <c r="O2052" i="1"/>
  <c r="C2044" i="1"/>
  <c r="O2044" i="1"/>
  <c r="C2036" i="1"/>
  <c r="O2036" i="1"/>
  <c r="C2028" i="1"/>
  <c r="O2028" i="1"/>
  <c r="C2020" i="1"/>
  <c r="O2020" i="1"/>
  <c r="C2012" i="1"/>
  <c r="O2012" i="1"/>
  <c r="W2895" i="1" a="1"/>
  <c r="W2895" i="1" s="1"/>
  <c r="S2895" i="1"/>
  <c r="S2882" i="1"/>
  <c r="W2831" i="1" a="1"/>
  <c r="W2831" i="1" s="1"/>
  <c r="S2831" i="1"/>
  <c r="W2754" i="1" a="1"/>
  <c r="W2754" i="1" s="1"/>
  <c r="S2754" i="1"/>
  <c r="W2709" i="1" a="1"/>
  <c r="W2709" i="1" s="1"/>
  <c r="S2709" i="1"/>
  <c r="W2686" i="1" a="1"/>
  <c r="W2686" i="1" s="1"/>
  <c r="S2686" i="1"/>
  <c r="W2638" i="1" a="1"/>
  <c r="W2638" i="1" s="1"/>
  <c r="S2638" i="1"/>
  <c r="W2628" i="1" a="1"/>
  <c r="W2628" i="1" s="1"/>
  <c r="S2628" i="1"/>
  <c r="W2615" i="1" a="1"/>
  <c r="W2615" i="1" s="1"/>
  <c r="S2615" i="1"/>
  <c r="W2605" i="1" a="1"/>
  <c r="W2605" i="1" s="1"/>
  <c r="S2605" i="1"/>
  <c r="W2590" i="1" a="1"/>
  <c r="W2590" i="1" s="1"/>
  <c r="S2590" i="1"/>
  <c r="W2579" i="1" a="1"/>
  <c r="W2579" i="1" s="1"/>
  <c r="S2579" i="1"/>
  <c r="W2555" i="1" a="1"/>
  <c r="W2555" i="1" s="1"/>
  <c r="S2555" i="1"/>
  <c r="W2533" i="1" a="1"/>
  <c r="W2533" i="1" s="1"/>
  <c r="C2866" i="1"/>
  <c r="O2866" i="1"/>
  <c r="C2842" i="1"/>
  <c r="O2842" i="1"/>
  <c r="C2826" i="1"/>
  <c r="O2826" i="1"/>
  <c r="C2706" i="1"/>
  <c r="O2706" i="1"/>
  <c r="C2666" i="1"/>
  <c r="O2666" i="1"/>
  <c r="C2642" i="1"/>
  <c r="O2642" i="1"/>
  <c r="C2626" i="1"/>
  <c r="O2626" i="1"/>
  <c r="C2594" i="1"/>
  <c r="O2594" i="1"/>
  <c r="C2578" i="1"/>
  <c r="O2578" i="1"/>
  <c r="C2562" i="1"/>
  <c r="O2562" i="1"/>
  <c r="C2514" i="1"/>
  <c r="O2514" i="1"/>
  <c r="C2498" i="1"/>
  <c r="O2498" i="1"/>
  <c r="C2490" i="1"/>
  <c r="O2490" i="1"/>
  <c r="C2466" i="1"/>
  <c r="O2466" i="1"/>
  <c r="C2458" i="1"/>
  <c r="O2458" i="1"/>
  <c r="W3117" i="1" a="1"/>
  <c r="W3117" i="1" s="1"/>
  <c r="S3117" i="1"/>
  <c r="W3093" i="1" a="1"/>
  <c r="W3093" i="1" s="1"/>
  <c r="S3093" i="1"/>
  <c r="W3061" i="1" a="1"/>
  <c r="W3061" i="1" s="1"/>
  <c r="S3061" i="1"/>
  <c r="W3053" i="1" a="1"/>
  <c r="W3053" i="1" s="1"/>
  <c r="S3053" i="1"/>
  <c r="W3045" i="1" a="1"/>
  <c r="W3045" i="1" s="1"/>
  <c r="S3045" i="1"/>
  <c r="W3037" i="1" a="1"/>
  <c r="W3037" i="1" s="1"/>
  <c r="S3037" i="1"/>
  <c r="W3013" i="1" a="1"/>
  <c r="W3013" i="1" s="1"/>
  <c r="S3013" i="1"/>
  <c r="W3005" i="1" a="1"/>
  <c r="W3005" i="1" s="1"/>
  <c r="S3005" i="1"/>
  <c r="W2997" i="1" a="1"/>
  <c r="W2997" i="1" s="1"/>
  <c r="S2997" i="1"/>
  <c r="W2981" i="1" a="1"/>
  <c r="W2981" i="1" s="1"/>
  <c r="S2981" i="1"/>
  <c r="W2957" i="1" a="1"/>
  <c r="W2957" i="1" s="1"/>
  <c r="S2957" i="1"/>
  <c r="W2933" i="1" a="1"/>
  <c r="W2933" i="1" s="1"/>
  <c r="S2933" i="1"/>
  <c r="W2925" i="1" a="1"/>
  <c r="W2925" i="1" s="1"/>
  <c r="S2925" i="1"/>
  <c r="W2917" i="1" a="1"/>
  <c r="W2917" i="1" s="1"/>
  <c r="S2917" i="1"/>
  <c r="W2909" i="1" a="1"/>
  <c r="W2909" i="1" s="1"/>
  <c r="S2909" i="1"/>
  <c r="W2901" i="1" a="1"/>
  <c r="W2901" i="1" s="1"/>
  <c r="S2901" i="1"/>
  <c r="C3136" i="1"/>
  <c r="O3136" i="1"/>
  <c r="C3128" i="1"/>
  <c r="O3128" i="1"/>
  <c r="C3120" i="1"/>
  <c r="O3120" i="1"/>
  <c r="S3454" i="1"/>
  <c r="W3400" i="1" a="1"/>
  <c r="W3400" i="1" s="1"/>
  <c r="S3400" i="1"/>
  <c r="W3385" i="1" a="1"/>
  <c r="W3385" i="1" s="1"/>
  <c r="S3385" i="1"/>
  <c r="W3360" i="1" a="1"/>
  <c r="W3360" i="1" s="1"/>
  <c r="S3360" i="1"/>
  <c r="W3336" i="1" a="1"/>
  <c r="W3336" i="1" s="1"/>
  <c r="S3336" i="1"/>
  <c r="S3322" i="1"/>
  <c r="S3312" i="1"/>
  <c r="W3261" i="1" a="1"/>
  <c r="W3261" i="1" s="1"/>
  <c r="S3261" i="1"/>
  <c r="W3248" i="1" a="1"/>
  <c r="W3248" i="1" s="1"/>
  <c r="S3248" i="1"/>
  <c r="W3213" i="1" a="1"/>
  <c r="W3213" i="1" s="1"/>
  <c r="S3213" i="1"/>
  <c r="W3200" i="1" a="1"/>
  <c r="W3200" i="1" s="1"/>
  <c r="S3200" i="1"/>
  <c r="W3186" i="1" a="1"/>
  <c r="W3186" i="1" s="1"/>
  <c r="S3186" i="1"/>
  <c r="W3161" i="1" a="1"/>
  <c r="W3161" i="1" s="1"/>
  <c r="C3465" i="1"/>
  <c r="O3465" i="1"/>
  <c r="C3441" i="1"/>
  <c r="O3441" i="1"/>
  <c r="C3474" i="1"/>
  <c r="C3505" i="1"/>
  <c r="O3505" i="1"/>
  <c r="C3497" i="1"/>
  <c r="O3497" i="1"/>
  <c r="C3489" i="1"/>
  <c r="O3489" i="1"/>
  <c r="C3481" i="1"/>
  <c r="O3481" i="1"/>
  <c r="C3473" i="1"/>
  <c r="O3473" i="1"/>
  <c r="C3767" i="1"/>
  <c r="C3740" i="1"/>
  <c r="W3724" i="1" a="1"/>
  <c r="W3724" i="1" s="1"/>
  <c r="S3724" i="1"/>
  <c r="W3709" i="1" a="1"/>
  <c r="W3709" i="1" s="1"/>
  <c r="S3709" i="1"/>
  <c r="W3679" i="1" a="1"/>
  <c r="W3679" i="1" s="1"/>
  <c r="S3679" i="1"/>
  <c r="W3647" i="1" a="1"/>
  <c r="W3647" i="1" s="1"/>
  <c r="S3647" i="1"/>
  <c r="W3615" i="1" a="1"/>
  <c r="W3615" i="1" s="1"/>
  <c r="S3615" i="1"/>
  <c r="W3583" i="1" a="1"/>
  <c r="W3583" i="1" s="1"/>
  <c r="S3583" i="1"/>
  <c r="W3556" i="1" a="1"/>
  <c r="W3556" i="1" s="1"/>
  <c r="S3556" i="1"/>
  <c r="C3774" i="1"/>
  <c r="O3774" i="1"/>
  <c r="C3758" i="1"/>
  <c r="O3758" i="1"/>
  <c r="C3750" i="1"/>
  <c r="O3750" i="1"/>
  <c r="C3734" i="1"/>
  <c r="O3734" i="1"/>
  <c r="C3726" i="1"/>
  <c r="O3726" i="1"/>
  <c r="C3710" i="1"/>
  <c r="O3710" i="1"/>
  <c r="C3702" i="1"/>
  <c r="O3702" i="1"/>
  <c r="C3694" i="1"/>
  <c r="O3694" i="1"/>
  <c r="C3686" i="1"/>
  <c r="O3686" i="1"/>
  <c r="C3678" i="1"/>
  <c r="O3678" i="1"/>
  <c r="C3670" i="1"/>
  <c r="O3670" i="1"/>
  <c r="C3662" i="1"/>
  <c r="O3662" i="1"/>
  <c r="C3654" i="1"/>
  <c r="O3654" i="1"/>
  <c r="C3646" i="1"/>
  <c r="O3646" i="1"/>
  <c r="C3638" i="1"/>
  <c r="O3638" i="1"/>
  <c r="C3630" i="1"/>
  <c r="O3630" i="1"/>
  <c r="C3622" i="1"/>
  <c r="O3622" i="1"/>
  <c r="C3614" i="1"/>
  <c r="O3614" i="1"/>
  <c r="C3606" i="1"/>
  <c r="O3606" i="1"/>
  <c r="C3598" i="1"/>
  <c r="O3598" i="1"/>
  <c r="C3590" i="1"/>
  <c r="O3590" i="1"/>
  <c r="C3582" i="1"/>
  <c r="O3582" i="1"/>
  <c r="C3574" i="1"/>
  <c r="O3574" i="1"/>
  <c r="C3566" i="1"/>
  <c r="O3566" i="1"/>
  <c r="C3550" i="1"/>
  <c r="O3550" i="1"/>
  <c r="C3542" i="1"/>
  <c r="O3542" i="1"/>
  <c r="C3518" i="1"/>
  <c r="O3518" i="1"/>
  <c r="W3975" i="1" a="1"/>
  <c r="W3975" i="1" s="1"/>
  <c r="W3938" i="1" a="1"/>
  <c r="W3938" i="1" s="1"/>
  <c r="S3938" i="1"/>
  <c r="W3925" i="1" a="1"/>
  <c r="W3925" i="1" s="1"/>
  <c r="S3925" i="1"/>
  <c r="W3911" i="1" a="1"/>
  <c r="W3911" i="1" s="1"/>
  <c r="S3911" i="1"/>
  <c r="W3900" i="1" a="1"/>
  <c r="W3900" i="1" s="1"/>
  <c r="S3900" i="1"/>
  <c r="S3861" i="1"/>
  <c r="W3847" i="1" a="1"/>
  <c r="W3847" i="1" s="1"/>
  <c r="S3847" i="1"/>
  <c r="W3822" i="1" a="1"/>
  <c r="W3822" i="1" s="1"/>
  <c r="W3812" i="1" a="1"/>
  <c r="W3812" i="1" s="1"/>
  <c r="S3812" i="1"/>
  <c r="W3798" i="1" a="1"/>
  <c r="W3798" i="1" s="1"/>
  <c r="S3798" i="1"/>
  <c r="W3786" i="1" a="1"/>
  <c r="W3786" i="1" s="1"/>
  <c r="S3786" i="1"/>
  <c r="W2879" i="1" a="1"/>
  <c r="W2879" i="1" s="1"/>
  <c r="S2879" i="1"/>
  <c r="W2869" i="1" a="1"/>
  <c r="W2869" i="1" s="1"/>
  <c r="S2869" i="1"/>
  <c r="W2845" i="1" a="1"/>
  <c r="W2845" i="1" s="1"/>
  <c r="S2845" i="1"/>
  <c r="W2815" i="1" a="1"/>
  <c r="W2815" i="1" s="1"/>
  <c r="S2815" i="1"/>
  <c r="W2791" i="1" a="1"/>
  <c r="W2791" i="1" s="1"/>
  <c r="S2791" i="1"/>
  <c r="W2730" i="1" a="1"/>
  <c r="W2730" i="1" s="1"/>
  <c r="S2730" i="1"/>
  <c r="W2708" i="1" a="1"/>
  <c r="W2708" i="1" s="1"/>
  <c r="S2708" i="1"/>
  <c r="W2685" i="1" a="1"/>
  <c r="W2685" i="1" s="1"/>
  <c r="S2685" i="1"/>
  <c r="W2675" i="1" a="1"/>
  <c r="W2675" i="1" s="1"/>
  <c r="S2675" i="1"/>
  <c r="W2662" i="1" a="1"/>
  <c r="W2662" i="1" s="1"/>
  <c r="S2662" i="1"/>
  <c r="W2651" i="1" a="1"/>
  <c r="W2651" i="1" s="1"/>
  <c r="S2651" i="1"/>
  <c r="W2603" i="1" a="1"/>
  <c r="W2603" i="1" s="1"/>
  <c r="S2603" i="1"/>
  <c r="W2589" i="1" a="1"/>
  <c r="W2589" i="1" s="1"/>
  <c r="S2589" i="1"/>
  <c r="W2575" i="1" a="1"/>
  <c r="W2575" i="1" s="1"/>
  <c r="S2575" i="1"/>
  <c r="W2565" i="1" a="1"/>
  <c r="W2565" i="1" s="1"/>
  <c r="S2565" i="1"/>
  <c r="W2531" i="1" a="1"/>
  <c r="W2531" i="1" s="1"/>
  <c r="S2531" i="1"/>
  <c r="W2519" i="1" a="1"/>
  <c r="W2519" i="1" s="1"/>
  <c r="S2519" i="1"/>
  <c r="W2469" i="1" a="1"/>
  <c r="W2469" i="1" s="1"/>
  <c r="S2469" i="1"/>
  <c r="C2889" i="1"/>
  <c r="O2889" i="1"/>
  <c r="C2881" i="1"/>
  <c r="O2881" i="1"/>
  <c r="C2873" i="1"/>
  <c r="O2873" i="1"/>
  <c r="C2865" i="1"/>
  <c r="O2865" i="1"/>
  <c r="C2857" i="1"/>
  <c r="O2857" i="1"/>
  <c r="C2841" i="1"/>
  <c r="O2841" i="1"/>
  <c r="C2833" i="1"/>
  <c r="O2833" i="1"/>
  <c r="C2825" i="1"/>
  <c r="O2825" i="1"/>
  <c r="C2817" i="1"/>
  <c r="O2817" i="1"/>
  <c r="C2809" i="1"/>
  <c r="O2809" i="1"/>
  <c r="C2801" i="1"/>
  <c r="O2801" i="1"/>
  <c r="C2793" i="1"/>
  <c r="O2793" i="1"/>
  <c r="C2785" i="1"/>
  <c r="O2785" i="1"/>
  <c r="C2777" i="1"/>
  <c r="O2777" i="1"/>
  <c r="C2769" i="1"/>
  <c r="O2769" i="1"/>
  <c r="C2761" i="1"/>
  <c r="O2761" i="1"/>
  <c r="C2753" i="1"/>
  <c r="O2753" i="1"/>
  <c r="C2745" i="1"/>
  <c r="O2745" i="1"/>
  <c r="C2737" i="1"/>
  <c r="O2737" i="1"/>
  <c r="C2721" i="1"/>
  <c r="O2721" i="1"/>
  <c r="C2713" i="1"/>
  <c r="O2713" i="1"/>
  <c r="C2705" i="1"/>
  <c r="O2705" i="1"/>
  <c r="C2697" i="1"/>
  <c r="O2697" i="1"/>
  <c r="C2689" i="1"/>
  <c r="O2689" i="1"/>
  <c r="C2681" i="1"/>
  <c r="O2681" i="1"/>
  <c r="C2673" i="1"/>
  <c r="O2673" i="1"/>
  <c r="C2665" i="1"/>
  <c r="O2665" i="1"/>
  <c r="C2657" i="1"/>
  <c r="O2657" i="1"/>
  <c r="C2649" i="1"/>
  <c r="O2649" i="1"/>
  <c r="C2641" i="1"/>
  <c r="O2641" i="1"/>
  <c r="C2633" i="1"/>
  <c r="O2633" i="1"/>
  <c r="C2625" i="1"/>
  <c r="O2625" i="1"/>
  <c r="C2617" i="1"/>
  <c r="O2617" i="1"/>
  <c r="C2609" i="1"/>
  <c r="O2609" i="1"/>
  <c r="C2601" i="1"/>
  <c r="O2601" i="1"/>
  <c r="C2593" i="1"/>
  <c r="O2593" i="1"/>
  <c r="C2585" i="1"/>
  <c r="O2585" i="1"/>
  <c r="C2577" i="1"/>
  <c r="O2577" i="1"/>
  <c r="C2569" i="1"/>
  <c r="O2569" i="1"/>
  <c r="C2561" i="1"/>
  <c r="O2561" i="1"/>
  <c r="C2553" i="1"/>
  <c r="O2553" i="1"/>
  <c r="C2545" i="1"/>
  <c r="O2545" i="1"/>
  <c r="C2537" i="1"/>
  <c r="O2537" i="1"/>
  <c r="C2529" i="1"/>
  <c r="O2529" i="1"/>
  <c r="C2521" i="1"/>
  <c r="O2521" i="1"/>
  <c r="C2513" i="1"/>
  <c r="O2513" i="1"/>
  <c r="C2505" i="1"/>
  <c r="O2505" i="1"/>
  <c r="C2497" i="1"/>
  <c r="O2497" i="1"/>
  <c r="C2489" i="1"/>
  <c r="O2489" i="1"/>
  <c r="C2481" i="1"/>
  <c r="O2481" i="1"/>
  <c r="C2473" i="1"/>
  <c r="O2473" i="1"/>
  <c r="C2465" i="1"/>
  <c r="O2465" i="1"/>
  <c r="C2457" i="1"/>
  <c r="O2457" i="1"/>
  <c r="W3116" i="1" a="1"/>
  <c r="W3116" i="1" s="1"/>
  <c r="S3116" i="1"/>
  <c r="W3108" i="1" a="1"/>
  <c r="W3108" i="1" s="1"/>
  <c r="S3108" i="1"/>
  <c r="W3052" i="1" a="1"/>
  <c r="W3052" i="1" s="1"/>
  <c r="S3052" i="1"/>
  <c r="W3044" i="1" a="1"/>
  <c r="W3044" i="1" s="1"/>
  <c r="S3044" i="1"/>
  <c r="W3028" i="1" a="1"/>
  <c r="W3028" i="1" s="1"/>
  <c r="S3028" i="1"/>
  <c r="W3020" i="1" a="1"/>
  <c r="W3020" i="1" s="1"/>
  <c r="S3020" i="1"/>
  <c r="W3012" i="1" a="1"/>
  <c r="W3012" i="1" s="1"/>
  <c r="S3012" i="1"/>
  <c r="S2996" i="1"/>
  <c r="W2988" i="1" a="1"/>
  <c r="W2988" i="1" s="1"/>
  <c r="S2988" i="1"/>
  <c r="W2980" i="1" a="1"/>
  <c r="W2980" i="1" s="1"/>
  <c r="S2980" i="1"/>
  <c r="W2956" i="1" a="1"/>
  <c r="W2956" i="1" s="1"/>
  <c r="S2956" i="1"/>
  <c r="W2948" i="1" a="1"/>
  <c r="W2948" i="1" s="1"/>
  <c r="S2948" i="1"/>
  <c r="W2940" i="1" a="1"/>
  <c r="W2940" i="1" s="1"/>
  <c r="S2940" i="1"/>
  <c r="W2932" i="1" a="1"/>
  <c r="W2932" i="1" s="1"/>
  <c r="S2932" i="1"/>
  <c r="W2924" i="1" a="1"/>
  <c r="W2924" i="1" s="1"/>
  <c r="S2924" i="1"/>
  <c r="W2916" i="1" a="1"/>
  <c r="W2916" i="1" s="1"/>
  <c r="S2916" i="1"/>
  <c r="W2908" i="1" a="1"/>
  <c r="W2908" i="1" s="1"/>
  <c r="S2908" i="1"/>
  <c r="W2900" i="1" a="1"/>
  <c r="W2900" i="1" s="1"/>
  <c r="S2900" i="1"/>
  <c r="C3135" i="1"/>
  <c r="O3135" i="1"/>
  <c r="C3127" i="1"/>
  <c r="O3127" i="1"/>
  <c r="S3453" i="1"/>
  <c r="W3438" i="1" a="1"/>
  <c r="W3438" i="1" s="1"/>
  <c r="S3438" i="1"/>
  <c r="W3425" i="1" a="1"/>
  <c r="W3425" i="1" s="1"/>
  <c r="S3425" i="1"/>
  <c r="S3384" i="1"/>
  <c r="W3370" i="1" a="1"/>
  <c r="W3370" i="1" s="1"/>
  <c r="S3370" i="1"/>
  <c r="S3358" i="1"/>
  <c r="W3346" i="1" a="1"/>
  <c r="W3346" i="1" s="1"/>
  <c r="S3346" i="1"/>
  <c r="W3297" i="1" a="1"/>
  <c r="W3297" i="1" s="1"/>
  <c r="S3297" i="1"/>
  <c r="W3285" i="1" a="1"/>
  <c r="W3285" i="1" s="1"/>
  <c r="S3285" i="1"/>
  <c r="W3272" i="1" a="1"/>
  <c r="W3272" i="1" s="1"/>
  <c r="S3272" i="1"/>
  <c r="W3258" i="1" a="1"/>
  <c r="W3258" i="1" s="1"/>
  <c r="S3258" i="1"/>
  <c r="W3246" i="1" a="1"/>
  <c r="W3246" i="1" s="1"/>
  <c r="S3246" i="1"/>
  <c r="W3223" i="1" a="1"/>
  <c r="W3223" i="1" s="1"/>
  <c r="S3223" i="1"/>
  <c r="W3210" i="1" a="1"/>
  <c r="W3210" i="1" s="1"/>
  <c r="S3210" i="1"/>
  <c r="W3160" i="1" a="1"/>
  <c r="W3160" i="1" s="1"/>
  <c r="S3160" i="1"/>
  <c r="W3502" i="1" a="1"/>
  <c r="W3502" i="1" s="1"/>
  <c r="S3502" i="1"/>
  <c r="W3472" i="1" a="1"/>
  <c r="W3472" i="1" s="1"/>
  <c r="S3472" i="1"/>
  <c r="C3504" i="1"/>
  <c r="O3504" i="1"/>
  <c r="C3496" i="1"/>
  <c r="O3496" i="1"/>
  <c r="C3480" i="1"/>
  <c r="O3480" i="1"/>
  <c r="W3781" i="1" a="1"/>
  <c r="W3781" i="1" s="1"/>
  <c r="S3781" i="1"/>
  <c r="W3766" i="1" a="1"/>
  <c r="W3766" i="1" s="1"/>
  <c r="S3766" i="1"/>
  <c r="W3722" i="1" a="1"/>
  <c r="W3722" i="1" s="1"/>
  <c r="S3722" i="1"/>
  <c r="W3692" i="1" a="1"/>
  <c r="W3692" i="1" s="1"/>
  <c r="S3692" i="1"/>
  <c r="W3645" i="1" a="1"/>
  <c r="W3645" i="1" s="1"/>
  <c r="S3645" i="1"/>
  <c r="W3629" i="1" a="1"/>
  <c r="W3629" i="1" s="1"/>
  <c r="S3629" i="1"/>
  <c r="S3613" i="1"/>
  <c r="W3597" i="1" a="1"/>
  <c r="W3597" i="1" s="1"/>
  <c r="S3597" i="1"/>
  <c r="W3581" i="1" a="1"/>
  <c r="W3581" i="1" s="1"/>
  <c r="S3581" i="1"/>
  <c r="S3565" i="1"/>
  <c r="W3554" i="1" a="1"/>
  <c r="W3554" i="1" s="1"/>
  <c r="S3554" i="1"/>
  <c r="W3538" i="1" a="1"/>
  <c r="W3538" i="1" s="1"/>
  <c r="S3538" i="1"/>
  <c r="W3526" i="1" a="1"/>
  <c r="W3526" i="1" s="1"/>
  <c r="S3526" i="1"/>
  <c r="C3989" i="1"/>
  <c r="W3962" i="1" a="1"/>
  <c r="W3962" i="1" s="1"/>
  <c r="S3962" i="1"/>
  <c r="C3949" i="1"/>
  <c r="W3924" i="1" a="1"/>
  <c r="W3924" i="1" s="1"/>
  <c r="S3924" i="1"/>
  <c r="W3898" i="1" a="1"/>
  <c r="W3898" i="1" s="1"/>
  <c r="S3898" i="1"/>
  <c r="S3885" i="1"/>
  <c r="W3871" i="1" a="1"/>
  <c r="W3871" i="1" s="1"/>
  <c r="S3871" i="1"/>
  <c r="W3860" i="1" a="1"/>
  <c r="W3860" i="1" s="1"/>
  <c r="S3860" i="1"/>
  <c r="W3846" i="1" a="1"/>
  <c r="W3846" i="1" s="1"/>
  <c r="S3846" i="1"/>
  <c r="W3834" i="1" a="1"/>
  <c r="W3834" i="1" s="1"/>
  <c r="S3834" i="1"/>
  <c r="W3810" i="1" a="1"/>
  <c r="W3810" i="1" s="1"/>
  <c r="W3797" i="1" a="1"/>
  <c r="W3797" i="1" s="1"/>
  <c r="S3797" i="1"/>
  <c r="C3995" i="1"/>
  <c r="O3995" i="1"/>
  <c r="C3987" i="1"/>
  <c r="O3987" i="1"/>
  <c r="C3979" i="1"/>
  <c r="O3979" i="1"/>
  <c r="C3971" i="1"/>
  <c r="O3971" i="1"/>
  <c r="C3963" i="1"/>
  <c r="O3963" i="1"/>
  <c r="C3955" i="1"/>
  <c r="O3955" i="1"/>
  <c r="C3947" i="1"/>
  <c r="O3947" i="1"/>
  <c r="C3939" i="1"/>
  <c r="O3939" i="1"/>
  <c r="C3931" i="1"/>
  <c r="O3931" i="1"/>
  <c r="C3923" i="1"/>
  <c r="O3923" i="1"/>
  <c r="C3915" i="1"/>
  <c r="O3915" i="1"/>
  <c r="C3907" i="1"/>
  <c r="O3907" i="1"/>
  <c r="C3899" i="1"/>
  <c r="O3899" i="1"/>
  <c r="C3891" i="1"/>
  <c r="O3891" i="1"/>
  <c r="C3883" i="1"/>
  <c r="O3883" i="1"/>
  <c r="C3875" i="1"/>
  <c r="O3875" i="1"/>
  <c r="C3867" i="1"/>
  <c r="O3867" i="1"/>
  <c r="C3859" i="1"/>
  <c r="O3859" i="1"/>
  <c r="C3851" i="1"/>
  <c r="O3851" i="1"/>
  <c r="C3843" i="1"/>
  <c r="O3843" i="1"/>
  <c r="C3835" i="1"/>
  <c r="O3835" i="1"/>
  <c r="C3827" i="1"/>
  <c r="O3827" i="1"/>
  <c r="C3819" i="1"/>
  <c r="O3819" i="1"/>
  <c r="C3811" i="1"/>
  <c r="O3811" i="1"/>
  <c r="C3803" i="1"/>
  <c r="O3803" i="1"/>
  <c r="C3795" i="1"/>
  <c r="O3795" i="1"/>
  <c r="C3787" i="1"/>
  <c r="O3787" i="1"/>
  <c r="C4002" i="1"/>
  <c r="O4002" i="1"/>
  <c r="C2878" i="1"/>
  <c r="S2843" i="1"/>
  <c r="W2814" i="1" a="1"/>
  <c r="W2814" i="1" s="1"/>
  <c r="S2814" i="1"/>
  <c r="W2789" i="1" a="1"/>
  <c r="W2789" i="1" s="1"/>
  <c r="S2789" i="1"/>
  <c r="W2750" i="1" a="1"/>
  <c r="W2750" i="1" s="1"/>
  <c r="W2739" i="1" a="1"/>
  <c r="W2739" i="1" s="1"/>
  <c r="S2739" i="1"/>
  <c r="W2729" i="1" a="1"/>
  <c r="W2729" i="1" s="1"/>
  <c r="S2729" i="1"/>
  <c r="S2707" i="1"/>
  <c r="W2694" i="1" a="1"/>
  <c r="W2694" i="1" s="1"/>
  <c r="S2694" i="1"/>
  <c r="W2684" i="1" a="1"/>
  <c r="W2684" i="1" s="1"/>
  <c r="S2684" i="1"/>
  <c r="W2661" i="1" a="1"/>
  <c r="W2661" i="1" s="1"/>
  <c r="S2661" i="1"/>
  <c r="W2636" i="1" a="1"/>
  <c r="W2636" i="1" s="1"/>
  <c r="S2636" i="1"/>
  <c r="W2623" i="1" a="1"/>
  <c r="W2623" i="1" s="1"/>
  <c r="S2623" i="1"/>
  <c r="W2602" i="1" a="1"/>
  <c r="W2602" i="1" s="1"/>
  <c r="S2602" i="1"/>
  <c r="W2574" i="1" a="1"/>
  <c r="W2574" i="1" s="1"/>
  <c r="W2564" i="1" a="1"/>
  <c r="W2564" i="1" s="1"/>
  <c r="S2564" i="1"/>
  <c r="W2551" i="1" a="1"/>
  <c r="W2551" i="1" s="1"/>
  <c r="S2551" i="1"/>
  <c r="W2518" i="1" a="1"/>
  <c r="W2518" i="1" s="1"/>
  <c r="W2506" i="1" a="1"/>
  <c r="W2506" i="1" s="1"/>
  <c r="S2506" i="1"/>
  <c r="W2453" i="1" a="1"/>
  <c r="W2453" i="1" s="1"/>
  <c r="S2453" i="1"/>
  <c r="C2888" i="1"/>
  <c r="O2888" i="1"/>
  <c r="C2880" i="1"/>
  <c r="O2880" i="1"/>
  <c r="C2872" i="1"/>
  <c r="O2872" i="1"/>
  <c r="C2864" i="1"/>
  <c r="O2864" i="1"/>
  <c r="C2856" i="1"/>
  <c r="O2856" i="1"/>
  <c r="C2848" i="1"/>
  <c r="O2848" i="1"/>
  <c r="C2840" i="1"/>
  <c r="O2840" i="1"/>
  <c r="C2832" i="1"/>
  <c r="O2832" i="1"/>
  <c r="C2824" i="1"/>
  <c r="O2824" i="1"/>
  <c r="C2816" i="1"/>
  <c r="O2816" i="1"/>
  <c r="C2808" i="1"/>
  <c r="O2808" i="1"/>
  <c r="C2800" i="1"/>
  <c r="O2800" i="1"/>
  <c r="C2792" i="1"/>
  <c r="O2792" i="1"/>
  <c r="C2784" i="1"/>
  <c r="O2784" i="1"/>
  <c r="C2776" i="1"/>
  <c r="O2776" i="1"/>
  <c r="C2768" i="1"/>
  <c r="O2768" i="1"/>
  <c r="C2760" i="1"/>
  <c r="O2760" i="1"/>
  <c r="C2752" i="1"/>
  <c r="O2752" i="1"/>
  <c r="C2744" i="1"/>
  <c r="O2744" i="1"/>
  <c r="C2736" i="1"/>
  <c r="O2736" i="1"/>
  <c r="C2728" i="1"/>
  <c r="O2728" i="1"/>
  <c r="C2720" i="1"/>
  <c r="O2720" i="1"/>
  <c r="C2712" i="1"/>
  <c r="O2712" i="1"/>
  <c r="C2704" i="1"/>
  <c r="O2704" i="1"/>
  <c r="C2696" i="1"/>
  <c r="O2696" i="1"/>
  <c r="C2688" i="1"/>
  <c r="O2688" i="1"/>
  <c r="C2680" i="1"/>
  <c r="O2680" i="1"/>
  <c r="C2672" i="1"/>
  <c r="O2672" i="1"/>
  <c r="C2664" i="1"/>
  <c r="O2664" i="1"/>
  <c r="C2656" i="1"/>
  <c r="O2656" i="1"/>
  <c r="C2648" i="1"/>
  <c r="O2648" i="1"/>
  <c r="C2640" i="1"/>
  <c r="O2640" i="1"/>
  <c r="C2632" i="1"/>
  <c r="O2632" i="1"/>
  <c r="C2624" i="1"/>
  <c r="O2624" i="1"/>
  <c r="C2616" i="1"/>
  <c r="O2616" i="1"/>
  <c r="C2608" i="1"/>
  <c r="O2608" i="1"/>
  <c r="C2600" i="1"/>
  <c r="O2600" i="1"/>
  <c r="C2592" i="1"/>
  <c r="O2592" i="1"/>
  <c r="C2584" i="1"/>
  <c r="O2584" i="1"/>
  <c r="C2576" i="1"/>
  <c r="O2576" i="1"/>
  <c r="C2568" i="1"/>
  <c r="O2568" i="1"/>
  <c r="C2560" i="1"/>
  <c r="O2560" i="1"/>
  <c r="C2552" i="1"/>
  <c r="O2552" i="1"/>
  <c r="C2544" i="1"/>
  <c r="O2544" i="1"/>
  <c r="C2536" i="1"/>
  <c r="O2536" i="1"/>
  <c r="C2528" i="1"/>
  <c r="O2528" i="1"/>
  <c r="C2520" i="1"/>
  <c r="O2520" i="1"/>
  <c r="C2512" i="1"/>
  <c r="O2512" i="1"/>
  <c r="C2504" i="1"/>
  <c r="O2504" i="1"/>
  <c r="C2496" i="1"/>
  <c r="O2496" i="1"/>
  <c r="C2488" i="1"/>
  <c r="O2488" i="1"/>
  <c r="C2480" i="1"/>
  <c r="O2480" i="1"/>
  <c r="C2472" i="1"/>
  <c r="O2472" i="1"/>
  <c r="C2464" i="1"/>
  <c r="O2464" i="1"/>
  <c r="C2456" i="1"/>
  <c r="O2456" i="1"/>
  <c r="W3099" i="1" a="1"/>
  <c r="W3099" i="1" s="1"/>
  <c r="S3099" i="1"/>
  <c r="W3091" i="1" a="1"/>
  <c r="W3091" i="1" s="1"/>
  <c r="S3091" i="1"/>
  <c r="W3083" i="1" a="1"/>
  <c r="W3083" i="1" s="1"/>
  <c r="S3083" i="1"/>
  <c r="W3075" i="1" a="1"/>
  <c r="W3075" i="1" s="1"/>
  <c r="S3075" i="1"/>
  <c r="W3051" i="1" a="1"/>
  <c r="W3051" i="1" s="1"/>
  <c r="S3051" i="1"/>
  <c r="W3043" i="1" a="1"/>
  <c r="W3043" i="1" s="1"/>
  <c r="S3043" i="1"/>
  <c r="W3019" i="1" a="1"/>
  <c r="W3019" i="1" s="1"/>
  <c r="S3019" i="1"/>
  <c r="W3011" i="1" a="1"/>
  <c r="W3011" i="1" s="1"/>
  <c r="S3011" i="1"/>
  <c r="W3003" i="1" a="1"/>
  <c r="W3003" i="1" s="1"/>
  <c r="S3003" i="1"/>
  <c r="W2987" i="1" a="1"/>
  <c r="W2987" i="1" s="1"/>
  <c r="S2987" i="1"/>
  <c r="W2979" i="1" a="1"/>
  <c r="W2979" i="1" s="1"/>
  <c r="W2955" i="1" a="1"/>
  <c r="W2955" i="1" s="1"/>
  <c r="S2955" i="1"/>
  <c r="W2947" i="1" a="1"/>
  <c r="W2947" i="1" s="1"/>
  <c r="S2947" i="1"/>
  <c r="W2931" i="1" a="1"/>
  <c r="W2931" i="1" s="1"/>
  <c r="S2931" i="1"/>
  <c r="W2923" i="1" a="1"/>
  <c r="W2923" i="1" s="1"/>
  <c r="S2923" i="1"/>
  <c r="W2915" i="1" a="1"/>
  <c r="W2915" i="1" s="1"/>
  <c r="S2915" i="1"/>
  <c r="W2907" i="1" a="1"/>
  <c r="W2907" i="1" s="1"/>
  <c r="S2907" i="1"/>
  <c r="W2899" i="1" a="1"/>
  <c r="W2899" i="1" s="1"/>
  <c r="S2899" i="1"/>
  <c r="C3142" i="1"/>
  <c r="O3142" i="1"/>
  <c r="C3134" i="1"/>
  <c r="O3134" i="1"/>
  <c r="W3450" i="1" a="1"/>
  <c r="W3450" i="1" s="1"/>
  <c r="S3450" i="1"/>
  <c r="W3437" i="1" a="1"/>
  <c r="W3437" i="1" s="1"/>
  <c r="S3437" i="1"/>
  <c r="W3424" i="1" a="1"/>
  <c r="W3424" i="1" s="1"/>
  <c r="S3424" i="1"/>
  <c r="S3410" i="1"/>
  <c r="W3397" i="1" a="1"/>
  <c r="W3397" i="1" s="1"/>
  <c r="S3397" i="1"/>
  <c r="W3357" i="1" a="1"/>
  <c r="W3357" i="1" s="1"/>
  <c r="S3357" i="1"/>
  <c r="W3309" i="1" a="1"/>
  <c r="W3309" i="1" s="1"/>
  <c r="S3309" i="1"/>
  <c r="W3282" i="1" a="1"/>
  <c r="W3282" i="1" s="1"/>
  <c r="S3282" i="1"/>
  <c r="W3270" i="1" a="1"/>
  <c r="W3270" i="1" s="1"/>
  <c r="S3270" i="1"/>
  <c r="W3257" i="1" a="1"/>
  <c r="W3257" i="1" s="1"/>
  <c r="S3257" i="1"/>
  <c r="W3233" i="1" a="1"/>
  <c r="W3233" i="1" s="1"/>
  <c r="S3233" i="1"/>
  <c r="W3222" i="1" a="1"/>
  <c r="W3222" i="1" s="1"/>
  <c r="S3222" i="1"/>
  <c r="W3197" i="1" a="1"/>
  <c r="W3197" i="1" s="1"/>
  <c r="S3197" i="1"/>
  <c r="W3170" i="1" a="1"/>
  <c r="W3170" i="1" s="1"/>
  <c r="S3170" i="1"/>
  <c r="C3463" i="1"/>
  <c r="O3463" i="1"/>
  <c r="C3455" i="1"/>
  <c r="O3455" i="1"/>
  <c r="C3447" i="1"/>
  <c r="O3447" i="1"/>
  <c r="C3439" i="1"/>
  <c r="O3439" i="1"/>
  <c r="C3431" i="1"/>
  <c r="O3431" i="1"/>
  <c r="C3423" i="1"/>
  <c r="O3423" i="1"/>
  <c r="C3415" i="1"/>
  <c r="O3415" i="1"/>
  <c r="C3407" i="1"/>
  <c r="O3407" i="1"/>
  <c r="C3399" i="1"/>
  <c r="O3399" i="1"/>
  <c r="C3391" i="1"/>
  <c r="O3391" i="1"/>
  <c r="C3383" i="1"/>
  <c r="O3383" i="1"/>
  <c r="C3375" i="1"/>
  <c r="O3375" i="1"/>
  <c r="C3367" i="1"/>
  <c r="O3367" i="1"/>
  <c r="C3359" i="1"/>
  <c r="O3359" i="1"/>
  <c r="C3343" i="1"/>
  <c r="O3343" i="1"/>
  <c r="C3335" i="1"/>
  <c r="O3335" i="1"/>
  <c r="C3327" i="1"/>
  <c r="O3327" i="1"/>
  <c r="C3311" i="1"/>
  <c r="O3311" i="1"/>
  <c r="C3303" i="1"/>
  <c r="O3303" i="1"/>
  <c r="C3295" i="1"/>
  <c r="O3295" i="1"/>
  <c r="C3287" i="1"/>
  <c r="O3287" i="1"/>
  <c r="C3279" i="1"/>
  <c r="O3279" i="1"/>
  <c r="C3271" i="1"/>
  <c r="O3271" i="1"/>
  <c r="C3263" i="1"/>
  <c r="O3263" i="1"/>
  <c r="C3255" i="1"/>
  <c r="O3255" i="1"/>
  <c r="C3247" i="1"/>
  <c r="O3247" i="1"/>
  <c r="C3239" i="1"/>
  <c r="O3239" i="1"/>
  <c r="C3231" i="1"/>
  <c r="O3231" i="1"/>
  <c r="C3215" i="1"/>
  <c r="O3215" i="1"/>
  <c r="C3207" i="1"/>
  <c r="O3207" i="1"/>
  <c r="C3199" i="1"/>
  <c r="O3199" i="1"/>
  <c r="C3191" i="1"/>
  <c r="O3191" i="1"/>
  <c r="C3183" i="1"/>
  <c r="O3183" i="1"/>
  <c r="C3175" i="1"/>
  <c r="O3175" i="1"/>
  <c r="C3167" i="1"/>
  <c r="O3167" i="1"/>
  <c r="C3151" i="1"/>
  <c r="O3151" i="1"/>
  <c r="C3143" i="1"/>
  <c r="O3143" i="1"/>
  <c r="C3511" i="1"/>
  <c r="O3511" i="1"/>
  <c r="C3503" i="1"/>
  <c r="O3503" i="1"/>
  <c r="C3495" i="1"/>
  <c r="O3495" i="1"/>
  <c r="C3487" i="1"/>
  <c r="O3487" i="1"/>
  <c r="C3479" i="1"/>
  <c r="O3479" i="1"/>
  <c r="C3471" i="1"/>
  <c r="O3471" i="1"/>
  <c r="W3765" i="1" a="1"/>
  <c r="W3765" i="1" s="1"/>
  <c r="S3765" i="1"/>
  <c r="W3749" i="1" a="1"/>
  <c r="W3749" i="1" s="1"/>
  <c r="S3749" i="1"/>
  <c r="W3706" i="1" a="1"/>
  <c r="W3706" i="1" s="1"/>
  <c r="S3706" i="1"/>
  <c r="W3660" i="1" a="1"/>
  <c r="W3660" i="1" s="1"/>
  <c r="S3660" i="1"/>
  <c r="W3628" i="1" a="1"/>
  <c r="W3628" i="1" s="1"/>
  <c r="S3628" i="1"/>
  <c r="W3596" i="1" a="1"/>
  <c r="W3596" i="1" s="1"/>
  <c r="S3596" i="1"/>
  <c r="W3580" i="1" a="1"/>
  <c r="W3580" i="1" s="1"/>
  <c r="W3551" i="1" a="1"/>
  <c r="W3551" i="1" s="1"/>
  <c r="S3551" i="1"/>
  <c r="W3536" i="1" a="1"/>
  <c r="W3536" i="1" s="1"/>
  <c r="S3536" i="1"/>
  <c r="W3525" i="1" a="1"/>
  <c r="W3525" i="1" s="1"/>
  <c r="S3525" i="1"/>
  <c r="W3999" i="1" a="1"/>
  <c r="W3999" i="1" s="1"/>
  <c r="S3999" i="1"/>
  <c r="W3988" i="1" a="1"/>
  <c r="W3988" i="1" s="1"/>
  <c r="W3973" i="1" a="1"/>
  <c r="W3973" i="1" s="1"/>
  <c r="S3973" i="1"/>
  <c r="W3948" i="1" a="1"/>
  <c r="W3948" i="1" s="1"/>
  <c r="S3948" i="1"/>
  <c r="W3934" i="1" a="1"/>
  <c r="W3934" i="1" s="1"/>
  <c r="S3934" i="1"/>
  <c r="W3922" i="1" a="1"/>
  <c r="W3922" i="1" s="1"/>
  <c r="S3922" i="1"/>
  <c r="W3884" i="1" a="1"/>
  <c r="W3884" i="1" s="1"/>
  <c r="S3884" i="1"/>
  <c r="W3831" i="1" a="1"/>
  <c r="W3831" i="1" s="1"/>
  <c r="S3831" i="1"/>
  <c r="W3820" i="1" a="1"/>
  <c r="W3820" i="1" s="1"/>
  <c r="S3820" i="1"/>
  <c r="W3807" i="1" a="1"/>
  <c r="W3807" i="1" s="1"/>
  <c r="S3807" i="1"/>
  <c r="W3782" i="1" a="1"/>
  <c r="W3782" i="1" s="1"/>
  <c r="C3978" i="1"/>
  <c r="O3978" i="1"/>
  <c r="W2891" i="1" a="1"/>
  <c r="W2891" i="1" s="1"/>
  <c r="S2891" i="1"/>
  <c r="W2854" i="1" a="1"/>
  <c r="W2854" i="1" s="1"/>
  <c r="S2854" i="1"/>
  <c r="W2827" i="1" a="1"/>
  <c r="W2827" i="1" s="1"/>
  <c r="S2827" i="1"/>
  <c r="W2738" i="1" a="1"/>
  <c r="W2738" i="1" s="1"/>
  <c r="S2738" i="1"/>
  <c r="W2716" i="1" a="1"/>
  <c r="W2716" i="1" s="1"/>
  <c r="S2716" i="1"/>
  <c r="S2671" i="1"/>
  <c r="W2659" i="1" a="1"/>
  <c r="W2659" i="1" s="1"/>
  <c r="S2659" i="1"/>
  <c r="W2635" i="1" a="1"/>
  <c r="W2635" i="1" s="1"/>
  <c r="S2635" i="1"/>
  <c r="W2622" i="1" a="1"/>
  <c r="W2622" i="1" s="1"/>
  <c r="S2622" i="1"/>
  <c r="W2563" i="1" a="1"/>
  <c r="W2563" i="1" s="1"/>
  <c r="S2563" i="1"/>
  <c r="W2550" i="1" a="1"/>
  <c r="W2550" i="1" s="1"/>
  <c r="S2550" i="1"/>
  <c r="W2540" i="1" a="1"/>
  <c r="W2540" i="1" s="1"/>
  <c r="S2540" i="1"/>
  <c r="S2527" i="1"/>
  <c r="W2503" i="1" a="1"/>
  <c r="W2503" i="1" s="1"/>
  <c r="S2503" i="1"/>
  <c r="W2477" i="1" a="1"/>
  <c r="W2477" i="1" s="1"/>
  <c r="S2477" i="1"/>
  <c r="W2463" i="1" a="1"/>
  <c r="W2463" i="1" s="1"/>
  <c r="S2463" i="1"/>
  <c r="W3114" i="1" a="1"/>
  <c r="W3114" i="1" s="1"/>
  <c r="S3114" i="1"/>
  <c r="W3090" i="1" a="1"/>
  <c r="W3090" i="1" s="1"/>
  <c r="S3090" i="1"/>
  <c r="W3082" i="1" a="1"/>
  <c r="W3082" i="1" s="1"/>
  <c r="S3082" i="1"/>
  <c r="W3074" i="1" a="1"/>
  <c r="W3074" i="1" s="1"/>
  <c r="S3074" i="1"/>
  <c r="W3066" i="1" a="1"/>
  <c r="W3066" i="1" s="1"/>
  <c r="S3066" i="1"/>
  <c r="W3050" i="1" a="1"/>
  <c r="W3050" i="1" s="1"/>
  <c r="S3050" i="1"/>
  <c r="W3042" i="1" a="1"/>
  <c r="W3042" i="1" s="1"/>
  <c r="S3042" i="1"/>
  <c r="W3018" i="1" a="1"/>
  <c r="W3018" i="1" s="1"/>
  <c r="S3018" i="1"/>
  <c r="W3010" i="1" a="1"/>
  <c r="W3010" i="1" s="1"/>
  <c r="S3010" i="1"/>
  <c r="W3002" i="1" a="1"/>
  <c r="W3002" i="1" s="1"/>
  <c r="S3002" i="1"/>
  <c r="W2994" i="1" a="1"/>
  <c r="W2994" i="1" s="1"/>
  <c r="S2994" i="1"/>
  <c r="W2986" i="1" a="1"/>
  <c r="W2986" i="1" s="1"/>
  <c r="S2986" i="1"/>
  <c r="W2978" i="1" a="1"/>
  <c r="W2978" i="1" s="1"/>
  <c r="S2978" i="1"/>
  <c r="W2954" i="1" a="1"/>
  <c r="W2954" i="1" s="1"/>
  <c r="S2954" i="1"/>
  <c r="W2946" i="1" a="1"/>
  <c r="W2946" i="1" s="1"/>
  <c r="S2946" i="1"/>
  <c r="S2938" i="1"/>
  <c r="W2930" i="1" a="1"/>
  <c r="W2930" i="1" s="1"/>
  <c r="S2930" i="1"/>
  <c r="W2922" i="1" a="1"/>
  <c r="W2922" i="1" s="1"/>
  <c r="S2922" i="1"/>
  <c r="W2914" i="1" a="1"/>
  <c r="W2914" i="1" s="1"/>
  <c r="S2914" i="1"/>
  <c r="W2906" i="1" a="1"/>
  <c r="W2906" i="1" s="1"/>
  <c r="S2906" i="1"/>
  <c r="W2898" i="1" a="1"/>
  <c r="W2898" i="1" s="1"/>
  <c r="S2898" i="1"/>
  <c r="C3141" i="1"/>
  <c r="O3141" i="1"/>
  <c r="W3434" i="1" a="1"/>
  <c r="W3434" i="1" s="1"/>
  <c r="S3434" i="1"/>
  <c r="W3422" i="1" a="1"/>
  <c r="W3422" i="1" s="1"/>
  <c r="S3422" i="1"/>
  <c r="W3381" i="1" a="1"/>
  <c r="W3381" i="1" s="1"/>
  <c r="S3381" i="1"/>
  <c r="W3319" i="1" a="1"/>
  <c r="W3319" i="1" s="1"/>
  <c r="S3319" i="1"/>
  <c r="W3269" i="1" a="1"/>
  <c r="W3269" i="1" s="1"/>
  <c r="S3269" i="1"/>
  <c r="W3256" i="1" a="1"/>
  <c r="W3256" i="1" s="1"/>
  <c r="S3256" i="1"/>
  <c r="W3242" i="1" a="1"/>
  <c r="W3242" i="1" s="1"/>
  <c r="S3242" i="1"/>
  <c r="W3232" i="1" a="1"/>
  <c r="W3232" i="1" s="1"/>
  <c r="S3232" i="1"/>
  <c r="W3221" i="1" a="1"/>
  <c r="W3221" i="1" s="1"/>
  <c r="S3221" i="1"/>
  <c r="W3208" i="1" a="1"/>
  <c r="W3208" i="1" s="1"/>
  <c r="S3208" i="1"/>
  <c r="W3194" i="1" a="1"/>
  <c r="W3194" i="1" s="1"/>
  <c r="W3182" i="1" a="1"/>
  <c r="W3182" i="1" s="1"/>
  <c r="S3182" i="1"/>
  <c r="W3169" i="1" a="1"/>
  <c r="W3169" i="1" s="1"/>
  <c r="S3169" i="1"/>
  <c r="W3145" i="1" a="1"/>
  <c r="W3145" i="1" s="1"/>
  <c r="S3145" i="1"/>
  <c r="C3488" i="1"/>
  <c r="C3510" i="1"/>
  <c r="O3510" i="1"/>
  <c r="C3470" i="1"/>
  <c r="O3470" i="1"/>
  <c r="C3778" i="1"/>
  <c r="C3764" i="1"/>
  <c r="C3748" i="1"/>
  <c r="W3733" i="1" a="1"/>
  <c r="W3733" i="1" s="1"/>
  <c r="S3733" i="1"/>
  <c r="W3718" i="1" a="1"/>
  <c r="W3718" i="1" s="1"/>
  <c r="S3718" i="1"/>
  <c r="W3703" i="1" a="1"/>
  <c r="W3703" i="1" s="1"/>
  <c r="S3703" i="1"/>
  <c r="S3674" i="1"/>
  <c r="W3658" i="1" a="1"/>
  <c r="W3658" i="1" s="1"/>
  <c r="S3658" i="1"/>
  <c r="W3626" i="1" a="1"/>
  <c r="W3626" i="1" s="1"/>
  <c r="S3626" i="1"/>
  <c r="W3594" i="1" a="1"/>
  <c r="W3594" i="1" s="1"/>
  <c r="S3594" i="1"/>
  <c r="W3562" i="1" a="1"/>
  <c r="W3562" i="1" s="1"/>
  <c r="S3562" i="1"/>
  <c r="W3524" i="1" a="1"/>
  <c r="W3524" i="1" s="1"/>
  <c r="S3524" i="1"/>
  <c r="C3779" i="1"/>
  <c r="O3779" i="1"/>
  <c r="C3771" i="1"/>
  <c r="O3771" i="1"/>
  <c r="C3763" i="1"/>
  <c r="O3763" i="1"/>
  <c r="C3755" i="1"/>
  <c r="O3755" i="1"/>
  <c r="C3747" i="1"/>
  <c r="O3747" i="1"/>
  <c r="C3739" i="1"/>
  <c r="O3739" i="1"/>
  <c r="C3731" i="1"/>
  <c r="O3731" i="1"/>
  <c r="C3723" i="1"/>
  <c r="O3723" i="1"/>
  <c r="C3715" i="1"/>
  <c r="O3715" i="1"/>
  <c r="C3707" i="1"/>
  <c r="O3707" i="1"/>
  <c r="C3699" i="1"/>
  <c r="O3699" i="1"/>
  <c r="C3691" i="1"/>
  <c r="O3691" i="1"/>
  <c r="C3683" i="1"/>
  <c r="O3683" i="1"/>
  <c r="C3675" i="1"/>
  <c r="O3675" i="1"/>
  <c r="C3667" i="1"/>
  <c r="O3667" i="1"/>
  <c r="C3659" i="1"/>
  <c r="O3659" i="1"/>
  <c r="C3651" i="1"/>
  <c r="O3651" i="1"/>
  <c r="C3643" i="1"/>
  <c r="O3643" i="1"/>
  <c r="C3635" i="1"/>
  <c r="O3635" i="1"/>
  <c r="C3627" i="1"/>
  <c r="O3627" i="1"/>
  <c r="C3619" i="1"/>
  <c r="O3619" i="1"/>
  <c r="C3611" i="1"/>
  <c r="O3611" i="1"/>
  <c r="C3603" i="1"/>
  <c r="O3603" i="1"/>
  <c r="C3595" i="1"/>
  <c r="O3595" i="1"/>
  <c r="C3587" i="1"/>
  <c r="O3587" i="1"/>
  <c r="C3579" i="1"/>
  <c r="O3579" i="1"/>
  <c r="C3571" i="1"/>
  <c r="O3571" i="1"/>
  <c r="C3563" i="1"/>
  <c r="O3563" i="1"/>
  <c r="C3555" i="1"/>
  <c r="O3555" i="1"/>
  <c r="C3547" i="1"/>
  <c r="O3547" i="1"/>
  <c r="C3539" i="1"/>
  <c r="O3539" i="1"/>
  <c r="C3531" i="1"/>
  <c r="O3531" i="1"/>
  <c r="C3523" i="1"/>
  <c r="O3523" i="1"/>
  <c r="C3515" i="1"/>
  <c r="O3515" i="1"/>
  <c r="W3998" i="1" a="1"/>
  <c r="W3998" i="1" s="1"/>
  <c r="S3998" i="1"/>
  <c r="C3986" i="1"/>
  <c r="W3946" i="1" a="1"/>
  <c r="W3946" i="1" s="1"/>
  <c r="S3946" i="1"/>
  <c r="W3933" i="1" a="1"/>
  <c r="W3933" i="1" s="1"/>
  <c r="S3933" i="1"/>
  <c r="W3869" i="1" a="1"/>
  <c r="W3869" i="1" s="1"/>
  <c r="S3869" i="1"/>
  <c r="W3806" i="1" a="1"/>
  <c r="W3806" i="1" s="1"/>
  <c r="W3794" i="1" a="1"/>
  <c r="W3794" i="1" s="1"/>
  <c r="S3794" i="1"/>
  <c r="C4001" i="1"/>
  <c r="O4001" i="1"/>
  <c r="C3993" i="1"/>
  <c r="O3993" i="1"/>
  <c r="C3985" i="1"/>
  <c r="O3985" i="1"/>
  <c r="C3977" i="1"/>
  <c r="O3977" i="1"/>
  <c r="C3969" i="1"/>
  <c r="O3969" i="1"/>
  <c r="C3961" i="1"/>
  <c r="O3961" i="1"/>
  <c r="C3953" i="1"/>
  <c r="O3953" i="1"/>
  <c r="C3945" i="1"/>
  <c r="O3945" i="1"/>
  <c r="C3937" i="1"/>
  <c r="O3937" i="1"/>
  <c r="C3929" i="1"/>
  <c r="O3929" i="1"/>
  <c r="C3921" i="1"/>
  <c r="O3921" i="1"/>
  <c r="C3913" i="1"/>
  <c r="O3913" i="1"/>
  <c r="C3905" i="1"/>
  <c r="O3905" i="1"/>
  <c r="C3897" i="1"/>
  <c r="O3897" i="1"/>
  <c r="C3889" i="1"/>
  <c r="O3889" i="1"/>
  <c r="C3881" i="1"/>
  <c r="O3881" i="1"/>
  <c r="C3873" i="1"/>
  <c r="O3873" i="1"/>
  <c r="C3865" i="1"/>
  <c r="O3865" i="1"/>
  <c r="C3857" i="1"/>
  <c r="O3857" i="1"/>
  <c r="C3849" i="1"/>
  <c r="O3849" i="1"/>
  <c r="C3841" i="1"/>
  <c r="O3841" i="1"/>
  <c r="C3833" i="1"/>
  <c r="O3833" i="1"/>
  <c r="C3825" i="1"/>
  <c r="O3825" i="1"/>
  <c r="C3817" i="1"/>
  <c r="O3817" i="1"/>
  <c r="C3809" i="1"/>
  <c r="O3809" i="1"/>
  <c r="C3801" i="1"/>
  <c r="O3801" i="1"/>
  <c r="C3793" i="1"/>
  <c r="O3793" i="1"/>
  <c r="C3785" i="1"/>
  <c r="O3785" i="1"/>
  <c r="W2890" i="1" a="1"/>
  <c r="W2890" i="1" s="1"/>
  <c r="S2890" i="1"/>
  <c r="W2876" i="1" a="1"/>
  <c r="W2876" i="1" s="1"/>
  <c r="S2876" i="1"/>
  <c r="W2863" i="1" a="1"/>
  <c r="W2863" i="1" s="1"/>
  <c r="S2863" i="1"/>
  <c r="W2853" i="1" a="1"/>
  <c r="W2853" i="1" s="1"/>
  <c r="S2853" i="1"/>
  <c r="W2811" i="1" a="1"/>
  <c r="W2811" i="1" s="1"/>
  <c r="S2811" i="1"/>
  <c r="W2786" i="1" a="1"/>
  <c r="W2786" i="1" s="1"/>
  <c r="S2786" i="1"/>
  <c r="W2735" i="1" a="1"/>
  <c r="W2735" i="1" s="1"/>
  <c r="S2735" i="1"/>
  <c r="W2726" i="1" a="1"/>
  <c r="W2726" i="1" s="1"/>
  <c r="S2726" i="1"/>
  <c r="W2692" i="1" a="1"/>
  <c r="W2692" i="1" s="1"/>
  <c r="S2692" i="1"/>
  <c r="W2670" i="1" a="1"/>
  <c r="W2670" i="1" s="1"/>
  <c r="S2670" i="1"/>
  <c r="W2634" i="1" a="1"/>
  <c r="W2634" i="1" s="1"/>
  <c r="S2634" i="1"/>
  <c r="W2611" i="1" a="1"/>
  <c r="W2611" i="1" s="1"/>
  <c r="S2611" i="1"/>
  <c r="W2598" i="1" a="1"/>
  <c r="W2598" i="1" s="1"/>
  <c r="S2598" i="1"/>
  <c r="W2586" i="1" a="1"/>
  <c r="W2586" i="1" s="1"/>
  <c r="S2586" i="1"/>
  <c r="W2559" i="1" a="1"/>
  <c r="W2559" i="1" s="1"/>
  <c r="S2559" i="1"/>
  <c r="W2549" i="1" a="1"/>
  <c r="W2549" i="1" s="1"/>
  <c r="S2549" i="1"/>
  <c r="W2539" i="1" a="1"/>
  <c r="W2539" i="1" s="1"/>
  <c r="S2539" i="1"/>
  <c r="W2515" i="1" a="1"/>
  <c r="W2515" i="1" s="1"/>
  <c r="S2515" i="1"/>
  <c r="W2487" i="1" a="1"/>
  <c r="W2487" i="1" s="1"/>
  <c r="S2487" i="1"/>
  <c r="W2476" i="1" a="1"/>
  <c r="W2476" i="1" s="1"/>
  <c r="S2476" i="1"/>
  <c r="W2462" i="1" a="1"/>
  <c r="W2462" i="1" s="1"/>
  <c r="S2462" i="1"/>
  <c r="C2894" i="1"/>
  <c r="O2894" i="1"/>
  <c r="C2886" i="1"/>
  <c r="O2886" i="1"/>
  <c r="C2846" i="1"/>
  <c r="O2846" i="1"/>
  <c r="C2830" i="1"/>
  <c r="O2830" i="1"/>
  <c r="C2790" i="1"/>
  <c r="O2790" i="1"/>
  <c r="C2758" i="1"/>
  <c r="O2758" i="1"/>
  <c r="W3097" i="1" a="1"/>
  <c r="W3097" i="1" s="1"/>
  <c r="S3097" i="1"/>
  <c r="W3081" i="1" a="1"/>
  <c r="W3081" i="1" s="1"/>
  <c r="S3081" i="1"/>
  <c r="W3073" i="1" a="1"/>
  <c r="W3073" i="1" s="1"/>
  <c r="S3073" i="1"/>
  <c r="W3065" i="1" a="1"/>
  <c r="W3065" i="1" s="1"/>
  <c r="S3065" i="1"/>
  <c r="W3057" i="1" a="1"/>
  <c r="W3057" i="1" s="1"/>
  <c r="S3057" i="1"/>
  <c r="W3017" i="1" a="1"/>
  <c r="W3017" i="1" s="1"/>
  <c r="S3017" i="1"/>
  <c r="W2993" i="1" a="1"/>
  <c r="W2993" i="1" s="1"/>
  <c r="S2993" i="1"/>
  <c r="S2985" i="1"/>
  <c r="W2953" i="1" a="1"/>
  <c r="W2953" i="1" s="1"/>
  <c r="S2953" i="1"/>
  <c r="W2945" i="1" a="1"/>
  <c r="W2945" i="1" s="1"/>
  <c r="S2945" i="1"/>
  <c r="W2929" i="1" a="1"/>
  <c r="W2929" i="1" s="1"/>
  <c r="S2929" i="1"/>
  <c r="W2921" i="1" a="1"/>
  <c r="W2921" i="1" s="1"/>
  <c r="S2921" i="1"/>
  <c r="W2913" i="1" a="1"/>
  <c r="W2913" i="1" s="1"/>
  <c r="S2913" i="1"/>
  <c r="W2905" i="1" a="1"/>
  <c r="W2905" i="1" s="1"/>
  <c r="S2905" i="1"/>
  <c r="W2897" i="1" a="1"/>
  <c r="W2897" i="1" s="1"/>
  <c r="S2897" i="1"/>
  <c r="C3140" i="1"/>
  <c r="O3140" i="1"/>
  <c r="C3132" i="1"/>
  <c r="O3132" i="1"/>
  <c r="C3124" i="1"/>
  <c r="O3124" i="1"/>
  <c r="W3433" i="1" a="1"/>
  <c r="W3433" i="1" s="1"/>
  <c r="S3433" i="1"/>
  <c r="W3392" i="1" a="1"/>
  <c r="W3392" i="1" s="1"/>
  <c r="S3392" i="1"/>
  <c r="W3378" i="1" a="1"/>
  <c r="W3378" i="1" s="1"/>
  <c r="S3378" i="1"/>
  <c r="W3366" i="1" a="1"/>
  <c r="W3366" i="1" s="1"/>
  <c r="S3366" i="1"/>
  <c r="W3353" i="1" a="1"/>
  <c r="W3353" i="1" s="1"/>
  <c r="S3353" i="1"/>
  <c r="W3318" i="1" a="1"/>
  <c r="W3318" i="1" s="1"/>
  <c r="S3318" i="1"/>
  <c r="W3293" i="1" a="1"/>
  <c r="W3293" i="1" s="1"/>
  <c r="S3293" i="1"/>
  <c r="W3266" i="1" a="1"/>
  <c r="W3266" i="1" s="1"/>
  <c r="S3266" i="1"/>
  <c r="W3230" i="1" a="1"/>
  <c r="W3230" i="1" s="1"/>
  <c r="S3230" i="1"/>
  <c r="W3168" i="1" a="1"/>
  <c r="W3168" i="1" s="1"/>
  <c r="S3168" i="1"/>
  <c r="C3461" i="1"/>
  <c r="O3461" i="1"/>
  <c r="C3509" i="1"/>
  <c r="O3509" i="1"/>
  <c r="C3501" i="1"/>
  <c r="O3501" i="1"/>
  <c r="C3493" i="1"/>
  <c r="O3493" i="1"/>
  <c r="C3485" i="1"/>
  <c r="O3485" i="1"/>
  <c r="C3477" i="1"/>
  <c r="O3477" i="1"/>
  <c r="C3469" i="1"/>
  <c r="O3469" i="1"/>
  <c r="C3775" i="1"/>
  <c r="W3762" i="1" a="1"/>
  <c r="W3762" i="1" s="1"/>
  <c r="S3762" i="1"/>
  <c r="W3732" i="1" a="1"/>
  <c r="W3732" i="1" s="1"/>
  <c r="S3732" i="1"/>
  <c r="W3717" i="1" a="1"/>
  <c r="W3717" i="1" s="1"/>
  <c r="S3717" i="1"/>
  <c r="W3685" i="1" a="1"/>
  <c r="W3685" i="1" s="1"/>
  <c r="S3685" i="1"/>
  <c r="W3671" i="1" a="1"/>
  <c r="W3671" i="1" s="1"/>
  <c r="S3671" i="1"/>
  <c r="S3655" i="1"/>
  <c r="W3639" i="1" a="1"/>
  <c r="W3639" i="1" s="1"/>
  <c r="S3639" i="1"/>
  <c r="W3607" i="1" a="1"/>
  <c r="W3607" i="1" s="1"/>
  <c r="S3607" i="1"/>
  <c r="W3575" i="1" a="1"/>
  <c r="W3575" i="1" s="1"/>
  <c r="S3575" i="1"/>
  <c r="C3997" i="1"/>
  <c r="W3983" i="1" a="1"/>
  <c r="W3983" i="1" s="1"/>
  <c r="S3983" i="1"/>
  <c r="W3970" i="1" a="1"/>
  <c r="W3970" i="1" s="1"/>
  <c r="S3970" i="1"/>
  <c r="C3957" i="1"/>
  <c r="W3943" i="1" a="1"/>
  <c r="W3943" i="1" s="1"/>
  <c r="S3943" i="1"/>
  <c r="W3918" i="1" a="1"/>
  <c r="W3918" i="1" s="1"/>
  <c r="S3918" i="1"/>
  <c r="W3893" i="1" a="1"/>
  <c r="W3893" i="1" s="1"/>
  <c r="S3893" i="1"/>
  <c r="W3868" i="1" a="1"/>
  <c r="W3868" i="1" s="1"/>
  <c r="S3868" i="1"/>
  <c r="W3854" i="1" a="1"/>
  <c r="W3854" i="1" s="1"/>
  <c r="S3854" i="1"/>
  <c r="W3829" i="1" a="1"/>
  <c r="W3829" i="1" s="1"/>
  <c r="S3829" i="1"/>
  <c r="W3805" i="1" a="1"/>
  <c r="W3805" i="1" s="1"/>
  <c r="S3805" i="1"/>
  <c r="W3791" i="1" a="1"/>
  <c r="W3791" i="1" s="1"/>
  <c r="S3791" i="1"/>
  <c r="C4000" i="1"/>
  <c r="O4000" i="1"/>
  <c r="C3992" i="1"/>
  <c r="O3992" i="1"/>
  <c r="C3984" i="1"/>
  <c r="O3984" i="1"/>
  <c r="C3976" i="1"/>
  <c r="O3976" i="1"/>
  <c r="C3968" i="1"/>
  <c r="O3968" i="1"/>
  <c r="C3960" i="1"/>
  <c r="O3960" i="1"/>
  <c r="C3952" i="1"/>
  <c r="O3952" i="1"/>
  <c r="C3944" i="1"/>
  <c r="O3944" i="1"/>
  <c r="C3936" i="1"/>
  <c r="O3936" i="1"/>
  <c r="C3928" i="1"/>
  <c r="O3928" i="1"/>
  <c r="C3920" i="1"/>
  <c r="O3920" i="1"/>
  <c r="C3912" i="1"/>
  <c r="O3912" i="1"/>
  <c r="C3904" i="1"/>
  <c r="O3904" i="1"/>
  <c r="C3896" i="1"/>
  <c r="O3896" i="1"/>
  <c r="C3888" i="1"/>
  <c r="O3888" i="1"/>
  <c r="C3880" i="1"/>
  <c r="O3880" i="1"/>
  <c r="C3872" i="1"/>
  <c r="O3872" i="1"/>
  <c r="C3864" i="1"/>
  <c r="O3864" i="1"/>
  <c r="C3856" i="1"/>
  <c r="O3856" i="1"/>
  <c r="C3848" i="1"/>
  <c r="O3848" i="1"/>
  <c r="C3840" i="1"/>
  <c r="O3840" i="1"/>
  <c r="C3832" i="1"/>
  <c r="O3832" i="1"/>
  <c r="C3824" i="1"/>
  <c r="O3824" i="1"/>
  <c r="C3808" i="1"/>
  <c r="O3808" i="1"/>
  <c r="C3800" i="1"/>
  <c r="O3800" i="1"/>
  <c r="C3792" i="1"/>
  <c r="O3792" i="1"/>
  <c r="C3784" i="1"/>
  <c r="O3784" i="1"/>
  <c r="W2875" i="1" a="1"/>
  <c r="W2875" i="1" s="1"/>
  <c r="S2875" i="1"/>
  <c r="W2851" i="1" a="1"/>
  <c r="W2851" i="1" s="1"/>
  <c r="S2851" i="1"/>
  <c r="W2837" i="1" a="1"/>
  <c r="W2837" i="1" s="1"/>
  <c r="S2837" i="1"/>
  <c r="W2810" i="1" a="1"/>
  <c r="W2810" i="1" s="1"/>
  <c r="S2810" i="1"/>
  <c r="W2797" i="1" a="1"/>
  <c r="W2797" i="1" s="1"/>
  <c r="S2797" i="1"/>
  <c r="W2783" i="1" a="1"/>
  <c r="W2783" i="1" s="1"/>
  <c r="S2783" i="1"/>
  <c r="W2772" i="1" a="1"/>
  <c r="W2772" i="1" s="1"/>
  <c r="S2772" i="1"/>
  <c r="W2746" i="1" a="1"/>
  <c r="W2746" i="1" s="1"/>
  <c r="S2746" i="1"/>
  <c r="W2734" i="1" a="1"/>
  <c r="W2734" i="1" s="1"/>
  <c r="S2734" i="1"/>
  <c r="W2725" i="1" a="1"/>
  <c r="W2725" i="1" s="1"/>
  <c r="S2725" i="1"/>
  <c r="W2714" i="1" a="1"/>
  <c r="W2714" i="1" s="1"/>
  <c r="S2714" i="1"/>
  <c r="W2679" i="1" a="1"/>
  <c r="W2679" i="1" s="1"/>
  <c r="S2679" i="1"/>
  <c r="W2655" i="1" a="1"/>
  <c r="W2655" i="1" s="1"/>
  <c r="S2655" i="1"/>
  <c r="W2620" i="1" a="1"/>
  <c r="W2620" i="1" s="1"/>
  <c r="S2620" i="1"/>
  <c r="S2610" i="1"/>
  <c r="W2597" i="1" a="1"/>
  <c r="W2597" i="1" s="1"/>
  <c r="S2597" i="1"/>
  <c r="W2571" i="1" a="1"/>
  <c r="W2571" i="1" s="1"/>
  <c r="S2571" i="1"/>
  <c r="W2558" i="1" a="1"/>
  <c r="W2558" i="1" s="1"/>
  <c r="S2558" i="1"/>
  <c r="W2511" i="1" a="1"/>
  <c r="W2511" i="1" s="1"/>
  <c r="S2511" i="1"/>
  <c r="W2501" i="1" a="1"/>
  <c r="W2501" i="1" s="1"/>
  <c r="S2501" i="1"/>
  <c r="W2486" i="1" a="1"/>
  <c r="W2486" i="1" s="1"/>
  <c r="S2486" i="1"/>
  <c r="W2475" i="1" a="1"/>
  <c r="W2475" i="1" s="1"/>
  <c r="S2475" i="1"/>
  <c r="W2461" i="1" a="1"/>
  <c r="W2461" i="1" s="1"/>
  <c r="W3104" i="1" a="1"/>
  <c r="W3104" i="1" s="1"/>
  <c r="S3104" i="1"/>
  <c r="W3096" i="1" a="1"/>
  <c r="W3096" i="1" s="1"/>
  <c r="S3096" i="1"/>
  <c r="W3088" i="1" a="1"/>
  <c r="W3088" i="1" s="1"/>
  <c r="S3088" i="1"/>
  <c r="W3080" i="1" a="1"/>
  <c r="W3080" i="1" s="1"/>
  <c r="S3080" i="1"/>
  <c r="W3048" i="1" a="1"/>
  <c r="W3048" i="1" s="1"/>
  <c r="S3048" i="1"/>
  <c r="W3040" i="1" a="1"/>
  <c r="W3040" i="1" s="1"/>
  <c r="S3040" i="1"/>
  <c r="W3024" i="1" a="1"/>
  <c r="W3024" i="1" s="1"/>
  <c r="S3024" i="1"/>
  <c r="W3016" i="1" a="1"/>
  <c r="W3016" i="1" s="1"/>
  <c r="S3016" i="1"/>
  <c r="W3008" i="1" a="1"/>
  <c r="W3008" i="1" s="1"/>
  <c r="S3008" i="1"/>
  <c r="W3000" i="1" a="1"/>
  <c r="W3000" i="1" s="1"/>
  <c r="S3000" i="1"/>
  <c r="W2992" i="1" a="1"/>
  <c r="W2992" i="1" s="1"/>
  <c r="S2992" i="1"/>
  <c r="W2984" i="1" a="1"/>
  <c r="W2984" i="1" s="1"/>
  <c r="S2984" i="1"/>
  <c r="W2976" i="1" a="1"/>
  <c r="W2976" i="1" s="1"/>
  <c r="S2976" i="1"/>
  <c r="W2968" i="1" a="1"/>
  <c r="W2968" i="1" s="1"/>
  <c r="S2968" i="1"/>
  <c r="W2936" i="1" a="1"/>
  <c r="W2936" i="1" s="1"/>
  <c r="S2936" i="1"/>
  <c r="W2928" i="1" a="1"/>
  <c r="W2928" i="1" s="1"/>
  <c r="S2928" i="1"/>
  <c r="W2920" i="1" a="1"/>
  <c r="W2920" i="1" s="1"/>
  <c r="S2920" i="1"/>
  <c r="W2912" i="1" a="1"/>
  <c r="W2912" i="1" s="1"/>
  <c r="S2912" i="1"/>
  <c r="W2904" i="1" a="1"/>
  <c r="W2904" i="1" s="1"/>
  <c r="S2904" i="1"/>
  <c r="W2896" i="1" a="1"/>
  <c r="W2896" i="1" s="1"/>
  <c r="S2896" i="1"/>
  <c r="C3139" i="1"/>
  <c r="O3139" i="1"/>
  <c r="C3131" i="1"/>
  <c r="O3131" i="1"/>
  <c r="C3123" i="1"/>
  <c r="O3123" i="1"/>
  <c r="W3462" i="1" a="1"/>
  <c r="W3462" i="1" s="1"/>
  <c r="S3462" i="1"/>
  <c r="C3418" i="1"/>
  <c r="W3390" i="1" a="1"/>
  <c r="W3390" i="1" s="1"/>
  <c r="S3390" i="1"/>
  <c r="W3365" i="1" a="1"/>
  <c r="W3365" i="1" s="1"/>
  <c r="S3365" i="1"/>
  <c r="W3352" i="1" a="1"/>
  <c r="W3352" i="1" s="1"/>
  <c r="S3352" i="1"/>
  <c r="W3290" i="1" a="1"/>
  <c r="W3290" i="1" s="1"/>
  <c r="S3290" i="1"/>
  <c r="W3278" i="1" a="1"/>
  <c r="W3278" i="1" s="1"/>
  <c r="S3278" i="1"/>
  <c r="W3265" i="1" a="1"/>
  <c r="W3265" i="1" s="1"/>
  <c r="S3265" i="1"/>
  <c r="W3253" i="1" a="1"/>
  <c r="W3253" i="1" s="1"/>
  <c r="S3253" i="1"/>
  <c r="W3240" i="1" a="1"/>
  <c r="W3240" i="1" s="1"/>
  <c r="S3240" i="1"/>
  <c r="W3217" i="1" a="1"/>
  <c r="W3217" i="1" s="1"/>
  <c r="S3217" i="1"/>
  <c r="W3205" i="1" a="1"/>
  <c r="W3205" i="1" s="1"/>
  <c r="S3205" i="1"/>
  <c r="S3192" i="1"/>
  <c r="W3178" i="1" a="1"/>
  <c r="W3178" i="1" s="1"/>
  <c r="S3178" i="1"/>
  <c r="W3166" i="1" a="1"/>
  <c r="W3166" i="1" s="1"/>
  <c r="S3166" i="1"/>
  <c r="W3154" i="1" a="1"/>
  <c r="W3154" i="1" s="1"/>
  <c r="S3154" i="1"/>
  <c r="C3468" i="1"/>
  <c r="O3468" i="1"/>
  <c r="C3460" i="1"/>
  <c r="O3460" i="1"/>
  <c r="C3452" i="1"/>
  <c r="O3452" i="1"/>
  <c r="C3444" i="1"/>
  <c r="O3444" i="1"/>
  <c r="C3436" i="1"/>
  <c r="O3436" i="1"/>
  <c r="C3428" i="1"/>
  <c r="O3428" i="1"/>
  <c r="C3420" i="1"/>
  <c r="O3420" i="1"/>
  <c r="C3412" i="1"/>
  <c r="O3412" i="1"/>
  <c r="C3404" i="1"/>
  <c r="O3404" i="1"/>
  <c r="C3396" i="1"/>
  <c r="O3396" i="1"/>
  <c r="C3388" i="1"/>
  <c r="O3388" i="1"/>
  <c r="C3380" i="1"/>
  <c r="O3380" i="1"/>
  <c r="C3372" i="1"/>
  <c r="O3372" i="1"/>
  <c r="C3364" i="1"/>
  <c r="O3364" i="1"/>
  <c r="C3356" i="1"/>
  <c r="O3356" i="1"/>
  <c r="C3348" i="1"/>
  <c r="O3348" i="1"/>
  <c r="C3340" i="1"/>
  <c r="O3340" i="1"/>
  <c r="C3332" i="1"/>
  <c r="O3332" i="1"/>
  <c r="C3324" i="1"/>
  <c r="O3324" i="1"/>
  <c r="C3316" i="1"/>
  <c r="O3316" i="1"/>
  <c r="C3308" i="1"/>
  <c r="O3308" i="1"/>
  <c r="C3300" i="1"/>
  <c r="O3300" i="1"/>
  <c r="C3292" i="1"/>
  <c r="O3292" i="1"/>
  <c r="C3284" i="1"/>
  <c r="O3284" i="1"/>
  <c r="C3276" i="1"/>
  <c r="O3276" i="1"/>
  <c r="C3268" i="1"/>
  <c r="O3268" i="1"/>
  <c r="C3260" i="1"/>
  <c r="O3260" i="1"/>
  <c r="C3252" i="1"/>
  <c r="O3252" i="1"/>
  <c r="C3244" i="1"/>
  <c r="O3244" i="1"/>
  <c r="C3228" i="1"/>
  <c r="O3228" i="1"/>
  <c r="C3220" i="1"/>
  <c r="O3220" i="1"/>
  <c r="C3212" i="1"/>
  <c r="O3212" i="1"/>
  <c r="C3204" i="1"/>
  <c r="O3204" i="1"/>
  <c r="C3196" i="1"/>
  <c r="O3196" i="1"/>
  <c r="C3188" i="1"/>
  <c r="O3188" i="1"/>
  <c r="C3180" i="1"/>
  <c r="O3180" i="1"/>
  <c r="C3172" i="1"/>
  <c r="O3172" i="1"/>
  <c r="C3164" i="1"/>
  <c r="O3164" i="1"/>
  <c r="C3156" i="1"/>
  <c r="O3156" i="1"/>
  <c r="C3148" i="1"/>
  <c r="O3148" i="1"/>
  <c r="W3484" i="1" a="1"/>
  <c r="W3484" i="1" s="1"/>
  <c r="S3484" i="1"/>
  <c r="C3508" i="1"/>
  <c r="O3508" i="1"/>
  <c r="C3500" i="1"/>
  <c r="O3500" i="1"/>
  <c r="C3492" i="1"/>
  <c r="O3492" i="1"/>
  <c r="W3773" i="1" a="1"/>
  <c r="W3773" i="1" s="1"/>
  <c r="S3773" i="1"/>
  <c r="C3759" i="1"/>
  <c r="C3743" i="1"/>
  <c r="W3730" i="1" a="1"/>
  <c r="W3730" i="1" s="1"/>
  <c r="S3730" i="1"/>
  <c r="C3716" i="1"/>
  <c r="W3700" i="1" a="1"/>
  <c r="W3700" i="1" s="1"/>
  <c r="S3700" i="1"/>
  <c r="W3669" i="1" a="1"/>
  <c r="W3669" i="1" s="1"/>
  <c r="S3669" i="1"/>
  <c r="W3621" i="1" a="1"/>
  <c r="W3621" i="1" s="1"/>
  <c r="S3621" i="1"/>
  <c r="W3605" i="1" a="1"/>
  <c r="W3605" i="1" s="1"/>
  <c r="S3605" i="1"/>
  <c r="W3589" i="1" a="1"/>
  <c r="W3589" i="1" s="1"/>
  <c r="S3589" i="1"/>
  <c r="W3573" i="1" a="1"/>
  <c r="W3573" i="1" s="1"/>
  <c r="S3573" i="1"/>
  <c r="W3533" i="1" a="1"/>
  <c r="W3533" i="1" s="1"/>
  <c r="S3533" i="1"/>
  <c r="C3777" i="1"/>
  <c r="O3777" i="1"/>
  <c r="C3769" i="1"/>
  <c r="O3769" i="1"/>
  <c r="C3761" i="1"/>
  <c r="O3761" i="1"/>
  <c r="C3753" i="1"/>
  <c r="O3753" i="1"/>
  <c r="C3745" i="1"/>
  <c r="O3745" i="1"/>
  <c r="C3737" i="1"/>
  <c r="O3737" i="1"/>
  <c r="C3729" i="1"/>
  <c r="O3729" i="1"/>
  <c r="C3721" i="1"/>
  <c r="O3721" i="1"/>
  <c r="C3713" i="1"/>
  <c r="O3713" i="1"/>
  <c r="C3705" i="1"/>
  <c r="O3705" i="1"/>
  <c r="C3697" i="1"/>
  <c r="O3697" i="1"/>
  <c r="C3689" i="1"/>
  <c r="O3689" i="1"/>
  <c r="C3673" i="1"/>
  <c r="O3673" i="1"/>
  <c r="C3665" i="1"/>
  <c r="O3665" i="1"/>
  <c r="C3657" i="1"/>
  <c r="O3657" i="1"/>
  <c r="C3649" i="1"/>
  <c r="O3649" i="1"/>
  <c r="C3641" i="1"/>
  <c r="O3641" i="1"/>
  <c r="C3633" i="1"/>
  <c r="O3633" i="1"/>
  <c r="C3625" i="1"/>
  <c r="O3625" i="1"/>
  <c r="C3617" i="1"/>
  <c r="O3617" i="1"/>
  <c r="C3609" i="1"/>
  <c r="O3609" i="1"/>
  <c r="C3601" i="1"/>
  <c r="O3601" i="1"/>
  <c r="C3593" i="1"/>
  <c r="O3593" i="1"/>
  <c r="C3585" i="1"/>
  <c r="O3585" i="1"/>
  <c r="C3577" i="1"/>
  <c r="O3577" i="1"/>
  <c r="C3569" i="1"/>
  <c r="O3569" i="1"/>
  <c r="C3553" i="1"/>
  <c r="O3553" i="1"/>
  <c r="C3545" i="1"/>
  <c r="O3545" i="1"/>
  <c r="C3537" i="1"/>
  <c r="O3537" i="1"/>
  <c r="C3529" i="1"/>
  <c r="O3529" i="1"/>
  <c r="C3521" i="1"/>
  <c r="O3521" i="1"/>
  <c r="C3513" i="1"/>
  <c r="O3513" i="1"/>
  <c r="W3956" i="1" a="1"/>
  <c r="W3956" i="1" s="1"/>
  <c r="S3956" i="1"/>
  <c r="W3942" i="1" a="1"/>
  <c r="W3942" i="1" s="1"/>
  <c r="S3942" i="1"/>
  <c r="W3930" i="1" a="1"/>
  <c r="W3930" i="1" s="1"/>
  <c r="S3930" i="1"/>
  <c r="W3917" i="1" a="1"/>
  <c r="W3917" i="1" s="1"/>
  <c r="S3917" i="1"/>
  <c r="W3903" i="1" a="1"/>
  <c r="W3903" i="1" s="1"/>
  <c r="S3903" i="1"/>
  <c r="W3892" i="1" a="1"/>
  <c r="W3892" i="1" s="1"/>
  <c r="S3892" i="1"/>
  <c r="W3878" i="1" a="1"/>
  <c r="W3878" i="1" s="1"/>
  <c r="S3878" i="1"/>
  <c r="W3853" i="1" a="1"/>
  <c r="W3853" i="1" s="1"/>
  <c r="S3853" i="1"/>
  <c r="W3839" i="1" a="1"/>
  <c r="W3839" i="1" s="1"/>
  <c r="S3839" i="1"/>
  <c r="W3828" i="1" a="1"/>
  <c r="W3828" i="1" s="1"/>
  <c r="S3828" i="1"/>
  <c r="W3815" i="1" a="1"/>
  <c r="W3815" i="1" s="1"/>
  <c r="S3815" i="1"/>
  <c r="W3804" i="1" a="1"/>
  <c r="W3804" i="1" s="1"/>
  <c r="S3804" i="1"/>
  <c r="W2874" i="1" a="1"/>
  <c r="W2874" i="1" s="1"/>
  <c r="S2874" i="1"/>
  <c r="W2850" i="1" a="1"/>
  <c r="W2850" i="1" s="1"/>
  <c r="S2850" i="1"/>
  <c r="W2835" i="1" a="1"/>
  <c r="W2835" i="1" s="1"/>
  <c r="S2835" i="1"/>
  <c r="W2821" i="1" a="1"/>
  <c r="W2821" i="1" s="1"/>
  <c r="S2821" i="1"/>
  <c r="W2807" i="1" a="1"/>
  <c r="W2807" i="1" s="1"/>
  <c r="S2807" i="1"/>
  <c r="W2757" i="1" a="1"/>
  <c r="W2757" i="1" s="1"/>
  <c r="S2757" i="1"/>
  <c r="W2733" i="1" a="1"/>
  <c r="W2733" i="1" s="1"/>
  <c r="S2733" i="1"/>
  <c r="W2723" i="1" a="1"/>
  <c r="W2723" i="1" s="1"/>
  <c r="S2723" i="1"/>
  <c r="W2711" i="1" a="1"/>
  <c r="W2711" i="1" s="1"/>
  <c r="S2711" i="1"/>
  <c r="W2700" i="1" a="1"/>
  <c r="W2700" i="1" s="1"/>
  <c r="S2700" i="1"/>
  <c r="W2690" i="1" a="1"/>
  <c r="W2690" i="1" s="1"/>
  <c r="S2690" i="1"/>
  <c r="W2678" i="1" a="1"/>
  <c r="W2678" i="1" s="1"/>
  <c r="S2678" i="1"/>
  <c r="W2668" i="1" a="1"/>
  <c r="W2668" i="1" s="1"/>
  <c r="S2668" i="1"/>
  <c r="W2654" i="1" a="1"/>
  <c r="W2654" i="1" s="1"/>
  <c r="S2654" i="1"/>
  <c r="W2643" i="1" a="1"/>
  <c r="W2643" i="1" s="1"/>
  <c r="S2643" i="1"/>
  <c r="W2630" i="1" a="1"/>
  <c r="W2630" i="1" s="1"/>
  <c r="S2630" i="1"/>
  <c r="W2619" i="1" a="1"/>
  <c r="W2619" i="1" s="1"/>
  <c r="S2619" i="1"/>
  <c r="W2582" i="1" a="1"/>
  <c r="W2582" i="1" s="1"/>
  <c r="S2582" i="1"/>
  <c r="W2570" i="1" a="1"/>
  <c r="W2570" i="1" s="1"/>
  <c r="W2535" i="1" a="1"/>
  <c r="W2535" i="1" s="1"/>
  <c r="S2535" i="1"/>
  <c r="W2524" i="1" a="1"/>
  <c r="W2524" i="1" s="1"/>
  <c r="S2524" i="1"/>
  <c r="W2510" i="1" a="1"/>
  <c r="W2510" i="1" s="1"/>
  <c r="S2510" i="1"/>
  <c r="W2499" i="1" a="1"/>
  <c r="W2499" i="1" s="1"/>
  <c r="S2499" i="1"/>
  <c r="W2474" i="1" a="1"/>
  <c r="W2474" i="1" s="1"/>
  <c r="S2474" i="1"/>
  <c r="W2460" i="1" a="1"/>
  <c r="W2460" i="1" s="1"/>
  <c r="S2460" i="1"/>
  <c r="C2884" i="1"/>
  <c r="O2884" i="1"/>
  <c r="C2852" i="1"/>
  <c r="O2852" i="1"/>
  <c r="C2844" i="1"/>
  <c r="O2844" i="1"/>
  <c r="C2836" i="1"/>
  <c r="O2836" i="1"/>
  <c r="C2820" i="1"/>
  <c r="O2820" i="1"/>
  <c r="C2812" i="1"/>
  <c r="O2812" i="1"/>
  <c r="C2804" i="1"/>
  <c r="O2804" i="1"/>
  <c r="C2788" i="1"/>
  <c r="O2788" i="1"/>
  <c r="C2780" i="1"/>
  <c r="O2780" i="1"/>
  <c r="C2764" i="1"/>
  <c r="O2764" i="1"/>
  <c r="C2756" i="1"/>
  <c r="O2756" i="1"/>
  <c r="C2748" i="1"/>
  <c r="O2748" i="1"/>
  <c r="C2724" i="1"/>
  <c r="O2724" i="1"/>
  <c r="C2660" i="1"/>
  <c r="O2660" i="1"/>
  <c r="C2644" i="1"/>
  <c r="O2644" i="1"/>
  <c r="C2604" i="1"/>
  <c r="O2604" i="1"/>
  <c r="C2596" i="1"/>
  <c r="O2596" i="1"/>
  <c r="C2580" i="1"/>
  <c r="O2580" i="1"/>
  <c r="C2532" i="1"/>
  <c r="O2532" i="1"/>
  <c r="C2516" i="1"/>
  <c r="O2516" i="1"/>
  <c r="C2500" i="1"/>
  <c r="O2500" i="1"/>
  <c r="C2484" i="1"/>
  <c r="O2484" i="1"/>
  <c r="C2468" i="1"/>
  <c r="O2468" i="1"/>
  <c r="W3119" i="1" a="1"/>
  <c r="W3119" i="1" s="1"/>
  <c r="S3119" i="1"/>
  <c r="W3111" i="1" a="1"/>
  <c r="W3111" i="1" s="1"/>
  <c r="S3111" i="1"/>
  <c r="W3087" i="1" a="1"/>
  <c r="W3087" i="1" s="1"/>
  <c r="S3087" i="1"/>
  <c r="W3079" i="1" a="1"/>
  <c r="W3079" i="1" s="1"/>
  <c r="S3079" i="1"/>
  <c r="W3071" i="1" a="1"/>
  <c r="W3071" i="1" s="1"/>
  <c r="S3071" i="1"/>
  <c r="W3055" i="1" a="1"/>
  <c r="W3055" i="1" s="1"/>
  <c r="S3055" i="1"/>
  <c r="W3047" i="1" a="1"/>
  <c r="W3047" i="1" s="1"/>
  <c r="S3047" i="1"/>
  <c r="W3023" i="1" a="1"/>
  <c r="W3023" i="1" s="1"/>
  <c r="S3023" i="1"/>
  <c r="W3015" i="1" a="1"/>
  <c r="W3015" i="1" s="1"/>
  <c r="S3015" i="1"/>
  <c r="W3007" i="1" a="1"/>
  <c r="W3007" i="1" s="1"/>
  <c r="S3007" i="1"/>
  <c r="W2991" i="1" a="1"/>
  <c r="W2991" i="1" s="1"/>
  <c r="S2991" i="1"/>
  <c r="W2983" i="1" a="1"/>
  <c r="W2983" i="1" s="1"/>
  <c r="S2983" i="1"/>
  <c r="W2959" i="1" a="1"/>
  <c r="W2959" i="1" s="1"/>
  <c r="S2959" i="1"/>
  <c r="W2951" i="1" a="1"/>
  <c r="W2951" i="1" s="1"/>
  <c r="S2951" i="1"/>
  <c r="W2943" i="1" a="1"/>
  <c r="W2943" i="1" s="1"/>
  <c r="S2943" i="1"/>
  <c r="W2927" i="1" a="1"/>
  <c r="W2927" i="1" s="1"/>
  <c r="S2927" i="1"/>
  <c r="W2919" i="1" a="1"/>
  <c r="W2919" i="1" s="1"/>
  <c r="S2919" i="1"/>
  <c r="W2911" i="1" a="1"/>
  <c r="W2911" i="1" s="1"/>
  <c r="S2911" i="1"/>
  <c r="W2903" i="1" a="1"/>
  <c r="W2903" i="1" s="1"/>
  <c r="S2903" i="1"/>
  <c r="C3138" i="1"/>
  <c r="O3138" i="1"/>
  <c r="C3130" i="1"/>
  <c r="O3130" i="1"/>
  <c r="C3122" i="1"/>
  <c r="O3122" i="1"/>
  <c r="C3445" i="1"/>
  <c r="W3430" i="1" a="1"/>
  <c r="W3430" i="1" s="1"/>
  <c r="S3430" i="1"/>
  <c r="W3362" i="1" a="1"/>
  <c r="W3362" i="1" s="1"/>
  <c r="S3362" i="1"/>
  <c r="W3351" i="1" a="1"/>
  <c r="W3351" i="1" s="1"/>
  <c r="S3351" i="1"/>
  <c r="W3326" i="1" a="1"/>
  <c r="W3326" i="1" s="1"/>
  <c r="S3326" i="1"/>
  <c r="W3314" i="1" a="1"/>
  <c r="W3314" i="1" s="1"/>
  <c r="S3314" i="1"/>
  <c r="W3289" i="1" a="1"/>
  <c r="W3289" i="1" s="1"/>
  <c r="S3289" i="1"/>
  <c r="W3277" i="1" a="1"/>
  <c r="W3277" i="1" s="1"/>
  <c r="S3277" i="1"/>
  <c r="W3264" i="1" a="1"/>
  <c r="W3264" i="1" s="1"/>
  <c r="S3264" i="1"/>
  <c r="W3177" i="1" a="1"/>
  <c r="W3177" i="1" s="1"/>
  <c r="S3177" i="1"/>
  <c r="W3165" i="1" a="1"/>
  <c r="W3165" i="1" s="1"/>
  <c r="S3165" i="1"/>
  <c r="C3467" i="1"/>
  <c r="O3467" i="1"/>
  <c r="C3459" i="1"/>
  <c r="O3459" i="1"/>
  <c r="C3451" i="1"/>
  <c r="O3451" i="1"/>
  <c r="C3443" i="1"/>
  <c r="O3443" i="1"/>
  <c r="C3435" i="1"/>
  <c r="O3435" i="1"/>
  <c r="C3427" i="1"/>
  <c r="O3427" i="1"/>
  <c r="C3419" i="1"/>
  <c r="O3419" i="1"/>
  <c r="C3411" i="1"/>
  <c r="O3411" i="1"/>
  <c r="C3403" i="1"/>
  <c r="O3403" i="1"/>
  <c r="C3395" i="1"/>
  <c r="O3395" i="1"/>
  <c r="C3387" i="1"/>
  <c r="O3387" i="1"/>
  <c r="C3379" i="1"/>
  <c r="O3379" i="1"/>
  <c r="C3371" i="1"/>
  <c r="O3371" i="1"/>
  <c r="C3363" i="1"/>
  <c r="O3363" i="1"/>
  <c r="C3355" i="1"/>
  <c r="O3355" i="1"/>
  <c r="C3347" i="1"/>
  <c r="O3347" i="1"/>
  <c r="C3339" i="1"/>
  <c r="O3339" i="1"/>
  <c r="C3331" i="1"/>
  <c r="O3331" i="1"/>
  <c r="C3323" i="1"/>
  <c r="O3323" i="1"/>
  <c r="C3315" i="1"/>
  <c r="O3315" i="1"/>
  <c r="C3307" i="1"/>
  <c r="O3307" i="1"/>
  <c r="C3299" i="1"/>
  <c r="O3299" i="1"/>
  <c r="C3291" i="1"/>
  <c r="O3291" i="1"/>
  <c r="C3283" i="1"/>
  <c r="O3283" i="1"/>
  <c r="C3275" i="1"/>
  <c r="O3275" i="1"/>
  <c r="C3267" i="1"/>
  <c r="O3267" i="1"/>
  <c r="C3259" i="1"/>
  <c r="O3259" i="1"/>
  <c r="C3251" i="1"/>
  <c r="O3251" i="1"/>
  <c r="C3243" i="1"/>
  <c r="O3243" i="1"/>
  <c r="C3235" i="1"/>
  <c r="O3235" i="1"/>
  <c r="C3227" i="1"/>
  <c r="O3227" i="1"/>
  <c r="C3219" i="1"/>
  <c r="O3219" i="1"/>
  <c r="C3211" i="1"/>
  <c r="O3211" i="1"/>
  <c r="C3203" i="1"/>
  <c r="O3203" i="1"/>
  <c r="C3195" i="1"/>
  <c r="O3195" i="1"/>
  <c r="C3187" i="1"/>
  <c r="O3187" i="1"/>
  <c r="C3179" i="1"/>
  <c r="O3179" i="1"/>
  <c r="C3171" i="1"/>
  <c r="O3171" i="1"/>
  <c r="C3163" i="1"/>
  <c r="O3163" i="1"/>
  <c r="C3155" i="1"/>
  <c r="O3155" i="1"/>
  <c r="C3147" i="1"/>
  <c r="O3147" i="1"/>
  <c r="W3478" i="1" a="1"/>
  <c r="W3478" i="1" s="1"/>
  <c r="S3478" i="1"/>
  <c r="C3507" i="1"/>
  <c r="O3507" i="1"/>
  <c r="C3499" i="1"/>
  <c r="O3499" i="1"/>
  <c r="C3491" i="1"/>
  <c r="O3491" i="1"/>
  <c r="C3483" i="1"/>
  <c r="O3483" i="1"/>
  <c r="C3475" i="1"/>
  <c r="O3475" i="1"/>
  <c r="C3772" i="1"/>
  <c r="W3757" i="1" a="1"/>
  <c r="W3757" i="1" s="1"/>
  <c r="S3757" i="1"/>
  <c r="W3742" i="1" a="1"/>
  <c r="W3742" i="1" s="1"/>
  <c r="S3742" i="1"/>
  <c r="C3727" i="1"/>
  <c r="W3714" i="1" a="1"/>
  <c r="W3714" i="1" s="1"/>
  <c r="S3714" i="1"/>
  <c r="W3682" i="1" a="1"/>
  <c r="W3682" i="1" s="1"/>
  <c r="S3682" i="1"/>
  <c r="W3652" i="1" a="1"/>
  <c r="W3652" i="1" s="1"/>
  <c r="S3652" i="1"/>
  <c r="W3620" i="1" a="1"/>
  <c r="W3620" i="1" s="1"/>
  <c r="S3620" i="1"/>
  <c r="W3604" i="1" a="1"/>
  <c r="W3604" i="1" s="1"/>
  <c r="S3604" i="1"/>
  <c r="W3588" i="1" a="1"/>
  <c r="W3588" i="1" s="1"/>
  <c r="S3588" i="1"/>
  <c r="W3572" i="1" a="1"/>
  <c r="W3572" i="1" s="1"/>
  <c r="S3572" i="1"/>
  <c r="W3543" i="1" a="1"/>
  <c r="W3543" i="1" s="1"/>
  <c r="S3543" i="1"/>
  <c r="C3776" i="1"/>
  <c r="O3776" i="1"/>
  <c r="C3768" i="1"/>
  <c r="O3768" i="1"/>
  <c r="C3760" i="1"/>
  <c r="O3760" i="1"/>
  <c r="C3752" i="1"/>
  <c r="O3752" i="1"/>
  <c r="C3744" i="1"/>
  <c r="O3744" i="1"/>
  <c r="C3736" i="1"/>
  <c r="O3736" i="1"/>
  <c r="C3728" i="1"/>
  <c r="O3728" i="1"/>
  <c r="C3720" i="1"/>
  <c r="O3720" i="1"/>
  <c r="C3712" i="1"/>
  <c r="O3712" i="1"/>
  <c r="C3704" i="1"/>
  <c r="O3704" i="1"/>
  <c r="C3696" i="1"/>
  <c r="O3696" i="1"/>
  <c r="C3688" i="1"/>
  <c r="O3688" i="1"/>
  <c r="C3680" i="1"/>
  <c r="O3680" i="1"/>
  <c r="C3672" i="1"/>
  <c r="O3672" i="1"/>
  <c r="C3664" i="1"/>
  <c r="O3664" i="1"/>
  <c r="C3656" i="1"/>
  <c r="O3656" i="1"/>
  <c r="C3648" i="1"/>
  <c r="O3648" i="1"/>
  <c r="C3640" i="1"/>
  <c r="O3640" i="1"/>
  <c r="C3632" i="1"/>
  <c r="O3632" i="1"/>
  <c r="C3624" i="1"/>
  <c r="O3624" i="1"/>
  <c r="C3616" i="1"/>
  <c r="O3616" i="1"/>
  <c r="C3608" i="1"/>
  <c r="O3608" i="1"/>
  <c r="C3600" i="1"/>
  <c r="O3600" i="1"/>
  <c r="C3592" i="1"/>
  <c r="O3592" i="1"/>
  <c r="C3584" i="1"/>
  <c r="O3584" i="1"/>
  <c r="C3576" i="1"/>
  <c r="O3576" i="1"/>
  <c r="C3568" i="1"/>
  <c r="O3568" i="1"/>
  <c r="C3560" i="1"/>
  <c r="O3560" i="1"/>
  <c r="C3552" i="1"/>
  <c r="O3552" i="1"/>
  <c r="C3544" i="1"/>
  <c r="O3544" i="1"/>
  <c r="C3528" i="1"/>
  <c r="O3528" i="1"/>
  <c r="C3520" i="1"/>
  <c r="O3520" i="1"/>
  <c r="C3512" i="1"/>
  <c r="O3512" i="1"/>
  <c r="W3994" i="1" a="1"/>
  <c r="W3994" i="1" s="1"/>
  <c r="S3994" i="1"/>
  <c r="W3981" i="1" a="1"/>
  <c r="W3981" i="1" s="1"/>
  <c r="S3981" i="1"/>
  <c r="W3954" i="1" a="1"/>
  <c r="W3954" i="1" s="1"/>
  <c r="S3954" i="1"/>
  <c r="W3916" i="1" a="1"/>
  <c r="W3916" i="1" s="1"/>
  <c r="S3916" i="1"/>
  <c r="W3902" i="1" a="1"/>
  <c r="W3902" i="1" s="1"/>
  <c r="S3902" i="1"/>
  <c r="W3890" i="1" a="1"/>
  <c r="W3890" i="1" s="1"/>
  <c r="S3890" i="1"/>
  <c r="W3863" i="1" a="1"/>
  <c r="W3863" i="1" s="1"/>
  <c r="S3863" i="1"/>
  <c r="W3838" i="1" a="1"/>
  <c r="W3838" i="1" s="1"/>
  <c r="S3838" i="1"/>
  <c r="S3826" i="1"/>
  <c r="W3814" i="1" a="1"/>
  <c r="W3814" i="1" s="1"/>
  <c r="S3814" i="1"/>
  <c r="W3802" i="1" a="1"/>
  <c r="W3802" i="1" s="1"/>
  <c r="S3802" i="1"/>
  <c r="W3789" i="1" a="1"/>
  <c r="W3789" i="1" s="1"/>
  <c r="S3789" i="1"/>
  <c r="C4003" i="1"/>
  <c r="O4003" i="1"/>
  <c r="W2883" i="1" a="1"/>
  <c r="W2883" i="1" s="1"/>
  <c r="S2883" i="1"/>
  <c r="W2871" i="1" a="1"/>
  <c r="W2871" i="1" s="1"/>
  <c r="S2871" i="1"/>
  <c r="W2849" i="1" a="1"/>
  <c r="W2849" i="1" s="1"/>
  <c r="S2849" i="1"/>
  <c r="W2834" i="1" a="1"/>
  <c r="W2834" i="1" s="1"/>
  <c r="S2834" i="1"/>
  <c r="W2819" i="1" a="1"/>
  <c r="W2819" i="1" s="1"/>
  <c r="S2819" i="1"/>
  <c r="W2781" i="1" a="1"/>
  <c r="W2781" i="1" s="1"/>
  <c r="S2781" i="1"/>
  <c r="W2755" i="1" a="1"/>
  <c r="W2755" i="1" s="1"/>
  <c r="S2755" i="1"/>
  <c r="W2732" i="1" a="1"/>
  <c r="W2732" i="1" s="1"/>
  <c r="S2732" i="1"/>
  <c r="W2710" i="1" a="1"/>
  <c r="W2710" i="1" s="1"/>
  <c r="S2710" i="1"/>
  <c r="W2699" i="1" a="1"/>
  <c r="W2699" i="1" s="1"/>
  <c r="S2699" i="1"/>
  <c r="W2687" i="1" a="1"/>
  <c r="W2687" i="1" s="1"/>
  <c r="S2687" i="1"/>
  <c r="W2677" i="1" a="1"/>
  <c r="W2677" i="1" s="1"/>
  <c r="S2677" i="1"/>
  <c r="S2653" i="1"/>
  <c r="W2639" i="1" a="1"/>
  <c r="W2639" i="1" s="1"/>
  <c r="S2639" i="1"/>
  <c r="S2606" i="1"/>
  <c r="W2591" i="1" a="1"/>
  <c r="W2591" i="1" s="1"/>
  <c r="S2591" i="1"/>
  <c r="W2581" i="1" a="1"/>
  <c r="W2581" i="1" s="1"/>
  <c r="S2581" i="1"/>
  <c r="W2567" i="1" a="1"/>
  <c r="W2567" i="1" s="1"/>
  <c r="S2567" i="1"/>
  <c r="W2546" i="1" a="1"/>
  <c r="W2546" i="1" s="1"/>
  <c r="S2546" i="1"/>
  <c r="W2534" i="1" a="1"/>
  <c r="W2534" i="1" s="1"/>
  <c r="S2534" i="1"/>
  <c r="W2509" i="1" a="1"/>
  <c r="W2509" i="1" s="1"/>
  <c r="S2509" i="1"/>
  <c r="W2495" i="1" a="1"/>
  <c r="W2495" i="1" s="1"/>
  <c r="S2495" i="1"/>
  <c r="W2471" i="1" a="1"/>
  <c r="W2471" i="1" s="1"/>
  <c r="S2471" i="1"/>
  <c r="W2459" i="1" a="1"/>
  <c r="W2459" i="1" s="1"/>
  <c r="S2459" i="1"/>
  <c r="W3118" i="1" a="1"/>
  <c r="W3118" i="1" s="1"/>
  <c r="S3118" i="1"/>
  <c r="W3086" i="1" a="1"/>
  <c r="W3086" i="1" s="1"/>
  <c r="S3086" i="1"/>
  <c r="W3078" i="1" a="1"/>
  <c r="W3078" i="1" s="1"/>
  <c r="S3078" i="1"/>
  <c r="W3062" i="1" a="1"/>
  <c r="W3062" i="1" s="1"/>
  <c r="S3062" i="1"/>
  <c r="W3054" i="1" a="1"/>
  <c r="W3054" i="1" s="1"/>
  <c r="S3054" i="1"/>
  <c r="W3046" i="1" a="1"/>
  <c r="W3046" i="1" s="1"/>
  <c r="S3046" i="1"/>
  <c r="W3038" i="1" a="1"/>
  <c r="W3038" i="1" s="1"/>
  <c r="S3038" i="1"/>
  <c r="W3014" i="1" a="1"/>
  <c r="W3014" i="1" s="1"/>
  <c r="S3014" i="1"/>
  <c r="W2974" i="1" a="1"/>
  <c r="W2974" i="1" s="1"/>
  <c r="S2974" i="1"/>
  <c r="W2942" i="1" a="1"/>
  <c r="W2942" i="1" s="1"/>
  <c r="S2942" i="1"/>
  <c r="W2934" i="1" a="1"/>
  <c r="W2934" i="1" s="1"/>
  <c r="S2934" i="1"/>
  <c r="W2926" i="1" a="1"/>
  <c r="W2926" i="1" s="1"/>
  <c r="S2926" i="1"/>
  <c r="W2918" i="1" a="1"/>
  <c r="W2918" i="1" s="1"/>
  <c r="S2918" i="1"/>
  <c r="W2910" i="1" a="1"/>
  <c r="W2910" i="1" s="1"/>
  <c r="S2910" i="1"/>
  <c r="W2902" i="1" a="1"/>
  <c r="W2902" i="1" s="1"/>
  <c r="S2902" i="1"/>
  <c r="W3133" i="1" a="1"/>
  <c r="W3133" i="1" s="1"/>
  <c r="S3133" i="1"/>
  <c r="C3137" i="1"/>
  <c r="O3137" i="1"/>
  <c r="C3129" i="1"/>
  <c r="O3129" i="1"/>
  <c r="C3121" i="1"/>
  <c r="O3121" i="1"/>
  <c r="W3442" i="1" a="1"/>
  <c r="W3442" i="1" s="1"/>
  <c r="S3442" i="1"/>
  <c r="W3401" i="1" a="1"/>
  <c r="W3401" i="1" s="1"/>
  <c r="S3401" i="1"/>
  <c r="W3386" i="1" a="1"/>
  <c r="W3386" i="1" s="1"/>
  <c r="S3386" i="1"/>
  <c r="W3374" i="1" a="1"/>
  <c r="W3374" i="1" s="1"/>
  <c r="S3374" i="1"/>
  <c r="W3337" i="1" a="1"/>
  <c r="W3337" i="1" s="1"/>
  <c r="S3337" i="1"/>
  <c r="W3313" i="1" a="1"/>
  <c r="W3313" i="1" s="1"/>
  <c r="S3313" i="1"/>
  <c r="W3288" i="1" a="1"/>
  <c r="W3288" i="1" s="1"/>
  <c r="S3288" i="1"/>
  <c r="W3262" i="1" a="1"/>
  <c r="W3262" i="1" s="1"/>
  <c r="S3262" i="1"/>
  <c r="W3249" i="1" a="1"/>
  <c r="W3249" i="1" s="1"/>
  <c r="S3249" i="1"/>
  <c r="W3237" i="1" a="1"/>
  <c r="W3237" i="1" s="1"/>
  <c r="S3237" i="1"/>
  <c r="W3214" i="1" a="1"/>
  <c r="W3214" i="1" s="1"/>
  <c r="S3214" i="1"/>
  <c r="W3201" i="1" a="1"/>
  <c r="W3201" i="1" s="1"/>
  <c r="S3201" i="1"/>
  <c r="W3189" i="1" a="1"/>
  <c r="W3189" i="1" s="1"/>
  <c r="S3189" i="1"/>
  <c r="W3152" i="1" a="1"/>
  <c r="W3152" i="1" s="1"/>
  <c r="S3152" i="1"/>
  <c r="C3458" i="1"/>
  <c r="O3458" i="1"/>
  <c r="C3402" i="1"/>
  <c r="O3402" i="1"/>
  <c r="C3394" i="1"/>
  <c r="O3394" i="1"/>
  <c r="W3476" i="1" a="1"/>
  <c r="W3476" i="1" s="1"/>
  <c r="S3476" i="1"/>
  <c r="C3506" i="1"/>
  <c r="O3506" i="1"/>
  <c r="C3498" i="1"/>
  <c r="O3498" i="1"/>
  <c r="C3490" i="1"/>
  <c r="O3490" i="1"/>
  <c r="C3482" i="1"/>
  <c r="O3482" i="1"/>
  <c r="W3756" i="1" a="1"/>
  <c r="W3756" i="1" s="1"/>
  <c r="S3756" i="1"/>
  <c r="W3725" i="1" a="1"/>
  <c r="W3725" i="1" s="1"/>
  <c r="S3725" i="1"/>
  <c r="W3695" i="1" a="1"/>
  <c r="W3695" i="1" s="1"/>
  <c r="S3695" i="1"/>
  <c r="W3681" i="1" a="1"/>
  <c r="W3681" i="1" s="1"/>
  <c r="S3681" i="1"/>
  <c r="W3666" i="1" a="1"/>
  <c r="W3666" i="1" s="1"/>
  <c r="S3666" i="1"/>
  <c r="W3650" i="1" a="1"/>
  <c r="W3650" i="1" s="1"/>
  <c r="S3650" i="1"/>
  <c r="W3634" i="1" a="1"/>
  <c r="W3634" i="1" s="1"/>
  <c r="S3634" i="1"/>
  <c r="W3586" i="1" a="1"/>
  <c r="W3586" i="1" s="1"/>
  <c r="S3586" i="1"/>
  <c r="W3530" i="1" a="1"/>
  <c r="W3530" i="1" s="1"/>
  <c r="S3530" i="1"/>
  <c r="W3516" i="1" a="1"/>
  <c r="W3516" i="1" s="1"/>
  <c r="S3516" i="1"/>
  <c r="W3980" i="1" a="1"/>
  <c r="W3980" i="1" s="1"/>
  <c r="S3980" i="1"/>
  <c r="W3965" i="1" a="1"/>
  <c r="W3965" i="1" s="1"/>
  <c r="S3965" i="1"/>
  <c r="W3951" i="1" a="1"/>
  <c r="W3951" i="1" s="1"/>
  <c r="W3940" i="1" a="1"/>
  <c r="W3940" i="1" s="1"/>
  <c r="S3940" i="1"/>
  <c r="W3901" i="1" a="1"/>
  <c r="W3901" i="1" s="1"/>
  <c r="S3901" i="1"/>
  <c r="W3887" i="1" a="1"/>
  <c r="W3887" i="1" s="1"/>
  <c r="S3887" i="1"/>
  <c r="W3837" i="1" a="1"/>
  <c r="W3837" i="1" s="1"/>
  <c r="S3837" i="1"/>
  <c r="L994" i="1" a="1"/>
  <c r="L994" i="1" s="1"/>
  <c r="L982" i="1" a="1"/>
  <c r="L982" i="1" s="1"/>
  <c r="L972" i="1" a="1"/>
  <c r="L972" i="1" s="1"/>
  <c r="L962" i="1" a="1"/>
  <c r="L962" i="1" s="1"/>
  <c r="L950" i="1" a="1"/>
  <c r="L950" i="1" s="1"/>
  <c r="L940" i="1" a="1"/>
  <c r="L940" i="1" s="1"/>
  <c r="L930" i="1" a="1"/>
  <c r="L930" i="1" s="1"/>
  <c r="L918" i="1" a="1"/>
  <c r="L918" i="1" s="1"/>
  <c r="L908" i="1" a="1"/>
  <c r="L908" i="1" s="1"/>
  <c r="L898" i="1" a="1"/>
  <c r="L898" i="1" s="1"/>
  <c r="L886" i="1" a="1"/>
  <c r="L886" i="1" s="1"/>
  <c r="L876" i="1" a="1"/>
  <c r="L876" i="1" s="1"/>
  <c r="L866" i="1" a="1"/>
  <c r="L866" i="1" s="1"/>
  <c r="L854" i="1" a="1"/>
  <c r="L854" i="1" s="1"/>
  <c r="L844" i="1" a="1"/>
  <c r="L844" i="1" s="1"/>
  <c r="L834" i="1" a="1"/>
  <c r="L834" i="1" s="1"/>
  <c r="L822" i="1" a="1"/>
  <c r="L822" i="1" s="1"/>
  <c r="L812" i="1" a="1"/>
  <c r="L812" i="1" s="1"/>
  <c r="L805" i="1" a="1"/>
  <c r="L805" i="1" s="1"/>
  <c r="L796" i="1" a="1"/>
  <c r="L796" i="1" s="1"/>
  <c r="L789" i="1" a="1"/>
  <c r="L789" i="1" s="1"/>
  <c r="L773" i="1" a="1"/>
  <c r="L773" i="1" s="1"/>
  <c r="L758" i="1" a="1"/>
  <c r="L758" i="1" s="1"/>
  <c r="L742" i="1" a="1"/>
  <c r="L742" i="1" s="1"/>
  <c r="L726" i="1" a="1"/>
  <c r="L726" i="1" s="1"/>
  <c r="L711" i="1" a="1"/>
  <c r="L711" i="1" s="1"/>
  <c r="L695" i="1" a="1"/>
  <c r="L695" i="1" s="1"/>
  <c r="L679" i="1" a="1"/>
  <c r="L679" i="1" s="1"/>
  <c r="L664" i="1" a="1"/>
  <c r="L664" i="1" s="1"/>
  <c r="L648" i="1" a="1"/>
  <c r="L648" i="1" s="1"/>
  <c r="L641" i="1" a="1"/>
  <c r="L641" i="1" s="1"/>
  <c r="L632" i="1" a="1"/>
  <c r="L632" i="1" s="1"/>
  <c r="L625" i="1" a="1"/>
  <c r="L625" i="1" s="1"/>
  <c r="L618" i="1" a="1"/>
  <c r="L618" i="1" s="1"/>
  <c r="L609" i="1" a="1"/>
  <c r="L609" i="1" s="1"/>
  <c r="L602" i="1" a="1"/>
  <c r="L602" i="1" s="1"/>
  <c r="L583" i="1" a="1"/>
  <c r="L583" i="1" s="1"/>
  <c r="L569" i="1" a="1"/>
  <c r="L569" i="1" s="1"/>
  <c r="L554" i="1" a="1"/>
  <c r="L554" i="1" s="1"/>
  <c r="L522" i="1" a="1"/>
  <c r="L522" i="1" s="1"/>
  <c r="L1003" i="1" a="1"/>
  <c r="L1003" i="1" s="1"/>
  <c r="L991" i="1" a="1"/>
  <c r="L991" i="1" s="1"/>
  <c r="L981" i="1" a="1"/>
  <c r="L981" i="1" s="1"/>
  <c r="L971" i="1" a="1"/>
  <c r="L971" i="1" s="1"/>
  <c r="L959" i="1" a="1"/>
  <c r="L959" i="1" s="1"/>
  <c r="L949" i="1" a="1"/>
  <c r="L949" i="1" s="1"/>
  <c r="L939" i="1" a="1"/>
  <c r="L939" i="1" s="1"/>
  <c r="L927" i="1" a="1"/>
  <c r="L927" i="1" s="1"/>
  <c r="L917" i="1" a="1"/>
  <c r="L917" i="1" s="1"/>
  <c r="L907" i="1" a="1"/>
  <c r="L907" i="1" s="1"/>
  <c r="L895" i="1" a="1"/>
  <c r="L895" i="1" s="1"/>
  <c r="L885" i="1" a="1"/>
  <c r="L885" i="1" s="1"/>
  <c r="L875" i="1" a="1"/>
  <c r="L875" i="1" s="1"/>
  <c r="L863" i="1" a="1"/>
  <c r="L863" i="1" s="1"/>
  <c r="L853" i="1" a="1"/>
  <c r="L853" i="1" s="1"/>
  <c r="L843" i="1" a="1"/>
  <c r="L843" i="1" s="1"/>
  <c r="L831" i="1" a="1"/>
  <c r="L831" i="1" s="1"/>
  <c r="L821" i="1" a="1"/>
  <c r="L821" i="1" s="1"/>
  <c r="L811" i="1" a="1"/>
  <c r="L811" i="1" s="1"/>
  <c r="L802" i="1" a="1"/>
  <c r="L802" i="1" s="1"/>
  <c r="L795" i="1" a="1"/>
  <c r="L795" i="1" s="1"/>
  <c r="L788" i="1" a="1"/>
  <c r="L788" i="1" s="1"/>
  <c r="L779" i="1" a="1"/>
  <c r="L779" i="1" s="1"/>
  <c r="L772" i="1" a="1"/>
  <c r="L772" i="1" s="1"/>
  <c r="L765" i="1" a="1"/>
  <c r="L765" i="1" s="1"/>
  <c r="L756" i="1" a="1"/>
  <c r="L756" i="1" s="1"/>
  <c r="L749" i="1" a="1"/>
  <c r="L749" i="1" s="1"/>
  <c r="L733" i="1" a="1"/>
  <c r="L733" i="1" s="1"/>
  <c r="L718" i="1" a="1"/>
  <c r="L718" i="1" s="1"/>
  <c r="L702" i="1" a="1"/>
  <c r="L702" i="1" s="1"/>
  <c r="L686" i="1" a="1"/>
  <c r="L686" i="1" s="1"/>
  <c r="L671" i="1" a="1"/>
  <c r="L671" i="1" s="1"/>
  <c r="L655" i="1" a="1"/>
  <c r="L655" i="1" s="1"/>
  <c r="L639" i="1" a="1"/>
  <c r="L639" i="1" s="1"/>
  <c r="L624" i="1" a="1"/>
  <c r="L624" i="1" s="1"/>
  <c r="L608" i="1" a="1"/>
  <c r="L608" i="1" s="1"/>
  <c r="L600" i="1" a="1"/>
  <c r="L600" i="1" s="1"/>
  <c r="L591" i="1" a="1"/>
  <c r="L591" i="1" s="1"/>
  <c r="L568" i="1" a="1"/>
  <c r="L568" i="1" s="1"/>
  <c r="L551" i="1" a="1"/>
  <c r="L551" i="1" s="1"/>
  <c r="L536" i="1" a="1"/>
  <c r="L536" i="1" s="1"/>
  <c r="L1002" i="1" a="1"/>
  <c r="L1002" i="1" s="1"/>
  <c r="L990" i="1" a="1"/>
  <c r="L990" i="1" s="1"/>
  <c r="L980" i="1" a="1"/>
  <c r="L980" i="1" s="1"/>
  <c r="L970" i="1" a="1"/>
  <c r="L970" i="1" s="1"/>
  <c r="L958" i="1" a="1"/>
  <c r="L958" i="1" s="1"/>
  <c r="L948" i="1" a="1"/>
  <c r="L948" i="1" s="1"/>
  <c r="L938" i="1" a="1"/>
  <c r="L938" i="1" s="1"/>
  <c r="L926" i="1" a="1"/>
  <c r="L926" i="1" s="1"/>
  <c r="L916" i="1" a="1"/>
  <c r="L916" i="1" s="1"/>
  <c r="L906" i="1" a="1"/>
  <c r="L906" i="1" s="1"/>
  <c r="L894" i="1" a="1"/>
  <c r="L894" i="1" s="1"/>
  <c r="L884" i="1" a="1"/>
  <c r="L884" i="1" s="1"/>
  <c r="L874" i="1" a="1"/>
  <c r="L874" i="1" s="1"/>
  <c r="L862" i="1" a="1"/>
  <c r="L862" i="1" s="1"/>
  <c r="L852" i="1" a="1"/>
  <c r="L852" i="1" s="1"/>
  <c r="L842" i="1" a="1"/>
  <c r="L842" i="1" s="1"/>
  <c r="L830" i="1" a="1"/>
  <c r="L830" i="1" s="1"/>
  <c r="L820" i="1" a="1"/>
  <c r="L820" i="1" s="1"/>
  <c r="L810" i="1" a="1"/>
  <c r="L810" i="1" s="1"/>
  <c r="L801" i="1" a="1"/>
  <c r="L801" i="1" s="1"/>
  <c r="L794" i="1" a="1"/>
  <c r="L794" i="1" s="1"/>
  <c r="L787" i="1" a="1"/>
  <c r="L787" i="1" s="1"/>
  <c r="L778" i="1" a="1"/>
  <c r="L778" i="1" s="1"/>
  <c r="L771" i="1" a="1"/>
  <c r="L771" i="1" s="1"/>
  <c r="L764" i="1" a="1"/>
  <c r="L764" i="1" s="1"/>
  <c r="L755" i="1" a="1"/>
  <c r="L755" i="1" s="1"/>
  <c r="L748" i="1" a="1"/>
  <c r="L748" i="1" s="1"/>
  <c r="L741" i="1" a="1"/>
  <c r="L741" i="1" s="1"/>
  <c r="L732" i="1" a="1"/>
  <c r="L732" i="1" s="1"/>
  <c r="L725" i="1" a="1"/>
  <c r="L725" i="1" s="1"/>
  <c r="L709" i="1" a="1"/>
  <c r="L709" i="1" s="1"/>
  <c r="L694" i="1" a="1"/>
  <c r="L694" i="1" s="1"/>
  <c r="L678" i="1" a="1"/>
  <c r="L678" i="1" s="1"/>
  <c r="L662" i="1" a="1"/>
  <c r="L662" i="1" s="1"/>
  <c r="L647" i="1" a="1"/>
  <c r="L647" i="1" s="1"/>
  <c r="L631" i="1" a="1"/>
  <c r="L631" i="1" s="1"/>
  <c r="L615" i="1" a="1"/>
  <c r="L615" i="1" s="1"/>
  <c r="L581" i="1" a="1"/>
  <c r="L581" i="1" s="1"/>
  <c r="L566" i="1" a="1"/>
  <c r="L566" i="1" s="1"/>
  <c r="L550" i="1" a="1"/>
  <c r="L550" i="1" s="1"/>
  <c r="L533" i="1" a="1"/>
  <c r="L533" i="1" s="1"/>
  <c r="L518" i="1" a="1"/>
  <c r="L518" i="1" s="1"/>
  <c r="L999" i="1" a="1"/>
  <c r="L999" i="1" s="1"/>
  <c r="L989" i="1" a="1"/>
  <c r="L989" i="1" s="1"/>
  <c r="L979" i="1" a="1"/>
  <c r="L979" i="1" s="1"/>
  <c r="L967" i="1" a="1"/>
  <c r="L967" i="1" s="1"/>
  <c r="L957" i="1" a="1"/>
  <c r="L957" i="1" s="1"/>
  <c r="L947" i="1" a="1"/>
  <c r="L947" i="1" s="1"/>
  <c r="L935" i="1" a="1"/>
  <c r="L935" i="1" s="1"/>
  <c r="L925" i="1" a="1"/>
  <c r="L925" i="1" s="1"/>
  <c r="L915" i="1" a="1"/>
  <c r="L915" i="1" s="1"/>
  <c r="L903" i="1" a="1"/>
  <c r="L903" i="1" s="1"/>
  <c r="L893" i="1" a="1"/>
  <c r="L893" i="1" s="1"/>
  <c r="L883" i="1" a="1"/>
  <c r="L883" i="1" s="1"/>
  <c r="L871" i="1" a="1"/>
  <c r="L871" i="1" s="1"/>
  <c r="L861" i="1" a="1"/>
  <c r="L861" i="1" s="1"/>
  <c r="L851" i="1" a="1"/>
  <c r="L851" i="1" s="1"/>
  <c r="L839" i="1" a="1"/>
  <c r="L839" i="1" s="1"/>
  <c r="L829" i="1" a="1"/>
  <c r="L829" i="1" s="1"/>
  <c r="L819" i="1" a="1"/>
  <c r="L819" i="1" s="1"/>
  <c r="L800" i="1" a="1"/>
  <c r="L800" i="1" s="1"/>
  <c r="L793" i="1" a="1"/>
  <c r="L793" i="1" s="1"/>
  <c r="L784" i="1" a="1"/>
  <c r="L784" i="1" s="1"/>
  <c r="L777" i="1" a="1"/>
  <c r="L777" i="1" s="1"/>
  <c r="L770" i="1" a="1"/>
  <c r="L770" i="1" s="1"/>
  <c r="L761" i="1" a="1"/>
  <c r="L761" i="1" s="1"/>
  <c r="L754" i="1" a="1"/>
  <c r="L754" i="1" s="1"/>
  <c r="L747" i="1" a="1"/>
  <c r="L747" i="1" s="1"/>
  <c r="L738" i="1" a="1"/>
  <c r="L738" i="1" s="1"/>
  <c r="L731" i="1" a="1"/>
  <c r="L731" i="1" s="1"/>
  <c r="L724" i="1" a="1"/>
  <c r="L724" i="1" s="1"/>
  <c r="L715" i="1" a="1"/>
  <c r="L715" i="1" s="1"/>
  <c r="L708" i="1" a="1"/>
  <c r="L708" i="1" s="1"/>
  <c r="L701" i="1" a="1"/>
  <c r="L701" i="1" s="1"/>
  <c r="L692" i="1" a="1"/>
  <c r="L692" i="1" s="1"/>
  <c r="L685" i="1" a="1"/>
  <c r="L685" i="1" s="1"/>
  <c r="L669" i="1" a="1"/>
  <c r="L669" i="1" s="1"/>
  <c r="L654" i="1" a="1"/>
  <c r="L654" i="1" s="1"/>
  <c r="L638" i="1" a="1"/>
  <c r="L638" i="1" s="1"/>
  <c r="L622" i="1" a="1"/>
  <c r="L622" i="1" s="1"/>
  <c r="L607" i="1" a="1"/>
  <c r="L607" i="1" s="1"/>
  <c r="L598" i="1" a="1"/>
  <c r="L598" i="1" s="1"/>
  <c r="L580" i="1" a="1"/>
  <c r="L580" i="1" s="1"/>
  <c r="L564" i="1" a="1"/>
  <c r="L564" i="1" s="1"/>
  <c r="L547" i="1" a="1"/>
  <c r="L547" i="1" s="1"/>
  <c r="L532" i="1" a="1"/>
  <c r="L532" i="1" s="1"/>
  <c r="L998" i="1" a="1"/>
  <c r="L998" i="1" s="1"/>
  <c r="L988" i="1" a="1"/>
  <c r="L988" i="1" s="1"/>
  <c r="L978" i="1" a="1"/>
  <c r="L978" i="1" s="1"/>
  <c r="L966" i="1" a="1"/>
  <c r="L966" i="1" s="1"/>
  <c r="L956" i="1" a="1"/>
  <c r="L956" i="1" s="1"/>
  <c r="L946" i="1" a="1"/>
  <c r="L946" i="1" s="1"/>
  <c r="L934" i="1" a="1"/>
  <c r="L934" i="1" s="1"/>
  <c r="L924" i="1" a="1"/>
  <c r="L924" i="1" s="1"/>
  <c r="L914" i="1" a="1"/>
  <c r="L914" i="1" s="1"/>
  <c r="L902" i="1" a="1"/>
  <c r="L902" i="1" s="1"/>
  <c r="L892" i="1" a="1"/>
  <c r="L892" i="1" s="1"/>
  <c r="L882" i="1" a="1"/>
  <c r="L882" i="1" s="1"/>
  <c r="L870" i="1" a="1"/>
  <c r="L870" i="1" s="1"/>
  <c r="L860" i="1" a="1"/>
  <c r="L860" i="1" s="1"/>
  <c r="L850" i="1" a="1"/>
  <c r="L850" i="1" s="1"/>
  <c r="L838" i="1" a="1"/>
  <c r="L838" i="1" s="1"/>
  <c r="L828" i="1" a="1"/>
  <c r="L828" i="1" s="1"/>
  <c r="L818" i="1" a="1"/>
  <c r="L818" i="1" s="1"/>
  <c r="L807" i="1" a="1"/>
  <c r="L807" i="1" s="1"/>
  <c r="L792" i="1" a="1"/>
  <c r="L792" i="1" s="1"/>
  <c r="L776" i="1" a="1"/>
  <c r="L776" i="1" s="1"/>
  <c r="L769" i="1" a="1"/>
  <c r="L769" i="1" s="1"/>
  <c r="L760" i="1" a="1"/>
  <c r="L760" i="1" s="1"/>
  <c r="L753" i="1" a="1"/>
  <c r="L753" i="1" s="1"/>
  <c r="L746" i="1" a="1"/>
  <c r="L746" i="1" s="1"/>
  <c r="L737" i="1" a="1"/>
  <c r="L737" i="1" s="1"/>
  <c r="L730" i="1" a="1"/>
  <c r="L730" i="1" s="1"/>
  <c r="L723" i="1" a="1"/>
  <c r="L723" i="1" s="1"/>
  <c r="L714" i="1" a="1"/>
  <c r="L714" i="1" s="1"/>
  <c r="L707" i="1" a="1"/>
  <c r="L707" i="1" s="1"/>
  <c r="L700" i="1" a="1"/>
  <c r="L700" i="1" s="1"/>
  <c r="L691" i="1" a="1"/>
  <c r="L691" i="1" s="1"/>
  <c r="L684" i="1" a="1"/>
  <c r="L684" i="1" s="1"/>
  <c r="L677" i="1" a="1"/>
  <c r="L677" i="1" s="1"/>
  <c r="L668" i="1" a="1"/>
  <c r="L668" i="1" s="1"/>
  <c r="L661" i="1" a="1"/>
  <c r="L661" i="1" s="1"/>
  <c r="L645" i="1" a="1"/>
  <c r="L645" i="1" s="1"/>
  <c r="L630" i="1" a="1"/>
  <c r="L630" i="1" s="1"/>
  <c r="L614" i="1" a="1"/>
  <c r="L614" i="1" s="1"/>
  <c r="L587" i="1" a="1"/>
  <c r="L587" i="1" s="1"/>
  <c r="L577" i="1" a="1"/>
  <c r="L577" i="1" s="1"/>
  <c r="L563" i="1" a="1"/>
  <c r="L563" i="1" s="1"/>
  <c r="L530" i="1" a="1"/>
  <c r="L530" i="1" s="1"/>
  <c r="L515" i="1" a="1"/>
  <c r="L515" i="1" s="1"/>
  <c r="L997" i="1" a="1"/>
  <c r="L997" i="1" s="1"/>
  <c r="L987" i="1" a="1"/>
  <c r="L987" i="1" s="1"/>
  <c r="L975" i="1" a="1"/>
  <c r="L975" i="1" s="1"/>
  <c r="L965" i="1" a="1"/>
  <c r="L965" i="1" s="1"/>
  <c r="L955" i="1" a="1"/>
  <c r="L955" i="1" s="1"/>
  <c r="L943" i="1" a="1"/>
  <c r="L943" i="1" s="1"/>
  <c r="L933" i="1" a="1"/>
  <c r="L933" i="1" s="1"/>
  <c r="L923" i="1" a="1"/>
  <c r="L923" i="1" s="1"/>
  <c r="L911" i="1" a="1"/>
  <c r="L911" i="1" s="1"/>
  <c r="L901" i="1" a="1"/>
  <c r="L901" i="1" s="1"/>
  <c r="L891" i="1" a="1"/>
  <c r="L891" i="1" s="1"/>
  <c r="L879" i="1" a="1"/>
  <c r="L879" i="1" s="1"/>
  <c r="L869" i="1" a="1"/>
  <c r="L869" i="1" s="1"/>
  <c r="L859" i="1" a="1"/>
  <c r="L859" i="1" s="1"/>
  <c r="L847" i="1" a="1"/>
  <c r="L847" i="1" s="1"/>
  <c r="L837" i="1" a="1"/>
  <c r="L837" i="1" s="1"/>
  <c r="L827" i="1" a="1"/>
  <c r="L827" i="1" s="1"/>
  <c r="L815" i="1" a="1"/>
  <c r="L815" i="1" s="1"/>
  <c r="L799" i="1" a="1"/>
  <c r="L799" i="1" s="1"/>
  <c r="L783" i="1" a="1"/>
  <c r="L783" i="1" s="1"/>
  <c r="L767" i="1" a="1"/>
  <c r="L767" i="1" s="1"/>
  <c r="L752" i="1" a="1"/>
  <c r="L752" i="1" s="1"/>
  <c r="L736" i="1" a="1"/>
  <c r="L736" i="1" s="1"/>
  <c r="L729" i="1" a="1"/>
  <c r="L729" i="1" s="1"/>
  <c r="L720" i="1" a="1"/>
  <c r="L720" i="1" s="1"/>
  <c r="L713" i="1" a="1"/>
  <c r="L713" i="1" s="1"/>
  <c r="L706" i="1" a="1"/>
  <c r="L706" i="1" s="1"/>
  <c r="L697" i="1" a="1"/>
  <c r="L697" i="1" s="1"/>
  <c r="L690" i="1" a="1"/>
  <c r="L690" i="1" s="1"/>
  <c r="L683" i="1" a="1"/>
  <c r="L683" i="1" s="1"/>
  <c r="L674" i="1" a="1"/>
  <c r="L674" i="1" s="1"/>
  <c r="L667" i="1" a="1"/>
  <c r="L667" i="1" s="1"/>
  <c r="L660" i="1" a="1"/>
  <c r="L660" i="1" s="1"/>
  <c r="L651" i="1" a="1"/>
  <c r="L651" i="1" s="1"/>
  <c r="L644" i="1" a="1"/>
  <c r="L644" i="1" s="1"/>
  <c r="L637" i="1" a="1"/>
  <c r="L637" i="1" s="1"/>
  <c r="L628" i="1" a="1"/>
  <c r="L628" i="1" s="1"/>
  <c r="L621" i="1" a="1"/>
  <c r="L621" i="1" s="1"/>
  <c r="L605" i="1" a="1"/>
  <c r="L605" i="1" s="1"/>
  <c r="L597" i="1" a="1"/>
  <c r="L597" i="1" s="1"/>
  <c r="L586" i="1" a="1"/>
  <c r="L586" i="1" s="1"/>
  <c r="L575" i="1" a="1"/>
  <c r="L575" i="1" s="1"/>
  <c r="L545" i="1" a="1"/>
  <c r="L545" i="1" s="1"/>
  <c r="L528" i="1" a="1"/>
  <c r="L528" i="1" s="1"/>
  <c r="L512" i="1" a="1"/>
  <c r="L512" i="1" s="1"/>
  <c r="L520" i="1" a="1"/>
  <c r="L520" i="1" s="1"/>
  <c r="L526" i="1" a="1"/>
  <c r="L526" i="1" s="1"/>
  <c r="L531" i="1" a="1"/>
  <c r="L531" i="1" s="1"/>
  <c r="L543" i="1" a="1"/>
  <c r="L543" i="1" s="1"/>
  <c r="L548" i="1" a="1"/>
  <c r="L548" i="1" s="1"/>
  <c r="L556" i="1" a="1"/>
  <c r="L556" i="1" s="1"/>
  <c r="L561" i="1" a="1"/>
  <c r="L561" i="1" s="1"/>
  <c r="L567" i="1" a="1"/>
  <c r="L567" i="1" s="1"/>
  <c r="L579" i="1" a="1"/>
  <c r="L579" i="1" s="1"/>
  <c r="L508" i="1" a="1"/>
  <c r="L508" i="1" s="1"/>
  <c r="L514" i="1" a="1"/>
  <c r="L514" i="1" s="1"/>
  <c r="L521" i="1" a="1"/>
  <c r="L521" i="1" s="1"/>
  <c r="L527" i="1" a="1"/>
  <c r="L527" i="1" s="1"/>
  <c r="L538" i="1" a="1"/>
  <c r="L538" i="1" s="1"/>
  <c r="L544" i="1" a="1"/>
  <c r="L544" i="1" s="1"/>
  <c r="L549" i="1" a="1"/>
  <c r="L549" i="1" s="1"/>
  <c r="L557" i="1" a="1"/>
  <c r="L557" i="1" s="1"/>
  <c r="L562" i="1" a="1"/>
  <c r="L562" i="1" s="1"/>
  <c r="L574" i="1" a="1"/>
  <c r="L574" i="1" s="1"/>
  <c r="L510" i="1" a="1"/>
  <c r="L510" i="1" s="1"/>
  <c r="L516" i="1" a="1"/>
  <c r="L516" i="1" s="1"/>
  <c r="L529" i="1" a="1"/>
  <c r="L529" i="1" s="1"/>
  <c r="L534" i="1" a="1"/>
  <c r="L534" i="1" s="1"/>
  <c r="L546" i="1" a="1"/>
  <c r="L546" i="1" s="1"/>
  <c r="L552" i="1" a="1"/>
  <c r="L552" i="1" s="1"/>
  <c r="L565" i="1" a="1"/>
  <c r="L565" i="1" s="1"/>
  <c r="L570" i="1" a="1"/>
  <c r="L570" i="1" s="1"/>
  <c r="L582" i="1" a="1"/>
  <c r="L582" i="1" s="1"/>
  <c r="L588" i="1" a="1"/>
  <c r="L588" i="1" s="1"/>
  <c r="L593" i="1" a="1"/>
  <c r="L593" i="1" s="1"/>
  <c r="L599" i="1" a="1"/>
  <c r="L599" i="1" s="1"/>
  <c r="L611" i="1" a="1"/>
  <c r="L611" i="1" s="1"/>
  <c r="L616" i="1" a="1"/>
  <c r="L616" i="1" s="1"/>
  <c r="L629" i="1" a="1"/>
  <c r="L629" i="1" s="1"/>
  <c r="L634" i="1" a="1"/>
  <c r="L634" i="1" s="1"/>
  <c r="L646" i="1" a="1"/>
  <c r="L646" i="1" s="1"/>
  <c r="L652" i="1" a="1"/>
  <c r="L652" i="1" s="1"/>
  <c r="L657" i="1" a="1"/>
  <c r="L657" i="1" s="1"/>
  <c r="L663" i="1" a="1"/>
  <c r="L663" i="1" s="1"/>
  <c r="L675" i="1" a="1"/>
  <c r="L675" i="1" s="1"/>
  <c r="L680" i="1" a="1"/>
  <c r="L680" i="1" s="1"/>
  <c r="L693" i="1" a="1"/>
  <c r="L693" i="1" s="1"/>
  <c r="L698" i="1" a="1"/>
  <c r="L698" i="1" s="1"/>
  <c r="L710" i="1" a="1"/>
  <c r="L710" i="1" s="1"/>
  <c r="L716" i="1" a="1"/>
  <c r="L716" i="1" s="1"/>
  <c r="L721" i="1" a="1"/>
  <c r="L721" i="1" s="1"/>
  <c r="L727" i="1" a="1"/>
  <c r="L727" i="1" s="1"/>
  <c r="L739" i="1" a="1"/>
  <c r="L739" i="1" s="1"/>
  <c r="L744" i="1" a="1"/>
  <c r="L744" i="1" s="1"/>
  <c r="L757" i="1" a="1"/>
  <c r="L757" i="1" s="1"/>
  <c r="L762" i="1" a="1"/>
  <c r="L762" i="1" s="1"/>
  <c r="L774" i="1" a="1"/>
  <c r="L774" i="1" s="1"/>
  <c r="L780" i="1" a="1"/>
  <c r="L780" i="1" s="1"/>
  <c r="L785" i="1" a="1"/>
  <c r="L785" i="1" s="1"/>
  <c r="L791" i="1" a="1"/>
  <c r="L791" i="1" s="1"/>
  <c r="L803" i="1" a="1"/>
  <c r="L803" i="1" s="1"/>
  <c r="L808" i="1" a="1"/>
  <c r="L808" i="1" s="1"/>
  <c r="L816" i="1" a="1"/>
  <c r="L816" i="1" s="1"/>
  <c r="L824" i="1" a="1"/>
  <c r="L824" i="1" s="1"/>
  <c r="L832" i="1" a="1"/>
  <c r="L832" i="1" s="1"/>
  <c r="L840" i="1" a="1"/>
  <c r="L840" i="1" s="1"/>
  <c r="L848" i="1" a="1"/>
  <c r="L848" i="1" s="1"/>
  <c r="L856" i="1" a="1"/>
  <c r="L856" i="1" s="1"/>
  <c r="L864" i="1" a="1"/>
  <c r="L864" i="1" s="1"/>
  <c r="L872" i="1" a="1"/>
  <c r="L872" i="1" s="1"/>
  <c r="L880" i="1" a="1"/>
  <c r="L880" i="1" s="1"/>
  <c r="L888" i="1" a="1"/>
  <c r="L888" i="1" s="1"/>
  <c r="L896" i="1" a="1"/>
  <c r="L896" i="1" s="1"/>
  <c r="L904" i="1" a="1"/>
  <c r="L904" i="1" s="1"/>
  <c r="L912" i="1" a="1"/>
  <c r="L912" i="1" s="1"/>
  <c r="L920" i="1" a="1"/>
  <c r="L920" i="1" s="1"/>
  <c r="L928" i="1" a="1"/>
  <c r="L928" i="1" s="1"/>
  <c r="L936" i="1" a="1"/>
  <c r="L936" i="1" s="1"/>
  <c r="L944" i="1" a="1"/>
  <c r="L944" i="1" s="1"/>
  <c r="L952" i="1" a="1"/>
  <c r="L952" i="1" s="1"/>
  <c r="L960" i="1" a="1"/>
  <c r="L960" i="1" s="1"/>
  <c r="L968" i="1" a="1"/>
  <c r="L968" i="1" s="1"/>
  <c r="L976" i="1" a="1"/>
  <c r="L976" i="1" s="1"/>
  <c r="L984" i="1" a="1"/>
  <c r="L984" i="1" s="1"/>
  <c r="L992" i="1" a="1"/>
  <c r="L992" i="1" s="1"/>
  <c r="L1000" i="1" a="1"/>
  <c r="L1000" i="1" s="1"/>
  <c r="L511" i="1" a="1"/>
  <c r="L511" i="1" s="1"/>
  <c r="L517" i="1" a="1"/>
  <c r="L517" i="1" s="1"/>
  <c r="L523" i="1" a="1"/>
  <c r="L523" i="1" s="1"/>
  <c r="L535" i="1" a="1"/>
  <c r="L535" i="1" s="1"/>
  <c r="L540" i="1" a="1"/>
  <c r="L540" i="1" s="1"/>
  <c r="L553" i="1" a="1"/>
  <c r="L553" i="1" s="1"/>
  <c r="L559" i="1" a="1"/>
  <c r="L559" i="1" s="1"/>
  <c r="L571" i="1" a="1"/>
  <c r="L571" i="1" s="1"/>
  <c r="L576" i="1" a="1"/>
  <c r="L576" i="1" s="1"/>
  <c r="L589" i="1" a="1"/>
  <c r="L589" i="1" s="1"/>
  <c r="L594" i="1" a="1"/>
  <c r="L594" i="1" s="1"/>
  <c r="L606" i="1" a="1"/>
  <c r="L606" i="1" s="1"/>
  <c r="L612" i="1" a="1"/>
  <c r="L612" i="1" s="1"/>
  <c r="L617" i="1" a="1"/>
  <c r="L617" i="1" s="1"/>
  <c r="L623" i="1" a="1"/>
  <c r="L623" i="1" s="1"/>
  <c r="L635" i="1" a="1"/>
  <c r="L635" i="1" s="1"/>
  <c r="L640" i="1" a="1"/>
  <c r="L640" i="1" s="1"/>
  <c r="L653" i="1" a="1"/>
  <c r="L653" i="1" s="1"/>
  <c r="L658" i="1" a="1"/>
  <c r="L658" i="1" s="1"/>
  <c r="L670" i="1" a="1"/>
  <c r="L670" i="1" s="1"/>
  <c r="L676" i="1" a="1"/>
  <c r="L676" i="1" s="1"/>
  <c r="L681" i="1" a="1"/>
  <c r="L681" i="1" s="1"/>
  <c r="L687" i="1" a="1"/>
  <c r="L687" i="1" s="1"/>
  <c r="L699" i="1" a="1"/>
  <c r="L699" i="1" s="1"/>
  <c r="L704" i="1" a="1"/>
  <c r="L704" i="1" s="1"/>
  <c r="L717" i="1" a="1"/>
  <c r="L717" i="1" s="1"/>
  <c r="L722" i="1" a="1"/>
  <c r="L722" i="1" s="1"/>
  <c r="L734" i="1" a="1"/>
  <c r="L734" i="1" s="1"/>
  <c r="L740" i="1" a="1"/>
  <c r="L740" i="1" s="1"/>
  <c r="L745" i="1" a="1"/>
  <c r="L745" i="1" s="1"/>
  <c r="L751" i="1" a="1"/>
  <c r="L751" i="1" s="1"/>
  <c r="L763" i="1" a="1"/>
  <c r="L763" i="1" s="1"/>
  <c r="L768" i="1" a="1"/>
  <c r="L768" i="1" s="1"/>
  <c r="L781" i="1" a="1"/>
  <c r="L781" i="1" s="1"/>
  <c r="L786" i="1" a="1"/>
  <c r="L786" i="1" s="1"/>
  <c r="L798" i="1" a="1"/>
  <c r="L798" i="1" s="1"/>
  <c r="L804" i="1" a="1"/>
  <c r="L804" i="1" s="1"/>
  <c r="L809" i="1" a="1"/>
  <c r="L809" i="1" s="1"/>
  <c r="L817" i="1" a="1"/>
  <c r="L817" i="1" s="1"/>
  <c r="L825" i="1" a="1"/>
  <c r="L825" i="1" s="1"/>
  <c r="L833" i="1" a="1"/>
  <c r="L833" i="1" s="1"/>
  <c r="L841" i="1" a="1"/>
  <c r="L841" i="1" s="1"/>
  <c r="L849" i="1" a="1"/>
  <c r="L849" i="1" s="1"/>
  <c r="L857" i="1" a="1"/>
  <c r="L857" i="1" s="1"/>
  <c r="L865" i="1" a="1"/>
  <c r="L865" i="1" s="1"/>
  <c r="L873" i="1" a="1"/>
  <c r="L873" i="1" s="1"/>
  <c r="L881" i="1" a="1"/>
  <c r="L881" i="1" s="1"/>
  <c r="L889" i="1" a="1"/>
  <c r="L889" i="1" s="1"/>
  <c r="L897" i="1" a="1"/>
  <c r="L897" i="1" s="1"/>
  <c r="L905" i="1" a="1"/>
  <c r="L905" i="1" s="1"/>
  <c r="L913" i="1" a="1"/>
  <c r="L913" i="1" s="1"/>
  <c r="L921" i="1" a="1"/>
  <c r="L921" i="1" s="1"/>
  <c r="L929" i="1" a="1"/>
  <c r="L929" i="1" s="1"/>
  <c r="L937" i="1" a="1"/>
  <c r="L937" i="1" s="1"/>
  <c r="L945" i="1" a="1"/>
  <c r="L945" i="1" s="1"/>
  <c r="L953" i="1" a="1"/>
  <c r="L953" i="1" s="1"/>
  <c r="L961" i="1" a="1"/>
  <c r="L961" i="1" s="1"/>
  <c r="L969" i="1" a="1"/>
  <c r="L969" i="1" s="1"/>
  <c r="L977" i="1" a="1"/>
  <c r="L977" i="1" s="1"/>
  <c r="L985" i="1" a="1"/>
  <c r="L985" i="1" s="1"/>
  <c r="L993" i="1" a="1"/>
  <c r="L993" i="1" s="1"/>
  <c r="L1001" i="1" a="1"/>
  <c r="L1001" i="1" s="1"/>
  <c r="L507" i="1" a="1"/>
  <c r="L507" i="1" s="1"/>
  <c r="L513" i="1" a="1"/>
  <c r="L513" i="1" s="1"/>
  <c r="L519" i="1" a="1"/>
  <c r="L519" i="1" s="1"/>
  <c r="L525" i="1" a="1"/>
  <c r="L525" i="1" s="1"/>
  <c r="L537" i="1" a="1"/>
  <c r="L537" i="1" s="1"/>
  <c r="L542" i="1" a="1"/>
  <c r="L542" i="1" s="1"/>
  <c r="L555" i="1" a="1"/>
  <c r="L555" i="1" s="1"/>
  <c r="L560" i="1" a="1"/>
  <c r="L560" i="1" s="1"/>
  <c r="L573" i="1" a="1"/>
  <c r="L573" i="1" s="1"/>
  <c r="L578" i="1" a="1"/>
  <c r="L578" i="1" s="1"/>
  <c r="L590" i="1" a="1"/>
  <c r="L590" i="1" s="1"/>
  <c r="L596" i="1" a="1"/>
  <c r="L596" i="1" s="1"/>
  <c r="L601" i="1" a="1"/>
  <c r="L601" i="1" s="1"/>
  <c r="L996" i="1" a="1"/>
  <c r="L996" i="1" s="1"/>
  <c r="L986" i="1" a="1"/>
  <c r="L986" i="1" s="1"/>
  <c r="L974" i="1" a="1"/>
  <c r="L974" i="1" s="1"/>
  <c r="L964" i="1" a="1"/>
  <c r="L964" i="1" s="1"/>
  <c r="L954" i="1" a="1"/>
  <c r="L954" i="1" s="1"/>
  <c r="L942" i="1" a="1"/>
  <c r="L942" i="1" s="1"/>
  <c r="L932" i="1" a="1"/>
  <c r="L932" i="1" s="1"/>
  <c r="L922" i="1" a="1"/>
  <c r="L922" i="1" s="1"/>
  <c r="L910" i="1" a="1"/>
  <c r="L910" i="1" s="1"/>
  <c r="L900" i="1" a="1"/>
  <c r="L900" i="1" s="1"/>
  <c r="L890" i="1" a="1"/>
  <c r="L890" i="1" s="1"/>
  <c r="L878" i="1" a="1"/>
  <c r="L878" i="1" s="1"/>
  <c r="L868" i="1" a="1"/>
  <c r="L868" i="1" s="1"/>
  <c r="L858" i="1" a="1"/>
  <c r="L858" i="1" s="1"/>
  <c r="L846" i="1" a="1"/>
  <c r="L846" i="1" s="1"/>
  <c r="L836" i="1" a="1"/>
  <c r="L836" i="1" s="1"/>
  <c r="L826" i="1" a="1"/>
  <c r="L826" i="1" s="1"/>
  <c r="L814" i="1" a="1"/>
  <c r="L814" i="1" s="1"/>
  <c r="L806" i="1" a="1"/>
  <c r="L806" i="1" s="1"/>
  <c r="L790" i="1" a="1"/>
  <c r="L790" i="1" s="1"/>
  <c r="L775" i="1" a="1"/>
  <c r="L775" i="1" s="1"/>
  <c r="L759" i="1" a="1"/>
  <c r="L759" i="1" s="1"/>
  <c r="L743" i="1" a="1"/>
  <c r="L743" i="1" s="1"/>
  <c r="L728" i="1" a="1"/>
  <c r="L728" i="1" s="1"/>
  <c r="L712" i="1" a="1"/>
  <c r="L712" i="1" s="1"/>
  <c r="L705" i="1" a="1"/>
  <c r="L705" i="1" s="1"/>
  <c r="L696" i="1" a="1"/>
  <c r="L696" i="1" s="1"/>
  <c r="L689" i="1" a="1"/>
  <c r="L689" i="1" s="1"/>
  <c r="L682" i="1" a="1"/>
  <c r="L682" i="1" s="1"/>
  <c r="L673" i="1" a="1"/>
  <c r="L673" i="1" s="1"/>
  <c r="L666" i="1" a="1"/>
  <c r="L666" i="1" s="1"/>
  <c r="L659" i="1" a="1"/>
  <c r="L659" i="1" s="1"/>
  <c r="L650" i="1" a="1"/>
  <c r="L650" i="1" s="1"/>
  <c r="L643" i="1" a="1"/>
  <c r="L643" i="1" s="1"/>
  <c r="L636" i="1" a="1"/>
  <c r="L636" i="1" s="1"/>
  <c r="L627" i="1" a="1"/>
  <c r="L627" i="1" s="1"/>
  <c r="L620" i="1" a="1"/>
  <c r="L620" i="1" s="1"/>
  <c r="L613" i="1" a="1"/>
  <c r="L613" i="1" s="1"/>
  <c r="L604" i="1" a="1"/>
  <c r="L604" i="1" s="1"/>
  <c r="L595" i="1" a="1"/>
  <c r="L595" i="1" s="1"/>
  <c r="L585" i="1" a="1"/>
  <c r="L585" i="1" s="1"/>
  <c r="L558" i="1" a="1"/>
  <c r="L558" i="1" s="1"/>
  <c r="L541" i="1" a="1"/>
  <c r="L541" i="1" s="1"/>
  <c r="L995" i="1" a="1"/>
  <c r="L995" i="1" s="1"/>
  <c r="L983" i="1" a="1"/>
  <c r="L983" i="1" s="1"/>
  <c r="L973" i="1" a="1"/>
  <c r="L973" i="1" s="1"/>
  <c r="L963" i="1" a="1"/>
  <c r="L963" i="1" s="1"/>
  <c r="L951" i="1" a="1"/>
  <c r="L951" i="1" s="1"/>
  <c r="L941" i="1" a="1"/>
  <c r="L941" i="1" s="1"/>
  <c r="L931" i="1" a="1"/>
  <c r="L931" i="1" s="1"/>
  <c r="L919" i="1" a="1"/>
  <c r="L919" i="1" s="1"/>
  <c r="L909" i="1" a="1"/>
  <c r="L909" i="1" s="1"/>
  <c r="L899" i="1" a="1"/>
  <c r="L899" i="1" s="1"/>
  <c r="L887" i="1" a="1"/>
  <c r="L887" i="1" s="1"/>
  <c r="L877" i="1" a="1"/>
  <c r="L877" i="1" s="1"/>
  <c r="L867" i="1" a="1"/>
  <c r="L867" i="1" s="1"/>
  <c r="L855" i="1" a="1"/>
  <c r="L855" i="1" s="1"/>
  <c r="L845" i="1" a="1"/>
  <c r="L845" i="1" s="1"/>
  <c r="L835" i="1" a="1"/>
  <c r="L835" i="1" s="1"/>
  <c r="L823" i="1" a="1"/>
  <c r="L823" i="1" s="1"/>
  <c r="L813" i="1" a="1"/>
  <c r="L813" i="1" s="1"/>
  <c r="L797" i="1" a="1"/>
  <c r="L797" i="1" s="1"/>
  <c r="L782" i="1" a="1"/>
  <c r="L782" i="1" s="1"/>
  <c r="L766" i="1" a="1"/>
  <c r="L766" i="1" s="1"/>
  <c r="L750" i="1" a="1"/>
  <c r="L750" i="1" s="1"/>
  <c r="L735" i="1" a="1"/>
  <c r="L735" i="1" s="1"/>
  <c r="L719" i="1" a="1"/>
  <c r="L719" i="1" s="1"/>
  <c r="L703" i="1" a="1"/>
  <c r="L703" i="1" s="1"/>
  <c r="L688" i="1" a="1"/>
  <c r="L688" i="1" s="1"/>
  <c r="L672" i="1" a="1"/>
  <c r="L672" i="1" s="1"/>
  <c r="L665" i="1" a="1"/>
  <c r="L665" i="1" s="1"/>
  <c r="L656" i="1" a="1"/>
  <c r="L656" i="1" s="1"/>
  <c r="L649" i="1" a="1"/>
  <c r="L649" i="1" s="1"/>
  <c r="L642" i="1" a="1"/>
  <c r="L642" i="1" s="1"/>
  <c r="L633" i="1" a="1"/>
  <c r="L633" i="1" s="1"/>
  <c r="L626" i="1" a="1"/>
  <c r="L626" i="1" s="1"/>
  <c r="L619" i="1" a="1"/>
  <c r="L619" i="1" s="1"/>
  <c r="L610" i="1" a="1"/>
  <c r="L610" i="1" s="1"/>
  <c r="L603" i="1" a="1"/>
  <c r="L603" i="1" s="1"/>
  <c r="L592" i="1" a="1"/>
  <c r="L592" i="1" s="1"/>
  <c r="L584" i="1" a="1"/>
  <c r="L584" i="1" s="1"/>
  <c r="L572" i="1" a="1"/>
  <c r="L572" i="1" s="1"/>
  <c r="L539" i="1" a="1"/>
  <c r="L539" i="1" s="1"/>
  <c r="L524" i="1" a="1"/>
  <c r="L524" i="1" s="1"/>
  <c r="L509" i="1" a="1"/>
  <c r="L509" i="1" s="1"/>
  <c r="S6" i="25"/>
  <c r="O6" i="25"/>
  <c r="S12" i="20"/>
  <c r="S13" i="20" s="1"/>
  <c r="S14" i="20" s="1"/>
  <c r="S15" i="20" s="1"/>
  <c r="S16" i="20" s="1"/>
  <c r="S17" i="20" s="1"/>
  <c r="S18" i="20" s="1"/>
  <c r="S19" i="20" s="1"/>
  <c r="S23" i="20"/>
  <c r="S34" i="20"/>
  <c r="S45" i="20"/>
  <c r="S56" i="20"/>
  <c r="S67" i="20"/>
  <c r="BO6" i="1"/>
  <c r="BO7" i="1"/>
  <c r="BO8" i="1"/>
  <c r="BO9" i="1"/>
  <c r="BO10" i="1"/>
  <c r="BO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S68" i="20" l="1"/>
  <c r="S57" i="20"/>
  <c r="S46" i="20"/>
  <c r="S35" i="20"/>
  <c r="S24" i="20"/>
  <c r="S3532" i="1"/>
  <c r="W3405" i="1" a="1"/>
  <c r="W3405" i="1" s="1"/>
  <c r="W3519" i="1" a="1"/>
  <c r="W3519" i="1" s="1"/>
  <c r="S3879" i="1"/>
  <c r="S3449" i="1"/>
  <c r="W3173" i="1" a="1"/>
  <c r="W3173" i="1" s="1"/>
  <c r="S2766" i="1"/>
  <c r="T2766" i="1" s="1"/>
  <c r="W3126" i="1" a="1"/>
  <c r="W3126" i="1" s="1"/>
  <c r="S2143" i="1"/>
  <c r="S2409" i="1"/>
  <c r="S2185" i="1"/>
  <c r="S3417" i="1"/>
  <c r="W3406" i="1" a="1"/>
  <c r="W3406" i="1" s="1"/>
  <c r="W3701" i="1" a="1"/>
  <c r="W3701" i="1" s="1"/>
  <c r="S3218" i="1"/>
  <c r="U3218" i="1" s="1"/>
  <c r="W3368" i="1" a="1"/>
  <c r="W3368" i="1" s="1"/>
  <c r="S2470" i="1"/>
  <c r="W2057" i="1" a="1"/>
  <c r="W2057" i="1" s="1"/>
  <c r="D2567" i="1"/>
  <c r="W3113" i="1" a="1"/>
  <c r="W3113" i="1" s="1"/>
  <c r="S3098" i="1"/>
  <c r="W2971" i="1" a="1"/>
  <c r="W2971" i="1" s="1"/>
  <c r="S2614" i="1"/>
  <c r="V2614" i="1" s="1"/>
  <c r="S2179" i="1"/>
  <c r="U2179" i="1" s="1"/>
  <c r="H2567" i="1"/>
  <c r="S2121" i="1"/>
  <c r="S3448" i="1"/>
  <c r="S3369" i="1"/>
  <c r="S2965" i="1"/>
  <c r="S2297" i="1"/>
  <c r="S3306" i="1"/>
  <c r="V3306" i="1" s="1"/>
  <c r="S2964" i="1"/>
  <c r="T2964" i="1" s="1"/>
  <c r="S2741" i="1"/>
  <c r="W2887" i="1" a="1"/>
  <c r="W2887" i="1" s="1"/>
  <c r="S3591" i="1"/>
  <c r="W2798" i="1" a="1"/>
  <c r="W2798" i="1" s="1"/>
  <c r="W2385" i="1" a="1"/>
  <c r="W2385" i="1" s="1"/>
  <c r="S3850" i="1"/>
  <c r="W2860" i="1" a="1"/>
  <c r="W2860" i="1" s="1"/>
  <c r="D3766" i="1"/>
  <c r="D3472" i="1"/>
  <c r="W2806" i="1" a="1"/>
  <c r="W2806" i="1" s="1"/>
  <c r="S3280" i="1"/>
  <c r="S2693" i="1"/>
  <c r="S3107" i="1"/>
  <c r="W3125" i="1" a="1"/>
  <c r="W3125" i="1" s="1"/>
  <c r="S2166" i="1"/>
  <c r="T2166" i="1" s="1"/>
  <c r="S3102" i="1"/>
  <c r="U3102" i="1" s="1"/>
  <c r="S3830" i="1"/>
  <c r="S3159" i="1"/>
  <c r="S3092" i="1"/>
  <c r="W3226" i="1" a="1"/>
  <c r="W3226" i="1" s="1"/>
  <c r="W3041" i="1" a="1"/>
  <c r="W3041" i="1" s="1"/>
  <c r="W3294" i="1" a="1"/>
  <c r="W3294" i="1" s="1"/>
  <c r="S2035" i="1"/>
  <c r="U2035" i="1" s="1"/>
  <c r="S3618" i="1"/>
  <c r="U3618" i="1" s="1"/>
  <c r="W2541" i="1" a="1"/>
  <c r="W2541" i="1" s="1"/>
  <c r="W2374" i="1" a="1"/>
  <c r="W2374" i="1" s="1"/>
  <c r="S3342" i="1"/>
  <c r="S3036" i="1"/>
  <c r="S3029" i="1"/>
  <c r="S2006" i="1"/>
  <c r="U3373" i="1"/>
  <c r="T3373" i="1"/>
  <c r="U2806" i="1"/>
  <c r="T2806" i="1"/>
  <c r="U3125" i="1"/>
  <c r="T3125" i="1"/>
  <c r="U3988" i="1"/>
  <c r="T3988" i="1"/>
  <c r="U2541" i="1"/>
  <c r="T2541" i="1"/>
  <c r="U3317" i="1"/>
  <c r="T3317" i="1"/>
  <c r="U2765" i="1"/>
  <c r="T2765" i="1"/>
  <c r="U3932" i="1"/>
  <c r="T3932" i="1"/>
  <c r="U2860" i="1"/>
  <c r="T2860" i="1"/>
  <c r="U3234" i="1"/>
  <c r="T3234" i="1"/>
  <c r="U3194" i="1"/>
  <c r="T3194" i="1"/>
  <c r="U2607" i="1"/>
  <c r="T2607" i="1"/>
  <c r="U3226" i="1"/>
  <c r="T3226" i="1"/>
  <c r="U3895" i="1"/>
  <c r="T3895" i="1"/>
  <c r="U2743" i="1"/>
  <c r="T2743" i="1"/>
  <c r="U2019" i="1"/>
  <c r="T2019" i="1"/>
  <c r="U2939" i="1"/>
  <c r="T2939" i="1"/>
  <c r="U3041" i="1"/>
  <c r="T3041" i="1"/>
  <c r="U3049" i="1"/>
  <c r="T3049" i="1"/>
  <c r="U3294" i="1"/>
  <c r="T3294" i="1"/>
  <c r="U3405" i="1"/>
  <c r="T3405" i="1"/>
  <c r="U2142" i="1"/>
  <c r="T2142" i="1"/>
  <c r="U2374" i="1"/>
  <c r="T2374" i="1"/>
  <c r="U3519" i="1"/>
  <c r="T3519" i="1"/>
  <c r="U3173" i="1"/>
  <c r="T3173" i="1"/>
  <c r="U3406" i="1"/>
  <c r="T3406" i="1"/>
  <c r="U2385" i="1"/>
  <c r="T2385" i="1"/>
  <c r="U2057" i="1"/>
  <c r="T2057" i="1"/>
  <c r="U2887" i="1"/>
  <c r="T2887" i="1"/>
  <c r="U3610" i="1"/>
  <c r="T3610" i="1"/>
  <c r="U2080" i="1"/>
  <c r="T2080" i="1"/>
  <c r="U2798" i="1"/>
  <c r="T2798" i="1"/>
  <c r="U3701" i="1"/>
  <c r="T3701" i="1"/>
  <c r="U3368" i="1"/>
  <c r="T3368" i="1"/>
  <c r="U2195" i="1"/>
  <c r="T2195" i="1"/>
  <c r="U2971" i="1"/>
  <c r="T2971" i="1"/>
  <c r="U3113" i="1"/>
  <c r="T3113" i="1"/>
  <c r="U3185" i="1"/>
  <c r="T3185" i="1"/>
  <c r="U2126" i="1"/>
  <c r="T2126" i="1"/>
  <c r="U2246" i="1"/>
  <c r="T2246" i="1"/>
  <c r="U2055" i="1"/>
  <c r="T2055" i="1"/>
  <c r="U2095" i="1"/>
  <c r="T2095" i="1"/>
  <c r="U3975" i="1"/>
  <c r="T3975" i="1"/>
  <c r="U3901" i="1"/>
  <c r="T3901" i="1"/>
  <c r="U3681" i="1"/>
  <c r="T3681" i="1"/>
  <c r="U3014" i="1"/>
  <c r="T3014" i="1"/>
  <c r="U2495" i="1"/>
  <c r="T2495" i="1"/>
  <c r="U3532" i="1"/>
  <c r="T3532" i="1"/>
  <c r="U3668" i="1"/>
  <c r="T3668" i="1"/>
  <c r="U2919" i="1"/>
  <c r="T2919" i="1"/>
  <c r="U3087" i="1"/>
  <c r="T3087" i="1"/>
  <c r="U2524" i="1"/>
  <c r="T2524" i="1"/>
  <c r="U3484" i="1"/>
  <c r="T3484" i="1"/>
  <c r="U3192" i="1"/>
  <c r="T3192" i="1"/>
  <c r="U3016" i="1"/>
  <c r="T3016" i="1"/>
  <c r="U3342" i="1"/>
  <c r="T3342" i="1"/>
  <c r="U2921" i="1"/>
  <c r="T2921" i="1"/>
  <c r="U3830" i="1"/>
  <c r="T3830" i="1"/>
  <c r="U3018" i="1"/>
  <c r="T3018" i="1"/>
  <c r="U3066" i="1"/>
  <c r="T3066" i="1"/>
  <c r="U3233" i="1"/>
  <c r="T3233" i="1"/>
  <c r="U3075" i="1"/>
  <c r="T3075" i="1"/>
  <c r="U2453" i="1"/>
  <c r="T2453" i="1"/>
  <c r="U2707" i="1"/>
  <c r="T2707" i="1"/>
  <c r="U3885" i="1"/>
  <c r="T3885" i="1"/>
  <c r="U3092" i="1"/>
  <c r="T3092" i="1"/>
  <c r="U2565" i="1"/>
  <c r="T2565" i="1"/>
  <c r="U2685" i="1"/>
  <c r="T2685" i="1"/>
  <c r="U3786" i="1"/>
  <c r="T3786" i="1"/>
  <c r="U3925" i="1"/>
  <c r="T3925" i="1"/>
  <c r="U3556" i="1"/>
  <c r="T3556" i="1"/>
  <c r="U3186" i="1"/>
  <c r="T3186" i="1"/>
  <c r="U3126" i="1"/>
  <c r="T3126" i="1"/>
  <c r="U3029" i="1"/>
  <c r="T3029" i="1"/>
  <c r="U2470" i="1"/>
  <c r="T2470" i="1"/>
  <c r="U2741" i="1"/>
  <c r="T2741" i="1"/>
  <c r="U2065" i="1"/>
  <c r="T2065" i="1"/>
  <c r="U2819" i="1"/>
  <c r="T2819" i="1"/>
  <c r="S3238" i="1"/>
  <c r="U2700" i="1"/>
  <c r="T2700" i="1"/>
  <c r="U3804" i="1"/>
  <c r="T3804" i="1"/>
  <c r="U3533" i="1"/>
  <c r="T3533" i="1"/>
  <c r="U2475" i="1"/>
  <c r="T2475" i="1"/>
  <c r="U2610" i="1"/>
  <c r="T2610" i="1"/>
  <c r="U3717" i="1"/>
  <c r="T3717" i="1"/>
  <c r="U3081" i="1"/>
  <c r="T3081" i="1"/>
  <c r="U2487" i="1"/>
  <c r="T2487" i="1"/>
  <c r="S2747" i="1"/>
  <c r="U3946" i="1"/>
  <c r="T3946" i="1"/>
  <c r="U3674" i="1"/>
  <c r="T3674" i="1"/>
  <c r="U3256" i="1"/>
  <c r="T3256" i="1"/>
  <c r="U3381" i="1"/>
  <c r="T3381" i="1"/>
  <c r="U2563" i="1"/>
  <c r="T2563" i="1"/>
  <c r="U3999" i="1"/>
  <c r="T3999" i="1"/>
  <c r="U2551" i="1"/>
  <c r="T2551" i="1"/>
  <c r="U3898" i="1"/>
  <c r="T3898" i="1"/>
  <c r="S3708" i="1"/>
  <c r="U2091" i="1"/>
  <c r="T2091" i="1"/>
  <c r="S2081" i="1"/>
  <c r="U2265" i="1"/>
  <c r="T2265" i="1"/>
  <c r="U2121" i="1"/>
  <c r="T2121" i="1"/>
  <c r="U2283" i="1"/>
  <c r="T2283" i="1"/>
  <c r="S3799" i="1"/>
  <c r="S3862" i="1"/>
  <c r="S3914" i="1"/>
  <c r="U3965" i="1"/>
  <c r="T3965" i="1"/>
  <c r="U3530" i="1"/>
  <c r="T3530" i="1"/>
  <c r="U3634" i="1"/>
  <c r="T3634" i="1"/>
  <c r="U3695" i="1"/>
  <c r="T3695" i="1"/>
  <c r="U3476" i="1"/>
  <c r="T3476" i="1"/>
  <c r="U3152" i="1"/>
  <c r="T3152" i="1"/>
  <c r="U3214" i="1"/>
  <c r="T3214" i="1"/>
  <c r="U3262" i="1"/>
  <c r="T3262" i="1"/>
  <c r="S3350" i="1"/>
  <c r="S3416" i="1"/>
  <c r="V3416" i="1" s="1"/>
  <c r="U2910" i="1"/>
  <c r="T2910" i="1"/>
  <c r="U2942" i="1"/>
  <c r="T2942" i="1"/>
  <c r="S3022" i="1"/>
  <c r="U3062" i="1"/>
  <c r="T3062" i="1"/>
  <c r="U3118" i="1"/>
  <c r="T3118" i="1"/>
  <c r="U2509" i="1"/>
  <c r="T2509" i="1"/>
  <c r="U2567" i="1"/>
  <c r="T2567" i="1"/>
  <c r="S2618" i="1"/>
  <c r="S3877" i="1"/>
  <c r="S3941" i="1"/>
  <c r="V3941" i="1" s="1"/>
  <c r="U3994" i="1"/>
  <c r="T3994" i="1"/>
  <c r="U3543" i="1"/>
  <c r="T3543" i="1"/>
  <c r="U3604" i="1"/>
  <c r="T3604" i="1"/>
  <c r="U2927" i="1"/>
  <c r="T2927" i="1"/>
  <c r="S2967" i="1"/>
  <c r="U3015" i="1"/>
  <c r="T3015" i="1"/>
  <c r="U3055" i="1"/>
  <c r="T3055" i="1"/>
  <c r="S3095" i="1"/>
  <c r="S2485" i="1"/>
  <c r="U2535" i="1"/>
  <c r="T2535" i="1"/>
  <c r="W2607" i="1" a="1"/>
  <c r="W2607" i="1" s="1"/>
  <c r="W2743" i="1" a="1"/>
  <c r="W2743" i="1" s="1"/>
  <c r="U3154" i="1"/>
  <c r="T3154" i="1"/>
  <c r="W3317" i="1" a="1"/>
  <c r="W3317" i="1" s="1"/>
  <c r="S3432" i="1"/>
  <c r="U2912" i="1"/>
  <c r="T2912" i="1"/>
  <c r="S2960" i="1"/>
  <c r="U2992" i="1"/>
  <c r="T2992" i="1"/>
  <c r="U3024" i="1"/>
  <c r="T3024" i="1"/>
  <c r="U3088" i="1"/>
  <c r="T3088" i="1"/>
  <c r="U2620" i="1"/>
  <c r="T2620" i="1"/>
  <c r="S2701" i="1"/>
  <c r="U2746" i="1"/>
  <c r="T2746" i="1"/>
  <c r="U2797" i="1"/>
  <c r="T2797" i="1"/>
  <c r="U2851" i="1"/>
  <c r="T2851" i="1"/>
  <c r="W3932" i="1" a="1"/>
  <c r="W3932" i="1" s="1"/>
  <c r="S3144" i="1"/>
  <c r="U3230" i="1"/>
  <c r="T3230" i="1"/>
  <c r="U3293" i="1"/>
  <c r="T3293" i="1"/>
  <c r="U3353" i="1"/>
  <c r="T3353" i="1"/>
  <c r="S3408" i="1"/>
  <c r="S3464" i="1"/>
  <c r="V3464" i="1" s="1"/>
  <c r="U2897" i="1"/>
  <c r="T2897" i="1"/>
  <c r="U2929" i="1"/>
  <c r="T2929" i="1"/>
  <c r="S2961" i="1"/>
  <c r="V2961" i="1" s="1"/>
  <c r="W3049" i="1" a="1"/>
  <c r="W3049" i="1" s="1"/>
  <c r="S3855" i="1"/>
  <c r="U3594" i="1"/>
  <c r="T3594" i="1"/>
  <c r="U2954" i="1"/>
  <c r="T2954" i="1"/>
  <c r="U2994" i="1"/>
  <c r="T2994" i="1"/>
  <c r="S3034" i="1"/>
  <c r="V3034" i="1" s="1"/>
  <c r="U3074" i="1"/>
  <c r="T3074" i="1"/>
  <c r="U3114" i="1"/>
  <c r="T3114" i="1"/>
  <c r="S2517" i="1"/>
  <c r="S2703" i="1"/>
  <c r="S2774" i="1"/>
  <c r="V2774" i="1" s="1"/>
  <c r="S2839" i="1"/>
  <c r="V2839" i="1" s="1"/>
  <c r="W3895" i="1" a="1"/>
  <c r="W3895" i="1" s="1"/>
  <c r="U3596" i="1"/>
  <c r="T3596" i="1"/>
  <c r="S3676" i="1"/>
  <c r="U3765" i="1"/>
  <c r="T3765" i="1"/>
  <c r="S3494" i="1"/>
  <c r="V3494" i="1" s="1"/>
  <c r="U3170" i="1"/>
  <c r="T3170" i="1"/>
  <c r="U3257" i="1"/>
  <c r="T3257" i="1"/>
  <c r="S3320" i="1"/>
  <c r="U3397" i="1"/>
  <c r="T3397" i="1"/>
  <c r="W2939" i="1" a="1"/>
  <c r="W2939" i="1" s="1"/>
  <c r="U2987" i="1"/>
  <c r="T2987" i="1"/>
  <c r="S3035" i="1"/>
  <c r="U3083" i="1"/>
  <c r="T3083" i="1"/>
  <c r="S2467" i="1"/>
  <c r="U2623" i="1"/>
  <c r="T2623" i="1"/>
  <c r="S2674" i="1"/>
  <c r="V2674" i="1" s="1"/>
  <c r="S2717" i="1"/>
  <c r="W2765" i="1" a="1"/>
  <c r="W2765" i="1" s="1"/>
  <c r="U3846" i="1"/>
  <c r="T3846" i="1"/>
  <c r="S3974" i="1"/>
  <c r="W3185" i="1" a="1"/>
  <c r="W3185" i="1" s="1"/>
  <c r="U3258" i="1"/>
  <c r="T3258" i="1"/>
  <c r="S3321" i="1"/>
  <c r="U3012" i="1"/>
  <c r="T3012" i="1"/>
  <c r="U3044" i="1"/>
  <c r="T3044" i="1"/>
  <c r="S3100" i="1"/>
  <c r="U2469" i="1"/>
  <c r="T2469" i="1"/>
  <c r="U2531" i="1"/>
  <c r="T2531" i="1"/>
  <c r="U2575" i="1"/>
  <c r="T2575" i="1"/>
  <c r="U2651" i="1"/>
  <c r="T2651" i="1"/>
  <c r="U2708" i="1"/>
  <c r="T2708" i="1"/>
  <c r="S2778" i="1"/>
  <c r="S2858" i="1"/>
  <c r="V2858" i="1" s="1"/>
  <c r="U3798" i="1"/>
  <c r="T3798" i="1"/>
  <c r="U3938" i="1"/>
  <c r="T3938" i="1"/>
  <c r="U3583" i="1"/>
  <c r="T3583" i="1"/>
  <c r="U3709" i="1"/>
  <c r="T3709" i="1"/>
  <c r="U3200" i="1"/>
  <c r="T3200" i="1"/>
  <c r="U3261" i="1"/>
  <c r="T3261" i="1"/>
  <c r="U3360" i="1"/>
  <c r="T3360" i="1"/>
  <c r="U2901" i="1"/>
  <c r="T2901" i="1"/>
  <c r="U2933" i="1"/>
  <c r="T2933" i="1"/>
  <c r="S2973" i="1"/>
  <c r="U3005" i="1"/>
  <c r="T3005" i="1"/>
  <c r="U3037" i="1"/>
  <c r="T3037" i="1"/>
  <c r="S3069" i="1"/>
  <c r="V3069" i="1" s="1"/>
  <c r="S2482" i="1"/>
  <c r="U2590" i="1"/>
  <c r="T2590" i="1"/>
  <c r="U2638" i="1"/>
  <c r="T2638" i="1"/>
  <c r="S2698" i="1"/>
  <c r="V2698" i="1" s="1"/>
  <c r="U2754" i="1"/>
  <c r="T2754" i="1"/>
  <c r="U2882" i="1"/>
  <c r="T2882" i="1"/>
  <c r="U2063" i="1"/>
  <c r="T2063" i="1"/>
  <c r="S2137" i="1"/>
  <c r="V2137" i="1" s="1"/>
  <c r="U2018" i="1"/>
  <c r="T2018" i="1"/>
  <c r="S2270" i="1"/>
  <c r="V2270" i="1" s="1"/>
  <c r="U2030" i="1"/>
  <c r="T2030" i="1"/>
  <c r="S2089" i="1"/>
  <c r="S2177" i="1"/>
  <c r="W2019" i="1" a="1"/>
  <c r="W2019" i="1" s="1"/>
  <c r="U2418" i="1"/>
  <c r="T2418" i="1"/>
  <c r="S2079" i="1"/>
  <c r="U2178" i="1"/>
  <c r="T2178" i="1"/>
  <c r="U2058" i="1"/>
  <c r="T2058" i="1"/>
  <c r="U2170" i="1"/>
  <c r="T2170" i="1"/>
  <c r="S2074" i="1"/>
  <c r="U2161" i="1"/>
  <c r="T2161" i="1"/>
  <c r="U3516" i="1"/>
  <c r="T3516" i="1"/>
  <c r="U3249" i="1"/>
  <c r="T3249" i="1"/>
  <c r="U3916" i="1"/>
  <c r="T3916" i="1"/>
  <c r="U2337" i="1"/>
  <c r="T2337" i="1"/>
  <c r="U2409" i="1"/>
  <c r="T2409" i="1"/>
  <c r="U2699" i="1"/>
  <c r="T2699" i="1"/>
  <c r="U2781" i="1"/>
  <c r="T2781" i="1"/>
  <c r="U2834" i="1"/>
  <c r="T2834" i="1"/>
  <c r="U2883" i="1"/>
  <c r="T2883" i="1"/>
  <c r="U3814" i="1"/>
  <c r="T3814" i="1"/>
  <c r="U3714" i="1"/>
  <c r="T3714" i="1"/>
  <c r="U3177" i="1"/>
  <c r="T3177" i="1"/>
  <c r="S3250" i="1"/>
  <c r="U3314" i="1"/>
  <c r="T3314" i="1"/>
  <c r="S3376" i="1"/>
  <c r="V3376" i="1" s="1"/>
  <c r="U3430" i="1"/>
  <c r="T3430" i="1"/>
  <c r="U2619" i="1"/>
  <c r="T2619" i="1"/>
  <c r="U2668" i="1"/>
  <c r="T2668" i="1"/>
  <c r="U2711" i="1"/>
  <c r="T2711" i="1"/>
  <c r="U2757" i="1"/>
  <c r="T2757" i="1"/>
  <c r="U2850" i="1"/>
  <c r="T2850" i="1"/>
  <c r="U3815" i="1"/>
  <c r="T3815" i="1"/>
  <c r="S3866" i="1"/>
  <c r="U3917" i="1"/>
  <c r="T3917" i="1"/>
  <c r="S3982" i="1"/>
  <c r="S3546" i="1"/>
  <c r="U3605" i="1"/>
  <c r="T3605" i="1"/>
  <c r="U3217" i="1"/>
  <c r="T3217" i="1"/>
  <c r="U3265" i="1"/>
  <c r="T3265" i="1"/>
  <c r="S3328" i="1"/>
  <c r="S3377" i="1"/>
  <c r="U2486" i="1"/>
  <c r="T2486" i="1"/>
  <c r="U2571" i="1"/>
  <c r="T2571" i="1"/>
  <c r="U3829" i="1"/>
  <c r="T3829" i="1"/>
  <c r="U3893" i="1"/>
  <c r="T3893" i="1"/>
  <c r="U3943" i="1"/>
  <c r="T3943" i="1"/>
  <c r="S3534" i="1"/>
  <c r="U3607" i="1"/>
  <c r="T3607" i="1"/>
  <c r="U3671" i="1"/>
  <c r="T3671" i="1"/>
  <c r="U3732" i="1"/>
  <c r="T3732" i="1"/>
  <c r="U3017" i="1"/>
  <c r="T3017" i="1"/>
  <c r="U3057" i="1"/>
  <c r="T3057" i="1"/>
  <c r="S3089" i="1"/>
  <c r="V3089" i="1" s="1"/>
  <c r="U2515" i="1"/>
  <c r="T2515" i="1"/>
  <c r="U2559" i="1"/>
  <c r="T2559" i="1"/>
  <c r="U2634" i="1"/>
  <c r="T2634" i="1"/>
  <c r="S2702" i="1"/>
  <c r="V2702" i="1" s="1"/>
  <c r="S2773" i="1"/>
  <c r="S2823" i="1"/>
  <c r="U2890" i="1"/>
  <c r="T2890" i="1"/>
  <c r="S3958" i="1"/>
  <c r="U3703" i="1"/>
  <c r="T3703" i="1"/>
  <c r="U3169" i="1"/>
  <c r="T3169" i="1"/>
  <c r="U3221" i="1"/>
  <c r="T3221" i="1"/>
  <c r="U3269" i="1"/>
  <c r="T3269" i="1"/>
  <c r="U3319" i="1"/>
  <c r="T3319" i="1"/>
  <c r="S3409" i="1"/>
  <c r="U2922" i="1"/>
  <c r="T2922" i="1"/>
  <c r="S2573" i="1"/>
  <c r="V2573" i="1" s="1"/>
  <c r="S2647" i="1"/>
  <c r="S3845" i="1"/>
  <c r="S3909" i="1"/>
  <c r="S3959" i="1"/>
  <c r="U3525" i="1"/>
  <c r="T3525" i="1"/>
  <c r="U2915" i="1"/>
  <c r="T2915" i="1"/>
  <c r="U2947" i="1"/>
  <c r="T2947" i="1"/>
  <c r="U2564" i="1"/>
  <c r="T2564" i="1"/>
  <c r="S2775" i="1"/>
  <c r="S2892" i="1"/>
  <c r="V2892" i="1" s="1"/>
  <c r="S3910" i="1"/>
  <c r="U3565" i="1"/>
  <c r="T3565" i="1"/>
  <c r="U3645" i="1"/>
  <c r="T3645" i="1"/>
  <c r="U3722" i="1"/>
  <c r="T3722" i="1"/>
  <c r="S3149" i="1"/>
  <c r="V3149" i="1" s="1"/>
  <c r="U3210" i="1"/>
  <c r="T3210" i="1"/>
  <c r="S3413" i="1"/>
  <c r="U2908" i="1"/>
  <c r="T2908" i="1"/>
  <c r="U2940" i="1"/>
  <c r="T2940" i="1"/>
  <c r="S2972" i="1"/>
  <c r="V2972" i="1" s="1"/>
  <c r="U2895" i="1"/>
  <c r="T2895" i="1"/>
  <c r="U2307" i="1"/>
  <c r="T2307" i="1"/>
  <c r="S2233" i="1"/>
  <c r="U2334" i="1"/>
  <c r="T2334" i="1"/>
  <c r="S2273" i="1"/>
  <c r="V2273" i="1" s="1"/>
  <c r="U2358" i="1"/>
  <c r="T2358" i="1"/>
  <c r="S2105" i="1"/>
  <c r="S2193" i="1"/>
  <c r="U2321" i="1"/>
  <c r="T2321" i="1"/>
  <c r="U2022" i="1"/>
  <c r="T2022" i="1"/>
  <c r="U2106" i="1"/>
  <c r="T2106" i="1"/>
  <c r="U2155" i="1"/>
  <c r="T2155" i="1"/>
  <c r="S2322" i="1"/>
  <c r="S2323" i="1"/>
  <c r="S2430" i="1"/>
  <c r="V2430" i="1" s="1"/>
  <c r="U2083" i="1"/>
  <c r="T2083" i="1"/>
  <c r="U2146" i="1"/>
  <c r="T2146" i="1"/>
  <c r="S2225" i="1"/>
  <c r="S2347" i="1"/>
  <c r="U3599" i="1"/>
  <c r="T3599" i="1"/>
  <c r="U3161" i="1"/>
  <c r="T3161" i="1"/>
  <c r="U2518" i="1"/>
  <c r="T2518" i="1"/>
  <c r="U2129" i="1"/>
  <c r="T2129" i="1"/>
  <c r="U2533" i="1"/>
  <c r="T2533" i="1"/>
  <c r="U2067" i="1"/>
  <c r="T2067" i="1"/>
  <c r="U3201" i="1"/>
  <c r="T3201" i="1"/>
  <c r="U2934" i="1"/>
  <c r="T2934" i="1"/>
  <c r="U2546" i="1"/>
  <c r="T2546" i="1"/>
  <c r="U3047" i="1"/>
  <c r="T3047" i="1"/>
  <c r="U2904" i="1"/>
  <c r="T2904" i="1"/>
  <c r="U3080" i="1"/>
  <c r="T3080" i="1"/>
  <c r="U2679" i="1"/>
  <c r="T2679" i="1"/>
  <c r="U3280" i="1"/>
  <c r="T3280" i="1"/>
  <c r="U2985" i="1"/>
  <c r="T2985" i="1"/>
  <c r="U2986" i="1"/>
  <c r="T2986" i="1"/>
  <c r="U2503" i="1"/>
  <c r="T2503" i="1"/>
  <c r="U2827" i="1"/>
  <c r="T2827" i="1"/>
  <c r="U3834" i="1"/>
  <c r="T3834" i="1"/>
  <c r="U3613" i="1"/>
  <c r="T3613" i="1"/>
  <c r="U3246" i="1"/>
  <c r="T3246" i="1"/>
  <c r="U3679" i="1"/>
  <c r="T3679" i="1"/>
  <c r="U3248" i="1"/>
  <c r="T3248" i="1"/>
  <c r="U2925" i="1"/>
  <c r="T2925" i="1"/>
  <c r="U2579" i="1"/>
  <c r="T2579" i="1"/>
  <c r="U2831" i="1"/>
  <c r="T2831" i="1"/>
  <c r="U2123" i="1"/>
  <c r="T2123" i="1"/>
  <c r="U2250" i="1"/>
  <c r="T2250" i="1"/>
  <c r="U2687" i="1"/>
  <c r="T2687" i="1"/>
  <c r="U2871" i="1"/>
  <c r="T2871" i="1"/>
  <c r="U3682" i="1"/>
  <c r="T3682" i="1"/>
  <c r="U3362" i="1"/>
  <c r="T3362" i="1"/>
  <c r="U3853" i="1"/>
  <c r="T3853" i="1"/>
  <c r="U3589" i="1"/>
  <c r="T3589" i="1"/>
  <c r="U3365" i="1"/>
  <c r="T3365" i="1"/>
  <c r="U2993" i="1"/>
  <c r="T2993" i="1"/>
  <c r="U2692" i="1"/>
  <c r="T2692" i="1"/>
  <c r="U3145" i="1"/>
  <c r="T3145" i="1"/>
  <c r="U2914" i="1"/>
  <c r="T2914" i="1"/>
  <c r="U3450" i="1"/>
  <c r="T3450" i="1"/>
  <c r="U2843" i="1"/>
  <c r="T2843" i="1"/>
  <c r="U3384" i="1"/>
  <c r="T3384" i="1"/>
  <c r="U3861" i="1"/>
  <c r="T3861" i="1"/>
  <c r="U2143" i="1"/>
  <c r="T2143" i="1"/>
  <c r="S3813" i="1"/>
  <c r="S3876" i="1"/>
  <c r="S3926" i="1"/>
  <c r="U3980" i="1"/>
  <c r="T3980" i="1"/>
  <c r="S3541" i="1"/>
  <c r="V3541" i="1" s="1"/>
  <c r="U3650" i="1"/>
  <c r="T3650" i="1"/>
  <c r="S3711" i="1"/>
  <c r="S3176" i="1"/>
  <c r="S3225" i="1"/>
  <c r="U3288" i="1"/>
  <c r="T3288" i="1"/>
  <c r="U3374" i="1"/>
  <c r="T3374" i="1"/>
  <c r="S3429" i="1"/>
  <c r="U2918" i="1"/>
  <c r="T2918" i="1"/>
  <c r="U2974" i="1"/>
  <c r="T2974" i="1"/>
  <c r="U3038" i="1"/>
  <c r="T3038" i="1"/>
  <c r="U3078" i="1"/>
  <c r="T3078" i="1"/>
  <c r="U2459" i="1"/>
  <c r="T2459" i="1"/>
  <c r="S2523" i="1"/>
  <c r="U2581" i="1"/>
  <c r="T2581" i="1"/>
  <c r="U2639" i="1"/>
  <c r="T2639" i="1"/>
  <c r="U3890" i="1"/>
  <c r="T3890" i="1"/>
  <c r="U3954" i="1"/>
  <c r="T3954" i="1"/>
  <c r="S3558" i="1"/>
  <c r="V3558" i="1" s="1"/>
  <c r="U3620" i="1"/>
  <c r="T3620" i="1"/>
  <c r="U2903" i="1"/>
  <c r="T2903" i="1"/>
  <c r="U2943" i="1"/>
  <c r="T2943" i="1"/>
  <c r="U2983" i="1"/>
  <c r="T2983" i="1"/>
  <c r="U3023" i="1"/>
  <c r="T3023" i="1"/>
  <c r="U3071" i="1"/>
  <c r="T3071" i="1"/>
  <c r="U3111" i="1"/>
  <c r="T3111" i="1"/>
  <c r="U2499" i="1"/>
  <c r="T2499" i="1"/>
  <c r="S2547" i="1"/>
  <c r="U3730" i="1"/>
  <c r="T3730" i="1"/>
  <c r="U3166" i="1"/>
  <c r="T3166" i="1"/>
  <c r="S3446" i="1"/>
  <c r="U2920" i="1"/>
  <c r="T2920" i="1"/>
  <c r="U2968" i="1"/>
  <c r="T2968" i="1"/>
  <c r="U3000" i="1"/>
  <c r="T3000" i="1"/>
  <c r="U3040" i="1"/>
  <c r="T3040" i="1"/>
  <c r="U3096" i="1"/>
  <c r="T3096" i="1"/>
  <c r="S2645" i="1"/>
  <c r="U2714" i="1"/>
  <c r="T2714" i="1"/>
  <c r="S2759" i="1"/>
  <c r="U2810" i="1"/>
  <c r="T2810" i="1"/>
  <c r="U3168" i="1"/>
  <c r="T3168" i="1"/>
  <c r="S3254" i="1"/>
  <c r="U3318" i="1"/>
  <c r="T3318" i="1"/>
  <c r="U3366" i="1"/>
  <c r="T3366" i="1"/>
  <c r="S3421" i="1"/>
  <c r="U2905" i="1"/>
  <c r="T2905" i="1"/>
  <c r="S2937" i="1"/>
  <c r="S2969" i="1"/>
  <c r="U3869" i="1"/>
  <c r="T3869" i="1"/>
  <c r="U3524" i="1"/>
  <c r="T3524" i="1"/>
  <c r="S2962" i="1"/>
  <c r="U3002" i="1"/>
  <c r="T3002" i="1"/>
  <c r="U3042" i="1"/>
  <c r="T3042" i="1"/>
  <c r="U3082" i="1"/>
  <c r="T3082" i="1"/>
  <c r="U2463" i="1"/>
  <c r="T2463" i="1"/>
  <c r="U2527" i="1"/>
  <c r="T2527" i="1"/>
  <c r="U2716" i="1"/>
  <c r="T2716" i="1"/>
  <c r="S2787" i="1"/>
  <c r="U2854" i="1"/>
  <c r="T2854" i="1"/>
  <c r="U3628" i="1"/>
  <c r="T3628" i="1"/>
  <c r="U3706" i="1"/>
  <c r="T3706" i="1"/>
  <c r="S3780" i="1"/>
  <c r="V3780" i="1" s="1"/>
  <c r="U3197" i="1"/>
  <c r="T3197" i="1"/>
  <c r="U3270" i="1"/>
  <c r="T3270" i="1"/>
  <c r="S3333" i="1"/>
  <c r="V3333" i="1" s="1"/>
  <c r="U3410" i="1"/>
  <c r="T3410" i="1"/>
  <c r="U3003" i="1"/>
  <c r="T3003" i="1"/>
  <c r="U3043" i="1"/>
  <c r="T3043" i="1"/>
  <c r="U3091" i="1"/>
  <c r="T3091" i="1"/>
  <c r="U2506" i="1"/>
  <c r="T2506" i="1"/>
  <c r="U2636" i="1"/>
  <c r="T2636" i="1"/>
  <c r="U2684" i="1"/>
  <c r="T2684" i="1"/>
  <c r="U2729" i="1"/>
  <c r="T2729" i="1"/>
  <c r="U3860" i="1"/>
  <c r="T3860" i="1"/>
  <c r="U3581" i="1"/>
  <c r="T3581" i="1"/>
  <c r="U3272" i="1"/>
  <c r="T3272" i="1"/>
  <c r="U3346" i="1"/>
  <c r="T3346" i="1"/>
  <c r="U3020" i="1"/>
  <c r="T3020" i="1"/>
  <c r="U3052" i="1"/>
  <c r="T3052" i="1"/>
  <c r="U3108" i="1"/>
  <c r="T3108" i="1"/>
  <c r="S2493" i="1"/>
  <c r="S2542" i="1"/>
  <c r="V2542" i="1" s="1"/>
  <c r="U2589" i="1"/>
  <c r="T2589" i="1"/>
  <c r="U2662" i="1"/>
  <c r="T2662" i="1"/>
  <c r="U2730" i="1"/>
  <c r="T2730" i="1"/>
  <c r="U2791" i="1"/>
  <c r="T2791" i="1"/>
  <c r="U2869" i="1"/>
  <c r="T2869" i="1"/>
  <c r="U3812" i="1"/>
  <c r="T3812" i="1"/>
  <c r="U3900" i="1"/>
  <c r="T3900" i="1"/>
  <c r="U3615" i="1"/>
  <c r="T3615" i="1"/>
  <c r="U3724" i="1"/>
  <c r="T3724" i="1"/>
  <c r="U3213" i="1"/>
  <c r="T3213" i="1"/>
  <c r="S3286" i="1"/>
  <c r="U2909" i="1"/>
  <c r="T2909" i="1"/>
  <c r="S2949" i="1"/>
  <c r="V2949" i="1" s="1"/>
  <c r="U2981" i="1"/>
  <c r="T2981" i="1"/>
  <c r="U3013" i="1"/>
  <c r="T3013" i="1"/>
  <c r="U3045" i="1"/>
  <c r="T3045" i="1"/>
  <c r="U3093" i="1"/>
  <c r="T3093" i="1"/>
  <c r="U2605" i="1"/>
  <c r="T2605" i="1"/>
  <c r="S2652" i="1"/>
  <c r="V2652" i="1" s="1"/>
  <c r="U2709" i="1"/>
  <c r="T2709" i="1"/>
  <c r="S2767" i="1"/>
  <c r="S2027" i="1"/>
  <c r="U2075" i="1"/>
  <c r="T2075" i="1"/>
  <c r="U2175" i="1"/>
  <c r="T2175" i="1"/>
  <c r="U2331" i="1"/>
  <c r="T2331" i="1"/>
  <c r="S2042" i="1"/>
  <c r="U2190" i="1"/>
  <c r="T2190" i="1"/>
  <c r="S2434" i="1"/>
  <c r="U2103" i="1"/>
  <c r="T2103" i="1"/>
  <c r="U2203" i="1"/>
  <c r="T2203" i="1"/>
  <c r="U2098" i="1"/>
  <c r="T2098" i="1"/>
  <c r="S2199" i="1"/>
  <c r="V2199" i="1" s="1"/>
  <c r="U2102" i="1"/>
  <c r="T2102" i="1"/>
  <c r="U3245" i="1"/>
  <c r="T3245" i="1"/>
  <c r="U3305" i="1"/>
  <c r="T3305" i="1"/>
  <c r="U3345" i="1"/>
  <c r="T3345" i="1"/>
  <c r="U3457" i="1"/>
  <c r="T3457" i="1"/>
  <c r="U2217" i="1"/>
  <c r="T2217" i="1"/>
  <c r="U2151" i="1"/>
  <c r="T2151" i="1"/>
  <c r="U2799" i="1"/>
  <c r="T2799" i="1"/>
  <c r="U2935" i="1"/>
  <c r="T2935" i="1"/>
  <c r="U3852" i="1"/>
  <c r="T3852" i="1"/>
  <c r="U2479" i="1"/>
  <c r="T2479" i="1"/>
  <c r="U3064" i="1"/>
  <c r="T3064" i="1"/>
  <c r="U3084" i="1"/>
  <c r="T3084" i="1"/>
  <c r="U3296" i="1"/>
  <c r="T3296" i="1"/>
  <c r="U3636" i="1"/>
  <c r="T3636" i="1"/>
  <c r="U3058" i="1"/>
  <c r="T3058" i="1"/>
  <c r="U3874" i="1"/>
  <c r="T3874" i="1"/>
  <c r="U2522" i="1"/>
  <c r="T2522" i="1"/>
  <c r="U3850" i="1"/>
  <c r="T3850" i="1"/>
  <c r="U3756" i="1"/>
  <c r="T3756" i="1"/>
  <c r="U3401" i="1"/>
  <c r="T3401" i="1"/>
  <c r="U3981" i="1"/>
  <c r="T3981" i="1"/>
  <c r="U3007" i="1"/>
  <c r="T3007" i="1"/>
  <c r="U2474" i="1"/>
  <c r="T2474" i="1"/>
  <c r="U3773" i="1"/>
  <c r="T3773" i="1"/>
  <c r="U2734" i="1"/>
  <c r="T2734" i="1"/>
  <c r="U3448" i="1"/>
  <c r="T3448" i="1"/>
  <c r="U2946" i="1"/>
  <c r="T2946" i="1"/>
  <c r="U3098" i="1"/>
  <c r="T3098" i="1"/>
  <c r="U2738" i="1"/>
  <c r="T2738" i="1"/>
  <c r="U3749" i="1"/>
  <c r="T3749" i="1"/>
  <c r="U3159" i="1"/>
  <c r="T3159" i="1"/>
  <c r="U3369" i="1"/>
  <c r="T3369" i="1"/>
  <c r="U3019" i="1"/>
  <c r="T3019" i="1"/>
  <c r="U2602" i="1"/>
  <c r="T2602" i="1"/>
  <c r="U3962" i="1"/>
  <c r="T3962" i="1"/>
  <c r="U3297" i="1"/>
  <c r="T3297" i="1"/>
  <c r="U3336" i="1"/>
  <c r="T3336" i="1"/>
  <c r="U2997" i="1"/>
  <c r="T2997" i="1"/>
  <c r="U2628" i="1"/>
  <c r="T2628" i="1"/>
  <c r="U2050" i="1"/>
  <c r="T2050" i="1"/>
  <c r="U2007" i="1"/>
  <c r="T2007" i="1"/>
  <c r="U2066" i="1"/>
  <c r="T2066" i="1"/>
  <c r="U2278" i="1"/>
  <c r="T2278" i="1"/>
  <c r="U2147" i="1"/>
  <c r="T2147" i="1"/>
  <c r="U3289" i="1"/>
  <c r="T3289" i="1"/>
  <c r="U3700" i="1"/>
  <c r="T3700" i="1"/>
  <c r="U3253" i="1"/>
  <c r="T3253" i="1"/>
  <c r="U3879" i="1"/>
  <c r="T3879" i="1"/>
  <c r="U3591" i="1"/>
  <c r="T3591" i="1"/>
  <c r="U2611" i="1"/>
  <c r="T2611" i="1"/>
  <c r="U2876" i="1"/>
  <c r="T2876" i="1"/>
  <c r="U3208" i="1"/>
  <c r="T3208" i="1"/>
  <c r="U3449" i="1"/>
  <c r="T3449" i="1"/>
  <c r="U2635" i="1"/>
  <c r="T2635" i="1"/>
  <c r="U3831" i="1"/>
  <c r="T3831" i="1"/>
  <c r="U3629" i="1"/>
  <c r="T3629" i="1"/>
  <c r="U2900" i="1"/>
  <c r="T2900" i="1"/>
  <c r="U2996" i="1"/>
  <c r="T2996" i="1"/>
  <c r="U2267" i="1"/>
  <c r="T2267" i="1"/>
  <c r="U2211" i="1"/>
  <c r="T2211" i="1"/>
  <c r="U2849" i="1"/>
  <c r="T2849" i="1"/>
  <c r="U3264" i="1"/>
  <c r="T3264" i="1"/>
  <c r="S3389" i="1"/>
  <c r="V3389" i="1" s="1"/>
  <c r="U2630" i="1"/>
  <c r="T2630" i="1"/>
  <c r="U2723" i="1"/>
  <c r="T2723" i="1"/>
  <c r="S2861" i="1"/>
  <c r="U3878" i="1"/>
  <c r="T3878" i="1"/>
  <c r="S3996" i="1"/>
  <c r="V3996" i="1" s="1"/>
  <c r="S3229" i="1"/>
  <c r="S3341" i="1"/>
  <c r="S2583" i="1"/>
  <c r="U2875" i="1"/>
  <c r="T2875" i="1"/>
  <c r="U3854" i="1"/>
  <c r="T3854" i="1"/>
  <c r="S3906" i="1"/>
  <c r="V3906" i="1" s="1"/>
  <c r="S3561" i="1"/>
  <c r="S3623" i="1"/>
  <c r="U3685" i="1"/>
  <c r="T3685" i="1"/>
  <c r="S3746" i="1"/>
  <c r="S3025" i="1"/>
  <c r="U3065" i="1"/>
  <c r="T3065" i="1"/>
  <c r="U3097" i="1"/>
  <c r="T3097" i="1"/>
  <c r="U2462" i="1"/>
  <c r="T2462" i="1"/>
  <c r="S2526" i="1"/>
  <c r="U2586" i="1"/>
  <c r="T2586" i="1"/>
  <c r="S2658" i="1"/>
  <c r="V2658" i="1" s="1"/>
  <c r="U2726" i="1"/>
  <c r="T2726" i="1"/>
  <c r="U2786" i="1"/>
  <c r="T2786" i="1"/>
  <c r="U2853" i="1"/>
  <c r="T2853" i="1"/>
  <c r="U3794" i="1"/>
  <c r="T3794" i="1"/>
  <c r="U3626" i="1"/>
  <c r="T3626" i="1"/>
  <c r="U3718" i="1"/>
  <c r="T3718" i="1"/>
  <c r="U3182" i="1"/>
  <c r="T3182" i="1"/>
  <c r="U3232" i="1"/>
  <c r="T3232" i="1"/>
  <c r="S3281" i="1"/>
  <c r="S3354" i="1"/>
  <c r="U3422" i="1"/>
  <c r="T3422" i="1"/>
  <c r="U2898" i="1"/>
  <c r="T2898" i="1"/>
  <c r="U2930" i="1"/>
  <c r="T2930" i="1"/>
  <c r="U2540" i="1"/>
  <c r="T2540" i="1"/>
  <c r="S2599" i="1"/>
  <c r="U2659" i="1"/>
  <c r="T2659" i="1"/>
  <c r="U3807" i="1"/>
  <c r="T3807" i="1"/>
  <c r="S3858" i="1"/>
  <c r="V3858" i="1" s="1"/>
  <c r="U3922" i="1"/>
  <c r="T3922" i="1"/>
  <c r="U3973" i="1"/>
  <c r="T3973" i="1"/>
  <c r="U3536" i="1"/>
  <c r="T3536" i="1"/>
  <c r="U3424" i="1"/>
  <c r="T3424" i="1"/>
  <c r="U2923" i="1"/>
  <c r="T2923" i="1"/>
  <c r="U2955" i="1"/>
  <c r="T2955" i="1"/>
  <c r="U2789" i="1"/>
  <c r="T2789" i="1"/>
  <c r="U3797" i="1"/>
  <c r="T3797" i="1"/>
  <c r="U3924" i="1"/>
  <c r="T3924" i="1"/>
  <c r="U3526" i="1"/>
  <c r="T3526" i="1"/>
  <c r="S3677" i="1"/>
  <c r="U3766" i="1"/>
  <c r="T3766" i="1"/>
  <c r="U3160" i="1"/>
  <c r="T3160" i="1"/>
  <c r="U3223" i="1"/>
  <c r="T3223" i="1"/>
  <c r="U3425" i="1"/>
  <c r="T3425" i="1"/>
  <c r="U2916" i="1"/>
  <c r="T2916" i="1"/>
  <c r="U2948" i="1"/>
  <c r="T2948" i="1"/>
  <c r="U2980" i="1"/>
  <c r="T2980" i="1"/>
  <c r="U3385" i="1"/>
  <c r="T3385" i="1"/>
  <c r="U2227" i="1"/>
  <c r="T2227" i="1"/>
  <c r="S2330" i="1"/>
  <c r="V2330" i="1" s="1"/>
  <c r="U2272" i="1"/>
  <c r="T2272" i="1"/>
  <c r="U2355" i="1"/>
  <c r="T2355" i="1"/>
  <c r="U2291" i="1"/>
  <c r="T2291" i="1"/>
  <c r="U2206" i="1"/>
  <c r="T2206" i="1"/>
  <c r="S2238" i="1"/>
  <c r="S2360" i="1"/>
  <c r="U2034" i="1"/>
  <c r="T2034" i="1"/>
  <c r="U2118" i="1"/>
  <c r="T2118" i="1"/>
  <c r="U2342" i="1"/>
  <c r="T2342" i="1"/>
  <c r="U2014" i="1"/>
  <c r="T2014" i="1"/>
  <c r="S2362" i="1"/>
  <c r="S2025" i="1"/>
  <c r="U2097" i="1"/>
  <c r="T2097" i="1"/>
  <c r="U2159" i="1"/>
  <c r="T2159" i="1"/>
  <c r="S2243" i="1"/>
  <c r="S2431" i="1"/>
  <c r="U3951" i="1"/>
  <c r="T3951" i="1"/>
  <c r="U3337" i="1"/>
  <c r="T3337" i="1"/>
  <c r="U2902" i="1"/>
  <c r="T2902" i="1"/>
  <c r="U2606" i="1"/>
  <c r="T2606" i="1"/>
  <c r="U3863" i="1"/>
  <c r="T3863" i="1"/>
  <c r="U3588" i="1"/>
  <c r="T3588" i="1"/>
  <c r="U3757" i="1"/>
  <c r="T3757" i="1"/>
  <c r="U2959" i="1"/>
  <c r="T2959" i="1"/>
  <c r="U2984" i="1"/>
  <c r="T2984" i="1"/>
  <c r="U2783" i="1"/>
  <c r="T2783" i="1"/>
  <c r="U2837" i="1"/>
  <c r="T2837" i="1"/>
  <c r="U3983" i="1"/>
  <c r="T3983" i="1"/>
  <c r="U3392" i="1"/>
  <c r="T3392" i="1"/>
  <c r="U2953" i="1"/>
  <c r="T2953" i="1"/>
  <c r="U3562" i="1"/>
  <c r="T3562" i="1"/>
  <c r="U2693" i="1"/>
  <c r="T2693" i="1"/>
  <c r="U2891" i="1"/>
  <c r="T2891" i="1"/>
  <c r="U3660" i="1"/>
  <c r="T3660" i="1"/>
  <c r="U3309" i="1"/>
  <c r="T3309" i="1"/>
  <c r="U3107" i="1"/>
  <c r="T3107" i="1"/>
  <c r="U2661" i="1"/>
  <c r="T2661" i="1"/>
  <c r="U3036" i="1"/>
  <c r="T3036" i="1"/>
  <c r="U2519" i="1"/>
  <c r="T2519" i="1"/>
  <c r="U2845" i="1"/>
  <c r="T2845" i="1"/>
  <c r="U2965" i="1"/>
  <c r="T2965" i="1"/>
  <c r="U3061" i="1"/>
  <c r="T3061" i="1"/>
  <c r="U2686" i="1"/>
  <c r="T2686" i="1"/>
  <c r="U2006" i="1"/>
  <c r="T2006" i="1"/>
  <c r="U2163" i="1"/>
  <c r="T2163" i="1"/>
  <c r="U2131" i="1"/>
  <c r="T2131" i="1"/>
  <c r="U2039" i="1"/>
  <c r="T2039" i="1"/>
  <c r="U2755" i="1"/>
  <c r="T2755" i="1"/>
  <c r="U3802" i="1"/>
  <c r="T3802" i="1"/>
  <c r="U3165" i="1"/>
  <c r="T3165" i="1"/>
  <c r="U2654" i="1"/>
  <c r="T2654" i="1"/>
  <c r="U2835" i="1"/>
  <c r="T2835" i="1"/>
  <c r="U3956" i="1"/>
  <c r="T3956" i="1"/>
  <c r="U3805" i="1"/>
  <c r="T3805" i="1"/>
  <c r="U3655" i="1"/>
  <c r="T3655" i="1"/>
  <c r="U2549" i="1"/>
  <c r="T2549" i="1"/>
  <c r="U2811" i="1"/>
  <c r="T2811" i="1"/>
  <c r="U2907" i="1"/>
  <c r="T2907" i="1"/>
  <c r="U3554" i="1"/>
  <c r="T3554" i="1"/>
  <c r="U2932" i="1"/>
  <c r="T2932" i="1"/>
  <c r="U3454" i="1"/>
  <c r="T3454" i="1"/>
  <c r="U2315" i="1"/>
  <c r="T2315" i="1"/>
  <c r="U2294" i="1"/>
  <c r="T2294" i="1"/>
  <c r="U2297" i="1"/>
  <c r="T2297" i="1"/>
  <c r="S2795" i="1"/>
  <c r="U3478" i="1"/>
  <c r="T3478" i="1"/>
  <c r="S3190" i="1"/>
  <c r="U3326" i="1"/>
  <c r="T3326" i="1"/>
  <c r="U2678" i="1"/>
  <c r="T2678" i="1"/>
  <c r="U2807" i="1"/>
  <c r="T2807" i="1"/>
  <c r="U3828" i="1"/>
  <c r="T3828" i="1"/>
  <c r="U3930" i="1"/>
  <c r="T3930" i="1"/>
  <c r="S3559" i="1"/>
  <c r="V3559" i="1" s="1"/>
  <c r="U3621" i="1"/>
  <c r="T3621" i="1"/>
  <c r="U3278" i="1"/>
  <c r="T3278" i="1"/>
  <c r="U3390" i="1"/>
  <c r="T3390" i="1"/>
  <c r="U2501" i="1"/>
  <c r="T2501" i="1"/>
  <c r="U3837" i="1"/>
  <c r="T3837" i="1"/>
  <c r="U3887" i="1"/>
  <c r="T3887" i="1"/>
  <c r="U3940" i="1"/>
  <c r="T3940" i="1"/>
  <c r="S3991" i="1"/>
  <c r="V3991" i="1" s="1"/>
  <c r="U3586" i="1"/>
  <c r="T3586" i="1"/>
  <c r="U3666" i="1"/>
  <c r="T3666" i="1"/>
  <c r="U3725" i="1"/>
  <c r="T3725" i="1"/>
  <c r="U3189" i="1"/>
  <c r="T3189" i="1"/>
  <c r="U3237" i="1"/>
  <c r="T3237" i="1"/>
  <c r="U3313" i="1"/>
  <c r="T3313" i="1"/>
  <c r="U3386" i="1"/>
  <c r="T3386" i="1"/>
  <c r="U3442" i="1"/>
  <c r="T3442" i="1"/>
  <c r="U3133" i="1"/>
  <c r="T3133" i="1"/>
  <c r="U2926" i="1"/>
  <c r="T2926" i="1"/>
  <c r="S2990" i="1"/>
  <c r="U3046" i="1"/>
  <c r="T3046" i="1"/>
  <c r="U3086" i="1"/>
  <c r="T3086" i="1"/>
  <c r="U2471" i="1"/>
  <c r="T2471" i="1"/>
  <c r="U2534" i="1"/>
  <c r="T2534" i="1"/>
  <c r="U2591" i="1"/>
  <c r="T2591" i="1"/>
  <c r="U2653" i="1"/>
  <c r="T2653" i="1"/>
  <c r="U3838" i="1"/>
  <c r="T3838" i="1"/>
  <c r="U3902" i="1"/>
  <c r="T3902" i="1"/>
  <c r="S3966" i="1"/>
  <c r="S3517" i="1"/>
  <c r="U3572" i="1"/>
  <c r="T3572" i="1"/>
  <c r="U3652" i="1"/>
  <c r="T3652" i="1"/>
  <c r="U3742" i="1"/>
  <c r="T3742" i="1"/>
  <c r="U2911" i="1"/>
  <c r="T2911" i="1"/>
  <c r="U2951" i="1"/>
  <c r="T2951" i="1"/>
  <c r="U2991" i="1"/>
  <c r="T2991" i="1"/>
  <c r="S3031" i="1"/>
  <c r="U3079" i="1"/>
  <c r="T3079" i="1"/>
  <c r="U3119" i="1"/>
  <c r="T3119" i="1"/>
  <c r="U2460" i="1"/>
  <c r="T2460" i="1"/>
  <c r="U2510" i="1"/>
  <c r="T2510" i="1"/>
  <c r="U3178" i="1"/>
  <c r="T3178" i="1"/>
  <c r="U3462" i="1"/>
  <c r="T3462" i="1"/>
  <c r="U2896" i="1"/>
  <c r="T2896" i="1"/>
  <c r="U2928" i="1"/>
  <c r="T2928" i="1"/>
  <c r="U2976" i="1"/>
  <c r="T2976" i="1"/>
  <c r="U3008" i="1"/>
  <c r="T3008" i="1"/>
  <c r="U3048" i="1"/>
  <c r="T3048" i="1"/>
  <c r="U3104" i="1"/>
  <c r="T3104" i="1"/>
  <c r="U2655" i="1"/>
  <c r="T2655" i="1"/>
  <c r="U2725" i="1"/>
  <c r="T2725" i="1"/>
  <c r="U2772" i="1"/>
  <c r="T2772" i="1"/>
  <c r="S2822" i="1"/>
  <c r="U3970" i="1"/>
  <c r="T3970" i="1"/>
  <c r="S3486" i="1"/>
  <c r="S3193" i="1"/>
  <c r="U3266" i="1"/>
  <c r="T3266" i="1"/>
  <c r="S3329" i="1"/>
  <c r="V3329" i="1" s="1"/>
  <c r="U3378" i="1"/>
  <c r="T3378" i="1"/>
  <c r="U3433" i="1"/>
  <c r="T3433" i="1"/>
  <c r="U2913" i="1"/>
  <c r="T2913" i="1"/>
  <c r="U2945" i="1"/>
  <c r="T2945" i="1"/>
  <c r="S2977" i="1"/>
  <c r="U3998" i="1"/>
  <c r="T3998" i="1"/>
  <c r="S3535" i="1"/>
  <c r="U2978" i="1"/>
  <c r="T2978" i="1"/>
  <c r="U3010" i="1"/>
  <c r="T3010" i="1"/>
  <c r="U3050" i="1"/>
  <c r="T3050" i="1"/>
  <c r="U3090" i="1"/>
  <c r="T3090" i="1"/>
  <c r="U2477" i="1"/>
  <c r="T2477" i="1"/>
  <c r="S2727" i="1"/>
  <c r="V2727" i="1" s="1"/>
  <c r="S2813" i="1"/>
  <c r="V2813" i="1" s="1"/>
  <c r="S2867" i="1"/>
  <c r="S3644" i="1"/>
  <c r="S3735" i="1"/>
  <c r="S3146" i="1"/>
  <c r="U3222" i="1"/>
  <c r="T3222" i="1"/>
  <c r="U3282" i="1"/>
  <c r="T3282" i="1"/>
  <c r="U3357" i="1"/>
  <c r="T3357" i="1"/>
  <c r="U3011" i="1"/>
  <c r="T3011" i="1"/>
  <c r="U3051" i="1"/>
  <c r="T3051" i="1"/>
  <c r="U3099" i="1"/>
  <c r="T3099" i="1"/>
  <c r="S2588" i="1"/>
  <c r="S2650" i="1"/>
  <c r="U2694" i="1"/>
  <c r="T2694" i="1"/>
  <c r="U2739" i="1"/>
  <c r="T2739" i="1"/>
  <c r="U3871" i="1"/>
  <c r="T3871" i="1"/>
  <c r="U3597" i="1"/>
  <c r="T3597" i="1"/>
  <c r="U3285" i="1"/>
  <c r="T3285" i="1"/>
  <c r="U3358" i="1"/>
  <c r="T3358" i="1"/>
  <c r="U3028" i="1"/>
  <c r="T3028" i="1"/>
  <c r="S3068" i="1"/>
  <c r="U3116" i="1"/>
  <c r="T3116" i="1"/>
  <c r="S2507" i="1"/>
  <c r="S2554" i="1"/>
  <c r="U2603" i="1"/>
  <c r="T2603" i="1"/>
  <c r="U2675" i="1"/>
  <c r="T2675" i="1"/>
  <c r="S2740" i="1"/>
  <c r="U2815" i="1"/>
  <c r="T2815" i="1"/>
  <c r="U2879" i="1"/>
  <c r="T2879" i="1"/>
  <c r="U3911" i="1"/>
  <c r="T3911" i="1"/>
  <c r="S3990" i="1"/>
  <c r="S3540" i="1"/>
  <c r="U3647" i="1"/>
  <c r="T3647" i="1"/>
  <c r="S3236" i="1"/>
  <c r="U3312" i="1"/>
  <c r="T3312" i="1"/>
  <c r="U2917" i="1"/>
  <c r="T2917" i="1"/>
  <c r="U2957" i="1"/>
  <c r="T2957" i="1"/>
  <c r="S2989" i="1"/>
  <c r="S3021" i="1"/>
  <c r="U3053" i="1"/>
  <c r="T3053" i="1"/>
  <c r="U3117" i="1"/>
  <c r="T3117" i="1"/>
  <c r="S2455" i="1"/>
  <c r="U2555" i="1"/>
  <c r="T2555" i="1"/>
  <c r="U2615" i="1"/>
  <c r="T2615" i="1"/>
  <c r="S2676" i="1"/>
  <c r="V2676" i="1" s="1"/>
  <c r="S2731" i="1"/>
  <c r="V2731" i="1" s="1"/>
  <c r="S2794" i="1"/>
  <c r="S2041" i="1"/>
  <c r="U2111" i="1"/>
  <c r="T2111" i="1"/>
  <c r="S2187" i="1"/>
  <c r="U2209" i="1"/>
  <c r="T2209" i="1"/>
  <c r="U2051" i="1"/>
  <c r="T2051" i="1"/>
  <c r="U2138" i="1"/>
  <c r="T2138" i="1"/>
  <c r="S2202" i="1"/>
  <c r="U2031" i="1"/>
  <c r="T2031" i="1"/>
  <c r="U2139" i="1"/>
  <c r="T2139" i="1"/>
  <c r="S2009" i="1"/>
  <c r="U2207" i="1"/>
  <c r="T2207" i="1"/>
  <c r="S2241" i="1"/>
  <c r="U2361" i="1"/>
  <c r="T2361" i="1"/>
  <c r="U2107" i="1"/>
  <c r="T2107" i="1"/>
  <c r="S2122" i="1"/>
  <c r="U3054" i="1"/>
  <c r="T3054" i="1"/>
  <c r="U2936" i="1"/>
  <c r="T2936" i="1"/>
  <c r="U3417" i="1"/>
  <c r="T3417" i="1"/>
  <c r="U3903" i="1"/>
  <c r="T3903" i="1"/>
  <c r="U3205" i="1"/>
  <c r="T3205" i="1"/>
  <c r="U2558" i="1"/>
  <c r="T2558" i="1"/>
  <c r="T3306" i="1"/>
  <c r="U3948" i="1"/>
  <c r="T3948" i="1"/>
  <c r="U3502" i="1"/>
  <c r="T3502" i="1"/>
  <c r="U3453" i="1"/>
  <c r="T3453" i="1"/>
  <c r="U2073" i="1"/>
  <c r="T2073" i="1"/>
  <c r="U2710" i="1"/>
  <c r="T2710" i="1"/>
  <c r="U3826" i="1"/>
  <c r="T3826" i="1"/>
  <c r="U2677" i="1"/>
  <c r="T2677" i="1"/>
  <c r="U2732" i="1"/>
  <c r="T2732" i="1"/>
  <c r="U3789" i="1"/>
  <c r="T3789" i="1"/>
  <c r="U3277" i="1"/>
  <c r="T3277" i="1"/>
  <c r="U3351" i="1"/>
  <c r="T3351" i="1"/>
  <c r="U2582" i="1"/>
  <c r="T2582" i="1"/>
  <c r="U2643" i="1"/>
  <c r="T2643" i="1"/>
  <c r="U2690" i="1"/>
  <c r="T2690" i="1"/>
  <c r="U2733" i="1"/>
  <c r="T2733" i="1"/>
  <c r="U2821" i="1"/>
  <c r="T2821" i="1"/>
  <c r="U2874" i="1"/>
  <c r="T2874" i="1"/>
  <c r="U3839" i="1"/>
  <c r="T3839" i="1"/>
  <c r="U3892" i="1"/>
  <c r="T3892" i="1"/>
  <c r="U3942" i="1"/>
  <c r="T3942" i="1"/>
  <c r="U3573" i="1"/>
  <c r="T3573" i="1"/>
  <c r="U3669" i="1"/>
  <c r="T3669" i="1"/>
  <c r="U3240" i="1"/>
  <c r="T3240" i="1"/>
  <c r="U3290" i="1"/>
  <c r="T3290" i="1"/>
  <c r="U3352" i="1"/>
  <c r="T3352" i="1"/>
  <c r="U2511" i="1"/>
  <c r="T2511" i="1"/>
  <c r="U2597" i="1"/>
  <c r="T2597" i="1"/>
  <c r="U3791" i="1"/>
  <c r="T3791" i="1"/>
  <c r="U3868" i="1"/>
  <c r="T3868" i="1"/>
  <c r="U3918" i="1"/>
  <c r="T3918" i="1"/>
  <c r="U3575" i="1"/>
  <c r="T3575" i="1"/>
  <c r="U3639" i="1"/>
  <c r="T3639" i="1"/>
  <c r="U3762" i="1"/>
  <c r="T3762" i="1"/>
  <c r="U3073" i="1"/>
  <c r="T3073" i="1"/>
  <c r="U2476" i="1"/>
  <c r="T2476" i="1"/>
  <c r="U2539" i="1"/>
  <c r="T2539" i="1"/>
  <c r="U2598" i="1"/>
  <c r="T2598" i="1"/>
  <c r="U2670" i="1"/>
  <c r="T2670" i="1"/>
  <c r="U2735" i="1"/>
  <c r="T2735" i="1"/>
  <c r="U2863" i="1"/>
  <c r="T2863" i="1"/>
  <c r="U3933" i="1"/>
  <c r="T3933" i="1"/>
  <c r="U3658" i="1"/>
  <c r="T3658" i="1"/>
  <c r="U3733" i="1"/>
  <c r="T3733" i="1"/>
  <c r="U3242" i="1"/>
  <c r="T3242" i="1"/>
  <c r="U3434" i="1"/>
  <c r="T3434" i="1"/>
  <c r="U2906" i="1"/>
  <c r="T2906" i="1"/>
  <c r="U2938" i="1"/>
  <c r="T2938" i="1"/>
  <c r="U2550" i="1"/>
  <c r="T2550" i="1"/>
  <c r="U2622" i="1"/>
  <c r="T2622" i="1"/>
  <c r="U2671" i="1"/>
  <c r="T2671" i="1"/>
  <c r="U3820" i="1"/>
  <c r="T3820" i="1"/>
  <c r="U3884" i="1"/>
  <c r="T3884" i="1"/>
  <c r="U3934" i="1"/>
  <c r="T3934" i="1"/>
  <c r="U3551" i="1"/>
  <c r="T3551" i="1"/>
  <c r="U3437" i="1"/>
  <c r="T3437" i="1"/>
  <c r="U2899" i="1"/>
  <c r="T2899" i="1"/>
  <c r="U2931" i="1"/>
  <c r="T2931" i="1"/>
  <c r="U2814" i="1"/>
  <c r="T2814" i="1"/>
  <c r="U3538" i="1"/>
  <c r="T3538" i="1"/>
  <c r="U3692" i="1"/>
  <c r="T3692" i="1"/>
  <c r="U3781" i="1"/>
  <c r="T3781" i="1"/>
  <c r="U3472" i="1"/>
  <c r="T3472" i="1"/>
  <c r="U3370" i="1"/>
  <c r="T3370" i="1"/>
  <c r="U3438" i="1"/>
  <c r="T3438" i="1"/>
  <c r="U2924" i="1"/>
  <c r="T2924" i="1"/>
  <c r="U2956" i="1"/>
  <c r="T2956" i="1"/>
  <c r="U2988" i="1"/>
  <c r="T2988" i="1"/>
  <c r="U3847" i="1"/>
  <c r="T3847" i="1"/>
  <c r="U3322" i="1"/>
  <c r="T3322" i="1"/>
  <c r="U3400" i="1"/>
  <c r="T3400" i="1"/>
  <c r="U2290" i="1"/>
  <c r="T2290" i="1"/>
  <c r="U2318" i="1"/>
  <c r="T2318" i="1"/>
  <c r="U2167" i="1"/>
  <c r="T2167" i="1"/>
  <c r="U2275" i="1"/>
  <c r="T2275" i="1"/>
  <c r="U2130" i="1"/>
  <c r="T2130" i="1"/>
  <c r="U2242" i="1"/>
  <c r="T2242" i="1"/>
  <c r="U2059" i="1"/>
  <c r="T2059" i="1"/>
  <c r="U2109" i="1"/>
  <c r="T2109" i="1"/>
  <c r="U2185" i="1"/>
  <c r="T2185" i="1"/>
  <c r="U2266" i="1"/>
  <c r="T2266" i="1"/>
  <c r="U2026" i="1"/>
  <c r="T2026" i="1"/>
  <c r="U2398" i="1"/>
  <c r="T2398" i="1"/>
  <c r="U2182" i="1"/>
  <c r="T2182" i="1"/>
  <c r="U2145" i="1"/>
  <c r="T2145" i="1"/>
  <c r="D3742" i="1"/>
  <c r="F3742" i="1" s="1"/>
  <c r="E3766" i="1"/>
  <c r="S2071" i="1"/>
  <c r="S2281" i="1"/>
  <c r="S2054" i="1"/>
  <c r="W3305" i="1" a="1"/>
  <c r="W3305" i="1" s="1"/>
  <c r="W2522" i="1" a="1"/>
  <c r="W2522" i="1" s="1"/>
  <c r="S3150" i="1"/>
  <c r="V3150" i="1" s="1"/>
  <c r="S3302" i="1"/>
  <c r="V3302" i="1" s="1"/>
  <c r="S2305" i="1"/>
  <c r="S2017" i="1"/>
  <c r="S3821" i="1"/>
  <c r="S3738" i="1"/>
  <c r="S3198" i="1"/>
  <c r="S3085" i="1"/>
  <c r="S2719" i="1"/>
  <c r="V2719" i="1" s="1"/>
  <c r="S2847" i="1"/>
  <c r="S2257" i="1"/>
  <c r="S2339" i="1"/>
  <c r="S2382" i="1"/>
  <c r="S2048" i="1"/>
  <c r="S3310" i="1"/>
  <c r="S2033" i="1"/>
  <c r="S2329" i="1"/>
  <c r="S2779" i="1"/>
  <c r="V2779" i="1" s="1"/>
  <c r="S2859" i="1"/>
  <c r="S3273" i="1"/>
  <c r="S3414" i="1"/>
  <c r="S2454" i="1"/>
  <c r="S3109" i="1"/>
  <c r="S2870" i="1"/>
  <c r="S2230" i="1"/>
  <c r="V2230" i="1" s="1"/>
  <c r="S2251" i="1"/>
  <c r="V2251" i="1" s="1"/>
  <c r="S2046" i="1"/>
  <c r="S2222" i="1"/>
  <c r="S3637" i="1"/>
  <c r="W2479" i="1" a="1"/>
  <c r="W2479" i="1" s="1"/>
  <c r="S2378" i="1"/>
  <c r="W3636" i="1" a="1"/>
  <c r="W3636" i="1" s="1"/>
  <c r="S2885" i="1"/>
  <c r="V2885" i="1" s="1"/>
  <c r="S3564" i="1"/>
  <c r="V3564" i="1" s="1"/>
  <c r="W3345" i="1" a="1"/>
  <c r="W3345" i="1" s="1"/>
  <c r="W3084" i="1" a="1"/>
  <c r="W3084" i="1" s="1"/>
  <c r="W3874" i="1" a="1"/>
  <c r="W3874" i="1" s="1"/>
  <c r="S2201" i="1"/>
  <c r="E2511" i="1"/>
  <c r="W3852" i="1" a="1"/>
  <c r="W3852" i="1" s="1"/>
  <c r="W2935" i="1" a="1"/>
  <c r="W2935" i="1" s="1"/>
  <c r="W3064" i="1" a="1"/>
  <c r="W3064" i="1" s="1"/>
  <c r="W3296" i="1" a="1"/>
  <c r="W3296" i="1" s="1"/>
  <c r="W3457" i="1" a="1"/>
  <c r="W3457" i="1" s="1"/>
  <c r="W3245" i="1" a="1"/>
  <c r="W3245" i="1" s="1"/>
  <c r="S2770" i="1"/>
  <c r="S2782" i="1"/>
  <c r="W2799" i="1" a="1"/>
  <c r="W2799" i="1" s="1"/>
  <c r="S3796" i="1"/>
  <c r="V3796" i="1" s="1"/>
  <c r="S2150" i="1"/>
  <c r="V2150" i="1" s="1"/>
  <c r="W2151" i="1" a="1"/>
  <c r="W2151" i="1" s="1"/>
  <c r="S2682" i="1"/>
  <c r="W3058" i="1" a="1"/>
  <c r="W3058" i="1" s="1"/>
  <c r="S2530" i="1"/>
  <c r="S2893" i="1"/>
  <c r="S2099" i="1"/>
  <c r="S2982" i="1"/>
  <c r="V2982" i="1" s="1"/>
  <c r="D2511" i="1"/>
  <c r="F2511" i="1" s="1"/>
  <c r="S2110" i="1"/>
  <c r="S3072" i="1"/>
  <c r="S2763" i="1"/>
  <c r="S3209" i="1"/>
  <c r="S3935" i="1"/>
  <c r="S3661" i="1"/>
  <c r="S3836" i="1"/>
  <c r="S3101" i="1"/>
  <c r="V3101" i="1" s="1"/>
  <c r="S3741" i="1"/>
  <c r="S3162" i="1"/>
  <c r="S2950" i="1"/>
  <c r="S2556" i="1"/>
  <c r="S2722" i="1"/>
  <c r="S2796" i="1"/>
  <c r="S3653" i="1"/>
  <c r="V3653" i="1" s="1"/>
  <c r="S3842" i="1"/>
  <c r="S2646" i="1"/>
  <c r="S3330" i="1"/>
  <c r="S2587" i="1"/>
  <c r="S3059" i="1"/>
  <c r="S2492" i="1"/>
  <c r="S2802" i="1"/>
  <c r="S2162" i="1"/>
  <c r="V2162" i="1" s="1"/>
  <c r="S2353" i="1"/>
  <c r="V2353" i="1" s="1"/>
  <c r="W2102" i="1" a="1"/>
  <c r="W2102" i="1" s="1"/>
  <c r="S2023" i="1"/>
  <c r="S3063" i="1"/>
  <c r="S3818" i="1"/>
  <c r="S2970" i="1"/>
  <c r="S3106" i="1"/>
  <c r="S2491" i="1"/>
  <c r="V2491" i="1" s="1"/>
  <c r="S3060" i="1"/>
  <c r="S3077" i="1"/>
  <c r="S2494" i="1"/>
  <c r="S2010" i="1"/>
  <c r="W2217" i="1" a="1"/>
  <c r="W2217" i="1" s="1"/>
  <c r="S2183" i="1"/>
  <c r="S3823" i="1"/>
  <c r="S3456" i="1"/>
  <c r="S2958" i="1"/>
  <c r="V2958" i="1" s="1"/>
  <c r="S3153" i="1"/>
  <c r="S2525" i="1"/>
  <c r="S3919" i="1"/>
  <c r="S3972" i="1"/>
  <c r="S3687" i="1"/>
  <c r="S3344" i="1"/>
  <c r="S3393" i="1"/>
  <c r="V3393" i="1" s="1"/>
  <c r="S3870" i="1"/>
  <c r="V3870" i="1" s="1"/>
  <c r="S2995" i="1"/>
  <c r="S3067" i="1"/>
  <c r="S3174" i="1"/>
  <c r="S3224" i="1"/>
  <c r="S2194" i="1"/>
  <c r="S2186" i="1"/>
  <c r="S2999" i="1"/>
  <c r="V2999" i="1" s="1"/>
  <c r="S3056" i="1"/>
  <c r="V3056" i="1" s="1"/>
  <c r="S3181" i="1"/>
  <c r="S3241" i="1"/>
  <c r="S3184" i="1"/>
  <c r="S3382" i="1"/>
  <c r="S2963" i="1"/>
  <c r="S2508" i="1"/>
  <c r="S2043" i="1"/>
  <c r="S2090" i="1"/>
  <c r="V2090" i="1" s="1"/>
  <c r="S2171" i="1"/>
  <c r="S3557" i="1"/>
  <c r="S3770" i="1"/>
  <c r="S3301" i="1"/>
  <c r="S3361" i="1"/>
  <c r="S3110" i="1"/>
  <c r="S2483" i="1"/>
  <c r="S3338" i="1"/>
  <c r="V3338" i="1" s="1"/>
  <c r="S2771" i="1"/>
  <c r="S2838" i="1"/>
  <c r="S3158" i="1"/>
  <c r="S3466" i="1"/>
  <c r="S2828" i="1"/>
  <c r="S2751" i="1"/>
  <c r="S3754" i="1"/>
  <c r="S3426" i="1"/>
  <c r="V3426" i="1" s="1"/>
  <c r="S2566" i="1"/>
  <c r="S2115" i="1"/>
  <c r="S2401" i="1"/>
  <c r="S2254" i="1"/>
  <c r="S2435" i="1"/>
  <c r="S2062" i="1"/>
  <c r="E3520" i="1"/>
  <c r="H3520" i="1"/>
  <c r="D3520" i="1"/>
  <c r="E3560" i="1"/>
  <c r="H3560" i="1"/>
  <c r="D3560" i="1"/>
  <c r="H3592" i="1"/>
  <c r="D3592" i="1"/>
  <c r="E3592" i="1"/>
  <c r="E3624" i="1"/>
  <c r="H3624" i="1"/>
  <c r="D3624" i="1"/>
  <c r="E3656" i="1"/>
  <c r="D3656" i="1"/>
  <c r="H3656" i="1"/>
  <c r="E3688" i="1"/>
  <c r="H3688" i="1"/>
  <c r="D3688" i="1"/>
  <c r="E3720" i="1"/>
  <c r="D3720" i="1"/>
  <c r="H3720" i="1"/>
  <c r="E3752" i="1"/>
  <c r="H3752" i="1"/>
  <c r="D3752" i="1"/>
  <c r="E3727" i="1"/>
  <c r="D3727" i="1"/>
  <c r="H3727" i="1"/>
  <c r="E2516" i="1"/>
  <c r="D2516" i="1"/>
  <c r="H2516" i="1"/>
  <c r="E2604" i="1"/>
  <c r="D2604" i="1"/>
  <c r="H2604" i="1"/>
  <c r="E2748" i="1"/>
  <c r="D2748" i="1"/>
  <c r="H2748" i="1"/>
  <c r="E2788" i="1"/>
  <c r="D2788" i="1"/>
  <c r="H2788" i="1"/>
  <c r="E2836" i="1"/>
  <c r="H2836" i="1"/>
  <c r="D2836" i="1"/>
  <c r="E3716" i="1"/>
  <c r="H3716" i="1"/>
  <c r="D3716" i="1"/>
  <c r="E3492" i="1"/>
  <c r="D3492" i="1"/>
  <c r="H3492" i="1"/>
  <c r="D3148" i="1"/>
  <c r="E3148" i="1"/>
  <c r="H3148" i="1"/>
  <c r="E3180" i="1"/>
  <c r="D3180" i="1"/>
  <c r="H3180" i="1"/>
  <c r="E3212" i="1"/>
  <c r="D3212" i="1"/>
  <c r="H3212" i="1"/>
  <c r="E3252" i="1"/>
  <c r="H3252" i="1"/>
  <c r="D3252" i="1"/>
  <c r="E3284" i="1"/>
  <c r="H3284" i="1"/>
  <c r="D3284" i="1"/>
  <c r="E3316" i="1"/>
  <c r="H3316" i="1"/>
  <c r="D3316" i="1"/>
  <c r="E3348" i="1"/>
  <c r="H3348" i="1"/>
  <c r="D3348" i="1"/>
  <c r="E3380" i="1"/>
  <c r="D3380" i="1"/>
  <c r="H3380" i="1"/>
  <c r="H3412" i="1"/>
  <c r="E3412" i="1"/>
  <c r="D3412" i="1"/>
  <c r="E3444" i="1"/>
  <c r="H3444" i="1"/>
  <c r="D3444" i="1"/>
  <c r="E3131" i="1"/>
  <c r="D3131" i="1"/>
  <c r="H3131" i="1"/>
  <c r="E3775" i="1"/>
  <c r="D3775" i="1"/>
  <c r="H3775" i="1"/>
  <c r="E3493" i="1"/>
  <c r="H3493" i="1"/>
  <c r="D3493" i="1"/>
  <c r="E3461" i="1"/>
  <c r="H3461" i="1"/>
  <c r="D3461" i="1"/>
  <c r="E3539" i="1"/>
  <c r="D3539" i="1"/>
  <c r="H3539" i="1"/>
  <c r="E3571" i="1"/>
  <c r="D3571" i="1"/>
  <c r="H3571" i="1"/>
  <c r="E3603" i="1"/>
  <c r="D3603" i="1"/>
  <c r="H3603" i="1"/>
  <c r="E3635" i="1"/>
  <c r="D3635" i="1"/>
  <c r="H3635" i="1"/>
  <c r="E3667" i="1"/>
  <c r="H3667" i="1"/>
  <c r="D3667" i="1"/>
  <c r="E3699" i="1"/>
  <c r="H3699" i="1"/>
  <c r="D3699" i="1"/>
  <c r="E3731" i="1"/>
  <c r="D3731" i="1"/>
  <c r="H3731" i="1"/>
  <c r="E3763" i="1"/>
  <c r="D3763" i="1"/>
  <c r="H3763" i="1"/>
  <c r="E3470" i="1"/>
  <c r="D3470" i="1"/>
  <c r="H3470" i="1"/>
  <c r="E3471" i="1"/>
  <c r="D3471" i="1"/>
  <c r="H3471" i="1"/>
  <c r="E3503" i="1"/>
  <c r="H3503" i="1"/>
  <c r="D3503" i="1"/>
  <c r="E3151" i="1"/>
  <c r="D3151" i="1"/>
  <c r="H3151" i="1"/>
  <c r="E3191" i="1"/>
  <c r="D3191" i="1"/>
  <c r="H3191" i="1"/>
  <c r="E3231" i="1"/>
  <c r="D3231" i="1"/>
  <c r="H3231" i="1"/>
  <c r="E3263" i="1"/>
  <c r="D3263" i="1"/>
  <c r="H3263" i="1"/>
  <c r="E3295" i="1"/>
  <c r="D3295" i="1"/>
  <c r="H3295" i="1"/>
  <c r="E3335" i="1"/>
  <c r="D3335" i="1"/>
  <c r="H3335" i="1"/>
  <c r="E3375" i="1"/>
  <c r="D3375" i="1"/>
  <c r="H3375" i="1"/>
  <c r="E3407" i="1"/>
  <c r="D3407" i="1"/>
  <c r="H3407" i="1"/>
  <c r="E3439" i="1"/>
  <c r="D3439" i="1"/>
  <c r="H3439" i="1"/>
  <c r="E3989" i="1"/>
  <c r="H3989" i="1"/>
  <c r="D3989" i="1"/>
  <c r="E2481" i="1"/>
  <c r="H2481" i="1"/>
  <c r="D2481" i="1"/>
  <c r="E2513" i="1"/>
  <c r="D2513" i="1"/>
  <c r="H2513" i="1"/>
  <c r="E2545" i="1"/>
  <c r="D2545" i="1"/>
  <c r="H2545" i="1"/>
  <c r="E2577" i="1"/>
  <c r="D2577" i="1"/>
  <c r="H2577" i="1"/>
  <c r="E2609" i="1"/>
  <c r="H2609" i="1"/>
  <c r="D2609" i="1"/>
  <c r="E2641" i="1"/>
  <c r="H2641" i="1"/>
  <c r="D2641" i="1"/>
  <c r="E2673" i="1"/>
  <c r="D2673" i="1"/>
  <c r="H2673" i="1"/>
  <c r="E2705" i="1"/>
  <c r="D2705" i="1"/>
  <c r="H2705" i="1"/>
  <c r="E2745" i="1"/>
  <c r="H2745" i="1"/>
  <c r="D2745" i="1"/>
  <c r="E2777" i="1"/>
  <c r="D2777" i="1"/>
  <c r="H2777" i="1"/>
  <c r="E2809" i="1"/>
  <c r="D2809" i="1"/>
  <c r="H2809" i="1"/>
  <c r="E2841" i="1"/>
  <c r="H2841" i="1"/>
  <c r="D2841" i="1"/>
  <c r="E2881" i="1"/>
  <c r="H2881" i="1"/>
  <c r="D2881" i="1"/>
  <c r="E3767" i="1"/>
  <c r="D3767" i="1"/>
  <c r="H3767" i="1"/>
  <c r="E3497" i="1"/>
  <c r="D3497" i="1"/>
  <c r="H3497" i="1"/>
  <c r="E2458" i="1"/>
  <c r="D2458" i="1"/>
  <c r="H2458" i="1"/>
  <c r="E2514" i="1"/>
  <c r="H2514" i="1"/>
  <c r="D2514" i="1"/>
  <c r="E2626" i="1"/>
  <c r="D2626" i="1"/>
  <c r="H2626" i="1"/>
  <c r="E2826" i="1"/>
  <c r="D2826" i="1"/>
  <c r="H2826" i="1"/>
  <c r="E2012" i="1"/>
  <c r="H2012" i="1"/>
  <c r="D2012" i="1"/>
  <c r="E2044" i="1"/>
  <c r="H2044" i="1"/>
  <c r="D2044" i="1"/>
  <c r="E2076" i="1"/>
  <c r="D2076" i="1"/>
  <c r="H2076" i="1"/>
  <c r="E2108" i="1"/>
  <c r="D2108" i="1"/>
  <c r="H2108" i="1"/>
  <c r="E2140" i="1"/>
  <c r="D2140" i="1"/>
  <c r="H2140" i="1"/>
  <c r="E2172" i="1"/>
  <c r="D2172" i="1"/>
  <c r="H2172" i="1"/>
  <c r="E2204" i="1"/>
  <c r="D2204" i="1"/>
  <c r="H2204" i="1"/>
  <c r="E2236" i="1"/>
  <c r="D2236" i="1"/>
  <c r="H2236" i="1"/>
  <c r="E2268" i="1"/>
  <c r="D2268" i="1"/>
  <c r="H2268" i="1"/>
  <c r="E2300" i="1"/>
  <c r="D2300" i="1"/>
  <c r="H2300" i="1"/>
  <c r="E2332" i="1"/>
  <c r="D2332" i="1"/>
  <c r="H2332" i="1"/>
  <c r="E2364" i="1"/>
  <c r="H2364" i="1"/>
  <c r="D2364" i="1"/>
  <c r="E2396" i="1"/>
  <c r="H2396" i="1"/>
  <c r="D2396" i="1"/>
  <c r="E2428" i="1"/>
  <c r="D2428" i="1"/>
  <c r="H2428" i="1"/>
  <c r="E2363" i="1"/>
  <c r="D2363" i="1"/>
  <c r="H2363" i="1"/>
  <c r="D3405" i="1"/>
  <c r="H3405" i="1"/>
  <c r="E3405" i="1"/>
  <c r="E3126" i="1"/>
  <c r="H3126" i="1"/>
  <c r="D3126" i="1"/>
  <c r="E3429" i="1"/>
  <c r="D3429" i="1"/>
  <c r="H3429" i="1"/>
  <c r="D2310" i="1"/>
  <c r="H2310" i="1"/>
  <c r="E2310" i="1"/>
  <c r="E2701" i="1"/>
  <c r="D2701" i="1"/>
  <c r="H2701" i="1"/>
  <c r="E2443" i="1"/>
  <c r="D2443" i="1"/>
  <c r="H2443" i="1"/>
  <c r="E2778" i="1"/>
  <c r="D2778" i="1"/>
  <c r="H2778" i="1"/>
  <c r="D2238" i="1"/>
  <c r="H2238" i="1"/>
  <c r="E2238" i="1"/>
  <c r="E2787" i="1"/>
  <c r="D2787" i="1"/>
  <c r="H2787" i="1"/>
  <c r="E2867" i="1"/>
  <c r="H2867" i="1"/>
  <c r="D2867" i="1"/>
  <c r="E2142" i="1"/>
  <c r="H2142" i="1"/>
  <c r="D2142" i="1"/>
  <c r="E2323" i="1"/>
  <c r="D2323" i="1"/>
  <c r="H2323" i="1"/>
  <c r="E2645" i="1"/>
  <c r="H2645" i="1"/>
  <c r="D2645" i="1"/>
  <c r="E2374" i="1"/>
  <c r="H2374" i="1"/>
  <c r="D2374" i="1"/>
  <c r="E3486" i="1"/>
  <c r="D3486" i="1"/>
  <c r="H3486" i="1"/>
  <c r="E3950" i="1"/>
  <c r="H3950" i="1"/>
  <c r="D3950" i="1"/>
  <c r="E3966" i="1"/>
  <c r="D3966" i="1"/>
  <c r="H3966" i="1"/>
  <c r="D3780" i="1"/>
  <c r="H3780" i="1"/>
  <c r="E3780" i="1"/>
  <c r="E3369" i="1"/>
  <c r="D3369" i="1"/>
  <c r="H3369" i="1"/>
  <c r="E3519" i="1"/>
  <c r="H3519" i="1"/>
  <c r="D3519" i="1"/>
  <c r="E3559" i="1"/>
  <c r="D3559" i="1"/>
  <c r="H3559" i="1"/>
  <c r="E3591" i="1"/>
  <c r="D3591" i="1"/>
  <c r="H3591" i="1"/>
  <c r="E3623" i="1"/>
  <c r="H3623" i="1"/>
  <c r="D3623" i="1"/>
  <c r="E3655" i="1"/>
  <c r="D3655" i="1"/>
  <c r="H3655" i="1"/>
  <c r="E3735" i="1"/>
  <c r="D3735" i="1"/>
  <c r="H3735" i="1"/>
  <c r="E3173" i="1"/>
  <c r="H3173" i="1"/>
  <c r="D3173" i="1"/>
  <c r="D3229" i="1"/>
  <c r="H3229" i="1"/>
  <c r="E3229" i="1"/>
  <c r="D3333" i="1"/>
  <c r="H3333" i="1"/>
  <c r="E3333" i="1"/>
  <c r="D3421" i="1"/>
  <c r="H3421" i="1"/>
  <c r="E3421" i="1"/>
  <c r="E3190" i="1"/>
  <c r="D3190" i="1"/>
  <c r="H3190" i="1"/>
  <c r="E3254" i="1"/>
  <c r="D3254" i="1"/>
  <c r="H3254" i="1"/>
  <c r="D3286" i="1"/>
  <c r="H3286" i="1"/>
  <c r="E3286" i="1"/>
  <c r="D3350" i="1"/>
  <c r="H3350" i="1"/>
  <c r="E3350" i="1"/>
  <c r="E3406" i="1"/>
  <c r="D3406" i="1"/>
  <c r="H3406" i="1"/>
  <c r="E3446" i="1"/>
  <c r="D3446" i="1"/>
  <c r="H3446" i="1"/>
  <c r="E3417" i="1"/>
  <c r="D3417" i="1"/>
  <c r="H3417" i="1"/>
  <c r="E2822" i="1"/>
  <c r="D2822" i="1"/>
  <c r="H2822" i="1"/>
  <c r="D2658" i="1"/>
  <c r="H2658" i="1"/>
  <c r="E2658" i="1"/>
  <c r="D2526" i="1"/>
  <c r="H2526" i="1"/>
  <c r="E2526" i="1"/>
  <c r="E2794" i="1"/>
  <c r="D2794" i="1"/>
  <c r="H2794" i="1"/>
  <c r="E3398" i="1"/>
  <c r="D3398" i="1"/>
  <c r="H3398" i="1"/>
  <c r="D2718" i="1"/>
  <c r="H2718" i="1"/>
  <c r="E2718" i="1"/>
  <c r="E2143" i="1"/>
  <c r="D2143" i="1"/>
  <c r="H2143" i="1"/>
  <c r="H2127" i="1"/>
  <c r="E2127" i="1"/>
  <c r="D2127" i="1"/>
  <c r="E2009" i="1"/>
  <c r="D2009" i="1"/>
  <c r="H2009" i="1"/>
  <c r="E2199" i="1"/>
  <c r="D2199" i="1"/>
  <c r="H2199" i="1"/>
  <c r="E2385" i="1"/>
  <c r="H2385" i="1"/>
  <c r="D2385" i="1"/>
  <c r="E3813" i="1"/>
  <c r="H3813" i="1"/>
  <c r="D3813" i="1"/>
  <c r="E3845" i="1"/>
  <c r="H3845" i="1"/>
  <c r="D3845" i="1"/>
  <c r="E3877" i="1"/>
  <c r="D3877" i="1"/>
  <c r="H3877" i="1"/>
  <c r="E3909" i="1"/>
  <c r="D3909" i="1"/>
  <c r="H3909" i="1"/>
  <c r="E3941" i="1"/>
  <c r="D3941" i="1"/>
  <c r="H3941" i="1"/>
  <c r="D2025" i="1"/>
  <c r="H2025" i="1"/>
  <c r="E2025" i="1"/>
  <c r="E2057" i="1"/>
  <c r="D2057" i="1"/>
  <c r="H2057" i="1"/>
  <c r="D2121" i="1"/>
  <c r="H2121" i="1"/>
  <c r="E2121" i="1"/>
  <c r="D2233" i="1"/>
  <c r="H2233" i="1"/>
  <c r="E2233" i="1"/>
  <c r="D2297" i="1"/>
  <c r="H2297" i="1"/>
  <c r="E2297" i="1"/>
  <c r="E3561" i="1"/>
  <c r="D3561" i="1"/>
  <c r="H3561" i="1"/>
  <c r="D2823" i="1"/>
  <c r="H2823" i="1"/>
  <c r="E2823" i="1"/>
  <c r="E2523" i="1"/>
  <c r="H2523" i="1"/>
  <c r="D2523" i="1"/>
  <c r="E2547" i="1"/>
  <c r="D2547" i="1"/>
  <c r="H2547" i="1"/>
  <c r="D2627" i="1"/>
  <c r="H2627" i="1"/>
  <c r="E2627" i="1"/>
  <c r="E2887" i="1"/>
  <c r="D2887" i="1"/>
  <c r="H2887" i="1"/>
  <c r="E2975" i="1"/>
  <c r="H2975" i="1"/>
  <c r="D2975" i="1"/>
  <c r="E3039" i="1"/>
  <c r="H3039" i="1"/>
  <c r="D3039" i="1"/>
  <c r="E3103" i="1"/>
  <c r="H3103" i="1"/>
  <c r="D3103" i="1"/>
  <c r="D3844" i="1"/>
  <c r="E3844" i="1"/>
  <c r="H3844" i="1"/>
  <c r="D2612" i="1"/>
  <c r="H2612" i="1"/>
  <c r="E2612" i="1"/>
  <c r="D3610" i="1"/>
  <c r="H3610" i="1"/>
  <c r="E3610" i="1"/>
  <c r="D2629" i="1"/>
  <c r="E2629" i="1"/>
  <c r="H2629" i="1"/>
  <c r="E2652" i="1"/>
  <c r="D2652" i="1"/>
  <c r="H2652" i="1"/>
  <c r="D2079" i="1"/>
  <c r="H2079" i="1"/>
  <c r="E2079" i="1"/>
  <c r="D3674" i="1"/>
  <c r="H3674" i="1"/>
  <c r="E3674" i="1"/>
  <c r="E2080" i="1"/>
  <c r="H2080" i="1"/>
  <c r="D2080" i="1"/>
  <c r="H3908" i="1"/>
  <c r="E3908" i="1"/>
  <c r="D3908" i="1"/>
  <c r="H3514" i="1"/>
  <c r="D3514" i="1"/>
  <c r="E3514" i="1"/>
  <c r="D3690" i="1"/>
  <c r="E3690" i="1"/>
  <c r="H3690" i="1"/>
  <c r="D2621" i="1"/>
  <c r="E2621" i="1"/>
  <c r="H2621" i="1"/>
  <c r="E3546" i="1"/>
  <c r="D3546" i="1"/>
  <c r="H3546" i="1"/>
  <c r="E2741" i="1"/>
  <c r="D2741" i="1"/>
  <c r="H2741" i="1"/>
  <c r="E2493" i="1"/>
  <c r="D2493" i="1"/>
  <c r="H2493" i="1"/>
  <c r="E2485" i="1"/>
  <c r="D2485" i="1"/>
  <c r="H2485" i="1"/>
  <c r="E3354" i="1"/>
  <c r="D3354" i="1"/>
  <c r="H3354" i="1"/>
  <c r="E2647" i="1"/>
  <c r="D2647" i="1"/>
  <c r="H2647" i="1"/>
  <c r="D3991" i="1"/>
  <c r="H3991" i="1"/>
  <c r="E3991" i="1"/>
  <c r="D2599" i="1"/>
  <c r="H2599" i="1"/>
  <c r="E2599" i="1"/>
  <c r="D3879" i="1"/>
  <c r="H3879" i="1"/>
  <c r="E3879" i="1"/>
  <c r="E2960" i="1"/>
  <c r="D2960" i="1"/>
  <c r="H2960" i="1"/>
  <c r="E2759" i="1"/>
  <c r="D2759" i="1"/>
  <c r="H2759" i="1"/>
  <c r="E3218" i="1"/>
  <c r="H3218" i="1"/>
  <c r="D3218" i="1"/>
  <c r="D2583" i="1"/>
  <c r="H2583" i="1"/>
  <c r="E2583" i="1"/>
  <c r="E3432" i="1"/>
  <c r="D3432" i="1"/>
  <c r="H3432" i="1"/>
  <c r="D2631" i="1"/>
  <c r="H2631" i="1"/>
  <c r="E2631" i="1"/>
  <c r="E3306" i="1"/>
  <c r="D3306" i="1"/>
  <c r="H3306" i="1"/>
  <c r="H2767" i="1"/>
  <c r="D2767" i="1"/>
  <c r="E2767" i="1"/>
  <c r="D3250" i="1"/>
  <c r="H3250" i="1"/>
  <c r="E3250" i="1"/>
  <c r="E3517" i="1"/>
  <c r="D3517" i="1"/>
  <c r="H3517" i="1"/>
  <c r="E3440" i="1"/>
  <c r="D3440" i="1"/>
  <c r="H3440" i="1"/>
  <c r="D2614" i="1"/>
  <c r="E2614" i="1"/>
  <c r="H2614" i="1"/>
  <c r="E3541" i="1"/>
  <c r="D3541" i="1"/>
  <c r="H3541" i="1"/>
  <c r="D3448" i="1"/>
  <c r="H3448" i="1"/>
  <c r="E3448" i="1"/>
  <c r="E3384" i="1"/>
  <c r="D3384" i="1"/>
  <c r="H3384" i="1"/>
  <c r="D3951" i="1"/>
  <c r="H3951" i="1"/>
  <c r="E3951" i="1"/>
  <c r="E3176" i="1"/>
  <c r="D3176" i="1"/>
  <c r="H3176" i="1"/>
  <c r="E3100" i="1"/>
  <c r="D3100" i="1"/>
  <c r="H3100" i="1"/>
  <c r="D3799" i="1"/>
  <c r="H3799" i="1"/>
  <c r="E3799" i="1"/>
  <c r="E3068" i="1"/>
  <c r="D3068" i="1"/>
  <c r="H3068" i="1"/>
  <c r="E2798" i="1"/>
  <c r="H2798" i="1"/>
  <c r="D2798" i="1"/>
  <c r="D3701" i="1"/>
  <c r="H3701" i="1"/>
  <c r="E3701" i="1"/>
  <c r="E2964" i="1"/>
  <c r="H2964" i="1"/>
  <c r="D2964" i="1"/>
  <c r="E3974" i="1"/>
  <c r="D3974" i="1"/>
  <c r="H3974" i="1"/>
  <c r="E3368" i="1"/>
  <c r="D3368" i="1"/>
  <c r="H3368" i="1"/>
  <c r="D2766" i="1"/>
  <c r="H2766" i="1"/>
  <c r="E2766" i="1"/>
  <c r="E2989" i="1"/>
  <c r="H2989" i="1"/>
  <c r="D2989" i="1"/>
  <c r="E2965" i="1"/>
  <c r="H2965" i="1"/>
  <c r="D2965" i="1"/>
  <c r="E3532" i="1"/>
  <c r="H3532" i="1"/>
  <c r="D3532" i="1"/>
  <c r="E3069" i="1"/>
  <c r="D3069" i="1"/>
  <c r="H3069" i="1"/>
  <c r="E3021" i="1"/>
  <c r="D3021" i="1"/>
  <c r="H3021" i="1"/>
  <c r="E2949" i="1"/>
  <c r="D2949" i="1"/>
  <c r="H2949" i="1"/>
  <c r="E3914" i="1"/>
  <c r="D3914" i="1"/>
  <c r="H3914" i="1"/>
  <c r="D2588" i="1"/>
  <c r="H2588" i="1"/>
  <c r="E2588" i="1"/>
  <c r="E2470" i="1"/>
  <c r="H2470" i="1"/>
  <c r="D2470" i="1"/>
  <c r="H3034" i="1"/>
  <c r="E3034" i="1"/>
  <c r="D3034" i="1"/>
  <c r="D2219" i="1"/>
  <c r="H2219" i="1"/>
  <c r="E2219" i="1"/>
  <c r="H3022" i="1"/>
  <c r="D3022" i="1"/>
  <c r="E3022" i="1"/>
  <c r="E2179" i="1"/>
  <c r="D2179" i="1"/>
  <c r="H2179" i="1"/>
  <c r="D2482" i="1"/>
  <c r="H2482" i="1"/>
  <c r="E2482" i="1"/>
  <c r="E2187" i="1"/>
  <c r="H2187" i="1"/>
  <c r="D2187" i="1"/>
  <c r="D3449" i="1"/>
  <c r="H3449" i="1"/>
  <c r="E3449" i="1"/>
  <c r="E2243" i="1"/>
  <c r="D2243" i="1"/>
  <c r="H2243" i="1"/>
  <c r="E3866" i="1"/>
  <c r="H3866" i="1"/>
  <c r="D3866" i="1"/>
  <c r="H2195" i="1"/>
  <c r="E2195" i="1"/>
  <c r="D2195" i="1"/>
  <c r="E2971" i="1"/>
  <c r="H2971" i="1"/>
  <c r="D2971" i="1"/>
  <c r="H2990" i="1"/>
  <c r="D2990" i="1"/>
  <c r="E2990" i="1"/>
  <c r="E3894" i="1"/>
  <c r="H3894" i="1"/>
  <c r="D3894" i="1"/>
  <c r="E3858" i="1"/>
  <c r="H3858" i="1"/>
  <c r="D3858" i="1"/>
  <c r="H3906" i="1"/>
  <c r="D3906" i="1"/>
  <c r="E3906" i="1"/>
  <c r="E3113" i="1"/>
  <c r="H3113" i="1"/>
  <c r="D3113" i="1"/>
  <c r="H3033" i="1"/>
  <c r="D3033" i="1"/>
  <c r="E3033" i="1"/>
  <c r="E3089" i="1"/>
  <c r="D3089" i="1"/>
  <c r="H3089" i="1"/>
  <c r="E3711" i="1"/>
  <c r="D3711" i="1"/>
  <c r="H3711" i="1"/>
  <c r="H2961" i="1"/>
  <c r="D2961" i="1"/>
  <c r="E2961" i="1"/>
  <c r="H2977" i="1"/>
  <c r="D2977" i="1"/>
  <c r="E2977" i="1"/>
  <c r="H2969" i="1"/>
  <c r="D2969" i="1"/>
  <c r="E2969" i="1"/>
  <c r="D2937" i="1"/>
  <c r="H2937" i="1"/>
  <c r="E2937" i="1"/>
  <c r="H3098" i="1"/>
  <c r="E3098" i="1"/>
  <c r="D3098" i="1"/>
  <c r="E2434" i="1"/>
  <c r="D2434" i="1"/>
  <c r="H2434" i="1"/>
  <c r="H2973" i="1"/>
  <c r="E2973" i="1"/>
  <c r="D2973" i="1"/>
  <c r="H2074" i="1"/>
  <c r="D2074" i="1"/>
  <c r="E2074" i="1"/>
  <c r="E3534" i="1"/>
  <c r="D3534" i="1"/>
  <c r="H3534" i="1"/>
  <c r="H2322" i="1"/>
  <c r="D2322" i="1"/>
  <c r="E2322" i="1"/>
  <c r="E2042" i="1"/>
  <c r="H2042" i="1"/>
  <c r="D2042" i="1"/>
  <c r="E2202" i="1"/>
  <c r="D2202" i="1"/>
  <c r="H2202" i="1"/>
  <c r="R2923" i="1"/>
  <c r="F2923" i="1"/>
  <c r="F2066" i="1"/>
  <c r="R2066" i="1"/>
  <c r="R2917" i="1"/>
  <c r="F2917" i="1"/>
  <c r="R2903" i="1"/>
  <c r="F2903" i="1"/>
  <c r="F2904" i="1"/>
  <c r="R2904" i="1"/>
  <c r="F2898" i="1"/>
  <c r="R2898" i="1"/>
  <c r="E3482" i="1"/>
  <c r="H3482" i="1"/>
  <c r="D3482" i="1"/>
  <c r="E3129" i="1"/>
  <c r="D3129" i="1"/>
  <c r="H3129" i="1"/>
  <c r="E3483" i="1"/>
  <c r="D3483" i="1"/>
  <c r="H3483" i="1"/>
  <c r="E3171" i="1"/>
  <c r="D3171" i="1"/>
  <c r="H3171" i="1"/>
  <c r="E3203" i="1"/>
  <c r="D3203" i="1"/>
  <c r="H3203" i="1"/>
  <c r="E3235" i="1"/>
  <c r="D3235" i="1"/>
  <c r="H3235" i="1"/>
  <c r="E3267" i="1"/>
  <c r="H3267" i="1"/>
  <c r="D3267" i="1"/>
  <c r="E3299" i="1"/>
  <c r="D3299" i="1"/>
  <c r="H3299" i="1"/>
  <c r="E3331" i="1"/>
  <c r="D3331" i="1"/>
  <c r="H3331" i="1"/>
  <c r="E3363" i="1"/>
  <c r="D3363" i="1"/>
  <c r="H3363" i="1"/>
  <c r="E3395" i="1"/>
  <c r="H3395" i="1"/>
  <c r="D3395" i="1"/>
  <c r="E3427" i="1"/>
  <c r="D3427" i="1"/>
  <c r="H3427" i="1"/>
  <c r="E3459" i="1"/>
  <c r="D3459" i="1"/>
  <c r="H3459" i="1"/>
  <c r="H3513" i="1"/>
  <c r="E3513" i="1"/>
  <c r="D3513" i="1"/>
  <c r="E3545" i="1"/>
  <c r="H3545" i="1"/>
  <c r="D3545" i="1"/>
  <c r="E3585" i="1"/>
  <c r="D3585" i="1"/>
  <c r="H3585" i="1"/>
  <c r="D3617" i="1"/>
  <c r="H3617" i="1"/>
  <c r="E3617" i="1"/>
  <c r="H3649" i="1"/>
  <c r="E3649" i="1"/>
  <c r="D3649" i="1"/>
  <c r="E3689" i="1"/>
  <c r="D3689" i="1"/>
  <c r="H3689" i="1"/>
  <c r="D3721" i="1"/>
  <c r="H3721" i="1"/>
  <c r="E3721" i="1"/>
  <c r="D3753" i="1"/>
  <c r="E3753" i="1"/>
  <c r="H3753" i="1"/>
  <c r="E3792" i="1"/>
  <c r="D3792" i="1"/>
  <c r="H3792" i="1"/>
  <c r="E3832" i="1"/>
  <c r="D3832" i="1"/>
  <c r="H3832" i="1"/>
  <c r="E3864" i="1"/>
  <c r="H3864" i="1"/>
  <c r="D3864" i="1"/>
  <c r="E3896" i="1"/>
  <c r="D3896" i="1"/>
  <c r="H3896" i="1"/>
  <c r="E3928" i="1"/>
  <c r="D3928" i="1"/>
  <c r="H3928" i="1"/>
  <c r="E3960" i="1"/>
  <c r="H3960" i="1"/>
  <c r="D3960" i="1"/>
  <c r="E3992" i="1"/>
  <c r="D3992" i="1"/>
  <c r="H3992" i="1"/>
  <c r="E3997" i="1"/>
  <c r="H3997" i="1"/>
  <c r="D3997" i="1"/>
  <c r="E2790" i="1"/>
  <c r="H2790" i="1"/>
  <c r="D2790" i="1"/>
  <c r="E2894" i="1"/>
  <c r="D2894" i="1"/>
  <c r="H2894" i="1"/>
  <c r="E3785" i="1"/>
  <c r="H3785" i="1"/>
  <c r="D3785" i="1"/>
  <c r="E3817" i="1"/>
  <c r="H3817" i="1"/>
  <c r="D3817" i="1"/>
  <c r="E3849" i="1"/>
  <c r="H3849" i="1"/>
  <c r="D3849" i="1"/>
  <c r="E3881" i="1"/>
  <c r="H3881" i="1"/>
  <c r="D3881" i="1"/>
  <c r="E3913" i="1"/>
  <c r="H3913" i="1"/>
  <c r="D3913" i="1"/>
  <c r="E3945" i="1"/>
  <c r="D3945" i="1"/>
  <c r="H3945" i="1"/>
  <c r="E3977" i="1"/>
  <c r="D3977" i="1"/>
  <c r="H3977" i="1"/>
  <c r="E3141" i="1"/>
  <c r="D3141" i="1"/>
  <c r="H3141" i="1"/>
  <c r="E2456" i="1"/>
  <c r="D2456" i="1"/>
  <c r="H2456" i="1"/>
  <c r="E2488" i="1"/>
  <c r="D2488" i="1"/>
  <c r="H2488" i="1"/>
  <c r="E2520" i="1"/>
  <c r="D2520" i="1"/>
  <c r="H2520" i="1"/>
  <c r="E2552" i="1"/>
  <c r="H2552" i="1"/>
  <c r="D2552" i="1"/>
  <c r="E2584" i="1"/>
  <c r="D2584" i="1"/>
  <c r="H2584" i="1"/>
  <c r="E2616" i="1"/>
  <c r="D2616" i="1"/>
  <c r="H2616" i="1"/>
  <c r="E2648" i="1"/>
  <c r="D2648" i="1"/>
  <c r="H2648" i="1"/>
  <c r="E2680" i="1"/>
  <c r="H2680" i="1"/>
  <c r="D2680" i="1"/>
  <c r="E2712" i="1"/>
  <c r="D2712" i="1"/>
  <c r="H2712" i="1"/>
  <c r="E2744" i="1"/>
  <c r="D2744" i="1"/>
  <c r="H2744" i="1"/>
  <c r="E2776" i="1"/>
  <c r="D2776" i="1"/>
  <c r="H2776" i="1"/>
  <c r="E2808" i="1"/>
  <c r="H2808" i="1"/>
  <c r="D2808" i="1"/>
  <c r="E2840" i="1"/>
  <c r="D2840" i="1"/>
  <c r="H2840" i="1"/>
  <c r="E2872" i="1"/>
  <c r="D2872" i="1"/>
  <c r="H2872" i="1"/>
  <c r="E2878" i="1"/>
  <c r="H2878" i="1"/>
  <c r="D2878" i="1"/>
  <c r="E3795" i="1"/>
  <c r="D3795" i="1"/>
  <c r="H3795" i="1"/>
  <c r="D3827" i="1"/>
  <c r="H3827" i="1"/>
  <c r="E3827" i="1"/>
  <c r="D3859" i="1"/>
  <c r="E3859" i="1"/>
  <c r="H3859" i="1"/>
  <c r="H3891" i="1"/>
  <c r="E3891" i="1"/>
  <c r="D3891" i="1"/>
  <c r="H3923" i="1"/>
  <c r="E3923" i="1"/>
  <c r="D3923" i="1"/>
  <c r="E3955" i="1"/>
  <c r="D3955" i="1"/>
  <c r="H3955" i="1"/>
  <c r="H3987" i="1"/>
  <c r="E3987" i="1"/>
  <c r="D3987" i="1"/>
  <c r="E3127" i="1"/>
  <c r="D3127" i="1"/>
  <c r="H3127" i="1"/>
  <c r="E3542" i="1"/>
  <c r="D3542" i="1"/>
  <c r="H3542" i="1"/>
  <c r="E3582" i="1"/>
  <c r="H3582" i="1"/>
  <c r="D3582" i="1"/>
  <c r="E3614" i="1"/>
  <c r="H3614" i="1"/>
  <c r="D3614" i="1"/>
  <c r="E3646" i="1"/>
  <c r="D3646" i="1"/>
  <c r="H3646" i="1"/>
  <c r="E3678" i="1"/>
  <c r="D3678" i="1"/>
  <c r="H3678" i="1"/>
  <c r="E3710" i="1"/>
  <c r="D3710" i="1"/>
  <c r="H3710" i="1"/>
  <c r="E3758" i="1"/>
  <c r="D3758" i="1"/>
  <c r="H3758" i="1"/>
  <c r="E2021" i="1"/>
  <c r="D2021" i="1"/>
  <c r="H2021" i="1"/>
  <c r="E2061" i="1"/>
  <c r="H2061" i="1"/>
  <c r="D2061" i="1"/>
  <c r="E2093" i="1"/>
  <c r="D2093" i="1"/>
  <c r="H2093" i="1"/>
  <c r="E2133" i="1"/>
  <c r="D2133" i="1"/>
  <c r="H2133" i="1"/>
  <c r="E2165" i="1"/>
  <c r="D2165" i="1"/>
  <c r="H2165" i="1"/>
  <c r="E2197" i="1"/>
  <c r="D2197" i="1"/>
  <c r="H2197" i="1"/>
  <c r="E2229" i="1"/>
  <c r="H2229" i="1"/>
  <c r="D2229" i="1"/>
  <c r="E2261" i="1"/>
  <c r="D2261" i="1"/>
  <c r="H2261" i="1"/>
  <c r="E2293" i="1"/>
  <c r="H2293" i="1"/>
  <c r="D2293" i="1"/>
  <c r="E2325" i="1"/>
  <c r="H2325" i="1"/>
  <c r="D2325" i="1"/>
  <c r="E2357" i="1"/>
  <c r="D2357" i="1"/>
  <c r="H2357" i="1"/>
  <c r="E2389" i="1"/>
  <c r="H2389" i="1"/>
  <c r="D2389" i="1"/>
  <c r="E2421" i="1"/>
  <c r="D2421" i="1"/>
  <c r="H2421" i="1"/>
  <c r="E2326" i="1"/>
  <c r="D2326" i="1"/>
  <c r="H2326" i="1"/>
  <c r="E2231" i="1"/>
  <c r="D2231" i="1"/>
  <c r="H2231" i="1"/>
  <c r="E2263" i="1"/>
  <c r="D2263" i="1"/>
  <c r="H2263" i="1"/>
  <c r="E2295" i="1"/>
  <c r="D2295" i="1"/>
  <c r="H2295" i="1"/>
  <c r="E2327" i="1"/>
  <c r="D2327" i="1"/>
  <c r="H2327" i="1"/>
  <c r="E2359" i="1"/>
  <c r="D2359" i="1"/>
  <c r="H2359" i="1"/>
  <c r="E2391" i="1"/>
  <c r="D2391" i="1"/>
  <c r="H2391" i="1"/>
  <c r="E2423" i="1"/>
  <c r="D2423" i="1"/>
  <c r="H2423" i="1"/>
  <c r="E2024" i="1"/>
  <c r="H2024" i="1"/>
  <c r="D2024" i="1"/>
  <c r="E2064" i="1"/>
  <c r="D2064" i="1"/>
  <c r="H2064" i="1"/>
  <c r="E2104" i="1"/>
  <c r="D2104" i="1"/>
  <c r="H2104" i="1"/>
  <c r="E2136" i="1"/>
  <c r="H2136" i="1"/>
  <c r="D2136" i="1"/>
  <c r="E2168" i="1"/>
  <c r="H2168" i="1"/>
  <c r="D2168" i="1"/>
  <c r="E2200" i="1"/>
  <c r="D2200" i="1"/>
  <c r="H2200" i="1"/>
  <c r="E2232" i="1"/>
  <c r="H2232" i="1"/>
  <c r="D2232" i="1"/>
  <c r="E2264" i="1"/>
  <c r="D2264" i="1"/>
  <c r="H2264" i="1"/>
  <c r="E2304" i="1"/>
  <c r="H2304" i="1"/>
  <c r="D2304" i="1"/>
  <c r="E2336" i="1"/>
  <c r="D2336" i="1"/>
  <c r="H2336" i="1"/>
  <c r="E2376" i="1"/>
  <c r="D2376" i="1"/>
  <c r="H2376" i="1"/>
  <c r="E2408" i="1"/>
  <c r="H2408" i="1"/>
  <c r="D2408" i="1"/>
  <c r="E2448" i="1"/>
  <c r="H2448" i="1"/>
  <c r="D2448" i="1"/>
  <c r="E2249" i="1"/>
  <c r="D2249" i="1"/>
  <c r="H2249" i="1"/>
  <c r="E2210" i="1"/>
  <c r="D2210" i="1"/>
  <c r="H2210" i="1"/>
  <c r="E2274" i="1"/>
  <c r="D2274" i="1"/>
  <c r="H2274" i="1"/>
  <c r="E2314" i="1"/>
  <c r="D2314" i="1"/>
  <c r="H2314" i="1"/>
  <c r="E2370" i="1"/>
  <c r="D2370" i="1"/>
  <c r="H2370" i="1"/>
  <c r="E2410" i="1"/>
  <c r="H2410" i="1"/>
  <c r="D2410" i="1"/>
  <c r="D2659" i="1"/>
  <c r="E2659" i="1"/>
  <c r="H2659" i="1"/>
  <c r="E2690" i="1"/>
  <c r="H2690" i="1"/>
  <c r="D2690" i="1"/>
  <c r="E3133" i="1"/>
  <c r="D3133" i="1"/>
  <c r="H3133" i="1"/>
  <c r="E2331" i="1"/>
  <c r="D2331" i="1"/>
  <c r="H2331" i="1"/>
  <c r="D2837" i="1"/>
  <c r="H2837" i="1"/>
  <c r="E2837" i="1"/>
  <c r="E2030" i="1"/>
  <c r="D2030" i="1"/>
  <c r="H2030" i="1"/>
  <c r="D2294" i="1"/>
  <c r="H2294" i="1"/>
  <c r="E2294" i="1"/>
  <c r="E2206" i="1"/>
  <c r="D2206" i="1"/>
  <c r="H2206" i="1"/>
  <c r="E2022" i="1"/>
  <c r="D2022" i="1"/>
  <c r="H2022" i="1"/>
  <c r="E2549" i="1"/>
  <c r="D2549" i="1"/>
  <c r="H2549" i="1"/>
  <c r="E2589" i="1"/>
  <c r="D2589" i="1"/>
  <c r="H2589" i="1"/>
  <c r="E2733" i="1"/>
  <c r="H2733" i="1"/>
  <c r="D2733" i="1"/>
  <c r="E2821" i="1"/>
  <c r="D2821" i="1"/>
  <c r="H2821" i="1"/>
  <c r="E2869" i="1"/>
  <c r="D2869" i="1"/>
  <c r="H2869" i="1"/>
  <c r="D2709" i="1"/>
  <c r="H2709" i="1"/>
  <c r="E2709" i="1"/>
  <c r="E2409" i="1"/>
  <c r="D2409" i="1"/>
  <c r="H2409" i="1"/>
  <c r="D3386" i="1"/>
  <c r="H3386" i="1"/>
  <c r="E3386" i="1"/>
  <c r="D3378" i="1"/>
  <c r="E3378" i="1"/>
  <c r="H3378" i="1"/>
  <c r="E3998" i="1"/>
  <c r="D3998" i="1"/>
  <c r="H3998" i="1"/>
  <c r="E3484" i="1"/>
  <c r="D3484" i="1"/>
  <c r="H3484" i="1"/>
  <c r="E2678" i="1"/>
  <c r="H2678" i="1"/>
  <c r="D2678" i="1"/>
  <c r="E2574" i="1"/>
  <c r="D2574" i="1"/>
  <c r="H2574" i="1"/>
  <c r="H2355" i="1"/>
  <c r="D2355" i="1"/>
  <c r="E2355" i="1"/>
  <c r="E2714" i="1"/>
  <c r="D2714" i="1"/>
  <c r="H2714" i="1"/>
  <c r="E2550" i="1"/>
  <c r="H2550" i="1"/>
  <c r="D2550" i="1"/>
  <c r="E2810" i="1"/>
  <c r="D2810" i="1"/>
  <c r="H2810" i="1"/>
  <c r="E3201" i="1"/>
  <c r="D3201" i="1"/>
  <c r="H3201" i="1"/>
  <c r="E3233" i="1"/>
  <c r="D3233" i="1"/>
  <c r="H3233" i="1"/>
  <c r="E3297" i="1"/>
  <c r="H3297" i="1"/>
  <c r="D3297" i="1"/>
  <c r="D3337" i="1"/>
  <c r="H3337" i="1"/>
  <c r="E3337" i="1"/>
  <c r="E3385" i="1"/>
  <c r="D3385" i="1"/>
  <c r="H3385" i="1"/>
  <c r="D3425" i="1"/>
  <c r="H3425" i="1"/>
  <c r="E3425" i="1"/>
  <c r="E3438" i="1"/>
  <c r="H3438" i="1"/>
  <c r="D3438" i="1"/>
  <c r="D2732" i="1"/>
  <c r="H2732" i="1"/>
  <c r="E2732" i="1"/>
  <c r="E2185" i="1"/>
  <c r="H2185" i="1"/>
  <c r="D2185" i="1"/>
  <c r="H2169" i="1"/>
  <c r="D2169" i="1"/>
  <c r="E2169" i="1"/>
  <c r="E2159" i="1"/>
  <c r="D2159" i="1"/>
  <c r="H2159" i="1"/>
  <c r="D2361" i="1"/>
  <c r="H2361" i="1"/>
  <c r="E2361" i="1"/>
  <c r="E2103" i="1"/>
  <c r="D2103" i="1"/>
  <c r="H2103" i="1"/>
  <c r="E2097" i="1"/>
  <c r="H2097" i="1"/>
  <c r="D2097" i="1"/>
  <c r="H3433" i="1"/>
  <c r="E3433" i="1"/>
  <c r="D3433" i="1"/>
  <c r="E2851" i="1"/>
  <c r="D2851" i="1"/>
  <c r="H2851" i="1"/>
  <c r="D2643" i="1"/>
  <c r="H2643" i="1"/>
  <c r="E2643" i="1"/>
  <c r="E2739" i="1"/>
  <c r="H2739" i="1"/>
  <c r="D2739" i="1"/>
  <c r="E2883" i="1"/>
  <c r="D2883" i="1"/>
  <c r="H2883" i="1"/>
  <c r="E2109" i="1"/>
  <c r="H2109" i="1"/>
  <c r="D2109" i="1"/>
  <c r="E3502" i="1"/>
  <c r="D3502" i="1"/>
  <c r="H3502" i="1"/>
  <c r="E2983" i="1"/>
  <c r="H2983" i="1"/>
  <c r="D2983" i="1"/>
  <c r="E3047" i="1"/>
  <c r="H3047" i="1"/>
  <c r="D3047" i="1"/>
  <c r="E3111" i="1"/>
  <c r="H3111" i="1"/>
  <c r="D3111" i="1"/>
  <c r="E2772" i="1"/>
  <c r="H2772" i="1"/>
  <c r="D2772" i="1"/>
  <c r="E3157" i="1"/>
  <c r="H3157" i="1"/>
  <c r="D3157" i="1"/>
  <c r="E2461" i="1"/>
  <c r="D2461" i="1"/>
  <c r="H2461" i="1"/>
  <c r="E2161" i="1"/>
  <c r="D2161" i="1"/>
  <c r="H2161" i="1"/>
  <c r="E3924" i="1"/>
  <c r="H3924" i="1"/>
  <c r="D3924" i="1"/>
  <c r="E2540" i="1"/>
  <c r="H2540" i="1"/>
  <c r="D2540" i="1"/>
  <c r="E2477" i="1"/>
  <c r="D2477" i="1"/>
  <c r="H2477" i="1"/>
  <c r="E3812" i="1"/>
  <c r="D3812" i="1"/>
  <c r="H3812" i="1"/>
  <c r="E3682" i="1"/>
  <c r="H3682" i="1"/>
  <c r="D3682" i="1"/>
  <c r="D2572" i="1"/>
  <c r="H2572" i="1"/>
  <c r="E2572" i="1"/>
  <c r="D3964" i="1"/>
  <c r="H3964" i="1"/>
  <c r="E3964" i="1"/>
  <c r="E3522" i="1"/>
  <c r="D3522" i="1"/>
  <c r="H3522" i="1"/>
  <c r="E2853" i="1"/>
  <c r="H2853" i="1"/>
  <c r="D2853" i="1"/>
  <c r="E2976" i="1"/>
  <c r="D2976" i="1"/>
  <c r="H2976" i="1"/>
  <c r="D2679" i="1"/>
  <c r="H2679" i="1"/>
  <c r="E2679" i="1"/>
  <c r="D3210" i="1"/>
  <c r="H3210" i="1"/>
  <c r="E3210" i="1"/>
  <c r="E2687" i="1"/>
  <c r="H2687" i="1"/>
  <c r="D2687" i="1"/>
  <c r="D3903" i="1"/>
  <c r="H3903" i="1"/>
  <c r="E3903" i="1"/>
  <c r="E3024" i="1"/>
  <c r="D3024" i="1"/>
  <c r="H3024" i="1"/>
  <c r="E2895" i="1"/>
  <c r="D2895" i="1"/>
  <c r="H2895" i="1"/>
  <c r="E3242" i="1"/>
  <c r="D3242" i="1"/>
  <c r="H3242" i="1"/>
  <c r="E2623" i="1"/>
  <c r="D2623" i="1"/>
  <c r="H2623" i="1"/>
  <c r="E2944" i="1"/>
  <c r="D2944" i="1"/>
  <c r="H2944" i="1"/>
  <c r="D2791" i="1"/>
  <c r="H2791" i="1"/>
  <c r="E2791" i="1"/>
  <c r="E2936" i="1"/>
  <c r="D2936" i="1"/>
  <c r="H2936" i="1"/>
  <c r="D3839" i="1"/>
  <c r="H3839" i="1"/>
  <c r="E3839" i="1"/>
  <c r="D3346" i="1"/>
  <c r="H3346" i="1"/>
  <c r="E3346" i="1"/>
  <c r="E3565" i="1"/>
  <c r="H3565" i="1"/>
  <c r="D3565" i="1"/>
  <c r="E2988" i="1"/>
  <c r="H2988" i="1"/>
  <c r="D2988" i="1"/>
  <c r="H2651" i="1"/>
  <c r="E2651" i="1"/>
  <c r="D2651" i="1"/>
  <c r="E3597" i="1"/>
  <c r="H3597" i="1"/>
  <c r="D3597" i="1"/>
  <c r="E3525" i="1"/>
  <c r="D3525" i="1"/>
  <c r="H3525" i="1"/>
  <c r="E3012" i="1"/>
  <c r="D3012" i="1"/>
  <c r="H3012" i="1"/>
  <c r="E3549" i="1"/>
  <c r="H3549" i="1"/>
  <c r="D3549" i="1"/>
  <c r="D3216" i="1"/>
  <c r="E3216" i="1"/>
  <c r="H3216" i="1"/>
  <c r="D3112" i="1"/>
  <c r="E3112" i="1"/>
  <c r="H3112" i="1"/>
  <c r="E3725" i="1"/>
  <c r="D3725" i="1"/>
  <c r="H3725" i="1"/>
  <c r="H2459" i="1"/>
  <c r="D2459" i="1"/>
  <c r="E2459" i="1"/>
  <c r="H2863" i="1"/>
  <c r="E2863" i="1"/>
  <c r="D2863" i="1"/>
  <c r="D3765" i="1"/>
  <c r="H3765" i="1"/>
  <c r="E3765" i="1"/>
  <c r="E3048" i="1"/>
  <c r="H3048" i="1"/>
  <c r="D3048" i="1"/>
  <c r="E3589" i="1"/>
  <c r="D3589" i="1"/>
  <c r="H3589" i="1"/>
  <c r="H3424" i="1"/>
  <c r="E3424" i="1"/>
  <c r="D3424" i="1"/>
  <c r="D2819" i="1"/>
  <c r="H2819" i="1"/>
  <c r="E2819" i="1"/>
  <c r="E3013" i="1"/>
  <c r="D3013" i="1"/>
  <c r="H3013" i="1"/>
  <c r="E3051" i="1"/>
  <c r="D3051" i="1"/>
  <c r="H3051" i="1"/>
  <c r="E3572" i="1"/>
  <c r="H3572" i="1"/>
  <c r="D3572" i="1"/>
  <c r="H3093" i="1"/>
  <c r="E3093" i="1"/>
  <c r="D3093" i="1"/>
  <c r="E3045" i="1"/>
  <c r="H3045" i="1"/>
  <c r="D3045" i="1"/>
  <c r="E3061" i="1"/>
  <c r="D3061" i="1"/>
  <c r="H3061" i="1"/>
  <c r="E3970" i="1"/>
  <c r="H3970" i="1"/>
  <c r="D3970" i="1"/>
  <c r="D2654" i="1"/>
  <c r="H2654" i="1"/>
  <c r="E2654" i="1"/>
  <c r="H2211" i="1"/>
  <c r="D2211" i="1"/>
  <c r="E2211" i="1"/>
  <c r="E3050" i="1"/>
  <c r="D3050" i="1"/>
  <c r="H3050" i="1"/>
  <c r="E2051" i="1"/>
  <c r="D2051" i="1"/>
  <c r="H2051" i="1"/>
  <c r="E3054" i="1"/>
  <c r="H3054" i="1"/>
  <c r="D3054" i="1"/>
  <c r="H3938" i="1"/>
  <c r="D3938" i="1"/>
  <c r="E3938" i="1"/>
  <c r="E2546" i="1"/>
  <c r="D2546" i="1"/>
  <c r="H2546" i="1"/>
  <c r="H3010" i="1"/>
  <c r="D3010" i="1"/>
  <c r="E3010" i="1"/>
  <c r="H2938" i="1"/>
  <c r="D2938" i="1"/>
  <c r="E2938" i="1"/>
  <c r="D2283" i="1"/>
  <c r="H2283" i="1"/>
  <c r="E2283" i="1"/>
  <c r="E3922" i="1"/>
  <c r="H3922" i="1"/>
  <c r="D3922" i="1"/>
  <c r="H3802" i="1"/>
  <c r="D3802" i="1"/>
  <c r="E3802" i="1"/>
  <c r="E2987" i="1"/>
  <c r="H2987" i="1"/>
  <c r="D2987" i="1"/>
  <c r="E3003" i="1"/>
  <c r="H3003" i="1"/>
  <c r="D3003" i="1"/>
  <c r="E3954" i="1"/>
  <c r="H3954" i="1"/>
  <c r="D3954" i="1"/>
  <c r="D3898" i="1"/>
  <c r="E3898" i="1"/>
  <c r="H3898" i="1"/>
  <c r="E3232" i="1"/>
  <c r="D3232" i="1"/>
  <c r="H3232" i="1"/>
  <c r="E2538" i="1"/>
  <c r="H2538" i="1"/>
  <c r="D2538" i="1"/>
  <c r="E3081" i="1"/>
  <c r="H3081" i="1"/>
  <c r="D3081" i="1"/>
  <c r="E2334" i="1"/>
  <c r="H2334" i="1"/>
  <c r="D2334" i="1"/>
  <c r="H3806" i="1"/>
  <c r="D3806" i="1"/>
  <c r="E3806" i="1"/>
  <c r="D3105" i="1"/>
  <c r="E3105" i="1"/>
  <c r="H3105" i="1"/>
  <c r="E3246" i="1"/>
  <c r="H3246" i="1"/>
  <c r="D3246" i="1"/>
  <c r="H2993" i="1"/>
  <c r="E2993" i="1"/>
  <c r="D2993" i="1"/>
  <c r="E2501" i="1"/>
  <c r="D2501" i="1"/>
  <c r="H2501" i="1"/>
  <c r="H2615" i="1"/>
  <c r="D2615" i="1"/>
  <c r="E2615" i="1"/>
  <c r="E2638" i="1"/>
  <c r="D2638" i="1"/>
  <c r="H2638" i="1"/>
  <c r="E2138" i="1"/>
  <c r="D2138" i="1"/>
  <c r="H2138" i="1"/>
  <c r="E2242" i="1"/>
  <c r="H2242" i="1"/>
  <c r="D2242" i="1"/>
  <c r="E2034" i="1"/>
  <c r="D2034" i="1"/>
  <c r="H2034" i="1"/>
  <c r="E2106" i="1"/>
  <c r="D2106" i="1"/>
  <c r="H2106" i="1"/>
  <c r="E3182" i="1"/>
  <c r="H3182" i="1"/>
  <c r="D3182" i="1"/>
  <c r="F2907" i="1"/>
  <c r="R2907" i="1"/>
  <c r="R2932" i="1"/>
  <c r="F2932" i="1"/>
  <c r="F2910" i="1"/>
  <c r="R2910" i="1"/>
  <c r="F2905" i="1"/>
  <c r="R2905" i="1"/>
  <c r="E3528" i="1"/>
  <c r="H3528" i="1"/>
  <c r="D3528" i="1"/>
  <c r="H3568" i="1"/>
  <c r="E3568" i="1"/>
  <c r="D3568" i="1"/>
  <c r="E3600" i="1"/>
  <c r="D3600" i="1"/>
  <c r="H3600" i="1"/>
  <c r="E3632" i="1"/>
  <c r="H3632" i="1"/>
  <c r="D3632" i="1"/>
  <c r="E3664" i="1"/>
  <c r="H3664" i="1"/>
  <c r="D3664" i="1"/>
  <c r="E3696" i="1"/>
  <c r="D3696" i="1"/>
  <c r="H3696" i="1"/>
  <c r="E3728" i="1"/>
  <c r="H3728" i="1"/>
  <c r="D3728" i="1"/>
  <c r="E3760" i="1"/>
  <c r="D3760" i="1"/>
  <c r="H3760" i="1"/>
  <c r="E3122" i="1"/>
  <c r="D3122" i="1"/>
  <c r="H3122" i="1"/>
  <c r="E2468" i="1"/>
  <c r="D2468" i="1"/>
  <c r="H2468" i="1"/>
  <c r="E2532" i="1"/>
  <c r="H2532" i="1"/>
  <c r="D2532" i="1"/>
  <c r="E2644" i="1"/>
  <c r="D2644" i="1"/>
  <c r="H2644" i="1"/>
  <c r="E2756" i="1"/>
  <c r="D2756" i="1"/>
  <c r="H2756" i="1"/>
  <c r="D2804" i="1"/>
  <c r="H2804" i="1"/>
  <c r="E2804" i="1"/>
  <c r="E2844" i="1"/>
  <c r="H2844" i="1"/>
  <c r="D2844" i="1"/>
  <c r="E3500" i="1"/>
  <c r="D3500" i="1"/>
  <c r="H3500" i="1"/>
  <c r="E3156" i="1"/>
  <c r="H3156" i="1"/>
  <c r="D3156" i="1"/>
  <c r="E3188" i="1"/>
  <c r="D3188" i="1"/>
  <c r="H3188" i="1"/>
  <c r="E3220" i="1"/>
  <c r="H3220" i="1"/>
  <c r="D3220" i="1"/>
  <c r="E3260" i="1"/>
  <c r="D3260" i="1"/>
  <c r="H3260" i="1"/>
  <c r="E3292" i="1"/>
  <c r="H3292" i="1"/>
  <c r="D3292" i="1"/>
  <c r="E3324" i="1"/>
  <c r="D3324" i="1"/>
  <c r="H3324" i="1"/>
  <c r="E3356" i="1"/>
  <c r="D3356" i="1"/>
  <c r="H3356" i="1"/>
  <c r="E3388" i="1"/>
  <c r="D3388" i="1"/>
  <c r="H3388" i="1"/>
  <c r="E3420" i="1"/>
  <c r="H3420" i="1"/>
  <c r="D3420" i="1"/>
  <c r="E3452" i="1"/>
  <c r="H3452" i="1"/>
  <c r="D3452" i="1"/>
  <c r="E3139" i="1"/>
  <c r="D3139" i="1"/>
  <c r="H3139" i="1"/>
  <c r="E3469" i="1"/>
  <c r="D3469" i="1"/>
  <c r="H3469" i="1"/>
  <c r="E3501" i="1"/>
  <c r="D3501" i="1"/>
  <c r="H3501" i="1"/>
  <c r="E3124" i="1"/>
  <c r="D3124" i="1"/>
  <c r="H3124" i="1"/>
  <c r="E3515" i="1"/>
  <c r="D3515" i="1"/>
  <c r="H3515" i="1"/>
  <c r="E3547" i="1"/>
  <c r="D3547" i="1"/>
  <c r="H3547" i="1"/>
  <c r="E3579" i="1"/>
  <c r="D3579" i="1"/>
  <c r="H3579" i="1"/>
  <c r="E3611" i="1"/>
  <c r="D3611" i="1"/>
  <c r="H3611" i="1"/>
  <c r="E3643" i="1"/>
  <c r="H3643" i="1"/>
  <c r="D3643" i="1"/>
  <c r="E3675" i="1"/>
  <c r="D3675" i="1"/>
  <c r="H3675" i="1"/>
  <c r="E3707" i="1"/>
  <c r="H3707" i="1"/>
  <c r="D3707" i="1"/>
  <c r="E3739" i="1"/>
  <c r="D3739" i="1"/>
  <c r="H3739" i="1"/>
  <c r="E3771" i="1"/>
  <c r="H3771" i="1"/>
  <c r="D3771" i="1"/>
  <c r="E3510" i="1"/>
  <c r="D3510" i="1"/>
  <c r="H3510" i="1"/>
  <c r="E3479" i="1"/>
  <c r="H3479" i="1"/>
  <c r="D3479" i="1"/>
  <c r="E3511" i="1"/>
  <c r="D3511" i="1"/>
  <c r="H3511" i="1"/>
  <c r="E3167" i="1"/>
  <c r="D3167" i="1"/>
  <c r="H3167" i="1"/>
  <c r="E3199" i="1"/>
  <c r="D3199" i="1"/>
  <c r="H3199" i="1"/>
  <c r="E3239" i="1"/>
  <c r="D3239" i="1"/>
  <c r="H3239" i="1"/>
  <c r="E3271" i="1"/>
  <c r="D3271" i="1"/>
  <c r="H3271" i="1"/>
  <c r="E3303" i="1"/>
  <c r="D3303" i="1"/>
  <c r="H3303" i="1"/>
  <c r="E3343" i="1"/>
  <c r="D3343" i="1"/>
  <c r="H3343" i="1"/>
  <c r="E3383" i="1"/>
  <c r="D3383" i="1"/>
  <c r="H3383" i="1"/>
  <c r="E3415" i="1"/>
  <c r="D3415" i="1"/>
  <c r="H3415" i="1"/>
  <c r="E3447" i="1"/>
  <c r="D3447" i="1"/>
  <c r="H3447" i="1"/>
  <c r="E3134" i="1"/>
  <c r="D3134" i="1"/>
  <c r="H3134" i="1"/>
  <c r="E3480" i="1"/>
  <c r="H3480" i="1"/>
  <c r="D3480" i="1"/>
  <c r="E2457" i="1"/>
  <c r="D2457" i="1"/>
  <c r="H2457" i="1"/>
  <c r="E2489" i="1"/>
  <c r="H2489" i="1"/>
  <c r="D2489" i="1"/>
  <c r="E2521" i="1"/>
  <c r="D2521" i="1"/>
  <c r="H2521" i="1"/>
  <c r="E2553" i="1"/>
  <c r="H2553" i="1"/>
  <c r="D2553" i="1"/>
  <c r="E2585" i="1"/>
  <c r="D2585" i="1"/>
  <c r="H2585" i="1"/>
  <c r="E2617" i="1"/>
  <c r="D2617" i="1"/>
  <c r="H2617" i="1"/>
  <c r="E2649" i="1"/>
  <c r="H2649" i="1"/>
  <c r="D2649" i="1"/>
  <c r="E2681" i="1"/>
  <c r="D2681" i="1"/>
  <c r="H2681" i="1"/>
  <c r="E2713" i="1"/>
  <c r="D2713" i="1"/>
  <c r="H2713" i="1"/>
  <c r="E2753" i="1"/>
  <c r="H2753" i="1"/>
  <c r="D2753" i="1"/>
  <c r="E2785" i="1"/>
  <c r="H2785" i="1"/>
  <c r="D2785" i="1"/>
  <c r="E2817" i="1"/>
  <c r="H2817" i="1"/>
  <c r="D2817" i="1"/>
  <c r="E2857" i="1"/>
  <c r="H2857" i="1"/>
  <c r="D2857" i="1"/>
  <c r="E2889" i="1"/>
  <c r="D2889" i="1"/>
  <c r="H2889" i="1"/>
  <c r="E3473" i="1"/>
  <c r="H3473" i="1"/>
  <c r="D3473" i="1"/>
  <c r="E3505" i="1"/>
  <c r="H3505" i="1"/>
  <c r="D3505" i="1"/>
  <c r="E3120" i="1"/>
  <c r="H3120" i="1"/>
  <c r="D3120" i="1"/>
  <c r="E2466" i="1"/>
  <c r="D2466" i="1"/>
  <c r="H2466" i="1"/>
  <c r="E2562" i="1"/>
  <c r="D2562" i="1"/>
  <c r="H2562" i="1"/>
  <c r="E2642" i="1"/>
  <c r="H2642" i="1"/>
  <c r="D2642" i="1"/>
  <c r="E2842" i="1"/>
  <c r="H2842" i="1"/>
  <c r="D2842" i="1"/>
  <c r="E2020" i="1"/>
  <c r="D2020" i="1"/>
  <c r="H2020" i="1"/>
  <c r="E2052" i="1"/>
  <c r="D2052" i="1"/>
  <c r="H2052" i="1"/>
  <c r="E2084" i="1"/>
  <c r="H2084" i="1"/>
  <c r="D2084" i="1"/>
  <c r="E2116" i="1"/>
  <c r="D2116" i="1"/>
  <c r="H2116" i="1"/>
  <c r="E2148" i="1"/>
  <c r="D2148" i="1"/>
  <c r="H2148" i="1"/>
  <c r="E2180" i="1"/>
  <c r="D2180" i="1"/>
  <c r="H2180" i="1"/>
  <c r="E2212" i="1"/>
  <c r="D2212" i="1"/>
  <c r="H2212" i="1"/>
  <c r="E2244" i="1"/>
  <c r="D2244" i="1"/>
  <c r="H2244" i="1"/>
  <c r="E2276" i="1"/>
  <c r="D2276" i="1"/>
  <c r="H2276" i="1"/>
  <c r="E2308" i="1"/>
  <c r="D2308" i="1"/>
  <c r="H2308" i="1"/>
  <c r="E2340" i="1"/>
  <c r="D2340" i="1"/>
  <c r="H2340" i="1"/>
  <c r="E2372" i="1"/>
  <c r="D2372" i="1"/>
  <c r="H2372" i="1"/>
  <c r="E2404" i="1"/>
  <c r="D2404" i="1"/>
  <c r="H2404" i="1"/>
  <c r="E2436" i="1"/>
  <c r="D2436" i="1"/>
  <c r="H2436" i="1"/>
  <c r="E2369" i="1"/>
  <c r="H2369" i="1"/>
  <c r="D2369" i="1"/>
  <c r="E2379" i="1"/>
  <c r="D2379" i="1"/>
  <c r="H2379" i="1"/>
  <c r="E2427" i="1"/>
  <c r="D2427" i="1"/>
  <c r="H2427" i="1"/>
  <c r="E2683" i="1"/>
  <c r="D2683" i="1"/>
  <c r="H2683" i="1"/>
  <c r="E2723" i="1"/>
  <c r="D2723" i="1"/>
  <c r="H2723" i="1"/>
  <c r="D3237" i="1"/>
  <c r="H3237" i="1"/>
  <c r="E3237" i="1"/>
  <c r="D2411" i="1"/>
  <c r="H2411" i="1"/>
  <c r="E2411" i="1"/>
  <c r="E2214" i="1"/>
  <c r="H2214" i="1"/>
  <c r="D2214" i="1"/>
  <c r="E2078" i="1"/>
  <c r="H2078" i="1"/>
  <c r="D2078" i="1"/>
  <c r="E2850" i="1"/>
  <c r="D2850" i="1"/>
  <c r="H2850" i="1"/>
  <c r="D2339" i="1"/>
  <c r="E2339" i="1"/>
  <c r="H2339" i="1"/>
  <c r="H2803" i="1"/>
  <c r="E2803" i="1"/>
  <c r="D2803" i="1"/>
  <c r="E2805" i="1"/>
  <c r="D2805" i="1"/>
  <c r="H2805" i="1"/>
  <c r="E2605" i="1"/>
  <c r="D2605" i="1"/>
  <c r="H2605" i="1"/>
  <c r="E2046" i="1"/>
  <c r="D2046" i="1"/>
  <c r="H2046" i="1"/>
  <c r="H2781" i="1"/>
  <c r="D2781" i="1"/>
  <c r="E2781" i="1"/>
  <c r="H2038" i="1"/>
  <c r="E2038" i="1"/>
  <c r="D2038" i="1"/>
  <c r="E3782" i="1"/>
  <c r="D3782" i="1"/>
  <c r="H3782" i="1"/>
  <c r="E3410" i="1"/>
  <c r="D3410" i="1"/>
  <c r="H3410" i="1"/>
  <c r="D3298" i="1"/>
  <c r="H3298" i="1"/>
  <c r="E3298" i="1"/>
  <c r="D3290" i="1"/>
  <c r="E3290" i="1"/>
  <c r="H3290" i="1"/>
  <c r="E2694" i="1"/>
  <c r="D2694" i="1"/>
  <c r="H2694" i="1"/>
  <c r="E3527" i="1"/>
  <c r="D3527" i="1"/>
  <c r="H3527" i="1"/>
  <c r="H3567" i="1"/>
  <c r="D3567" i="1"/>
  <c r="E3567" i="1"/>
  <c r="D3599" i="1"/>
  <c r="H3599" i="1"/>
  <c r="E3599" i="1"/>
  <c r="E3631" i="1"/>
  <c r="D3631" i="1"/>
  <c r="H3631" i="1"/>
  <c r="D3663" i="1"/>
  <c r="H3663" i="1"/>
  <c r="E3663" i="1"/>
  <c r="D3751" i="1"/>
  <c r="E3751" i="1"/>
  <c r="H3751" i="1"/>
  <c r="E3189" i="1"/>
  <c r="D3189" i="1"/>
  <c r="H3189" i="1"/>
  <c r="D3253" i="1"/>
  <c r="E3253" i="1"/>
  <c r="H3253" i="1"/>
  <c r="D3365" i="1"/>
  <c r="E3365" i="1"/>
  <c r="H3365" i="1"/>
  <c r="D3437" i="1"/>
  <c r="H3437" i="1"/>
  <c r="E3437" i="1"/>
  <c r="D3198" i="1"/>
  <c r="E3198" i="1"/>
  <c r="H3198" i="1"/>
  <c r="D3262" i="1"/>
  <c r="E3262" i="1"/>
  <c r="H3262" i="1"/>
  <c r="E3310" i="1"/>
  <c r="D3310" i="1"/>
  <c r="H3310" i="1"/>
  <c r="E3358" i="1"/>
  <c r="D3358" i="1"/>
  <c r="H3358" i="1"/>
  <c r="E3414" i="1"/>
  <c r="H3414" i="1"/>
  <c r="D3414" i="1"/>
  <c r="D3462" i="1"/>
  <c r="H3462" i="1"/>
  <c r="E3462" i="1"/>
  <c r="D2670" i="1"/>
  <c r="H2670" i="1"/>
  <c r="E2670" i="1"/>
  <c r="D3161" i="1"/>
  <c r="H3161" i="1"/>
  <c r="E3161" i="1"/>
  <c r="E2890" i="1"/>
  <c r="H2890" i="1"/>
  <c r="D2890" i="1"/>
  <c r="E2630" i="1"/>
  <c r="D2630" i="1"/>
  <c r="H2630" i="1"/>
  <c r="E2870" i="1"/>
  <c r="H2870" i="1"/>
  <c r="D2870" i="1"/>
  <c r="E2518" i="1"/>
  <c r="D2518" i="1"/>
  <c r="H2518" i="1"/>
  <c r="D2746" i="1"/>
  <c r="H2746" i="1"/>
  <c r="E2746" i="1"/>
  <c r="E2017" i="1"/>
  <c r="H2017" i="1"/>
  <c r="D2017" i="1"/>
  <c r="E2007" i="1"/>
  <c r="D2007" i="1"/>
  <c r="H2007" i="1"/>
  <c r="H2047" i="1"/>
  <c r="E2047" i="1"/>
  <c r="D2047" i="1"/>
  <c r="D2305" i="1"/>
  <c r="H2305" i="1"/>
  <c r="E2305" i="1"/>
  <c r="D3789" i="1"/>
  <c r="H3789" i="1"/>
  <c r="E3789" i="1"/>
  <c r="E3821" i="1"/>
  <c r="D3821" i="1"/>
  <c r="H3821" i="1"/>
  <c r="E3853" i="1"/>
  <c r="H3853" i="1"/>
  <c r="D3853" i="1"/>
  <c r="E3885" i="1"/>
  <c r="H3885" i="1"/>
  <c r="D3885" i="1"/>
  <c r="E3917" i="1"/>
  <c r="H3917" i="1"/>
  <c r="D3917" i="1"/>
  <c r="E3965" i="1"/>
  <c r="H3965" i="1"/>
  <c r="D3965" i="1"/>
  <c r="D2033" i="1"/>
  <c r="E2033" i="1"/>
  <c r="H2033" i="1"/>
  <c r="E2065" i="1"/>
  <c r="D2065" i="1"/>
  <c r="H2065" i="1"/>
  <c r="E2129" i="1"/>
  <c r="D2129" i="1"/>
  <c r="H2129" i="1"/>
  <c r="E2257" i="1"/>
  <c r="H2257" i="1"/>
  <c r="D2257" i="1"/>
  <c r="D2329" i="1"/>
  <c r="H2329" i="1"/>
  <c r="E2329" i="1"/>
  <c r="E2515" i="1"/>
  <c r="D2515" i="1"/>
  <c r="H2515" i="1"/>
  <c r="E2871" i="1"/>
  <c r="D2871" i="1"/>
  <c r="H2871" i="1"/>
  <c r="E2859" i="1"/>
  <c r="H2859" i="1"/>
  <c r="D2859" i="1"/>
  <c r="E2779" i="1"/>
  <c r="D2779" i="1"/>
  <c r="H2779" i="1"/>
  <c r="D3273" i="1"/>
  <c r="H3273" i="1"/>
  <c r="E3273" i="1"/>
  <c r="E2934" i="1"/>
  <c r="H2934" i="1"/>
  <c r="D2934" i="1"/>
  <c r="E2991" i="1"/>
  <c r="H2991" i="1"/>
  <c r="D2991" i="1"/>
  <c r="E3055" i="1"/>
  <c r="H3055" i="1"/>
  <c r="D3055" i="1"/>
  <c r="E3119" i="1"/>
  <c r="H3119" i="1"/>
  <c r="D3119" i="1"/>
  <c r="E3892" i="1"/>
  <c r="H3892" i="1"/>
  <c r="D3892" i="1"/>
  <c r="D2700" i="1"/>
  <c r="E2700" i="1"/>
  <c r="H2700" i="1"/>
  <c r="E3666" i="1"/>
  <c r="D3666" i="1"/>
  <c r="H3666" i="1"/>
  <c r="E2677" i="1"/>
  <c r="D2677" i="1"/>
  <c r="H2677" i="1"/>
  <c r="E2015" i="1"/>
  <c r="H2015" i="1"/>
  <c r="D2015" i="1"/>
  <c r="H2135" i="1"/>
  <c r="D2135" i="1"/>
  <c r="E2135" i="1"/>
  <c r="E3530" i="1"/>
  <c r="H3530" i="1"/>
  <c r="D3530" i="1"/>
  <c r="E2533" i="1"/>
  <c r="D2533" i="1"/>
  <c r="H2533" i="1"/>
  <c r="D2432" i="1"/>
  <c r="H2432" i="1"/>
  <c r="E2432" i="1"/>
  <c r="D2476" i="1"/>
  <c r="H2476" i="1"/>
  <c r="E2476" i="1"/>
  <c r="D3562" i="1"/>
  <c r="H3562" i="1"/>
  <c r="E3562" i="1"/>
  <c r="D3738" i="1"/>
  <c r="E3738" i="1"/>
  <c r="H3738" i="1"/>
  <c r="E3956" i="1"/>
  <c r="H3956" i="1"/>
  <c r="D3956" i="1"/>
  <c r="E2548" i="1"/>
  <c r="H2548" i="1"/>
  <c r="D2548" i="1"/>
  <c r="D3602" i="1"/>
  <c r="E3602" i="1"/>
  <c r="H3602" i="1"/>
  <c r="H3570" i="1"/>
  <c r="D3570" i="1"/>
  <c r="E3570" i="1"/>
  <c r="E2613" i="1"/>
  <c r="D2613" i="1"/>
  <c r="H2613" i="1"/>
  <c r="E2048" i="1"/>
  <c r="H2048" i="1"/>
  <c r="D2048" i="1"/>
  <c r="E3040" i="1"/>
  <c r="D3040" i="1"/>
  <c r="H3040" i="1"/>
  <c r="E2711" i="1"/>
  <c r="D2711" i="1"/>
  <c r="H2711" i="1"/>
  <c r="D3258" i="1"/>
  <c r="E3258" i="1"/>
  <c r="H3258" i="1"/>
  <c r="E2719" i="1"/>
  <c r="D2719" i="1"/>
  <c r="H2719" i="1"/>
  <c r="E3773" i="1"/>
  <c r="H3773" i="1"/>
  <c r="D3773" i="1"/>
  <c r="E3088" i="1"/>
  <c r="D3088" i="1"/>
  <c r="H3088" i="1"/>
  <c r="D3831" i="1"/>
  <c r="E3831" i="1"/>
  <c r="H3831" i="1"/>
  <c r="E3266" i="1"/>
  <c r="D3266" i="1"/>
  <c r="H3266" i="1"/>
  <c r="E2655" i="1"/>
  <c r="D2655" i="1"/>
  <c r="H2655" i="1"/>
  <c r="E3008" i="1"/>
  <c r="D3008" i="1"/>
  <c r="H3008" i="1"/>
  <c r="E2847" i="1"/>
  <c r="D2847" i="1"/>
  <c r="H2847" i="1"/>
  <c r="E3000" i="1"/>
  <c r="D3000" i="1"/>
  <c r="H3000" i="1"/>
  <c r="D3863" i="1"/>
  <c r="H3863" i="1"/>
  <c r="E3863" i="1"/>
  <c r="E2992" i="1"/>
  <c r="D2992" i="1"/>
  <c r="H2992" i="1"/>
  <c r="E3685" i="1"/>
  <c r="H3685" i="1"/>
  <c r="D3685" i="1"/>
  <c r="H3020" i="1"/>
  <c r="D3020" i="1"/>
  <c r="E3020" i="1"/>
  <c r="D2710" i="1"/>
  <c r="H2710" i="1"/>
  <c r="E2710" i="1"/>
  <c r="D3629" i="1"/>
  <c r="H3629" i="1"/>
  <c r="E3629" i="1"/>
  <c r="H3573" i="1"/>
  <c r="E3573" i="1"/>
  <c r="D3573" i="1"/>
  <c r="E3044" i="1"/>
  <c r="H3044" i="1"/>
  <c r="D3044" i="1"/>
  <c r="E3605" i="1"/>
  <c r="D3605" i="1"/>
  <c r="H3605" i="1"/>
  <c r="H3256" i="1"/>
  <c r="E3256" i="1"/>
  <c r="D3256" i="1"/>
  <c r="E2454" i="1"/>
  <c r="D2454" i="1"/>
  <c r="H2454" i="1"/>
  <c r="E3757" i="1"/>
  <c r="D3757" i="1"/>
  <c r="H3757" i="1"/>
  <c r="H2486" i="1"/>
  <c r="D2486" i="1"/>
  <c r="E2486" i="1"/>
  <c r="E3533" i="1"/>
  <c r="D3533" i="1"/>
  <c r="H3533" i="1"/>
  <c r="E3152" i="1"/>
  <c r="D3152" i="1"/>
  <c r="H3152" i="1"/>
  <c r="D2462" i="1"/>
  <c r="H2462" i="1"/>
  <c r="E2462" i="1"/>
  <c r="E3621" i="1"/>
  <c r="D3621" i="1"/>
  <c r="H3621" i="1"/>
  <c r="E2956" i="1"/>
  <c r="H2956" i="1"/>
  <c r="D2956" i="1"/>
  <c r="E3052" i="1"/>
  <c r="H3052" i="1"/>
  <c r="D3052" i="1"/>
  <c r="E3037" i="1"/>
  <c r="H3037" i="1"/>
  <c r="D3037" i="1"/>
  <c r="E3091" i="1"/>
  <c r="D3091" i="1"/>
  <c r="H3091" i="1"/>
  <c r="D3628" i="1"/>
  <c r="H3628" i="1"/>
  <c r="E3628" i="1"/>
  <c r="D3109" i="1"/>
  <c r="H3109" i="1"/>
  <c r="E3109" i="1"/>
  <c r="E3085" i="1"/>
  <c r="H3085" i="1"/>
  <c r="D3085" i="1"/>
  <c r="H3075" i="1"/>
  <c r="E3075" i="1"/>
  <c r="D3075" i="1"/>
  <c r="E2942" i="1"/>
  <c r="D2942" i="1"/>
  <c r="H2942" i="1"/>
  <c r="D2251" i="1"/>
  <c r="H2251" i="1"/>
  <c r="E2251" i="1"/>
  <c r="D2259" i="1"/>
  <c r="H2259" i="1"/>
  <c r="E2259" i="1"/>
  <c r="D3070" i="1"/>
  <c r="E3070" i="1"/>
  <c r="H3070" i="1"/>
  <c r="E2083" i="1"/>
  <c r="H2083" i="1"/>
  <c r="D2083" i="1"/>
  <c r="E3090" i="1"/>
  <c r="H3090" i="1"/>
  <c r="D3090" i="1"/>
  <c r="E3681" i="1"/>
  <c r="D3681" i="1"/>
  <c r="H3681" i="1"/>
  <c r="D2610" i="1"/>
  <c r="E2610" i="1"/>
  <c r="H2610" i="1"/>
  <c r="E3026" i="1"/>
  <c r="D3026" i="1"/>
  <c r="H3026" i="1"/>
  <c r="E2954" i="1"/>
  <c r="D2954" i="1"/>
  <c r="H2954" i="1"/>
  <c r="E2067" i="1"/>
  <c r="H2067" i="1"/>
  <c r="D2067" i="1"/>
  <c r="E3730" i="1"/>
  <c r="D3730" i="1"/>
  <c r="H3730" i="1"/>
  <c r="H3834" i="1"/>
  <c r="E3834" i="1"/>
  <c r="D3834" i="1"/>
  <c r="S3810" i="1"/>
  <c r="D3810" i="1"/>
  <c r="H3810" i="1"/>
  <c r="E3810" i="1"/>
  <c r="D3027" i="1"/>
  <c r="H3027" i="1"/>
  <c r="E3027" i="1"/>
  <c r="E3695" i="1"/>
  <c r="H3695" i="1"/>
  <c r="D3695" i="1"/>
  <c r="D3962" i="1"/>
  <c r="H3962" i="1"/>
  <c r="E3962" i="1"/>
  <c r="E3312" i="1"/>
  <c r="D3312" i="1"/>
  <c r="H3312" i="1"/>
  <c r="D2786" i="1"/>
  <c r="H2786" i="1"/>
  <c r="E2786" i="1"/>
  <c r="H2586" i="1"/>
  <c r="D2586" i="1"/>
  <c r="E2586" i="1"/>
  <c r="H3700" i="1"/>
  <c r="E3700" i="1"/>
  <c r="D3700" i="1"/>
  <c r="E3282" i="1"/>
  <c r="H3282" i="1"/>
  <c r="D3282" i="1"/>
  <c r="D3001" i="1"/>
  <c r="E3001" i="1"/>
  <c r="H3001" i="1"/>
  <c r="E3652" i="1"/>
  <c r="D3652" i="1"/>
  <c r="H3652" i="1"/>
  <c r="H3057" i="1"/>
  <c r="D3057" i="1"/>
  <c r="E3057" i="1"/>
  <c r="E3065" i="1"/>
  <c r="D3065" i="1"/>
  <c r="H3065" i="1"/>
  <c r="E2382" i="1"/>
  <c r="D2382" i="1"/>
  <c r="H2382" i="1"/>
  <c r="E2250" i="1"/>
  <c r="D2250" i="1"/>
  <c r="H2250" i="1"/>
  <c r="D3066" i="1"/>
  <c r="H3066" i="1"/>
  <c r="E3066" i="1"/>
  <c r="E2050" i="1"/>
  <c r="D2050" i="1"/>
  <c r="H2050" i="1"/>
  <c r="E2026" i="1"/>
  <c r="D2026" i="1"/>
  <c r="H2026" i="1"/>
  <c r="E2098" i="1"/>
  <c r="D2098" i="1"/>
  <c r="H2098" i="1"/>
  <c r="E2170" i="1"/>
  <c r="D2170" i="1"/>
  <c r="H2170" i="1"/>
  <c r="D3097" i="1"/>
  <c r="E3097" i="1"/>
  <c r="H3097" i="1"/>
  <c r="F3526" i="1"/>
  <c r="R3526" i="1"/>
  <c r="R2918" i="1"/>
  <c r="F2918" i="1"/>
  <c r="R2997" i="1"/>
  <c r="F2997" i="1"/>
  <c r="R2911" i="1"/>
  <c r="F2911" i="1"/>
  <c r="F2928" i="1"/>
  <c r="R2928" i="1"/>
  <c r="R2929" i="1"/>
  <c r="F2929" i="1"/>
  <c r="E3490" i="1"/>
  <c r="D3490" i="1"/>
  <c r="H3490" i="1"/>
  <c r="H3394" i="1"/>
  <c r="E3394" i="1"/>
  <c r="D3394" i="1"/>
  <c r="H3137" i="1"/>
  <c r="E3137" i="1"/>
  <c r="D3137" i="1"/>
  <c r="E3491" i="1"/>
  <c r="H3491" i="1"/>
  <c r="D3491" i="1"/>
  <c r="E3147" i="1"/>
  <c r="D3147" i="1"/>
  <c r="H3147" i="1"/>
  <c r="E3179" i="1"/>
  <c r="D3179" i="1"/>
  <c r="H3179" i="1"/>
  <c r="E3211" i="1"/>
  <c r="D3211" i="1"/>
  <c r="H3211" i="1"/>
  <c r="E3243" i="1"/>
  <c r="H3243" i="1"/>
  <c r="D3243" i="1"/>
  <c r="E3275" i="1"/>
  <c r="D3275" i="1"/>
  <c r="H3275" i="1"/>
  <c r="E3307" i="1"/>
  <c r="D3307" i="1"/>
  <c r="H3307" i="1"/>
  <c r="E3339" i="1"/>
  <c r="D3339" i="1"/>
  <c r="H3339" i="1"/>
  <c r="E3371" i="1"/>
  <c r="H3371" i="1"/>
  <c r="D3371" i="1"/>
  <c r="E3403" i="1"/>
  <c r="D3403" i="1"/>
  <c r="H3403" i="1"/>
  <c r="E3435" i="1"/>
  <c r="D3435" i="1"/>
  <c r="H3435" i="1"/>
  <c r="E3467" i="1"/>
  <c r="D3467" i="1"/>
  <c r="H3467" i="1"/>
  <c r="E3521" i="1"/>
  <c r="D3521" i="1"/>
  <c r="H3521" i="1"/>
  <c r="E3553" i="1"/>
  <c r="H3553" i="1"/>
  <c r="D3553" i="1"/>
  <c r="E3593" i="1"/>
  <c r="D3593" i="1"/>
  <c r="H3593" i="1"/>
  <c r="E3625" i="1"/>
  <c r="D3625" i="1"/>
  <c r="H3625" i="1"/>
  <c r="E3657" i="1"/>
  <c r="D3657" i="1"/>
  <c r="H3657" i="1"/>
  <c r="E3697" i="1"/>
  <c r="H3697" i="1"/>
  <c r="D3697" i="1"/>
  <c r="E3729" i="1"/>
  <c r="D3729" i="1"/>
  <c r="H3729" i="1"/>
  <c r="E3761" i="1"/>
  <c r="H3761" i="1"/>
  <c r="D3761" i="1"/>
  <c r="E3743" i="1"/>
  <c r="D3743" i="1"/>
  <c r="H3743" i="1"/>
  <c r="E3800" i="1"/>
  <c r="H3800" i="1"/>
  <c r="D3800" i="1"/>
  <c r="E3840" i="1"/>
  <c r="D3840" i="1"/>
  <c r="H3840" i="1"/>
  <c r="E3872" i="1"/>
  <c r="D3872" i="1"/>
  <c r="H3872" i="1"/>
  <c r="E3904" i="1"/>
  <c r="H3904" i="1"/>
  <c r="D3904" i="1"/>
  <c r="E3936" i="1"/>
  <c r="D3936" i="1"/>
  <c r="H3936" i="1"/>
  <c r="E3968" i="1"/>
  <c r="H3968" i="1"/>
  <c r="D3968" i="1"/>
  <c r="E4000" i="1"/>
  <c r="D4000" i="1"/>
  <c r="H4000" i="1"/>
  <c r="E2830" i="1"/>
  <c r="D2830" i="1"/>
  <c r="H2830" i="1"/>
  <c r="E3793" i="1"/>
  <c r="D3793" i="1"/>
  <c r="H3793" i="1"/>
  <c r="E3825" i="1"/>
  <c r="D3825" i="1"/>
  <c r="H3825" i="1"/>
  <c r="E3857" i="1"/>
  <c r="D3857" i="1"/>
  <c r="H3857" i="1"/>
  <c r="E3889" i="1"/>
  <c r="D3889" i="1"/>
  <c r="H3889" i="1"/>
  <c r="E3921" i="1"/>
  <c r="D3921" i="1"/>
  <c r="H3921" i="1"/>
  <c r="E3953" i="1"/>
  <c r="D3953" i="1"/>
  <c r="H3953" i="1"/>
  <c r="E3985" i="1"/>
  <c r="D3985" i="1"/>
  <c r="H3985" i="1"/>
  <c r="E3488" i="1"/>
  <c r="H3488" i="1"/>
  <c r="D3488" i="1"/>
  <c r="E2464" i="1"/>
  <c r="H2464" i="1"/>
  <c r="D2464" i="1"/>
  <c r="E2496" i="1"/>
  <c r="D2496" i="1"/>
  <c r="H2496" i="1"/>
  <c r="E2528" i="1"/>
  <c r="D2528" i="1"/>
  <c r="H2528" i="1"/>
  <c r="E2560" i="1"/>
  <c r="D2560" i="1"/>
  <c r="H2560" i="1"/>
  <c r="E2592" i="1"/>
  <c r="H2592" i="1"/>
  <c r="D2592" i="1"/>
  <c r="E2624" i="1"/>
  <c r="D2624" i="1"/>
  <c r="H2624" i="1"/>
  <c r="E2656" i="1"/>
  <c r="D2656" i="1"/>
  <c r="H2656" i="1"/>
  <c r="E2688" i="1"/>
  <c r="D2688" i="1"/>
  <c r="H2688" i="1"/>
  <c r="E2720" i="1"/>
  <c r="H2720" i="1"/>
  <c r="D2720" i="1"/>
  <c r="E2752" i="1"/>
  <c r="D2752" i="1"/>
  <c r="H2752" i="1"/>
  <c r="E2784" i="1"/>
  <c r="D2784" i="1"/>
  <c r="H2784" i="1"/>
  <c r="E2816" i="1"/>
  <c r="D2816" i="1"/>
  <c r="H2816" i="1"/>
  <c r="E2848" i="1"/>
  <c r="H2848" i="1"/>
  <c r="D2848" i="1"/>
  <c r="E2880" i="1"/>
  <c r="D2880" i="1"/>
  <c r="H2880" i="1"/>
  <c r="E3803" i="1"/>
  <c r="D3803" i="1"/>
  <c r="H3803" i="1"/>
  <c r="E3835" i="1"/>
  <c r="D3835" i="1"/>
  <c r="H3835" i="1"/>
  <c r="E3867" i="1"/>
  <c r="D3867" i="1"/>
  <c r="H3867" i="1"/>
  <c r="E3899" i="1"/>
  <c r="D3899" i="1"/>
  <c r="H3899" i="1"/>
  <c r="E3931" i="1"/>
  <c r="H3931" i="1"/>
  <c r="D3931" i="1"/>
  <c r="E3963" i="1"/>
  <c r="H3963" i="1"/>
  <c r="D3963" i="1"/>
  <c r="E3995" i="1"/>
  <c r="D3995" i="1"/>
  <c r="H3995" i="1"/>
  <c r="E3949" i="1"/>
  <c r="D3949" i="1"/>
  <c r="H3949" i="1"/>
  <c r="E3135" i="1"/>
  <c r="H3135" i="1"/>
  <c r="D3135" i="1"/>
  <c r="E3550" i="1"/>
  <c r="D3550" i="1"/>
  <c r="H3550" i="1"/>
  <c r="E3590" i="1"/>
  <c r="D3590" i="1"/>
  <c r="H3590" i="1"/>
  <c r="E3622" i="1"/>
  <c r="D3622" i="1"/>
  <c r="H3622" i="1"/>
  <c r="E3654" i="1"/>
  <c r="H3654" i="1"/>
  <c r="D3654" i="1"/>
  <c r="E3686" i="1"/>
  <c r="H3686" i="1"/>
  <c r="D3686" i="1"/>
  <c r="E3726" i="1"/>
  <c r="D3726" i="1"/>
  <c r="H3726" i="1"/>
  <c r="E3774" i="1"/>
  <c r="D3774" i="1"/>
  <c r="H3774" i="1"/>
  <c r="E3474" i="1"/>
  <c r="H3474" i="1"/>
  <c r="D3474" i="1"/>
  <c r="E2393" i="1"/>
  <c r="D2393" i="1"/>
  <c r="H2393" i="1"/>
  <c r="E2029" i="1"/>
  <c r="D2029" i="1"/>
  <c r="H2029" i="1"/>
  <c r="E2069" i="1"/>
  <c r="D2069" i="1"/>
  <c r="H2069" i="1"/>
  <c r="E2101" i="1"/>
  <c r="D2101" i="1"/>
  <c r="H2101" i="1"/>
  <c r="E2141" i="1"/>
  <c r="D2141" i="1"/>
  <c r="H2141" i="1"/>
  <c r="E2173" i="1"/>
  <c r="D2173" i="1"/>
  <c r="H2173" i="1"/>
  <c r="E2205" i="1"/>
  <c r="D2205" i="1"/>
  <c r="H2205" i="1"/>
  <c r="E2237" i="1"/>
  <c r="H2237" i="1"/>
  <c r="D2237" i="1"/>
  <c r="E2269" i="1"/>
  <c r="D2269" i="1"/>
  <c r="H2269" i="1"/>
  <c r="E2301" i="1"/>
  <c r="D2301" i="1"/>
  <c r="H2301" i="1"/>
  <c r="E2333" i="1"/>
  <c r="H2333" i="1"/>
  <c r="D2333" i="1"/>
  <c r="E2365" i="1"/>
  <c r="D2365" i="1"/>
  <c r="H2365" i="1"/>
  <c r="E2397" i="1"/>
  <c r="H2397" i="1"/>
  <c r="D2397" i="1"/>
  <c r="E2429" i="1"/>
  <c r="D2429" i="1"/>
  <c r="H2429" i="1"/>
  <c r="E2390" i="1"/>
  <c r="D2390" i="1"/>
  <c r="H2390" i="1"/>
  <c r="E2239" i="1"/>
  <c r="D2239" i="1"/>
  <c r="H2239" i="1"/>
  <c r="E2271" i="1"/>
  <c r="D2271" i="1"/>
  <c r="H2271" i="1"/>
  <c r="E2303" i="1"/>
  <c r="D2303" i="1"/>
  <c r="H2303" i="1"/>
  <c r="E2335" i="1"/>
  <c r="D2335" i="1"/>
  <c r="H2335" i="1"/>
  <c r="E2367" i="1"/>
  <c r="D2367" i="1"/>
  <c r="H2367" i="1"/>
  <c r="E2399" i="1"/>
  <c r="H2399" i="1"/>
  <c r="D2399" i="1"/>
  <c r="E2439" i="1"/>
  <c r="D2439" i="1"/>
  <c r="H2439" i="1"/>
  <c r="E2032" i="1"/>
  <c r="D2032" i="1"/>
  <c r="H2032" i="1"/>
  <c r="E2072" i="1"/>
  <c r="H2072" i="1"/>
  <c r="D2072" i="1"/>
  <c r="E2112" i="1"/>
  <c r="H2112" i="1"/>
  <c r="D2112" i="1"/>
  <c r="D2144" i="1"/>
  <c r="H2144" i="1"/>
  <c r="E2144" i="1"/>
  <c r="E2176" i="1"/>
  <c r="D2176" i="1"/>
  <c r="H2176" i="1"/>
  <c r="E2208" i="1"/>
  <c r="D2208" i="1"/>
  <c r="H2208" i="1"/>
  <c r="H2240" i="1"/>
  <c r="E2240" i="1"/>
  <c r="D2240" i="1"/>
  <c r="E2280" i="1"/>
  <c r="D2280" i="1"/>
  <c r="H2280" i="1"/>
  <c r="D2312" i="1"/>
  <c r="E2312" i="1"/>
  <c r="H2312" i="1"/>
  <c r="H2344" i="1"/>
  <c r="E2344" i="1"/>
  <c r="D2344" i="1"/>
  <c r="E2384" i="1"/>
  <c r="D2384" i="1"/>
  <c r="H2384" i="1"/>
  <c r="E2416" i="1"/>
  <c r="H2416" i="1"/>
  <c r="D2416" i="1"/>
  <c r="E2403" i="1"/>
  <c r="H2403" i="1"/>
  <c r="D2403" i="1"/>
  <c r="E2313" i="1"/>
  <c r="D2313" i="1"/>
  <c r="H2313" i="1"/>
  <c r="H2218" i="1"/>
  <c r="E2218" i="1"/>
  <c r="D2218" i="1"/>
  <c r="E2282" i="1"/>
  <c r="D2282" i="1"/>
  <c r="H2282" i="1"/>
  <c r="E2338" i="1"/>
  <c r="D2338" i="1"/>
  <c r="H2338" i="1"/>
  <c r="E2386" i="1"/>
  <c r="H2386" i="1"/>
  <c r="D2386" i="1"/>
  <c r="H2426" i="1"/>
  <c r="E2426" i="1"/>
  <c r="D2426" i="1"/>
  <c r="E2763" i="1"/>
  <c r="D2763" i="1"/>
  <c r="H2763" i="1"/>
  <c r="E2771" i="1"/>
  <c r="D2771" i="1"/>
  <c r="H2771" i="1"/>
  <c r="E3301" i="1"/>
  <c r="D3301" i="1"/>
  <c r="H3301" i="1"/>
  <c r="D2435" i="1"/>
  <c r="H2435" i="1"/>
  <c r="E2435" i="1"/>
  <c r="D2254" i="1"/>
  <c r="H2254" i="1"/>
  <c r="E2254" i="1"/>
  <c r="E2102" i="1"/>
  <c r="D2102" i="1"/>
  <c r="H2102" i="1"/>
  <c r="D2387" i="1"/>
  <c r="H2387" i="1"/>
  <c r="E2387" i="1"/>
  <c r="E2893" i="1"/>
  <c r="H2893" i="1"/>
  <c r="D2893" i="1"/>
  <c r="E2653" i="1"/>
  <c r="D2653" i="1"/>
  <c r="H2653" i="1"/>
  <c r="H2070" i="1"/>
  <c r="D2070" i="1"/>
  <c r="E2070" i="1"/>
  <c r="D2557" i="1"/>
  <c r="H2557" i="1"/>
  <c r="E2557" i="1"/>
  <c r="E2637" i="1"/>
  <c r="D2637" i="1"/>
  <c r="H2637" i="1"/>
  <c r="D2749" i="1"/>
  <c r="H2749" i="1"/>
  <c r="E2749" i="1"/>
  <c r="E2829" i="1"/>
  <c r="D2829" i="1"/>
  <c r="H2829" i="1"/>
  <c r="E2877" i="1"/>
  <c r="H2877" i="1"/>
  <c r="D2877" i="1"/>
  <c r="E2885" i="1"/>
  <c r="D2885" i="1"/>
  <c r="H2885" i="1"/>
  <c r="S2134" i="1"/>
  <c r="V2134" i="1" s="1"/>
  <c r="D2134" i="1"/>
  <c r="H2134" i="1"/>
  <c r="E2134" i="1"/>
  <c r="E3870" i="1"/>
  <c r="D3870" i="1"/>
  <c r="H3870" i="1"/>
  <c r="E3426" i="1"/>
  <c r="H3426" i="1"/>
  <c r="D3426" i="1"/>
  <c r="E3338" i="1"/>
  <c r="D3338" i="1"/>
  <c r="H3338" i="1"/>
  <c r="E3330" i="1"/>
  <c r="D3330" i="1"/>
  <c r="H3330" i="1"/>
  <c r="D2722" i="1"/>
  <c r="E2722" i="1"/>
  <c r="H2722" i="1"/>
  <c r="E2682" i="1"/>
  <c r="D2682" i="1"/>
  <c r="H2682" i="1"/>
  <c r="E3181" i="1"/>
  <c r="D3181" i="1"/>
  <c r="H3181" i="1"/>
  <c r="D3245" i="1"/>
  <c r="H3245" i="1"/>
  <c r="E3245" i="1"/>
  <c r="E2646" i="1"/>
  <c r="D2646" i="1"/>
  <c r="H2646" i="1"/>
  <c r="E3153" i="1"/>
  <c r="D3153" i="1"/>
  <c r="H3153" i="1"/>
  <c r="D3209" i="1"/>
  <c r="H3209" i="1"/>
  <c r="E3209" i="1"/>
  <c r="E3241" i="1"/>
  <c r="D3241" i="1"/>
  <c r="H3241" i="1"/>
  <c r="D3305" i="1"/>
  <c r="H3305" i="1"/>
  <c r="E3305" i="1"/>
  <c r="D3345" i="1"/>
  <c r="H3345" i="1"/>
  <c r="E3345" i="1"/>
  <c r="E3393" i="1"/>
  <c r="D3393" i="1"/>
  <c r="H3393" i="1"/>
  <c r="D3457" i="1"/>
  <c r="H3457" i="1"/>
  <c r="E3457" i="1"/>
  <c r="E2530" i="1"/>
  <c r="H2530" i="1"/>
  <c r="D2530" i="1"/>
  <c r="E2796" i="1"/>
  <c r="H2796" i="1"/>
  <c r="D2796" i="1"/>
  <c r="E2401" i="1"/>
  <c r="D2401" i="1"/>
  <c r="H2401" i="1"/>
  <c r="D2217" i="1"/>
  <c r="H2217" i="1"/>
  <c r="E2217" i="1"/>
  <c r="E2183" i="1"/>
  <c r="D2183" i="1"/>
  <c r="H2183" i="1"/>
  <c r="D2353" i="1"/>
  <c r="H2353" i="1"/>
  <c r="E2353" i="1"/>
  <c r="D2151" i="1"/>
  <c r="H2151" i="1"/>
  <c r="E2151" i="1"/>
  <c r="E2201" i="1"/>
  <c r="D2201" i="1"/>
  <c r="H2201" i="1"/>
  <c r="E2595" i="1"/>
  <c r="D2595" i="1"/>
  <c r="H2595" i="1"/>
  <c r="E2491" i="1"/>
  <c r="D2491" i="1"/>
  <c r="H2491" i="1"/>
  <c r="D3687" i="1"/>
  <c r="H3687" i="1"/>
  <c r="E3687" i="1"/>
  <c r="D2799" i="1"/>
  <c r="E2799" i="1"/>
  <c r="H2799" i="1"/>
  <c r="D3361" i="1"/>
  <c r="H3361" i="1"/>
  <c r="E3361" i="1"/>
  <c r="D3642" i="1"/>
  <c r="H3642" i="1"/>
  <c r="E3642" i="1"/>
  <c r="E2935" i="1"/>
  <c r="D2935" i="1"/>
  <c r="H2935" i="1"/>
  <c r="E2999" i="1"/>
  <c r="H2999" i="1"/>
  <c r="D2999" i="1"/>
  <c r="E3063" i="1"/>
  <c r="D3063" i="1"/>
  <c r="H3063" i="1"/>
  <c r="E2556" i="1"/>
  <c r="D2556" i="1"/>
  <c r="H2556" i="1"/>
  <c r="D2508" i="1"/>
  <c r="H2508" i="1"/>
  <c r="E2508" i="1"/>
  <c r="D3754" i="1"/>
  <c r="H3754" i="1"/>
  <c r="E3754" i="1"/>
  <c r="E3796" i="1"/>
  <c r="D3796" i="1"/>
  <c r="H3796" i="1"/>
  <c r="E3972" i="1"/>
  <c r="D3972" i="1"/>
  <c r="H3972" i="1"/>
  <c r="D2828" i="1"/>
  <c r="H2828" i="1"/>
  <c r="E2828" i="1"/>
  <c r="E2525" i="1"/>
  <c r="D2525" i="1"/>
  <c r="H2525" i="1"/>
  <c r="E3852" i="1"/>
  <c r="H3852" i="1"/>
  <c r="D3852" i="1"/>
  <c r="E3836" i="1"/>
  <c r="D3836" i="1"/>
  <c r="H3836" i="1"/>
  <c r="E2492" i="1"/>
  <c r="D2492" i="1"/>
  <c r="H2492" i="1"/>
  <c r="D3770" i="1"/>
  <c r="E3770" i="1"/>
  <c r="H3770" i="1"/>
  <c r="D3823" i="1"/>
  <c r="H3823" i="1"/>
  <c r="E3823" i="1"/>
  <c r="E3067" i="1"/>
  <c r="D3067" i="1"/>
  <c r="H3067" i="1"/>
  <c r="D2782" i="1"/>
  <c r="H2782" i="1"/>
  <c r="E2782" i="1"/>
  <c r="E3456" i="1"/>
  <c r="H3456" i="1"/>
  <c r="D3456" i="1"/>
  <c r="D2751" i="1"/>
  <c r="H2751" i="1"/>
  <c r="E2751" i="1"/>
  <c r="E3162" i="1"/>
  <c r="H3162" i="1"/>
  <c r="D3162" i="1"/>
  <c r="E2479" i="1"/>
  <c r="H2479" i="1"/>
  <c r="D2479" i="1"/>
  <c r="E3935" i="1"/>
  <c r="H3935" i="1"/>
  <c r="D3935" i="1"/>
  <c r="E3466" i="1"/>
  <c r="H3466" i="1"/>
  <c r="D3466" i="1"/>
  <c r="E2695" i="1"/>
  <c r="D2695" i="1"/>
  <c r="H2695" i="1"/>
  <c r="E3072" i="1"/>
  <c r="D3072" i="1"/>
  <c r="H3072" i="1"/>
  <c r="D2378" i="1"/>
  <c r="H2378" i="1"/>
  <c r="E2378" i="1"/>
  <c r="E3064" i="1"/>
  <c r="D3064" i="1"/>
  <c r="H3064" i="1"/>
  <c r="D3919" i="1"/>
  <c r="H3919" i="1"/>
  <c r="E3919" i="1"/>
  <c r="E3056" i="1"/>
  <c r="D3056" i="1"/>
  <c r="H3056" i="1"/>
  <c r="E3741" i="1"/>
  <c r="D3741" i="1"/>
  <c r="H3741" i="1"/>
  <c r="H3084" i="1"/>
  <c r="E3084" i="1"/>
  <c r="D3084" i="1"/>
  <c r="D2838" i="1"/>
  <c r="H2838" i="1"/>
  <c r="E2838" i="1"/>
  <c r="D3661" i="1"/>
  <c r="E3661" i="1"/>
  <c r="H3661" i="1"/>
  <c r="D3693" i="1"/>
  <c r="H3693" i="1"/>
  <c r="E3693" i="1"/>
  <c r="E3076" i="1"/>
  <c r="D3076" i="1"/>
  <c r="H3076" i="1"/>
  <c r="E3637" i="1"/>
  <c r="D3637" i="1"/>
  <c r="H3637" i="1"/>
  <c r="D3296" i="1"/>
  <c r="H3296" i="1"/>
  <c r="E3296" i="1"/>
  <c r="H2483" i="1"/>
  <c r="E2483" i="1"/>
  <c r="D2483" i="1"/>
  <c r="E3344" i="1"/>
  <c r="H3344" i="1"/>
  <c r="D3344" i="1"/>
  <c r="D2566" i="1"/>
  <c r="H2566" i="1"/>
  <c r="E2566" i="1"/>
  <c r="D3557" i="1"/>
  <c r="H3557" i="1"/>
  <c r="E3557" i="1"/>
  <c r="E3224" i="1"/>
  <c r="D3224" i="1"/>
  <c r="H3224" i="1"/>
  <c r="D2494" i="1"/>
  <c r="H2494" i="1"/>
  <c r="E2494" i="1"/>
  <c r="E3653" i="1"/>
  <c r="D3653" i="1"/>
  <c r="H3653" i="1"/>
  <c r="E3060" i="1"/>
  <c r="D3060" i="1"/>
  <c r="H3060" i="1"/>
  <c r="E2587" i="1"/>
  <c r="D2587" i="1"/>
  <c r="H2587" i="1"/>
  <c r="E3077" i="1"/>
  <c r="H3077" i="1"/>
  <c r="D3077" i="1"/>
  <c r="E3564" i="1"/>
  <c r="H3564" i="1"/>
  <c r="D3564" i="1"/>
  <c r="H3684" i="1"/>
  <c r="E3684" i="1"/>
  <c r="D3684" i="1"/>
  <c r="E3636" i="1"/>
  <c r="D3636" i="1"/>
  <c r="H3636" i="1"/>
  <c r="D2023" i="1"/>
  <c r="E2023" i="1"/>
  <c r="H2023" i="1"/>
  <c r="E3101" i="1"/>
  <c r="D3101" i="1"/>
  <c r="H3101" i="1"/>
  <c r="D2958" i="1"/>
  <c r="E2958" i="1"/>
  <c r="H2958" i="1"/>
  <c r="D2045" i="1"/>
  <c r="H2045" i="1"/>
  <c r="E2045" i="1"/>
  <c r="E2171" i="1"/>
  <c r="D2171" i="1"/>
  <c r="H2171" i="1"/>
  <c r="E3106" i="1"/>
  <c r="D3106" i="1"/>
  <c r="H3106" i="1"/>
  <c r="E2115" i="1"/>
  <c r="H2115" i="1"/>
  <c r="D2115" i="1"/>
  <c r="E3110" i="1"/>
  <c r="D3110" i="1"/>
  <c r="H3110" i="1"/>
  <c r="E2950" i="1"/>
  <c r="D2950" i="1"/>
  <c r="H2950" i="1"/>
  <c r="E2770" i="1"/>
  <c r="H2770" i="1"/>
  <c r="D2770" i="1"/>
  <c r="E3058" i="1"/>
  <c r="D3058" i="1"/>
  <c r="H3058" i="1"/>
  <c r="E2970" i="1"/>
  <c r="H2970" i="1"/>
  <c r="D2970" i="1"/>
  <c r="E2099" i="1"/>
  <c r="H2099" i="1"/>
  <c r="D2099" i="1"/>
  <c r="H2963" i="1"/>
  <c r="D2963" i="1"/>
  <c r="E2963" i="1"/>
  <c r="D3874" i="1"/>
  <c r="H3874" i="1"/>
  <c r="E3874" i="1"/>
  <c r="D3842" i="1"/>
  <c r="H3842" i="1"/>
  <c r="E3842" i="1"/>
  <c r="H3059" i="1"/>
  <c r="D3059" i="1"/>
  <c r="E3059" i="1"/>
  <c r="E3184" i="1"/>
  <c r="H3184" i="1"/>
  <c r="D3184" i="1"/>
  <c r="E2995" i="1"/>
  <c r="D2995" i="1"/>
  <c r="H2995" i="1"/>
  <c r="H2982" i="1"/>
  <c r="D2982" i="1"/>
  <c r="E2982" i="1"/>
  <c r="E2150" i="1"/>
  <c r="D2150" i="1"/>
  <c r="H2150" i="1"/>
  <c r="D2802" i="1"/>
  <c r="H2802" i="1"/>
  <c r="E2802" i="1"/>
  <c r="E2522" i="1"/>
  <c r="H2522" i="1"/>
  <c r="D2522" i="1"/>
  <c r="D2043" i="1"/>
  <c r="E2043" i="1"/>
  <c r="H2043" i="1"/>
  <c r="E3302" i="1"/>
  <c r="H3302" i="1"/>
  <c r="D3302" i="1"/>
  <c r="D3158" i="1"/>
  <c r="H3158" i="1"/>
  <c r="E3158" i="1"/>
  <c r="D3150" i="1"/>
  <c r="H3150" i="1"/>
  <c r="E3150" i="1"/>
  <c r="H3382" i="1"/>
  <c r="D3382" i="1"/>
  <c r="E3382" i="1"/>
  <c r="D3818" i="1"/>
  <c r="E3818" i="1"/>
  <c r="H3818" i="1"/>
  <c r="E2186" i="1"/>
  <c r="D2186" i="1"/>
  <c r="H2186" i="1"/>
  <c r="E3174" i="1"/>
  <c r="H3174" i="1"/>
  <c r="D3174" i="1"/>
  <c r="H2194" i="1"/>
  <c r="E2194" i="1"/>
  <c r="D2194" i="1"/>
  <c r="E2090" i="1"/>
  <c r="D2090" i="1"/>
  <c r="H2090" i="1"/>
  <c r="H2162" i="1"/>
  <c r="E2162" i="1"/>
  <c r="D2162" i="1"/>
  <c r="E2010" i="1"/>
  <c r="H2010" i="1"/>
  <c r="D2010" i="1"/>
  <c r="F2900" i="1"/>
  <c r="R2900" i="1"/>
  <c r="F2916" i="1"/>
  <c r="R2916" i="1"/>
  <c r="F2901" i="1"/>
  <c r="R2901" i="1"/>
  <c r="F2925" i="1"/>
  <c r="R2925" i="1"/>
  <c r="F3766" i="1"/>
  <c r="R3766" i="1"/>
  <c r="F2913" i="1"/>
  <c r="R2913" i="1"/>
  <c r="F2906" i="1"/>
  <c r="R2906" i="1"/>
  <c r="E3544" i="1"/>
  <c r="H3544" i="1"/>
  <c r="D3544" i="1"/>
  <c r="E3576" i="1"/>
  <c r="H3576" i="1"/>
  <c r="D3576" i="1"/>
  <c r="E3608" i="1"/>
  <c r="H3608" i="1"/>
  <c r="D3608" i="1"/>
  <c r="E3640" i="1"/>
  <c r="D3640" i="1"/>
  <c r="H3640" i="1"/>
  <c r="E3672" i="1"/>
  <c r="D3672" i="1"/>
  <c r="H3672" i="1"/>
  <c r="E3704" i="1"/>
  <c r="D3704" i="1"/>
  <c r="H3704" i="1"/>
  <c r="E3736" i="1"/>
  <c r="D3736" i="1"/>
  <c r="H3736" i="1"/>
  <c r="E3768" i="1"/>
  <c r="D3768" i="1"/>
  <c r="H3768" i="1"/>
  <c r="E3130" i="1"/>
  <c r="H3130" i="1"/>
  <c r="D3130" i="1"/>
  <c r="E2484" i="1"/>
  <c r="D2484" i="1"/>
  <c r="H2484" i="1"/>
  <c r="E2580" i="1"/>
  <c r="D2580" i="1"/>
  <c r="H2580" i="1"/>
  <c r="E2660" i="1"/>
  <c r="D2660" i="1"/>
  <c r="H2660" i="1"/>
  <c r="E2764" i="1"/>
  <c r="D2764" i="1"/>
  <c r="H2764" i="1"/>
  <c r="E2812" i="1"/>
  <c r="D2812" i="1"/>
  <c r="H2812" i="1"/>
  <c r="E2852" i="1"/>
  <c r="H2852" i="1"/>
  <c r="D2852" i="1"/>
  <c r="E3759" i="1"/>
  <c r="H3759" i="1"/>
  <c r="D3759" i="1"/>
  <c r="E3508" i="1"/>
  <c r="D3508" i="1"/>
  <c r="H3508" i="1"/>
  <c r="E3164" i="1"/>
  <c r="D3164" i="1"/>
  <c r="H3164" i="1"/>
  <c r="E3196" i="1"/>
  <c r="H3196" i="1"/>
  <c r="D3196" i="1"/>
  <c r="E3228" i="1"/>
  <c r="D3228" i="1"/>
  <c r="H3228" i="1"/>
  <c r="E3268" i="1"/>
  <c r="H3268" i="1"/>
  <c r="D3268" i="1"/>
  <c r="E3300" i="1"/>
  <c r="H3300" i="1"/>
  <c r="D3300" i="1"/>
  <c r="E3332" i="1"/>
  <c r="H3332" i="1"/>
  <c r="D3332" i="1"/>
  <c r="E3364" i="1"/>
  <c r="D3364" i="1"/>
  <c r="H3364" i="1"/>
  <c r="E3396" i="1"/>
  <c r="D3396" i="1"/>
  <c r="H3396" i="1"/>
  <c r="E3428" i="1"/>
  <c r="D3428" i="1"/>
  <c r="H3428" i="1"/>
  <c r="E3460" i="1"/>
  <c r="H3460" i="1"/>
  <c r="D3460" i="1"/>
  <c r="E3957" i="1"/>
  <c r="D3957" i="1"/>
  <c r="H3957" i="1"/>
  <c r="E3477" i="1"/>
  <c r="H3477" i="1"/>
  <c r="D3477" i="1"/>
  <c r="E3509" i="1"/>
  <c r="H3509" i="1"/>
  <c r="D3509" i="1"/>
  <c r="H3132" i="1"/>
  <c r="D3132" i="1"/>
  <c r="E3132" i="1"/>
  <c r="E3523" i="1"/>
  <c r="H3523" i="1"/>
  <c r="D3523" i="1"/>
  <c r="E3555" i="1"/>
  <c r="H3555" i="1"/>
  <c r="D3555" i="1"/>
  <c r="E3587" i="1"/>
  <c r="D3587" i="1"/>
  <c r="H3587" i="1"/>
  <c r="E3619" i="1"/>
  <c r="H3619" i="1"/>
  <c r="D3619" i="1"/>
  <c r="E3651" i="1"/>
  <c r="D3651" i="1"/>
  <c r="H3651" i="1"/>
  <c r="E3683" i="1"/>
  <c r="D3683" i="1"/>
  <c r="H3683" i="1"/>
  <c r="E3715" i="1"/>
  <c r="D3715" i="1"/>
  <c r="H3715" i="1"/>
  <c r="E3747" i="1"/>
  <c r="H3747" i="1"/>
  <c r="D3747" i="1"/>
  <c r="E3779" i="1"/>
  <c r="H3779" i="1"/>
  <c r="D3779" i="1"/>
  <c r="E3748" i="1"/>
  <c r="H3748" i="1"/>
  <c r="D3748" i="1"/>
  <c r="E3487" i="1"/>
  <c r="D3487" i="1"/>
  <c r="H3487" i="1"/>
  <c r="E3175" i="1"/>
  <c r="D3175" i="1"/>
  <c r="H3175" i="1"/>
  <c r="E3207" i="1"/>
  <c r="D3207" i="1"/>
  <c r="H3207" i="1"/>
  <c r="E3247" i="1"/>
  <c r="D3247" i="1"/>
  <c r="H3247" i="1"/>
  <c r="E3279" i="1"/>
  <c r="D3279" i="1"/>
  <c r="H3279" i="1"/>
  <c r="E3311" i="1"/>
  <c r="D3311" i="1"/>
  <c r="H3311" i="1"/>
  <c r="E3359" i="1"/>
  <c r="D3359" i="1"/>
  <c r="H3359" i="1"/>
  <c r="E3391" i="1"/>
  <c r="D3391" i="1"/>
  <c r="H3391" i="1"/>
  <c r="E3423" i="1"/>
  <c r="D3423" i="1"/>
  <c r="H3423" i="1"/>
  <c r="E3455" i="1"/>
  <c r="D3455" i="1"/>
  <c r="H3455" i="1"/>
  <c r="E3142" i="1"/>
  <c r="H3142" i="1"/>
  <c r="D3142" i="1"/>
  <c r="E3496" i="1"/>
  <c r="H3496" i="1"/>
  <c r="D3496" i="1"/>
  <c r="H2465" i="1"/>
  <c r="E2465" i="1"/>
  <c r="D2465" i="1"/>
  <c r="E2497" i="1"/>
  <c r="D2497" i="1"/>
  <c r="H2497" i="1"/>
  <c r="D2529" i="1"/>
  <c r="E2529" i="1"/>
  <c r="H2529" i="1"/>
  <c r="H2561" i="1"/>
  <c r="D2561" i="1"/>
  <c r="E2561" i="1"/>
  <c r="D2593" i="1"/>
  <c r="H2593" i="1"/>
  <c r="E2593" i="1"/>
  <c r="E2625" i="1"/>
  <c r="H2625" i="1"/>
  <c r="D2625" i="1"/>
  <c r="D2657" i="1"/>
  <c r="E2657" i="1"/>
  <c r="H2657" i="1"/>
  <c r="H2689" i="1"/>
  <c r="E2689" i="1"/>
  <c r="D2689" i="1"/>
  <c r="H2721" i="1"/>
  <c r="D2721" i="1"/>
  <c r="E2721" i="1"/>
  <c r="E2761" i="1"/>
  <c r="H2761" i="1"/>
  <c r="D2761" i="1"/>
  <c r="D2793" i="1"/>
  <c r="E2793" i="1"/>
  <c r="H2793" i="1"/>
  <c r="D2825" i="1"/>
  <c r="H2825" i="1"/>
  <c r="E2825" i="1"/>
  <c r="D2865" i="1"/>
  <c r="H2865" i="1"/>
  <c r="E2865" i="1"/>
  <c r="E3481" i="1"/>
  <c r="D3481" i="1"/>
  <c r="H3481" i="1"/>
  <c r="E3128" i="1"/>
  <c r="H3128" i="1"/>
  <c r="D3128" i="1"/>
  <c r="E2490" i="1"/>
  <c r="H2490" i="1"/>
  <c r="D2490" i="1"/>
  <c r="E2578" i="1"/>
  <c r="D2578" i="1"/>
  <c r="H2578" i="1"/>
  <c r="E2666" i="1"/>
  <c r="D2666" i="1"/>
  <c r="H2666" i="1"/>
  <c r="E2866" i="1"/>
  <c r="D2866" i="1"/>
  <c r="H2866" i="1"/>
  <c r="E2028" i="1"/>
  <c r="D2028" i="1"/>
  <c r="H2028" i="1"/>
  <c r="E2060" i="1"/>
  <c r="D2060" i="1"/>
  <c r="H2060" i="1"/>
  <c r="E2092" i="1"/>
  <c r="D2092" i="1"/>
  <c r="H2092" i="1"/>
  <c r="E2124" i="1"/>
  <c r="D2124" i="1"/>
  <c r="H2124" i="1"/>
  <c r="E2156" i="1"/>
  <c r="D2156" i="1"/>
  <c r="H2156" i="1"/>
  <c r="E2188" i="1"/>
  <c r="D2188" i="1"/>
  <c r="H2188" i="1"/>
  <c r="E2220" i="1"/>
  <c r="D2220" i="1"/>
  <c r="H2220" i="1"/>
  <c r="E2252" i="1"/>
  <c r="H2252" i="1"/>
  <c r="D2252" i="1"/>
  <c r="E2284" i="1"/>
  <c r="D2284" i="1"/>
  <c r="H2284" i="1"/>
  <c r="E2316" i="1"/>
  <c r="D2316" i="1"/>
  <c r="H2316" i="1"/>
  <c r="E2348" i="1"/>
  <c r="D2348" i="1"/>
  <c r="H2348" i="1"/>
  <c r="E2380" i="1"/>
  <c r="D2380" i="1"/>
  <c r="H2380" i="1"/>
  <c r="E2412" i="1"/>
  <c r="D2412" i="1"/>
  <c r="H2412" i="1"/>
  <c r="E2444" i="1"/>
  <c r="D2444" i="1"/>
  <c r="H2444" i="1"/>
  <c r="E2414" i="1"/>
  <c r="D2414" i="1"/>
  <c r="H2414" i="1"/>
  <c r="E2371" i="1"/>
  <c r="H2371" i="1"/>
  <c r="D2371" i="1"/>
  <c r="E2422" i="1"/>
  <c r="D2422" i="1"/>
  <c r="H2422" i="1"/>
  <c r="E2235" i="1"/>
  <c r="D2235" i="1"/>
  <c r="H2235" i="1"/>
  <c r="E2451" i="1"/>
  <c r="D2451" i="1"/>
  <c r="H2451" i="1"/>
  <c r="E2854" i="1"/>
  <c r="D2854" i="1"/>
  <c r="H2854" i="1"/>
  <c r="E3236" i="1"/>
  <c r="H3236" i="1"/>
  <c r="D3236" i="1"/>
  <c r="E3325" i="1"/>
  <c r="D3325" i="1"/>
  <c r="H3325" i="1"/>
  <c r="D2062" i="1"/>
  <c r="H2062" i="1"/>
  <c r="E2062" i="1"/>
  <c r="E2291" i="1"/>
  <c r="D2291" i="1"/>
  <c r="H2291" i="1"/>
  <c r="E2126" i="1"/>
  <c r="D2126" i="1"/>
  <c r="H2126" i="1"/>
  <c r="E2858" i="1"/>
  <c r="D2858" i="1"/>
  <c r="H2858" i="1"/>
  <c r="H2425" i="1"/>
  <c r="E2425" i="1"/>
  <c r="D2425" i="1"/>
  <c r="D2827" i="1"/>
  <c r="H2827" i="1"/>
  <c r="E2827" i="1"/>
  <c r="D2278" i="1"/>
  <c r="E2278" i="1"/>
  <c r="H2278" i="1"/>
  <c r="E2717" i="1"/>
  <c r="D2717" i="1"/>
  <c r="H2717" i="1"/>
  <c r="H2094" i="1"/>
  <c r="D2094" i="1"/>
  <c r="E2094" i="1"/>
  <c r="D2246" i="1"/>
  <c r="H2246" i="1"/>
  <c r="E2246" i="1"/>
  <c r="H2198" i="1"/>
  <c r="D2198" i="1"/>
  <c r="E2198" i="1"/>
  <c r="E3934" i="1"/>
  <c r="D3934" i="1"/>
  <c r="H3934" i="1"/>
  <c r="D3442" i="1"/>
  <c r="H3442" i="1"/>
  <c r="E3442" i="1"/>
  <c r="E3790" i="1"/>
  <c r="D3790" i="1"/>
  <c r="H3790" i="1"/>
  <c r="D3370" i="1"/>
  <c r="H3370" i="1"/>
  <c r="E3370" i="1"/>
  <c r="E2750" i="1"/>
  <c r="D2750" i="1"/>
  <c r="H2750" i="1"/>
  <c r="E3543" i="1"/>
  <c r="H3543" i="1"/>
  <c r="D3543" i="1"/>
  <c r="D3575" i="1"/>
  <c r="E3575" i="1"/>
  <c r="H3575" i="1"/>
  <c r="E3607" i="1"/>
  <c r="D3607" i="1"/>
  <c r="H3607" i="1"/>
  <c r="E3639" i="1"/>
  <c r="D3639" i="1"/>
  <c r="H3639" i="1"/>
  <c r="E3671" i="1"/>
  <c r="D3671" i="1"/>
  <c r="H3671" i="1"/>
  <c r="E3149" i="1"/>
  <c r="H3149" i="1"/>
  <c r="D3149" i="1"/>
  <c r="D3197" i="1"/>
  <c r="H3197" i="1"/>
  <c r="E3197" i="1"/>
  <c r="D3269" i="1"/>
  <c r="H3269" i="1"/>
  <c r="E3269" i="1"/>
  <c r="E3381" i="1"/>
  <c r="H3381" i="1"/>
  <c r="D3381" i="1"/>
  <c r="E3453" i="1"/>
  <c r="H3453" i="1"/>
  <c r="D3453" i="1"/>
  <c r="D3214" i="1"/>
  <c r="H3214" i="1"/>
  <c r="E3214" i="1"/>
  <c r="D3270" i="1"/>
  <c r="E3270" i="1"/>
  <c r="H3270" i="1"/>
  <c r="E3318" i="1"/>
  <c r="D3318" i="1"/>
  <c r="H3318" i="1"/>
  <c r="E3366" i="1"/>
  <c r="D3366" i="1"/>
  <c r="H3366" i="1"/>
  <c r="E3422" i="1"/>
  <c r="D3422" i="1"/>
  <c r="H3422" i="1"/>
  <c r="D3145" i="1"/>
  <c r="H3145" i="1"/>
  <c r="E3145" i="1"/>
  <c r="E2698" i="1"/>
  <c r="H2698" i="1"/>
  <c r="D2698" i="1"/>
  <c r="E3334" i="1"/>
  <c r="H3334" i="1"/>
  <c r="D3334" i="1"/>
  <c r="H3265" i="1"/>
  <c r="E3265" i="1"/>
  <c r="D3265" i="1"/>
  <c r="D2674" i="1"/>
  <c r="E2674" i="1"/>
  <c r="H2674" i="1"/>
  <c r="D2554" i="1"/>
  <c r="H2554" i="1"/>
  <c r="E2554" i="1"/>
  <c r="D2814" i="1"/>
  <c r="E2814" i="1"/>
  <c r="H2814" i="1"/>
  <c r="E2241" i="1"/>
  <c r="D2241" i="1"/>
  <c r="H2241" i="1"/>
  <c r="D2177" i="1"/>
  <c r="H2177" i="1"/>
  <c r="E2177" i="1"/>
  <c r="E2055" i="1"/>
  <c r="D2055" i="1"/>
  <c r="H2055" i="1"/>
  <c r="E2095" i="1"/>
  <c r="D2095" i="1"/>
  <c r="H2095" i="1"/>
  <c r="D2265" i="1"/>
  <c r="E2265" i="1"/>
  <c r="H2265" i="1"/>
  <c r="E3797" i="1"/>
  <c r="D3797" i="1"/>
  <c r="H3797" i="1"/>
  <c r="E3829" i="1"/>
  <c r="H3829" i="1"/>
  <c r="D3829" i="1"/>
  <c r="E3861" i="1"/>
  <c r="D3861" i="1"/>
  <c r="H3861" i="1"/>
  <c r="E3893" i="1"/>
  <c r="D3893" i="1"/>
  <c r="H3893" i="1"/>
  <c r="E3925" i="1"/>
  <c r="D3925" i="1"/>
  <c r="H3925" i="1"/>
  <c r="E3973" i="1"/>
  <c r="H3973" i="1"/>
  <c r="D3973" i="1"/>
  <c r="H2041" i="1"/>
  <c r="D2041" i="1"/>
  <c r="E2041" i="1"/>
  <c r="D2073" i="1"/>
  <c r="H2073" i="1"/>
  <c r="E2073" i="1"/>
  <c r="D2137" i="1"/>
  <c r="H2137" i="1"/>
  <c r="E2137" i="1"/>
  <c r="E2273" i="1"/>
  <c r="D2273" i="1"/>
  <c r="H2273" i="1"/>
  <c r="D2337" i="1"/>
  <c r="H2337" i="1"/>
  <c r="E2337" i="1"/>
  <c r="D2611" i="1"/>
  <c r="H2611" i="1"/>
  <c r="E2611" i="1"/>
  <c r="D2563" i="1"/>
  <c r="H2563" i="1"/>
  <c r="E2563" i="1"/>
  <c r="E3703" i="1"/>
  <c r="H3703" i="1"/>
  <c r="D3703" i="1"/>
  <c r="E2831" i="1"/>
  <c r="D2831" i="1"/>
  <c r="H2831" i="1"/>
  <c r="E2539" i="1"/>
  <c r="D2539" i="1"/>
  <c r="H2539" i="1"/>
  <c r="E3714" i="1"/>
  <c r="D3714" i="1"/>
  <c r="H3714" i="1"/>
  <c r="E2943" i="1"/>
  <c r="H2943" i="1"/>
  <c r="D2943" i="1"/>
  <c r="E3007" i="1"/>
  <c r="H3007" i="1"/>
  <c r="D3007" i="1"/>
  <c r="E3071" i="1"/>
  <c r="H3071" i="1"/>
  <c r="D3071" i="1"/>
  <c r="E2620" i="1"/>
  <c r="D2620" i="1"/>
  <c r="H2620" i="1"/>
  <c r="E3940" i="1"/>
  <c r="D3940" i="1"/>
  <c r="H3940" i="1"/>
  <c r="E2740" i="1"/>
  <c r="D2740" i="1"/>
  <c r="H2740" i="1"/>
  <c r="D3706" i="1"/>
  <c r="H3706" i="1"/>
  <c r="E3706" i="1"/>
  <c r="D2725" i="1"/>
  <c r="E2725" i="1"/>
  <c r="H2725" i="1"/>
  <c r="E2039" i="1"/>
  <c r="D2039" i="1"/>
  <c r="H2039" i="1"/>
  <c r="D2225" i="1"/>
  <c r="E2225" i="1"/>
  <c r="H2225" i="1"/>
  <c r="D3586" i="1"/>
  <c r="H3586" i="1"/>
  <c r="E3586" i="1"/>
  <c r="E3980" i="1"/>
  <c r="H3980" i="1"/>
  <c r="D3980" i="1"/>
  <c r="E3804" i="1"/>
  <c r="D3804" i="1"/>
  <c r="H3804" i="1"/>
  <c r="E2564" i="1"/>
  <c r="D2564" i="1"/>
  <c r="H2564" i="1"/>
  <c r="E3594" i="1"/>
  <c r="D3594" i="1"/>
  <c r="H3594" i="1"/>
  <c r="D2453" i="1"/>
  <c r="H2453" i="1"/>
  <c r="E2453" i="1"/>
  <c r="D2460" i="1"/>
  <c r="H2460" i="1"/>
  <c r="E2460" i="1"/>
  <c r="D2636" i="1"/>
  <c r="H2636" i="1"/>
  <c r="E2636" i="1"/>
  <c r="E3658" i="1"/>
  <c r="D3658" i="1"/>
  <c r="H3658" i="1"/>
  <c r="E3634" i="1"/>
  <c r="D3634" i="1"/>
  <c r="H3634" i="1"/>
  <c r="D2661" i="1"/>
  <c r="H2661" i="1"/>
  <c r="E2661" i="1"/>
  <c r="E3847" i="1"/>
  <c r="D3847" i="1"/>
  <c r="H3847" i="1"/>
  <c r="E3104" i="1"/>
  <c r="D3104" i="1"/>
  <c r="H3104" i="1"/>
  <c r="D2815" i="1"/>
  <c r="H2815" i="1"/>
  <c r="E2815" i="1"/>
  <c r="E2968" i="1"/>
  <c r="D2968" i="1"/>
  <c r="H2968" i="1"/>
  <c r="H2783" i="1"/>
  <c r="D2783" i="1"/>
  <c r="E2783" i="1"/>
  <c r="E3186" i="1"/>
  <c r="D3186" i="1"/>
  <c r="H3186" i="1"/>
  <c r="W2527" i="1" a="1"/>
  <c r="W2527" i="1" s="1"/>
  <c r="D2527" i="1"/>
  <c r="E2527" i="1"/>
  <c r="H2527" i="1"/>
  <c r="D3967" i="1"/>
  <c r="E3967" i="1"/>
  <c r="H3967" i="1"/>
  <c r="E2952" i="1"/>
  <c r="D2952" i="1"/>
  <c r="H2952" i="1"/>
  <c r="D3887" i="1"/>
  <c r="H3887" i="1"/>
  <c r="E3887" i="1"/>
  <c r="E3099" i="1"/>
  <c r="D3099" i="1"/>
  <c r="H3099" i="1"/>
  <c r="E3791" i="1"/>
  <c r="H3791" i="1"/>
  <c r="D3791" i="1"/>
  <c r="D2535" i="1"/>
  <c r="H2535" i="1"/>
  <c r="E2535" i="1"/>
  <c r="E3975" i="1"/>
  <c r="D3975" i="1"/>
  <c r="H3975" i="1"/>
  <c r="D2471" i="1"/>
  <c r="H2471" i="1"/>
  <c r="E2471" i="1"/>
  <c r="D3160" i="1"/>
  <c r="H3160" i="1"/>
  <c r="E3160" i="1"/>
  <c r="E3108" i="1"/>
  <c r="D3108" i="1"/>
  <c r="H3108" i="1"/>
  <c r="E2948" i="1"/>
  <c r="H2948" i="1"/>
  <c r="D2948" i="1"/>
  <c r="E3717" i="1"/>
  <c r="H3717" i="1"/>
  <c r="D3717" i="1"/>
  <c r="E3749" i="1"/>
  <c r="D3749" i="1"/>
  <c r="H3749" i="1"/>
  <c r="E2510" i="1"/>
  <c r="H2510" i="1"/>
  <c r="D2510" i="1"/>
  <c r="E3669" i="1"/>
  <c r="H3669" i="1"/>
  <c r="D3669" i="1"/>
  <c r="E3336" i="1"/>
  <c r="H3336" i="1"/>
  <c r="D3336" i="1"/>
  <c r="E2558" i="1"/>
  <c r="D2558" i="1"/>
  <c r="H2558" i="1"/>
  <c r="D3400" i="1"/>
  <c r="H3400" i="1"/>
  <c r="E3400" i="1"/>
  <c r="H2598" i="1"/>
  <c r="D2598" i="1"/>
  <c r="E2598" i="1"/>
  <c r="E3581" i="1"/>
  <c r="D3581" i="1"/>
  <c r="H3581" i="1"/>
  <c r="D3264" i="1"/>
  <c r="H3264" i="1"/>
  <c r="E3264" i="1"/>
  <c r="H2531" i="1"/>
  <c r="D2531" i="1"/>
  <c r="E2531" i="1"/>
  <c r="E3709" i="1"/>
  <c r="H3709" i="1"/>
  <c r="D3709" i="1"/>
  <c r="E3116" i="1"/>
  <c r="D3116" i="1"/>
  <c r="H3116" i="1"/>
  <c r="E3516" i="1"/>
  <c r="D3516" i="1"/>
  <c r="H3516" i="1"/>
  <c r="E3117" i="1"/>
  <c r="D3117" i="1"/>
  <c r="H3117" i="1"/>
  <c r="E3620" i="1"/>
  <c r="H3620" i="1"/>
  <c r="D3620" i="1"/>
  <c r="E3732" i="1"/>
  <c r="H3732" i="1"/>
  <c r="D3732" i="1"/>
  <c r="E3692" i="1"/>
  <c r="D3692" i="1"/>
  <c r="H3692" i="1"/>
  <c r="E3548" i="1"/>
  <c r="D3548" i="1"/>
  <c r="H3548" i="1"/>
  <c r="D3115" i="1"/>
  <c r="E3115" i="1"/>
  <c r="H3115" i="1"/>
  <c r="E3030" i="1"/>
  <c r="H3030" i="1"/>
  <c r="D3030" i="1"/>
  <c r="D2075" i="1"/>
  <c r="E2075" i="1"/>
  <c r="H2075" i="1"/>
  <c r="D2203" i="1"/>
  <c r="H2203" i="1"/>
  <c r="E2203" i="1"/>
  <c r="E2474" i="1"/>
  <c r="D2474" i="1"/>
  <c r="H2474" i="1"/>
  <c r="E2147" i="1"/>
  <c r="D2147" i="1"/>
  <c r="H2147" i="1"/>
  <c r="D2478" i="1"/>
  <c r="H2478" i="1"/>
  <c r="E2478" i="1"/>
  <c r="D2966" i="1"/>
  <c r="E2966" i="1"/>
  <c r="H2966" i="1"/>
  <c r="E2059" i="1"/>
  <c r="D2059" i="1"/>
  <c r="H2059" i="1"/>
  <c r="H3114" i="1"/>
  <c r="E3114" i="1"/>
  <c r="D3114" i="1"/>
  <c r="E3042" i="1"/>
  <c r="H3042" i="1"/>
  <c r="D3042" i="1"/>
  <c r="E2131" i="1"/>
  <c r="D2131" i="1"/>
  <c r="H2131" i="1"/>
  <c r="H2998" i="1"/>
  <c r="E2998" i="1"/>
  <c r="D2998" i="1"/>
  <c r="E3019" i="1"/>
  <c r="D3019" i="1"/>
  <c r="H3019" i="1"/>
  <c r="E3890" i="1"/>
  <c r="H3890" i="1"/>
  <c r="D3890" i="1"/>
  <c r="E3086" i="1"/>
  <c r="H3086" i="1"/>
  <c r="D3086" i="1"/>
  <c r="H2947" i="1"/>
  <c r="D2947" i="1"/>
  <c r="E2947" i="1"/>
  <c r="D3011" i="1"/>
  <c r="E3011" i="1"/>
  <c r="H3011" i="1"/>
  <c r="E2603" i="1"/>
  <c r="D2603" i="1"/>
  <c r="H2603" i="1"/>
  <c r="E2014" i="1"/>
  <c r="H2014" i="1"/>
  <c r="D2014" i="1"/>
  <c r="D2499" i="1"/>
  <c r="H2499" i="1"/>
  <c r="E2499" i="1"/>
  <c r="H2762" i="1"/>
  <c r="E2762" i="1"/>
  <c r="D2762" i="1"/>
  <c r="E3178" i="1"/>
  <c r="H3178" i="1"/>
  <c r="D3178" i="1"/>
  <c r="D3009" i="1"/>
  <c r="H3009" i="1"/>
  <c r="E3009" i="1"/>
  <c r="D3360" i="1"/>
  <c r="H3360" i="1"/>
  <c r="E3360" i="1"/>
  <c r="H2985" i="1"/>
  <c r="D2985" i="1"/>
  <c r="E2985" i="1"/>
  <c r="H3578" i="1"/>
  <c r="E3578" i="1"/>
  <c r="D3578" i="1"/>
  <c r="D2945" i="1"/>
  <c r="H2945" i="1"/>
  <c r="E2945" i="1"/>
  <c r="H3002" i="1"/>
  <c r="D3002" i="1"/>
  <c r="E3002" i="1"/>
  <c r="E2986" i="1"/>
  <c r="D2986" i="1"/>
  <c r="H2986" i="1"/>
  <c r="E2996" i="1"/>
  <c r="H2996" i="1"/>
  <c r="D2996" i="1"/>
  <c r="E2082" i="1"/>
  <c r="D2082" i="1"/>
  <c r="H2082" i="1"/>
  <c r="D2154" i="1"/>
  <c r="H2154" i="1"/>
  <c r="E2154" i="1"/>
  <c r="D2114" i="1"/>
  <c r="E2114" i="1"/>
  <c r="H2114" i="1"/>
  <c r="D2979" i="1"/>
  <c r="H2979" i="1"/>
  <c r="E2979" i="1"/>
  <c r="F2931" i="1"/>
  <c r="R2931" i="1"/>
  <c r="F3472" i="1"/>
  <c r="R3472" i="1"/>
  <c r="F2930" i="1"/>
  <c r="R2930" i="1"/>
  <c r="E3498" i="1"/>
  <c r="D3498" i="1"/>
  <c r="H3498" i="1"/>
  <c r="E3402" i="1"/>
  <c r="H3402" i="1"/>
  <c r="D3402" i="1"/>
  <c r="E3772" i="1"/>
  <c r="D3772" i="1"/>
  <c r="H3772" i="1"/>
  <c r="E3499" i="1"/>
  <c r="D3499" i="1"/>
  <c r="H3499" i="1"/>
  <c r="E3155" i="1"/>
  <c r="D3155" i="1"/>
  <c r="H3155" i="1"/>
  <c r="E3187" i="1"/>
  <c r="D3187" i="1"/>
  <c r="H3187" i="1"/>
  <c r="E3219" i="1"/>
  <c r="D3219" i="1"/>
  <c r="H3219" i="1"/>
  <c r="E3251" i="1"/>
  <c r="H3251" i="1"/>
  <c r="D3251" i="1"/>
  <c r="E3283" i="1"/>
  <c r="D3283" i="1"/>
  <c r="H3283" i="1"/>
  <c r="E3315" i="1"/>
  <c r="D3315" i="1"/>
  <c r="H3315" i="1"/>
  <c r="E3347" i="1"/>
  <c r="D3347" i="1"/>
  <c r="H3347" i="1"/>
  <c r="E3379" i="1"/>
  <c r="H3379" i="1"/>
  <c r="D3379" i="1"/>
  <c r="E3411" i="1"/>
  <c r="D3411" i="1"/>
  <c r="H3411" i="1"/>
  <c r="E3443" i="1"/>
  <c r="D3443" i="1"/>
  <c r="H3443" i="1"/>
  <c r="E3529" i="1"/>
  <c r="D3529" i="1"/>
  <c r="H3529" i="1"/>
  <c r="E3569" i="1"/>
  <c r="H3569" i="1"/>
  <c r="D3569" i="1"/>
  <c r="E3601" i="1"/>
  <c r="H3601" i="1"/>
  <c r="D3601" i="1"/>
  <c r="E3633" i="1"/>
  <c r="H3633" i="1"/>
  <c r="D3633" i="1"/>
  <c r="E3665" i="1"/>
  <c r="H3665" i="1"/>
  <c r="D3665" i="1"/>
  <c r="E3705" i="1"/>
  <c r="D3705" i="1"/>
  <c r="H3705" i="1"/>
  <c r="E3737" i="1"/>
  <c r="D3737" i="1"/>
  <c r="H3737" i="1"/>
  <c r="E3769" i="1"/>
  <c r="D3769" i="1"/>
  <c r="H3769" i="1"/>
  <c r="E3808" i="1"/>
  <c r="D3808" i="1"/>
  <c r="H3808" i="1"/>
  <c r="E3848" i="1"/>
  <c r="D3848" i="1"/>
  <c r="H3848" i="1"/>
  <c r="D3880" i="1"/>
  <c r="E3880" i="1"/>
  <c r="H3880" i="1"/>
  <c r="E3912" i="1"/>
  <c r="H3912" i="1"/>
  <c r="D3912" i="1"/>
  <c r="H3944" i="1"/>
  <c r="E3944" i="1"/>
  <c r="D3944" i="1"/>
  <c r="E3976" i="1"/>
  <c r="D3976" i="1"/>
  <c r="H3976" i="1"/>
  <c r="E2846" i="1"/>
  <c r="D2846" i="1"/>
  <c r="H2846" i="1"/>
  <c r="E3801" i="1"/>
  <c r="D3801" i="1"/>
  <c r="H3801" i="1"/>
  <c r="E3833" i="1"/>
  <c r="H3833" i="1"/>
  <c r="D3833" i="1"/>
  <c r="E3865" i="1"/>
  <c r="D3865" i="1"/>
  <c r="H3865" i="1"/>
  <c r="E3897" i="1"/>
  <c r="H3897" i="1"/>
  <c r="D3897" i="1"/>
  <c r="E3929" i="1"/>
  <c r="D3929" i="1"/>
  <c r="H3929" i="1"/>
  <c r="E3961" i="1"/>
  <c r="D3961" i="1"/>
  <c r="H3961" i="1"/>
  <c r="E3993" i="1"/>
  <c r="D3993" i="1"/>
  <c r="H3993" i="1"/>
  <c r="E3764" i="1"/>
  <c r="H3764" i="1"/>
  <c r="D3764" i="1"/>
  <c r="E2472" i="1"/>
  <c r="D2472" i="1"/>
  <c r="H2472" i="1"/>
  <c r="E2504" i="1"/>
  <c r="D2504" i="1"/>
  <c r="H2504" i="1"/>
  <c r="E2536" i="1"/>
  <c r="D2536" i="1"/>
  <c r="H2536" i="1"/>
  <c r="E2568" i="1"/>
  <c r="D2568" i="1"/>
  <c r="H2568" i="1"/>
  <c r="E2600" i="1"/>
  <c r="D2600" i="1"/>
  <c r="H2600" i="1"/>
  <c r="E2632" i="1"/>
  <c r="D2632" i="1"/>
  <c r="H2632" i="1"/>
  <c r="E2664" i="1"/>
  <c r="D2664" i="1"/>
  <c r="H2664" i="1"/>
  <c r="E2696" i="1"/>
  <c r="D2696" i="1"/>
  <c r="H2696" i="1"/>
  <c r="E2728" i="1"/>
  <c r="D2728" i="1"/>
  <c r="H2728" i="1"/>
  <c r="E2760" i="1"/>
  <c r="D2760" i="1"/>
  <c r="H2760" i="1"/>
  <c r="E2792" i="1"/>
  <c r="D2792" i="1"/>
  <c r="H2792" i="1"/>
  <c r="E2824" i="1"/>
  <c r="D2824" i="1"/>
  <c r="H2824" i="1"/>
  <c r="E2856" i="1"/>
  <c r="D2856" i="1"/>
  <c r="H2856" i="1"/>
  <c r="E2888" i="1"/>
  <c r="D2888" i="1"/>
  <c r="H2888" i="1"/>
  <c r="E4002" i="1"/>
  <c r="H4002" i="1"/>
  <c r="D4002" i="1"/>
  <c r="E3811" i="1"/>
  <c r="D3811" i="1"/>
  <c r="H3811" i="1"/>
  <c r="E3843" i="1"/>
  <c r="H3843" i="1"/>
  <c r="D3843" i="1"/>
  <c r="E3875" i="1"/>
  <c r="H3875" i="1"/>
  <c r="D3875" i="1"/>
  <c r="E3907" i="1"/>
  <c r="D3907" i="1"/>
  <c r="H3907" i="1"/>
  <c r="E3939" i="1"/>
  <c r="H3939" i="1"/>
  <c r="D3939" i="1"/>
  <c r="E3971" i="1"/>
  <c r="D3971" i="1"/>
  <c r="H3971" i="1"/>
  <c r="E3566" i="1"/>
  <c r="H3566" i="1"/>
  <c r="D3566" i="1"/>
  <c r="E3598" i="1"/>
  <c r="H3598" i="1"/>
  <c r="D3598" i="1"/>
  <c r="E3630" i="1"/>
  <c r="D3630" i="1"/>
  <c r="H3630" i="1"/>
  <c r="E3662" i="1"/>
  <c r="H3662" i="1"/>
  <c r="D3662" i="1"/>
  <c r="E3694" i="1"/>
  <c r="D3694" i="1"/>
  <c r="H3694" i="1"/>
  <c r="E3734" i="1"/>
  <c r="D3734" i="1"/>
  <c r="H3734" i="1"/>
  <c r="E3740" i="1"/>
  <c r="D3740" i="1"/>
  <c r="H3740" i="1"/>
  <c r="E3441" i="1"/>
  <c r="H3441" i="1"/>
  <c r="D3441" i="1"/>
  <c r="E2449" i="1"/>
  <c r="D2449" i="1"/>
  <c r="H2449" i="1"/>
  <c r="E2037" i="1"/>
  <c r="D2037" i="1"/>
  <c r="H2037" i="1"/>
  <c r="E2077" i="1"/>
  <c r="D2077" i="1"/>
  <c r="H2077" i="1"/>
  <c r="E2117" i="1"/>
  <c r="H2117" i="1"/>
  <c r="D2117" i="1"/>
  <c r="E2149" i="1"/>
  <c r="D2149" i="1"/>
  <c r="H2149" i="1"/>
  <c r="E2181" i="1"/>
  <c r="D2181" i="1"/>
  <c r="H2181" i="1"/>
  <c r="E2213" i="1"/>
  <c r="D2213" i="1"/>
  <c r="H2213" i="1"/>
  <c r="E2245" i="1"/>
  <c r="D2245" i="1"/>
  <c r="H2245" i="1"/>
  <c r="E2277" i="1"/>
  <c r="D2277" i="1"/>
  <c r="H2277" i="1"/>
  <c r="E2309" i="1"/>
  <c r="D2309" i="1"/>
  <c r="H2309" i="1"/>
  <c r="E2341" i="1"/>
  <c r="D2341" i="1"/>
  <c r="H2341" i="1"/>
  <c r="E2373" i="1"/>
  <c r="D2373" i="1"/>
  <c r="H2373" i="1"/>
  <c r="E2405" i="1"/>
  <c r="H2405" i="1"/>
  <c r="D2405" i="1"/>
  <c r="E2437" i="1"/>
  <c r="H2437" i="1"/>
  <c r="D2437" i="1"/>
  <c r="E2395" i="1"/>
  <c r="H2395" i="1"/>
  <c r="D2395" i="1"/>
  <c r="E2215" i="1"/>
  <c r="D2215" i="1"/>
  <c r="H2215" i="1"/>
  <c r="E2247" i="1"/>
  <c r="D2247" i="1"/>
  <c r="H2247" i="1"/>
  <c r="E2279" i="1"/>
  <c r="D2279" i="1"/>
  <c r="H2279" i="1"/>
  <c r="E2311" i="1"/>
  <c r="D2311" i="1"/>
  <c r="H2311" i="1"/>
  <c r="E2343" i="1"/>
  <c r="D2343" i="1"/>
  <c r="H2343" i="1"/>
  <c r="E2375" i="1"/>
  <c r="D2375" i="1"/>
  <c r="H2375" i="1"/>
  <c r="E2407" i="1"/>
  <c r="D2407" i="1"/>
  <c r="H2407" i="1"/>
  <c r="E2447" i="1"/>
  <c r="D2447" i="1"/>
  <c r="H2447" i="1"/>
  <c r="E2008" i="1"/>
  <c r="D2008" i="1"/>
  <c r="H2008" i="1"/>
  <c r="E2040" i="1"/>
  <c r="H2040" i="1"/>
  <c r="D2040" i="1"/>
  <c r="E2088" i="1"/>
  <c r="H2088" i="1"/>
  <c r="D2088" i="1"/>
  <c r="E2120" i="1"/>
  <c r="D2120" i="1"/>
  <c r="H2120" i="1"/>
  <c r="E2152" i="1"/>
  <c r="D2152" i="1"/>
  <c r="H2152" i="1"/>
  <c r="E2184" i="1"/>
  <c r="H2184" i="1"/>
  <c r="D2184" i="1"/>
  <c r="E2216" i="1"/>
  <c r="D2216" i="1"/>
  <c r="H2216" i="1"/>
  <c r="E2248" i="1"/>
  <c r="H2248" i="1"/>
  <c r="D2248" i="1"/>
  <c r="E2288" i="1"/>
  <c r="H2288" i="1"/>
  <c r="D2288" i="1"/>
  <c r="E2320" i="1"/>
  <c r="H2320" i="1"/>
  <c r="D2320" i="1"/>
  <c r="E2352" i="1"/>
  <c r="H2352" i="1"/>
  <c r="D2352" i="1"/>
  <c r="E2392" i="1"/>
  <c r="D2392" i="1"/>
  <c r="H2392" i="1"/>
  <c r="E2424" i="1"/>
  <c r="H2424" i="1"/>
  <c r="D2424" i="1"/>
  <c r="E2438" i="1"/>
  <c r="D2438" i="1"/>
  <c r="H2438" i="1"/>
  <c r="E2377" i="1"/>
  <c r="D2377" i="1"/>
  <c r="H2377" i="1"/>
  <c r="E2226" i="1"/>
  <c r="D2226" i="1"/>
  <c r="H2226" i="1"/>
  <c r="E2298" i="1"/>
  <c r="D2298" i="1"/>
  <c r="H2298" i="1"/>
  <c r="E2346" i="1"/>
  <c r="H2346" i="1"/>
  <c r="D2346" i="1"/>
  <c r="H2394" i="1"/>
  <c r="E2394" i="1"/>
  <c r="D2394" i="1"/>
  <c r="E2442" i="1"/>
  <c r="H2442" i="1"/>
  <c r="D2442" i="1"/>
  <c r="E3277" i="1"/>
  <c r="D3277" i="1"/>
  <c r="H3277" i="1"/>
  <c r="E2730" i="1"/>
  <c r="D2730" i="1"/>
  <c r="H2730" i="1"/>
  <c r="E3261" i="1"/>
  <c r="H3261" i="1"/>
  <c r="D3261" i="1"/>
  <c r="E2797" i="1"/>
  <c r="D2797" i="1"/>
  <c r="H2797" i="1"/>
  <c r="D2086" i="1"/>
  <c r="H2086" i="1"/>
  <c r="E2086" i="1"/>
  <c r="E2318" i="1"/>
  <c r="D2318" i="1"/>
  <c r="H2318" i="1"/>
  <c r="E2190" i="1"/>
  <c r="D2190" i="1"/>
  <c r="H2190" i="1"/>
  <c r="D2446" i="1"/>
  <c r="H2446" i="1"/>
  <c r="E2446" i="1"/>
  <c r="E2342" i="1"/>
  <c r="D2342" i="1"/>
  <c r="H2342" i="1"/>
  <c r="E2882" i="1"/>
  <c r="H2882" i="1"/>
  <c r="D2882" i="1"/>
  <c r="E2118" i="1"/>
  <c r="H2118" i="1"/>
  <c r="D2118" i="1"/>
  <c r="E2565" i="1"/>
  <c r="D2565" i="1"/>
  <c r="H2565" i="1"/>
  <c r="E2685" i="1"/>
  <c r="D2685" i="1"/>
  <c r="H2685" i="1"/>
  <c r="D2757" i="1"/>
  <c r="H2757" i="1"/>
  <c r="E2757" i="1"/>
  <c r="E2845" i="1"/>
  <c r="D2845" i="1"/>
  <c r="H2845" i="1"/>
  <c r="H2366" i="1"/>
  <c r="E2366" i="1"/>
  <c r="D2366" i="1"/>
  <c r="E2286" i="1"/>
  <c r="H2286" i="1"/>
  <c r="D2286" i="1"/>
  <c r="D3854" i="1"/>
  <c r="H3854" i="1"/>
  <c r="E3854" i="1"/>
  <c r="E3536" i="1"/>
  <c r="H3536" i="1"/>
  <c r="D3536" i="1"/>
  <c r="D3798" i="1"/>
  <c r="H3798" i="1"/>
  <c r="E3798" i="1"/>
  <c r="E3878" i="1"/>
  <c r="D3878" i="1"/>
  <c r="H3878" i="1"/>
  <c r="E3434" i="1"/>
  <c r="D3434" i="1"/>
  <c r="H3434" i="1"/>
  <c r="D2818" i="1"/>
  <c r="E2818" i="1"/>
  <c r="H2818" i="1"/>
  <c r="E3221" i="1"/>
  <c r="D3221" i="1"/>
  <c r="H3221" i="1"/>
  <c r="E2726" i="1"/>
  <c r="D2726" i="1"/>
  <c r="H2726" i="1"/>
  <c r="D3357" i="1"/>
  <c r="E3357" i="1"/>
  <c r="H3357" i="1"/>
  <c r="D3289" i="1"/>
  <c r="H3289" i="1"/>
  <c r="E3289" i="1"/>
  <c r="E2686" i="1"/>
  <c r="D2686" i="1"/>
  <c r="H2686" i="1"/>
  <c r="E3177" i="1"/>
  <c r="D3177" i="1"/>
  <c r="H3177" i="1"/>
  <c r="E3217" i="1"/>
  <c r="D3217" i="1"/>
  <c r="H3217" i="1"/>
  <c r="E3249" i="1"/>
  <c r="D3249" i="1"/>
  <c r="H3249" i="1"/>
  <c r="E3313" i="1"/>
  <c r="D3313" i="1"/>
  <c r="H3313" i="1"/>
  <c r="D3353" i="1"/>
  <c r="H3353" i="1"/>
  <c r="E3353" i="1"/>
  <c r="E3401" i="1"/>
  <c r="H3401" i="1"/>
  <c r="D3401" i="1"/>
  <c r="E3169" i="1"/>
  <c r="H3169" i="1"/>
  <c r="D3169" i="1"/>
  <c r="E2582" i="1"/>
  <c r="D2582" i="1"/>
  <c r="H2582" i="1"/>
  <c r="D2834" i="1"/>
  <c r="H2834" i="1"/>
  <c r="E2834" i="1"/>
  <c r="E2031" i="1"/>
  <c r="D2031" i="1"/>
  <c r="H2031" i="1"/>
  <c r="E2209" i="1"/>
  <c r="H2209" i="1"/>
  <c r="D2209" i="1"/>
  <c r="D2207" i="1"/>
  <c r="E2207" i="1"/>
  <c r="H2207" i="1"/>
  <c r="E2111" i="1"/>
  <c r="D2111" i="1"/>
  <c r="H2111" i="1"/>
  <c r="D2167" i="1"/>
  <c r="H2167" i="1"/>
  <c r="E2167" i="1"/>
  <c r="E2675" i="1"/>
  <c r="D2675" i="1"/>
  <c r="H2675" i="1"/>
  <c r="D2579" i="1"/>
  <c r="H2579" i="1"/>
  <c r="E2579" i="1"/>
  <c r="E3719" i="1"/>
  <c r="D3719" i="1"/>
  <c r="H3719" i="1"/>
  <c r="D2855" i="1"/>
  <c r="H2855" i="1"/>
  <c r="E2855" i="1"/>
  <c r="E2667" i="1"/>
  <c r="D2667" i="1"/>
  <c r="H2667" i="1"/>
  <c r="E3478" i="1"/>
  <c r="D3478" i="1"/>
  <c r="H3478" i="1"/>
  <c r="E2951" i="1"/>
  <c r="H2951" i="1"/>
  <c r="D2951" i="1"/>
  <c r="E3015" i="1"/>
  <c r="H3015" i="1"/>
  <c r="D3015" i="1"/>
  <c r="E3079" i="1"/>
  <c r="H3079" i="1"/>
  <c r="D3079" i="1"/>
  <c r="E2708" i="1"/>
  <c r="D2708" i="1"/>
  <c r="H2708" i="1"/>
  <c r="H2321" i="1"/>
  <c r="E2321" i="1"/>
  <c r="D2321" i="1"/>
  <c r="E2628" i="1"/>
  <c r="D2628" i="1"/>
  <c r="H2628" i="1"/>
  <c r="E3538" i="1"/>
  <c r="D3538" i="1"/>
  <c r="H3538" i="1"/>
  <c r="E2692" i="1"/>
  <c r="H2692" i="1"/>
  <c r="D2692" i="1"/>
  <c r="E3828" i="1"/>
  <c r="H3828" i="1"/>
  <c r="D3828" i="1"/>
  <c r="E3213" i="1"/>
  <c r="H3213" i="1"/>
  <c r="D3213" i="1"/>
  <c r="E2876" i="1"/>
  <c r="D2876" i="1"/>
  <c r="H2876" i="1"/>
  <c r="D2581" i="1"/>
  <c r="H2581" i="1"/>
  <c r="E2581" i="1"/>
  <c r="E3948" i="1"/>
  <c r="D3948" i="1"/>
  <c r="H3948" i="1"/>
  <c r="E3884" i="1"/>
  <c r="D3884" i="1"/>
  <c r="H3884" i="1"/>
  <c r="E2684" i="1"/>
  <c r="H2684" i="1"/>
  <c r="D2684" i="1"/>
  <c r="E2597" i="1"/>
  <c r="D2597" i="1"/>
  <c r="H2597" i="1"/>
  <c r="E3871" i="1"/>
  <c r="H3871" i="1"/>
  <c r="D3871" i="1"/>
  <c r="E2495" i="1"/>
  <c r="H2495" i="1"/>
  <c r="D2495" i="1"/>
  <c r="E2891" i="1"/>
  <c r="H2891" i="1"/>
  <c r="D2891" i="1"/>
  <c r="E3032" i="1"/>
  <c r="D3032" i="1"/>
  <c r="H3032" i="1"/>
  <c r="D3783" i="1"/>
  <c r="H3783" i="1"/>
  <c r="E3783" i="1"/>
  <c r="D3322" i="1"/>
  <c r="H3322" i="1"/>
  <c r="E3322" i="1"/>
  <c r="E2551" i="1"/>
  <c r="D2551" i="1"/>
  <c r="H2551" i="1"/>
  <c r="E3999" i="1"/>
  <c r="H3999" i="1"/>
  <c r="D3999" i="1"/>
  <c r="E3016" i="1"/>
  <c r="D3016" i="1"/>
  <c r="H3016" i="1"/>
  <c r="E3911" i="1"/>
  <c r="D3911" i="1"/>
  <c r="H3911" i="1"/>
  <c r="E2463" i="1"/>
  <c r="D2463" i="1"/>
  <c r="H2463" i="1"/>
  <c r="E3815" i="1"/>
  <c r="H3815" i="1"/>
  <c r="D3815" i="1"/>
  <c r="E2559" i="1"/>
  <c r="D2559" i="1"/>
  <c r="H2559" i="1"/>
  <c r="D3154" i="1"/>
  <c r="H3154" i="1"/>
  <c r="E3154" i="1"/>
  <c r="H2487" i="1"/>
  <c r="D2487" i="1"/>
  <c r="E2487" i="1"/>
  <c r="E3200" i="1"/>
  <c r="D3200" i="1"/>
  <c r="H3200" i="1"/>
  <c r="E2475" i="1"/>
  <c r="D2475" i="1"/>
  <c r="H2475" i="1"/>
  <c r="E2980" i="1"/>
  <c r="D2980" i="1"/>
  <c r="H2980" i="1"/>
  <c r="D3168" i="1"/>
  <c r="H3168" i="1"/>
  <c r="E3168" i="1"/>
  <c r="E3208" i="1"/>
  <c r="H3208" i="1"/>
  <c r="D3208" i="1"/>
  <c r="D2555" i="1"/>
  <c r="H2555" i="1"/>
  <c r="E2555" i="1"/>
  <c r="E3724" i="1"/>
  <c r="D3724" i="1"/>
  <c r="H3724" i="1"/>
  <c r="H3392" i="1"/>
  <c r="D3392" i="1"/>
  <c r="E3392" i="1"/>
  <c r="E2619" i="1"/>
  <c r="D2619" i="1"/>
  <c r="H2619" i="1"/>
  <c r="H2984" i="1"/>
  <c r="D2984" i="1"/>
  <c r="E2984" i="1"/>
  <c r="E2622" i="1"/>
  <c r="D2622" i="1"/>
  <c r="H2622" i="1"/>
  <c r="H3613" i="1"/>
  <c r="E3613" i="1"/>
  <c r="D3613" i="1"/>
  <c r="H3304" i="1"/>
  <c r="E3304" i="1"/>
  <c r="D3304" i="1"/>
  <c r="E2635" i="1"/>
  <c r="D2635" i="1"/>
  <c r="H2635" i="1"/>
  <c r="E3733" i="1"/>
  <c r="H3733" i="1"/>
  <c r="D3733" i="1"/>
  <c r="D2571" i="1"/>
  <c r="E2571" i="1"/>
  <c r="H2571" i="1"/>
  <c r="D3556" i="1"/>
  <c r="H3556" i="1"/>
  <c r="E3556" i="1"/>
  <c r="D3524" i="1"/>
  <c r="E3524" i="1"/>
  <c r="H3524" i="1"/>
  <c r="D2941" i="1"/>
  <c r="H2941" i="1"/>
  <c r="E2941" i="1"/>
  <c r="E2981" i="1"/>
  <c r="D2981" i="1"/>
  <c r="H2981" i="1"/>
  <c r="E2957" i="1"/>
  <c r="H2957" i="1"/>
  <c r="D2957" i="1"/>
  <c r="E3596" i="1"/>
  <c r="D3596" i="1"/>
  <c r="H3596" i="1"/>
  <c r="E2729" i="1"/>
  <c r="H2729" i="1"/>
  <c r="D2729" i="1"/>
  <c r="E3046" i="1"/>
  <c r="H3046" i="1"/>
  <c r="D3046" i="1"/>
  <c r="E2107" i="1"/>
  <c r="D2107" i="1"/>
  <c r="H2107" i="1"/>
  <c r="D3319" i="1"/>
  <c r="H3319" i="1"/>
  <c r="E3319" i="1"/>
  <c r="E2534" i="1"/>
  <c r="H2534" i="1"/>
  <c r="D2534" i="1"/>
  <c r="E2978" i="1"/>
  <c r="D2978" i="1"/>
  <c r="H2978" i="1"/>
  <c r="E2227" i="1"/>
  <c r="D2227" i="1"/>
  <c r="H2227" i="1"/>
  <c r="H3038" i="1"/>
  <c r="D3038" i="1"/>
  <c r="E3038" i="1"/>
  <c r="D2091" i="1"/>
  <c r="E2091" i="1"/>
  <c r="H2091" i="1"/>
  <c r="D2275" i="1"/>
  <c r="H2275" i="1"/>
  <c r="E2275" i="1"/>
  <c r="H3118" i="1"/>
  <c r="D3118" i="1"/>
  <c r="E3118" i="1"/>
  <c r="H2011" i="1"/>
  <c r="D2011" i="1"/>
  <c r="E2011" i="1"/>
  <c r="H3043" i="1"/>
  <c r="D3043" i="1"/>
  <c r="E3043" i="1"/>
  <c r="D3882" i="1"/>
  <c r="E3882" i="1"/>
  <c r="H3882" i="1"/>
  <c r="E3946" i="1"/>
  <c r="D3946" i="1"/>
  <c r="H3946" i="1"/>
  <c r="E2163" i="1"/>
  <c r="H2163" i="1"/>
  <c r="D2163" i="1"/>
  <c r="H2974" i="1"/>
  <c r="D2974" i="1"/>
  <c r="E2974" i="1"/>
  <c r="E3094" i="1"/>
  <c r="D3094" i="1"/>
  <c r="H3094" i="1"/>
  <c r="E2811" i="1"/>
  <c r="D2811" i="1"/>
  <c r="H2811" i="1"/>
  <c r="H3860" i="1"/>
  <c r="D3860" i="1"/>
  <c r="E3860" i="1"/>
  <c r="E3788" i="1"/>
  <c r="H3788" i="1"/>
  <c r="D3788" i="1"/>
  <c r="H3588" i="1"/>
  <c r="E3588" i="1"/>
  <c r="D3588" i="1"/>
  <c r="E3314" i="1"/>
  <c r="H3314" i="1"/>
  <c r="D3314" i="1"/>
  <c r="E2266" i="1"/>
  <c r="H2266" i="1"/>
  <c r="D2266" i="1"/>
  <c r="D3017" i="1"/>
  <c r="E3017" i="1"/>
  <c r="H3017" i="1"/>
  <c r="E2591" i="1"/>
  <c r="H2591" i="1"/>
  <c r="D2591" i="1"/>
  <c r="D3206" i="1"/>
  <c r="H3206" i="1"/>
  <c r="E3206" i="1"/>
  <c r="W3454" i="1" a="1"/>
  <c r="W3454" i="1" s="1"/>
  <c r="D3454" i="1"/>
  <c r="H3454" i="1"/>
  <c r="E3454" i="1"/>
  <c r="D2953" i="1"/>
  <c r="H2953" i="1"/>
  <c r="E2953" i="1"/>
  <c r="E2418" i="1"/>
  <c r="D2418" i="1"/>
  <c r="H2418" i="1"/>
  <c r="H3082" i="1"/>
  <c r="D3082" i="1"/>
  <c r="E3082" i="1"/>
  <c r="E3257" i="1"/>
  <c r="D3257" i="1"/>
  <c r="H3257" i="1"/>
  <c r="H2146" i="1"/>
  <c r="E2146" i="1"/>
  <c r="D2146" i="1"/>
  <c r="H2506" i="1"/>
  <c r="E2506" i="1"/>
  <c r="D2506" i="1"/>
  <c r="E2058" i="1"/>
  <c r="D2058" i="1"/>
  <c r="H2058" i="1"/>
  <c r="E2955" i="1"/>
  <c r="H2955" i="1"/>
  <c r="D2955" i="1"/>
  <c r="F3786" i="1"/>
  <c r="R3786" i="1"/>
  <c r="F2915" i="1"/>
  <c r="R2915" i="1"/>
  <c r="F2567" i="1"/>
  <c r="R2567" i="1"/>
  <c r="F2924" i="1"/>
  <c r="R2924" i="1"/>
  <c r="R2902" i="1"/>
  <c r="F2902" i="1"/>
  <c r="F2896" i="1"/>
  <c r="R2896" i="1"/>
  <c r="F2912" i="1"/>
  <c r="R2912" i="1"/>
  <c r="R2897" i="1"/>
  <c r="F2897" i="1"/>
  <c r="R2921" i="1"/>
  <c r="F2921" i="1"/>
  <c r="R2511" i="1"/>
  <c r="E3512" i="1"/>
  <c r="H3512" i="1"/>
  <c r="D3512" i="1"/>
  <c r="H3552" i="1"/>
  <c r="E3552" i="1"/>
  <c r="D3552" i="1"/>
  <c r="D3584" i="1"/>
  <c r="E3584" i="1"/>
  <c r="H3584" i="1"/>
  <c r="D3616" i="1"/>
  <c r="E3616" i="1"/>
  <c r="H3616" i="1"/>
  <c r="E3648" i="1"/>
  <c r="D3648" i="1"/>
  <c r="H3648" i="1"/>
  <c r="E3680" i="1"/>
  <c r="D3680" i="1"/>
  <c r="H3680" i="1"/>
  <c r="E3712" i="1"/>
  <c r="D3712" i="1"/>
  <c r="H3712" i="1"/>
  <c r="E3744" i="1"/>
  <c r="H3744" i="1"/>
  <c r="D3744" i="1"/>
  <c r="E3776" i="1"/>
  <c r="D3776" i="1"/>
  <c r="H3776" i="1"/>
  <c r="E3445" i="1"/>
  <c r="D3445" i="1"/>
  <c r="H3445" i="1"/>
  <c r="E3138" i="1"/>
  <c r="D3138" i="1"/>
  <c r="H3138" i="1"/>
  <c r="D2500" i="1"/>
  <c r="E2500" i="1"/>
  <c r="H2500" i="1"/>
  <c r="E2596" i="1"/>
  <c r="H2596" i="1"/>
  <c r="D2596" i="1"/>
  <c r="E2724" i="1"/>
  <c r="D2724" i="1"/>
  <c r="H2724" i="1"/>
  <c r="E2780" i="1"/>
  <c r="H2780" i="1"/>
  <c r="D2780" i="1"/>
  <c r="E2820" i="1"/>
  <c r="H2820" i="1"/>
  <c r="D2820" i="1"/>
  <c r="E2884" i="1"/>
  <c r="D2884" i="1"/>
  <c r="H2884" i="1"/>
  <c r="H3172" i="1"/>
  <c r="D3172" i="1"/>
  <c r="E3172" i="1"/>
  <c r="E3204" i="1"/>
  <c r="H3204" i="1"/>
  <c r="D3204" i="1"/>
  <c r="E3244" i="1"/>
  <c r="D3244" i="1"/>
  <c r="H3244" i="1"/>
  <c r="D3276" i="1"/>
  <c r="H3276" i="1"/>
  <c r="E3276" i="1"/>
  <c r="E3308" i="1"/>
  <c r="H3308" i="1"/>
  <c r="D3308" i="1"/>
  <c r="D3340" i="1"/>
  <c r="E3340" i="1"/>
  <c r="H3340" i="1"/>
  <c r="E3372" i="1"/>
  <c r="H3372" i="1"/>
  <c r="D3372" i="1"/>
  <c r="E3404" i="1"/>
  <c r="D3404" i="1"/>
  <c r="H3404" i="1"/>
  <c r="D3436" i="1"/>
  <c r="E3436" i="1"/>
  <c r="H3436" i="1"/>
  <c r="E3468" i="1"/>
  <c r="H3468" i="1"/>
  <c r="D3468" i="1"/>
  <c r="E3418" i="1"/>
  <c r="H3418" i="1"/>
  <c r="D3418" i="1"/>
  <c r="H3123" i="1"/>
  <c r="E3123" i="1"/>
  <c r="D3123" i="1"/>
  <c r="E3485" i="1"/>
  <c r="D3485" i="1"/>
  <c r="H3485" i="1"/>
  <c r="E3140" i="1"/>
  <c r="D3140" i="1"/>
  <c r="H3140" i="1"/>
  <c r="E3986" i="1"/>
  <c r="D3986" i="1"/>
  <c r="H3986" i="1"/>
  <c r="E3531" i="1"/>
  <c r="H3531" i="1"/>
  <c r="D3531" i="1"/>
  <c r="E3563" i="1"/>
  <c r="H3563" i="1"/>
  <c r="D3563" i="1"/>
  <c r="E3595" i="1"/>
  <c r="D3595" i="1"/>
  <c r="H3595" i="1"/>
  <c r="E3627" i="1"/>
  <c r="D3627" i="1"/>
  <c r="H3627" i="1"/>
  <c r="E3659" i="1"/>
  <c r="H3659" i="1"/>
  <c r="D3659" i="1"/>
  <c r="E3691" i="1"/>
  <c r="D3691" i="1"/>
  <c r="H3691" i="1"/>
  <c r="E3723" i="1"/>
  <c r="H3723" i="1"/>
  <c r="D3723" i="1"/>
  <c r="E3755" i="1"/>
  <c r="H3755" i="1"/>
  <c r="D3755" i="1"/>
  <c r="E3778" i="1"/>
  <c r="D3778" i="1"/>
  <c r="H3778" i="1"/>
  <c r="E3978" i="1"/>
  <c r="H3978" i="1"/>
  <c r="D3978" i="1"/>
  <c r="E3495" i="1"/>
  <c r="H3495" i="1"/>
  <c r="D3495" i="1"/>
  <c r="D3143" i="1"/>
  <c r="E3143" i="1"/>
  <c r="H3143" i="1"/>
  <c r="D3183" i="1"/>
  <c r="E3183" i="1"/>
  <c r="H3183" i="1"/>
  <c r="D3215" i="1"/>
  <c r="E3215" i="1"/>
  <c r="H3215" i="1"/>
  <c r="H3255" i="1"/>
  <c r="D3255" i="1"/>
  <c r="E3255" i="1"/>
  <c r="D3287" i="1"/>
  <c r="H3287" i="1"/>
  <c r="E3287" i="1"/>
  <c r="E3327" i="1"/>
  <c r="D3327" i="1"/>
  <c r="H3327" i="1"/>
  <c r="D3367" i="1"/>
  <c r="E3367" i="1"/>
  <c r="H3367" i="1"/>
  <c r="E3399" i="1"/>
  <c r="H3399" i="1"/>
  <c r="D3399" i="1"/>
  <c r="H3431" i="1"/>
  <c r="D3431" i="1"/>
  <c r="E3431" i="1"/>
  <c r="H3463" i="1"/>
  <c r="D3463" i="1"/>
  <c r="E3463" i="1"/>
  <c r="E3504" i="1"/>
  <c r="H3504" i="1"/>
  <c r="D3504" i="1"/>
  <c r="E2473" i="1"/>
  <c r="H2473" i="1"/>
  <c r="D2473" i="1"/>
  <c r="E2505" i="1"/>
  <c r="D2505" i="1"/>
  <c r="H2505" i="1"/>
  <c r="E2537" i="1"/>
  <c r="H2537" i="1"/>
  <c r="D2537" i="1"/>
  <c r="E2569" i="1"/>
  <c r="H2569" i="1"/>
  <c r="D2569" i="1"/>
  <c r="E2601" i="1"/>
  <c r="D2601" i="1"/>
  <c r="H2601" i="1"/>
  <c r="E2633" i="1"/>
  <c r="H2633" i="1"/>
  <c r="D2633" i="1"/>
  <c r="E2665" i="1"/>
  <c r="H2665" i="1"/>
  <c r="D2665" i="1"/>
  <c r="E2697" i="1"/>
  <c r="H2697" i="1"/>
  <c r="D2697" i="1"/>
  <c r="E2737" i="1"/>
  <c r="D2737" i="1"/>
  <c r="H2737" i="1"/>
  <c r="E2769" i="1"/>
  <c r="H2769" i="1"/>
  <c r="D2769" i="1"/>
  <c r="E2801" i="1"/>
  <c r="H2801" i="1"/>
  <c r="D2801" i="1"/>
  <c r="E2833" i="1"/>
  <c r="D2833" i="1"/>
  <c r="H2833" i="1"/>
  <c r="E2873" i="1"/>
  <c r="D2873" i="1"/>
  <c r="H2873" i="1"/>
  <c r="E3489" i="1"/>
  <c r="H3489" i="1"/>
  <c r="D3489" i="1"/>
  <c r="E3136" i="1"/>
  <c r="H3136" i="1"/>
  <c r="D3136" i="1"/>
  <c r="E2498" i="1"/>
  <c r="D2498" i="1"/>
  <c r="H2498" i="1"/>
  <c r="E2594" i="1"/>
  <c r="D2594" i="1"/>
  <c r="H2594" i="1"/>
  <c r="E2706" i="1"/>
  <c r="D2706" i="1"/>
  <c r="H2706" i="1"/>
  <c r="E2036" i="1"/>
  <c r="D2036" i="1"/>
  <c r="H2036" i="1"/>
  <c r="E2068" i="1"/>
  <c r="D2068" i="1"/>
  <c r="H2068" i="1"/>
  <c r="E2100" i="1"/>
  <c r="D2100" i="1"/>
  <c r="H2100" i="1"/>
  <c r="E2132" i="1"/>
  <c r="D2132" i="1"/>
  <c r="H2132" i="1"/>
  <c r="E2164" i="1"/>
  <c r="D2164" i="1"/>
  <c r="H2164" i="1"/>
  <c r="E2196" i="1"/>
  <c r="D2196" i="1"/>
  <c r="H2196" i="1"/>
  <c r="E2228" i="1"/>
  <c r="D2228" i="1"/>
  <c r="H2228" i="1"/>
  <c r="E2260" i="1"/>
  <c r="D2260" i="1"/>
  <c r="H2260" i="1"/>
  <c r="E2292" i="1"/>
  <c r="H2292" i="1"/>
  <c r="D2292" i="1"/>
  <c r="E2324" i="1"/>
  <c r="D2324" i="1"/>
  <c r="H2324" i="1"/>
  <c r="E2356" i="1"/>
  <c r="D2356" i="1"/>
  <c r="H2356" i="1"/>
  <c r="E2388" i="1"/>
  <c r="D2388" i="1"/>
  <c r="H2388" i="1"/>
  <c r="E2420" i="1"/>
  <c r="D2420" i="1"/>
  <c r="H2420" i="1"/>
  <c r="E2452" i="1"/>
  <c r="D2452" i="1"/>
  <c r="H2452" i="1"/>
  <c r="E2417" i="1"/>
  <c r="D2417" i="1"/>
  <c r="H2417" i="1"/>
  <c r="E2299" i="1"/>
  <c r="D2299" i="1"/>
  <c r="H2299" i="1"/>
  <c r="E3351" i="1"/>
  <c r="D3351" i="1"/>
  <c r="H3351" i="1"/>
  <c r="E3285" i="1"/>
  <c r="D3285" i="1"/>
  <c r="H3285" i="1"/>
  <c r="E3349" i="1"/>
  <c r="D3349" i="1"/>
  <c r="H3349" i="1"/>
  <c r="E2230" i="1"/>
  <c r="H2230" i="1"/>
  <c r="D2230" i="1"/>
  <c r="D2110" i="1"/>
  <c r="H2110" i="1"/>
  <c r="E2110" i="1"/>
  <c r="D2358" i="1"/>
  <c r="H2358" i="1"/>
  <c r="E2358" i="1"/>
  <c r="D2738" i="1"/>
  <c r="H2738" i="1"/>
  <c r="E2738" i="1"/>
  <c r="E2874" i="1"/>
  <c r="D2874" i="1"/>
  <c r="H2874" i="1"/>
  <c r="E2054" i="1"/>
  <c r="H2054" i="1"/>
  <c r="D2054" i="1"/>
  <c r="E2835" i="1"/>
  <c r="D2835" i="1"/>
  <c r="H2835" i="1"/>
  <c r="E2398" i="1"/>
  <c r="D2398" i="1"/>
  <c r="H2398" i="1"/>
  <c r="D2222" i="1"/>
  <c r="H2222" i="1"/>
  <c r="E2222" i="1"/>
  <c r="D2182" i="1"/>
  <c r="H2182" i="1"/>
  <c r="E2182" i="1"/>
  <c r="E2406" i="1"/>
  <c r="D2406" i="1"/>
  <c r="H2406" i="1"/>
  <c r="E2307" i="1"/>
  <c r="D2307" i="1"/>
  <c r="H2307" i="1"/>
  <c r="E3918" i="1"/>
  <c r="H3918" i="1"/>
  <c r="D3918" i="1"/>
  <c r="E3846" i="1"/>
  <c r="H3846" i="1"/>
  <c r="D3846" i="1"/>
  <c r="D3822" i="1"/>
  <c r="H3822" i="1"/>
  <c r="E3822" i="1"/>
  <c r="E3942" i="1"/>
  <c r="H3942" i="1"/>
  <c r="D3942" i="1"/>
  <c r="D3450" i="1"/>
  <c r="H3450" i="1"/>
  <c r="E3450" i="1"/>
  <c r="H2315" i="1"/>
  <c r="D2315" i="1"/>
  <c r="E2315" i="1"/>
  <c r="D3551" i="1"/>
  <c r="H3551" i="1"/>
  <c r="E3551" i="1"/>
  <c r="E3583" i="1"/>
  <c r="H3583" i="1"/>
  <c r="D3583" i="1"/>
  <c r="D3615" i="1"/>
  <c r="H3615" i="1"/>
  <c r="E3615" i="1"/>
  <c r="E3647" i="1"/>
  <c r="D3647" i="1"/>
  <c r="H3647" i="1"/>
  <c r="D3679" i="1"/>
  <c r="H3679" i="1"/>
  <c r="E3679" i="1"/>
  <c r="D3165" i="1"/>
  <c r="H3165" i="1"/>
  <c r="E3165" i="1"/>
  <c r="D3205" i="1"/>
  <c r="H3205" i="1"/>
  <c r="E3205" i="1"/>
  <c r="E3293" i="1"/>
  <c r="D3293" i="1"/>
  <c r="H3293" i="1"/>
  <c r="D3397" i="1"/>
  <c r="H3397" i="1"/>
  <c r="E3397" i="1"/>
  <c r="D3166" i="1"/>
  <c r="H3166" i="1"/>
  <c r="E3166" i="1"/>
  <c r="E3222" i="1"/>
  <c r="D3222" i="1"/>
  <c r="H3222" i="1"/>
  <c r="E3278" i="1"/>
  <c r="D3278" i="1"/>
  <c r="H3278" i="1"/>
  <c r="E3326" i="1"/>
  <c r="D3326" i="1"/>
  <c r="H3326" i="1"/>
  <c r="E3374" i="1"/>
  <c r="D3374" i="1"/>
  <c r="H3374" i="1"/>
  <c r="E3430" i="1"/>
  <c r="D3430" i="1"/>
  <c r="H3430" i="1"/>
  <c r="D3309" i="1"/>
  <c r="H3309" i="1"/>
  <c r="E3309" i="1"/>
  <c r="E2754" i="1"/>
  <c r="D2754" i="1"/>
  <c r="H2754" i="1"/>
  <c r="D2590" i="1"/>
  <c r="H2590" i="1"/>
  <c r="E2590" i="1"/>
  <c r="D3390" i="1"/>
  <c r="H3390" i="1"/>
  <c r="E3390" i="1"/>
  <c r="D2742" i="1"/>
  <c r="E2742" i="1"/>
  <c r="H2742" i="1"/>
  <c r="D3230" i="1"/>
  <c r="H3230" i="1"/>
  <c r="E3230" i="1"/>
  <c r="D2634" i="1"/>
  <c r="E2634" i="1"/>
  <c r="H2634" i="1"/>
  <c r="E2875" i="1"/>
  <c r="D2875" i="1"/>
  <c r="H2875" i="1"/>
  <c r="D2071" i="1"/>
  <c r="E2071" i="1"/>
  <c r="H2071" i="1"/>
  <c r="D2345" i="1"/>
  <c r="H2345" i="1"/>
  <c r="E2345" i="1"/>
  <c r="E2153" i="1"/>
  <c r="D2153" i="1"/>
  <c r="H2153" i="1"/>
  <c r="E2175" i="1"/>
  <c r="D2175" i="1"/>
  <c r="H2175" i="1"/>
  <c r="E2281" i="1"/>
  <c r="D2281" i="1"/>
  <c r="H2281" i="1"/>
  <c r="H3805" i="1"/>
  <c r="D3805" i="1"/>
  <c r="E3805" i="1"/>
  <c r="E3837" i="1"/>
  <c r="D3837" i="1"/>
  <c r="H3837" i="1"/>
  <c r="E3869" i="1"/>
  <c r="D3869" i="1"/>
  <c r="H3869" i="1"/>
  <c r="E3901" i="1"/>
  <c r="D3901" i="1"/>
  <c r="H3901" i="1"/>
  <c r="E3933" i="1"/>
  <c r="H3933" i="1"/>
  <c r="D3933" i="1"/>
  <c r="E3981" i="1"/>
  <c r="H3981" i="1"/>
  <c r="D3981" i="1"/>
  <c r="H2049" i="1"/>
  <c r="E2049" i="1"/>
  <c r="D2049" i="1"/>
  <c r="D2113" i="1"/>
  <c r="H2113" i="1"/>
  <c r="E2113" i="1"/>
  <c r="D2145" i="1"/>
  <c r="H2145" i="1"/>
  <c r="E2145" i="1"/>
  <c r="H2289" i="1"/>
  <c r="E2289" i="1"/>
  <c r="D2289" i="1"/>
  <c r="H2441" i="1"/>
  <c r="D2441" i="1"/>
  <c r="E2441" i="1"/>
  <c r="D2755" i="1"/>
  <c r="H2755" i="1"/>
  <c r="E2755" i="1"/>
  <c r="E2699" i="1"/>
  <c r="D2699" i="1"/>
  <c r="H2699" i="1"/>
  <c r="E3476" i="1"/>
  <c r="D3476" i="1"/>
  <c r="H3476" i="1"/>
  <c r="E2879" i="1"/>
  <c r="H2879" i="1"/>
  <c r="D2879" i="1"/>
  <c r="E2807" i="1"/>
  <c r="D2807" i="1"/>
  <c r="H2807" i="1"/>
  <c r="E2959" i="1"/>
  <c r="H2959" i="1"/>
  <c r="D2959" i="1"/>
  <c r="E3023" i="1"/>
  <c r="D3023" i="1"/>
  <c r="H3023" i="1"/>
  <c r="E3087" i="1"/>
  <c r="H3087" i="1"/>
  <c r="D3087" i="1"/>
  <c r="E3820" i="1"/>
  <c r="D3820" i="1"/>
  <c r="H3820" i="1"/>
  <c r="D2524" i="1"/>
  <c r="H2524" i="1"/>
  <c r="E2524" i="1"/>
  <c r="D3554" i="1"/>
  <c r="H3554" i="1"/>
  <c r="E3554" i="1"/>
  <c r="E2469" i="1"/>
  <c r="D2469" i="1"/>
  <c r="H2469" i="1"/>
  <c r="E3900" i="1"/>
  <c r="D3900" i="1"/>
  <c r="H3900" i="1"/>
  <c r="E2063" i="1"/>
  <c r="D2063" i="1"/>
  <c r="H2063" i="1"/>
  <c r="D3626" i="1"/>
  <c r="H3626" i="1"/>
  <c r="E3626" i="1"/>
  <c r="D3698" i="1"/>
  <c r="H3698" i="1"/>
  <c r="E3698" i="1"/>
  <c r="E3868" i="1"/>
  <c r="H3868" i="1"/>
  <c r="D3868" i="1"/>
  <c r="E2716" i="1"/>
  <c r="H2716" i="1"/>
  <c r="D2716" i="1"/>
  <c r="D3650" i="1"/>
  <c r="H3650" i="1"/>
  <c r="E3650" i="1"/>
  <c r="D2509" i="1"/>
  <c r="H2509" i="1"/>
  <c r="E2509" i="1"/>
  <c r="E2868" i="1"/>
  <c r="D2868" i="1"/>
  <c r="H2868" i="1"/>
  <c r="E2668" i="1"/>
  <c r="D2668" i="1"/>
  <c r="H2668" i="1"/>
  <c r="D3762" i="1"/>
  <c r="H3762" i="1"/>
  <c r="E3762" i="1"/>
  <c r="E3722" i="1"/>
  <c r="H3722" i="1"/>
  <c r="D3722" i="1"/>
  <c r="E3916" i="1"/>
  <c r="H3916" i="1"/>
  <c r="D3916" i="1"/>
  <c r="D3983" i="1"/>
  <c r="H3983" i="1"/>
  <c r="E3983" i="1"/>
  <c r="E2519" i="1"/>
  <c r="D2519" i="1"/>
  <c r="H2519" i="1"/>
  <c r="D3927" i="1"/>
  <c r="H3927" i="1"/>
  <c r="E3927" i="1"/>
  <c r="E3096" i="1"/>
  <c r="D3096" i="1"/>
  <c r="H3096" i="1"/>
  <c r="E3807" i="1"/>
  <c r="H3807" i="1"/>
  <c r="D3807" i="1"/>
  <c r="E3362" i="1"/>
  <c r="H3362" i="1"/>
  <c r="D3362" i="1"/>
  <c r="E2575" i="1"/>
  <c r="D2575" i="1"/>
  <c r="H2575" i="1"/>
  <c r="D3781" i="1"/>
  <c r="H3781" i="1"/>
  <c r="E3781" i="1"/>
  <c r="E3080" i="1"/>
  <c r="H3080" i="1"/>
  <c r="D3080" i="1"/>
  <c r="E3170" i="1"/>
  <c r="D3170" i="1"/>
  <c r="H3170" i="1"/>
  <c r="D2503" i="1"/>
  <c r="E2503" i="1"/>
  <c r="H2503" i="1"/>
  <c r="D3943" i="1"/>
  <c r="H3943" i="1"/>
  <c r="E3943" i="1"/>
  <c r="D2663" i="1"/>
  <c r="H2663" i="1"/>
  <c r="E2663" i="1"/>
  <c r="E3202" i="1"/>
  <c r="D3202" i="1"/>
  <c r="H3202" i="1"/>
  <c r="D2735" i="1"/>
  <c r="H2735" i="1"/>
  <c r="E2735" i="1"/>
  <c r="D3240" i="1"/>
  <c r="H3240" i="1"/>
  <c r="E3240" i="1"/>
  <c r="E2502" i="1"/>
  <c r="H2502" i="1"/>
  <c r="D2502" i="1"/>
  <c r="E2843" i="1"/>
  <c r="H2843" i="1"/>
  <c r="D2843" i="1"/>
  <c r="E3288" i="1"/>
  <c r="D3288" i="1"/>
  <c r="H3288" i="1"/>
  <c r="E3248" i="1"/>
  <c r="D3248" i="1"/>
  <c r="H3248" i="1"/>
  <c r="E2662" i="1"/>
  <c r="D2662" i="1"/>
  <c r="H2662" i="1"/>
  <c r="H3756" i="1"/>
  <c r="E3756" i="1"/>
  <c r="D3756" i="1"/>
  <c r="E2940" i="1"/>
  <c r="H2940" i="1"/>
  <c r="D2940" i="1"/>
  <c r="E2734" i="1"/>
  <c r="D2734" i="1"/>
  <c r="H2734" i="1"/>
  <c r="E3004" i="1"/>
  <c r="D3004" i="1"/>
  <c r="H3004" i="1"/>
  <c r="E2671" i="1"/>
  <c r="D2671" i="1"/>
  <c r="H2671" i="1"/>
  <c r="E3645" i="1"/>
  <c r="D3645" i="1"/>
  <c r="H3645" i="1"/>
  <c r="H3352" i="1"/>
  <c r="D3352" i="1"/>
  <c r="E3352" i="1"/>
  <c r="D2691" i="1"/>
  <c r="H2691" i="1"/>
  <c r="E2691" i="1"/>
  <c r="W3192" i="1" a="1"/>
  <c r="W3192" i="1" s="1"/>
  <c r="H3192" i="1"/>
  <c r="D3192" i="1"/>
  <c r="E3192" i="1"/>
  <c r="E2639" i="1"/>
  <c r="D2639" i="1"/>
  <c r="H2639" i="1"/>
  <c r="E3604" i="1"/>
  <c r="D3604" i="1"/>
  <c r="H3604" i="1"/>
  <c r="H3612" i="1"/>
  <c r="E3612" i="1"/>
  <c r="D3612" i="1"/>
  <c r="E3053" i="1"/>
  <c r="D3053" i="1"/>
  <c r="H3053" i="1"/>
  <c r="E3005" i="1"/>
  <c r="D3005" i="1"/>
  <c r="H3005" i="1"/>
  <c r="D3580" i="1"/>
  <c r="H3580" i="1"/>
  <c r="E3580" i="1"/>
  <c r="E3660" i="1"/>
  <c r="H3660" i="1"/>
  <c r="D3660" i="1"/>
  <c r="E2849" i="1"/>
  <c r="H2849" i="1"/>
  <c r="D2849" i="1"/>
  <c r="E3083" i="1"/>
  <c r="H3083" i="1"/>
  <c r="D3083" i="1"/>
  <c r="E2139" i="1"/>
  <c r="H2139" i="1"/>
  <c r="D2139" i="1"/>
  <c r="E2946" i="1"/>
  <c r="D2946" i="1"/>
  <c r="H2946" i="1"/>
  <c r="D2602" i="1"/>
  <c r="H2602" i="1"/>
  <c r="E2602" i="1"/>
  <c r="E2994" i="1"/>
  <c r="D2994" i="1"/>
  <c r="H2994" i="1"/>
  <c r="D2267" i="1"/>
  <c r="H2267" i="1"/>
  <c r="E2267" i="1"/>
  <c r="E3074" i="1"/>
  <c r="H3074" i="1"/>
  <c r="D3074" i="1"/>
  <c r="H2123" i="1"/>
  <c r="D2123" i="1"/>
  <c r="E2123" i="1"/>
  <c r="E2155" i="1"/>
  <c r="H2155" i="1"/>
  <c r="D2155" i="1"/>
  <c r="E2570" i="1"/>
  <c r="H2570" i="1"/>
  <c r="D2570" i="1"/>
  <c r="E3794" i="1"/>
  <c r="H3794" i="1"/>
  <c r="D3794" i="1"/>
  <c r="H3078" i="1"/>
  <c r="D3078" i="1"/>
  <c r="E3078" i="1"/>
  <c r="E3930" i="1"/>
  <c r="H3930" i="1"/>
  <c r="D3930" i="1"/>
  <c r="E3272" i="1"/>
  <c r="D3272" i="1"/>
  <c r="H3272" i="1"/>
  <c r="E3814" i="1"/>
  <c r="D3814" i="1"/>
  <c r="H3814" i="1"/>
  <c r="H3062" i="1"/>
  <c r="D3062" i="1"/>
  <c r="E3062" i="1"/>
  <c r="D3826" i="1"/>
  <c r="E3826" i="1"/>
  <c r="H3826" i="1"/>
  <c r="E2272" i="1"/>
  <c r="D2272" i="1"/>
  <c r="H2272" i="1"/>
  <c r="E3073" i="1"/>
  <c r="D3073" i="1"/>
  <c r="H3073" i="1"/>
  <c r="H3994" i="1"/>
  <c r="D3994" i="1"/>
  <c r="E3994" i="1"/>
  <c r="E3902" i="1"/>
  <c r="D3902" i="1"/>
  <c r="H3902" i="1"/>
  <c r="H3014" i="1"/>
  <c r="D3014" i="1"/>
  <c r="E3014" i="1"/>
  <c r="D3838" i="1"/>
  <c r="H3838" i="1"/>
  <c r="E3838" i="1"/>
  <c r="E2290" i="1"/>
  <c r="D2290" i="1"/>
  <c r="H2290" i="1"/>
  <c r="D3223" i="1"/>
  <c r="E3223" i="1"/>
  <c r="H3223" i="1"/>
  <c r="E2789" i="1"/>
  <c r="H2789" i="1"/>
  <c r="D2789" i="1"/>
  <c r="E3018" i="1"/>
  <c r="H3018" i="1"/>
  <c r="D3018" i="1"/>
  <c r="D2669" i="1"/>
  <c r="E2669" i="1"/>
  <c r="H2669" i="1"/>
  <c r="E3028" i="1"/>
  <c r="H3028" i="1"/>
  <c r="D3028" i="1"/>
  <c r="E2018" i="1"/>
  <c r="D2018" i="1"/>
  <c r="H2018" i="1"/>
  <c r="H2178" i="1"/>
  <c r="E2178" i="1"/>
  <c r="D2178" i="1"/>
  <c r="E3718" i="1"/>
  <c r="D3718" i="1"/>
  <c r="H3718" i="1"/>
  <c r="H2130" i="1"/>
  <c r="E2130" i="1"/>
  <c r="D2130" i="1"/>
  <c r="F2899" i="1"/>
  <c r="R2899" i="1"/>
  <c r="F2908" i="1"/>
  <c r="R2908" i="1"/>
  <c r="F2933" i="1"/>
  <c r="R2933" i="1"/>
  <c r="R2926" i="1"/>
  <c r="F2926" i="1"/>
  <c r="R2919" i="1"/>
  <c r="F2919" i="1"/>
  <c r="F2920" i="1"/>
  <c r="R2920" i="1"/>
  <c r="F2914" i="1"/>
  <c r="R2914" i="1"/>
  <c r="H3506" i="1"/>
  <c r="E3506" i="1"/>
  <c r="D3506" i="1"/>
  <c r="E3458" i="1"/>
  <c r="H3458" i="1"/>
  <c r="D3458" i="1"/>
  <c r="E3121" i="1"/>
  <c r="H3121" i="1"/>
  <c r="D3121" i="1"/>
  <c r="E3475" i="1"/>
  <c r="H3475" i="1"/>
  <c r="D3475" i="1"/>
  <c r="E3507" i="1"/>
  <c r="H3507" i="1"/>
  <c r="D3507" i="1"/>
  <c r="E3163" i="1"/>
  <c r="D3163" i="1"/>
  <c r="H3163" i="1"/>
  <c r="E3195" i="1"/>
  <c r="D3195" i="1"/>
  <c r="H3195" i="1"/>
  <c r="E3227" i="1"/>
  <c r="D3227" i="1"/>
  <c r="H3227" i="1"/>
  <c r="E3259" i="1"/>
  <c r="D3259" i="1"/>
  <c r="H3259" i="1"/>
  <c r="E3291" i="1"/>
  <c r="D3291" i="1"/>
  <c r="H3291" i="1"/>
  <c r="E3323" i="1"/>
  <c r="D3323" i="1"/>
  <c r="H3323" i="1"/>
  <c r="E3355" i="1"/>
  <c r="D3355" i="1"/>
  <c r="H3355" i="1"/>
  <c r="E3387" i="1"/>
  <c r="D3387" i="1"/>
  <c r="H3387" i="1"/>
  <c r="E3419" i="1"/>
  <c r="D3419" i="1"/>
  <c r="H3419" i="1"/>
  <c r="E3451" i="1"/>
  <c r="D3451" i="1"/>
  <c r="H3451" i="1"/>
  <c r="E3537" i="1"/>
  <c r="H3537" i="1"/>
  <c r="D3537" i="1"/>
  <c r="E3577" i="1"/>
  <c r="H3577" i="1"/>
  <c r="D3577" i="1"/>
  <c r="E3609" i="1"/>
  <c r="H3609" i="1"/>
  <c r="D3609" i="1"/>
  <c r="E3641" i="1"/>
  <c r="H3641" i="1"/>
  <c r="D3641" i="1"/>
  <c r="E3673" i="1"/>
  <c r="D3673" i="1"/>
  <c r="H3673" i="1"/>
  <c r="E3713" i="1"/>
  <c r="H3713" i="1"/>
  <c r="D3713" i="1"/>
  <c r="E3745" i="1"/>
  <c r="D3745" i="1"/>
  <c r="H3745" i="1"/>
  <c r="E3777" i="1"/>
  <c r="H3777" i="1"/>
  <c r="D3777" i="1"/>
  <c r="E3784" i="1"/>
  <c r="D3784" i="1"/>
  <c r="H3784" i="1"/>
  <c r="E3824" i="1"/>
  <c r="H3824" i="1"/>
  <c r="D3824" i="1"/>
  <c r="E3856" i="1"/>
  <c r="H3856" i="1"/>
  <c r="D3856" i="1"/>
  <c r="E3888" i="1"/>
  <c r="H3888" i="1"/>
  <c r="D3888" i="1"/>
  <c r="E3920" i="1"/>
  <c r="D3920" i="1"/>
  <c r="H3920" i="1"/>
  <c r="E3952" i="1"/>
  <c r="D3952" i="1"/>
  <c r="H3952" i="1"/>
  <c r="E3984" i="1"/>
  <c r="D3984" i="1"/>
  <c r="H3984" i="1"/>
  <c r="E2758" i="1"/>
  <c r="D2758" i="1"/>
  <c r="H2758" i="1"/>
  <c r="E2886" i="1"/>
  <c r="D2886" i="1"/>
  <c r="H2886" i="1"/>
  <c r="E3809" i="1"/>
  <c r="D3809" i="1"/>
  <c r="H3809" i="1"/>
  <c r="E3841" i="1"/>
  <c r="H3841" i="1"/>
  <c r="D3841" i="1"/>
  <c r="E3873" i="1"/>
  <c r="D3873" i="1"/>
  <c r="H3873" i="1"/>
  <c r="E3905" i="1"/>
  <c r="H3905" i="1"/>
  <c r="D3905" i="1"/>
  <c r="E3937" i="1"/>
  <c r="D3937" i="1"/>
  <c r="H3937" i="1"/>
  <c r="E3969" i="1"/>
  <c r="D3969" i="1"/>
  <c r="H3969" i="1"/>
  <c r="E4001" i="1"/>
  <c r="D4001" i="1"/>
  <c r="H4001" i="1"/>
  <c r="E2480" i="1"/>
  <c r="D2480" i="1"/>
  <c r="H2480" i="1"/>
  <c r="E2512" i="1"/>
  <c r="H2512" i="1"/>
  <c r="D2512" i="1"/>
  <c r="E2544" i="1"/>
  <c r="D2544" i="1"/>
  <c r="H2544" i="1"/>
  <c r="E2576" i="1"/>
  <c r="D2576" i="1"/>
  <c r="H2576" i="1"/>
  <c r="E2608" i="1"/>
  <c r="D2608" i="1"/>
  <c r="H2608" i="1"/>
  <c r="E2640" i="1"/>
  <c r="H2640" i="1"/>
  <c r="D2640" i="1"/>
  <c r="E2672" i="1"/>
  <c r="D2672" i="1"/>
  <c r="H2672" i="1"/>
  <c r="E2704" i="1"/>
  <c r="D2704" i="1"/>
  <c r="H2704" i="1"/>
  <c r="E2736" i="1"/>
  <c r="D2736" i="1"/>
  <c r="H2736" i="1"/>
  <c r="E2768" i="1"/>
  <c r="H2768" i="1"/>
  <c r="D2768" i="1"/>
  <c r="E2800" i="1"/>
  <c r="D2800" i="1"/>
  <c r="H2800" i="1"/>
  <c r="E2832" i="1"/>
  <c r="D2832" i="1"/>
  <c r="H2832" i="1"/>
  <c r="E2864" i="1"/>
  <c r="H2864" i="1"/>
  <c r="D2864" i="1"/>
  <c r="E3787" i="1"/>
  <c r="D3787" i="1"/>
  <c r="H3787" i="1"/>
  <c r="E3819" i="1"/>
  <c r="H3819" i="1"/>
  <c r="D3819" i="1"/>
  <c r="E3851" i="1"/>
  <c r="H3851" i="1"/>
  <c r="D3851" i="1"/>
  <c r="E3883" i="1"/>
  <c r="H3883" i="1"/>
  <c r="D3883" i="1"/>
  <c r="E3915" i="1"/>
  <c r="D3915" i="1"/>
  <c r="H3915" i="1"/>
  <c r="E3947" i="1"/>
  <c r="H3947" i="1"/>
  <c r="D3947" i="1"/>
  <c r="E3979" i="1"/>
  <c r="D3979" i="1"/>
  <c r="H3979" i="1"/>
  <c r="E3518" i="1"/>
  <c r="H3518" i="1"/>
  <c r="D3518" i="1"/>
  <c r="E3574" i="1"/>
  <c r="D3574" i="1"/>
  <c r="H3574" i="1"/>
  <c r="E3606" i="1"/>
  <c r="H3606" i="1"/>
  <c r="D3606" i="1"/>
  <c r="E3638" i="1"/>
  <c r="H3638" i="1"/>
  <c r="D3638" i="1"/>
  <c r="E3670" i="1"/>
  <c r="D3670" i="1"/>
  <c r="H3670" i="1"/>
  <c r="E3702" i="1"/>
  <c r="D3702" i="1"/>
  <c r="H3702" i="1"/>
  <c r="E3750" i="1"/>
  <c r="D3750" i="1"/>
  <c r="H3750" i="1"/>
  <c r="E3465" i="1"/>
  <c r="H3465" i="1"/>
  <c r="D3465" i="1"/>
  <c r="E2013" i="1"/>
  <c r="D2013" i="1"/>
  <c r="H2013" i="1"/>
  <c r="E2053" i="1"/>
  <c r="H2053" i="1"/>
  <c r="D2053" i="1"/>
  <c r="E2085" i="1"/>
  <c r="D2085" i="1"/>
  <c r="H2085" i="1"/>
  <c r="E2125" i="1"/>
  <c r="D2125" i="1"/>
  <c r="H2125" i="1"/>
  <c r="E2157" i="1"/>
  <c r="D2157" i="1"/>
  <c r="H2157" i="1"/>
  <c r="E2189" i="1"/>
  <c r="D2189" i="1"/>
  <c r="H2189" i="1"/>
  <c r="E2221" i="1"/>
  <c r="D2221" i="1"/>
  <c r="H2221" i="1"/>
  <c r="E2253" i="1"/>
  <c r="D2253" i="1"/>
  <c r="H2253" i="1"/>
  <c r="E2285" i="1"/>
  <c r="D2285" i="1"/>
  <c r="H2285" i="1"/>
  <c r="E2317" i="1"/>
  <c r="D2317" i="1"/>
  <c r="H2317" i="1"/>
  <c r="E2349" i="1"/>
  <c r="D2349" i="1"/>
  <c r="H2349" i="1"/>
  <c r="E2381" i="1"/>
  <c r="D2381" i="1"/>
  <c r="H2381" i="1"/>
  <c r="E2413" i="1"/>
  <c r="D2413" i="1"/>
  <c r="H2413" i="1"/>
  <c r="E2445" i="1"/>
  <c r="D2445" i="1"/>
  <c r="H2445" i="1"/>
  <c r="E2433" i="1"/>
  <c r="H2433" i="1"/>
  <c r="D2433" i="1"/>
  <c r="E2262" i="1"/>
  <c r="D2262" i="1"/>
  <c r="H2262" i="1"/>
  <c r="E2223" i="1"/>
  <c r="D2223" i="1"/>
  <c r="H2223" i="1"/>
  <c r="E2255" i="1"/>
  <c r="D2255" i="1"/>
  <c r="H2255" i="1"/>
  <c r="E2287" i="1"/>
  <c r="D2287" i="1"/>
  <c r="H2287" i="1"/>
  <c r="E2319" i="1"/>
  <c r="D2319" i="1"/>
  <c r="H2319" i="1"/>
  <c r="E2351" i="1"/>
  <c r="D2351" i="1"/>
  <c r="H2351" i="1"/>
  <c r="E2383" i="1"/>
  <c r="D2383" i="1"/>
  <c r="H2383" i="1"/>
  <c r="E2415" i="1"/>
  <c r="D2415" i="1"/>
  <c r="H2415" i="1"/>
  <c r="E2016" i="1"/>
  <c r="H2016" i="1"/>
  <c r="D2016" i="1"/>
  <c r="E2056" i="1"/>
  <c r="H2056" i="1"/>
  <c r="D2056" i="1"/>
  <c r="E2096" i="1"/>
  <c r="H2096" i="1"/>
  <c r="D2096" i="1"/>
  <c r="E2128" i="1"/>
  <c r="H2128" i="1"/>
  <c r="D2128" i="1"/>
  <c r="E2160" i="1"/>
  <c r="H2160" i="1"/>
  <c r="D2160" i="1"/>
  <c r="E2192" i="1"/>
  <c r="H2192" i="1"/>
  <c r="D2192" i="1"/>
  <c r="E2224" i="1"/>
  <c r="H2224" i="1"/>
  <c r="D2224" i="1"/>
  <c r="E2256" i="1"/>
  <c r="H2256" i="1"/>
  <c r="D2256" i="1"/>
  <c r="E2296" i="1"/>
  <c r="D2296" i="1"/>
  <c r="H2296" i="1"/>
  <c r="E2328" i="1"/>
  <c r="D2328" i="1"/>
  <c r="H2328" i="1"/>
  <c r="E2368" i="1"/>
  <c r="D2368" i="1"/>
  <c r="H2368" i="1"/>
  <c r="E2400" i="1"/>
  <c r="H2400" i="1"/>
  <c r="D2400" i="1"/>
  <c r="E2440" i="1"/>
  <c r="D2440" i="1"/>
  <c r="H2440" i="1"/>
  <c r="E2258" i="1"/>
  <c r="H2258" i="1"/>
  <c r="D2258" i="1"/>
  <c r="E2306" i="1"/>
  <c r="H2306" i="1"/>
  <c r="D2306" i="1"/>
  <c r="E2354" i="1"/>
  <c r="H2354" i="1"/>
  <c r="D2354" i="1"/>
  <c r="E2402" i="1"/>
  <c r="D2402" i="1"/>
  <c r="H2402" i="1"/>
  <c r="E2450" i="1"/>
  <c r="H2450" i="1"/>
  <c r="D2450" i="1"/>
  <c r="E3389" i="1"/>
  <c r="H3389" i="1"/>
  <c r="D3389" i="1"/>
  <c r="D3413" i="1"/>
  <c r="E3413" i="1"/>
  <c r="H3413" i="1"/>
  <c r="H3373" i="1"/>
  <c r="E3373" i="1"/>
  <c r="D3373" i="1"/>
  <c r="E2270" i="1"/>
  <c r="D2270" i="1"/>
  <c r="H2270" i="1"/>
  <c r="D2174" i="1"/>
  <c r="H2174" i="1"/>
  <c r="E2174" i="1"/>
  <c r="H2419" i="1"/>
  <c r="E2419" i="1"/>
  <c r="D2419" i="1"/>
  <c r="E2166" i="1"/>
  <c r="H2166" i="1"/>
  <c r="D2166" i="1"/>
  <c r="D2430" i="1"/>
  <c r="H2430" i="1"/>
  <c r="E2430" i="1"/>
  <c r="H2302" i="1"/>
  <c r="E2302" i="1"/>
  <c r="D2302" i="1"/>
  <c r="D2517" i="1"/>
  <c r="H2517" i="1"/>
  <c r="E2517" i="1"/>
  <c r="E2573" i="1"/>
  <c r="H2573" i="1"/>
  <c r="D2573" i="1"/>
  <c r="E2693" i="1"/>
  <c r="D2693" i="1"/>
  <c r="H2693" i="1"/>
  <c r="E2813" i="1"/>
  <c r="D2813" i="1"/>
  <c r="H2813" i="1"/>
  <c r="E2861" i="1"/>
  <c r="D2861" i="1"/>
  <c r="H2861" i="1"/>
  <c r="H2158" i="1"/>
  <c r="E2158" i="1"/>
  <c r="D2158" i="1"/>
  <c r="D2350" i="1"/>
  <c r="E2350" i="1"/>
  <c r="H2350" i="1"/>
  <c r="E3990" i="1"/>
  <c r="H3990" i="1"/>
  <c r="D3990" i="1"/>
  <c r="E3910" i="1"/>
  <c r="D3910" i="1"/>
  <c r="H3910" i="1"/>
  <c r="E3886" i="1"/>
  <c r="H3886" i="1"/>
  <c r="D3886" i="1"/>
  <c r="E3958" i="1"/>
  <c r="D3958" i="1"/>
  <c r="H3958" i="1"/>
  <c r="D3193" i="1"/>
  <c r="H3193" i="1"/>
  <c r="E3193" i="1"/>
  <c r="D2347" i="1"/>
  <c r="H2347" i="1"/>
  <c r="E2347" i="1"/>
  <c r="D3329" i="1"/>
  <c r="H3329" i="1"/>
  <c r="E3329" i="1"/>
  <c r="D2806" i="1"/>
  <c r="H2806" i="1"/>
  <c r="E2806" i="1"/>
  <c r="E2606" i="1"/>
  <c r="D2606" i="1"/>
  <c r="H2606" i="1"/>
  <c r="E3125" i="1"/>
  <c r="D3125" i="1"/>
  <c r="H3125" i="1"/>
  <c r="E2774" i="1"/>
  <c r="H2774" i="1"/>
  <c r="D2774" i="1"/>
  <c r="D3185" i="1"/>
  <c r="H3185" i="1"/>
  <c r="E3185" i="1"/>
  <c r="E3225" i="1"/>
  <c r="H3225" i="1"/>
  <c r="D3225" i="1"/>
  <c r="E3281" i="1"/>
  <c r="D3281" i="1"/>
  <c r="H3281" i="1"/>
  <c r="E3321" i="1"/>
  <c r="D3321" i="1"/>
  <c r="H3321" i="1"/>
  <c r="D3377" i="1"/>
  <c r="H3377" i="1"/>
  <c r="E3377" i="1"/>
  <c r="D3409" i="1"/>
  <c r="H3409" i="1"/>
  <c r="E3409" i="1"/>
  <c r="D3342" i="1"/>
  <c r="H3342" i="1"/>
  <c r="E3342" i="1"/>
  <c r="D2650" i="1"/>
  <c r="H2650" i="1"/>
  <c r="E2650" i="1"/>
  <c r="D2105" i="1"/>
  <c r="H2105" i="1"/>
  <c r="E2105" i="1"/>
  <c r="E2089" i="1"/>
  <c r="D2089" i="1"/>
  <c r="H2089" i="1"/>
  <c r="E2193" i="1"/>
  <c r="D2193" i="1"/>
  <c r="H2193" i="1"/>
  <c r="D2431" i="1"/>
  <c r="H2431" i="1"/>
  <c r="E2431" i="1"/>
  <c r="H2087" i="1"/>
  <c r="E2087" i="1"/>
  <c r="D2087" i="1"/>
  <c r="D2191" i="1"/>
  <c r="E2191" i="1"/>
  <c r="H2191" i="1"/>
  <c r="E2795" i="1"/>
  <c r="D2795" i="1"/>
  <c r="H2795" i="1"/>
  <c r="E2715" i="1"/>
  <c r="D2715" i="1"/>
  <c r="H2715" i="1"/>
  <c r="E2467" i="1"/>
  <c r="H2467" i="1"/>
  <c r="D2467" i="1"/>
  <c r="E2507" i="1"/>
  <c r="D2507" i="1"/>
  <c r="H2507" i="1"/>
  <c r="E2839" i="1"/>
  <c r="H2839" i="1"/>
  <c r="D2839" i="1"/>
  <c r="E3494" i="1"/>
  <c r="D3494" i="1"/>
  <c r="H3494" i="1"/>
  <c r="E2967" i="1"/>
  <c r="D2967" i="1"/>
  <c r="H2967" i="1"/>
  <c r="E3031" i="1"/>
  <c r="H3031" i="1"/>
  <c r="D3031" i="1"/>
  <c r="E3095" i="1"/>
  <c r="H3095" i="1"/>
  <c r="D3095" i="1"/>
  <c r="D3618" i="1"/>
  <c r="H3618" i="1"/>
  <c r="E3618" i="1"/>
  <c r="E3988" i="1"/>
  <c r="D3988" i="1"/>
  <c r="H3988" i="1"/>
  <c r="E2676" i="1"/>
  <c r="H2676" i="1"/>
  <c r="D2676" i="1"/>
  <c r="E2541" i="1"/>
  <c r="D2541" i="1"/>
  <c r="H2541" i="1"/>
  <c r="E2081" i="1"/>
  <c r="D2081" i="1"/>
  <c r="H2081" i="1"/>
  <c r="D3876" i="1"/>
  <c r="E3876" i="1"/>
  <c r="H3876" i="1"/>
  <c r="H3317" i="1"/>
  <c r="E3317" i="1"/>
  <c r="D3317" i="1"/>
  <c r="E3746" i="1"/>
  <c r="H3746" i="1"/>
  <c r="D3746" i="1"/>
  <c r="E2765" i="1"/>
  <c r="D2765" i="1"/>
  <c r="H2765" i="1"/>
  <c r="E3996" i="1"/>
  <c r="H3996" i="1"/>
  <c r="D3996" i="1"/>
  <c r="E3341" i="1"/>
  <c r="H3341" i="1"/>
  <c r="D3341" i="1"/>
  <c r="E3932" i="1"/>
  <c r="H3932" i="1"/>
  <c r="D3932" i="1"/>
  <c r="E2860" i="1"/>
  <c r="D2860" i="1"/>
  <c r="H2860" i="1"/>
  <c r="E2773" i="1"/>
  <c r="D2773" i="1"/>
  <c r="H2773" i="1"/>
  <c r="E3234" i="1"/>
  <c r="D3234" i="1"/>
  <c r="H3234" i="1"/>
  <c r="E2543" i="1"/>
  <c r="D2543" i="1"/>
  <c r="H2543" i="1"/>
  <c r="D3959" i="1"/>
  <c r="H3959" i="1"/>
  <c r="E3959" i="1"/>
  <c r="E2455" i="1"/>
  <c r="H2455" i="1"/>
  <c r="D2455" i="1"/>
  <c r="D3855" i="1"/>
  <c r="H3855" i="1"/>
  <c r="E3855" i="1"/>
  <c r="D3464" i="1"/>
  <c r="H3464" i="1"/>
  <c r="E3464" i="1"/>
  <c r="D2727" i="1"/>
  <c r="H2727" i="1"/>
  <c r="E2727" i="1"/>
  <c r="E3146" i="1"/>
  <c r="D3146" i="1"/>
  <c r="H3146" i="1"/>
  <c r="E3107" i="1"/>
  <c r="D3107" i="1"/>
  <c r="H3107" i="1"/>
  <c r="E3194" i="1"/>
  <c r="D3194" i="1"/>
  <c r="H3194" i="1"/>
  <c r="E2607" i="1"/>
  <c r="D2607" i="1"/>
  <c r="H2607" i="1"/>
  <c r="E3274" i="1"/>
  <c r="H3274" i="1"/>
  <c r="D3274" i="1"/>
  <c r="E2703" i="1"/>
  <c r="H2703" i="1"/>
  <c r="D2703" i="1"/>
  <c r="E3226" i="1"/>
  <c r="H3226" i="1"/>
  <c r="D3226" i="1"/>
  <c r="E3982" i="1"/>
  <c r="H3982" i="1"/>
  <c r="D3982" i="1"/>
  <c r="E3376" i="1"/>
  <c r="D3376" i="1"/>
  <c r="H3376" i="1"/>
  <c r="E2542" i="1"/>
  <c r="H2542" i="1"/>
  <c r="D2542" i="1"/>
  <c r="D3895" i="1"/>
  <c r="H3895" i="1"/>
  <c r="E3895" i="1"/>
  <c r="E3320" i="1"/>
  <c r="D3320" i="1"/>
  <c r="H3320" i="1"/>
  <c r="D3328" i="1"/>
  <c r="H3328" i="1"/>
  <c r="E3328" i="1"/>
  <c r="E2731" i="1"/>
  <c r="H2731" i="1"/>
  <c r="D2731" i="1"/>
  <c r="E3144" i="1"/>
  <c r="H3144" i="1"/>
  <c r="D3144" i="1"/>
  <c r="E2972" i="1"/>
  <c r="D2972" i="1"/>
  <c r="H2972" i="1"/>
  <c r="E2862" i="1"/>
  <c r="H2862" i="1"/>
  <c r="D2862" i="1"/>
  <c r="E3036" i="1"/>
  <c r="H3036" i="1"/>
  <c r="D3036" i="1"/>
  <c r="E2743" i="1"/>
  <c r="H2743" i="1"/>
  <c r="D2743" i="1"/>
  <c r="H3677" i="1"/>
  <c r="D3677" i="1"/>
  <c r="E3677" i="1"/>
  <c r="E3408" i="1"/>
  <c r="H3408" i="1"/>
  <c r="D3408" i="1"/>
  <c r="H2747" i="1"/>
  <c r="E2747" i="1"/>
  <c r="D2747" i="1"/>
  <c r="E3280" i="1"/>
  <c r="D3280" i="1"/>
  <c r="H3280" i="1"/>
  <c r="H2707" i="1"/>
  <c r="E2707" i="1"/>
  <c r="D2707" i="1"/>
  <c r="H3668" i="1"/>
  <c r="E3668" i="1"/>
  <c r="D3668" i="1"/>
  <c r="H3676" i="1"/>
  <c r="D3676" i="1"/>
  <c r="E3676" i="1"/>
  <c r="H2775" i="1"/>
  <c r="E2775" i="1"/>
  <c r="D2775" i="1"/>
  <c r="E3029" i="1"/>
  <c r="D3029" i="1"/>
  <c r="H3029" i="1"/>
  <c r="E3644" i="1"/>
  <c r="D3644" i="1"/>
  <c r="H3644" i="1"/>
  <c r="H3708" i="1"/>
  <c r="E3708" i="1"/>
  <c r="D3708" i="1"/>
  <c r="D2119" i="1"/>
  <c r="H2119" i="1"/>
  <c r="E2119" i="1"/>
  <c r="H3102" i="1"/>
  <c r="D3102" i="1"/>
  <c r="E3102" i="1"/>
  <c r="E2019" i="1"/>
  <c r="H2019" i="1"/>
  <c r="D2019" i="1"/>
  <c r="E2962" i="1"/>
  <c r="H2962" i="1"/>
  <c r="D2962" i="1"/>
  <c r="H2702" i="1"/>
  <c r="D2702" i="1"/>
  <c r="E2702" i="1"/>
  <c r="D3006" i="1"/>
  <c r="H3006" i="1"/>
  <c r="E3006" i="1"/>
  <c r="E2027" i="1"/>
  <c r="H2027" i="1"/>
  <c r="D2027" i="1"/>
  <c r="H3092" i="1"/>
  <c r="D3092" i="1"/>
  <c r="E3092" i="1"/>
  <c r="E2035" i="1"/>
  <c r="D2035" i="1"/>
  <c r="H2035" i="1"/>
  <c r="E3535" i="1"/>
  <c r="H3535" i="1"/>
  <c r="D3535" i="1"/>
  <c r="D2618" i="1"/>
  <c r="H2618" i="1"/>
  <c r="E2618" i="1"/>
  <c r="D3830" i="1"/>
  <c r="E3830" i="1"/>
  <c r="H3830" i="1"/>
  <c r="H2892" i="1"/>
  <c r="E2892" i="1"/>
  <c r="D2892" i="1"/>
  <c r="H2939" i="1"/>
  <c r="D2939" i="1"/>
  <c r="E2939" i="1"/>
  <c r="E3416" i="1"/>
  <c r="H3416" i="1"/>
  <c r="D3416" i="1"/>
  <c r="E3850" i="1"/>
  <c r="D3850" i="1"/>
  <c r="H3850" i="1"/>
  <c r="E2360" i="1"/>
  <c r="H2360" i="1"/>
  <c r="D2360" i="1"/>
  <c r="E3862" i="1"/>
  <c r="D3862" i="1"/>
  <c r="H3862" i="1"/>
  <c r="E3025" i="1"/>
  <c r="D3025" i="1"/>
  <c r="H3025" i="1"/>
  <c r="E3540" i="1"/>
  <c r="D3540" i="1"/>
  <c r="H3540" i="1"/>
  <c r="E3041" i="1"/>
  <c r="H3041" i="1"/>
  <c r="D3041" i="1"/>
  <c r="E3926" i="1"/>
  <c r="D3926" i="1"/>
  <c r="H3926" i="1"/>
  <c r="D3049" i="1"/>
  <c r="H3049" i="1"/>
  <c r="E3049" i="1"/>
  <c r="E2006" i="1"/>
  <c r="D2006" i="1"/>
  <c r="H2006" i="1"/>
  <c r="D3238" i="1"/>
  <c r="H3238" i="1"/>
  <c r="E3238" i="1"/>
  <c r="D3159" i="1"/>
  <c r="H3159" i="1"/>
  <c r="E3159" i="1"/>
  <c r="H3816" i="1"/>
  <c r="D3816" i="1"/>
  <c r="E3816" i="1"/>
  <c r="H2234" i="1"/>
  <c r="D2234" i="1"/>
  <c r="E2234" i="1"/>
  <c r="E2330" i="1"/>
  <c r="H2330" i="1"/>
  <c r="D2330" i="1"/>
  <c r="E3294" i="1"/>
  <c r="H3294" i="1"/>
  <c r="D3294" i="1"/>
  <c r="E2122" i="1"/>
  <c r="D2122" i="1"/>
  <c r="H2122" i="1"/>
  <c r="H3558" i="1"/>
  <c r="D3558" i="1"/>
  <c r="E3558" i="1"/>
  <c r="H2362" i="1"/>
  <c r="D2362" i="1"/>
  <c r="E2362" i="1"/>
  <c r="E3035" i="1"/>
  <c r="H3035" i="1"/>
  <c r="D3035" i="1"/>
  <c r="R2909" i="1"/>
  <c r="F2909" i="1"/>
  <c r="R2927" i="1"/>
  <c r="F2927" i="1"/>
  <c r="F2922" i="1"/>
  <c r="R2922" i="1"/>
  <c r="S2750" i="1"/>
  <c r="W3527" i="1" a="1"/>
  <c r="W3527" i="1" s="1"/>
  <c r="S3527" i="1"/>
  <c r="V3527" i="1" s="1"/>
  <c r="W3567" i="1" a="1"/>
  <c r="W3567" i="1" s="1"/>
  <c r="S3567" i="1"/>
  <c r="V3567" i="1" s="1"/>
  <c r="W3599" i="1" a="1"/>
  <c r="W3599" i="1" s="1"/>
  <c r="W3631" i="1" a="1"/>
  <c r="W3631" i="1" s="1"/>
  <c r="S3631" i="1"/>
  <c r="W3663" i="1" a="1"/>
  <c r="W3663" i="1" s="1"/>
  <c r="S3663" i="1"/>
  <c r="W3751" i="1" a="1"/>
  <c r="W3751" i="1" s="1"/>
  <c r="S3751" i="1"/>
  <c r="W3234" i="1" a="1"/>
  <c r="W3234" i="1" s="1"/>
  <c r="S2543" i="1"/>
  <c r="W3927" i="1" a="1"/>
  <c r="W3927" i="1" s="1"/>
  <c r="S3927" i="1"/>
  <c r="W3032" i="1" a="1"/>
  <c r="W3032" i="1" s="1"/>
  <c r="S3032" i="1"/>
  <c r="V3032" i="1" s="1"/>
  <c r="W3783" i="1" a="1"/>
  <c r="W3783" i="1" s="1"/>
  <c r="S3783" i="1"/>
  <c r="W3322" i="1" a="1"/>
  <c r="W3322" i="1" s="1"/>
  <c r="W3967" i="1" a="1"/>
  <c r="W3967" i="1" s="1"/>
  <c r="S3967" i="1"/>
  <c r="W2952" i="1" a="1"/>
  <c r="W2952" i="1" s="1"/>
  <c r="S2952" i="1"/>
  <c r="S2695" i="1"/>
  <c r="W2944" i="1" a="1"/>
  <c r="W2944" i="1" s="1"/>
  <c r="S2944" i="1"/>
  <c r="W2631" i="1" a="1"/>
  <c r="W2631" i="1" s="1"/>
  <c r="S2631" i="1"/>
  <c r="W3274" i="1" a="1"/>
  <c r="W3274" i="1" s="1"/>
  <c r="S3274" i="1"/>
  <c r="W2663" i="1" a="1"/>
  <c r="W2663" i="1" s="1"/>
  <c r="S2663" i="1"/>
  <c r="V2663" i="1" s="1"/>
  <c r="W3202" i="1" a="1"/>
  <c r="W3202" i="1" s="1"/>
  <c r="S3202" i="1"/>
  <c r="S2406" i="1"/>
  <c r="V2406" i="1" s="1"/>
  <c r="W2286" i="1" a="1"/>
  <c r="W2286" i="1" s="1"/>
  <c r="S2286" i="1"/>
  <c r="V2286" i="1" s="1"/>
  <c r="S3782" i="1"/>
  <c r="W3950" i="1" a="1"/>
  <c r="W3950" i="1" s="1"/>
  <c r="S3950" i="1"/>
  <c r="V3950" i="1" s="1"/>
  <c r="S3886" i="1"/>
  <c r="V3886" i="1" s="1"/>
  <c r="W3790" i="1" a="1"/>
  <c r="W3790" i="1" s="1"/>
  <c r="S3790" i="1"/>
  <c r="V3790" i="1" s="1"/>
  <c r="W2127" i="1" a="1"/>
  <c r="W2127" i="1" s="1"/>
  <c r="S2127" i="1"/>
  <c r="V2127" i="1" s="1"/>
  <c r="W2667" i="1" a="1"/>
  <c r="W2667" i="1" s="1"/>
  <c r="S2667" i="1"/>
  <c r="W3642" i="1" a="1"/>
  <c r="W3642" i="1" s="1"/>
  <c r="S3642" i="1"/>
  <c r="W2975" i="1" a="1"/>
  <c r="W2975" i="1" s="1"/>
  <c r="S2975" i="1"/>
  <c r="W3039" i="1" a="1"/>
  <c r="W3039" i="1" s="1"/>
  <c r="S3039" i="1"/>
  <c r="W3103" i="1" a="1"/>
  <c r="W3103" i="1" s="1"/>
  <c r="S3103" i="1"/>
  <c r="W3844" i="1" a="1"/>
  <c r="W3844" i="1" s="1"/>
  <c r="S3844" i="1"/>
  <c r="S2612" i="1"/>
  <c r="W2612" i="1" a="1"/>
  <c r="W2612" i="1" s="1"/>
  <c r="W3610" i="1" a="1"/>
  <c r="W3610" i="1" s="1"/>
  <c r="W2629" i="1" a="1"/>
  <c r="W2629" i="1" s="1"/>
  <c r="S2629" i="1"/>
  <c r="S2015" i="1"/>
  <c r="W2135" i="1" a="1"/>
  <c r="W2135" i="1" s="1"/>
  <c r="S2135" i="1"/>
  <c r="W3157" i="1" a="1"/>
  <c r="W3157" i="1" s="1"/>
  <c r="S3157" i="1"/>
  <c r="S2461" i="1"/>
  <c r="W3698" i="1" a="1"/>
  <c r="W3698" i="1" s="1"/>
  <c r="S3698" i="1"/>
  <c r="W2432" i="1" a="1"/>
  <c r="W2432" i="1" s="1"/>
  <c r="S2432" i="1"/>
  <c r="V2432" i="1" s="1"/>
  <c r="S3908" i="1"/>
  <c r="W3514" i="1" a="1"/>
  <c r="W3514" i="1" s="1"/>
  <c r="S3514" i="1"/>
  <c r="V3514" i="1" s="1"/>
  <c r="S3690" i="1"/>
  <c r="W3690" i="1" a="1"/>
  <c r="W3690" i="1" s="1"/>
  <c r="W2621" i="1" a="1"/>
  <c r="W2621" i="1" s="1"/>
  <c r="S2621" i="1"/>
  <c r="W2868" i="1" a="1"/>
  <c r="W2868" i="1" s="1"/>
  <c r="S2868" i="1"/>
  <c r="W2548" i="1" a="1"/>
  <c r="W2548" i="1" s="1"/>
  <c r="S2548" i="1"/>
  <c r="V2548" i="1" s="1"/>
  <c r="W3602" i="1" a="1"/>
  <c r="W3602" i="1" s="1"/>
  <c r="S3602" i="1"/>
  <c r="W3570" i="1" a="1"/>
  <c r="W3570" i="1" s="1"/>
  <c r="S3570" i="1"/>
  <c r="W2613" i="1" a="1"/>
  <c r="W2613" i="1" s="1"/>
  <c r="S2613" i="1"/>
  <c r="W2572" i="1" a="1"/>
  <c r="W2572" i="1" s="1"/>
  <c r="S2572" i="1"/>
  <c r="V2572" i="1" s="1"/>
  <c r="W3964" i="1" a="1"/>
  <c r="W3964" i="1" s="1"/>
  <c r="S3964" i="1"/>
  <c r="W3522" i="1" a="1"/>
  <c r="W3522" i="1" s="1"/>
  <c r="S3522" i="1"/>
  <c r="W3578" i="1" a="1"/>
  <c r="W3578" i="1" s="1"/>
  <c r="S3578" i="1"/>
  <c r="W3816" i="1" a="1"/>
  <c r="W3816" i="1" s="1"/>
  <c r="S3816" i="1"/>
  <c r="S2234" i="1"/>
  <c r="W2669" i="1" a="1"/>
  <c r="W2669" i="1" s="1"/>
  <c r="S2669" i="1"/>
  <c r="W2996" i="1" a="1"/>
  <c r="W2996" i="1" s="1"/>
  <c r="W2082" i="1" a="1"/>
  <c r="W2082" i="1" s="1"/>
  <c r="S2082" i="1"/>
  <c r="W2154" i="1" a="1"/>
  <c r="W2154" i="1" s="1"/>
  <c r="S2154" i="1"/>
  <c r="S2114" i="1"/>
  <c r="W2114" i="1" a="1"/>
  <c r="W2114" i="1" s="1"/>
  <c r="S2979" i="1"/>
  <c r="W2070" i="1" a="1"/>
  <c r="W2070" i="1" s="1"/>
  <c r="S2070" i="1"/>
  <c r="W2557" i="1" a="1"/>
  <c r="W2557" i="1" s="1"/>
  <c r="S2557" i="1"/>
  <c r="W2637" i="1" a="1"/>
  <c r="W2637" i="1" s="1"/>
  <c r="S2637" i="1"/>
  <c r="W2749" i="1" a="1"/>
  <c r="W2749" i="1" s="1"/>
  <c r="S2749" i="1"/>
  <c r="W2829" i="1" a="1"/>
  <c r="W2829" i="1" s="1"/>
  <c r="S2829" i="1"/>
  <c r="V2829" i="1" s="1"/>
  <c r="W2877" i="1" a="1"/>
  <c r="W2877" i="1" s="1"/>
  <c r="S2877" i="1"/>
  <c r="V2877" i="1" s="1"/>
  <c r="W2119" i="1" a="1"/>
  <c r="W2119" i="1" s="1"/>
  <c r="S2119" i="1"/>
  <c r="W3030" i="1" a="1"/>
  <c r="W3030" i="1" s="1"/>
  <c r="S3030" i="1"/>
  <c r="W2045" i="1" a="1"/>
  <c r="W2045" i="1" s="1"/>
  <c r="S2045" i="1"/>
  <c r="W2259" i="1" a="1"/>
  <c r="W2259" i="1" s="1"/>
  <c r="S2259" i="1"/>
  <c r="W3070" i="1" a="1"/>
  <c r="W3070" i="1" s="1"/>
  <c r="S3070" i="1"/>
  <c r="S2219" i="1"/>
  <c r="W2219" i="1" a="1"/>
  <c r="W2219" i="1" s="1"/>
  <c r="W3006" i="1" a="1"/>
  <c r="W3006" i="1" s="1"/>
  <c r="S3006" i="1"/>
  <c r="S2478" i="1"/>
  <c r="V2478" i="1" s="1"/>
  <c r="W2478" i="1" a="1"/>
  <c r="W2478" i="1" s="1"/>
  <c r="W2966" i="1" a="1"/>
  <c r="W2966" i="1" s="1"/>
  <c r="S2966" i="1"/>
  <c r="W2610" i="1" a="1"/>
  <c r="W2610" i="1" s="1"/>
  <c r="S3026" i="1"/>
  <c r="W3026" i="1" a="1"/>
  <c r="W3026" i="1" s="1"/>
  <c r="W2938" i="1" a="1"/>
  <c r="W2938" i="1" s="1"/>
  <c r="S2570" i="1"/>
  <c r="S2011" i="1"/>
  <c r="W2011" i="1" a="1"/>
  <c r="W2011" i="1" s="1"/>
  <c r="W2998" i="1" a="1"/>
  <c r="W2998" i="1" s="1"/>
  <c r="S2998" i="1"/>
  <c r="V2998" i="1" s="1"/>
  <c r="W2195" i="1" a="1"/>
  <c r="W2195" i="1" s="1"/>
  <c r="W3882" i="1" a="1"/>
  <c r="W3882" i="1" s="1"/>
  <c r="S3882" i="1"/>
  <c r="W2985" i="1" a="1"/>
  <c r="W2985" i="1" s="1"/>
  <c r="W3206" i="1" a="1"/>
  <c r="W3206" i="1" s="1"/>
  <c r="S3206" i="1"/>
  <c r="V3206" i="1" s="1"/>
  <c r="S3398" i="1"/>
  <c r="W3398" i="1" a="1"/>
  <c r="W3398" i="1" s="1"/>
  <c r="W2718" i="1" a="1"/>
  <c r="W2718" i="1" s="1"/>
  <c r="S2718" i="1"/>
  <c r="W3719" i="1" a="1"/>
  <c r="W3719" i="1" s="1"/>
  <c r="S3719" i="1"/>
  <c r="V3719" i="1" s="1"/>
  <c r="W2855" i="1" a="1"/>
  <c r="W2855" i="1" s="1"/>
  <c r="S2855" i="1"/>
  <c r="W2627" i="1" a="1"/>
  <c r="W2627" i="1" s="1"/>
  <c r="S2627" i="1"/>
  <c r="S2691" i="1"/>
  <c r="W2691" i="1" a="1"/>
  <c r="W2691" i="1" s="1"/>
  <c r="W3668" i="1" a="1"/>
  <c r="W3668" i="1" s="1"/>
  <c r="W3612" i="1" a="1"/>
  <c r="W3612" i="1" s="1"/>
  <c r="S3612" i="1"/>
  <c r="W2941" i="1" a="1"/>
  <c r="W2941" i="1" s="1"/>
  <c r="S2941" i="1"/>
  <c r="W3684" i="1" a="1"/>
  <c r="W3684" i="1" s="1"/>
  <c r="S3684" i="1"/>
  <c r="S3580" i="1"/>
  <c r="S3548" i="1"/>
  <c r="V3548" i="1" s="1"/>
  <c r="W3548" i="1" a="1"/>
  <c r="W3548" i="1" s="1"/>
  <c r="W3115" i="1" a="1"/>
  <c r="W3115" i="1" s="1"/>
  <c r="S3115" i="1"/>
  <c r="S3105" i="1"/>
  <c r="W3105" i="1" a="1"/>
  <c r="W3105" i="1" s="1"/>
  <c r="W2142" i="1" a="1"/>
  <c r="W2142" i="1" s="1"/>
  <c r="W2595" i="1" a="1"/>
  <c r="W2595" i="1" s="1"/>
  <c r="S2595" i="1"/>
  <c r="W2715" i="1" a="1"/>
  <c r="W2715" i="1" s="1"/>
  <c r="S2715" i="1"/>
  <c r="S3009" i="1"/>
  <c r="W3009" i="1" a="1"/>
  <c r="W3009" i="1" s="1"/>
  <c r="W3001" i="1" a="1"/>
  <c r="W3001" i="1" s="1"/>
  <c r="S3001" i="1"/>
  <c r="W2683" i="1" a="1"/>
  <c r="W2683" i="1" s="1"/>
  <c r="S2683" i="1"/>
  <c r="W3349" i="1" a="1"/>
  <c r="W3349" i="1" s="1"/>
  <c r="S3349" i="1"/>
  <c r="W3325" i="1" a="1"/>
  <c r="W3325" i="1" s="1"/>
  <c r="S3325" i="1"/>
  <c r="W2310" i="1" a="1"/>
  <c r="W2310" i="1" s="1"/>
  <c r="S2310" i="1"/>
  <c r="W2419" i="1" a="1"/>
  <c r="W2419" i="1" s="1"/>
  <c r="S2419" i="1"/>
  <c r="S2803" i="1"/>
  <c r="W2803" i="1" a="1"/>
  <c r="W2803" i="1" s="1"/>
  <c r="W2049" i="1" a="1"/>
  <c r="W2049" i="1" s="1"/>
  <c r="S2049" i="1"/>
  <c r="W2113" i="1" a="1"/>
  <c r="W2113" i="1" s="1"/>
  <c r="S2113" i="1"/>
  <c r="W2145" i="1" a="1"/>
  <c r="W2145" i="1" s="1"/>
  <c r="W2289" i="1" a="1"/>
  <c r="W2289" i="1" s="1"/>
  <c r="S2289" i="1"/>
  <c r="W2441" i="1" a="1"/>
  <c r="W2441" i="1" s="1"/>
  <c r="S2441" i="1"/>
  <c r="V2441" i="1" s="1"/>
  <c r="W2671" i="1" a="1"/>
  <c r="W2671" i="1" s="1"/>
  <c r="W3613" i="1" a="1"/>
  <c r="W3613" i="1" s="1"/>
  <c r="W3304" i="1" a="1"/>
  <c r="W3304" i="1" s="1"/>
  <c r="S3304" i="1"/>
  <c r="W2538" i="1" a="1"/>
  <c r="W2538" i="1" s="1"/>
  <c r="S2538" i="1"/>
  <c r="W3033" i="1" a="1"/>
  <c r="W3033" i="1" s="1"/>
  <c r="S3033" i="1"/>
  <c r="W3788" i="1" a="1"/>
  <c r="W3788" i="1" s="1"/>
  <c r="S3788" i="1"/>
  <c r="V3788" i="1" s="1"/>
  <c r="W2762" i="1" a="1"/>
  <c r="W2762" i="1" s="1"/>
  <c r="S2762" i="1"/>
  <c r="S3806" i="1"/>
  <c r="V3806" i="1" s="1"/>
  <c r="S2574" i="1"/>
  <c r="W3334" i="1" a="1"/>
  <c r="W3334" i="1" s="1"/>
  <c r="S3334" i="1"/>
  <c r="V3334" i="1" s="1"/>
  <c r="W2742" i="1" a="1"/>
  <c r="W2742" i="1" s="1"/>
  <c r="S2742" i="1"/>
  <c r="S2153" i="1"/>
  <c r="W2153" i="1" a="1"/>
  <c r="W2153" i="1" s="1"/>
  <c r="W2502" i="1" a="1"/>
  <c r="W2502" i="1" s="1"/>
  <c r="S2502" i="1"/>
  <c r="W2843" i="1" a="1"/>
  <c r="W2843" i="1" s="1"/>
  <c r="S3693" i="1"/>
  <c r="W3693" i="1" a="1"/>
  <c r="W3693" i="1" s="1"/>
  <c r="W3076" i="1" a="1"/>
  <c r="W3076" i="1" s="1"/>
  <c r="S3076" i="1"/>
  <c r="W3549" i="1" a="1"/>
  <c r="W3549" i="1" s="1"/>
  <c r="S3549" i="1"/>
  <c r="W3216" i="1" a="1"/>
  <c r="W3216" i="1" s="1"/>
  <c r="S3216" i="1"/>
  <c r="W3112" i="1" a="1"/>
  <c r="W3112" i="1" s="1"/>
  <c r="S3112" i="1"/>
  <c r="S2862" i="1"/>
  <c r="V2862" i="1" s="1"/>
  <c r="W3004" i="1" a="1"/>
  <c r="W3004" i="1" s="1"/>
  <c r="S3004" i="1"/>
  <c r="W3894" i="1" a="1"/>
  <c r="W3894" i="1" s="1"/>
  <c r="S3894" i="1"/>
  <c r="V3894" i="1" s="1"/>
  <c r="W3094" i="1" a="1"/>
  <c r="W3094" i="1" s="1"/>
  <c r="S3094" i="1"/>
  <c r="V3094" i="1" s="1"/>
  <c r="W3826" i="1" a="1"/>
  <c r="W3826" i="1" s="1"/>
  <c r="W3565" i="1" a="1"/>
  <c r="W3565" i="1" s="1"/>
  <c r="S3440" i="1"/>
  <c r="W3440" i="1" a="1"/>
  <c r="W3440" i="1" s="1"/>
  <c r="W3027" i="1" a="1"/>
  <c r="W3027" i="1" s="1"/>
  <c r="S3027" i="1"/>
  <c r="W2406" i="1" a="1"/>
  <c r="W2406" i="1" s="1"/>
  <c r="W2805" i="1" a="1"/>
  <c r="W2805" i="1" s="1"/>
  <c r="S3822" i="1"/>
  <c r="W2191" i="1" a="1"/>
  <c r="W2191" i="1" s="1"/>
  <c r="W2446" i="1" a="1"/>
  <c r="W2446" i="1" s="1"/>
  <c r="S2350" i="1"/>
  <c r="V3484" i="1"/>
  <c r="W2302" i="1" a="1"/>
  <c r="W2302" i="1" s="1"/>
  <c r="W2345" i="1" a="1"/>
  <c r="W2345" i="1" s="1"/>
  <c r="W2038" i="1" a="1"/>
  <c r="W2038" i="1" s="1"/>
  <c r="W2182" i="1" a="1"/>
  <c r="W2182" i="1" s="1"/>
  <c r="V2222" i="1"/>
  <c r="S2158" i="1"/>
  <c r="W2158" i="1" a="1"/>
  <c r="W2158" i="1" s="1"/>
  <c r="V2634" i="1"/>
  <c r="S2302" i="1"/>
  <c r="S2086" i="1"/>
  <c r="V2026" i="1"/>
  <c r="W2086" i="1" a="1"/>
  <c r="W2086" i="1" s="1"/>
  <c r="V2209" i="1"/>
  <c r="V2821" i="1"/>
  <c r="S3298" i="1"/>
  <c r="W3373" i="1" a="1"/>
  <c r="W3373" i="1" s="1"/>
  <c r="S2805" i="1"/>
  <c r="W2882" i="1" a="1"/>
  <c r="W2882" i="1" s="1"/>
  <c r="S2214" i="1"/>
  <c r="W2278" i="1" a="1"/>
  <c r="W2278" i="1" s="1"/>
  <c r="W2342" i="1" a="1"/>
  <c r="W2342" i="1" s="1"/>
  <c r="S2425" i="1"/>
  <c r="V2146" i="1"/>
  <c r="V3620" i="1"/>
  <c r="W3298" i="1" a="1"/>
  <c r="W3298" i="1" s="1"/>
  <c r="S2078" i="1"/>
  <c r="V2078" i="1" s="1"/>
  <c r="W2214" i="1" a="1"/>
  <c r="W2214" i="1" s="1"/>
  <c r="W2425" i="1" a="1"/>
  <c r="W2425" i="1" s="1"/>
  <c r="W2366" i="1" a="1"/>
  <c r="W2366" i="1" s="1"/>
  <c r="S2818" i="1"/>
  <c r="W2078" i="1" a="1"/>
  <c r="W2078" i="1" s="1"/>
  <c r="S2174" i="1"/>
  <c r="W2818" i="1" a="1"/>
  <c r="W2818" i="1" s="1"/>
  <c r="S2087" i="1"/>
  <c r="S2047" i="1"/>
  <c r="W2174" i="1" a="1"/>
  <c r="W2174" i="1" s="1"/>
  <c r="W2087" i="1" a="1"/>
  <c r="W2087" i="1" s="1"/>
  <c r="S2094" i="1"/>
  <c r="W2047" i="1" a="1"/>
  <c r="W2047" i="1" s="1"/>
  <c r="S2198" i="1"/>
  <c r="V3442" i="1"/>
  <c r="S2191" i="1"/>
  <c r="W2094" i="1" a="1"/>
  <c r="W2094" i="1" s="1"/>
  <c r="S2345" i="1"/>
  <c r="W2198" i="1" a="1"/>
  <c r="W2198" i="1" s="1"/>
  <c r="S2169" i="1"/>
  <c r="V3828" i="1"/>
  <c r="V3210" i="1"/>
  <c r="S2038" i="1"/>
  <c r="S2387" i="1"/>
  <c r="V2387" i="1" s="1"/>
  <c r="S2443" i="1"/>
  <c r="W2387" i="1" a="1"/>
  <c r="W2387" i="1" s="1"/>
  <c r="W2443" i="1" a="1"/>
  <c r="W2443" i="1" s="1"/>
  <c r="V2851" i="1"/>
  <c r="V2887" i="1"/>
  <c r="V2898" i="1"/>
  <c r="V2297" i="1"/>
  <c r="V3926" i="1"/>
  <c r="V3965" i="1"/>
  <c r="V3022" i="1"/>
  <c r="V3177" i="1"/>
  <c r="V3166" i="1"/>
  <c r="V2571" i="1"/>
  <c r="V3232" i="1"/>
  <c r="V3222" i="1"/>
  <c r="V2385" i="1"/>
  <c r="V3168" i="1"/>
  <c r="V3185" i="1"/>
  <c r="V2098" i="1"/>
  <c r="V2074" i="1"/>
  <c r="V3885" i="1"/>
  <c r="V3924" i="1"/>
  <c r="V3631" i="1"/>
  <c r="S2446" i="1"/>
  <c r="V3125" i="1"/>
  <c r="V2948" i="1"/>
  <c r="V2171" i="1"/>
  <c r="V2943" i="1"/>
  <c r="V3956" i="1"/>
  <c r="V3041" i="1"/>
  <c r="V3042" i="1"/>
  <c r="V2915" i="1"/>
  <c r="V3722" i="1"/>
  <c r="V3766" i="1"/>
  <c r="S2411" i="1"/>
  <c r="T2411" i="1" s="1"/>
  <c r="V2863" i="1"/>
  <c r="V3117" i="1"/>
  <c r="V2091" i="1"/>
  <c r="V2083" i="1"/>
  <c r="S2366" i="1"/>
  <c r="W2411" i="1" a="1"/>
  <c r="W2411" i="1" s="1"/>
  <c r="V3954" i="1"/>
  <c r="V3943" i="1"/>
  <c r="V3762" i="1"/>
  <c r="V3486" i="1"/>
  <c r="V3208" i="1"/>
  <c r="V3344" i="1"/>
  <c r="V2962" i="1"/>
  <c r="V3628" i="1"/>
  <c r="V3676" i="1"/>
  <c r="V2899" i="1"/>
  <c r="V3425" i="1"/>
  <c r="V2597" i="1"/>
  <c r="V2747" i="1"/>
  <c r="V2623" i="1"/>
  <c r="V3588" i="1"/>
  <c r="V3023" i="1"/>
  <c r="V3057" i="1"/>
  <c r="V2463" i="1"/>
  <c r="V2995" i="1"/>
  <c r="V2695" i="1"/>
  <c r="V3037" i="1"/>
  <c r="V2362" i="1"/>
  <c r="V2409" i="1"/>
  <c r="W2134" i="1" a="1"/>
  <c r="W2134" i="1" s="1"/>
  <c r="V2039" i="1"/>
  <c r="V2062" i="1"/>
  <c r="V2110" i="1"/>
  <c r="V2989" i="1"/>
  <c r="V3615" i="1"/>
  <c r="V3647" i="1"/>
  <c r="V2331" i="1"/>
  <c r="V2291" i="1"/>
  <c r="V2033" i="1"/>
  <c r="V2167" i="1"/>
  <c r="V2193" i="1"/>
  <c r="V2342" i="1"/>
  <c r="V3530" i="1"/>
  <c r="V2910" i="1"/>
  <c r="V3289" i="1"/>
  <c r="V2928" i="1"/>
  <c r="V3830" i="1"/>
  <c r="V3869" i="1"/>
  <c r="V3281" i="1"/>
  <c r="V3106" i="1"/>
  <c r="V3909" i="1"/>
  <c r="V3948" i="1"/>
  <c r="V3369" i="1"/>
  <c r="V3692" i="1"/>
  <c r="V2980" i="1"/>
  <c r="V3273" i="1"/>
  <c r="V2909" i="1"/>
  <c r="V2290" i="1"/>
  <c r="V2031" i="1"/>
  <c r="V2054" i="1"/>
  <c r="V3264" i="1"/>
  <c r="V2499" i="1"/>
  <c r="V3773" i="1"/>
  <c r="V3365" i="1"/>
  <c r="V3406" i="1"/>
  <c r="V2511" i="1"/>
  <c r="V2783" i="1"/>
  <c r="V2977" i="1"/>
  <c r="V3687" i="1"/>
  <c r="V3733" i="1"/>
  <c r="V2527" i="1"/>
  <c r="V2867" i="1"/>
  <c r="V3551" i="1"/>
  <c r="V3596" i="1"/>
  <c r="V3345" i="1"/>
  <c r="V2507" i="1"/>
  <c r="V3975" i="1"/>
  <c r="V2243" i="1"/>
  <c r="V3586" i="1"/>
  <c r="V3350" i="1"/>
  <c r="V3038" i="1"/>
  <c r="V3981" i="1"/>
  <c r="V3039" i="1"/>
  <c r="V3254" i="1"/>
  <c r="V3610" i="1"/>
  <c r="V3058" i="1"/>
  <c r="V2659" i="1"/>
  <c r="V3884" i="1"/>
  <c r="V3170" i="1"/>
  <c r="V3043" i="1"/>
  <c r="V2964" i="1"/>
  <c r="V2206" i="1"/>
  <c r="V2071" i="1"/>
  <c r="V2059" i="1"/>
  <c r="V2471" i="1"/>
  <c r="V2883" i="1"/>
  <c r="V2959" i="1"/>
  <c r="V2733" i="1"/>
  <c r="V2771" i="1"/>
  <c r="V3669" i="1"/>
  <c r="V3229" i="1"/>
  <c r="V3341" i="1"/>
  <c r="V2890" i="1"/>
  <c r="V2978" i="1"/>
  <c r="V3525" i="1"/>
  <c r="V3146" i="1"/>
  <c r="V2963" i="1"/>
  <c r="V3613" i="1"/>
  <c r="V3321" i="1"/>
  <c r="V3358" i="1"/>
  <c r="V2479" i="1"/>
  <c r="V2845" i="1"/>
  <c r="V3556" i="1"/>
  <c r="V3261" i="1"/>
  <c r="V3286" i="1"/>
  <c r="V3312" i="1"/>
  <c r="V2434" i="1"/>
  <c r="V2034" i="1"/>
  <c r="V3429" i="1"/>
  <c r="V2942" i="1"/>
  <c r="V2871" i="1"/>
  <c r="V3826" i="1"/>
  <c r="V3863" i="1"/>
  <c r="V3652" i="1"/>
  <c r="V3190" i="1"/>
  <c r="V3154" i="1"/>
  <c r="V3178" i="1"/>
  <c r="V3024" i="1"/>
  <c r="V3104" i="1"/>
  <c r="V3561" i="1"/>
  <c r="V3701" i="1"/>
  <c r="V2929" i="1"/>
  <c r="V2811" i="1"/>
  <c r="V3958" i="1"/>
  <c r="V2930" i="1"/>
  <c r="V2703" i="1"/>
  <c r="V3831" i="1"/>
  <c r="V3999" i="1"/>
  <c r="V3357" i="1"/>
  <c r="V3424" i="1"/>
  <c r="V3871" i="1"/>
  <c r="V3538" i="1"/>
  <c r="V3173" i="1"/>
  <c r="V3198" i="1"/>
  <c r="V3370" i="1"/>
  <c r="V3413" i="1"/>
  <c r="V3438" i="1"/>
  <c r="V3012" i="1"/>
  <c r="V3092" i="1"/>
  <c r="V2651" i="1"/>
  <c r="V2579" i="1"/>
  <c r="V2170" i="1"/>
  <c r="V2870" i="1"/>
  <c r="V2895" i="1"/>
  <c r="V2246" i="1"/>
  <c r="V2030" i="1"/>
  <c r="V2051" i="1"/>
  <c r="V2019" i="1"/>
  <c r="V2022" i="1"/>
  <c r="V2278" i="1"/>
  <c r="V3799" i="1"/>
  <c r="V3837" i="1"/>
  <c r="V3681" i="1"/>
  <c r="V3288" i="1"/>
  <c r="V3313" i="1"/>
  <c r="V3337" i="1"/>
  <c r="V3361" i="1"/>
  <c r="V2974" i="1"/>
  <c r="V3102" i="1"/>
  <c r="V2534" i="1"/>
  <c r="V2667" i="1"/>
  <c r="V2699" i="1"/>
  <c r="V3572" i="1"/>
  <c r="V3362" i="1"/>
  <c r="V3071" i="1"/>
  <c r="V2607" i="1"/>
  <c r="V3815" i="1"/>
  <c r="V3892" i="1"/>
  <c r="V2896" i="1"/>
  <c r="V2976" i="1"/>
  <c r="V2669" i="1"/>
  <c r="V3241" i="1"/>
  <c r="V3266" i="1"/>
  <c r="V2487" i="1"/>
  <c r="V3269" i="1"/>
  <c r="V3294" i="1"/>
  <c r="V2517" i="1"/>
  <c r="V2540" i="1"/>
  <c r="V3233" i="1"/>
  <c r="V3270" i="1"/>
  <c r="V3091" i="1"/>
  <c r="V2530" i="1"/>
  <c r="V2684" i="1"/>
  <c r="V3810" i="1"/>
  <c r="V2916" i="1"/>
  <c r="V3044" i="1"/>
  <c r="V2791" i="1"/>
  <c r="V3836" i="1"/>
  <c r="V3454" i="1"/>
  <c r="V2382" i="1"/>
  <c r="V2095" i="1"/>
  <c r="V2145" i="1"/>
  <c r="V2109" i="1"/>
  <c r="V3176" i="1"/>
  <c r="V3201" i="1"/>
  <c r="V3225" i="1"/>
  <c r="V2926" i="1"/>
  <c r="V3054" i="1"/>
  <c r="V3802" i="1"/>
  <c r="V2911" i="1"/>
  <c r="V3533" i="1"/>
  <c r="V3605" i="1"/>
  <c r="V3088" i="1"/>
  <c r="V2701" i="1"/>
  <c r="V2734" i="1"/>
  <c r="V2810" i="1"/>
  <c r="V3623" i="1"/>
  <c r="V3671" i="1"/>
  <c r="V3305" i="1"/>
  <c r="V2913" i="1"/>
  <c r="V2993" i="1"/>
  <c r="V3073" i="1"/>
  <c r="V2559" i="1"/>
  <c r="V2598" i="1"/>
  <c r="V3933" i="1"/>
  <c r="V2914" i="1"/>
  <c r="V2994" i="1"/>
  <c r="V2787" i="1"/>
  <c r="V3973" i="1"/>
  <c r="V3706" i="1"/>
  <c r="V3735" i="1"/>
  <c r="V2931" i="1"/>
  <c r="V2717" i="1"/>
  <c r="V2814" i="1"/>
  <c r="V3962" i="1"/>
  <c r="V3645" i="1"/>
  <c r="V2996" i="1"/>
  <c r="V3540" i="1"/>
  <c r="V2973" i="1"/>
  <c r="V3053" i="1"/>
  <c r="V2358" i="1"/>
  <c r="V2238" i="1"/>
  <c r="V2275" i="1"/>
  <c r="V2057" i="1"/>
  <c r="V3650" i="1"/>
  <c r="V3086" i="1"/>
  <c r="V2509" i="1"/>
  <c r="V3277" i="1"/>
  <c r="V2723" i="1"/>
  <c r="V3205" i="1"/>
  <c r="V2960" i="1"/>
  <c r="V3040" i="1"/>
  <c r="V2610" i="1"/>
  <c r="V3193" i="1"/>
  <c r="V2945" i="1"/>
  <c r="V2462" i="1"/>
  <c r="V2670" i="1"/>
  <c r="V2735" i="1"/>
  <c r="V2876" i="1"/>
  <c r="V3794" i="1"/>
  <c r="V3524" i="1"/>
  <c r="V3221" i="1"/>
  <c r="V3242" i="1"/>
  <c r="V3449" i="1"/>
  <c r="V3159" i="1"/>
  <c r="V2467" i="1"/>
  <c r="V2506" i="1"/>
  <c r="V2900" i="1"/>
  <c r="V3028" i="1"/>
  <c r="V3108" i="1"/>
  <c r="V2708" i="1"/>
  <c r="V3336" i="1"/>
  <c r="V3360" i="1"/>
  <c r="V2925" i="1"/>
  <c r="V3005" i="1"/>
  <c r="V2494" i="1"/>
  <c r="V2882" i="1"/>
  <c r="V2227" i="1"/>
  <c r="V2267" i="1"/>
  <c r="V2175" i="1"/>
  <c r="V2042" i="1"/>
  <c r="V2007" i="1"/>
  <c r="V2055" i="1"/>
  <c r="V2339" i="1"/>
  <c r="V2023" i="1"/>
  <c r="V2265" i="1"/>
  <c r="V2121" i="1"/>
  <c r="V2361" i="1"/>
  <c r="V2107" i="1"/>
  <c r="V2131" i="1"/>
  <c r="V2025" i="1"/>
  <c r="V2329" i="1"/>
  <c r="V3862" i="1"/>
  <c r="V3901" i="1"/>
  <c r="V3711" i="1"/>
  <c r="V3756" i="1"/>
  <c r="V3189" i="1"/>
  <c r="V3214" i="1"/>
  <c r="V2990" i="1"/>
  <c r="V3118" i="1"/>
  <c r="V2722" i="1"/>
  <c r="V2795" i="1"/>
  <c r="V3430" i="1"/>
  <c r="V3007" i="1"/>
  <c r="V3087" i="1"/>
  <c r="V2630" i="1"/>
  <c r="V2668" i="1"/>
  <c r="V3546" i="1"/>
  <c r="V3278" i="1"/>
  <c r="V3317" i="1"/>
  <c r="V2912" i="1"/>
  <c r="V2992" i="1"/>
  <c r="V2822" i="1"/>
  <c r="V3842" i="1"/>
  <c r="V3879" i="1"/>
  <c r="V3144" i="1"/>
  <c r="V3293" i="1"/>
  <c r="V3318" i="1"/>
  <c r="V3353" i="1"/>
  <c r="V3392" i="1"/>
  <c r="V2515" i="1"/>
  <c r="V2549" i="1"/>
  <c r="V3998" i="1"/>
  <c r="V3090" i="1"/>
  <c r="V2563" i="1"/>
  <c r="V2599" i="1"/>
  <c r="V3749" i="1"/>
  <c r="V3450" i="1"/>
  <c r="V3107" i="1"/>
  <c r="V2707" i="1"/>
  <c r="V2729" i="1"/>
  <c r="V3974" i="1"/>
  <c r="V3661" i="1"/>
  <c r="V3258" i="1"/>
  <c r="V3297" i="1"/>
  <c r="V2932" i="1"/>
  <c r="V3060" i="1"/>
  <c r="V2879" i="1"/>
  <c r="V3900" i="1"/>
  <c r="V2686" i="1"/>
  <c r="V2123" i="1"/>
  <c r="V2211" i="1"/>
  <c r="V2337" i="1"/>
  <c r="V2378" i="1"/>
  <c r="V2257" i="1"/>
  <c r="V2294" i="1"/>
  <c r="V2195" i="1"/>
  <c r="V2283" i="1"/>
  <c r="V3838" i="1"/>
  <c r="V3902" i="1"/>
  <c r="V3682" i="1"/>
  <c r="V3714" i="1"/>
  <c r="V3757" i="1"/>
  <c r="W3155" i="1" a="1"/>
  <c r="W3155" i="1" s="1"/>
  <c r="S3155" i="1"/>
  <c r="W3187" i="1" a="1"/>
  <c r="W3187" i="1" s="1"/>
  <c r="S3187" i="1"/>
  <c r="W3219" i="1" a="1"/>
  <c r="W3219" i="1" s="1"/>
  <c r="S3219" i="1"/>
  <c r="W3251" i="1" a="1"/>
  <c r="W3251" i="1" s="1"/>
  <c r="S3251" i="1"/>
  <c r="W3283" i="1" a="1"/>
  <c r="W3283" i="1" s="1"/>
  <c r="S3283" i="1"/>
  <c r="W3315" i="1" a="1"/>
  <c r="W3315" i="1" s="1"/>
  <c r="S3315" i="1"/>
  <c r="W3347" i="1" a="1"/>
  <c r="W3347" i="1" s="1"/>
  <c r="S3347" i="1"/>
  <c r="W3379" i="1" a="1"/>
  <c r="W3379" i="1" s="1"/>
  <c r="S3379" i="1"/>
  <c r="W3411" i="1" a="1"/>
  <c r="W3411" i="1" s="1"/>
  <c r="S3411" i="1"/>
  <c r="W3443" i="1" a="1"/>
  <c r="W3443" i="1" s="1"/>
  <c r="S3443" i="1"/>
  <c r="V3153" i="1"/>
  <c r="V3238" i="1"/>
  <c r="V2927" i="1"/>
  <c r="V2991" i="1"/>
  <c r="V3055" i="1"/>
  <c r="V3119" i="1"/>
  <c r="V2485" i="1"/>
  <c r="V2510" i="1"/>
  <c r="V2654" i="1"/>
  <c r="V2678" i="1"/>
  <c r="V2757" i="1"/>
  <c r="V2850" i="1"/>
  <c r="V3853" i="1"/>
  <c r="V3917" i="1"/>
  <c r="V3982" i="1"/>
  <c r="V3621" i="1"/>
  <c r="W3508" i="1" a="1"/>
  <c r="W3508" i="1" s="1"/>
  <c r="S3508" i="1"/>
  <c r="W3156" i="1" a="1"/>
  <c r="W3156" i="1" s="1"/>
  <c r="S3156" i="1"/>
  <c r="W3188" i="1" a="1"/>
  <c r="W3188" i="1" s="1"/>
  <c r="S3188" i="1"/>
  <c r="W3220" i="1" a="1"/>
  <c r="W3220" i="1" s="1"/>
  <c r="S3220" i="1"/>
  <c r="W3260" i="1" a="1"/>
  <c r="W3260" i="1" s="1"/>
  <c r="S3260" i="1"/>
  <c r="W3292" i="1" a="1"/>
  <c r="W3292" i="1" s="1"/>
  <c r="S3292" i="1"/>
  <c r="W3324" i="1" a="1"/>
  <c r="W3324" i="1" s="1"/>
  <c r="S3324" i="1"/>
  <c r="W3356" i="1" a="1"/>
  <c r="W3356" i="1" s="1"/>
  <c r="S3356" i="1"/>
  <c r="W3388" i="1" a="1"/>
  <c r="W3388" i="1" s="1"/>
  <c r="S3388" i="1"/>
  <c r="W3420" i="1" a="1"/>
  <c r="W3420" i="1" s="1"/>
  <c r="S3420" i="1"/>
  <c r="W3452" i="1" a="1"/>
  <c r="W3452" i="1" s="1"/>
  <c r="S3452" i="1"/>
  <c r="V3217" i="1"/>
  <c r="V3328" i="1"/>
  <c r="V3462" i="1"/>
  <c r="W3123" i="1" a="1"/>
  <c r="W3123" i="1" s="1"/>
  <c r="S3123" i="1"/>
  <c r="V3008" i="1"/>
  <c r="V3072" i="1"/>
  <c r="V2486" i="1"/>
  <c r="V3970" i="1"/>
  <c r="V3655" i="1"/>
  <c r="V3732" i="1"/>
  <c r="W3775" i="1" a="1"/>
  <c r="W3775" i="1" s="1"/>
  <c r="S3775" i="1"/>
  <c r="W3493" i="1" a="1"/>
  <c r="W3493" i="1" s="1"/>
  <c r="S3493" i="1"/>
  <c r="V3157" i="1"/>
  <c r="V3181" i="1"/>
  <c r="V2897" i="1"/>
  <c r="V3025" i="1"/>
  <c r="W2830" i="1" a="1"/>
  <c r="W2830" i="1" s="1"/>
  <c r="S2830" i="1"/>
  <c r="V2838" i="1"/>
  <c r="W3809" i="1" a="1"/>
  <c r="W3809" i="1" s="1"/>
  <c r="S3809" i="1"/>
  <c r="W3841" i="1" a="1"/>
  <c r="W3841" i="1" s="1"/>
  <c r="S3841" i="1"/>
  <c r="W3873" i="1" a="1"/>
  <c r="W3873" i="1" s="1"/>
  <c r="S3873" i="1"/>
  <c r="W3905" i="1" a="1"/>
  <c r="W3905" i="1" s="1"/>
  <c r="S3905" i="1"/>
  <c r="W3937" i="1" a="1"/>
  <c r="W3937" i="1" s="1"/>
  <c r="S3937" i="1"/>
  <c r="W3969" i="1" a="1"/>
  <c r="W3969" i="1" s="1"/>
  <c r="S3969" i="1"/>
  <c r="W4001" i="1" a="1"/>
  <c r="W4001" i="1" s="1"/>
  <c r="S4001" i="1"/>
  <c r="W3523" i="1" a="1"/>
  <c r="W3523" i="1" s="1"/>
  <c r="S3523" i="1"/>
  <c r="W3555" i="1" a="1"/>
  <c r="W3555" i="1" s="1"/>
  <c r="S3555" i="1"/>
  <c r="W3587" i="1" a="1"/>
  <c r="W3587" i="1" s="1"/>
  <c r="S3587" i="1"/>
  <c r="W3619" i="1" a="1"/>
  <c r="W3619" i="1" s="1"/>
  <c r="S3619" i="1"/>
  <c r="W3651" i="1" a="1"/>
  <c r="W3651" i="1" s="1"/>
  <c r="S3651" i="1"/>
  <c r="W3683" i="1" a="1"/>
  <c r="W3683" i="1" s="1"/>
  <c r="S3683" i="1"/>
  <c r="W3715" i="1" a="1"/>
  <c r="W3715" i="1" s="1"/>
  <c r="S3715" i="1"/>
  <c r="W3747" i="1" a="1"/>
  <c r="W3747" i="1" s="1"/>
  <c r="S3747" i="1"/>
  <c r="W3779" i="1" a="1"/>
  <c r="W3779" i="1" s="1"/>
  <c r="S3779" i="1"/>
  <c r="W3778" i="1" a="1"/>
  <c r="W3778" i="1" s="1"/>
  <c r="S3778" i="1"/>
  <c r="W3470" i="1" a="1"/>
  <c r="W3470" i="1" s="1"/>
  <c r="S3470" i="1"/>
  <c r="V3182" i="1"/>
  <c r="V2946" i="1"/>
  <c r="V3010" i="1"/>
  <c r="V3074" i="1"/>
  <c r="V2635" i="1"/>
  <c r="V2693" i="1"/>
  <c r="V2799" i="1"/>
  <c r="V2827" i="1"/>
  <c r="V2891" i="1"/>
  <c r="V3922" i="1"/>
  <c r="V3644" i="1"/>
  <c r="W3495" i="1" a="1"/>
  <c r="W3495" i="1" s="1"/>
  <c r="S3495" i="1"/>
  <c r="W3175" i="1" a="1"/>
  <c r="W3175" i="1" s="1"/>
  <c r="S3175" i="1"/>
  <c r="W3207" i="1" a="1"/>
  <c r="W3207" i="1" s="1"/>
  <c r="S3207" i="1"/>
  <c r="W3247" i="1" a="1"/>
  <c r="W3247" i="1" s="1"/>
  <c r="S3247" i="1"/>
  <c r="W3279" i="1" a="1"/>
  <c r="W3279" i="1" s="1"/>
  <c r="S3279" i="1"/>
  <c r="W3311" i="1" a="1"/>
  <c r="W3311" i="1" s="1"/>
  <c r="S3311" i="1"/>
  <c r="W3359" i="1" a="1"/>
  <c r="W3359" i="1" s="1"/>
  <c r="S3359" i="1"/>
  <c r="W3391" i="1" a="1"/>
  <c r="W3391" i="1" s="1"/>
  <c r="S3391" i="1"/>
  <c r="W3423" i="1" a="1"/>
  <c r="W3423" i="1" s="1"/>
  <c r="S3423" i="1"/>
  <c r="W3455" i="1" a="1"/>
  <c r="W3455" i="1" s="1"/>
  <c r="S3455" i="1"/>
  <c r="V3410" i="1"/>
  <c r="V3437" i="1"/>
  <c r="V2947" i="1"/>
  <c r="V3011" i="1"/>
  <c r="V3075" i="1"/>
  <c r="W2480" i="1" a="1"/>
  <c r="W2480" i="1" s="1"/>
  <c r="S2480" i="1"/>
  <c r="W2512" i="1" a="1"/>
  <c r="W2512" i="1" s="1"/>
  <c r="S2512" i="1"/>
  <c r="W2544" i="1" a="1"/>
  <c r="W2544" i="1" s="1"/>
  <c r="S2544" i="1"/>
  <c r="W2576" i="1" a="1"/>
  <c r="W2576" i="1" s="1"/>
  <c r="S2576" i="1"/>
  <c r="W2608" i="1" a="1"/>
  <c r="W2608" i="1" s="1"/>
  <c r="S2608" i="1"/>
  <c r="W2640" i="1" a="1"/>
  <c r="W2640" i="1" s="1"/>
  <c r="S2640" i="1"/>
  <c r="W2672" i="1" a="1"/>
  <c r="W2672" i="1" s="1"/>
  <c r="S2672" i="1"/>
  <c r="W2704" i="1" a="1"/>
  <c r="W2704" i="1" s="1"/>
  <c r="S2704" i="1"/>
  <c r="W2736" i="1" a="1"/>
  <c r="W2736" i="1" s="1"/>
  <c r="S2736" i="1"/>
  <c r="W2768" i="1" a="1"/>
  <c r="W2768" i="1" s="1"/>
  <c r="S2768" i="1"/>
  <c r="W2800" i="1" a="1"/>
  <c r="W2800" i="1" s="1"/>
  <c r="S2800" i="1"/>
  <c r="W2832" i="1" a="1"/>
  <c r="W2832" i="1" s="1"/>
  <c r="S2832" i="1"/>
  <c r="W2864" i="1" a="1"/>
  <c r="W2864" i="1" s="1"/>
  <c r="S2864" i="1"/>
  <c r="V2453" i="1"/>
  <c r="V2541" i="1"/>
  <c r="V2602" i="1"/>
  <c r="V2661" i="1"/>
  <c r="W3795" i="1" a="1"/>
  <c r="W3795" i="1" s="1"/>
  <c r="S3795" i="1"/>
  <c r="W3827" i="1" a="1"/>
  <c r="W3827" i="1" s="1"/>
  <c r="S3827" i="1"/>
  <c r="W3859" i="1" a="1"/>
  <c r="W3859" i="1" s="1"/>
  <c r="S3859" i="1"/>
  <c r="W3891" i="1" a="1"/>
  <c r="W3891" i="1" s="1"/>
  <c r="S3891" i="1"/>
  <c r="W3923" i="1" a="1"/>
  <c r="W3923" i="1" s="1"/>
  <c r="S3923" i="1"/>
  <c r="W3955" i="1" a="1"/>
  <c r="W3955" i="1" s="1"/>
  <c r="S3955" i="1"/>
  <c r="W3987" i="1" a="1"/>
  <c r="W3987" i="1" s="1"/>
  <c r="S3987" i="1"/>
  <c r="W3949" i="1" a="1"/>
  <c r="W3949" i="1" s="1"/>
  <c r="S3949" i="1"/>
  <c r="W3989" i="1" a="1"/>
  <c r="W3989" i="1" s="1"/>
  <c r="S3989" i="1"/>
  <c r="W3135" i="1" a="1"/>
  <c r="W3135" i="1" s="1"/>
  <c r="S3135" i="1"/>
  <c r="W2481" i="1" a="1"/>
  <c r="W2481" i="1" s="1"/>
  <c r="S2481" i="1"/>
  <c r="W2513" i="1" a="1"/>
  <c r="W2513" i="1" s="1"/>
  <c r="S2513" i="1"/>
  <c r="W2545" i="1" a="1"/>
  <c r="W2545" i="1" s="1"/>
  <c r="S2545" i="1"/>
  <c r="W2577" i="1" a="1"/>
  <c r="W2577" i="1" s="1"/>
  <c r="S2577" i="1"/>
  <c r="W2609" i="1" a="1"/>
  <c r="W2609" i="1" s="1"/>
  <c r="S2609" i="1"/>
  <c r="W2641" i="1" a="1"/>
  <c r="W2641" i="1" s="1"/>
  <c r="S2641" i="1"/>
  <c r="W2673" i="1" a="1"/>
  <c r="W2673" i="1" s="1"/>
  <c r="S2673" i="1"/>
  <c r="W2705" i="1" a="1"/>
  <c r="W2705" i="1" s="1"/>
  <c r="S2705" i="1"/>
  <c r="W2745" i="1" a="1"/>
  <c r="W2745" i="1" s="1"/>
  <c r="S2745" i="1"/>
  <c r="W2777" i="1" a="1"/>
  <c r="W2777" i="1" s="1"/>
  <c r="S2777" i="1"/>
  <c r="W2809" i="1" a="1"/>
  <c r="W2809" i="1" s="1"/>
  <c r="S2809" i="1"/>
  <c r="W2841" i="1" a="1"/>
  <c r="W2841" i="1" s="1"/>
  <c r="S2841" i="1"/>
  <c r="W2881" i="1" a="1"/>
  <c r="W2881" i="1" s="1"/>
  <c r="S2881" i="1"/>
  <c r="V2589" i="1"/>
  <c r="V2675" i="1"/>
  <c r="V2778" i="1"/>
  <c r="V2803" i="1"/>
  <c r="V2893" i="1"/>
  <c r="V3990" i="1"/>
  <c r="V3679" i="1"/>
  <c r="W3441" i="1" a="1"/>
  <c r="W3441" i="1" s="1"/>
  <c r="S3441" i="1"/>
  <c r="V3322" i="1"/>
  <c r="W3120" i="1" a="1"/>
  <c r="W3120" i="1" s="1"/>
  <c r="S3120" i="1"/>
  <c r="V2917" i="1"/>
  <c r="V2981" i="1"/>
  <c r="V3045" i="1"/>
  <c r="V3109" i="1"/>
  <c r="W2466" i="1" a="1"/>
  <c r="W2466" i="1" s="1"/>
  <c r="S2466" i="1"/>
  <c r="W2562" i="1" a="1"/>
  <c r="W2562" i="1" s="1"/>
  <c r="S2562" i="1"/>
  <c r="W2642" i="1" a="1"/>
  <c r="W2642" i="1" s="1"/>
  <c r="S2642" i="1"/>
  <c r="W2842" i="1" a="1"/>
  <c r="W2842" i="1" s="1"/>
  <c r="S2842" i="1"/>
  <c r="V2508" i="1"/>
  <c r="V2533" i="1"/>
  <c r="V2590" i="1"/>
  <c r="W2393" i="1" a="1"/>
  <c r="W2393" i="1" s="1"/>
  <c r="S2393" i="1"/>
  <c r="V2041" i="1"/>
  <c r="V2063" i="1"/>
  <c r="V2018" i="1"/>
  <c r="V2065" i="1"/>
  <c r="V2089" i="1"/>
  <c r="V2138" i="1"/>
  <c r="V2163" i="1"/>
  <c r="V2190" i="1"/>
  <c r="V2315" i="1"/>
  <c r="V2355" i="1"/>
  <c r="V2398" i="1"/>
  <c r="W2239" i="1" a="1"/>
  <c r="W2239" i="1" s="1"/>
  <c r="S2239" i="1"/>
  <c r="W2271" i="1" a="1"/>
  <c r="W2271" i="1" s="1"/>
  <c r="S2271" i="1"/>
  <c r="W2303" i="1" a="1"/>
  <c r="W2303" i="1" s="1"/>
  <c r="S2303" i="1"/>
  <c r="W2335" i="1" a="1"/>
  <c r="W2335" i="1" s="1"/>
  <c r="S2335" i="1"/>
  <c r="W2367" i="1" a="1"/>
  <c r="W2367" i="1" s="1"/>
  <c r="S2367" i="1"/>
  <c r="W2399" i="1" a="1"/>
  <c r="W2399" i="1" s="1"/>
  <c r="S2399" i="1"/>
  <c r="W2439" i="1" a="1"/>
  <c r="W2439" i="1" s="1"/>
  <c r="S2439" i="1"/>
  <c r="W2024" i="1" a="1"/>
  <c r="W2024" i="1" s="1"/>
  <c r="S2024" i="1"/>
  <c r="W2064" i="1" a="1"/>
  <c r="W2064" i="1" s="1"/>
  <c r="S2064" i="1"/>
  <c r="W2104" i="1" a="1"/>
  <c r="W2104" i="1" s="1"/>
  <c r="S2104" i="1"/>
  <c r="W2136" i="1" a="1"/>
  <c r="W2136" i="1" s="1"/>
  <c r="S2136" i="1"/>
  <c r="W2168" i="1" a="1"/>
  <c r="W2168" i="1" s="1"/>
  <c r="S2168" i="1"/>
  <c r="W2200" i="1" a="1"/>
  <c r="W2200" i="1" s="1"/>
  <c r="S2200" i="1"/>
  <c r="W2232" i="1" a="1"/>
  <c r="W2232" i="1" s="1"/>
  <c r="S2232" i="1"/>
  <c r="W2264" i="1" a="1"/>
  <c r="W2264" i="1" s="1"/>
  <c r="S2264" i="1"/>
  <c r="W2304" i="1" a="1"/>
  <c r="W2304" i="1" s="1"/>
  <c r="S2304" i="1"/>
  <c r="W2336" i="1" a="1"/>
  <c r="W2336" i="1" s="1"/>
  <c r="S2336" i="1"/>
  <c r="W2376" i="1" a="1"/>
  <c r="W2376" i="1" s="1"/>
  <c r="S2376" i="1"/>
  <c r="W2408" i="1" a="1"/>
  <c r="W2408" i="1" s="1"/>
  <c r="S2408" i="1"/>
  <c r="W2448" i="1" a="1"/>
  <c r="W2448" i="1" s="1"/>
  <c r="S2448" i="1"/>
  <c r="W2403" i="1" a="1"/>
  <c r="W2403" i="1" s="1"/>
  <c r="S2403" i="1"/>
  <c r="W2210" i="1" a="1"/>
  <c r="W2210" i="1" s="1"/>
  <c r="S2210" i="1"/>
  <c r="W2274" i="1" a="1"/>
  <c r="W2274" i="1" s="1"/>
  <c r="S2274" i="1"/>
  <c r="W2314" i="1" a="1"/>
  <c r="W2314" i="1" s="1"/>
  <c r="S2314" i="1"/>
  <c r="W2370" i="1" a="1"/>
  <c r="W2370" i="1" s="1"/>
  <c r="S2370" i="1"/>
  <c r="W2410" i="1" a="1"/>
  <c r="W2410" i="1" s="1"/>
  <c r="S2410" i="1"/>
  <c r="W2427" i="1" a="1"/>
  <c r="W2427" i="1" s="1"/>
  <c r="S2427" i="1"/>
  <c r="V3813" i="1"/>
  <c r="V3876" i="1"/>
  <c r="V3940" i="1"/>
  <c r="V3516" i="1"/>
  <c r="V3695" i="1"/>
  <c r="W3498" i="1" a="1"/>
  <c r="W3498" i="1" s="1"/>
  <c r="S3498" i="1"/>
  <c r="W3394" i="1" a="1"/>
  <c r="W3394" i="1" s="1"/>
  <c r="S3394" i="1"/>
  <c r="V3237" i="1"/>
  <c r="V3262" i="1"/>
  <c r="W3137" i="1" a="1"/>
  <c r="W3137" i="1" s="1"/>
  <c r="S3137" i="1"/>
  <c r="V3014" i="1"/>
  <c r="V3078" i="1"/>
  <c r="V2546" i="1"/>
  <c r="V2567" i="1"/>
  <c r="V2591" i="1"/>
  <c r="V2618" i="1"/>
  <c r="V2639" i="1"/>
  <c r="V2755" i="1"/>
  <c r="V2781" i="1"/>
  <c r="S4003" i="1"/>
  <c r="V3814" i="1"/>
  <c r="V3877" i="1"/>
  <c r="W3512" i="1" a="1"/>
  <c r="W3512" i="1" s="1"/>
  <c r="S3512" i="1"/>
  <c r="W3552" i="1" a="1"/>
  <c r="W3552" i="1" s="1"/>
  <c r="S3552" i="1"/>
  <c r="W3584" i="1" a="1"/>
  <c r="W3584" i="1" s="1"/>
  <c r="S3584" i="1"/>
  <c r="W3616" i="1" a="1"/>
  <c r="W3616" i="1" s="1"/>
  <c r="S3616" i="1"/>
  <c r="W3648" i="1" a="1"/>
  <c r="W3648" i="1" s="1"/>
  <c r="S3648" i="1"/>
  <c r="W3680" i="1" a="1"/>
  <c r="W3680" i="1" s="1"/>
  <c r="S3680" i="1"/>
  <c r="W3712" i="1" a="1"/>
  <c r="W3712" i="1" s="1"/>
  <c r="S3712" i="1"/>
  <c r="W3744" i="1" a="1"/>
  <c r="W3744" i="1" s="1"/>
  <c r="S3744" i="1"/>
  <c r="W3776" i="1" a="1"/>
  <c r="W3776" i="1" s="1"/>
  <c r="S3776" i="1"/>
  <c r="V3604" i="1"/>
  <c r="W3475" i="1" a="1"/>
  <c r="W3475" i="1" s="1"/>
  <c r="S3475" i="1"/>
  <c r="W3507" i="1" a="1"/>
  <c r="W3507" i="1" s="1"/>
  <c r="S3507" i="1"/>
  <c r="V3326" i="1"/>
  <c r="V3351" i="1"/>
  <c r="V3417" i="1"/>
  <c r="V3457" i="1"/>
  <c r="W3130" i="1" a="1"/>
  <c r="W3130" i="1" s="1"/>
  <c r="S3130" i="1"/>
  <c r="V2951" i="1"/>
  <c r="V3015" i="1"/>
  <c r="V3079" i="1"/>
  <c r="W2516" i="1" a="1"/>
  <c r="W2516" i="1" s="1"/>
  <c r="S2516" i="1"/>
  <c r="W2604" i="1" a="1"/>
  <c r="W2604" i="1" s="1"/>
  <c r="S2604" i="1"/>
  <c r="W2748" i="1" a="1"/>
  <c r="W2748" i="1" s="1"/>
  <c r="S2748" i="1"/>
  <c r="W2788" i="1" a="1"/>
  <c r="W2788" i="1" s="1"/>
  <c r="S2788" i="1"/>
  <c r="W2836" i="1" a="1"/>
  <c r="W2836" i="1" s="1"/>
  <c r="S2836" i="1"/>
  <c r="V2460" i="1"/>
  <c r="V2570" i="1"/>
  <c r="V2595" i="1"/>
  <c r="W3521" i="1" a="1"/>
  <c r="W3521" i="1" s="1"/>
  <c r="S3521" i="1"/>
  <c r="W3553" i="1" a="1"/>
  <c r="W3553" i="1" s="1"/>
  <c r="S3553" i="1"/>
  <c r="W3593" i="1" a="1"/>
  <c r="W3593" i="1" s="1"/>
  <c r="S3593" i="1"/>
  <c r="W3625" i="1" a="1"/>
  <c r="W3625" i="1" s="1"/>
  <c r="S3625" i="1"/>
  <c r="W3657" i="1" a="1"/>
  <c r="W3657" i="1" s="1"/>
  <c r="S3657" i="1"/>
  <c r="W3697" i="1" a="1"/>
  <c r="W3697" i="1" s="1"/>
  <c r="S3697" i="1"/>
  <c r="W3729" i="1" a="1"/>
  <c r="W3729" i="1" s="1"/>
  <c r="S3729" i="1"/>
  <c r="W3761" i="1" a="1"/>
  <c r="W3761" i="1" s="1"/>
  <c r="S3761" i="1"/>
  <c r="V3589" i="1"/>
  <c r="W3743" i="1" a="1"/>
  <c r="W3743" i="1" s="1"/>
  <c r="S3743" i="1"/>
  <c r="V3192" i="1"/>
  <c r="V3390" i="1"/>
  <c r="V3432" i="1"/>
  <c r="V2904" i="1"/>
  <c r="V2968" i="1"/>
  <c r="V3096" i="1"/>
  <c r="V2525" i="1"/>
  <c r="V2583" i="1"/>
  <c r="V2645" i="1"/>
  <c r="V2725" i="1"/>
  <c r="V2875" i="1"/>
  <c r="W3792" i="1" a="1"/>
  <c r="W3792" i="1" s="1"/>
  <c r="S3792" i="1"/>
  <c r="W3832" i="1" a="1"/>
  <c r="W3832" i="1" s="1"/>
  <c r="S3832" i="1"/>
  <c r="W3864" i="1" a="1"/>
  <c r="W3864" i="1" s="1"/>
  <c r="S3864" i="1"/>
  <c r="W3896" i="1" a="1"/>
  <c r="W3896" i="1" s="1"/>
  <c r="S3896" i="1"/>
  <c r="W3928" i="1" a="1"/>
  <c r="W3928" i="1" s="1"/>
  <c r="S3928" i="1"/>
  <c r="W3960" i="1" a="1"/>
  <c r="W3960" i="1" s="1"/>
  <c r="S3960" i="1"/>
  <c r="W3992" i="1" a="1"/>
  <c r="W3992" i="1" s="1"/>
  <c r="S3992" i="1"/>
  <c r="V3805" i="1"/>
  <c r="V3868" i="1"/>
  <c r="V3932" i="1"/>
  <c r="V3378" i="1"/>
  <c r="V2921" i="1"/>
  <c r="V2985" i="1"/>
  <c r="V3049" i="1"/>
  <c r="V3113" i="1"/>
  <c r="V2502" i="1"/>
  <c r="V2586" i="1"/>
  <c r="V2646" i="1"/>
  <c r="V2726" i="1"/>
  <c r="V3882" i="1"/>
  <c r="V3946" i="1"/>
  <c r="V3718" i="1"/>
  <c r="V3354" i="1"/>
  <c r="V3381" i="1"/>
  <c r="V3409" i="1"/>
  <c r="V3434" i="1"/>
  <c r="V2906" i="1"/>
  <c r="V2970" i="1"/>
  <c r="V3098" i="1"/>
  <c r="V2550" i="1"/>
  <c r="V2671" i="1"/>
  <c r="V3895" i="1"/>
  <c r="V3959" i="1"/>
  <c r="V3536" i="1"/>
  <c r="V3690" i="1"/>
  <c r="V3245" i="1"/>
  <c r="V2907" i="1"/>
  <c r="V2971" i="1"/>
  <c r="V3035" i="1"/>
  <c r="V3099" i="1"/>
  <c r="V2518" i="1"/>
  <c r="V2636" i="1"/>
  <c r="V2694" i="1"/>
  <c r="V2828" i="1"/>
  <c r="V3834" i="1"/>
  <c r="V3860" i="1"/>
  <c r="W3480" i="1" a="1"/>
  <c r="W3480" i="1" s="1"/>
  <c r="S3480" i="1"/>
  <c r="V3234" i="1"/>
  <c r="V3384" i="1"/>
  <c r="V2908" i="1"/>
  <c r="V3036" i="1"/>
  <c r="V3100" i="1"/>
  <c r="V2565" i="1"/>
  <c r="V2730" i="1"/>
  <c r="V2751" i="1"/>
  <c r="V2869" i="1"/>
  <c r="W3566" i="1" a="1"/>
  <c r="W3566" i="1" s="1"/>
  <c r="S3566" i="1"/>
  <c r="W3598" i="1" a="1"/>
  <c r="W3598" i="1" s="1"/>
  <c r="S3598" i="1"/>
  <c r="W3630" i="1" a="1"/>
  <c r="W3630" i="1" s="1"/>
  <c r="S3630" i="1"/>
  <c r="W3662" i="1" a="1"/>
  <c r="W3662" i="1" s="1"/>
  <c r="S3662" i="1"/>
  <c r="W3694" i="1" a="1"/>
  <c r="W3694" i="1" s="1"/>
  <c r="S3694" i="1"/>
  <c r="W3734" i="1" a="1"/>
  <c r="W3734" i="1" s="1"/>
  <c r="S3734" i="1"/>
  <c r="W3489" i="1" a="1"/>
  <c r="W3489" i="1" s="1"/>
  <c r="S3489" i="1"/>
  <c r="W2028" i="1" a="1"/>
  <c r="W2028" i="1" s="1"/>
  <c r="S2028" i="1"/>
  <c r="W2060" i="1" a="1"/>
  <c r="W2060" i="1" s="1"/>
  <c r="S2060" i="1"/>
  <c r="W2092" i="1" a="1"/>
  <c r="W2092" i="1" s="1"/>
  <c r="S2092" i="1"/>
  <c r="W2124" i="1" a="1"/>
  <c r="W2124" i="1" s="1"/>
  <c r="S2124" i="1"/>
  <c r="W2156" i="1" a="1"/>
  <c r="W2156" i="1" s="1"/>
  <c r="S2156" i="1"/>
  <c r="W2188" i="1" a="1"/>
  <c r="W2188" i="1" s="1"/>
  <c r="S2188" i="1"/>
  <c r="W2220" i="1" a="1"/>
  <c r="W2220" i="1" s="1"/>
  <c r="S2220" i="1"/>
  <c r="W2252" i="1" a="1"/>
  <c r="W2252" i="1" s="1"/>
  <c r="S2252" i="1"/>
  <c r="W2284" i="1" a="1"/>
  <c r="W2284" i="1" s="1"/>
  <c r="S2284" i="1"/>
  <c r="W2316" i="1" a="1"/>
  <c r="W2316" i="1" s="1"/>
  <c r="S2316" i="1"/>
  <c r="W2348" i="1" a="1"/>
  <c r="W2348" i="1" s="1"/>
  <c r="S2348" i="1"/>
  <c r="W2380" i="1" a="1"/>
  <c r="W2380" i="1" s="1"/>
  <c r="S2380" i="1"/>
  <c r="W2412" i="1" a="1"/>
  <c r="W2412" i="1" s="1"/>
  <c r="S2412" i="1"/>
  <c r="W2444" i="1" a="1"/>
  <c r="W2444" i="1" s="1"/>
  <c r="S2444" i="1"/>
  <c r="W2414" i="1" a="1"/>
  <c r="W2414" i="1" s="1"/>
  <c r="S2414" i="1"/>
  <c r="W2029" i="1" a="1"/>
  <c r="W2029" i="1" s="1"/>
  <c r="S2029" i="1"/>
  <c r="W2069" i="1" a="1"/>
  <c r="W2069" i="1" s="1"/>
  <c r="S2069" i="1"/>
  <c r="W2101" i="1" a="1"/>
  <c r="W2101" i="1" s="1"/>
  <c r="S2101" i="1"/>
  <c r="W2141" i="1" a="1"/>
  <c r="W2141" i="1" s="1"/>
  <c r="S2141" i="1"/>
  <c r="W2173" i="1" a="1"/>
  <c r="W2173" i="1" s="1"/>
  <c r="S2173" i="1"/>
  <c r="W2205" i="1" a="1"/>
  <c r="W2205" i="1" s="1"/>
  <c r="S2205" i="1"/>
  <c r="W2237" i="1" a="1"/>
  <c r="W2237" i="1" s="1"/>
  <c r="S2237" i="1"/>
  <c r="W2269" i="1" a="1"/>
  <c r="W2269" i="1" s="1"/>
  <c r="S2269" i="1"/>
  <c r="W2301" i="1" a="1"/>
  <c r="W2301" i="1" s="1"/>
  <c r="S2301" i="1"/>
  <c r="W2333" i="1" a="1"/>
  <c r="W2333" i="1" s="1"/>
  <c r="S2333" i="1"/>
  <c r="W2365" i="1" a="1"/>
  <c r="W2365" i="1" s="1"/>
  <c r="S2365" i="1"/>
  <c r="W2397" i="1" a="1"/>
  <c r="W2397" i="1" s="1"/>
  <c r="S2397" i="1"/>
  <c r="W2429" i="1" a="1"/>
  <c r="W2429" i="1" s="1"/>
  <c r="S2429" i="1"/>
  <c r="W2262" i="1" a="1"/>
  <c r="W2262" i="1" s="1"/>
  <c r="S2262" i="1"/>
  <c r="W2422" i="1" a="1"/>
  <c r="W2422" i="1" s="1"/>
  <c r="S2422" i="1"/>
  <c r="V2097" i="1"/>
  <c r="V2122" i="1"/>
  <c r="V2147" i="1"/>
  <c r="W3772" i="1" a="1"/>
  <c r="W3772" i="1" s="1"/>
  <c r="S3772" i="1"/>
  <c r="W3163" i="1" a="1"/>
  <c r="W3163" i="1" s="1"/>
  <c r="S3163" i="1"/>
  <c r="W3195" i="1" a="1"/>
  <c r="W3195" i="1" s="1"/>
  <c r="S3195" i="1"/>
  <c r="W3227" i="1" a="1"/>
  <c r="W3227" i="1" s="1"/>
  <c r="S3227" i="1"/>
  <c r="W3259" i="1" a="1"/>
  <c r="W3259" i="1" s="1"/>
  <c r="S3259" i="1"/>
  <c r="W3291" i="1" a="1"/>
  <c r="W3291" i="1" s="1"/>
  <c r="S3291" i="1"/>
  <c r="W3323" i="1" a="1"/>
  <c r="W3323" i="1" s="1"/>
  <c r="S3323" i="1"/>
  <c r="W3355" i="1" a="1"/>
  <c r="W3355" i="1" s="1"/>
  <c r="S3355" i="1"/>
  <c r="W3387" i="1" a="1"/>
  <c r="W3387" i="1" s="1"/>
  <c r="S3387" i="1"/>
  <c r="W3419" i="1" a="1"/>
  <c r="W3419" i="1" s="1"/>
  <c r="S3419" i="1"/>
  <c r="W3451" i="1" a="1"/>
  <c r="W3451" i="1" s="1"/>
  <c r="S3451" i="1"/>
  <c r="W3759" i="1" a="1"/>
  <c r="W3759" i="1" s="1"/>
  <c r="S3759" i="1"/>
  <c r="W3164" i="1" a="1"/>
  <c r="W3164" i="1" s="1"/>
  <c r="S3164" i="1"/>
  <c r="W3196" i="1" a="1"/>
  <c r="W3196" i="1" s="1"/>
  <c r="S3196" i="1"/>
  <c r="W3228" i="1" a="1"/>
  <c r="W3228" i="1" s="1"/>
  <c r="S3228" i="1"/>
  <c r="W3268" i="1" a="1"/>
  <c r="W3268" i="1" s="1"/>
  <c r="S3268" i="1"/>
  <c r="W3300" i="1" a="1"/>
  <c r="W3300" i="1" s="1"/>
  <c r="S3300" i="1"/>
  <c r="W3332" i="1" a="1"/>
  <c r="W3332" i="1" s="1"/>
  <c r="S3332" i="1"/>
  <c r="W3364" i="1" a="1"/>
  <c r="W3364" i="1" s="1"/>
  <c r="S3364" i="1"/>
  <c r="W3396" i="1" a="1"/>
  <c r="W3396" i="1" s="1"/>
  <c r="S3396" i="1"/>
  <c r="W3428" i="1" a="1"/>
  <c r="W3428" i="1" s="1"/>
  <c r="S3428" i="1"/>
  <c r="W3460" i="1" a="1"/>
  <c r="W3460" i="1" s="1"/>
  <c r="S3460" i="1"/>
  <c r="W3131" i="1" a="1"/>
  <c r="W3131" i="1" s="1"/>
  <c r="S3131" i="1"/>
  <c r="W3469" i="1" a="1"/>
  <c r="W3469" i="1" s="1"/>
  <c r="S3469" i="1"/>
  <c r="W3501" i="1" a="1"/>
  <c r="W3501" i="1" s="1"/>
  <c r="S3501" i="1"/>
  <c r="W3461" i="1" a="1"/>
  <c r="W3461" i="1" s="1"/>
  <c r="S3461" i="1"/>
  <c r="W3124" i="1" a="1"/>
  <c r="W3124" i="1" s="1"/>
  <c r="S3124" i="1"/>
  <c r="W2846" i="1" a="1"/>
  <c r="W2846" i="1" s="1"/>
  <c r="S2846" i="1"/>
  <c r="W3785" i="1" a="1"/>
  <c r="W3785" i="1" s="1"/>
  <c r="S3785" i="1"/>
  <c r="W3817" i="1" a="1"/>
  <c r="W3817" i="1" s="1"/>
  <c r="S3817" i="1"/>
  <c r="W3849" i="1" a="1"/>
  <c r="W3849" i="1" s="1"/>
  <c r="S3849" i="1"/>
  <c r="W3881" i="1" a="1"/>
  <c r="W3881" i="1" s="1"/>
  <c r="S3881" i="1"/>
  <c r="W3913" i="1" a="1"/>
  <c r="W3913" i="1" s="1"/>
  <c r="S3913" i="1"/>
  <c r="W3945" i="1" a="1"/>
  <c r="W3945" i="1" s="1"/>
  <c r="S3945" i="1"/>
  <c r="W3977" i="1" a="1"/>
  <c r="W3977" i="1" s="1"/>
  <c r="S3977" i="1"/>
  <c r="W3986" i="1" a="1"/>
  <c r="W3986" i="1" s="1"/>
  <c r="S3986" i="1"/>
  <c r="W3531" i="1" a="1"/>
  <c r="W3531" i="1" s="1"/>
  <c r="S3531" i="1"/>
  <c r="W3563" i="1" a="1"/>
  <c r="W3563" i="1" s="1"/>
  <c r="S3563" i="1"/>
  <c r="W3595" i="1" a="1"/>
  <c r="W3595" i="1" s="1"/>
  <c r="S3595" i="1"/>
  <c r="W3627" i="1" a="1"/>
  <c r="W3627" i="1" s="1"/>
  <c r="S3627" i="1"/>
  <c r="W3659" i="1" a="1"/>
  <c r="W3659" i="1" s="1"/>
  <c r="S3659" i="1"/>
  <c r="W3691" i="1" a="1"/>
  <c r="W3691" i="1" s="1"/>
  <c r="S3691" i="1"/>
  <c r="W3723" i="1" a="1"/>
  <c r="W3723" i="1" s="1"/>
  <c r="S3723" i="1"/>
  <c r="W3755" i="1" a="1"/>
  <c r="W3755" i="1" s="1"/>
  <c r="S3755" i="1"/>
  <c r="W3510" i="1" a="1"/>
  <c r="W3510" i="1" s="1"/>
  <c r="S3510" i="1"/>
  <c r="W3471" i="1" a="1"/>
  <c r="W3471" i="1" s="1"/>
  <c r="S3471" i="1"/>
  <c r="W3503" i="1" a="1"/>
  <c r="W3503" i="1" s="1"/>
  <c r="S3503" i="1"/>
  <c r="W3143" i="1" a="1"/>
  <c r="W3143" i="1" s="1"/>
  <c r="S3143" i="1"/>
  <c r="W3183" i="1" a="1"/>
  <c r="W3183" i="1" s="1"/>
  <c r="S3183" i="1"/>
  <c r="W3215" i="1" a="1"/>
  <c r="W3215" i="1" s="1"/>
  <c r="S3215" i="1"/>
  <c r="W3255" i="1" a="1"/>
  <c r="W3255" i="1" s="1"/>
  <c r="S3255" i="1"/>
  <c r="W3287" i="1" a="1"/>
  <c r="W3287" i="1" s="1"/>
  <c r="S3287" i="1"/>
  <c r="W3327" i="1" a="1"/>
  <c r="W3327" i="1" s="1"/>
  <c r="S3327" i="1"/>
  <c r="W3367" i="1" a="1"/>
  <c r="W3367" i="1" s="1"/>
  <c r="S3367" i="1"/>
  <c r="W3399" i="1" a="1"/>
  <c r="W3399" i="1" s="1"/>
  <c r="S3399" i="1"/>
  <c r="W3431" i="1" a="1"/>
  <c r="W3431" i="1" s="1"/>
  <c r="S3431" i="1"/>
  <c r="W3463" i="1" a="1"/>
  <c r="W3463" i="1" s="1"/>
  <c r="S3463" i="1"/>
  <c r="W3134" i="1" a="1"/>
  <c r="W3134" i="1" s="1"/>
  <c r="S3134" i="1"/>
  <c r="W2456" i="1" a="1"/>
  <c r="W2456" i="1" s="1"/>
  <c r="S2456" i="1"/>
  <c r="W2488" i="1" a="1"/>
  <c r="W2488" i="1" s="1"/>
  <c r="S2488" i="1"/>
  <c r="W2520" i="1" a="1"/>
  <c r="W2520" i="1" s="1"/>
  <c r="S2520" i="1"/>
  <c r="W2552" i="1" a="1"/>
  <c r="W2552" i="1" s="1"/>
  <c r="S2552" i="1"/>
  <c r="W2584" i="1" a="1"/>
  <c r="W2584" i="1" s="1"/>
  <c r="S2584" i="1"/>
  <c r="W2616" i="1" a="1"/>
  <c r="W2616" i="1" s="1"/>
  <c r="S2616" i="1"/>
  <c r="W2648" i="1" a="1"/>
  <c r="W2648" i="1" s="1"/>
  <c r="S2648" i="1"/>
  <c r="W2680" i="1" a="1"/>
  <c r="W2680" i="1" s="1"/>
  <c r="S2680" i="1"/>
  <c r="W2712" i="1" a="1"/>
  <c r="W2712" i="1" s="1"/>
  <c r="S2712" i="1"/>
  <c r="W2744" i="1" a="1"/>
  <c r="W2744" i="1" s="1"/>
  <c r="S2744" i="1"/>
  <c r="W2776" i="1" a="1"/>
  <c r="W2776" i="1" s="1"/>
  <c r="S2776" i="1"/>
  <c r="W2808" i="1" a="1"/>
  <c r="W2808" i="1" s="1"/>
  <c r="S2808" i="1"/>
  <c r="W2840" i="1" a="1"/>
  <c r="W2840" i="1" s="1"/>
  <c r="S2840" i="1"/>
  <c r="W2872" i="1" a="1"/>
  <c r="W2872" i="1" s="1"/>
  <c r="S2872" i="1"/>
  <c r="W3803" i="1" a="1"/>
  <c r="W3803" i="1" s="1"/>
  <c r="S3803" i="1"/>
  <c r="W3835" i="1" a="1"/>
  <c r="W3835" i="1" s="1"/>
  <c r="S3835" i="1"/>
  <c r="W3867" i="1" a="1"/>
  <c r="W3867" i="1" s="1"/>
  <c r="S3867" i="1"/>
  <c r="W3899" i="1" a="1"/>
  <c r="W3899" i="1" s="1"/>
  <c r="S3899" i="1"/>
  <c r="W3931" i="1" a="1"/>
  <c r="W3931" i="1" s="1"/>
  <c r="S3931" i="1"/>
  <c r="W3963" i="1" a="1"/>
  <c r="W3963" i="1" s="1"/>
  <c r="S3963" i="1"/>
  <c r="W3995" i="1" a="1"/>
  <c r="W3995" i="1" s="1"/>
  <c r="S3995" i="1"/>
  <c r="W2457" i="1" a="1"/>
  <c r="W2457" i="1" s="1"/>
  <c r="S2457" i="1"/>
  <c r="W2489" i="1" a="1"/>
  <c r="W2489" i="1" s="1"/>
  <c r="S2489" i="1"/>
  <c r="W2521" i="1" a="1"/>
  <c r="W2521" i="1" s="1"/>
  <c r="S2521" i="1"/>
  <c r="W2553" i="1" a="1"/>
  <c r="W2553" i="1" s="1"/>
  <c r="S2553" i="1"/>
  <c r="W2585" i="1" a="1"/>
  <c r="W2585" i="1" s="1"/>
  <c r="S2585" i="1"/>
  <c r="W2617" i="1" a="1"/>
  <c r="W2617" i="1" s="1"/>
  <c r="S2617" i="1"/>
  <c r="W2649" i="1" a="1"/>
  <c r="W2649" i="1" s="1"/>
  <c r="S2649" i="1"/>
  <c r="W2681" i="1" a="1"/>
  <c r="W2681" i="1" s="1"/>
  <c r="S2681" i="1"/>
  <c r="W2713" i="1" a="1"/>
  <c r="W2713" i="1" s="1"/>
  <c r="S2713" i="1"/>
  <c r="W2753" i="1" a="1"/>
  <c r="W2753" i="1" s="1"/>
  <c r="S2753" i="1"/>
  <c r="W2785" i="1" a="1"/>
  <c r="W2785" i="1" s="1"/>
  <c r="S2785" i="1"/>
  <c r="W2817" i="1" a="1"/>
  <c r="W2817" i="1" s="1"/>
  <c r="S2817" i="1"/>
  <c r="W2857" i="1" a="1"/>
  <c r="W2857" i="1" s="1"/>
  <c r="S2857" i="1"/>
  <c r="W2889" i="1" a="1"/>
  <c r="W2889" i="1" s="1"/>
  <c r="S2889" i="1"/>
  <c r="V3812" i="1"/>
  <c r="V3874" i="1"/>
  <c r="V3938" i="1"/>
  <c r="W3767" i="1" a="1"/>
  <c r="W3767" i="1" s="1"/>
  <c r="S3767" i="1"/>
  <c r="W3465" i="1" a="1"/>
  <c r="W3465" i="1" s="1"/>
  <c r="S3465" i="1"/>
  <c r="V3248" i="1"/>
  <c r="V3385" i="1"/>
  <c r="W3128" i="1" a="1"/>
  <c r="W3128" i="1" s="1"/>
  <c r="S3128" i="1"/>
  <c r="V2901" i="1"/>
  <c r="V2965" i="1"/>
  <c r="V3029" i="1"/>
  <c r="V3093" i="1"/>
  <c r="W2490" i="1" a="1"/>
  <c r="W2490" i="1" s="1"/>
  <c r="S2490" i="1"/>
  <c r="W2578" i="1" a="1"/>
  <c r="W2578" i="1" s="1"/>
  <c r="S2578" i="1"/>
  <c r="W2666" i="1" a="1"/>
  <c r="W2666" i="1" s="1"/>
  <c r="S2666" i="1"/>
  <c r="W2866" i="1" a="1"/>
  <c r="W2866" i="1" s="1"/>
  <c r="S2866" i="1"/>
  <c r="V2482" i="1"/>
  <c r="V2566" i="1"/>
  <c r="V2628" i="1"/>
  <c r="V2709" i="1"/>
  <c r="V2754" i="1"/>
  <c r="V2847" i="1"/>
  <c r="V2233" i="1"/>
  <c r="V2272" i="1"/>
  <c r="V2079" i="1"/>
  <c r="V2103" i="1"/>
  <c r="V2178" i="1"/>
  <c r="V2203" i="1"/>
  <c r="W2215" i="1" a="1"/>
  <c r="W2215" i="1" s="1"/>
  <c r="S2215" i="1"/>
  <c r="W2247" i="1" a="1"/>
  <c r="W2247" i="1" s="1"/>
  <c r="S2247" i="1"/>
  <c r="W2279" i="1" a="1"/>
  <c r="W2279" i="1" s="1"/>
  <c r="S2279" i="1"/>
  <c r="W2311" i="1" a="1"/>
  <c r="W2311" i="1" s="1"/>
  <c r="S2311" i="1"/>
  <c r="W2343" i="1" a="1"/>
  <c r="W2343" i="1" s="1"/>
  <c r="S2343" i="1"/>
  <c r="W2375" i="1" a="1"/>
  <c r="W2375" i="1" s="1"/>
  <c r="S2375" i="1"/>
  <c r="W2407" i="1" a="1"/>
  <c r="W2407" i="1" s="1"/>
  <c r="S2407" i="1"/>
  <c r="W2447" i="1" a="1"/>
  <c r="W2447" i="1" s="1"/>
  <c r="S2447" i="1"/>
  <c r="V2115" i="1"/>
  <c r="V2142" i="1"/>
  <c r="W2032" i="1" a="1"/>
  <c r="W2032" i="1" s="1"/>
  <c r="S2032" i="1"/>
  <c r="W2072" i="1" a="1"/>
  <c r="W2072" i="1" s="1"/>
  <c r="S2072" i="1"/>
  <c r="W2112" i="1" a="1"/>
  <c r="W2112" i="1" s="1"/>
  <c r="S2112" i="1"/>
  <c r="W2144" i="1" a="1"/>
  <c r="W2144" i="1" s="1"/>
  <c r="S2144" i="1"/>
  <c r="W2176" i="1" a="1"/>
  <c r="W2176" i="1" s="1"/>
  <c r="S2176" i="1"/>
  <c r="W2208" i="1" a="1"/>
  <c r="W2208" i="1" s="1"/>
  <c r="S2208" i="1"/>
  <c r="W2240" i="1" a="1"/>
  <c r="W2240" i="1" s="1"/>
  <c r="S2240" i="1"/>
  <c r="W2280" i="1" a="1"/>
  <c r="W2280" i="1" s="1"/>
  <c r="S2280" i="1"/>
  <c r="W2312" i="1" a="1"/>
  <c r="W2312" i="1" s="1"/>
  <c r="S2312" i="1"/>
  <c r="W2344" i="1" a="1"/>
  <c r="W2344" i="1" s="1"/>
  <c r="S2344" i="1"/>
  <c r="W2384" i="1" a="1"/>
  <c r="W2384" i="1" s="1"/>
  <c r="S2384" i="1"/>
  <c r="W2416" i="1" a="1"/>
  <c r="W2416" i="1" s="1"/>
  <c r="S2416" i="1"/>
  <c r="V2217" i="1"/>
  <c r="W2438" i="1" a="1"/>
  <c r="W2438" i="1" s="1"/>
  <c r="S2438" i="1"/>
  <c r="V2118" i="1"/>
  <c r="V2143" i="1"/>
  <c r="V2169" i="1"/>
  <c r="V2194" i="1"/>
  <c r="W2249" i="1" a="1"/>
  <c r="W2249" i="1" s="1"/>
  <c r="S2249" i="1"/>
  <c r="V2322" i="1"/>
  <c r="W2218" i="1" a="1"/>
  <c r="W2218" i="1" s="1"/>
  <c r="S2218" i="1"/>
  <c r="W2282" i="1" a="1"/>
  <c r="W2282" i="1" s="1"/>
  <c r="S2282" i="1"/>
  <c r="W2338" i="1" a="1"/>
  <c r="W2338" i="1" s="1"/>
  <c r="S2338" i="1"/>
  <c r="W2386" i="1" a="1"/>
  <c r="W2386" i="1" s="1"/>
  <c r="S2386" i="1"/>
  <c r="W2426" i="1" a="1"/>
  <c r="W2426" i="1" s="1"/>
  <c r="S2426" i="1"/>
  <c r="W2235" i="1" a="1"/>
  <c r="W2235" i="1" s="1"/>
  <c r="S2235" i="1"/>
  <c r="W2451" i="1" a="1"/>
  <c r="W2451" i="1" s="1"/>
  <c r="S2451" i="1"/>
  <c r="V3850" i="1"/>
  <c r="V3914" i="1"/>
  <c r="V3980" i="1"/>
  <c r="V3557" i="1"/>
  <c r="V3666" i="1"/>
  <c r="V3741" i="1"/>
  <c r="W3506" i="1" a="1"/>
  <c r="W3506" i="1" s="1"/>
  <c r="S3506" i="1"/>
  <c r="W3402" i="1" a="1"/>
  <c r="W3402" i="1" s="1"/>
  <c r="S3402" i="1"/>
  <c r="V3162" i="1"/>
  <c r="V3374" i="1"/>
  <c r="V3401" i="1"/>
  <c r="V3133" i="1"/>
  <c r="V2934" i="1"/>
  <c r="V3062" i="1"/>
  <c r="V2459" i="1"/>
  <c r="V2523" i="1"/>
  <c r="V2677" i="1"/>
  <c r="V2732" i="1"/>
  <c r="V2819" i="1"/>
  <c r="V2849" i="1"/>
  <c r="V3789" i="1"/>
  <c r="V3852" i="1"/>
  <c r="V3916" i="1"/>
  <c r="W3520" i="1" a="1"/>
  <c r="W3520" i="1" s="1"/>
  <c r="S3520" i="1"/>
  <c r="W3560" i="1" a="1"/>
  <c r="W3560" i="1" s="1"/>
  <c r="S3560" i="1"/>
  <c r="W3592" i="1" a="1"/>
  <c r="W3592" i="1" s="1"/>
  <c r="S3592" i="1"/>
  <c r="W3624" i="1" a="1"/>
  <c r="W3624" i="1" s="1"/>
  <c r="S3624" i="1"/>
  <c r="W3656" i="1" a="1"/>
  <c r="W3656" i="1" s="1"/>
  <c r="S3656" i="1"/>
  <c r="W3688" i="1" a="1"/>
  <c r="W3688" i="1" s="1"/>
  <c r="S3688" i="1"/>
  <c r="W3720" i="1" a="1"/>
  <c r="W3720" i="1" s="1"/>
  <c r="S3720" i="1"/>
  <c r="W3752" i="1" a="1"/>
  <c r="W3752" i="1" s="1"/>
  <c r="S3752" i="1"/>
  <c r="V3517" i="1"/>
  <c r="V3543" i="1"/>
  <c r="W3727" i="1" a="1"/>
  <c r="W3727" i="1" s="1"/>
  <c r="S3727" i="1"/>
  <c r="W3483" i="1" a="1"/>
  <c r="W3483" i="1" s="1"/>
  <c r="S3483" i="1"/>
  <c r="V3478" i="1"/>
  <c r="V3165" i="1"/>
  <c r="V3250" i="1"/>
  <c r="W3138" i="1" a="1"/>
  <c r="W3138" i="1" s="1"/>
  <c r="S3138" i="1"/>
  <c r="V2935" i="1"/>
  <c r="W2468" i="1" a="1"/>
  <c r="W2468" i="1" s="1"/>
  <c r="S2468" i="1"/>
  <c r="W2532" i="1" a="1"/>
  <c r="W2532" i="1" s="1"/>
  <c r="S2532" i="1"/>
  <c r="W2644" i="1" a="1"/>
  <c r="W2644" i="1" s="1"/>
  <c r="S2644" i="1"/>
  <c r="W2756" i="1" a="1"/>
  <c r="W2756" i="1" s="1"/>
  <c r="S2756" i="1"/>
  <c r="W2804" i="1" a="1"/>
  <c r="W2804" i="1" s="1"/>
  <c r="S2804" i="1"/>
  <c r="W2844" i="1" a="1"/>
  <c r="W2844" i="1" s="1"/>
  <c r="S2844" i="1"/>
  <c r="V2524" i="1"/>
  <c r="V2547" i="1"/>
  <c r="V2690" i="1"/>
  <c r="V2711" i="1"/>
  <c r="V2796" i="1"/>
  <c r="V2861" i="1"/>
  <c r="V3804" i="1"/>
  <c r="V3866" i="1"/>
  <c r="V3930" i="1"/>
  <c r="W3529" i="1" a="1"/>
  <c r="W3529" i="1" s="1"/>
  <c r="S3529" i="1"/>
  <c r="W3569" i="1" a="1"/>
  <c r="W3569" i="1" s="1"/>
  <c r="S3569" i="1"/>
  <c r="W3601" i="1" a="1"/>
  <c r="W3601" i="1" s="1"/>
  <c r="S3601" i="1"/>
  <c r="W3633" i="1" a="1"/>
  <c r="W3633" i="1" s="1"/>
  <c r="S3633" i="1"/>
  <c r="W3665" i="1" a="1"/>
  <c r="W3665" i="1" s="1"/>
  <c r="S3665" i="1"/>
  <c r="W3705" i="1" a="1"/>
  <c r="W3705" i="1" s="1"/>
  <c r="S3705" i="1"/>
  <c r="W3737" i="1" a="1"/>
  <c r="W3737" i="1" s="1"/>
  <c r="S3737" i="1"/>
  <c r="W3769" i="1" a="1"/>
  <c r="W3769" i="1" s="1"/>
  <c r="S3769" i="1"/>
  <c r="V3700" i="1"/>
  <c r="V3253" i="1"/>
  <c r="V2952" i="1"/>
  <c r="V3016" i="1"/>
  <c r="V3080" i="1"/>
  <c r="V2501" i="1"/>
  <c r="V2558" i="1"/>
  <c r="V2620" i="1"/>
  <c r="V2679" i="1"/>
  <c r="V2759" i="1"/>
  <c r="W3800" i="1" a="1"/>
  <c r="W3800" i="1" s="1"/>
  <c r="S3800" i="1"/>
  <c r="W3840" i="1" a="1"/>
  <c r="W3840" i="1" s="1"/>
  <c r="S3840" i="1"/>
  <c r="W3872" i="1" a="1"/>
  <c r="W3872" i="1" s="1"/>
  <c r="S3872" i="1"/>
  <c r="W3904" i="1" a="1"/>
  <c r="W3904" i="1" s="1"/>
  <c r="S3904" i="1"/>
  <c r="W3936" i="1" a="1"/>
  <c r="W3936" i="1" s="1"/>
  <c r="S3936" i="1"/>
  <c r="W3968" i="1" a="1"/>
  <c r="W3968" i="1" s="1"/>
  <c r="S3968" i="1"/>
  <c r="W4000" i="1" a="1"/>
  <c r="W4000" i="1" s="1"/>
  <c r="S4000" i="1"/>
  <c r="V3983" i="1"/>
  <c r="V3591" i="1"/>
  <c r="V3746" i="1"/>
  <c r="V3421" i="1"/>
  <c r="V3448" i="1"/>
  <c r="V2905" i="1"/>
  <c r="V2969" i="1"/>
  <c r="V3033" i="1"/>
  <c r="V3097" i="1"/>
  <c r="V2476" i="1"/>
  <c r="V2539" i="1"/>
  <c r="V2682" i="1"/>
  <c r="V2786" i="1"/>
  <c r="V2853" i="1"/>
  <c r="V3855" i="1"/>
  <c r="V3626" i="1"/>
  <c r="V3658" i="1"/>
  <c r="W3488" i="1" a="1"/>
  <c r="W3488" i="1" s="1"/>
  <c r="S3488" i="1"/>
  <c r="V3194" i="1"/>
  <c r="V3330" i="1"/>
  <c r="V2954" i="1"/>
  <c r="V3018" i="1"/>
  <c r="V3082" i="1"/>
  <c r="V2503" i="1"/>
  <c r="V2587" i="1"/>
  <c r="V2647" i="1"/>
  <c r="W3978" i="1" a="1"/>
  <c r="W3978" i="1" s="1"/>
  <c r="S3978" i="1"/>
  <c r="V3807" i="1"/>
  <c r="V3934" i="1"/>
  <c r="V3660" i="1"/>
  <c r="V3765" i="1"/>
  <c r="V3197" i="1"/>
  <c r="V3282" i="1"/>
  <c r="V3309" i="1"/>
  <c r="V2955" i="1"/>
  <c r="V3019" i="1"/>
  <c r="V3083" i="1"/>
  <c r="V2492" i="1"/>
  <c r="V2551" i="1"/>
  <c r="V2613" i="1"/>
  <c r="V2775" i="1"/>
  <c r="V2802" i="1"/>
  <c r="V3898" i="1"/>
  <c r="V3554" i="1"/>
  <c r="V3581" i="1"/>
  <c r="W3496" i="1" a="1"/>
  <c r="W3496" i="1" s="1"/>
  <c r="S3496" i="1"/>
  <c r="V3502" i="1"/>
  <c r="V3160" i="1"/>
  <c r="V3272" i="1"/>
  <c r="V3453" i="1"/>
  <c r="V2956" i="1"/>
  <c r="V3020" i="1"/>
  <c r="V3084" i="1"/>
  <c r="V2519" i="1"/>
  <c r="V2603" i="1"/>
  <c r="V2685" i="1"/>
  <c r="V2815" i="1"/>
  <c r="W3518" i="1" a="1"/>
  <c r="W3518" i="1" s="1"/>
  <c r="S3518" i="1"/>
  <c r="W3574" i="1" a="1"/>
  <c r="W3574" i="1" s="1"/>
  <c r="S3574" i="1"/>
  <c r="W3606" i="1" a="1"/>
  <c r="W3606" i="1" s="1"/>
  <c r="S3606" i="1"/>
  <c r="W3638" i="1" a="1"/>
  <c r="W3638" i="1" s="1"/>
  <c r="S3638" i="1"/>
  <c r="W3670" i="1" a="1"/>
  <c r="W3670" i="1" s="1"/>
  <c r="S3670" i="1"/>
  <c r="W3702" i="1" a="1"/>
  <c r="W3702" i="1" s="1"/>
  <c r="S3702" i="1"/>
  <c r="W3750" i="1" a="1"/>
  <c r="W3750" i="1" s="1"/>
  <c r="S3750" i="1"/>
  <c r="V3583" i="1"/>
  <c r="V3724" i="1"/>
  <c r="W3497" i="1" a="1"/>
  <c r="W3497" i="1" s="1"/>
  <c r="S3497" i="1"/>
  <c r="V3200" i="1"/>
  <c r="W2036" i="1" a="1"/>
  <c r="W2036" i="1" s="1"/>
  <c r="S2036" i="1"/>
  <c r="W2068" i="1" a="1"/>
  <c r="W2068" i="1" s="1"/>
  <c r="S2068" i="1"/>
  <c r="W2100" i="1" a="1"/>
  <c r="W2100" i="1" s="1"/>
  <c r="S2100" i="1"/>
  <c r="W2132" i="1" a="1"/>
  <c r="W2132" i="1" s="1"/>
  <c r="S2132" i="1"/>
  <c r="W2164" i="1" a="1"/>
  <c r="W2164" i="1" s="1"/>
  <c r="S2164" i="1"/>
  <c r="W2196" i="1" a="1"/>
  <c r="W2196" i="1" s="1"/>
  <c r="S2196" i="1"/>
  <c r="W2228" i="1" a="1"/>
  <c r="W2228" i="1" s="1"/>
  <c r="S2228" i="1"/>
  <c r="W2260" i="1" a="1"/>
  <c r="W2260" i="1" s="1"/>
  <c r="S2260" i="1"/>
  <c r="W2292" i="1" a="1"/>
  <c r="W2292" i="1" s="1"/>
  <c r="S2292" i="1"/>
  <c r="W2324" i="1" a="1"/>
  <c r="W2324" i="1" s="1"/>
  <c r="S2324" i="1"/>
  <c r="W2356" i="1" a="1"/>
  <c r="W2356" i="1" s="1"/>
  <c r="S2356" i="1"/>
  <c r="W2388" i="1" a="1"/>
  <c r="W2388" i="1" s="1"/>
  <c r="S2388" i="1"/>
  <c r="W2420" i="1" a="1"/>
  <c r="W2420" i="1" s="1"/>
  <c r="S2420" i="1"/>
  <c r="W2452" i="1" a="1"/>
  <c r="W2452" i="1" s="1"/>
  <c r="S2452" i="1"/>
  <c r="W2037" i="1" a="1"/>
  <c r="W2037" i="1" s="1"/>
  <c r="S2037" i="1"/>
  <c r="W2077" i="1" a="1"/>
  <c r="W2077" i="1" s="1"/>
  <c r="S2077" i="1"/>
  <c r="W2117" i="1" a="1"/>
  <c r="W2117" i="1" s="1"/>
  <c r="S2117" i="1"/>
  <c r="W2149" i="1" a="1"/>
  <c r="W2149" i="1" s="1"/>
  <c r="S2149" i="1"/>
  <c r="W2181" i="1" a="1"/>
  <c r="W2181" i="1" s="1"/>
  <c r="S2181" i="1"/>
  <c r="W2213" i="1" a="1"/>
  <c r="W2213" i="1" s="1"/>
  <c r="S2213" i="1"/>
  <c r="W2245" i="1" a="1"/>
  <c r="W2245" i="1" s="1"/>
  <c r="S2245" i="1"/>
  <c r="W2277" i="1" a="1"/>
  <c r="W2277" i="1" s="1"/>
  <c r="S2277" i="1"/>
  <c r="W2309" i="1" a="1"/>
  <c r="W2309" i="1" s="1"/>
  <c r="S2309" i="1"/>
  <c r="W2341" i="1" a="1"/>
  <c r="W2341" i="1" s="1"/>
  <c r="S2341" i="1"/>
  <c r="W2373" i="1" a="1"/>
  <c r="W2373" i="1" s="1"/>
  <c r="S2373" i="1"/>
  <c r="W2405" i="1" a="1"/>
  <c r="W2405" i="1" s="1"/>
  <c r="S2405" i="1"/>
  <c r="W2437" i="1" a="1"/>
  <c r="W2437" i="1" s="1"/>
  <c r="S2437" i="1"/>
  <c r="W2371" i="1" a="1"/>
  <c r="W2371" i="1" s="1"/>
  <c r="S2371" i="1"/>
  <c r="W2326" i="1" a="1"/>
  <c r="W2326" i="1" s="1"/>
  <c r="S2326" i="1"/>
  <c r="V2323" i="1"/>
  <c r="V2073" i="1"/>
  <c r="W3171" i="1" a="1"/>
  <c r="W3171" i="1" s="1"/>
  <c r="S3171" i="1"/>
  <c r="W3203" i="1" a="1"/>
  <c r="W3203" i="1" s="1"/>
  <c r="S3203" i="1"/>
  <c r="W3235" i="1" a="1"/>
  <c r="W3235" i="1" s="1"/>
  <c r="S3235" i="1"/>
  <c r="W3267" i="1" a="1"/>
  <c r="W3267" i="1" s="1"/>
  <c r="S3267" i="1"/>
  <c r="W3299" i="1" a="1"/>
  <c r="W3299" i="1" s="1"/>
  <c r="S3299" i="1"/>
  <c r="W3331" i="1" a="1"/>
  <c r="W3331" i="1" s="1"/>
  <c r="S3331" i="1"/>
  <c r="W3363" i="1" a="1"/>
  <c r="W3363" i="1" s="1"/>
  <c r="S3363" i="1"/>
  <c r="W3395" i="1" a="1"/>
  <c r="W3395" i="1" s="1"/>
  <c r="S3395" i="1"/>
  <c r="W3427" i="1" a="1"/>
  <c r="W3427" i="1" s="1"/>
  <c r="S3427" i="1"/>
  <c r="W3459" i="1" a="1"/>
  <c r="W3459" i="1" s="1"/>
  <c r="S3459" i="1"/>
  <c r="W3492" i="1" a="1"/>
  <c r="W3492" i="1" s="1"/>
  <c r="S3492" i="1"/>
  <c r="W3172" i="1" a="1"/>
  <c r="W3172" i="1" s="1"/>
  <c r="S3172" i="1"/>
  <c r="W3204" i="1" a="1"/>
  <c r="W3204" i="1" s="1"/>
  <c r="S3204" i="1"/>
  <c r="W3244" i="1" a="1"/>
  <c r="W3244" i="1" s="1"/>
  <c r="S3244" i="1"/>
  <c r="W3276" i="1" a="1"/>
  <c r="W3276" i="1" s="1"/>
  <c r="S3276" i="1"/>
  <c r="W3308" i="1" a="1"/>
  <c r="W3308" i="1" s="1"/>
  <c r="S3308" i="1"/>
  <c r="W3340" i="1" a="1"/>
  <c r="W3340" i="1" s="1"/>
  <c r="S3340" i="1"/>
  <c r="W3372" i="1" a="1"/>
  <c r="W3372" i="1" s="1"/>
  <c r="S3372" i="1"/>
  <c r="W3404" i="1" a="1"/>
  <c r="W3404" i="1" s="1"/>
  <c r="S3404" i="1"/>
  <c r="W3436" i="1" a="1"/>
  <c r="W3436" i="1" s="1"/>
  <c r="S3436" i="1"/>
  <c r="W3468" i="1" a="1"/>
  <c r="W3468" i="1" s="1"/>
  <c r="S3468" i="1"/>
  <c r="W3139" i="1" a="1"/>
  <c r="W3139" i="1" s="1"/>
  <c r="S3139" i="1"/>
  <c r="W3477" i="1" a="1"/>
  <c r="W3477" i="1" s="1"/>
  <c r="S3477" i="1"/>
  <c r="W3509" i="1" a="1"/>
  <c r="W3509" i="1" s="1"/>
  <c r="S3509" i="1"/>
  <c r="W3132" i="1" a="1"/>
  <c r="W3132" i="1" s="1"/>
  <c r="S3132" i="1"/>
  <c r="W2758" i="1" a="1"/>
  <c r="W2758" i="1" s="1"/>
  <c r="S2758" i="1"/>
  <c r="W2886" i="1" a="1"/>
  <c r="W2886" i="1" s="1"/>
  <c r="S2886" i="1"/>
  <c r="W3793" i="1" a="1"/>
  <c r="W3793" i="1" s="1"/>
  <c r="S3793" i="1"/>
  <c r="W3825" i="1" a="1"/>
  <c r="W3825" i="1" s="1"/>
  <c r="S3825" i="1"/>
  <c r="W3857" i="1" a="1"/>
  <c r="W3857" i="1" s="1"/>
  <c r="S3857" i="1"/>
  <c r="W3889" i="1" a="1"/>
  <c r="W3889" i="1" s="1"/>
  <c r="S3889" i="1"/>
  <c r="W3921" i="1" a="1"/>
  <c r="W3921" i="1" s="1"/>
  <c r="S3921" i="1"/>
  <c r="W3953" i="1" a="1"/>
  <c r="W3953" i="1" s="1"/>
  <c r="S3953" i="1"/>
  <c r="W3985" i="1" a="1"/>
  <c r="W3985" i="1" s="1"/>
  <c r="S3985" i="1"/>
  <c r="W3539" i="1" a="1"/>
  <c r="W3539" i="1" s="1"/>
  <c r="S3539" i="1"/>
  <c r="W3571" i="1" a="1"/>
  <c r="W3571" i="1" s="1"/>
  <c r="S3571" i="1"/>
  <c r="W3603" i="1" a="1"/>
  <c r="W3603" i="1" s="1"/>
  <c r="S3603" i="1"/>
  <c r="W3635" i="1" a="1"/>
  <c r="W3635" i="1" s="1"/>
  <c r="S3635" i="1"/>
  <c r="W3667" i="1" a="1"/>
  <c r="W3667" i="1" s="1"/>
  <c r="S3667" i="1"/>
  <c r="W3699" i="1" a="1"/>
  <c r="W3699" i="1" s="1"/>
  <c r="S3699" i="1"/>
  <c r="W3731" i="1" a="1"/>
  <c r="W3731" i="1" s="1"/>
  <c r="S3731" i="1"/>
  <c r="W3763" i="1" a="1"/>
  <c r="W3763" i="1" s="1"/>
  <c r="S3763" i="1"/>
  <c r="W3141" i="1" a="1"/>
  <c r="W3141" i="1" s="1"/>
  <c r="S3141" i="1"/>
  <c r="W3479" i="1" a="1"/>
  <c r="W3479" i="1" s="1"/>
  <c r="S3479" i="1"/>
  <c r="W3511" i="1" a="1"/>
  <c r="W3511" i="1" s="1"/>
  <c r="S3511" i="1"/>
  <c r="W3151" i="1" a="1"/>
  <c r="W3151" i="1" s="1"/>
  <c r="S3151" i="1"/>
  <c r="W3191" i="1" a="1"/>
  <c r="W3191" i="1" s="1"/>
  <c r="S3191" i="1"/>
  <c r="W3231" i="1" a="1"/>
  <c r="W3231" i="1" s="1"/>
  <c r="S3231" i="1"/>
  <c r="W3263" i="1" a="1"/>
  <c r="W3263" i="1" s="1"/>
  <c r="S3263" i="1"/>
  <c r="W3295" i="1" a="1"/>
  <c r="W3295" i="1" s="1"/>
  <c r="S3295" i="1"/>
  <c r="W3335" i="1" a="1"/>
  <c r="W3335" i="1" s="1"/>
  <c r="S3335" i="1"/>
  <c r="W3375" i="1" a="1"/>
  <c r="W3375" i="1" s="1"/>
  <c r="S3375" i="1"/>
  <c r="W3407" i="1" a="1"/>
  <c r="W3407" i="1" s="1"/>
  <c r="S3407" i="1"/>
  <c r="W3439" i="1" a="1"/>
  <c r="W3439" i="1" s="1"/>
  <c r="S3439" i="1"/>
  <c r="W3142" i="1" a="1"/>
  <c r="W3142" i="1" s="1"/>
  <c r="S3142" i="1"/>
  <c r="W2464" i="1" a="1"/>
  <c r="W2464" i="1" s="1"/>
  <c r="S2464" i="1"/>
  <c r="W2496" i="1" a="1"/>
  <c r="W2496" i="1" s="1"/>
  <c r="S2496" i="1"/>
  <c r="W2528" i="1" a="1"/>
  <c r="W2528" i="1" s="1"/>
  <c r="S2528" i="1"/>
  <c r="W2560" i="1" a="1"/>
  <c r="W2560" i="1" s="1"/>
  <c r="S2560" i="1"/>
  <c r="W2592" i="1" a="1"/>
  <c r="W2592" i="1" s="1"/>
  <c r="S2592" i="1"/>
  <c r="W2624" i="1" a="1"/>
  <c r="W2624" i="1" s="1"/>
  <c r="S2624" i="1"/>
  <c r="W2656" i="1" a="1"/>
  <c r="W2656" i="1" s="1"/>
  <c r="S2656" i="1"/>
  <c r="W2688" i="1" a="1"/>
  <c r="W2688" i="1" s="1"/>
  <c r="S2688" i="1"/>
  <c r="W2720" i="1" a="1"/>
  <c r="W2720" i="1" s="1"/>
  <c r="S2720" i="1"/>
  <c r="W2752" i="1" a="1"/>
  <c r="W2752" i="1" s="1"/>
  <c r="S2752" i="1"/>
  <c r="W2784" i="1" a="1"/>
  <c r="W2784" i="1" s="1"/>
  <c r="S2784" i="1"/>
  <c r="W2816" i="1" a="1"/>
  <c r="W2816" i="1" s="1"/>
  <c r="S2816" i="1"/>
  <c r="W2848" i="1" a="1"/>
  <c r="W2848" i="1" s="1"/>
  <c r="S2848" i="1"/>
  <c r="W2880" i="1" a="1"/>
  <c r="W2880" i="1" s="1"/>
  <c r="S2880" i="1"/>
  <c r="W4002" i="1" a="1"/>
  <c r="W4002" i="1" s="1"/>
  <c r="S4002" i="1"/>
  <c r="W3811" i="1" a="1"/>
  <c r="W3811" i="1" s="1"/>
  <c r="S3811" i="1"/>
  <c r="W3843" i="1" a="1"/>
  <c r="W3843" i="1" s="1"/>
  <c r="S3843" i="1"/>
  <c r="W3875" i="1" a="1"/>
  <c r="W3875" i="1" s="1"/>
  <c r="S3875" i="1"/>
  <c r="W3907" i="1" a="1"/>
  <c r="W3907" i="1" s="1"/>
  <c r="S3907" i="1"/>
  <c r="W3939" i="1" a="1"/>
  <c r="W3939" i="1" s="1"/>
  <c r="S3939" i="1"/>
  <c r="W3971" i="1" a="1"/>
  <c r="W3971" i="1" s="1"/>
  <c r="S3971" i="1"/>
  <c r="W2465" i="1" a="1"/>
  <c r="W2465" i="1" s="1"/>
  <c r="S2465" i="1"/>
  <c r="W2497" i="1" a="1"/>
  <c r="W2497" i="1" s="1"/>
  <c r="S2497" i="1"/>
  <c r="W2529" i="1" a="1"/>
  <c r="W2529" i="1" s="1"/>
  <c r="S2529" i="1"/>
  <c r="W2561" i="1" a="1"/>
  <c r="W2561" i="1" s="1"/>
  <c r="S2561" i="1"/>
  <c r="W2593" i="1" a="1"/>
  <c r="W2593" i="1" s="1"/>
  <c r="S2593" i="1"/>
  <c r="W2625" i="1" a="1"/>
  <c r="W2625" i="1" s="1"/>
  <c r="S2625" i="1"/>
  <c r="W2657" i="1" a="1"/>
  <c r="W2657" i="1" s="1"/>
  <c r="S2657" i="1"/>
  <c r="W2689" i="1" a="1"/>
  <c r="W2689" i="1" s="1"/>
  <c r="S2689" i="1"/>
  <c r="W2721" i="1" a="1"/>
  <c r="W2721" i="1" s="1"/>
  <c r="S2721" i="1"/>
  <c r="W2761" i="1" a="1"/>
  <c r="W2761" i="1" s="1"/>
  <c r="S2761" i="1"/>
  <c r="W2793" i="1" a="1"/>
  <c r="W2793" i="1" s="1"/>
  <c r="S2793" i="1"/>
  <c r="W2825" i="1" a="1"/>
  <c r="W2825" i="1" s="1"/>
  <c r="S2825" i="1"/>
  <c r="W2865" i="1" a="1"/>
  <c r="W2865" i="1" s="1"/>
  <c r="S2865" i="1"/>
  <c r="V3786" i="1"/>
  <c r="V3847" i="1"/>
  <c r="V3911" i="1"/>
  <c r="W3136" i="1" a="1"/>
  <c r="W3136" i="1" s="1"/>
  <c r="S3136" i="1"/>
  <c r="V3013" i="1"/>
  <c r="V3077" i="1"/>
  <c r="W2498" i="1" a="1"/>
  <c r="W2498" i="1" s="1"/>
  <c r="S2498" i="1"/>
  <c r="W2594" i="1" a="1"/>
  <c r="W2594" i="1" s="1"/>
  <c r="S2594" i="1"/>
  <c r="W2706" i="1" a="1"/>
  <c r="W2706" i="1" s="1"/>
  <c r="S2706" i="1"/>
  <c r="V2455" i="1"/>
  <c r="V2522" i="1"/>
  <c r="V2605" i="1"/>
  <c r="V2794" i="1"/>
  <c r="V2307" i="1"/>
  <c r="V2027" i="1"/>
  <c r="V2050" i="1"/>
  <c r="V2075" i="1"/>
  <c r="V2099" i="1"/>
  <c r="V2006" i="1"/>
  <c r="W2395" i="1" a="1"/>
  <c r="W2395" i="1" s="1"/>
  <c r="S2395" i="1"/>
  <c r="V2102" i="1"/>
  <c r="V2126" i="1"/>
  <c r="V2151" i="1"/>
  <c r="V2177" i="1"/>
  <c r="V2202" i="1"/>
  <c r="V2334" i="1"/>
  <c r="V2374" i="1"/>
  <c r="V2418" i="1"/>
  <c r="W2223" i="1" a="1"/>
  <c r="W2223" i="1" s="1"/>
  <c r="S2223" i="1"/>
  <c r="W2255" i="1" a="1"/>
  <c r="W2255" i="1" s="1"/>
  <c r="S2255" i="1"/>
  <c r="W2287" i="1" a="1"/>
  <c r="W2287" i="1" s="1"/>
  <c r="S2287" i="1"/>
  <c r="W2319" i="1" a="1"/>
  <c r="W2319" i="1" s="1"/>
  <c r="S2319" i="1"/>
  <c r="W2351" i="1" a="1"/>
  <c r="W2351" i="1" s="1"/>
  <c r="S2351" i="1"/>
  <c r="W2383" i="1" a="1"/>
  <c r="W2383" i="1" s="1"/>
  <c r="S2383" i="1"/>
  <c r="W2415" i="1" a="1"/>
  <c r="W2415" i="1" s="1"/>
  <c r="S2415" i="1"/>
  <c r="V2254" i="1"/>
  <c r="V2435" i="1"/>
  <c r="V2067" i="1"/>
  <c r="W2008" i="1" a="1"/>
  <c r="W2008" i="1" s="1"/>
  <c r="S2008" i="1"/>
  <c r="W2040" i="1" a="1"/>
  <c r="W2040" i="1" s="1"/>
  <c r="S2040" i="1"/>
  <c r="W2088" i="1" a="1"/>
  <c r="W2088" i="1" s="1"/>
  <c r="S2088" i="1"/>
  <c r="W2120" i="1" a="1"/>
  <c r="W2120" i="1" s="1"/>
  <c r="S2120" i="1"/>
  <c r="W2152" i="1" a="1"/>
  <c r="W2152" i="1" s="1"/>
  <c r="S2152" i="1"/>
  <c r="W2184" i="1" a="1"/>
  <c r="W2184" i="1" s="1"/>
  <c r="S2184" i="1"/>
  <c r="W2216" i="1" a="1"/>
  <c r="W2216" i="1" s="1"/>
  <c r="S2216" i="1"/>
  <c r="W2248" i="1" a="1"/>
  <c r="W2248" i="1" s="1"/>
  <c r="S2248" i="1"/>
  <c r="W2288" i="1" a="1"/>
  <c r="W2288" i="1" s="1"/>
  <c r="S2288" i="1"/>
  <c r="W2320" i="1" a="1"/>
  <c r="W2320" i="1" s="1"/>
  <c r="S2320" i="1"/>
  <c r="W2352" i="1" a="1"/>
  <c r="W2352" i="1" s="1"/>
  <c r="S2352" i="1"/>
  <c r="W2392" i="1" a="1"/>
  <c r="W2392" i="1" s="1"/>
  <c r="S2392" i="1"/>
  <c r="W2424" i="1" a="1"/>
  <c r="W2424" i="1" s="1"/>
  <c r="S2424" i="1"/>
  <c r="V2321" i="1"/>
  <c r="V2360" i="1"/>
  <c r="V2046" i="1"/>
  <c r="W2313" i="1" a="1"/>
  <c r="W2313" i="1" s="1"/>
  <c r="S2313" i="1"/>
  <c r="V2241" i="1"/>
  <c r="V2183" i="1"/>
  <c r="V2014" i="1"/>
  <c r="W2226" i="1" a="1"/>
  <c r="W2226" i="1" s="1"/>
  <c r="S2226" i="1"/>
  <c r="W2298" i="1" a="1"/>
  <c r="W2298" i="1" s="1"/>
  <c r="S2298" i="1"/>
  <c r="W2346" i="1" a="1"/>
  <c r="W2346" i="1" s="1"/>
  <c r="S2346" i="1"/>
  <c r="W2394" i="1" a="1"/>
  <c r="W2394" i="1" s="1"/>
  <c r="S2394" i="1"/>
  <c r="W2442" i="1" a="1"/>
  <c r="W2442" i="1" s="1"/>
  <c r="S2442" i="1"/>
  <c r="V2242" i="1"/>
  <c r="V2281" i="1"/>
  <c r="V2159" i="1"/>
  <c r="V2185" i="1"/>
  <c r="W2299" i="1" a="1"/>
  <c r="W2299" i="1" s="1"/>
  <c r="S2299" i="1"/>
  <c r="V2225" i="1"/>
  <c r="V2266" i="1"/>
  <c r="V2305" i="1"/>
  <c r="V2347" i="1"/>
  <c r="V2431" i="1"/>
  <c r="V3823" i="1"/>
  <c r="V3887" i="1"/>
  <c r="V3951" i="1"/>
  <c r="V3634" i="1"/>
  <c r="W3482" i="1" a="1"/>
  <c r="W3482" i="1" s="1"/>
  <c r="S3482" i="1"/>
  <c r="V3476" i="1"/>
  <c r="W3458" i="1" a="1"/>
  <c r="W3458" i="1" s="1"/>
  <c r="S3458" i="1"/>
  <c r="V3249" i="1"/>
  <c r="W3121" i="1" a="1"/>
  <c r="W3121" i="1" s="1"/>
  <c r="S3121" i="1"/>
  <c r="V2918" i="1"/>
  <c r="V3046" i="1"/>
  <c r="V3110" i="1"/>
  <c r="V2495" i="1"/>
  <c r="V2581" i="1"/>
  <c r="V2606" i="1"/>
  <c r="V2653" i="1"/>
  <c r="V2710" i="1"/>
  <c r="V3890" i="1"/>
  <c r="V3994" i="1"/>
  <c r="W3528" i="1" a="1"/>
  <c r="W3528" i="1" s="1"/>
  <c r="S3528" i="1"/>
  <c r="W3568" i="1" a="1"/>
  <c r="W3568" i="1" s="1"/>
  <c r="S3568" i="1"/>
  <c r="W3600" i="1" a="1"/>
  <c r="W3600" i="1" s="1"/>
  <c r="S3600" i="1"/>
  <c r="W3632" i="1" a="1"/>
  <c r="W3632" i="1" s="1"/>
  <c r="S3632" i="1"/>
  <c r="W3664" i="1" a="1"/>
  <c r="W3664" i="1" s="1"/>
  <c r="S3664" i="1"/>
  <c r="W3696" i="1" a="1"/>
  <c r="W3696" i="1" s="1"/>
  <c r="S3696" i="1"/>
  <c r="W3728" i="1" a="1"/>
  <c r="W3728" i="1" s="1"/>
  <c r="S3728" i="1"/>
  <c r="W3760" i="1" a="1"/>
  <c r="W3760" i="1" s="1"/>
  <c r="S3760" i="1"/>
  <c r="V3668" i="1"/>
  <c r="V3742" i="1"/>
  <c r="W3491" i="1" a="1"/>
  <c r="W3491" i="1" s="1"/>
  <c r="S3491" i="1"/>
  <c r="V3226" i="1"/>
  <c r="V3314" i="1"/>
  <c r="V3405" i="1"/>
  <c r="V2919" i="1"/>
  <c r="V2983" i="1"/>
  <c r="V3047" i="1"/>
  <c r="V3111" i="1"/>
  <c r="W2484" i="1" a="1"/>
  <c r="W2484" i="1" s="1"/>
  <c r="S2484" i="1"/>
  <c r="W2580" i="1" a="1"/>
  <c r="W2580" i="1" s="1"/>
  <c r="S2580" i="1"/>
  <c r="W2660" i="1" a="1"/>
  <c r="W2660" i="1" s="1"/>
  <c r="S2660" i="1"/>
  <c r="W2764" i="1" a="1"/>
  <c r="W2764" i="1" s="1"/>
  <c r="S2764" i="1"/>
  <c r="W2812" i="1" a="1"/>
  <c r="W2812" i="1" s="1"/>
  <c r="S2812" i="1"/>
  <c r="W2852" i="1" a="1"/>
  <c r="W2852" i="1" s="1"/>
  <c r="S2852" i="1"/>
  <c r="V2474" i="1"/>
  <c r="V2582" i="1"/>
  <c r="V2643" i="1"/>
  <c r="V2743" i="1"/>
  <c r="V2835" i="1"/>
  <c r="V3839" i="1"/>
  <c r="V3903" i="1"/>
  <c r="V3967" i="1"/>
  <c r="W3537" i="1" a="1"/>
  <c r="W3537" i="1" s="1"/>
  <c r="S3537" i="1"/>
  <c r="W3577" i="1" a="1"/>
  <c r="W3577" i="1" s="1"/>
  <c r="S3577" i="1"/>
  <c r="W3609" i="1" a="1"/>
  <c r="W3609" i="1" s="1"/>
  <c r="S3609" i="1"/>
  <c r="W3641" i="1" a="1"/>
  <c r="W3641" i="1" s="1"/>
  <c r="S3641" i="1"/>
  <c r="W3673" i="1" a="1"/>
  <c r="W3673" i="1" s="1"/>
  <c r="S3673" i="1"/>
  <c r="W3713" i="1" a="1"/>
  <c r="W3713" i="1" s="1"/>
  <c r="S3713" i="1"/>
  <c r="W3745" i="1" a="1"/>
  <c r="W3745" i="1" s="1"/>
  <c r="S3745" i="1"/>
  <c r="W3777" i="1" a="1"/>
  <c r="W3777" i="1" s="1"/>
  <c r="S3777" i="1"/>
  <c r="V3573" i="1"/>
  <c r="W3716" i="1" a="1"/>
  <c r="W3716" i="1" s="1"/>
  <c r="S3716" i="1"/>
  <c r="V3290" i="1"/>
  <c r="V3377" i="1"/>
  <c r="V3446" i="1"/>
  <c r="V2936" i="1"/>
  <c r="V3000" i="1"/>
  <c r="V3064" i="1"/>
  <c r="V2475" i="1"/>
  <c r="V2655" i="1"/>
  <c r="V2714" i="1"/>
  <c r="V2797" i="1"/>
  <c r="W3808" i="1" a="1"/>
  <c r="W3808" i="1" s="1"/>
  <c r="S3808" i="1"/>
  <c r="W3848" i="1" a="1"/>
  <c r="W3848" i="1" s="1"/>
  <c r="S3848" i="1"/>
  <c r="W3880" i="1" a="1"/>
  <c r="W3880" i="1" s="1"/>
  <c r="S3880" i="1"/>
  <c r="W3912" i="1" a="1"/>
  <c r="W3912" i="1" s="1"/>
  <c r="S3912" i="1"/>
  <c r="W3944" i="1" a="1"/>
  <c r="W3944" i="1" s="1"/>
  <c r="S3944" i="1"/>
  <c r="W3976" i="1" a="1"/>
  <c r="W3976" i="1" s="1"/>
  <c r="S3976" i="1"/>
  <c r="V3791" i="1"/>
  <c r="V3854" i="1"/>
  <c r="V3918" i="1"/>
  <c r="W3997" i="1" a="1"/>
  <c r="W3997" i="1" s="1"/>
  <c r="S3997" i="1"/>
  <c r="V3534" i="1"/>
  <c r="V3639" i="1"/>
  <c r="V3717" i="1"/>
  <c r="V3280" i="1"/>
  <c r="V3366" i="1"/>
  <c r="V2953" i="1"/>
  <c r="V3017" i="1"/>
  <c r="V3081" i="1"/>
  <c r="V2823" i="1"/>
  <c r="V3535" i="1"/>
  <c r="V3562" i="1"/>
  <c r="V3594" i="1"/>
  <c r="V3703" i="1"/>
  <c r="V3145" i="1"/>
  <c r="V3169" i="1"/>
  <c r="V3256" i="1"/>
  <c r="V3368" i="1"/>
  <c r="V3422" i="1"/>
  <c r="V2938" i="1"/>
  <c r="V3002" i="1"/>
  <c r="V3066" i="1"/>
  <c r="V2477" i="1"/>
  <c r="V2622" i="1"/>
  <c r="V2763" i="1"/>
  <c r="V3845" i="1"/>
  <c r="V3257" i="1"/>
  <c r="V3397" i="1"/>
  <c r="V2939" i="1"/>
  <c r="V3003" i="1"/>
  <c r="V3067" i="1"/>
  <c r="V2588" i="1"/>
  <c r="V2650" i="1"/>
  <c r="V2843" i="1"/>
  <c r="V3821" i="1"/>
  <c r="V3846" i="1"/>
  <c r="V3935" i="1"/>
  <c r="V3526" i="1"/>
  <c r="V3629" i="1"/>
  <c r="V3708" i="1"/>
  <c r="V3781" i="1"/>
  <c r="W3504" i="1" a="1"/>
  <c r="W3504" i="1" s="1"/>
  <c r="S3504" i="1"/>
  <c r="V3223" i="1"/>
  <c r="V3246" i="1"/>
  <c r="V3310" i="1"/>
  <c r="V3398" i="1"/>
  <c r="V2940" i="1"/>
  <c r="V3004" i="1"/>
  <c r="V3068" i="1"/>
  <c r="V2493" i="1"/>
  <c r="V2554" i="1"/>
  <c r="V2575" i="1"/>
  <c r="V2662" i="1"/>
  <c r="V2740" i="1"/>
  <c r="W3542" i="1" a="1"/>
  <c r="W3542" i="1" s="1"/>
  <c r="S3542" i="1"/>
  <c r="W3582" i="1" a="1"/>
  <c r="W3582" i="1" s="1"/>
  <c r="S3582" i="1"/>
  <c r="W3614" i="1" a="1"/>
  <c r="W3614" i="1" s="1"/>
  <c r="S3614" i="1"/>
  <c r="W3646" i="1" a="1"/>
  <c r="W3646" i="1" s="1"/>
  <c r="S3646" i="1"/>
  <c r="W3678" i="1" a="1"/>
  <c r="W3678" i="1" s="1"/>
  <c r="S3678" i="1"/>
  <c r="W3710" i="1" a="1"/>
  <c r="W3710" i="1" s="1"/>
  <c r="S3710" i="1"/>
  <c r="W3758" i="1" a="1"/>
  <c r="W3758" i="1" s="1"/>
  <c r="S3758" i="1"/>
  <c r="W3740" i="1" a="1"/>
  <c r="W3740" i="1" s="1"/>
  <c r="S3740" i="1"/>
  <c r="W3473" i="1" a="1"/>
  <c r="W3473" i="1" s="1"/>
  <c r="S3473" i="1"/>
  <c r="W3505" i="1" a="1"/>
  <c r="W3505" i="1" s="1"/>
  <c r="S3505" i="1"/>
  <c r="W2012" i="1" a="1"/>
  <c r="W2012" i="1" s="1"/>
  <c r="S2012" i="1"/>
  <c r="W2044" i="1" a="1"/>
  <c r="W2044" i="1" s="1"/>
  <c r="S2044" i="1"/>
  <c r="W2076" i="1" a="1"/>
  <c r="W2076" i="1" s="1"/>
  <c r="S2076" i="1"/>
  <c r="W2108" i="1" a="1"/>
  <c r="W2108" i="1" s="1"/>
  <c r="S2108" i="1"/>
  <c r="W2140" i="1" a="1"/>
  <c r="W2140" i="1" s="1"/>
  <c r="S2140" i="1"/>
  <c r="W2172" i="1" a="1"/>
  <c r="W2172" i="1" s="1"/>
  <c r="S2172" i="1"/>
  <c r="W2204" i="1" a="1"/>
  <c r="W2204" i="1" s="1"/>
  <c r="S2204" i="1"/>
  <c r="W2236" i="1" a="1"/>
  <c r="W2236" i="1" s="1"/>
  <c r="S2236" i="1"/>
  <c r="W2268" i="1" a="1"/>
  <c r="W2268" i="1" s="1"/>
  <c r="S2268" i="1"/>
  <c r="W2300" i="1" a="1"/>
  <c r="W2300" i="1" s="1"/>
  <c r="S2300" i="1"/>
  <c r="W2332" i="1" a="1"/>
  <c r="W2332" i="1" s="1"/>
  <c r="S2332" i="1"/>
  <c r="W2364" i="1" a="1"/>
  <c r="W2364" i="1" s="1"/>
  <c r="S2364" i="1"/>
  <c r="W2396" i="1" a="1"/>
  <c r="W2396" i="1" s="1"/>
  <c r="S2396" i="1"/>
  <c r="W2428" i="1" a="1"/>
  <c r="W2428" i="1" s="1"/>
  <c r="S2428" i="1"/>
  <c r="W2013" i="1" a="1"/>
  <c r="W2013" i="1" s="1"/>
  <c r="S2013" i="1"/>
  <c r="W2053" i="1" a="1"/>
  <c r="W2053" i="1" s="1"/>
  <c r="S2053" i="1"/>
  <c r="W2085" i="1" a="1"/>
  <c r="W2085" i="1" s="1"/>
  <c r="S2085" i="1"/>
  <c r="W2125" i="1" a="1"/>
  <c r="W2125" i="1" s="1"/>
  <c r="S2125" i="1"/>
  <c r="W2157" i="1" a="1"/>
  <c r="W2157" i="1" s="1"/>
  <c r="S2157" i="1"/>
  <c r="W2189" i="1" a="1"/>
  <c r="W2189" i="1" s="1"/>
  <c r="S2189" i="1"/>
  <c r="W2221" i="1" a="1"/>
  <c r="W2221" i="1" s="1"/>
  <c r="S2221" i="1"/>
  <c r="W2253" i="1" a="1"/>
  <c r="W2253" i="1" s="1"/>
  <c r="S2253" i="1"/>
  <c r="W2285" i="1" a="1"/>
  <c r="W2285" i="1" s="1"/>
  <c r="S2285" i="1"/>
  <c r="W2317" i="1" a="1"/>
  <c r="W2317" i="1" s="1"/>
  <c r="S2317" i="1"/>
  <c r="W2349" i="1" a="1"/>
  <c r="W2349" i="1" s="1"/>
  <c r="S2349" i="1"/>
  <c r="W2381" i="1" a="1"/>
  <c r="W2381" i="1" s="1"/>
  <c r="S2381" i="1"/>
  <c r="W2413" i="1" a="1"/>
  <c r="W2413" i="1" s="1"/>
  <c r="S2413" i="1"/>
  <c r="W2445" i="1" a="1"/>
  <c r="W2445" i="1" s="1"/>
  <c r="S2445" i="1"/>
  <c r="W2417" i="1" a="1"/>
  <c r="W2417" i="1" s="1"/>
  <c r="S2417" i="1"/>
  <c r="W2390" i="1" a="1"/>
  <c r="W2390" i="1" s="1"/>
  <c r="S2390" i="1"/>
  <c r="V2135" i="1"/>
  <c r="V2161" i="1"/>
  <c r="V2186" i="1"/>
  <c r="V2017" i="1"/>
  <c r="W3147" i="1" a="1"/>
  <c r="W3147" i="1" s="1"/>
  <c r="S3147" i="1"/>
  <c r="W3179" i="1" a="1"/>
  <c r="W3179" i="1" s="1"/>
  <c r="S3179" i="1"/>
  <c r="W3211" i="1" a="1"/>
  <c r="W3211" i="1" s="1"/>
  <c r="S3211" i="1"/>
  <c r="W3243" i="1" a="1"/>
  <c r="W3243" i="1" s="1"/>
  <c r="S3243" i="1"/>
  <c r="W3275" i="1" a="1"/>
  <c r="W3275" i="1" s="1"/>
  <c r="S3275" i="1"/>
  <c r="W3307" i="1" a="1"/>
  <c r="W3307" i="1" s="1"/>
  <c r="S3307" i="1"/>
  <c r="W3339" i="1" a="1"/>
  <c r="W3339" i="1" s="1"/>
  <c r="S3339" i="1"/>
  <c r="W3371" i="1" a="1"/>
  <c r="W3371" i="1" s="1"/>
  <c r="S3371" i="1"/>
  <c r="W3403" i="1" a="1"/>
  <c r="W3403" i="1" s="1"/>
  <c r="S3403" i="1"/>
  <c r="W3435" i="1" a="1"/>
  <c r="W3435" i="1" s="1"/>
  <c r="S3435" i="1"/>
  <c r="W3467" i="1" a="1"/>
  <c r="W3467" i="1" s="1"/>
  <c r="S3467" i="1"/>
  <c r="W3500" i="1" a="1"/>
  <c r="W3500" i="1" s="1"/>
  <c r="S3500" i="1"/>
  <c r="W3148" i="1" a="1"/>
  <c r="W3148" i="1" s="1"/>
  <c r="S3148" i="1"/>
  <c r="W3180" i="1" a="1"/>
  <c r="W3180" i="1" s="1"/>
  <c r="S3180" i="1"/>
  <c r="W3212" i="1" a="1"/>
  <c r="W3212" i="1" s="1"/>
  <c r="S3212" i="1"/>
  <c r="W3252" i="1" a="1"/>
  <c r="W3252" i="1" s="1"/>
  <c r="S3252" i="1"/>
  <c r="W3284" i="1" a="1"/>
  <c r="W3284" i="1" s="1"/>
  <c r="S3284" i="1"/>
  <c r="W3316" i="1" a="1"/>
  <c r="W3316" i="1" s="1"/>
  <c r="S3316" i="1"/>
  <c r="W3348" i="1" a="1"/>
  <c r="W3348" i="1" s="1"/>
  <c r="S3348" i="1"/>
  <c r="W3380" i="1" a="1"/>
  <c r="W3380" i="1" s="1"/>
  <c r="S3380" i="1"/>
  <c r="W3412" i="1" a="1"/>
  <c r="W3412" i="1" s="1"/>
  <c r="S3412" i="1"/>
  <c r="W3444" i="1" a="1"/>
  <c r="W3444" i="1" s="1"/>
  <c r="S3444" i="1"/>
  <c r="W3957" i="1" a="1"/>
  <c r="W3957" i="1" s="1"/>
  <c r="S3957" i="1"/>
  <c r="W3485" i="1" a="1"/>
  <c r="W3485" i="1" s="1"/>
  <c r="S3485" i="1"/>
  <c r="W3140" i="1" a="1"/>
  <c r="W3140" i="1" s="1"/>
  <c r="S3140" i="1"/>
  <c r="W2790" i="1" a="1"/>
  <c r="W2790" i="1" s="1"/>
  <c r="S2790" i="1"/>
  <c r="W2894" i="1" a="1"/>
  <c r="W2894" i="1" s="1"/>
  <c r="S2894" i="1"/>
  <c r="W3801" i="1" a="1"/>
  <c r="W3801" i="1" s="1"/>
  <c r="S3801" i="1"/>
  <c r="W3833" i="1" a="1"/>
  <c r="W3833" i="1" s="1"/>
  <c r="S3833" i="1"/>
  <c r="W3865" i="1" a="1"/>
  <c r="W3865" i="1" s="1"/>
  <c r="S3865" i="1"/>
  <c r="W3897" i="1" a="1"/>
  <c r="W3897" i="1" s="1"/>
  <c r="S3897" i="1"/>
  <c r="W3929" i="1" a="1"/>
  <c r="W3929" i="1" s="1"/>
  <c r="S3929" i="1"/>
  <c r="W3961" i="1" a="1"/>
  <c r="W3961" i="1" s="1"/>
  <c r="S3961" i="1"/>
  <c r="W3993" i="1" a="1"/>
  <c r="W3993" i="1" s="1"/>
  <c r="S3993" i="1"/>
  <c r="W3515" i="1" a="1"/>
  <c r="W3515" i="1" s="1"/>
  <c r="S3515" i="1"/>
  <c r="W3547" i="1" a="1"/>
  <c r="W3547" i="1" s="1"/>
  <c r="S3547" i="1"/>
  <c r="W3579" i="1" a="1"/>
  <c r="W3579" i="1" s="1"/>
  <c r="S3579" i="1"/>
  <c r="W3611" i="1" a="1"/>
  <c r="W3611" i="1" s="1"/>
  <c r="S3611" i="1"/>
  <c r="W3643" i="1" a="1"/>
  <c r="W3643" i="1" s="1"/>
  <c r="S3643" i="1"/>
  <c r="W3675" i="1" a="1"/>
  <c r="W3675" i="1" s="1"/>
  <c r="S3675" i="1"/>
  <c r="W3707" i="1" a="1"/>
  <c r="W3707" i="1" s="1"/>
  <c r="S3707" i="1"/>
  <c r="W3739" i="1" a="1"/>
  <c r="W3739" i="1" s="1"/>
  <c r="S3739" i="1"/>
  <c r="W3771" i="1" a="1"/>
  <c r="W3771" i="1" s="1"/>
  <c r="S3771" i="1"/>
  <c r="W3748" i="1" a="1"/>
  <c r="W3748" i="1" s="1"/>
  <c r="S3748" i="1"/>
  <c r="W3487" i="1" a="1"/>
  <c r="W3487" i="1" s="1"/>
  <c r="S3487" i="1"/>
  <c r="W3167" i="1" a="1"/>
  <c r="W3167" i="1" s="1"/>
  <c r="S3167" i="1"/>
  <c r="W3199" i="1" a="1"/>
  <c r="W3199" i="1" s="1"/>
  <c r="S3199" i="1"/>
  <c r="W3239" i="1" a="1"/>
  <c r="W3239" i="1" s="1"/>
  <c r="S3239" i="1"/>
  <c r="W3271" i="1" a="1"/>
  <c r="W3271" i="1" s="1"/>
  <c r="S3271" i="1"/>
  <c r="W3303" i="1" a="1"/>
  <c r="W3303" i="1" s="1"/>
  <c r="S3303" i="1"/>
  <c r="W3343" i="1" a="1"/>
  <c r="W3343" i="1" s="1"/>
  <c r="S3343" i="1"/>
  <c r="W3383" i="1" a="1"/>
  <c r="W3383" i="1" s="1"/>
  <c r="S3383" i="1"/>
  <c r="W3415" i="1" a="1"/>
  <c r="W3415" i="1" s="1"/>
  <c r="S3415" i="1"/>
  <c r="W3447" i="1" a="1"/>
  <c r="W3447" i="1" s="1"/>
  <c r="S3447" i="1"/>
  <c r="W2472" i="1" a="1"/>
  <c r="W2472" i="1" s="1"/>
  <c r="S2472" i="1"/>
  <c r="W2504" i="1" a="1"/>
  <c r="W2504" i="1" s="1"/>
  <c r="S2504" i="1"/>
  <c r="W2536" i="1" a="1"/>
  <c r="W2536" i="1" s="1"/>
  <c r="S2536" i="1"/>
  <c r="W2568" i="1" a="1"/>
  <c r="W2568" i="1" s="1"/>
  <c r="S2568" i="1"/>
  <c r="W2600" i="1" a="1"/>
  <c r="W2600" i="1" s="1"/>
  <c r="S2600" i="1"/>
  <c r="W2632" i="1" a="1"/>
  <c r="W2632" i="1" s="1"/>
  <c r="S2632" i="1"/>
  <c r="W2664" i="1" a="1"/>
  <c r="W2664" i="1" s="1"/>
  <c r="S2664" i="1"/>
  <c r="W2696" i="1" a="1"/>
  <c r="W2696" i="1" s="1"/>
  <c r="S2696" i="1"/>
  <c r="W2728" i="1" a="1"/>
  <c r="W2728" i="1" s="1"/>
  <c r="S2728" i="1"/>
  <c r="W2760" i="1" a="1"/>
  <c r="W2760" i="1" s="1"/>
  <c r="S2760" i="1"/>
  <c r="W2792" i="1" a="1"/>
  <c r="W2792" i="1" s="1"/>
  <c r="S2792" i="1"/>
  <c r="W2824" i="1" a="1"/>
  <c r="W2824" i="1" s="1"/>
  <c r="S2824" i="1"/>
  <c r="W2856" i="1" a="1"/>
  <c r="W2856" i="1" s="1"/>
  <c r="S2856" i="1"/>
  <c r="W2888" i="1" a="1"/>
  <c r="W2888" i="1" s="1"/>
  <c r="S2888" i="1"/>
  <c r="W2878" i="1" a="1"/>
  <c r="W2878" i="1" s="1"/>
  <c r="S2878" i="1"/>
  <c r="W3787" i="1" a="1"/>
  <c r="W3787" i="1" s="1"/>
  <c r="S3787" i="1"/>
  <c r="W3819" i="1" a="1"/>
  <c r="W3819" i="1" s="1"/>
  <c r="S3819" i="1"/>
  <c r="W3851" i="1" a="1"/>
  <c r="W3851" i="1" s="1"/>
  <c r="S3851" i="1"/>
  <c r="W3883" i="1" a="1"/>
  <c r="W3883" i="1" s="1"/>
  <c r="S3883" i="1"/>
  <c r="W3915" i="1" a="1"/>
  <c r="W3915" i="1" s="1"/>
  <c r="S3915" i="1"/>
  <c r="W3947" i="1" a="1"/>
  <c r="W3947" i="1" s="1"/>
  <c r="S3947" i="1"/>
  <c r="W3979" i="1" a="1"/>
  <c r="W3979" i="1" s="1"/>
  <c r="S3979" i="1"/>
  <c r="W3127" i="1" a="1"/>
  <c r="W3127" i="1" s="1"/>
  <c r="S3127" i="1"/>
  <c r="W2473" i="1" a="1"/>
  <c r="W2473" i="1" s="1"/>
  <c r="S2473" i="1"/>
  <c r="W2505" i="1" a="1"/>
  <c r="W2505" i="1" s="1"/>
  <c r="S2505" i="1"/>
  <c r="W2537" i="1" a="1"/>
  <c r="W2537" i="1" s="1"/>
  <c r="S2537" i="1"/>
  <c r="W2569" i="1" a="1"/>
  <c r="W2569" i="1" s="1"/>
  <c r="S2569" i="1"/>
  <c r="W2601" i="1" a="1"/>
  <c r="W2601" i="1" s="1"/>
  <c r="S2601" i="1"/>
  <c r="W2633" i="1" a="1"/>
  <c r="W2633" i="1" s="1"/>
  <c r="S2633" i="1"/>
  <c r="W2665" i="1" a="1"/>
  <c r="W2665" i="1" s="1"/>
  <c r="S2665" i="1"/>
  <c r="W2697" i="1" a="1"/>
  <c r="W2697" i="1" s="1"/>
  <c r="S2697" i="1"/>
  <c r="W2737" i="1" a="1"/>
  <c r="W2737" i="1" s="1"/>
  <c r="S2737" i="1"/>
  <c r="W2769" i="1" a="1"/>
  <c r="W2769" i="1" s="1"/>
  <c r="S2769" i="1"/>
  <c r="W2801" i="1" a="1"/>
  <c r="W2801" i="1" s="1"/>
  <c r="S2801" i="1"/>
  <c r="W2833" i="1" a="1"/>
  <c r="W2833" i="1" s="1"/>
  <c r="S2833" i="1"/>
  <c r="W2873" i="1" a="1"/>
  <c r="W2873" i="1" s="1"/>
  <c r="S2873" i="1"/>
  <c r="V3599" i="1"/>
  <c r="W3474" i="1" a="1"/>
  <c r="W3474" i="1" s="1"/>
  <c r="S3474" i="1"/>
  <c r="V3373" i="1"/>
  <c r="V3400" i="1"/>
  <c r="V3126" i="1"/>
  <c r="V2933" i="1"/>
  <c r="V2997" i="1"/>
  <c r="V3061" i="1"/>
  <c r="W2458" i="1" a="1"/>
  <c r="W2458" i="1" s="1"/>
  <c r="S2458" i="1"/>
  <c r="W2514" i="1" a="1"/>
  <c r="W2514" i="1" s="1"/>
  <c r="S2514" i="1"/>
  <c r="W2626" i="1" a="1"/>
  <c r="W2626" i="1" s="1"/>
  <c r="S2626" i="1"/>
  <c r="W2826" i="1" a="1"/>
  <c r="W2826" i="1" s="1"/>
  <c r="S2826" i="1"/>
  <c r="V2555" i="1"/>
  <c r="V2638" i="1"/>
  <c r="V2741" i="1"/>
  <c r="V2767" i="1"/>
  <c r="V2859" i="1"/>
  <c r="W2449" i="1" a="1"/>
  <c r="W2449" i="1" s="1"/>
  <c r="S2449" i="1"/>
  <c r="V2250" i="1"/>
  <c r="W2433" i="1" a="1"/>
  <c r="W2433" i="1" s="1"/>
  <c r="S2433" i="1"/>
  <c r="V2066" i="1"/>
  <c r="V2114" i="1"/>
  <c r="V2139" i="1"/>
  <c r="V2009" i="1"/>
  <c r="W2231" i="1" a="1"/>
  <c r="W2231" i="1" s="1"/>
  <c r="S2231" i="1"/>
  <c r="W2263" i="1" a="1"/>
  <c r="W2263" i="1" s="1"/>
  <c r="S2263" i="1"/>
  <c r="W2295" i="1" a="1"/>
  <c r="W2295" i="1" s="1"/>
  <c r="S2295" i="1"/>
  <c r="W2327" i="1" a="1"/>
  <c r="W2327" i="1" s="1"/>
  <c r="S2327" i="1"/>
  <c r="W2359" i="1" a="1"/>
  <c r="W2359" i="1" s="1"/>
  <c r="S2359" i="1"/>
  <c r="W2391" i="1" a="1"/>
  <c r="W2391" i="1" s="1"/>
  <c r="S2391" i="1"/>
  <c r="W2423" i="1" a="1"/>
  <c r="W2423" i="1" s="1"/>
  <c r="S2423" i="1"/>
  <c r="V2318" i="1"/>
  <c r="V2129" i="1"/>
  <c r="W2016" i="1" a="1"/>
  <c r="W2016" i="1" s="1"/>
  <c r="S2016" i="1"/>
  <c r="W2056" i="1" a="1"/>
  <c r="W2056" i="1" s="1"/>
  <c r="S2056" i="1"/>
  <c r="W2096" i="1" a="1"/>
  <c r="W2096" i="1" s="1"/>
  <c r="S2096" i="1"/>
  <c r="W2128" i="1" a="1"/>
  <c r="W2128" i="1" s="1"/>
  <c r="S2128" i="1"/>
  <c r="W2160" i="1" a="1"/>
  <c r="W2160" i="1" s="1"/>
  <c r="S2160" i="1"/>
  <c r="W2192" i="1" a="1"/>
  <c r="W2192" i="1" s="1"/>
  <c r="S2192" i="1"/>
  <c r="W2224" i="1" a="1"/>
  <c r="W2224" i="1" s="1"/>
  <c r="S2224" i="1"/>
  <c r="W2256" i="1" a="1"/>
  <c r="W2256" i="1" s="1"/>
  <c r="S2256" i="1"/>
  <c r="W2296" i="1" a="1"/>
  <c r="W2296" i="1" s="1"/>
  <c r="S2296" i="1"/>
  <c r="W2328" i="1" a="1"/>
  <c r="W2328" i="1" s="1"/>
  <c r="S2328" i="1"/>
  <c r="W2368" i="1" a="1"/>
  <c r="W2368" i="1" s="1"/>
  <c r="S2368" i="1"/>
  <c r="W2400" i="1" a="1"/>
  <c r="W2400" i="1" s="1"/>
  <c r="S2400" i="1"/>
  <c r="W2440" i="1" a="1"/>
  <c r="W2440" i="1" s="1"/>
  <c r="S2440" i="1"/>
  <c r="V2106" i="1"/>
  <c r="V2130" i="1"/>
  <c r="V2155" i="1"/>
  <c r="V2182" i="1"/>
  <c r="V2207" i="1"/>
  <c r="W2377" i="1" a="1"/>
  <c r="W2377" i="1" s="1"/>
  <c r="S2377" i="1"/>
  <c r="V2058" i="1"/>
  <c r="V2082" i="1"/>
  <c r="W2258" i="1" a="1"/>
  <c r="W2258" i="1" s="1"/>
  <c r="S2258" i="1"/>
  <c r="W2306" i="1" a="1"/>
  <c r="W2306" i="1" s="1"/>
  <c r="S2306" i="1"/>
  <c r="W2354" i="1" a="1"/>
  <c r="W2354" i="1" s="1"/>
  <c r="S2354" i="1"/>
  <c r="W2402" i="1" a="1"/>
  <c r="W2402" i="1" s="1"/>
  <c r="S2402" i="1"/>
  <c r="W2450" i="1" a="1"/>
  <c r="W2450" i="1" s="1"/>
  <c r="S2450" i="1"/>
  <c r="W2363" i="1" a="1"/>
  <c r="W2363" i="1" s="1"/>
  <c r="S2363" i="1"/>
  <c r="V3725" i="1"/>
  <c r="W3490" i="1" a="1"/>
  <c r="W3490" i="1" s="1"/>
  <c r="S3490" i="1"/>
  <c r="V3152" i="1"/>
  <c r="V3386" i="1"/>
  <c r="W3129" i="1" a="1"/>
  <c r="W3129" i="1" s="1"/>
  <c r="S3129" i="1"/>
  <c r="V2902" i="1"/>
  <c r="V2966" i="1"/>
  <c r="V2687" i="1"/>
  <c r="V2806" i="1"/>
  <c r="V2834" i="1"/>
  <c r="V2860" i="1"/>
  <c r="V3966" i="1"/>
  <c r="W3544" i="1" a="1"/>
  <c r="W3544" i="1" s="1"/>
  <c r="S3544" i="1"/>
  <c r="W3576" i="1" a="1"/>
  <c r="W3576" i="1" s="1"/>
  <c r="S3576" i="1"/>
  <c r="W3608" i="1" a="1"/>
  <c r="W3608" i="1" s="1"/>
  <c r="S3608" i="1"/>
  <c r="W3640" i="1" a="1"/>
  <c r="W3640" i="1" s="1"/>
  <c r="S3640" i="1"/>
  <c r="W3672" i="1" a="1"/>
  <c r="W3672" i="1" s="1"/>
  <c r="S3672" i="1"/>
  <c r="W3704" i="1" a="1"/>
  <c r="W3704" i="1" s="1"/>
  <c r="S3704" i="1"/>
  <c r="W3736" i="1" a="1"/>
  <c r="W3736" i="1" s="1"/>
  <c r="S3736" i="1"/>
  <c r="W3768" i="1" a="1"/>
  <c r="W3768" i="1" s="1"/>
  <c r="S3768" i="1"/>
  <c r="V3532" i="1"/>
  <c r="V3636" i="1"/>
  <c r="W3499" i="1" a="1"/>
  <c r="W3499" i="1" s="1"/>
  <c r="S3499" i="1"/>
  <c r="W3445" i="1" a="1"/>
  <c r="W3445" i="1" s="1"/>
  <c r="S3445" i="1"/>
  <c r="W3122" i="1" a="1"/>
  <c r="W3122" i="1" s="1"/>
  <c r="S3122" i="1"/>
  <c r="V2903" i="1"/>
  <c r="V2967" i="1"/>
  <c r="V3031" i="1"/>
  <c r="V3095" i="1"/>
  <c r="W2500" i="1" a="1"/>
  <c r="W2500" i="1" s="1"/>
  <c r="S2500" i="1"/>
  <c r="W2596" i="1" a="1"/>
  <c r="W2596" i="1" s="1"/>
  <c r="S2596" i="1"/>
  <c r="W2724" i="1" a="1"/>
  <c r="W2724" i="1" s="1"/>
  <c r="S2724" i="1"/>
  <c r="W2780" i="1" a="1"/>
  <c r="W2780" i="1" s="1"/>
  <c r="S2780" i="1"/>
  <c r="W2820" i="1" a="1"/>
  <c r="W2820" i="1" s="1"/>
  <c r="S2820" i="1"/>
  <c r="W2884" i="1" a="1"/>
  <c r="W2884" i="1" s="1"/>
  <c r="S2884" i="1"/>
  <c r="V2535" i="1"/>
  <c r="V2619" i="1"/>
  <c r="V2700" i="1"/>
  <c r="V2782" i="1"/>
  <c r="V2807" i="1"/>
  <c r="V2874" i="1"/>
  <c r="V3878" i="1"/>
  <c r="V3942" i="1"/>
  <c r="W3513" i="1" a="1"/>
  <c r="W3513" i="1" s="1"/>
  <c r="S3513" i="1"/>
  <c r="W3545" i="1" a="1"/>
  <c r="W3545" i="1" s="1"/>
  <c r="S3545" i="1"/>
  <c r="W3585" i="1" a="1"/>
  <c r="W3585" i="1" s="1"/>
  <c r="S3585" i="1"/>
  <c r="W3617" i="1" a="1"/>
  <c r="W3617" i="1" s="1"/>
  <c r="S3617" i="1"/>
  <c r="W3649" i="1" a="1"/>
  <c r="W3649" i="1" s="1"/>
  <c r="S3649" i="1"/>
  <c r="W3689" i="1" a="1"/>
  <c r="W3689" i="1" s="1"/>
  <c r="S3689" i="1"/>
  <c r="W3721" i="1" a="1"/>
  <c r="W3721" i="1" s="1"/>
  <c r="S3721" i="1"/>
  <c r="W3753" i="1" a="1"/>
  <c r="W3753" i="1" s="1"/>
  <c r="S3753" i="1"/>
  <c r="V3519" i="1"/>
  <c r="V3730" i="1"/>
  <c r="V3240" i="1"/>
  <c r="V3265" i="1"/>
  <c r="V3352" i="1"/>
  <c r="W3418" i="1" a="1"/>
  <c r="W3418" i="1" s="1"/>
  <c r="S3418" i="1"/>
  <c r="V2920" i="1"/>
  <c r="V2984" i="1"/>
  <c r="V3048" i="1"/>
  <c r="V3112" i="1"/>
  <c r="V2746" i="1"/>
  <c r="V2772" i="1"/>
  <c r="V2837" i="1"/>
  <c r="W3784" i="1" a="1"/>
  <c r="W3784" i="1" s="1"/>
  <c r="S3784" i="1"/>
  <c r="W3824" i="1" a="1"/>
  <c r="W3824" i="1" s="1"/>
  <c r="S3824" i="1"/>
  <c r="W3856" i="1" a="1"/>
  <c r="W3856" i="1" s="1"/>
  <c r="S3856" i="1"/>
  <c r="W3888" i="1" a="1"/>
  <c r="W3888" i="1" s="1"/>
  <c r="S3888" i="1"/>
  <c r="W3920" i="1" a="1"/>
  <c r="W3920" i="1" s="1"/>
  <c r="S3920" i="1"/>
  <c r="W3952" i="1" a="1"/>
  <c r="W3952" i="1" s="1"/>
  <c r="S3952" i="1"/>
  <c r="W3984" i="1" a="1"/>
  <c r="W3984" i="1" s="1"/>
  <c r="S3984" i="1"/>
  <c r="V3829" i="1"/>
  <c r="V3893" i="1"/>
  <c r="V3575" i="1"/>
  <c r="V3607" i="1"/>
  <c r="V3685" i="1"/>
  <c r="V3230" i="1"/>
  <c r="V3342" i="1"/>
  <c r="V3408" i="1"/>
  <c r="V3433" i="1"/>
  <c r="V2937" i="1"/>
  <c r="V3065" i="1"/>
  <c r="V2526" i="1"/>
  <c r="V2611" i="1"/>
  <c r="V2692" i="1"/>
  <c r="V2773" i="1"/>
  <c r="V2798" i="1"/>
  <c r="V3844" i="1"/>
  <c r="V3908" i="1"/>
  <c r="V3642" i="1"/>
  <c r="V3674" i="1"/>
  <c r="W3764" i="1" a="1"/>
  <c r="W3764" i="1" s="1"/>
  <c r="S3764" i="1"/>
  <c r="V3319" i="1"/>
  <c r="V2922" i="1"/>
  <c r="V2986" i="1"/>
  <c r="V3050" i="1"/>
  <c r="V3114" i="1"/>
  <c r="V2716" i="1"/>
  <c r="V2738" i="1"/>
  <c r="V2854" i="1"/>
  <c r="V3820" i="1"/>
  <c r="V3988" i="1"/>
  <c r="V3296" i="1"/>
  <c r="V3320" i="1"/>
  <c r="V2923" i="1"/>
  <c r="V2987" i="1"/>
  <c r="V3051" i="1"/>
  <c r="V3115" i="1"/>
  <c r="V2564" i="1"/>
  <c r="V2739" i="1"/>
  <c r="V2765" i="1"/>
  <c r="V2789" i="1"/>
  <c r="V3797" i="1"/>
  <c r="V3910" i="1"/>
  <c r="V3565" i="1"/>
  <c r="V3597" i="1"/>
  <c r="V3677" i="1"/>
  <c r="V3472" i="1"/>
  <c r="V3285" i="1"/>
  <c r="V3346" i="1"/>
  <c r="V2924" i="1"/>
  <c r="V2988" i="1"/>
  <c r="V3052" i="1"/>
  <c r="V3116" i="1"/>
  <c r="V2469" i="1"/>
  <c r="V2531" i="1"/>
  <c r="V3798" i="1"/>
  <c r="V3861" i="1"/>
  <c r="V3925" i="1"/>
  <c r="W3550" i="1" a="1"/>
  <c r="W3550" i="1" s="1"/>
  <c r="S3550" i="1"/>
  <c r="W3590" i="1" a="1"/>
  <c r="W3590" i="1" s="1"/>
  <c r="S3590" i="1"/>
  <c r="W3622" i="1" a="1"/>
  <c r="W3622" i="1" s="1"/>
  <c r="S3622" i="1"/>
  <c r="W3654" i="1" a="1"/>
  <c r="W3654" i="1" s="1"/>
  <c r="S3654" i="1"/>
  <c r="W3686" i="1" a="1"/>
  <c r="W3686" i="1" s="1"/>
  <c r="S3686" i="1"/>
  <c r="W3726" i="1" a="1"/>
  <c r="W3726" i="1" s="1"/>
  <c r="S3726" i="1"/>
  <c r="W3774" i="1" a="1"/>
  <c r="W3774" i="1" s="1"/>
  <c r="S3774" i="1"/>
  <c r="V3709" i="1"/>
  <c r="V3754" i="1"/>
  <c r="W3481" i="1" a="1"/>
  <c r="W3481" i="1" s="1"/>
  <c r="S3481" i="1"/>
  <c r="V3161" i="1"/>
  <c r="V3186" i="1"/>
  <c r="V3213" i="1"/>
  <c r="V3236" i="1"/>
  <c r="V2957" i="1"/>
  <c r="V3021" i="1"/>
  <c r="V3085" i="1"/>
  <c r="V2470" i="1"/>
  <c r="V2615" i="1"/>
  <c r="V2831" i="1"/>
  <c r="W2020" i="1" a="1"/>
  <c r="W2020" i="1" s="1"/>
  <c r="S2020" i="1"/>
  <c r="W2052" i="1" a="1"/>
  <c r="W2052" i="1" s="1"/>
  <c r="S2052" i="1"/>
  <c r="W2084" i="1" a="1"/>
  <c r="W2084" i="1" s="1"/>
  <c r="S2084" i="1"/>
  <c r="W2116" i="1" a="1"/>
  <c r="W2116" i="1" s="1"/>
  <c r="S2116" i="1"/>
  <c r="W2148" i="1" a="1"/>
  <c r="W2148" i="1" s="1"/>
  <c r="S2148" i="1"/>
  <c r="W2180" i="1" a="1"/>
  <c r="W2180" i="1" s="1"/>
  <c r="S2180" i="1"/>
  <c r="W2212" i="1" a="1"/>
  <c r="W2212" i="1" s="1"/>
  <c r="S2212" i="1"/>
  <c r="W2244" i="1" a="1"/>
  <c r="W2244" i="1" s="1"/>
  <c r="S2244" i="1"/>
  <c r="W2276" i="1" a="1"/>
  <c r="W2276" i="1" s="1"/>
  <c r="S2276" i="1"/>
  <c r="W2308" i="1" a="1"/>
  <c r="W2308" i="1" s="1"/>
  <c r="S2308" i="1"/>
  <c r="W2340" i="1" a="1"/>
  <c r="W2340" i="1" s="1"/>
  <c r="S2340" i="1"/>
  <c r="W2372" i="1" a="1"/>
  <c r="W2372" i="1" s="1"/>
  <c r="S2372" i="1"/>
  <c r="W2404" i="1" a="1"/>
  <c r="W2404" i="1" s="1"/>
  <c r="S2404" i="1"/>
  <c r="W2436" i="1" a="1"/>
  <c r="W2436" i="1" s="1"/>
  <c r="S2436" i="1"/>
  <c r="W2369" i="1" a="1"/>
  <c r="W2369" i="1" s="1"/>
  <c r="S2369" i="1"/>
  <c r="V2111" i="1"/>
  <c r="V2187" i="1"/>
  <c r="W2021" i="1" a="1"/>
  <c r="W2021" i="1" s="1"/>
  <c r="S2021" i="1"/>
  <c r="W2061" i="1" a="1"/>
  <c r="W2061" i="1" s="1"/>
  <c r="S2061" i="1"/>
  <c r="W2093" i="1" a="1"/>
  <c r="W2093" i="1" s="1"/>
  <c r="S2093" i="1"/>
  <c r="W2133" i="1" a="1"/>
  <c r="W2133" i="1" s="1"/>
  <c r="S2133" i="1"/>
  <c r="W2165" i="1" a="1"/>
  <c r="W2165" i="1" s="1"/>
  <c r="S2165" i="1"/>
  <c r="W2197" i="1" a="1"/>
  <c r="W2197" i="1" s="1"/>
  <c r="S2197" i="1"/>
  <c r="W2229" i="1" a="1"/>
  <c r="W2229" i="1" s="1"/>
  <c r="S2229" i="1"/>
  <c r="W2261" i="1" a="1"/>
  <c r="W2261" i="1" s="1"/>
  <c r="S2261" i="1"/>
  <c r="W2293" i="1" a="1"/>
  <c r="W2293" i="1" s="1"/>
  <c r="S2293" i="1"/>
  <c r="W2325" i="1" a="1"/>
  <c r="W2325" i="1" s="1"/>
  <c r="S2325" i="1"/>
  <c r="W2357" i="1" a="1"/>
  <c r="W2357" i="1" s="1"/>
  <c r="S2357" i="1"/>
  <c r="W2389" i="1" a="1"/>
  <c r="W2389" i="1" s="1"/>
  <c r="S2389" i="1"/>
  <c r="W2421" i="1" a="1"/>
  <c r="W2421" i="1" s="1"/>
  <c r="S2421" i="1"/>
  <c r="V2080" i="1"/>
  <c r="V2105" i="1"/>
  <c r="W2379" i="1" a="1"/>
  <c r="W2379" i="1" s="1"/>
  <c r="S2379" i="1"/>
  <c r="V2081" i="1"/>
  <c r="V2302" i="1"/>
  <c r="Q6" i="25"/>
  <c r="Q5" i="25"/>
  <c r="U5" i="25"/>
  <c r="V5" i="25" s="1"/>
  <c r="V4" i="25"/>
  <c r="U6" i="25"/>
  <c r="V6" i="25" s="1"/>
  <c r="O5" i="25"/>
  <c r="S5" i="25"/>
  <c r="BC33" i="1"/>
  <c r="BC35" i="1"/>
  <c r="AZ32" i="1"/>
  <c r="C10" i="20" s="1"/>
  <c r="S25" i="20" l="1"/>
  <c r="S36" i="20"/>
  <c r="S47" i="20"/>
  <c r="S58" i="20"/>
  <c r="S69" i="20"/>
  <c r="V3218" i="1"/>
  <c r="U2964" i="1"/>
  <c r="U2166" i="1"/>
  <c r="U2766" i="1"/>
  <c r="R3742" i="1"/>
  <c r="U3306" i="1"/>
  <c r="T2614" i="1"/>
  <c r="T3218" i="1"/>
  <c r="V2035" i="1"/>
  <c r="V2179" i="1"/>
  <c r="U2614" i="1"/>
  <c r="V3618" i="1"/>
  <c r="T2179" i="1"/>
  <c r="T3618" i="1"/>
  <c r="V2166" i="1"/>
  <c r="T3102" i="1"/>
  <c r="T2035" i="1"/>
  <c r="V2766" i="1"/>
  <c r="U2293" i="1"/>
  <c r="T2293" i="1"/>
  <c r="U2052" i="1"/>
  <c r="T2052" i="1"/>
  <c r="U2389" i="1"/>
  <c r="T2389" i="1"/>
  <c r="U2261" i="1"/>
  <c r="T2261" i="1"/>
  <c r="U2133" i="1"/>
  <c r="T2133" i="1"/>
  <c r="U2404" i="1"/>
  <c r="T2404" i="1"/>
  <c r="U2276" i="1"/>
  <c r="T2276" i="1"/>
  <c r="U2148" i="1"/>
  <c r="T2148" i="1"/>
  <c r="U2020" i="1"/>
  <c r="T2020" i="1"/>
  <c r="U3672" i="1"/>
  <c r="T3672" i="1"/>
  <c r="U3544" i="1"/>
  <c r="T3544" i="1"/>
  <c r="U3997" i="1"/>
  <c r="T3997" i="1"/>
  <c r="U3482" i="1"/>
  <c r="T3482" i="1"/>
  <c r="U2313" i="1"/>
  <c r="T2313" i="1"/>
  <c r="U2319" i="1"/>
  <c r="T2319" i="1"/>
  <c r="U2594" i="1"/>
  <c r="T2594" i="1"/>
  <c r="U2793" i="1"/>
  <c r="T2793" i="1"/>
  <c r="U2657" i="1"/>
  <c r="T2657" i="1"/>
  <c r="U2529" i="1"/>
  <c r="T2529" i="1"/>
  <c r="U3939" i="1"/>
  <c r="T3939" i="1"/>
  <c r="U3811" i="1"/>
  <c r="T3811" i="1"/>
  <c r="U2816" i="1"/>
  <c r="T2816" i="1"/>
  <c r="U2688" i="1"/>
  <c r="T2688" i="1"/>
  <c r="U2560" i="1"/>
  <c r="T2560" i="1"/>
  <c r="U3142" i="1"/>
  <c r="T3142" i="1"/>
  <c r="U3335" i="1"/>
  <c r="T3335" i="1"/>
  <c r="U3191" i="1"/>
  <c r="T3191" i="1"/>
  <c r="U3141" i="1"/>
  <c r="T3141" i="1"/>
  <c r="U3667" i="1"/>
  <c r="T3667" i="1"/>
  <c r="U3539" i="1"/>
  <c r="T3539" i="1"/>
  <c r="U3889" i="1"/>
  <c r="T3889" i="1"/>
  <c r="U2886" i="1"/>
  <c r="T2886" i="1"/>
  <c r="U3477" i="1"/>
  <c r="T3477" i="1"/>
  <c r="U3404" i="1"/>
  <c r="T3404" i="1"/>
  <c r="U3276" i="1"/>
  <c r="T3276" i="1"/>
  <c r="U3492" i="1"/>
  <c r="T3492" i="1"/>
  <c r="U3363" i="1"/>
  <c r="T3363" i="1"/>
  <c r="U3235" i="1"/>
  <c r="T3235" i="1"/>
  <c r="U2326" i="1"/>
  <c r="T2326" i="1"/>
  <c r="U2373" i="1"/>
  <c r="T2373" i="1"/>
  <c r="U2245" i="1"/>
  <c r="T2245" i="1"/>
  <c r="U2117" i="1"/>
  <c r="T2117" i="1"/>
  <c r="U2420" i="1"/>
  <c r="T2420" i="1"/>
  <c r="U2292" i="1"/>
  <c r="T2292" i="1"/>
  <c r="U2164" i="1"/>
  <c r="T2164" i="1"/>
  <c r="U2036" i="1"/>
  <c r="T2036" i="1"/>
  <c r="U2844" i="1"/>
  <c r="T2844" i="1"/>
  <c r="U2532" i="1"/>
  <c r="T2532" i="1"/>
  <c r="U2426" i="1"/>
  <c r="T2426" i="1"/>
  <c r="U2218" i="1"/>
  <c r="T2218" i="1"/>
  <c r="U2344" i="1"/>
  <c r="T2344" i="1"/>
  <c r="U2208" i="1"/>
  <c r="T2208" i="1"/>
  <c r="U2072" i="1"/>
  <c r="T2072" i="1"/>
  <c r="U2407" i="1"/>
  <c r="T2407" i="1"/>
  <c r="U2279" i="1"/>
  <c r="T2279" i="1"/>
  <c r="U2817" i="1"/>
  <c r="T2817" i="1"/>
  <c r="U2681" i="1"/>
  <c r="T2681" i="1"/>
  <c r="U2553" i="1"/>
  <c r="T2553" i="1"/>
  <c r="U3995" i="1"/>
  <c r="T3995" i="1"/>
  <c r="U3867" i="1"/>
  <c r="T3867" i="1"/>
  <c r="U2840" i="1"/>
  <c r="T2840" i="1"/>
  <c r="U2712" i="1"/>
  <c r="T2712" i="1"/>
  <c r="U2584" i="1"/>
  <c r="T2584" i="1"/>
  <c r="U2456" i="1"/>
  <c r="T2456" i="1"/>
  <c r="U3399" i="1"/>
  <c r="T3399" i="1"/>
  <c r="U3255" i="1"/>
  <c r="T3255" i="1"/>
  <c r="U3503" i="1"/>
  <c r="T3503" i="1"/>
  <c r="U3723" i="1"/>
  <c r="T3723" i="1"/>
  <c r="U3595" i="1"/>
  <c r="T3595" i="1"/>
  <c r="U3977" i="1"/>
  <c r="T3977" i="1"/>
  <c r="U3849" i="1"/>
  <c r="T3849" i="1"/>
  <c r="U3124" i="1"/>
  <c r="T3124" i="1"/>
  <c r="U3131" i="1"/>
  <c r="T3131" i="1"/>
  <c r="U3364" i="1"/>
  <c r="T3364" i="1"/>
  <c r="U3228" i="1"/>
  <c r="T3228" i="1"/>
  <c r="U3451" i="1"/>
  <c r="T3451" i="1"/>
  <c r="U3323" i="1"/>
  <c r="T3323" i="1"/>
  <c r="U3195" i="1"/>
  <c r="T3195" i="1"/>
  <c r="U2397" i="1"/>
  <c r="T2397" i="1"/>
  <c r="U2269" i="1"/>
  <c r="T2269" i="1"/>
  <c r="U2141" i="1"/>
  <c r="T2141" i="1"/>
  <c r="U2414" i="1"/>
  <c r="T2414" i="1"/>
  <c r="U2348" i="1"/>
  <c r="T2348" i="1"/>
  <c r="U2220" i="1"/>
  <c r="T2220" i="1"/>
  <c r="U2092" i="1"/>
  <c r="T2092" i="1"/>
  <c r="U3734" i="1"/>
  <c r="T3734" i="1"/>
  <c r="U3598" i="1"/>
  <c r="T3598" i="1"/>
  <c r="U3729" i="1"/>
  <c r="T3729" i="1"/>
  <c r="U3593" i="1"/>
  <c r="T3593" i="1"/>
  <c r="U3680" i="1"/>
  <c r="T3680" i="1"/>
  <c r="U3552" i="1"/>
  <c r="T3552" i="1"/>
  <c r="U3441" i="1"/>
  <c r="T3441" i="1"/>
  <c r="U2777" i="1"/>
  <c r="T2777" i="1"/>
  <c r="U2641" i="1"/>
  <c r="T2641" i="1"/>
  <c r="U2513" i="1"/>
  <c r="T2513" i="1"/>
  <c r="U3949" i="1"/>
  <c r="T3949" i="1"/>
  <c r="U3891" i="1"/>
  <c r="T3891" i="1"/>
  <c r="U2832" i="1"/>
  <c r="T2832" i="1"/>
  <c r="U2704" i="1"/>
  <c r="T2704" i="1"/>
  <c r="U2576" i="1"/>
  <c r="T2576" i="1"/>
  <c r="U3747" i="1"/>
  <c r="T3747" i="1"/>
  <c r="U3619" i="1"/>
  <c r="T3619" i="1"/>
  <c r="U4001" i="1"/>
  <c r="T4001" i="1"/>
  <c r="U3873" i="1"/>
  <c r="T3873" i="1"/>
  <c r="U3420" i="1"/>
  <c r="T3420" i="1"/>
  <c r="U3292" i="1"/>
  <c r="T3292" i="1"/>
  <c r="U3156" i="1"/>
  <c r="T3156" i="1"/>
  <c r="U3411" i="1"/>
  <c r="T3411" i="1"/>
  <c r="U3283" i="1"/>
  <c r="T3283" i="1"/>
  <c r="U3155" i="1"/>
  <c r="T3155" i="1"/>
  <c r="U2198" i="1"/>
  <c r="T2198" i="1"/>
  <c r="U2174" i="1"/>
  <c r="T2174" i="1"/>
  <c r="U2302" i="1"/>
  <c r="T2302" i="1"/>
  <c r="U3027" i="1"/>
  <c r="T3027" i="1"/>
  <c r="U3894" i="1"/>
  <c r="T3894" i="1"/>
  <c r="U2502" i="1"/>
  <c r="T2502" i="1"/>
  <c r="U2574" i="1"/>
  <c r="T2574" i="1"/>
  <c r="U2538" i="1"/>
  <c r="T2538" i="1"/>
  <c r="U2289" i="1"/>
  <c r="T2289" i="1"/>
  <c r="U2803" i="1"/>
  <c r="T2803" i="1"/>
  <c r="U3719" i="1"/>
  <c r="T3719" i="1"/>
  <c r="U2570" i="1"/>
  <c r="T2570" i="1"/>
  <c r="U2478" i="1"/>
  <c r="T2478" i="1"/>
  <c r="U2082" i="1"/>
  <c r="T2082" i="1"/>
  <c r="U3578" i="1"/>
  <c r="T3578" i="1"/>
  <c r="U2613" i="1"/>
  <c r="T2613" i="1"/>
  <c r="U2868" i="1"/>
  <c r="T2868" i="1"/>
  <c r="U3908" i="1"/>
  <c r="T3908" i="1"/>
  <c r="U2135" i="1"/>
  <c r="T2135" i="1"/>
  <c r="U3844" i="1"/>
  <c r="T3844" i="1"/>
  <c r="U3642" i="1"/>
  <c r="T3642" i="1"/>
  <c r="U3886" i="1"/>
  <c r="T3886" i="1"/>
  <c r="U3527" i="1"/>
  <c r="T3527" i="1"/>
  <c r="U3810" i="1"/>
  <c r="T3810" i="1"/>
  <c r="U2062" i="1"/>
  <c r="T2062" i="1"/>
  <c r="U2751" i="1"/>
  <c r="T2751" i="1"/>
  <c r="U3110" i="1"/>
  <c r="T3110" i="1"/>
  <c r="U2508" i="1"/>
  <c r="T2508" i="1"/>
  <c r="U2186" i="1"/>
  <c r="T2186" i="1"/>
  <c r="U3344" i="1"/>
  <c r="T3344" i="1"/>
  <c r="U3823" i="1"/>
  <c r="T3823" i="1"/>
  <c r="U3106" i="1"/>
  <c r="T3106" i="1"/>
  <c r="U2802" i="1"/>
  <c r="T2802" i="1"/>
  <c r="U2796" i="1"/>
  <c r="T2796" i="1"/>
  <c r="U3661" i="1"/>
  <c r="T3661" i="1"/>
  <c r="U2099" i="1"/>
  <c r="T2099" i="1"/>
  <c r="U2870" i="1"/>
  <c r="T2870" i="1"/>
  <c r="U2033" i="1"/>
  <c r="T2033" i="1"/>
  <c r="U3085" i="1"/>
  <c r="T3085" i="1"/>
  <c r="U3991" i="1"/>
  <c r="T3991" i="1"/>
  <c r="U3025" i="1"/>
  <c r="T3025" i="1"/>
  <c r="U2434" i="1"/>
  <c r="T2434" i="1"/>
  <c r="U2937" i="1"/>
  <c r="T2937" i="1"/>
  <c r="U3254" i="1"/>
  <c r="T3254" i="1"/>
  <c r="U2645" i="1"/>
  <c r="T2645" i="1"/>
  <c r="U2547" i="1"/>
  <c r="T2547" i="1"/>
  <c r="U2323" i="1"/>
  <c r="T2323" i="1"/>
  <c r="U3959" i="1"/>
  <c r="T3959" i="1"/>
  <c r="U3866" i="1"/>
  <c r="T3866" i="1"/>
  <c r="U2177" i="1"/>
  <c r="T2177" i="1"/>
  <c r="U3100" i="1"/>
  <c r="T3100" i="1"/>
  <c r="U2703" i="1"/>
  <c r="T2703" i="1"/>
  <c r="U3432" i="1"/>
  <c r="T3432" i="1"/>
  <c r="U2485" i="1"/>
  <c r="T2485" i="1"/>
  <c r="U3877" i="1"/>
  <c r="T3877" i="1"/>
  <c r="U3350" i="1"/>
  <c r="T3350" i="1"/>
  <c r="U2747" i="1"/>
  <c r="T2747" i="1"/>
  <c r="U2165" i="1"/>
  <c r="T2165" i="1"/>
  <c r="U2379" i="1"/>
  <c r="T2379" i="1"/>
  <c r="U3774" i="1"/>
  <c r="T3774" i="1"/>
  <c r="U3622" i="1"/>
  <c r="T3622" i="1"/>
  <c r="U3920" i="1"/>
  <c r="T3920" i="1"/>
  <c r="U3784" i="1"/>
  <c r="T3784" i="1"/>
  <c r="U3753" i="1"/>
  <c r="T3753" i="1"/>
  <c r="U3617" i="1"/>
  <c r="T3617" i="1"/>
  <c r="U2884" i="1"/>
  <c r="T2884" i="1"/>
  <c r="U2596" i="1"/>
  <c r="T2596" i="1"/>
  <c r="U3122" i="1"/>
  <c r="T3122" i="1"/>
  <c r="U2354" i="1"/>
  <c r="T2354" i="1"/>
  <c r="U2440" i="1"/>
  <c r="T2440" i="1"/>
  <c r="U2296" i="1"/>
  <c r="T2296" i="1"/>
  <c r="U2160" i="1"/>
  <c r="T2160" i="1"/>
  <c r="U2016" i="1"/>
  <c r="T2016" i="1"/>
  <c r="U2359" i="1"/>
  <c r="T2359" i="1"/>
  <c r="U2231" i="1"/>
  <c r="T2231" i="1"/>
  <c r="U2514" i="1"/>
  <c r="T2514" i="1"/>
  <c r="U2833" i="1"/>
  <c r="T2833" i="1"/>
  <c r="U2697" i="1"/>
  <c r="T2697" i="1"/>
  <c r="U2569" i="1"/>
  <c r="T2569" i="1"/>
  <c r="U3127" i="1"/>
  <c r="T3127" i="1"/>
  <c r="U3883" i="1"/>
  <c r="T3883" i="1"/>
  <c r="U2878" i="1"/>
  <c r="T2878" i="1"/>
  <c r="U2792" i="1"/>
  <c r="T2792" i="1"/>
  <c r="U2664" i="1"/>
  <c r="T2664" i="1"/>
  <c r="U2536" i="1"/>
  <c r="T2536" i="1"/>
  <c r="U3415" i="1"/>
  <c r="T3415" i="1"/>
  <c r="U3271" i="1"/>
  <c r="T3271" i="1"/>
  <c r="U3487" i="1"/>
  <c r="T3487" i="1"/>
  <c r="U3707" i="1"/>
  <c r="T3707" i="1"/>
  <c r="U3579" i="1"/>
  <c r="T3579" i="1"/>
  <c r="U3961" i="1"/>
  <c r="T3961" i="1"/>
  <c r="U3833" i="1"/>
  <c r="T3833" i="1"/>
  <c r="U3140" i="1"/>
  <c r="T3140" i="1"/>
  <c r="U3412" i="1"/>
  <c r="T3412" i="1"/>
  <c r="U3284" i="1"/>
  <c r="T3284" i="1"/>
  <c r="U3148" i="1"/>
  <c r="T3148" i="1"/>
  <c r="U3403" i="1"/>
  <c r="T3403" i="1"/>
  <c r="U3275" i="1"/>
  <c r="T3275" i="1"/>
  <c r="U3147" i="1"/>
  <c r="T3147" i="1"/>
  <c r="U2417" i="1"/>
  <c r="T2417" i="1"/>
  <c r="U2349" i="1"/>
  <c r="T2349" i="1"/>
  <c r="U2221" i="1"/>
  <c r="T2221" i="1"/>
  <c r="U2085" i="1"/>
  <c r="T2085" i="1"/>
  <c r="U2396" i="1"/>
  <c r="T2396" i="1"/>
  <c r="U2268" i="1"/>
  <c r="T2268" i="1"/>
  <c r="U2140" i="1"/>
  <c r="T2140" i="1"/>
  <c r="U2012" i="1"/>
  <c r="T2012" i="1"/>
  <c r="U3758" i="1"/>
  <c r="T3758" i="1"/>
  <c r="U3614" i="1"/>
  <c r="T3614" i="1"/>
  <c r="U3912" i="1"/>
  <c r="T3912" i="1"/>
  <c r="U3745" i="1"/>
  <c r="T3745" i="1"/>
  <c r="U3609" i="1"/>
  <c r="T3609" i="1"/>
  <c r="U2812" i="1"/>
  <c r="T2812" i="1"/>
  <c r="U2484" i="1"/>
  <c r="T2484" i="1"/>
  <c r="U3728" i="1"/>
  <c r="T3728" i="1"/>
  <c r="U3600" i="1"/>
  <c r="T3600" i="1"/>
  <c r="U2298" i="1"/>
  <c r="T2298" i="1"/>
  <c r="U2352" i="1"/>
  <c r="T2352" i="1"/>
  <c r="U2216" i="1"/>
  <c r="T2216" i="1"/>
  <c r="U2088" i="1"/>
  <c r="T2088" i="1"/>
  <c r="U2395" i="1"/>
  <c r="T2395" i="1"/>
  <c r="U3702" i="1"/>
  <c r="T3702" i="1"/>
  <c r="U3574" i="1"/>
  <c r="T3574" i="1"/>
  <c r="U3496" i="1"/>
  <c r="T3496" i="1"/>
  <c r="U3968" i="1"/>
  <c r="T3968" i="1"/>
  <c r="U3840" i="1"/>
  <c r="T3840" i="1"/>
  <c r="U3737" i="1"/>
  <c r="T3737" i="1"/>
  <c r="U3601" i="1"/>
  <c r="T3601" i="1"/>
  <c r="U3752" i="1"/>
  <c r="T3752" i="1"/>
  <c r="U3624" i="1"/>
  <c r="T3624" i="1"/>
  <c r="U3402" i="1"/>
  <c r="T3402" i="1"/>
  <c r="U2438" i="1"/>
  <c r="T2438" i="1"/>
  <c r="U2578" i="1"/>
  <c r="T2578" i="1"/>
  <c r="U3128" i="1"/>
  <c r="T3128" i="1"/>
  <c r="U3992" i="1"/>
  <c r="T3992" i="1"/>
  <c r="U3864" i="1"/>
  <c r="T3864" i="1"/>
  <c r="U2836" i="1"/>
  <c r="T2836" i="1"/>
  <c r="U2516" i="1"/>
  <c r="T2516" i="1"/>
  <c r="U3137" i="1"/>
  <c r="T3137" i="1"/>
  <c r="U2410" i="1"/>
  <c r="T2410" i="1"/>
  <c r="U2210" i="1"/>
  <c r="T2210" i="1"/>
  <c r="U2376" i="1"/>
  <c r="T2376" i="1"/>
  <c r="U2232" i="1"/>
  <c r="T2232" i="1"/>
  <c r="U2104" i="1"/>
  <c r="T2104" i="1"/>
  <c r="U2399" i="1"/>
  <c r="T2399" i="1"/>
  <c r="U2271" i="1"/>
  <c r="T2271" i="1"/>
  <c r="U2393" i="1"/>
  <c r="T2393" i="1"/>
  <c r="U2842" i="1"/>
  <c r="T2842" i="1"/>
  <c r="U3391" i="1"/>
  <c r="T3391" i="1"/>
  <c r="U3247" i="1"/>
  <c r="T3247" i="1"/>
  <c r="U3775" i="1"/>
  <c r="T3775" i="1"/>
  <c r="U3123" i="1"/>
  <c r="T3123" i="1"/>
  <c r="U3298" i="1"/>
  <c r="T3298" i="1"/>
  <c r="U3549" i="1"/>
  <c r="T3549" i="1"/>
  <c r="U3806" i="1"/>
  <c r="T3806" i="1"/>
  <c r="U2419" i="1"/>
  <c r="T2419" i="1"/>
  <c r="U2683" i="1"/>
  <c r="T2683" i="1"/>
  <c r="U2595" i="1"/>
  <c r="T2595" i="1"/>
  <c r="U3548" i="1"/>
  <c r="T3548" i="1"/>
  <c r="U3882" i="1"/>
  <c r="T3882" i="1"/>
  <c r="U3006" i="1"/>
  <c r="T3006" i="1"/>
  <c r="U2045" i="1"/>
  <c r="T2045" i="1"/>
  <c r="U2829" i="1"/>
  <c r="T2829" i="1"/>
  <c r="U2070" i="1"/>
  <c r="T2070" i="1"/>
  <c r="U2432" i="1"/>
  <c r="T2432" i="1"/>
  <c r="U3950" i="1"/>
  <c r="T3950" i="1"/>
  <c r="U2663" i="1"/>
  <c r="T2663" i="1"/>
  <c r="U2695" i="1"/>
  <c r="T2695" i="1"/>
  <c r="U3032" i="1"/>
  <c r="T3032" i="1"/>
  <c r="U3663" i="1"/>
  <c r="T3663" i="1"/>
  <c r="U2435" i="1"/>
  <c r="T2435" i="1"/>
  <c r="U2828" i="1"/>
  <c r="T2828" i="1"/>
  <c r="U3361" i="1"/>
  <c r="T3361" i="1"/>
  <c r="U2963" i="1"/>
  <c r="T2963" i="1"/>
  <c r="U2194" i="1"/>
  <c r="T2194" i="1"/>
  <c r="U3687" i="1"/>
  <c r="T3687" i="1"/>
  <c r="U2183" i="1"/>
  <c r="T2183" i="1"/>
  <c r="U2970" i="1"/>
  <c r="T2970" i="1"/>
  <c r="U2492" i="1"/>
  <c r="T2492" i="1"/>
  <c r="U2722" i="1"/>
  <c r="T2722" i="1"/>
  <c r="U3935" i="1"/>
  <c r="T3935" i="1"/>
  <c r="U2893" i="1"/>
  <c r="T2893" i="1"/>
  <c r="U2782" i="1"/>
  <c r="T2782" i="1"/>
  <c r="U2378" i="1"/>
  <c r="T2378" i="1"/>
  <c r="U3109" i="1"/>
  <c r="T3109" i="1"/>
  <c r="U3310" i="1"/>
  <c r="T3310" i="1"/>
  <c r="U3198" i="1"/>
  <c r="T3198" i="1"/>
  <c r="U2187" i="1"/>
  <c r="T2187" i="1"/>
  <c r="U3021" i="1"/>
  <c r="T3021" i="1"/>
  <c r="U3236" i="1"/>
  <c r="T3236" i="1"/>
  <c r="U2554" i="1"/>
  <c r="T2554" i="1"/>
  <c r="U3193" i="1"/>
  <c r="T3193" i="1"/>
  <c r="U3517" i="1"/>
  <c r="T3517" i="1"/>
  <c r="U3677" i="1"/>
  <c r="T3677" i="1"/>
  <c r="U2526" i="1"/>
  <c r="T2526" i="1"/>
  <c r="U3746" i="1"/>
  <c r="T3746" i="1"/>
  <c r="U2861" i="1"/>
  <c r="T2861" i="1"/>
  <c r="U2199" i="1"/>
  <c r="T2199" i="1"/>
  <c r="U2949" i="1"/>
  <c r="T2949" i="1"/>
  <c r="U2542" i="1"/>
  <c r="T2542" i="1"/>
  <c r="U3333" i="1"/>
  <c r="T3333" i="1"/>
  <c r="U3558" i="1"/>
  <c r="T3558" i="1"/>
  <c r="U2347" i="1"/>
  <c r="T2347" i="1"/>
  <c r="U2322" i="1"/>
  <c r="T2322" i="1"/>
  <c r="U2233" i="1"/>
  <c r="T2233" i="1"/>
  <c r="U3909" i="1"/>
  <c r="T3909" i="1"/>
  <c r="U3534" i="1"/>
  <c r="T3534" i="1"/>
  <c r="U2089" i="1"/>
  <c r="T2089" i="1"/>
  <c r="U2973" i="1"/>
  <c r="T2973" i="1"/>
  <c r="U3974" i="1"/>
  <c r="T3974" i="1"/>
  <c r="U2467" i="1"/>
  <c r="T2467" i="1"/>
  <c r="U2517" i="1"/>
  <c r="T2517" i="1"/>
  <c r="U3095" i="1"/>
  <c r="T3095" i="1"/>
  <c r="U2618" i="1"/>
  <c r="T2618" i="1"/>
  <c r="U3914" i="1"/>
  <c r="T3914" i="1"/>
  <c r="U3238" i="1"/>
  <c r="T3238" i="1"/>
  <c r="U2021" i="1"/>
  <c r="T2021" i="1"/>
  <c r="U2229" i="1"/>
  <c r="T2229" i="1"/>
  <c r="U2372" i="1"/>
  <c r="T2372" i="1"/>
  <c r="U2244" i="1"/>
  <c r="T2244" i="1"/>
  <c r="U2116" i="1"/>
  <c r="T2116" i="1"/>
  <c r="U3418" i="1"/>
  <c r="T3418" i="1"/>
  <c r="U3768" i="1"/>
  <c r="T3768" i="1"/>
  <c r="U3640" i="1"/>
  <c r="T3640" i="1"/>
  <c r="U3129" i="1"/>
  <c r="T3129" i="1"/>
  <c r="U2377" i="1"/>
  <c r="T2377" i="1"/>
  <c r="U2433" i="1"/>
  <c r="T2433" i="1"/>
  <c r="U3121" i="1"/>
  <c r="T3121" i="1"/>
  <c r="U2415" i="1"/>
  <c r="T2415" i="1"/>
  <c r="U2287" i="1"/>
  <c r="T2287" i="1"/>
  <c r="U2498" i="1"/>
  <c r="T2498" i="1"/>
  <c r="U2761" i="1"/>
  <c r="T2761" i="1"/>
  <c r="U2625" i="1"/>
  <c r="T2625" i="1"/>
  <c r="U2497" i="1"/>
  <c r="T2497" i="1"/>
  <c r="U3907" i="1"/>
  <c r="T3907" i="1"/>
  <c r="U4002" i="1"/>
  <c r="T4002" i="1"/>
  <c r="U2784" i="1"/>
  <c r="T2784" i="1"/>
  <c r="U2656" i="1"/>
  <c r="T2656" i="1"/>
  <c r="U2528" i="1"/>
  <c r="T2528" i="1"/>
  <c r="U3439" i="1"/>
  <c r="T3439" i="1"/>
  <c r="U3295" i="1"/>
  <c r="T3295" i="1"/>
  <c r="U3151" i="1"/>
  <c r="T3151" i="1"/>
  <c r="U3763" i="1"/>
  <c r="T3763" i="1"/>
  <c r="U3635" i="1"/>
  <c r="T3635" i="1"/>
  <c r="U3985" i="1"/>
  <c r="T3985" i="1"/>
  <c r="U3857" i="1"/>
  <c r="T3857" i="1"/>
  <c r="U2758" i="1"/>
  <c r="T2758" i="1"/>
  <c r="U3139" i="1"/>
  <c r="T3139" i="1"/>
  <c r="U3372" i="1"/>
  <c r="T3372" i="1"/>
  <c r="U3244" i="1"/>
  <c r="T3244" i="1"/>
  <c r="U3459" i="1"/>
  <c r="T3459" i="1"/>
  <c r="U3331" i="1"/>
  <c r="T3331" i="1"/>
  <c r="U3203" i="1"/>
  <c r="T3203" i="1"/>
  <c r="U2371" i="1"/>
  <c r="T2371" i="1"/>
  <c r="U2341" i="1"/>
  <c r="T2341" i="1"/>
  <c r="U2213" i="1"/>
  <c r="T2213" i="1"/>
  <c r="U2077" i="1"/>
  <c r="T2077" i="1"/>
  <c r="U2388" i="1"/>
  <c r="T2388" i="1"/>
  <c r="U2260" i="1"/>
  <c r="T2260" i="1"/>
  <c r="U2132" i="1"/>
  <c r="T2132" i="1"/>
  <c r="U3488" i="1"/>
  <c r="T3488" i="1"/>
  <c r="U2804" i="1"/>
  <c r="T2804" i="1"/>
  <c r="U2468" i="1"/>
  <c r="T2468" i="1"/>
  <c r="U2386" i="1"/>
  <c r="T2386" i="1"/>
  <c r="U2312" i="1"/>
  <c r="T2312" i="1"/>
  <c r="U2176" i="1"/>
  <c r="T2176" i="1"/>
  <c r="U2032" i="1"/>
  <c r="T2032" i="1"/>
  <c r="U2375" i="1"/>
  <c r="T2375" i="1"/>
  <c r="U2247" i="1"/>
  <c r="T2247" i="1"/>
  <c r="U2785" i="1"/>
  <c r="T2785" i="1"/>
  <c r="U2649" i="1"/>
  <c r="T2649" i="1"/>
  <c r="U2521" i="1"/>
  <c r="T2521" i="1"/>
  <c r="U3963" i="1"/>
  <c r="T3963" i="1"/>
  <c r="U3835" i="1"/>
  <c r="T3835" i="1"/>
  <c r="U2808" i="1"/>
  <c r="T2808" i="1"/>
  <c r="U2680" i="1"/>
  <c r="T2680" i="1"/>
  <c r="U2552" i="1"/>
  <c r="T2552" i="1"/>
  <c r="U3134" i="1"/>
  <c r="T3134" i="1"/>
  <c r="U3367" i="1"/>
  <c r="T3367" i="1"/>
  <c r="U3215" i="1"/>
  <c r="T3215" i="1"/>
  <c r="U3471" i="1"/>
  <c r="T3471" i="1"/>
  <c r="U3691" i="1"/>
  <c r="T3691" i="1"/>
  <c r="U3563" i="1"/>
  <c r="T3563" i="1"/>
  <c r="U3945" i="1"/>
  <c r="T3945" i="1"/>
  <c r="U3817" i="1"/>
  <c r="T3817" i="1"/>
  <c r="U3461" i="1"/>
  <c r="T3461" i="1"/>
  <c r="U3460" i="1"/>
  <c r="T3460" i="1"/>
  <c r="U3332" i="1"/>
  <c r="T3332" i="1"/>
  <c r="U3196" i="1"/>
  <c r="T3196" i="1"/>
  <c r="U3419" i="1"/>
  <c r="T3419" i="1"/>
  <c r="U3291" i="1"/>
  <c r="T3291" i="1"/>
  <c r="U3163" i="1"/>
  <c r="T3163" i="1"/>
  <c r="U2422" i="1"/>
  <c r="T2422" i="1"/>
  <c r="U2365" i="1"/>
  <c r="T2365" i="1"/>
  <c r="U2237" i="1"/>
  <c r="T2237" i="1"/>
  <c r="U2101" i="1"/>
  <c r="T2101" i="1"/>
  <c r="U2444" i="1"/>
  <c r="T2444" i="1"/>
  <c r="U2316" i="1"/>
  <c r="T2316" i="1"/>
  <c r="U2188" i="1"/>
  <c r="T2188" i="1"/>
  <c r="U2060" i="1"/>
  <c r="T2060" i="1"/>
  <c r="U3694" i="1"/>
  <c r="T3694" i="1"/>
  <c r="U3566" i="1"/>
  <c r="T3566" i="1"/>
  <c r="U3697" i="1"/>
  <c r="T3697" i="1"/>
  <c r="U3553" i="1"/>
  <c r="T3553" i="1"/>
  <c r="U3776" i="1"/>
  <c r="T3776" i="1"/>
  <c r="U3648" i="1"/>
  <c r="T3648" i="1"/>
  <c r="U3512" i="1"/>
  <c r="T3512" i="1"/>
  <c r="U2881" i="1"/>
  <c r="T2881" i="1"/>
  <c r="U2745" i="1"/>
  <c r="T2745" i="1"/>
  <c r="U2609" i="1"/>
  <c r="T2609" i="1"/>
  <c r="U2481" i="1"/>
  <c r="T2481" i="1"/>
  <c r="U3987" i="1"/>
  <c r="T3987" i="1"/>
  <c r="U3859" i="1"/>
  <c r="T3859" i="1"/>
  <c r="U2800" i="1"/>
  <c r="T2800" i="1"/>
  <c r="U2672" i="1"/>
  <c r="T2672" i="1"/>
  <c r="U2544" i="1"/>
  <c r="T2544" i="1"/>
  <c r="U3470" i="1"/>
  <c r="T3470" i="1"/>
  <c r="U3715" i="1"/>
  <c r="T3715" i="1"/>
  <c r="U3587" i="1"/>
  <c r="T3587" i="1"/>
  <c r="U3969" i="1"/>
  <c r="T3969" i="1"/>
  <c r="U3841" i="1"/>
  <c r="T3841" i="1"/>
  <c r="U3388" i="1"/>
  <c r="T3388" i="1"/>
  <c r="U3260" i="1"/>
  <c r="T3260" i="1"/>
  <c r="U3508" i="1"/>
  <c r="T3508" i="1"/>
  <c r="U3379" i="1"/>
  <c r="T3379" i="1"/>
  <c r="U3251" i="1"/>
  <c r="T3251" i="1"/>
  <c r="U2169" i="1"/>
  <c r="T2169" i="1"/>
  <c r="U2094" i="1"/>
  <c r="T2094" i="1"/>
  <c r="U2818" i="1"/>
  <c r="T2818" i="1"/>
  <c r="U2425" i="1"/>
  <c r="T2425" i="1"/>
  <c r="U2350" i="1"/>
  <c r="T2350" i="1"/>
  <c r="U3004" i="1"/>
  <c r="T3004" i="1"/>
  <c r="U2762" i="1"/>
  <c r="T2762" i="1"/>
  <c r="U3304" i="1"/>
  <c r="T3304" i="1"/>
  <c r="U3580" i="1"/>
  <c r="T3580" i="1"/>
  <c r="U2718" i="1"/>
  <c r="T2718" i="1"/>
  <c r="U3522" i="1"/>
  <c r="T3522" i="1"/>
  <c r="U3570" i="1"/>
  <c r="T3570" i="1"/>
  <c r="U2621" i="1"/>
  <c r="T2621" i="1"/>
  <c r="U2015" i="1"/>
  <c r="T2015" i="1"/>
  <c r="U3103" i="1"/>
  <c r="T3103" i="1"/>
  <c r="U2667" i="1"/>
  <c r="T2667" i="1"/>
  <c r="U2952" i="1"/>
  <c r="T2952" i="1"/>
  <c r="U2750" i="1"/>
  <c r="T2750" i="1"/>
  <c r="U2254" i="1"/>
  <c r="T2254" i="1"/>
  <c r="U3466" i="1"/>
  <c r="T3466" i="1"/>
  <c r="U3301" i="1"/>
  <c r="T3301" i="1"/>
  <c r="U3382" i="1"/>
  <c r="T3382" i="1"/>
  <c r="U3224" i="1"/>
  <c r="T3224" i="1"/>
  <c r="U3972" i="1"/>
  <c r="T3972" i="1"/>
  <c r="U3818" i="1"/>
  <c r="T3818" i="1"/>
  <c r="U3059" i="1"/>
  <c r="T3059" i="1"/>
  <c r="U2556" i="1"/>
  <c r="T2556" i="1"/>
  <c r="U3209" i="1"/>
  <c r="T3209" i="1"/>
  <c r="U2530" i="1"/>
  <c r="T2530" i="1"/>
  <c r="U2770" i="1"/>
  <c r="T2770" i="1"/>
  <c r="U2201" i="1"/>
  <c r="T2201" i="1"/>
  <c r="U2454" i="1"/>
  <c r="T2454" i="1"/>
  <c r="U2048" i="1"/>
  <c r="T2048" i="1"/>
  <c r="U3738" i="1"/>
  <c r="T3738" i="1"/>
  <c r="U2054" i="1"/>
  <c r="T2054" i="1"/>
  <c r="U2241" i="1"/>
  <c r="T2241" i="1"/>
  <c r="U2202" i="1"/>
  <c r="T2202" i="1"/>
  <c r="U2989" i="1"/>
  <c r="T2989" i="1"/>
  <c r="U2507" i="1"/>
  <c r="T2507" i="1"/>
  <c r="U3146" i="1"/>
  <c r="T3146" i="1"/>
  <c r="U3535" i="1"/>
  <c r="T3535" i="1"/>
  <c r="U3486" i="1"/>
  <c r="T3486" i="1"/>
  <c r="U3966" i="1"/>
  <c r="T3966" i="1"/>
  <c r="U3190" i="1"/>
  <c r="T3190" i="1"/>
  <c r="U2025" i="1"/>
  <c r="T2025" i="1"/>
  <c r="U2027" i="1"/>
  <c r="T2027" i="1"/>
  <c r="U2493" i="1"/>
  <c r="T2493" i="1"/>
  <c r="U2962" i="1"/>
  <c r="T2962" i="1"/>
  <c r="U2523" i="1"/>
  <c r="T2523" i="1"/>
  <c r="U3225" i="1"/>
  <c r="T3225" i="1"/>
  <c r="U3926" i="1"/>
  <c r="T3926" i="1"/>
  <c r="U2225" i="1"/>
  <c r="T2225" i="1"/>
  <c r="U2193" i="1"/>
  <c r="T2193" i="1"/>
  <c r="U3845" i="1"/>
  <c r="T3845" i="1"/>
  <c r="U3958" i="1"/>
  <c r="T3958" i="1"/>
  <c r="U3250" i="1"/>
  <c r="T3250" i="1"/>
  <c r="U3320" i="1"/>
  <c r="T3320" i="1"/>
  <c r="U3676" i="1"/>
  <c r="T3676" i="1"/>
  <c r="U3022" i="1"/>
  <c r="T3022" i="1"/>
  <c r="U3862" i="1"/>
  <c r="T3862" i="1"/>
  <c r="U2081" i="1"/>
  <c r="T2081" i="1"/>
  <c r="U2421" i="1"/>
  <c r="T2421" i="1"/>
  <c r="U2180" i="1"/>
  <c r="T2180" i="1"/>
  <c r="U2357" i="1"/>
  <c r="T2357" i="1"/>
  <c r="U2093" i="1"/>
  <c r="T2093" i="1"/>
  <c r="U3726" i="1"/>
  <c r="T3726" i="1"/>
  <c r="U3590" i="1"/>
  <c r="T3590" i="1"/>
  <c r="U3888" i="1"/>
  <c r="T3888" i="1"/>
  <c r="U3721" i="1"/>
  <c r="T3721" i="1"/>
  <c r="U3585" i="1"/>
  <c r="T3585" i="1"/>
  <c r="U2820" i="1"/>
  <c r="T2820" i="1"/>
  <c r="U2500" i="1"/>
  <c r="T2500" i="1"/>
  <c r="U3445" i="1"/>
  <c r="T3445" i="1"/>
  <c r="U2363" i="1"/>
  <c r="T2363" i="1"/>
  <c r="U2306" i="1"/>
  <c r="T2306" i="1"/>
  <c r="U2400" i="1"/>
  <c r="T2400" i="1"/>
  <c r="U2256" i="1"/>
  <c r="T2256" i="1"/>
  <c r="U2128" i="1"/>
  <c r="T2128" i="1"/>
  <c r="U2327" i="1"/>
  <c r="T2327" i="1"/>
  <c r="U2458" i="1"/>
  <c r="T2458" i="1"/>
  <c r="U2801" i="1"/>
  <c r="T2801" i="1"/>
  <c r="U2665" i="1"/>
  <c r="T2665" i="1"/>
  <c r="U2537" i="1"/>
  <c r="T2537" i="1"/>
  <c r="U3979" i="1"/>
  <c r="T3979" i="1"/>
  <c r="U3851" i="1"/>
  <c r="T3851" i="1"/>
  <c r="U2888" i="1"/>
  <c r="T2888" i="1"/>
  <c r="U2760" i="1"/>
  <c r="T2760" i="1"/>
  <c r="U2632" i="1"/>
  <c r="T2632" i="1"/>
  <c r="U2504" i="1"/>
  <c r="T2504" i="1"/>
  <c r="U3383" i="1"/>
  <c r="T3383" i="1"/>
  <c r="U3239" i="1"/>
  <c r="T3239" i="1"/>
  <c r="U3748" i="1"/>
  <c r="T3748" i="1"/>
  <c r="U3675" i="1"/>
  <c r="T3675" i="1"/>
  <c r="U3547" i="1"/>
  <c r="T3547" i="1"/>
  <c r="U3929" i="1"/>
  <c r="T3929" i="1"/>
  <c r="U3801" i="1"/>
  <c r="T3801" i="1"/>
  <c r="U3485" i="1"/>
  <c r="T3485" i="1"/>
  <c r="U3380" i="1"/>
  <c r="T3380" i="1"/>
  <c r="U3252" i="1"/>
  <c r="T3252" i="1"/>
  <c r="U3500" i="1"/>
  <c r="T3500" i="1"/>
  <c r="U3371" i="1"/>
  <c r="T3371" i="1"/>
  <c r="U3243" i="1"/>
  <c r="T3243" i="1"/>
  <c r="U2445" i="1"/>
  <c r="T2445" i="1"/>
  <c r="U2317" i="1"/>
  <c r="T2317" i="1"/>
  <c r="U2189" i="1"/>
  <c r="T2189" i="1"/>
  <c r="U2053" i="1"/>
  <c r="T2053" i="1"/>
  <c r="U2364" i="1"/>
  <c r="T2364" i="1"/>
  <c r="U2236" i="1"/>
  <c r="T2236" i="1"/>
  <c r="U2108" i="1"/>
  <c r="T2108" i="1"/>
  <c r="U3505" i="1"/>
  <c r="T3505" i="1"/>
  <c r="U3710" i="1"/>
  <c r="T3710" i="1"/>
  <c r="U3582" i="1"/>
  <c r="T3582" i="1"/>
  <c r="U3504" i="1"/>
  <c r="T3504" i="1"/>
  <c r="U3880" i="1"/>
  <c r="T3880" i="1"/>
  <c r="U3713" i="1"/>
  <c r="T3713" i="1"/>
  <c r="U3577" i="1"/>
  <c r="T3577" i="1"/>
  <c r="U2764" i="1"/>
  <c r="T2764" i="1"/>
  <c r="U3491" i="1"/>
  <c r="T3491" i="1"/>
  <c r="U3696" i="1"/>
  <c r="T3696" i="1"/>
  <c r="U3568" i="1"/>
  <c r="T3568" i="1"/>
  <c r="U2442" i="1"/>
  <c r="T2442" i="1"/>
  <c r="U2226" i="1"/>
  <c r="T2226" i="1"/>
  <c r="U2320" i="1"/>
  <c r="T2320" i="1"/>
  <c r="U2184" i="1"/>
  <c r="T2184" i="1"/>
  <c r="U2040" i="1"/>
  <c r="T2040" i="1"/>
  <c r="U3497" i="1"/>
  <c r="T3497" i="1"/>
  <c r="U3670" i="1"/>
  <c r="T3670" i="1"/>
  <c r="U3518" i="1"/>
  <c r="T3518" i="1"/>
  <c r="U3936" i="1"/>
  <c r="T3936" i="1"/>
  <c r="U3800" i="1"/>
  <c r="T3800" i="1"/>
  <c r="U3705" i="1"/>
  <c r="T3705" i="1"/>
  <c r="U3569" i="1"/>
  <c r="T3569" i="1"/>
  <c r="U3483" i="1"/>
  <c r="T3483" i="1"/>
  <c r="U3720" i="1"/>
  <c r="T3720" i="1"/>
  <c r="U3592" i="1"/>
  <c r="T3592" i="1"/>
  <c r="U3506" i="1"/>
  <c r="T3506" i="1"/>
  <c r="U2249" i="1"/>
  <c r="T2249" i="1"/>
  <c r="U2490" i="1"/>
  <c r="T2490" i="1"/>
  <c r="U3960" i="1"/>
  <c r="T3960" i="1"/>
  <c r="U3832" i="1"/>
  <c r="T3832" i="1"/>
  <c r="U3743" i="1"/>
  <c r="T3743" i="1"/>
  <c r="U2788" i="1"/>
  <c r="T2788" i="1"/>
  <c r="U2370" i="1"/>
  <c r="T2370" i="1"/>
  <c r="U2403" i="1"/>
  <c r="T2403" i="1"/>
  <c r="U2336" i="1"/>
  <c r="T2336" i="1"/>
  <c r="U2200" i="1"/>
  <c r="T2200" i="1"/>
  <c r="U2064" i="1"/>
  <c r="T2064" i="1"/>
  <c r="U2367" i="1"/>
  <c r="T2367" i="1"/>
  <c r="U2239" i="1"/>
  <c r="T2239" i="1"/>
  <c r="U2642" i="1"/>
  <c r="T2642" i="1"/>
  <c r="U3359" i="1"/>
  <c r="T3359" i="1"/>
  <c r="U3207" i="1"/>
  <c r="T3207" i="1"/>
  <c r="U2158" i="1"/>
  <c r="T2158" i="1"/>
  <c r="U3440" i="1"/>
  <c r="T3440" i="1"/>
  <c r="U3076" i="1"/>
  <c r="T3076" i="1"/>
  <c r="U2153" i="1"/>
  <c r="T2153" i="1"/>
  <c r="U2113" i="1"/>
  <c r="T2113" i="1"/>
  <c r="U2310" i="1"/>
  <c r="T2310" i="1"/>
  <c r="U3001" i="1"/>
  <c r="T3001" i="1"/>
  <c r="U3684" i="1"/>
  <c r="T3684" i="1"/>
  <c r="U2691" i="1"/>
  <c r="T2691" i="1"/>
  <c r="U3026" i="1"/>
  <c r="T3026" i="1"/>
  <c r="U3030" i="1"/>
  <c r="T3030" i="1"/>
  <c r="U2749" i="1"/>
  <c r="T2749" i="1"/>
  <c r="U2979" i="1"/>
  <c r="T2979" i="1"/>
  <c r="U2669" i="1"/>
  <c r="T2669" i="1"/>
  <c r="U3698" i="1"/>
  <c r="T3698" i="1"/>
  <c r="U2629" i="1"/>
  <c r="T2629" i="1"/>
  <c r="U3782" i="1"/>
  <c r="T3782" i="1"/>
  <c r="U3274" i="1"/>
  <c r="T3274" i="1"/>
  <c r="U3927" i="1"/>
  <c r="T3927" i="1"/>
  <c r="U3631" i="1"/>
  <c r="T3631" i="1"/>
  <c r="U2401" i="1"/>
  <c r="T2401" i="1"/>
  <c r="U3158" i="1"/>
  <c r="T3158" i="1"/>
  <c r="U3770" i="1"/>
  <c r="T3770" i="1"/>
  <c r="U3184" i="1"/>
  <c r="T3184" i="1"/>
  <c r="U3174" i="1"/>
  <c r="T3174" i="1"/>
  <c r="U3919" i="1"/>
  <c r="T3919" i="1"/>
  <c r="U2010" i="1"/>
  <c r="T2010" i="1"/>
  <c r="U3063" i="1"/>
  <c r="T3063" i="1"/>
  <c r="U2587" i="1"/>
  <c r="T2587" i="1"/>
  <c r="U2950" i="1"/>
  <c r="T2950" i="1"/>
  <c r="U2763" i="1"/>
  <c r="T2763" i="1"/>
  <c r="U3637" i="1"/>
  <c r="T3637" i="1"/>
  <c r="U3414" i="1"/>
  <c r="T3414" i="1"/>
  <c r="U2382" i="1"/>
  <c r="T2382" i="1"/>
  <c r="U3821" i="1"/>
  <c r="T3821" i="1"/>
  <c r="U2281" i="1"/>
  <c r="T2281" i="1"/>
  <c r="U3735" i="1"/>
  <c r="T3735" i="1"/>
  <c r="U2990" i="1"/>
  <c r="T2990" i="1"/>
  <c r="U2362" i="1"/>
  <c r="T2362" i="1"/>
  <c r="U2599" i="1"/>
  <c r="T2599" i="1"/>
  <c r="U2583" i="1"/>
  <c r="T2583" i="1"/>
  <c r="U2042" i="1"/>
  <c r="T2042" i="1"/>
  <c r="U2767" i="1"/>
  <c r="T2767" i="1"/>
  <c r="U3421" i="1"/>
  <c r="T3421" i="1"/>
  <c r="U3446" i="1"/>
  <c r="T3446" i="1"/>
  <c r="U3176" i="1"/>
  <c r="T3176" i="1"/>
  <c r="U3876" i="1"/>
  <c r="T3876" i="1"/>
  <c r="U2105" i="1"/>
  <c r="T2105" i="1"/>
  <c r="U3413" i="1"/>
  <c r="T3413" i="1"/>
  <c r="U2647" i="1"/>
  <c r="T2647" i="1"/>
  <c r="U2482" i="1"/>
  <c r="T2482" i="1"/>
  <c r="U3799" i="1"/>
  <c r="T3799" i="1"/>
  <c r="U2325" i="1"/>
  <c r="T2325" i="1"/>
  <c r="U2197" i="1"/>
  <c r="T2197" i="1"/>
  <c r="U2369" i="1"/>
  <c r="T2369" i="1"/>
  <c r="U2212" i="1"/>
  <c r="T2212" i="1"/>
  <c r="U3736" i="1"/>
  <c r="T3736" i="1"/>
  <c r="U3608" i="1"/>
  <c r="T3608" i="1"/>
  <c r="U3474" i="1"/>
  <c r="T3474" i="1"/>
  <c r="U3716" i="1"/>
  <c r="T3716" i="1"/>
  <c r="U2299" i="1"/>
  <c r="T2299" i="1"/>
  <c r="U2383" i="1"/>
  <c r="T2383" i="1"/>
  <c r="U2255" i="1"/>
  <c r="T2255" i="1"/>
  <c r="U2865" i="1"/>
  <c r="T2865" i="1"/>
  <c r="U2721" i="1"/>
  <c r="T2721" i="1"/>
  <c r="U2593" i="1"/>
  <c r="T2593" i="1"/>
  <c r="U2465" i="1"/>
  <c r="T2465" i="1"/>
  <c r="U3875" i="1"/>
  <c r="T3875" i="1"/>
  <c r="U2880" i="1"/>
  <c r="T2880" i="1"/>
  <c r="U2752" i="1"/>
  <c r="T2752" i="1"/>
  <c r="U2624" i="1"/>
  <c r="T2624" i="1"/>
  <c r="U2496" i="1"/>
  <c r="T2496" i="1"/>
  <c r="U3407" i="1"/>
  <c r="T3407" i="1"/>
  <c r="U3263" i="1"/>
  <c r="T3263" i="1"/>
  <c r="U3511" i="1"/>
  <c r="T3511" i="1"/>
  <c r="U3731" i="1"/>
  <c r="T3731" i="1"/>
  <c r="U3603" i="1"/>
  <c r="T3603" i="1"/>
  <c r="U3953" i="1"/>
  <c r="T3953" i="1"/>
  <c r="U3825" i="1"/>
  <c r="T3825" i="1"/>
  <c r="U3132" i="1"/>
  <c r="T3132" i="1"/>
  <c r="U3468" i="1"/>
  <c r="T3468" i="1"/>
  <c r="U3340" i="1"/>
  <c r="T3340" i="1"/>
  <c r="U3204" i="1"/>
  <c r="T3204" i="1"/>
  <c r="U3427" i="1"/>
  <c r="T3427" i="1"/>
  <c r="U3299" i="1"/>
  <c r="T3299" i="1"/>
  <c r="U3171" i="1"/>
  <c r="T3171" i="1"/>
  <c r="U2437" i="1"/>
  <c r="T2437" i="1"/>
  <c r="U2309" i="1"/>
  <c r="T2309" i="1"/>
  <c r="U2181" i="1"/>
  <c r="T2181" i="1"/>
  <c r="U2037" i="1"/>
  <c r="T2037" i="1"/>
  <c r="U2356" i="1"/>
  <c r="T2356" i="1"/>
  <c r="U2228" i="1"/>
  <c r="T2228" i="1"/>
  <c r="U2100" i="1"/>
  <c r="T2100" i="1"/>
  <c r="U2756" i="1"/>
  <c r="T2756" i="1"/>
  <c r="U2451" i="1"/>
  <c r="T2451" i="1"/>
  <c r="U2338" i="1"/>
  <c r="T2338" i="1"/>
  <c r="U2416" i="1"/>
  <c r="T2416" i="1"/>
  <c r="U2280" i="1"/>
  <c r="T2280" i="1"/>
  <c r="U2144" i="1"/>
  <c r="T2144" i="1"/>
  <c r="U2343" i="1"/>
  <c r="T2343" i="1"/>
  <c r="U2215" i="1"/>
  <c r="T2215" i="1"/>
  <c r="U2889" i="1"/>
  <c r="T2889" i="1"/>
  <c r="U2753" i="1"/>
  <c r="T2753" i="1"/>
  <c r="U2617" i="1"/>
  <c r="T2617" i="1"/>
  <c r="U2489" i="1"/>
  <c r="T2489" i="1"/>
  <c r="U3931" i="1"/>
  <c r="T3931" i="1"/>
  <c r="U3803" i="1"/>
  <c r="T3803" i="1"/>
  <c r="U2776" i="1"/>
  <c r="T2776" i="1"/>
  <c r="U2648" i="1"/>
  <c r="T2648" i="1"/>
  <c r="U2520" i="1"/>
  <c r="T2520" i="1"/>
  <c r="U3463" i="1"/>
  <c r="T3463" i="1"/>
  <c r="U3327" i="1"/>
  <c r="T3327" i="1"/>
  <c r="U3183" i="1"/>
  <c r="T3183" i="1"/>
  <c r="U3510" i="1"/>
  <c r="T3510" i="1"/>
  <c r="U3659" i="1"/>
  <c r="T3659" i="1"/>
  <c r="U3531" i="1"/>
  <c r="T3531" i="1"/>
  <c r="U3913" i="1"/>
  <c r="T3913" i="1"/>
  <c r="U3785" i="1"/>
  <c r="T3785" i="1"/>
  <c r="U3501" i="1"/>
  <c r="T3501" i="1"/>
  <c r="U3428" i="1"/>
  <c r="T3428" i="1"/>
  <c r="U3300" i="1"/>
  <c r="T3300" i="1"/>
  <c r="U3164" i="1"/>
  <c r="T3164" i="1"/>
  <c r="U3387" i="1"/>
  <c r="T3387" i="1"/>
  <c r="U3259" i="1"/>
  <c r="T3259" i="1"/>
  <c r="U3772" i="1"/>
  <c r="T3772" i="1"/>
  <c r="U2262" i="1"/>
  <c r="T2262" i="1"/>
  <c r="U2333" i="1"/>
  <c r="T2333" i="1"/>
  <c r="U2205" i="1"/>
  <c r="T2205" i="1"/>
  <c r="U2069" i="1"/>
  <c r="T2069" i="1"/>
  <c r="U2412" i="1"/>
  <c r="T2412" i="1"/>
  <c r="U2284" i="1"/>
  <c r="T2284" i="1"/>
  <c r="U2156" i="1"/>
  <c r="T2156" i="1"/>
  <c r="U2028" i="1"/>
  <c r="T2028" i="1"/>
  <c r="U3662" i="1"/>
  <c r="T3662" i="1"/>
  <c r="U3657" i="1"/>
  <c r="T3657" i="1"/>
  <c r="U3521" i="1"/>
  <c r="T3521" i="1"/>
  <c r="U3744" i="1"/>
  <c r="T3744" i="1"/>
  <c r="U3616" i="1"/>
  <c r="T3616" i="1"/>
  <c r="U2841" i="1"/>
  <c r="T2841" i="1"/>
  <c r="U2705" i="1"/>
  <c r="T2705" i="1"/>
  <c r="U2577" i="1"/>
  <c r="T2577" i="1"/>
  <c r="U3135" i="1"/>
  <c r="T3135" i="1"/>
  <c r="U3955" i="1"/>
  <c r="T3955" i="1"/>
  <c r="U3827" i="1"/>
  <c r="T3827" i="1"/>
  <c r="U2768" i="1"/>
  <c r="T2768" i="1"/>
  <c r="U2640" i="1"/>
  <c r="T2640" i="1"/>
  <c r="U2512" i="1"/>
  <c r="T2512" i="1"/>
  <c r="U3778" i="1"/>
  <c r="T3778" i="1"/>
  <c r="U3683" i="1"/>
  <c r="T3683" i="1"/>
  <c r="U3555" i="1"/>
  <c r="T3555" i="1"/>
  <c r="U3937" i="1"/>
  <c r="T3937" i="1"/>
  <c r="U3809" i="1"/>
  <c r="T3809" i="1"/>
  <c r="U3356" i="1"/>
  <c r="T3356" i="1"/>
  <c r="U3220" i="1"/>
  <c r="T3220" i="1"/>
  <c r="U3347" i="1"/>
  <c r="T3347" i="1"/>
  <c r="U3219" i="1"/>
  <c r="T3219" i="1"/>
  <c r="U2366" i="1"/>
  <c r="T2366" i="1"/>
  <c r="U2345" i="1"/>
  <c r="T2345" i="1"/>
  <c r="U2862" i="1"/>
  <c r="T2862" i="1"/>
  <c r="U2742" i="1"/>
  <c r="T2742" i="1"/>
  <c r="U3788" i="1"/>
  <c r="T3788" i="1"/>
  <c r="U2627" i="1"/>
  <c r="T2627" i="1"/>
  <c r="U2998" i="1"/>
  <c r="T2998" i="1"/>
  <c r="U2219" i="1"/>
  <c r="T2219" i="1"/>
  <c r="U3964" i="1"/>
  <c r="T3964" i="1"/>
  <c r="U3602" i="1"/>
  <c r="T3602" i="1"/>
  <c r="U3039" i="1"/>
  <c r="T3039" i="1"/>
  <c r="U2127" i="1"/>
  <c r="T2127" i="1"/>
  <c r="U2286" i="1"/>
  <c r="T2286" i="1"/>
  <c r="U3967" i="1"/>
  <c r="T3967" i="1"/>
  <c r="U2134" i="1"/>
  <c r="T2134" i="1"/>
  <c r="U2115" i="1"/>
  <c r="T2115" i="1"/>
  <c r="U2838" i="1"/>
  <c r="T2838" i="1"/>
  <c r="U3557" i="1"/>
  <c r="T3557" i="1"/>
  <c r="U3241" i="1"/>
  <c r="T3241" i="1"/>
  <c r="U3067" i="1"/>
  <c r="T3067" i="1"/>
  <c r="U2525" i="1"/>
  <c r="T2525" i="1"/>
  <c r="U2494" i="1"/>
  <c r="T2494" i="1"/>
  <c r="U2023" i="1"/>
  <c r="T2023" i="1"/>
  <c r="U3330" i="1"/>
  <c r="T3330" i="1"/>
  <c r="U3162" i="1"/>
  <c r="T3162" i="1"/>
  <c r="U3072" i="1"/>
  <c r="T3072" i="1"/>
  <c r="U2682" i="1"/>
  <c r="T2682" i="1"/>
  <c r="U2222" i="1"/>
  <c r="T2222" i="1"/>
  <c r="U3273" i="1"/>
  <c r="T3273" i="1"/>
  <c r="U2339" i="1"/>
  <c r="T2339" i="1"/>
  <c r="U2017" i="1"/>
  <c r="T2017" i="1"/>
  <c r="U2071" i="1"/>
  <c r="T2071" i="1"/>
  <c r="U2041" i="1"/>
  <c r="T2041" i="1"/>
  <c r="U2455" i="1"/>
  <c r="T2455" i="1"/>
  <c r="U3540" i="1"/>
  <c r="T3540" i="1"/>
  <c r="U2740" i="1"/>
  <c r="T2740" i="1"/>
  <c r="U2650" i="1"/>
  <c r="T2650" i="1"/>
  <c r="U3644" i="1"/>
  <c r="T3644" i="1"/>
  <c r="U3031" i="1"/>
  <c r="T3031" i="1"/>
  <c r="U2431" i="1"/>
  <c r="T2431" i="1"/>
  <c r="U2360" i="1"/>
  <c r="T2360" i="1"/>
  <c r="U3354" i="1"/>
  <c r="T3354" i="1"/>
  <c r="U3623" i="1"/>
  <c r="T3623" i="1"/>
  <c r="U3341" i="1"/>
  <c r="T3341" i="1"/>
  <c r="U3286" i="1"/>
  <c r="T3286" i="1"/>
  <c r="U3711" i="1"/>
  <c r="T3711" i="1"/>
  <c r="U3813" i="1"/>
  <c r="T3813" i="1"/>
  <c r="U2573" i="1"/>
  <c r="T2573" i="1"/>
  <c r="U3377" i="1"/>
  <c r="T3377" i="1"/>
  <c r="U3546" i="1"/>
  <c r="T3546" i="1"/>
  <c r="U2079" i="1"/>
  <c r="T2079" i="1"/>
  <c r="U2270" i="1"/>
  <c r="T2270" i="1"/>
  <c r="U3069" i="1"/>
  <c r="T3069" i="1"/>
  <c r="U2858" i="1"/>
  <c r="T2858" i="1"/>
  <c r="U3035" i="1"/>
  <c r="T3035" i="1"/>
  <c r="U3464" i="1"/>
  <c r="T3464" i="1"/>
  <c r="U3144" i="1"/>
  <c r="T3144" i="1"/>
  <c r="U2701" i="1"/>
  <c r="T2701" i="1"/>
  <c r="U2061" i="1"/>
  <c r="T2061" i="1"/>
  <c r="U2340" i="1"/>
  <c r="T2340" i="1"/>
  <c r="U2084" i="1"/>
  <c r="T2084" i="1"/>
  <c r="U3481" i="1"/>
  <c r="T3481" i="1"/>
  <c r="U3686" i="1"/>
  <c r="T3686" i="1"/>
  <c r="U3550" i="1"/>
  <c r="T3550" i="1"/>
  <c r="U3984" i="1"/>
  <c r="T3984" i="1"/>
  <c r="U3856" i="1"/>
  <c r="T3856" i="1"/>
  <c r="U3689" i="1"/>
  <c r="T3689" i="1"/>
  <c r="U3545" i="1"/>
  <c r="T3545" i="1"/>
  <c r="U2780" i="1"/>
  <c r="T2780" i="1"/>
  <c r="U2450" i="1"/>
  <c r="T2450" i="1"/>
  <c r="U2258" i="1"/>
  <c r="T2258" i="1"/>
  <c r="U2368" i="1"/>
  <c r="T2368" i="1"/>
  <c r="U2224" i="1"/>
  <c r="T2224" i="1"/>
  <c r="U2096" i="1"/>
  <c r="T2096" i="1"/>
  <c r="U2423" i="1"/>
  <c r="T2423" i="1"/>
  <c r="U2295" i="1"/>
  <c r="T2295" i="1"/>
  <c r="U2449" i="1"/>
  <c r="T2449" i="1"/>
  <c r="U2826" i="1"/>
  <c r="T2826" i="1"/>
  <c r="U2769" i="1"/>
  <c r="T2769" i="1"/>
  <c r="U2633" i="1"/>
  <c r="T2633" i="1"/>
  <c r="U2505" i="1"/>
  <c r="T2505" i="1"/>
  <c r="U3947" i="1"/>
  <c r="T3947" i="1"/>
  <c r="U3819" i="1"/>
  <c r="T3819" i="1"/>
  <c r="U2856" i="1"/>
  <c r="T2856" i="1"/>
  <c r="U2728" i="1"/>
  <c r="T2728" i="1"/>
  <c r="U2600" i="1"/>
  <c r="T2600" i="1"/>
  <c r="U2472" i="1"/>
  <c r="T2472" i="1"/>
  <c r="U3343" i="1"/>
  <c r="T3343" i="1"/>
  <c r="U3199" i="1"/>
  <c r="T3199" i="1"/>
  <c r="U3771" i="1"/>
  <c r="T3771" i="1"/>
  <c r="U3643" i="1"/>
  <c r="T3643" i="1"/>
  <c r="U3515" i="1"/>
  <c r="T3515" i="1"/>
  <c r="U3897" i="1"/>
  <c r="T3897" i="1"/>
  <c r="U2894" i="1"/>
  <c r="T2894" i="1"/>
  <c r="U3957" i="1"/>
  <c r="T3957" i="1"/>
  <c r="U3348" i="1"/>
  <c r="T3348" i="1"/>
  <c r="U3212" i="1"/>
  <c r="T3212" i="1"/>
  <c r="U3467" i="1"/>
  <c r="T3467" i="1"/>
  <c r="U3339" i="1"/>
  <c r="T3339" i="1"/>
  <c r="U3211" i="1"/>
  <c r="T3211" i="1"/>
  <c r="U2413" i="1"/>
  <c r="T2413" i="1"/>
  <c r="U2285" i="1"/>
  <c r="T2285" i="1"/>
  <c r="U2157" i="1"/>
  <c r="T2157" i="1"/>
  <c r="U2013" i="1"/>
  <c r="T2013" i="1"/>
  <c r="U2332" i="1"/>
  <c r="T2332" i="1"/>
  <c r="U2204" i="1"/>
  <c r="T2204" i="1"/>
  <c r="U2076" i="1"/>
  <c r="T2076" i="1"/>
  <c r="U3473" i="1"/>
  <c r="T3473" i="1"/>
  <c r="U3678" i="1"/>
  <c r="T3678" i="1"/>
  <c r="U3542" i="1"/>
  <c r="T3542" i="1"/>
  <c r="U3976" i="1"/>
  <c r="T3976" i="1"/>
  <c r="U3848" i="1"/>
  <c r="T3848" i="1"/>
  <c r="U3673" i="1"/>
  <c r="T3673" i="1"/>
  <c r="U3537" i="1"/>
  <c r="T3537" i="1"/>
  <c r="U2660" i="1"/>
  <c r="T2660" i="1"/>
  <c r="U3664" i="1"/>
  <c r="T3664" i="1"/>
  <c r="U3528" i="1"/>
  <c r="T3528" i="1"/>
  <c r="U3458" i="1"/>
  <c r="T3458" i="1"/>
  <c r="U2394" i="1"/>
  <c r="T2394" i="1"/>
  <c r="U2424" i="1"/>
  <c r="T2424" i="1"/>
  <c r="U2288" i="1"/>
  <c r="T2288" i="1"/>
  <c r="U2152" i="1"/>
  <c r="T2152" i="1"/>
  <c r="U2008" i="1"/>
  <c r="T2008" i="1"/>
  <c r="U3638" i="1"/>
  <c r="T3638" i="1"/>
  <c r="U3904" i="1"/>
  <c r="T3904" i="1"/>
  <c r="U3665" i="1"/>
  <c r="T3665" i="1"/>
  <c r="U3529" i="1"/>
  <c r="T3529" i="1"/>
  <c r="U3727" i="1"/>
  <c r="T3727" i="1"/>
  <c r="U3688" i="1"/>
  <c r="T3688" i="1"/>
  <c r="U3560" i="1"/>
  <c r="T3560" i="1"/>
  <c r="U2866" i="1"/>
  <c r="T2866" i="1"/>
  <c r="U3465" i="1"/>
  <c r="T3465" i="1"/>
  <c r="U3928" i="1"/>
  <c r="T3928" i="1"/>
  <c r="U3792" i="1"/>
  <c r="T3792" i="1"/>
  <c r="U2748" i="1"/>
  <c r="T2748" i="1"/>
  <c r="U3507" i="1"/>
  <c r="T3507" i="1"/>
  <c r="U3394" i="1"/>
  <c r="T3394" i="1"/>
  <c r="U2314" i="1"/>
  <c r="T2314" i="1"/>
  <c r="U2448" i="1"/>
  <c r="T2448" i="1"/>
  <c r="U2304" i="1"/>
  <c r="T2304" i="1"/>
  <c r="U2168" i="1"/>
  <c r="T2168" i="1"/>
  <c r="U2024" i="1"/>
  <c r="T2024" i="1"/>
  <c r="U2335" i="1"/>
  <c r="T2335" i="1"/>
  <c r="U2562" i="1"/>
  <c r="T2562" i="1"/>
  <c r="U3120" i="1"/>
  <c r="T3120" i="1"/>
  <c r="U3455" i="1"/>
  <c r="T3455" i="1"/>
  <c r="U3311" i="1"/>
  <c r="T3311" i="1"/>
  <c r="U3175" i="1"/>
  <c r="T3175" i="1"/>
  <c r="U2446" i="1"/>
  <c r="T2446" i="1"/>
  <c r="U2443" i="1"/>
  <c r="T2443" i="1"/>
  <c r="U2047" i="1"/>
  <c r="T2047" i="1"/>
  <c r="U2214" i="1"/>
  <c r="T2214" i="1"/>
  <c r="U3822" i="1"/>
  <c r="T3822" i="1"/>
  <c r="U3112" i="1"/>
  <c r="T3112" i="1"/>
  <c r="U2049" i="1"/>
  <c r="T2049" i="1"/>
  <c r="U3325" i="1"/>
  <c r="T3325" i="1"/>
  <c r="U3105" i="1"/>
  <c r="T3105" i="1"/>
  <c r="U2941" i="1"/>
  <c r="T2941" i="1"/>
  <c r="U3398" i="1"/>
  <c r="T3398" i="1"/>
  <c r="U2966" i="1"/>
  <c r="T2966" i="1"/>
  <c r="U3070" i="1"/>
  <c r="T3070" i="1"/>
  <c r="U2119" i="1"/>
  <c r="T2119" i="1"/>
  <c r="U2637" i="1"/>
  <c r="T2637" i="1"/>
  <c r="U2114" i="1"/>
  <c r="T2114" i="1"/>
  <c r="U2234" i="1"/>
  <c r="T2234" i="1"/>
  <c r="U3690" i="1"/>
  <c r="T3690" i="1"/>
  <c r="U2461" i="1"/>
  <c r="T2461" i="1"/>
  <c r="U2631" i="1"/>
  <c r="T2631" i="1"/>
  <c r="U2543" i="1"/>
  <c r="T2543" i="1"/>
  <c r="U2566" i="1"/>
  <c r="T2566" i="1"/>
  <c r="U2771" i="1"/>
  <c r="T2771" i="1"/>
  <c r="U2171" i="1"/>
  <c r="T2171" i="1"/>
  <c r="U3181" i="1"/>
  <c r="T3181" i="1"/>
  <c r="U2995" i="1"/>
  <c r="T2995" i="1"/>
  <c r="U3153" i="1"/>
  <c r="T3153" i="1"/>
  <c r="U3077" i="1"/>
  <c r="T3077" i="1"/>
  <c r="U2646" i="1"/>
  <c r="T2646" i="1"/>
  <c r="U3741" i="1"/>
  <c r="T3741" i="1"/>
  <c r="U2110" i="1"/>
  <c r="T2110" i="1"/>
  <c r="U2046" i="1"/>
  <c r="T2046" i="1"/>
  <c r="U2859" i="1"/>
  <c r="T2859" i="1"/>
  <c r="U2257" i="1"/>
  <c r="T2257" i="1"/>
  <c r="U2305" i="1"/>
  <c r="T2305" i="1"/>
  <c r="U2122" i="1"/>
  <c r="T2122" i="1"/>
  <c r="U2009" i="1"/>
  <c r="T2009" i="1"/>
  <c r="U2794" i="1"/>
  <c r="T2794" i="1"/>
  <c r="U3990" i="1"/>
  <c r="T3990" i="1"/>
  <c r="U3068" i="1"/>
  <c r="T3068" i="1"/>
  <c r="U2588" i="1"/>
  <c r="T2588" i="1"/>
  <c r="U2867" i="1"/>
  <c r="T2867" i="1"/>
  <c r="U2977" i="1"/>
  <c r="T2977" i="1"/>
  <c r="U2822" i="1"/>
  <c r="T2822" i="1"/>
  <c r="U2795" i="1"/>
  <c r="T2795" i="1"/>
  <c r="U2243" i="1"/>
  <c r="T2243" i="1"/>
  <c r="U2238" i="1"/>
  <c r="T2238" i="1"/>
  <c r="U3281" i="1"/>
  <c r="T3281" i="1"/>
  <c r="U3561" i="1"/>
  <c r="T3561" i="1"/>
  <c r="U3229" i="1"/>
  <c r="T3229" i="1"/>
  <c r="U2787" i="1"/>
  <c r="T2787" i="1"/>
  <c r="U2759" i="1"/>
  <c r="T2759" i="1"/>
  <c r="U3429" i="1"/>
  <c r="T3429" i="1"/>
  <c r="U3910" i="1"/>
  <c r="T3910" i="1"/>
  <c r="U2823" i="1"/>
  <c r="T2823" i="1"/>
  <c r="U3328" i="1"/>
  <c r="T3328" i="1"/>
  <c r="U3982" i="1"/>
  <c r="T3982" i="1"/>
  <c r="U2074" i="1"/>
  <c r="T2074" i="1"/>
  <c r="U2778" i="1"/>
  <c r="T2778" i="1"/>
  <c r="U3321" i="1"/>
  <c r="T3321" i="1"/>
  <c r="U2717" i="1"/>
  <c r="T2717" i="1"/>
  <c r="U3855" i="1"/>
  <c r="T3855" i="1"/>
  <c r="U3408" i="1"/>
  <c r="T3408" i="1"/>
  <c r="U2960" i="1"/>
  <c r="T2960" i="1"/>
  <c r="U2436" i="1"/>
  <c r="T2436" i="1"/>
  <c r="U3499" i="1"/>
  <c r="T3499" i="1"/>
  <c r="U3704" i="1"/>
  <c r="T3704" i="1"/>
  <c r="U3576" i="1"/>
  <c r="T3576" i="1"/>
  <c r="U2351" i="1"/>
  <c r="T2351" i="1"/>
  <c r="U2223" i="1"/>
  <c r="T2223" i="1"/>
  <c r="U2706" i="1"/>
  <c r="T2706" i="1"/>
  <c r="U2825" i="1"/>
  <c r="T2825" i="1"/>
  <c r="U2689" i="1"/>
  <c r="T2689" i="1"/>
  <c r="U2561" i="1"/>
  <c r="T2561" i="1"/>
  <c r="U3971" i="1"/>
  <c r="T3971" i="1"/>
  <c r="U3843" i="1"/>
  <c r="T3843" i="1"/>
  <c r="U2848" i="1"/>
  <c r="T2848" i="1"/>
  <c r="U2720" i="1"/>
  <c r="T2720" i="1"/>
  <c r="U2592" i="1"/>
  <c r="T2592" i="1"/>
  <c r="U2464" i="1"/>
  <c r="T2464" i="1"/>
  <c r="U3375" i="1"/>
  <c r="T3375" i="1"/>
  <c r="U3231" i="1"/>
  <c r="T3231" i="1"/>
  <c r="U3479" i="1"/>
  <c r="T3479" i="1"/>
  <c r="U3699" i="1"/>
  <c r="T3699" i="1"/>
  <c r="U3571" i="1"/>
  <c r="T3571" i="1"/>
  <c r="U3921" i="1"/>
  <c r="T3921" i="1"/>
  <c r="U3793" i="1"/>
  <c r="T3793" i="1"/>
  <c r="U3509" i="1"/>
  <c r="T3509" i="1"/>
  <c r="U3436" i="1"/>
  <c r="T3436" i="1"/>
  <c r="U3308" i="1"/>
  <c r="T3308" i="1"/>
  <c r="U3172" i="1"/>
  <c r="T3172" i="1"/>
  <c r="U3395" i="1"/>
  <c r="T3395" i="1"/>
  <c r="U3267" i="1"/>
  <c r="T3267" i="1"/>
  <c r="U2405" i="1"/>
  <c r="T2405" i="1"/>
  <c r="U2277" i="1"/>
  <c r="T2277" i="1"/>
  <c r="U2149" i="1"/>
  <c r="T2149" i="1"/>
  <c r="U2452" i="1"/>
  <c r="T2452" i="1"/>
  <c r="U2324" i="1"/>
  <c r="T2324" i="1"/>
  <c r="U2196" i="1"/>
  <c r="T2196" i="1"/>
  <c r="U2068" i="1"/>
  <c r="T2068" i="1"/>
  <c r="U2644" i="1"/>
  <c r="T2644" i="1"/>
  <c r="U3138" i="1"/>
  <c r="T3138" i="1"/>
  <c r="U2235" i="1"/>
  <c r="T2235" i="1"/>
  <c r="U2282" i="1"/>
  <c r="T2282" i="1"/>
  <c r="U2384" i="1"/>
  <c r="T2384" i="1"/>
  <c r="U2240" i="1"/>
  <c r="T2240" i="1"/>
  <c r="U2112" i="1"/>
  <c r="T2112" i="1"/>
  <c r="U2447" i="1"/>
  <c r="T2447" i="1"/>
  <c r="U2311" i="1"/>
  <c r="T2311" i="1"/>
  <c r="U2857" i="1"/>
  <c r="T2857" i="1"/>
  <c r="U2713" i="1"/>
  <c r="T2713" i="1"/>
  <c r="U2585" i="1"/>
  <c r="T2585" i="1"/>
  <c r="U2457" i="1"/>
  <c r="T2457" i="1"/>
  <c r="U3899" i="1"/>
  <c r="T3899" i="1"/>
  <c r="U2872" i="1"/>
  <c r="T2872" i="1"/>
  <c r="U2744" i="1"/>
  <c r="T2744" i="1"/>
  <c r="U2616" i="1"/>
  <c r="T2616" i="1"/>
  <c r="U2488" i="1"/>
  <c r="T2488" i="1"/>
  <c r="U3431" i="1"/>
  <c r="T3431" i="1"/>
  <c r="U3287" i="1"/>
  <c r="T3287" i="1"/>
  <c r="U3143" i="1"/>
  <c r="T3143" i="1"/>
  <c r="U3755" i="1"/>
  <c r="T3755" i="1"/>
  <c r="U3627" i="1"/>
  <c r="T3627" i="1"/>
  <c r="U3986" i="1"/>
  <c r="T3986" i="1"/>
  <c r="U3881" i="1"/>
  <c r="T3881" i="1"/>
  <c r="U2846" i="1"/>
  <c r="T2846" i="1"/>
  <c r="U3469" i="1"/>
  <c r="T3469" i="1"/>
  <c r="U3396" i="1"/>
  <c r="T3396" i="1"/>
  <c r="U3268" i="1"/>
  <c r="T3268" i="1"/>
  <c r="U3759" i="1"/>
  <c r="T3759" i="1"/>
  <c r="U3355" i="1"/>
  <c r="T3355" i="1"/>
  <c r="U3227" i="1"/>
  <c r="T3227" i="1"/>
  <c r="U2429" i="1"/>
  <c r="T2429" i="1"/>
  <c r="U2301" i="1"/>
  <c r="T2301" i="1"/>
  <c r="U2173" i="1"/>
  <c r="T2173" i="1"/>
  <c r="U2029" i="1"/>
  <c r="T2029" i="1"/>
  <c r="U2380" i="1"/>
  <c r="T2380" i="1"/>
  <c r="U2252" i="1"/>
  <c r="T2252" i="1"/>
  <c r="U2124" i="1"/>
  <c r="T2124" i="1"/>
  <c r="U3489" i="1"/>
  <c r="T3489" i="1"/>
  <c r="U3630" i="1"/>
  <c r="T3630" i="1"/>
  <c r="U3480" i="1"/>
  <c r="T3480" i="1"/>
  <c r="U3761" i="1"/>
  <c r="T3761" i="1"/>
  <c r="U3625" i="1"/>
  <c r="T3625" i="1"/>
  <c r="U3130" i="1"/>
  <c r="T3130" i="1"/>
  <c r="U3712" i="1"/>
  <c r="T3712" i="1"/>
  <c r="U3584" i="1"/>
  <c r="T3584" i="1"/>
  <c r="U2809" i="1"/>
  <c r="T2809" i="1"/>
  <c r="U2673" i="1"/>
  <c r="T2673" i="1"/>
  <c r="U2545" i="1"/>
  <c r="T2545" i="1"/>
  <c r="U3989" i="1"/>
  <c r="T3989" i="1"/>
  <c r="U3923" i="1"/>
  <c r="T3923" i="1"/>
  <c r="U3795" i="1"/>
  <c r="T3795" i="1"/>
  <c r="U2864" i="1"/>
  <c r="T2864" i="1"/>
  <c r="U2736" i="1"/>
  <c r="T2736" i="1"/>
  <c r="U2608" i="1"/>
  <c r="T2608" i="1"/>
  <c r="U2480" i="1"/>
  <c r="T2480" i="1"/>
  <c r="U3779" i="1"/>
  <c r="T3779" i="1"/>
  <c r="U3651" i="1"/>
  <c r="T3651" i="1"/>
  <c r="U3523" i="1"/>
  <c r="T3523" i="1"/>
  <c r="U3905" i="1"/>
  <c r="T3905" i="1"/>
  <c r="U3452" i="1"/>
  <c r="T3452" i="1"/>
  <c r="U3324" i="1"/>
  <c r="T3324" i="1"/>
  <c r="U3188" i="1"/>
  <c r="T3188" i="1"/>
  <c r="U3443" i="1"/>
  <c r="T3443" i="1"/>
  <c r="U3315" i="1"/>
  <c r="T3315" i="1"/>
  <c r="U3187" i="1"/>
  <c r="T3187" i="1"/>
  <c r="U2387" i="1"/>
  <c r="T2387" i="1"/>
  <c r="U2191" i="1"/>
  <c r="T2191" i="1"/>
  <c r="U2087" i="1"/>
  <c r="T2087" i="1"/>
  <c r="U2078" i="1"/>
  <c r="T2078" i="1"/>
  <c r="U3094" i="1"/>
  <c r="T3094" i="1"/>
  <c r="U3693" i="1"/>
  <c r="T3693" i="1"/>
  <c r="U3334" i="1"/>
  <c r="T3334" i="1"/>
  <c r="U3033" i="1"/>
  <c r="T3033" i="1"/>
  <c r="U2441" i="1"/>
  <c r="T2441" i="1"/>
  <c r="U3009" i="1"/>
  <c r="T3009" i="1"/>
  <c r="U3115" i="1"/>
  <c r="T3115" i="1"/>
  <c r="U2855" i="1"/>
  <c r="T2855" i="1"/>
  <c r="U3206" i="1"/>
  <c r="T3206" i="1"/>
  <c r="U2154" i="1"/>
  <c r="T2154" i="1"/>
  <c r="U3816" i="1"/>
  <c r="T3816" i="1"/>
  <c r="U2572" i="1"/>
  <c r="T2572" i="1"/>
  <c r="U2548" i="1"/>
  <c r="T2548" i="1"/>
  <c r="U3514" i="1"/>
  <c r="T3514" i="1"/>
  <c r="U3157" i="1"/>
  <c r="T3157" i="1"/>
  <c r="U2975" i="1"/>
  <c r="T2975" i="1"/>
  <c r="U3790" i="1"/>
  <c r="T3790" i="1"/>
  <c r="U2406" i="1"/>
  <c r="T2406" i="1"/>
  <c r="U3567" i="1"/>
  <c r="T3567" i="1"/>
  <c r="U3426" i="1"/>
  <c r="T3426" i="1"/>
  <c r="U3338" i="1"/>
  <c r="T3338" i="1"/>
  <c r="U2090" i="1"/>
  <c r="T2090" i="1"/>
  <c r="U3056" i="1"/>
  <c r="T3056" i="1"/>
  <c r="U3870" i="1"/>
  <c r="T3870" i="1"/>
  <c r="U2958" i="1"/>
  <c r="T2958" i="1"/>
  <c r="U3060" i="1"/>
  <c r="T3060" i="1"/>
  <c r="U2353" i="1"/>
  <c r="T2353" i="1"/>
  <c r="U3842" i="1"/>
  <c r="T3842" i="1"/>
  <c r="U3101" i="1"/>
  <c r="T3101" i="1"/>
  <c r="U2150" i="1"/>
  <c r="T2150" i="1"/>
  <c r="U3564" i="1"/>
  <c r="T3564" i="1"/>
  <c r="U2251" i="1"/>
  <c r="T2251" i="1"/>
  <c r="U2779" i="1"/>
  <c r="T2779" i="1"/>
  <c r="U2847" i="1"/>
  <c r="T2847" i="1"/>
  <c r="U3302" i="1"/>
  <c r="T3302" i="1"/>
  <c r="U2731" i="1"/>
  <c r="T2731" i="1"/>
  <c r="U2813" i="1"/>
  <c r="T2813" i="1"/>
  <c r="U3329" i="1"/>
  <c r="T3329" i="1"/>
  <c r="U2330" i="1"/>
  <c r="T2330" i="1"/>
  <c r="U3858" i="1"/>
  <c r="T3858" i="1"/>
  <c r="U2658" i="1"/>
  <c r="T2658" i="1"/>
  <c r="U3906" i="1"/>
  <c r="T3906" i="1"/>
  <c r="U3996" i="1"/>
  <c r="T3996" i="1"/>
  <c r="U3389" i="1"/>
  <c r="T3389" i="1"/>
  <c r="U2652" i="1"/>
  <c r="T2652" i="1"/>
  <c r="U3780" i="1"/>
  <c r="T3780" i="1"/>
  <c r="U2273" i="1"/>
  <c r="T2273" i="1"/>
  <c r="U2972" i="1"/>
  <c r="T2972" i="1"/>
  <c r="U3149" i="1"/>
  <c r="T3149" i="1"/>
  <c r="U2892" i="1"/>
  <c r="T2892" i="1"/>
  <c r="U2773" i="1"/>
  <c r="T2773" i="1"/>
  <c r="U3089" i="1"/>
  <c r="T3089" i="1"/>
  <c r="U2698" i="1"/>
  <c r="T2698" i="1"/>
  <c r="U2674" i="1"/>
  <c r="T2674" i="1"/>
  <c r="U2839" i="1"/>
  <c r="T2839" i="1"/>
  <c r="U3034" i="1"/>
  <c r="T3034" i="1"/>
  <c r="U2967" i="1"/>
  <c r="T2967" i="1"/>
  <c r="U2308" i="1"/>
  <c r="T2308" i="1"/>
  <c r="U3654" i="1"/>
  <c r="T3654" i="1"/>
  <c r="U3764" i="1"/>
  <c r="T3764" i="1"/>
  <c r="U3952" i="1"/>
  <c r="T3952" i="1"/>
  <c r="U3824" i="1"/>
  <c r="T3824" i="1"/>
  <c r="U3649" i="1"/>
  <c r="T3649" i="1"/>
  <c r="U3513" i="1"/>
  <c r="T3513" i="1"/>
  <c r="U2724" i="1"/>
  <c r="T2724" i="1"/>
  <c r="U3490" i="1"/>
  <c r="T3490" i="1"/>
  <c r="U2402" i="1"/>
  <c r="T2402" i="1"/>
  <c r="U2328" i="1"/>
  <c r="T2328" i="1"/>
  <c r="U2192" i="1"/>
  <c r="T2192" i="1"/>
  <c r="U2056" i="1"/>
  <c r="T2056" i="1"/>
  <c r="U2391" i="1"/>
  <c r="T2391" i="1"/>
  <c r="U2263" i="1"/>
  <c r="T2263" i="1"/>
  <c r="U2626" i="1"/>
  <c r="T2626" i="1"/>
  <c r="U2873" i="1"/>
  <c r="T2873" i="1"/>
  <c r="U2737" i="1"/>
  <c r="T2737" i="1"/>
  <c r="U2601" i="1"/>
  <c r="T2601" i="1"/>
  <c r="U2473" i="1"/>
  <c r="T2473" i="1"/>
  <c r="U3915" i="1"/>
  <c r="T3915" i="1"/>
  <c r="U3787" i="1"/>
  <c r="T3787" i="1"/>
  <c r="U2824" i="1"/>
  <c r="T2824" i="1"/>
  <c r="U2696" i="1"/>
  <c r="T2696" i="1"/>
  <c r="U2568" i="1"/>
  <c r="T2568" i="1"/>
  <c r="U3447" i="1"/>
  <c r="T3447" i="1"/>
  <c r="U3303" i="1"/>
  <c r="T3303" i="1"/>
  <c r="U3167" i="1"/>
  <c r="T3167" i="1"/>
  <c r="U3739" i="1"/>
  <c r="T3739" i="1"/>
  <c r="U3611" i="1"/>
  <c r="T3611" i="1"/>
  <c r="U3993" i="1"/>
  <c r="T3993" i="1"/>
  <c r="U3865" i="1"/>
  <c r="T3865" i="1"/>
  <c r="U2790" i="1"/>
  <c r="T2790" i="1"/>
  <c r="U3444" i="1"/>
  <c r="T3444" i="1"/>
  <c r="U3316" i="1"/>
  <c r="T3316" i="1"/>
  <c r="U3180" i="1"/>
  <c r="T3180" i="1"/>
  <c r="U3435" i="1"/>
  <c r="T3435" i="1"/>
  <c r="U3307" i="1"/>
  <c r="T3307" i="1"/>
  <c r="U3179" i="1"/>
  <c r="T3179" i="1"/>
  <c r="U2390" i="1"/>
  <c r="T2390" i="1"/>
  <c r="U2381" i="1"/>
  <c r="T2381" i="1"/>
  <c r="U2253" i="1"/>
  <c r="T2253" i="1"/>
  <c r="U2125" i="1"/>
  <c r="T2125" i="1"/>
  <c r="U2428" i="1"/>
  <c r="T2428" i="1"/>
  <c r="U2300" i="1"/>
  <c r="T2300" i="1"/>
  <c r="U2172" i="1"/>
  <c r="T2172" i="1"/>
  <c r="U2044" i="1"/>
  <c r="T2044" i="1"/>
  <c r="U3740" i="1"/>
  <c r="T3740" i="1"/>
  <c r="U3646" i="1"/>
  <c r="T3646" i="1"/>
  <c r="U3944" i="1"/>
  <c r="T3944" i="1"/>
  <c r="U3808" i="1"/>
  <c r="T3808" i="1"/>
  <c r="U3777" i="1"/>
  <c r="T3777" i="1"/>
  <c r="U3641" i="1"/>
  <c r="T3641" i="1"/>
  <c r="U2852" i="1"/>
  <c r="T2852" i="1"/>
  <c r="U2580" i="1"/>
  <c r="T2580" i="1"/>
  <c r="U3760" i="1"/>
  <c r="T3760" i="1"/>
  <c r="U3632" i="1"/>
  <c r="T3632" i="1"/>
  <c r="U2346" i="1"/>
  <c r="T2346" i="1"/>
  <c r="U2392" i="1"/>
  <c r="T2392" i="1"/>
  <c r="U2248" i="1"/>
  <c r="T2248" i="1"/>
  <c r="U2120" i="1"/>
  <c r="T2120" i="1"/>
  <c r="U3136" i="1"/>
  <c r="T3136" i="1"/>
  <c r="U3750" i="1"/>
  <c r="T3750" i="1"/>
  <c r="U3606" i="1"/>
  <c r="T3606" i="1"/>
  <c r="U3978" i="1"/>
  <c r="T3978" i="1"/>
  <c r="U4000" i="1"/>
  <c r="T4000" i="1"/>
  <c r="U3872" i="1"/>
  <c r="T3872" i="1"/>
  <c r="U3769" i="1"/>
  <c r="T3769" i="1"/>
  <c r="U3633" i="1"/>
  <c r="T3633" i="1"/>
  <c r="U3656" i="1"/>
  <c r="T3656" i="1"/>
  <c r="U3520" i="1"/>
  <c r="T3520" i="1"/>
  <c r="U2666" i="1"/>
  <c r="T2666" i="1"/>
  <c r="U3767" i="1"/>
  <c r="T3767" i="1"/>
  <c r="U3896" i="1"/>
  <c r="T3896" i="1"/>
  <c r="U2604" i="1"/>
  <c r="T2604" i="1"/>
  <c r="U3475" i="1"/>
  <c r="T3475" i="1"/>
  <c r="U4003" i="1"/>
  <c r="T4003" i="1"/>
  <c r="U3498" i="1"/>
  <c r="T3498" i="1"/>
  <c r="U2427" i="1"/>
  <c r="T2427" i="1"/>
  <c r="U2274" i="1"/>
  <c r="T2274" i="1"/>
  <c r="U2408" i="1"/>
  <c r="T2408" i="1"/>
  <c r="U2264" i="1"/>
  <c r="T2264" i="1"/>
  <c r="U2136" i="1"/>
  <c r="T2136" i="1"/>
  <c r="U2439" i="1"/>
  <c r="T2439" i="1"/>
  <c r="U2303" i="1"/>
  <c r="T2303" i="1"/>
  <c r="U2466" i="1"/>
  <c r="T2466" i="1"/>
  <c r="U3423" i="1"/>
  <c r="T3423" i="1"/>
  <c r="U3279" i="1"/>
  <c r="T3279" i="1"/>
  <c r="U3495" i="1"/>
  <c r="T3495" i="1"/>
  <c r="U2830" i="1"/>
  <c r="T2830" i="1"/>
  <c r="U3493" i="1"/>
  <c r="T3493" i="1"/>
  <c r="U2038" i="1"/>
  <c r="T2038" i="1"/>
  <c r="U2805" i="1"/>
  <c r="T2805" i="1"/>
  <c r="U2086" i="1"/>
  <c r="T2086" i="1"/>
  <c r="U3216" i="1"/>
  <c r="T3216" i="1"/>
  <c r="U3349" i="1"/>
  <c r="T3349" i="1"/>
  <c r="U2715" i="1"/>
  <c r="T2715" i="1"/>
  <c r="U3612" i="1"/>
  <c r="T3612" i="1"/>
  <c r="U2011" i="1"/>
  <c r="T2011" i="1"/>
  <c r="U2259" i="1"/>
  <c r="T2259" i="1"/>
  <c r="U2877" i="1"/>
  <c r="T2877" i="1"/>
  <c r="U2557" i="1"/>
  <c r="T2557" i="1"/>
  <c r="U2612" i="1"/>
  <c r="T2612" i="1"/>
  <c r="U3202" i="1"/>
  <c r="T3202" i="1"/>
  <c r="U2944" i="1"/>
  <c r="T2944" i="1"/>
  <c r="U3783" i="1"/>
  <c r="T3783" i="1"/>
  <c r="U3751" i="1"/>
  <c r="T3751" i="1"/>
  <c r="U3754" i="1"/>
  <c r="T3754" i="1"/>
  <c r="U2483" i="1"/>
  <c r="T2483" i="1"/>
  <c r="U2043" i="1"/>
  <c r="T2043" i="1"/>
  <c r="U2999" i="1"/>
  <c r="T2999" i="1"/>
  <c r="U3393" i="1"/>
  <c r="T3393" i="1"/>
  <c r="U3456" i="1"/>
  <c r="T3456" i="1"/>
  <c r="U2491" i="1"/>
  <c r="T2491" i="1"/>
  <c r="U2162" i="1"/>
  <c r="T2162" i="1"/>
  <c r="U3653" i="1"/>
  <c r="T3653" i="1"/>
  <c r="U3836" i="1"/>
  <c r="T3836" i="1"/>
  <c r="U2982" i="1"/>
  <c r="T2982" i="1"/>
  <c r="U3796" i="1"/>
  <c r="T3796" i="1"/>
  <c r="U2885" i="1"/>
  <c r="T2885" i="1"/>
  <c r="U2230" i="1"/>
  <c r="T2230" i="1"/>
  <c r="U2329" i="1"/>
  <c r="T2329" i="1"/>
  <c r="U2719" i="1"/>
  <c r="T2719" i="1"/>
  <c r="U3150" i="1"/>
  <c r="T3150" i="1"/>
  <c r="U2676" i="1"/>
  <c r="T2676" i="1"/>
  <c r="U2727" i="1"/>
  <c r="T2727" i="1"/>
  <c r="U3559" i="1"/>
  <c r="T3559" i="1"/>
  <c r="U2969" i="1"/>
  <c r="T2969" i="1"/>
  <c r="U3541" i="1"/>
  <c r="T3541" i="1"/>
  <c r="U2430" i="1"/>
  <c r="T2430" i="1"/>
  <c r="U2775" i="1"/>
  <c r="T2775" i="1"/>
  <c r="U3409" i="1"/>
  <c r="T3409" i="1"/>
  <c r="U2702" i="1"/>
  <c r="T2702" i="1"/>
  <c r="U3376" i="1"/>
  <c r="T3376" i="1"/>
  <c r="U2137" i="1"/>
  <c r="T2137" i="1"/>
  <c r="U3494" i="1"/>
  <c r="T3494" i="1"/>
  <c r="U2774" i="1"/>
  <c r="T2774" i="1"/>
  <c r="U2961" i="1"/>
  <c r="T2961" i="1"/>
  <c r="U3941" i="1"/>
  <c r="T3941" i="1"/>
  <c r="U3416" i="1"/>
  <c r="T3416" i="1"/>
  <c r="U3708" i="1"/>
  <c r="T3708" i="1"/>
  <c r="V2483" i="1"/>
  <c r="V3456" i="1"/>
  <c r="V2557" i="1"/>
  <c r="V3751" i="1"/>
  <c r="V2011" i="1"/>
  <c r="V3783" i="1"/>
  <c r="V2043" i="1"/>
  <c r="V3612" i="1"/>
  <c r="V2556" i="1"/>
  <c r="V3818" i="1"/>
  <c r="V3382" i="1"/>
  <c r="V2201" i="1"/>
  <c r="V2454" i="1"/>
  <c r="V2345" i="1"/>
  <c r="V3972" i="1"/>
  <c r="V3570" i="1"/>
  <c r="V2718" i="1"/>
  <c r="V3224" i="1"/>
  <c r="V2750" i="1"/>
  <c r="V2621" i="1"/>
  <c r="V2015" i="1"/>
  <c r="V3304" i="1"/>
  <c r="V2762" i="1"/>
  <c r="V3059" i="1"/>
  <c r="V3466" i="1"/>
  <c r="V2770" i="1"/>
  <c r="V3738" i="1"/>
  <c r="V3209" i="1"/>
  <c r="V3103" i="1"/>
  <c r="V3301" i="1"/>
  <c r="V3522" i="1"/>
  <c r="V2048" i="1"/>
  <c r="V2350" i="1"/>
  <c r="V3580" i="1"/>
  <c r="V2153" i="1"/>
  <c r="V3026" i="1"/>
  <c r="V3698" i="1"/>
  <c r="V3063" i="1"/>
  <c r="V2010" i="1"/>
  <c r="V2401" i="1"/>
  <c r="V3927" i="1"/>
  <c r="V3919" i="1"/>
  <c r="V3414" i="1"/>
  <c r="V3158" i="1"/>
  <c r="V3684" i="1"/>
  <c r="V3174" i="1"/>
  <c r="V3637" i="1"/>
  <c r="V3030" i="1"/>
  <c r="V2950" i="1"/>
  <c r="V3184" i="1"/>
  <c r="V3001" i="1"/>
  <c r="V3782" i="1"/>
  <c r="V2629" i="1"/>
  <c r="V3770" i="1"/>
  <c r="V2047" i="1"/>
  <c r="V2637" i="1"/>
  <c r="V3602" i="1"/>
  <c r="V2219" i="1"/>
  <c r="V2742" i="1"/>
  <c r="V2419" i="1"/>
  <c r="V2234" i="1"/>
  <c r="V3070" i="1"/>
  <c r="V3325" i="1"/>
  <c r="V2461" i="1"/>
  <c r="V2627" i="1"/>
  <c r="V2805" i="1"/>
  <c r="V2543" i="1"/>
  <c r="V2868" i="1"/>
  <c r="V3822" i="1"/>
  <c r="V2574" i="1"/>
  <c r="V2289" i="1"/>
  <c r="V3816" i="1"/>
  <c r="V2154" i="1"/>
  <c r="V2855" i="1"/>
  <c r="V2538" i="1"/>
  <c r="V2941" i="1"/>
  <c r="V2975" i="1"/>
  <c r="V2612" i="1"/>
  <c r="V3216" i="1"/>
  <c r="V2979" i="1"/>
  <c r="V2113" i="1"/>
  <c r="V2443" i="1"/>
  <c r="V2310" i="1"/>
  <c r="V2944" i="1"/>
  <c r="V2259" i="1"/>
  <c r="V3006" i="1"/>
  <c r="V2049" i="1"/>
  <c r="V3076" i="1"/>
  <c r="V2366" i="1"/>
  <c r="V2198" i="1"/>
  <c r="V3349" i="1"/>
  <c r="V3274" i="1"/>
  <c r="V3202" i="1"/>
  <c r="V2691" i="1"/>
  <c r="V2715" i="1"/>
  <c r="V2174" i="1"/>
  <c r="V2749" i="1"/>
  <c r="V2119" i="1"/>
  <c r="V2818" i="1"/>
  <c r="V2683" i="1"/>
  <c r="V3440" i="1"/>
  <c r="V2086" i="1"/>
  <c r="F3558" i="1"/>
  <c r="R3558" i="1"/>
  <c r="F2330" i="1"/>
  <c r="R2330" i="1"/>
  <c r="R2006" i="1"/>
  <c r="F2006" i="1"/>
  <c r="R3041" i="1"/>
  <c r="F3041" i="1"/>
  <c r="F3850" i="1"/>
  <c r="R3850" i="1"/>
  <c r="F2892" i="1"/>
  <c r="R2892" i="1"/>
  <c r="R2618" i="1"/>
  <c r="F2618" i="1"/>
  <c r="F3092" i="1"/>
  <c r="R3092" i="1"/>
  <c r="F2775" i="1"/>
  <c r="R2775" i="1"/>
  <c r="F2743" i="1"/>
  <c r="R2743" i="1"/>
  <c r="F3746" i="1"/>
  <c r="R3746" i="1"/>
  <c r="R3876" i="1"/>
  <c r="F3876" i="1"/>
  <c r="F3095" i="1"/>
  <c r="R3095" i="1"/>
  <c r="F2507" i="1"/>
  <c r="R2507" i="1"/>
  <c r="F2089" i="1"/>
  <c r="R2089" i="1"/>
  <c r="R3377" i="1"/>
  <c r="F3377" i="1"/>
  <c r="F2806" i="1"/>
  <c r="R2806" i="1"/>
  <c r="F2350" i="1"/>
  <c r="R2350" i="1"/>
  <c r="F2813" i="1"/>
  <c r="R2813" i="1"/>
  <c r="F2430" i="1"/>
  <c r="R2430" i="1"/>
  <c r="F2400" i="1"/>
  <c r="R2400" i="1"/>
  <c r="F2128" i="1"/>
  <c r="R2128" i="1"/>
  <c r="F2383" i="1"/>
  <c r="R2383" i="1"/>
  <c r="F2445" i="1"/>
  <c r="R2445" i="1"/>
  <c r="F2189" i="1"/>
  <c r="R2189" i="1"/>
  <c r="F3702" i="1"/>
  <c r="R3702" i="1"/>
  <c r="F3606" i="1"/>
  <c r="R3606" i="1"/>
  <c r="F3915" i="1"/>
  <c r="R3915" i="1"/>
  <c r="F3819" i="1"/>
  <c r="R3819" i="1"/>
  <c r="R3809" i="1"/>
  <c r="F3809" i="1"/>
  <c r="F3259" i="1"/>
  <c r="R3259" i="1"/>
  <c r="R2130" i="1"/>
  <c r="F2130" i="1"/>
  <c r="R3838" i="1"/>
  <c r="F3838" i="1"/>
  <c r="F3994" i="1"/>
  <c r="R3994" i="1"/>
  <c r="F3078" i="1"/>
  <c r="R3078" i="1"/>
  <c r="F2155" i="1"/>
  <c r="R2155" i="1"/>
  <c r="F3083" i="1"/>
  <c r="R3083" i="1"/>
  <c r="F3053" i="1"/>
  <c r="R3053" i="1"/>
  <c r="F2662" i="1"/>
  <c r="R2662" i="1"/>
  <c r="F2843" i="1"/>
  <c r="R2843" i="1"/>
  <c r="R3240" i="1"/>
  <c r="F3240" i="1"/>
  <c r="F3781" i="1"/>
  <c r="R3781" i="1"/>
  <c r="F2668" i="1"/>
  <c r="R2668" i="1"/>
  <c r="R2063" i="1"/>
  <c r="F2063" i="1"/>
  <c r="F2755" i="1"/>
  <c r="R2755" i="1"/>
  <c r="F3981" i="1"/>
  <c r="R3981" i="1"/>
  <c r="F3805" i="1"/>
  <c r="R3805" i="1"/>
  <c r="F2071" i="1"/>
  <c r="R2071" i="1"/>
  <c r="F3309" i="1"/>
  <c r="R3309" i="1"/>
  <c r="F3326" i="1"/>
  <c r="R3326" i="1"/>
  <c r="F3583" i="1"/>
  <c r="R3583" i="1"/>
  <c r="F2182" i="1"/>
  <c r="R2182" i="1"/>
  <c r="F2835" i="1"/>
  <c r="R2835" i="1"/>
  <c r="R2110" i="1"/>
  <c r="F2110" i="1"/>
  <c r="F3285" i="1"/>
  <c r="R3285" i="1"/>
  <c r="R2324" i="1"/>
  <c r="F2324" i="1"/>
  <c r="F2068" i="1"/>
  <c r="R2068" i="1"/>
  <c r="F2833" i="1"/>
  <c r="R2833" i="1"/>
  <c r="F2473" i="1"/>
  <c r="R2473" i="1"/>
  <c r="F3183" i="1"/>
  <c r="R3183" i="1"/>
  <c r="F3723" i="1"/>
  <c r="R3723" i="1"/>
  <c r="F3276" i="1"/>
  <c r="R3276" i="1"/>
  <c r="R3172" i="1"/>
  <c r="F3172" i="1"/>
  <c r="F2780" i="1"/>
  <c r="R2780" i="1"/>
  <c r="F3445" i="1"/>
  <c r="R3445" i="1"/>
  <c r="R2953" i="1"/>
  <c r="F2953" i="1"/>
  <c r="R2591" i="1"/>
  <c r="F2591" i="1"/>
  <c r="F3043" i="1"/>
  <c r="R3043" i="1"/>
  <c r="F3046" i="1"/>
  <c r="R3046" i="1"/>
  <c r="R2622" i="1"/>
  <c r="F2622" i="1"/>
  <c r="F2555" i="1"/>
  <c r="R2555" i="1"/>
  <c r="F2980" i="1"/>
  <c r="R2980" i="1"/>
  <c r="F3911" i="1"/>
  <c r="R3911" i="1"/>
  <c r="F3783" i="1"/>
  <c r="R3783" i="1"/>
  <c r="F2684" i="1"/>
  <c r="R2684" i="1"/>
  <c r="F2209" i="1"/>
  <c r="R2209" i="1"/>
  <c r="F2834" i="1"/>
  <c r="R2834" i="1"/>
  <c r="F2086" i="1"/>
  <c r="R2086" i="1"/>
  <c r="F2730" i="1"/>
  <c r="R2730" i="1"/>
  <c r="F2394" i="1"/>
  <c r="R2394" i="1"/>
  <c r="F2438" i="1"/>
  <c r="R2438" i="1"/>
  <c r="F2352" i="1"/>
  <c r="R2352" i="1"/>
  <c r="F2088" i="1"/>
  <c r="R2088" i="1"/>
  <c r="F2375" i="1"/>
  <c r="R2375" i="1"/>
  <c r="F2149" i="1"/>
  <c r="R2149" i="1"/>
  <c r="F3694" i="1"/>
  <c r="R3694" i="1"/>
  <c r="F3598" i="1"/>
  <c r="R3598" i="1"/>
  <c r="F4002" i="1"/>
  <c r="R4002" i="1"/>
  <c r="F2760" i="1"/>
  <c r="R2760" i="1"/>
  <c r="R2504" i="1"/>
  <c r="F2504" i="1"/>
  <c r="F3808" i="1"/>
  <c r="R3808" i="1"/>
  <c r="F3529" i="1"/>
  <c r="R3529" i="1"/>
  <c r="F3379" i="1"/>
  <c r="R3379" i="1"/>
  <c r="F3219" i="1"/>
  <c r="R3219" i="1"/>
  <c r="R2996" i="1"/>
  <c r="F2996" i="1"/>
  <c r="R2985" i="1"/>
  <c r="F2985" i="1"/>
  <c r="F3178" i="1"/>
  <c r="R3178" i="1"/>
  <c r="F2499" i="1"/>
  <c r="R2499" i="1"/>
  <c r="F3890" i="1"/>
  <c r="R3890" i="1"/>
  <c r="F3116" i="1"/>
  <c r="R3116" i="1"/>
  <c r="F3791" i="1"/>
  <c r="R3791" i="1"/>
  <c r="F3887" i="1"/>
  <c r="R3887" i="1"/>
  <c r="F3104" i="1"/>
  <c r="R3104" i="1"/>
  <c r="F2636" i="1"/>
  <c r="R2636" i="1"/>
  <c r="R3594" i="1"/>
  <c r="F3594" i="1"/>
  <c r="F3980" i="1"/>
  <c r="R3980" i="1"/>
  <c r="F2225" i="1"/>
  <c r="R2225" i="1"/>
  <c r="F2539" i="1"/>
  <c r="R2539" i="1"/>
  <c r="F2337" i="1"/>
  <c r="R2337" i="1"/>
  <c r="F2814" i="1"/>
  <c r="R2814" i="1"/>
  <c r="F3607" i="1"/>
  <c r="R3607" i="1"/>
  <c r="F2198" i="1"/>
  <c r="R2198" i="1"/>
  <c r="F2827" i="1"/>
  <c r="R2827" i="1"/>
  <c r="R2126" i="1"/>
  <c r="F2126" i="1"/>
  <c r="F2422" i="1"/>
  <c r="R2422" i="1"/>
  <c r="F2284" i="1"/>
  <c r="R2284" i="1"/>
  <c r="F2028" i="1"/>
  <c r="R2028" i="1"/>
  <c r="F2657" i="1"/>
  <c r="R2657" i="1"/>
  <c r="F2561" i="1"/>
  <c r="R2561" i="1"/>
  <c r="F2465" i="1"/>
  <c r="R2465" i="1"/>
  <c r="F3391" i="1"/>
  <c r="R3391" i="1"/>
  <c r="F3509" i="1"/>
  <c r="R3509" i="1"/>
  <c r="F3396" i="1"/>
  <c r="R3396" i="1"/>
  <c r="F3300" i="1"/>
  <c r="R3300" i="1"/>
  <c r="R3508" i="1"/>
  <c r="F3508" i="1"/>
  <c r="F2010" i="1"/>
  <c r="R2010" i="1"/>
  <c r="F2186" i="1"/>
  <c r="R2186" i="1"/>
  <c r="F2963" i="1"/>
  <c r="R2963" i="1"/>
  <c r="F3106" i="1"/>
  <c r="R3106" i="1"/>
  <c r="F2023" i="1"/>
  <c r="R2023" i="1"/>
  <c r="F2494" i="1"/>
  <c r="R2494" i="1"/>
  <c r="R2695" i="1"/>
  <c r="F2695" i="1"/>
  <c r="F2479" i="1"/>
  <c r="R2479" i="1"/>
  <c r="F2751" i="1"/>
  <c r="R2751" i="1"/>
  <c r="F3067" i="1"/>
  <c r="R3067" i="1"/>
  <c r="R3972" i="1"/>
  <c r="F3972" i="1"/>
  <c r="R2682" i="1"/>
  <c r="F2682" i="1"/>
  <c r="F2877" i="1"/>
  <c r="R2877" i="1"/>
  <c r="F2749" i="1"/>
  <c r="R2749" i="1"/>
  <c r="F2070" i="1"/>
  <c r="R2070" i="1"/>
  <c r="F2254" i="1"/>
  <c r="R2254" i="1"/>
  <c r="F2771" i="1"/>
  <c r="R2771" i="1"/>
  <c r="F2386" i="1"/>
  <c r="R2386" i="1"/>
  <c r="R2344" i="1"/>
  <c r="F2344" i="1"/>
  <c r="F2176" i="1"/>
  <c r="R2176" i="1"/>
  <c r="F2072" i="1"/>
  <c r="R2072" i="1"/>
  <c r="F2335" i="1"/>
  <c r="R2335" i="1"/>
  <c r="F2237" i="1"/>
  <c r="R2237" i="1"/>
  <c r="F2069" i="1"/>
  <c r="R2069" i="1"/>
  <c r="F3474" i="1"/>
  <c r="R3474" i="1"/>
  <c r="F3622" i="1"/>
  <c r="R3622" i="1"/>
  <c r="F3135" i="1"/>
  <c r="R3135" i="1"/>
  <c r="F3899" i="1"/>
  <c r="R3899" i="1"/>
  <c r="F2752" i="1"/>
  <c r="R2752" i="1"/>
  <c r="F2496" i="1"/>
  <c r="R2496" i="1"/>
  <c r="F3825" i="1"/>
  <c r="R3825" i="1"/>
  <c r="F3840" i="1"/>
  <c r="R3840" i="1"/>
  <c r="F3761" i="1"/>
  <c r="R3761" i="1"/>
  <c r="F3593" i="1"/>
  <c r="R3593" i="1"/>
  <c r="F3307" i="1"/>
  <c r="R3307" i="1"/>
  <c r="R2098" i="1"/>
  <c r="F2098" i="1"/>
  <c r="F3652" i="1"/>
  <c r="R3652" i="1"/>
  <c r="F3700" i="1"/>
  <c r="R3700" i="1"/>
  <c r="F2786" i="1"/>
  <c r="R2786" i="1"/>
  <c r="F3075" i="1"/>
  <c r="R3075" i="1"/>
  <c r="F3109" i="1"/>
  <c r="R3109" i="1"/>
  <c r="F3757" i="1"/>
  <c r="R3757" i="1"/>
  <c r="F3020" i="1"/>
  <c r="R3020" i="1"/>
  <c r="R3266" i="1"/>
  <c r="F3266" i="1"/>
  <c r="F3773" i="1"/>
  <c r="R3773" i="1"/>
  <c r="F3258" i="1"/>
  <c r="R3258" i="1"/>
  <c r="F3530" i="1"/>
  <c r="R3530" i="1"/>
  <c r="F3055" i="1"/>
  <c r="R3055" i="1"/>
  <c r="F3853" i="1"/>
  <c r="R3853" i="1"/>
  <c r="F3789" i="1"/>
  <c r="R3789" i="1"/>
  <c r="R2007" i="1"/>
  <c r="F2007" i="1"/>
  <c r="F3262" i="1"/>
  <c r="R3262" i="1"/>
  <c r="F3527" i="1"/>
  <c r="R3527" i="1"/>
  <c r="F2046" i="1"/>
  <c r="R2046" i="1"/>
  <c r="F2803" i="1"/>
  <c r="R2803" i="1"/>
  <c r="F2404" i="1"/>
  <c r="R2404" i="1"/>
  <c r="F2148" i="1"/>
  <c r="R2148" i="1"/>
  <c r="F2466" i="1"/>
  <c r="R2466" i="1"/>
  <c r="F3473" i="1"/>
  <c r="R3473" i="1"/>
  <c r="F2649" i="1"/>
  <c r="R2649" i="1"/>
  <c r="F3303" i="1"/>
  <c r="R3303" i="1"/>
  <c r="F3515" i="1"/>
  <c r="R3515" i="1"/>
  <c r="F3356" i="1"/>
  <c r="R3356" i="1"/>
  <c r="F3632" i="1"/>
  <c r="R3632" i="1"/>
  <c r="R2106" i="1"/>
  <c r="F2106" i="1"/>
  <c r="F2334" i="1"/>
  <c r="R2334" i="1"/>
  <c r="F2283" i="1"/>
  <c r="R2283" i="1"/>
  <c r="F2546" i="1"/>
  <c r="R2546" i="1"/>
  <c r="F3061" i="1"/>
  <c r="R3061" i="1"/>
  <c r="R3572" i="1"/>
  <c r="F3572" i="1"/>
  <c r="F3589" i="1"/>
  <c r="R3589" i="1"/>
  <c r="F2863" i="1"/>
  <c r="R2863" i="1"/>
  <c r="F3597" i="1"/>
  <c r="R3597" i="1"/>
  <c r="F3047" i="1"/>
  <c r="R3047" i="1"/>
  <c r="F3433" i="1"/>
  <c r="R3433" i="1"/>
  <c r="F2169" i="1"/>
  <c r="R2169" i="1"/>
  <c r="F3438" i="1"/>
  <c r="R3438" i="1"/>
  <c r="R3233" i="1"/>
  <c r="F3233" i="1"/>
  <c r="R2550" i="1"/>
  <c r="F2550" i="1"/>
  <c r="F3484" i="1"/>
  <c r="R3484" i="1"/>
  <c r="F2709" i="1"/>
  <c r="R2709" i="1"/>
  <c r="F2294" i="1"/>
  <c r="R2294" i="1"/>
  <c r="F2331" i="1"/>
  <c r="R2331" i="1"/>
  <c r="F2210" i="1"/>
  <c r="R2210" i="1"/>
  <c r="F2408" i="1"/>
  <c r="R2408" i="1"/>
  <c r="F2136" i="1"/>
  <c r="R2136" i="1"/>
  <c r="F2391" i="1"/>
  <c r="R2391" i="1"/>
  <c r="F2293" i="1"/>
  <c r="R2293" i="1"/>
  <c r="F2133" i="1"/>
  <c r="R2133" i="1"/>
  <c r="F2878" i="1"/>
  <c r="R2878" i="1"/>
  <c r="F2744" i="1"/>
  <c r="R2744" i="1"/>
  <c r="F2488" i="1"/>
  <c r="R2488" i="1"/>
  <c r="F2790" i="1"/>
  <c r="R2790" i="1"/>
  <c r="R3896" i="1"/>
  <c r="F3896" i="1"/>
  <c r="F3721" i="1"/>
  <c r="R3721" i="1"/>
  <c r="F3513" i="1"/>
  <c r="R3513" i="1"/>
  <c r="F3331" i="1"/>
  <c r="R3331" i="1"/>
  <c r="F3534" i="1"/>
  <c r="R3534" i="1"/>
  <c r="F2937" i="1"/>
  <c r="R2937" i="1"/>
  <c r="F2961" i="1"/>
  <c r="R2961" i="1"/>
  <c r="F2990" i="1"/>
  <c r="R2990" i="1"/>
  <c r="F3866" i="1"/>
  <c r="R3866" i="1"/>
  <c r="R3449" i="1"/>
  <c r="F3449" i="1"/>
  <c r="R2179" i="1"/>
  <c r="F2179" i="1"/>
  <c r="F3034" i="1"/>
  <c r="R3034" i="1"/>
  <c r="F2588" i="1"/>
  <c r="R2588" i="1"/>
  <c r="F3021" i="1"/>
  <c r="R3021" i="1"/>
  <c r="F2965" i="1"/>
  <c r="R2965" i="1"/>
  <c r="F2766" i="1"/>
  <c r="R2766" i="1"/>
  <c r="F3384" i="1"/>
  <c r="R3384" i="1"/>
  <c r="F3306" i="1"/>
  <c r="R3306" i="1"/>
  <c r="R3908" i="1"/>
  <c r="F3908" i="1"/>
  <c r="F3674" i="1"/>
  <c r="R3674" i="1"/>
  <c r="R2297" i="1"/>
  <c r="F2297" i="1"/>
  <c r="F2057" i="1"/>
  <c r="R2057" i="1"/>
  <c r="F2199" i="1"/>
  <c r="R2199" i="1"/>
  <c r="R3350" i="1"/>
  <c r="F3350" i="1"/>
  <c r="F3190" i="1"/>
  <c r="R3190" i="1"/>
  <c r="F3591" i="1"/>
  <c r="R3591" i="1"/>
  <c r="F2142" i="1"/>
  <c r="R2142" i="1"/>
  <c r="F2443" i="1"/>
  <c r="R2443" i="1"/>
  <c r="F3405" i="1"/>
  <c r="R3405" i="1"/>
  <c r="F2140" i="1"/>
  <c r="R2140" i="1"/>
  <c r="F2044" i="1"/>
  <c r="R2044" i="1"/>
  <c r="F2458" i="1"/>
  <c r="R2458" i="1"/>
  <c r="F2881" i="1"/>
  <c r="R2881" i="1"/>
  <c r="F2705" i="1"/>
  <c r="R2705" i="1"/>
  <c r="F2609" i="1"/>
  <c r="R2609" i="1"/>
  <c r="F3191" i="1"/>
  <c r="R3191" i="1"/>
  <c r="F3131" i="1"/>
  <c r="R3131" i="1"/>
  <c r="F3212" i="1"/>
  <c r="R3212" i="1"/>
  <c r="F2604" i="1"/>
  <c r="R2604" i="1"/>
  <c r="F3752" i="1"/>
  <c r="R3752" i="1"/>
  <c r="F3592" i="1"/>
  <c r="R3592" i="1"/>
  <c r="F3035" i="1"/>
  <c r="R3035" i="1"/>
  <c r="R3535" i="1"/>
  <c r="F3535" i="1"/>
  <c r="F2702" i="1"/>
  <c r="R2702" i="1"/>
  <c r="R2707" i="1"/>
  <c r="F2707" i="1"/>
  <c r="F3982" i="1"/>
  <c r="R3982" i="1"/>
  <c r="F3194" i="1"/>
  <c r="R3194" i="1"/>
  <c r="F3855" i="1"/>
  <c r="R3855" i="1"/>
  <c r="F2543" i="1"/>
  <c r="R2543" i="1"/>
  <c r="F2795" i="1"/>
  <c r="R2795" i="1"/>
  <c r="F3125" i="1"/>
  <c r="R3125" i="1"/>
  <c r="F3193" i="1"/>
  <c r="R3193" i="1"/>
  <c r="F3910" i="1"/>
  <c r="R3910" i="1"/>
  <c r="R2158" i="1"/>
  <c r="F2158" i="1"/>
  <c r="F2166" i="1"/>
  <c r="R2166" i="1"/>
  <c r="F2174" i="1"/>
  <c r="R2174" i="1"/>
  <c r="R2016" i="1"/>
  <c r="F2016" i="1"/>
  <c r="F2287" i="1"/>
  <c r="R2287" i="1"/>
  <c r="F2349" i="1"/>
  <c r="R2349" i="1"/>
  <c r="F2085" i="1"/>
  <c r="R2085" i="1"/>
  <c r="F3465" i="1"/>
  <c r="R3465" i="1"/>
  <c r="F2672" i="1"/>
  <c r="R2672" i="1"/>
  <c r="F3969" i="1"/>
  <c r="R3969" i="1"/>
  <c r="F3984" i="1"/>
  <c r="R3984" i="1"/>
  <c r="F3888" i="1"/>
  <c r="R3888" i="1"/>
  <c r="F3745" i="1"/>
  <c r="R3745" i="1"/>
  <c r="F3641" i="1"/>
  <c r="R3641" i="1"/>
  <c r="F3419" i="1"/>
  <c r="R3419" i="1"/>
  <c r="F3163" i="1"/>
  <c r="R3163" i="1"/>
  <c r="F3121" i="1"/>
  <c r="R3121" i="1"/>
  <c r="R2669" i="1"/>
  <c r="F2669" i="1"/>
  <c r="F2602" i="1"/>
  <c r="R2602" i="1"/>
  <c r="R2639" i="1"/>
  <c r="F2639" i="1"/>
  <c r="F2691" i="1"/>
  <c r="R2691" i="1"/>
  <c r="F2671" i="1"/>
  <c r="R2671" i="1"/>
  <c r="F2940" i="1"/>
  <c r="R2940" i="1"/>
  <c r="R2663" i="1"/>
  <c r="F2663" i="1"/>
  <c r="R3170" i="1"/>
  <c r="F3170" i="1"/>
  <c r="F2519" i="1"/>
  <c r="R2519" i="1"/>
  <c r="F3722" i="1"/>
  <c r="R3722" i="1"/>
  <c r="F3087" i="1"/>
  <c r="R3087" i="1"/>
  <c r="F3476" i="1"/>
  <c r="R3476" i="1"/>
  <c r="F2145" i="1"/>
  <c r="R2145" i="1"/>
  <c r="F2153" i="1"/>
  <c r="R2153" i="1"/>
  <c r="F3230" i="1"/>
  <c r="R3230" i="1"/>
  <c r="F3679" i="1"/>
  <c r="R3679" i="1"/>
  <c r="F3822" i="1"/>
  <c r="R3822" i="1"/>
  <c r="F2307" i="1"/>
  <c r="R2307" i="1"/>
  <c r="F2230" i="1"/>
  <c r="R2230" i="1"/>
  <c r="F2417" i="1"/>
  <c r="R2417" i="1"/>
  <c r="F2228" i="1"/>
  <c r="R2228" i="1"/>
  <c r="F2594" i="1"/>
  <c r="R2594" i="1"/>
  <c r="F3489" i="1"/>
  <c r="R3489" i="1"/>
  <c r="F2737" i="1"/>
  <c r="R2737" i="1"/>
  <c r="F2633" i="1"/>
  <c r="R2633" i="1"/>
  <c r="F3367" i="1"/>
  <c r="R3367" i="1"/>
  <c r="F3255" i="1"/>
  <c r="R3255" i="1"/>
  <c r="F3140" i="1"/>
  <c r="R3140" i="1"/>
  <c r="F3418" i="1"/>
  <c r="R3418" i="1"/>
  <c r="F3436" i="1"/>
  <c r="R3436" i="1"/>
  <c r="F3712" i="1"/>
  <c r="R3712" i="1"/>
  <c r="R2955" i="1"/>
  <c r="F2955" i="1"/>
  <c r="R3082" i="1"/>
  <c r="F3082" i="1"/>
  <c r="F3314" i="1"/>
  <c r="R3314" i="1"/>
  <c r="R3094" i="1"/>
  <c r="F3094" i="1"/>
  <c r="F2957" i="1"/>
  <c r="R2957" i="1"/>
  <c r="F2941" i="1"/>
  <c r="R2941" i="1"/>
  <c r="F3304" i="1"/>
  <c r="R3304" i="1"/>
  <c r="F3392" i="1"/>
  <c r="R3392" i="1"/>
  <c r="R3208" i="1"/>
  <c r="F3208" i="1"/>
  <c r="F2487" i="1"/>
  <c r="R2487" i="1"/>
  <c r="R3815" i="1"/>
  <c r="F3815" i="1"/>
  <c r="F2551" i="1"/>
  <c r="R2551" i="1"/>
  <c r="F3538" i="1"/>
  <c r="R3538" i="1"/>
  <c r="F2667" i="1"/>
  <c r="R2667" i="1"/>
  <c r="R2167" i="1"/>
  <c r="F2167" i="1"/>
  <c r="F3249" i="1"/>
  <c r="R3249" i="1"/>
  <c r="F3357" i="1"/>
  <c r="R3357" i="1"/>
  <c r="R3854" i="1"/>
  <c r="F3854" i="1"/>
  <c r="F2845" i="1"/>
  <c r="R2845" i="1"/>
  <c r="R2190" i="1"/>
  <c r="F2190" i="1"/>
  <c r="F2248" i="1"/>
  <c r="R2248" i="1"/>
  <c r="F2279" i="1"/>
  <c r="R2279" i="1"/>
  <c r="F2395" i="1"/>
  <c r="R2395" i="1"/>
  <c r="F2309" i="1"/>
  <c r="R2309" i="1"/>
  <c r="F2037" i="1"/>
  <c r="R2037" i="1"/>
  <c r="F3939" i="1"/>
  <c r="R3939" i="1"/>
  <c r="F2664" i="1"/>
  <c r="R2664" i="1"/>
  <c r="F3993" i="1"/>
  <c r="R3993" i="1"/>
  <c r="F3897" i="1"/>
  <c r="R3897" i="1"/>
  <c r="F3976" i="1"/>
  <c r="R3976" i="1"/>
  <c r="F3705" i="1"/>
  <c r="R3705" i="1"/>
  <c r="F3601" i="1"/>
  <c r="R3601" i="1"/>
  <c r="F3499" i="1"/>
  <c r="R3499" i="1"/>
  <c r="F2114" i="1"/>
  <c r="R2114" i="1"/>
  <c r="F2014" i="1"/>
  <c r="R2014" i="1"/>
  <c r="F3011" i="1"/>
  <c r="R3011" i="1"/>
  <c r="R3692" i="1"/>
  <c r="F3692" i="1"/>
  <c r="F3749" i="1"/>
  <c r="R3749" i="1"/>
  <c r="F2471" i="1"/>
  <c r="R2471" i="1"/>
  <c r="F2527" i="1"/>
  <c r="R2527" i="1"/>
  <c r="F3634" i="1"/>
  <c r="R3634" i="1"/>
  <c r="F3706" i="1"/>
  <c r="R3706" i="1"/>
  <c r="F2620" i="1"/>
  <c r="R2620" i="1"/>
  <c r="F2943" i="1"/>
  <c r="R2943" i="1"/>
  <c r="F2073" i="1"/>
  <c r="R2073" i="1"/>
  <c r="F3925" i="1"/>
  <c r="R3925" i="1"/>
  <c r="F3829" i="1"/>
  <c r="R3829" i="1"/>
  <c r="R2265" i="1"/>
  <c r="F2265" i="1"/>
  <c r="F3214" i="1"/>
  <c r="R3214" i="1"/>
  <c r="F2750" i="1"/>
  <c r="R2750" i="1"/>
  <c r="R2717" i="1"/>
  <c r="F2717" i="1"/>
  <c r="F2425" i="1"/>
  <c r="R2425" i="1"/>
  <c r="R3325" i="1"/>
  <c r="F3325" i="1"/>
  <c r="F2444" i="1"/>
  <c r="R2444" i="1"/>
  <c r="F2188" i="1"/>
  <c r="R2188" i="1"/>
  <c r="F2578" i="1"/>
  <c r="R2578" i="1"/>
  <c r="F2825" i="1"/>
  <c r="R2825" i="1"/>
  <c r="F2721" i="1"/>
  <c r="R2721" i="1"/>
  <c r="F2625" i="1"/>
  <c r="R2625" i="1"/>
  <c r="F3279" i="1"/>
  <c r="R3279" i="1"/>
  <c r="F3715" i="1"/>
  <c r="R3715" i="1"/>
  <c r="F3619" i="1"/>
  <c r="R3619" i="1"/>
  <c r="F3460" i="1"/>
  <c r="R3460" i="1"/>
  <c r="F3196" i="1"/>
  <c r="R3196" i="1"/>
  <c r="R2812" i="1"/>
  <c r="F2812" i="1"/>
  <c r="F3704" i="1"/>
  <c r="R3704" i="1"/>
  <c r="F3608" i="1"/>
  <c r="R3608" i="1"/>
  <c r="R2194" i="1"/>
  <c r="F2194" i="1"/>
  <c r="F2802" i="1"/>
  <c r="R2802" i="1"/>
  <c r="R2995" i="1"/>
  <c r="F2995" i="1"/>
  <c r="F3058" i="1"/>
  <c r="R3058" i="1"/>
  <c r="F3060" i="1"/>
  <c r="R3060" i="1"/>
  <c r="F2566" i="1"/>
  <c r="R2566" i="1"/>
  <c r="R2838" i="1"/>
  <c r="F2838" i="1"/>
  <c r="F3056" i="1"/>
  <c r="R3056" i="1"/>
  <c r="F3456" i="1"/>
  <c r="R3456" i="1"/>
  <c r="F2492" i="1"/>
  <c r="R2492" i="1"/>
  <c r="F2999" i="1"/>
  <c r="R2999" i="1"/>
  <c r="F3642" i="1"/>
  <c r="R3642" i="1"/>
  <c r="F2353" i="1"/>
  <c r="R2353" i="1"/>
  <c r="F2401" i="1"/>
  <c r="R2401" i="1"/>
  <c r="F3345" i="1"/>
  <c r="R3345" i="1"/>
  <c r="F3338" i="1"/>
  <c r="R3338" i="1"/>
  <c r="F2218" i="1"/>
  <c r="R2218" i="1"/>
  <c r="F2240" i="1"/>
  <c r="R2240" i="1"/>
  <c r="F2399" i="1"/>
  <c r="R2399" i="1"/>
  <c r="F2239" i="1"/>
  <c r="R2239" i="1"/>
  <c r="F2397" i="1"/>
  <c r="R2397" i="1"/>
  <c r="F3686" i="1"/>
  <c r="R3686" i="1"/>
  <c r="F3963" i="1"/>
  <c r="R3963" i="1"/>
  <c r="F3803" i="1"/>
  <c r="R3803" i="1"/>
  <c r="F2656" i="1"/>
  <c r="R2656" i="1"/>
  <c r="F3985" i="1"/>
  <c r="R3985" i="1"/>
  <c r="F4000" i="1"/>
  <c r="R4000" i="1"/>
  <c r="F3904" i="1"/>
  <c r="R3904" i="1"/>
  <c r="F3467" i="1"/>
  <c r="R3467" i="1"/>
  <c r="F3371" i="1"/>
  <c r="R3371" i="1"/>
  <c r="F3211" i="1"/>
  <c r="R3211" i="1"/>
  <c r="F3491" i="1"/>
  <c r="R3491" i="1"/>
  <c r="F3834" i="1"/>
  <c r="R3834" i="1"/>
  <c r="F2083" i="1"/>
  <c r="R2083" i="1"/>
  <c r="F2259" i="1"/>
  <c r="R2259" i="1"/>
  <c r="F3621" i="1"/>
  <c r="R3621" i="1"/>
  <c r="R3605" i="1"/>
  <c r="F3605" i="1"/>
  <c r="F2476" i="1"/>
  <c r="R2476" i="1"/>
  <c r="F2700" i="1"/>
  <c r="R2700" i="1"/>
  <c r="F2518" i="1"/>
  <c r="R2518" i="1"/>
  <c r="F2890" i="1"/>
  <c r="R2890" i="1"/>
  <c r="F2670" i="1"/>
  <c r="R2670" i="1"/>
  <c r="F3358" i="1"/>
  <c r="R3358" i="1"/>
  <c r="F3365" i="1"/>
  <c r="R3365" i="1"/>
  <c r="F2038" i="1"/>
  <c r="R2038" i="1"/>
  <c r="F2078" i="1"/>
  <c r="R2078" i="1"/>
  <c r="F2411" i="1"/>
  <c r="R2411" i="1"/>
  <c r="F2683" i="1"/>
  <c r="R2683" i="1"/>
  <c r="F2369" i="1"/>
  <c r="R2369" i="1"/>
  <c r="R2308" i="1"/>
  <c r="F2308" i="1"/>
  <c r="R2052" i="1"/>
  <c r="F2052" i="1"/>
  <c r="F2642" i="1"/>
  <c r="R2642" i="1"/>
  <c r="F2817" i="1"/>
  <c r="R2817" i="1"/>
  <c r="F2553" i="1"/>
  <c r="R2553" i="1"/>
  <c r="F3134" i="1"/>
  <c r="R3134" i="1"/>
  <c r="F3199" i="1"/>
  <c r="R3199" i="1"/>
  <c r="F3479" i="1"/>
  <c r="R3479" i="1"/>
  <c r="F3675" i="1"/>
  <c r="R3675" i="1"/>
  <c r="F3469" i="1"/>
  <c r="R3469" i="1"/>
  <c r="F3420" i="1"/>
  <c r="R3420" i="1"/>
  <c r="F3260" i="1"/>
  <c r="R3260" i="1"/>
  <c r="F3156" i="1"/>
  <c r="R3156" i="1"/>
  <c r="F2644" i="1"/>
  <c r="R2644" i="1"/>
  <c r="F3528" i="1"/>
  <c r="R3528" i="1"/>
  <c r="R2138" i="1"/>
  <c r="F2138" i="1"/>
  <c r="F3802" i="1"/>
  <c r="R3802" i="1"/>
  <c r="F2051" i="1"/>
  <c r="R2051" i="1"/>
  <c r="F3565" i="1"/>
  <c r="R3565" i="1"/>
  <c r="F3839" i="1"/>
  <c r="R3839" i="1"/>
  <c r="F2944" i="1"/>
  <c r="R2944" i="1"/>
  <c r="R3903" i="1"/>
  <c r="F3903" i="1"/>
  <c r="F2572" i="1"/>
  <c r="R2572" i="1"/>
  <c r="F2477" i="1"/>
  <c r="R2477" i="1"/>
  <c r="F2109" i="1"/>
  <c r="R2109" i="1"/>
  <c r="F2022" i="1"/>
  <c r="R2022" i="1"/>
  <c r="F2304" i="1"/>
  <c r="R2304" i="1"/>
  <c r="F2024" i="1"/>
  <c r="R2024" i="1"/>
  <c r="F2295" i="1"/>
  <c r="R2295" i="1"/>
  <c r="R2021" i="1"/>
  <c r="F2021" i="1"/>
  <c r="F3127" i="1"/>
  <c r="R3127" i="1"/>
  <c r="F3923" i="1"/>
  <c r="R3923" i="1"/>
  <c r="F3859" i="1"/>
  <c r="R3859" i="1"/>
  <c r="F2808" i="1"/>
  <c r="R2808" i="1"/>
  <c r="F2648" i="1"/>
  <c r="R2648" i="1"/>
  <c r="F2552" i="1"/>
  <c r="R2552" i="1"/>
  <c r="F3977" i="1"/>
  <c r="R3977" i="1"/>
  <c r="F3881" i="1"/>
  <c r="R3881" i="1"/>
  <c r="F3960" i="1"/>
  <c r="R3960" i="1"/>
  <c r="F3792" i="1"/>
  <c r="R3792" i="1"/>
  <c r="F3617" i="1"/>
  <c r="R3617" i="1"/>
  <c r="F3395" i="1"/>
  <c r="R3395" i="1"/>
  <c r="F3235" i="1"/>
  <c r="R3235" i="1"/>
  <c r="F2042" i="1"/>
  <c r="R2042" i="1"/>
  <c r="F2434" i="1"/>
  <c r="R2434" i="1"/>
  <c r="F3033" i="1"/>
  <c r="R3033" i="1"/>
  <c r="F3858" i="1"/>
  <c r="R3858" i="1"/>
  <c r="R2187" i="1"/>
  <c r="F2187" i="1"/>
  <c r="R3068" i="1"/>
  <c r="F3068" i="1"/>
  <c r="F2599" i="1"/>
  <c r="R2599" i="1"/>
  <c r="F3354" i="1"/>
  <c r="R3354" i="1"/>
  <c r="F2621" i="1"/>
  <c r="R2621" i="1"/>
  <c r="F2629" i="1"/>
  <c r="R2629" i="1"/>
  <c r="F2975" i="1"/>
  <c r="R2975" i="1"/>
  <c r="F2627" i="1"/>
  <c r="R2627" i="1"/>
  <c r="F3909" i="1"/>
  <c r="R3909" i="1"/>
  <c r="F3813" i="1"/>
  <c r="R3813" i="1"/>
  <c r="R2143" i="1"/>
  <c r="F2143" i="1"/>
  <c r="F2658" i="1"/>
  <c r="R2658" i="1"/>
  <c r="F3446" i="1"/>
  <c r="R3446" i="1"/>
  <c r="F3369" i="1"/>
  <c r="R3369" i="1"/>
  <c r="F3950" i="1"/>
  <c r="R3950" i="1"/>
  <c r="F3429" i="1"/>
  <c r="R3429" i="1"/>
  <c r="R2300" i="1"/>
  <c r="F2300" i="1"/>
  <c r="F3375" i="1"/>
  <c r="R3375" i="1"/>
  <c r="F3471" i="1"/>
  <c r="R3471" i="1"/>
  <c r="F3571" i="1"/>
  <c r="R3571" i="1"/>
  <c r="R3493" i="1"/>
  <c r="F3493" i="1"/>
  <c r="F3380" i="1"/>
  <c r="R3380" i="1"/>
  <c r="F3284" i="1"/>
  <c r="R3284" i="1"/>
  <c r="F3492" i="1"/>
  <c r="R3492" i="1"/>
  <c r="F3862" i="1"/>
  <c r="R3862" i="1"/>
  <c r="F3416" i="1"/>
  <c r="R3416" i="1"/>
  <c r="F2027" i="1"/>
  <c r="R2027" i="1"/>
  <c r="F3102" i="1"/>
  <c r="R3102" i="1"/>
  <c r="F3408" i="1"/>
  <c r="R3408" i="1"/>
  <c r="F2972" i="1"/>
  <c r="R2972" i="1"/>
  <c r="F3895" i="1"/>
  <c r="R3895" i="1"/>
  <c r="R3274" i="1"/>
  <c r="F3274" i="1"/>
  <c r="F2455" i="1"/>
  <c r="R2455" i="1"/>
  <c r="F2860" i="1"/>
  <c r="R2860" i="1"/>
  <c r="F3996" i="1"/>
  <c r="R3996" i="1"/>
  <c r="R2081" i="1"/>
  <c r="F2081" i="1"/>
  <c r="R3494" i="1"/>
  <c r="F3494" i="1"/>
  <c r="F2467" i="1"/>
  <c r="R2467" i="1"/>
  <c r="F3342" i="1"/>
  <c r="R3342" i="1"/>
  <c r="F3321" i="1"/>
  <c r="R3321" i="1"/>
  <c r="F2517" i="1"/>
  <c r="R2517" i="1"/>
  <c r="F3413" i="1"/>
  <c r="R3413" i="1"/>
  <c r="F2402" i="1"/>
  <c r="R2402" i="1"/>
  <c r="F2258" i="1"/>
  <c r="R2258" i="1"/>
  <c r="F2296" i="1"/>
  <c r="R2296" i="1"/>
  <c r="F2192" i="1"/>
  <c r="R2192" i="1"/>
  <c r="F2262" i="1"/>
  <c r="R2262" i="1"/>
  <c r="F2253" i="1"/>
  <c r="R2253" i="1"/>
  <c r="F3979" i="1"/>
  <c r="R3979" i="1"/>
  <c r="F3883" i="1"/>
  <c r="R3883" i="1"/>
  <c r="F2832" i="1"/>
  <c r="R2832" i="1"/>
  <c r="F2576" i="1"/>
  <c r="R2576" i="1"/>
  <c r="R3873" i="1"/>
  <c r="F3873" i="1"/>
  <c r="F3537" i="1"/>
  <c r="R3537" i="1"/>
  <c r="F3323" i="1"/>
  <c r="R3323" i="1"/>
  <c r="F2018" i="1"/>
  <c r="R2018" i="1"/>
  <c r="F3018" i="1"/>
  <c r="R3018" i="1"/>
  <c r="R3223" i="1"/>
  <c r="F3223" i="1"/>
  <c r="F3014" i="1"/>
  <c r="R3014" i="1"/>
  <c r="F3826" i="1"/>
  <c r="R3826" i="1"/>
  <c r="R3272" i="1"/>
  <c r="F3272" i="1"/>
  <c r="R3794" i="1"/>
  <c r="F3794" i="1"/>
  <c r="R3612" i="1"/>
  <c r="F3612" i="1"/>
  <c r="F2575" i="1"/>
  <c r="R2575" i="1"/>
  <c r="F3650" i="1"/>
  <c r="R3650" i="1"/>
  <c r="R3554" i="1"/>
  <c r="F3554" i="1"/>
  <c r="F2441" i="1"/>
  <c r="R2441" i="1"/>
  <c r="F3869" i="1"/>
  <c r="R3869" i="1"/>
  <c r="F2875" i="1"/>
  <c r="R2875" i="1"/>
  <c r="F2590" i="1"/>
  <c r="R2590" i="1"/>
  <c r="F3430" i="1"/>
  <c r="R3430" i="1"/>
  <c r="R3166" i="1"/>
  <c r="F3166" i="1"/>
  <c r="F3846" i="1"/>
  <c r="R3846" i="1"/>
  <c r="F2054" i="1"/>
  <c r="R2054" i="1"/>
  <c r="F2738" i="1"/>
  <c r="R2738" i="1"/>
  <c r="F2388" i="1"/>
  <c r="R2388" i="1"/>
  <c r="F2292" i="1"/>
  <c r="R2292" i="1"/>
  <c r="F2132" i="1"/>
  <c r="R2132" i="1"/>
  <c r="F2801" i="1"/>
  <c r="R2801" i="1"/>
  <c r="F2537" i="1"/>
  <c r="R2537" i="1"/>
  <c r="F3431" i="1"/>
  <c r="R3431" i="1"/>
  <c r="F3627" i="1"/>
  <c r="R3627" i="1"/>
  <c r="F3531" i="1"/>
  <c r="R3531" i="1"/>
  <c r="F3340" i="1"/>
  <c r="R3340" i="1"/>
  <c r="F3244" i="1"/>
  <c r="R3244" i="1"/>
  <c r="F3512" i="1"/>
  <c r="R3512" i="1"/>
  <c r="F2146" i="1"/>
  <c r="R2146" i="1"/>
  <c r="F3946" i="1"/>
  <c r="R3946" i="1"/>
  <c r="F2275" i="1"/>
  <c r="R2275" i="1"/>
  <c r="F2227" i="1"/>
  <c r="R2227" i="1"/>
  <c r="F2571" i="1"/>
  <c r="R2571" i="1"/>
  <c r="F3032" i="1"/>
  <c r="R3032" i="1"/>
  <c r="F3871" i="1"/>
  <c r="R3871" i="1"/>
  <c r="F3828" i="1"/>
  <c r="R3828" i="1"/>
  <c r="F2708" i="1"/>
  <c r="R2708" i="1"/>
  <c r="F2951" i="1"/>
  <c r="R2951" i="1"/>
  <c r="R2582" i="1"/>
  <c r="F2582" i="1"/>
  <c r="F2686" i="1"/>
  <c r="R2686" i="1"/>
  <c r="F2818" i="1"/>
  <c r="R2818" i="1"/>
  <c r="R2286" i="1"/>
  <c r="F2286" i="1"/>
  <c r="F2565" i="1"/>
  <c r="R2565" i="1"/>
  <c r="F2797" i="1"/>
  <c r="R2797" i="1"/>
  <c r="F2226" i="1"/>
  <c r="R2226" i="1"/>
  <c r="F2424" i="1"/>
  <c r="R2424" i="1"/>
  <c r="R2447" i="1"/>
  <c r="F2447" i="1"/>
  <c r="F2213" i="1"/>
  <c r="R2213" i="1"/>
  <c r="R2117" i="1"/>
  <c r="F2117" i="1"/>
  <c r="F3740" i="1"/>
  <c r="R3740" i="1"/>
  <c r="F3662" i="1"/>
  <c r="R3662" i="1"/>
  <c r="F3843" i="1"/>
  <c r="R3843" i="1"/>
  <c r="F2824" i="1"/>
  <c r="R2824" i="1"/>
  <c r="F2568" i="1"/>
  <c r="R2568" i="1"/>
  <c r="F3283" i="1"/>
  <c r="R3283" i="1"/>
  <c r="F3498" i="1"/>
  <c r="R3498" i="1"/>
  <c r="F2131" i="1"/>
  <c r="R2131" i="1"/>
  <c r="F2478" i="1"/>
  <c r="R2478" i="1"/>
  <c r="F3117" i="1"/>
  <c r="R3117" i="1"/>
  <c r="F3709" i="1"/>
  <c r="R3709" i="1"/>
  <c r="F3264" i="1"/>
  <c r="R3264" i="1"/>
  <c r="F3669" i="1"/>
  <c r="R3669" i="1"/>
  <c r="F3108" i="1"/>
  <c r="R3108" i="1"/>
  <c r="F2952" i="1"/>
  <c r="R2952" i="1"/>
  <c r="F2968" i="1"/>
  <c r="R2968" i="1"/>
  <c r="F2039" i="1"/>
  <c r="R2039" i="1"/>
  <c r="F2563" i="1"/>
  <c r="R2563" i="1"/>
  <c r="F2273" i="1"/>
  <c r="R2273" i="1"/>
  <c r="F2177" i="1"/>
  <c r="R2177" i="1"/>
  <c r="F3334" i="1"/>
  <c r="R3334" i="1"/>
  <c r="F3145" i="1"/>
  <c r="R3145" i="1"/>
  <c r="F3318" i="1"/>
  <c r="R3318" i="1"/>
  <c r="F3453" i="1"/>
  <c r="R3453" i="1"/>
  <c r="F3269" i="1"/>
  <c r="R3269" i="1"/>
  <c r="F3671" i="1"/>
  <c r="R3671" i="1"/>
  <c r="F2451" i="1"/>
  <c r="R2451" i="1"/>
  <c r="F2371" i="1"/>
  <c r="R2371" i="1"/>
  <c r="F2348" i="1"/>
  <c r="R2348" i="1"/>
  <c r="F2252" i="1"/>
  <c r="R2252" i="1"/>
  <c r="F2092" i="1"/>
  <c r="R2092" i="1"/>
  <c r="F3481" i="1"/>
  <c r="R3481" i="1"/>
  <c r="F3455" i="1"/>
  <c r="R3455" i="1"/>
  <c r="F3175" i="1"/>
  <c r="R3175" i="1"/>
  <c r="R3779" i="1"/>
  <c r="F3779" i="1"/>
  <c r="F3523" i="1"/>
  <c r="R3523" i="1"/>
  <c r="F3759" i="1"/>
  <c r="R3759" i="1"/>
  <c r="F2580" i="1"/>
  <c r="R2580" i="1"/>
  <c r="F3150" i="1"/>
  <c r="R3150" i="1"/>
  <c r="F2099" i="1"/>
  <c r="R2099" i="1"/>
  <c r="F3110" i="1"/>
  <c r="R3110" i="1"/>
  <c r="F2958" i="1"/>
  <c r="R2958" i="1"/>
  <c r="F3636" i="1"/>
  <c r="R3636" i="1"/>
  <c r="F3077" i="1"/>
  <c r="R3077" i="1"/>
  <c r="F3224" i="1"/>
  <c r="R3224" i="1"/>
  <c r="F3344" i="1"/>
  <c r="R3344" i="1"/>
  <c r="F3296" i="1"/>
  <c r="R3296" i="1"/>
  <c r="F3084" i="1"/>
  <c r="R3084" i="1"/>
  <c r="F3466" i="1"/>
  <c r="R3466" i="1"/>
  <c r="F2525" i="1"/>
  <c r="R2525" i="1"/>
  <c r="F2508" i="1"/>
  <c r="R2508" i="1"/>
  <c r="F3687" i="1"/>
  <c r="R3687" i="1"/>
  <c r="R2201" i="1"/>
  <c r="F2201" i="1"/>
  <c r="F3209" i="1"/>
  <c r="R3209" i="1"/>
  <c r="R2637" i="1"/>
  <c r="F2637" i="1"/>
  <c r="F2387" i="1"/>
  <c r="R2387" i="1"/>
  <c r="F2416" i="1"/>
  <c r="R2416" i="1"/>
  <c r="F2141" i="1"/>
  <c r="R2141" i="1"/>
  <c r="F2816" i="1"/>
  <c r="R2816" i="1"/>
  <c r="F2720" i="1"/>
  <c r="R2720" i="1"/>
  <c r="F2560" i="1"/>
  <c r="R2560" i="1"/>
  <c r="F2464" i="1"/>
  <c r="R2464" i="1"/>
  <c r="F3889" i="1"/>
  <c r="R3889" i="1"/>
  <c r="F3800" i="1"/>
  <c r="R3800" i="1"/>
  <c r="F3657" i="1"/>
  <c r="R3657" i="1"/>
  <c r="F3553" i="1"/>
  <c r="R3553" i="1"/>
  <c r="R3066" i="1"/>
  <c r="F3066" i="1"/>
  <c r="R3065" i="1"/>
  <c r="F3065" i="1"/>
  <c r="F3312" i="1"/>
  <c r="R3312" i="1"/>
  <c r="F2610" i="1"/>
  <c r="R2610" i="1"/>
  <c r="F3052" i="1"/>
  <c r="R3052" i="1"/>
  <c r="R3533" i="1"/>
  <c r="F3533" i="1"/>
  <c r="F3685" i="1"/>
  <c r="R3685" i="1"/>
  <c r="F3863" i="1"/>
  <c r="R3863" i="1"/>
  <c r="F3008" i="1"/>
  <c r="R3008" i="1"/>
  <c r="F2711" i="1"/>
  <c r="R2711" i="1"/>
  <c r="R3602" i="1"/>
  <c r="F3602" i="1"/>
  <c r="F2677" i="1"/>
  <c r="R2677" i="1"/>
  <c r="F3892" i="1"/>
  <c r="R3892" i="1"/>
  <c r="F2329" i="1"/>
  <c r="R2329" i="1"/>
  <c r="R2065" i="1"/>
  <c r="F2065" i="1"/>
  <c r="F3917" i="1"/>
  <c r="R3917" i="1"/>
  <c r="F2017" i="1"/>
  <c r="R2017" i="1"/>
  <c r="F3751" i="1"/>
  <c r="R3751" i="1"/>
  <c r="F3298" i="1"/>
  <c r="R3298" i="1"/>
  <c r="F2212" i="1"/>
  <c r="R2212" i="1"/>
  <c r="R3120" i="1"/>
  <c r="F3120" i="1"/>
  <c r="F3383" i="1"/>
  <c r="R3383" i="1"/>
  <c r="F3579" i="1"/>
  <c r="R3579" i="1"/>
  <c r="F3122" i="1"/>
  <c r="R3122" i="1"/>
  <c r="F2501" i="1"/>
  <c r="R2501" i="1"/>
  <c r="F3232" i="1"/>
  <c r="R3232" i="1"/>
  <c r="F3003" i="1"/>
  <c r="R3003" i="1"/>
  <c r="F2938" i="1"/>
  <c r="R2938" i="1"/>
  <c r="F3045" i="1"/>
  <c r="R3045" i="1"/>
  <c r="R3048" i="1"/>
  <c r="F3048" i="1"/>
  <c r="F2895" i="1"/>
  <c r="R2895" i="1"/>
  <c r="R2687" i="1"/>
  <c r="F2687" i="1"/>
  <c r="F2679" i="1"/>
  <c r="R2679" i="1"/>
  <c r="F3522" i="1"/>
  <c r="R3522" i="1"/>
  <c r="F3682" i="1"/>
  <c r="R3682" i="1"/>
  <c r="F2161" i="1"/>
  <c r="R2161" i="1"/>
  <c r="F2772" i="1"/>
  <c r="R2772" i="1"/>
  <c r="F2185" i="1"/>
  <c r="R2185" i="1"/>
  <c r="F2574" i="1"/>
  <c r="R2574" i="1"/>
  <c r="F3386" i="1"/>
  <c r="R3386" i="1"/>
  <c r="F2869" i="1"/>
  <c r="R2869" i="1"/>
  <c r="F2030" i="1"/>
  <c r="R2030" i="1"/>
  <c r="F2659" i="1"/>
  <c r="R2659" i="1"/>
  <c r="F2314" i="1"/>
  <c r="R2314" i="1"/>
  <c r="F2326" i="1"/>
  <c r="R2326" i="1"/>
  <c r="F2197" i="1"/>
  <c r="R2197" i="1"/>
  <c r="F3678" i="1"/>
  <c r="R3678" i="1"/>
  <c r="F3582" i="1"/>
  <c r="R3582" i="1"/>
  <c r="F3785" i="1"/>
  <c r="R3785" i="1"/>
  <c r="F3864" i="1"/>
  <c r="R3864" i="1"/>
  <c r="F3689" i="1"/>
  <c r="R3689" i="1"/>
  <c r="F3483" i="1"/>
  <c r="R3483" i="1"/>
  <c r="F2969" i="1"/>
  <c r="R2969" i="1"/>
  <c r="F2971" i="1"/>
  <c r="R2971" i="1"/>
  <c r="F3914" i="1"/>
  <c r="R3914" i="1"/>
  <c r="F3368" i="1"/>
  <c r="R3368" i="1"/>
  <c r="F3176" i="1"/>
  <c r="R3176" i="1"/>
  <c r="F2614" i="1"/>
  <c r="R2614" i="1"/>
  <c r="R2583" i="1"/>
  <c r="F2583" i="1"/>
  <c r="F2960" i="1"/>
  <c r="R2960" i="1"/>
  <c r="F2741" i="1"/>
  <c r="R2741" i="1"/>
  <c r="F3844" i="1"/>
  <c r="R3844" i="1"/>
  <c r="F2823" i="1"/>
  <c r="R2823" i="1"/>
  <c r="R2794" i="1"/>
  <c r="F2794" i="1"/>
  <c r="F3229" i="1"/>
  <c r="R3229" i="1"/>
  <c r="F3655" i="1"/>
  <c r="R3655" i="1"/>
  <c r="F2645" i="1"/>
  <c r="R2645" i="1"/>
  <c r="F2363" i="1"/>
  <c r="R2363" i="1"/>
  <c r="F2364" i="1"/>
  <c r="R2364" i="1"/>
  <c r="F2204" i="1"/>
  <c r="R2204" i="1"/>
  <c r="F2626" i="1"/>
  <c r="R2626" i="1"/>
  <c r="F2777" i="1"/>
  <c r="R2777" i="1"/>
  <c r="F2513" i="1"/>
  <c r="R2513" i="1"/>
  <c r="F3263" i="1"/>
  <c r="R3263" i="1"/>
  <c r="F3731" i="1"/>
  <c r="R3731" i="1"/>
  <c r="F3444" i="1"/>
  <c r="R3444" i="1"/>
  <c r="F2788" i="1"/>
  <c r="R2788" i="1"/>
  <c r="F3656" i="1"/>
  <c r="R3656" i="1"/>
  <c r="F3560" i="1"/>
  <c r="R3560" i="1"/>
  <c r="R2122" i="1"/>
  <c r="F2122" i="1"/>
  <c r="R3159" i="1"/>
  <c r="F3159" i="1"/>
  <c r="F2962" i="1"/>
  <c r="R2962" i="1"/>
  <c r="F3644" i="1"/>
  <c r="R3644" i="1"/>
  <c r="F3036" i="1"/>
  <c r="R3036" i="1"/>
  <c r="F2542" i="1"/>
  <c r="R2542" i="1"/>
  <c r="R2727" i="1"/>
  <c r="F2727" i="1"/>
  <c r="R3317" i="1"/>
  <c r="F3317" i="1"/>
  <c r="F3988" i="1"/>
  <c r="R3988" i="1"/>
  <c r="F3031" i="1"/>
  <c r="R3031" i="1"/>
  <c r="F2431" i="1"/>
  <c r="R2431" i="1"/>
  <c r="R3329" i="1"/>
  <c r="F3329" i="1"/>
  <c r="F3958" i="1"/>
  <c r="R3958" i="1"/>
  <c r="F3990" i="1"/>
  <c r="R3990" i="1"/>
  <c r="F2693" i="1"/>
  <c r="R2693" i="1"/>
  <c r="R2302" i="1"/>
  <c r="F2302" i="1"/>
  <c r="F2270" i="1"/>
  <c r="R2270" i="1"/>
  <c r="F3389" i="1"/>
  <c r="R3389" i="1"/>
  <c r="F2096" i="1"/>
  <c r="R2096" i="1"/>
  <c r="F2351" i="1"/>
  <c r="R2351" i="1"/>
  <c r="F2413" i="1"/>
  <c r="R2413" i="1"/>
  <c r="F2157" i="1"/>
  <c r="R2157" i="1"/>
  <c r="F2053" i="1"/>
  <c r="R2053" i="1"/>
  <c r="F3670" i="1"/>
  <c r="R3670" i="1"/>
  <c r="F2736" i="1"/>
  <c r="R2736" i="1"/>
  <c r="F2640" i="1"/>
  <c r="R2640" i="1"/>
  <c r="F2480" i="1"/>
  <c r="R2480" i="1"/>
  <c r="F2886" i="1"/>
  <c r="R2886" i="1"/>
  <c r="F3784" i="1"/>
  <c r="R3784" i="1"/>
  <c r="F3713" i="1"/>
  <c r="R3713" i="1"/>
  <c r="F3227" i="1"/>
  <c r="R3227" i="1"/>
  <c r="F3507" i="1"/>
  <c r="R3507" i="1"/>
  <c r="R3073" i="1"/>
  <c r="F3073" i="1"/>
  <c r="R2267" i="1"/>
  <c r="F2267" i="1"/>
  <c r="F2946" i="1"/>
  <c r="R2946" i="1"/>
  <c r="F2849" i="1"/>
  <c r="R2849" i="1"/>
  <c r="R3580" i="1"/>
  <c r="F3580" i="1"/>
  <c r="F3352" i="1"/>
  <c r="R3352" i="1"/>
  <c r="F3248" i="1"/>
  <c r="R3248" i="1"/>
  <c r="F2502" i="1"/>
  <c r="R2502" i="1"/>
  <c r="F2735" i="1"/>
  <c r="R2735" i="1"/>
  <c r="F3080" i="1"/>
  <c r="R3080" i="1"/>
  <c r="F3096" i="1"/>
  <c r="R3096" i="1"/>
  <c r="F2868" i="1"/>
  <c r="R2868" i="1"/>
  <c r="F2716" i="1"/>
  <c r="R2716" i="1"/>
  <c r="R3698" i="1"/>
  <c r="F3698" i="1"/>
  <c r="F3900" i="1"/>
  <c r="R3900" i="1"/>
  <c r="F2807" i="1"/>
  <c r="R2807" i="1"/>
  <c r="F3933" i="1"/>
  <c r="R3933" i="1"/>
  <c r="F2281" i="1"/>
  <c r="R2281" i="1"/>
  <c r="F3278" i="1"/>
  <c r="R3278" i="1"/>
  <c r="F3205" i="1"/>
  <c r="R3205" i="1"/>
  <c r="F3647" i="1"/>
  <c r="R3647" i="1"/>
  <c r="F3450" i="1"/>
  <c r="R3450" i="1"/>
  <c r="F2222" i="1"/>
  <c r="R2222" i="1"/>
  <c r="F3351" i="1"/>
  <c r="R3351" i="1"/>
  <c r="F2036" i="1"/>
  <c r="R2036" i="1"/>
  <c r="F2697" i="1"/>
  <c r="R2697" i="1"/>
  <c r="F3504" i="1"/>
  <c r="R3504" i="1"/>
  <c r="F3327" i="1"/>
  <c r="R3327" i="1"/>
  <c r="F3143" i="1"/>
  <c r="R3143" i="1"/>
  <c r="F3778" i="1"/>
  <c r="R3778" i="1"/>
  <c r="F3404" i="1"/>
  <c r="R3404" i="1"/>
  <c r="F3308" i="1"/>
  <c r="R3308" i="1"/>
  <c r="R2884" i="1"/>
  <c r="F2884" i="1"/>
  <c r="F2500" i="1"/>
  <c r="R2500" i="1"/>
  <c r="F3776" i="1"/>
  <c r="R3776" i="1"/>
  <c r="F3616" i="1"/>
  <c r="R3616" i="1"/>
  <c r="F3454" i="1"/>
  <c r="R3454" i="1"/>
  <c r="R3860" i="1"/>
  <c r="F3860" i="1"/>
  <c r="F2011" i="1"/>
  <c r="R2011" i="1"/>
  <c r="F2729" i="1"/>
  <c r="R2729" i="1"/>
  <c r="F3733" i="1"/>
  <c r="R3733" i="1"/>
  <c r="F2984" i="1"/>
  <c r="R2984" i="1"/>
  <c r="F2475" i="1"/>
  <c r="R2475" i="1"/>
  <c r="R3016" i="1"/>
  <c r="F3016" i="1"/>
  <c r="F2581" i="1"/>
  <c r="R2581" i="1"/>
  <c r="F2579" i="1"/>
  <c r="R2579" i="1"/>
  <c r="R2111" i="1"/>
  <c r="F2111" i="1"/>
  <c r="F2726" i="1"/>
  <c r="R2726" i="1"/>
  <c r="F3798" i="1"/>
  <c r="R3798" i="1"/>
  <c r="F2342" i="1"/>
  <c r="R2342" i="1"/>
  <c r="F3277" i="1"/>
  <c r="R3277" i="1"/>
  <c r="F2346" i="1"/>
  <c r="R2346" i="1"/>
  <c r="F2320" i="1"/>
  <c r="R2320" i="1"/>
  <c r="F2152" i="1"/>
  <c r="R2152" i="1"/>
  <c r="F2040" i="1"/>
  <c r="R2040" i="1"/>
  <c r="F2343" i="1"/>
  <c r="R2343" i="1"/>
  <c r="F2373" i="1"/>
  <c r="R2373" i="1"/>
  <c r="F3566" i="1"/>
  <c r="R3566" i="1"/>
  <c r="F2728" i="1"/>
  <c r="R2728" i="1"/>
  <c r="F2472" i="1"/>
  <c r="R2472" i="1"/>
  <c r="F3801" i="1"/>
  <c r="R3801" i="1"/>
  <c r="F3944" i="1"/>
  <c r="R3944" i="1"/>
  <c r="F3880" i="1"/>
  <c r="R3880" i="1"/>
  <c r="F3769" i="1"/>
  <c r="R3769" i="1"/>
  <c r="F3665" i="1"/>
  <c r="R3665" i="1"/>
  <c r="F3443" i="1"/>
  <c r="R3443" i="1"/>
  <c r="F3187" i="1"/>
  <c r="R3187" i="1"/>
  <c r="R2945" i="1"/>
  <c r="F2945" i="1"/>
  <c r="F2762" i="1"/>
  <c r="R2762" i="1"/>
  <c r="F2947" i="1"/>
  <c r="R2947" i="1"/>
  <c r="R2059" i="1"/>
  <c r="F2059" i="1"/>
  <c r="F2203" i="1"/>
  <c r="R2203" i="1"/>
  <c r="F3732" i="1"/>
  <c r="R3732" i="1"/>
  <c r="F3400" i="1"/>
  <c r="R3400" i="1"/>
  <c r="F3717" i="1"/>
  <c r="R3717" i="1"/>
  <c r="F3975" i="1"/>
  <c r="R3975" i="1"/>
  <c r="F3847" i="1"/>
  <c r="R3847" i="1"/>
  <c r="F2460" i="1"/>
  <c r="R2460" i="1"/>
  <c r="F2564" i="1"/>
  <c r="R2564" i="1"/>
  <c r="R2740" i="1"/>
  <c r="F2740" i="1"/>
  <c r="F3071" i="1"/>
  <c r="R3071" i="1"/>
  <c r="F2831" i="1"/>
  <c r="R2831" i="1"/>
  <c r="F2041" i="1"/>
  <c r="R2041" i="1"/>
  <c r="F2095" i="1"/>
  <c r="R2095" i="1"/>
  <c r="F2554" i="1"/>
  <c r="R2554" i="1"/>
  <c r="F3442" i="1"/>
  <c r="R3442" i="1"/>
  <c r="F2291" i="1"/>
  <c r="R2291" i="1"/>
  <c r="F3236" i="1"/>
  <c r="R3236" i="1"/>
  <c r="F2866" i="1"/>
  <c r="R2866" i="1"/>
  <c r="F2490" i="1"/>
  <c r="R2490" i="1"/>
  <c r="R2689" i="1"/>
  <c r="F2689" i="1"/>
  <c r="F3496" i="1"/>
  <c r="R3496" i="1"/>
  <c r="F3359" i="1"/>
  <c r="R3359" i="1"/>
  <c r="F3477" i="1"/>
  <c r="R3477" i="1"/>
  <c r="F3364" i="1"/>
  <c r="R3364" i="1"/>
  <c r="F3268" i="1"/>
  <c r="R3268" i="1"/>
  <c r="F3768" i="1"/>
  <c r="R3768" i="1"/>
  <c r="F2162" i="1"/>
  <c r="R2162" i="1"/>
  <c r="F2043" i="1"/>
  <c r="R2043" i="1"/>
  <c r="R2150" i="1"/>
  <c r="F2150" i="1"/>
  <c r="F3184" i="1"/>
  <c r="R3184" i="1"/>
  <c r="F3842" i="1"/>
  <c r="R3842" i="1"/>
  <c r="F2770" i="1"/>
  <c r="R2770" i="1"/>
  <c r="F2171" i="1"/>
  <c r="R2171" i="1"/>
  <c r="F3693" i="1"/>
  <c r="R3693" i="1"/>
  <c r="F2378" i="1"/>
  <c r="R2378" i="1"/>
  <c r="F3162" i="1"/>
  <c r="R3162" i="1"/>
  <c r="F3796" i="1"/>
  <c r="R3796" i="1"/>
  <c r="R2183" i="1"/>
  <c r="F2183" i="1"/>
  <c r="F2796" i="1"/>
  <c r="R2796" i="1"/>
  <c r="F3457" i="1"/>
  <c r="R3457" i="1"/>
  <c r="F3245" i="1"/>
  <c r="R3245" i="1"/>
  <c r="F3426" i="1"/>
  <c r="R3426" i="1"/>
  <c r="F2134" i="1"/>
  <c r="R2134" i="1"/>
  <c r="F2653" i="1"/>
  <c r="R2653" i="1"/>
  <c r="F2435" i="1"/>
  <c r="R2435" i="1"/>
  <c r="F2763" i="1"/>
  <c r="R2763" i="1"/>
  <c r="F2303" i="1"/>
  <c r="R2303" i="1"/>
  <c r="F2301" i="1"/>
  <c r="R2301" i="1"/>
  <c r="F2029" i="1"/>
  <c r="R2029" i="1"/>
  <c r="F3590" i="1"/>
  <c r="R3590" i="1"/>
  <c r="F3867" i="1"/>
  <c r="R3867" i="1"/>
  <c r="F3793" i="1"/>
  <c r="R3793" i="1"/>
  <c r="F3968" i="1"/>
  <c r="R3968" i="1"/>
  <c r="F3275" i="1"/>
  <c r="R3275" i="1"/>
  <c r="F3490" i="1"/>
  <c r="R3490" i="1"/>
  <c r="F3097" i="1"/>
  <c r="R3097" i="1"/>
  <c r="F2026" i="1"/>
  <c r="R2026" i="1"/>
  <c r="F2954" i="1"/>
  <c r="R2954" i="1"/>
  <c r="F3085" i="1"/>
  <c r="R3085" i="1"/>
  <c r="F3628" i="1"/>
  <c r="R3628" i="1"/>
  <c r="F2454" i="1"/>
  <c r="R2454" i="1"/>
  <c r="F3044" i="1"/>
  <c r="R3044" i="1"/>
  <c r="F3629" i="1"/>
  <c r="R3629" i="1"/>
  <c r="F2613" i="1"/>
  <c r="R2613" i="1"/>
  <c r="F2548" i="1"/>
  <c r="R2548" i="1"/>
  <c r="F3738" i="1"/>
  <c r="R3738" i="1"/>
  <c r="F2991" i="1"/>
  <c r="R2991" i="1"/>
  <c r="F3273" i="1"/>
  <c r="R3273" i="1"/>
  <c r="F2871" i="1"/>
  <c r="R2871" i="1"/>
  <c r="F2257" i="1"/>
  <c r="R2257" i="1"/>
  <c r="F2305" i="1"/>
  <c r="R2305" i="1"/>
  <c r="F2870" i="1"/>
  <c r="R2870" i="1"/>
  <c r="F3198" i="1"/>
  <c r="R3198" i="1"/>
  <c r="F3599" i="1"/>
  <c r="R3599" i="1"/>
  <c r="F2694" i="1"/>
  <c r="R2694" i="1"/>
  <c r="F2605" i="1"/>
  <c r="R2605" i="1"/>
  <c r="F2372" i="1"/>
  <c r="R2372" i="1"/>
  <c r="F2116" i="1"/>
  <c r="R2116" i="1"/>
  <c r="F2713" i="1"/>
  <c r="R2713" i="1"/>
  <c r="F2457" i="1"/>
  <c r="R2457" i="1"/>
  <c r="F3271" i="1"/>
  <c r="R3271" i="1"/>
  <c r="R3739" i="1"/>
  <c r="F3739" i="1"/>
  <c r="F3643" i="1"/>
  <c r="R3643" i="1"/>
  <c r="F3124" i="1"/>
  <c r="R3124" i="1"/>
  <c r="F3324" i="1"/>
  <c r="R3324" i="1"/>
  <c r="F3220" i="1"/>
  <c r="R3220" i="1"/>
  <c r="F2532" i="1"/>
  <c r="R2532" i="1"/>
  <c r="F3696" i="1"/>
  <c r="R3696" i="1"/>
  <c r="R2034" i="1"/>
  <c r="F2034" i="1"/>
  <c r="R3081" i="1"/>
  <c r="F3081" i="1"/>
  <c r="F3922" i="1"/>
  <c r="R3922" i="1"/>
  <c r="R3938" i="1"/>
  <c r="F3938" i="1"/>
  <c r="F2654" i="1"/>
  <c r="R2654" i="1"/>
  <c r="F2819" i="1"/>
  <c r="R2819" i="1"/>
  <c r="F3112" i="1"/>
  <c r="R3112" i="1"/>
  <c r="F3012" i="1"/>
  <c r="R3012" i="1"/>
  <c r="F2651" i="1"/>
  <c r="R2651" i="1"/>
  <c r="F2936" i="1"/>
  <c r="R2936" i="1"/>
  <c r="F2540" i="1"/>
  <c r="R2540" i="1"/>
  <c r="F2983" i="1"/>
  <c r="R2983" i="1"/>
  <c r="F2097" i="1"/>
  <c r="R2097" i="1"/>
  <c r="R2361" i="1"/>
  <c r="F2361" i="1"/>
  <c r="F3337" i="1"/>
  <c r="R3337" i="1"/>
  <c r="F3201" i="1"/>
  <c r="R3201" i="1"/>
  <c r="F3998" i="1"/>
  <c r="R3998" i="1"/>
  <c r="F2589" i="1"/>
  <c r="R2589" i="1"/>
  <c r="R3133" i="1"/>
  <c r="F3133" i="1"/>
  <c r="F2410" i="1"/>
  <c r="R2410" i="1"/>
  <c r="F2249" i="1"/>
  <c r="R2249" i="1"/>
  <c r="F2200" i="1"/>
  <c r="R2200" i="1"/>
  <c r="F2359" i="1"/>
  <c r="R2359" i="1"/>
  <c r="F2357" i="1"/>
  <c r="R2357" i="1"/>
  <c r="F2093" i="1"/>
  <c r="R2093" i="1"/>
  <c r="F3987" i="1"/>
  <c r="R3987" i="1"/>
  <c r="F2712" i="1"/>
  <c r="R2712" i="1"/>
  <c r="F2456" i="1"/>
  <c r="R2456" i="1"/>
  <c r="F3997" i="1"/>
  <c r="R3997" i="1"/>
  <c r="F3585" i="1"/>
  <c r="R3585" i="1"/>
  <c r="F3299" i="1"/>
  <c r="R3299" i="1"/>
  <c r="F2074" i="1"/>
  <c r="R2074" i="1"/>
  <c r="F3098" i="1"/>
  <c r="R3098" i="1"/>
  <c r="F3711" i="1"/>
  <c r="R3711" i="1"/>
  <c r="R3113" i="1"/>
  <c r="F3113" i="1"/>
  <c r="F3022" i="1"/>
  <c r="R3022" i="1"/>
  <c r="R2470" i="1"/>
  <c r="F2470" i="1"/>
  <c r="F3069" i="1"/>
  <c r="R3069" i="1"/>
  <c r="F2989" i="1"/>
  <c r="R2989" i="1"/>
  <c r="F3250" i="1"/>
  <c r="R3250" i="1"/>
  <c r="F3218" i="1"/>
  <c r="R3218" i="1"/>
  <c r="F2080" i="1"/>
  <c r="R2080" i="1"/>
  <c r="R2079" i="1"/>
  <c r="F2079" i="1"/>
  <c r="F3103" i="1"/>
  <c r="R3103" i="1"/>
  <c r="F2547" i="1"/>
  <c r="R2547" i="1"/>
  <c r="R2233" i="1"/>
  <c r="F2233" i="1"/>
  <c r="F2009" i="1"/>
  <c r="R2009" i="1"/>
  <c r="F2822" i="1"/>
  <c r="R2822" i="1"/>
  <c r="F3286" i="1"/>
  <c r="R3286" i="1"/>
  <c r="F3173" i="1"/>
  <c r="R3173" i="1"/>
  <c r="F3559" i="1"/>
  <c r="R3559" i="1"/>
  <c r="F2867" i="1"/>
  <c r="R2867" i="1"/>
  <c r="R2238" i="1"/>
  <c r="F2238" i="1"/>
  <c r="F2701" i="1"/>
  <c r="R2701" i="1"/>
  <c r="F3126" i="1"/>
  <c r="R3126" i="1"/>
  <c r="F2108" i="1"/>
  <c r="R2108" i="1"/>
  <c r="F2012" i="1"/>
  <c r="R2012" i="1"/>
  <c r="F3497" i="1"/>
  <c r="R3497" i="1"/>
  <c r="F2841" i="1"/>
  <c r="R2841" i="1"/>
  <c r="F2673" i="1"/>
  <c r="R2673" i="1"/>
  <c r="F3439" i="1"/>
  <c r="R3439" i="1"/>
  <c r="F3151" i="1"/>
  <c r="R3151" i="1"/>
  <c r="F3635" i="1"/>
  <c r="R3635" i="1"/>
  <c r="F3348" i="1"/>
  <c r="R3348" i="1"/>
  <c r="F3180" i="1"/>
  <c r="R3180" i="1"/>
  <c r="F3716" i="1"/>
  <c r="R3716" i="1"/>
  <c r="F2516" i="1"/>
  <c r="R2516" i="1"/>
  <c r="R2234" i="1"/>
  <c r="F2234" i="1"/>
  <c r="F3049" i="1"/>
  <c r="R3049" i="1"/>
  <c r="F3540" i="1"/>
  <c r="R3540" i="1"/>
  <c r="F2360" i="1"/>
  <c r="R2360" i="1"/>
  <c r="F3676" i="1"/>
  <c r="R3676" i="1"/>
  <c r="R3144" i="1"/>
  <c r="F3144" i="1"/>
  <c r="R3328" i="1"/>
  <c r="F3328" i="1"/>
  <c r="F3226" i="1"/>
  <c r="R3226" i="1"/>
  <c r="F3107" i="1"/>
  <c r="R3107" i="1"/>
  <c r="R3234" i="1"/>
  <c r="F3234" i="1"/>
  <c r="F3932" i="1"/>
  <c r="R3932" i="1"/>
  <c r="F2839" i="1"/>
  <c r="R2839" i="1"/>
  <c r="R2105" i="1"/>
  <c r="F2105" i="1"/>
  <c r="F3185" i="1"/>
  <c r="R3185" i="1"/>
  <c r="F2606" i="1"/>
  <c r="R2606" i="1"/>
  <c r="F2419" i="1"/>
  <c r="R2419" i="1"/>
  <c r="F2354" i="1"/>
  <c r="R2354" i="1"/>
  <c r="F2368" i="1"/>
  <c r="R2368" i="1"/>
  <c r="F2256" i="1"/>
  <c r="R2256" i="1"/>
  <c r="F2255" i="1"/>
  <c r="R2255" i="1"/>
  <c r="F2433" i="1"/>
  <c r="R2433" i="1"/>
  <c r="F2317" i="1"/>
  <c r="R2317" i="1"/>
  <c r="F3574" i="1"/>
  <c r="R3574" i="1"/>
  <c r="F3947" i="1"/>
  <c r="R3947" i="1"/>
  <c r="F3787" i="1"/>
  <c r="R3787" i="1"/>
  <c r="F3937" i="1"/>
  <c r="R3937" i="1"/>
  <c r="F3841" i="1"/>
  <c r="R3841" i="1"/>
  <c r="F3952" i="1"/>
  <c r="R3952" i="1"/>
  <c r="F3856" i="1"/>
  <c r="R3856" i="1"/>
  <c r="F3609" i="1"/>
  <c r="R3609" i="1"/>
  <c r="F3387" i="1"/>
  <c r="R3387" i="1"/>
  <c r="F3458" i="1"/>
  <c r="R3458" i="1"/>
  <c r="F3718" i="1"/>
  <c r="R3718" i="1"/>
  <c r="F3028" i="1"/>
  <c r="R3028" i="1"/>
  <c r="R2290" i="1"/>
  <c r="F2290" i="1"/>
  <c r="F3062" i="1"/>
  <c r="R3062" i="1"/>
  <c r="F3930" i="1"/>
  <c r="R3930" i="1"/>
  <c r="F2123" i="1"/>
  <c r="R2123" i="1"/>
  <c r="R3192" i="1"/>
  <c r="F3192" i="1"/>
  <c r="F3004" i="1"/>
  <c r="R3004" i="1"/>
  <c r="F3756" i="1"/>
  <c r="R3756" i="1"/>
  <c r="F3943" i="1"/>
  <c r="R3943" i="1"/>
  <c r="F3362" i="1"/>
  <c r="R3362" i="1"/>
  <c r="F2699" i="1"/>
  <c r="R2699" i="1"/>
  <c r="R2289" i="1"/>
  <c r="F2289" i="1"/>
  <c r="F2113" i="1"/>
  <c r="R2113" i="1"/>
  <c r="F2742" i="1"/>
  <c r="R2742" i="1"/>
  <c r="F2754" i="1"/>
  <c r="R2754" i="1"/>
  <c r="F3942" i="1"/>
  <c r="R3942" i="1"/>
  <c r="F2406" i="1"/>
  <c r="R2406" i="1"/>
  <c r="F2452" i="1"/>
  <c r="R2452" i="1"/>
  <c r="R2196" i="1"/>
  <c r="F2196" i="1"/>
  <c r="F2498" i="1"/>
  <c r="R2498" i="1"/>
  <c r="F3399" i="1"/>
  <c r="R3399" i="1"/>
  <c r="F3495" i="1"/>
  <c r="R3495" i="1"/>
  <c r="F3691" i="1"/>
  <c r="R3691" i="1"/>
  <c r="F3485" i="1"/>
  <c r="R3485" i="1"/>
  <c r="F3468" i="1"/>
  <c r="R3468" i="1"/>
  <c r="F3204" i="1"/>
  <c r="R3204" i="1"/>
  <c r="F2724" i="1"/>
  <c r="R2724" i="1"/>
  <c r="F3680" i="1"/>
  <c r="R3680" i="1"/>
  <c r="F2418" i="1"/>
  <c r="R2418" i="1"/>
  <c r="F3588" i="1"/>
  <c r="R3588" i="1"/>
  <c r="F2974" i="1"/>
  <c r="R2974" i="1"/>
  <c r="F3319" i="1"/>
  <c r="R3319" i="1"/>
  <c r="R3524" i="1"/>
  <c r="F3524" i="1"/>
  <c r="F3613" i="1"/>
  <c r="R3613" i="1"/>
  <c r="F3724" i="1"/>
  <c r="R3724" i="1"/>
  <c r="F2891" i="1"/>
  <c r="R2891" i="1"/>
  <c r="F3884" i="1"/>
  <c r="R3884" i="1"/>
  <c r="F2628" i="1"/>
  <c r="R2628" i="1"/>
  <c r="F3079" i="1"/>
  <c r="R3079" i="1"/>
  <c r="F2031" i="1"/>
  <c r="R2031" i="1"/>
  <c r="F3169" i="1"/>
  <c r="R3169" i="1"/>
  <c r="F3353" i="1"/>
  <c r="R3353" i="1"/>
  <c r="R3217" i="1"/>
  <c r="F3217" i="1"/>
  <c r="F3434" i="1"/>
  <c r="R3434" i="1"/>
  <c r="F3536" i="1"/>
  <c r="R3536" i="1"/>
  <c r="F2118" i="1"/>
  <c r="R2118" i="1"/>
  <c r="F2318" i="1"/>
  <c r="R2318" i="1"/>
  <c r="F3261" i="1"/>
  <c r="R3261" i="1"/>
  <c r="F2247" i="1"/>
  <c r="R2247" i="1"/>
  <c r="F2437" i="1"/>
  <c r="R2437" i="1"/>
  <c r="F2277" i="1"/>
  <c r="R2277" i="1"/>
  <c r="F2449" i="1"/>
  <c r="R2449" i="1"/>
  <c r="F2888" i="1"/>
  <c r="R2888" i="1"/>
  <c r="F2632" i="1"/>
  <c r="R2632" i="1"/>
  <c r="F3961" i="1"/>
  <c r="R3961" i="1"/>
  <c r="F3569" i="1"/>
  <c r="R3569" i="1"/>
  <c r="F3347" i="1"/>
  <c r="R3347" i="1"/>
  <c r="F3251" i="1"/>
  <c r="R3251" i="1"/>
  <c r="F3772" i="1"/>
  <c r="R3772" i="1"/>
  <c r="R2154" i="1"/>
  <c r="F2154" i="1"/>
  <c r="F2986" i="1"/>
  <c r="R2986" i="1"/>
  <c r="F3578" i="1"/>
  <c r="R3578" i="1"/>
  <c r="F3360" i="1"/>
  <c r="R3360" i="1"/>
  <c r="R3019" i="1"/>
  <c r="F3019" i="1"/>
  <c r="F3042" i="1"/>
  <c r="R3042" i="1"/>
  <c r="F2147" i="1"/>
  <c r="R2147" i="1"/>
  <c r="F3115" i="1"/>
  <c r="R3115" i="1"/>
  <c r="F3581" i="1"/>
  <c r="R3581" i="1"/>
  <c r="F3099" i="1"/>
  <c r="R3099" i="1"/>
  <c r="F3186" i="1"/>
  <c r="R3186" i="1"/>
  <c r="F3658" i="1"/>
  <c r="R3658" i="1"/>
  <c r="F3893" i="1"/>
  <c r="R3893" i="1"/>
  <c r="R2241" i="1"/>
  <c r="F2241" i="1"/>
  <c r="F3422" i="1"/>
  <c r="R3422" i="1"/>
  <c r="F3575" i="1"/>
  <c r="R3575" i="1"/>
  <c r="F2246" i="1"/>
  <c r="R2246" i="1"/>
  <c r="F2412" i="1"/>
  <c r="R2412" i="1"/>
  <c r="F2156" i="1"/>
  <c r="R2156" i="1"/>
  <c r="F2793" i="1"/>
  <c r="R2793" i="1"/>
  <c r="F2529" i="1"/>
  <c r="R2529" i="1"/>
  <c r="F3247" i="1"/>
  <c r="R3247" i="1"/>
  <c r="F3683" i="1"/>
  <c r="R3683" i="1"/>
  <c r="F2764" i="1"/>
  <c r="R2764" i="1"/>
  <c r="F3672" i="1"/>
  <c r="R3672" i="1"/>
  <c r="R3576" i="1"/>
  <c r="F3576" i="1"/>
  <c r="F3174" i="1"/>
  <c r="R3174" i="1"/>
  <c r="R3818" i="1"/>
  <c r="F3818" i="1"/>
  <c r="F2522" i="1"/>
  <c r="R2522" i="1"/>
  <c r="F2115" i="1"/>
  <c r="R2115" i="1"/>
  <c r="F3101" i="1"/>
  <c r="R3101" i="1"/>
  <c r="R3684" i="1"/>
  <c r="F3684" i="1"/>
  <c r="F3653" i="1"/>
  <c r="R3653" i="1"/>
  <c r="F3637" i="1"/>
  <c r="R3637" i="1"/>
  <c r="F3823" i="1"/>
  <c r="R3823" i="1"/>
  <c r="F3836" i="1"/>
  <c r="R3836" i="1"/>
  <c r="F2556" i="1"/>
  <c r="R2556" i="1"/>
  <c r="F3361" i="1"/>
  <c r="R3361" i="1"/>
  <c r="F2491" i="1"/>
  <c r="R2491" i="1"/>
  <c r="R3305" i="1"/>
  <c r="F3305" i="1"/>
  <c r="F3153" i="1"/>
  <c r="R3153" i="1"/>
  <c r="F2722" i="1"/>
  <c r="R2722" i="1"/>
  <c r="F2829" i="1"/>
  <c r="R2829" i="1"/>
  <c r="R2102" i="1"/>
  <c r="F2102" i="1"/>
  <c r="F2338" i="1"/>
  <c r="R2338" i="1"/>
  <c r="F2144" i="1"/>
  <c r="R2144" i="1"/>
  <c r="F2032" i="1"/>
  <c r="R2032" i="1"/>
  <c r="F2390" i="1"/>
  <c r="R2390" i="1"/>
  <c r="F2205" i="1"/>
  <c r="R2205" i="1"/>
  <c r="F3774" i="1"/>
  <c r="R3774" i="1"/>
  <c r="F3654" i="1"/>
  <c r="R3654" i="1"/>
  <c r="F3949" i="1"/>
  <c r="R3949" i="1"/>
  <c r="F3931" i="1"/>
  <c r="R3931" i="1"/>
  <c r="F2880" i="1"/>
  <c r="R2880" i="1"/>
  <c r="F2624" i="1"/>
  <c r="R2624" i="1"/>
  <c r="F3953" i="1"/>
  <c r="R3953" i="1"/>
  <c r="F3729" i="1"/>
  <c r="R3729" i="1"/>
  <c r="F3435" i="1"/>
  <c r="R3435" i="1"/>
  <c r="F3179" i="1"/>
  <c r="R3179" i="1"/>
  <c r="F3137" i="1"/>
  <c r="R3137" i="1"/>
  <c r="F2250" i="1"/>
  <c r="R2250" i="1"/>
  <c r="F3001" i="1"/>
  <c r="R3001" i="1"/>
  <c r="F2586" i="1"/>
  <c r="R2586" i="1"/>
  <c r="F3027" i="1"/>
  <c r="R3027" i="1"/>
  <c r="F3681" i="1"/>
  <c r="R3681" i="1"/>
  <c r="F2251" i="1"/>
  <c r="R2251" i="1"/>
  <c r="F3000" i="1"/>
  <c r="R3000" i="1"/>
  <c r="R3831" i="1"/>
  <c r="F3831" i="1"/>
  <c r="F2719" i="1"/>
  <c r="R2719" i="1"/>
  <c r="R2432" i="1"/>
  <c r="F2432" i="1"/>
  <c r="F2135" i="1"/>
  <c r="R2135" i="1"/>
  <c r="F3821" i="1"/>
  <c r="R3821" i="1"/>
  <c r="F2047" i="1"/>
  <c r="R2047" i="1"/>
  <c r="F3462" i="1"/>
  <c r="R3462" i="1"/>
  <c r="F3310" i="1"/>
  <c r="R3310" i="1"/>
  <c r="F3253" i="1"/>
  <c r="R3253" i="1"/>
  <c r="F3410" i="1"/>
  <c r="R3410" i="1"/>
  <c r="F2214" i="1"/>
  <c r="R2214" i="1"/>
  <c r="F3237" i="1"/>
  <c r="R3237" i="1"/>
  <c r="F2427" i="1"/>
  <c r="R2427" i="1"/>
  <c r="F2276" i="1"/>
  <c r="R2276" i="1"/>
  <c r="F2020" i="1"/>
  <c r="R2020" i="1"/>
  <c r="F2889" i="1"/>
  <c r="R2889" i="1"/>
  <c r="F2785" i="1"/>
  <c r="R2785" i="1"/>
  <c r="F2617" i="1"/>
  <c r="R2617" i="1"/>
  <c r="F3447" i="1"/>
  <c r="R3447" i="1"/>
  <c r="F3167" i="1"/>
  <c r="R3167" i="1"/>
  <c r="F3139" i="1"/>
  <c r="R3139" i="1"/>
  <c r="F2804" i="1"/>
  <c r="R2804" i="1"/>
  <c r="F3600" i="1"/>
  <c r="R3600" i="1"/>
  <c r="F3182" i="1"/>
  <c r="R3182" i="1"/>
  <c r="F2638" i="1"/>
  <c r="R2638" i="1"/>
  <c r="F2993" i="1"/>
  <c r="R2993" i="1"/>
  <c r="F3105" i="1"/>
  <c r="R3105" i="1"/>
  <c r="F3050" i="1"/>
  <c r="R3050" i="1"/>
  <c r="F3970" i="1"/>
  <c r="R3970" i="1"/>
  <c r="F3051" i="1"/>
  <c r="R3051" i="1"/>
  <c r="F3424" i="1"/>
  <c r="R3424" i="1"/>
  <c r="F2459" i="1"/>
  <c r="R2459" i="1"/>
  <c r="F2623" i="1"/>
  <c r="R2623" i="1"/>
  <c r="F2976" i="1"/>
  <c r="R2976" i="1"/>
  <c r="F2643" i="1"/>
  <c r="R2643" i="1"/>
  <c r="F3297" i="1"/>
  <c r="R3297" i="1"/>
  <c r="F2714" i="1"/>
  <c r="R2714" i="1"/>
  <c r="F2678" i="1"/>
  <c r="R2678" i="1"/>
  <c r="F2409" i="1"/>
  <c r="R2409" i="1"/>
  <c r="F2206" i="1"/>
  <c r="R2206" i="1"/>
  <c r="F2376" i="1"/>
  <c r="R2376" i="1"/>
  <c r="F2104" i="1"/>
  <c r="R2104" i="1"/>
  <c r="F2263" i="1"/>
  <c r="R2263" i="1"/>
  <c r="F2261" i="1"/>
  <c r="R2261" i="1"/>
  <c r="F3758" i="1"/>
  <c r="R3758" i="1"/>
  <c r="F3891" i="1"/>
  <c r="R3891" i="1"/>
  <c r="F3827" i="1"/>
  <c r="R3827" i="1"/>
  <c r="F2872" i="1"/>
  <c r="R2872" i="1"/>
  <c r="F2616" i="1"/>
  <c r="R2616" i="1"/>
  <c r="F3945" i="1"/>
  <c r="R3945" i="1"/>
  <c r="F3849" i="1"/>
  <c r="R3849" i="1"/>
  <c r="F3649" i="1"/>
  <c r="R3649" i="1"/>
  <c r="F3459" i="1"/>
  <c r="R3459" i="1"/>
  <c r="F3203" i="1"/>
  <c r="R3203" i="1"/>
  <c r="F3894" i="1"/>
  <c r="R3894" i="1"/>
  <c r="R2243" i="1"/>
  <c r="F2243" i="1"/>
  <c r="F3701" i="1"/>
  <c r="R3701" i="1"/>
  <c r="F3448" i="1"/>
  <c r="R3448" i="1"/>
  <c r="F3440" i="1"/>
  <c r="R3440" i="1"/>
  <c r="F2631" i="1"/>
  <c r="R2631" i="1"/>
  <c r="F3991" i="1"/>
  <c r="R3991" i="1"/>
  <c r="F2485" i="1"/>
  <c r="R2485" i="1"/>
  <c r="F3690" i="1"/>
  <c r="R3690" i="1"/>
  <c r="F3610" i="1"/>
  <c r="R3610" i="1"/>
  <c r="F3561" i="1"/>
  <c r="R3561" i="1"/>
  <c r="F2025" i="1"/>
  <c r="R2025" i="1"/>
  <c r="F3877" i="1"/>
  <c r="R3877" i="1"/>
  <c r="F2385" i="1"/>
  <c r="R2385" i="1"/>
  <c r="F3406" i="1"/>
  <c r="R3406" i="1"/>
  <c r="F3421" i="1"/>
  <c r="R3421" i="1"/>
  <c r="F3623" i="1"/>
  <c r="R3623" i="1"/>
  <c r="F2268" i="1"/>
  <c r="R2268" i="1"/>
  <c r="F2514" i="1"/>
  <c r="R2514" i="1"/>
  <c r="F2745" i="1"/>
  <c r="R2745" i="1"/>
  <c r="F2577" i="1"/>
  <c r="R2577" i="1"/>
  <c r="F2481" i="1"/>
  <c r="R2481" i="1"/>
  <c r="F3335" i="1"/>
  <c r="R3335" i="1"/>
  <c r="F3470" i="1"/>
  <c r="R3470" i="1"/>
  <c r="F3699" i="1"/>
  <c r="R3699" i="1"/>
  <c r="F3539" i="1"/>
  <c r="R3539" i="1"/>
  <c r="F3252" i="1"/>
  <c r="R3252" i="1"/>
  <c r="F3720" i="1"/>
  <c r="R3720" i="1"/>
  <c r="F3624" i="1"/>
  <c r="R3624" i="1"/>
  <c r="R2362" i="1"/>
  <c r="F2362" i="1"/>
  <c r="R3294" i="1"/>
  <c r="F3294" i="1"/>
  <c r="F3830" i="1"/>
  <c r="R3830" i="1"/>
  <c r="F2035" i="1"/>
  <c r="R2035" i="1"/>
  <c r="F3280" i="1"/>
  <c r="R3280" i="1"/>
  <c r="F2541" i="1"/>
  <c r="R2541" i="1"/>
  <c r="F2191" i="1"/>
  <c r="R2191" i="1"/>
  <c r="F2193" i="1"/>
  <c r="R2193" i="1"/>
  <c r="F3409" i="1"/>
  <c r="R3409" i="1"/>
  <c r="F3281" i="1"/>
  <c r="R3281" i="1"/>
  <c r="F2774" i="1"/>
  <c r="R2774" i="1"/>
  <c r="F3886" i="1"/>
  <c r="R3886" i="1"/>
  <c r="F2861" i="1"/>
  <c r="R2861" i="1"/>
  <c r="F2573" i="1"/>
  <c r="R2573" i="1"/>
  <c r="F3373" i="1"/>
  <c r="R3373" i="1"/>
  <c r="F2160" i="1"/>
  <c r="R2160" i="1"/>
  <c r="F2415" i="1"/>
  <c r="R2415" i="1"/>
  <c r="F2221" i="1"/>
  <c r="R2221" i="1"/>
  <c r="F3750" i="1"/>
  <c r="R3750" i="1"/>
  <c r="F3638" i="1"/>
  <c r="R3638" i="1"/>
  <c r="F3851" i="1"/>
  <c r="R3851" i="1"/>
  <c r="F2800" i="1"/>
  <c r="R2800" i="1"/>
  <c r="F2544" i="1"/>
  <c r="R2544" i="1"/>
  <c r="F3777" i="1"/>
  <c r="R3777" i="1"/>
  <c r="F3291" i="1"/>
  <c r="R3291" i="1"/>
  <c r="F2789" i="1"/>
  <c r="R2789" i="1"/>
  <c r="F3902" i="1"/>
  <c r="R3902" i="1"/>
  <c r="F2570" i="1"/>
  <c r="R2570" i="1"/>
  <c r="F2994" i="1"/>
  <c r="R2994" i="1"/>
  <c r="F2139" i="1"/>
  <c r="R2139" i="1"/>
  <c r="F3005" i="1"/>
  <c r="R3005" i="1"/>
  <c r="F3202" i="1"/>
  <c r="R3202" i="1"/>
  <c r="F3983" i="1"/>
  <c r="R3983" i="1"/>
  <c r="F2524" i="1"/>
  <c r="R2524" i="1"/>
  <c r="F3023" i="1"/>
  <c r="R3023" i="1"/>
  <c r="F2879" i="1"/>
  <c r="R2879" i="1"/>
  <c r="R2049" i="1"/>
  <c r="F2049" i="1"/>
  <c r="F3837" i="1"/>
  <c r="R3837" i="1"/>
  <c r="F2345" i="1"/>
  <c r="R2345" i="1"/>
  <c r="R3374" i="1"/>
  <c r="F3374" i="1"/>
  <c r="F3397" i="1"/>
  <c r="R3397" i="1"/>
  <c r="F3551" i="1"/>
  <c r="R3551" i="1"/>
  <c r="F3918" i="1"/>
  <c r="R3918" i="1"/>
  <c r="R2398" i="1"/>
  <c r="F2398" i="1"/>
  <c r="F2358" i="1"/>
  <c r="R2358" i="1"/>
  <c r="F3349" i="1"/>
  <c r="R3349" i="1"/>
  <c r="F2356" i="1"/>
  <c r="R2356" i="1"/>
  <c r="F2100" i="1"/>
  <c r="R2100" i="1"/>
  <c r="F2873" i="1"/>
  <c r="R2873" i="1"/>
  <c r="F2769" i="1"/>
  <c r="R2769" i="1"/>
  <c r="F2601" i="1"/>
  <c r="R2601" i="1"/>
  <c r="F3215" i="1"/>
  <c r="R3215" i="1"/>
  <c r="F3755" i="1"/>
  <c r="R3755" i="1"/>
  <c r="F3595" i="1"/>
  <c r="R3595" i="1"/>
  <c r="F3372" i="1"/>
  <c r="R3372" i="1"/>
  <c r="F2820" i="1"/>
  <c r="R2820" i="1"/>
  <c r="F3138" i="1"/>
  <c r="R3138" i="1"/>
  <c r="F3744" i="1"/>
  <c r="R3744" i="1"/>
  <c r="F2058" i="1"/>
  <c r="R2058" i="1"/>
  <c r="R3017" i="1"/>
  <c r="F3017" i="1"/>
  <c r="F2091" i="1"/>
  <c r="R2091" i="1"/>
  <c r="F2978" i="1"/>
  <c r="R2978" i="1"/>
  <c r="F2981" i="1"/>
  <c r="R2981" i="1"/>
  <c r="F3154" i="1"/>
  <c r="R3154" i="1"/>
  <c r="F2463" i="1"/>
  <c r="R2463" i="1"/>
  <c r="F3999" i="1"/>
  <c r="R3999" i="1"/>
  <c r="F3322" i="1"/>
  <c r="R3322" i="1"/>
  <c r="R2876" i="1"/>
  <c r="F2876" i="1"/>
  <c r="F2692" i="1"/>
  <c r="R2692" i="1"/>
  <c r="F2855" i="1"/>
  <c r="R2855" i="1"/>
  <c r="F2675" i="1"/>
  <c r="R2675" i="1"/>
  <c r="F2366" i="1"/>
  <c r="R2366" i="1"/>
  <c r="F2757" i="1"/>
  <c r="R2757" i="1"/>
  <c r="F2442" i="1"/>
  <c r="R2442" i="1"/>
  <c r="F2377" i="1"/>
  <c r="R2377" i="1"/>
  <c r="F2216" i="1"/>
  <c r="R2216" i="1"/>
  <c r="R2407" i="1"/>
  <c r="F2407" i="1"/>
  <c r="F2181" i="1"/>
  <c r="R2181" i="1"/>
  <c r="F3734" i="1"/>
  <c r="R3734" i="1"/>
  <c r="F3907" i="1"/>
  <c r="R3907" i="1"/>
  <c r="F2792" i="1"/>
  <c r="R2792" i="1"/>
  <c r="F2536" i="1"/>
  <c r="R2536" i="1"/>
  <c r="F3764" i="1"/>
  <c r="R3764" i="1"/>
  <c r="F3865" i="1"/>
  <c r="R3865" i="1"/>
  <c r="F3848" i="1"/>
  <c r="R3848" i="1"/>
  <c r="F2603" i="1"/>
  <c r="R2603" i="1"/>
  <c r="R3086" i="1"/>
  <c r="F3086" i="1"/>
  <c r="F3516" i="1"/>
  <c r="R3516" i="1"/>
  <c r="F2558" i="1"/>
  <c r="R2558" i="1"/>
  <c r="F2510" i="1"/>
  <c r="R2510" i="1"/>
  <c r="R3586" i="1"/>
  <c r="F3586" i="1"/>
  <c r="F3714" i="1"/>
  <c r="R3714" i="1"/>
  <c r="F3703" i="1"/>
  <c r="R3703" i="1"/>
  <c r="F2611" i="1"/>
  <c r="R2611" i="1"/>
  <c r="F3973" i="1"/>
  <c r="R3973" i="1"/>
  <c r="F3797" i="1"/>
  <c r="R3797" i="1"/>
  <c r="F2698" i="1"/>
  <c r="R2698" i="1"/>
  <c r="F3381" i="1"/>
  <c r="R3381" i="1"/>
  <c r="F3197" i="1"/>
  <c r="R3197" i="1"/>
  <c r="F3639" i="1"/>
  <c r="R3639" i="1"/>
  <c r="F3543" i="1"/>
  <c r="R3543" i="1"/>
  <c r="F3370" i="1"/>
  <c r="R3370" i="1"/>
  <c r="F3934" i="1"/>
  <c r="R3934" i="1"/>
  <c r="R2278" i="1"/>
  <c r="F2278" i="1"/>
  <c r="F2858" i="1"/>
  <c r="R2858" i="1"/>
  <c r="F2235" i="1"/>
  <c r="R2235" i="1"/>
  <c r="F2316" i="1"/>
  <c r="R2316" i="1"/>
  <c r="F2060" i="1"/>
  <c r="R2060" i="1"/>
  <c r="F2761" i="1"/>
  <c r="R2761" i="1"/>
  <c r="F3423" i="1"/>
  <c r="R3423" i="1"/>
  <c r="F3487" i="1"/>
  <c r="R3487" i="1"/>
  <c r="F3747" i="1"/>
  <c r="R3747" i="1"/>
  <c r="F3587" i="1"/>
  <c r="R3587" i="1"/>
  <c r="F3428" i="1"/>
  <c r="R3428" i="1"/>
  <c r="F3332" i="1"/>
  <c r="R3332" i="1"/>
  <c r="F3164" i="1"/>
  <c r="R3164" i="1"/>
  <c r="R2852" i="1"/>
  <c r="F2852" i="1"/>
  <c r="F2484" i="1"/>
  <c r="R2484" i="1"/>
  <c r="R3158" i="1"/>
  <c r="F3158" i="1"/>
  <c r="R2970" i="1"/>
  <c r="F2970" i="1"/>
  <c r="F2483" i="1"/>
  <c r="R2483" i="1"/>
  <c r="F3919" i="1"/>
  <c r="R3919" i="1"/>
  <c r="F3072" i="1"/>
  <c r="R3072" i="1"/>
  <c r="F3935" i="1"/>
  <c r="R3935" i="1"/>
  <c r="F2935" i="1"/>
  <c r="R2935" i="1"/>
  <c r="F3393" i="1"/>
  <c r="R3393" i="1"/>
  <c r="F3181" i="1"/>
  <c r="R3181" i="1"/>
  <c r="F2893" i="1"/>
  <c r="R2893" i="1"/>
  <c r="F3301" i="1"/>
  <c r="R3301" i="1"/>
  <c r="F2426" i="1"/>
  <c r="R2426" i="1"/>
  <c r="F2313" i="1"/>
  <c r="R2313" i="1"/>
  <c r="F2312" i="1"/>
  <c r="R2312" i="1"/>
  <c r="F2208" i="1"/>
  <c r="R2208" i="1"/>
  <c r="R2112" i="1"/>
  <c r="F2112" i="1"/>
  <c r="F2367" i="1"/>
  <c r="R2367" i="1"/>
  <c r="R2365" i="1"/>
  <c r="F2365" i="1"/>
  <c r="F2101" i="1"/>
  <c r="R2101" i="1"/>
  <c r="F2784" i="1"/>
  <c r="R2784" i="1"/>
  <c r="F2528" i="1"/>
  <c r="R2528" i="1"/>
  <c r="F3488" i="1"/>
  <c r="R3488" i="1"/>
  <c r="F3857" i="1"/>
  <c r="R3857" i="1"/>
  <c r="F3872" i="1"/>
  <c r="R3872" i="1"/>
  <c r="F3625" i="1"/>
  <c r="R3625" i="1"/>
  <c r="R3339" i="1"/>
  <c r="F3339" i="1"/>
  <c r="F3243" i="1"/>
  <c r="R3243" i="1"/>
  <c r="R2170" i="1"/>
  <c r="F2170" i="1"/>
  <c r="F3057" i="1"/>
  <c r="R3057" i="1"/>
  <c r="F3282" i="1"/>
  <c r="R3282" i="1"/>
  <c r="F3730" i="1"/>
  <c r="R3730" i="1"/>
  <c r="F3091" i="1"/>
  <c r="R3091" i="1"/>
  <c r="F2956" i="1"/>
  <c r="R2956" i="1"/>
  <c r="F2462" i="1"/>
  <c r="R2462" i="1"/>
  <c r="F2486" i="1"/>
  <c r="R2486" i="1"/>
  <c r="F3256" i="1"/>
  <c r="R3256" i="1"/>
  <c r="F2655" i="1"/>
  <c r="R2655" i="1"/>
  <c r="F3040" i="1"/>
  <c r="R3040" i="1"/>
  <c r="F3666" i="1"/>
  <c r="R3666" i="1"/>
  <c r="F3119" i="1"/>
  <c r="R3119" i="1"/>
  <c r="F2779" i="1"/>
  <c r="R2779" i="1"/>
  <c r="F3885" i="1"/>
  <c r="R3885" i="1"/>
  <c r="F3414" i="1"/>
  <c r="R3414" i="1"/>
  <c r="F3663" i="1"/>
  <c r="R3663" i="1"/>
  <c r="F3567" i="1"/>
  <c r="R3567" i="1"/>
  <c r="F2781" i="1"/>
  <c r="R2781" i="1"/>
  <c r="F2339" i="1"/>
  <c r="R2339" i="1"/>
  <c r="F2436" i="1"/>
  <c r="R2436" i="1"/>
  <c r="F2180" i="1"/>
  <c r="R2180" i="1"/>
  <c r="F2084" i="1"/>
  <c r="R2084" i="1"/>
  <c r="F2562" i="1"/>
  <c r="R2562" i="1"/>
  <c r="F3505" i="1"/>
  <c r="R3505" i="1"/>
  <c r="F2521" i="1"/>
  <c r="R2521" i="1"/>
  <c r="F3480" i="1"/>
  <c r="R3480" i="1"/>
  <c r="F3343" i="1"/>
  <c r="R3343" i="1"/>
  <c r="F3510" i="1"/>
  <c r="R3510" i="1"/>
  <c r="F3707" i="1"/>
  <c r="R3707" i="1"/>
  <c r="F3547" i="1"/>
  <c r="R3547" i="1"/>
  <c r="F3388" i="1"/>
  <c r="R3388" i="1"/>
  <c r="F3292" i="1"/>
  <c r="R3292" i="1"/>
  <c r="F3500" i="1"/>
  <c r="R3500" i="1"/>
  <c r="F3760" i="1"/>
  <c r="R3760" i="1"/>
  <c r="F3664" i="1"/>
  <c r="R3664" i="1"/>
  <c r="F2242" i="1"/>
  <c r="R2242" i="1"/>
  <c r="R2987" i="1"/>
  <c r="F2987" i="1"/>
  <c r="R3010" i="1"/>
  <c r="F3010" i="1"/>
  <c r="F3054" i="1"/>
  <c r="R3054" i="1"/>
  <c r="F3093" i="1"/>
  <c r="R3093" i="1"/>
  <c r="F3024" i="1"/>
  <c r="R3024" i="1"/>
  <c r="R2461" i="1"/>
  <c r="F2461" i="1"/>
  <c r="F3111" i="1"/>
  <c r="R3111" i="1"/>
  <c r="F2883" i="1"/>
  <c r="R2883" i="1"/>
  <c r="F2159" i="1"/>
  <c r="R2159" i="1"/>
  <c r="F3425" i="1"/>
  <c r="R3425" i="1"/>
  <c r="F2821" i="1"/>
  <c r="R2821" i="1"/>
  <c r="F2690" i="1"/>
  <c r="R2690" i="1"/>
  <c r="F2274" i="1"/>
  <c r="R2274" i="1"/>
  <c r="F2448" i="1"/>
  <c r="R2448" i="1"/>
  <c r="F2264" i="1"/>
  <c r="R2264" i="1"/>
  <c r="F2168" i="1"/>
  <c r="R2168" i="1"/>
  <c r="F2423" i="1"/>
  <c r="R2423" i="1"/>
  <c r="F2421" i="1"/>
  <c r="R2421" i="1"/>
  <c r="F2325" i="1"/>
  <c r="R2325" i="1"/>
  <c r="F2165" i="1"/>
  <c r="R2165" i="1"/>
  <c r="F2061" i="1"/>
  <c r="R2061" i="1"/>
  <c r="F3646" i="1"/>
  <c r="R3646" i="1"/>
  <c r="F2776" i="1"/>
  <c r="R2776" i="1"/>
  <c r="F2680" i="1"/>
  <c r="R2680" i="1"/>
  <c r="F2520" i="1"/>
  <c r="R2520" i="1"/>
  <c r="F3928" i="1"/>
  <c r="R3928" i="1"/>
  <c r="F3753" i="1"/>
  <c r="R3753" i="1"/>
  <c r="F3545" i="1"/>
  <c r="R3545" i="1"/>
  <c r="F3363" i="1"/>
  <c r="R3363" i="1"/>
  <c r="F3267" i="1"/>
  <c r="R3267" i="1"/>
  <c r="F3129" i="1"/>
  <c r="R3129" i="1"/>
  <c r="F2322" i="1"/>
  <c r="R2322" i="1"/>
  <c r="F2973" i="1"/>
  <c r="R2973" i="1"/>
  <c r="F2977" i="1"/>
  <c r="R2977" i="1"/>
  <c r="F2195" i="1"/>
  <c r="R2195" i="1"/>
  <c r="F2949" i="1"/>
  <c r="R2949" i="1"/>
  <c r="F3532" i="1"/>
  <c r="R3532" i="1"/>
  <c r="F3974" i="1"/>
  <c r="R3974" i="1"/>
  <c r="R2798" i="1"/>
  <c r="F2798" i="1"/>
  <c r="F3799" i="1"/>
  <c r="R3799" i="1"/>
  <c r="F2767" i="1"/>
  <c r="R2767" i="1"/>
  <c r="F3546" i="1"/>
  <c r="R3546" i="1"/>
  <c r="R2652" i="1"/>
  <c r="F2652" i="1"/>
  <c r="R2887" i="1"/>
  <c r="F2887" i="1"/>
  <c r="F2523" i="1"/>
  <c r="R2523" i="1"/>
  <c r="F2127" i="1"/>
  <c r="R2127" i="1"/>
  <c r="F2718" i="1"/>
  <c r="R2718" i="1"/>
  <c r="F3254" i="1"/>
  <c r="R3254" i="1"/>
  <c r="F3519" i="1"/>
  <c r="R3519" i="1"/>
  <c r="F3780" i="1"/>
  <c r="R3780" i="1"/>
  <c r="R3486" i="1"/>
  <c r="F3486" i="1"/>
  <c r="R2778" i="1"/>
  <c r="F2778" i="1"/>
  <c r="F2428" i="1"/>
  <c r="R2428" i="1"/>
  <c r="F2172" i="1"/>
  <c r="R2172" i="1"/>
  <c r="F2641" i="1"/>
  <c r="R2641" i="1"/>
  <c r="F3231" i="1"/>
  <c r="R3231" i="1"/>
  <c r="F3503" i="1"/>
  <c r="R3503" i="1"/>
  <c r="F3775" i="1"/>
  <c r="R3775" i="1"/>
  <c r="F3412" i="1"/>
  <c r="R3412" i="1"/>
  <c r="F2748" i="1"/>
  <c r="R2748" i="1"/>
  <c r="F3520" i="1"/>
  <c r="R3520" i="1"/>
  <c r="F3238" i="1"/>
  <c r="R3238" i="1"/>
  <c r="F3926" i="1"/>
  <c r="R3926" i="1"/>
  <c r="F2939" i="1"/>
  <c r="R2939" i="1"/>
  <c r="R2019" i="1"/>
  <c r="F2019" i="1"/>
  <c r="R2119" i="1"/>
  <c r="F2119" i="1"/>
  <c r="R3029" i="1"/>
  <c r="F3029" i="1"/>
  <c r="F3668" i="1"/>
  <c r="R3668" i="1"/>
  <c r="R3677" i="1"/>
  <c r="F3677" i="1"/>
  <c r="F2862" i="1"/>
  <c r="R2862" i="1"/>
  <c r="F3320" i="1"/>
  <c r="R3320" i="1"/>
  <c r="F2607" i="1"/>
  <c r="R2607" i="1"/>
  <c r="F3464" i="1"/>
  <c r="R3464" i="1"/>
  <c r="F2765" i="1"/>
  <c r="R2765" i="1"/>
  <c r="F2715" i="1"/>
  <c r="R2715" i="1"/>
  <c r="F2087" i="1"/>
  <c r="R2087" i="1"/>
  <c r="R2347" i="1"/>
  <c r="F2347" i="1"/>
  <c r="F2450" i="1"/>
  <c r="R2450" i="1"/>
  <c r="F2440" i="1"/>
  <c r="R2440" i="1"/>
  <c r="F2056" i="1"/>
  <c r="R2056" i="1"/>
  <c r="F2319" i="1"/>
  <c r="R2319" i="1"/>
  <c r="F2381" i="1"/>
  <c r="R2381" i="1"/>
  <c r="F2125" i="1"/>
  <c r="R2125" i="1"/>
  <c r="F3518" i="1"/>
  <c r="R3518" i="1"/>
  <c r="F2864" i="1"/>
  <c r="R2864" i="1"/>
  <c r="F2704" i="1"/>
  <c r="R2704" i="1"/>
  <c r="F4001" i="1"/>
  <c r="R4001" i="1"/>
  <c r="F3905" i="1"/>
  <c r="R3905" i="1"/>
  <c r="F2758" i="1"/>
  <c r="R2758" i="1"/>
  <c r="F3451" i="1"/>
  <c r="R3451" i="1"/>
  <c r="F3195" i="1"/>
  <c r="R3195" i="1"/>
  <c r="F3475" i="1"/>
  <c r="R3475" i="1"/>
  <c r="R2178" i="1"/>
  <c r="F2178" i="1"/>
  <c r="F2272" i="1"/>
  <c r="R2272" i="1"/>
  <c r="F3074" i="1"/>
  <c r="R3074" i="1"/>
  <c r="F3660" i="1"/>
  <c r="R3660" i="1"/>
  <c r="R3604" i="1"/>
  <c r="F3604" i="1"/>
  <c r="F3645" i="1"/>
  <c r="R3645" i="1"/>
  <c r="F3288" i="1"/>
  <c r="R3288" i="1"/>
  <c r="F3916" i="1"/>
  <c r="R3916" i="1"/>
  <c r="F3762" i="1"/>
  <c r="R3762" i="1"/>
  <c r="F3868" i="1"/>
  <c r="R3868" i="1"/>
  <c r="F3626" i="1"/>
  <c r="R3626" i="1"/>
  <c r="F2469" i="1"/>
  <c r="R2469" i="1"/>
  <c r="F2175" i="1"/>
  <c r="R2175" i="1"/>
  <c r="F2634" i="1"/>
  <c r="R2634" i="1"/>
  <c r="F3222" i="1"/>
  <c r="R3222" i="1"/>
  <c r="F3165" i="1"/>
  <c r="R3165" i="1"/>
  <c r="F2874" i="1"/>
  <c r="R2874" i="1"/>
  <c r="F2299" i="1"/>
  <c r="R2299" i="1"/>
  <c r="F2260" i="1"/>
  <c r="R2260" i="1"/>
  <c r="F2706" i="1"/>
  <c r="R2706" i="1"/>
  <c r="R3136" i="1"/>
  <c r="F3136" i="1"/>
  <c r="F2665" i="1"/>
  <c r="R2665" i="1"/>
  <c r="F2505" i="1"/>
  <c r="R2505" i="1"/>
  <c r="F3659" i="1"/>
  <c r="R3659" i="1"/>
  <c r="F3986" i="1"/>
  <c r="R3986" i="1"/>
  <c r="R3123" i="1"/>
  <c r="F3123" i="1"/>
  <c r="F2596" i="1"/>
  <c r="R2596" i="1"/>
  <c r="F3584" i="1"/>
  <c r="R3584" i="1"/>
  <c r="F3257" i="1"/>
  <c r="R3257" i="1"/>
  <c r="R2266" i="1"/>
  <c r="F2266" i="1"/>
  <c r="R2811" i="1"/>
  <c r="F2811" i="1"/>
  <c r="F2163" i="1"/>
  <c r="R2163" i="1"/>
  <c r="F3882" i="1"/>
  <c r="R3882" i="1"/>
  <c r="F3118" i="1"/>
  <c r="R3118" i="1"/>
  <c r="F2107" i="1"/>
  <c r="R2107" i="1"/>
  <c r="F2619" i="1"/>
  <c r="R2619" i="1"/>
  <c r="R3168" i="1"/>
  <c r="F3168" i="1"/>
  <c r="R3200" i="1"/>
  <c r="F3200" i="1"/>
  <c r="F2597" i="1"/>
  <c r="R2597" i="1"/>
  <c r="F2321" i="1"/>
  <c r="R2321" i="1"/>
  <c r="F3478" i="1"/>
  <c r="R3478" i="1"/>
  <c r="F3313" i="1"/>
  <c r="R3313" i="1"/>
  <c r="F3289" i="1"/>
  <c r="R3289" i="1"/>
  <c r="F3221" i="1"/>
  <c r="R3221" i="1"/>
  <c r="F2392" i="1"/>
  <c r="R2392" i="1"/>
  <c r="F2288" i="1"/>
  <c r="R2288" i="1"/>
  <c r="F2120" i="1"/>
  <c r="R2120" i="1"/>
  <c r="F2311" i="1"/>
  <c r="R2311" i="1"/>
  <c r="F2341" i="1"/>
  <c r="R2341" i="1"/>
  <c r="F2077" i="1"/>
  <c r="R2077" i="1"/>
  <c r="F3441" i="1"/>
  <c r="R3441" i="1"/>
  <c r="F3630" i="1"/>
  <c r="R3630" i="1"/>
  <c r="F3811" i="1"/>
  <c r="R3811" i="1"/>
  <c r="F2696" i="1"/>
  <c r="R2696" i="1"/>
  <c r="F2846" i="1"/>
  <c r="R2846" i="1"/>
  <c r="F3912" i="1"/>
  <c r="R3912" i="1"/>
  <c r="F3737" i="1"/>
  <c r="R3737" i="1"/>
  <c r="F3633" i="1"/>
  <c r="R3633" i="1"/>
  <c r="F3411" i="1"/>
  <c r="R3411" i="1"/>
  <c r="F3155" i="1"/>
  <c r="R3155" i="1"/>
  <c r="F3402" i="1"/>
  <c r="R3402" i="1"/>
  <c r="R2979" i="1"/>
  <c r="F2979" i="1"/>
  <c r="F2082" i="1"/>
  <c r="R2082" i="1"/>
  <c r="R2998" i="1"/>
  <c r="F2998" i="1"/>
  <c r="R2075" i="1"/>
  <c r="F2075" i="1"/>
  <c r="F3548" i="1"/>
  <c r="R3548" i="1"/>
  <c r="F3620" i="1"/>
  <c r="R3620" i="1"/>
  <c r="F2531" i="1"/>
  <c r="R2531" i="1"/>
  <c r="F2948" i="1"/>
  <c r="R2948" i="1"/>
  <c r="F3160" i="1"/>
  <c r="R3160" i="1"/>
  <c r="F3967" i="1"/>
  <c r="R3967" i="1"/>
  <c r="R2815" i="1"/>
  <c r="F2815" i="1"/>
  <c r="F2453" i="1"/>
  <c r="R2453" i="1"/>
  <c r="F3804" i="1"/>
  <c r="R3804" i="1"/>
  <c r="R2725" i="1"/>
  <c r="F2725" i="1"/>
  <c r="F3940" i="1"/>
  <c r="R3940" i="1"/>
  <c r="F3007" i="1"/>
  <c r="R3007" i="1"/>
  <c r="F2137" i="1"/>
  <c r="R2137" i="1"/>
  <c r="R2055" i="1"/>
  <c r="F2055" i="1"/>
  <c r="F2674" i="1"/>
  <c r="R2674" i="1"/>
  <c r="F3270" i="1"/>
  <c r="R3270" i="1"/>
  <c r="F3149" i="1"/>
  <c r="R3149" i="1"/>
  <c r="F2094" i="1"/>
  <c r="R2094" i="1"/>
  <c r="F2414" i="1"/>
  <c r="R2414" i="1"/>
  <c r="F2220" i="1"/>
  <c r="R2220" i="1"/>
  <c r="F2666" i="1"/>
  <c r="R2666" i="1"/>
  <c r="F3128" i="1"/>
  <c r="R3128" i="1"/>
  <c r="F2865" i="1"/>
  <c r="R2865" i="1"/>
  <c r="F2593" i="1"/>
  <c r="R2593" i="1"/>
  <c r="F2497" i="1"/>
  <c r="R2497" i="1"/>
  <c r="F3142" i="1"/>
  <c r="R3142" i="1"/>
  <c r="F3311" i="1"/>
  <c r="R3311" i="1"/>
  <c r="R3132" i="1"/>
  <c r="F3132" i="1"/>
  <c r="F3736" i="1"/>
  <c r="R3736" i="1"/>
  <c r="F3382" i="1"/>
  <c r="R3382" i="1"/>
  <c r="F3302" i="1"/>
  <c r="R3302" i="1"/>
  <c r="F2982" i="1"/>
  <c r="R2982" i="1"/>
  <c r="F3874" i="1"/>
  <c r="R3874" i="1"/>
  <c r="F2587" i="1"/>
  <c r="R2587" i="1"/>
  <c r="F3557" i="1"/>
  <c r="R3557" i="1"/>
  <c r="F3661" i="1"/>
  <c r="R3661" i="1"/>
  <c r="F3741" i="1"/>
  <c r="R3741" i="1"/>
  <c r="F2782" i="1"/>
  <c r="R2782" i="1"/>
  <c r="F3852" i="1"/>
  <c r="R3852" i="1"/>
  <c r="F2828" i="1"/>
  <c r="R2828" i="1"/>
  <c r="F2151" i="1"/>
  <c r="R2151" i="1"/>
  <c r="F2530" i="1"/>
  <c r="R2530" i="1"/>
  <c r="R3241" i="1"/>
  <c r="F3241" i="1"/>
  <c r="F3330" i="1"/>
  <c r="R3330" i="1"/>
  <c r="F2885" i="1"/>
  <c r="R2885" i="1"/>
  <c r="F2557" i="1"/>
  <c r="R2557" i="1"/>
  <c r="F2384" i="1"/>
  <c r="R2384" i="1"/>
  <c r="F2271" i="1"/>
  <c r="R2271" i="1"/>
  <c r="F2269" i="1"/>
  <c r="R2269" i="1"/>
  <c r="F2393" i="1"/>
  <c r="R2393" i="1"/>
  <c r="F3550" i="1"/>
  <c r="R3550" i="1"/>
  <c r="F3835" i="1"/>
  <c r="R3835" i="1"/>
  <c r="F2848" i="1"/>
  <c r="R2848" i="1"/>
  <c r="F2688" i="1"/>
  <c r="R2688" i="1"/>
  <c r="F2592" i="1"/>
  <c r="R2592" i="1"/>
  <c r="F2830" i="1"/>
  <c r="R2830" i="1"/>
  <c r="F3743" i="1"/>
  <c r="R3743" i="1"/>
  <c r="F3697" i="1"/>
  <c r="R3697" i="1"/>
  <c r="F3521" i="1"/>
  <c r="R3521" i="1"/>
  <c r="R2050" i="1"/>
  <c r="F2050" i="1"/>
  <c r="F3962" i="1"/>
  <c r="R3962" i="1"/>
  <c r="F3026" i="1"/>
  <c r="R3026" i="1"/>
  <c r="F3090" i="1"/>
  <c r="R3090" i="1"/>
  <c r="R3070" i="1"/>
  <c r="F3070" i="1"/>
  <c r="F2942" i="1"/>
  <c r="R2942" i="1"/>
  <c r="R3573" i="1"/>
  <c r="F3573" i="1"/>
  <c r="F2710" i="1"/>
  <c r="R2710" i="1"/>
  <c r="F2992" i="1"/>
  <c r="R2992" i="1"/>
  <c r="F3088" i="1"/>
  <c r="R3088" i="1"/>
  <c r="F3570" i="1"/>
  <c r="R3570" i="1"/>
  <c r="R3956" i="1"/>
  <c r="F3956" i="1"/>
  <c r="F3562" i="1"/>
  <c r="R3562" i="1"/>
  <c r="F2533" i="1"/>
  <c r="R2533" i="1"/>
  <c r="F2015" i="1"/>
  <c r="R2015" i="1"/>
  <c r="F2934" i="1"/>
  <c r="R2934" i="1"/>
  <c r="F2515" i="1"/>
  <c r="R2515" i="1"/>
  <c r="F2033" i="1"/>
  <c r="R2033" i="1"/>
  <c r="F3161" i="1"/>
  <c r="R3161" i="1"/>
  <c r="F3437" i="1"/>
  <c r="R3437" i="1"/>
  <c r="F3189" i="1"/>
  <c r="R3189" i="1"/>
  <c r="F2805" i="1"/>
  <c r="R2805" i="1"/>
  <c r="R2723" i="1"/>
  <c r="F2723" i="1"/>
  <c r="F2340" i="1"/>
  <c r="R2340" i="1"/>
  <c r="F2842" i="1"/>
  <c r="R2842" i="1"/>
  <c r="F2857" i="1"/>
  <c r="R2857" i="1"/>
  <c r="F2681" i="1"/>
  <c r="R2681" i="1"/>
  <c r="F3239" i="1"/>
  <c r="R3239" i="1"/>
  <c r="F3501" i="1"/>
  <c r="R3501" i="1"/>
  <c r="F3452" i="1"/>
  <c r="R3452" i="1"/>
  <c r="F2756" i="1"/>
  <c r="R2756" i="1"/>
  <c r="F3568" i="1"/>
  <c r="R3568" i="1"/>
  <c r="F3806" i="1"/>
  <c r="R3806" i="1"/>
  <c r="F2538" i="1"/>
  <c r="R2538" i="1"/>
  <c r="F3898" i="1"/>
  <c r="R3898" i="1"/>
  <c r="F3216" i="1"/>
  <c r="R3216" i="1"/>
  <c r="F3525" i="1"/>
  <c r="R3525" i="1"/>
  <c r="F2988" i="1"/>
  <c r="R2988" i="1"/>
  <c r="R3346" i="1"/>
  <c r="F3346" i="1"/>
  <c r="F2853" i="1"/>
  <c r="R2853" i="1"/>
  <c r="F3964" i="1"/>
  <c r="R3964" i="1"/>
  <c r="F3812" i="1"/>
  <c r="R3812" i="1"/>
  <c r="F3924" i="1"/>
  <c r="R3924" i="1"/>
  <c r="F2851" i="1"/>
  <c r="R2851" i="1"/>
  <c r="F2810" i="1"/>
  <c r="R2810" i="1"/>
  <c r="F2549" i="1"/>
  <c r="R2549" i="1"/>
  <c r="F2837" i="1"/>
  <c r="R2837" i="1"/>
  <c r="R2327" i="1"/>
  <c r="F2327" i="1"/>
  <c r="F2229" i="1"/>
  <c r="R2229" i="1"/>
  <c r="F3542" i="1"/>
  <c r="R3542" i="1"/>
  <c r="R3795" i="1"/>
  <c r="F3795" i="1"/>
  <c r="F3141" i="1"/>
  <c r="R3141" i="1"/>
  <c r="F3913" i="1"/>
  <c r="R3913" i="1"/>
  <c r="R2894" i="1"/>
  <c r="F2894" i="1"/>
  <c r="F3832" i="1"/>
  <c r="R3832" i="1"/>
  <c r="F3089" i="1"/>
  <c r="R3089" i="1"/>
  <c r="F2482" i="1"/>
  <c r="R2482" i="1"/>
  <c r="F3951" i="1"/>
  <c r="R3951" i="1"/>
  <c r="F3541" i="1"/>
  <c r="R3541" i="1"/>
  <c r="F3432" i="1"/>
  <c r="R3432" i="1"/>
  <c r="F3879" i="1"/>
  <c r="R3879" i="1"/>
  <c r="F2647" i="1"/>
  <c r="R2647" i="1"/>
  <c r="F3514" i="1"/>
  <c r="R3514" i="1"/>
  <c r="F3039" i="1"/>
  <c r="R3039" i="1"/>
  <c r="F2121" i="1"/>
  <c r="R2121" i="1"/>
  <c r="F3941" i="1"/>
  <c r="R3941" i="1"/>
  <c r="F3845" i="1"/>
  <c r="R3845" i="1"/>
  <c r="R2526" i="1"/>
  <c r="F2526" i="1"/>
  <c r="F3417" i="1"/>
  <c r="R3417" i="1"/>
  <c r="F2323" i="1"/>
  <c r="R2323" i="1"/>
  <c r="F2332" i="1"/>
  <c r="R2332" i="1"/>
  <c r="F2076" i="1"/>
  <c r="R2076" i="1"/>
  <c r="F3767" i="1"/>
  <c r="R3767" i="1"/>
  <c r="F3407" i="1"/>
  <c r="R3407" i="1"/>
  <c r="R3603" i="1"/>
  <c r="F3603" i="1"/>
  <c r="F3461" i="1"/>
  <c r="R3461" i="1"/>
  <c r="F3316" i="1"/>
  <c r="R3316" i="1"/>
  <c r="F2836" i="1"/>
  <c r="R2836" i="1"/>
  <c r="F3727" i="1"/>
  <c r="R3727" i="1"/>
  <c r="F3688" i="1"/>
  <c r="R3688" i="1"/>
  <c r="F3816" i="1"/>
  <c r="R3816" i="1"/>
  <c r="R3025" i="1"/>
  <c r="F3025" i="1"/>
  <c r="F3006" i="1"/>
  <c r="R3006" i="1"/>
  <c r="F3708" i="1"/>
  <c r="R3708" i="1"/>
  <c r="F2747" i="1"/>
  <c r="R2747" i="1"/>
  <c r="F2731" i="1"/>
  <c r="R2731" i="1"/>
  <c r="F3376" i="1"/>
  <c r="R3376" i="1"/>
  <c r="F2703" i="1"/>
  <c r="R2703" i="1"/>
  <c r="F3146" i="1"/>
  <c r="R3146" i="1"/>
  <c r="F3959" i="1"/>
  <c r="R3959" i="1"/>
  <c r="F2773" i="1"/>
  <c r="R2773" i="1"/>
  <c r="F3341" i="1"/>
  <c r="R3341" i="1"/>
  <c r="F2676" i="1"/>
  <c r="R2676" i="1"/>
  <c r="F3618" i="1"/>
  <c r="R3618" i="1"/>
  <c r="F2967" i="1"/>
  <c r="R2967" i="1"/>
  <c r="F2650" i="1"/>
  <c r="R2650" i="1"/>
  <c r="F3225" i="1"/>
  <c r="R3225" i="1"/>
  <c r="F2306" i="1"/>
  <c r="R2306" i="1"/>
  <c r="F2328" i="1"/>
  <c r="R2328" i="1"/>
  <c r="F2224" i="1"/>
  <c r="R2224" i="1"/>
  <c r="F2223" i="1"/>
  <c r="R2223" i="1"/>
  <c r="F2285" i="1"/>
  <c r="R2285" i="1"/>
  <c r="F2013" i="1"/>
  <c r="R2013" i="1"/>
  <c r="F2768" i="1"/>
  <c r="R2768" i="1"/>
  <c r="F2608" i="1"/>
  <c r="R2608" i="1"/>
  <c r="F2512" i="1"/>
  <c r="R2512" i="1"/>
  <c r="F3920" i="1"/>
  <c r="R3920" i="1"/>
  <c r="F3824" i="1"/>
  <c r="R3824" i="1"/>
  <c r="F3673" i="1"/>
  <c r="R3673" i="1"/>
  <c r="F3577" i="1"/>
  <c r="R3577" i="1"/>
  <c r="F3355" i="1"/>
  <c r="R3355" i="1"/>
  <c r="F3506" i="1"/>
  <c r="R3506" i="1"/>
  <c r="R3814" i="1"/>
  <c r="F3814" i="1"/>
  <c r="R2734" i="1"/>
  <c r="F2734" i="1"/>
  <c r="F2503" i="1"/>
  <c r="R2503" i="1"/>
  <c r="F3807" i="1"/>
  <c r="R3807" i="1"/>
  <c r="F3927" i="1"/>
  <c r="R3927" i="1"/>
  <c r="F2509" i="1"/>
  <c r="R2509" i="1"/>
  <c r="F3820" i="1"/>
  <c r="R3820" i="1"/>
  <c r="F2959" i="1"/>
  <c r="R2959" i="1"/>
  <c r="F3901" i="1"/>
  <c r="R3901" i="1"/>
  <c r="F3390" i="1"/>
  <c r="R3390" i="1"/>
  <c r="R3293" i="1"/>
  <c r="F3293" i="1"/>
  <c r="F3615" i="1"/>
  <c r="R3615" i="1"/>
  <c r="F2315" i="1"/>
  <c r="R2315" i="1"/>
  <c r="F2420" i="1"/>
  <c r="R2420" i="1"/>
  <c r="R2164" i="1"/>
  <c r="F2164" i="1"/>
  <c r="F2569" i="1"/>
  <c r="R2569" i="1"/>
  <c r="F3463" i="1"/>
  <c r="R3463" i="1"/>
  <c r="F3287" i="1"/>
  <c r="R3287" i="1"/>
  <c r="F3978" i="1"/>
  <c r="R3978" i="1"/>
  <c r="F3563" i="1"/>
  <c r="R3563" i="1"/>
  <c r="F3648" i="1"/>
  <c r="R3648" i="1"/>
  <c r="F3552" i="1"/>
  <c r="R3552" i="1"/>
  <c r="F2506" i="1"/>
  <c r="R2506" i="1"/>
  <c r="F3206" i="1"/>
  <c r="R3206" i="1"/>
  <c r="R3788" i="1"/>
  <c r="F3788" i="1"/>
  <c r="F3038" i="1"/>
  <c r="R3038" i="1"/>
  <c r="F2534" i="1"/>
  <c r="R2534" i="1"/>
  <c r="R3596" i="1"/>
  <c r="F3596" i="1"/>
  <c r="F3556" i="1"/>
  <c r="R3556" i="1"/>
  <c r="R2635" i="1"/>
  <c r="F2635" i="1"/>
  <c r="F2559" i="1"/>
  <c r="R2559" i="1"/>
  <c r="F2495" i="1"/>
  <c r="R2495" i="1"/>
  <c r="F3948" i="1"/>
  <c r="R3948" i="1"/>
  <c r="F3213" i="1"/>
  <c r="R3213" i="1"/>
  <c r="F3015" i="1"/>
  <c r="R3015" i="1"/>
  <c r="F3719" i="1"/>
  <c r="R3719" i="1"/>
  <c r="F2207" i="1"/>
  <c r="R2207" i="1"/>
  <c r="F3401" i="1"/>
  <c r="R3401" i="1"/>
  <c r="F3177" i="1"/>
  <c r="R3177" i="1"/>
  <c r="F3878" i="1"/>
  <c r="R3878" i="1"/>
  <c r="F2685" i="1"/>
  <c r="R2685" i="1"/>
  <c r="F2882" i="1"/>
  <c r="R2882" i="1"/>
  <c r="F2446" i="1"/>
  <c r="R2446" i="1"/>
  <c r="F2298" i="1"/>
  <c r="R2298" i="1"/>
  <c r="F2184" i="1"/>
  <c r="R2184" i="1"/>
  <c r="F2008" i="1"/>
  <c r="R2008" i="1"/>
  <c r="F2215" i="1"/>
  <c r="R2215" i="1"/>
  <c r="F2405" i="1"/>
  <c r="R2405" i="1"/>
  <c r="F2245" i="1"/>
  <c r="R2245" i="1"/>
  <c r="F3971" i="1"/>
  <c r="R3971" i="1"/>
  <c r="F3875" i="1"/>
  <c r="R3875" i="1"/>
  <c r="F2856" i="1"/>
  <c r="R2856" i="1"/>
  <c r="F2600" i="1"/>
  <c r="R2600" i="1"/>
  <c r="F3929" i="1"/>
  <c r="R3929" i="1"/>
  <c r="F3833" i="1"/>
  <c r="R3833" i="1"/>
  <c r="F3315" i="1"/>
  <c r="R3315" i="1"/>
  <c r="F3002" i="1"/>
  <c r="R3002" i="1"/>
  <c r="F3009" i="1"/>
  <c r="R3009" i="1"/>
  <c r="F3114" i="1"/>
  <c r="R3114" i="1"/>
  <c r="F2966" i="1"/>
  <c r="R2966" i="1"/>
  <c r="F2474" i="1"/>
  <c r="R2474" i="1"/>
  <c r="F3030" i="1"/>
  <c r="R3030" i="1"/>
  <c r="F2598" i="1"/>
  <c r="R2598" i="1"/>
  <c r="F3336" i="1"/>
  <c r="R3336" i="1"/>
  <c r="F2535" i="1"/>
  <c r="R2535" i="1"/>
  <c r="F2783" i="1"/>
  <c r="R2783" i="1"/>
  <c r="F2661" i="1"/>
  <c r="R2661" i="1"/>
  <c r="F3861" i="1"/>
  <c r="R3861" i="1"/>
  <c r="F3265" i="1"/>
  <c r="R3265" i="1"/>
  <c r="F3366" i="1"/>
  <c r="R3366" i="1"/>
  <c r="F3790" i="1"/>
  <c r="R3790" i="1"/>
  <c r="F2062" i="1"/>
  <c r="R2062" i="1"/>
  <c r="R2854" i="1"/>
  <c r="F2854" i="1"/>
  <c r="F2380" i="1"/>
  <c r="R2380" i="1"/>
  <c r="F2124" i="1"/>
  <c r="R2124" i="1"/>
  <c r="F3207" i="1"/>
  <c r="R3207" i="1"/>
  <c r="F3748" i="1"/>
  <c r="R3748" i="1"/>
  <c r="F3651" i="1"/>
  <c r="R3651" i="1"/>
  <c r="F3555" i="1"/>
  <c r="R3555" i="1"/>
  <c r="F3957" i="1"/>
  <c r="R3957" i="1"/>
  <c r="F3228" i="1"/>
  <c r="R3228" i="1"/>
  <c r="F2660" i="1"/>
  <c r="R2660" i="1"/>
  <c r="F3130" i="1"/>
  <c r="R3130" i="1"/>
  <c r="F3640" i="1"/>
  <c r="R3640" i="1"/>
  <c r="F3544" i="1"/>
  <c r="R3544" i="1"/>
  <c r="R2090" i="1"/>
  <c r="F2090" i="1"/>
  <c r="F3059" i="1"/>
  <c r="R3059" i="1"/>
  <c r="F2950" i="1"/>
  <c r="R2950" i="1"/>
  <c r="F2045" i="1"/>
  <c r="R2045" i="1"/>
  <c r="F3564" i="1"/>
  <c r="R3564" i="1"/>
  <c r="F3076" i="1"/>
  <c r="R3076" i="1"/>
  <c r="F3064" i="1"/>
  <c r="R3064" i="1"/>
  <c r="F3770" i="1"/>
  <c r="R3770" i="1"/>
  <c r="F3754" i="1"/>
  <c r="R3754" i="1"/>
  <c r="F3063" i="1"/>
  <c r="R3063" i="1"/>
  <c r="F2799" i="1"/>
  <c r="R2799" i="1"/>
  <c r="F2595" i="1"/>
  <c r="R2595" i="1"/>
  <c r="F2217" i="1"/>
  <c r="R2217" i="1"/>
  <c r="F2646" i="1"/>
  <c r="R2646" i="1"/>
  <c r="F3870" i="1"/>
  <c r="R3870" i="1"/>
  <c r="F2282" i="1"/>
  <c r="R2282" i="1"/>
  <c r="F2403" i="1"/>
  <c r="R2403" i="1"/>
  <c r="F2280" i="1"/>
  <c r="R2280" i="1"/>
  <c r="F2439" i="1"/>
  <c r="R2439" i="1"/>
  <c r="F2429" i="1"/>
  <c r="R2429" i="1"/>
  <c r="F2333" i="1"/>
  <c r="R2333" i="1"/>
  <c r="R2173" i="1"/>
  <c r="F2173" i="1"/>
  <c r="F3726" i="1"/>
  <c r="R3726" i="1"/>
  <c r="F3995" i="1"/>
  <c r="R3995" i="1"/>
  <c r="F3921" i="1"/>
  <c r="R3921" i="1"/>
  <c r="F3936" i="1"/>
  <c r="R3936" i="1"/>
  <c r="F3403" i="1"/>
  <c r="R3403" i="1"/>
  <c r="F3147" i="1"/>
  <c r="R3147" i="1"/>
  <c r="F3394" i="1"/>
  <c r="R3394" i="1"/>
  <c r="R2382" i="1"/>
  <c r="F2382" i="1"/>
  <c r="F3695" i="1"/>
  <c r="R3695" i="1"/>
  <c r="F3810" i="1"/>
  <c r="R3810" i="1"/>
  <c r="R2067" i="1"/>
  <c r="F2067" i="1"/>
  <c r="F3037" i="1"/>
  <c r="R3037" i="1"/>
  <c r="F3152" i="1"/>
  <c r="R3152" i="1"/>
  <c r="F2847" i="1"/>
  <c r="R2847" i="1"/>
  <c r="F2048" i="1"/>
  <c r="R2048" i="1"/>
  <c r="F2859" i="1"/>
  <c r="R2859" i="1"/>
  <c r="R2129" i="1"/>
  <c r="F2129" i="1"/>
  <c r="F3965" i="1"/>
  <c r="R3965" i="1"/>
  <c r="R2746" i="1"/>
  <c r="F2746" i="1"/>
  <c r="F2630" i="1"/>
  <c r="R2630" i="1"/>
  <c r="F3631" i="1"/>
  <c r="R3631" i="1"/>
  <c r="F3290" i="1"/>
  <c r="R3290" i="1"/>
  <c r="F3782" i="1"/>
  <c r="R3782" i="1"/>
  <c r="F2850" i="1"/>
  <c r="R2850" i="1"/>
  <c r="F2379" i="1"/>
  <c r="R2379" i="1"/>
  <c r="F2244" i="1"/>
  <c r="R2244" i="1"/>
  <c r="F2753" i="1"/>
  <c r="R2753" i="1"/>
  <c r="F2585" i="1"/>
  <c r="R2585" i="1"/>
  <c r="F2489" i="1"/>
  <c r="R2489" i="1"/>
  <c r="F3415" i="1"/>
  <c r="R3415" i="1"/>
  <c r="F3511" i="1"/>
  <c r="R3511" i="1"/>
  <c r="F3771" i="1"/>
  <c r="R3771" i="1"/>
  <c r="F3611" i="1"/>
  <c r="R3611" i="1"/>
  <c r="F3188" i="1"/>
  <c r="R3188" i="1"/>
  <c r="F2844" i="1"/>
  <c r="R2844" i="1"/>
  <c r="F2468" i="1"/>
  <c r="R2468" i="1"/>
  <c r="F3728" i="1"/>
  <c r="R3728" i="1"/>
  <c r="F2615" i="1"/>
  <c r="R2615" i="1"/>
  <c r="F3246" i="1"/>
  <c r="R3246" i="1"/>
  <c r="F3954" i="1"/>
  <c r="R3954" i="1"/>
  <c r="F2211" i="1"/>
  <c r="R2211" i="1"/>
  <c r="F3013" i="1"/>
  <c r="R3013" i="1"/>
  <c r="R3765" i="1"/>
  <c r="F3765" i="1"/>
  <c r="F3725" i="1"/>
  <c r="R3725" i="1"/>
  <c r="F3549" i="1"/>
  <c r="R3549" i="1"/>
  <c r="R2791" i="1"/>
  <c r="F2791" i="1"/>
  <c r="F3242" i="1"/>
  <c r="R3242" i="1"/>
  <c r="F3210" i="1"/>
  <c r="R3210" i="1"/>
  <c r="F3157" i="1"/>
  <c r="R3157" i="1"/>
  <c r="F3502" i="1"/>
  <c r="R3502" i="1"/>
  <c r="F2739" i="1"/>
  <c r="R2739" i="1"/>
  <c r="R2103" i="1"/>
  <c r="F2103" i="1"/>
  <c r="F2732" i="1"/>
  <c r="R2732" i="1"/>
  <c r="F3385" i="1"/>
  <c r="R3385" i="1"/>
  <c r="F2355" i="1"/>
  <c r="R2355" i="1"/>
  <c r="F3378" i="1"/>
  <c r="R3378" i="1"/>
  <c r="F2733" i="1"/>
  <c r="R2733" i="1"/>
  <c r="F2370" i="1"/>
  <c r="R2370" i="1"/>
  <c r="F2336" i="1"/>
  <c r="R2336" i="1"/>
  <c r="F2232" i="1"/>
  <c r="R2232" i="1"/>
  <c r="F2064" i="1"/>
  <c r="R2064" i="1"/>
  <c r="F2231" i="1"/>
  <c r="R2231" i="1"/>
  <c r="F2389" i="1"/>
  <c r="R2389" i="1"/>
  <c r="F3710" i="1"/>
  <c r="R3710" i="1"/>
  <c r="F3614" i="1"/>
  <c r="R3614" i="1"/>
  <c r="F3955" i="1"/>
  <c r="R3955" i="1"/>
  <c r="F2840" i="1"/>
  <c r="R2840" i="1"/>
  <c r="F2584" i="1"/>
  <c r="R2584" i="1"/>
  <c r="F3817" i="1"/>
  <c r="R3817" i="1"/>
  <c r="F3992" i="1"/>
  <c r="R3992" i="1"/>
  <c r="F3427" i="1"/>
  <c r="R3427" i="1"/>
  <c r="F3171" i="1"/>
  <c r="R3171" i="1"/>
  <c r="F3482" i="1"/>
  <c r="R3482" i="1"/>
  <c r="F2202" i="1"/>
  <c r="R2202" i="1"/>
  <c r="F3906" i="1"/>
  <c r="R3906" i="1"/>
  <c r="F2219" i="1"/>
  <c r="R2219" i="1"/>
  <c r="F2964" i="1"/>
  <c r="R2964" i="1"/>
  <c r="F3100" i="1"/>
  <c r="R3100" i="1"/>
  <c r="F3517" i="1"/>
  <c r="R3517" i="1"/>
  <c r="R2759" i="1"/>
  <c r="F2759" i="1"/>
  <c r="F2493" i="1"/>
  <c r="R2493" i="1"/>
  <c r="F2612" i="1"/>
  <c r="R2612" i="1"/>
  <c r="F3398" i="1"/>
  <c r="R3398" i="1"/>
  <c r="F3333" i="1"/>
  <c r="R3333" i="1"/>
  <c r="F3735" i="1"/>
  <c r="R3735" i="1"/>
  <c r="F3966" i="1"/>
  <c r="R3966" i="1"/>
  <c r="R2374" i="1"/>
  <c r="F2374" i="1"/>
  <c r="R2787" i="1"/>
  <c r="F2787" i="1"/>
  <c r="F2310" i="1"/>
  <c r="R2310" i="1"/>
  <c r="F2396" i="1"/>
  <c r="R2396" i="1"/>
  <c r="F2236" i="1"/>
  <c r="R2236" i="1"/>
  <c r="F2826" i="1"/>
  <c r="R2826" i="1"/>
  <c r="F2809" i="1"/>
  <c r="R2809" i="1"/>
  <c r="F2545" i="1"/>
  <c r="R2545" i="1"/>
  <c r="R3989" i="1"/>
  <c r="F3989" i="1"/>
  <c r="F3295" i="1"/>
  <c r="R3295" i="1"/>
  <c r="F3763" i="1"/>
  <c r="R3763" i="1"/>
  <c r="F3667" i="1"/>
  <c r="R3667" i="1"/>
  <c r="F3148" i="1"/>
  <c r="R3148" i="1"/>
  <c r="V3578" i="1"/>
  <c r="V2070" i="1"/>
  <c r="V3663" i="1"/>
  <c r="V3549" i="1"/>
  <c r="V2045" i="1"/>
  <c r="V3009" i="1"/>
  <c r="V3027" i="1"/>
  <c r="V3964" i="1"/>
  <c r="V3693" i="1"/>
  <c r="V2631" i="1"/>
  <c r="V3105" i="1"/>
  <c r="V2446" i="1"/>
  <c r="V2038" i="1"/>
  <c r="V2158" i="1"/>
  <c r="V2425" i="1"/>
  <c r="V3298" i="1"/>
  <c r="V2094" i="1"/>
  <c r="V3347" i="1"/>
  <c r="V2191" i="1"/>
  <c r="V2214" i="1"/>
  <c r="V2087" i="1"/>
  <c r="V3435" i="1"/>
  <c r="V2236" i="1"/>
  <c r="V3787" i="1"/>
  <c r="V2760" i="1"/>
  <c r="V2812" i="1"/>
  <c r="V2489" i="1"/>
  <c r="V2422" i="1"/>
  <c r="V2414" i="1"/>
  <c r="V2306" i="1"/>
  <c r="V2824" i="1"/>
  <c r="V2268" i="1"/>
  <c r="V2076" i="1"/>
  <c r="V2688" i="1"/>
  <c r="V3279" i="1"/>
  <c r="V3251" i="1"/>
  <c r="U2411" i="1"/>
  <c r="V2411" i="1"/>
  <c r="V2865" i="1"/>
  <c r="V2761" i="1"/>
  <c r="V2292" i="1"/>
  <c r="V3622" i="1"/>
  <c r="V3537" i="1"/>
  <c r="V2713" i="1"/>
  <c r="V2472" i="1"/>
  <c r="V3180" i="1"/>
  <c r="V2053" i="1"/>
  <c r="V4000" i="1"/>
  <c r="V2842" i="1"/>
  <c r="V2369" i="1"/>
  <c r="V2450" i="1"/>
  <c r="V2381" i="1"/>
  <c r="V3505" i="1"/>
  <c r="V3375" i="1"/>
  <c r="V3667" i="1"/>
  <c r="V2758" i="1"/>
  <c r="V2405" i="1"/>
  <c r="V3451" i="1"/>
  <c r="V2516" i="1"/>
  <c r="V3769" i="1"/>
  <c r="V3665" i="1"/>
  <c r="V2120" i="1"/>
  <c r="V3172" i="1"/>
  <c r="V2188" i="1"/>
  <c r="V2064" i="1"/>
  <c r="V3987" i="1"/>
  <c r="V3952" i="1"/>
  <c r="V2256" i="1"/>
  <c r="V2664" i="1"/>
  <c r="V3444" i="1"/>
  <c r="V3500" i="1"/>
  <c r="V2125" i="1"/>
  <c r="V3740" i="1"/>
  <c r="V2442" i="1"/>
  <c r="V3427" i="1"/>
  <c r="V2144" i="1"/>
  <c r="V3465" i="1"/>
  <c r="V3657" i="1"/>
  <c r="V2376" i="1"/>
  <c r="V2833" i="1"/>
  <c r="V3915" i="1"/>
  <c r="V3141" i="1"/>
  <c r="V3215" i="1"/>
  <c r="V2421" i="1"/>
  <c r="V2325" i="1"/>
  <c r="V3736" i="1"/>
  <c r="V2263" i="1"/>
  <c r="V3929" i="1"/>
  <c r="V2044" i="1"/>
  <c r="V3491" i="1"/>
  <c r="V2149" i="1"/>
  <c r="V2037" i="1"/>
  <c r="V2553" i="1"/>
  <c r="V2205" i="1"/>
  <c r="V3960" i="1"/>
  <c r="V3801" i="1"/>
  <c r="V2068" i="1"/>
  <c r="V3729" i="1"/>
  <c r="V3584" i="1"/>
  <c r="V3137" i="1"/>
  <c r="V2505" i="1"/>
  <c r="V3979" i="1"/>
  <c r="V3211" i="1"/>
  <c r="V3731" i="1"/>
  <c r="V2228" i="1"/>
  <c r="V2132" i="1"/>
  <c r="V3993" i="1"/>
  <c r="V2396" i="1"/>
  <c r="V2532" i="1"/>
  <c r="V3723" i="1"/>
  <c r="V3323" i="1"/>
  <c r="V2269" i="1"/>
  <c r="V2316" i="1"/>
  <c r="V2379" i="1"/>
  <c r="V2197" i="1"/>
  <c r="V2052" i="1"/>
  <c r="V3721" i="1"/>
  <c r="V3649" i="1"/>
  <c r="V3122" i="1"/>
  <c r="V2368" i="1"/>
  <c r="V3474" i="1"/>
  <c r="V2696" i="1"/>
  <c r="V2504" i="1"/>
  <c r="V3167" i="1"/>
  <c r="V3140" i="1"/>
  <c r="V3371" i="1"/>
  <c r="V3614" i="1"/>
  <c r="V2298" i="1"/>
  <c r="V2248" i="1"/>
  <c r="V2560" i="1"/>
  <c r="V3603" i="1"/>
  <c r="V3436" i="1"/>
  <c r="V3340" i="1"/>
  <c r="V3299" i="1"/>
  <c r="V3978" i="1"/>
  <c r="V2312" i="1"/>
  <c r="V2666" i="1"/>
  <c r="V2889" i="1"/>
  <c r="V2808" i="1"/>
  <c r="V2456" i="1"/>
  <c r="V3143" i="1"/>
  <c r="V3849" i="1"/>
  <c r="V3259" i="1"/>
  <c r="V2380" i="1"/>
  <c r="V3694" i="1"/>
  <c r="V3630" i="1"/>
  <c r="V3712" i="1"/>
  <c r="V2427" i="1"/>
  <c r="V2314" i="1"/>
  <c r="V2304" i="1"/>
  <c r="V3949" i="1"/>
  <c r="V2704" i="1"/>
  <c r="V3123" i="1"/>
  <c r="V3379" i="1"/>
  <c r="V2061" i="1"/>
  <c r="V2514" i="1"/>
  <c r="V2569" i="1"/>
  <c r="V3851" i="1"/>
  <c r="V3865" i="1"/>
  <c r="V3380" i="1"/>
  <c r="V3284" i="1"/>
  <c r="V3307" i="1"/>
  <c r="V2317" i="1"/>
  <c r="V2253" i="1"/>
  <c r="V2013" i="1"/>
  <c r="V2172" i="1"/>
  <c r="V2012" i="1"/>
  <c r="V3473" i="1"/>
  <c r="V3641" i="1"/>
  <c r="V3121" i="1"/>
  <c r="V3136" i="1"/>
  <c r="V3953" i="1"/>
  <c r="V2420" i="1"/>
  <c r="V3601" i="1"/>
  <c r="V3727" i="1"/>
  <c r="V3656" i="1"/>
  <c r="V2447" i="1"/>
  <c r="V2375" i="1"/>
  <c r="V2311" i="1"/>
  <c r="V2247" i="1"/>
  <c r="V2753" i="1"/>
  <c r="V2744" i="1"/>
  <c r="V2846" i="1"/>
  <c r="V3521" i="1"/>
  <c r="V2604" i="1"/>
  <c r="V3512" i="1"/>
  <c r="V2562" i="1"/>
  <c r="V2609" i="1"/>
  <c r="V2513" i="1"/>
  <c r="V3683" i="1"/>
  <c r="V3493" i="1"/>
  <c r="V3324" i="1"/>
  <c r="V3508" i="1"/>
  <c r="V2212" i="1"/>
  <c r="V2820" i="1"/>
  <c r="V2377" i="1"/>
  <c r="V2878" i="1"/>
  <c r="V3447" i="1"/>
  <c r="V3835" i="1"/>
  <c r="V2488" i="1"/>
  <c r="V3531" i="1"/>
  <c r="V3460" i="1"/>
  <c r="V3396" i="1"/>
  <c r="V2252" i="1"/>
  <c r="V3498" i="1"/>
  <c r="V2335" i="1"/>
  <c r="V3969" i="1"/>
  <c r="V3315" i="1"/>
  <c r="V3155" i="1"/>
  <c r="V2261" i="1"/>
  <c r="V3888" i="1"/>
  <c r="V2626" i="1"/>
  <c r="V2801" i="1"/>
  <c r="V3127" i="1"/>
  <c r="V3383" i="1"/>
  <c r="V3467" i="1"/>
  <c r="V2390" i="1"/>
  <c r="V2445" i="1"/>
  <c r="V2157" i="1"/>
  <c r="V2085" i="1"/>
  <c r="V3997" i="1"/>
  <c r="V2764" i="1"/>
  <c r="V2593" i="1"/>
  <c r="V3939" i="1"/>
  <c r="V3139" i="1"/>
  <c r="V2277" i="1"/>
  <c r="V2100" i="1"/>
  <c r="V2036" i="1"/>
  <c r="V3638" i="1"/>
  <c r="V3936" i="1"/>
  <c r="V3840" i="1"/>
  <c r="V3688" i="1"/>
  <c r="V2438" i="1"/>
  <c r="V3659" i="1"/>
  <c r="V3913" i="1"/>
  <c r="V3268" i="1"/>
  <c r="V2029" i="1"/>
  <c r="V2444" i="1"/>
  <c r="V3792" i="1"/>
  <c r="V3743" i="1"/>
  <c r="V2881" i="1"/>
  <c r="V2864" i="1"/>
  <c r="V2640" i="1"/>
  <c r="V3207" i="1"/>
  <c r="V3778" i="1"/>
  <c r="V3841" i="1"/>
  <c r="V2404" i="1"/>
  <c r="V2020" i="1"/>
  <c r="V3654" i="1"/>
  <c r="V3689" i="1"/>
  <c r="V2056" i="1"/>
  <c r="V2346" i="1"/>
  <c r="V2288" i="1"/>
  <c r="V2465" i="1"/>
  <c r="V3811" i="1"/>
  <c r="V2784" i="1"/>
  <c r="V3539" i="1"/>
  <c r="V3308" i="1"/>
  <c r="V3496" i="1"/>
  <c r="V3488" i="1"/>
  <c r="V3563" i="1"/>
  <c r="V3662" i="1"/>
  <c r="V3593" i="1"/>
  <c r="V3619" i="1"/>
  <c r="V3388" i="1"/>
  <c r="V2021" i="1"/>
  <c r="V2276" i="1"/>
  <c r="V3585" i="1"/>
  <c r="V3576" i="1"/>
  <c r="V2296" i="1"/>
  <c r="V2826" i="1"/>
  <c r="V2697" i="1"/>
  <c r="V2601" i="1"/>
  <c r="V3252" i="1"/>
  <c r="V2204" i="1"/>
  <c r="V2140" i="1"/>
  <c r="V3912" i="1"/>
  <c r="V3609" i="1"/>
  <c r="V3664" i="1"/>
  <c r="V2299" i="1"/>
  <c r="V2184" i="1"/>
  <c r="V2594" i="1"/>
  <c r="V2624" i="1"/>
  <c r="V3624" i="1"/>
  <c r="V2235" i="1"/>
  <c r="V2407" i="1"/>
  <c r="V2343" i="1"/>
  <c r="V2279" i="1"/>
  <c r="V2215" i="1"/>
  <c r="V3899" i="1"/>
  <c r="V3463" i="1"/>
  <c r="V3471" i="1"/>
  <c r="V3691" i="1"/>
  <c r="V3785" i="1"/>
  <c r="V3124" i="1"/>
  <c r="V3772" i="1"/>
  <c r="V2333" i="1"/>
  <c r="V2748" i="1"/>
  <c r="V3130" i="1"/>
  <c r="V3507" i="1"/>
  <c r="V3648" i="1"/>
  <c r="V3859" i="1"/>
  <c r="V3359" i="1"/>
  <c r="V3523" i="1"/>
  <c r="V3292" i="1"/>
  <c r="V3335" i="1"/>
  <c r="V3571" i="1"/>
  <c r="V3889" i="1"/>
  <c r="V3203" i="1"/>
  <c r="V2804" i="1"/>
  <c r="V2585" i="1"/>
  <c r="V3803" i="1"/>
  <c r="V3595" i="1"/>
  <c r="V3131" i="1"/>
  <c r="V3428" i="1"/>
  <c r="V3387" i="1"/>
  <c r="V3864" i="1"/>
  <c r="V2136" i="1"/>
  <c r="V2367" i="1"/>
  <c r="V2576" i="1"/>
  <c r="V3747" i="1"/>
  <c r="V2466" i="1"/>
  <c r="V2841" i="1"/>
  <c r="V2832" i="1"/>
  <c r="V3555" i="1"/>
  <c r="V3443" i="1"/>
  <c r="V2357" i="1"/>
  <c r="V2093" i="1"/>
  <c r="V2308" i="1"/>
  <c r="V2148" i="1"/>
  <c r="V2084" i="1"/>
  <c r="V3726" i="1"/>
  <c r="V3784" i="1"/>
  <c r="V2724" i="1"/>
  <c r="V3768" i="1"/>
  <c r="V3544" i="1"/>
  <c r="V2363" i="1"/>
  <c r="V2402" i="1"/>
  <c r="V2224" i="1"/>
  <c r="V2160" i="1"/>
  <c r="V2096" i="1"/>
  <c r="V2391" i="1"/>
  <c r="V2327" i="1"/>
  <c r="V2449" i="1"/>
  <c r="V2633" i="1"/>
  <c r="V2473" i="1"/>
  <c r="V3883" i="1"/>
  <c r="V2792" i="1"/>
  <c r="V2600" i="1"/>
  <c r="V3303" i="1"/>
  <c r="V3239" i="1"/>
  <c r="V3771" i="1"/>
  <c r="V3643" i="1"/>
  <c r="V3515" i="1"/>
  <c r="V3348" i="1"/>
  <c r="V3275" i="1"/>
  <c r="V3179" i="1"/>
  <c r="V2221" i="1"/>
  <c r="V2428" i="1"/>
  <c r="V2108" i="1"/>
  <c r="V3710" i="1"/>
  <c r="V3808" i="1"/>
  <c r="V3716" i="1"/>
  <c r="V3673" i="1"/>
  <c r="V2852" i="1"/>
  <c r="V3728" i="1"/>
  <c r="V3482" i="1"/>
  <c r="V2392" i="1"/>
  <c r="V2320" i="1"/>
  <c r="V2152" i="1"/>
  <c r="V2383" i="1"/>
  <c r="V2319" i="1"/>
  <c r="V2255" i="1"/>
  <c r="V2497" i="1"/>
  <c r="V3971" i="1"/>
  <c r="V2752" i="1"/>
  <c r="V2496" i="1"/>
  <c r="V3407" i="1"/>
  <c r="V3191" i="1"/>
  <c r="V3921" i="1"/>
  <c r="V2886" i="1"/>
  <c r="V3404" i="1"/>
  <c r="V3395" i="1"/>
  <c r="V2371" i="1"/>
  <c r="V2309" i="1"/>
  <c r="V2324" i="1"/>
  <c r="V2164" i="1"/>
  <c r="V3606" i="1"/>
  <c r="V3518" i="1"/>
  <c r="V3705" i="1"/>
  <c r="V3569" i="1"/>
  <c r="V2844" i="1"/>
  <c r="V2468" i="1"/>
  <c r="V3560" i="1"/>
  <c r="V2344" i="1"/>
  <c r="V2176" i="1"/>
  <c r="V2578" i="1"/>
  <c r="V3767" i="1"/>
  <c r="V2785" i="1"/>
  <c r="V2617" i="1"/>
  <c r="V2457" i="1"/>
  <c r="V2840" i="1"/>
  <c r="V2648" i="1"/>
  <c r="V3134" i="1"/>
  <c r="V3503" i="1"/>
  <c r="V3817" i="1"/>
  <c r="V3227" i="1"/>
  <c r="V2237" i="1"/>
  <c r="V2069" i="1"/>
  <c r="V2220" i="1"/>
  <c r="V3697" i="1"/>
  <c r="V3475" i="1"/>
  <c r="V3744" i="1"/>
  <c r="V3394" i="1"/>
  <c r="V2370" i="1"/>
  <c r="V2274" i="1"/>
  <c r="V2403" i="1"/>
  <c r="V2408" i="1"/>
  <c r="V2232" i="1"/>
  <c r="V2168" i="1"/>
  <c r="V2439" i="1"/>
  <c r="V2393" i="1"/>
  <c r="V3441" i="1"/>
  <c r="V3135" i="1"/>
  <c r="V3891" i="1"/>
  <c r="V2512" i="1"/>
  <c r="V3873" i="1"/>
  <c r="V3775" i="1"/>
  <c r="V3156" i="1"/>
  <c r="V2332" i="1"/>
  <c r="V3646" i="1"/>
  <c r="V3582" i="1"/>
  <c r="V3976" i="1"/>
  <c r="V3745" i="1"/>
  <c r="V2040" i="1"/>
  <c r="V2498" i="1"/>
  <c r="V2825" i="1"/>
  <c r="V2657" i="1"/>
  <c r="V3875" i="1"/>
  <c r="V2848" i="1"/>
  <c r="V2656" i="1"/>
  <c r="V3142" i="1"/>
  <c r="V3263" i="1"/>
  <c r="V3511" i="1"/>
  <c r="V3699" i="1"/>
  <c r="V3825" i="1"/>
  <c r="V3509" i="1"/>
  <c r="V3244" i="1"/>
  <c r="V3235" i="1"/>
  <c r="V2213" i="1"/>
  <c r="V3752" i="1"/>
  <c r="V2249" i="1"/>
  <c r="V2416" i="1"/>
  <c r="V2240" i="1"/>
  <c r="V2072" i="1"/>
  <c r="V3963" i="1"/>
  <c r="V2520" i="1"/>
  <c r="V3255" i="1"/>
  <c r="V3183" i="1"/>
  <c r="V3510" i="1"/>
  <c r="V3755" i="1"/>
  <c r="V3627" i="1"/>
  <c r="V3977" i="1"/>
  <c r="V3501" i="1"/>
  <c r="V3332" i="1"/>
  <c r="V3759" i="1"/>
  <c r="V2397" i="1"/>
  <c r="V2141" i="1"/>
  <c r="V3566" i="1"/>
  <c r="V3928" i="1"/>
  <c r="V2642" i="1"/>
  <c r="V2673" i="1"/>
  <c r="V3795" i="1"/>
  <c r="V2768" i="1"/>
  <c r="V2672" i="1"/>
  <c r="V2544" i="1"/>
  <c r="V3423" i="1"/>
  <c r="V3495" i="1"/>
  <c r="V3779" i="1"/>
  <c r="V3651" i="1"/>
  <c r="V2165" i="1"/>
  <c r="V2372" i="1"/>
  <c r="V3550" i="1"/>
  <c r="V3856" i="1"/>
  <c r="V3418" i="1"/>
  <c r="V3545" i="1"/>
  <c r="V2780" i="1"/>
  <c r="V2500" i="1"/>
  <c r="V3499" i="1"/>
  <c r="V3672" i="1"/>
  <c r="V3608" i="1"/>
  <c r="V3490" i="1"/>
  <c r="V2258" i="1"/>
  <c r="V2440" i="1"/>
  <c r="V2433" i="1"/>
  <c r="V2769" i="1"/>
  <c r="V2537" i="1"/>
  <c r="V3947" i="1"/>
  <c r="V2888" i="1"/>
  <c r="V2728" i="1"/>
  <c r="V2632" i="1"/>
  <c r="V3415" i="1"/>
  <c r="V3748" i="1"/>
  <c r="V3675" i="1"/>
  <c r="V3547" i="1"/>
  <c r="V3833" i="1"/>
  <c r="V2894" i="1"/>
  <c r="V3412" i="1"/>
  <c r="V3880" i="1"/>
  <c r="V3577" i="1"/>
  <c r="V2484" i="1"/>
  <c r="V3632" i="1"/>
  <c r="V3568" i="1"/>
  <c r="V2394" i="1"/>
  <c r="V2216" i="1"/>
  <c r="V2395" i="1"/>
  <c r="V2721" i="1"/>
  <c r="V2561" i="1"/>
  <c r="V4002" i="1"/>
  <c r="V2528" i="1"/>
  <c r="V3985" i="1"/>
  <c r="V3468" i="1"/>
  <c r="V3492" i="1"/>
  <c r="V3331" i="1"/>
  <c r="V2373" i="1"/>
  <c r="V2117" i="1"/>
  <c r="V2388" i="1"/>
  <c r="V3702" i="1"/>
  <c r="V3904" i="1"/>
  <c r="V3402" i="1"/>
  <c r="V2451" i="1"/>
  <c r="V2426" i="1"/>
  <c r="V2338" i="1"/>
  <c r="V2218" i="1"/>
  <c r="V2857" i="1"/>
  <c r="V2681" i="1"/>
  <c r="V2521" i="1"/>
  <c r="V3867" i="1"/>
  <c r="V2776" i="1"/>
  <c r="V2680" i="1"/>
  <c r="V2552" i="1"/>
  <c r="V3399" i="1"/>
  <c r="V3327" i="1"/>
  <c r="V3881" i="1"/>
  <c r="V3228" i="1"/>
  <c r="V3164" i="1"/>
  <c r="V3419" i="1"/>
  <c r="V2262" i="1"/>
  <c r="V2301" i="1"/>
  <c r="V2284" i="1"/>
  <c r="V2124" i="1"/>
  <c r="V2060" i="1"/>
  <c r="V3489" i="1"/>
  <c r="V3992" i="1"/>
  <c r="V3832" i="1"/>
  <c r="V3761" i="1"/>
  <c r="V2788" i="1"/>
  <c r="V3552" i="1"/>
  <c r="V2271" i="1"/>
  <c r="V2809" i="1"/>
  <c r="V2745" i="1"/>
  <c r="V2577" i="1"/>
  <c r="V3955" i="1"/>
  <c r="V3937" i="1"/>
  <c r="V2830" i="1"/>
  <c r="V3452" i="1"/>
  <c r="V3220" i="1"/>
  <c r="V3283" i="1"/>
  <c r="V3187" i="1"/>
  <c r="V2389" i="1"/>
  <c r="V2229" i="1"/>
  <c r="V2436" i="1"/>
  <c r="V2180" i="1"/>
  <c r="V2116" i="1"/>
  <c r="V3774" i="1"/>
  <c r="V3920" i="1"/>
  <c r="V3617" i="1"/>
  <c r="V2884" i="1"/>
  <c r="V3129" i="1"/>
  <c r="V2354" i="1"/>
  <c r="V2328" i="1"/>
  <c r="V2192" i="1"/>
  <c r="V2128" i="1"/>
  <c r="V2665" i="1"/>
  <c r="V2536" i="1"/>
  <c r="V3343" i="1"/>
  <c r="V3271" i="1"/>
  <c r="V3199" i="1"/>
  <c r="V3487" i="1"/>
  <c r="V3707" i="1"/>
  <c r="V3579" i="1"/>
  <c r="V3897" i="1"/>
  <c r="V3485" i="1"/>
  <c r="V3957" i="1"/>
  <c r="V3316" i="1"/>
  <c r="V3148" i="1"/>
  <c r="V3403" i="1"/>
  <c r="V2189" i="1"/>
  <c r="V2300" i="1"/>
  <c r="V3758" i="1"/>
  <c r="V3678" i="1"/>
  <c r="V3542" i="1"/>
  <c r="V3504" i="1"/>
  <c r="V3944" i="1"/>
  <c r="V2580" i="1"/>
  <c r="V3760" i="1"/>
  <c r="V3696" i="1"/>
  <c r="V3458" i="1"/>
  <c r="V2226" i="1"/>
  <c r="V2424" i="1"/>
  <c r="V2352" i="1"/>
  <c r="V2008" i="1"/>
  <c r="V2415" i="1"/>
  <c r="V2351" i="1"/>
  <c r="V2287" i="1"/>
  <c r="V2223" i="1"/>
  <c r="V2793" i="1"/>
  <c r="V2625" i="1"/>
  <c r="V3843" i="1"/>
  <c r="V3295" i="1"/>
  <c r="V3479" i="1"/>
  <c r="V3793" i="1"/>
  <c r="V3477" i="1"/>
  <c r="V3372" i="1"/>
  <c r="V3204" i="1"/>
  <c r="V3267" i="1"/>
  <c r="V2437" i="1"/>
  <c r="V2181" i="1"/>
  <c r="V2452" i="1"/>
  <c r="V2196" i="1"/>
  <c r="V3968" i="1"/>
  <c r="V3800" i="1"/>
  <c r="V3529" i="1"/>
  <c r="V2644" i="1"/>
  <c r="V3720" i="1"/>
  <c r="V3592" i="1"/>
  <c r="V3520" i="1"/>
  <c r="V2208" i="1"/>
  <c r="V2866" i="1"/>
  <c r="V3931" i="1"/>
  <c r="V2872" i="1"/>
  <c r="V2712" i="1"/>
  <c r="V2584" i="1"/>
  <c r="V3945" i="1"/>
  <c r="V3469" i="1"/>
  <c r="V3300" i="1"/>
  <c r="V3355" i="1"/>
  <c r="V3163" i="1"/>
  <c r="V2365" i="1"/>
  <c r="V2101" i="1"/>
  <c r="V2348" i="1"/>
  <c r="V3896" i="1"/>
  <c r="V3553" i="1"/>
  <c r="V3776" i="1"/>
  <c r="V3616" i="1"/>
  <c r="V2410" i="1"/>
  <c r="V2210" i="1"/>
  <c r="V2448" i="1"/>
  <c r="V2264" i="1"/>
  <c r="V2200" i="1"/>
  <c r="V2024" i="1"/>
  <c r="V2399" i="1"/>
  <c r="V3120" i="1"/>
  <c r="V2641" i="1"/>
  <c r="V2481" i="1"/>
  <c r="V2800" i="1"/>
  <c r="V3391" i="1"/>
  <c r="V3311" i="1"/>
  <c r="V3247" i="1"/>
  <c r="V4001" i="1"/>
  <c r="V3356" i="1"/>
  <c r="V3219" i="1"/>
  <c r="V2133" i="1"/>
  <c r="V2340" i="1"/>
  <c r="V3686" i="1"/>
  <c r="V3590" i="1"/>
  <c r="V3764" i="1"/>
  <c r="V3824" i="1"/>
  <c r="V2596" i="1"/>
  <c r="V3445" i="1"/>
  <c r="V2423" i="1"/>
  <c r="V2359" i="1"/>
  <c r="V2295" i="1"/>
  <c r="V2231" i="1"/>
  <c r="V3243" i="1"/>
  <c r="V3848" i="1"/>
  <c r="V3713" i="1"/>
  <c r="V2706" i="1"/>
  <c r="V2529" i="1"/>
  <c r="V2880" i="1"/>
  <c r="V2720" i="1"/>
  <c r="V2592" i="1"/>
  <c r="V3439" i="1"/>
  <c r="V3231" i="1"/>
  <c r="V3151" i="1"/>
  <c r="V3763" i="1"/>
  <c r="V3635" i="1"/>
  <c r="V3363" i="1"/>
  <c r="V3171" i="1"/>
  <c r="V2326" i="1"/>
  <c r="V2341" i="1"/>
  <c r="V2356" i="1"/>
  <c r="V3750" i="1"/>
  <c r="V3574" i="1"/>
  <c r="V3737" i="1"/>
  <c r="V3506" i="1"/>
  <c r="V2386" i="1"/>
  <c r="V2384" i="1"/>
  <c r="V2032" i="1"/>
  <c r="V2490" i="1"/>
  <c r="V3128" i="1"/>
  <c r="V2817" i="1"/>
  <c r="V2649" i="1"/>
  <c r="V2239" i="1"/>
  <c r="V2545" i="1"/>
  <c r="V3923" i="1"/>
  <c r="V2608" i="1"/>
  <c r="V3175" i="1"/>
  <c r="V3470" i="1"/>
  <c r="V3715" i="1"/>
  <c r="V3587" i="1"/>
  <c r="V3905" i="1"/>
  <c r="V3420" i="1"/>
  <c r="V3188" i="1"/>
  <c r="V2293" i="1"/>
  <c r="V2244" i="1"/>
  <c r="V3481" i="1"/>
  <c r="V3984" i="1"/>
  <c r="V3753" i="1"/>
  <c r="V3513" i="1"/>
  <c r="V3704" i="1"/>
  <c r="V3640" i="1"/>
  <c r="V2400" i="1"/>
  <c r="V2016" i="1"/>
  <c r="V2458" i="1"/>
  <c r="V2873" i="1"/>
  <c r="V2737" i="1"/>
  <c r="V3819" i="1"/>
  <c r="V2856" i="1"/>
  <c r="V2568" i="1"/>
  <c r="V3739" i="1"/>
  <c r="V3611" i="1"/>
  <c r="V3961" i="1"/>
  <c r="V2790" i="1"/>
  <c r="V3212" i="1"/>
  <c r="V3339" i="1"/>
  <c r="V3147" i="1"/>
  <c r="V2417" i="1"/>
  <c r="V2413" i="1"/>
  <c r="V2349" i="1"/>
  <c r="V2285" i="1"/>
  <c r="V2364" i="1"/>
  <c r="V3777" i="1"/>
  <c r="V2660" i="1"/>
  <c r="V3600" i="1"/>
  <c r="V3528" i="1"/>
  <c r="V2313" i="1"/>
  <c r="V2088" i="1"/>
  <c r="V2689" i="1"/>
  <c r="V3907" i="1"/>
  <c r="V2816" i="1"/>
  <c r="V2464" i="1"/>
  <c r="V3857" i="1"/>
  <c r="V3132" i="1"/>
  <c r="V3276" i="1"/>
  <c r="V3459" i="1"/>
  <c r="V2245" i="1"/>
  <c r="V2077" i="1"/>
  <c r="V2260" i="1"/>
  <c r="V3497" i="1"/>
  <c r="V3670" i="1"/>
  <c r="V3872" i="1"/>
  <c r="V3633" i="1"/>
  <c r="V2756" i="1"/>
  <c r="V3138" i="1"/>
  <c r="V3483" i="1"/>
  <c r="V2282" i="1"/>
  <c r="V2280" i="1"/>
  <c r="V2112" i="1"/>
  <c r="V3995" i="1"/>
  <c r="V2616" i="1"/>
  <c r="V3431" i="1"/>
  <c r="V3367" i="1"/>
  <c r="V3287" i="1"/>
  <c r="V3986" i="1"/>
  <c r="V3461" i="1"/>
  <c r="V3364" i="1"/>
  <c r="V3196" i="1"/>
  <c r="V3291" i="1"/>
  <c r="V3195" i="1"/>
  <c r="V2429" i="1"/>
  <c r="V2173" i="1"/>
  <c r="V2412" i="1"/>
  <c r="V2156" i="1"/>
  <c r="V2092" i="1"/>
  <c r="V2028" i="1"/>
  <c r="V3734" i="1"/>
  <c r="V3598" i="1"/>
  <c r="V3480" i="1"/>
  <c r="V3625" i="1"/>
  <c r="V2836" i="1"/>
  <c r="V3680" i="1"/>
  <c r="V2336" i="1"/>
  <c r="V2104" i="1"/>
  <c r="V2303" i="1"/>
  <c r="V2777" i="1"/>
  <c r="V2705" i="1"/>
  <c r="V3989" i="1"/>
  <c r="V3827" i="1"/>
  <c r="V2736" i="1"/>
  <c r="V2480" i="1"/>
  <c r="V3455" i="1"/>
  <c r="V3809" i="1"/>
  <c r="V3260" i="1"/>
  <c r="V3411" i="1"/>
  <c r="E10" i="20"/>
  <c r="X2" i="1"/>
  <c r="Y2" i="1"/>
  <c r="S37" i="20" l="1"/>
  <c r="S48" i="20"/>
  <c r="S59" i="20"/>
  <c r="S70" i="20"/>
  <c r="S26" i="20"/>
  <c r="Y2007" i="1"/>
  <c r="Y2015" i="1"/>
  <c r="Y2023" i="1"/>
  <c r="Y2031" i="1"/>
  <c r="Y2039" i="1"/>
  <c r="Y2047" i="1"/>
  <c r="Y2055" i="1"/>
  <c r="Y2063" i="1"/>
  <c r="Y2071" i="1"/>
  <c r="Y2079" i="1"/>
  <c r="Y2087" i="1"/>
  <c r="Y2095" i="1"/>
  <c r="Y2103" i="1"/>
  <c r="Y2111" i="1"/>
  <c r="Y2119" i="1"/>
  <c r="Y2127" i="1"/>
  <c r="Y2135" i="1"/>
  <c r="Y2143" i="1"/>
  <c r="Y2151" i="1"/>
  <c r="Y2159" i="1"/>
  <c r="Y2167" i="1"/>
  <c r="Y2175" i="1"/>
  <c r="Y2183" i="1"/>
  <c r="Y2191" i="1"/>
  <c r="Y2199" i="1"/>
  <c r="Y2207" i="1"/>
  <c r="Y2215" i="1"/>
  <c r="Y2223" i="1"/>
  <c r="Y2231" i="1"/>
  <c r="Y2239" i="1"/>
  <c r="Y2247" i="1"/>
  <c r="Y2255" i="1"/>
  <c r="Y2263" i="1"/>
  <c r="Y2271" i="1"/>
  <c r="Y2279" i="1"/>
  <c r="Y2287" i="1"/>
  <c r="Y2295" i="1"/>
  <c r="Y2303" i="1"/>
  <c r="Y2311" i="1"/>
  <c r="Y2319" i="1"/>
  <c r="Y2327" i="1"/>
  <c r="Y2335" i="1"/>
  <c r="Y2343" i="1"/>
  <c r="Y2351" i="1"/>
  <c r="Y2359" i="1"/>
  <c r="Y2367" i="1"/>
  <c r="Y2375" i="1"/>
  <c r="Y2383" i="1"/>
  <c r="Y2391" i="1"/>
  <c r="Y2399" i="1"/>
  <c r="Y2407" i="1"/>
  <c r="Y2415" i="1"/>
  <c r="Y2423" i="1"/>
  <c r="Y2431" i="1"/>
  <c r="Y2439" i="1"/>
  <c r="Y2447" i="1"/>
  <c r="Y2455" i="1"/>
  <c r="Y2463" i="1"/>
  <c r="Y2471" i="1"/>
  <c r="Y2479" i="1"/>
  <c r="Y2487" i="1"/>
  <c r="Y2495" i="1"/>
  <c r="Y2503" i="1"/>
  <c r="Y2511" i="1"/>
  <c r="Y2519" i="1"/>
  <c r="Y2527" i="1"/>
  <c r="Y2535" i="1"/>
  <c r="Y2543" i="1"/>
  <c r="Y2551" i="1"/>
  <c r="Y2559" i="1"/>
  <c r="Y2567" i="1"/>
  <c r="Y2575" i="1"/>
  <c r="Y2583" i="1"/>
  <c r="Y2591" i="1"/>
  <c r="Y2599" i="1"/>
  <c r="Y2607" i="1"/>
  <c r="Y2615" i="1"/>
  <c r="Y2623" i="1"/>
  <c r="Y2631" i="1"/>
  <c r="Y2639" i="1"/>
  <c r="Y2647" i="1"/>
  <c r="Y2655" i="1"/>
  <c r="Y2663" i="1"/>
  <c r="Y2671" i="1"/>
  <c r="Y2679" i="1"/>
  <c r="Y2008" i="1"/>
  <c r="Y2016" i="1"/>
  <c r="Y2024" i="1"/>
  <c r="Y2032" i="1"/>
  <c r="Y2040" i="1"/>
  <c r="Y2048" i="1"/>
  <c r="Y2056" i="1"/>
  <c r="Y2064" i="1"/>
  <c r="Y2072" i="1"/>
  <c r="Y2080" i="1"/>
  <c r="Y2088" i="1"/>
  <c r="Y2096" i="1"/>
  <c r="Y2104" i="1"/>
  <c r="Y2112" i="1"/>
  <c r="Y2120" i="1"/>
  <c r="Y2128" i="1"/>
  <c r="Y2136" i="1"/>
  <c r="Y2144" i="1"/>
  <c r="Y2152" i="1"/>
  <c r="Y2160" i="1"/>
  <c r="Y2168" i="1"/>
  <c r="Y2176" i="1"/>
  <c r="Y2184" i="1"/>
  <c r="Y2192" i="1"/>
  <c r="Y2200" i="1"/>
  <c r="Y2208" i="1"/>
  <c r="Y2216" i="1"/>
  <c r="Y2224" i="1"/>
  <c r="Y2232" i="1"/>
  <c r="Y2240" i="1"/>
  <c r="Y2248" i="1"/>
  <c r="Y2256" i="1"/>
  <c r="Y2264" i="1"/>
  <c r="Y2272" i="1"/>
  <c r="Y2280" i="1"/>
  <c r="Y2288" i="1"/>
  <c r="Y2296" i="1"/>
  <c r="Y2304" i="1"/>
  <c r="Y2312" i="1"/>
  <c r="Y2320" i="1"/>
  <c r="Y2328" i="1"/>
  <c r="Y2336" i="1"/>
  <c r="Y2344" i="1"/>
  <c r="Y2352" i="1"/>
  <c r="Y2360" i="1"/>
  <c r="Y2368" i="1"/>
  <c r="Y2376" i="1"/>
  <c r="Y2384" i="1"/>
  <c r="Y2392" i="1"/>
  <c r="Y2400" i="1"/>
  <c r="Y2408" i="1"/>
  <c r="Y2416" i="1"/>
  <c r="Y2424" i="1"/>
  <c r="Y2432" i="1"/>
  <c r="Y2440" i="1"/>
  <c r="Y2448" i="1"/>
  <c r="Y2456" i="1"/>
  <c r="Y2464" i="1"/>
  <c r="Y2472" i="1"/>
  <c r="Y2480" i="1"/>
  <c r="Y2488" i="1"/>
  <c r="Y2496" i="1"/>
  <c r="Y2504" i="1"/>
  <c r="Y2512" i="1"/>
  <c r="Y2520" i="1"/>
  <c r="Y2528" i="1"/>
  <c r="Y2536" i="1"/>
  <c r="Y2544" i="1"/>
  <c r="Y2552" i="1"/>
  <c r="Y2560" i="1"/>
  <c r="Y2568" i="1"/>
  <c r="Y2576" i="1"/>
  <c r="Y2584" i="1"/>
  <c r="Y2592" i="1"/>
  <c r="Y2600" i="1"/>
  <c r="Y2608" i="1"/>
  <c r="Y2616" i="1"/>
  <c r="Y2624" i="1"/>
  <c r="Y2632" i="1"/>
  <c r="Y2640" i="1"/>
  <c r="Y2648" i="1"/>
  <c r="Y2656" i="1"/>
  <c r="Y2664" i="1"/>
  <c r="Y2672" i="1"/>
  <c r="Y2680" i="1"/>
  <c r="Y2009" i="1"/>
  <c r="Y2017" i="1"/>
  <c r="Y2025" i="1"/>
  <c r="Y2033" i="1"/>
  <c r="Y2041" i="1"/>
  <c r="Y2049" i="1"/>
  <c r="Y2057" i="1"/>
  <c r="Y2065" i="1"/>
  <c r="Y2073" i="1"/>
  <c r="Y2081" i="1"/>
  <c r="Y2089" i="1"/>
  <c r="Y2097" i="1"/>
  <c r="Y2105" i="1"/>
  <c r="Y2113" i="1"/>
  <c r="Y2121" i="1"/>
  <c r="Y2129" i="1"/>
  <c r="Y2137" i="1"/>
  <c r="Y2145" i="1"/>
  <c r="Y2153" i="1"/>
  <c r="Y2161" i="1"/>
  <c r="Y2169" i="1"/>
  <c r="Y2177" i="1"/>
  <c r="Y2185" i="1"/>
  <c r="Y2193" i="1"/>
  <c r="Y2201" i="1"/>
  <c r="Y2209" i="1"/>
  <c r="Y2217" i="1"/>
  <c r="Y2225" i="1"/>
  <c r="Y2233" i="1"/>
  <c r="Y2241" i="1"/>
  <c r="Y2249" i="1"/>
  <c r="Y2257" i="1"/>
  <c r="Y2265" i="1"/>
  <c r="Y2273" i="1"/>
  <c r="Y2281" i="1"/>
  <c r="Y2289" i="1"/>
  <c r="Y2297" i="1"/>
  <c r="Y2305" i="1"/>
  <c r="Y2313" i="1"/>
  <c r="Y2321" i="1"/>
  <c r="Y2329" i="1"/>
  <c r="Y2337" i="1"/>
  <c r="Y2345" i="1"/>
  <c r="Y2353" i="1"/>
  <c r="Y2361" i="1"/>
  <c r="Y2369" i="1"/>
  <c r="Y2377" i="1"/>
  <c r="Y2385" i="1"/>
  <c r="Y2393" i="1"/>
  <c r="Y2401" i="1"/>
  <c r="Y2409" i="1"/>
  <c r="Y2417" i="1"/>
  <c r="Y2425" i="1"/>
  <c r="Y2433" i="1"/>
  <c r="Y2441" i="1"/>
  <c r="Y2449" i="1"/>
  <c r="Y2457" i="1"/>
  <c r="Y2465" i="1"/>
  <c r="Y2473" i="1"/>
  <c r="Y2481" i="1"/>
  <c r="Y2489" i="1"/>
  <c r="Y2497" i="1"/>
  <c r="Y2505" i="1"/>
  <c r="Y2513" i="1"/>
  <c r="Y2521" i="1"/>
  <c r="Y2529" i="1"/>
  <c r="Y2537" i="1"/>
  <c r="Y2545" i="1"/>
  <c r="Y2553" i="1"/>
  <c r="Y2561" i="1"/>
  <c r="Y2569" i="1"/>
  <c r="Y2577" i="1"/>
  <c r="Y2585" i="1"/>
  <c r="Y2593" i="1"/>
  <c r="Y2601" i="1"/>
  <c r="Y2609" i="1"/>
  <c r="Y2617" i="1"/>
  <c r="Y2625" i="1"/>
  <c r="Y2633" i="1"/>
  <c r="Y2641" i="1"/>
  <c r="Y2649" i="1"/>
  <c r="Y2657" i="1"/>
  <c r="Y2665" i="1"/>
  <c r="Y2673" i="1"/>
  <c r="Y2681" i="1"/>
  <c r="Y2010" i="1"/>
  <c r="Y2018" i="1"/>
  <c r="Y2026" i="1"/>
  <c r="Y2034" i="1"/>
  <c r="Y2042" i="1"/>
  <c r="Y2050" i="1"/>
  <c r="Y2058" i="1"/>
  <c r="Y2066" i="1"/>
  <c r="Y2074" i="1"/>
  <c r="Y2082" i="1"/>
  <c r="Y2090" i="1"/>
  <c r="Y2098" i="1"/>
  <c r="Y2106" i="1"/>
  <c r="Y2114" i="1"/>
  <c r="Y2122" i="1"/>
  <c r="Y2130" i="1"/>
  <c r="Y2138" i="1"/>
  <c r="Y2146" i="1"/>
  <c r="Y2154" i="1"/>
  <c r="Y2162" i="1"/>
  <c r="Y2170" i="1"/>
  <c r="Y2178" i="1"/>
  <c r="Y2186" i="1"/>
  <c r="Y2194" i="1"/>
  <c r="Y2202" i="1"/>
  <c r="Y2210" i="1"/>
  <c r="Y2218" i="1"/>
  <c r="Y2226" i="1"/>
  <c r="Y2234" i="1"/>
  <c r="Y2242" i="1"/>
  <c r="Y2250" i="1"/>
  <c r="Y2258" i="1"/>
  <c r="Y2266" i="1"/>
  <c r="Y2274" i="1"/>
  <c r="Y2282" i="1"/>
  <c r="Y2290" i="1"/>
  <c r="Y2298" i="1"/>
  <c r="Y2306" i="1"/>
  <c r="Y2314" i="1"/>
  <c r="Y2322" i="1"/>
  <c r="Y2330" i="1"/>
  <c r="Y2338" i="1"/>
  <c r="Y2346" i="1"/>
  <c r="Y2354" i="1"/>
  <c r="Y2362" i="1"/>
  <c r="Y2370" i="1"/>
  <c r="Y2378" i="1"/>
  <c r="Y2386" i="1"/>
  <c r="Y2394" i="1"/>
  <c r="Y2402" i="1"/>
  <c r="Y2410" i="1"/>
  <c r="Y2418" i="1"/>
  <c r="Y2426" i="1"/>
  <c r="Y2434" i="1"/>
  <c r="Y2442" i="1"/>
  <c r="Y2450" i="1"/>
  <c r="Y2458" i="1"/>
  <c r="Y2466" i="1"/>
  <c r="Y2474" i="1"/>
  <c r="Y2482" i="1"/>
  <c r="Y2490" i="1"/>
  <c r="Y2498" i="1"/>
  <c r="Y2506" i="1"/>
  <c r="Y2514" i="1"/>
  <c r="Y2522" i="1"/>
  <c r="Y2530" i="1"/>
  <c r="Y2538" i="1"/>
  <c r="Y2546" i="1"/>
  <c r="Y2554" i="1"/>
  <c r="Y2562" i="1"/>
  <c r="Y2570" i="1"/>
  <c r="Y2578" i="1"/>
  <c r="Y2586" i="1"/>
  <c r="Y2594" i="1"/>
  <c r="Y2602" i="1"/>
  <c r="Y2610" i="1"/>
  <c r="Y2618" i="1"/>
  <c r="Y2626" i="1"/>
  <c r="Y2634" i="1"/>
  <c r="Y2642" i="1"/>
  <c r="Y2650" i="1"/>
  <c r="Y2658" i="1"/>
  <c r="Y2666" i="1"/>
  <c r="Y2674" i="1"/>
  <c r="Y2682" i="1"/>
  <c r="Y2011" i="1"/>
  <c r="Y2019" i="1"/>
  <c r="Y2027" i="1"/>
  <c r="Y2035" i="1"/>
  <c r="Y2043" i="1"/>
  <c r="Y2051" i="1"/>
  <c r="Y2059" i="1"/>
  <c r="Y2067" i="1"/>
  <c r="Y2075" i="1"/>
  <c r="Y2083" i="1"/>
  <c r="Y2091" i="1"/>
  <c r="Y2099" i="1"/>
  <c r="Y2107" i="1"/>
  <c r="Y2115" i="1"/>
  <c r="Y2123" i="1"/>
  <c r="Y2131" i="1"/>
  <c r="Y2139" i="1"/>
  <c r="Y2147" i="1"/>
  <c r="Y2155" i="1"/>
  <c r="Y2163" i="1"/>
  <c r="Y2171" i="1"/>
  <c r="Y2179" i="1"/>
  <c r="Y2187" i="1"/>
  <c r="Y2195" i="1"/>
  <c r="Y2203" i="1"/>
  <c r="Y2211" i="1"/>
  <c r="Y2219" i="1"/>
  <c r="Y2227" i="1"/>
  <c r="Y2235" i="1"/>
  <c r="Y2243" i="1"/>
  <c r="Y2251" i="1"/>
  <c r="Y2259" i="1"/>
  <c r="Y2267" i="1"/>
  <c r="Y2275" i="1"/>
  <c r="Y2283" i="1"/>
  <c r="Y2291" i="1"/>
  <c r="Y2299" i="1"/>
  <c r="Y2307" i="1"/>
  <c r="Y2315" i="1"/>
  <c r="Y2323" i="1"/>
  <c r="Y2331" i="1"/>
  <c r="Y2339" i="1"/>
  <c r="Y2347" i="1"/>
  <c r="Y2355" i="1"/>
  <c r="Y2363" i="1"/>
  <c r="Y2371" i="1"/>
  <c r="Y2379" i="1"/>
  <c r="Y2387" i="1"/>
  <c r="Y2395" i="1"/>
  <c r="Y2403" i="1"/>
  <c r="Y2411" i="1"/>
  <c r="Y2419" i="1"/>
  <c r="Y2427" i="1"/>
  <c r="Y2435" i="1"/>
  <c r="Y2443" i="1"/>
  <c r="Y2451" i="1"/>
  <c r="Y2459" i="1"/>
  <c r="Y2467" i="1"/>
  <c r="Y2475" i="1"/>
  <c r="Y2483" i="1"/>
  <c r="Y2491" i="1"/>
  <c r="Y2499" i="1"/>
  <c r="Y2507" i="1"/>
  <c r="Y2515" i="1"/>
  <c r="Y2523" i="1"/>
  <c r="Y2531" i="1"/>
  <c r="Y2539" i="1"/>
  <c r="Y2547" i="1"/>
  <c r="Y2555" i="1"/>
  <c r="Y2563" i="1"/>
  <c r="Y2571" i="1"/>
  <c r="Y2579" i="1"/>
  <c r="Y2587" i="1"/>
  <c r="Y2595" i="1"/>
  <c r="Y2603" i="1"/>
  <c r="Y2611" i="1"/>
  <c r="Y2619" i="1"/>
  <c r="Y2627" i="1"/>
  <c r="Y2635" i="1"/>
  <c r="Y2643" i="1"/>
  <c r="Y2651" i="1"/>
  <c r="Y2659" i="1"/>
  <c r="Y2667" i="1"/>
  <c r="Y2675" i="1"/>
  <c r="Y2683" i="1"/>
  <c r="Y2013" i="1"/>
  <c r="Y2021" i="1"/>
  <c r="Y2029" i="1"/>
  <c r="Y2037" i="1"/>
  <c r="Y2045" i="1"/>
  <c r="Y2053" i="1"/>
  <c r="Y2061" i="1"/>
  <c r="Y2069" i="1"/>
  <c r="Y2077" i="1"/>
  <c r="Y2085" i="1"/>
  <c r="Y2093" i="1"/>
  <c r="Y2101" i="1"/>
  <c r="Y2109" i="1"/>
  <c r="Y2117" i="1"/>
  <c r="Y2125" i="1"/>
  <c r="Y2133" i="1"/>
  <c r="Y2141" i="1"/>
  <c r="Y2149" i="1"/>
  <c r="Y2157" i="1"/>
  <c r="Y2165" i="1"/>
  <c r="Y2173" i="1"/>
  <c r="Y2181" i="1"/>
  <c r="Y2189" i="1"/>
  <c r="Y2197" i="1"/>
  <c r="Y2205" i="1"/>
  <c r="Y2213" i="1"/>
  <c r="Y2221" i="1"/>
  <c r="Y2229" i="1"/>
  <c r="Y2237" i="1"/>
  <c r="Y2245" i="1"/>
  <c r="Y2253" i="1"/>
  <c r="Y2261" i="1"/>
  <c r="Y2269" i="1"/>
  <c r="Y2277" i="1"/>
  <c r="Y2285" i="1"/>
  <c r="Y2293" i="1"/>
  <c r="Y2301" i="1"/>
  <c r="Y2309" i="1"/>
  <c r="Y2317" i="1"/>
  <c r="Y2325" i="1"/>
  <c r="Y2333" i="1"/>
  <c r="Y2341" i="1"/>
  <c r="Y2349" i="1"/>
  <c r="Y2357" i="1"/>
  <c r="Y2365" i="1"/>
  <c r="Y2373" i="1"/>
  <c r="Y2381" i="1"/>
  <c r="Y2389" i="1"/>
  <c r="Y2397" i="1"/>
  <c r="Y2405" i="1"/>
  <c r="Y2413" i="1"/>
  <c r="Y2421" i="1"/>
  <c r="Y2429" i="1"/>
  <c r="Y2437" i="1"/>
  <c r="Y2445" i="1"/>
  <c r="Y2453" i="1"/>
  <c r="Y2461" i="1"/>
  <c r="Y2469" i="1"/>
  <c r="Y2477" i="1"/>
  <c r="Y2485" i="1"/>
  <c r="Y2493" i="1"/>
  <c r="Y2501" i="1"/>
  <c r="Y2509" i="1"/>
  <c r="Y2517" i="1"/>
  <c r="Y2525" i="1"/>
  <c r="Y2533" i="1"/>
  <c r="Y2541" i="1"/>
  <c r="Y2549" i="1"/>
  <c r="Y2557" i="1"/>
  <c r="Y2565" i="1"/>
  <c r="Y2573" i="1"/>
  <c r="Y2581" i="1"/>
  <c r="Y2589" i="1"/>
  <c r="Y2597" i="1"/>
  <c r="Y2605" i="1"/>
  <c r="Y2613" i="1"/>
  <c r="Y2621" i="1"/>
  <c r="Y2629" i="1"/>
  <c r="Y2637" i="1"/>
  <c r="Y2645" i="1"/>
  <c r="Y2653" i="1"/>
  <c r="Y2661" i="1"/>
  <c r="Y2669" i="1"/>
  <c r="Y2677" i="1"/>
  <c r="Y2685" i="1"/>
  <c r="Y2012" i="1"/>
  <c r="Y2044" i="1"/>
  <c r="Y2076" i="1"/>
  <c r="Y2108" i="1"/>
  <c r="Y2140" i="1"/>
  <c r="Y2172" i="1"/>
  <c r="Y2204" i="1"/>
  <c r="Y2236" i="1"/>
  <c r="Y2268" i="1"/>
  <c r="Y2300" i="1"/>
  <c r="Y2332" i="1"/>
  <c r="Y2364" i="1"/>
  <c r="Y2396" i="1"/>
  <c r="Y2428" i="1"/>
  <c r="Y2460" i="1"/>
  <c r="Y2492" i="1"/>
  <c r="Y2524" i="1"/>
  <c r="Y2556" i="1"/>
  <c r="Y2588" i="1"/>
  <c r="Y2620" i="1"/>
  <c r="Y2652" i="1"/>
  <c r="Y2684" i="1"/>
  <c r="Y2693" i="1"/>
  <c r="Y2701" i="1"/>
  <c r="Y2709" i="1"/>
  <c r="Y2717" i="1"/>
  <c r="Y2725" i="1"/>
  <c r="Y2733" i="1"/>
  <c r="Y2741" i="1"/>
  <c r="Y2749" i="1"/>
  <c r="Y2757" i="1"/>
  <c r="Y2765" i="1"/>
  <c r="Y2773" i="1"/>
  <c r="Y2781" i="1"/>
  <c r="Y2789" i="1"/>
  <c r="Y2797" i="1"/>
  <c r="Y2805" i="1"/>
  <c r="Y2813" i="1"/>
  <c r="Y2821" i="1"/>
  <c r="Y2829" i="1"/>
  <c r="Y2837" i="1"/>
  <c r="Y2845" i="1"/>
  <c r="Y2853" i="1"/>
  <c r="Y2861" i="1"/>
  <c r="Y2869" i="1"/>
  <c r="Y2877" i="1"/>
  <c r="Y2885" i="1"/>
  <c r="Y2893" i="1"/>
  <c r="Y2901" i="1"/>
  <c r="Y2909" i="1"/>
  <c r="Y2917" i="1"/>
  <c r="Y2925" i="1"/>
  <c r="Y2933" i="1"/>
  <c r="Y2941" i="1"/>
  <c r="Y2949" i="1"/>
  <c r="Y2957" i="1"/>
  <c r="Y2965" i="1"/>
  <c r="Y2973" i="1"/>
  <c r="Y2981" i="1"/>
  <c r="Y2989" i="1"/>
  <c r="Y2997" i="1"/>
  <c r="Y3005" i="1"/>
  <c r="Y3013" i="1"/>
  <c r="Y3021" i="1"/>
  <c r="Y3029" i="1"/>
  <c r="Y3037" i="1"/>
  <c r="Y3045" i="1"/>
  <c r="Y3053" i="1"/>
  <c r="Y3061" i="1"/>
  <c r="Y3069" i="1"/>
  <c r="Y3077" i="1"/>
  <c r="Y3085" i="1"/>
  <c r="Y3093" i="1"/>
  <c r="Y3101" i="1"/>
  <c r="Y3109" i="1"/>
  <c r="Y3117" i="1"/>
  <c r="Y3125" i="1"/>
  <c r="Y3133" i="1"/>
  <c r="Y3141" i="1"/>
  <c r="Y3149" i="1"/>
  <c r="Y3157" i="1"/>
  <c r="Y3165" i="1"/>
  <c r="Y3173" i="1"/>
  <c r="Y3181" i="1"/>
  <c r="Y3189" i="1"/>
  <c r="Y3197" i="1"/>
  <c r="Y2014" i="1"/>
  <c r="Y2046" i="1"/>
  <c r="Y2078" i="1"/>
  <c r="Y2110" i="1"/>
  <c r="Y2142" i="1"/>
  <c r="Y2174" i="1"/>
  <c r="Y2206" i="1"/>
  <c r="Y2238" i="1"/>
  <c r="Y2270" i="1"/>
  <c r="Y2302" i="1"/>
  <c r="Y2334" i="1"/>
  <c r="Y2366" i="1"/>
  <c r="Y2398" i="1"/>
  <c r="Y2430" i="1"/>
  <c r="Y2462" i="1"/>
  <c r="Y2494" i="1"/>
  <c r="Y2526" i="1"/>
  <c r="Y2558" i="1"/>
  <c r="Y2590" i="1"/>
  <c r="Y2622" i="1"/>
  <c r="Y2654" i="1"/>
  <c r="Y2686" i="1"/>
  <c r="Y2694" i="1"/>
  <c r="Y2702" i="1"/>
  <c r="Y2710" i="1"/>
  <c r="Y2718" i="1"/>
  <c r="Y2726" i="1"/>
  <c r="Y2734" i="1"/>
  <c r="Y2742" i="1"/>
  <c r="Y2750" i="1"/>
  <c r="Y2758" i="1"/>
  <c r="Y2766" i="1"/>
  <c r="Y2774" i="1"/>
  <c r="Y2782" i="1"/>
  <c r="Y2790" i="1"/>
  <c r="Y2798" i="1"/>
  <c r="Y2806" i="1"/>
  <c r="Y2814" i="1"/>
  <c r="Y2822" i="1"/>
  <c r="Y2830" i="1"/>
  <c r="Y2838" i="1"/>
  <c r="Y2846" i="1"/>
  <c r="Y2854" i="1"/>
  <c r="Y2862" i="1"/>
  <c r="Y2870" i="1"/>
  <c r="Y2878" i="1"/>
  <c r="Y2886" i="1"/>
  <c r="Y2894" i="1"/>
  <c r="Y2902" i="1"/>
  <c r="Y2910" i="1"/>
  <c r="Y2918" i="1"/>
  <c r="Y2926" i="1"/>
  <c r="Y2934" i="1"/>
  <c r="Y2942" i="1"/>
  <c r="Y2950" i="1"/>
  <c r="Y2958" i="1"/>
  <c r="Y2966" i="1"/>
  <c r="Y2974" i="1"/>
  <c r="Y2982" i="1"/>
  <c r="Y2990" i="1"/>
  <c r="Y2998" i="1"/>
  <c r="Y3006" i="1"/>
  <c r="Y3014" i="1"/>
  <c r="Y3022" i="1"/>
  <c r="Y3030" i="1"/>
  <c r="Y3038" i="1"/>
  <c r="Y3046" i="1"/>
  <c r="Y3054" i="1"/>
  <c r="Y3062" i="1"/>
  <c r="Y3070" i="1"/>
  <c r="Y3078" i="1"/>
  <c r="Y3086" i="1"/>
  <c r="Y3094" i="1"/>
  <c r="Y3102" i="1"/>
  <c r="Y3110" i="1"/>
  <c r="Y3118" i="1"/>
  <c r="Y3126" i="1"/>
  <c r="Y3134" i="1"/>
  <c r="Y3142" i="1"/>
  <c r="Y3150" i="1"/>
  <c r="Y3158" i="1"/>
  <c r="Y3166" i="1"/>
  <c r="Y3174" i="1"/>
  <c r="Y3182" i="1"/>
  <c r="Y3190" i="1"/>
  <c r="Y2020" i="1"/>
  <c r="Y2052" i="1"/>
  <c r="Y2084" i="1"/>
  <c r="Y2116" i="1"/>
  <c r="Y2148" i="1"/>
  <c r="Y2180" i="1"/>
  <c r="Y2212" i="1"/>
  <c r="Y2244" i="1"/>
  <c r="Y2276" i="1"/>
  <c r="Y2308" i="1"/>
  <c r="Y2340" i="1"/>
  <c r="Y2372" i="1"/>
  <c r="Y2404" i="1"/>
  <c r="Y2436" i="1"/>
  <c r="Y2468" i="1"/>
  <c r="Y2500" i="1"/>
  <c r="Y2532" i="1"/>
  <c r="Y2564" i="1"/>
  <c r="Y2596" i="1"/>
  <c r="Y2628" i="1"/>
  <c r="Y2660" i="1"/>
  <c r="Y2687" i="1"/>
  <c r="Y2695" i="1"/>
  <c r="Y2703" i="1"/>
  <c r="Y2711" i="1"/>
  <c r="Y2719" i="1"/>
  <c r="Y2727" i="1"/>
  <c r="Y2735" i="1"/>
  <c r="Y2743" i="1"/>
  <c r="Y2751" i="1"/>
  <c r="Y2759" i="1"/>
  <c r="Y2767" i="1"/>
  <c r="Y2775" i="1"/>
  <c r="Y2783" i="1"/>
  <c r="Y2791" i="1"/>
  <c r="Y2799" i="1"/>
  <c r="Y2807" i="1"/>
  <c r="Y2815" i="1"/>
  <c r="Y2823" i="1"/>
  <c r="Y2831" i="1"/>
  <c r="Y2839" i="1"/>
  <c r="Y2847" i="1"/>
  <c r="Y2855" i="1"/>
  <c r="Y2863" i="1"/>
  <c r="Y2871" i="1"/>
  <c r="Y2879" i="1"/>
  <c r="Y2887" i="1"/>
  <c r="Y2895" i="1"/>
  <c r="Y2903" i="1"/>
  <c r="Y2911" i="1"/>
  <c r="Y2919" i="1"/>
  <c r="Y2927" i="1"/>
  <c r="Y2935" i="1"/>
  <c r="Y2943" i="1"/>
  <c r="Y2951" i="1"/>
  <c r="Y2959" i="1"/>
  <c r="Y2967" i="1"/>
  <c r="Y2975" i="1"/>
  <c r="Y2983" i="1"/>
  <c r="Y2991" i="1"/>
  <c r="Y2999" i="1"/>
  <c r="Y3007" i="1"/>
  <c r="Y3015" i="1"/>
  <c r="Y3023" i="1"/>
  <c r="Y3031" i="1"/>
  <c r="Y3039" i="1"/>
  <c r="Y3047" i="1"/>
  <c r="Y3055" i="1"/>
  <c r="Y3063" i="1"/>
  <c r="Y3071" i="1"/>
  <c r="Y3079" i="1"/>
  <c r="Y3087" i="1"/>
  <c r="Y3095" i="1"/>
  <c r="Y3103" i="1"/>
  <c r="Y3111" i="1"/>
  <c r="Y3119" i="1"/>
  <c r="Y3127" i="1"/>
  <c r="Y3135" i="1"/>
  <c r="Y3143" i="1"/>
  <c r="Y3151" i="1"/>
  <c r="Y3159" i="1"/>
  <c r="Y3167" i="1"/>
  <c r="Y3175" i="1"/>
  <c r="Y3183" i="1"/>
  <c r="Y3191" i="1"/>
  <c r="Y2022" i="1"/>
  <c r="Y2054" i="1"/>
  <c r="Y2086" i="1"/>
  <c r="Y2118" i="1"/>
  <c r="Y2150" i="1"/>
  <c r="Y2182" i="1"/>
  <c r="Y2214" i="1"/>
  <c r="Y2246" i="1"/>
  <c r="Y2278" i="1"/>
  <c r="Y2310" i="1"/>
  <c r="Y2342" i="1"/>
  <c r="Y2374" i="1"/>
  <c r="Y2406" i="1"/>
  <c r="Y2438" i="1"/>
  <c r="Y2470" i="1"/>
  <c r="Y2502" i="1"/>
  <c r="Y2534" i="1"/>
  <c r="Y2566" i="1"/>
  <c r="Y2598" i="1"/>
  <c r="Y2630" i="1"/>
  <c r="Y2662" i="1"/>
  <c r="Y2688" i="1"/>
  <c r="Y2696" i="1"/>
  <c r="Y2704" i="1"/>
  <c r="Y2712" i="1"/>
  <c r="Y2720" i="1"/>
  <c r="Y2728" i="1"/>
  <c r="Y2736" i="1"/>
  <c r="Y2744" i="1"/>
  <c r="Y2752" i="1"/>
  <c r="Y2760" i="1"/>
  <c r="Y2768" i="1"/>
  <c r="Y2776" i="1"/>
  <c r="Y2784" i="1"/>
  <c r="Y2792" i="1"/>
  <c r="Y2800" i="1"/>
  <c r="Y2808" i="1"/>
  <c r="Y2816" i="1"/>
  <c r="Y2824" i="1"/>
  <c r="Y2832" i="1"/>
  <c r="Y2840" i="1"/>
  <c r="Y2848" i="1"/>
  <c r="Y2856" i="1"/>
  <c r="Y2864" i="1"/>
  <c r="Y2872" i="1"/>
  <c r="Y2880" i="1"/>
  <c r="Y2888" i="1"/>
  <c r="Y2896" i="1"/>
  <c r="Y2904" i="1"/>
  <c r="Y2912" i="1"/>
  <c r="Y2920" i="1"/>
  <c r="Y2928" i="1"/>
  <c r="Y2936" i="1"/>
  <c r="Y2944" i="1"/>
  <c r="Y2952" i="1"/>
  <c r="Y2960" i="1"/>
  <c r="Y2968" i="1"/>
  <c r="Y2976" i="1"/>
  <c r="Y2984" i="1"/>
  <c r="Y2992" i="1"/>
  <c r="Y3000" i="1"/>
  <c r="Y3008" i="1"/>
  <c r="Y3016" i="1"/>
  <c r="Y3024" i="1"/>
  <c r="Y3032" i="1"/>
  <c r="Y3040" i="1"/>
  <c r="Y3048" i="1"/>
  <c r="Y3056" i="1"/>
  <c r="Y3064" i="1"/>
  <c r="Y3072" i="1"/>
  <c r="Y3080" i="1"/>
  <c r="Y3088" i="1"/>
  <c r="Y3096" i="1"/>
  <c r="Y3104" i="1"/>
  <c r="Y3112" i="1"/>
  <c r="Y3120" i="1"/>
  <c r="Y3128" i="1"/>
  <c r="Y3136" i="1"/>
  <c r="Y3144" i="1"/>
  <c r="Y3152" i="1"/>
  <c r="Y3160" i="1"/>
  <c r="Y3168" i="1"/>
  <c r="Y3176" i="1"/>
  <c r="Y3184" i="1"/>
  <c r="Y3192" i="1"/>
  <c r="Y2028" i="1"/>
  <c r="Y2060" i="1"/>
  <c r="Y2092" i="1"/>
  <c r="Y2124" i="1"/>
  <c r="Y2156" i="1"/>
  <c r="Y2188" i="1"/>
  <c r="Y2220" i="1"/>
  <c r="Y2252" i="1"/>
  <c r="Y2284" i="1"/>
  <c r="Y2316" i="1"/>
  <c r="Y2348" i="1"/>
  <c r="Y2380" i="1"/>
  <c r="Y2412" i="1"/>
  <c r="Y2444" i="1"/>
  <c r="Y2476" i="1"/>
  <c r="Y2508" i="1"/>
  <c r="Y2540" i="1"/>
  <c r="Y2572" i="1"/>
  <c r="Y2604" i="1"/>
  <c r="Y2636" i="1"/>
  <c r="Y2668" i="1"/>
  <c r="Y2689" i="1"/>
  <c r="Y2697" i="1"/>
  <c r="Y2705" i="1"/>
  <c r="Y2713" i="1"/>
  <c r="Y2721" i="1"/>
  <c r="Y2729" i="1"/>
  <c r="Y2737" i="1"/>
  <c r="Y2745" i="1"/>
  <c r="Y2753" i="1"/>
  <c r="Y2761" i="1"/>
  <c r="Y2769" i="1"/>
  <c r="Y2777" i="1"/>
  <c r="Y2785" i="1"/>
  <c r="Y2793" i="1"/>
  <c r="Y2801" i="1"/>
  <c r="Y2809" i="1"/>
  <c r="Y2817" i="1"/>
  <c r="Y2825" i="1"/>
  <c r="Y2833" i="1"/>
  <c r="Y2841" i="1"/>
  <c r="Y2849" i="1"/>
  <c r="Y2857" i="1"/>
  <c r="Y2865" i="1"/>
  <c r="Y2873" i="1"/>
  <c r="Y2881" i="1"/>
  <c r="Y2889" i="1"/>
  <c r="Y2897" i="1"/>
  <c r="Y2905" i="1"/>
  <c r="Y2913" i="1"/>
  <c r="Y2921" i="1"/>
  <c r="Y2929" i="1"/>
  <c r="Y2937" i="1"/>
  <c r="Y2945" i="1"/>
  <c r="Y2953" i="1"/>
  <c r="Y2961" i="1"/>
  <c r="Y2969" i="1"/>
  <c r="Y2977" i="1"/>
  <c r="Y2985" i="1"/>
  <c r="Y2993" i="1"/>
  <c r="Y3001" i="1"/>
  <c r="Y3009" i="1"/>
  <c r="Y3017" i="1"/>
  <c r="Y3025" i="1"/>
  <c r="Y3033" i="1"/>
  <c r="Y3041" i="1"/>
  <c r="Y3049" i="1"/>
  <c r="Y3057" i="1"/>
  <c r="Y3065" i="1"/>
  <c r="Y3073" i="1"/>
  <c r="Y3081" i="1"/>
  <c r="Y3089" i="1"/>
  <c r="Y3097" i="1"/>
  <c r="Y3105" i="1"/>
  <c r="Y3113" i="1"/>
  <c r="Y3121" i="1"/>
  <c r="Y3129" i="1"/>
  <c r="Y3137" i="1"/>
  <c r="Y3145" i="1"/>
  <c r="Y3153" i="1"/>
  <c r="Y3161" i="1"/>
  <c r="Y3169" i="1"/>
  <c r="Y3177" i="1"/>
  <c r="Y3185" i="1"/>
  <c r="Y3193" i="1"/>
  <c r="Y2030" i="1"/>
  <c r="Y2102" i="1"/>
  <c r="Y2196" i="1"/>
  <c r="Y2286" i="1"/>
  <c r="Y2358" i="1"/>
  <c r="Y2452" i="1"/>
  <c r="Y2542" i="1"/>
  <c r="Y2614" i="1"/>
  <c r="Y2691" i="1"/>
  <c r="Y2714" i="1"/>
  <c r="Y2732" i="1"/>
  <c r="Y2755" i="1"/>
  <c r="Y2778" i="1"/>
  <c r="Y2796" i="1"/>
  <c r="Y2819" i="1"/>
  <c r="Y2842" i="1"/>
  <c r="Y2860" i="1"/>
  <c r="Y2883" i="1"/>
  <c r="Y2906" i="1"/>
  <c r="Y2924" i="1"/>
  <c r="Y2947" i="1"/>
  <c r="Y2970" i="1"/>
  <c r="Y2988" i="1"/>
  <c r="Y3011" i="1"/>
  <c r="Y3034" i="1"/>
  <c r="Y3052" i="1"/>
  <c r="Y3075" i="1"/>
  <c r="Y3098" i="1"/>
  <c r="Y3116" i="1"/>
  <c r="Y3139" i="1"/>
  <c r="Y3162" i="1"/>
  <c r="Y3180" i="1"/>
  <c r="Y3199" i="1"/>
  <c r="Y3207" i="1"/>
  <c r="Y3215" i="1"/>
  <c r="Y3223" i="1"/>
  <c r="Y3231" i="1"/>
  <c r="Y3239" i="1"/>
  <c r="Y3247" i="1"/>
  <c r="Y3255" i="1"/>
  <c r="Y3263" i="1"/>
  <c r="Y3271" i="1"/>
  <c r="Y3279" i="1"/>
  <c r="Y3287" i="1"/>
  <c r="Y3295" i="1"/>
  <c r="Y3303" i="1"/>
  <c r="Y3311" i="1"/>
  <c r="Y3319" i="1"/>
  <c r="Y3327" i="1"/>
  <c r="Y3335" i="1"/>
  <c r="Y3343" i="1"/>
  <c r="Y3351" i="1"/>
  <c r="Y3359" i="1"/>
  <c r="Y3367" i="1"/>
  <c r="Y3375" i="1"/>
  <c r="Y3383" i="1"/>
  <c r="Y3391" i="1"/>
  <c r="Y3399" i="1"/>
  <c r="Y3407" i="1"/>
  <c r="Y3415" i="1"/>
  <c r="Y3423" i="1"/>
  <c r="Y3431" i="1"/>
  <c r="Y3439" i="1"/>
  <c r="Y3447" i="1"/>
  <c r="Y3455" i="1"/>
  <c r="Y3463" i="1"/>
  <c r="Y3471" i="1"/>
  <c r="Y3479" i="1"/>
  <c r="Y3487" i="1"/>
  <c r="Y3495" i="1"/>
  <c r="Y3503" i="1"/>
  <c r="Y3511" i="1"/>
  <c r="Y3519" i="1"/>
  <c r="Y3527" i="1"/>
  <c r="Y3535" i="1"/>
  <c r="Y3543" i="1"/>
  <c r="Y3551" i="1"/>
  <c r="Y3559" i="1"/>
  <c r="Y3567" i="1"/>
  <c r="Y3575" i="1"/>
  <c r="Y3583" i="1"/>
  <c r="Y3591" i="1"/>
  <c r="Y3599" i="1"/>
  <c r="Y3607" i="1"/>
  <c r="Y3615" i="1"/>
  <c r="Y3623" i="1"/>
  <c r="Y2036" i="1"/>
  <c r="Y2126" i="1"/>
  <c r="Y2198" i="1"/>
  <c r="Y2292" i="1"/>
  <c r="Y2382" i="1"/>
  <c r="Y2454" i="1"/>
  <c r="Y2548" i="1"/>
  <c r="Y2638" i="1"/>
  <c r="Y2692" i="1"/>
  <c r="Y2715" i="1"/>
  <c r="Y2738" i="1"/>
  <c r="Y2756" i="1"/>
  <c r="Y2779" i="1"/>
  <c r="Y2802" i="1"/>
  <c r="Y2820" i="1"/>
  <c r="Y2843" i="1"/>
  <c r="Y2866" i="1"/>
  <c r="Y2884" i="1"/>
  <c r="Y2907" i="1"/>
  <c r="Y2930" i="1"/>
  <c r="Y2948" i="1"/>
  <c r="Y2971" i="1"/>
  <c r="Y2994" i="1"/>
  <c r="Y3012" i="1"/>
  <c r="Y3035" i="1"/>
  <c r="Y3058" i="1"/>
  <c r="Y3076" i="1"/>
  <c r="Y3099" i="1"/>
  <c r="Y3122" i="1"/>
  <c r="Y3140" i="1"/>
  <c r="Y3163" i="1"/>
  <c r="Y3186" i="1"/>
  <c r="Y3200" i="1"/>
  <c r="Y3208" i="1"/>
  <c r="Y3216" i="1"/>
  <c r="Y3224" i="1"/>
  <c r="Y3232" i="1"/>
  <c r="Y3240" i="1"/>
  <c r="Y3248" i="1"/>
  <c r="Y3256" i="1"/>
  <c r="Y3264" i="1"/>
  <c r="Y3272" i="1"/>
  <c r="Y3280" i="1"/>
  <c r="Y3288" i="1"/>
  <c r="Y3296" i="1"/>
  <c r="Y3304" i="1"/>
  <c r="Y3312" i="1"/>
  <c r="Y3320" i="1"/>
  <c r="Y3328" i="1"/>
  <c r="Y3336" i="1"/>
  <c r="Y3344" i="1"/>
  <c r="Y3352" i="1"/>
  <c r="Y3360" i="1"/>
  <c r="Y3368" i="1"/>
  <c r="Y3376" i="1"/>
  <c r="Y3384" i="1"/>
  <c r="Y3392" i="1"/>
  <c r="Y3400" i="1"/>
  <c r="Y3408" i="1"/>
  <c r="Y3416" i="1"/>
  <c r="Y3424" i="1"/>
  <c r="Y3432" i="1"/>
  <c r="Y3440" i="1"/>
  <c r="Y3448" i="1"/>
  <c r="Y3456" i="1"/>
  <c r="Y3464" i="1"/>
  <c r="Y3472" i="1"/>
  <c r="Y3480" i="1"/>
  <c r="Y3488" i="1"/>
  <c r="Y3496" i="1"/>
  <c r="Y3504" i="1"/>
  <c r="Y3512" i="1"/>
  <c r="Y3520" i="1"/>
  <c r="Y3528" i="1"/>
  <c r="Y3536" i="1"/>
  <c r="Y3544" i="1"/>
  <c r="Y3552" i="1"/>
  <c r="Y2062" i="1"/>
  <c r="Y2134" i="1"/>
  <c r="Y2228" i="1"/>
  <c r="Y2318" i="1"/>
  <c r="Y2390" i="1"/>
  <c r="Y2484" i="1"/>
  <c r="Y2574" i="1"/>
  <c r="Y2646" i="1"/>
  <c r="Y2699" i="1"/>
  <c r="Y2722" i="1"/>
  <c r="Y2740" i="1"/>
  <c r="Y2763" i="1"/>
  <c r="Y2786" i="1"/>
  <c r="Y2804" i="1"/>
  <c r="Y2827" i="1"/>
  <c r="Y2850" i="1"/>
  <c r="Y2868" i="1"/>
  <c r="Y2891" i="1"/>
  <c r="Y2914" i="1"/>
  <c r="Y2932" i="1"/>
  <c r="Y2955" i="1"/>
  <c r="Y2978" i="1"/>
  <c r="Y2996" i="1"/>
  <c r="Y3019" i="1"/>
  <c r="Y3042" i="1"/>
  <c r="Y3060" i="1"/>
  <c r="Y3083" i="1"/>
  <c r="Y3106" i="1"/>
  <c r="Y3124" i="1"/>
  <c r="Y3147" i="1"/>
  <c r="Y3170" i="1"/>
  <c r="Y3188" i="1"/>
  <c r="Y3202" i="1"/>
  <c r="Y3210" i="1"/>
  <c r="Y3218" i="1"/>
  <c r="Y3226" i="1"/>
  <c r="Y3234" i="1"/>
  <c r="Y3242" i="1"/>
  <c r="Y3250" i="1"/>
  <c r="Y3258" i="1"/>
  <c r="Y3266" i="1"/>
  <c r="Y3274" i="1"/>
  <c r="Y3282" i="1"/>
  <c r="Y3290" i="1"/>
  <c r="Y3298" i="1"/>
  <c r="Y3306" i="1"/>
  <c r="Y3314" i="1"/>
  <c r="Y3322" i="1"/>
  <c r="Y3330" i="1"/>
  <c r="Y3338" i="1"/>
  <c r="Y3346" i="1"/>
  <c r="Y3354" i="1"/>
  <c r="Y3362" i="1"/>
  <c r="Y3370" i="1"/>
  <c r="Y3378" i="1"/>
  <c r="Y3386" i="1"/>
  <c r="Y3394" i="1"/>
  <c r="Y3402" i="1"/>
  <c r="Y3410" i="1"/>
  <c r="Y3418" i="1"/>
  <c r="Y3426" i="1"/>
  <c r="Y3434" i="1"/>
  <c r="Y3442" i="1"/>
  <c r="Y3450" i="1"/>
  <c r="Y3458" i="1"/>
  <c r="Y3466" i="1"/>
  <c r="Y3474" i="1"/>
  <c r="Y3482" i="1"/>
  <c r="Y3490" i="1"/>
  <c r="Y3498" i="1"/>
  <c r="Y3506" i="1"/>
  <c r="Y3514" i="1"/>
  <c r="Y3522" i="1"/>
  <c r="Y3530" i="1"/>
  <c r="Y3538" i="1"/>
  <c r="Y3546" i="1"/>
  <c r="Y3554" i="1"/>
  <c r="Y3562" i="1"/>
  <c r="Y3570" i="1"/>
  <c r="Y3578" i="1"/>
  <c r="Y3586" i="1"/>
  <c r="Y3594" i="1"/>
  <c r="Y3602" i="1"/>
  <c r="Y3610" i="1"/>
  <c r="Y3618" i="1"/>
  <c r="Y2068" i="1"/>
  <c r="Y2158" i="1"/>
  <c r="Y2230" i="1"/>
  <c r="Y2324" i="1"/>
  <c r="Y2414" i="1"/>
  <c r="Y2486" i="1"/>
  <c r="Y2580" i="1"/>
  <c r="Y2670" i="1"/>
  <c r="Y2700" i="1"/>
  <c r="Y2723" i="1"/>
  <c r="Y2746" i="1"/>
  <c r="Y2764" i="1"/>
  <c r="Y2787" i="1"/>
  <c r="Y2810" i="1"/>
  <c r="Y2828" i="1"/>
  <c r="Y2851" i="1"/>
  <c r="Y2874" i="1"/>
  <c r="Y2892" i="1"/>
  <c r="Y2915" i="1"/>
  <c r="Y2938" i="1"/>
  <c r="Y2956" i="1"/>
  <c r="Y2979" i="1"/>
  <c r="Y3002" i="1"/>
  <c r="Y3020" i="1"/>
  <c r="Y3043" i="1"/>
  <c r="Y3066" i="1"/>
  <c r="Y3084" i="1"/>
  <c r="Y3107" i="1"/>
  <c r="Y3130" i="1"/>
  <c r="Y3148" i="1"/>
  <c r="Y3171" i="1"/>
  <c r="Y3194" i="1"/>
  <c r="Y3203" i="1"/>
  <c r="Y3211" i="1"/>
  <c r="Y3219" i="1"/>
  <c r="Y3227" i="1"/>
  <c r="Y3235" i="1"/>
  <c r="Y3243" i="1"/>
  <c r="Y3251" i="1"/>
  <c r="Y3259" i="1"/>
  <c r="Y3267" i="1"/>
  <c r="Y3275" i="1"/>
  <c r="Y3283" i="1"/>
  <c r="Y3291" i="1"/>
  <c r="Y3299" i="1"/>
  <c r="Y3307" i="1"/>
  <c r="Y3315" i="1"/>
  <c r="Y3323" i="1"/>
  <c r="Y3331" i="1"/>
  <c r="Y3339" i="1"/>
  <c r="Y3347" i="1"/>
  <c r="Y3355" i="1"/>
  <c r="Y3363" i="1"/>
  <c r="Y3371" i="1"/>
  <c r="Y3379" i="1"/>
  <c r="Y3387" i="1"/>
  <c r="Y3395" i="1"/>
  <c r="Y3403" i="1"/>
  <c r="Y3411" i="1"/>
  <c r="Y3419" i="1"/>
  <c r="Y3427" i="1"/>
  <c r="Y3435" i="1"/>
  <c r="Y3443" i="1"/>
  <c r="Y3451" i="1"/>
  <c r="Y3459" i="1"/>
  <c r="Y3467" i="1"/>
  <c r="Y3475" i="1"/>
  <c r="Y3483" i="1"/>
  <c r="Y3491" i="1"/>
  <c r="Y3499" i="1"/>
  <c r="Y3507" i="1"/>
  <c r="Y3515" i="1"/>
  <c r="Y3523" i="1"/>
  <c r="Y3531" i="1"/>
  <c r="Y3539" i="1"/>
  <c r="Y3547" i="1"/>
  <c r="Y2038" i="1"/>
  <c r="Y2222" i="1"/>
  <c r="Y2388" i="1"/>
  <c r="Y2550" i="1"/>
  <c r="Y2698" i="1"/>
  <c r="Y2739" i="1"/>
  <c r="Y2780" i="1"/>
  <c r="Y2826" i="1"/>
  <c r="Y2867" i="1"/>
  <c r="Y2908" i="1"/>
  <c r="Y2954" i="1"/>
  <c r="Y2995" i="1"/>
  <c r="Y3036" i="1"/>
  <c r="Y3082" i="1"/>
  <c r="Y3123" i="1"/>
  <c r="Y3164" i="1"/>
  <c r="Y3201" i="1"/>
  <c r="Y3217" i="1"/>
  <c r="Y3233" i="1"/>
  <c r="Y3249" i="1"/>
  <c r="Y3265" i="1"/>
  <c r="Y3281" i="1"/>
  <c r="Y3297" i="1"/>
  <c r="Y3313" i="1"/>
  <c r="Y3329" i="1"/>
  <c r="Y3345" i="1"/>
  <c r="Y3361" i="1"/>
  <c r="Y3377" i="1"/>
  <c r="Y3393" i="1"/>
  <c r="Y3409" i="1"/>
  <c r="Y3425" i="1"/>
  <c r="Y3441" i="1"/>
  <c r="Y3457" i="1"/>
  <c r="Y3473" i="1"/>
  <c r="Y3489" i="1"/>
  <c r="Y3505" i="1"/>
  <c r="Y3521" i="1"/>
  <c r="Y3537" i="1"/>
  <c r="Y3553" i="1"/>
  <c r="Y3564" i="1"/>
  <c r="Y3574" i="1"/>
  <c r="Y3585" i="1"/>
  <c r="Y3596" i="1"/>
  <c r="Y3606" i="1"/>
  <c r="Y3617" i="1"/>
  <c r="Y3627" i="1"/>
  <c r="Y3635" i="1"/>
  <c r="Y3643" i="1"/>
  <c r="Y3651" i="1"/>
  <c r="Y3659" i="1"/>
  <c r="Y3667" i="1"/>
  <c r="Y3675" i="1"/>
  <c r="Y3683" i="1"/>
  <c r="Y3691" i="1"/>
  <c r="Y3699" i="1"/>
  <c r="Y3707" i="1"/>
  <c r="Y3715" i="1"/>
  <c r="Y3723" i="1"/>
  <c r="Y3731" i="1"/>
  <c r="Y3739" i="1"/>
  <c r="Y3747" i="1"/>
  <c r="Y3755" i="1"/>
  <c r="Y3763" i="1"/>
  <c r="Y3771" i="1"/>
  <c r="Y3779" i="1"/>
  <c r="Y3787" i="1"/>
  <c r="Y3795" i="1"/>
  <c r="Y3803" i="1"/>
  <c r="Y3811" i="1"/>
  <c r="Y3819" i="1"/>
  <c r="Y3827" i="1"/>
  <c r="Y3835" i="1"/>
  <c r="Y3843" i="1"/>
  <c r="Y3851" i="1"/>
  <c r="Y3859" i="1"/>
  <c r="Y3867" i="1"/>
  <c r="Y3875" i="1"/>
  <c r="Y2070" i="1"/>
  <c r="Y2254" i="1"/>
  <c r="Y2420" i="1"/>
  <c r="Y2582" i="1"/>
  <c r="Y2706" i="1"/>
  <c r="Y2747" i="1"/>
  <c r="Y2788" i="1"/>
  <c r="Y2834" i="1"/>
  <c r="Y2875" i="1"/>
  <c r="Y2916" i="1"/>
  <c r="Y2962" i="1"/>
  <c r="Y3003" i="1"/>
  <c r="Y3044" i="1"/>
  <c r="Y3090" i="1"/>
  <c r="Y3131" i="1"/>
  <c r="Y3172" i="1"/>
  <c r="Y3204" i="1"/>
  <c r="Y3220" i="1"/>
  <c r="Y3236" i="1"/>
  <c r="Y3252" i="1"/>
  <c r="Y3268" i="1"/>
  <c r="Y3284" i="1"/>
  <c r="Y3300" i="1"/>
  <c r="Y3316" i="1"/>
  <c r="Y3332" i="1"/>
  <c r="Y3348" i="1"/>
  <c r="Y3364" i="1"/>
  <c r="Y3380" i="1"/>
  <c r="Y3396" i="1"/>
  <c r="Y3412" i="1"/>
  <c r="Y3428" i="1"/>
  <c r="Y3444" i="1"/>
  <c r="Y3460" i="1"/>
  <c r="Y3476" i="1"/>
  <c r="Y3492" i="1"/>
  <c r="Y3508" i="1"/>
  <c r="Y3524" i="1"/>
  <c r="Y3540" i="1"/>
  <c r="Y3555" i="1"/>
  <c r="Y3565" i="1"/>
  <c r="Y3576" i="1"/>
  <c r="Y3587" i="1"/>
  <c r="Y3597" i="1"/>
  <c r="Y3608" i="1"/>
  <c r="Y3619" i="1"/>
  <c r="Y3628" i="1"/>
  <c r="Y3636" i="1"/>
  <c r="Y3644" i="1"/>
  <c r="Y3652" i="1"/>
  <c r="Y3660" i="1"/>
  <c r="Y3668" i="1"/>
  <c r="Y3676" i="1"/>
  <c r="Y3684" i="1"/>
  <c r="Y3692" i="1"/>
  <c r="Y3700" i="1"/>
  <c r="Y3708" i="1"/>
  <c r="Y3716" i="1"/>
  <c r="Y3724" i="1"/>
  <c r="Y3732" i="1"/>
  <c r="Y3740" i="1"/>
  <c r="Y3748" i="1"/>
  <c r="Y3756" i="1"/>
  <c r="Y3764" i="1"/>
  <c r="Y3772" i="1"/>
  <c r="Y3780" i="1"/>
  <c r="Y3788" i="1"/>
  <c r="Y3796" i="1"/>
  <c r="Y3804" i="1"/>
  <c r="Y3812" i="1"/>
  <c r="Y3820" i="1"/>
  <c r="Y3828" i="1"/>
  <c r="Y3836" i="1"/>
  <c r="Y3844" i="1"/>
  <c r="Y3852" i="1"/>
  <c r="Y3860" i="1"/>
  <c r="Y3868" i="1"/>
  <c r="Y3876" i="1"/>
  <c r="Y3884" i="1"/>
  <c r="Y3892" i="1"/>
  <c r="Y3900" i="1"/>
  <c r="Y3908" i="1"/>
  <c r="Y3916" i="1"/>
  <c r="Y3924" i="1"/>
  <c r="Y3932" i="1"/>
  <c r="Y3940" i="1"/>
  <c r="Y2094" i="1"/>
  <c r="Y2260" i="1"/>
  <c r="Y2422" i="1"/>
  <c r="Y2606" i="1"/>
  <c r="Y2707" i="1"/>
  <c r="Y2748" i="1"/>
  <c r="Y2794" i="1"/>
  <c r="Y2835" i="1"/>
  <c r="Y2876" i="1"/>
  <c r="Y2922" i="1"/>
  <c r="Y2963" i="1"/>
  <c r="Y3004" i="1"/>
  <c r="Y3050" i="1"/>
  <c r="Y3091" i="1"/>
  <c r="Y3132" i="1"/>
  <c r="Y3178" i="1"/>
  <c r="Y3205" i="1"/>
  <c r="Y3221" i="1"/>
  <c r="Y3237" i="1"/>
  <c r="Y3253" i="1"/>
  <c r="Y3269" i="1"/>
  <c r="Y3285" i="1"/>
  <c r="Y3301" i="1"/>
  <c r="Y3317" i="1"/>
  <c r="Y3333" i="1"/>
  <c r="Y3349" i="1"/>
  <c r="Y3365" i="1"/>
  <c r="Y3381" i="1"/>
  <c r="Y3397" i="1"/>
  <c r="Y3413" i="1"/>
  <c r="Y3429" i="1"/>
  <c r="Y3445" i="1"/>
  <c r="Y3461" i="1"/>
  <c r="Y3477" i="1"/>
  <c r="Y3493" i="1"/>
  <c r="Y3509" i="1"/>
  <c r="Y3525" i="1"/>
  <c r="Y3541" i="1"/>
  <c r="Y3556" i="1"/>
  <c r="Y3566" i="1"/>
  <c r="Y3577" i="1"/>
  <c r="Y3588" i="1"/>
  <c r="Y3598" i="1"/>
  <c r="Y3609" i="1"/>
  <c r="Y3620" i="1"/>
  <c r="Y3629" i="1"/>
  <c r="Y3637" i="1"/>
  <c r="Y3645" i="1"/>
  <c r="Y3653" i="1"/>
  <c r="Y3661" i="1"/>
  <c r="Y3669" i="1"/>
  <c r="Y3677" i="1"/>
  <c r="Y3685" i="1"/>
  <c r="Y3693" i="1"/>
  <c r="Y3701" i="1"/>
  <c r="Y3709" i="1"/>
  <c r="Y3717" i="1"/>
  <c r="Y3725" i="1"/>
  <c r="Y3733" i="1"/>
  <c r="Y3741" i="1"/>
  <c r="Y3749" i="1"/>
  <c r="Y3757" i="1"/>
  <c r="Y3765" i="1"/>
  <c r="Y3773" i="1"/>
  <c r="Y3781" i="1"/>
  <c r="Y3789" i="1"/>
  <c r="Y3797" i="1"/>
  <c r="Y3805" i="1"/>
  <c r="Y3813" i="1"/>
  <c r="Y3821" i="1"/>
  <c r="Y3829" i="1"/>
  <c r="Y3837" i="1"/>
  <c r="Y3845" i="1"/>
  <c r="Y2132" i="1"/>
  <c r="Y2294" i="1"/>
  <c r="Y2478" i="1"/>
  <c r="Y2644" i="1"/>
  <c r="Y2716" i="1"/>
  <c r="Y2762" i="1"/>
  <c r="Y2803" i="1"/>
  <c r="Y2844" i="1"/>
  <c r="Y2890" i="1"/>
  <c r="Y2931" i="1"/>
  <c r="Y2972" i="1"/>
  <c r="Y3018" i="1"/>
  <c r="Y3059" i="1"/>
  <c r="Y3100" i="1"/>
  <c r="Y3146" i="1"/>
  <c r="Y3187" i="1"/>
  <c r="Y3209" i="1"/>
  <c r="Y3225" i="1"/>
  <c r="Y3241" i="1"/>
  <c r="Y3257" i="1"/>
  <c r="Y3273" i="1"/>
  <c r="Y3289" i="1"/>
  <c r="Y3305" i="1"/>
  <c r="Y3321" i="1"/>
  <c r="Y3337" i="1"/>
  <c r="Y3353" i="1"/>
  <c r="Y3369" i="1"/>
  <c r="Y3385" i="1"/>
  <c r="Y3401" i="1"/>
  <c r="Y3417" i="1"/>
  <c r="Y3433" i="1"/>
  <c r="Y3449" i="1"/>
  <c r="Y3465" i="1"/>
  <c r="Y3481" i="1"/>
  <c r="Y3497" i="1"/>
  <c r="Y3513" i="1"/>
  <c r="Y3529" i="1"/>
  <c r="Y3545" i="1"/>
  <c r="Y3558" i="1"/>
  <c r="Y3569" i="1"/>
  <c r="Y3580" i="1"/>
  <c r="Y3590" i="1"/>
  <c r="Y3601" i="1"/>
  <c r="Y3612" i="1"/>
  <c r="Y3622" i="1"/>
  <c r="Y3631" i="1"/>
  <c r="Y3639" i="1"/>
  <c r="Y3647" i="1"/>
  <c r="Y3655" i="1"/>
  <c r="Y3663" i="1"/>
  <c r="Y3671" i="1"/>
  <c r="Y3679" i="1"/>
  <c r="Y3687" i="1"/>
  <c r="Y3695" i="1"/>
  <c r="Y3703" i="1"/>
  <c r="Y3711" i="1"/>
  <c r="Y3719" i="1"/>
  <c r="Y3727" i="1"/>
  <c r="Y3735" i="1"/>
  <c r="Y3743" i="1"/>
  <c r="Y3751" i="1"/>
  <c r="Y3759" i="1"/>
  <c r="Y3767" i="1"/>
  <c r="Y3775" i="1"/>
  <c r="Y3783" i="1"/>
  <c r="Y3791" i="1"/>
  <c r="Y3799" i="1"/>
  <c r="Y3807" i="1"/>
  <c r="Y3815" i="1"/>
  <c r="Y3823" i="1"/>
  <c r="Y3831" i="1"/>
  <c r="Y3839" i="1"/>
  <c r="Y3847" i="1"/>
  <c r="Y3855" i="1"/>
  <c r="Y3863" i="1"/>
  <c r="Y3871" i="1"/>
  <c r="Y3879" i="1"/>
  <c r="Y3887" i="1"/>
  <c r="Y3895" i="1"/>
  <c r="Y3903" i="1"/>
  <c r="Y3911" i="1"/>
  <c r="Y3919" i="1"/>
  <c r="Y3927" i="1"/>
  <c r="Y3935" i="1"/>
  <c r="Y3943" i="1"/>
  <c r="Y2100" i="1"/>
  <c r="Y2446" i="1"/>
  <c r="Y2708" i="1"/>
  <c r="Y2795" i="1"/>
  <c r="Y2882" i="1"/>
  <c r="Y2964" i="1"/>
  <c r="Y3051" i="1"/>
  <c r="Y3138" i="1"/>
  <c r="Y3206" i="1"/>
  <c r="Y3238" i="1"/>
  <c r="Y3270" i="1"/>
  <c r="Y3302" i="1"/>
  <c r="Y3334" i="1"/>
  <c r="Y3366" i="1"/>
  <c r="Y3398" i="1"/>
  <c r="Y3430" i="1"/>
  <c r="Y3462" i="1"/>
  <c r="Y3494" i="1"/>
  <c r="Y3526" i="1"/>
  <c r="Y3557" i="1"/>
  <c r="Y3579" i="1"/>
  <c r="Y3600" i="1"/>
  <c r="Y3621" i="1"/>
  <c r="Y3638" i="1"/>
  <c r="Y3654" i="1"/>
  <c r="Y3670" i="1"/>
  <c r="Y3686" i="1"/>
  <c r="Y3702" i="1"/>
  <c r="Y3718" i="1"/>
  <c r="Y3734" i="1"/>
  <c r="Y3750" i="1"/>
  <c r="Y3766" i="1"/>
  <c r="Y2164" i="1"/>
  <c r="Y2510" i="1"/>
  <c r="Y2724" i="1"/>
  <c r="Y2811" i="1"/>
  <c r="Y2898" i="1"/>
  <c r="Y2980" i="1"/>
  <c r="Y3067" i="1"/>
  <c r="Y3154" i="1"/>
  <c r="Y3212" i="1"/>
  <c r="Y3244" i="1"/>
  <c r="Y3276" i="1"/>
  <c r="Y3308" i="1"/>
  <c r="Y3340" i="1"/>
  <c r="Y3372" i="1"/>
  <c r="Y3404" i="1"/>
  <c r="Y3436" i="1"/>
  <c r="Y3468" i="1"/>
  <c r="Y3500" i="1"/>
  <c r="Y3532" i="1"/>
  <c r="Y3560" i="1"/>
  <c r="Y3581" i="1"/>
  <c r="Y3603" i="1"/>
  <c r="Y3624" i="1"/>
  <c r="Y3640" i="1"/>
  <c r="Y3656" i="1"/>
  <c r="Y3672" i="1"/>
  <c r="Y3688" i="1"/>
  <c r="Y3704" i="1"/>
  <c r="Y3720" i="1"/>
  <c r="Y3736" i="1"/>
  <c r="Y3752" i="1"/>
  <c r="Y3768" i="1"/>
  <c r="Y2166" i="1"/>
  <c r="Y2516" i="1"/>
  <c r="Y2730" i="1"/>
  <c r="Y2812" i="1"/>
  <c r="Y2899" i="1"/>
  <c r="Y2986" i="1"/>
  <c r="Y3068" i="1"/>
  <c r="Y3155" i="1"/>
  <c r="Y3213" i="1"/>
  <c r="Y3245" i="1"/>
  <c r="Y3277" i="1"/>
  <c r="Y3309" i="1"/>
  <c r="Y3341" i="1"/>
  <c r="Y3373" i="1"/>
  <c r="Y3405" i="1"/>
  <c r="Y3437" i="1"/>
  <c r="Y3469" i="1"/>
  <c r="Y3501" i="1"/>
  <c r="Y3533" i="1"/>
  <c r="Y3561" i="1"/>
  <c r="Y3582" i="1"/>
  <c r="Y3604" i="1"/>
  <c r="Y3625" i="1"/>
  <c r="Y3641" i="1"/>
  <c r="Y3657" i="1"/>
  <c r="Y3673" i="1"/>
  <c r="Y3689" i="1"/>
  <c r="Y3705" i="1"/>
  <c r="Y3721" i="1"/>
  <c r="Y3737" i="1"/>
  <c r="Y3753" i="1"/>
  <c r="Y3769" i="1"/>
  <c r="Y3785" i="1"/>
  <c r="Y3801" i="1"/>
  <c r="Y3817" i="1"/>
  <c r="Y3833" i="1"/>
  <c r="Y3849" i="1"/>
  <c r="Y3862" i="1"/>
  <c r="Y3874" i="1"/>
  <c r="Y3886" i="1"/>
  <c r="Y3897" i="1"/>
  <c r="Y3907" i="1"/>
  <c r="Y3918" i="1"/>
  <c r="Y3929" i="1"/>
  <c r="Y3939" i="1"/>
  <c r="Y3949" i="1"/>
  <c r="Y3957" i="1"/>
  <c r="Y3965" i="1"/>
  <c r="Y3973" i="1"/>
  <c r="Y3981" i="1"/>
  <c r="Y3989" i="1"/>
  <c r="Y3997" i="1"/>
  <c r="Y6" i="1"/>
  <c r="Y14" i="1"/>
  <c r="Y22" i="1"/>
  <c r="Y30" i="1"/>
  <c r="Y38" i="1"/>
  <c r="Y46" i="1"/>
  <c r="Y54" i="1"/>
  <c r="Y62" i="1"/>
  <c r="Y70" i="1"/>
  <c r="Y2190" i="1"/>
  <c r="Y2518" i="1"/>
  <c r="Y2731" i="1"/>
  <c r="Y2818" i="1"/>
  <c r="Y2900" i="1"/>
  <c r="Y2987" i="1"/>
  <c r="Y3074" i="1"/>
  <c r="Y3156" i="1"/>
  <c r="Y3214" i="1"/>
  <c r="Y3246" i="1"/>
  <c r="Y3278" i="1"/>
  <c r="Y3310" i="1"/>
  <c r="Y3342" i="1"/>
  <c r="Y3374" i="1"/>
  <c r="Y3406" i="1"/>
  <c r="Y3438" i="1"/>
  <c r="Y3470" i="1"/>
  <c r="Y3502" i="1"/>
  <c r="Y3534" i="1"/>
  <c r="Y3563" i="1"/>
  <c r="Y3584" i="1"/>
  <c r="Y3605" i="1"/>
  <c r="Y3626" i="1"/>
  <c r="Y3642" i="1"/>
  <c r="Y3658" i="1"/>
  <c r="Y3674" i="1"/>
  <c r="Y3690" i="1"/>
  <c r="Y3706" i="1"/>
  <c r="Y3722" i="1"/>
  <c r="Y3738" i="1"/>
  <c r="Y3754" i="1"/>
  <c r="Y3770" i="1"/>
  <c r="Y3786" i="1"/>
  <c r="Y3802" i="1"/>
  <c r="Y3818" i="1"/>
  <c r="Y3834" i="1"/>
  <c r="Y3850" i="1"/>
  <c r="Y3864" i="1"/>
  <c r="Y3877" i="1"/>
  <c r="Y3888" i="1"/>
  <c r="Y3898" i="1"/>
  <c r="Y3909" i="1"/>
  <c r="Y3920" i="1"/>
  <c r="Y3930" i="1"/>
  <c r="Y3941" i="1"/>
  <c r="Y3950" i="1"/>
  <c r="Y3958" i="1"/>
  <c r="Y3966" i="1"/>
  <c r="Y3974" i="1"/>
  <c r="Y3982" i="1"/>
  <c r="Y3990" i="1"/>
  <c r="Y3998" i="1"/>
  <c r="Y7" i="1"/>
  <c r="Y15" i="1"/>
  <c r="Y23" i="1"/>
  <c r="Y31" i="1"/>
  <c r="Y39" i="1"/>
  <c r="Y47" i="1"/>
  <c r="Y55" i="1"/>
  <c r="Y63" i="1"/>
  <c r="Y71" i="1"/>
  <c r="Y79" i="1"/>
  <c r="Y87" i="1"/>
  <c r="Y95" i="1"/>
  <c r="Y103" i="1"/>
  <c r="Y111" i="1"/>
  <c r="Y2262" i="1"/>
  <c r="Y2612" i="1"/>
  <c r="Y2754" i="1"/>
  <c r="Y2836" i="1"/>
  <c r="Y2923" i="1"/>
  <c r="Y3010" i="1"/>
  <c r="Y3092" i="1"/>
  <c r="Y3179" i="1"/>
  <c r="Y3222" i="1"/>
  <c r="Y3254" i="1"/>
  <c r="Y3286" i="1"/>
  <c r="Y3318" i="1"/>
  <c r="Y3350" i="1"/>
  <c r="Y3382" i="1"/>
  <c r="Y3414" i="1"/>
  <c r="Y3446" i="1"/>
  <c r="Y3478" i="1"/>
  <c r="Y3510" i="1"/>
  <c r="Y3542" i="1"/>
  <c r="Y3568" i="1"/>
  <c r="Y3589" i="1"/>
  <c r="Y3611" i="1"/>
  <c r="Y3630" i="1"/>
  <c r="Y3646" i="1"/>
  <c r="Y3662" i="1"/>
  <c r="Y3678" i="1"/>
  <c r="Y3694" i="1"/>
  <c r="Y3710" i="1"/>
  <c r="Y3726" i="1"/>
  <c r="Y3742" i="1"/>
  <c r="Y3758" i="1"/>
  <c r="Y3774" i="1"/>
  <c r="Y3790" i="1"/>
  <c r="Y3806" i="1"/>
  <c r="Y3822" i="1"/>
  <c r="Y3838" i="1"/>
  <c r="Y3853" i="1"/>
  <c r="Y3865" i="1"/>
  <c r="Y3878" i="1"/>
  <c r="Y3889" i="1"/>
  <c r="Y3899" i="1"/>
  <c r="Y3910" i="1"/>
  <c r="Y3921" i="1"/>
  <c r="Y3931" i="1"/>
  <c r="Y3942" i="1"/>
  <c r="Y3951" i="1"/>
  <c r="Y3959" i="1"/>
  <c r="Y3967" i="1"/>
  <c r="Y3975" i="1"/>
  <c r="Y3983" i="1"/>
  <c r="Y3991" i="1"/>
  <c r="Y3999" i="1"/>
  <c r="Y8" i="1"/>
  <c r="Y16" i="1"/>
  <c r="Y24" i="1"/>
  <c r="Y32" i="1"/>
  <c r="Y40" i="1"/>
  <c r="Y48" i="1"/>
  <c r="Y56" i="1"/>
  <c r="Y64" i="1"/>
  <c r="Y72" i="1"/>
  <c r="Y80" i="1"/>
  <c r="Y88" i="1"/>
  <c r="Y96" i="1"/>
  <c r="Y104" i="1"/>
  <c r="Y112" i="1"/>
  <c r="Y120" i="1"/>
  <c r="Y128" i="1"/>
  <c r="Y136" i="1"/>
  <c r="Y144" i="1"/>
  <c r="Y152" i="1"/>
  <c r="Y160" i="1"/>
  <c r="Y168" i="1"/>
  <c r="Y176" i="1"/>
  <c r="Y184" i="1"/>
  <c r="Y192" i="1"/>
  <c r="Y200" i="1"/>
  <c r="Y208" i="1"/>
  <c r="Y216" i="1"/>
  <c r="Y224" i="1"/>
  <c r="Y232" i="1"/>
  <c r="Y240" i="1"/>
  <c r="Y248" i="1"/>
  <c r="Y256" i="1"/>
  <c r="Y264" i="1"/>
  <c r="Y2350" i="1"/>
  <c r="Y2678" i="1"/>
  <c r="Y2771" i="1"/>
  <c r="Y2858" i="1"/>
  <c r="Y2940" i="1"/>
  <c r="Y3027" i="1"/>
  <c r="Y3114" i="1"/>
  <c r="Y3196" i="1"/>
  <c r="Y3229" i="1"/>
  <c r="Y3261" i="1"/>
  <c r="Y3293" i="1"/>
  <c r="Y3325" i="1"/>
  <c r="Y3357" i="1"/>
  <c r="Y3389" i="1"/>
  <c r="Y3421" i="1"/>
  <c r="Y3453" i="1"/>
  <c r="Y3485" i="1"/>
  <c r="Y3517" i="1"/>
  <c r="Y3549" i="1"/>
  <c r="Y3572" i="1"/>
  <c r="Y3593" i="1"/>
  <c r="Y3614" i="1"/>
  <c r="Y3633" i="1"/>
  <c r="Y3649" i="1"/>
  <c r="Y3665" i="1"/>
  <c r="Y3681" i="1"/>
  <c r="Y3697" i="1"/>
  <c r="Y3713" i="1"/>
  <c r="Y3729" i="1"/>
  <c r="Y3745" i="1"/>
  <c r="Y3761" i="1"/>
  <c r="Y3777" i="1"/>
  <c r="Y3793" i="1"/>
  <c r="Y3809" i="1"/>
  <c r="Y3825" i="1"/>
  <c r="Y3841" i="1"/>
  <c r="Y3856" i="1"/>
  <c r="Y3869" i="1"/>
  <c r="Y3881" i="1"/>
  <c r="Y3891" i="1"/>
  <c r="Y3902" i="1"/>
  <c r="Y3913" i="1"/>
  <c r="Y3923" i="1"/>
  <c r="Y3934" i="1"/>
  <c r="Y3945" i="1"/>
  <c r="Y3953" i="1"/>
  <c r="Y3961" i="1"/>
  <c r="Y3969" i="1"/>
  <c r="Y3977" i="1"/>
  <c r="Y3985" i="1"/>
  <c r="Y3993" i="1"/>
  <c r="Y4001" i="1"/>
  <c r="Y10" i="1"/>
  <c r="Y18" i="1"/>
  <c r="Y26" i="1"/>
  <c r="Y34" i="1"/>
  <c r="Y42" i="1"/>
  <c r="Y50" i="1"/>
  <c r="Y58" i="1"/>
  <c r="Y66" i="1"/>
  <c r="Y74" i="1"/>
  <c r="Y82" i="1"/>
  <c r="Y90" i="1"/>
  <c r="Y98" i="1"/>
  <c r="Y106" i="1"/>
  <c r="Y114" i="1"/>
  <c r="Y2326" i="1"/>
  <c r="Y2939" i="1"/>
  <c r="Y3228" i="1"/>
  <c r="Y3356" i="1"/>
  <c r="Y3484" i="1"/>
  <c r="Y3592" i="1"/>
  <c r="Y3664" i="1"/>
  <c r="Y3728" i="1"/>
  <c r="Y3782" i="1"/>
  <c r="Y3814" i="1"/>
  <c r="Y3846" i="1"/>
  <c r="Y3872" i="1"/>
  <c r="Y3894" i="1"/>
  <c r="Y3915" i="1"/>
  <c r="Y3937" i="1"/>
  <c r="Y3955" i="1"/>
  <c r="Y3971" i="1"/>
  <c r="Y3987" i="1"/>
  <c r="Y4003" i="1"/>
  <c r="Y20" i="1"/>
  <c r="Y36" i="1"/>
  <c r="Y52" i="1"/>
  <c r="Y68" i="1"/>
  <c r="Y83" i="1"/>
  <c r="Y94" i="1"/>
  <c r="Y108" i="1"/>
  <c r="Y119" i="1"/>
  <c r="Y129" i="1"/>
  <c r="Y138" i="1"/>
  <c r="Y147" i="1"/>
  <c r="Y156" i="1"/>
  <c r="Y165" i="1"/>
  <c r="Y174" i="1"/>
  <c r="Y183" i="1"/>
  <c r="Y193" i="1"/>
  <c r="Y202" i="1"/>
  <c r="Y211" i="1"/>
  <c r="Y220" i="1"/>
  <c r="Y229" i="1"/>
  <c r="Y238" i="1"/>
  <c r="Y247" i="1"/>
  <c r="Y257" i="1"/>
  <c r="Y266" i="1"/>
  <c r="Y274" i="1"/>
  <c r="Y282" i="1"/>
  <c r="Y290" i="1"/>
  <c r="Y298" i="1"/>
  <c r="Y306" i="1"/>
  <c r="Y314" i="1"/>
  <c r="Y322" i="1"/>
  <c r="Y330" i="1"/>
  <c r="Y338" i="1"/>
  <c r="Y346" i="1"/>
  <c r="Y354" i="1"/>
  <c r="Y362" i="1"/>
  <c r="Y370" i="1"/>
  <c r="Y378" i="1"/>
  <c r="Y386" i="1"/>
  <c r="Y394" i="1"/>
  <c r="Y402" i="1"/>
  <c r="Y410" i="1"/>
  <c r="Y418" i="1"/>
  <c r="Y426" i="1"/>
  <c r="Y434" i="1"/>
  <c r="Y442" i="1"/>
  <c r="Y450" i="1"/>
  <c r="Y458" i="1"/>
  <c r="Y466" i="1"/>
  <c r="Y474" i="1"/>
  <c r="Y482" i="1"/>
  <c r="Y490" i="1"/>
  <c r="Y498" i="1"/>
  <c r="Y506" i="1"/>
  <c r="Y514" i="1"/>
  <c r="Y522" i="1"/>
  <c r="Y530" i="1"/>
  <c r="Y538" i="1"/>
  <c r="Y546" i="1"/>
  <c r="Y554" i="1"/>
  <c r="Y562" i="1"/>
  <c r="Y570" i="1"/>
  <c r="Y578" i="1"/>
  <c r="Y586" i="1"/>
  <c r="Y594" i="1"/>
  <c r="Y602" i="1"/>
  <c r="Y610" i="1"/>
  <c r="Y618" i="1"/>
  <c r="Y626" i="1"/>
  <c r="Y634" i="1"/>
  <c r="Y642" i="1"/>
  <c r="Y650" i="1"/>
  <c r="Y658" i="1"/>
  <c r="Y666" i="1"/>
  <c r="Y674" i="1"/>
  <c r="Y682" i="1"/>
  <c r="Y690" i="1"/>
  <c r="Y698" i="1"/>
  <c r="Y706" i="1"/>
  <c r="Y714" i="1"/>
  <c r="Y722" i="1"/>
  <c r="Y730" i="1"/>
  <c r="Y738" i="1"/>
  <c r="Y746" i="1"/>
  <c r="Y754" i="1"/>
  <c r="Y762" i="1"/>
  <c r="Y770" i="1"/>
  <c r="Y778" i="1"/>
  <c r="Y786" i="1"/>
  <c r="Y794" i="1"/>
  <c r="Y802" i="1"/>
  <c r="Y810" i="1"/>
  <c r="Y818" i="1"/>
  <c r="Y826" i="1"/>
  <c r="Y834" i="1"/>
  <c r="Y842" i="1"/>
  <c r="Y850" i="1"/>
  <c r="Y858" i="1"/>
  <c r="Y866" i="1"/>
  <c r="Y874" i="1"/>
  <c r="Y882" i="1"/>
  <c r="Y890" i="1"/>
  <c r="Y898" i="1"/>
  <c r="Y906" i="1"/>
  <c r="Y914" i="1"/>
  <c r="Y922" i="1"/>
  <c r="Y930" i="1"/>
  <c r="Y938" i="1"/>
  <c r="Y946" i="1"/>
  <c r="Y954" i="1"/>
  <c r="Y962" i="1"/>
  <c r="Y970" i="1"/>
  <c r="Y978" i="1"/>
  <c r="Y986" i="1"/>
  <c r="Y994" i="1"/>
  <c r="Y1002" i="1"/>
  <c r="Y1010" i="1"/>
  <c r="Y1018" i="1"/>
  <c r="Y1026" i="1"/>
  <c r="Y1034" i="1"/>
  <c r="Y1042" i="1"/>
  <c r="Y1050" i="1"/>
  <c r="Y1058" i="1"/>
  <c r="Y1066" i="1"/>
  <c r="Y1074" i="1"/>
  <c r="Y1082" i="1"/>
  <c r="Y1090" i="1"/>
  <c r="Y1098" i="1"/>
  <c r="Y1106" i="1"/>
  <c r="Y1114" i="1"/>
  <c r="Y1122" i="1"/>
  <c r="Y1130" i="1"/>
  <c r="Y1138" i="1"/>
  <c r="Y1146" i="1"/>
  <c r="Y1154" i="1"/>
  <c r="Y1162" i="1"/>
  <c r="Y1170" i="1"/>
  <c r="Y1178" i="1"/>
  <c r="Y1186" i="1"/>
  <c r="Y1194" i="1"/>
  <c r="Y1202" i="1"/>
  <c r="Y1210" i="1"/>
  <c r="Y1218" i="1"/>
  <c r="Y1226" i="1"/>
  <c r="Y1234" i="1"/>
  <c r="Y1242" i="1"/>
  <c r="Y1250" i="1"/>
  <c r="Y1258" i="1"/>
  <c r="Y1266" i="1"/>
  <c r="Y1274" i="1"/>
  <c r="Y1282" i="1"/>
  <c r="Y2356" i="1"/>
  <c r="Y2946" i="1"/>
  <c r="Y3230" i="1"/>
  <c r="Y3358" i="1"/>
  <c r="Y3486" i="1"/>
  <c r="Y3595" i="1"/>
  <c r="Y3666" i="1"/>
  <c r="Y3730" i="1"/>
  <c r="Y3784" i="1"/>
  <c r="Y3816" i="1"/>
  <c r="Y3848" i="1"/>
  <c r="Y3873" i="1"/>
  <c r="Y3896" i="1"/>
  <c r="Y3917" i="1"/>
  <c r="Y3938" i="1"/>
  <c r="Y3956" i="1"/>
  <c r="Y3972" i="1"/>
  <c r="Y3988" i="1"/>
  <c r="Y5" i="1"/>
  <c r="Y21" i="1"/>
  <c r="Y37" i="1"/>
  <c r="Y53" i="1"/>
  <c r="Y69" i="1"/>
  <c r="Y84" i="1"/>
  <c r="Y97" i="1"/>
  <c r="Y109" i="1"/>
  <c r="Y121" i="1"/>
  <c r="Y130" i="1"/>
  <c r="Y139" i="1"/>
  <c r="Y148" i="1"/>
  <c r="Y157" i="1"/>
  <c r="Y166" i="1"/>
  <c r="Y175" i="1"/>
  <c r="Y185" i="1"/>
  <c r="Y194" i="1"/>
  <c r="Y203" i="1"/>
  <c r="Y212" i="1"/>
  <c r="Y221" i="1"/>
  <c r="Y230" i="1"/>
  <c r="Y239" i="1"/>
  <c r="Y249" i="1"/>
  <c r="Y258" i="1"/>
  <c r="Y267" i="1"/>
  <c r="Y275" i="1"/>
  <c r="Y283" i="1"/>
  <c r="Y291" i="1"/>
  <c r="Y299" i="1"/>
  <c r="Y307" i="1"/>
  <c r="Y315" i="1"/>
  <c r="Y323" i="1"/>
  <c r="Y331" i="1"/>
  <c r="Y339" i="1"/>
  <c r="Y347" i="1"/>
  <c r="Y355" i="1"/>
  <c r="Y363" i="1"/>
  <c r="Y371" i="1"/>
  <c r="Y379" i="1"/>
  <c r="Y387" i="1"/>
  <c r="Y395" i="1"/>
  <c r="Y403" i="1"/>
  <c r="Y411" i="1"/>
  <c r="Y419" i="1"/>
  <c r="Y427" i="1"/>
  <c r="Y435" i="1"/>
  <c r="Y443" i="1"/>
  <c r="Y451" i="1"/>
  <c r="Y459" i="1"/>
  <c r="Y467" i="1"/>
  <c r="Y475" i="1"/>
  <c r="Y483" i="1"/>
  <c r="Y491" i="1"/>
  <c r="Y499" i="1"/>
  <c r="Y507" i="1"/>
  <c r="Y515" i="1"/>
  <c r="Y523" i="1"/>
  <c r="Y531" i="1"/>
  <c r="Y539" i="1"/>
  <c r="Y547" i="1"/>
  <c r="Y555" i="1"/>
  <c r="Y563" i="1"/>
  <c r="Y571" i="1"/>
  <c r="Y579" i="1"/>
  <c r="Y587" i="1"/>
  <c r="Y595" i="1"/>
  <c r="Y603" i="1"/>
  <c r="Y611" i="1"/>
  <c r="Y619" i="1"/>
  <c r="Y627" i="1"/>
  <c r="Y635" i="1"/>
  <c r="Y643" i="1"/>
  <c r="Y651" i="1"/>
  <c r="Y659" i="1"/>
  <c r="Y667" i="1"/>
  <c r="Y675" i="1"/>
  <c r="Y683" i="1"/>
  <c r="Y691" i="1"/>
  <c r="Y699" i="1"/>
  <c r="Y707" i="1"/>
  <c r="Y715" i="1"/>
  <c r="Y723" i="1"/>
  <c r="Y731" i="1"/>
  <c r="Y739" i="1"/>
  <c r="Y747" i="1"/>
  <c r="Y755" i="1"/>
  <c r="Y763" i="1"/>
  <c r="Y771" i="1"/>
  <c r="Y779" i="1"/>
  <c r="Y787" i="1"/>
  <c r="Y795" i="1"/>
  <c r="Y803" i="1"/>
  <c r="Y811" i="1"/>
  <c r="Y819" i="1"/>
  <c r="Y827" i="1"/>
  <c r="Y835" i="1"/>
  <c r="Y843" i="1"/>
  <c r="Y851" i="1"/>
  <c r="Y859" i="1"/>
  <c r="Y867" i="1"/>
  <c r="Y875" i="1"/>
  <c r="Y883" i="1"/>
  <c r="Y891" i="1"/>
  <c r="Y899" i="1"/>
  <c r="Y907" i="1"/>
  <c r="Y915" i="1"/>
  <c r="Y923" i="1"/>
  <c r="Y931" i="1"/>
  <c r="Y939" i="1"/>
  <c r="Y947" i="1"/>
  <c r="Y955" i="1"/>
  <c r="Y963" i="1"/>
  <c r="Y971" i="1"/>
  <c r="Y979" i="1"/>
  <c r="Y987" i="1"/>
  <c r="Y995" i="1"/>
  <c r="Y1003" i="1"/>
  <c r="Y1011" i="1"/>
  <c r="Y1019" i="1"/>
  <c r="Y1027" i="1"/>
  <c r="Y1035" i="1"/>
  <c r="Y1043" i="1"/>
  <c r="Y1051" i="1"/>
  <c r="Y1059" i="1"/>
  <c r="Y1067" i="1"/>
  <c r="Y1075" i="1"/>
  <c r="Y1083" i="1"/>
  <c r="Y1091" i="1"/>
  <c r="Y1099" i="1"/>
  <c r="Y1107" i="1"/>
  <c r="Y1115" i="1"/>
  <c r="Y1123" i="1"/>
  <c r="Y1131" i="1"/>
  <c r="Y1139" i="1"/>
  <c r="Y1147" i="1"/>
  <c r="Y1155" i="1"/>
  <c r="Y1163" i="1"/>
  <c r="Y1171" i="1"/>
  <c r="Y1179" i="1"/>
  <c r="Y1187" i="1"/>
  <c r="Y1195" i="1"/>
  <c r="Y1203" i="1"/>
  <c r="Y1211" i="1"/>
  <c r="Y1219" i="1"/>
  <c r="Y1227" i="1"/>
  <c r="Y1235" i="1"/>
  <c r="Y1243" i="1"/>
  <c r="Y1251" i="1"/>
  <c r="Y1259" i="1"/>
  <c r="Y1267" i="1"/>
  <c r="Y1275" i="1"/>
  <c r="Y1283" i="1"/>
  <c r="Y2676" i="1"/>
  <c r="Y3026" i="1"/>
  <c r="Y3260" i="1"/>
  <c r="Y3388" i="1"/>
  <c r="Y3516" i="1"/>
  <c r="Y3613" i="1"/>
  <c r="Y3680" i="1"/>
  <c r="Y3744" i="1"/>
  <c r="Y3792" i="1"/>
  <c r="Y3824" i="1"/>
  <c r="Y3854" i="1"/>
  <c r="Y3880" i="1"/>
  <c r="Y3901" i="1"/>
  <c r="Y3922" i="1"/>
  <c r="Y3944" i="1"/>
  <c r="Y3960" i="1"/>
  <c r="Y3976" i="1"/>
  <c r="Y3992" i="1"/>
  <c r="Y9" i="1"/>
  <c r="Y25" i="1"/>
  <c r="Y41" i="1"/>
  <c r="Y57" i="1"/>
  <c r="Y73" i="1"/>
  <c r="Y85" i="1"/>
  <c r="Y99" i="1"/>
  <c r="Y110" i="1"/>
  <c r="Y122" i="1"/>
  <c r="Y131" i="1"/>
  <c r="Y140" i="1"/>
  <c r="Y149" i="1"/>
  <c r="Y158" i="1"/>
  <c r="Y167" i="1"/>
  <c r="Y177" i="1"/>
  <c r="Y186" i="1"/>
  <c r="Y195" i="1"/>
  <c r="Y204" i="1"/>
  <c r="Y213" i="1"/>
  <c r="Y222" i="1"/>
  <c r="Y231" i="1"/>
  <c r="Y241" i="1"/>
  <c r="Y250" i="1"/>
  <c r="Y259" i="1"/>
  <c r="Y268" i="1"/>
  <c r="Y276" i="1"/>
  <c r="Y284" i="1"/>
  <c r="Y292" i="1"/>
  <c r="Y300" i="1"/>
  <c r="Y308" i="1"/>
  <c r="Y316" i="1"/>
  <c r="Y324" i="1"/>
  <c r="Y332" i="1"/>
  <c r="Y340" i="1"/>
  <c r="Y348" i="1"/>
  <c r="Y356" i="1"/>
  <c r="Y364" i="1"/>
  <c r="Y372" i="1"/>
  <c r="Y380" i="1"/>
  <c r="Y388" i="1"/>
  <c r="Y396" i="1"/>
  <c r="Y404" i="1"/>
  <c r="Y412" i="1"/>
  <c r="Y420" i="1"/>
  <c r="Y428" i="1"/>
  <c r="Y436" i="1"/>
  <c r="Y444" i="1"/>
  <c r="Y452" i="1"/>
  <c r="Y460" i="1"/>
  <c r="Y468" i="1"/>
  <c r="Y476" i="1"/>
  <c r="Y484" i="1"/>
  <c r="Y492" i="1"/>
  <c r="Y500" i="1"/>
  <c r="Y508" i="1"/>
  <c r="Y516" i="1"/>
  <c r="Y524" i="1"/>
  <c r="Y532" i="1"/>
  <c r="Y540" i="1"/>
  <c r="Y548" i="1"/>
  <c r="Y556" i="1"/>
  <c r="Y564" i="1"/>
  <c r="Y572" i="1"/>
  <c r="Y580" i="1"/>
  <c r="Y588" i="1"/>
  <c r="Y596" i="1"/>
  <c r="Y604" i="1"/>
  <c r="Y612" i="1"/>
  <c r="Y620" i="1"/>
  <c r="Y628" i="1"/>
  <c r="Y636" i="1"/>
  <c r="Y644" i="1"/>
  <c r="Y652" i="1"/>
  <c r="Y660" i="1"/>
  <c r="Y668" i="1"/>
  <c r="Y676" i="1"/>
  <c r="Y684" i="1"/>
  <c r="Y692" i="1"/>
  <c r="Y700" i="1"/>
  <c r="Y708" i="1"/>
  <c r="Y716" i="1"/>
  <c r="Y724" i="1"/>
  <c r="Y732" i="1"/>
  <c r="Y740" i="1"/>
  <c r="Y748" i="1"/>
  <c r="Y756" i="1"/>
  <c r="Y764" i="1"/>
  <c r="Y772" i="1"/>
  <c r="Y780" i="1"/>
  <c r="Y788" i="1"/>
  <c r="Y796" i="1"/>
  <c r="Y804" i="1"/>
  <c r="Y812" i="1"/>
  <c r="Y820" i="1"/>
  <c r="Y828" i="1"/>
  <c r="Y836" i="1"/>
  <c r="Y844" i="1"/>
  <c r="Y852" i="1"/>
  <c r="Y860" i="1"/>
  <c r="Y868" i="1"/>
  <c r="Y876" i="1"/>
  <c r="Y884" i="1"/>
  <c r="Y892" i="1"/>
  <c r="Y900" i="1"/>
  <c r="Y908" i="1"/>
  <c r="Y916" i="1"/>
  <c r="Y924" i="1"/>
  <c r="Y932" i="1"/>
  <c r="Y940" i="1"/>
  <c r="Y948" i="1"/>
  <c r="Y956" i="1"/>
  <c r="Y964" i="1"/>
  <c r="Y972" i="1"/>
  <c r="Y980" i="1"/>
  <c r="Y988" i="1"/>
  <c r="Y996" i="1"/>
  <c r="Y1004" i="1"/>
  <c r="Y1012" i="1"/>
  <c r="Y1020" i="1"/>
  <c r="Y1028" i="1"/>
  <c r="Y1036" i="1"/>
  <c r="Y1044" i="1"/>
  <c r="Y1052" i="1"/>
  <c r="Y1060" i="1"/>
  <c r="Y1068" i="1"/>
  <c r="Y1076" i="1"/>
  <c r="Y1084" i="1"/>
  <c r="Y1092" i="1"/>
  <c r="Y1100" i="1"/>
  <c r="Y1108" i="1"/>
  <c r="Y1116" i="1"/>
  <c r="Y1124" i="1"/>
  <c r="Y1132" i="1"/>
  <c r="Y1140" i="1"/>
  <c r="Y1148" i="1"/>
  <c r="Y1156" i="1"/>
  <c r="Y1164" i="1"/>
  <c r="Y1172" i="1"/>
  <c r="Y1180" i="1"/>
  <c r="Y1188" i="1"/>
  <c r="Y1196" i="1"/>
  <c r="Y1204" i="1"/>
  <c r="Y1212" i="1"/>
  <c r="Y1220" i="1"/>
  <c r="Y1228" i="1"/>
  <c r="Y1236" i="1"/>
  <c r="Y1244" i="1"/>
  <c r="Y1252" i="1"/>
  <c r="Y1260" i="1"/>
  <c r="Y1268" i="1"/>
  <c r="Y1276" i="1"/>
  <c r="Y1284" i="1"/>
  <c r="Y2690" i="1"/>
  <c r="Y3028" i="1"/>
  <c r="Y3262" i="1"/>
  <c r="Y3390" i="1"/>
  <c r="Y3518" i="1"/>
  <c r="Y3616" i="1"/>
  <c r="Y3682" i="1"/>
  <c r="Y3746" i="1"/>
  <c r="Y3794" i="1"/>
  <c r="Y3826" i="1"/>
  <c r="Y3857" i="1"/>
  <c r="Y3882" i="1"/>
  <c r="Y3904" i="1"/>
  <c r="Y3925" i="1"/>
  <c r="Y3946" i="1"/>
  <c r="Y3962" i="1"/>
  <c r="Y3978" i="1"/>
  <c r="Y3994" i="1"/>
  <c r="Y11" i="1"/>
  <c r="Y27" i="1"/>
  <c r="Y43" i="1"/>
  <c r="Y59" i="1"/>
  <c r="Y75" i="1"/>
  <c r="Y86" i="1"/>
  <c r="Y100" i="1"/>
  <c r="Y113" i="1"/>
  <c r="Y123" i="1"/>
  <c r="Y132" i="1"/>
  <c r="Y141" i="1"/>
  <c r="Y150" i="1"/>
  <c r="Y159" i="1"/>
  <c r="Y169" i="1"/>
  <c r="Y178" i="1"/>
  <c r="Y187" i="1"/>
  <c r="Y196" i="1"/>
  <c r="Y205" i="1"/>
  <c r="Y214" i="1"/>
  <c r="Y223" i="1"/>
  <c r="Y233" i="1"/>
  <c r="Y242" i="1"/>
  <c r="Y251" i="1"/>
  <c r="Y260" i="1"/>
  <c r="Y269" i="1"/>
  <c r="Y277" i="1"/>
  <c r="Y285" i="1"/>
  <c r="Y293" i="1"/>
  <c r="Y301" i="1"/>
  <c r="Y309" i="1"/>
  <c r="Y317" i="1"/>
  <c r="Y325" i="1"/>
  <c r="Y333" i="1"/>
  <c r="Y341" i="1"/>
  <c r="Y349" i="1"/>
  <c r="Y357" i="1"/>
  <c r="Y365" i="1"/>
  <c r="Y373" i="1"/>
  <c r="Y381" i="1"/>
  <c r="Y389" i="1"/>
  <c r="Y397" i="1"/>
  <c r="Y405" i="1"/>
  <c r="Y413" i="1"/>
  <c r="Y421" i="1"/>
  <c r="Y429" i="1"/>
  <c r="Y437" i="1"/>
  <c r="Y445" i="1"/>
  <c r="Y453" i="1"/>
  <c r="Y461" i="1"/>
  <c r="Y469" i="1"/>
  <c r="Y477" i="1"/>
  <c r="Y485" i="1"/>
  <c r="Y493" i="1"/>
  <c r="Y501" i="1"/>
  <c r="Y509" i="1"/>
  <c r="Y517" i="1"/>
  <c r="Y525" i="1"/>
  <c r="Y533" i="1"/>
  <c r="Y541" i="1"/>
  <c r="Y549" i="1"/>
  <c r="Y557" i="1"/>
  <c r="Y565" i="1"/>
  <c r="Y573" i="1"/>
  <c r="Y581" i="1"/>
  <c r="Y589" i="1"/>
  <c r="Y597" i="1"/>
  <c r="Y605" i="1"/>
  <c r="Y613" i="1"/>
  <c r="Y621" i="1"/>
  <c r="Y629" i="1"/>
  <c r="Y637" i="1"/>
  <c r="Y645" i="1"/>
  <c r="Y653" i="1"/>
  <c r="Y661" i="1"/>
  <c r="Y669" i="1"/>
  <c r="Y677" i="1"/>
  <c r="Y685" i="1"/>
  <c r="Y693" i="1"/>
  <c r="Y701" i="1"/>
  <c r="Y709" i="1"/>
  <c r="Y717" i="1"/>
  <c r="Y725" i="1"/>
  <c r="Y733" i="1"/>
  <c r="Y741" i="1"/>
  <c r="Y749" i="1"/>
  <c r="Y757" i="1"/>
  <c r="Y765" i="1"/>
  <c r="Y773" i="1"/>
  <c r="Y781" i="1"/>
  <c r="Y789" i="1"/>
  <c r="Y797" i="1"/>
  <c r="Y805" i="1"/>
  <c r="Y813" i="1"/>
  <c r="Y821" i="1"/>
  <c r="Y829" i="1"/>
  <c r="Y837" i="1"/>
  <c r="Y845" i="1"/>
  <c r="Y853" i="1"/>
  <c r="Y861" i="1"/>
  <c r="Y2770" i="1"/>
  <c r="Y3108" i="1"/>
  <c r="Y3292" i="1"/>
  <c r="Y3420" i="1"/>
  <c r="Y3548" i="1"/>
  <c r="Y3632" i="1"/>
  <c r="Y3696" i="1"/>
  <c r="Y3760" i="1"/>
  <c r="Y3798" i="1"/>
  <c r="Y3830" i="1"/>
  <c r="Y3858" i="1"/>
  <c r="Y3883" i="1"/>
  <c r="Y3905" i="1"/>
  <c r="Y3926" i="1"/>
  <c r="Y3947" i="1"/>
  <c r="Y3963" i="1"/>
  <c r="Y3979" i="1"/>
  <c r="Y3995" i="1"/>
  <c r="Y12" i="1"/>
  <c r="Y28" i="1"/>
  <c r="Y44" i="1"/>
  <c r="Y60" i="1"/>
  <c r="Y76" i="1"/>
  <c r="Y89" i="1"/>
  <c r="Y101" i="1"/>
  <c r="Y115" i="1"/>
  <c r="Y124" i="1"/>
  <c r="Y133" i="1"/>
  <c r="Y142" i="1"/>
  <c r="Y151" i="1"/>
  <c r="Y161" i="1"/>
  <c r="Y170" i="1"/>
  <c r="Y179" i="1"/>
  <c r="Y188" i="1"/>
  <c r="Y197" i="1"/>
  <c r="Y206" i="1"/>
  <c r="Y215" i="1"/>
  <c r="Y225" i="1"/>
  <c r="Y234" i="1"/>
  <c r="Y243" i="1"/>
  <c r="Y252" i="1"/>
  <c r="Y261" i="1"/>
  <c r="Y270" i="1"/>
  <c r="Y278" i="1"/>
  <c r="Y286" i="1"/>
  <c r="Y294" i="1"/>
  <c r="Y302" i="1"/>
  <c r="Y310" i="1"/>
  <c r="Y318" i="1"/>
  <c r="Y326" i="1"/>
  <c r="Y334" i="1"/>
  <c r="Y342" i="1"/>
  <c r="Y350" i="1"/>
  <c r="Y358" i="1"/>
  <c r="Y366" i="1"/>
  <c r="Y374" i="1"/>
  <c r="Y382" i="1"/>
  <c r="Y390" i="1"/>
  <c r="Y398" i="1"/>
  <c r="Y406" i="1"/>
  <c r="Y414" i="1"/>
  <c r="Y422" i="1"/>
  <c r="Y430" i="1"/>
  <c r="Y438" i="1"/>
  <c r="Y446" i="1"/>
  <c r="Y454" i="1"/>
  <c r="Y462" i="1"/>
  <c r="Y470" i="1"/>
  <c r="Y478" i="1"/>
  <c r="Y486" i="1"/>
  <c r="Y494" i="1"/>
  <c r="Y502" i="1"/>
  <c r="Y510" i="1"/>
  <c r="Y518" i="1"/>
  <c r="Y526" i="1"/>
  <c r="Y534" i="1"/>
  <c r="Y542" i="1"/>
  <c r="Y550" i="1"/>
  <c r="Y558" i="1"/>
  <c r="Y566" i="1"/>
  <c r="Y574" i="1"/>
  <c r="Y582" i="1"/>
  <c r="Y590" i="1"/>
  <c r="Y598" i="1"/>
  <c r="Y606" i="1"/>
  <c r="Y614" i="1"/>
  <c r="Y622" i="1"/>
  <c r="Y630" i="1"/>
  <c r="Y638" i="1"/>
  <c r="Y646" i="1"/>
  <c r="Y654" i="1"/>
  <c r="Y662" i="1"/>
  <c r="Y670" i="1"/>
  <c r="Y678" i="1"/>
  <c r="Y686" i="1"/>
  <c r="Y694" i="1"/>
  <c r="Y702" i="1"/>
  <c r="Y710" i="1"/>
  <c r="Y718" i="1"/>
  <c r="Y726" i="1"/>
  <c r="Y734" i="1"/>
  <c r="Y742" i="1"/>
  <c r="Y750" i="1"/>
  <c r="Y758" i="1"/>
  <c r="Y766" i="1"/>
  <c r="Y774" i="1"/>
  <c r="Y782" i="1"/>
  <c r="Y790" i="1"/>
  <c r="Y798" i="1"/>
  <c r="Y806" i="1"/>
  <c r="Y814" i="1"/>
  <c r="Y822" i="1"/>
  <c r="Y830" i="1"/>
  <c r="Y838" i="1"/>
  <c r="Y846" i="1"/>
  <c r="Y854" i="1"/>
  <c r="Y862" i="1"/>
  <c r="Y870" i="1"/>
  <c r="Y878" i="1"/>
  <c r="Y886" i="1"/>
  <c r="Y894" i="1"/>
  <c r="Y902" i="1"/>
  <c r="Y910" i="1"/>
  <c r="Y918" i="1"/>
  <c r="Y926" i="1"/>
  <c r="Y934" i="1"/>
  <c r="Y942" i="1"/>
  <c r="Y950" i="1"/>
  <c r="Y958" i="1"/>
  <c r="Y966" i="1"/>
  <c r="Y974" i="1"/>
  <c r="Y982" i="1"/>
  <c r="Y990" i="1"/>
  <c r="Y998" i="1"/>
  <c r="Y1006" i="1"/>
  <c r="Y1014" i="1"/>
  <c r="Y1022" i="1"/>
  <c r="Y1030" i="1"/>
  <c r="Y1038" i="1"/>
  <c r="Y1046" i="1"/>
  <c r="Y1054" i="1"/>
  <c r="Y1062" i="1"/>
  <c r="Y1070" i="1"/>
  <c r="Y1078" i="1"/>
  <c r="Y1086" i="1"/>
  <c r="Y1094" i="1"/>
  <c r="Y1102" i="1"/>
  <c r="Y1110" i="1"/>
  <c r="Y1118" i="1"/>
  <c r="Y1126" i="1"/>
  <c r="Y1134" i="1"/>
  <c r="Y1142" i="1"/>
  <c r="Y1150" i="1"/>
  <c r="Y1158" i="1"/>
  <c r="Y1166" i="1"/>
  <c r="Y1174" i="1"/>
  <c r="Y1182" i="1"/>
  <c r="Y1190" i="1"/>
  <c r="Y1198" i="1"/>
  <c r="Y1206" i="1"/>
  <c r="Y1214" i="1"/>
  <c r="Y1222" i="1"/>
  <c r="Y1230" i="1"/>
  <c r="Y1238" i="1"/>
  <c r="Y1246" i="1"/>
  <c r="Y1254" i="1"/>
  <c r="Y1262" i="1"/>
  <c r="Y1270" i="1"/>
  <c r="Y1278" i="1"/>
  <c r="Y1286" i="1"/>
  <c r="Y2006" i="1"/>
  <c r="Y3324" i="1"/>
  <c r="Y3634" i="1"/>
  <c r="Y3778" i="1"/>
  <c r="Y3866" i="1"/>
  <c r="Y3928" i="1"/>
  <c r="Y3970" i="1"/>
  <c r="Y17" i="1"/>
  <c r="Y61" i="1"/>
  <c r="Y93" i="1"/>
  <c r="Y126" i="1"/>
  <c r="Y153" i="1"/>
  <c r="Y173" i="1"/>
  <c r="Y199" i="1"/>
  <c r="Y226" i="1"/>
  <c r="Y246" i="1"/>
  <c r="Y272" i="1"/>
  <c r="Y295" i="1"/>
  <c r="Y313" i="1"/>
  <c r="Y336" i="1"/>
  <c r="Y359" i="1"/>
  <c r="Y377" i="1"/>
  <c r="Y400" i="1"/>
  <c r="Y423" i="1"/>
  <c r="Y441" i="1"/>
  <c r="Y464" i="1"/>
  <c r="Y487" i="1"/>
  <c r="Y505" i="1"/>
  <c r="Y528" i="1"/>
  <c r="Y551" i="1"/>
  <c r="Y569" i="1"/>
  <c r="Y592" i="1"/>
  <c r="Y615" i="1"/>
  <c r="Y633" i="1"/>
  <c r="Y656" i="1"/>
  <c r="Y679" i="1"/>
  <c r="Y697" i="1"/>
  <c r="Y720" i="1"/>
  <c r="Y743" i="1"/>
  <c r="Y761" i="1"/>
  <c r="Y784" i="1"/>
  <c r="Y807" i="1"/>
  <c r="Y825" i="1"/>
  <c r="Y848" i="1"/>
  <c r="Y869" i="1"/>
  <c r="Y885" i="1"/>
  <c r="Y901" i="1"/>
  <c r="Y917" i="1"/>
  <c r="Y933" i="1"/>
  <c r="Y949" i="1"/>
  <c r="Y965" i="1"/>
  <c r="Y981" i="1"/>
  <c r="Y997" i="1"/>
  <c r="Y1013" i="1"/>
  <c r="Y1029" i="1"/>
  <c r="Y1045" i="1"/>
  <c r="Y1061" i="1"/>
  <c r="Y1077" i="1"/>
  <c r="Y1093" i="1"/>
  <c r="Y1109" i="1"/>
  <c r="Y1125" i="1"/>
  <c r="Y1141" i="1"/>
  <c r="Y1157" i="1"/>
  <c r="Y1173" i="1"/>
  <c r="Y1189" i="1"/>
  <c r="Y1205" i="1"/>
  <c r="Y1221" i="1"/>
  <c r="Y1237" i="1"/>
  <c r="Y1253" i="1"/>
  <c r="Y1269" i="1"/>
  <c r="Y1285" i="1"/>
  <c r="Y1294" i="1"/>
  <c r="Y1302" i="1"/>
  <c r="Y1310" i="1"/>
  <c r="Y1318" i="1"/>
  <c r="Y1326" i="1"/>
  <c r="Y1334" i="1"/>
  <c r="Y1342" i="1"/>
  <c r="Y1350" i="1"/>
  <c r="Y1358" i="1"/>
  <c r="Y1366" i="1"/>
  <c r="Y1374" i="1"/>
  <c r="Y1382" i="1"/>
  <c r="Y1390" i="1"/>
  <c r="Y1398" i="1"/>
  <c r="Y2772" i="1"/>
  <c r="Y3326" i="1"/>
  <c r="Y3648" i="1"/>
  <c r="Y3800" i="1"/>
  <c r="Y3870" i="1"/>
  <c r="Y3933" i="1"/>
  <c r="Y3980" i="1"/>
  <c r="Y19" i="1"/>
  <c r="Y65" i="1"/>
  <c r="Y102" i="1"/>
  <c r="Y127" i="1"/>
  <c r="Y154" i="1"/>
  <c r="Y180" i="1"/>
  <c r="Y201" i="1"/>
  <c r="Y227" i="1"/>
  <c r="Y253" i="1"/>
  <c r="Y273" i="1"/>
  <c r="Y296" i="1"/>
  <c r="Y319" i="1"/>
  <c r="Y337" i="1"/>
  <c r="Y360" i="1"/>
  <c r="Y383" i="1"/>
  <c r="Y401" i="1"/>
  <c r="Y424" i="1"/>
  <c r="Y447" i="1"/>
  <c r="Y465" i="1"/>
  <c r="Y488" i="1"/>
  <c r="Y511" i="1"/>
  <c r="Y529" i="1"/>
  <c r="Y552" i="1"/>
  <c r="Y575" i="1"/>
  <c r="Y593" i="1"/>
  <c r="Y616" i="1"/>
  <c r="Y639" i="1"/>
  <c r="Y657" i="1"/>
  <c r="Y680" i="1"/>
  <c r="Y703" i="1"/>
  <c r="Y721" i="1"/>
  <c r="Y744" i="1"/>
  <c r="Y767" i="1"/>
  <c r="Y785" i="1"/>
  <c r="Y808" i="1"/>
  <c r="Y831" i="1"/>
  <c r="Y849" i="1"/>
  <c r="Y871" i="1"/>
  <c r="Y887" i="1"/>
  <c r="Y903" i="1"/>
  <c r="Y919" i="1"/>
  <c r="Y935" i="1"/>
  <c r="Y951" i="1"/>
  <c r="Y967" i="1"/>
  <c r="Y983" i="1"/>
  <c r="Y999" i="1"/>
  <c r="Y1015" i="1"/>
  <c r="Y1031" i="1"/>
  <c r="Y1047" i="1"/>
  <c r="Y1063" i="1"/>
  <c r="Y1079" i="1"/>
  <c r="Y1095" i="1"/>
  <c r="Y1111" i="1"/>
  <c r="Y1127" i="1"/>
  <c r="Y1143" i="1"/>
  <c r="Y1159" i="1"/>
  <c r="Y1175" i="1"/>
  <c r="Y1191" i="1"/>
  <c r="Y1207" i="1"/>
  <c r="Y1223" i="1"/>
  <c r="Y1239" i="1"/>
  <c r="Y1255" i="1"/>
  <c r="Y1271" i="1"/>
  <c r="Y1287" i="1"/>
  <c r="Y1295" i="1"/>
  <c r="Y1303" i="1"/>
  <c r="Y1311" i="1"/>
  <c r="Y1319" i="1"/>
  <c r="Y1327" i="1"/>
  <c r="Y1335" i="1"/>
  <c r="Y1343" i="1"/>
  <c r="Y1351" i="1"/>
  <c r="Y1359" i="1"/>
  <c r="Y1367" i="1"/>
  <c r="Y1375" i="1"/>
  <c r="Y1383" i="1"/>
  <c r="Y1391" i="1"/>
  <c r="Y1399" i="1"/>
  <c r="Y1407" i="1"/>
  <c r="Y1415" i="1"/>
  <c r="Y1423" i="1"/>
  <c r="Y1431" i="1"/>
  <c r="Y1439" i="1"/>
  <c r="Y1447" i="1"/>
  <c r="Y1455" i="1"/>
  <c r="Y1463" i="1"/>
  <c r="Y1471" i="1"/>
  <c r="Y1479" i="1"/>
  <c r="Y1487" i="1"/>
  <c r="Y1495" i="1"/>
  <c r="Y1503" i="1"/>
  <c r="Y1511" i="1"/>
  <c r="Y1519" i="1"/>
  <c r="Y1527" i="1"/>
  <c r="Y1535" i="1"/>
  <c r="Y1543" i="1"/>
  <c r="Y1551" i="1"/>
  <c r="Y1559" i="1"/>
  <c r="Y1567" i="1"/>
  <c r="Y1575" i="1"/>
  <c r="Y1583" i="1"/>
  <c r="Y1591" i="1"/>
  <c r="Y1599" i="1"/>
  <c r="Y1607" i="1"/>
  <c r="Y1615" i="1"/>
  <c r="Y1623" i="1"/>
  <c r="Y1631" i="1"/>
  <c r="Y1639" i="1"/>
  <c r="Y1647" i="1"/>
  <c r="Y1655" i="1"/>
  <c r="Y1663" i="1"/>
  <c r="Y1671" i="1"/>
  <c r="Y1679" i="1"/>
  <c r="Y1687" i="1"/>
  <c r="Y1695" i="1"/>
  <c r="Y1703" i="1"/>
  <c r="Y1711" i="1"/>
  <c r="Y1719" i="1"/>
  <c r="Y1727" i="1"/>
  <c r="Y1735" i="1"/>
  <c r="Y1743" i="1"/>
  <c r="Y1751" i="1"/>
  <c r="Y1759" i="1"/>
  <c r="Y1767" i="1"/>
  <c r="Y1775" i="1"/>
  <c r="Y1783" i="1"/>
  <c r="Y1791" i="1"/>
  <c r="Y1799" i="1"/>
  <c r="Y1807" i="1"/>
  <c r="Y1815" i="1"/>
  <c r="Y1823" i="1"/>
  <c r="Y1831" i="1"/>
  <c r="Y1839" i="1"/>
  <c r="Y1847" i="1"/>
  <c r="Y1855" i="1"/>
  <c r="Y1863" i="1"/>
  <c r="Y1871" i="1"/>
  <c r="Y1879" i="1"/>
  <c r="Y1887" i="1"/>
  <c r="Y1895" i="1"/>
  <c r="Y1903" i="1"/>
  <c r="Y1911" i="1"/>
  <c r="Y1919" i="1"/>
  <c r="Y1927" i="1"/>
  <c r="Y1935" i="1"/>
  <c r="Y1943" i="1"/>
  <c r="Y1951" i="1"/>
  <c r="Y1959" i="1"/>
  <c r="Y1967" i="1"/>
  <c r="Y1975" i="1"/>
  <c r="Y1983" i="1"/>
  <c r="Y1991" i="1"/>
  <c r="Y1999" i="1"/>
  <c r="Y2852" i="1"/>
  <c r="Y3422" i="1"/>
  <c r="Y3650" i="1"/>
  <c r="Y3808" i="1"/>
  <c r="Y3885" i="1"/>
  <c r="Y3936" i="1"/>
  <c r="Y3984" i="1"/>
  <c r="Y29" i="1"/>
  <c r="Y67" i="1"/>
  <c r="Y105" i="1"/>
  <c r="Y134" i="1"/>
  <c r="Y155" i="1"/>
  <c r="Y181" i="1"/>
  <c r="Y207" i="1"/>
  <c r="Y228" i="1"/>
  <c r="Y254" i="1"/>
  <c r="Y279" i="1"/>
  <c r="Y297" i="1"/>
  <c r="Y320" i="1"/>
  <c r="Y343" i="1"/>
  <c r="Y361" i="1"/>
  <c r="Y384" i="1"/>
  <c r="Y407" i="1"/>
  <c r="Y425" i="1"/>
  <c r="Y448" i="1"/>
  <c r="Y471" i="1"/>
  <c r="Y489" i="1"/>
  <c r="Y512" i="1"/>
  <c r="Y535" i="1"/>
  <c r="Y553" i="1"/>
  <c r="Y576" i="1"/>
  <c r="Y599" i="1"/>
  <c r="Y617" i="1"/>
  <c r="Y640" i="1"/>
  <c r="Y663" i="1"/>
  <c r="Y681" i="1"/>
  <c r="Y704" i="1"/>
  <c r="Y727" i="1"/>
  <c r="Y745" i="1"/>
  <c r="Y768" i="1"/>
  <c r="Y791" i="1"/>
  <c r="Y809" i="1"/>
  <c r="Y832" i="1"/>
  <c r="Y855" i="1"/>
  <c r="Y872" i="1"/>
  <c r="Y888" i="1"/>
  <c r="Y904" i="1"/>
  <c r="Y920" i="1"/>
  <c r="Y936" i="1"/>
  <c r="Y952" i="1"/>
  <c r="Y968" i="1"/>
  <c r="Y984" i="1"/>
  <c r="Y1000" i="1"/>
  <c r="Y1016" i="1"/>
  <c r="Y1032" i="1"/>
  <c r="Y1048" i="1"/>
  <c r="Y1064" i="1"/>
  <c r="Y1080" i="1"/>
  <c r="Y1096" i="1"/>
  <c r="Y1112" i="1"/>
  <c r="Y1128" i="1"/>
  <c r="Y1144" i="1"/>
  <c r="Y1160" i="1"/>
  <c r="Y1176" i="1"/>
  <c r="Y1192" i="1"/>
  <c r="Y1208" i="1"/>
  <c r="Y1224" i="1"/>
  <c r="Y1240" i="1"/>
  <c r="Y1256" i="1"/>
  <c r="Y1272" i="1"/>
  <c r="Y1288" i="1"/>
  <c r="Y1296" i="1"/>
  <c r="Y1304" i="1"/>
  <c r="Y1312" i="1"/>
  <c r="Y1320" i="1"/>
  <c r="Y1328" i="1"/>
  <c r="Y1336" i="1"/>
  <c r="Y1344" i="1"/>
  <c r="Y1352" i="1"/>
  <c r="Y1360" i="1"/>
  <c r="Y1368" i="1"/>
  <c r="Y1376" i="1"/>
  <c r="Y1384" i="1"/>
  <c r="Y1392" i="1"/>
  <c r="Y1400" i="1"/>
  <c r="Y1408" i="1"/>
  <c r="Y1416" i="1"/>
  <c r="Y1424" i="1"/>
  <c r="Y1432" i="1"/>
  <c r="Y1440" i="1"/>
  <c r="Y1448" i="1"/>
  <c r="Y1456" i="1"/>
  <c r="Y1464" i="1"/>
  <c r="Y1472" i="1"/>
  <c r="Y1480" i="1"/>
  <c r="Y1488" i="1"/>
  <c r="Y1496" i="1"/>
  <c r="Y1504" i="1"/>
  <c r="Y1512" i="1"/>
  <c r="Y1520" i="1"/>
  <c r="Y1528" i="1"/>
  <c r="Y1536" i="1"/>
  <c r="Y1544" i="1"/>
  <c r="Y1552" i="1"/>
  <c r="Y1560" i="1"/>
  <c r="Y1568" i="1"/>
  <c r="Y1576" i="1"/>
  <c r="Y1584" i="1"/>
  <c r="Y1592" i="1"/>
  <c r="Y1600" i="1"/>
  <c r="Y1608" i="1"/>
  <c r="Y1616" i="1"/>
  <c r="Y1624" i="1"/>
  <c r="Y1632" i="1"/>
  <c r="Y1640" i="1"/>
  <c r="Y1648" i="1"/>
  <c r="Y1656" i="1"/>
  <c r="Y1664" i="1"/>
  <c r="Y1672" i="1"/>
  <c r="Y1680" i="1"/>
  <c r="Y1688" i="1"/>
  <c r="Y1696" i="1"/>
  <c r="Y1704" i="1"/>
  <c r="Y1712" i="1"/>
  <c r="Y1720" i="1"/>
  <c r="Y1728" i="1"/>
  <c r="Y1736" i="1"/>
  <c r="Y1744" i="1"/>
  <c r="Y1752" i="1"/>
  <c r="Y1760" i="1"/>
  <c r="Y1768" i="1"/>
  <c r="Y1776" i="1"/>
  <c r="Y1784" i="1"/>
  <c r="Y1792" i="1"/>
  <c r="Y1800" i="1"/>
  <c r="Y1808" i="1"/>
  <c r="Y1816" i="1"/>
  <c r="Y1824" i="1"/>
  <c r="Y1832" i="1"/>
  <c r="Y1840" i="1"/>
  <c r="Y1848" i="1"/>
  <c r="Y1856" i="1"/>
  <c r="Y1864" i="1"/>
  <c r="Y1872" i="1"/>
  <c r="Y1880" i="1"/>
  <c r="Y1888" i="1"/>
  <c r="Y1896" i="1"/>
  <c r="Y1904" i="1"/>
  <c r="Y1912" i="1"/>
  <c r="Y1920" i="1"/>
  <c r="Y1928" i="1"/>
  <c r="Y1936" i="1"/>
  <c r="Y1944" i="1"/>
  <c r="Y1952" i="1"/>
  <c r="Y1960" i="1"/>
  <c r="Y1968" i="1"/>
  <c r="Y1976" i="1"/>
  <c r="Y1984" i="1"/>
  <c r="Y1992" i="1"/>
  <c r="Y2000" i="1"/>
  <c r="Y2859" i="1"/>
  <c r="Y3452" i="1"/>
  <c r="Y3698" i="1"/>
  <c r="Y3810" i="1"/>
  <c r="Y3890" i="1"/>
  <c r="Y3948" i="1"/>
  <c r="Y3986" i="1"/>
  <c r="Y33" i="1"/>
  <c r="Y77" i="1"/>
  <c r="Y107" i="1"/>
  <c r="Y135" i="1"/>
  <c r="Y162" i="1"/>
  <c r="Y182" i="1"/>
  <c r="Y209" i="1"/>
  <c r="Y235" i="1"/>
  <c r="Y255" i="1"/>
  <c r="Y280" i="1"/>
  <c r="Y303" i="1"/>
  <c r="Y321" i="1"/>
  <c r="Y344" i="1"/>
  <c r="Y367" i="1"/>
  <c r="Y385" i="1"/>
  <c r="Y408" i="1"/>
  <c r="Y431" i="1"/>
  <c r="Y449" i="1"/>
  <c r="Y472" i="1"/>
  <c r="Y495" i="1"/>
  <c r="Y513" i="1"/>
  <c r="Y536" i="1"/>
  <c r="Y559" i="1"/>
  <c r="Y577" i="1"/>
  <c r="Y600" i="1"/>
  <c r="Y623" i="1"/>
  <c r="Y641" i="1"/>
  <c r="Y664" i="1"/>
  <c r="Y687" i="1"/>
  <c r="Y705" i="1"/>
  <c r="Y728" i="1"/>
  <c r="Y751" i="1"/>
  <c r="Y769" i="1"/>
  <c r="Y792" i="1"/>
  <c r="Y815" i="1"/>
  <c r="Y833" i="1"/>
  <c r="Y856" i="1"/>
  <c r="Y873" i="1"/>
  <c r="Y889" i="1"/>
  <c r="Y905" i="1"/>
  <c r="Y921" i="1"/>
  <c r="Y937" i="1"/>
  <c r="Y953" i="1"/>
  <c r="Y969" i="1"/>
  <c r="Y985" i="1"/>
  <c r="Y1001" i="1"/>
  <c r="Y1017" i="1"/>
  <c r="Y1033" i="1"/>
  <c r="Y1049" i="1"/>
  <c r="Y1065" i="1"/>
  <c r="Y1081" i="1"/>
  <c r="Y1097" i="1"/>
  <c r="Y1113" i="1"/>
  <c r="Y1129" i="1"/>
  <c r="Y1145" i="1"/>
  <c r="Y1161" i="1"/>
  <c r="Y1177" i="1"/>
  <c r="Y1193" i="1"/>
  <c r="Y1209" i="1"/>
  <c r="Y1225" i="1"/>
  <c r="Y1241" i="1"/>
  <c r="Y1257" i="1"/>
  <c r="Y1273" i="1"/>
  <c r="Y1289" i="1"/>
  <c r="Y1297" i="1"/>
  <c r="Y1305" i="1"/>
  <c r="Y1313" i="1"/>
  <c r="Y1321" i="1"/>
  <c r="Y1329" i="1"/>
  <c r="Y1337" i="1"/>
  <c r="Y1345" i="1"/>
  <c r="Y1353" i="1"/>
  <c r="Y1361" i="1"/>
  <c r="Y1369" i="1"/>
  <c r="Y1377" i="1"/>
  <c r="Y1385" i="1"/>
  <c r="Y1393" i="1"/>
  <c r="Y1401" i="1"/>
  <c r="Y1409" i="1"/>
  <c r="Y1417" i="1"/>
  <c r="Y1425" i="1"/>
  <c r="Y1433" i="1"/>
  <c r="Y1441" i="1"/>
  <c r="Y1449" i="1"/>
  <c r="Y1457" i="1"/>
  <c r="Y1465" i="1"/>
  <c r="Y1473" i="1"/>
  <c r="Y1481" i="1"/>
  <c r="Y1489" i="1"/>
  <c r="Y1497" i="1"/>
  <c r="Y1505" i="1"/>
  <c r="Y1513" i="1"/>
  <c r="Y1521" i="1"/>
  <c r="Y1529" i="1"/>
  <c r="Y1537" i="1"/>
  <c r="Y1545" i="1"/>
  <c r="Y1553" i="1"/>
  <c r="Y1561" i="1"/>
  <c r="Y1569" i="1"/>
  <c r="Y1577" i="1"/>
  <c r="Y1585" i="1"/>
  <c r="Y1593" i="1"/>
  <c r="Y1601" i="1"/>
  <c r="Y1609" i="1"/>
  <c r="Y1617" i="1"/>
  <c r="Y1625" i="1"/>
  <c r="Y1633" i="1"/>
  <c r="Y1641" i="1"/>
  <c r="Y1649" i="1"/>
  <c r="Y1657" i="1"/>
  <c r="Y1665" i="1"/>
  <c r="Y1673" i="1"/>
  <c r="Y1681" i="1"/>
  <c r="Y1689" i="1"/>
  <c r="Y1697" i="1"/>
  <c r="Y1705" i="1"/>
  <c r="Y1713" i="1"/>
  <c r="Y1721" i="1"/>
  <c r="Y1729" i="1"/>
  <c r="Y1737" i="1"/>
  <c r="Y1745" i="1"/>
  <c r="Y1753" i="1"/>
  <c r="Y1761" i="1"/>
  <c r="Y1769" i="1"/>
  <c r="Y1777" i="1"/>
  <c r="Y1785" i="1"/>
  <c r="Y1793" i="1"/>
  <c r="Y1801" i="1"/>
  <c r="Y1809" i="1"/>
  <c r="Y1817" i="1"/>
  <c r="Y1825" i="1"/>
  <c r="Y1833" i="1"/>
  <c r="Y1841" i="1"/>
  <c r="Y1849" i="1"/>
  <c r="Y1857" i="1"/>
  <c r="Y1865" i="1"/>
  <c r="Y1873" i="1"/>
  <c r="Y1881" i="1"/>
  <c r="Y1889" i="1"/>
  <c r="Y1897" i="1"/>
  <c r="Y1905" i="1"/>
  <c r="Y1913" i="1"/>
  <c r="Y1921" i="1"/>
  <c r="Y1929" i="1"/>
  <c r="Y1937" i="1"/>
  <c r="Y1945" i="1"/>
  <c r="Y1953" i="1"/>
  <c r="Y1961" i="1"/>
  <c r="Y1969" i="1"/>
  <c r="Y1977" i="1"/>
  <c r="Y1985" i="1"/>
  <c r="Y1993" i="1"/>
  <c r="Y2001" i="1"/>
  <c r="Y3115" i="1"/>
  <c r="Y3454" i="1"/>
  <c r="Y3712" i="1"/>
  <c r="Y3832" i="1"/>
  <c r="Y3893" i="1"/>
  <c r="Y3952" i="1"/>
  <c r="Y3996" i="1"/>
  <c r="Y35" i="1"/>
  <c r="Y78" i="1"/>
  <c r="Y116" i="1"/>
  <c r="Y137" i="1"/>
  <c r="Y163" i="1"/>
  <c r="Y189" i="1"/>
  <c r="Y210" i="1"/>
  <c r="Y236" i="1"/>
  <c r="Y262" i="1"/>
  <c r="Y281" i="1"/>
  <c r="Y304" i="1"/>
  <c r="Y327" i="1"/>
  <c r="Y345" i="1"/>
  <c r="Y368" i="1"/>
  <c r="Y391" i="1"/>
  <c r="Y409" i="1"/>
  <c r="Y432" i="1"/>
  <c r="Y455" i="1"/>
  <c r="Y473" i="1"/>
  <c r="Y496" i="1"/>
  <c r="Y519" i="1"/>
  <c r="Y537" i="1"/>
  <c r="Y560" i="1"/>
  <c r="Y583" i="1"/>
  <c r="Y601" i="1"/>
  <c r="Y624" i="1"/>
  <c r="Y647" i="1"/>
  <c r="Y665" i="1"/>
  <c r="Y688" i="1"/>
  <c r="Y711" i="1"/>
  <c r="Y729" i="1"/>
  <c r="Y752" i="1"/>
  <c r="Y775" i="1"/>
  <c r="Y793" i="1"/>
  <c r="Y816" i="1"/>
  <c r="Y839" i="1"/>
  <c r="Y857" i="1"/>
  <c r="Y877" i="1"/>
  <c r="Y893" i="1"/>
  <c r="Y909" i="1"/>
  <c r="Y925" i="1"/>
  <c r="Y941" i="1"/>
  <c r="Y957" i="1"/>
  <c r="Y973" i="1"/>
  <c r="Y989" i="1"/>
  <c r="Y1005" i="1"/>
  <c r="Y1021" i="1"/>
  <c r="Y1037" i="1"/>
  <c r="Y1053" i="1"/>
  <c r="Y1069" i="1"/>
  <c r="Y1085" i="1"/>
  <c r="Y1101" i="1"/>
  <c r="Y1117" i="1"/>
  <c r="Y1133" i="1"/>
  <c r="Y1149" i="1"/>
  <c r="Y1165" i="1"/>
  <c r="Y1181" i="1"/>
  <c r="Y1197" i="1"/>
  <c r="Y1213" i="1"/>
  <c r="Y1229" i="1"/>
  <c r="Y1245" i="1"/>
  <c r="Y1261" i="1"/>
  <c r="Y1277" i="1"/>
  <c r="Y1290" i="1"/>
  <c r="Y1298" i="1"/>
  <c r="Y1306" i="1"/>
  <c r="Y1314" i="1"/>
  <c r="Y1322" i="1"/>
  <c r="Y1330" i="1"/>
  <c r="Y1338" i="1"/>
  <c r="Y1346" i="1"/>
  <c r="Y1354" i="1"/>
  <c r="Y1362" i="1"/>
  <c r="Y1370" i="1"/>
  <c r="Y1378" i="1"/>
  <c r="Y1386" i="1"/>
  <c r="Y1394" i="1"/>
  <c r="Y1402" i="1"/>
  <c r="Y1410" i="1"/>
  <c r="Y1418" i="1"/>
  <c r="Y1426" i="1"/>
  <c r="Y1434" i="1"/>
  <c r="Y1442" i="1"/>
  <c r="Y1450" i="1"/>
  <c r="Y1458" i="1"/>
  <c r="Y1466" i="1"/>
  <c r="Y1474" i="1"/>
  <c r="Y1482" i="1"/>
  <c r="Y1490" i="1"/>
  <c r="Y1498" i="1"/>
  <c r="Y1506" i="1"/>
  <c r="Y1514" i="1"/>
  <c r="Y1522" i="1"/>
  <c r="Y1530" i="1"/>
  <c r="Y1538" i="1"/>
  <c r="Y1546" i="1"/>
  <c r="Y1554" i="1"/>
  <c r="Y1562" i="1"/>
  <c r="Y1570" i="1"/>
  <c r="Y1578" i="1"/>
  <c r="Y1586" i="1"/>
  <c r="Y1594" i="1"/>
  <c r="Y1602" i="1"/>
  <c r="Y1610" i="1"/>
  <c r="Y1618" i="1"/>
  <c r="Y1626" i="1"/>
  <c r="Y1634" i="1"/>
  <c r="Y1642" i="1"/>
  <c r="Y1650" i="1"/>
  <c r="Y1658" i="1"/>
  <c r="Y1666" i="1"/>
  <c r="Y1674" i="1"/>
  <c r="Y1682" i="1"/>
  <c r="Y1690" i="1"/>
  <c r="Y1698" i="1"/>
  <c r="Y1706" i="1"/>
  <c r="Y1714" i="1"/>
  <c r="Y1722" i="1"/>
  <c r="Y1730" i="1"/>
  <c r="Y1738" i="1"/>
  <c r="Y1746" i="1"/>
  <c r="Y1754" i="1"/>
  <c r="Y1762" i="1"/>
  <c r="Y1770" i="1"/>
  <c r="Y1778" i="1"/>
  <c r="Y1786" i="1"/>
  <c r="Y1794" i="1"/>
  <c r="Y1802" i="1"/>
  <c r="Y1810" i="1"/>
  <c r="Y1818" i="1"/>
  <c r="Y1826" i="1"/>
  <c r="Y1834" i="1"/>
  <c r="Y1842" i="1"/>
  <c r="Y1850" i="1"/>
  <c r="Y1858" i="1"/>
  <c r="Y1866" i="1"/>
  <c r="Y1874" i="1"/>
  <c r="Y1882" i="1"/>
  <c r="Y1890" i="1"/>
  <c r="Y1898" i="1"/>
  <c r="Y1906" i="1"/>
  <c r="Y1914" i="1"/>
  <c r="Y1922" i="1"/>
  <c r="Y1930" i="1"/>
  <c r="Y1938" i="1"/>
  <c r="Y1946" i="1"/>
  <c r="Y1954" i="1"/>
  <c r="Y1962" i="1"/>
  <c r="Y1970" i="1"/>
  <c r="Y1978" i="1"/>
  <c r="Y1986" i="1"/>
  <c r="Y1994" i="1"/>
  <c r="Y2002" i="1"/>
  <c r="Y3195" i="1"/>
  <c r="Y3550" i="1"/>
  <c r="Y3714" i="1"/>
  <c r="Y3840" i="1"/>
  <c r="Y3906" i="1"/>
  <c r="Y3954" i="1"/>
  <c r="Y4000" i="1"/>
  <c r="Y45" i="1"/>
  <c r="Y81" i="1"/>
  <c r="Y117" i="1"/>
  <c r="Y143" i="1"/>
  <c r="Y164" i="1"/>
  <c r="Y190" i="1"/>
  <c r="Y217" i="1"/>
  <c r="Y237" i="1"/>
  <c r="Y263" i="1"/>
  <c r="Y287" i="1"/>
  <c r="Y305" i="1"/>
  <c r="Y328" i="1"/>
  <c r="Y351" i="1"/>
  <c r="Y369" i="1"/>
  <c r="Y392" i="1"/>
  <c r="Y415" i="1"/>
  <c r="Y433" i="1"/>
  <c r="Y456" i="1"/>
  <c r="Y479" i="1"/>
  <c r="Y497" i="1"/>
  <c r="Y520" i="1"/>
  <c r="Y543" i="1"/>
  <c r="Y561" i="1"/>
  <c r="Y584" i="1"/>
  <c r="Y607" i="1"/>
  <c r="Y625" i="1"/>
  <c r="Y648" i="1"/>
  <c r="Y671" i="1"/>
  <c r="Y689" i="1"/>
  <c r="Y712" i="1"/>
  <c r="Y735" i="1"/>
  <c r="Y753" i="1"/>
  <c r="Y776" i="1"/>
  <c r="Y799" i="1"/>
  <c r="Y817" i="1"/>
  <c r="Y840" i="1"/>
  <c r="Y863" i="1"/>
  <c r="Y879" i="1"/>
  <c r="Y895" i="1"/>
  <c r="Y911" i="1"/>
  <c r="Y927" i="1"/>
  <c r="Y943" i="1"/>
  <c r="Y959" i="1"/>
  <c r="Y975" i="1"/>
  <c r="Y991" i="1"/>
  <c r="Y1007" i="1"/>
  <c r="Y1023" i="1"/>
  <c r="Y1039" i="1"/>
  <c r="Y1055" i="1"/>
  <c r="Y1071" i="1"/>
  <c r="Y1087" i="1"/>
  <c r="Y1103" i="1"/>
  <c r="Y1119" i="1"/>
  <c r="Y1135" i="1"/>
  <c r="Y1151" i="1"/>
  <c r="Y1167" i="1"/>
  <c r="Y1183" i="1"/>
  <c r="Y1199" i="1"/>
  <c r="Y1215" i="1"/>
  <c r="Y1231" i="1"/>
  <c r="Y1247" i="1"/>
  <c r="Y1263" i="1"/>
  <c r="Y1279" i="1"/>
  <c r="Y1291" i="1"/>
  <c r="Y1299" i="1"/>
  <c r="Y1307" i="1"/>
  <c r="Y1315" i="1"/>
  <c r="Y1323" i="1"/>
  <c r="Y1331" i="1"/>
  <c r="Y1339" i="1"/>
  <c r="Y1347" i="1"/>
  <c r="Y1355" i="1"/>
  <c r="Y1363" i="1"/>
  <c r="Y1371" i="1"/>
  <c r="Y1379" i="1"/>
  <c r="Y1387" i="1"/>
  <c r="Y1395" i="1"/>
  <c r="Y1403" i="1"/>
  <c r="Y1411" i="1"/>
  <c r="Y1419" i="1"/>
  <c r="Y1427" i="1"/>
  <c r="Y1435" i="1"/>
  <c r="Y1443" i="1"/>
  <c r="Y1451" i="1"/>
  <c r="Y1459" i="1"/>
  <c r="Y1467" i="1"/>
  <c r="Y1475" i="1"/>
  <c r="Y1483" i="1"/>
  <c r="Y1491" i="1"/>
  <c r="Y1499" i="1"/>
  <c r="Y1507" i="1"/>
  <c r="Y1515" i="1"/>
  <c r="Y1523" i="1"/>
  <c r="Y1531" i="1"/>
  <c r="Y1539" i="1"/>
  <c r="Y1547" i="1"/>
  <c r="Y1555" i="1"/>
  <c r="Y1563" i="1"/>
  <c r="Y1571" i="1"/>
  <c r="Y1579" i="1"/>
  <c r="Y1587" i="1"/>
  <c r="Y1595" i="1"/>
  <c r="Y1603" i="1"/>
  <c r="Y1611" i="1"/>
  <c r="Y1619" i="1"/>
  <c r="Y1627" i="1"/>
  <c r="Y1635" i="1"/>
  <c r="Y1643" i="1"/>
  <c r="Y1651" i="1"/>
  <c r="Y1659" i="1"/>
  <c r="Y1667" i="1"/>
  <c r="Y1675" i="1"/>
  <c r="Y1683" i="1"/>
  <c r="Y1691" i="1"/>
  <c r="Y1699" i="1"/>
  <c r="Y1707" i="1"/>
  <c r="Y1715" i="1"/>
  <c r="Y1723" i="1"/>
  <c r="Y1731" i="1"/>
  <c r="Y1739" i="1"/>
  <c r="Y1747" i="1"/>
  <c r="Y1755" i="1"/>
  <c r="Y1763" i="1"/>
  <c r="Y1771" i="1"/>
  <c r="Y1779" i="1"/>
  <c r="Y1787" i="1"/>
  <c r="Y1795" i="1"/>
  <c r="Y1803" i="1"/>
  <c r="Y1811" i="1"/>
  <c r="Y1819" i="1"/>
  <c r="Y1827" i="1"/>
  <c r="Y1835" i="1"/>
  <c r="Y1843" i="1"/>
  <c r="Y1851" i="1"/>
  <c r="Y1859" i="1"/>
  <c r="Y1867" i="1"/>
  <c r="Y1875" i="1"/>
  <c r="Y1883" i="1"/>
  <c r="Y1891" i="1"/>
  <c r="Y1899" i="1"/>
  <c r="Y1907" i="1"/>
  <c r="Y1915" i="1"/>
  <c r="Y1923" i="1"/>
  <c r="Y1931" i="1"/>
  <c r="Y1939" i="1"/>
  <c r="Y1947" i="1"/>
  <c r="Y1955" i="1"/>
  <c r="Y1963" i="1"/>
  <c r="Y1971" i="1"/>
  <c r="Y1979" i="1"/>
  <c r="Y1987" i="1"/>
  <c r="Y1995" i="1"/>
  <c r="Y2003" i="1"/>
  <c r="Y3198" i="1"/>
  <c r="Y3912" i="1"/>
  <c r="Y91" i="1"/>
  <c r="Y191" i="1"/>
  <c r="Y288" i="1"/>
  <c r="Y375" i="1"/>
  <c r="Y457" i="1"/>
  <c r="Y544" i="1"/>
  <c r="Y631" i="1"/>
  <c r="Y713" i="1"/>
  <c r="Y800" i="1"/>
  <c r="Y880" i="1"/>
  <c r="Y944" i="1"/>
  <c r="Y1008" i="1"/>
  <c r="Y1072" i="1"/>
  <c r="Y1136" i="1"/>
  <c r="Y1200" i="1"/>
  <c r="Y1264" i="1"/>
  <c r="Y1308" i="1"/>
  <c r="Y1340" i="1"/>
  <c r="Y1372" i="1"/>
  <c r="Y1404" i="1"/>
  <c r="Y1422" i="1"/>
  <c r="Y1445" i="1"/>
  <c r="Y1468" i="1"/>
  <c r="Y1486" i="1"/>
  <c r="Y1509" i="1"/>
  <c r="Y1532" i="1"/>
  <c r="Y1550" i="1"/>
  <c r="Y1573" i="1"/>
  <c r="Y1596" i="1"/>
  <c r="Y1614" i="1"/>
  <c r="Y1637" i="1"/>
  <c r="Y1660" i="1"/>
  <c r="Y1678" i="1"/>
  <c r="Y1701" i="1"/>
  <c r="Y1724" i="1"/>
  <c r="Y1742" i="1"/>
  <c r="Y1765" i="1"/>
  <c r="Y1788" i="1"/>
  <c r="Y1806" i="1"/>
  <c r="Y1829" i="1"/>
  <c r="Y1852" i="1"/>
  <c r="Y1870" i="1"/>
  <c r="Y1893" i="1"/>
  <c r="Y1916" i="1"/>
  <c r="Y1934" i="1"/>
  <c r="Y1957" i="1"/>
  <c r="Y1980" i="1"/>
  <c r="Y1998" i="1"/>
  <c r="Y3294" i="1"/>
  <c r="Y3914" i="1"/>
  <c r="Y92" i="1"/>
  <c r="Y198" i="1"/>
  <c r="Y289" i="1"/>
  <c r="Y376" i="1"/>
  <c r="Y463" i="1"/>
  <c r="Y545" i="1"/>
  <c r="Y632" i="1"/>
  <c r="Y719" i="1"/>
  <c r="Y801" i="1"/>
  <c r="Y881" i="1"/>
  <c r="Y945" i="1"/>
  <c r="Y1009" i="1"/>
  <c r="Y1073" i="1"/>
  <c r="Y1137" i="1"/>
  <c r="Y1201" i="1"/>
  <c r="Y1265" i="1"/>
  <c r="Y1309" i="1"/>
  <c r="Y1341" i="1"/>
  <c r="Y1373" i="1"/>
  <c r="Y1405" i="1"/>
  <c r="Y1428" i="1"/>
  <c r="Y1446" i="1"/>
  <c r="Y1469" i="1"/>
  <c r="Y1492" i="1"/>
  <c r="Y1510" i="1"/>
  <c r="Y1533" i="1"/>
  <c r="Y1556" i="1"/>
  <c r="Y1574" i="1"/>
  <c r="Y1597" i="1"/>
  <c r="Y1620" i="1"/>
  <c r="Y1638" i="1"/>
  <c r="Y1661" i="1"/>
  <c r="Y1684" i="1"/>
  <c r="Y1702" i="1"/>
  <c r="Y1725" i="1"/>
  <c r="Y1748" i="1"/>
  <c r="Y1766" i="1"/>
  <c r="Y1789" i="1"/>
  <c r="Y1812" i="1"/>
  <c r="Y1830" i="1"/>
  <c r="Y1853" i="1"/>
  <c r="Y1876" i="1"/>
  <c r="Y1894" i="1"/>
  <c r="Y1917" i="1"/>
  <c r="Y1940" i="1"/>
  <c r="Y1958" i="1"/>
  <c r="Y1981" i="1"/>
  <c r="Y2004" i="1"/>
  <c r="Y3571" i="1"/>
  <c r="Y3964" i="1"/>
  <c r="Y118" i="1"/>
  <c r="Y218" i="1"/>
  <c r="Y311" i="1"/>
  <c r="Y393" i="1"/>
  <c r="Y480" i="1"/>
  <c r="Y567" i="1"/>
  <c r="Y649" i="1"/>
  <c r="Y736" i="1"/>
  <c r="Y823" i="1"/>
  <c r="Y896" i="1"/>
  <c r="Y960" i="1"/>
  <c r="Y1024" i="1"/>
  <c r="Y1088" i="1"/>
  <c r="Y1152" i="1"/>
  <c r="Y1216" i="1"/>
  <c r="Y1280" i="1"/>
  <c r="Y1316" i="1"/>
  <c r="Y1348" i="1"/>
  <c r="Y1380" i="1"/>
  <c r="Y1406" i="1"/>
  <c r="Y1429" i="1"/>
  <c r="Y1452" i="1"/>
  <c r="Y1470" i="1"/>
  <c r="Y1493" i="1"/>
  <c r="Y1516" i="1"/>
  <c r="Y1534" i="1"/>
  <c r="Y1557" i="1"/>
  <c r="Y1580" i="1"/>
  <c r="Y1598" i="1"/>
  <c r="Y1621" i="1"/>
  <c r="Y1644" i="1"/>
  <c r="Y1662" i="1"/>
  <c r="Y1685" i="1"/>
  <c r="Y1708" i="1"/>
  <c r="Y1726" i="1"/>
  <c r="Y1749" i="1"/>
  <c r="Y1772" i="1"/>
  <c r="Y1790" i="1"/>
  <c r="Y1813" i="1"/>
  <c r="Y1836" i="1"/>
  <c r="Y1854" i="1"/>
  <c r="Y1877" i="1"/>
  <c r="Y1900" i="1"/>
  <c r="Y1918" i="1"/>
  <c r="Y1941" i="1"/>
  <c r="Y1964" i="1"/>
  <c r="Y1982" i="1"/>
  <c r="Y2005" i="1"/>
  <c r="Y3573" i="1"/>
  <c r="Y3968" i="1"/>
  <c r="Y125" i="1"/>
  <c r="Y219" i="1"/>
  <c r="Y312" i="1"/>
  <c r="Y399" i="1"/>
  <c r="Y481" i="1"/>
  <c r="Y568" i="1"/>
  <c r="Y655" i="1"/>
  <c r="Y737" i="1"/>
  <c r="Y824" i="1"/>
  <c r="Y897" i="1"/>
  <c r="Y961" i="1"/>
  <c r="Y1025" i="1"/>
  <c r="Y1089" i="1"/>
  <c r="Y1153" i="1"/>
  <c r="Y1217" i="1"/>
  <c r="Y1281" i="1"/>
  <c r="Y1317" i="1"/>
  <c r="Y1349" i="1"/>
  <c r="Y1381" i="1"/>
  <c r="Y1412" i="1"/>
  <c r="Y1430" i="1"/>
  <c r="Y1453" i="1"/>
  <c r="Y1476" i="1"/>
  <c r="Y1494" i="1"/>
  <c r="Y1517" i="1"/>
  <c r="Y1540" i="1"/>
  <c r="Y1558" i="1"/>
  <c r="Y1581" i="1"/>
  <c r="Y1604" i="1"/>
  <c r="Y1622" i="1"/>
  <c r="Y1645" i="1"/>
  <c r="Y1668" i="1"/>
  <c r="Y1686" i="1"/>
  <c r="Y1709" i="1"/>
  <c r="Y1732" i="1"/>
  <c r="Y1750" i="1"/>
  <c r="Y1773" i="1"/>
  <c r="Y1796" i="1"/>
  <c r="Y1814" i="1"/>
  <c r="Y1837" i="1"/>
  <c r="Y1860" i="1"/>
  <c r="Y1878" i="1"/>
  <c r="Y1901" i="1"/>
  <c r="Y1924" i="1"/>
  <c r="Y1942" i="1"/>
  <c r="Y1965" i="1"/>
  <c r="Y1988" i="1"/>
  <c r="Y3762" i="1"/>
  <c r="Y4002" i="1"/>
  <c r="Y145" i="1"/>
  <c r="Y244" i="1"/>
  <c r="Y329" i="1"/>
  <c r="Y416" i="1"/>
  <c r="Y503" i="1"/>
  <c r="Y585" i="1"/>
  <c r="Y672" i="1"/>
  <c r="Y759" i="1"/>
  <c r="Y841" i="1"/>
  <c r="Y912" i="1"/>
  <c r="Y976" i="1"/>
  <c r="Y1040" i="1"/>
  <c r="Y1104" i="1"/>
  <c r="Y1168" i="1"/>
  <c r="Y1232" i="1"/>
  <c r="Y1292" i="1"/>
  <c r="Y1324" i="1"/>
  <c r="Y1356" i="1"/>
  <c r="Y1388" i="1"/>
  <c r="Y1413" i="1"/>
  <c r="Y1436" i="1"/>
  <c r="Y1454" i="1"/>
  <c r="Y1477" i="1"/>
  <c r="Y1500" i="1"/>
  <c r="Y1518" i="1"/>
  <c r="Y1541" i="1"/>
  <c r="Y1564" i="1"/>
  <c r="Y1582" i="1"/>
  <c r="Y1605" i="1"/>
  <c r="Y1628" i="1"/>
  <c r="Y1646" i="1"/>
  <c r="Y1669" i="1"/>
  <c r="Y1692" i="1"/>
  <c r="Y1710" i="1"/>
  <c r="Y1733" i="1"/>
  <c r="Y1756" i="1"/>
  <c r="Y1774" i="1"/>
  <c r="Y1797" i="1"/>
  <c r="Y1820" i="1"/>
  <c r="Y1838" i="1"/>
  <c r="Y1861" i="1"/>
  <c r="Y1884" i="1"/>
  <c r="Y1902" i="1"/>
  <c r="Y1925" i="1"/>
  <c r="Y1948" i="1"/>
  <c r="Y1966" i="1"/>
  <c r="Y1989" i="1"/>
  <c r="Y3776" i="1"/>
  <c r="Y13" i="1"/>
  <c r="Y146" i="1"/>
  <c r="Y245" i="1"/>
  <c r="Y335" i="1"/>
  <c r="Y417" i="1"/>
  <c r="Y504" i="1"/>
  <c r="Y591" i="1"/>
  <c r="Y673" i="1"/>
  <c r="Y760" i="1"/>
  <c r="Y847" i="1"/>
  <c r="Y913" i="1"/>
  <c r="Y977" i="1"/>
  <c r="Y1041" i="1"/>
  <c r="Y1105" i="1"/>
  <c r="Y1169" i="1"/>
  <c r="Y1233" i="1"/>
  <c r="Y1293" i="1"/>
  <c r="Y1325" i="1"/>
  <c r="Y1357" i="1"/>
  <c r="Y1389" i="1"/>
  <c r="Y1414" i="1"/>
  <c r="Y1437" i="1"/>
  <c r="Y1460" i="1"/>
  <c r="Y1478" i="1"/>
  <c r="Y1501" i="1"/>
  <c r="Y1524" i="1"/>
  <c r="Y1542" i="1"/>
  <c r="Y1565" i="1"/>
  <c r="Y1588" i="1"/>
  <c r="Y1606" i="1"/>
  <c r="Y1629" i="1"/>
  <c r="Y1652" i="1"/>
  <c r="Y1670" i="1"/>
  <c r="Y1693" i="1"/>
  <c r="Y1716" i="1"/>
  <c r="Y1734" i="1"/>
  <c r="Y1757" i="1"/>
  <c r="Y1780" i="1"/>
  <c r="Y1798" i="1"/>
  <c r="Y1821" i="1"/>
  <c r="Y1844" i="1"/>
  <c r="Y1862" i="1"/>
  <c r="Y1885" i="1"/>
  <c r="Y1908" i="1"/>
  <c r="Y1926" i="1"/>
  <c r="Y1949" i="1"/>
  <c r="Y1972" i="1"/>
  <c r="Y1990" i="1"/>
  <c r="Y3842" i="1"/>
  <c r="Y49" i="1"/>
  <c r="Y171" i="1"/>
  <c r="Y265" i="1"/>
  <c r="Y352" i="1"/>
  <c r="Y439" i="1"/>
  <c r="Y521" i="1"/>
  <c r="Y608" i="1"/>
  <c r="Y695" i="1"/>
  <c r="Y777" i="1"/>
  <c r="Y864" i="1"/>
  <c r="Y928" i="1"/>
  <c r="Y992" i="1"/>
  <c r="Y1056" i="1"/>
  <c r="Y1120" i="1"/>
  <c r="Y1184" i="1"/>
  <c r="Y1248" i="1"/>
  <c r="Y1300" i="1"/>
  <c r="Y1332" i="1"/>
  <c r="Y1364" i="1"/>
  <c r="Y1396" i="1"/>
  <c r="Y1420" i="1"/>
  <c r="Y1438" i="1"/>
  <c r="Y1461" i="1"/>
  <c r="Y1484" i="1"/>
  <c r="Y1502" i="1"/>
  <c r="Y1525" i="1"/>
  <c r="Y1548" i="1"/>
  <c r="Y1566" i="1"/>
  <c r="Y1589" i="1"/>
  <c r="Y1612" i="1"/>
  <c r="Y1630" i="1"/>
  <c r="Y1653" i="1"/>
  <c r="Y1676" i="1"/>
  <c r="Y1694" i="1"/>
  <c r="Y1717" i="1"/>
  <c r="Y1740" i="1"/>
  <c r="Y1758" i="1"/>
  <c r="Y1781" i="1"/>
  <c r="Y1804" i="1"/>
  <c r="Y1822" i="1"/>
  <c r="Y1845" i="1"/>
  <c r="Y1868" i="1"/>
  <c r="Y1886" i="1"/>
  <c r="Y1909" i="1"/>
  <c r="Y1932" i="1"/>
  <c r="Y1950" i="1"/>
  <c r="Y1973" i="1"/>
  <c r="Y1996" i="1"/>
  <c r="Y3861" i="1"/>
  <c r="Y51" i="1"/>
  <c r="Y172" i="1"/>
  <c r="Y271" i="1"/>
  <c r="Y353" i="1"/>
  <c r="Y440" i="1"/>
  <c r="Y527" i="1"/>
  <c r="Y609" i="1"/>
  <c r="Y696" i="1"/>
  <c r="Y783" i="1"/>
  <c r="Y865" i="1"/>
  <c r="Y929" i="1"/>
  <c r="Y993" i="1"/>
  <c r="Y1057" i="1"/>
  <c r="Y1121" i="1"/>
  <c r="Y1185" i="1"/>
  <c r="Y1249" i="1"/>
  <c r="Y1301" i="1"/>
  <c r="Y1333" i="1"/>
  <c r="Y1365" i="1"/>
  <c r="Y1397" i="1"/>
  <c r="Y1421" i="1"/>
  <c r="Y1444" i="1"/>
  <c r="Y1462" i="1"/>
  <c r="Y1485" i="1"/>
  <c r="Y1508" i="1"/>
  <c r="Y1526" i="1"/>
  <c r="Y1549" i="1"/>
  <c r="Y1572" i="1"/>
  <c r="Y1590" i="1"/>
  <c r="Y1613" i="1"/>
  <c r="Y1636" i="1"/>
  <c r="Y1654" i="1"/>
  <c r="Y1677" i="1"/>
  <c r="Y1700" i="1"/>
  <c r="Y1718" i="1"/>
  <c r="Y1741" i="1"/>
  <c r="Y1764" i="1"/>
  <c r="Y1782" i="1"/>
  <c r="Y1805" i="1"/>
  <c r="Y1828" i="1"/>
  <c r="Y1846" i="1"/>
  <c r="Y1869" i="1"/>
  <c r="Y1892" i="1"/>
  <c r="Y1910" i="1"/>
  <c r="Y1933" i="1"/>
  <c r="Y1956" i="1"/>
  <c r="Y1974" i="1"/>
  <c r="Y1997" i="1"/>
  <c r="X2007" i="1"/>
  <c r="X2015" i="1"/>
  <c r="X2023" i="1"/>
  <c r="X2031" i="1"/>
  <c r="X2039" i="1"/>
  <c r="X2047" i="1"/>
  <c r="X2055" i="1"/>
  <c r="X2063" i="1"/>
  <c r="X2071" i="1"/>
  <c r="X2079" i="1"/>
  <c r="X2087" i="1"/>
  <c r="X2095" i="1"/>
  <c r="X2103" i="1"/>
  <c r="X2111" i="1"/>
  <c r="X2119" i="1"/>
  <c r="X2127" i="1"/>
  <c r="X2135" i="1"/>
  <c r="X2143" i="1"/>
  <c r="X2151" i="1"/>
  <c r="X2159" i="1"/>
  <c r="X2167" i="1"/>
  <c r="X2175" i="1"/>
  <c r="X2183" i="1"/>
  <c r="X2191" i="1"/>
  <c r="X2199" i="1"/>
  <c r="X2207" i="1"/>
  <c r="X2215" i="1"/>
  <c r="X2223" i="1"/>
  <c r="X2231" i="1"/>
  <c r="X2239" i="1"/>
  <c r="X2247" i="1"/>
  <c r="X2255" i="1"/>
  <c r="X2263" i="1"/>
  <c r="X2271" i="1"/>
  <c r="X2279" i="1"/>
  <c r="X2287" i="1"/>
  <c r="X2295" i="1"/>
  <c r="X2303" i="1"/>
  <c r="X2311" i="1"/>
  <c r="X2319" i="1"/>
  <c r="X2327" i="1"/>
  <c r="X2335" i="1"/>
  <c r="X2343" i="1"/>
  <c r="X2351" i="1"/>
  <c r="X2359" i="1"/>
  <c r="X2367" i="1"/>
  <c r="X2375" i="1"/>
  <c r="X2383" i="1"/>
  <c r="X2391" i="1"/>
  <c r="X2399" i="1"/>
  <c r="X2407" i="1"/>
  <c r="X2415" i="1"/>
  <c r="X2423" i="1"/>
  <c r="X2431" i="1"/>
  <c r="X2439" i="1"/>
  <c r="X2447" i="1"/>
  <c r="X2455" i="1"/>
  <c r="X2463" i="1"/>
  <c r="X2471" i="1"/>
  <c r="X2479" i="1"/>
  <c r="X2487" i="1"/>
  <c r="X2495" i="1"/>
  <c r="X2503" i="1"/>
  <c r="X2511" i="1"/>
  <c r="X2519" i="1"/>
  <c r="X2527" i="1"/>
  <c r="X2535" i="1"/>
  <c r="X2543" i="1"/>
  <c r="X2551" i="1"/>
  <c r="X2559" i="1"/>
  <c r="X2567" i="1"/>
  <c r="X2575" i="1"/>
  <c r="X2583" i="1"/>
  <c r="X2591" i="1"/>
  <c r="X2599" i="1"/>
  <c r="X2607" i="1"/>
  <c r="X2615" i="1"/>
  <c r="X2623" i="1"/>
  <c r="X2631" i="1"/>
  <c r="X2639" i="1"/>
  <c r="X2647" i="1"/>
  <c r="X2655" i="1"/>
  <c r="X2663" i="1"/>
  <c r="X2671" i="1"/>
  <c r="X2679" i="1"/>
  <c r="X2008" i="1"/>
  <c r="X2016" i="1"/>
  <c r="X2024" i="1"/>
  <c r="X2032" i="1"/>
  <c r="X2040" i="1"/>
  <c r="X2048" i="1"/>
  <c r="X2056" i="1"/>
  <c r="X2064" i="1"/>
  <c r="X2072" i="1"/>
  <c r="X2080" i="1"/>
  <c r="X2088" i="1"/>
  <c r="X2096" i="1"/>
  <c r="X2104" i="1"/>
  <c r="X2112" i="1"/>
  <c r="X2120" i="1"/>
  <c r="X2128" i="1"/>
  <c r="X2136" i="1"/>
  <c r="X2144" i="1"/>
  <c r="X2152" i="1"/>
  <c r="X2160" i="1"/>
  <c r="X2168" i="1"/>
  <c r="X2176" i="1"/>
  <c r="X2184" i="1"/>
  <c r="X2192" i="1"/>
  <c r="X2200" i="1"/>
  <c r="X2208" i="1"/>
  <c r="X2216" i="1"/>
  <c r="X2224" i="1"/>
  <c r="X2232" i="1"/>
  <c r="X2240" i="1"/>
  <c r="X2248" i="1"/>
  <c r="X2256" i="1"/>
  <c r="X2264" i="1"/>
  <c r="X2272" i="1"/>
  <c r="X2280" i="1"/>
  <c r="X2288" i="1"/>
  <c r="X2296" i="1"/>
  <c r="X2304" i="1"/>
  <c r="X2312" i="1"/>
  <c r="X2320" i="1"/>
  <c r="X2328" i="1"/>
  <c r="X2336" i="1"/>
  <c r="X2344" i="1"/>
  <c r="X2352" i="1"/>
  <c r="X2360" i="1"/>
  <c r="X2368" i="1"/>
  <c r="X2376" i="1"/>
  <c r="X2384" i="1"/>
  <c r="X2392" i="1"/>
  <c r="X2400" i="1"/>
  <c r="X2408" i="1"/>
  <c r="X2416" i="1"/>
  <c r="X2424" i="1"/>
  <c r="X2432" i="1"/>
  <c r="X2440" i="1"/>
  <c r="X2448" i="1"/>
  <c r="X2456" i="1"/>
  <c r="X2464" i="1"/>
  <c r="X2472" i="1"/>
  <c r="X2480" i="1"/>
  <c r="X2488" i="1"/>
  <c r="X2496" i="1"/>
  <c r="X2504" i="1"/>
  <c r="X2512" i="1"/>
  <c r="X2520" i="1"/>
  <c r="X2528" i="1"/>
  <c r="X2536" i="1"/>
  <c r="X2544" i="1"/>
  <c r="X2552" i="1"/>
  <c r="X2560" i="1"/>
  <c r="X2568" i="1"/>
  <c r="X2576" i="1"/>
  <c r="X2584" i="1"/>
  <c r="X2592" i="1"/>
  <c r="X2600" i="1"/>
  <c r="X2608" i="1"/>
  <c r="X2616" i="1"/>
  <c r="X2624" i="1"/>
  <c r="X2632" i="1"/>
  <c r="X2640" i="1"/>
  <c r="X2648" i="1"/>
  <c r="X2656" i="1"/>
  <c r="X2664" i="1"/>
  <c r="X2672" i="1"/>
  <c r="X2680" i="1"/>
  <c r="X2009" i="1"/>
  <c r="X2017" i="1"/>
  <c r="X2025" i="1"/>
  <c r="X2033" i="1"/>
  <c r="X2041" i="1"/>
  <c r="X2049" i="1"/>
  <c r="X2057" i="1"/>
  <c r="X2065" i="1"/>
  <c r="X2073" i="1"/>
  <c r="X2081" i="1"/>
  <c r="X2089" i="1"/>
  <c r="X2097" i="1"/>
  <c r="X2105" i="1"/>
  <c r="X2113" i="1"/>
  <c r="X2121" i="1"/>
  <c r="X2129" i="1"/>
  <c r="X2137" i="1"/>
  <c r="X2145" i="1"/>
  <c r="X2153" i="1"/>
  <c r="X2161" i="1"/>
  <c r="X2169" i="1"/>
  <c r="X2177" i="1"/>
  <c r="X2185" i="1"/>
  <c r="X2193" i="1"/>
  <c r="X2201" i="1"/>
  <c r="X2209" i="1"/>
  <c r="X2217" i="1"/>
  <c r="X2225" i="1"/>
  <c r="X2233" i="1"/>
  <c r="X2241" i="1"/>
  <c r="X2249" i="1"/>
  <c r="X2257" i="1"/>
  <c r="X2265" i="1"/>
  <c r="X2273" i="1"/>
  <c r="X2281" i="1"/>
  <c r="X2289" i="1"/>
  <c r="X2297" i="1"/>
  <c r="X2305" i="1"/>
  <c r="X2313" i="1"/>
  <c r="X2321" i="1"/>
  <c r="X2329" i="1"/>
  <c r="X2337" i="1"/>
  <c r="X2345" i="1"/>
  <c r="X2353" i="1"/>
  <c r="X2361" i="1"/>
  <c r="X2369" i="1"/>
  <c r="X2377" i="1"/>
  <c r="X2385" i="1"/>
  <c r="X2393" i="1"/>
  <c r="X2401" i="1"/>
  <c r="X2409" i="1"/>
  <c r="X2417" i="1"/>
  <c r="X2425" i="1"/>
  <c r="X2433" i="1"/>
  <c r="X2441" i="1"/>
  <c r="X2449" i="1"/>
  <c r="X2457" i="1"/>
  <c r="X2465" i="1"/>
  <c r="X2473" i="1"/>
  <c r="X2481" i="1"/>
  <c r="X2489" i="1"/>
  <c r="X2497" i="1"/>
  <c r="X2505" i="1"/>
  <c r="X2513" i="1"/>
  <c r="X2521" i="1"/>
  <c r="X2529" i="1"/>
  <c r="X2537" i="1"/>
  <c r="X2545" i="1"/>
  <c r="X2553" i="1"/>
  <c r="X2561" i="1"/>
  <c r="X2569" i="1"/>
  <c r="X2577" i="1"/>
  <c r="X2585" i="1"/>
  <c r="X2593" i="1"/>
  <c r="X2601" i="1"/>
  <c r="X2609" i="1"/>
  <c r="X2617" i="1"/>
  <c r="X2625" i="1"/>
  <c r="X2633" i="1"/>
  <c r="X2641" i="1"/>
  <c r="X2649" i="1"/>
  <c r="X2657" i="1"/>
  <c r="X2665" i="1"/>
  <c r="X2673" i="1"/>
  <c r="X2681" i="1"/>
  <c r="X2011" i="1"/>
  <c r="X2019" i="1"/>
  <c r="X2027" i="1"/>
  <c r="X2035" i="1"/>
  <c r="X2043" i="1"/>
  <c r="X2051" i="1"/>
  <c r="X2059" i="1"/>
  <c r="X2067" i="1"/>
  <c r="X2075" i="1"/>
  <c r="X2083" i="1"/>
  <c r="X2091" i="1"/>
  <c r="X2099" i="1"/>
  <c r="X2107" i="1"/>
  <c r="X2115" i="1"/>
  <c r="X2123" i="1"/>
  <c r="X2131" i="1"/>
  <c r="X2139" i="1"/>
  <c r="X2147" i="1"/>
  <c r="X2155" i="1"/>
  <c r="X2163" i="1"/>
  <c r="X2171" i="1"/>
  <c r="X2179" i="1"/>
  <c r="X2187" i="1"/>
  <c r="X2195" i="1"/>
  <c r="X2203" i="1"/>
  <c r="X2211" i="1"/>
  <c r="X2219" i="1"/>
  <c r="X2227" i="1"/>
  <c r="X2235" i="1"/>
  <c r="X2243" i="1"/>
  <c r="X2251" i="1"/>
  <c r="X2259" i="1"/>
  <c r="X2267" i="1"/>
  <c r="X2275" i="1"/>
  <c r="X2283" i="1"/>
  <c r="X2291" i="1"/>
  <c r="X2299" i="1"/>
  <c r="X2307" i="1"/>
  <c r="X2315" i="1"/>
  <c r="X2323" i="1"/>
  <c r="X2331" i="1"/>
  <c r="X2339" i="1"/>
  <c r="X2347" i="1"/>
  <c r="X2355" i="1"/>
  <c r="X2363" i="1"/>
  <c r="X2371" i="1"/>
  <c r="X2379" i="1"/>
  <c r="X2387" i="1"/>
  <c r="X2395" i="1"/>
  <c r="X2403" i="1"/>
  <c r="X2411" i="1"/>
  <c r="X2419" i="1"/>
  <c r="X2427" i="1"/>
  <c r="X2435" i="1"/>
  <c r="X2443" i="1"/>
  <c r="X2451" i="1"/>
  <c r="X2459" i="1"/>
  <c r="X2467" i="1"/>
  <c r="X2475" i="1"/>
  <c r="X2483" i="1"/>
  <c r="X2491" i="1"/>
  <c r="X2499" i="1"/>
  <c r="X2507" i="1"/>
  <c r="X2515" i="1"/>
  <c r="X2523" i="1"/>
  <c r="X2531" i="1"/>
  <c r="X2539" i="1"/>
  <c r="X2547" i="1"/>
  <c r="X2555" i="1"/>
  <c r="X2563" i="1"/>
  <c r="X2571" i="1"/>
  <c r="X2579" i="1"/>
  <c r="X2587" i="1"/>
  <c r="X2595" i="1"/>
  <c r="X2603" i="1"/>
  <c r="X2611" i="1"/>
  <c r="X2619" i="1"/>
  <c r="X2627" i="1"/>
  <c r="X2635" i="1"/>
  <c r="X2643" i="1"/>
  <c r="X2651" i="1"/>
  <c r="X2659" i="1"/>
  <c r="X2667" i="1"/>
  <c r="X2675" i="1"/>
  <c r="X2683" i="1"/>
  <c r="X2012" i="1"/>
  <c r="X2020" i="1"/>
  <c r="X2028" i="1"/>
  <c r="X2036" i="1"/>
  <c r="X2044" i="1"/>
  <c r="X2052" i="1"/>
  <c r="X2060" i="1"/>
  <c r="X2068" i="1"/>
  <c r="X2076" i="1"/>
  <c r="X2084" i="1"/>
  <c r="X2092" i="1"/>
  <c r="X2100" i="1"/>
  <c r="X2108" i="1"/>
  <c r="X2116" i="1"/>
  <c r="X2124" i="1"/>
  <c r="X2132" i="1"/>
  <c r="X2140" i="1"/>
  <c r="X2148" i="1"/>
  <c r="X2156" i="1"/>
  <c r="X2164" i="1"/>
  <c r="X2172" i="1"/>
  <c r="X2180" i="1"/>
  <c r="X2188" i="1"/>
  <c r="X2196" i="1"/>
  <c r="X2204" i="1"/>
  <c r="X2212" i="1"/>
  <c r="X2220" i="1"/>
  <c r="X2228" i="1"/>
  <c r="X2236" i="1"/>
  <c r="X2244" i="1"/>
  <c r="X2252" i="1"/>
  <c r="X2260" i="1"/>
  <c r="X2268" i="1"/>
  <c r="X2276" i="1"/>
  <c r="X2284" i="1"/>
  <c r="X2292" i="1"/>
  <c r="X2300" i="1"/>
  <c r="X2308" i="1"/>
  <c r="X2316" i="1"/>
  <c r="X2324" i="1"/>
  <c r="X2332" i="1"/>
  <c r="X2340" i="1"/>
  <c r="X2348" i="1"/>
  <c r="X2356" i="1"/>
  <c r="X2364" i="1"/>
  <c r="X2372" i="1"/>
  <c r="X2380" i="1"/>
  <c r="X2388" i="1"/>
  <c r="X2396" i="1"/>
  <c r="X2404" i="1"/>
  <c r="X2412" i="1"/>
  <c r="X2420" i="1"/>
  <c r="X2428" i="1"/>
  <c r="X2436" i="1"/>
  <c r="X2444" i="1"/>
  <c r="X2452" i="1"/>
  <c r="X2460" i="1"/>
  <c r="X2468" i="1"/>
  <c r="X2476" i="1"/>
  <c r="X2484" i="1"/>
  <c r="X2492" i="1"/>
  <c r="X2500" i="1"/>
  <c r="X2508" i="1"/>
  <c r="X2516" i="1"/>
  <c r="X2524" i="1"/>
  <c r="X2532" i="1"/>
  <c r="X2540" i="1"/>
  <c r="X2548" i="1"/>
  <c r="X2556" i="1"/>
  <c r="X2564" i="1"/>
  <c r="X2572" i="1"/>
  <c r="X2580" i="1"/>
  <c r="X2588" i="1"/>
  <c r="X2596" i="1"/>
  <c r="X2604" i="1"/>
  <c r="X2612" i="1"/>
  <c r="X2620" i="1"/>
  <c r="X2628" i="1"/>
  <c r="X2636" i="1"/>
  <c r="X2644" i="1"/>
  <c r="X2652" i="1"/>
  <c r="X2660" i="1"/>
  <c r="X2668" i="1"/>
  <c r="X2676" i="1"/>
  <c r="X2684" i="1"/>
  <c r="X2013" i="1"/>
  <c r="X2021" i="1"/>
  <c r="X2029" i="1"/>
  <c r="X2037" i="1"/>
  <c r="X2045" i="1"/>
  <c r="X2053" i="1"/>
  <c r="X2061" i="1"/>
  <c r="X2069" i="1"/>
  <c r="X2077" i="1"/>
  <c r="X2085" i="1"/>
  <c r="X2093" i="1"/>
  <c r="X2101" i="1"/>
  <c r="X2109" i="1"/>
  <c r="X2117" i="1"/>
  <c r="X2125" i="1"/>
  <c r="X2133" i="1"/>
  <c r="X2141" i="1"/>
  <c r="X2149" i="1"/>
  <c r="X2157" i="1"/>
  <c r="X2165" i="1"/>
  <c r="X2173" i="1"/>
  <c r="X2181" i="1"/>
  <c r="X2189" i="1"/>
  <c r="X2197" i="1"/>
  <c r="X2205" i="1"/>
  <c r="X2213" i="1"/>
  <c r="X2221" i="1"/>
  <c r="X2229" i="1"/>
  <c r="X2237" i="1"/>
  <c r="X2245" i="1"/>
  <c r="X2253" i="1"/>
  <c r="X2261" i="1"/>
  <c r="X2269" i="1"/>
  <c r="X2277" i="1"/>
  <c r="X2285" i="1"/>
  <c r="X2293" i="1"/>
  <c r="X2301" i="1"/>
  <c r="X2309" i="1"/>
  <c r="X2317" i="1"/>
  <c r="X2325" i="1"/>
  <c r="X2333" i="1"/>
  <c r="X2341" i="1"/>
  <c r="X2349" i="1"/>
  <c r="X2357" i="1"/>
  <c r="X2365" i="1"/>
  <c r="X2373" i="1"/>
  <c r="X2381" i="1"/>
  <c r="X2389" i="1"/>
  <c r="X2397" i="1"/>
  <c r="X2405" i="1"/>
  <c r="X2413" i="1"/>
  <c r="X2421" i="1"/>
  <c r="X2429" i="1"/>
  <c r="X2437" i="1"/>
  <c r="X2445" i="1"/>
  <c r="X2453" i="1"/>
  <c r="X2461" i="1"/>
  <c r="X2469" i="1"/>
  <c r="X2477" i="1"/>
  <c r="X2485" i="1"/>
  <c r="X2493" i="1"/>
  <c r="X2501" i="1"/>
  <c r="X2509" i="1"/>
  <c r="X2517" i="1"/>
  <c r="X2525" i="1"/>
  <c r="X2533" i="1"/>
  <c r="X2541" i="1"/>
  <c r="X2549" i="1"/>
  <c r="X2557" i="1"/>
  <c r="X2565" i="1"/>
  <c r="X2573" i="1"/>
  <c r="X2581" i="1"/>
  <c r="X2589" i="1"/>
  <c r="X2597" i="1"/>
  <c r="X2605" i="1"/>
  <c r="X2613" i="1"/>
  <c r="X2621" i="1"/>
  <c r="X2629" i="1"/>
  <c r="X2637" i="1"/>
  <c r="X2645" i="1"/>
  <c r="X2653" i="1"/>
  <c r="X2661" i="1"/>
  <c r="X2669" i="1"/>
  <c r="X2677" i="1"/>
  <c r="X2685" i="1"/>
  <c r="X2006" i="1"/>
  <c r="X2014" i="1"/>
  <c r="X2022" i="1"/>
  <c r="X2030" i="1"/>
  <c r="X2038" i="1"/>
  <c r="X2046" i="1"/>
  <c r="X2054" i="1"/>
  <c r="X2062" i="1"/>
  <c r="X2070" i="1"/>
  <c r="X2078" i="1"/>
  <c r="X2086" i="1"/>
  <c r="X2094" i="1"/>
  <c r="X2102" i="1"/>
  <c r="X2110" i="1"/>
  <c r="X2118" i="1"/>
  <c r="X2126" i="1"/>
  <c r="X2134" i="1"/>
  <c r="X2142" i="1"/>
  <c r="X2150" i="1"/>
  <c r="X2158" i="1"/>
  <c r="X2166" i="1"/>
  <c r="X2174" i="1"/>
  <c r="X2182" i="1"/>
  <c r="X2190" i="1"/>
  <c r="X2198" i="1"/>
  <c r="X2206" i="1"/>
  <c r="X2214" i="1"/>
  <c r="X2222" i="1"/>
  <c r="X2230" i="1"/>
  <c r="X2238" i="1"/>
  <c r="X2246" i="1"/>
  <c r="X2254" i="1"/>
  <c r="X2262" i="1"/>
  <c r="X2270" i="1"/>
  <c r="X2278" i="1"/>
  <c r="X2286" i="1"/>
  <c r="X2294" i="1"/>
  <c r="X2302" i="1"/>
  <c r="X2310" i="1"/>
  <c r="X2318" i="1"/>
  <c r="X2326" i="1"/>
  <c r="X2334" i="1"/>
  <c r="X2342" i="1"/>
  <c r="X2350" i="1"/>
  <c r="X2358" i="1"/>
  <c r="X2366" i="1"/>
  <c r="X2374" i="1"/>
  <c r="X2382" i="1"/>
  <c r="X2390" i="1"/>
  <c r="X2398" i="1"/>
  <c r="X2406" i="1"/>
  <c r="X2414" i="1"/>
  <c r="X2422" i="1"/>
  <c r="X2430" i="1"/>
  <c r="X2438" i="1"/>
  <c r="X2446" i="1"/>
  <c r="X2454" i="1"/>
  <c r="X2462" i="1"/>
  <c r="X2470" i="1"/>
  <c r="X2478" i="1"/>
  <c r="X2486" i="1"/>
  <c r="X2494" i="1"/>
  <c r="X2502" i="1"/>
  <c r="X2510" i="1"/>
  <c r="X2518" i="1"/>
  <c r="X2526" i="1"/>
  <c r="X2534" i="1"/>
  <c r="X2542" i="1"/>
  <c r="X2550" i="1"/>
  <c r="X2558" i="1"/>
  <c r="X2566" i="1"/>
  <c r="X2574" i="1"/>
  <c r="X2582" i="1"/>
  <c r="X2590" i="1"/>
  <c r="X2598" i="1"/>
  <c r="X2606" i="1"/>
  <c r="X2614" i="1"/>
  <c r="X2622" i="1"/>
  <c r="X2630" i="1"/>
  <c r="X2638" i="1"/>
  <c r="X2646" i="1"/>
  <c r="X2654" i="1"/>
  <c r="X2662" i="1"/>
  <c r="X2670" i="1"/>
  <c r="X2678" i="1"/>
  <c r="X2018" i="1"/>
  <c r="X2050" i="1"/>
  <c r="X2058" i="1"/>
  <c r="X2122" i="1"/>
  <c r="X2186" i="1"/>
  <c r="X2250" i="1"/>
  <c r="X2314" i="1"/>
  <c r="X2378" i="1"/>
  <c r="X2442" i="1"/>
  <c r="X2506" i="1"/>
  <c r="X2570" i="1"/>
  <c r="X2634" i="1"/>
  <c r="X2687" i="1"/>
  <c r="X2695" i="1"/>
  <c r="X2703" i="1"/>
  <c r="X2711" i="1"/>
  <c r="X2719" i="1"/>
  <c r="X2727" i="1"/>
  <c r="X2735" i="1"/>
  <c r="X2743" i="1"/>
  <c r="X2751" i="1"/>
  <c r="X2759" i="1"/>
  <c r="X2767" i="1"/>
  <c r="X2775" i="1"/>
  <c r="X2783" i="1"/>
  <c r="X2791" i="1"/>
  <c r="X2799" i="1"/>
  <c r="X2807" i="1"/>
  <c r="X2815" i="1"/>
  <c r="X2823" i="1"/>
  <c r="X2831" i="1"/>
  <c r="X2839" i="1"/>
  <c r="X2847" i="1"/>
  <c r="X2855" i="1"/>
  <c r="X2863" i="1"/>
  <c r="X2871" i="1"/>
  <c r="X2879" i="1"/>
  <c r="X2887" i="1"/>
  <c r="X2895" i="1"/>
  <c r="X2903" i="1"/>
  <c r="X2911" i="1"/>
  <c r="X2919" i="1"/>
  <c r="X2927" i="1"/>
  <c r="X2935" i="1"/>
  <c r="X2943" i="1"/>
  <c r="X2951" i="1"/>
  <c r="X2959" i="1"/>
  <c r="X2967" i="1"/>
  <c r="X2975" i="1"/>
  <c r="X2983" i="1"/>
  <c r="X2991" i="1"/>
  <c r="X2999" i="1"/>
  <c r="X3007" i="1"/>
  <c r="X3015" i="1"/>
  <c r="X3023" i="1"/>
  <c r="X3031" i="1"/>
  <c r="X3039" i="1"/>
  <c r="X3047" i="1"/>
  <c r="X3055" i="1"/>
  <c r="X3063" i="1"/>
  <c r="X3071" i="1"/>
  <c r="X3079" i="1"/>
  <c r="X3087" i="1"/>
  <c r="X3095" i="1"/>
  <c r="X3103" i="1"/>
  <c r="X3111" i="1"/>
  <c r="X3119" i="1"/>
  <c r="X3127" i="1"/>
  <c r="X3135" i="1"/>
  <c r="X3143" i="1"/>
  <c r="X3151" i="1"/>
  <c r="X3159" i="1"/>
  <c r="X3167" i="1"/>
  <c r="X3175" i="1"/>
  <c r="X3183" i="1"/>
  <c r="X3191" i="1"/>
  <c r="X3199" i="1"/>
  <c r="X3207" i="1"/>
  <c r="X3215" i="1"/>
  <c r="X3223" i="1"/>
  <c r="X3231" i="1"/>
  <c r="X3239" i="1"/>
  <c r="X3247" i="1"/>
  <c r="X3255" i="1"/>
  <c r="X3263" i="1"/>
  <c r="X3271" i="1"/>
  <c r="X3279" i="1"/>
  <c r="X2010" i="1"/>
  <c r="X2074" i="1"/>
  <c r="X2138" i="1"/>
  <c r="X2202" i="1"/>
  <c r="X2266" i="1"/>
  <c r="X2330" i="1"/>
  <c r="X2394" i="1"/>
  <c r="X2458" i="1"/>
  <c r="X2522" i="1"/>
  <c r="X2586" i="1"/>
  <c r="X2650" i="1"/>
  <c r="X2689" i="1"/>
  <c r="X2697" i="1"/>
  <c r="X2705" i="1"/>
  <c r="X2713" i="1"/>
  <c r="X2721" i="1"/>
  <c r="X2729" i="1"/>
  <c r="X2737" i="1"/>
  <c r="X2745" i="1"/>
  <c r="X2753" i="1"/>
  <c r="X2761" i="1"/>
  <c r="X2769" i="1"/>
  <c r="X2777" i="1"/>
  <c r="X2785" i="1"/>
  <c r="X2793" i="1"/>
  <c r="X2801" i="1"/>
  <c r="X2809" i="1"/>
  <c r="X2817" i="1"/>
  <c r="X2825" i="1"/>
  <c r="X2833" i="1"/>
  <c r="X2841" i="1"/>
  <c r="X2849" i="1"/>
  <c r="X2857" i="1"/>
  <c r="X2865" i="1"/>
  <c r="X2873" i="1"/>
  <c r="X2881" i="1"/>
  <c r="X2889" i="1"/>
  <c r="X2897" i="1"/>
  <c r="X2905" i="1"/>
  <c r="X2913" i="1"/>
  <c r="X2921" i="1"/>
  <c r="X2929" i="1"/>
  <c r="X2937" i="1"/>
  <c r="X2945" i="1"/>
  <c r="X2953" i="1"/>
  <c r="X2961" i="1"/>
  <c r="X2969" i="1"/>
  <c r="X2977" i="1"/>
  <c r="X2985" i="1"/>
  <c r="X2993" i="1"/>
  <c r="X3001" i="1"/>
  <c r="X3009" i="1"/>
  <c r="X3017" i="1"/>
  <c r="X3025" i="1"/>
  <c r="X3033" i="1"/>
  <c r="X3041" i="1"/>
  <c r="X3049" i="1"/>
  <c r="X3057" i="1"/>
  <c r="X3065" i="1"/>
  <c r="X3073" i="1"/>
  <c r="X3081" i="1"/>
  <c r="X3089" i="1"/>
  <c r="X3097" i="1"/>
  <c r="X3105" i="1"/>
  <c r="X3113" i="1"/>
  <c r="X3121" i="1"/>
  <c r="X3129" i="1"/>
  <c r="X3137" i="1"/>
  <c r="X3145" i="1"/>
  <c r="X3153" i="1"/>
  <c r="X3161" i="1"/>
  <c r="X3169" i="1"/>
  <c r="X3177" i="1"/>
  <c r="X3185" i="1"/>
  <c r="X3193" i="1"/>
  <c r="X3201" i="1"/>
  <c r="X3209" i="1"/>
  <c r="X3217" i="1"/>
  <c r="X3225" i="1"/>
  <c r="X3233" i="1"/>
  <c r="X3241" i="1"/>
  <c r="X3249" i="1"/>
  <c r="X3257" i="1"/>
  <c r="X3265" i="1"/>
  <c r="X3273" i="1"/>
  <c r="X3281" i="1"/>
  <c r="X2106" i="1"/>
  <c r="X2194" i="1"/>
  <c r="X2282" i="1"/>
  <c r="X2362" i="1"/>
  <c r="X2450" i="1"/>
  <c r="X2538" i="1"/>
  <c r="X2618" i="1"/>
  <c r="X2688" i="1"/>
  <c r="X2699" i="1"/>
  <c r="X2709" i="1"/>
  <c r="X2720" i="1"/>
  <c r="X2731" i="1"/>
  <c r="X2741" i="1"/>
  <c r="X2752" i="1"/>
  <c r="X2763" i="1"/>
  <c r="X2773" i="1"/>
  <c r="X2784" i="1"/>
  <c r="X2795" i="1"/>
  <c r="X2805" i="1"/>
  <c r="X2816" i="1"/>
  <c r="X2827" i="1"/>
  <c r="X2837" i="1"/>
  <c r="X2848" i="1"/>
  <c r="X2859" i="1"/>
  <c r="X2869" i="1"/>
  <c r="X2880" i="1"/>
  <c r="X2891" i="1"/>
  <c r="X2901" i="1"/>
  <c r="X2912" i="1"/>
  <c r="X2923" i="1"/>
  <c r="X2933" i="1"/>
  <c r="X2944" i="1"/>
  <c r="X2955" i="1"/>
  <c r="X2965" i="1"/>
  <c r="X2976" i="1"/>
  <c r="X2987" i="1"/>
  <c r="X2997" i="1"/>
  <c r="X3008" i="1"/>
  <c r="X3019" i="1"/>
  <c r="X3029" i="1"/>
  <c r="X3040" i="1"/>
  <c r="X3051" i="1"/>
  <c r="X3061" i="1"/>
  <c r="X3072" i="1"/>
  <c r="X3083" i="1"/>
  <c r="X3093" i="1"/>
  <c r="X3104" i="1"/>
  <c r="X3115" i="1"/>
  <c r="X3125" i="1"/>
  <c r="X3136" i="1"/>
  <c r="X3147" i="1"/>
  <c r="X3157" i="1"/>
  <c r="X3168" i="1"/>
  <c r="X3179" i="1"/>
  <c r="X3189" i="1"/>
  <c r="X3200" i="1"/>
  <c r="X3211" i="1"/>
  <c r="X3221" i="1"/>
  <c r="X3232" i="1"/>
  <c r="X3243" i="1"/>
  <c r="X3253" i="1"/>
  <c r="X3264" i="1"/>
  <c r="X3275" i="1"/>
  <c r="X3285" i="1"/>
  <c r="X3293" i="1"/>
  <c r="X3301" i="1"/>
  <c r="X3309" i="1"/>
  <c r="X3317" i="1"/>
  <c r="X3325" i="1"/>
  <c r="X3333" i="1"/>
  <c r="X3341" i="1"/>
  <c r="X3349" i="1"/>
  <c r="X3357" i="1"/>
  <c r="X3365" i="1"/>
  <c r="X3373" i="1"/>
  <c r="X3381" i="1"/>
  <c r="X3389" i="1"/>
  <c r="X3397" i="1"/>
  <c r="X3405" i="1"/>
  <c r="X3413" i="1"/>
  <c r="X3421" i="1"/>
  <c r="X3429" i="1"/>
  <c r="X3437" i="1"/>
  <c r="X3445" i="1"/>
  <c r="X3453" i="1"/>
  <c r="X2026" i="1"/>
  <c r="X2114" i="1"/>
  <c r="X2210" i="1"/>
  <c r="X2290" i="1"/>
  <c r="X2370" i="1"/>
  <c r="X2466" i="1"/>
  <c r="X2546" i="1"/>
  <c r="X2626" i="1"/>
  <c r="X2690" i="1"/>
  <c r="X2700" i="1"/>
  <c r="X2710" i="1"/>
  <c r="X2722" i="1"/>
  <c r="X2732" i="1"/>
  <c r="X2742" i="1"/>
  <c r="X2754" i="1"/>
  <c r="X2764" i="1"/>
  <c r="X2774" i="1"/>
  <c r="X2786" i="1"/>
  <c r="X2796" i="1"/>
  <c r="X2806" i="1"/>
  <c r="X2818" i="1"/>
  <c r="X2828" i="1"/>
  <c r="X2838" i="1"/>
  <c r="X2850" i="1"/>
  <c r="X2860" i="1"/>
  <c r="X2870" i="1"/>
  <c r="X2882" i="1"/>
  <c r="X2892" i="1"/>
  <c r="X2902" i="1"/>
  <c r="X2914" i="1"/>
  <c r="X2924" i="1"/>
  <c r="X2934" i="1"/>
  <c r="X2946" i="1"/>
  <c r="X2956" i="1"/>
  <c r="X2966" i="1"/>
  <c r="X2978" i="1"/>
  <c r="X2988" i="1"/>
  <c r="X2998" i="1"/>
  <c r="X3010" i="1"/>
  <c r="X3020" i="1"/>
  <c r="X3030" i="1"/>
  <c r="X3042" i="1"/>
  <c r="X3052" i="1"/>
  <c r="X3062" i="1"/>
  <c r="X3074" i="1"/>
  <c r="X3084" i="1"/>
  <c r="X3094" i="1"/>
  <c r="X3106" i="1"/>
  <c r="X3116" i="1"/>
  <c r="X3126" i="1"/>
  <c r="X3138" i="1"/>
  <c r="X3148" i="1"/>
  <c r="X3158" i="1"/>
  <c r="X3170" i="1"/>
  <c r="X3180" i="1"/>
  <c r="X3190" i="1"/>
  <c r="X3202" i="1"/>
  <c r="X3212" i="1"/>
  <c r="X3222" i="1"/>
  <c r="X3234" i="1"/>
  <c r="X3244" i="1"/>
  <c r="X3254" i="1"/>
  <c r="X3266" i="1"/>
  <c r="X3276" i="1"/>
  <c r="X3286" i="1"/>
  <c r="X3294" i="1"/>
  <c r="X3302" i="1"/>
  <c r="X3310" i="1"/>
  <c r="X3318" i="1"/>
  <c r="X3326" i="1"/>
  <c r="X3334" i="1"/>
  <c r="X3342" i="1"/>
  <c r="X3350" i="1"/>
  <c r="X3358" i="1"/>
  <c r="X3366" i="1"/>
  <c r="X3374" i="1"/>
  <c r="X3382" i="1"/>
  <c r="X3390" i="1"/>
  <c r="X3398" i="1"/>
  <c r="X3406" i="1"/>
  <c r="X3414" i="1"/>
  <c r="X3422" i="1"/>
  <c r="X3430" i="1"/>
  <c r="X3438" i="1"/>
  <c r="X3446" i="1"/>
  <c r="X3454" i="1"/>
  <c r="X2090" i="1"/>
  <c r="X2218" i="1"/>
  <c r="X2322" i="1"/>
  <c r="X2426" i="1"/>
  <c r="X2554" i="1"/>
  <c r="X2666" i="1"/>
  <c r="X2696" i="1"/>
  <c r="X2712" i="1"/>
  <c r="X2725" i="1"/>
  <c r="X2739" i="1"/>
  <c r="X2755" i="1"/>
  <c r="X2768" i="1"/>
  <c r="X2781" i="1"/>
  <c r="X2797" i="1"/>
  <c r="X2811" i="1"/>
  <c r="X2824" i="1"/>
  <c r="X2840" i="1"/>
  <c r="X2853" i="1"/>
  <c r="X2867" i="1"/>
  <c r="X2883" i="1"/>
  <c r="X2896" i="1"/>
  <c r="X2909" i="1"/>
  <c r="X2925" i="1"/>
  <c r="X2939" i="1"/>
  <c r="X2952" i="1"/>
  <c r="X2968" i="1"/>
  <c r="X2981" i="1"/>
  <c r="X2995" i="1"/>
  <c r="X3011" i="1"/>
  <c r="X3024" i="1"/>
  <c r="X3037" i="1"/>
  <c r="X3053" i="1"/>
  <c r="X3067" i="1"/>
  <c r="X3080" i="1"/>
  <c r="X3096" i="1"/>
  <c r="X3109" i="1"/>
  <c r="X3123" i="1"/>
  <c r="X3139" i="1"/>
  <c r="X3152" i="1"/>
  <c r="X3165" i="1"/>
  <c r="X3181" i="1"/>
  <c r="X3195" i="1"/>
  <c r="X3208" i="1"/>
  <c r="X3224" i="1"/>
  <c r="X3237" i="1"/>
  <c r="X3251" i="1"/>
  <c r="X3267" i="1"/>
  <c r="X3280" i="1"/>
  <c r="X3291" i="1"/>
  <c r="X3303" i="1"/>
  <c r="X3313" i="1"/>
  <c r="X3323" i="1"/>
  <c r="X3335" i="1"/>
  <c r="X3345" i="1"/>
  <c r="X3355" i="1"/>
  <c r="X3367" i="1"/>
  <c r="X3377" i="1"/>
  <c r="X3387" i="1"/>
  <c r="X3399" i="1"/>
  <c r="X3409" i="1"/>
  <c r="X3419" i="1"/>
  <c r="X3431" i="1"/>
  <c r="X3441" i="1"/>
  <c r="X3451" i="1"/>
  <c r="X3461" i="1"/>
  <c r="X3469" i="1"/>
  <c r="X3477" i="1"/>
  <c r="X3485" i="1"/>
  <c r="X3493" i="1"/>
  <c r="X3501" i="1"/>
  <c r="X3509" i="1"/>
  <c r="X3517" i="1"/>
  <c r="X3525" i="1"/>
  <c r="X3533" i="1"/>
  <c r="X3541" i="1"/>
  <c r="X3549" i="1"/>
  <c r="X3557" i="1"/>
  <c r="X3565" i="1"/>
  <c r="X3573" i="1"/>
  <c r="X3581" i="1"/>
  <c r="X3589" i="1"/>
  <c r="X3597" i="1"/>
  <c r="X3605" i="1"/>
  <c r="X3613" i="1"/>
  <c r="X3621" i="1"/>
  <c r="X2034" i="1"/>
  <c r="X2154" i="1"/>
  <c r="X2258" i="1"/>
  <c r="X2386" i="1"/>
  <c r="X2490" i="1"/>
  <c r="X2602" i="1"/>
  <c r="X2691" i="1"/>
  <c r="X2704" i="1"/>
  <c r="X2717" i="1"/>
  <c r="X2733" i="1"/>
  <c r="X2747" i="1"/>
  <c r="X2760" i="1"/>
  <c r="X2776" i="1"/>
  <c r="X2789" i="1"/>
  <c r="X2803" i="1"/>
  <c r="X2819" i="1"/>
  <c r="X2832" i="1"/>
  <c r="X2845" i="1"/>
  <c r="X2861" i="1"/>
  <c r="X2875" i="1"/>
  <c r="X2888" i="1"/>
  <c r="X2904" i="1"/>
  <c r="X2917" i="1"/>
  <c r="X2931" i="1"/>
  <c r="X2947" i="1"/>
  <c r="X2960" i="1"/>
  <c r="X2973" i="1"/>
  <c r="X2989" i="1"/>
  <c r="X3003" i="1"/>
  <c r="X3016" i="1"/>
  <c r="X3032" i="1"/>
  <c r="X3045" i="1"/>
  <c r="X3059" i="1"/>
  <c r="X3075" i="1"/>
  <c r="X3088" i="1"/>
  <c r="X3101" i="1"/>
  <c r="X3117" i="1"/>
  <c r="X3131" i="1"/>
  <c r="X3144" i="1"/>
  <c r="X3160" i="1"/>
  <c r="X3173" i="1"/>
  <c r="X3187" i="1"/>
  <c r="X3203" i="1"/>
  <c r="X3216" i="1"/>
  <c r="X3229" i="1"/>
  <c r="X3245" i="1"/>
  <c r="X3259" i="1"/>
  <c r="X3272" i="1"/>
  <c r="X3287" i="1"/>
  <c r="X3297" i="1"/>
  <c r="X3307" i="1"/>
  <c r="X3319" i="1"/>
  <c r="X3329" i="1"/>
  <c r="X3339" i="1"/>
  <c r="X3351" i="1"/>
  <c r="X3361" i="1"/>
  <c r="X3371" i="1"/>
  <c r="X3383" i="1"/>
  <c r="X3393" i="1"/>
  <c r="X3403" i="1"/>
  <c r="X3415" i="1"/>
  <c r="X3425" i="1"/>
  <c r="X3435" i="1"/>
  <c r="X3447" i="1"/>
  <c r="X3457" i="1"/>
  <c r="X3465" i="1"/>
  <c r="X3473" i="1"/>
  <c r="X3481" i="1"/>
  <c r="X3489" i="1"/>
  <c r="X3497" i="1"/>
  <c r="X3505" i="1"/>
  <c r="X3513" i="1"/>
  <c r="X3521" i="1"/>
  <c r="X3529" i="1"/>
  <c r="X3537" i="1"/>
  <c r="X3545" i="1"/>
  <c r="X3553" i="1"/>
  <c r="X3561" i="1"/>
  <c r="X3569" i="1"/>
  <c r="X3577" i="1"/>
  <c r="X3585" i="1"/>
  <c r="X3593" i="1"/>
  <c r="X3601" i="1"/>
  <c r="X3609" i="1"/>
  <c r="X3617" i="1"/>
  <c r="X3625" i="1"/>
  <c r="X2066" i="1"/>
  <c r="X2082" i="1"/>
  <c r="X2098" i="1"/>
  <c r="X2130" i="1"/>
  <c r="X2274" i="1"/>
  <c r="X2418" i="1"/>
  <c r="X2578" i="1"/>
  <c r="X2692" i="1"/>
  <c r="X2708" i="1"/>
  <c r="X2728" i="1"/>
  <c r="X2748" i="1"/>
  <c r="X2766" i="1"/>
  <c r="X2787" i="1"/>
  <c r="X2804" i="1"/>
  <c r="X2822" i="1"/>
  <c r="X2843" i="1"/>
  <c r="X2862" i="1"/>
  <c r="X2878" i="1"/>
  <c r="X2899" i="1"/>
  <c r="X2918" i="1"/>
  <c r="X2938" i="1"/>
  <c r="X2957" i="1"/>
  <c r="X2974" i="1"/>
  <c r="X2994" i="1"/>
  <c r="X3013" i="1"/>
  <c r="X3034" i="1"/>
  <c r="X3050" i="1"/>
  <c r="X3069" i="1"/>
  <c r="X3090" i="1"/>
  <c r="X3108" i="1"/>
  <c r="X3128" i="1"/>
  <c r="X3146" i="1"/>
  <c r="X3164" i="1"/>
  <c r="X3184" i="1"/>
  <c r="X3204" i="1"/>
  <c r="X3220" i="1"/>
  <c r="X3240" i="1"/>
  <c r="X3260" i="1"/>
  <c r="X3278" i="1"/>
  <c r="X3295" i="1"/>
  <c r="X3308" i="1"/>
  <c r="X3322" i="1"/>
  <c r="X3337" i="1"/>
  <c r="X3352" i="1"/>
  <c r="X3364" i="1"/>
  <c r="X3379" i="1"/>
  <c r="X3394" i="1"/>
  <c r="X3408" i="1"/>
  <c r="X3423" i="1"/>
  <c r="X3436" i="1"/>
  <c r="X3450" i="1"/>
  <c r="X3463" i="1"/>
  <c r="X3474" i="1"/>
  <c r="X3484" i="1"/>
  <c r="X3495" i="1"/>
  <c r="X3506" i="1"/>
  <c r="X3516" i="1"/>
  <c r="X3527" i="1"/>
  <c r="X3538" i="1"/>
  <c r="X3548" i="1"/>
  <c r="X3559" i="1"/>
  <c r="X3570" i="1"/>
  <c r="X3580" i="1"/>
  <c r="X3591" i="1"/>
  <c r="X3602" i="1"/>
  <c r="X3612" i="1"/>
  <c r="X3623" i="1"/>
  <c r="X3632" i="1"/>
  <c r="X3640" i="1"/>
  <c r="X3648" i="1"/>
  <c r="X3656" i="1"/>
  <c r="X3664" i="1"/>
  <c r="X3672" i="1"/>
  <c r="X3680" i="1"/>
  <c r="X3688" i="1"/>
  <c r="X3696" i="1"/>
  <c r="X3704" i="1"/>
  <c r="X3712" i="1"/>
  <c r="X3720" i="1"/>
  <c r="X3728" i="1"/>
  <c r="X3736" i="1"/>
  <c r="X3744" i="1"/>
  <c r="X3752" i="1"/>
  <c r="X3760" i="1"/>
  <c r="X3768" i="1"/>
  <c r="X3776" i="1"/>
  <c r="X3784" i="1"/>
  <c r="X3792" i="1"/>
  <c r="X3800" i="1"/>
  <c r="X2146" i="1"/>
  <c r="X2298" i="1"/>
  <c r="X2434" i="1"/>
  <c r="X2594" i="1"/>
  <c r="X2693" i="1"/>
  <c r="X2714" i="1"/>
  <c r="X2730" i="1"/>
  <c r="X2749" i="1"/>
  <c r="X2770" i="1"/>
  <c r="X2788" i="1"/>
  <c r="X2808" i="1"/>
  <c r="X2826" i="1"/>
  <c r="X2844" i="1"/>
  <c r="X2864" i="1"/>
  <c r="X2884" i="1"/>
  <c r="X2900" i="1"/>
  <c r="X2920" i="1"/>
  <c r="X2940" i="1"/>
  <c r="X2958" i="1"/>
  <c r="X2979" i="1"/>
  <c r="X2996" i="1"/>
  <c r="X3014" i="1"/>
  <c r="X3035" i="1"/>
  <c r="X3054" i="1"/>
  <c r="X3070" i="1"/>
  <c r="X3091" i="1"/>
  <c r="X3110" i="1"/>
  <c r="X3130" i="1"/>
  <c r="X3149" i="1"/>
  <c r="X3166" i="1"/>
  <c r="X3186" i="1"/>
  <c r="X3205" i="1"/>
  <c r="X3226" i="1"/>
  <c r="X3242" i="1"/>
  <c r="X3261" i="1"/>
  <c r="X3282" i="1"/>
  <c r="X3296" i="1"/>
  <c r="X3311" i="1"/>
  <c r="X3324" i="1"/>
  <c r="X3338" i="1"/>
  <c r="X3353" i="1"/>
  <c r="X3368" i="1"/>
  <c r="X3380" i="1"/>
  <c r="X3395" i="1"/>
  <c r="X3410" i="1"/>
  <c r="X3424" i="1"/>
  <c r="X3439" i="1"/>
  <c r="X3452" i="1"/>
  <c r="X3464" i="1"/>
  <c r="X3475" i="1"/>
  <c r="X3486" i="1"/>
  <c r="X3496" i="1"/>
  <c r="X3507" i="1"/>
  <c r="X3518" i="1"/>
  <c r="X3528" i="1"/>
  <c r="X3539" i="1"/>
  <c r="X3550" i="1"/>
  <c r="X3560" i="1"/>
  <c r="X3571" i="1"/>
  <c r="X3582" i="1"/>
  <c r="X3592" i="1"/>
  <c r="X3603" i="1"/>
  <c r="X3614" i="1"/>
  <c r="X3624" i="1"/>
  <c r="X3633" i="1"/>
  <c r="X3641" i="1"/>
  <c r="X3649" i="1"/>
  <c r="X3657" i="1"/>
  <c r="X3665" i="1"/>
  <c r="X3673" i="1"/>
  <c r="X3681" i="1"/>
  <c r="X3689" i="1"/>
  <c r="X3697" i="1"/>
  <c r="X3705" i="1"/>
  <c r="X3713" i="1"/>
  <c r="X3721" i="1"/>
  <c r="X3729" i="1"/>
  <c r="X3737" i="1"/>
  <c r="X3745" i="1"/>
  <c r="X3753" i="1"/>
  <c r="X3761" i="1"/>
  <c r="X3769" i="1"/>
  <c r="X3777" i="1"/>
  <c r="X3785" i="1"/>
  <c r="X3793" i="1"/>
  <c r="X2162" i="1"/>
  <c r="X2170" i="1"/>
  <c r="X2338" i="1"/>
  <c r="X2482" i="1"/>
  <c r="X2642" i="1"/>
  <c r="X2698" i="1"/>
  <c r="X2716" i="1"/>
  <c r="X2736" i="1"/>
  <c r="X2756" i="1"/>
  <c r="X2772" i="1"/>
  <c r="X2792" i="1"/>
  <c r="X2812" i="1"/>
  <c r="X2830" i="1"/>
  <c r="X2851" i="1"/>
  <c r="X2868" i="1"/>
  <c r="X2886" i="1"/>
  <c r="X2907" i="1"/>
  <c r="X2926" i="1"/>
  <c r="X2942" i="1"/>
  <c r="X2963" i="1"/>
  <c r="X2982" i="1"/>
  <c r="X3002" i="1"/>
  <c r="X3021" i="1"/>
  <c r="X3038" i="1"/>
  <c r="X3058" i="1"/>
  <c r="X3077" i="1"/>
  <c r="X3098" i="1"/>
  <c r="X3114" i="1"/>
  <c r="X3133" i="1"/>
  <c r="X3154" i="1"/>
  <c r="X3172" i="1"/>
  <c r="X3192" i="1"/>
  <c r="X3210" i="1"/>
  <c r="X3228" i="1"/>
  <c r="X3248" i="1"/>
  <c r="X3268" i="1"/>
  <c r="X3284" i="1"/>
  <c r="X3299" i="1"/>
  <c r="X3314" i="1"/>
  <c r="X3328" i="1"/>
  <c r="X3343" i="1"/>
  <c r="X3356" i="1"/>
  <c r="X3370" i="1"/>
  <c r="X3385" i="1"/>
  <c r="X3400" i="1"/>
  <c r="X3412" i="1"/>
  <c r="X3427" i="1"/>
  <c r="X3442" i="1"/>
  <c r="X3456" i="1"/>
  <c r="X3467" i="1"/>
  <c r="X3478" i="1"/>
  <c r="X3488" i="1"/>
  <c r="X3499" i="1"/>
  <c r="X3510" i="1"/>
  <c r="X3520" i="1"/>
  <c r="X3531" i="1"/>
  <c r="X3542" i="1"/>
  <c r="X3552" i="1"/>
  <c r="X3563" i="1"/>
  <c r="X3574" i="1"/>
  <c r="X3584" i="1"/>
  <c r="X3595" i="1"/>
  <c r="X3606" i="1"/>
  <c r="X3616" i="1"/>
  <c r="X3627" i="1"/>
  <c r="X3635" i="1"/>
  <c r="X3643" i="1"/>
  <c r="X3651" i="1"/>
  <c r="X3659" i="1"/>
  <c r="X3667" i="1"/>
  <c r="X3675" i="1"/>
  <c r="X3683" i="1"/>
  <c r="X3691" i="1"/>
  <c r="X3699" i="1"/>
  <c r="X3707" i="1"/>
  <c r="X3715" i="1"/>
  <c r="X3723" i="1"/>
  <c r="X3731" i="1"/>
  <c r="X3739" i="1"/>
  <c r="X3747" i="1"/>
  <c r="X3755" i="1"/>
  <c r="X3763" i="1"/>
  <c r="X3771" i="1"/>
  <c r="X3779" i="1"/>
  <c r="X3787" i="1"/>
  <c r="X3795" i="1"/>
  <c r="X2042" i="1"/>
  <c r="X2178" i="1"/>
  <c r="X2346" i="1"/>
  <c r="X2498" i="1"/>
  <c r="X2658" i="1"/>
  <c r="X2701" i="1"/>
  <c r="X2718" i="1"/>
  <c r="X2738" i="1"/>
  <c r="X2757" i="1"/>
  <c r="X2778" i="1"/>
  <c r="X2794" i="1"/>
  <c r="X2813" i="1"/>
  <c r="X2834" i="1"/>
  <c r="X2852" i="1"/>
  <c r="X2872" i="1"/>
  <c r="X2890" i="1"/>
  <c r="X2908" i="1"/>
  <c r="X2928" i="1"/>
  <c r="X2948" i="1"/>
  <c r="X2964" i="1"/>
  <c r="X2984" i="1"/>
  <c r="X3004" i="1"/>
  <c r="X3022" i="1"/>
  <c r="X3043" i="1"/>
  <c r="X3060" i="1"/>
  <c r="X3078" i="1"/>
  <c r="X3099" i="1"/>
  <c r="X3118" i="1"/>
  <c r="X3134" i="1"/>
  <c r="X3155" i="1"/>
  <c r="X3174" i="1"/>
  <c r="X3194" i="1"/>
  <c r="X3213" i="1"/>
  <c r="X3230" i="1"/>
  <c r="X3250" i="1"/>
  <c r="X3269" i="1"/>
  <c r="X3288" i="1"/>
  <c r="X3300" i="1"/>
  <c r="X3315" i="1"/>
  <c r="X3330" i="1"/>
  <c r="X3344" i="1"/>
  <c r="X3359" i="1"/>
  <c r="X3372" i="1"/>
  <c r="X3386" i="1"/>
  <c r="X3401" i="1"/>
  <c r="X3416" i="1"/>
  <c r="X3428" i="1"/>
  <c r="X3443" i="1"/>
  <c r="X3458" i="1"/>
  <c r="X3468" i="1"/>
  <c r="X3479" i="1"/>
  <c r="X3490" i="1"/>
  <c r="X3500" i="1"/>
  <c r="X3511" i="1"/>
  <c r="X3522" i="1"/>
  <c r="X3532" i="1"/>
  <c r="X3543" i="1"/>
  <c r="X3554" i="1"/>
  <c r="X3564" i="1"/>
  <c r="X3575" i="1"/>
  <c r="X3586" i="1"/>
  <c r="X3596" i="1"/>
  <c r="X3607" i="1"/>
  <c r="X3618" i="1"/>
  <c r="X3628" i="1"/>
  <c r="X3636" i="1"/>
  <c r="X3644" i="1"/>
  <c r="X3652" i="1"/>
  <c r="X3660" i="1"/>
  <c r="X3668" i="1"/>
  <c r="X3676" i="1"/>
  <c r="X3684" i="1"/>
  <c r="X3692" i="1"/>
  <c r="X3700" i="1"/>
  <c r="X3708" i="1"/>
  <c r="X3716" i="1"/>
  <c r="X3724" i="1"/>
  <c r="X3732" i="1"/>
  <c r="X3740" i="1"/>
  <c r="X3748" i="1"/>
  <c r="X3756" i="1"/>
  <c r="X3764" i="1"/>
  <c r="X3772" i="1"/>
  <c r="X3780" i="1"/>
  <c r="X3788" i="1"/>
  <c r="X3796" i="1"/>
  <c r="X2234" i="1"/>
  <c r="X2530" i="1"/>
  <c r="X2706" i="1"/>
  <c r="X2744" i="1"/>
  <c r="X2780" i="1"/>
  <c r="X2820" i="1"/>
  <c r="X2856" i="1"/>
  <c r="X2894" i="1"/>
  <c r="X2932" i="1"/>
  <c r="X2971" i="1"/>
  <c r="X3006" i="1"/>
  <c r="X3046" i="1"/>
  <c r="X3085" i="1"/>
  <c r="X3122" i="1"/>
  <c r="X3162" i="1"/>
  <c r="X3197" i="1"/>
  <c r="X3236" i="1"/>
  <c r="X3274" i="1"/>
  <c r="X3305" i="1"/>
  <c r="X3332" i="1"/>
  <c r="X3362" i="1"/>
  <c r="X3391" i="1"/>
  <c r="X3418" i="1"/>
  <c r="X3448" i="1"/>
  <c r="X3471" i="1"/>
  <c r="X3492" i="1"/>
  <c r="X3514" i="1"/>
  <c r="X3535" i="1"/>
  <c r="X3556" i="1"/>
  <c r="X3578" i="1"/>
  <c r="X3599" i="1"/>
  <c r="X3620" i="1"/>
  <c r="X3638" i="1"/>
  <c r="X3654" i="1"/>
  <c r="X3670" i="1"/>
  <c r="X3686" i="1"/>
  <c r="X3702" i="1"/>
  <c r="X3718" i="1"/>
  <c r="X3734" i="1"/>
  <c r="X3750" i="1"/>
  <c r="X3766" i="1"/>
  <c r="X3782" i="1"/>
  <c r="X3798" i="1"/>
  <c r="X3807" i="1"/>
  <c r="X3815" i="1"/>
  <c r="X3823" i="1"/>
  <c r="X3831" i="1"/>
  <c r="X3839" i="1"/>
  <c r="X3847" i="1"/>
  <c r="X3855" i="1"/>
  <c r="X3863" i="1"/>
  <c r="X3871" i="1"/>
  <c r="X3879" i="1"/>
  <c r="X3887" i="1"/>
  <c r="X3895" i="1"/>
  <c r="X3903" i="1"/>
  <c r="X3911" i="1"/>
  <c r="X3919" i="1"/>
  <c r="X3927" i="1"/>
  <c r="X3935" i="1"/>
  <c r="X3943" i="1"/>
  <c r="X3951" i="1"/>
  <c r="X3959" i="1"/>
  <c r="X3967" i="1"/>
  <c r="X3975" i="1"/>
  <c r="X3983" i="1"/>
  <c r="X3991" i="1"/>
  <c r="X3999" i="1"/>
  <c r="X8" i="1"/>
  <c r="X16" i="1"/>
  <c r="X24" i="1"/>
  <c r="X32" i="1"/>
  <c r="X40" i="1"/>
  <c r="X48" i="1"/>
  <c r="X56" i="1"/>
  <c r="X64" i="1"/>
  <c r="X72" i="1"/>
  <c r="X80" i="1"/>
  <c r="X88" i="1"/>
  <c r="X96" i="1"/>
  <c r="X104" i="1"/>
  <c r="X112" i="1"/>
  <c r="X120" i="1"/>
  <c r="X2306" i="1"/>
  <c r="X2610" i="1"/>
  <c r="X2715" i="1"/>
  <c r="X2750" i="1"/>
  <c r="X2790" i="1"/>
  <c r="X2829" i="1"/>
  <c r="X2866" i="1"/>
  <c r="X2906" i="1"/>
  <c r="X2941" i="1"/>
  <c r="X2980" i="1"/>
  <c r="X3018" i="1"/>
  <c r="X3056" i="1"/>
  <c r="X3092" i="1"/>
  <c r="X3132" i="1"/>
  <c r="X3171" i="1"/>
  <c r="X3206" i="1"/>
  <c r="X3246" i="1"/>
  <c r="X3283" i="1"/>
  <c r="X3312" i="1"/>
  <c r="X3340" i="1"/>
  <c r="X3369" i="1"/>
  <c r="X3396" i="1"/>
  <c r="X3426" i="1"/>
  <c r="X3455" i="1"/>
  <c r="X3476" i="1"/>
  <c r="X3498" i="1"/>
  <c r="X3519" i="1"/>
  <c r="X3540" i="1"/>
  <c r="X3562" i="1"/>
  <c r="X3583" i="1"/>
  <c r="X3604" i="1"/>
  <c r="X3626" i="1"/>
  <c r="X3642" i="1"/>
  <c r="X3658" i="1"/>
  <c r="X3674" i="1"/>
  <c r="X3690" i="1"/>
  <c r="X3706" i="1"/>
  <c r="X3722" i="1"/>
  <c r="X3738" i="1"/>
  <c r="X3754" i="1"/>
  <c r="X3770" i="1"/>
  <c r="X3786" i="1"/>
  <c r="X3801" i="1"/>
  <c r="X3809" i="1"/>
  <c r="X3817" i="1"/>
  <c r="X3825" i="1"/>
  <c r="X3833" i="1"/>
  <c r="X3841" i="1"/>
  <c r="X3849" i="1"/>
  <c r="X3857" i="1"/>
  <c r="X3865" i="1"/>
  <c r="X3873" i="1"/>
  <c r="X3881" i="1"/>
  <c r="X3889" i="1"/>
  <c r="X3897" i="1"/>
  <c r="X3905" i="1"/>
  <c r="X3913" i="1"/>
  <c r="X3921" i="1"/>
  <c r="X3929" i="1"/>
  <c r="X3937" i="1"/>
  <c r="X3945" i="1"/>
  <c r="X3953" i="1"/>
  <c r="X3961" i="1"/>
  <c r="X3969" i="1"/>
  <c r="X3977" i="1"/>
  <c r="X3985" i="1"/>
  <c r="X3993" i="1"/>
  <c r="X4001" i="1"/>
  <c r="X10" i="1"/>
  <c r="X18" i="1"/>
  <c r="X26" i="1"/>
  <c r="X34" i="1"/>
  <c r="X42" i="1"/>
  <c r="X50" i="1"/>
  <c r="X58" i="1"/>
  <c r="X66" i="1"/>
  <c r="X74" i="1"/>
  <c r="X82" i="1"/>
  <c r="X90" i="1"/>
  <c r="X98" i="1"/>
  <c r="X106" i="1"/>
  <c r="X114" i="1"/>
  <c r="X122" i="1"/>
  <c r="X130" i="1"/>
  <c r="X138" i="1"/>
  <c r="X2354" i="1"/>
  <c r="X2674" i="1"/>
  <c r="X2723" i="1"/>
  <c r="X2758" i="1"/>
  <c r="X2798" i="1"/>
  <c r="X2835" i="1"/>
  <c r="X2874" i="1"/>
  <c r="X2910" i="1"/>
  <c r="X2949" i="1"/>
  <c r="X2986" i="1"/>
  <c r="X3026" i="1"/>
  <c r="X3064" i="1"/>
  <c r="X3100" i="1"/>
  <c r="X3140" i="1"/>
  <c r="X3176" i="1"/>
  <c r="X3214" i="1"/>
  <c r="X3252" i="1"/>
  <c r="X3289" i="1"/>
  <c r="X3316" i="1"/>
  <c r="X3346" i="1"/>
  <c r="X3375" i="1"/>
  <c r="X3402" i="1"/>
  <c r="X3432" i="1"/>
  <c r="X3459" i="1"/>
  <c r="X3480" i="1"/>
  <c r="X3502" i="1"/>
  <c r="X3523" i="1"/>
  <c r="X3544" i="1"/>
  <c r="X3566" i="1"/>
  <c r="X3587" i="1"/>
  <c r="X3608" i="1"/>
  <c r="X3629" i="1"/>
  <c r="X3645" i="1"/>
  <c r="X3661" i="1"/>
  <c r="X3677" i="1"/>
  <c r="X3693" i="1"/>
  <c r="X3709" i="1"/>
  <c r="X3725" i="1"/>
  <c r="X3741" i="1"/>
  <c r="X3757" i="1"/>
  <c r="X3773" i="1"/>
  <c r="X3789" i="1"/>
  <c r="X3802" i="1"/>
  <c r="X3810" i="1"/>
  <c r="X3818" i="1"/>
  <c r="X3826" i="1"/>
  <c r="X3834" i="1"/>
  <c r="X3842" i="1"/>
  <c r="X3850" i="1"/>
  <c r="X3858" i="1"/>
  <c r="X3866" i="1"/>
  <c r="X3874" i="1"/>
  <c r="X3882" i="1"/>
  <c r="X3890" i="1"/>
  <c r="X3898" i="1"/>
  <c r="X3906" i="1"/>
  <c r="X3914" i="1"/>
  <c r="X3922" i="1"/>
  <c r="X3930" i="1"/>
  <c r="X3938" i="1"/>
  <c r="X3946" i="1"/>
  <c r="X3954" i="1"/>
  <c r="X3962" i="1"/>
  <c r="X3970" i="1"/>
  <c r="X3978" i="1"/>
  <c r="X3986" i="1"/>
  <c r="X3994" i="1"/>
  <c r="X4002" i="1"/>
  <c r="X11" i="1"/>
  <c r="X19" i="1"/>
  <c r="X27" i="1"/>
  <c r="X35" i="1"/>
  <c r="X43" i="1"/>
  <c r="X51" i="1"/>
  <c r="X59" i="1"/>
  <c r="X67" i="1"/>
  <c r="X75" i="1"/>
  <c r="X83" i="1"/>
  <c r="X91" i="1"/>
  <c r="X99" i="1"/>
  <c r="X107" i="1"/>
  <c r="X115" i="1"/>
  <c r="X123" i="1"/>
  <c r="X131" i="1"/>
  <c r="X139" i="1"/>
  <c r="X147" i="1"/>
  <c r="X155" i="1"/>
  <c r="X163" i="1"/>
  <c r="X171" i="1"/>
  <c r="X179" i="1"/>
  <c r="X187" i="1"/>
  <c r="X195" i="1"/>
  <c r="X203" i="1"/>
  <c r="X211" i="1"/>
  <c r="X219" i="1"/>
  <c r="X227" i="1"/>
  <c r="X235" i="1"/>
  <c r="X243" i="1"/>
  <c r="X251" i="1"/>
  <c r="X259" i="1"/>
  <c r="X267" i="1"/>
  <c r="X275" i="1"/>
  <c r="X283" i="1"/>
  <c r="X291" i="1"/>
  <c r="X299" i="1"/>
  <c r="X307" i="1"/>
  <c r="X315" i="1"/>
  <c r="X323" i="1"/>
  <c r="X331" i="1"/>
  <c r="X339" i="1"/>
  <c r="X347" i="1"/>
  <c r="X355" i="1"/>
  <c r="X363" i="1"/>
  <c r="X371" i="1"/>
  <c r="X379" i="1"/>
  <c r="X387" i="1"/>
  <c r="X395" i="1"/>
  <c r="X403" i="1"/>
  <c r="X411" i="1"/>
  <c r="X419" i="1"/>
  <c r="X427" i="1"/>
  <c r="X435" i="1"/>
  <c r="X443" i="1"/>
  <c r="X451" i="1"/>
  <c r="X459" i="1"/>
  <c r="X467" i="1"/>
  <c r="X475" i="1"/>
  <c r="X483" i="1"/>
  <c r="X491" i="1"/>
  <c r="X499" i="1"/>
  <c r="X507" i="1"/>
  <c r="X515" i="1"/>
  <c r="X523" i="1"/>
  <c r="X531" i="1"/>
  <c r="X539" i="1"/>
  <c r="X547" i="1"/>
  <c r="X2402" i="1"/>
  <c r="X2682" i="1"/>
  <c r="X2724" i="1"/>
  <c r="X2762" i="1"/>
  <c r="X2800" i="1"/>
  <c r="X2836" i="1"/>
  <c r="X2876" i="1"/>
  <c r="X2915" i="1"/>
  <c r="X2950" i="1"/>
  <c r="X2990" i="1"/>
  <c r="X3027" i="1"/>
  <c r="X3066" i="1"/>
  <c r="X3102" i="1"/>
  <c r="X3141" i="1"/>
  <c r="X3178" i="1"/>
  <c r="X3218" i="1"/>
  <c r="X3256" i="1"/>
  <c r="X3290" i="1"/>
  <c r="X3320" i="1"/>
  <c r="X3347" i="1"/>
  <c r="X3376" i="1"/>
  <c r="X3404" i="1"/>
  <c r="X3433" i="1"/>
  <c r="X3460" i="1"/>
  <c r="X3482" i="1"/>
  <c r="X3503" i="1"/>
  <c r="X3524" i="1"/>
  <c r="X3546" i="1"/>
  <c r="X3567" i="1"/>
  <c r="X3588" i="1"/>
  <c r="X3610" i="1"/>
  <c r="X3630" i="1"/>
  <c r="X3646" i="1"/>
  <c r="X3662" i="1"/>
  <c r="X3678" i="1"/>
  <c r="X3694" i="1"/>
  <c r="X3710" i="1"/>
  <c r="X3726" i="1"/>
  <c r="X3742" i="1"/>
  <c r="X3758" i="1"/>
  <c r="X3774" i="1"/>
  <c r="X3790" i="1"/>
  <c r="X3803" i="1"/>
  <c r="X3811" i="1"/>
  <c r="X3819" i="1"/>
  <c r="X3827" i="1"/>
  <c r="X3835" i="1"/>
  <c r="X3843" i="1"/>
  <c r="X3851" i="1"/>
  <c r="X3859" i="1"/>
  <c r="X3867" i="1"/>
  <c r="X3875" i="1"/>
  <c r="X3883" i="1"/>
  <c r="X3891" i="1"/>
  <c r="X3899" i="1"/>
  <c r="X3907" i="1"/>
  <c r="X3915" i="1"/>
  <c r="X3923" i="1"/>
  <c r="X3931" i="1"/>
  <c r="X3939" i="1"/>
  <c r="X3947" i="1"/>
  <c r="X3955" i="1"/>
  <c r="X3963" i="1"/>
  <c r="X3971" i="1"/>
  <c r="X3979" i="1"/>
  <c r="X3987" i="1"/>
  <c r="X3995" i="1"/>
  <c r="X4003" i="1"/>
  <c r="X12" i="1"/>
  <c r="X20" i="1"/>
  <c r="X28" i="1"/>
  <c r="X36" i="1"/>
  <c r="X44" i="1"/>
  <c r="X52" i="1"/>
  <c r="X60" i="1"/>
  <c r="X68" i="1"/>
  <c r="X76" i="1"/>
  <c r="X84" i="1"/>
  <c r="X92" i="1"/>
  <c r="X100" i="1"/>
  <c r="X108" i="1"/>
  <c r="X116" i="1"/>
  <c r="X2410" i="1"/>
  <c r="X2686" i="1"/>
  <c r="X2726" i="1"/>
  <c r="X2765" i="1"/>
  <c r="X2802" i="1"/>
  <c r="X2842" i="1"/>
  <c r="X2877" i="1"/>
  <c r="X2916" i="1"/>
  <c r="X2954" i="1"/>
  <c r="X2992" i="1"/>
  <c r="X3028" i="1"/>
  <c r="X3068" i="1"/>
  <c r="X3107" i="1"/>
  <c r="X3142" i="1"/>
  <c r="X3182" i="1"/>
  <c r="X3219" i="1"/>
  <c r="X3258" i="1"/>
  <c r="X3292" i="1"/>
  <c r="X3321" i="1"/>
  <c r="X3348" i="1"/>
  <c r="X3378" i="1"/>
  <c r="X3407" i="1"/>
  <c r="X3434" i="1"/>
  <c r="X3462" i="1"/>
  <c r="X3483" i="1"/>
  <c r="X3504" i="1"/>
  <c r="X3526" i="1"/>
  <c r="X3547" i="1"/>
  <c r="X3568" i="1"/>
  <c r="X3590" i="1"/>
  <c r="X3611" i="1"/>
  <c r="X3631" i="1"/>
  <c r="X3647" i="1"/>
  <c r="X3663" i="1"/>
  <c r="X3679" i="1"/>
  <c r="X3695" i="1"/>
  <c r="X3711" i="1"/>
  <c r="X3727" i="1"/>
  <c r="X2474" i="1"/>
  <c r="X2694" i="1"/>
  <c r="X2734" i="1"/>
  <c r="X2771" i="1"/>
  <c r="X2810" i="1"/>
  <c r="X2846" i="1"/>
  <c r="X2885" i="1"/>
  <c r="X2922" i="1"/>
  <c r="X2962" i="1"/>
  <c r="X3000" i="1"/>
  <c r="X3036" i="1"/>
  <c r="X3076" i="1"/>
  <c r="X3112" i="1"/>
  <c r="X3150" i="1"/>
  <c r="X3188" i="1"/>
  <c r="X3227" i="1"/>
  <c r="X3262" i="1"/>
  <c r="X3298" i="1"/>
  <c r="X3327" i="1"/>
  <c r="X3354" i="1"/>
  <c r="X3384" i="1"/>
  <c r="X3411" i="1"/>
  <c r="X3440" i="1"/>
  <c r="X3466" i="1"/>
  <c r="X3487" i="1"/>
  <c r="X3508" i="1"/>
  <c r="X3530" i="1"/>
  <c r="X3551" i="1"/>
  <c r="X3572" i="1"/>
  <c r="X3594" i="1"/>
  <c r="X3615" i="1"/>
  <c r="X3634" i="1"/>
  <c r="X3650" i="1"/>
  <c r="X3666" i="1"/>
  <c r="X3682" i="1"/>
  <c r="X3698" i="1"/>
  <c r="X3714" i="1"/>
  <c r="X3730" i="1"/>
  <c r="X3746" i="1"/>
  <c r="X3762" i="1"/>
  <c r="X3778" i="1"/>
  <c r="X3794" i="1"/>
  <c r="X3805" i="1"/>
  <c r="X3813" i="1"/>
  <c r="X3821" i="1"/>
  <c r="X3829" i="1"/>
  <c r="X3837" i="1"/>
  <c r="X3845" i="1"/>
  <c r="X3853" i="1"/>
  <c r="X3861" i="1"/>
  <c r="X3869" i="1"/>
  <c r="X3877" i="1"/>
  <c r="X3885" i="1"/>
  <c r="X3893" i="1"/>
  <c r="X3901" i="1"/>
  <c r="X3909" i="1"/>
  <c r="X3917" i="1"/>
  <c r="X3925" i="1"/>
  <c r="X3933" i="1"/>
  <c r="X3941" i="1"/>
  <c r="X3949" i="1"/>
  <c r="X3957" i="1"/>
  <c r="X3965" i="1"/>
  <c r="X3973" i="1"/>
  <c r="X3981" i="1"/>
  <c r="X3989" i="1"/>
  <c r="X3997" i="1"/>
  <c r="X6" i="1"/>
  <c r="X14" i="1"/>
  <c r="X22" i="1"/>
  <c r="X30" i="1"/>
  <c r="X38" i="1"/>
  <c r="X46" i="1"/>
  <c r="X54" i="1"/>
  <c r="X62" i="1"/>
  <c r="X70" i="1"/>
  <c r="X78" i="1"/>
  <c r="X86" i="1"/>
  <c r="X94" i="1"/>
  <c r="X102" i="1"/>
  <c r="X110" i="1"/>
  <c r="X118" i="1"/>
  <c r="X126" i="1"/>
  <c r="X134" i="1"/>
  <c r="X142" i="1"/>
  <c r="X2226" i="1"/>
  <c r="X2514" i="1"/>
  <c r="X2702" i="1"/>
  <c r="X2740" i="1"/>
  <c r="X2779" i="1"/>
  <c r="X2814" i="1"/>
  <c r="X2854" i="1"/>
  <c r="X2893" i="1"/>
  <c r="X2930" i="1"/>
  <c r="X2970" i="1"/>
  <c r="X3005" i="1"/>
  <c r="X3044" i="1"/>
  <c r="X2782" i="1"/>
  <c r="X3082" i="1"/>
  <c r="X3235" i="1"/>
  <c r="X3360" i="1"/>
  <c r="X3470" i="1"/>
  <c r="X3555" i="1"/>
  <c r="X3637" i="1"/>
  <c r="X3701" i="1"/>
  <c r="X3751" i="1"/>
  <c r="X3797" i="1"/>
  <c r="X3820" i="1"/>
  <c r="X3840" i="1"/>
  <c r="X3862" i="1"/>
  <c r="X3884" i="1"/>
  <c r="X3904" i="1"/>
  <c r="X3926" i="1"/>
  <c r="X3948" i="1"/>
  <c r="X3968" i="1"/>
  <c r="X3990" i="1"/>
  <c r="X13" i="1"/>
  <c r="X33" i="1"/>
  <c r="X55" i="1"/>
  <c r="X77" i="1"/>
  <c r="X97" i="1"/>
  <c r="X119" i="1"/>
  <c r="X133" i="1"/>
  <c r="X145" i="1"/>
  <c r="X154" i="1"/>
  <c r="X164" i="1"/>
  <c r="X173" i="1"/>
  <c r="X182" i="1"/>
  <c r="X191" i="1"/>
  <c r="X200" i="1"/>
  <c r="X209" i="1"/>
  <c r="X218" i="1"/>
  <c r="X228" i="1"/>
  <c r="X237" i="1"/>
  <c r="X246" i="1"/>
  <c r="X255" i="1"/>
  <c r="X264" i="1"/>
  <c r="X273" i="1"/>
  <c r="X282" i="1"/>
  <c r="X292" i="1"/>
  <c r="X301" i="1"/>
  <c r="X310" i="1"/>
  <c r="X319" i="1"/>
  <c r="X328" i="1"/>
  <c r="X337" i="1"/>
  <c r="X346" i="1"/>
  <c r="X356" i="1"/>
  <c r="X365" i="1"/>
  <c r="X374" i="1"/>
  <c r="X383" i="1"/>
  <c r="X392" i="1"/>
  <c r="X401" i="1"/>
  <c r="X410" i="1"/>
  <c r="X420" i="1"/>
  <c r="X429" i="1"/>
  <c r="X438" i="1"/>
  <c r="X447" i="1"/>
  <c r="X456" i="1"/>
  <c r="X465" i="1"/>
  <c r="X474" i="1"/>
  <c r="X484" i="1"/>
  <c r="X493" i="1"/>
  <c r="X502" i="1"/>
  <c r="X511" i="1"/>
  <c r="X520" i="1"/>
  <c r="X529" i="1"/>
  <c r="X538" i="1"/>
  <c r="X548" i="1"/>
  <c r="X556" i="1"/>
  <c r="X564" i="1"/>
  <c r="X572" i="1"/>
  <c r="X580" i="1"/>
  <c r="X588" i="1"/>
  <c r="X596" i="1"/>
  <c r="X604" i="1"/>
  <c r="X612" i="1"/>
  <c r="X620" i="1"/>
  <c r="X628" i="1"/>
  <c r="X636" i="1"/>
  <c r="X644" i="1"/>
  <c r="X652" i="1"/>
  <c r="X660" i="1"/>
  <c r="X668" i="1"/>
  <c r="X676" i="1"/>
  <c r="X684" i="1"/>
  <c r="X692" i="1"/>
  <c r="X700" i="1"/>
  <c r="X708" i="1"/>
  <c r="X716" i="1"/>
  <c r="X724" i="1"/>
  <c r="X732" i="1"/>
  <c r="X740" i="1"/>
  <c r="X748" i="1"/>
  <c r="X756" i="1"/>
  <c r="X764" i="1"/>
  <c r="X772" i="1"/>
  <c r="X780" i="1"/>
  <c r="X788" i="1"/>
  <c r="X796" i="1"/>
  <c r="X804" i="1"/>
  <c r="X812" i="1"/>
  <c r="X820" i="1"/>
  <c r="X828" i="1"/>
  <c r="X836" i="1"/>
  <c r="X844" i="1"/>
  <c r="X852" i="1"/>
  <c r="X860" i="1"/>
  <c r="X868" i="1"/>
  <c r="X876" i="1"/>
  <c r="X884" i="1"/>
  <c r="X892" i="1"/>
  <c r="X900" i="1"/>
  <c r="X908" i="1"/>
  <c r="X916" i="1"/>
  <c r="X924" i="1"/>
  <c r="X932" i="1"/>
  <c r="X940" i="1"/>
  <c r="X948" i="1"/>
  <c r="X956" i="1"/>
  <c r="X964" i="1"/>
  <c r="X972" i="1"/>
  <c r="X980" i="1"/>
  <c r="X988" i="1"/>
  <c r="X996" i="1"/>
  <c r="X1004" i="1"/>
  <c r="X1012" i="1"/>
  <c r="X1020" i="1"/>
  <c r="X1028" i="1"/>
  <c r="X1036" i="1"/>
  <c r="X1044" i="1"/>
  <c r="X1052" i="1"/>
  <c r="X1060" i="1"/>
  <c r="X1068" i="1"/>
  <c r="X1076" i="1"/>
  <c r="X1084" i="1"/>
  <c r="X1092" i="1"/>
  <c r="X1100" i="1"/>
  <c r="X1108" i="1"/>
  <c r="X1116" i="1"/>
  <c r="X1124" i="1"/>
  <c r="X1132" i="1"/>
  <c r="X1140" i="1"/>
  <c r="X1148" i="1"/>
  <c r="X1156" i="1"/>
  <c r="X1164" i="1"/>
  <c r="X1172" i="1"/>
  <c r="X1180" i="1"/>
  <c r="X1188" i="1"/>
  <c r="X1196" i="1"/>
  <c r="X1204" i="1"/>
  <c r="X1212" i="1"/>
  <c r="X1220" i="1"/>
  <c r="X1228" i="1"/>
  <c r="X1236" i="1"/>
  <c r="X1244" i="1"/>
  <c r="X1252" i="1"/>
  <c r="X1260" i="1"/>
  <c r="X1268" i="1"/>
  <c r="X1276" i="1"/>
  <c r="X1284" i="1"/>
  <c r="X1292" i="1"/>
  <c r="X1300" i="1"/>
  <c r="X1308" i="1"/>
  <c r="X1316" i="1"/>
  <c r="X1324" i="1"/>
  <c r="X1332" i="1"/>
  <c r="X1340" i="1"/>
  <c r="X2242" i="1"/>
  <c r="X2936" i="1"/>
  <c r="X3156" i="1"/>
  <c r="X3304" i="1"/>
  <c r="X3417" i="1"/>
  <c r="X3512" i="1"/>
  <c r="X3598" i="1"/>
  <c r="X3669" i="1"/>
  <c r="X3733" i="1"/>
  <c r="X3775" i="1"/>
  <c r="X3808" i="1"/>
  <c r="X3830" i="1"/>
  <c r="X3852" i="1"/>
  <c r="X3872" i="1"/>
  <c r="X3894" i="1"/>
  <c r="X3916" i="1"/>
  <c r="X3936" i="1"/>
  <c r="X3958" i="1"/>
  <c r="X3980" i="1"/>
  <c r="X4000" i="1"/>
  <c r="X23" i="1"/>
  <c r="X45" i="1"/>
  <c r="X65" i="1"/>
  <c r="X87" i="1"/>
  <c r="X109" i="1"/>
  <c r="X127" i="1"/>
  <c r="X140" i="1"/>
  <c r="X150" i="1"/>
  <c r="X159" i="1"/>
  <c r="X168" i="1"/>
  <c r="X177" i="1"/>
  <c r="X186" i="1"/>
  <c r="X196" i="1"/>
  <c r="X205" i="1"/>
  <c r="X214" i="1"/>
  <c r="X223" i="1"/>
  <c r="X232" i="1"/>
  <c r="X241" i="1"/>
  <c r="X250" i="1"/>
  <c r="X260" i="1"/>
  <c r="X269" i="1"/>
  <c r="X278" i="1"/>
  <c r="X287" i="1"/>
  <c r="X296" i="1"/>
  <c r="X305" i="1"/>
  <c r="X314" i="1"/>
  <c r="X324" i="1"/>
  <c r="X333" i="1"/>
  <c r="X342" i="1"/>
  <c r="X351" i="1"/>
  <c r="X360" i="1"/>
  <c r="X369" i="1"/>
  <c r="X378" i="1"/>
  <c r="X388" i="1"/>
  <c r="X397" i="1"/>
  <c r="X406" i="1"/>
  <c r="X415" i="1"/>
  <c r="X424" i="1"/>
  <c r="X433" i="1"/>
  <c r="X442" i="1"/>
  <c r="X452" i="1"/>
  <c r="X461" i="1"/>
  <c r="X470" i="1"/>
  <c r="X479" i="1"/>
  <c r="X488" i="1"/>
  <c r="X497" i="1"/>
  <c r="X506" i="1"/>
  <c r="X516" i="1"/>
  <c r="X525" i="1"/>
  <c r="X534" i="1"/>
  <c r="X543" i="1"/>
  <c r="X552" i="1"/>
  <c r="X560" i="1"/>
  <c r="X568" i="1"/>
  <c r="X576" i="1"/>
  <c r="X584" i="1"/>
  <c r="X592" i="1"/>
  <c r="X600" i="1"/>
  <c r="X608" i="1"/>
  <c r="X616" i="1"/>
  <c r="X624" i="1"/>
  <c r="X632" i="1"/>
  <c r="X640" i="1"/>
  <c r="X648" i="1"/>
  <c r="X656" i="1"/>
  <c r="X664" i="1"/>
  <c r="X672" i="1"/>
  <c r="X680" i="1"/>
  <c r="X688" i="1"/>
  <c r="X696" i="1"/>
  <c r="X704" i="1"/>
  <c r="X712" i="1"/>
  <c r="X720" i="1"/>
  <c r="X728" i="1"/>
  <c r="X736" i="1"/>
  <c r="X744" i="1"/>
  <c r="X752" i="1"/>
  <c r="X760" i="1"/>
  <c r="X768" i="1"/>
  <c r="X776" i="1"/>
  <c r="X784" i="1"/>
  <c r="X792" i="1"/>
  <c r="X800" i="1"/>
  <c r="X808" i="1"/>
  <c r="X816" i="1"/>
  <c r="X824" i="1"/>
  <c r="X832" i="1"/>
  <c r="X840" i="1"/>
  <c r="X848" i="1"/>
  <c r="X856" i="1"/>
  <c r="X864" i="1"/>
  <c r="X872" i="1"/>
  <c r="X880" i="1"/>
  <c r="X888" i="1"/>
  <c r="X896" i="1"/>
  <c r="X904" i="1"/>
  <c r="X912" i="1"/>
  <c r="X920" i="1"/>
  <c r="X928" i="1"/>
  <c r="X936" i="1"/>
  <c r="X944" i="1"/>
  <c r="X952" i="1"/>
  <c r="X960" i="1"/>
  <c r="X968" i="1"/>
  <c r="X976" i="1"/>
  <c r="X984" i="1"/>
  <c r="X992" i="1"/>
  <c r="X1000" i="1"/>
  <c r="X1008" i="1"/>
  <c r="X1016" i="1"/>
  <c r="X1024" i="1"/>
  <c r="X1032" i="1"/>
  <c r="X1040" i="1"/>
  <c r="X1048" i="1"/>
  <c r="X1056" i="1"/>
  <c r="X1064" i="1"/>
  <c r="X1072" i="1"/>
  <c r="X1080" i="1"/>
  <c r="X1088" i="1"/>
  <c r="X1096" i="1"/>
  <c r="X1104" i="1"/>
  <c r="X1112" i="1"/>
  <c r="X1120" i="1"/>
  <c r="X1128" i="1"/>
  <c r="X1136" i="1"/>
  <c r="X1144" i="1"/>
  <c r="X1152" i="1"/>
  <c r="X1160" i="1"/>
  <c r="X1168" i="1"/>
  <c r="X1176" i="1"/>
  <c r="X1184" i="1"/>
  <c r="X1192" i="1"/>
  <c r="X1200" i="1"/>
  <c r="X1208" i="1"/>
  <c r="X1216" i="1"/>
  <c r="X1224" i="1"/>
  <c r="X1232" i="1"/>
  <c r="X1240" i="1"/>
  <c r="X1248" i="1"/>
  <c r="X1256" i="1"/>
  <c r="X1264" i="1"/>
  <c r="X1272" i="1"/>
  <c r="X1280" i="1"/>
  <c r="X1288" i="1"/>
  <c r="X1296" i="1"/>
  <c r="X1304" i="1"/>
  <c r="X1312" i="1"/>
  <c r="X1320" i="1"/>
  <c r="X1328" i="1"/>
  <c r="X1336" i="1"/>
  <c r="X2746" i="1"/>
  <c r="X3120" i="1"/>
  <c r="X3306" i="1"/>
  <c r="X3449" i="1"/>
  <c r="X3576" i="1"/>
  <c r="X3671" i="1"/>
  <c r="X3749" i="1"/>
  <c r="X3804" i="1"/>
  <c r="X3832" i="1"/>
  <c r="X3860" i="1"/>
  <c r="X3888" i="1"/>
  <c r="X3918" i="1"/>
  <c r="X3944" i="1"/>
  <c r="X3974" i="1"/>
  <c r="X5" i="1"/>
  <c r="X31" i="1"/>
  <c r="X61" i="1"/>
  <c r="X89" i="1"/>
  <c r="X117" i="1"/>
  <c r="X136" i="1"/>
  <c r="X151" i="1"/>
  <c r="X162" i="1"/>
  <c r="X175" i="1"/>
  <c r="X188" i="1"/>
  <c r="X199" i="1"/>
  <c r="X212" i="1"/>
  <c r="X224" i="1"/>
  <c r="X236" i="1"/>
  <c r="X248" i="1"/>
  <c r="X261" i="1"/>
  <c r="X272" i="1"/>
  <c r="X285" i="1"/>
  <c r="X297" i="1"/>
  <c r="X309" i="1"/>
  <c r="X321" i="1"/>
  <c r="X334" i="1"/>
  <c r="X345" i="1"/>
  <c r="X358" i="1"/>
  <c r="X370" i="1"/>
  <c r="X382" i="1"/>
  <c r="X394" i="1"/>
  <c r="X407" i="1"/>
  <c r="X418" i="1"/>
  <c r="X431" i="1"/>
  <c r="X444" i="1"/>
  <c r="X455" i="1"/>
  <c r="X468" i="1"/>
  <c r="X480" i="1"/>
  <c r="X492" i="1"/>
  <c r="X504" i="1"/>
  <c r="X517" i="1"/>
  <c r="X528" i="1"/>
  <c r="X541" i="1"/>
  <c r="X553" i="1"/>
  <c r="X563" i="1"/>
  <c r="X574" i="1"/>
  <c r="X585" i="1"/>
  <c r="X595" i="1"/>
  <c r="X606" i="1"/>
  <c r="X617" i="1"/>
  <c r="X627" i="1"/>
  <c r="X638" i="1"/>
  <c r="X649" i="1"/>
  <c r="X659" i="1"/>
  <c r="X670" i="1"/>
  <c r="X681" i="1"/>
  <c r="X691" i="1"/>
  <c r="X702" i="1"/>
  <c r="X713" i="1"/>
  <c r="X723" i="1"/>
  <c r="X734" i="1"/>
  <c r="X745" i="1"/>
  <c r="X755" i="1"/>
  <c r="X766" i="1"/>
  <c r="X777" i="1"/>
  <c r="X787" i="1"/>
  <c r="X798" i="1"/>
  <c r="X809" i="1"/>
  <c r="X819" i="1"/>
  <c r="X830" i="1"/>
  <c r="X841" i="1"/>
  <c r="X851" i="1"/>
  <c r="X862" i="1"/>
  <c r="X873" i="1"/>
  <c r="X883" i="1"/>
  <c r="X2821" i="1"/>
  <c r="X3124" i="1"/>
  <c r="X3331" i="1"/>
  <c r="X3472" i="1"/>
  <c r="X3579" i="1"/>
  <c r="X3685" i="1"/>
  <c r="X3759" i="1"/>
  <c r="X3806" i="1"/>
  <c r="X3836" i="1"/>
  <c r="X3864" i="1"/>
  <c r="X3892" i="1"/>
  <c r="X3920" i="1"/>
  <c r="X3950" i="1"/>
  <c r="X3976" i="1"/>
  <c r="X7" i="1"/>
  <c r="X37" i="1"/>
  <c r="X63" i="1"/>
  <c r="X93" i="1"/>
  <c r="X121" i="1"/>
  <c r="X137" i="1"/>
  <c r="X152" i="1"/>
  <c r="X165" i="1"/>
  <c r="X176" i="1"/>
  <c r="X189" i="1"/>
  <c r="X201" i="1"/>
  <c r="X213" i="1"/>
  <c r="X225" i="1"/>
  <c r="X238" i="1"/>
  <c r="X249" i="1"/>
  <c r="X262" i="1"/>
  <c r="X2858" i="1"/>
  <c r="X3163" i="1"/>
  <c r="X3336" i="1"/>
  <c r="X3491" i="1"/>
  <c r="X3600" i="1"/>
  <c r="X3687" i="1"/>
  <c r="X3765" i="1"/>
  <c r="X3812" i="1"/>
  <c r="X3838" i="1"/>
  <c r="X3868" i="1"/>
  <c r="X2898" i="1"/>
  <c r="X3196" i="1"/>
  <c r="X3363" i="1"/>
  <c r="X3494" i="1"/>
  <c r="X3619" i="1"/>
  <c r="X3703" i="1"/>
  <c r="X3767" i="1"/>
  <c r="X3814" i="1"/>
  <c r="X3844" i="1"/>
  <c r="X3870" i="1"/>
  <c r="X3900" i="1"/>
  <c r="X3928" i="1"/>
  <c r="X3956" i="1"/>
  <c r="X3984" i="1"/>
  <c r="X15" i="1"/>
  <c r="X41" i="1"/>
  <c r="X71" i="1"/>
  <c r="X101" i="1"/>
  <c r="X125" i="1"/>
  <c r="X143" i="1"/>
  <c r="X156" i="1"/>
  <c r="X167" i="1"/>
  <c r="X180" i="1"/>
  <c r="X192" i="1"/>
  <c r="X204" i="1"/>
  <c r="X216" i="1"/>
  <c r="X229" i="1"/>
  <c r="X240" i="1"/>
  <c r="X253" i="1"/>
  <c r="X265" i="1"/>
  <c r="X277" i="1"/>
  <c r="X289" i="1"/>
  <c r="X302" i="1"/>
  <c r="X313" i="1"/>
  <c r="X326" i="1"/>
  <c r="X338" i="1"/>
  <c r="X350" i="1"/>
  <c r="X362" i="1"/>
  <c r="X375" i="1"/>
  <c r="X386" i="1"/>
  <c r="X399" i="1"/>
  <c r="X412" i="1"/>
  <c r="X423" i="1"/>
  <c r="X436" i="1"/>
  <c r="X448" i="1"/>
  <c r="X460" i="1"/>
  <c r="X472" i="1"/>
  <c r="X485" i="1"/>
  <c r="X496" i="1"/>
  <c r="X509" i="1"/>
  <c r="X521" i="1"/>
  <c r="X533" i="1"/>
  <c r="X545" i="1"/>
  <c r="X557" i="1"/>
  <c r="X567" i="1"/>
  <c r="X578" i="1"/>
  <c r="X589" i="1"/>
  <c r="X599" i="1"/>
  <c r="X610" i="1"/>
  <c r="X621" i="1"/>
  <c r="X631" i="1"/>
  <c r="X642" i="1"/>
  <c r="X653" i="1"/>
  <c r="X663" i="1"/>
  <c r="X674" i="1"/>
  <c r="X685" i="1"/>
  <c r="X695" i="1"/>
  <c r="X706" i="1"/>
  <c r="X717" i="1"/>
  <c r="X727" i="1"/>
  <c r="X738" i="1"/>
  <c r="X749" i="1"/>
  <c r="X759" i="1"/>
  <c r="X770" i="1"/>
  <c r="X781" i="1"/>
  <c r="X791" i="1"/>
  <c r="X802" i="1"/>
  <c r="X813" i="1"/>
  <c r="X823" i="1"/>
  <c r="X834" i="1"/>
  <c r="X845" i="1"/>
  <c r="X855" i="1"/>
  <c r="X866" i="1"/>
  <c r="X877" i="1"/>
  <c r="X887" i="1"/>
  <c r="X2972" i="1"/>
  <c r="X3198" i="1"/>
  <c r="X3388" i="1"/>
  <c r="X3515" i="1"/>
  <c r="X3622" i="1"/>
  <c r="X3717" i="1"/>
  <c r="X3781" i="1"/>
  <c r="X3816" i="1"/>
  <c r="X3846" i="1"/>
  <c r="X3876" i="1"/>
  <c r="X3902" i="1"/>
  <c r="X3932" i="1"/>
  <c r="X3960" i="1"/>
  <c r="X3988" i="1"/>
  <c r="X17" i="1"/>
  <c r="X47" i="1"/>
  <c r="X73" i="1"/>
  <c r="X103" i="1"/>
  <c r="X128" i="1"/>
  <c r="X144" i="1"/>
  <c r="X157" i="1"/>
  <c r="X169" i="1"/>
  <c r="X181" i="1"/>
  <c r="X193" i="1"/>
  <c r="X206" i="1"/>
  <c r="X217" i="1"/>
  <c r="X230" i="1"/>
  <c r="X242" i="1"/>
  <c r="X254" i="1"/>
  <c r="X2707" i="1"/>
  <c r="X3420" i="1"/>
  <c r="X3719" i="1"/>
  <c r="X3012" i="1"/>
  <c r="X3444" i="1"/>
  <c r="X3735" i="1"/>
  <c r="X3848" i="1"/>
  <c r="X3910" i="1"/>
  <c r="X3966" i="1"/>
  <c r="X25" i="1"/>
  <c r="X81" i="1"/>
  <c r="X132" i="1"/>
  <c r="X160" i="1"/>
  <c r="X184" i="1"/>
  <c r="X208" i="1"/>
  <c r="X233" i="1"/>
  <c r="X257" i="1"/>
  <c r="X276" i="1"/>
  <c r="X293" i="1"/>
  <c r="X308" i="1"/>
  <c r="X325" i="1"/>
  <c r="X341" i="1"/>
  <c r="X357" i="1"/>
  <c r="X373" i="1"/>
  <c r="X390" i="1"/>
  <c r="X405" i="1"/>
  <c r="X422" i="1"/>
  <c r="X439" i="1"/>
  <c r="X454" i="1"/>
  <c r="X471" i="1"/>
  <c r="X487" i="1"/>
  <c r="X503" i="1"/>
  <c r="X519" i="1"/>
  <c r="X536" i="1"/>
  <c r="X551" i="1"/>
  <c r="X566" i="1"/>
  <c r="X581" i="1"/>
  <c r="X594" i="1"/>
  <c r="X609" i="1"/>
  <c r="X623" i="1"/>
  <c r="X637" i="1"/>
  <c r="X651" i="1"/>
  <c r="X666" i="1"/>
  <c r="X679" i="1"/>
  <c r="X694" i="1"/>
  <c r="X709" i="1"/>
  <c r="X722" i="1"/>
  <c r="X737" i="1"/>
  <c r="X751" i="1"/>
  <c r="X765" i="1"/>
  <c r="X779" i="1"/>
  <c r="X794" i="1"/>
  <c r="X807" i="1"/>
  <c r="X822" i="1"/>
  <c r="X837" i="1"/>
  <c r="X850" i="1"/>
  <c r="X865" i="1"/>
  <c r="X879" i="1"/>
  <c r="X893" i="1"/>
  <c r="X903" i="1"/>
  <c r="X914" i="1"/>
  <c r="X925" i="1"/>
  <c r="X935" i="1"/>
  <c r="X946" i="1"/>
  <c r="X957" i="1"/>
  <c r="X967" i="1"/>
  <c r="X978" i="1"/>
  <c r="X989" i="1"/>
  <c r="X999" i="1"/>
  <c r="X1010" i="1"/>
  <c r="X1021" i="1"/>
  <c r="X1031" i="1"/>
  <c r="X1042" i="1"/>
  <c r="X1053" i="1"/>
  <c r="X1063" i="1"/>
  <c r="X1074" i="1"/>
  <c r="X1085" i="1"/>
  <c r="X1095" i="1"/>
  <c r="X1106" i="1"/>
  <c r="X1117" i="1"/>
  <c r="X1127" i="1"/>
  <c r="X1138" i="1"/>
  <c r="X1149" i="1"/>
  <c r="X1159" i="1"/>
  <c r="X1170" i="1"/>
  <c r="X1181" i="1"/>
  <c r="X1191" i="1"/>
  <c r="X1202" i="1"/>
  <c r="X1213" i="1"/>
  <c r="X1223" i="1"/>
  <c r="X1234" i="1"/>
  <c r="X1245" i="1"/>
  <c r="X1255" i="1"/>
  <c r="X1266" i="1"/>
  <c r="X1277" i="1"/>
  <c r="X1287" i="1"/>
  <c r="X1298" i="1"/>
  <c r="X1309" i="1"/>
  <c r="X1319" i="1"/>
  <c r="X1330" i="1"/>
  <c r="X1341" i="1"/>
  <c r="X1349" i="1"/>
  <c r="X1357" i="1"/>
  <c r="X1365" i="1"/>
  <c r="X1373" i="1"/>
  <c r="X1381" i="1"/>
  <c r="X1389" i="1"/>
  <c r="X1397" i="1"/>
  <c r="X1405" i="1"/>
  <c r="X3048" i="1"/>
  <c r="X3534" i="1"/>
  <c r="X3743" i="1"/>
  <c r="X3854" i="1"/>
  <c r="X3912" i="1"/>
  <c r="X3086" i="1"/>
  <c r="X3536" i="1"/>
  <c r="X3783" i="1"/>
  <c r="X3856" i="1"/>
  <c r="X3924" i="1"/>
  <c r="X3982" i="1"/>
  <c r="X39" i="1"/>
  <c r="X95" i="1"/>
  <c r="X141" i="1"/>
  <c r="X166" i="1"/>
  <c r="X190" i="1"/>
  <c r="X215" i="1"/>
  <c r="X239" i="1"/>
  <c r="X263" i="1"/>
  <c r="X280" i="1"/>
  <c r="X295" i="1"/>
  <c r="X312" i="1"/>
  <c r="X329" i="1"/>
  <c r="X344" i="1"/>
  <c r="X361" i="1"/>
  <c r="X377" i="1"/>
  <c r="X393" i="1"/>
  <c r="X409" i="1"/>
  <c r="X426" i="1"/>
  <c r="X441" i="1"/>
  <c r="X458" i="1"/>
  <c r="X476" i="1"/>
  <c r="X490" i="1"/>
  <c r="X508" i="1"/>
  <c r="X524" i="1"/>
  <c r="X540" i="1"/>
  <c r="X555" i="1"/>
  <c r="X570" i="1"/>
  <c r="X583" i="1"/>
  <c r="X598" i="1"/>
  <c r="X613" i="1"/>
  <c r="X626" i="1"/>
  <c r="X641" i="1"/>
  <c r="X655" i="1"/>
  <c r="X669" i="1"/>
  <c r="X683" i="1"/>
  <c r="X698" i="1"/>
  <c r="X711" i="1"/>
  <c r="X726" i="1"/>
  <c r="X741" i="1"/>
  <c r="X754" i="1"/>
  <c r="X769" i="1"/>
  <c r="X783" i="1"/>
  <c r="X797" i="1"/>
  <c r="X811" i="1"/>
  <c r="X826" i="1"/>
  <c r="X839" i="1"/>
  <c r="X854" i="1"/>
  <c r="X869" i="1"/>
  <c r="X882" i="1"/>
  <c r="X895" i="1"/>
  <c r="X906" i="1"/>
  <c r="X917" i="1"/>
  <c r="X927" i="1"/>
  <c r="X938" i="1"/>
  <c r="X949" i="1"/>
  <c r="X959" i="1"/>
  <c r="X970" i="1"/>
  <c r="X981" i="1"/>
  <c r="X991" i="1"/>
  <c r="X1002" i="1"/>
  <c r="X1013" i="1"/>
  <c r="X1023" i="1"/>
  <c r="X1034" i="1"/>
  <c r="X1045" i="1"/>
  <c r="X1055" i="1"/>
  <c r="X1066" i="1"/>
  <c r="X1077" i="1"/>
  <c r="X1087" i="1"/>
  <c r="X1098" i="1"/>
  <c r="X1109" i="1"/>
  <c r="X1119" i="1"/>
  <c r="X1130" i="1"/>
  <c r="X1141" i="1"/>
  <c r="X1151" i="1"/>
  <c r="X1162" i="1"/>
  <c r="X1173" i="1"/>
  <c r="X1183" i="1"/>
  <c r="X1194" i="1"/>
  <c r="X1205" i="1"/>
  <c r="X1215" i="1"/>
  <c r="X1226" i="1"/>
  <c r="X1237" i="1"/>
  <c r="X1247" i="1"/>
  <c r="X1258" i="1"/>
  <c r="X1269" i="1"/>
  <c r="X1279" i="1"/>
  <c r="X1290" i="1"/>
  <c r="X1301" i="1"/>
  <c r="X1311" i="1"/>
  <c r="X1322" i="1"/>
  <c r="X1333" i="1"/>
  <c r="X1343" i="1"/>
  <c r="X1351" i="1"/>
  <c r="X1359" i="1"/>
  <c r="X1367" i="1"/>
  <c r="X1375" i="1"/>
  <c r="X1383" i="1"/>
  <c r="X1391" i="1"/>
  <c r="X1399" i="1"/>
  <c r="X1407" i="1"/>
  <c r="X1415" i="1"/>
  <c r="X1423" i="1"/>
  <c r="X1431" i="1"/>
  <c r="X1439" i="1"/>
  <c r="X1447" i="1"/>
  <c r="X1455" i="1"/>
  <c r="X1463" i="1"/>
  <c r="X1471" i="1"/>
  <c r="X1479" i="1"/>
  <c r="X1487" i="1"/>
  <c r="X1495" i="1"/>
  <c r="X1503" i="1"/>
  <c r="X1511" i="1"/>
  <c r="X1519" i="1"/>
  <c r="X1527" i="1"/>
  <c r="X1535" i="1"/>
  <c r="X1543" i="1"/>
  <c r="X1551" i="1"/>
  <c r="X1559" i="1"/>
  <c r="X1567" i="1"/>
  <c r="X1575" i="1"/>
  <c r="X1583" i="1"/>
  <c r="X1591" i="1"/>
  <c r="X1599" i="1"/>
  <c r="X1607" i="1"/>
  <c r="X1615" i="1"/>
  <c r="X1623" i="1"/>
  <c r="X1631" i="1"/>
  <c r="X1639" i="1"/>
  <c r="X1647" i="1"/>
  <c r="X1655" i="1"/>
  <c r="X1663" i="1"/>
  <c r="X1671" i="1"/>
  <c r="X1679" i="1"/>
  <c r="X1687" i="1"/>
  <c r="X1695" i="1"/>
  <c r="X1703" i="1"/>
  <c r="X1711" i="1"/>
  <c r="X1719" i="1"/>
  <c r="X1727" i="1"/>
  <c r="X1735" i="1"/>
  <c r="X1743" i="1"/>
  <c r="X1751" i="1"/>
  <c r="X1759" i="1"/>
  <c r="X1767" i="1"/>
  <c r="X1775" i="1"/>
  <c r="X1783" i="1"/>
  <c r="X1791" i="1"/>
  <c r="X1799" i="1"/>
  <c r="X1807" i="1"/>
  <c r="X1815" i="1"/>
  <c r="X1823" i="1"/>
  <c r="X1831" i="1"/>
  <c r="X1839" i="1"/>
  <c r="X1847" i="1"/>
  <c r="X1855" i="1"/>
  <c r="X1863" i="1"/>
  <c r="X1871" i="1"/>
  <c r="X1879" i="1"/>
  <c r="X1887" i="1"/>
  <c r="X1895" i="1"/>
  <c r="X1903" i="1"/>
  <c r="X1911" i="1"/>
  <c r="X1919" i="1"/>
  <c r="X3238" i="1"/>
  <c r="X3558" i="1"/>
  <c r="X3270" i="1"/>
  <c r="X3639" i="1"/>
  <c r="X3799" i="1"/>
  <c r="X3880" i="1"/>
  <c r="X3940" i="1"/>
  <c r="X3996" i="1"/>
  <c r="X53" i="1"/>
  <c r="X111" i="1"/>
  <c r="X148" i="1"/>
  <c r="X172" i="1"/>
  <c r="X197" i="1"/>
  <c r="X221" i="1"/>
  <c r="X245" i="1"/>
  <c r="X268" i="1"/>
  <c r="X284" i="1"/>
  <c r="X300" i="1"/>
  <c r="X317" i="1"/>
  <c r="X332" i="1"/>
  <c r="X349" i="1"/>
  <c r="X366" i="1"/>
  <c r="X381" i="1"/>
  <c r="X398" i="1"/>
  <c r="X414" i="1"/>
  <c r="X430" i="1"/>
  <c r="X446" i="1"/>
  <c r="X463" i="1"/>
  <c r="X478" i="1"/>
  <c r="X495" i="1"/>
  <c r="X512" i="1"/>
  <c r="X527" i="1"/>
  <c r="X544" i="1"/>
  <c r="X559" i="1"/>
  <c r="X573" i="1"/>
  <c r="X587" i="1"/>
  <c r="X602" i="1"/>
  <c r="X615" i="1"/>
  <c r="X630" i="1"/>
  <c r="X645" i="1"/>
  <c r="X658" i="1"/>
  <c r="X673" i="1"/>
  <c r="X687" i="1"/>
  <c r="X701" i="1"/>
  <c r="X715" i="1"/>
  <c r="X730" i="1"/>
  <c r="X743" i="1"/>
  <c r="X758" i="1"/>
  <c r="X773" i="1"/>
  <c r="X786" i="1"/>
  <c r="X801" i="1"/>
  <c r="X815" i="1"/>
  <c r="X829" i="1"/>
  <c r="X843" i="1"/>
  <c r="X858" i="1"/>
  <c r="X871" i="1"/>
  <c r="X886" i="1"/>
  <c r="X898" i="1"/>
  <c r="X909" i="1"/>
  <c r="X919" i="1"/>
  <c r="X930" i="1"/>
  <c r="X941" i="1"/>
  <c r="X951" i="1"/>
  <c r="X962" i="1"/>
  <c r="X973" i="1"/>
  <c r="X983" i="1"/>
  <c r="X994" i="1"/>
  <c r="X1005" i="1"/>
  <c r="X1015" i="1"/>
  <c r="X1026" i="1"/>
  <c r="X1037" i="1"/>
  <c r="X1047" i="1"/>
  <c r="X1058" i="1"/>
  <c r="X1069" i="1"/>
  <c r="X1079" i="1"/>
  <c r="X1090" i="1"/>
  <c r="X1101" i="1"/>
  <c r="X1111" i="1"/>
  <c r="X1122" i="1"/>
  <c r="X1133" i="1"/>
  <c r="X1143" i="1"/>
  <c r="X1154" i="1"/>
  <c r="X1165" i="1"/>
  <c r="X1175" i="1"/>
  <c r="X1186" i="1"/>
  <c r="X1197" i="1"/>
  <c r="X1207" i="1"/>
  <c r="X1218" i="1"/>
  <c r="X1229" i="1"/>
  <c r="X1239" i="1"/>
  <c r="X1250" i="1"/>
  <c r="X1261" i="1"/>
  <c r="X1271" i="1"/>
  <c r="X1282" i="1"/>
  <c r="X1293" i="1"/>
  <c r="X1303" i="1"/>
  <c r="X1314" i="1"/>
  <c r="X1325" i="1"/>
  <c r="X1335" i="1"/>
  <c r="X1345" i="1"/>
  <c r="X1353" i="1"/>
  <c r="X1361" i="1"/>
  <c r="X1369" i="1"/>
  <c r="X1377" i="1"/>
  <c r="X1385" i="1"/>
  <c r="X1393" i="1"/>
  <c r="X1401" i="1"/>
  <c r="X1409" i="1"/>
  <c r="X1417" i="1"/>
  <c r="X1425" i="1"/>
  <c r="X1433" i="1"/>
  <c r="X1441" i="1"/>
  <c r="X1449" i="1"/>
  <c r="X1457" i="1"/>
  <c r="X1465" i="1"/>
  <c r="X1473" i="1"/>
  <c r="X1481" i="1"/>
  <c r="X1489" i="1"/>
  <c r="X1497" i="1"/>
  <c r="X1505" i="1"/>
  <c r="X1513" i="1"/>
  <c r="X1521" i="1"/>
  <c r="X1529" i="1"/>
  <c r="X1537" i="1"/>
  <c r="X1545" i="1"/>
  <c r="X1553" i="1"/>
  <c r="X1561" i="1"/>
  <c r="X1569" i="1"/>
  <c r="X1577" i="1"/>
  <c r="X1585" i="1"/>
  <c r="X1593" i="1"/>
  <c r="X1601" i="1"/>
  <c r="X1609" i="1"/>
  <c r="X1617" i="1"/>
  <c r="X1625" i="1"/>
  <c r="X1633" i="1"/>
  <c r="X1641" i="1"/>
  <c r="X1649" i="1"/>
  <c r="X1657" i="1"/>
  <c r="X1665" i="1"/>
  <c r="X1673" i="1"/>
  <c r="X1681" i="1"/>
  <c r="X1689" i="1"/>
  <c r="X1697" i="1"/>
  <c r="X1705" i="1"/>
  <c r="X1713" i="1"/>
  <c r="X1721" i="1"/>
  <c r="X1729" i="1"/>
  <c r="X1737" i="1"/>
  <c r="X1745" i="1"/>
  <c r="X1753" i="1"/>
  <c r="X1761" i="1"/>
  <c r="X1769" i="1"/>
  <c r="X1777" i="1"/>
  <c r="X1785" i="1"/>
  <c r="X1793" i="1"/>
  <c r="X1801" i="1"/>
  <c r="X1809" i="1"/>
  <c r="X1817" i="1"/>
  <c r="X1825" i="1"/>
  <c r="X1833" i="1"/>
  <c r="X3277" i="1"/>
  <c r="X3653" i="1"/>
  <c r="X3822" i="1"/>
  <c r="X3886" i="1"/>
  <c r="X3942" i="1"/>
  <c r="X2562" i="1"/>
  <c r="X3392" i="1"/>
  <c r="X3655" i="1"/>
  <c r="X3824" i="1"/>
  <c r="X3896" i="1"/>
  <c r="X3952" i="1"/>
  <c r="X9" i="1"/>
  <c r="X69" i="1"/>
  <c r="X124" i="1"/>
  <c r="X153" i="1"/>
  <c r="X178" i="1"/>
  <c r="X202" i="1"/>
  <c r="X226" i="1"/>
  <c r="X252" i="1"/>
  <c r="X271" i="1"/>
  <c r="X288" i="1"/>
  <c r="X304" i="1"/>
  <c r="X320" i="1"/>
  <c r="X336" i="1"/>
  <c r="X353" i="1"/>
  <c r="X368" i="1"/>
  <c r="X385" i="1"/>
  <c r="X402" i="1"/>
  <c r="X417" i="1"/>
  <c r="X434" i="1"/>
  <c r="X450" i="1"/>
  <c r="X466" i="1"/>
  <c r="X482" i="1"/>
  <c r="X500" i="1"/>
  <c r="X514" i="1"/>
  <c r="X532" i="1"/>
  <c r="X549" i="1"/>
  <c r="X562" i="1"/>
  <c r="X577" i="1"/>
  <c r="X591" i="1"/>
  <c r="X605" i="1"/>
  <c r="X619" i="1"/>
  <c r="X634" i="1"/>
  <c r="X647" i="1"/>
  <c r="X662" i="1"/>
  <c r="X677" i="1"/>
  <c r="X690" i="1"/>
  <c r="X705" i="1"/>
  <c r="X719" i="1"/>
  <c r="X733" i="1"/>
  <c r="X747" i="1"/>
  <c r="X762" i="1"/>
  <c r="X775" i="1"/>
  <c r="X790" i="1"/>
  <c r="X805" i="1"/>
  <c r="X818" i="1"/>
  <c r="X833" i="1"/>
  <c r="X847" i="1"/>
  <c r="X861" i="1"/>
  <c r="X875" i="1"/>
  <c r="X890" i="1"/>
  <c r="X901" i="1"/>
  <c r="X911" i="1"/>
  <c r="X922" i="1"/>
  <c r="X933" i="1"/>
  <c r="X943" i="1"/>
  <c r="X954" i="1"/>
  <c r="X965" i="1"/>
  <c r="X975" i="1"/>
  <c r="X986" i="1"/>
  <c r="X997" i="1"/>
  <c r="X1007" i="1"/>
  <c r="X1018" i="1"/>
  <c r="X1029" i="1"/>
  <c r="X1039" i="1"/>
  <c r="X1050" i="1"/>
  <c r="X1061" i="1"/>
  <c r="X1071" i="1"/>
  <c r="X1082" i="1"/>
  <c r="X1093" i="1"/>
  <c r="X1103" i="1"/>
  <c r="X1114" i="1"/>
  <c r="X1125" i="1"/>
  <c r="X1135" i="1"/>
  <c r="X1146" i="1"/>
  <c r="X1157" i="1"/>
  <c r="X1167" i="1"/>
  <c r="X1178" i="1"/>
  <c r="X1189" i="1"/>
  <c r="X1199" i="1"/>
  <c r="X1210" i="1"/>
  <c r="X1221" i="1"/>
  <c r="X1231" i="1"/>
  <c r="X1242" i="1"/>
  <c r="X1253" i="1"/>
  <c r="X1263" i="1"/>
  <c r="X1274" i="1"/>
  <c r="X1285" i="1"/>
  <c r="X1295" i="1"/>
  <c r="X1306" i="1"/>
  <c r="X1317" i="1"/>
  <c r="X1327" i="1"/>
  <c r="X1338" i="1"/>
  <c r="X1347" i="1"/>
  <c r="X1355" i="1"/>
  <c r="X1363" i="1"/>
  <c r="X1371" i="1"/>
  <c r="X1379" i="1"/>
  <c r="X3828" i="1"/>
  <c r="X21" i="1"/>
  <c r="X129" i="1"/>
  <c r="X183" i="1"/>
  <c r="X231" i="1"/>
  <c r="X274" i="1"/>
  <c r="X306" i="1"/>
  <c r="X340" i="1"/>
  <c r="X372" i="1"/>
  <c r="X404" i="1"/>
  <c r="X437" i="1"/>
  <c r="X469" i="1"/>
  <c r="X501" i="1"/>
  <c r="X535" i="1"/>
  <c r="X565" i="1"/>
  <c r="X593" i="1"/>
  <c r="X622" i="1"/>
  <c r="X650" i="1"/>
  <c r="X678" i="1"/>
  <c r="X707" i="1"/>
  <c r="X735" i="1"/>
  <c r="X763" i="1"/>
  <c r="X793" i="1"/>
  <c r="X821" i="1"/>
  <c r="X849" i="1"/>
  <c r="X878" i="1"/>
  <c r="X902" i="1"/>
  <c r="X923" i="1"/>
  <c r="X945" i="1"/>
  <c r="X966" i="1"/>
  <c r="X987" i="1"/>
  <c r="X1009" i="1"/>
  <c r="X1030" i="1"/>
  <c r="X1051" i="1"/>
  <c r="X1073" i="1"/>
  <c r="X1094" i="1"/>
  <c r="X1115" i="1"/>
  <c r="X1137" i="1"/>
  <c r="X1158" i="1"/>
  <c r="X1179" i="1"/>
  <c r="X1201" i="1"/>
  <c r="X1222" i="1"/>
  <c r="X1243" i="1"/>
  <c r="X1265" i="1"/>
  <c r="X1286" i="1"/>
  <c r="X1307" i="1"/>
  <c r="X1329" i="1"/>
  <c r="X1348" i="1"/>
  <c r="X1364" i="1"/>
  <c r="X1380" i="1"/>
  <c r="X1394" i="1"/>
  <c r="X1406" i="1"/>
  <c r="X1418" i="1"/>
  <c r="X1428" i="1"/>
  <c r="X1438" i="1"/>
  <c r="X1450" i="1"/>
  <c r="X1460" i="1"/>
  <c r="X1470" i="1"/>
  <c r="X1482" i="1"/>
  <c r="X1492" i="1"/>
  <c r="X1502" i="1"/>
  <c r="X1514" i="1"/>
  <c r="X1524" i="1"/>
  <c r="X1534" i="1"/>
  <c r="X1546" i="1"/>
  <c r="X1556" i="1"/>
  <c r="X1566" i="1"/>
  <c r="X1578" i="1"/>
  <c r="X1588" i="1"/>
  <c r="X1598" i="1"/>
  <c r="X1610" i="1"/>
  <c r="X1620" i="1"/>
  <c r="X1630" i="1"/>
  <c r="X1642" i="1"/>
  <c r="X1652" i="1"/>
  <c r="X1662" i="1"/>
  <c r="X1674" i="1"/>
  <c r="X1684" i="1"/>
  <c r="X1694" i="1"/>
  <c r="X1706" i="1"/>
  <c r="X1716" i="1"/>
  <c r="X1726" i="1"/>
  <c r="X1738" i="1"/>
  <c r="X1748" i="1"/>
  <c r="X1758" i="1"/>
  <c r="X1770" i="1"/>
  <c r="X1780" i="1"/>
  <c r="X1790" i="1"/>
  <c r="X1802" i="1"/>
  <c r="X1812" i="1"/>
  <c r="X1822" i="1"/>
  <c r="X1834" i="1"/>
  <c r="X1843" i="1"/>
  <c r="X1852" i="1"/>
  <c r="X1861" i="1"/>
  <c r="X1870" i="1"/>
  <c r="X1880" i="1"/>
  <c r="X1889" i="1"/>
  <c r="X1898" i="1"/>
  <c r="X1907" i="1"/>
  <c r="X1916" i="1"/>
  <c r="X1925" i="1"/>
  <c r="X1933" i="1"/>
  <c r="X1941" i="1"/>
  <c r="X1949" i="1"/>
  <c r="X1957" i="1"/>
  <c r="X1965" i="1"/>
  <c r="X1973" i="1"/>
  <c r="X1981" i="1"/>
  <c r="X1989" i="1"/>
  <c r="X1997" i="1"/>
  <c r="X2005" i="1"/>
  <c r="X3878" i="1"/>
  <c r="X29" i="1"/>
  <c r="X135" i="1"/>
  <c r="X185" i="1"/>
  <c r="X234" i="1"/>
  <c r="X279" i="1"/>
  <c r="X311" i="1"/>
  <c r="X343" i="1"/>
  <c r="X376" i="1"/>
  <c r="X408" i="1"/>
  <c r="X440" i="1"/>
  <c r="X473" i="1"/>
  <c r="X505" i="1"/>
  <c r="X537" i="1"/>
  <c r="X569" i="1"/>
  <c r="X597" i="1"/>
  <c r="X625" i="1"/>
  <c r="X654" i="1"/>
  <c r="X682" i="1"/>
  <c r="X710" i="1"/>
  <c r="X739" i="1"/>
  <c r="X767" i="1"/>
  <c r="X795" i="1"/>
  <c r="X825" i="1"/>
  <c r="X853" i="1"/>
  <c r="X881" i="1"/>
  <c r="X905" i="1"/>
  <c r="X926" i="1"/>
  <c r="X947" i="1"/>
  <c r="X969" i="1"/>
  <c r="X990" i="1"/>
  <c r="X1011" i="1"/>
  <c r="X1033" i="1"/>
  <c r="X1054" i="1"/>
  <c r="X1075" i="1"/>
  <c r="X1097" i="1"/>
  <c r="X1118" i="1"/>
  <c r="X1139" i="1"/>
  <c r="X1161" i="1"/>
  <c r="X1182" i="1"/>
  <c r="X1203" i="1"/>
  <c r="X1225" i="1"/>
  <c r="X1246" i="1"/>
  <c r="X1267" i="1"/>
  <c r="X1289" i="1"/>
  <c r="X1310" i="1"/>
  <c r="X1331" i="1"/>
  <c r="X1350" i="1"/>
  <c r="X1366" i="1"/>
  <c r="X1382" i="1"/>
  <c r="X1395" i="1"/>
  <c r="X1408" i="1"/>
  <c r="X1419" i="1"/>
  <c r="X1429" i="1"/>
  <c r="X1440" i="1"/>
  <c r="X1451" i="1"/>
  <c r="X1461" i="1"/>
  <c r="X1472" i="1"/>
  <c r="X1483" i="1"/>
  <c r="X1493" i="1"/>
  <c r="X1504" i="1"/>
  <c r="X1515" i="1"/>
  <c r="X1525" i="1"/>
  <c r="X1536" i="1"/>
  <c r="X1547" i="1"/>
  <c r="X1557" i="1"/>
  <c r="X1568" i="1"/>
  <c r="X1579" i="1"/>
  <c r="X1589" i="1"/>
  <c r="X1600" i="1"/>
  <c r="X1611" i="1"/>
  <c r="X1621" i="1"/>
  <c r="X1632" i="1"/>
  <c r="X1643" i="1"/>
  <c r="X1653" i="1"/>
  <c r="X1664" i="1"/>
  <c r="X1675" i="1"/>
  <c r="X1685" i="1"/>
  <c r="X1696" i="1"/>
  <c r="X1707" i="1"/>
  <c r="X1717" i="1"/>
  <c r="X1728" i="1"/>
  <c r="X1739" i="1"/>
  <c r="X1749" i="1"/>
  <c r="X1760" i="1"/>
  <c r="X1771" i="1"/>
  <c r="X1781" i="1"/>
  <c r="X1792" i="1"/>
  <c r="X1803" i="1"/>
  <c r="X1813" i="1"/>
  <c r="X1824" i="1"/>
  <c r="X1835" i="1"/>
  <c r="X1844" i="1"/>
  <c r="X1853" i="1"/>
  <c r="X1862" i="1"/>
  <c r="X1872" i="1"/>
  <c r="X1881" i="1"/>
  <c r="X1890" i="1"/>
  <c r="X1899" i="1"/>
  <c r="X1908" i="1"/>
  <c r="X1917" i="1"/>
  <c r="X1926" i="1"/>
  <c r="X1934" i="1"/>
  <c r="X1942" i="1"/>
  <c r="X1950" i="1"/>
  <c r="X1958" i="1"/>
  <c r="X1966" i="1"/>
  <c r="X1974" i="1"/>
  <c r="X1982" i="1"/>
  <c r="X1990" i="1"/>
  <c r="X1998" i="1"/>
  <c r="X3908" i="1"/>
  <c r="X49" i="1"/>
  <c r="X146" i="1"/>
  <c r="X194" i="1"/>
  <c r="X244" i="1"/>
  <c r="X281" i="1"/>
  <c r="X316" i="1"/>
  <c r="X348" i="1"/>
  <c r="X380" i="1"/>
  <c r="X413" i="1"/>
  <c r="X445" i="1"/>
  <c r="X477" i="1"/>
  <c r="X510" i="1"/>
  <c r="X542" i="1"/>
  <c r="X571" i="1"/>
  <c r="X601" i="1"/>
  <c r="X629" i="1"/>
  <c r="X657" i="1"/>
  <c r="X686" i="1"/>
  <c r="X714" i="1"/>
  <c r="X742" i="1"/>
  <c r="X771" i="1"/>
  <c r="X799" i="1"/>
  <c r="X827" i="1"/>
  <c r="X857" i="1"/>
  <c r="X885" i="1"/>
  <c r="X907" i="1"/>
  <c r="X929" i="1"/>
  <c r="X950" i="1"/>
  <c r="X971" i="1"/>
  <c r="X993" i="1"/>
  <c r="X1014" i="1"/>
  <c r="X1035" i="1"/>
  <c r="X1057" i="1"/>
  <c r="X1078" i="1"/>
  <c r="X1099" i="1"/>
  <c r="X1121" i="1"/>
  <c r="X1142" i="1"/>
  <c r="X1163" i="1"/>
  <c r="X1185" i="1"/>
  <c r="X1206" i="1"/>
  <c r="X1227" i="1"/>
  <c r="X1249" i="1"/>
  <c r="X1270" i="1"/>
  <c r="X1291" i="1"/>
  <c r="X1313" i="1"/>
  <c r="X1334" i="1"/>
  <c r="X1352" i="1"/>
  <c r="X1368" i="1"/>
  <c r="X1384" i="1"/>
  <c r="X1396" i="1"/>
  <c r="X1410" i="1"/>
  <c r="X1420" i="1"/>
  <c r="X1430" i="1"/>
  <c r="X1442" i="1"/>
  <c r="X1452" i="1"/>
  <c r="X1462" i="1"/>
  <c r="X1474" i="1"/>
  <c r="X1484" i="1"/>
  <c r="X1494" i="1"/>
  <c r="X1506" i="1"/>
  <c r="X1516" i="1"/>
  <c r="X1526" i="1"/>
  <c r="X1538" i="1"/>
  <c r="X1548" i="1"/>
  <c r="X1558" i="1"/>
  <c r="X1570" i="1"/>
  <c r="X1580" i="1"/>
  <c r="X1590" i="1"/>
  <c r="X1602" i="1"/>
  <c r="X1612" i="1"/>
  <c r="X1622" i="1"/>
  <c r="X1634" i="1"/>
  <c r="X1644" i="1"/>
  <c r="X1654" i="1"/>
  <c r="X1666" i="1"/>
  <c r="X1676" i="1"/>
  <c r="X1686" i="1"/>
  <c r="X1698" i="1"/>
  <c r="X1708" i="1"/>
  <c r="X1718" i="1"/>
  <c r="X1730" i="1"/>
  <c r="X1740" i="1"/>
  <c r="X1750" i="1"/>
  <c r="X1762" i="1"/>
  <c r="X1772" i="1"/>
  <c r="X1782" i="1"/>
  <c r="X1794" i="1"/>
  <c r="X1804" i="1"/>
  <c r="X1814" i="1"/>
  <c r="X1826" i="1"/>
  <c r="X1836" i="1"/>
  <c r="X1845" i="1"/>
  <c r="X1854" i="1"/>
  <c r="X1864" i="1"/>
  <c r="X1873" i="1"/>
  <c r="X1882" i="1"/>
  <c r="X1891" i="1"/>
  <c r="X1900" i="1"/>
  <c r="X1909" i="1"/>
  <c r="X1918" i="1"/>
  <c r="X1927" i="1"/>
  <c r="X1935" i="1"/>
  <c r="X1943" i="1"/>
  <c r="X1951" i="1"/>
  <c r="X1959" i="1"/>
  <c r="X1967" i="1"/>
  <c r="X1975" i="1"/>
  <c r="X1983" i="1"/>
  <c r="X1991" i="1"/>
  <c r="X1999" i="1"/>
  <c r="X3934" i="1"/>
  <c r="X57" i="1"/>
  <c r="X149" i="1"/>
  <c r="X198" i="1"/>
  <c r="X247" i="1"/>
  <c r="X286" i="1"/>
  <c r="X318" i="1"/>
  <c r="X352" i="1"/>
  <c r="X384" i="1"/>
  <c r="X416" i="1"/>
  <c r="X449" i="1"/>
  <c r="X481" i="1"/>
  <c r="X513" i="1"/>
  <c r="X546" i="1"/>
  <c r="X575" i="1"/>
  <c r="X603" i="1"/>
  <c r="X633" i="1"/>
  <c r="X661" i="1"/>
  <c r="X689" i="1"/>
  <c r="X718" i="1"/>
  <c r="X746" i="1"/>
  <c r="X774" i="1"/>
  <c r="X803" i="1"/>
  <c r="X831" i="1"/>
  <c r="X859" i="1"/>
  <c r="X889" i="1"/>
  <c r="X910" i="1"/>
  <c r="X931" i="1"/>
  <c r="X953" i="1"/>
  <c r="X974" i="1"/>
  <c r="X995" i="1"/>
  <c r="X1017" i="1"/>
  <c r="X1038" i="1"/>
  <c r="X1059" i="1"/>
  <c r="X1081" i="1"/>
  <c r="X1102" i="1"/>
  <c r="X1123" i="1"/>
  <c r="X1145" i="1"/>
  <c r="X1166" i="1"/>
  <c r="X1187" i="1"/>
  <c r="X1209" i="1"/>
  <c r="X1230" i="1"/>
  <c r="X1251" i="1"/>
  <c r="X1273" i="1"/>
  <c r="X1294" i="1"/>
  <c r="X1315" i="1"/>
  <c r="X1337" i="1"/>
  <c r="X1354" i="1"/>
  <c r="X1370" i="1"/>
  <c r="X1386" i="1"/>
  <c r="X1398" i="1"/>
  <c r="X1411" i="1"/>
  <c r="X1421" i="1"/>
  <c r="X1432" i="1"/>
  <c r="X1443" i="1"/>
  <c r="X1453" i="1"/>
  <c r="X1464" i="1"/>
  <c r="X1475" i="1"/>
  <c r="X1485" i="1"/>
  <c r="X1496" i="1"/>
  <c r="X1507" i="1"/>
  <c r="X1517" i="1"/>
  <c r="X1528" i="1"/>
  <c r="X1539" i="1"/>
  <c r="X1549" i="1"/>
  <c r="X1560" i="1"/>
  <c r="X1571" i="1"/>
  <c r="X1581" i="1"/>
  <c r="X1592" i="1"/>
  <c r="X1603" i="1"/>
  <c r="X1613" i="1"/>
  <c r="X1624" i="1"/>
  <c r="X1635" i="1"/>
  <c r="X1645" i="1"/>
  <c r="X1656" i="1"/>
  <c r="X1667" i="1"/>
  <c r="X1677" i="1"/>
  <c r="X1688" i="1"/>
  <c r="X1699" i="1"/>
  <c r="X1709" i="1"/>
  <c r="X1720" i="1"/>
  <c r="X1731" i="1"/>
  <c r="X1741" i="1"/>
  <c r="X1752" i="1"/>
  <c r="X1763" i="1"/>
  <c r="X1773" i="1"/>
  <c r="X1784" i="1"/>
  <c r="X1795" i="1"/>
  <c r="X1805" i="1"/>
  <c r="X1816" i="1"/>
  <c r="X1827" i="1"/>
  <c r="X1837" i="1"/>
  <c r="X1846" i="1"/>
  <c r="X1856" i="1"/>
  <c r="X1865" i="1"/>
  <c r="X1874" i="1"/>
  <c r="X1883" i="1"/>
  <c r="X1892" i="1"/>
  <c r="X1901" i="1"/>
  <c r="X1910" i="1"/>
  <c r="X1920" i="1"/>
  <c r="X1928" i="1"/>
  <c r="X1936" i="1"/>
  <c r="X1944" i="1"/>
  <c r="X1952" i="1"/>
  <c r="X1960" i="1"/>
  <c r="X1968" i="1"/>
  <c r="X1976" i="1"/>
  <c r="X1984" i="1"/>
  <c r="X1992" i="1"/>
  <c r="X2000" i="1"/>
  <c r="X3964" i="1"/>
  <c r="X79" i="1"/>
  <c r="X158" i="1"/>
  <c r="X207" i="1"/>
  <c r="X256" i="1"/>
  <c r="X290" i="1"/>
  <c r="X322" i="1"/>
  <c r="X354" i="1"/>
  <c r="X389" i="1"/>
  <c r="X421" i="1"/>
  <c r="X453" i="1"/>
  <c r="X486" i="1"/>
  <c r="X518" i="1"/>
  <c r="X550" i="1"/>
  <c r="X579" i="1"/>
  <c r="X607" i="1"/>
  <c r="X635" i="1"/>
  <c r="X665" i="1"/>
  <c r="X693" i="1"/>
  <c r="X721" i="1"/>
  <c r="X750" i="1"/>
  <c r="X778" i="1"/>
  <c r="X806" i="1"/>
  <c r="X835" i="1"/>
  <c r="X863" i="1"/>
  <c r="X891" i="1"/>
  <c r="X913" i="1"/>
  <c r="X934" i="1"/>
  <c r="X955" i="1"/>
  <c r="X977" i="1"/>
  <c r="X998" i="1"/>
  <c r="X1019" i="1"/>
  <c r="X1041" i="1"/>
  <c r="X1062" i="1"/>
  <c r="X1083" i="1"/>
  <c r="X1105" i="1"/>
  <c r="X1126" i="1"/>
  <c r="X1147" i="1"/>
  <c r="X1169" i="1"/>
  <c r="X1190" i="1"/>
  <c r="X1211" i="1"/>
  <c r="X1233" i="1"/>
  <c r="X1254" i="1"/>
  <c r="X1275" i="1"/>
  <c r="X1297" i="1"/>
  <c r="X1318" i="1"/>
  <c r="X1339" i="1"/>
  <c r="X1356" i="1"/>
  <c r="X1372" i="1"/>
  <c r="X1387" i="1"/>
  <c r="X1400" i="1"/>
  <c r="X1412" i="1"/>
  <c r="X1422" i="1"/>
  <c r="X1434" i="1"/>
  <c r="X1444" i="1"/>
  <c r="X1454" i="1"/>
  <c r="X1466" i="1"/>
  <c r="X1476" i="1"/>
  <c r="X1486" i="1"/>
  <c r="X1498" i="1"/>
  <c r="X1508" i="1"/>
  <c r="X1518" i="1"/>
  <c r="X1530" i="1"/>
  <c r="X1540" i="1"/>
  <c r="X1550" i="1"/>
  <c r="X1562" i="1"/>
  <c r="X1572" i="1"/>
  <c r="X1582" i="1"/>
  <c r="X1594" i="1"/>
  <c r="X1604" i="1"/>
  <c r="X1614" i="1"/>
  <c r="X1626" i="1"/>
  <c r="X1636" i="1"/>
  <c r="X1646" i="1"/>
  <c r="X1658" i="1"/>
  <c r="X1668" i="1"/>
  <c r="X1678" i="1"/>
  <c r="X1690" i="1"/>
  <c r="X1700" i="1"/>
  <c r="X1710" i="1"/>
  <c r="X1722" i="1"/>
  <c r="X1732" i="1"/>
  <c r="X1742" i="1"/>
  <c r="X1754" i="1"/>
  <c r="X1764" i="1"/>
  <c r="X1774" i="1"/>
  <c r="X1786" i="1"/>
  <c r="X1796" i="1"/>
  <c r="X1806" i="1"/>
  <c r="X1818" i="1"/>
  <c r="X1828" i="1"/>
  <c r="X1838" i="1"/>
  <c r="X1848" i="1"/>
  <c r="X1857" i="1"/>
  <c r="X1866" i="1"/>
  <c r="X1875" i="1"/>
  <c r="X1884" i="1"/>
  <c r="X1893" i="1"/>
  <c r="X1902" i="1"/>
  <c r="X1912" i="1"/>
  <c r="X1921" i="1"/>
  <c r="X1929" i="1"/>
  <c r="X1937" i="1"/>
  <c r="X1945" i="1"/>
  <c r="X1953" i="1"/>
  <c r="X1961" i="1"/>
  <c r="X1969" i="1"/>
  <c r="X1977" i="1"/>
  <c r="X1985" i="1"/>
  <c r="X1993" i="1"/>
  <c r="X2001" i="1"/>
  <c r="X3972" i="1"/>
  <c r="X85" i="1"/>
  <c r="X161" i="1"/>
  <c r="X210" i="1"/>
  <c r="X258" i="1"/>
  <c r="X294" i="1"/>
  <c r="X327" i="1"/>
  <c r="X359" i="1"/>
  <c r="X391" i="1"/>
  <c r="X425" i="1"/>
  <c r="X457" i="1"/>
  <c r="X489" i="1"/>
  <c r="X522" i="1"/>
  <c r="X554" i="1"/>
  <c r="X582" i="1"/>
  <c r="X611" i="1"/>
  <c r="X639" i="1"/>
  <c r="X667" i="1"/>
  <c r="X697" i="1"/>
  <c r="X725" i="1"/>
  <c r="X753" i="1"/>
  <c r="X782" i="1"/>
  <c r="X810" i="1"/>
  <c r="X838" i="1"/>
  <c r="X867" i="1"/>
  <c r="X894" i="1"/>
  <c r="X915" i="1"/>
  <c r="X937" i="1"/>
  <c r="X958" i="1"/>
  <c r="X979" i="1"/>
  <c r="X1001" i="1"/>
  <c r="X1022" i="1"/>
  <c r="X1043" i="1"/>
  <c r="X1065" i="1"/>
  <c r="X1086" i="1"/>
  <c r="X1107" i="1"/>
  <c r="X1129" i="1"/>
  <c r="X1150" i="1"/>
  <c r="X1171" i="1"/>
  <c r="X1193" i="1"/>
  <c r="X1214" i="1"/>
  <c r="X1235" i="1"/>
  <c r="X1257" i="1"/>
  <c r="X1278" i="1"/>
  <c r="X1299" i="1"/>
  <c r="X1321" i="1"/>
  <c r="X1342" i="1"/>
  <c r="X1358" i="1"/>
  <c r="X1374" i="1"/>
  <c r="X1388" i="1"/>
  <c r="X1402" i="1"/>
  <c r="X1413" i="1"/>
  <c r="X1424" i="1"/>
  <c r="X1435" i="1"/>
  <c r="X1445" i="1"/>
  <c r="X1456" i="1"/>
  <c r="X1467" i="1"/>
  <c r="X1477" i="1"/>
  <c r="X1488" i="1"/>
  <c r="X1499" i="1"/>
  <c r="X1509" i="1"/>
  <c r="X1520" i="1"/>
  <c r="X1531" i="1"/>
  <c r="X1541" i="1"/>
  <c r="X1552" i="1"/>
  <c r="X1563" i="1"/>
  <c r="X1573" i="1"/>
  <c r="X1584" i="1"/>
  <c r="X1595" i="1"/>
  <c r="X1605" i="1"/>
  <c r="X1616" i="1"/>
  <c r="X1627" i="1"/>
  <c r="X1637" i="1"/>
  <c r="X1648" i="1"/>
  <c r="X1659" i="1"/>
  <c r="X1669" i="1"/>
  <c r="X1680" i="1"/>
  <c r="X1691" i="1"/>
  <c r="X1701" i="1"/>
  <c r="X1712" i="1"/>
  <c r="X1723" i="1"/>
  <c r="X1733" i="1"/>
  <c r="X1744" i="1"/>
  <c r="X1755" i="1"/>
  <c r="X1765" i="1"/>
  <c r="X1776" i="1"/>
  <c r="X1787" i="1"/>
  <c r="X1797" i="1"/>
  <c r="X1808" i="1"/>
  <c r="X1819" i="1"/>
  <c r="X1829" i="1"/>
  <c r="X1840" i="1"/>
  <c r="X1849" i="1"/>
  <c r="X1858" i="1"/>
  <c r="X1867" i="1"/>
  <c r="X1876" i="1"/>
  <c r="X1885" i="1"/>
  <c r="X1894" i="1"/>
  <c r="X1904" i="1"/>
  <c r="X1913" i="1"/>
  <c r="X1922" i="1"/>
  <c r="X1930" i="1"/>
  <c r="X1938" i="1"/>
  <c r="X1946" i="1"/>
  <c r="X1954" i="1"/>
  <c r="X1962" i="1"/>
  <c r="X1970" i="1"/>
  <c r="X1978" i="1"/>
  <c r="X1986" i="1"/>
  <c r="X1994" i="1"/>
  <c r="X2002" i="1"/>
  <c r="X3992" i="1"/>
  <c r="X105" i="1"/>
  <c r="X170" i="1"/>
  <c r="X220" i="1"/>
  <c r="X266" i="1"/>
  <c r="X298" i="1"/>
  <c r="X330" i="1"/>
  <c r="X364" i="1"/>
  <c r="X396" i="1"/>
  <c r="X428" i="1"/>
  <c r="X462" i="1"/>
  <c r="X494" i="1"/>
  <c r="X526" i="1"/>
  <c r="X558" i="1"/>
  <c r="X586" i="1"/>
  <c r="X614" i="1"/>
  <c r="X643" i="1"/>
  <c r="X671" i="1"/>
  <c r="X699" i="1"/>
  <c r="X729" i="1"/>
  <c r="X757" i="1"/>
  <c r="X785" i="1"/>
  <c r="X814" i="1"/>
  <c r="X842" i="1"/>
  <c r="X870" i="1"/>
  <c r="X897" i="1"/>
  <c r="X918" i="1"/>
  <c r="X939" i="1"/>
  <c r="X961" i="1"/>
  <c r="X982" i="1"/>
  <c r="X1003" i="1"/>
  <c r="X1025" i="1"/>
  <c r="X1046" i="1"/>
  <c r="X1067" i="1"/>
  <c r="X1089" i="1"/>
  <c r="X1110" i="1"/>
  <c r="X1131" i="1"/>
  <c r="X1153" i="1"/>
  <c r="X1174" i="1"/>
  <c r="X1195" i="1"/>
  <c r="X1217" i="1"/>
  <c r="X1238" i="1"/>
  <c r="X1259" i="1"/>
  <c r="X1281" i="1"/>
  <c r="X1302" i="1"/>
  <c r="X1323" i="1"/>
  <c r="X1344" i="1"/>
  <c r="X1360" i="1"/>
  <c r="X1376" i="1"/>
  <c r="X1390" i="1"/>
  <c r="X1403" i="1"/>
  <c r="X1414" i="1"/>
  <c r="X1426" i="1"/>
  <c r="X1436" i="1"/>
  <c r="X1446" i="1"/>
  <c r="X1458" i="1"/>
  <c r="X1468" i="1"/>
  <c r="X1478" i="1"/>
  <c r="X1490" i="1"/>
  <c r="X1500" i="1"/>
  <c r="X1510" i="1"/>
  <c r="X1522" i="1"/>
  <c r="X1532" i="1"/>
  <c r="X1542" i="1"/>
  <c r="X1554" i="1"/>
  <c r="X1564" i="1"/>
  <c r="X1574" i="1"/>
  <c r="X1586" i="1"/>
  <c r="X1596" i="1"/>
  <c r="X1606" i="1"/>
  <c r="X1618" i="1"/>
  <c r="X1628" i="1"/>
  <c r="X1638" i="1"/>
  <c r="X1650" i="1"/>
  <c r="X1660" i="1"/>
  <c r="X1670" i="1"/>
  <c r="X1682" i="1"/>
  <c r="X1692" i="1"/>
  <c r="X1702" i="1"/>
  <c r="X1714" i="1"/>
  <c r="X1724" i="1"/>
  <c r="X1734" i="1"/>
  <c r="X1746" i="1"/>
  <c r="X1756" i="1"/>
  <c r="X1766" i="1"/>
  <c r="X1778" i="1"/>
  <c r="X1788" i="1"/>
  <c r="X1798" i="1"/>
  <c r="X1810" i="1"/>
  <c r="X1820" i="1"/>
  <c r="X1830" i="1"/>
  <c r="X1841" i="1"/>
  <c r="X1850" i="1"/>
  <c r="X1859" i="1"/>
  <c r="X1868" i="1"/>
  <c r="X1877" i="1"/>
  <c r="X1886" i="1"/>
  <c r="X1896" i="1"/>
  <c r="X1905" i="1"/>
  <c r="X1914" i="1"/>
  <c r="X1923" i="1"/>
  <c r="X1931" i="1"/>
  <c r="X1939" i="1"/>
  <c r="X1947" i="1"/>
  <c r="X1955" i="1"/>
  <c r="X1963" i="1"/>
  <c r="X1971" i="1"/>
  <c r="X1979" i="1"/>
  <c r="X1987" i="1"/>
  <c r="X1995" i="1"/>
  <c r="X2003" i="1"/>
  <c r="X3791" i="1"/>
  <c r="X3998" i="1"/>
  <c r="X113" i="1"/>
  <c r="X174" i="1"/>
  <c r="X222" i="1"/>
  <c r="X270" i="1"/>
  <c r="X303" i="1"/>
  <c r="X335" i="1"/>
  <c r="X367" i="1"/>
  <c r="X400" i="1"/>
  <c r="X432" i="1"/>
  <c r="X464" i="1"/>
  <c r="X498" i="1"/>
  <c r="X530" i="1"/>
  <c r="X561" i="1"/>
  <c r="X590" i="1"/>
  <c r="X618" i="1"/>
  <c r="X646" i="1"/>
  <c r="X675" i="1"/>
  <c r="X703" i="1"/>
  <c r="X731" i="1"/>
  <c r="X761" i="1"/>
  <c r="X789" i="1"/>
  <c r="X817" i="1"/>
  <c r="X846" i="1"/>
  <c r="X874" i="1"/>
  <c r="X899" i="1"/>
  <c r="X921" i="1"/>
  <c r="X942" i="1"/>
  <c r="X963" i="1"/>
  <c r="X985" i="1"/>
  <c r="X1006" i="1"/>
  <c r="X1027" i="1"/>
  <c r="X1049" i="1"/>
  <c r="X1070" i="1"/>
  <c r="X1091" i="1"/>
  <c r="X1113" i="1"/>
  <c r="X1134" i="1"/>
  <c r="X1155" i="1"/>
  <c r="X1177" i="1"/>
  <c r="X1198" i="1"/>
  <c r="X1219" i="1"/>
  <c r="X1241" i="1"/>
  <c r="X1262" i="1"/>
  <c r="X1283" i="1"/>
  <c r="X1305" i="1"/>
  <c r="X1326" i="1"/>
  <c r="X1346" i="1"/>
  <c r="X1362" i="1"/>
  <c r="X1378" i="1"/>
  <c r="X1392" i="1"/>
  <c r="X1404" i="1"/>
  <c r="X1416" i="1"/>
  <c r="X1427" i="1"/>
  <c r="X1437" i="1"/>
  <c r="X1448" i="1"/>
  <c r="X1459" i="1"/>
  <c r="X1469" i="1"/>
  <c r="X1480" i="1"/>
  <c r="X1491" i="1"/>
  <c r="X1501" i="1"/>
  <c r="X1512" i="1"/>
  <c r="X1523" i="1"/>
  <c r="X1533" i="1"/>
  <c r="X1544" i="1"/>
  <c r="X1555" i="1"/>
  <c r="X1565" i="1"/>
  <c r="X1576" i="1"/>
  <c r="X1587" i="1"/>
  <c r="X1597" i="1"/>
  <c r="X1608" i="1"/>
  <c r="X1619" i="1"/>
  <c r="X1629" i="1"/>
  <c r="X1640" i="1"/>
  <c r="X1651" i="1"/>
  <c r="X1661" i="1"/>
  <c r="X1672" i="1"/>
  <c r="X1683" i="1"/>
  <c r="X1693" i="1"/>
  <c r="X1704" i="1"/>
  <c r="X1715" i="1"/>
  <c r="X1725" i="1"/>
  <c r="X1736" i="1"/>
  <c r="X1747" i="1"/>
  <c r="X1757" i="1"/>
  <c r="X1768" i="1"/>
  <c r="X1779" i="1"/>
  <c r="X1789" i="1"/>
  <c r="X1800" i="1"/>
  <c r="X1811" i="1"/>
  <c r="X1821" i="1"/>
  <c r="X1832" i="1"/>
  <c r="X1842" i="1"/>
  <c r="X1851" i="1"/>
  <c r="X1860" i="1"/>
  <c r="X1869" i="1"/>
  <c r="X1878" i="1"/>
  <c r="X1888" i="1"/>
  <c r="X1897" i="1"/>
  <c r="X1906" i="1"/>
  <c r="X1915" i="1"/>
  <c r="X1924" i="1"/>
  <c r="X1932" i="1"/>
  <c r="X1940" i="1"/>
  <c r="X1948" i="1"/>
  <c r="X1956" i="1"/>
  <c r="X1964" i="1"/>
  <c r="X1972" i="1"/>
  <c r="X1980" i="1"/>
  <c r="X1988" i="1"/>
  <c r="X1996" i="1"/>
  <c r="X2004" i="1"/>
  <c r="G10" i="20"/>
  <c r="X4" i="1"/>
  <c r="AV6" i="1" s="1"/>
  <c r="I7" i="23"/>
  <c r="I8" i="23"/>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38" i="23"/>
  <c r="I39" i="23"/>
  <c r="I40" i="23"/>
  <c r="I41" i="23"/>
  <c r="I42" i="23"/>
  <c r="I43" i="23"/>
  <c r="I44" i="23"/>
  <c r="I45" i="23"/>
  <c r="I46" i="23"/>
  <c r="I47" i="23"/>
  <c r="I48" i="23"/>
  <c r="I49" i="23"/>
  <c r="I50" i="23"/>
  <c r="I51" i="23"/>
  <c r="I52" i="23"/>
  <c r="I53" i="23"/>
  <c r="I54" i="23"/>
  <c r="I55" i="23"/>
  <c r="I56" i="23"/>
  <c r="I57" i="23"/>
  <c r="I58" i="23"/>
  <c r="I59" i="23"/>
  <c r="I60" i="23"/>
  <c r="I61" i="23"/>
  <c r="I62" i="23"/>
  <c r="I63" i="23"/>
  <c r="I64" i="23"/>
  <c r="I65" i="23"/>
  <c r="I66" i="23"/>
  <c r="I67" i="23"/>
  <c r="I68" i="23"/>
  <c r="I69" i="23"/>
  <c r="I70" i="23"/>
  <c r="I71" i="23"/>
  <c r="I72" i="23"/>
  <c r="I73" i="23"/>
  <c r="I74" i="23"/>
  <c r="I75" i="23"/>
  <c r="I76" i="23"/>
  <c r="I77" i="23"/>
  <c r="I78" i="23"/>
  <c r="I79" i="23"/>
  <c r="I80" i="23"/>
  <c r="I81" i="23"/>
  <c r="I82" i="23"/>
  <c r="I83" i="23"/>
  <c r="I84" i="23"/>
  <c r="I85" i="23"/>
  <c r="I86" i="23"/>
  <c r="I87" i="23"/>
  <c r="I88" i="23"/>
  <c r="I89" i="23"/>
  <c r="I90" i="23"/>
  <c r="I91" i="23"/>
  <c r="I92" i="23"/>
  <c r="I93" i="23"/>
  <c r="I94" i="23"/>
  <c r="I95" i="23"/>
  <c r="I96" i="23"/>
  <c r="I97" i="23"/>
  <c r="I98" i="23"/>
  <c r="I99" i="23"/>
  <c r="I100" i="23"/>
  <c r="I101" i="23"/>
  <c r="I102" i="23"/>
  <c r="I103" i="23"/>
  <c r="I104" i="23"/>
  <c r="I105" i="23"/>
  <c r="I106" i="23"/>
  <c r="I107" i="23"/>
  <c r="I108" i="23"/>
  <c r="I109" i="23"/>
  <c r="I110" i="23"/>
  <c r="I111" i="23"/>
  <c r="I112" i="23"/>
  <c r="I113" i="23"/>
  <c r="I114" i="23"/>
  <c r="I115" i="23"/>
  <c r="I116" i="23"/>
  <c r="I117" i="23"/>
  <c r="I118" i="23"/>
  <c r="I119" i="23"/>
  <c r="I120" i="23"/>
  <c r="I121" i="23"/>
  <c r="I122" i="23"/>
  <c r="I123" i="23"/>
  <c r="I124" i="23"/>
  <c r="I125" i="23"/>
  <c r="I126" i="23"/>
  <c r="I127" i="23"/>
  <c r="I128" i="23"/>
  <c r="I129" i="23"/>
  <c r="I130" i="23"/>
  <c r="I131" i="23"/>
  <c r="I132" i="23"/>
  <c r="I133" i="23"/>
  <c r="I134" i="23"/>
  <c r="I135" i="23"/>
  <c r="I136" i="23"/>
  <c r="I137" i="23"/>
  <c r="I138" i="23"/>
  <c r="I139" i="23"/>
  <c r="I140" i="23"/>
  <c r="I141" i="23"/>
  <c r="I142" i="23"/>
  <c r="I143" i="23"/>
  <c r="I144" i="23"/>
  <c r="I145" i="23"/>
  <c r="I146" i="23"/>
  <c r="I147" i="23"/>
  <c r="I148" i="23"/>
  <c r="I149" i="23"/>
  <c r="I150" i="23"/>
  <c r="I151" i="23"/>
  <c r="I152" i="23"/>
  <c r="I153" i="23"/>
  <c r="I154" i="23"/>
  <c r="I155" i="23"/>
  <c r="I156" i="23"/>
  <c r="I157" i="23"/>
  <c r="I158" i="23"/>
  <c r="I159" i="23"/>
  <c r="I160" i="23"/>
  <c r="I161" i="23"/>
  <c r="I162" i="23"/>
  <c r="I163" i="23"/>
  <c r="I164" i="23"/>
  <c r="I165" i="23"/>
  <c r="I166" i="23"/>
  <c r="I167" i="23"/>
  <c r="I168" i="23"/>
  <c r="I169" i="23"/>
  <c r="I170" i="23"/>
  <c r="I171" i="23"/>
  <c r="I172" i="23"/>
  <c r="I173" i="23"/>
  <c r="I174" i="23"/>
  <c r="I175" i="23"/>
  <c r="I176" i="23"/>
  <c r="I177" i="23"/>
  <c r="I178" i="23"/>
  <c r="I179" i="23"/>
  <c r="I180" i="23"/>
  <c r="I181" i="23"/>
  <c r="I182" i="23"/>
  <c r="I183" i="23"/>
  <c r="I184" i="23"/>
  <c r="I185" i="23"/>
  <c r="I186" i="23"/>
  <c r="I187" i="23"/>
  <c r="I188" i="23"/>
  <c r="I189" i="23"/>
  <c r="I190" i="23"/>
  <c r="I191" i="23"/>
  <c r="I192" i="23"/>
  <c r="I193" i="23"/>
  <c r="I194" i="23"/>
  <c r="I195" i="23"/>
  <c r="I196" i="23"/>
  <c r="I197" i="23"/>
  <c r="I198" i="23"/>
  <c r="I199" i="23"/>
  <c r="I200" i="23"/>
  <c r="I201" i="23"/>
  <c r="I202" i="23"/>
  <c r="I203" i="23"/>
  <c r="I204" i="23"/>
  <c r="I205" i="23"/>
  <c r="I206" i="23"/>
  <c r="I207" i="23"/>
  <c r="I208" i="23"/>
  <c r="I209" i="23"/>
  <c r="I210" i="23"/>
  <c r="I211" i="23"/>
  <c r="I212" i="23"/>
  <c r="I213" i="23"/>
  <c r="I214" i="23"/>
  <c r="I215" i="23"/>
  <c r="I216" i="23"/>
  <c r="I217" i="23"/>
  <c r="I218" i="23"/>
  <c r="I219" i="23"/>
  <c r="I220" i="23"/>
  <c r="I221" i="23"/>
  <c r="I222" i="23"/>
  <c r="I223" i="23"/>
  <c r="I224" i="23"/>
  <c r="I225" i="23"/>
  <c r="I226" i="23"/>
  <c r="I227" i="23"/>
  <c r="I228" i="23"/>
  <c r="I229" i="23"/>
  <c r="I230" i="23"/>
  <c r="I231" i="23"/>
  <c r="I232" i="23"/>
  <c r="I233" i="23"/>
  <c r="I234" i="23"/>
  <c r="I235" i="23"/>
  <c r="I236" i="23"/>
  <c r="I237" i="23"/>
  <c r="I238" i="23"/>
  <c r="I239" i="23"/>
  <c r="I240" i="23"/>
  <c r="I241" i="23"/>
  <c r="I242" i="23"/>
  <c r="I243" i="23"/>
  <c r="I244" i="23"/>
  <c r="I245" i="23"/>
  <c r="I246" i="23"/>
  <c r="I247" i="23"/>
  <c r="I248" i="23"/>
  <c r="I249" i="23"/>
  <c r="I250" i="23"/>
  <c r="I251" i="23"/>
  <c r="I252" i="23"/>
  <c r="I253" i="23"/>
  <c r="I254" i="23"/>
  <c r="I255" i="23"/>
  <c r="I256" i="23"/>
  <c r="I257" i="23"/>
  <c r="I258" i="23"/>
  <c r="I259" i="23"/>
  <c r="I260" i="23"/>
  <c r="I261" i="23"/>
  <c r="I262" i="23"/>
  <c r="I263" i="23"/>
  <c r="I264" i="23"/>
  <c r="I265" i="23"/>
  <c r="I266" i="23"/>
  <c r="I267" i="23"/>
  <c r="I268" i="23"/>
  <c r="I269" i="23"/>
  <c r="I270" i="23"/>
  <c r="I271" i="23"/>
  <c r="I272" i="23"/>
  <c r="I273" i="23"/>
  <c r="I274" i="23"/>
  <c r="I275" i="23"/>
  <c r="I276" i="23"/>
  <c r="I277" i="23"/>
  <c r="I278" i="23"/>
  <c r="I279" i="23"/>
  <c r="I280" i="23"/>
  <c r="I281" i="23"/>
  <c r="I282" i="23"/>
  <c r="I283" i="23"/>
  <c r="I284" i="23"/>
  <c r="I285" i="23"/>
  <c r="I286" i="23"/>
  <c r="I287" i="23"/>
  <c r="I288" i="23"/>
  <c r="I289" i="23"/>
  <c r="I290" i="23"/>
  <c r="I291" i="23"/>
  <c r="I292" i="23"/>
  <c r="I293" i="23"/>
  <c r="I294" i="23"/>
  <c r="I295" i="23"/>
  <c r="I296" i="23"/>
  <c r="I297" i="23"/>
  <c r="I298" i="23"/>
  <c r="I299" i="23"/>
  <c r="I300" i="23"/>
  <c r="I301" i="23"/>
  <c r="I302" i="23"/>
  <c r="I303" i="23"/>
  <c r="I304" i="23"/>
  <c r="I305" i="23"/>
  <c r="I306" i="23"/>
  <c r="I307" i="23"/>
  <c r="I308" i="23"/>
  <c r="I309" i="23"/>
  <c r="I310" i="23"/>
  <c r="I311" i="23"/>
  <c r="I312" i="23"/>
  <c r="I313" i="23"/>
  <c r="I314" i="23"/>
  <c r="I315" i="23"/>
  <c r="I316" i="23"/>
  <c r="I317" i="23"/>
  <c r="I318" i="23"/>
  <c r="I319" i="23"/>
  <c r="I320" i="23"/>
  <c r="I321" i="23"/>
  <c r="I322" i="23"/>
  <c r="I323" i="23"/>
  <c r="I324" i="23"/>
  <c r="I325" i="23"/>
  <c r="I326" i="23"/>
  <c r="I327" i="23"/>
  <c r="I328" i="23"/>
  <c r="I329" i="23"/>
  <c r="I330" i="23"/>
  <c r="I331" i="23"/>
  <c r="I332" i="23"/>
  <c r="I333" i="23"/>
  <c r="I334" i="23"/>
  <c r="I335" i="23"/>
  <c r="I336" i="23"/>
  <c r="I337" i="23"/>
  <c r="I338" i="23"/>
  <c r="I339" i="23"/>
  <c r="I340" i="23"/>
  <c r="I341" i="23"/>
  <c r="I342" i="23"/>
  <c r="I343" i="23"/>
  <c r="I344" i="23"/>
  <c r="I345" i="23"/>
  <c r="I346" i="23"/>
  <c r="I347" i="23"/>
  <c r="I348" i="23"/>
  <c r="I349" i="23"/>
  <c r="I350" i="23"/>
  <c r="I351" i="23"/>
  <c r="I352" i="23"/>
  <c r="I353" i="23"/>
  <c r="I354" i="23"/>
  <c r="I355" i="23"/>
  <c r="I356" i="23"/>
  <c r="I357" i="23"/>
  <c r="I358" i="23"/>
  <c r="I359" i="23"/>
  <c r="I360" i="23"/>
  <c r="I361" i="23"/>
  <c r="I362" i="23"/>
  <c r="I363" i="23"/>
  <c r="I364" i="23"/>
  <c r="I365" i="23"/>
  <c r="I366" i="23"/>
  <c r="I367" i="23"/>
  <c r="I368" i="23"/>
  <c r="I369" i="23"/>
  <c r="I370" i="23"/>
  <c r="I371" i="23"/>
  <c r="I372" i="23"/>
  <c r="I373" i="23"/>
  <c r="I374" i="23"/>
  <c r="I375" i="23"/>
  <c r="I376" i="23"/>
  <c r="I377" i="23"/>
  <c r="I378" i="23"/>
  <c r="I379" i="23"/>
  <c r="I380" i="23"/>
  <c r="I381" i="23"/>
  <c r="I382" i="23"/>
  <c r="I383" i="23"/>
  <c r="I384" i="23"/>
  <c r="I385" i="23"/>
  <c r="I386" i="23"/>
  <c r="I387" i="23"/>
  <c r="I388" i="23"/>
  <c r="I389" i="23"/>
  <c r="I390" i="23"/>
  <c r="I391" i="23"/>
  <c r="I392" i="23"/>
  <c r="I393" i="23"/>
  <c r="I394" i="23"/>
  <c r="I395" i="23"/>
  <c r="I396" i="23"/>
  <c r="I397" i="23"/>
  <c r="I398" i="23"/>
  <c r="I399" i="23"/>
  <c r="I400" i="23"/>
  <c r="I401" i="23"/>
  <c r="I402" i="23"/>
  <c r="I403" i="23"/>
  <c r="I404" i="23"/>
  <c r="I405" i="23"/>
  <c r="I406" i="23"/>
  <c r="I407" i="23"/>
  <c r="I408" i="23"/>
  <c r="I409" i="23"/>
  <c r="I410" i="23"/>
  <c r="I411" i="23"/>
  <c r="I412" i="23"/>
  <c r="I413" i="23"/>
  <c r="I414" i="23"/>
  <c r="I415" i="23"/>
  <c r="I416" i="23"/>
  <c r="I417" i="23"/>
  <c r="I418" i="23"/>
  <c r="I419" i="23"/>
  <c r="I420" i="23"/>
  <c r="I421" i="23"/>
  <c r="I422" i="23"/>
  <c r="I423" i="23"/>
  <c r="I424" i="23"/>
  <c r="I425" i="23"/>
  <c r="I426" i="23"/>
  <c r="I427" i="23"/>
  <c r="I428" i="23"/>
  <c r="I429" i="23"/>
  <c r="I430" i="23"/>
  <c r="I431" i="23"/>
  <c r="I432" i="23"/>
  <c r="I433" i="23"/>
  <c r="I434" i="23"/>
  <c r="I435" i="23"/>
  <c r="I436" i="23"/>
  <c r="I437" i="23"/>
  <c r="I438" i="23"/>
  <c r="I439" i="23"/>
  <c r="I440" i="23"/>
  <c r="I441" i="23"/>
  <c r="I442" i="23"/>
  <c r="I443" i="23"/>
  <c r="I444" i="23"/>
  <c r="I445" i="23"/>
  <c r="I446" i="23"/>
  <c r="I447" i="23"/>
  <c r="I448" i="23"/>
  <c r="I449" i="23"/>
  <c r="I450" i="23"/>
  <c r="I451" i="23"/>
  <c r="I452" i="23"/>
  <c r="I453" i="23"/>
  <c r="I454" i="23"/>
  <c r="I455" i="23"/>
  <c r="I456" i="23"/>
  <c r="I457" i="23"/>
  <c r="I458" i="23"/>
  <c r="I459" i="23"/>
  <c r="I460" i="23"/>
  <c r="I461" i="23"/>
  <c r="I462" i="23"/>
  <c r="I463" i="23"/>
  <c r="I464" i="23"/>
  <c r="I465" i="23"/>
  <c r="I466" i="23"/>
  <c r="I467" i="23"/>
  <c r="I468" i="23"/>
  <c r="I469" i="23"/>
  <c r="I470" i="23"/>
  <c r="I471" i="23"/>
  <c r="I472" i="23"/>
  <c r="I473" i="23"/>
  <c r="I474" i="23"/>
  <c r="I475" i="23"/>
  <c r="I476" i="23"/>
  <c r="I477" i="23"/>
  <c r="I478" i="23"/>
  <c r="I479" i="23"/>
  <c r="I480" i="23"/>
  <c r="I481" i="23"/>
  <c r="I482" i="23"/>
  <c r="I483" i="23"/>
  <c r="I484" i="23"/>
  <c r="I485" i="23"/>
  <c r="I486" i="23"/>
  <c r="I487" i="23"/>
  <c r="I488" i="23"/>
  <c r="I489" i="23"/>
  <c r="I490" i="23"/>
  <c r="I491" i="23"/>
  <c r="I492" i="23"/>
  <c r="I493" i="23"/>
  <c r="I494" i="23"/>
  <c r="I495" i="23"/>
  <c r="I496" i="23"/>
  <c r="I497" i="23"/>
  <c r="I498" i="23"/>
  <c r="I499" i="23"/>
  <c r="I500" i="23"/>
  <c r="I501" i="23"/>
  <c r="I502" i="23"/>
  <c r="I503" i="23"/>
  <c r="I504" i="23"/>
  <c r="I505" i="23"/>
  <c r="I506" i="23"/>
  <c r="I507" i="23"/>
  <c r="I508" i="23"/>
  <c r="I509" i="23"/>
  <c r="I510" i="23"/>
  <c r="I511" i="23"/>
  <c r="I512" i="23"/>
  <c r="I513" i="23"/>
  <c r="I514" i="23"/>
  <c r="I515" i="23"/>
  <c r="I516" i="23"/>
  <c r="I517" i="23"/>
  <c r="I518" i="23"/>
  <c r="I519" i="23"/>
  <c r="I520" i="23"/>
  <c r="I521" i="23"/>
  <c r="I522" i="23"/>
  <c r="I523" i="23"/>
  <c r="I524" i="23"/>
  <c r="I525" i="23"/>
  <c r="I526" i="23"/>
  <c r="I527" i="23"/>
  <c r="I528" i="23"/>
  <c r="I529" i="23"/>
  <c r="I530" i="23"/>
  <c r="I531" i="23"/>
  <c r="I532" i="23"/>
  <c r="I533" i="23"/>
  <c r="I534" i="23"/>
  <c r="I535" i="23"/>
  <c r="I536" i="23"/>
  <c r="I537" i="23"/>
  <c r="I538" i="23"/>
  <c r="I539" i="23"/>
  <c r="I540" i="23"/>
  <c r="I541" i="23"/>
  <c r="I542" i="23"/>
  <c r="I543" i="23"/>
  <c r="I544" i="23"/>
  <c r="I545" i="23"/>
  <c r="I546" i="23"/>
  <c r="I547" i="23"/>
  <c r="I548" i="23"/>
  <c r="I549" i="23"/>
  <c r="I550" i="23"/>
  <c r="I551" i="23"/>
  <c r="I552" i="23"/>
  <c r="I553" i="23"/>
  <c r="I554" i="23"/>
  <c r="I555" i="23"/>
  <c r="I556" i="23"/>
  <c r="I557" i="23"/>
  <c r="I558" i="23"/>
  <c r="I559" i="23"/>
  <c r="I560" i="23"/>
  <c r="I561" i="23"/>
  <c r="I562" i="23"/>
  <c r="I563" i="23"/>
  <c r="I564" i="23"/>
  <c r="I565" i="23"/>
  <c r="I566" i="23"/>
  <c r="I567" i="23"/>
  <c r="I568" i="23"/>
  <c r="I569" i="23"/>
  <c r="I570" i="23"/>
  <c r="I571" i="23"/>
  <c r="I572" i="23"/>
  <c r="I573" i="23"/>
  <c r="I574" i="23"/>
  <c r="I575" i="23"/>
  <c r="I576" i="23"/>
  <c r="I577" i="23"/>
  <c r="I578" i="23"/>
  <c r="I579" i="23"/>
  <c r="I580" i="23"/>
  <c r="I581" i="23"/>
  <c r="I582" i="23"/>
  <c r="I583" i="23"/>
  <c r="I584" i="23"/>
  <c r="I585" i="23"/>
  <c r="I586" i="23"/>
  <c r="I587" i="23"/>
  <c r="I588" i="23"/>
  <c r="I589" i="23"/>
  <c r="I590" i="23"/>
  <c r="I591" i="23"/>
  <c r="I592" i="23"/>
  <c r="I593" i="23"/>
  <c r="I594" i="23"/>
  <c r="I595" i="23"/>
  <c r="I596" i="23"/>
  <c r="I597" i="23"/>
  <c r="I598" i="23"/>
  <c r="I599" i="23"/>
  <c r="I600" i="23"/>
  <c r="I601" i="23"/>
  <c r="I602" i="23"/>
  <c r="I603" i="23"/>
  <c r="I604" i="23"/>
  <c r="I605" i="23"/>
  <c r="I606" i="23"/>
  <c r="I607" i="23"/>
  <c r="I608" i="23"/>
  <c r="I609" i="23"/>
  <c r="I610" i="23"/>
  <c r="I611" i="23"/>
  <c r="I612" i="23"/>
  <c r="I613" i="23"/>
  <c r="I614" i="23"/>
  <c r="I615" i="23"/>
  <c r="I616" i="23"/>
  <c r="I617" i="23"/>
  <c r="I618" i="23"/>
  <c r="I619" i="23"/>
  <c r="I620" i="23"/>
  <c r="I621" i="23"/>
  <c r="I622" i="23"/>
  <c r="I623" i="23"/>
  <c r="I624" i="23"/>
  <c r="I625" i="23"/>
  <c r="I626" i="23"/>
  <c r="I627" i="23"/>
  <c r="I628" i="23"/>
  <c r="I629" i="23"/>
  <c r="I630" i="23"/>
  <c r="I631" i="23"/>
  <c r="I632" i="23"/>
  <c r="I633" i="23"/>
  <c r="I634" i="23"/>
  <c r="I635" i="23"/>
  <c r="I636" i="23"/>
  <c r="I637" i="23"/>
  <c r="I638" i="23"/>
  <c r="I639" i="23"/>
  <c r="I640" i="23"/>
  <c r="I641" i="23"/>
  <c r="I642" i="23"/>
  <c r="I643" i="23"/>
  <c r="I644" i="23"/>
  <c r="I645" i="23"/>
  <c r="I646" i="23"/>
  <c r="I647" i="23"/>
  <c r="I648" i="23"/>
  <c r="I649" i="23"/>
  <c r="I650" i="23"/>
  <c r="I651" i="23"/>
  <c r="I652" i="23"/>
  <c r="I653" i="23"/>
  <c r="I654" i="23"/>
  <c r="I655" i="23"/>
  <c r="I656" i="23"/>
  <c r="I657" i="23"/>
  <c r="I658" i="23"/>
  <c r="I659" i="23"/>
  <c r="I660" i="23"/>
  <c r="I661" i="23"/>
  <c r="I662" i="23"/>
  <c r="I663" i="23"/>
  <c r="I664" i="23"/>
  <c r="I665" i="23"/>
  <c r="I666" i="23"/>
  <c r="I667" i="23"/>
  <c r="I668" i="23"/>
  <c r="I669" i="23"/>
  <c r="I670" i="23"/>
  <c r="I671" i="23"/>
  <c r="I672" i="23"/>
  <c r="I673" i="23"/>
  <c r="I674" i="23"/>
  <c r="I675" i="23"/>
  <c r="I676" i="23"/>
  <c r="I677" i="23"/>
  <c r="I678" i="23"/>
  <c r="I679" i="23"/>
  <c r="I680" i="23"/>
  <c r="I681" i="23"/>
  <c r="I682" i="23"/>
  <c r="I683" i="23"/>
  <c r="I684" i="23"/>
  <c r="I685" i="23"/>
  <c r="I686" i="23"/>
  <c r="I687" i="23"/>
  <c r="I688" i="23"/>
  <c r="I689" i="23"/>
  <c r="I690" i="23"/>
  <c r="I691" i="23"/>
  <c r="I692" i="23"/>
  <c r="I693" i="23"/>
  <c r="I694" i="23"/>
  <c r="I695" i="23"/>
  <c r="I696" i="23"/>
  <c r="I697" i="23"/>
  <c r="I698" i="23"/>
  <c r="I699" i="23"/>
  <c r="I700" i="23"/>
  <c r="I701" i="23"/>
  <c r="I702" i="23"/>
  <c r="I703" i="23"/>
  <c r="I704" i="23"/>
  <c r="I705" i="23"/>
  <c r="I706" i="23"/>
  <c r="I707" i="23"/>
  <c r="I708" i="23"/>
  <c r="I709" i="23"/>
  <c r="I710" i="23"/>
  <c r="I711" i="23"/>
  <c r="I712" i="23"/>
  <c r="I713" i="23"/>
  <c r="I714" i="23"/>
  <c r="I715" i="23"/>
  <c r="I716" i="23"/>
  <c r="I717" i="23"/>
  <c r="I718" i="23"/>
  <c r="I719" i="23"/>
  <c r="I720" i="23"/>
  <c r="I721" i="23"/>
  <c r="I722" i="23"/>
  <c r="I723" i="23"/>
  <c r="I724" i="23"/>
  <c r="I725" i="23"/>
  <c r="I726" i="23"/>
  <c r="I727" i="23"/>
  <c r="I728" i="23"/>
  <c r="I729" i="23"/>
  <c r="I730" i="23"/>
  <c r="I731" i="23"/>
  <c r="I732" i="23"/>
  <c r="I733" i="23"/>
  <c r="I734" i="23"/>
  <c r="I735" i="23"/>
  <c r="I736" i="23"/>
  <c r="I737" i="23"/>
  <c r="I738" i="23"/>
  <c r="I739" i="23"/>
  <c r="I740" i="23"/>
  <c r="I741" i="23"/>
  <c r="I742" i="23"/>
  <c r="I743" i="23"/>
  <c r="I744" i="23"/>
  <c r="I745" i="23"/>
  <c r="I746" i="23"/>
  <c r="I747" i="23"/>
  <c r="I748" i="23"/>
  <c r="I749" i="23"/>
  <c r="I750" i="23"/>
  <c r="I751" i="23"/>
  <c r="I752" i="23"/>
  <c r="I753" i="23"/>
  <c r="I754" i="23"/>
  <c r="I755" i="23"/>
  <c r="I756" i="23"/>
  <c r="I757" i="23"/>
  <c r="I758" i="23"/>
  <c r="I759" i="23"/>
  <c r="I760" i="23"/>
  <c r="I761" i="23"/>
  <c r="I762" i="23"/>
  <c r="I763" i="23"/>
  <c r="I764" i="23"/>
  <c r="I765" i="23"/>
  <c r="I766" i="23"/>
  <c r="I767" i="23"/>
  <c r="I768" i="23"/>
  <c r="I769" i="23"/>
  <c r="I770" i="23"/>
  <c r="I771" i="23"/>
  <c r="I772" i="23"/>
  <c r="I773" i="23"/>
  <c r="I774" i="23"/>
  <c r="I775" i="23"/>
  <c r="I776" i="23"/>
  <c r="I777" i="23"/>
  <c r="I778" i="23"/>
  <c r="I779" i="23"/>
  <c r="I780" i="23"/>
  <c r="I781" i="23"/>
  <c r="I782" i="23"/>
  <c r="I783" i="23"/>
  <c r="I784" i="23"/>
  <c r="I785" i="23"/>
  <c r="I786" i="23"/>
  <c r="I787" i="23"/>
  <c r="I788" i="23"/>
  <c r="I789" i="23"/>
  <c r="I790" i="23"/>
  <c r="I791" i="23"/>
  <c r="I792" i="23"/>
  <c r="I793" i="23"/>
  <c r="I794" i="23"/>
  <c r="I795" i="23"/>
  <c r="I796" i="23"/>
  <c r="I797" i="23"/>
  <c r="I798" i="23"/>
  <c r="I799" i="23"/>
  <c r="I800" i="23"/>
  <c r="I801" i="23"/>
  <c r="I802" i="23"/>
  <c r="I803" i="23"/>
  <c r="I804" i="23"/>
  <c r="I805" i="23"/>
  <c r="I806" i="23"/>
  <c r="I807" i="23"/>
  <c r="I808" i="23"/>
  <c r="I809" i="23"/>
  <c r="I810" i="23"/>
  <c r="I811" i="23"/>
  <c r="I812" i="23"/>
  <c r="I813" i="23"/>
  <c r="I814" i="23"/>
  <c r="I815" i="23"/>
  <c r="I816" i="23"/>
  <c r="I817" i="23"/>
  <c r="I818" i="23"/>
  <c r="I819" i="23"/>
  <c r="I820" i="23"/>
  <c r="I821" i="23"/>
  <c r="I822" i="23"/>
  <c r="I823" i="23"/>
  <c r="I824" i="23"/>
  <c r="I825" i="23"/>
  <c r="I826" i="23"/>
  <c r="I827" i="23"/>
  <c r="I828" i="23"/>
  <c r="I829" i="23"/>
  <c r="I830" i="23"/>
  <c r="I831" i="23"/>
  <c r="I832" i="23"/>
  <c r="I833" i="23"/>
  <c r="I834" i="23"/>
  <c r="I835" i="23"/>
  <c r="I836" i="23"/>
  <c r="I837" i="23"/>
  <c r="I838" i="23"/>
  <c r="I839" i="23"/>
  <c r="I840" i="23"/>
  <c r="I841" i="23"/>
  <c r="I842" i="23"/>
  <c r="I843" i="23"/>
  <c r="I844" i="23"/>
  <c r="I845" i="23"/>
  <c r="I846" i="23"/>
  <c r="I847" i="23"/>
  <c r="I848" i="23"/>
  <c r="I849" i="23"/>
  <c r="I850" i="23"/>
  <c r="I851" i="23"/>
  <c r="I852" i="23"/>
  <c r="I853" i="23"/>
  <c r="I854" i="23"/>
  <c r="I855" i="23"/>
  <c r="I856" i="23"/>
  <c r="I857" i="23"/>
  <c r="I858" i="23"/>
  <c r="I859" i="23"/>
  <c r="I860" i="23"/>
  <c r="I861" i="23"/>
  <c r="I862" i="23"/>
  <c r="I863" i="23"/>
  <c r="I864" i="23"/>
  <c r="I865" i="23"/>
  <c r="I866" i="23"/>
  <c r="I867" i="23"/>
  <c r="I868" i="23"/>
  <c r="I869" i="23"/>
  <c r="I870" i="23"/>
  <c r="I871" i="23"/>
  <c r="I872" i="23"/>
  <c r="I873" i="23"/>
  <c r="I874" i="23"/>
  <c r="I875" i="23"/>
  <c r="I876" i="23"/>
  <c r="I877" i="23"/>
  <c r="I878" i="23"/>
  <c r="I879" i="23"/>
  <c r="I880" i="23"/>
  <c r="I881" i="23"/>
  <c r="I882" i="23"/>
  <c r="I883" i="23"/>
  <c r="I884" i="23"/>
  <c r="I885" i="23"/>
  <c r="I886" i="23"/>
  <c r="I887" i="23"/>
  <c r="I888" i="23"/>
  <c r="I889" i="23"/>
  <c r="I890" i="23"/>
  <c r="I891" i="23"/>
  <c r="I892" i="23"/>
  <c r="I893" i="23"/>
  <c r="I894" i="23"/>
  <c r="I895" i="23"/>
  <c r="I896" i="23"/>
  <c r="I897" i="23"/>
  <c r="I898" i="23"/>
  <c r="I899" i="23"/>
  <c r="I900" i="23"/>
  <c r="I901" i="23"/>
  <c r="I902" i="23"/>
  <c r="I903" i="23"/>
  <c r="I904" i="23"/>
  <c r="I905" i="23"/>
  <c r="I906" i="23"/>
  <c r="I907" i="23"/>
  <c r="I908" i="23"/>
  <c r="I909" i="23"/>
  <c r="I910" i="23"/>
  <c r="I911" i="23"/>
  <c r="I912" i="23"/>
  <c r="I913" i="23"/>
  <c r="I914" i="23"/>
  <c r="I915" i="23"/>
  <c r="I916" i="23"/>
  <c r="I917" i="23"/>
  <c r="I918" i="23"/>
  <c r="I919" i="23"/>
  <c r="I920" i="23"/>
  <c r="I921" i="23"/>
  <c r="I922" i="23"/>
  <c r="I923" i="23"/>
  <c r="I924" i="23"/>
  <c r="I925" i="23"/>
  <c r="I926" i="23"/>
  <c r="I927" i="23"/>
  <c r="I928" i="23"/>
  <c r="I929" i="23"/>
  <c r="I930" i="23"/>
  <c r="I931" i="23"/>
  <c r="I932" i="23"/>
  <c r="I933" i="23"/>
  <c r="I934" i="23"/>
  <c r="I935" i="23"/>
  <c r="I936" i="23"/>
  <c r="I937" i="23"/>
  <c r="I938" i="23"/>
  <c r="I939" i="23"/>
  <c r="I940" i="23"/>
  <c r="I941" i="23"/>
  <c r="I942" i="23"/>
  <c r="I943" i="23"/>
  <c r="I944" i="23"/>
  <c r="I945" i="23"/>
  <c r="I946" i="23"/>
  <c r="I947" i="23"/>
  <c r="I948" i="23"/>
  <c r="I949" i="23"/>
  <c r="I950" i="23"/>
  <c r="I951" i="23"/>
  <c r="I952" i="23"/>
  <c r="I953" i="23"/>
  <c r="I954" i="23"/>
  <c r="I955" i="23"/>
  <c r="I956" i="23"/>
  <c r="I957" i="23"/>
  <c r="I958" i="23"/>
  <c r="I959" i="23"/>
  <c r="I960" i="23"/>
  <c r="I961" i="23"/>
  <c r="I962" i="23"/>
  <c r="I963" i="23"/>
  <c r="I964" i="23"/>
  <c r="I965" i="23"/>
  <c r="I966" i="23"/>
  <c r="I967" i="23"/>
  <c r="I968" i="23"/>
  <c r="I969" i="23"/>
  <c r="I970" i="23"/>
  <c r="I971" i="23"/>
  <c r="I972" i="23"/>
  <c r="I973" i="23"/>
  <c r="I974" i="23"/>
  <c r="I975" i="23"/>
  <c r="I976" i="23"/>
  <c r="I977" i="23"/>
  <c r="I978" i="23"/>
  <c r="I979" i="23"/>
  <c r="I980" i="23"/>
  <c r="I981" i="23"/>
  <c r="I982" i="23"/>
  <c r="I983" i="23"/>
  <c r="I984" i="23"/>
  <c r="I985" i="23"/>
  <c r="I986" i="23"/>
  <c r="I987" i="23"/>
  <c r="I988" i="23"/>
  <c r="I989" i="23"/>
  <c r="I990" i="23"/>
  <c r="I991" i="23"/>
  <c r="I992" i="23"/>
  <c r="I993" i="23"/>
  <c r="I994" i="23"/>
  <c r="I995" i="23"/>
  <c r="I996" i="23"/>
  <c r="I997" i="23"/>
  <c r="I998" i="23"/>
  <c r="I999" i="23"/>
  <c r="I1000" i="23"/>
  <c r="I1001" i="23"/>
  <c r="I1002" i="23"/>
  <c r="I1003" i="23"/>
  <c r="I1004" i="23"/>
  <c r="I1005" i="23"/>
  <c r="I1006" i="23"/>
  <c r="I1007" i="23"/>
  <c r="I1008" i="23"/>
  <c r="I1009" i="23"/>
  <c r="I1010" i="23"/>
  <c r="I1011" i="23"/>
  <c r="I1012" i="23"/>
  <c r="I1013" i="23"/>
  <c r="I1014" i="23"/>
  <c r="I1015" i="23"/>
  <c r="I1016" i="23"/>
  <c r="I1017" i="23"/>
  <c r="I1018" i="23"/>
  <c r="I1019" i="23"/>
  <c r="I1020" i="23"/>
  <c r="I1021" i="23"/>
  <c r="I1022" i="23"/>
  <c r="I1023" i="23"/>
  <c r="I1024" i="23"/>
  <c r="I1025" i="23"/>
  <c r="I1026" i="23"/>
  <c r="I1027" i="23"/>
  <c r="I1028" i="23"/>
  <c r="I1029" i="23"/>
  <c r="I1030" i="23"/>
  <c r="I1031" i="23"/>
  <c r="I1032" i="23"/>
  <c r="I1033" i="23"/>
  <c r="I1034" i="23"/>
  <c r="I1035" i="23"/>
  <c r="I1036" i="23"/>
  <c r="I1037" i="23"/>
  <c r="I1038" i="23"/>
  <c r="I1039" i="23"/>
  <c r="I1040" i="23"/>
  <c r="I1041" i="23"/>
  <c r="I1042" i="23"/>
  <c r="I1043" i="23"/>
  <c r="I1044" i="23"/>
  <c r="I1045" i="23"/>
  <c r="I1046" i="23"/>
  <c r="I1047" i="23"/>
  <c r="I1048" i="23"/>
  <c r="I1049" i="23"/>
  <c r="I1050" i="23"/>
  <c r="I1051" i="23"/>
  <c r="I1052" i="23"/>
  <c r="I1053" i="23"/>
  <c r="I1054" i="23"/>
  <c r="I1055" i="23"/>
  <c r="I1056" i="23"/>
  <c r="I1057" i="23"/>
  <c r="I1058" i="23"/>
  <c r="I1059" i="23"/>
  <c r="I1060" i="23"/>
  <c r="I1061" i="23"/>
  <c r="I1062" i="23"/>
  <c r="I1063" i="23"/>
  <c r="I1064" i="23"/>
  <c r="I1065" i="23"/>
  <c r="I1066" i="23"/>
  <c r="I1067" i="23"/>
  <c r="I1068" i="23"/>
  <c r="I1069" i="23"/>
  <c r="I1070" i="23"/>
  <c r="I1071" i="23"/>
  <c r="I1072" i="23"/>
  <c r="I1073" i="23"/>
  <c r="I1074" i="23"/>
  <c r="I1075" i="23"/>
  <c r="I1076" i="23"/>
  <c r="I1077" i="23"/>
  <c r="I1078" i="23"/>
  <c r="I1079" i="23"/>
  <c r="I1080" i="23"/>
  <c r="I1081" i="23"/>
  <c r="I1082" i="23"/>
  <c r="I1083" i="23"/>
  <c r="I1084" i="23"/>
  <c r="I1085" i="23"/>
  <c r="I1086" i="23"/>
  <c r="I1087" i="23"/>
  <c r="I1088" i="23"/>
  <c r="I1089" i="23"/>
  <c r="I1090" i="23"/>
  <c r="I1091" i="23"/>
  <c r="I1092" i="23"/>
  <c r="I1093" i="23"/>
  <c r="I1094" i="23"/>
  <c r="I1095" i="23"/>
  <c r="I1096" i="23"/>
  <c r="I1097" i="23"/>
  <c r="I1098" i="23"/>
  <c r="I1099" i="23"/>
  <c r="I1100" i="23"/>
  <c r="I1101" i="23"/>
  <c r="I1102" i="23"/>
  <c r="I1103" i="23"/>
  <c r="I1104" i="23"/>
  <c r="I1105" i="23"/>
  <c r="I1106" i="23"/>
  <c r="I1107" i="23"/>
  <c r="I1108" i="23"/>
  <c r="I1109" i="23"/>
  <c r="I1110" i="23"/>
  <c r="I1111" i="23"/>
  <c r="I1112" i="23"/>
  <c r="I1113" i="23"/>
  <c r="I1114" i="23"/>
  <c r="I1115" i="23"/>
  <c r="I1116" i="23"/>
  <c r="I1117" i="23"/>
  <c r="I1118" i="23"/>
  <c r="I1119" i="23"/>
  <c r="I1120" i="23"/>
  <c r="I1121" i="23"/>
  <c r="I1122" i="23"/>
  <c r="I1123" i="23"/>
  <c r="I1124" i="23"/>
  <c r="I1125" i="23"/>
  <c r="I1126" i="23"/>
  <c r="I1127" i="23"/>
  <c r="I1128" i="23"/>
  <c r="I1129" i="23"/>
  <c r="I1130" i="23"/>
  <c r="I1131" i="23"/>
  <c r="I1132" i="23"/>
  <c r="I1133" i="23"/>
  <c r="I1134" i="23"/>
  <c r="I1135" i="23"/>
  <c r="I1136" i="23"/>
  <c r="I1137" i="23"/>
  <c r="I1138" i="23"/>
  <c r="I1139" i="23"/>
  <c r="I1140" i="23"/>
  <c r="I1141" i="23"/>
  <c r="I1142" i="23"/>
  <c r="I1143" i="23"/>
  <c r="I1144" i="23"/>
  <c r="I1145" i="23"/>
  <c r="I1146" i="23"/>
  <c r="I1147" i="23"/>
  <c r="I1148" i="23"/>
  <c r="I1149" i="23"/>
  <c r="I1150" i="23"/>
  <c r="I1151" i="23"/>
  <c r="I1152" i="23"/>
  <c r="I1153" i="23"/>
  <c r="I1154" i="23"/>
  <c r="I1155" i="23"/>
  <c r="I1156" i="23"/>
  <c r="I1157" i="23"/>
  <c r="I1158" i="23"/>
  <c r="I1159" i="23"/>
  <c r="I1160" i="23"/>
  <c r="I1161" i="23"/>
  <c r="I1162" i="23"/>
  <c r="I1163" i="23"/>
  <c r="I1164" i="23"/>
  <c r="I1165" i="23"/>
  <c r="I1166" i="23"/>
  <c r="I1167" i="23"/>
  <c r="I1168" i="23"/>
  <c r="I1169" i="23"/>
  <c r="I1170" i="23"/>
  <c r="I1171" i="23"/>
  <c r="I1172" i="23"/>
  <c r="I1173" i="23"/>
  <c r="I1174" i="23"/>
  <c r="I1175" i="23"/>
  <c r="I1176" i="23"/>
  <c r="I1177" i="23"/>
  <c r="I1178" i="23"/>
  <c r="I1179" i="23"/>
  <c r="I1180" i="23"/>
  <c r="I1181" i="23"/>
  <c r="I1182" i="23"/>
  <c r="I1183" i="23"/>
  <c r="I1184" i="23"/>
  <c r="I1185" i="23"/>
  <c r="I1186" i="23"/>
  <c r="I1187" i="23"/>
  <c r="I1188" i="23"/>
  <c r="I1189" i="23"/>
  <c r="I1190" i="23"/>
  <c r="I1191" i="23"/>
  <c r="I1192" i="23"/>
  <c r="I1193" i="23"/>
  <c r="I1194" i="23"/>
  <c r="I1195" i="23"/>
  <c r="I1196" i="23"/>
  <c r="I1197" i="23"/>
  <c r="I1198" i="23"/>
  <c r="I1199" i="23"/>
  <c r="I1200" i="23"/>
  <c r="I1201" i="23"/>
  <c r="I1202" i="23"/>
  <c r="I1203" i="23"/>
  <c r="I1204" i="23"/>
  <c r="I1205" i="23"/>
  <c r="I1206" i="23"/>
  <c r="I1207" i="23"/>
  <c r="I1208" i="23"/>
  <c r="I1209" i="23"/>
  <c r="I1210" i="23"/>
  <c r="I1211" i="23"/>
  <c r="I1212" i="23"/>
  <c r="I1213" i="23"/>
  <c r="I1214" i="23"/>
  <c r="I1215" i="23"/>
  <c r="I1216" i="23"/>
  <c r="I1217" i="23"/>
  <c r="I1218" i="23"/>
  <c r="I1219" i="23"/>
  <c r="I1220" i="23"/>
  <c r="I1221" i="23"/>
  <c r="I1222" i="23"/>
  <c r="I1223" i="23"/>
  <c r="I1224" i="23"/>
  <c r="I1225" i="23"/>
  <c r="I1226" i="23"/>
  <c r="I1227" i="23"/>
  <c r="I1228" i="23"/>
  <c r="I1229" i="23"/>
  <c r="I1230" i="23"/>
  <c r="I1231" i="23"/>
  <c r="I1232" i="23"/>
  <c r="I1233" i="23"/>
  <c r="I1234" i="23"/>
  <c r="I1235" i="23"/>
  <c r="I1236" i="23"/>
  <c r="I1237" i="23"/>
  <c r="I1238" i="23"/>
  <c r="I1239" i="23"/>
  <c r="I1240" i="23"/>
  <c r="I1241" i="23"/>
  <c r="I1242" i="23"/>
  <c r="I1243" i="23"/>
  <c r="I1244" i="23"/>
  <c r="I1245" i="23"/>
  <c r="I1246" i="23"/>
  <c r="I1247" i="23"/>
  <c r="I1248" i="23"/>
  <c r="I1249" i="23"/>
  <c r="I1250" i="23"/>
  <c r="I1251" i="23"/>
  <c r="I1252" i="23"/>
  <c r="I1253" i="23"/>
  <c r="I1254" i="23"/>
  <c r="I1255" i="23"/>
  <c r="I1256" i="23"/>
  <c r="I1257" i="23"/>
  <c r="I1258" i="23"/>
  <c r="I1259" i="23"/>
  <c r="I1260" i="23"/>
  <c r="I1261" i="23"/>
  <c r="I1262" i="23"/>
  <c r="I1263" i="23"/>
  <c r="I1264" i="23"/>
  <c r="I1265" i="23"/>
  <c r="I1266" i="23"/>
  <c r="I1267" i="23"/>
  <c r="I1268" i="23"/>
  <c r="I1269" i="23"/>
  <c r="I1270" i="23"/>
  <c r="I1271" i="23"/>
  <c r="I1272" i="23"/>
  <c r="I1273" i="23"/>
  <c r="I1274" i="23"/>
  <c r="I1275" i="23"/>
  <c r="I1276" i="23"/>
  <c r="I1277" i="23"/>
  <c r="I1278" i="23"/>
  <c r="I1279" i="23"/>
  <c r="I1280" i="23"/>
  <c r="I1281" i="23"/>
  <c r="I1282" i="23"/>
  <c r="I1283" i="23"/>
  <c r="I1284" i="23"/>
  <c r="I1285" i="23"/>
  <c r="I1286" i="23"/>
  <c r="I1287" i="23"/>
  <c r="I1288" i="23"/>
  <c r="I1289" i="23"/>
  <c r="I1290" i="23"/>
  <c r="I1291" i="23"/>
  <c r="I1292" i="23"/>
  <c r="I1293" i="23"/>
  <c r="I1294" i="23"/>
  <c r="I1295" i="23"/>
  <c r="I1296" i="23"/>
  <c r="I1297" i="23"/>
  <c r="I1298" i="23"/>
  <c r="I1299" i="23"/>
  <c r="I1300" i="23"/>
  <c r="I1301" i="23"/>
  <c r="I1302" i="23"/>
  <c r="I1303" i="23"/>
  <c r="I1304" i="23"/>
  <c r="I1305" i="23"/>
  <c r="I1306" i="23"/>
  <c r="I1307" i="23"/>
  <c r="I1308" i="23"/>
  <c r="I1309" i="23"/>
  <c r="I1310" i="23"/>
  <c r="I1311" i="23"/>
  <c r="I1312" i="23"/>
  <c r="I1313" i="23"/>
  <c r="I1314" i="23"/>
  <c r="I1315" i="23"/>
  <c r="I1316" i="23"/>
  <c r="I1317" i="23"/>
  <c r="I1318" i="23"/>
  <c r="I1319" i="23"/>
  <c r="I1320" i="23"/>
  <c r="I1321" i="23"/>
  <c r="I1322" i="23"/>
  <c r="I1323" i="23"/>
  <c r="I1324" i="23"/>
  <c r="I1325" i="23"/>
  <c r="I1326" i="23"/>
  <c r="I1327" i="23"/>
  <c r="I1328" i="23"/>
  <c r="I1329" i="23"/>
  <c r="I1330" i="23"/>
  <c r="I1331" i="23"/>
  <c r="I1332" i="23"/>
  <c r="I1333" i="23"/>
  <c r="I1334" i="23"/>
  <c r="I1335" i="23"/>
  <c r="I1336" i="23"/>
  <c r="I1337" i="23"/>
  <c r="I1338" i="23"/>
  <c r="I1339" i="23"/>
  <c r="I1340" i="23"/>
  <c r="I1341" i="23"/>
  <c r="I1342" i="23"/>
  <c r="I1343" i="23"/>
  <c r="I1344" i="23"/>
  <c r="I1345" i="23"/>
  <c r="I1346" i="23"/>
  <c r="I1347" i="23"/>
  <c r="I1348" i="23"/>
  <c r="I1349" i="23"/>
  <c r="I1350" i="23"/>
  <c r="I1351" i="23"/>
  <c r="I1352" i="23"/>
  <c r="I1353" i="23"/>
  <c r="I1354" i="23"/>
  <c r="I1355" i="23"/>
  <c r="I1356" i="23"/>
  <c r="I1357" i="23"/>
  <c r="I1358" i="23"/>
  <c r="I1359" i="23"/>
  <c r="I1360" i="23"/>
  <c r="I1361" i="23"/>
  <c r="I1362" i="23"/>
  <c r="I1363" i="23"/>
  <c r="I1364" i="23"/>
  <c r="I1365" i="23"/>
  <c r="I1366" i="23"/>
  <c r="I1367" i="23"/>
  <c r="I1368" i="23"/>
  <c r="I1369" i="23"/>
  <c r="I1370" i="23"/>
  <c r="I1371" i="23"/>
  <c r="I1372" i="23"/>
  <c r="I1373" i="23"/>
  <c r="I1374" i="23"/>
  <c r="I1375" i="23"/>
  <c r="I1376" i="23"/>
  <c r="I1377" i="23"/>
  <c r="I1378" i="23"/>
  <c r="I1379" i="23"/>
  <c r="I1380" i="23"/>
  <c r="I1381" i="23"/>
  <c r="I1382" i="23"/>
  <c r="I1383" i="23"/>
  <c r="I1384" i="23"/>
  <c r="I1385" i="23"/>
  <c r="I1386" i="23"/>
  <c r="I1387" i="23"/>
  <c r="I1388" i="23"/>
  <c r="I1389" i="23"/>
  <c r="I1390" i="23"/>
  <c r="I1391" i="23"/>
  <c r="I1392" i="23"/>
  <c r="I1393" i="23"/>
  <c r="I1394" i="23"/>
  <c r="I1395" i="23"/>
  <c r="I1396" i="23"/>
  <c r="I1397" i="23"/>
  <c r="I1398" i="23"/>
  <c r="I1399" i="23"/>
  <c r="I1400" i="23"/>
  <c r="I1401" i="23"/>
  <c r="I1402" i="23"/>
  <c r="I1403" i="23"/>
  <c r="I1404" i="23"/>
  <c r="I1405" i="23"/>
  <c r="I1406" i="23"/>
  <c r="I1407" i="23"/>
  <c r="I1408" i="23"/>
  <c r="I1409" i="23"/>
  <c r="I1410" i="23"/>
  <c r="I1411" i="23"/>
  <c r="I1412" i="23"/>
  <c r="I1413" i="23"/>
  <c r="I1414" i="23"/>
  <c r="I1415" i="23"/>
  <c r="I1416" i="23"/>
  <c r="I1417" i="23"/>
  <c r="I1418" i="23"/>
  <c r="I1419" i="23"/>
  <c r="I1420" i="23"/>
  <c r="I1421" i="23"/>
  <c r="I1422" i="23"/>
  <c r="I1423" i="23"/>
  <c r="I1424" i="23"/>
  <c r="I1425" i="23"/>
  <c r="I1426" i="23"/>
  <c r="I1427" i="23"/>
  <c r="I1428" i="23"/>
  <c r="I1429" i="23"/>
  <c r="I1430" i="23"/>
  <c r="I1431" i="23"/>
  <c r="I1432" i="23"/>
  <c r="I1433" i="23"/>
  <c r="I1434" i="23"/>
  <c r="I1435" i="23"/>
  <c r="I1436" i="23"/>
  <c r="I1437" i="23"/>
  <c r="I1438" i="23"/>
  <c r="I1439" i="23"/>
  <c r="I1440" i="23"/>
  <c r="I1441" i="23"/>
  <c r="I1442" i="23"/>
  <c r="I1443" i="23"/>
  <c r="I1444" i="23"/>
  <c r="I1445" i="23"/>
  <c r="I1446" i="23"/>
  <c r="I1447" i="23"/>
  <c r="I1448" i="23"/>
  <c r="I1449" i="23"/>
  <c r="I1450" i="23"/>
  <c r="I1451" i="23"/>
  <c r="I1452" i="23"/>
  <c r="I1453" i="23"/>
  <c r="I1454" i="23"/>
  <c r="I1455" i="23"/>
  <c r="I1456" i="23"/>
  <c r="I1457" i="23"/>
  <c r="I1458" i="23"/>
  <c r="I1459" i="23"/>
  <c r="I1460" i="23"/>
  <c r="I1461" i="23"/>
  <c r="I1462" i="23"/>
  <c r="I1463" i="23"/>
  <c r="I1464" i="23"/>
  <c r="I1465" i="23"/>
  <c r="I1466" i="23"/>
  <c r="I1467" i="23"/>
  <c r="I1468" i="23"/>
  <c r="I1469" i="23"/>
  <c r="I1470" i="23"/>
  <c r="I1471" i="23"/>
  <c r="I1472" i="23"/>
  <c r="I1473" i="23"/>
  <c r="I1474" i="23"/>
  <c r="I1475" i="23"/>
  <c r="I1476" i="23"/>
  <c r="I1477" i="23"/>
  <c r="I1478" i="23"/>
  <c r="I1479" i="23"/>
  <c r="I1480" i="23"/>
  <c r="I1481" i="23"/>
  <c r="I1482" i="23"/>
  <c r="I1483" i="23"/>
  <c r="I1484" i="23"/>
  <c r="I1485" i="23"/>
  <c r="I1486" i="23"/>
  <c r="I1487" i="23"/>
  <c r="I1488" i="23"/>
  <c r="I1489" i="23"/>
  <c r="I1490" i="23"/>
  <c r="I1491" i="23"/>
  <c r="I1492" i="23"/>
  <c r="I1493" i="23"/>
  <c r="I1494" i="23"/>
  <c r="I1495" i="23"/>
  <c r="I1496" i="23"/>
  <c r="I1497" i="23"/>
  <c r="I1498" i="23"/>
  <c r="I1499" i="23"/>
  <c r="I1500" i="23"/>
  <c r="I1501" i="23"/>
  <c r="I1502" i="23"/>
  <c r="I1503" i="23"/>
  <c r="I1504" i="23"/>
  <c r="I1505" i="23"/>
  <c r="I1506" i="23"/>
  <c r="I1507" i="23"/>
  <c r="I1508" i="23"/>
  <c r="I1509" i="23"/>
  <c r="I1510" i="23"/>
  <c r="I1511" i="23"/>
  <c r="I1512" i="23"/>
  <c r="I1513" i="23"/>
  <c r="I1514" i="23"/>
  <c r="I1515" i="23"/>
  <c r="I1516" i="23"/>
  <c r="I1517" i="23"/>
  <c r="I1518" i="23"/>
  <c r="I1519" i="23"/>
  <c r="I1520" i="23"/>
  <c r="I1521" i="23"/>
  <c r="I1522" i="23"/>
  <c r="I1523" i="23"/>
  <c r="I1524" i="23"/>
  <c r="I1525" i="23"/>
  <c r="I1526" i="23"/>
  <c r="I1527" i="23"/>
  <c r="I1528" i="23"/>
  <c r="I1529" i="23"/>
  <c r="I1530" i="23"/>
  <c r="I1531" i="23"/>
  <c r="I1532" i="23"/>
  <c r="I1533" i="23"/>
  <c r="I1534" i="23"/>
  <c r="I1535" i="23"/>
  <c r="I1536" i="23"/>
  <c r="I1537" i="23"/>
  <c r="I1538" i="23"/>
  <c r="I1539" i="23"/>
  <c r="I1540" i="23"/>
  <c r="I1541" i="23"/>
  <c r="I1542" i="23"/>
  <c r="I1543" i="23"/>
  <c r="I1544" i="23"/>
  <c r="I1545" i="23"/>
  <c r="I1546" i="23"/>
  <c r="I1547" i="23"/>
  <c r="I1548" i="23"/>
  <c r="I1549" i="23"/>
  <c r="I1550" i="23"/>
  <c r="I1551" i="23"/>
  <c r="I1552" i="23"/>
  <c r="I1553" i="23"/>
  <c r="I1554" i="23"/>
  <c r="I1555" i="23"/>
  <c r="I1556" i="23"/>
  <c r="I1557" i="23"/>
  <c r="I1558" i="23"/>
  <c r="I1559" i="23"/>
  <c r="I1560" i="23"/>
  <c r="I1561" i="23"/>
  <c r="I1562" i="23"/>
  <c r="I1563" i="23"/>
  <c r="I1564" i="23"/>
  <c r="I1565" i="23"/>
  <c r="I1566" i="23"/>
  <c r="I1567" i="23"/>
  <c r="I1568" i="23"/>
  <c r="I1569" i="23"/>
  <c r="I1570" i="23"/>
  <c r="I1571" i="23"/>
  <c r="I1572" i="23"/>
  <c r="I1573" i="23"/>
  <c r="I1574" i="23"/>
  <c r="I1575" i="23"/>
  <c r="I1576" i="23"/>
  <c r="I1577" i="23"/>
  <c r="I1578" i="23"/>
  <c r="I1579" i="23"/>
  <c r="I1580" i="23"/>
  <c r="I1581" i="23"/>
  <c r="I1582" i="23"/>
  <c r="I1583" i="23"/>
  <c r="I1584" i="23"/>
  <c r="I1585" i="23"/>
  <c r="I1586" i="23"/>
  <c r="I1587" i="23"/>
  <c r="I1588" i="23"/>
  <c r="I1589" i="23"/>
  <c r="I1590" i="23"/>
  <c r="I1591" i="23"/>
  <c r="I1592" i="23"/>
  <c r="I1593" i="23"/>
  <c r="I1594" i="23"/>
  <c r="I1595" i="23"/>
  <c r="I1596" i="23"/>
  <c r="I1597" i="23"/>
  <c r="I1598" i="23"/>
  <c r="I1599" i="23"/>
  <c r="I1600" i="23"/>
  <c r="I1601" i="23"/>
  <c r="I1602" i="23"/>
  <c r="I1603" i="23"/>
  <c r="I1604" i="23"/>
  <c r="I1605" i="23"/>
  <c r="I1606" i="23"/>
  <c r="I1607" i="23"/>
  <c r="I1608" i="23"/>
  <c r="I1609" i="23"/>
  <c r="I1610" i="23"/>
  <c r="I1611" i="23"/>
  <c r="I1612" i="23"/>
  <c r="I1613" i="23"/>
  <c r="I1614" i="23"/>
  <c r="I1615" i="23"/>
  <c r="I1616" i="23"/>
  <c r="I1617" i="23"/>
  <c r="I1618" i="23"/>
  <c r="I1619" i="23"/>
  <c r="I1620" i="23"/>
  <c r="I1621" i="23"/>
  <c r="I1622" i="23"/>
  <c r="I1623" i="23"/>
  <c r="I1624" i="23"/>
  <c r="I1625" i="23"/>
  <c r="I1626" i="23"/>
  <c r="I1627" i="23"/>
  <c r="I1628" i="23"/>
  <c r="I1629" i="23"/>
  <c r="I1630" i="23"/>
  <c r="I1631" i="23"/>
  <c r="I1632" i="23"/>
  <c r="I1633" i="23"/>
  <c r="I1634" i="23"/>
  <c r="I1635" i="23"/>
  <c r="I1636" i="23"/>
  <c r="I1637" i="23"/>
  <c r="I1638" i="23"/>
  <c r="I1639" i="23"/>
  <c r="I1640" i="23"/>
  <c r="I1641" i="23"/>
  <c r="I1642" i="23"/>
  <c r="I1643" i="23"/>
  <c r="I1644" i="23"/>
  <c r="I1645" i="23"/>
  <c r="I1646" i="23"/>
  <c r="I1647" i="23"/>
  <c r="I1648" i="23"/>
  <c r="I1649" i="23"/>
  <c r="I1650" i="23"/>
  <c r="I1651" i="23"/>
  <c r="I1652" i="23"/>
  <c r="I1653" i="23"/>
  <c r="I1654" i="23"/>
  <c r="I1655" i="23"/>
  <c r="I1656" i="23"/>
  <c r="I1657" i="23"/>
  <c r="I1658" i="23"/>
  <c r="I1659" i="23"/>
  <c r="I1660" i="23"/>
  <c r="I1661" i="23"/>
  <c r="I1662" i="23"/>
  <c r="I1663" i="23"/>
  <c r="I1664" i="23"/>
  <c r="I1665" i="23"/>
  <c r="I1666" i="23"/>
  <c r="I1667" i="23"/>
  <c r="I1668" i="23"/>
  <c r="I1669" i="23"/>
  <c r="I1670" i="23"/>
  <c r="I1671" i="23"/>
  <c r="I1672" i="23"/>
  <c r="I1673" i="23"/>
  <c r="I1674" i="23"/>
  <c r="I1675" i="23"/>
  <c r="I1676" i="23"/>
  <c r="I1677" i="23"/>
  <c r="I1678" i="23"/>
  <c r="I1679" i="23"/>
  <c r="I1680" i="23"/>
  <c r="I1681" i="23"/>
  <c r="I1682" i="23"/>
  <c r="I1683" i="23"/>
  <c r="I1684" i="23"/>
  <c r="I1685" i="23"/>
  <c r="I1686" i="23"/>
  <c r="I1687" i="23"/>
  <c r="I1688" i="23"/>
  <c r="I1689" i="23"/>
  <c r="I1690" i="23"/>
  <c r="I1691" i="23"/>
  <c r="I1692" i="23"/>
  <c r="I1693" i="23"/>
  <c r="I1694" i="23"/>
  <c r="I1695" i="23"/>
  <c r="I1696" i="23"/>
  <c r="I1697" i="23"/>
  <c r="I1698" i="23"/>
  <c r="I1699" i="23"/>
  <c r="I1700" i="23"/>
  <c r="I1701" i="23"/>
  <c r="I1702" i="23"/>
  <c r="I1703" i="23"/>
  <c r="I1704" i="23"/>
  <c r="I1705" i="23"/>
  <c r="I1706" i="23"/>
  <c r="I1707" i="23"/>
  <c r="I1708" i="23"/>
  <c r="I1709" i="23"/>
  <c r="I1710" i="23"/>
  <c r="I1711" i="23"/>
  <c r="I1712" i="23"/>
  <c r="I1713" i="23"/>
  <c r="I1714" i="23"/>
  <c r="I1715" i="23"/>
  <c r="I1716" i="23"/>
  <c r="I1717" i="23"/>
  <c r="I1718" i="23"/>
  <c r="I1719" i="23"/>
  <c r="I1720" i="23"/>
  <c r="I1721" i="23"/>
  <c r="I1722" i="23"/>
  <c r="I1723" i="23"/>
  <c r="I1724" i="23"/>
  <c r="I1725" i="23"/>
  <c r="I1726" i="23"/>
  <c r="I1727" i="23"/>
  <c r="I1728" i="23"/>
  <c r="I1729" i="23"/>
  <c r="I1730" i="23"/>
  <c r="I1731" i="23"/>
  <c r="I1732" i="23"/>
  <c r="I1733" i="23"/>
  <c r="I1734" i="23"/>
  <c r="I1735" i="23"/>
  <c r="I1736" i="23"/>
  <c r="I1737" i="23"/>
  <c r="I1738" i="23"/>
  <c r="I1739" i="23"/>
  <c r="I1740" i="23"/>
  <c r="I1741" i="23"/>
  <c r="I1742" i="23"/>
  <c r="I1743" i="23"/>
  <c r="I1744" i="23"/>
  <c r="I1745" i="23"/>
  <c r="I1746" i="23"/>
  <c r="I1747" i="23"/>
  <c r="I1748" i="23"/>
  <c r="I1749" i="23"/>
  <c r="I1750" i="23"/>
  <c r="I1751" i="23"/>
  <c r="I1752" i="23"/>
  <c r="I1753" i="23"/>
  <c r="I1754" i="23"/>
  <c r="I1755" i="23"/>
  <c r="I1756" i="23"/>
  <c r="I1757" i="23"/>
  <c r="I1758" i="23"/>
  <c r="I1759" i="23"/>
  <c r="I1760" i="23"/>
  <c r="I1761" i="23"/>
  <c r="I1762" i="23"/>
  <c r="I1763" i="23"/>
  <c r="I1764" i="23"/>
  <c r="I1765" i="23"/>
  <c r="I1766" i="23"/>
  <c r="I1767" i="23"/>
  <c r="I1768" i="23"/>
  <c r="I1769" i="23"/>
  <c r="I1770" i="23"/>
  <c r="I1771" i="23"/>
  <c r="I1772" i="23"/>
  <c r="I1773" i="23"/>
  <c r="I1774" i="23"/>
  <c r="I1775" i="23"/>
  <c r="I1776" i="23"/>
  <c r="I1777" i="23"/>
  <c r="I1778" i="23"/>
  <c r="I1779" i="23"/>
  <c r="I1780" i="23"/>
  <c r="I1781" i="23"/>
  <c r="I1782" i="23"/>
  <c r="I1783" i="23"/>
  <c r="I1784" i="23"/>
  <c r="I1785" i="23"/>
  <c r="I1786" i="23"/>
  <c r="I1787" i="23"/>
  <c r="I1788" i="23"/>
  <c r="I1789" i="23"/>
  <c r="I1790" i="23"/>
  <c r="I1791" i="23"/>
  <c r="I1792" i="23"/>
  <c r="I1793" i="23"/>
  <c r="I1794" i="23"/>
  <c r="I1795" i="23"/>
  <c r="I1796" i="23"/>
  <c r="I1797" i="23"/>
  <c r="I1798" i="23"/>
  <c r="I1799" i="23"/>
  <c r="I1800" i="23"/>
  <c r="I1801" i="23"/>
  <c r="I1802" i="23"/>
  <c r="I1803" i="23"/>
  <c r="I1804" i="23"/>
  <c r="I1805" i="23"/>
  <c r="I1806" i="23"/>
  <c r="I1807" i="23"/>
  <c r="I1808" i="23"/>
  <c r="I1809" i="23"/>
  <c r="I1810" i="23"/>
  <c r="I1811" i="23"/>
  <c r="I1812" i="23"/>
  <c r="I1813" i="23"/>
  <c r="I1814" i="23"/>
  <c r="I1815" i="23"/>
  <c r="I1816" i="23"/>
  <c r="I1817" i="23"/>
  <c r="I1818" i="23"/>
  <c r="I1819" i="23"/>
  <c r="I1820" i="23"/>
  <c r="I1821" i="23"/>
  <c r="I1822" i="23"/>
  <c r="I1823" i="23"/>
  <c r="I1824" i="23"/>
  <c r="I1825" i="23"/>
  <c r="I1826" i="23"/>
  <c r="I1827" i="23"/>
  <c r="I1828" i="23"/>
  <c r="I1829" i="23"/>
  <c r="I1830" i="23"/>
  <c r="I1831" i="23"/>
  <c r="I1832" i="23"/>
  <c r="I1833" i="23"/>
  <c r="I1834" i="23"/>
  <c r="I1835" i="23"/>
  <c r="I1836" i="23"/>
  <c r="I1837" i="23"/>
  <c r="I1838" i="23"/>
  <c r="I1839" i="23"/>
  <c r="I1840" i="23"/>
  <c r="I1841" i="23"/>
  <c r="I1842" i="23"/>
  <c r="I1843" i="23"/>
  <c r="I1844" i="23"/>
  <c r="I1845" i="23"/>
  <c r="I1846" i="23"/>
  <c r="I1847" i="23"/>
  <c r="I1848" i="23"/>
  <c r="I1849" i="23"/>
  <c r="I1850" i="23"/>
  <c r="I1851" i="23"/>
  <c r="I1852" i="23"/>
  <c r="I1853" i="23"/>
  <c r="I1854" i="23"/>
  <c r="I1855" i="23"/>
  <c r="I1856" i="23"/>
  <c r="I1857" i="23"/>
  <c r="I1858" i="23"/>
  <c r="I1859" i="23"/>
  <c r="I1860" i="23"/>
  <c r="I1861" i="23"/>
  <c r="I1862" i="23"/>
  <c r="I1863" i="23"/>
  <c r="I1864" i="23"/>
  <c r="I1865" i="23"/>
  <c r="I1866" i="23"/>
  <c r="I1867" i="23"/>
  <c r="I1868" i="23"/>
  <c r="I1869" i="23"/>
  <c r="I1870" i="23"/>
  <c r="I1871" i="23"/>
  <c r="I1872" i="23"/>
  <c r="I1873" i="23"/>
  <c r="I1874" i="23"/>
  <c r="I1875" i="23"/>
  <c r="I1876" i="23"/>
  <c r="I1877" i="23"/>
  <c r="I1878" i="23"/>
  <c r="I1879" i="23"/>
  <c r="I1880" i="23"/>
  <c r="I1881" i="23"/>
  <c r="I1882" i="23"/>
  <c r="I1883" i="23"/>
  <c r="I1884" i="23"/>
  <c r="I1885" i="23"/>
  <c r="I1886" i="23"/>
  <c r="I1887" i="23"/>
  <c r="I1888" i="23"/>
  <c r="I1889" i="23"/>
  <c r="I1890" i="23"/>
  <c r="I1891" i="23"/>
  <c r="I1892" i="23"/>
  <c r="I1893" i="23"/>
  <c r="I1894" i="23"/>
  <c r="I1895" i="23"/>
  <c r="I1896" i="23"/>
  <c r="I1897" i="23"/>
  <c r="I1898" i="23"/>
  <c r="I1899" i="23"/>
  <c r="I1900" i="23"/>
  <c r="I1901" i="23"/>
  <c r="I1902" i="23"/>
  <c r="I1903" i="23"/>
  <c r="I1904" i="23"/>
  <c r="I1905" i="23"/>
  <c r="I1906" i="23"/>
  <c r="I1907" i="23"/>
  <c r="I1908" i="23"/>
  <c r="I1909" i="23"/>
  <c r="I1910" i="23"/>
  <c r="I1911" i="23"/>
  <c r="I1912" i="23"/>
  <c r="I1913" i="23"/>
  <c r="I1914" i="23"/>
  <c r="I1915" i="23"/>
  <c r="I1916" i="23"/>
  <c r="I1917" i="23"/>
  <c r="I1918" i="23"/>
  <c r="I1919" i="23"/>
  <c r="I1920" i="23"/>
  <c r="I1921" i="23"/>
  <c r="I1922" i="23"/>
  <c r="I1923" i="23"/>
  <c r="I1924" i="23"/>
  <c r="I1925" i="23"/>
  <c r="I1926" i="23"/>
  <c r="I1927" i="23"/>
  <c r="I1928" i="23"/>
  <c r="I1929" i="23"/>
  <c r="I1930" i="23"/>
  <c r="I1931" i="23"/>
  <c r="I1932" i="23"/>
  <c r="I1933" i="23"/>
  <c r="I1934" i="23"/>
  <c r="I1935" i="23"/>
  <c r="I1936" i="23"/>
  <c r="I1937" i="23"/>
  <c r="I1938" i="23"/>
  <c r="I1939" i="23"/>
  <c r="I1940" i="23"/>
  <c r="I1941" i="23"/>
  <c r="I1942" i="23"/>
  <c r="I1943" i="23"/>
  <c r="I1944" i="23"/>
  <c r="I1945" i="23"/>
  <c r="I1946" i="23"/>
  <c r="I1947" i="23"/>
  <c r="I1948" i="23"/>
  <c r="I1949" i="23"/>
  <c r="I1950" i="23"/>
  <c r="I1951" i="23"/>
  <c r="I1952" i="23"/>
  <c r="I1953" i="23"/>
  <c r="I1954" i="23"/>
  <c r="I1955" i="23"/>
  <c r="I1956" i="23"/>
  <c r="I1957" i="23"/>
  <c r="I1958" i="23"/>
  <c r="I1959" i="23"/>
  <c r="I1960" i="23"/>
  <c r="I1961" i="23"/>
  <c r="I1962" i="23"/>
  <c r="I1963" i="23"/>
  <c r="I1964" i="23"/>
  <c r="I1965" i="23"/>
  <c r="I1966" i="23"/>
  <c r="I1967" i="23"/>
  <c r="I1968" i="23"/>
  <c r="I1969" i="23"/>
  <c r="I1970" i="23"/>
  <c r="I1971" i="23"/>
  <c r="I1972" i="23"/>
  <c r="I1973" i="23"/>
  <c r="I1974" i="23"/>
  <c r="I1975" i="23"/>
  <c r="I1976" i="23"/>
  <c r="I1977" i="23"/>
  <c r="I1978" i="23"/>
  <c r="I1979" i="23"/>
  <c r="I1980" i="23"/>
  <c r="I1981" i="23"/>
  <c r="I1982" i="23"/>
  <c r="I1983" i="23"/>
  <c r="I1984" i="23"/>
  <c r="I1985" i="23"/>
  <c r="I1986" i="23"/>
  <c r="I1987" i="23"/>
  <c r="I1988" i="23"/>
  <c r="I1989" i="23"/>
  <c r="I1990" i="23"/>
  <c r="I1991" i="23"/>
  <c r="I1992" i="23"/>
  <c r="I1993" i="23"/>
  <c r="I1994" i="23"/>
  <c r="I1995" i="23"/>
  <c r="I1996" i="23"/>
  <c r="I1997" i="23"/>
  <c r="I1998" i="23"/>
  <c r="I1999" i="23"/>
  <c r="I2000" i="23"/>
  <c r="I2001" i="23"/>
  <c r="I2002" i="23"/>
  <c r="I2003" i="23"/>
  <c r="I2004" i="23"/>
  <c r="I2005" i="23"/>
  <c r="I6" i="23"/>
  <c r="S27" i="20" l="1"/>
  <c r="S71" i="20"/>
  <c r="S60" i="20"/>
  <c r="S49" i="20"/>
  <c r="S38" i="20"/>
  <c r="AW6" i="1"/>
  <c r="I10" i="20"/>
  <c r="O4" i="1"/>
  <c r="B5" i="1"/>
  <c r="O5" i="1" s="1"/>
  <c r="B23" i="1"/>
  <c r="O23" i="1" s="1"/>
  <c r="B24" i="1"/>
  <c r="O24" i="1" s="1"/>
  <c r="B25" i="1"/>
  <c r="O25" i="1" s="1"/>
  <c r="B26" i="1"/>
  <c r="O26" i="1" s="1"/>
  <c r="B27" i="1"/>
  <c r="O27" i="1" s="1"/>
  <c r="B28" i="1"/>
  <c r="O28" i="1" s="1"/>
  <c r="B29" i="1"/>
  <c r="O29" i="1" s="1"/>
  <c r="B30" i="1"/>
  <c r="O30" i="1" s="1"/>
  <c r="B31" i="1"/>
  <c r="O31" i="1" s="1"/>
  <c r="B32" i="1"/>
  <c r="O32" i="1" s="1"/>
  <c r="B33" i="1"/>
  <c r="O33" i="1" s="1"/>
  <c r="B34" i="1"/>
  <c r="O34" i="1" s="1"/>
  <c r="B35" i="1"/>
  <c r="O35" i="1" s="1"/>
  <c r="B36" i="1"/>
  <c r="O36" i="1" s="1"/>
  <c r="B37" i="1"/>
  <c r="O37" i="1" s="1"/>
  <c r="B38" i="1"/>
  <c r="O38" i="1" s="1"/>
  <c r="B39" i="1"/>
  <c r="O39" i="1" s="1"/>
  <c r="B40" i="1"/>
  <c r="O40" i="1" s="1"/>
  <c r="B41" i="1"/>
  <c r="O41" i="1" s="1"/>
  <c r="B42" i="1"/>
  <c r="O42" i="1" s="1"/>
  <c r="B43" i="1"/>
  <c r="O43" i="1" s="1"/>
  <c r="B44" i="1"/>
  <c r="O44" i="1" s="1"/>
  <c r="B45" i="1"/>
  <c r="O45" i="1" s="1"/>
  <c r="B46" i="1"/>
  <c r="O46" i="1" s="1"/>
  <c r="B47" i="1"/>
  <c r="O47" i="1" s="1"/>
  <c r="B48" i="1"/>
  <c r="B49" i="1"/>
  <c r="B50" i="1"/>
  <c r="B51" i="1"/>
  <c r="O51" i="1" s="1"/>
  <c r="B52" i="1"/>
  <c r="B53" i="1"/>
  <c r="O53" i="1" s="1"/>
  <c r="B54" i="1"/>
  <c r="O54" i="1" s="1"/>
  <c r="B55" i="1"/>
  <c r="B56" i="1"/>
  <c r="O56" i="1" s="1"/>
  <c r="B57" i="1"/>
  <c r="O57" i="1" s="1"/>
  <c r="B58" i="1"/>
  <c r="O58" i="1" s="1"/>
  <c r="B59" i="1"/>
  <c r="O59" i="1" s="1"/>
  <c r="B60" i="1"/>
  <c r="O60" i="1" s="1"/>
  <c r="B61" i="1"/>
  <c r="O61" i="1" s="1"/>
  <c r="B62" i="1"/>
  <c r="O62" i="1" s="1"/>
  <c r="B63" i="1"/>
  <c r="O63" i="1" s="1"/>
  <c r="B64" i="1"/>
  <c r="O64" i="1" s="1"/>
  <c r="B65" i="1"/>
  <c r="O65" i="1" s="1"/>
  <c r="B66" i="1"/>
  <c r="O66" i="1" s="1"/>
  <c r="B67" i="1"/>
  <c r="O67" i="1" s="1"/>
  <c r="B68" i="1"/>
  <c r="O68" i="1" s="1"/>
  <c r="B69" i="1"/>
  <c r="O69" i="1" s="1"/>
  <c r="B70" i="1"/>
  <c r="O70" i="1" s="1"/>
  <c r="B71" i="1"/>
  <c r="O71" i="1" s="1"/>
  <c r="B72" i="1"/>
  <c r="O72" i="1" s="1"/>
  <c r="B73" i="1"/>
  <c r="O73" i="1" s="1"/>
  <c r="B74" i="1"/>
  <c r="O74" i="1" s="1"/>
  <c r="B75" i="1"/>
  <c r="O75" i="1" s="1"/>
  <c r="B76" i="1"/>
  <c r="O76" i="1" s="1"/>
  <c r="B77" i="1"/>
  <c r="O77" i="1" s="1"/>
  <c r="B78" i="1"/>
  <c r="O78" i="1" s="1"/>
  <c r="B79" i="1"/>
  <c r="O79" i="1" s="1"/>
  <c r="B80" i="1"/>
  <c r="O80" i="1" s="1"/>
  <c r="B81" i="1"/>
  <c r="O81" i="1" s="1"/>
  <c r="B82" i="1"/>
  <c r="O82" i="1" s="1"/>
  <c r="B83" i="1"/>
  <c r="O83" i="1" s="1"/>
  <c r="B84" i="1"/>
  <c r="O84" i="1" s="1"/>
  <c r="B85" i="1"/>
  <c r="O85" i="1" s="1"/>
  <c r="B86" i="1"/>
  <c r="O86" i="1" s="1"/>
  <c r="B87" i="1"/>
  <c r="O87" i="1" s="1"/>
  <c r="B88" i="1"/>
  <c r="O88" i="1" s="1"/>
  <c r="B89" i="1"/>
  <c r="O89" i="1" s="1"/>
  <c r="B90" i="1"/>
  <c r="O90" i="1" s="1"/>
  <c r="B91" i="1"/>
  <c r="O91" i="1" s="1"/>
  <c r="B92" i="1"/>
  <c r="O92" i="1" s="1"/>
  <c r="B93" i="1"/>
  <c r="O93" i="1" s="1"/>
  <c r="B94" i="1"/>
  <c r="O94" i="1" s="1"/>
  <c r="B95" i="1"/>
  <c r="O95" i="1" s="1"/>
  <c r="B96" i="1"/>
  <c r="O96" i="1" s="1"/>
  <c r="B97" i="1"/>
  <c r="O97" i="1" s="1"/>
  <c r="B98" i="1"/>
  <c r="O98" i="1" s="1"/>
  <c r="B99" i="1"/>
  <c r="O99" i="1" s="1"/>
  <c r="B100" i="1"/>
  <c r="O100" i="1" s="1"/>
  <c r="B101" i="1"/>
  <c r="O101" i="1" s="1"/>
  <c r="B102" i="1"/>
  <c r="O102" i="1" s="1"/>
  <c r="B103" i="1"/>
  <c r="O103" i="1" s="1"/>
  <c r="B104" i="1"/>
  <c r="O104" i="1" s="1"/>
  <c r="B105" i="1"/>
  <c r="O105" i="1" s="1"/>
  <c r="B106" i="1"/>
  <c r="O106" i="1" s="1"/>
  <c r="B107" i="1"/>
  <c r="O107" i="1" s="1"/>
  <c r="B108" i="1"/>
  <c r="O108" i="1" s="1"/>
  <c r="B109" i="1"/>
  <c r="O109" i="1" s="1"/>
  <c r="B110" i="1"/>
  <c r="O110" i="1" s="1"/>
  <c r="B111" i="1"/>
  <c r="O111" i="1" s="1"/>
  <c r="B112" i="1"/>
  <c r="O112" i="1" s="1"/>
  <c r="B113" i="1"/>
  <c r="O113" i="1" s="1"/>
  <c r="B114" i="1"/>
  <c r="O114" i="1" s="1"/>
  <c r="B115" i="1"/>
  <c r="O115" i="1" s="1"/>
  <c r="B116" i="1"/>
  <c r="O116" i="1" s="1"/>
  <c r="B117" i="1"/>
  <c r="O117" i="1" s="1"/>
  <c r="B118" i="1"/>
  <c r="O118" i="1" s="1"/>
  <c r="B119" i="1"/>
  <c r="O119" i="1" s="1"/>
  <c r="B120" i="1"/>
  <c r="O120" i="1" s="1"/>
  <c r="B121" i="1"/>
  <c r="O121" i="1" s="1"/>
  <c r="B122" i="1"/>
  <c r="O122" i="1" s="1"/>
  <c r="B123" i="1"/>
  <c r="O123" i="1" s="1"/>
  <c r="B124" i="1"/>
  <c r="O124" i="1" s="1"/>
  <c r="B125" i="1"/>
  <c r="O125" i="1" s="1"/>
  <c r="B126" i="1"/>
  <c r="O126" i="1" s="1"/>
  <c r="B127" i="1"/>
  <c r="O127" i="1" s="1"/>
  <c r="B128" i="1"/>
  <c r="O128" i="1" s="1"/>
  <c r="B129" i="1"/>
  <c r="O129" i="1" s="1"/>
  <c r="B130" i="1"/>
  <c r="O130" i="1" s="1"/>
  <c r="B131" i="1"/>
  <c r="O131" i="1" s="1"/>
  <c r="B132" i="1"/>
  <c r="O132" i="1" s="1"/>
  <c r="B133" i="1"/>
  <c r="O133" i="1" s="1"/>
  <c r="B134" i="1"/>
  <c r="O134" i="1" s="1"/>
  <c r="B135" i="1"/>
  <c r="O135" i="1" s="1"/>
  <c r="B136" i="1"/>
  <c r="O136" i="1" s="1"/>
  <c r="B137" i="1"/>
  <c r="O137" i="1" s="1"/>
  <c r="B138" i="1"/>
  <c r="O138" i="1" s="1"/>
  <c r="B139" i="1"/>
  <c r="O139" i="1" s="1"/>
  <c r="B140" i="1"/>
  <c r="O140" i="1" s="1"/>
  <c r="B141" i="1"/>
  <c r="O141" i="1" s="1"/>
  <c r="B142" i="1"/>
  <c r="O142" i="1" s="1"/>
  <c r="B143" i="1"/>
  <c r="O143" i="1" s="1"/>
  <c r="B144" i="1"/>
  <c r="O144" i="1" s="1"/>
  <c r="B145" i="1"/>
  <c r="O145" i="1" s="1"/>
  <c r="B146" i="1"/>
  <c r="O146" i="1" s="1"/>
  <c r="B147" i="1"/>
  <c r="O147" i="1" s="1"/>
  <c r="B148" i="1"/>
  <c r="O148" i="1" s="1"/>
  <c r="B149" i="1"/>
  <c r="O149" i="1" s="1"/>
  <c r="B150" i="1"/>
  <c r="O150" i="1" s="1"/>
  <c r="B151" i="1"/>
  <c r="O151" i="1" s="1"/>
  <c r="B152" i="1"/>
  <c r="O152" i="1" s="1"/>
  <c r="B153" i="1"/>
  <c r="O153" i="1" s="1"/>
  <c r="B154" i="1"/>
  <c r="O154" i="1" s="1"/>
  <c r="B155" i="1"/>
  <c r="O155" i="1" s="1"/>
  <c r="B156" i="1"/>
  <c r="O156" i="1" s="1"/>
  <c r="B157" i="1"/>
  <c r="O157" i="1" s="1"/>
  <c r="B158" i="1"/>
  <c r="O158" i="1" s="1"/>
  <c r="B159" i="1"/>
  <c r="O159" i="1" s="1"/>
  <c r="B160" i="1"/>
  <c r="O160" i="1" s="1"/>
  <c r="B161" i="1"/>
  <c r="O161" i="1" s="1"/>
  <c r="B162" i="1"/>
  <c r="O162" i="1" s="1"/>
  <c r="B163" i="1"/>
  <c r="O163" i="1" s="1"/>
  <c r="B164" i="1"/>
  <c r="O164" i="1" s="1"/>
  <c r="B165" i="1"/>
  <c r="O165" i="1" s="1"/>
  <c r="B166" i="1"/>
  <c r="O166" i="1" s="1"/>
  <c r="B167" i="1"/>
  <c r="O167" i="1" s="1"/>
  <c r="B168" i="1"/>
  <c r="O168" i="1" s="1"/>
  <c r="B169" i="1"/>
  <c r="O169" i="1" s="1"/>
  <c r="B170" i="1"/>
  <c r="O170" i="1" s="1"/>
  <c r="B171" i="1"/>
  <c r="O171" i="1" s="1"/>
  <c r="B172" i="1"/>
  <c r="O172" i="1" s="1"/>
  <c r="B173" i="1"/>
  <c r="O173" i="1" s="1"/>
  <c r="B174" i="1"/>
  <c r="O174" i="1" s="1"/>
  <c r="B175" i="1"/>
  <c r="O175" i="1" s="1"/>
  <c r="B176" i="1"/>
  <c r="O176" i="1" s="1"/>
  <c r="B177" i="1"/>
  <c r="O177" i="1" s="1"/>
  <c r="B178" i="1"/>
  <c r="O178" i="1" s="1"/>
  <c r="B179" i="1"/>
  <c r="O179" i="1" s="1"/>
  <c r="B180" i="1"/>
  <c r="O180" i="1" s="1"/>
  <c r="B181" i="1"/>
  <c r="O181" i="1" s="1"/>
  <c r="B182" i="1"/>
  <c r="O182" i="1" s="1"/>
  <c r="B183" i="1"/>
  <c r="O183" i="1" s="1"/>
  <c r="B184" i="1"/>
  <c r="O184" i="1" s="1"/>
  <c r="B185" i="1"/>
  <c r="O185" i="1" s="1"/>
  <c r="B186" i="1"/>
  <c r="O186" i="1" s="1"/>
  <c r="B187" i="1"/>
  <c r="O187" i="1" s="1"/>
  <c r="B188" i="1"/>
  <c r="O188" i="1" s="1"/>
  <c r="B189" i="1"/>
  <c r="O189" i="1" s="1"/>
  <c r="B190" i="1"/>
  <c r="O190" i="1" s="1"/>
  <c r="B191" i="1"/>
  <c r="O191" i="1" s="1"/>
  <c r="B192" i="1"/>
  <c r="O192" i="1" s="1"/>
  <c r="B193" i="1"/>
  <c r="O193" i="1" s="1"/>
  <c r="B194" i="1"/>
  <c r="O194" i="1" s="1"/>
  <c r="B195" i="1"/>
  <c r="O195" i="1" s="1"/>
  <c r="B196" i="1"/>
  <c r="O196" i="1" s="1"/>
  <c r="B197" i="1"/>
  <c r="O197" i="1" s="1"/>
  <c r="B198" i="1"/>
  <c r="O198" i="1" s="1"/>
  <c r="B199" i="1"/>
  <c r="O199" i="1" s="1"/>
  <c r="B200" i="1"/>
  <c r="O200" i="1" s="1"/>
  <c r="B201" i="1"/>
  <c r="O201" i="1" s="1"/>
  <c r="B202" i="1"/>
  <c r="O202" i="1" s="1"/>
  <c r="B203" i="1"/>
  <c r="O203" i="1" s="1"/>
  <c r="B204" i="1"/>
  <c r="O204" i="1" s="1"/>
  <c r="B205" i="1"/>
  <c r="O205" i="1" s="1"/>
  <c r="B206" i="1"/>
  <c r="O206" i="1" s="1"/>
  <c r="B207" i="1"/>
  <c r="O207" i="1" s="1"/>
  <c r="B208" i="1"/>
  <c r="O208" i="1" s="1"/>
  <c r="B209" i="1"/>
  <c r="O209" i="1" s="1"/>
  <c r="B210" i="1"/>
  <c r="O210" i="1" s="1"/>
  <c r="B211" i="1"/>
  <c r="O211" i="1" s="1"/>
  <c r="B212" i="1"/>
  <c r="O212" i="1" s="1"/>
  <c r="B213" i="1"/>
  <c r="O213" i="1" s="1"/>
  <c r="B214" i="1"/>
  <c r="O214" i="1" s="1"/>
  <c r="B215" i="1"/>
  <c r="O215" i="1" s="1"/>
  <c r="B216" i="1"/>
  <c r="O216" i="1" s="1"/>
  <c r="B217" i="1"/>
  <c r="O217" i="1" s="1"/>
  <c r="B218" i="1"/>
  <c r="O218" i="1" s="1"/>
  <c r="B219" i="1"/>
  <c r="O219" i="1" s="1"/>
  <c r="B220" i="1"/>
  <c r="O220" i="1" s="1"/>
  <c r="B221" i="1"/>
  <c r="O221" i="1" s="1"/>
  <c r="B222" i="1"/>
  <c r="O222" i="1" s="1"/>
  <c r="B223" i="1"/>
  <c r="O223" i="1" s="1"/>
  <c r="B224" i="1"/>
  <c r="O224" i="1" s="1"/>
  <c r="B225" i="1"/>
  <c r="O225" i="1" s="1"/>
  <c r="B226" i="1"/>
  <c r="O226" i="1" s="1"/>
  <c r="B227" i="1"/>
  <c r="O227" i="1" s="1"/>
  <c r="B228" i="1"/>
  <c r="O228" i="1" s="1"/>
  <c r="B229" i="1"/>
  <c r="O229" i="1" s="1"/>
  <c r="B230" i="1"/>
  <c r="O230" i="1" s="1"/>
  <c r="B231" i="1"/>
  <c r="O231" i="1" s="1"/>
  <c r="B232" i="1"/>
  <c r="O232" i="1" s="1"/>
  <c r="B233" i="1"/>
  <c r="O233" i="1" s="1"/>
  <c r="B234" i="1"/>
  <c r="O234" i="1" s="1"/>
  <c r="B235" i="1"/>
  <c r="O235" i="1" s="1"/>
  <c r="B236" i="1"/>
  <c r="O236" i="1" s="1"/>
  <c r="B237" i="1"/>
  <c r="O237" i="1" s="1"/>
  <c r="B238" i="1"/>
  <c r="O238" i="1" s="1"/>
  <c r="B239" i="1"/>
  <c r="O239" i="1" s="1"/>
  <c r="B240" i="1"/>
  <c r="O240" i="1" s="1"/>
  <c r="B241" i="1"/>
  <c r="O241" i="1" s="1"/>
  <c r="B242" i="1"/>
  <c r="O242" i="1" s="1"/>
  <c r="B243" i="1"/>
  <c r="O243" i="1" s="1"/>
  <c r="B244" i="1"/>
  <c r="O244" i="1" s="1"/>
  <c r="B245" i="1"/>
  <c r="O245" i="1" s="1"/>
  <c r="B246" i="1"/>
  <c r="O246" i="1" s="1"/>
  <c r="B247" i="1"/>
  <c r="O247" i="1" s="1"/>
  <c r="B248" i="1"/>
  <c r="O248" i="1" s="1"/>
  <c r="B249" i="1"/>
  <c r="O249" i="1" s="1"/>
  <c r="B250" i="1"/>
  <c r="O250" i="1" s="1"/>
  <c r="B251" i="1"/>
  <c r="O251" i="1" s="1"/>
  <c r="B252" i="1"/>
  <c r="O252" i="1" s="1"/>
  <c r="B253" i="1"/>
  <c r="O253" i="1" s="1"/>
  <c r="B254" i="1"/>
  <c r="O254" i="1" s="1"/>
  <c r="B255" i="1"/>
  <c r="O255" i="1" s="1"/>
  <c r="B256" i="1"/>
  <c r="O256" i="1" s="1"/>
  <c r="B257" i="1"/>
  <c r="O257" i="1" s="1"/>
  <c r="B258" i="1"/>
  <c r="O258" i="1" s="1"/>
  <c r="B259" i="1"/>
  <c r="O259" i="1" s="1"/>
  <c r="B260" i="1"/>
  <c r="O260" i="1" s="1"/>
  <c r="B261" i="1"/>
  <c r="O261" i="1" s="1"/>
  <c r="B262" i="1"/>
  <c r="O262" i="1" s="1"/>
  <c r="B263" i="1"/>
  <c r="O263" i="1" s="1"/>
  <c r="B264" i="1"/>
  <c r="O264" i="1" s="1"/>
  <c r="B265" i="1"/>
  <c r="O265" i="1" s="1"/>
  <c r="B266" i="1"/>
  <c r="O266" i="1" s="1"/>
  <c r="B267" i="1"/>
  <c r="O267" i="1" s="1"/>
  <c r="B268" i="1"/>
  <c r="O268" i="1" s="1"/>
  <c r="B269" i="1"/>
  <c r="O269" i="1" s="1"/>
  <c r="B270" i="1"/>
  <c r="O270" i="1" s="1"/>
  <c r="B271" i="1"/>
  <c r="O271" i="1" s="1"/>
  <c r="B272" i="1"/>
  <c r="O272" i="1" s="1"/>
  <c r="B273" i="1"/>
  <c r="O273" i="1" s="1"/>
  <c r="B274" i="1"/>
  <c r="O274" i="1" s="1"/>
  <c r="B275" i="1"/>
  <c r="O275" i="1" s="1"/>
  <c r="B276" i="1"/>
  <c r="O276" i="1" s="1"/>
  <c r="B277" i="1"/>
  <c r="O277" i="1" s="1"/>
  <c r="B278" i="1"/>
  <c r="O278" i="1" s="1"/>
  <c r="B279" i="1"/>
  <c r="O279" i="1" s="1"/>
  <c r="B280" i="1"/>
  <c r="O280" i="1" s="1"/>
  <c r="B281" i="1"/>
  <c r="O281" i="1" s="1"/>
  <c r="B282" i="1"/>
  <c r="O282" i="1" s="1"/>
  <c r="B283" i="1"/>
  <c r="O283" i="1" s="1"/>
  <c r="B284" i="1"/>
  <c r="O284" i="1" s="1"/>
  <c r="B285" i="1"/>
  <c r="O285" i="1" s="1"/>
  <c r="B286" i="1"/>
  <c r="O286" i="1" s="1"/>
  <c r="B287" i="1"/>
  <c r="O287" i="1" s="1"/>
  <c r="B288" i="1"/>
  <c r="O288" i="1" s="1"/>
  <c r="B289" i="1"/>
  <c r="O289" i="1" s="1"/>
  <c r="B290" i="1"/>
  <c r="O290" i="1" s="1"/>
  <c r="B291" i="1"/>
  <c r="O291" i="1" s="1"/>
  <c r="B292" i="1"/>
  <c r="O292" i="1" s="1"/>
  <c r="B293" i="1"/>
  <c r="O293" i="1" s="1"/>
  <c r="B294" i="1"/>
  <c r="O294" i="1" s="1"/>
  <c r="B295" i="1"/>
  <c r="O295" i="1" s="1"/>
  <c r="B296" i="1"/>
  <c r="O296" i="1" s="1"/>
  <c r="B297" i="1"/>
  <c r="O297" i="1" s="1"/>
  <c r="B298" i="1"/>
  <c r="O298" i="1" s="1"/>
  <c r="B299" i="1"/>
  <c r="O299" i="1" s="1"/>
  <c r="B300" i="1"/>
  <c r="O300" i="1" s="1"/>
  <c r="B301" i="1"/>
  <c r="O301" i="1" s="1"/>
  <c r="B302" i="1"/>
  <c r="O302" i="1" s="1"/>
  <c r="B303" i="1"/>
  <c r="O303" i="1" s="1"/>
  <c r="B304" i="1"/>
  <c r="O304" i="1" s="1"/>
  <c r="B305" i="1"/>
  <c r="O305" i="1" s="1"/>
  <c r="B306" i="1"/>
  <c r="O306" i="1" s="1"/>
  <c r="B307" i="1"/>
  <c r="O307" i="1" s="1"/>
  <c r="B308" i="1"/>
  <c r="O308" i="1" s="1"/>
  <c r="B309" i="1"/>
  <c r="O309" i="1" s="1"/>
  <c r="B310" i="1"/>
  <c r="O310" i="1" s="1"/>
  <c r="B311" i="1"/>
  <c r="O311" i="1" s="1"/>
  <c r="B312" i="1"/>
  <c r="O312" i="1" s="1"/>
  <c r="B313" i="1"/>
  <c r="O313" i="1" s="1"/>
  <c r="B314" i="1"/>
  <c r="O314" i="1" s="1"/>
  <c r="B315" i="1"/>
  <c r="O315" i="1" s="1"/>
  <c r="B316" i="1"/>
  <c r="O316" i="1" s="1"/>
  <c r="B317" i="1"/>
  <c r="O317" i="1" s="1"/>
  <c r="B318" i="1"/>
  <c r="O318" i="1" s="1"/>
  <c r="B319" i="1"/>
  <c r="O319" i="1" s="1"/>
  <c r="B320" i="1"/>
  <c r="O320" i="1" s="1"/>
  <c r="B321" i="1"/>
  <c r="O321" i="1" s="1"/>
  <c r="B322" i="1"/>
  <c r="O322" i="1" s="1"/>
  <c r="B323" i="1"/>
  <c r="O323" i="1" s="1"/>
  <c r="B324" i="1"/>
  <c r="O324" i="1" s="1"/>
  <c r="B325" i="1"/>
  <c r="O325" i="1" s="1"/>
  <c r="B326" i="1"/>
  <c r="O326" i="1" s="1"/>
  <c r="B327" i="1"/>
  <c r="O327" i="1" s="1"/>
  <c r="B328" i="1"/>
  <c r="O328" i="1" s="1"/>
  <c r="B329" i="1"/>
  <c r="O329" i="1" s="1"/>
  <c r="B330" i="1"/>
  <c r="O330" i="1" s="1"/>
  <c r="B331" i="1"/>
  <c r="O331" i="1" s="1"/>
  <c r="B332" i="1"/>
  <c r="O332" i="1" s="1"/>
  <c r="B333" i="1"/>
  <c r="O333" i="1" s="1"/>
  <c r="B334" i="1"/>
  <c r="O334" i="1" s="1"/>
  <c r="B335" i="1"/>
  <c r="O335" i="1" s="1"/>
  <c r="B336" i="1"/>
  <c r="O336" i="1" s="1"/>
  <c r="B337" i="1"/>
  <c r="O337" i="1" s="1"/>
  <c r="B338" i="1"/>
  <c r="O338" i="1" s="1"/>
  <c r="B339" i="1"/>
  <c r="O339" i="1" s="1"/>
  <c r="B340" i="1"/>
  <c r="O340" i="1" s="1"/>
  <c r="B341" i="1"/>
  <c r="O341" i="1" s="1"/>
  <c r="B342" i="1"/>
  <c r="O342" i="1" s="1"/>
  <c r="B343" i="1"/>
  <c r="O343" i="1" s="1"/>
  <c r="B344" i="1"/>
  <c r="O344" i="1" s="1"/>
  <c r="B345" i="1"/>
  <c r="O345" i="1" s="1"/>
  <c r="B346" i="1"/>
  <c r="O346" i="1" s="1"/>
  <c r="B347" i="1"/>
  <c r="O347" i="1" s="1"/>
  <c r="B348" i="1"/>
  <c r="O348" i="1" s="1"/>
  <c r="B349" i="1"/>
  <c r="O349" i="1" s="1"/>
  <c r="B350" i="1"/>
  <c r="O350" i="1" s="1"/>
  <c r="B351" i="1"/>
  <c r="O351" i="1" s="1"/>
  <c r="B352" i="1"/>
  <c r="O352" i="1" s="1"/>
  <c r="B353" i="1"/>
  <c r="O353" i="1" s="1"/>
  <c r="B354" i="1"/>
  <c r="O354" i="1" s="1"/>
  <c r="B355" i="1"/>
  <c r="O355" i="1" s="1"/>
  <c r="B356" i="1"/>
  <c r="O356" i="1" s="1"/>
  <c r="B357" i="1"/>
  <c r="O357" i="1" s="1"/>
  <c r="B358" i="1"/>
  <c r="O358" i="1" s="1"/>
  <c r="B359" i="1"/>
  <c r="O359" i="1" s="1"/>
  <c r="B360" i="1"/>
  <c r="O360" i="1" s="1"/>
  <c r="B361" i="1"/>
  <c r="O361" i="1" s="1"/>
  <c r="B362" i="1"/>
  <c r="O362" i="1" s="1"/>
  <c r="B363" i="1"/>
  <c r="O363" i="1" s="1"/>
  <c r="B364" i="1"/>
  <c r="O364" i="1" s="1"/>
  <c r="B365" i="1"/>
  <c r="O365" i="1" s="1"/>
  <c r="B366" i="1"/>
  <c r="O366" i="1" s="1"/>
  <c r="B367" i="1"/>
  <c r="O367" i="1" s="1"/>
  <c r="B368" i="1"/>
  <c r="O368" i="1" s="1"/>
  <c r="B369" i="1"/>
  <c r="O369" i="1" s="1"/>
  <c r="B370" i="1"/>
  <c r="O370" i="1" s="1"/>
  <c r="B371" i="1"/>
  <c r="O371" i="1" s="1"/>
  <c r="B372" i="1"/>
  <c r="O372" i="1" s="1"/>
  <c r="B373" i="1"/>
  <c r="O373" i="1" s="1"/>
  <c r="B374" i="1"/>
  <c r="O374" i="1" s="1"/>
  <c r="B375" i="1"/>
  <c r="O375" i="1" s="1"/>
  <c r="B376" i="1"/>
  <c r="O376" i="1" s="1"/>
  <c r="B377" i="1"/>
  <c r="O377" i="1" s="1"/>
  <c r="B378" i="1"/>
  <c r="O378" i="1" s="1"/>
  <c r="B379" i="1"/>
  <c r="O379" i="1" s="1"/>
  <c r="B380" i="1"/>
  <c r="O380" i="1" s="1"/>
  <c r="B381" i="1"/>
  <c r="O381" i="1" s="1"/>
  <c r="B382" i="1"/>
  <c r="O382" i="1" s="1"/>
  <c r="B383" i="1"/>
  <c r="O383" i="1" s="1"/>
  <c r="B384" i="1"/>
  <c r="O384" i="1" s="1"/>
  <c r="B385" i="1"/>
  <c r="O385" i="1" s="1"/>
  <c r="B386" i="1"/>
  <c r="O386" i="1" s="1"/>
  <c r="B387" i="1"/>
  <c r="O387" i="1" s="1"/>
  <c r="B388" i="1"/>
  <c r="O388" i="1" s="1"/>
  <c r="B389" i="1"/>
  <c r="O389" i="1" s="1"/>
  <c r="B390" i="1"/>
  <c r="O390" i="1" s="1"/>
  <c r="B391" i="1"/>
  <c r="O391" i="1" s="1"/>
  <c r="B392" i="1"/>
  <c r="O392" i="1" s="1"/>
  <c r="B393" i="1"/>
  <c r="O393" i="1" s="1"/>
  <c r="B394" i="1"/>
  <c r="O394" i="1" s="1"/>
  <c r="B395" i="1"/>
  <c r="O395" i="1" s="1"/>
  <c r="B396" i="1"/>
  <c r="O396" i="1" s="1"/>
  <c r="B397" i="1"/>
  <c r="O397" i="1" s="1"/>
  <c r="B398" i="1"/>
  <c r="O398" i="1" s="1"/>
  <c r="B399" i="1"/>
  <c r="O399" i="1" s="1"/>
  <c r="B400" i="1"/>
  <c r="O400" i="1" s="1"/>
  <c r="B401" i="1"/>
  <c r="O401" i="1" s="1"/>
  <c r="B402" i="1"/>
  <c r="O402" i="1" s="1"/>
  <c r="B403" i="1"/>
  <c r="O403" i="1" s="1"/>
  <c r="B404" i="1"/>
  <c r="O404" i="1" s="1"/>
  <c r="B405" i="1"/>
  <c r="O405" i="1" s="1"/>
  <c r="B406" i="1"/>
  <c r="O406" i="1" s="1"/>
  <c r="B407" i="1"/>
  <c r="O407" i="1" s="1"/>
  <c r="B408" i="1"/>
  <c r="O408" i="1" s="1"/>
  <c r="B409" i="1"/>
  <c r="O409" i="1" s="1"/>
  <c r="B410" i="1"/>
  <c r="O410" i="1" s="1"/>
  <c r="B411" i="1"/>
  <c r="O411" i="1" s="1"/>
  <c r="B412" i="1"/>
  <c r="O412" i="1" s="1"/>
  <c r="B413" i="1"/>
  <c r="O413" i="1" s="1"/>
  <c r="B414" i="1"/>
  <c r="O414" i="1" s="1"/>
  <c r="B415" i="1"/>
  <c r="O415" i="1" s="1"/>
  <c r="B416" i="1"/>
  <c r="O416" i="1" s="1"/>
  <c r="B417" i="1"/>
  <c r="O417" i="1" s="1"/>
  <c r="B418" i="1"/>
  <c r="O418" i="1" s="1"/>
  <c r="B419" i="1"/>
  <c r="O419" i="1" s="1"/>
  <c r="B420" i="1"/>
  <c r="O420" i="1" s="1"/>
  <c r="B421" i="1"/>
  <c r="O421" i="1" s="1"/>
  <c r="B422" i="1"/>
  <c r="O422" i="1" s="1"/>
  <c r="B423" i="1"/>
  <c r="O423" i="1" s="1"/>
  <c r="B424" i="1"/>
  <c r="O424" i="1" s="1"/>
  <c r="B425" i="1"/>
  <c r="O425" i="1" s="1"/>
  <c r="B426" i="1"/>
  <c r="O426" i="1" s="1"/>
  <c r="B427" i="1"/>
  <c r="O427" i="1" s="1"/>
  <c r="B428" i="1"/>
  <c r="O428" i="1" s="1"/>
  <c r="B429" i="1"/>
  <c r="O429" i="1" s="1"/>
  <c r="B430" i="1"/>
  <c r="O430" i="1" s="1"/>
  <c r="B431" i="1"/>
  <c r="O431" i="1" s="1"/>
  <c r="B432" i="1"/>
  <c r="O432" i="1" s="1"/>
  <c r="B433" i="1"/>
  <c r="O433" i="1" s="1"/>
  <c r="B434" i="1"/>
  <c r="O434" i="1" s="1"/>
  <c r="B435" i="1"/>
  <c r="O435" i="1" s="1"/>
  <c r="B436" i="1"/>
  <c r="O436" i="1" s="1"/>
  <c r="B437" i="1"/>
  <c r="O437" i="1" s="1"/>
  <c r="B438" i="1"/>
  <c r="O438" i="1" s="1"/>
  <c r="B439" i="1"/>
  <c r="O439" i="1" s="1"/>
  <c r="B440" i="1"/>
  <c r="O440" i="1" s="1"/>
  <c r="B441" i="1"/>
  <c r="O441" i="1" s="1"/>
  <c r="B442" i="1"/>
  <c r="O442" i="1" s="1"/>
  <c r="B443" i="1"/>
  <c r="O443" i="1" s="1"/>
  <c r="B444" i="1"/>
  <c r="O444" i="1" s="1"/>
  <c r="B445" i="1"/>
  <c r="O445" i="1" s="1"/>
  <c r="B446" i="1"/>
  <c r="O446" i="1" s="1"/>
  <c r="B447" i="1"/>
  <c r="O447" i="1" s="1"/>
  <c r="B448" i="1"/>
  <c r="O448" i="1" s="1"/>
  <c r="B449" i="1"/>
  <c r="O449" i="1" s="1"/>
  <c r="B450" i="1"/>
  <c r="O450" i="1" s="1"/>
  <c r="B451" i="1"/>
  <c r="O451" i="1" s="1"/>
  <c r="B452" i="1"/>
  <c r="O452" i="1" s="1"/>
  <c r="B453" i="1"/>
  <c r="O453" i="1" s="1"/>
  <c r="B454" i="1"/>
  <c r="O454" i="1" s="1"/>
  <c r="B455" i="1"/>
  <c r="O455" i="1" s="1"/>
  <c r="B456" i="1"/>
  <c r="O456" i="1" s="1"/>
  <c r="B457" i="1"/>
  <c r="O457" i="1" s="1"/>
  <c r="B458" i="1"/>
  <c r="O458" i="1" s="1"/>
  <c r="B459" i="1"/>
  <c r="O459" i="1" s="1"/>
  <c r="B460" i="1"/>
  <c r="O460" i="1" s="1"/>
  <c r="B461" i="1"/>
  <c r="O461" i="1" s="1"/>
  <c r="B462" i="1"/>
  <c r="O462" i="1" s="1"/>
  <c r="B463" i="1"/>
  <c r="O463" i="1" s="1"/>
  <c r="B464" i="1"/>
  <c r="O464" i="1" s="1"/>
  <c r="B465" i="1"/>
  <c r="O465" i="1" s="1"/>
  <c r="B466" i="1"/>
  <c r="O466" i="1" s="1"/>
  <c r="B467" i="1"/>
  <c r="O467" i="1" s="1"/>
  <c r="B468" i="1"/>
  <c r="O468" i="1" s="1"/>
  <c r="B469" i="1"/>
  <c r="O469" i="1" s="1"/>
  <c r="B470" i="1"/>
  <c r="O470" i="1" s="1"/>
  <c r="B471" i="1"/>
  <c r="O471" i="1" s="1"/>
  <c r="B472" i="1"/>
  <c r="O472" i="1" s="1"/>
  <c r="B473" i="1"/>
  <c r="O473" i="1" s="1"/>
  <c r="B474" i="1"/>
  <c r="O474" i="1" s="1"/>
  <c r="B475" i="1"/>
  <c r="O475" i="1" s="1"/>
  <c r="B476" i="1"/>
  <c r="O476" i="1" s="1"/>
  <c r="B477" i="1"/>
  <c r="O477" i="1" s="1"/>
  <c r="B478" i="1"/>
  <c r="O478" i="1" s="1"/>
  <c r="B479" i="1"/>
  <c r="O479" i="1" s="1"/>
  <c r="B480" i="1"/>
  <c r="O480" i="1" s="1"/>
  <c r="B481" i="1"/>
  <c r="O481" i="1" s="1"/>
  <c r="B482" i="1"/>
  <c r="O482" i="1" s="1"/>
  <c r="B483" i="1"/>
  <c r="O483" i="1" s="1"/>
  <c r="B484" i="1"/>
  <c r="O484" i="1" s="1"/>
  <c r="B485" i="1"/>
  <c r="O485" i="1" s="1"/>
  <c r="B486" i="1"/>
  <c r="O486" i="1" s="1"/>
  <c r="B487" i="1"/>
  <c r="O487" i="1" s="1"/>
  <c r="B488" i="1"/>
  <c r="O488" i="1" s="1"/>
  <c r="B489" i="1"/>
  <c r="O489" i="1" s="1"/>
  <c r="B490" i="1"/>
  <c r="O490" i="1" s="1"/>
  <c r="B491" i="1"/>
  <c r="O491" i="1" s="1"/>
  <c r="B492" i="1"/>
  <c r="O492" i="1" s="1"/>
  <c r="B493" i="1"/>
  <c r="O493" i="1" s="1"/>
  <c r="B494" i="1"/>
  <c r="O494" i="1" s="1"/>
  <c r="B495" i="1"/>
  <c r="O495" i="1" s="1"/>
  <c r="B496" i="1"/>
  <c r="O496" i="1" s="1"/>
  <c r="B497" i="1"/>
  <c r="O497" i="1" s="1"/>
  <c r="B498" i="1"/>
  <c r="O498" i="1" s="1"/>
  <c r="B499" i="1"/>
  <c r="O499" i="1" s="1"/>
  <c r="B500" i="1"/>
  <c r="O500" i="1" s="1"/>
  <c r="B501" i="1"/>
  <c r="O501" i="1" s="1"/>
  <c r="B502" i="1"/>
  <c r="O502" i="1" s="1"/>
  <c r="B503" i="1"/>
  <c r="O503" i="1" s="1"/>
  <c r="B504" i="1"/>
  <c r="O504" i="1" s="1"/>
  <c r="B505" i="1"/>
  <c r="O505" i="1" s="1"/>
  <c r="B506" i="1"/>
  <c r="O506" i="1" s="1"/>
  <c r="B507" i="1"/>
  <c r="O507" i="1" s="1"/>
  <c r="B508" i="1"/>
  <c r="O508" i="1" s="1"/>
  <c r="B509" i="1"/>
  <c r="O509" i="1" s="1"/>
  <c r="B510" i="1"/>
  <c r="O510" i="1" s="1"/>
  <c r="B511" i="1"/>
  <c r="O511" i="1" s="1"/>
  <c r="B512" i="1"/>
  <c r="O512" i="1" s="1"/>
  <c r="B513" i="1"/>
  <c r="O513" i="1" s="1"/>
  <c r="B514" i="1"/>
  <c r="O514" i="1" s="1"/>
  <c r="B515" i="1"/>
  <c r="O515" i="1" s="1"/>
  <c r="B516" i="1"/>
  <c r="O516" i="1" s="1"/>
  <c r="B517" i="1"/>
  <c r="O517" i="1" s="1"/>
  <c r="B518" i="1"/>
  <c r="O518" i="1" s="1"/>
  <c r="B519" i="1"/>
  <c r="O519" i="1" s="1"/>
  <c r="B520" i="1"/>
  <c r="O520" i="1" s="1"/>
  <c r="B521" i="1"/>
  <c r="O521" i="1" s="1"/>
  <c r="B522" i="1"/>
  <c r="O522" i="1" s="1"/>
  <c r="B523" i="1"/>
  <c r="O523" i="1" s="1"/>
  <c r="B524" i="1"/>
  <c r="O524" i="1" s="1"/>
  <c r="B525" i="1"/>
  <c r="O525" i="1" s="1"/>
  <c r="B526" i="1"/>
  <c r="O526" i="1" s="1"/>
  <c r="B527" i="1"/>
  <c r="O527" i="1" s="1"/>
  <c r="B528" i="1"/>
  <c r="O528" i="1" s="1"/>
  <c r="B529" i="1"/>
  <c r="O529" i="1" s="1"/>
  <c r="B530" i="1"/>
  <c r="O530" i="1" s="1"/>
  <c r="B531" i="1"/>
  <c r="O531" i="1" s="1"/>
  <c r="B532" i="1"/>
  <c r="O532" i="1" s="1"/>
  <c r="B533" i="1"/>
  <c r="O533" i="1" s="1"/>
  <c r="B534" i="1"/>
  <c r="O534" i="1" s="1"/>
  <c r="B535" i="1"/>
  <c r="O535" i="1" s="1"/>
  <c r="B536" i="1"/>
  <c r="O536" i="1" s="1"/>
  <c r="B537" i="1"/>
  <c r="O537" i="1" s="1"/>
  <c r="B538" i="1"/>
  <c r="O538" i="1" s="1"/>
  <c r="B539" i="1"/>
  <c r="O539" i="1" s="1"/>
  <c r="B540" i="1"/>
  <c r="O540" i="1" s="1"/>
  <c r="B541" i="1"/>
  <c r="O541" i="1" s="1"/>
  <c r="B542" i="1"/>
  <c r="O542" i="1" s="1"/>
  <c r="B543" i="1"/>
  <c r="O543" i="1" s="1"/>
  <c r="B544" i="1"/>
  <c r="O544" i="1" s="1"/>
  <c r="B545" i="1"/>
  <c r="O545" i="1" s="1"/>
  <c r="B546" i="1"/>
  <c r="O546" i="1" s="1"/>
  <c r="B547" i="1"/>
  <c r="O547" i="1" s="1"/>
  <c r="B548" i="1"/>
  <c r="O548" i="1" s="1"/>
  <c r="B549" i="1"/>
  <c r="O549" i="1" s="1"/>
  <c r="B550" i="1"/>
  <c r="O550" i="1" s="1"/>
  <c r="B551" i="1"/>
  <c r="O551" i="1" s="1"/>
  <c r="B552" i="1"/>
  <c r="O552" i="1" s="1"/>
  <c r="B553" i="1"/>
  <c r="O553" i="1" s="1"/>
  <c r="B554" i="1"/>
  <c r="O554" i="1" s="1"/>
  <c r="B555" i="1"/>
  <c r="O555" i="1" s="1"/>
  <c r="B556" i="1"/>
  <c r="O556" i="1" s="1"/>
  <c r="B557" i="1"/>
  <c r="O557" i="1" s="1"/>
  <c r="B558" i="1"/>
  <c r="O558" i="1" s="1"/>
  <c r="B559" i="1"/>
  <c r="O559" i="1" s="1"/>
  <c r="B560" i="1"/>
  <c r="O560" i="1" s="1"/>
  <c r="B561" i="1"/>
  <c r="O561" i="1" s="1"/>
  <c r="B562" i="1"/>
  <c r="O562" i="1" s="1"/>
  <c r="B563" i="1"/>
  <c r="O563" i="1" s="1"/>
  <c r="B564" i="1"/>
  <c r="O564" i="1" s="1"/>
  <c r="B565" i="1"/>
  <c r="O565" i="1" s="1"/>
  <c r="B566" i="1"/>
  <c r="O566" i="1" s="1"/>
  <c r="B567" i="1"/>
  <c r="O567" i="1" s="1"/>
  <c r="B568" i="1"/>
  <c r="O568" i="1" s="1"/>
  <c r="B569" i="1"/>
  <c r="O569" i="1" s="1"/>
  <c r="B570" i="1"/>
  <c r="O570" i="1" s="1"/>
  <c r="B571" i="1"/>
  <c r="O571" i="1" s="1"/>
  <c r="B572" i="1"/>
  <c r="O572" i="1" s="1"/>
  <c r="B573" i="1"/>
  <c r="O573" i="1" s="1"/>
  <c r="B574" i="1"/>
  <c r="O574" i="1" s="1"/>
  <c r="B575" i="1"/>
  <c r="O575" i="1" s="1"/>
  <c r="B576" i="1"/>
  <c r="O576" i="1" s="1"/>
  <c r="B577" i="1"/>
  <c r="O577" i="1" s="1"/>
  <c r="B578" i="1"/>
  <c r="O578" i="1" s="1"/>
  <c r="B579" i="1"/>
  <c r="O579" i="1" s="1"/>
  <c r="B580" i="1"/>
  <c r="O580" i="1" s="1"/>
  <c r="B581" i="1"/>
  <c r="O581" i="1" s="1"/>
  <c r="B582" i="1"/>
  <c r="O582" i="1" s="1"/>
  <c r="B583" i="1"/>
  <c r="O583" i="1" s="1"/>
  <c r="B584" i="1"/>
  <c r="O584" i="1" s="1"/>
  <c r="B585" i="1"/>
  <c r="O585" i="1" s="1"/>
  <c r="B586" i="1"/>
  <c r="O586" i="1" s="1"/>
  <c r="B587" i="1"/>
  <c r="O587" i="1" s="1"/>
  <c r="B588" i="1"/>
  <c r="O588" i="1" s="1"/>
  <c r="B589" i="1"/>
  <c r="O589" i="1" s="1"/>
  <c r="B590" i="1"/>
  <c r="O590" i="1" s="1"/>
  <c r="B591" i="1"/>
  <c r="O591" i="1" s="1"/>
  <c r="B592" i="1"/>
  <c r="O592" i="1" s="1"/>
  <c r="B593" i="1"/>
  <c r="O593" i="1" s="1"/>
  <c r="B594" i="1"/>
  <c r="O594" i="1" s="1"/>
  <c r="B595" i="1"/>
  <c r="O595" i="1" s="1"/>
  <c r="B596" i="1"/>
  <c r="O596" i="1" s="1"/>
  <c r="B597" i="1"/>
  <c r="O597" i="1" s="1"/>
  <c r="B598" i="1"/>
  <c r="O598" i="1" s="1"/>
  <c r="B599" i="1"/>
  <c r="O599" i="1" s="1"/>
  <c r="B600" i="1"/>
  <c r="O600" i="1" s="1"/>
  <c r="B601" i="1"/>
  <c r="O601" i="1" s="1"/>
  <c r="B602" i="1"/>
  <c r="O602" i="1" s="1"/>
  <c r="B603" i="1"/>
  <c r="O603" i="1" s="1"/>
  <c r="B604" i="1"/>
  <c r="O604" i="1" s="1"/>
  <c r="B605" i="1"/>
  <c r="O605" i="1" s="1"/>
  <c r="B606" i="1"/>
  <c r="O606" i="1" s="1"/>
  <c r="B607" i="1"/>
  <c r="O607" i="1" s="1"/>
  <c r="B608" i="1"/>
  <c r="O608" i="1" s="1"/>
  <c r="B609" i="1"/>
  <c r="O609" i="1" s="1"/>
  <c r="B610" i="1"/>
  <c r="O610" i="1" s="1"/>
  <c r="B611" i="1"/>
  <c r="O611" i="1" s="1"/>
  <c r="B612" i="1"/>
  <c r="O612" i="1" s="1"/>
  <c r="B613" i="1"/>
  <c r="O613" i="1" s="1"/>
  <c r="B614" i="1"/>
  <c r="O614" i="1" s="1"/>
  <c r="B615" i="1"/>
  <c r="O615" i="1" s="1"/>
  <c r="B616" i="1"/>
  <c r="O616" i="1" s="1"/>
  <c r="B617" i="1"/>
  <c r="O617" i="1" s="1"/>
  <c r="B618" i="1"/>
  <c r="O618" i="1" s="1"/>
  <c r="B619" i="1"/>
  <c r="O619" i="1" s="1"/>
  <c r="B620" i="1"/>
  <c r="O620" i="1" s="1"/>
  <c r="B621" i="1"/>
  <c r="O621" i="1" s="1"/>
  <c r="B622" i="1"/>
  <c r="O622" i="1" s="1"/>
  <c r="B623" i="1"/>
  <c r="O623" i="1" s="1"/>
  <c r="B624" i="1"/>
  <c r="O624" i="1" s="1"/>
  <c r="B625" i="1"/>
  <c r="O625" i="1" s="1"/>
  <c r="B626" i="1"/>
  <c r="O626" i="1" s="1"/>
  <c r="B627" i="1"/>
  <c r="O627" i="1" s="1"/>
  <c r="B628" i="1"/>
  <c r="O628" i="1" s="1"/>
  <c r="B629" i="1"/>
  <c r="O629" i="1" s="1"/>
  <c r="B630" i="1"/>
  <c r="O630" i="1" s="1"/>
  <c r="B631" i="1"/>
  <c r="O631" i="1" s="1"/>
  <c r="B632" i="1"/>
  <c r="O632" i="1" s="1"/>
  <c r="B633" i="1"/>
  <c r="O633" i="1" s="1"/>
  <c r="B634" i="1"/>
  <c r="O634" i="1" s="1"/>
  <c r="B635" i="1"/>
  <c r="O635" i="1" s="1"/>
  <c r="B636" i="1"/>
  <c r="O636" i="1" s="1"/>
  <c r="B637" i="1"/>
  <c r="O637" i="1" s="1"/>
  <c r="B638" i="1"/>
  <c r="O638" i="1" s="1"/>
  <c r="B639" i="1"/>
  <c r="O639" i="1" s="1"/>
  <c r="B640" i="1"/>
  <c r="O640" i="1" s="1"/>
  <c r="B641" i="1"/>
  <c r="O641" i="1" s="1"/>
  <c r="B642" i="1"/>
  <c r="O642" i="1" s="1"/>
  <c r="B643" i="1"/>
  <c r="O643" i="1" s="1"/>
  <c r="B644" i="1"/>
  <c r="O644" i="1" s="1"/>
  <c r="B645" i="1"/>
  <c r="O645" i="1" s="1"/>
  <c r="B646" i="1"/>
  <c r="O646" i="1" s="1"/>
  <c r="B647" i="1"/>
  <c r="O647" i="1" s="1"/>
  <c r="B648" i="1"/>
  <c r="O648" i="1" s="1"/>
  <c r="B649" i="1"/>
  <c r="O649" i="1" s="1"/>
  <c r="B650" i="1"/>
  <c r="O650" i="1" s="1"/>
  <c r="B651" i="1"/>
  <c r="O651" i="1" s="1"/>
  <c r="B652" i="1"/>
  <c r="O652" i="1" s="1"/>
  <c r="B653" i="1"/>
  <c r="O653" i="1" s="1"/>
  <c r="B654" i="1"/>
  <c r="O654" i="1" s="1"/>
  <c r="B655" i="1"/>
  <c r="O655" i="1" s="1"/>
  <c r="B656" i="1"/>
  <c r="O656" i="1" s="1"/>
  <c r="B657" i="1"/>
  <c r="O657" i="1" s="1"/>
  <c r="B658" i="1"/>
  <c r="O658" i="1" s="1"/>
  <c r="B659" i="1"/>
  <c r="O659" i="1" s="1"/>
  <c r="B660" i="1"/>
  <c r="O660" i="1" s="1"/>
  <c r="B661" i="1"/>
  <c r="O661" i="1" s="1"/>
  <c r="B662" i="1"/>
  <c r="O662" i="1" s="1"/>
  <c r="B663" i="1"/>
  <c r="O663" i="1" s="1"/>
  <c r="B664" i="1"/>
  <c r="O664" i="1" s="1"/>
  <c r="B665" i="1"/>
  <c r="O665" i="1" s="1"/>
  <c r="B666" i="1"/>
  <c r="O666" i="1" s="1"/>
  <c r="B667" i="1"/>
  <c r="O667" i="1" s="1"/>
  <c r="B668" i="1"/>
  <c r="O668" i="1" s="1"/>
  <c r="B669" i="1"/>
  <c r="O669" i="1" s="1"/>
  <c r="B670" i="1"/>
  <c r="O670" i="1" s="1"/>
  <c r="B671" i="1"/>
  <c r="O671" i="1" s="1"/>
  <c r="B672" i="1"/>
  <c r="O672" i="1" s="1"/>
  <c r="B673" i="1"/>
  <c r="O673" i="1" s="1"/>
  <c r="B674" i="1"/>
  <c r="O674" i="1" s="1"/>
  <c r="B675" i="1"/>
  <c r="O675" i="1" s="1"/>
  <c r="B676" i="1"/>
  <c r="O676" i="1" s="1"/>
  <c r="B677" i="1"/>
  <c r="O677" i="1" s="1"/>
  <c r="B678" i="1"/>
  <c r="O678" i="1" s="1"/>
  <c r="B679" i="1"/>
  <c r="O679" i="1" s="1"/>
  <c r="B680" i="1"/>
  <c r="O680" i="1" s="1"/>
  <c r="B681" i="1"/>
  <c r="O681" i="1" s="1"/>
  <c r="B682" i="1"/>
  <c r="O682" i="1" s="1"/>
  <c r="B683" i="1"/>
  <c r="O683" i="1" s="1"/>
  <c r="B684" i="1"/>
  <c r="O684" i="1" s="1"/>
  <c r="B685" i="1"/>
  <c r="O685" i="1" s="1"/>
  <c r="B686" i="1"/>
  <c r="O686" i="1" s="1"/>
  <c r="B687" i="1"/>
  <c r="O687" i="1" s="1"/>
  <c r="B688" i="1"/>
  <c r="O688" i="1" s="1"/>
  <c r="B689" i="1"/>
  <c r="O689" i="1" s="1"/>
  <c r="B690" i="1"/>
  <c r="O690" i="1" s="1"/>
  <c r="B691" i="1"/>
  <c r="O691" i="1" s="1"/>
  <c r="B692" i="1"/>
  <c r="O692" i="1" s="1"/>
  <c r="B693" i="1"/>
  <c r="O693" i="1" s="1"/>
  <c r="B694" i="1"/>
  <c r="O694" i="1" s="1"/>
  <c r="B695" i="1"/>
  <c r="O695" i="1" s="1"/>
  <c r="B696" i="1"/>
  <c r="O696" i="1" s="1"/>
  <c r="B697" i="1"/>
  <c r="O697" i="1" s="1"/>
  <c r="B698" i="1"/>
  <c r="O698" i="1" s="1"/>
  <c r="B699" i="1"/>
  <c r="O699" i="1" s="1"/>
  <c r="B700" i="1"/>
  <c r="O700" i="1" s="1"/>
  <c r="B701" i="1"/>
  <c r="O701" i="1" s="1"/>
  <c r="B702" i="1"/>
  <c r="O702" i="1" s="1"/>
  <c r="B703" i="1"/>
  <c r="O703" i="1" s="1"/>
  <c r="B704" i="1"/>
  <c r="O704" i="1" s="1"/>
  <c r="B705" i="1"/>
  <c r="O705" i="1" s="1"/>
  <c r="B706" i="1"/>
  <c r="O706" i="1" s="1"/>
  <c r="B707" i="1"/>
  <c r="O707" i="1" s="1"/>
  <c r="B708" i="1"/>
  <c r="O708" i="1" s="1"/>
  <c r="B709" i="1"/>
  <c r="O709" i="1" s="1"/>
  <c r="B710" i="1"/>
  <c r="O710" i="1" s="1"/>
  <c r="B711" i="1"/>
  <c r="O711" i="1" s="1"/>
  <c r="B712" i="1"/>
  <c r="O712" i="1" s="1"/>
  <c r="B713" i="1"/>
  <c r="O713" i="1" s="1"/>
  <c r="B714" i="1"/>
  <c r="O714" i="1" s="1"/>
  <c r="B715" i="1"/>
  <c r="O715" i="1" s="1"/>
  <c r="B716" i="1"/>
  <c r="O716" i="1" s="1"/>
  <c r="B717" i="1"/>
  <c r="O717" i="1" s="1"/>
  <c r="B718" i="1"/>
  <c r="O718" i="1" s="1"/>
  <c r="B719" i="1"/>
  <c r="O719" i="1" s="1"/>
  <c r="B720" i="1"/>
  <c r="O720" i="1" s="1"/>
  <c r="B721" i="1"/>
  <c r="O721" i="1" s="1"/>
  <c r="B722" i="1"/>
  <c r="O722" i="1" s="1"/>
  <c r="B723" i="1"/>
  <c r="O723" i="1" s="1"/>
  <c r="B724" i="1"/>
  <c r="O724" i="1" s="1"/>
  <c r="B725" i="1"/>
  <c r="O725" i="1" s="1"/>
  <c r="B726" i="1"/>
  <c r="O726" i="1" s="1"/>
  <c r="B727" i="1"/>
  <c r="O727" i="1" s="1"/>
  <c r="B728" i="1"/>
  <c r="O728" i="1" s="1"/>
  <c r="B729" i="1"/>
  <c r="O729" i="1" s="1"/>
  <c r="B730" i="1"/>
  <c r="O730" i="1" s="1"/>
  <c r="B731" i="1"/>
  <c r="O731" i="1" s="1"/>
  <c r="B732" i="1"/>
  <c r="O732" i="1" s="1"/>
  <c r="B733" i="1"/>
  <c r="O733" i="1" s="1"/>
  <c r="B734" i="1"/>
  <c r="O734" i="1" s="1"/>
  <c r="B735" i="1"/>
  <c r="O735" i="1" s="1"/>
  <c r="B736" i="1"/>
  <c r="O736" i="1" s="1"/>
  <c r="B737" i="1"/>
  <c r="O737" i="1" s="1"/>
  <c r="B738" i="1"/>
  <c r="O738" i="1" s="1"/>
  <c r="B739" i="1"/>
  <c r="O739" i="1" s="1"/>
  <c r="B740" i="1"/>
  <c r="O740" i="1" s="1"/>
  <c r="B741" i="1"/>
  <c r="O741" i="1" s="1"/>
  <c r="B742" i="1"/>
  <c r="O742" i="1" s="1"/>
  <c r="B743" i="1"/>
  <c r="O743" i="1" s="1"/>
  <c r="B744" i="1"/>
  <c r="O744" i="1" s="1"/>
  <c r="B745" i="1"/>
  <c r="O745" i="1" s="1"/>
  <c r="B746" i="1"/>
  <c r="O746" i="1" s="1"/>
  <c r="B747" i="1"/>
  <c r="O747" i="1" s="1"/>
  <c r="B748" i="1"/>
  <c r="O748" i="1" s="1"/>
  <c r="B749" i="1"/>
  <c r="O749" i="1" s="1"/>
  <c r="B750" i="1"/>
  <c r="O750" i="1" s="1"/>
  <c r="B751" i="1"/>
  <c r="O751" i="1" s="1"/>
  <c r="B752" i="1"/>
  <c r="O752" i="1" s="1"/>
  <c r="B753" i="1"/>
  <c r="O753" i="1" s="1"/>
  <c r="B754" i="1"/>
  <c r="O754" i="1" s="1"/>
  <c r="B755" i="1"/>
  <c r="O755" i="1" s="1"/>
  <c r="B756" i="1"/>
  <c r="O756" i="1" s="1"/>
  <c r="B757" i="1"/>
  <c r="O757" i="1" s="1"/>
  <c r="B758" i="1"/>
  <c r="O758" i="1" s="1"/>
  <c r="B759" i="1"/>
  <c r="O759" i="1" s="1"/>
  <c r="B760" i="1"/>
  <c r="O760" i="1" s="1"/>
  <c r="B761" i="1"/>
  <c r="O761" i="1" s="1"/>
  <c r="B762" i="1"/>
  <c r="O762" i="1" s="1"/>
  <c r="B763" i="1"/>
  <c r="O763" i="1" s="1"/>
  <c r="B764" i="1"/>
  <c r="O764" i="1" s="1"/>
  <c r="B765" i="1"/>
  <c r="O765" i="1" s="1"/>
  <c r="B766" i="1"/>
  <c r="O766" i="1" s="1"/>
  <c r="B767" i="1"/>
  <c r="O767" i="1" s="1"/>
  <c r="B768" i="1"/>
  <c r="O768" i="1" s="1"/>
  <c r="B769" i="1"/>
  <c r="O769" i="1" s="1"/>
  <c r="B770" i="1"/>
  <c r="O770" i="1" s="1"/>
  <c r="B771" i="1"/>
  <c r="O771" i="1" s="1"/>
  <c r="B772" i="1"/>
  <c r="O772" i="1" s="1"/>
  <c r="B773" i="1"/>
  <c r="O773" i="1" s="1"/>
  <c r="B774" i="1"/>
  <c r="O774" i="1" s="1"/>
  <c r="B775" i="1"/>
  <c r="O775" i="1" s="1"/>
  <c r="B776" i="1"/>
  <c r="O776" i="1" s="1"/>
  <c r="B777" i="1"/>
  <c r="O777" i="1" s="1"/>
  <c r="B778" i="1"/>
  <c r="O778" i="1" s="1"/>
  <c r="B779" i="1"/>
  <c r="O779" i="1" s="1"/>
  <c r="B780" i="1"/>
  <c r="O780" i="1" s="1"/>
  <c r="B781" i="1"/>
  <c r="O781" i="1" s="1"/>
  <c r="B782" i="1"/>
  <c r="O782" i="1" s="1"/>
  <c r="B783" i="1"/>
  <c r="O783" i="1" s="1"/>
  <c r="B784" i="1"/>
  <c r="O784" i="1" s="1"/>
  <c r="B785" i="1"/>
  <c r="O785" i="1" s="1"/>
  <c r="B786" i="1"/>
  <c r="O786" i="1" s="1"/>
  <c r="B787" i="1"/>
  <c r="O787" i="1" s="1"/>
  <c r="B788" i="1"/>
  <c r="O788" i="1" s="1"/>
  <c r="B789" i="1"/>
  <c r="O789" i="1" s="1"/>
  <c r="B790" i="1"/>
  <c r="O790" i="1" s="1"/>
  <c r="B791" i="1"/>
  <c r="O791" i="1" s="1"/>
  <c r="B792" i="1"/>
  <c r="O792" i="1" s="1"/>
  <c r="B793" i="1"/>
  <c r="O793" i="1" s="1"/>
  <c r="B794" i="1"/>
  <c r="O794" i="1" s="1"/>
  <c r="B795" i="1"/>
  <c r="O795" i="1" s="1"/>
  <c r="B796" i="1"/>
  <c r="O796" i="1" s="1"/>
  <c r="B797" i="1"/>
  <c r="O797" i="1" s="1"/>
  <c r="B798" i="1"/>
  <c r="O798" i="1" s="1"/>
  <c r="B799" i="1"/>
  <c r="O799" i="1" s="1"/>
  <c r="B800" i="1"/>
  <c r="O800" i="1" s="1"/>
  <c r="B801" i="1"/>
  <c r="O801" i="1" s="1"/>
  <c r="B802" i="1"/>
  <c r="O802" i="1" s="1"/>
  <c r="B803" i="1"/>
  <c r="O803" i="1" s="1"/>
  <c r="B804" i="1"/>
  <c r="O804" i="1" s="1"/>
  <c r="B805" i="1"/>
  <c r="O805" i="1" s="1"/>
  <c r="B806" i="1"/>
  <c r="O806" i="1" s="1"/>
  <c r="B807" i="1"/>
  <c r="O807" i="1" s="1"/>
  <c r="B808" i="1"/>
  <c r="O808" i="1" s="1"/>
  <c r="B809" i="1"/>
  <c r="O809" i="1" s="1"/>
  <c r="B810" i="1"/>
  <c r="O810" i="1" s="1"/>
  <c r="B811" i="1"/>
  <c r="O811" i="1" s="1"/>
  <c r="B812" i="1"/>
  <c r="O812" i="1" s="1"/>
  <c r="B813" i="1"/>
  <c r="O813" i="1" s="1"/>
  <c r="B814" i="1"/>
  <c r="O814" i="1" s="1"/>
  <c r="B815" i="1"/>
  <c r="O815" i="1" s="1"/>
  <c r="B816" i="1"/>
  <c r="O816" i="1" s="1"/>
  <c r="B817" i="1"/>
  <c r="O817" i="1" s="1"/>
  <c r="B818" i="1"/>
  <c r="O818" i="1" s="1"/>
  <c r="B819" i="1"/>
  <c r="O819" i="1" s="1"/>
  <c r="B820" i="1"/>
  <c r="O820" i="1" s="1"/>
  <c r="B821" i="1"/>
  <c r="O821" i="1" s="1"/>
  <c r="B822" i="1"/>
  <c r="O822" i="1" s="1"/>
  <c r="B823" i="1"/>
  <c r="O823" i="1" s="1"/>
  <c r="B824" i="1"/>
  <c r="O824" i="1" s="1"/>
  <c r="B825" i="1"/>
  <c r="O825" i="1" s="1"/>
  <c r="B826" i="1"/>
  <c r="O826" i="1" s="1"/>
  <c r="B827" i="1"/>
  <c r="O827" i="1" s="1"/>
  <c r="B828" i="1"/>
  <c r="O828" i="1" s="1"/>
  <c r="B829" i="1"/>
  <c r="O829" i="1" s="1"/>
  <c r="B830" i="1"/>
  <c r="O830" i="1" s="1"/>
  <c r="B831" i="1"/>
  <c r="O831" i="1" s="1"/>
  <c r="B832" i="1"/>
  <c r="O832" i="1" s="1"/>
  <c r="B833" i="1"/>
  <c r="O833" i="1" s="1"/>
  <c r="B834" i="1"/>
  <c r="O834" i="1" s="1"/>
  <c r="B835" i="1"/>
  <c r="O835" i="1" s="1"/>
  <c r="B836" i="1"/>
  <c r="O836" i="1" s="1"/>
  <c r="B837" i="1"/>
  <c r="O837" i="1" s="1"/>
  <c r="B838" i="1"/>
  <c r="O838" i="1" s="1"/>
  <c r="B839" i="1"/>
  <c r="O839" i="1" s="1"/>
  <c r="B840" i="1"/>
  <c r="O840" i="1" s="1"/>
  <c r="B841" i="1"/>
  <c r="O841" i="1" s="1"/>
  <c r="B842" i="1"/>
  <c r="O842" i="1" s="1"/>
  <c r="B843" i="1"/>
  <c r="O843" i="1" s="1"/>
  <c r="B844" i="1"/>
  <c r="O844" i="1" s="1"/>
  <c r="B845" i="1"/>
  <c r="O845" i="1" s="1"/>
  <c r="B846" i="1"/>
  <c r="O846" i="1" s="1"/>
  <c r="B847" i="1"/>
  <c r="O847" i="1" s="1"/>
  <c r="B848" i="1"/>
  <c r="O848" i="1" s="1"/>
  <c r="B849" i="1"/>
  <c r="O849" i="1" s="1"/>
  <c r="B850" i="1"/>
  <c r="O850" i="1" s="1"/>
  <c r="B851" i="1"/>
  <c r="O851" i="1" s="1"/>
  <c r="B852" i="1"/>
  <c r="O852" i="1" s="1"/>
  <c r="B853" i="1"/>
  <c r="O853" i="1" s="1"/>
  <c r="B854" i="1"/>
  <c r="O854" i="1" s="1"/>
  <c r="B855" i="1"/>
  <c r="O855" i="1" s="1"/>
  <c r="B856" i="1"/>
  <c r="O856" i="1" s="1"/>
  <c r="B857" i="1"/>
  <c r="O857" i="1" s="1"/>
  <c r="B858" i="1"/>
  <c r="O858" i="1" s="1"/>
  <c r="B859" i="1"/>
  <c r="O859" i="1" s="1"/>
  <c r="B860" i="1"/>
  <c r="O860" i="1" s="1"/>
  <c r="B861" i="1"/>
  <c r="O861" i="1" s="1"/>
  <c r="B862" i="1"/>
  <c r="O862" i="1" s="1"/>
  <c r="B863" i="1"/>
  <c r="O863" i="1" s="1"/>
  <c r="B864" i="1"/>
  <c r="O864" i="1" s="1"/>
  <c r="B865" i="1"/>
  <c r="O865" i="1" s="1"/>
  <c r="B866" i="1"/>
  <c r="O866" i="1" s="1"/>
  <c r="B867" i="1"/>
  <c r="O867" i="1" s="1"/>
  <c r="B868" i="1"/>
  <c r="O868" i="1" s="1"/>
  <c r="B869" i="1"/>
  <c r="O869" i="1" s="1"/>
  <c r="B870" i="1"/>
  <c r="O870" i="1" s="1"/>
  <c r="B871" i="1"/>
  <c r="O871" i="1" s="1"/>
  <c r="B872" i="1"/>
  <c r="O872" i="1" s="1"/>
  <c r="B873" i="1"/>
  <c r="O873" i="1" s="1"/>
  <c r="B874" i="1"/>
  <c r="O874" i="1" s="1"/>
  <c r="B875" i="1"/>
  <c r="O875" i="1" s="1"/>
  <c r="B876" i="1"/>
  <c r="O876" i="1" s="1"/>
  <c r="B877" i="1"/>
  <c r="O877" i="1" s="1"/>
  <c r="B878" i="1"/>
  <c r="O878" i="1" s="1"/>
  <c r="B879" i="1"/>
  <c r="O879" i="1" s="1"/>
  <c r="B880" i="1"/>
  <c r="O880" i="1" s="1"/>
  <c r="B881" i="1"/>
  <c r="O881" i="1" s="1"/>
  <c r="B882" i="1"/>
  <c r="O882" i="1" s="1"/>
  <c r="B883" i="1"/>
  <c r="O883" i="1" s="1"/>
  <c r="B884" i="1"/>
  <c r="O884" i="1" s="1"/>
  <c r="B885" i="1"/>
  <c r="O885" i="1" s="1"/>
  <c r="B886" i="1"/>
  <c r="O886" i="1" s="1"/>
  <c r="B887" i="1"/>
  <c r="O887" i="1" s="1"/>
  <c r="B888" i="1"/>
  <c r="O888" i="1" s="1"/>
  <c r="B889" i="1"/>
  <c r="O889" i="1" s="1"/>
  <c r="B890" i="1"/>
  <c r="O890" i="1" s="1"/>
  <c r="B891" i="1"/>
  <c r="O891" i="1" s="1"/>
  <c r="B892" i="1"/>
  <c r="O892" i="1" s="1"/>
  <c r="B893" i="1"/>
  <c r="O893" i="1" s="1"/>
  <c r="B894" i="1"/>
  <c r="O894" i="1" s="1"/>
  <c r="B895" i="1"/>
  <c r="O895" i="1" s="1"/>
  <c r="B896" i="1"/>
  <c r="O896" i="1" s="1"/>
  <c r="B897" i="1"/>
  <c r="O897" i="1" s="1"/>
  <c r="B898" i="1"/>
  <c r="O898" i="1" s="1"/>
  <c r="B899" i="1"/>
  <c r="O899" i="1" s="1"/>
  <c r="B900" i="1"/>
  <c r="O900" i="1" s="1"/>
  <c r="B901" i="1"/>
  <c r="O901" i="1" s="1"/>
  <c r="B902" i="1"/>
  <c r="O902" i="1" s="1"/>
  <c r="B903" i="1"/>
  <c r="O903" i="1" s="1"/>
  <c r="B904" i="1"/>
  <c r="O904" i="1" s="1"/>
  <c r="B905" i="1"/>
  <c r="O905" i="1" s="1"/>
  <c r="B906" i="1"/>
  <c r="O906" i="1" s="1"/>
  <c r="B907" i="1"/>
  <c r="O907" i="1" s="1"/>
  <c r="B908" i="1"/>
  <c r="O908" i="1" s="1"/>
  <c r="B909" i="1"/>
  <c r="O909" i="1" s="1"/>
  <c r="B910" i="1"/>
  <c r="O910" i="1" s="1"/>
  <c r="B911" i="1"/>
  <c r="O911" i="1" s="1"/>
  <c r="B912" i="1"/>
  <c r="O912" i="1" s="1"/>
  <c r="B913" i="1"/>
  <c r="O913" i="1" s="1"/>
  <c r="B914" i="1"/>
  <c r="O914" i="1" s="1"/>
  <c r="B915" i="1"/>
  <c r="O915" i="1" s="1"/>
  <c r="B916" i="1"/>
  <c r="O916" i="1" s="1"/>
  <c r="B917" i="1"/>
  <c r="O917" i="1" s="1"/>
  <c r="B918" i="1"/>
  <c r="O918" i="1" s="1"/>
  <c r="B919" i="1"/>
  <c r="O919" i="1" s="1"/>
  <c r="B920" i="1"/>
  <c r="O920" i="1" s="1"/>
  <c r="B921" i="1"/>
  <c r="O921" i="1" s="1"/>
  <c r="B922" i="1"/>
  <c r="O922" i="1" s="1"/>
  <c r="B923" i="1"/>
  <c r="O923" i="1" s="1"/>
  <c r="B924" i="1"/>
  <c r="O924" i="1" s="1"/>
  <c r="B925" i="1"/>
  <c r="O925" i="1" s="1"/>
  <c r="B926" i="1"/>
  <c r="O926" i="1" s="1"/>
  <c r="B927" i="1"/>
  <c r="O927" i="1" s="1"/>
  <c r="B928" i="1"/>
  <c r="O928" i="1" s="1"/>
  <c r="B929" i="1"/>
  <c r="O929" i="1" s="1"/>
  <c r="B930" i="1"/>
  <c r="O930" i="1" s="1"/>
  <c r="B931" i="1"/>
  <c r="O931" i="1" s="1"/>
  <c r="B932" i="1"/>
  <c r="O932" i="1" s="1"/>
  <c r="B933" i="1"/>
  <c r="O933" i="1" s="1"/>
  <c r="B934" i="1"/>
  <c r="O934" i="1" s="1"/>
  <c r="B935" i="1"/>
  <c r="O935" i="1" s="1"/>
  <c r="B936" i="1"/>
  <c r="O936" i="1" s="1"/>
  <c r="B937" i="1"/>
  <c r="O937" i="1" s="1"/>
  <c r="B938" i="1"/>
  <c r="O938" i="1" s="1"/>
  <c r="B939" i="1"/>
  <c r="O939" i="1" s="1"/>
  <c r="B940" i="1"/>
  <c r="O940" i="1" s="1"/>
  <c r="B941" i="1"/>
  <c r="O941" i="1" s="1"/>
  <c r="B942" i="1"/>
  <c r="O942" i="1" s="1"/>
  <c r="B943" i="1"/>
  <c r="O943" i="1" s="1"/>
  <c r="B944" i="1"/>
  <c r="O944" i="1" s="1"/>
  <c r="B945" i="1"/>
  <c r="O945" i="1" s="1"/>
  <c r="B946" i="1"/>
  <c r="O946" i="1" s="1"/>
  <c r="B947" i="1"/>
  <c r="O947" i="1" s="1"/>
  <c r="B948" i="1"/>
  <c r="O948" i="1" s="1"/>
  <c r="B949" i="1"/>
  <c r="O949" i="1" s="1"/>
  <c r="B950" i="1"/>
  <c r="O950" i="1" s="1"/>
  <c r="B951" i="1"/>
  <c r="O951" i="1" s="1"/>
  <c r="B952" i="1"/>
  <c r="O952" i="1" s="1"/>
  <c r="B953" i="1"/>
  <c r="O953" i="1" s="1"/>
  <c r="B954" i="1"/>
  <c r="O954" i="1" s="1"/>
  <c r="B955" i="1"/>
  <c r="O955" i="1" s="1"/>
  <c r="B956" i="1"/>
  <c r="O956" i="1" s="1"/>
  <c r="B957" i="1"/>
  <c r="O957" i="1" s="1"/>
  <c r="B958" i="1"/>
  <c r="O958" i="1" s="1"/>
  <c r="B959" i="1"/>
  <c r="O959" i="1" s="1"/>
  <c r="B960" i="1"/>
  <c r="O960" i="1" s="1"/>
  <c r="B961" i="1"/>
  <c r="O961" i="1" s="1"/>
  <c r="B962" i="1"/>
  <c r="O962" i="1" s="1"/>
  <c r="B963" i="1"/>
  <c r="O963" i="1" s="1"/>
  <c r="B964" i="1"/>
  <c r="O964" i="1" s="1"/>
  <c r="B965" i="1"/>
  <c r="O965" i="1" s="1"/>
  <c r="B966" i="1"/>
  <c r="O966" i="1" s="1"/>
  <c r="B967" i="1"/>
  <c r="O967" i="1" s="1"/>
  <c r="B968" i="1"/>
  <c r="O968" i="1" s="1"/>
  <c r="B969" i="1"/>
  <c r="O969" i="1" s="1"/>
  <c r="B970" i="1"/>
  <c r="O970" i="1" s="1"/>
  <c r="B971" i="1"/>
  <c r="O971" i="1" s="1"/>
  <c r="B972" i="1"/>
  <c r="O972" i="1" s="1"/>
  <c r="B973" i="1"/>
  <c r="O973" i="1" s="1"/>
  <c r="B974" i="1"/>
  <c r="O974" i="1" s="1"/>
  <c r="B975" i="1"/>
  <c r="O975" i="1" s="1"/>
  <c r="B976" i="1"/>
  <c r="O976" i="1" s="1"/>
  <c r="B977" i="1"/>
  <c r="O977" i="1" s="1"/>
  <c r="B978" i="1"/>
  <c r="O978" i="1" s="1"/>
  <c r="B979" i="1"/>
  <c r="O979" i="1" s="1"/>
  <c r="B980" i="1"/>
  <c r="O980" i="1" s="1"/>
  <c r="B981" i="1"/>
  <c r="O981" i="1" s="1"/>
  <c r="B982" i="1"/>
  <c r="O982" i="1" s="1"/>
  <c r="B983" i="1"/>
  <c r="O983" i="1" s="1"/>
  <c r="B984" i="1"/>
  <c r="O984" i="1" s="1"/>
  <c r="B985" i="1"/>
  <c r="O985" i="1" s="1"/>
  <c r="B986" i="1"/>
  <c r="O986" i="1" s="1"/>
  <c r="B987" i="1"/>
  <c r="O987" i="1" s="1"/>
  <c r="B988" i="1"/>
  <c r="O988" i="1" s="1"/>
  <c r="B989" i="1"/>
  <c r="O989" i="1" s="1"/>
  <c r="B990" i="1"/>
  <c r="O990" i="1" s="1"/>
  <c r="B991" i="1"/>
  <c r="O991" i="1" s="1"/>
  <c r="B992" i="1"/>
  <c r="O992" i="1" s="1"/>
  <c r="B993" i="1"/>
  <c r="O993" i="1" s="1"/>
  <c r="B994" i="1"/>
  <c r="O994" i="1" s="1"/>
  <c r="B995" i="1"/>
  <c r="O995" i="1" s="1"/>
  <c r="B996" i="1"/>
  <c r="O996" i="1" s="1"/>
  <c r="B997" i="1"/>
  <c r="O997" i="1" s="1"/>
  <c r="B998" i="1"/>
  <c r="O998" i="1" s="1"/>
  <c r="B999" i="1"/>
  <c r="O999" i="1" s="1"/>
  <c r="B1000" i="1"/>
  <c r="O1000" i="1" s="1"/>
  <c r="B1001" i="1"/>
  <c r="O1001" i="1" s="1"/>
  <c r="B1002" i="1"/>
  <c r="O1002" i="1" s="1"/>
  <c r="B1003" i="1"/>
  <c r="O1003" i="1" s="1"/>
  <c r="B1004" i="1"/>
  <c r="O1004" i="1" s="1"/>
  <c r="B1005" i="1"/>
  <c r="O1005" i="1" s="1"/>
  <c r="B1006" i="1"/>
  <c r="O1006" i="1" s="1"/>
  <c r="B1007" i="1"/>
  <c r="O1007" i="1" s="1"/>
  <c r="B1008" i="1"/>
  <c r="O1008" i="1" s="1"/>
  <c r="B1009" i="1"/>
  <c r="O1009" i="1" s="1"/>
  <c r="B1010" i="1"/>
  <c r="O1010" i="1" s="1"/>
  <c r="B1011" i="1"/>
  <c r="O1011" i="1" s="1"/>
  <c r="B1012" i="1"/>
  <c r="O1012" i="1" s="1"/>
  <c r="B1013" i="1"/>
  <c r="O1013" i="1" s="1"/>
  <c r="B1014" i="1"/>
  <c r="O1014" i="1" s="1"/>
  <c r="B1015" i="1"/>
  <c r="O1015" i="1" s="1"/>
  <c r="B1016" i="1"/>
  <c r="O1016" i="1" s="1"/>
  <c r="B1017" i="1"/>
  <c r="O1017" i="1" s="1"/>
  <c r="B1018" i="1"/>
  <c r="O1018" i="1" s="1"/>
  <c r="B1019" i="1"/>
  <c r="O1019" i="1" s="1"/>
  <c r="B1020" i="1"/>
  <c r="O1020" i="1" s="1"/>
  <c r="B1021" i="1"/>
  <c r="O1021" i="1" s="1"/>
  <c r="B1022" i="1"/>
  <c r="O1022" i="1" s="1"/>
  <c r="B1023" i="1"/>
  <c r="O1023" i="1" s="1"/>
  <c r="B1024" i="1"/>
  <c r="O1024" i="1" s="1"/>
  <c r="B1025" i="1"/>
  <c r="O1025" i="1" s="1"/>
  <c r="B1026" i="1"/>
  <c r="O1026" i="1" s="1"/>
  <c r="B1027" i="1"/>
  <c r="O1027" i="1" s="1"/>
  <c r="B1028" i="1"/>
  <c r="O1028" i="1" s="1"/>
  <c r="B1029" i="1"/>
  <c r="O1029" i="1" s="1"/>
  <c r="B1030" i="1"/>
  <c r="O1030" i="1" s="1"/>
  <c r="B1031" i="1"/>
  <c r="O1031" i="1" s="1"/>
  <c r="B1032" i="1"/>
  <c r="O1032" i="1" s="1"/>
  <c r="B1033" i="1"/>
  <c r="O1033" i="1" s="1"/>
  <c r="B1034" i="1"/>
  <c r="O1034" i="1" s="1"/>
  <c r="B1035" i="1"/>
  <c r="O1035" i="1" s="1"/>
  <c r="B1036" i="1"/>
  <c r="O1036" i="1" s="1"/>
  <c r="B1037" i="1"/>
  <c r="O1037" i="1" s="1"/>
  <c r="B1038" i="1"/>
  <c r="O1038" i="1" s="1"/>
  <c r="B1039" i="1"/>
  <c r="O1039" i="1" s="1"/>
  <c r="B1040" i="1"/>
  <c r="O1040" i="1" s="1"/>
  <c r="B1041" i="1"/>
  <c r="O1041" i="1" s="1"/>
  <c r="B1042" i="1"/>
  <c r="O1042" i="1" s="1"/>
  <c r="B1043" i="1"/>
  <c r="O1043" i="1" s="1"/>
  <c r="B1044" i="1"/>
  <c r="O1044" i="1" s="1"/>
  <c r="B1045" i="1"/>
  <c r="O1045" i="1" s="1"/>
  <c r="B1046" i="1"/>
  <c r="O1046" i="1" s="1"/>
  <c r="B1047" i="1"/>
  <c r="O1047" i="1" s="1"/>
  <c r="B1048" i="1"/>
  <c r="O1048" i="1" s="1"/>
  <c r="B1049" i="1"/>
  <c r="O1049" i="1" s="1"/>
  <c r="B1050" i="1"/>
  <c r="O1050" i="1" s="1"/>
  <c r="B1051" i="1"/>
  <c r="O1051" i="1" s="1"/>
  <c r="B1052" i="1"/>
  <c r="O1052" i="1" s="1"/>
  <c r="B1053" i="1"/>
  <c r="O1053" i="1" s="1"/>
  <c r="B1054" i="1"/>
  <c r="O1054" i="1" s="1"/>
  <c r="B1055" i="1"/>
  <c r="O1055" i="1" s="1"/>
  <c r="B1056" i="1"/>
  <c r="O1056" i="1" s="1"/>
  <c r="B1057" i="1"/>
  <c r="O1057" i="1" s="1"/>
  <c r="B1058" i="1"/>
  <c r="O1058" i="1" s="1"/>
  <c r="B1059" i="1"/>
  <c r="O1059" i="1" s="1"/>
  <c r="B1060" i="1"/>
  <c r="O1060" i="1" s="1"/>
  <c r="B1061" i="1"/>
  <c r="O1061" i="1" s="1"/>
  <c r="B1062" i="1"/>
  <c r="O1062" i="1" s="1"/>
  <c r="B1063" i="1"/>
  <c r="O1063" i="1" s="1"/>
  <c r="B1064" i="1"/>
  <c r="O1064" i="1" s="1"/>
  <c r="B1065" i="1"/>
  <c r="O1065" i="1" s="1"/>
  <c r="B1066" i="1"/>
  <c r="O1066" i="1" s="1"/>
  <c r="B1067" i="1"/>
  <c r="O1067" i="1" s="1"/>
  <c r="B1068" i="1"/>
  <c r="O1068" i="1" s="1"/>
  <c r="B1069" i="1"/>
  <c r="O1069" i="1" s="1"/>
  <c r="B1070" i="1"/>
  <c r="O1070" i="1" s="1"/>
  <c r="B1071" i="1"/>
  <c r="O1071" i="1" s="1"/>
  <c r="B1072" i="1"/>
  <c r="O1072" i="1" s="1"/>
  <c r="B1073" i="1"/>
  <c r="O1073" i="1" s="1"/>
  <c r="B1074" i="1"/>
  <c r="O1074" i="1" s="1"/>
  <c r="B1075" i="1"/>
  <c r="O1075" i="1" s="1"/>
  <c r="B1076" i="1"/>
  <c r="O1076" i="1" s="1"/>
  <c r="B1077" i="1"/>
  <c r="O1077" i="1" s="1"/>
  <c r="B1078" i="1"/>
  <c r="O1078" i="1" s="1"/>
  <c r="B1079" i="1"/>
  <c r="O1079" i="1" s="1"/>
  <c r="B1080" i="1"/>
  <c r="O1080" i="1" s="1"/>
  <c r="B1081" i="1"/>
  <c r="O1081" i="1" s="1"/>
  <c r="B1082" i="1"/>
  <c r="O1082" i="1" s="1"/>
  <c r="B1083" i="1"/>
  <c r="O1083" i="1" s="1"/>
  <c r="B1084" i="1"/>
  <c r="O1084" i="1" s="1"/>
  <c r="B1085" i="1"/>
  <c r="O1085" i="1" s="1"/>
  <c r="B1086" i="1"/>
  <c r="O1086" i="1" s="1"/>
  <c r="B1087" i="1"/>
  <c r="O1087" i="1" s="1"/>
  <c r="B1088" i="1"/>
  <c r="O1088" i="1" s="1"/>
  <c r="B1089" i="1"/>
  <c r="O1089" i="1" s="1"/>
  <c r="B1090" i="1"/>
  <c r="O1090" i="1" s="1"/>
  <c r="B1091" i="1"/>
  <c r="O1091" i="1" s="1"/>
  <c r="B1092" i="1"/>
  <c r="O1092" i="1" s="1"/>
  <c r="B1093" i="1"/>
  <c r="O1093" i="1" s="1"/>
  <c r="B1094" i="1"/>
  <c r="O1094" i="1" s="1"/>
  <c r="B1095" i="1"/>
  <c r="O1095" i="1" s="1"/>
  <c r="B1096" i="1"/>
  <c r="O1096" i="1" s="1"/>
  <c r="B1097" i="1"/>
  <c r="O1097" i="1" s="1"/>
  <c r="B1098" i="1"/>
  <c r="O1098" i="1" s="1"/>
  <c r="B1099" i="1"/>
  <c r="O1099" i="1" s="1"/>
  <c r="B1100" i="1"/>
  <c r="O1100" i="1" s="1"/>
  <c r="B1101" i="1"/>
  <c r="O1101" i="1" s="1"/>
  <c r="B1102" i="1"/>
  <c r="O1102" i="1" s="1"/>
  <c r="B1103" i="1"/>
  <c r="O1103" i="1" s="1"/>
  <c r="B1104" i="1"/>
  <c r="O1104" i="1" s="1"/>
  <c r="B1105" i="1"/>
  <c r="O1105" i="1" s="1"/>
  <c r="B1106" i="1"/>
  <c r="O1106" i="1" s="1"/>
  <c r="B1107" i="1"/>
  <c r="O1107" i="1" s="1"/>
  <c r="B1108" i="1"/>
  <c r="O1108" i="1" s="1"/>
  <c r="B1109" i="1"/>
  <c r="O1109" i="1" s="1"/>
  <c r="B1110" i="1"/>
  <c r="O1110" i="1" s="1"/>
  <c r="B1111" i="1"/>
  <c r="O1111" i="1" s="1"/>
  <c r="B1112" i="1"/>
  <c r="O1112" i="1" s="1"/>
  <c r="B1113" i="1"/>
  <c r="O1113" i="1" s="1"/>
  <c r="B1114" i="1"/>
  <c r="O1114" i="1" s="1"/>
  <c r="B1115" i="1"/>
  <c r="O1115" i="1" s="1"/>
  <c r="B1116" i="1"/>
  <c r="O1116" i="1" s="1"/>
  <c r="B1117" i="1"/>
  <c r="O1117" i="1" s="1"/>
  <c r="B1118" i="1"/>
  <c r="O1118" i="1" s="1"/>
  <c r="B1119" i="1"/>
  <c r="O1119" i="1" s="1"/>
  <c r="B1120" i="1"/>
  <c r="O1120" i="1" s="1"/>
  <c r="B1121" i="1"/>
  <c r="O1121" i="1" s="1"/>
  <c r="B1122" i="1"/>
  <c r="O1122" i="1" s="1"/>
  <c r="B1123" i="1"/>
  <c r="O1123" i="1" s="1"/>
  <c r="B1124" i="1"/>
  <c r="O1124" i="1" s="1"/>
  <c r="B1125" i="1"/>
  <c r="O1125" i="1" s="1"/>
  <c r="B1126" i="1"/>
  <c r="O1126" i="1" s="1"/>
  <c r="B1127" i="1"/>
  <c r="O1127" i="1" s="1"/>
  <c r="B1128" i="1"/>
  <c r="O1128" i="1" s="1"/>
  <c r="B1129" i="1"/>
  <c r="O1129" i="1" s="1"/>
  <c r="B1130" i="1"/>
  <c r="O1130" i="1" s="1"/>
  <c r="B1131" i="1"/>
  <c r="O1131" i="1" s="1"/>
  <c r="B1132" i="1"/>
  <c r="O1132" i="1" s="1"/>
  <c r="B1133" i="1"/>
  <c r="O1133" i="1" s="1"/>
  <c r="B1134" i="1"/>
  <c r="O1134" i="1" s="1"/>
  <c r="B1135" i="1"/>
  <c r="O1135" i="1" s="1"/>
  <c r="B1136" i="1"/>
  <c r="O1136" i="1" s="1"/>
  <c r="B1137" i="1"/>
  <c r="O1137" i="1" s="1"/>
  <c r="B1138" i="1"/>
  <c r="O1138" i="1" s="1"/>
  <c r="B1139" i="1"/>
  <c r="O1139" i="1" s="1"/>
  <c r="B1140" i="1"/>
  <c r="O1140" i="1" s="1"/>
  <c r="B1141" i="1"/>
  <c r="O1141" i="1" s="1"/>
  <c r="B1142" i="1"/>
  <c r="O1142" i="1" s="1"/>
  <c r="B1143" i="1"/>
  <c r="O1143" i="1" s="1"/>
  <c r="B1144" i="1"/>
  <c r="O1144" i="1" s="1"/>
  <c r="B1145" i="1"/>
  <c r="O1145" i="1" s="1"/>
  <c r="B1146" i="1"/>
  <c r="O1146" i="1" s="1"/>
  <c r="B1147" i="1"/>
  <c r="O1147" i="1" s="1"/>
  <c r="B1148" i="1"/>
  <c r="O1148" i="1" s="1"/>
  <c r="B1149" i="1"/>
  <c r="O1149" i="1" s="1"/>
  <c r="B1150" i="1"/>
  <c r="O1150" i="1" s="1"/>
  <c r="B1151" i="1"/>
  <c r="O1151" i="1" s="1"/>
  <c r="B1152" i="1"/>
  <c r="O1152" i="1" s="1"/>
  <c r="B1153" i="1"/>
  <c r="O1153" i="1" s="1"/>
  <c r="B1154" i="1"/>
  <c r="O1154" i="1" s="1"/>
  <c r="B1155" i="1"/>
  <c r="O1155" i="1" s="1"/>
  <c r="B1156" i="1"/>
  <c r="O1156" i="1" s="1"/>
  <c r="B1157" i="1"/>
  <c r="O1157" i="1" s="1"/>
  <c r="B1158" i="1"/>
  <c r="O1158" i="1" s="1"/>
  <c r="B1159" i="1"/>
  <c r="O1159" i="1" s="1"/>
  <c r="B1160" i="1"/>
  <c r="O1160" i="1" s="1"/>
  <c r="B1161" i="1"/>
  <c r="O1161" i="1" s="1"/>
  <c r="B1162" i="1"/>
  <c r="O1162" i="1" s="1"/>
  <c r="B1163" i="1"/>
  <c r="O1163" i="1" s="1"/>
  <c r="B1164" i="1"/>
  <c r="O1164" i="1" s="1"/>
  <c r="B1165" i="1"/>
  <c r="O1165" i="1" s="1"/>
  <c r="B1166" i="1"/>
  <c r="O1166" i="1" s="1"/>
  <c r="B1167" i="1"/>
  <c r="O1167" i="1" s="1"/>
  <c r="B1168" i="1"/>
  <c r="O1168" i="1" s="1"/>
  <c r="B1169" i="1"/>
  <c r="O1169" i="1" s="1"/>
  <c r="B1170" i="1"/>
  <c r="O1170" i="1" s="1"/>
  <c r="B1171" i="1"/>
  <c r="O1171" i="1" s="1"/>
  <c r="B1172" i="1"/>
  <c r="O1172" i="1" s="1"/>
  <c r="B1173" i="1"/>
  <c r="O1173" i="1" s="1"/>
  <c r="B1174" i="1"/>
  <c r="O1174" i="1" s="1"/>
  <c r="B1175" i="1"/>
  <c r="O1175" i="1" s="1"/>
  <c r="B1176" i="1"/>
  <c r="O1176" i="1" s="1"/>
  <c r="B1177" i="1"/>
  <c r="O1177" i="1" s="1"/>
  <c r="B1178" i="1"/>
  <c r="O1178" i="1" s="1"/>
  <c r="B1179" i="1"/>
  <c r="O1179" i="1" s="1"/>
  <c r="B1180" i="1"/>
  <c r="O1180" i="1" s="1"/>
  <c r="B1181" i="1"/>
  <c r="O1181" i="1" s="1"/>
  <c r="B1182" i="1"/>
  <c r="O1182" i="1" s="1"/>
  <c r="B1183" i="1"/>
  <c r="O1183" i="1" s="1"/>
  <c r="B1184" i="1"/>
  <c r="O1184" i="1" s="1"/>
  <c r="B1185" i="1"/>
  <c r="O1185" i="1" s="1"/>
  <c r="B1186" i="1"/>
  <c r="O1186" i="1" s="1"/>
  <c r="B1187" i="1"/>
  <c r="O1187" i="1" s="1"/>
  <c r="B1188" i="1"/>
  <c r="O1188" i="1" s="1"/>
  <c r="B1189" i="1"/>
  <c r="O1189" i="1" s="1"/>
  <c r="B1190" i="1"/>
  <c r="O1190" i="1" s="1"/>
  <c r="B1191" i="1"/>
  <c r="O1191" i="1" s="1"/>
  <c r="B1192" i="1"/>
  <c r="O1192" i="1" s="1"/>
  <c r="B1193" i="1"/>
  <c r="O1193" i="1" s="1"/>
  <c r="B1194" i="1"/>
  <c r="O1194" i="1" s="1"/>
  <c r="B1195" i="1"/>
  <c r="O1195" i="1" s="1"/>
  <c r="B1196" i="1"/>
  <c r="O1196" i="1" s="1"/>
  <c r="B1197" i="1"/>
  <c r="O1197" i="1" s="1"/>
  <c r="B1198" i="1"/>
  <c r="O1198" i="1" s="1"/>
  <c r="B1199" i="1"/>
  <c r="O1199" i="1" s="1"/>
  <c r="B1200" i="1"/>
  <c r="O1200" i="1" s="1"/>
  <c r="B1201" i="1"/>
  <c r="O1201" i="1" s="1"/>
  <c r="B1202" i="1"/>
  <c r="O1202" i="1" s="1"/>
  <c r="B1203" i="1"/>
  <c r="O1203" i="1" s="1"/>
  <c r="B1204" i="1"/>
  <c r="O1204" i="1" s="1"/>
  <c r="B1205" i="1"/>
  <c r="O1205" i="1" s="1"/>
  <c r="B1206" i="1"/>
  <c r="O1206" i="1" s="1"/>
  <c r="B1207" i="1"/>
  <c r="O1207" i="1" s="1"/>
  <c r="B1208" i="1"/>
  <c r="O1208" i="1" s="1"/>
  <c r="B1209" i="1"/>
  <c r="O1209" i="1" s="1"/>
  <c r="B1210" i="1"/>
  <c r="O1210" i="1" s="1"/>
  <c r="B1211" i="1"/>
  <c r="O1211" i="1" s="1"/>
  <c r="B1212" i="1"/>
  <c r="O1212" i="1" s="1"/>
  <c r="B1213" i="1"/>
  <c r="O1213" i="1" s="1"/>
  <c r="B1214" i="1"/>
  <c r="O1214" i="1" s="1"/>
  <c r="B1215" i="1"/>
  <c r="O1215" i="1" s="1"/>
  <c r="B1216" i="1"/>
  <c r="O1216" i="1" s="1"/>
  <c r="B1217" i="1"/>
  <c r="O1217" i="1" s="1"/>
  <c r="B1218" i="1"/>
  <c r="O1218" i="1" s="1"/>
  <c r="B1219" i="1"/>
  <c r="O1219" i="1" s="1"/>
  <c r="B1220" i="1"/>
  <c r="O1220" i="1" s="1"/>
  <c r="B1221" i="1"/>
  <c r="O1221" i="1" s="1"/>
  <c r="B1222" i="1"/>
  <c r="O1222" i="1" s="1"/>
  <c r="B1223" i="1"/>
  <c r="O1223" i="1" s="1"/>
  <c r="B1224" i="1"/>
  <c r="O1224" i="1" s="1"/>
  <c r="B1225" i="1"/>
  <c r="O1225" i="1" s="1"/>
  <c r="B1226" i="1"/>
  <c r="O1226" i="1" s="1"/>
  <c r="B1227" i="1"/>
  <c r="O1227" i="1" s="1"/>
  <c r="B1228" i="1"/>
  <c r="O1228" i="1" s="1"/>
  <c r="B1229" i="1"/>
  <c r="O1229" i="1" s="1"/>
  <c r="B1230" i="1"/>
  <c r="O1230" i="1" s="1"/>
  <c r="B1231" i="1"/>
  <c r="O1231" i="1" s="1"/>
  <c r="B1232" i="1"/>
  <c r="O1232" i="1" s="1"/>
  <c r="B1233" i="1"/>
  <c r="O1233" i="1" s="1"/>
  <c r="B1234" i="1"/>
  <c r="O1234" i="1" s="1"/>
  <c r="B1235" i="1"/>
  <c r="O1235" i="1" s="1"/>
  <c r="B1236" i="1"/>
  <c r="O1236" i="1" s="1"/>
  <c r="B1237" i="1"/>
  <c r="O1237" i="1" s="1"/>
  <c r="B1238" i="1"/>
  <c r="O1238" i="1" s="1"/>
  <c r="B1239" i="1"/>
  <c r="O1239" i="1" s="1"/>
  <c r="B1240" i="1"/>
  <c r="O1240" i="1" s="1"/>
  <c r="B1241" i="1"/>
  <c r="O1241" i="1" s="1"/>
  <c r="B1242" i="1"/>
  <c r="O1242" i="1" s="1"/>
  <c r="B1243" i="1"/>
  <c r="O1243" i="1" s="1"/>
  <c r="B1244" i="1"/>
  <c r="O1244" i="1" s="1"/>
  <c r="B1245" i="1"/>
  <c r="O1245" i="1" s="1"/>
  <c r="B1246" i="1"/>
  <c r="O1246" i="1" s="1"/>
  <c r="B1247" i="1"/>
  <c r="O1247" i="1" s="1"/>
  <c r="B1248" i="1"/>
  <c r="O1248" i="1" s="1"/>
  <c r="B1249" i="1"/>
  <c r="O1249" i="1" s="1"/>
  <c r="B1250" i="1"/>
  <c r="O1250" i="1" s="1"/>
  <c r="B1251" i="1"/>
  <c r="O1251" i="1" s="1"/>
  <c r="B1252" i="1"/>
  <c r="O1252" i="1" s="1"/>
  <c r="B1253" i="1"/>
  <c r="O1253" i="1" s="1"/>
  <c r="B1254" i="1"/>
  <c r="O1254" i="1" s="1"/>
  <c r="B1255" i="1"/>
  <c r="O1255" i="1" s="1"/>
  <c r="B1256" i="1"/>
  <c r="O1256" i="1" s="1"/>
  <c r="B1257" i="1"/>
  <c r="O1257" i="1" s="1"/>
  <c r="B1258" i="1"/>
  <c r="O1258" i="1" s="1"/>
  <c r="B1259" i="1"/>
  <c r="O1259" i="1" s="1"/>
  <c r="B1260" i="1"/>
  <c r="O1260" i="1" s="1"/>
  <c r="B1261" i="1"/>
  <c r="O1261" i="1" s="1"/>
  <c r="B1262" i="1"/>
  <c r="O1262" i="1" s="1"/>
  <c r="B1263" i="1"/>
  <c r="O1263" i="1" s="1"/>
  <c r="B1264" i="1"/>
  <c r="O1264" i="1" s="1"/>
  <c r="B1265" i="1"/>
  <c r="O1265" i="1" s="1"/>
  <c r="B1266" i="1"/>
  <c r="O1266" i="1" s="1"/>
  <c r="B1267" i="1"/>
  <c r="O1267" i="1" s="1"/>
  <c r="B1268" i="1"/>
  <c r="O1268" i="1" s="1"/>
  <c r="B1269" i="1"/>
  <c r="O1269" i="1" s="1"/>
  <c r="B1270" i="1"/>
  <c r="O1270" i="1" s="1"/>
  <c r="B1271" i="1"/>
  <c r="O1271" i="1" s="1"/>
  <c r="B1272" i="1"/>
  <c r="O1272" i="1" s="1"/>
  <c r="B1273" i="1"/>
  <c r="O1273" i="1" s="1"/>
  <c r="B1274" i="1"/>
  <c r="O1274" i="1" s="1"/>
  <c r="B1275" i="1"/>
  <c r="O1275" i="1" s="1"/>
  <c r="B1276" i="1"/>
  <c r="O1276" i="1" s="1"/>
  <c r="B1277" i="1"/>
  <c r="O1277" i="1" s="1"/>
  <c r="B1278" i="1"/>
  <c r="O1278" i="1" s="1"/>
  <c r="B1279" i="1"/>
  <c r="O1279" i="1" s="1"/>
  <c r="B1280" i="1"/>
  <c r="O1280" i="1" s="1"/>
  <c r="B1281" i="1"/>
  <c r="O1281" i="1" s="1"/>
  <c r="B1282" i="1"/>
  <c r="O1282" i="1" s="1"/>
  <c r="B1283" i="1"/>
  <c r="O1283" i="1" s="1"/>
  <c r="B1284" i="1"/>
  <c r="O1284" i="1" s="1"/>
  <c r="B1285" i="1"/>
  <c r="O1285" i="1" s="1"/>
  <c r="B1286" i="1"/>
  <c r="O1286" i="1" s="1"/>
  <c r="B1287" i="1"/>
  <c r="O1287" i="1" s="1"/>
  <c r="B1288" i="1"/>
  <c r="O1288" i="1" s="1"/>
  <c r="B1289" i="1"/>
  <c r="O1289" i="1" s="1"/>
  <c r="B1290" i="1"/>
  <c r="O1290" i="1" s="1"/>
  <c r="B1291" i="1"/>
  <c r="O1291" i="1" s="1"/>
  <c r="B1292" i="1"/>
  <c r="O1292" i="1" s="1"/>
  <c r="B1293" i="1"/>
  <c r="O1293" i="1" s="1"/>
  <c r="B1294" i="1"/>
  <c r="O1294" i="1" s="1"/>
  <c r="B1295" i="1"/>
  <c r="O1295" i="1" s="1"/>
  <c r="B1296" i="1"/>
  <c r="O1296" i="1" s="1"/>
  <c r="B1297" i="1"/>
  <c r="O1297" i="1" s="1"/>
  <c r="B1298" i="1"/>
  <c r="O1298" i="1" s="1"/>
  <c r="B1299" i="1"/>
  <c r="O1299" i="1" s="1"/>
  <c r="B1300" i="1"/>
  <c r="O1300" i="1" s="1"/>
  <c r="B1301" i="1"/>
  <c r="O1301" i="1" s="1"/>
  <c r="B1302" i="1"/>
  <c r="O1302" i="1" s="1"/>
  <c r="B1303" i="1"/>
  <c r="O1303" i="1" s="1"/>
  <c r="B1304" i="1"/>
  <c r="O1304" i="1" s="1"/>
  <c r="B1305" i="1"/>
  <c r="O1305" i="1" s="1"/>
  <c r="B1306" i="1"/>
  <c r="O1306" i="1" s="1"/>
  <c r="B1307" i="1"/>
  <c r="O1307" i="1" s="1"/>
  <c r="B1308" i="1"/>
  <c r="O1308" i="1" s="1"/>
  <c r="B1309" i="1"/>
  <c r="O1309" i="1" s="1"/>
  <c r="B1310" i="1"/>
  <c r="O1310" i="1" s="1"/>
  <c r="B1311" i="1"/>
  <c r="O1311" i="1" s="1"/>
  <c r="B1312" i="1"/>
  <c r="O1312" i="1" s="1"/>
  <c r="B1313" i="1"/>
  <c r="O1313" i="1" s="1"/>
  <c r="B1314" i="1"/>
  <c r="O1314" i="1" s="1"/>
  <c r="B1315" i="1"/>
  <c r="O1315" i="1" s="1"/>
  <c r="B1316" i="1"/>
  <c r="O1316" i="1" s="1"/>
  <c r="B1317" i="1"/>
  <c r="O1317" i="1" s="1"/>
  <c r="B1318" i="1"/>
  <c r="O1318" i="1" s="1"/>
  <c r="B1319" i="1"/>
  <c r="O1319" i="1" s="1"/>
  <c r="B1320" i="1"/>
  <c r="O1320" i="1" s="1"/>
  <c r="B1321" i="1"/>
  <c r="O1321" i="1" s="1"/>
  <c r="B1322" i="1"/>
  <c r="O1322" i="1" s="1"/>
  <c r="B1323" i="1"/>
  <c r="O1323" i="1" s="1"/>
  <c r="B1324" i="1"/>
  <c r="O1324" i="1" s="1"/>
  <c r="B1325" i="1"/>
  <c r="O1325" i="1" s="1"/>
  <c r="B1326" i="1"/>
  <c r="O1326" i="1" s="1"/>
  <c r="B1327" i="1"/>
  <c r="O1327" i="1" s="1"/>
  <c r="B1328" i="1"/>
  <c r="O1328" i="1" s="1"/>
  <c r="B1329" i="1"/>
  <c r="O1329" i="1" s="1"/>
  <c r="B1330" i="1"/>
  <c r="O1330" i="1" s="1"/>
  <c r="B1331" i="1"/>
  <c r="O1331" i="1" s="1"/>
  <c r="B1332" i="1"/>
  <c r="O1332" i="1" s="1"/>
  <c r="B1333" i="1"/>
  <c r="O1333" i="1" s="1"/>
  <c r="B1334" i="1"/>
  <c r="O1334" i="1" s="1"/>
  <c r="B1335" i="1"/>
  <c r="O1335" i="1" s="1"/>
  <c r="B1336" i="1"/>
  <c r="O1336" i="1" s="1"/>
  <c r="B1337" i="1"/>
  <c r="O1337" i="1" s="1"/>
  <c r="B1338" i="1"/>
  <c r="O1338" i="1" s="1"/>
  <c r="B1339" i="1"/>
  <c r="O1339" i="1" s="1"/>
  <c r="B1340" i="1"/>
  <c r="O1340" i="1" s="1"/>
  <c r="B1341" i="1"/>
  <c r="O1341" i="1" s="1"/>
  <c r="B1342" i="1"/>
  <c r="O1342" i="1" s="1"/>
  <c r="B1343" i="1"/>
  <c r="O1343" i="1" s="1"/>
  <c r="B1344" i="1"/>
  <c r="O1344" i="1" s="1"/>
  <c r="B1345" i="1"/>
  <c r="O1345" i="1" s="1"/>
  <c r="B1346" i="1"/>
  <c r="O1346" i="1" s="1"/>
  <c r="B1347" i="1"/>
  <c r="O1347" i="1" s="1"/>
  <c r="B1348" i="1"/>
  <c r="O1348" i="1" s="1"/>
  <c r="B1349" i="1"/>
  <c r="O1349" i="1" s="1"/>
  <c r="B1350" i="1"/>
  <c r="O1350" i="1" s="1"/>
  <c r="B1351" i="1"/>
  <c r="O1351" i="1" s="1"/>
  <c r="B1352" i="1"/>
  <c r="O1352" i="1" s="1"/>
  <c r="B1353" i="1"/>
  <c r="O1353" i="1" s="1"/>
  <c r="B1354" i="1"/>
  <c r="O1354" i="1" s="1"/>
  <c r="B1355" i="1"/>
  <c r="O1355" i="1" s="1"/>
  <c r="B1356" i="1"/>
  <c r="O1356" i="1" s="1"/>
  <c r="B1357" i="1"/>
  <c r="O1357" i="1" s="1"/>
  <c r="B1358" i="1"/>
  <c r="O1358" i="1" s="1"/>
  <c r="B1359" i="1"/>
  <c r="O1359" i="1" s="1"/>
  <c r="B1360" i="1"/>
  <c r="O1360" i="1" s="1"/>
  <c r="B1361" i="1"/>
  <c r="O1361" i="1" s="1"/>
  <c r="B1362" i="1"/>
  <c r="O1362" i="1" s="1"/>
  <c r="B1363" i="1"/>
  <c r="O1363" i="1" s="1"/>
  <c r="B1364" i="1"/>
  <c r="O1364" i="1" s="1"/>
  <c r="B1365" i="1"/>
  <c r="O1365" i="1" s="1"/>
  <c r="B1366" i="1"/>
  <c r="O1366" i="1" s="1"/>
  <c r="B1367" i="1"/>
  <c r="O1367" i="1" s="1"/>
  <c r="B1368" i="1"/>
  <c r="O1368" i="1" s="1"/>
  <c r="B1369" i="1"/>
  <c r="O1369" i="1" s="1"/>
  <c r="B1370" i="1"/>
  <c r="O1370" i="1" s="1"/>
  <c r="B1371" i="1"/>
  <c r="O1371" i="1" s="1"/>
  <c r="B1372" i="1"/>
  <c r="O1372" i="1" s="1"/>
  <c r="B1373" i="1"/>
  <c r="O1373" i="1" s="1"/>
  <c r="B1374" i="1"/>
  <c r="O1374" i="1" s="1"/>
  <c r="B1375" i="1"/>
  <c r="O1375" i="1" s="1"/>
  <c r="B1376" i="1"/>
  <c r="O1376" i="1" s="1"/>
  <c r="B1377" i="1"/>
  <c r="O1377" i="1" s="1"/>
  <c r="B1378" i="1"/>
  <c r="O1378" i="1" s="1"/>
  <c r="B1379" i="1"/>
  <c r="O1379" i="1" s="1"/>
  <c r="B1380" i="1"/>
  <c r="O1380" i="1" s="1"/>
  <c r="B1381" i="1"/>
  <c r="O1381" i="1" s="1"/>
  <c r="B1382" i="1"/>
  <c r="O1382" i="1" s="1"/>
  <c r="B1383" i="1"/>
  <c r="O1383" i="1" s="1"/>
  <c r="B1384" i="1"/>
  <c r="O1384" i="1" s="1"/>
  <c r="B1385" i="1"/>
  <c r="O1385" i="1" s="1"/>
  <c r="B1386" i="1"/>
  <c r="O1386" i="1" s="1"/>
  <c r="B1387" i="1"/>
  <c r="O1387" i="1" s="1"/>
  <c r="B1388" i="1"/>
  <c r="O1388" i="1" s="1"/>
  <c r="B1389" i="1"/>
  <c r="O1389" i="1" s="1"/>
  <c r="B1390" i="1"/>
  <c r="O1390" i="1" s="1"/>
  <c r="B1391" i="1"/>
  <c r="O1391" i="1" s="1"/>
  <c r="B1392" i="1"/>
  <c r="O1392" i="1" s="1"/>
  <c r="B1393" i="1"/>
  <c r="O1393" i="1" s="1"/>
  <c r="B1394" i="1"/>
  <c r="O1394" i="1" s="1"/>
  <c r="B1395" i="1"/>
  <c r="O1395" i="1" s="1"/>
  <c r="B1396" i="1"/>
  <c r="O1396" i="1" s="1"/>
  <c r="B1397" i="1"/>
  <c r="O1397" i="1" s="1"/>
  <c r="B1398" i="1"/>
  <c r="O1398" i="1" s="1"/>
  <c r="B1399" i="1"/>
  <c r="O1399" i="1" s="1"/>
  <c r="B1400" i="1"/>
  <c r="O1400" i="1" s="1"/>
  <c r="B1401" i="1"/>
  <c r="O1401" i="1" s="1"/>
  <c r="B1402" i="1"/>
  <c r="O1402" i="1" s="1"/>
  <c r="B1403" i="1"/>
  <c r="O1403" i="1" s="1"/>
  <c r="B1404" i="1"/>
  <c r="O1404" i="1" s="1"/>
  <c r="B1405" i="1"/>
  <c r="O1405" i="1" s="1"/>
  <c r="B1406" i="1"/>
  <c r="O1406" i="1" s="1"/>
  <c r="B1407" i="1"/>
  <c r="O1407" i="1" s="1"/>
  <c r="B1408" i="1"/>
  <c r="O1408" i="1" s="1"/>
  <c r="B1409" i="1"/>
  <c r="O1409" i="1" s="1"/>
  <c r="B1410" i="1"/>
  <c r="O1410" i="1" s="1"/>
  <c r="B1411" i="1"/>
  <c r="O1411" i="1" s="1"/>
  <c r="B1412" i="1"/>
  <c r="O1412" i="1" s="1"/>
  <c r="B1413" i="1"/>
  <c r="O1413" i="1" s="1"/>
  <c r="B1414" i="1"/>
  <c r="O1414" i="1" s="1"/>
  <c r="B1415" i="1"/>
  <c r="O1415" i="1" s="1"/>
  <c r="B1416" i="1"/>
  <c r="O1416" i="1" s="1"/>
  <c r="B1417" i="1"/>
  <c r="O1417" i="1" s="1"/>
  <c r="B1418" i="1"/>
  <c r="O1418" i="1" s="1"/>
  <c r="B1419" i="1"/>
  <c r="O1419" i="1" s="1"/>
  <c r="B1420" i="1"/>
  <c r="O1420" i="1" s="1"/>
  <c r="B1421" i="1"/>
  <c r="O1421" i="1" s="1"/>
  <c r="B1422" i="1"/>
  <c r="O1422" i="1" s="1"/>
  <c r="B1423" i="1"/>
  <c r="O1423" i="1" s="1"/>
  <c r="B1424" i="1"/>
  <c r="O1424" i="1" s="1"/>
  <c r="B1425" i="1"/>
  <c r="O1425" i="1" s="1"/>
  <c r="B1426" i="1"/>
  <c r="O1426" i="1" s="1"/>
  <c r="B1427" i="1"/>
  <c r="O1427" i="1" s="1"/>
  <c r="B1428" i="1"/>
  <c r="O1428" i="1" s="1"/>
  <c r="B1429" i="1"/>
  <c r="O1429" i="1" s="1"/>
  <c r="B1430" i="1"/>
  <c r="O1430" i="1" s="1"/>
  <c r="B1431" i="1"/>
  <c r="O1431" i="1" s="1"/>
  <c r="B1432" i="1"/>
  <c r="O1432" i="1" s="1"/>
  <c r="B1433" i="1"/>
  <c r="O1433" i="1" s="1"/>
  <c r="B1434" i="1"/>
  <c r="O1434" i="1" s="1"/>
  <c r="B1435" i="1"/>
  <c r="O1435" i="1" s="1"/>
  <c r="B1436" i="1"/>
  <c r="O1436" i="1" s="1"/>
  <c r="B1437" i="1"/>
  <c r="O1437" i="1" s="1"/>
  <c r="B1438" i="1"/>
  <c r="O1438" i="1" s="1"/>
  <c r="B1439" i="1"/>
  <c r="O1439" i="1" s="1"/>
  <c r="B1440" i="1"/>
  <c r="O1440" i="1" s="1"/>
  <c r="B1441" i="1"/>
  <c r="O1441" i="1" s="1"/>
  <c r="B1442" i="1"/>
  <c r="O1442" i="1" s="1"/>
  <c r="B1443" i="1"/>
  <c r="O1443" i="1" s="1"/>
  <c r="B1444" i="1"/>
  <c r="O1444" i="1" s="1"/>
  <c r="B1445" i="1"/>
  <c r="O1445" i="1" s="1"/>
  <c r="B1446" i="1"/>
  <c r="O1446" i="1" s="1"/>
  <c r="B1447" i="1"/>
  <c r="O1447" i="1" s="1"/>
  <c r="B1448" i="1"/>
  <c r="O1448" i="1" s="1"/>
  <c r="B1449" i="1"/>
  <c r="O1449" i="1" s="1"/>
  <c r="B1450" i="1"/>
  <c r="O1450" i="1" s="1"/>
  <c r="B1451" i="1"/>
  <c r="O1451" i="1" s="1"/>
  <c r="B1452" i="1"/>
  <c r="O1452" i="1" s="1"/>
  <c r="B1453" i="1"/>
  <c r="O1453" i="1" s="1"/>
  <c r="B1454" i="1"/>
  <c r="O1454" i="1" s="1"/>
  <c r="B1455" i="1"/>
  <c r="O1455" i="1" s="1"/>
  <c r="B1456" i="1"/>
  <c r="O1456" i="1" s="1"/>
  <c r="B1457" i="1"/>
  <c r="O1457" i="1" s="1"/>
  <c r="B1458" i="1"/>
  <c r="O1458" i="1" s="1"/>
  <c r="B1459" i="1"/>
  <c r="O1459" i="1" s="1"/>
  <c r="B1460" i="1"/>
  <c r="O1460" i="1" s="1"/>
  <c r="B1461" i="1"/>
  <c r="O1461" i="1" s="1"/>
  <c r="B1462" i="1"/>
  <c r="O1462" i="1" s="1"/>
  <c r="B1463" i="1"/>
  <c r="O1463" i="1" s="1"/>
  <c r="B1464" i="1"/>
  <c r="O1464" i="1" s="1"/>
  <c r="B1465" i="1"/>
  <c r="O1465" i="1" s="1"/>
  <c r="B1466" i="1"/>
  <c r="O1466" i="1" s="1"/>
  <c r="B1467" i="1"/>
  <c r="O1467" i="1" s="1"/>
  <c r="B1468" i="1"/>
  <c r="O1468" i="1" s="1"/>
  <c r="B1469" i="1"/>
  <c r="O1469" i="1" s="1"/>
  <c r="B1470" i="1"/>
  <c r="O1470" i="1" s="1"/>
  <c r="B1471" i="1"/>
  <c r="O1471" i="1" s="1"/>
  <c r="B1472" i="1"/>
  <c r="O1472" i="1" s="1"/>
  <c r="B1473" i="1"/>
  <c r="O1473" i="1" s="1"/>
  <c r="B1474" i="1"/>
  <c r="O1474" i="1" s="1"/>
  <c r="B1475" i="1"/>
  <c r="O1475" i="1" s="1"/>
  <c r="B1476" i="1"/>
  <c r="O1476" i="1" s="1"/>
  <c r="B1477" i="1"/>
  <c r="O1477" i="1" s="1"/>
  <c r="B1478" i="1"/>
  <c r="O1478" i="1" s="1"/>
  <c r="B1479" i="1"/>
  <c r="O1479" i="1" s="1"/>
  <c r="B1480" i="1"/>
  <c r="O1480" i="1" s="1"/>
  <c r="B1481" i="1"/>
  <c r="O1481" i="1" s="1"/>
  <c r="B1482" i="1"/>
  <c r="O1482" i="1" s="1"/>
  <c r="B1483" i="1"/>
  <c r="O1483" i="1" s="1"/>
  <c r="B1484" i="1"/>
  <c r="O1484" i="1" s="1"/>
  <c r="B1485" i="1"/>
  <c r="O1485" i="1" s="1"/>
  <c r="B1486" i="1"/>
  <c r="O1486" i="1" s="1"/>
  <c r="B1487" i="1"/>
  <c r="O1487" i="1" s="1"/>
  <c r="B1488" i="1"/>
  <c r="O1488" i="1" s="1"/>
  <c r="B1489" i="1"/>
  <c r="O1489" i="1" s="1"/>
  <c r="B1490" i="1"/>
  <c r="O1490" i="1" s="1"/>
  <c r="B1491" i="1"/>
  <c r="O1491" i="1" s="1"/>
  <c r="B1492" i="1"/>
  <c r="O1492" i="1" s="1"/>
  <c r="B1493" i="1"/>
  <c r="O1493" i="1" s="1"/>
  <c r="B1494" i="1"/>
  <c r="O1494" i="1" s="1"/>
  <c r="B1495" i="1"/>
  <c r="O1495" i="1" s="1"/>
  <c r="B1496" i="1"/>
  <c r="O1496" i="1" s="1"/>
  <c r="B1497" i="1"/>
  <c r="O1497" i="1" s="1"/>
  <c r="B1498" i="1"/>
  <c r="O1498" i="1" s="1"/>
  <c r="B1499" i="1"/>
  <c r="O1499" i="1" s="1"/>
  <c r="B1500" i="1"/>
  <c r="O1500" i="1" s="1"/>
  <c r="B1501" i="1"/>
  <c r="O1501" i="1" s="1"/>
  <c r="B1502" i="1"/>
  <c r="O1502" i="1" s="1"/>
  <c r="B1503" i="1"/>
  <c r="O1503" i="1" s="1"/>
  <c r="B1504" i="1"/>
  <c r="O1504" i="1" s="1"/>
  <c r="B1505" i="1"/>
  <c r="O1505" i="1" s="1"/>
  <c r="B1506" i="1"/>
  <c r="O1506" i="1" s="1"/>
  <c r="B1507" i="1"/>
  <c r="O1507" i="1" s="1"/>
  <c r="B1508" i="1"/>
  <c r="O1508" i="1" s="1"/>
  <c r="B1509" i="1"/>
  <c r="O1509" i="1" s="1"/>
  <c r="B1510" i="1"/>
  <c r="O1510" i="1" s="1"/>
  <c r="B1511" i="1"/>
  <c r="O1511" i="1" s="1"/>
  <c r="B1512" i="1"/>
  <c r="O1512" i="1" s="1"/>
  <c r="B1513" i="1"/>
  <c r="O1513" i="1" s="1"/>
  <c r="B1514" i="1"/>
  <c r="O1514" i="1" s="1"/>
  <c r="B1515" i="1"/>
  <c r="O1515" i="1" s="1"/>
  <c r="B1516" i="1"/>
  <c r="O1516" i="1" s="1"/>
  <c r="B1517" i="1"/>
  <c r="O1517" i="1" s="1"/>
  <c r="B1518" i="1"/>
  <c r="O1518" i="1" s="1"/>
  <c r="B1519" i="1"/>
  <c r="O1519" i="1" s="1"/>
  <c r="B1520" i="1"/>
  <c r="O1520" i="1" s="1"/>
  <c r="B1521" i="1"/>
  <c r="O1521" i="1" s="1"/>
  <c r="B1522" i="1"/>
  <c r="O1522" i="1" s="1"/>
  <c r="B1523" i="1"/>
  <c r="O1523" i="1" s="1"/>
  <c r="B1524" i="1"/>
  <c r="O1524" i="1" s="1"/>
  <c r="B1525" i="1"/>
  <c r="O1525" i="1" s="1"/>
  <c r="B1526" i="1"/>
  <c r="O1526" i="1" s="1"/>
  <c r="B1527" i="1"/>
  <c r="O1527" i="1" s="1"/>
  <c r="B1528" i="1"/>
  <c r="O1528" i="1" s="1"/>
  <c r="B1529" i="1"/>
  <c r="O1529" i="1" s="1"/>
  <c r="B1530" i="1"/>
  <c r="O1530" i="1" s="1"/>
  <c r="B1531" i="1"/>
  <c r="O1531" i="1" s="1"/>
  <c r="B1532" i="1"/>
  <c r="O1532" i="1" s="1"/>
  <c r="B1533" i="1"/>
  <c r="O1533" i="1" s="1"/>
  <c r="B1534" i="1"/>
  <c r="O1534" i="1" s="1"/>
  <c r="B1535" i="1"/>
  <c r="O1535" i="1" s="1"/>
  <c r="B1536" i="1"/>
  <c r="O1536" i="1" s="1"/>
  <c r="B1537" i="1"/>
  <c r="O1537" i="1" s="1"/>
  <c r="B1538" i="1"/>
  <c r="O1538" i="1" s="1"/>
  <c r="B1539" i="1"/>
  <c r="O1539" i="1" s="1"/>
  <c r="B1540" i="1"/>
  <c r="O1540" i="1" s="1"/>
  <c r="B1541" i="1"/>
  <c r="O1541" i="1" s="1"/>
  <c r="B1542" i="1"/>
  <c r="O1542" i="1" s="1"/>
  <c r="B1543" i="1"/>
  <c r="O1543" i="1" s="1"/>
  <c r="B1544" i="1"/>
  <c r="O1544" i="1" s="1"/>
  <c r="B1545" i="1"/>
  <c r="O1545" i="1" s="1"/>
  <c r="B1546" i="1"/>
  <c r="O1546" i="1" s="1"/>
  <c r="B1547" i="1"/>
  <c r="O1547" i="1" s="1"/>
  <c r="B1548" i="1"/>
  <c r="O1548" i="1" s="1"/>
  <c r="B1549" i="1"/>
  <c r="O1549" i="1" s="1"/>
  <c r="B1550" i="1"/>
  <c r="O1550" i="1" s="1"/>
  <c r="B1551" i="1"/>
  <c r="O1551" i="1" s="1"/>
  <c r="B1552" i="1"/>
  <c r="O1552" i="1" s="1"/>
  <c r="B1553" i="1"/>
  <c r="O1553" i="1" s="1"/>
  <c r="B1554" i="1"/>
  <c r="O1554" i="1" s="1"/>
  <c r="B1555" i="1"/>
  <c r="O1555" i="1" s="1"/>
  <c r="B1556" i="1"/>
  <c r="O1556" i="1" s="1"/>
  <c r="B1557" i="1"/>
  <c r="O1557" i="1" s="1"/>
  <c r="B1558" i="1"/>
  <c r="O1558" i="1" s="1"/>
  <c r="B1559" i="1"/>
  <c r="O1559" i="1" s="1"/>
  <c r="B1560" i="1"/>
  <c r="O1560" i="1" s="1"/>
  <c r="B1561" i="1"/>
  <c r="O1561" i="1" s="1"/>
  <c r="B1562" i="1"/>
  <c r="O1562" i="1" s="1"/>
  <c r="B1563" i="1"/>
  <c r="O1563" i="1" s="1"/>
  <c r="B1564" i="1"/>
  <c r="O1564" i="1" s="1"/>
  <c r="B1565" i="1"/>
  <c r="O1565" i="1" s="1"/>
  <c r="B1566" i="1"/>
  <c r="O1566" i="1" s="1"/>
  <c r="B1567" i="1"/>
  <c r="O1567" i="1" s="1"/>
  <c r="B1568" i="1"/>
  <c r="O1568" i="1" s="1"/>
  <c r="B1569" i="1"/>
  <c r="O1569" i="1" s="1"/>
  <c r="B1570" i="1"/>
  <c r="O1570" i="1" s="1"/>
  <c r="B1571" i="1"/>
  <c r="O1571" i="1" s="1"/>
  <c r="B1572" i="1"/>
  <c r="O1572" i="1" s="1"/>
  <c r="B1573" i="1"/>
  <c r="O1573" i="1" s="1"/>
  <c r="B1574" i="1"/>
  <c r="O1574" i="1" s="1"/>
  <c r="B1575" i="1"/>
  <c r="O1575" i="1" s="1"/>
  <c r="B1576" i="1"/>
  <c r="O1576" i="1" s="1"/>
  <c r="B1577" i="1"/>
  <c r="O1577" i="1" s="1"/>
  <c r="B1578" i="1"/>
  <c r="O1578" i="1" s="1"/>
  <c r="B1579" i="1"/>
  <c r="O1579" i="1" s="1"/>
  <c r="B1580" i="1"/>
  <c r="O1580" i="1" s="1"/>
  <c r="B1581" i="1"/>
  <c r="O1581" i="1" s="1"/>
  <c r="B1582" i="1"/>
  <c r="O1582" i="1" s="1"/>
  <c r="B1583" i="1"/>
  <c r="O1583" i="1" s="1"/>
  <c r="B1584" i="1"/>
  <c r="O1584" i="1" s="1"/>
  <c r="B1585" i="1"/>
  <c r="O1585" i="1" s="1"/>
  <c r="B1586" i="1"/>
  <c r="O1586" i="1" s="1"/>
  <c r="B1587" i="1"/>
  <c r="O1587" i="1" s="1"/>
  <c r="B1588" i="1"/>
  <c r="O1588" i="1" s="1"/>
  <c r="B1589" i="1"/>
  <c r="O1589" i="1" s="1"/>
  <c r="B1590" i="1"/>
  <c r="O1590" i="1" s="1"/>
  <c r="B1591" i="1"/>
  <c r="O1591" i="1" s="1"/>
  <c r="B1592" i="1"/>
  <c r="O1592" i="1" s="1"/>
  <c r="B1593" i="1"/>
  <c r="O1593" i="1" s="1"/>
  <c r="B1594" i="1"/>
  <c r="O1594" i="1" s="1"/>
  <c r="B1595" i="1"/>
  <c r="O1595" i="1" s="1"/>
  <c r="B1596" i="1"/>
  <c r="O1596" i="1" s="1"/>
  <c r="B1597" i="1"/>
  <c r="O1597" i="1" s="1"/>
  <c r="B1598" i="1"/>
  <c r="O1598" i="1" s="1"/>
  <c r="B1599" i="1"/>
  <c r="O1599" i="1" s="1"/>
  <c r="B1600" i="1"/>
  <c r="O1600" i="1" s="1"/>
  <c r="B1601" i="1"/>
  <c r="O1601" i="1" s="1"/>
  <c r="B1602" i="1"/>
  <c r="O1602" i="1" s="1"/>
  <c r="B1603" i="1"/>
  <c r="O1603" i="1" s="1"/>
  <c r="B1604" i="1"/>
  <c r="O1604" i="1" s="1"/>
  <c r="B1605" i="1"/>
  <c r="O1605" i="1" s="1"/>
  <c r="B1606" i="1"/>
  <c r="O1606" i="1" s="1"/>
  <c r="B1607" i="1"/>
  <c r="O1607" i="1" s="1"/>
  <c r="B1608" i="1"/>
  <c r="O1608" i="1" s="1"/>
  <c r="B1609" i="1"/>
  <c r="O1609" i="1" s="1"/>
  <c r="B1610" i="1"/>
  <c r="O1610" i="1" s="1"/>
  <c r="B1611" i="1"/>
  <c r="O1611" i="1" s="1"/>
  <c r="B1612" i="1"/>
  <c r="O1612" i="1" s="1"/>
  <c r="B1613" i="1"/>
  <c r="O1613" i="1" s="1"/>
  <c r="B1614" i="1"/>
  <c r="O1614" i="1" s="1"/>
  <c r="B1615" i="1"/>
  <c r="O1615" i="1" s="1"/>
  <c r="B1616" i="1"/>
  <c r="O1616" i="1" s="1"/>
  <c r="B1617" i="1"/>
  <c r="O1617" i="1" s="1"/>
  <c r="B1618" i="1"/>
  <c r="O1618" i="1" s="1"/>
  <c r="B1619" i="1"/>
  <c r="O1619" i="1" s="1"/>
  <c r="B1620" i="1"/>
  <c r="O1620" i="1" s="1"/>
  <c r="B1621" i="1"/>
  <c r="O1621" i="1" s="1"/>
  <c r="B1622" i="1"/>
  <c r="O1622" i="1" s="1"/>
  <c r="B1623" i="1"/>
  <c r="O1623" i="1" s="1"/>
  <c r="B1624" i="1"/>
  <c r="O1624" i="1" s="1"/>
  <c r="B1625" i="1"/>
  <c r="O1625" i="1" s="1"/>
  <c r="B1626" i="1"/>
  <c r="O1626" i="1" s="1"/>
  <c r="B1627" i="1"/>
  <c r="O1627" i="1" s="1"/>
  <c r="B1628" i="1"/>
  <c r="O1628" i="1" s="1"/>
  <c r="B1629" i="1"/>
  <c r="O1629" i="1" s="1"/>
  <c r="B1630" i="1"/>
  <c r="O1630" i="1" s="1"/>
  <c r="B1631" i="1"/>
  <c r="O1631" i="1" s="1"/>
  <c r="B1632" i="1"/>
  <c r="O1632" i="1" s="1"/>
  <c r="B1633" i="1"/>
  <c r="O1633" i="1" s="1"/>
  <c r="B1634" i="1"/>
  <c r="O1634" i="1" s="1"/>
  <c r="B1635" i="1"/>
  <c r="O1635" i="1" s="1"/>
  <c r="B1636" i="1"/>
  <c r="O1636" i="1" s="1"/>
  <c r="B1637" i="1"/>
  <c r="O1637" i="1" s="1"/>
  <c r="B1638" i="1"/>
  <c r="O1638" i="1" s="1"/>
  <c r="B1639" i="1"/>
  <c r="O1639" i="1" s="1"/>
  <c r="B1640" i="1"/>
  <c r="O1640" i="1" s="1"/>
  <c r="B1641" i="1"/>
  <c r="O1641" i="1" s="1"/>
  <c r="B1642" i="1"/>
  <c r="O1642" i="1" s="1"/>
  <c r="B1643" i="1"/>
  <c r="O1643" i="1" s="1"/>
  <c r="B1644" i="1"/>
  <c r="O1644" i="1" s="1"/>
  <c r="B1645" i="1"/>
  <c r="O1645" i="1" s="1"/>
  <c r="B1646" i="1"/>
  <c r="O1646" i="1" s="1"/>
  <c r="B1647" i="1"/>
  <c r="O1647" i="1" s="1"/>
  <c r="B1648" i="1"/>
  <c r="O1648" i="1" s="1"/>
  <c r="B1649" i="1"/>
  <c r="O1649" i="1" s="1"/>
  <c r="B1650" i="1"/>
  <c r="O1650" i="1" s="1"/>
  <c r="B1651" i="1"/>
  <c r="O1651" i="1" s="1"/>
  <c r="B1652" i="1"/>
  <c r="O1652" i="1" s="1"/>
  <c r="B1653" i="1"/>
  <c r="O1653" i="1" s="1"/>
  <c r="B1654" i="1"/>
  <c r="O1654" i="1" s="1"/>
  <c r="B1655" i="1"/>
  <c r="O1655" i="1" s="1"/>
  <c r="B1656" i="1"/>
  <c r="O1656" i="1" s="1"/>
  <c r="B1657" i="1"/>
  <c r="O1657" i="1" s="1"/>
  <c r="B1658" i="1"/>
  <c r="O1658" i="1" s="1"/>
  <c r="B1659" i="1"/>
  <c r="O1659" i="1" s="1"/>
  <c r="B1660" i="1"/>
  <c r="O1660" i="1" s="1"/>
  <c r="B1661" i="1"/>
  <c r="O1661" i="1" s="1"/>
  <c r="B1662" i="1"/>
  <c r="O1662" i="1" s="1"/>
  <c r="B1663" i="1"/>
  <c r="O1663" i="1" s="1"/>
  <c r="B1664" i="1"/>
  <c r="O1664" i="1" s="1"/>
  <c r="B1665" i="1"/>
  <c r="O1665" i="1" s="1"/>
  <c r="B1666" i="1"/>
  <c r="O1666" i="1" s="1"/>
  <c r="B1667" i="1"/>
  <c r="O1667" i="1" s="1"/>
  <c r="B1668" i="1"/>
  <c r="O1668" i="1" s="1"/>
  <c r="B1669" i="1"/>
  <c r="O1669" i="1" s="1"/>
  <c r="B1670" i="1"/>
  <c r="O1670" i="1" s="1"/>
  <c r="B1671" i="1"/>
  <c r="O1671" i="1" s="1"/>
  <c r="B1672" i="1"/>
  <c r="O1672" i="1" s="1"/>
  <c r="B1673" i="1"/>
  <c r="O1673" i="1" s="1"/>
  <c r="B1674" i="1"/>
  <c r="O1674" i="1" s="1"/>
  <c r="B1675" i="1"/>
  <c r="O1675" i="1" s="1"/>
  <c r="B1676" i="1"/>
  <c r="O1676" i="1" s="1"/>
  <c r="B1677" i="1"/>
  <c r="O1677" i="1" s="1"/>
  <c r="B1678" i="1"/>
  <c r="O1678" i="1" s="1"/>
  <c r="B1679" i="1"/>
  <c r="O1679" i="1" s="1"/>
  <c r="B1680" i="1"/>
  <c r="O1680" i="1" s="1"/>
  <c r="B1681" i="1"/>
  <c r="O1681" i="1" s="1"/>
  <c r="B1682" i="1"/>
  <c r="O1682" i="1" s="1"/>
  <c r="B1683" i="1"/>
  <c r="O1683" i="1" s="1"/>
  <c r="B1684" i="1"/>
  <c r="O1684" i="1" s="1"/>
  <c r="B1685" i="1"/>
  <c r="O1685" i="1" s="1"/>
  <c r="B1686" i="1"/>
  <c r="O1686" i="1" s="1"/>
  <c r="B1687" i="1"/>
  <c r="O1687" i="1" s="1"/>
  <c r="B1688" i="1"/>
  <c r="O1688" i="1" s="1"/>
  <c r="B1689" i="1"/>
  <c r="O1689" i="1" s="1"/>
  <c r="B1690" i="1"/>
  <c r="O1690" i="1" s="1"/>
  <c r="B1691" i="1"/>
  <c r="O1691" i="1" s="1"/>
  <c r="B1692" i="1"/>
  <c r="O1692" i="1" s="1"/>
  <c r="B1693" i="1"/>
  <c r="O1693" i="1" s="1"/>
  <c r="B1694" i="1"/>
  <c r="O1694" i="1" s="1"/>
  <c r="B1695" i="1"/>
  <c r="O1695" i="1" s="1"/>
  <c r="B1696" i="1"/>
  <c r="O1696" i="1" s="1"/>
  <c r="B1697" i="1"/>
  <c r="O1697" i="1" s="1"/>
  <c r="B1698" i="1"/>
  <c r="O1698" i="1" s="1"/>
  <c r="B1699" i="1"/>
  <c r="O1699" i="1" s="1"/>
  <c r="B1700" i="1"/>
  <c r="O1700" i="1" s="1"/>
  <c r="B1701" i="1"/>
  <c r="O1701" i="1" s="1"/>
  <c r="B1702" i="1"/>
  <c r="O1702" i="1" s="1"/>
  <c r="B1703" i="1"/>
  <c r="O1703" i="1" s="1"/>
  <c r="B1704" i="1"/>
  <c r="O1704" i="1" s="1"/>
  <c r="B1705" i="1"/>
  <c r="O1705" i="1" s="1"/>
  <c r="B1706" i="1"/>
  <c r="O1706" i="1" s="1"/>
  <c r="B1707" i="1"/>
  <c r="O1707" i="1" s="1"/>
  <c r="B1708" i="1"/>
  <c r="O1708" i="1" s="1"/>
  <c r="B1709" i="1"/>
  <c r="O1709" i="1" s="1"/>
  <c r="B1710" i="1"/>
  <c r="O1710" i="1" s="1"/>
  <c r="B1711" i="1"/>
  <c r="O1711" i="1" s="1"/>
  <c r="B1712" i="1"/>
  <c r="O1712" i="1" s="1"/>
  <c r="B1713" i="1"/>
  <c r="O1713" i="1" s="1"/>
  <c r="B1714" i="1"/>
  <c r="O1714" i="1" s="1"/>
  <c r="B1715" i="1"/>
  <c r="O1715" i="1" s="1"/>
  <c r="B1716" i="1"/>
  <c r="O1716" i="1" s="1"/>
  <c r="B1717" i="1"/>
  <c r="O1717" i="1" s="1"/>
  <c r="B1718" i="1"/>
  <c r="O1718" i="1" s="1"/>
  <c r="B1719" i="1"/>
  <c r="O1719" i="1" s="1"/>
  <c r="B1720" i="1"/>
  <c r="O1720" i="1" s="1"/>
  <c r="B1721" i="1"/>
  <c r="O1721" i="1" s="1"/>
  <c r="B1722" i="1"/>
  <c r="O1722" i="1" s="1"/>
  <c r="B1723" i="1"/>
  <c r="O1723" i="1" s="1"/>
  <c r="B1724" i="1"/>
  <c r="O1724" i="1" s="1"/>
  <c r="B1725" i="1"/>
  <c r="O1725" i="1" s="1"/>
  <c r="B1726" i="1"/>
  <c r="O1726" i="1" s="1"/>
  <c r="B1727" i="1"/>
  <c r="O1727" i="1" s="1"/>
  <c r="B1728" i="1"/>
  <c r="O1728" i="1" s="1"/>
  <c r="B1729" i="1"/>
  <c r="O1729" i="1" s="1"/>
  <c r="B1730" i="1"/>
  <c r="O1730" i="1" s="1"/>
  <c r="B1731" i="1"/>
  <c r="O1731" i="1" s="1"/>
  <c r="B1732" i="1"/>
  <c r="O1732" i="1" s="1"/>
  <c r="B1733" i="1"/>
  <c r="O1733" i="1" s="1"/>
  <c r="B1734" i="1"/>
  <c r="O1734" i="1" s="1"/>
  <c r="B1735" i="1"/>
  <c r="O1735" i="1" s="1"/>
  <c r="B1736" i="1"/>
  <c r="O1736" i="1" s="1"/>
  <c r="B1737" i="1"/>
  <c r="O1737" i="1" s="1"/>
  <c r="B1738" i="1"/>
  <c r="O1738" i="1" s="1"/>
  <c r="B1739" i="1"/>
  <c r="O1739" i="1" s="1"/>
  <c r="B1740" i="1"/>
  <c r="O1740" i="1" s="1"/>
  <c r="B1741" i="1"/>
  <c r="O1741" i="1" s="1"/>
  <c r="B1742" i="1"/>
  <c r="O1742" i="1" s="1"/>
  <c r="B1743" i="1"/>
  <c r="O1743" i="1" s="1"/>
  <c r="B1744" i="1"/>
  <c r="O1744" i="1" s="1"/>
  <c r="B1745" i="1"/>
  <c r="O1745" i="1" s="1"/>
  <c r="B1746" i="1"/>
  <c r="O1746" i="1" s="1"/>
  <c r="B1747" i="1"/>
  <c r="O1747" i="1" s="1"/>
  <c r="B1748" i="1"/>
  <c r="O1748" i="1" s="1"/>
  <c r="B1749" i="1"/>
  <c r="O1749" i="1" s="1"/>
  <c r="B1750" i="1"/>
  <c r="O1750" i="1" s="1"/>
  <c r="B1751" i="1"/>
  <c r="O1751" i="1" s="1"/>
  <c r="B1752" i="1"/>
  <c r="O1752" i="1" s="1"/>
  <c r="B1753" i="1"/>
  <c r="O1753" i="1" s="1"/>
  <c r="B1754" i="1"/>
  <c r="O1754" i="1" s="1"/>
  <c r="B1755" i="1"/>
  <c r="O1755" i="1" s="1"/>
  <c r="B1756" i="1"/>
  <c r="O1756" i="1" s="1"/>
  <c r="B1757" i="1"/>
  <c r="O1757" i="1" s="1"/>
  <c r="B1758" i="1"/>
  <c r="O1758" i="1" s="1"/>
  <c r="B1759" i="1"/>
  <c r="O1759" i="1" s="1"/>
  <c r="B1760" i="1"/>
  <c r="O1760" i="1" s="1"/>
  <c r="B1761" i="1"/>
  <c r="O1761" i="1" s="1"/>
  <c r="B1762" i="1"/>
  <c r="O1762" i="1" s="1"/>
  <c r="B1763" i="1"/>
  <c r="O1763" i="1" s="1"/>
  <c r="B1764" i="1"/>
  <c r="O1764" i="1" s="1"/>
  <c r="B1765" i="1"/>
  <c r="O1765" i="1" s="1"/>
  <c r="B1766" i="1"/>
  <c r="O1766" i="1" s="1"/>
  <c r="B1767" i="1"/>
  <c r="O1767" i="1" s="1"/>
  <c r="B1768" i="1"/>
  <c r="O1768" i="1" s="1"/>
  <c r="B1769" i="1"/>
  <c r="O1769" i="1" s="1"/>
  <c r="B1770" i="1"/>
  <c r="O1770" i="1" s="1"/>
  <c r="B1771" i="1"/>
  <c r="O1771" i="1" s="1"/>
  <c r="B1772" i="1"/>
  <c r="O1772" i="1" s="1"/>
  <c r="B1773" i="1"/>
  <c r="O1773" i="1" s="1"/>
  <c r="B1774" i="1"/>
  <c r="O1774" i="1" s="1"/>
  <c r="B1775" i="1"/>
  <c r="O1775" i="1" s="1"/>
  <c r="B1776" i="1"/>
  <c r="O1776" i="1" s="1"/>
  <c r="B1777" i="1"/>
  <c r="O1777" i="1" s="1"/>
  <c r="B1778" i="1"/>
  <c r="O1778" i="1" s="1"/>
  <c r="B1779" i="1"/>
  <c r="O1779" i="1" s="1"/>
  <c r="B1780" i="1"/>
  <c r="O1780" i="1" s="1"/>
  <c r="B1781" i="1"/>
  <c r="O1781" i="1" s="1"/>
  <c r="B1782" i="1"/>
  <c r="O1782" i="1" s="1"/>
  <c r="B1783" i="1"/>
  <c r="O1783" i="1" s="1"/>
  <c r="B1784" i="1"/>
  <c r="O1784" i="1" s="1"/>
  <c r="B1785" i="1"/>
  <c r="O1785" i="1" s="1"/>
  <c r="B1786" i="1"/>
  <c r="O1786" i="1" s="1"/>
  <c r="B1787" i="1"/>
  <c r="O1787" i="1" s="1"/>
  <c r="B1788" i="1"/>
  <c r="O1788" i="1" s="1"/>
  <c r="B1789" i="1"/>
  <c r="O1789" i="1" s="1"/>
  <c r="B1790" i="1"/>
  <c r="O1790" i="1" s="1"/>
  <c r="B1791" i="1"/>
  <c r="O1791" i="1" s="1"/>
  <c r="B1792" i="1"/>
  <c r="O1792" i="1" s="1"/>
  <c r="B1793" i="1"/>
  <c r="O1793" i="1" s="1"/>
  <c r="B1794" i="1"/>
  <c r="O1794" i="1" s="1"/>
  <c r="B1795" i="1"/>
  <c r="O1795" i="1" s="1"/>
  <c r="B1796" i="1"/>
  <c r="O1796" i="1" s="1"/>
  <c r="B1797" i="1"/>
  <c r="O1797" i="1" s="1"/>
  <c r="B1798" i="1"/>
  <c r="O1798" i="1" s="1"/>
  <c r="B1799" i="1"/>
  <c r="O1799" i="1" s="1"/>
  <c r="B1800" i="1"/>
  <c r="O1800" i="1" s="1"/>
  <c r="B1801" i="1"/>
  <c r="O1801" i="1" s="1"/>
  <c r="B1802" i="1"/>
  <c r="O1802" i="1" s="1"/>
  <c r="B1803" i="1"/>
  <c r="O1803" i="1" s="1"/>
  <c r="B1804" i="1"/>
  <c r="O1804" i="1" s="1"/>
  <c r="B1805" i="1"/>
  <c r="O1805" i="1" s="1"/>
  <c r="B1806" i="1"/>
  <c r="O1806" i="1" s="1"/>
  <c r="B1807" i="1"/>
  <c r="O1807" i="1" s="1"/>
  <c r="B1808" i="1"/>
  <c r="O1808" i="1" s="1"/>
  <c r="B1809" i="1"/>
  <c r="O1809" i="1" s="1"/>
  <c r="B1810" i="1"/>
  <c r="O1810" i="1" s="1"/>
  <c r="B1811" i="1"/>
  <c r="O1811" i="1" s="1"/>
  <c r="B1812" i="1"/>
  <c r="O1812" i="1" s="1"/>
  <c r="B1813" i="1"/>
  <c r="O1813" i="1" s="1"/>
  <c r="B1814" i="1"/>
  <c r="O1814" i="1" s="1"/>
  <c r="B1815" i="1"/>
  <c r="O1815" i="1" s="1"/>
  <c r="B1816" i="1"/>
  <c r="O1816" i="1" s="1"/>
  <c r="B1817" i="1"/>
  <c r="O1817" i="1" s="1"/>
  <c r="B1818" i="1"/>
  <c r="O1818" i="1" s="1"/>
  <c r="B1819" i="1"/>
  <c r="O1819" i="1" s="1"/>
  <c r="B1820" i="1"/>
  <c r="O1820" i="1" s="1"/>
  <c r="B1821" i="1"/>
  <c r="O1821" i="1" s="1"/>
  <c r="B1822" i="1"/>
  <c r="O1822" i="1" s="1"/>
  <c r="B1823" i="1"/>
  <c r="O1823" i="1" s="1"/>
  <c r="B1824" i="1"/>
  <c r="O1824" i="1" s="1"/>
  <c r="B1825" i="1"/>
  <c r="O1825" i="1" s="1"/>
  <c r="B1826" i="1"/>
  <c r="O1826" i="1" s="1"/>
  <c r="B1827" i="1"/>
  <c r="O1827" i="1" s="1"/>
  <c r="B1828" i="1"/>
  <c r="O1828" i="1" s="1"/>
  <c r="B1829" i="1"/>
  <c r="O1829" i="1" s="1"/>
  <c r="B1830" i="1"/>
  <c r="O1830" i="1" s="1"/>
  <c r="B1831" i="1"/>
  <c r="O1831" i="1" s="1"/>
  <c r="B1832" i="1"/>
  <c r="O1832" i="1" s="1"/>
  <c r="B1833" i="1"/>
  <c r="O1833" i="1" s="1"/>
  <c r="B1834" i="1"/>
  <c r="O1834" i="1" s="1"/>
  <c r="B1835" i="1"/>
  <c r="O1835" i="1" s="1"/>
  <c r="B1836" i="1"/>
  <c r="O1836" i="1" s="1"/>
  <c r="B1837" i="1"/>
  <c r="O1837" i="1" s="1"/>
  <c r="B1838" i="1"/>
  <c r="O1838" i="1" s="1"/>
  <c r="B1839" i="1"/>
  <c r="O1839" i="1" s="1"/>
  <c r="B1840" i="1"/>
  <c r="O1840" i="1" s="1"/>
  <c r="B1841" i="1"/>
  <c r="O1841" i="1" s="1"/>
  <c r="B1842" i="1"/>
  <c r="O1842" i="1" s="1"/>
  <c r="B1843" i="1"/>
  <c r="O1843" i="1" s="1"/>
  <c r="B1844" i="1"/>
  <c r="O1844" i="1" s="1"/>
  <c r="B1845" i="1"/>
  <c r="O1845" i="1" s="1"/>
  <c r="B1846" i="1"/>
  <c r="O1846" i="1" s="1"/>
  <c r="B1847" i="1"/>
  <c r="O1847" i="1" s="1"/>
  <c r="B1848" i="1"/>
  <c r="O1848" i="1" s="1"/>
  <c r="B1849" i="1"/>
  <c r="O1849" i="1" s="1"/>
  <c r="B1850" i="1"/>
  <c r="O1850" i="1" s="1"/>
  <c r="B1851" i="1"/>
  <c r="O1851" i="1" s="1"/>
  <c r="B1852" i="1"/>
  <c r="O1852" i="1" s="1"/>
  <c r="B1853" i="1"/>
  <c r="O1853" i="1" s="1"/>
  <c r="B1854" i="1"/>
  <c r="O1854" i="1" s="1"/>
  <c r="B1855" i="1"/>
  <c r="O1855" i="1" s="1"/>
  <c r="B1856" i="1"/>
  <c r="O1856" i="1" s="1"/>
  <c r="B1857" i="1"/>
  <c r="O1857" i="1" s="1"/>
  <c r="B1858" i="1"/>
  <c r="O1858" i="1" s="1"/>
  <c r="B1859" i="1"/>
  <c r="O1859" i="1" s="1"/>
  <c r="B1860" i="1"/>
  <c r="O1860" i="1" s="1"/>
  <c r="B1861" i="1"/>
  <c r="O1861" i="1" s="1"/>
  <c r="B1862" i="1"/>
  <c r="O1862" i="1" s="1"/>
  <c r="B1863" i="1"/>
  <c r="O1863" i="1" s="1"/>
  <c r="B1864" i="1"/>
  <c r="O1864" i="1" s="1"/>
  <c r="B1865" i="1"/>
  <c r="O1865" i="1" s="1"/>
  <c r="B1866" i="1"/>
  <c r="O1866" i="1" s="1"/>
  <c r="B1867" i="1"/>
  <c r="O1867" i="1" s="1"/>
  <c r="B1868" i="1"/>
  <c r="O1868" i="1" s="1"/>
  <c r="B1869" i="1"/>
  <c r="O1869" i="1" s="1"/>
  <c r="B1870" i="1"/>
  <c r="O1870" i="1" s="1"/>
  <c r="B1871" i="1"/>
  <c r="O1871" i="1" s="1"/>
  <c r="B1872" i="1"/>
  <c r="O1872" i="1" s="1"/>
  <c r="B1873" i="1"/>
  <c r="O1873" i="1" s="1"/>
  <c r="B1874" i="1"/>
  <c r="O1874" i="1" s="1"/>
  <c r="B1875" i="1"/>
  <c r="O1875" i="1" s="1"/>
  <c r="B1876" i="1"/>
  <c r="O1876" i="1" s="1"/>
  <c r="B1877" i="1"/>
  <c r="O1877" i="1" s="1"/>
  <c r="B1878" i="1"/>
  <c r="O1878" i="1" s="1"/>
  <c r="B1879" i="1"/>
  <c r="O1879" i="1" s="1"/>
  <c r="B1880" i="1"/>
  <c r="O1880" i="1" s="1"/>
  <c r="B1881" i="1"/>
  <c r="O1881" i="1" s="1"/>
  <c r="B1882" i="1"/>
  <c r="O1882" i="1" s="1"/>
  <c r="B1883" i="1"/>
  <c r="O1883" i="1" s="1"/>
  <c r="B1884" i="1"/>
  <c r="O1884" i="1" s="1"/>
  <c r="B1885" i="1"/>
  <c r="O1885" i="1" s="1"/>
  <c r="B1886" i="1"/>
  <c r="O1886" i="1" s="1"/>
  <c r="B1887" i="1"/>
  <c r="O1887" i="1" s="1"/>
  <c r="B1888" i="1"/>
  <c r="O1888" i="1" s="1"/>
  <c r="B1889" i="1"/>
  <c r="O1889" i="1" s="1"/>
  <c r="B1890" i="1"/>
  <c r="O1890" i="1" s="1"/>
  <c r="B1891" i="1"/>
  <c r="O1891" i="1" s="1"/>
  <c r="B1892" i="1"/>
  <c r="O1892" i="1" s="1"/>
  <c r="B1893" i="1"/>
  <c r="O1893" i="1" s="1"/>
  <c r="B1894" i="1"/>
  <c r="O1894" i="1" s="1"/>
  <c r="B1895" i="1"/>
  <c r="O1895" i="1" s="1"/>
  <c r="B1896" i="1"/>
  <c r="O1896" i="1" s="1"/>
  <c r="B1897" i="1"/>
  <c r="O1897" i="1" s="1"/>
  <c r="B1898" i="1"/>
  <c r="O1898" i="1" s="1"/>
  <c r="B1899" i="1"/>
  <c r="O1899" i="1" s="1"/>
  <c r="B1900" i="1"/>
  <c r="O1900" i="1" s="1"/>
  <c r="B1901" i="1"/>
  <c r="O1901" i="1" s="1"/>
  <c r="B1902" i="1"/>
  <c r="O1902" i="1" s="1"/>
  <c r="B1903" i="1"/>
  <c r="O1903" i="1" s="1"/>
  <c r="B1904" i="1"/>
  <c r="O1904" i="1" s="1"/>
  <c r="B1905" i="1"/>
  <c r="O1905" i="1" s="1"/>
  <c r="B1906" i="1"/>
  <c r="O1906" i="1" s="1"/>
  <c r="B1907" i="1"/>
  <c r="O1907" i="1" s="1"/>
  <c r="B1908" i="1"/>
  <c r="O1908" i="1" s="1"/>
  <c r="B1909" i="1"/>
  <c r="O1909" i="1" s="1"/>
  <c r="B1910" i="1"/>
  <c r="O1910" i="1" s="1"/>
  <c r="B1911" i="1"/>
  <c r="O1911" i="1" s="1"/>
  <c r="B1912" i="1"/>
  <c r="O1912" i="1" s="1"/>
  <c r="B1913" i="1"/>
  <c r="O1913" i="1" s="1"/>
  <c r="B1914" i="1"/>
  <c r="O1914" i="1" s="1"/>
  <c r="B1915" i="1"/>
  <c r="O1915" i="1" s="1"/>
  <c r="B1916" i="1"/>
  <c r="O1916" i="1" s="1"/>
  <c r="B1917" i="1"/>
  <c r="O1917" i="1" s="1"/>
  <c r="B1918" i="1"/>
  <c r="O1918" i="1" s="1"/>
  <c r="B1919" i="1"/>
  <c r="O1919" i="1" s="1"/>
  <c r="B1920" i="1"/>
  <c r="O1920" i="1" s="1"/>
  <c r="B1921" i="1"/>
  <c r="O1921" i="1" s="1"/>
  <c r="B1922" i="1"/>
  <c r="O1922" i="1" s="1"/>
  <c r="B1923" i="1"/>
  <c r="O1923" i="1" s="1"/>
  <c r="B1924" i="1"/>
  <c r="O1924" i="1" s="1"/>
  <c r="B1925" i="1"/>
  <c r="O1925" i="1" s="1"/>
  <c r="B1926" i="1"/>
  <c r="O1926" i="1" s="1"/>
  <c r="B1927" i="1"/>
  <c r="O1927" i="1" s="1"/>
  <c r="B1928" i="1"/>
  <c r="O1928" i="1" s="1"/>
  <c r="B1929" i="1"/>
  <c r="O1929" i="1" s="1"/>
  <c r="B1930" i="1"/>
  <c r="O1930" i="1" s="1"/>
  <c r="B1931" i="1"/>
  <c r="O1931" i="1" s="1"/>
  <c r="B1932" i="1"/>
  <c r="O1932" i="1" s="1"/>
  <c r="B1933" i="1"/>
  <c r="O1933" i="1" s="1"/>
  <c r="B1934" i="1"/>
  <c r="O1934" i="1" s="1"/>
  <c r="B1935" i="1"/>
  <c r="O1935" i="1" s="1"/>
  <c r="B1936" i="1"/>
  <c r="O1936" i="1" s="1"/>
  <c r="B1937" i="1"/>
  <c r="O1937" i="1" s="1"/>
  <c r="B1938" i="1"/>
  <c r="O1938" i="1" s="1"/>
  <c r="B1939" i="1"/>
  <c r="O1939" i="1" s="1"/>
  <c r="B1940" i="1"/>
  <c r="O1940" i="1" s="1"/>
  <c r="B1941" i="1"/>
  <c r="O1941" i="1" s="1"/>
  <c r="B1942" i="1"/>
  <c r="O1942" i="1" s="1"/>
  <c r="B1943" i="1"/>
  <c r="O1943" i="1" s="1"/>
  <c r="B1944" i="1"/>
  <c r="O1944" i="1" s="1"/>
  <c r="B1945" i="1"/>
  <c r="O1945" i="1" s="1"/>
  <c r="B1946" i="1"/>
  <c r="O1946" i="1" s="1"/>
  <c r="B1947" i="1"/>
  <c r="O1947" i="1" s="1"/>
  <c r="B1948" i="1"/>
  <c r="O1948" i="1" s="1"/>
  <c r="B1949" i="1"/>
  <c r="O1949" i="1" s="1"/>
  <c r="B1950" i="1"/>
  <c r="O1950" i="1" s="1"/>
  <c r="B1951" i="1"/>
  <c r="O1951" i="1" s="1"/>
  <c r="B1952" i="1"/>
  <c r="O1952" i="1" s="1"/>
  <c r="B1953" i="1"/>
  <c r="O1953" i="1" s="1"/>
  <c r="B1954" i="1"/>
  <c r="O1954" i="1" s="1"/>
  <c r="B1955" i="1"/>
  <c r="O1955" i="1" s="1"/>
  <c r="B1956" i="1"/>
  <c r="O1956" i="1" s="1"/>
  <c r="B1957" i="1"/>
  <c r="O1957" i="1" s="1"/>
  <c r="B1958" i="1"/>
  <c r="O1958" i="1" s="1"/>
  <c r="B1959" i="1"/>
  <c r="O1959" i="1" s="1"/>
  <c r="B1960" i="1"/>
  <c r="O1960" i="1" s="1"/>
  <c r="B1961" i="1"/>
  <c r="O1961" i="1" s="1"/>
  <c r="B1962" i="1"/>
  <c r="O1962" i="1" s="1"/>
  <c r="B1963" i="1"/>
  <c r="O1963" i="1" s="1"/>
  <c r="B1964" i="1"/>
  <c r="O1964" i="1" s="1"/>
  <c r="B1965" i="1"/>
  <c r="O1965" i="1" s="1"/>
  <c r="B1966" i="1"/>
  <c r="O1966" i="1" s="1"/>
  <c r="B1967" i="1"/>
  <c r="O1967" i="1" s="1"/>
  <c r="B1968" i="1"/>
  <c r="O1968" i="1" s="1"/>
  <c r="B1969" i="1"/>
  <c r="O1969" i="1" s="1"/>
  <c r="B1970" i="1"/>
  <c r="O1970" i="1" s="1"/>
  <c r="B1971" i="1"/>
  <c r="O1971" i="1" s="1"/>
  <c r="B1972" i="1"/>
  <c r="O1972" i="1" s="1"/>
  <c r="B1973" i="1"/>
  <c r="O1973" i="1" s="1"/>
  <c r="B1974" i="1"/>
  <c r="O1974" i="1" s="1"/>
  <c r="B1975" i="1"/>
  <c r="O1975" i="1" s="1"/>
  <c r="B1976" i="1"/>
  <c r="O1976" i="1" s="1"/>
  <c r="B1977" i="1"/>
  <c r="O1977" i="1" s="1"/>
  <c r="B1978" i="1"/>
  <c r="O1978" i="1" s="1"/>
  <c r="B1979" i="1"/>
  <c r="O1979" i="1" s="1"/>
  <c r="B1980" i="1"/>
  <c r="O1980" i="1" s="1"/>
  <c r="B1981" i="1"/>
  <c r="O1981" i="1" s="1"/>
  <c r="B1982" i="1"/>
  <c r="O1982" i="1" s="1"/>
  <c r="B1983" i="1"/>
  <c r="O1983" i="1" s="1"/>
  <c r="B1984" i="1"/>
  <c r="O1984" i="1" s="1"/>
  <c r="B1985" i="1"/>
  <c r="O1985" i="1" s="1"/>
  <c r="B1986" i="1"/>
  <c r="O1986" i="1" s="1"/>
  <c r="B1987" i="1"/>
  <c r="O1987" i="1" s="1"/>
  <c r="B1988" i="1"/>
  <c r="O1988" i="1" s="1"/>
  <c r="B1989" i="1"/>
  <c r="O1989" i="1" s="1"/>
  <c r="B1990" i="1"/>
  <c r="O1990" i="1" s="1"/>
  <c r="B1991" i="1"/>
  <c r="O1991" i="1" s="1"/>
  <c r="B1992" i="1"/>
  <c r="O1992" i="1" s="1"/>
  <c r="B1993" i="1"/>
  <c r="O1993" i="1" s="1"/>
  <c r="B1994" i="1"/>
  <c r="O1994" i="1" s="1"/>
  <c r="B1995" i="1"/>
  <c r="O1995" i="1" s="1"/>
  <c r="B1996" i="1"/>
  <c r="O1996" i="1" s="1"/>
  <c r="B1997" i="1"/>
  <c r="O1997" i="1" s="1"/>
  <c r="B1998" i="1"/>
  <c r="O1998" i="1" s="1"/>
  <c r="B1999" i="1"/>
  <c r="O1999" i="1" s="1"/>
  <c r="B2000" i="1"/>
  <c r="O2000" i="1" s="1"/>
  <c r="B2001" i="1"/>
  <c r="O2001" i="1" s="1"/>
  <c r="B2002" i="1"/>
  <c r="O2002" i="1" s="1"/>
  <c r="B2003" i="1"/>
  <c r="O2003" i="1" s="1"/>
  <c r="B2004" i="1"/>
  <c r="O2004" i="1" s="1"/>
  <c r="B2005" i="1"/>
  <c r="O2005" i="1" s="1"/>
  <c r="B7" i="1"/>
  <c r="O7" i="1" s="1"/>
  <c r="B8" i="1"/>
  <c r="O8" i="1" s="1"/>
  <c r="B9" i="1"/>
  <c r="O9" i="1" s="1"/>
  <c r="B10" i="1"/>
  <c r="O10" i="1" s="1"/>
  <c r="B11" i="1"/>
  <c r="O11" i="1" s="1"/>
  <c r="B12" i="1"/>
  <c r="O12" i="1" s="1"/>
  <c r="B13" i="1"/>
  <c r="O13" i="1" s="1"/>
  <c r="B14" i="1"/>
  <c r="O14" i="1" s="1"/>
  <c r="B15" i="1"/>
  <c r="O15" i="1" s="1"/>
  <c r="B16" i="1"/>
  <c r="O16" i="1" s="1"/>
  <c r="B17" i="1"/>
  <c r="O17" i="1" s="1"/>
  <c r="B18" i="1"/>
  <c r="O18" i="1" s="1"/>
  <c r="B19" i="1"/>
  <c r="O19" i="1" s="1"/>
  <c r="B20" i="1"/>
  <c r="O20" i="1" s="1"/>
  <c r="B21" i="1"/>
  <c r="O21" i="1" s="1"/>
  <c r="B22" i="1"/>
  <c r="O22" i="1" s="1"/>
  <c r="C559" i="1"/>
  <c r="E559" i="1" s="1"/>
  <c r="C567" i="1"/>
  <c r="E567" i="1" s="1"/>
  <c r="C575" i="1"/>
  <c r="E575" i="1" s="1"/>
  <c r="C583" i="1"/>
  <c r="E583" i="1" s="1"/>
  <c r="C615" i="1"/>
  <c r="E615" i="1" s="1"/>
  <c r="C623" i="1"/>
  <c r="E623" i="1" s="1"/>
  <c r="C631" i="1"/>
  <c r="E631" i="1" s="1"/>
  <c r="C639" i="1"/>
  <c r="E639" i="1" s="1"/>
  <c r="C711" i="1"/>
  <c r="E711" i="1" s="1"/>
  <c r="C719" i="1"/>
  <c r="E719" i="1" s="1"/>
  <c r="C807" i="1"/>
  <c r="E807" i="1" s="1"/>
  <c r="C823" i="1"/>
  <c r="E823" i="1" s="1"/>
  <c r="C919" i="1"/>
  <c r="E919" i="1" s="1"/>
  <c r="C935" i="1"/>
  <c r="E935" i="1" s="1"/>
  <c r="C943" i="1"/>
  <c r="E943" i="1" s="1"/>
  <c r="C959" i="1"/>
  <c r="E959" i="1" s="1"/>
  <c r="C1039" i="1"/>
  <c r="E1039" i="1" s="1"/>
  <c r="C1063" i="1"/>
  <c r="E1063" i="1" s="1"/>
  <c r="C1095" i="1"/>
  <c r="E1095" i="1" s="1"/>
  <c r="B6" i="1"/>
  <c r="O6" i="1" s="1"/>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C194" i="23"/>
  <c r="C195" i="23"/>
  <c r="C196" i="23"/>
  <c r="C197" i="23"/>
  <c r="C198" i="23"/>
  <c r="C199" i="23"/>
  <c r="C200" i="23"/>
  <c r="C201" i="23"/>
  <c r="C202" i="23"/>
  <c r="C203" i="23"/>
  <c r="C204" i="23"/>
  <c r="C205" i="23"/>
  <c r="C206" i="23"/>
  <c r="C207" i="23"/>
  <c r="C208" i="23"/>
  <c r="C209" i="23"/>
  <c r="C210" i="23"/>
  <c r="C211" i="23"/>
  <c r="C212" i="23"/>
  <c r="C213" i="23"/>
  <c r="C214" i="23"/>
  <c r="C215" i="23"/>
  <c r="C216" i="23"/>
  <c r="C217" i="23"/>
  <c r="C218" i="23"/>
  <c r="C219" i="23"/>
  <c r="C220" i="23"/>
  <c r="C221" i="23"/>
  <c r="C222" i="23"/>
  <c r="C223" i="23"/>
  <c r="C224" i="23"/>
  <c r="C225" i="23"/>
  <c r="C226" i="23"/>
  <c r="C227" i="23"/>
  <c r="C228" i="23"/>
  <c r="C229" i="23"/>
  <c r="C230" i="23"/>
  <c r="C231" i="23"/>
  <c r="C232" i="23"/>
  <c r="C233" i="23"/>
  <c r="C234" i="23"/>
  <c r="C235" i="23"/>
  <c r="C236" i="23"/>
  <c r="C237" i="23"/>
  <c r="C238" i="23"/>
  <c r="C239" i="23"/>
  <c r="C240" i="23"/>
  <c r="C241" i="23"/>
  <c r="C242" i="23"/>
  <c r="C243" i="23"/>
  <c r="C244" i="23"/>
  <c r="C245" i="23"/>
  <c r="C246" i="23"/>
  <c r="C247" i="23"/>
  <c r="C248" i="23"/>
  <c r="C249" i="23"/>
  <c r="C250" i="23"/>
  <c r="C251" i="23"/>
  <c r="C252" i="23"/>
  <c r="C253" i="23"/>
  <c r="C254" i="23"/>
  <c r="C255" i="23"/>
  <c r="C256" i="23"/>
  <c r="C257" i="23"/>
  <c r="C258" i="23"/>
  <c r="C259" i="23"/>
  <c r="C260" i="23"/>
  <c r="C261" i="23"/>
  <c r="C262" i="23"/>
  <c r="C263" i="23"/>
  <c r="C264" i="23"/>
  <c r="C265" i="23"/>
  <c r="C266" i="23"/>
  <c r="C267" i="23"/>
  <c r="C268" i="23"/>
  <c r="C269" i="23"/>
  <c r="C270" i="23"/>
  <c r="C271" i="23"/>
  <c r="C272" i="23"/>
  <c r="C273" i="23"/>
  <c r="C274" i="23"/>
  <c r="C275" i="23"/>
  <c r="C276" i="23"/>
  <c r="C277" i="23"/>
  <c r="C278" i="23"/>
  <c r="C279" i="23"/>
  <c r="C280" i="23"/>
  <c r="C281" i="23"/>
  <c r="C282" i="23"/>
  <c r="C283" i="23"/>
  <c r="C284" i="23"/>
  <c r="C285" i="23"/>
  <c r="C286" i="23"/>
  <c r="C287" i="23"/>
  <c r="C288" i="23"/>
  <c r="C289" i="23"/>
  <c r="C290" i="23"/>
  <c r="C291" i="23"/>
  <c r="C292" i="23"/>
  <c r="C293" i="23"/>
  <c r="C294" i="23"/>
  <c r="C295" i="23"/>
  <c r="C296" i="23"/>
  <c r="C297" i="23"/>
  <c r="C298" i="23"/>
  <c r="C299" i="23"/>
  <c r="C300" i="23"/>
  <c r="C301" i="23"/>
  <c r="C302" i="23"/>
  <c r="C303" i="23"/>
  <c r="C304" i="23"/>
  <c r="C305" i="23"/>
  <c r="C306" i="23"/>
  <c r="C307" i="23"/>
  <c r="C308" i="23"/>
  <c r="C309" i="23"/>
  <c r="C310" i="23"/>
  <c r="C311" i="23"/>
  <c r="C312" i="23"/>
  <c r="C313" i="23"/>
  <c r="C314" i="23"/>
  <c r="C315" i="23"/>
  <c r="C316" i="23"/>
  <c r="C317" i="23"/>
  <c r="C318" i="23"/>
  <c r="C319" i="23"/>
  <c r="C320" i="23"/>
  <c r="C321" i="23"/>
  <c r="C322" i="23"/>
  <c r="C323" i="23"/>
  <c r="C324" i="23"/>
  <c r="C325" i="23"/>
  <c r="C326" i="23"/>
  <c r="C327" i="23"/>
  <c r="C328" i="23"/>
  <c r="C329" i="23"/>
  <c r="C330" i="23"/>
  <c r="C331" i="23"/>
  <c r="C332" i="23"/>
  <c r="C333" i="23"/>
  <c r="C334" i="23"/>
  <c r="C335" i="23"/>
  <c r="C336" i="23"/>
  <c r="C337" i="23"/>
  <c r="C338" i="23"/>
  <c r="C339" i="23"/>
  <c r="C340" i="23"/>
  <c r="C341" i="23"/>
  <c r="C342" i="23"/>
  <c r="C343" i="23"/>
  <c r="C344" i="23"/>
  <c r="C345" i="23"/>
  <c r="C346" i="23"/>
  <c r="C347" i="23"/>
  <c r="C348" i="23"/>
  <c r="C349" i="23"/>
  <c r="C350" i="23"/>
  <c r="C351" i="23"/>
  <c r="C352" i="23"/>
  <c r="C353" i="23"/>
  <c r="C354" i="23"/>
  <c r="C355" i="23"/>
  <c r="C356" i="23"/>
  <c r="C357" i="23"/>
  <c r="C358" i="23"/>
  <c r="C359" i="23"/>
  <c r="C360" i="23"/>
  <c r="C361" i="23"/>
  <c r="C362" i="23"/>
  <c r="C363" i="23"/>
  <c r="C364" i="23"/>
  <c r="C365" i="23"/>
  <c r="C366" i="23"/>
  <c r="C367" i="23"/>
  <c r="C368" i="23"/>
  <c r="C369" i="23"/>
  <c r="C370" i="23"/>
  <c r="C371" i="23"/>
  <c r="C372" i="23"/>
  <c r="C373" i="23"/>
  <c r="C374" i="23"/>
  <c r="C375" i="23"/>
  <c r="C376" i="23"/>
  <c r="C377" i="23"/>
  <c r="C378" i="23"/>
  <c r="C379" i="23"/>
  <c r="C380" i="23"/>
  <c r="C381" i="23"/>
  <c r="C382" i="23"/>
  <c r="C383" i="23"/>
  <c r="C384" i="23"/>
  <c r="C385" i="23"/>
  <c r="C386" i="23"/>
  <c r="C387" i="23"/>
  <c r="C388" i="23"/>
  <c r="C389" i="23"/>
  <c r="C390" i="23"/>
  <c r="C391" i="23"/>
  <c r="C392" i="23"/>
  <c r="C393" i="23"/>
  <c r="C394" i="23"/>
  <c r="C395" i="23"/>
  <c r="C396" i="23"/>
  <c r="C397" i="23"/>
  <c r="C398" i="23"/>
  <c r="C399" i="23"/>
  <c r="C400" i="23"/>
  <c r="C401" i="23"/>
  <c r="C402" i="23"/>
  <c r="C403" i="23"/>
  <c r="C404" i="23"/>
  <c r="C405" i="23"/>
  <c r="C406" i="23"/>
  <c r="C407" i="23"/>
  <c r="C408" i="23"/>
  <c r="C409" i="23"/>
  <c r="C410" i="23"/>
  <c r="C411" i="23"/>
  <c r="C412" i="23"/>
  <c r="C413" i="23"/>
  <c r="C414" i="23"/>
  <c r="C415" i="23"/>
  <c r="C416" i="23"/>
  <c r="C417" i="23"/>
  <c r="C418" i="23"/>
  <c r="C419" i="23"/>
  <c r="C420" i="23"/>
  <c r="C421" i="23"/>
  <c r="C422" i="23"/>
  <c r="C423" i="23"/>
  <c r="C424" i="23"/>
  <c r="C425" i="23"/>
  <c r="C426" i="23"/>
  <c r="C427" i="23"/>
  <c r="C428" i="23"/>
  <c r="C429" i="23"/>
  <c r="C430" i="23"/>
  <c r="C431" i="23"/>
  <c r="C432" i="23"/>
  <c r="C433" i="23"/>
  <c r="C434" i="23"/>
  <c r="C435" i="23"/>
  <c r="C436" i="23"/>
  <c r="C437" i="23"/>
  <c r="C438" i="23"/>
  <c r="C439" i="23"/>
  <c r="C440" i="23"/>
  <c r="C441" i="23"/>
  <c r="C442" i="23"/>
  <c r="C443" i="23"/>
  <c r="C444" i="23"/>
  <c r="C445" i="23"/>
  <c r="C446" i="23"/>
  <c r="C447" i="23"/>
  <c r="C448" i="23"/>
  <c r="C449" i="23"/>
  <c r="C450" i="23"/>
  <c r="C451" i="23"/>
  <c r="C452" i="23"/>
  <c r="C453" i="23"/>
  <c r="C454" i="23"/>
  <c r="C455" i="23"/>
  <c r="C456" i="23"/>
  <c r="C457" i="23"/>
  <c r="C458" i="23"/>
  <c r="C459" i="23"/>
  <c r="C460" i="23"/>
  <c r="C461" i="23"/>
  <c r="C462" i="23"/>
  <c r="C463" i="23"/>
  <c r="C464" i="23"/>
  <c r="C465" i="23"/>
  <c r="C466" i="23"/>
  <c r="C467" i="23"/>
  <c r="C468" i="23"/>
  <c r="C469" i="23"/>
  <c r="C470" i="23"/>
  <c r="C471" i="23"/>
  <c r="C472" i="23"/>
  <c r="C473" i="23"/>
  <c r="C474" i="23"/>
  <c r="C475" i="23"/>
  <c r="C476" i="23"/>
  <c r="C477" i="23"/>
  <c r="C478" i="23"/>
  <c r="C479" i="23"/>
  <c r="C480" i="23"/>
  <c r="C481" i="23"/>
  <c r="C482" i="23"/>
  <c r="C483" i="23"/>
  <c r="C484" i="23"/>
  <c r="C485" i="23"/>
  <c r="C486" i="23"/>
  <c r="C487" i="23"/>
  <c r="C488" i="23"/>
  <c r="C489" i="23"/>
  <c r="C490" i="23"/>
  <c r="C491" i="23"/>
  <c r="C492" i="23"/>
  <c r="C493" i="23"/>
  <c r="C494" i="23"/>
  <c r="C495" i="23"/>
  <c r="C496" i="23"/>
  <c r="C497" i="23"/>
  <c r="C498" i="23"/>
  <c r="C499" i="23"/>
  <c r="C500" i="23"/>
  <c r="C501" i="23"/>
  <c r="C502" i="23"/>
  <c r="C503" i="23"/>
  <c r="C504" i="23"/>
  <c r="C505" i="23"/>
  <c r="C506" i="23"/>
  <c r="C507" i="23"/>
  <c r="C508" i="23"/>
  <c r="C509" i="23"/>
  <c r="C510" i="23"/>
  <c r="C511" i="23"/>
  <c r="C512" i="23"/>
  <c r="C513" i="23"/>
  <c r="C514" i="23"/>
  <c r="C515" i="23"/>
  <c r="C516" i="23"/>
  <c r="C517" i="23"/>
  <c r="C518" i="23"/>
  <c r="C519" i="23"/>
  <c r="C520" i="23"/>
  <c r="C521" i="23"/>
  <c r="C522" i="23"/>
  <c r="C523" i="23"/>
  <c r="C524" i="23"/>
  <c r="C525" i="23"/>
  <c r="C526" i="23"/>
  <c r="C527" i="23"/>
  <c r="C528" i="23"/>
  <c r="C529" i="23"/>
  <c r="C530" i="23"/>
  <c r="C531" i="23"/>
  <c r="C532" i="23"/>
  <c r="C533" i="23"/>
  <c r="C534" i="23"/>
  <c r="C535" i="23"/>
  <c r="C536" i="23"/>
  <c r="C537" i="23"/>
  <c r="C538" i="23"/>
  <c r="C539" i="23"/>
  <c r="C540" i="23"/>
  <c r="C541" i="23"/>
  <c r="C542" i="23"/>
  <c r="C543" i="23"/>
  <c r="C544" i="23"/>
  <c r="C545" i="23"/>
  <c r="C546" i="23"/>
  <c r="C547" i="23"/>
  <c r="C548" i="23"/>
  <c r="C549" i="23"/>
  <c r="C550" i="23"/>
  <c r="C551" i="23"/>
  <c r="C552" i="23"/>
  <c r="C553" i="23"/>
  <c r="C554" i="23"/>
  <c r="C555" i="23"/>
  <c r="C556" i="23"/>
  <c r="C557" i="23"/>
  <c r="C558" i="23"/>
  <c r="C559" i="23"/>
  <c r="C560" i="23"/>
  <c r="C561" i="23"/>
  <c r="C562" i="23"/>
  <c r="C563" i="23"/>
  <c r="C564" i="23"/>
  <c r="C565" i="23"/>
  <c r="C566" i="23"/>
  <c r="C567" i="23"/>
  <c r="C568" i="23"/>
  <c r="C569" i="23"/>
  <c r="C570" i="23"/>
  <c r="C571" i="23"/>
  <c r="C572" i="23"/>
  <c r="C573" i="23"/>
  <c r="C574" i="23"/>
  <c r="C575" i="23"/>
  <c r="C576" i="23"/>
  <c r="C577" i="23"/>
  <c r="C578" i="23"/>
  <c r="C579" i="23"/>
  <c r="C580" i="23"/>
  <c r="C581" i="23"/>
  <c r="C582" i="23"/>
  <c r="C583" i="23"/>
  <c r="C584" i="23"/>
  <c r="C585" i="23"/>
  <c r="C586" i="23"/>
  <c r="C587" i="23"/>
  <c r="C588" i="23"/>
  <c r="C589" i="23"/>
  <c r="C590" i="23"/>
  <c r="C591" i="23"/>
  <c r="C592" i="23"/>
  <c r="C593" i="23"/>
  <c r="C594" i="23"/>
  <c r="C595" i="23"/>
  <c r="C596" i="23"/>
  <c r="C597" i="23"/>
  <c r="C598" i="23"/>
  <c r="C599" i="23"/>
  <c r="C600" i="23"/>
  <c r="C601" i="23"/>
  <c r="C602" i="23"/>
  <c r="C603" i="23"/>
  <c r="C604" i="23"/>
  <c r="C605" i="23"/>
  <c r="C606" i="23"/>
  <c r="C607" i="23"/>
  <c r="C608" i="23"/>
  <c r="C609" i="23"/>
  <c r="C610" i="23"/>
  <c r="C611" i="23"/>
  <c r="C612" i="23"/>
  <c r="C613" i="23"/>
  <c r="C614" i="23"/>
  <c r="C615" i="23"/>
  <c r="C616" i="23"/>
  <c r="C617" i="23"/>
  <c r="C618" i="23"/>
  <c r="C619" i="23"/>
  <c r="C620" i="23"/>
  <c r="C621" i="23"/>
  <c r="C622" i="23"/>
  <c r="C623" i="23"/>
  <c r="C624" i="23"/>
  <c r="C625" i="23"/>
  <c r="C626" i="23"/>
  <c r="C627" i="23"/>
  <c r="C628" i="23"/>
  <c r="C629" i="23"/>
  <c r="C630" i="23"/>
  <c r="C631" i="23"/>
  <c r="C632" i="23"/>
  <c r="C633" i="23"/>
  <c r="C634" i="23"/>
  <c r="C635" i="23"/>
  <c r="C636" i="23"/>
  <c r="C637" i="23"/>
  <c r="C638" i="23"/>
  <c r="C639" i="23"/>
  <c r="C640" i="23"/>
  <c r="C641" i="23"/>
  <c r="C642" i="23"/>
  <c r="C643" i="23"/>
  <c r="C644" i="23"/>
  <c r="C645" i="23"/>
  <c r="C646" i="23"/>
  <c r="C647" i="23"/>
  <c r="C648" i="23"/>
  <c r="C649" i="23"/>
  <c r="C650" i="23"/>
  <c r="C651" i="23"/>
  <c r="C652" i="23"/>
  <c r="C653" i="23"/>
  <c r="C654" i="23"/>
  <c r="C655" i="23"/>
  <c r="C656" i="23"/>
  <c r="C657" i="23"/>
  <c r="C658" i="23"/>
  <c r="C659" i="23"/>
  <c r="C660" i="23"/>
  <c r="C661" i="23"/>
  <c r="C662" i="23"/>
  <c r="C663" i="23"/>
  <c r="C664" i="23"/>
  <c r="C665" i="23"/>
  <c r="C666" i="23"/>
  <c r="C667" i="23"/>
  <c r="C668" i="23"/>
  <c r="C669" i="23"/>
  <c r="C670" i="23"/>
  <c r="C671" i="23"/>
  <c r="C672" i="23"/>
  <c r="C673" i="23"/>
  <c r="C674" i="23"/>
  <c r="C675" i="23"/>
  <c r="C676" i="23"/>
  <c r="C677" i="23"/>
  <c r="C678" i="23"/>
  <c r="C679" i="23"/>
  <c r="C680" i="23"/>
  <c r="C681" i="23"/>
  <c r="C682" i="23"/>
  <c r="C683" i="23"/>
  <c r="C684" i="23"/>
  <c r="C685" i="23"/>
  <c r="C686" i="23"/>
  <c r="C687" i="23"/>
  <c r="C688" i="23"/>
  <c r="C689" i="23"/>
  <c r="C690" i="23"/>
  <c r="C691" i="23"/>
  <c r="C692" i="23"/>
  <c r="C693" i="23"/>
  <c r="C694" i="23"/>
  <c r="C695" i="23"/>
  <c r="C696" i="23"/>
  <c r="C697" i="23"/>
  <c r="C698" i="23"/>
  <c r="C699" i="23"/>
  <c r="C700" i="23"/>
  <c r="C701" i="23"/>
  <c r="C702" i="23"/>
  <c r="C703" i="23"/>
  <c r="C704" i="23"/>
  <c r="C705" i="23"/>
  <c r="C706" i="23"/>
  <c r="C707" i="23"/>
  <c r="C708" i="23"/>
  <c r="C709" i="23"/>
  <c r="C710" i="23"/>
  <c r="C711" i="23"/>
  <c r="C712" i="23"/>
  <c r="C713" i="23"/>
  <c r="C714" i="23"/>
  <c r="C715" i="23"/>
  <c r="C716" i="23"/>
  <c r="C717" i="23"/>
  <c r="C718" i="23"/>
  <c r="C719" i="23"/>
  <c r="C720" i="23"/>
  <c r="C721" i="23"/>
  <c r="C722" i="23"/>
  <c r="C723" i="23"/>
  <c r="C724" i="23"/>
  <c r="C725" i="23"/>
  <c r="C726" i="23"/>
  <c r="C727" i="23"/>
  <c r="C728" i="23"/>
  <c r="C729" i="23"/>
  <c r="C730" i="23"/>
  <c r="C731" i="23"/>
  <c r="C732" i="23"/>
  <c r="C733" i="23"/>
  <c r="C734" i="23"/>
  <c r="C735" i="23"/>
  <c r="C736" i="23"/>
  <c r="C737" i="23"/>
  <c r="C738" i="23"/>
  <c r="C739" i="23"/>
  <c r="C740" i="23"/>
  <c r="C741" i="23"/>
  <c r="C742" i="23"/>
  <c r="C743" i="23"/>
  <c r="C744" i="23"/>
  <c r="C745" i="23"/>
  <c r="C746" i="23"/>
  <c r="C747" i="23"/>
  <c r="C748" i="23"/>
  <c r="C749" i="23"/>
  <c r="C750" i="23"/>
  <c r="C751" i="23"/>
  <c r="C752" i="23"/>
  <c r="C753" i="23"/>
  <c r="C754" i="23"/>
  <c r="C755" i="23"/>
  <c r="C756" i="23"/>
  <c r="C757" i="23"/>
  <c r="C758" i="23"/>
  <c r="C759" i="23"/>
  <c r="C760" i="23"/>
  <c r="C761" i="23"/>
  <c r="C762" i="23"/>
  <c r="C763" i="23"/>
  <c r="C764" i="23"/>
  <c r="C765" i="23"/>
  <c r="C766" i="23"/>
  <c r="C767" i="23"/>
  <c r="C768" i="23"/>
  <c r="C769" i="23"/>
  <c r="C770" i="23"/>
  <c r="C771" i="23"/>
  <c r="C772" i="23"/>
  <c r="C773" i="23"/>
  <c r="C774" i="23"/>
  <c r="C775" i="23"/>
  <c r="C776" i="23"/>
  <c r="C777" i="23"/>
  <c r="C778" i="23"/>
  <c r="C779" i="23"/>
  <c r="C780" i="23"/>
  <c r="C781" i="23"/>
  <c r="C782" i="23"/>
  <c r="C783" i="23"/>
  <c r="C784" i="23"/>
  <c r="C785" i="23"/>
  <c r="C786" i="23"/>
  <c r="C787" i="23"/>
  <c r="C788" i="23"/>
  <c r="C789" i="23"/>
  <c r="C790" i="23"/>
  <c r="C791" i="23"/>
  <c r="C792" i="23"/>
  <c r="C793" i="23"/>
  <c r="C794" i="23"/>
  <c r="C795" i="23"/>
  <c r="C796" i="23"/>
  <c r="C797" i="23"/>
  <c r="C798" i="23"/>
  <c r="C799" i="23"/>
  <c r="C800" i="23"/>
  <c r="C801" i="23"/>
  <c r="C802" i="23"/>
  <c r="C803" i="23"/>
  <c r="C804" i="23"/>
  <c r="C805" i="23"/>
  <c r="C806" i="23"/>
  <c r="C807" i="23"/>
  <c r="C808" i="23"/>
  <c r="C809" i="23"/>
  <c r="C810" i="23"/>
  <c r="C811" i="23"/>
  <c r="C812" i="23"/>
  <c r="C813" i="23"/>
  <c r="C814" i="23"/>
  <c r="C815" i="23"/>
  <c r="C816" i="23"/>
  <c r="C817" i="23"/>
  <c r="C818" i="23"/>
  <c r="C819" i="23"/>
  <c r="C820" i="23"/>
  <c r="C821" i="23"/>
  <c r="C822" i="23"/>
  <c r="C823" i="23"/>
  <c r="C824" i="23"/>
  <c r="C825" i="23"/>
  <c r="C826" i="23"/>
  <c r="C827" i="23"/>
  <c r="C828" i="23"/>
  <c r="C829" i="23"/>
  <c r="C830" i="23"/>
  <c r="C831" i="23"/>
  <c r="C832" i="23"/>
  <c r="C833" i="23"/>
  <c r="C834" i="23"/>
  <c r="C835" i="23"/>
  <c r="C836" i="23"/>
  <c r="C837" i="23"/>
  <c r="C838" i="23"/>
  <c r="C839" i="23"/>
  <c r="C840" i="23"/>
  <c r="C841" i="23"/>
  <c r="C842" i="23"/>
  <c r="C843" i="23"/>
  <c r="C844" i="23"/>
  <c r="C845" i="23"/>
  <c r="C846" i="23"/>
  <c r="C847" i="23"/>
  <c r="C848" i="23"/>
  <c r="C849" i="23"/>
  <c r="C850" i="23"/>
  <c r="C851" i="23"/>
  <c r="C852" i="23"/>
  <c r="C853" i="23"/>
  <c r="C854" i="23"/>
  <c r="C855" i="23"/>
  <c r="C856" i="23"/>
  <c r="C857" i="23"/>
  <c r="C858" i="23"/>
  <c r="C859" i="23"/>
  <c r="C860" i="23"/>
  <c r="C861" i="23"/>
  <c r="C862" i="23"/>
  <c r="C863" i="23"/>
  <c r="C864" i="23"/>
  <c r="C865" i="23"/>
  <c r="C866" i="23"/>
  <c r="C867" i="23"/>
  <c r="C868" i="23"/>
  <c r="C869" i="23"/>
  <c r="C870" i="23"/>
  <c r="C871" i="23"/>
  <c r="C872" i="23"/>
  <c r="C873" i="23"/>
  <c r="C874" i="23"/>
  <c r="C875" i="23"/>
  <c r="C876" i="23"/>
  <c r="C877" i="23"/>
  <c r="C878" i="23"/>
  <c r="C879" i="23"/>
  <c r="C880" i="23"/>
  <c r="C881" i="23"/>
  <c r="C882" i="23"/>
  <c r="C883" i="23"/>
  <c r="C884" i="23"/>
  <c r="C885" i="23"/>
  <c r="C886" i="23"/>
  <c r="C887" i="23"/>
  <c r="C888" i="23"/>
  <c r="C889" i="23"/>
  <c r="C890" i="23"/>
  <c r="C891" i="23"/>
  <c r="C892" i="23"/>
  <c r="C893" i="23"/>
  <c r="C894" i="23"/>
  <c r="C895" i="23"/>
  <c r="C896" i="23"/>
  <c r="C897" i="23"/>
  <c r="C898" i="23"/>
  <c r="C899" i="23"/>
  <c r="C900" i="23"/>
  <c r="C901" i="23"/>
  <c r="C902" i="23"/>
  <c r="C903" i="23"/>
  <c r="C904" i="23"/>
  <c r="C905" i="23"/>
  <c r="C906" i="23"/>
  <c r="C907" i="23"/>
  <c r="C908" i="23"/>
  <c r="C909" i="23"/>
  <c r="C910" i="23"/>
  <c r="C911" i="23"/>
  <c r="C912" i="23"/>
  <c r="C913" i="23"/>
  <c r="C914" i="23"/>
  <c r="C915" i="23"/>
  <c r="C916" i="23"/>
  <c r="C917" i="23"/>
  <c r="C918" i="23"/>
  <c r="C919" i="23"/>
  <c r="C920" i="23"/>
  <c r="C921" i="23"/>
  <c r="C922" i="23"/>
  <c r="C923" i="23"/>
  <c r="C924" i="23"/>
  <c r="C925" i="23"/>
  <c r="C926" i="23"/>
  <c r="C927" i="23"/>
  <c r="C928" i="23"/>
  <c r="C929" i="23"/>
  <c r="C930" i="23"/>
  <c r="C931" i="23"/>
  <c r="C932" i="23"/>
  <c r="C933" i="23"/>
  <c r="C934" i="23"/>
  <c r="C935" i="23"/>
  <c r="C936" i="23"/>
  <c r="C937" i="23"/>
  <c r="C938" i="23"/>
  <c r="C939" i="23"/>
  <c r="C940" i="23"/>
  <c r="C941" i="23"/>
  <c r="C942" i="23"/>
  <c r="C943" i="23"/>
  <c r="C944" i="23"/>
  <c r="C945" i="23"/>
  <c r="C946" i="23"/>
  <c r="C947" i="23"/>
  <c r="C948" i="23"/>
  <c r="C949" i="23"/>
  <c r="C950" i="23"/>
  <c r="C951" i="23"/>
  <c r="C952" i="23"/>
  <c r="C953" i="23"/>
  <c r="C954" i="23"/>
  <c r="C955" i="23"/>
  <c r="C956" i="23"/>
  <c r="C957" i="23"/>
  <c r="C958" i="23"/>
  <c r="C959" i="23"/>
  <c r="C960" i="23"/>
  <c r="C961" i="23"/>
  <c r="C962" i="23"/>
  <c r="C963" i="23"/>
  <c r="C964" i="23"/>
  <c r="C965" i="23"/>
  <c r="C966" i="23"/>
  <c r="C967" i="23"/>
  <c r="C968" i="23"/>
  <c r="C969" i="23"/>
  <c r="C970" i="23"/>
  <c r="C971" i="23"/>
  <c r="C972" i="23"/>
  <c r="C973" i="23"/>
  <c r="C974" i="23"/>
  <c r="C975" i="23"/>
  <c r="C976" i="23"/>
  <c r="C977" i="23"/>
  <c r="C978" i="23"/>
  <c r="C979" i="23"/>
  <c r="C980" i="23"/>
  <c r="C981" i="23"/>
  <c r="C982" i="23"/>
  <c r="C983" i="23"/>
  <c r="C984" i="23"/>
  <c r="C985" i="23"/>
  <c r="C986" i="23"/>
  <c r="C987" i="23"/>
  <c r="C988" i="23"/>
  <c r="C989" i="23"/>
  <c r="C990" i="23"/>
  <c r="C991" i="23"/>
  <c r="C992" i="23"/>
  <c r="C993" i="23"/>
  <c r="C994" i="23"/>
  <c r="C995" i="23"/>
  <c r="C996" i="23"/>
  <c r="C997" i="23"/>
  <c r="C998" i="23"/>
  <c r="C999" i="23"/>
  <c r="C1000" i="23"/>
  <c r="C1001" i="23"/>
  <c r="C1002" i="23"/>
  <c r="C1003" i="23"/>
  <c r="C1004" i="23"/>
  <c r="C1005" i="23"/>
  <c r="C1006" i="23"/>
  <c r="C1007" i="23"/>
  <c r="C1008" i="23"/>
  <c r="C1009" i="23"/>
  <c r="C1010" i="23"/>
  <c r="C1011" i="23"/>
  <c r="C1012" i="23"/>
  <c r="C1013" i="23"/>
  <c r="C1014" i="23"/>
  <c r="C1015" i="23"/>
  <c r="C1016" i="23"/>
  <c r="C1017" i="23"/>
  <c r="C1018" i="23"/>
  <c r="C1019" i="23"/>
  <c r="C1020" i="23"/>
  <c r="C1021" i="23"/>
  <c r="C1022" i="23"/>
  <c r="C1023" i="23"/>
  <c r="C1024" i="23"/>
  <c r="C1025" i="23"/>
  <c r="C1026" i="23"/>
  <c r="C1027" i="23"/>
  <c r="C1028" i="23"/>
  <c r="C1029" i="23"/>
  <c r="C1030" i="23"/>
  <c r="C1031" i="23"/>
  <c r="C1032" i="23"/>
  <c r="C1033" i="23"/>
  <c r="C1034" i="23"/>
  <c r="C1035" i="23"/>
  <c r="C1036" i="23"/>
  <c r="C1037" i="23"/>
  <c r="C1038" i="23"/>
  <c r="C1039" i="23"/>
  <c r="C1040" i="23"/>
  <c r="C1041" i="23"/>
  <c r="C1042" i="23"/>
  <c r="C1043" i="23"/>
  <c r="C1044" i="23"/>
  <c r="C1045" i="23"/>
  <c r="C1046" i="23"/>
  <c r="C1047" i="23"/>
  <c r="C1048" i="23"/>
  <c r="C1049" i="23"/>
  <c r="C1050" i="23"/>
  <c r="C1051" i="23"/>
  <c r="C1052" i="23"/>
  <c r="C1053" i="23"/>
  <c r="C1054" i="23"/>
  <c r="C1055" i="23"/>
  <c r="C1056" i="23"/>
  <c r="C1057" i="23"/>
  <c r="C1058" i="23"/>
  <c r="C1059" i="23"/>
  <c r="C1060" i="23"/>
  <c r="C1061" i="23"/>
  <c r="C1062" i="23"/>
  <c r="C1063" i="23"/>
  <c r="C1064" i="23"/>
  <c r="C1065" i="23"/>
  <c r="C1066" i="23"/>
  <c r="C1067" i="23"/>
  <c r="C1068" i="23"/>
  <c r="C1069" i="23"/>
  <c r="C1070" i="23"/>
  <c r="C1071" i="23"/>
  <c r="C1072" i="23"/>
  <c r="C1073" i="23"/>
  <c r="C1074" i="23"/>
  <c r="C1075" i="23"/>
  <c r="C1076" i="23"/>
  <c r="C1077" i="23"/>
  <c r="C1078" i="23"/>
  <c r="C1079" i="23"/>
  <c r="C1080" i="23"/>
  <c r="C1081" i="23"/>
  <c r="C1082" i="23"/>
  <c r="C1083" i="23"/>
  <c r="C1084" i="23"/>
  <c r="C1085" i="23"/>
  <c r="C1086" i="23"/>
  <c r="C1087" i="23"/>
  <c r="C1088" i="23"/>
  <c r="C1089" i="23"/>
  <c r="C1090" i="23"/>
  <c r="C1091" i="23"/>
  <c r="C1092" i="23"/>
  <c r="C1093" i="23"/>
  <c r="C1094" i="23"/>
  <c r="C1095" i="23"/>
  <c r="C1096" i="23"/>
  <c r="C1097" i="23"/>
  <c r="C1098" i="23"/>
  <c r="C1099" i="23"/>
  <c r="C1100" i="23"/>
  <c r="C1101" i="23"/>
  <c r="C1102" i="23"/>
  <c r="C1103" i="23"/>
  <c r="C1104" i="23"/>
  <c r="C1105" i="23"/>
  <c r="C1106" i="23"/>
  <c r="C1107" i="23"/>
  <c r="C1108" i="23"/>
  <c r="C1109" i="23"/>
  <c r="C1110" i="23"/>
  <c r="C1111" i="23"/>
  <c r="C1112" i="23"/>
  <c r="C1113" i="23"/>
  <c r="C1114" i="23"/>
  <c r="C1115" i="23"/>
  <c r="C1116" i="23"/>
  <c r="C1117" i="23"/>
  <c r="C1118" i="23"/>
  <c r="C1119" i="23"/>
  <c r="C1120" i="23"/>
  <c r="C1121" i="23"/>
  <c r="C1122" i="23"/>
  <c r="C1123" i="23"/>
  <c r="C1124" i="23"/>
  <c r="C1125" i="23"/>
  <c r="C1126" i="23"/>
  <c r="C1127" i="23"/>
  <c r="C1128" i="23"/>
  <c r="C1129" i="23"/>
  <c r="C1130" i="23"/>
  <c r="C1131" i="23"/>
  <c r="C1132" i="23"/>
  <c r="C1133" i="23"/>
  <c r="C1134" i="23"/>
  <c r="C1135" i="23"/>
  <c r="C1136" i="23"/>
  <c r="C1137" i="23"/>
  <c r="C1138" i="23"/>
  <c r="C1139" i="23"/>
  <c r="C1140" i="23"/>
  <c r="C1141" i="23"/>
  <c r="C1142" i="23"/>
  <c r="C1143" i="23"/>
  <c r="C1144" i="23"/>
  <c r="C1145" i="23"/>
  <c r="C1146" i="23"/>
  <c r="C1147" i="23"/>
  <c r="C1148" i="23"/>
  <c r="C1149" i="23"/>
  <c r="C1150" i="23"/>
  <c r="C1151" i="23"/>
  <c r="C1152" i="23"/>
  <c r="C1153" i="23"/>
  <c r="C1154" i="23"/>
  <c r="C1155" i="23"/>
  <c r="C1156" i="23"/>
  <c r="C1157" i="23"/>
  <c r="C1158" i="23"/>
  <c r="C1159" i="23"/>
  <c r="C1160" i="23"/>
  <c r="C1161" i="23"/>
  <c r="C1162" i="23"/>
  <c r="C1163" i="23"/>
  <c r="C1164" i="23"/>
  <c r="C1165" i="23"/>
  <c r="C1166" i="23"/>
  <c r="C1167" i="23"/>
  <c r="C1168" i="23"/>
  <c r="C1169" i="23"/>
  <c r="C1170" i="23"/>
  <c r="C1171" i="23"/>
  <c r="C1172" i="23"/>
  <c r="C1173" i="23"/>
  <c r="C1174" i="23"/>
  <c r="C1175" i="23"/>
  <c r="C1176" i="23"/>
  <c r="C1177" i="23"/>
  <c r="C1178" i="23"/>
  <c r="C1179" i="23"/>
  <c r="C1180" i="23"/>
  <c r="C1181" i="23"/>
  <c r="C1182" i="23"/>
  <c r="C1183" i="23"/>
  <c r="C1184" i="23"/>
  <c r="C1185" i="23"/>
  <c r="C1186" i="23"/>
  <c r="C1187" i="23"/>
  <c r="C1188" i="23"/>
  <c r="C1189" i="23"/>
  <c r="C1190" i="23"/>
  <c r="C1191" i="23"/>
  <c r="C1192" i="23"/>
  <c r="C1193" i="23"/>
  <c r="C1194" i="23"/>
  <c r="C1195" i="23"/>
  <c r="C1196" i="23"/>
  <c r="C1197" i="23"/>
  <c r="C1198" i="23"/>
  <c r="C1199" i="23"/>
  <c r="C1200" i="23"/>
  <c r="C1201" i="23"/>
  <c r="C1202" i="23"/>
  <c r="C1203" i="23"/>
  <c r="C1204" i="23"/>
  <c r="C1205" i="23"/>
  <c r="C1206" i="23"/>
  <c r="C1207" i="23"/>
  <c r="C1208" i="23"/>
  <c r="C1209" i="23"/>
  <c r="C1210" i="23"/>
  <c r="C1211" i="23"/>
  <c r="C1212" i="23"/>
  <c r="C1213" i="23"/>
  <c r="C1214" i="23"/>
  <c r="C1215" i="23"/>
  <c r="C1216" i="23"/>
  <c r="C1217" i="23"/>
  <c r="C1218" i="23"/>
  <c r="C1219" i="23"/>
  <c r="C1220" i="23"/>
  <c r="C1221" i="23"/>
  <c r="C1222" i="23"/>
  <c r="C1223" i="23"/>
  <c r="C1224" i="23"/>
  <c r="C1225" i="23"/>
  <c r="C1226" i="23"/>
  <c r="C1227" i="23"/>
  <c r="C1228" i="23"/>
  <c r="C1229" i="23"/>
  <c r="C1230" i="23"/>
  <c r="C1231" i="23"/>
  <c r="C1232" i="23"/>
  <c r="C1233" i="23"/>
  <c r="C1234" i="23"/>
  <c r="C1235" i="23"/>
  <c r="C1236" i="23"/>
  <c r="C1237" i="23"/>
  <c r="C1238" i="23"/>
  <c r="C1239" i="23"/>
  <c r="C1240" i="23"/>
  <c r="C1241" i="23"/>
  <c r="C1242" i="23"/>
  <c r="C1243" i="23"/>
  <c r="C1244" i="23"/>
  <c r="C1245" i="23"/>
  <c r="C1246" i="23"/>
  <c r="C1247" i="23"/>
  <c r="C1248" i="23"/>
  <c r="C1249" i="23"/>
  <c r="C1250" i="23"/>
  <c r="C1251" i="23"/>
  <c r="C1252" i="23"/>
  <c r="C1253" i="23"/>
  <c r="C1254" i="23"/>
  <c r="C1255" i="23"/>
  <c r="C1256" i="23"/>
  <c r="C1257" i="23"/>
  <c r="C1258" i="23"/>
  <c r="C1259" i="23"/>
  <c r="C1260" i="23"/>
  <c r="C1261" i="23"/>
  <c r="C1262" i="23"/>
  <c r="C1263" i="23"/>
  <c r="C1264" i="23"/>
  <c r="C1265" i="23"/>
  <c r="C1266" i="23"/>
  <c r="C1267" i="23"/>
  <c r="C1268" i="23"/>
  <c r="C1269" i="23"/>
  <c r="C1270" i="23"/>
  <c r="C1271" i="23"/>
  <c r="C1272" i="23"/>
  <c r="C1273" i="23"/>
  <c r="C1274" i="23"/>
  <c r="C1275" i="23"/>
  <c r="C1276" i="23"/>
  <c r="C1277" i="23"/>
  <c r="C1278" i="23"/>
  <c r="C1279" i="23"/>
  <c r="C1280" i="23"/>
  <c r="C1281" i="23"/>
  <c r="C1282" i="23"/>
  <c r="C1283" i="23"/>
  <c r="C1284" i="23"/>
  <c r="C1285" i="23"/>
  <c r="C1286" i="23"/>
  <c r="C1287" i="23"/>
  <c r="C1288" i="23"/>
  <c r="C1289" i="23"/>
  <c r="C1290" i="23"/>
  <c r="C1291" i="23"/>
  <c r="C1292" i="23"/>
  <c r="C1293" i="23"/>
  <c r="C1294" i="23"/>
  <c r="C1295" i="23"/>
  <c r="C1296" i="23"/>
  <c r="C1297" i="23"/>
  <c r="C1298" i="23"/>
  <c r="C1299" i="23"/>
  <c r="C1300" i="23"/>
  <c r="C1301" i="23"/>
  <c r="C1302" i="23"/>
  <c r="C1303" i="23"/>
  <c r="C1304" i="23"/>
  <c r="C1305" i="23"/>
  <c r="C1306" i="23"/>
  <c r="C1307" i="23"/>
  <c r="C1308" i="23"/>
  <c r="C1309" i="23"/>
  <c r="C1310" i="23"/>
  <c r="C1311" i="23"/>
  <c r="C1312" i="23"/>
  <c r="C1313" i="23"/>
  <c r="C1314" i="23"/>
  <c r="C1315" i="23"/>
  <c r="C1316" i="23"/>
  <c r="C1317" i="23"/>
  <c r="C1318" i="23"/>
  <c r="C1319" i="23"/>
  <c r="C1320" i="23"/>
  <c r="C1321" i="23"/>
  <c r="C1322" i="23"/>
  <c r="C1323" i="23"/>
  <c r="C1324" i="23"/>
  <c r="C1325" i="23"/>
  <c r="C1326" i="23"/>
  <c r="C1327" i="23"/>
  <c r="C1328" i="23"/>
  <c r="C1329" i="23"/>
  <c r="C1330" i="23"/>
  <c r="C1331" i="23"/>
  <c r="C1332" i="23"/>
  <c r="C1333" i="23"/>
  <c r="C1334" i="23"/>
  <c r="C1335" i="23"/>
  <c r="C1336" i="23"/>
  <c r="C1337" i="23"/>
  <c r="C1338" i="23"/>
  <c r="C1339" i="23"/>
  <c r="C1340" i="23"/>
  <c r="C1341" i="23"/>
  <c r="C1342" i="23"/>
  <c r="C1343" i="23"/>
  <c r="C1344" i="23"/>
  <c r="C1345" i="23"/>
  <c r="C1346" i="23"/>
  <c r="C1347" i="23"/>
  <c r="C1348" i="23"/>
  <c r="C1349" i="23"/>
  <c r="C1350" i="23"/>
  <c r="C1351" i="23"/>
  <c r="C1352" i="23"/>
  <c r="C1353" i="23"/>
  <c r="C1354" i="23"/>
  <c r="C1355" i="23"/>
  <c r="C1356" i="23"/>
  <c r="C1357" i="23"/>
  <c r="C1358" i="23"/>
  <c r="C1359" i="23"/>
  <c r="C1360" i="23"/>
  <c r="C1361" i="23"/>
  <c r="C1362" i="23"/>
  <c r="C1363" i="23"/>
  <c r="C1364" i="23"/>
  <c r="C1365" i="23"/>
  <c r="C1366" i="23"/>
  <c r="C1367" i="23"/>
  <c r="C1368" i="23"/>
  <c r="C1369" i="23"/>
  <c r="C1370" i="23"/>
  <c r="C1371" i="23"/>
  <c r="C1372" i="23"/>
  <c r="C1373" i="23"/>
  <c r="C1374" i="23"/>
  <c r="C1375" i="23"/>
  <c r="C1376" i="23"/>
  <c r="C1377" i="23"/>
  <c r="C1378" i="23"/>
  <c r="C1379" i="23"/>
  <c r="C1380" i="23"/>
  <c r="C1381" i="23"/>
  <c r="C1382" i="23"/>
  <c r="C1383" i="23"/>
  <c r="C1384" i="23"/>
  <c r="C1385" i="23"/>
  <c r="C1386" i="23"/>
  <c r="C1387" i="23"/>
  <c r="C1388" i="23"/>
  <c r="C1389" i="23"/>
  <c r="C1390" i="23"/>
  <c r="C1391" i="23"/>
  <c r="C1392" i="23"/>
  <c r="C1393" i="23"/>
  <c r="C1394" i="23"/>
  <c r="C1395" i="23"/>
  <c r="C1396" i="23"/>
  <c r="C1397" i="23"/>
  <c r="C1398" i="23"/>
  <c r="C1399" i="23"/>
  <c r="C1400" i="23"/>
  <c r="C1401" i="23"/>
  <c r="C1402" i="23"/>
  <c r="C1403" i="23"/>
  <c r="C1404" i="23"/>
  <c r="C1405" i="23"/>
  <c r="C1406" i="23"/>
  <c r="C1407" i="23"/>
  <c r="C1408" i="23"/>
  <c r="C1409" i="23"/>
  <c r="C1410" i="23"/>
  <c r="C1411" i="23"/>
  <c r="C1412" i="23"/>
  <c r="C1413" i="23"/>
  <c r="C1414" i="23"/>
  <c r="C1415" i="23"/>
  <c r="C1416" i="23"/>
  <c r="C1417" i="23"/>
  <c r="C1418" i="23"/>
  <c r="C1419" i="23"/>
  <c r="C1420" i="23"/>
  <c r="C1421" i="23"/>
  <c r="C1422" i="23"/>
  <c r="C1423" i="23"/>
  <c r="C1424" i="23"/>
  <c r="C1425" i="23"/>
  <c r="C1426" i="23"/>
  <c r="C1427" i="23"/>
  <c r="C1428" i="23"/>
  <c r="C1429" i="23"/>
  <c r="C1430" i="23"/>
  <c r="C1431" i="23"/>
  <c r="C1432" i="23"/>
  <c r="C1433" i="23"/>
  <c r="C1434" i="23"/>
  <c r="C1435" i="23"/>
  <c r="C1436" i="23"/>
  <c r="C1437" i="23"/>
  <c r="C1438" i="23"/>
  <c r="C1439" i="23"/>
  <c r="C1440" i="23"/>
  <c r="C1441" i="23"/>
  <c r="C1442" i="23"/>
  <c r="C1443" i="23"/>
  <c r="C1444" i="23"/>
  <c r="C1445" i="23"/>
  <c r="C1446" i="23"/>
  <c r="C1447" i="23"/>
  <c r="C1448" i="23"/>
  <c r="C1449" i="23"/>
  <c r="C1450" i="23"/>
  <c r="C1451" i="23"/>
  <c r="C1452" i="23"/>
  <c r="C1453" i="23"/>
  <c r="C1454" i="23"/>
  <c r="C1455" i="23"/>
  <c r="C1456" i="23"/>
  <c r="C1457" i="23"/>
  <c r="C1458" i="23"/>
  <c r="C1459" i="23"/>
  <c r="C1460" i="23"/>
  <c r="C1461" i="23"/>
  <c r="C1462" i="23"/>
  <c r="C1463" i="23"/>
  <c r="C1464" i="23"/>
  <c r="C1465" i="23"/>
  <c r="C1466" i="23"/>
  <c r="C1467" i="23"/>
  <c r="C1468" i="23"/>
  <c r="C1469" i="23"/>
  <c r="C1470" i="23"/>
  <c r="C1471" i="23"/>
  <c r="C1472" i="23"/>
  <c r="C1473" i="23"/>
  <c r="C1474" i="23"/>
  <c r="C1475" i="23"/>
  <c r="C1476" i="23"/>
  <c r="C1477" i="23"/>
  <c r="C1478" i="23"/>
  <c r="C1479" i="23"/>
  <c r="C1480" i="23"/>
  <c r="C1481" i="23"/>
  <c r="C1482" i="23"/>
  <c r="C1483" i="23"/>
  <c r="C1484" i="23"/>
  <c r="C1485" i="23"/>
  <c r="C1486" i="23"/>
  <c r="C1487" i="23"/>
  <c r="C1488" i="23"/>
  <c r="C1489" i="23"/>
  <c r="C1490" i="23"/>
  <c r="C1491" i="23"/>
  <c r="C1492" i="23"/>
  <c r="C1493" i="23"/>
  <c r="C1494" i="23"/>
  <c r="C1495" i="23"/>
  <c r="C1496" i="23"/>
  <c r="C1497" i="23"/>
  <c r="C1498" i="23"/>
  <c r="C1499" i="23"/>
  <c r="C1500" i="23"/>
  <c r="C1501" i="23"/>
  <c r="C1502" i="23"/>
  <c r="C1503" i="23"/>
  <c r="C1504" i="23"/>
  <c r="C1505" i="23"/>
  <c r="C1506" i="23"/>
  <c r="C1507" i="23"/>
  <c r="C1508" i="23"/>
  <c r="C1509" i="23"/>
  <c r="C1510" i="23"/>
  <c r="C1511" i="23"/>
  <c r="C1512" i="23"/>
  <c r="C1513" i="23"/>
  <c r="C1514" i="23"/>
  <c r="C1515" i="23"/>
  <c r="C1516" i="23"/>
  <c r="C1517" i="23"/>
  <c r="C1518" i="23"/>
  <c r="C1519" i="23"/>
  <c r="C1520" i="23"/>
  <c r="C1521" i="23"/>
  <c r="C1522" i="23"/>
  <c r="C1523" i="23"/>
  <c r="C1524" i="23"/>
  <c r="C1525" i="23"/>
  <c r="C1526" i="23"/>
  <c r="C1527" i="23"/>
  <c r="C1528" i="23"/>
  <c r="C1529" i="23"/>
  <c r="C1530" i="23"/>
  <c r="C1531" i="23"/>
  <c r="C1532" i="23"/>
  <c r="C1533" i="23"/>
  <c r="C1534" i="23"/>
  <c r="C1535" i="23"/>
  <c r="C1536" i="23"/>
  <c r="C1537" i="23"/>
  <c r="C1538" i="23"/>
  <c r="C1539" i="23"/>
  <c r="C1540" i="23"/>
  <c r="C1541" i="23"/>
  <c r="C1542" i="23"/>
  <c r="C1543" i="23"/>
  <c r="C1544" i="23"/>
  <c r="C1545" i="23"/>
  <c r="C1546" i="23"/>
  <c r="C1547" i="23"/>
  <c r="C1548" i="23"/>
  <c r="C1549" i="23"/>
  <c r="C1550" i="23"/>
  <c r="C1551" i="23"/>
  <c r="C1552" i="23"/>
  <c r="C1553" i="23"/>
  <c r="C1554" i="23"/>
  <c r="C1555" i="23"/>
  <c r="C1556" i="23"/>
  <c r="C1557" i="23"/>
  <c r="C1558" i="23"/>
  <c r="C1559" i="23"/>
  <c r="C1560" i="23"/>
  <c r="C1561" i="23"/>
  <c r="C1562" i="23"/>
  <c r="C1563" i="23"/>
  <c r="C1564" i="23"/>
  <c r="C1565" i="23"/>
  <c r="C1566" i="23"/>
  <c r="C1567" i="23"/>
  <c r="C1568" i="23"/>
  <c r="C1569" i="23"/>
  <c r="C1570" i="23"/>
  <c r="C1571" i="23"/>
  <c r="C1572" i="23"/>
  <c r="C1573" i="23"/>
  <c r="C1574" i="23"/>
  <c r="C1575" i="23"/>
  <c r="C1576" i="23"/>
  <c r="C1577" i="23"/>
  <c r="C1578" i="23"/>
  <c r="C1579" i="23"/>
  <c r="C1580" i="23"/>
  <c r="C1581" i="23"/>
  <c r="C1582" i="23"/>
  <c r="C1583" i="23"/>
  <c r="C1584" i="23"/>
  <c r="C1585" i="23"/>
  <c r="C1586" i="23"/>
  <c r="C1587" i="23"/>
  <c r="C1588" i="23"/>
  <c r="C1589" i="23"/>
  <c r="C1590" i="23"/>
  <c r="C1591" i="23"/>
  <c r="C1592" i="23"/>
  <c r="C1593" i="23"/>
  <c r="C1594" i="23"/>
  <c r="C1595" i="23"/>
  <c r="C1596" i="23"/>
  <c r="C1597" i="23"/>
  <c r="C1598" i="23"/>
  <c r="C1599" i="23"/>
  <c r="C1600" i="23"/>
  <c r="C1601" i="23"/>
  <c r="C1602" i="23"/>
  <c r="C1603" i="23"/>
  <c r="C1604" i="23"/>
  <c r="C1605" i="23"/>
  <c r="C1606" i="23"/>
  <c r="C1607" i="23"/>
  <c r="C1608" i="23"/>
  <c r="C1609" i="23"/>
  <c r="C1610" i="23"/>
  <c r="C1611" i="23"/>
  <c r="C1612" i="23"/>
  <c r="C1613" i="23"/>
  <c r="C1614" i="23"/>
  <c r="C1615" i="23"/>
  <c r="C1616" i="23"/>
  <c r="C1617" i="23"/>
  <c r="C1618" i="23"/>
  <c r="C1619" i="23"/>
  <c r="C1620" i="23"/>
  <c r="C1621" i="23"/>
  <c r="C1622" i="23"/>
  <c r="C1623" i="23"/>
  <c r="C1624" i="23"/>
  <c r="C1625" i="23"/>
  <c r="C1626" i="23"/>
  <c r="C1627" i="23"/>
  <c r="C1628" i="23"/>
  <c r="C1629" i="23"/>
  <c r="C1630" i="23"/>
  <c r="C1631" i="23"/>
  <c r="C1632" i="23"/>
  <c r="C1633" i="23"/>
  <c r="C1634" i="23"/>
  <c r="C1635" i="23"/>
  <c r="C1636" i="23"/>
  <c r="C1637" i="23"/>
  <c r="C1638" i="23"/>
  <c r="C1639" i="23"/>
  <c r="C1640" i="23"/>
  <c r="C1641" i="23"/>
  <c r="C1642" i="23"/>
  <c r="C1643" i="23"/>
  <c r="C1644" i="23"/>
  <c r="C1645" i="23"/>
  <c r="C1646" i="23"/>
  <c r="C1647" i="23"/>
  <c r="C1648" i="23"/>
  <c r="C1649" i="23"/>
  <c r="C1650" i="23"/>
  <c r="C1651" i="23"/>
  <c r="C1652" i="23"/>
  <c r="C1653" i="23"/>
  <c r="C1654" i="23"/>
  <c r="C1655" i="23"/>
  <c r="C1656" i="23"/>
  <c r="C1657" i="23"/>
  <c r="C1658" i="23"/>
  <c r="C1659" i="23"/>
  <c r="C1660" i="23"/>
  <c r="C1661" i="23"/>
  <c r="C1662" i="23"/>
  <c r="C1663" i="23"/>
  <c r="C1664" i="23"/>
  <c r="C1665" i="23"/>
  <c r="C1666" i="23"/>
  <c r="C1667" i="23"/>
  <c r="C1668" i="23"/>
  <c r="C1669" i="23"/>
  <c r="C1670" i="23"/>
  <c r="C1671" i="23"/>
  <c r="C1672" i="23"/>
  <c r="C1673" i="23"/>
  <c r="C1674" i="23"/>
  <c r="C1675" i="23"/>
  <c r="C1676" i="23"/>
  <c r="C1677" i="23"/>
  <c r="C1678" i="23"/>
  <c r="C1679" i="23"/>
  <c r="C1680" i="23"/>
  <c r="C1681" i="23"/>
  <c r="C1682" i="23"/>
  <c r="C1683" i="23"/>
  <c r="C1684" i="23"/>
  <c r="C1685" i="23"/>
  <c r="C1686" i="23"/>
  <c r="C1687" i="23"/>
  <c r="C1688" i="23"/>
  <c r="C1689" i="23"/>
  <c r="C1690" i="23"/>
  <c r="C1691" i="23"/>
  <c r="C1692" i="23"/>
  <c r="C1693" i="23"/>
  <c r="C1694" i="23"/>
  <c r="C1695" i="23"/>
  <c r="C1696" i="23"/>
  <c r="C1697" i="23"/>
  <c r="C1698" i="23"/>
  <c r="C1699" i="23"/>
  <c r="C1700" i="23"/>
  <c r="C1701" i="23"/>
  <c r="C1702" i="23"/>
  <c r="C1703" i="23"/>
  <c r="C1704" i="23"/>
  <c r="C1705" i="23"/>
  <c r="C1706" i="23"/>
  <c r="C1707" i="23"/>
  <c r="C1708" i="23"/>
  <c r="C1709" i="23"/>
  <c r="C1710" i="23"/>
  <c r="C1711" i="23"/>
  <c r="C1712" i="23"/>
  <c r="C1713" i="23"/>
  <c r="C1714" i="23"/>
  <c r="C1715" i="23"/>
  <c r="C1716" i="23"/>
  <c r="C1717" i="23"/>
  <c r="C1718" i="23"/>
  <c r="C1719" i="23"/>
  <c r="C1720" i="23"/>
  <c r="C1721" i="23"/>
  <c r="C1722" i="23"/>
  <c r="C1723" i="23"/>
  <c r="C1724" i="23"/>
  <c r="C1725" i="23"/>
  <c r="C1726" i="23"/>
  <c r="C1727" i="23"/>
  <c r="C1728" i="23"/>
  <c r="C1729" i="23"/>
  <c r="C1730" i="23"/>
  <c r="C1731" i="23"/>
  <c r="C1732" i="23"/>
  <c r="C1733" i="23"/>
  <c r="C1734" i="23"/>
  <c r="C1735" i="23"/>
  <c r="C1736" i="23"/>
  <c r="C1737" i="23"/>
  <c r="C1738" i="23"/>
  <c r="C1739" i="23"/>
  <c r="C1740" i="23"/>
  <c r="C1741" i="23"/>
  <c r="C1742" i="23"/>
  <c r="C1743" i="23"/>
  <c r="C1744" i="23"/>
  <c r="C1745" i="23"/>
  <c r="C1746" i="23"/>
  <c r="C1747" i="23"/>
  <c r="C1748" i="23"/>
  <c r="C1749" i="23"/>
  <c r="C1750" i="23"/>
  <c r="C1751" i="23"/>
  <c r="C1752" i="23"/>
  <c r="C1753" i="23"/>
  <c r="C1754" i="23"/>
  <c r="C1755" i="23"/>
  <c r="C1756" i="23"/>
  <c r="C1757" i="23"/>
  <c r="C1758" i="23"/>
  <c r="C1759" i="23"/>
  <c r="C1760" i="23"/>
  <c r="C1761" i="23"/>
  <c r="C1762" i="23"/>
  <c r="C1763" i="23"/>
  <c r="C1764" i="23"/>
  <c r="C1765" i="23"/>
  <c r="C1766" i="23"/>
  <c r="C1767" i="23"/>
  <c r="C1768" i="23"/>
  <c r="C1769" i="23"/>
  <c r="C1770" i="23"/>
  <c r="C1771" i="23"/>
  <c r="C1772" i="23"/>
  <c r="C1773" i="23"/>
  <c r="C1774" i="23"/>
  <c r="C1775" i="23"/>
  <c r="C1776" i="23"/>
  <c r="C1777" i="23"/>
  <c r="C1778" i="23"/>
  <c r="C1779" i="23"/>
  <c r="C1780" i="23"/>
  <c r="C1781" i="23"/>
  <c r="C1782" i="23"/>
  <c r="C1783" i="23"/>
  <c r="C1784" i="23"/>
  <c r="C1785" i="23"/>
  <c r="C1786" i="23"/>
  <c r="C1787" i="23"/>
  <c r="C1788" i="23"/>
  <c r="C1789" i="23"/>
  <c r="C1790" i="23"/>
  <c r="C1791" i="23"/>
  <c r="C1792" i="23"/>
  <c r="C1793" i="23"/>
  <c r="C1794" i="23"/>
  <c r="C1795" i="23"/>
  <c r="C1796" i="23"/>
  <c r="C1797" i="23"/>
  <c r="C1798" i="23"/>
  <c r="C1799" i="23"/>
  <c r="C1800" i="23"/>
  <c r="C1801" i="23"/>
  <c r="C1802" i="23"/>
  <c r="C1803" i="23"/>
  <c r="C1804" i="23"/>
  <c r="C1805" i="23"/>
  <c r="C1806" i="23"/>
  <c r="C1807" i="23"/>
  <c r="C1808" i="23"/>
  <c r="C1809" i="23"/>
  <c r="C1810" i="23"/>
  <c r="C1811" i="23"/>
  <c r="C1812" i="23"/>
  <c r="C1813" i="23"/>
  <c r="C1814" i="23"/>
  <c r="C1815" i="23"/>
  <c r="C1816" i="23"/>
  <c r="C1817" i="23"/>
  <c r="C1818" i="23"/>
  <c r="C1819" i="23"/>
  <c r="C1820" i="23"/>
  <c r="C1821" i="23"/>
  <c r="C1822" i="23"/>
  <c r="C1823" i="23"/>
  <c r="C1824" i="23"/>
  <c r="C1825" i="23"/>
  <c r="C1826" i="23"/>
  <c r="C1827" i="23"/>
  <c r="C1828" i="23"/>
  <c r="C1829" i="23"/>
  <c r="C1830" i="23"/>
  <c r="C1831" i="23"/>
  <c r="C1832" i="23"/>
  <c r="C1833" i="23"/>
  <c r="C1834" i="23"/>
  <c r="C1835" i="23"/>
  <c r="C1836" i="23"/>
  <c r="C1837" i="23"/>
  <c r="C1838" i="23"/>
  <c r="C1839" i="23"/>
  <c r="C1840" i="23"/>
  <c r="C1841" i="23"/>
  <c r="C1842" i="23"/>
  <c r="C1843" i="23"/>
  <c r="C1844" i="23"/>
  <c r="C1845" i="23"/>
  <c r="C1846" i="23"/>
  <c r="C1847" i="23"/>
  <c r="C1848" i="23"/>
  <c r="C1849" i="23"/>
  <c r="C1850" i="23"/>
  <c r="C1851" i="23"/>
  <c r="C1852" i="23"/>
  <c r="C1853" i="23"/>
  <c r="C1854" i="23"/>
  <c r="C1855" i="23"/>
  <c r="C1856" i="23"/>
  <c r="C1857" i="23"/>
  <c r="C1858" i="23"/>
  <c r="C1859" i="23"/>
  <c r="C1860" i="23"/>
  <c r="C1861" i="23"/>
  <c r="C1862" i="23"/>
  <c r="C1863" i="23"/>
  <c r="C1864" i="23"/>
  <c r="C1865" i="23"/>
  <c r="C1866" i="23"/>
  <c r="C1867" i="23"/>
  <c r="C1868" i="23"/>
  <c r="C1869" i="23"/>
  <c r="C1870" i="23"/>
  <c r="C1871" i="23"/>
  <c r="C1872" i="23"/>
  <c r="C1873" i="23"/>
  <c r="C1874" i="23"/>
  <c r="C1875" i="23"/>
  <c r="C1876" i="23"/>
  <c r="C1877" i="23"/>
  <c r="C1878" i="23"/>
  <c r="C1879" i="23"/>
  <c r="C1880" i="23"/>
  <c r="C1881" i="23"/>
  <c r="C1882" i="23"/>
  <c r="C1883" i="23"/>
  <c r="C1884" i="23"/>
  <c r="C1885" i="23"/>
  <c r="C1886" i="23"/>
  <c r="C1887" i="23"/>
  <c r="C1888" i="23"/>
  <c r="C1889" i="23"/>
  <c r="C1890" i="23"/>
  <c r="C1891" i="23"/>
  <c r="C1892" i="23"/>
  <c r="C1893" i="23"/>
  <c r="C1894" i="23"/>
  <c r="C1895" i="23"/>
  <c r="C1896" i="23"/>
  <c r="C1897" i="23"/>
  <c r="C1898" i="23"/>
  <c r="C1899" i="23"/>
  <c r="C1900" i="23"/>
  <c r="C1901" i="23"/>
  <c r="C1902" i="23"/>
  <c r="C1903" i="23"/>
  <c r="C1904" i="23"/>
  <c r="C1905" i="23"/>
  <c r="C1906" i="23"/>
  <c r="C1907" i="23"/>
  <c r="C1908" i="23"/>
  <c r="C1909" i="23"/>
  <c r="C1910" i="23"/>
  <c r="C1911" i="23"/>
  <c r="C1912" i="23"/>
  <c r="C1913" i="23"/>
  <c r="C1914" i="23"/>
  <c r="C1915" i="23"/>
  <c r="C1916" i="23"/>
  <c r="C1917" i="23"/>
  <c r="C1918" i="23"/>
  <c r="C1919" i="23"/>
  <c r="C1920" i="23"/>
  <c r="C1921" i="23"/>
  <c r="C1922" i="23"/>
  <c r="C1923" i="23"/>
  <c r="C1924" i="23"/>
  <c r="C1925" i="23"/>
  <c r="C1926" i="23"/>
  <c r="C1927" i="23"/>
  <c r="C1928" i="23"/>
  <c r="C1929" i="23"/>
  <c r="C1930" i="23"/>
  <c r="C1931" i="23"/>
  <c r="C1932" i="23"/>
  <c r="C1933" i="23"/>
  <c r="C1934" i="23"/>
  <c r="C1935" i="23"/>
  <c r="C1936" i="23"/>
  <c r="C1937" i="23"/>
  <c r="C1938" i="23"/>
  <c r="C1939" i="23"/>
  <c r="C1940" i="23"/>
  <c r="C1941" i="23"/>
  <c r="C1942" i="23"/>
  <c r="C1943" i="23"/>
  <c r="C1944" i="23"/>
  <c r="C1945" i="23"/>
  <c r="C1946" i="23"/>
  <c r="C1947" i="23"/>
  <c r="C1948" i="23"/>
  <c r="C1949" i="23"/>
  <c r="C1950" i="23"/>
  <c r="C1951" i="23"/>
  <c r="C1952" i="23"/>
  <c r="C1953" i="23"/>
  <c r="C1954" i="23"/>
  <c r="C1955" i="23"/>
  <c r="C1956" i="23"/>
  <c r="C1957" i="23"/>
  <c r="C1958" i="23"/>
  <c r="C1959" i="23"/>
  <c r="C1960" i="23"/>
  <c r="C1961" i="23"/>
  <c r="C1962" i="23"/>
  <c r="C1963" i="23"/>
  <c r="C1964" i="23"/>
  <c r="C1965" i="23"/>
  <c r="C1966" i="23"/>
  <c r="C1967" i="23"/>
  <c r="C1968" i="23"/>
  <c r="C1969" i="23"/>
  <c r="C1970" i="23"/>
  <c r="C1971" i="23"/>
  <c r="C1972" i="23"/>
  <c r="C1973" i="23"/>
  <c r="C1974" i="23"/>
  <c r="C1975" i="23"/>
  <c r="C1976" i="23"/>
  <c r="C1977" i="23"/>
  <c r="C1978" i="23"/>
  <c r="C1979" i="23"/>
  <c r="C1980" i="23"/>
  <c r="C1981" i="23"/>
  <c r="C1982" i="23"/>
  <c r="C1983" i="23"/>
  <c r="C1984" i="23"/>
  <c r="C1985" i="23"/>
  <c r="C1986" i="23"/>
  <c r="C1987" i="23"/>
  <c r="C1988" i="23"/>
  <c r="C1989" i="23"/>
  <c r="C1990" i="23"/>
  <c r="C1991" i="23"/>
  <c r="C1992" i="23"/>
  <c r="C1993" i="23"/>
  <c r="C1994" i="23"/>
  <c r="C1995" i="23"/>
  <c r="C1996" i="23"/>
  <c r="C1997" i="23"/>
  <c r="C1998" i="23"/>
  <c r="C1999" i="23"/>
  <c r="C2000" i="23"/>
  <c r="C2001" i="23"/>
  <c r="C2002" i="23"/>
  <c r="C2003" i="23"/>
  <c r="C2004" i="23"/>
  <c r="C2005" i="23"/>
  <c r="S39" i="20" l="1"/>
  <c r="S50" i="20"/>
  <c r="S61" i="20"/>
  <c r="S72" i="20"/>
  <c r="S28" i="20"/>
  <c r="C1487" i="1"/>
  <c r="E1487" i="1" s="1"/>
  <c r="O55" i="1"/>
  <c r="O52" i="1"/>
  <c r="C208" i="1"/>
  <c r="C88" i="1"/>
  <c r="C808" i="1"/>
  <c r="C168" i="1"/>
  <c r="E168" i="1" s="1"/>
  <c r="C392" i="1"/>
  <c r="E392" i="1" s="1"/>
  <c r="C32" i="1"/>
  <c r="E32" i="1" s="1"/>
  <c r="C328" i="1"/>
  <c r="C288" i="1"/>
  <c r="C1113" i="1"/>
  <c r="W1113" i="1" s="1" a="1"/>
  <c r="W1113" i="1" s="1"/>
  <c r="C216" i="1"/>
  <c r="E216" i="1" s="1"/>
  <c r="C48" i="1"/>
  <c r="C712" i="1"/>
  <c r="E712" i="1" s="1"/>
  <c r="C272" i="1"/>
  <c r="E272" i="1" s="1"/>
  <c r="C152" i="1"/>
  <c r="C1505" i="1"/>
  <c r="C264" i="1"/>
  <c r="C144" i="1"/>
  <c r="C489" i="1"/>
  <c r="C232" i="1"/>
  <c r="W232" i="1" s="1" a="1"/>
  <c r="W232" i="1" s="1"/>
  <c r="C104" i="1"/>
  <c r="C41" i="1"/>
  <c r="E41" i="1" s="1"/>
  <c r="C1304" i="1"/>
  <c r="W1304" i="1" s="1" a="1"/>
  <c r="W1304" i="1" s="1"/>
  <c r="C456" i="1"/>
  <c r="C224" i="1"/>
  <c r="C96" i="1"/>
  <c r="C280" i="1"/>
  <c r="E280" i="1" s="1"/>
  <c r="C160" i="1"/>
  <c r="S160" i="1" s="1"/>
  <c r="C40" i="1"/>
  <c r="E40" i="1" s="1"/>
  <c r="C688" i="1"/>
  <c r="C82" i="1"/>
  <c r="C1191" i="1"/>
  <c r="C1007" i="1"/>
  <c r="C879" i="1"/>
  <c r="C767" i="1"/>
  <c r="E767" i="1" s="1"/>
  <c r="C663" i="1"/>
  <c r="C607" i="1"/>
  <c r="E607" i="1" s="1"/>
  <c r="C543" i="1"/>
  <c r="S543" i="1" s="1"/>
  <c r="C312" i="1"/>
  <c r="C249" i="1"/>
  <c r="C192" i="1"/>
  <c r="C128" i="1"/>
  <c r="C72" i="1"/>
  <c r="C1233" i="1"/>
  <c r="C1183" i="1"/>
  <c r="C1000" i="1"/>
  <c r="C839" i="1"/>
  <c r="C745" i="1"/>
  <c r="C655" i="1"/>
  <c r="C599" i="1"/>
  <c r="C535" i="1"/>
  <c r="C304" i="1"/>
  <c r="E304" i="1" s="1"/>
  <c r="C248" i="1"/>
  <c r="E248" i="1" s="1"/>
  <c r="C184" i="1"/>
  <c r="E184" i="1" s="1"/>
  <c r="C120" i="1"/>
  <c r="C64" i="1"/>
  <c r="C784" i="1"/>
  <c r="C1143" i="1"/>
  <c r="C999" i="1"/>
  <c r="E999" i="1" s="1"/>
  <c r="C831" i="1"/>
  <c r="E831" i="1" s="1"/>
  <c r="C736" i="1"/>
  <c r="C647" i="1"/>
  <c r="C591" i="1"/>
  <c r="C520" i="1"/>
  <c r="C296" i="1"/>
  <c r="C240" i="1"/>
  <c r="C176" i="1"/>
  <c r="E176" i="1" s="1"/>
  <c r="C112" i="1"/>
  <c r="C56" i="1"/>
  <c r="S56" i="1" s="1"/>
  <c r="C1209" i="1"/>
  <c r="E1209" i="1" s="1"/>
  <c r="C1023" i="1"/>
  <c r="C887" i="1"/>
  <c r="C775" i="1"/>
  <c r="C671" i="1"/>
  <c r="C609" i="1"/>
  <c r="W609" i="1" s="1" a="1"/>
  <c r="W609" i="1" s="1"/>
  <c r="C551" i="1"/>
  <c r="E551" i="1" s="1"/>
  <c r="C313" i="1"/>
  <c r="E313" i="1" s="1"/>
  <c r="C256" i="1"/>
  <c r="C200" i="1"/>
  <c r="C136" i="1"/>
  <c r="C80" i="1"/>
  <c r="C24" i="1"/>
  <c r="E24" i="1" s="1"/>
  <c r="W935" i="1" a="1"/>
  <c r="W935" i="1" s="1"/>
  <c r="S935" i="1"/>
  <c r="W1095" i="1" a="1"/>
  <c r="W1095" i="1" s="1"/>
  <c r="S1095" i="1"/>
  <c r="W559" i="1" a="1"/>
  <c r="W559" i="1" s="1"/>
  <c r="S559" i="1"/>
  <c r="C1345" i="1"/>
  <c r="E1345" i="1" s="1"/>
  <c r="W1063" i="1" a="1"/>
  <c r="W1063" i="1" s="1"/>
  <c r="S1063" i="1"/>
  <c r="C977" i="1"/>
  <c r="E977" i="1" s="1"/>
  <c r="C889" i="1"/>
  <c r="E889" i="1" s="1"/>
  <c r="S808" i="1"/>
  <c r="W719" i="1" a="1"/>
  <c r="W719" i="1" s="1"/>
  <c r="S719" i="1"/>
  <c r="C401" i="1"/>
  <c r="E401" i="1" s="1"/>
  <c r="C177" i="1"/>
  <c r="E177" i="1" s="1"/>
  <c r="C73" i="1"/>
  <c r="W615" i="1" a="1"/>
  <c r="W615" i="1" s="1"/>
  <c r="S615" i="1"/>
  <c r="C1321" i="1"/>
  <c r="E1321" i="1" s="1"/>
  <c r="C1178" i="1"/>
  <c r="E1178" i="1" s="1"/>
  <c r="W1039" i="1" a="1"/>
  <c r="W1039" i="1" s="1"/>
  <c r="S1039" i="1"/>
  <c r="W959" i="1" a="1"/>
  <c r="W959" i="1" s="1"/>
  <c r="S959" i="1"/>
  <c r="W807" i="1" a="1"/>
  <c r="W807" i="1" s="1"/>
  <c r="S807" i="1"/>
  <c r="W712" i="1" a="1"/>
  <c r="W712" i="1" s="1"/>
  <c r="C537" i="1"/>
  <c r="E537" i="1" s="1"/>
  <c r="C113" i="1"/>
  <c r="C1169" i="1"/>
  <c r="E1169" i="1" s="1"/>
  <c r="C1033" i="1"/>
  <c r="E1033" i="1" s="1"/>
  <c r="C945" i="1"/>
  <c r="E945" i="1" s="1"/>
  <c r="W711" i="1" a="1"/>
  <c r="W711" i="1" s="1"/>
  <c r="S711" i="1"/>
  <c r="W639" i="1" a="1"/>
  <c r="W639" i="1" s="1"/>
  <c r="S639" i="1"/>
  <c r="W583" i="1" a="1"/>
  <c r="W583" i="1" s="1"/>
  <c r="S583" i="1"/>
  <c r="C361" i="1"/>
  <c r="E361" i="1" s="1"/>
  <c r="S663" i="1"/>
  <c r="C1617" i="1"/>
  <c r="E1617" i="1" s="1"/>
  <c r="C1289" i="1"/>
  <c r="E1289" i="1" s="1"/>
  <c r="W943" i="1" a="1"/>
  <c r="W943" i="1" s="1"/>
  <c r="S943" i="1"/>
  <c r="C865" i="1"/>
  <c r="E865" i="1" s="1"/>
  <c r="C697" i="1"/>
  <c r="E697" i="1" s="1"/>
  <c r="W631" i="1" a="1"/>
  <c r="W631" i="1" s="1"/>
  <c r="S631" i="1"/>
  <c r="C577" i="1"/>
  <c r="E577" i="1" s="1"/>
  <c r="C345" i="1"/>
  <c r="E345" i="1" s="1"/>
  <c r="C57" i="1"/>
  <c r="W1487" i="1" a="1"/>
  <c r="W1487" i="1" s="1"/>
  <c r="S1487" i="1"/>
  <c r="W919" i="1" a="1"/>
  <c r="W919" i="1" s="1"/>
  <c r="S919" i="1"/>
  <c r="C1569" i="1"/>
  <c r="E1569" i="1" s="1"/>
  <c r="C1265" i="1"/>
  <c r="E1265" i="1" s="1"/>
  <c r="C1137" i="1"/>
  <c r="E1137" i="1" s="1"/>
  <c r="C1017" i="1"/>
  <c r="E1017" i="1" s="1"/>
  <c r="C937" i="1"/>
  <c r="E937" i="1" s="1"/>
  <c r="C841" i="1"/>
  <c r="E841" i="1" s="1"/>
  <c r="W623" i="1" a="1"/>
  <c r="W623" i="1" s="1"/>
  <c r="S623" i="1"/>
  <c r="W575" i="1" a="1"/>
  <c r="W575" i="1" s="1"/>
  <c r="S575" i="1"/>
  <c r="C513" i="1"/>
  <c r="E513" i="1" s="1"/>
  <c r="W567" i="1" a="1"/>
  <c r="W567" i="1" s="1"/>
  <c r="S567" i="1"/>
  <c r="O50" i="1"/>
  <c r="O49" i="1"/>
  <c r="C1401" i="1"/>
  <c r="E1401" i="1" s="1"/>
  <c r="C1081" i="1"/>
  <c r="E1081" i="1" s="1"/>
  <c r="C913" i="1"/>
  <c r="E913" i="1" s="1"/>
  <c r="W823" i="1" a="1"/>
  <c r="W823" i="1" s="1"/>
  <c r="S823" i="1"/>
  <c r="C729" i="1"/>
  <c r="E729" i="1" s="1"/>
  <c r="C657" i="1"/>
  <c r="E657" i="1" s="1"/>
  <c r="W551" i="1" a="1"/>
  <c r="W551" i="1" s="1"/>
  <c r="S551" i="1"/>
  <c r="C433" i="1"/>
  <c r="E433" i="1" s="1"/>
  <c r="S304" i="1"/>
  <c r="O48" i="1"/>
  <c r="K10" i="20"/>
  <c r="C2002" i="1"/>
  <c r="E2002" i="1" s="1"/>
  <c r="C1994" i="1"/>
  <c r="E1994" i="1" s="1"/>
  <c r="C1978" i="1"/>
  <c r="E1978" i="1" s="1"/>
  <c r="C1970" i="1"/>
  <c r="E1970" i="1" s="1"/>
  <c r="C1962" i="1"/>
  <c r="E1962" i="1" s="1"/>
  <c r="C1954" i="1"/>
  <c r="E1954" i="1" s="1"/>
  <c r="C1946" i="1"/>
  <c r="E1946" i="1" s="1"/>
  <c r="C1338" i="1"/>
  <c r="E1338" i="1" s="1"/>
  <c r="C1226" i="1"/>
  <c r="E1226" i="1" s="1"/>
  <c r="C1897" i="1"/>
  <c r="E1897" i="1" s="1"/>
  <c r="C1881" i="1"/>
  <c r="E1881" i="1" s="1"/>
  <c r="C1753" i="1"/>
  <c r="E1753" i="1" s="1"/>
  <c r="C1657" i="1"/>
  <c r="E1657" i="1" s="1"/>
  <c r="C1593" i="1"/>
  <c r="E1593" i="1" s="1"/>
  <c r="C1529" i="1"/>
  <c r="E1529" i="1" s="1"/>
  <c r="C1398" i="1"/>
  <c r="E1398" i="1" s="1"/>
  <c r="C1286" i="1"/>
  <c r="E1286" i="1" s="1"/>
  <c r="C654" i="1"/>
  <c r="E654" i="1" s="1"/>
  <c r="C622" i="1"/>
  <c r="E622" i="1" s="1"/>
  <c r="C430" i="1"/>
  <c r="E430" i="1" s="1"/>
  <c r="C206" i="1"/>
  <c r="E206" i="1" s="1"/>
  <c r="C1011" i="1"/>
  <c r="E1011" i="1" s="1"/>
  <c r="C883" i="1"/>
  <c r="E883" i="1" s="1"/>
  <c r="C771" i="1"/>
  <c r="E771" i="1" s="1"/>
  <c r="C739" i="1"/>
  <c r="E739" i="1" s="1"/>
  <c r="C403" i="1"/>
  <c r="E403" i="1" s="1"/>
  <c r="C291" i="1"/>
  <c r="E291" i="1" s="1"/>
  <c r="C131" i="1"/>
  <c r="C83" i="1"/>
  <c r="C378" i="1"/>
  <c r="E378" i="1" s="1"/>
  <c r="C26" i="1"/>
  <c r="E26" i="1" s="1"/>
  <c r="C562" i="1"/>
  <c r="E562" i="1" s="1"/>
  <c r="C210" i="1"/>
  <c r="E210" i="1" s="1"/>
  <c r="C1562" i="1"/>
  <c r="E1562" i="1" s="1"/>
  <c r="C1474" i="1"/>
  <c r="E1474" i="1" s="1"/>
  <c r="C346" i="1"/>
  <c r="E346" i="1" s="1"/>
  <c r="C282" i="1"/>
  <c r="E282" i="1" s="1"/>
  <c r="C202" i="1"/>
  <c r="E202" i="1" s="1"/>
  <c r="C154" i="1"/>
  <c r="E154" i="1" s="1"/>
  <c r="C74" i="1"/>
  <c r="C1434" i="1"/>
  <c r="E1434" i="1" s="1"/>
  <c r="C1258" i="1"/>
  <c r="E1258" i="1" s="1"/>
  <c r="C938" i="1"/>
  <c r="E938" i="1" s="1"/>
  <c r="C426" i="1"/>
  <c r="E426" i="1" s="1"/>
  <c r="C770" i="1"/>
  <c r="E770" i="1" s="1"/>
  <c r="C706" i="1"/>
  <c r="E706" i="1" s="1"/>
  <c r="C274" i="1"/>
  <c r="E274" i="1" s="1"/>
  <c r="C146" i="1"/>
  <c r="C1386" i="1"/>
  <c r="E1386" i="1" s="1"/>
  <c r="C626" i="1"/>
  <c r="E626" i="1" s="1"/>
  <c r="C394" i="1"/>
  <c r="E394" i="1" s="1"/>
  <c r="C266" i="1"/>
  <c r="E266" i="1" s="1"/>
  <c r="C218" i="1"/>
  <c r="E218" i="1" s="1"/>
  <c r="C138" i="1"/>
  <c r="C90" i="1"/>
  <c r="C1457" i="1"/>
  <c r="E1457" i="1" s="1"/>
  <c r="C1553" i="1"/>
  <c r="E1553" i="1" s="1"/>
  <c r="C1385" i="1"/>
  <c r="E1385" i="1" s="1"/>
  <c r="C1641" i="1"/>
  <c r="E1641" i="1" s="1"/>
  <c r="C1738" i="1"/>
  <c r="E1738" i="1" s="1"/>
  <c r="C1666" i="1"/>
  <c r="E1666" i="1" s="1"/>
  <c r="C1681" i="1"/>
  <c r="E1681" i="1" s="1"/>
  <c r="C1633" i="1"/>
  <c r="E1633" i="1" s="1"/>
  <c r="C1497" i="1"/>
  <c r="E1497" i="1" s="1"/>
  <c r="C1449" i="1"/>
  <c r="E1449" i="1" s="1"/>
  <c r="C1393" i="1"/>
  <c r="E1393" i="1" s="1"/>
  <c r="C1337" i="1"/>
  <c r="E1337" i="1" s="1"/>
  <c r="C1281" i="1"/>
  <c r="E1281" i="1" s="1"/>
  <c r="C1225" i="1"/>
  <c r="E1225" i="1" s="1"/>
  <c r="C1129" i="1"/>
  <c r="E1129" i="1" s="1"/>
  <c r="C1073" i="1"/>
  <c r="E1073" i="1" s="1"/>
  <c r="C1025" i="1"/>
  <c r="E1025" i="1" s="1"/>
  <c r="C993" i="1"/>
  <c r="E993" i="1" s="1"/>
  <c r="C905" i="1"/>
  <c r="E905" i="1" s="1"/>
  <c r="C857" i="1"/>
  <c r="E857" i="1" s="1"/>
  <c r="C817" i="1"/>
  <c r="E817" i="1" s="1"/>
  <c r="C777" i="1"/>
  <c r="E777" i="1" s="1"/>
  <c r="C737" i="1"/>
  <c r="E737" i="1" s="1"/>
  <c r="C665" i="1"/>
  <c r="E665" i="1" s="1"/>
  <c r="C633" i="1"/>
  <c r="E633" i="1" s="1"/>
  <c r="C545" i="1"/>
  <c r="E545" i="1" s="1"/>
  <c r="C505" i="1"/>
  <c r="E505" i="1" s="1"/>
  <c r="C449" i="1"/>
  <c r="E449" i="1" s="1"/>
  <c r="C353" i="1"/>
  <c r="E353" i="1" s="1"/>
  <c r="C281" i="1"/>
  <c r="E281" i="1" s="1"/>
  <c r="C257" i="1"/>
  <c r="E257" i="1" s="1"/>
  <c r="C225" i="1"/>
  <c r="E225" i="1" s="1"/>
  <c r="C121" i="1"/>
  <c r="C1689" i="1"/>
  <c r="E1689" i="1" s="1"/>
  <c r="C1625" i="1"/>
  <c r="E1625" i="1" s="1"/>
  <c r="C1561" i="1"/>
  <c r="E1561" i="1" s="1"/>
  <c r="C1489" i="1"/>
  <c r="E1489" i="1" s="1"/>
  <c r="C1441" i="1"/>
  <c r="E1441" i="1" s="1"/>
  <c r="C1329" i="1"/>
  <c r="E1329" i="1" s="1"/>
  <c r="C1273" i="1"/>
  <c r="E1273" i="1" s="1"/>
  <c r="C1217" i="1"/>
  <c r="E1217" i="1" s="1"/>
  <c r="C1177" i="1"/>
  <c r="E1177" i="1" s="1"/>
  <c r="C1121" i="1"/>
  <c r="E1121" i="1" s="1"/>
  <c r="C1065" i="1"/>
  <c r="E1065" i="1" s="1"/>
  <c r="C985" i="1"/>
  <c r="E985" i="1" s="1"/>
  <c r="C897" i="1"/>
  <c r="E897" i="1" s="1"/>
  <c r="C849" i="1"/>
  <c r="E849" i="1" s="1"/>
  <c r="C809" i="1"/>
  <c r="E809" i="1" s="1"/>
  <c r="C705" i="1"/>
  <c r="E705" i="1" s="1"/>
  <c r="C601" i="1"/>
  <c r="E601" i="1" s="1"/>
  <c r="C569" i="1"/>
  <c r="E569" i="1" s="1"/>
  <c r="C497" i="1"/>
  <c r="E497" i="1" s="1"/>
  <c r="C441" i="1"/>
  <c r="E441" i="1" s="1"/>
  <c r="C393" i="1"/>
  <c r="E393" i="1" s="1"/>
  <c r="C305" i="1"/>
  <c r="E305" i="1" s="1"/>
  <c r="C201" i="1"/>
  <c r="E201" i="1" s="1"/>
  <c r="C169" i="1"/>
  <c r="E169" i="1" s="1"/>
  <c r="C145" i="1"/>
  <c r="C89" i="1"/>
  <c r="C65" i="1"/>
  <c r="C33" i="1"/>
  <c r="C1609" i="1"/>
  <c r="E1609" i="1" s="1"/>
  <c r="C1057" i="1"/>
  <c r="E1057" i="1" s="1"/>
  <c r="C481" i="1"/>
  <c r="E481" i="1" s="1"/>
  <c r="C385" i="1"/>
  <c r="E385" i="1" s="1"/>
  <c r="C273" i="1"/>
  <c r="E273" i="1" s="1"/>
  <c r="C193" i="1"/>
  <c r="E193" i="1" s="1"/>
  <c r="C1545" i="1"/>
  <c r="E1545" i="1" s="1"/>
  <c r="C1433" i="1"/>
  <c r="E1433" i="1" s="1"/>
  <c r="C1313" i="1"/>
  <c r="E1313" i="1" s="1"/>
  <c r="C1105" i="1"/>
  <c r="E1105" i="1" s="1"/>
  <c r="C769" i="1"/>
  <c r="E769" i="1" s="1"/>
  <c r="C689" i="1"/>
  <c r="E689" i="1" s="1"/>
  <c r="C625" i="1"/>
  <c r="E625" i="1" s="1"/>
  <c r="C297" i="1"/>
  <c r="E297" i="1" s="1"/>
  <c r="C217" i="1"/>
  <c r="E217" i="1" s="1"/>
  <c r="C161" i="1"/>
  <c r="E161" i="1" s="1"/>
  <c r="C1537" i="1"/>
  <c r="E1537" i="1" s="1"/>
  <c r="C1425" i="1"/>
  <c r="E1425" i="1" s="1"/>
  <c r="C1257" i="1"/>
  <c r="E1257" i="1" s="1"/>
  <c r="C1097" i="1"/>
  <c r="E1097" i="1" s="1"/>
  <c r="C961" i="1"/>
  <c r="E961" i="1" s="1"/>
  <c r="C929" i="1"/>
  <c r="E929" i="1" s="1"/>
  <c r="C881" i="1"/>
  <c r="E881" i="1" s="1"/>
  <c r="C801" i="1"/>
  <c r="E801" i="1" s="1"/>
  <c r="C649" i="1"/>
  <c r="E649" i="1" s="1"/>
  <c r="C561" i="1"/>
  <c r="E561" i="1" s="1"/>
  <c r="C529" i="1"/>
  <c r="E529" i="1" s="1"/>
  <c r="C473" i="1"/>
  <c r="E473" i="1" s="1"/>
  <c r="C425" i="1"/>
  <c r="E425" i="1" s="1"/>
  <c r="C329" i="1"/>
  <c r="E329" i="1" s="1"/>
  <c r="C241" i="1"/>
  <c r="E241" i="1" s="1"/>
  <c r="C137" i="1"/>
  <c r="C105" i="1"/>
  <c r="S104" i="1" s="1"/>
  <c r="C81" i="1"/>
  <c r="C25" i="1"/>
  <c r="E25" i="1" s="1"/>
  <c r="C1673" i="1"/>
  <c r="E1673" i="1" s="1"/>
  <c r="C1481" i="1"/>
  <c r="E1481" i="1" s="1"/>
  <c r="C1377" i="1"/>
  <c r="E1377" i="1" s="1"/>
  <c r="C1201" i="1"/>
  <c r="E1201" i="1" s="1"/>
  <c r="C1161" i="1"/>
  <c r="E1161" i="1" s="1"/>
  <c r="C1009" i="1"/>
  <c r="E1009" i="1" s="1"/>
  <c r="C969" i="1"/>
  <c r="E969" i="1" s="1"/>
  <c r="C721" i="1"/>
  <c r="E721" i="1" s="1"/>
  <c r="C593" i="1"/>
  <c r="E593" i="1" s="1"/>
  <c r="C337" i="1"/>
  <c r="E337" i="1" s="1"/>
  <c r="C1601" i="1"/>
  <c r="E1601" i="1" s="1"/>
  <c r="C1369" i="1"/>
  <c r="E1369" i="1" s="1"/>
  <c r="C1305" i="1"/>
  <c r="E1305" i="1" s="1"/>
  <c r="C1193" i="1"/>
  <c r="E1193" i="1" s="1"/>
  <c r="C1153" i="1"/>
  <c r="E1153" i="1" s="1"/>
  <c r="C1049" i="1"/>
  <c r="E1049" i="1" s="1"/>
  <c r="C833" i="1"/>
  <c r="E833" i="1" s="1"/>
  <c r="C1665" i="1"/>
  <c r="E1665" i="1" s="1"/>
  <c r="C1585" i="1"/>
  <c r="E1585" i="1" s="1"/>
  <c r="C1521" i="1"/>
  <c r="E1521" i="1" s="1"/>
  <c r="C1473" i="1"/>
  <c r="E1473" i="1" s="1"/>
  <c r="C1417" i="1"/>
  <c r="E1417" i="1" s="1"/>
  <c r="C1361" i="1"/>
  <c r="E1361" i="1" s="1"/>
  <c r="C1249" i="1"/>
  <c r="E1249" i="1" s="1"/>
  <c r="C1145" i="1"/>
  <c r="E1145" i="1" s="1"/>
  <c r="C1041" i="1"/>
  <c r="E1041" i="1" s="1"/>
  <c r="C1001" i="1"/>
  <c r="E1001" i="1" s="1"/>
  <c r="C921" i="1"/>
  <c r="E921" i="1" s="1"/>
  <c r="C793" i="1"/>
  <c r="E793" i="1" s="1"/>
  <c r="C761" i="1"/>
  <c r="E761" i="1" s="1"/>
  <c r="C713" i="1"/>
  <c r="E713" i="1" s="1"/>
  <c r="C681" i="1"/>
  <c r="E681" i="1" s="1"/>
  <c r="C617" i="1"/>
  <c r="E617" i="1" s="1"/>
  <c r="C585" i="1"/>
  <c r="E585" i="1" s="1"/>
  <c r="C521" i="1"/>
  <c r="E521" i="1" s="1"/>
  <c r="C465" i="1"/>
  <c r="E465" i="1" s="1"/>
  <c r="C417" i="1"/>
  <c r="E417" i="1" s="1"/>
  <c r="C377" i="1"/>
  <c r="E377" i="1" s="1"/>
  <c r="C289" i="1"/>
  <c r="E289" i="1" s="1"/>
  <c r="C185" i="1"/>
  <c r="E185" i="1" s="1"/>
  <c r="C49" i="1"/>
  <c r="C1649" i="1"/>
  <c r="E1649" i="1" s="1"/>
  <c r="C1577" i="1"/>
  <c r="E1577" i="1" s="1"/>
  <c r="C1513" i="1"/>
  <c r="E1513" i="1" s="1"/>
  <c r="C1465" i="1"/>
  <c r="E1465" i="1" s="1"/>
  <c r="C1409" i="1"/>
  <c r="E1409" i="1" s="1"/>
  <c r="C1353" i="1"/>
  <c r="E1353" i="1" s="1"/>
  <c r="C1297" i="1"/>
  <c r="E1297" i="1" s="1"/>
  <c r="C1241" i="1"/>
  <c r="E1241" i="1" s="1"/>
  <c r="C1185" i="1"/>
  <c r="E1185" i="1" s="1"/>
  <c r="C1089" i="1"/>
  <c r="E1089" i="1" s="1"/>
  <c r="C953" i="1"/>
  <c r="E953" i="1" s="1"/>
  <c r="C873" i="1"/>
  <c r="E873" i="1" s="1"/>
  <c r="C825" i="1"/>
  <c r="E825" i="1" s="1"/>
  <c r="C785" i="1"/>
  <c r="E785" i="1" s="1"/>
  <c r="C753" i="1"/>
  <c r="E753" i="1" s="1"/>
  <c r="C673" i="1"/>
  <c r="E673" i="1" s="1"/>
  <c r="C641" i="1"/>
  <c r="E641" i="1" s="1"/>
  <c r="C553" i="1"/>
  <c r="E553" i="1" s="1"/>
  <c r="C457" i="1"/>
  <c r="E457" i="1" s="1"/>
  <c r="C409" i="1"/>
  <c r="E409" i="1" s="1"/>
  <c r="C369" i="1"/>
  <c r="E369" i="1" s="1"/>
  <c r="C321" i="1"/>
  <c r="E321" i="1" s="1"/>
  <c r="C265" i="1"/>
  <c r="E265" i="1" s="1"/>
  <c r="C233" i="1"/>
  <c r="E233" i="1" s="1"/>
  <c r="C209" i="1"/>
  <c r="E209" i="1" s="1"/>
  <c r="C153" i="1"/>
  <c r="E153" i="1" s="1"/>
  <c r="C129" i="1"/>
  <c r="S128" i="1" s="1"/>
  <c r="C97" i="1"/>
  <c r="C1713" i="1"/>
  <c r="E1713" i="1" s="1"/>
  <c r="C1111" i="1"/>
  <c r="E1111" i="1" s="1"/>
  <c r="C1071" i="1"/>
  <c r="E1071" i="1" s="1"/>
  <c r="C1511" i="1"/>
  <c r="E1511" i="1" s="1"/>
  <c r="C1463" i="1"/>
  <c r="E1463" i="1" s="1"/>
  <c r="C1087" i="1"/>
  <c r="E1087" i="1" s="1"/>
  <c r="C1602" i="1"/>
  <c r="E1602" i="1" s="1"/>
  <c r="C1026" i="1"/>
  <c r="E1026" i="1" s="1"/>
  <c r="C858" i="1"/>
  <c r="E858" i="1" s="1"/>
  <c r="C794" i="1"/>
  <c r="E794" i="1" s="1"/>
  <c r="C418" i="1"/>
  <c r="E418" i="1" s="1"/>
  <c r="C1706" i="1"/>
  <c r="E1706" i="1" s="1"/>
  <c r="C1370" i="1"/>
  <c r="E1370" i="1" s="1"/>
  <c r="C1282" i="1"/>
  <c r="E1282" i="1" s="1"/>
  <c r="C1242" i="1"/>
  <c r="E1242" i="1" s="1"/>
  <c r="C1194" i="1"/>
  <c r="E1194" i="1" s="1"/>
  <c r="C618" i="1"/>
  <c r="E618" i="1" s="1"/>
  <c r="C554" i="1"/>
  <c r="E554" i="1" s="1"/>
  <c r="C506" i="1"/>
  <c r="E506" i="1" s="1"/>
  <c r="C474" i="1"/>
  <c r="E474" i="1" s="1"/>
  <c r="C386" i="1"/>
  <c r="E386" i="1" s="1"/>
  <c r="C354" i="1"/>
  <c r="E354" i="1" s="1"/>
  <c r="C258" i="1"/>
  <c r="E258" i="1" s="1"/>
  <c r="C194" i="1"/>
  <c r="E194" i="1" s="1"/>
  <c r="C130" i="1"/>
  <c r="C66" i="1"/>
  <c r="C1538" i="1"/>
  <c r="E1538" i="1" s="1"/>
  <c r="C1410" i="1"/>
  <c r="E1410" i="1" s="1"/>
  <c r="C1154" i="1"/>
  <c r="E1154" i="1" s="1"/>
  <c r="C1114" i="1"/>
  <c r="E1114" i="1" s="1"/>
  <c r="C1024" i="1"/>
  <c r="E1024" i="1" s="1"/>
  <c r="C922" i="1"/>
  <c r="E922" i="1" s="1"/>
  <c r="C658" i="1"/>
  <c r="E658" i="1" s="1"/>
  <c r="C594" i="1"/>
  <c r="E594" i="1" s="1"/>
  <c r="C530" i="1"/>
  <c r="E530" i="1" s="1"/>
  <c r="C442" i="1"/>
  <c r="E442" i="1" s="1"/>
  <c r="C410" i="1"/>
  <c r="E410" i="1" s="1"/>
  <c r="C322" i="1"/>
  <c r="E322" i="1" s="1"/>
  <c r="C298" i="1"/>
  <c r="E298" i="1" s="1"/>
  <c r="C234" i="1"/>
  <c r="E234" i="1" s="1"/>
  <c r="C170" i="1"/>
  <c r="E170" i="1" s="1"/>
  <c r="C106" i="1"/>
  <c r="C42" i="1"/>
  <c r="E42" i="1" s="1"/>
  <c r="C1682" i="1"/>
  <c r="E1682" i="1" s="1"/>
  <c r="C1450" i="1"/>
  <c r="E1450" i="1" s="1"/>
  <c r="C1050" i="1"/>
  <c r="E1050" i="1" s="1"/>
  <c r="C466" i="1"/>
  <c r="E466" i="1" s="1"/>
  <c r="C810" i="1"/>
  <c r="E810" i="1" s="1"/>
  <c r="C746" i="1"/>
  <c r="E746" i="1" s="1"/>
  <c r="C1626" i="1"/>
  <c r="E1626" i="1" s="1"/>
  <c r="C546" i="1"/>
  <c r="E546" i="1" s="1"/>
  <c r="C402" i="1"/>
  <c r="E402" i="1" s="1"/>
  <c r="C186" i="1"/>
  <c r="E186" i="1" s="1"/>
  <c r="C122" i="1"/>
  <c r="C58" i="1"/>
  <c r="C1818" i="1"/>
  <c r="E1818" i="1" s="1"/>
  <c r="C1578" i="1"/>
  <c r="E1578" i="1" s="1"/>
  <c r="C682" i="1"/>
  <c r="E682" i="1" s="1"/>
  <c r="C634" i="1"/>
  <c r="E634" i="1" s="1"/>
  <c r="C570" i="1"/>
  <c r="E570" i="1" s="1"/>
  <c r="C498" i="1"/>
  <c r="E498" i="1" s="1"/>
  <c r="C1778" i="1"/>
  <c r="E1778" i="1" s="1"/>
  <c r="C1306" i="1"/>
  <c r="E1306" i="1" s="1"/>
  <c r="C986" i="1"/>
  <c r="E986" i="1" s="1"/>
  <c r="C610" i="1"/>
  <c r="E610" i="1" s="1"/>
  <c r="C522" i="1"/>
  <c r="E522" i="1" s="1"/>
  <c r="C434" i="1"/>
  <c r="E434" i="1" s="1"/>
  <c r="C314" i="1"/>
  <c r="E314" i="1" s="1"/>
  <c r="C250" i="1"/>
  <c r="E250" i="1" s="1"/>
  <c r="C1762" i="1"/>
  <c r="E1762" i="1" s="1"/>
  <c r="C1514" i="1"/>
  <c r="E1514" i="1" s="1"/>
  <c r="C1346" i="1"/>
  <c r="E1346" i="1" s="1"/>
  <c r="C1264" i="1"/>
  <c r="E1264" i="1" s="1"/>
  <c r="C1218" i="1"/>
  <c r="E1218" i="1" s="1"/>
  <c r="C1072" i="1"/>
  <c r="E1072" i="1" s="1"/>
  <c r="C874" i="1"/>
  <c r="E874" i="1" s="1"/>
  <c r="C834" i="1"/>
  <c r="E834" i="1" s="1"/>
  <c r="C650" i="1"/>
  <c r="E650" i="1" s="1"/>
  <c r="C586" i="1"/>
  <c r="E586" i="1" s="1"/>
  <c r="C490" i="1"/>
  <c r="E490" i="1" s="1"/>
  <c r="C458" i="1"/>
  <c r="E458" i="1" s="1"/>
  <c r="C370" i="1"/>
  <c r="E370" i="1" s="1"/>
  <c r="C338" i="1"/>
  <c r="E338" i="1" s="1"/>
  <c r="C290" i="1"/>
  <c r="E290" i="1" s="1"/>
  <c r="C226" i="1"/>
  <c r="E226" i="1" s="1"/>
  <c r="C162" i="1"/>
  <c r="E162" i="1" s="1"/>
  <c r="C98" i="1"/>
  <c r="C34" i="1"/>
  <c r="E34" i="1" s="1"/>
  <c r="C1722" i="1"/>
  <c r="E1722" i="1" s="1"/>
  <c r="C1130" i="1"/>
  <c r="E1130" i="1" s="1"/>
  <c r="C1066" i="1"/>
  <c r="E1066" i="1" s="1"/>
  <c r="C1002" i="1"/>
  <c r="E1002" i="1" s="1"/>
  <c r="C898" i="1"/>
  <c r="E898" i="1" s="1"/>
  <c r="C730" i="1"/>
  <c r="E730" i="1" s="1"/>
  <c r="C666" i="1"/>
  <c r="E666" i="1" s="1"/>
  <c r="C602" i="1"/>
  <c r="E602" i="1" s="1"/>
  <c r="C538" i="1"/>
  <c r="E538" i="1" s="1"/>
  <c r="C514" i="1"/>
  <c r="E514" i="1" s="1"/>
  <c r="C482" i="1"/>
  <c r="E482" i="1" s="1"/>
  <c r="C362" i="1"/>
  <c r="E362" i="1" s="1"/>
  <c r="C330" i="1"/>
  <c r="E330" i="1" s="1"/>
  <c r="C306" i="1"/>
  <c r="E306" i="1" s="1"/>
  <c r="C242" i="1"/>
  <c r="E242" i="1" s="1"/>
  <c r="C178" i="1"/>
  <c r="E178" i="1" s="1"/>
  <c r="C114" i="1"/>
  <c r="C50" i="1"/>
  <c r="C450" i="1"/>
  <c r="E450" i="1" s="1"/>
  <c r="C1090" i="1"/>
  <c r="E1090" i="1" s="1"/>
  <c r="C962" i="1"/>
  <c r="E962" i="1" s="1"/>
  <c r="C642" i="1"/>
  <c r="E642" i="1" s="1"/>
  <c r="C578" i="1"/>
  <c r="E578" i="1" s="1"/>
  <c r="C1642" i="1"/>
  <c r="E1642" i="1" s="1"/>
  <c r="C1498" i="1"/>
  <c r="E1498" i="1" s="1"/>
  <c r="C1322" i="1"/>
  <c r="E1322" i="1" s="1"/>
  <c r="C1906" i="1"/>
  <c r="E1906" i="1" s="1"/>
  <c r="C1527" i="1"/>
  <c r="E1527" i="1" s="1"/>
  <c r="C1351" i="1"/>
  <c r="E1351" i="1" s="1"/>
  <c r="C1647" i="1"/>
  <c r="E1647" i="1" s="1"/>
  <c r="C1607" i="1"/>
  <c r="E1607" i="1" s="1"/>
  <c r="C1735" i="1"/>
  <c r="E1735" i="1" s="1"/>
  <c r="C1695" i="1"/>
  <c r="E1695" i="1" s="1"/>
  <c r="C1874" i="1"/>
  <c r="E1874" i="1" s="1"/>
  <c r="C1721" i="1"/>
  <c r="E1721" i="1" s="1"/>
  <c r="C1785" i="1"/>
  <c r="E1785" i="1" s="1"/>
  <c r="C1825" i="1"/>
  <c r="E1825" i="1" s="1"/>
  <c r="C1192" i="1"/>
  <c r="E1192" i="1" s="1"/>
  <c r="C1096" i="1"/>
  <c r="E1096" i="1" s="1"/>
  <c r="C920" i="1"/>
  <c r="E920" i="1" s="1"/>
  <c r="C848" i="1"/>
  <c r="E848" i="1" s="1"/>
  <c r="C664" i="1"/>
  <c r="E664" i="1" s="1"/>
  <c r="C632" i="1"/>
  <c r="E632" i="1" s="1"/>
  <c r="C600" i="1"/>
  <c r="E600" i="1" s="1"/>
  <c r="C552" i="1"/>
  <c r="E552" i="1" s="1"/>
  <c r="C1504" i="1"/>
  <c r="E1504" i="1" s="1"/>
  <c r="C1408" i="1"/>
  <c r="E1408" i="1" s="1"/>
  <c r="C1328" i="1"/>
  <c r="E1328" i="1" s="1"/>
  <c r="C1040" i="1"/>
  <c r="E1040" i="1" s="1"/>
  <c r="C872" i="1"/>
  <c r="E872" i="1" s="1"/>
  <c r="C824" i="1"/>
  <c r="E824" i="1" s="1"/>
  <c r="C776" i="1"/>
  <c r="E776" i="1" s="1"/>
  <c r="C472" i="1"/>
  <c r="E472" i="1" s="1"/>
  <c r="C408" i="1"/>
  <c r="E408" i="1" s="1"/>
  <c r="C344" i="1"/>
  <c r="E344" i="1" s="1"/>
  <c r="C1720" i="1"/>
  <c r="E1720" i="1" s="1"/>
  <c r="C1528" i="1"/>
  <c r="E1528" i="1" s="1"/>
  <c r="C1288" i="1"/>
  <c r="E1288" i="1" s="1"/>
  <c r="C960" i="1"/>
  <c r="E960" i="1" s="1"/>
  <c r="C936" i="1"/>
  <c r="E936" i="1" s="1"/>
  <c r="C888" i="1"/>
  <c r="E888" i="1" s="1"/>
  <c r="C840" i="1"/>
  <c r="E840" i="1" s="1"/>
  <c r="C800" i="1"/>
  <c r="E800" i="1" s="1"/>
  <c r="C752" i="1"/>
  <c r="E752" i="1" s="1"/>
  <c r="C728" i="1"/>
  <c r="E728" i="1" s="1"/>
  <c r="C680" i="1"/>
  <c r="E680" i="1" s="1"/>
  <c r="C512" i="1"/>
  <c r="E512" i="1" s="1"/>
  <c r="C448" i="1"/>
  <c r="E448" i="1" s="1"/>
  <c r="C384" i="1"/>
  <c r="E384" i="1" s="1"/>
  <c r="C320" i="1"/>
  <c r="E320" i="1" s="1"/>
  <c r="C368" i="1"/>
  <c r="E368" i="1" s="1"/>
  <c r="C1016" i="1"/>
  <c r="E1016" i="1" s="1"/>
  <c r="C1464" i="1"/>
  <c r="E1464" i="1" s="1"/>
  <c r="C1432" i="1"/>
  <c r="E1432" i="1" s="1"/>
  <c r="C1248" i="1"/>
  <c r="E1248" i="1" s="1"/>
  <c r="C1152" i="1"/>
  <c r="E1152" i="1" s="1"/>
  <c r="C912" i="1"/>
  <c r="E912" i="1" s="1"/>
  <c r="C864" i="1"/>
  <c r="E864" i="1" s="1"/>
  <c r="C704" i="1"/>
  <c r="E704" i="1" s="1"/>
  <c r="C488" i="1"/>
  <c r="E488" i="1" s="1"/>
  <c r="C424" i="1"/>
  <c r="E424" i="1" s="1"/>
  <c r="C360" i="1"/>
  <c r="E360" i="1" s="1"/>
  <c r="C1224" i="1"/>
  <c r="E1224" i="1" s="1"/>
  <c r="C1208" i="1"/>
  <c r="E1208" i="1" s="1"/>
  <c r="C1112" i="1"/>
  <c r="E1112" i="1" s="1"/>
  <c r="C1032" i="1"/>
  <c r="E1032" i="1" s="1"/>
  <c r="C984" i="1"/>
  <c r="E984" i="1" s="1"/>
  <c r="C816" i="1"/>
  <c r="E816" i="1" s="1"/>
  <c r="C720" i="1"/>
  <c r="E720" i="1" s="1"/>
  <c r="C672" i="1"/>
  <c r="E672" i="1" s="1"/>
  <c r="C656" i="1"/>
  <c r="E656" i="1" s="1"/>
  <c r="C640" i="1"/>
  <c r="E640" i="1" s="1"/>
  <c r="C624" i="1"/>
  <c r="E624" i="1" s="1"/>
  <c r="C608" i="1"/>
  <c r="E608" i="1" s="1"/>
  <c r="C592" i="1"/>
  <c r="E592" i="1" s="1"/>
  <c r="C576" i="1"/>
  <c r="E576" i="1" s="1"/>
  <c r="C560" i="1"/>
  <c r="E560" i="1" s="1"/>
  <c r="C544" i="1"/>
  <c r="E544" i="1" s="1"/>
  <c r="C528" i="1"/>
  <c r="E528" i="1" s="1"/>
  <c r="C464" i="1"/>
  <c r="E464" i="1" s="1"/>
  <c r="C400" i="1"/>
  <c r="E400" i="1" s="1"/>
  <c r="C336" i="1"/>
  <c r="E336" i="1" s="1"/>
  <c r="C1488" i="1"/>
  <c r="E1488" i="1" s="1"/>
  <c r="C1424" i="1"/>
  <c r="E1424" i="1" s="1"/>
  <c r="C1056" i="1"/>
  <c r="E1056" i="1" s="1"/>
  <c r="C928" i="1"/>
  <c r="E928" i="1" s="1"/>
  <c r="C904" i="1"/>
  <c r="E904" i="1" s="1"/>
  <c r="C880" i="1"/>
  <c r="E880" i="1" s="1"/>
  <c r="C792" i="1"/>
  <c r="E792" i="1" s="1"/>
  <c r="C768" i="1"/>
  <c r="E768" i="1" s="1"/>
  <c r="C744" i="1"/>
  <c r="E744" i="1" s="1"/>
  <c r="C696" i="1"/>
  <c r="E696" i="1" s="1"/>
  <c r="C504" i="1"/>
  <c r="E504" i="1" s="1"/>
  <c r="C440" i="1"/>
  <c r="E440" i="1" s="1"/>
  <c r="C376" i="1"/>
  <c r="E376" i="1" s="1"/>
  <c r="C1384" i="1"/>
  <c r="E1384" i="1" s="1"/>
  <c r="C1176" i="1"/>
  <c r="E1176" i="1" s="1"/>
  <c r="C976" i="1"/>
  <c r="E976" i="1" s="1"/>
  <c r="C944" i="1"/>
  <c r="E944" i="1" s="1"/>
  <c r="C856" i="1"/>
  <c r="E856" i="1" s="1"/>
  <c r="C832" i="1"/>
  <c r="E832" i="1" s="1"/>
  <c r="C480" i="1"/>
  <c r="E480" i="1" s="1"/>
  <c r="C416" i="1"/>
  <c r="E416" i="1" s="1"/>
  <c r="C352" i="1"/>
  <c r="E352" i="1" s="1"/>
  <c r="C896" i="1"/>
  <c r="E896" i="1" s="1"/>
  <c r="C760" i="1"/>
  <c r="E760" i="1" s="1"/>
  <c r="C648" i="1"/>
  <c r="E648" i="1" s="1"/>
  <c r="C616" i="1"/>
  <c r="E616" i="1" s="1"/>
  <c r="C584" i="1"/>
  <c r="E584" i="1" s="1"/>
  <c r="C568" i="1"/>
  <c r="E568" i="1" s="1"/>
  <c r="C536" i="1"/>
  <c r="E536" i="1" s="1"/>
  <c r="C496" i="1"/>
  <c r="E496" i="1" s="1"/>
  <c r="C432" i="1"/>
  <c r="E432" i="1" s="1"/>
  <c r="C1711" i="1"/>
  <c r="E1711" i="1" s="1"/>
  <c r="C1815" i="1"/>
  <c r="E1815" i="1" s="1"/>
  <c r="C1986" i="1"/>
  <c r="E1986" i="1" s="1"/>
  <c r="C1189" i="1"/>
  <c r="E1189" i="1" s="1"/>
  <c r="C1688" i="1"/>
  <c r="E1688" i="1" s="1"/>
  <c r="C821" i="1"/>
  <c r="E821" i="1" s="1"/>
  <c r="C533" i="1"/>
  <c r="E533" i="1" s="1"/>
  <c r="C1552" i="1"/>
  <c r="E1552" i="1" s="1"/>
  <c r="C1921" i="1"/>
  <c r="E1921" i="1" s="1"/>
  <c r="C1712" i="1"/>
  <c r="E1712" i="1" s="1"/>
  <c r="C1584" i="1"/>
  <c r="E1584" i="1" s="1"/>
  <c r="C1745" i="1"/>
  <c r="E1745" i="1" s="1"/>
  <c r="C1905" i="1"/>
  <c r="E1905" i="1" s="1"/>
  <c r="C1865" i="1"/>
  <c r="E1865" i="1" s="1"/>
  <c r="C1760" i="1"/>
  <c r="E1760" i="1" s="1"/>
  <c r="C1849" i="1"/>
  <c r="E1849" i="1" s="1"/>
  <c r="C1759" i="1"/>
  <c r="E1759" i="1" s="1"/>
  <c r="C1976" i="1"/>
  <c r="E1976" i="1" s="1"/>
  <c r="C1952" i="1"/>
  <c r="E1952" i="1" s="1"/>
  <c r="C1857" i="1"/>
  <c r="E1857" i="1" s="1"/>
  <c r="C1913" i="1"/>
  <c r="E1913" i="1" s="1"/>
  <c r="C1840" i="1"/>
  <c r="E1840" i="1" s="1"/>
  <c r="C1912" i="1"/>
  <c r="E1912" i="1" s="1"/>
  <c r="C1831" i="1"/>
  <c r="E1831" i="1" s="1"/>
  <c r="C1937" i="1"/>
  <c r="E1937" i="1" s="1"/>
  <c r="C1889" i="1"/>
  <c r="E1889" i="1" s="1"/>
  <c r="C1839" i="1"/>
  <c r="E1839" i="1" s="1"/>
  <c r="C1793" i="1"/>
  <c r="E1793" i="1" s="1"/>
  <c r="C1761" i="1"/>
  <c r="E1761" i="1" s="1"/>
  <c r="C1729" i="1"/>
  <c r="E1729" i="1" s="1"/>
  <c r="C1679" i="1"/>
  <c r="E1679" i="1" s="1"/>
  <c r="C1615" i="1"/>
  <c r="E1615" i="1" s="1"/>
  <c r="C1359" i="1"/>
  <c r="E1359" i="1" s="1"/>
  <c r="C1231" i="1"/>
  <c r="E1231" i="1" s="1"/>
  <c r="C1047" i="1"/>
  <c r="E1047" i="1" s="1"/>
  <c r="C903" i="1"/>
  <c r="E903" i="1" s="1"/>
  <c r="C847" i="1"/>
  <c r="E847" i="1" s="1"/>
  <c r="C735" i="1"/>
  <c r="E735" i="1" s="1"/>
  <c r="C679" i="1"/>
  <c r="E679" i="1" s="1"/>
  <c r="C519" i="1"/>
  <c r="E519" i="1" s="1"/>
  <c r="C503" i="1"/>
  <c r="E503" i="1" s="1"/>
  <c r="C487" i="1"/>
  <c r="E487" i="1" s="1"/>
  <c r="C471" i="1"/>
  <c r="E471" i="1" s="1"/>
  <c r="C455" i="1"/>
  <c r="E455" i="1" s="1"/>
  <c r="C439" i="1"/>
  <c r="E439" i="1" s="1"/>
  <c r="C423" i="1"/>
  <c r="E423" i="1" s="1"/>
  <c r="C407" i="1"/>
  <c r="E407" i="1" s="1"/>
  <c r="C391" i="1"/>
  <c r="E391" i="1" s="1"/>
  <c r="C375" i="1"/>
  <c r="E375" i="1" s="1"/>
  <c r="C359" i="1"/>
  <c r="E359" i="1" s="1"/>
  <c r="C343" i="1"/>
  <c r="E343" i="1" s="1"/>
  <c r="C327" i="1"/>
  <c r="E327" i="1" s="1"/>
  <c r="C311" i="1"/>
  <c r="E311" i="1" s="1"/>
  <c r="C295" i="1"/>
  <c r="E295" i="1" s="1"/>
  <c r="C279" i="1"/>
  <c r="E279" i="1" s="1"/>
  <c r="C263" i="1"/>
  <c r="E263" i="1" s="1"/>
  <c r="C247" i="1"/>
  <c r="E247" i="1" s="1"/>
  <c r="C231" i="1"/>
  <c r="E231" i="1" s="1"/>
  <c r="C215" i="1"/>
  <c r="E215" i="1" s="1"/>
  <c r="C199" i="1"/>
  <c r="E199" i="1" s="1"/>
  <c r="C183" i="1"/>
  <c r="E183" i="1" s="1"/>
  <c r="C167" i="1"/>
  <c r="E167" i="1" s="1"/>
  <c r="C151" i="1"/>
  <c r="E151" i="1" s="1"/>
  <c r="C135" i="1"/>
  <c r="C119" i="1"/>
  <c r="C103" i="1"/>
  <c r="C87" i="1"/>
  <c r="C71" i="1"/>
  <c r="C55" i="1"/>
  <c r="C39" i="1"/>
  <c r="E39" i="1" s="1"/>
  <c r="C23" i="1"/>
  <c r="E23" i="1" s="1"/>
  <c r="C1927" i="1"/>
  <c r="E1927" i="1" s="1"/>
  <c r="C1833" i="1"/>
  <c r="E1833" i="1" s="1"/>
  <c r="C1791" i="1"/>
  <c r="E1791" i="1" s="1"/>
  <c r="C1727" i="1"/>
  <c r="E1727" i="1" s="1"/>
  <c r="C1705" i="1"/>
  <c r="E1705" i="1" s="1"/>
  <c r="C1583" i="1"/>
  <c r="E1583" i="1" s="1"/>
  <c r="C1559" i="1"/>
  <c r="E1559" i="1" s="1"/>
  <c r="C1479" i="1"/>
  <c r="E1479" i="1" s="1"/>
  <c r="C1455" i="1"/>
  <c r="E1455" i="1" s="1"/>
  <c r="C1407" i="1"/>
  <c r="E1407" i="1" s="1"/>
  <c r="C1383" i="1"/>
  <c r="E1383" i="1" s="1"/>
  <c r="C1303" i="1"/>
  <c r="E1303" i="1" s="1"/>
  <c r="C1279" i="1"/>
  <c r="E1279" i="1" s="1"/>
  <c r="C1207" i="1"/>
  <c r="E1207" i="1" s="1"/>
  <c r="C1159" i="1"/>
  <c r="E1159" i="1" s="1"/>
  <c r="C1135" i="1"/>
  <c r="E1135" i="1" s="1"/>
  <c r="C983" i="1"/>
  <c r="E983" i="1" s="1"/>
  <c r="C863" i="1"/>
  <c r="E863" i="1" s="1"/>
  <c r="C791" i="1"/>
  <c r="E791" i="1" s="1"/>
  <c r="C751" i="1"/>
  <c r="E751" i="1" s="1"/>
  <c r="C695" i="1"/>
  <c r="E695" i="1" s="1"/>
  <c r="C1271" i="1"/>
  <c r="E1271" i="1" s="1"/>
  <c r="C1199" i="1"/>
  <c r="E1199" i="1" s="1"/>
  <c r="C1985" i="1"/>
  <c r="E1985" i="1" s="1"/>
  <c r="C1855" i="1"/>
  <c r="E1855" i="1" s="1"/>
  <c r="C1823" i="1"/>
  <c r="E1823" i="1" s="1"/>
  <c r="C1777" i="1"/>
  <c r="E1777" i="1" s="1"/>
  <c r="C1743" i="1"/>
  <c r="E1743" i="1" s="1"/>
  <c r="C1663" i="1"/>
  <c r="E1663" i="1" s="1"/>
  <c r="C1575" i="1"/>
  <c r="E1575" i="1" s="1"/>
  <c r="C1551" i="1"/>
  <c r="E1551" i="1" s="1"/>
  <c r="C1519" i="1"/>
  <c r="E1519" i="1" s="1"/>
  <c r="C1495" i="1"/>
  <c r="E1495" i="1" s="1"/>
  <c r="C1471" i="1"/>
  <c r="E1471" i="1" s="1"/>
  <c r="C1447" i="1"/>
  <c r="E1447" i="1" s="1"/>
  <c r="C1423" i="1"/>
  <c r="E1423" i="1" s="1"/>
  <c r="C1127" i="1"/>
  <c r="E1127" i="1" s="1"/>
  <c r="C1103" i="1"/>
  <c r="E1103" i="1" s="1"/>
  <c r="C1079" i="1"/>
  <c r="E1079" i="1" s="1"/>
  <c r="C975" i="1"/>
  <c r="E975" i="1" s="1"/>
  <c r="C951" i="1"/>
  <c r="E951" i="1" s="1"/>
  <c r="C895" i="1"/>
  <c r="E895" i="1" s="1"/>
  <c r="C783" i="1"/>
  <c r="E783" i="1" s="1"/>
  <c r="C727" i="1"/>
  <c r="E727" i="1" s="1"/>
  <c r="C687" i="1"/>
  <c r="E687" i="1" s="1"/>
  <c r="C527" i="1"/>
  <c r="E527" i="1" s="1"/>
  <c r="C511" i="1"/>
  <c r="E511" i="1" s="1"/>
  <c r="C495" i="1"/>
  <c r="E495" i="1" s="1"/>
  <c r="C479" i="1"/>
  <c r="E479" i="1" s="1"/>
  <c r="C463" i="1"/>
  <c r="E463" i="1" s="1"/>
  <c r="C447" i="1"/>
  <c r="E447" i="1" s="1"/>
  <c r="C431" i="1"/>
  <c r="E431" i="1" s="1"/>
  <c r="C415" i="1"/>
  <c r="E415" i="1" s="1"/>
  <c r="C399" i="1"/>
  <c r="E399" i="1" s="1"/>
  <c r="C383" i="1"/>
  <c r="E383" i="1" s="1"/>
  <c r="C367" i="1"/>
  <c r="E367" i="1" s="1"/>
  <c r="C351" i="1"/>
  <c r="E351" i="1" s="1"/>
  <c r="C335" i="1"/>
  <c r="E335" i="1" s="1"/>
  <c r="C319" i="1"/>
  <c r="E319" i="1" s="1"/>
  <c r="C303" i="1"/>
  <c r="E303" i="1" s="1"/>
  <c r="C287" i="1"/>
  <c r="E287" i="1" s="1"/>
  <c r="C271" i="1"/>
  <c r="E271" i="1" s="1"/>
  <c r="C255" i="1"/>
  <c r="E255" i="1" s="1"/>
  <c r="C239" i="1"/>
  <c r="E239" i="1" s="1"/>
  <c r="C223" i="1"/>
  <c r="E223" i="1" s="1"/>
  <c r="C207" i="1"/>
  <c r="E207" i="1" s="1"/>
  <c r="C191" i="1"/>
  <c r="E191" i="1" s="1"/>
  <c r="C175" i="1"/>
  <c r="E175" i="1" s="1"/>
  <c r="C159" i="1"/>
  <c r="E159" i="1" s="1"/>
  <c r="C143" i="1"/>
  <c r="C127" i="1"/>
  <c r="C111" i="1"/>
  <c r="C95" i="1"/>
  <c r="C79" i="1"/>
  <c r="C63" i="1"/>
  <c r="C47" i="1"/>
  <c r="E47" i="1" s="1"/>
  <c r="C31" i="1"/>
  <c r="E31" i="1" s="1"/>
  <c r="C1375" i="1"/>
  <c r="E1375" i="1" s="1"/>
  <c r="C1319" i="1"/>
  <c r="E1319" i="1" s="1"/>
  <c r="C1247" i="1"/>
  <c r="E1247" i="1" s="1"/>
  <c r="C1775" i="1"/>
  <c r="E1775" i="1" s="1"/>
  <c r="C1655" i="1"/>
  <c r="E1655" i="1" s="1"/>
  <c r="C1391" i="1"/>
  <c r="E1391" i="1" s="1"/>
  <c r="C1311" i="1"/>
  <c r="E1311" i="1" s="1"/>
  <c r="C1151" i="1"/>
  <c r="E1151" i="1" s="1"/>
  <c r="C991" i="1"/>
  <c r="E991" i="1" s="1"/>
  <c r="C743" i="1"/>
  <c r="E743" i="1" s="1"/>
  <c r="C1631" i="1"/>
  <c r="E1631" i="1" s="1"/>
  <c r="C1399" i="1"/>
  <c r="E1399" i="1" s="1"/>
  <c r="C1295" i="1"/>
  <c r="E1295" i="1" s="1"/>
  <c r="C1223" i="1"/>
  <c r="E1223" i="1" s="1"/>
  <c r="C1911" i="1"/>
  <c r="E1911" i="1" s="1"/>
  <c r="C1687" i="1"/>
  <c r="E1687" i="1" s="1"/>
  <c r="C1599" i="1"/>
  <c r="E1599" i="1" s="1"/>
  <c r="C1055" i="1"/>
  <c r="E1055" i="1" s="1"/>
  <c r="C1015" i="1"/>
  <c r="E1015" i="1" s="1"/>
  <c r="C911" i="1"/>
  <c r="E911" i="1" s="1"/>
  <c r="C855" i="1"/>
  <c r="E855" i="1" s="1"/>
  <c r="C799" i="1"/>
  <c r="E799" i="1" s="1"/>
  <c r="C1969" i="1"/>
  <c r="E1969" i="1" s="1"/>
  <c r="C1847" i="1"/>
  <c r="E1847" i="1" s="1"/>
  <c r="C1817" i="1"/>
  <c r="E1817" i="1" s="1"/>
  <c r="C1769" i="1"/>
  <c r="E1769" i="1" s="1"/>
  <c r="C1737" i="1"/>
  <c r="E1737" i="1" s="1"/>
  <c r="C1623" i="1"/>
  <c r="E1623" i="1" s="1"/>
  <c r="C1591" i="1"/>
  <c r="E1591" i="1" s="1"/>
  <c r="C1567" i="1"/>
  <c r="E1567" i="1" s="1"/>
  <c r="C1543" i="1"/>
  <c r="E1543" i="1" s="1"/>
  <c r="C1439" i="1"/>
  <c r="E1439" i="1" s="1"/>
  <c r="C1367" i="1"/>
  <c r="E1367" i="1" s="1"/>
  <c r="C1335" i="1"/>
  <c r="E1335" i="1" s="1"/>
  <c r="C1287" i="1"/>
  <c r="E1287" i="1" s="1"/>
  <c r="C1263" i="1"/>
  <c r="E1263" i="1" s="1"/>
  <c r="C1239" i="1"/>
  <c r="E1239" i="1" s="1"/>
  <c r="C1215" i="1"/>
  <c r="E1215" i="1" s="1"/>
  <c r="C1175" i="1"/>
  <c r="E1175" i="1" s="1"/>
  <c r="C1119" i="1"/>
  <c r="E1119" i="1" s="1"/>
  <c r="C1031" i="1"/>
  <c r="E1031" i="1" s="1"/>
  <c r="C967" i="1"/>
  <c r="E967" i="1" s="1"/>
  <c r="C927" i="1"/>
  <c r="E927" i="1" s="1"/>
  <c r="C871" i="1"/>
  <c r="E871" i="1" s="1"/>
  <c r="C815" i="1"/>
  <c r="E815" i="1" s="1"/>
  <c r="C759" i="1"/>
  <c r="E759" i="1" s="1"/>
  <c r="C703" i="1"/>
  <c r="E703" i="1" s="1"/>
  <c r="C1919" i="1"/>
  <c r="E1919" i="1" s="1"/>
  <c r="C1943" i="1"/>
  <c r="E1943" i="1" s="1"/>
  <c r="C1832" i="1"/>
  <c r="E1832" i="1" s="1"/>
  <c r="C1808" i="1"/>
  <c r="E1808" i="1" s="1"/>
  <c r="C1624" i="1"/>
  <c r="E1624" i="1" s="1"/>
  <c r="C1544" i="1"/>
  <c r="E1544" i="1" s="1"/>
  <c r="C1520" i="1"/>
  <c r="E1520" i="1" s="1"/>
  <c r="C1480" i="1"/>
  <c r="E1480" i="1" s="1"/>
  <c r="C1400" i="1"/>
  <c r="E1400" i="1" s="1"/>
  <c r="C1344" i="1"/>
  <c r="E1344" i="1" s="1"/>
  <c r="C1320" i="1"/>
  <c r="E1320" i="1" s="1"/>
  <c r="C1168" i="1"/>
  <c r="E1168" i="1" s="1"/>
  <c r="C1128" i="1"/>
  <c r="E1128" i="1" s="1"/>
  <c r="C1992" i="1"/>
  <c r="E1992" i="1" s="1"/>
  <c r="C1800" i="1"/>
  <c r="E1800" i="1" s="1"/>
  <c r="C1776" i="1"/>
  <c r="E1776" i="1" s="1"/>
  <c r="C1752" i="1"/>
  <c r="E1752" i="1" s="1"/>
  <c r="C1728" i="1"/>
  <c r="E1728" i="1" s="1"/>
  <c r="C1664" i="1"/>
  <c r="E1664" i="1" s="1"/>
  <c r="C1440" i="1"/>
  <c r="E1440" i="1" s="1"/>
  <c r="C1360" i="1"/>
  <c r="E1360" i="1" s="1"/>
  <c r="C1280" i="1"/>
  <c r="E1280" i="1" s="1"/>
  <c r="C1240" i="1"/>
  <c r="E1240" i="1" s="1"/>
  <c r="C1200" i="1"/>
  <c r="E1200" i="1" s="1"/>
  <c r="C1184" i="1"/>
  <c r="E1184" i="1" s="1"/>
  <c r="C1144" i="1"/>
  <c r="E1144" i="1" s="1"/>
  <c r="C1088" i="1"/>
  <c r="E1088" i="1" s="1"/>
  <c r="C992" i="1"/>
  <c r="E992" i="1" s="1"/>
  <c r="C1936" i="1"/>
  <c r="E1936" i="1" s="1"/>
  <c r="C1640" i="1"/>
  <c r="E1640" i="1" s="1"/>
  <c r="C1600" i="1"/>
  <c r="E1600" i="1" s="1"/>
  <c r="C1560" i="1"/>
  <c r="E1560" i="1" s="1"/>
  <c r="C1496" i="1"/>
  <c r="E1496" i="1" s="1"/>
  <c r="C1456" i="1"/>
  <c r="E1456" i="1" s="1"/>
  <c r="C1416" i="1"/>
  <c r="E1416" i="1" s="1"/>
  <c r="C1376" i="1"/>
  <c r="E1376" i="1" s="1"/>
  <c r="C1336" i="1"/>
  <c r="E1336" i="1" s="1"/>
  <c r="C1296" i="1"/>
  <c r="E1296" i="1" s="1"/>
  <c r="C1160" i="1"/>
  <c r="E1160" i="1" s="1"/>
  <c r="C1104" i="1"/>
  <c r="E1104" i="1" s="1"/>
  <c r="C1048" i="1"/>
  <c r="E1048" i="1" s="1"/>
  <c r="C1008" i="1"/>
  <c r="E1008" i="1" s="1"/>
  <c r="C952" i="1"/>
  <c r="E952" i="1" s="1"/>
  <c r="C1848" i="1"/>
  <c r="E1848" i="1" s="1"/>
  <c r="C1824" i="1"/>
  <c r="E1824" i="1" s="1"/>
  <c r="C1792" i="1"/>
  <c r="E1792" i="1" s="1"/>
  <c r="C1744" i="1"/>
  <c r="E1744" i="1" s="1"/>
  <c r="C1704" i="1"/>
  <c r="E1704" i="1" s="1"/>
  <c r="C1680" i="1"/>
  <c r="E1680" i="1" s="1"/>
  <c r="C1656" i="1"/>
  <c r="E1656" i="1" s="1"/>
  <c r="C1616" i="1"/>
  <c r="E1616" i="1" s="1"/>
  <c r="C1576" i="1"/>
  <c r="E1576" i="1" s="1"/>
  <c r="C1392" i="1"/>
  <c r="E1392" i="1" s="1"/>
  <c r="C1312" i="1"/>
  <c r="E1312" i="1" s="1"/>
  <c r="C1256" i="1"/>
  <c r="E1256" i="1" s="1"/>
  <c r="C1216" i="1"/>
  <c r="E1216" i="1" s="1"/>
  <c r="C1120" i="1"/>
  <c r="E1120" i="1" s="1"/>
  <c r="C1064" i="1"/>
  <c r="E1064" i="1" s="1"/>
  <c r="C968" i="1"/>
  <c r="E968" i="1" s="1"/>
  <c r="C1984" i="1"/>
  <c r="E1984" i="1" s="1"/>
  <c r="C1880" i="1"/>
  <c r="E1880" i="1" s="1"/>
  <c r="C1768" i="1"/>
  <c r="E1768" i="1" s="1"/>
  <c r="C1696" i="1"/>
  <c r="E1696" i="1" s="1"/>
  <c r="C1632" i="1"/>
  <c r="E1632" i="1" s="1"/>
  <c r="C1592" i="1"/>
  <c r="E1592" i="1" s="1"/>
  <c r="C1536" i="1"/>
  <c r="E1536" i="1" s="1"/>
  <c r="C1512" i="1"/>
  <c r="E1512" i="1" s="1"/>
  <c r="C1472" i="1"/>
  <c r="E1472" i="1" s="1"/>
  <c r="C1352" i="1"/>
  <c r="E1352" i="1" s="1"/>
  <c r="C1272" i="1"/>
  <c r="E1272" i="1" s="1"/>
  <c r="C1232" i="1"/>
  <c r="E1232" i="1" s="1"/>
  <c r="C1136" i="1"/>
  <c r="E1136" i="1" s="1"/>
  <c r="C1080" i="1"/>
  <c r="E1080" i="1" s="1"/>
  <c r="C1872" i="1"/>
  <c r="E1872" i="1" s="1"/>
  <c r="C1784" i="1"/>
  <c r="E1784" i="1" s="1"/>
  <c r="C1672" i="1"/>
  <c r="E1672" i="1" s="1"/>
  <c r="C1648" i="1"/>
  <c r="E1648" i="1" s="1"/>
  <c r="C1608" i="1"/>
  <c r="E1608" i="1" s="1"/>
  <c r="C1568" i="1"/>
  <c r="E1568" i="1" s="1"/>
  <c r="C1448" i="1"/>
  <c r="E1448" i="1" s="1"/>
  <c r="C1368" i="1"/>
  <c r="E1368" i="1" s="1"/>
  <c r="C1885" i="1"/>
  <c r="E1885" i="1" s="1"/>
  <c r="C1461" i="1"/>
  <c r="E1461" i="1" s="1"/>
  <c r="C597" i="1"/>
  <c r="E597" i="1" s="1"/>
  <c r="C85" i="1"/>
  <c r="C469" i="1"/>
  <c r="E469" i="1" s="1"/>
  <c r="C1413" i="1"/>
  <c r="E1413" i="1" s="1"/>
  <c r="C909" i="1"/>
  <c r="E909" i="1" s="1"/>
  <c r="C405" i="1"/>
  <c r="E405" i="1" s="1"/>
  <c r="C1629" i="1"/>
  <c r="E1629" i="1" s="1"/>
  <c r="C341" i="1"/>
  <c r="E341" i="1" s="1"/>
  <c r="C1645" i="1"/>
  <c r="E1645" i="1" s="1"/>
  <c r="C1293" i="1"/>
  <c r="E1293" i="1" s="1"/>
  <c r="C1069" i="1"/>
  <c r="E1069" i="1" s="1"/>
  <c r="C997" i="1"/>
  <c r="E997" i="1" s="1"/>
  <c r="C277" i="1"/>
  <c r="E277" i="1" s="1"/>
  <c r="C1157" i="1"/>
  <c r="E1157" i="1" s="1"/>
  <c r="C1085" i="1"/>
  <c r="E1085" i="1" s="1"/>
  <c r="C213" i="1"/>
  <c r="E213" i="1" s="1"/>
  <c r="C733" i="1"/>
  <c r="E733" i="1" s="1"/>
  <c r="C661" i="1"/>
  <c r="E661" i="1" s="1"/>
  <c r="C149" i="1"/>
  <c r="E149" i="1" s="1"/>
  <c r="C1968" i="1"/>
  <c r="E1968" i="1" s="1"/>
  <c r="C1904" i="1"/>
  <c r="E1904" i="1" s="1"/>
  <c r="C2000" i="1"/>
  <c r="E2000" i="1" s="1"/>
  <c r="C1960" i="1"/>
  <c r="E1960" i="1" s="1"/>
  <c r="C1920" i="1"/>
  <c r="E1920" i="1" s="1"/>
  <c r="C1896" i="1"/>
  <c r="E1896" i="1" s="1"/>
  <c r="C1864" i="1"/>
  <c r="E1864" i="1" s="1"/>
  <c r="C1816" i="1"/>
  <c r="E1816" i="1" s="1"/>
  <c r="C1944" i="1"/>
  <c r="E1944" i="1" s="1"/>
  <c r="C1888" i="1"/>
  <c r="E1888" i="1" s="1"/>
  <c r="C5" i="1"/>
  <c r="E5" i="1" s="1"/>
  <c r="C1821" i="1"/>
  <c r="E1821" i="1" s="1"/>
  <c r="C1701" i="1"/>
  <c r="E1701" i="1" s="1"/>
  <c r="C1573" i="1"/>
  <c r="E1573" i="1" s="1"/>
  <c r="C1373" i="1"/>
  <c r="E1373" i="1" s="1"/>
  <c r="C1221" i="1"/>
  <c r="E1221" i="1" s="1"/>
  <c r="C1029" i="1"/>
  <c r="E1029" i="1" s="1"/>
  <c r="C941" i="1"/>
  <c r="E941" i="1" s="1"/>
  <c r="C869" i="1"/>
  <c r="E869" i="1" s="1"/>
  <c r="C549" i="1"/>
  <c r="E549" i="1" s="1"/>
  <c r="C485" i="1"/>
  <c r="E485" i="1" s="1"/>
  <c r="C357" i="1"/>
  <c r="E357" i="1" s="1"/>
  <c r="C293" i="1"/>
  <c r="E293" i="1" s="1"/>
  <c r="C229" i="1"/>
  <c r="E229" i="1" s="1"/>
  <c r="C101" i="1"/>
  <c r="C1935" i="1"/>
  <c r="E1935" i="1" s="1"/>
  <c r="C1887" i="1"/>
  <c r="E1887" i="1" s="1"/>
  <c r="C1757" i="1"/>
  <c r="E1757" i="1" s="1"/>
  <c r="C1717" i="1"/>
  <c r="E1717" i="1" s="1"/>
  <c r="C1557" i="1"/>
  <c r="E1557" i="1" s="1"/>
  <c r="C1541" i="1"/>
  <c r="E1541" i="1" s="1"/>
  <c r="C1509" i="1"/>
  <c r="E1509" i="1" s="1"/>
  <c r="C1493" i="1"/>
  <c r="E1493" i="1" s="1"/>
  <c r="C1477" i="1"/>
  <c r="E1477" i="1" s="1"/>
  <c r="C1357" i="1"/>
  <c r="E1357" i="1" s="1"/>
  <c r="C1341" i="1"/>
  <c r="E1341" i="1" s="1"/>
  <c r="C1309" i="1"/>
  <c r="E1309" i="1" s="1"/>
  <c r="C1205" i="1"/>
  <c r="E1205" i="1" s="1"/>
  <c r="C1101" i="1"/>
  <c r="E1101" i="1" s="1"/>
  <c r="C1013" i="1"/>
  <c r="E1013" i="1" s="1"/>
  <c r="C925" i="1"/>
  <c r="E925" i="1" s="1"/>
  <c r="C853" i="1"/>
  <c r="E853" i="1" s="1"/>
  <c r="C837" i="1"/>
  <c r="E837" i="1" s="1"/>
  <c r="C765" i="1"/>
  <c r="E765" i="1" s="1"/>
  <c r="C749" i="1"/>
  <c r="E749" i="1" s="1"/>
  <c r="C677" i="1"/>
  <c r="E677" i="1" s="1"/>
  <c r="C637" i="1"/>
  <c r="E637" i="1" s="1"/>
  <c r="C573" i="1"/>
  <c r="E573" i="1" s="1"/>
  <c r="C509" i="1"/>
  <c r="E509" i="1" s="1"/>
  <c r="C445" i="1"/>
  <c r="E445" i="1" s="1"/>
  <c r="C381" i="1"/>
  <c r="E381" i="1" s="1"/>
  <c r="C317" i="1"/>
  <c r="E317" i="1" s="1"/>
  <c r="C253" i="1"/>
  <c r="E253" i="1" s="1"/>
  <c r="C189" i="1"/>
  <c r="E189" i="1" s="1"/>
  <c r="C125" i="1"/>
  <c r="C61" i="1"/>
  <c r="C1991" i="1"/>
  <c r="E1991" i="1" s="1"/>
  <c r="C1959" i="1"/>
  <c r="E1959" i="1" s="1"/>
  <c r="C1749" i="1"/>
  <c r="E1749" i="1" s="1"/>
  <c r="C1693" i="1"/>
  <c r="E1693" i="1" s="1"/>
  <c r="C1661" i="1"/>
  <c r="E1661" i="1" s="1"/>
  <c r="C1613" i="1"/>
  <c r="E1613" i="1" s="1"/>
  <c r="C1581" i="1"/>
  <c r="E1581" i="1" s="1"/>
  <c r="C1445" i="1"/>
  <c r="E1445" i="1" s="1"/>
  <c r="C1429" i="1"/>
  <c r="E1429" i="1" s="1"/>
  <c r="C1397" i="1"/>
  <c r="E1397" i="1" s="1"/>
  <c r="C1277" i="1"/>
  <c r="E1277" i="1" s="1"/>
  <c r="C1261" i="1"/>
  <c r="E1261" i="1" s="1"/>
  <c r="C1245" i="1"/>
  <c r="E1245" i="1" s="1"/>
  <c r="C1173" i="1"/>
  <c r="E1173" i="1" s="1"/>
  <c r="C1141" i="1"/>
  <c r="E1141" i="1" s="1"/>
  <c r="C1053" i="1"/>
  <c r="E1053" i="1" s="1"/>
  <c r="C981" i="1"/>
  <c r="E981" i="1" s="1"/>
  <c r="C965" i="1"/>
  <c r="E965" i="1" s="1"/>
  <c r="C893" i="1"/>
  <c r="E893" i="1" s="1"/>
  <c r="C877" i="1"/>
  <c r="E877" i="1" s="1"/>
  <c r="C805" i="1"/>
  <c r="E805" i="1" s="1"/>
  <c r="C717" i="1"/>
  <c r="E717" i="1" s="1"/>
  <c r="C621" i="1"/>
  <c r="E621" i="1" s="1"/>
  <c r="C557" i="1"/>
  <c r="E557" i="1" s="1"/>
  <c r="C493" i="1"/>
  <c r="E493" i="1" s="1"/>
  <c r="C429" i="1"/>
  <c r="E429" i="1" s="1"/>
  <c r="C365" i="1"/>
  <c r="E365" i="1" s="1"/>
  <c r="C301" i="1"/>
  <c r="E301" i="1" s="1"/>
  <c r="C237" i="1"/>
  <c r="E237" i="1" s="1"/>
  <c r="C173" i="1"/>
  <c r="E173" i="1" s="1"/>
  <c r="C109" i="1"/>
  <c r="C45" i="1"/>
  <c r="E45" i="1" s="1"/>
  <c r="C1903" i="1"/>
  <c r="E1903" i="1" s="1"/>
  <c r="C1829" i="1"/>
  <c r="E1829" i="1" s="1"/>
  <c r="C1765" i="1"/>
  <c r="E1765" i="1" s="1"/>
  <c r="C1677" i="1"/>
  <c r="E1677" i="1" s="1"/>
  <c r="C1597" i="1"/>
  <c r="E1597" i="1" s="1"/>
  <c r="C1565" i="1"/>
  <c r="E1565" i="1" s="1"/>
  <c r="C1517" i="1"/>
  <c r="E1517" i="1" s="1"/>
  <c r="C1501" i="1"/>
  <c r="E1501" i="1" s="1"/>
  <c r="C1381" i="1"/>
  <c r="E1381" i="1" s="1"/>
  <c r="C1229" i="1"/>
  <c r="E1229" i="1" s="1"/>
  <c r="C1125" i="1"/>
  <c r="E1125" i="1" s="1"/>
  <c r="C1037" i="1"/>
  <c r="E1037" i="1" s="1"/>
  <c r="C949" i="1"/>
  <c r="E949" i="1" s="1"/>
  <c r="C861" i="1"/>
  <c r="E861" i="1" s="1"/>
  <c r="C789" i="1"/>
  <c r="E789" i="1" s="1"/>
  <c r="C773" i="1"/>
  <c r="E773" i="1" s="1"/>
  <c r="C701" i="1"/>
  <c r="E701" i="1" s="1"/>
  <c r="C685" i="1"/>
  <c r="E685" i="1" s="1"/>
  <c r="C645" i="1"/>
  <c r="E645" i="1" s="1"/>
  <c r="C581" i="1"/>
  <c r="E581" i="1" s="1"/>
  <c r="C517" i="1"/>
  <c r="E517" i="1" s="1"/>
  <c r="C453" i="1"/>
  <c r="E453" i="1" s="1"/>
  <c r="C389" i="1"/>
  <c r="E389" i="1" s="1"/>
  <c r="C325" i="1"/>
  <c r="E325" i="1" s="1"/>
  <c r="C261" i="1"/>
  <c r="E261" i="1" s="1"/>
  <c r="C197" i="1"/>
  <c r="E197" i="1" s="1"/>
  <c r="C133" i="1"/>
  <c r="C69" i="1"/>
  <c r="C1781" i="1"/>
  <c r="E1781" i="1" s="1"/>
  <c r="C1549" i="1"/>
  <c r="E1549" i="1" s="1"/>
  <c r="C1533" i="1"/>
  <c r="E1533" i="1" s="1"/>
  <c r="C1485" i="1"/>
  <c r="E1485" i="1" s="1"/>
  <c r="C1365" i="1"/>
  <c r="E1365" i="1" s="1"/>
  <c r="C1349" i="1"/>
  <c r="E1349" i="1" s="1"/>
  <c r="C1333" i="1"/>
  <c r="E1333" i="1" s="1"/>
  <c r="C1317" i="1"/>
  <c r="E1317" i="1" s="1"/>
  <c r="C1213" i="1"/>
  <c r="E1213" i="1" s="1"/>
  <c r="C1197" i="1"/>
  <c r="E1197" i="1" s="1"/>
  <c r="C1109" i="1"/>
  <c r="E1109" i="1" s="1"/>
  <c r="C1093" i="1"/>
  <c r="E1093" i="1" s="1"/>
  <c r="C1021" i="1"/>
  <c r="E1021" i="1" s="1"/>
  <c r="C1005" i="1"/>
  <c r="E1005" i="1" s="1"/>
  <c r="C933" i="1"/>
  <c r="E933" i="1" s="1"/>
  <c r="C845" i="1"/>
  <c r="E845" i="1" s="1"/>
  <c r="C757" i="1"/>
  <c r="E757" i="1" s="1"/>
  <c r="C669" i="1"/>
  <c r="E669" i="1" s="1"/>
  <c r="C605" i="1"/>
  <c r="E605" i="1" s="1"/>
  <c r="C541" i="1"/>
  <c r="E541" i="1" s="1"/>
  <c r="C477" i="1"/>
  <c r="E477" i="1" s="1"/>
  <c r="C413" i="1"/>
  <c r="E413" i="1" s="1"/>
  <c r="C349" i="1"/>
  <c r="E349" i="1" s="1"/>
  <c r="C285" i="1"/>
  <c r="E285" i="1" s="1"/>
  <c r="C221" i="1"/>
  <c r="E221" i="1" s="1"/>
  <c r="C157" i="1"/>
  <c r="E157" i="1" s="1"/>
  <c r="C93" i="1"/>
  <c r="C29" i="1"/>
  <c r="E29" i="1" s="1"/>
  <c r="C1893" i="1"/>
  <c r="E1893" i="1" s="1"/>
  <c r="C1869" i="1"/>
  <c r="E1869" i="1" s="1"/>
  <c r="C1845" i="1"/>
  <c r="E1845" i="1" s="1"/>
  <c r="C1805" i="1"/>
  <c r="E1805" i="1" s="1"/>
  <c r="C1653" i="1"/>
  <c r="E1653" i="1" s="1"/>
  <c r="C1637" i="1"/>
  <c r="E1637" i="1" s="1"/>
  <c r="C1469" i="1"/>
  <c r="E1469" i="1" s="1"/>
  <c r="C1453" i="1"/>
  <c r="E1453" i="1" s="1"/>
  <c r="C1301" i="1"/>
  <c r="E1301" i="1" s="1"/>
  <c r="C1285" i="1"/>
  <c r="E1285" i="1" s="1"/>
  <c r="C1181" i="1"/>
  <c r="E1181" i="1" s="1"/>
  <c r="C1165" i="1"/>
  <c r="E1165" i="1" s="1"/>
  <c r="C1077" i="1"/>
  <c r="E1077" i="1" s="1"/>
  <c r="C989" i="1"/>
  <c r="E989" i="1" s="1"/>
  <c r="C917" i="1"/>
  <c r="E917" i="1" s="1"/>
  <c r="C901" i="1"/>
  <c r="E901" i="1" s="1"/>
  <c r="C829" i="1"/>
  <c r="E829" i="1" s="1"/>
  <c r="C813" i="1"/>
  <c r="E813" i="1" s="1"/>
  <c r="C741" i="1"/>
  <c r="E741" i="1" s="1"/>
  <c r="C629" i="1"/>
  <c r="E629" i="1" s="1"/>
  <c r="C565" i="1"/>
  <c r="E565" i="1" s="1"/>
  <c r="C501" i="1"/>
  <c r="E501" i="1" s="1"/>
  <c r="C437" i="1"/>
  <c r="E437" i="1" s="1"/>
  <c r="C373" i="1"/>
  <c r="E373" i="1" s="1"/>
  <c r="C309" i="1"/>
  <c r="E309" i="1" s="1"/>
  <c r="C245" i="1"/>
  <c r="E245" i="1" s="1"/>
  <c r="C181" i="1"/>
  <c r="E181" i="1" s="1"/>
  <c r="C117" i="1"/>
  <c r="C53" i="1"/>
  <c r="C1741" i="1"/>
  <c r="E1741" i="1" s="1"/>
  <c r="C1685" i="1"/>
  <c r="E1685" i="1" s="1"/>
  <c r="C1621" i="1"/>
  <c r="E1621" i="1" s="1"/>
  <c r="C1605" i="1"/>
  <c r="E1605" i="1" s="1"/>
  <c r="C1589" i="1"/>
  <c r="E1589" i="1" s="1"/>
  <c r="C1437" i="1"/>
  <c r="E1437" i="1" s="1"/>
  <c r="C1421" i="1"/>
  <c r="E1421" i="1" s="1"/>
  <c r="C1405" i="1"/>
  <c r="E1405" i="1" s="1"/>
  <c r="C1389" i="1"/>
  <c r="E1389" i="1" s="1"/>
  <c r="C1269" i="1"/>
  <c r="E1269" i="1" s="1"/>
  <c r="C1253" i="1"/>
  <c r="E1253" i="1" s="1"/>
  <c r="C1149" i="1"/>
  <c r="E1149" i="1" s="1"/>
  <c r="C1133" i="1"/>
  <c r="E1133" i="1" s="1"/>
  <c r="C1061" i="1"/>
  <c r="E1061" i="1" s="1"/>
  <c r="C973" i="1"/>
  <c r="E973" i="1" s="1"/>
  <c r="C885" i="1"/>
  <c r="E885" i="1" s="1"/>
  <c r="C797" i="1"/>
  <c r="E797" i="1" s="1"/>
  <c r="C725" i="1"/>
  <c r="E725" i="1" s="1"/>
  <c r="C709" i="1"/>
  <c r="E709" i="1" s="1"/>
  <c r="C653" i="1"/>
  <c r="E653" i="1" s="1"/>
  <c r="C589" i="1"/>
  <c r="E589" i="1" s="1"/>
  <c r="C525" i="1"/>
  <c r="E525" i="1" s="1"/>
  <c r="C461" i="1"/>
  <c r="E461" i="1" s="1"/>
  <c r="C397" i="1"/>
  <c r="E397" i="1" s="1"/>
  <c r="C333" i="1"/>
  <c r="E333" i="1" s="1"/>
  <c r="C269" i="1"/>
  <c r="E269" i="1" s="1"/>
  <c r="C205" i="1"/>
  <c r="E205" i="1" s="1"/>
  <c r="C141" i="1"/>
  <c r="C77" i="1"/>
  <c r="C1525" i="1"/>
  <c r="E1525" i="1" s="1"/>
  <c r="C1325" i="1"/>
  <c r="E1325" i="1" s="1"/>
  <c r="C1237" i="1"/>
  <c r="E1237" i="1" s="1"/>
  <c r="C1117" i="1"/>
  <c r="E1117" i="1" s="1"/>
  <c r="C1045" i="1"/>
  <c r="E1045" i="1" s="1"/>
  <c r="C957" i="1"/>
  <c r="E957" i="1" s="1"/>
  <c r="C781" i="1"/>
  <c r="E781" i="1" s="1"/>
  <c r="C693" i="1"/>
  <c r="E693" i="1" s="1"/>
  <c r="C613" i="1"/>
  <c r="E613" i="1" s="1"/>
  <c r="C421" i="1"/>
  <c r="E421" i="1" s="1"/>
  <c r="C165" i="1"/>
  <c r="E165" i="1" s="1"/>
  <c r="C37" i="1"/>
  <c r="E37" i="1" s="1"/>
  <c r="C21" i="1"/>
  <c r="E21" i="1" s="1"/>
  <c r="C2004" i="1"/>
  <c r="E2004" i="1" s="1"/>
  <c r="C1988" i="1"/>
  <c r="E1988" i="1" s="1"/>
  <c r="C1972" i="1"/>
  <c r="E1972" i="1" s="1"/>
  <c r="C1956" i="1"/>
  <c r="E1956" i="1" s="1"/>
  <c r="C1940" i="1"/>
  <c r="E1940" i="1" s="1"/>
  <c r="C1924" i="1"/>
  <c r="E1924" i="1" s="1"/>
  <c r="C1908" i="1"/>
  <c r="E1908" i="1" s="1"/>
  <c r="C1892" i="1"/>
  <c r="E1892" i="1" s="1"/>
  <c r="C1884" i="1"/>
  <c r="E1884" i="1" s="1"/>
  <c r="C1868" i="1"/>
  <c r="E1868" i="1" s="1"/>
  <c r="C1852" i="1"/>
  <c r="E1852" i="1" s="1"/>
  <c r="C1836" i="1"/>
  <c r="E1836" i="1" s="1"/>
  <c r="C1820" i="1"/>
  <c r="E1820" i="1" s="1"/>
  <c r="C1804" i="1"/>
  <c r="E1804" i="1" s="1"/>
  <c r="C1788" i="1"/>
  <c r="E1788" i="1" s="1"/>
  <c r="C1772" i="1"/>
  <c r="E1772" i="1" s="1"/>
  <c r="C1756" i="1"/>
  <c r="E1756" i="1" s="1"/>
  <c r="C1740" i="1"/>
  <c r="E1740" i="1" s="1"/>
  <c r="C1724" i="1"/>
  <c r="E1724" i="1" s="1"/>
  <c r="C1708" i="1"/>
  <c r="E1708" i="1" s="1"/>
  <c r="C1692" i="1"/>
  <c r="E1692" i="1" s="1"/>
  <c r="C1676" i="1"/>
  <c r="E1676" i="1" s="1"/>
  <c r="C1668" i="1"/>
  <c r="E1668" i="1" s="1"/>
  <c r="C1652" i="1"/>
  <c r="E1652" i="1" s="1"/>
  <c r="C1644" i="1"/>
  <c r="E1644" i="1" s="1"/>
  <c r="C1636" i="1"/>
  <c r="E1636" i="1" s="1"/>
  <c r="C1628" i="1"/>
  <c r="E1628" i="1" s="1"/>
  <c r="C1620" i="1"/>
  <c r="E1620" i="1" s="1"/>
  <c r="C1612" i="1"/>
  <c r="E1612" i="1" s="1"/>
  <c r="C1604" i="1"/>
  <c r="E1604" i="1" s="1"/>
  <c r="C1596" i="1"/>
  <c r="E1596" i="1" s="1"/>
  <c r="C1588" i="1"/>
  <c r="E1588" i="1" s="1"/>
  <c r="C1580" i="1"/>
  <c r="E1580" i="1" s="1"/>
  <c r="C1572" i="1"/>
  <c r="E1572" i="1" s="1"/>
  <c r="C1564" i="1"/>
  <c r="E1564" i="1" s="1"/>
  <c r="C1556" i="1"/>
  <c r="E1556" i="1" s="1"/>
  <c r="C1548" i="1"/>
  <c r="E1548" i="1" s="1"/>
  <c r="C1540" i="1"/>
  <c r="E1540" i="1" s="1"/>
  <c r="C1524" i="1"/>
  <c r="E1524" i="1" s="1"/>
  <c r="C1516" i="1"/>
  <c r="E1516" i="1" s="1"/>
  <c r="C1508" i="1"/>
  <c r="E1508" i="1" s="1"/>
  <c r="C1500" i="1"/>
  <c r="E1500" i="1" s="1"/>
  <c r="C1492" i="1"/>
  <c r="E1492" i="1" s="1"/>
  <c r="C1484" i="1"/>
  <c r="E1484" i="1" s="1"/>
  <c r="C1476" i="1"/>
  <c r="E1476" i="1" s="1"/>
  <c r="C1468" i="1"/>
  <c r="E1468" i="1" s="1"/>
  <c r="C1460" i="1"/>
  <c r="E1460" i="1" s="1"/>
  <c r="C1452" i="1"/>
  <c r="E1452" i="1" s="1"/>
  <c r="C1444" i="1"/>
  <c r="E1444" i="1" s="1"/>
  <c r="C1436" i="1"/>
  <c r="E1436" i="1" s="1"/>
  <c r="C1428" i="1"/>
  <c r="E1428" i="1" s="1"/>
  <c r="C1420" i="1"/>
  <c r="E1420" i="1" s="1"/>
  <c r="C1412" i="1"/>
  <c r="E1412" i="1" s="1"/>
  <c r="C1404" i="1"/>
  <c r="E1404" i="1" s="1"/>
  <c r="C1396" i="1"/>
  <c r="E1396" i="1" s="1"/>
  <c r="C1388" i="1"/>
  <c r="E1388" i="1" s="1"/>
  <c r="C1380" i="1"/>
  <c r="E1380" i="1" s="1"/>
  <c r="C1372" i="1"/>
  <c r="E1372" i="1" s="1"/>
  <c r="C1364" i="1"/>
  <c r="E1364" i="1" s="1"/>
  <c r="C1356" i="1"/>
  <c r="E1356" i="1" s="1"/>
  <c r="C1348" i="1"/>
  <c r="E1348" i="1" s="1"/>
  <c r="C1340" i="1"/>
  <c r="E1340" i="1" s="1"/>
  <c r="C1332" i="1"/>
  <c r="E1332" i="1" s="1"/>
  <c r="C1324" i="1"/>
  <c r="E1324" i="1" s="1"/>
  <c r="C1316" i="1"/>
  <c r="E1316" i="1" s="1"/>
  <c r="C1308" i="1"/>
  <c r="E1308" i="1" s="1"/>
  <c r="C1300" i="1"/>
  <c r="E1300" i="1" s="1"/>
  <c r="C1292" i="1"/>
  <c r="E1292" i="1" s="1"/>
  <c r="C1284" i="1"/>
  <c r="E1284" i="1" s="1"/>
  <c r="C1276" i="1"/>
  <c r="E1276" i="1" s="1"/>
  <c r="C1268" i="1"/>
  <c r="E1268" i="1" s="1"/>
  <c r="C1260" i="1"/>
  <c r="E1260" i="1" s="1"/>
  <c r="C1252" i="1"/>
  <c r="E1252" i="1" s="1"/>
  <c r="C1244" i="1"/>
  <c r="E1244" i="1" s="1"/>
  <c r="C1236" i="1"/>
  <c r="E1236" i="1" s="1"/>
  <c r="C1228" i="1"/>
  <c r="E1228" i="1" s="1"/>
  <c r="C1220" i="1"/>
  <c r="E1220" i="1" s="1"/>
  <c r="C1212" i="1"/>
  <c r="E1212" i="1" s="1"/>
  <c r="C1204" i="1"/>
  <c r="E1204" i="1" s="1"/>
  <c r="C1196" i="1"/>
  <c r="E1196" i="1" s="1"/>
  <c r="C1188" i="1"/>
  <c r="E1188" i="1" s="1"/>
  <c r="C1180" i="1"/>
  <c r="E1180" i="1" s="1"/>
  <c r="C1172" i="1"/>
  <c r="E1172" i="1" s="1"/>
  <c r="C1164" i="1"/>
  <c r="E1164" i="1" s="1"/>
  <c r="C1156" i="1"/>
  <c r="E1156" i="1" s="1"/>
  <c r="C1148" i="1"/>
  <c r="E1148" i="1" s="1"/>
  <c r="C1140" i="1"/>
  <c r="E1140" i="1" s="1"/>
  <c r="C1132" i="1"/>
  <c r="E1132" i="1" s="1"/>
  <c r="C1124" i="1"/>
  <c r="E1124" i="1" s="1"/>
  <c r="C1116" i="1"/>
  <c r="E1116" i="1" s="1"/>
  <c r="C1108" i="1"/>
  <c r="E1108" i="1" s="1"/>
  <c r="C1100" i="1"/>
  <c r="E1100" i="1" s="1"/>
  <c r="C1092" i="1"/>
  <c r="E1092" i="1" s="1"/>
  <c r="C1084" i="1"/>
  <c r="E1084" i="1" s="1"/>
  <c r="C1076" i="1"/>
  <c r="E1076" i="1" s="1"/>
  <c r="C1068" i="1"/>
  <c r="E1068" i="1" s="1"/>
  <c r="C1060" i="1"/>
  <c r="E1060" i="1" s="1"/>
  <c r="C1052" i="1"/>
  <c r="E1052" i="1" s="1"/>
  <c r="C1044" i="1"/>
  <c r="E1044" i="1" s="1"/>
  <c r="C1036" i="1"/>
  <c r="E1036" i="1" s="1"/>
  <c r="C1028" i="1"/>
  <c r="E1028" i="1" s="1"/>
  <c r="C1020" i="1"/>
  <c r="E1020" i="1" s="1"/>
  <c r="C1012" i="1"/>
  <c r="E1012" i="1" s="1"/>
  <c r="C1004" i="1"/>
  <c r="E1004" i="1" s="1"/>
  <c r="C996" i="1"/>
  <c r="E996" i="1" s="1"/>
  <c r="C988" i="1"/>
  <c r="E988" i="1" s="1"/>
  <c r="C980" i="1"/>
  <c r="E980" i="1" s="1"/>
  <c r="C972" i="1"/>
  <c r="E972" i="1" s="1"/>
  <c r="C964" i="1"/>
  <c r="E964" i="1" s="1"/>
  <c r="C956" i="1"/>
  <c r="E956" i="1" s="1"/>
  <c r="C948" i="1"/>
  <c r="E948" i="1" s="1"/>
  <c r="C940" i="1"/>
  <c r="E940" i="1" s="1"/>
  <c r="C932" i="1"/>
  <c r="E932" i="1" s="1"/>
  <c r="C924" i="1"/>
  <c r="E924" i="1" s="1"/>
  <c r="C916" i="1"/>
  <c r="E916" i="1" s="1"/>
  <c r="C908" i="1"/>
  <c r="E908" i="1" s="1"/>
  <c r="C900" i="1"/>
  <c r="E900" i="1" s="1"/>
  <c r="C892" i="1"/>
  <c r="E892" i="1" s="1"/>
  <c r="C884" i="1"/>
  <c r="E884" i="1" s="1"/>
  <c r="C13" i="1"/>
  <c r="E13" i="1" s="1"/>
  <c r="C1996" i="1"/>
  <c r="E1996" i="1" s="1"/>
  <c r="C1980" i="1"/>
  <c r="E1980" i="1" s="1"/>
  <c r="C1964" i="1"/>
  <c r="E1964" i="1" s="1"/>
  <c r="C1948" i="1"/>
  <c r="E1948" i="1" s="1"/>
  <c r="C1932" i="1"/>
  <c r="E1932" i="1" s="1"/>
  <c r="C1916" i="1"/>
  <c r="E1916" i="1" s="1"/>
  <c r="C1900" i="1"/>
  <c r="E1900" i="1" s="1"/>
  <c r="C1876" i="1"/>
  <c r="E1876" i="1" s="1"/>
  <c r="C1860" i="1"/>
  <c r="E1860" i="1" s="1"/>
  <c r="C1844" i="1"/>
  <c r="E1844" i="1" s="1"/>
  <c r="C1828" i="1"/>
  <c r="E1828" i="1" s="1"/>
  <c r="C1812" i="1"/>
  <c r="E1812" i="1" s="1"/>
  <c r="C1796" i="1"/>
  <c r="E1796" i="1" s="1"/>
  <c r="C1780" i="1"/>
  <c r="E1780" i="1" s="1"/>
  <c r="C1764" i="1"/>
  <c r="E1764" i="1" s="1"/>
  <c r="C1748" i="1"/>
  <c r="E1748" i="1" s="1"/>
  <c r="C1732" i="1"/>
  <c r="E1732" i="1" s="1"/>
  <c r="C1716" i="1"/>
  <c r="E1716" i="1" s="1"/>
  <c r="C1700" i="1"/>
  <c r="E1700" i="1" s="1"/>
  <c r="C1684" i="1"/>
  <c r="E1684" i="1" s="1"/>
  <c r="C1660" i="1"/>
  <c r="E1660" i="1" s="1"/>
  <c r="C1532" i="1"/>
  <c r="E1532" i="1" s="1"/>
  <c r="C1983" i="1"/>
  <c r="E1983" i="1" s="1"/>
  <c r="C1953" i="1"/>
  <c r="E1953" i="1" s="1"/>
  <c r="C1928" i="1"/>
  <c r="E1928" i="1" s="1"/>
  <c r="C1909" i="1"/>
  <c r="E1909" i="1" s="1"/>
  <c r="C1890" i="1"/>
  <c r="E1890" i="1" s="1"/>
  <c r="C1873" i="1"/>
  <c r="E1873" i="1" s="1"/>
  <c r="C1856" i="1"/>
  <c r="E1856" i="1" s="1"/>
  <c r="C1834" i="1"/>
  <c r="E1834" i="1" s="1"/>
  <c r="C1801" i="1"/>
  <c r="E1801" i="1" s="1"/>
  <c r="C1783" i="1"/>
  <c r="E1783" i="1" s="1"/>
  <c r="C1767" i="1"/>
  <c r="E1767" i="1" s="1"/>
  <c r="C1751" i="1"/>
  <c r="E1751" i="1" s="1"/>
  <c r="C1736" i="1"/>
  <c r="E1736" i="1" s="1"/>
  <c r="C1719" i="1"/>
  <c r="E1719" i="1" s="1"/>
  <c r="C1703" i="1"/>
  <c r="E1703" i="1" s="1"/>
  <c r="C1671" i="1"/>
  <c r="E1671" i="1" s="1"/>
  <c r="C1639" i="1"/>
  <c r="E1639" i="1" s="1"/>
  <c r="C1535" i="1"/>
  <c r="E1535" i="1" s="1"/>
  <c r="C1503" i="1"/>
  <c r="E1503" i="1" s="1"/>
  <c r="C1431" i="1"/>
  <c r="E1431" i="1" s="1"/>
  <c r="C1415" i="1"/>
  <c r="E1415" i="1" s="1"/>
  <c r="C1343" i="1"/>
  <c r="E1343" i="1" s="1"/>
  <c r="C1327" i="1"/>
  <c r="E1327" i="1" s="1"/>
  <c r="C1255" i="1"/>
  <c r="E1255" i="1" s="1"/>
  <c r="C1167" i="1"/>
  <c r="E1167" i="1" s="1"/>
  <c r="C20" i="1"/>
  <c r="E20" i="1" s="1"/>
  <c r="C12" i="1"/>
  <c r="E12" i="1" s="1"/>
  <c r="C2003" i="1"/>
  <c r="E2003" i="1" s="1"/>
  <c r="C1995" i="1"/>
  <c r="E1995" i="1" s="1"/>
  <c r="C1987" i="1"/>
  <c r="E1987" i="1" s="1"/>
  <c r="C1979" i="1"/>
  <c r="E1979" i="1" s="1"/>
  <c r="C1971" i="1"/>
  <c r="E1971" i="1" s="1"/>
  <c r="C1963" i="1"/>
  <c r="E1963" i="1" s="1"/>
  <c r="C1955" i="1"/>
  <c r="E1955" i="1" s="1"/>
  <c r="C1947" i="1"/>
  <c r="E1947" i="1" s="1"/>
  <c r="C1939" i="1"/>
  <c r="E1939" i="1" s="1"/>
  <c r="C1931" i="1"/>
  <c r="E1931" i="1" s="1"/>
  <c r="C1923" i="1"/>
  <c r="E1923" i="1" s="1"/>
  <c r="C1915" i="1"/>
  <c r="E1915" i="1" s="1"/>
  <c r="C1907" i="1"/>
  <c r="E1907" i="1" s="1"/>
  <c r="C1899" i="1"/>
  <c r="E1899" i="1" s="1"/>
  <c r="C1891" i="1"/>
  <c r="E1891" i="1" s="1"/>
  <c r="C1883" i="1"/>
  <c r="E1883" i="1" s="1"/>
  <c r="C1875" i="1"/>
  <c r="E1875" i="1" s="1"/>
  <c r="C1867" i="1"/>
  <c r="E1867" i="1" s="1"/>
  <c r="C1859" i="1"/>
  <c r="E1859" i="1" s="1"/>
  <c r="C1851" i="1"/>
  <c r="E1851" i="1" s="1"/>
  <c r="C1843" i="1"/>
  <c r="E1843" i="1" s="1"/>
  <c r="C1835" i="1"/>
  <c r="E1835" i="1" s="1"/>
  <c r="C1827" i="1"/>
  <c r="E1827" i="1" s="1"/>
  <c r="C1819" i="1"/>
  <c r="E1819" i="1" s="1"/>
  <c r="C1811" i="1"/>
  <c r="E1811" i="1" s="1"/>
  <c r="C1803" i="1"/>
  <c r="E1803" i="1" s="1"/>
  <c r="C1795" i="1"/>
  <c r="E1795" i="1" s="1"/>
  <c r="C1787" i="1"/>
  <c r="E1787" i="1" s="1"/>
  <c r="C1779" i="1"/>
  <c r="E1779" i="1" s="1"/>
  <c r="C1771" i="1"/>
  <c r="E1771" i="1" s="1"/>
  <c r="C1763" i="1"/>
  <c r="E1763" i="1" s="1"/>
  <c r="C1755" i="1"/>
  <c r="E1755" i="1" s="1"/>
  <c r="C1747" i="1"/>
  <c r="E1747" i="1" s="1"/>
  <c r="C1739" i="1"/>
  <c r="E1739" i="1" s="1"/>
  <c r="C1731" i="1"/>
  <c r="E1731" i="1" s="1"/>
  <c r="C1723" i="1"/>
  <c r="E1723" i="1" s="1"/>
  <c r="C1715" i="1"/>
  <c r="E1715" i="1" s="1"/>
  <c r="C1707" i="1"/>
  <c r="E1707" i="1" s="1"/>
  <c r="C1699" i="1"/>
  <c r="E1699" i="1" s="1"/>
  <c r="C1691" i="1"/>
  <c r="E1691" i="1" s="1"/>
  <c r="C1683" i="1"/>
  <c r="E1683" i="1" s="1"/>
  <c r="C1675" i="1"/>
  <c r="E1675" i="1" s="1"/>
  <c r="C1667" i="1"/>
  <c r="E1667" i="1" s="1"/>
  <c r="C1659" i="1"/>
  <c r="E1659" i="1" s="1"/>
  <c r="C1651" i="1"/>
  <c r="E1651" i="1" s="1"/>
  <c r="C1643" i="1"/>
  <c r="E1643" i="1" s="1"/>
  <c r="C1635" i="1"/>
  <c r="E1635" i="1" s="1"/>
  <c r="C1627" i="1"/>
  <c r="E1627" i="1" s="1"/>
  <c r="C1619" i="1"/>
  <c r="E1619" i="1" s="1"/>
  <c r="C1611" i="1"/>
  <c r="E1611" i="1" s="1"/>
  <c r="C1603" i="1"/>
  <c r="E1603" i="1" s="1"/>
  <c r="C1595" i="1"/>
  <c r="E1595" i="1" s="1"/>
  <c r="C1587" i="1"/>
  <c r="E1587" i="1" s="1"/>
  <c r="C1579" i="1"/>
  <c r="E1579" i="1" s="1"/>
  <c r="C1571" i="1"/>
  <c r="E1571" i="1" s="1"/>
  <c r="C1563" i="1"/>
  <c r="E1563" i="1" s="1"/>
  <c r="C1555" i="1"/>
  <c r="E1555" i="1" s="1"/>
  <c r="C1547" i="1"/>
  <c r="E1547" i="1" s="1"/>
  <c r="C1539" i="1"/>
  <c r="E1539" i="1" s="1"/>
  <c r="C1531" i="1"/>
  <c r="E1531" i="1" s="1"/>
  <c r="C1523" i="1"/>
  <c r="E1523" i="1" s="1"/>
  <c r="C1515" i="1"/>
  <c r="E1515" i="1" s="1"/>
  <c r="C1507" i="1"/>
  <c r="E1507" i="1" s="1"/>
  <c r="C1499" i="1"/>
  <c r="E1499" i="1" s="1"/>
  <c r="C1491" i="1"/>
  <c r="E1491" i="1" s="1"/>
  <c r="C1483" i="1"/>
  <c r="E1483" i="1" s="1"/>
  <c r="C1475" i="1"/>
  <c r="E1475" i="1" s="1"/>
  <c r="C1467" i="1"/>
  <c r="E1467" i="1" s="1"/>
  <c r="C1459" i="1"/>
  <c r="E1459" i="1" s="1"/>
  <c r="C1451" i="1"/>
  <c r="E1451" i="1" s="1"/>
  <c r="C1443" i="1"/>
  <c r="E1443" i="1" s="1"/>
  <c r="C1435" i="1"/>
  <c r="E1435" i="1" s="1"/>
  <c r="C1427" i="1"/>
  <c r="E1427" i="1" s="1"/>
  <c r="C1419" i="1"/>
  <c r="E1419" i="1" s="1"/>
  <c r="C1411" i="1"/>
  <c r="E1411" i="1" s="1"/>
  <c r="C1403" i="1"/>
  <c r="E1403" i="1" s="1"/>
  <c r="C1395" i="1"/>
  <c r="E1395" i="1" s="1"/>
  <c r="C1387" i="1"/>
  <c r="E1387" i="1" s="1"/>
  <c r="C1379" i="1"/>
  <c r="E1379" i="1" s="1"/>
  <c r="C1371" i="1"/>
  <c r="E1371" i="1" s="1"/>
  <c r="C1363" i="1"/>
  <c r="E1363" i="1" s="1"/>
  <c r="C1355" i="1"/>
  <c r="E1355" i="1" s="1"/>
  <c r="C1347" i="1"/>
  <c r="E1347" i="1" s="1"/>
  <c r="C1339" i="1"/>
  <c r="E1339" i="1" s="1"/>
  <c r="C1331" i="1"/>
  <c r="E1331" i="1" s="1"/>
  <c r="C1323" i="1"/>
  <c r="E1323" i="1" s="1"/>
  <c r="C1315" i="1"/>
  <c r="E1315" i="1" s="1"/>
  <c r="C1307" i="1"/>
  <c r="E1307" i="1" s="1"/>
  <c r="C1299" i="1"/>
  <c r="E1299" i="1" s="1"/>
  <c r="C1291" i="1"/>
  <c r="E1291" i="1" s="1"/>
  <c r="C1283" i="1"/>
  <c r="E1283" i="1" s="1"/>
  <c r="C1275" i="1"/>
  <c r="E1275" i="1" s="1"/>
  <c r="C1267" i="1"/>
  <c r="E1267" i="1" s="1"/>
  <c r="C1259" i="1"/>
  <c r="E1259" i="1" s="1"/>
  <c r="C1251" i="1"/>
  <c r="E1251" i="1" s="1"/>
  <c r="C1243" i="1"/>
  <c r="E1243" i="1" s="1"/>
  <c r="C1235" i="1"/>
  <c r="E1235" i="1" s="1"/>
  <c r="C1227" i="1"/>
  <c r="E1227" i="1" s="1"/>
  <c r="C1219" i="1"/>
  <c r="E1219" i="1" s="1"/>
  <c r="C1211" i="1"/>
  <c r="E1211" i="1" s="1"/>
  <c r="C1203" i="1"/>
  <c r="E1203" i="1" s="1"/>
  <c r="C1195" i="1"/>
  <c r="E1195" i="1" s="1"/>
  <c r="C1187" i="1"/>
  <c r="E1187" i="1" s="1"/>
  <c r="C1179" i="1"/>
  <c r="E1179" i="1" s="1"/>
  <c r="C1171" i="1"/>
  <c r="E1171" i="1" s="1"/>
  <c r="C1163" i="1"/>
  <c r="E1163" i="1" s="1"/>
  <c r="C1155" i="1"/>
  <c r="E1155" i="1" s="1"/>
  <c r="C1147" i="1"/>
  <c r="E1147" i="1" s="1"/>
  <c r="C1139" i="1"/>
  <c r="E1139" i="1" s="1"/>
  <c r="C1131" i="1"/>
  <c r="E1131" i="1" s="1"/>
  <c r="C1123" i="1"/>
  <c r="E1123" i="1" s="1"/>
  <c r="C1115" i="1"/>
  <c r="E1115" i="1" s="1"/>
  <c r="C1107" i="1"/>
  <c r="E1107" i="1" s="1"/>
  <c r="C1099" i="1"/>
  <c r="E1099" i="1" s="1"/>
  <c r="C1091" i="1"/>
  <c r="E1091" i="1" s="1"/>
  <c r="C1083" i="1"/>
  <c r="E1083" i="1" s="1"/>
  <c r="C1075" i="1"/>
  <c r="E1075" i="1" s="1"/>
  <c r="C1067" i="1"/>
  <c r="E1067" i="1" s="1"/>
  <c r="C1059" i="1"/>
  <c r="E1059" i="1" s="1"/>
  <c r="C1051" i="1"/>
  <c r="E1051" i="1" s="1"/>
  <c r="C1043" i="1"/>
  <c r="E1043" i="1" s="1"/>
  <c r="C1035" i="1"/>
  <c r="E1035" i="1" s="1"/>
  <c r="C1027" i="1"/>
  <c r="E1027" i="1" s="1"/>
  <c r="C1019" i="1"/>
  <c r="E1019" i="1" s="1"/>
  <c r="C1003" i="1"/>
  <c r="E1003" i="1" s="1"/>
  <c r="C995" i="1"/>
  <c r="E995" i="1" s="1"/>
  <c r="C987" i="1"/>
  <c r="E987" i="1" s="1"/>
  <c r="C979" i="1"/>
  <c r="E979" i="1" s="1"/>
  <c r="C971" i="1"/>
  <c r="E971" i="1" s="1"/>
  <c r="C963" i="1"/>
  <c r="E963" i="1" s="1"/>
  <c r="C955" i="1"/>
  <c r="E955" i="1" s="1"/>
  <c r="C947" i="1"/>
  <c r="E947" i="1" s="1"/>
  <c r="C939" i="1"/>
  <c r="E939" i="1" s="1"/>
  <c r="C931" i="1"/>
  <c r="E931" i="1" s="1"/>
  <c r="C923" i="1"/>
  <c r="E923" i="1" s="1"/>
  <c r="C915" i="1"/>
  <c r="E915" i="1" s="1"/>
  <c r="C907" i="1"/>
  <c r="E907" i="1" s="1"/>
  <c r="C899" i="1"/>
  <c r="E899" i="1" s="1"/>
  <c r="C891" i="1"/>
  <c r="E891" i="1" s="1"/>
  <c r="C19" i="1"/>
  <c r="E19" i="1" s="1"/>
  <c r="C11" i="1"/>
  <c r="E11" i="1" s="1"/>
  <c r="C1938" i="1"/>
  <c r="E1938" i="1" s="1"/>
  <c r="C1930" i="1"/>
  <c r="E1930" i="1" s="1"/>
  <c r="C1922" i="1"/>
  <c r="E1922" i="1" s="1"/>
  <c r="C1914" i="1"/>
  <c r="E1914" i="1" s="1"/>
  <c r="C1898" i="1"/>
  <c r="E1898" i="1" s="1"/>
  <c r="C1882" i="1"/>
  <c r="E1882" i="1" s="1"/>
  <c r="C1866" i="1"/>
  <c r="E1866" i="1" s="1"/>
  <c r="C1858" i="1"/>
  <c r="E1858" i="1" s="1"/>
  <c r="C1850" i="1"/>
  <c r="E1850" i="1" s="1"/>
  <c r="C1842" i="1"/>
  <c r="E1842" i="1" s="1"/>
  <c r="C1826" i="1"/>
  <c r="E1826" i="1" s="1"/>
  <c r="C1810" i="1"/>
  <c r="E1810" i="1" s="1"/>
  <c r="C1802" i="1"/>
  <c r="E1802" i="1" s="1"/>
  <c r="C1794" i="1"/>
  <c r="E1794" i="1" s="1"/>
  <c r="C1786" i="1"/>
  <c r="E1786" i="1" s="1"/>
  <c r="C1770" i="1"/>
  <c r="E1770" i="1" s="1"/>
  <c r="C1754" i="1"/>
  <c r="E1754" i="1" s="1"/>
  <c r="C1746" i="1"/>
  <c r="E1746" i="1" s="1"/>
  <c r="C1730" i="1"/>
  <c r="E1730" i="1" s="1"/>
  <c r="C1714" i="1"/>
  <c r="E1714" i="1" s="1"/>
  <c r="C1698" i="1"/>
  <c r="E1698" i="1" s="1"/>
  <c r="C1690" i="1"/>
  <c r="E1690" i="1" s="1"/>
  <c r="C1674" i="1"/>
  <c r="E1674" i="1" s="1"/>
  <c r="C1658" i="1"/>
  <c r="E1658" i="1" s="1"/>
  <c r="C1650" i="1"/>
  <c r="E1650" i="1" s="1"/>
  <c r="C1634" i="1"/>
  <c r="E1634" i="1" s="1"/>
  <c r="C1618" i="1"/>
  <c r="E1618" i="1" s="1"/>
  <c r="C1610" i="1"/>
  <c r="E1610" i="1" s="1"/>
  <c r="C1594" i="1"/>
  <c r="E1594" i="1" s="1"/>
  <c r="C1586" i="1"/>
  <c r="E1586" i="1" s="1"/>
  <c r="C1570" i="1"/>
  <c r="E1570" i="1" s="1"/>
  <c r="C1554" i="1"/>
  <c r="E1554" i="1" s="1"/>
  <c r="C1546" i="1"/>
  <c r="E1546" i="1" s="1"/>
  <c r="C1530" i="1"/>
  <c r="E1530" i="1" s="1"/>
  <c r="C1522" i="1"/>
  <c r="E1522" i="1" s="1"/>
  <c r="C1506" i="1"/>
  <c r="E1506" i="1" s="1"/>
  <c r="C1490" i="1"/>
  <c r="E1490" i="1" s="1"/>
  <c r="C1482" i="1"/>
  <c r="E1482" i="1" s="1"/>
  <c r="C1466" i="1"/>
  <c r="E1466" i="1" s="1"/>
  <c r="C1458" i="1"/>
  <c r="E1458" i="1" s="1"/>
  <c r="C1442" i="1"/>
  <c r="E1442" i="1" s="1"/>
  <c r="C1426" i="1"/>
  <c r="E1426" i="1" s="1"/>
  <c r="C1418" i="1"/>
  <c r="E1418" i="1" s="1"/>
  <c r="C1402" i="1"/>
  <c r="E1402" i="1" s="1"/>
  <c r="C1394" i="1"/>
  <c r="E1394" i="1" s="1"/>
  <c r="C1378" i="1"/>
  <c r="E1378" i="1" s="1"/>
  <c r="C1362" i="1"/>
  <c r="E1362" i="1" s="1"/>
  <c r="C1354" i="1"/>
  <c r="E1354" i="1" s="1"/>
  <c r="C1330" i="1"/>
  <c r="E1330" i="1" s="1"/>
  <c r="C1314" i="1"/>
  <c r="E1314" i="1" s="1"/>
  <c r="C1298" i="1"/>
  <c r="E1298" i="1" s="1"/>
  <c r="C1290" i="1"/>
  <c r="E1290" i="1" s="1"/>
  <c r="C1274" i="1"/>
  <c r="E1274" i="1" s="1"/>
  <c r="C1266" i="1"/>
  <c r="E1266" i="1" s="1"/>
  <c r="C1250" i="1"/>
  <c r="E1250" i="1" s="1"/>
  <c r="C1234" i="1"/>
  <c r="E1234" i="1" s="1"/>
  <c r="C1210" i="1"/>
  <c r="E1210" i="1" s="1"/>
  <c r="C1202" i="1"/>
  <c r="E1202" i="1" s="1"/>
  <c r="C1186" i="1"/>
  <c r="E1186" i="1" s="1"/>
  <c r="C1170" i="1"/>
  <c r="E1170" i="1" s="1"/>
  <c r="C1162" i="1"/>
  <c r="E1162" i="1" s="1"/>
  <c r="C1146" i="1"/>
  <c r="E1146" i="1" s="1"/>
  <c r="C1138" i="1"/>
  <c r="E1138" i="1" s="1"/>
  <c r="C1122" i="1"/>
  <c r="E1122" i="1" s="1"/>
  <c r="C1106" i="1"/>
  <c r="E1106" i="1" s="1"/>
  <c r="C1098" i="1"/>
  <c r="E1098" i="1" s="1"/>
  <c r="C1082" i="1"/>
  <c r="E1082" i="1" s="1"/>
  <c r="C1074" i="1"/>
  <c r="E1074" i="1" s="1"/>
  <c r="C1058" i="1"/>
  <c r="E1058" i="1" s="1"/>
  <c r="C1042" i="1"/>
  <c r="E1042" i="1" s="1"/>
  <c r="C1034" i="1"/>
  <c r="E1034" i="1" s="1"/>
  <c r="C1018" i="1"/>
  <c r="E1018" i="1" s="1"/>
  <c r="C1010" i="1"/>
  <c r="E1010" i="1" s="1"/>
  <c r="C994" i="1"/>
  <c r="E994" i="1" s="1"/>
  <c r="C978" i="1"/>
  <c r="E978" i="1" s="1"/>
  <c r="C970" i="1"/>
  <c r="E970" i="1" s="1"/>
  <c r="C954" i="1"/>
  <c r="E954" i="1" s="1"/>
  <c r="C946" i="1"/>
  <c r="E946" i="1" s="1"/>
  <c r="C930" i="1"/>
  <c r="E930" i="1" s="1"/>
  <c r="C914" i="1"/>
  <c r="E914" i="1" s="1"/>
  <c r="C906" i="1"/>
  <c r="E906" i="1" s="1"/>
  <c r="C890" i="1"/>
  <c r="E890" i="1" s="1"/>
  <c r="C882" i="1"/>
  <c r="E882" i="1" s="1"/>
  <c r="C866" i="1"/>
  <c r="E866" i="1" s="1"/>
  <c r="C850" i="1"/>
  <c r="E850" i="1" s="1"/>
  <c r="C842" i="1"/>
  <c r="E842" i="1" s="1"/>
  <c r="C826" i="1"/>
  <c r="E826" i="1" s="1"/>
  <c r="C818" i="1"/>
  <c r="E818" i="1" s="1"/>
  <c r="C802" i="1"/>
  <c r="E802" i="1" s="1"/>
  <c r="C786" i="1"/>
  <c r="E786" i="1" s="1"/>
  <c r="C778" i="1"/>
  <c r="E778" i="1" s="1"/>
  <c r="C762" i="1"/>
  <c r="E762" i="1" s="1"/>
  <c r="C754" i="1"/>
  <c r="E754" i="1" s="1"/>
  <c r="C738" i="1"/>
  <c r="E738" i="1" s="1"/>
  <c r="C722" i="1"/>
  <c r="E722" i="1" s="1"/>
  <c r="C714" i="1"/>
  <c r="E714" i="1" s="1"/>
  <c r="C698" i="1"/>
  <c r="E698" i="1" s="1"/>
  <c r="C690" i="1"/>
  <c r="E690" i="1" s="1"/>
  <c r="C674" i="1"/>
  <c r="E674" i="1" s="1"/>
  <c r="C1999" i="1"/>
  <c r="E1999" i="1" s="1"/>
  <c r="C1975" i="1"/>
  <c r="E1975" i="1" s="1"/>
  <c r="C1951" i="1"/>
  <c r="E1951" i="1" s="1"/>
  <c r="C1871" i="1"/>
  <c r="E1871" i="1" s="1"/>
  <c r="C1799" i="1"/>
  <c r="E1799" i="1" s="1"/>
  <c r="C18" i="1"/>
  <c r="E18" i="1" s="1"/>
  <c r="C10" i="1"/>
  <c r="E10" i="1" s="1"/>
  <c r="C2001" i="1"/>
  <c r="E2001" i="1" s="1"/>
  <c r="C1993" i="1"/>
  <c r="E1993" i="1" s="1"/>
  <c r="C1977" i="1"/>
  <c r="E1977" i="1" s="1"/>
  <c r="C1961" i="1"/>
  <c r="E1961" i="1" s="1"/>
  <c r="C1945" i="1"/>
  <c r="E1945" i="1" s="1"/>
  <c r="C1929" i="1"/>
  <c r="E1929" i="1" s="1"/>
  <c r="C1841" i="1"/>
  <c r="E1841" i="1" s="1"/>
  <c r="C1809" i="1"/>
  <c r="E1809" i="1" s="1"/>
  <c r="C1697" i="1"/>
  <c r="E1697" i="1" s="1"/>
  <c r="C17" i="1"/>
  <c r="E17" i="1" s="1"/>
  <c r="C9" i="1"/>
  <c r="E9" i="1" s="1"/>
  <c r="C16" i="1"/>
  <c r="E16" i="1" s="1"/>
  <c r="C1967" i="1"/>
  <c r="E1967" i="1" s="1"/>
  <c r="C8" i="1"/>
  <c r="E8" i="1" s="1"/>
  <c r="C15" i="1"/>
  <c r="E15" i="1" s="1"/>
  <c r="C7" i="1"/>
  <c r="E7" i="1" s="1"/>
  <c r="C1998" i="1"/>
  <c r="E1998" i="1" s="1"/>
  <c r="C1990" i="1"/>
  <c r="E1990" i="1" s="1"/>
  <c r="C1982" i="1"/>
  <c r="E1982" i="1" s="1"/>
  <c r="C1974" i="1"/>
  <c r="E1974" i="1" s="1"/>
  <c r="C1966" i="1"/>
  <c r="E1966" i="1" s="1"/>
  <c r="C1958" i="1"/>
  <c r="E1958" i="1" s="1"/>
  <c r="C1950" i="1"/>
  <c r="E1950" i="1" s="1"/>
  <c r="C1942" i="1"/>
  <c r="E1942" i="1" s="1"/>
  <c r="C1934" i="1"/>
  <c r="E1934" i="1" s="1"/>
  <c r="C1926" i="1"/>
  <c r="E1926" i="1" s="1"/>
  <c r="C1918" i="1"/>
  <c r="E1918" i="1" s="1"/>
  <c r="C1910" i="1"/>
  <c r="E1910" i="1" s="1"/>
  <c r="C1902" i="1"/>
  <c r="E1902" i="1" s="1"/>
  <c r="C1894" i="1"/>
  <c r="E1894" i="1" s="1"/>
  <c r="C1886" i="1"/>
  <c r="E1886" i="1" s="1"/>
  <c r="C1878" i="1"/>
  <c r="E1878" i="1" s="1"/>
  <c r="C1870" i="1"/>
  <c r="E1870" i="1" s="1"/>
  <c r="C1862" i="1"/>
  <c r="E1862" i="1" s="1"/>
  <c r="C1854" i="1"/>
  <c r="E1854" i="1" s="1"/>
  <c r="C1846" i="1"/>
  <c r="E1846" i="1" s="1"/>
  <c r="C1838" i="1"/>
  <c r="E1838" i="1" s="1"/>
  <c r="C1830" i="1"/>
  <c r="E1830" i="1" s="1"/>
  <c r="C1822" i="1"/>
  <c r="E1822" i="1" s="1"/>
  <c r="C1814" i="1"/>
  <c r="E1814" i="1" s="1"/>
  <c r="C1806" i="1"/>
  <c r="E1806" i="1" s="1"/>
  <c r="C1798" i="1"/>
  <c r="E1798" i="1" s="1"/>
  <c r="C1790" i="1"/>
  <c r="E1790" i="1" s="1"/>
  <c r="C1782" i="1"/>
  <c r="E1782" i="1" s="1"/>
  <c r="C1774" i="1"/>
  <c r="E1774" i="1" s="1"/>
  <c r="C1766" i="1"/>
  <c r="E1766" i="1" s="1"/>
  <c r="C1758" i="1"/>
  <c r="E1758" i="1" s="1"/>
  <c r="C1750" i="1"/>
  <c r="E1750" i="1" s="1"/>
  <c r="C1742" i="1"/>
  <c r="E1742" i="1" s="1"/>
  <c r="C1734" i="1"/>
  <c r="E1734" i="1" s="1"/>
  <c r="C1726" i="1"/>
  <c r="E1726" i="1" s="1"/>
  <c r="C1718" i="1"/>
  <c r="E1718" i="1" s="1"/>
  <c r="C1710" i="1"/>
  <c r="E1710" i="1" s="1"/>
  <c r="C1702" i="1"/>
  <c r="E1702" i="1" s="1"/>
  <c r="C1694" i="1"/>
  <c r="E1694" i="1" s="1"/>
  <c r="C1686" i="1"/>
  <c r="E1686" i="1" s="1"/>
  <c r="C1678" i="1"/>
  <c r="E1678" i="1" s="1"/>
  <c r="C1670" i="1"/>
  <c r="E1670" i="1" s="1"/>
  <c r="C1662" i="1"/>
  <c r="E1662" i="1" s="1"/>
  <c r="C1654" i="1"/>
  <c r="E1654" i="1" s="1"/>
  <c r="C1646" i="1"/>
  <c r="E1646" i="1" s="1"/>
  <c r="C1638" i="1"/>
  <c r="E1638" i="1" s="1"/>
  <c r="C1630" i="1"/>
  <c r="E1630" i="1" s="1"/>
  <c r="C1622" i="1"/>
  <c r="E1622" i="1" s="1"/>
  <c r="C1614" i="1"/>
  <c r="E1614" i="1" s="1"/>
  <c r="C1606" i="1"/>
  <c r="E1606" i="1" s="1"/>
  <c r="C1598" i="1"/>
  <c r="E1598" i="1" s="1"/>
  <c r="C1590" i="1"/>
  <c r="E1590" i="1" s="1"/>
  <c r="C1582" i="1"/>
  <c r="E1582" i="1" s="1"/>
  <c r="C1574" i="1"/>
  <c r="E1574" i="1" s="1"/>
  <c r="C1566" i="1"/>
  <c r="E1566" i="1" s="1"/>
  <c r="C1558" i="1"/>
  <c r="E1558" i="1" s="1"/>
  <c r="C1550" i="1"/>
  <c r="E1550" i="1" s="1"/>
  <c r="C1542" i="1"/>
  <c r="E1542" i="1" s="1"/>
  <c r="C1534" i="1"/>
  <c r="E1534" i="1" s="1"/>
  <c r="C1526" i="1"/>
  <c r="E1526" i="1" s="1"/>
  <c r="C1518" i="1"/>
  <c r="E1518" i="1" s="1"/>
  <c r="C1510" i="1"/>
  <c r="E1510" i="1" s="1"/>
  <c r="C1502" i="1"/>
  <c r="E1502" i="1" s="1"/>
  <c r="C1494" i="1"/>
  <c r="E1494" i="1" s="1"/>
  <c r="C1486" i="1"/>
  <c r="E1486" i="1" s="1"/>
  <c r="C1478" i="1"/>
  <c r="E1478" i="1" s="1"/>
  <c r="C1470" i="1"/>
  <c r="E1470" i="1" s="1"/>
  <c r="C1462" i="1"/>
  <c r="E1462" i="1" s="1"/>
  <c r="C1454" i="1"/>
  <c r="E1454" i="1" s="1"/>
  <c r="C1446" i="1"/>
  <c r="E1446" i="1" s="1"/>
  <c r="C1438" i="1"/>
  <c r="E1438" i="1" s="1"/>
  <c r="C1430" i="1"/>
  <c r="E1430" i="1" s="1"/>
  <c r="C1422" i="1"/>
  <c r="E1422" i="1" s="1"/>
  <c r="C1414" i="1"/>
  <c r="E1414" i="1" s="1"/>
  <c r="C1406" i="1"/>
  <c r="E1406" i="1" s="1"/>
  <c r="C1390" i="1"/>
  <c r="E1390" i="1" s="1"/>
  <c r="C1382" i="1"/>
  <c r="E1382" i="1" s="1"/>
  <c r="C1374" i="1"/>
  <c r="E1374" i="1" s="1"/>
  <c r="C1366" i="1"/>
  <c r="E1366" i="1" s="1"/>
  <c r="C1358" i="1"/>
  <c r="E1358" i="1" s="1"/>
  <c r="C1350" i="1"/>
  <c r="E1350" i="1" s="1"/>
  <c r="C1342" i="1"/>
  <c r="E1342" i="1" s="1"/>
  <c r="C1334" i="1"/>
  <c r="E1334" i="1" s="1"/>
  <c r="C1326" i="1"/>
  <c r="E1326" i="1" s="1"/>
  <c r="C1318" i="1"/>
  <c r="E1318" i="1" s="1"/>
  <c r="C1310" i="1"/>
  <c r="E1310" i="1" s="1"/>
  <c r="C1302" i="1"/>
  <c r="E1302" i="1" s="1"/>
  <c r="C1294" i="1"/>
  <c r="E1294" i="1" s="1"/>
  <c r="C1278" i="1"/>
  <c r="E1278" i="1" s="1"/>
  <c r="C1270" i="1"/>
  <c r="E1270" i="1" s="1"/>
  <c r="C1262" i="1"/>
  <c r="E1262" i="1" s="1"/>
  <c r="C1254" i="1"/>
  <c r="E1254" i="1" s="1"/>
  <c r="C1246" i="1"/>
  <c r="E1246" i="1" s="1"/>
  <c r="C1238" i="1"/>
  <c r="E1238" i="1" s="1"/>
  <c r="C1230" i="1"/>
  <c r="E1230" i="1" s="1"/>
  <c r="C1222" i="1"/>
  <c r="E1222" i="1" s="1"/>
  <c r="C1214" i="1"/>
  <c r="E1214" i="1" s="1"/>
  <c r="C1206" i="1"/>
  <c r="E1206" i="1" s="1"/>
  <c r="C1198" i="1"/>
  <c r="E1198" i="1" s="1"/>
  <c r="C1190" i="1"/>
  <c r="E1190" i="1" s="1"/>
  <c r="C1182" i="1"/>
  <c r="E1182" i="1" s="1"/>
  <c r="C1174" i="1"/>
  <c r="E1174" i="1" s="1"/>
  <c r="C1166" i="1"/>
  <c r="E1166" i="1" s="1"/>
  <c r="C1158" i="1"/>
  <c r="E1158" i="1" s="1"/>
  <c r="C1150" i="1"/>
  <c r="E1150" i="1" s="1"/>
  <c r="C1142" i="1"/>
  <c r="E1142" i="1" s="1"/>
  <c r="C1134" i="1"/>
  <c r="E1134" i="1" s="1"/>
  <c r="C1126" i="1"/>
  <c r="E1126" i="1" s="1"/>
  <c r="C1118" i="1"/>
  <c r="E1118" i="1" s="1"/>
  <c r="C1110" i="1"/>
  <c r="E1110" i="1" s="1"/>
  <c r="C1102" i="1"/>
  <c r="E1102" i="1" s="1"/>
  <c r="C1094" i="1"/>
  <c r="E1094" i="1" s="1"/>
  <c r="C1086" i="1"/>
  <c r="E1086" i="1" s="1"/>
  <c r="C1078" i="1"/>
  <c r="E1078" i="1" s="1"/>
  <c r="C1070" i="1"/>
  <c r="E1070" i="1" s="1"/>
  <c r="C1062" i="1"/>
  <c r="E1062" i="1" s="1"/>
  <c r="C1054" i="1"/>
  <c r="E1054" i="1" s="1"/>
  <c r="C1046" i="1"/>
  <c r="E1046" i="1" s="1"/>
  <c r="C1038" i="1"/>
  <c r="E1038" i="1" s="1"/>
  <c r="C1030" i="1"/>
  <c r="E1030" i="1" s="1"/>
  <c r="C1022" i="1"/>
  <c r="E1022" i="1" s="1"/>
  <c r="C1014" i="1"/>
  <c r="E1014" i="1" s="1"/>
  <c r="C1006" i="1"/>
  <c r="E1006" i="1" s="1"/>
  <c r="C998" i="1"/>
  <c r="E998" i="1" s="1"/>
  <c r="C990" i="1"/>
  <c r="E990" i="1" s="1"/>
  <c r="C982" i="1"/>
  <c r="E982" i="1" s="1"/>
  <c r="C974" i="1"/>
  <c r="E974" i="1" s="1"/>
  <c r="C966" i="1"/>
  <c r="E966" i="1" s="1"/>
  <c r="C958" i="1"/>
  <c r="E958" i="1" s="1"/>
  <c r="C950" i="1"/>
  <c r="E950" i="1" s="1"/>
  <c r="C942" i="1"/>
  <c r="E942" i="1" s="1"/>
  <c r="C934" i="1"/>
  <c r="E934" i="1" s="1"/>
  <c r="C926" i="1"/>
  <c r="E926" i="1" s="1"/>
  <c r="C918" i="1"/>
  <c r="E918" i="1" s="1"/>
  <c r="C910" i="1"/>
  <c r="E910" i="1" s="1"/>
  <c r="C902" i="1"/>
  <c r="E902" i="1" s="1"/>
  <c r="C894" i="1"/>
  <c r="E894" i="1" s="1"/>
  <c r="C886" i="1"/>
  <c r="E886" i="1" s="1"/>
  <c r="C878" i="1"/>
  <c r="E878" i="1" s="1"/>
  <c r="C870" i="1"/>
  <c r="E870" i="1" s="1"/>
  <c r="C862" i="1"/>
  <c r="E862" i="1" s="1"/>
  <c r="C854" i="1"/>
  <c r="E854" i="1" s="1"/>
  <c r="C846" i="1"/>
  <c r="E846" i="1" s="1"/>
  <c r="C838" i="1"/>
  <c r="E838" i="1" s="1"/>
  <c r="C6" i="1"/>
  <c r="E6" i="1" s="1"/>
  <c r="C1895" i="1"/>
  <c r="E1895" i="1" s="1"/>
  <c r="C1879" i="1"/>
  <c r="E1879" i="1" s="1"/>
  <c r="C1863" i="1"/>
  <c r="E1863" i="1" s="1"/>
  <c r="C1807" i="1"/>
  <c r="E1807" i="1" s="1"/>
  <c r="C22" i="1"/>
  <c r="E22" i="1" s="1"/>
  <c r="C14" i="1"/>
  <c r="E14" i="1" s="1"/>
  <c r="C2005" i="1"/>
  <c r="E2005" i="1" s="1"/>
  <c r="C1997" i="1"/>
  <c r="E1997" i="1" s="1"/>
  <c r="C1989" i="1"/>
  <c r="E1989" i="1" s="1"/>
  <c r="C1981" i="1"/>
  <c r="E1981" i="1" s="1"/>
  <c r="C1973" i="1"/>
  <c r="E1973" i="1" s="1"/>
  <c r="C1965" i="1"/>
  <c r="E1965" i="1" s="1"/>
  <c r="C1957" i="1"/>
  <c r="E1957" i="1" s="1"/>
  <c r="C1949" i="1"/>
  <c r="E1949" i="1" s="1"/>
  <c r="C1941" i="1"/>
  <c r="E1941" i="1" s="1"/>
  <c r="C1933" i="1"/>
  <c r="E1933" i="1" s="1"/>
  <c r="C1925" i="1"/>
  <c r="E1925" i="1" s="1"/>
  <c r="C1917" i="1"/>
  <c r="E1917" i="1" s="1"/>
  <c r="C1901" i="1"/>
  <c r="E1901" i="1" s="1"/>
  <c r="C1877" i="1"/>
  <c r="E1877" i="1" s="1"/>
  <c r="C1861" i="1"/>
  <c r="E1861" i="1" s="1"/>
  <c r="C1853" i="1"/>
  <c r="E1853" i="1" s="1"/>
  <c r="C1837" i="1"/>
  <c r="E1837" i="1" s="1"/>
  <c r="C1813" i="1"/>
  <c r="E1813" i="1" s="1"/>
  <c r="C1797" i="1"/>
  <c r="E1797" i="1" s="1"/>
  <c r="C1789" i="1"/>
  <c r="E1789" i="1" s="1"/>
  <c r="C1773" i="1"/>
  <c r="E1773" i="1" s="1"/>
  <c r="C1733" i="1"/>
  <c r="E1733" i="1" s="1"/>
  <c r="C1725" i="1"/>
  <c r="E1725" i="1" s="1"/>
  <c r="C1709" i="1"/>
  <c r="E1709" i="1" s="1"/>
  <c r="C1669" i="1"/>
  <c r="E1669" i="1" s="1"/>
  <c r="C830" i="1"/>
  <c r="E830" i="1" s="1"/>
  <c r="C822" i="1"/>
  <c r="E822" i="1" s="1"/>
  <c r="C814" i="1"/>
  <c r="E814" i="1" s="1"/>
  <c r="C806" i="1"/>
  <c r="E806" i="1" s="1"/>
  <c r="C798" i="1"/>
  <c r="E798" i="1" s="1"/>
  <c r="C790" i="1"/>
  <c r="E790" i="1" s="1"/>
  <c r="C782" i="1"/>
  <c r="E782" i="1" s="1"/>
  <c r="C774" i="1"/>
  <c r="E774" i="1" s="1"/>
  <c r="C766" i="1"/>
  <c r="E766" i="1" s="1"/>
  <c r="C758" i="1"/>
  <c r="E758" i="1" s="1"/>
  <c r="C750" i="1"/>
  <c r="E750" i="1" s="1"/>
  <c r="C742" i="1"/>
  <c r="E742" i="1" s="1"/>
  <c r="C734" i="1"/>
  <c r="E734" i="1" s="1"/>
  <c r="C726" i="1"/>
  <c r="E726" i="1" s="1"/>
  <c r="C718" i="1"/>
  <c r="E718" i="1" s="1"/>
  <c r="C710" i="1"/>
  <c r="E710" i="1" s="1"/>
  <c r="C702" i="1"/>
  <c r="E702" i="1" s="1"/>
  <c r="C694" i="1"/>
  <c r="E694" i="1" s="1"/>
  <c r="C686" i="1"/>
  <c r="E686" i="1" s="1"/>
  <c r="C678" i="1"/>
  <c r="E678" i="1" s="1"/>
  <c r="C670" i="1"/>
  <c r="E670" i="1" s="1"/>
  <c r="C662" i="1"/>
  <c r="E662" i="1" s="1"/>
  <c r="C646" i="1"/>
  <c r="E646" i="1" s="1"/>
  <c r="C638" i="1"/>
  <c r="E638" i="1" s="1"/>
  <c r="C630" i="1"/>
  <c r="E630" i="1" s="1"/>
  <c r="C614" i="1"/>
  <c r="E614" i="1" s="1"/>
  <c r="C606" i="1"/>
  <c r="E606" i="1" s="1"/>
  <c r="C598" i="1"/>
  <c r="E598" i="1" s="1"/>
  <c r="C590" i="1"/>
  <c r="E590" i="1" s="1"/>
  <c r="C582" i="1"/>
  <c r="E582" i="1" s="1"/>
  <c r="C574" i="1"/>
  <c r="E574" i="1" s="1"/>
  <c r="C566" i="1"/>
  <c r="E566" i="1" s="1"/>
  <c r="C558" i="1"/>
  <c r="E558" i="1" s="1"/>
  <c r="C550" i="1"/>
  <c r="E550" i="1" s="1"/>
  <c r="C542" i="1"/>
  <c r="E542" i="1" s="1"/>
  <c r="C534" i="1"/>
  <c r="E534" i="1" s="1"/>
  <c r="C526" i="1"/>
  <c r="E526" i="1" s="1"/>
  <c r="C518" i="1"/>
  <c r="E518" i="1" s="1"/>
  <c r="C510" i="1"/>
  <c r="E510" i="1" s="1"/>
  <c r="C502" i="1"/>
  <c r="E502" i="1" s="1"/>
  <c r="C494" i="1"/>
  <c r="E494" i="1" s="1"/>
  <c r="C486" i="1"/>
  <c r="E486" i="1" s="1"/>
  <c r="C478" i="1"/>
  <c r="E478" i="1" s="1"/>
  <c r="C470" i="1"/>
  <c r="E470" i="1" s="1"/>
  <c r="C462" i="1"/>
  <c r="E462" i="1" s="1"/>
  <c r="C454" i="1"/>
  <c r="E454" i="1" s="1"/>
  <c r="C446" i="1"/>
  <c r="E446" i="1" s="1"/>
  <c r="C438" i="1"/>
  <c r="E438" i="1" s="1"/>
  <c r="C422" i="1"/>
  <c r="E422" i="1" s="1"/>
  <c r="C414" i="1"/>
  <c r="E414" i="1" s="1"/>
  <c r="C406" i="1"/>
  <c r="E406" i="1" s="1"/>
  <c r="C398" i="1"/>
  <c r="E398" i="1" s="1"/>
  <c r="C390" i="1"/>
  <c r="E390" i="1" s="1"/>
  <c r="C382" i="1"/>
  <c r="E382" i="1" s="1"/>
  <c r="C374" i="1"/>
  <c r="E374" i="1" s="1"/>
  <c r="C366" i="1"/>
  <c r="E366" i="1" s="1"/>
  <c r="C358" i="1"/>
  <c r="E358" i="1" s="1"/>
  <c r="C350" i="1"/>
  <c r="E350" i="1" s="1"/>
  <c r="C342" i="1"/>
  <c r="E342" i="1" s="1"/>
  <c r="C334" i="1"/>
  <c r="E334" i="1" s="1"/>
  <c r="C326" i="1"/>
  <c r="E326" i="1" s="1"/>
  <c r="C318" i="1"/>
  <c r="E318" i="1" s="1"/>
  <c r="C310" i="1"/>
  <c r="E310" i="1" s="1"/>
  <c r="C302" i="1"/>
  <c r="E302" i="1" s="1"/>
  <c r="C294" i="1"/>
  <c r="E294" i="1" s="1"/>
  <c r="C286" i="1"/>
  <c r="E286" i="1" s="1"/>
  <c r="C278" i="1"/>
  <c r="E278" i="1" s="1"/>
  <c r="C270" i="1"/>
  <c r="E270" i="1" s="1"/>
  <c r="C262" i="1"/>
  <c r="E262" i="1" s="1"/>
  <c r="C254" i="1"/>
  <c r="E254" i="1" s="1"/>
  <c r="C246" i="1"/>
  <c r="E246" i="1" s="1"/>
  <c r="C238" i="1"/>
  <c r="E238" i="1" s="1"/>
  <c r="C230" i="1"/>
  <c r="E230" i="1" s="1"/>
  <c r="C222" i="1"/>
  <c r="E222" i="1" s="1"/>
  <c r="C214" i="1"/>
  <c r="E214" i="1" s="1"/>
  <c r="C198" i="1"/>
  <c r="E198" i="1" s="1"/>
  <c r="C190" i="1"/>
  <c r="E190" i="1" s="1"/>
  <c r="C182" i="1"/>
  <c r="E182" i="1" s="1"/>
  <c r="C174" i="1"/>
  <c r="E174" i="1" s="1"/>
  <c r="C166" i="1"/>
  <c r="E166" i="1" s="1"/>
  <c r="C158" i="1"/>
  <c r="E158" i="1" s="1"/>
  <c r="C150" i="1"/>
  <c r="E150" i="1" s="1"/>
  <c r="C142" i="1"/>
  <c r="C134" i="1"/>
  <c r="C126" i="1"/>
  <c r="C118" i="1"/>
  <c r="C110" i="1"/>
  <c r="C102" i="1"/>
  <c r="C94" i="1"/>
  <c r="C86" i="1"/>
  <c r="C78" i="1"/>
  <c r="C70" i="1"/>
  <c r="C62" i="1"/>
  <c r="C54" i="1"/>
  <c r="C46" i="1"/>
  <c r="E46" i="1" s="1"/>
  <c r="C38" i="1"/>
  <c r="E38" i="1" s="1"/>
  <c r="C30" i="1"/>
  <c r="E30" i="1" s="1"/>
  <c r="C876" i="1"/>
  <c r="E876" i="1" s="1"/>
  <c r="C868" i="1"/>
  <c r="E868" i="1" s="1"/>
  <c r="C860" i="1"/>
  <c r="E860" i="1" s="1"/>
  <c r="C852" i="1"/>
  <c r="E852" i="1" s="1"/>
  <c r="C844" i="1"/>
  <c r="E844" i="1" s="1"/>
  <c r="C836" i="1"/>
  <c r="E836" i="1" s="1"/>
  <c r="C828" i="1"/>
  <c r="E828" i="1" s="1"/>
  <c r="C820" i="1"/>
  <c r="E820" i="1" s="1"/>
  <c r="C812" i="1"/>
  <c r="E812" i="1" s="1"/>
  <c r="C804" i="1"/>
  <c r="E804" i="1" s="1"/>
  <c r="C796" i="1"/>
  <c r="E796" i="1" s="1"/>
  <c r="C788" i="1"/>
  <c r="E788" i="1" s="1"/>
  <c r="C780" i="1"/>
  <c r="E780" i="1" s="1"/>
  <c r="C772" i="1"/>
  <c r="E772" i="1" s="1"/>
  <c r="C764" i="1"/>
  <c r="E764" i="1" s="1"/>
  <c r="C756" i="1"/>
  <c r="E756" i="1" s="1"/>
  <c r="C748" i="1"/>
  <c r="E748" i="1" s="1"/>
  <c r="C740" i="1"/>
  <c r="E740" i="1" s="1"/>
  <c r="C732" i="1"/>
  <c r="E732" i="1" s="1"/>
  <c r="C724" i="1"/>
  <c r="E724" i="1" s="1"/>
  <c r="C716" i="1"/>
  <c r="E716" i="1" s="1"/>
  <c r="C708" i="1"/>
  <c r="E708" i="1" s="1"/>
  <c r="C700" i="1"/>
  <c r="E700" i="1" s="1"/>
  <c r="C692" i="1"/>
  <c r="E692" i="1" s="1"/>
  <c r="C684" i="1"/>
  <c r="E684" i="1" s="1"/>
  <c r="C676" i="1"/>
  <c r="E676" i="1" s="1"/>
  <c r="C668" i="1"/>
  <c r="E668" i="1" s="1"/>
  <c r="C660" i="1"/>
  <c r="E660" i="1" s="1"/>
  <c r="C652" i="1"/>
  <c r="E652" i="1" s="1"/>
  <c r="C644" i="1"/>
  <c r="E644" i="1" s="1"/>
  <c r="C636" i="1"/>
  <c r="E636" i="1" s="1"/>
  <c r="C628" i="1"/>
  <c r="E628" i="1" s="1"/>
  <c r="C620" i="1"/>
  <c r="E620" i="1" s="1"/>
  <c r="C612" i="1"/>
  <c r="E612" i="1" s="1"/>
  <c r="C604" i="1"/>
  <c r="E604" i="1" s="1"/>
  <c r="C596" i="1"/>
  <c r="E596" i="1" s="1"/>
  <c r="C588" i="1"/>
  <c r="E588" i="1" s="1"/>
  <c r="C580" i="1"/>
  <c r="E580" i="1" s="1"/>
  <c r="C572" i="1"/>
  <c r="E572" i="1" s="1"/>
  <c r="C564" i="1"/>
  <c r="E564" i="1" s="1"/>
  <c r="C556" i="1"/>
  <c r="E556" i="1" s="1"/>
  <c r="C548" i="1"/>
  <c r="E548" i="1" s="1"/>
  <c r="C540" i="1"/>
  <c r="E540" i="1" s="1"/>
  <c r="C532" i="1"/>
  <c r="E532" i="1" s="1"/>
  <c r="C524" i="1"/>
  <c r="E524" i="1" s="1"/>
  <c r="C516" i="1"/>
  <c r="E516" i="1" s="1"/>
  <c r="C508" i="1"/>
  <c r="E508" i="1" s="1"/>
  <c r="C500" i="1"/>
  <c r="E500" i="1" s="1"/>
  <c r="C492" i="1"/>
  <c r="E492" i="1" s="1"/>
  <c r="C484" i="1"/>
  <c r="E484" i="1" s="1"/>
  <c r="C476" i="1"/>
  <c r="E476" i="1" s="1"/>
  <c r="C468" i="1"/>
  <c r="E468" i="1" s="1"/>
  <c r="C460" i="1"/>
  <c r="E460" i="1" s="1"/>
  <c r="C452" i="1"/>
  <c r="E452" i="1" s="1"/>
  <c r="C444" i="1"/>
  <c r="E444" i="1" s="1"/>
  <c r="C436" i="1"/>
  <c r="E436" i="1" s="1"/>
  <c r="C428" i="1"/>
  <c r="E428" i="1" s="1"/>
  <c r="C420" i="1"/>
  <c r="E420" i="1" s="1"/>
  <c r="C412" i="1"/>
  <c r="E412" i="1" s="1"/>
  <c r="C404" i="1"/>
  <c r="E404" i="1" s="1"/>
  <c r="C396" i="1"/>
  <c r="E396" i="1" s="1"/>
  <c r="C388" i="1"/>
  <c r="E388" i="1" s="1"/>
  <c r="C380" i="1"/>
  <c r="E380" i="1" s="1"/>
  <c r="C372" i="1"/>
  <c r="E372" i="1" s="1"/>
  <c r="C364" i="1"/>
  <c r="E364" i="1" s="1"/>
  <c r="C356" i="1"/>
  <c r="E356" i="1" s="1"/>
  <c r="C348" i="1"/>
  <c r="E348" i="1" s="1"/>
  <c r="C340" i="1"/>
  <c r="E340" i="1" s="1"/>
  <c r="C332" i="1"/>
  <c r="E332" i="1" s="1"/>
  <c r="C324" i="1"/>
  <c r="E324" i="1" s="1"/>
  <c r="C316" i="1"/>
  <c r="E316" i="1" s="1"/>
  <c r="C308" i="1"/>
  <c r="E308" i="1" s="1"/>
  <c r="C300" i="1"/>
  <c r="E300" i="1" s="1"/>
  <c r="C292" i="1"/>
  <c r="E292" i="1" s="1"/>
  <c r="C284" i="1"/>
  <c r="E284" i="1" s="1"/>
  <c r="C276" i="1"/>
  <c r="E276" i="1" s="1"/>
  <c r="C268" i="1"/>
  <c r="E268" i="1" s="1"/>
  <c r="C260" i="1"/>
  <c r="E260" i="1" s="1"/>
  <c r="C252" i="1"/>
  <c r="E252" i="1" s="1"/>
  <c r="C244" i="1"/>
  <c r="E244" i="1" s="1"/>
  <c r="C236" i="1"/>
  <c r="E236" i="1" s="1"/>
  <c r="C228" i="1"/>
  <c r="E228" i="1" s="1"/>
  <c r="C220" i="1"/>
  <c r="E220" i="1" s="1"/>
  <c r="C212" i="1"/>
  <c r="E212" i="1" s="1"/>
  <c r="C204" i="1"/>
  <c r="E204" i="1" s="1"/>
  <c r="C196" i="1"/>
  <c r="E196" i="1" s="1"/>
  <c r="C188" i="1"/>
  <c r="E188" i="1" s="1"/>
  <c r="C180" i="1"/>
  <c r="E180" i="1" s="1"/>
  <c r="C172" i="1"/>
  <c r="E172" i="1" s="1"/>
  <c r="C164" i="1"/>
  <c r="E164" i="1" s="1"/>
  <c r="C156" i="1"/>
  <c r="E156" i="1" s="1"/>
  <c r="C148" i="1"/>
  <c r="E148" i="1" s="1"/>
  <c r="C140" i="1"/>
  <c r="C132" i="1"/>
  <c r="C124" i="1"/>
  <c r="C116" i="1"/>
  <c r="C108" i="1"/>
  <c r="C100" i="1"/>
  <c r="C92" i="1"/>
  <c r="C84" i="1"/>
  <c r="C76" i="1"/>
  <c r="C68" i="1"/>
  <c r="C60" i="1"/>
  <c r="C52" i="1"/>
  <c r="C44" i="1"/>
  <c r="E44" i="1" s="1"/>
  <c r="C36" i="1"/>
  <c r="E36" i="1" s="1"/>
  <c r="C28" i="1"/>
  <c r="E28" i="1" s="1"/>
  <c r="C4" i="1"/>
  <c r="E4" i="1" s="1"/>
  <c r="C875" i="1"/>
  <c r="E875" i="1" s="1"/>
  <c r="C867" i="1"/>
  <c r="E867" i="1" s="1"/>
  <c r="C859" i="1"/>
  <c r="E859" i="1" s="1"/>
  <c r="C851" i="1"/>
  <c r="E851" i="1" s="1"/>
  <c r="C843" i="1"/>
  <c r="E843" i="1" s="1"/>
  <c r="C835" i="1"/>
  <c r="E835" i="1" s="1"/>
  <c r="C827" i="1"/>
  <c r="E827" i="1" s="1"/>
  <c r="C819" i="1"/>
  <c r="E819" i="1" s="1"/>
  <c r="C811" i="1"/>
  <c r="E811" i="1" s="1"/>
  <c r="C803" i="1"/>
  <c r="E803" i="1" s="1"/>
  <c r="C795" i="1"/>
  <c r="E795" i="1" s="1"/>
  <c r="C787" i="1"/>
  <c r="E787" i="1" s="1"/>
  <c r="C779" i="1"/>
  <c r="E779" i="1" s="1"/>
  <c r="C763" i="1"/>
  <c r="E763" i="1" s="1"/>
  <c r="C755" i="1"/>
  <c r="E755" i="1" s="1"/>
  <c r="C747" i="1"/>
  <c r="E747" i="1" s="1"/>
  <c r="C731" i="1"/>
  <c r="E731" i="1" s="1"/>
  <c r="C723" i="1"/>
  <c r="E723" i="1" s="1"/>
  <c r="C715" i="1"/>
  <c r="E715" i="1" s="1"/>
  <c r="C707" i="1"/>
  <c r="E707" i="1" s="1"/>
  <c r="C699" i="1"/>
  <c r="E699" i="1" s="1"/>
  <c r="C691" i="1"/>
  <c r="E691" i="1" s="1"/>
  <c r="C683" i="1"/>
  <c r="E683" i="1" s="1"/>
  <c r="C675" i="1"/>
  <c r="E675" i="1" s="1"/>
  <c r="C667" i="1"/>
  <c r="E667" i="1" s="1"/>
  <c r="C659" i="1"/>
  <c r="E659" i="1" s="1"/>
  <c r="C651" i="1"/>
  <c r="E651" i="1" s="1"/>
  <c r="C643" i="1"/>
  <c r="E643" i="1" s="1"/>
  <c r="C635" i="1"/>
  <c r="E635" i="1" s="1"/>
  <c r="C627" i="1"/>
  <c r="E627" i="1" s="1"/>
  <c r="C619" i="1"/>
  <c r="E619" i="1" s="1"/>
  <c r="C611" i="1"/>
  <c r="E611" i="1" s="1"/>
  <c r="C603" i="1"/>
  <c r="E603" i="1" s="1"/>
  <c r="C595" i="1"/>
  <c r="E595" i="1" s="1"/>
  <c r="C587" i="1"/>
  <c r="E587" i="1" s="1"/>
  <c r="C579" i="1"/>
  <c r="E579" i="1" s="1"/>
  <c r="C571" i="1"/>
  <c r="E571" i="1" s="1"/>
  <c r="C563" i="1"/>
  <c r="E563" i="1" s="1"/>
  <c r="C555" i="1"/>
  <c r="E555" i="1" s="1"/>
  <c r="C547" i="1"/>
  <c r="E547" i="1" s="1"/>
  <c r="C539" i="1"/>
  <c r="E539" i="1" s="1"/>
  <c r="C531" i="1"/>
  <c r="E531" i="1" s="1"/>
  <c r="C523" i="1"/>
  <c r="E523" i="1" s="1"/>
  <c r="C515" i="1"/>
  <c r="E515" i="1" s="1"/>
  <c r="C507" i="1"/>
  <c r="E507" i="1" s="1"/>
  <c r="C499" i="1"/>
  <c r="E499" i="1" s="1"/>
  <c r="C491" i="1"/>
  <c r="E491" i="1" s="1"/>
  <c r="C483" i="1"/>
  <c r="E483" i="1" s="1"/>
  <c r="C475" i="1"/>
  <c r="E475" i="1" s="1"/>
  <c r="C467" i="1"/>
  <c r="E467" i="1" s="1"/>
  <c r="C459" i="1"/>
  <c r="E459" i="1" s="1"/>
  <c r="C451" i="1"/>
  <c r="E451" i="1" s="1"/>
  <c r="C443" i="1"/>
  <c r="E443" i="1" s="1"/>
  <c r="C435" i="1"/>
  <c r="E435" i="1" s="1"/>
  <c r="C427" i="1"/>
  <c r="E427" i="1" s="1"/>
  <c r="C419" i="1"/>
  <c r="E419" i="1" s="1"/>
  <c r="C411" i="1"/>
  <c r="E411" i="1" s="1"/>
  <c r="C395" i="1"/>
  <c r="E395" i="1" s="1"/>
  <c r="C387" i="1"/>
  <c r="E387" i="1" s="1"/>
  <c r="C379" i="1"/>
  <c r="E379" i="1" s="1"/>
  <c r="C371" i="1"/>
  <c r="E371" i="1" s="1"/>
  <c r="C363" i="1"/>
  <c r="E363" i="1" s="1"/>
  <c r="C355" i="1"/>
  <c r="E355" i="1" s="1"/>
  <c r="C347" i="1"/>
  <c r="E347" i="1" s="1"/>
  <c r="C339" i="1"/>
  <c r="E339" i="1" s="1"/>
  <c r="C331" i="1"/>
  <c r="E331" i="1" s="1"/>
  <c r="C323" i="1"/>
  <c r="E323" i="1" s="1"/>
  <c r="C315" i="1"/>
  <c r="E315" i="1" s="1"/>
  <c r="C307" i="1"/>
  <c r="E307" i="1" s="1"/>
  <c r="C299" i="1"/>
  <c r="E299" i="1" s="1"/>
  <c r="C283" i="1"/>
  <c r="E283" i="1" s="1"/>
  <c r="C275" i="1"/>
  <c r="E275" i="1" s="1"/>
  <c r="C267" i="1"/>
  <c r="E267" i="1" s="1"/>
  <c r="C259" i="1"/>
  <c r="E259" i="1" s="1"/>
  <c r="C251" i="1"/>
  <c r="E251" i="1" s="1"/>
  <c r="C243" i="1"/>
  <c r="E243" i="1" s="1"/>
  <c r="C235" i="1"/>
  <c r="E235" i="1" s="1"/>
  <c r="C227" i="1"/>
  <c r="E227" i="1" s="1"/>
  <c r="C219" i="1"/>
  <c r="E219" i="1" s="1"/>
  <c r="C211" i="1"/>
  <c r="E211" i="1" s="1"/>
  <c r="C203" i="1"/>
  <c r="E203" i="1" s="1"/>
  <c r="C195" i="1"/>
  <c r="E195" i="1" s="1"/>
  <c r="C187" i="1"/>
  <c r="E187" i="1" s="1"/>
  <c r="C179" i="1"/>
  <c r="E179" i="1" s="1"/>
  <c r="C171" i="1"/>
  <c r="E171" i="1" s="1"/>
  <c r="C163" i="1"/>
  <c r="E163" i="1" s="1"/>
  <c r="C155" i="1"/>
  <c r="E155" i="1" s="1"/>
  <c r="C147" i="1"/>
  <c r="C139" i="1"/>
  <c r="C123" i="1"/>
  <c r="C115" i="1"/>
  <c r="C107" i="1"/>
  <c r="C99" i="1"/>
  <c r="C91" i="1"/>
  <c r="C75" i="1"/>
  <c r="C67" i="1"/>
  <c r="C59" i="1"/>
  <c r="C51" i="1"/>
  <c r="C43" i="1"/>
  <c r="E43" i="1" s="1"/>
  <c r="C35" i="1"/>
  <c r="E35" i="1" s="1"/>
  <c r="C27" i="1"/>
  <c r="E27" i="1" s="1"/>
  <c r="S51" i="20" l="1"/>
  <c r="S62" i="20"/>
  <c r="S73" i="20"/>
  <c r="S29" i="20"/>
  <c r="S40" i="20"/>
  <c r="U823" i="1"/>
  <c r="T823" i="1"/>
  <c r="U575" i="1"/>
  <c r="T575" i="1"/>
  <c r="U935" i="1"/>
  <c r="T935" i="1"/>
  <c r="U160" i="1"/>
  <c r="T160" i="1"/>
  <c r="U304" i="1"/>
  <c r="T304" i="1"/>
  <c r="U623" i="1"/>
  <c r="T623" i="1"/>
  <c r="U919" i="1"/>
  <c r="T919" i="1"/>
  <c r="S999" i="1"/>
  <c r="U583" i="1"/>
  <c r="T583" i="1"/>
  <c r="U1039" i="1"/>
  <c r="T1039" i="1"/>
  <c r="U631" i="1"/>
  <c r="T631" i="1"/>
  <c r="U663" i="1"/>
  <c r="T663" i="1"/>
  <c r="U959" i="1"/>
  <c r="T959" i="1"/>
  <c r="U1063" i="1"/>
  <c r="T1063" i="1"/>
  <c r="U104" i="1"/>
  <c r="T104" i="1"/>
  <c r="U551" i="1"/>
  <c r="T551" i="1"/>
  <c r="W999" i="1" a="1"/>
  <c r="W999" i="1" s="1"/>
  <c r="U1487" i="1"/>
  <c r="T1487" i="1"/>
  <c r="U719" i="1"/>
  <c r="T719" i="1"/>
  <c r="U559" i="1"/>
  <c r="T559" i="1"/>
  <c r="U567" i="1"/>
  <c r="T567" i="1"/>
  <c r="U943" i="1"/>
  <c r="T943" i="1"/>
  <c r="U639" i="1"/>
  <c r="T639" i="1"/>
  <c r="U128" i="1"/>
  <c r="T128" i="1"/>
  <c r="S88" i="1"/>
  <c r="U808" i="1"/>
  <c r="T808" i="1"/>
  <c r="U1095" i="1"/>
  <c r="T1095" i="1"/>
  <c r="U543" i="1"/>
  <c r="T543" i="1"/>
  <c r="U711" i="1"/>
  <c r="T711" i="1"/>
  <c r="U807" i="1"/>
  <c r="T807" i="1"/>
  <c r="U615" i="1"/>
  <c r="T615" i="1"/>
  <c r="U56" i="1"/>
  <c r="T56" i="1"/>
  <c r="S712" i="1"/>
  <c r="S40" i="1"/>
  <c r="W248" i="1" a="1"/>
  <c r="W248" i="1" s="1"/>
  <c r="W831" i="1" a="1"/>
  <c r="W831" i="1" s="1"/>
  <c r="S216" i="1"/>
  <c r="W607" i="1" a="1"/>
  <c r="W607" i="1" s="1"/>
  <c r="S280" i="1"/>
  <c r="W184" i="1" a="1"/>
  <c r="W184" i="1" s="1"/>
  <c r="S767" i="1"/>
  <c r="W272" i="1" a="1"/>
  <c r="W272" i="1" s="1"/>
  <c r="S248" i="1"/>
  <c r="S831" i="1"/>
  <c r="W767" i="1" a="1"/>
  <c r="W767" i="1" s="1"/>
  <c r="W304" i="1" a="1"/>
  <c r="W304" i="1" s="1"/>
  <c r="S1209" i="1"/>
  <c r="S168" i="1"/>
  <c r="W168" i="1" a="1"/>
  <c r="W168" i="1" s="1"/>
  <c r="S607" i="1"/>
  <c r="S313" i="1"/>
  <c r="W176" i="1" a="1"/>
  <c r="W176" i="1" s="1"/>
  <c r="W216" i="1" a="1"/>
  <c r="W216" i="1" s="1"/>
  <c r="W280" i="1" a="1"/>
  <c r="W280" i="1" s="1"/>
  <c r="W392" i="1" a="1"/>
  <c r="W392" i="1" s="1"/>
  <c r="S176" i="1"/>
  <c r="W313" i="1" a="1"/>
  <c r="W313" i="1" s="1"/>
  <c r="S775" i="1"/>
  <c r="E775" i="1"/>
  <c r="W296" i="1" a="1"/>
  <c r="W296" i="1" s="1"/>
  <c r="E296" i="1"/>
  <c r="S784" i="1"/>
  <c r="E784" i="1"/>
  <c r="W655" i="1" a="1"/>
  <c r="W655" i="1" s="1"/>
  <c r="E655" i="1"/>
  <c r="W192" i="1" a="1"/>
  <c r="W192" i="1" s="1"/>
  <c r="E192" i="1"/>
  <c r="S1007" i="1"/>
  <c r="V1007" i="1" s="1"/>
  <c r="E1007" i="1"/>
  <c r="W224" i="1" a="1"/>
  <c r="W224" i="1" s="1"/>
  <c r="E224" i="1"/>
  <c r="W264" i="1" a="1"/>
  <c r="W264" i="1" s="1"/>
  <c r="E264" i="1"/>
  <c r="W288" i="1" a="1"/>
  <c r="W288" i="1" s="1"/>
  <c r="E288" i="1"/>
  <c r="S249" i="1"/>
  <c r="V249" i="1" s="1"/>
  <c r="E249" i="1"/>
  <c r="W1191" i="1" a="1"/>
  <c r="W1191" i="1" s="1"/>
  <c r="E1191" i="1"/>
  <c r="S184" i="1"/>
  <c r="W1209" i="1" a="1"/>
  <c r="W1209" i="1" s="1"/>
  <c r="W200" i="1" a="1"/>
  <c r="W200" i="1" s="1"/>
  <c r="E200" i="1"/>
  <c r="S1023" i="1"/>
  <c r="E1023" i="1"/>
  <c r="S591" i="1"/>
  <c r="E591" i="1"/>
  <c r="W839" i="1" a="1"/>
  <c r="W839" i="1" s="1"/>
  <c r="E839" i="1"/>
  <c r="W312" i="1" a="1"/>
  <c r="W312" i="1" s="1"/>
  <c r="E312" i="1"/>
  <c r="S1304" i="1"/>
  <c r="E1304" i="1"/>
  <c r="W152" i="1" a="1"/>
  <c r="W152" i="1" s="1"/>
  <c r="E152" i="1"/>
  <c r="S256" i="1"/>
  <c r="E256" i="1"/>
  <c r="W647" i="1" a="1"/>
  <c r="W647" i="1" s="1"/>
  <c r="E647" i="1"/>
  <c r="W1000" i="1" a="1"/>
  <c r="W1000" i="1" s="1"/>
  <c r="E1000" i="1"/>
  <c r="W543" i="1" a="1"/>
  <c r="W543" i="1" s="1"/>
  <c r="E543" i="1"/>
  <c r="W688" i="1" a="1"/>
  <c r="W688" i="1" s="1"/>
  <c r="E688" i="1"/>
  <c r="S887" i="1"/>
  <c r="E887" i="1"/>
  <c r="S1505" i="1"/>
  <c r="E1505" i="1"/>
  <c r="S32" i="1"/>
  <c r="E33" i="1"/>
  <c r="W736" i="1" a="1"/>
  <c r="W736" i="1" s="1"/>
  <c r="E736" i="1"/>
  <c r="W1183" i="1" a="1"/>
  <c r="W1183" i="1" s="1"/>
  <c r="E1183" i="1"/>
  <c r="S520" i="1"/>
  <c r="E520" i="1"/>
  <c r="W745" i="1" a="1"/>
  <c r="W745" i="1" s="1"/>
  <c r="E745" i="1"/>
  <c r="S456" i="1"/>
  <c r="E456" i="1"/>
  <c r="S64" i="1"/>
  <c r="S1191" i="1"/>
  <c r="W1233" i="1" a="1"/>
  <c r="W1233" i="1" s="1"/>
  <c r="E1233" i="1"/>
  <c r="W663" i="1" a="1"/>
  <c r="W663" i="1" s="1"/>
  <c r="E663" i="1"/>
  <c r="W160" i="1" a="1"/>
  <c r="W160" i="1" s="1"/>
  <c r="E160" i="1"/>
  <c r="S232" i="1"/>
  <c r="E232" i="1"/>
  <c r="W808" i="1" a="1"/>
  <c r="W808" i="1" s="1"/>
  <c r="E808" i="1"/>
  <c r="S328" i="1"/>
  <c r="E328" i="1"/>
  <c r="W256" i="1" a="1"/>
  <c r="W256" i="1" s="1"/>
  <c r="S272" i="1"/>
  <c r="S392" i="1"/>
  <c r="S609" i="1"/>
  <c r="E609" i="1"/>
  <c r="W535" i="1" a="1"/>
  <c r="W535" i="1" s="1"/>
  <c r="E535" i="1"/>
  <c r="W489" i="1" a="1"/>
  <c r="W489" i="1" s="1"/>
  <c r="E489" i="1"/>
  <c r="W671" i="1" a="1"/>
  <c r="W671" i="1" s="1"/>
  <c r="E671" i="1"/>
  <c r="W240" i="1" a="1"/>
  <c r="W240" i="1" s="1"/>
  <c r="E240" i="1"/>
  <c r="S1143" i="1"/>
  <c r="E1143" i="1"/>
  <c r="W599" i="1" a="1"/>
  <c r="W599" i="1" s="1"/>
  <c r="E599" i="1"/>
  <c r="W879" i="1" a="1"/>
  <c r="W879" i="1" s="1"/>
  <c r="E879" i="1"/>
  <c r="S1113" i="1"/>
  <c r="E1113" i="1"/>
  <c r="W208" i="1" a="1"/>
  <c r="W208" i="1" s="1"/>
  <c r="E208" i="1"/>
  <c r="S489" i="1"/>
  <c r="W520" i="1" a="1"/>
  <c r="W520" i="1" s="1"/>
  <c r="S535" i="1"/>
  <c r="W328" i="1" a="1"/>
  <c r="W328" i="1" s="1"/>
  <c r="W456" i="1" a="1"/>
  <c r="W456" i="1" s="1"/>
  <c r="W1023" i="1" a="1"/>
  <c r="W1023" i="1" s="1"/>
  <c r="S264" i="1"/>
  <c r="W784" i="1" a="1"/>
  <c r="W784" i="1" s="1"/>
  <c r="S72" i="1"/>
  <c r="W88" i="1" a="1"/>
  <c r="W88" i="1" s="1"/>
  <c r="S82" i="1"/>
  <c r="W96" i="1" a="1"/>
  <c r="W96" i="1" s="1"/>
  <c r="W144" i="1" a="1"/>
  <c r="W144" i="1" s="1"/>
  <c r="W56" i="1" a="1"/>
  <c r="W56" i="1" s="1"/>
  <c r="W80" i="1" a="1"/>
  <c r="W80" i="1" s="1"/>
  <c r="S96" i="1"/>
  <c r="W136" i="1" a="1"/>
  <c r="W136" i="1" s="1"/>
  <c r="W64" i="1" a="1"/>
  <c r="W64" i="1" s="1"/>
  <c r="W104" i="1" a="1"/>
  <c r="W104" i="1" s="1"/>
  <c r="W1143" i="1" a="1"/>
  <c r="W1143" i="1" s="1"/>
  <c r="S745" i="1"/>
  <c r="W1505" i="1" a="1"/>
  <c r="W1505" i="1" s="1"/>
  <c r="W120" i="1" a="1"/>
  <c r="W120" i="1" s="1"/>
  <c r="S144" i="1"/>
  <c r="S208" i="1"/>
  <c r="W72" i="1" a="1"/>
  <c r="W72" i="1" s="1"/>
  <c r="W249" i="1" a="1"/>
  <c r="W249" i="1" s="1"/>
  <c r="S136" i="1"/>
  <c r="S112" i="1"/>
  <c r="W48" i="1" a="1"/>
  <c r="W48" i="1" s="1"/>
  <c r="W128" i="1" a="1"/>
  <c r="W128" i="1" s="1"/>
  <c r="W82" i="1" a="1"/>
  <c r="W82" i="1" s="1"/>
  <c r="S671" i="1"/>
  <c r="S240" i="1"/>
  <c r="S1000" i="1"/>
  <c r="S688" i="1"/>
  <c r="S879" i="1"/>
  <c r="S647" i="1"/>
  <c r="S599" i="1"/>
  <c r="S839" i="1"/>
  <c r="S312" i="1"/>
  <c r="W591" i="1" a="1"/>
  <c r="W591" i="1" s="1"/>
  <c r="W887" i="1" a="1"/>
  <c r="W887" i="1" s="1"/>
  <c r="S200" i="1"/>
  <c r="V551" i="1"/>
  <c r="V712" i="1"/>
  <c r="S152" i="1"/>
  <c r="S120" i="1"/>
  <c r="W1007" i="1" a="1"/>
  <c r="W1007" i="1" s="1"/>
  <c r="W775" i="1" a="1"/>
  <c r="W775" i="1" s="1"/>
  <c r="S655" i="1"/>
  <c r="S224" i="1"/>
  <c r="S288" i="1"/>
  <c r="S296" i="1"/>
  <c r="S80" i="1"/>
  <c r="S192" i="1"/>
  <c r="S1233" i="1"/>
  <c r="W112" i="1" a="1"/>
  <c r="W112" i="1" s="1"/>
  <c r="S48" i="1"/>
  <c r="V304" i="1"/>
  <c r="V808" i="1"/>
  <c r="V575" i="1"/>
  <c r="V88" i="1"/>
  <c r="S1183" i="1"/>
  <c r="S736" i="1"/>
  <c r="V168" i="1"/>
  <c r="V999" i="1"/>
  <c r="V104" i="1"/>
  <c r="V919" i="1"/>
  <c r="V663" i="1"/>
  <c r="V639" i="1"/>
  <c r="V543" i="1"/>
  <c r="V1039" i="1"/>
  <c r="V823" i="1"/>
  <c r="V216" i="1"/>
  <c r="W171" i="1" a="1"/>
  <c r="W171" i="1" s="1"/>
  <c r="S171" i="1"/>
  <c r="W571" i="1" a="1"/>
  <c r="W571" i="1" s="1"/>
  <c r="S571" i="1"/>
  <c r="W108" i="1" a="1"/>
  <c r="W108" i="1" s="1"/>
  <c r="S108" i="1"/>
  <c r="W428" i="1" a="1"/>
  <c r="W428" i="1" s="1"/>
  <c r="S428" i="1"/>
  <c r="W748" i="1" a="1"/>
  <c r="W748" i="1" s="1"/>
  <c r="S748" i="1"/>
  <c r="W222" i="1" a="1"/>
  <c r="W222" i="1" s="1"/>
  <c r="S222" i="1"/>
  <c r="W694" i="1" a="1"/>
  <c r="W694" i="1" s="1"/>
  <c r="S694" i="1"/>
  <c r="W1989" i="1" a="1"/>
  <c r="W1989" i="1" s="1"/>
  <c r="S1989" i="1"/>
  <c r="W1014" i="1" a="1"/>
  <c r="W1014" i="1" s="1"/>
  <c r="S1014" i="1"/>
  <c r="W1342" i="1" a="1"/>
  <c r="W1342" i="1" s="1"/>
  <c r="S1342" i="1"/>
  <c r="W1542" i="1" a="1"/>
  <c r="W1542" i="1" s="1"/>
  <c r="S1542" i="1"/>
  <c r="W1862" i="1" a="1"/>
  <c r="W1862" i="1" s="1"/>
  <c r="S1862" i="1"/>
  <c r="W762" i="1" a="1"/>
  <c r="W762" i="1" s="1"/>
  <c r="S762" i="1"/>
  <c r="W1290" i="1" a="1"/>
  <c r="W1290" i="1" s="1"/>
  <c r="S1290" i="1"/>
  <c r="W1810" i="1" a="1"/>
  <c r="W1810" i="1" s="1"/>
  <c r="S1810" i="1"/>
  <c r="W1043" i="1" a="1"/>
  <c r="W1043" i="1" s="1"/>
  <c r="S1043" i="1"/>
  <c r="W1299" i="1" a="1"/>
  <c r="W1299" i="1" s="1"/>
  <c r="S1299" i="1"/>
  <c r="W1683" i="1" a="1"/>
  <c r="W1683" i="1" s="1"/>
  <c r="S1683" i="1"/>
  <c r="W1431" i="1" a="1"/>
  <c r="W1431" i="1" s="1"/>
  <c r="S1431" i="1"/>
  <c r="W1980" i="1" a="1"/>
  <c r="W1980" i="1" s="1"/>
  <c r="S1980" i="1"/>
  <c r="W1244" i="1" a="1"/>
  <c r="W1244" i="1" s="1"/>
  <c r="S1244" i="1"/>
  <c r="W1636" i="1" a="1"/>
  <c r="W1636" i="1" s="1"/>
  <c r="S1636" i="1"/>
  <c r="W141" i="1" a="1"/>
  <c r="W141" i="1" s="1"/>
  <c r="S141" i="1"/>
  <c r="W829" i="1" a="1"/>
  <c r="W829" i="1" s="1"/>
  <c r="S829" i="1"/>
  <c r="W261" i="1" a="1"/>
  <c r="W261" i="1" s="1"/>
  <c r="S261" i="1"/>
  <c r="W493" i="1" a="1"/>
  <c r="W493" i="1" s="1"/>
  <c r="S493" i="1"/>
  <c r="W509" i="1" a="1"/>
  <c r="W509" i="1" s="1"/>
  <c r="S509" i="1"/>
  <c r="W1944" i="1" a="1"/>
  <c r="W1944" i="1" s="1"/>
  <c r="S1944" i="1"/>
  <c r="W1232" i="1" a="1"/>
  <c r="W1232" i="1" s="1"/>
  <c r="S1232" i="1"/>
  <c r="W1160" i="1" a="1"/>
  <c r="W1160" i="1" s="1"/>
  <c r="S1160" i="1"/>
  <c r="W759" i="1" a="1"/>
  <c r="W759" i="1" s="1"/>
  <c r="S759" i="1"/>
  <c r="W1223" i="1" a="1"/>
  <c r="W1223" i="1" s="1"/>
  <c r="S1223" i="1"/>
  <c r="W447" i="1" a="1"/>
  <c r="W447" i="1" s="1"/>
  <c r="S447" i="1"/>
  <c r="W1383" i="1" a="1"/>
  <c r="W1383" i="1" s="1"/>
  <c r="S1383" i="1"/>
  <c r="W487" i="1" a="1"/>
  <c r="W487" i="1" s="1"/>
  <c r="S487" i="1"/>
  <c r="W1815" i="1" a="1"/>
  <c r="W1815" i="1" s="1"/>
  <c r="S1815" i="1"/>
  <c r="W984" i="1" a="1"/>
  <c r="W984" i="1" s="1"/>
  <c r="S984" i="1"/>
  <c r="W1408" i="1" a="1"/>
  <c r="W1408" i="1" s="1"/>
  <c r="S1408" i="1"/>
  <c r="W666" i="1" a="1"/>
  <c r="W666" i="1" s="1"/>
  <c r="S666" i="1"/>
  <c r="W1306" i="1" a="1"/>
  <c r="W1306" i="1" s="1"/>
  <c r="S1306" i="1"/>
  <c r="W258" i="1" a="1"/>
  <c r="W258" i="1" s="1"/>
  <c r="S258" i="1"/>
  <c r="W953" i="1" a="1"/>
  <c r="W953" i="1" s="1"/>
  <c r="S953" i="1"/>
  <c r="W1369" i="1" a="1"/>
  <c r="W1369" i="1" s="1"/>
  <c r="S1369" i="1"/>
  <c r="W1545" i="1" a="1"/>
  <c r="W1545" i="1" s="1"/>
  <c r="S1545" i="1"/>
  <c r="W449" i="1" a="1"/>
  <c r="W449" i="1" s="1"/>
  <c r="S449" i="1"/>
  <c r="W291" i="1" a="1"/>
  <c r="W291" i="1" s="1"/>
  <c r="S291" i="1"/>
  <c r="W315" i="1" a="1"/>
  <c r="W315" i="1" s="1"/>
  <c r="S315" i="1"/>
  <c r="W116" i="1" a="1"/>
  <c r="W116" i="1" s="1"/>
  <c r="S116" i="1"/>
  <c r="W30" i="1" a="1"/>
  <c r="W30" i="1" s="1"/>
  <c r="S30" i="1"/>
  <c r="W358" i="1" a="1"/>
  <c r="W358" i="1" s="1"/>
  <c r="S358" i="1"/>
  <c r="W702" i="1" a="1"/>
  <c r="W702" i="1" s="1"/>
  <c r="S702" i="1"/>
  <c r="W1933" i="1" a="1"/>
  <c r="W1933" i="1" s="1"/>
  <c r="S1933" i="1"/>
  <c r="W1022" i="1" a="1"/>
  <c r="W1022" i="1" s="1"/>
  <c r="S1022" i="1"/>
  <c r="W1350" i="1" a="1"/>
  <c r="W1350" i="1" s="1"/>
  <c r="S1350" i="1"/>
  <c r="W1678" i="1" a="1"/>
  <c r="W1678" i="1" s="1"/>
  <c r="S1678" i="1"/>
  <c r="W1998" i="1" a="1"/>
  <c r="W1998" i="1" s="1"/>
  <c r="S1998" i="1"/>
  <c r="W778" i="1" a="1"/>
  <c r="W778" i="1" s="1"/>
  <c r="S778" i="1"/>
  <c r="W1186" i="1" a="1"/>
  <c r="W1186" i="1" s="1"/>
  <c r="S1186" i="1"/>
  <c r="W1730" i="1" a="1"/>
  <c r="W1730" i="1" s="1"/>
  <c r="S1730" i="1"/>
  <c r="W979" i="1" a="1"/>
  <c r="W979" i="1" s="1"/>
  <c r="S979" i="1"/>
  <c r="W1371" i="1" a="1"/>
  <c r="W1371" i="1" s="1"/>
  <c r="S1371" i="1"/>
  <c r="W1627" i="1" a="1"/>
  <c r="W1627" i="1" s="1"/>
  <c r="S1627" i="1"/>
  <c r="W1883" i="1" a="1"/>
  <c r="W1883" i="1" s="1"/>
  <c r="S1883" i="1"/>
  <c r="W1928" i="1" a="1"/>
  <c r="W1928" i="1" s="1"/>
  <c r="S1928" i="1"/>
  <c r="W996" i="1" a="1"/>
  <c r="W996" i="1" s="1"/>
  <c r="S996" i="1"/>
  <c r="W1316" i="1" a="1"/>
  <c r="W1316" i="1" s="1"/>
  <c r="S1316" i="1"/>
  <c r="W1580" i="1" a="1"/>
  <c r="W1580" i="1" s="1"/>
  <c r="S1580" i="1"/>
  <c r="W2004" i="1" a="1"/>
  <c r="W2004" i="1" s="1"/>
  <c r="S2004" i="1"/>
  <c r="W205" i="1" a="1"/>
  <c r="W205" i="1" s="1"/>
  <c r="S205" i="1"/>
  <c r="W1621" i="1" a="1"/>
  <c r="W1621" i="1" s="1"/>
  <c r="S1621" i="1"/>
  <c r="W1453" i="1" a="1"/>
  <c r="W1453" i="1" s="1"/>
  <c r="S1453" i="1"/>
  <c r="W1485" i="1" a="1"/>
  <c r="W1485" i="1" s="1"/>
  <c r="S1485" i="1"/>
  <c r="W1053" i="1" a="1"/>
  <c r="W1053" i="1" s="1"/>
  <c r="S1053" i="1"/>
  <c r="W1509" i="1" a="1"/>
  <c r="W1509" i="1" s="1"/>
  <c r="S1509" i="1"/>
  <c r="W469" i="1" a="1"/>
  <c r="W469" i="1" s="1"/>
  <c r="S469" i="1"/>
  <c r="W1792" i="1" a="1"/>
  <c r="W1792" i="1" s="1"/>
  <c r="S1792" i="1"/>
  <c r="W815" i="1" a="1"/>
  <c r="W815" i="1" s="1"/>
  <c r="S815" i="1"/>
  <c r="W1655" i="1" a="1"/>
  <c r="W1655" i="1" s="1"/>
  <c r="S1655" i="1"/>
  <c r="W1471" i="1" a="1"/>
  <c r="W1471" i="1" s="1"/>
  <c r="S1471" i="1"/>
  <c r="W119" i="1" a="1"/>
  <c r="W119" i="1" s="1"/>
  <c r="S119" i="1"/>
  <c r="W1759" i="1" a="1"/>
  <c r="W1759" i="1" s="1"/>
  <c r="S1759" i="1"/>
  <c r="W768" i="1" a="1"/>
  <c r="W768" i="1" s="1"/>
  <c r="S768" i="1"/>
  <c r="W864" i="1" a="1"/>
  <c r="W864" i="1" s="1"/>
  <c r="S864" i="1"/>
  <c r="W1192" i="1" a="1"/>
  <c r="W1192" i="1" s="1"/>
  <c r="S1192" i="1"/>
  <c r="W162" i="1" a="1"/>
  <c r="W162" i="1" s="1"/>
  <c r="S162" i="1"/>
  <c r="W1050" i="1" a="1"/>
  <c r="W1050" i="1" s="1"/>
  <c r="S1050" i="1"/>
  <c r="W153" i="1" a="1"/>
  <c r="W153" i="1" s="1"/>
  <c r="S153" i="1"/>
  <c r="W1377" i="1" a="1"/>
  <c r="W1377" i="1" s="1"/>
  <c r="S1377" i="1"/>
  <c r="W1897" i="1" a="1"/>
  <c r="W1897" i="1" s="1"/>
  <c r="S1897" i="1"/>
  <c r="W323" i="1" a="1"/>
  <c r="W323" i="1" s="1"/>
  <c r="S323" i="1"/>
  <c r="W795" i="1" a="1"/>
  <c r="W795" i="1" s="1"/>
  <c r="S795" i="1"/>
  <c r="W252" i="1" a="1"/>
  <c r="W252" i="1" s="1"/>
  <c r="S252" i="1"/>
  <c r="W508" i="1" a="1"/>
  <c r="W508" i="1" s="1"/>
  <c r="S508" i="1"/>
  <c r="W764" i="1" a="1"/>
  <c r="W764" i="1" s="1"/>
  <c r="S764" i="1"/>
  <c r="W166" i="1" a="1"/>
  <c r="W166" i="1" s="1"/>
  <c r="S166" i="1"/>
  <c r="W502" i="1" a="1"/>
  <c r="W502" i="1" s="1"/>
  <c r="S502" i="1"/>
  <c r="W1669" i="1" a="1"/>
  <c r="W1669" i="1" s="1"/>
  <c r="S1669" i="1"/>
  <c r="W966" i="1" a="1"/>
  <c r="W966" i="1" s="1"/>
  <c r="S966" i="1"/>
  <c r="W1294" i="1" a="1"/>
  <c r="W1294" i="1" s="1"/>
  <c r="S1294" i="1"/>
  <c r="W1686" i="1" a="1"/>
  <c r="W1686" i="1" s="1"/>
  <c r="S1686" i="1"/>
  <c r="W1814" i="1" a="1"/>
  <c r="W1814" i="1" s="1"/>
  <c r="S1814" i="1"/>
  <c r="W10" i="1" a="1"/>
  <c r="W10" i="1" s="1"/>
  <c r="S10" i="1"/>
  <c r="W890" i="1" a="1"/>
  <c r="W890" i="1" s="1"/>
  <c r="S890" i="1"/>
  <c r="W1426" i="1" a="1"/>
  <c r="W1426" i="1" s="1"/>
  <c r="S1426" i="1"/>
  <c r="W1842" i="1" a="1"/>
  <c r="W1842" i="1" s="1"/>
  <c r="S1842" i="1"/>
  <c r="W1059" i="1" a="1"/>
  <c r="W1059" i="1" s="1"/>
  <c r="S1059" i="1"/>
  <c r="W1251" i="1" a="1"/>
  <c r="W1251" i="1" s="1"/>
  <c r="S1251" i="1"/>
  <c r="W1379" i="1" a="1"/>
  <c r="W1379" i="1" s="1"/>
  <c r="S1379" i="1"/>
  <c r="W1571" i="1" a="1"/>
  <c r="W1571" i="1" s="1"/>
  <c r="S1571" i="1"/>
  <c r="W1699" i="1" a="1"/>
  <c r="W1699" i="1" s="1"/>
  <c r="S1699" i="1"/>
  <c r="W1827" i="1" a="1"/>
  <c r="W1827" i="1" s="1"/>
  <c r="S1827" i="1"/>
  <c r="W1955" i="1" a="1"/>
  <c r="W1955" i="1" s="1"/>
  <c r="S1955" i="1"/>
  <c r="W13" i="1" a="1"/>
  <c r="W13" i="1" s="1"/>
  <c r="S13" i="1"/>
  <c r="W940" i="1" a="1"/>
  <c r="W940" i="1" s="1"/>
  <c r="S940" i="1"/>
  <c r="W1068" i="1" a="1"/>
  <c r="W1068" i="1" s="1"/>
  <c r="S1068" i="1"/>
  <c r="W1196" i="1" a="1"/>
  <c r="W1196" i="1" s="1"/>
  <c r="S1196" i="1"/>
  <c r="W1324" i="1" a="1"/>
  <c r="W1324" i="1" s="1"/>
  <c r="S1324" i="1"/>
  <c r="W1452" i="1" a="1"/>
  <c r="W1452" i="1" s="1"/>
  <c r="S1452" i="1"/>
  <c r="W1588" i="1" a="1"/>
  <c r="W1588" i="1" s="1"/>
  <c r="S1588" i="1"/>
  <c r="W1892" i="1" a="1"/>
  <c r="W1892" i="1" s="1"/>
  <c r="S1892" i="1"/>
  <c r="W269" i="1" a="1"/>
  <c r="W269" i="1" s="1"/>
  <c r="S269" i="1"/>
  <c r="W917" i="1" a="1"/>
  <c r="W917" i="1" s="1"/>
  <c r="S917" i="1"/>
  <c r="W1517" i="1" a="1"/>
  <c r="W1517" i="1" s="1"/>
  <c r="S1517" i="1"/>
  <c r="W59" i="1" a="1"/>
  <c r="W59" i="1" s="1"/>
  <c r="S59" i="1"/>
  <c r="W139" i="1" a="1"/>
  <c r="W139" i="1" s="1"/>
  <c r="S139" i="1"/>
  <c r="W203" i="1" a="1"/>
  <c r="W203" i="1" s="1"/>
  <c r="S203" i="1"/>
  <c r="W267" i="1" a="1"/>
  <c r="W267" i="1" s="1"/>
  <c r="S267" i="1"/>
  <c r="W339" i="1" a="1"/>
  <c r="W339" i="1" s="1"/>
  <c r="S339" i="1"/>
  <c r="W411" i="1" a="1"/>
  <c r="W411" i="1" s="1"/>
  <c r="S411" i="1"/>
  <c r="W475" i="1" a="1"/>
  <c r="W475" i="1" s="1"/>
  <c r="S475" i="1"/>
  <c r="W539" i="1" a="1"/>
  <c r="W539" i="1" s="1"/>
  <c r="S539" i="1"/>
  <c r="W603" i="1" a="1"/>
  <c r="W603" i="1" s="1"/>
  <c r="S603" i="1"/>
  <c r="W667" i="1" a="1"/>
  <c r="W667" i="1" s="1"/>
  <c r="S667" i="1"/>
  <c r="W731" i="1" a="1"/>
  <c r="W731" i="1" s="1"/>
  <c r="S731" i="1"/>
  <c r="W811" i="1" a="1"/>
  <c r="W811" i="1" s="1"/>
  <c r="S811" i="1"/>
  <c r="W875" i="1" a="1"/>
  <c r="W875" i="1" s="1"/>
  <c r="S875" i="1"/>
  <c r="W76" i="1" a="1"/>
  <c r="W76" i="1" s="1"/>
  <c r="S76" i="1"/>
  <c r="W140" i="1" a="1"/>
  <c r="W140" i="1" s="1"/>
  <c r="S140" i="1"/>
  <c r="W204" i="1" a="1"/>
  <c r="W204" i="1" s="1"/>
  <c r="S204" i="1"/>
  <c r="W268" i="1" a="1"/>
  <c r="W268" i="1" s="1"/>
  <c r="S268" i="1"/>
  <c r="W332" i="1" a="1"/>
  <c r="W332" i="1" s="1"/>
  <c r="S332" i="1"/>
  <c r="W396" i="1" a="1"/>
  <c r="W396" i="1" s="1"/>
  <c r="S396" i="1"/>
  <c r="W460" i="1" a="1"/>
  <c r="W460" i="1" s="1"/>
  <c r="S460" i="1"/>
  <c r="W524" i="1" a="1"/>
  <c r="W524" i="1" s="1"/>
  <c r="S524" i="1"/>
  <c r="W588" i="1" a="1"/>
  <c r="W588" i="1" s="1"/>
  <c r="S588" i="1"/>
  <c r="W652" i="1" a="1"/>
  <c r="W652" i="1" s="1"/>
  <c r="S652" i="1"/>
  <c r="W716" i="1" a="1"/>
  <c r="W716" i="1" s="1"/>
  <c r="S716" i="1"/>
  <c r="W780" i="1" a="1"/>
  <c r="W780" i="1" s="1"/>
  <c r="S780" i="1"/>
  <c r="W844" i="1" a="1"/>
  <c r="W844" i="1" s="1"/>
  <c r="S844" i="1"/>
  <c r="W54" i="1" a="1"/>
  <c r="W54" i="1" s="1"/>
  <c r="S54" i="1"/>
  <c r="W118" i="1" a="1"/>
  <c r="W118" i="1" s="1"/>
  <c r="S118" i="1"/>
  <c r="W182" i="1" a="1"/>
  <c r="W182" i="1" s="1"/>
  <c r="S182" i="1"/>
  <c r="W254" i="1" a="1"/>
  <c r="W254" i="1" s="1"/>
  <c r="S254" i="1"/>
  <c r="W318" i="1" a="1"/>
  <c r="W318" i="1" s="1"/>
  <c r="S318" i="1"/>
  <c r="W382" i="1" a="1"/>
  <c r="W382" i="1" s="1"/>
  <c r="S382" i="1"/>
  <c r="W454" i="1" a="1"/>
  <c r="W454" i="1" s="1"/>
  <c r="S454" i="1"/>
  <c r="W518" i="1" a="1"/>
  <c r="W518" i="1" s="1"/>
  <c r="S518" i="1"/>
  <c r="W582" i="1" a="1"/>
  <c r="W582" i="1" s="1"/>
  <c r="S582" i="1"/>
  <c r="W662" i="1" a="1"/>
  <c r="W662" i="1" s="1"/>
  <c r="S662" i="1"/>
  <c r="W726" i="1" a="1"/>
  <c r="W726" i="1" s="1"/>
  <c r="S726" i="1"/>
  <c r="W790" i="1" a="1"/>
  <c r="W790" i="1" s="1"/>
  <c r="S790" i="1"/>
  <c r="W1725" i="1" a="1"/>
  <c r="W1725" i="1" s="1"/>
  <c r="S1725" i="1"/>
  <c r="W1861" i="1" a="1"/>
  <c r="W1861" i="1" s="1"/>
  <c r="S1861" i="1"/>
  <c r="W1957" i="1" a="1"/>
  <c r="W1957" i="1" s="1"/>
  <c r="S1957" i="1"/>
  <c r="W22" i="1" a="1"/>
  <c r="W22" i="1" s="1"/>
  <c r="S22" i="1"/>
  <c r="W854" i="1" a="1"/>
  <c r="W854" i="1" s="1"/>
  <c r="S854" i="1"/>
  <c r="W918" i="1" a="1"/>
  <c r="W918" i="1" s="1"/>
  <c r="S918" i="1"/>
  <c r="W982" i="1" a="1"/>
  <c r="W982" i="1" s="1"/>
  <c r="S982" i="1"/>
  <c r="W1046" i="1" a="1"/>
  <c r="W1046" i="1" s="1"/>
  <c r="S1046" i="1"/>
  <c r="W1110" i="1" a="1"/>
  <c r="W1110" i="1" s="1"/>
  <c r="S1110" i="1"/>
  <c r="W1174" i="1" a="1"/>
  <c r="W1174" i="1" s="1"/>
  <c r="S1174" i="1"/>
  <c r="W1238" i="1" a="1"/>
  <c r="W1238" i="1" s="1"/>
  <c r="S1238" i="1"/>
  <c r="W1310" i="1" a="1"/>
  <c r="W1310" i="1" s="1"/>
  <c r="S1310" i="1"/>
  <c r="W1374" i="1" a="1"/>
  <c r="W1374" i="1" s="1"/>
  <c r="S1374" i="1"/>
  <c r="W1446" i="1" a="1"/>
  <c r="W1446" i="1" s="1"/>
  <c r="S1446" i="1"/>
  <c r="W1510" i="1" a="1"/>
  <c r="W1510" i="1" s="1"/>
  <c r="S1510" i="1"/>
  <c r="W1574" i="1" a="1"/>
  <c r="W1574" i="1" s="1"/>
  <c r="S1574" i="1"/>
  <c r="W1638" i="1" a="1"/>
  <c r="W1638" i="1" s="1"/>
  <c r="S1638" i="1"/>
  <c r="W1702" i="1" a="1"/>
  <c r="W1702" i="1" s="1"/>
  <c r="S1702" i="1"/>
  <c r="W1766" i="1" a="1"/>
  <c r="W1766" i="1" s="1"/>
  <c r="S1766" i="1"/>
  <c r="W1830" i="1" a="1"/>
  <c r="W1830" i="1" s="1"/>
  <c r="S1830" i="1"/>
  <c r="W1894" i="1" a="1"/>
  <c r="W1894" i="1" s="1"/>
  <c r="S1894" i="1"/>
  <c r="W1958" i="1" a="1"/>
  <c r="W1958" i="1" s="1"/>
  <c r="S1958" i="1"/>
  <c r="W8" i="1" a="1"/>
  <c r="W8" i="1" s="1"/>
  <c r="S8" i="1"/>
  <c r="W1929" i="1" a="1"/>
  <c r="W1929" i="1" s="1"/>
  <c r="S1929" i="1"/>
  <c r="W1799" i="1" a="1"/>
  <c r="W1799" i="1" s="1"/>
  <c r="S1799" i="1"/>
  <c r="W714" i="1" a="1"/>
  <c r="W714" i="1" s="1"/>
  <c r="S714" i="1"/>
  <c r="W818" i="1" a="1"/>
  <c r="W818" i="1" s="1"/>
  <c r="S818" i="1"/>
  <c r="W914" i="1" a="1"/>
  <c r="W914" i="1" s="1"/>
  <c r="S914" i="1"/>
  <c r="W1018" i="1" a="1"/>
  <c r="W1018" i="1" s="1"/>
  <c r="S1018" i="1"/>
  <c r="W1122" i="1" a="1"/>
  <c r="W1122" i="1" s="1"/>
  <c r="S1122" i="1"/>
  <c r="W1234" i="1" a="1"/>
  <c r="W1234" i="1" s="1"/>
  <c r="S1234" i="1"/>
  <c r="W1354" i="1" a="1"/>
  <c r="W1354" i="1" s="1"/>
  <c r="S1354" i="1"/>
  <c r="W1458" i="1" a="1"/>
  <c r="W1458" i="1" s="1"/>
  <c r="S1458" i="1"/>
  <c r="W1554" i="1" a="1"/>
  <c r="W1554" i="1" s="1"/>
  <c r="S1554" i="1"/>
  <c r="W1658" i="1" a="1"/>
  <c r="W1658" i="1" s="1"/>
  <c r="S1658" i="1"/>
  <c r="W1770" i="1" a="1"/>
  <c r="W1770" i="1" s="1"/>
  <c r="S1770" i="1"/>
  <c r="W1858" i="1" a="1"/>
  <c r="W1858" i="1" s="1"/>
  <c r="S1858" i="1"/>
  <c r="W11" i="1" a="1"/>
  <c r="W11" i="1" s="1"/>
  <c r="S11" i="1"/>
  <c r="W939" i="1" a="1"/>
  <c r="W939" i="1" s="1"/>
  <c r="S939" i="1"/>
  <c r="W1003" i="1" a="1"/>
  <c r="W1003" i="1" s="1"/>
  <c r="S1003" i="1"/>
  <c r="W1075" i="1" a="1"/>
  <c r="W1075" i="1" s="1"/>
  <c r="S1075" i="1"/>
  <c r="W1139" i="1" a="1"/>
  <c r="W1139" i="1" s="1"/>
  <c r="S1139" i="1"/>
  <c r="W1203" i="1" a="1"/>
  <c r="W1203" i="1" s="1"/>
  <c r="S1203" i="1"/>
  <c r="W1267" i="1" a="1"/>
  <c r="W1267" i="1" s="1"/>
  <c r="S1267" i="1"/>
  <c r="W1331" i="1" a="1"/>
  <c r="W1331" i="1" s="1"/>
  <c r="S1331" i="1"/>
  <c r="W1395" i="1" a="1"/>
  <c r="W1395" i="1" s="1"/>
  <c r="S1395" i="1"/>
  <c r="W1459" i="1" a="1"/>
  <c r="W1459" i="1" s="1"/>
  <c r="S1459" i="1"/>
  <c r="W1523" i="1" a="1"/>
  <c r="W1523" i="1" s="1"/>
  <c r="S1523" i="1"/>
  <c r="W1587" i="1" a="1"/>
  <c r="W1587" i="1" s="1"/>
  <c r="S1587" i="1"/>
  <c r="W1651" i="1" a="1"/>
  <c r="W1651" i="1" s="1"/>
  <c r="S1651" i="1"/>
  <c r="W1715" i="1" a="1"/>
  <c r="W1715" i="1" s="1"/>
  <c r="S1715" i="1"/>
  <c r="W1779" i="1" a="1"/>
  <c r="W1779" i="1" s="1"/>
  <c r="S1779" i="1"/>
  <c r="W1843" i="1" a="1"/>
  <c r="W1843" i="1" s="1"/>
  <c r="S1843" i="1"/>
  <c r="W1907" i="1" a="1"/>
  <c r="W1907" i="1" s="1"/>
  <c r="S1907" i="1"/>
  <c r="W1971" i="1" a="1"/>
  <c r="W1971" i="1" s="1"/>
  <c r="S1971" i="1"/>
  <c r="W1255" i="1" a="1"/>
  <c r="W1255" i="1" s="1"/>
  <c r="S1255" i="1"/>
  <c r="W1671" i="1" a="1"/>
  <c r="W1671" i="1" s="1"/>
  <c r="S1671" i="1"/>
  <c r="W1834" i="1" a="1"/>
  <c r="W1834" i="1" s="1"/>
  <c r="S1834" i="1"/>
  <c r="W1532" i="1" a="1"/>
  <c r="W1532" i="1" s="1"/>
  <c r="S1532" i="1"/>
  <c r="W1780" i="1" a="1"/>
  <c r="W1780" i="1" s="1"/>
  <c r="S1780" i="1"/>
  <c r="W1916" i="1" a="1"/>
  <c r="W1916" i="1" s="1"/>
  <c r="S1916" i="1"/>
  <c r="W892" i="1" a="1"/>
  <c r="W892" i="1" s="1"/>
  <c r="S892" i="1"/>
  <c r="W956" i="1" a="1"/>
  <c r="W956" i="1" s="1"/>
  <c r="S956" i="1"/>
  <c r="W1020" i="1" a="1"/>
  <c r="W1020" i="1" s="1"/>
  <c r="S1020" i="1"/>
  <c r="W1084" i="1" a="1"/>
  <c r="W1084" i="1" s="1"/>
  <c r="S1084" i="1"/>
  <c r="W1148" i="1" a="1"/>
  <c r="W1148" i="1" s="1"/>
  <c r="S1148" i="1"/>
  <c r="W1212" i="1" a="1"/>
  <c r="W1212" i="1" s="1"/>
  <c r="S1212" i="1"/>
  <c r="W1276" i="1" a="1"/>
  <c r="W1276" i="1" s="1"/>
  <c r="S1276" i="1"/>
  <c r="W1340" i="1" a="1"/>
  <c r="W1340" i="1" s="1"/>
  <c r="S1340" i="1"/>
  <c r="W1404" i="1" a="1"/>
  <c r="W1404" i="1" s="1"/>
  <c r="S1404" i="1"/>
  <c r="W1468" i="1" a="1"/>
  <c r="W1468" i="1" s="1"/>
  <c r="S1468" i="1"/>
  <c r="W1540" i="1" a="1"/>
  <c r="W1540" i="1" s="1"/>
  <c r="S1540" i="1"/>
  <c r="W1604" i="1" a="1"/>
  <c r="W1604" i="1" s="1"/>
  <c r="S1604" i="1"/>
  <c r="W1676" i="1" a="1"/>
  <c r="W1676" i="1" s="1"/>
  <c r="S1676" i="1"/>
  <c r="W1804" i="1" a="1"/>
  <c r="W1804" i="1" s="1"/>
  <c r="S1804" i="1"/>
  <c r="W1924" i="1" a="1"/>
  <c r="W1924" i="1" s="1"/>
  <c r="S1924" i="1"/>
  <c r="W165" i="1" a="1"/>
  <c r="W165" i="1" s="1"/>
  <c r="S165" i="1"/>
  <c r="W1237" i="1" a="1"/>
  <c r="W1237" i="1" s="1"/>
  <c r="S1237" i="1"/>
  <c r="W397" i="1" a="1"/>
  <c r="W397" i="1" s="1"/>
  <c r="S397" i="1"/>
  <c r="W885" i="1" a="1"/>
  <c r="W885" i="1" s="1"/>
  <c r="S885" i="1"/>
  <c r="W1405" i="1" a="1"/>
  <c r="W1405" i="1" s="1"/>
  <c r="S1405" i="1"/>
  <c r="W53" i="1" a="1"/>
  <c r="W53" i="1" s="1"/>
  <c r="S53" i="1"/>
  <c r="W565" i="1" a="1"/>
  <c r="W565" i="1" s="1"/>
  <c r="S565" i="1"/>
  <c r="W1077" i="1" a="1"/>
  <c r="W1077" i="1" s="1"/>
  <c r="S1077" i="1"/>
  <c r="W1653" i="1" a="1"/>
  <c r="W1653" i="1" s="1"/>
  <c r="S1653" i="1"/>
  <c r="W221" i="1" a="1"/>
  <c r="W221" i="1" s="1"/>
  <c r="S221" i="1"/>
  <c r="W757" i="1" a="1"/>
  <c r="W757" i="1" s="1"/>
  <c r="S757" i="1"/>
  <c r="W1213" i="1" a="1"/>
  <c r="W1213" i="1" s="1"/>
  <c r="S1213" i="1"/>
  <c r="W1781" i="1" a="1"/>
  <c r="W1781" i="1" s="1"/>
  <c r="S1781" i="1"/>
  <c r="W517" i="1" a="1"/>
  <c r="W517" i="1" s="1"/>
  <c r="S517" i="1"/>
  <c r="W949" i="1" a="1"/>
  <c r="W949" i="1" s="1"/>
  <c r="S949" i="1"/>
  <c r="W1597" i="1" a="1"/>
  <c r="W1597" i="1" s="1"/>
  <c r="S1597" i="1"/>
  <c r="W237" i="1" a="1"/>
  <c r="W237" i="1" s="1"/>
  <c r="S237" i="1"/>
  <c r="W805" i="1" a="1"/>
  <c r="W805" i="1" s="1"/>
  <c r="S805" i="1"/>
  <c r="W1245" i="1" a="1"/>
  <c r="W1245" i="1" s="1"/>
  <c r="S1245" i="1"/>
  <c r="W1661" i="1" a="1"/>
  <c r="W1661" i="1" s="1"/>
  <c r="S1661" i="1"/>
  <c r="W253" i="1" a="1"/>
  <c r="W253" i="1" s="1"/>
  <c r="S253" i="1"/>
  <c r="W749" i="1" a="1"/>
  <c r="W749" i="1" s="1"/>
  <c r="S749" i="1"/>
  <c r="W1309" i="1" a="1"/>
  <c r="W1309" i="1" s="1"/>
  <c r="S1309" i="1"/>
  <c r="W1717" i="1" a="1"/>
  <c r="W1717" i="1" s="1"/>
  <c r="S1717" i="1"/>
  <c r="W485" i="1" a="1"/>
  <c r="W485" i="1" s="1"/>
  <c r="S485" i="1"/>
  <c r="W1701" i="1" a="1"/>
  <c r="W1701" i="1" s="1"/>
  <c r="S1701" i="1"/>
  <c r="W1920" i="1" a="1"/>
  <c r="W1920" i="1" s="1"/>
  <c r="S1920" i="1"/>
  <c r="W213" i="1" a="1"/>
  <c r="W213" i="1" s="1"/>
  <c r="S213" i="1"/>
  <c r="W341" i="1" a="1"/>
  <c r="W341" i="1" s="1"/>
  <c r="S341" i="1"/>
  <c r="W1461" i="1" a="1"/>
  <c r="W1461" i="1" s="1"/>
  <c r="S1461" i="1"/>
  <c r="W1784" i="1" a="1"/>
  <c r="W1784" i="1" s="1"/>
  <c r="S1784" i="1"/>
  <c r="W1512" i="1" a="1"/>
  <c r="W1512" i="1" s="1"/>
  <c r="S1512" i="1"/>
  <c r="W968" i="1" a="1"/>
  <c r="W968" i="1" s="1"/>
  <c r="S968" i="1"/>
  <c r="W1616" i="1" a="1"/>
  <c r="W1616" i="1" s="1"/>
  <c r="S1616" i="1"/>
  <c r="W952" i="1" a="1"/>
  <c r="W952" i="1" s="1"/>
  <c r="S952" i="1"/>
  <c r="W1416" i="1" a="1"/>
  <c r="W1416" i="1" s="1"/>
  <c r="S1416" i="1"/>
  <c r="W1088" i="1" a="1"/>
  <c r="W1088" i="1" s="1"/>
  <c r="S1088" i="1"/>
  <c r="W1664" i="1" a="1"/>
  <c r="W1664" i="1" s="1"/>
  <c r="S1664" i="1"/>
  <c r="W1320" i="1" a="1"/>
  <c r="W1320" i="1" s="1"/>
  <c r="S1320" i="1"/>
  <c r="W1832" i="1" a="1"/>
  <c r="W1832" i="1" s="1"/>
  <c r="S1832" i="1"/>
  <c r="W967" i="1" a="1"/>
  <c r="W967" i="1" s="1"/>
  <c r="S967" i="1"/>
  <c r="W1335" i="1" a="1"/>
  <c r="W1335" i="1" s="1"/>
  <c r="S1335" i="1"/>
  <c r="W1769" i="1" a="1"/>
  <c r="W1769" i="1" s="1"/>
  <c r="S1769" i="1"/>
  <c r="W1055" i="1" a="1"/>
  <c r="W1055" i="1" s="1"/>
  <c r="S1055" i="1"/>
  <c r="W743" i="1" a="1"/>
  <c r="W743" i="1" s="1"/>
  <c r="S743" i="1"/>
  <c r="W1319" i="1" a="1"/>
  <c r="W1319" i="1" s="1"/>
  <c r="S1319" i="1"/>
  <c r="W127" i="1" a="1"/>
  <c r="W127" i="1" s="1"/>
  <c r="S127" i="1"/>
  <c r="W255" i="1" a="1"/>
  <c r="W255" i="1" s="1"/>
  <c r="S255" i="1"/>
  <c r="W383" i="1" a="1"/>
  <c r="W383" i="1" s="1"/>
  <c r="S383" i="1"/>
  <c r="W511" i="1" a="1"/>
  <c r="W511" i="1" s="1"/>
  <c r="S511" i="1"/>
  <c r="W1079" i="1" a="1"/>
  <c r="W1079" i="1" s="1"/>
  <c r="S1079" i="1"/>
  <c r="W1551" i="1" a="1"/>
  <c r="W1551" i="1" s="1"/>
  <c r="S1551" i="1"/>
  <c r="W1199" i="1" a="1"/>
  <c r="W1199" i="1" s="1"/>
  <c r="S1199" i="1"/>
  <c r="W1159" i="1" a="1"/>
  <c r="W1159" i="1" s="1"/>
  <c r="S1159" i="1"/>
  <c r="W1559" i="1" a="1"/>
  <c r="W1559" i="1" s="1"/>
  <c r="S1559" i="1"/>
  <c r="W39" i="1" a="1"/>
  <c r="W39" i="1" s="1"/>
  <c r="S39" i="1"/>
  <c r="W167" i="1" a="1"/>
  <c r="W167" i="1" s="1"/>
  <c r="S167" i="1"/>
  <c r="W295" i="1" a="1"/>
  <c r="W295" i="1" s="1"/>
  <c r="S295" i="1"/>
  <c r="W423" i="1" a="1"/>
  <c r="W423" i="1" s="1"/>
  <c r="S423" i="1"/>
  <c r="W735" i="1" a="1"/>
  <c r="W735" i="1" s="1"/>
  <c r="S735" i="1"/>
  <c r="W1729" i="1" a="1"/>
  <c r="W1729" i="1" s="1"/>
  <c r="S1729" i="1"/>
  <c r="W1840" i="1" a="1"/>
  <c r="W1840" i="1" s="1"/>
  <c r="S1840" i="1"/>
  <c r="W1865" i="1" a="1"/>
  <c r="W1865" i="1" s="1"/>
  <c r="S1865" i="1"/>
  <c r="W821" i="1" a="1"/>
  <c r="W821" i="1" s="1"/>
  <c r="S821" i="1"/>
  <c r="W536" i="1" a="1"/>
  <c r="W536" i="1" s="1"/>
  <c r="S536" i="1"/>
  <c r="W416" i="1" a="1"/>
  <c r="W416" i="1" s="1"/>
  <c r="S416" i="1"/>
  <c r="W376" i="1" a="1"/>
  <c r="W376" i="1" s="1"/>
  <c r="S376" i="1"/>
  <c r="W904" i="1" a="1"/>
  <c r="W904" i="1" s="1"/>
  <c r="S904" i="1"/>
  <c r="W528" i="1" a="1"/>
  <c r="W528" i="1" s="1"/>
  <c r="S528" i="1"/>
  <c r="W656" i="1" a="1"/>
  <c r="W656" i="1" s="1"/>
  <c r="S656" i="1"/>
  <c r="W1224" i="1" a="1"/>
  <c r="W1224" i="1" s="1"/>
  <c r="S1224" i="1"/>
  <c r="W1248" i="1" a="1"/>
  <c r="W1248" i="1" s="1"/>
  <c r="S1248" i="1"/>
  <c r="W512" i="1" a="1"/>
  <c r="W512" i="1" s="1"/>
  <c r="S512" i="1"/>
  <c r="W960" i="1" a="1"/>
  <c r="W960" i="1" s="1"/>
  <c r="S960" i="1"/>
  <c r="W824" i="1" a="1"/>
  <c r="W824" i="1" s="1"/>
  <c r="S824" i="1"/>
  <c r="W632" i="1" a="1"/>
  <c r="W632" i="1" s="1"/>
  <c r="S632" i="1"/>
  <c r="W1721" i="1" a="1"/>
  <c r="W1721" i="1" s="1"/>
  <c r="S1721" i="1"/>
  <c r="W1906" i="1" a="1"/>
  <c r="W1906" i="1" s="1"/>
  <c r="S1906" i="1"/>
  <c r="W450" i="1" a="1"/>
  <c r="W450" i="1" s="1"/>
  <c r="S450" i="1"/>
  <c r="W482" i="1" a="1"/>
  <c r="W482" i="1" s="1"/>
  <c r="S482" i="1"/>
  <c r="W1066" i="1" a="1"/>
  <c r="W1066" i="1" s="1"/>
  <c r="S1066" i="1"/>
  <c r="W338" i="1" a="1"/>
  <c r="W338" i="1" s="1"/>
  <c r="S338" i="1"/>
  <c r="W1072" i="1" a="1"/>
  <c r="W1072" i="1" s="1"/>
  <c r="S1072" i="1"/>
  <c r="W434" i="1" a="1"/>
  <c r="W434" i="1" s="1"/>
  <c r="S434" i="1"/>
  <c r="W634" i="1" a="1"/>
  <c r="W634" i="1" s="1"/>
  <c r="S634" i="1"/>
  <c r="W546" i="1" a="1"/>
  <c r="W546" i="1" s="1"/>
  <c r="S546" i="1"/>
  <c r="W42" i="1" a="1"/>
  <c r="W42" i="1" s="1"/>
  <c r="S42" i="1"/>
  <c r="W530" i="1" a="1"/>
  <c r="W530" i="1" s="1"/>
  <c r="S530" i="1"/>
  <c r="W1538" i="1" a="1"/>
  <c r="W1538" i="1" s="1"/>
  <c r="S1538" i="1"/>
  <c r="W506" i="1" a="1"/>
  <c r="W506" i="1" s="1"/>
  <c r="S506" i="1"/>
  <c r="W418" i="1" a="1"/>
  <c r="W418" i="1" s="1"/>
  <c r="S418" i="1"/>
  <c r="W1071" i="1" a="1"/>
  <c r="W1071" i="1" s="1"/>
  <c r="S1071" i="1"/>
  <c r="W265" i="1" a="1"/>
  <c r="W265" i="1" s="1"/>
  <c r="S265" i="1"/>
  <c r="W753" i="1" a="1"/>
  <c r="W753" i="1" s="1"/>
  <c r="S753" i="1"/>
  <c r="W1297" i="1" a="1"/>
  <c r="W1297" i="1" s="1"/>
  <c r="S1297" i="1"/>
  <c r="W185" i="1" a="1"/>
  <c r="W185" i="1" s="1"/>
  <c r="S185" i="1"/>
  <c r="W681" i="1" a="1"/>
  <c r="W681" i="1" s="1"/>
  <c r="S681" i="1"/>
  <c r="W1249" i="1" a="1"/>
  <c r="W1249" i="1" s="1"/>
  <c r="S1249" i="1"/>
  <c r="W1049" i="1" a="1"/>
  <c r="W1049" i="1" s="1"/>
  <c r="S1049" i="1"/>
  <c r="W721" i="1" a="1"/>
  <c r="W721" i="1" s="1"/>
  <c r="S721" i="1"/>
  <c r="W25" i="1" a="1"/>
  <c r="W25" i="1" s="1"/>
  <c r="S25" i="1"/>
  <c r="W529" i="1" a="1"/>
  <c r="W529" i="1" s="1"/>
  <c r="S529" i="1"/>
  <c r="W1257" i="1" a="1"/>
  <c r="W1257" i="1" s="1"/>
  <c r="S1257" i="1"/>
  <c r="W769" i="1" a="1"/>
  <c r="W769" i="1" s="1"/>
  <c r="S769" i="1"/>
  <c r="W481" i="1" a="1"/>
  <c r="W481" i="1" s="1"/>
  <c r="S481" i="1"/>
  <c r="W201" i="1" a="1"/>
  <c r="W201" i="1" s="1"/>
  <c r="S201" i="1"/>
  <c r="W809" i="1" a="1"/>
  <c r="W809" i="1" s="1"/>
  <c r="S809" i="1"/>
  <c r="T809" i="1" s="1"/>
  <c r="W1273" i="1" a="1"/>
  <c r="W1273" i="1" s="1"/>
  <c r="S1273" i="1"/>
  <c r="W225" i="1" a="1"/>
  <c r="W225" i="1" s="1"/>
  <c r="S225" i="1"/>
  <c r="W665" i="1" a="1"/>
  <c r="W665" i="1" s="1"/>
  <c r="S665" i="1"/>
  <c r="W1073" i="1" a="1"/>
  <c r="W1073" i="1" s="1"/>
  <c r="S1073" i="1"/>
  <c r="W1633" i="1" a="1"/>
  <c r="W1633" i="1" s="1"/>
  <c r="S1633" i="1"/>
  <c r="W90" i="1" a="1"/>
  <c r="W90" i="1" s="1"/>
  <c r="S90" i="1"/>
  <c r="W274" i="1" a="1"/>
  <c r="W274" i="1" s="1"/>
  <c r="S274" i="1"/>
  <c r="W154" i="1" a="1"/>
  <c r="W154" i="1" s="1"/>
  <c r="S154" i="1"/>
  <c r="W26" i="1" a="1"/>
  <c r="W26" i="1" s="1"/>
  <c r="S26" i="1"/>
  <c r="W883" i="1" a="1"/>
  <c r="W883" i="1" s="1"/>
  <c r="S883" i="1"/>
  <c r="W1529" i="1" a="1"/>
  <c r="W1529" i="1" s="1"/>
  <c r="S1529" i="1"/>
  <c r="W1946" i="1" a="1"/>
  <c r="W1946" i="1" s="1"/>
  <c r="S1946" i="1"/>
  <c r="V128" i="1"/>
  <c r="V607" i="1"/>
  <c r="V256" i="1"/>
  <c r="V623" i="1"/>
  <c r="W841" i="1" a="1"/>
  <c r="W841" i="1" s="1"/>
  <c r="S841" i="1"/>
  <c r="V1487" i="1"/>
  <c r="V160" i="1"/>
  <c r="W345" i="1" a="1"/>
  <c r="W345" i="1" s="1"/>
  <c r="S345" i="1"/>
  <c r="W697" i="1" a="1"/>
  <c r="W697" i="1" s="1"/>
  <c r="S697" i="1"/>
  <c r="V583" i="1"/>
  <c r="W1169" i="1" a="1"/>
  <c r="W1169" i="1" s="1"/>
  <c r="S1169" i="1"/>
  <c r="W113" i="1" a="1"/>
  <c r="W113" i="1" s="1"/>
  <c r="S113" i="1"/>
  <c r="V807" i="1"/>
  <c r="W177" i="1" a="1"/>
  <c r="W177" i="1" s="1"/>
  <c r="S177" i="1"/>
  <c r="T177" i="1" s="1"/>
  <c r="W977" i="1" a="1"/>
  <c r="W977" i="1" s="1"/>
  <c r="S977" i="1"/>
  <c r="W235" i="1" a="1"/>
  <c r="W235" i="1" s="1"/>
  <c r="S235" i="1"/>
  <c r="W635" i="1" a="1"/>
  <c r="W635" i="1" s="1"/>
  <c r="S635" i="1"/>
  <c r="W172" i="1" a="1"/>
  <c r="W172" i="1" s="1"/>
  <c r="S172" i="1"/>
  <c r="W492" i="1" a="1"/>
  <c r="W492" i="1" s="1"/>
  <c r="S492" i="1"/>
  <c r="W876" i="1" a="1"/>
  <c r="W876" i="1" s="1"/>
  <c r="S876" i="1"/>
  <c r="T876" i="1" s="1"/>
  <c r="W414" i="1" a="1"/>
  <c r="W414" i="1" s="1"/>
  <c r="S414" i="1"/>
  <c r="W758" i="1" a="1"/>
  <c r="W758" i="1" s="1"/>
  <c r="S758" i="1"/>
  <c r="W886" i="1" a="1"/>
  <c r="W886" i="1" s="1"/>
  <c r="S886" i="1"/>
  <c r="T886" i="1" s="1"/>
  <c r="W1270" i="1" a="1"/>
  <c r="W1270" i="1" s="1"/>
  <c r="S1270" i="1"/>
  <c r="W1606" i="1" a="1"/>
  <c r="W1606" i="1" s="1"/>
  <c r="S1606" i="1"/>
  <c r="W1990" i="1" a="1"/>
  <c r="W1990" i="1" s="1"/>
  <c r="S1990" i="1"/>
  <c r="W866" i="1" a="1"/>
  <c r="W866" i="1" s="1"/>
  <c r="S866" i="1"/>
  <c r="W1506" i="1" a="1"/>
  <c r="W1506" i="1" s="1"/>
  <c r="S1506" i="1"/>
  <c r="W971" i="1" a="1"/>
  <c r="W971" i="1" s="1"/>
  <c r="S971" i="1"/>
  <c r="W1427" i="1" a="1"/>
  <c r="W1427" i="1" s="1"/>
  <c r="S1427" i="1"/>
  <c r="W1811" i="1" a="1"/>
  <c r="W1811" i="1" s="1"/>
  <c r="S1811" i="1"/>
  <c r="W1909" i="1" a="1"/>
  <c r="W1909" i="1" s="1"/>
  <c r="S1909" i="1"/>
  <c r="W1052" i="1" a="1"/>
  <c r="W1052" i="1" s="1"/>
  <c r="S1052" i="1"/>
  <c r="W1372" i="1" a="1"/>
  <c r="W1372" i="1" s="1"/>
  <c r="S1372" i="1"/>
  <c r="W1740" i="1" a="1"/>
  <c r="W1740" i="1" s="1"/>
  <c r="S1740" i="1"/>
  <c r="T1740" i="1" s="1"/>
  <c r="W653" i="1" a="1"/>
  <c r="W653" i="1" s="1"/>
  <c r="S653" i="1"/>
  <c r="T653" i="1" s="1"/>
  <c r="W477" i="1" a="1"/>
  <c r="W477" i="1" s="1"/>
  <c r="S477" i="1"/>
  <c r="W1381" i="1" a="1"/>
  <c r="W1381" i="1" s="1"/>
  <c r="S1381" i="1"/>
  <c r="W925" i="1" a="1"/>
  <c r="W925" i="1" s="1"/>
  <c r="S925" i="1"/>
  <c r="T925" i="1" s="1"/>
  <c r="W997" i="1" a="1"/>
  <c r="W997" i="1" s="1"/>
  <c r="S997" i="1"/>
  <c r="W1256" i="1" a="1"/>
  <c r="W1256" i="1" s="1"/>
  <c r="S1256" i="1"/>
  <c r="W1800" i="1" a="1"/>
  <c r="W1800" i="1" s="1"/>
  <c r="S1800" i="1"/>
  <c r="W1391" i="1" a="1"/>
  <c r="W1391" i="1" s="1"/>
  <c r="S1391" i="1"/>
  <c r="W791" i="1" a="1"/>
  <c r="W791" i="1" s="1"/>
  <c r="S791" i="1"/>
  <c r="W1889" i="1" a="1"/>
  <c r="W1889" i="1" s="1"/>
  <c r="S1889" i="1"/>
  <c r="W744" i="1" a="1"/>
  <c r="W744" i="1" s="1"/>
  <c r="S744" i="1"/>
  <c r="W800" i="1" a="1"/>
  <c r="W800" i="1" s="1"/>
  <c r="S800" i="1"/>
  <c r="W578" i="1" a="1"/>
  <c r="W578" i="1" s="1"/>
  <c r="S578" i="1"/>
  <c r="W1514" i="1" a="1"/>
  <c r="W1514" i="1" s="1"/>
  <c r="S1514" i="1"/>
  <c r="W1024" i="1" a="1"/>
  <c r="W1024" i="1" s="1"/>
  <c r="S1024" i="1"/>
  <c r="W457" i="1" a="1"/>
  <c r="W457" i="1" s="1"/>
  <c r="S457" i="1"/>
  <c r="T457" i="1" s="1"/>
  <c r="W1521" i="1" a="1"/>
  <c r="W1521" i="1" s="1"/>
  <c r="S1521" i="1"/>
  <c r="T1521" i="1" s="1"/>
  <c r="W881" i="1" a="1"/>
  <c r="W881" i="1" s="1"/>
  <c r="S881" i="1"/>
  <c r="W1065" i="1" a="1"/>
  <c r="W1065" i="1" s="1"/>
  <c r="S1065" i="1"/>
  <c r="W622" i="1" a="1"/>
  <c r="W622" i="1" s="1"/>
  <c r="S622" i="1"/>
  <c r="T622" i="1" s="1"/>
  <c r="W107" i="1" a="1"/>
  <c r="W107" i="1" s="1"/>
  <c r="S107" i="1"/>
  <c r="W451" i="1" a="1"/>
  <c r="W451" i="1" s="1"/>
  <c r="S451" i="1"/>
  <c r="W707" i="1" a="1"/>
  <c r="W707" i="1" s="1"/>
  <c r="S707" i="1"/>
  <c r="W180" i="1" a="1"/>
  <c r="W180" i="1" s="1"/>
  <c r="S180" i="1"/>
  <c r="W436" i="1" a="1"/>
  <c r="W436" i="1" s="1"/>
  <c r="S436" i="1"/>
  <c r="W692" i="1" a="1"/>
  <c r="W692" i="1" s="1"/>
  <c r="S692" i="1"/>
  <c r="W94" i="1" a="1"/>
  <c r="W94" i="1" s="1"/>
  <c r="S94" i="1"/>
  <c r="W294" i="1" a="1"/>
  <c r="W294" i="1" s="1"/>
  <c r="S294" i="1"/>
  <c r="W558" i="1" a="1"/>
  <c r="W558" i="1" s="1"/>
  <c r="S558" i="1"/>
  <c r="W830" i="1" a="1"/>
  <c r="W830" i="1" s="1"/>
  <c r="S830" i="1"/>
  <c r="W958" i="1" a="1"/>
  <c r="W958" i="1" s="1"/>
  <c r="S958" i="1"/>
  <c r="W1278" i="1" a="1"/>
  <c r="W1278" i="1" s="1"/>
  <c r="S1278" i="1"/>
  <c r="T1278" i="1" s="1"/>
  <c r="W1550" i="1" a="1"/>
  <c r="W1550" i="1" s="1"/>
  <c r="S1550" i="1"/>
  <c r="T1550" i="1" s="1"/>
  <c r="W1934" i="1" a="1"/>
  <c r="W1934" i="1" s="1"/>
  <c r="S1934" i="1"/>
  <c r="W882" i="1" a="1"/>
  <c r="W882" i="1" s="1"/>
  <c r="S882" i="1"/>
  <c r="W1298" i="1" a="1"/>
  <c r="W1298" i="1" s="1"/>
  <c r="S1298" i="1"/>
  <c r="T1298" i="1" s="1"/>
  <c r="W1922" i="1" a="1"/>
  <c r="W1922" i="1" s="1"/>
  <c r="S1922" i="1"/>
  <c r="W1243" i="1" a="1"/>
  <c r="W1243" i="1" s="1"/>
  <c r="S1243" i="1"/>
  <c r="W1499" i="1" a="1"/>
  <c r="W1499" i="1" s="1"/>
  <c r="S1499" i="1"/>
  <c r="W1819" i="1" a="1"/>
  <c r="W1819" i="1" s="1"/>
  <c r="S1819" i="1"/>
  <c r="W1767" i="1" a="1"/>
  <c r="W1767" i="1" s="1"/>
  <c r="S1767" i="1"/>
  <c r="W932" i="1" a="1"/>
  <c r="W932" i="1" s="1"/>
  <c r="S932" i="1"/>
  <c r="W1188" i="1" a="1"/>
  <c r="W1188" i="1" s="1"/>
  <c r="S1188" i="1"/>
  <c r="W1444" i="1" a="1"/>
  <c r="W1444" i="1" s="1"/>
  <c r="S1444" i="1"/>
  <c r="W1756" i="1" a="1"/>
  <c r="W1756" i="1" s="1"/>
  <c r="S1756" i="1"/>
  <c r="W709" i="1" a="1"/>
  <c r="W709" i="1" s="1"/>
  <c r="S709" i="1"/>
  <c r="W373" i="1" a="1"/>
  <c r="W373" i="1" s="1"/>
  <c r="S373" i="1"/>
  <c r="W541" i="1" a="1"/>
  <c r="W541" i="1" s="1"/>
  <c r="S541" i="1"/>
  <c r="T541" i="1" s="1"/>
  <c r="W773" i="1" a="1"/>
  <c r="W773" i="1" s="1"/>
  <c r="S773" i="1"/>
  <c r="T773" i="1" s="1"/>
  <c r="W1445" i="1" a="1"/>
  <c r="W1445" i="1" s="1"/>
  <c r="S1445" i="1"/>
  <c r="W1221" i="1" a="1"/>
  <c r="W1221" i="1" s="1"/>
  <c r="S1221" i="1"/>
  <c r="W1272" i="1" a="1"/>
  <c r="W1272" i="1" s="1"/>
  <c r="S1272" i="1"/>
  <c r="T1272" i="1" s="1"/>
  <c r="W1280" i="1" a="1"/>
  <c r="W1280" i="1" s="1"/>
  <c r="S1280" i="1"/>
  <c r="W1591" i="1" a="1"/>
  <c r="W1591" i="1" s="1"/>
  <c r="S1591" i="1"/>
  <c r="W207" i="1" a="1"/>
  <c r="W207" i="1" s="1"/>
  <c r="S207" i="1"/>
  <c r="W1823" i="1" a="1"/>
  <c r="W1823" i="1" s="1"/>
  <c r="S1823" i="1"/>
  <c r="W375" i="1" a="1"/>
  <c r="W375" i="1" s="1"/>
  <c r="S375" i="1"/>
  <c r="W1921" i="1" a="1"/>
  <c r="W1921" i="1" s="1"/>
  <c r="S1921" i="1"/>
  <c r="W336" i="1" a="1"/>
  <c r="W336" i="1" s="1"/>
  <c r="S336" i="1"/>
  <c r="W840" i="1" a="1"/>
  <c r="W840" i="1" s="1"/>
  <c r="S840" i="1"/>
  <c r="W642" i="1" a="1"/>
  <c r="W642" i="1" s="1"/>
  <c r="S642" i="1"/>
  <c r="W1762" i="1" a="1"/>
  <c r="W1762" i="1" s="1"/>
  <c r="S1762" i="1"/>
  <c r="W354" i="1" a="1"/>
  <c r="W354" i="1" s="1"/>
  <c r="S354" i="1"/>
  <c r="W1001" i="1" a="1"/>
  <c r="W1001" i="1" s="1"/>
  <c r="S1001" i="1"/>
  <c r="T1001" i="1" s="1"/>
  <c r="W1562" i="1" a="1"/>
  <c r="W1562" i="1" s="1"/>
  <c r="S1562" i="1"/>
  <c r="T1562" i="1" s="1"/>
  <c r="W43" i="1" a="1"/>
  <c r="W43" i="1" s="1"/>
  <c r="S43" i="1"/>
  <c r="W387" i="1" a="1"/>
  <c r="W387" i="1" s="1"/>
  <c r="S387" i="1"/>
  <c r="W651" i="1" a="1"/>
  <c r="W651" i="1" s="1"/>
  <c r="S651" i="1"/>
  <c r="T651" i="1" s="1"/>
  <c r="W188" i="1" a="1"/>
  <c r="W188" i="1" s="1"/>
  <c r="S188" i="1"/>
  <c r="W38" i="1" a="1"/>
  <c r="W38" i="1" s="1"/>
  <c r="S38" i="1"/>
  <c r="W302" i="1" a="1"/>
  <c r="W302" i="1" s="1"/>
  <c r="S302" i="1"/>
  <c r="W638" i="1" a="1"/>
  <c r="W638" i="1" s="1"/>
  <c r="S638" i="1"/>
  <c r="W1941" i="1" a="1"/>
  <c r="W1941" i="1" s="1"/>
  <c r="S1941" i="1"/>
  <c r="W1030" i="1" a="1"/>
  <c r="W1030" i="1" s="1"/>
  <c r="S1030" i="1"/>
  <c r="W1358" i="1" a="1"/>
  <c r="W1358" i="1" s="1"/>
  <c r="S1358" i="1"/>
  <c r="W1622" i="1" a="1"/>
  <c r="W1622" i="1" s="1"/>
  <c r="S1622" i="1"/>
  <c r="T1622" i="1" s="1"/>
  <c r="W1750" i="1" a="1"/>
  <c r="W1750" i="1" s="1"/>
  <c r="S1750" i="1"/>
  <c r="W1878" i="1" a="1"/>
  <c r="W1878" i="1" s="1"/>
  <c r="S1878" i="1"/>
  <c r="W1942" i="1" a="1"/>
  <c r="W1942" i="1" s="1"/>
  <c r="S1942" i="1"/>
  <c r="W1809" i="1" a="1"/>
  <c r="W1809" i="1" s="1"/>
  <c r="S1809" i="1"/>
  <c r="W786" i="1" a="1"/>
  <c r="W786" i="1" s="1"/>
  <c r="S786" i="1"/>
  <c r="W1314" i="1" a="1"/>
  <c r="W1314" i="1" s="1"/>
  <c r="S1314" i="1"/>
  <c r="W1634" i="1" a="1"/>
  <c r="W1634" i="1" s="1"/>
  <c r="S1634" i="1"/>
  <c r="W1930" i="1" a="1"/>
  <c r="W1930" i="1" s="1"/>
  <c r="S1930" i="1"/>
  <c r="W987" i="1" a="1"/>
  <c r="W987" i="1" s="1"/>
  <c r="S987" i="1"/>
  <c r="W1187" i="1" a="1"/>
  <c r="W1187" i="1" s="1"/>
  <c r="S1187" i="1"/>
  <c r="W1507" i="1" a="1"/>
  <c r="W1507" i="1" s="1"/>
  <c r="S1507" i="1"/>
  <c r="W20" i="1" a="1"/>
  <c r="W20" i="1" s="1"/>
  <c r="S20" i="1"/>
  <c r="W1783" i="1" a="1"/>
  <c r="W1783" i="1" s="1"/>
  <c r="S1783" i="1"/>
  <c r="W1953" i="1" a="1"/>
  <c r="W1953" i="1" s="1"/>
  <c r="S1953" i="1"/>
  <c r="W1748" i="1" a="1"/>
  <c r="W1748" i="1" s="1"/>
  <c r="S1748" i="1"/>
  <c r="W1876" i="1" a="1"/>
  <c r="W1876" i="1" s="1"/>
  <c r="S1876" i="1"/>
  <c r="W1004" i="1" a="1"/>
  <c r="W1004" i="1" s="1"/>
  <c r="S1004" i="1"/>
  <c r="W1132" i="1" a="1"/>
  <c r="W1132" i="1" s="1"/>
  <c r="S1132" i="1"/>
  <c r="W1260" i="1" a="1"/>
  <c r="W1260" i="1" s="1"/>
  <c r="S1260" i="1"/>
  <c r="W1388" i="1" a="1"/>
  <c r="W1388" i="1" s="1"/>
  <c r="S1388" i="1"/>
  <c r="T1388" i="1" s="1"/>
  <c r="W1516" i="1" a="1"/>
  <c r="W1516" i="1" s="1"/>
  <c r="S1516" i="1"/>
  <c r="W1652" i="1" a="1"/>
  <c r="W1652" i="1" s="1"/>
  <c r="S1652" i="1"/>
  <c r="W1772" i="1" a="1"/>
  <c r="W1772" i="1" s="1"/>
  <c r="S1772" i="1"/>
  <c r="W725" i="1" a="1"/>
  <c r="W725" i="1" s="1"/>
  <c r="S725" i="1"/>
  <c r="W93" i="1" a="1"/>
  <c r="W93" i="1" s="1"/>
  <c r="S93" i="1"/>
  <c r="W109" i="1" a="1"/>
  <c r="W109" i="1" s="1"/>
  <c r="S109" i="1"/>
  <c r="W621" i="1" a="1"/>
  <c r="W621" i="1" s="1"/>
  <c r="S621" i="1"/>
  <c r="W1141" i="1" a="1"/>
  <c r="W1141" i="1" s="1"/>
  <c r="S1141" i="1"/>
  <c r="T1141" i="1" s="1"/>
  <c r="W1581" i="1" a="1"/>
  <c r="W1581" i="1" s="1"/>
  <c r="S1581" i="1"/>
  <c r="T1581" i="1" s="1"/>
  <c r="W125" i="1" a="1"/>
  <c r="W125" i="1" s="1"/>
  <c r="S125" i="1"/>
  <c r="W637" i="1" a="1"/>
  <c r="W637" i="1" s="1"/>
  <c r="S637" i="1"/>
  <c r="W1101" i="1" a="1"/>
  <c r="W1101" i="1" s="1"/>
  <c r="S1101" i="1"/>
  <c r="W1541" i="1" a="1"/>
  <c r="W1541" i="1" s="1"/>
  <c r="S1541" i="1"/>
  <c r="W293" i="1" a="1"/>
  <c r="W293" i="1" s="1"/>
  <c r="S293" i="1"/>
  <c r="W1373" i="1" a="1"/>
  <c r="W1373" i="1" s="1"/>
  <c r="S1373" i="1"/>
  <c r="W1864" i="1" a="1"/>
  <c r="W1864" i="1" s="1"/>
  <c r="S1864" i="1"/>
  <c r="W661" i="1" a="1"/>
  <c r="W661" i="1" s="1"/>
  <c r="S661" i="1"/>
  <c r="T661" i="1" s="1"/>
  <c r="W1293" i="1" a="1"/>
  <c r="W1293" i="1" s="1"/>
  <c r="S1293" i="1"/>
  <c r="T1293" i="1" s="1"/>
  <c r="W85" i="1" a="1"/>
  <c r="W85" i="1" s="1"/>
  <c r="S85" i="1"/>
  <c r="W1648" i="1" a="1"/>
  <c r="W1648" i="1" s="1"/>
  <c r="S1648" i="1"/>
  <c r="W1352" i="1" a="1"/>
  <c r="W1352" i="1" s="1"/>
  <c r="S1352" i="1"/>
  <c r="W1880" i="1" a="1"/>
  <c r="W1880" i="1" s="1"/>
  <c r="S1880" i="1"/>
  <c r="W1392" i="1" a="1"/>
  <c r="W1392" i="1" s="1"/>
  <c r="S1392" i="1"/>
  <c r="W1824" i="1" a="1"/>
  <c r="W1824" i="1" s="1"/>
  <c r="S1824" i="1"/>
  <c r="W1336" i="1" a="1"/>
  <c r="W1336" i="1" s="1"/>
  <c r="S1336" i="1"/>
  <c r="W1936" i="1" a="1"/>
  <c r="W1936" i="1" s="1"/>
  <c r="S1936" i="1"/>
  <c r="W1360" i="1" a="1"/>
  <c r="W1360" i="1" s="1"/>
  <c r="S1360" i="1"/>
  <c r="T1360" i="1" s="1"/>
  <c r="W1128" i="1" a="1"/>
  <c r="W1128" i="1" s="1"/>
  <c r="S1128" i="1"/>
  <c r="W1624" i="1" a="1"/>
  <c r="W1624" i="1" s="1"/>
  <c r="S1624" i="1"/>
  <c r="W871" i="1" a="1"/>
  <c r="W871" i="1" s="1"/>
  <c r="S871" i="1"/>
  <c r="W1263" i="1" a="1"/>
  <c r="W1263" i="1" s="1"/>
  <c r="S1263" i="1"/>
  <c r="W1623" i="1" a="1"/>
  <c r="W1623" i="1" s="1"/>
  <c r="S1623" i="1"/>
  <c r="T1623" i="1" s="1"/>
  <c r="W911" i="1" a="1"/>
  <c r="W911" i="1" s="1"/>
  <c r="S911" i="1"/>
  <c r="W1399" i="1" a="1"/>
  <c r="W1399" i="1" s="1"/>
  <c r="S1399" i="1"/>
  <c r="W1775" i="1" a="1"/>
  <c r="W1775" i="1" s="1"/>
  <c r="S1775" i="1"/>
  <c r="W95" i="1" a="1"/>
  <c r="W95" i="1" s="1"/>
  <c r="S95" i="1"/>
  <c r="T95" i="1" s="1"/>
  <c r="W223" i="1" a="1"/>
  <c r="W223" i="1" s="1"/>
  <c r="S223" i="1"/>
  <c r="W351" i="1" a="1"/>
  <c r="W351" i="1" s="1"/>
  <c r="S351" i="1"/>
  <c r="W479" i="1" a="1"/>
  <c r="W479" i="1" s="1"/>
  <c r="S479" i="1"/>
  <c r="W951" i="1" a="1"/>
  <c r="W951" i="1" s="1"/>
  <c r="S951" i="1"/>
  <c r="W1495" i="1" a="1"/>
  <c r="W1495" i="1" s="1"/>
  <c r="S1495" i="1"/>
  <c r="T1495" i="1" s="1"/>
  <c r="W1855" i="1" a="1"/>
  <c r="W1855" i="1" s="1"/>
  <c r="S1855" i="1"/>
  <c r="W983" i="1" a="1"/>
  <c r="W983" i="1" s="1"/>
  <c r="S983" i="1"/>
  <c r="W1455" i="1" a="1"/>
  <c r="W1455" i="1" s="1"/>
  <c r="S1455" i="1"/>
  <c r="W1927" i="1" a="1"/>
  <c r="W1927" i="1" s="1"/>
  <c r="S1927" i="1"/>
  <c r="W135" i="1" a="1"/>
  <c r="W135" i="1" s="1"/>
  <c r="S135" i="1"/>
  <c r="W263" i="1" a="1"/>
  <c r="W263" i="1" s="1"/>
  <c r="S263" i="1"/>
  <c r="W391" i="1" a="1"/>
  <c r="W391" i="1" s="1"/>
  <c r="S391" i="1"/>
  <c r="W519" i="1" a="1"/>
  <c r="W519" i="1" s="1"/>
  <c r="S519" i="1"/>
  <c r="W1615" i="1" a="1"/>
  <c r="W1615" i="1" s="1"/>
  <c r="S1615" i="1"/>
  <c r="T1615" i="1" s="1"/>
  <c r="W1831" i="1" a="1"/>
  <c r="W1831" i="1" s="1"/>
  <c r="S1831" i="1"/>
  <c r="W1849" i="1" a="1"/>
  <c r="W1849" i="1" s="1"/>
  <c r="S1849" i="1"/>
  <c r="W1552" i="1" a="1"/>
  <c r="W1552" i="1" s="1"/>
  <c r="S1552" i="1"/>
  <c r="W432" i="1" a="1"/>
  <c r="W432" i="1" s="1"/>
  <c r="S432" i="1"/>
  <c r="W896" i="1" a="1"/>
  <c r="W896" i="1" s="1"/>
  <c r="S896" i="1"/>
  <c r="W1176" i="1" a="1"/>
  <c r="W1176" i="1" s="1"/>
  <c r="S1176" i="1"/>
  <c r="W792" i="1" a="1"/>
  <c r="W792" i="1" s="1"/>
  <c r="S792" i="1"/>
  <c r="W400" i="1" a="1"/>
  <c r="W400" i="1" s="1"/>
  <c r="S400" i="1"/>
  <c r="W624" i="1" a="1"/>
  <c r="W624" i="1" s="1"/>
  <c r="S624" i="1"/>
  <c r="T624" i="1" s="1"/>
  <c r="W1112" i="1" a="1"/>
  <c r="W1112" i="1" s="1"/>
  <c r="S1112" i="1"/>
  <c r="W912" i="1" a="1"/>
  <c r="W912" i="1" s="1"/>
  <c r="S912" i="1"/>
  <c r="W384" i="1" a="1"/>
  <c r="W384" i="1" s="1"/>
  <c r="S384" i="1"/>
  <c r="W888" i="1" a="1"/>
  <c r="W888" i="1" s="1"/>
  <c r="S888" i="1"/>
  <c r="W472" i="1" a="1"/>
  <c r="W472" i="1" s="1"/>
  <c r="S472" i="1"/>
  <c r="T472" i="1" s="1"/>
  <c r="W552" i="1" a="1"/>
  <c r="W552" i="1" s="1"/>
  <c r="S552" i="1"/>
  <c r="W1825" i="1" a="1"/>
  <c r="W1825" i="1" s="1"/>
  <c r="S1825" i="1"/>
  <c r="W1351" i="1" a="1"/>
  <c r="W1351" i="1" s="1"/>
  <c r="S1351" i="1"/>
  <c r="W962" i="1" a="1"/>
  <c r="W962" i="1" s="1"/>
  <c r="S962" i="1"/>
  <c r="T962" i="1" s="1"/>
  <c r="W330" i="1" a="1"/>
  <c r="W330" i="1" s="1"/>
  <c r="S330" i="1"/>
  <c r="W898" i="1" a="1"/>
  <c r="W898" i="1" s="1"/>
  <c r="S898" i="1"/>
  <c r="W226" i="1" a="1"/>
  <c r="W226" i="1" s="1"/>
  <c r="S226" i="1"/>
  <c r="W834" i="1" a="1"/>
  <c r="W834" i="1" s="1"/>
  <c r="S834" i="1"/>
  <c r="W250" i="1" a="1"/>
  <c r="W250" i="1" s="1"/>
  <c r="S250" i="1"/>
  <c r="T250" i="1" s="1"/>
  <c r="W498" i="1" a="1"/>
  <c r="W498" i="1" s="1"/>
  <c r="S498" i="1"/>
  <c r="W186" i="1" a="1"/>
  <c r="W186" i="1" s="1"/>
  <c r="S186" i="1"/>
  <c r="W1450" i="1" a="1"/>
  <c r="W1450" i="1" s="1"/>
  <c r="S1450" i="1"/>
  <c r="W410" i="1" a="1"/>
  <c r="W410" i="1" s="1"/>
  <c r="S410" i="1"/>
  <c r="W1154" i="1" a="1"/>
  <c r="W1154" i="1" s="1"/>
  <c r="S1154" i="1"/>
  <c r="W386" i="1" a="1"/>
  <c r="W386" i="1" s="1"/>
  <c r="S386" i="1"/>
  <c r="W1370" i="1" a="1"/>
  <c r="W1370" i="1" s="1"/>
  <c r="S1370" i="1"/>
  <c r="W1463" i="1" a="1"/>
  <c r="W1463" i="1" s="1"/>
  <c r="S1463" i="1"/>
  <c r="W209" i="1" a="1"/>
  <c r="W209" i="1" s="1"/>
  <c r="S209" i="1"/>
  <c r="T209" i="1" s="1"/>
  <c r="W641" i="1" a="1"/>
  <c r="W641" i="1" s="1"/>
  <c r="S641" i="1"/>
  <c r="W1185" i="1" a="1"/>
  <c r="W1185" i="1" s="1"/>
  <c r="S1185" i="1"/>
  <c r="W1649" i="1" a="1"/>
  <c r="W1649" i="1" s="1"/>
  <c r="S1649" i="1"/>
  <c r="W585" i="1" a="1"/>
  <c r="W585" i="1" s="1"/>
  <c r="S585" i="1"/>
  <c r="W1041" i="1" a="1"/>
  <c r="W1041" i="1" s="1"/>
  <c r="S1041" i="1"/>
  <c r="W1665" i="1" a="1"/>
  <c r="W1665" i="1" s="1"/>
  <c r="S1665" i="1"/>
  <c r="W337" i="1" a="1"/>
  <c r="W337" i="1" s="1"/>
  <c r="S337" i="1"/>
  <c r="W1481" i="1" a="1"/>
  <c r="W1481" i="1" s="1"/>
  <c r="S1481" i="1"/>
  <c r="W425" i="1" a="1"/>
  <c r="W425" i="1" s="1"/>
  <c r="S425" i="1"/>
  <c r="T425" i="1" s="1"/>
  <c r="W961" i="1" a="1"/>
  <c r="W961" i="1" s="1"/>
  <c r="S961" i="1"/>
  <c r="W625" i="1" a="1"/>
  <c r="W625" i="1" s="1"/>
  <c r="S625" i="1"/>
  <c r="W273" i="1" a="1"/>
  <c r="W273" i="1" s="1"/>
  <c r="S273" i="1"/>
  <c r="W145" i="1" a="1"/>
  <c r="W145" i="1" s="1"/>
  <c r="S145" i="1"/>
  <c r="W601" i="1" a="1"/>
  <c r="W601" i="1" s="1"/>
  <c r="S601" i="1"/>
  <c r="T601" i="1" s="1"/>
  <c r="W1177" i="1" a="1"/>
  <c r="W1177" i="1" s="1"/>
  <c r="S1177" i="1"/>
  <c r="W1689" i="1" a="1"/>
  <c r="W1689" i="1" s="1"/>
  <c r="S1689" i="1"/>
  <c r="W545" i="1" a="1"/>
  <c r="W545" i="1" s="1"/>
  <c r="S545" i="1"/>
  <c r="W993" i="1" a="1"/>
  <c r="W993" i="1" s="1"/>
  <c r="S993" i="1"/>
  <c r="T993" i="1" s="1"/>
  <c r="W1449" i="1" a="1"/>
  <c r="W1449" i="1" s="1"/>
  <c r="S1449" i="1"/>
  <c r="W1553" i="1" a="1"/>
  <c r="W1553" i="1" s="1"/>
  <c r="S1553" i="1"/>
  <c r="W1386" i="1" a="1"/>
  <c r="W1386" i="1" s="1"/>
  <c r="S1386" i="1"/>
  <c r="W1434" i="1" a="1"/>
  <c r="W1434" i="1" s="1"/>
  <c r="S1434" i="1"/>
  <c r="W210" i="1" a="1"/>
  <c r="W210" i="1" s="1"/>
  <c r="S210" i="1"/>
  <c r="T210" i="1" s="1"/>
  <c r="W739" i="1" a="1"/>
  <c r="W739" i="1" s="1"/>
  <c r="S739" i="1"/>
  <c r="W1286" i="1" a="1"/>
  <c r="W1286" i="1" s="1"/>
  <c r="S1286" i="1"/>
  <c r="W1226" i="1" a="1"/>
  <c r="W1226" i="1" s="1"/>
  <c r="S1226" i="1"/>
  <c r="W2002" i="1" a="1"/>
  <c r="W2002" i="1" s="1"/>
  <c r="S2002" i="1"/>
  <c r="W51" i="1" a="1"/>
  <c r="W51" i="1" s="1"/>
  <c r="S51" i="1"/>
  <c r="W195" i="1" a="1"/>
  <c r="W195" i="1" s="1"/>
  <c r="S195" i="1"/>
  <c r="W259" i="1" a="1"/>
  <c r="W259" i="1" s="1"/>
  <c r="S259" i="1"/>
  <c r="W395" i="1" a="1"/>
  <c r="W395" i="1" s="1"/>
  <c r="S395" i="1"/>
  <c r="W531" i="1" a="1"/>
  <c r="W531" i="1" s="1"/>
  <c r="S531" i="1"/>
  <c r="T531" i="1" s="1"/>
  <c r="W659" i="1" a="1"/>
  <c r="W659" i="1" s="1"/>
  <c r="S659" i="1"/>
  <c r="W803" i="1" a="1"/>
  <c r="W803" i="1" s="1"/>
  <c r="S803" i="1"/>
  <c r="W68" i="1" a="1"/>
  <c r="W68" i="1" s="1"/>
  <c r="S68" i="1"/>
  <c r="W196" i="1" a="1"/>
  <c r="W196" i="1" s="1"/>
  <c r="S196" i="1"/>
  <c r="W324" i="1" a="1"/>
  <c r="W324" i="1" s="1"/>
  <c r="S324" i="1"/>
  <c r="W452" i="1" a="1"/>
  <c r="W452" i="1" s="1"/>
  <c r="S452" i="1"/>
  <c r="W580" i="1" a="1"/>
  <c r="W580" i="1" s="1"/>
  <c r="S580" i="1"/>
  <c r="W708" i="1" a="1"/>
  <c r="W708" i="1" s="1"/>
  <c r="S708" i="1"/>
  <c r="W836" i="1" a="1"/>
  <c r="W836" i="1" s="1"/>
  <c r="S836" i="1"/>
  <c r="T836" i="1" s="1"/>
  <c r="W110" i="1" a="1"/>
  <c r="W110" i="1" s="1"/>
  <c r="S110" i="1"/>
  <c r="W246" i="1" a="1"/>
  <c r="W246" i="1" s="1"/>
  <c r="S246" i="1"/>
  <c r="W374" i="1" a="1"/>
  <c r="W374" i="1" s="1"/>
  <c r="S374" i="1"/>
  <c r="W574" i="1" a="1"/>
  <c r="W574" i="1" s="1"/>
  <c r="S574" i="1"/>
  <c r="W718" i="1" a="1"/>
  <c r="W718" i="1" s="1"/>
  <c r="S718" i="1"/>
  <c r="T718" i="1" s="1"/>
  <c r="W1709" i="1" a="1"/>
  <c r="W1709" i="1" s="1"/>
  <c r="S1709" i="1"/>
  <c r="W1853" i="1" a="1"/>
  <c r="W1853" i="1" s="1"/>
  <c r="S1853" i="1"/>
  <c r="W1949" i="1" a="1"/>
  <c r="W1949" i="1" s="1"/>
  <c r="S1949" i="1"/>
  <c r="W846" i="1" a="1"/>
  <c r="W846" i="1" s="1"/>
  <c r="S846" i="1"/>
  <c r="T846" i="1" s="1"/>
  <c r="W974" i="1" a="1"/>
  <c r="W974" i="1" s="1"/>
  <c r="S974" i="1"/>
  <c r="W1102" i="1" a="1"/>
  <c r="W1102" i="1" s="1"/>
  <c r="S1102" i="1"/>
  <c r="W1230" i="1" a="1"/>
  <c r="W1230" i="1" s="1"/>
  <c r="S1230" i="1"/>
  <c r="W1302" i="1" a="1"/>
  <c r="W1302" i="1" s="1"/>
  <c r="S1302" i="1"/>
  <c r="W1438" i="1" a="1"/>
  <c r="W1438" i="1" s="1"/>
  <c r="S1438" i="1"/>
  <c r="T1438" i="1" s="1"/>
  <c r="W1566" i="1" a="1"/>
  <c r="W1566" i="1" s="1"/>
  <c r="S1566" i="1"/>
  <c r="W1694" i="1" a="1"/>
  <c r="W1694" i="1" s="1"/>
  <c r="S1694" i="1"/>
  <c r="W1886" i="1" a="1"/>
  <c r="W1886" i="1" s="1"/>
  <c r="S1886" i="1"/>
  <c r="W15" i="1" a="1"/>
  <c r="W15" i="1" s="1"/>
  <c r="S15" i="1"/>
  <c r="W1841" i="1" a="1"/>
  <c r="W1841" i="1" s="1"/>
  <c r="S1841" i="1"/>
  <c r="W698" i="1" a="1"/>
  <c r="W698" i="1" s="1"/>
  <c r="S698" i="1"/>
  <c r="W906" i="1" a="1"/>
  <c r="W906" i="1" s="1"/>
  <c r="S906" i="1"/>
  <c r="W1106" i="1" a="1"/>
  <c r="W1106" i="1" s="1"/>
  <c r="S1106" i="1"/>
  <c r="W1330" i="1" a="1"/>
  <c r="W1330" i="1" s="1"/>
  <c r="S1330" i="1"/>
  <c r="T1330" i="1" s="1"/>
  <c r="W1546" i="1" a="1"/>
  <c r="W1546" i="1" s="1"/>
  <c r="S1546" i="1"/>
  <c r="W1754" i="1" a="1"/>
  <c r="W1754" i="1" s="1"/>
  <c r="S1754" i="1"/>
  <c r="W1938" i="1" a="1"/>
  <c r="W1938" i="1" s="1"/>
  <c r="S1938" i="1"/>
  <c r="W1067" i="1" a="1"/>
  <c r="W1067" i="1" s="1"/>
  <c r="S1067" i="1"/>
  <c r="W1195" i="1" a="1"/>
  <c r="W1195" i="1" s="1"/>
  <c r="S1195" i="1"/>
  <c r="W1259" i="1" a="1"/>
  <c r="W1259" i="1" s="1"/>
  <c r="S1259" i="1"/>
  <c r="W1387" i="1" a="1"/>
  <c r="W1387" i="1" s="1"/>
  <c r="S1387" i="1"/>
  <c r="W1515" i="1" a="1"/>
  <c r="W1515" i="1" s="1"/>
  <c r="S1515" i="1"/>
  <c r="W1643" i="1" a="1"/>
  <c r="W1643" i="1" s="1"/>
  <c r="S1643" i="1"/>
  <c r="T1643" i="1" s="1"/>
  <c r="W1707" i="1" a="1"/>
  <c r="W1707" i="1" s="1"/>
  <c r="S1707" i="1"/>
  <c r="W1835" i="1" a="1"/>
  <c r="W1835" i="1" s="1"/>
  <c r="S1835" i="1"/>
  <c r="W1963" i="1" a="1"/>
  <c r="W1963" i="1" s="1"/>
  <c r="S1963" i="1"/>
  <c r="W1639" i="1" a="1"/>
  <c r="W1639" i="1" s="1"/>
  <c r="S1639" i="1"/>
  <c r="W1983" i="1" a="1"/>
  <c r="W1983" i="1" s="1"/>
  <c r="S1983" i="1"/>
  <c r="T1983" i="1" s="1"/>
  <c r="W1900" i="1" a="1"/>
  <c r="W1900" i="1" s="1"/>
  <c r="S1900" i="1"/>
  <c r="W948" i="1" a="1"/>
  <c r="W948" i="1" s="1"/>
  <c r="S948" i="1"/>
  <c r="W1076" i="1" a="1"/>
  <c r="W1076" i="1" s="1"/>
  <c r="S1076" i="1"/>
  <c r="W1204" i="1" a="1"/>
  <c r="W1204" i="1" s="1"/>
  <c r="S1204" i="1"/>
  <c r="T1204" i="1" s="1"/>
  <c r="W1332" i="1" a="1"/>
  <c r="W1332" i="1" s="1"/>
  <c r="S1332" i="1"/>
  <c r="W1396" i="1" a="1"/>
  <c r="W1396" i="1" s="1"/>
  <c r="S1396" i="1"/>
  <c r="W1460" i="1" a="1"/>
  <c r="W1460" i="1" s="1"/>
  <c r="S1460" i="1"/>
  <c r="W1596" i="1" a="1"/>
  <c r="W1596" i="1" s="1"/>
  <c r="S1596" i="1"/>
  <c r="W1668" i="1" a="1"/>
  <c r="W1668" i="1" s="1"/>
  <c r="S1668" i="1"/>
  <c r="T1668" i="1" s="1"/>
  <c r="W1788" i="1" a="1"/>
  <c r="W1788" i="1" s="1"/>
  <c r="S1788" i="1"/>
  <c r="W1908" i="1" a="1"/>
  <c r="W1908" i="1" s="1"/>
  <c r="S1908" i="1"/>
  <c r="W333" i="1" a="1"/>
  <c r="W333" i="1" s="1"/>
  <c r="S333" i="1"/>
  <c r="W1389" i="1" a="1"/>
  <c r="W1389" i="1" s="1"/>
  <c r="S1389" i="1"/>
  <c r="W989" i="1" a="1"/>
  <c r="W989" i="1" s="1"/>
  <c r="S989" i="1"/>
  <c r="W157" i="1" a="1"/>
  <c r="W157" i="1" s="1"/>
  <c r="S157" i="1"/>
  <c r="W1549" i="1" a="1"/>
  <c r="W1549" i="1" s="1"/>
  <c r="S1549" i="1"/>
  <c r="W861" i="1" a="1"/>
  <c r="W861" i="1" s="1"/>
  <c r="S861" i="1"/>
  <c r="W173" i="1" a="1"/>
  <c r="W173" i="1" s="1"/>
  <c r="S173" i="1"/>
  <c r="T173" i="1" s="1"/>
  <c r="W1173" i="1" a="1"/>
  <c r="W1173" i="1" s="1"/>
  <c r="S1173" i="1"/>
  <c r="W189" i="1" a="1"/>
  <c r="W189" i="1" s="1"/>
  <c r="S189" i="1"/>
  <c r="W1205" i="1" a="1"/>
  <c r="W1205" i="1" s="1"/>
  <c r="S1205" i="1"/>
  <c r="W357" i="1" a="1"/>
  <c r="W357" i="1" s="1"/>
  <c r="S357" i="1"/>
  <c r="W1896" i="1" a="1"/>
  <c r="W1896" i="1" s="1"/>
  <c r="S1896" i="1"/>
  <c r="W597" i="1" a="1"/>
  <c r="W597" i="1" s="1"/>
  <c r="S597" i="1"/>
  <c r="W1472" i="1" a="1"/>
  <c r="W1472" i="1" s="1"/>
  <c r="S1472" i="1"/>
  <c r="W1848" i="1" a="1"/>
  <c r="W1848" i="1" s="1"/>
  <c r="S1848" i="1"/>
  <c r="W992" i="1" a="1"/>
  <c r="W992" i="1" s="1"/>
  <c r="S992" i="1"/>
  <c r="T992" i="1" s="1"/>
  <c r="W1168" i="1" a="1"/>
  <c r="W1168" i="1" s="1"/>
  <c r="S1168" i="1"/>
  <c r="W1287" i="1" a="1"/>
  <c r="W1287" i="1" s="1"/>
  <c r="S1287" i="1"/>
  <c r="W1015" i="1" a="1"/>
  <c r="W1015" i="1" s="1"/>
  <c r="S1015" i="1"/>
  <c r="W1247" i="1" a="1"/>
  <c r="W1247" i="1" s="1"/>
  <c r="S1247" i="1"/>
  <c r="W367" i="1" a="1"/>
  <c r="W367" i="1" s="1"/>
  <c r="S367" i="1"/>
  <c r="T367" i="1" s="1"/>
  <c r="W975" i="1" a="1"/>
  <c r="W975" i="1" s="1"/>
  <c r="S975" i="1"/>
  <c r="W23" i="1" a="1"/>
  <c r="W23" i="1" s="1"/>
  <c r="S23" i="1"/>
  <c r="W279" i="1" a="1"/>
  <c r="W279" i="1" s="1"/>
  <c r="S279" i="1"/>
  <c r="W679" i="1" a="1"/>
  <c r="W679" i="1" s="1"/>
  <c r="S679" i="1"/>
  <c r="W1912" i="1" a="1"/>
  <c r="W1912" i="1" s="1"/>
  <c r="S1912" i="1"/>
  <c r="W496" i="1" a="1"/>
  <c r="W496" i="1" s="1"/>
  <c r="S496" i="1"/>
  <c r="W1384" i="1" a="1"/>
  <c r="W1384" i="1" s="1"/>
  <c r="S1384" i="1"/>
  <c r="W464" i="1" a="1"/>
  <c r="W464" i="1" s="1"/>
  <c r="S464" i="1"/>
  <c r="W1208" i="1" a="1"/>
  <c r="W1208" i="1" s="1"/>
  <c r="S1208" i="1"/>
  <c r="T1208" i="1" s="1"/>
  <c r="W936" i="1" a="1"/>
  <c r="W936" i="1" s="1"/>
  <c r="S936" i="1"/>
  <c r="W600" i="1" a="1"/>
  <c r="W600" i="1" s="1"/>
  <c r="S600" i="1"/>
  <c r="W1090" i="1" a="1"/>
  <c r="W1090" i="1" s="1"/>
  <c r="S1090" i="1"/>
  <c r="W1002" i="1" a="1"/>
  <c r="W1002" i="1" s="1"/>
  <c r="S1002" i="1"/>
  <c r="W314" i="1" a="1"/>
  <c r="W314" i="1" s="1"/>
  <c r="S314" i="1"/>
  <c r="W570" i="1" a="1"/>
  <c r="W570" i="1" s="1"/>
  <c r="S570" i="1"/>
  <c r="W1682" i="1" a="1"/>
  <c r="W1682" i="1" s="1"/>
  <c r="S1682" i="1"/>
  <c r="W1410" i="1" a="1"/>
  <c r="W1410" i="1" s="1"/>
  <c r="S1410" i="1"/>
  <c r="W1706" i="1" a="1"/>
  <c r="W1706" i="1" s="1"/>
  <c r="S1706" i="1"/>
  <c r="T1706" i="1" s="1"/>
  <c r="W1511" i="1" a="1"/>
  <c r="W1511" i="1" s="1"/>
  <c r="S1511" i="1"/>
  <c r="W1241" i="1" a="1"/>
  <c r="W1241" i="1" s="1"/>
  <c r="S1241" i="1"/>
  <c r="W617" i="1" a="1"/>
  <c r="W617" i="1" s="1"/>
  <c r="S617" i="1"/>
  <c r="T617" i="1" s="1"/>
  <c r="W593" i="1" a="1"/>
  <c r="W593" i="1" s="1"/>
  <c r="S593" i="1"/>
  <c r="W473" i="1" a="1"/>
  <c r="W473" i="1" s="1"/>
  <c r="S473" i="1"/>
  <c r="W689" i="1" a="1"/>
  <c r="W689" i="1" s="1"/>
  <c r="S689" i="1"/>
  <c r="W169" i="1" a="1"/>
  <c r="W169" i="1" s="1"/>
  <c r="S169" i="1"/>
  <c r="W1217" i="1" a="1"/>
  <c r="W1217" i="1" s="1"/>
  <c r="S1217" i="1"/>
  <c r="W633" i="1" a="1"/>
  <c r="W633" i="1" s="1"/>
  <c r="S633" i="1"/>
  <c r="T633" i="1" s="1"/>
  <c r="W1025" i="1" a="1"/>
  <c r="W1025" i="1" s="1"/>
  <c r="S1025" i="1"/>
  <c r="W1497" i="1" a="1"/>
  <c r="W1497" i="1" s="1"/>
  <c r="S1497" i="1"/>
  <c r="W1457" i="1" a="1"/>
  <c r="W1457" i="1" s="1"/>
  <c r="S1457" i="1"/>
  <c r="W146" i="1" a="1"/>
  <c r="W146" i="1" s="1"/>
  <c r="S146" i="1"/>
  <c r="W74" i="1" a="1"/>
  <c r="W74" i="1" s="1"/>
  <c r="S74" i="1"/>
  <c r="T74" i="1" s="1"/>
  <c r="W562" i="1" a="1"/>
  <c r="W562" i="1" s="1"/>
  <c r="S562" i="1"/>
  <c r="W771" i="1" a="1"/>
  <c r="W771" i="1" s="1"/>
  <c r="S771" i="1"/>
  <c r="W1338" i="1" a="1"/>
  <c r="W1338" i="1" s="1"/>
  <c r="S1338" i="1"/>
  <c r="W67" i="1" a="1"/>
  <c r="W67" i="1" s="1"/>
  <c r="S67" i="1"/>
  <c r="W147" i="1" a="1"/>
  <c r="W147" i="1" s="1"/>
  <c r="S147" i="1"/>
  <c r="W211" i="1" a="1"/>
  <c r="W211" i="1" s="1"/>
  <c r="S211" i="1"/>
  <c r="W275" i="1" a="1"/>
  <c r="W275" i="1" s="1"/>
  <c r="S275" i="1"/>
  <c r="W347" i="1" a="1"/>
  <c r="W347" i="1" s="1"/>
  <c r="S347" i="1"/>
  <c r="W419" i="1" a="1"/>
  <c r="W419" i="1" s="1"/>
  <c r="S419" i="1"/>
  <c r="T419" i="1" s="1"/>
  <c r="W483" i="1" a="1"/>
  <c r="W483" i="1" s="1"/>
  <c r="S483" i="1"/>
  <c r="W547" i="1" a="1"/>
  <c r="W547" i="1" s="1"/>
  <c r="S547" i="1"/>
  <c r="W611" i="1" a="1"/>
  <c r="W611" i="1" s="1"/>
  <c r="S611" i="1"/>
  <c r="W675" i="1" a="1"/>
  <c r="W675" i="1" s="1"/>
  <c r="S675" i="1"/>
  <c r="W747" i="1" a="1"/>
  <c r="W747" i="1" s="1"/>
  <c r="S747" i="1"/>
  <c r="W819" i="1" a="1"/>
  <c r="W819" i="1" s="1"/>
  <c r="S819" i="1"/>
  <c r="S4" i="1"/>
  <c r="T4" i="1" s="1"/>
  <c r="W4003" i="1" a="1"/>
  <c r="W4003" i="1" s="1"/>
  <c r="V4003" i="1"/>
  <c r="W84" i="1" a="1"/>
  <c r="W84" i="1" s="1"/>
  <c r="S84" i="1"/>
  <c r="W148" i="1" a="1"/>
  <c r="W148" i="1" s="1"/>
  <c r="S148" i="1"/>
  <c r="T148" i="1" s="1"/>
  <c r="W212" i="1" a="1"/>
  <c r="W212" i="1" s="1"/>
  <c r="S212" i="1"/>
  <c r="W276" i="1" a="1"/>
  <c r="W276" i="1" s="1"/>
  <c r="S276" i="1"/>
  <c r="W340" i="1" a="1"/>
  <c r="W340" i="1" s="1"/>
  <c r="S340" i="1"/>
  <c r="T340" i="1" s="1"/>
  <c r="W404" i="1" a="1"/>
  <c r="W404" i="1" s="1"/>
  <c r="S404" i="1"/>
  <c r="W468" i="1" a="1"/>
  <c r="W468" i="1" s="1"/>
  <c r="S468" i="1"/>
  <c r="W532" i="1" a="1"/>
  <c r="W532" i="1" s="1"/>
  <c r="S532" i="1"/>
  <c r="W596" i="1" a="1"/>
  <c r="W596" i="1" s="1"/>
  <c r="S596" i="1"/>
  <c r="W660" i="1" a="1"/>
  <c r="W660" i="1" s="1"/>
  <c r="S660" i="1"/>
  <c r="T660" i="1" s="1"/>
  <c r="W724" i="1" a="1"/>
  <c r="W724" i="1" s="1"/>
  <c r="S724" i="1"/>
  <c r="W788" i="1" a="1"/>
  <c r="W788" i="1" s="1"/>
  <c r="S788" i="1"/>
  <c r="W852" i="1" a="1"/>
  <c r="W852" i="1" s="1"/>
  <c r="S852" i="1"/>
  <c r="T852" i="1" s="1"/>
  <c r="W62" i="1" a="1"/>
  <c r="W62" i="1" s="1"/>
  <c r="S62" i="1"/>
  <c r="W126" i="1" a="1"/>
  <c r="W126" i="1" s="1"/>
  <c r="S126" i="1"/>
  <c r="W190" i="1" a="1"/>
  <c r="W190" i="1" s="1"/>
  <c r="S190" i="1"/>
  <c r="W262" i="1" a="1"/>
  <c r="W262" i="1" s="1"/>
  <c r="S262" i="1"/>
  <c r="W326" i="1" a="1"/>
  <c r="W326" i="1" s="1"/>
  <c r="S326" i="1"/>
  <c r="T326" i="1" s="1"/>
  <c r="W390" i="1" a="1"/>
  <c r="W390" i="1" s="1"/>
  <c r="S390" i="1"/>
  <c r="W462" i="1" a="1"/>
  <c r="W462" i="1" s="1"/>
  <c r="S462" i="1"/>
  <c r="W526" i="1" a="1"/>
  <c r="W526" i="1" s="1"/>
  <c r="S526" i="1"/>
  <c r="T526" i="1" s="1"/>
  <c r="W590" i="1" a="1"/>
  <c r="W590" i="1" s="1"/>
  <c r="S590" i="1"/>
  <c r="W670" i="1" a="1"/>
  <c r="W670" i="1" s="1"/>
  <c r="S670" i="1"/>
  <c r="W734" i="1" a="1"/>
  <c r="W734" i="1" s="1"/>
  <c r="S734" i="1"/>
  <c r="W798" i="1" a="1"/>
  <c r="W798" i="1" s="1"/>
  <c r="S798" i="1"/>
  <c r="W1733" i="1" a="1"/>
  <c r="W1733" i="1" s="1"/>
  <c r="S1733" i="1"/>
  <c r="T1733" i="1" s="1"/>
  <c r="W1877" i="1" a="1"/>
  <c r="W1877" i="1" s="1"/>
  <c r="S1877" i="1"/>
  <c r="W1965" i="1" a="1"/>
  <c r="W1965" i="1" s="1"/>
  <c r="S1965" i="1"/>
  <c r="W1807" i="1" a="1"/>
  <c r="W1807" i="1" s="1"/>
  <c r="S1807" i="1"/>
  <c r="T1807" i="1" s="1"/>
  <c r="W862" i="1" a="1"/>
  <c r="W862" i="1" s="1"/>
  <c r="S862" i="1"/>
  <c r="W926" i="1" a="1"/>
  <c r="W926" i="1" s="1"/>
  <c r="S926" i="1"/>
  <c r="W990" i="1" a="1"/>
  <c r="W990" i="1" s="1"/>
  <c r="S990" i="1"/>
  <c r="W1054" i="1" a="1"/>
  <c r="W1054" i="1" s="1"/>
  <c r="S1054" i="1"/>
  <c r="W1118" i="1" a="1"/>
  <c r="W1118" i="1" s="1"/>
  <c r="S1118" i="1"/>
  <c r="T1118" i="1" s="1"/>
  <c r="W1182" i="1" a="1"/>
  <c r="W1182" i="1" s="1"/>
  <c r="S1182" i="1"/>
  <c r="W1246" i="1" a="1"/>
  <c r="W1246" i="1" s="1"/>
  <c r="S1246" i="1"/>
  <c r="W1318" i="1" a="1"/>
  <c r="W1318" i="1" s="1"/>
  <c r="S1318" i="1"/>
  <c r="T1318" i="1" s="1"/>
  <c r="W1382" i="1" a="1"/>
  <c r="W1382" i="1" s="1"/>
  <c r="S1382" i="1"/>
  <c r="W1454" i="1" a="1"/>
  <c r="W1454" i="1" s="1"/>
  <c r="S1454" i="1"/>
  <c r="W1518" i="1" a="1"/>
  <c r="W1518" i="1" s="1"/>
  <c r="S1518" i="1"/>
  <c r="W1582" i="1" a="1"/>
  <c r="W1582" i="1" s="1"/>
  <c r="S1582" i="1"/>
  <c r="W1646" i="1" a="1"/>
  <c r="W1646" i="1" s="1"/>
  <c r="S1646" i="1"/>
  <c r="T1646" i="1" s="1"/>
  <c r="W1710" i="1" a="1"/>
  <c r="W1710" i="1" s="1"/>
  <c r="S1710" i="1"/>
  <c r="W1774" i="1" a="1"/>
  <c r="W1774" i="1" s="1"/>
  <c r="S1774" i="1"/>
  <c r="W1838" i="1" a="1"/>
  <c r="W1838" i="1" s="1"/>
  <c r="S1838" i="1"/>
  <c r="T1838" i="1" s="1"/>
  <c r="W1902" i="1" a="1"/>
  <c r="W1902" i="1" s="1"/>
  <c r="S1902" i="1"/>
  <c r="W1966" i="1" a="1"/>
  <c r="W1966" i="1" s="1"/>
  <c r="S1966" i="1"/>
  <c r="W1967" i="1" a="1"/>
  <c r="W1967" i="1" s="1"/>
  <c r="S1967" i="1"/>
  <c r="W1945" i="1" a="1"/>
  <c r="W1945" i="1" s="1"/>
  <c r="S1945" i="1"/>
  <c r="W1871" i="1" a="1"/>
  <c r="W1871" i="1" s="1"/>
  <c r="S1871" i="1"/>
  <c r="T1871" i="1" s="1"/>
  <c r="W722" i="1" a="1"/>
  <c r="W722" i="1" s="1"/>
  <c r="S722" i="1"/>
  <c r="W826" i="1" a="1"/>
  <c r="W826" i="1" s="1"/>
  <c r="S826" i="1"/>
  <c r="W930" i="1" a="1"/>
  <c r="W930" i="1" s="1"/>
  <c r="S930" i="1"/>
  <c r="T930" i="1" s="1"/>
  <c r="W1034" i="1" a="1"/>
  <c r="W1034" i="1" s="1"/>
  <c r="S1034" i="1"/>
  <c r="W1138" i="1" a="1"/>
  <c r="W1138" i="1" s="1"/>
  <c r="S1138" i="1"/>
  <c r="W1250" i="1" a="1"/>
  <c r="W1250" i="1" s="1"/>
  <c r="S1250" i="1"/>
  <c r="W1362" i="1" a="1"/>
  <c r="W1362" i="1" s="1"/>
  <c r="S1362" i="1"/>
  <c r="W1466" i="1" a="1"/>
  <c r="W1466" i="1" s="1"/>
  <c r="S1466" i="1"/>
  <c r="T1466" i="1" s="1"/>
  <c r="W1570" i="1" a="1"/>
  <c r="W1570" i="1" s="1"/>
  <c r="S1570" i="1"/>
  <c r="W1674" i="1" a="1"/>
  <c r="W1674" i="1" s="1"/>
  <c r="S1674" i="1"/>
  <c r="W1786" i="1" a="1"/>
  <c r="W1786" i="1" s="1"/>
  <c r="S1786" i="1"/>
  <c r="T1786" i="1" s="1"/>
  <c r="W1866" i="1" a="1"/>
  <c r="W1866" i="1" s="1"/>
  <c r="S1866" i="1"/>
  <c r="W19" i="1" a="1"/>
  <c r="W19" i="1" s="1"/>
  <c r="S19" i="1"/>
  <c r="W947" i="1" a="1"/>
  <c r="W947" i="1" s="1"/>
  <c r="S947" i="1"/>
  <c r="W1019" i="1" a="1"/>
  <c r="W1019" i="1" s="1"/>
  <c r="S1019" i="1"/>
  <c r="W1083" i="1" a="1"/>
  <c r="W1083" i="1" s="1"/>
  <c r="S1083" i="1"/>
  <c r="T1083" i="1" s="1"/>
  <c r="W1147" i="1" a="1"/>
  <c r="W1147" i="1" s="1"/>
  <c r="S1147" i="1"/>
  <c r="W1211" i="1" a="1"/>
  <c r="W1211" i="1" s="1"/>
  <c r="S1211" i="1"/>
  <c r="W1275" i="1" a="1"/>
  <c r="W1275" i="1" s="1"/>
  <c r="S1275" i="1"/>
  <c r="W1339" i="1" a="1"/>
  <c r="W1339" i="1" s="1"/>
  <c r="S1339" i="1"/>
  <c r="W1403" i="1" a="1"/>
  <c r="W1403" i="1" s="1"/>
  <c r="S1403" i="1"/>
  <c r="W1467" i="1" a="1"/>
  <c r="W1467" i="1" s="1"/>
  <c r="S1467" i="1"/>
  <c r="W1531" i="1" a="1"/>
  <c r="W1531" i="1" s="1"/>
  <c r="S1531" i="1"/>
  <c r="W1595" i="1" a="1"/>
  <c r="W1595" i="1" s="1"/>
  <c r="S1595" i="1"/>
  <c r="W1659" i="1" a="1"/>
  <c r="W1659" i="1" s="1"/>
  <c r="S1659" i="1"/>
  <c r="T1659" i="1" s="1"/>
  <c r="W1723" i="1" a="1"/>
  <c r="W1723" i="1" s="1"/>
  <c r="S1723" i="1"/>
  <c r="W1787" i="1" a="1"/>
  <c r="W1787" i="1" s="1"/>
  <c r="S1787" i="1"/>
  <c r="W1851" i="1" a="1"/>
  <c r="W1851" i="1" s="1"/>
  <c r="S1851" i="1"/>
  <c r="W1915" i="1" a="1"/>
  <c r="W1915" i="1" s="1"/>
  <c r="S1915" i="1"/>
  <c r="W1979" i="1" a="1"/>
  <c r="W1979" i="1" s="1"/>
  <c r="S1979" i="1"/>
  <c r="W1327" i="1" a="1"/>
  <c r="W1327" i="1" s="1"/>
  <c r="S1327" i="1"/>
  <c r="W1703" i="1" a="1"/>
  <c r="W1703" i="1" s="1"/>
  <c r="S1703" i="1"/>
  <c r="W1856" i="1" a="1"/>
  <c r="W1856" i="1" s="1"/>
  <c r="S1856" i="1"/>
  <c r="W1660" i="1" a="1"/>
  <c r="W1660" i="1" s="1"/>
  <c r="S1660" i="1"/>
  <c r="T1660" i="1" s="1"/>
  <c r="W1796" i="1" a="1"/>
  <c r="W1796" i="1" s="1"/>
  <c r="S1796" i="1"/>
  <c r="W1932" i="1" a="1"/>
  <c r="W1932" i="1" s="1"/>
  <c r="S1932" i="1"/>
  <c r="W900" i="1" a="1"/>
  <c r="W900" i="1" s="1"/>
  <c r="S900" i="1"/>
  <c r="W964" i="1" a="1"/>
  <c r="W964" i="1" s="1"/>
  <c r="S964" i="1"/>
  <c r="W1028" i="1" a="1"/>
  <c r="W1028" i="1" s="1"/>
  <c r="S1028" i="1"/>
  <c r="T1028" i="1" s="1"/>
  <c r="W1092" i="1" a="1"/>
  <c r="W1092" i="1" s="1"/>
  <c r="S1092" i="1"/>
  <c r="W1156" i="1" a="1"/>
  <c r="W1156" i="1" s="1"/>
  <c r="S1156" i="1"/>
  <c r="W1220" i="1" a="1"/>
  <c r="W1220" i="1" s="1"/>
  <c r="S1220" i="1"/>
  <c r="W1284" i="1" a="1"/>
  <c r="W1284" i="1" s="1"/>
  <c r="S1284" i="1"/>
  <c r="T1284" i="1" s="1"/>
  <c r="W1348" i="1" a="1"/>
  <c r="W1348" i="1" s="1"/>
  <c r="S1348" i="1"/>
  <c r="W1412" i="1" a="1"/>
  <c r="W1412" i="1" s="1"/>
  <c r="S1412" i="1"/>
  <c r="W1476" i="1" a="1"/>
  <c r="W1476" i="1" s="1"/>
  <c r="S1476" i="1"/>
  <c r="W1548" i="1" a="1"/>
  <c r="W1548" i="1" s="1"/>
  <c r="S1548" i="1"/>
  <c r="W1612" i="1" a="1"/>
  <c r="W1612" i="1" s="1"/>
  <c r="S1612" i="1"/>
  <c r="T1612" i="1" s="1"/>
  <c r="W1692" i="1" a="1"/>
  <c r="W1692" i="1" s="1"/>
  <c r="S1692" i="1"/>
  <c r="W1820" i="1" a="1"/>
  <c r="W1820" i="1" s="1"/>
  <c r="S1820" i="1"/>
  <c r="W1940" i="1" a="1"/>
  <c r="W1940" i="1" s="1"/>
  <c r="S1940" i="1"/>
  <c r="W421" i="1" a="1"/>
  <c r="W421" i="1" s="1"/>
  <c r="S421" i="1"/>
  <c r="W1325" i="1" a="1"/>
  <c r="W1325" i="1" s="1"/>
  <c r="S1325" i="1"/>
  <c r="W461" i="1" a="1"/>
  <c r="W461" i="1" s="1"/>
  <c r="S461" i="1"/>
  <c r="W973" i="1" a="1"/>
  <c r="W973" i="1" s="1"/>
  <c r="S973" i="1"/>
  <c r="W1421" i="1" a="1"/>
  <c r="W1421" i="1" s="1"/>
  <c r="S1421" i="1"/>
  <c r="W117" i="1" a="1"/>
  <c r="W117" i="1" s="1"/>
  <c r="S117" i="1"/>
  <c r="T117" i="1" s="1"/>
  <c r="W629" i="1" a="1"/>
  <c r="W629" i="1" s="1"/>
  <c r="S629" i="1"/>
  <c r="W1165" i="1" a="1"/>
  <c r="W1165" i="1" s="1"/>
  <c r="S1165" i="1"/>
  <c r="W1805" i="1" a="1"/>
  <c r="W1805" i="1" s="1"/>
  <c r="S1805" i="1"/>
  <c r="W285" i="1" a="1"/>
  <c r="W285" i="1" s="1"/>
  <c r="S285" i="1"/>
  <c r="W845" i="1" a="1"/>
  <c r="W845" i="1" s="1"/>
  <c r="S845" i="1"/>
  <c r="W1317" i="1" a="1"/>
  <c r="W1317" i="1" s="1"/>
  <c r="S1317" i="1"/>
  <c r="W69" i="1" a="1"/>
  <c r="W69" i="1" s="1"/>
  <c r="S69" i="1"/>
  <c r="W581" i="1" a="1"/>
  <c r="W581" i="1" s="1"/>
  <c r="S581" i="1"/>
  <c r="W1037" i="1" a="1"/>
  <c r="W1037" i="1" s="1"/>
  <c r="S1037" i="1"/>
  <c r="T1037" i="1" s="1"/>
  <c r="W1677" i="1" a="1"/>
  <c r="W1677" i="1" s="1"/>
  <c r="S1677" i="1"/>
  <c r="W301" i="1" a="1"/>
  <c r="W301" i="1" s="1"/>
  <c r="S301" i="1"/>
  <c r="W877" i="1" a="1"/>
  <c r="W877" i="1" s="1"/>
  <c r="S877" i="1"/>
  <c r="W1261" i="1" a="1"/>
  <c r="W1261" i="1" s="1"/>
  <c r="S1261" i="1"/>
  <c r="W1693" i="1" a="1"/>
  <c r="W1693" i="1" s="1"/>
  <c r="S1693" i="1"/>
  <c r="T1693" i="1" s="1"/>
  <c r="W317" i="1" a="1"/>
  <c r="W317" i="1" s="1"/>
  <c r="S317" i="1"/>
  <c r="W765" i="1" a="1"/>
  <c r="W765" i="1" s="1"/>
  <c r="S765" i="1"/>
  <c r="W1341" i="1" a="1"/>
  <c r="W1341" i="1" s="1"/>
  <c r="S1341" i="1"/>
  <c r="W1757" i="1" a="1"/>
  <c r="W1757" i="1" s="1"/>
  <c r="S1757" i="1"/>
  <c r="T1757" i="1" s="1"/>
  <c r="W549" i="1" a="1"/>
  <c r="W549" i="1" s="1"/>
  <c r="S549" i="1"/>
  <c r="W1821" i="1" a="1"/>
  <c r="W1821" i="1" s="1"/>
  <c r="S1821" i="1"/>
  <c r="W1960" i="1" a="1"/>
  <c r="W1960" i="1" s="1"/>
  <c r="S1960" i="1"/>
  <c r="W1085" i="1" a="1"/>
  <c r="W1085" i="1" s="1"/>
  <c r="S1085" i="1"/>
  <c r="W1629" i="1" a="1"/>
  <c r="W1629" i="1" s="1"/>
  <c r="S1629" i="1"/>
  <c r="T1629" i="1" s="1"/>
  <c r="W1885" i="1" a="1"/>
  <c r="W1885" i="1" s="1"/>
  <c r="S1885" i="1"/>
  <c r="W1872" i="1" a="1"/>
  <c r="W1872" i="1" s="1"/>
  <c r="S1872" i="1"/>
  <c r="W1536" i="1" a="1"/>
  <c r="W1536" i="1" s="1"/>
  <c r="S1536" i="1"/>
  <c r="W1064" i="1" a="1"/>
  <c r="W1064" i="1" s="1"/>
  <c r="S1064" i="1"/>
  <c r="W1656" i="1" a="1"/>
  <c r="W1656" i="1" s="1"/>
  <c r="S1656" i="1"/>
  <c r="W1008" i="1" a="1"/>
  <c r="W1008" i="1" s="1"/>
  <c r="S1008" i="1"/>
  <c r="W1456" i="1" a="1"/>
  <c r="W1456" i="1" s="1"/>
  <c r="S1456" i="1"/>
  <c r="W1144" i="1" a="1"/>
  <c r="W1144" i="1" s="1"/>
  <c r="S1144" i="1"/>
  <c r="W1728" i="1" a="1"/>
  <c r="W1728" i="1" s="1"/>
  <c r="S1728" i="1"/>
  <c r="T1728" i="1" s="1"/>
  <c r="W1344" i="1" a="1"/>
  <c r="W1344" i="1" s="1"/>
  <c r="S1344" i="1"/>
  <c r="W1943" i="1" a="1"/>
  <c r="W1943" i="1" s="1"/>
  <c r="S1943" i="1"/>
  <c r="W1031" i="1" a="1"/>
  <c r="W1031" i="1" s="1"/>
  <c r="S1031" i="1"/>
  <c r="W1367" i="1" a="1"/>
  <c r="W1367" i="1" s="1"/>
  <c r="S1367" i="1"/>
  <c r="W1817" i="1" a="1"/>
  <c r="W1817" i="1" s="1"/>
  <c r="S1817" i="1"/>
  <c r="W1599" i="1" a="1"/>
  <c r="W1599" i="1" s="1"/>
  <c r="S1599" i="1"/>
  <c r="W991" i="1" a="1"/>
  <c r="W991" i="1" s="1"/>
  <c r="S991" i="1"/>
  <c r="W1375" i="1" a="1"/>
  <c r="W1375" i="1" s="1"/>
  <c r="S1375" i="1"/>
  <c r="W143" i="1" a="1"/>
  <c r="W143" i="1" s="1"/>
  <c r="S143" i="1"/>
  <c r="T143" i="1" s="1"/>
  <c r="W271" i="1" a="1"/>
  <c r="W271" i="1" s="1"/>
  <c r="S271" i="1"/>
  <c r="W399" i="1" a="1"/>
  <c r="W399" i="1" s="1"/>
  <c r="S399" i="1"/>
  <c r="W527" i="1" a="1"/>
  <c r="W527" i="1" s="1"/>
  <c r="S527" i="1"/>
  <c r="W1103" i="1" a="1"/>
  <c r="W1103" i="1" s="1"/>
  <c r="S1103" i="1"/>
  <c r="W1575" i="1" a="1"/>
  <c r="W1575" i="1" s="1"/>
  <c r="S1575" i="1"/>
  <c r="T1575" i="1" s="1"/>
  <c r="W1271" i="1" a="1"/>
  <c r="W1271" i="1" s="1"/>
  <c r="S1271" i="1"/>
  <c r="W1207" i="1" a="1"/>
  <c r="W1207" i="1" s="1"/>
  <c r="S1207" i="1"/>
  <c r="W1583" i="1" a="1"/>
  <c r="W1583" i="1" s="1"/>
  <c r="S1583" i="1"/>
  <c r="W55" i="1" a="1"/>
  <c r="W55" i="1" s="1"/>
  <c r="S55" i="1"/>
  <c r="T55" i="1" s="1"/>
  <c r="W183" i="1" a="1"/>
  <c r="W183" i="1" s="1"/>
  <c r="S183" i="1"/>
  <c r="W311" i="1" a="1"/>
  <c r="W311" i="1" s="1"/>
  <c r="S311" i="1"/>
  <c r="W439" i="1" a="1"/>
  <c r="W439" i="1" s="1"/>
  <c r="S439" i="1"/>
  <c r="W847" i="1" a="1"/>
  <c r="W847" i="1" s="1"/>
  <c r="S847" i="1"/>
  <c r="W1761" i="1" a="1"/>
  <c r="W1761" i="1" s="1"/>
  <c r="S1761" i="1"/>
  <c r="T1761" i="1" s="1"/>
  <c r="W1913" i="1" a="1"/>
  <c r="W1913" i="1" s="1"/>
  <c r="S1913" i="1"/>
  <c r="W1905" i="1" a="1"/>
  <c r="W1905" i="1" s="1"/>
  <c r="S1905" i="1"/>
  <c r="W1688" i="1" a="1"/>
  <c r="W1688" i="1" s="1"/>
  <c r="S1688" i="1"/>
  <c r="W568" i="1" a="1"/>
  <c r="W568" i="1" s="1"/>
  <c r="S568" i="1"/>
  <c r="W480" i="1" a="1"/>
  <c r="W480" i="1" s="1"/>
  <c r="S480" i="1"/>
  <c r="W440" i="1" a="1"/>
  <c r="W440" i="1" s="1"/>
  <c r="S440" i="1"/>
  <c r="W928" i="1" a="1"/>
  <c r="W928" i="1" s="1"/>
  <c r="S928" i="1"/>
  <c r="W544" i="1" a="1"/>
  <c r="W544" i="1" s="1"/>
  <c r="S544" i="1"/>
  <c r="W672" i="1" a="1"/>
  <c r="W672" i="1" s="1"/>
  <c r="S672" i="1"/>
  <c r="T672" i="1" s="1"/>
  <c r="W360" i="1" a="1"/>
  <c r="W360" i="1" s="1"/>
  <c r="S360" i="1"/>
  <c r="W1432" i="1" a="1"/>
  <c r="W1432" i="1" s="1"/>
  <c r="S1432" i="1"/>
  <c r="W680" i="1" a="1"/>
  <c r="W680" i="1" s="1"/>
  <c r="S680" i="1"/>
  <c r="W1288" i="1" a="1"/>
  <c r="W1288" i="1" s="1"/>
  <c r="S1288" i="1"/>
  <c r="W872" i="1" a="1"/>
  <c r="W872" i="1" s="1"/>
  <c r="S872" i="1"/>
  <c r="W664" i="1" a="1"/>
  <c r="W664" i="1" s="1"/>
  <c r="S664" i="1"/>
  <c r="W1874" i="1" a="1"/>
  <c r="W1874" i="1" s="1"/>
  <c r="S1874" i="1"/>
  <c r="W1322" i="1" a="1"/>
  <c r="W1322" i="1" s="1"/>
  <c r="S1322" i="1"/>
  <c r="W50" i="1" a="1"/>
  <c r="W50" i="1" s="1"/>
  <c r="S50" i="1"/>
  <c r="T50" i="1" s="1"/>
  <c r="W514" i="1" a="1"/>
  <c r="W514" i="1" s="1"/>
  <c r="S514" i="1"/>
  <c r="W1130" i="1" a="1"/>
  <c r="W1130" i="1" s="1"/>
  <c r="S1130" i="1"/>
  <c r="W370" i="1" a="1"/>
  <c r="W370" i="1" s="1"/>
  <c r="S370" i="1"/>
  <c r="W1218" i="1" a="1"/>
  <c r="W1218" i="1" s="1"/>
  <c r="S1218" i="1"/>
  <c r="W522" i="1" a="1"/>
  <c r="W522" i="1" s="1"/>
  <c r="S522" i="1"/>
  <c r="T522" i="1" s="1"/>
  <c r="W682" i="1" a="1"/>
  <c r="W682" i="1" s="1"/>
  <c r="S682" i="1"/>
  <c r="W1626" i="1" a="1"/>
  <c r="W1626" i="1" s="1"/>
  <c r="S1626" i="1"/>
  <c r="W106" i="1" a="1"/>
  <c r="W106" i="1" s="1"/>
  <c r="S106" i="1"/>
  <c r="W594" i="1" a="1"/>
  <c r="W594" i="1" s="1"/>
  <c r="S594" i="1"/>
  <c r="T594" i="1" s="1"/>
  <c r="W66" i="1" a="1"/>
  <c r="W66" i="1" s="1"/>
  <c r="S66" i="1"/>
  <c r="W554" i="1" a="1"/>
  <c r="W554" i="1" s="1"/>
  <c r="S554" i="1"/>
  <c r="W794" i="1" a="1"/>
  <c r="W794" i="1" s="1"/>
  <c r="S794" i="1"/>
  <c r="W1111" i="1" a="1"/>
  <c r="W1111" i="1" s="1"/>
  <c r="S1111" i="1"/>
  <c r="W321" i="1" a="1"/>
  <c r="W321" i="1" s="1"/>
  <c r="S321" i="1"/>
  <c r="T321" i="1" s="1"/>
  <c r="W785" i="1" a="1"/>
  <c r="W785" i="1" s="1"/>
  <c r="S785" i="1"/>
  <c r="W1353" i="1" a="1"/>
  <c r="W1353" i="1" s="1"/>
  <c r="S1353" i="1"/>
  <c r="W289" i="1" a="1"/>
  <c r="W289" i="1" s="1"/>
  <c r="S289" i="1"/>
  <c r="W713" i="1" a="1"/>
  <c r="W713" i="1" s="1"/>
  <c r="S713" i="1"/>
  <c r="W1361" i="1" a="1"/>
  <c r="W1361" i="1" s="1"/>
  <c r="S1361" i="1"/>
  <c r="W1153" i="1" a="1"/>
  <c r="W1153" i="1" s="1"/>
  <c r="S1153" i="1"/>
  <c r="W969" i="1" a="1"/>
  <c r="W969" i="1" s="1"/>
  <c r="S969" i="1"/>
  <c r="W81" i="1" a="1"/>
  <c r="W81" i="1" s="1"/>
  <c r="S81" i="1"/>
  <c r="W561" i="1" a="1"/>
  <c r="W561" i="1" s="1"/>
  <c r="S561" i="1"/>
  <c r="T561" i="1" s="1"/>
  <c r="W1425" i="1" a="1"/>
  <c r="W1425" i="1" s="1"/>
  <c r="S1425" i="1"/>
  <c r="W1105" i="1" a="1"/>
  <c r="W1105" i="1" s="1"/>
  <c r="S1105" i="1"/>
  <c r="W1057" i="1" a="1"/>
  <c r="W1057" i="1" s="1"/>
  <c r="S1057" i="1"/>
  <c r="W305" i="1" a="1"/>
  <c r="W305" i="1" s="1"/>
  <c r="S305" i="1"/>
  <c r="W849" i="1" a="1"/>
  <c r="W849" i="1" s="1"/>
  <c r="S849" i="1"/>
  <c r="W1329" i="1" a="1"/>
  <c r="W1329" i="1" s="1"/>
  <c r="S1329" i="1"/>
  <c r="W257" i="1" a="1"/>
  <c r="W257" i="1" s="1"/>
  <c r="S257" i="1"/>
  <c r="W737" i="1" a="1"/>
  <c r="W737" i="1" s="1"/>
  <c r="S737" i="1"/>
  <c r="W1129" i="1" a="1"/>
  <c r="W1129" i="1" s="1"/>
  <c r="S1129" i="1"/>
  <c r="T1129" i="1" s="1"/>
  <c r="W1681" i="1" a="1"/>
  <c r="W1681" i="1" s="1"/>
  <c r="S1681" i="1"/>
  <c r="W138" i="1" a="1"/>
  <c r="W138" i="1" s="1"/>
  <c r="S138" i="1"/>
  <c r="W706" i="1" a="1"/>
  <c r="W706" i="1" s="1"/>
  <c r="S706" i="1"/>
  <c r="W202" i="1" a="1"/>
  <c r="W202" i="1" s="1"/>
  <c r="S202" i="1"/>
  <c r="W378" i="1" a="1"/>
  <c r="W378" i="1" s="1"/>
  <c r="S378" i="1"/>
  <c r="T378" i="1" s="1"/>
  <c r="W1011" i="1" a="1"/>
  <c r="W1011" i="1" s="1"/>
  <c r="S1011" i="1"/>
  <c r="W1593" i="1" a="1"/>
  <c r="W1593" i="1" s="1"/>
  <c r="S1593" i="1"/>
  <c r="W1954" i="1" a="1"/>
  <c r="W1954" i="1" s="1"/>
  <c r="S1954" i="1"/>
  <c r="W937" i="1" a="1"/>
  <c r="W937" i="1" s="1"/>
  <c r="S937" i="1"/>
  <c r="T937" i="1" s="1"/>
  <c r="W44" i="1" a="1"/>
  <c r="W44" i="1" s="1"/>
  <c r="S44" i="1"/>
  <c r="W364" i="1" a="1"/>
  <c r="W364" i="1" s="1"/>
  <c r="S364" i="1"/>
  <c r="W684" i="1" a="1"/>
  <c r="W684" i="1" s="1"/>
  <c r="S684" i="1"/>
  <c r="W150" i="1" a="1"/>
  <c r="W150" i="1" s="1"/>
  <c r="S150" i="1"/>
  <c r="W350" i="1" a="1"/>
  <c r="W350" i="1" s="1"/>
  <c r="S350" i="1"/>
  <c r="T350" i="1" s="1"/>
  <c r="W614" i="1" a="1"/>
  <c r="W614" i="1" s="1"/>
  <c r="S614" i="1"/>
  <c r="W1925" i="1" a="1"/>
  <c r="W1925" i="1" s="1"/>
  <c r="S1925" i="1"/>
  <c r="W950" i="1" a="1"/>
  <c r="W950" i="1" s="1"/>
  <c r="S950" i="1"/>
  <c r="W1206" i="1" a="1"/>
  <c r="W1206" i="1" s="1"/>
  <c r="S1206" i="1"/>
  <c r="W1478" i="1" a="1"/>
  <c r="W1478" i="1" s="1"/>
  <c r="S1478" i="1"/>
  <c r="W1670" i="1" a="1"/>
  <c r="W1670" i="1" s="1"/>
  <c r="S1670" i="1"/>
  <c r="W1798" i="1" a="1"/>
  <c r="W1798" i="1" s="1"/>
  <c r="S1798" i="1"/>
  <c r="W1993" i="1" a="1"/>
  <c r="W1993" i="1" s="1"/>
  <c r="S1993" i="1"/>
  <c r="W970" i="1" a="1"/>
  <c r="W970" i="1" s="1"/>
  <c r="S970" i="1"/>
  <c r="T970" i="1" s="1"/>
  <c r="W1402" i="1" a="1"/>
  <c r="W1402" i="1" s="1"/>
  <c r="S1402" i="1"/>
  <c r="W1914" i="1" a="1"/>
  <c r="W1914" i="1" s="1"/>
  <c r="S1914" i="1"/>
  <c r="W1171" i="1" a="1"/>
  <c r="W1171" i="1" s="1"/>
  <c r="S1171" i="1"/>
  <c r="W1363" i="1" a="1"/>
  <c r="W1363" i="1" s="1"/>
  <c r="S1363" i="1"/>
  <c r="W1619" i="1" a="1"/>
  <c r="W1619" i="1" s="1"/>
  <c r="S1619" i="1"/>
  <c r="W1875" i="1" a="1"/>
  <c r="W1875" i="1" s="1"/>
  <c r="S1875" i="1"/>
  <c r="W1751" i="1" a="1"/>
  <c r="W1751" i="1" s="1"/>
  <c r="S1751" i="1"/>
  <c r="W924" i="1" a="1"/>
  <c r="W924" i="1" s="1"/>
  <c r="S924" i="1"/>
  <c r="W1180" i="1" a="1"/>
  <c r="W1180" i="1" s="1"/>
  <c r="S1180" i="1"/>
  <c r="T1180" i="1" s="1"/>
  <c r="W1436" i="1" a="1"/>
  <c r="W1436" i="1" s="1"/>
  <c r="S1436" i="1"/>
  <c r="W1868" i="1" a="1"/>
  <c r="W1868" i="1" s="1"/>
  <c r="S1868" i="1"/>
  <c r="W1149" i="1" a="1"/>
  <c r="W1149" i="1" s="1"/>
  <c r="S1149" i="1"/>
  <c r="W1893" i="1" a="1"/>
  <c r="W1893" i="1" s="1"/>
  <c r="S1893" i="1"/>
  <c r="W701" i="1" a="1"/>
  <c r="W701" i="1" s="1"/>
  <c r="S701" i="1"/>
  <c r="T701" i="1" s="1"/>
  <c r="W1429" i="1" a="1"/>
  <c r="W1429" i="1" s="1"/>
  <c r="S1429" i="1"/>
  <c r="W1493" i="1" a="1"/>
  <c r="W1493" i="1" s="1"/>
  <c r="S1493" i="1"/>
  <c r="W1968" i="1" a="1"/>
  <c r="W1968" i="1" s="1"/>
  <c r="S1968" i="1"/>
  <c r="W1696" i="1" a="1"/>
  <c r="W1696" i="1" s="1"/>
  <c r="S1696" i="1"/>
  <c r="T1696" i="1" s="1"/>
  <c r="W1240" i="1" a="1"/>
  <c r="W1240" i="1" s="1"/>
  <c r="S1240" i="1"/>
  <c r="W1567" i="1" a="1"/>
  <c r="W1567" i="1" s="1"/>
  <c r="S1567" i="1"/>
  <c r="W63" i="1" a="1"/>
  <c r="W63" i="1" s="1"/>
  <c r="S63" i="1"/>
  <c r="W1447" i="1" a="1"/>
  <c r="W1447" i="1" s="1"/>
  <c r="S1447" i="1"/>
  <c r="W103" i="1" a="1"/>
  <c r="W103" i="1" s="1"/>
  <c r="S103" i="1"/>
  <c r="T103" i="1" s="1"/>
  <c r="W1231" i="1" a="1"/>
  <c r="W1231" i="1" s="1"/>
  <c r="S1231" i="1"/>
  <c r="W648" i="1" a="1"/>
  <c r="W648" i="1" s="1"/>
  <c r="S648" i="1"/>
  <c r="W592" i="1" a="1"/>
  <c r="W592" i="1" s="1"/>
  <c r="S592" i="1"/>
  <c r="W368" i="1" a="1"/>
  <c r="W368" i="1" s="1"/>
  <c r="S368" i="1"/>
  <c r="W1607" i="1" a="1"/>
  <c r="W1607" i="1" s="1"/>
  <c r="S1607" i="1"/>
  <c r="W586" i="1" a="1"/>
  <c r="W586" i="1" s="1"/>
  <c r="S586" i="1"/>
  <c r="W298" i="1" a="1"/>
  <c r="W298" i="1" s="1"/>
  <c r="S298" i="1"/>
  <c r="W1602" i="1" a="1"/>
  <c r="W1602" i="1" s="1"/>
  <c r="S1602" i="1"/>
  <c r="W465" i="1" a="1"/>
  <c r="W465" i="1" s="1"/>
  <c r="S465" i="1"/>
  <c r="T465" i="1" s="1"/>
  <c r="W217" i="1" a="1"/>
  <c r="W217" i="1" s="1"/>
  <c r="S217" i="1"/>
  <c r="W1561" i="1" a="1"/>
  <c r="W1561" i="1" s="1"/>
  <c r="S1561" i="1"/>
  <c r="W1978" i="1" a="1"/>
  <c r="W1978" i="1" s="1"/>
  <c r="S1978" i="1"/>
  <c r="W243" i="1" a="1"/>
  <c r="W243" i="1" s="1"/>
  <c r="S243" i="1"/>
  <c r="W579" i="1" a="1"/>
  <c r="W579" i="1" s="1"/>
  <c r="S579" i="1"/>
  <c r="W787" i="1" a="1"/>
  <c r="W787" i="1" s="1"/>
  <c r="S787" i="1"/>
  <c r="W244" i="1" a="1"/>
  <c r="W244" i="1" s="1"/>
  <c r="S244" i="1"/>
  <c r="W500" i="1" a="1"/>
  <c r="W500" i="1" s="1"/>
  <c r="S500" i="1"/>
  <c r="W756" i="1" a="1"/>
  <c r="W756" i="1" s="1"/>
  <c r="S756" i="1"/>
  <c r="T756" i="1" s="1"/>
  <c r="W422" i="1" a="1"/>
  <c r="W422" i="1" s="1"/>
  <c r="S422" i="1"/>
  <c r="W6" i="1" a="1"/>
  <c r="W6" i="1" s="1"/>
  <c r="S6" i="1"/>
  <c r="W1086" i="1" a="1"/>
  <c r="W1086" i="1" s="1"/>
  <c r="S1086" i="1"/>
  <c r="W1422" i="1" a="1"/>
  <c r="W1422" i="1" s="1"/>
  <c r="S1422" i="1"/>
  <c r="W1614" i="1" a="1"/>
  <c r="W1614" i="1" s="1"/>
  <c r="S1614" i="1"/>
  <c r="T1614" i="1" s="1"/>
  <c r="W1870" i="1" a="1"/>
  <c r="W1870" i="1" s="1"/>
  <c r="S1870" i="1"/>
  <c r="W674" i="1" a="1"/>
  <c r="W674" i="1" s="1"/>
  <c r="S674" i="1"/>
  <c r="W1082" i="1" a="1"/>
  <c r="W1082" i="1" s="1"/>
  <c r="S1082" i="1"/>
  <c r="W1618" i="1" a="1"/>
  <c r="W1618" i="1" s="1"/>
  <c r="S1618" i="1"/>
  <c r="T1618" i="1" s="1"/>
  <c r="W915" i="1" a="1"/>
  <c r="W915" i="1" s="1"/>
  <c r="S915" i="1"/>
  <c r="W1179" i="1" a="1"/>
  <c r="W1179" i="1" s="1"/>
  <c r="S1179" i="1"/>
  <c r="W1435" i="1" a="1"/>
  <c r="W1435" i="1" s="1"/>
  <c r="S1435" i="1"/>
  <c r="W1691" i="1" a="1"/>
  <c r="W1691" i="1" s="1"/>
  <c r="S1691" i="1"/>
  <c r="W1947" i="1" a="1"/>
  <c r="W1947" i="1" s="1"/>
  <c r="S1947" i="1"/>
  <c r="T1947" i="1" s="1"/>
  <c r="W1732" i="1" a="1"/>
  <c r="W1732" i="1" s="1"/>
  <c r="S1732" i="1"/>
  <c r="W1060" i="1" a="1"/>
  <c r="W1060" i="1" s="1"/>
  <c r="S1060" i="1"/>
  <c r="W1380" i="1" a="1"/>
  <c r="W1380" i="1" s="1"/>
  <c r="S1380" i="1"/>
  <c r="W957" i="1" a="1"/>
  <c r="W957" i="1" s="1"/>
  <c r="S957" i="1"/>
  <c r="W45" i="1" a="1"/>
  <c r="W45" i="1" s="1"/>
  <c r="S45" i="1"/>
  <c r="W1013" i="1" a="1"/>
  <c r="W1013" i="1" s="1"/>
  <c r="S1013" i="1"/>
  <c r="W1816" i="1" a="1"/>
  <c r="W1816" i="1" s="1"/>
  <c r="S1816" i="1"/>
  <c r="W1608" i="1" a="1"/>
  <c r="W1608" i="1" s="1"/>
  <c r="S1608" i="1"/>
  <c r="W1296" i="1" a="1"/>
  <c r="W1296" i="1" s="1"/>
  <c r="S1296" i="1"/>
  <c r="T1296" i="1" s="1"/>
  <c r="W1544" i="1" a="1"/>
  <c r="W1544" i="1" s="1"/>
  <c r="S1544" i="1"/>
  <c r="W855" i="1" a="1"/>
  <c r="W855" i="1" s="1"/>
  <c r="S855" i="1"/>
  <c r="W463" i="1" a="1"/>
  <c r="W463" i="1" s="1"/>
  <c r="S463" i="1"/>
  <c r="W1407" i="1" a="1"/>
  <c r="W1407" i="1" s="1"/>
  <c r="S1407" i="1"/>
  <c r="W503" i="1" a="1"/>
  <c r="W503" i="1" s="1"/>
  <c r="S503" i="1"/>
  <c r="W1711" i="1" a="1"/>
  <c r="W1711" i="1" s="1"/>
  <c r="S1711" i="1"/>
  <c r="W608" i="1" a="1"/>
  <c r="W608" i="1" s="1"/>
  <c r="S608" i="1"/>
  <c r="W408" i="1" a="1"/>
  <c r="W408" i="1" s="1"/>
  <c r="S408" i="1"/>
  <c r="W306" i="1" a="1"/>
  <c r="W306" i="1" s="1"/>
  <c r="S306" i="1"/>
  <c r="T306" i="1" s="1"/>
  <c r="W1778" i="1" a="1"/>
  <c r="W1778" i="1" s="1"/>
  <c r="S1778" i="1"/>
  <c r="W322" i="1" a="1"/>
  <c r="W322" i="1" s="1"/>
  <c r="S322" i="1"/>
  <c r="W1087" i="1" a="1"/>
  <c r="W1087" i="1" s="1"/>
  <c r="S1087" i="1"/>
  <c r="W1577" i="1" a="1"/>
  <c r="W1577" i="1" s="1"/>
  <c r="S1577" i="1"/>
  <c r="W1601" i="1" a="1"/>
  <c r="W1601" i="1" s="1"/>
  <c r="S1601" i="1"/>
  <c r="T1601" i="1" s="1"/>
  <c r="W929" i="1" a="1"/>
  <c r="W929" i="1" s="1"/>
  <c r="S929" i="1"/>
  <c r="W89" i="1" a="1"/>
  <c r="W89" i="1" s="1"/>
  <c r="S89" i="1"/>
  <c r="W1121" i="1" a="1"/>
  <c r="W1121" i="1" s="1"/>
  <c r="S1121" i="1"/>
  <c r="W905" i="1" a="1"/>
  <c r="W905" i="1" s="1"/>
  <c r="S905" i="1"/>
  <c r="T905" i="1" s="1"/>
  <c r="W1385" i="1" a="1"/>
  <c r="W1385" i="1" s="1"/>
  <c r="S1385" i="1"/>
  <c r="W1258" i="1" a="1"/>
  <c r="W1258" i="1" s="1"/>
  <c r="S1258" i="1"/>
  <c r="W403" i="1" a="1"/>
  <c r="W403" i="1" s="1"/>
  <c r="S403" i="1"/>
  <c r="W115" i="1" a="1"/>
  <c r="W115" i="1" s="1"/>
  <c r="S115" i="1"/>
  <c r="W459" i="1" a="1"/>
  <c r="W459" i="1" s="1"/>
  <c r="S459" i="1"/>
  <c r="T459" i="1" s="1"/>
  <c r="W715" i="1" a="1"/>
  <c r="W715" i="1" s="1"/>
  <c r="S715" i="1"/>
  <c r="W124" i="1" a="1"/>
  <c r="W124" i="1" s="1"/>
  <c r="S124" i="1"/>
  <c r="W444" i="1" a="1"/>
  <c r="W444" i="1" s="1"/>
  <c r="S444" i="1"/>
  <c r="W700" i="1" a="1"/>
  <c r="W700" i="1" s="1"/>
  <c r="S700" i="1"/>
  <c r="W366" i="1" a="1"/>
  <c r="W366" i="1" s="1"/>
  <c r="S366" i="1"/>
  <c r="W710" i="1" a="1"/>
  <c r="W710" i="1" s="1"/>
  <c r="S710" i="1"/>
  <c r="W2005" i="1" a="1"/>
  <c r="W2005" i="1" s="1"/>
  <c r="S2005" i="1"/>
  <c r="W1094" i="1" a="1"/>
  <c r="W1094" i="1" s="1"/>
  <c r="S1094" i="1"/>
  <c r="W1494" i="1" a="1"/>
  <c r="W1494" i="1" s="1"/>
  <c r="S1494" i="1"/>
  <c r="T1494" i="1" s="1"/>
  <c r="W1202" i="1" a="1"/>
  <c r="W1202" i="1" s="1"/>
  <c r="S1202" i="1"/>
  <c r="W1533" i="1" a="1"/>
  <c r="W1533" i="1" s="1"/>
  <c r="S1533" i="1"/>
  <c r="W123" i="1" a="1"/>
  <c r="W123" i="1" s="1"/>
  <c r="S123" i="1"/>
  <c r="W331" i="1" a="1"/>
  <c r="W331" i="1" s="1"/>
  <c r="S331" i="1"/>
  <c r="W467" i="1" a="1"/>
  <c r="W467" i="1" s="1"/>
  <c r="S467" i="1"/>
  <c r="W595" i="1" a="1"/>
  <c r="W595" i="1" s="1"/>
  <c r="S595" i="1"/>
  <c r="W723" i="1" a="1"/>
  <c r="W723" i="1" s="1"/>
  <c r="S723" i="1"/>
  <c r="W867" i="1" a="1"/>
  <c r="W867" i="1" s="1"/>
  <c r="S867" i="1"/>
  <c r="W132" i="1" a="1"/>
  <c r="W132" i="1" s="1"/>
  <c r="S132" i="1"/>
  <c r="T132" i="1" s="1"/>
  <c r="W260" i="1" a="1"/>
  <c r="W260" i="1" s="1"/>
  <c r="S260" i="1"/>
  <c r="W388" i="1" a="1"/>
  <c r="W388" i="1" s="1"/>
  <c r="S388" i="1"/>
  <c r="W516" i="1" a="1"/>
  <c r="W516" i="1" s="1"/>
  <c r="S516" i="1"/>
  <c r="W644" i="1" a="1"/>
  <c r="W644" i="1" s="1"/>
  <c r="S644" i="1"/>
  <c r="W772" i="1" a="1"/>
  <c r="W772" i="1" s="1"/>
  <c r="S772" i="1"/>
  <c r="T772" i="1" s="1"/>
  <c r="W46" i="1" a="1"/>
  <c r="W46" i="1" s="1"/>
  <c r="S46" i="1"/>
  <c r="W174" i="1" a="1"/>
  <c r="W174" i="1" s="1"/>
  <c r="S174" i="1"/>
  <c r="W310" i="1" a="1"/>
  <c r="W310" i="1" s="1"/>
  <c r="S310" i="1"/>
  <c r="W446" i="1" a="1"/>
  <c r="W446" i="1" s="1"/>
  <c r="S446" i="1"/>
  <c r="W510" i="1" a="1"/>
  <c r="W510" i="1" s="1"/>
  <c r="S510" i="1"/>
  <c r="W646" i="1" a="1"/>
  <c r="W646" i="1" s="1"/>
  <c r="S646" i="1"/>
  <c r="W782" i="1" a="1"/>
  <c r="W782" i="1" s="1"/>
  <c r="S782" i="1"/>
  <c r="W14" i="1" a="1"/>
  <c r="W14" i="1" s="1"/>
  <c r="S14" i="1"/>
  <c r="T14" i="1" s="1"/>
  <c r="W910" i="1" a="1"/>
  <c r="W910" i="1" s="1"/>
  <c r="S910" i="1"/>
  <c r="W1038" i="1" a="1"/>
  <c r="W1038" i="1" s="1"/>
  <c r="S1038" i="1"/>
  <c r="W1166" i="1" a="1"/>
  <c r="W1166" i="1" s="1"/>
  <c r="S1166" i="1"/>
  <c r="W1366" i="1" a="1"/>
  <c r="W1366" i="1" s="1"/>
  <c r="S1366" i="1"/>
  <c r="T1366" i="1" s="1"/>
  <c r="W1502" i="1" a="1"/>
  <c r="W1502" i="1" s="1"/>
  <c r="S1502" i="1"/>
  <c r="W1630" i="1" a="1"/>
  <c r="W1630" i="1" s="1"/>
  <c r="S1630" i="1"/>
  <c r="W1758" i="1" a="1"/>
  <c r="W1758" i="1" s="1"/>
  <c r="S1758" i="1"/>
  <c r="W1822" i="1" a="1"/>
  <c r="W1822" i="1" s="1"/>
  <c r="S1822" i="1"/>
  <c r="W1950" i="1" a="1"/>
  <c r="W1950" i="1" s="1"/>
  <c r="S1950" i="1"/>
  <c r="T1950" i="1" s="1"/>
  <c r="W18" i="1" a="1"/>
  <c r="W18" i="1" s="1"/>
  <c r="S18" i="1"/>
  <c r="W802" i="1" a="1"/>
  <c r="W802" i="1" s="1"/>
  <c r="S802" i="1"/>
  <c r="W1010" i="1" a="1"/>
  <c r="W1010" i="1" s="1"/>
  <c r="S1010" i="1"/>
  <c r="W1210" i="1" a="1"/>
  <c r="W1210" i="1" s="1"/>
  <c r="S1210" i="1"/>
  <c r="W1442" i="1" a="1"/>
  <c r="W1442" i="1" s="1"/>
  <c r="S1442" i="1"/>
  <c r="W1650" i="1" a="1"/>
  <c r="W1650" i="1" s="1"/>
  <c r="S1650" i="1"/>
  <c r="W1850" i="1" a="1"/>
  <c r="W1850" i="1" s="1"/>
  <c r="S1850" i="1"/>
  <c r="W931" i="1" a="1"/>
  <c r="W931" i="1" s="1"/>
  <c r="S931" i="1"/>
  <c r="W995" i="1" a="1"/>
  <c r="W995" i="1" s="1"/>
  <c r="S995" i="1"/>
  <c r="T995" i="1" s="1"/>
  <c r="W1131" i="1" a="1"/>
  <c r="W1131" i="1" s="1"/>
  <c r="S1131" i="1"/>
  <c r="W1323" i="1" a="1"/>
  <c r="W1323" i="1" s="1"/>
  <c r="S1323" i="1"/>
  <c r="W1451" i="1" a="1"/>
  <c r="W1451" i="1" s="1"/>
  <c r="S1451" i="1"/>
  <c r="W1579" i="1" a="1"/>
  <c r="W1579" i="1" s="1"/>
  <c r="S1579" i="1"/>
  <c r="W1771" i="1" a="1"/>
  <c r="W1771" i="1" s="1"/>
  <c r="S1771" i="1"/>
  <c r="W1899" i="1" a="1"/>
  <c r="W1899" i="1" s="1"/>
  <c r="S1899" i="1"/>
  <c r="W1167" i="1" a="1"/>
  <c r="W1167" i="1" s="1"/>
  <c r="S1167" i="1"/>
  <c r="W1801" i="1" a="1"/>
  <c r="W1801" i="1" s="1"/>
  <c r="S1801" i="1"/>
  <c r="W1764" i="1" a="1"/>
  <c r="W1764" i="1" s="1"/>
  <c r="S1764" i="1"/>
  <c r="T1764" i="1" s="1"/>
  <c r="W884" i="1" a="1"/>
  <c r="W884" i="1" s="1"/>
  <c r="S884" i="1"/>
  <c r="W1012" i="1" a="1"/>
  <c r="W1012" i="1" s="1"/>
  <c r="S1012" i="1"/>
  <c r="W1140" i="1" a="1"/>
  <c r="W1140" i="1" s="1"/>
  <c r="S1140" i="1"/>
  <c r="W1268" i="1" a="1"/>
  <c r="W1268" i="1" s="1"/>
  <c r="S1268" i="1"/>
  <c r="W1524" i="1" a="1"/>
  <c r="W1524" i="1" s="1"/>
  <c r="S1524" i="1"/>
  <c r="T1524" i="1" s="1"/>
  <c r="W37" i="1" a="1"/>
  <c r="W37" i="1" s="1"/>
  <c r="S37" i="1"/>
  <c r="W1117" i="1" a="1"/>
  <c r="W1117" i="1" s="1"/>
  <c r="S1117" i="1"/>
  <c r="W797" i="1" a="1"/>
  <c r="W797" i="1" s="1"/>
  <c r="S797" i="1"/>
  <c r="W1741" i="1" a="1"/>
  <c r="W1741" i="1" s="1"/>
  <c r="S1741" i="1"/>
  <c r="T1741" i="1" s="1"/>
  <c r="W501" i="1" a="1"/>
  <c r="W501" i="1" s="1"/>
  <c r="S501" i="1"/>
  <c r="W1637" i="1" a="1"/>
  <c r="W1637" i="1" s="1"/>
  <c r="S1637" i="1"/>
  <c r="W669" i="1" a="1"/>
  <c r="W669" i="1" s="1"/>
  <c r="S669" i="1"/>
  <c r="W1197" i="1" a="1"/>
  <c r="W1197" i="1" s="1"/>
  <c r="S1197" i="1"/>
  <c r="W453" i="1" a="1"/>
  <c r="W453" i="1" s="1"/>
  <c r="S453" i="1"/>
  <c r="W1565" i="1" a="1"/>
  <c r="W1565" i="1" s="1"/>
  <c r="S1565" i="1"/>
  <c r="T1565" i="1" s="1"/>
  <c r="W717" i="1" a="1"/>
  <c r="W717" i="1" s="1"/>
  <c r="S717" i="1"/>
  <c r="W1613" i="1" a="1"/>
  <c r="W1613" i="1" s="1"/>
  <c r="S1613" i="1"/>
  <c r="W677" i="1" a="1"/>
  <c r="W677" i="1" s="1"/>
  <c r="S677" i="1"/>
  <c r="W1557" i="1" a="1"/>
  <c r="W1557" i="1" s="1"/>
  <c r="S1557" i="1"/>
  <c r="W1573" i="1" a="1"/>
  <c r="W1573" i="1" s="1"/>
  <c r="S1573" i="1"/>
  <c r="W733" i="1" a="1"/>
  <c r="W733" i="1" s="1"/>
  <c r="S733" i="1"/>
  <c r="W1645" i="1" a="1"/>
  <c r="W1645" i="1" s="1"/>
  <c r="S1645" i="1"/>
  <c r="W1672" i="1" a="1"/>
  <c r="W1672" i="1" s="1"/>
  <c r="S1672" i="1"/>
  <c r="W1984" i="1" a="1"/>
  <c r="W1984" i="1" s="1"/>
  <c r="S1984" i="1"/>
  <c r="W1576" i="1" a="1"/>
  <c r="W1576" i="1" s="1"/>
  <c r="S1576" i="1"/>
  <c r="T1576" i="1" s="1"/>
  <c r="W1376" i="1" a="1"/>
  <c r="W1376" i="1" s="1"/>
  <c r="S1376" i="1"/>
  <c r="W1440" i="1" a="1"/>
  <c r="W1440" i="1" s="1"/>
  <c r="S1440" i="1"/>
  <c r="W1808" i="1" a="1"/>
  <c r="W1808" i="1" s="1"/>
  <c r="S1808" i="1"/>
  <c r="W927" i="1" a="1"/>
  <c r="W927" i="1" s="1"/>
  <c r="S927" i="1"/>
  <c r="W1737" i="1" a="1"/>
  <c r="W1737" i="1" s="1"/>
  <c r="S1737" i="1"/>
  <c r="W1631" i="1" a="1"/>
  <c r="W1631" i="1" s="1"/>
  <c r="S1631" i="1"/>
  <c r="W111" i="1" a="1"/>
  <c r="W111" i="1" s="1"/>
  <c r="S111" i="1"/>
  <c r="W239" i="1" a="1"/>
  <c r="W239" i="1" s="1"/>
  <c r="S239" i="1"/>
  <c r="W495" i="1" a="1"/>
  <c r="W495" i="1" s="1"/>
  <c r="S495" i="1"/>
  <c r="W1519" i="1" a="1"/>
  <c r="W1519" i="1" s="1"/>
  <c r="S1519" i="1"/>
  <c r="W1985" i="1" a="1"/>
  <c r="W1985" i="1" s="1"/>
  <c r="S1985" i="1"/>
  <c r="W1135" i="1" a="1"/>
  <c r="W1135" i="1" s="1"/>
  <c r="S1135" i="1"/>
  <c r="T1135" i="1" s="1"/>
  <c r="W1479" i="1" a="1"/>
  <c r="W1479" i="1" s="1"/>
  <c r="S1479" i="1"/>
  <c r="W151" i="1" a="1"/>
  <c r="W151" i="1" s="1"/>
  <c r="S151" i="1"/>
  <c r="W407" i="1" a="1"/>
  <c r="W407" i="1" s="1"/>
  <c r="S407" i="1"/>
  <c r="W1679" i="1" a="1"/>
  <c r="W1679" i="1" s="1"/>
  <c r="S1679" i="1"/>
  <c r="W1760" i="1" a="1"/>
  <c r="W1760" i="1" s="1"/>
  <c r="S1760" i="1"/>
  <c r="W533" i="1" a="1"/>
  <c r="W533" i="1" s="1"/>
  <c r="S533" i="1"/>
  <c r="W352" i="1" a="1"/>
  <c r="W352" i="1" s="1"/>
  <c r="S352" i="1"/>
  <c r="W880" i="1" a="1"/>
  <c r="W880" i="1" s="1"/>
  <c r="S880" i="1"/>
  <c r="W640" i="1" a="1"/>
  <c r="W640" i="1" s="1"/>
  <c r="S640" i="1"/>
  <c r="W1152" i="1" a="1"/>
  <c r="W1152" i="1" s="1"/>
  <c r="S1152" i="1"/>
  <c r="T1152" i="1" s="1"/>
  <c r="W448" i="1" a="1"/>
  <c r="W448" i="1" s="1"/>
  <c r="S448" i="1"/>
  <c r="W776" i="1" a="1"/>
  <c r="W776" i="1" s="1"/>
  <c r="S776" i="1"/>
  <c r="W1785" i="1" a="1"/>
  <c r="W1785" i="1" s="1"/>
  <c r="S1785" i="1"/>
  <c r="W1527" i="1" a="1"/>
  <c r="W1527" i="1" s="1"/>
  <c r="S1527" i="1"/>
  <c r="W362" i="1" a="1"/>
  <c r="W362" i="1" s="1"/>
  <c r="S362" i="1"/>
  <c r="W290" i="1" a="1"/>
  <c r="W290" i="1" s="1"/>
  <c r="S290" i="1"/>
  <c r="T290" i="1" s="1"/>
  <c r="W874" i="1" a="1"/>
  <c r="W874" i="1" s="1"/>
  <c r="S874" i="1"/>
  <c r="W402" i="1" a="1"/>
  <c r="W402" i="1" s="1"/>
  <c r="S402" i="1"/>
  <c r="W442" i="1" a="1"/>
  <c r="W442" i="1" s="1"/>
  <c r="S442" i="1"/>
  <c r="W474" i="1" a="1"/>
  <c r="W474" i="1" s="1"/>
  <c r="S474" i="1"/>
  <c r="T474" i="1" s="1"/>
  <c r="W233" i="1" a="1"/>
  <c r="W233" i="1" s="1"/>
  <c r="S233" i="1"/>
  <c r="W673" i="1" a="1"/>
  <c r="W673" i="1" s="1"/>
  <c r="S673" i="1"/>
  <c r="W49" i="1" a="1"/>
  <c r="W49" i="1" s="1"/>
  <c r="S49" i="1"/>
  <c r="W1145" i="1" a="1"/>
  <c r="W1145" i="1" s="1"/>
  <c r="S1145" i="1"/>
  <c r="W833" i="1" a="1"/>
  <c r="W833" i="1" s="1"/>
  <c r="S833" i="1"/>
  <c r="W1673" i="1" a="1"/>
  <c r="W1673" i="1" s="1"/>
  <c r="S1673" i="1"/>
  <c r="T1673" i="1" s="1"/>
  <c r="W1097" i="1" a="1"/>
  <c r="W1097" i="1" s="1"/>
  <c r="S1097" i="1"/>
  <c r="W385" i="1" a="1"/>
  <c r="W385" i="1" s="1"/>
  <c r="S385" i="1"/>
  <c r="W705" i="1" a="1"/>
  <c r="W705" i="1" s="1"/>
  <c r="S705" i="1"/>
  <c r="W121" i="1" a="1"/>
  <c r="W121" i="1" s="1"/>
  <c r="S121" i="1"/>
  <c r="W1398" i="1" a="1"/>
  <c r="W1398" i="1" s="1"/>
  <c r="S1398" i="1"/>
  <c r="W75" i="1" a="1"/>
  <c r="W75" i="1" s="1"/>
  <c r="S75" i="1"/>
  <c r="T75" i="1" s="1"/>
  <c r="W155" i="1" a="1"/>
  <c r="W155" i="1" s="1"/>
  <c r="S155" i="1"/>
  <c r="W219" i="1" a="1"/>
  <c r="W219" i="1" s="1"/>
  <c r="S219" i="1"/>
  <c r="W283" i="1" a="1"/>
  <c r="W283" i="1" s="1"/>
  <c r="S283" i="1"/>
  <c r="W355" i="1" a="1"/>
  <c r="W355" i="1" s="1"/>
  <c r="S355" i="1"/>
  <c r="W427" i="1" a="1"/>
  <c r="W427" i="1" s="1"/>
  <c r="S427" i="1"/>
  <c r="W491" i="1" a="1"/>
  <c r="W491" i="1" s="1"/>
  <c r="S491" i="1"/>
  <c r="W555" i="1" a="1"/>
  <c r="W555" i="1" s="1"/>
  <c r="S555" i="1"/>
  <c r="W619" i="1" a="1"/>
  <c r="W619" i="1" s="1"/>
  <c r="S619" i="1"/>
  <c r="W683" i="1" a="1"/>
  <c r="W683" i="1" s="1"/>
  <c r="S683" i="1"/>
  <c r="W755" i="1" a="1"/>
  <c r="W755" i="1" s="1"/>
  <c r="S755" i="1"/>
  <c r="T755" i="1" s="1"/>
  <c r="W827" i="1" a="1"/>
  <c r="W827" i="1" s="1"/>
  <c r="S827" i="1"/>
  <c r="W28" i="1" a="1"/>
  <c r="W28" i="1" s="1"/>
  <c r="S28" i="1"/>
  <c r="W92" i="1" a="1"/>
  <c r="W92" i="1" s="1"/>
  <c r="S92" i="1"/>
  <c r="W156" i="1" a="1"/>
  <c r="W156" i="1" s="1"/>
  <c r="S156" i="1"/>
  <c r="W220" i="1" a="1"/>
  <c r="W220" i="1" s="1"/>
  <c r="S220" i="1"/>
  <c r="W284" i="1" a="1"/>
  <c r="W284" i="1" s="1"/>
  <c r="S284" i="1"/>
  <c r="W348" i="1" a="1"/>
  <c r="W348" i="1" s="1"/>
  <c r="S348" i="1"/>
  <c r="W412" i="1" a="1"/>
  <c r="W412" i="1" s="1"/>
  <c r="S412" i="1"/>
  <c r="W476" i="1" a="1"/>
  <c r="W476" i="1" s="1"/>
  <c r="S476" i="1"/>
  <c r="W540" i="1" a="1"/>
  <c r="W540" i="1" s="1"/>
  <c r="S540" i="1"/>
  <c r="T540" i="1" s="1"/>
  <c r="W604" i="1" a="1"/>
  <c r="W604" i="1" s="1"/>
  <c r="S604" i="1"/>
  <c r="W668" i="1" a="1"/>
  <c r="W668" i="1" s="1"/>
  <c r="S668" i="1"/>
  <c r="W732" i="1" a="1"/>
  <c r="W732" i="1" s="1"/>
  <c r="S732" i="1"/>
  <c r="W796" i="1" a="1"/>
  <c r="W796" i="1" s="1"/>
  <c r="S796" i="1"/>
  <c r="W860" i="1" a="1"/>
  <c r="W860" i="1" s="1"/>
  <c r="S860" i="1"/>
  <c r="W70" i="1" a="1"/>
  <c r="W70" i="1" s="1"/>
  <c r="S70" i="1"/>
  <c r="W134" i="1" a="1"/>
  <c r="W134" i="1" s="1"/>
  <c r="S134" i="1"/>
  <c r="W198" i="1" a="1"/>
  <c r="W198" i="1" s="1"/>
  <c r="S198" i="1"/>
  <c r="W270" i="1" a="1"/>
  <c r="W270" i="1" s="1"/>
  <c r="S270" i="1"/>
  <c r="W334" i="1" a="1"/>
  <c r="W334" i="1" s="1"/>
  <c r="S334" i="1"/>
  <c r="W398" i="1" a="1"/>
  <c r="W398" i="1" s="1"/>
  <c r="S398" i="1"/>
  <c r="W470" i="1" a="1"/>
  <c r="W470" i="1" s="1"/>
  <c r="S470" i="1"/>
  <c r="W534" i="1" a="1"/>
  <c r="W534" i="1" s="1"/>
  <c r="S534" i="1"/>
  <c r="W598" i="1" a="1"/>
  <c r="W598" i="1" s="1"/>
  <c r="S598" i="1"/>
  <c r="W678" i="1" a="1"/>
  <c r="W678" i="1" s="1"/>
  <c r="S678" i="1"/>
  <c r="W742" i="1" a="1"/>
  <c r="W742" i="1" s="1"/>
  <c r="S742" i="1"/>
  <c r="W806" i="1" a="1"/>
  <c r="W806" i="1" s="1"/>
  <c r="S806" i="1"/>
  <c r="W1773" i="1" a="1"/>
  <c r="W1773" i="1" s="1"/>
  <c r="S1773" i="1"/>
  <c r="W1901" i="1" a="1"/>
  <c r="W1901" i="1" s="1"/>
  <c r="S1901" i="1"/>
  <c r="W1973" i="1" a="1"/>
  <c r="W1973" i="1" s="1"/>
  <c r="S1973" i="1"/>
  <c r="W1863" i="1" a="1"/>
  <c r="W1863" i="1" s="1"/>
  <c r="S1863" i="1"/>
  <c r="W870" i="1" a="1"/>
  <c r="W870" i="1" s="1"/>
  <c r="S870" i="1"/>
  <c r="W934" i="1" a="1"/>
  <c r="W934" i="1" s="1"/>
  <c r="S934" i="1"/>
  <c r="W998" i="1" a="1"/>
  <c r="W998" i="1" s="1"/>
  <c r="S998" i="1"/>
  <c r="W1062" i="1" a="1"/>
  <c r="W1062" i="1" s="1"/>
  <c r="S1062" i="1"/>
  <c r="W1126" i="1" a="1"/>
  <c r="W1126" i="1" s="1"/>
  <c r="S1126" i="1"/>
  <c r="W1190" i="1" a="1"/>
  <c r="W1190" i="1" s="1"/>
  <c r="S1190" i="1"/>
  <c r="W1254" i="1" a="1"/>
  <c r="W1254" i="1" s="1"/>
  <c r="S1254" i="1"/>
  <c r="W1326" i="1" a="1"/>
  <c r="W1326" i="1" s="1"/>
  <c r="S1326" i="1"/>
  <c r="W1390" i="1" a="1"/>
  <c r="W1390" i="1" s="1"/>
  <c r="S1390" i="1"/>
  <c r="W1462" i="1" a="1"/>
  <c r="W1462" i="1" s="1"/>
  <c r="S1462" i="1"/>
  <c r="W1526" i="1" a="1"/>
  <c r="W1526" i="1" s="1"/>
  <c r="S1526" i="1"/>
  <c r="W1590" i="1" a="1"/>
  <c r="W1590" i="1" s="1"/>
  <c r="S1590" i="1"/>
  <c r="W1654" i="1" a="1"/>
  <c r="W1654" i="1" s="1"/>
  <c r="S1654" i="1"/>
  <c r="W1718" i="1" a="1"/>
  <c r="W1718" i="1" s="1"/>
  <c r="S1718" i="1"/>
  <c r="W1782" i="1" a="1"/>
  <c r="W1782" i="1" s="1"/>
  <c r="S1782" i="1"/>
  <c r="W1846" i="1" a="1"/>
  <c r="W1846" i="1" s="1"/>
  <c r="S1846" i="1"/>
  <c r="W1910" i="1" a="1"/>
  <c r="W1910" i="1" s="1"/>
  <c r="S1910" i="1"/>
  <c r="W1974" i="1" a="1"/>
  <c r="W1974" i="1" s="1"/>
  <c r="S1974" i="1"/>
  <c r="W16" i="1" a="1"/>
  <c r="W16" i="1" s="1"/>
  <c r="S16" i="1"/>
  <c r="W1961" i="1" a="1"/>
  <c r="W1961" i="1" s="1"/>
  <c r="S1961" i="1"/>
  <c r="W1951" i="1" a="1"/>
  <c r="W1951" i="1" s="1"/>
  <c r="S1951" i="1"/>
  <c r="W738" i="1" a="1"/>
  <c r="W738" i="1" s="1"/>
  <c r="S738" i="1"/>
  <c r="W842" i="1" a="1"/>
  <c r="W842" i="1" s="1"/>
  <c r="S842" i="1"/>
  <c r="W946" i="1" a="1"/>
  <c r="W946" i="1" s="1"/>
  <c r="S946" i="1"/>
  <c r="W1042" i="1" a="1"/>
  <c r="W1042" i="1" s="1"/>
  <c r="S1042" i="1"/>
  <c r="W1146" i="1" a="1"/>
  <c r="W1146" i="1" s="1"/>
  <c r="S1146" i="1"/>
  <c r="W1266" i="1" a="1"/>
  <c r="W1266" i="1" s="1"/>
  <c r="S1266" i="1"/>
  <c r="W1378" i="1" a="1"/>
  <c r="W1378" i="1" s="1"/>
  <c r="S1378" i="1"/>
  <c r="W1482" i="1" a="1"/>
  <c r="W1482" i="1" s="1"/>
  <c r="S1482" i="1"/>
  <c r="W1586" i="1" a="1"/>
  <c r="W1586" i="1" s="1"/>
  <c r="S1586" i="1"/>
  <c r="W1690" i="1" a="1"/>
  <c r="W1690" i="1" s="1"/>
  <c r="S1690" i="1"/>
  <c r="W1794" i="1" a="1"/>
  <c r="W1794" i="1" s="1"/>
  <c r="S1794" i="1"/>
  <c r="W1882" i="1" a="1"/>
  <c r="W1882" i="1" s="1"/>
  <c r="S1882" i="1"/>
  <c r="W891" i="1" a="1"/>
  <c r="W891" i="1" s="1"/>
  <c r="S891" i="1"/>
  <c r="W955" i="1" a="1"/>
  <c r="W955" i="1" s="1"/>
  <c r="S955" i="1"/>
  <c r="W1027" i="1" a="1"/>
  <c r="W1027" i="1" s="1"/>
  <c r="S1027" i="1"/>
  <c r="W1091" i="1" a="1"/>
  <c r="W1091" i="1" s="1"/>
  <c r="S1091" i="1"/>
  <c r="W1155" i="1" a="1"/>
  <c r="W1155" i="1" s="1"/>
  <c r="S1155" i="1"/>
  <c r="W1219" i="1" a="1"/>
  <c r="W1219" i="1" s="1"/>
  <c r="S1219" i="1"/>
  <c r="W1283" i="1" a="1"/>
  <c r="W1283" i="1" s="1"/>
  <c r="S1283" i="1"/>
  <c r="W1347" i="1" a="1"/>
  <c r="W1347" i="1" s="1"/>
  <c r="S1347" i="1"/>
  <c r="W1411" i="1" a="1"/>
  <c r="W1411" i="1" s="1"/>
  <c r="S1411" i="1"/>
  <c r="W1475" i="1" a="1"/>
  <c r="W1475" i="1" s="1"/>
  <c r="S1475" i="1"/>
  <c r="W1539" i="1" a="1"/>
  <c r="W1539" i="1" s="1"/>
  <c r="S1539" i="1"/>
  <c r="W1603" i="1" a="1"/>
  <c r="W1603" i="1" s="1"/>
  <c r="S1603" i="1"/>
  <c r="W1667" i="1" a="1"/>
  <c r="W1667" i="1" s="1"/>
  <c r="S1667" i="1"/>
  <c r="W1731" i="1" a="1"/>
  <c r="W1731" i="1" s="1"/>
  <c r="S1731" i="1"/>
  <c r="W1795" i="1" a="1"/>
  <c r="W1795" i="1" s="1"/>
  <c r="S1795" i="1"/>
  <c r="W1859" i="1" a="1"/>
  <c r="W1859" i="1" s="1"/>
  <c r="S1859" i="1"/>
  <c r="W1923" i="1" a="1"/>
  <c r="W1923" i="1" s="1"/>
  <c r="S1923" i="1"/>
  <c r="W1987" i="1" a="1"/>
  <c r="W1987" i="1" s="1"/>
  <c r="S1987" i="1"/>
  <c r="W1343" i="1" a="1"/>
  <c r="W1343" i="1" s="1"/>
  <c r="S1343" i="1"/>
  <c r="W1719" i="1" a="1"/>
  <c r="W1719" i="1" s="1"/>
  <c r="S1719" i="1"/>
  <c r="W1873" i="1" a="1"/>
  <c r="W1873" i="1" s="1"/>
  <c r="S1873" i="1"/>
  <c r="W1684" i="1" a="1"/>
  <c r="W1684" i="1" s="1"/>
  <c r="S1684" i="1"/>
  <c r="W1812" i="1" a="1"/>
  <c r="W1812" i="1" s="1"/>
  <c r="S1812" i="1"/>
  <c r="W1948" i="1" a="1"/>
  <c r="W1948" i="1" s="1"/>
  <c r="S1948" i="1"/>
  <c r="W908" i="1" a="1"/>
  <c r="W908" i="1" s="1"/>
  <c r="S908" i="1"/>
  <c r="W972" i="1" a="1"/>
  <c r="W972" i="1" s="1"/>
  <c r="S972" i="1"/>
  <c r="W1036" i="1" a="1"/>
  <c r="W1036" i="1" s="1"/>
  <c r="S1036" i="1"/>
  <c r="W1100" i="1" a="1"/>
  <c r="W1100" i="1" s="1"/>
  <c r="S1100" i="1"/>
  <c r="W1164" i="1" a="1"/>
  <c r="W1164" i="1" s="1"/>
  <c r="S1164" i="1"/>
  <c r="W1228" i="1" a="1"/>
  <c r="W1228" i="1" s="1"/>
  <c r="S1228" i="1"/>
  <c r="W1292" i="1" a="1"/>
  <c r="W1292" i="1" s="1"/>
  <c r="S1292" i="1"/>
  <c r="W1356" i="1" a="1"/>
  <c r="W1356" i="1" s="1"/>
  <c r="S1356" i="1"/>
  <c r="W1420" i="1" a="1"/>
  <c r="W1420" i="1" s="1"/>
  <c r="S1420" i="1"/>
  <c r="W1484" i="1" a="1"/>
  <c r="W1484" i="1" s="1"/>
  <c r="S1484" i="1"/>
  <c r="W1556" i="1" a="1"/>
  <c r="W1556" i="1" s="1"/>
  <c r="S1556" i="1"/>
  <c r="W1620" i="1" a="1"/>
  <c r="W1620" i="1" s="1"/>
  <c r="S1620" i="1"/>
  <c r="W1708" i="1" a="1"/>
  <c r="W1708" i="1" s="1"/>
  <c r="S1708" i="1"/>
  <c r="W1836" i="1" a="1"/>
  <c r="W1836" i="1" s="1"/>
  <c r="S1836" i="1"/>
  <c r="W1956" i="1" a="1"/>
  <c r="W1956" i="1" s="1"/>
  <c r="S1956" i="1"/>
  <c r="W613" i="1" a="1"/>
  <c r="W613" i="1" s="1"/>
  <c r="S613" i="1"/>
  <c r="W1525" i="1" a="1"/>
  <c r="W1525" i="1" s="1"/>
  <c r="S1525" i="1"/>
  <c r="W525" i="1" a="1"/>
  <c r="W525" i="1" s="1"/>
  <c r="S525" i="1"/>
  <c r="W1061" i="1" a="1"/>
  <c r="W1061" i="1" s="1"/>
  <c r="S1061" i="1"/>
  <c r="W1437" i="1" a="1"/>
  <c r="W1437" i="1" s="1"/>
  <c r="S1437" i="1"/>
  <c r="W181" i="1" a="1"/>
  <c r="W181" i="1" s="1"/>
  <c r="S181" i="1"/>
  <c r="W741" i="1" a="1"/>
  <c r="W741" i="1" s="1"/>
  <c r="S741" i="1"/>
  <c r="W1181" i="1" a="1"/>
  <c r="W1181" i="1" s="1"/>
  <c r="S1181" i="1"/>
  <c r="W1845" i="1" a="1"/>
  <c r="W1845" i="1" s="1"/>
  <c r="S1845" i="1"/>
  <c r="W349" i="1" a="1"/>
  <c r="W349" i="1" s="1"/>
  <c r="S349" i="1"/>
  <c r="W933" i="1" a="1"/>
  <c r="W933" i="1" s="1"/>
  <c r="S933" i="1"/>
  <c r="W1333" i="1" a="1"/>
  <c r="W1333" i="1" s="1"/>
  <c r="S1333" i="1"/>
  <c r="W133" i="1" a="1"/>
  <c r="W133" i="1" s="1"/>
  <c r="S133" i="1"/>
  <c r="W645" i="1" a="1"/>
  <c r="W645" i="1" s="1"/>
  <c r="S645" i="1"/>
  <c r="W1125" i="1" a="1"/>
  <c r="W1125" i="1" s="1"/>
  <c r="S1125" i="1"/>
  <c r="W1765" i="1" a="1"/>
  <c r="W1765" i="1" s="1"/>
  <c r="S1765" i="1"/>
  <c r="W365" i="1" a="1"/>
  <c r="W365" i="1" s="1"/>
  <c r="S365" i="1"/>
  <c r="W893" i="1" a="1"/>
  <c r="W893" i="1" s="1"/>
  <c r="S893" i="1"/>
  <c r="W1277" i="1" a="1"/>
  <c r="W1277" i="1" s="1"/>
  <c r="S1277" i="1"/>
  <c r="W1749" i="1" a="1"/>
  <c r="W1749" i="1" s="1"/>
  <c r="S1749" i="1"/>
  <c r="W381" i="1" a="1"/>
  <c r="W381" i="1" s="1"/>
  <c r="S381" i="1"/>
  <c r="W837" i="1" a="1"/>
  <c r="W837" i="1" s="1"/>
  <c r="S837" i="1"/>
  <c r="W1357" i="1" a="1"/>
  <c r="W1357" i="1" s="1"/>
  <c r="S1357" i="1"/>
  <c r="W1887" i="1" a="1"/>
  <c r="W1887" i="1" s="1"/>
  <c r="S1887" i="1"/>
  <c r="W869" i="1" a="1"/>
  <c r="W869" i="1" s="1"/>
  <c r="S869" i="1"/>
  <c r="W5" i="1" a="1"/>
  <c r="W5" i="1" s="1"/>
  <c r="S5" i="1"/>
  <c r="W2000" i="1" a="1"/>
  <c r="W2000" i="1" s="1"/>
  <c r="S2000" i="1"/>
  <c r="W1157" i="1" a="1"/>
  <c r="W1157" i="1" s="1"/>
  <c r="S1157" i="1"/>
  <c r="W405" i="1" a="1"/>
  <c r="W405" i="1" s="1"/>
  <c r="S405" i="1"/>
  <c r="W1368" i="1" a="1"/>
  <c r="W1368" i="1" s="1"/>
  <c r="S1368" i="1"/>
  <c r="W1080" i="1" a="1"/>
  <c r="W1080" i="1" s="1"/>
  <c r="S1080" i="1"/>
  <c r="W1592" i="1" a="1"/>
  <c r="W1592" i="1" s="1"/>
  <c r="S1592" i="1"/>
  <c r="W1120" i="1" a="1"/>
  <c r="W1120" i="1" s="1"/>
  <c r="S1120" i="1"/>
  <c r="W1680" i="1" a="1"/>
  <c r="W1680" i="1" s="1"/>
  <c r="S1680" i="1"/>
  <c r="W1048" i="1" a="1"/>
  <c r="W1048" i="1" s="1"/>
  <c r="S1048" i="1"/>
  <c r="W1496" i="1" a="1"/>
  <c r="W1496" i="1" s="1"/>
  <c r="S1496" i="1"/>
  <c r="W1184" i="1" a="1"/>
  <c r="W1184" i="1" s="1"/>
  <c r="S1184" i="1"/>
  <c r="W1752" i="1" a="1"/>
  <c r="W1752" i="1" s="1"/>
  <c r="S1752" i="1"/>
  <c r="W1400" i="1" a="1"/>
  <c r="W1400" i="1" s="1"/>
  <c r="S1400" i="1"/>
  <c r="W1919" i="1" a="1"/>
  <c r="W1919" i="1" s="1"/>
  <c r="S1919" i="1"/>
  <c r="W1119" i="1" a="1"/>
  <c r="W1119" i="1" s="1"/>
  <c r="S1119" i="1"/>
  <c r="W1439" i="1" a="1"/>
  <c r="W1439" i="1" s="1"/>
  <c r="S1439" i="1"/>
  <c r="W1847" i="1" a="1"/>
  <c r="W1847" i="1" s="1"/>
  <c r="S1847" i="1"/>
  <c r="W1687" i="1" a="1"/>
  <c r="W1687" i="1" s="1"/>
  <c r="S1687" i="1"/>
  <c r="W1151" i="1" a="1"/>
  <c r="W1151" i="1" s="1"/>
  <c r="S1151" i="1"/>
  <c r="W31" i="1" a="1"/>
  <c r="W31" i="1" s="1"/>
  <c r="S31" i="1"/>
  <c r="W159" i="1" a="1"/>
  <c r="W159" i="1" s="1"/>
  <c r="S159" i="1"/>
  <c r="W287" i="1" a="1"/>
  <c r="W287" i="1" s="1"/>
  <c r="S287" i="1"/>
  <c r="W415" i="1" a="1"/>
  <c r="W415" i="1" s="1"/>
  <c r="S415" i="1"/>
  <c r="W687" i="1" a="1"/>
  <c r="W687" i="1" s="1"/>
  <c r="S687" i="1"/>
  <c r="W1127" i="1" a="1"/>
  <c r="W1127" i="1" s="1"/>
  <c r="S1127" i="1"/>
  <c r="W1663" i="1" a="1"/>
  <c r="W1663" i="1" s="1"/>
  <c r="S1663" i="1"/>
  <c r="W695" i="1" a="1"/>
  <c r="W695" i="1" s="1"/>
  <c r="S695" i="1"/>
  <c r="W1279" i="1" a="1"/>
  <c r="W1279" i="1" s="1"/>
  <c r="S1279" i="1"/>
  <c r="W1705" i="1" a="1"/>
  <c r="W1705" i="1" s="1"/>
  <c r="S1705" i="1"/>
  <c r="W71" i="1" a="1"/>
  <c r="W71" i="1" s="1"/>
  <c r="S71" i="1"/>
  <c r="W199" i="1" a="1"/>
  <c r="W199" i="1" s="1"/>
  <c r="S199" i="1"/>
  <c r="W327" i="1" a="1"/>
  <c r="W327" i="1" s="1"/>
  <c r="S327" i="1"/>
  <c r="W455" i="1" a="1"/>
  <c r="W455" i="1" s="1"/>
  <c r="S455" i="1"/>
  <c r="W903" i="1" a="1"/>
  <c r="W903" i="1" s="1"/>
  <c r="S903" i="1"/>
  <c r="W1793" i="1" a="1"/>
  <c r="W1793" i="1" s="1"/>
  <c r="S1793" i="1"/>
  <c r="W1857" i="1" a="1"/>
  <c r="W1857" i="1" s="1"/>
  <c r="S1857" i="1"/>
  <c r="W1745" i="1" a="1"/>
  <c r="W1745" i="1" s="1"/>
  <c r="S1745" i="1"/>
  <c r="W1189" i="1" a="1"/>
  <c r="W1189" i="1" s="1"/>
  <c r="S1189" i="1"/>
  <c r="W584" i="1" a="1"/>
  <c r="W584" i="1" s="1"/>
  <c r="S584" i="1"/>
  <c r="W832" i="1" a="1"/>
  <c r="W832" i="1" s="1"/>
  <c r="S832" i="1"/>
  <c r="W504" i="1" a="1"/>
  <c r="W504" i="1" s="1"/>
  <c r="S504" i="1"/>
  <c r="W1056" i="1" a="1"/>
  <c r="W1056" i="1" s="1"/>
  <c r="S1056" i="1"/>
  <c r="W560" i="1" a="1"/>
  <c r="W560" i="1" s="1"/>
  <c r="S560" i="1"/>
  <c r="W720" i="1" a="1"/>
  <c r="W720" i="1" s="1"/>
  <c r="S720" i="1"/>
  <c r="W424" i="1" a="1"/>
  <c r="W424" i="1" s="1"/>
  <c r="S424" i="1"/>
  <c r="W1464" i="1" a="1"/>
  <c r="W1464" i="1" s="1"/>
  <c r="S1464" i="1"/>
  <c r="W728" i="1" a="1"/>
  <c r="W728" i="1" s="1"/>
  <c r="S728" i="1"/>
  <c r="W1528" i="1" a="1"/>
  <c r="W1528" i="1" s="1"/>
  <c r="S1528" i="1"/>
  <c r="W1040" i="1" a="1"/>
  <c r="W1040" i="1" s="1"/>
  <c r="S1040" i="1"/>
  <c r="W848" i="1" a="1"/>
  <c r="W848" i="1" s="1"/>
  <c r="S848" i="1"/>
  <c r="W1695" i="1" a="1"/>
  <c r="W1695" i="1" s="1"/>
  <c r="S1695" i="1"/>
  <c r="W1498" i="1" a="1"/>
  <c r="W1498" i="1" s="1"/>
  <c r="S1498" i="1"/>
  <c r="W114" i="1" a="1"/>
  <c r="W114" i="1" s="1"/>
  <c r="S114" i="1"/>
  <c r="W538" i="1" a="1"/>
  <c r="W538" i="1" s="1"/>
  <c r="S538" i="1"/>
  <c r="W1722" i="1" a="1"/>
  <c r="W1722" i="1" s="1"/>
  <c r="S1722" i="1"/>
  <c r="W458" i="1" a="1"/>
  <c r="W458" i="1" s="1"/>
  <c r="S458" i="1"/>
  <c r="W1264" i="1" a="1"/>
  <c r="W1264" i="1" s="1"/>
  <c r="S1264" i="1"/>
  <c r="W610" i="1" a="1"/>
  <c r="W610" i="1" s="1"/>
  <c r="S610" i="1"/>
  <c r="W1578" i="1" a="1"/>
  <c r="W1578" i="1" s="1"/>
  <c r="S1578" i="1"/>
  <c r="W746" i="1" a="1"/>
  <c r="W746" i="1" s="1"/>
  <c r="S746" i="1"/>
  <c r="W170" i="1" a="1"/>
  <c r="W170" i="1" s="1"/>
  <c r="S170" i="1"/>
  <c r="W658" i="1" a="1"/>
  <c r="W658" i="1" s="1"/>
  <c r="S658" i="1"/>
  <c r="W130" i="1" a="1"/>
  <c r="W130" i="1" s="1"/>
  <c r="S130" i="1"/>
  <c r="W618" i="1" a="1"/>
  <c r="W618" i="1" s="1"/>
  <c r="S618" i="1"/>
  <c r="W858" i="1" a="1"/>
  <c r="W858" i="1" s="1"/>
  <c r="S858" i="1"/>
  <c r="W1713" i="1" a="1"/>
  <c r="W1713" i="1" s="1"/>
  <c r="S1713" i="1"/>
  <c r="W369" i="1" a="1"/>
  <c r="W369" i="1" s="1"/>
  <c r="S369" i="1"/>
  <c r="W825" i="1" a="1"/>
  <c r="W825" i="1" s="1"/>
  <c r="S825" i="1"/>
  <c r="W1409" i="1" a="1"/>
  <c r="W1409" i="1" s="1"/>
  <c r="S1409" i="1"/>
  <c r="W377" i="1" a="1"/>
  <c r="W377" i="1" s="1"/>
  <c r="S377" i="1"/>
  <c r="W761" i="1" a="1"/>
  <c r="W761" i="1" s="1"/>
  <c r="S761" i="1"/>
  <c r="W1417" i="1" a="1"/>
  <c r="W1417" i="1" s="1"/>
  <c r="S1417" i="1"/>
  <c r="W1193" i="1" a="1"/>
  <c r="W1193" i="1" s="1"/>
  <c r="S1193" i="1"/>
  <c r="W1009" i="1" a="1"/>
  <c r="W1009" i="1" s="1"/>
  <c r="S1009" i="1"/>
  <c r="W105" i="1" a="1"/>
  <c r="W105" i="1" s="1"/>
  <c r="S105" i="1"/>
  <c r="W649" i="1" a="1"/>
  <c r="W649" i="1" s="1"/>
  <c r="S649" i="1"/>
  <c r="W1537" i="1" a="1"/>
  <c r="W1537" i="1" s="1"/>
  <c r="S1537" i="1"/>
  <c r="W1313" i="1" a="1"/>
  <c r="W1313" i="1" s="1"/>
  <c r="S1313" i="1"/>
  <c r="W1609" i="1" a="1"/>
  <c r="W1609" i="1" s="1"/>
  <c r="S1609" i="1"/>
  <c r="W393" i="1" a="1"/>
  <c r="W393" i="1" s="1"/>
  <c r="S393" i="1"/>
  <c r="W897" i="1" a="1"/>
  <c r="W897" i="1" s="1"/>
  <c r="S897" i="1"/>
  <c r="W1441" i="1" a="1"/>
  <c r="W1441" i="1" s="1"/>
  <c r="S1441" i="1"/>
  <c r="W281" i="1" a="1"/>
  <c r="W281" i="1" s="1"/>
  <c r="S281" i="1"/>
  <c r="W777" i="1" a="1"/>
  <c r="W777" i="1" s="1"/>
  <c r="S777" i="1"/>
  <c r="W1225" i="1" a="1"/>
  <c r="W1225" i="1" s="1"/>
  <c r="S1225" i="1"/>
  <c r="W1666" i="1" a="1"/>
  <c r="W1666" i="1" s="1"/>
  <c r="S1666" i="1"/>
  <c r="W218" i="1" a="1"/>
  <c r="W218" i="1" s="1"/>
  <c r="S218" i="1"/>
  <c r="W770" i="1" a="1"/>
  <c r="W770" i="1" s="1"/>
  <c r="S770" i="1"/>
  <c r="W282" i="1" a="1"/>
  <c r="W282" i="1" s="1"/>
  <c r="S282" i="1"/>
  <c r="W83" i="1" a="1"/>
  <c r="W83" i="1" s="1"/>
  <c r="S83" i="1"/>
  <c r="W206" i="1" a="1"/>
  <c r="W206" i="1" s="1"/>
  <c r="S206" i="1"/>
  <c r="W1657" i="1" a="1"/>
  <c r="W1657" i="1" s="1"/>
  <c r="S1657" i="1"/>
  <c r="W1962" i="1" a="1"/>
  <c r="W1962" i="1" s="1"/>
  <c r="S1962" i="1"/>
  <c r="V40" i="1"/>
  <c r="W657" i="1" a="1"/>
  <c r="W657" i="1" s="1"/>
  <c r="S657" i="1"/>
  <c r="V1209" i="1"/>
  <c r="V56" i="1"/>
  <c r="W1017" i="1" a="1"/>
  <c r="W1017" i="1" s="1"/>
  <c r="S1017" i="1"/>
  <c r="V520" i="1"/>
  <c r="V775" i="1"/>
  <c r="V1000" i="1"/>
  <c r="V1304" i="1"/>
  <c r="S24" i="1"/>
  <c r="T24" i="1" s="1"/>
  <c r="V176" i="1"/>
  <c r="V647" i="1"/>
  <c r="V240" i="1"/>
  <c r="V719" i="1"/>
  <c r="V1063" i="1"/>
  <c r="V1095" i="1"/>
  <c r="W99" i="1" a="1"/>
  <c r="W99" i="1" s="1"/>
  <c r="S99" i="1"/>
  <c r="W443" i="1" a="1"/>
  <c r="W443" i="1" s="1"/>
  <c r="S443" i="1"/>
  <c r="W779" i="1" a="1"/>
  <c r="W779" i="1" s="1"/>
  <c r="S779" i="1"/>
  <c r="W91" i="1" a="1"/>
  <c r="W91" i="1" s="1"/>
  <c r="S91" i="1"/>
  <c r="W163" i="1" a="1"/>
  <c r="W163" i="1" s="1"/>
  <c r="S163" i="1"/>
  <c r="W227" i="1" a="1"/>
  <c r="W227" i="1" s="1"/>
  <c r="S227" i="1"/>
  <c r="W299" i="1" a="1"/>
  <c r="W299" i="1" s="1"/>
  <c r="S299" i="1"/>
  <c r="W363" i="1" a="1"/>
  <c r="W363" i="1" s="1"/>
  <c r="S363" i="1"/>
  <c r="W435" i="1" a="1"/>
  <c r="W435" i="1" s="1"/>
  <c r="S435" i="1"/>
  <c r="W499" i="1" a="1"/>
  <c r="W499" i="1" s="1"/>
  <c r="S499" i="1"/>
  <c r="W563" i="1" a="1"/>
  <c r="W563" i="1" s="1"/>
  <c r="S563" i="1"/>
  <c r="W627" i="1" a="1"/>
  <c r="W627" i="1" s="1"/>
  <c r="S627" i="1"/>
  <c r="W691" i="1" a="1"/>
  <c r="W691" i="1" s="1"/>
  <c r="S691" i="1"/>
  <c r="W763" i="1" a="1"/>
  <c r="W763" i="1" s="1"/>
  <c r="S763" i="1"/>
  <c r="W835" i="1" a="1"/>
  <c r="W835" i="1" s="1"/>
  <c r="S835" i="1"/>
  <c r="W36" i="1" a="1"/>
  <c r="W36" i="1" s="1"/>
  <c r="S36" i="1"/>
  <c r="W100" i="1" a="1"/>
  <c r="W100" i="1" s="1"/>
  <c r="S100" i="1"/>
  <c r="W164" i="1" a="1"/>
  <c r="W164" i="1" s="1"/>
  <c r="S164" i="1"/>
  <c r="W228" i="1" a="1"/>
  <c r="W228" i="1" s="1"/>
  <c r="S228" i="1"/>
  <c r="W292" i="1" a="1"/>
  <c r="W292" i="1" s="1"/>
  <c r="S292" i="1"/>
  <c r="W356" i="1" a="1"/>
  <c r="W356" i="1" s="1"/>
  <c r="S356" i="1"/>
  <c r="W420" i="1" a="1"/>
  <c r="W420" i="1" s="1"/>
  <c r="S420" i="1"/>
  <c r="W484" i="1" a="1"/>
  <c r="W484" i="1" s="1"/>
  <c r="S484" i="1"/>
  <c r="W548" i="1" a="1"/>
  <c r="W548" i="1" s="1"/>
  <c r="S548" i="1"/>
  <c r="W612" i="1" a="1"/>
  <c r="W612" i="1" s="1"/>
  <c r="S612" i="1"/>
  <c r="W676" i="1" a="1"/>
  <c r="W676" i="1" s="1"/>
  <c r="S676" i="1"/>
  <c r="W740" i="1" a="1"/>
  <c r="W740" i="1" s="1"/>
  <c r="S740" i="1"/>
  <c r="W804" i="1" a="1"/>
  <c r="W804" i="1" s="1"/>
  <c r="S804" i="1"/>
  <c r="W868" i="1" a="1"/>
  <c r="W868" i="1" s="1"/>
  <c r="S868" i="1"/>
  <c r="W78" i="1" a="1"/>
  <c r="W78" i="1" s="1"/>
  <c r="S78" i="1"/>
  <c r="W142" i="1" a="1"/>
  <c r="W142" i="1" s="1"/>
  <c r="S142" i="1"/>
  <c r="W214" i="1" a="1"/>
  <c r="W214" i="1" s="1"/>
  <c r="S214" i="1"/>
  <c r="W278" i="1" a="1"/>
  <c r="W278" i="1" s="1"/>
  <c r="S278" i="1"/>
  <c r="W342" i="1" a="1"/>
  <c r="W342" i="1" s="1"/>
  <c r="S342" i="1"/>
  <c r="W406" i="1" a="1"/>
  <c r="W406" i="1" s="1"/>
  <c r="S406" i="1"/>
  <c r="W478" i="1" a="1"/>
  <c r="W478" i="1" s="1"/>
  <c r="S478" i="1"/>
  <c r="W542" i="1" a="1"/>
  <c r="W542" i="1" s="1"/>
  <c r="S542" i="1"/>
  <c r="W606" i="1" a="1"/>
  <c r="W606" i="1" s="1"/>
  <c r="S606" i="1"/>
  <c r="W686" i="1" a="1"/>
  <c r="W686" i="1" s="1"/>
  <c r="S686" i="1"/>
  <c r="W750" i="1" a="1"/>
  <c r="W750" i="1" s="1"/>
  <c r="S750" i="1"/>
  <c r="W814" i="1" a="1"/>
  <c r="W814" i="1" s="1"/>
  <c r="S814" i="1"/>
  <c r="W1789" i="1" a="1"/>
  <c r="W1789" i="1" s="1"/>
  <c r="S1789" i="1"/>
  <c r="W1917" i="1" a="1"/>
  <c r="W1917" i="1" s="1"/>
  <c r="S1917" i="1"/>
  <c r="W1981" i="1" a="1"/>
  <c r="W1981" i="1" s="1"/>
  <c r="S1981" i="1"/>
  <c r="W1879" i="1" a="1"/>
  <c r="W1879" i="1" s="1"/>
  <c r="S1879" i="1"/>
  <c r="W878" i="1" a="1"/>
  <c r="W878" i="1" s="1"/>
  <c r="S878" i="1"/>
  <c r="W942" i="1" a="1"/>
  <c r="W942" i="1" s="1"/>
  <c r="S942" i="1"/>
  <c r="W1006" i="1" a="1"/>
  <c r="W1006" i="1" s="1"/>
  <c r="S1006" i="1"/>
  <c r="W1070" i="1" a="1"/>
  <c r="W1070" i="1" s="1"/>
  <c r="S1070" i="1"/>
  <c r="W1134" i="1" a="1"/>
  <c r="W1134" i="1" s="1"/>
  <c r="S1134" i="1"/>
  <c r="W1198" i="1" a="1"/>
  <c r="W1198" i="1" s="1"/>
  <c r="S1198" i="1"/>
  <c r="W1262" i="1" a="1"/>
  <c r="W1262" i="1" s="1"/>
  <c r="S1262" i="1"/>
  <c r="W1334" i="1" a="1"/>
  <c r="W1334" i="1" s="1"/>
  <c r="S1334" i="1"/>
  <c r="W1406" i="1" a="1"/>
  <c r="W1406" i="1" s="1"/>
  <c r="S1406" i="1"/>
  <c r="W1470" i="1" a="1"/>
  <c r="W1470" i="1" s="1"/>
  <c r="S1470" i="1"/>
  <c r="W1534" i="1" a="1"/>
  <c r="W1534" i="1" s="1"/>
  <c r="S1534" i="1"/>
  <c r="W1598" i="1" a="1"/>
  <c r="W1598" i="1" s="1"/>
  <c r="S1598" i="1"/>
  <c r="W1662" i="1" a="1"/>
  <c r="W1662" i="1" s="1"/>
  <c r="S1662" i="1"/>
  <c r="W1726" i="1" a="1"/>
  <c r="W1726" i="1" s="1"/>
  <c r="S1726" i="1"/>
  <c r="W1790" i="1" a="1"/>
  <c r="W1790" i="1" s="1"/>
  <c r="S1790" i="1"/>
  <c r="W1854" i="1" a="1"/>
  <c r="W1854" i="1" s="1"/>
  <c r="S1854" i="1"/>
  <c r="W1918" i="1" a="1"/>
  <c r="W1918" i="1" s="1"/>
  <c r="S1918" i="1"/>
  <c r="W1982" i="1" a="1"/>
  <c r="W1982" i="1" s="1"/>
  <c r="S1982" i="1"/>
  <c r="W9" i="1" a="1"/>
  <c r="W9" i="1" s="1"/>
  <c r="S9" i="1"/>
  <c r="W1977" i="1" a="1"/>
  <c r="W1977" i="1" s="1"/>
  <c r="S1977" i="1"/>
  <c r="W1975" i="1" a="1"/>
  <c r="W1975" i="1" s="1"/>
  <c r="S1975" i="1"/>
  <c r="W754" i="1" a="1"/>
  <c r="W754" i="1" s="1"/>
  <c r="S754" i="1"/>
  <c r="W850" i="1" a="1"/>
  <c r="W850" i="1" s="1"/>
  <c r="S850" i="1"/>
  <c r="W954" i="1" a="1"/>
  <c r="W954" i="1" s="1"/>
  <c r="S954" i="1"/>
  <c r="W1058" i="1" a="1"/>
  <c r="W1058" i="1" s="1"/>
  <c r="S1058" i="1"/>
  <c r="W1162" i="1" a="1"/>
  <c r="W1162" i="1" s="1"/>
  <c r="S1162" i="1"/>
  <c r="W1274" i="1" a="1"/>
  <c r="W1274" i="1" s="1"/>
  <c r="S1274" i="1"/>
  <c r="W1394" i="1" a="1"/>
  <c r="W1394" i="1" s="1"/>
  <c r="S1394" i="1"/>
  <c r="W1490" i="1" a="1"/>
  <c r="W1490" i="1" s="1"/>
  <c r="S1490" i="1"/>
  <c r="W1594" i="1" a="1"/>
  <c r="W1594" i="1" s="1"/>
  <c r="S1594" i="1"/>
  <c r="W1698" i="1" a="1"/>
  <c r="W1698" i="1" s="1"/>
  <c r="S1698" i="1"/>
  <c r="W1802" i="1" a="1"/>
  <c r="W1802" i="1" s="1"/>
  <c r="S1802" i="1"/>
  <c r="W1898" i="1" a="1"/>
  <c r="W1898" i="1" s="1"/>
  <c r="S1898" i="1"/>
  <c r="W899" i="1" a="1"/>
  <c r="W899" i="1" s="1"/>
  <c r="S899" i="1"/>
  <c r="W963" i="1" a="1"/>
  <c r="W963" i="1" s="1"/>
  <c r="S963" i="1"/>
  <c r="W1035" i="1" a="1"/>
  <c r="W1035" i="1" s="1"/>
  <c r="S1035" i="1"/>
  <c r="W1099" i="1" a="1"/>
  <c r="W1099" i="1" s="1"/>
  <c r="S1099" i="1"/>
  <c r="W1163" i="1" a="1"/>
  <c r="W1163" i="1" s="1"/>
  <c r="S1163" i="1"/>
  <c r="W1227" i="1" a="1"/>
  <c r="W1227" i="1" s="1"/>
  <c r="S1227" i="1"/>
  <c r="W1291" i="1" a="1"/>
  <c r="W1291" i="1" s="1"/>
  <c r="S1291" i="1"/>
  <c r="W1355" i="1" a="1"/>
  <c r="W1355" i="1" s="1"/>
  <c r="S1355" i="1"/>
  <c r="W1419" i="1" a="1"/>
  <c r="W1419" i="1" s="1"/>
  <c r="S1419" i="1"/>
  <c r="W1483" i="1" a="1"/>
  <c r="W1483" i="1" s="1"/>
  <c r="S1483" i="1"/>
  <c r="W1547" i="1" a="1"/>
  <c r="W1547" i="1" s="1"/>
  <c r="S1547" i="1"/>
  <c r="W1611" i="1" a="1"/>
  <c r="W1611" i="1" s="1"/>
  <c r="S1611" i="1"/>
  <c r="W1675" i="1" a="1"/>
  <c r="W1675" i="1" s="1"/>
  <c r="S1675" i="1"/>
  <c r="W1739" i="1" a="1"/>
  <c r="W1739" i="1" s="1"/>
  <c r="S1739" i="1"/>
  <c r="W1803" i="1" a="1"/>
  <c r="W1803" i="1" s="1"/>
  <c r="S1803" i="1"/>
  <c r="W1867" i="1" a="1"/>
  <c r="W1867" i="1" s="1"/>
  <c r="S1867" i="1"/>
  <c r="W1931" i="1" a="1"/>
  <c r="W1931" i="1" s="1"/>
  <c r="S1931" i="1"/>
  <c r="W1995" i="1" a="1"/>
  <c r="W1995" i="1" s="1"/>
  <c r="S1995" i="1"/>
  <c r="W1415" i="1" a="1"/>
  <c r="W1415" i="1" s="1"/>
  <c r="S1415" i="1"/>
  <c r="W1736" i="1" a="1"/>
  <c r="W1736" i="1" s="1"/>
  <c r="S1736" i="1"/>
  <c r="W1890" i="1" a="1"/>
  <c r="W1890" i="1" s="1"/>
  <c r="S1890" i="1"/>
  <c r="W1700" i="1" a="1"/>
  <c r="W1700" i="1" s="1"/>
  <c r="S1700" i="1"/>
  <c r="W1828" i="1" a="1"/>
  <c r="W1828" i="1" s="1"/>
  <c r="S1828" i="1"/>
  <c r="W1964" i="1" a="1"/>
  <c r="W1964" i="1" s="1"/>
  <c r="S1964" i="1"/>
  <c r="W916" i="1" a="1"/>
  <c r="W916" i="1" s="1"/>
  <c r="S916" i="1"/>
  <c r="W980" i="1" a="1"/>
  <c r="W980" i="1" s="1"/>
  <c r="S980" i="1"/>
  <c r="W1044" i="1" a="1"/>
  <c r="W1044" i="1" s="1"/>
  <c r="S1044" i="1"/>
  <c r="W1108" i="1" a="1"/>
  <c r="W1108" i="1" s="1"/>
  <c r="S1108" i="1"/>
  <c r="W1172" i="1" a="1"/>
  <c r="W1172" i="1" s="1"/>
  <c r="S1172" i="1"/>
  <c r="W1236" i="1" a="1"/>
  <c r="W1236" i="1" s="1"/>
  <c r="S1236" i="1"/>
  <c r="W1300" i="1" a="1"/>
  <c r="W1300" i="1" s="1"/>
  <c r="S1300" i="1"/>
  <c r="W1364" i="1" a="1"/>
  <c r="W1364" i="1" s="1"/>
  <c r="S1364" i="1"/>
  <c r="W1428" i="1" a="1"/>
  <c r="W1428" i="1" s="1"/>
  <c r="S1428" i="1"/>
  <c r="W1492" i="1" a="1"/>
  <c r="W1492" i="1" s="1"/>
  <c r="S1492" i="1"/>
  <c r="W1564" i="1" a="1"/>
  <c r="W1564" i="1" s="1"/>
  <c r="S1564" i="1"/>
  <c r="W1628" i="1" a="1"/>
  <c r="W1628" i="1" s="1"/>
  <c r="S1628" i="1"/>
  <c r="W1724" i="1" a="1"/>
  <c r="W1724" i="1" s="1"/>
  <c r="S1724" i="1"/>
  <c r="W1852" i="1" a="1"/>
  <c r="W1852" i="1" s="1"/>
  <c r="S1852" i="1"/>
  <c r="W1972" i="1" a="1"/>
  <c r="W1972" i="1" s="1"/>
  <c r="S1972" i="1"/>
  <c r="W693" i="1" a="1"/>
  <c r="W693" i="1" s="1"/>
  <c r="S693" i="1"/>
  <c r="W77" i="1" a="1"/>
  <c r="W77" i="1" s="1"/>
  <c r="S77" i="1"/>
  <c r="W589" i="1" a="1"/>
  <c r="W589" i="1" s="1"/>
  <c r="S589" i="1"/>
  <c r="W1133" i="1" a="1"/>
  <c r="W1133" i="1" s="1"/>
  <c r="S1133" i="1"/>
  <c r="W1589" i="1" a="1"/>
  <c r="W1589" i="1" s="1"/>
  <c r="S1589" i="1"/>
  <c r="W245" i="1" a="1"/>
  <c r="W245" i="1" s="1"/>
  <c r="S245" i="1"/>
  <c r="W813" i="1" a="1"/>
  <c r="W813" i="1" s="1"/>
  <c r="S813" i="1"/>
  <c r="W1285" i="1" a="1"/>
  <c r="W1285" i="1" s="1"/>
  <c r="S1285" i="1"/>
  <c r="W1869" i="1" a="1"/>
  <c r="W1869" i="1" s="1"/>
  <c r="S1869" i="1"/>
  <c r="W413" i="1" a="1"/>
  <c r="W413" i="1" s="1"/>
  <c r="S413" i="1"/>
  <c r="W1005" i="1" a="1"/>
  <c r="W1005" i="1" s="1"/>
  <c r="S1005" i="1"/>
  <c r="W1349" i="1" a="1"/>
  <c r="W1349" i="1" s="1"/>
  <c r="S1349" i="1"/>
  <c r="W197" i="1" a="1"/>
  <c r="W197" i="1" s="1"/>
  <c r="S197" i="1"/>
  <c r="W685" i="1" a="1"/>
  <c r="W685" i="1" s="1"/>
  <c r="S685" i="1"/>
  <c r="W1229" i="1" a="1"/>
  <c r="W1229" i="1" s="1"/>
  <c r="S1229" i="1"/>
  <c r="W1829" i="1" a="1"/>
  <c r="W1829" i="1" s="1"/>
  <c r="S1829" i="1"/>
  <c r="W429" i="1" a="1"/>
  <c r="W429" i="1" s="1"/>
  <c r="S429" i="1"/>
  <c r="W965" i="1" a="1"/>
  <c r="W965" i="1" s="1"/>
  <c r="S965" i="1"/>
  <c r="W1397" i="1" a="1"/>
  <c r="W1397" i="1" s="1"/>
  <c r="S1397" i="1"/>
  <c r="W1959" i="1" a="1"/>
  <c r="W1959" i="1" s="1"/>
  <c r="S1959" i="1"/>
  <c r="W445" i="1" a="1"/>
  <c r="W445" i="1" s="1"/>
  <c r="S445" i="1"/>
  <c r="W853" i="1" a="1"/>
  <c r="W853" i="1" s="1"/>
  <c r="S853" i="1"/>
  <c r="W1477" i="1" a="1"/>
  <c r="W1477" i="1" s="1"/>
  <c r="S1477" i="1"/>
  <c r="W1935" i="1" a="1"/>
  <c r="W1935" i="1" s="1"/>
  <c r="S1935" i="1"/>
  <c r="W941" i="1" a="1"/>
  <c r="W941" i="1" s="1"/>
  <c r="S941" i="1"/>
  <c r="W1888" i="1" a="1"/>
  <c r="W1888" i="1" s="1"/>
  <c r="S1888" i="1"/>
  <c r="W1904" i="1" a="1"/>
  <c r="W1904" i="1" s="1"/>
  <c r="S1904" i="1"/>
  <c r="W277" i="1" a="1"/>
  <c r="W277" i="1" s="1"/>
  <c r="S277" i="1"/>
  <c r="W909" i="1" a="1"/>
  <c r="W909" i="1" s="1"/>
  <c r="S909" i="1"/>
  <c r="W1448" i="1" a="1"/>
  <c r="W1448" i="1" s="1"/>
  <c r="S1448" i="1"/>
  <c r="W1136" i="1" a="1"/>
  <c r="W1136" i="1" s="1"/>
  <c r="S1136" i="1"/>
  <c r="W1632" i="1" a="1"/>
  <c r="W1632" i="1" s="1"/>
  <c r="S1632" i="1"/>
  <c r="W1216" i="1" a="1"/>
  <c r="W1216" i="1" s="1"/>
  <c r="S1216" i="1"/>
  <c r="W1704" i="1" a="1"/>
  <c r="W1704" i="1" s="1"/>
  <c r="S1704" i="1"/>
  <c r="W1104" i="1" a="1"/>
  <c r="W1104" i="1" s="1"/>
  <c r="S1104" i="1"/>
  <c r="W1560" i="1" a="1"/>
  <c r="W1560" i="1" s="1"/>
  <c r="S1560" i="1"/>
  <c r="W1200" i="1" a="1"/>
  <c r="W1200" i="1" s="1"/>
  <c r="S1200" i="1"/>
  <c r="W1776" i="1" a="1"/>
  <c r="W1776" i="1" s="1"/>
  <c r="S1776" i="1"/>
  <c r="W1480" i="1" a="1"/>
  <c r="W1480" i="1" s="1"/>
  <c r="S1480" i="1"/>
  <c r="W703" i="1" a="1"/>
  <c r="W703" i="1" s="1"/>
  <c r="S703" i="1"/>
  <c r="W1175" i="1" a="1"/>
  <c r="W1175" i="1" s="1"/>
  <c r="S1175" i="1"/>
  <c r="W1543" i="1" a="1"/>
  <c r="W1543" i="1" s="1"/>
  <c r="S1543" i="1"/>
  <c r="W1969" i="1" a="1"/>
  <c r="W1969" i="1" s="1"/>
  <c r="S1969" i="1"/>
  <c r="W1911" i="1" a="1"/>
  <c r="W1911" i="1" s="1"/>
  <c r="S1911" i="1"/>
  <c r="W1311" i="1" a="1"/>
  <c r="W1311" i="1" s="1"/>
  <c r="S1311" i="1"/>
  <c r="W47" i="1" a="1"/>
  <c r="W47" i="1" s="1"/>
  <c r="S47" i="1"/>
  <c r="W175" i="1" a="1"/>
  <c r="W175" i="1" s="1"/>
  <c r="S175" i="1"/>
  <c r="W303" i="1" a="1"/>
  <c r="W303" i="1" s="1"/>
  <c r="S303" i="1"/>
  <c r="W431" i="1" a="1"/>
  <c r="W431" i="1" s="1"/>
  <c r="S431" i="1"/>
  <c r="W727" i="1" a="1"/>
  <c r="W727" i="1" s="1"/>
  <c r="S727" i="1"/>
  <c r="W1423" i="1" a="1"/>
  <c r="W1423" i="1" s="1"/>
  <c r="S1423" i="1"/>
  <c r="W1743" i="1" a="1"/>
  <c r="W1743" i="1" s="1"/>
  <c r="S1743" i="1"/>
  <c r="W751" i="1" a="1"/>
  <c r="W751" i="1" s="1"/>
  <c r="S751" i="1"/>
  <c r="W1303" i="1" a="1"/>
  <c r="W1303" i="1" s="1"/>
  <c r="S1303" i="1"/>
  <c r="W1727" i="1" a="1"/>
  <c r="W1727" i="1" s="1"/>
  <c r="S1727" i="1"/>
  <c r="W87" i="1" a="1"/>
  <c r="W87" i="1" s="1"/>
  <c r="S87" i="1"/>
  <c r="W215" i="1" a="1"/>
  <c r="W215" i="1" s="1"/>
  <c r="S215" i="1"/>
  <c r="W343" i="1" a="1"/>
  <c r="W343" i="1" s="1"/>
  <c r="S343" i="1"/>
  <c r="W471" i="1" a="1"/>
  <c r="W471" i="1" s="1"/>
  <c r="S471" i="1"/>
  <c r="W1047" i="1" a="1"/>
  <c r="W1047" i="1" s="1"/>
  <c r="S1047" i="1"/>
  <c r="W1839" i="1" a="1"/>
  <c r="W1839" i="1" s="1"/>
  <c r="S1839" i="1"/>
  <c r="W1952" i="1" a="1"/>
  <c r="W1952" i="1" s="1"/>
  <c r="S1952" i="1"/>
  <c r="W1584" i="1" a="1"/>
  <c r="W1584" i="1" s="1"/>
  <c r="S1584" i="1"/>
  <c r="W1986" i="1" a="1"/>
  <c r="W1986" i="1" s="1"/>
  <c r="S1986" i="1"/>
  <c r="W616" i="1" a="1"/>
  <c r="W616" i="1" s="1"/>
  <c r="S616" i="1"/>
  <c r="W856" i="1" a="1"/>
  <c r="W856" i="1" s="1"/>
  <c r="S856" i="1"/>
  <c r="W696" i="1" a="1"/>
  <c r="W696" i="1" s="1"/>
  <c r="S696" i="1"/>
  <c r="W1424" i="1" a="1"/>
  <c r="W1424" i="1" s="1"/>
  <c r="S1424" i="1"/>
  <c r="W576" i="1" a="1"/>
  <c r="W576" i="1" s="1"/>
  <c r="S576" i="1"/>
  <c r="W816" i="1" a="1"/>
  <c r="W816" i="1" s="1"/>
  <c r="S816" i="1"/>
  <c r="W488" i="1" a="1"/>
  <c r="W488" i="1" s="1"/>
  <c r="S488" i="1"/>
  <c r="W1016" i="1" a="1"/>
  <c r="W1016" i="1" s="1"/>
  <c r="S1016" i="1"/>
  <c r="W752" i="1" a="1"/>
  <c r="W752" i="1" s="1"/>
  <c r="S752" i="1"/>
  <c r="W1720" i="1" a="1"/>
  <c r="W1720" i="1" s="1"/>
  <c r="S1720" i="1"/>
  <c r="W1328" i="1" a="1"/>
  <c r="W1328" i="1" s="1"/>
  <c r="S1328" i="1"/>
  <c r="W920" i="1" a="1"/>
  <c r="W920" i="1" s="1"/>
  <c r="S920" i="1"/>
  <c r="W1735" i="1" a="1"/>
  <c r="W1735" i="1" s="1"/>
  <c r="S1735" i="1"/>
  <c r="W1642" i="1" a="1"/>
  <c r="W1642" i="1" s="1"/>
  <c r="S1642" i="1"/>
  <c r="W178" i="1" a="1"/>
  <c r="W178" i="1" s="1"/>
  <c r="S178" i="1"/>
  <c r="W602" i="1" a="1"/>
  <c r="W602" i="1" s="1"/>
  <c r="S602" i="1"/>
  <c r="W34" i="1" a="1"/>
  <c r="W34" i="1" s="1"/>
  <c r="S34" i="1"/>
  <c r="W490" i="1" a="1"/>
  <c r="W490" i="1" s="1"/>
  <c r="S490" i="1"/>
  <c r="W1346" i="1" a="1"/>
  <c r="W1346" i="1" s="1"/>
  <c r="S1346" i="1"/>
  <c r="W986" i="1" a="1"/>
  <c r="W986" i="1" s="1"/>
  <c r="S986" i="1"/>
  <c r="W1818" i="1" a="1"/>
  <c r="W1818" i="1" s="1"/>
  <c r="S1818" i="1"/>
  <c r="W810" i="1" a="1"/>
  <c r="W810" i="1" s="1"/>
  <c r="S810" i="1"/>
  <c r="W234" i="1" a="1"/>
  <c r="W234" i="1" s="1"/>
  <c r="S234" i="1"/>
  <c r="W922" i="1" a="1"/>
  <c r="W922" i="1" s="1"/>
  <c r="S922" i="1"/>
  <c r="W194" i="1" a="1"/>
  <c r="W194" i="1" s="1"/>
  <c r="S194" i="1"/>
  <c r="W1194" i="1" a="1"/>
  <c r="W1194" i="1" s="1"/>
  <c r="S1194" i="1"/>
  <c r="W1026" i="1" a="1"/>
  <c r="W1026" i="1" s="1"/>
  <c r="S1026" i="1"/>
  <c r="W97" i="1" a="1"/>
  <c r="W97" i="1" s="1"/>
  <c r="S97" i="1"/>
  <c r="W409" i="1" a="1"/>
  <c r="W409" i="1" s="1"/>
  <c r="S409" i="1"/>
  <c r="W873" i="1" a="1"/>
  <c r="W873" i="1" s="1"/>
  <c r="S873" i="1"/>
  <c r="W1465" i="1" a="1"/>
  <c r="W1465" i="1" s="1"/>
  <c r="S1465" i="1"/>
  <c r="W417" i="1" a="1"/>
  <c r="W417" i="1" s="1"/>
  <c r="S417" i="1"/>
  <c r="W793" i="1" a="1"/>
  <c r="W793" i="1" s="1"/>
  <c r="S793" i="1"/>
  <c r="W1473" i="1" a="1"/>
  <c r="W1473" i="1" s="1"/>
  <c r="S1473" i="1"/>
  <c r="W1305" i="1" a="1"/>
  <c r="W1305" i="1" s="1"/>
  <c r="S1305" i="1"/>
  <c r="W1161" i="1" a="1"/>
  <c r="W1161" i="1" s="1"/>
  <c r="S1161" i="1"/>
  <c r="W137" i="1" a="1"/>
  <c r="W137" i="1" s="1"/>
  <c r="S137" i="1"/>
  <c r="W801" i="1" a="1"/>
  <c r="W801" i="1" s="1"/>
  <c r="S801" i="1"/>
  <c r="W161" i="1" a="1"/>
  <c r="W161" i="1" s="1"/>
  <c r="S161" i="1"/>
  <c r="W1433" i="1" a="1"/>
  <c r="W1433" i="1" s="1"/>
  <c r="S1433" i="1"/>
  <c r="W33" i="1" a="1"/>
  <c r="W33" i="1" s="1"/>
  <c r="S33" i="1"/>
  <c r="W441" i="1" a="1"/>
  <c r="W441" i="1" s="1"/>
  <c r="S441" i="1"/>
  <c r="W985" i="1" a="1"/>
  <c r="W985" i="1" s="1"/>
  <c r="S985" i="1"/>
  <c r="W1489" i="1" a="1"/>
  <c r="W1489" i="1" s="1"/>
  <c r="S1489" i="1"/>
  <c r="W353" i="1" a="1"/>
  <c r="W353" i="1" s="1"/>
  <c r="S353" i="1"/>
  <c r="W817" i="1" a="1"/>
  <c r="W817" i="1" s="1"/>
  <c r="S817" i="1"/>
  <c r="W1281" i="1" a="1"/>
  <c r="W1281" i="1" s="1"/>
  <c r="S1281" i="1"/>
  <c r="W1738" i="1" a="1"/>
  <c r="W1738" i="1" s="1"/>
  <c r="S1738" i="1"/>
  <c r="W266" i="1" a="1"/>
  <c r="W266" i="1" s="1"/>
  <c r="S266" i="1"/>
  <c r="W426" i="1" a="1"/>
  <c r="W426" i="1" s="1"/>
  <c r="S426" i="1"/>
  <c r="W346" i="1" a="1"/>
  <c r="W346" i="1" s="1"/>
  <c r="S346" i="1"/>
  <c r="W131" i="1" a="1"/>
  <c r="W131" i="1" s="1"/>
  <c r="S131" i="1"/>
  <c r="W430" i="1" a="1"/>
  <c r="W430" i="1" s="1"/>
  <c r="S430" i="1"/>
  <c r="W1753" i="1" a="1"/>
  <c r="W1753" i="1" s="1"/>
  <c r="S1753" i="1"/>
  <c r="W1970" i="1" a="1"/>
  <c r="W1970" i="1" s="1"/>
  <c r="S1970" i="1"/>
  <c r="W40" i="1" a="1"/>
  <c r="W40" i="1" s="1"/>
  <c r="W433" i="1" a="1"/>
  <c r="W433" i="1" s="1"/>
  <c r="S433" i="1"/>
  <c r="W729" i="1" a="1"/>
  <c r="W729" i="1" s="1"/>
  <c r="S729" i="1"/>
  <c r="W1081" i="1" a="1"/>
  <c r="W1081" i="1" s="1"/>
  <c r="S1081" i="1"/>
  <c r="W513" i="1" a="1"/>
  <c r="W513" i="1" s="1"/>
  <c r="S513" i="1"/>
  <c r="W1137" i="1" a="1"/>
  <c r="W1137" i="1" s="1"/>
  <c r="S1137" i="1"/>
  <c r="W57" i="1" a="1"/>
  <c r="W57" i="1" s="1"/>
  <c r="S57" i="1"/>
  <c r="W361" i="1" a="1"/>
  <c r="W361" i="1" s="1"/>
  <c r="S361" i="1"/>
  <c r="W1178" i="1" a="1"/>
  <c r="W1178" i="1" s="1"/>
  <c r="S1178" i="1"/>
  <c r="W32" i="1" a="1"/>
  <c r="W32" i="1" s="1"/>
  <c r="V935" i="1"/>
  <c r="V567" i="1"/>
  <c r="W1265" i="1" a="1"/>
  <c r="W1265" i="1" s="1"/>
  <c r="S1265" i="1"/>
  <c r="W577" i="1" a="1"/>
  <c r="W577" i="1" s="1"/>
  <c r="S577" i="1"/>
  <c r="W865" i="1" a="1"/>
  <c r="W865" i="1" s="1"/>
  <c r="S865" i="1"/>
  <c r="W24" i="1" a="1"/>
  <c r="W24" i="1" s="1"/>
  <c r="W1321" i="1" a="1"/>
  <c r="W1321" i="1" s="1"/>
  <c r="S1321" i="1"/>
  <c r="V615" i="1"/>
  <c r="W73" i="1" a="1"/>
  <c r="W73" i="1" s="1"/>
  <c r="S73" i="1"/>
  <c r="V559" i="1"/>
  <c r="M10" i="20"/>
  <c r="W1569" i="1" a="1"/>
  <c r="W1569" i="1" s="1"/>
  <c r="S1569" i="1"/>
  <c r="W537" i="1" a="1"/>
  <c r="W537" i="1" s="1"/>
  <c r="S537" i="1"/>
  <c r="S41" i="1"/>
  <c r="T41" i="1" s="1"/>
  <c r="W371" i="1" a="1"/>
  <c r="W371" i="1" s="1"/>
  <c r="S371" i="1"/>
  <c r="W699" i="1" a="1"/>
  <c r="W699" i="1" s="1"/>
  <c r="S699" i="1"/>
  <c r="W236" i="1" a="1"/>
  <c r="W236" i="1" s="1"/>
  <c r="S236" i="1"/>
  <c r="W556" i="1" a="1"/>
  <c r="W556" i="1" s="1"/>
  <c r="S556" i="1"/>
  <c r="W812" i="1" a="1"/>
  <c r="W812" i="1" s="1"/>
  <c r="S812" i="1"/>
  <c r="W286" i="1" a="1"/>
  <c r="W286" i="1" s="1"/>
  <c r="S286" i="1"/>
  <c r="W550" i="1" a="1"/>
  <c r="W550" i="1" s="1"/>
  <c r="S550" i="1"/>
  <c r="W822" i="1" a="1"/>
  <c r="W822" i="1" s="1"/>
  <c r="S822" i="1"/>
  <c r="W1895" i="1" a="1"/>
  <c r="W1895" i="1" s="1"/>
  <c r="S1895" i="1"/>
  <c r="W1078" i="1" a="1"/>
  <c r="W1078" i="1" s="1"/>
  <c r="S1078" i="1"/>
  <c r="W1414" i="1" a="1"/>
  <c r="W1414" i="1" s="1"/>
  <c r="S1414" i="1"/>
  <c r="W1734" i="1" a="1"/>
  <c r="W1734" i="1" s="1"/>
  <c r="S1734" i="1"/>
  <c r="W1926" i="1" a="1"/>
  <c r="W1926" i="1" s="1"/>
  <c r="S1926" i="1"/>
  <c r="W1999" i="1" a="1"/>
  <c r="W1999" i="1" s="1"/>
  <c r="S1999" i="1"/>
  <c r="W1170" i="1" a="1"/>
  <c r="W1170" i="1" s="1"/>
  <c r="S1170" i="1"/>
  <c r="W1610" i="1" a="1"/>
  <c r="W1610" i="1" s="1"/>
  <c r="S1610" i="1"/>
  <c r="W907" i="1" a="1"/>
  <c r="W907" i="1" s="1"/>
  <c r="S907" i="1"/>
  <c r="W1235" i="1" a="1"/>
  <c r="W1235" i="1" s="1"/>
  <c r="S1235" i="1"/>
  <c r="W1491" i="1" a="1"/>
  <c r="W1491" i="1" s="1"/>
  <c r="S1491" i="1"/>
  <c r="W1747" i="1" a="1"/>
  <c r="W1747" i="1" s="1"/>
  <c r="S1747" i="1"/>
  <c r="W2003" i="1" a="1"/>
  <c r="W2003" i="1" s="1"/>
  <c r="S2003" i="1"/>
  <c r="W1716" i="1" a="1"/>
  <c r="W1716" i="1" s="1"/>
  <c r="S1716" i="1"/>
  <c r="W988" i="1" a="1"/>
  <c r="W988" i="1" s="1"/>
  <c r="S988" i="1"/>
  <c r="W1308" i="1" a="1"/>
  <c r="W1308" i="1" s="1"/>
  <c r="S1308" i="1"/>
  <c r="W1572" i="1" a="1"/>
  <c r="W1572" i="1" s="1"/>
  <c r="S1572" i="1"/>
  <c r="W1988" i="1" a="1"/>
  <c r="W1988" i="1" s="1"/>
  <c r="S1988" i="1"/>
  <c r="W1605" i="1" a="1"/>
  <c r="W1605" i="1" s="1"/>
  <c r="S1605" i="1"/>
  <c r="W1301" i="1" a="1"/>
  <c r="W1301" i="1" s="1"/>
  <c r="S1301" i="1"/>
  <c r="W1365" i="1" a="1"/>
  <c r="W1365" i="1" s="1"/>
  <c r="S1365" i="1"/>
  <c r="W1903" i="1" a="1"/>
  <c r="W1903" i="1" s="1"/>
  <c r="S1903" i="1"/>
  <c r="W1991" i="1" a="1"/>
  <c r="W1991" i="1" s="1"/>
  <c r="S1991" i="1"/>
  <c r="W1029" i="1" a="1"/>
  <c r="W1029" i="1" s="1"/>
  <c r="S1029" i="1"/>
  <c r="W1568" i="1" a="1"/>
  <c r="W1568" i="1" s="1"/>
  <c r="S1568" i="1"/>
  <c r="W1744" i="1" a="1"/>
  <c r="W1744" i="1" s="1"/>
  <c r="S1744" i="1"/>
  <c r="W1520" i="1" a="1"/>
  <c r="W1520" i="1" s="1"/>
  <c r="S1520" i="1"/>
  <c r="W799" i="1" a="1"/>
  <c r="W799" i="1" s="1"/>
  <c r="S799" i="1"/>
  <c r="W319" i="1" a="1"/>
  <c r="W319" i="1" s="1"/>
  <c r="S319" i="1"/>
  <c r="W783" i="1" a="1"/>
  <c r="W783" i="1" s="1"/>
  <c r="S783" i="1"/>
  <c r="W1791" i="1" a="1"/>
  <c r="W1791" i="1" s="1"/>
  <c r="S1791" i="1"/>
  <c r="W359" i="1" a="1"/>
  <c r="W359" i="1" s="1"/>
  <c r="S359" i="1"/>
  <c r="W1712" i="1" a="1"/>
  <c r="W1712" i="1" s="1"/>
  <c r="S1712" i="1"/>
  <c r="W944" i="1" a="1"/>
  <c r="W944" i="1" s="1"/>
  <c r="S944" i="1"/>
  <c r="W704" i="1" a="1"/>
  <c r="W704" i="1" s="1"/>
  <c r="S704" i="1"/>
  <c r="W1096" i="1" a="1"/>
  <c r="W1096" i="1" s="1"/>
  <c r="S1096" i="1"/>
  <c r="W98" i="1" a="1"/>
  <c r="W98" i="1" s="1"/>
  <c r="S98" i="1"/>
  <c r="W466" i="1" a="1"/>
  <c r="W466" i="1" s="1"/>
  <c r="S466" i="1"/>
  <c r="W1242" i="1" a="1"/>
  <c r="W1242" i="1" s="1"/>
  <c r="S1242" i="1"/>
  <c r="W1513" i="1" a="1"/>
  <c r="W1513" i="1" s="1"/>
  <c r="S1513" i="1"/>
  <c r="W1201" i="1" a="1"/>
  <c r="W1201" i="1" s="1"/>
  <c r="S1201" i="1"/>
  <c r="W65" i="1" a="1"/>
  <c r="W65" i="1" s="1"/>
  <c r="S65" i="1"/>
  <c r="W1337" i="1" a="1"/>
  <c r="W1337" i="1" s="1"/>
  <c r="S1337" i="1"/>
  <c r="W1474" i="1" a="1"/>
  <c r="W1474" i="1" s="1"/>
  <c r="S1474" i="1"/>
  <c r="W35" i="1" a="1"/>
  <c r="W35" i="1" s="1"/>
  <c r="S35" i="1"/>
  <c r="W379" i="1" a="1"/>
  <c r="W379" i="1" s="1"/>
  <c r="S379" i="1"/>
  <c r="W643" i="1" a="1"/>
  <c r="W643" i="1" s="1"/>
  <c r="S643" i="1"/>
  <c r="W52" i="1" a="1"/>
  <c r="W52" i="1" s="1"/>
  <c r="S52" i="1"/>
  <c r="W372" i="1" a="1"/>
  <c r="W372" i="1" s="1"/>
  <c r="S372" i="1"/>
  <c r="W628" i="1" a="1"/>
  <c r="W628" i="1" s="1"/>
  <c r="S628" i="1"/>
  <c r="W158" i="1" a="1"/>
  <c r="W158" i="1" s="1"/>
  <c r="S158" i="1"/>
  <c r="W630" i="1" a="1"/>
  <c r="W630" i="1" s="1"/>
  <c r="S630" i="1"/>
  <c r="W1813" i="1" a="1"/>
  <c r="W1813" i="1" s="1"/>
  <c r="S1813" i="1"/>
  <c r="W894" i="1" a="1"/>
  <c r="W894" i="1" s="1"/>
  <c r="S894" i="1"/>
  <c r="W1214" i="1" a="1"/>
  <c r="W1214" i="1" s="1"/>
  <c r="S1214" i="1"/>
  <c r="W1486" i="1" a="1"/>
  <c r="W1486" i="1" s="1"/>
  <c r="S1486" i="1"/>
  <c r="W1806" i="1" a="1"/>
  <c r="W1806" i="1" s="1"/>
  <c r="S1806" i="1"/>
  <c r="W1697" i="1" a="1"/>
  <c r="W1697" i="1" s="1"/>
  <c r="S1697" i="1"/>
  <c r="W978" i="1" a="1"/>
  <c r="W978" i="1" s="1"/>
  <c r="S978" i="1"/>
  <c r="W1522" i="1" a="1"/>
  <c r="W1522" i="1" s="1"/>
  <c r="S1522" i="1"/>
  <c r="W1826" i="1" a="1"/>
  <c r="W1826" i="1" s="1"/>
  <c r="S1826" i="1"/>
  <c r="W1051" i="1" a="1"/>
  <c r="W1051" i="1" s="1"/>
  <c r="S1051" i="1"/>
  <c r="W1307" i="1" a="1"/>
  <c r="W1307" i="1" s="1"/>
  <c r="S1307" i="1"/>
  <c r="W1563" i="1" a="1"/>
  <c r="W1563" i="1" s="1"/>
  <c r="S1563" i="1"/>
  <c r="W1755" i="1" a="1"/>
  <c r="W1755" i="1" s="1"/>
  <c r="S1755" i="1"/>
  <c r="W1503" i="1" a="1"/>
  <c r="W1503" i="1" s="1"/>
  <c r="S1503" i="1"/>
  <c r="W1996" i="1" a="1"/>
  <c r="W1996" i="1" s="1"/>
  <c r="S1996" i="1"/>
  <c r="W1124" i="1" a="1"/>
  <c r="W1124" i="1" s="1"/>
  <c r="S1124" i="1"/>
  <c r="W1508" i="1" a="1"/>
  <c r="W1508" i="1" s="1"/>
  <c r="S1508" i="1"/>
  <c r="W1884" i="1" a="1"/>
  <c r="W1884" i="1" s="1"/>
  <c r="S1884" i="1"/>
  <c r="W1253" i="1" a="1"/>
  <c r="W1253" i="1" s="1"/>
  <c r="S1253" i="1"/>
  <c r="W901" i="1" a="1"/>
  <c r="W901" i="1" s="1"/>
  <c r="S901" i="1"/>
  <c r="W1093" i="1" a="1"/>
  <c r="W1093" i="1" s="1"/>
  <c r="S1093" i="1"/>
  <c r="W1501" i="1" a="1"/>
  <c r="W1501" i="1" s="1"/>
  <c r="S1501" i="1"/>
  <c r="W61" i="1" a="1"/>
  <c r="W61" i="1" s="1"/>
  <c r="S61" i="1"/>
  <c r="W229" i="1" a="1"/>
  <c r="W229" i="1" s="1"/>
  <c r="S229" i="1"/>
  <c r="W1069" i="1" a="1"/>
  <c r="W1069" i="1" s="1"/>
  <c r="S1069" i="1"/>
  <c r="W1312" i="1" a="1"/>
  <c r="W1312" i="1" s="1"/>
  <c r="S1312" i="1"/>
  <c r="W1992" i="1" a="1"/>
  <c r="W1992" i="1" s="1"/>
  <c r="S1992" i="1"/>
  <c r="W1295" i="1" a="1"/>
  <c r="W1295" i="1" s="1"/>
  <c r="S1295" i="1"/>
  <c r="W335" i="1" a="1"/>
  <c r="W335" i="1" s="1"/>
  <c r="S335" i="1"/>
  <c r="W863" i="1" a="1"/>
  <c r="W863" i="1" s="1"/>
  <c r="S863" i="1"/>
  <c r="W247" i="1" a="1"/>
  <c r="W247" i="1" s="1"/>
  <c r="S247" i="1"/>
  <c r="W1937" i="1" a="1"/>
  <c r="W1937" i="1" s="1"/>
  <c r="S1937" i="1"/>
  <c r="W760" i="1" a="1"/>
  <c r="W760" i="1" s="1"/>
  <c r="S760" i="1"/>
  <c r="W1032" i="1" a="1"/>
  <c r="W1032" i="1" s="1"/>
  <c r="S1032" i="1"/>
  <c r="W1504" i="1" a="1"/>
  <c r="W1504" i="1" s="1"/>
  <c r="S1504" i="1"/>
  <c r="W730" i="1" a="1"/>
  <c r="W730" i="1" s="1"/>
  <c r="S730" i="1"/>
  <c r="W122" i="1" a="1"/>
  <c r="W122" i="1" s="1"/>
  <c r="S122" i="1"/>
  <c r="W1282" i="1" a="1"/>
  <c r="W1282" i="1" s="1"/>
  <c r="S1282" i="1"/>
  <c r="W553" i="1" a="1"/>
  <c r="W553" i="1" s="1"/>
  <c r="S553" i="1"/>
  <c r="W521" i="1" a="1"/>
  <c r="W521" i="1" s="1"/>
  <c r="S521" i="1"/>
  <c r="W329" i="1" a="1"/>
  <c r="W329" i="1" s="1"/>
  <c r="S329" i="1"/>
  <c r="W193" i="1" a="1"/>
  <c r="W193" i="1" s="1"/>
  <c r="S193" i="1"/>
  <c r="W569" i="1" a="1"/>
  <c r="W569" i="1" s="1"/>
  <c r="S569" i="1"/>
  <c r="W1625" i="1" a="1"/>
  <c r="W1625" i="1" s="1"/>
  <c r="S1625" i="1"/>
  <c r="W505" i="1" a="1"/>
  <c r="W505" i="1" s="1"/>
  <c r="S505" i="1"/>
  <c r="W1393" i="1" a="1"/>
  <c r="W1393" i="1" s="1"/>
  <c r="S1393" i="1"/>
  <c r="W626" i="1" a="1"/>
  <c r="W626" i="1" s="1"/>
  <c r="S626" i="1"/>
  <c r="W1994" i="1" a="1"/>
  <c r="W1994" i="1" s="1"/>
  <c r="S1994" i="1"/>
  <c r="W251" i="1" a="1"/>
  <c r="W251" i="1" s="1"/>
  <c r="S251" i="1"/>
  <c r="W523" i="1" a="1"/>
  <c r="W523" i="1" s="1"/>
  <c r="S523" i="1"/>
  <c r="W859" i="1" a="1"/>
  <c r="W859" i="1" s="1"/>
  <c r="S859" i="1"/>
  <c r="W316" i="1" a="1"/>
  <c r="W316" i="1" s="1"/>
  <c r="S316" i="1"/>
  <c r="W636" i="1" a="1"/>
  <c r="W636" i="1" s="1"/>
  <c r="S636" i="1"/>
  <c r="W102" i="1" a="1"/>
  <c r="W102" i="1" s="1"/>
  <c r="S102" i="1"/>
  <c r="W438" i="1" a="1"/>
  <c r="W438" i="1" s="1"/>
  <c r="S438" i="1"/>
  <c r="W774" i="1" a="1"/>
  <c r="W774" i="1" s="1"/>
  <c r="S774" i="1"/>
  <c r="W838" i="1" a="1"/>
  <c r="W838" i="1" s="1"/>
  <c r="S838" i="1"/>
  <c r="W1158" i="1" a="1"/>
  <c r="W1158" i="1" s="1"/>
  <c r="S1158" i="1"/>
  <c r="W1430" i="1" a="1"/>
  <c r="W1430" i="1" s="1"/>
  <c r="S1430" i="1"/>
  <c r="W1098" i="1" a="1"/>
  <c r="W1098" i="1" s="1"/>
  <c r="S1098" i="1"/>
  <c r="W389" i="1" a="1"/>
  <c r="W389" i="1" s="1"/>
  <c r="S389" i="1"/>
  <c r="V248" i="1"/>
  <c r="V767" i="1"/>
  <c r="V671" i="1"/>
  <c r="V272" i="1"/>
  <c r="V631" i="1"/>
  <c r="V943" i="1"/>
  <c r="W1289" i="1" a="1"/>
  <c r="W1289" i="1" s="1"/>
  <c r="S1289" i="1"/>
  <c r="V224" i="1"/>
  <c r="V711" i="1"/>
  <c r="W945" i="1" a="1"/>
  <c r="W945" i="1" s="1"/>
  <c r="S945" i="1"/>
  <c r="V72" i="1"/>
  <c r="V959" i="1"/>
  <c r="V120" i="1"/>
  <c r="V1233" i="1"/>
  <c r="W27" i="1" a="1"/>
  <c r="W27" i="1" s="1"/>
  <c r="S27" i="1"/>
  <c r="W307" i="1" a="1"/>
  <c r="W307" i="1" s="1"/>
  <c r="S307" i="1"/>
  <c r="W507" i="1" a="1"/>
  <c r="W507" i="1" s="1"/>
  <c r="S507" i="1"/>
  <c r="W843" i="1" a="1"/>
  <c r="W843" i="1" s="1"/>
  <c r="S843" i="1"/>
  <c r="W300" i="1" a="1"/>
  <c r="W300" i="1" s="1"/>
  <c r="S300" i="1"/>
  <c r="W620" i="1" a="1"/>
  <c r="W620" i="1" s="1"/>
  <c r="S620" i="1"/>
  <c r="W86" i="1" a="1"/>
  <c r="W86" i="1" s="1"/>
  <c r="S86" i="1"/>
  <c r="W486" i="1" a="1"/>
  <c r="W486" i="1" s="1"/>
  <c r="S486" i="1"/>
  <c r="W1797" i="1" a="1"/>
  <c r="W1797" i="1" s="1"/>
  <c r="S1797" i="1"/>
  <c r="W1142" i="1" a="1"/>
  <c r="W1142" i="1" s="1"/>
  <c r="S1142" i="1"/>
  <c r="W17" i="1" a="1"/>
  <c r="W17" i="1" s="1"/>
  <c r="S17" i="1"/>
  <c r="W1074" i="1" a="1"/>
  <c r="W1074" i="1" s="1"/>
  <c r="S1074" i="1"/>
  <c r="W1714" i="1" a="1"/>
  <c r="W1714" i="1" s="1"/>
  <c r="S1714" i="1"/>
  <c r="W1107" i="1" a="1"/>
  <c r="W1107" i="1" s="1"/>
  <c r="S1107" i="1"/>
  <c r="W1555" i="1" a="1"/>
  <c r="W1555" i="1" s="1"/>
  <c r="S1555" i="1"/>
  <c r="W1939" i="1" a="1"/>
  <c r="W1939" i="1" s="1"/>
  <c r="S1939" i="1"/>
  <c r="W1844" i="1" a="1"/>
  <c r="W1844" i="1" s="1"/>
  <c r="S1844" i="1"/>
  <c r="W1116" i="1" a="1"/>
  <c r="W1116" i="1" s="1"/>
  <c r="S1116" i="1"/>
  <c r="W1500" i="1" a="1"/>
  <c r="W1500" i="1" s="1"/>
  <c r="S1500" i="1"/>
  <c r="W781" i="1" a="1"/>
  <c r="W781" i="1" s="1"/>
  <c r="S781" i="1"/>
  <c r="W309" i="1" a="1"/>
  <c r="W309" i="1" s="1"/>
  <c r="S309" i="1"/>
  <c r="W1021" i="1" a="1"/>
  <c r="W1021" i="1" s="1"/>
  <c r="S1021" i="1"/>
  <c r="W981" i="1" a="1"/>
  <c r="W981" i="1" s="1"/>
  <c r="S981" i="1"/>
  <c r="W101" i="1" a="1"/>
  <c r="W101" i="1" s="1"/>
  <c r="S101" i="1"/>
  <c r="W1413" i="1" a="1"/>
  <c r="W1413" i="1" s="1"/>
  <c r="S1413" i="1"/>
  <c r="W1600" i="1" a="1"/>
  <c r="W1600" i="1" s="1"/>
  <c r="S1600" i="1"/>
  <c r="W1215" i="1" a="1"/>
  <c r="W1215" i="1" s="1"/>
  <c r="S1215" i="1"/>
  <c r="W191" i="1" a="1"/>
  <c r="W191" i="1" s="1"/>
  <c r="S191" i="1"/>
  <c r="W1777" i="1" a="1"/>
  <c r="W1777" i="1" s="1"/>
  <c r="S1777" i="1"/>
  <c r="W231" i="1" a="1"/>
  <c r="W231" i="1" s="1"/>
  <c r="S231" i="1"/>
  <c r="W1976" i="1" a="1"/>
  <c r="W1976" i="1" s="1"/>
  <c r="S1976" i="1"/>
  <c r="W1488" i="1" a="1"/>
  <c r="W1488" i="1" s="1"/>
  <c r="S1488" i="1"/>
  <c r="W344" i="1" a="1"/>
  <c r="W344" i="1" s="1"/>
  <c r="S344" i="1"/>
  <c r="W242" i="1" a="1"/>
  <c r="W242" i="1" s="1"/>
  <c r="S242" i="1"/>
  <c r="W58" i="1" a="1"/>
  <c r="W58" i="1" s="1"/>
  <c r="S58" i="1"/>
  <c r="W129" i="1" a="1"/>
  <c r="W129" i="1" s="1"/>
  <c r="S129" i="1"/>
  <c r="W921" i="1" a="1"/>
  <c r="W921" i="1" s="1"/>
  <c r="S921" i="1"/>
  <c r="W241" i="1" a="1"/>
  <c r="W241" i="1" s="1"/>
  <c r="S241" i="1"/>
  <c r="W497" i="1" a="1"/>
  <c r="W497" i="1" s="1"/>
  <c r="S497" i="1"/>
  <c r="W857" i="1" a="1"/>
  <c r="W857" i="1" s="1"/>
  <c r="S857" i="1"/>
  <c r="W1641" i="1" a="1"/>
  <c r="W1641" i="1" s="1"/>
  <c r="S1641" i="1"/>
  <c r="W394" i="1" a="1"/>
  <c r="W394" i="1" s="1"/>
  <c r="S394" i="1"/>
  <c r="W938" i="1" a="1"/>
  <c r="W938" i="1" s="1"/>
  <c r="S938" i="1"/>
  <c r="W1881" i="1" a="1"/>
  <c r="W1881" i="1" s="1"/>
  <c r="S1881" i="1"/>
  <c r="W179" i="1" a="1"/>
  <c r="W179" i="1" s="1"/>
  <c r="S179" i="1"/>
  <c r="W515" i="1" a="1"/>
  <c r="W515" i="1" s="1"/>
  <c r="S515" i="1"/>
  <c r="W851" i="1" a="1"/>
  <c r="W851" i="1" s="1"/>
  <c r="S851" i="1"/>
  <c r="W308" i="1" a="1"/>
  <c r="W308" i="1" s="1"/>
  <c r="S308" i="1"/>
  <c r="W564" i="1" a="1"/>
  <c r="W564" i="1" s="1"/>
  <c r="S564" i="1"/>
  <c r="W820" i="1" a="1"/>
  <c r="W820" i="1" s="1"/>
  <c r="S820" i="1"/>
  <c r="W230" i="1" a="1"/>
  <c r="W230" i="1" s="1"/>
  <c r="S230" i="1"/>
  <c r="W494" i="1" a="1"/>
  <c r="W494" i="1" s="1"/>
  <c r="S494" i="1"/>
  <c r="W766" i="1" a="1"/>
  <c r="W766" i="1" s="1"/>
  <c r="S766" i="1"/>
  <c r="W1997" i="1" a="1"/>
  <c r="W1997" i="1" s="1"/>
  <c r="S1997" i="1"/>
  <c r="W1150" i="1" a="1"/>
  <c r="W1150" i="1" s="1"/>
  <c r="S1150" i="1"/>
  <c r="W1742" i="1" a="1"/>
  <c r="W1742" i="1" s="1"/>
  <c r="S1742" i="1"/>
  <c r="W2001" i="1" a="1"/>
  <c r="W2001" i="1" s="1"/>
  <c r="S2001" i="1"/>
  <c r="W1418" i="1" a="1"/>
  <c r="W1418" i="1" s="1"/>
  <c r="S1418" i="1"/>
  <c r="W1115" i="1" a="1"/>
  <c r="W1115" i="1" s="1"/>
  <c r="S1115" i="1"/>
  <c r="W12" i="1" a="1"/>
  <c r="W12" i="1" s="1"/>
  <c r="S12" i="1"/>
  <c r="W1860" i="1" a="1"/>
  <c r="W1860" i="1" s="1"/>
  <c r="S1860" i="1"/>
  <c r="W1252" i="1" a="1"/>
  <c r="W1252" i="1" s="1"/>
  <c r="S1252" i="1"/>
  <c r="W1644" i="1" a="1"/>
  <c r="W1644" i="1" s="1"/>
  <c r="S1644" i="1"/>
  <c r="W29" i="1" a="1"/>
  <c r="W29" i="1" s="1"/>
  <c r="S29" i="1"/>
  <c r="W325" i="1" a="1"/>
  <c r="W325" i="1" s="1"/>
  <c r="S325" i="1"/>
  <c r="W557" i="1" a="1"/>
  <c r="W557" i="1" s="1"/>
  <c r="S557" i="1"/>
  <c r="W573" i="1" a="1"/>
  <c r="W573" i="1" s="1"/>
  <c r="S573" i="1"/>
  <c r="W149" i="1" a="1"/>
  <c r="W149" i="1" s="1"/>
  <c r="S149" i="1"/>
  <c r="W1768" i="1" a="1"/>
  <c r="W1768" i="1" s="1"/>
  <c r="S1768" i="1"/>
  <c r="W1640" i="1" a="1"/>
  <c r="W1640" i="1" s="1"/>
  <c r="S1640" i="1"/>
  <c r="W1239" i="1" a="1"/>
  <c r="W1239" i="1" s="1"/>
  <c r="S1239" i="1"/>
  <c r="W79" i="1" a="1"/>
  <c r="W79" i="1" s="1"/>
  <c r="S79" i="1"/>
  <c r="W895" i="1" a="1"/>
  <c r="W895" i="1" s="1"/>
  <c r="S895" i="1"/>
  <c r="W1833" i="1" a="1"/>
  <c r="W1833" i="1" s="1"/>
  <c r="S1833" i="1"/>
  <c r="W1359" i="1" a="1"/>
  <c r="W1359" i="1" s="1"/>
  <c r="S1359" i="1"/>
  <c r="W976" i="1" a="1"/>
  <c r="W976" i="1" s="1"/>
  <c r="S976" i="1"/>
  <c r="W320" i="1" a="1"/>
  <c r="W320" i="1" s="1"/>
  <c r="S320" i="1"/>
  <c r="W1647" i="1" a="1"/>
  <c r="W1647" i="1" s="1"/>
  <c r="S1647" i="1"/>
  <c r="W650" i="1" a="1"/>
  <c r="W650" i="1" s="1"/>
  <c r="S650" i="1"/>
  <c r="W1114" i="1" a="1"/>
  <c r="W1114" i="1" s="1"/>
  <c r="S1114" i="1"/>
  <c r="W1089" i="1" a="1"/>
  <c r="W1089" i="1" s="1"/>
  <c r="S1089" i="1"/>
  <c r="W1585" i="1" a="1"/>
  <c r="W1585" i="1" s="1"/>
  <c r="S1585" i="1"/>
  <c r="W297" i="1" a="1"/>
  <c r="W297" i="1" s="1"/>
  <c r="S297" i="1"/>
  <c r="W654" i="1" a="1"/>
  <c r="W654" i="1" s="1"/>
  <c r="S654" i="1"/>
  <c r="W187" i="1" a="1"/>
  <c r="W187" i="1" s="1"/>
  <c r="S187" i="1"/>
  <c r="W587" i="1" a="1"/>
  <c r="W587" i="1" s="1"/>
  <c r="S587" i="1"/>
  <c r="W60" i="1" a="1"/>
  <c r="W60" i="1" s="1"/>
  <c r="S60" i="1"/>
  <c r="W380" i="1" a="1"/>
  <c r="W380" i="1" s="1"/>
  <c r="S380" i="1"/>
  <c r="W572" i="1" a="1"/>
  <c r="W572" i="1" s="1"/>
  <c r="S572" i="1"/>
  <c r="W828" i="1" a="1"/>
  <c r="W828" i="1" s="1"/>
  <c r="S828" i="1"/>
  <c r="W238" i="1" a="1"/>
  <c r="W238" i="1" s="1"/>
  <c r="S238" i="1"/>
  <c r="W566" i="1" a="1"/>
  <c r="W566" i="1" s="1"/>
  <c r="S566" i="1"/>
  <c r="W1837" i="1" a="1"/>
  <c r="W1837" i="1" s="1"/>
  <c r="S1837" i="1"/>
  <c r="W902" i="1" a="1"/>
  <c r="W902" i="1" s="1"/>
  <c r="S902" i="1"/>
  <c r="W1222" i="1" a="1"/>
  <c r="W1222" i="1" s="1"/>
  <c r="S1222" i="1"/>
  <c r="W1558" i="1" a="1"/>
  <c r="W1558" i="1" s="1"/>
  <c r="S1558" i="1"/>
  <c r="W7" i="1" a="1"/>
  <c r="W7" i="1" s="1"/>
  <c r="S7" i="1"/>
  <c r="W690" i="1" a="1"/>
  <c r="W690" i="1" s="1"/>
  <c r="S690" i="1"/>
  <c r="W994" i="1" a="1"/>
  <c r="W994" i="1" s="1"/>
  <c r="S994" i="1"/>
  <c r="W1530" i="1" a="1"/>
  <c r="W1530" i="1" s="1"/>
  <c r="S1530" i="1"/>
  <c r="W1746" i="1" a="1"/>
  <c r="W1746" i="1" s="1"/>
  <c r="S1746" i="1"/>
  <c r="W923" i="1" a="1"/>
  <c r="W923" i="1" s="1"/>
  <c r="S923" i="1"/>
  <c r="W1123" i="1" a="1"/>
  <c r="W1123" i="1" s="1"/>
  <c r="S1123" i="1"/>
  <c r="W1315" i="1" a="1"/>
  <c r="W1315" i="1" s="1"/>
  <c r="S1315" i="1"/>
  <c r="W1443" i="1" a="1"/>
  <c r="W1443" i="1" s="1"/>
  <c r="S1443" i="1"/>
  <c r="W1635" i="1" a="1"/>
  <c r="W1635" i="1" s="1"/>
  <c r="S1635" i="1"/>
  <c r="W1763" i="1" a="1"/>
  <c r="W1763" i="1" s="1"/>
  <c r="S1763" i="1"/>
  <c r="W1891" i="1" a="1"/>
  <c r="W1891" i="1" s="1"/>
  <c r="S1891" i="1"/>
  <c r="W1535" i="1" a="1"/>
  <c r="W1535" i="1" s="1"/>
  <c r="S1535" i="1"/>
  <c r="W21" i="1" a="1"/>
  <c r="W21" i="1" s="1"/>
  <c r="S21" i="1"/>
  <c r="W1045" i="1" a="1"/>
  <c r="W1045" i="1" s="1"/>
  <c r="S1045" i="1"/>
  <c r="W1269" i="1" a="1"/>
  <c r="W1269" i="1" s="1"/>
  <c r="S1269" i="1"/>
  <c r="W1685" i="1" a="1"/>
  <c r="W1685" i="1" s="1"/>
  <c r="S1685" i="1"/>
  <c r="W437" i="1" a="1"/>
  <c r="W437" i="1" s="1"/>
  <c r="S437" i="1"/>
  <c r="W1469" i="1" a="1"/>
  <c r="W1469" i="1" s="1"/>
  <c r="S1469" i="1"/>
  <c r="W605" i="1" a="1"/>
  <c r="W605" i="1" s="1"/>
  <c r="S605" i="1"/>
  <c r="W1109" i="1" a="1"/>
  <c r="W1109" i="1" s="1"/>
  <c r="S1109" i="1"/>
  <c r="W789" i="1" a="1"/>
  <c r="W789" i="1" s="1"/>
  <c r="S789" i="1"/>
  <c r="W913" i="1" a="1"/>
  <c r="W913" i="1" s="1"/>
  <c r="S913" i="1"/>
  <c r="W1401" i="1" a="1"/>
  <c r="W1401" i="1" s="1"/>
  <c r="S1401" i="1"/>
  <c r="V831" i="1"/>
  <c r="W1617" i="1" a="1"/>
  <c r="W1617" i="1" s="1"/>
  <c r="S1617" i="1"/>
  <c r="W1033" i="1" a="1"/>
  <c r="W1033" i="1" s="1"/>
  <c r="S1033" i="1"/>
  <c r="W41" i="1" a="1"/>
  <c r="W41" i="1" s="1"/>
  <c r="W401" i="1" a="1"/>
  <c r="W401" i="1" s="1"/>
  <c r="S401" i="1"/>
  <c r="W889" i="1" a="1"/>
  <c r="W889" i="1" s="1"/>
  <c r="S889" i="1"/>
  <c r="W1345" i="1" a="1"/>
  <c r="W1345" i="1" s="1"/>
  <c r="S1345" i="1"/>
  <c r="W4" i="1" a="1"/>
  <c r="W4" i="1" s="1"/>
  <c r="S41" i="20" l="1"/>
  <c r="S30" i="20"/>
  <c r="S74" i="20"/>
  <c r="S63" i="20"/>
  <c r="S52" i="20"/>
  <c r="U1321" i="1"/>
  <c r="T1321" i="1"/>
  <c r="U57" i="1"/>
  <c r="T57" i="1"/>
  <c r="U729" i="1"/>
  <c r="T729" i="1"/>
  <c r="U1017" i="1"/>
  <c r="T1017" i="1"/>
  <c r="U675" i="1"/>
  <c r="T675" i="1"/>
  <c r="U147" i="1"/>
  <c r="T147" i="1"/>
  <c r="U562" i="1"/>
  <c r="T562" i="1"/>
  <c r="U1497" i="1"/>
  <c r="T1497" i="1"/>
  <c r="U169" i="1"/>
  <c r="T169" i="1"/>
  <c r="U1410" i="1"/>
  <c r="T1410" i="1"/>
  <c r="U1002" i="1"/>
  <c r="T1002" i="1"/>
  <c r="U1912" i="1"/>
  <c r="T1912" i="1"/>
  <c r="U975" i="1"/>
  <c r="T975" i="1"/>
  <c r="U1287" i="1"/>
  <c r="T1287" i="1"/>
  <c r="U1472" i="1"/>
  <c r="T1472" i="1"/>
  <c r="U1205" i="1"/>
  <c r="T1205" i="1"/>
  <c r="U861" i="1"/>
  <c r="T861" i="1"/>
  <c r="U1389" i="1"/>
  <c r="T1389" i="1"/>
  <c r="U1332" i="1"/>
  <c r="T1332" i="1"/>
  <c r="U1900" i="1"/>
  <c r="T1900" i="1"/>
  <c r="U1835" i="1"/>
  <c r="T1835" i="1"/>
  <c r="U1387" i="1"/>
  <c r="T1387" i="1"/>
  <c r="U1938" i="1"/>
  <c r="T1938" i="1"/>
  <c r="U1106" i="1"/>
  <c r="T1106" i="1"/>
  <c r="U15" i="1"/>
  <c r="T15" i="1"/>
  <c r="U974" i="1"/>
  <c r="T974" i="1"/>
  <c r="U1709" i="1"/>
  <c r="T1709" i="1"/>
  <c r="U246" i="1"/>
  <c r="T246" i="1"/>
  <c r="U580" i="1"/>
  <c r="T580" i="1"/>
  <c r="U68" i="1"/>
  <c r="T68" i="1"/>
  <c r="U395" i="1"/>
  <c r="T395" i="1"/>
  <c r="U2002" i="1"/>
  <c r="T2002" i="1"/>
  <c r="U1449" i="1"/>
  <c r="T1449" i="1"/>
  <c r="U1177" i="1"/>
  <c r="T1177" i="1"/>
  <c r="U625" i="1"/>
  <c r="T625" i="1"/>
  <c r="U337" i="1"/>
  <c r="T337" i="1"/>
  <c r="U1649" i="1"/>
  <c r="T1649" i="1"/>
  <c r="U1463" i="1"/>
  <c r="T1463" i="1"/>
  <c r="U410" i="1"/>
  <c r="T410" i="1"/>
  <c r="U330" i="1"/>
  <c r="T330" i="1"/>
  <c r="U552" i="1"/>
  <c r="T552" i="1"/>
  <c r="U912" i="1"/>
  <c r="T912" i="1"/>
  <c r="U792" i="1"/>
  <c r="T792" i="1"/>
  <c r="U1552" i="1"/>
  <c r="T1552" i="1"/>
  <c r="U519" i="1"/>
  <c r="T519" i="1"/>
  <c r="U1927" i="1"/>
  <c r="T1927" i="1"/>
  <c r="U223" i="1"/>
  <c r="T223" i="1"/>
  <c r="U911" i="1"/>
  <c r="T911" i="1"/>
  <c r="U1624" i="1"/>
  <c r="T1624" i="1"/>
  <c r="U1336" i="1"/>
  <c r="T1336" i="1"/>
  <c r="U1352" i="1"/>
  <c r="T1352" i="1"/>
  <c r="U1541" i="1"/>
  <c r="T1541" i="1"/>
  <c r="U93" i="1"/>
  <c r="T93" i="1"/>
  <c r="U1516" i="1"/>
  <c r="T1516" i="1"/>
  <c r="U1004" i="1"/>
  <c r="T1004" i="1"/>
  <c r="U1783" i="1"/>
  <c r="T1783" i="1"/>
  <c r="U987" i="1"/>
  <c r="T987" i="1"/>
  <c r="U786" i="1"/>
  <c r="T786" i="1"/>
  <c r="U1750" i="1"/>
  <c r="T1750" i="1"/>
  <c r="U1941" i="1"/>
  <c r="T1941" i="1"/>
  <c r="U188" i="1"/>
  <c r="T188" i="1"/>
  <c r="U642" i="1"/>
  <c r="T642" i="1"/>
  <c r="U375" i="1"/>
  <c r="T375" i="1"/>
  <c r="U1280" i="1"/>
  <c r="T1280" i="1"/>
  <c r="U1756" i="1"/>
  <c r="T1756" i="1"/>
  <c r="U1767" i="1"/>
  <c r="T1767" i="1"/>
  <c r="U1922" i="1"/>
  <c r="T1922" i="1"/>
  <c r="U558" i="1"/>
  <c r="T558" i="1"/>
  <c r="U436" i="1"/>
  <c r="T436" i="1"/>
  <c r="U107" i="1"/>
  <c r="T107" i="1"/>
  <c r="U578" i="1"/>
  <c r="T578" i="1"/>
  <c r="U791" i="1"/>
  <c r="T791" i="1"/>
  <c r="U997" i="1"/>
  <c r="T997" i="1"/>
  <c r="U1909" i="1"/>
  <c r="T1909" i="1"/>
  <c r="U1506" i="1"/>
  <c r="T1506" i="1"/>
  <c r="U1270" i="1"/>
  <c r="T1270" i="1"/>
  <c r="U235" i="1"/>
  <c r="T235" i="1"/>
  <c r="U1946" i="1"/>
  <c r="T1946" i="1"/>
  <c r="U154" i="1"/>
  <c r="T154" i="1"/>
  <c r="U1073" i="1"/>
  <c r="T1073" i="1"/>
  <c r="U1257" i="1"/>
  <c r="T1257" i="1"/>
  <c r="U1049" i="1"/>
  <c r="T1049" i="1"/>
  <c r="U1297" i="1"/>
  <c r="T1297" i="1"/>
  <c r="U418" i="1"/>
  <c r="T418" i="1"/>
  <c r="U42" i="1"/>
  <c r="T42" i="1"/>
  <c r="U1072" i="1"/>
  <c r="T1072" i="1"/>
  <c r="U450" i="1"/>
  <c r="T450" i="1"/>
  <c r="U824" i="1"/>
  <c r="T824" i="1"/>
  <c r="U1224" i="1"/>
  <c r="T1224" i="1"/>
  <c r="U376" i="1"/>
  <c r="T376" i="1"/>
  <c r="U1865" i="1"/>
  <c r="T1865" i="1"/>
  <c r="U423" i="1"/>
  <c r="T423" i="1"/>
  <c r="U1559" i="1"/>
  <c r="T1559" i="1"/>
  <c r="U1079" i="1"/>
  <c r="T1079" i="1"/>
  <c r="U127" i="1"/>
  <c r="T127" i="1"/>
  <c r="U1769" i="1"/>
  <c r="T1769" i="1"/>
  <c r="U1320" i="1"/>
  <c r="T1320" i="1"/>
  <c r="U952" i="1"/>
  <c r="T952" i="1"/>
  <c r="U1784" i="1"/>
  <c r="T1784" i="1"/>
  <c r="U1920" i="1"/>
  <c r="T1920" i="1"/>
  <c r="U1309" i="1"/>
  <c r="T1309" i="1"/>
  <c r="U1245" i="1"/>
  <c r="T1245" i="1"/>
  <c r="U949" i="1"/>
  <c r="T949" i="1"/>
  <c r="U757" i="1"/>
  <c r="T757" i="1"/>
  <c r="U565" i="1"/>
  <c r="T565" i="1"/>
  <c r="U397" i="1"/>
  <c r="T397" i="1"/>
  <c r="U1804" i="1"/>
  <c r="T1804" i="1"/>
  <c r="U1468" i="1"/>
  <c r="T1468" i="1"/>
  <c r="U1212" i="1"/>
  <c r="T1212" i="1"/>
  <c r="U956" i="1"/>
  <c r="T956" i="1"/>
  <c r="U1532" i="1"/>
  <c r="T1532" i="1"/>
  <c r="U1971" i="1"/>
  <c r="T1971" i="1"/>
  <c r="U1715" i="1"/>
  <c r="T1715" i="1"/>
  <c r="U1459" i="1"/>
  <c r="T1459" i="1"/>
  <c r="U1203" i="1"/>
  <c r="T1203" i="1"/>
  <c r="U939" i="1"/>
  <c r="T939" i="1"/>
  <c r="U1658" i="1"/>
  <c r="T1658" i="1"/>
  <c r="U1234" i="1"/>
  <c r="T1234" i="1"/>
  <c r="U818" i="1"/>
  <c r="T818" i="1"/>
  <c r="U8" i="1"/>
  <c r="T8" i="1"/>
  <c r="U1766" i="1"/>
  <c r="T1766" i="1"/>
  <c r="U1510" i="1"/>
  <c r="T1510" i="1"/>
  <c r="U1238" i="1"/>
  <c r="T1238" i="1"/>
  <c r="U982" i="1"/>
  <c r="T982" i="1"/>
  <c r="U1957" i="1"/>
  <c r="T1957" i="1"/>
  <c r="U726" i="1"/>
  <c r="T726" i="1"/>
  <c r="U454" i="1"/>
  <c r="T454" i="1"/>
  <c r="U182" i="1"/>
  <c r="T182" i="1"/>
  <c r="U780" i="1"/>
  <c r="T780" i="1"/>
  <c r="U524" i="1"/>
  <c r="T524" i="1"/>
  <c r="U268" i="1"/>
  <c r="T268" i="1"/>
  <c r="U875" i="1"/>
  <c r="T875" i="1"/>
  <c r="U603" i="1"/>
  <c r="T603" i="1"/>
  <c r="U339" i="1"/>
  <c r="T339" i="1"/>
  <c r="U59" i="1"/>
  <c r="T59" i="1"/>
  <c r="U1892" i="1"/>
  <c r="T1892" i="1"/>
  <c r="U1196" i="1"/>
  <c r="T1196" i="1"/>
  <c r="U1955" i="1"/>
  <c r="T1955" i="1"/>
  <c r="U1379" i="1"/>
  <c r="T1379" i="1"/>
  <c r="U1426" i="1"/>
  <c r="T1426" i="1"/>
  <c r="U1686" i="1"/>
  <c r="T1686" i="1"/>
  <c r="U502" i="1"/>
  <c r="T502" i="1"/>
  <c r="U252" i="1"/>
  <c r="T252" i="1"/>
  <c r="U1377" i="1"/>
  <c r="T1377" i="1"/>
  <c r="U1192" i="1"/>
  <c r="T1192" i="1"/>
  <c r="U119" i="1"/>
  <c r="T119" i="1"/>
  <c r="U1792" i="1"/>
  <c r="T1792" i="1"/>
  <c r="U1485" i="1"/>
  <c r="T1485" i="1"/>
  <c r="U2004" i="1"/>
  <c r="T2004" i="1"/>
  <c r="U1928" i="1"/>
  <c r="T1928" i="1"/>
  <c r="U979" i="1"/>
  <c r="T979" i="1"/>
  <c r="U1998" i="1"/>
  <c r="T1998" i="1"/>
  <c r="U1933" i="1"/>
  <c r="T1933" i="1"/>
  <c r="U116" i="1"/>
  <c r="T116" i="1"/>
  <c r="U1545" i="1"/>
  <c r="T1545" i="1"/>
  <c r="U1306" i="1"/>
  <c r="T1306" i="1"/>
  <c r="U1815" i="1"/>
  <c r="T1815" i="1"/>
  <c r="U1223" i="1"/>
  <c r="T1223" i="1"/>
  <c r="U1944" i="1"/>
  <c r="T1944" i="1"/>
  <c r="U829" i="1"/>
  <c r="T829" i="1"/>
  <c r="U1980" i="1"/>
  <c r="T1980" i="1"/>
  <c r="U1043" i="1"/>
  <c r="T1043" i="1"/>
  <c r="U1862" i="1"/>
  <c r="T1862" i="1"/>
  <c r="U1989" i="1"/>
  <c r="T1989" i="1"/>
  <c r="U428" i="1"/>
  <c r="T428" i="1"/>
  <c r="U288" i="1"/>
  <c r="T288" i="1"/>
  <c r="U879" i="1"/>
  <c r="T879" i="1"/>
  <c r="U112" i="1"/>
  <c r="T112" i="1"/>
  <c r="U745" i="1"/>
  <c r="T745" i="1"/>
  <c r="U1113" i="1"/>
  <c r="T1113" i="1"/>
  <c r="U609" i="1"/>
  <c r="T609" i="1"/>
  <c r="U1191" i="1"/>
  <c r="T1191" i="1"/>
  <c r="U313" i="1"/>
  <c r="T313" i="1"/>
  <c r="U248" i="1"/>
  <c r="T248" i="1"/>
  <c r="U430" i="1"/>
  <c r="T430" i="1"/>
  <c r="U266" i="1"/>
  <c r="T266" i="1"/>
  <c r="U353" i="1"/>
  <c r="T353" i="1"/>
  <c r="U33" i="1"/>
  <c r="T33" i="1"/>
  <c r="U137" i="1"/>
  <c r="T137" i="1"/>
  <c r="U793" i="1"/>
  <c r="T793" i="1"/>
  <c r="U409" i="1"/>
  <c r="T409" i="1"/>
  <c r="U194" i="1"/>
  <c r="T194" i="1"/>
  <c r="U1818" i="1"/>
  <c r="T1818" i="1"/>
  <c r="U34" i="1"/>
  <c r="T34" i="1"/>
  <c r="U1735" i="1"/>
  <c r="T1735" i="1"/>
  <c r="U752" i="1"/>
  <c r="T752" i="1"/>
  <c r="U576" i="1"/>
  <c r="T576" i="1"/>
  <c r="U616" i="1"/>
  <c r="T616" i="1"/>
  <c r="U1839" i="1"/>
  <c r="T1839" i="1"/>
  <c r="U215" i="1"/>
  <c r="T215" i="1"/>
  <c r="U751" i="1"/>
  <c r="T751" i="1"/>
  <c r="U431" i="1"/>
  <c r="T431" i="1"/>
  <c r="U1311" i="1"/>
  <c r="T1311" i="1"/>
  <c r="U1175" i="1"/>
  <c r="T1175" i="1"/>
  <c r="U1200" i="1"/>
  <c r="T1200" i="1"/>
  <c r="U1216" i="1"/>
  <c r="T1216" i="1"/>
  <c r="U909" i="1"/>
  <c r="T909" i="1"/>
  <c r="U941" i="1"/>
  <c r="T941" i="1"/>
  <c r="U445" i="1"/>
  <c r="T445" i="1"/>
  <c r="U429" i="1"/>
  <c r="T429" i="1"/>
  <c r="U197" i="1"/>
  <c r="T197" i="1"/>
  <c r="U1869" i="1"/>
  <c r="T1869" i="1"/>
  <c r="U1589" i="1"/>
  <c r="T1589" i="1"/>
  <c r="U693" i="1"/>
  <c r="T693" i="1"/>
  <c r="U1628" i="1"/>
  <c r="T1628" i="1"/>
  <c r="U1364" i="1"/>
  <c r="T1364" i="1"/>
  <c r="U1108" i="1"/>
  <c r="T1108" i="1"/>
  <c r="U1964" i="1"/>
  <c r="T1964" i="1"/>
  <c r="U1736" i="1"/>
  <c r="T1736" i="1"/>
  <c r="U1867" i="1"/>
  <c r="T1867" i="1"/>
  <c r="U1611" i="1"/>
  <c r="T1611" i="1"/>
  <c r="U1355" i="1"/>
  <c r="T1355" i="1"/>
  <c r="U1099" i="1"/>
  <c r="T1099" i="1"/>
  <c r="U1898" i="1"/>
  <c r="T1898" i="1"/>
  <c r="U1490" i="1"/>
  <c r="T1490" i="1"/>
  <c r="U1058" i="1"/>
  <c r="T1058" i="1"/>
  <c r="U1975" i="1"/>
  <c r="T1975" i="1"/>
  <c r="U1918" i="1"/>
  <c r="T1918" i="1"/>
  <c r="U1662" i="1"/>
  <c r="T1662" i="1"/>
  <c r="U1406" i="1"/>
  <c r="T1406" i="1"/>
  <c r="U1134" i="1"/>
  <c r="T1134" i="1"/>
  <c r="U878" i="1"/>
  <c r="T878" i="1"/>
  <c r="U1789" i="1"/>
  <c r="T1789" i="1"/>
  <c r="U606" i="1"/>
  <c r="T606" i="1"/>
  <c r="U342" i="1"/>
  <c r="T342" i="1"/>
  <c r="U78" i="1"/>
  <c r="T78" i="1"/>
  <c r="U676" i="1"/>
  <c r="T676" i="1"/>
  <c r="U420" i="1"/>
  <c r="T420" i="1"/>
  <c r="U164" i="1"/>
  <c r="T164" i="1"/>
  <c r="U763" i="1"/>
  <c r="T763" i="1"/>
  <c r="U499" i="1"/>
  <c r="T499" i="1"/>
  <c r="U227" i="1"/>
  <c r="T227" i="1"/>
  <c r="U443" i="1"/>
  <c r="T443" i="1"/>
  <c r="U1657" i="1"/>
  <c r="T1657" i="1"/>
  <c r="U770" i="1"/>
  <c r="T770" i="1"/>
  <c r="U777" i="1"/>
  <c r="T777" i="1"/>
  <c r="U393" i="1"/>
  <c r="T393" i="1"/>
  <c r="U649" i="1"/>
  <c r="T649" i="1"/>
  <c r="U1417" i="1"/>
  <c r="T1417" i="1"/>
  <c r="U825" i="1"/>
  <c r="T825" i="1"/>
  <c r="U618" i="1"/>
  <c r="T618" i="1"/>
  <c r="U746" i="1"/>
  <c r="T746" i="1"/>
  <c r="U458" i="1"/>
  <c r="T458" i="1"/>
  <c r="U1498" i="1"/>
  <c r="T1498" i="1"/>
  <c r="U1528" i="1"/>
  <c r="T1528" i="1"/>
  <c r="U720" i="1"/>
  <c r="T720" i="1"/>
  <c r="U832" i="1"/>
  <c r="T832" i="1"/>
  <c r="U1857" i="1"/>
  <c r="T1857" i="1"/>
  <c r="U327" i="1"/>
  <c r="T327" i="1"/>
  <c r="U1279" i="1"/>
  <c r="T1279" i="1"/>
  <c r="U687" i="1"/>
  <c r="T687" i="1"/>
  <c r="U31" i="1"/>
  <c r="T31" i="1"/>
  <c r="U1439" i="1"/>
  <c r="T1439" i="1"/>
  <c r="U1752" i="1"/>
  <c r="T1752" i="1"/>
  <c r="U1680" i="1"/>
  <c r="T1680" i="1"/>
  <c r="U1368" i="1"/>
  <c r="T1368" i="1"/>
  <c r="U5" i="1"/>
  <c r="T5" i="1"/>
  <c r="U837" i="1"/>
  <c r="T837" i="1"/>
  <c r="U893" i="1"/>
  <c r="T893" i="1"/>
  <c r="U645" i="1"/>
  <c r="T645" i="1"/>
  <c r="U349" i="1"/>
  <c r="T349" i="1"/>
  <c r="U181" i="1"/>
  <c r="T181" i="1"/>
  <c r="U1525" i="1"/>
  <c r="T1525" i="1"/>
  <c r="U1708" i="1"/>
  <c r="T1708" i="1"/>
  <c r="U1420" i="1"/>
  <c r="T1420" i="1"/>
  <c r="U1164" i="1"/>
  <c r="T1164" i="1"/>
  <c r="U908" i="1"/>
  <c r="T908" i="1"/>
  <c r="U1873" i="1"/>
  <c r="T1873" i="1"/>
  <c r="U1923" i="1"/>
  <c r="T1923" i="1"/>
  <c r="U1667" i="1"/>
  <c r="T1667" i="1"/>
  <c r="U1411" i="1"/>
  <c r="T1411" i="1"/>
  <c r="U1155" i="1"/>
  <c r="T1155" i="1"/>
  <c r="U891" i="1"/>
  <c r="T891" i="1"/>
  <c r="U1586" i="1"/>
  <c r="T1586" i="1"/>
  <c r="U1146" i="1"/>
  <c r="T1146" i="1"/>
  <c r="U738" i="1"/>
  <c r="T738" i="1"/>
  <c r="U1974" i="1"/>
  <c r="T1974" i="1"/>
  <c r="U1718" i="1"/>
  <c r="T1718" i="1"/>
  <c r="U1462" i="1"/>
  <c r="T1462" i="1"/>
  <c r="U1190" i="1"/>
  <c r="T1190" i="1"/>
  <c r="U934" i="1"/>
  <c r="T934" i="1"/>
  <c r="U1901" i="1"/>
  <c r="T1901" i="1"/>
  <c r="U678" i="1"/>
  <c r="T678" i="1"/>
  <c r="U398" i="1"/>
  <c r="T398" i="1"/>
  <c r="U134" i="1"/>
  <c r="T134" i="1"/>
  <c r="U732" i="1"/>
  <c r="T732" i="1"/>
  <c r="U476" i="1"/>
  <c r="T476" i="1"/>
  <c r="U220" i="1"/>
  <c r="T220" i="1"/>
  <c r="U827" i="1"/>
  <c r="T827" i="1"/>
  <c r="U555" i="1"/>
  <c r="T555" i="1"/>
  <c r="U283" i="1"/>
  <c r="T283" i="1"/>
  <c r="U1398" i="1"/>
  <c r="T1398" i="1"/>
  <c r="U1097" i="1"/>
  <c r="T1097" i="1"/>
  <c r="U49" i="1"/>
  <c r="T49" i="1"/>
  <c r="U442" i="1"/>
  <c r="T442" i="1"/>
  <c r="U362" i="1"/>
  <c r="T362" i="1"/>
  <c r="U448" i="1"/>
  <c r="T448" i="1"/>
  <c r="U352" i="1"/>
  <c r="T352" i="1"/>
  <c r="U407" i="1"/>
  <c r="T407" i="1"/>
  <c r="U1985" i="1"/>
  <c r="T1985" i="1"/>
  <c r="U111" i="1"/>
  <c r="T111" i="1"/>
  <c r="U1808" i="1"/>
  <c r="T1808" i="1"/>
  <c r="U1984" i="1"/>
  <c r="T1984" i="1"/>
  <c r="U1573" i="1"/>
  <c r="T1573" i="1"/>
  <c r="U717" i="1"/>
  <c r="T717" i="1"/>
  <c r="U669" i="1"/>
  <c r="T669" i="1"/>
  <c r="U797" i="1"/>
  <c r="T797" i="1"/>
  <c r="U1268" i="1"/>
  <c r="T1268" i="1"/>
  <c r="U1771" i="1"/>
  <c r="T1771" i="1"/>
  <c r="U1131" i="1"/>
  <c r="T1131" i="1"/>
  <c r="U1650" i="1"/>
  <c r="T1650" i="1"/>
  <c r="U802" i="1"/>
  <c r="T802" i="1"/>
  <c r="U1758" i="1"/>
  <c r="T1758" i="1"/>
  <c r="U1166" i="1"/>
  <c r="T1166" i="1"/>
  <c r="U782" i="1"/>
  <c r="T782" i="1"/>
  <c r="U310" i="1"/>
  <c r="T310" i="1"/>
  <c r="U644" i="1"/>
  <c r="T644" i="1"/>
  <c r="U467" i="1"/>
  <c r="T467" i="1"/>
  <c r="U1202" i="1"/>
  <c r="T1202" i="1"/>
  <c r="U710" i="1"/>
  <c r="T710" i="1"/>
  <c r="U124" i="1"/>
  <c r="T124" i="1"/>
  <c r="U403" i="1"/>
  <c r="T403" i="1"/>
  <c r="U1121" i="1"/>
  <c r="T1121" i="1"/>
  <c r="U1577" i="1"/>
  <c r="T1577" i="1"/>
  <c r="U503" i="1"/>
  <c r="T503" i="1"/>
  <c r="U1544" i="1"/>
  <c r="T1544" i="1"/>
  <c r="U1013" i="1"/>
  <c r="T1013" i="1"/>
  <c r="U1060" i="1"/>
  <c r="T1060" i="1"/>
  <c r="U1435" i="1"/>
  <c r="T1435" i="1"/>
  <c r="U1082" i="1"/>
  <c r="T1082" i="1"/>
  <c r="U1422" i="1"/>
  <c r="T1422" i="1"/>
  <c r="U579" i="1"/>
  <c r="T579" i="1"/>
  <c r="U217" i="1"/>
  <c r="T217" i="1"/>
  <c r="U586" i="1"/>
  <c r="T586" i="1"/>
  <c r="U648" i="1"/>
  <c r="T648" i="1"/>
  <c r="U63" i="1"/>
  <c r="T63" i="1"/>
  <c r="U1968" i="1"/>
  <c r="T1968" i="1"/>
  <c r="U1893" i="1"/>
  <c r="T1893" i="1"/>
  <c r="U1619" i="1"/>
  <c r="T1619" i="1"/>
  <c r="U1402" i="1"/>
  <c r="T1402" i="1"/>
  <c r="U1670" i="1"/>
  <c r="T1670" i="1"/>
  <c r="U1925" i="1"/>
  <c r="T1925" i="1"/>
  <c r="U684" i="1"/>
  <c r="T684" i="1"/>
  <c r="U1954" i="1"/>
  <c r="T1954" i="1"/>
  <c r="U202" i="1"/>
  <c r="T202" i="1"/>
  <c r="U849" i="1"/>
  <c r="T849" i="1"/>
  <c r="U1425" i="1"/>
  <c r="T1425" i="1"/>
  <c r="U1153" i="1"/>
  <c r="T1153" i="1"/>
  <c r="U1353" i="1"/>
  <c r="T1353" i="1"/>
  <c r="U794" i="1"/>
  <c r="T794" i="1"/>
  <c r="U106" i="1"/>
  <c r="T106" i="1"/>
  <c r="U1218" i="1"/>
  <c r="T1218" i="1"/>
  <c r="U872" i="1"/>
  <c r="T872" i="1"/>
  <c r="U360" i="1"/>
  <c r="T360" i="1"/>
  <c r="U440" i="1"/>
  <c r="T440" i="1"/>
  <c r="U1905" i="1"/>
  <c r="T1905" i="1"/>
  <c r="U439" i="1"/>
  <c r="T439" i="1"/>
  <c r="U1583" i="1"/>
  <c r="T1583" i="1"/>
  <c r="U1103" i="1"/>
  <c r="T1103" i="1"/>
  <c r="U1817" i="1"/>
  <c r="T1817" i="1"/>
  <c r="U1344" i="1"/>
  <c r="T1344" i="1"/>
  <c r="U1008" i="1"/>
  <c r="T1008" i="1"/>
  <c r="U1872" i="1"/>
  <c r="T1872" i="1"/>
  <c r="U1960" i="1"/>
  <c r="T1960" i="1"/>
  <c r="U1341" i="1"/>
  <c r="T1341" i="1"/>
  <c r="U1261" i="1"/>
  <c r="T1261" i="1"/>
  <c r="U845" i="1"/>
  <c r="T845" i="1"/>
  <c r="U629" i="1"/>
  <c r="T629" i="1"/>
  <c r="U461" i="1"/>
  <c r="T461" i="1"/>
  <c r="U1820" i="1"/>
  <c r="T1820" i="1"/>
  <c r="U1476" i="1"/>
  <c r="T1476" i="1"/>
  <c r="U1220" i="1"/>
  <c r="T1220" i="1"/>
  <c r="U964" i="1"/>
  <c r="T964" i="1"/>
  <c r="U1979" i="1"/>
  <c r="T1979" i="1"/>
  <c r="U1723" i="1"/>
  <c r="T1723" i="1"/>
  <c r="U1467" i="1"/>
  <c r="T1467" i="1"/>
  <c r="U1211" i="1"/>
  <c r="T1211" i="1"/>
  <c r="U947" i="1"/>
  <c r="T947" i="1"/>
  <c r="U1674" i="1"/>
  <c r="T1674" i="1"/>
  <c r="U1250" i="1"/>
  <c r="T1250" i="1"/>
  <c r="U826" i="1"/>
  <c r="T826" i="1"/>
  <c r="U1967" i="1"/>
  <c r="T1967" i="1"/>
  <c r="U1774" i="1"/>
  <c r="T1774" i="1"/>
  <c r="U1518" i="1"/>
  <c r="T1518" i="1"/>
  <c r="U1246" i="1"/>
  <c r="T1246" i="1"/>
  <c r="U990" i="1"/>
  <c r="T990" i="1"/>
  <c r="U1965" i="1"/>
  <c r="T1965" i="1"/>
  <c r="U734" i="1"/>
  <c r="T734" i="1"/>
  <c r="U462" i="1"/>
  <c r="T462" i="1"/>
  <c r="U190" i="1"/>
  <c r="T190" i="1"/>
  <c r="U788" i="1"/>
  <c r="T788" i="1"/>
  <c r="U532" i="1"/>
  <c r="T532" i="1"/>
  <c r="U276" i="1"/>
  <c r="T276" i="1"/>
  <c r="U1169" i="1"/>
  <c r="T1169" i="1"/>
  <c r="U224" i="1"/>
  <c r="T224" i="1"/>
  <c r="U200" i="1"/>
  <c r="T200" i="1"/>
  <c r="U688" i="1"/>
  <c r="T688" i="1"/>
  <c r="U136" i="1"/>
  <c r="T136" i="1"/>
  <c r="U392" i="1"/>
  <c r="T392" i="1"/>
  <c r="U232" i="1"/>
  <c r="T232" i="1"/>
  <c r="U64" i="1"/>
  <c r="T64" i="1"/>
  <c r="U887" i="1"/>
  <c r="T887" i="1"/>
  <c r="U775" i="1"/>
  <c r="T775" i="1"/>
  <c r="U607" i="1"/>
  <c r="T607" i="1"/>
  <c r="U40" i="1"/>
  <c r="T40" i="1"/>
  <c r="U88" i="1"/>
  <c r="T88" i="1"/>
  <c r="U999" i="1"/>
  <c r="T999" i="1"/>
  <c r="U29" i="1"/>
  <c r="T29" i="1"/>
  <c r="U1742" i="1"/>
  <c r="T1742" i="1"/>
  <c r="U308" i="1"/>
  <c r="T308" i="1"/>
  <c r="U857" i="1"/>
  <c r="T857" i="1"/>
  <c r="U1488" i="1"/>
  <c r="T1488" i="1"/>
  <c r="U101" i="1"/>
  <c r="T101" i="1"/>
  <c r="U781" i="1"/>
  <c r="T781" i="1"/>
  <c r="U1074" i="1"/>
  <c r="T1074" i="1"/>
  <c r="U486" i="1"/>
  <c r="T486" i="1"/>
  <c r="U843" i="1"/>
  <c r="T843" i="1"/>
  <c r="U1289" i="1"/>
  <c r="T1289" i="1"/>
  <c r="U389" i="1"/>
  <c r="T389" i="1"/>
  <c r="U636" i="1"/>
  <c r="T636" i="1"/>
  <c r="U251" i="1"/>
  <c r="T251" i="1"/>
  <c r="U329" i="1"/>
  <c r="T329" i="1"/>
  <c r="U122" i="1"/>
  <c r="T122" i="1"/>
  <c r="U760" i="1"/>
  <c r="T760" i="1"/>
  <c r="U1069" i="1"/>
  <c r="T1069" i="1"/>
  <c r="U1093" i="1"/>
  <c r="T1093" i="1"/>
  <c r="U1508" i="1"/>
  <c r="T1508" i="1"/>
  <c r="U1755" i="1"/>
  <c r="T1755" i="1"/>
  <c r="U1826" i="1"/>
  <c r="T1826" i="1"/>
  <c r="U1806" i="1"/>
  <c r="T1806" i="1"/>
  <c r="U1813" i="1"/>
  <c r="T1813" i="1"/>
  <c r="U372" i="1"/>
  <c r="T372" i="1"/>
  <c r="U1201" i="1"/>
  <c r="T1201" i="1"/>
  <c r="U1712" i="1"/>
  <c r="T1712" i="1"/>
  <c r="U1568" i="1"/>
  <c r="T1568" i="1"/>
  <c r="U1365" i="1"/>
  <c r="T1365" i="1"/>
  <c r="U2003" i="1"/>
  <c r="T2003" i="1"/>
  <c r="U1926" i="1"/>
  <c r="T1926" i="1"/>
  <c r="U812" i="1"/>
  <c r="T812" i="1"/>
  <c r="U913" i="1"/>
  <c r="T913" i="1"/>
  <c r="U1045" i="1"/>
  <c r="T1045" i="1"/>
  <c r="U1123" i="1"/>
  <c r="T1123" i="1"/>
  <c r="U1222" i="1"/>
  <c r="T1222" i="1"/>
  <c r="U60" i="1"/>
  <c r="T60" i="1"/>
  <c r="U650" i="1"/>
  <c r="T650" i="1"/>
  <c r="U1239" i="1"/>
  <c r="T1239" i="1"/>
  <c r="U1644" i="1"/>
  <c r="T1644" i="1"/>
  <c r="U1150" i="1"/>
  <c r="T1150" i="1"/>
  <c r="U230" i="1"/>
  <c r="T230" i="1"/>
  <c r="U938" i="1"/>
  <c r="T938" i="1"/>
  <c r="U58" i="1"/>
  <c r="T58" i="1"/>
  <c r="U981" i="1"/>
  <c r="T981" i="1"/>
  <c r="U17" i="1"/>
  <c r="T17" i="1"/>
  <c r="U86" i="1"/>
  <c r="T86" i="1"/>
  <c r="U507" i="1"/>
  <c r="T507" i="1"/>
  <c r="U1098" i="1"/>
  <c r="T1098" i="1"/>
  <c r="U774" i="1"/>
  <c r="T774" i="1"/>
  <c r="U316" i="1"/>
  <c r="T316" i="1"/>
  <c r="U1994" i="1"/>
  <c r="T1994" i="1"/>
  <c r="U1625" i="1"/>
  <c r="T1625" i="1"/>
  <c r="U521" i="1"/>
  <c r="T521" i="1"/>
  <c r="U1937" i="1"/>
  <c r="T1937" i="1"/>
  <c r="U901" i="1"/>
  <c r="T901" i="1"/>
  <c r="U1522" i="1"/>
  <c r="T1522" i="1"/>
  <c r="U1513" i="1"/>
  <c r="T1513" i="1"/>
  <c r="U1033" i="1"/>
  <c r="T1033" i="1"/>
  <c r="U21" i="1"/>
  <c r="T21" i="1"/>
  <c r="U690" i="1"/>
  <c r="T690" i="1"/>
  <c r="U828" i="1"/>
  <c r="T828" i="1"/>
  <c r="U1585" i="1"/>
  <c r="T1585" i="1"/>
  <c r="U1640" i="1"/>
  <c r="T1640" i="1"/>
  <c r="U1252" i="1"/>
  <c r="T1252" i="1"/>
  <c r="U820" i="1"/>
  <c r="T820" i="1"/>
  <c r="U241" i="1"/>
  <c r="T241" i="1"/>
  <c r="U231" i="1"/>
  <c r="T231" i="1"/>
  <c r="U1116" i="1"/>
  <c r="T1116" i="1"/>
  <c r="U945" i="1"/>
  <c r="T945" i="1"/>
  <c r="U438" i="1"/>
  <c r="T438" i="1"/>
  <c r="U626" i="1"/>
  <c r="T626" i="1"/>
  <c r="U553" i="1"/>
  <c r="T553" i="1"/>
  <c r="U1992" i="1"/>
  <c r="T1992" i="1"/>
  <c r="U1253" i="1"/>
  <c r="T1253" i="1"/>
  <c r="U978" i="1"/>
  <c r="T978" i="1"/>
  <c r="U643" i="1"/>
  <c r="T643" i="1"/>
  <c r="U704" i="1"/>
  <c r="T704" i="1"/>
  <c r="U1991" i="1"/>
  <c r="T1991" i="1"/>
  <c r="U1170" i="1"/>
  <c r="T1170" i="1"/>
  <c r="U611" i="1"/>
  <c r="T611" i="1"/>
  <c r="U347" i="1"/>
  <c r="T347" i="1"/>
  <c r="U67" i="1"/>
  <c r="T67" i="1"/>
  <c r="U1025" i="1"/>
  <c r="T1025" i="1"/>
  <c r="U689" i="1"/>
  <c r="T689" i="1"/>
  <c r="U1241" i="1"/>
  <c r="T1241" i="1"/>
  <c r="U1682" i="1"/>
  <c r="T1682" i="1"/>
  <c r="U1090" i="1"/>
  <c r="T1090" i="1"/>
  <c r="U464" i="1"/>
  <c r="T464" i="1"/>
  <c r="U679" i="1"/>
  <c r="T679" i="1"/>
  <c r="U1168" i="1"/>
  <c r="T1168" i="1"/>
  <c r="U597" i="1"/>
  <c r="T597" i="1"/>
  <c r="U189" i="1"/>
  <c r="T189" i="1"/>
  <c r="U1549" i="1"/>
  <c r="T1549" i="1"/>
  <c r="U333" i="1"/>
  <c r="T333" i="1"/>
  <c r="U1596" i="1"/>
  <c r="T1596" i="1"/>
  <c r="U1707" i="1"/>
  <c r="T1707" i="1"/>
  <c r="U1259" i="1"/>
  <c r="T1259" i="1"/>
  <c r="U1754" i="1"/>
  <c r="T1754" i="1"/>
  <c r="U906" i="1"/>
  <c r="T906" i="1"/>
  <c r="U1886" i="1"/>
  <c r="T1886" i="1"/>
  <c r="U1302" i="1"/>
  <c r="T1302" i="1"/>
  <c r="U110" i="1"/>
  <c r="T110" i="1"/>
  <c r="U452" i="1"/>
  <c r="T452" i="1"/>
  <c r="U803" i="1"/>
  <c r="T803" i="1"/>
  <c r="U259" i="1"/>
  <c r="T259" i="1"/>
  <c r="U1226" i="1"/>
  <c r="T1226" i="1"/>
  <c r="U1434" i="1"/>
  <c r="T1434" i="1"/>
  <c r="U961" i="1"/>
  <c r="T961" i="1"/>
  <c r="U1665" i="1"/>
  <c r="T1665" i="1"/>
  <c r="U1185" i="1"/>
  <c r="T1185" i="1"/>
  <c r="U1370" i="1"/>
  <c r="T1370" i="1"/>
  <c r="U1450" i="1"/>
  <c r="T1450" i="1"/>
  <c r="U834" i="1"/>
  <c r="T834" i="1"/>
  <c r="U1112" i="1"/>
  <c r="T1112" i="1"/>
  <c r="U1176" i="1"/>
  <c r="T1176" i="1"/>
  <c r="U1849" i="1"/>
  <c r="T1849" i="1"/>
  <c r="U391" i="1"/>
  <c r="T391" i="1"/>
  <c r="U1455" i="1"/>
  <c r="T1455" i="1"/>
  <c r="U951" i="1"/>
  <c r="T951" i="1"/>
  <c r="U1128" i="1"/>
  <c r="T1128" i="1"/>
  <c r="U1824" i="1"/>
  <c r="T1824" i="1"/>
  <c r="U1648" i="1"/>
  <c r="T1648" i="1"/>
  <c r="U1864" i="1"/>
  <c r="T1864" i="1"/>
  <c r="U1101" i="1"/>
  <c r="T1101" i="1"/>
  <c r="U725" i="1"/>
  <c r="T725" i="1"/>
  <c r="U1876" i="1"/>
  <c r="T1876" i="1"/>
  <c r="U20" i="1"/>
  <c r="T20" i="1"/>
  <c r="U1930" i="1"/>
  <c r="T1930" i="1"/>
  <c r="U1809" i="1"/>
  <c r="T1809" i="1"/>
  <c r="U638" i="1"/>
  <c r="T638" i="1"/>
  <c r="U840" i="1"/>
  <c r="T840" i="1"/>
  <c r="U1823" i="1"/>
  <c r="T1823" i="1"/>
  <c r="U1444" i="1"/>
  <c r="T1444" i="1"/>
  <c r="U1819" i="1"/>
  <c r="T1819" i="1"/>
  <c r="U294" i="1"/>
  <c r="T294" i="1"/>
  <c r="U180" i="1"/>
  <c r="T180" i="1"/>
  <c r="U800" i="1"/>
  <c r="T800" i="1"/>
  <c r="U1391" i="1"/>
  <c r="T1391" i="1"/>
  <c r="U1811" i="1"/>
  <c r="T1811" i="1"/>
  <c r="U866" i="1"/>
  <c r="T866" i="1"/>
  <c r="U492" i="1"/>
  <c r="T492" i="1"/>
  <c r="U977" i="1"/>
  <c r="T977" i="1"/>
  <c r="U841" i="1"/>
  <c r="T841" i="1"/>
  <c r="U1529" i="1"/>
  <c r="T1529" i="1"/>
  <c r="U274" i="1"/>
  <c r="T274" i="1"/>
  <c r="U665" i="1"/>
  <c r="T665" i="1"/>
  <c r="U201" i="1"/>
  <c r="T201" i="1"/>
  <c r="U529" i="1"/>
  <c r="T529" i="1"/>
  <c r="U1249" i="1"/>
  <c r="T1249" i="1"/>
  <c r="U753" i="1"/>
  <c r="T753" i="1"/>
  <c r="U506" i="1"/>
  <c r="T506" i="1"/>
  <c r="U546" i="1"/>
  <c r="T546" i="1"/>
  <c r="U338" i="1"/>
  <c r="T338" i="1"/>
  <c r="U1906" i="1"/>
  <c r="T1906" i="1"/>
  <c r="U960" i="1"/>
  <c r="T960" i="1"/>
  <c r="U656" i="1"/>
  <c r="T656" i="1"/>
  <c r="U416" i="1"/>
  <c r="T416" i="1"/>
  <c r="U1840" i="1"/>
  <c r="T1840" i="1"/>
  <c r="U295" i="1"/>
  <c r="T295" i="1"/>
  <c r="U1159" i="1"/>
  <c r="T1159" i="1"/>
  <c r="U511" i="1"/>
  <c r="T511" i="1"/>
  <c r="U1319" i="1"/>
  <c r="T1319" i="1"/>
  <c r="U1335" i="1"/>
  <c r="T1335" i="1"/>
  <c r="U1664" i="1"/>
  <c r="T1664" i="1"/>
  <c r="U1616" i="1"/>
  <c r="T1616" i="1"/>
  <c r="U1461" i="1"/>
  <c r="T1461" i="1"/>
  <c r="U1701" i="1"/>
  <c r="T1701" i="1"/>
  <c r="U749" i="1"/>
  <c r="T749" i="1"/>
  <c r="U805" i="1"/>
  <c r="T805" i="1"/>
  <c r="U517" i="1"/>
  <c r="T517" i="1"/>
  <c r="U221" i="1"/>
  <c r="T221" i="1"/>
  <c r="U53" i="1"/>
  <c r="T53" i="1"/>
  <c r="U1237" i="1"/>
  <c r="T1237" i="1"/>
  <c r="U1676" i="1"/>
  <c r="T1676" i="1"/>
  <c r="U1404" i="1"/>
  <c r="T1404" i="1"/>
  <c r="U1148" i="1"/>
  <c r="T1148" i="1"/>
  <c r="U892" i="1"/>
  <c r="T892" i="1"/>
  <c r="U1834" i="1"/>
  <c r="T1834" i="1"/>
  <c r="U1907" i="1"/>
  <c r="T1907" i="1"/>
  <c r="U1651" i="1"/>
  <c r="T1651" i="1"/>
  <c r="U1395" i="1"/>
  <c r="T1395" i="1"/>
  <c r="U1139" i="1"/>
  <c r="T1139" i="1"/>
  <c r="U11" i="1"/>
  <c r="T11" i="1"/>
  <c r="U1554" i="1"/>
  <c r="T1554" i="1"/>
  <c r="U1122" i="1"/>
  <c r="T1122" i="1"/>
  <c r="U714" i="1"/>
  <c r="T714" i="1"/>
  <c r="U1958" i="1"/>
  <c r="T1958" i="1"/>
  <c r="U1702" i="1"/>
  <c r="T1702" i="1"/>
  <c r="U1446" i="1"/>
  <c r="T1446" i="1"/>
  <c r="U1174" i="1"/>
  <c r="T1174" i="1"/>
  <c r="U918" i="1"/>
  <c r="T918" i="1"/>
  <c r="U1861" i="1"/>
  <c r="T1861" i="1"/>
  <c r="U662" i="1"/>
  <c r="T662" i="1"/>
  <c r="U382" i="1"/>
  <c r="T382" i="1"/>
  <c r="U118" i="1"/>
  <c r="T118" i="1"/>
  <c r="U716" i="1"/>
  <c r="T716" i="1"/>
  <c r="U460" i="1"/>
  <c r="T460" i="1"/>
  <c r="U204" i="1"/>
  <c r="T204" i="1"/>
  <c r="U811" i="1"/>
  <c r="T811" i="1"/>
  <c r="U539" i="1"/>
  <c r="T539" i="1"/>
  <c r="U267" i="1"/>
  <c r="T267" i="1"/>
  <c r="U1517" i="1"/>
  <c r="T1517" i="1"/>
  <c r="U1588" i="1"/>
  <c r="T1588" i="1"/>
  <c r="U1068" i="1"/>
  <c r="T1068" i="1"/>
  <c r="U1827" i="1"/>
  <c r="T1827" i="1"/>
  <c r="U1251" i="1"/>
  <c r="T1251" i="1"/>
  <c r="U890" i="1"/>
  <c r="T890" i="1"/>
  <c r="U1294" i="1"/>
  <c r="T1294" i="1"/>
  <c r="U166" i="1"/>
  <c r="T166" i="1"/>
  <c r="U795" i="1"/>
  <c r="T795" i="1"/>
  <c r="U153" i="1"/>
  <c r="T153" i="1"/>
  <c r="U864" i="1"/>
  <c r="T864" i="1"/>
  <c r="U1471" i="1"/>
  <c r="T1471" i="1"/>
  <c r="U469" i="1"/>
  <c r="T469" i="1"/>
  <c r="U1453" i="1"/>
  <c r="T1453" i="1"/>
  <c r="U1580" i="1"/>
  <c r="T1580" i="1"/>
  <c r="U1883" i="1"/>
  <c r="T1883" i="1"/>
  <c r="U1730" i="1"/>
  <c r="T1730" i="1"/>
  <c r="U1678" i="1"/>
  <c r="T1678" i="1"/>
  <c r="U702" i="1"/>
  <c r="T702" i="1"/>
  <c r="U315" i="1"/>
  <c r="T315" i="1"/>
  <c r="U1369" i="1"/>
  <c r="T1369" i="1"/>
  <c r="U666" i="1"/>
  <c r="T666" i="1"/>
  <c r="U487" i="1"/>
  <c r="T487" i="1"/>
  <c r="U759" i="1"/>
  <c r="T759" i="1"/>
  <c r="U509" i="1"/>
  <c r="T509" i="1"/>
  <c r="U141" i="1"/>
  <c r="T141" i="1"/>
  <c r="U1431" i="1"/>
  <c r="T1431" i="1"/>
  <c r="U1810" i="1"/>
  <c r="T1810" i="1"/>
  <c r="U1542" i="1"/>
  <c r="T1542" i="1"/>
  <c r="U694" i="1"/>
  <c r="T694" i="1"/>
  <c r="U108" i="1"/>
  <c r="T108" i="1"/>
  <c r="U48" i="1"/>
  <c r="T48" i="1"/>
  <c r="U655" i="1"/>
  <c r="T655" i="1"/>
  <c r="U1000" i="1"/>
  <c r="T1000" i="1"/>
  <c r="U82" i="1"/>
  <c r="T82" i="1"/>
  <c r="U535" i="1"/>
  <c r="T535" i="1"/>
  <c r="U272" i="1"/>
  <c r="T272" i="1"/>
  <c r="U767" i="1"/>
  <c r="T767" i="1"/>
  <c r="U712" i="1"/>
  <c r="T712" i="1"/>
  <c r="U401" i="1"/>
  <c r="T401" i="1"/>
  <c r="U1401" i="1"/>
  <c r="T1401" i="1"/>
  <c r="U605" i="1"/>
  <c r="T605" i="1"/>
  <c r="U1269" i="1"/>
  <c r="T1269" i="1"/>
  <c r="U1891" i="1"/>
  <c r="T1891" i="1"/>
  <c r="U1315" i="1"/>
  <c r="T1315" i="1"/>
  <c r="U1530" i="1"/>
  <c r="T1530" i="1"/>
  <c r="U1558" i="1"/>
  <c r="T1558" i="1"/>
  <c r="U566" i="1"/>
  <c r="T566" i="1"/>
  <c r="U380" i="1"/>
  <c r="T380" i="1"/>
  <c r="U654" i="1"/>
  <c r="T654" i="1"/>
  <c r="U1114" i="1"/>
  <c r="T1114" i="1"/>
  <c r="U976" i="1"/>
  <c r="T976" i="1"/>
  <c r="U79" i="1"/>
  <c r="T79" i="1"/>
  <c r="U149" i="1"/>
  <c r="T149" i="1"/>
  <c r="U12" i="1"/>
  <c r="T12" i="1"/>
  <c r="U494" i="1"/>
  <c r="T494" i="1"/>
  <c r="U1881" i="1"/>
  <c r="T1881" i="1"/>
  <c r="U129" i="1"/>
  <c r="T129" i="1"/>
  <c r="U191" i="1"/>
  <c r="T191" i="1"/>
  <c r="U1939" i="1"/>
  <c r="T1939" i="1"/>
  <c r="U838" i="1"/>
  <c r="T838" i="1"/>
  <c r="U505" i="1"/>
  <c r="T505" i="1"/>
  <c r="U335" i="1"/>
  <c r="T335" i="1"/>
  <c r="U35" i="1"/>
  <c r="T35" i="1"/>
  <c r="U98" i="1"/>
  <c r="T98" i="1"/>
  <c r="U319" i="1"/>
  <c r="T319" i="1"/>
  <c r="U1572" i="1"/>
  <c r="T1572" i="1"/>
  <c r="U907" i="1"/>
  <c r="T907" i="1"/>
  <c r="U1895" i="1"/>
  <c r="T1895" i="1"/>
  <c r="U371" i="1"/>
  <c r="T371" i="1"/>
  <c r="U1469" i="1"/>
  <c r="T1469" i="1"/>
  <c r="U1763" i="1"/>
  <c r="T1763" i="1"/>
  <c r="U994" i="1"/>
  <c r="T994" i="1"/>
  <c r="U238" i="1"/>
  <c r="T238" i="1"/>
  <c r="U297" i="1"/>
  <c r="T297" i="1"/>
  <c r="U1359" i="1"/>
  <c r="T1359" i="1"/>
  <c r="U573" i="1"/>
  <c r="T573" i="1"/>
  <c r="U1115" i="1"/>
  <c r="T1115" i="1"/>
  <c r="U851" i="1"/>
  <c r="T851" i="1"/>
  <c r="U497" i="1"/>
  <c r="T497" i="1"/>
  <c r="U1976" i="1"/>
  <c r="T1976" i="1"/>
  <c r="U1215" i="1"/>
  <c r="T1215" i="1"/>
  <c r="U1500" i="1"/>
  <c r="T1500" i="1"/>
  <c r="U1555" i="1"/>
  <c r="T1555" i="1"/>
  <c r="U730" i="1"/>
  <c r="T730" i="1"/>
  <c r="U1295" i="1"/>
  <c r="T1295" i="1"/>
  <c r="U229" i="1"/>
  <c r="T229" i="1"/>
  <c r="U1124" i="1"/>
  <c r="T1124" i="1"/>
  <c r="U1563" i="1"/>
  <c r="T1563" i="1"/>
  <c r="U1486" i="1"/>
  <c r="T1486" i="1"/>
  <c r="U630" i="1"/>
  <c r="T630" i="1"/>
  <c r="U52" i="1"/>
  <c r="T52" i="1"/>
  <c r="U1474" i="1"/>
  <c r="T1474" i="1"/>
  <c r="U1096" i="1"/>
  <c r="T1096" i="1"/>
  <c r="U359" i="1"/>
  <c r="T359" i="1"/>
  <c r="U799" i="1"/>
  <c r="T799" i="1"/>
  <c r="U1029" i="1"/>
  <c r="T1029" i="1"/>
  <c r="U1301" i="1"/>
  <c r="T1301" i="1"/>
  <c r="U1308" i="1"/>
  <c r="T1308" i="1"/>
  <c r="U1747" i="1"/>
  <c r="T1747" i="1"/>
  <c r="U1610" i="1"/>
  <c r="T1610" i="1"/>
  <c r="U1734" i="1"/>
  <c r="T1734" i="1"/>
  <c r="U822" i="1"/>
  <c r="T822" i="1"/>
  <c r="U556" i="1"/>
  <c r="T556" i="1"/>
  <c r="U537" i="1"/>
  <c r="T537" i="1"/>
  <c r="U1345" i="1"/>
  <c r="T1345" i="1"/>
  <c r="U789" i="1"/>
  <c r="T789" i="1"/>
  <c r="U437" i="1"/>
  <c r="T437" i="1"/>
  <c r="U1635" i="1"/>
  <c r="T1635" i="1"/>
  <c r="U923" i="1"/>
  <c r="T923" i="1"/>
  <c r="U902" i="1"/>
  <c r="T902" i="1"/>
  <c r="U587" i="1"/>
  <c r="T587" i="1"/>
  <c r="U1647" i="1"/>
  <c r="T1647" i="1"/>
  <c r="U1833" i="1"/>
  <c r="T1833" i="1"/>
  <c r="U557" i="1"/>
  <c r="T557" i="1"/>
  <c r="U1418" i="1"/>
  <c r="T1418" i="1"/>
  <c r="U1997" i="1"/>
  <c r="T1997" i="1"/>
  <c r="U515" i="1"/>
  <c r="T515" i="1"/>
  <c r="U394" i="1"/>
  <c r="T394" i="1"/>
  <c r="U242" i="1"/>
  <c r="T242" i="1"/>
  <c r="U1600" i="1"/>
  <c r="T1600" i="1"/>
  <c r="U1021" i="1"/>
  <c r="T1021" i="1"/>
  <c r="U1107" i="1"/>
  <c r="T1107" i="1"/>
  <c r="U1142" i="1"/>
  <c r="T1142" i="1"/>
  <c r="U620" i="1"/>
  <c r="T620" i="1"/>
  <c r="U307" i="1"/>
  <c r="T307" i="1"/>
  <c r="U1430" i="1"/>
  <c r="T1430" i="1"/>
  <c r="U859" i="1"/>
  <c r="T859" i="1"/>
  <c r="U569" i="1"/>
  <c r="T569" i="1"/>
  <c r="U1504" i="1"/>
  <c r="T1504" i="1"/>
  <c r="U247" i="1"/>
  <c r="T247" i="1"/>
  <c r="U61" i="1"/>
  <c r="T61" i="1"/>
  <c r="U1996" i="1"/>
  <c r="T1996" i="1"/>
  <c r="U1307" i="1"/>
  <c r="T1307" i="1"/>
  <c r="U1214" i="1"/>
  <c r="T1214" i="1"/>
  <c r="U158" i="1"/>
  <c r="T158" i="1"/>
  <c r="U1337" i="1"/>
  <c r="T1337" i="1"/>
  <c r="U1242" i="1"/>
  <c r="T1242" i="1"/>
  <c r="U1791" i="1"/>
  <c r="T1791" i="1"/>
  <c r="U1520" i="1"/>
  <c r="T1520" i="1"/>
  <c r="U1605" i="1"/>
  <c r="T1605" i="1"/>
  <c r="U988" i="1"/>
  <c r="T988" i="1"/>
  <c r="U1491" i="1"/>
  <c r="T1491" i="1"/>
  <c r="U1414" i="1"/>
  <c r="T1414" i="1"/>
  <c r="U550" i="1"/>
  <c r="T550" i="1"/>
  <c r="U236" i="1"/>
  <c r="T236" i="1"/>
  <c r="U1617" i="1"/>
  <c r="T1617" i="1"/>
  <c r="U1569" i="1"/>
  <c r="T1569" i="1"/>
  <c r="U865" i="1"/>
  <c r="T865" i="1"/>
  <c r="U131" i="1"/>
  <c r="T131" i="1"/>
  <c r="U1738" i="1"/>
  <c r="T1738" i="1"/>
  <c r="U1489" i="1"/>
  <c r="T1489" i="1"/>
  <c r="U1433" i="1"/>
  <c r="T1433" i="1"/>
  <c r="U1161" i="1"/>
  <c r="T1161" i="1"/>
  <c r="U417" i="1"/>
  <c r="T417" i="1"/>
  <c r="U97" i="1"/>
  <c r="T97" i="1"/>
  <c r="U922" i="1"/>
  <c r="T922" i="1"/>
  <c r="U986" i="1"/>
  <c r="T986" i="1"/>
  <c r="U602" i="1"/>
  <c r="T602" i="1"/>
  <c r="U920" i="1"/>
  <c r="T920" i="1"/>
  <c r="U1016" i="1"/>
  <c r="T1016" i="1"/>
  <c r="U1424" i="1"/>
  <c r="T1424" i="1"/>
  <c r="U1986" i="1"/>
  <c r="T1986" i="1"/>
  <c r="U1047" i="1"/>
  <c r="T1047" i="1"/>
  <c r="U87" i="1"/>
  <c r="T87" i="1"/>
  <c r="U1743" i="1"/>
  <c r="T1743" i="1"/>
  <c r="U303" i="1"/>
  <c r="T303" i="1"/>
  <c r="U1911" i="1"/>
  <c r="T1911" i="1"/>
  <c r="U703" i="1"/>
  <c r="T703" i="1"/>
  <c r="U1560" i="1"/>
  <c r="T1560" i="1"/>
  <c r="U1632" i="1"/>
  <c r="T1632" i="1"/>
  <c r="U277" i="1"/>
  <c r="T277" i="1"/>
  <c r="U1935" i="1"/>
  <c r="T1935" i="1"/>
  <c r="U1959" i="1"/>
  <c r="T1959" i="1"/>
  <c r="U1829" i="1"/>
  <c r="T1829" i="1"/>
  <c r="U1349" i="1"/>
  <c r="T1349" i="1"/>
  <c r="U1285" i="1"/>
  <c r="T1285" i="1"/>
  <c r="U1133" i="1"/>
  <c r="T1133" i="1"/>
  <c r="U1972" i="1"/>
  <c r="T1972" i="1"/>
  <c r="U1564" i="1"/>
  <c r="T1564" i="1"/>
  <c r="U1300" i="1"/>
  <c r="T1300" i="1"/>
  <c r="U1044" i="1"/>
  <c r="T1044" i="1"/>
  <c r="U1828" i="1"/>
  <c r="T1828" i="1"/>
  <c r="U1415" i="1"/>
  <c r="T1415" i="1"/>
  <c r="U1803" i="1"/>
  <c r="T1803" i="1"/>
  <c r="U1547" i="1"/>
  <c r="T1547" i="1"/>
  <c r="U1291" i="1"/>
  <c r="T1291" i="1"/>
  <c r="U1035" i="1"/>
  <c r="T1035" i="1"/>
  <c r="U1802" i="1"/>
  <c r="T1802" i="1"/>
  <c r="U1394" i="1"/>
  <c r="T1394" i="1"/>
  <c r="U954" i="1"/>
  <c r="T954" i="1"/>
  <c r="U1977" i="1"/>
  <c r="T1977" i="1"/>
  <c r="U1854" i="1"/>
  <c r="T1854" i="1"/>
  <c r="U1598" i="1"/>
  <c r="T1598" i="1"/>
  <c r="U1334" i="1"/>
  <c r="T1334" i="1"/>
  <c r="U1070" i="1"/>
  <c r="T1070" i="1"/>
  <c r="U1879" i="1"/>
  <c r="T1879" i="1"/>
  <c r="U814" i="1"/>
  <c r="T814" i="1"/>
  <c r="U542" i="1"/>
  <c r="T542" i="1"/>
  <c r="U278" i="1"/>
  <c r="T278" i="1"/>
  <c r="U868" i="1"/>
  <c r="T868" i="1"/>
  <c r="U612" i="1"/>
  <c r="T612" i="1"/>
  <c r="U356" i="1"/>
  <c r="T356" i="1"/>
  <c r="U100" i="1"/>
  <c r="T100" i="1"/>
  <c r="U691" i="1"/>
  <c r="T691" i="1"/>
  <c r="U435" i="1"/>
  <c r="T435" i="1"/>
  <c r="U163" i="1"/>
  <c r="T163" i="1"/>
  <c r="U99" i="1"/>
  <c r="T99" i="1"/>
  <c r="U206" i="1"/>
  <c r="T206" i="1"/>
  <c r="U218" i="1"/>
  <c r="T218" i="1"/>
  <c r="U281" i="1"/>
  <c r="T281" i="1"/>
  <c r="U1609" i="1"/>
  <c r="T1609" i="1"/>
  <c r="U105" i="1"/>
  <c r="T105" i="1"/>
  <c r="U761" i="1"/>
  <c r="T761" i="1"/>
  <c r="U369" i="1"/>
  <c r="T369" i="1"/>
  <c r="U130" i="1"/>
  <c r="T130" i="1"/>
  <c r="U1578" i="1"/>
  <c r="T1578" i="1"/>
  <c r="U1722" i="1"/>
  <c r="T1722" i="1"/>
  <c r="U1695" i="1"/>
  <c r="T1695" i="1"/>
  <c r="U728" i="1"/>
  <c r="T728" i="1"/>
  <c r="U560" i="1"/>
  <c r="T560" i="1"/>
  <c r="U584" i="1"/>
  <c r="T584" i="1"/>
  <c r="U1793" i="1"/>
  <c r="T1793" i="1"/>
  <c r="U199" i="1"/>
  <c r="T199" i="1"/>
  <c r="U695" i="1"/>
  <c r="T695" i="1"/>
  <c r="U415" i="1"/>
  <c r="T415" i="1"/>
  <c r="U1151" i="1"/>
  <c r="T1151" i="1"/>
  <c r="U1119" i="1"/>
  <c r="T1119" i="1"/>
  <c r="U1184" i="1"/>
  <c r="T1184" i="1"/>
  <c r="U1120" i="1"/>
  <c r="T1120" i="1"/>
  <c r="U405" i="1"/>
  <c r="T405" i="1"/>
  <c r="U869" i="1"/>
  <c r="T869" i="1"/>
  <c r="U381" i="1"/>
  <c r="T381" i="1"/>
  <c r="U365" i="1"/>
  <c r="T365" i="1"/>
  <c r="U133" i="1"/>
  <c r="T133" i="1"/>
  <c r="U1845" i="1"/>
  <c r="T1845" i="1"/>
  <c r="U1437" i="1"/>
  <c r="T1437" i="1"/>
  <c r="U613" i="1"/>
  <c r="T613" i="1"/>
  <c r="U1620" i="1"/>
  <c r="T1620" i="1"/>
  <c r="U1356" i="1"/>
  <c r="T1356" i="1"/>
  <c r="U1100" i="1"/>
  <c r="T1100" i="1"/>
  <c r="U1948" i="1"/>
  <c r="T1948" i="1"/>
  <c r="U1719" i="1"/>
  <c r="T1719" i="1"/>
  <c r="U1859" i="1"/>
  <c r="T1859" i="1"/>
  <c r="U1603" i="1"/>
  <c r="T1603" i="1"/>
  <c r="U1347" i="1"/>
  <c r="T1347" i="1"/>
  <c r="U1091" i="1"/>
  <c r="T1091" i="1"/>
  <c r="U1882" i="1"/>
  <c r="T1882" i="1"/>
  <c r="U1482" i="1"/>
  <c r="T1482" i="1"/>
  <c r="U1042" i="1"/>
  <c r="T1042" i="1"/>
  <c r="U1951" i="1"/>
  <c r="T1951" i="1"/>
  <c r="U1910" i="1"/>
  <c r="T1910" i="1"/>
  <c r="U1654" i="1"/>
  <c r="T1654" i="1"/>
  <c r="U1390" i="1"/>
  <c r="T1390" i="1"/>
  <c r="U1126" i="1"/>
  <c r="T1126" i="1"/>
  <c r="U870" i="1"/>
  <c r="T870" i="1"/>
  <c r="U1773" i="1"/>
  <c r="T1773" i="1"/>
  <c r="U598" i="1"/>
  <c r="T598" i="1"/>
  <c r="U334" i="1"/>
  <c r="T334" i="1"/>
  <c r="U70" i="1"/>
  <c r="T70" i="1"/>
  <c r="U668" i="1"/>
  <c r="T668" i="1"/>
  <c r="U412" i="1"/>
  <c r="T412" i="1"/>
  <c r="U156" i="1"/>
  <c r="T156" i="1"/>
  <c r="U491" i="1"/>
  <c r="T491" i="1"/>
  <c r="U219" i="1"/>
  <c r="T219" i="1"/>
  <c r="U121" i="1"/>
  <c r="T121" i="1"/>
  <c r="U673" i="1"/>
  <c r="T673" i="1"/>
  <c r="U402" i="1"/>
  <c r="T402" i="1"/>
  <c r="U1527" i="1"/>
  <c r="T1527" i="1"/>
  <c r="U533" i="1"/>
  <c r="T533" i="1"/>
  <c r="U151" i="1"/>
  <c r="T151" i="1"/>
  <c r="U1519" i="1"/>
  <c r="T1519" i="1"/>
  <c r="U1631" i="1"/>
  <c r="T1631" i="1"/>
  <c r="U1440" i="1"/>
  <c r="T1440" i="1"/>
  <c r="U1672" i="1"/>
  <c r="T1672" i="1"/>
  <c r="U1557" i="1"/>
  <c r="T1557" i="1"/>
  <c r="U1637" i="1"/>
  <c r="T1637" i="1"/>
  <c r="U1117" i="1"/>
  <c r="T1117" i="1"/>
  <c r="U1140" i="1"/>
  <c r="T1140" i="1"/>
  <c r="U1801" i="1"/>
  <c r="T1801" i="1"/>
  <c r="U1579" i="1"/>
  <c r="T1579" i="1"/>
  <c r="U1442" i="1"/>
  <c r="T1442" i="1"/>
  <c r="U18" i="1"/>
  <c r="T18" i="1"/>
  <c r="U1630" i="1"/>
  <c r="T1630" i="1"/>
  <c r="U1038" i="1"/>
  <c r="T1038" i="1"/>
  <c r="U646" i="1"/>
  <c r="T646" i="1"/>
  <c r="U174" i="1"/>
  <c r="T174" i="1"/>
  <c r="U516" i="1"/>
  <c r="T516" i="1"/>
  <c r="U867" i="1"/>
  <c r="T867" i="1"/>
  <c r="U331" i="1"/>
  <c r="T331" i="1"/>
  <c r="U366" i="1"/>
  <c r="T366" i="1"/>
  <c r="U715" i="1"/>
  <c r="T715" i="1"/>
  <c r="U1258" i="1"/>
  <c r="T1258" i="1"/>
  <c r="U89" i="1"/>
  <c r="T89" i="1"/>
  <c r="U1087" i="1"/>
  <c r="T1087" i="1"/>
  <c r="U408" i="1"/>
  <c r="T408" i="1"/>
  <c r="U1407" i="1"/>
  <c r="T1407" i="1"/>
  <c r="U45" i="1"/>
  <c r="T45" i="1"/>
  <c r="U1732" i="1"/>
  <c r="T1732" i="1"/>
  <c r="U1179" i="1"/>
  <c r="T1179" i="1"/>
  <c r="U674" i="1"/>
  <c r="T674" i="1"/>
  <c r="U1086" i="1"/>
  <c r="T1086" i="1"/>
  <c r="U500" i="1"/>
  <c r="T500" i="1"/>
  <c r="U243" i="1"/>
  <c r="T243" i="1"/>
  <c r="U1607" i="1"/>
  <c r="T1607" i="1"/>
  <c r="U1231" i="1"/>
  <c r="T1231" i="1"/>
  <c r="U1567" i="1"/>
  <c r="T1567" i="1"/>
  <c r="U1493" i="1"/>
  <c r="T1493" i="1"/>
  <c r="U1149" i="1"/>
  <c r="T1149" i="1"/>
  <c r="U924" i="1"/>
  <c r="T924" i="1"/>
  <c r="U1363" i="1"/>
  <c r="T1363" i="1"/>
  <c r="U1478" i="1"/>
  <c r="T1478" i="1"/>
  <c r="U614" i="1"/>
  <c r="T614" i="1"/>
  <c r="U364" i="1"/>
  <c r="T364" i="1"/>
  <c r="U1593" i="1"/>
  <c r="T1593" i="1"/>
  <c r="U706" i="1"/>
  <c r="T706" i="1"/>
  <c r="U737" i="1"/>
  <c r="T737" i="1"/>
  <c r="U305" i="1"/>
  <c r="T305" i="1"/>
  <c r="U1361" i="1"/>
  <c r="T1361" i="1"/>
  <c r="U785" i="1"/>
  <c r="T785" i="1"/>
  <c r="U554" i="1"/>
  <c r="T554" i="1"/>
  <c r="U1626" i="1"/>
  <c r="T1626" i="1"/>
  <c r="U370" i="1"/>
  <c r="T370" i="1"/>
  <c r="U1322" i="1"/>
  <c r="T1322" i="1"/>
  <c r="U1288" i="1"/>
  <c r="T1288" i="1"/>
  <c r="U480" i="1"/>
  <c r="T480" i="1"/>
  <c r="U1913" i="1"/>
  <c r="T1913" i="1"/>
  <c r="U311" i="1"/>
  <c r="T311" i="1"/>
  <c r="U1207" i="1"/>
  <c r="T1207" i="1"/>
  <c r="U527" i="1"/>
  <c r="T527" i="1"/>
  <c r="U1375" i="1"/>
  <c r="T1375" i="1"/>
  <c r="U1367" i="1"/>
  <c r="T1367" i="1"/>
  <c r="U1656" i="1"/>
  <c r="T1656" i="1"/>
  <c r="U1885" i="1"/>
  <c r="T1885" i="1"/>
  <c r="U1821" i="1"/>
  <c r="T1821" i="1"/>
  <c r="U765" i="1"/>
  <c r="T765" i="1"/>
  <c r="U877" i="1"/>
  <c r="T877" i="1"/>
  <c r="U581" i="1"/>
  <c r="T581" i="1"/>
  <c r="U285" i="1"/>
  <c r="T285" i="1"/>
  <c r="U1325" i="1"/>
  <c r="T1325" i="1"/>
  <c r="U1692" i="1"/>
  <c r="T1692" i="1"/>
  <c r="U1412" i="1"/>
  <c r="T1412" i="1"/>
  <c r="U1156" i="1"/>
  <c r="T1156" i="1"/>
  <c r="U900" i="1"/>
  <c r="T900" i="1"/>
  <c r="U1856" i="1"/>
  <c r="T1856" i="1"/>
  <c r="U1915" i="1"/>
  <c r="T1915" i="1"/>
  <c r="U1403" i="1"/>
  <c r="T1403" i="1"/>
  <c r="U1147" i="1"/>
  <c r="T1147" i="1"/>
  <c r="U19" i="1"/>
  <c r="T19" i="1"/>
  <c r="U1570" i="1"/>
  <c r="T1570" i="1"/>
  <c r="U1138" i="1"/>
  <c r="T1138" i="1"/>
  <c r="U722" i="1"/>
  <c r="T722" i="1"/>
  <c r="U1966" i="1"/>
  <c r="T1966" i="1"/>
  <c r="U1710" i="1"/>
  <c r="T1710" i="1"/>
  <c r="U1454" i="1"/>
  <c r="T1454" i="1"/>
  <c r="U1182" i="1"/>
  <c r="T1182" i="1"/>
  <c r="U926" i="1"/>
  <c r="T926" i="1"/>
  <c r="U1877" i="1"/>
  <c r="T1877" i="1"/>
  <c r="U670" i="1"/>
  <c r="T670" i="1"/>
  <c r="U390" i="1"/>
  <c r="T390" i="1"/>
  <c r="U126" i="1"/>
  <c r="T126" i="1"/>
  <c r="U724" i="1"/>
  <c r="T724" i="1"/>
  <c r="U468" i="1"/>
  <c r="T468" i="1"/>
  <c r="U212" i="1"/>
  <c r="T212" i="1"/>
  <c r="U736" i="1"/>
  <c r="T736" i="1"/>
  <c r="U240" i="1"/>
  <c r="T240" i="1"/>
  <c r="U456" i="1"/>
  <c r="T456" i="1"/>
  <c r="U256" i="1"/>
  <c r="T256" i="1"/>
  <c r="U184" i="1"/>
  <c r="T184" i="1"/>
  <c r="U176" i="1"/>
  <c r="T176" i="1"/>
  <c r="U168" i="1"/>
  <c r="T168" i="1"/>
  <c r="U1137" i="1"/>
  <c r="T1137" i="1"/>
  <c r="U433" i="1"/>
  <c r="T433" i="1"/>
  <c r="U889" i="1"/>
  <c r="T889" i="1"/>
  <c r="U1109" i="1"/>
  <c r="T1109" i="1"/>
  <c r="U1685" i="1"/>
  <c r="T1685" i="1"/>
  <c r="U1535" i="1"/>
  <c r="T1535" i="1"/>
  <c r="U1443" i="1"/>
  <c r="T1443" i="1"/>
  <c r="U1746" i="1"/>
  <c r="T1746" i="1"/>
  <c r="U7" i="1"/>
  <c r="T7" i="1"/>
  <c r="U1837" i="1"/>
  <c r="T1837" i="1"/>
  <c r="U572" i="1"/>
  <c r="T572" i="1"/>
  <c r="U187" i="1"/>
  <c r="T187" i="1"/>
  <c r="U1089" i="1"/>
  <c r="T1089" i="1"/>
  <c r="U320" i="1"/>
  <c r="T320" i="1"/>
  <c r="U895" i="1"/>
  <c r="T895" i="1"/>
  <c r="U1768" i="1"/>
  <c r="T1768" i="1"/>
  <c r="U325" i="1"/>
  <c r="T325" i="1"/>
  <c r="U1860" i="1"/>
  <c r="T1860" i="1"/>
  <c r="U2001" i="1"/>
  <c r="T2001" i="1"/>
  <c r="U766" i="1"/>
  <c r="T766" i="1"/>
  <c r="U564" i="1"/>
  <c r="T564" i="1"/>
  <c r="U179" i="1"/>
  <c r="T179" i="1"/>
  <c r="U1641" i="1"/>
  <c r="T1641" i="1"/>
  <c r="U921" i="1"/>
  <c r="T921" i="1"/>
  <c r="U344" i="1"/>
  <c r="T344" i="1"/>
  <c r="U1777" i="1"/>
  <c r="T1777" i="1"/>
  <c r="U1413" i="1"/>
  <c r="T1413" i="1"/>
  <c r="U309" i="1"/>
  <c r="T309" i="1"/>
  <c r="U1844" i="1"/>
  <c r="T1844" i="1"/>
  <c r="U1714" i="1"/>
  <c r="T1714" i="1"/>
  <c r="U1797" i="1"/>
  <c r="T1797" i="1"/>
  <c r="U300" i="1"/>
  <c r="T300" i="1"/>
  <c r="U27" i="1"/>
  <c r="T27" i="1"/>
  <c r="U1158" i="1"/>
  <c r="T1158" i="1"/>
  <c r="U102" i="1"/>
  <c r="T102" i="1"/>
  <c r="U523" i="1"/>
  <c r="T523" i="1"/>
  <c r="U1393" i="1"/>
  <c r="T1393" i="1"/>
  <c r="U193" i="1"/>
  <c r="T193" i="1"/>
  <c r="U1282" i="1"/>
  <c r="T1282" i="1"/>
  <c r="U1032" i="1"/>
  <c r="T1032" i="1"/>
  <c r="U863" i="1"/>
  <c r="T863" i="1"/>
  <c r="U1312" i="1"/>
  <c r="T1312" i="1"/>
  <c r="U1501" i="1"/>
  <c r="T1501" i="1"/>
  <c r="U1884" i="1"/>
  <c r="T1884" i="1"/>
  <c r="U1503" i="1"/>
  <c r="T1503" i="1"/>
  <c r="U1051" i="1"/>
  <c r="T1051" i="1"/>
  <c r="U1697" i="1"/>
  <c r="T1697" i="1"/>
  <c r="U894" i="1"/>
  <c r="T894" i="1"/>
  <c r="U628" i="1"/>
  <c r="T628" i="1"/>
  <c r="U379" i="1"/>
  <c r="T379" i="1"/>
  <c r="U65" i="1"/>
  <c r="T65" i="1"/>
  <c r="U466" i="1"/>
  <c r="T466" i="1"/>
  <c r="U944" i="1"/>
  <c r="T944" i="1"/>
  <c r="U783" i="1"/>
  <c r="T783" i="1"/>
  <c r="U1744" i="1"/>
  <c r="T1744" i="1"/>
  <c r="U1903" i="1"/>
  <c r="T1903" i="1"/>
  <c r="U1988" i="1"/>
  <c r="T1988" i="1"/>
  <c r="U1716" i="1"/>
  <c r="T1716" i="1"/>
  <c r="U1235" i="1"/>
  <c r="T1235" i="1"/>
  <c r="U1999" i="1"/>
  <c r="T1999" i="1"/>
  <c r="U1078" i="1"/>
  <c r="T1078" i="1"/>
  <c r="U286" i="1"/>
  <c r="T286" i="1"/>
  <c r="U699" i="1"/>
  <c r="T699" i="1"/>
  <c r="U1178" i="1"/>
  <c r="T1178" i="1"/>
  <c r="U513" i="1"/>
  <c r="T513" i="1"/>
  <c r="U657" i="1"/>
  <c r="T657" i="1"/>
  <c r="U819" i="1"/>
  <c r="T819" i="1"/>
  <c r="U547" i="1"/>
  <c r="T547" i="1"/>
  <c r="U275" i="1"/>
  <c r="T275" i="1"/>
  <c r="U1338" i="1"/>
  <c r="T1338" i="1"/>
  <c r="U146" i="1"/>
  <c r="T146" i="1"/>
  <c r="U473" i="1"/>
  <c r="T473" i="1"/>
  <c r="U1511" i="1"/>
  <c r="T1511" i="1"/>
  <c r="U570" i="1"/>
  <c r="T570" i="1"/>
  <c r="U600" i="1"/>
  <c r="T600" i="1"/>
  <c r="U1384" i="1"/>
  <c r="T1384" i="1"/>
  <c r="U279" i="1"/>
  <c r="T279" i="1"/>
  <c r="U1247" i="1"/>
  <c r="T1247" i="1"/>
  <c r="U1896" i="1"/>
  <c r="T1896" i="1"/>
  <c r="U1173" i="1"/>
  <c r="T1173" i="1"/>
  <c r="U157" i="1"/>
  <c r="T157" i="1"/>
  <c r="U1908" i="1"/>
  <c r="T1908" i="1"/>
  <c r="U1460" i="1"/>
  <c r="T1460" i="1"/>
  <c r="U1076" i="1"/>
  <c r="T1076" i="1"/>
  <c r="U1639" i="1"/>
  <c r="T1639" i="1"/>
  <c r="U1195" i="1"/>
  <c r="T1195" i="1"/>
  <c r="U1546" i="1"/>
  <c r="T1546" i="1"/>
  <c r="U698" i="1"/>
  <c r="T698" i="1"/>
  <c r="U1694" i="1"/>
  <c r="T1694" i="1"/>
  <c r="U1230" i="1"/>
  <c r="T1230" i="1"/>
  <c r="U1949" i="1"/>
  <c r="T1949" i="1"/>
  <c r="U574" i="1"/>
  <c r="T574" i="1"/>
  <c r="U324" i="1"/>
  <c r="T324" i="1"/>
  <c r="U659" i="1"/>
  <c r="T659" i="1"/>
  <c r="U195" i="1"/>
  <c r="T195" i="1"/>
  <c r="U1286" i="1"/>
  <c r="T1286" i="1"/>
  <c r="U1386" i="1"/>
  <c r="T1386" i="1"/>
  <c r="U545" i="1"/>
  <c r="T545" i="1"/>
  <c r="U145" i="1"/>
  <c r="T145" i="1"/>
  <c r="U1041" i="1"/>
  <c r="T1041" i="1"/>
  <c r="U641" i="1"/>
  <c r="T641" i="1"/>
  <c r="U386" i="1"/>
  <c r="T386" i="1"/>
  <c r="U186" i="1"/>
  <c r="T186" i="1"/>
  <c r="U226" i="1"/>
  <c r="T226" i="1"/>
  <c r="U1351" i="1"/>
  <c r="T1351" i="1"/>
  <c r="U888" i="1"/>
  <c r="T888" i="1"/>
  <c r="U896" i="1"/>
  <c r="T896" i="1"/>
  <c r="U1831" i="1"/>
  <c r="T1831" i="1"/>
  <c r="U263" i="1"/>
  <c r="T263" i="1"/>
  <c r="U983" i="1"/>
  <c r="T983" i="1"/>
  <c r="U479" i="1"/>
  <c r="T479" i="1"/>
  <c r="U1775" i="1"/>
  <c r="T1775" i="1"/>
  <c r="U1263" i="1"/>
  <c r="T1263" i="1"/>
  <c r="U1392" i="1"/>
  <c r="T1392" i="1"/>
  <c r="U85" i="1"/>
  <c r="T85" i="1"/>
  <c r="U1373" i="1"/>
  <c r="T1373" i="1"/>
  <c r="U637" i="1"/>
  <c r="T637" i="1"/>
  <c r="U621" i="1"/>
  <c r="T621" i="1"/>
  <c r="U1772" i="1"/>
  <c r="T1772" i="1"/>
  <c r="U1260" i="1"/>
  <c r="T1260" i="1"/>
  <c r="U1748" i="1"/>
  <c r="T1748" i="1"/>
  <c r="U1507" i="1"/>
  <c r="T1507" i="1"/>
  <c r="U1634" i="1"/>
  <c r="T1634" i="1"/>
  <c r="U1942" i="1"/>
  <c r="T1942" i="1"/>
  <c r="U1358" i="1"/>
  <c r="T1358" i="1"/>
  <c r="U302" i="1"/>
  <c r="T302" i="1"/>
  <c r="U387" i="1"/>
  <c r="T387" i="1"/>
  <c r="U354" i="1"/>
  <c r="T354" i="1"/>
  <c r="U336" i="1"/>
  <c r="T336" i="1"/>
  <c r="U207" i="1"/>
  <c r="T207" i="1"/>
  <c r="U1221" i="1"/>
  <c r="T1221" i="1"/>
  <c r="U373" i="1"/>
  <c r="T373" i="1"/>
  <c r="U1188" i="1"/>
  <c r="T1188" i="1"/>
  <c r="U1499" i="1"/>
  <c r="T1499" i="1"/>
  <c r="U882" i="1"/>
  <c r="T882" i="1"/>
  <c r="U958" i="1"/>
  <c r="T958" i="1"/>
  <c r="U94" i="1"/>
  <c r="T94" i="1"/>
  <c r="U707" i="1"/>
  <c r="T707" i="1"/>
  <c r="U1065" i="1"/>
  <c r="T1065" i="1"/>
  <c r="U1024" i="1"/>
  <c r="T1024" i="1"/>
  <c r="U744" i="1"/>
  <c r="T744" i="1"/>
  <c r="U1800" i="1"/>
  <c r="T1800" i="1"/>
  <c r="U1381" i="1"/>
  <c r="T1381" i="1"/>
  <c r="U1372" i="1"/>
  <c r="T1372" i="1"/>
  <c r="U1427" i="1"/>
  <c r="T1427" i="1"/>
  <c r="U1990" i="1"/>
  <c r="T1990" i="1"/>
  <c r="U758" i="1"/>
  <c r="T758" i="1"/>
  <c r="U172" i="1"/>
  <c r="T172" i="1"/>
  <c r="U697" i="1"/>
  <c r="T697" i="1"/>
  <c r="U883" i="1"/>
  <c r="T883" i="1"/>
  <c r="U90" i="1"/>
  <c r="T90" i="1"/>
  <c r="U225" i="1"/>
  <c r="T225" i="1"/>
  <c r="U481" i="1"/>
  <c r="T481" i="1"/>
  <c r="U25" i="1"/>
  <c r="T25" i="1"/>
  <c r="U681" i="1"/>
  <c r="T681" i="1"/>
  <c r="U265" i="1"/>
  <c r="T265" i="1"/>
  <c r="U1538" i="1"/>
  <c r="T1538" i="1"/>
  <c r="U634" i="1"/>
  <c r="T634" i="1"/>
  <c r="U1066" i="1"/>
  <c r="T1066" i="1"/>
  <c r="U1721" i="1"/>
  <c r="T1721" i="1"/>
  <c r="U512" i="1"/>
  <c r="T512" i="1"/>
  <c r="U528" i="1"/>
  <c r="T528" i="1"/>
  <c r="U536" i="1"/>
  <c r="T536" i="1"/>
  <c r="U1729" i="1"/>
  <c r="T1729" i="1"/>
  <c r="U167" i="1"/>
  <c r="T167" i="1"/>
  <c r="U1199" i="1"/>
  <c r="T1199" i="1"/>
  <c r="U383" i="1"/>
  <c r="T383" i="1"/>
  <c r="U743" i="1"/>
  <c r="T743" i="1"/>
  <c r="U967" i="1"/>
  <c r="T967" i="1"/>
  <c r="U1088" i="1"/>
  <c r="T1088" i="1"/>
  <c r="U968" i="1"/>
  <c r="T968" i="1"/>
  <c r="U341" i="1"/>
  <c r="T341" i="1"/>
  <c r="U485" i="1"/>
  <c r="T485" i="1"/>
  <c r="U253" i="1"/>
  <c r="T253" i="1"/>
  <c r="U237" i="1"/>
  <c r="T237" i="1"/>
  <c r="U1781" i="1"/>
  <c r="T1781" i="1"/>
  <c r="U1653" i="1"/>
  <c r="T1653" i="1"/>
  <c r="U1405" i="1"/>
  <c r="T1405" i="1"/>
  <c r="U165" i="1"/>
  <c r="T165" i="1"/>
  <c r="U1604" i="1"/>
  <c r="T1604" i="1"/>
  <c r="U1340" i="1"/>
  <c r="T1340" i="1"/>
  <c r="U1084" i="1"/>
  <c r="T1084" i="1"/>
  <c r="U1916" i="1"/>
  <c r="T1916" i="1"/>
  <c r="U1671" i="1"/>
  <c r="T1671" i="1"/>
  <c r="U1843" i="1"/>
  <c r="T1843" i="1"/>
  <c r="U1587" i="1"/>
  <c r="T1587" i="1"/>
  <c r="U1331" i="1"/>
  <c r="T1331" i="1"/>
  <c r="U1075" i="1"/>
  <c r="T1075" i="1"/>
  <c r="U1858" i="1"/>
  <c r="T1858" i="1"/>
  <c r="U1458" i="1"/>
  <c r="T1458" i="1"/>
  <c r="U1018" i="1"/>
  <c r="T1018" i="1"/>
  <c r="U1799" i="1"/>
  <c r="T1799" i="1"/>
  <c r="U1894" i="1"/>
  <c r="T1894" i="1"/>
  <c r="U1638" i="1"/>
  <c r="T1638" i="1"/>
  <c r="U1374" i="1"/>
  <c r="T1374" i="1"/>
  <c r="U1110" i="1"/>
  <c r="T1110" i="1"/>
  <c r="U854" i="1"/>
  <c r="T854" i="1"/>
  <c r="U1725" i="1"/>
  <c r="T1725" i="1"/>
  <c r="U582" i="1"/>
  <c r="T582" i="1"/>
  <c r="U318" i="1"/>
  <c r="T318" i="1"/>
  <c r="U54" i="1"/>
  <c r="T54" i="1"/>
  <c r="U652" i="1"/>
  <c r="T652" i="1"/>
  <c r="U396" i="1"/>
  <c r="T396" i="1"/>
  <c r="U140" i="1"/>
  <c r="T140" i="1"/>
  <c r="U731" i="1"/>
  <c r="T731" i="1"/>
  <c r="U475" i="1"/>
  <c r="T475" i="1"/>
  <c r="U203" i="1"/>
  <c r="T203" i="1"/>
  <c r="U917" i="1"/>
  <c r="T917" i="1"/>
  <c r="U1452" i="1"/>
  <c r="T1452" i="1"/>
  <c r="U940" i="1"/>
  <c r="T940" i="1"/>
  <c r="U1699" i="1"/>
  <c r="T1699" i="1"/>
  <c r="U1059" i="1"/>
  <c r="T1059" i="1"/>
  <c r="U10" i="1"/>
  <c r="T10" i="1"/>
  <c r="U966" i="1"/>
  <c r="T966" i="1"/>
  <c r="U764" i="1"/>
  <c r="T764" i="1"/>
  <c r="U323" i="1"/>
  <c r="T323" i="1"/>
  <c r="U1050" i="1"/>
  <c r="T1050" i="1"/>
  <c r="U768" i="1"/>
  <c r="T768" i="1"/>
  <c r="U1655" i="1"/>
  <c r="T1655" i="1"/>
  <c r="U1509" i="1"/>
  <c r="T1509" i="1"/>
  <c r="U1621" i="1"/>
  <c r="T1621" i="1"/>
  <c r="U1316" i="1"/>
  <c r="T1316" i="1"/>
  <c r="U1627" i="1"/>
  <c r="T1627" i="1"/>
  <c r="U1186" i="1"/>
  <c r="T1186" i="1"/>
  <c r="U1350" i="1"/>
  <c r="T1350" i="1"/>
  <c r="U358" i="1"/>
  <c r="T358" i="1"/>
  <c r="U291" i="1"/>
  <c r="T291" i="1"/>
  <c r="U953" i="1"/>
  <c r="T953" i="1"/>
  <c r="U1408" i="1"/>
  <c r="T1408" i="1"/>
  <c r="U1383" i="1"/>
  <c r="T1383" i="1"/>
  <c r="U1160" i="1"/>
  <c r="T1160" i="1"/>
  <c r="U493" i="1"/>
  <c r="T493" i="1"/>
  <c r="U1636" i="1"/>
  <c r="T1636" i="1"/>
  <c r="U1683" i="1"/>
  <c r="T1683" i="1"/>
  <c r="U1290" i="1"/>
  <c r="T1290" i="1"/>
  <c r="U1342" i="1"/>
  <c r="T1342" i="1"/>
  <c r="U222" i="1"/>
  <c r="T222" i="1"/>
  <c r="U571" i="1"/>
  <c r="T571" i="1"/>
  <c r="U1183" i="1"/>
  <c r="T1183" i="1"/>
  <c r="U1233" i="1"/>
  <c r="T1233" i="1"/>
  <c r="U312" i="1"/>
  <c r="T312" i="1"/>
  <c r="U671" i="1"/>
  <c r="T671" i="1"/>
  <c r="U208" i="1"/>
  <c r="T208" i="1"/>
  <c r="U72" i="1"/>
  <c r="T72" i="1"/>
  <c r="U489" i="1"/>
  <c r="T489" i="1"/>
  <c r="U1209" i="1"/>
  <c r="T1209" i="1"/>
  <c r="U280" i="1"/>
  <c r="T280" i="1"/>
  <c r="U73" i="1"/>
  <c r="T73" i="1"/>
  <c r="U577" i="1"/>
  <c r="T577" i="1"/>
  <c r="U1970" i="1"/>
  <c r="T1970" i="1"/>
  <c r="U346" i="1"/>
  <c r="T346" i="1"/>
  <c r="U1281" i="1"/>
  <c r="T1281" i="1"/>
  <c r="U985" i="1"/>
  <c r="T985" i="1"/>
  <c r="U161" i="1"/>
  <c r="T161" i="1"/>
  <c r="U1305" i="1"/>
  <c r="T1305" i="1"/>
  <c r="U1465" i="1"/>
  <c r="T1465" i="1"/>
  <c r="U1026" i="1"/>
  <c r="T1026" i="1"/>
  <c r="U234" i="1"/>
  <c r="T234" i="1"/>
  <c r="U1346" i="1"/>
  <c r="T1346" i="1"/>
  <c r="U178" i="1"/>
  <c r="T178" i="1"/>
  <c r="U1328" i="1"/>
  <c r="T1328" i="1"/>
  <c r="U488" i="1"/>
  <c r="T488" i="1"/>
  <c r="U696" i="1"/>
  <c r="T696" i="1"/>
  <c r="U1584" i="1"/>
  <c r="T1584" i="1"/>
  <c r="U471" i="1"/>
  <c r="T471" i="1"/>
  <c r="U1727" i="1"/>
  <c r="T1727" i="1"/>
  <c r="U1423" i="1"/>
  <c r="T1423" i="1"/>
  <c r="U175" i="1"/>
  <c r="T175" i="1"/>
  <c r="U1969" i="1"/>
  <c r="T1969" i="1"/>
  <c r="U1480" i="1"/>
  <c r="T1480" i="1"/>
  <c r="U1104" i="1"/>
  <c r="T1104" i="1"/>
  <c r="U1136" i="1"/>
  <c r="T1136" i="1"/>
  <c r="U1904" i="1"/>
  <c r="T1904" i="1"/>
  <c r="U1477" i="1"/>
  <c r="T1477" i="1"/>
  <c r="U1397" i="1"/>
  <c r="T1397" i="1"/>
  <c r="U1229" i="1"/>
  <c r="T1229" i="1"/>
  <c r="U1005" i="1"/>
  <c r="T1005" i="1"/>
  <c r="U813" i="1"/>
  <c r="T813" i="1"/>
  <c r="U589" i="1"/>
  <c r="T589" i="1"/>
  <c r="U1852" i="1"/>
  <c r="T1852" i="1"/>
  <c r="U1492" i="1"/>
  <c r="T1492" i="1"/>
  <c r="U1236" i="1"/>
  <c r="T1236" i="1"/>
  <c r="U980" i="1"/>
  <c r="T980" i="1"/>
  <c r="U1700" i="1"/>
  <c r="T1700" i="1"/>
  <c r="U1995" i="1"/>
  <c r="T1995" i="1"/>
  <c r="U1739" i="1"/>
  <c r="T1739" i="1"/>
  <c r="U1483" i="1"/>
  <c r="T1483" i="1"/>
  <c r="U1227" i="1"/>
  <c r="T1227" i="1"/>
  <c r="U963" i="1"/>
  <c r="T963" i="1"/>
  <c r="U1698" i="1"/>
  <c r="T1698" i="1"/>
  <c r="U1274" i="1"/>
  <c r="T1274" i="1"/>
  <c r="U850" i="1"/>
  <c r="T850" i="1"/>
  <c r="U9" i="1"/>
  <c r="T9" i="1"/>
  <c r="U1790" i="1"/>
  <c r="T1790" i="1"/>
  <c r="U1534" i="1"/>
  <c r="T1534" i="1"/>
  <c r="U1262" i="1"/>
  <c r="T1262" i="1"/>
  <c r="U1006" i="1"/>
  <c r="T1006" i="1"/>
  <c r="U1981" i="1"/>
  <c r="T1981" i="1"/>
  <c r="U750" i="1"/>
  <c r="T750" i="1"/>
  <c r="U478" i="1"/>
  <c r="T478" i="1"/>
  <c r="U214" i="1"/>
  <c r="T214" i="1"/>
  <c r="U804" i="1"/>
  <c r="T804" i="1"/>
  <c r="U548" i="1"/>
  <c r="T548" i="1"/>
  <c r="U292" i="1"/>
  <c r="T292" i="1"/>
  <c r="U36" i="1"/>
  <c r="T36" i="1"/>
  <c r="U627" i="1"/>
  <c r="T627" i="1"/>
  <c r="U363" i="1"/>
  <c r="T363" i="1"/>
  <c r="U91" i="1"/>
  <c r="T91" i="1"/>
  <c r="U83" i="1"/>
  <c r="T83" i="1"/>
  <c r="U1666" i="1"/>
  <c r="T1666" i="1"/>
  <c r="U1441" i="1"/>
  <c r="T1441" i="1"/>
  <c r="U1313" i="1"/>
  <c r="T1313" i="1"/>
  <c r="U1009" i="1"/>
  <c r="T1009" i="1"/>
  <c r="U377" i="1"/>
  <c r="T377" i="1"/>
  <c r="U1713" i="1"/>
  <c r="T1713" i="1"/>
  <c r="U658" i="1"/>
  <c r="T658" i="1"/>
  <c r="U610" i="1"/>
  <c r="T610" i="1"/>
  <c r="U538" i="1"/>
  <c r="T538" i="1"/>
  <c r="U848" i="1"/>
  <c r="T848" i="1"/>
  <c r="U1464" i="1"/>
  <c r="T1464" i="1"/>
  <c r="U1056" i="1"/>
  <c r="T1056" i="1"/>
  <c r="U1189" i="1"/>
  <c r="T1189" i="1"/>
  <c r="U903" i="1"/>
  <c r="T903" i="1"/>
  <c r="U71" i="1"/>
  <c r="T71" i="1"/>
  <c r="U1663" i="1"/>
  <c r="T1663" i="1"/>
  <c r="U287" i="1"/>
  <c r="T287" i="1"/>
  <c r="U1687" i="1"/>
  <c r="T1687" i="1"/>
  <c r="U1919" i="1"/>
  <c r="T1919" i="1"/>
  <c r="U1496" i="1"/>
  <c r="T1496" i="1"/>
  <c r="U1592" i="1"/>
  <c r="T1592" i="1"/>
  <c r="U1157" i="1"/>
  <c r="T1157" i="1"/>
  <c r="U1887" i="1"/>
  <c r="T1887" i="1"/>
  <c r="U1749" i="1"/>
  <c r="T1749" i="1"/>
  <c r="U1765" i="1"/>
  <c r="T1765" i="1"/>
  <c r="U1333" i="1"/>
  <c r="T1333" i="1"/>
  <c r="U1181" i="1"/>
  <c r="T1181" i="1"/>
  <c r="U1061" i="1"/>
  <c r="T1061" i="1"/>
  <c r="U1956" i="1"/>
  <c r="T1956" i="1"/>
  <c r="U1556" i="1"/>
  <c r="T1556" i="1"/>
  <c r="U1292" i="1"/>
  <c r="T1292" i="1"/>
  <c r="U1036" i="1"/>
  <c r="T1036" i="1"/>
  <c r="U1812" i="1"/>
  <c r="T1812" i="1"/>
  <c r="U1343" i="1"/>
  <c r="T1343" i="1"/>
  <c r="U1795" i="1"/>
  <c r="T1795" i="1"/>
  <c r="U1539" i="1"/>
  <c r="T1539" i="1"/>
  <c r="U1283" i="1"/>
  <c r="T1283" i="1"/>
  <c r="U1027" i="1"/>
  <c r="T1027" i="1"/>
  <c r="U1794" i="1"/>
  <c r="T1794" i="1"/>
  <c r="U1378" i="1"/>
  <c r="T1378" i="1"/>
  <c r="U946" i="1"/>
  <c r="T946" i="1"/>
  <c r="U1961" i="1"/>
  <c r="T1961" i="1"/>
  <c r="U1846" i="1"/>
  <c r="T1846" i="1"/>
  <c r="U1590" i="1"/>
  <c r="T1590" i="1"/>
  <c r="U1326" i="1"/>
  <c r="T1326" i="1"/>
  <c r="U1062" i="1"/>
  <c r="T1062" i="1"/>
  <c r="U1863" i="1"/>
  <c r="T1863" i="1"/>
  <c r="U806" i="1"/>
  <c r="T806" i="1"/>
  <c r="U534" i="1"/>
  <c r="T534" i="1"/>
  <c r="U270" i="1"/>
  <c r="T270" i="1"/>
  <c r="U860" i="1"/>
  <c r="T860" i="1"/>
  <c r="U604" i="1"/>
  <c r="T604" i="1"/>
  <c r="U348" i="1"/>
  <c r="T348" i="1"/>
  <c r="U92" i="1"/>
  <c r="T92" i="1"/>
  <c r="U683" i="1"/>
  <c r="T683" i="1"/>
  <c r="U427" i="1"/>
  <c r="T427" i="1"/>
  <c r="U155" i="1"/>
  <c r="T155" i="1"/>
  <c r="U705" i="1"/>
  <c r="T705" i="1"/>
  <c r="U833" i="1"/>
  <c r="T833" i="1"/>
  <c r="U233" i="1"/>
  <c r="T233" i="1"/>
  <c r="U874" i="1"/>
  <c r="T874" i="1"/>
  <c r="U1785" i="1"/>
  <c r="T1785" i="1"/>
  <c r="U640" i="1"/>
  <c r="T640" i="1"/>
  <c r="U1760" i="1"/>
  <c r="T1760" i="1"/>
  <c r="U1479" i="1"/>
  <c r="T1479" i="1"/>
  <c r="U495" i="1"/>
  <c r="T495" i="1"/>
  <c r="U1737" i="1"/>
  <c r="T1737" i="1"/>
  <c r="U1376" i="1"/>
  <c r="T1376" i="1"/>
  <c r="U1645" i="1"/>
  <c r="T1645" i="1"/>
  <c r="U677" i="1"/>
  <c r="T677" i="1"/>
  <c r="U453" i="1"/>
  <c r="T453" i="1"/>
  <c r="U501" i="1"/>
  <c r="T501" i="1"/>
  <c r="U37" i="1"/>
  <c r="T37" i="1"/>
  <c r="U1012" i="1"/>
  <c r="T1012" i="1"/>
  <c r="U1167" i="1"/>
  <c r="T1167" i="1"/>
  <c r="U1451" i="1"/>
  <c r="T1451" i="1"/>
  <c r="U931" i="1"/>
  <c r="T931" i="1"/>
  <c r="U1210" i="1"/>
  <c r="T1210" i="1"/>
  <c r="U1502" i="1"/>
  <c r="T1502" i="1"/>
  <c r="U910" i="1"/>
  <c r="T910" i="1"/>
  <c r="U510" i="1"/>
  <c r="T510" i="1"/>
  <c r="U46" i="1"/>
  <c r="T46" i="1"/>
  <c r="U388" i="1"/>
  <c r="T388" i="1"/>
  <c r="U723" i="1"/>
  <c r="T723" i="1"/>
  <c r="U123" i="1"/>
  <c r="T123" i="1"/>
  <c r="U1094" i="1"/>
  <c r="T1094" i="1"/>
  <c r="U700" i="1"/>
  <c r="T700" i="1"/>
  <c r="U1385" i="1"/>
  <c r="T1385" i="1"/>
  <c r="U929" i="1"/>
  <c r="T929" i="1"/>
  <c r="U322" i="1"/>
  <c r="T322" i="1"/>
  <c r="U608" i="1"/>
  <c r="T608" i="1"/>
  <c r="U463" i="1"/>
  <c r="T463" i="1"/>
  <c r="U1608" i="1"/>
  <c r="T1608" i="1"/>
  <c r="U957" i="1"/>
  <c r="T957" i="1"/>
  <c r="U915" i="1"/>
  <c r="T915" i="1"/>
  <c r="U1870" i="1"/>
  <c r="T1870" i="1"/>
  <c r="U6" i="1"/>
  <c r="T6" i="1"/>
  <c r="U244" i="1"/>
  <c r="T244" i="1"/>
  <c r="U1978" i="1"/>
  <c r="T1978" i="1"/>
  <c r="U1602" i="1"/>
  <c r="T1602" i="1"/>
  <c r="U368" i="1"/>
  <c r="T368" i="1"/>
  <c r="U1240" i="1"/>
  <c r="T1240" i="1"/>
  <c r="U1429" i="1"/>
  <c r="T1429" i="1"/>
  <c r="U1868" i="1"/>
  <c r="T1868" i="1"/>
  <c r="U1751" i="1"/>
  <c r="T1751" i="1"/>
  <c r="U1171" i="1"/>
  <c r="T1171" i="1"/>
  <c r="U1993" i="1"/>
  <c r="T1993" i="1"/>
  <c r="U1206" i="1"/>
  <c r="T1206" i="1"/>
  <c r="U44" i="1"/>
  <c r="T44" i="1"/>
  <c r="U1011" i="1"/>
  <c r="T1011" i="1"/>
  <c r="U138" i="1"/>
  <c r="T138" i="1"/>
  <c r="U257" i="1"/>
  <c r="T257" i="1"/>
  <c r="U1057" i="1"/>
  <c r="T1057" i="1"/>
  <c r="U81" i="1"/>
  <c r="T81" i="1"/>
  <c r="U713" i="1"/>
  <c r="T713" i="1"/>
  <c r="U66" i="1"/>
  <c r="T66" i="1"/>
  <c r="U682" i="1"/>
  <c r="T682" i="1"/>
  <c r="U1130" i="1"/>
  <c r="T1130" i="1"/>
  <c r="U1874" i="1"/>
  <c r="T1874" i="1"/>
  <c r="U680" i="1"/>
  <c r="T680" i="1"/>
  <c r="U544" i="1"/>
  <c r="T544" i="1"/>
  <c r="U568" i="1"/>
  <c r="T568" i="1"/>
  <c r="U183" i="1"/>
  <c r="T183" i="1"/>
  <c r="U1271" i="1"/>
  <c r="T1271" i="1"/>
  <c r="U399" i="1"/>
  <c r="T399" i="1"/>
  <c r="U991" i="1"/>
  <c r="T991" i="1"/>
  <c r="U1031" i="1"/>
  <c r="T1031" i="1"/>
  <c r="U1144" i="1"/>
  <c r="T1144" i="1"/>
  <c r="U1064" i="1"/>
  <c r="T1064" i="1"/>
  <c r="U549" i="1"/>
  <c r="T549" i="1"/>
  <c r="U317" i="1"/>
  <c r="T317" i="1"/>
  <c r="U301" i="1"/>
  <c r="T301" i="1"/>
  <c r="U69" i="1"/>
  <c r="T69" i="1"/>
  <c r="U1805" i="1"/>
  <c r="T1805" i="1"/>
  <c r="U1421" i="1"/>
  <c r="T1421" i="1"/>
  <c r="U421" i="1"/>
  <c r="T421" i="1"/>
  <c r="U1348" i="1"/>
  <c r="T1348" i="1"/>
  <c r="U1092" i="1"/>
  <c r="T1092" i="1"/>
  <c r="U1932" i="1"/>
  <c r="T1932" i="1"/>
  <c r="U1703" i="1"/>
  <c r="T1703" i="1"/>
  <c r="U1851" i="1"/>
  <c r="T1851" i="1"/>
  <c r="U1595" i="1"/>
  <c r="T1595" i="1"/>
  <c r="U1339" i="1"/>
  <c r="T1339" i="1"/>
  <c r="U1866" i="1"/>
  <c r="T1866" i="1"/>
  <c r="U1034" i="1"/>
  <c r="T1034" i="1"/>
  <c r="U1902" i="1"/>
  <c r="T1902" i="1"/>
  <c r="U1382" i="1"/>
  <c r="T1382" i="1"/>
  <c r="U862" i="1"/>
  <c r="T862" i="1"/>
  <c r="U590" i="1"/>
  <c r="T590" i="1"/>
  <c r="U62" i="1"/>
  <c r="T62" i="1"/>
  <c r="U404" i="1"/>
  <c r="T404" i="1"/>
  <c r="U192" i="1"/>
  <c r="T192" i="1"/>
  <c r="U120" i="1"/>
  <c r="T120" i="1"/>
  <c r="U839" i="1"/>
  <c r="T839" i="1"/>
  <c r="U144" i="1"/>
  <c r="T144" i="1"/>
  <c r="U96" i="1"/>
  <c r="T96" i="1"/>
  <c r="U328" i="1"/>
  <c r="T328" i="1"/>
  <c r="V32" i="1"/>
  <c r="T32" i="1"/>
  <c r="U591" i="1"/>
  <c r="T591" i="1"/>
  <c r="U784" i="1"/>
  <c r="T784" i="1"/>
  <c r="U361" i="1"/>
  <c r="T361" i="1"/>
  <c r="U1081" i="1"/>
  <c r="T1081" i="1"/>
  <c r="U747" i="1"/>
  <c r="T747" i="1"/>
  <c r="U483" i="1"/>
  <c r="T483" i="1"/>
  <c r="U211" i="1"/>
  <c r="T211" i="1"/>
  <c r="U771" i="1"/>
  <c r="T771" i="1"/>
  <c r="U1457" i="1"/>
  <c r="T1457" i="1"/>
  <c r="U1217" i="1"/>
  <c r="T1217" i="1"/>
  <c r="U593" i="1"/>
  <c r="T593" i="1"/>
  <c r="U314" i="1"/>
  <c r="T314" i="1"/>
  <c r="U936" i="1"/>
  <c r="T936" i="1"/>
  <c r="U496" i="1"/>
  <c r="T496" i="1"/>
  <c r="U23" i="1"/>
  <c r="T23" i="1"/>
  <c r="U1015" i="1"/>
  <c r="T1015" i="1"/>
  <c r="U1848" i="1"/>
  <c r="T1848" i="1"/>
  <c r="U357" i="1"/>
  <c r="T357" i="1"/>
  <c r="U989" i="1"/>
  <c r="T989" i="1"/>
  <c r="U1788" i="1"/>
  <c r="T1788" i="1"/>
  <c r="U1396" i="1"/>
  <c r="T1396" i="1"/>
  <c r="U948" i="1"/>
  <c r="T948" i="1"/>
  <c r="U1963" i="1"/>
  <c r="T1963" i="1"/>
  <c r="U1515" i="1"/>
  <c r="T1515" i="1"/>
  <c r="U1067" i="1"/>
  <c r="T1067" i="1"/>
  <c r="U1841" i="1"/>
  <c r="T1841" i="1"/>
  <c r="U1566" i="1"/>
  <c r="T1566" i="1"/>
  <c r="U1102" i="1"/>
  <c r="T1102" i="1"/>
  <c r="U1853" i="1"/>
  <c r="T1853" i="1"/>
  <c r="U374" i="1"/>
  <c r="T374" i="1"/>
  <c r="U708" i="1"/>
  <c r="T708" i="1"/>
  <c r="U196" i="1"/>
  <c r="T196" i="1"/>
  <c r="U51" i="1"/>
  <c r="T51" i="1"/>
  <c r="U739" i="1"/>
  <c r="T739" i="1"/>
  <c r="U1553" i="1"/>
  <c r="T1553" i="1"/>
  <c r="U1689" i="1"/>
  <c r="T1689" i="1"/>
  <c r="U273" i="1"/>
  <c r="T273" i="1"/>
  <c r="U1481" i="1"/>
  <c r="T1481" i="1"/>
  <c r="U585" i="1"/>
  <c r="T585" i="1"/>
  <c r="U1154" i="1"/>
  <c r="T1154" i="1"/>
  <c r="U498" i="1"/>
  <c r="T498" i="1"/>
  <c r="U898" i="1"/>
  <c r="T898" i="1"/>
  <c r="U1825" i="1"/>
  <c r="T1825" i="1"/>
  <c r="U384" i="1"/>
  <c r="T384" i="1"/>
  <c r="U400" i="1"/>
  <c r="T400" i="1"/>
  <c r="U432" i="1"/>
  <c r="T432" i="1"/>
  <c r="U135" i="1"/>
  <c r="T135" i="1"/>
  <c r="U1855" i="1"/>
  <c r="T1855" i="1"/>
  <c r="U351" i="1"/>
  <c r="T351" i="1"/>
  <c r="U1399" i="1"/>
  <c r="T1399" i="1"/>
  <c r="U871" i="1"/>
  <c r="T871" i="1"/>
  <c r="U1936" i="1"/>
  <c r="T1936" i="1"/>
  <c r="U1880" i="1"/>
  <c r="T1880" i="1"/>
  <c r="U293" i="1"/>
  <c r="T293" i="1"/>
  <c r="U125" i="1"/>
  <c r="T125" i="1"/>
  <c r="U109" i="1"/>
  <c r="T109" i="1"/>
  <c r="U1652" i="1"/>
  <c r="T1652" i="1"/>
  <c r="U1132" i="1"/>
  <c r="T1132" i="1"/>
  <c r="U1953" i="1"/>
  <c r="T1953" i="1"/>
  <c r="U1187" i="1"/>
  <c r="T1187" i="1"/>
  <c r="U1314" i="1"/>
  <c r="T1314" i="1"/>
  <c r="U1878" i="1"/>
  <c r="T1878" i="1"/>
  <c r="U1030" i="1"/>
  <c r="T1030" i="1"/>
  <c r="U38" i="1"/>
  <c r="T38" i="1"/>
  <c r="U43" i="1"/>
  <c r="T43" i="1"/>
  <c r="U1762" i="1"/>
  <c r="T1762" i="1"/>
  <c r="U1921" i="1"/>
  <c r="T1921" i="1"/>
  <c r="U1591" i="1"/>
  <c r="T1591" i="1"/>
  <c r="U1445" i="1"/>
  <c r="T1445" i="1"/>
  <c r="U709" i="1"/>
  <c r="T709" i="1"/>
  <c r="U932" i="1"/>
  <c r="T932" i="1"/>
  <c r="U1243" i="1"/>
  <c r="T1243" i="1"/>
  <c r="U1934" i="1"/>
  <c r="T1934" i="1"/>
  <c r="U830" i="1"/>
  <c r="T830" i="1"/>
  <c r="U692" i="1"/>
  <c r="T692" i="1"/>
  <c r="U451" i="1"/>
  <c r="T451" i="1"/>
  <c r="U881" i="1"/>
  <c r="T881" i="1"/>
  <c r="U1514" i="1"/>
  <c r="T1514" i="1"/>
  <c r="U1889" i="1"/>
  <c r="T1889" i="1"/>
  <c r="U1256" i="1"/>
  <c r="T1256" i="1"/>
  <c r="U477" i="1"/>
  <c r="T477" i="1"/>
  <c r="U1052" i="1"/>
  <c r="T1052" i="1"/>
  <c r="U971" i="1"/>
  <c r="T971" i="1"/>
  <c r="U1606" i="1"/>
  <c r="T1606" i="1"/>
  <c r="U414" i="1"/>
  <c r="T414" i="1"/>
  <c r="U635" i="1"/>
  <c r="T635" i="1"/>
  <c r="U345" i="1"/>
  <c r="T345" i="1"/>
  <c r="U26" i="1"/>
  <c r="T26" i="1"/>
  <c r="U1633" i="1"/>
  <c r="T1633" i="1"/>
  <c r="U1273" i="1"/>
  <c r="T1273" i="1"/>
  <c r="U769" i="1"/>
  <c r="T769" i="1"/>
  <c r="U721" i="1"/>
  <c r="T721" i="1"/>
  <c r="U185" i="1"/>
  <c r="T185" i="1"/>
  <c r="U1071" i="1"/>
  <c r="T1071" i="1"/>
  <c r="U530" i="1"/>
  <c r="T530" i="1"/>
  <c r="U434" i="1"/>
  <c r="T434" i="1"/>
  <c r="U482" i="1"/>
  <c r="T482" i="1"/>
  <c r="U632" i="1"/>
  <c r="T632" i="1"/>
  <c r="U1248" i="1"/>
  <c r="T1248" i="1"/>
  <c r="U904" i="1"/>
  <c r="T904" i="1"/>
  <c r="U821" i="1"/>
  <c r="T821" i="1"/>
  <c r="U735" i="1"/>
  <c r="T735" i="1"/>
  <c r="U39" i="1"/>
  <c r="T39" i="1"/>
  <c r="U1551" i="1"/>
  <c r="T1551" i="1"/>
  <c r="U255" i="1"/>
  <c r="T255" i="1"/>
  <c r="U1055" i="1"/>
  <c r="T1055" i="1"/>
  <c r="U1832" i="1"/>
  <c r="T1832" i="1"/>
  <c r="U1416" i="1"/>
  <c r="T1416" i="1"/>
  <c r="U1512" i="1"/>
  <c r="T1512" i="1"/>
  <c r="U213" i="1"/>
  <c r="T213" i="1"/>
  <c r="U1717" i="1"/>
  <c r="T1717" i="1"/>
  <c r="U1661" i="1"/>
  <c r="T1661" i="1"/>
  <c r="U1597" i="1"/>
  <c r="T1597" i="1"/>
  <c r="U1213" i="1"/>
  <c r="T1213" i="1"/>
  <c r="U1077" i="1"/>
  <c r="T1077" i="1"/>
  <c r="U885" i="1"/>
  <c r="T885" i="1"/>
  <c r="U1924" i="1"/>
  <c r="T1924" i="1"/>
  <c r="U1540" i="1"/>
  <c r="T1540" i="1"/>
  <c r="U1276" i="1"/>
  <c r="T1276" i="1"/>
  <c r="U1020" i="1"/>
  <c r="T1020" i="1"/>
  <c r="U1780" i="1"/>
  <c r="T1780" i="1"/>
  <c r="U1255" i="1"/>
  <c r="T1255" i="1"/>
  <c r="U1779" i="1"/>
  <c r="T1779" i="1"/>
  <c r="U1523" i="1"/>
  <c r="T1523" i="1"/>
  <c r="U1267" i="1"/>
  <c r="T1267" i="1"/>
  <c r="U1003" i="1"/>
  <c r="T1003" i="1"/>
  <c r="U1770" i="1"/>
  <c r="T1770" i="1"/>
  <c r="U1354" i="1"/>
  <c r="T1354" i="1"/>
  <c r="U914" i="1"/>
  <c r="T914" i="1"/>
  <c r="U1929" i="1"/>
  <c r="T1929" i="1"/>
  <c r="U1830" i="1"/>
  <c r="T1830" i="1"/>
  <c r="U1574" i="1"/>
  <c r="T1574" i="1"/>
  <c r="U1310" i="1"/>
  <c r="T1310" i="1"/>
  <c r="U1046" i="1"/>
  <c r="T1046" i="1"/>
  <c r="U22" i="1"/>
  <c r="T22" i="1"/>
  <c r="U790" i="1"/>
  <c r="T790" i="1"/>
  <c r="U518" i="1"/>
  <c r="T518" i="1"/>
  <c r="U254" i="1"/>
  <c r="T254" i="1"/>
  <c r="U844" i="1"/>
  <c r="T844" i="1"/>
  <c r="U588" i="1"/>
  <c r="T588" i="1"/>
  <c r="U332" i="1"/>
  <c r="T332" i="1"/>
  <c r="U76" i="1"/>
  <c r="T76" i="1"/>
  <c r="U667" i="1"/>
  <c r="T667" i="1"/>
  <c r="U411" i="1"/>
  <c r="T411" i="1"/>
  <c r="U139" i="1"/>
  <c r="T139" i="1"/>
  <c r="U269" i="1"/>
  <c r="T269" i="1"/>
  <c r="U1324" i="1"/>
  <c r="T1324" i="1"/>
  <c r="U13" i="1"/>
  <c r="T13" i="1"/>
  <c r="U1571" i="1"/>
  <c r="T1571" i="1"/>
  <c r="U1842" i="1"/>
  <c r="T1842" i="1"/>
  <c r="U1814" i="1"/>
  <c r="T1814" i="1"/>
  <c r="U1669" i="1"/>
  <c r="T1669" i="1"/>
  <c r="U508" i="1"/>
  <c r="T508" i="1"/>
  <c r="U1897" i="1"/>
  <c r="T1897" i="1"/>
  <c r="U162" i="1"/>
  <c r="T162" i="1"/>
  <c r="U1759" i="1"/>
  <c r="T1759" i="1"/>
  <c r="U815" i="1"/>
  <c r="T815" i="1"/>
  <c r="U1053" i="1"/>
  <c r="T1053" i="1"/>
  <c r="U205" i="1"/>
  <c r="T205" i="1"/>
  <c r="U996" i="1"/>
  <c r="T996" i="1"/>
  <c r="U1371" i="1"/>
  <c r="T1371" i="1"/>
  <c r="U778" i="1"/>
  <c r="T778" i="1"/>
  <c r="U1022" i="1"/>
  <c r="T1022" i="1"/>
  <c r="U30" i="1"/>
  <c r="T30" i="1"/>
  <c r="U449" i="1"/>
  <c r="T449" i="1"/>
  <c r="U258" i="1"/>
  <c r="T258" i="1"/>
  <c r="U984" i="1"/>
  <c r="T984" i="1"/>
  <c r="U447" i="1"/>
  <c r="T447" i="1"/>
  <c r="U1232" i="1"/>
  <c r="T1232" i="1"/>
  <c r="U261" i="1"/>
  <c r="T261" i="1"/>
  <c r="U1244" i="1"/>
  <c r="T1244" i="1"/>
  <c r="U1299" i="1"/>
  <c r="T1299" i="1"/>
  <c r="U762" i="1"/>
  <c r="T762" i="1"/>
  <c r="U1014" i="1"/>
  <c r="T1014" i="1"/>
  <c r="U748" i="1"/>
  <c r="T748" i="1"/>
  <c r="U171" i="1"/>
  <c r="T171" i="1"/>
  <c r="U80" i="1"/>
  <c r="T80" i="1"/>
  <c r="U152" i="1"/>
  <c r="T152" i="1"/>
  <c r="U599" i="1"/>
  <c r="T599" i="1"/>
  <c r="U264" i="1"/>
  <c r="T264" i="1"/>
  <c r="U1143" i="1"/>
  <c r="T1143" i="1"/>
  <c r="U216" i="1"/>
  <c r="T216" i="1"/>
  <c r="U1265" i="1"/>
  <c r="T1265" i="1"/>
  <c r="U1753" i="1"/>
  <c r="T1753" i="1"/>
  <c r="U426" i="1"/>
  <c r="T426" i="1"/>
  <c r="U817" i="1"/>
  <c r="T817" i="1"/>
  <c r="U441" i="1"/>
  <c r="T441" i="1"/>
  <c r="U801" i="1"/>
  <c r="T801" i="1"/>
  <c r="U1473" i="1"/>
  <c r="T1473" i="1"/>
  <c r="U873" i="1"/>
  <c r="T873" i="1"/>
  <c r="U1194" i="1"/>
  <c r="T1194" i="1"/>
  <c r="U810" i="1"/>
  <c r="T810" i="1"/>
  <c r="U490" i="1"/>
  <c r="T490" i="1"/>
  <c r="U1642" i="1"/>
  <c r="T1642" i="1"/>
  <c r="U1720" i="1"/>
  <c r="T1720" i="1"/>
  <c r="U816" i="1"/>
  <c r="T816" i="1"/>
  <c r="U856" i="1"/>
  <c r="T856" i="1"/>
  <c r="U1952" i="1"/>
  <c r="T1952" i="1"/>
  <c r="U343" i="1"/>
  <c r="T343" i="1"/>
  <c r="U1303" i="1"/>
  <c r="T1303" i="1"/>
  <c r="U727" i="1"/>
  <c r="T727" i="1"/>
  <c r="U47" i="1"/>
  <c r="T47" i="1"/>
  <c r="U1543" i="1"/>
  <c r="T1543" i="1"/>
  <c r="U1776" i="1"/>
  <c r="T1776" i="1"/>
  <c r="U1704" i="1"/>
  <c r="T1704" i="1"/>
  <c r="U1448" i="1"/>
  <c r="T1448" i="1"/>
  <c r="U1888" i="1"/>
  <c r="T1888" i="1"/>
  <c r="U853" i="1"/>
  <c r="T853" i="1"/>
  <c r="U965" i="1"/>
  <c r="T965" i="1"/>
  <c r="U685" i="1"/>
  <c r="T685" i="1"/>
  <c r="U413" i="1"/>
  <c r="T413" i="1"/>
  <c r="U245" i="1"/>
  <c r="T245" i="1"/>
  <c r="U77" i="1"/>
  <c r="T77" i="1"/>
  <c r="U1724" i="1"/>
  <c r="T1724" i="1"/>
  <c r="U1428" i="1"/>
  <c r="T1428" i="1"/>
  <c r="U1172" i="1"/>
  <c r="T1172" i="1"/>
  <c r="U916" i="1"/>
  <c r="T916" i="1"/>
  <c r="U1890" i="1"/>
  <c r="T1890" i="1"/>
  <c r="U1931" i="1"/>
  <c r="T1931" i="1"/>
  <c r="U1675" i="1"/>
  <c r="T1675" i="1"/>
  <c r="U1419" i="1"/>
  <c r="T1419" i="1"/>
  <c r="U1163" i="1"/>
  <c r="T1163" i="1"/>
  <c r="U899" i="1"/>
  <c r="T899" i="1"/>
  <c r="U1594" i="1"/>
  <c r="T1594" i="1"/>
  <c r="U1162" i="1"/>
  <c r="T1162" i="1"/>
  <c r="U754" i="1"/>
  <c r="T754" i="1"/>
  <c r="U1982" i="1"/>
  <c r="T1982" i="1"/>
  <c r="U1726" i="1"/>
  <c r="T1726" i="1"/>
  <c r="U1470" i="1"/>
  <c r="T1470" i="1"/>
  <c r="U1198" i="1"/>
  <c r="T1198" i="1"/>
  <c r="U942" i="1"/>
  <c r="T942" i="1"/>
  <c r="U1917" i="1"/>
  <c r="T1917" i="1"/>
  <c r="U686" i="1"/>
  <c r="T686" i="1"/>
  <c r="U406" i="1"/>
  <c r="T406" i="1"/>
  <c r="U142" i="1"/>
  <c r="T142" i="1"/>
  <c r="U740" i="1"/>
  <c r="T740" i="1"/>
  <c r="U484" i="1"/>
  <c r="T484" i="1"/>
  <c r="U228" i="1"/>
  <c r="T228" i="1"/>
  <c r="U835" i="1"/>
  <c r="T835" i="1"/>
  <c r="U563" i="1"/>
  <c r="T563" i="1"/>
  <c r="U299" i="1"/>
  <c r="T299" i="1"/>
  <c r="U779" i="1"/>
  <c r="T779" i="1"/>
  <c r="U1962" i="1"/>
  <c r="T1962" i="1"/>
  <c r="U282" i="1"/>
  <c r="T282" i="1"/>
  <c r="U1225" i="1"/>
  <c r="T1225" i="1"/>
  <c r="U897" i="1"/>
  <c r="T897" i="1"/>
  <c r="U1537" i="1"/>
  <c r="T1537" i="1"/>
  <c r="U1193" i="1"/>
  <c r="T1193" i="1"/>
  <c r="U1409" i="1"/>
  <c r="T1409" i="1"/>
  <c r="U858" i="1"/>
  <c r="T858" i="1"/>
  <c r="U170" i="1"/>
  <c r="T170" i="1"/>
  <c r="U1264" i="1"/>
  <c r="T1264" i="1"/>
  <c r="U114" i="1"/>
  <c r="T114" i="1"/>
  <c r="U1040" i="1"/>
  <c r="T1040" i="1"/>
  <c r="U424" i="1"/>
  <c r="T424" i="1"/>
  <c r="U504" i="1"/>
  <c r="T504" i="1"/>
  <c r="U1745" i="1"/>
  <c r="T1745" i="1"/>
  <c r="U455" i="1"/>
  <c r="T455" i="1"/>
  <c r="U1705" i="1"/>
  <c r="T1705" i="1"/>
  <c r="U1127" i="1"/>
  <c r="T1127" i="1"/>
  <c r="U159" i="1"/>
  <c r="T159" i="1"/>
  <c r="U1847" i="1"/>
  <c r="T1847" i="1"/>
  <c r="U1400" i="1"/>
  <c r="T1400" i="1"/>
  <c r="U1048" i="1"/>
  <c r="T1048" i="1"/>
  <c r="U1080" i="1"/>
  <c r="T1080" i="1"/>
  <c r="U2000" i="1"/>
  <c r="T2000" i="1"/>
  <c r="U1357" i="1"/>
  <c r="T1357" i="1"/>
  <c r="U1277" i="1"/>
  <c r="T1277" i="1"/>
  <c r="U1125" i="1"/>
  <c r="T1125" i="1"/>
  <c r="U933" i="1"/>
  <c r="T933" i="1"/>
  <c r="U741" i="1"/>
  <c r="T741" i="1"/>
  <c r="U525" i="1"/>
  <c r="T525" i="1"/>
  <c r="U1836" i="1"/>
  <c r="T1836" i="1"/>
  <c r="U1484" i="1"/>
  <c r="T1484" i="1"/>
  <c r="U1228" i="1"/>
  <c r="T1228" i="1"/>
  <c r="U972" i="1"/>
  <c r="T972" i="1"/>
  <c r="U1684" i="1"/>
  <c r="T1684" i="1"/>
  <c r="U1987" i="1"/>
  <c r="T1987" i="1"/>
  <c r="U1731" i="1"/>
  <c r="T1731" i="1"/>
  <c r="U1475" i="1"/>
  <c r="T1475" i="1"/>
  <c r="U1219" i="1"/>
  <c r="T1219" i="1"/>
  <c r="U955" i="1"/>
  <c r="T955" i="1"/>
  <c r="U1690" i="1"/>
  <c r="T1690" i="1"/>
  <c r="U1266" i="1"/>
  <c r="T1266" i="1"/>
  <c r="U842" i="1"/>
  <c r="T842" i="1"/>
  <c r="U16" i="1"/>
  <c r="T16" i="1"/>
  <c r="U1782" i="1"/>
  <c r="T1782" i="1"/>
  <c r="U1526" i="1"/>
  <c r="T1526" i="1"/>
  <c r="U1254" i="1"/>
  <c r="T1254" i="1"/>
  <c r="U998" i="1"/>
  <c r="T998" i="1"/>
  <c r="U1973" i="1"/>
  <c r="T1973" i="1"/>
  <c r="U742" i="1"/>
  <c r="T742" i="1"/>
  <c r="U470" i="1"/>
  <c r="T470" i="1"/>
  <c r="U198" i="1"/>
  <c r="T198" i="1"/>
  <c r="U796" i="1"/>
  <c r="T796" i="1"/>
  <c r="U284" i="1"/>
  <c r="T284" i="1"/>
  <c r="U28" i="1"/>
  <c r="T28" i="1"/>
  <c r="U619" i="1"/>
  <c r="T619" i="1"/>
  <c r="U355" i="1"/>
  <c r="T355" i="1"/>
  <c r="U385" i="1"/>
  <c r="T385" i="1"/>
  <c r="U1145" i="1"/>
  <c r="T1145" i="1"/>
  <c r="U776" i="1"/>
  <c r="T776" i="1"/>
  <c r="U880" i="1"/>
  <c r="T880" i="1"/>
  <c r="U1679" i="1"/>
  <c r="T1679" i="1"/>
  <c r="U239" i="1"/>
  <c r="T239" i="1"/>
  <c r="U927" i="1"/>
  <c r="T927" i="1"/>
  <c r="U733" i="1"/>
  <c r="T733" i="1"/>
  <c r="U1613" i="1"/>
  <c r="T1613" i="1"/>
  <c r="U1197" i="1"/>
  <c r="T1197" i="1"/>
  <c r="U884" i="1"/>
  <c r="T884" i="1"/>
  <c r="U1899" i="1"/>
  <c r="T1899" i="1"/>
  <c r="U1323" i="1"/>
  <c r="T1323" i="1"/>
  <c r="U1850" i="1"/>
  <c r="T1850" i="1"/>
  <c r="U1010" i="1"/>
  <c r="T1010" i="1"/>
  <c r="U1822" i="1"/>
  <c r="T1822" i="1"/>
  <c r="U446" i="1"/>
  <c r="T446" i="1"/>
  <c r="U260" i="1"/>
  <c r="T260" i="1"/>
  <c r="U595" i="1"/>
  <c r="T595" i="1"/>
  <c r="U1533" i="1"/>
  <c r="T1533" i="1"/>
  <c r="U2005" i="1"/>
  <c r="T2005" i="1"/>
  <c r="U444" i="1"/>
  <c r="T444" i="1"/>
  <c r="U115" i="1"/>
  <c r="T115" i="1"/>
  <c r="U1778" i="1"/>
  <c r="T1778" i="1"/>
  <c r="U1711" i="1"/>
  <c r="T1711" i="1"/>
  <c r="U855" i="1"/>
  <c r="T855" i="1"/>
  <c r="U1816" i="1"/>
  <c r="T1816" i="1"/>
  <c r="U1380" i="1"/>
  <c r="T1380" i="1"/>
  <c r="U1691" i="1"/>
  <c r="T1691" i="1"/>
  <c r="U422" i="1"/>
  <c r="T422" i="1"/>
  <c r="U787" i="1"/>
  <c r="T787" i="1"/>
  <c r="U1561" i="1"/>
  <c r="T1561" i="1"/>
  <c r="U298" i="1"/>
  <c r="T298" i="1"/>
  <c r="U592" i="1"/>
  <c r="T592" i="1"/>
  <c r="U1447" i="1"/>
  <c r="T1447" i="1"/>
  <c r="U1436" i="1"/>
  <c r="T1436" i="1"/>
  <c r="U1875" i="1"/>
  <c r="T1875" i="1"/>
  <c r="U1914" i="1"/>
  <c r="T1914" i="1"/>
  <c r="U1798" i="1"/>
  <c r="T1798" i="1"/>
  <c r="U950" i="1"/>
  <c r="T950" i="1"/>
  <c r="U150" i="1"/>
  <c r="T150" i="1"/>
  <c r="U1681" i="1"/>
  <c r="T1681" i="1"/>
  <c r="U1329" i="1"/>
  <c r="T1329" i="1"/>
  <c r="U1105" i="1"/>
  <c r="T1105" i="1"/>
  <c r="U969" i="1"/>
  <c r="T969" i="1"/>
  <c r="U289" i="1"/>
  <c r="T289" i="1"/>
  <c r="U1111" i="1"/>
  <c r="T1111" i="1"/>
  <c r="U514" i="1"/>
  <c r="T514" i="1"/>
  <c r="U664" i="1"/>
  <c r="T664" i="1"/>
  <c r="U1432" i="1"/>
  <c r="T1432" i="1"/>
  <c r="U928" i="1"/>
  <c r="T928" i="1"/>
  <c r="U1688" i="1"/>
  <c r="T1688" i="1"/>
  <c r="U847" i="1"/>
  <c r="T847" i="1"/>
  <c r="U271" i="1"/>
  <c r="T271" i="1"/>
  <c r="U1599" i="1"/>
  <c r="T1599" i="1"/>
  <c r="U1943" i="1"/>
  <c r="T1943" i="1"/>
  <c r="U1456" i="1"/>
  <c r="T1456" i="1"/>
  <c r="U1536" i="1"/>
  <c r="T1536" i="1"/>
  <c r="U1085" i="1"/>
  <c r="T1085" i="1"/>
  <c r="U1677" i="1"/>
  <c r="T1677" i="1"/>
  <c r="U1317" i="1"/>
  <c r="T1317" i="1"/>
  <c r="U1165" i="1"/>
  <c r="T1165" i="1"/>
  <c r="U973" i="1"/>
  <c r="T973" i="1"/>
  <c r="U1940" i="1"/>
  <c r="T1940" i="1"/>
  <c r="U1548" i="1"/>
  <c r="T1548" i="1"/>
  <c r="U1796" i="1"/>
  <c r="T1796" i="1"/>
  <c r="U1327" i="1"/>
  <c r="T1327" i="1"/>
  <c r="U1787" i="1"/>
  <c r="T1787" i="1"/>
  <c r="U1531" i="1"/>
  <c r="T1531" i="1"/>
  <c r="U1275" i="1"/>
  <c r="T1275" i="1"/>
  <c r="U1019" i="1"/>
  <c r="T1019" i="1"/>
  <c r="U1362" i="1"/>
  <c r="T1362" i="1"/>
  <c r="U1945" i="1"/>
  <c r="T1945" i="1"/>
  <c r="U1582" i="1"/>
  <c r="T1582" i="1"/>
  <c r="U1054" i="1"/>
  <c r="T1054" i="1"/>
  <c r="U798" i="1"/>
  <c r="T798" i="1"/>
  <c r="U262" i="1"/>
  <c r="T262" i="1"/>
  <c r="U596" i="1"/>
  <c r="T596" i="1"/>
  <c r="U84" i="1"/>
  <c r="T84" i="1"/>
  <c r="U113" i="1"/>
  <c r="T113" i="1"/>
  <c r="U296" i="1"/>
  <c r="T296" i="1"/>
  <c r="U647" i="1"/>
  <c r="T647" i="1"/>
  <c r="U520" i="1"/>
  <c r="T520" i="1"/>
  <c r="U1505" i="1"/>
  <c r="T1505" i="1"/>
  <c r="U1304" i="1"/>
  <c r="T1304" i="1"/>
  <c r="U1023" i="1"/>
  <c r="T1023" i="1"/>
  <c r="U249" i="1"/>
  <c r="T249" i="1"/>
  <c r="U1007" i="1"/>
  <c r="T1007" i="1"/>
  <c r="U831" i="1"/>
  <c r="T831" i="1"/>
  <c r="V280" i="1"/>
  <c r="V591" i="1"/>
  <c r="V136" i="1"/>
  <c r="V392" i="1"/>
  <c r="V784" i="1"/>
  <c r="V64" i="1"/>
  <c r="V1505" i="1"/>
  <c r="V1023" i="1"/>
  <c r="V879" i="1"/>
  <c r="V313" i="1"/>
  <c r="V609" i="1"/>
  <c r="V288" i="1"/>
  <c r="V1113" i="1"/>
  <c r="V688" i="1"/>
  <c r="V887" i="1"/>
  <c r="U32" i="1"/>
  <c r="V232" i="1"/>
  <c r="V264" i="1"/>
  <c r="V1191" i="1"/>
  <c r="V599" i="1"/>
  <c r="V1143" i="1"/>
  <c r="V152" i="1"/>
  <c r="V184" i="1"/>
  <c r="V328" i="1"/>
  <c r="V456" i="1"/>
  <c r="V535" i="1"/>
  <c r="V312" i="1"/>
  <c r="V1394" i="1"/>
  <c r="V489" i="1"/>
  <c r="V200" i="1"/>
  <c r="V144" i="1"/>
  <c r="V96" i="1"/>
  <c r="V839" i="1"/>
  <c r="V1609" i="1"/>
  <c r="V82" i="1"/>
  <c r="V1899" i="1"/>
  <c r="V692" i="1"/>
  <c r="V225" i="1"/>
  <c r="V745" i="1"/>
  <c r="V1452" i="1"/>
  <c r="V655" i="1"/>
  <c r="V1484" i="1"/>
  <c r="V112" i="1"/>
  <c r="V208" i="1"/>
  <c r="V1526" i="1"/>
  <c r="V1700" i="1"/>
  <c r="V239" i="1"/>
  <c r="V608" i="1"/>
  <c r="V80" i="1"/>
  <c r="V1531" i="1"/>
  <c r="V1801" i="1"/>
  <c r="V1131" i="1"/>
  <c r="V1163" i="1"/>
  <c r="V1347" i="1"/>
  <c r="V1344" i="1"/>
  <c r="V1400" i="1"/>
  <c r="V870" i="1"/>
  <c r="V1608" i="1"/>
  <c r="V1336" i="1"/>
  <c r="V257" i="1"/>
  <c r="V803" i="1"/>
  <c r="V1881" i="1"/>
  <c r="V523" i="1"/>
  <c r="V87" i="1"/>
  <c r="V278" i="1"/>
  <c r="V504" i="1"/>
  <c r="V1859" i="1"/>
  <c r="V355" i="1"/>
  <c r="V124" i="1"/>
  <c r="V1231" i="1"/>
  <c r="V1085" i="1"/>
  <c r="V1084" i="1"/>
  <c r="V1183" i="1"/>
  <c r="V801" i="1"/>
  <c r="V1285" i="1"/>
  <c r="V741" i="1"/>
  <c r="V1691" i="1"/>
  <c r="V1054" i="1"/>
  <c r="V1694" i="1"/>
  <c r="V1229" i="1"/>
  <c r="V1564" i="1"/>
  <c r="V1917" i="1"/>
  <c r="V1029" i="1"/>
  <c r="V47" i="1"/>
  <c r="V1912" i="1"/>
  <c r="V1286" i="1"/>
  <c r="V391" i="1"/>
  <c r="V192" i="1"/>
  <c r="V1791" i="1"/>
  <c r="V513" i="1"/>
  <c r="V1738" i="1"/>
  <c r="V779" i="1"/>
  <c r="V1822" i="1"/>
  <c r="V217" i="1"/>
  <c r="V1351" i="1"/>
  <c r="V289" i="1"/>
  <c r="V1930" i="1"/>
  <c r="V296" i="1"/>
  <c r="V149" i="1"/>
  <c r="V115" i="1"/>
  <c r="V1596" i="1"/>
  <c r="V97" i="1"/>
  <c r="V761" i="1"/>
  <c r="V1723" i="1"/>
  <c r="V562" i="1"/>
  <c r="V1754" i="1"/>
  <c r="V681" i="1"/>
  <c r="V949" i="1"/>
  <c r="V582" i="1"/>
  <c r="V100" i="1"/>
  <c r="V972" i="1"/>
  <c r="V470" i="1"/>
  <c r="V802" i="1"/>
  <c r="V723" i="1"/>
  <c r="V1425" i="1"/>
  <c r="V1111" i="1"/>
  <c r="V286" i="1"/>
  <c r="V1803" i="1"/>
  <c r="V282" i="1"/>
  <c r="V1684" i="1"/>
  <c r="V1042" i="1"/>
  <c r="V796" i="1"/>
  <c r="V1197" i="1"/>
  <c r="V260" i="1"/>
  <c r="V1875" i="1"/>
  <c r="V1317" i="1"/>
  <c r="V1856" i="1"/>
  <c r="V347" i="1"/>
  <c r="V23" i="1"/>
  <c r="V186" i="1"/>
  <c r="V637" i="1"/>
  <c r="V786" i="1"/>
  <c r="V528" i="1"/>
  <c r="V1225" i="1"/>
  <c r="V1722" i="1"/>
  <c r="V1847" i="1"/>
  <c r="V284" i="1"/>
  <c r="V1380" i="1"/>
  <c r="V950" i="1"/>
  <c r="V1688" i="1"/>
  <c r="V973" i="1"/>
  <c r="V1582" i="1"/>
  <c r="V1848" i="1"/>
  <c r="V1889" i="1"/>
  <c r="V921" i="1"/>
  <c r="V968" i="1"/>
  <c r="V48" i="1"/>
  <c r="V569" i="1"/>
  <c r="V1560" i="1"/>
  <c r="V1854" i="1"/>
  <c r="V199" i="1"/>
  <c r="V1080" i="1"/>
  <c r="V955" i="1"/>
  <c r="V1145" i="1"/>
  <c r="V1672" i="1"/>
  <c r="V1038" i="1"/>
  <c r="V2005" i="1"/>
  <c r="V422" i="1"/>
  <c r="V1681" i="1"/>
  <c r="V271" i="1"/>
  <c r="V1147" i="1"/>
  <c r="V262" i="1"/>
  <c r="V1949" i="1"/>
  <c r="V1226" i="1"/>
  <c r="V337" i="1"/>
  <c r="V1652" i="1"/>
  <c r="V1823" i="1"/>
  <c r="V816" i="1"/>
  <c r="V1334" i="1"/>
  <c r="V563" i="1"/>
  <c r="V657" i="1"/>
  <c r="V858" i="1"/>
  <c r="V415" i="1"/>
  <c r="V1357" i="1"/>
  <c r="V776" i="1"/>
  <c r="V1850" i="1"/>
  <c r="V1202" i="1"/>
  <c r="V929" i="1"/>
  <c r="V1954" i="1"/>
  <c r="V1322" i="1"/>
  <c r="V1583" i="1"/>
  <c r="V1820" i="1"/>
  <c r="V722" i="1"/>
  <c r="V84" i="1"/>
  <c r="V600" i="1"/>
  <c r="V400" i="1"/>
  <c r="V983" i="1"/>
  <c r="V1648" i="1"/>
  <c r="V1953" i="1"/>
  <c r="V1405" i="1"/>
  <c r="V1679" i="1"/>
  <c r="V298" i="1"/>
  <c r="V1429" i="1"/>
  <c r="V1536" i="1"/>
  <c r="V317" i="1"/>
  <c r="V1220" i="1"/>
  <c r="V1864" i="1"/>
  <c r="V1079" i="1"/>
  <c r="V1485" i="1"/>
  <c r="V1391" i="1"/>
  <c r="V1331" i="1"/>
  <c r="V1107" i="1"/>
  <c r="V1098" i="1"/>
  <c r="V466" i="1"/>
  <c r="V1647" i="1"/>
  <c r="V309" i="1"/>
  <c r="V1214" i="1"/>
  <c r="V52" i="1"/>
  <c r="V822" i="1"/>
  <c r="V187" i="1"/>
  <c r="V191" i="1"/>
  <c r="V316" i="1"/>
  <c r="V1051" i="1"/>
  <c r="V1170" i="1"/>
  <c r="V566" i="1"/>
  <c r="V1430" i="1"/>
  <c r="V1513" i="1"/>
  <c r="V1716" i="1"/>
  <c r="V894" i="1"/>
  <c r="V643" i="1"/>
  <c r="V1617" i="1"/>
  <c r="V789" i="1"/>
  <c r="V231" i="1"/>
  <c r="V730" i="1"/>
  <c r="V303" i="1"/>
  <c r="V1035" i="1"/>
  <c r="V814" i="1"/>
  <c r="V99" i="1"/>
  <c r="V170" i="1"/>
  <c r="V159" i="1"/>
  <c r="V1120" i="1"/>
  <c r="V1356" i="1"/>
  <c r="V1987" i="1"/>
  <c r="V1782" i="1"/>
  <c r="V598" i="1"/>
  <c r="V880" i="1"/>
  <c r="V884" i="1"/>
  <c r="V1167" i="1"/>
  <c r="V1010" i="1"/>
  <c r="V408" i="1"/>
  <c r="V1816" i="1"/>
  <c r="V1914" i="1"/>
  <c r="V1329" i="1"/>
  <c r="V81" i="1"/>
  <c r="V785" i="1"/>
  <c r="V664" i="1"/>
  <c r="V1207" i="1"/>
  <c r="V1165" i="1"/>
  <c r="V1595" i="1"/>
  <c r="V1945" i="1"/>
  <c r="V390" i="1"/>
  <c r="V483" i="1"/>
  <c r="V1338" i="1"/>
  <c r="V1410" i="1"/>
  <c r="V279" i="1"/>
  <c r="V1168" i="1"/>
  <c r="V1472" i="1"/>
  <c r="V1886" i="1"/>
  <c r="V1853" i="1"/>
  <c r="V1185" i="1"/>
  <c r="V519" i="1"/>
  <c r="V1772" i="1"/>
  <c r="V1876" i="1"/>
  <c r="V1783" i="1"/>
  <c r="V1445" i="1"/>
  <c r="V180" i="1"/>
  <c r="V971" i="1"/>
  <c r="V481" i="1"/>
  <c r="V1249" i="1"/>
  <c r="V341" i="1"/>
  <c r="V1535" i="1"/>
  <c r="V675" i="1"/>
  <c r="V689" i="1"/>
  <c r="V861" i="1"/>
  <c r="V708" i="1"/>
  <c r="V259" i="1"/>
  <c r="V1689" i="1"/>
  <c r="V1370" i="1"/>
  <c r="V1849" i="1"/>
  <c r="V1775" i="1"/>
  <c r="V1358" i="1"/>
  <c r="V638" i="1"/>
  <c r="V932" i="1"/>
  <c r="V25" i="1"/>
  <c r="V1072" i="1"/>
  <c r="V1729" i="1"/>
  <c r="V485" i="1"/>
  <c r="V1858" i="1"/>
  <c r="V1510" i="1"/>
  <c r="V54" i="1"/>
  <c r="V1050" i="1"/>
  <c r="V261" i="1"/>
  <c r="V57" i="1"/>
  <c r="V1161" i="1"/>
  <c r="V1852" i="1"/>
  <c r="V1300" i="1"/>
  <c r="V1675" i="1"/>
  <c r="V1198" i="1"/>
  <c r="V897" i="1"/>
  <c r="V424" i="1"/>
  <c r="V525" i="1"/>
  <c r="V1948" i="1"/>
  <c r="V1731" i="1"/>
  <c r="V998" i="1"/>
  <c r="V619" i="1"/>
  <c r="V402" i="1"/>
  <c r="V1533" i="1"/>
  <c r="V1094" i="1"/>
  <c r="V500" i="1"/>
  <c r="V592" i="1"/>
  <c r="V924" i="1"/>
  <c r="V1011" i="1"/>
  <c r="V737" i="1"/>
  <c r="V1375" i="1"/>
  <c r="V1940" i="1"/>
  <c r="V212" i="1"/>
  <c r="V1302" i="1"/>
  <c r="V1481" i="1"/>
  <c r="V1450" i="1"/>
  <c r="V1825" i="1"/>
  <c r="V952" i="1"/>
  <c r="V1804" i="1"/>
  <c r="V1238" i="1"/>
  <c r="V267" i="1"/>
  <c r="V59" i="1"/>
  <c r="V1545" i="1"/>
  <c r="V762" i="1"/>
  <c r="V1799" i="1"/>
  <c r="V731" i="1"/>
  <c r="V817" i="1"/>
  <c r="V602" i="1"/>
  <c r="V277" i="1"/>
  <c r="V1415" i="1"/>
  <c r="V1598" i="1"/>
  <c r="V292" i="1"/>
  <c r="V691" i="1"/>
  <c r="V218" i="1"/>
  <c r="V1537" i="1"/>
  <c r="V455" i="1"/>
  <c r="V365" i="1"/>
  <c r="V1219" i="1"/>
  <c r="V412" i="1"/>
  <c r="V385" i="1"/>
  <c r="V927" i="1"/>
  <c r="V1323" i="1"/>
  <c r="V931" i="1"/>
  <c r="V910" i="1"/>
  <c r="V867" i="1"/>
  <c r="V715" i="1"/>
  <c r="V1060" i="1"/>
  <c r="V1447" i="1"/>
  <c r="V682" i="1"/>
  <c r="V1905" i="1"/>
  <c r="V69" i="1"/>
  <c r="V1548" i="1"/>
  <c r="V1275" i="1"/>
  <c r="V1217" i="1"/>
  <c r="V464" i="1"/>
  <c r="V1549" i="1"/>
  <c r="V1900" i="1"/>
  <c r="V580" i="1"/>
  <c r="V1434" i="1"/>
  <c r="V834" i="1"/>
  <c r="V1455" i="1"/>
  <c r="V1399" i="1"/>
  <c r="V1101" i="1"/>
  <c r="V1030" i="1"/>
  <c r="V274" i="1"/>
  <c r="V634" i="1"/>
  <c r="V376" i="1"/>
  <c r="V383" i="1"/>
  <c r="V1781" i="1"/>
  <c r="V1638" i="1"/>
  <c r="V454" i="1"/>
  <c r="V502" i="1"/>
  <c r="V1627" i="1"/>
  <c r="V881" i="1"/>
  <c r="V866" i="1"/>
  <c r="V883" i="1"/>
  <c r="V743" i="1"/>
  <c r="V203" i="1"/>
  <c r="V1350" i="1"/>
  <c r="V1047" i="1"/>
  <c r="V1776" i="1"/>
  <c r="V1349" i="1"/>
  <c r="V754" i="1"/>
  <c r="V435" i="1"/>
  <c r="V1409" i="1"/>
  <c r="V1127" i="1"/>
  <c r="V1119" i="1"/>
  <c r="V2000" i="1"/>
  <c r="V1690" i="1"/>
  <c r="V198" i="1"/>
  <c r="V151" i="1"/>
  <c r="V733" i="1"/>
  <c r="V18" i="1"/>
  <c r="V1166" i="1"/>
  <c r="V444" i="1"/>
  <c r="V89" i="1"/>
  <c r="V1711" i="1"/>
  <c r="V1082" i="1"/>
  <c r="V1602" i="1"/>
  <c r="V614" i="1"/>
  <c r="V1144" i="1"/>
  <c r="V1885" i="1"/>
  <c r="V1341" i="1"/>
  <c r="V1796" i="1"/>
  <c r="V1703" i="1"/>
  <c r="V1019" i="1"/>
  <c r="V1182" i="1"/>
  <c r="V395" i="1"/>
  <c r="V792" i="1"/>
  <c r="V951" i="1"/>
  <c r="V1634" i="1"/>
  <c r="V1809" i="1"/>
  <c r="V1921" i="1"/>
  <c r="V1819" i="1"/>
  <c r="V1721" i="1"/>
  <c r="V1559" i="1"/>
  <c r="V1309" i="1"/>
  <c r="V818" i="1"/>
  <c r="V780" i="1"/>
  <c r="V1792" i="1"/>
  <c r="V736" i="1"/>
  <c r="V1640" i="1"/>
  <c r="V1714" i="1"/>
  <c r="V865" i="1"/>
  <c r="V1433" i="1"/>
  <c r="V873" i="1"/>
  <c r="V986" i="1"/>
  <c r="V703" i="1"/>
  <c r="V1448" i="1"/>
  <c r="V1959" i="1"/>
  <c r="V813" i="1"/>
  <c r="V1133" i="1"/>
  <c r="V1236" i="1"/>
  <c r="V1044" i="1"/>
  <c r="V1291" i="1"/>
  <c r="V1594" i="1"/>
  <c r="V1879" i="1"/>
  <c r="V406" i="1"/>
  <c r="V612" i="1"/>
  <c r="V163" i="1"/>
  <c r="V1193" i="1"/>
  <c r="V130" i="1"/>
  <c r="V114" i="1"/>
  <c r="V1048" i="1"/>
  <c r="V869" i="1"/>
  <c r="V1125" i="1"/>
  <c r="V1475" i="1"/>
  <c r="V1882" i="1"/>
  <c r="V842" i="1"/>
  <c r="U290" i="1"/>
  <c r="V290" i="1"/>
  <c r="V1117" i="1"/>
  <c r="U1366" i="1"/>
  <c r="V1366" i="1"/>
  <c r="V174" i="1"/>
  <c r="U1947" i="1"/>
  <c r="V1947" i="1"/>
  <c r="U756" i="1"/>
  <c r="V756" i="1"/>
  <c r="U701" i="1"/>
  <c r="V701" i="1"/>
  <c r="V1925" i="1"/>
  <c r="V150" i="1"/>
  <c r="U937" i="1"/>
  <c r="V937" i="1"/>
  <c r="V106" i="1"/>
  <c r="U1575" i="1"/>
  <c r="V1575" i="1"/>
  <c r="U1728" i="1"/>
  <c r="V1728" i="1"/>
  <c r="V581" i="1"/>
  <c r="V1362" i="1"/>
  <c r="U930" i="1"/>
  <c r="V930" i="1"/>
  <c r="U1646" i="1"/>
  <c r="V1646" i="1"/>
  <c r="U852" i="1"/>
  <c r="V852" i="1"/>
  <c r="U148" i="1"/>
  <c r="V148" i="1"/>
  <c r="U1668" i="1"/>
  <c r="V1668" i="1"/>
  <c r="U1438" i="1"/>
  <c r="V1438" i="1"/>
  <c r="V545" i="1"/>
  <c r="U1615" i="1"/>
  <c r="V1615" i="1"/>
  <c r="V1936" i="1"/>
  <c r="U541" i="1"/>
  <c r="V541" i="1"/>
  <c r="U1550" i="1"/>
  <c r="V1550" i="1"/>
  <c r="V654" i="1"/>
  <c r="V320" i="1"/>
  <c r="V620" i="1"/>
  <c r="V1289" i="1"/>
  <c r="V1504" i="1"/>
  <c r="V1295" i="1"/>
  <c r="V783" i="1"/>
  <c r="V12" i="1"/>
  <c r="V1486" i="1"/>
  <c r="V1999" i="1"/>
  <c r="V550" i="1"/>
  <c r="V1530" i="1"/>
  <c r="V1837" i="1"/>
  <c r="V1777" i="1"/>
  <c r="V1021" i="1"/>
  <c r="V1158" i="1"/>
  <c r="V1242" i="1"/>
  <c r="V359" i="1"/>
  <c r="V1033" i="1"/>
  <c r="V976" i="1"/>
  <c r="V1768" i="1"/>
  <c r="V1252" i="1"/>
  <c r="V1074" i="1"/>
  <c r="V300" i="1"/>
  <c r="V945" i="1"/>
  <c r="V1032" i="1"/>
  <c r="V1992" i="1"/>
  <c r="V901" i="1"/>
  <c r="V1903" i="1"/>
  <c r="V988" i="1"/>
  <c r="V1610" i="1"/>
  <c r="V1829" i="1"/>
  <c r="V1972" i="1"/>
  <c r="V1828" i="1"/>
  <c r="V850" i="1"/>
  <c r="V1977" i="1"/>
  <c r="V356" i="1"/>
  <c r="V1962" i="1"/>
  <c r="V1040" i="1"/>
  <c r="V584" i="1"/>
  <c r="V1705" i="1"/>
  <c r="V933" i="1"/>
  <c r="V613" i="1"/>
  <c r="V1228" i="1"/>
  <c r="V16" i="1"/>
  <c r="V1390" i="1"/>
  <c r="V1973" i="1"/>
  <c r="V219" i="1"/>
  <c r="V674" i="1"/>
  <c r="V1968" i="1"/>
  <c r="U50" i="1"/>
  <c r="V50" i="1"/>
  <c r="V544" i="1"/>
  <c r="V991" i="1"/>
  <c r="U1757" i="1"/>
  <c r="V1757" i="1"/>
  <c r="U1612" i="1"/>
  <c r="V1612" i="1"/>
  <c r="U1660" i="1"/>
  <c r="V1660" i="1"/>
  <c r="V596" i="1"/>
  <c r="U340" i="1"/>
  <c r="V340" i="1"/>
  <c r="U425" i="1"/>
  <c r="V425" i="1"/>
  <c r="V1463" i="1"/>
  <c r="U472" i="1"/>
  <c r="V472" i="1"/>
  <c r="U95" i="1"/>
  <c r="V95" i="1"/>
  <c r="U1141" i="1"/>
  <c r="V1141" i="1"/>
  <c r="U886" i="1"/>
  <c r="V886" i="1"/>
  <c r="V1109" i="1"/>
  <c r="V21" i="1"/>
  <c r="V766" i="1"/>
  <c r="V515" i="1"/>
  <c r="V1884" i="1"/>
  <c r="V1307" i="1"/>
  <c r="V587" i="1"/>
  <c r="V129" i="1"/>
  <c r="V859" i="1"/>
  <c r="V1625" i="1"/>
  <c r="V379" i="1"/>
  <c r="V605" i="1"/>
  <c r="V923" i="1"/>
  <c r="V494" i="1"/>
  <c r="V179" i="1"/>
  <c r="V241" i="1"/>
  <c r="V742" i="1"/>
  <c r="V70" i="1"/>
  <c r="V28" i="1"/>
  <c r="U1673" i="1"/>
  <c r="V1673" i="1"/>
  <c r="V1631" i="1"/>
  <c r="V1613" i="1"/>
  <c r="V1121" i="1"/>
  <c r="U1601" i="1"/>
  <c r="V1601" i="1"/>
  <c r="U1296" i="1"/>
  <c r="V1296" i="1"/>
  <c r="U1180" i="1"/>
  <c r="V1180" i="1"/>
  <c r="V1993" i="1"/>
  <c r="V969" i="1"/>
  <c r="U321" i="1"/>
  <c r="V321" i="1"/>
  <c r="V1432" i="1"/>
  <c r="V1156" i="1"/>
  <c r="U1838" i="1"/>
  <c r="V1838" i="1"/>
  <c r="U1118" i="1"/>
  <c r="V1118" i="1"/>
  <c r="V1497" i="1"/>
  <c r="U1706" i="1"/>
  <c r="V1706" i="1"/>
  <c r="V333" i="1"/>
  <c r="V1515" i="1"/>
  <c r="U210" i="1"/>
  <c r="V210" i="1"/>
  <c r="U1293" i="1"/>
  <c r="V1293" i="1"/>
  <c r="U1622" i="1"/>
  <c r="V1622" i="1"/>
  <c r="U1298" i="1"/>
  <c r="V1298" i="1"/>
  <c r="U1278" i="1"/>
  <c r="V1278" i="1"/>
  <c r="V1265" i="1"/>
  <c r="V417" i="1"/>
  <c r="V810" i="1"/>
  <c r="V920" i="1"/>
  <c r="V1632" i="1"/>
  <c r="V853" i="1"/>
  <c r="V245" i="1"/>
  <c r="V1172" i="1"/>
  <c r="V1802" i="1"/>
  <c r="V542" i="1"/>
  <c r="V740" i="1"/>
  <c r="U1741" i="1"/>
  <c r="V1741" i="1"/>
  <c r="U14" i="1"/>
  <c r="V14" i="1"/>
  <c r="U1618" i="1"/>
  <c r="V1618" i="1"/>
  <c r="U103" i="1"/>
  <c r="V103" i="1"/>
  <c r="U378" i="1"/>
  <c r="V378" i="1"/>
  <c r="U1761" i="1"/>
  <c r="V1761" i="1"/>
  <c r="U143" i="1"/>
  <c r="V143" i="1"/>
  <c r="U1693" i="1"/>
  <c r="V1693" i="1"/>
  <c r="U117" i="1"/>
  <c r="V117" i="1"/>
  <c r="U1318" i="1"/>
  <c r="V1318" i="1"/>
  <c r="U1733" i="1"/>
  <c r="V1733" i="1"/>
  <c r="U74" i="1"/>
  <c r="V74" i="1"/>
  <c r="U173" i="1"/>
  <c r="V173" i="1"/>
  <c r="U1204" i="1"/>
  <c r="V1204" i="1"/>
  <c r="U1330" i="1"/>
  <c r="V1330" i="1"/>
  <c r="U846" i="1"/>
  <c r="V846" i="1"/>
  <c r="U624" i="1"/>
  <c r="V624" i="1"/>
  <c r="U1623" i="1"/>
  <c r="V1623" i="1"/>
  <c r="U1388" i="1"/>
  <c r="V1388" i="1"/>
  <c r="U1562" i="1"/>
  <c r="V1562" i="1"/>
  <c r="U1521" i="1"/>
  <c r="V1521" i="1"/>
  <c r="V1860" i="1"/>
  <c r="V1997" i="1"/>
  <c r="V843" i="1"/>
  <c r="V1312" i="1"/>
  <c r="V1253" i="1"/>
  <c r="V1563" i="1"/>
  <c r="V131" i="1"/>
  <c r="V1016" i="1"/>
  <c r="V1952" i="1"/>
  <c r="V1743" i="1"/>
  <c r="U1135" i="1"/>
  <c r="V1135" i="1"/>
  <c r="U1524" i="1"/>
  <c r="V1524" i="1"/>
  <c r="U772" i="1"/>
  <c r="V772" i="1"/>
  <c r="U459" i="1"/>
  <c r="V459" i="1"/>
  <c r="U306" i="1"/>
  <c r="V306" i="1"/>
  <c r="U561" i="1"/>
  <c r="V561" i="1"/>
  <c r="U1284" i="1"/>
  <c r="V1284" i="1"/>
  <c r="U1083" i="1"/>
  <c r="V1083" i="1"/>
  <c r="U617" i="1"/>
  <c r="V617" i="1"/>
  <c r="U367" i="1"/>
  <c r="V367" i="1"/>
  <c r="U531" i="1"/>
  <c r="V531" i="1"/>
  <c r="U250" i="1"/>
  <c r="V250" i="1"/>
  <c r="U661" i="1"/>
  <c r="V661" i="1"/>
  <c r="U622" i="1"/>
  <c r="V622" i="1"/>
  <c r="U177" i="1"/>
  <c r="V177" i="1"/>
  <c r="V1891" i="1"/>
  <c r="U75" i="1"/>
  <c r="V75" i="1"/>
  <c r="U1152" i="1"/>
  <c r="V1152" i="1"/>
  <c r="U1950" i="1"/>
  <c r="V1950" i="1"/>
  <c r="U1494" i="1"/>
  <c r="V1494" i="1"/>
  <c r="U1614" i="1"/>
  <c r="V1614" i="1"/>
  <c r="U465" i="1"/>
  <c r="V465" i="1"/>
  <c r="U350" i="1"/>
  <c r="V350" i="1"/>
  <c r="U594" i="1"/>
  <c r="V594" i="1"/>
  <c r="U1037" i="1"/>
  <c r="V1037" i="1"/>
  <c r="U1466" i="1"/>
  <c r="V1466" i="1"/>
  <c r="U1807" i="1"/>
  <c r="V1807" i="1"/>
  <c r="U326" i="1"/>
  <c r="V326" i="1"/>
  <c r="U1983" i="1"/>
  <c r="V1983" i="1"/>
  <c r="U718" i="1"/>
  <c r="V718" i="1"/>
  <c r="U993" i="1"/>
  <c r="V993" i="1"/>
  <c r="U1360" i="1"/>
  <c r="V1360" i="1"/>
  <c r="U651" i="1"/>
  <c r="V651" i="1"/>
  <c r="U1001" i="1"/>
  <c r="V1001" i="1"/>
  <c r="U457" i="1"/>
  <c r="V457" i="1"/>
  <c r="U653" i="1"/>
  <c r="V653" i="1"/>
  <c r="V781" i="1"/>
  <c r="V1991" i="1"/>
  <c r="V1308" i="1"/>
  <c r="V922" i="1"/>
  <c r="V1642" i="1"/>
  <c r="V1424" i="1"/>
  <c r="V1935" i="1"/>
  <c r="V954" i="1"/>
  <c r="V868" i="1"/>
  <c r="V1264" i="1"/>
  <c r="V728" i="1"/>
  <c r="V1745" i="1"/>
  <c r="V1277" i="1"/>
  <c r="V1845" i="1"/>
  <c r="V1836" i="1"/>
  <c r="V1266" i="1"/>
  <c r="V1910" i="1"/>
  <c r="V1254" i="1"/>
  <c r="U755" i="1"/>
  <c r="V755" i="1"/>
  <c r="U1565" i="1"/>
  <c r="V1565" i="1"/>
  <c r="U995" i="1"/>
  <c r="V995" i="1"/>
  <c r="V855" i="1"/>
  <c r="V244" i="1"/>
  <c r="U1696" i="1"/>
  <c r="V1696" i="1"/>
  <c r="V1593" i="1"/>
  <c r="U1129" i="1"/>
  <c r="V1129" i="1"/>
  <c r="U672" i="1"/>
  <c r="V672" i="1"/>
  <c r="V847" i="1"/>
  <c r="U55" i="1"/>
  <c r="V55" i="1"/>
  <c r="V1456" i="1"/>
  <c r="U1629" i="1"/>
  <c r="V1629" i="1"/>
  <c r="V1421" i="1"/>
  <c r="U1028" i="1"/>
  <c r="V1028" i="1"/>
  <c r="U1659" i="1"/>
  <c r="V1659" i="1"/>
  <c r="V798" i="1"/>
  <c r="U526" i="1"/>
  <c r="V526" i="1"/>
  <c r="U660" i="1"/>
  <c r="V660" i="1"/>
  <c r="U419" i="1"/>
  <c r="V419" i="1"/>
  <c r="U633" i="1"/>
  <c r="V633" i="1"/>
  <c r="U1208" i="1"/>
  <c r="V1208" i="1"/>
  <c r="V1076" i="1"/>
  <c r="V1106" i="1"/>
  <c r="U209" i="1"/>
  <c r="V209" i="1"/>
  <c r="U1495" i="1"/>
  <c r="V1495" i="1"/>
  <c r="U773" i="1"/>
  <c r="V773" i="1"/>
  <c r="V1746" i="1"/>
  <c r="V902" i="1"/>
  <c r="V193" i="1"/>
  <c r="V729" i="1"/>
  <c r="V1753" i="1"/>
  <c r="V1489" i="1"/>
  <c r="V1986" i="1"/>
  <c r="V1303" i="1"/>
  <c r="V1911" i="1"/>
  <c r="V685" i="1"/>
  <c r="V1724" i="1"/>
  <c r="V1890" i="1"/>
  <c r="V1547" i="1"/>
  <c r="V1726" i="1"/>
  <c r="V1070" i="1"/>
  <c r="V228" i="1"/>
  <c r="U540" i="1"/>
  <c r="V540" i="1"/>
  <c r="U474" i="1"/>
  <c r="V474" i="1"/>
  <c r="U1576" i="1"/>
  <c r="V1576" i="1"/>
  <c r="U1764" i="1"/>
  <c r="V1764" i="1"/>
  <c r="U132" i="1"/>
  <c r="V132" i="1"/>
  <c r="U905" i="1"/>
  <c r="V905" i="1"/>
  <c r="U970" i="1"/>
  <c r="V970" i="1"/>
  <c r="U522" i="1"/>
  <c r="V522" i="1"/>
  <c r="U1786" i="1"/>
  <c r="V1786" i="1"/>
  <c r="U1871" i="1"/>
  <c r="V1871" i="1"/>
  <c r="U992" i="1"/>
  <c r="V992" i="1"/>
  <c r="U1643" i="1"/>
  <c r="V1643" i="1"/>
  <c r="U836" i="1"/>
  <c r="V836" i="1"/>
  <c r="U601" i="1"/>
  <c r="V601" i="1"/>
  <c r="U962" i="1"/>
  <c r="V962" i="1"/>
  <c r="U1581" i="1"/>
  <c r="V1581" i="1"/>
  <c r="U1272" i="1"/>
  <c r="V1272" i="1"/>
  <c r="U925" i="1"/>
  <c r="V925" i="1"/>
  <c r="U1740" i="1"/>
  <c r="V1740" i="1"/>
  <c r="U876" i="1"/>
  <c r="V876" i="1"/>
  <c r="U809" i="1"/>
  <c r="V809" i="1"/>
  <c r="V1199" i="1"/>
  <c r="V1088" i="1"/>
  <c r="V237" i="1"/>
  <c r="V565" i="1"/>
  <c r="V1604" i="1"/>
  <c r="V1018" i="1"/>
  <c r="V1766" i="1"/>
  <c r="V1957" i="1"/>
  <c r="V1379" i="1"/>
  <c r="V1928" i="1"/>
  <c r="V1299" i="1"/>
  <c r="V418" i="1"/>
  <c r="V824" i="1"/>
  <c r="V423" i="1"/>
  <c r="V1769" i="1"/>
  <c r="V1340" i="1"/>
  <c r="V1532" i="1"/>
  <c r="V1587" i="1"/>
  <c r="V1110" i="1"/>
  <c r="V396" i="1"/>
  <c r="V811" i="1"/>
  <c r="V603" i="1"/>
  <c r="V764" i="1"/>
  <c r="V1192" i="1"/>
  <c r="V447" i="1"/>
  <c r="V694" i="1"/>
  <c r="V1173" i="1"/>
  <c r="V1788" i="1"/>
  <c r="V1259" i="1"/>
  <c r="V110" i="1"/>
  <c r="V659" i="1"/>
  <c r="V739" i="1"/>
  <c r="V1177" i="1"/>
  <c r="V1665" i="1"/>
  <c r="V1112" i="1"/>
  <c r="V1831" i="1"/>
  <c r="V1855" i="1"/>
  <c r="V911" i="1"/>
  <c r="V1824" i="1"/>
  <c r="V90" i="1"/>
  <c r="V1066" i="1"/>
  <c r="V536" i="1"/>
  <c r="V1658" i="1"/>
  <c r="V119" i="1"/>
  <c r="V1621" i="1"/>
  <c r="V979" i="1"/>
  <c r="V1306" i="1"/>
  <c r="V1224" i="1"/>
  <c r="V1320" i="1"/>
  <c r="V1653" i="1"/>
  <c r="V1894" i="1"/>
  <c r="V854" i="1"/>
  <c r="V1699" i="1"/>
  <c r="V890" i="1"/>
  <c r="V1686" i="1"/>
  <c r="V1998" i="1"/>
  <c r="V1431" i="1"/>
  <c r="V492" i="1"/>
  <c r="V154" i="1"/>
  <c r="V201" i="1"/>
  <c r="V265" i="1"/>
  <c r="V506" i="1"/>
  <c r="V1916" i="1"/>
  <c r="V1715" i="1"/>
  <c r="V1075" i="1"/>
  <c r="V1223" i="1"/>
  <c r="V1014" i="1"/>
  <c r="V725" i="1"/>
  <c r="V1748" i="1"/>
  <c r="V1314" i="1"/>
  <c r="V1941" i="1"/>
  <c r="V840" i="1"/>
  <c r="V375" i="1"/>
  <c r="V1444" i="1"/>
  <c r="V1767" i="1"/>
  <c r="V294" i="1"/>
  <c r="V436" i="1"/>
  <c r="V800" i="1"/>
  <c r="V791" i="1"/>
  <c r="V1811" i="1"/>
  <c r="V1506" i="1"/>
  <c r="V1049" i="1"/>
  <c r="V1810" i="1"/>
  <c r="V446" i="1"/>
  <c r="V46" i="1"/>
  <c r="V595" i="1"/>
  <c r="V1778" i="1"/>
  <c r="V1544" i="1"/>
  <c r="V1732" i="1"/>
  <c r="V1870" i="1"/>
  <c r="V787" i="1"/>
  <c r="V1436" i="1"/>
  <c r="V1402" i="1"/>
  <c r="V514" i="1"/>
  <c r="V360" i="1"/>
  <c r="V1913" i="1"/>
  <c r="V1271" i="1"/>
  <c r="V1599" i="1"/>
  <c r="V1677" i="1"/>
  <c r="V629" i="1"/>
  <c r="V1692" i="1"/>
  <c r="V1092" i="1"/>
  <c r="V1327" i="1"/>
  <c r="V1570" i="1"/>
  <c r="V1710" i="1"/>
  <c r="V1877" i="1"/>
  <c r="V724" i="1"/>
  <c r="V1511" i="1"/>
  <c r="V1002" i="1"/>
  <c r="V936" i="1"/>
  <c r="V975" i="1"/>
  <c r="V597" i="1"/>
  <c r="V1707" i="1"/>
  <c r="V1546" i="1"/>
  <c r="V1566" i="1"/>
  <c r="V1709" i="1"/>
  <c r="V452" i="1"/>
  <c r="V961" i="1"/>
  <c r="V641" i="1"/>
  <c r="V498" i="1"/>
  <c r="V552" i="1"/>
  <c r="V1176" i="1"/>
  <c r="V1128" i="1"/>
  <c r="V85" i="1"/>
  <c r="V125" i="1"/>
  <c r="V1516" i="1"/>
  <c r="V20" i="1"/>
  <c r="V43" i="1"/>
  <c r="V1934" i="1"/>
  <c r="V477" i="1"/>
  <c r="V414" i="1"/>
  <c r="V977" i="1"/>
  <c r="V113" i="1"/>
  <c r="V1273" i="1"/>
  <c r="V512" i="1"/>
  <c r="V167" i="1"/>
  <c r="V967" i="1"/>
  <c r="V165" i="1"/>
  <c r="V1212" i="1"/>
  <c r="V1671" i="1"/>
  <c r="V982" i="1"/>
  <c r="V268" i="1"/>
  <c r="V1196" i="1"/>
  <c r="V10" i="1"/>
  <c r="V252" i="1"/>
  <c r="V1678" i="1"/>
  <c r="V1933" i="1"/>
  <c r="V1244" i="1"/>
  <c r="V748" i="1"/>
  <c r="V1561" i="1"/>
  <c r="V648" i="1"/>
  <c r="V1493" i="1"/>
  <c r="V1751" i="1"/>
  <c r="V1798" i="1"/>
  <c r="V1105" i="1"/>
  <c r="V1353" i="1"/>
  <c r="V1626" i="1"/>
  <c r="V1874" i="1"/>
  <c r="V928" i="1"/>
  <c r="V1943" i="1"/>
  <c r="V1872" i="1"/>
  <c r="V765" i="1"/>
  <c r="V1787" i="1"/>
  <c r="V1211" i="1"/>
  <c r="V547" i="1"/>
  <c r="V147" i="1"/>
  <c r="V771" i="1"/>
  <c r="V169" i="1"/>
  <c r="V1682" i="1"/>
  <c r="V189" i="1"/>
  <c r="V1908" i="1"/>
  <c r="V948" i="1"/>
  <c r="V1387" i="1"/>
  <c r="V906" i="1"/>
  <c r="V1538" i="1"/>
  <c r="V450" i="1"/>
  <c r="V1865" i="1"/>
  <c r="V127" i="1"/>
  <c r="V1784" i="1"/>
  <c r="V253" i="1"/>
  <c r="V1843" i="1"/>
  <c r="V1203" i="1"/>
  <c r="V1458" i="1"/>
  <c r="V1374" i="1"/>
  <c r="V1377" i="1"/>
  <c r="V1655" i="1"/>
  <c r="V2004" i="1"/>
  <c r="V116" i="1"/>
  <c r="V258" i="1"/>
  <c r="V509" i="1"/>
  <c r="V829" i="1"/>
  <c r="V1542" i="1"/>
  <c r="V1345" i="1"/>
  <c r="V1469" i="1"/>
  <c r="V1763" i="1"/>
  <c r="V994" i="1"/>
  <c r="V238" i="1"/>
  <c r="V297" i="1"/>
  <c r="V1359" i="1"/>
  <c r="V573" i="1"/>
  <c r="V1115" i="1"/>
  <c r="V230" i="1"/>
  <c r="V938" i="1"/>
  <c r="V58" i="1"/>
  <c r="V1215" i="1"/>
  <c r="V1500" i="1"/>
  <c r="V17" i="1"/>
  <c r="V507" i="1"/>
  <c r="V838" i="1"/>
  <c r="V251" i="1"/>
  <c r="V329" i="1"/>
  <c r="V760" i="1"/>
  <c r="V1069" i="1"/>
  <c r="V1508" i="1"/>
  <c r="V1826" i="1"/>
  <c r="V1813" i="1"/>
  <c r="V35" i="1"/>
  <c r="V98" i="1"/>
  <c r="V319" i="1"/>
  <c r="V1365" i="1"/>
  <c r="V2003" i="1"/>
  <c r="V1926" i="1"/>
  <c r="V812" i="1"/>
  <c r="V537" i="1"/>
  <c r="V1401" i="1"/>
  <c r="V1269" i="1"/>
  <c r="V1315" i="1"/>
  <c r="V1558" i="1"/>
  <c r="V380" i="1"/>
  <c r="V1114" i="1"/>
  <c r="V79" i="1"/>
  <c r="V29" i="1"/>
  <c r="V1742" i="1"/>
  <c r="V308" i="1"/>
  <c r="V857" i="1"/>
  <c r="V1488" i="1"/>
  <c r="V101" i="1"/>
  <c r="V1939" i="1"/>
  <c r="V486" i="1"/>
  <c r="V102" i="1"/>
  <c r="V1393" i="1"/>
  <c r="V1282" i="1"/>
  <c r="V863" i="1"/>
  <c r="V1501" i="1"/>
  <c r="V1503" i="1"/>
  <c r="V1697" i="1"/>
  <c r="V628" i="1"/>
  <c r="V65" i="1"/>
  <c r="V944" i="1"/>
  <c r="V1744" i="1"/>
  <c r="V1988" i="1"/>
  <c r="V1235" i="1"/>
  <c r="V1078" i="1"/>
  <c r="V699" i="1"/>
  <c r="V1178" i="1"/>
  <c r="V426" i="1"/>
  <c r="V441" i="1"/>
  <c r="V1473" i="1"/>
  <c r="V1194" i="1"/>
  <c r="V490" i="1"/>
  <c r="V1720" i="1"/>
  <c r="V856" i="1"/>
  <c r="V343" i="1"/>
  <c r="V727" i="1"/>
  <c r="V1543" i="1"/>
  <c r="V1704" i="1"/>
  <c r="V1888" i="1"/>
  <c r="V965" i="1"/>
  <c r="V413" i="1"/>
  <c r="V77" i="1"/>
  <c r="V1428" i="1"/>
  <c r="V916" i="1"/>
  <c r="V1931" i="1"/>
  <c r="V1419" i="1"/>
  <c r="V899" i="1"/>
  <c r="V1162" i="1"/>
  <c r="V1982" i="1"/>
  <c r="V1470" i="1"/>
  <c r="V942" i="1"/>
  <c r="V686" i="1"/>
  <c r="V142" i="1"/>
  <c r="V484" i="1"/>
  <c r="V835" i="1"/>
  <c r="V299" i="1"/>
  <c r="V206" i="1"/>
  <c r="V281" i="1"/>
  <c r="V105" i="1"/>
  <c r="V369" i="1"/>
  <c r="V1578" i="1"/>
  <c r="V1695" i="1"/>
  <c r="V560" i="1"/>
  <c r="V1793" i="1"/>
  <c r="V695" i="1"/>
  <c r="V1151" i="1"/>
  <c r="V1184" i="1"/>
  <c r="V405" i="1"/>
  <c r="V381" i="1"/>
  <c r="V133" i="1"/>
  <c r="V1437" i="1"/>
  <c r="V1620" i="1"/>
  <c r="V1100" i="1"/>
  <c r="V1719" i="1"/>
  <c r="V1603" i="1"/>
  <c r="V1091" i="1"/>
  <c r="V1482" i="1"/>
  <c r="V1951" i="1"/>
  <c r="V1654" i="1"/>
  <c r="V1126" i="1"/>
  <c r="V1773" i="1"/>
  <c r="V334" i="1"/>
  <c r="V668" i="1"/>
  <c r="V156" i="1"/>
  <c r="V491" i="1"/>
  <c r="V121" i="1"/>
  <c r="V673" i="1"/>
  <c r="V1527" i="1"/>
  <c r="V533" i="1"/>
  <c r="V1519" i="1"/>
  <c r="V1440" i="1"/>
  <c r="V1557" i="1"/>
  <c r="V1637" i="1"/>
  <c r="V1140" i="1"/>
  <c r="V1579" i="1"/>
  <c r="V1442" i="1"/>
  <c r="V1630" i="1"/>
  <c r="V646" i="1"/>
  <c r="V516" i="1"/>
  <c r="V331" i="1"/>
  <c r="V366" i="1"/>
  <c r="V1258" i="1"/>
  <c r="V1087" i="1"/>
  <c r="V1407" i="1"/>
  <c r="V45" i="1"/>
  <c r="V1179" i="1"/>
  <c r="V1086" i="1"/>
  <c r="V243" i="1"/>
  <c r="V1607" i="1"/>
  <c r="V1567" i="1"/>
  <c r="V1149" i="1"/>
  <c r="V1363" i="1"/>
  <c r="V1478" i="1"/>
  <c r="V364" i="1"/>
  <c r="V706" i="1"/>
  <c r="V305" i="1"/>
  <c r="V1361" i="1"/>
  <c r="V554" i="1"/>
  <c r="V370" i="1"/>
  <c r="V1288" i="1"/>
  <c r="V480" i="1"/>
  <c r="V311" i="1"/>
  <c r="V527" i="1"/>
  <c r="V1367" i="1"/>
  <c r="V1656" i="1"/>
  <c r="V1821" i="1"/>
  <c r="V877" i="1"/>
  <c r="V285" i="1"/>
  <c r="V1325" i="1"/>
  <c r="V1412" i="1"/>
  <c r="V900" i="1"/>
  <c r="V1915" i="1"/>
  <c r="V1403" i="1"/>
  <c r="V19" i="1"/>
  <c r="V1138" i="1"/>
  <c r="V1966" i="1"/>
  <c r="V1454" i="1"/>
  <c r="V926" i="1"/>
  <c r="V670" i="1"/>
  <c r="V126" i="1"/>
  <c r="V468" i="1"/>
  <c r="V819" i="1"/>
  <c r="V275" i="1"/>
  <c r="V146" i="1"/>
  <c r="V473" i="1"/>
  <c r="V570" i="1"/>
  <c r="V1384" i="1"/>
  <c r="V1247" i="1"/>
  <c r="V1896" i="1"/>
  <c r="V157" i="1"/>
  <c r="V1460" i="1"/>
  <c r="V1639" i="1"/>
  <c r="V1195" i="1"/>
  <c r="V698" i="1"/>
  <c r="V1230" i="1"/>
  <c r="V574" i="1"/>
  <c r="V324" i="1"/>
  <c r="V195" i="1"/>
  <c r="V1386" i="1"/>
  <c r="V145" i="1"/>
  <c r="V1041" i="1"/>
  <c r="V386" i="1"/>
  <c r="V226" i="1"/>
  <c r="V888" i="1"/>
  <c r="V896" i="1"/>
  <c r="V263" i="1"/>
  <c r="V479" i="1"/>
  <c r="V1263" i="1"/>
  <c r="V1392" i="1"/>
  <c r="V1373" i="1"/>
  <c r="V621" i="1"/>
  <c r="V1260" i="1"/>
  <c r="V1507" i="1"/>
  <c r="V1942" i="1"/>
  <c r="V302" i="1"/>
  <c r="V354" i="1"/>
  <c r="V207" i="1"/>
  <c r="V373" i="1"/>
  <c r="V1499" i="1"/>
  <c r="V958" i="1"/>
  <c r="V707" i="1"/>
  <c r="V1024" i="1"/>
  <c r="V1800" i="1"/>
  <c r="V1372" i="1"/>
  <c r="V1990" i="1"/>
  <c r="V172" i="1"/>
  <c r="V1633" i="1"/>
  <c r="V769" i="1"/>
  <c r="V185" i="1"/>
  <c r="V530" i="1"/>
  <c r="V482" i="1"/>
  <c r="V1248" i="1"/>
  <c r="V821" i="1"/>
  <c r="V39" i="1"/>
  <c r="V255" i="1"/>
  <c r="V1832" i="1"/>
  <c r="V1512" i="1"/>
  <c r="V1717" i="1"/>
  <c r="V1597" i="1"/>
  <c r="V1077" i="1"/>
  <c r="V1924" i="1"/>
  <c r="V1276" i="1"/>
  <c r="V1780" i="1"/>
  <c r="V1779" i="1"/>
  <c r="V1267" i="1"/>
  <c r="V1770" i="1"/>
  <c r="V914" i="1"/>
  <c r="V1830" i="1"/>
  <c r="V1310" i="1"/>
  <c r="V22" i="1"/>
  <c r="V518" i="1"/>
  <c r="V844" i="1"/>
  <c r="V332" i="1"/>
  <c r="V667" i="1"/>
  <c r="V139" i="1"/>
  <c r="V1324" i="1"/>
  <c r="V1571" i="1"/>
  <c r="V1814" i="1"/>
  <c r="V508" i="1"/>
  <c r="V162" i="1"/>
  <c r="V815" i="1"/>
  <c r="V205" i="1"/>
  <c r="V1371" i="1"/>
  <c r="V1022" i="1"/>
  <c r="V449" i="1"/>
  <c r="V984" i="1"/>
  <c r="V1232" i="1"/>
  <c r="V73" i="1"/>
  <c r="V1137" i="1"/>
  <c r="V1970" i="1"/>
  <c r="V1281" i="1"/>
  <c r="V161" i="1"/>
  <c r="V1465" i="1"/>
  <c r="V234" i="1"/>
  <c r="V178" i="1"/>
  <c r="V488" i="1"/>
  <c r="V1584" i="1"/>
  <c r="V1727" i="1"/>
  <c r="V175" i="1"/>
  <c r="V1480" i="1"/>
  <c r="V1136" i="1"/>
  <c r="V1477" i="1"/>
  <c r="V1739" i="1"/>
  <c r="V1227" i="1"/>
  <c r="V1698" i="1"/>
  <c r="V1790" i="1"/>
  <c r="V1262" i="1"/>
  <c r="V1981" i="1"/>
  <c r="V478" i="1"/>
  <c r="V804" i="1"/>
  <c r="V627" i="1"/>
  <c r="V91" i="1"/>
  <c r="V1017" i="1"/>
  <c r="V770" i="1"/>
  <c r="V393" i="1"/>
  <c r="V1417" i="1"/>
  <c r="V618" i="1"/>
  <c r="V458" i="1"/>
  <c r="V1528" i="1"/>
  <c r="V832" i="1"/>
  <c r="V327" i="1"/>
  <c r="V687" i="1"/>
  <c r="V1439" i="1"/>
  <c r="V1680" i="1"/>
  <c r="V5" i="1"/>
  <c r="V893" i="1"/>
  <c r="V349" i="1"/>
  <c r="V1525" i="1"/>
  <c r="V1420" i="1"/>
  <c r="V908" i="1"/>
  <c r="V1923" i="1"/>
  <c r="V1411" i="1"/>
  <c r="V891" i="1"/>
  <c r="V1146" i="1"/>
  <c r="V1974" i="1"/>
  <c r="V1462" i="1"/>
  <c r="V934" i="1"/>
  <c r="V678" i="1"/>
  <c r="V134" i="1"/>
  <c r="V476" i="1"/>
  <c r="V827" i="1"/>
  <c r="V283" i="1"/>
  <c r="V1097" i="1"/>
  <c r="V442" i="1"/>
  <c r="V448" i="1"/>
  <c r="V407" i="1"/>
  <c r="V111" i="1"/>
  <c r="V1984" i="1"/>
  <c r="V717" i="1"/>
  <c r="V797" i="1"/>
  <c r="V310" i="1"/>
  <c r="V1674" i="1"/>
  <c r="V826" i="1"/>
  <c r="V1774" i="1"/>
  <c r="V1246" i="1"/>
  <c r="V1965" i="1"/>
  <c r="V462" i="1"/>
  <c r="V788" i="1"/>
  <c r="V276" i="1"/>
  <c r="V611" i="1"/>
  <c r="V67" i="1"/>
  <c r="V1025" i="1"/>
  <c r="V1241" i="1"/>
  <c r="V1090" i="1"/>
  <c r="V679" i="1"/>
  <c r="V1725" i="1"/>
  <c r="V318" i="1"/>
  <c r="V652" i="1"/>
  <c r="V140" i="1"/>
  <c r="V475" i="1"/>
  <c r="V917" i="1"/>
  <c r="V940" i="1"/>
  <c r="V1059" i="1"/>
  <c r="V966" i="1"/>
  <c r="V323" i="1"/>
  <c r="V768" i="1"/>
  <c r="V1509" i="1"/>
  <c r="V1316" i="1"/>
  <c r="V1186" i="1"/>
  <c r="V358" i="1"/>
  <c r="V953" i="1"/>
  <c r="V1383" i="1"/>
  <c r="V493" i="1"/>
  <c r="V1683" i="1"/>
  <c r="V1342" i="1"/>
  <c r="V571" i="1"/>
  <c r="U24" i="1"/>
  <c r="V24" i="1"/>
  <c r="V338" i="1"/>
  <c r="V960" i="1"/>
  <c r="V416" i="1"/>
  <c r="V295" i="1"/>
  <c r="V511" i="1"/>
  <c r="V1335" i="1"/>
  <c r="V1616" i="1"/>
  <c r="V1701" i="1"/>
  <c r="V805" i="1"/>
  <c r="V221" i="1"/>
  <c r="V1237" i="1"/>
  <c r="V1404" i="1"/>
  <c r="V892" i="1"/>
  <c r="V1907" i="1"/>
  <c r="V1395" i="1"/>
  <c r="V11" i="1"/>
  <c r="V1122" i="1"/>
  <c r="V1958" i="1"/>
  <c r="V1446" i="1"/>
  <c r="V918" i="1"/>
  <c r="V662" i="1"/>
  <c r="V118" i="1"/>
  <c r="V460" i="1"/>
  <c r="V1588" i="1"/>
  <c r="V1827" i="1"/>
  <c r="V166" i="1"/>
  <c r="V153" i="1"/>
  <c r="V1471" i="1"/>
  <c r="V1453" i="1"/>
  <c r="V1883" i="1"/>
  <c r="V315" i="1"/>
  <c r="V666" i="1"/>
  <c r="V759" i="1"/>
  <c r="V141" i="1"/>
  <c r="V889" i="1"/>
  <c r="V437" i="1"/>
  <c r="V1635" i="1"/>
  <c r="V690" i="1"/>
  <c r="V828" i="1"/>
  <c r="V1585" i="1"/>
  <c r="V1833" i="1"/>
  <c r="V557" i="1"/>
  <c r="V1418" i="1"/>
  <c r="V820" i="1"/>
  <c r="V394" i="1"/>
  <c r="V242" i="1"/>
  <c r="V1600" i="1"/>
  <c r="V1116" i="1"/>
  <c r="V1142" i="1"/>
  <c r="V307" i="1"/>
  <c r="V774" i="1"/>
  <c r="V1994" i="1"/>
  <c r="V521" i="1"/>
  <c r="V1937" i="1"/>
  <c r="V229" i="1"/>
  <c r="V1124" i="1"/>
  <c r="V1522" i="1"/>
  <c r="V630" i="1"/>
  <c r="V1474" i="1"/>
  <c r="V1096" i="1"/>
  <c r="V799" i="1"/>
  <c r="V1301" i="1"/>
  <c r="V1747" i="1"/>
  <c r="V1734" i="1"/>
  <c r="V556" i="1"/>
  <c r="V1569" i="1"/>
  <c r="V913" i="1"/>
  <c r="V1045" i="1"/>
  <c r="V1123" i="1"/>
  <c r="V1222" i="1"/>
  <c r="V60" i="1"/>
  <c r="V650" i="1"/>
  <c r="V1239" i="1"/>
  <c r="V1644" i="1"/>
  <c r="V1150" i="1"/>
  <c r="V851" i="1"/>
  <c r="V497" i="1"/>
  <c r="V1976" i="1"/>
  <c r="V981" i="1"/>
  <c r="V1555" i="1"/>
  <c r="V86" i="1"/>
  <c r="V389" i="1"/>
  <c r="V636" i="1"/>
  <c r="V505" i="1"/>
  <c r="V122" i="1"/>
  <c r="V335" i="1"/>
  <c r="V1093" i="1"/>
  <c r="V1755" i="1"/>
  <c r="V1806" i="1"/>
  <c r="V372" i="1"/>
  <c r="V1201" i="1"/>
  <c r="V1712" i="1"/>
  <c r="V1568" i="1"/>
  <c r="V1572" i="1"/>
  <c r="V907" i="1"/>
  <c r="V1895" i="1"/>
  <c r="V371" i="1"/>
  <c r="V361" i="1"/>
  <c r="V266" i="1"/>
  <c r="V33" i="1"/>
  <c r="V793" i="1"/>
  <c r="V194" i="1"/>
  <c r="V34" i="1"/>
  <c r="V752" i="1"/>
  <c r="V616" i="1"/>
  <c r="V215" i="1"/>
  <c r="V431" i="1"/>
  <c r="V1175" i="1"/>
  <c r="V1216" i="1"/>
  <c r="V941" i="1"/>
  <c r="V429" i="1"/>
  <c r="V1869" i="1"/>
  <c r="V693" i="1"/>
  <c r="V1364" i="1"/>
  <c r="V1964" i="1"/>
  <c r="V1867" i="1"/>
  <c r="V1355" i="1"/>
  <c r="V1898" i="1"/>
  <c r="V1058" i="1"/>
  <c r="V1918" i="1"/>
  <c r="V1406" i="1"/>
  <c r="V878" i="1"/>
  <c r="V606" i="1"/>
  <c r="V78" i="1"/>
  <c r="V420" i="1"/>
  <c r="V763" i="1"/>
  <c r="V227" i="1"/>
  <c r="V83" i="1"/>
  <c r="V1441" i="1"/>
  <c r="V1009" i="1"/>
  <c r="V1713" i="1"/>
  <c r="V610" i="1"/>
  <c r="V848" i="1"/>
  <c r="V1056" i="1"/>
  <c r="V903" i="1"/>
  <c r="V1663" i="1"/>
  <c r="V1687" i="1"/>
  <c r="V1496" i="1"/>
  <c r="V1157" i="1"/>
  <c r="V1749" i="1"/>
  <c r="V1333" i="1"/>
  <c r="V1061" i="1"/>
  <c r="V1556" i="1"/>
  <c r="V1036" i="1"/>
  <c r="V1343" i="1"/>
  <c r="V1539" i="1"/>
  <c r="V1027" i="1"/>
  <c r="V1378" i="1"/>
  <c r="V1961" i="1"/>
  <c r="V1590" i="1"/>
  <c r="V1062" i="1"/>
  <c r="V806" i="1"/>
  <c r="V270" i="1"/>
  <c r="V604" i="1"/>
  <c r="V92" i="1"/>
  <c r="V427" i="1"/>
  <c r="V705" i="1"/>
  <c r="V233" i="1"/>
  <c r="V1785" i="1"/>
  <c r="V1760" i="1"/>
  <c r="V495" i="1"/>
  <c r="V1376" i="1"/>
  <c r="V677" i="1"/>
  <c r="V501" i="1"/>
  <c r="V1012" i="1"/>
  <c r="V1451" i="1"/>
  <c r="V1210" i="1"/>
  <c r="V1502" i="1"/>
  <c r="V510" i="1"/>
  <c r="V388" i="1"/>
  <c r="V123" i="1"/>
  <c r="V700" i="1"/>
  <c r="V1385" i="1"/>
  <c r="V322" i="1"/>
  <c r="V463" i="1"/>
  <c r="V957" i="1"/>
  <c r="V915" i="1"/>
  <c r="V6" i="1"/>
  <c r="V1978" i="1"/>
  <c r="V368" i="1"/>
  <c r="V1240" i="1"/>
  <c r="V1868" i="1"/>
  <c r="V1171" i="1"/>
  <c r="V1206" i="1"/>
  <c r="V44" i="1"/>
  <c r="V138" i="1"/>
  <c r="V1057" i="1"/>
  <c r="V713" i="1"/>
  <c r="V66" i="1"/>
  <c r="V1130" i="1"/>
  <c r="V680" i="1"/>
  <c r="V568" i="1"/>
  <c r="V183" i="1"/>
  <c r="V399" i="1"/>
  <c r="V1031" i="1"/>
  <c r="V1064" i="1"/>
  <c r="V549" i="1"/>
  <c r="V301" i="1"/>
  <c r="V1805" i="1"/>
  <c r="V421" i="1"/>
  <c r="V1348" i="1"/>
  <c r="V1932" i="1"/>
  <c r="V1851" i="1"/>
  <c r="V1339" i="1"/>
  <c r="V1866" i="1"/>
  <c r="V1034" i="1"/>
  <c r="V1902" i="1"/>
  <c r="V1382" i="1"/>
  <c r="V862" i="1"/>
  <c r="V590" i="1"/>
  <c r="V62" i="1"/>
  <c r="V404" i="1"/>
  <c r="V747" i="1"/>
  <c r="V211" i="1"/>
  <c r="V1457" i="1"/>
  <c r="V593" i="1"/>
  <c r="V314" i="1"/>
  <c r="V496" i="1"/>
  <c r="V1015" i="1"/>
  <c r="V357" i="1"/>
  <c r="V989" i="1"/>
  <c r="V1396" i="1"/>
  <c r="V1963" i="1"/>
  <c r="V1067" i="1"/>
  <c r="V1841" i="1"/>
  <c r="V1102" i="1"/>
  <c r="V374" i="1"/>
  <c r="V196" i="1"/>
  <c r="V51" i="1"/>
  <c r="V1553" i="1"/>
  <c r="V273" i="1"/>
  <c r="V585" i="1"/>
  <c r="V1154" i="1"/>
  <c r="V898" i="1"/>
  <c r="V384" i="1"/>
  <c r="V432" i="1"/>
  <c r="V135" i="1"/>
  <c r="V351" i="1"/>
  <c r="V871" i="1"/>
  <c r="V1880" i="1"/>
  <c r="V293" i="1"/>
  <c r="V109" i="1"/>
  <c r="V1132" i="1"/>
  <c r="V1187" i="1"/>
  <c r="V1878" i="1"/>
  <c r="V38" i="1"/>
  <c r="V1762" i="1"/>
  <c r="V1591" i="1"/>
  <c r="V709" i="1"/>
  <c r="V1243" i="1"/>
  <c r="V830" i="1"/>
  <c r="V451" i="1"/>
  <c r="V1514" i="1"/>
  <c r="V1256" i="1"/>
  <c r="V1052" i="1"/>
  <c r="V1606" i="1"/>
  <c r="V635" i="1"/>
  <c r="V697" i="1"/>
  <c r="V841" i="1"/>
  <c r="V1946" i="1"/>
  <c r="V1073" i="1"/>
  <c r="V1257" i="1"/>
  <c r="V1297" i="1"/>
  <c r="V42" i="1"/>
  <c r="V1815" i="1"/>
  <c r="V1944" i="1"/>
  <c r="V1980" i="1"/>
  <c r="V1862" i="1"/>
  <c r="V428" i="1"/>
  <c r="V387" i="1"/>
  <c r="V336" i="1"/>
  <c r="V1221" i="1"/>
  <c r="V1188" i="1"/>
  <c r="V882" i="1"/>
  <c r="V94" i="1"/>
  <c r="V1065" i="1"/>
  <c r="V744" i="1"/>
  <c r="V1381" i="1"/>
  <c r="V1427" i="1"/>
  <c r="V758" i="1"/>
  <c r="V26" i="1"/>
  <c r="V721" i="1"/>
  <c r="V1071" i="1"/>
  <c r="V434" i="1"/>
  <c r="V632" i="1"/>
  <c r="V904" i="1"/>
  <c r="V735" i="1"/>
  <c r="V1551" i="1"/>
  <c r="V1055" i="1"/>
  <c r="V1416" i="1"/>
  <c r="V213" i="1"/>
  <c r="V1661" i="1"/>
  <c r="V1213" i="1"/>
  <c r="V885" i="1"/>
  <c r="V1540" i="1"/>
  <c r="V1020" i="1"/>
  <c r="V1255" i="1"/>
  <c r="V1523" i="1"/>
  <c r="V1003" i="1"/>
  <c r="V1354" i="1"/>
  <c r="V1929" i="1"/>
  <c r="V1574" i="1"/>
  <c r="V1046" i="1"/>
  <c r="V790" i="1"/>
  <c r="V254" i="1"/>
  <c r="V588" i="1"/>
  <c r="V76" i="1"/>
  <c r="V411" i="1"/>
  <c r="V269" i="1"/>
  <c r="V13" i="1"/>
  <c r="V1842" i="1"/>
  <c r="V1669" i="1"/>
  <c r="V1897" i="1"/>
  <c r="V1759" i="1"/>
  <c r="V1053" i="1"/>
  <c r="V996" i="1"/>
  <c r="V778" i="1"/>
  <c r="V30" i="1"/>
  <c r="V171" i="1"/>
  <c r="V401" i="1"/>
  <c r="V1685" i="1"/>
  <c r="V1443" i="1"/>
  <c r="V7" i="1"/>
  <c r="V572" i="1"/>
  <c r="V1089" i="1"/>
  <c r="V895" i="1"/>
  <c r="V325" i="1"/>
  <c r="V2001" i="1"/>
  <c r="V564" i="1"/>
  <c r="V1641" i="1"/>
  <c r="V344" i="1"/>
  <c r="V1413" i="1"/>
  <c r="V1844" i="1"/>
  <c r="V1797" i="1"/>
  <c r="V27" i="1"/>
  <c r="V438" i="1"/>
  <c r="V626" i="1"/>
  <c r="V553" i="1"/>
  <c r="V247" i="1"/>
  <c r="V61" i="1"/>
  <c r="V1996" i="1"/>
  <c r="V978" i="1"/>
  <c r="V158" i="1"/>
  <c r="V1337" i="1"/>
  <c r="V704" i="1"/>
  <c r="V1520" i="1"/>
  <c r="V1605" i="1"/>
  <c r="V1491" i="1"/>
  <c r="V1414" i="1"/>
  <c r="V236" i="1"/>
  <c r="U41" i="1"/>
  <c r="V41" i="1"/>
  <c r="O10" i="20"/>
  <c r="V1321" i="1"/>
  <c r="V433" i="1"/>
  <c r="V346" i="1"/>
  <c r="V985" i="1"/>
  <c r="V1305" i="1"/>
  <c r="V1026" i="1"/>
  <c r="V1346" i="1"/>
  <c r="V1328" i="1"/>
  <c r="V696" i="1"/>
  <c r="V471" i="1"/>
  <c r="V1423" i="1"/>
  <c r="V1969" i="1"/>
  <c r="V1104" i="1"/>
  <c r="V1904" i="1"/>
  <c r="V1397" i="1"/>
  <c r="V1005" i="1"/>
  <c r="V589" i="1"/>
  <c r="V1492" i="1"/>
  <c r="V980" i="1"/>
  <c r="V1995" i="1"/>
  <c r="V1483" i="1"/>
  <c r="V963" i="1"/>
  <c r="V1274" i="1"/>
  <c r="V9" i="1"/>
  <c r="V1534" i="1"/>
  <c r="V1006" i="1"/>
  <c r="V750" i="1"/>
  <c r="V214" i="1"/>
  <c r="V548" i="1"/>
  <c r="V36" i="1"/>
  <c r="V363" i="1"/>
  <c r="V1657" i="1"/>
  <c r="V777" i="1"/>
  <c r="V649" i="1"/>
  <c r="V825" i="1"/>
  <c r="V746" i="1"/>
  <c r="V1498" i="1"/>
  <c r="V720" i="1"/>
  <c r="V1857" i="1"/>
  <c r="V1279" i="1"/>
  <c r="V31" i="1"/>
  <c r="V1752" i="1"/>
  <c r="V1368" i="1"/>
  <c r="V837" i="1"/>
  <c r="V645" i="1"/>
  <c r="V181" i="1"/>
  <c r="V1708" i="1"/>
  <c r="V1164" i="1"/>
  <c r="V1873" i="1"/>
  <c r="V1667" i="1"/>
  <c r="V1155" i="1"/>
  <c r="V1586" i="1"/>
  <c r="V738" i="1"/>
  <c r="V1718" i="1"/>
  <c r="V1190" i="1"/>
  <c r="V1901" i="1"/>
  <c r="V398" i="1"/>
  <c r="V732" i="1"/>
  <c r="V220" i="1"/>
  <c r="V555" i="1"/>
  <c r="V1398" i="1"/>
  <c r="V49" i="1"/>
  <c r="V362" i="1"/>
  <c r="V352" i="1"/>
  <c r="V1985" i="1"/>
  <c r="V1808" i="1"/>
  <c r="V1573" i="1"/>
  <c r="V669" i="1"/>
  <c r="V1268" i="1"/>
  <c r="V1771" i="1"/>
  <c r="V1650" i="1"/>
  <c r="V1758" i="1"/>
  <c r="V782" i="1"/>
  <c r="V644" i="1"/>
  <c r="V467" i="1"/>
  <c r="V710" i="1"/>
  <c r="V403" i="1"/>
  <c r="V1577" i="1"/>
  <c r="V503" i="1"/>
  <c r="V1013" i="1"/>
  <c r="V1435" i="1"/>
  <c r="V1422" i="1"/>
  <c r="V579" i="1"/>
  <c r="V586" i="1"/>
  <c r="V63" i="1"/>
  <c r="V1893" i="1"/>
  <c r="V1619" i="1"/>
  <c r="V1670" i="1"/>
  <c r="V684" i="1"/>
  <c r="V202" i="1"/>
  <c r="V849" i="1"/>
  <c r="V1153" i="1"/>
  <c r="V794" i="1"/>
  <c r="V1218" i="1"/>
  <c r="V872" i="1"/>
  <c r="V440" i="1"/>
  <c r="V439" i="1"/>
  <c r="V1103" i="1"/>
  <c r="V1817" i="1"/>
  <c r="V1008" i="1"/>
  <c r="V1960" i="1"/>
  <c r="V1261" i="1"/>
  <c r="V845" i="1"/>
  <c r="V461" i="1"/>
  <c r="V1476" i="1"/>
  <c r="V964" i="1"/>
  <c r="V1979" i="1"/>
  <c r="V1467" i="1"/>
  <c r="V947" i="1"/>
  <c r="V1250" i="1"/>
  <c r="V1967" i="1"/>
  <c r="V1518" i="1"/>
  <c r="V990" i="1"/>
  <c r="V734" i="1"/>
  <c r="V190" i="1"/>
  <c r="V532" i="1"/>
  <c r="V291" i="1"/>
  <c r="V1408" i="1"/>
  <c r="V1160" i="1"/>
  <c r="V1636" i="1"/>
  <c r="V1290" i="1"/>
  <c r="V222" i="1"/>
  <c r="V1287" i="1"/>
  <c r="V1205" i="1"/>
  <c r="V1389" i="1"/>
  <c r="V1332" i="1"/>
  <c r="V1835" i="1"/>
  <c r="V1938" i="1"/>
  <c r="V15" i="1"/>
  <c r="V974" i="1"/>
  <c r="V246" i="1"/>
  <c r="V68" i="1"/>
  <c r="V2002" i="1"/>
  <c r="V1449" i="1"/>
  <c r="V625" i="1"/>
  <c r="V1649" i="1"/>
  <c r="V410" i="1"/>
  <c r="V330" i="1"/>
  <c r="V912" i="1"/>
  <c r="V1552" i="1"/>
  <c r="V1927" i="1"/>
  <c r="V223" i="1"/>
  <c r="V1624" i="1"/>
  <c r="V1352" i="1"/>
  <c r="V1541" i="1"/>
  <c r="V93" i="1"/>
  <c r="V1004" i="1"/>
  <c r="V987" i="1"/>
  <c r="V1750" i="1"/>
  <c r="V188" i="1"/>
  <c r="V642" i="1"/>
  <c r="V1280" i="1"/>
  <c r="V1756" i="1"/>
  <c r="V1922" i="1"/>
  <c r="V558" i="1"/>
  <c r="V107" i="1"/>
  <c r="V578" i="1"/>
  <c r="V997" i="1"/>
  <c r="V1909" i="1"/>
  <c r="V1270" i="1"/>
  <c r="V235" i="1"/>
  <c r="V1169" i="1"/>
  <c r="V345" i="1"/>
  <c r="V1529" i="1"/>
  <c r="V665" i="1"/>
  <c r="V529" i="1"/>
  <c r="V753" i="1"/>
  <c r="V546" i="1"/>
  <c r="V1906" i="1"/>
  <c r="V656" i="1"/>
  <c r="V1840" i="1"/>
  <c r="V1159" i="1"/>
  <c r="V1319" i="1"/>
  <c r="V1664" i="1"/>
  <c r="V1461" i="1"/>
  <c r="V749" i="1"/>
  <c r="V517" i="1"/>
  <c r="V53" i="1"/>
  <c r="V1676" i="1"/>
  <c r="V1148" i="1"/>
  <c r="V1834" i="1"/>
  <c r="V1651" i="1"/>
  <c r="V1139" i="1"/>
  <c r="V1554" i="1"/>
  <c r="V714" i="1"/>
  <c r="V1702" i="1"/>
  <c r="V1174" i="1"/>
  <c r="V1861" i="1"/>
  <c r="V382" i="1"/>
  <c r="V716" i="1"/>
  <c r="V204" i="1"/>
  <c r="V539" i="1"/>
  <c r="V1517" i="1"/>
  <c r="V1068" i="1"/>
  <c r="V1251" i="1"/>
  <c r="V1294" i="1"/>
  <c r="V795" i="1"/>
  <c r="V864" i="1"/>
  <c r="V469" i="1"/>
  <c r="V1580" i="1"/>
  <c r="V1730" i="1"/>
  <c r="V702" i="1"/>
  <c r="V1369" i="1"/>
  <c r="V487" i="1"/>
  <c r="V108" i="1"/>
  <c r="V577" i="1"/>
  <c r="V1081" i="1"/>
  <c r="V430" i="1"/>
  <c r="V353" i="1"/>
  <c r="V137" i="1"/>
  <c r="V409" i="1"/>
  <c r="V1818" i="1"/>
  <c r="V1735" i="1"/>
  <c r="V576" i="1"/>
  <c r="V1839" i="1"/>
  <c r="V751" i="1"/>
  <c r="V1311" i="1"/>
  <c r="V1200" i="1"/>
  <c r="V909" i="1"/>
  <c r="V445" i="1"/>
  <c r="V197" i="1"/>
  <c r="V1589" i="1"/>
  <c r="V1628" i="1"/>
  <c r="V1108" i="1"/>
  <c r="V1736" i="1"/>
  <c r="V1611" i="1"/>
  <c r="V1099" i="1"/>
  <c r="V1490" i="1"/>
  <c r="V1975" i="1"/>
  <c r="V1662" i="1"/>
  <c r="V1134" i="1"/>
  <c r="V1789" i="1"/>
  <c r="V342" i="1"/>
  <c r="V676" i="1"/>
  <c r="V164" i="1"/>
  <c r="V499" i="1"/>
  <c r="V443" i="1"/>
  <c r="V1666" i="1"/>
  <c r="V1313" i="1"/>
  <c r="V377" i="1"/>
  <c r="V658" i="1"/>
  <c r="V538" i="1"/>
  <c r="V1464" i="1"/>
  <c r="V1189" i="1"/>
  <c r="V71" i="1"/>
  <c r="V287" i="1"/>
  <c r="V1919" i="1"/>
  <c r="V1592" i="1"/>
  <c r="V1887" i="1"/>
  <c r="V1765" i="1"/>
  <c r="V1181" i="1"/>
  <c r="V1956" i="1"/>
  <c r="V1292" i="1"/>
  <c r="V1812" i="1"/>
  <c r="V1795" i="1"/>
  <c r="V1283" i="1"/>
  <c r="V1794" i="1"/>
  <c r="V946" i="1"/>
  <c r="V1846" i="1"/>
  <c r="V1326" i="1"/>
  <c r="V1863" i="1"/>
  <c r="V534" i="1"/>
  <c r="V860" i="1"/>
  <c r="V348" i="1"/>
  <c r="V683" i="1"/>
  <c r="V155" i="1"/>
  <c r="V833" i="1"/>
  <c r="V874" i="1"/>
  <c r="V640" i="1"/>
  <c r="V1479" i="1"/>
  <c r="V1737" i="1"/>
  <c r="V1645" i="1"/>
  <c r="V453" i="1"/>
  <c r="V37" i="1"/>
  <c r="V1920" i="1"/>
  <c r="V1245" i="1"/>
  <c r="V757" i="1"/>
  <c r="V397" i="1"/>
  <c r="V1468" i="1"/>
  <c r="V956" i="1"/>
  <c r="V1971" i="1"/>
  <c r="V1459" i="1"/>
  <c r="V939" i="1"/>
  <c r="V1234" i="1"/>
  <c r="V8" i="1"/>
  <c r="V726" i="1"/>
  <c r="V182" i="1"/>
  <c r="V524" i="1"/>
  <c r="V875" i="1"/>
  <c r="V339" i="1"/>
  <c r="V1892" i="1"/>
  <c r="V1955" i="1"/>
  <c r="V1426" i="1"/>
  <c r="V1043" i="1"/>
  <c r="V1989" i="1"/>
  <c r="V4" i="1"/>
  <c r="K18" i="20" l="1" a="1"/>
  <c r="K18" i="20" s="1"/>
  <c r="K12" i="20" a="1"/>
  <c r="K12" i="20" s="1"/>
  <c r="K19" i="20" a="1"/>
  <c r="K19" i="20" s="1"/>
  <c r="K11" i="20" a="1"/>
  <c r="K11" i="20" s="1"/>
  <c r="K16" i="20" a="1"/>
  <c r="K16" i="20" s="1"/>
  <c r="K13" i="20" a="1"/>
  <c r="K13" i="20" s="1"/>
  <c r="K14" i="20" a="1"/>
  <c r="K14" i="20" s="1"/>
  <c r="K17" i="20" a="1"/>
  <c r="K17" i="20"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Y4" i="1"/>
  <c r="U4" i="1" l="1"/>
  <c r="E187" i="25" l="1" a="1"/>
  <c r="E187" i="25" s="1"/>
  <c r="C181" i="25" a="1"/>
  <c r="C181" i="25" s="1"/>
  <c r="M175" i="25" a="1"/>
  <c r="M175" i="25" s="1"/>
  <c r="E169" i="25" a="1"/>
  <c r="E169" i="25" s="1"/>
  <c r="M166" i="25" a="1"/>
  <c r="M166" i="25" s="1"/>
  <c r="K160" i="25" a="1"/>
  <c r="K160" i="25" s="1"/>
  <c r="I154" i="25" a="1"/>
  <c r="I154" i="25" s="1"/>
  <c r="C151" i="25" a="1"/>
  <c r="C151" i="25" s="1"/>
  <c r="K148" i="25" a="1"/>
  <c r="K148" i="25" s="1"/>
  <c r="E145" i="25" a="1"/>
  <c r="E145" i="25" s="1"/>
  <c r="M142" i="25" a="1"/>
  <c r="M142" i="25" s="1"/>
  <c r="E139" i="25" a="1"/>
  <c r="E139" i="25" s="1"/>
  <c r="I133" i="25" a="1"/>
  <c r="I133" i="25" s="1"/>
  <c r="M127" i="25" a="1"/>
  <c r="M127" i="25" s="1"/>
  <c r="I121" i="25" a="1"/>
  <c r="I121" i="25" s="1"/>
  <c r="I118" i="25" a="1"/>
  <c r="I118" i="25" s="1"/>
  <c r="G112" i="25" a="1"/>
  <c r="G112" i="25" s="1"/>
  <c r="M109" i="25" a="1"/>
  <c r="M109" i="25" s="1"/>
  <c r="E106" i="25" a="1"/>
  <c r="E106" i="25" s="1"/>
  <c r="I100" i="25" a="1"/>
  <c r="I100" i="25" s="1"/>
  <c r="C97" i="25" a="1"/>
  <c r="C97" i="25" s="1"/>
  <c r="E91" i="25" a="1"/>
  <c r="E91" i="25" s="1"/>
  <c r="C82" i="25" a="1"/>
  <c r="C82" i="25" s="1"/>
  <c r="I79" i="25" a="1"/>
  <c r="I79" i="25" s="1"/>
  <c r="C76" i="25" a="1"/>
  <c r="C76" i="25" s="1"/>
  <c r="I73" i="25" a="1"/>
  <c r="I73" i="25" s="1"/>
  <c r="G70" i="25" a="1"/>
  <c r="G70" i="25" s="1"/>
  <c r="E61" i="25" a="1"/>
  <c r="E61" i="25" s="1"/>
  <c r="G58" i="25" a="1"/>
  <c r="G58" i="25" s="1"/>
  <c r="C46" i="25" a="1"/>
  <c r="C46" i="25" s="1"/>
  <c r="E43" i="25" a="1"/>
  <c r="E43" i="25" s="1"/>
  <c r="G40" i="25" a="1"/>
  <c r="G40" i="25" s="1"/>
  <c r="I37" i="25" a="1"/>
  <c r="I37" i="25" s="1"/>
  <c r="C28" i="25" a="1"/>
  <c r="C28" i="25" s="1"/>
  <c r="G25" i="25" a="1"/>
  <c r="G25" i="25" s="1"/>
  <c r="M22" i="25" a="1"/>
  <c r="M22" i="25" s="1"/>
  <c r="C13" i="25" a="1"/>
  <c r="C13" i="25" s="1"/>
  <c r="E10" i="25" a="1"/>
  <c r="E10" i="25" s="1"/>
  <c r="C187" i="25" a="1"/>
  <c r="C187" i="25" s="1"/>
  <c r="M184" i="25" a="1"/>
  <c r="M184" i="25" s="1"/>
  <c r="G178" i="25" a="1"/>
  <c r="G178" i="25" s="1"/>
  <c r="K175" i="25" a="1"/>
  <c r="K175" i="25" s="1"/>
  <c r="C169" i="25" a="1"/>
  <c r="C169" i="25" s="1"/>
  <c r="K166" i="25" a="1"/>
  <c r="K166" i="25" s="1"/>
  <c r="I160" i="25" a="1"/>
  <c r="I160" i="25" s="1"/>
  <c r="M157" i="25" a="1"/>
  <c r="M157" i="25" s="1"/>
  <c r="G154" i="25" a="1"/>
  <c r="G154" i="25" s="1"/>
  <c r="I148" i="25" a="1"/>
  <c r="I148" i="25" s="1"/>
  <c r="C145" i="25" a="1"/>
  <c r="C145" i="25" s="1"/>
  <c r="K142" i="25" a="1"/>
  <c r="K142" i="25" s="1"/>
  <c r="C139" i="25" a="1"/>
  <c r="C139" i="25" s="1"/>
  <c r="M136" i="25" a="1"/>
  <c r="M136" i="25" s="1"/>
  <c r="G133" i="25" a="1"/>
  <c r="G133" i="25" s="1"/>
  <c r="K127" i="25" a="1"/>
  <c r="K127" i="25" s="1"/>
  <c r="I124" i="25" a="1"/>
  <c r="I124" i="25" s="1"/>
  <c r="G118" i="25" a="1"/>
  <c r="G118" i="25" s="1"/>
  <c r="M115" i="25" a="1"/>
  <c r="M115" i="25" s="1"/>
  <c r="E112" i="25" a="1"/>
  <c r="E112" i="25" s="1"/>
  <c r="K109" i="25" a="1"/>
  <c r="K109" i="25" s="1"/>
  <c r="C106" i="25" a="1"/>
  <c r="C106" i="25" s="1"/>
  <c r="M103" i="25" a="1"/>
  <c r="M103" i="25" s="1"/>
  <c r="G100" i="25" a="1"/>
  <c r="G100" i="25" s="1"/>
  <c r="K94" i="25" a="1"/>
  <c r="K94" i="25" s="1"/>
  <c r="C91" i="25" a="1"/>
  <c r="C91" i="25" s="1"/>
  <c r="M88" i="25" a="1"/>
  <c r="M88" i="25" s="1"/>
  <c r="G85" i="25" a="1"/>
  <c r="G85" i="25" s="1"/>
  <c r="G79" i="25" a="1"/>
  <c r="G79" i="25" s="1"/>
  <c r="M76" i="25" a="1"/>
  <c r="M76" i="25" s="1"/>
  <c r="E70" i="25" a="1"/>
  <c r="E70" i="25" s="1"/>
  <c r="E67" i="25" a="1"/>
  <c r="E67" i="25" s="1"/>
  <c r="M64" i="25" a="1"/>
  <c r="M64" i="25" s="1"/>
  <c r="C61" i="25" a="1"/>
  <c r="C61" i="25" s="1"/>
  <c r="E58" i="25" a="1"/>
  <c r="E58" i="25" s="1"/>
  <c r="M55" i="25" a="1"/>
  <c r="M55" i="25" s="1"/>
  <c r="C43" i="25" a="1"/>
  <c r="C43" i="25" s="1"/>
  <c r="E40" i="25" a="1"/>
  <c r="E40" i="25" s="1"/>
  <c r="K184" i="25" a="1"/>
  <c r="K184" i="25" s="1"/>
  <c r="E178" i="25" a="1"/>
  <c r="E178" i="25" s="1"/>
  <c r="I175" i="25" a="1"/>
  <c r="I175" i="25" s="1"/>
  <c r="M172" i="25" a="1"/>
  <c r="M172" i="25" s="1"/>
  <c r="I166" i="25" a="1"/>
  <c r="I166" i="25" s="1"/>
  <c r="M163" i="25" a="1"/>
  <c r="M163" i="25" s="1"/>
  <c r="G160" i="25" a="1"/>
  <c r="G160" i="25" s="1"/>
  <c r="E154" i="25" a="1"/>
  <c r="E154" i="25" s="1"/>
  <c r="G148" i="25" a="1"/>
  <c r="G148" i="25" s="1"/>
  <c r="I142" i="25" a="1"/>
  <c r="I142" i="25" s="1"/>
  <c r="K136" i="25" a="1"/>
  <c r="K136" i="25" s="1"/>
  <c r="E133" i="25" a="1"/>
  <c r="E133" i="25" s="1"/>
  <c r="M130" i="25" a="1"/>
  <c r="M130" i="25" s="1"/>
  <c r="G124" i="25" a="1"/>
  <c r="G124" i="25" s="1"/>
  <c r="G121" i="25" a="1"/>
  <c r="G121" i="25" s="1"/>
  <c r="E118" i="25" a="1"/>
  <c r="E118" i="25" s="1"/>
  <c r="K115" i="25" a="1"/>
  <c r="K115" i="25" s="1"/>
  <c r="C112" i="25" a="1"/>
  <c r="C112" i="25" s="1"/>
  <c r="I109" i="25" a="1"/>
  <c r="I109" i="25" s="1"/>
  <c r="K103" i="25" a="1"/>
  <c r="K103" i="25" s="1"/>
  <c r="I94" i="25" a="1"/>
  <c r="I94" i="25" s="1"/>
  <c r="K88" i="25" a="1"/>
  <c r="K88" i="25" s="1"/>
  <c r="E85" i="25" a="1"/>
  <c r="E85" i="25" s="1"/>
  <c r="M82" i="25" a="1"/>
  <c r="M82" i="25" s="1"/>
  <c r="E79" i="25" a="1"/>
  <c r="E79" i="25" s="1"/>
  <c r="G73" i="25" a="1"/>
  <c r="G73" i="25" s="1"/>
  <c r="C67" i="25" a="1"/>
  <c r="C67" i="25" s="1"/>
  <c r="C58" i="25" a="1"/>
  <c r="C58" i="25" s="1"/>
  <c r="I55" i="25" a="1"/>
  <c r="I55" i="25" s="1"/>
  <c r="M52" i="25" a="1"/>
  <c r="M52" i="25" s="1"/>
  <c r="C40" i="25" a="1"/>
  <c r="C40" i="25" s="1"/>
  <c r="E37" i="25" a="1"/>
  <c r="E37" i="25" s="1"/>
  <c r="M34" i="25" a="1"/>
  <c r="M34" i="25" s="1"/>
  <c r="C25" i="25" a="1"/>
  <c r="C25" i="25" s="1"/>
  <c r="G22" i="25" a="1"/>
  <c r="G22" i="25" s="1"/>
  <c r="I19" i="25" a="1"/>
  <c r="I19" i="25" s="1"/>
  <c r="E7" i="25" a="1"/>
  <c r="E7" i="25" s="1"/>
  <c r="I184" i="25" a="1"/>
  <c r="I184" i="25" s="1"/>
  <c r="M181" i="25" a="1"/>
  <c r="M181" i="25" s="1"/>
  <c r="C178" i="25" a="1"/>
  <c r="C178" i="25" s="1"/>
  <c r="G175" i="25" a="1"/>
  <c r="G175" i="25" s="1"/>
  <c r="K172" i="25" a="1"/>
  <c r="K172" i="25" s="1"/>
  <c r="G166" i="25" a="1"/>
  <c r="G166" i="25" s="1"/>
  <c r="K163" i="25" a="1"/>
  <c r="K163" i="25" s="1"/>
  <c r="E160" i="25" a="1"/>
  <c r="E160" i="25" s="1"/>
  <c r="K157" i="25" a="1"/>
  <c r="K157" i="25" s="1"/>
  <c r="C154" i="25" a="1"/>
  <c r="C154" i="25" s="1"/>
  <c r="M151" i="25" a="1"/>
  <c r="M151" i="25" s="1"/>
  <c r="E148" i="25" a="1"/>
  <c r="E148" i="25" s="1"/>
  <c r="G142" i="25" a="1"/>
  <c r="G142" i="25" s="1"/>
  <c r="M139" i="25" a="1"/>
  <c r="M139" i="25" s="1"/>
  <c r="I136" i="25" a="1"/>
  <c r="I136" i="25" s="1"/>
  <c r="C133" i="25" a="1"/>
  <c r="C133" i="25" s="1"/>
  <c r="K130" i="25" a="1"/>
  <c r="K130" i="25" s="1"/>
  <c r="I127" i="25" a="1"/>
  <c r="I127" i="25" s="1"/>
  <c r="E121" i="25" a="1"/>
  <c r="E121" i="25" s="1"/>
  <c r="I115" i="25" a="1"/>
  <c r="I115" i="25" s="1"/>
  <c r="G109" i="25" a="1"/>
  <c r="G109" i="25" s="1"/>
  <c r="I103" i="25" a="1"/>
  <c r="I103" i="25" s="1"/>
  <c r="E100" i="25" a="1"/>
  <c r="E100" i="25" s="1"/>
  <c r="M97" i="25" a="1"/>
  <c r="M97" i="25" s="1"/>
  <c r="G94" i="25" a="1"/>
  <c r="G94" i="25" s="1"/>
  <c r="I88" i="25" a="1"/>
  <c r="I88" i="25" s="1"/>
  <c r="C85" i="25" a="1"/>
  <c r="C85" i="25" s="1"/>
  <c r="K82" i="25" a="1"/>
  <c r="K82" i="25" s="1"/>
  <c r="C79" i="25" a="1"/>
  <c r="C79" i="25" s="1"/>
  <c r="K76" i="25" a="1"/>
  <c r="K76" i="25" s="1"/>
  <c r="M187" i="25" a="1"/>
  <c r="M187" i="25" s="1"/>
  <c r="G184" i="25" a="1"/>
  <c r="G184" i="25" s="1"/>
  <c r="K181" i="25" a="1"/>
  <c r="K181" i="25" s="1"/>
  <c r="E175" i="25" a="1"/>
  <c r="E175" i="25" s="1"/>
  <c r="I172" i="25" a="1"/>
  <c r="I172" i="25" s="1"/>
  <c r="M169" i="25" a="1"/>
  <c r="M169" i="25" s="1"/>
  <c r="E166" i="25" a="1"/>
  <c r="E166" i="25" s="1"/>
  <c r="I163" i="25" a="1"/>
  <c r="I163" i="25" s="1"/>
  <c r="C160" i="25" a="1"/>
  <c r="C160" i="25" s="1"/>
  <c r="I157" i="25" a="1"/>
  <c r="I157" i="25" s="1"/>
  <c r="K151" i="25" a="1"/>
  <c r="K151" i="25" s="1"/>
  <c r="C148" i="25" a="1"/>
  <c r="C148" i="25" s="1"/>
  <c r="M145" i="25" a="1"/>
  <c r="M145" i="25" s="1"/>
  <c r="E142" i="25" a="1"/>
  <c r="E142" i="25" s="1"/>
  <c r="K139" i="25" a="1"/>
  <c r="K139" i="25" s="1"/>
  <c r="G136" i="25" a="1"/>
  <c r="G136" i="25" s="1"/>
  <c r="I130" i="25" a="1"/>
  <c r="I130" i="25" s="1"/>
  <c r="G127" i="25" a="1"/>
  <c r="G127" i="25" s="1"/>
  <c r="E124" i="25" a="1"/>
  <c r="E124" i="25" s="1"/>
  <c r="C121" i="25" a="1"/>
  <c r="C121" i="25" s="1"/>
  <c r="C118" i="25" a="1"/>
  <c r="C118" i="25" s="1"/>
  <c r="G115" i="25" a="1"/>
  <c r="G115" i="25" s="1"/>
  <c r="E109" i="25" a="1"/>
  <c r="E109" i="25" s="1"/>
  <c r="M106" i="25" a="1"/>
  <c r="M106" i="25" s="1"/>
  <c r="G103" i="25" a="1"/>
  <c r="G103" i="25" s="1"/>
  <c r="K97" i="25" a="1"/>
  <c r="K97" i="25" s="1"/>
  <c r="E94" i="25" a="1"/>
  <c r="E94" i="25" s="1"/>
  <c r="M91" i="25" a="1"/>
  <c r="M91" i="25" s="1"/>
  <c r="I82" i="25" a="1"/>
  <c r="I82" i="25" s="1"/>
  <c r="I76" i="25" a="1"/>
  <c r="I76" i="25" s="1"/>
  <c r="C73" i="25" a="1"/>
  <c r="C73" i="25" s="1"/>
  <c r="M70" i="25" a="1"/>
  <c r="M70" i="25" s="1"/>
  <c r="K67" i="25" a="1"/>
  <c r="K67" i="25" s="1"/>
  <c r="I64" i="25" a="1"/>
  <c r="I64" i="25" s="1"/>
  <c r="M61" i="25" a="1"/>
  <c r="M61" i="25" s="1"/>
  <c r="E55" i="25" a="1"/>
  <c r="E55" i="25" s="1"/>
  <c r="G52" i="25" a="1"/>
  <c r="G52" i="25" s="1"/>
  <c r="K187" i="25" a="1"/>
  <c r="K187" i="25" s="1"/>
  <c r="E184" i="25" a="1"/>
  <c r="E184" i="25" s="1"/>
  <c r="I181" i="25" a="1"/>
  <c r="I181" i="25" s="1"/>
  <c r="M178" i="25" a="1"/>
  <c r="M178" i="25" s="1"/>
  <c r="C175" i="25" a="1"/>
  <c r="C175" i="25" s="1"/>
  <c r="G172" i="25" a="1"/>
  <c r="G172" i="25" s="1"/>
  <c r="K169" i="25" a="1"/>
  <c r="K169" i="25" s="1"/>
  <c r="C166" i="25" a="1"/>
  <c r="C166" i="25" s="1"/>
  <c r="G163" i="25" a="1"/>
  <c r="G163" i="25" s="1"/>
  <c r="G157" i="25" a="1"/>
  <c r="G157" i="25" s="1"/>
  <c r="I151" i="25" a="1"/>
  <c r="I151" i="25" s="1"/>
  <c r="K145" i="25" a="1"/>
  <c r="K145" i="25" s="1"/>
  <c r="C142" i="25" a="1"/>
  <c r="C142" i="25" s="1"/>
  <c r="I139" i="25" a="1"/>
  <c r="I139" i="25" s="1"/>
  <c r="E136" i="25" a="1"/>
  <c r="E136" i="25" s="1"/>
  <c r="M133" i="25" a="1"/>
  <c r="M133" i="25" s="1"/>
  <c r="G130" i="25" a="1"/>
  <c r="G130" i="25" s="1"/>
  <c r="E127" i="25" a="1"/>
  <c r="E127" i="25" s="1"/>
  <c r="C124" i="25" a="1"/>
  <c r="C124" i="25" s="1"/>
  <c r="E115" i="25" a="1"/>
  <c r="E115" i="25" s="1"/>
  <c r="M112" i="25" a="1"/>
  <c r="M112" i="25" s="1"/>
  <c r="C109" i="25" a="1"/>
  <c r="C109" i="25" s="1"/>
  <c r="K106" i="25" a="1"/>
  <c r="K106" i="25" s="1"/>
  <c r="M100" i="25" a="1"/>
  <c r="M100" i="25" s="1"/>
  <c r="C100" i="25" a="1"/>
  <c r="C100" i="25" s="1"/>
  <c r="I97" i="25" a="1"/>
  <c r="I97" i="25" s="1"/>
  <c r="K91" i="25" a="1"/>
  <c r="K91" i="25" s="1"/>
  <c r="G88" i="25" a="1"/>
  <c r="G88" i="25" s="1"/>
  <c r="M85" i="25" a="1"/>
  <c r="M85" i="25" s="1"/>
  <c r="G76" i="25" a="1"/>
  <c r="G76" i="25" s="1"/>
  <c r="M73" i="25" a="1"/>
  <c r="M73" i="25" s="1"/>
  <c r="G64" i="25" a="1"/>
  <c r="G64" i="25" s="1"/>
  <c r="K61" i="25" a="1"/>
  <c r="K61" i="25" s="1"/>
  <c r="C55" i="25" a="1"/>
  <c r="C55" i="25" s="1"/>
  <c r="E52" i="25" a="1"/>
  <c r="E52" i="25" s="1"/>
  <c r="G49" i="25" a="1"/>
  <c r="G49" i="25" s="1"/>
  <c r="I187" i="25" a="1"/>
  <c r="I187" i="25" s="1"/>
  <c r="C184" i="25" a="1"/>
  <c r="C184" i="25" s="1"/>
  <c r="G181" i="25" a="1"/>
  <c r="G181" i="25" s="1"/>
  <c r="K178" i="25" a="1"/>
  <c r="K178" i="25" s="1"/>
  <c r="E172" i="25" a="1"/>
  <c r="E172" i="25" s="1"/>
  <c r="I169" i="25" a="1"/>
  <c r="I169" i="25" s="1"/>
  <c r="E163" i="25" a="1"/>
  <c r="E163" i="25" s="1"/>
  <c r="E157" i="25" a="1"/>
  <c r="E157" i="25" s="1"/>
  <c r="M154" i="25" a="1"/>
  <c r="M154" i="25" s="1"/>
  <c r="G151" i="25" a="1"/>
  <c r="G151" i="25" s="1"/>
  <c r="I145" i="25" a="1"/>
  <c r="I145" i="25" s="1"/>
  <c r="G139" i="25" a="1"/>
  <c r="G139" i="25" s="1"/>
  <c r="C136" i="25" a="1"/>
  <c r="C136" i="25" s="1"/>
  <c r="K133" i="25" a="1"/>
  <c r="K133" i="25" s="1"/>
  <c r="E130" i="25" a="1"/>
  <c r="E130" i="25" s="1"/>
  <c r="C127" i="25" a="1"/>
  <c r="C127" i="25" s="1"/>
  <c r="M124" i="25" a="1"/>
  <c r="M124" i="25" s="1"/>
  <c r="M121" i="25" a="1"/>
  <c r="M121" i="25" s="1"/>
  <c r="M118" i="25" a="1"/>
  <c r="M118" i="25" s="1"/>
  <c r="C115" i="25" a="1"/>
  <c r="C115" i="25" s="1"/>
  <c r="K112" i="25" a="1"/>
  <c r="K112" i="25" s="1"/>
  <c r="I106" i="25" a="1"/>
  <c r="I106" i="25" s="1"/>
  <c r="E103" i="25" a="1"/>
  <c r="E103" i="25" s="1"/>
  <c r="G97" i="25" a="1"/>
  <c r="G97" i="25" s="1"/>
  <c r="C94" i="25" a="1"/>
  <c r="C94" i="25" s="1"/>
  <c r="I91" i="25" a="1"/>
  <c r="I91" i="25" s="1"/>
  <c r="E88" i="25" a="1"/>
  <c r="E88" i="25" s="1"/>
  <c r="K85" i="25" a="1"/>
  <c r="K85" i="25" s="1"/>
  <c r="G82" i="25" a="1"/>
  <c r="G82" i="25" s="1"/>
  <c r="M79" i="25" a="1"/>
  <c r="M79" i="25" s="1"/>
  <c r="K70" i="25" a="1"/>
  <c r="K70" i="25" s="1"/>
  <c r="I67" i="25" a="1"/>
  <c r="I67" i="25" s="1"/>
  <c r="E64" i="25" a="1"/>
  <c r="E64" i="25" s="1"/>
  <c r="I61" i="25" a="1"/>
  <c r="I61" i="25" s="1"/>
  <c r="M58" i="25" a="1"/>
  <c r="M58" i="25" s="1"/>
  <c r="G187" i="25" a="1"/>
  <c r="G187" i="25" s="1"/>
  <c r="E181" i="25" a="1"/>
  <c r="E181" i="25" s="1"/>
  <c r="I178" i="25" a="1"/>
  <c r="I178" i="25" s="1"/>
  <c r="C172" i="25" a="1"/>
  <c r="C172" i="25" s="1"/>
  <c r="G169" i="25" a="1"/>
  <c r="G169" i="25" s="1"/>
  <c r="C163" i="25" a="1"/>
  <c r="C163" i="25" s="1"/>
  <c r="M160" i="25" a="1"/>
  <c r="M160" i="25" s="1"/>
  <c r="C157" i="25" a="1"/>
  <c r="C157" i="25" s="1"/>
  <c r="K154" i="25" a="1"/>
  <c r="K154" i="25" s="1"/>
  <c r="E151" i="25" a="1"/>
  <c r="E151" i="25" s="1"/>
  <c r="M148" i="25" a="1"/>
  <c r="M148" i="25" s="1"/>
  <c r="G145" i="25" a="1"/>
  <c r="G145" i="25" s="1"/>
  <c r="C130" i="25" a="1"/>
  <c r="C130" i="25" s="1"/>
  <c r="K124" i="25" a="1"/>
  <c r="K124" i="25" s="1"/>
  <c r="K121" i="25" a="1"/>
  <c r="K121" i="25" s="1"/>
  <c r="K118" i="25" a="1"/>
  <c r="K118" i="25" s="1"/>
  <c r="I112" i="25" a="1"/>
  <c r="I112" i="25" s="1"/>
  <c r="G106" i="25" a="1"/>
  <c r="G106" i="25" s="1"/>
  <c r="C103" i="25" a="1"/>
  <c r="C103" i="25" s="1"/>
  <c r="K100" i="25" a="1"/>
  <c r="K100" i="25" s="1"/>
  <c r="E97" i="25" a="1"/>
  <c r="E97" i="25" s="1"/>
  <c r="M94" i="25" a="1"/>
  <c r="M94" i="25" s="1"/>
  <c r="G91" i="25" a="1"/>
  <c r="G91" i="25" s="1"/>
  <c r="C88" i="25" a="1"/>
  <c r="C88" i="25" s="1"/>
  <c r="I85" i="25" a="1"/>
  <c r="I85" i="25" s="1"/>
  <c r="E82" i="25" a="1"/>
  <c r="E82" i="25" s="1"/>
  <c r="K79" i="25" a="1"/>
  <c r="K79" i="25" s="1"/>
  <c r="E76" i="25" a="1"/>
  <c r="E76" i="25" s="1"/>
  <c r="K73" i="25" a="1"/>
  <c r="K73" i="25" s="1"/>
  <c r="I70" i="25" a="1"/>
  <c r="I70" i="25" s="1"/>
  <c r="G67" i="25" a="1"/>
  <c r="G67" i="25" s="1"/>
  <c r="C64" i="25" a="1"/>
  <c r="C64" i="25" s="1"/>
  <c r="G61" i="25" a="1"/>
  <c r="G61" i="25" s="1"/>
  <c r="I58" i="25" a="1"/>
  <c r="I58" i="25" s="1"/>
  <c r="C49" i="25" a="1"/>
  <c r="C49" i="25" s="1"/>
  <c r="C70" i="25" a="1"/>
  <c r="C70" i="25" s="1"/>
  <c r="I52" i="25" a="1"/>
  <c r="I52" i="25" s="1"/>
  <c r="E49" i="25" a="1"/>
  <c r="E49" i="25" s="1"/>
  <c r="E46" i="25" a="1"/>
  <c r="E46" i="25" s="1"/>
  <c r="C52" i="25" a="1"/>
  <c r="C52" i="25" s="1"/>
  <c r="C16" i="25" a="1"/>
  <c r="C16" i="25" s="1"/>
  <c r="E13" i="25" a="1"/>
  <c r="E13" i="25" s="1"/>
  <c r="C10" i="25" a="1"/>
  <c r="C10" i="25" s="1"/>
  <c r="E73" i="25" a="1"/>
  <c r="E73" i="25" s="1"/>
  <c r="M37" i="25" a="1"/>
  <c r="M37" i="25" s="1"/>
  <c r="C7" i="25" a="1"/>
  <c r="C7" i="25" s="1"/>
  <c r="G55" i="25" a="1"/>
  <c r="G55" i="25" s="1"/>
  <c r="G37" i="25" a="1"/>
  <c r="G37" i="25" s="1"/>
  <c r="I34" i="25" a="1"/>
  <c r="I34" i="25" s="1"/>
  <c r="M31" i="25" a="1"/>
  <c r="M31" i="25" s="1"/>
  <c r="M40" i="25" a="1"/>
  <c r="M40" i="25" s="1"/>
  <c r="C37" i="25" a="1"/>
  <c r="C37" i="25" s="1"/>
  <c r="G34" i="25" a="1"/>
  <c r="G34" i="25" s="1"/>
  <c r="I31" i="25" a="1"/>
  <c r="I31" i="25" s="1"/>
  <c r="K64" i="25" a="1"/>
  <c r="K64" i="25" s="1"/>
  <c r="M46" i="25" a="1"/>
  <c r="M46" i="25" s="1"/>
  <c r="M43" i="25" a="1"/>
  <c r="M43" i="25" s="1"/>
  <c r="I40" i="25" a="1"/>
  <c r="I40" i="25" s="1"/>
  <c r="M67" i="25" a="1"/>
  <c r="M67" i="25" s="1"/>
  <c r="M49" i="25" a="1"/>
  <c r="M49" i="25" s="1"/>
  <c r="I46" i="25" a="1"/>
  <c r="I46" i="25" s="1"/>
  <c r="I43" i="25" a="1"/>
  <c r="I43" i="25" s="1"/>
  <c r="I49" i="25" a="1"/>
  <c r="I49" i="25" s="1"/>
  <c r="G46" i="25" a="1"/>
  <c r="G46" i="25" s="1"/>
  <c r="G43" i="25" a="1"/>
  <c r="G43" i="25" s="1"/>
  <c r="C31" i="25" a="1"/>
  <c r="C31" i="25" s="1"/>
  <c r="I28" i="25" a="1"/>
  <c r="I28" i="25" s="1"/>
  <c r="G31" i="25" a="1"/>
  <c r="G31" i="25" s="1"/>
  <c r="E31" i="25" a="1"/>
  <c r="E31" i="25" s="1"/>
  <c r="E34" i="25" a="1"/>
  <c r="E34" i="25" s="1"/>
  <c r="C34" i="25" a="1"/>
  <c r="C34" i="25" s="1"/>
  <c r="M19" i="25" a="1"/>
  <c r="M19" i="25" s="1"/>
  <c r="M28" i="25" a="1"/>
  <c r="M28" i="25" s="1"/>
  <c r="G19" i="25" a="1"/>
  <c r="G19" i="25" s="1"/>
  <c r="M25" i="25" a="1"/>
  <c r="M25" i="25" s="1"/>
  <c r="I25" i="25" a="1"/>
  <c r="I25" i="25" s="1"/>
  <c r="G28" i="25" a="1"/>
  <c r="G28" i="25" s="1"/>
  <c r="E28" i="25" a="1"/>
  <c r="E28" i="25" s="1"/>
  <c r="M10" i="25" a="1"/>
  <c r="M10" i="25" s="1"/>
  <c r="M16" i="25" a="1"/>
  <c r="M16" i="25" s="1"/>
  <c r="E19" i="25" a="1"/>
  <c r="E19" i="25" s="1"/>
  <c r="I22" i="25" a="1"/>
  <c r="I22" i="25" s="1"/>
  <c r="E22" i="25" a="1"/>
  <c r="E22" i="25" s="1"/>
  <c r="E25" i="25" a="1"/>
  <c r="E25" i="25" s="1"/>
  <c r="G16" i="25" a="1"/>
  <c r="G16" i="25" s="1"/>
  <c r="C19" i="25" a="1"/>
  <c r="C19" i="25" s="1"/>
  <c r="C22" i="25" a="1"/>
  <c r="C22" i="25" s="1"/>
  <c r="I10" i="25" a="1"/>
  <c r="I10" i="25" s="1"/>
  <c r="M13" i="25" a="1"/>
  <c r="M13" i="25" s="1"/>
  <c r="I16" i="25" a="1"/>
  <c r="I16" i="25" s="1"/>
  <c r="G10" i="25" a="1"/>
  <c r="G10" i="25" s="1"/>
  <c r="I13" i="25" a="1"/>
  <c r="I13" i="25" s="1"/>
  <c r="G13" i="25" a="1"/>
  <c r="G13" i="25" s="1"/>
  <c r="E16" i="25" a="1"/>
  <c r="E16" i="25" s="1"/>
  <c r="M7" i="25" a="1"/>
  <c r="M7" i="25" s="1"/>
  <c r="I7" i="25" a="1"/>
  <c r="I7" i="25" s="1"/>
  <c r="G7" i="25" a="1"/>
  <c r="G7" i="25" s="1"/>
  <c r="I4" i="25" a="1"/>
  <c r="I4" i="25" s="1"/>
  <c r="G4" i="25" a="1"/>
  <c r="G4" i="25" s="1"/>
  <c r="E4" i="25" a="1"/>
  <c r="E4" i="25" s="1"/>
  <c r="C4" i="25" a="1"/>
  <c r="C4" i="25" s="1"/>
  <c r="M4" i="25" a="1"/>
  <c r="M4" i="25" s="1"/>
  <c r="N195" i="7" a="1"/>
  <c r="N195" i="7" s="1"/>
  <c r="D194" i="7" a="1"/>
  <c r="D194" i="7" s="1"/>
  <c r="J193" i="7" a="1"/>
  <c r="J193" i="7" s="1"/>
  <c r="N192" i="7" a="1"/>
  <c r="N192" i="7" s="1"/>
  <c r="J190" i="7" a="1"/>
  <c r="J190" i="7" s="1"/>
  <c r="F188" i="7" a="1"/>
  <c r="F188" i="7" s="1"/>
  <c r="D186" i="7" a="1"/>
  <c r="D186" i="7" s="1"/>
  <c r="H185" i="7" a="1"/>
  <c r="H185" i="7" s="1"/>
  <c r="H183" i="7" a="1"/>
  <c r="H183" i="7" s="1"/>
  <c r="L182" i="7" a="1"/>
  <c r="L182" i="7" s="1"/>
  <c r="F181" i="7" a="1"/>
  <c r="F181" i="7" s="1"/>
  <c r="N180" i="7" a="1"/>
  <c r="N180" i="7" s="1"/>
  <c r="H178" i="7" a="1"/>
  <c r="H178" i="7" s="1"/>
  <c r="N177" i="7" a="1"/>
  <c r="N177" i="7" s="1"/>
  <c r="D176" i="7" a="1"/>
  <c r="D176" i="7" s="1"/>
  <c r="J175" i="7" a="1"/>
  <c r="J175" i="7" s="1"/>
  <c r="N174" i="7" a="1"/>
  <c r="N174" i="7" s="1"/>
  <c r="D173" i="7" a="1"/>
  <c r="D173" i="7" s="1"/>
  <c r="N171" i="7" a="1"/>
  <c r="N171" i="7" s="1"/>
  <c r="F170" i="7" a="1"/>
  <c r="F170" i="7" s="1"/>
  <c r="L169" i="7" a="1"/>
  <c r="L169" i="7" s="1"/>
  <c r="D168" i="7" a="1"/>
  <c r="D168" i="7" s="1"/>
  <c r="H167" i="7" a="1"/>
  <c r="H167" i="7" s="1"/>
  <c r="N166" i="7" a="1"/>
  <c r="N166" i="7" s="1"/>
  <c r="F165" i="7" a="1"/>
  <c r="F165" i="7" s="1"/>
  <c r="L164" i="7" a="1"/>
  <c r="L164" i="7" s="1"/>
  <c r="D163" i="7" a="1"/>
  <c r="D163" i="7" s="1"/>
  <c r="L162" i="7" a="1"/>
  <c r="L162" i="7" s="1"/>
  <c r="D160" i="7" a="1"/>
  <c r="D160" i="7" s="1"/>
  <c r="N159" i="7" a="1"/>
  <c r="N159" i="7" s="1"/>
  <c r="H158" i="7" a="1"/>
  <c r="H158" i="7" s="1"/>
  <c r="D157" i="7" a="1"/>
  <c r="D157" i="7" s="1"/>
  <c r="N156" i="7" a="1"/>
  <c r="N156" i="7" s="1"/>
  <c r="H155" i="7" a="1"/>
  <c r="H155" i="7" s="1"/>
  <c r="J149" i="7" a="1"/>
  <c r="J149" i="7" s="1"/>
  <c r="D147" i="7" a="1"/>
  <c r="D147" i="7" s="1"/>
  <c r="L146" i="7" a="1"/>
  <c r="L146" i="7" s="1"/>
  <c r="H145" i="7" a="1"/>
  <c r="H145" i="7" s="1"/>
  <c r="H143" i="7" a="1"/>
  <c r="H143" i="7" s="1"/>
  <c r="H140" i="7" a="1"/>
  <c r="H140" i="7" s="1"/>
  <c r="J138" i="7" a="1"/>
  <c r="J138" i="7" s="1"/>
  <c r="H137" i="7" a="1"/>
  <c r="H137" i="7" s="1"/>
  <c r="L135" i="7" a="1"/>
  <c r="L135" i="7" s="1"/>
  <c r="L134" i="7" a="1"/>
  <c r="L134" i="7" s="1"/>
  <c r="F133" i="7" a="1"/>
  <c r="F133" i="7" s="1"/>
  <c r="J131" i="7" a="1"/>
  <c r="J131" i="7" s="1"/>
  <c r="F130" i="7" a="1"/>
  <c r="F130" i="7" s="1"/>
  <c r="J126" i="7" a="1"/>
  <c r="J126" i="7" s="1"/>
  <c r="F125" i="7" a="1"/>
  <c r="F125" i="7" s="1"/>
  <c r="N124" i="7" a="1"/>
  <c r="N124" i="7" s="1"/>
  <c r="D124" i="7" a="1"/>
  <c r="D124" i="7" s="1"/>
  <c r="D121" i="7" a="1"/>
  <c r="D121" i="7" s="1"/>
  <c r="L120" i="7" a="1"/>
  <c r="L120" i="7" s="1"/>
  <c r="L118" i="7" a="1"/>
  <c r="L118" i="7" s="1"/>
  <c r="F117" i="7" a="1"/>
  <c r="F117" i="7" s="1"/>
  <c r="J115" i="7" a="1"/>
  <c r="J115" i="7" s="1"/>
  <c r="H196" i="7" a="1"/>
  <c r="H196" i="7" s="1"/>
  <c r="L195" i="7" a="1"/>
  <c r="L195" i="7" s="1"/>
  <c r="H193" i="7" a="1"/>
  <c r="H193" i="7" s="1"/>
  <c r="L192" i="7" a="1"/>
  <c r="L192" i="7" s="1"/>
  <c r="D191" i="7" a="1"/>
  <c r="D191" i="7" s="1"/>
  <c r="N189" i="7" a="1"/>
  <c r="N189" i="7" s="1"/>
  <c r="D188" i="7" a="1"/>
  <c r="D188" i="7" s="1"/>
  <c r="L187" i="7" a="1"/>
  <c r="L187" i="7" s="1"/>
  <c r="F185" i="7" a="1"/>
  <c r="F185" i="7" s="1"/>
  <c r="N184" i="7" a="1"/>
  <c r="N184" i="7" s="1"/>
  <c r="F183" i="7" a="1"/>
  <c r="F183" i="7" s="1"/>
  <c r="J182" i="7" a="1"/>
  <c r="J182" i="7" s="1"/>
  <c r="L180" i="7" a="1"/>
  <c r="L180" i="7" s="1"/>
  <c r="F178" i="7" a="1"/>
  <c r="F178" i="7" s="1"/>
  <c r="H175" i="7" a="1"/>
  <c r="H175" i="7" s="1"/>
  <c r="L174" i="7" a="1"/>
  <c r="L174" i="7" s="1"/>
  <c r="H172" i="7" a="1"/>
  <c r="H172" i="7" s="1"/>
  <c r="D170" i="7" a="1"/>
  <c r="D170" i="7" s="1"/>
  <c r="J169" i="7" a="1"/>
  <c r="J169" i="7" s="1"/>
  <c r="F167" i="7" a="1"/>
  <c r="F167" i="7" s="1"/>
  <c r="L166" i="7" a="1"/>
  <c r="L166" i="7" s="1"/>
  <c r="D165" i="7" a="1"/>
  <c r="D165" i="7" s="1"/>
  <c r="J162" i="7" a="1"/>
  <c r="J162" i="7" s="1"/>
  <c r="H161" i="7" a="1"/>
  <c r="H161" i="7" s="1"/>
  <c r="L159" i="7" a="1"/>
  <c r="L159" i="7" s="1"/>
  <c r="F158" i="7" a="1"/>
  <c r="F158" i="7" s="1"/>
  <c r="L156" i="7" a="1"/>
  <c r="L156" i="7" s="1"/>
  <c r="F155" i="7" a="1"/>
  <c r="F155" i="7" s="1"/>
  <c r="D154" i="7" a="1"/>
  <c r="D154" i="7" s="1"/>
  <c r="L153" i="7" a="1"/>
  <c r="L153" i="7" s="1"/>
  <c r="H152" i="7" a="1"/>
  <c r="H152" i="7" s="1"/>
  <c r="D151" i="7" a="1"/>
  <c r="D151" i="7" s="1"/>
  <c r="L150" i="7" a="1"/>
  <c r="L150" i="7" s="1"/>
  <c r="F148" i="7" a="1"/>
  <c r="F148" i="7" s="1"/>
  <c r="N147" i="7" a="1"/>
  <c r="N147" i="7" s="1"/>
  <c r="J146" i="7" a="1"/>
  <c r="J146" i="7" s="1"/>
  <c r="F145" i="7" a="1"/>
  <c r="F145" i="7" s="1"/>
  <c r="N144" i="7" a="1"/>
  <c r="N144" i="7" s="1"/>
  <c r="F143" i="7" a="1"/>
  <c r="F143" i="7" s="1"/>
  <c r="D142" i="7" a="1"/>
  <c r="D142" i="7" s="1"/>
  <c r="L141" i="7" a="1"/>
  <c r="L141" i="7" s="1"/>
  <c r="F140" i="7" a="1"/>
  <c r="F140" i="7" s="1"/>
  <c r="N139" i="7" a="1"/>
  <c r="N139" i="7" s="1"/>
  <c r="F137" i="7" a="1"/>
  <c r="F137" i="7" s="1"/>
  <c r="N136" i="7" a="1"/>
  <c r="N136" i="7" s="1"/>
  <c r="J134" i="7" a="1"/>
  <c r="J134" i="7" s="1"/>
  <c r="D133" i="7" a="1"/>
  <c r="D133" i="7" s="1"/>
  <c r="N132" i="7" a="1"/>
  <c r="N132" i="7" s="1"/>
  <c r="H131" i="7" a="1"/>
  <c r="H131" i="7" s="1"/>
  <c r="D130" i="7" a="1"/>
  <c r="D130" i="7" s="1"/>
  <c r="N129" i="7" a="1"/>
  <c r="N129" i="7" s="1"/>
  <c r="L128" i="7" a="1"/>
  <c r="L128" i="7" s="1"/>
  <c r="J127" i="7" a="1"/>
  <c r="J127" i="7" s="1"/>
  <c r="H126" i="7" a="1"/>
  <c r="H126" i="7" s="1"/>
  <c r="D125" i="7" a="1"/>
  <c r="D125" i="7" s="1"/>
  <c r="J123" i="7" a="1"/>
  <c r="J123" i="7" s="1"/>
  <c r="F196" i="7" a="1"/>
  <c r="F196" i="7" s="1"/>
  <c r="J195" i="7" a="1"/>
  <c r="J195" i="7" s="1"/>
  <c r="F193" i="7" a="1"/>
  <c r="F193" i="7" s="1"/>
  <c r="J192" i="7" a="1"/>
  <c r="J192" i="7" s="1"/>
  <c r="H190" i="7" a="1"/>
  <c r="H190" i="7" s="1"/>
  <c r="L189" i="7" a="1"/>
  <c r="L189" i="7" s="1"/>
  <c r="J187" i="7" a="1"/>
  <c r="J187" i="7" s="1"/>
  <c r="L184" i="7" a="1"/>
  <c r="L184" i="7" s="1"/>
  <c r="D183" i="7" a="1"/>
  <c r="D183" i="7" s="1"/>
  <c r="D181" i="7" a="1"/>
  <c r="D181" i="7" s="1"/>
  <c r="J180" i="7" a="1"/>
  <c r="J180" i="7" s="1"/>
  <c r="N179" i="7" a="1"/>
  <c r="N179" i="7" s="1"/>
  <c r="D178" i="7" a="1"/>
  <c r="D178" i="7" s="1"/>
  <c r="L177" i="7" a="1"/>
  <c r="L177" i="7" s="1"/>
  <c r="F175" i="7" a="1"/>
  <c r="F175" i="7" s="1"/>
  <c r="J174" i="7" a="1"/>
  <c r="J174" i="7" s="1"/>
  <c r="F172" i="7" a="1"/>
  <c r="F172" i="7" s="1"/>
  <c r="L171" i="7" a="1"/>
  <c r="L171" i="7" s="1"/>
  <c r="H169" i="7" a="1"/>
  <c r="H169" i="7" s="1"/>
  <c r="D167" i="7" a="1"/>
  <c r="D167" i="7" s="1"/>
  <c r="J166" i="7" a="1"/>
  <c r="J166" i="7" s="1"/>
  <c r="J164" i="7" a="1"/>
  <c r="J164" i="7" s="1"/>
  <c r="N163" i="7" a="1"/>
  <c r="N163" i="7" s="1"/>
  <c r="F161" i="7" a="1"/>
  <c r="F161" i="7" s="1"/>
  <c r="N160" i="7" a="1"/>
  <c r="N160" i="7" s="1"/>
  <c r="J159" i="7" a="1"/>
  <c r="J159" i="7" s="1"/>
  <c r="N157" i="7" a="1"/>
  <c r="N157" i="7" s="1"/>
  <c r="J156" i="7" a="1"/>
  <c r="J156" i="7" s="1"/>
  <c r="D155" i="7" a="1"/>
  <c r="D155" i="7" s="1"/>
  <c r="N154" i="7" a="1"/>
  <c r="N154" i="7" s="1"/>
  <c r="F152" i="7" a="1"/>
  <c r="F152" i="7" s="1"/>
  <c r="N151" i="7" a="1"/>
  <c r="N151" i="7" s="1"/>
  <c r="J150" i="7" a="1"/>
  <c r="J150" i="7" s="1"/>
  <c r="H149" i="7" a="1"/>
  <c r="H149" i="7" s="1"/>
  <c r="D148" i="7" a="1"/>
  <c r="D148" i="7" s="1"/>
  <c r="L147" i="7" a="1"/>
  <c r="L147" i="7" s="1"/>
  <c r="D145" i="7" a="1"/>
  <c r="D145" i="7" s="1"/>
  <c r="L144" i="7" a="1"/>
  <c r="L144" i="7" s="1"/>
  <c r="J141" i="7" a="1"/>
  <c r="J141" i="7" s="1"/>
  <c r="D140" i="7" a="1"/>
  <c r="D140" i="7" s="1"/>
  <c r="H138" i="7" a="1"/>
  <c r="H138" i="7" s="1"/>
  <c r="D137" i="7" a="1"/>
  <c r="D137" i="7" s="1"/>
  <c r="J135" i="7" a="1"/>
  <c r="J135" i="7" s="1"/>
  <c r="H134" i="7" a="1"/>
  <c r="H134" i="7" s="1"/>
  <c r="L132" i="7" a="1"/>
  <c r="L132" i="7" s="1"/>
  <c r="F131" i="7" a="1"/>
  <c r="F131" i="7" s="1"/>
  <c r="L129" i="7" a="1"/>
  <c r="L129" i="7" s="1"/>
  <c r="J128" i="7" a="1"/>
  <c r="J128" i="7" s="1"/>
  <c r="L124" i="7" a="1"/>
  <c r="L124" i="7" s="1"/>
  <c r="D122" i="7" a="1"/>
  <c r="D122" i="7" s="1"/>
  <c r="N121" i="7" a="1"/>
  <c r="N121" i="7" s="1"/>
  <c r="H120" i="7" a="1"/>
  <c r="H120" i="7" s="1"/>
  <c r="N119" i="7" a="1"/>
  <c r="N119" i="7" s="1"/>
  <c r="H118" i="7" a="1"/>
  <c r="H118" i="7" s="1"/>
  <c r="L116" i="7" a="1"/>
  <c r="L116" i="7" s="1"/>
  <c r="F115" i="7" a="1"/>
  <c r="F115" i="7" s="1"/>
  <c r="D196" i="7" a="1"/>
  <c r="D196" i="7" s="1"/>
  <c r="H195" i="7" a="1"/>
  <c r="H195" i="7" s="1"/>
  <c r="N194" i="7" a="1"/>
  <c r="N194" i="7" s="1"/>
  <c r="D193" i="7" a="1"/>
  <c r="D193" i="7" s="1"/>
  <c r="H192" i="7" a="1"/>
  <c r="H192" i="7" s="1"/>
  <c r="N191" i="7" a="1"/>
  <c r="N191" i="7" s="1"/>
  <c r="F190" i="7" a="1"/>
  <c r="F190" i="7" s="1"/>
  <c r="J189" i="7" a="1"/>
  <c r="J189" i="7" s="1"/>
  <c r="N188" i="7" a="1"/>
  <c r="N188" i="7" s="1"/>
  <c r="H187" i="7" a="1"/>
  <c r="H187" i="7" s="1"/>
  <c r="N186" i="7" a="1"/>
  <c r="N186" i="7" s="1"/>
  <c r="D185" i="7" a="1"/>
  <c r="D185" i="7" s="1"/>
  <c r="J184" i="7" a="1"/>
  <c r="J184" i="7" s="1"/>
  <c r="H182" i="7" a="1"/>
  <c r="H182" i="7" s="1"/>
  <c r="N181" i="7" a="1"/>
  <c r="N181" i="7" s="1"/>
  <c r="H180" i="7" a="1"/>
  <c r="H180" i="7" s="1"/>
  <c r="L179" i="7" a="1"/>
  <c r="L179" i="7" s="1"/>
  <c r="J177" i="7" a="1"/>
  <c r="J177" i="7" s="1"/>
  <c r="N176" i="7" a="1"/>
  <c r="N176" i="7" s="1"/>
  <c r="D175" i="7" a="1"/>
  <c r="D175" i="7" s="1"/>
  <c r="N173" i="7" a="1"/>
  <c r="N173" i="7" s="1"/>
  <c r="D172" i="7" a="1"/>
  <c r="D172" i="7" s="1"/>
  <c r="J171" i="7" a="1"/>
  <c r="J171" i="7" s="1"/>
  <c r="N168" i="7" a="1"/>
  <c r="N168" i="7" s="1"/>
  <c r="H166" i="7" a="1"/>
  <c r="H166" i="7" s="1"/>
  <c r="H164" i="7" a="1"/>
  <c r="H164" i="7" s="1"/>
  <c r="L163" i="7" a="1"/>
  <c r="L163" i="7" s="1"/>
  <c r="H162" i="7" a="1"/>
  <c r="H162" i="7" s="1"/>
  <c r="D161" i="7" a="1"/>
  <c r="D161" i="7" s="1"/>
  <c r="L160" i="7" a="1"/>
  <c r="L160" i="7" s="1"/>
  <c r="H159" i="7" a="1"/>
  <c r="H159" i="7" s="1"/>
  <c r="D158" i="7" a="1"/>
  <c r="D158" i="7" s="1"/>
  <c r="H156" i="7" a="1"/>
  <c r="H156" i="7" s="1"/>
  <c r="L154" i="7" a="1"/>
  <c r="L154" i="7" s="1"/>
  <c r="J153" i="7" a="1"/>
  <c r="J153" i="7" s="1"/>
  <c r="D152" i="7" a="1"/>
  <c r="D152" i="7" s="1"/>
  <c r="L151" i="7" a="1"/>
  <c r="L151" i="7" s="1"/>
  <c r="F149" i="7" a="1"/>
  <c r="F149" i="7" s="1"/>
  <c r="N148" i="7" a="1"/>
  <c r="N148" i="7" s="1"/>
  <c r="J147" i="7" a="1"/>
  <c r="J147" i="7" s="1"/>
  <c r="H146" i="7" a="1"/>
  <c r="H146" i="7" s="1"/>
  <c r="J144" i="7" a="1"/>
  <c r="J144" i="7" s="1"/>
  <c r="D143" i="7" a="1"/>
  <c r="D143" i="7" s="1"/>
  <c r="N142" i="7" a="1"/>
  <c r="N142" i="7" s="1"/>
  <c r="H141" i="7" a="1"/>
  <c r="H141" i="7" s="1"/>
  <c r="L139" i="7" a="1"/>
  <c r="L139" i="7" s="1"/>
  <c r="F138" i="7" a="1"/>
  <c r="F138" i="7" s="1"/>
  <c r="N137" i="7" a="1"/>
  <c r="N137" i="7" s="1"/>
  <c r="L136" i="7" a="1"/>
  <c r="L136" i="7" s="1"/>
  <c r="F134" i="7" a="1"/>
  <c r="F134" i="7" s="1"/>
  <c r="J132" i="7" a="1"/>
  <c r="J132" i="7" s="1"/>
  <c r="D131" i="7" a="1"/>
  <c r="D131" i="7" s="1"/>
  <c r="N130" i="7" a="1"/>
  <c r="N130" i="7" s="1"/>
  <c r="H128" i="7" a="1"/>
  <c r="H128" i="7" s="1"/>
  <c r="H127" i="7" a="1"/>
  <c r="H127" i="7" s="1"/>
  <c r="F126" i="7" a="1"/>
  <c r="F126" i="7" s="1"/>
  <c r="F195" i="7" a="1"/>
  <c r="F195" i="7" s="1"/>
  <c r="L194" i="7" a="1"/>
  <c r="L194" i="7" s="1"/>
  <c r="F192" i="7" a="1"/>
  <c r="F192" i="7" s="1"/>
  <c r="L191" i="7" a="1"/>
  <c r="L191" i="7" s="1"/>
  <c r="D190" i="7" a="1"/>
  <c r="D190" i="7" s="1"/>
  <c r="H189" i="7" a="1"/>
  <c r="H189" i="7" s="1"/>
  <c r="L188" i="7" a="1"/>
  <c r="L188" i="7" s="1"/>
  <c r="F187" i="7" a="1"/>
  <c r="F187" i="7" s="1"/>
  <c r="L186" i="7" a="1"/>
  <c r="L186" i="7" s="1"/>
  <c r="F182" i="7" a="1"/>
  <c r="F182" i="7" s="1"/>
  <c r="F180" i="7" a="1"/>
  <c r="F180" i="7" s="1"/>
  <c r="J179" i="7" a="1"/>
  <c r="J179" i="7" s="1"/>
  <c r="N178" i="7" a="1"/>
  <c r="N178" i="7" s="1"/>
  <c r="H177" i="7" a="1"/>
  <c r="H177" i="7" s="1"/>
  <c r="L176" i="7" a="1"/>
  <c r="L176" i="7" s="1"/>
  <c r="H174" i="7" a="1"/>
  <c r="H174" i="7" s="1"/>
  <c r="L173" i="7" a="1"/>
  <c r="L173" i="7" s="1"/>
  <c r="H171" i="7" a="1"/>
  <c r="H171" i="7" s="1"/>
  <c r="N170" i="7" a="1"/>
  <c r="N170" i="7" s="1"/>
  <c r="F169" i="7" a="1"/>
  <c r="F169" i="7" s="1"/>
  <c r="L168" i="7" a="1"/>
  <c r="L168" i="7" s="1"/>
  <c r="F166" i="7" a="1"/>
  <c r="F166" i="7" s="1"/>
  <c r="N165" i="7" a="1"/>
  <c r="N165" i="7" s="1"/>
  <c r="F164" i="7" a="1"/>
  <c r="F164" i="7" s="1"/>
  <c r="J163" i="7" a="1"/>
  <c r="J163" i="7" s="1"/>
  <c r="J160" i="7" a="1"/>
  <c r="J160" i="7" s="1"/>
  <c r="F159" i="7" a="1"/>
  <c r="F159" i="7" s="1"/>
  <c r="L157" i="7" a="1"/>
  <c r="L157" i="7" s="1"/>
  <c r="F156" i="7" a="1"/>
  <c r="F156" i="7" s="1"/>
  <c r="N155" i="7" a="1"/>
  <c r="N155" i="7" s="1"/>
  <c r="J154" i="7" a="1"/>
  <c r="J154" i="7" s="1"/>
  <c r="H153" i="7" a="1"/>
  <c r="H153" i="7" s="1"/>
  <c r="N152" i="7" a="1"/>
  <c r="N152" i="7" s="1"/>
  <c r="H150" i="7" a="1"/>
  <c r="H150" i="7" s="1"/>
  <c r="N149" i="7" a="1"/>
  <c r="N149" i="7" s="1"/>
  <c r="H144" i="7" a="1"/>
  <c r="H144" i="7" s="1"/>
  <c r="L142" i="7" a="1"/>
  <c r="L142" i="7" s="1"/>
  <c r="F141" i="7" a="1"/>
  <c r="F141" i="7" s="1"/>
  <c r="J139" i="7" a="1"/>
  <c r="J139" i="7" s="1"/>
  <c r="J136" i="7" a="1"/>
  <c r="J136" i="7" s="1"/>
  <c r="H135" i="7" a="1"/>
  <c r="H135" i="7" s="1"/>
  <c r="D134" i="7" a="1"/>
  <c r="D134" i="7" s="1"/>
  <c r="N133" i="7" a="1"/>
  <c r="N133" i="7" s="1"/>
  <c r="H132" i="7" a="1"/>
  <c r="H132" i="7" s="1"/>
  <c r="J129" i="7" a="1"/>
  <c r="J129" i="7" s="1"/>
  <c r="F127" i="7" a="1"/>
  <c r="F127" i="7" s="1"/>
  <c r="N126" i="7" a="1"/>
  <c r="N126" i="7" s="1"/>
  <c r="D126" i="7" a="1"/>
  <c r="D126" i="7" s="1"/>
  <c r="L125" i="7" a="1"/>
  <c r="L125" i="7" s="1"/>
  <c r="H124" i="7" a="1"/>
  <c r="H124" i="7" s="1"/>
  <c r="F123" i="7" a="1"/>
  <c r="F123" i="7" s="1"/>
  <c r="J121" i="7" a="1"/>
  <c r="J121" i="7" s="1"/>
  <c r="D120" i="7" a="1"/>
  <c r="D120" i="7" s="1"/>
  <c r="J119" i="7" a="1"/>
  <c r="J119" i="7" s="1"/>
  <c r="N117" i="7" a="1"/>
  <c r="N117" i="7" s="1"/>
  <c r="N196" i="7" a="1"/>
  <c r="N196" i="7" s="1"/>
  <c r="J194" i="7" a="1"/>
  <c r="J194" i="7" s="1"/>
  <c r="N193" i="7" a="1"/>
  <c r="N193" i="7" s="1"/>
  <c r="D192" i="7" a="1"/>
  <c r="D192" i="7" s="1"/>
  <c r="J191" i="7" a="1"/>
  <c r="J191" i="7" s="1"/>
  <c r="F189" i="7" a="1"/>
  <c r="F189" i="7" s="1"/>
  <c r="J188" i="7" a="1"/>
  <c r="J188" i="7" s="1"/>
  <c r="J186" i="7" a="1"/>
  <c r="J186" i="7" s="1"/>
  <c r="N185" i="7" a="1"/>
  <c r="N185" i="7" s="1"/>
  <c r="H184" i="7" a="1"/>
  <c r="H184" i="7" s="1"/>
  <c r="N183" i="7" a="1"/>
  <c r="N183" i="7" s="1"/>
  <c r="D182" i="7" a="1"/>
  <c r="D182" i="7" s="1"/>
  <c r="L181" i="7" a="1"/>
  <c r="L181" i="7" s="1"/>
  <c r="D180" i="7" a="1"/>
  <c r="D180" i="7" s="1"/>
  <c r="H179" i="7" a="1"/>
  <c r="H179" i="7" s="1"/>
  <c r="L178" i="7" a="1"/>
  <c r="L178" i="7" s="1"/>
  <c r="F177" i="7" a="1"/>
  <c r="F177" i="7" s="1"/>
  <c r="J176" i="7" a="1"/>
  <c r="J176" i="7" s="1"/>
  <c r="F174" i="7" a="1"/>
  <c r="F174" i="7" s="1"/>
  <c r="J173" i="7" a="1"/>
  <c r="J173" i="7" s="1"/>
  <c r="N172" i="7" a="1"/>
  <c r="N172" i="7" s="1"/>
  <c r="F171" i="7" a="1"/>
  <c r="F171" i="7" s="1"/>
  <c r="L170" i="7" a="1"/>
  <c r="L170" i="7" s="1"/>
  <c r="D169" i="7" a="1"/>
  <c r="D169" i="7" s="1"/>
  <c r="J168" i="7" a="1"/>
  <c r="J168" i="7" s="1"/>
  <c r="N167" i="7" a="1"/>
  <c r="N167" i="7" s="1"/>
  <c r="D166" i="7" a="1"/>
  <c r="D166" i="7" s="1"/>
  <c r="L165" i="7" a="1"/>
  <c r="L165" i="7" s="1"/>
  <c r="D164" i="7" a="1"/>
  <c r="D164" i="7" s="1"/>
  <c r="H163" i="7" a="1"/>
  <c r="H163" i="7" s="1"/>
  <c r="F162" i="7" a="1"/>
  <c r="F162" i="7" s="1"/>
  <c r="N161" i="7" a="1"/>
  <c r="N161" i="7" s="1"/>
  <c r="H160" i="7" a="1"/>
  <c r="H160" i="7" s="1"/>
  <c r="D159" i="7" a="1"/>
  <c r="D159" i="7" s="1"/>
  <c r="N158" i="7" a="1"/>
  <c r="N158" i="7" s="1"/>
  <c r="J157" i="7" a="1"/>
  <c r="J157" i="7" s="1"/>
  <c r="D156" i="7" a="1"/>
  <c r="D156" i="7" s="1"/>
  <c r="F153" i="7" a="1"/>
  <c r="F153" i="7" s="1"/>
  <c r="J151" i="7" a="1"/>
  <c r="J151" i="7" s="1"/>
  <c r="D149" i="7" a="1"/>
  <c r="D149" i="7" s="1"/>
  <c r="L148" i="7" a="1"/>
  <c r="L148" i="7" s="1"/>
  <c r="H147" i="7" a="1"/>
  <c r="H147" i="7" s="1"/>
  <c r="F146" i="7" a="1"/>
  <c r="F146" i="7" s="1"/>
  <c r="N145" i="7" a="1"/>
  <c r="N145" i="7" s="1"/>
  <c r="F144" i="7" a="1"/>
  <c r="F144" i="7" s="1"/>
  <c r="N143" i="7" a="1"/>
  <c r="N143" i="7" s="1"/>
  <c r="J142" i="7" a="1"/>
  <c r="J142" i="7" s="1"/>
  <c r="D141" i="7" a="1"/>
  <c r="D141" i="7" s="1"/>
  <c r="N140" i="7" a="1"/>
  <c r="N140" i="7" s="1"/>
  <c r="H139" i="7" a="1"/>
  <c r="H139" i="7" s="1"/>
  <c r="D138" i="7" a="1"/>
  <c r="D138" i="7" s="1"/>
  <c r="L137" i="7" a="1"/>
  <c r="L137" i="7" s="1"/>
  <c r="H136" i="7" a="1"/>
  <c r="H136" i="7" s="1"/>
  <c r="F135" i="7" a="1"/>
  <c r="F135" i="7" s="1"/>
  <c r="L133" i="7" a="1"/>
  <c r="L133" i="7" s="1"/>
  <c r="F132" i="7" a="1"/>
  <c r="F132" i="7" s="1"/>
  <c r="L196" i="7" a="1"/>
  <c r="L196" i="7" s="1"/>
  <c r="D195" i="7" a="1"/>
  <c r="D195" i="7" s="1"/>
  <c r="H194" i="7" a="1"/>
  <c r="H194" i="7" s="1"/>
  <c r="H191" i="7" a="1"/>
  <c r="H191" i="7" s="1"/>
  <c r="N190" i="7" a="1"/>
  <c r="N190" i="7" s="1"/>
  <c r="D189" i="7" a="1"/>
  <c r="D189" i="7" s="1"/>
  <c r="D187" i="7" a="1"/>
  <c r="D187" i="7" s="1"/>
  <c r="H186" i="7" a="1"/>
  <c r="H186" i="7" s="1"/>
  <c r="L185" i="7" a="1"/>
  <c r="L185" i="7" s="1"/>
  <c r="F184" i="7" a="1"/>
  <c r="F184" i="7" s="1"/>
  <c r="L183" i="7" a="1"/>
  <c r="L183" i="7" s="1"/>
  <c r="J181" i="7" a="1"/>
  <c r="J181" i="7" s="1"/>
  <c r="F179" i="7" a="1"/>
  <c r="F179" i="7" s="1"/>
  <c r="J178" i="7" a="1"/>
  <c r="J178" i="7" s="1"/>
  <c r="D177" i="7" a="1"/>
  <c r="D177" i="7" s="1"/>
  <c r="H176" i="7" a="1"/>
  <c r="H176" i="7" s="1"/>
  <c r="N175" i="7" a="1"/>
  <c r="N175" i="7" s="1"/>
  <c r="D174" i="7" a="1"/>
  <c r="D174" i="7" s="1"/>
  <c r="H173" i="7" a="1"/>
  <c r="H173" i="7" s="1"/>
  <c r="L172" i="7" a="1"/>
  <c r="L172" i="7" s="1"/>
  <c r="J170" i="7" a="1"/>
  <c r="J170" i="7" s="1"/>
  <c r="N169" i="7" a="1"/>
  <c r="N169" i="7" s="1"/>
  <c r="H168" i="7" a="1"/>
  <c r="H168" i="7" s="1"/>
  <c r="L167" i="7" a="1"/>
  <c r="L167" i="7" s="1"/>
  <c r="J165" i="7" a="1"/>
  <c r="J165" i="7" s="1"/>
  <c r="F163" i="7" a="1"/>
  <c r="F163" i="7" s="1"/>
  <c r="L161" i="7" a="1"/>
  <c r="L161" i="7" s="1"/>
  <c r="F160" i="7" a="1"/>
  <c r="F160" i="7" s="1"/>
  <c r="L158" i="7" a="1"/>
  <c r="L158" i="7" s="1"/>
  <c r="H157" i="7" a="1"/>
  <c r="H157" i="7" s="1"/>
  <c r="L155" i="7" a="1"/>
  <c r="L155" i="7" s="1"/>
  <c r="H154" i="7" a="1"/>
  <c r="H154" i="7" s="1"/>
  <c r="D153" i="7" a="1"/>
  <c r="D153" i="7" s="1"/>
  <c r="L152" i="7" a="1"/>
  <c r="L152" i="7" s="1"/>
  <c r="H151" i="7" a="1"/>
  <c r="H151" i="7" s="1"/>
  <c r="F150" i="7" a="1"/>
  <c r="F150" i="7" s="1"/>
  <c r="L149" i="7" a="1"/>
  <c r="L149" i="7" s="1"/>
  <c r="J148" i="7" a="1"/>
  <c r="J148" i="7" s="1"/>
  <c r="F147" i="7" a="1"/>
  <c r="F147" i="7" s="1"/>
  <c r="L145" i="7" a="1"/>
  <c r="L145" i="7" s="1"/>
  <c r="L143" i="7" a="1"/>
  <c r="L143" i="7" s="1"/>
  <c r="H142" i="7" a="1"/>
  <c r="H142" i="7" s="1"/>
  <c r="L140" i="7" a="1"/>
  <c r="L140" i="7" s="1"/>
  <c r="F139" i="7" a="1"/>
  <c r="F139" i="7" s="1"/>
  <c r="N138" i="7" a="1"/>
  <c r="N138" i="7" s="1"/>
  <c r="F136" i="7" a="1"/>
  <c r="F136" i="7" s="1"/>
  <c r="D135" i="7" a="1"/>
  <c r="D135" i="7" s="1"/>
  <c r="N134" i="7" a="1"/>
  <c r="N134" i="7" s="1"/>
  <c r="J133" i="7" a="1"/>
  <c r="J133" i="7" s="1"/>
  <c r="D132" i="7" a="1"/>
  <c r="D132" i="7" s="1"/>
  <c r="L131" i="7" a="1"/>
  <c r="L131" i="7" s="1"/>
  <c r="J130" i="7" a="1"/>
  <c r="J130" i="7" s="1"/>
  <c r="F129" i="7" a="1"/>
  <c r="F129" i="7" s="1"/>
  <c r="D128" i="7" a="1"/>
  <c r="D128" i="7" s="1"/>
  <c r="N127" i="7" a="1"/>
  <c r="N127" i="7" s="1"/>
  <c r="L126" i="7" a="1"/>
  <c r="L126" i="7" s="1"/>
  <c r="J125" i="7" a="1"/>
  <c r="J125" i="7" s="1"/>
  <c r="J196" i="7" a="1"/>
  <c r="J196" i="7" s="1"/>
  <c r="F194" i="7" a="1"/>
  <c r="F194" i="7" s="1"/>
  <c r="L193" i="7" a="1"/>
  <c r="L193" i="7" s="1"/>
  <c r="F191" i="7" a="1"/>
  <c r="F191" i="7" s="1"/>
  <c r="L190" i="7" a="1"/>
  <c r="L190" i="7" s="1"/>
  <c r="H188" i="7" a="1"/>
  <c r="H188" i="7" s="1"/>
  <c r="N187" i="7" a="1"/>
  <c r="N187" i="7" s="1"/>
  <c r="F186" i="7" a="1"/>
  <c r="F186" i="7" s="1"/>
  <c r="J185" i="7" a="1"/>
  <c r="J185" i="7" s="1"/>
  <c r="D184" i="7" a="1"/>
  <c r="D184" i="7" s="1"/>
  <c r="J183" i="7" a="1"/>
  <c r="J183" i="7" s="1"/>
  <c r="N182" i="7" a="1"/>
  <c r="N182" i="7" s="1"/>
  <c r="H181" i="7" a="1"/>
  <c r="H181" i="7" s="1"/>
  <c r="D179" i="7" a="1"/>
  <c r="D179" i="7" s="1"/>
  <c r="F176" i="7" a="1"/>
  <c r="F176" i="7" s="1"/>
  <c r="L175" i="7" a="1"/>
  <c r="L175" i="7" s="1"/>
  <c r="F173" i="7" a="1"/>
  <c r="F173" i="7" s="1"/>
  <c r="J172" i="7" a="1"/>
  <c r="J172" i="7" s="1"/>
  <c r="D171" i="7" a="1"/>
  <c r="D171" i="7" s="1"/>
  <c r="H170" i="7" a="1"/>
  <c r="H170" i="7" s="1"/>
  <c r="F168" i="7" a="1"/>
  <c r="F168" i="7" s="1"/>
  <c r="J167" i="7" a="1"/>
  <c r="J167" i="7" s="1"/>
  <c r="H165" i="7" a="1"/>
  <c r="H165" i="7" s="1"/>
  <c r="N164" i="7" a="1"/>
  <c r="N164" i="7" s="1"/>
  <c r="N162" i="7" a="1"/>
  <c r="N162" i="7" s="1"/>
  <c r="D162" i="7" a="1"/>
  <c r="D162" i="7" s="1"/>
  <c r="J161" i="7" a="1"/>
  <c r="J161" i="7" s="1"/>
  <c r="J158" i="7" a="1"/>
  <c r="J158" i="7" s="1"/>
  <c r="F157" i="7" a="1"/>
  <c r="F157" i="7" s="1"/>
  <c r="J155" i="7" a="1"/>
  <c r="J155" i="7" s="1"/>
  <c r="F154" i="7" a="1"/>
  <c r="F154" i="7" s="1"/>
  <c r="N153" i="7" a="1"/>
  <c r="N153" i="7" s="1"/>
  <c r="J152" i="7" a="1"/>
  <c r="J152" i="7" s="1"/>
  <c r="F151" i="7" a="1"/>
  <c r="F151" i="7" s="1"/>
  <c r="N150" i="7" a="1"/>
  <c r="N150" i="7" s="1"/>
  <c r="D150" i="7" a="1"/>
  <c r="D150" i="7" s="1"/>
  <c r="H148" i="7" a="1"/>
  <c r="H148" i="7" s="1"/>
  <c r="N146" i="7" a="1"/>
  <c r="N146" i="7" s="1"/>
  <c r="D146" i="7" a="1"/>
  <c r="D146" i="7" s="1"/>
  <c r="J145" i="7" a="1"/>
  <c r="J145" i="7" s="1"/>
  <c r="D144" i="7" a="1"/>
  <c r="D144" i="7" s="1"/>
  <c r="J143" i="7" a="1"/>
  <c r="J143" i="7" s="1"/>
  <c r="F142" i="7" a="1"/>
  <c r="F142" i="7" s="1"/>
  <c r="N141" i="7" a="1"/>
  <c r="N141" i="7" s="1"/>
  <c r="J140" i="7" a="1"/>
  <c r="J140" i="7" s="1"/>
  <c r="D139" i="7" a="1"/>
  <c r="D139" i="7" s="1"/>
  <c r="L138" i="7" a="1"/>
  <c r="L138" i="7" s="1"/>
  <c r="J137" i="7" a="1"/>
  <c r="J137" i="7" s="1"/>
  <c r="D136" i="7" a="1"/>
  <c r="D136" i="7" s="1"/>
  <c r="N135" i="7" a="1"/>
  <c r="N135" i="7" s="1"/>
  <c r="H133" i="7" a="1"/>
  <c r="H133" i="7" s="1"/>
  <c r="H130" i="7" a="1"/>
  <c r="H130" i="7" s="1"/>
  <c r="D129" i="7" a="1"/>
  <c r="D129" i="7" s="1"/>
  <c r="N128" i="7" a="1"/>
  <c r="N128" i="7" s="1"/>
  <c r="H125" i="7" a="1"/>
  <c r="H125" i="7" s="1"/>
  <c r="F124" i="7" a="1"/>
  <c r="F124" i="7" s="1"/>
  <c r="L123" i="7" a="1"/>
  <c r="L123" i="7" s="1"/>
  <c r="L122" i="7" a="1"/>
  <c r="L122" i="7" s="1"/>
  <c r="F118" i="7" a="1"/>
  <c r="F118" i="7" s="1"/>
  <c r="J117" i="7" a="1"/>
  <c r="J117" i="7" s="1"/>
  <c r="D115" i="7" a="1"/>
  <c r="D115" i="7" s="1"/>
  <c r="F113" i="7" a="1"/>
  <c r="F113" i="7" s="1"/>
  <c r="N112" i="7" a="1"/>
  <c r="N112" i="7" s="1"/>
  <c r="L111" i="7" a="1"/>
  <c r="L111" i="7" s="1"/>
  <c r="F110" i="7" a="1"/>
  <c r="F110" i="7" s="1"/>
  <c r="L108" i="7" a="1"/>
  <c r="L108" i="7" s="1"/>
  <c r="F107" i="7" a="1"/>
  <c r="F107" i="7" s="1"/>
  <c r="N106" i="7" a="1"/>
  <c r="N106" i="7" s="1"/>
  <c r="J105" i="7" a="1"/>
  <c r="J105" i="7" s="1"/>
  <c r="F104" i="7" a="1"/>
  <c r="F104" i="7" s="1"/>
  <c r="F101" i="7" a="1"/>
  <c r="F101" i="7" s="1"/>
  <c r="L100" i="7" a="1"/>
  <c r="L100" i="7" s="1"/>
  <c r="N98" i="7" a="1"/>
  <c r="N98" i="7" s="1"/>
  <c r="H97" i="7" a="1"/>
  <c r="H97" i="7" s="1"/>
  <c r="D96" i="7" a="1"/>
  <c r="D96" i="7" s="1"/>
  <c r="N95" i="7" a="1"/>
  <c r="N95" i="7" s="1"/>
  <c r="F93" i="7" a="1"/>
  <c r="F93" i="7" s="1"/>
  <c r="J91" i="7" a="1"/>
  <c r="J91" i="7" s="1"/>
  <c r="D90" i="7" a="1"/>
  <c r="D90" i="7" s="1"/>
  <c r="J88" i="7" a="1"/>
  <c r="J88" i="7" s="1"/>
  <c r="F87" i="7" a="1"/>
  <c r="F87" i="7" s="1"/>
  <c r="N86" i="7" a="1"/>
  <c r="N86" i="7" s="1"/>
  <c r="J85" i="7" a="1"/>
  <c r="J85" i="7" s="1"/>
  <c r="D84" i="7" a="1"/>
  <c r="D84" i="7" s="1"/>
  <c r="L83" i="7" a="1"/>
  <c r="L83" i="7" s="1"/>
  <c r="H82" i="7" a="1"/>
  <c r="H82" i="7" s="1"/>
  <c r="D81" i="7" a="1"/>
  <c r="D81" i="7" s="1"/>
  <c r="N80" i="7" a="1"/>
  <c r="N80" i="7" s="1"/>
  <c r="J79" i="7" a="1"/>
  <c r="J79" i="7" s="1"/>
  <c r="H76" i="7" a="1"/>
  <c r="H76" i="7" s="1"/>
  <c r="D75" i="7" a="1"/>
  <c r="D75" i="7" s="1"/>
  <c r="N74" i="7" a="1"/>
  <c r="N74" i="7" s="1"/>
  <c r="H72" i="7" a="1"/>
  <c r="H72" i="7" s="1"/>
  <c r="N71" i="7" a="1"/>
  <c r="N71" i="7" s="1"/>
  <c r="D71" i="7" a="1"/>
  <c r="D71" i="7" s="1"/>
  <c r="J70" i="7" a="1"/>
  <c r="J70" i="7" s="1"/>
  <c r="H69" i="7" a="1"/>
  <c r="H69" i="7" s="1"/>
  <c r="N68" i="7" a="1"/>
  <c r="N68" i="7" s="1"/>
  <c r="N65" i="7" a="1"/>
  <c r="N65" i="7" s="1"/>
  <c r="L64" i="7" a="1"/>
  <c r="L64" i="7" s="1"/>
  <c r="J63" i="7" a="1"/>
  <c r="J63" i="7" s="1"/>
  <c r="N60" i="7" a="1"/>
  <c r="N60" i="7" s="1"/>
  <c r="J59" i="7" a="1"/>
  <c r="J59" i="7" s="1"/>
  <c r="F58" i="7" a="1"/>
  <c r="F58" i="7" s="1"/>
  <c r="N57" i="7" a="1"/>
  <c r="N57" i="7" s="1"/>
  <c r="H123" i="7" a="1"/>
  <c r="H123" i="7" s="1"/>
  <c r="J122" i="7" a="1"/>
  <c r="J122" i="7" s="1"/>
  <c r="D118" i="7" a="1"/>
  <c r="D118" i="7" s="1"/>
  <c r="H117" i="7" a="1"/>
  <c r="H117" i="7" s="1"/>
  <c r="N116" i="7" a="1"/>
  <c r="N116" i="7" s="1"/>
  <c r="L114" i="7" a="1"/>
  <c r="L114" i="7" s="1"/>
  <c r="D113" i="7" a="1"/>
  <c r="D113" i="7" s="1"/>
  <c r="J111" i="7" a="1"/>
  <c r="J111" i="7" s="1"/>
  <c r="N109" i="7" a="1"/>
  <c r="N109" i="7" s="1"/>
  <c r="J108" i="7" a="1"/>
  <c r="J108" i="7" s="1"/>
  <c r="D107" i="7" a="1"/>
  <c r="D107" i="7" s="1"/>
  <c r="L106" i="7" a="1"/>
  <c r="L106" i="7" s="1"/>
  <c r="H105" i="7" a="1"/>
  <c r="H105" i="7" s="1"/>
  <c r="D104" i="7" a="1"/>
  <c r="D104" i="7" s="1"/>
  <c r="L103" i="7" a="1"/>
  <c r="L103" i="7" s="1"/>
  <c r="H102" i="7" a="1"/>
  <c r="H102" i="7" s="1"/>
  <c r="D101" i="7" a="1"/>
  <c r="D101" i="7" s="1"/>
  <c r="J100" i="7" a="1"/>
  <c r="J100" i="7" s="1"/>
  <c r="D99" i="7" a="1"/>
  <c r="D99" i="7" s="1"/>
  <c r="L98" i="7" a="1"/>
  <c r="L98" i="7" s="1"/>
  <c r="F97" i="7" a="1"/>
  <c r="F97" i="7" s="1"/>
  <c r="L95" i="7" a="1"/>
  <c r="L95" i="7" s="1"/>
  <c r="H94" i="7" a="1"/>
  <c r="H94" i="7" s="1"/>
  <c r="D93" i="7" a="1"/>
  <c r="D93" i="7" s="1"/>
  <c r="N92" i="7" a="1"/>
  <c r="N92" i="7" s="1"/>
  <c r="H91" i="7" a="1"/>
  <c r="H91" i="7" s="1"/>
  <c r="L89" i="7" a="1"/>
  <c r="L89" i="7" s="1"/>
  <c r="L86" i="7" a="1"/>
  <c r="L86" i="7" s="1"/>
  <c r="H85" i="7" a="1"/>
  <c r="H85" i="7" s="1"/>
  <c r="N84" i="7" a="1"/>
  <c r="N84" i="7" s="1"/>
  <c r="N81" i="7" a="1"/>
  <c r="N81" i="7" s="1"/>
  <c r="L80" i="7" a="1"/>
  <c r="L80" i="7" s="1"/>
  <c r="H79" i="7" a="1"/>
  <c r="H79" i="7" s="1"/>
  <c r="D78" i="7" a="1"/>
  <c r="D78" i="7" s="1"/>
  <c r="L77" i="7" a="1"/>
  <c r="L77" i="7" s="1"/>
  <c r="F76" i="7" a="1"/>
  <c r="F76" i="7" s="1"/>
  <c r="L74" i="7" a="1"/>
  <c r="L74" i="7" s="1"/>
  <c r="J73" i="7" a="1"/>
  <c r="J73" i="7" s="1"/>
  <c r="F72" i="7" a="1"/>
  <c r="F72" i="7" s="1"/>
  <c r="F69" i="7" a="1"/>
  <c r="F69" i="7" s="1"/>
  <c r="J67" i="7" a="1"/>
  <c r="J67" i="7" s="1"/>
  <c r="F66" i="7" a="1"/>
  <c r="F66" i="7" s="1"/>
  <c r="L65" i="7" a="1"/>
  <c r="L65" i="7" s="1"/>
  <c r="J64" i="7" a="1"/>
  <c r="J64" i="7" s="1"/>
  <c r="H63" i="7" a="1"/>
  <c r="H63" i="7" s="1"/>
  <c r="D62" i="7" a="1"/>
  <c r="D62" i="7" s="1"/>
  <c r="N61" i="7" a="1"/>
  <c r="N61" i="7" s="1"/>
  <c r="H59" i="7" a="1"/>
  <c r="H59" i="7" s="1"/>
  <c r="D58" i="7" a="1"/>
  <c r="D58" i="7" s="1"/>
  <c r="J56" i="7" a="1"/>
  <c r="J56" i="7" s="1"/>
  <c r="F55" i="7" a="1"/>
  <c r="F55" i="7" s="1"/>
  <c r="F128" i="7" a="1"/>
  <c r="F128" i="7" s="1"/>
  <c r="L127" i="7" a="1"/>
  <c r="L127" i="7" s="1"/>
  <c r="D123" i="7" a="1"/>
  <c r="D123" i="7" s="1"/>
  <c r="H122" i="7" a="1"/>
  <c r="H122" i="7" s="1"/>
  <c r="D117" i="7" a="1"/>
  <c r="D117" i="7" s="1"/>
  <c r="J116" i="7" a="1"/>
  <c r="J116" i="7" s="1"/>
  <c r="J114" i="7" a="1"/>
  <c r="J114" i="7" s="1"/>
  <c r="L112" i="7" a="1"/>
  <c r="L112" i="7" s="1"/>
  <c r="H111" i="7" a="1"/>
  <c r="H111" i="7" s="1"/>
  <c r="D110" i="7" a="1"/>
  <c r="D110" i="7" s="1"/>
  <c r="H108" i="7" a="1"/>
  <c r="H108" i="7" s="1"/>
  <c r="J106" i="7" a="1"/>
  <c r="J106" i="7" s="1"/>
  <c r="F105" i="7" a="1"/>
  <c r="F105" i="7" s="1"/>
  <c r="N104" i="7" a="1"/>
  <c r="N104" i="7" s="1"/>
  <c r="J103" i="7" a="1"/>
  <c r="J103" i="7" s="1"/>
  <c r="N101" i="7" a="1"/>
  <c r="N101" i="7" s="1"/>
  <c r="H100" i="7" a="1"/>
  <c r="H100" i="7" s="1"/>
  <c r="J98" i="7" a="1"/>
  <c r="J98" i="7" s="1"/>
  <c r="D97" i="7" a="1"/>
  <c r="D97" i="7" s="1"/>
  <c r="J95" i="7" a="1"/>
  <c r="J95" i="7" s="1"/>
  <c r="F94" i="7" a="1"/>
  <c r="F94" i="7" s="1"/>
  <c r="L92" i="7" a="1"/>
  <c r="L92" i="7" s="1"/>
  <c r="F91" i="7" a="1"/>
  <c r="F91" i="7" s="1"/>
  <c r="N90" i="7" a="1"/>
  <c r="N90" i="7" s="1"/>
  <c r="H88" i="7" a="1"/>
  <c r="H88" i="7" s="1"/>
  <c r="N87" i="7" a="1"/>
  <c r="N87" i="7" s="1"/>
  <c r="D87" i="7" a="1"/>
  <c r="D87" i="7" s="1"/>
  <c r="J86" i="7" a="1"/>
  <c r="J86" i="7" s="1"/>
  <c r="F85" i="7" a="1"/>
  <c r="F85" i="7" s="1"/>
  <c r="J83" i="7" a="1"/>
  <c r="J83" i="7" s="1"/>
  <c r="F82" i="7" a="1"/>
  <c r="F82" i="7" s="1"/>
  <c r="L81" i="7" a="1"/>
  <c r="L81" i="7" s="1"/>
  <c r="J80" i="7" a="1"/>
  <c r="J80" i="7" s="1"/>
  <c r="F79" i="7" a="1"/>
  <c r="F79" i="7" s="1"/>
  <c r="J77" i="7" a="1"/>
  <c r="J77" i="7" s="1"/>
  <c r="N75" i="7" a="1"/>
  <c r="N75" i="7" s="1"/>
  <c r="J74" i="7" a="1"/>
  <c r="J74" i="7" s="1"/>
  <c r="H73" i="7" a="1"/>
  <c r="H73" i="7" s="1"/>
  <c r="D72" i="7" a="1"/>
  <c r="D72" i="7" s="1"/>
  <c r="L71" i="7" a="1"/>
  <c r="L71" i="7" s="1"/>
  <c r="H70" i="7" a="1"/>
  <c r="H70" i="7" s="1"/>
  <c r="L68" i="7" a="1"/>
  <c r="L68" i="7" s="1"/>
  <c r="H67" i="7" a="1"/>
  <c r="H67" i="7" s="1"/>
  <c r="J65" i="7" a="1"/>
  <c r="J65" i="7" s="1"/>
  <c r="H64" i="7" a="1"/>
  <c r="H64" i="7" s="1"/>
  <c r="F63" i="7" a="1"/>
  <c r="F63" i="7" s="1"/>
  <c r="N62" i="7" a="1"/>
  <c r="N62" i="7" s="1"/>
  <c r="J60" i="7" a="1"/>
  <c r="J60" i="7" s="1"/>
  <c r="F59" i="7" a="1"/>
  <c r="F59" i="7" s="1"/>
  <c r="D52" i="7" a="1"/>
  <c r="D52" i="7" s="1"/>
  <c r="H129" i="7" a="1"/>
  <c r="H129" i="7" s="1"/>
  <c r="D127" i="7" a="1"/>
  <c r="D127" i="7" s="1"/>
  <c r="F122" i="7" a="1"/>
  <c r="F122" i="7" s="1"/>
  <c r="L121" i="7" a="1"/>
  <c r="L121" i="7" s="1"/>
  <c r="N120" i="7" a="1"/>
  <c r="N120" i="7" s="1"/>
  <c r="L119" i="7" a="1"/>
  <c r="L119" i="7" s="1"/>
  <c r="H116" i="7" a="1"/>
  <c r="H116" i="7" s="1"/>
  <c r="H114" i="7" a="1"/>
  <c r="H114" i="7" s="1"/>
  <c r="N113" i="7" a="1"/>
  <c r="N113" i="7" s="1"/>
  <c r="J112" i="7" a="1"/>
  <c r="J112" i="7" s="1"/>
  <c r="F111" i="7" a="1"/>
  <c r="F111" i="7" s="1"/>
  <c r="L109" i="7" a="1"/>
  <c r="L109" i="7" s="1"/>
  <c r="F108" i="7" a="1"/>
  <c r="F108" i="7" s="1"/>
  <c r="N107" i="7" a="1"/>
  <c r="N107" i="7" s="1"/>
  <c r="D105" i="7" a="1"/>
  <c r="D105" i="7" s="1"/>
  <c r="H103" i="7" a="1"/>
  <c r="H103" i="7" s="1"/>
  <c r="F102" i="7" a="1"/>
  <c r="F102" i="7" s="1"/>
  <c r="L101" i="7" a="1"/>
  <c r="L101" i="7" s="1"/>
  <c r="F100" i="7" a="1"/>
  <c r="F100" i="7" s="1"/>
  <c r="N99" i="7" a="1"/>
  <c r="N99" i="7" s="1"/>
  <c r="H98" i="7" a="1"/>
  <c r="H98" i="7" s="1"/>
  <c r="N96" i="7" a="1"/>
  <c r="N96" i="7" s="1"/>
  <c r="H95" i="7" a="1"/>
  <c r="H95" i="7" s="1"/>
  <c r="N93" i="7" a="1"/>
  <c r="N93" i="7" s="1"/>
  <c r="J92" i="7" a="1"/>
  <c r="J92" i="7" s="1"/>
  <c r="D91" i="7" a="1"/>
  <c r="D91" i="7" s="1"/>
  <c r="L90" i="7" a="1"/>
  <c r="L90" i="7" s="1"/>
  <c r="J89" i="7" a="1"/>
  <c r="J89" i="7" s="1"/>
  <c r="F88" i="7" a="1"/>
  <c r="F88" i="7" s="1"/>
  <c r="L84" i="7" a="1"/>
  <c r="L84" i="7" s="1"/>
  <c r="H83" i="7" a="1"/>
  <c r="H83" i="7" s="1"/>
  <c r="J81" i="7" a="1"/>
  <c r="J81" i="7" s="1"/>
  <c r="H80" i="7" a="1"/>
  <c r="H80" i="7" s="1"/>
  <c r="D79" i="7" a="1"/>
  <c r="D79" i="7" s="1"/>
  <c r="N78" i="7" a="1"/>
  <c r="N78" i="7" s="1"/>
  <c r="H77" i="7" a="1"/>
  <c r="H77" i="7" s="1"/>
  <c r="D76" i="7" a="1"/>
  <c r="D76" i="7" s="1"/>
  <c r="F73" i="7" a="1"/>
  <c r="F73" i="7" s="1"/>
  <c r="N72" i="7" a="1"/>
  <c r="N72" i="7" s="1"/>
  <c r="N69" i="7" a="1"/>
  <c r="N69" i="7" s="1"/>
  <c r="D69" i="7" a="1"/>
  <c r="D69" i="7" s="1"/>
  <c r="J68" i="7" a="1"/>
  <c r="J68" i="7" s="1"/>
  <c r="F67" i="7" a="1"/>
  <c r="F67" i="7" s="1"/>
  <c r="D66" i="7" a="1"/>
  <c r="D66" i="7" s="1"/>
  <c r="D63" i="7" a="1"/>
  <c r="D63" i="7" s="1"/>
  <c r="L62" i="7" a="1"/>
  <c r="L62" i="7" s="1"/>
  <c r="L61" i="7" a="1"/>
  <c r="L61" i="7" s="1"/>
  <c r="H60" i="7" a="1"/>
  <c r="H60" i="7" s="1"/>
  <c r="D59" i="7" a="1"/>
  <c r="D59" i="7" s="1"/>
  <c r="N58" i="7" a="1"/>
  <c r="N58" i="7" s="1"/>
  <c r="H56" i="7" a="1"/>
  <c r="H56" i="7" s="1"/>
  <c r="J120" i="7" a="1"/>
  <c r="J120" i="7" s="1"/>
  <c r="H119" i="7" a="1"/>
  <c r="H119" i="7" s="1"/>
  <c r="F116" i="7" a="1"/>
  <c r="F116" i="7" s="1"/>
  <c r="N115" i="7" a="1"/>
  <c r="N115" i="7" s="1"/>
  <c r="F114" i="7" a="1"/>
  <c r="F114" i="7" s="1"/>
  <c r="L113" i="7" a="1"/>
  <c r="L113" i="7" s="1"/>
  <c r="H112" i="7" a="1"/>
  <c r="H112" i="7" s="1"/>
  <c r="D111" i="7" a="1"/>
  <c r="D111" i="7" s="1"/>
  <c r="N110" i="7" a="1"/>
  <c r="N110" i="7" s="1"/>
  <c r="J109" i="7" a="1"/>
  <c r="J109" i="7" s="1"/>
  <c r="D108" i="7" a="1"/>
  <c r="D108" i="7" s="1"/>
  <c r="H106" i="7" a="1"/>
  <c r="H106" i="7" s="1"/>
  <c r="N105" i="7" a="1"/>
  <c r="N105" i="7" s="1"/>
  <c r="L104" i="7" a="1"/>
  <c r="L104" i="7" s="1"/>
  <c r="F103" i="7" a="1"/>
  <c r="F103" i="7" s="1"/>
  <c r="D102" i="7" a="1"/>
  <c r="D102" i="7" s="1"/>
  <c r="D100" i="7" a="1"/>
  <c r="D100" i="7" s="1"/>
  <c r="L99" i="7" a="1"/>
  <c r="L99" i="7" s="1"/>
  <c r="N97" i="7" a="1"/>
  <c r="N97" i="7" s="1"/>
  <c r="L96" i="7" a="1"/>
  <c r="L96" i="7" s="1"/>
  <c r="F95" i="7" a="1"/>
  <c r="F95" i="7" s="1"/>
  <c r="D94" i="7" a="1"/>
  <c r="D94" i="7" s="1"/>
  <c r="H92" i="7" a="1"/>
  <c r="H92" i="7" s="1"/>
  <c r="J90" i="7" a="1"/>
  <c r="J90" i="7" s="1"/>
  <c r="H89" i="7" a="1"/>
  <c r="H89" i="7" s="1"/>
  <c r="D88" i="7" a="1"/>
  <c r="D88" i="7" s="1"/>
  <c r="L87" i="7" a="1"/>
  <c r="L87" i="7" s="1"/>
  <c r="H86" i="7" a="1"/>
  <c r="H86" i="7" s="1"/>
  <c r="D85" i="7" a="1"/>
  <c r="D85" i="7" s="1"/>
  <c r="J84" i="7" a="1"/>
  <c r="J84" i="7" s="1"/>
  <c r="F83" i="7" a="1"/>
  <c r="F83" i="7" s="1"/>
  <c r="D82" i="7" a="1"/>
  <c r="D82" i="7" s="1"/>
  <c r="F80" i="7" a="1"/>
  <c r="F80" i="7" s="1"/>
  <c r="L78" i="7" a="1"/>
  <c r="L78" i="7" s="1"/>
  <c r="F77" i="7" a="1"/>
  <c r="F77" i="7" s="1"/>
  <c r="L75" i="7" a="1"/>
  <c r="L75" i="7" s="1"/>
  <c r="H74" i="7" a="1"/>
  <c r="H74" i="7" s="1"/>
  <c r="D73" i="7" a="1"/>
  <c r="D73" i="7" s="1"/>
  <c r="J71" i="7" a="1"/>
  <c r="J71" i="7" s="1"/>
  <c r="F70" i="7" a="1"/>
  <c r="F70" i="7" s="1"/>
  <c r="L69" i="7" a="1"/>
  <c r="L69" i="7" s="1"/>
  <c r="N66" i="7" a="1"/>
  <c r="N66" i="7" s="1"/>
  <c r="H65" i="7" a="1"/>
  <c r="H65" i="7" s="1"/>
  <c r="F64" i="7" a="1"/>
  <c r="F64" i="7" s="1"/>
  <c r="J62" i="7" a="1"/>
  <c r="J62" i="7" s="1"/>
  <c r="J61" i="7" a="1"/>
  <c r="J61" i="7" s="1"/>
  <c r="F60" i="7" a="1"/>
  <c r="F60" i="7" s="1"/>
  <c r="L58" i="7" a="1"/>
  <c r="L58" i="7" s="1"/>
  <c r="J57" i="7" a="1"/>
  <c r="J57" i="7" s="1"/>
  <c r="F56" i="7" a="1"/>
  <c r="F56" i="7" s="1"/>
  <c r="F53" i="7" a="1"/>
  <c r="F53" i="7" s="1"/>
  <c r="F51" i="7" a="1"/>
  <c r="F51" i="7" s="1"/>
  <c r="H121" i="7" a="1"/>
  <c r="H121" i="7" s="1"/>
  <c r="F120" i="7" a="1"/>
  <c r="F120" i="7" s="1"/>
  <c r="F119" i="7" a="1"/>
  <c r="F119" i="7" s="1"/>
  <c r="D116" i="7" a="1"/>
  <c r="D116" i="7" s="1"/>
  <c r="L115" i="7" a="1"/>
  <c r="L115" i="7" s="1"/>
  <c r="D114" i="7" a="1"/>
  <c r="D114" i="7" s="1"/>
  <c r="L110" i="7" a="1"/>
  <c r="L110" i="7" s="1"/>
  <c r="H109" i="7" a="1"/>
  <c r="H109" i="7" s="1"/>
  <c r="L107" i="7" a="1"/>
  <c r="L107" i="7" s="1"/>
  <c r="F106" i="7" a="1"/>
  <c r="F106" i="7" s="1"/>
  <c r="J104" i="7" a="1"/>
  <c r="J104" i="7" s="1"/>
  <c r="N102" i="7" a="1"/>
  <c r="N102" i="7" s="1"/>
  <c r="J101" i="7" a="1"/>
  <c r="J101" i="7" s="1"/>
  <c r="J99" i="7" a="1"/>
  <c r="J99" i="7" s="1"/>
  <c r="F98" i="7" a="1"/>
  <c r="F98" i="7" s="1"/>
  <c r="L97" i="7" a="1"/>
  <c r="L97" i="7" s="1"/>
  <c r="J96" i="7" a="1"/>
  <c r="J96" i="7" s="1"/>
  <c r="D95" i="7" a="1"/>
  <c r="D95" i="7" s="1"/>
  <c r="N94" i="7" a="1"/>
  <c r="N94" i="7" s="1"/>
  <c r="L93" i="7" a="1"/>
  <c r="L93" i="7" s="1"/>
  <c r="F92" i="7" a="1"/>
  <c r="F92" i="7" s="1"/>
  <c r="N91" i="7" a="1"/>
  <c r="N91" i="7" s="1"/>
  <c r="F89" i="7" a="1"/>
  <c r="F89" i="7" s="1"/>
  <c r="N88" i="7" a="1"/>
  <c r="N88" i="7" s="1"/>
  <c r="N85" i="7" a="1"/>
  <c r="N85" i="7" s="1"/>
  <c r="N82" i="7" a="1"/>
  <c r="N82" i="7" s="1"/>
  <c r="H81" i="7" a="1"/>
  <c r="H81" i="7" s="1"/>
  <c r="J78" i="7" a="1"/>
  <c r="J78" i="7" s="1"/>
  <c r="D77" i="7" a="1"/>
  <c r="D77" i="7" s="1"/>
  <c r="N76" i="7" a="1"/>
  <c r="N76" i="7" s="1"/>
  <c r="J75" i="7" a="1"/>
  <c r="J75" i="7" s="1"/>
  <c r="F74" i="7" a="1"/>
  <c r="F74" i="7" s="1"/>
  <c r="N73" i="7" a="1"/>
  <c r="N73" i="7" s="1"/>
  <c r="L72" i="7" a="1"/>
  <c r="L72" i="7" s="1"/>
  <c r="H71" i="7" a="1"/>
  <c r="H71" i="7" s="1"/>
  <c r="D70" i="7" a="1"/>
  <c r="D70" i="7" s="1"/>
  <c r="H68" i="7" a="1"/>
  <c r="H68" i="7" s="1"/>
  <c r="D67" i="7" a="1"/>
  <c r="D67" i="7" s="1"/>
  <c r="F65" i="7" a="1"/>
  <c r="F65" i="7" s="1"/>
  <c r="H61" i="7" a="1"/>
  <c r="H61" i="7" s="1"/>
  <c r="N59" i="7" a="1"/>
  <c r="N59" i="7" s="1"/>
  <c r="J58" i="7" a="1"/>
  <c r="J58" i="7" s="1"/>
  <c r="H57" i="7" a="1"/>
  <c r="H57" i="7" s="1"/>
  <c r="D56" i="7" a="1"/>
  <c r="D56" i="7" s="1"/>
  <c r="L55" i="7" a="1"/>
  <c r="L55" i="7" s="1"/>
  <c r="H54" i="7" a="1"/>
  <c r="H54" i="7" s="1"/>
  <c r="L52" i="7" a="1"/>
  <c r="L52" i="7" s="1"/>
  <c r="J49" i="7" a="1"/>
  <c r="J49" i="7" s="1"/>
  <c r="J47" i="7" a="1"/>
  <c r="J47" i="7" s="1"/>
  <c r="F46" i="7" a="1"/>
  <c r="F46" i="7" s="1"/>
  <c r="L130" i="7" a="1"/>
  <c r="L130" i="7" s="1"/>
  <c r="N125" i="7" a="1"/>
  <c r="N125" i="7" s="1"/>
  <c r="J124" i="7" a="1"/>
  <c r="J124" i="7" s="1"/>
  <c r="F121" i="7" a="1"/>
  <c r="F121" i="7" s="1"/>
  <c r="D119" i="7" a="1"/>
  <c r="D119" i="7" s="1"/>
  <c r="N118" i="7" a="1"/>
  <c r="N118" i="7" s="1"/>
  <c r="J113" i="7" a="1"/>
  <c r="J113" i="7" s="1"/>
  <c r="F112" i="7" a="1"/>
  <c r="F112" i="7" s="1"/>
  <c r="J110" i="7" a="1"/>
  <c r="J110" i="7" s="1"/>
  <c r="F109" i="7" a="1"/>
  <c r="F109" i="7" s="1"/>
  <c r="J107" i="7" a="1"/>
  <c r="J107" i="7" s="1"/>
  <c r="D106" i="7" a="1"/>
  <c r="D106" i="7" s="1"/>
  <c r="L105" i="7" a="1"/>
  <c r="L105" i="7" s="1"/>
  <c r="D103" i="7" a="1"/>
  <c r="D103" i="7" s="1"/>
  <c r="L102" i="7" a="1"/>
  <c r="L102" i="7" s="1"/>
  <c r="N100" i="7" a="1"/>
  <c r="N100" i="7" s="1"/>
  <c r="H99" i="7" a="1"/>
  <c r="H99" i="7" s="1"/>
  <c r="J97" i="7" a="1"/>
  <c r="J97" i="7" s="1"/>
  <c r="H96" i="7" a="1"/>
  <c r="H96" i="7" s="1"/>
  <c r="L94" i="7" a="1"/>
  <c r="L94" i="7" s="1"/>
  <c r="J93" i="7" a="1"/>
  <c r="J93" i="7" s="1"/>
  <c r="D92" i="7" a="1"/>
  <c r="D92" i="7" s="1"/>
  <c r="H90" i="7" a="1"/>
  <c r="H90" i="7" s="1"/>
  <c r="D89" i="7" a="1"/>
  <c r="D89" i="7" s="1"/>
  <c r="J87" i="7" a="1"/>
  <c r="J87" i="7" s="1"/>
  <c r="F86" i="7" a="1"/>
  <c r="F86" i="7" s="1"/>
  <c r="L85" i="7" a="1"/>
  <c r="L85" i="7" s="1"/>
  <c r="H84" i="7" a="1"/>
  <c r="H84" i="7" s="1"/>
  <c r="D83" i="7" a="1"/>
  <c r="D83" i="7" s="1"/>
  <c r="L82" i="7" a="1"/>
  <c r="L82" i="7" s="1"/>
  <c r="F81" i="7" a="1"/>
  <c r="F81" i="7" s="1"/>
  <c r="D80" i="7" a="1"/>
  <c r="D80" i="7" s="1"/>
  <c r="N79" i="7" a="1"/>
  <c r="N79" i="7" s="1"/>
  <c r="H78" i="7" a="1"/>
  <c r="H78" i="7" s="1"/>
  <c r="L76" i="7" a="1"/>
  <c r="L76" i="7" s="1"/>
  <c r="H75" i="7" a="1"/>
  <c r="H75" i="7" s="1"/>
  <c r="D74" i="7" a="1"/>
  <c r="D74" i="7" s="1"/>
  <c r="J72" i="7" a="1"/>
  <c r="J72" i="7" s="1"/>
  <c r="F71" i="7" a="1"/>
  <c r="F71" i="7" s="1"/>
  <c r="N70" i="7" a="1"/>
  <c r="N70" i="7" s="1"/>
  <c r="J69" i="7" a="1"/>
  <c r="J69" i="7" s="1"/>
  <c r="F68" i="7" a="1"/>
  <c r="F68" i="7" s="1"/>
  <c r="N67" i="7" a="1"/>
  <c r="N67" i="7" s="1"/>
  <c r="J66" i="7" a="1"/>
  <c r="J66" i="7" s="1"/>
  <c r="D64" i="7" a="1"/>
  <c r="D64" i="7" s="1"/>
  <c r="N63" i="7" a="1"/>
  <c r="N63" i="7" s="1"/>
  <c r="H62" i="7" a="1"/>
  <c r="H62" i="7" s="1"/>
  <c r="F61" i="7" a="1"/>
  <c r="F61" i="7" s="1"/>
  <c r="D60" i="7" a="1"/>
  <c r="D60" i="7" s="1"/>
  <c r="F57" i="7" a="1"/>
  <c r="F57" i="7" s="1"/>
  <c r="N56" i="7" a="1"/>
  <c r="N56" i="7" s="1"/>
  <c r="N53" i="7" a="1"/>
  <c r="N53" i="7" s="1"/>
  <c r="N131" i="7" a="1"/>
  <c r="N131" i="7" s="1"/>
  <c r="N123" i="7" a="1"/>
  <c r="N123" i="7" s="1"/>
  <c r="N122" i="7" a="1"/>
  <c r="N122" i="7" s="1"/>
  <c r="J118" i="7" a="1"/>
  <c r="J118" i="7" s="1"/>
  <c r="L117" i="7" a="1"/>
  <c r="L117" i="7" s="1"/>
  <c r="H115" i="7" a="1"/>
  <c r="H115" i="7" s="1"/>
  <c r="N114" i="7" a="1"/>
  <c r="N114" i="7" s="1"/>
  <c r="H113" i="7" a="1"/>
  <c r="H113" i="7" s="1"/>
  <c r="D112" i="7" a="1"/>
  <c r="D112" i="7" s="1"/>
  <c r="N111" i="7" a="1"/>
  <c r="N111" i="7" s="1"/>
  <c r="H110" i="7" a="1"/>
  <c r="H110" i="7" s="1"/>
  <c r="D109" i="7" a="1"/>
  <c r="D109" i="7" s="1"/>
  <c r="N108" i="7" a="1"/>
  <c r="N108" i="7" s="1"/>
  <c r="H107" i="7" a="1"/>
  <c r="H107" i="7" s="1"/>
  <c r="H104" i="7" a="1"/>
  <c r="H104" i="7" s="1"/>
  <c r="N103" i="7" a="1"/>
  <c r="N103" i="7" s="1"/>
  <c r="J102" i="7" a="1"/>
  <c r="J102" i="7" s="1"/>
  <c r="H101" i="7" a="1"/>
  <c r="H101" i="7" s="1"/>
  <c r="F99" i="7" a="1"/>
  <c r="F99" i="7" s="1"/>
  <c r="D98" i="7" a="1"/>
  <c r="D98" i="7" s="1"/>
  <c r="F96" i="7" a="1"/>
  <c r="F96" i="7" s="1"/>
  <c r="J94" i="7" a="1"/>
  <c r="J94" i="7" s="1"/>
  <c r="H93" i="7" a="1"/>
  <c r="H93" i="7" s="1"/>
  <c r="L91" i="7" a="1"/>
  <c r="L91" i="7" s="1"/>
  <c r="F90" i="7" a="1"/>
  <c r="F90" i="7" s="1"/>
  <c r="N89" i="7" a="1"/>
  <c r="N89" i="7" s="1"/>
  <c r="L88" i="7" a="1"/>
  <c r="L88" i="7" s="1"/>
  <c r="H87" i="7" a="1"/>
  <c r="H87" i="7" s="1"/>
  <c r="D86" i="7" a="1"/>
  <c r="D86" i="7" s="1"/>
  <c r="F84" i="7" a="1"/>
  <c r="F84" i="7" s="1"/>
  <c r="N83" i="7" a="1"/>
  <c r="N83" i="7" s="1"/>
  <c r="J82" i="7" a="1"/>
  <c r="J82" i="7" s="1"/>
  <c r="L79" i="7" a="1"/>
  <c r="L79" i="7" s="1"/>
  <c r="F78" i="7" a="1"/>
  <c r="F78" i="7" s="1"/>
  <c r="N77" i="7" a="1"/>
  <c r="N77" i="7" s="1"/>
  <c r="J76" i="7" a="1"/>
  <c r="J76" i="7" s="1"/>
  <c r="F75" i="7" a="1"/>
  <c r="F75" i="7" s="1"/>
  <c r="L73" i="7" a="1"/>
  <c r="L73" i="7" s="1"/>
  <c r="L70" i="7" a="1"/>
  <c r="L70" i="7" s="1"/>
  <c r="D68" i="7" a="1"/>
  <c r="D68" i="7" s="1"/>
  <c r="L67" i="7" a="1"/>
  <c r="L67" i="7" s="1"/>
  <c r="H66" i="7" a="1"/>
  <c r="H66" i="7" s="1"/>
  <c r="D65" i="7" a="1"/>
  <c r="D65" i="7" s="1"/>
  <c r="N64" i="7" a="1"/>
  <c r="N64" i="7" s="1"/>
  <c r="F62" i="7" a="1"/>
  <c r="F62" i="7" s="1"/>
  <c r="D61" i="7" a="1"/>
  <c r="D61" i="7" s="1"/>
  <c r="L59" i="7" a="1"/>
  <c r="L59" i="7" s="1"/>
  <c r="H58" i="7" a="1"/>
  <c r="H58" i="7" s="1"/>
  <c r="D57" i="7" a="1"/>
  <c r="D57" i="7" s="1"/>
  <c r="J55" i="7" a="1"/>
  <c r="J55" i="7" s="1"/>
  <c r="F54" i="7" a="1"/>
  <c r="F54" i="7" s="1"/>
  <c r="D51" i="7" a="1"/>
  <c r="D51" i="7" s="1"/>
  <c r="N50" i="7" a="1"/>
  <c r="N50" i="7" s="1"/>
  <c r="F49" i="7" a="1"/>
  <c r="F49" i="7" s="1"/>
  <c r="L46" i="7" a="1"/>
  <c r="L46" i="7" s="1"/>
  <c r="F45" i="7" a="1"/>
  <c r="F45" i="7" s="1"/>
  <c r="H41" i="7" a="1"/>
  <c r="H41" i="7" s="1"/>
  <c r="H40" i="7" a="1"/>
  <c r="H40" i="7" s="1"/>
  <c r="F38" i="7" a="1"/>
  <c r="F38" i="7" s="1"/>
  <c r="N37" i="7" a="1"/>
  <c r="N37" i="7" s="1"/>
  <c r="N36" i="7" a="1"/>
  <c r="N36" i="7" s="1"/>
  <c r="D36" i="7" a="1"/>
  <c r="D36" i="7" s="1"/>
  <c r="L34" i="7" a="1"/>
  <c r="L34" i="7" s="1"/>
  <c r="H33" i="7" a="1"/>
  <c r="H33" i="7" s="1"/>
  <c r="J31" i="7" a="1"/>
  <c r="J31" i="7" s="1"/>
  <c r="N30" i="7" a="1"/>
  <c r="N30" i="7" s="1"/>
  <c r="F28" i="7" a="1"/>
  <c r="F28" i="7" s="1"/>
  <c r="J27" i="7" a="1"/>
  <c r="J27" i="7" s="1"/>
  <c r="N26" i="7" a="1"/>
  <c r="N26" i="7" s="1"/>
  <c r="F24" i="7" a="1"/>
  <c r="F24" i="7" s="1"/>
  <c r="J23" i="7" a="1"/>
  <c r="J23" i="7" s="1"/>
  <c r="N22" i="7" a="1"/>
  <c r="N22" i="7" s="1"/>
  <c r="F20" i="7" a="1"/>
  <c r="F20" i="7" s="1"/>
  <c r="J19" i="7" a="1"/>
  <c r="J19" i="7" s="1"/>
  <c r="N18" i="7" a="1"/>
  <c r="N18" i="7" s="1"/>
  <c r="F16" i="7" a="1"/>
  <c r="F16" i="7" s="1"/>
  <c r="J15" i="7" a="1"/>
  <c r="J15" i="7" s="1"/>
  <c r="N14" i="7" a="1"/>
  <c r="N14" i="7" s="1"/>
  <c r="J11" i="7" a="1"/>
  <c r="J11" i="7" s="1"/>
  <c r="N55" i="7" a="1"/>
  <c r="N55" i="7" s="1"/>
  <c r="N54" i="7" a="1"/>
  <c r="N54" i="7" s="1"/>
  <c r="L53" i="7" a="1"/>
  <c r="L53" i="7" s="1"/>
  <c r="D49" i="7" a="1"/>
  <c r="D49" i="7" s="1"/>
  <c r="J48" i="7" a="1"/>
  <c r="J48" i="7" s="1"/>
  <c r="D45" i="7" a="1"/>
  <c r="D45" i="7" s="1"/>
  <c r="N44" i="7" a="1"/>
  <c r="N44" i="7" s="1"/>
  <c r="L43" i="7" a="1"/>
  <c r="L43" i="7" s="1"/>
  <c r="J42" i="7" a="1"/>
  <c r="J42" i="7" s="1"/>
  <c r="F40" i="7" a="1"/>
  <c r="F40" i="7" s="1"/>
  <c r="F39" i="7" a="1"/>
  <c r="F39" i="7" s="1"/>
  <c r="D38" i="7" a="1"/>
  <c r="D38" i="7" s="1"/>
  <c r="D37" i="7" a="1"/>
  <c r="D37" i="7" s="1"/>
  <c r="L35" i="7" a="1"/>
  <c r="L35" i="7" s="1"/>
  <c r="J34" i="7" a="1"/>
  <c r="J34" i="7" s="1"/>
  <c r="F33" i="7" a="1"/>
  <c r="F33" i="7" s="1"/>
  <c r="N32" i="7" a="1"/>
  <c r="N32" i="7" s="1"/>
  <c r="H31" i="7" a="1"/>
  <c r="H31" i="7" s="1"/>
  <c r="D28" i="7" a="1"/>
  <c r="D28" i="7" s="1"/>
  <c r="H27" i="7" a="1"/>
  <c r="H27" i="7" s="1"/>
  <c r="L26" i="7" a="1"/>
  <c r="L26" i="7" s="1"/>
  <c r="D24" i="7" a="1"/>
  <c r="D24" i="7" s="1"/>
  <c r="H23" i="7" a="1"/>
  <c r="H23" i="7" s="1"/>
  <c r="L22" i="7" a="1"/>
  <c r="L22" i="7" s="1"/>
  <c r="D20" i="7" a="1"/>
  <c r="D20" i="7" s="1"/>
  <c r="H19" i="7" a="1"/>
  <c r="H19" i="7" s="1"/>
  <c r="D16" i="7" a="1"/>
  <c r="D16" i="7" s="1"/>
  <c r="L14" i="7" a="1"/>
  <c r="L14" i="7" s="1"/>
  <c r="H11" i="7" a="1"/>
  <c r="H11" i="7" s="1"/>
  <c r="H55" i="7" a="1"/>
  <c r="H55" i="7" s="1"/>
  <c r="J54" i="7" a="1"/>
  <c r="J54" i="7" s="1"/>
  <c r="N52" i="7" a="1"/>
  <c r="N52" i="7" s="1"/>
  <c r="L50" i="7" a="1"/>
  <c r="L50" i="7" s="1"/>
  <c r="H48" i="7" a="1"/>
  <c r="H48" i="7" s="1"/>
  <c r="J46" i="7" a="1"/>
  <c r="J46" i="7" s="1"/>
  <c r="L44" i="7" a="1"/>
  <c r="L44" i="7" s="1"/>
  <c r="J43" i="7" a="1"/>
  <c r="J43" i="7" s="1"/>
  <c r="H42" i="7" a="1"/>
  <c r="H42" i="7" s="1"/>
  <c r="F41" i="7" a="1"/>
  <c r="F41" i="7" s="1"/>
  <c r="D40" i="7" a="1"/>
  <c r="D40" i="7" s="1"/>
  <c r="N39" i="7" a="1"/>
  <c r="N39" i="7" s="1"/>
  <c r="N38" i="7" a="1"/>
  <c r="N38" i="7" s="1"/>
  <c r="L37" i="7" a="1"/>
  <c r="L37" i="7" s="1"/>
  <c r="J35" i="7" a="1"/>
  <c r="J35" i="7" s="1"/>
  <c r="H34" i="7" a="1"/>
  <c r="H34" i="7" s="1"/>
  <c r="L32" i="7" a="1"/>
  <c r="L32" i="7" s="1"/>
  <c r="F31" i="7" a="1"/>
  <c r="F31" i="7" s="1"/>
  <c r="J30" i="7" a="1"/>
  <c r="J30" i="7" s="1"/>
  <c r="N29" i="7" a="1"/>
  <c r="N29" i="7" s="1"/>
  <c r="F27" i="7" a="1"/>
  <c r="F27" i="7" s="1"/>
  <c r="J26" i="7" a="1"/>
  <c r="J26" i="7" s="1"/>
  <c r="N25" i="7" a="1"/>
  <c r="N25" i="7" s="1"/>
  <c r="F23" i="7" a="1"/>
  <c r="F23" i="7" s="1"/>
  <c r="J22" i="7" a="1"/>
  <c r="J22" i="7" s="1"/>
  <c r="N21" i="7" a="1"/>
  <c r="N21" i="7" s="1"/>
  <c r="F19" i="7" a="1"/>
  <c r="F19" i="7" s="1"/>
  <c r="J18" i="7" a="1"/>
  <c r="J18" i="7" s="1"/>
  <c r="N17" i="7" a="1"/>
  <c r="N17" i="7" s="1"/>
  <c r="J14" i="7" a="1"/>
  <c r="J14" i="7" s="1"/>
  <c r="N13" i="7" a="1"/>
  <c r="N13" i="7" s="1"/>
  <c r="F11" i="7" a="1"/>
  <c r="F11" i="7" s="1"/>
  <c r="L56" i="7" a="1"/>
  <c r="L56" i="7" s="1"/>
  <c r="D55" i="7" a="1"/>
  <c r="D55" i="7" s="1"/>
  <c r="D54" i="7" a="1"/>
  <c r="D54" i="7" s="1"/>
  <c r="J53" i="7" a="1"/>
  <c r="J53" i="7" s="1"/>
  <c r="J52" i="7" a="1"/>
  <c r="J52" i="7" s="1"/>
  <c r="N51" i="7" a="1"/>
  <c r="N51" i="7" s="1"/>
  <c r="J50" i="7" a="1"/>
  <c r="J50" i="7" s="1"/>
  <c r="F48" i="7" a="1"/>
  <c r="F48" i="7" s="1"/>
  <c r="N47" i="7" a="1"/>
  <c r="N47" i="7" s="1"/>
  <c r="H46" i="7" a="1"/>
  <c r="H46" i="7" s="1"/>
  <c r="N45" i="7" a="1"/>
  <c r="N45" i="7" s="1"/>
  <c r="H43" i="7" a="1"/>
  <c r="H43" i="7" s="1"/>
  <c r="F42" i="7" a="1"/>
  <c r="F42" i="7" s="1"/>
  <c r="D41" i="7" a="1"/>
  <c r="D41" i="7" s="1"/>
  <c r="N40" i="7" a="1"/>
  <c r="N40" i="7" s="1"/>
  <c r="D39" i="7" a="1"/>
  <c r="D39" i="7" s="1"/>
  <c r="L38" i="7" a="1"/>
  <c r="L38" i="7" s="1"/>
  <c r="J36" i="7" a="1"/>
  <c r="J36" i="7" s="1"/>
  <c r="H35" i="7" a="1"/>
  <c r="H35" i="7" s="1"/>
  <c r="F34" i="7" a="1"/>
  <c r="F34" i="7" s="1"/>
  <c r="D33" i="7" a="1"/>
  <c r="D33" i="7" s="1"/>
  <c r="J32" i="7" a="1"/>
  <c r="J32" i="7" s="1"/>
  <c r="D31" i="7" a="1"/>
  <c r="D31" i="7" s="1"/>
  <c r="H30" i="7" a="1"/>
  <c r="H30" i="7" s="1"/>
  <c r="L29" i="7" a="1"/>
  <c r="L29" i="7" s="1"/>
  <c r="D27" i="7" a="1"/>
  <c r="D27" i="7" s="1"/>
  <c r="H26" i="7" a="1"/>
  <c r="H26" i="7" s="1"/>
  <c r="L25" i="7" a="1"/>
  <c r="L25" i="7" s="1"/>
  <c r="D23" i="7" a="1"/>
  <c r="D23" i="7" s="1"/>
  <c r="H22" i="7" a="1"/>
  <c r="H22" i="7" s="1"/>
  <c r="D19" i="7" a="1"/>
  <c r="D19" i="7" s="1"/>
  <c r="L17" i="7" a="1"/>
  <c r="L17" i="7" s="1"/>
  <c r="H14" i="7" a="1"/>
  <c r="H14" i="7" s="1"/>
  <c r="L13" i="7" a="1"/>
  <c r="L13" i="7" s="1"/>
  <c r="D11" i="7" a="1"/>
  <c r="D11" i="7" s="1"/>
  <c r="H53" i="7" a="1"/>
  <c r="H53" i="7" s="1"/>
  <c r="H50" i="7" a="1"/>
  <c r="H50" i="7" s="1"/>
  <c r="D48" i="7" a="1"/>
  <c r="D48" i="7" s="1"/>
  <c r="L47" i="7" a="1"/>
  <c r="L47" i="7" s="1"/>
  <c r="D46" i="7" a="1"/>
  <c r="D46" i="7" s="1"/>
  <c r="J44" i="7" a="1"/>
  <c r="J44" i="7" s="1"/>
  <c r="D42" i="7" a="1"/>
  <c r="D42" i="7" s="1"/>
  <c r="N41" i="7" a="1"/>
  <c r="N41" i="7" s="1"/>
  <c r="L40" i="7" a="1"/>
  <c r="L40" i="7" s="1"/>
  <c r="J37" i="7" a="1"/>
  <c r="J37" i="7" s="1"/>
  <c r="D34" i="7" a="1"/>
  <c r="D34" i="7" s="1"/>
  <c r="N33" i="7" a="1"/>
  <c r="N33" i="7" s="1"/>
  <c r="F30" i="7" a="1"/>
  <c r="F30" i="7" s="1"/>
  <c r="J29" i="7" a="1"/>
  <c r="J29" i="7" s="1"/>
  <c r="N28" i="7" a="1"/>
  <c r="N28" i="7" s="1"/>
  <c r="F26" i="7" a="1"/>
  <c r="F26" i="7" s="1"/>
  <c r="J25" i="7" a="1"/>
  <c r="J25" i="7" s="1"/>
  <c r="N24" i="7" a="1"/>
  <c r="N24" i="7" s="1"/>
  <c r="F22" i="7" a="1"/>
  <c r="F22" i="7" s="1"/>
  <c r="J21" i="7" a="1"/>
  <c r="J21" i="7" s="1"/>
  <c r="N20" i="7" a="1"/>
  <c r="N20" i="7" s="1"/>
  <c r="J17" i="7" a="1"/>
  <c r="J17" i="7" s="1"/>
  <c r="N16" i="7" a="1"/>
  <c r="N16" i="7" s="1"/>
  <c r="F14" i="7" a="1"/>
  <c r="F14" i="7" s="1"/>
  <c r="J13" i="7" a="1"/>
  <c r="J13" i="7" s="1"/>
  <c r="D53" i="7" a="1"/>
  <c r="D53" i="7" s="1"/>
  <c r="H52" i="7" a="1"/>
  <c r="H52" i="7" s="1"/>
  <c r="F50" i="7" a="1"/>
  <c r="F50" i="7" s="1"/>
  <c r="N49" i="7" a="1"/>
  <c r="N49" i="7" s="1"/>
  <c r="H47" i="7" a="1"/>
  <c r="H47" i="7" s="1"/>
  <c r="H44" i="7" a="1"/>
  <c r="H44" i="7" s="1"/>
  <c r="F43" i="7" a="1"/>
  <c r="F43" i="7" s="1"/>
  <c r="J38" i="7" a="1"/>
  <c r="J38" i="7" s="1"/>
  <c r="H37" i="7" a="1"/>
  <c r="H37" i="7" s="1"/>
  <c r="H36" i="7" a="1"/>
  <c r="H36" i="7" s="1"/>
  <c r="F35" i="7" a="1"/>
  <c r="F35" i="7" s="1"/>
  <c r="H32" i="7" a="1"/>
  <c r="H32" i="7" s="1"/>
  <c r="N31" i="7" a="1"/>
  <c r="N31" i="7" s="1"/>
  <c r="D30" i="7" a="1"/>
  <c r="D30" i="7" s="1"/>
  <c r="H29" i="7" a="1"/>
  <c r="H29" i="7" s="1"/>
  <c r="L28" i="7" a="1"/>
  <c r="L28" i="7" s="1"/>
  <c r="D26" i="7" a="1"/>
  <c r="D26" i="7" s="1"/>
  <c r="H25" i="7" a="1"/>
  <c r="H25" i="7" s="1"/>
  <c r="D22" i="7" a="1"/>
  <c r="D22" i="7" s="1"/>
  <c r="L20" i="7" a="1"/>
  <c r="L20" i="7" s="1"/>
  <c r="H17" i="7" a="1"/>
  <c r="H17" i="7" s="1"/>
  <c r="L16" i="7" a="1"/>
  <c r="L16" i="7" s="1"/>
  <c r="D14" i="7" a="1"/>
  <c r="D14" i="7" s="1"/>
  <c r="H13" i="7" a="1"/>
  <c r="H13" i="7" s="1"/>
  <c r="F52" i="7" a="1"/>
  <c r="F52" i="7" s="1"/>
  <c r="J51" i="7" a="1"/>
  <c r="J51" i="7" s="1"/>
  <c r="D50" i="7" a="1"/>
  <c r="D50" i="7" s="1"/>
  <c r="L49" i="7" a="1"/>
  <c r="L49" i="7" s="1"/>
  <c r="F47" i="7" a="1"/>
  <c r="F47" i="7" s="1"/>
  <c r="J45" i="7" a="1"/>
  <c r="J45" i="7" s="1"/>
  <c r="F44" i="7" a="1"/>
  <c r="F44" i="7" s="1"/>
  <c r="D43" i="7" a="1"/>
  <c r="D43" i="7" s="1"/>
  <c r="N42" i="7" a="1"/>
  <c r="N42" i="7" s="1"/>
  <c r="L41" i="7" a="1"/>
  <c r="L41" i="7" s="1"/>
  <c r="J40" i="7" a="1"/>
  <c r="J40" i="7" s="1"/>
  <c r="J39" i="7" a="1"/>
  <c r="J39" i="7" s="1"/>
  <c r="F32" i="7" a="1"/>
  <c r="F32" i="7" s="1"/>
  <c r="F29" i="7" a="1"/>
  <c r="F29" i="7" s="1"/>
  <c r="J28" i="7" a="1"/>
  <c r="J28" i="7" s="1"/>
  <c r="N27" i="7" a="1"/>
  <c r="N27" i="7" s="1"/>
  <c r="F25" i="7" a="1"/>
  <c r="F25" i="7" s="1"/>
  <c r="J24" i="7" a="1"/>
  <c r="J24" i="7" s="1"/>
  <c r="N23" i="7" a="1"/>
  <c r="N23" i="7" s="1"/>
  <c r="F21" i="7" a="1"/>
  <c r="F21" i="7" s="1"/>
  <c r="J20" i="7" a="1"/>
  <c r="J20" i="7" s="1"/>
  <c r="N19" i="7" a="1"/>
  <c r="N19" i="7" s="1"/>
  <c r="F17" i="7" a="1"/>
  <c r="F17" i="7" s="1"/>
  <c r="J16" i="7" a="1"/>
  <c r="J16" i="7" s="1"/>
  <c r="N15" i="7" a="1"/>
  <c r="N15" i="7" s="1"/>
  <c r="F13" i="7" a="1"/>
  <c r="F13" i="7" s="1"/>
  <c r="N11" i="7" a="1"/>
  <c r="N11" i="7" s="1"/>
  <c r="H51" i="7" a="1"/>
  <c r="H51" i="7" s="1"/>
  <c r="H49" i="7" a="1"/>
  <c r="H49" i="7" s="1"/>
  <c r="N48" i="7" a="1"/>
  <c r="N48" i="7" s="1"/>
  <c r="D47" i="7" a="1"/>
  <c r="D47" i="7" s="1"/>
  <c r="N46" i="7" a="1"/>
  <c r="N46" i="7" s="1"/>
  <c r="H45" i="7" a="1"/>
  <c r="H45" i="7" s="1"/>
  <c r="D44" i="7" a="1"/>
  <c r="D44" i="7" s="1"/>
  <c r="N43" i="7" a="1"/>
  <c r="N43" i="7" s="1"/>
  <c r="J41" i="7" a="1"/>
  <c r="J41" i="7" s="1"/>
  <c r="H39" i="7" a="1"/>
  <c r="H39" i="7" s="1"/>
  <c r="H38" i="7" a="1"/>
  <c r="H38" i="7" s="1"/>
  <c r="F37" i="7" a="1"/>
  <c r="F37" i="7" s="1"/>
  <c r="F36" i="7" a="1"/>
  <c r="F36" i="7" s="1"/>
  <c r="N35" i="7" a="1"/>
  <c r="N35" i="7" s="1"/>
  <c r="D35" i="7" a="1"/>
  <c r="D35" i="7" s="1"/>
  <c r="N34" i="7" a="1"/>
  <c r="N34" i="7" s="1"/>
  <c r="J33" i="7" a="1"/>
  <c r="J33" i="7" s="1"/>
  <c r="D32" i="7" a="1"/>
  <c r="D32" i="7" s="1"/>
  <c r="L31" i="7" a="1"/>
  <c r="L31" i="7" s="1"/>
  <c r="D29" i="7" a="1"/>
  <c r="D29" i="7" s="1"/>
  <c r="H28" i="7" a="1"/>
  <c r="H28" i="7" s="1"/>
  <c r="D25" i="7" a="1"/>
  <c r="D25" i="7" s="1"/>
  <c r="H24" i="7" a="1"/>
  <c r="H24" i="7" s="1"/>
  <c r="L23" i="7" a="1"/>
  <c r="L23" i="7" s="1"/>
  <c r="D21" i="7" a="1"/>
  <c r="D21" i="7" s="1"/>
  <c r="H20" i="7" a="1"/>
  <c r="H20" i="7" s="1"/>
  <c r="L19" i="7" a="1"/>
  <c r="L19" i="7" s="1"/>
  <c r="D17" i="7" a="1"/>
  <c r="D17" i="7" s="1"/>
  <c r="H16" i="7" a="1"/>
  <c r="H16" i="7" s="1"/>
  <c r="D13" i="7" a="1"/>
  <c r="D13" i="7" s="1"/>
  <c r="L11" i="7" a="1"/>
  <c r="L11" i="7" s="1"/>
  <c r="B6" i="21"/>
  <c r="G9" i="25" l="1"/>
  <c r="G8" i="25"/>
  <c r="I8" i="25"/>
  <c r="I9" i="25"/>
  <c r="M8" i="25"/>
  <c r="M9" i="25"/>
  <c r="E18" i="25"/>
  <c r="E17" i="25"/>
  <c r="G15" i="25"/>
  <c r="G14" i="25"/>
  <c r="I14" i="25"/>
  <c r="I15" i="25"/>
  <c r="G11" i="25"/>
  <c r="G12" i="25"/>
  <c r="I17" i="25"/>
  <c r="I18" i="25"/>
  <c r="M15" i="25"/>
  <c r="M14" i="25"/>
  <c r="I11" i="25"/>
  <c r="I12" i="25"/>
  <c r="C24" i="25"/>
  <c r="C23" i="25"/>
  <c r="C21" i="25"/>
  <c r="C20" i="25"/>
  <c r="G17" i="25"/>
  <c r="G18" i="25"/>
  <c r="E27" i="25"/>
  <c r="E26" i="25"/>
  <c r="E24" i="25"/>
  <c r="E23" i="25"/>
  <c r="I23" i="25"/>
  <c r="I24" i="25"/>
  <c r="E21" i="25"/>
  <c r="E20" i="25"/>
  <c r="M17" i="25"/>
  <c r="M18" i="25"/>
  <c r="M11" i="25"/>
  <c r="M12" i="25"/>
  <c r="E30" i="25"/>
  <c r="E29" i="25"/>
  <c r="G30" i="25"/>
  <c r="G29" i="25"/>
  <c r="I26" i="25"/>
  <c r="I27" i="25"/>
  <c r="M26" i="25"/>
  <c r="M27" i="25"/>
  <c r="G21" i="25"/>
  <c r="G20" i="25"/>
  <c r="M30" i="25"/>
  <c r="M29" i="25"/>
  <c r="M20" i="25"/>
  <c r="M21" i="25"/>
  <c r="C36" i="25"/>
  <c r="C35" i="25"/>
  <c r="E36" i="25"/>
  <c r="E35" i="25"/>
  <c r="E33" i="25"/>
  <c r="E32" i="25"/>
  <c r="G33" i="25"/>
  <c r="G32" i="25"/>
  <c r="I29" i="25"/>
  <c r="I30" i="25"/>
  <c r="C33" i="25"/>
  <c r="C32" i="25"/>
  <c r="G45" i="25"/>
  <c r="G44" i="25"/>
  <c r="G47" i="25"/>
  <c r="G48" i="25"/>
  <c r="I50" i="25"/>
  <c r="I51" i="25"/>
  <c r="I44" i="25"/>
  <c r="I45" i="25"/>
  <c r="I47" i="25"/>
  <c r="I48" i="25"/>
  <c r="M50" i="25"/>
  <c r="M51" i="25"/>
  <c r="M68" i="25"/>
  <c r="M69" i="25"/>
  <c r="I41" i="25"/>
  <c r="I42" i="25"/>
  <c r="M44" i="25"/>
  <c r="M45" i="25"/>
  <c r="M47" i="25"/>
  <c r="M48" i="25"/>
  <c r="K66" i="25"/>
  <c r="K65" i="25"/>
  <c r="I32" i="25"/>
  <c r="I33" i="25"/>
  <c r="G36" i="25"/>
  <c r="G35" i="25"/>
  <c r="C38" i="25"/>
  <c r="C39" i="25"/>
  <c r="M41" i="25"/>
  <c r="M42" i="25"/>
  <c r="M32" i="25"/>
  <c r="M33" i="25"/>
  <c r="I35" i="25"/>
  <c r="I36" i="25"/>
  <c r="G39" i="25"/>
  <c r="G38" i="25"/>
  <c r="G57" i="25"/>
  <c r="G56" i="25"/>
  <c r="C9" i="25"/>
  <c r="C8" i="25"/>
  <c r="M38" i="25"/>
  <c r="M39" i="25"/>
  <c r="E75" i="25"/>
  <c r="E74" i="25"/>
  <c r="C12" i="25"/>
  <c r="C11" i="25"/>
  <c r="E15" i="25"/>
  <c r="E14" i="25"/>
  <c r="C18" i="25"/>
  <c r="C17" i="25"/>
  <c r="C54" i="25"/>
  <c r="C53" i="25"/>
  <c r="E48" i="25"/>
  <c r="E47" i="25"/>
  <c r="E51" i="25"/>
  <c r="E50" i="25"/>
  <c r="I53" i="25"/>
  <c r="I54" i="25"/>
  <c r="C71" i="25"/>
  <c r="C72" i="25"/>
  <c r="C51" i="25"/>
  <c r="C50" i="25"/>
  <c r="I59" i="25"/>
  <c r="I60" i="25"/>
  <c r="G62" i="25"/>
  <c r="G63" i="25"/>
  <c r="C65" i="25"/>
  <c r="C66" i="25"/>
  <c r="G69" i="25"/>
  <c r="G68" i="25"/>
  <c r="I72" i="25"/>
  <c r="I71" i="25"/>
  <c r="K75" i="25"/>
  <c r="K74" i="25"/>
  <c r="E78" i="25"/>
  <c r="E77" i="25"/>
  <c r="K81" i="25"/>
  <c r="K80" i="25"/>
  <c r="E84" i="25"/>
  <c r="E83" i="25"/>
  <c r="I86" i="25"/>
  <c r="I87" i="25"/>
  <c r="C90" i="25"/>
  <c r="C89" i="25"/>
  <c r="G93" i="25"/>
  <c r="G92" i="25"/>
  <c r="M96" i="25"/>
  <c r="M95" i="25"/>
  <c r="E99" i="25"/>
  <c r="E98" i="25"/>
  <c r="K101" i="25"/>
  <c r="K102" i="25"/>
  <c r="C104" i="25"/>
  <c r="C105" i="25"/>
  <c r="G108" i="25"/>
  <c r="G107" i="25"/>
  <c r="I114" i="25"/>
  <c r="I113" i="25"/>
  <c r="K120" i="25"/>
  <c r="K119" i="25"/>
  <c r="K123" i="25"/>
  <c r="K122" i="25"/>
  <c r="K125" i="25"/>
  <c r="K126" i="25"/>
  <c r="C132" i="25"/>
  <c r="C131" i="25"/>
  <c r="G146" i="25"/>
  <c r="G147" i="25"/>
  <c r="M149" i="25"/>
  <c r="M150" i="25"/>
  <c r="E152" i="25"/>
  <c r="E153" i="25"/>
  <c r="K156" i="25"/>
  <c r="K155" i="25"/>
  <c r="C159" i="25"/>
  <c r="C158" i="25"/>
  <c r="M162" i="25"/>
  <c r="M161" i="25"/>
  <c r="C165" i="25"/>
  <c r="C164" i="25"/>
  <c r="G171" i="25"/>
  <c r="G170" i="25"/>
  <c r="C174" i="25"/>
  <c r="C173" i="25"/>
  <c r="I179" i="25"/>
  <c r="I180" i="25"/>
  <c r="E182" i="25"/>
  <c r="E183" i="25"/>
  <c r="G189" i="25"/>
  <c r="G188" i="25"/>
  <c r="M59" i="25"/>
  <c r="M60" i="25"/>
  <c r="I62" i="25"/>
  <c r="I63" i="25"/>
  <c r="E66" i="25"/>
  <c r="E65" i="25"/>
  <c r="I68" i="25"/>
  <c r="I69" i="25"/>
  <c r="K72" i="25"/>
  <c r="K71" i="25"/>
  <c r="M81" i="25"/>
  <c r="M80" i="25"/>
  <c r="G84" i="25"/>
  <c r="G83" i="25"/>
  <c r="K87" i="25"/>
  <c r="K86" i="25"/>
  <c r="E90" i="25"/>
  <c r="E89" i="25"/>
  <c r="I92" i="25"/>
  <c r="I93" i="25"/>
  <c r="C95" i="25"/>
  <c r="C96" i="25"/>
  <c r="G99" i="25"/>
  <c r="G98" i="25"/>
  <c r="E105" i="25"/>
  <c r="E104" i="25"/>
  <c r="I108" i="25"/>
  <c r="I107" i="25"/>
  <c r="K114" i="25"/>
  <c r="K113" i="25"/>
  <c r="C117" i="25"/>
  <c r="C116" i="25"/>
  <c r="M119" i="25"/>
  <c r="M120" i="25"/>
  <c r="M123" i="25"/>
  <c r="M122" i="25"/>
  <c r="M125" i="25"/>
  <c r="M126" i="25"/>
  <c r="C128" i="25"/>
  <c r="C129" i="25"/>
  <c r="E132" i="25"/>
  <c r="E131" i="25"/>
  <c r="K134" i="25"/>
  <c r="K135" i="25"/>
  <c r="C138" i="25"/>
  <c r="C137" i="25"/>
  <c r="G141" i="25"/>
  <c r="G140" i="25"/>
  <c r="I147" i="25"/>
  <c r="I146" i="25"/>
  <c r="G152" i="25"/>
  <c r="G153" i="25"/>
  <c r="M155" i="25"/>
  <c r="M156" i="25"/>
  <c r="E159" i="25"/>
  <c r="E158" i="25"/>
  <c r="E165" i="25"/>
  <c r="E164" i="25"/>
  <c r="I171" i="25"/>
  <c r="I170" i="25"/>
  <c r="E174" i="25"/>
  <c r="E173" i="25"/>
  <c r="K179" i="25"/>
  <c r="K180" i="25"/>
  <c r="G182" i="25"/>
  <c r="G183" i="25"/>
  <c r="C185" i="25"/>
  <c r="C186" i="25"/>
  <c r="I188" i="25"/>
  <c r="I189" i="25"/>
  <c r="G51" i="25"/>
  <c r="G50" i="25"/>
  <c r="E53" i="25"/>
  <c r="E54" i="25"/>
  <c r="C57" i="25"/>
  <c r="C56" i="25"/>
  <c r="K63" i="25"/>
  <c r="K62" i="25"/>
  <c r="G65" i="25"/>
  <c r="G66" i="25"/>
  <c r="M75" i="25"/>
  <c r="M74" i="25"/>
  <c r="G78" i="25"/>
  <c r="G77" i="25"/>
  <c r="M87" i="25"/>
  <c r="M86" i="25"/>
  <c r="G90" i="25"/>
  <c r="G89" i="25"/>
  <c r="K92" i="25"/>
  <c r="K93" i="25"/>
  <c r="I99" i="25"/>
  <c r="I98" i="25"/>
  <c r="C102" i="25"/>
  <c r="C101" i="25"/>
  <c r="M102" i="25"/>
  <c r="M101" i="25"/>
  <c r="K107" i="25"/>
  <c r="K108" i="25"/>
  <c r="C111" i="25"/>
  <c r="C110" i="25"/>
  <c r="M113" i="25"/>
  <c r="M114" i="25"/>
  <c r="E117" i="25"/>
  <c r="E116" i="25"/>
  <c r="C126" i="25"/>
  <c r="C125" i="25"/>
  <c r="E128" i="25"/>
  <c r="E129" i="25"/>
  <c r="G132" i="25"/>
  <c r="G131" i="25"/>
  <c r="M134" i="25"/>
  <c r="M135" i="25"/>
  <c r="E137" i="25"/>
  <c r="E138" i="25"/>
  <c r="I141" i="25"/>
  <c r="I140" i="25"/>
  <c r="C144" i="25"/>
  <c r="C143" i="25"/>
  <c r="K147" i="25"/>
  <c r="K146" i="25"/>
  <c r="I152" i="25"/>
  <c r="I153" i="25"/>
  <c r="G158" i="25"/>
  <c r="G159" i="25"/>
  <c r="G165" i="25"/>
  <c r="G164" i="25"/>
  <c r="C168" i="25"/>
  <c r="C167" i="25"/>
  <c r="K171" i="25"/>
  <c r="K170" i="25"/>
  <c r="G174" i="25"/>
  <c r="G173" i="25"/>
  <c r="C176" i="25"/>
  <c r="C177" i="25"/>
  <c r="M179" i="25"/>
  <c r="M180" i="25"/>
  <c r="I182" i="25"/>
  <c r="I183" i="25"/>
  <c r="E186" i="25"/>
  <c r="E185" i="25"/>
  <c r="K188" i="25"/>
  <c r="K189" i="25"/>
  <c r="G54" i="25"/>
  <c r="G53" i="25"/>
  <c r="E57" i="25"/>
  <c r="E56" i="25"/>
  <c r="M63" i="25"/>
  <c r="M62" i="25"/>
  <c r="I66" i="25"/>
  <c r="I65" i="25"/>
  <c r="K68" i="25"/>
  <c r="K69" i="25"/>
  <c r="M71" i="25"/>
  <c r="M72" i="25"/>
  <c r="C75" i="25"/>
  <c r="C74" i="25"/>
  <c r="I77" i="25"/>
  <c r="I78" i="25"/>
  <c r="I84" i="25"/>
  <c r="I83" i="25"/>
  <c r="M92" i="25"/>
  <c r="M93" i="25"/>
  <c r="E95" i="25"/>
  <c r="E96" i="25"/>
  <c r="K98" i="25"/>
  <c r="K99" i="25"/>
  <c r="G105" i="25"/>
  <c r="G104" i="25"/>
  <c r="M107" i="25"/>
  <c r="M108" i="25"/>
  <c r="E110" i="25"/>
  <c r="E111" i="25"/>
  <c r="G117" i="25"/>
  <c r="G116" i="25"/>
  <c r="C120" i="25"/>
  <c r="C119" i="25"/>
  <c r="C122" i="25"/>
  <c r="C123" i="25"/>
  <c r="E126" i="25"/>
  <c r="E125" i="25"/>
  <c r="G128" i="25"/>
  <c r="G129" i="25"/>
  <c r="I132" i="25"/>
  <c r="I131" i="25"/>
  <c r="G138" i="25"/>
  <c r="G137" i="25"/>
  <c r="K140" i="25"/>
  <c r="K141" i="25"/>
  <c r="E143" i="25"/>
  <c r="E144" i="25"/>
  <c r="M147" i="25"/>
  <c r="M146" i="25"/>
  <c r="C149" i="25"/>
  <c r="C150" i="25"/>
  <c r="K152" i="25"/>
  <c r="K153" i="25"/>
  <c r="I158" i="25"/>
  <c r="I159" i="25"/>
  <c r="C161" i="25"/>
  <c r="C162" i="25"/>
  <c r="I165" i="25"/>
  <c r="I164" i="25"/>
  <c r="E167" i="25"/>
  <c r="E168" i="25"/>
  <c r="M171" i="25"/>
  <c r="M170" i="25"/>
  <c r="I173" i="25"/>
  <c r="I174" i="25"/>
  <c r="E176" i="25"/>
  <c r="E177" i="25"/>
  <c r="K183" i="25"/>
  <c r="K182" i="25"/>
  <c r="G186" i="25"/>
  <c r="G185" i="25"/>
  <c r="M188" i="25"/>
  <c r="M189" i="25"/>
  <c r="K77" i="25"/>
  <c r="K78" i="25"/>
  <c r="C80" i="25"/>
  <c r="C81" i="25"/>
  <c r="K83" i="25"/>
  <c r="K84" i="25"/>
  <c r="C87" i="25"/>
  <c r="C86" i="25"/>
  <c r="I90" i="25"/>
  <c r="I89" i="25"/>
  <c r="G95" i="25"/>
  <c r="G96" i="25"/>
  <c r="M98" i="25"/>
  <c r="M99" i="25"/>
  <c r="E102" i="25"/>
  <c r="E101" i="25"/>
  <c r="I105" i="25"/>
  <c r="I104" i="25"/>
  <c r="G110" i="25"/>
  <c r="G111" i="25"/>
  <c r="I116" i="25"/>
  <c r="I117" i="25"/>
  <c r="E123" i="25"/>
  <c r="E122" i="25"/>
  <c r="I128" i="25"/>
  <c r="I129" i="25"/>
  <c r="K132" i="25"/>
  <c r="K131" i="25"/>
  <c r="C135" i="25"/>
  <c r="C134" i="25"/>
  <c r="I137" i="25"/>
  <c r="I138" i="25"/>
  <c r="M140" i="25"/>
  <c r="M141" i="25"/>
  <c r="G143" i="25"/>
  <c r="G144" i="25"/>
  <c r="E150" i="25"/>
  <c r="E149" i="25"/>
  <c r="M153" i="25"/>
  <c r="M152" i="25"/>
  <c r="C156" i="25"/>
  <c r="C155" i="25"/>
  <c r="K158" i="25"/>
  <c r="K159" i="25"/>
  <c r="E161" i="25"/>
  <c r="E162" i="25"/>
  <c r="K164" i="25"/>
  <c r="K165" i="25"/>
  <c r="G167" i="25"/>
  <c r="G168" i="25"/>
  <c r="K173" i="25"/>
  <c r="K174" i="25"/>
  <c r="G177" i="25"/>
  <c r="G176" i="25"/>
  <c r="C180" i="25"/>
  <c r="C179" i="25"/>
  <c r="M183" i="25"/>
  <c r="M182" i="25"/>
  <c r="I186" i="25"/>
  <c r="I185" i="25"/>
  <c r="E9" i="25"/>
  <c r="E8" i="25"/>
  <c r="I20" i="25"/>
  <c r="I21" i="25"/>
  <c r="G24" i="25"/>
  <c r="G23" i="25"/>
  <c r="C27" i="25"/>
  <c r="C26" i="25"/>
  <c r="M35" i="25"/>
  <c r="M36" i="25"/>
  <c r="E39" i="25"/>
  <c r="E38" i="25"/>
  <c r="C42" i="25"/>
  <c r="C41" i="25"/>
  <c r="M53" i="25"/>
  <c r="M54" i="25"/>
  <c r="I57" i="25"/>
  <c r="I56" i="25"/>
  <c r="C60" i="25"/>
  <c r="C59" i="25"/>
  <c r="C69" i="25"/>
  <c r="C68" i="25"/>
  <c r="G75" i="25"/>
  <c r="G74" i="25"/>
  <c r="E80" i="25"/>
  <c r="E81" i="25"/>
  <c r="M83" i="25"/>
  <c r="M84" i="25"/>
  <c r="E86" i="25"/>
  <c r="E87" i="25"/>
  <c r="K90" i="25"/>
  <c r="K89" i="25"/>
  <c r="I96" i="25"/>
  <c r="I95" i="25"/>
  <c r="K105" i="25"/>
  <c r="K104" i="25"/>
  <c r="I110" i="25"/>
  <c r="I111" i="25"/>
  <c r="C113" i="25"/>
  <c r="C114" i="25"/>
  <c r="K116" i="25"/>
  <c r="K117" i="25"/>
  <c r="E119" i="25"/>
  <c r="E120" i="25"/>
  <c r="G122" i="25"/>
  <c r="G123" i="25"/>
  <c r="G126" i="25"/>
  <c r="G125" i="25"/>
  <c r="M131" i="25"/>
  <c r="M132" i="25"/>
  <c r="E135" i="25"/>
  <c r="E134" i="25"/>
  <c r="K138" i="25"/>
  <c r="K137" i="25"/>
  <c r="I143" i="25"/>
  <c r="I144" i="25"/>
  <c r="G150" i="25"/>
  <c r="G149" i="25"/>
  <c r="E156" i="25"/>
  <c r="E155" i="25"/>
  <c r="G162" i="25"/>
  <c r="G161" i="25"/>
  <c r="M164" i="25"/>
  <c r="M165" i="25"/>
  <c r="I167" i="25"/>
  <c r="I168" i="25"/>
  <c r="M173" i="25"/>
  <c r="M174" i="25"/>
  <c r="I177" i="25"/>
  <c r="I176" i="25"/>
  <c r="E180" i="25"/>
  <c r="E179" i="25"/>
  <c r="K186" i="25"/>
  <c r="K185" i="25"/>
  <c r="E42" i="25"/>
  <c r="E41" i="25"/>
  <c r="C45" i="25"/>
  <c r="C44" i="25"/>
  <c r="M56" i="25"/>
  <c r="M57" i="25"/>
  <c r="E60" i="25"/>
  <c r="E59" i="25"/>
  <c r="C63" i="25"/>
  <c r="C62" i="25"/>
  <c r="M66" i="25"/>
  <c r="M65" i="25"/>
  <c r="E69" i="25"/>
  <c r="E68" i="25"/>
  <c r="E71" i="25"/>
  <c r="E72" i="25"/>
  <c r="M78" i="25"/>
  <c r="M77" i="25"/>
  <c r="G81" i="25"/>
  <c r="G80" i="25"/>
  <c r="G86" i="25"/>
  <c r="G87" i="25"/>
  <c r="M90" i="25"/>
  <c r="M89" i="25"/>
  <c r="C93" i="25"/>
  <c r="C92" i="25"/>
  <c r="K96" i="25"/>
  <c r="K95" i="25"/>
  <c r="G101" i="25"/>
  <c r="G102" i="25"/>
  <c r="M105" i="25"/>
  <c r="M104" i="25"/>
  <c r="C108" i="25"/>
  <c r="C107" i="25"/>
  <c r="K111" i="25"/>
  <c r="K110" i="25"/>
  <c r="E114" i="25"/>
  <c r="E113" i="25"/>
  <c r="M116" i="25"/>
  <c r="M117" i="25"/>
  <c r="G119" i="25"/>
  <c r="G120" i="25"/>
  <c r="I126" i="25"/>
  <c r="I125" i="25"/>
  <c r="K129" i="25"/>
  <c r="K128" i="25"/>
  <c r="G134" i="25"/>
  <c r="G135" i="25"/>
  <c r="M138" i="25"/>
  <c r="M137" i="25"/>
  <c r="C141" i="25"/>
  <c r="C140" i="25"/>
  <c r="K144" i="25"/>
  <c r="K143" i="25"/>
  <c r="C146" i="25"/>
  <c r="C147" i="25"/>
  <c r="I149" i="25"/>
  <c r="I150" i="25"/>
  <c r="G156" i="25"/>
  <c r="G155" i="25"/>
  <c r="M159" i="25"/>
  <c r="M158" i="25"/>
  <c r="I161" i="25"/>
  <c r="I162" i="25"/>
  <c r="K168" i="25"/>
  <c r="K167" i="25"/>
  <c r="C170" i="25"/>
  <c r="C171" i="25"/>
  <c r="K177" i="25"/>
  <c r="K176" i="25"/>
  <c r="G180" i="25"/>
  <c r="G179" i="25"/>
  <c r="M186" i="25"/>
  <c r="M185" i="25"/>
  <c r="C189" i="25"/>
  <c r="C188" i="25"/>
  <c r="E12" i="25"/>
  <c r="E11" i="25"/>
  <c r="C15" i="25"/>
  <c r="C14" i="25"/>
  <c r="M24" i="25"/>
  <c r="M23" i="25"/>
  <c r="G27" i="25"/>
  <c r="G26" i="25"/>
  <c r="C30" i="25"/>
  <c r="C29" i="25"/>
  <c r="I39" i="25"/>
  <c r="I38" i="25"/>
  <c r="G42" i="25"/>
  <c r="G41" i="25"/>
  <c r="E45" i="25"/>
  <c r="E44" i="25"/>
  <c r="C48" i="25"/>
  <c r="C47" i="25"/>
  <c r="G60" i="25"/>
  <c r="G59" i="25"/>
  <c r="E62" i="25"/>
  <c r="E63" i="25"/>
  <c r="G71" i="25"/>
  <c r="G72" i="25"/>
  <c r="I75" i="25"/>
  <c r="I74" i="25"/>
  <c r="C78" i="25"/>
  <c r="C77" i="25"/>
  <c r="I81" i="25"/>
  <c r="I80" i="25"/>
  <c r="C84" i="25"/>
  <c r="C83" i="25"/>
  <c r="E93" i="25"/>
  <c r="E92" i="25"/>
  <c r="C99" i="25"/>
  <c r="C98" i="25"/>
  <c r="I101" i="25"/>
  <c r="I102" i="25"/>
  <c r="E108" i="25"/>
  <c r="E107" i="25"/>
  <c r="M111" i="25"/>
  <c r="M110" i="25"/>
  <c r="G114" i="25"/>
  <c r="G113" i="25"/>
  <c r="I120" i="25"/>
  <c r="I119" i="25"/>
  <c r="I123" i="25"/>
  <c r="I122" i="25"/>
  <c r="M128" i="25"/>
  <c r="M129" i="25"/>
  <c r="I134" i="25"/>
  <c r="I135" i="25"/>
  <c r="E140" i="25"/>
  <c r="E141" i="25"/>
  <c r="M143" i="25"/>
  <c r="M144" i="25"/>
  <c r="E147" i="25"/>
  <c r="E146" i="25"/>
  <c r="K149" i="25"/>
  <c r="K150" i="25"/>
  <c r="C152" i="25"/>
  <c r="C153" i="25"/>
  <c r="I156" i="25"/>
  <c r="I155" i="25"/>
  <c r="K162" i="25"/>
  <c r="K161" i="25"/>
  <c r="M167" i="25"/>
  <c r="M168" i="25"/>
  <c r="E171" i="25"/>
  <c r="E170" i="25"/>
  <c r="M177" i="25"/>
  <c r="M176" i="25"/>
  <c r="C183" i="25"/>
  <c r="C182" i="25"/>
  <c r="E188" i="25"/>
  <c r="E189" i="25"/>
  <c r="J4" i="1"/>
  <c r="L4" i="1" s="1" a="1"/>
  <c r="L4" i="1" s="1"/>
  <c r="B7" i="21"/>
  <c r="J5" i="1" s="1"/>
  <c r="L5" i="1" s="1" a="1"/>
  <c r="L5" i="1" s="1"/>
  <c r="AQ7" i="1"/>
  <c r="B8" i="21" l="1"/>
  <c r="AQ8" i="1"/>
  <c r="BJ55" i="1"/>
  <c r="BJ7" i="1"/>
  <c r="BJ8" i="1"/>
  <c r="BJ9" i="1"/>
  <c r="BJ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6" i="1"/>
  <c r="J6" i="1" l="1"/>
  <c r="L6" i="1" s="1" a="1"/>
  <c r="L6" i="1" s="1"/>
  <c r="B9" i="21"/>
  <c r="BI20" i="1"/>
  <c r="BL20" i="1"/>
  <c r="BK20" i="1"/>
  <c r="BI12" i="1"/>
  <c r="BK12" i="1"/>
  <c r="BI19" i="1"/>
  <c r="BL19" i="1"/>
  <c r="BK19" i="1"/>
  <c r="BI11" i="1"/>
  <c r="BK11" i="1"/>
  <c r="BI18" i="1"/>
  <c r="BK18" i="1"/>
  <c r="BL18" i="1"/>
  <c r="BI10" i="1"/>
  <c r="BK10" i="1"/>
  <c r="BI25" i="1"/>
  <c r="BL25" i="1"/>
  <c r="BK25" i="1"/>
  <c r="BI17" i="1"/>
  <c r="BL17" i="1"/>
  <c r="BK17" i="1"/>
  <c r="BI9" i="1"/>
  <c r="BK9" i="1"/>
  <c r="BI24" i="1"/>
  <c r="BL24" i="1"/>
  <c r="BK24" i="1"/>
  <c r="BI16" i="1"/>
  <c r="BL16" i="1"/>
  <c r="BK16" i="1"/>
  <c r="BI8" i="1"/>
  <c r="BK8" i="1"/>
  <c r="BI23" i="1"/>
  <c r="BL23" i="1"/>
  <c r="BK23" i="1"/>
  <c r="BI15" i="1"/>
  <c r="BL15" i="1"/>
  <c r="BK15" i="1"/>
  <c r="BI7" i="1"/>
  <c r="BK7" i="1"/>
  <c r="BI22" i="1"/>
  <c r="BK22" i="1"/>
  <c r="BL22" i="1"/>
  <c r="BI14" i="1"/>
  <c r="BK14" i="1"/>
  <c r="BL14" i="1"/>
  <c r="BI6" i="1"/>
  <c r="BK6" i="1"/>
  <c r="BI21" i="1"/>
  <c r="BL21" i="1"/>
  <c r="BK21" i="1"/>
  <c r="BI13" i="1"/>
  <c r="BL13" i="1"/>
  <c r="BK13" i="1"/>
  <c r="BI52" i="1"/>
  <c r="BK52" i="1"/>
  <c r="BL52" i="1"/>
  <c r="BI44" i="1"/>
  <c r="BK44" i="1"/>
  <c r="BL44" i="1"/>
  <c r="BI36" i="1"/>
  <c r="BK36" i="1"/>
  <c r="BL36" i="1"/>
  <c r="BI28" i="1"/>
  <c r="BK28" i="1"/>
  <c r="BL28" i="1"/>
  <c r="BI43" i="1"/>
  <c r="BL43" i="1"/>
  <c r="BK43" i="1"/>
  <c r="BI35" i="1"/>
  <c r="BL35" i="1"/>
  <c r="BK35" i="1"/>
  <c r="BI27" i="1"/>
  <c r="BL27" i="1"/>
  <c r="BK27" i="1"/>
  <c r="BI42" i="1"/>
  <c r="BL42" i="1"/>
  <c r="BK42" i="1"/>
  <c r="BI34" i="1"/>
  <c r="BL34" i="1"/>
  <c r="BK34" i="1"/>
  <c r="BI26" i="1"/>
  <c r="BL26" i="1"/>
  <c r="BK26" i="1"/>
  <c r="BI49" i="1"/>
  <c r="BL49" i="1"/>
  <c r="BK49" i="1"/>
  <c r="BI41" i="1"/>
  <c r="BL41" i="1"/>
  <c r="BK41" i="1"/>
  <c r="BI33" i="1"/>
  <c r="BL33" i="1"/>
  <c r="BK33" i="1"/>
  <c r="BI51" i="1"/>
  <c r="BL51" i="1"/>
  <c r="BK51" i="1"/>
  <c r="BI48" i="1"/>
  <c r="BK48" i="1"/>
  <c r="BL48" i="1"/>
  <c r="BI40" i="1"/>
  <c r="BK40" i="1"/>
  <c r="BL40" i="1"/>
  <c r="BI32" i="1"/>
  <c r="BK32" i="1"/>
  <c r="BL32" i="1"/>
  <c r="BI50" i="1"/>
  <c r="BL50" i="1"/>
  <c r="BK50" i="1"/>
  <c r="BI47" i="1"/>
  <c r="BL47" i="1"/>
  <c r="BK47" i="1"/>
  <c r="BI39" i="1"/>
  <c r="BL39" i="1"/>
  <c r="BK39" i="1"/>
  <c r="BI31" i="1"/>
  <c r="BL31" i="1"/>
  <c r="BK31" i="1"/>
  <c r="BI54" i="1"/>
  <c r="BL54" i="1"/>
  <c r="BK54" i="1"/>
  <c r="BI46" i="1"/>
  <c r="BL46" i="1"/>
  <c r="BK46" i="1"/>
  <c r="BI38" i="1"/>
  <c r="BL38" i="1"/>
  <c r="BK38" i="1"/>
  <c r="BI30" i="1"/>
  <c r="BL30" i="1"/>
  <c r="BK30" i="1"/>
  <c r="BI55" i="1"/>
  <c r="BL55" i="1"/>
  <c r="BK55" i="1"/>
  <c r="BI53" i="1"/>
  <c r="BL53" i="1"/>
  <c r="BK53" i="1"/>
  <c r="BI45" i="1"/>
  <c r="BL45" i="1"/>
  <c r="BK45" i="1"/>
  <c r="BI37" i="1"/>
  <c r="BL37" i="1"/>
  <c r="BK37" i="1"/>
  <c r="BI29" i="1"/>
  <c r="BL29" i="1"/>
  <c r="BK29" i="1"/>
  <c r="AQ9" i="1"/>
  <c r="AY8" i="1"/>
  <c r="AY9" i="1"/>
  <c r="AY10" i="1"/>
  <c r="AY11" i="1"/>
  <c r="AY12" i="1"/>
  <c r="AY13" i="1"/>
  <c r="AY14" i="1"/>
  <c r="AY15" i="1"/>
  <c r="AY16" i="1"/>
  <c r="AY17" i="1"/>
  <c r="AY18" i="1"/>
  <c r="AY19" i="1"/>
  <c r="AY20" i="1"/>
  <c r="AY21" i="1"/>
  <c r="AY22" i="1"/>
  <c r="AY23" i="1"/>
  <c r="AY24" i="1"/>
  <c r="AY25" i="1"/>
  <c r="AY26" i="1"/>
  <c r="AY7" i="1"/>
  <c r="AI7" i="1"/>
  <c r="B10" i="21" l="1"/>
  <c r="J7" i="1"/>
  <c r="L7" i="1" s="1" a="1"/>
  <c r="L7" i="1" s="1"/>
  <c r="BC20" i="1"/>
  <c r="AZ20" i="1"/>
  <c r="AZ12" i="1"/>
  <c r="BC12" i="1"/>
  <c r="BC19" i="1"/>
  <c r="AZ19" i="1"/>
  <c r="AZ11" i="1"/>
  <c r="BC11" i="1"/>
  <c r="AZ18" i="1"/>
  <c r="BC18" i="1"/>
  <c r="AZ10" i="1"/>
  <c r="BC10" i="1"/>
  <c r="AZ26" i="1"/>
  <c r="BC26" i="1"/>
  <c r="AZ17" i="1"/>
  <c r="BC17" i="1"/>
  <c r="AZ9" i="1"/>
  <c r="BC9" i="1"/>
  <c r="AZ24" i="1"/>
  <c r="BC24" i="1"/>
  <c r="AZ16" i="1"/>
  <c r="BC16" i="1"/>
  <c r="AZ8" i="1"/>
  <c r="BC8" i="1"/>
  <c r="AK7" i="1"/>
  <c r="AN7" i="1"/>
  <c r="AZ23" i="1"/>
  <c r="BC23" i="1"/>
  <c r="AZ15" i="1"/>
  <c r="BC15" i="1"/>
  <c r="AZ25" i="1"/>
  <c r="BC25" i="1"/>
  <c r="AZ22" i="1"/>
  <c r="BC22" i="1"/>
  <c r="AZ14" i="1"/>
  <c r="BC14" i="1"/>
  <c r="AZ7" i="1"/>
  <c r="BC7" i="1"/>
  <c r="BC21" i="1"/>
  <c r="AZ21" i="1"/>
  <c r="AZ13" i="1"/>
  <c r="BC13" i="1"/>
  <c r="AQ10" i="1"/>
  <c r="J8" i="1" l="1"/>
  <c r="L8" i="1" s="1" a="1"/>
  <c r="L8" i="1" s="1"/>
  <c r="B11" i="21"/>
  <c r="AQ11" i="1"/>
  <c r="AZ28" i="1" a="1"/>
  <c r="AZ28" i="1" s="1"/>
  <c r="BD28" i="1" a="1"/>
  <c r="BD28" i="1" s="1"/>
  <c r="D2000" i="1"/>
  <c r="D1992" i="1"/>
  <c r="D1984" i="1"/>
  <c r="D1976" i="1"/>
  <c r="D1968" i="1"/>
  <c r="D1960" i="1"/>
  <c r="D1952" i="1"/>
  <c r="D1944" i="1"/>
  <c r="D1936" i="1"/>
  <c r="D1928" i="1"/>
  <c r="D1920" i="1"/>
  <c r="D1912" i="1"/>
  <c r="D1904" i="1"/>
  <c r="D1896" i="1"/>
  <c r="D1888" i="1"/>
  <c r="D1880" i="1"/>
  <c r="D1872" i="1"/>
  <c r="D1864" i="1"/>
  <c r="D1856" i="1"/>
  <c r="D1848" i="1"/>
  <c r="D1840" i="1"/>
  <c r="D1832" i="1"/>
  <c r="D1824" i="1"/>
  <c r="D1816" i="1"/>
  <c r="D1808" i="1"/>
  <c r="D1800" i="1"/>
  <c r="D1792" i="1"/>
  <c r="D1784" i="1"/>
  <c r="D1776" i="1"/>
  <c r="D1768" i="1"/>
  <c r="D1760" i="1"/>
  <c r="D1752" i="1"/>
  <c r="D1744" i="1"/>
  <c r="D1736" i="1"/>
  <c r="D1728" i="1"/>
  <c r="D1720" i="1"/>
  <c r="D1712" i="1"/>
  <c r="D1704" i="1"/>
  <c r="D1696" i="1"/>
  <c r="D1688" i="1"/>
  <c r="D1680" i="1"/>
  <c r="D1672" i="1"/>
  <c r="D1664" i="1"/>
  <c r="D1656" i="1"/>
  <c r="D1648" i="1"/>
  <c r="D1640" i="1"/>
  <c r="D1632" i="1"/>
  <c r="D1624" i="1"/>
  <c r="D1616" i="1"/>
  <c r="D1608" i="1"/>
  <c r="D1600" i="1"/>
  <c r="D1592" i="1"/>
  <c r="D1584" i="1"/>
  <c r="D1576" i="1"/>
  <c r="D1568" i="1"/>
  <c r="D1560" i="1"/>
  <c r="D1552" i="1"/>
  <c r="D1544" i="1"/>
  <c r="D1536" i="1"/>
  <c r="D1528" i="1"/>
  <c r="D1520" i="1"/>
  <c r="D1512" i="1"/>
  <c r="D1504" i="1"/>
  <c r="D1496" i="1"/>
  <c r="D1488" i="1"/>
  <c r="D1480" i="1"/>
  <c r="D1472" i="1"/>
  <c r="D1464" i="1"/>
  <c r="D1456" i="1"/>
  <c r="D1448" i="1"/>
  <c r="D1440" i="1"/>
  <c r="D1432" i="1"/>
  <c r="D1424" i="1"/>
  <c r="D1416" i="1"/>
  <c r="D1408" i="1"/>
  <c r="D1400" i="1"/>
  <c r="D1392" i="1"/>
  <c r="D1384" i="1"/>
  <c r="D1376" i="1"/>
  <c r="D1368" i="1"/>
  <c r="D1360" i="1"/>
  <c r="D1352" i="1"/>
  <c r="D1344" i="1"/>
  <c r="D1336" i="1"/>
  <c r="D1328" i="1"/>
  <c r="D1320" i="1"/>
  <c r="D1312" i="1"/>
  <c r="D1304" i="1"/>
  <c r="D1296" i="1"/>
  <c r="D1288" i="1"/>
  <c r="D1280" i="1"/>
  <c r="D1272" i="1"/>
  <c r="D1264" i="1"/>
  <c r="D1256" i="1"/>
  <c r="D1248" i="1"/>
  <c r="D1240" i="1"/>
  <c r="D1232" i="1"/>
  <c r="D1224" i="1"/>
  <c r="D1216" i="1"/>
  <c r="D1208" i="1"/>
  <c r="D1200" i="1"/>
  <c r="D1192" i="1"/>
  <c r="D1184" i="1"/>
  <c r="D1176" i="1"/>
  <c r="D1168" i="1"/>
  <c r="D1160" i="1"/>
  <c r="D1152" i="1"/>
  <c r="D1144" i="1"/>
  <c r="D1136" i="1"/>
  <c r="D1128" i="1"/>
  <c r="D1120" i="1"/>
  <c r="D1112" i="1"/>
  <c r="D1104" i="1"/>
  <c r="D1096" i="1"/>
  <c r="D1088" i="1"/>
  <c r="D1080" i="1"/>
  <c r="D1072" i="1"/>
  <c r="D1064" i="1"/>
  <c r="D1056" i="1"/>
  <c r="D1048" i="1"/>
  <c r="D1040" i="1"/>
  <c r="D1032" i="1"/>
  <c r="D1024" i="1"/>
  <c r="D1016" i="1"/>
  <c r="D1008" i="1"/>
  <c r="D1000" i="1"/>
  <c r="D992" i="1"/>
  <c r="D984" i="1"/>
  <c r="D976" i="1"/>
  <c r="D968" i="1"/>
  <c r="D960" i="1"/>
  <c r="D952" i="1"/>
  <c r="D944" i="1"/>
  <c r="D936" i="1"/>
  <c r="D928" i="1"/>
  <c r="D920" i="1"/>
  <c r="D912" i="1"/>
  <c r="D904" i="1"/>
  <c r="D896" i="1"/>
  <c r="D888" i="1"/>
  <c r="D880" i="1"/>
  <c r="D872" i="1"/>
  <c r="D864" i="1"/>
  <c r="D856" i="1"/>
  <c r="D848" i="1"/>
  <c r="D840" i="1"/>
  <c r="D832" i="1"/>
  <c r="D824" i="1"/>
  <c r="D816" i="1"/>
  <c r="D808" i="1"/>
  <c r="D800" i="1"/>
  <c r="D792" i="1"/>
  <c r="D784" i="1"/>
  <c r="D776" i="1"/>
  <c r="D768" i="1"/>
  <c r="D760" i="1"/>
  <c r="D752" i="1"/>
  <c r="D744" i="1"/>
  <c r="D736" i="1"/>
  <c r="D728" i="1"/>
  <c r="D720" i="1"/>
  <c r="D712" i="1"/>
  <c r="D704" i="1"/>
  <c r="D696" i="1"/>
  <c r="D688" i="1"/>
  <c r="D680" i="1"/>
  <c r="D672" i="1"/>
  <c r="D664" i="1"/>
  <c r="D656" i="1"/>
  <c r="D648" i="1"/>
  <c r="D640" i="1"/>
  <c r="D632" i="1"/>
  <c r="D624" i="1"/>
  <c r="D616" i="1"/>
  <c r="D608" i="1"/>
  <c r="D600" i="1"/>
  <c r="D592" i="1"/>
  <c r="D584" i="1"/>
  <c r="D576" i="1"/>
  <c r="D568" i="1"/>
  <c r="D560" i="1"/>
  <c r="D552" i="1"/>
  <c r="D544" i="1"/>
  <c r="D536" i="1"/>
  <c r="D528" i="1"/>
  <c r="D520" i="1"/>
  <c r="D512" i="1"/>
  <c r="D504" i="1"/>
  <c r="D496" i="1"/>
  <c r="D488" i="1"/>
  <c r="D480" i="1"/>
  <c r="D472" i="1"/>
  <c r="D464" i="1"/>
  <c r="D456" i="1"/>
  <c r="D448" i="1"/>
  <c r="D440" i="1"/>
  <c r="D432" i="1"/>
  <c r="D424" i="1"/>
  <c r="D416" i="1"/>
  <c r="D408" i="1"/>
  <c r="D400" i="1"/>
  <c r="D392" i="1"/>
  <c r="D384" i="1"/>
  <c r="D376" i="1"/>
  <c r="D368" i="1"/>
  <c r="D360" i="1"/>
  <c r="D352" i="1"/>
  <c r="D344" i="1"/>
  <c r="D336" i="1"/>
  <c r="D328" i="1"/>
  <c r="D320" i="1"/>
  <c r="D312" i="1"/>
  <c r="D304" i="1"/>
  <c r="D296" i="1"/>
  <c r="D288" i="1"/>
  <c r="D280" i="1"/>
  <c r="D272" i="1"/>
  <c r="D264" i="1"/>
  <c r="D256" i="1"/>
  <c r="D248" i="1"/>
  <c r="D240" i="1"/>
  <c r="D232" i="1"/>
  <c r="D224" i="1"/>
  <c r="D216" i="1"/>
  <c r="D208" i="1"/>
  <c r="D200" i="1"/>
  <c r="D192" i="1"/>
  <c r="D184" i="1"/>
  <c r="D176" i="1"/>
  <c r="D168" i="1"/>
  <c r="D160" i="1"/>
  <c r="D152" i="1"/>
  <c r="D1975" i="1"/>
  <c r="D1943" i="1"/>
  <c r="D1911" i="1"/>
  <c r="D1879" i="1"/>
  <c r="D1847" i="1"/>
  <c r="D1815" i="1"/>
  <c r="D1783" i="1"/>
  <c r="D1751" i="1"/>
  <c r="D1719" i="1"/>
  <c r="D1687" i="1"/>
  <c r="D1655" i="1"/>
  <c r="D1623" i="1"/>
  <c r="D1591" i="1"/>
  <c r="D1559" i="1"/>
  <c r="D1527" i="1"/>
  <c r="D1495" i="1"/>
  <c r="D1463" i="1"/>
  <c r="D1431" i="1"/>
  <c r="D1391" i="1"/>
  <c r="D1359" i="1"/>
  <c r="D1327" i="1"/>
  <c r="D1295" i="1"/>
  <c r="D1263" i="1"/>
  <c r="D1231" i="1"/>
  <c r="D1199" i="1"/>
  <c r="D1167" i="1"/>
  <c r="D1135" i="1"/>
  <c r="D1103" i="1"/>
  <c r="D1087" i="1"/>
  <c r="D1079" i="1"/>
  <c r="D1071" i="1"/>
  <c r="D1063" i="1"/>
  <c r="D1055" i="1"/>
  <c r="D1047" i="1"/>
  <c r="D1039" i="1"/>
  <c r="D1031" i="1"/>
  <c r="D1023" i="1"/>
  <c r="D1015" i="1"/>
  <c r="D1007" i="1"/>
  <c r="D999" i="1"/>
  <c r="D991" i="1"/>
  <c r="D983" i="1"/>
  <c r="D975" i="1"/>
  <c r="D967" i="1"/>
  <c r="D959" i="1"/>
  <c r="D951" i="1"/>
  <c r="D943" i="1"/>
  <c r="D935" i="1"/>
  <c r="D927" i="1"/>
  <c r="D919" i="1"/>
  <c r="D911" i="1"/>
  <c r="D903" i="1"/>
  <c r="D895" i="1"/>
  <c r="D887" i="1"/>
  <c r="D879" i="1"/>
  <c r="D871" i="1"/>
  <c r="D847" i="1"/>
  <c r="D831" i="1"/>
  <c r="D823" i="1"/>
  <c r="D815" i="1"/>
  <c r="D807" i="1"/>
  <c r="D799" i="1"/>
  <c r="D791" i="1"/>
  <c r="D783" i="1"/>
  <c r="D775" i="1"/>
  <c r="D767" i="1"/>
  <c r="D759" i="1"/>
  <c r="D751" i="1"/>
  <c r="D743" i="1"/>
  <c r="D735" i="1"/>
  <c r="D727" i="1"/>
  <c r="D719" i="1"/>
  <c r="D711" i="1"/>
  <c r="D703" i="1"/>
  <c r="D695" i="1"/>
  <c r="D687" i="1"/>
  <c r="D679" i="1"/>
  <c r="D671" i="1"/>
  <c r="D663" i="1"/>
  <c r="D655" i="1"/>
  <c r="D647" i="1"/>
  <c r="D639" i="1"/>
  <c r="D631" i="1"/>
  <c r="D623" i="1"/>
  <c r="D615" i="1"/>
  <c r="D607" i="1"/>
  <c r="D599" i="1"/>
  <c r="D591" i="1"/>
  <c r="D583" i="1"/>
  <c r="D575" i="1"/>
  <c r="D567" i="1"/>
  <c r="D559" i="1"/>
  <c r="D551" i="1"/>
  <c r="D543" i="1"/>
  <c r="D535" i="1"/>
  <c r="D527" i="1"/>
  <c r="D519" i="1"/>
  <c r="D511" i="1"/>
  <c r="D503" i="1"/>
  <c r="D495" i="1"/>
  <c r="D487" i="1"/>
  <c r="D479" i="1"/>
  <c r="D471" i="1"/>
  <c r="D463" i="1"/>
  <c r="D455" i="1"/>
  <c r="D447" i="1"/>
  <c r="D439" i="1"/>
  <c r="D431" i="1"/>
  <c r="D423" i="1"/>
  <c r="D415" i="1"/>
  <c r="D407" i="1"/>
  <c r="D399" i="1"/>
  <c r="D391" i="1"/>
  <c r="D383" i="1"/>
  <c r="D375" i="1"/>
  <c r="D367" i="1"/>
  <c r="D359" i="1"/>
  <c r="D351" i="1"/>
  <c r="D343" i="1"/>
  <c r="D335" i="1"/>
  <c r="D327" i="1"/>
  <c r="D319" i="1"/>
  <c r="D311" i="1"/>
  <c r="D303" i="1"/>
  <c r="D295" i="1"/>
  <c r="D287" i="1"/>
  <c r="D279" i="1"/>
  <c r="D271" i="1"/>
  <c r="D263" i="1"/>
  <c r="D255" i="1"/>
  <c r="D247" i="1"/>
  <c r="D239" i="1"/>
  <c r="D231" i="1"/>
  <c r="D223" i="1"/>
  <c r="D215" i="1"/>
  <c r="D207" i="1"/>
  <c r="D199" i="1"/>
  <c r="D191" i="1"/>
  <c r="D183" i="1"/>
  <c r="D175" i="1"/>
  <c r="D167" i="1"/>
  <c r="D159" i="1"/>
  <c r="D151" i="1"/>
  <c r="D1999" i="1"/>
  <c r="D1967" i="1"/>
  <c r="D1935" i="1"/>
  <c r="D1895" i="1"/>
  <c r="D1855" i="1"/>
  <c r="D1823" i="1"/>
  <c r="D1791" i="1"/>
  <c r="D1759" i="1"/>
  <c r="D1735" i="1"/>
  <c r="D1703" i="1"/>
  <c r="D1671" i="1"/>
  <c r="D1639" i="1"/>
  <c r="D1607" i="1"/>
  <c r="D1567" i="1"/>
  <c r="D1535" i="1"/>
  <c r="D1503" i="1"/>
  <c r="D1471" i="1"/>
  <c r="D1439" i="1"/>
  <c r="D1407" i="1"/>
  <c r="D1375" i="1"/>
  <c r="D1343" i="1"/>
  <c r="D1311" i="1"/>
  <c r="D1287" i="1"/>
  <c r="D1255" i="1"/>
  <c r="D1223" i="1"/>
  <c r="D1191" i="1"/>
  <c r="D1159" i="1"/>
  <c r="D1119" i="1"/>
  <c r="D839" i="1"/>
  <c r="D1998" i="1"/>
  <c r="D1990" i="1"/>
  <c r="D1982" i="1"/>
  <c r="D1974" i="1"/>
  <c r="D1966" i="1"/>
  <c r="D1958" i="1"/>
  <c r="D1950" i="1"/>
  <c r="D1942" i="1"/>
  <c r="D1934" i="1"/>
  <c r="D1926" i="1"/>
  <c r="D1918" i="1"/>
  <c r="D1910" i="1"/>
  <c r="D1902" i="1"/>
  <c r="D1894" i="1"/>
  <c r="D1886" i="1"/>
  <c r="D1878" i="1"/>
  <c r="D1870" i="1"/>
  <c r="D1862" i="1"/>
  <c r="D1854" i="1"/>
  <c r="D1846" i="1"/>
  <c r="D1838" i="1"/>
  <c r="D1830" i="1"/>
  <c r="D1822" i="1"/>
  <c r="D1814" i="1"/>
  <c r="D1806" i="1"/>
  <c r="D1798" i="1"/>
  <c r="D1790" i="1"/>
  <c r="D1782" i="1"/>
  <c r="D1774" i="1"/>
  <c r="D1766" i="1"/>
  <c r="D1758" i="1"/>
  <c r="D1750" i="1"/>
  <c r="D1742" i="1"/>
  <c r="D1734" i="1"/>
  <c r="D1726" i="1"/>
  <c r="D1718" i="1"/>
  <c r="D1710" i="1"/>
  <c r="D1702" i="1"/>
  <c r="D1694" i="1"/>
  <c r="D1686" i="1"/>
  <c r="D1678" i="1"/>
  <c r="D1670" i="1"/>
  <c r="D1662" i="1"/>
  <c r="D1654" i="1"/>
  <c r="D1646" i="1"/>
  <c r="D1638" i="1"/>
  <c r="D1630" i="1"/>
  <c r="D1622" i="1"/>
  <c r="D1614" i="1"/>
  <c r="D1606" i="1"/>
  <c r="D1598" i="1"/>
  <c r="D1590" i="1"/>
  <c r="D1582" i="1"/>
  <c r="D1574" i="1"/>
  <c r="D1566" i="1"/>
  <c r="D1558" i="1"/>
  <c r="D1550" i="1"/>
  <c r="D1542" i="1"/>
  <c r="D1534" i="1"/>
  <c r="D1526" i="1"/>
  <c r="D1518" i="1"/>
  <c r="D1510" i="1"/>
  <c r="D1502" i="1"/>
  <c r="D1494" i="1"/>
  <c r="D1486" i="1"/>
  <c r="D1478" i="1"/>
  <c r="D1470" i="1"/>
  <c r="D1462" i="1"/>
  <c r="D1454" i="1"/>
  <c r="D1446" i="1"/>
  <c r="D1438" i="1"/>
  <c r="D1430" i="1"/>
  <c r="D1422" i="1"/>
  <c r="D1414" i="1"/>
  <c r="D1406" i="1"/>
  <c r="D1398" i="1"/>
  <c r="D1390" i="1"/>
  <c r="D1382" i="1"/>
  <c r="D1374" i="1"/>
  <c r="D1366" i="1"/>
  <c r="D1358" i="1"/>
  <c r="D1350" i="1"/>
  <c r="D1342" i="1"/>
  <c r="D1334" i="1"/>
  <c r="D1326" i="1"/>
  <c r="D1318" i="1"/>
  <c r="D1310" i="1"/>
  <c r="D1302" i="1"/>
  <c r="D1294" i="1"/>
  <c r="D1286" i="1"/>
  <c r="D1278" i="1"/>
  <c r="D1270" i="1"/>
  <c r="D1262" i="1"/>
  <c r="D1254" i="1"/>
  <c r="D1246" i="1"/>
  <c r="D1238" i="1"/>
  <c r="D1230" i="1"/>
  <c r="D1222" i="1"/>
  <c r="D1214" i="1"/>
  <c r="D1206" i="1"/>
  <c r="D1198" i="1"/>
  <c r="D1190" i="1"/>
  <c r="D1182" i="1"/>
  <c r="D1174" i="1"/>
  <c r="D1166" i="1"/>
  <c r="D1158" i="1"/>
  <c r="D1150" i="1"/>
  <c r="D1142" i="1"/>
  <c r="D1134" i="1"/>
  <c r="D1126" i="1"/>
  <c r="D1118" i="1"/>
  <c r="D1110" i="1"/>
  <c r="D1102" i="1"/>
  <c r="D1094" i="1"/>
  <c r="D1086" i="1"/>
  <c r="D1078" i="1"/>
  <c r="D1070" i="1"/>
  <c r="D1062" i="1"/>
  <c r="D1054" i="1"/>
  <c r="D1046" i="1"/>
  <c r="D1038" i="1"/>
  <c r="D1030" i="1"/>
  <c r="D1022" i="1"/>
  <c r="D1014" i="1"/>
  <c r="D1991" i="1"/>
  <c r="D1959" i="1"/>
  <c r="D1927" i="1"/>
  <c r="D1903" i="1"/>
  <c r="D1871" i="1"/>
  <c r="D1831" i="1"/>
  <c r="D1799" i="1"/>
  <c r="D1767" i="1"/>
  <c r="D1727" i="1"/>
  <c r="D1695" i="1"/>
  <c r="D1663" i="1"/>
  <c r="D1631" i="1"/>
  <c r="D1599" i="1"/>
  <c r="D1575" i="1"/>
  <c r="D1543" i="1"/>
  <c r="D1511" i="1"/>
  <c r="D1479" i="1"/>
  <c r="D1447" i="1"/>
  <c r="D1415" i="1"/>
  <c r="D1383" i="1"/>
  <c r="D1351" i="1"/>
  <c r="D1319" i="1"/>
  <c r="D1271" i="1"/>
  <c r="D1239" i="1"/>
  <c r="D1207" i="1"/>
  <c r="D1175" i="1"/>
  <c r="D1143" i="1"/>
  <c r="D1127" i="1"/>
  <c r="D1095" i="1"/>
  <c r="D863" i="1"/>
  <c r="D2005" i="1"/>
  <c r="D1997" i="1"/>
  <c r="D1989" i="1"/>
  <c r="D1981" i="1"/>
  <c r="D1965" i="1"/>
  <c r="D1957" i="1"/>
  <c r="D1949" i="1"/>
  <c r="D1941" i="1"/>
  <c r="D1933" i="1"/>
  <c r="D1925" i="1"/>
  <c r="D1917" i="1"/>
  <c r="D1909" i="1"/>
  <c r="D1901" i="1"/>
  <c r="D1893" i="1"/>
  <c r="D1885" i="1"/>
  <c r="D1877" i="1"/>
  <c r="D1869" i="1"/>
  <c r="D1861" i="1"/>
  <c r="D1853" i="1"/>
  <c r="D1845" i="1"/>
  <c r="D1837" i="1"/>
  <c r="D1829" i="1"/>
  <c r="D1821" i="1"/>
  <c r="D1813" i="1"/>
  <c r="D1805" i="1"/>
  <c r="D1797" i="1"/>
  <c r="D1789" i="1"/>
  <c r="D1781" i="1"/>
  <c r="D1773" i="1"/>
  <c r="D1765" i="1"/>
  <c r="D1757" i="1"/>
  <c r="D1749" i="1"/>
  <c r="D1741" i="1"/>
  <c r="D1733" i="1"/>
  <c r="D1725" i="1"/>
  <c r="D1717" i="1"/>
  <c r="D1709" i="1"/>
  <c r="D1701" i="1"/>
  <c r="D1693" i="1"/>
  <c r="D1685" i="1"/>
  <c r="D1677" i="1"/>
  <c r="D1669" i="1"/>
  <c r="D1661" i="1"/>
  <c r="D1653" i="1"/>
  <c r="D1645" i="1"/>
  <c r="D1637" i="1"/>
  <c r="D1629" i="1"/>
  <c r="D1621" i="1"/>
  <c r="D1613" i="1"/>
  <c r="D1605" i="1"/>
  <c r="D1597" i="1"/>
  <c r="D1589" i="1"/>
  <c r="D1581" i="1"/>
  <c r="D1573" i="1"/>
  <c r="D1565" i="1"/>
  <c r="D1557" i="1"/>
  <c r="D1549" i="1"/>
  <c r="D1541" i="1"/>
  <c r="D1533" i="1"/>
  <c r="D1525" i="1"/>
  <c r="D1517" i="1"/>
  <c r="D1509" i="1"/>
  <c r="D1501" i="1"/>
  <c r="D1493" i="1"/>
  <c r="D1485" i="1"/>
  <c r="D1477" i="1"/>
  <c r="D1469" i="1"/>
  <c r="D1461" i="1"/>
  <c r="D1453" i="1"/>
  <c r="D1445" i="1"/>
  <c r="D1437" i="1"/>
  <c r="D1429" i="1"/>
  <c r="D1421" i="1"/>
  <c r="D1413" i="1"/>
  <c r="D1405" i="1"/>
  <c r="D1397" i="1"/>
  <c r="D1389" i="1"/>
  <c r="D1381" i="1"/>
  <c r="D1373" i="1"/>
  <c r="D1365" i="1"/>
  <c r="D1357" i="1"/>
  <c r="D1349" i="1"/>
  <c r="D1341" i="1"/>
  <c r="D1333" i="1"/>
  <c r="D1325" i="1"/>
  <c r="D1317" i="1"/>
  <c r="D1309" i="1"/>
  <c r="D1301" i="1"/>
  <c r="D1293" i="1"/>
  <c r="D1285" i="1"/>
  <c r="D1277" i="1"/>
  <c r="D1269" i="1"/>
  <c r="D1261" i="1"/>
  <c r="D1253" i="1"/>
  <c r="D1245" i="1"/>
  <c r="D1237" i="1"/>
  <c r="D1229" i="1"/>
  <c r="D1221" i="1"/>
  <c r="D1213" i="1"/>
  <c r="D1205" i="1"/>
  <c r="D1197" i="1"/>
  <c r="D1189" i="1"/>
  <c r="D1181" i="1"/>
  <c r="D1173" i="1"/>
  <c r="D1165" i="1"/>
  <c r="D1157" i="1"/>
  <c r="D1149" i="1"/>
  <c r="D1141" i="1"/>
  <c r="D1133" i="1"/>
  <c r="D1125" i="1"/>
  <c r="D1117" i="1"/>
  <c r="D1109" i="1"/>
  <c r="D1101" i="1"/>
  <c r="D1093" i="1"/>
  <c r="D1085" i="1"/>
  <c r="D1077" i="1"/>
  <c r="D1069" i="1"/>
  <c r="D1061" i="1"/>
  <c r="D1053" i="1"/>
  <c r="D1045" i="1"/>
  <c r="D1037" i="1"/>
  <c r="D1029" i="1"/>
  <c r="D1021" i="1"/>
  <c r="D1013" i="1"/>
  <c r="D1983" i="1"/>
  <c r="D1951" i="1"/>
  <c r="D1919" i="1"/>
  <c r="D1887" i="1"/>
  <c r="D1863" i="1"/>
  <c r="D1839" i="1"/>
  <c r="D1807" i="1"/>
  <c r="D1775" i="1"/>
  <c r="D1743" i="1"/>
  <c r="D1711" i="1"/>
  <c r="D1679" i="1"/>
  <c r="D1647" i="1"/>
  <c r="D1615" i="1"/>
  <c r="D1583" i="1"/>
  <c r="D1551" i="1"/>
  <c r="D1519" i="1"/>
  <c r="D1487" i="1"/>
  <c r="D1455" i="1"/>
  <c r="D1423" i="1"/>
  <c r="D1399" i="1"/>
  <c r="D1367" i="1"/>
  <c r="D1335" i="1"/>
  <c r="D1303" i="1"/>
  <c r="D1279" i="1"/>
  <c r="D1247" i="1"/>
  <c r="D1215" i="1"/>
  <c r="D1183" i="1"/>
  <c r="D1151" i="1"/>
  <c r="D1111" i="1"/>
  <c r="D855" i="1"/>
  <c r="D1973" i="1"/>
  <c r="D2003" i="1"/>
  <c r="D1995" i="1"/>
  <c r="D1987" i="1"/>
  <c r="D1979" i="1"/>
  <c r="D1971" i="1"/>
  <c r="D1963" i="1"/>
  <c r="D1955" i="1"/>
  <c r="D1947" i="1"/>
  <c r="D1939" i="1"/>
  <c r="D1931" i="1"/>
  <c r="D1923" i="1"/>
  <c r="D1915" i="1"/>
  <c r="D1907" i="1"/>
  <c r="D1899" i="1"/>
  <c r="D1891" i="1"/>
  <c r="D1883" i="1"/>
  <c r="D1875" i="1"/>
  <c r="D1867" i="1"/>
  <c r="D1859" i="1"/>
  <c r="D1851" i="1"/>
  <c r="D1843" i="1"/>
  <c r="D1835" i="1"/>
  <c r="D1827" i="1"/>
  <c r="D1819" i="1"/>
  <c r="D1811" i="1"/>
  <c r="D1803" i="1"/>
  <c r="D1795" i="1"/>
  <c r="D1787" i="1"/>
  <c r="D1779" i="1"/>
  <c r="D1771" i="1"/>
  <c r="D1763" i="1"/>
  <c r="D1755" i="1"/>
  <c r="D1747" i="1"/>
  <c r="D1739" i="1"/>
  <c r="D1731" i="1"/>
  <c r="D1723" i="1"/>
  <c r="D1715" i="1"/>
  <c r="D1707" i="1"/>
  <c r="D1699" i="1"/>
  <c r="D1691" i="1"/>
  <c r="D1683" i="1"/>
  <c r="D1675" i="1"/>
  <c r="D1667" i="1"/>
  <c r="D1659" i="1"/>
  <c r="D1651" i="1"/>
  <c r="D1643" i="1"/>
  <c r="D1635" i="1"/>
  <c r="D1627" i="1"/>
  <c r="D1619" i="1"/>
  <c r="D1611" i="1"/>
  <c r="D1603" i="1"/>
  <c r="D1595" i="1"/>
  <c r="D1587" i="1"/>
  <c r="D1579" i="1"/>
  <c r="D1571" i="1"/>
  <c r="D1563" i="1"/>
  <c r="D1555" i="1"/>
  <c r="D1547" i="1"/>
  <c r="D1539" i="1"/>
  <c r="D1531" i="1"/>
  <c r="D1523" i="1"/>
  <c r="D1515" i="1"/>
  <c r="D1507" i="1"/>
  <c r="D1499" i="1"/>
  <c r="D1491" i="1"/>
  <c r="D1483" i="1"/>
  <c r="D1475" i="1"/>
  <c r="D1467" i="1"/>
  <c r="D1459" i="1"/>
  <c r="D1451" i="1"/>
  <c r="D1443" i="1"/>
  <c r="D1435" i="1"/>
  <c r="D1427" i="1"/>
  <c r="D1419" i="1"/>
  <c r="D1411" i="1"/>
  <c r="D1403" i="1"/>
  <c r="D1395" i="1"/>
  <c r="D1387" i="1"/>
  <c r="D1379" i="1"/>
  <c r="D1371" i="1"/>
  <c r="D1363" i="1"/>
  <c r="D1355" i="1"/>
  <c r="D1347" i="1"/>
  <c r="D1339" i="1"/>
  <c r="D1331" i="1"/>
  <c r="D1323" i="1"/>
  <c r="D1315" i="1"/>
  <c r="D1307" i="1"/>
  <c r="D1299" i="1"/>
  <c r="D1291" i="1"/>
  <c r="D1283" i="1"/>
  <c r="D1275" i="1"/>
  <c r="D1267" i="1"/>
  <c r="D1259" i="1"/>
  <c r="D1251" i="1"/>
  <c r="D1243" i="1"/>
  <c r="D1235" i="1"/>
  <c r="D1227" i="1"/>
  <c r="D1219" i="1"/>
  <c r="D1211" i="1"/>
  <c r="D1203" i="1"/>
  <c r="D1195" i="1"/>
  <c r="D1187" i="1"/>
  <c r="D1179" i="1"/>
  <c r="D1171" i="1"/>
  <c r="D1163" i="1"/>
  <c r="D1155" i="1"/>
  <c r="D1147" i="1"/>
  <c r="D1139" i="1"/>
  <c r="D1131" i="1"/>
  <c r="D1123" i="1"/>
  <c r="D1115" i="1"/>
  <c r="D1107" i="1"/>
  <c r="D1099" i="1"/>
  <c r="D1091" i="1"/>
  <c r="D1083" i="1"/>
  <c r="D1075" i="1"/>
  <c r="D1067" i="1"/>
  <c r="D1059" i="1"/>
  <c r="D1051" i="1"/>
  <c r="D1043" i="1"/>
  <c r="D1035" i="1"/>
  <c r="D1027" i="1"/>
  <c r="D1019" i="1"/>
  <c r="D1011" i="1"/>
  <c r="D2002" i="1"/>
  <c r="D1994" i="1"/>
  <c r="D1986" i="1"/>
  <c r="D1978" i="1"/>
  <c r="D1970" i="1"/>
  <c r="D1962" i="1"/>
  <c r="D1954" i="1"/>
  <c r="D1946" i="1"/>
  <c r="D1938" i="1"/>
  <c r="D1930" i="1"/>
  <c r="D1922" i="1"/>
  <c r="D1914" i="1"/>
  <c r="D1906" i="1"/>
  <c r="D1898" i="1"/>
  <c r="D1890" i="1"/>
  <c r="D1882" i="1"/>
  <c r="D1874" i="1"/>
  <c r="D1866" i="1"/>
  <c r="D1858" i="1"/>
  <c r="D1850" i="1"/>
  <c r="D1842" i="1"/>
  <c r="D1834" i="1"/>
  <c r="D1826" i="1"/>
  <c r="D1818" i="1"/>
  <c r="D1810" i="1"/>
  <c r="D1802" i="1"/>
  <c r="D1794" i="1"/>
  <c r="D1786" i="1"/>
  <c r="D1778" i="1"/>
  <c r="D1770" i="1"/>
  <c r="D1762" i="1"/>
  <c r="D1754" i="1"/>
  <c r="D1746" i="1"/>
  <c r="D1738" i="1"/>
  <c r="D1730" i="1"/>
  <c r="D1722" i="1"/>
  <c r="D1714" i="1"/>
  <c r="D1706" i="1"/>
  <c r="D1698" i="1"/>
  <c r="D1690" i="1"/>
  <c r="D1682" i="1"/>
  <c r="D1674" i="1"/>
  <c r="D1666" i="1"/>
  <c r="D1658" i="1"/>
  <c r="D1650" i="1"/>
  <c r="D1642" i="1"/>
  <c r="D1634" i="1"/>
  <c r="D1626" i="1"/>
  <c r="D1618" i="1"/>
  <c r="D1610" i="1"/>
  <c r="D1602" i="1"/>
  <c r="D1594" i="1"/>
  <c r="D1586" i="1"/>
  <c r="D1578" i="1"/>
  <c r="D1570" i="1"/>
  <c r="D1562" i="1"/>
  <c r="D1554" i="1"/>
  <c r="D1546" i="1"/>
  <c r="D1538" i="1"/>
  <c r="D1530" i="1"/>
  <c r="D1522" i="1"/>
  <c r="D1514" i="1"/>
  <c r="D1506" i="1"/>
  <c r="D1498" i="1"/>
  <c r="D1490" i="1"/>
  <c r="D1482" i="1"/>
  <c r="D1474" i="1"/>
  <c r="D1466" i="1"/>
  <c r="D1458" i="1"/>
  <c r="D1450" i="1"/>
  <c r="D1442" i="1"/>
  <c r="D1434" i="1"/>
  <c r="D1426" i="1"/>
  <c r="D1418" i="1"/>
  <c r="D1410" i="1"/>
  <c r="D1402" i="1"/>
  <c r="D1394" i="1"/>
  <c r="D1386" i="1"/>
  <c r="D1378" i="1"/>
  <c r="D1370" i="1"/>
  <c r="D1362" i="1"/>
  <c r="D1354" i="1"/>
  <c r="D1346" i="1"/>
  <c r="D1338" i="1"/>
  <c r="D1330" i="1"/>
  <c r="D1322" i="1"/>
  <c r="D1314" i="1"/>
  <c r="D1306" i="1"/>
  <c r="D1298" i="1"/>
  <c r="D1290" i="1"/>
  <c r="D1282" i="1"/>
  <c r="D1274" i="1"/>
  <c r="D1266" i="1"/>
  <c r="D1258" i="1"/>
  <c r="D1250" i="1"/>
  <c r="D1242" i="1"/>
  <c r="D1234" i="1"/>
  <c r="D1226" i="1"/>
  <c r="D1218" i="1"/>
  <c r="D1210" i="1"/>
  <c r="D1202" i="1"/>
  <c r="D1194" i="1"/>
  <c r="D1186" i="1"/>
  <c r="D1178" i="1"/>
  <c r="D1170" i="1"/>
  <c r="D1162" i="1"/>
  <c r="D1154" i="1"/>
  <c r="D1146" i="1"/>
  <c r="D1138" i="1"/>
  <c r="D1130" i="1"/>
  <c r="D1122" i="1"/>
  <c r="D1114" i="1"/>
  <c r="D1106" i="1"/>
  <c r="D1098" i="1"/>
  <c r="D1090" i="1"/>
  <c r="D1082" i="1"/>
  <c r="D1074" i="1"/>
  <c r="D1066" i="1"/>
  <c r="D1058" i="1"/>
  <c r="D1050" i="1"/>
  <c r="D1042" i="1"/>
  <c r="D1034" i="1"/>
  <c r="D1026" i="1"/>
  <c r="D1018" i="1"/>
  <c r="D1010" i="1"/>
  <c r="D2001" i="1"/>
  <c r="D1993" i="1"/>
  <c r="D1985" i="1"/>
  <c r="D1977" i="1"/>
  <c r="D1969" i="1"/>
  <c r="D1961" i="1"/>
  <c r="D1953" i="1"/>
  <c r="D1945" i="1"/>
  <c r="D1937" i="1"/>
  <c r="D1929" i="1"/>
  <c r="D1921" i="1"/>
  <c r="D1913" i="1"/>
  <c r="D1905" i="1"/>
  <c r="D1897" i="1"/>
  <c r="D1889" i="1"/>
  <c r="D1881" i="1"/>
  <c r="D1873" i="1"/>
  <c r="D1865" i="1"/>
  <c r="D1857" i="1"/>
  <c r="D1849" i="1"/>
  <c r="D1841" i="1"/>
  <c r="D1833" i="1"/>
  <c r="D1825" i="1"/>
  <c r="D1817" i="1"/>
  <c r="D1809" i="1"/>
  <c r="D1801" i="1"/>
  <c r="D1793" i="1"/>
  <c r="D1785" i="1"/>
  <c r="D1777" i="1"/>
  <c r="D1769" i="1"/>
  <c r="D1761" i="1"/>
  <c r="D1753" i="1"/>
  <c r="D1745" i="1"/>
  <c r="D1737" i="1"/>
  <c r="D1729" i="1"/>
  <c r="D1721" i="1"/>
  <c r="D1713" i="1"/>
  <c r="D1705" i="1"/>
  <c r="D1697" i="1"/>
  <c r="D1689" i="1"/>
  <c r="D1681" i="1"/>
  <c r="D1673" i="1"/>
  <c r="D1665" i="1"/>
  <c r="D1657" i="1"/>
  <c r="D1649" i="1"/>
  <c r="D1641" i="1"/>
  <c r="D1633" i="1"/>
  <c r="D1625" i="1"/>
  <c r="D1617" i="1"/>
  <c r="D1609" i="1"/>
  <c r="D1601" i="1"/>
  <c r="D1593" i="1"/>
  <c r="D1585" i="1"/>
  <c r="D1577" i="1"/>
  <c r="D1569" i="1"/>
  <c r="D1561" i="1"/>
  <c r="D1553" i="1"/>
  <c r="D1545" i="1"/>
  <c r="D1537" i="1"/>
  <c r="D1529" i="1"/>
  <c r="D1521" i="1"/>
  <c r="D1513" i="1"/>
  <c r="D1505" i="1"/>
  <c r="D1497" i="1"/>
  <c r="D1489" i="1"/>
  <c r="D1481" i="1"/>
  <c r="D1473" i="1"/>
  <c r="D1465" i="1"/>
  <c r="D1457" i="1"/>
  <c r="D1449" i="1"/>
  <c r="D1441" i="1"/>
  <c r="D1433" i="1"/>
  <c r="D1425" i="1"/>
  <c r="D1417" i="1"/>
  <c r="D1409" i="1"/>
  <c r="D1401" i="1"/>
  <c r="D1393" i="1"/>
  <c r="D1385" i="1"/>
  <c r="D1377" i="1"/>
  <c r="D1369" i="1"/>
  <c r="D1361" i="1"/>
  <c r="D1353" i="1"/>
  <c r="D1345" i="1"/>
  <c r="D1337" i="1"/>
  <c r="D1329" i="1"/>
  <c r="D1321" i="1"/>
  <c r="D1313" i="1"/>
  <c r="D1305" i="1"/>
  <c r="D1297" i="1"/>
  <c r="D1289" i="1"/>
  <c r="D1281" i="1"/>
  <c r="D1273" i="1"/>
  <c r="D1265" i="1"/>
  <c r="D1257" i="1"/>
  <c r="D1249" i="1"/>
  <c r="D1241" i="1"/>
  <c r="D1233" i="1"/>
  <c r="D1225" i="1"/>
  <c r="D1217" i="1"/>
  <c r="D1209" i="1"/>
  <c r="D1201" i="1"/>
  <c r="D1193" i="1"/>
  <c r="D1185" i="1"/>
  <c r="D1177" i="1"/>
  <c r="D1169" i="1"/>
  <c r="D1161" i="1"/>
  <c r="D1153" i="1"/>
  <c r="D1145" i="1"/>
  <c r="D1137" i="1"/>
  <c r="D1129" i="1"/>
  <c r="D1121" i="1"/>
  <c r="D1113" i="1"/>
  <c r="D1105" i="1"/>
  <c r="D1097" i="1"/>
  <c r="D1089" i="1"/>
  <c r="D1081" i="1"/>
  <c r="D1073" i="1"/>
  <c r="D1065" i="1"/>
  <c r="D1057" i="1"/>
  <c r="D1049" i="1"/>
  <c r="D1041" i="1"/>
  <c r="D1033" i="1"/>
  <c r="D1025" i="1"/>
  <c r="D1017" i="1"/>
  <c r="D1009" i="1"/>
  <c r="D1001" i="1"/>
  <c r="D993" i="1"/>
  <c r="D985" i="1"/>
  <c r="D977" i="1"/>
  <c r="D969" i="1"/>
  <c r="D961" i="1"/>
  <c r="D953" i="1"/>
  <c r="D945" i="1"/>
  <c r="D937" i="1"/>
  <c r="D929" i="1"/>
  <c r="D921" i="1"/>
  <c r="D913" i="1"/>
  <c r="D905" i="1"/>
  <c r="D897" i="1"/>
  <c r="D889" i="1"/>
  <c r="D881" i="1"/>
  <c r="D873" i="1"/>
  <c r="D865" i="1"/>
  <c r="D857" i="1"/>
  <c r="D849" i="1"/>
  <c r="D841" i="1"/>
  <c r="D833" i="1"/>
  <c r="D825" i="1"/>
  <c r="D817" i="1"/>
  <c r="D809" i="1"/>
  <c r="D801" i="1"/>
  <c r="D793" i="1"/>
  <c r="D785" i="1"/>
  <c r="D777" i="1"/>
  <c r="D769" i="1"/>
  <c r="D761" i="1"/>
  <c r="D753" i="1"/>
  <c r="D745" i="1"/>
  <c r="D737" i="1"/>
  <c r="D729" i="1"/>
  <c r="D721" i="1"/>
  <c r="D713" i="1"/>
  <c r="D705" i="1"/>
  <c r="D697" i="1"/>
  <c r="D689" i="1"/>
  <c r="D681" i="1"/>
  <c r="D673" i="1"/>
  <c r="D665" i="1"/>
  <c r="D657" i="1"/>
  <c r="D649" i="1"/>
  <c r="D641" i="1"/>
  <c r="D633" i="1"/>
  <c r="D625" i="1"/>
  <c r="D617" i="1"/>
  <c r="D609" i="1"/>
  <c r="D601" i="1"/>
  <c r="D593" i="1"/>
  <c r="D585" i="1"/>
  <c r="D577" i="1"/>
  <c r="D569" i="1"/>
  <c r="D561" i="1"/>
  <c r="D553" i="1"/>
  <c r="D545" i="1"/>
  <c r="D537" i="1"/>
  <c r="D529" i="1"/>
  <c r="D1006" i="1"/>
  <c r="D998" i="1"/>
  <c r="D990" i="1"/>
  <c r="D982" i="1"/>
  <c r="D974" i="1"/>
  <c r="D966" i="1"/>
  <c r="D958" i="1"/>
  <c r="D950" i="1"/>
  <c r="D942" i="1"/>
  <c r="D934" i="1"/>
  <c r="D926" i="1"/>
  <c r="D918" i="1"/>
  <c r="D910" i="1"/>
  <c r="D902" i="1"/>
  <c r="D894" i="1"/>
  <c r="D886" i="1"/>
  <c r="D878" i="1"/>
  <c r="D870" i="1"/>
  <c r="D862" i="1"/>
  <c r="D854" i="1"/>
  <c r="D846" i="1"/>
  <c r="D838" i="1"/>
  <c r="D830" i="1"/>
  <c r="D822" i="1"/>
  <c r="D814" i="1"/>
  <c r="D806" i="1"/>
  <c r="D798" i="1"/>
  <c r="D790" i="1"/>
  <c r="D782" i="1"/>
  <c r="D774" i="1"/>
  <c r="D766" i="1"/>
  <c r="D758" i="1"/>
  <c r="D750" i="1"/>
  <c r="D742" i="1"/>
  <c r="D734" i="1"/>
  <c r="D726" i="1"/>
  <c r="D718" i="1"/>
  <c r="D710" i="1"/>
  <c r="D702" i="1"/>
  <c r="D694" i="1"/>
  <c r="D686" i="1"/>
  <c r="D678" i="1"/>
  <c r="D670" i="1"/>
  <c r="D662" i="1"/>
  <c r="D654" i="1"/>
  <c r="D646" i="1"/>
  <c r="D638" i="1"/>
  <c r="D630" i="1"/>
  <c r="D622" i="1"/>
  <c r="D614" i="1"/>
  <c r="D606" i="1"/>
  <c r="D598" i="1"/>
  <c r="D590" i="1"/>
  <c r="D582" i="1"/>
  <c r="D574" i="1"/>
  <c r="D566" i="1"/>
  <c r="D558" i="1"/>
  <c r="D550" i="1"/>
  <c r="D542" i="1"/>
  <c r="D534" i="1"/>
  <c r="D526" i="1"/>
  <c r="D518" i="1"/>
  <c r="D510" i="1"/>
  <c r="D502" i="1"/>
  <c r="D494" i="1"/>
  <c r="D486" i="1"/>
  <c r="D478" i="1"/>
  <c r="D470" i="1"/>
  <c r="D462" i="1"/>
  <c r="D454" i="1"/>
  <c r="D446" i="1"/>
  <c r="D438" i="1"/>
  <c r="D430" i="1"/>
  <c r="D422" i="1"/>
  <c r="D414" i="1"/>
  <c r="D406" i="1"/>
  <c r="D398" i="1"/>
  <c r="D390" i="1"/>
  <c r="D382" i="1"/>
  <c r="D374" i="1"/>
  <c r="D366" i="1"/>
  <c r="D358" i="1"/>
  <c r="D350" i="1"/>
  <c r="D342" i="1"/>
  <c r="D334" i="1"/>
  <c r="D326" i="1"/>
  <c r="D318" i="1"/>
  <c r="D310" i="1"/>
  <c r="D302" i="1"/>
  <c r="D294" i="1"/>
  <c r="D286" i="1"/>
  <c r="D278" i="1"/>
  <c r="D270" i="1"/>
  <c r="D262" i="1"/>
  <c r="D254" i="1"/>
  <c r="D246" i="1"/>
  <c r="D238" i="1"/>
  <c r="D230" i="1"/>
  <c r="D222" i="1"/>
  <c r="D214" i="1"/>
  <c r="D206" i="1"/>
  <c r="D198" i="1"/>
  <c r="D190" i="1"/>
  <c r="D182" i="1"/>
  <c r="D174" i="1"/>
  <c r="D166" i="1"/>
  <c r="D158" i="1"/>
  <c r="D150" i="1"/>
  <c r="D1005" i="1"/>
  <c r="D997" i="1"/>
  <c r="D989" i="1"/>
  <c r="D981" i="1"/>
  <c r="D973" i="1"/>
  <c r="D965" i="1"/>
  <c r="D957" i="1"/>
  <c r="D949" i="1"/>
  <c r="D941" i="1"/>
  <c r="D933" i="1"/>
  <c r="D925" i="1"/>
  <c r="D917" i="1"/>
  <c r="D909" i="1"/>
  <c r="D901" i="1"/>
  <c r="D893" i="1"/>
  <c r="D885" i="1"/>
  <c r="D877" i="1"/>
  <c r="D869" i="1"/>
  <c r="D861" i="1"/>
  <c r="D853" i="1"/>
  <c r="D845" i="1"/>
  <c r="D837" i="1"/>
  <c r="D829" i="1"/>
  <c r="D821" i="1"/>
  <c r="D813" i="1"/>
  <c r="D805" i="1"/>
  <c r="D797" i="1"/>
  <c r="D789" i="1"/>
  <c r="D781" i="1"/>
  <c r="D773" i="1"/>
  <c r="D765" i="1"/>
  <c r="D757" i="1"/>
  <c r="D749" i="1"/>
  <c r="D741" i="1"/>
  <c r="D733" i="1"/>
  <c r="D725" i="1"/>
  <c r="D717" i="1"/>
  <c r="D709" i="1"/>
  <c r="D701" i="1"/>
  <c r="D693" i="1"/>
  <c r="D685" i="1"/>
  <c r="D677" i="1"/>
  <c r="D669" i="1"/>
  <c r="D661" i="1"/>
  <c r="D653" i="1"/>
  <c r="D645" i="1"/>
  <c r="D637" i="1"/>
  <c r="D629" i="1"/>
  <c r="D621" i="1"/>
  <c r="D613" i="1"/>
  <c r="D605" i="1"/>
  <c r="D597" i="1"/>
  <c r="D589" i="1"/>
  <c r="D581" i="1"/>
  <c r="D573" i="1"/>
  <c r="D565" i="1"/>
  <c r="D557" i="1"/>
  <c r="D549" i="1"/>
  <c r="D541" i="1"/>
  <c r="D533" i="1"/>
  <c r="D525" i="1"/>
  <c r="D517" i="1"/>
  <c r="D509" i="1"/>
  <c r="D501" i="1"/>
  <c r="D493" i="1"/>
  <c r="D485" i="1"/>
  <c r="D477" i="1"/>
  <c r="D469" i="1"/>
  <c r="D461" i="1"/>
  <c r="D453" i="1"/>
  <c r="D445" i="1"/>
  <c r="D437" i="1"/>
  <c r="D429" i="1"/>
  <c r="D421" i="1"/>
  <c r="D413" i="1"/>
  <c r="D405" i="1"/>
  <c r="D397" i="1"/>
  <c r="D389" i="1"/>
  <c r="D381" i="1"/>
  <c r="D373" i="1"/>
  <c r="D365" i="1"/>
  <c r="D357" i="1"/>
  <c r="D349" i="1"/>
  <c r="D341" i="1"/>
  <c r="D333" i="1"/>
  <c r="D325" i="1"/>
  <c r="D317" i="1"/>
  <c r="D309" i="1"/>
  <c r="D301" i="1"/>
  <c r="D293" i="1"/>
  <c r="D285" i="1"/>
  <c r="D277" i="1"/>
  <c r="D269" i="1"/>
  <c r="D261" i="1"/>
  <c r="D253" i="1"/>
  <c r="D245" i="1"/>
  <c r="D237" i="1"/>
  <c r="D229" i="1"/>
  <c r="D221" i="1"/>
  <c r="D213" i="1"/>
  <c r="D205" i="1"/>
  <c r="D197" i="1"/>
  <c r="D189" i="1"/>
  <c r="D181" i="1"/>
  <c r="D173" i="1"/>
  <c r="D165" i="1"/>
  <c r="D157" i="1"/>
  <c r="D149" i="1"/>
  <c r="D2004" i="1"/>
  <c r="D1996" i="1"/>
  <c r="D1988" i="1"/>
  <c r="D1980" i="1"/>
  <c r="D1972" i="1"/>
  <c r="D1964" i="1"/>
  <c r="D1956" i="1"/>
  <c r="D1948" i="1"/>
  <c r="D1940" i="1"/>
  <c r="D1932" i="1"/>
  <c r="D1924" i="1"/>
  <c r="D1916" i="1"/>
  <c r="D1908" i="1"/>
  <c r="D1900" i="1"/>
  <c r="D1892" i="1"/>
  <c r="D1884" i="1"/>
  <c r="D1876" i="1"/>
  <c r="D1868" i="1"/>
  <c r="D1860" i="1"/>
  <c r="D1852" i="1"/>
  <c r="D1844" i="1"/>
  <c r="D1836" i="1"/>
  <c r="D1828" i="1"/>
  <c r="D1820" i="1"/>
  <c r="D1812" i="1"/>
  <c r="D1804" i="1"/>
  <c r="D1796" i="1"/>
  <c r="D1788" i="1"/>
  <c r="D1780" i="1"/>
  <c r="D1772" i="1"/>
  <c r="D1764" i="1"/>
  <c r="D1756" i="1"/>
  <c r="D1748" i="1"/>
  <c r="D1740" i="1"/>
  <c r="D1732" i="1"/>
  <c r="D1724" i="1"/>
  <c r="D1716" i="1"/>
  <c r="D1708" i="1"/>
  <c r="D1700" i="1"/>
  <c r="D1692" i="1"/>
  <c r="D1684" i="1"/>
  <c r="D1676" i="1"/>
  <c r="D1668" i="1"/>
  <c r="D1660" i="1"/>
  <c r="D1652" i="1"/>
  <c r="D1644" i="1"/>
  <c r="D1636" i="1"/>
  <c r="D1628" i="1"/>
  <c r="D1620" i="1"/>
  <c r="D1612" i="1"/>
  <c r="D1604" i="1"/>
  <c r="D1596" i="1"/>
  <c r="D1588" i="1"/>
  <c r="D1580" i="1"/>
  <c r="D1572" i="1"/>
  <c r="D1564" i="1"/>
  <c r="D1556" i="1"/>
  <c r="D1548" i="1"/>
  <c r="D1540" i="1"/>
  <c r="D1532" i="1"/>
  <c r="D1524" i="1"/>
  <c r="D1516" i="1"/>
  <c r="D1508" i="1"/>
  <c r="D1500" i="1"/>
  <c r="D1492" i="1"/>
  <c r="D1484" i="1"/>
  <c r="D1476" i="1"/>
  <c r="D1468" i="1"/>
  <c r="D1460" i="1"/>
  <c r="D1452" i="1"/>
  <c r="D1444" i="1"/>
  <c r="D1436" i="1"/>
  <c r="D1428" i="1"/>
  <c r="D1420" i="1"/>
  <c r="D1412" i="1"/>
  <c r="D1404" i="1"/>
  <c r="D1396" i="1"/>
  <c r="D1388" i="1"/>
  <c r="D1380" i="1"/>
  <c r="D1372" i="1"/>
  <c r="D1364" i="1"/>
  <c r="D1356" i="1"/>
  <c r="D1348" i="1"/>
  <c r="D1340" i="1"/>
  <c r="D1332" i="1"/>
  <c r="D1324" i="1"/>
  <c r="D1316" i="1"/>
  <c r="D1308" i="1"/>
  <c r="D1300" i="1"/>
  <c r="D1292" i="1"/>
  <c r="D1284" i="1"/>
  <c r="D1276" i="1"/>
  <c r="D1268" i="1"/>
  <c r="D1260" i="1"/>
  <c r="D1252" i="1"/>
  <c r="D1244" i="1"/>
  <c r="D1236" i="1"/>
  <c r="D1228" i="1"/>
  <c r="D1220" i="1"/>
  <c r="D1212" i="1"/>
  <c r="D1204" i="1"/>
  <c r="D1196" i="1"/>
  <c r="D1188" i="1"/>
  <c r="D1180" i="1"/>
  <c r="D1172" i="1"/>
  <c r="D1164" i="1"/>
  <c r="D1156" i="1"/>
  <c r="D1148" i="1"/>
  <c r="D1140" i="1"/>
  <c r="D1132" i="1"/>
  <c r="D1124" i="1"/>
  <c r="D1116" i="1"/>
  <c r="D1108" i="1"/>
  <c r="D1100" i="1"/>
  <c r="D1092" i="1"/>
  <c r="D1084" i="1"/>
  <c r="D1076" i="1"/>
  <c r="D1068" i="1"/>
  <c r="D1060" i="1"/>
  <c r="D1052" i="1"/>
  <c r="D1044" i="1"/>
  <c r="D1036" i="1"/>
  <c r="D1028" i="1"/>
  <c r="D1020" i="1"/>
  <c r="D1012" i="1"/>
  <c r="D1004" i="1"/>
  <c r="D996" i="1"/>
  <c r="D988" i="1"/>
  <c r="D980" i="1"/>
  <c r="D972" i="1"/>
  <c r="D964" i="1"/>
  <c r="D956" i="1"/>
  <c r="D948" i="1"/>
  <c r="D940" i="1"/>
  <c r="D932" i="1"/>
  <c r="D924" i="1"/>
  <c r="D916" i="1"/>
  <c r="D908" i="1"/>
  <c r="D900" i="1"/>
  <c r="D892" i="1"/>
  <c r="D884" i="1"/>
  <c r="D876" i="1"/>
  <c r="D868" i="1"/>
  <c r="D860" i="1"/>
  <c r="D852" i="1"/>
  <c r="D844" i="1"/>
  <c r="D836" i="1"/>
  <c r="D828" i="1"/>
  <c r="D820" i="1"/>
  <c r="D812" i="1"/>
  <c r="D804" i="1"/>
  <c r="D796" i="1"/>
  <c r="D788" i="1"/>
  <c r="D780" i="1"/>
  <c r="D772" i="1"/>
  <c r="D764" i="1"/>
  <c r="D756" i="1"/>
  <c r="D748" i="1"/>
  <c r="D740" i="1"/>
  <c r="D732" i="1"/>
  <c r="D724" i="1"/>
  <c r="D716" i="1"/>
  <c r="D708" i="1"/>
  <c r="D700" i="1"/>
  <c r="D692" i="1"/>
  <c r="D684" i="1"/>
  <c r="D676" i="1"/>
  <c r="D668" i="1"/>
  <c r="D660" i="1"/>
  <c r="D652" i="1"/>
  <c r="D644" i="1"/>
  <c r="D636" i="1"/>
  <c r="D628" i="1"/>
  <c r="D620" i="1"/>
  <c r="D612" i="1"/>
  <c r="D604" i="1"/>
  <c r="D596" i="1"/>
  <c r="D588" i="1"/>
  <c r="D580" i="1"/>
  <c r="D572" i="1"/>
  <c r="D564" i="1"/>
  <c r="D556" i="1"/>
  <c r="D548" i="1"/>
  <c r="D540" i="1"/>
  <c r="D532" i="1"/>
  <c r="D524" i="1"/>
  <c r="D516" i="1"/>
  <c r="D508" i="1"/>
  <c r="D500" i="1"/>
  <c r="D492" i="1"/>
  <c r="D484" i="1"/>
  <c r="D476" i="1"/>
  <c r="D468" i="1"/>
  <c r="D460" i="1"/>
  <c r="D452" i="1"/>
  <c r="D444" i="1"/>
  <c r="D436" i="1"/>
  <c r="D428" i="1"/>
  <c r="D420" i="1"/>
  <c r="D412" i="1"/>
  <c r="D404" i="1"/>
  <c r="D396" i="1"/>
  <c r="D388" i="1"/>
  <c r="D380" i="1"/>
  <c r="D372" i="1"/>
  <c r="D364" i="1"/>
  <c r="D356" i="1"/>
  <c r="D348" i="1"/>
  <c r="D340" i="1"/>
  <c r="D332" i="1"/>
  <c r="D324" i="1"/>
  <c r="D316" i="1"/>
  <c r="D308" i="1"/>
  <c r="D300" i="1"/>
  <c r="D292" i="1"/>
  <c r="D284" i="1"/>
  <c r="D276" i="1"/>
  <c r="D268" i="1"/>
  <c r="D260" i="1"/>
  <c r="D252" i="1"/>
  <c r="D244" i="1"/>
  <c r="D236" i="1"/>
  <c r="D228" i="1"/>
  <c r="D220" i="1"/>
  <c r="D212" i="1"/>
  <c r="D204" i="1"/>
  <c r="D196" i="1"/>
  <c r="D188" i="1"/>
  <c r="D180" i="1"/>
  <c r="D172" i="1"/>
  <c r="D164" i="1"/>
  <c r="D156" i="1"/>
  <c r="D148" i="1"/>
  <c r="D1003" i="1"/>
  <c r="D995" i="1"/>
  <c r="D987" i="1"/>
  <c r="D979" i="1"/>
  <c r="D971" i="1"/>
  <c r="D963" i="1"/>
  <c r="D955" i="1"/>
  <c r="D947" i="1"/>
  <c r="D939" i="1"/>
  <c r="D931" i="1"/>
  <c r="D923" i="1"/>
  <c r="D915" i="1"/>
  <c r="D907" i="1"/>
  <c r="D899" i="1"/>
  <c r="D891" i="1"/>
  <c r="D883" i="1"/>
  <c r="D875" i="1"/>
  <c r="D867" i="1"/>
  <c r="D859" i="1"/>
  <c r="D851" i="1"/>
  <c r="D843" i="1"/>
  <c r="D835" i="1"/>
  <c r="D827" i="1"/>
  <c r="D819" i="1"/>
  <c r="D811" i="1"/>
  <c r="D803" i="1"/>
  <c r="D795" i="1"/>
  <c r="D787" i="1"/>
  <c r="D779" i="1"/>
  <c r="D771" i="1"/>
  <c r="D763" i="1"/>
  <c r="D755" i="1"/>
  <c r="D747" i="1"/>
  <c r="D739" i="1"/>
  <c r="D731" i="1"/>
  <c r="D723" i="1"/>
  <c r="D715" i="1"/>
  <c r="D707" i="1"/>
  <c r="D699" i="1"/>
  <c r="D691" i="1"/>
  <c r="D683" i="1"/>
  <c r="D675" i="1"/>
  <c r="D667" i="1"/>
  <c r="D659" i="1"/>
  <c r="D651" i="1"/>
  <c r="D643" i="1"/>
  <c r="D635" i="1"/>
  <c r="D627" i="1"/>
  <c r="D619" i="1"/>
  <c r="D611" i="1"/>
  <c r="D603" i="1"/>
  <c r="D595" i="1"/>
  <c r="D587" i="1"/>
  <c r="D579" i="1"/>
  <c r="D571" i="1"/>
  <c r="D563" i="1"/>
  <c r="D555" i="1"/>
  <c r="D547" i="1"/>
  <c r="D539" i="1"/>
  <c r="D531" i="1"/>
  <c r="D523" i="1"/>
  <c r="D515" i="1"/>
  <c r="D507" i="1"/>
  <c r="D499" i="1"/>
  <c r="D491" i="1"/>
  <c r="D483" i="1"/>
  <c r="D475" i="1"/>
  <c r="D467" i="1"/>
  <c r="D459" i="1"/>
  <c r="D451" i="1"/>
  <c r="D443" i="1"/>
  <c r="D435" i="1"/>
  <c r="D427" i="1"/>
  <c r="D419" i="1"/>
  <c r="D411" i="1"/>
  <c r="D403" i="1"/>
  <c r="D395" i="1"/>
  <c r="D387" i="1"/>
  <c r="D379" i="1"/>
  <c r="D371" i="1"/>
  <c r="D363" i="1"/>
  <c r="D355" i="1"/>
  <c r="D347" i="1"/>
  <c r="D339" i="1"/>
  <c r="D331" i="1"/>
  <c r="D323" i="1"/>
  <c r="D315" i="1"/>
  <c r="D307" i="1"/>
  <c r="D299" i="1"/>
  <c r="D291" i="1"/>
  <c r="D283" i="1"/>
  <c r="D275" i="1"/>
  <c r="D267" i="1"/>
  <c r="D259" i="1"/>
  <c r="D251" i="1"/>
  <c r="D243" i="1"/>
  <c r="D235" i="1"/>
  <c r="D227" i="1"/>
  <c r="D219" i="1"/>
  <c r="D211" i="1"/>
  <c r="D203" i="1"/>
  <c r="D195" i="1"/>
  <c r="D187" i="1"/>
  <c r="D179" i="1"/>
  <c r="D171" i="1"/>
  <c r="D163" i="1"/>
  <c r="D155" i="1"/>
  <c r="D1002" i="1"/>
  <c r="D994" i="1"/>
  <c r="D986" i="1"/>
  <c r="D978" i="1"/>
  <c r="D970" i="1"/>
  <c r="D962" i="1"/>
  <c r="D954" i="1"/>
  <c r="D946" i="1"/>
  <c r="D938" i="1"/>
  <c r="D930" i="1"/>
  <c r="D922" i="1"/>
  <c r="D914" i="1"/>
  <c r="D906" i="1"/>
  <c r="D898" i="1"/>
  <c r="D890" i="1"/>
  <c r="D882" i="1"/>
  <c r="D874" i="1"/>
  <c r="D866" i="1"/>
  <c r="D858" i="1"/>
  <c r="D850" i="1"/>
  <c r="D842" i="1"/>
  <c r="D834" i="1"/>
  <c r="D826" i="1"/>
  <c r="D818" i="1"/>
  <c r="D810" i="1"/>
  <c r="D802" i="1"/>
  <c r="D794" i="1"/>
  <c r="D786" i="1"/>
  <c r="D778" i="1"/>
  <c r="D770" i="1"/>
  <c r="D762" i="1"/>
  <c r="D754" i="1"/>
  <c r="D746" i="1"/>
  <c r="D738" i="1"/>
  <c r="D730" i="1"/>
  <c r="D722" i="1"/>
  <c r="D714" i="1"/>
  <c r="D706" i="1"/>
  <c r="D698" i="1"/>
  <c r="D690" i="1"/>
  <c r="D682" i="1"/>
  <c r="D674" i="1"/>
  <c r="D666" i="1"/>
  <c r="D658" i="1"/>
  <c r="D650" i="1"/>
  <c r="D642" i="1"/>
  <c r="D634" i="1"/>
  <c r="D626" i="1"/>
  <c r="D618" i="1"/>
  <c r="D610" i="1"/>
  <c r="D602" i="1"/>
  <c r="D594" i="1"/>
  <c r="D586" i="1"/>
  <c r="D578" i="1"/>
  <c r="D570" i="1"/>
  <c r="D562" i="1"/>
  <c r="D554" i="1"/>
  <c r="D546" i="1"/>
  <c r="D538" i="1"/>
  <c r="D530" i="1"/>
  <c r="D522" i="1"/>
  <c r="D514" i="1"/>
  <c r="D506" i="1"/>
  <c r="D498" i="1"/>
  <c r="D490" i="1"/>
  <c r="D482" i="1"/>
  <c r="D474" i="1"/>
  <c r="D466" i="1"/>
  <c r="D458" i="1"/>
  <c r="D450" i="1"/>
  <c r="D442" i="1"/>
  <c r="D434" i="1"/>
  <c r="D426" i="1"/>
  <c r="D418" i="1"/>
  <c r="D410" i="1"/>
  <c r="D402" i="1"/>
  <c r="D394" i="1"/>
  <c r="D386" i="1"/>
  <c r="D378" i="1"/>
  <c r="D370" i="1"/>
  <c r="D362" i="1"/>
  <c r="D354" i="1"/>
  <c r="D346" i="1"/>
  <c r="D338" i="1"/>
  <c r="D330" i="1"/>
  <c r="D322" i="1"/>
  <c r="D314" i="1"/>
  <c r="D306" i="1"/>
  <c r="D298" i="1"/>
  <c r="D290" i="1"/>
  <c r="D282" i="1"/>
  <c r="D274" i="1"/>
  <c r="D266" i="1"/>
  <c r="D258" i="1"/>
  <c r="D250" i="1"/>
  <c r="D242" i="1"/>
  <c r="D234" i="1"/>
  <c r="D226" i="1"/>
  <c r="D218" i="1"/>
  <c r="D210" i="1"/>
  <c r="D202" i="1"/>
  <c r="D194" i="1"/>
  <c r="D186" i="1"/>
  <c r="D178" i="1"/>
  <c r="D170" i="1"/>
  <c r="D162" i="1"/>
  <c r="D154" i="1"/>
  <c r="D521" i="1"/>
  <c r="D513" i="1"/>
  <c r="D505" i="1"/>
  <c r="D497" i="1"/>
  <c r="D489" i="1"/>
  <c r="D481" i="1"/>
  <c r="D473" i="1"/>
  <c r="D465" i="1"/>
  <c r="D457" i="1"/>
  <c r="D449" i="1"/>
  <c r="D441" i="1"/>
  <c r="D433" i="1"/>
  <c r="D425" i="1"/>
  <c r="D417" i="1"/>
  <c r="D409" i="1"/>
  <c r="D401" i="1"/>
  <c r="D393" i="1"/>
  <c r="D385" i="1"/>
  <c r="D377" i="1"/>
  <c r="D369" i="1"/>
  <c r="D361" i="1"/>
  <c r="D353" i="1"/>
  <c r="D345" i="1"/>
  <c r="D337" i="1"/>
  <c r="D329" i="1"/>
  <c r="D321" i="1"/>
  <c r="D313" i="1"/>
  <c r="D305" i="1"/>
  <c r="D297" i="1"/>
  <c r="D289" i="1"/>
  <c r="D281" i="1"/>
  <c r="D273" i="1"/>
  <c r="D265" i="1"/>
  <c r="D257" i="1"/>
  <c r="D249" i="1"/>
  <c r="D241" i="1"/>
  <c r="D233" i="1"/>
  <c r="D225" i="1"/>
  <c r="D217" i="1"/>
  <c r="D209" i="1"/>
  <c r="D201" i="1"/>
  <c r="D193" i="1"/>
  <c r="D185" i="1"/>
  <c r="D177" i="1"/>
  <c r="D169" i="1"/>
  <c r="D161" i="1"/>
  <c r="D153" i="1"/>
  <c r="R441" i="1" l="1"/>
  <c r="F441" i="1"/>
  <c r="R578" i="1"/>
  <c r="F578" i="1"/>
  <c r="R171" i="1"/>
  <c r="F171" i="1"/>
  <c r="R619" i="1"/>
  <c r="F619" i="1"/>
  <c r="R332" i="1"/>
  <c r="F332" i="1"/>
  <c r="R972" i="1"/>
  <c r="F972" i="1"/>
  <c r="R389" i="1"/>
  <c r="F389" i="1"/>
  <c r="R209" i="1"/>
  <c r="F209" i="1"/>
  <c r="R273" i="1"/>
  <c r="F273" i="1"/>
  <c r="R337" i="1"/>
  <c r="F337" i="1"/>
  <c r="R401" i="1"/>
  <c r="F401" i="1"/>
  <c r="R465" i="1"/>
  <c r="F465" i="1"/>
  <c r="R154" i="1"/>
  <c r="F154" i="1"/>
  <c r="R218" i="1"/>
  <c r="F218" i="1"/>
  <c r="R282" i="1"/>
  <c r="F282" i="1"/>
  <c r="R346" i="1"/>
  <c r="F346" i="1"/>
  <c r="R410" i="1"/>
  <c r="F410" i="1"/>
  <c r="R474" i="1"/>
  <c r="F474" i="1"/>
  <c r="R538" i="1"/>
  <c r="F538" i="1"/>
  <c r="R602" i="1"/>
  <c r="F602" i="1"/>
  <c r="R666" i="1"/>
  <c r="F666" i="1"/>
  <c r="R730" i="1"/>
  <c r="F730" i="1"/>
  <c r="R794" i="1"/>
  <c r="F794" i="1"/>
  <c r="R858" i="1"/>
  <c r="F858" i="1"/>
  <c r="R922" i="1"/>
  <c r="F922" i="1"/>
  <c r="R986" i="1"/>
  <c r="F986" i="1"/>
  <c r="R195" i="1"/>
  <c r="F195" i="1"/>
  <c r="R259" i="1"/>
  <c r="F259" i="1"/>
  <c r="R323" i="1"/>
  <c r="F323" i="1"/>
  <c r="R387" i="1"/>
  <c r="F387" i="1"/>
  <c r="R451" i="1"/>
  <c r="F451" i="1"/>
  <c r="R515" i="1"/>
  <c r="F515" i="1"/>
  <c r="R579" i="1"/>
  <c r="F579" i="1"/>
  <c r="R643" i="1"/>
  <c r="F643" i="1"/>
  <c r="R707" i="1"/>
  <c r="F707" i="1"/>
  <c r="R771" i="1"/>
  <c r="F771" i="1"/>
  <c r="R835" i="1"/>
  <c r="F835" i="1"/>
  <c r="R899" i="1"/>
  <c r="F899" i="1"/>
  <c r="R963" i="1"/>
  <c r="F963" i="1"/>
  <c r="F164" i="1"/>
  <c r="R164" i="1"/>
  <c r="R228" i="1"/>
  <c r="F228" i="1"/>
  <c r="R292" i="1"/>
  <c r="F292" i="1"/>
  <c r="R356" i="1"/>
  <c r="F356" i="1"/>
  <c r="R420" i="1"/>
  <c r="F420" i="1"/>
  <c r="R484" i="1"/>
  <c r="F484" i="1"/>
  <c r="R548" i="1"/>
  <c r="F548" i="1"/>
  <c r="R612" i="1"/>
  <c r="F612" i="1"/>
  <c r="F676" i="1"/>
  <c r="R676" i="1"/>
  <c r="R740" i="1"/>
  <c r="F740" i="1"/>
  <c r="R804" i="1"/>
  <c r="F804" i="1"/>
  <c r="R868" i="1"/>
  <c r="F868" i="1"/>
  <c r="R932" i="1"/>
  <c r="F932" i="1"/>
  <c r="R996" i="1"/>
  <c r="F996" i="1"/>
  <c r="R1060" i="1"/>
  <c r="F1060" i="1"/>
  <c r="R1124" i="1"/>
  <c r="F1124" i="1"/>
  <c r="F1188" i="1"/>
  <c r="R1188" i="1"/>
  <c r="R1252" i="1"/>
  <c r="F1252" i="1"/>
  <c r="R1316" i="1"/>
  <c r="F1316" i="1"/>
  <c r="R1380" i="1"/>
  <c r="F1380" i="1"/>
  <c r="R1444" i="1"/>
  <c r="F1444" i="1"/>
  <c r="R1508" i="1"/>
  <c r="F1508" i="1"/>
  <c r="R1572" i="1"/>
  <c r="F1572" i="1"/>
  <c r="R1636" i="1"/>
  <c r="F1636" i="1"/>
  <c r="F1700" i="1"/>
  <c r="R1700" i="1"/>
  <c r="R1764" i="1"/>
  <c r="F1764" i="1"/>
  <c r="R1828" i="1"/>
  <c r="F1828" i="1"/>
  <c r="R1892" i="1"/>
  <c r="F1892" i="1"/>
  <c r="R1956" i="1"/>
  <c r="F1956" i="1"/>
  <c r="R157" i="1"/>
  <c r="F157" i="1"/>
  <c r="R221" i="1"/>
  <c r="F221" i="1"/>
  <c r="R285" i="1"/>
  <c r="F285" i="1"/>
  <c r="R349" i="1"/>
  <c r="F349" i="1"/>
  <c r="R413" i="1"/>
  <c r="F413" i="1"/>
  <c r="R477" i="1"/>
  <c r="F477" i="1"/>
  <c r="R541" i="1"/>
  <c r="F541" i="1"/>
  <c r="R605" i="1"/>
  <c r="F605" i="1"/>
  <c r="R669" i="1"/>
  <c r="F669" i="1"/>
  <c r="R733" i="1"/>
  <c r="F733" i="1"/>
  <c r="R797" i="1"/>
  <c r="F797" i="1"/>
  <c r="R861" i="1"/>
  <c r="F861" i="1"/>
  <c r="R925" i="1"/>
  <c r="F925" i="1"/>
  <c r="R989" i="1"/>
  <c r="F989" i="1"/>
  <c r="R190" i="1"/>
  <c r="F190" i="1"/>
  <c r="R254" i="1"/>
  <c r="F254" i="1"/>
  <c r="R318" i="1"/>
  <c r="F318" i="1"/>
  <c r="F382" i="1"/>
  <c r="R382" i="1"/>
  <c r="R446" i="1"/>
  <c r="F446" i="1"/>
  <c r="R510" i="1"/>
  <c r="F510" i="1"/>
  <c r="R574" i="1"/>
  <c r="F574" i="1"/>
  <c r="F638" i="1"/>
  <c r="R638" i="1"/>
  <c r="R702" i="1"/>
  <c r="F702" i="1"/>
  <c r="R766" i="1"/>
  <c r="F766" i="1"/>
  <c r="R830" i="1"/>
  <c r="F830" i="1"/>
  <c r="F894" i="1"/>
  <c r="R894" i="1"/>
  <c r="R958" i="1"/>
  <c r="F958" i="1"/>
  <c r="R537" i="1"/>
  <c r="F537" i="1"/>
  <c r="R601" i="1"/>
  <c r="F601" i="1"/>
  <c r="F665" i="1"/>
  <c r="R665" i="1"/>
  <c r="R729" i="1"/>
  <c r="F729" i="1"/>
  <c r="R793" i="1"/>
  <c r="F793" i="1"/>
  <c r="R857" i="1"/>
  <c r="F857" i="1"/>
  <c r="F921" i="1"/>
  <c r="R921" i="1"/>
  <c r="R985" i="1"/>
  <c r="F985" i="1"/>
  <c r="R1049" i="1"/>
  <c r="F1049" i="1"/>
  <c r="R1113" i="1"/>
  <c r="F1113" i="1"/>
  <c r="F1177" i="1"/>
  <c r="R1177" i="1"/>
  <c r="R1241" i="1"/>
  <c r="F1241" i="1"/>
  <c r="R1305" i="1"/>
  <c r="F1305" i="1"/>
  <c r="R1369" i="1"/>
  <c r="F1369" i="1"/>
  <c r="F1433" i="1"/>
  <c r="R1433" i="1"/>
  <c r="R1497" i="1"/>
  <c r="F1497" i="1"/>
  <c r="R1561" i="1"/>
  <c r="F1561" i="1"/>
  <c r="R1625" i="1"/>
  <c r="F1625" i="1"/>
  <c r="F1689" i="1"/>
  <c r="R1689" i="1"/>
  <c r="R1753" i="1"/>
  <c r="F1753" i="1"/>
  <c r="R1817" i="1"/>
  <c r="F1817" i="1"/>
  <c r="R1881" i="1"/>
  <c r="F1881" i="1"/>
  <c r="F1945" i="1"/>
  <c r="R1945" i="1"/>
  <c r="R1010" i="1"/>
  <c r="F1010" i="1"/>
  <c r="R1074" i="1"/>
  <c r="F1074" i="1"/>
  <c r="R1138" i="1"/>
  <c r="F1138" i="1"/>
  <c r="F1202" i="1"/>
  <c r="R1202" i="1"/>
  <c r="R1266" i="1"/>
  <c r="F1266" i="1"/>
  <c r="R1330" i="1"/>
  <c r="F1330" i="1"/>
  <c r="R1394" i="1"/>
  <c r="F1394" i="1"/>
  <c r="F1458" i="1"/>
  <c r="R1458" i="1"/>
  <c r="R1522" i="1"/>
  <c r="F1522" i="1"/>
  <c r="R1586" i="1"/>
  <c r="F1586" i="1"/>
  <c r="R1650" i="1"/>
  <c r="F1650" i="1"/>
  <c r="F1714" i="1"/>
  <c r="R1714" i="1"/>
  <c r="R1778" i="1"/>
  <c r="F1778" i="1"/>
  <c r="R1842" i="1"/>
  <c r="F1842" i="1"/>
  <c r="R1906" i="1"/>
  <c r="F1906" i="1"/>
  <c r="F1970" i="1"/>
  <c r="R1970" i="1"/>
  <c r="R1035" i="1"/>
  <c r="F1035" i="1"/>
  <c r="R1099" i="1"/>
  <c r="F1099" i="1"/>
  <c r="R1163" i="1"/>
  <c r="F1163" i="1"/>
  <c r="F1227" i="1"/>
  <c r="R1227" i="1"/>
  <c r="R1291" i="1"/>
  <c r="F1291" i="1"/>
  <c r="R1355" i="1"/>
  <c r="F1355" i="1"/>
  <c r="R1419" i="1"/>
  <c r="F1419" i="1"/>
  <c r="F1483" i="1"/>
  <c r="R1483" i="1"/>
  <c r="R1547" i="1"/>
  <c r="F1547" i="1"/>
  <c r="R1611" i="1"/>
  <c r="F1611" i="1"/>
  <c r="R1675" i="1"/>
  <c r="F1675" i="1"/>
  <c r="F1739" i="1"/>
  <c r="R1739" i="1"/>
  <c r="R1803" i="1"/>
  <c r="F1803" i="1"/>
  <c r="R1867" i="1"/>
  <c r="F1867" i="1"/>
  <c r="R1931" i="1"/>
  <c r="F1931" i="1"/>
  <c r="F1995" i="1"/>
  <c r="R1995" i="1"/>
  <c r="R1247" i="1"/>
  <c r="F1247" i="1"/>
  <c r="R1487" i="1"/>
  <c r="F1487" i="1"/>
  <c r="R1743" i="1"/>
  <c r="F1743" i="1"/>
  <c r="F1983" i="1"/>
  <c r="R1983" i="1"/>
  <c r="R1069" i="1"/>
  <c r="F1069" i="1"/>
  <c r="R1133" i="1"/>
  <c r="F1133" i="1"/>
  <c r="R1197" i="1"/>
  <c r="F1197" i="1"/>
  <c r="F1261" i="1"/>
  <c r="R1261" i="1"/>
  <c r="R1325" i="1"/>
  <c r="F1325" i="1"/>
  <c r="R1389" i="1"/>
  <c r="F1389" i="1"/>
  <c r="R1453" i="1"/>
  <c r="F1453" i="1"/>
  <c r="F1517" i="1"/>
  <c r="R1517" i="1"/>
  <c r="R1581" i="1"/>
  <c r="F1581" i="1"/>
  <c r="R1645" i="1"/>
  <c r="F1645" i="1"/>
  <c r="R1709" i="1"/>
  <c r="F1709" i="1"/>
  <c r="F1773" i="1"/>
  <c r="R1773" i="1"/>
  <c r="R1837" i="1"/>
  <c r="F1837" i="1"/>
  <c r="R1901" i="1"/>
  <c r="F1901" i="1"/>
  <c r="R1965" i="1"/>
  <c r="F1965" i="1"/>
  <c r="F1143" i="1"/>
  <c r="R1143" i="1"/>
  <c r="R1415" i="1"/>
  <c r="F1415" i="1"/>
  <c r="R1663" i="1"/>
  <c r="F1663" i="1"/>
  <c r="R1927" i="1"/>
  <c r="F1927" i="1"/>
  <c r="F1054" i="1"/>
  <c r="R1054" i="1"/>
  <c r="R1118" i="1"/>
  <c r="F1118" i="1"/>
  <c r="R1182" i="1"/>
  <c r="F1182" i="1"/>
  <c r="R1246" i="1"/>
  <c r="F1246" i="1"/>
  <c r="F1310" i="1"/>
  <c r="R1310" i="1"/>
  <c r="R1374" i="1"/>
  <c r="F1374" i="1"/>
  <c r="R1438" i="1"/>
  <c r="F1438" i="1"/>
  <c r="R1502" i="1"/>
  <c r="F1502" i="1"/>
  <c r="F1566" i="1"/>
  <c r="R1566" i="1"/>
  <c r="R1630" i="1"/>
  <c r="F1630" i="1"/>
  <c r="R1694" i="1"/>
  <c r="F1694" i="1"/>
  <c r="R1758" i="1"/>
  <c r="F1758" i="1"/>
  <c r="F1822" i="1"/>
  <c r="R1822" i="1"/>
  <c r="R1886" i="1"/>
  <c r="F1886" i="1"/>
  <c r="R1950" i="1"/>
  <c r="F1950" i="1"/>
  <c r="R1119" i="1"/>
  <c r="F1119" i="1"/>
  <c r="F1375" i="1"/>
  <c r="R1375" i="1"/>
  <c r="R1639" i="1"/>
  <c r="F1639" i="1"/>
  <c r="R1895" i="1"/>
  <c r="F1895" i="1"/>
  <c r="F183" i="1"/>
  <c r="R183" i="1"/>
  <c r="R247" i="1"/>
  <c r="F247" i="1"/>
  <c r="R311" i="1"/>
  <c r="F311" i="1"/>
  <c r="R375" i="1"/>
  <c r="F375" i="1"/>
  <c r="F439" i="1"/>
  <c r="R439" i="1"/>
  <c r="R503" i="1"/>
  <c r="F503" i="1"/>
  <c r="R567" i="1"/>
  <c r="F567" i="1"/>
  <c r="R631" i="1"/>
  <c r="F631" i="1"/>
  <c r="F695" i="1"/>
  <c r="R695" i="1"/>
  <c r="R759" i="1"/>
  <c r="F759" i="1"/>
  <c r="R823" i="1"/>
  <c r="F823" i="1"/>
  <c r="R911" i="1"/>
  <c r="F911" i="1"/>
  <c r="F975" i="1"/>
  <c r="R975" i="1"/>
  <c r="R1039" i="1"/>
  <c r="F1039" i="1"/>
  <c r="R1135" i="1"/>
  <c r="F1135" i="1"/>
  <c r="R1391" i="1"/>
  <c r="F1391" i="1"/>
  <c r="F1655" i="1"/>
  <c r="R1655" i="1"/>
  <c r="R1911" i="1"/>
  <c r="F1911" i="1"/>
  <c r="R192" i="1"/>
  <c r="F192" i="1"/>
  <c r="R256" i="1"/>
  <c r="F256" i="1"/>
  <c r="R320" i="1"/>
  <c r="F320" i="1"/>
  <c r="R384" i="1"/>
  <c r="F384" i="1"/>
  <c r="R448" i="1"/>
  <c r="F448" i="1"/>
  <c r="R512" i="1"/>
  <c r="F512" i="1"/>
  <c r="R576" i="1"/>
  <c r="F576" i="1"/>
  <c r="R640" i="1"/>
  <c r="F640" i="1"/>
  <c r="R704" i="1"/>
  <c r="F704" i="1"/>
  <c r="R768" i="1"/>
  <c r="F768" i="1"/>
  <c r="R832" i="1"/>
  <c r="F832" i="1"/>
  <c r="R896" i="1"/>
  <c r="F896" i="1"/>
  <c r="R960" i="1"/>
  <c r="F960" i="1"/>
  <c r="R1024" i="1"/>
  <c r="F1024" i="1"/>
  <c r="R1088" i="1"/>
  <c r="F1088" i="1"/>
  <c r="R1152" i="1"/>
  <c r="F1152" i="1"/>
  <c r="R1216" i="1"/>
  <c r="F1216" i="1"/>
  <c r="R1280" i="1"/>
  <c r="F1280" i="1"/>
  <c r="R1344" i="1"/>
  <c r="F1344" i="1"/>
  <c r="R1408" i="1"/>
  <c r="F1408" i="1"/>
  <c r="R1472" i="1"/>
  <c r="F1472" i="1"/>
  <c r="R1536" i="1"/>
  <c r="F1536" i="1"/>
  <c r="R1600" i="1"/>
  <c r="F1600" i="1"/>
  <c r="R1664" i="1"/>
  <c r="F1664" i="1"/>
  <c r="R1728" i="1"/>
  <c r="F1728" i="1"/>
  <c r="R1792" i="1"/>
  <c r="F1792" i="1"/>
  <c r="R1856" i="1"/>
  <c r="F1856" i="1"/>
  <c r="R1920" i="1"/>
  <c r="F1920" i="1"/>
  <c r="R1984" i="1"/>
  <c r="F1984" i="1"/>
  <c r="R377" i="1"/>
  <c r="F377" i="1"/>
  <c r="R514" i="1"/>
  <c r="F514" i="1"/>
  <c r="R962" i="1"/>
  <c r="F962" i="1"/>
  <c r="R683" i="1"/>
  <c r="F683" i="1"/>
  <c r="R268" i="1"/>
  <c r="F268" i="1"/>
  <c r="R716" i="1"/>
  <c r="F716" i="1"/>
  <c r="R1292" i="1"/>
  <c r="F1292" i="1"/>
  <c r="R1868" i="1"/>
  <c r="F1868" i="1"/>
  <c r="R153" i="1"/>
  <c r="F153" i="1"/>
  <c r="R217" i="1"/>
  <c r="F217" i="1"/>
  <c r="R281" i="1"/>
  <c r="F281" i="1"/>
  <c r="R345" i="1"/>
  <c r="F345" i="1"/>
  <c r="F409" i="1"/>
  <c r="R409" i="1"/>
  <c r="F473" i="1"/>
  <c r="R473" i="1"/>
  <c r="R162" i="1"/>
  <c r="F162" i="1"/>
  <c r="R226" i="1"/>
  <c r="F226" i="1"/>
  <c r="R290" i="1"/>
  <c r="F290" i="1"/>
  <c r="R354" i="1"/>
  <c r="F354" i="1"/>
  <c r="F418" i="1"/>
  <c r="R418" i="1"/>
  <c r="R482" i="1"/>
  <c r="F482" i="1"/>
  <c r="R546" i="1"/>
  <c r="F546" i="1"/>
  <c r="R610" i="1"/>
  <c r="F610" i="1"/>
  <c r="R674" i="1"/>
  <c r="F674" i="1"/>
  <c r="R738" i="1"/>
  <c r="F738" i="1"/>
  <c r="R802" i="1"/>
  <c r="F802" i="1"/>
  <c r="F866" i="1"/>
  <c r="R866" i="1"/>
  <c r="R930" i="1"/>
  <c r="F930" i="1"/>
  <c r="R994" i="1"/>
  <c r="F994" i="1"/>
  <c r="R203" i="1"/>
  <c r="F203" i="1"/>
  <c r="R267" i="1"/>
  <c r="F267" i="1"/>
  <c r="R331" i="1"/>
  <c r="F331" i="1"/>
  <c r="R395" i="1"/>
  <c r="F395" i="1"/>
  <c r="R459" i="1"/>
  <c r="F459" i="1"/>
  <c r="R523" i="1"/>
  <c r="F523" i="1"/>
  <c r="R587" i="1"/>
  <c r="F587" i="1"/>
  <c r="R651" i="1"/>
  <c r="F651" i="1"/>
  <c r="R715" i="1"/>
  <c r="F715" i="1"/>
  <c r="R779" i="1"/>
  <c r="F779" i="1"/>
  <c r="R843" i="1"/>
  <c r="F843" i="1"/>
  <c r="R907" i="1"/>
  <c r="F907" i="1"/>
  <c r="R971" i="1"/>
  <c r="F971" i="1"/>
  <c r="R172" i="1"/>
  <c r="F172" i="1"/>
  <c r="R236" i="1"/>
  <c r="F236" i="1"/>
  <c r="R300" i="1"/>
  <c r="F300" i="1"/>
  <c r="R364" i="1"/>
  <c r="F364" i="1"/>
  <c r="R428" i="1"/>
  <c r="F428" i="1"/>
  <c r="R492" i="1"/>
  <c r="F492" i="1"/>
  <c r="R556" i="1"/>
  <c r="F556" i="1"/>
  <c r="R620" i="1"/>
  <c r="F620" i="1"/>
  <c r="R684" i="1"/>
  <c r="F684" i="1"/>
  <c r="R748" i="1"/>
  <c r="F748" i="1"/>
  <c r="R812" i="1"/>
  <c r="F812" i="1"/>
  <c r="R876" i="1"/>
  <c r="F876" i="1"/>
  <c r="R940" i="1"/>
  <c r="F940" i="1"/>
  <c r="R1004" i="1"/>
  <c r="F1004" i="1"/>
  <c r="R1068" i="1"/>
  <c r="F1068" i="1"/>
  <c r="R1132" i="1"/>
  <c r="F1132" i="1"/>
  <c r="R1196" i="1"/>
  <c r="F1196" i="1"/>
  <c r="R1260" i="1"/>
  <c r="F1260" i="1"/>
  <c r="R1324" i="1"/>
  <c r="F1324" i="1"/>
  <c r="R1388" i="1"/>
  <c r="F1388" i="1"/>
  <c r="R1452" i="1"/>
  <c r="F1452" i="1"/>
  <c r="R1516" i="1"/>
  <c r="F1516" i="1"/>
  <c r="R1580" i="1"/>
  <c r="F1580" i="1"/>
  <c r="R1644" i="1"/>
  <c r="F1644" i="1"/>
  <c r="R1708" i="1"/>
  <c r="F1708" i="1"/>
  <c r="R1772" i="1"/>
  <c r="F1772" i="1"/>
  <c r="R1836" i="1"/>
  <c r="F1836" i="1"/>
  <c r="R1900" i="1"/>
  <c r="F1900" i="1"/>
  <c r="R1964" i="1"/>
  <c r="F1964" i="1"/>
  <c r="R165" i="1"/>
  <c r="F165" i="1"/>
  <c r="R229" i="1"/>
  <c r="F229" i="1"/>
  <c r="R293" i="1"/>
  <c r="F293" i="1"/>
  <c r="R357" i="1"/>
  <c r="F357" i="1"/>
  <c r="R421" i="1"/>
  <c r="F421" i="1"/>
  <c r="R485" i="1"/>
  <c r="F485" i="1"/>
  <c r="R549" i="1"/>
  <c r="F549" i="1"/>
  <c r="R613" i="1"/>
  <c r="F613" i="1"/>
  <c r="R677" i="1"/>
  <c r="F677" i="1"/>
  <c r="R741" i="1"/>
  <c r="F741" i="1"/>
  <c r="R805" i="1"/>
  <c r="F805" i="1"/>
  <c r="R869" i="1"/>
  <c r="F869" i="1"/>
  <c r="R933" i="1"/>
  <c r="F933" i="1"/>
  <c r="R997" i="1"/>
  <c r="F997" i="1"/>
  <c r="R198" i="1"/>
  <c r="F198" i="1"/>
  <c r="R262" i="1"/>
  <c r="F262" i="1"/>
  <c r="R326" i="1"/>
  <c r="F326" i="1"/>
  <c r="R390" i="1"/>
  <c r="F390" i="1"/>
  <c r="R454" i="1"/>
  <c r="F454" i="1"/>
  <c r="R518" i="1"/>
  <c r="F518" i="1"/>
  <c r="R582" i="1"/>
  <c r="F582" i="1"/>
  <c r="R646" i="1"/>
  <c r="F646" i="1"/>
  <c r="R710" i="1"/>
  <c r="F710" i="1"/>
  <c r="R774" i="1"/>
  <c r="F774" i="1"/>
  <c r="R838" i="1"/>
  <c r="F838" i="1"/>
  <c r="R902" i="1"/>
  <c r="F902" i="1"/>
  <c r="R966" i="1"/>
  <c r="F966" i="1"/>
  <c r="R545" i="1"/>
  <c r="F545" i="1"/>
  <c r="R609" i="1"/>
  <c r="F609" i="1"/>
  <c r="R673" i="1"/>
  <c r="F673" i="1"/>
  <c r="R737" i="1"/>
  <c r="F737" i="1"/>
  <c r="R801" i="1"/>
  <c r="F801" i="1"/>
  <c r="R865" i="1"/>
  <c r="F865" i="1"/>
  <c r="R929" i="1"/>
  <c r="F929" i="1"/>
  <c r="R993" i="1"/>
  <c r="F993" i="1"/>
  <c r="R1057" i="1"/>
  <c r="F1057" i="1"/>
  <c r="R1121" i="1"/>
  <c r="F1121" i="1"/>
  <c r="R1185" i="1"/>
  <c r="F1185" i="1"/>
  <c r="R1249" i="1"/>
  <c r="F1249" i="1"/>
  <c r="R1313" i="1"/>
  <c r="F1313" i="1"/>
  <c r="R1377" i="1"/>
  <c r="F1377" i="1"/>
  <c r="R1441" i="1"/>
  <c r="F1441" i="1"/>
  <c r="R1505" i="1"/>
  <c r="F1505" i="1"/>
  <c r="R1569" i="1"/>
  <c r="F1569" i="1"/>
  <c r="R1633" i="1"/>
  <c r="F1633" i="1"/>
  <c r="R1697" i="1"/>
  <c r="F1697" i="1"/>
  <c r="R1761" i="1"/>
  <c r="F1761" i="1"/>
  <c r="R1825" i="1"/>
  <c r="F1825" i="1"/>
  <c r="R1889" i="1"/>
  <c r="F1889" i="1"/>
  <c r="R1953" i="1"/>
  <c r="F1953" i="1"/>
  <c r="R1018" i="1"/>
  <c r="F1018" i="1"/>
  <c r="R1082" i="1"/>
  <c r="F1082" i="1"/>
  <c r="R1146" i="1"/>
  <c r="F1146" i="1"/>
  <c r="R1210" i="1"/>
  <c r="F1210" i="1"/>
  <c r="R1274" i="1"/>
  <c r="F1274" i="1"/>
  <c r="R1338" i="1"/>
  <c r="F1338" i="1"/>
  <c r="R1402" i="1"/>
  <c r="F1402" i="1"/>
  <c r="R1466" i="1"/>
  <c r="F1466" i="1"/>
  <c r="R1530" i="1"/>
  <c r="F1530" i="1"/>
  <c r="R1594" i="1"/>
  <c r="F1594" i="1"/>
  <c r="R1658" i="1"/>
  <c r="F1658" i="1"/>
  <c r="R1722" i="1"/>
  <c r="F1722" i="1"/>
  <c r="R1786" i="1"/>
  <c r="F1786" i="1"/>
  <c r="R1850" i="1"/>
  <c r="F1850" i="1"/>
  <c r="R1914" i="1"/>
  <c r="F1914" i="1"/>
  <c r="R1978" i="1"/>
  <c r="F1978" i="1"/>
  <c r="R1043" i="1"/>
  <c r="F1043" i="1"/>
  <c r="R1107" i="1"/>
  <c r="F1107" i="1"/>
  <c r="R1171" i="1"/>
  <c r="F1171" i="1"/>
  <c r="R1235" i="1"/>
  <c r="F1235" i="1"/>
  <c r="R1299" i="1"/>
  <c r="F1299" i="1"/>
  <c r="R1363" i="1"/>
  <c r="F1363" i="1"/>
  <c r="R1427" i="1"/>
  <c r="F1427" i="1"/>
  <c r="R1491" i="1"/>
  <c r="F1491" i="1"/>
  <c r="R1555" i="1"/>
  <c r="F1555" i="1"/>
  <c r="R1619" i="1"/>
  <c r="F1619" i="1"/>
  <c r="R1683" i="1"/>
  <c r="F1683" i="1"/>
  <c r="R1747" i="1"/>
  <c r="F1747" i="1"/>
  <c r="R1811" i="1"/>
  <c r="F1811" i="1"/>
  <c r="R1875" i="1"/>
  <c r="F1875" i="1"/>
  <c r="R1939" i="1"/>
  <c r="F1939" i="1"/>
  <c r="R2003" i="1"/>
  <c r="F2003" i="1"/>
  <c r="R1279" i="1"/>
  <c r="F1279" i="1"/>
  <c r="R1519" i="1"/>
  <c r="F1519" i="1"/>
  <c r="R1775" i="1"/>
  <c r="F1775" i="1"/>
  <c r="R1013" i="1"/>
  <c r="F1013" i="1"/>
  <c r="R1077" i="1"/>
  <c r="F1077" i="1"/>
  <c r="R1141" i="1"/>
  <c r="F1141" i="1"/>
  <c r="R1205" i="1"/>
  <c r="F1205" i="1"/>
  <c r="R1269" i="1"/>
  <c r="F1269" i="1"/>
  <c r="R1333" i="1"/>
  <c r="F1333" i="1"/>
  <c r="R1397" i="1"/>
  <c r="F1397" i="1"/>
  <c r="R1461" i="1"/>
  <c r="F1461" i="1"/>
  <c r="R1525" i="1"/>
  <c r="F1525" i="1"/>
  <c r="R1589" i="1"/>
  <c r="F1589" i="1"/>
  <c r="R1653" i="1"/>
  <c r="F1653" i="1"/>
  <c r="R1717" i="1"/>
  <c r="F1717" i="1"/>
  <c r="R1781" i="1"/>
  <c r="F1781" i="1"/>
  <c r="R1845" i="1"/>
  <c r="F1845" i="1"/>
  <c r="R1909" i="1"/>
  <c r="F1909" i="1"/>
  <c r="R1981" i="1"/>
  <c r="F1981" i="1"/>
  <c r="R1175" i="1"/>
  <c r="F1175" i="1"/>
  <c r="R1447" i="1"/>
  <c r="F1447" i="1"/>
  <c r="R1695" i="1"/>
  <c r="F1695" i="1"/>
  <c r="R1959" i="1"/>
  <c r="F1959" i="1"/>
  <c r="R1062" i="1"/>
  <c r="F1062" i="1"/>
  <c r="R1126" i="1"/>
  <c r="F1126" i="1"/>
  <c r="R1190" i="1"/>
  <c r="F1190" i="1"/>
  <c r="R1254" i="1"/>
  <c r="F1254" i="1"/>
  <c r="R1318" i="1"/>
  <c r="F1318" i="1"/>
  <c r="R1382" i="1"/>
  <c r="F1382" i="1"/>
  <c r="R1446" i="1"/>
  <c r="F1446" i="1"/>
  <c r="R1510" i="1"/>
  <c r="F1510" i="1"/>
  <c r="R1574" i="1"/>
  <c r="F1574" i="1"/>
  <c r="R1638" i="1"/>
  <c r="F1638" i="1"/>
  <c r="R1702" i="1"/>
  <c r="F1702" i="1"/>
  <c r="R1766" i="1"/>
  <c r="F1766" i="1"/>
  <c r="R1830" i="1"/>
  <c r="F1830" i="1"/>
  <c r="R1894" i="1"/>
  <c r="F1894" i="1"/>
  <c r="R1958" i="1"/>
  <c r="F1958" i="1"/>
  <c r="R1159" i="1"/>
  <c r="F1159" i="1"/>
  <c r="R1407" i="1"/>
  <c r="F1407" i="1"/>
  <c r="R1671" i="1"/>
  <c r="F1671" i="1"/>
  <c r="R1935" i="1"/>
  <c r="F1935" i="1"/>
  <c r="R191" i="1"/>
  <c r="F191" i="1"/>
  <c r="R255" i="1"/>
  <c r="F255" i="1"/>
  <c r="R319" i="1"/>
  <c r="F319" i="1"/>
  <c r="R383" i="1"/>
  <c r="F383" i="1"/>
  <c r="F447" i="1"/>
  <c r="R447" i="1"/>
  <c r="R511" i="1"/>
  <c r="F511" i="1"/>
  <c r="R575" i="1"/>
  <c r="F575" i="1"/>
  <c r="R639" i="1"/>
  <c r="F639" i="1"/>
  <c r="R703" i="1"/>
  <c r="F703" i="1"/>
  <c r="R767" i="1"/>
  <c r="F767" i="1"/>
  <c r="R831" i="1"/>
  <c r="F831" i="1"/>
  <c r="R919" i="1"/>
  <c r="F919" i="1"/>
  <c r="R983" i="1"/>
  <c r="F983" i="1"/>
  <c r="R1047" i="1"/>
  <c r="F1047" i="1"/>
  <c r="R1167" i="1"/>
  <c r="F1167" i="1"/>
  <c r="R1431" i="1"/>
  <c r="F1431" i="1"/>
  <c r="R1687" i="1"/>
  <c r="F1687" i="1"/>
  <c r="R1943" i="1"/>
  <c r="F1943" i="1"/>
  <c r="R200" i="1"/>
  <c r="F200" i="1"/>
  <c r="R264" i="1"/>
  <c r="F264" i="1"/>
  <c r="F328" i="1"/>
  <c r="R328" i="1"/>
  <c r="F392" i="1"/>
  <c r="R392" i="1"/>
  <c r="R456" i="1"/>
  <c r="F456" i="1"/>
  <c r="R520" i="1"/>
  <c r="F520" i="1"/>
  <c r="R584" i="1"/>
  <c r="F584" i="1"/>
  <c r="R648" i="1"/>
  <c r="F648" i="1"/>
  <c r="R712" i="1"/>
  <c r="F712" i="1"/>
  <c r="R776" i="1"/>
  <c r="F776" i="1"/>
  <c r="R840" i="1"/>
  <c r="F840" i="1"/>
  <c r="R904" i="1"/>
  <c r="F904" i="1"/>
  <c r="R968" i="1"/>
  <c r="F968" i="1"/>
  <c r="F1032" i="1"/>
  <c r="R1032" i="1"/>
  <c r="R1096" i="1"/>
  <c r="F1096" i="1"/>
  <c r="R1160" i="1"/>
  <c r="F1160" i="1"/>
  <c r="R1224" i="1"/>
  <c r="F1224" i="1"/>
  <c r="R1288" i="1"/>
  <c r="F1288" i="1"/>
  <c r="R1352" i="1"/>
  <c r="F1352" i="1"/>
  <c r="R1416" i="1"/>
  <c r="F1416" i="1"/>
  <c r="R1480" i="1"/>
  <c r="F1480" i="1"/>
  <c r="F1544" i="1"/>
  <c r="R1544" i="1"/>
  <c r="R1608" i="1"/>
  <c r="F1608" i="1"/>
  <c r="R1672" i="1"/>
  <c r="F1672" i="1"/>
  <c r="R1736" i="1"/>
  <c r="F1736" i="1"/>
  <c r="R1800" i="1"/>
  <c r="F1800" i="1"/>
  <c r="F1864" i="1"/>
  <c r="R1864" i="1"/>
  <c r="F1928" i="1"/>
  <c r="R1928" i="1"/>
  <c r="R1992" i="1"/>
  <c r="F1992" i="1"/>
  <c r="R505" i="1"/>
  <c r="F505" i="1"/>
  <c r="F642" i="1"/>
  <c r="R642" i="1"/>
  <c r="R235" i="1"/>
  <c r="F235" i="1"/>
  <c r="R747" i="1"/>
  <c r="F747" i="1"/>
  <c r="R460" i="1"/>
  <c r="F460" i="1"/>
  <c r="R1036" i="1"/>
  <c r="F1036" i="1"/>
  <c r="R197" i="1"/>
  <c r="F197" i="1"/>
  <c r="R161" i="1"/>
  <c r="F161" i="1"/>
  <c r="F225" i="1"/>
  <c r="R225" i="1"/>
  <c r="R289" i="1"/>
  <c r="F289" i="1"/>
  <c r="R353" i="1"/>
  <c r="F353" i="1"/>
  <c r="R417" i="1"/>
  <c r="F417" i="1"/>
  <c r="F481" i="1"/>
  <c r="R481" i="1"/>
  <c r="R170" i="1"/>
  <c r="F170" i="1"/>
  <c r="R234" i="1"/>
  <c r="F234" i="1"/>
  <c r="R298" i="1"/>
  <c r="F298" i="1"/>
  <c r="R362" i="1"/>
  <c r="F362" i="1"/>
  <c r="R426" i="1"/>
  <c r="F426" i="1"/>
  <c r="R490" i="1"/>
  <c r="F490" i="1"/>
  <c r="R554" i="1"/>
  <c r="F554" i="1"/>
  <c r="R618" i="1"/>
  <c r="F618" i="1"/>
  <c r="R682" i="1"/>
  <c r="F682" i="1"/>
  <c r="R746" i="1"/>
  <c r="F746" i="1"/>
  <c r="R810" i="1"/>
  <c r="F810" i="1"/>
  <c r="R874" i="1"/>
  <c r="F874" i="1"/>
  <c r="R938" i="1"/>
  <c r="F938" i="1"/>
  <c r="R1002" i="1"/>
  <c r="F1002" i="1"/>
  <c r="F211" i="1"/>
  <c r="R211" i="1"/>
  <c r="R275" i="1"/>
  <c r="F275" i="1"/>
  <c r="F339" i="1"/>
  <c r="R339" i="1"/>
  <c r="R403" i="1"/>
  <c r="F403" i="1"/>
  <c r="F467" i="1"/>
  <c r="R467" i="1"/>
  <c r="R531" i="1"/>
  <c r="F531" i="1"/>
  <c r="F595" i="1"/>
  <c r="R595" i="1"/>
  <c r="R659" i="1"/>
  <c r="F659" i="1"/>
  <c r="F723" i="1"/>
  <c r="R723" i="1"/>
  <c r="R787" i="1"/>
  <c r="F787" i="1"/>
  <c r="F851" i="1"/>
  <c r="R851" i="1"/>
  <c r="R915" i="1"/>
  <c r="F915" i="1"/>
  <c r="F979" i="1"/>
  <c r="R979" i="1"/>
  <c r="R180" i="1"/>
  <c r="F180" i="1"/>
  <c r="R244" i="1"/>
  <c r="F244" i="1"/>
  <c r="R308" i="1"/>
  <c r="F308" i="1"/>
  <c r="R372" i="1"/>
  <c r="F372" i="1"/>
  <c r="R436" i="1"/>
  <c r="F436" i="1"/>
  <c r="R500" i="1"/>
  <c r="F500" i="1"/>
  <c r="R564" i="1"/>
  <c r="F564" i="1"/>
  <c r="R628" i="1"/>
  <c r="F628" i="1"/>
  <c r="R692" i="1"/>
  <c r="F692" i="1"/>
  <c r="F756" i="1"/>
  <c r="R756" i="1"/>
  <c r="R820" i="1"/>
  <c r="F820" i="1"/>
  <c r="R884" i="1"/>
  <c r="F884" i="1"/>
  <c r="R948" i="1"/>
  <c r="F948" i="1"/>
  <c r="R1012" i="1"/>
  <c r="F1012" i="1"/>
  <c r="R1076" i="1"/>
  <c r="F1076" i="1"/>
  <c r="R1140" i="1"/>
  <c r="F1140" i="1"/>
  <c r="F1204" i="1"/>
  <c r="R1204" i="1"/>
  <c r="R1268" i="1"/>
  <c r="F1268" i="1"/>
  <c r="R1332" i="1"/>
  <c r="F1332" i="1"/>
  <c r="R1396" i="1"/>
  <c r="F1396" i="1"/>
  <c r="R1460" i="1"/>
  <c r="F1460" i="1"/>
  <c r="R1524" i="1"/>
  <c r="F1524" i="1"/>
  <c r="R1588" i="1"/>
  <c r="F1588" i="1"/>
  <c r="R1652" i="1"/>
  <c r="F1652" i="1"/>
  <c r="R1716" i="1"/>
  <c r="F1716" i="1"/>
  <c r="R1780" i="1"/>
  <c r="F1780" i="1"/>
  <c r="R1844" i="1"/>
  <c r="F1844" i="1"/>
  <c r="R1908" i="1"/>
  <c r="F1908" i="1"/>
  <c r="R1972" i="1"/>
  <c r="F1972" i="1"/>
  <c r="R173" i="1"/>
  <c r="F173" i="1"/>
  <c r="F237" i="1"/>
  <c r="R237" i="1"/>
  <c r="R301" i="1"/>
  <c r="F301" i="1"/>
  <c r="F365" i="1"/>
  <c r="R365" i="1"/>
  <c r="R429" i="1"/>
  <c r="F429" i="1"/>
  <c r="F493" i="1"/>
  <c r="R493" i="1"/>
  <c r="R557" i="1"/>
  <c r="F557" i="1"/>
  <c r="F621" i="1"/>
  <c r="R621" i="1"/>
  <c r="R685" i="1"/>
  <c r="F685" i="1"/>
  <c r="F749" i="1"/>
  <c r="R749" i="1"/>
  <c r="R813" i="1"/>
  <c r="F813" i="1"/>
  <c r="F877" i="1"/>
  <c r="R877" i="1"/>
  <c r="R941" i="1"/>
  <c r="F941" i="1"/>
  <c r="F1005" i="1"/>
  <c r="R1005" i="1"/>
  <c r="F206" i="1"/>
  <c r="R206" i="1"/>
  <c r="R270" i="1"/>
  <c r="F270" i="1"/>
  <c r="R334" i="1"/>
  <c r="F334" i="1"/>
  <c r="R398" i="1"/>
  <c r="F398" i="1"/>
  <c r="F462" i="1"/>
  <c r="R462" i="1"/>
  <c r="R526" i="1"/>
  <c r="F526" i="1"/>
  <c r="R590" i="1"/>
  <c r="F590" i="1"/>
  <c r="R654" i="1"/>
  <c r="F654" i="1"/>
  <c r="R718" i="1"/>
  <c r="F718" i="1"/>
  <c r="R782" i="1"/>
  <c r="F782" i="1"/>
  <c r="R846" i="1"/>
  <c r="F846" i="1"/>
  <c r="F910" i="1"/>
  <c r="R910" i="1"/>
  <c r="R974" i="1"/>
  <c r="F974" i="1"/>
  <c r="R553" i="1"/>
  <c r="F553" i="1"/>
  <c r="R617" i="1"/>
  <c r="F617" i="1"/>
  <c r="R681" i="1"/>
  <c r="F681" i="1"/>
  <c r="R745" i="1"/>
  <c r="F745" i="1"/>
  <c r="R809" i="1"/>
  <c r="F809" i="1"/>
  <c r="R873" i="1"/>
  <c r="F873" i="1"/>
  <c r="R937" i="1"/>
  <c r="F937" i="1"/>
  <c r="F1001" i="1"/>
  <c r="R1001" i="1"/>
  <c r="R1065" i="1"/>
  <c r="F1065" i="1"/>
  <c r="R1129" i="1"/>
  <c r="F1129" i="1"/>
  <c r="R1193" i="1"/>
  <c r="F1193" i="1"/>
  <c r="F1257" i="1"/>
  <c r="R1257" i="1"/>
  <c r="R1321" i="1"/>
  <c r="F1321" i="1"/>
  <c r="R1385" i="1"/>
  <c r="F1385" i="1"/>
  <c r="R1449" i="1"/>
  <c r="F1449" i="1"/>
  <c r="R1513" i="1"/>
  <c r="F1513" i="1"/>
  <c r="R1577" i="1"/>
  <c r="F1577" i="1"/>
  <c r="F1641" i="1"/>
  <c r="R1641" i="1"/>
  <c r="R1705" i="1"/>
  <c r="F1705" i="1"/>
  <c r="R1769" i="1"/>
  <c r="F1769" i="1"/>
  <c r="R1833" i="1"/>
  <c r="F1833" i="1"/>
  <c r="R1897" i="1"/>
  <c r="F1897" i="1"/>
  <c r="F1961" i="1"/>
  <c r="R1961" i="1"/>
  <c r="R1026" i="1"/>
  <c r="F1026" i="1"/>
  <c r="R1090" i="1"/>
  <c r="F1090" i="1"/>
  <c r="R1154" i="1"/>
  <c r="F1154" i="1"/>
  <c r="R1218" i="1"/>
  <c r="F1218" i="1"/>
  <c r="R1282" i="1"/>
  <c r="F1282" i="1"/>
  <c r="R1346" i="1"/>
  <c r="F1346" i="1"/>
  <c r="R1410" i="1"/>
  <c r="F1410" i="1"/>
  <c r="F1474" i="1"/>
  <c r="R1474" i="1"/>
  <c r="R1538" i="1"/>
  <c r="F1538" i="1"/>
  <c r="R1602" i="1"/>
  <c r="F1602" i="1"/>
  <c r="R1666" i="1"/>
  <c r="F1666" i="1"/>
  <c r="R1730" i="1"/>
  <c r="F1730" i="1"/>
  <c r="R1794" i="1"/>
  <c r="F1794" i="1"/>
  <c r="R1858" i="1"/>
  <c r="F1858" i="1"/>
  <c r="R1922" i="1"/>
  <c r="F1922" i="1"/>
  <c r="R1986" i="1"/>
  <c r="F1986" i="1"/>
  <c r="F1051" i="1"/>
  <c r="R1051" i="1"/>
  <c r="R1115" i="1"/>
  <c r="F1115" i="1"/>
  <c r="R1179" i="1"/>
  <c r="F1179" i="1"/>
  <c r="F1243" i="1"/>
  <c r="R1243" i="1"/>
  <c r="R1307" i="1"/>
  <c r="F1307" i="1"/>
  <c r="R1371" i="1"/>
  <c r="F1371" i="1"/>
  <c r="R1435" i="1"/>
  <c r="F1435" i="1"/>
  <c r="F1499" i="1"/>
  <c r="R1499" i="1"/>
  <c r="R1563" i="1"/>
  <c r="F1563" i="1"/>
  <c r="R1627" i="1"/>
  <c r="F1627" i="1"/>
  <c r="R1691" i="1"/>
  <c r="F1691" i="1"/>
  <c r="R1755" i="1"/>
  <c r="F1755" i="1"/>
  <c r="R1819" i="1"/>
  <c r="F1819" i="1"/>
  <c r="F1883" i="1"/>
  <c r="R1883" i="1"/>
  <c r="R1947" i="1"/>
  <c r="F1947" i="1"/>
  <c r="R1973" i="1"/>
  <c r="F1973" i="1"/>
  <c r="R1303" i="1"/>
  <c r="F1303" i="1"/>
  <c r="R1551" i="1"/>
  <c r="F1551" i="1"/>
  <c r="R1807" i="1"/>
  <c r="F1807" i="1"/>
  <c r="R1021" i="1"/>
  <c r="F1021" i="1"/>
  <c r="F1085" i="1"/>
  <c r="R1085" i="1"/>
  <c r="R1149" i="1"/>
  <c r="F1149" i="1"/>
  <c r="F1213" i="1"/>
  <c r="R1213" i="1"/>
  <c r="R1277" i="1"/>
  <c r="F1277" i="1"/>
  <c r="R1341" i="1"/>
  <c r="F1341" i="1"/>
  <c r="F1405" i="1"/>
  <c r="R1405" i="1"/>
  <c r="R1469" i="1"/>
  <c r="F1469" i="1"/>
  <c r="R1533" i="1"/>
  <c r="F1533" i="1"/>
  <c r="R1597" i="1"/>
  <c r="F1597" i="1"/>
  <c r="R1661" i="1"/>
  <c r="F1661" i="1"/>
  <c r="R1725" i="1"/>
  <c r="F1725" i="1"/>
  <c r="F1789" i="1"/>
  <c r="R1789" i="1"/>
  <c r="F1853" i="1"/>
  <c r="R1853" i="1"/>
  <c r="R1917" i="1"/>
  <c r="F1917" i="1"/>
  <c r="R1989" i="1"/>
  <c r="F1989" i="1"/>
  <c r="R1207" i="1"/>
  <c r="F1207" i="1"/>
  <c r="R1479" i="1"/>
  <c r="F1479" i="1"/>
  <c r="R1727" i="1"/>
  <c r="F1727" i="1"/>
  <c r="R1991" i="1"/>
  <c r="F1991" i="1"/>
  <c r="F1070" i="1"/>
  <c r="R1070" i="1"/>
  <c r="R1134" i="1"/>
  <c r="F1134" i="1"/>
  <c r="R1198" i="1"/>
  <c r="F1198" i="1"/>
  <c r="R1262" i="1"/>
  <c r="F1262" i="1"/>
  <c r="R1326" i="1"/>
  <c r="F1326" i="1"/>
  <c r="R1390" i="1"/>
  <c r="F1390" i="1"/>
  <c r="R1454" i="1"/>
  <c r="F1454" i="1"/>
  <c r="F1518" i="1"/>
  <c r="R1518" i="1"/>
  <c r="R1582" i="1"/>
  <c r="F1582" i="1"/>
  <c r="F1646" i="1"/>
  <c r="R1646" i="1"/>
  <c r="R1710" i="1"/>
  <c r="F1710" i="1"/>
  <c r="R1774" i="1"/>
  <c r="F1774" i="1"/>
  <c r="R1838" i="1"/>
  <c r="F1838" i="1"/>
  <c r="R1902" i="1"/>
  <c r="F1902" i="1"/>
  <c r="R1966" i="1"/>
  <c r="F1966" i="1"/>
  <c r="R1191" i="1"/>
  <c r="F1191" i="1"/>
  <c r="R1439" i="1"/>
  <c r="F1439" i="1"/>
  <c r="F1703" i="1"/>
  <c r="R1703" i="1"/>
  <c r="R1967" i="1"/>
  <c r="F1967" i="1"/>
  <c r="R199" i="1"/>
  <c r="F199" i="1"/>
  <c r="R263" i="1"/>
  <c r="F263" i="1"/>
  <c r="R327" i="1"/>
  <c r="F327" i="1"/>
  <c r="R391" i="1"/>
  <c r="F391" i="1"/>
  <c r="R455" i="1"/>
  <c r="F455" i="1"/>
  <c r="R519" i="1"/>
  <c r="F519" i="1"/>
  <c r="R583" i="1"/>
  <c r="F583" i="1"/>
  <c r="R647" i="1"/>
  <c r="F647" i="1"/>
  <c r="R711" i="1"/>
  <c r="F711" i="1"/>
  <c r="R775" i="1"/>
  <c r="F775" i="1"/>
  <c r="R847" i="1"/>
  <c r="F847" i="1"/>
  <c r="R927" i="1"/>
  <c r="F927" i="1"/>
  <c r="R991" i="1"/>
  <c r="F991" i="1"/>
  <c r="R1055" i="1"/>
  <c r="F1055" i="1"/>
  <c r="R1199" i="1"/>
  <c r="F1199" i="1"/>
  <c r="R1463" i="1"/>
  <c r="F1463" i="1"/>
  <c r="R1719" i="1"/>
  <c r="F1719" i="1"/>
  <c r="R1975" i="1"/>
  <c r="F1975" i="1"/>
  <c r="F208" i="1"/>
  <c r="R208" i="1"/>
  <c r="R272" i="1"/>
  <c r="F272" i="1"/>
  <c r="R336" i="1"/>
  <c r="F336" i="1"/>
  <c r="F400" i="1"/>
  <c r="R400" i="1"/>
  <c r="F464" i="1"/>
  <c r="R464" i="1"/>
  <c r="R528" i="1"/>
  <c r="F528" i="1"/>
  <c r="R592" i="1"/>
  <c r="F592" i="1"/>
  <c r="F656" i="1"/>
  <c r="R656" i="1"/>
  <c r="F720" i="1"/>
  <c r="R720" i="1"/>
  <c r="R784" i="1"/>
  <c r="F784" i="1"/>
  <c r="R848" i="1"/>
  <c r="F848" i="1"/>
  <c r="F912" i="1"/>
  <c r="R912" i="1"/>
  <c r="F976" i="1"/>
  <c r="R976" i="1"/>
  <c r="R1040" i="1"/>
  <c r="F1040" i="1"/>
  <c r="R1104" i="1"/>
  <c r="F1104" i="1"/>
  <c r="F1168" i="1"/>
  <c r="R1168" i="1"/>
  <c r="F1232" i="1"/>
  <c r="R1232" i="1"/>
  <c r="R1296" i="1"/>
  <c r="F1296" i="1"/>
  <c r="R1360" i="1"/>
  <c r="F1360" i="1"/>
  <c r="F1424" i="1"/>
  <c r="R1424" i="1"/>
  <c r="F1488" i="1"/>
  <c r="R1488" i="1"/>
  <c r="R1552" i="1"/>
  <c r="F1552" i="1"/>
  <c r="R1616" i="1"/>
  <c r="F1616" i="1"/>
  <c r="F1680" i="1"/>
  <c r="R1680" i="1"/>
  <c r="F1744" i="1"/>
  <c r="R1744" i="1"/>
  <c r="R1808" i="1"/>
  <c r="F1808" i="1"/>
  <c r="R1872" i="1"/>
  <c r="F1872" i="1"/>
  <c r="F1936" i="1"/>
  <c r="R1936" i="1"/>
  <c r="F2000" i="1"/>
  <c r="R2000" i="1"/>
  <c r="R185" i="1"/>
  <c r="F185" i="1"/>
  <c r="F386" i="1"/>
  <c r="R386" i="1"/>
  <c r="R834" i="1"/>
  <c r="F834" i="1"/>
  <c r="R555" i="1"/>
  <c r="F555" i="1"/>
  <c r="R204" i="1"/>
  <c r="F204" i="1"/>
  <c r="R652" i="1"/>
  <c r="F652" i="1"/>
  <c r="R1228" i="1"/>
  <c r="F1228" i="1"/>
  <c r="R1932" i="1"/>
  <c r="F1932" i="1"/>
  <c r="R169" i="1"/>
  <c r="F169" i="1"/>
  <c r="R233" i="1"/>
  <c r="F233" i="1"/>
  <c r="R297" i="1"/>
  <c r="F297" i="1"/>
  <c r="R361" i="1"/>
  <c r="F361" i="1"/>
  <c r="R425" i="1"/>
  <c r="F425" i="1"/>
  <c r="R489" i="1"/>
  <c r="F489" i="1"/>
  <c r="R178" i="1"/>
  <c r="F178" i="1"/>
  <c r="R242" i="1"/>
  <c r="F242" i="1"/>
  <c r="F306" i="1"/>
  <c r="R306" i="1"/>
  <c r="R370" i="1"/>
  <c r="F370" i="1"/>
  <c r="F434" i="1"/>
  <c r="R434" i="1"/>
  <c r="R498" i="1"/>
  <c r="F498" i="1"/>
  <c r="R562" i="1"/>
  <c r="F562" i="1"/>
  <c r="R626" i="1"/>
  <c r="F626" i="1"/>
  <c r="R690" i="1"/>
  <c r="F690" i="1"/>
  <c r="R754" i="1"/>
  <c r="F754" i="1"/>
  <c r="R818" i="1"/>
  <c r="F818" i="1"/>
  <c r="R882" i="1"/>
  <c r="F882" i="1"/>
  <c r="R946" i="1"/>
  <c r="F946" i="1"/>
  <c r="R155" i="1"/>
  <c r="F155" i="1"/>
  <c r="R219" i="1"/>
  <c r="F219" i="1"/>
  <c r="R283" i="1"/>
  <c r="F283" i="1"/>
  <c r="R347" i="1"/>
  <c r="F347" i="1"/>
  <c r="R411" i="1"/>
  <c r="F411" i="1"/>
  <c r="R475" i="1"/>
  <c r="F475" i="1"/>
  <c r="R539" i="1"/>
  <c r="F539" i="1"/>
  <c r="R603" i="1"/>
  <c r="F603" i="1"/>
  <c r="R667" i="1"/>
  <c r="F667" i="1"/>
  <c r="R731" i="1"/>
  <c r="F731" i="1"/>
  <c r="R795" i="1"/>
  <c r="F795" i="1"/>
  <c r="R859" i="1"/>
  <c r="F859" i="1"/>
  <c r="R923" i="1"/>
  <c r="F923" i="1"/>
  <c r="R987" i="1"/>
  <c r="F987" i="1"/>
  <c r="R188" i="1"/>
  <c r="F188" i="1"/>
  <c r="R252" i="1"/>
  <c r="F252" i="1"/>
  <c r="R316" i="1"/>
  <c r="F316" i="1"/>
  <c r="R380" i="1"/>
  <c r="F380" i="1"/>
  <c r="R444" i="1"/>
  <c r="F444" i="1"/>
  <c r="R508" i="1"/>
  <c r="F508" i="1"/>
  <c r="R572" i="1"/>
  <c r="F572" i="1"/>
  <c r="R636" i="1"/>
  <c r="F636" i="1"/>
  <c r="R700" i="1"/>
  <c r="F700" i="1"/>
  <c r="R764" i="1"/>
  <c r="F764" i="1"/>
  <c r="R828" i="1"/>
  <c r="F828" i="1"/>
  <c r="R892" i="1"/>
  <c r="F892" i="1"/>
  <c r="R956" i="1"/>
  <c r="F956" i="1"/>
  <c r="R1020" i="1"/>
  <c r="F1020" i="1"/>
  <c r="R1084" i="1"/>
  <c r="F1084" i="1"/>
  <c r="R1148" i="1"/>
  <c r="F1148" i="1"/>
  <c r="R1212" i="1"/>
  <c r="F1212" i="1"/>
  <c r="R1276" i="1"/>
  <c r="F1276" i="1"/>
  <c r="R1340" i="1"/>
  <c r="F1340" i="1"/>
  <c r="R1404" i="1"/>
  <c r="F1404" i="1"/>
  <c r="R1468" i="1"/>
  <c r="F1468" i="1"/>
  <c r="R1532" i="1"/>
  <c r="F1532" i="1"/>
  <c r="R1596" i="1"/>
  <c r="F1596" i="1"/>
  <c r="F1660" i="1"/>
  <c r="R1660" i="1"/>
  <c r="R1724" i="1"/>
  <c r="F1724" i="1"/>
  <c r="R1788" i="1"/>
  <c r="F1788" i="1"/>
  <c r="R1852" i="1"/>
  <c r="F1852" i="1"/>
  <c r="F1916" i="1"/>
  <c r="R1916" i="1"/>
  <c r="F1980" i="1"/>
  <c r="R1980" i="1"/>
  <c r="R181" i="1"/>
  <c r="F181" i="1"/>
  <c r="R245" i="1"/>
  <c r="F245" i="1"/>
  <c r="R309" i="1"/>
  <c r="F309" i="1"/>
  <c r="R373" i="1"/>
  <c r="F373" i="1"/>
  <c r="R437" i="1"/>
  <c r="F437" i="1"/>
  <c r="R501" i="1"/>
  <c r="F501" i="1"/>
  <c r="R565" i="1"/>
  <c r="F565" i="1"/>
  <c r="R629" i="1"/>
  <c r="F629" i="1"/>
  <c r="R693" i="1"/>
  <c r="F693" i="1"/>
  <c r="R757" i="1"/>
  <c r="F757" i="1"/>
  <c r="R821" i="1"/>
  <c r="F821" i="1"/>
  <c r="R885" i="1"/>
  <c r="F885" i="1"/>
  <c r="R949" i="1"/>
  <c r="F949" i="1"/>
  <c r="F150" i="1"/>
  <c r="R150" i="1"/>
  <c r="F214" i="1"/>
  <c r="R214" i="1"/>
  <c r="R278" i="1"/>
  <c r="F278" i="1"/>
  <c r="R342" i="1"/>
  <c r="F342" i="1"/>
  <c r="F406" i="1"/>
  <c r="R406" i="1"/>
  <c r="F470" i="1"/>
  <c r="R470" i="1"/>
  <c r="R534" i="1"/>
  <c r="F534" i="1"/>
  <c r="R598" i="1"/>
  <c r="F598" i="1"/>
  <c r="F662" i="1"/>
  <c r="R662" i="1"/>
  <c r="F726" i="1"/>
  <c r="R726" i="1"/>
  <c r="R790" i="1"/>
  <c r="F790" i="1"/>
  <c r="R854" i="1"/>
  <c r="F854" i="1"/>
  <c r="F918" i="1"/>
  <c r="R918" i="1"/>
  <c r="F982" i="1"/>
  <c r="R982" i="1"/>
  <c r="R561" i="1"/>
  <c r="F561" i="1"/>
  <c r="R625" i="1"/>
  <c r="F625" i="1"/>
  <c r="F689" i="1"/>
  <c r="R689" i="1"/>
  <c r="F753" i="1"/>
  <c r="R753" i="1"/>
  <c r="R817" i="1"/>
  <c r="F817" i="1"/>
  <c r="R881" i="1"/>
  <c r="F881" i="1"/>
  <c r="F945" i="1"/>
  <c r="R945" i="1"/>
  <c r="F1009" i="1"/>
  <c r="R1009" i="1"/>
  <c r="R1073" i="1"/>
  <c r="F1073" i="1"/>
  <c r="R1137" i="1"/>
  <c r="F1137" i="1"/>
  <c r="F1201" i="1"/>
  <c r="R1201" i="1"/>
  <c r="F1265" i="1"/>
  <c r="R1265" i="1"/>
  <c r="R1329" i="1"/>
  <c r="F1329" i="1"/>
  <c r="R1393" i="1"/>
  <c r="F1393" i="1"/>
  <c r="F1457" i="1"/>
  <c r="R1457" i="1"/>
  <c r="F1521" i="1"/>
  <c r="R1521" i="1"/>
  <c r="R1585" i="1"/>
  <c r="F1585" i="1"/>
  <c r="R1649" i="1"/>
  <c r="F1649" i="1"/>
  <c r="F1713" i="1"/>
  <c r="R1713" i="1"/>
  <c r="F1777" i="1"/>
  <c r="R1777" i="1"/>
  <c r="R1841" i="1"/>
  <c r="F1841" i="1"/>
  <c r="R1905" i="1"/>
  <c r="F1905" i="1"/>
  <c r="F1969" i="1"/>
  <c r="R1969" i="1"/>
  <c r="F1034" i="1"/>
  <c r="R1034" i="1"/>
  <c r="R1098" i="1"/>
  <c r="F1098" i="1"/>
  <c r="R1162" i="1"/>
  <c r="F1162" i="1"/>
  <c r="F1226" i="1"/>
  <c r="R1226" i="1"/>
  <c r="F1290" i="1"/>
  <c r="R1290" i="1"/>
  <c r="R1354" i="1"/>
  <c r="F1354" i="1"/>
  <c r="R1418" i="1"/>
  <c r="F1418" i="1"/>
  <c r="F1482" i="1"/>
  <c r="R1482" i="1"/>
  <c r="F1546" i="1"/>
  <c r="R1546" i="1"/>
  <c r="R1610" i="1"/>
  <c r="F1610" i="1"/>
  <c r="R1674" i="1"/>
  <c r="F1674" i="1"/>
  <c r="F1738" i="1"/>
  <c r="R1738" i="1"/>
  <c r="F1802" i="1"/>
  <c r="R1802" i="1"/>
  <c r="R1866" i="1"/>
  <c r="F1866" i="1"/>
  <c r="R1930" i="1"/>
  <c r="F1930" i="1"/>
  <c r="F1994" i="1"/>
  <c r="R1994" i="1"/>
  <c r="F1059" i="1"/>
  <c r="R1059" i="1"/>
  <c r="R1123" i="1"/>
  <c r="F1123" i="1"/>
  <c r="R1187" i="1"/>
  <c r="F1187" i="1"/>
  <c r="F1251" i="1"/>
  <c r="R1251" i="1"/>
  <c r="F1315" i="1"/>
  <c r="R1315" i="1"/>
  <c r="R1379" i="1"/>
  <c r="F1379" i="1"/>
  <c r="R1443" i="1"/>
  <c r="F1443" i="1"/>
  <c r="F1507" i="1"/>
  <c r="R1507" i="1"/>
  <c r="F1571" i="1"/>
  <c r="R1571" i="1"/>
  <c r="R1635" i="1"/>
  <c r="F1635" i="1"/>
  <c r="R1699" i="1"/>
  <c r="F1699" i="1"/>
  <c r="F1763" i="1"/>
  <c r="R1763" i="1"/>
  <c r="F1827" i="1"/>
  <c r="R1827" i="1"/>
  <c r="R1891" i="1"/>
  <c r="F1891" i="1"/>
  <c r="R1955" i="1"/>
  <c r="F1955" i="1"/>
  <c r="F855" i="1"/>
  <c r="R855" i="1"/>
  <c r="F1335" i="1"/>
  <c r="R1335" i="1"/>
  <c r="R1583" i="1"/>
  <c r="F1583" i="1"/>
  <c r="R1839" i="1"/>
  <c r="F1839" i="1"/>
  <c r="F1029" i="1"/>
  <c r="R1029" i="1"/>
  <c r="F1093" i="1"/>
  <c r="R1093" i="1"/>
  <c r="R1157" i="1"/>
  <c r="F1157" i="1"/>
  <c r="R1221" i="1"/>
  <c r="F1221" i="1"/>
  <c r="F1285" i="1"/>
  <c r="R1285" i="1"/>
  <c r="F1349" i="1"/>
  <c r="R1349" i="1"/>
  <c r="R1413" i="1"/>
  <c r="F1413" i="1"/>
  <c r="R1477" i="1"/>
  <c r="F1477" i="1"/>
  <c r="F1541" i="1"/>
  <c r="R1541" i="1"/>
  <c r="F1605" i="1"/>
  <c r="R1605" i="1"/>
  <c r="R1669" i="1"/>
  <c r="F1669" i="1"/>
  <c r="R1733" i="1"/>
  <c r="F1733" i="1"/>
  <c r="F1797" i="1"/>
  <c r="R1797" i="1"/>
  <c r="F1861" i="1"/>
  <c r="R1861" i="1"/>
  <c r="R1925" i="1"/>
  <c r="F1925" i="1"/>
  <c r="R1997" i="1"/>
  <c r="F1997" i="1"/>
  <c r="F1239" i="1"/>
  <c r="R1239" i="1"/>
  <c r="F1511" i="1"/>
  <c r="R1511" i="1"/>
  <c r="R1767" i="1"/>
  <c r="F1767" i="1"/>
  <c r="R1014" i="1"/>
  <c r="F1014" i="1"/>
  <c r="F1078" i="1"/>
  <c r="R1078" i="1"/>
  <c r="F1142" i="1"/>
  <c r="R1142" i="1"/>
  <c r="R1206" i="1"/>
  <c r="F1206" i="1"/>
  <c r="R1270" i="1"/>
  <c r="F1270" i="1"/>
  <c r="F1334" i="1"/>
  <c r="R1334" i="1"/>
  <c r="F1398" i="1"/>
  <c r="R1398" i="1"/>
  <c r="R1462" i="1"/>
  <c r="F1462" i="1"/>
  <c r="R1526" i="1"/>
  <c r="F1526" i="1"/>
  <c r="F1590" i="1"/>
  <c r="R1590" i="1"/>
  <c r="F1654" i="1"/>
  <c r="R1654" i="1"/>
  <c r="R1718" i="1"/>
  <c r="F1718" i="1"/>
  <c r="R1782" i="1"/>
  <c r="F1782" i="1"/>
  <c r="F1846" i="1"/>
  <c r="R1846" i="1"/>
  <c r="F1910" i="1"/>
  <c r="R1910" i="1"/>
  <c r="R1974" i="1"/>
  <c r="F1974" i="1"/>
  <c r="R1223" i="1"/>
  <c r="F1223" i="1"/>
  <c r="F1471" i="1"/>
  <c r="R1471" i="1"/>
  <c r="F1735" i="1"/>
  <c r="R1735" i="1"/>
  <c r="R1999" i="1"/>
  <c r="F1999" i="1"/>
  <c r="R207" i="1"/>
  <c r="F207" i="1"/>
  <c r="R271" i="1"/>
  <c r="F271" i="1"/>
  <c r="R335" i="1"/>
  <c r="F335" i="1"/>
  <c r="F399" i="1"/>
  <c r="R399" i="1"/>
  <c r="R463" i="1"/>
  <c r="F463" i="1"/>
  <c r="R527" i="1"/>
  <c r="F527" i="1"/>
  <c r="R591" i="1"/>
  <c r="F591" i="1"/>
  <c r="F655" i="1"/>
  <c r="R655" i="1"/>
  <c r="R719" i="1"/>
  <c r="F719" i="1"/>
  <c r="R783" i="1"/>
  <c r="F783" i="1"/>
  <c r="R871" i="1"/>
  <c r="F871" i="1"/>
  <c r="F935" i="1"/>
  <c r="R935" i="1"/>
  <c r="R999" i="1"/>
  <c r="F999" i="1"/>
  <c r="R1063" i="1"/>
  <c r="F1063" i="1"/>
  <c r="R1231" i="1"/>
  <c r="F1231" i="1"/>
  <c r="F1495" i="1"/>
  <c r="R1495" i="1"/>
  <c r="R1751" i="1"/>
  <c r="F1751" i="1"/>
  <c r="R152" i="1"/>
  <c r="F152" i="1"/>
  <c r="R216" i="1"/>
  <c r="F216" i="1"/>
  <c r="F280" i="1"/>
  <c r="R280" i="1"/>
  <c r="R344" i="1"/>
  <c r="F344" i="1"/>
  <c r="R408" i="1"/>
  <c r="F408" i="1"/>
  <c r="R472" i="1"/>
  <c r="F472" i="1"/>
  <c r="R536" i="1"/>
  <c r="F536" i="1"/>
  <c r="R600" i="1"/>
  <c r="F600" i="1"/>
  <c r="R664" i="1"/>
  <c r="F664" i="1"/>
  <c r="R728" i="1"/>
  <c r="F728" i="1"/>
  <c r="R792" i="1"/>
  <c r="F792" i="1"/>
  <c r="R856" i="1"/>
  <c r="F856" i="1"/>
  <c r="R920" i="1"/>
  <c r="F920" i="1"/>
  <c r="R984" i="1"/>
  <c r="F984" i="1"/>
  <c r="R1048" i="1"/>
  <c r="F1048" i="1"/>
  <c r="R1112" i="1"/>
  <c r="F1112" i="1"/>
  <c r="R1176" i="1"/>
  <c r="F1176" i="1"/>
  <c r="R1240" i="1"/>
  <c r="F1240" i="1"/>
  <c r="R1304" i="1"/>
  <c r="F1304" i="1"/>
  <c r="R1368" i="1"/>
  <c r="F1368" i="1"/>
  <c r="R1432" i="1"/>
  <c r="F1432" i="1"/>
  <c r="R1496" i="1"/>
  <c r="F1496" i="1"/>
  <c r="R1560" i="1"/>
  <c r="F1560" i="1"/>
  <c r="R1624" i="1"/>
  <c r="F1624" i="1"/>
  <c r="R1688" i="1"/>
  <c r="F1688" i="1"/>
  <c r="F1752" i="1"/>
  <c r="R1752" i="1"/>
  <c r="R1816" i="1"/>
  <c r="F1816" i="1"/>
  <c r="R1880" i="1"/>
  <c r="F1880" i="1"/>
  <c r="R1944" i="1"/>
  <c r="F1944" i="1"/>
  <c r="R258" i="1"/>
  <c r="F258" i="1"/>
  <c r="R770" i="1"/>
  <c r="F770" i="1"/>
  <c r="R427" i="1"/>
  <c r="F427" i="1"/>
  <c r="R939" i="1"/>
  <c r="F939" i="1"/>
  <c r="R588" i="1"/>
  <c r="F588" i="1"/>
  <c r="R844" i="1"/>
  <c r="F844" i="1"/>
  <c r="R1356" i="1"/>
  <c r="F1356" i="1"/>
  <c r="R1996" i="1"/>
  <c r="F1996" i="1"/>
  <c r="R177" i="1"/>
  <c r="F177" i="1"/>
  <c r="F241" i="1"/>
  <c r="R241" i="1"/>
  <c r="R305" i="1"/>
  <c r="F305" i="1"/>
  <c r="F369" i="1"/>
  <c r="R369" i="1"/>
  <c r="R433" i="1"/>
  <c r="F433" i="1"/>
  <c r="F497" i="1"/>
  <c r="R497" i="1"/>
  <c r="R186" i="1"/>
  <c r="F186" i="1"/>
  <c r="R250" i="1"/>
  <c r="F250" i="1"/>
  <c r="R314" i="1"/>
  <c r="F314" i="1"/>
  <c r="R378" i="1"/>
  <c r="F378" i="1"/>
  <c r="R442" i="1"/>
  <c r="F442" i="1"/>
  <c r="R506" i="1"/>
  <c r="F506" i="1"/>
  <c r="R570" i="1"/>
  <c r="F570" i="1"/>
  <c r="R634" i="1"/>
  <c r="F634" i="1"/>
  <c r="R698" i="1"/>
  <c r="F698" i="1"/>
  <c r="R762" i="1"/>
  <c r="F762" i="1"/>
  <c r="R826" i="1"/>
  <c r="F826" i="1"/>
  <c r="R890" i="1"/>
  <c r="F890" i="1"/>
  <c r="F954" i="1"/>
  <c r="R954" i="1"/>
  <c r="R163" i="1"/>
  <c r="F163" i="1"/>
  <c r="R227" i="1"/>
  <c r="F227" i="1"/>
  <c r="F291" i="1"/>
  <c r="R291" i="1"/>
  <c r="R355" i="1"/>
  <c r="F355" i="1"/>
  <c r="R419" i="1"/>
  <c r="F419" i="1"/>
  <c r="R483" i="1"/>
  <c r="F483" i="1"/>
  <c r="R547" i="1"/>
  <c r="F547" i="1"/>
  <c r="R611" i="1"/>
  <c r="F611" i="1"/>
  <c r="R675" i="1"/>
  <c r="F675" i="1"/>
  <c r="R739" i="1"/>
  <c r="F739" i="1"/>
  <c r="F803" i="1"/>
  <c r="R803" i="1"/>
  <c r="R867" i="1"/>
  <c r="F867" i="1"/>
  <c r="R931" i="1"/>
  <c r="F931" i="1"/>
  <c r="R995" i="1"/>
  <c r="F995" i="1"/>
  <c r="R196" i="1"/>
  <c r="F196" i="1"/>
  <c r="R260" i="1"/>
  <c r="F260" i="1"/>
  <c r="R324" i="1"/>
  <c r="F324" i="1"/>
  <c r="R388" i="1"/>
  <c r="F388" i="1"/>
  <c r="R452" i="1"/>
  <c r="F452" i="1"/>
  <c r="R516" i="1"/>
  <c r="F516" i="1"/>
  <c r="R580" i="1"/>
  <c r="F580" i="1"/>
  <c r="R644" i="1"/>
  <c r="F644" i="1"/>
  <c r="R708" i="1"/>
  <c r="F708" i="1"/>
  <c r="R772" i="1"/>
  <c r="F772" i="1"/>
  <c r="R836" i="1"/>
  <c r="F836" i="1"/>
  <c r="R900" i="1"/>
  <c r="F900" i="1"/>
  <c r="R964" i="1"/>
  <c r="F964" i="1"/>
  <c r="R1028" i="1"/>
  <c r="F1028" i="1"/>
  <c r="R1092" i="1"/>
  <c r="F1092" i="1"/>
  <c r="R1156" i="1"/>
  <c r="F1156" i="1"/>
  <c r="R1220" i="1"/>
  <c r="F1220" i="1"/>
  <c r="R1284" i="1"/>
  <c r="F1284" i="1"/>
  <c r="R1348" i="1"/>
  <c r="F1348" i="1"/>
  <c r="R1412" i="1"/>
  <c r="F1412" i="1"/>
  <c r="R1476" i="1"/>
  <c r="F1476" i="1"/>
  <c r="R1540" i="1"/>
  <c r="F1540" i="1"/>
  <c r="R1604" i="1"/>
  <c r="F1604" i="1"/>
  <c r="R1668" i="1"/>
  <c r="F1668" i="1"/>
  <c r="R1732" i="1"/>
  <c r="F1732" i="1"/>
  <c r="R1796" i="1"/>
  <c r="F1796" i="1"/>
  <c r="R1860" i="1"/>
  <c r="F1860" i="1"/>
  <c r="R1924" i="1"/>
  <c r="F1924" i="1"/>
  <c r="R1988" i="1"/>
  <c r="F1988" i="1"/>
  <c r="R189" i="1"/>
  <c r="F189" i="1"/>
  <c r="R253" i="1"/>
  <c r="F253" i="1"/>
  <c r="F317" i="1"/>
  <c r="R317" i="1"/>
  <c r="R381" i="1"/>
  <c r="F381" i="1"/>
  <c r="R445" i="1"/>
  <c r="F445" i="1"/>
  <c r="R509" i="1"/>
  <c r="F509" i="1"/>
  <c r="R573" i="1"/>
  <c r="F573" i="1"/>
  <c r="R637" i="1"/>
  <c r="F637" i="1"/>
  <c r="R701" i="1"/>
  <c r="F701" i="1"/>
  <c r="R765" i="1"/>
  <c r="F765" i="1"/>
  <c r="F829" i="1"/>
  <c r="R829" i="1"/>
  <c r="R893" i="1"/>
  <c r="F893" i="1"/>
  <c r="R957" i="1"/>
  <c r="F957" i="1"/>
  <c r="R158" i="1"/>
  <c r="F158" i="1"/>
  <c r="R222" i="1"/>
  <c r="F222" i="1"/>
  <c r="R286" i="1"/>
  <c r="F286" i="1"/>
  <c r="R350" i="1"/>
  <c r="F350" i="1"/>
  <c r="R414" i="1"/>
  <c r="F414" i="1"/>
  <c r="R478" i="1"/>
  <c r="F478" i="1"/>
  <c r="R542" i="1"/>
  <c r="F542" i="1"/>
  <c r="R606" i="1"/>
  <c r="F606" i="1"/>
  <c r="R670" i="1"/>
  <c r="F670" i="1"/>
  <c r="R734" i="1"/>
  <c r="F734" i="1"/>
  <c r="R798" i="1"/>
  <c r="F798" i="1"/>
  <c r="R862" i="1"/>
  <c r="F862" i="1"/>
  <c r="R926" i="1"/>
  <c r="F926" i="1"/>
  <c r="R990" i="1"/>
  <c r="F990" i="1"/>
  <c r="R569" i="1"/>
  <c r="F569" i="1"/>
  <c r="R633" i="1"/>
  <c r="F633" i="1"/>
  <c r="R697" i="1"/>
  <c r="F697" i="1"/>
  <c r="R761" i="1"/>
  <c r="F761" i="1"/>
  <c r="R825" i="1"/>
  <c r="F825" i="1"/>
  <c r="R889" i="1"/>
  <c r="F889" i="1"/>
  <c r="R953" i="1"/>
  <c r="F953" i="1"/>
  <c r="R1017" i="1"/>
  <c r="F1017" i="1"/>
  <c r="R1081" i="1"/>
  <c r="F1081" i="1"/>
  <c r="R1145" i="1"/>
  <c r="F1145" i="1"/>
  <c r="R1209" i="1"/>
  <c r="F1209" i="1"/>
  <c r="R1273" i="1"/>
  <c r="F1273" i="1"/>
  <c r="R1337" i="1"/>
  <c r="F1337" i="1"/>
  <c r="R1401" i="1"/>
  <c r="F1401" i="1"/>
  <c r="R1465" i="1"/>
  <c r="F1465" i="1"/>
  <c r="R1529" i="1"/>
  <c r="F1529" i="1"/>
  <c r="R1593" i="1"/>
  <c r="F1593" i="1"/>
  <c r="R1657" i="1"/>
  <c r="F1657" i="1"/>
  <c r="R1721" i="1"/>
  <c r="F1721" i="1"/>
  <c r="R1785" i="1"/>
  <c r="F1785" i="1"/>
  <c r="R1849" i="1"/>
  <c r="F1849" i="1"/>
  <c r="R1913" i="1"/>
  <c r="F1913" i="1"/>
  <c r="R1977" i="1"/>
  <c r="F1977" i="1"/>
  <c r="R1042" i="1"/>
  <c r="F1042" i="1"/>
  <c r="R1106" i="1"/>
  <c r="F1106" i="1"/>
  <c r="R1170" i="1"/>
  <c r="F1170" i="1"/>
  <c r="R1234" i="1"/>
  <c r="F1234" i="1"/>
  <c r="R1298" i="1"/>
  <c r="F1298" i="1"/>
  <c r="R1362" i="1"/>
  <c r="F1362" i="1"/>
  <c r="R1426" i="1"/>
  <c r="F1426" i="1"/>
  <c r="R1490" i="1"/>
  <c r="F1490" i="1"/>
  <c r="R1554" i="1"/>
  <c r="F1554" i="1"/>
  <c r="R1618" i="1"/>
  <c r="F1618" i="1"/>
  <c r="R1682" i="1"/>
  <c r="F1682" i="1"/>
  <c r="R1746" i="1"/>
  <c r="F1746" i="1"/>
  <c r="R1810" i="1"/>
  <c r="F1810" i="1"/>
  <c r="R1874" i="1"/>
  <c r="F1874" i="1"/>
  <c r="R1938" i="1"/>
  <c r="F1938" i="1"/>
  <c r="R2002" i="1"/>
  <c r="F2002" i="1"/>
  <c r="R1067" i="1"/>
  <c r="F1067" i="1"/>
  <c r="R1131" i="1"/>
  <c r="F1131" i="1"/>
  <c r="R1195" i="1"/>
  <c r="F1195" i="1"/>
  <c r="R1259" i="1"/>
  <c r="F1259" i="1"/>
  <c r="R1323" i="1"/>
  <c r="F1323" i="1"/>
  <c r="R1387" i="1"/>
  <c r="F1387" i="1"/>
  <c r="R1451" i="1"/>
  <c r="F1451" i="1"/>
  <c r="R1515" i="1"/>
  <c r="F1515" i="1"/>
  <c r="R1579" i="1"/>
  <c r="F1579" i="1"/>
  <c r="F1643" i="1"/>
  <c r="R1643" i="1"/>
  <c r="R1707" i="1"/>
  <c r="F1707" i="1"/>
  <c r="R1771" i="1"/>
  <c r="F1771" i="1"/>
  <c r="R1835" i="1"/>
  <c r="F1835" i="1"/>
  <c r="F1899" i="1"/>
  <c r="R1899" i="1"/>
  <c r="R1963" i="1"/>
  <c r="F1963" i="1"/>
  <c r="R1111" i="1"/>
  <c r="F1111" i="1"/>
  <c r="R1367" i="1"/>
  <c r="F1367" i="1"/>
  <c r="F1615" i="1"/>
  <c r="R1615" i="1"/>
  <c r="R1863" i="1"/>
  <c r="F1863" i="1"/>
  <c r="R1037" i="1"/>
  <c r="F1037" i="1"/>
  <c r="R1101" i="1"/>
  <c r="F1101" i="1"/>
  <c r="F1165" i="1"/>
  <c r="R1165" i="1"/>
  <c r="R1229" i="1"/>
  <c r="F1229" i="1"/>
  <c r="R1293" i="1"/>
  <c r="F1293" i="1"/>
  <c r="R1357" i="1"/>
  <c r="F1357" i="1"/>
  <c r="F1421" i="1"/>
  <c r="R1421" i="1"/>
  <c r="R1485" i="1"/>
  <c r="F1485" i="1"/>
  <c r="R1549" i="1"/>
  <c r="F1549" i="1"/>
  <c r="R1613" i="1"/>
  <c r="F1613" i="1"/>
  <c r="F1677" i="1"/>
  <c r="R1677" i="1"/>
  <c r="R1741" i="1"/>
  <c r="F1741" i="1"/>
  <c r="R1805" i="1"/>
  <c r="F1805" i="1"/>
  <c r="R1869" i="1"/>
  <c r="F1869" i="1"/>
  <c r="F1933" i="1"/>
  <c r="R1933" i="1"/>
  <c r="R2005" i="1"/>
  <c r="F2005" i="1"/>
  <c r="R1271" i="1"/>
  <c r="F1271" i="1"/>
  <c r="R1543" i="1"/>
  <c r="F1543" i="1"/>
  <c r="F1799" i="1"/>
  <c r="R1799" i="1"/>
  <c r="R1022" i="1"/>
  <c r="F1022" i="1"/>
  <c r="R1086" i="1"/>
  <c r="F1086" i="1"/>
  <c r="R1150" i="1"/>
  <c r="F1150" i="1"/>
  <c r="F1214" i="1"/>
  <c r="R1214" i="1"/>
  <c r="R1278" i="1"/>
  <c r="F1278" i="1"/>
  <c r="R1342" i="1"/>
  <c r="F1342" i="1"/>
  <c r="R1406" i="1"/>
  <c r="F1406" i="1"/>
  <c r="F1470" i="1"/>
  <c r="R1470" i="1"/>
  <c r="R1534" i="1"/>
  <c r="F1534" i="1"/>
  <c r="R1598" i="1"/>
  <c r="F1598" i="1"/>
  <c r="R1662" i="1"/>
  <c r="F1662" i="1"/>
  <c r="F1726" i="1"/>
  <c r="R1726" i="1"/>
  <c r="R1790" i="1"/>
  <c r="F1790" i="1"/>
  <c r="R1854" i="1"/>
  <c r="F1854" i="1"/>
  <c r="R1918" i="1"/>
  <c r="F1918" i="1"/>
  <c r="F1982" i="1"/>
  <c r="R1982" i="1"/>
  <c r="R1255" i="1"/>
  <c r="F1255" i="1"/>
  <c r="R1503" i="1"/>
  <c r="F1503" i="1"/>
  <c r="R1759" i="1"/>
  <c r="F1759" i="1"/>
  <c r="R151" i="1"/>
  <c r="F151" i="1"/>
  <c r="F215" i="1"/>
  <c r="R215" i="1"/>
  <c r="R279" i="1"/>
  <c r="F279" i="1"/>
  <c r="R343" i="1"/>
  <c r="F343" i="1"/>
  <c r="R407" i="1"/>
  <c r="F407" i="1"/>
  <c r="F471" i="1"/>
  <c r="R471" i="1"/>
  <c r="R535" i="1"/>
  <c r="F535" i="1"/>
  <c r="R599" i="1"/>
  <c r="F599" i="1"/>
  <c r="R663" i="1"/>
  <c r="F663" i="1"/>
  <c r="F727" i="1"/>
  <c r="R727" i="1"/>
  <c r="R791" i="1"/>
  <c r="F791" i="1"/>
  <c r="R879" i="1"/>
  <c r="F879" i="1"/>
  <c r="R943" i="1"/>
  <c r="F943" i="1"/>
  <c r="F1007" i="1"/>
  <c r="R1007" i="1"/>
  <c r="R1071" i="1"/>
  <c r="F1071" i="1"/>
  <c r="R1263" i="1"/>
  <c r="F1263" i="1"/>
  <c r="R1527" i="1"/>
  <c r="F1527" i="1"/>
  <c r="F1783" i="1"/>
  <c r="R1783" i="1"/>
  <c r="R160" i="1"/>
  <c r="F160" i="1"/>
  <c r="R224" i="1"/>
  <c r="F224" i="1"/>
  <c r="R288" i="1"/>
  <c r="F288" i="1"/>
  <c r="R352" i="1"/>
  <c r="F352" i="1"/>
  <c r="R416" i="1"/>
  <c r="F416" i="1"/>
  <c r="R480" i="1"/>
  <c r="F480" i="1"/>
  <c r="R544" i="1"/>
  <c r="F544" i="1"/>
  <c r="R608" i="1"/>
  <c r="F608" i="1"/>
  <c r="R672" i="1"/>
  <c r="F672" i="1"/>
  <c r="R736" i="1"/>
  <c r="F736" i="1"/>
  <c r="R800" i="1"/>
  <c r="F800" i="1"/>
  <c r="F864" i="1"/>
  <c r="R864" i="1"/>
  <c r="R928" i="1"/>
  <c r="F928" i="1"/>
  <c r="R992" i="1"/>
  <c r="F992" i="1"/>
  <c r="R1056" i="1"/>
  <c r="F1056" i="1"/>
  <c r="R1120" i="1"/>
  <c r="F1120" i="1"/>
  <c r="R1184" i="1"/>
  <c r="F1184" i="1"/>
  <c r="R1248" i="1"/>
  <c r="F1248" i="1"/>
  <c r="F1312" i="1"/>
  <c r="R1312" i="1"/>
  <c r="R1376" i="1"/>
  <c r="F1376" i="1"/>
  <c r="R1440" i="1"/>
  <c r="F1440" i="1"/>
  <c r="R1504" i="1"/>
  <c r="F1504" i="1"/>
  <c r="F1568" i="1"/>
  <c r="R1568" i="1"/>
  <c r="R1632" i="1"/>
  <c r="F1632" i="1"/>
  <c r="R1696" i="1"/>
  <c r="F1696" i="1"/>
  <c r="R1760" i="1"/>
  <c r="F1760" i="1"/>
  <c r="F1824" i="1"/>
  <c r="R1824" i="1"/>
  <c r="R1888" i="1"/>
  <c r="F1888" i="1"/>
  <c r="R1952" i="1"/>
  <c r="F1952" i="1"/>
  <c r="R194" i="1"/>
  <c r="F194" i="1"/>
  <c r="R299" i="1"/>
  <c r="F299" i="1"/>
  <c r="R811" i="1"/>
  <c r="F811" i="1"/>
  <c r="R396" i="1"/>
  <c r="F396" i="1"/>
  <c r="R780" i="1"/>
  <c r="F780" i="1"/>
  <c r="R1164" i="1"/>
  <c r="F1164" i="1"/>
  <c r="R1420" i="1"/>
  <c r="F1420" i="1"/>
  <c r="R1484" i="1"/>
  <c r="F1484" i="1"/>
  <c r="R1548" i="1"/>
  <c r="F1548" i="1"/>
  <c r="R1612" i="1"/>
  <c r="F1612" i="1"/>
  <c r="R1676" i="1"/>
  <c r="F1676" i="1"/>
  <c r="R1740" i="1"/>
  <c r="F1740" i="1"/>
  <c r="R1804" i="1"/>
  <c r="F1804" i="1"/>
  <c r="R261" i="1"/>
  <c r="F261" i="1"/>
  <c r="R517" i="1"/>
  <c r="F517" i="1"/>
  <c r="R581" i="1"/>
  <c r="F581" i="1"/>
  <c r="R645" i="1"/>
  <c r="F645" i="1"/>
  <c r="R709" i="1"/>
  <c r="F709" i="1"/>
  <c r="R773" i="1"/>
  <c r="F773" i="1"/>
  <c r="R837" i="1"/>
  <c r="F837" i="1"/>
  <c r="R901" i="1"/>
  <c r="F901" i="1"/>
  <c r="R965" i="1"/>
  <c r="F965" i="1"/>
  <c r="R166" i="1"/>
  <c r="F166" i="1"/>
  <c r="R230" i="1"/>
  <c r="F230" i="1"/>
  <c r="R294" i="1"/>
  <c r="F294" i="1"/>
  <c r="F358" i="1"/>
  <c r="R358" i="1"/>
  <c r="R422" i="1"/>
  <c r="F422" i="1"/>
  <c r="R486" i="1"/>
  <c r="F486" i="1"/>
  <c r="R550" i="1"/>
  <c r="F550" i="1"/>
  <c r="R614" i="1"/>
  <c r="F614" i="1"/>
  <c r="R678" i="1"/>
  <c r="F678" i="1"/>
  <c r="R742" i="1"/>
  <c r="F742" i="1"/>
  <c r="R806" i="1"/>
  <c r="F806" i="1"/>
  <c r="R870" i="1"/>
  <c r="F870" i="1"/>
  <c r="R934" i="1"/>
  <c r="F934" i="1"/>
  <c r="R998" i="1"/>
  <c r="F998" i="1"/>
  <c r="R577" i="1"/>
  <c r="F577" i="1"/>
  <c r="R641" i="1"/>
  <c r="F641" i="1"/>
  <c r="R705" i="1"/>
  <c r="F705" i="1"/>
  <c r="R769" i="1"/>
  <c r="F769" i="1"/>
  <c r="R833" i="1"/>
  <c r="F833" i="1"/>
  <c r="R897" i="1"/>
  <c r="F897" i="1"/>
  <c r="R961" i="1"/>
  <c r="F961" i="1"/>
  <c r="R1025" i="1"/>
  <c r="F1025" i="1"/>
  <c r="R1089" i="1"/>
  <c r="F1089" i="1"/>
  <c r="R1153" i="1"/>
  <c r="F1153" i="1"/>
  <c r="R1217" i="1"/>
  <c r="F1217" i="1"/>
  <c r="R1281" i="1"/>
  <c r="F1281" i="1"/>
  <c r="R1345" i="1"/>
  <c r="F1345" i="1"/>
  <c r="R1409" i="1"/>
  <c r="F1409" i="1"/>
  <c r="R1473" i="1"/>
  <c r="F1473" i="1"/>
  <c r="R1537" i="1"/>
  <c r="F1537" i="1"/>
  <c r="R1601" i="1"/>
  <c r="F1601" i="1"/>
  <c r="R1665" i="1"/>
  <c r="F1665" i="1"/>
  <c r="R1729" i="1"/>
  <c r="F1729" i="1"/>
  <c r="R1793" i="1"/>
  <c r="F1793" i="1"/>
  <c r="R1857" i="1"/>
  <c r="F1857" i="1"/>
  <c r="F1921" i="1"/>
  <c r="R1921" i="1"/>
  <c r="R1985" i="1"/>
  <c r="F1985" i="1"/>
  <c r="R1050" i="1"/>
  <c r="F1050" i="1"/>
  <c r="R1114" i="1"/>
  <c r="F1114" i="1"/>
  <c r="R1178" i="1"/>
  <c r="F1178" i="1"/>
  <c r="R1242" i="1"/>
  <c r="F1242" i="1"/>
  <c r="R1306" i="1"/>
  <c r="F1306" i="1"/>
  <c r="R1370" i="1"/>
  <c r="F1370" i="1"/>
  <c r="R1434" i="1"/>
  <c r="F1434" i="1"/>
  <c r="R1498" i="1"/>
  <c r="F1498" i="1"/>
  <c r="R1562" i="1"/>
  <c r="F1562" i="1"/>
  <c r="R1626" i="1"/>
  <c r="F1626" i="1"/>
  <c r="R1690" i="1"/>
  <c r="F1690" i="1"/>
  <c r="R1754" i="1"/>
  <c r="F1754" i="1"/>
  <c r="R1818" i="1"/>
  <c r="F1818" i="1"/>
  <c r="R1882" i="1"/>
  <c r="F1882" i="1"/>
  <c r="R1946" i="1"/>
  <c r="F1946" i="1"/>
  <c r="R1011" i="1"/>
  <c r="F1011" i="1"/>
  <c r="R1075" i="1"/>
  <c r="F1075" i="1"/>
  <c r="R1139" i="1"/>
  <c r="F1139" i="1"/>
  <c r="R1203" i="1"/>
  <c r="F1203" i="1"/>
  <c r="R1267" i="1"/>
  <c r="F1267" i="1"/>
  <c r="R1331" i="1"/>
  <c r="F1331" i="1"/>
  <c r="R1395" i="1"/>
  <c r="F1395" i="1"/>
  <c r="R1459" i="1"/>
  <c r="F1459" i="1"/>
  <c r="R1523" i="1"/>
  <c r="F1523" i="1"/>
  <c r="R1587" i="1"/>
  <c r="F1587" i="1"/>
  <c r="R1651" i="1"/>
  <c r="F1651" i="1"/>
  <c r="R1715" i="1"/>
  <c r="F1715" i="1"/>
  <c r="R1779" i="1"/>
  <c r="F1779" i="1"/>
  <c r="R1843" i="1"/>
  <c r="F1843" i="1"/>
  <c r="R1907" i="1"/>
  <c r="F1907" i="1"/>
  <c r="R1971" i="1"/>
  <c r="F1971" i="1"/>
  <c r="R1151" i="1"/>
  <c r="F1151" i="1"/>
  <c r="R1399" i="1"/>
  <c r="F1399" i="1"/>
  <c r="R1647" i="1"/>
  <c r="F1647" i="1"/>
  <c r="R1887" i="1"/>
  <c r="F1887" i="1"/>
  <c r="R1045" i="1"/>
  <c r="F1045" i="1"/>
  <c r="R1109" i="1"/>
  <c r="F1109" i="1"/>
  <c r="R1173" i="1"/>
  <c r="F1173" i="1"/>
  <c r="R1237" i="1"/>
  <c r="F1237" i="1"/>
  <c r="R1301" i="1"/>
  <c r="F1301" i="1"/>
  <c r="R1365" i="1"/>
  <c r="F1365" i="1"/>
  <c r="R1429" i="1"/>
  <c r="F1429" i="1"/>
  <c r="R1493" i="1"/>
  <c r="F1493" i="1"/>
  <c r="R1557" i="1"/>
  <c r="F1557" i="1"/>
  <c r="R1621" i="1"/>
  <c r="F1621" i="1"/>
  <c r="R1685" i="1"/>
  <c r="F1685" i="1"/>
  <c r="R1749" i="1"/>
  <c r="F1749" i="1"/>
  <c r="R1813" i="1"/>
  <c r="F1813" i="1"/>
  <c r="R1877" i="1"/>
  <c r="F1877" i="1"/>
  <c r="R1941" i="1"/>
  <c r="F1941" i="1"/>
  <c r="R863" i="1"/>
  <c r="F863" i="1"/>
  <c r="R1319" i="1"/>
  <c r="F1319" i="1"/>
  <c r="R1575" i="1"/>
  <c r="F1575" i="1"/>
  <c r="R1831" i="1"/>
  <c r="F1831" i="1"/>
  <c r="R1030" i="1"/>
  <c r="F1030" i="1"/>
  <c r="R1094" i="1"/>
  <c r="F1094" i="1"/>
  <c r="R1158" i="1"/>
  <c r="F1158" i="1"/>
  <c r="R1222" i="1"/>
  <c r="F1222" i="1"/>
  <c r="R1286" i="1"/>
  <c r="F1286" i="1"/>
  <c r="R1350" i="1"/>
  <c r="F1350" i="1"/>
  <c r="R1414" i="1"/>
  <c r="F1414" i="1"/>
  <c r="R1478" i="1"/>
  <c r="F1478" i="1"/>
  <c r="R1542" i="1"/>
  <c r="F1542" i="1"/>
  <c r="R1606" i="1"/>
  <c r="F1606" i="1"/>
  <c r="R1670" i="1"/>
  <c r="F1670" i="1"/>
  <c r="R1734" i="1"/>
  <c r="F1734" i="1"/>
  <c r="R1798" i="1"/>
  <c r="F1798" i="1"/>
  <c r="R1862" i="1"/>
  <c r="F1862" i="1"/>
  <c r="R1926" i="1"/>
  <c r="F1926" i="1"/>
  <c r="R1990" i="1"/>
  <c r="F1990" i="1"/>
  <c r="F1287" i="1"/>
  <c r="R1287" i="1"/>
  <c r="R1535" i="1"/>
  <c r="F1535" i="1"/>
  <c r="R1791" i="1"/>
  <c r="F1791" i="1"/>
  <c r="R159" i="1"/>
  <c r="F159" i="1"/>
  <c r="R223" i="1"/>
  <c r="F223" i="1"/>
  <c r="R287" i="1"/>
  <c r="F287" i="1"/>
  <c r="R351" i="1"/>
  <c r="F351" i="1"/>
  <c r="R415" i="1"/>
  <c r="F415" i="1"/>
  <c r="R479" i="1"/>
  <c r="F479" i="1"/>
  <c r="R543" i="1"/>
  <c r="F543" i="1"/>
  <c r="R607" i="1"/>
  <c r="F607" i="1"/>
  <c r="R671" i="1"/>
  <c r="F671" i="1"/>
  <c r="R735" i="1"/>
  <c r="F735" i="1"/>
  <c r="R799" i="1"/>
  <c r="F799" i="1"/>
  <c r="R887" i="1"/>
  <c r="F887" i="1"/>
  <c r="R951" i="1"/>
  <c r="F951" i="1"/>
  <c r="R1015" i="1"/>
  <c r="F1015" i="1"/>
  <c r="R1079" i="1"/>
  <c r="F1079" i="1"/>
  <c r="R1295" i="1"/>
  <c r="F1295" i="1"/>
  <c r="R1559" i="1"/>
  <c r="F1559" i="1"/>
  <c r="R1815" i="1"/>
  <c r="F1815" i="1"/>
  <c r="R168" i="1"/>
  <c r="F168" i="1"/>
  <c r="R232" i="1"/>
  <c r="F232" i="1"/>
  <c r="R296" i="1"/>
  <c r="F296" i="1"/>
  <c r="R360" i="1"/>
  <c r="F360" i="1"/>
  <c r="R424" i="1"/>
  <c r="F424" i="1"/>
  <c r="R488" i="1"/>
  <c r="F488" i="1"/>
  <c r="R552" i="1"/>
  <c r="F552" i="1"/>
  <c r="R616" i="1"/>
  <c r="F616" i="1"/>
  <c r="R680" i="1"/>
  <c r="F680" i="1"/>
  <c r="R744" i="1"/>
  <c r="F744" i="1"/>
  <c r="R808" i="1"/>
  <c r="F808" i="1"/>
  <c r="R872" i="1"/>
  <c r="F872" i="1"/>
  <c r="R936" i="1"/>
  <c r="F936" i="1"/>
  <c r="R1000" i="1"/>
  <c r="F1000" i="1"/>
  <c r="R1064" i="1"/>
  <c r="F1064" i="1"/>
  <c r="R1128" i="1"/>
  <c r="F1128" i="1"/>
  <c r="R1192" i="1"/>
  <c r="F1192" i="1"/>
  <c r="R1256" i="1"/>
  <c r="F1256" i="1"/>
  <c r="R1320" i="1"/>
  <c r="F1320" i="1"/>
  <c r="R1384" i="1"/>
  <c r="F1384" i="1"/>
  <c r="R1448" i="1"/>
  <c r="F1448" i="1"/>
  <c r="R1512" i="1"/>
  <c r="F1512" i="1"/>
  <c r="R1576" i="1"/>
  <c r="F1576" i="1"/>
  <c r="R1640" i="1"/>
  <c r="F1640" i="1"/>
  <c r="R1704" i="1"/>
  <c r="F1704" i="1"/>
  <c r="R1768" i="1"/>
  <c r="F1768" i="1"/>
  <c r="R1832" i="1"/>
  <c r="F1832" i="1"/>
  <c r="R1896" i="1"/>
  <c r="F1896" i="1"/>
  <c r="R1960" i="1"/>
  <c r="F1960" i="1"/>
  <c r="R313" i="1"/>
  <c r="F313" i="1"/>
  <c r="R450" i="1"/>
  <c r="F450" i="1"/>
  <c r="F898" i="1"/>
  <c r="R898" i="1"/>
  <c r="R491" i="1"/>
  <c r="F491" i="1"/>
  <c r="R1003" i="1"/>
  <c r="F1003" i="1"/>
  <c r="R908" i="1"/>
  <c r="F908" i="1"/>
  <c r="R453" i="1"/>
  <c r="F453" i="1"/>
  <c r="R193" i="1"/>
  <c r="F193" i="1"/>
  <c r="R257" i="1"/>
  <c r="F257" i="1"/>
  <c r="R321" i="1"/>
  <c r="F321" i="1"/>
  <c r="R385" i="1"/>
  <c r="F385" i="1"/>
  <c r="F449" i="1"/>
  <c r="R449" i="1"/>
  <c r="R513" i="1"/>
  <c r="F513" i="1"/>
  <c r="R202" i="1"/>
  <c r="F202" i="1"/>
  <c r="R266" i="1"/>
  <c r="F266" i="1"/>
  <c r="R330" i="1"/>
  <c r="F330" i="1"/>
  <c r="R394" i="1"/>
  <c r="F394" i="1"/>
  <c r="R458" i="1"/>
  <c r="F458" i="1"/>
  <c r="R522" i="1"/>
  <c r="F522" i="1"/>
  <c r="R586" i="1"/>
  <c r="F586" i="1"/>
  <c r="R650" i="1"/>
  <c r="F650" i="1"/>
  <c r="F714" i="1"/>
  <c r="R714" i="1"/>
  <c r="R778" i="1"/>
  <c r="F778" i="1"/>
  <c r="R842" i="1"/>
  <c r="F842" i="1"/>
  <c r="R906" i="1"/>
  <c r="F906" i="1"/>
  <c r="R970" i="1"/>
  <c r="F970" i="1"/>
  <c r="R179" i="1"/>
  <c r="F179" i="1"/>
  <c r="R243" i="1"/>
  <c r="F243" i="1"/>
  <c r="R307" i="1"/>
  <c r="F307" i="1"/>
  <c r="R371" i="1"/>
  <c r="F371" i="1"/>
  <c r="F435" i="1"/>
  <c r="R435" i="1"/>
  <c r="R499" i="1"/>
  <c r="F499" i="1"/>
  <c r="R563" i="1"/>
  <c r="F563" i="1"/>
  <c r="R627" i="1"/>
  <c r="F627" i="1"/>
  <c r="F691" i="1"/>
  <c r="R691" i="1"/>
  <c r="R755" i="1"/>
  <c r="F755" i="1"/>
  <c r="R819" i="1"/>
  <c r="F819" i="1"/>
  <c r="R883" i="1"/>
  <c r="F883" i="1"/>
  <c r="R947" i="1"/>
  <c r="F947" i="1"/>
  <c r="R148" i="1"/>
  <c r="F148" i="1"/>
  <c r="F212" i="1"/>
  <c r="R212" i="1"/>
  <c r="R276" i="1"/>
  <c r="F276" i="1"/>
  <c r="F340" i="1"/>
  <c r="R340" i="1"/>
  <c r="R404" i="1"/>
  <c r="F404" i="1"/>
  <c r="F468" i="1"/>
  <c r="R468" i="1"/>
  <c r="R532" i="1"/>
  <c r="F532" i="1"/>
  <c r="F596" i="1"/>
  <c r="R596" i="1"/>
  <c r="R660" i="1"/>
  <c r="F660" i="1"/>
  <c r="F724" i="1"/>
  <c r="R724" i="1"/>
  <c r="R788" i="1"/>
  <c r="F788" i="1"/>
  <c r="F852" i="1"/>
  <c r="R852" i="1"/>
  <c r="R916" i="1"/>
  <c r="F916" i="1"/>
  <c r="F980" i="1"/>
  <c r="R980" i="1"/>
  <c r="R1044" i="1"/>
  <c r="F1044" i="1"/>
  <c r="F1108" i="1"/>
  <c r="R1108" i="1"/>
  <c r="R1172" i="1"/>
  <c r="F1172" i="1"/>
  <c r="F1236" i="1"/>
  <c r="R1236" i="1"/>
  <c r="R1300" i="1"/>
  <c r="F1300" i="1"/>
  <c r="F1364" i="1"/>
  <c r="R1364" i="1"/>
  <c r="R1428" i="1"/>
  <c r="F1428" i="1"/>
  <c r="F1492" i="1"/>
  <c r="R1492" i="1"/>
  <c r="R1556" i="1"/>
  <c r="F1556" i="1"/>
  <c r="F1620" i="1"/>
  <c r="R1620" i="1"/>
  <c r="R1684" i="1"/>
  <c r="F1684" i="1"/>
  <c r="F1748" i="1"/>
  <c r="R1748" i="1"/>
  <c r="R1812" i="1"/>
  <c r="F1812" i="1"/>
  <c r="F1876" i="1"/>
  <c r="R1876" i="1"/>
  <c r="R1940" i="1"/>
  <c r="F1940" i="1"/>
  <c r="F2004" i="1"/>
  <c r="R2004" i="1"/>
  <c r="R205" i="1"/>
  <c r="F205" i="1"/>
  <c r="R269" i="1"/>
  <c r="F269" i="1"/>
  <c r="R333" i="1"/>
  <c r="F333" i="1"/>
  <c r="R397" i="1"/>
  <c r="F397" i="1"/>
  <c r="R461" i="1"/>
  <c r="F461" i="1"/>
  <c r="R525" i="1"/>
  <c r="F525" i="1"/>
  <c r="R589" i="1"/>
  <c r="F589" i="1"/>
  <c r="R653" i="1"/>
  <c r="F653" i="1"/>
  <c r="R717" i="1"/>
  <c r="F717" i="1"/>
  <c r="R781" i="1"/>
  <c r="F781" i="1"/>
  <c r="R845" i="1"/>
  <c r="F845" i="1"/>
  <c r="R909" i="1"/>
  <c r="F909" i="1"/>
  <c r="R973" i="1"/>
  <c r="F973" i="1"/>
  <c r="R174" i="1"/>
  <c r="F174" i="1"/>
  <c r="F238" i="1"/>
  <c r="R238" i="1"/>
  <c r="R302" i="1"/>
  <c r="F302" i="1"/>
  <c r="F366" i="1"/>
  <c r="R366" i="1"/>
  <c r="R430" i="1"/>
  <c r="F430" i="1"/>
  <c r="F494" i="1"/>
  <c r="R494" i="1"/>
  <c r="R558" i="1"/>
  <c r="F558" i="1"/>
  <c r="F622" i="1"/>
  <c r="R622" i="1"/>
  <c r="R686" i="1"/>
  <c r="F686" i="1"/>
  <c r="F750" i="1"/>
  <c r="R750" i="1"/>
  <c r="R814" i="1"/>
  <c r="F814" i="1"/>
  <c r="F878" i="1"/>
  <c r="R878" i="1"/>
  <c r="R942" i="1"/>
  <c r="F942" i="1"/>
  <c r="F1006" i="1"/>
  <c r="R1006" i="1"/>
  <c r="R585" i="1"/>
  <c r="F585" i="1"/>
  <c r="F649" i="1"/>
  <c r="R649" i="1"/>
  <c r="R713" i="1"/>
  <c r="F713" i="1"/>
  <c r="F777" i="1"/>
  <c r="R777" i="1"/>
  <c r="R841" i="1"/>
  <c r="F841" i="1"/>
  <c r="F905" i="1"/>
  <c r="R905" i="1"/>
  <c r="R969" i="1"/>
  <c r="F969" i="1"/>
  <c r="F1033" i="1"/>
  <c r="R1033" i="1"/>
  <c r="R1097" i="1"/>
  <c r="F1097" i="1"/>
  <c r="F1161" i="1"/>
  <c r="R1161" i="1"/>
  <c r="R1225" i="1"/>
  <c r="F1225" i="1"/>
  <c r="F1289" i="1"/>
  <c r="R1289" i="1"/>
  <c r="R1353" i="1"/>
  <c r="F1353" i="1"/>
  <c r="F1417" i="1"/>
  <c r="R1417" i="1"/>
  <c r="R1481" i="1"/>
  <c r="F1481" i="1"/>
  <c r="F1545" i="1"/>
  <c r="R1545" i="1"/>
  <c r="R1609" i="1"/>
  <c r="F1609" i="1"/>
  <c r="F1673" i="1"/>
  <c r="R1673" i="1"/>
  <c r="R1737" i="1"/>
  <c r="F1737" i="1"/>
  <c r="F1801" i="1"/>
  <c r="R1801" i="1"/>
  <c r="R1865" i="1"/>
  <c r="F1865" i="1"/>
  <c r="F1929" i="1"/>
  <c r="R1929" i="1"/>
  <c r="R1993" i="1"/>
  <c r="F1993" i="1"/>
  <c r="F1058" i="1"/>
  <c r="R1058" i="1"/>
  <c r="R1122" i="1"/>
  <c r="F1122" i="1"/>
  <c r="F1186" i="1"/>
  <c r="R1186" i="1"/>
  <c r="R1250" i="1"/>
  <c r="F1250" i="1"/>
  <c r="F1314" i="1"/>
  <c r="R1314" i="1"/>
  <c r="R1378" i="1"/>
  <c r="F1378" i="1"/>
  <c r="R1442" i="1"/>
  <c r="F1442" i="1"/>
  <c r="R1506" i="1"/>
  <c r="F1506" i="1"/>
  <c r="F1570" i="1"/>
  <c r="R1570" i="1"/>
  <c r="F1634" i="1"/>
  <c r="R1634" i="1"/>
  <c r="R1698" i="1"/>
  <c r="F1698" i="1"/>
  <c r="R1762" i="1"/>
  <c r="F1762" i="1"/>
  <c r="F1826" i="1"/>
  <c r="R1826" i="1"/>
  <c r="R1890" i="1"/>
  <c r="F1890" i="1"/>
  <c r="R1954" i="1"/>
  <c r="F1954" i="1"/>
  <c r="R1019" i="1"/>
  <c r="F1019" i="1"/>
  <c r="F1083" i="1"/>
  <c r="R1083" i="1"/>
  <c r="R1147" i="1"/>
  <c r="F1147" i="1"/>
  <c r="R1211" i="1"/>
  <c r="F1211" i="1"/>
  <c r="R1275" i="1"/>
  <c r="F1275" i="1"/>
  <c r="F1339" i="1"/>
  <c r="R1339" i="1"/>
  <c r="R1403" i="1"/>
  <c r="F1403" i="1"/>
  <c r="R1467" i="1"/>
  <c r="F1467" i="1"/>
  <c r="R1531" i="1"/>
  <c r="F1531" i="1"/>
  <c r="F1595" i="1"/>
  <c r="R1595" i="1"/>
  <c r="R1659" i="1"/>
  <c r="F1659" i="1"/>
  <c r="R1723" i="1"/>
  <c r="F1723" i="1"/>
  <c r="R1787" i="1"/>
  <c r="F1787" i="1"/>
  <c r="F1851" i="1"/>
  <c r="R1851" i="1"/>
  <c r="R1915" i="1"/>
  <c r="F1915" i="1"/>
  <c r="R1979" i="1"/>
  <c r="F1979" i="1"/>
  <c r="R1183" i="1"/>
  <c r="F1183" i="1"/>
  <c r="F1423" i="1"/>
  <c r="R1423" i="1"/>
  <c r="F1679" i="1"/>
  <c r="R1679" i="1"/>
  <c r="R1919" i="1"/>
  <c r="F1919" i="1"/>
  <c r="R1053" i="1"/>
  <c r="F1053" i="1"/>
  <c r="R1117" i="1"/>
  <c r="F1117" i="1"/>
  <c r="R1181" i="1"/>
  <c r="F1181" i="1"/>
  <c r="R1245" i="1"/>
  <c r="F1245" i="1"/>
  <c r="R1309" i="1"/>
  <c r="F1309" i="1"/>
  <c r="R1373" i="1"/>
  <c r="F1373" i="1"/>
  <c r="R1437" i="1"/>
  <c r="F1437" i="1"/>
  <c r="R1501" i="1"/>
  <c r="F1501" i="1"/>
  <c r="R1565" i="1"/>
  <c r="F1565" i="1"/>
  <c r="R1629" i="1"/>
  <c r="F1629" i="1"/>
  <c r="R1693" i="1"/>
  <c r="F1693" i="1"/>
  <c r="R1757" i="1"/>
  <c r="F1757" i="1"/>
  <c r="R1821" i="1"/>
  <c r="F1821" i="1"/>
  <c r="R1885" i="1"/>
  <c r="F1885" i="1"/>
  <c r="R1949" i="1"/>
  <c r="F1949" i="1"/>
  <c r="R1095" i="1"/>
  <c r="F1095" i="1"/>
  <c r="R1351" i="1"/>
  <c r="F1351" i="1"/>
  <c r="R1599" i="1"/>
  <c r="F1599" i="1"/>
  <c r="R1871" i="1"/>
  <c r="F1871" i="1"/>
  <c r="R1038" i="1"/>
  <c r="F1038" i="1"/>
  <c r="R1102" i="1"/>
  <c r="F1102" i="1"/>
  <c r="R1166" i="1"/>
  <c r="F1166" i="1"/>
  <c r="R1230" i="1"/>
  <c r="F1230" i="1"/>
  <c r="R1294" i="1"/>
  <c r="F1294" i="1"/>
  <c r="R1358" i="1"/>
  <c r="F1358" i="1"/>
  <c r="R1422" i="1"/>
  <c r="F1422" i="1"/>
  <c r="R1486" i="1"/>
  <c r="F1486" i="1"/>
  <c r="R1550" i="1"/>
  <c r="F1550" i="1"/>
  <c r="R1614" i="1"/>
  <c r="F1614" i="1"/>
  <c r="R1678" i="1"/>
  <c r="F1678" i="1"/>
  <c r="R1742" i="1"/>
  <c r="F1742" i="1"/>
  <c r="R1806" i="1"/>
  <c r="F1806" i="1"/>
  <c r="R1870" i="1"/>
  <c r="F1870" i="1"/>
  <c r="R1934" i="1"/>
  <c r="F1934" i="1"/>
  <c r="R1998" i="1"/>
  <c r="F1998" i="1"/>
  <c r="R1311" i="1"/>
  <c r="F1311" i="1"/>
  <c r="R1567" i="1"/>
  <c r="F1567" i="1"/>
  <c r="R1823" i="1"/>
  <c r="F1823" i="1"/>
  <c r="R167" i="1"/>
  <c r="F167" i="1"/>
  <c r="R231" i="1"/>
  <c r="F231" i="1"/>
  <c r="R295" i="1"/>
  <c r="F295" i="1"/>
  <c r="R359" i="1"/>
  <c r="F359" i="1"/>
  <c r="R423" i="1"/>
  <c r="F423" i="1"/>
  <c r="F487" i="1"/>
  <c r="R487" i="1"/>
  <c r="R551" i="1"/>
  <c r="F551" i="1"/>
  <c r="F615" i="1"/>
  <c r="R615" i="1"/>
  <c r="R679" i="1"/>
  <c r="F679" i="1"/>
  <c r="R743" i="1"/>
  <c r="F743" i="1"/>
  <c r="R807" i="1"/>
  <c r="F807" i="1"/>
  <c r="R895" i="1"/>
  <c r="F895" i="1"/>
  <c r="R959" i="1"/>
  <c r="F959" i="1"/>
  <c r="R1023" i="1"/>
  <c r="F1023" i="1"/>
  <c r="F1087" i="1"/>
  <c r="R1087" i="1"/>
  <c r="R1327" i="1"/>
  <c r="F1327" i="1"/>
  <c r="R1591" i="1"/>
  <c r="F1591" i="1"/>
  <c r="R1847" i="1"/>
  <c r="F1847" i="1"/>
  <c r="R176" i="1"/>
  <c r="F176" i="1"/>
  <c r="R240" i="1"/>
  <c r="F240" i="1"/>
  <c r="F304" i="1"/>
  <c r="R304" i="1"/>
  <c r="R368" i="1"/>
  <c r="F368" i="1"/>
  <c r="R432" i="1"/>
  <c r="F432" i="1"/>
  <c r="R496" i="1"/>
  <c r="F496" i="1"/>
  <c r="F560" i="1"/>
  <c r="R560" i="1"/>
  <c r="R624" i="1"/>
  <c r="F624" i="1"/>
  <c r="R688" i="1"/>
  <c r="F688" i="1"/>
  <c r="R752" i="1"/>
  <c r="F752" i="1"/>
  <c r="F816" i="1"/>
  <c r="R816" i="1"/>
  <c r="R880" i="1"/>
  <c r="F880" i="1"/>
  <c r="R944" i="1"/>
  <c r="F944" i="1"/>
  <c r="R1008" i="1"/>
  <c r="F1008" i="1"/>
  <c r="F1072" i="1"/>
  <c r="R1072" i="1"/>
  <c r="R1136" i="1"/>
  <c r="F1136" i="1"/>
  <c r="R1200" i="1"/>
  <c r="F1200" i="1"/>
  <c r="R1264" i="1"/>
  <c r="F1264" i="1"/>
  <c r="F1328" i="1"/>
  <c r="R1328" i="1"/>
  <c r="R1392" i="1"/>
  <c r="F1392" i="1"/>
  <c r="R1456" i="1"/>
  <c r="F1456" i="1"/>
  <c r="R1520" i="1"/>
  <c r="F1520" i="1"/>
  <c r="F1584" i="1"/>
  <c r="R1584" i="1"/>
  <c r="R1648" i="1"/>
  <c r="F1648" i="1"/>
  <c r="R1712" i="1"/>
  <c r="F1712" i="1"/>
  <c r="R1776" i="1"/>
  <c r="F1776" i="1"/>
  <c r="F1840" i="1"/>
  <c r="R1840" i="1"/>
  <c r="R1904" i="1"/>
  <c r="F1904" i="1"/>
  <c r="R1968" i="1"/>
  <c r="F1968" i="1"/>
  <c r="R249" i="1"/>
  <c r="F249" i="1"/>
  <c r="F322" i="1"/>
  <c r="R322" i="1"/>
  <c r="F706" i="1"/>
  <c r="R706" i="1"/>
  <c r="R363" i="1"/>
  <c r="F363" i="1"/>
  <c r="R875" i="1"/>
  <c r="F875" i="1"/>
  <c r="R524" i="1"/>
  <c r="F524" i="1"/>
  <c r="F1100" i="1"/>
  <c r="R1100" i="1"/>
  <c r="R325" i="1"/>
  <c r="F325" i="1"/>
  <c r="R201" i="1"/>
  <c r="F201" i="1"/>
  <c r="R265" i="1"/>
  <c r="F265" i="1"/>
  <c r="R329" i="1"/>
  <c r="F329" i="1"/>
  <c r="R393" i="1"/>
  <c r="F393" i="1"/>
  <c r="R457" i="1"/>
  <c r="F457" i="1"/>
  <c r="R521" i="1"/>
  <c r="F521" i="1"/>
  <c r="R210" i="1"/>
  <c r="F210" i="1"/>
  <c r="F274" i="1"/>
  <c r="R274" i="1"/>
  <c r="R338" i="1"/>
  <c r="F338" i="1"/>
  <c r="F402" i="1"/>
  <c r="R402" i="1"/>
  <c r="R466" i="1"/>
  <c r="F466" i="1"/>
  <c r="F530" i="1"/>
  <c r="R530" i="1"/>
  <c r="R594" i="1"/>
  <c r="F594" i="1"/>
  <c r="F658" i="1"/>
  <c r="R658" i="1"/>
  <c r="R722" i="1"/>
  <c r="F722" i="1"/>
  <c r="F786" i="1"/>
  <c r="R786" i="1"/>
  <c r="R850" i="1"/>
  <c r="F850" i="1"/>
  <c r="F914" i="1"/>
  <c r="R914" i="1"/>
  <c r="R978" i="1"/>
  <c r="F978" i="1"/>
  <c r="R187" i="1"/>
  <c r="F187" i="1"/>
  <c r="R251" i="1"/>
  <c r="F251" i="1"/>
  <c r="R315" i="1"/>
  <c r="F315" i="1"/>
  <c r="R379" i="1"/>
  <c r="F379" i="1"/>
  <c r="R443" i="1"/>
  <c r="F443" i="1"/>
  <c r="R507" i="1"/>
  <c r="F507" i="1"/>
  <c r="R571" i="1"/>
  <c r="F571" i="1"/>
  <c r="R635" i="1"/>
  <c r="F635" i="1"/>
  <c r="R699" i="1"/>
  <c r="F699" i="1"/>
  <c r="R763" i="1"/>
  <c r="F763" i="1"/>
  <c r="R827" i="1"/>
  <c r="F827" i="1"/>
  <c r="R891" i="1"/>
  <c r="F891" i="1"/>
  <c r="R955" i="1"/>
  <c r="F955" i="1"/>
  <c r="R156" i="1"/>
  <c r="F156" i="1"/>
  <c r="R220" i="1"/>
  <c r="F220" i="1"/>
  <c r="R284" i="1"/>
  <c r="F284" i="1"/>
  <c r="R348" i="1"/>
  <c r="F348" i="1"/>
  <c r="R412" i="1"/>
  <c r="F412" i="1"/>
  <c r="R476" i="1"/>
  <c r="F476" i="1"/>
  <c r="R540" i="1"/>
  <c r="F540" i="1"/>
  <c r="R604" i="1"/>
  <c r="F604" i="1"/>
  <c r="R668" i="1"/>
  <c r="F668" i="1"/>
  <c r="R732" i="1"/>
  <c r="F732" i="1"/>
  <c r="R796" i="1"/>
  <c r="F796" i="1"/>
  <c r="R860" i="1"/>
  <c r="F860" i="1"/>
  <c r="R924" i="1"/>
  <c r="F924" i="1"/>
  <c r="R988" i="1"/>
  <c r="F988" i="1"/>
  <c r="R1052" i="1"/>
  <c r="F1052" i="1"/>
  <c r="R1116" i="1"/>
  <c r="F1116" i="1"/>
  <c r="R1180" i="1"/>
  <c r="F1180" i="1"/>
  <c r="R1244" i="1"/>
  <c r="F1244" i="1"/>
  <c r="R1308" i="1"/>
  <c r="F1308" i="1"/>
  <c r="R1372" i="1"/>
  <c r="F1372" i="1"/>
  <c r="R1436" i="1"/>
  <c r="F1436" i="1"/>
  <c r="R1500" i="1"/>
  <c r="F1500" i="1"/>
  <c r="R1564" i="1"/>
  <c r="F1564" i="1"/>
  <c r="R1628" i="1"/>
  <c r="F1628" i="1"/>
  <c r="R1692" i="1"/>
  <c r="F1692" i="1"/>
  <c r="R1756" i="1"/>
  <c r="F1756" i="1"/>
  <c r="R1820" i="1"/>
  <c r="F1820" i="1"/>
  <c r="R1884" i="1"/>
  <c r="F1884" i="1"/>
  <c r="R1948" i="1"/>
  <c r="F1948" i="1"/>
  <c r="R149" i="1"/>
  <c r="F149" i="1"/>
  <c r="R213" i="1"/>
  <c r="F213" i="1"/>
  <c r="F277" i="1"/>
  <c r="R277" i="1"/>
  <c r="F341" i="1"/>
  <c r="R341" i="1"/>
  <c r="R405" i="1"/>
  <c r="F405" i="1"/>
  <c r="R469" i="1"/>
  <c r="F469" i="1"/>
  <c r="F533" i="1"/>
  <c r="R533" i="1"/>
  <c r="F597" i="1"/>
  <c r="R597" i="1"/>
  <c r="R661" i="1"/>
  <c r="F661" i="1"/>
  <c r="R725" i="1"/>
  <c r="F725" i="1"/>
  <c r="F789" i="1"/>
  <c r="R789" i="1"/>
  <c r="F853" i="1"/>
  <c r="R853" i="1"/>
  <c r="R917" i="1"/>
  <c r="F917" i="1"/>
  <c r="R981" i="1"/>
  <c r="F981" i="1"/>
  <c r="R182" i="1"/>
  <c r="F182" i="1"/>
  <c r="R246" i="1"/>
  <c r="F246" i="1"/>
  <c r="R310" i="1"/>
  <c r="F310" i="1"/>
  <c r="R374" i="1"/>
  <c r="F374" i="1"/>
  <c r="R438" i="1"/>
  <c r="F438" i="1"/>
  <c r="R502" i="1"/>
  <c r="F502" i="1"/>
  <c r="R566" i="1"/>
  <c r="F566" i="1"/>
  <c r="R630" i="1"/>
  <c r="F630" i="1"/>
  <c r="R694" i="1"/>
  <c r="F694" i="1"/>
  <c r="R758" i="1"/>
  <c r="F758" i="1"/>
  <c r="R822" i="1"/>
  <c r="F822" i="1"/>
  <c r="R886" i="1"/>
  <c r="F886" i="1"/>
  <c r="R950" i="1"/>
  <c r="F950" i="1"/>
  <c r="R529" i="1"/>
  <c r="F529" i="1"/>
  <c r="R593" i="1"/>
  <c r="F593" i="1"/>
  <c r="R657" i="1"/>
  <c r="F657" i="1"/>
  <c r="R721" i="1"/>
  <c r="F721" i="1"/>
  <c r="R785" i="1"/>
  <c r="F785" i="1"/>
  <c r="R849" i="1"/>
  <c r="F849" i="1"/>
  <c r="R913" i="1"/>
  <c r="F913" i="1"/>
  <c r="R977" i="1"/>
  <c r="F977" i="1"/>
  <c r="R1041" i="1"/>
  <c r="F1041" i="1"/>
  <c r="R1105" i="1"/>
  <c r="F1105" i="1"/>
  <c r="R1169" i="1"/>
  <c r="F1169" i="1"/>
  <c r="R1233" i="1"/>
  <c r="F1233" i="1"/>
  <c r="R1297" i="1"/>
  <c r="F1297" i="1"/>
  <c r="R1361" i="1"/>
  <c r="F1361" i="1"/>
  <c r="R1425" i="1"/>
  <c r="F1425" i="1"/>
  <c r="R1489" i="1"/>
  <c r="F1489" i="1"/>
  <c r="R1553" i="1"/>
  <c r="F1553" i="1"/>
  <c r="R1617" i="1"/>
  <c r="F1617" i="1"/>
  <c r="R1681" i="1"/>
  <c r="F1681" i="1"/>
  <c r="R1745" i="1"/>
  <c r="F1745" i="1"/>
  <c r="R1809" i="1"/>
  <c r="F1809" i="1"/>
  <c r="R1873" i="1"/>
  <c r="F1873" i="1"/>
  <c r="R1937" i="1"/>
  <c r="F1937" i="1"/>
  <c r="R2001" i="1"/>
  <c r="F2001" i="1"/>
  <c r="R1066" i="1"/>
  <c r="F1066" i="1"/>
  <c r="F1130" i="1"/>
  <c r="R1130" i="1"/>
  <c r="R1194" i="1"/>
  <c r="F1194" i="1"/>
  <c r="R1258" i="1"/>
  <c r="F1258" i="1"/>
  <c r="R1322" i="1"/>
  <c r="F1322" i="1"/>
  <c r="F1386" i="1"/>
  <c r="R1386" i="1"/>
  <c r="R1450" i="1"/>
  <c r="F1450" i="1"/>
  <c r="R1514" i="1"/>
  <c r="F1514" i="1"/>
  <c r="R1578" i="1"/>
  <c r="F1578" i="1"/>
  <c r="F1642" i="1"/>
  <c r="R1642" i="1"/>
  <c r="R1706" i="1"/>
  <c r="F1706" i="1"/>
  <c r="R1770" i="1"/>
  <c r="F1770" i="1"/>
  <c r="R1834" i="1"/>
  <c r="F1834" i="1"/>
  <c r="F1898" i="1"/>
  <c r="R1898" i="1"/>
  <c r="R1962" i="1"/>
  <c r="F1962" i="1"/>
  <c r="R1027" i="1"/>
  <c r="F1027" i="1"/>
  <c r="R1091" i="1"/>
  <c r="F1091" i="1"/>
  <c r="F1155" i="1"/>
  <c r="R1155" i="1"/>
  <c r="R1219" i="1"/>
  <c r="F1219" i="1"/>
  <c r="R1283" i="1"/>
  <c r="F1283" i="1"/>
  <c r="R1347" i="1"/>
  <c r="F1347" i="1"/>
  <c r="F1411" i="1"/>
  <c r="R1411" i="1"/>
  <c r="R1475" i="1"/>
  <c r="F1475" i="1"/>
  <c r="R1539" i="1"/>
  <c r="F1539" i="1"/>
  <c r="R1603" i="1"/>
  <c r="F1603" i="1"/>
  <c r="R1667" i="1"/>
  <c r="F1667" i="1"/>
  <c r="R1731" i="1"/>
  <c r="F1731" i="1"/>
  <c r="R1795" i="1"/>
  <c r="F1795" i="1"/>
  <c r="F1859" i="1"/>
  <c r="R1859" i="1"/>
  <c r="R1923" i="1"/>
  <c r="F1923" i="1"/>
  <c r="R1987" i="1"/>
  <c r="F1987" i="1"/>
  <c r="R1215" i="1"/>
  <c r="F1215" i="1"/>
  <c r="F1455" i="1"/>
  <c r="R1455" i="1"/>
  <c r="R1711" i="1"/>
  <c r="F1711" i="1"/>
  <c r="R1951" i="1"/>
  <c r="F1951" i="1"/>
  <c r="R1061" i="1"/>
  <c r="F1061" i="1"/>
  <c r="F1125" i="1"/>
  <c r="R1125" i="1"/>
  <c r="R1189" i="1"/>
  <c r="F1189" i="1"/>
  <c r="R1253" i="1"/>
  <c r="F1253" i="1"/>
  <c r="R1317" i="1"/>
  <c r="F1317" i="1"/>
  <c r="F1381" i="1"/>
  <c r="R1381" i="1"/>
  <c r="R1445" i="1"/>
  <c r="F1445" i="1"/>
  <c r="R1509" i="1"/>
  <c r="F1509" i="1"/>
  <c r="R1573" i="1"/>
  <c r="F1573" i="1"/>
  <c r="F1637" i="1"/>
  <c r="R1637" i="1"/>
  <c r="R1701" i="1"/>
  <c r="F1701" i="1"/>
  <c r="R1765" i="1"/>
  <c r="F1765" i="1"/>
  <c r="R1829" i="1"/>
  <c r="F1829" i="1"/>
  <c r="F1893" i="1"/>
  <c r="R1893" i="1"/>
  <c r="R1957" i="1"/>
  <c r="F1957" i="1"/>
  <c r="R1127" i="1"/>
  <c r="F1127" i="1"/>
  <c r="R1383" i="1"/>
  <c r="F1383" i="1"/>
  <c r="F1631" i="1"/>
  <c r="R1631" i="1"/>
  <c r="R1903" i="1"/>
  <c r="F1903" i="1"/>
  <c r="R1046" i="1"/>
  <c r="F1046" i="1"/>
  <c r="R1110" i="1"/>
  <c r="F1110" i="1"/>
  <c r="F1174" i="1"/>
  <c r="R1174" i="1"/>
  <c r="R1238" i="1"/>
  <c r="F1238" i="1"/>
  <c r="R1302" i="1"/>
  <c r="F1302" i="1"/>
  <c r="R1366" i="1"/>
  <c r="F1366" i="1"/>
  <c r="F1430" i="1"/>
  <c r="R1430" i="1"/>
  <c r="R1494" i="1"/>
  <c r="F1494" i="1"/>
  <c r="R1558" i="1"/>
  <c r="F1558" i="1"/>
  <c r="R1622" i="1"/>
  <c r="F1622" i="1"/>
  <c r="F1686" i="1"/>
  <c r="R1686" i="1"/>
  <c r="R1750" i="1"/>
  <c r="F1750" i="1"/>
  <c r="R1814" i="1"/>
  <c r="F1814" i="1"/>
  <c r="R1878" i="1"/>
  <c r="F1878" i="1"/>
  <c r="F1942" i="1"/>
  <c r="R1942" i="1"/>
  <c r="R839" i="1"/>
  <c r="F839" i="1"/>
  <c r="R1343" i="1"/>
  <c r="F1343" i="1"/>
  <c r="R1607" i="1"/>
  <c r="F1607" i="1"/>
  <c r="F1855" i="1"/>
  <c r="R1855" i="1"/>
  <c r="R175" i="1"/>
  <c r="F175" i="1"/>
  <c r="F239" i="1"/>
  <c r="R239" i="1"/>
  <c r="F303" i="1"/>
  <c r="R303" i="1"/>
  <c r="R367" i="1"/>
  <c r="F367" i="1"/>
  <c r="R431" i="1"/>
  <c r="F431" i="1"/>
  <c r="F495" i="1"/>
  <c r="R495" i="1"/>
  <c r="F559" i="1"/>
  <c r="R559" i="1"/>
  <c r="R623" i="1"/>
  <c r="F623" i="1"/>
  <c r="R687" i="1"/>
  <c r="F687" i="1"/>
  <c r="F751" i="1"/>
  <c r="R751" i="1"/>
  <c r="F815" i="1"/>
  <c r="R815" i="1"/>
  <c r="R903" i="1"/>
  <c r="F903" i="1"/>
  <c r="R967" i="1"/>
  <c r="F967" i="1"/>
  <c r="F1031" i="1"/>
  <c r="R1031" i="1"/>
  <c r="F1103" i="1"/>
  <c r="R1103" i="1"/>
  <c r="R1359" i="1"/>
  <c r="F1359" i="1"/>
  <c r="R1623" i="1"/>
  <c r="F1623" i="1"/>
  <c r="F1879" i="1"/>
  <c r="R1879" i="1"/>
  <c r="R184" i="1"/>
  <c r="F184" i="1"/>
  <c r="R248" i="1"/>
  <c r="F248" i="1"/>
  <c r="R312" i="1"/>
  <c r="F312" i="1"/>
  <c r="F376" i="1"/>
  <c r="R376" i="1"/>
  <c r="R440" i="1"/>
  <c r="F440" i="1"/>
  <c r="R504" i="1"/>
  <c r="F504" i="1"/>
  <c r="R568" i="1"/>
  <c r="F568" i="1"/>
  <c r="F632" i="1"/>
  <c r="R632" i="1"/>
  <c r="R696" i="1"/>
  <c r="F696" i="1"/>
  <c r="R760" i="1"/>
  <c r="F760" i="1"/>
  <c r="R824" i="1"/>
  <c r="F824" i="1"/>
  <c r="F888" i="1"/>
  <c r="R888" i="1"/>
  <c r="R952" i="1"/>
  <c r="F952" i="1"/>
  <c r="R1016" i="1"/>
  <c r="F1016" i="1"/>
  <c r="R1080" i="1"/>
  <c r="F1080" i="1"/>
  <c r="F1144" i="1"/>
  <c r="R1144" i="1"/>
  <c r="R1208" i="1"/>
  <c r="F1208" i="1"/>
  <c r="R1272" i="1"/>
  <c r="F1272" i="1"/>
  <c r="R1336" i="1"/>
  <c r="F1336" i="1"/>
  <c r="F1400" i="1"/>
  <c r="R1400" i="1"/>
  <c r="R1464" i="1"/>
  <c r="F1464" i="1"/>
  <c r="F1528" i="1"/>
  <c r="R1528" i="1"/>
  <c r="R1592" i="1"/>
  <c r="F1592" i="1"/>
  <c r="R1656" i="1"/>
  <c r="F1656" i="1"/>
  <c r="R1720" i="1"/>
  <c r="F1720" i="1"/>
  <c r="F1784" i="1"/>
  <c r="R1784" i="1"/>
  <c r="R1848" i="1"/>
  <c r="F1848" i="1"/>
  <c r="R1912" i="1"/>
  <c r="F1912" i="1"/>
  <c r="R1976" i="1"/>
  <c r="F1976" i="1"/>
  <c r="J9" i="1"/>
  <c r="B12" i="21"/>
  <c r="B13" i="21"/>
  <c r="J11" i="1" s="1"/>
  <c r="L10" i="1" s="1" a="1"/>
  <c r="L10" i="1" s="1"/>
  <c r="AQ12" i="1"/>
  <c r="J10" i="1" l="1"/>
  <c r="L9" i="1" s="1" a="1"/>
  <c r="L9" i="1" s="1"/>
  <c r="B14" i="21"/>
  <c r="AQ13" i="1"/>
  <c r="AS13" i="1" s="1" a="1"/>
  <c r="AS13" i="1" s="1"/>
  <c r="BM6" i="1"/>
  <c r="BA25" i="1"/>
  <c r="B15" i="21" l="1"/>
  <c r="J12" i="1"/>
  <c r="L11" i="1" s="1" a="1"/>
  <c r="L11" i="1" s="1"/>
  <c r="AQ14" i="1"/>
  <c r="AS14" i="1" s="1" a="1"/>
  <c r="AS14" i="1" s="1"/>
  <c r="AR13" i="1" a="1"/>
  <c r="AR13" i="1" s="1"/>
  <c r="BA14" i="1"/>
  <c r="BA23" i="1"/>
  <c r="BA17" i="1"/>
  <c r="BA9" i="1"/>
  <c r="BA6" i="1"/>
  <c r="BA12" i="1"/>
  <c r="BA7" i="1"/>
  <c r="BA21" i="1"/>
  <c r="BA15" i="1"/>
  <c r="BA11" i="1"/>
  <c r="BA10" i="1"/>
  <c r="BA24" i="1"/>
  <c r="BA19" i="1"/>
  <c r="BA8" i="1"/>
  <c r="BA18" i="1"/>
  <c r="BA20" i="1"/>
  <c r="BA16" i="1"/>
  <c r="BA13" i="1"/>
  <c r="BA22" i="1"/>
  <c r="BD24" i="1"/>
  <c r="BD25" i="1"/>
  <c r="BD16" i="1"/>
  <c r="BD17" i="1"/>
  <c r="BD22" i="1"/>
  <c r="BD21" i="1"/>
  <c r="BD20" i="1"/>
  <c r="BD23" i="1"/>
  <c r="BD19" i="1"/>
  <c r="BD18" i="1"/>
  <c r="BD11" i="1"/>
  <c r="BD15" i="1"/>
  <c r="BD13" i="1"/>
  <c r="BD14" i="1"/>
  <c r="BD12" i="1"/>
  <c r="BD9" i="1"/>
  <c r="BD8" i="1"/>
  <c r="BD10" i="1"/>
  <c r="BD6" i="1"/>
  <c r="BD7" i="1"/>
  <c r="AI9" i="1"/>
  <c r="B16" i="21" l="1"/>
  <c r="J13" i="1"/>
  <c r="AK9" i="1"/>
  <c r="AN9" i="1"/>
  <c r="AQ15" i="1"/>
  <c r="AS15" i="1" s="1" a="1"/>
  <c r="AS15" i="1" s="1"/>
  <c r="AR14" i="1" a="1"/>
  <c r="AR14" i="1" s="1"/>
  <c r="BD27" i="1"/>
  <c r="AZ27" i="1"/>
  <c r="AI26" i="1"/>
  <c r="AI25" i="1"/>
  <c r="AI24" i="1"/>
  <c r="AI23" i="1"/>
  <c r="AI22" i="1"/>
  <c r="AI21" i="1"/>
  <c r="AI20" i="1"/>
  <c r="AI19" i="1"/>
  <c r="AI18" i="1"/>
  <c r="AI17" i="1"/>
  <c r="AI16" i="1"/>
  <c r="AI15" i="1"/>
  <c r="AI14" i="1"/>
  <c r="AI13" i="1"/>
  <c r="AI12" i="1"/>
  <c r="AI11" i="1"/>
  <c r="AI10" i="1"/>
  <c r="AI8" i="1"/>
  <c r="J14" i="1" l="1"/>
  <c r="L12" i="1" s="1" a="1"/>
  <c r="L12" i="1" s="1"/>
  <c r="B17" i="21"/>
  <c r="AN25" i="1"/>
  <c r="AK25" i="1"/>
  <c r="AJ25" i="1" s="1"/>
  <c r="AK10" i="1"/>
  <c r="AN10" i="1"/>
  <c r="AN18" i="1"/>
  <c r="AK18" i="1"/>
  <c r="AN26" i="1"/>
  <c r="AK26" i="1"/>
  <c r="AJ26" i="1" s="1"/>
  <c r="AN16" i="1"/>
  <c r="AK16" i="1"/>
  <c r="AN17" i="1"/>
  <c r="AK17" i="1"/>
  <c r="AN20" i="1"/>
  <c r="AK20" i="1"/>
  <c r="AJ20" i="1" s="1"/>
  <c r="AK11" i="1"/>
  <c r="AN11" i="1"/>
  <c r="AK13" i="1"/>
  <c r="AN13" i="1"/>
  <c r="AN21" i="1"/>
  <c r="AK21" i="1"/>
  <c r="AJ21" i="1" s="1"/>
  <c r="AK8" i="1"/>
  <c r="AN8" i="1"/>
  <c r="AK12" i="1"/>
  <c r="AN12" i="1"/>
  <c r="AN14" i="1"/>
  <c r="AK14" i="1"/>
  <c r="AN22" i="1"/>
  <c r="AK22" i="1"/>
  <c r="AJ22" i="1" s="1"/>
  <c r="AN24" i="1"/>
  <c r="AK24" i="1"/>
  <c r="AJ24" i="1" s="1"/>
  <c r="AN19" i="1"/>
  <c r="AK19" i="1"/>
  <c r="AJ19" i="1" s="1"/>
  <c r="AN15" i="1"/>
  <c r="AK15" i="1"/>
  <c r="AN23" i="1"/>
  <c r="AK23" i="1"/>
  <c r="AJ23" i="1" s="1"/>
  <c r="AI27" i="1"/>
  <c r="AQ16" i="1"/>
  <c r="AS16" i="1" s="1" a="1"/>
  <c r="AS16" i="1" s="1"/>
  <c r="AR15" i="1" a="1"/>
  <c r="AR15" i="1" s="1"/>
  <c r="AJ18" i="1" l="1"/>
  <c r="AJ15" i="1"/>
  <c r="AJ17" i="1"/>
  <c r="AJ14" i="1"/>
  <c r="AJ16" i="1"/>
  <c r="B18" i="21"/>
  <c r="J15" i="1"/>
  <c r="L13" i="1" s="1" a="1"/>
  <c r="L13" i="1" s="1"/>
  <c r="AJ8" i="1"/>
  <c r="AJ13" i="1"/>
  <c r="AJ11" i="1"/>
  <c r="AJ10" i="1"/>
  <c r="AJ12" i="1"/>
  <c r="AJ9" i="1"/>
  <c r="AQ17" i="1"/>
  <c r="AS17" i="1" s="1" a="1"/>
  <c r="AS17" i="1" s="1"/>
  <c r="AR16" i="1" a="1"/>
  <c r="AR16" i="1" s="1"/>
  <c r="AK28" i="1" a="1"/>
  <c r="AK28" i="1" s="1"/>
  <c r="C18" i="23"/>
  <c r="C41" i="23"/>
  <c r="D15" i="1"/>
  <c r="F15" i="1" l="1"/>
  <c r="R15" i="1"/>
  <c r="J16" i="1"/>
  <c r="B19" i="21"/>
  <c r="D16" i="1"/>
  <c r="AQ18" i="1"/>
  <c r="AS18" i="1" s="1" a="1"/>
  <c r="AS18" i="1" s="1"/>
  <c r="AR17" i="1" a="1"/>
  <c r="AR17" i="1" s="1"/>
  <c r="D29" i="1"/>
  <c r="D47" i="1"/>
  <c r="D26" i="1"/>
  <c r="C21" i="23"/>
  <c r="D6" i="1"/>
  <c r="D7" i="1"/>
  <c r="D18" i="1"/>
  <c r="D44" i="1"/>
  <c r="D4" i="1"/>
  <c r="D12" i="1"/>
  <c r="C24" i="23"/>
  <c r="D39" i="1"/>
  <c r="D20" i="1"/>
  <c r="D40" i="1"/>
  <c r="C38" i="23"/>
  <c r="D19" i="1"/>
  <c r="D38" i="1"/>
  <c r="D30" i="1"/>
  <c r="C28" i="23"/>
  <c r="C13" i="23"/>
  <c r="C6" i="23"/>
  <c r="C26" i="23"/>
  <c r="C16" i="23"/>
  <c r="C36" i="23"/>
  <c r="C12" i="23"/>
  <c r="C14" i="23"/>
  <c r="C30" i="23"/>
  <c r="C31" i="23"/>
  <c r="C39" i="23"/>
  <c r="C10" i="23"/>
  <c r="C29" i="23"/>
  <c r="C27" i="23"/>
  <c r="C7" i="23"/>
  <c r="D24" i="1"/>
  <c r="D5" i="1"/>
  <c r="D28" i="1"/>
  <c r="D11" i="1"/>
  <c r="C37" i="23"/>
  <c r="D14" i="1"/>
  <c r="D37" i="1"/>
  <c r="C40" i="23"/>
  <c r="D8" i="1"/>
  <c r="D34" i="1"/>
  <c r="D21" i="1"/>
  <c r="D36" i="1"/>
  <c r="C25" i="23"/>
  <c r="D17" i="1"/>
  <c r="C23" i="23"/>
  <c r="D43" i="1"/>
  <c r="C9" i="23"/>
  <c r="D10" i="1"/>
  <c r="D25" i="1"/>
  <c r="C8" i="23"/>
  <c r="C19" i="23"/>
  <c r="D45" i="1"/>
  <c r="D35" i="1"/>
  <c r="D9" i="1"/>
  <c r="C20" i="23"/>
  <c r="C22" i="23"/>
  <c r="C11" i="23"/>
  <c r="D41" i="1"/>
  <c r="D46" i="1"/>
  <c r="D27" i="1"/>
  <c r="D42" i="1"/>
  <c r="D22" i="1"/>
  <c r="D23" i="1"/>
  <c r="D31" i="1"/>
  <c r="C49" i="23"/>
  <c r="C46" i="23"/>
  <c r="C43" i="23"/>
  <c r="C42" i="23"/>
  <c r="C35" i="23"/>
  <c r="C47" i="23"/>
  <c r="C32" i="23"/>
  <c r="C15" i="23"/>
  <c r="C48" i="23"/>
  <c r="C33" i="23"/>
  <c r="C17" i="23"/>
  <c r="C44" i="23"/>
  <c r="C34" i="23"/>
  <c r="C45" i="23"/>
  <c r="D13" i="1"/>
  <c r="D32" i="1"/>
  <c r="D33" i="1"/>
  <c r="F19" i="1" l="1"/>
  <c r="R19" i="1"/>
  <c r="F45" i="1"/>
  <c r="R45" i="1"/>
  <c r="F8" i="1"/>
  <c r="R8" i="1"/>
  <c r="R22" i="1"/>
  <c r="F22" i="1"/>
  <c r="F9" i="1"/>
  <c r="R9" i="1"/>
  <c r="R43" i="1"/>
  <c r="F43" i="1"/>
  <c r="F18" i="7" a="1"/>
  <c r="F18" i="7" s="1"/>
  <c r="F38" i="1"/>
  <c r="R38" i="1"/>
  <c r="F4" i="1"/>
  <c r="R4" i="1"/>
  <c r="F29" i="1"/>
  <c r="R29" i="1"/>
  <c r="R35" i="1"/>
  <c r="F35" i="1"/>
  <c r="R18" i="1"/>
  <c r="F18" i="1"/>
  <c r="F40" i="1"/>
  <c r="R40" i="1"/>
  <c r="R7" i="1"/>
  <c r="F7" i="1"/>
  <c r="R16" i="1"/>
  <c r="F16" i="1"/>
  <c r="R17" i="1"/>
  <c r="F17" i="1"/>
  <c r="R41" i="1"/>
  <c r="F41" i="1"/>
  <c r="F36" i="1"/>
  <c r="R36" i="1"/>
  <c r="R11" i="1"/>
  <c r="F11" i="1"/>
  <c r="F20" i="1"/>
  <c r="R20" i="1"/>
  <c r="R6" i="1"/>
  <c r="F6" i="1"/>
  <c r="R42" i="1"/>
  <c r="F42" i="1"/>
  <c r="R27" i="1"/>
  <c r="F27" i="1"/>
  <c r="F33" i="1"/>
  <c r="R33" i="1"/>
  <c r="R25" i="1"/>
  <c r="F25" i="1"/>
  <c r="R21" i="1"/>
  <c r="F21" i="1"/>
  <c r="F28" i="1"/>
  <c r="R28" i="1"/>
  <c r="F39" i="1"/>
  <c r="R39" i="1"/>
  <c r="F37" i="1"/>
  <c r="R37" i="1"/>
  <c r="F44" i="1"/>
  <c r="R44" i="1"/>
  <c r="R46" i="1"/>
  <c r="F46" i="1"/>
  <c r="R32" i="1"/>
  <c r="F32" i="1"/>
  <c r="F31" i="1"/>
  <c r="R31" i="1"/>
  <c r="R10" i="1"/>
  <c r="F10" i="1"/>
  <c r="F34" i="1"/>
  <c r="R34" i="1"/>
  <c r="R5" i="1"/>
  <c r="F5" i="1"/>
  <c r="R26" i="1"/>
  <c r="F26" i="1"/>
  <c r="R14" i="1"/>
  <c r="F14" i="1"/>
  <c r="F13" i="1"/>
  <c r="R13" i="1"/>
  <c r="F23" i="1"/>
  <c r="R23" i="1"/>
  <c r="R24" i="1"/>
  <c r="F24" i="1"/>
  <c r="R30" i="1"/>
  <c r="F30" i="1"/>
  <c r="R12" i="1"/>
  <c r="F12" i="1"/>
  <c r="R47" i="1"/>
  <c r="F47" i="1"/>
  <c r="H15" i="7" a="1"/>
  <c r="H15" i="7" s="1"/>
  <c r="H18" i="7" a="1"/>
  <c r="H18" i="7" s="1"/>
  <c r="D18" i="7" a="1"/>
  <c r="D18" i="7" s="1"/>
  <c r="H12" i="7" a="1"/>
  <c r="H12" i="7" s="1"/>
  <c r="J17" i="1"/>
  <c r="L14" i="1" s="1" a="1"/>
  <c r="L14" i="1" s="1"/>
  <c r="B20" i="21"/>
  <c r="F12" i="7" a="1"/>
  <c r="F12" i="7" s="1"/>
  <c r="N12" i="7" a="1"/>
  <c r="N12" i="7" s="1"/>
  <c r="J12" i="7" a="1"/>
  <c r="J12" i="7" s="1"/>
  <c r="F15" i="7" a="1"/>
  <c r="F15" i="7" s="1"/>
  <c r="D15" i="7" a="1"/>
  <c r="D15" i="7" s="1"/>
  <c r="D12" i="7" a="1"/>
  <c r="D12" i="7" s="1"/>
  <c r="AQ19" i="1"/>
  <c r="AS19" i="1" s="1" a="1"/>
  <c r="AS19" i="1" s="1"/>
  <c r="AR18" i="1" a="1"/>
  <c r="AR18" i="1" s="1"/>
  <c r="H4" i="1"/>
  <c r="H2002" i="1"/>
  <c r="H1994" i="1"/>
  <c r="H1986" i="1"/>
  <c r="H1978" i="1"/>
  <c r="H1970" i="1"/>
  <c r="H1962" i="1"/>
  <c r="H1954" i="1"/>
  <c r="H1946" i="1"/>
  <c r="H1938" i="1"/>
  <c r="H1930" i="1"/>
  <c r="H1922" i="1"/>
  <c r="H1914" i="1"/>
  <c r="H1906" i="1"/>
  <c r="H1898" i="1"/>
  <c r="H1890" i="1"/>
  <c r="H1882" i="1"/>
  <c r="H1874" i="1"/>
  <c r="H1866" i="1"/>
  <c r="H1858" i="1"/>
  <c r="H1850" i="1"/>
  <c r="H1842" i="1"/>
  <c r="H1834" i="1"/>
  <c r="H1826" i="1"/>
  <c r="H1818" i="1"/>
  <c r="H1810" i="1"/>
  <c r="H1802" i="1"/>
  <c r="H1794" i="1"/>
  <c r="H1786" i="1"/>
  <c r="H1778" i="1"/>
  <c r="H1770" i="1"/>
  <c r="H1762" i="1"/>
  <c r="H1754" i="1"/>
  <c r="H1746" i="1"/>
  <c r="H1738" i="1"/>
  <c r="H1730" i="1"/>
  <c r="H1722" i="1"/>
  <c r="H1714" i="1"/>
  <c r="H1706" i="1"/>
  <c r="H1698" i="1"/>
  <c r="H1690" i="1"/>
  <c r="H1682" i="1"/>
  <c r="H1674" i="1"/>
  <c r="H1666" i="1"/>
  <c r="H1658" i="1"/>
  <c r="H1650" i="1"/>
  <c r="H1642" i="1"/>
  <c r="H1634" i="1"/>
  <c r="H1626" i="1"/>
  <c r="H1618" i="1"/>
  <c r="H1610" i="1"/>
  <c r="H1602" i="1"/>
  <c r="H1594" i="1"/>
  <c r="H1586" i="1"/>
  <c r="H1578" i="1"/>
  <c r="H1570" i="1"/>
  <c r="H1562" i="1"/>
  <c r="H1554" i="1"/>
  <c r="H1546" i="1"/>
  <c r="H1538" i="1"/>
  <c r="H1530" i="1"/>
  <c r="H1522" i="1"/>
  <c r="H1514" i="1"/>
  <c r="H1506" i="1"/>
  <c r="H1498" i="1"/>
  <c r="H1490" i="1"/>
  <c r="H1482" i="1"/>
  <c r="H1474" i="1"/>
  <c r="H1466" i="1"/>
  <c r="H1458" i="1"/>
  <c r="H1450" i="1"/>
  <c r="H1442" i="1"/>
  <c r="H1434" i="1"/>
  <c r="H1426" i="1"/>
  <c r="H1418" i="1"/>
  <c r="H1410" i="1"/>
  <c r="H1402" i="1"/>
  <c r="H1394" i="1"/>
  <c r="H1386" i="1"/>
  <c r="H1378" i="1"/>
  <c r="H1370" i="1"/>
  <c r="H1362" i="1"/>
  <c r="H1354" i="1"/>
  <c r="H1346" i="1"/>
  <c r="H1338" i="1"/>
  <c r="H1330" i="1"/>
  <c r="H1322" i="1"/>
  <c r="H1314" i="1"/>
  <c r="H1306" i="1"/>
  <c r="H1298" i="1"/>
  <c r="H1290" i="1"/>
  <c r="H1282" i="1"/>
  <c r="H1274" i="1"/>
  <c r="H1266" i="1"/>
  <c r="H1258" i="1"/>
  <c r="H1250" i="1"/>
  <c r="H1242" i="1"/>
  <c r="H1234" i="1"/>
  <c r="H1226" i="1"/>
  <c r="H1218" i="1"/>
  <c r="H1210" i="1"/>
  <c r="H1202" i="1"/>
  <c r="H1194" i="1"/>
  <c r="H1186" i="1"/>
  <c r="H1178" i="1"/>
  <c r="H1170" i="1"/>
  <c r="H1162" i="1"/>
  <c r="H1154" i="1"/>
  <c r="H1146" i="1"/>
  <c r="H1138" i="1"/>
  <c r="H1130" i="1"/>
  <c r="H1122" i="1"/>
  <c r="H1114" i="1"/>
  <c r="H1106" i="1"/>
  <c r="H1098" i="1"/>
  <c r="H1090" i="1"/>
  <c r="H1082" i="1"/>
  <c r="H1074" i="1"/>
  <c r="H1066" i="1"/>
  <c r="H1058" i="1"/>
  <c r="H1050" i="1"/>
  <c r="H1042" i="1"/>
  <c r="H1034" i="1"/>
  <c r="H1026" i="1"/>
  <c r="H1018" i="1"/>
  <c r="H1010" i="1"/>
  <c r="H1002" i="1"/>
  <c r="H994" i="1"/>
  <c r="H986" i="1"/>
  <c r="H978" i="1"/>
  <c r="H970" i="1"/>
  <c r="H962" i="1"/>
  <c r="H954" i="1"/>
  <c r="H946" i="1"/>
  <c r="H938" i="1"/>
  <c r="H930" i="1"/>
  <c r="H922" i="1"/>
  <c r="H914" i="1"/>
  <c r="H906" i="1"/>
  <c r="H898" i="1"/>
  <c r="H890" i="1"/>
  <c r="H882" i="1"/>
  <c r="H874" i="1"/>
  <c r="H866" i="1"/>
  <c r="H858" i="1"/>
  <c r="H850" i="1"/>
  <c r="H842" i="1"/>
  <c r="H834" i="1"/>
  <c r="H826" i="1"/>
  <c r="H818" i="1"/>
  <c r="H810" i="1"/>
  <c r="H802" i="1"/>
  <c r="H794" i="1"/>
  <c r="H786" i="1"/>
  <c r="H778" i="1"/>
  <c r="H770" i="1"/>
  <c r="H762" i="1"/>
  <c r="H754" i="1"/>
  <c r="H746" i="1"/>
  <c r="H738" i="1"/>
  <c r="H730" i="1"/>
  <c r="H722" i="1"/>
  <c r="H714" i="1"/>
  <c r="H706" i="1"/>
  <c r="H698" i="1"/>
  <c r="H690" i="1"/>
  <c r="H682" i="1"/>
  <c r="H674" i="1"/>
  <c r="H666" i="1"/>
  <c r="H658" i="1"/>
  <c r="H650" i="1"/>
  <c r="H642" i="1"/>
  <c r="H634" i="1"/>
  <c r="H626" i="1"/>
  <c r="H618" i="1"/>
  <c r="H610" i="1"/>
  <c r="H602" i="1"/>
  <c r="H594" i="1"/>
  <c r="H586" i="1"/>
  <c r="H578" i="1"/>
  <c r="H570" i="1"/>
  <c r="H562" i="1"/>
  <c r="H554" i="1"/>
  <c r="H546" i="1"/>
  <c r="H538" i="1"/>
  <c r="H530" i="1"/>
  <c r="H522" i="1"/>
  <c r="H514" i="1"/>
  <c r="H506" i="1"/>
  <c r="H498" i="1"/>
  <c r="H490" i="1"/>
  <c r="H482" i="1"/>
  <c r="H474" i="1"/>
  <c r="H466" i="1"/>
  <c r="H458" i="1"/>
  <c r="H450" i="1"/>
  <c r="H442" i="1"/>
  <c r="H434" i="1"/>
  <c r="H426" i="1"/>
  <c r="H418" i="1"/>
  <c r="H410" i="1"/>
  <c r="H402" i="1"/>
  <c r="H394" i="1"/>
  <c r="H386" i="1"/>
  <c r="H378" i="1"/>
  <c r="H370" i="1"/>
  <c r="H362" i="1"/>
  <c r="H354" i="1"/>
  <c r="H346" i="1"/>
  <c r="H338" i="1"/>
  <c r="H330" i="1"/>
  <c r="H322" i="1"/>
  <c r="H314" i="1"/>
  <c r="H306" i="1"/>
  <c r="H298" i="1"/>
  <c r="H290" i="1"/>
  <c r="H282" i="1"/>
  <c r="H274" i="1"/>
  <c r="H266" i="1"/>
  <c r="H258" i="1"/>
  <c r="H250" i="1"/>
  <c r="H242" i="1"/>
  <c r="H234" i="1"/>
  <c r="H226" i="1"/>
  <c r="H218" i="1"/>
  <c r="H210" i="1"/>
  <c r="H202" i="1"/>
  <c r="H194" i="1"/>
  <c r="H186" i="1"/>
  <c r="H178" i="1"/>
  <c r="H170" i="1"/>
  <c r="H162" i="1"/>
  <c r="H154" i="1"/>
  <c r="H42" i="1"/>
  <c r="H34" i="1"/>
  <c r="H26" i="1"/>
  <c r="H18" i="1"/>
  <c r="H10" i="1"/>
  <c r="H2001" i="1"/>
  <c r="H1993" i="1"/>
  <c r="H1985" i="1"/>
  <c r="H1977" i="1"/>
  <c r="H1969" i="1"/>
  <c r="H1961" i="1"/>
  <c r="H1953" i="1"/>
  <c r="H1945" i="1"/>
  <c r="H1937" i="1"/>
  <c r="H1929" i="1"/>
  <c r="H1921" i="1"/>
  <c r="H1913" i="1"/>
  <c r="H1905" i="1"/>
  <c r="H1897" i="1"/>
  <c r="H1889" i="1"/>
  <c r="H1881" i="1"/>
  <c r="H1873" i="1"/>
  <c r="H1865" i="1"/>
  <c r="H1857" i="1"/>
  <c r="H1849" i="1"/>
  <c r="H1841" i="1"/>
  <c r="H1833" i="1"/>
  <c r="H1825" i="1"/>
  <c r="H1817" i="1"/>
  <c r="H1809" i="1"/>
  <c r="H1801" i="1"/>
  <c r="H1793" i="1"/>
  <c r="H1785" i="1"/>
  <c r="H1777" i="1"/>
  <c r="H1769" i="1"/>
  <c r="H1761" i="1"/>
  <c r="H1753" i="1"/>
  <c r="H1745" i="1"/>
  <c r="H1737" i="1"/>
  <c r="H1729" i="1"/>
  <c r="H1721" i="1"/>
  <c r="H1713" i="1"/>
  <c r="H1705" i="1"/>
  <c r="H1697" i="1"/>
  <c r="H1689" i="1"/>
  <c r="H1681" i="1"/>
  <c r="H1673" i="1"/>
  <c r="H1665" i="1"/>
  <c r="H1657" i="1"/>
  <c r="H1649" i="1"/>
  <c r="H1641" i="1"/>
  <c r="H1633" i="1"/>
  <c r="H1625" i="1"/>
  <c r="H1617" i="1"/>
  <c r="H1609" i="1"/>
  <c r="H1601" i="1"/>
  <c r="H1593" i="1"/>
  <c r="H1585" i="1"/>
  <c r="H1577" i="1"/>
  <c r="H1569" i="1"/>
  <c r="H1561" i="1"/>
  <c r="H1553" i="1"/>
  <c r="H1545" i="1"/>
  <c r="H1537" i="1"/>
  <c r="H1529" i="1"/>
  <c r="H1521" i="1"/>
  <c r="H1513" i="1"/>
  <c r="H1505" i="1"/>
  <c r="H1497" i="1"/>
  <c r="H1489" i="1"/>
  <c r="H1481" i="1"/>
  <c r="H1473" i="1"/>
  <c r="H1465" i="1"/>
  <c r="H1457" i="1"/>
  <c r="H1449" i="1"/>
  <c r="H1441" i="1"/>
  <c r="H1433" i="1"/>
  <c r="H1425" i="1"/>
  <c r="H1417" i="1"/>
  <c r="H1409" i="1"/>
  <c r="H1401" i="1"/>
  <c r="H1393" i="1"/>
  <c r="H1385" i="1"/>
  <c r="H1377" i="1"/>
  <c r="H1369" i="1"/>
  <c r="H1361" i="1"/>
  <c r="H1353" i="1"/>
  <c r="H1345" i="1"/>
  <c r="H1337" i="1"/>
  <c r="H1329" i="1"/>
  <c r="H1321" i="1"/>
  <c r="H1313" i="1"/>
  <c r="H1305" i="1"/>
  <c r="H1297" i="1"/>
  <c r="H1289" i="1"/>
  <c r="H1281" i="1"/>
  <c r="H1273" i="1"/>
  <c r="H1265" i="1"/>
  <c r="H1257" i="1"/>
  <c r="H1249" i="1"/>
  <c r="H1241" i="1"/>
  <c r="H1233" i="1"/>
  <c r="H1225" i="1"/>
  <c r="H1217" i="1"/>
  <c r="H1209" i="1"/>
  <c r="H1201" i="1"/>
  <c r="H1193" i="1"/>
  <c r="H1185" i="1"/>
  <c r="H1177" i="1"/>
  <c r="H1169" i="1"/>
  <c r="H1161" i="1"/>
  <c r="H1153" i="1"/>
  <c r="H1145" i="1"/>
  <c r="H1137" i="1"/>
  <c r="H1129" i="1"/>
  <c r="H1121" i="1"/>
  <c r="H1113" i="1"/>
  <c r="H1105" i="1"/>
  <c r="H1097" i="1"/>
  <c r="H1089" i="1"/>
  <c r="H1081" i="1"/>
  <c r="H1073" i="1"/>
  <c r="H1065" i="1"/>
  <c r="H1057" i="1"/>
  <c r="H1049" i="1"/>
  <c r="H1041" i="1"/>
  <c r="H1033" i="1"/>
  <c r="H1025" i="1"/>
  <c r="H1017" i="1"/>
  <c r="H1009" i="1"/>
  <c r="H1001" i="1"/>
  <c r="H993" i="1"/>
  <c r="H985" i="1"/>
  <c r="H977" i="1"/>
  <c r="H969" i="1"/>
  <c r="H961" i="1"/>
  <c r="H953" i="1"/>
  <c r="H945" i="1"/>
  <c r="H937" i="1"/>
  <c r="H929" i="1"/>
  <c r="H921" i="1"/>
  <c r="H913" i="1"/>
  <c r="H905" i="1"/>
  <c r="H897" i="1"/>
  <c r="H889" i="1"/>
  <c r="H881" i="1"/>
  <c r="H873" i="1"/>
  <c r="H865" i="1"/>
  <c r="H857" i="1"/>
  <c r="H849" i="1"/>
  <c r="H841" i="1"/>
  <c r="H833" i="1"/>
  <c r="H825" i="1"/>
  <c r="H817" i="1"/>
  <c r="H809" i="1"/>
  <c r="H801" i="1"/>
  <c r="H793" i="1"/>
  <c r="H785" i="1"/>
  <c r="H777" i="1"/>
  <c r="H769" i="1"/>
  <c r="H761" i="1"/>
  <c r="H753" i="1"/>
  <c r="H745" i="1"/>
  <c r="H737" i="1"/>
  <c r="H729" i="1"/>
  <c r="H721" i="1"/>
  <c r="H713" i="1"/>
  <c r="H705" i="1"/>
  <c r="H697" i="1"/>
  <c r="H689" i="1"/>
  <c r="H681" i="1"/>
  <c r="H673" i="1"/>
  <c r="H665" i="1"/>
  <c r="H657" i="1"/>
  <c r="H649" i="1"/>
  <c r="H641" i="1"/>
  <c r="H633" i="1"/>
  <c r="H625" i="1"/>
  <c r="H617" i="1"/>
  <c r="H609" i="1"/>
  <c r="H601" i="1"/>
  <c r="H593" i="1"/>
  <c r="H585" i="1"/>
  <c r="H577" i="1"/>
  <c r="H569" i="1"/>
  <c r="H561" i="1"/>
  <c r="H553" i="1"/>
  <c r="H545" i="1"/>
  <c r="H537" i="1"/>
  <c r="H529" i="1"/>
  <c r="H521" i="1"/>
  <c r="H513" i="1"/>
  <c r="H505" i="1"/>
  <c r="H497" i="1"/>
  <c r="H489" i="1"/>
  <c r="H481" i="1"/>
  <c r="H473" i="1"/>
  <c r="H465" i="1"/>
  <c r="H457" i="1"/>
  <c r="H449" i="1"/>
  <c r="H441" i="1"/>
  <c r="H433" i="1"/>
  <c r="H425" i="1"/>
  <c r="H417" i="1"/>
  <c r="H409" i="1"/>
  <c r="H401" i="1"/>
  <c r="H393" i="1"/>
  <c r="H385" i="1"/>
  <c r="H377" i="1"/>
  <c r="H369" i="1"/>
  <c r="H361" i="1"/>
  <c r="H353" i="1"/>
  <c r="H345" i="1"/>
  <c r="H337" i="1"/>
  <c r="H329" i="1"/>
  <c r="H321" i="1"/>
  <c r="H313" i="1"/>
  <c r="H305" i="1"/>
  <c r="H297" i="1"/>
  <c r="H289" i="1"/>
  <c r="H281" i="1"/>
  <c r="H273" i="1"/>
  <c r="H265" i="1"/>
  <c r="H257" i="1"/>
  <c r="H249" i="1"/>
  <c r="H241" i="1"/>
  <c r="H233" i="1"/>
  <c r="H225" i="1"/>
  <c r="H217" i="1"/>
  <c r="H209" i="1"/>
  <c r="H201" i="1"/>
  <c r="H193" i="1"/>
  <c r="H185" i="1"/>
  <c r="H177" i="1"/>
  <c r="H169" i="1"/>
  <c r="H161" i="1"/>
  <c r="H153" i="1"/>
  <c r="H41" i="1"/>
  <c r="H33" i="1"/>
  <c r="H25" i="1"/>
  <c r="H17" i="1"/>
  <c r="H9" i="1"/>
  <c r="H2000" i="1"/>
  <c r="H1992" i="1"/>
  <c r="H1984" i="1"/>
  <c r="H1976" i="1"/>
  <c r="H1968" i="1"/>
  <c r="H1960" i="1"/>
  <c r="H1952" i="1"/>
  <c r="H1944" i="1"/>
  <c r="H1936" i="1"/>
  <c r="H1928" i="1"/>
  <c r="H1920" i="1"/>
  <c r="H1912" i="1"/>
  <c r="H1904" i="1"/>
  <c r="H1896" i="1"/>
  <c r="H1888" i="1"/>
  <c r="H1880" i="1"/>
  <c r="H1872" i="1"/>
  <c r="H1864" i="1"/>
  <c r="H1856" i="1"/>
  <c r="H1848" i="1"/>
  <c r="H1840" i="1"/>
  <c r="H1832" i="1"/>
  <c r="H1824" i="1"/>
  <c r="H1816" i="1"/>
  <c r="H1808" i="1"/>
  <c r="H1800" i="1"/>
  <c r="H1792" i="1"/>
  <c r="H1784" i="1"/>
  <c r="H1776" i="1"/>
  <c r="H1768" i="1"/>
  <c r="H1760" i="1"/>
  <c r="H1752" i="1"/>
  <c r="H1744" i="1"/>
  <c r="H1736" i="1"/>
  <c r="H1728" i="1"/>
  <c r="H1720" i="1"/>
  <c r="H1712" i="1"/>
  <c r="H1704" i="1"/>
  <c r="H1696" i="1"/>
  <c r="H1688" i="1"/>
  <c r="H1680" i="1"/>
  <c r="H1672" i="1"/>
  <c r="H1664" i="1"/>
  <c r="H1656" i="1"/>
  <c r="H1648" i="1"/>
  <c r="H1640" i="1"/>
  <c r="H1632" i="1"/>
  <c r="H1624" i="1"/>
  <c r="H1616" i="1"/>
  <c r="H1608" i="1"/>
  <c r="H1600" i="1"/>
  <c r="H1592" i="1"/>
  <c r="H1584" i="1"/>
  <c r="H1576" i="1"/>
  <c r="H1568" i="1"/>
  <c r="H1560" i="1"/>
  <c r="H1552" i="1"/>
  <c r="H1544" i="1"/>
  <c r="H1536" i="1"/>
  <c r="H1528" i="1"/>
  <c r="H1520" i="1"/>
  <c r="H1512" i="1"/>
  <c r="H1504" i="1"/>
  <c r="H1496" i="1"/>
  <c r="H1488" i="1"/>
  <c r="H1480" i="1"/>
  <c r="H1472" i="1"/>
  <c r="H1464" i="1"/>
  <c r="H1456" i="1"/>
  <c r="H1448" i="1"/>
  <c r="H1440" i="1"/>
  <c r="H1432" i="1"/>
  <c r="H1424" i="1"/>
  <c r="H1416" i="1"/>
  <c r="H1408" i="1"/>
  <c r="H1400" i="1"/>
  <c r="H1392" i="1"/>
  <c r="H1384" i="1"/>
  <c r="H1376" i="1"/>
  <c r="H1368" i="1"/>
  <c r="H1360" i="1"/>
  <c r="H1352" i="1"/>
  <c r="H1344" i="1"/>
  <c r="H1336" i="1"/>
  <c r="H1328" i="1"/>
  <c r="H1320" i="1"/>
  <c r="H1312" i="1"/>
  <c r="H1304" i="1"/>
  <c r="H1296" i="1"/>
  <c r="H1288" i="1"/>
  <c r="H1280" i="1"/>
  <c r="H1272" i="1"/>
  <c r="H1264" i="1"/>
  <c r="H1256" i="1"/>
  <c r="H1248" i="1"/>
  <c r="H1240" i="1"/>
  <c r="H1232" i="1"/>
  <c r="H1224" i="1"/>
  <c r="H1216" i="1"/>
  <c r="H1208" i="1"/>
  <c r="H1200" i="1"/>
  <c r="H1192" i="1"/>
  <c r="H1184" i="1"/>
  <c r="H1176" i="1"/>
  <c r="H1168" i="1"/>
  <c r="H1160" i="1"/>
  <c r="H1152" i="1"/>
  <c r="H1144" i="1"/>
  <c r="H1136" i="1"/>
  <c r="H1128" i="1"/>
  <c r="H1120" i="1"/>
  <c r="H1112" i="1"/>
  <c r="H1104" i="1"/>
  <c r="H1096" i="1"/>
  <c r="H1088" i="1"/>
  <c r="H1080" i="1"/>
  <c r="H1072" i="1"/>
  <c r="H1064" i="1"/>
  <c r="H1056" i="1"/>
  <c r="H1048" i="1"/>
  <c r="H1040" i="1"/>
  <c r="H1032" i="1"/>
  <c r="H1024" i="1"/>
  <c r="H1016" i="1"/>
  <c r="H1008" i="1"/>
  <c r="H1000" i="1"/>
  <c r="H992" i="1"/>
  <c r="H984" i="1"/>
  <c r="H976" i="1"/>
  <c r="H968" i="1"/>
  <c r="H960" i="1"/>
  <c r="H952" i="1"/>
  <c r="H944" i="1"/>
  <c r="H936" i="1"/>
  <c r="H928" i="1"/>
  <c r="H920" i="1"/>
  <c r="H912" i="1"/>
  <c r="H904" i="1"/>
  <c r="H896" i="1"/>
  <c r="H888" i="1"/>
  <c r="H880" i="1"/>
  <c r="H872" i="1"/>
  <c r="H864" i="1"/>
  <c r="H856" i="1"/>
  <c r="H848" i="1"/>
  <c r="H840" i="1"/>
  <c r="H832" i="1"/>
  <c r="H824" i="1"/>
  <c r="H816" i="1"/>
  <c r="H808" i="1"/>
  <c r="H800" i="1"/>
  <c r="H792" i="1"/>
  <c r="H784" i="1"/>
  <c r="H776" i="1"/>
  <c r="H768" i="1"/>
  <c r="H760" i="1"/>
  <c r="H752" i="1"/>
  <c r="H744" i="1"/>
  <c r="H736" i="1"/>
  <c r="H728" i="1"/>
  <c r="H720" i="1"/>
  <c r="H712" i="1"/>
  <c r="H704" i="1"/>
  <c r="H696" i="1"/>
  <c r="H688" i="1"/>
  <c r="H680" i="1"/>
  <c r="H672" i="1"/>
  <c r="H664" i="1"/>
  <c r="H656" i="1"/>
  <c r="H648" i="1"/>
  <c r="H640" i="1"/>
  <c r="H632" i="1"/>
  <c r="H624" i="1"/>
  <c r="H616" i="1"/>
  <c r="H608" i="1"/>
  <c r="H600" i="1"/>
  <c r="H592" i="1"/>
  <c r="H584" i="1"/>
  <c r="H576" i="1"/>
  <c r="H568" i="1"/>
  <c r="H560" i="1"/>
  <c r="H552" i="1"/>
  <c r="H544" i="1"/>
  <c r="H536" i="1"/>
  <c r="H528" i="1"/>
  <c r="H520" i="1"/>
  <c r="H512" i="1"/>
  <c r="H504" i="1"/>
  <c r="H496" i="1"/>
  <c r="H488" i="1"/>
  <c r="H480" i="1"/>
  <c r="H472" i="1"/>
  <c r="H464" i="1"/>
  <c r="H456" i="1"/>
  <c r="H448" i="1"/>
  <c r="H440" i="1"/>
  <c r="H432" i="1"/>
  <c r="H424" i="1"/>
  <c r="H416" i="1"/>
  <c r="H408" i="1"/>
  <c r="H400" i="1"/>
  <c r="H392" i="1"/>
  <c r="H384" i="1"/>
  <c r="H376" i="1"/>
  <c r="H368" i="1"/>
  <c r="H360" i="1"/>
  <c r="H352" i="1"/>
  <c r="H344" i="1"/>
  <c r="H336" i="1"/>
  <c r="H328" i="1"/>
  <c r="H320" i="1"/>
  <c r="H312" i="1"/>
  <c r="H304" i="1"/>
  <c r="H296" i="1"/>
  <c r="H288" i="1"/>
  <c r="H280" i="1"/>
  <c r="H272" i="1"/>
  <c r="H264" i="1"/>
  <c r="H256" i="1"/>
  <c r="H248" i="1"/>
  <c r="H240" i="1"/>
  <c r="H232" i="1"/>
  <c r="H224" i="1"/>
  <c r="H216" i="1"/>
  <c r="H208" i="1"/>
  <c r="H200" i="1"/>
  <c r="H192" i="1"/>
  <c r="H184" i="1"/>
  <c r="H176" i="1"/>
  <c r="H168" i="1"/>
  <c r="H160" i="1"/>
  <c r="H152" i="1"/>
  <c r="H40" i="1"/>
  <c r="H32" i="1"/>
  <c r="H24" i="1"/>
  <c r="H16" i="1"/>
  <c r="H8" i="1"/>
  <c r="H1999" i="1"/>
  <c r="H1991" i="1"/>
  <c r="H1983" i="1"/>
  <c r="H1975" i="1"/>
  <c r="H1967" i="1"/>
  <c r="H1959" i="1"/>
  <c r="H1951" i="1"/>
  <c r="H1943" i="1"/>
  <c r="H1935" i="1"/>
  <c r="H1927" i="1"/>
  <c r="H1919" i="1"/>
  <c r="H1911" i="1"/>
  <c r="H1903" i="1"/>
  <c r="H1895" i="1"/>
  <c r="H1887" i="1"/>
  <c r="H1879" i="1"/>
  <c r="H1871" i="1"/>
  <c r="H1863" i="1"/>
  <c r="H1855" i="1"/>
  <c r="H1847" i="1"/>
  <c r="H1839" i="1"/>
  <c r="H1831" i="1"/>
  <c r="H1823" i="1"/>
  <c r="H1815" i="1"/>
  <c r="H1807" i="1"/>
  <c r="H1799" i="1"/>
  <c r="H1791" i="1"/>
  <c r="H1783" i="1"/>
  <c r="H1775" i="1"/>
  <c r="H1767" i="1"/>
  <c r="H1759" i="1"/>
  <c r="H1751" i="1"/>
  <c r="H1743" i="1"/>
  <c r="H1735" i="1"/>
  <c r="H1727" i="1"/>
  <c r="H1719" i="1"/>
  <c r="H1711" i="1"/>
  <c r="H1703" i="1"/>
  <c r="H1695" i="1"/>
  <c r="H1687" i="1"/>
  <c r="H1679" i="1"/>
  <c r="H1671" i="1"/>
  <c r="H1663" i="1"/>
  <c r="H1655" i="1"/>
  <c r="H1647" i="1"/>
  <c r="H1639" i="1"/>
  <c r="H1631" i="1"/>
  <c r="H1623" i="1"/>
  <c r="H1615" i="1"/>
  <c r="H1607" i="1"/>
  <c r="H1599" i="1"/>
  <c r="H1591" i="1"/>
  <c r="H1583" i="1"/>
  <c r="H1575" i="1"/>
  <c r="H1567" i="1"/>
  <c r="H1559" i="1"/>
  <c r="H1551" i="1"/>
  <c r="H1543" i="1"/>
  <c r="H1535" i="1"/>
  <c r="H1527" i="1"/>
  <c r="H1519" i="1"/>
  <c r="H1511" i="1"/>
  <c r="H1503" i="1"/>
  <c r="H1495" i="1"/>
  <c r="H1487" i="1"/>
  <c r="H1479" i="1"/>
  <c r="H1471" i="1"/>
  <c r="H1463" i="1"/>
  <c r="H1455" i="1"/>
  <c r="H1447" i="1"/>
  <c r="H1439" i="1"/>
  <c r="H1431" i="1"/>
  <c r="H1423" i="1"/>
  <c r="H1415" i="1"/>
  <c r="H1407" i="1"/>
  <c r="H1399" i="1"/>
  <c r="H1391" i="1"/>
  <c r="H1383" i="1"/>
  <c r="H1375" i="1"/>
  <c r="H1367" i="1"/>
  <c r="H1359" i="1"/>
  <c r="H1351" i="1"/>
  <c r="H1343" i="1"/>
  <c r="H1335" i="1"/>
  <c r="H1327" i="1"/>
  <c r="H1319" i="1"/>
  <c r="H1311" i="1"/>
  <c r="H1303" i="1"/>
  <c r="H1295" i="1"/>
  <c r="H1287" i="1"/>
  <c r="H1279" i="1"/>
  <c r="H1271" i="1"/>
  <c r="H1263" i="1"/>
  <c r="H1255" i="1"/>
  <c r="H1247" i="1"/>
  <c r="H1239" i="1"/>
  <c r="H1231" i="1"/>
  <c r="H1223" i="1"/>
  <c r="H1215" i="1"/>
  <c r="H1207" i="1"/>
  <c r="H1199" i="1"/>
  <c r="H1191" i="1"/>
  <c r="H1183" i="1"/>
  <c r="H1175" i="1"/>
  <c r="H1167" i="1"/>
  <c r="H1159" i="1"/>
  <c r="H1151" i="1"/>
  <c r="H1143" i="1"/>
  <c r="H1135" i="1"/>
  <c r="H1127" i="1"/>
  <c r="H1119" i="1"/>
  <c r="H1111" i="1"/>
  <c r="H1103" i="1"/>
  <c r="H1095" i="1"/>
  <c r="H1087" i="1"/>
  <c r="H1079" i="1"/>
  <c r="H1071" i="1"/>
  <c r="H1063" i="1"/>
  <c r="H1055" i="1"/>
  <c r="H1047" i="1"/>
  <c r="H1039" i="1"/>
  <c r="H1031" i="1"/>
  <c r="H1023" i="1"/>
  <c r="H1015" i="1"/>
  <c r="H1007" i="1"/>
  <c r="H999" i="1"/>
  <c r="H991" i="1"/>
  <c r="H983" i="1"/>
  <c r="H975" i="1"/>
  <c r="H967" i="1"/>
  <c r="H959" i="1"/>
  <c r="H951" i="1"/>
  <c r="H943" i="1"/>
  <c r="H935" i="1"/>
  <c r="H927" i="1"/>
  <c r="H919" i="1"/>
  <c r="H911" i="1"/>
  <c r="H903" i="1"/>
  <c r="H895" i="1"/>
  <c r="H887" i="1"/>
  <c r="H879" i="1"/>
  <c r="H871" i="1"/>
  <c r="H863" i="1"/>
  <c r="H855" i="1"/>
  <c r="H847" i="1"/>
  <c r="H839" i="1"/>
  <c r="H831" i="1"/>
  <c r="H823" i="1"/>
  <c r="H815" i="1"/>
  <c r="H807" i="1"/>
  <c r="H799" i="1"/>
  <c r="H791" i="1"/>
  <c r="H783" i="1"/>
  <c r="H775" i="1"/>
  <c r="H767" i="1"/>
  <c r="H759" i="1"/>
  <c r="H751" i="1"/>
  <c r="H743" i="1"/>
  <c r="H735" i="1"/>
  <c r="H727" i="1"/>
  <c r="H719" i="1"/>
  <c r="H711" i="1"/>
  <c r="H703" i="1"/>
  <c r="H695" i="1"/>
  <c r="H687" i="1"/>
  <c r="H679" i="1"/>
  <c r="H671" i="1"/>
  <c r="H663" i="1"/>
  <c r="H655" i="1"/>
  <c r="H647" i="1"/>
  <c r="H639" i="1"/>
  <c r="H631" i="1"/>
  <c r="H623" i="1"/>
  <c r="H615" i="1"/>
  <c r="H607" i="1"/>
  <c r="H599" i="1"/>
  <c r="H591" i="1"/>
  <c r="H583" i="1"/>
  <c r="H575" i="1"/>
  <c r="H567" i="1"/>
  <c r="H559" i="1"/>
  <c r="H551" i="1"/>
  <c r="H543" i="1"/>
  <c r="H535" i="1"/>
  <c r="H527" i="1"/>
  <c r="H519" i="1"/>
  <c r="H511" i="1"/>
  <c r="H503" i="1"/>
  <c r="H495" i="1"/>
  <c r="H487" i="1"/>
  <c r="H479" i="1"/>
  <c r="H471" i="1"/>
  <c r="H463" i="1"/>
  <c r="H455" i="1"/>
  <c r="H447" i="1"/>
  <c r="H439" i="1"/>
  <c r="H431" i="1"/>
  <c r="H423" i="1"/>
  <c r="H415" i="1"/>
  <c r="H407" i="1"/>
  <c r="H399" i="1"/>
  <c r="H391" i="1"/>
  <c r="H383" i="1"/>
  <c r="H375" i="1"/>
  <c r="H367" i="1"/>
  <c r="H359" i="1"/>
  <c r="H351" i="1"/>
  <c r="H343" i="1"/>
  <c r="H335" i="1"/>
  <c r="H327" i="1"/>
  <c r="H319" i="1"/>
  <c r="H311" i="1"/>
  <c r="H303" i="1"/>
  <c r="H295" i="1"/>
  <c r="H287" i="1"/>
  <c r="H279" i="1"/>
  <c r="H271" i="1"/>
  <c r="H263" i="1"/>
  <c r="H255" i="1"/>
  <c r="H247" i="1"/>
  <c r="H239" i="1"/>
  <c r="H231" i="1"/>
  <c r="H223" i="1"/>
  <c r="H215" i="1"/>
  <c r="H207" i="1"/>
  <c r="H199" i="1"/>
  <c r="H191" i="1"/>
  <c r="H183" i="1"/>
  <c r="H175" i="1"/>
  <c r="H167" i="1"/>
  <c r="H159" i="1"/>
  <c r="H151" i="1"/>
  <c r="H47" i="1"/>
  <c r="H39" i="1"/>
  <c r="BL7" i="1" s="1"/>
  <c r="H31" i="1"/>
  <c r="H23" i="1"/>
  <c r="H15" i="1"/>
  <c r="H7" i="1"/>
  <c r="H1998" i="1"/>
  <c r="H1990" i="1"/>
  <c r="H1982" i="1"/>
  <c r="H1974" i="1"/>
  <c r="H1966" i="1"/>
  <c r="H1958" i="1"/>
  <c r="H1950" i="1"/>
  <c r="H1942" i="1"/>
  <c r="H1934" i="1"/>
  <c r="H1926" i="1"/>
  <c r="H1918" i="1"/>
  <c r="H1910" i="1"/>
  <c r="H1902" i="1"/>
  <c r="H1894" i="1"/>
  <c r="H1886" i="1"/>
  <c r="H1878" i="1"/>
  <c r="H1870" i="1"/>
  <c r="H1862" i="1"/>
  <c r="H1854" i="1"/>
  <c r="H1846" i="1"/>
  <c r="H1838" i="1"/>
  <c r="H1830" i="1"/>
  <c r="H1822" i="1"/>
  <c r="H1814" i="1"/>
  <c r="H1806" i="1"/>
  <c r="H1798" i="1"/>
  <c r="H1790" i="1"/>
  <c r="H1782" i="1"/>
  <c r="H1774" i="1"/>
  <c r="H1766" i="1"/>
  <c r="H1758" i="1"/>
  <c r="H1750" i="1"/>
  <c r="H1742" i="1"/>
  <c r="H1734" i="1"/>
  <c r="H1726" i="1"/>
  <c r="H1718" i="1"/>
  <c r="H1710" i="1"/>
  <c r="H1702" i="1"/>
  <c r="H1694" i="1"/>
  <c r="H1686" i="1"/>
  <c r="H1678" i="1"/>
  <c r="H1670" i="1"/>
  <c r="H1662" i="1"/>
  <c r="H1654" i="1"/>
  <c r="H1646" i="1"/>
  <c r="H1638" i="1"/>
  <c r="H1630" i="1"/>
  <c r="H1622" i="1"/>
  <c r="H1614" i="1"/>
  <c r="H1606" i="1"/>
  <c r="H1598" i="1"/>
  <c r="H1590" i="1"/>
  <c r="H1582" i="1"/>
  <c r="H1574" i="1"/>
  <c r="H1566" i="1"/>
  <c r="H1558" i="1"/>
  <c r="H1550" i="1"/>
  <c r="H1542" i="1"/>
  <c r="H1534" i="1"/>
  <c r="H1526" i="1"/>
  <c r="H1518" i="1"/>
  <c r="H1510" i="1"/>
  <c r="H1502" i="1"/>
  <c r="H1494" i="1"/>
  <c r="H1486" i="1"/>
  <c r="H1478" i="1"/>
  <c r="H1470" i="1"/>
  <c r="H1462" i="1"/>
  <c r="H1454" i="1"/>
  <c r="H1446" i="1"/>
  <c r="H1438" i="1"/>
  <c r="H1430" i="1"/>
  <c r="H1422" i="1"/>
  <c r="H1414" i="1"/>
  <c r="H1406" i="1"/>
  <c r="H1398" i="1"/>
  <c r="H1390" i="1"/>
  <c r="H1382" i="1"/>
  <c r="H1374" i="1"/>
  <c r="H1366" i="1"/>
  <c r="H1358" i="1"/>
  <c r="H1350" i="1"/>
  <c r="H1342" i="1"/>
  <c r="H1334" i="1"/>
  <c r="H1326" i="1"/>
  <c r="H1318" i="1"/>
  <c r="H1310" i="1"/>
  <c r="H1302" i="1"/>
  <c r="H1294" i="1"/>
  <c r="H1286" i="1"/>
  <c r="H1278" i="1"/>
  <c r="H1270" i="1"/>
  <c r="H1262" i="1"/>
  <c r="H1254" i="1"/>
  <c r="H1246" i="1"/>
  <c r="H1238" i="1"/>
  <c r="H1230" i="1"/>
  <c r="H1222" i="1"/>
  <c r="H1214" i="1"/>
  <c r="H1206" i="1"/>
  <c r="H1198" i="1"/>
  <c r="H1190" i="1"/>
  <c r="H1182" i="1"/>
  <c r="H1174" i="1"/>
  <c r="H1166" i="1"/>
  <c r="H1158" i="1"/>
  <c r="H1150" i="1"/>
  <c r="H1142" i="1"/>
  <c r="H1134" i="1"/>
  <c r="H1126" i="1"/>
  <c r="H1118" i="1"/>
  <c r="H1110" i="1"/>
  <c r="H1102" i="1"/>
  <c r="H1094" i="1"/>
  <c r="H1086" i="1"/>
  <c r="H1078" i="1"/>
  <c r="H1070" i="1"/>
  <c r="H1062" i="1"/>
  <c r="H1054" i="1"/>
  <c r="H1046" i="1"/>
  <c r="H1038" i="1"/>
  <c r="H1030" i="1"/>
  <c r="H1022" i="1"/>
  <c r="H1014" i="1"/>
  <c r="H1006" i="1"/>
  <c r="H998" i="1"/>
  <c r="H990" i="1"/>
  <c r="H982" i="1"/>
  <c r="H974" i="1"/>
  <c r="H966" i="1"/>
  <c r="H958" i="1"/>
  <c r="H950" i="1"/>
  <c r="H942" i="1"/>
  <c r="H934" i="1"/>
  <c r="H926" i="1"/>
  <c r="H918" i="1"/>
  <c r="H910" i="1"/>
  <c r="H902" i="1"/>
  <c r="H894" i="1"/>
  <c r="H886" i="1"/>
  <c r="H878" i="1"/>
  <c r="H870" i="1"/>
  <c r="H862" i="1"/>
  <c r="H854" i="1"/>
  <c r="H846" i="1"/>
  <c r="H838" i="1"/>
  <c r="H830" i="1"/>
  <c r="H822" i="1"/>
  <c r="H814" i="1"/>
  <c r="H806" i="1"/>
  <c r="H798" i="1"/>
  <c r="H790" i="1"/>
  <c r="H782" i="1"/>
  <c r="H774" i="1"/>
  <c r="H766" i="1"/>
  <c r="H758" i="1"/>
  <c r="H750" i="1"/>
  <c r="H742" i="1"/>
  <c r="H734" i="1"/>
  <c r="H726" i="1"/>
  <c r="H718" i="1"/>
  <c r="H710" i="1"/>
  <c r="H702" i="1"/>
  <c r="H694" i="1"/>
  <c r="H686" i="1"/>
  <c r="H678" i="1"/>
  <c r="H670" i="1"/>
  <c r="H662" i="1"/>
  <c r="H654" i="1"/>
  <c r="H646" i="1"/>
  <c r="H638" i="1"/>
  <c r="H630" i="1"/>
  <c r="H622" i="1"/>
  <c r="H614" i="1"/>
  <c r="H606" i="1"/>
  <c r="H598" i="1"/>
  <c r="H590" i="1"/>
  <c r="H582" i="1"/>
  <c r="H574" i="1"/>
  <c r="H566" i="1"/>
  <c r="H558" i="1"/>
  <c r="H550" i="1"/>
  <c r="H542" i="1"/>
  <c r="H534" i="1"/>
  <c r="H526" i="1"/>
  <c r="H518" i="1"/>
  <c r="H510" i="1"/>
  <c r="H502" i="1"/>
  <c r="H494" i="1"/>
  <c r="H486" i="1"/>
  <c r="H478" i="1"/>
  <c r="H470" i="1"/>
  <c r="H462" i="1"/>
  <c r="H454" i="1"/>
  <c r="H446" i="1"/>
  <c r="H438" i="1"/>
  <c r="H430" i="1"/>
  <c r="H422" i="1"/>
  <c r="H414" i="1"/>
  <c r="H406" i="1"/>
  <c r="H398" i="1"/>
  <c r="H390" i="1"/>
  <c r="H382" i="1"/>
  <c r="H374" i="1"/>
  <c r="H366" i="1"/>
  <c r="H358" i="1"/>
  <c r="H350" i="1"/>
  <c r="H342" i="1"/>
  <c r="H334" i="1"/>
  <c r="H326" i="1"/>
  <c r="H318" i="1"/>
  <c r="H310" i="1"/>
  <c r="H302" i="1"/>
  <c r="H294" i="1"/>
  <c r="H286" i="1"/>
  <c r="H278" i="1"/>
  <c r="H270" i="1"/>
  <c r="H262" i="1"/>
  <c r="H254" i="1"/>
  <c r="H246" i="1"/>
  <c r="H238" i="1"/>
  <c r="H230" i="1"/>
  <c r="H222" i="1"/>
  <c r="H214" i="1"/>
  <c r="H206" i="1"/>
  <c r="H198" i="1"/>
  <c r="H190" i="1"/>
  <c r="H182" i="1"/>
  <c r="H174" i="1"/>
  <c r="H166" i="1"/>
  <c r="H158" i="1"/>
  <c r="H150" i="1"/>
  <c r="H46" i="1"/>
  <c r="H38" i="1"/>
  <c r="H30" i="1"/>
  <c r="H22" i="1"/>
  <c r="H14" i="1"/>
  <c r="H6" i="1"/>
  <c r="H2005" i="1"/>
  <c r="H1997" i="1"/>
  <c r="H1989" i="1"/>
  <c r="H1981" i="1"/>
  <c r="H1973" i="1"/>
  <c r="H1965" i="1"/>
  <c r="H1957" i="1"/>
  <c r="H1949" i="1"/>
  <c r="H1941" i="1"/>
  <c r="H1933" i="1"/>
  <c r="H1925" i="1"/>
  <c r="H1917" i="1"/>
  <c r="H1909" i="1"/>
  <c r="H1901" i="1"/>
  <c r="H1893" i="1"/>
  <c r="H1885" i="1"/>
  <c r="H1877" i="1"/>
  <c r="H1869" i="1"/>
  <c r="H1861" i="1"/>
  <c r="H1853" i="1"/>
  <c r="H1845" i="1"/>
  <c r="H1837" i="1"/>
  <c r="H1829" i="1"/>
  <c r="H1821" i="1"/>
  <c r="H1813" i="1"/>
  <c r="H1805" i="1"/>
  <c r="H1797" i="1"/>
  <c r="H1789" i="1"/>
  <c r="H1781" i="1"/>
  <c r="H1773" i="1"/>
  <c r="H1765" i="1"/>
  <c r="H1757" i="1"/>
  <c r="H1749" i="1"/>
  <c r="H1741" i="1"/>
  <c r="H1733" i="1"/>
  <c r="H1725" i="1"/>
  <c r="H1717" i="1"/>
  <c r="H1709" i="1"/>
  <c r="H1701" i="1"/>
  <c r="H1693" i="1"/>
  <c r="H1685" i="1"/>
  <c r="H1677" i="1"/>
  <c r="H1669" i="1"/>
  <c r="H1661" i="1"/>
  <c r="H1653" i="1"/>
  <c r="H1645" i="1"/>
  <c r="H1637" i="1"/>
  <c r="H1629" i="1"/>
  <c r="H1621" i="1"/>
  <c r="H1613" i="1"/>
  <c r="H1605" i="1"/>
  <c r="H1597" i="1"/>
  <c r="H1589" i="1"/>
  <c r="H1581" i="1"/>
  <c r="H1573" i="1"/>
  <c r="H1565" i="1"/>
  <c r="H1557" i="1"/>
  <c r="H1549" i="1"/>
  <c r="H1541" i="1"/>
  <c r="H1533" i="1"/>
  <c r="H1525" i="1"/>
  <c r="H1517" i="1"/>
  <c r="H1509" i="1"/>
  <c r="H1501" i="1"/>
  <c r="H1493" i="1"/>
  <c r="H1485" i="1"/>
  <c r="H1477" i="1"/>
  <c r="H1469" i="1"/>
  <c r="H1461" i="1"/>
  <c r="H1453" i="1"/>
  <c r="H1445" i="1"/>
  <c r="H1437" i="1"/>
  <c r="H1429" i="1"/>
  <c r="H1421" i="1"/>
  <c r="H1413" i="1"/>
  <c r="H1405" i="1"/>
  <c r="H1397" i="1"/>
  <c r="H1389" i="1"/>
  <c r="H1381" i="1"/>
  <c r="H1373" i="1"/>
  <c r="H1365" i="1"/>
  <c r="H1357" i="1"/>
  <c r="H1349" i="1"/>
  <c r="H1341" i="1"/>
  <c r="H1333" i="1"/>
  <c r="H1325" i="1"/>
  <c r="H1317" i="1"/>
  <c r="H1309" i="1"/>
  <c r="H1301" i="1"/>
  <c r="H1293" i="1"/>
  <c r="H1285" i="1"/>
  <c r="H1277" i="1"/>
  <c r="H1269" i="1"/>
  <c r="H1261" i="1"/>
  <c r="H1253" i="1"/>
  <c r="H1245" i="1"/>
  <c r="H1237" i="1"/>
  <c r="H1229" i="1"/>
  <c r="H1221" i="1"/>
  <c r="H1213" i="1"/>
  <c r="H1205" i="1"/>
  <c r="H1197" i="1"/>
  <c r="H1189" i="1"/>
  <c r="H1181" i="1"/>
  <c r="H1173" i="1"/>
  <c r="H1165" i="1"/>
  <c r="H1157" i="1"/>
  <c r="H1149" i="1"/>
  <c r="H1141" i="1"/>
  <c r="H1133" i="1"/>
  <c r="H1125" i="1"/>
  <c r="H1117" i="1"/>
  <c r="H1109" i="1"/>
  <c r="H1101" i="1"/>
  <c r="H1093" i="1"/>
  <c r="H1085" i="1"/>
  <c r="H1077" i="1"/>
  <c r="H1069" i="1"/>
  <c r="H1061" i="1"/>
  <c r="H1053" i="1"/>
  <c r="H1045" i="1"/>
  <c r="H1037" i="1"/>
  <c r="H1029" i="1"/>
  <c r="H1021" i="1"/>
  <c r="H1013" i="1"/>
  <c r="H1005" i="1"/>
  <c r="H997" i="1"/>
  <c r="H989" i="1"/>
  <c r="H981" i="1"/>
  <c r="H973" i="1"/>
  <c r="H965" i="1"/>
  <c r="H957" i="1"/>
  <c r="H949" i="1"/>
  <c r="H941" i="1"/>
  <c r="H933" i="1"/>
  <c r="H925" i="1"/>
  <c r="H917" i="1"/>
  <c r="H909" i="1"/>
  <c r="H901" i="1"/>
  <c r="H893" i="1"/>
  <c r="H885" i="1"/>
  <c r="H877" i="1"/>
  <c r="H869" i="1"/>
  <c r="H861" i="1"/>
  <c r="H853" i="1"/>
  <c r="H845" i="1"/>
  <c r="H837" i="1"/>
  <c r="H829" i="1"/>
  <c r="H821" i="1"/>
  <c r="H813" i="1"/>
  <c r="H805" i="1"/>
  <c r="H797" i="1"/>
  <c r="H789" i="1"/>
  <c r="H781" i="1"/>
  <c r="H773" i="1"/>
  <c r="H765" i="1"/>
  <c r="H757" i="1"/>
  <c r="H749" i="1"/>
  <c r="H741" i="1"/>
  <c r="H733" i="1"/>
  <c r="H725" i="1"/>
  <c r="H717" i="1"/>
  <c r="H709" i="1"/>
  <c r="H701" i="1"/>
  <c r="H693" i="1"/>
  <c r="H685" i="1"/>
  <c r="H677" i="1"/>
  <c r="H669" i="1"/>
  <c r="H661" i="1"/>
  <c r="H653" i="1"/>
  <c r="H645" i="1"/>
  <c r="H637" i="1"/>
  <c r="H629" i="1"/>
  <c r="H621" i="1"/>
  <c r="H613" i="1"/>
  <c r="H605" i="1"/>
  <c r="H597" i="1"/>
  <c r="H589" i="1"/>
  <c r="H581" i="1"/>
  <c r="H573" i="1"/>
  <c r="H565" i="1"/>
  <c r="H557" i="1"/>
  <c r="H549" i="1"/>
  <c r="H541" i="1"/>
  <c r="H533" i="1"/>
  <c r="H525" i="1"/>
  <c r="H517" i="1"/>
  <c r="H509" i="1"/>
  <c r="H501" i="1"/>
  <c r="H493" i="1"/>
  <c r="H485" i="1"/>
  <c r="H477" i="1"/>
  <c r="H469" i="1"/>
  <c r="H461" i="1"/>
  <c r="H453" i="1"/>
  <c r="H445" i="1"/>
  <c r="H437" i="1"/>
  <c r="H429" i="1"/>
  <c r="H421" i="1"/>
  <c r="H413" i="1"/>
  <c r="H405" i="1"/>
  <c r="H397" i="1"/>
  <c r="H389" i="1"/>
  <c r="H381" i="1"/>
  <c r="H373" i="1"/>
  <c r="H365" i="1"/>
  <c r="H357" i="1"/>
  <c r="H349" i="1"/>
  <c r="H341" i="1"/>
  <c r="H333" i="1"/>
  <c r="H325" i="1"/>
  <c r="H317" i="1"/>
  <c r="H309" i="1"/>
  <c r="H301" i="1"/>
  <c r="H293" i="1"/>
  <c r="H285" i="1"/>
  <c r="H277" i="1"/>
  <c r="H269" i="1"/>
  <c r="H261" i="1"/>
  <c r="H253" i="1"/>
  <c r="H245" i="1"/>
  <c r="H237" i="1"/>
  <c r="H229" i="1"/>
  <c r="H221" i="1"/>
  <c r="H213" i="1"/>
  <c r="H205" i="1"/>
  <c r="H197" i="1"/>
  <c r="H189" i="1"/>
  <c r="H181" i="1"/>
  <c r="H173" i="1"/>
  <c r="H165" i="1"/>
  <c r="H157" i="1"/>
  <c r="H149" i="1"/>
  <c r="H45" i="1"/>
  <c r="H37" i="1"/>
  <c r="H29" i="1"/>
  <c r="H21" i="1"/>
  <c r="H13" i="1"/>
  <c r="H5" i="1"/>
  <c r="H2004" i="1"/>
  <c r="H1996" i="1"/>
  <c r="H1988" i="1"/>
  <c r="H1980" i="1"/>
  <c r="H1972" i="1"/>
  <c r="H1964" i="1"/>
  <c r="H1956" i="1"/>
  <c r="H1948" i="1"/>
  <c r="H1940" i="1"/>
  <c r="H1932" i="1"/>
  <c r="H1924" i="1"/>
  <c r="H1916" i="1"/>
  <c r="H1908" i="1"/>
  <c r="H1900" i="1"/>
  <c r="H1892" i="1"/>
  <c r="H1884" i="1"/>
  <c r="H1876" i="1"/>
  <c r="H1868" i="1"/>
  <c r="H1860" i="1"/>
  <c r="H1852" i="1"/>
  <c r="H1844" i="1"/>
  <c r="H1836" i="1"/>
  <c r="H1828" i="1"/>
  <c r="H1820" i="1"/>
  <c r="H1812" i="1"/>
  <c r="H1804" i="1"/>
  <c r="H1796" i="1"/>
  <c r="H1788" i="1"/>
  <c r="H1780" i="1"/>
  <c r="H1772" i="1"/>
  <c r="H1764" i="1"/>
  <c r="H1756" i="1"/>
  <c r="H1748" i="1"/>
  <c r="H1740" i="1"/>
  <c r="H1732" i="1"/>
  <c r="H1724" i="1"/>
  <c r="H1716" i="1"/>
  <c r="H1708" i="1"/>
  <c r="H1700" i="1"/>
  <c r="H1692" i="1"/>
  <c r="H1684" i="1"/>
  <c r="H1676" i="1"/>
  <c r="H1668" i="1"/>
  <c r="H1660" i="1"/>
  <c r="H1652" i="1"/>
  <c r="H1644" i="1"/>
  <c r="H1636" i="1"/>
  <c r="H1628" i="1"/>
  <c r="H1620" i="1"/>
  <c r="H1612" i="1"/>
  <c r="H1604" i="1"/>
  <c r="H1596" i="1"/>
  <c r="H1588" i="1"/>
  <c r="H1580" i="1"/>
  <c r="H1572" i="1"/>
  <c r="H1564" i="1"/>
  <c r="H1556" i="1"/>
  <c r="H1548" i="1"/>
  <c r="H1540" i="1"/>
  <c r="H1532" i="1"/>
  <c r="H1524" i="1"/>
  <c r="H1516" i="1"/>
  <c r="H1508" i="1"/>
  <c r="H1500" i="1"/>
  <c r="H1492" i="1"/>
  <c r="H1484" i="1"/>
  <c r="H1476" i="1"/>
  <c r="H1468" i="1"/>
  <c r="H1460" i="1"/>
  <c r="H1452" i="1"/>
  <c r="H1444" i="1"/>
  <c r="H1436" i="1"/>
  <c r="H1428" i="1"/>
  <c r="H1420" i="1"/>
  <c r="H1412" i="1"/>
  <c r="H1404" i="1"/>
  <c r="H1396" i="1"/>
  <c r="H1388" i="1"/>
  <c r="H1380" i="1"/>
  <c r="H1372" i="1"/>
  <c r="H1364" i="1"/>
  <c r="H1356" i="1"/>
  <c r="H1348" i="1"/>
  <c r="H1340" i="1"/>
  <c r="H1332" i="1"/>
  <c r="H1324" i="1"/>
  <c r="H1316" i="1"/>
  <c r="H1308" i="1"/>
  <c r="H1300" i="1"/>
  <c r="H1292" i="1"/>
  <c r="H1284" i="1"/>
  <c r="H1276" i="1"/>
  <c r="H1268" i="1"/>
  <c r="H1260" i="1"/>
  <c r="H1252" i="1"/>
  <c r="H1244" i="1"/>
  <c r="H1236" i="1"/>
  <c r="H1228" i="1"/>
  <c r="H1220" i="1"/>
  <c r="H1212" i="1"/>
  <c r="H1204" i="1"/>
  <c r="H1196" i="1"/>
  <c r="H1188" i="1"/>
  <c r="H1180" i="1"/>
  <c r="H1172" i="1"/>
  <c r="H1164" i="1"/>
  <c r="H1156" i="1"/>
  <c r="H1148" i="1"/>
  <c r="H1140" i="1"/>
  <c r="H1132" i="1"/>
  <c r="H1124" i="1"/>
  <c r="H1116" i="1"/>
  <c r="H1108" i="1"/>
  <c r="H1100" i="1"/>
  <c r="H1092" i="1"/>
  <c r="H1084" i="1"/>
  <c r="H1076" i="1"/>
  <c r="H1068" i="1"/>
  <c r="H1060" i="1"/>
  <c r="H1052" i="1"/>
  <c r="H1044" i="1"/>
  <c r="H1036" i="1"/>
  <c r="H1028" i="1"/>
  <c r="H1020" i="1"/>
  <c r="H1012" i="1"/>
  <c r="H1004" i="1"/>
  <c r="H996" i="1"/>
  <c r="H988" i="1"/>
  <c r="H980" i="1"/>
  <c r="H972" i="1"/>
  <c r="H964" i="1"/>
  <c r="H956" i="1"/>
  <c r="H948" i="1"/>
  <c r="H940" i="1"/>
  <c r="H932" i="1"/>
  <c r="H924" i="1"/>
  <c r="H916" i="1"/>
  <c r="H908" i="1"/>
  <c r="H900" i="1"/>
  <c r="H892" i="1"/>
  <c r="H884" i="1"/>
  <c r="H876" i="1"/>
  <c r="H868" i="1"/>
  <c r="H860" i="1"/>
  <c r="H852" i="1"/>
  <c r="H844" i="1"/>
  <c r="H836" i="1"/>
  <c r="H828" i="1"/>
  <c r="H820" i="1"/>
  <c r="H812" i="1"/>
  <c r="H804" i="1"/>
  <c r="H796" i="1"/>
  <c r="H788" i="1"/>
  <c r="H780" i="1"/>
  <c r="H772" i="1"/>
  <c r="H764" i="1"/>
  <c r="H756" i="1"/>
  <c r="H748" i="1"/>
  <c r="H740" i="1"/>
  <c r="H732" i="1"/>
  <c r="H724" i="1"/>
  <c r="H716" i="1"/>
  <c r="H708" i="1"/>
  <c r="H700" i="1"/>
  <c r="H692" i="1"/>
  <c r="H684" i="1"/>
  <c r="H676" i="1"/>
  <c r="H668" i="1"/>
  <c r="H660" i="1"/>
  <c r="H652" i="1"/>
  <c r="H644" i="1"/>
  <c r="H636" i="1"/>
  <c r="H628" i="1"/>
  <c r="H620" i="1"/>
  <c r="H612" i="1"/>
  <c r="H604" i="1"/>
  <c r="H596" i="1"/>
  <c r="H588" i="1"/>
  <c r="H580" i="1"/>
  <c r="H572" i="1"/>
  <c r="H564" i="1"/>
  <c r="H556" i="1"/>
  <c r="H548" i="1"/>
  <c r="H540" i="1"/>
  <c r="H532" i="1"/>
  <c r="H524" i="1"/>
  <c r="H516" i="1"/>
  <c r="H508" i="1"/>
  <c r="H500" i="1"/>
  <c r="H492" i="1"/>
  <c r="H484" i="1"/>
  <c r="H476" i="1"/>
  <c r="H468" i="1"/>
  <c r="H460" i="1"/>
  <c r="H452" i="1"/>
  <c r="H444" i="1"/>
  <c r="H436" i="1"/>
  <c r="H428" i="1"/>
  <c r="H420" i="1"/>
  <c r="H412" i="1"/>
  <c r="H404" i="1"/>
  <c r="H396" i="1"/>
  <c r="H388" i="1"/>
  <c r="H380" i="1"/>
  <c r="H372" i="1"/>
  <c r="H364" i="1"/>
  <c r="H356" i="1"/>
  <c r="H348" i="1"/>
  <c r="H340" i="1"/>
  <c r="H332" i="1"/>
  <c r="H324" i="1"/>
  <c r="H316" i="1"/>
  <c r="H308" i="1"/>
  <c r="H300" i="1"/>
  <c r="H292" i="1"/>
  <c r="H284" i="1"/>
  <c r="H276" i="1"/>
  <c r="H268" i="1"/>
  <c r="H260" i="1"/>
  <c r="H252" i="1"/>
  <c r="H244" i="1"/>
  <c r="H236" i="1"/>
  <c r="H228" i="1"/>
  <c r="H220" i="1"/>
  <c r="H212" i="1"/>
  <c r="H204" i="1"/>
  <c r="H196" i="1"/>
  <c r="H188" i="1"/>
  <c r="H180" i="1"/>
  <c r="H172" i="1"/>
  <c r="H164" i="1"/>
  <c r="H156" i="1"/>
  <c r="H148" i="1"/>
  <c r="H44" i="1"/>
  <c r="H36" i="1"/>
  <c r="H28" i="1"/>
  <c r="H20" i="1"/>
  <c r="H12" i="1"/>
  <c r="H2003" i="1"/>
  <c r="H1995" i="1"/>
  <c r="H1987" i="1"/>
  <c r="H1979" i="1"/>
  <c r="H1971" i="1"/>
  <c r="H1963" i="1"/>
  <c r="H1955" i="1"/>
  <c r="H1947" i="1"/>
  <c r="H1939" i="1"/>
  <c r="H1931" i="1"/>
  <c r="H1923" i="1"/>
  <c r="H1915" i="1"/>
  <c r="H1907" i="1"/>
  <c r="H1899" i="1"/>
  <c r="H1891" i="1"/>
  <c r="H1883" i="1"/>
  <c r="H1875" i="1"/>
  <c r="H1867" i="1"/>
  <c r="H1859" i="1"/>
  <c r="H1851" i="1"/>
  <c r="H1843" i="1"/>
  <c r="H1835" i="1"/>
  <c r="H1827" i="1"/>
  <c r="H1819" i="1"/>
  <c r="H1811" i="1"/>
  <c r="H1803" i="1"/>
  <c r="H1795" i="1"/>
  <c r="H1787" i="1"/>
  <c r="H1779" i="1"/>
  <c r="H1771" i="1"/>
  <c r="H1763" i="1"/>
  <c r="H1755" i="1"/>
  <c r="H1747" i="1"/>
  <c r="H1739" i="1"/>
  <c r="H1731" i="1"/>
  <c r="H1723" i="1"/>
  <c r="H1715" i="1"/>
  <c r="H1707" i="1"/>
  <c r="H1699" i="1"/>
  <c r="H1691" i="1"/>
  <c r="H1683" i="1"/>
  <c r="H1675" i="1"/>
  <c r="H1667" i="1"/>
  <c r="H1659" i="1"/>
  <c r="H1651" i="1"/>
  <c r="H1643" i="1"/>
  <c r="H1635" i="1"/>
  <c r="H1627" i="1"/>
  <c r="H1619" i="1"/>
  <c r="H1611" i="1"/>
  <c r="H1603" i="1"/>
  <c r="H1595" i="1"/>
  <c r="H1587" i="1"/>
  <c r="H1579" i="1"/>
  <c r="H1571" i="1"/>
  <c r="H1563" i="1"/>
  <c r="H1555" i="1"/>
  <c r="H1547" i="1"/>
  <c r="H1539" i="1"/>
  <c r="H1531" i="1"/>
  <c r="H1523" i="1"/>
  <c r="H1515" i="1"/>
  <c r="H1507" i="1"/>
  <c r="H1499" i="1"/>
  <c r="H1491" i="1"/>
  <c r="H1483" i="1"/>
  <c r="H1475" i="1"/>
  <c r="H1467" i="1"/>
  <c r="H1459" i="1"/>
  <c r="H1451" i="1"/>
  <c r="H1443" i="1"/>
  <c r="H1435" i="1"/>
  <c r="H1427" i="1"/>
  <c r="H1419" i="1"/>
  <c r="H1411" i="1"/>
  <c r="H1403" i="1"/>
  <c r="H1395" i="1"/>
  <c r="H1387" i="1"/>
  <c r="H1379" i="1"/>
  <c r="H1371" i="1"/>
  <c r="H1363" i="1"/>
  <c r="H1355" i="1"/>
  <c r="H1347" i="1"/>
  <c r="H1339" i="1"/>
  <c r="H1331" i="1"/>
  <c r="H1323" i="1"/>
  <c r="H1315" i="1"/>
  <c r="H1307" i="1"/>
  <c r="H1299" i="1"/>
  <c r="H1291" i="1"/>
  <c r="H1283" i="1"/>
  <c r="H1275" i="1"/>
  <c r="H1267" i="1"/>
  <c r="H1259" i="1"/>
  <c r="H1251" i="1"/>
  <c r="H1243" i="1"/>
  <c r="H1235" i="1"/>
  <c r="H1227" i="1"/>
  <c r="H1219" i="1"/>
  <c r="H1211" i="1"/>
  <c r="H1203" i="1"/>
  <c r="H1195" i="1"/>
  <c r="H1187" i="1"/>
  <c r="H1179" i="1"/>
  <c r="H1171" i="1"/>
  <c r="H1163" i="1"/>
  <c r="H1155" i="1"/>
  <c r="H1147" i="1"/>
  <c r="H1139" i="1"/>
  <c r="H1131" i="1"/>
  <c r="H1123" i="1"/>
  <c r="H1115" i="1"/>
  <c r="H1107" i="1"/>
  <c r="H1099" i="1"/>
  <c r="H1091" i="1"/>
  <c r="H1083" i="1"/>
  <c r="H1075" i="1"/>
  <c r="H1067" i="1"/>
  <c r="H1059" i="1"/>
  <c r="H1051" i="1"/>
  <c r="H1043" i="1"/>
  <c r="H1035" i="1"/>
  <c r="H1027" i="1"/>
  <c r="H1019" i="1"/>
  <c r="H1011" i="1"/>
  <c r="H1003" i="1"/>
  <c r="H995" i="1"/>
  <c r="H987" i="1"/>
  <c r="H979" i="1"/>
  <c r="H971" i="1"/>
  <c r="H963" i="1"/>
  <c r="H955" i="1"/>
  <c r="H947" i="1"/>
  <c r="H939" i="1"/>
  <c r="H931" i="1"/>
  <c r="H923" i="1"/>
  <c r="H915" i="1"/>
  <c r="H907" i="1"/>
  <c r="H899" i="1"/>
  <c r="H891" i="1"/>
  <c r="H883" i="1"/>
  <c r="H875" i="1"/>
  <c r="H867" i="1"/>
  <c r="H859" i="1"/>
  <c r="H851" i="1"/>
  <c r="H843" i="1"/>
  <c r="H835" i="1"/>
  <c r="H827" i="1"/>
  <c r="H819" i="1"/>
  <c r="H811" i="1"/>
  <c r="H803" i="1"/>
  <c r="H795" i="1"/>
  <c r="H787" i="1"/>
  <c r="H779" i="1"/>
  <c r="H771" i="1"/>
  <c r="H763" i="1"/>
  <c r="H755" i="1"/>
  <c r="H747" i="1"/>
  <c r="H739" i="1"/>
  <c r="H731" i="1"/>
  <c r="H723" i="1"/>
  <c r="H715" i="1"/>
  <c r="H707" i="1"/>
  <c r="H699" i="1"/>
  <c r="H691" i="1"/>
  <c r="H683" i="1"/>
  <c r="H675" i="1"/>
  <c r="H667" i="1"/>
  <c r="H659" i="1"/>
  <c r="H651" i="1"/>
  <c r="H643" i="1"/>
  <c r="H635" i="1"/>
  <c r="H627" i="1"/>
  <c r="H619" i="1"/>
  <c r="H611" i="1"/>
  <c r="H603" i="1"/>
  <c r="H595" i="1"/>
  <c r="H587" i="1"/>
  <c r="H579" i="1"/>
  <c r="H571" i="1"/>
  <c r="H563" i="1"/>
  <c r="H555" i="1"/>
  <c r="H547" i="1"/>
  <c r="H539" i="1"/>
  <c r="H531" i="1"/>
  <c r="H523" i="1"/>
  <c r="H515" i="1"/>
  <c r="H507" i="1"/>
  <c r="H499" i="1"/>
  <c r="H491" i="1"/>
  <c r="H483" i="1"/>
  <c r="H475" i="1"/>
  <c r="H467" i="1"/>
  <c r="H459" i="1"/>
  <c r="H451" i="1"/>
  <c r="H443" i="1"/>
  <c r="H435" i="1"/>
  <c r="H427" i="1"/>
  <c r="H419" i="1"/>
  <c r="H411" i="1"/>
  <c r="H403" i="1"/>
  <c r="H395" i="1"/>
  <c r="H387" i="1"/>
  <c r="H379" i="1"/>
  <c r="H371" i="1"/>
  <c r="H363" i="1"/>
  <c r="H355" i="1"/>
  <c r="H347" i="1"/>
  <c r="H339" i="1"/>
  <c r="H331" i="1"/>
  <c r="H323" i="1"/>
  <c r="H315" i="1"/>
  <c r="H307" i="1"/>
  <c r="H299" i="1"/>
  <c r="H291" i="1"/>
  <c r="H283" i="1"/>
  <c r="H275" i="1"/>
  <c r="H267" i="1"/>
  <c r="H259" i="1"/>
  <c r="H251" i="1"/>
  <c r="H243" i="1"/>
  <c r="H235" i="1"/>
  <c r="H227" i="1"/>
  <c r="H219" i="1"/>
  <c r="H211" i="1"/>
  <c r="H203" i="1"/>
  <c r="H195" i="1"/>
  <c r="H187" i="1"/>
  <c r="H179" i="1"/>
  <c r="H171" i="1"/>
  <c r="H163" i="1"/>
  <c r="H155" i="1"/>
  <c r="H43" i="1"/>
  <c r="H35" i="1"/>
  <c r="H27" i="1"/>
  <c r="H19" i="1"/>
  <c r="H11" i="1"/>
  <c r="J18" i="1" l="1"/>
  <c r="L15" i="1" s="1" a="1"/>
  <c r="L15" i="1" s="1"/>
  <c r="B21" i="21"/>
  <c r="BL6" i="1"/>
  <c r="BL12" i="1"/>
  <c r="BL8" i="1"/>
  <c r="BL10" i="1"/>
  <c r="BL9" i="1"/>
  <c r="M5" i="25"/>
  <c r="M6" i="25"/>
  <c r="C6" i="25"/>
  <c r="C5" i="25"/>
  <c r="I5" i="25"/>
  <c r="I6" i="25"/>
  <c r="G6" i="25"/>
  <c r="G5" i="25"/>
  <c r="AQ20" i="1"/>
  <c r="AS20" i="1" s="1" a="1"/>
  <c r="AS20" i="1" s="1"/>
  <c r="AR19" i="1" a="1"/>
  <c r="AR19" i="1" s="1"/>
  <c r="J19" i="1" l="1"/>
  <c r="L16" i="1" s="1" a="1"/>
  <c r="L16" i="1" s="1"/>
  <c r="B22" i="21"/>
  <c r="E5" i="25"/>
  <c r="E6" i="25"/>
  <c r="AQ21" i="1"/>
  <c r="AS21" i="1" s="1" a="1"/>
  <c r="AS21" i="1" s="1"/>
  <c r="AR20" i="1" a="1"/>
  <c r="AR20" i="1" s="1"/>
  <c r="AN28" i="1" a="1"/>
  <c r="AN28" i="1" s="1"/>
  <c r="AO7" i="1" s="1"/>
  <c r="AL6" i="1"/>
  <c r="M6" i="10"/>
  <c r="J6" i="10"/>
  <c r="J20" i="1" l="1"/>
  <c r="L17" i="1" s="1" a="1"/>
  <c r="L17" i="1" s="1"/>
  <c r="B23" i="21"/>
  <c r="AQ22" i="1"/>
  <c r="AS22" i="1" s="1" a="1"/>
  <c r="AS22" i="1" s="1"/>
  <c r="AR21" i="1" a="1"/>
  <c r="AR21" i="1" s="1"/>
  <c r="AO6" i="1"/>
  <c r="AO8" i="1"/>
  <c r="AO10" i="1"/>
  <c r="AO12" i="1"/>
  <c r="AO23" i="1"/>
  <c r="AO16" i="1"/>
  <c r="AO20" i="1"/>
  <c r="AO19" i="1"/>
  <c r="AO24" i="1"/>
  <c r="AO22" i="1"/>
  <c r="AO21" i="1"/>
  <c r="AO17" i="1"/>
  <c r="AO13" i="1"/>
  <c r="AO25" i="1"/>
  <c r="AO18" i="1"/>
  <c r="AO15" i="1"/>
  <c r="AO14" i="1"/>
  <c r="AL7" i="1"/>
  <c r="AO9" i="1"/>
  <c r="AL8" i="1"/>
  <c r="AO11" i="1"/>
  <c r="AL25" i="1"/>
  <c r="AL24" i="1"/>
  <c r="AL22" i="1"/>
  <c r="AL14" i="1"/>
  <c r="AL16" i="1"/>
  <c r="AL17" i="1"/>
  <c r="AL19" i="1"/>
  <c r="AL18" i="1"/>
  <c r="AL15" i="1"/>
  <c r="AL20" i="1"/>
  <c r="AL23" i="1"/>
  <c r="AL13" i="1"/>
  <c r="AL21" i="1"/>
  <c r="AL10" i="1"/>
  <c r="AL9" i="1"/>
  <c r="AL12" i="1"/>
  <c r="AL11" i="1"/>
  <c r="J21" i="1" l="1"/>
  <c r="L18" i="1" s="1" a="1"/>
  <c r="L18" i="1" s="1"/>
  <c r="B24" i="21"/>
  <c r="AF7" i="1"/>
  <c r="AQ23" i="1"/>
  <c r="AT22" i="1"/>
  <c r="AR22" i="1" a="1"/>
  <c r="AR22" i="1" s="1"/>
  <c r="AK27" i="1"/>
  <c r="AN27" i="1"/>
  <c r="AT15" i="1"/>
  <c r="AT16" i="1"/>
  <c r="AT17" i="1"/>
  <c r="AT19" i="1"/>
  <c r="AT20" i="1"/>
  <c r="AT14" i="1"/>
  <c r="AT21" i="1"/>
  <c r="AT18" i="1"/>
  <c r="AT13" i="1"/>
  <c r="J22" i="1" l="1"/>
  <c r="L19" i="1" s="1" a="1"/>
  <c r="L19" i="1" s="1"/>
  <c r="B25" i="21"/>
  <c r="AF8" i="1" a="1"/>
  <c r="AF8" i="1" s="1"/>
  <c r="AQ24" i="1"/>
  <c r="AR23" i="1" a="1"/>
  <c r="AR23" i="1" s="1"/>
  <c r="AS23" i="1" a="1"/>
  <c r="AS23" i="1" s="1"/>
  <c r="AT23" i="1" s="1"/>
  <c r="AF9" i="1" l="1" a="1"/>
  <c r="AF9" i="1" s="1"/>
  <c r="AF10" i="1" s="1" a="1"/>
  <c r="AF10" i="1" s="1"/>
  <c r="J23" i="1"/>
  <c r="L20" i="1" s="1" a="1"/>
  <c r="L20" i="1" s="1"/>
  <c r="AQ25" i="1"/>
  <c r="AR24" i="1" a="1"/>
  <c r="AR24" i="1" s="1"/>
  <c r="AS24" i="1" a="1"/>
  <c r="AS24" i="1" s="1"/>
  <c r="AT24" i="1" s="1"/>
  <c r="AF11" i="1" l="1" a="1"/>
  <c r="AF11" i="1" s="1"/>
  <c r="J24" i="1"/>
  <c r="L21" i="1" s="1" a="1"/>
  <c r="L21" i="1" s="1"/>
  <c r="AQ26" i="1"/>
  <c r="AR25" i="1" a="1"/>
  <c r="AR25" i="1" s="1"/>
  <c r="AS25" i="1" a="1"/>
  <c r="AS25" i="1" s="1"/>
  <c r="AT25" i="1" s="1"/>
  <c r="AF12" i="1" l="1" a="1"/>
  <c r="AF12" i="1" s="1"/>
  <c r="J25" i="1"/>
  <c r="L22" i="1" s="1" a="1"/>
  <c r="L22" i="1" s="1"/>
  <c r="AQ27" i="1"/>
  <c r="AR26" i="1" a="1"/>
  <c r="AR26" i="1" s="1"/>
  <c r="AS26" i="1" a="1"/>
  <c r="AS26" i="1" s="1"/>
  <c r="AT26" i="1" s="1"/>
  <c r="AF13" i="1" l="1" a="1"/>
  <c r="AF13" i="1" s="1"/>
  <c r="J26" i="1"/>
  <c r="L23" i="1" s="1" a="1"/>
  <c r="L23" i="1" s="1"/>
  <c r="AQ28" i="1"/>
  <c r="AS27" i="1" a="1"/>
  <c r="AS27" i="1" s="1"/>
  <c r="AT27" i="1" s="1"/>
  <c r="AR27" i="1" a="1"/>
  <c r="AR27" i="1" s="1"/>
  <c r="C21" i="20"/>
  <c r="J27" i="1" l="1"/>
  <c r="L24" i="1" s="1" a="1"/>
  <c r="L24" i="1" s="1"/>
  <c r="AQ29" i="1"/>
  <c r="AR28" i="1" a="1"/>
  <c r="AR28" i="1" s="1"/>
  <c r="AS28" i="1" a="1"/>
  <c r="AS28" i="1" s="1"/>
  <c r="AT28" i="1" s="1"/>
  <c r="E21" i="20"/>
  <c r="J28" i="1" l="1"/>
  <c r="L25" i="1" s="1" a="1"/>
  <c r="L25" i="1" s="1"/>
  <c r="AQ30" i="1"/>
  <c r="AS29" i="1" a="1"/>
  <c r="AS29" i="1" s="1"/>
  <c r="AT29" i="1" s="1"/>
  <c r="AR29" i="1" a="1"/>
  <c r="AR29" i="1" s="1"/>
  <c r="G21" i="20"/>
  <c r="J29" i="1" l="1"/>
  <c r="L26" i="1" s="1" a="1"/>
  <c r="L26" i="1" s="1"/>
  <c r="AQ31" i="1"/>
  <c r="AR30" i="1" a="1"/>
  <c r="AR30" i="1" s="1"/>
  <c r="AS30" i="1" a="1"/>
  <c r="AS30" i="1" s="1"/>
  <c r="AT30" i="1" s="1"/>
  <c r="I21" i="20"/>
  <c r="J30" i="1" l="1"/>
  <c r="L27" i="1" s="1" a="1"/>
  <c r="L27" i="1" s="1"/>
  <c r="AQ32" i="1"/>
  <c r="AS31" i="1" a="1"/>
  <c r="AS31" i="1" s="1"/>
  <c r="AT31" i="1" s="1"/>
  <c r="AR31" i="1" a="1"/>
  <c r="AR31" i="1" s="1"/>
  <c r="K21" i="20"/>
  <c r="J31" i="1" l="1"/>
  <c r="L28" i="1" s="1" a="1"/>
  <c r="L28" i="1" s="1"/>
  <c r="AQ33" i="1"/>
  <c r="AS32" i="1" a="1"/>
  <c r="AS32" i="1" s="1"/>
  <c r="AT32" i="1" s="1"/>
  <c r="AR32" i="1" a="1"/>
  <c r="AR32" i="1" s="1"/>
  <c r="M21" i="20"/>
  <c r="J32" i="1" l="1"/>
  <c r="L29" i="1" s="1" a="1"/>
  <c r="L29" i="1" s="1"/>
  <c r="AQ34" i="1"/>
  <c r="AS33" i="1" a="1"/>
  <c r="AS33" i="1" s="1"/>
  <c r="AT33" i="1" s="1"/>
  <c r="AR33" i="1" a="1"/>
  <c r="AR33" i="1" s="1"/>
  <c r="O21" i="20"/>
  <c r="J33" i="1" l="1"/>
  <c r="L30" i="1" s="1" a="1"/>
  <c r="L30" i="1" s="1"/>
  <c r="AQ35" i="1"/>
  <c r="AS34" i="1" a="1"/>
  <c r="AS34" i="1" s="1"/>
  <c r="AT34" i="1" s="1"/>
  <c r="AR34" i="1" a="1"/>
  <c r="AR34" i="1" s="1"/>
  <c r="C32" i="20"/>
  <c r="J34" i="1" l="1"/>
  <c r="L31" i="1" s="1" a="1"/>
  <c r="L31" i="1" s="1"/>
  <c r="AQ36" i="1"/>
  <c r="AS35" i="1" a="1"/>
  <c r="AS35" i="1" s="1"/>
  <c r="AT35" i="1" s="1"/>
  <c r="AR35" i="1" a="1"/>
  <c r="AR35" i="1" s="1"/>
  <c r="E32" i="20"/>
  <c r="J35" i="1" l="1"/>
  <c r="L32" i="1" s="1" a="1"/>
  <c r="L32" i="1" s="1"/>
  <c r="AQ37" i="1"/>
  <c r="AR36" i="1" a="1"/>
  <c r="AR36" i="1" s="1"/>
  <c r="AS36" i="1" a="1"/>
  <c r="AS36" i="1" s="1"/>
  <c r="AT36" i="1" s="1"/>
  <c r="G32" i="20"/>
  <c r="J36" i="1" l="1"/>
  <c r="L33" i="1" s="1" a="1"/>
  <c r="L33" i="1" s="1"/>
  <c r="AQ38" i="1"/>
  <c r="AS37" i="1" a="1"/>
  <c r="AS37" i="1" s="1"/>
  <c r="AT37" i="1" s="1"/>
  <c r="AR37" i="1" a="1"/>
  <c r="AR37" i="1" s="1"/>
  <c r="I32" i="20"/>
  <c r="J37" i="1" l="1"/>
  <c r="L34" i="1" s="1" a="1"/>
  <c r="L34" i="1" s="1"/>
  <c r="AQ39" i="1"/>
  <c r="AS38" i="1" a="1"/>
  <c r="AS38" i="1" s="1"/>
  <c r="AT38" i="1" s="1"/>
  <c r="AR38" i="1" a="1"/>
  <c r="AR38" i="1" s="1"/>
  <c r="K32" i="20"/>
  <c r="J38" i="1" l="1"/>
  <c r="L35" i="1" s="1" a="1"/>
  <c r="L35" i="1" s="1"/>
  <c r="AQ40" i="1"/>
  <c r="AS39" i="1" a="1"/>
  <c r="AS39" i="1" s="1"/>
  <c r="AT39" i="1" s="1"/>
  <c r="AR39" i="1" a="1"/>
  <c r="AR39" i="1" s="1"/>
  <c r="M32" i="20"/>
  <c r="J39" i="1" l="1"/>
  <c r="L36" i="1" s="1" a="1"/>
  <c r="L36" i="1" s="1"/>
  <c r="AQ41" i="1"/>
  <c r="AS40" i="1" a="1"/>
  <c r="AS40" i="1" s="1"/>
  <c r="AT40" i="1" s="1"/>
  <c r="AR40" i="1" a="1"/>
  <c r="AR40" i="1" s="1"/>
  <c r="O32" i="20"/>
  <c r="J40" i="1" l="1"/>
  <c r="L37" i="1" s="1" a="1"/>
  <c r="L37" i="1" s="1"/>
  <c r="AQ42" i="1"/>
  <c r="AS41" i="1" a="1"/>
  <c r="AS41" i="1" s="1"/>
  <c r="AT41" i="1" s="1"/>
  <c r="AR41" i="1" a="1"/>
  <c r="AR41" i="1" s="1"/>
  <c r="C43" i="20"/>
  <c r="J41" i="1" l="1"/>
  <c r="L38" i="1" s="1" a="1"/>
  <c r="L38" i="1" s="1"/>
  <c r="E43" i="20"/>
  <c r="G43" i="20" s="1"/>
  <c r="AQ43" i="1"/>
  <c r="AS42" i="1" a="1"/>
  <c r="AS42" i="1" s="1"/>
  <c r="AT42" i="1" s="1"/>
  <c r="AR42" i="1" a="1"/>
  <c r="AR42" i="1" s="1"/>
  <c r="J42" i="1" l="1"/>
  <c r="L39" i="1" s="1" a="1"/>
  <c r="L39" i="1" s="1"/>
  <c r="AQ44" i="1"/>
  <c r="AR43" i="1" a="1"/>
  <c r="AR43" i="1" s="1"/>
  <c r="AS43" i="1" a="1"/>
  <c r="AS43" i="1" s="1"/>
  <c r="AT43" i="1" s="1"/>
  <c r="I43" i="20"/>
  <c r="J43" i="1" l="1"/>
  <c r="L40" i="1" s="1" a="1"/>
  <c r="L40" i="1" s="1"/>
  <c r="AQ45" i="1"/>
  <c r="AR44" i="1" a="1"/>
  <c r="AR44" i="1" s="1"/>
  <c r="AS44" i="1" a="1"/>
  <c r="AS44" i="1" s="1"/>
  <c r="AT44" i="1" s="1"/>
  <c r="K43" i="20"/>
  <c r="J44" i="1" l="1"/>
  <c r="L41" i="1" s="1" a="1"/>
  <c r="L41" i="1" s="1"/>
  <c r="AQ46" i="1"/>
  <c r="AS45" i="1" a="1"/>
  <c r="AS45" i="1" s="1"/>
  <c r="AT45" i="1" s="1"/>
  <c r="AR45" i="1" a="1"/>
  <c r="AR45" i="1" s="1"/>
  <c r="M43" i="20"/>
  <c r="J45" i="1" l="1"/>
  <c r="L42" i="1" s="1" a="1"/>
  <c r="L42" i="1" s="1"/>
  <c r="AQ47" i="1"/>
  <c r="AS46" i="1" a="1"/>
  <c r="AS46" i="1" s="1"/>
  <c r="AT46" i="1" s="1"/>
  <c r="AR46" i="1" a="1"/>
  <c r="AR46" i="1" s="1"/>
  <c r="O43" i="20"/>
  <c r="J46" i="1" l="1"/>
  <c r="L43" i="1" s="1" a="1"/>
  <c r="L43" i="1" s="1"/>
  <c r="C54" i="20"/>
  <c r="AQ48" i="1"/>
  <c r="AS47" i="1" a="1"/>
  <c r="AS47" i="1" s="1"/>
  <c r="AT47" i="1" s="1"/>
  <c r="AR47" i="1" a="1"/>
  <c r="AR47" i="1" s="1"/>
  <c r="J47" i="1" l="1"/>
  <c r="L44" i="1" s="1" a="1"/>
  <c r="L44" i="1" s="1"/>
  <c r="E54" i="20"/>
  <c r="AQ49" i="1"/>
  <c r="AS48" i="1" a="1"/>
  <c r="AS48" i="1" s="1"/>
  <c r="AT48" i="1" s="1"/>
  <c r="AR48" i="1" a="1"/>
  <c r="AR48" i="1" s="1"/>
  <c r="G54" i="20" l="1"/>
  <c r="J48" i="1"/>
  <c r="L45" i="1" s="1" a="1"/>
  <c r="L45" i="1" s="1"/>
  <c r="AQ50" i="1"/>
  <c r="AS49" i="1" a="1"/>
  <c r="AS49" i="1" s="1"/>
  <c r="AT49" i="1" s="1"/>
  <c r="AR49" i="1" a="1"/>
  <c r="AR49" i="1" s="1"/>
  <c r="I54" i="20"/>
  <c r="J49" i="1" l="1"/>
  <c r="L46" i="1" s="1" a="1"/>
  <c r="L46" i="1" s="1"/>
  <c r="AQ51" i="1"/>
  <c r="AS50" i="1" a="1"/>
  <c r="AS50" i="1" s="1"/>
  <c r="AT50" i="1" s="1"/>
  <c r="AR50" i="1" a="1"/>
  <c r="AR50" i="1" s="1"/>
  <c r="K54" i="20"/>
  <c r="J50" i="1" l="1"/>
  <c r="L47" i="1" s="1" a="1"/>
  <c r="L47" i="1" s="1"/>
  <c r="AQ52" i="1"/>
  <c r="AR51" i="1" a="1"/>
  <c r="AR51" i="1" s="1"/>
  <c r="AS51" i="1" a="1"/>
  <c r="AS51" i="1" s="1"/>
  <c r="AT51" i="1" s="1"/>
  <c r="M54" i="20"/>
  <c r="J51" i="1" l="1"/>
  <c r="L48" i="1" s="1" a="1"/>
  <c r="L48" i="1" s="1"/>
  <c r="AQ53" i="1"/>
  <c r="AR52" i="1" a="1"/>
  <c r="AR52" i="1" s="1"/>
  <c r="AS52" i="1" a="1"/>
  <c r="AS52" i="1" s="1"/>
  <c r="AT52" i="1" s="1"/>
  <c r="O54" i="20"/>
  <c r="J52" i="1" l="1"/>
  <c r="L49" i="1" s="1" a="1"/>
  <c r="L49" i="1" s="1"/>
  <c r="C65" i="20"/>
  <c r="AQ54" i="1"/>
  <c r="AS53" i="1" a="1"/>
  <c r="AS53" i="1" s="1"/>
  <c r="AT53" i="1" s="1"/>
  <c r="AR53" i="1" a="1"/>
  <c r="AR53" i="1" s="1"/>
  <c r="J53" i="1" l="1"/>
  <c r="L50" i="1" s="1" a="1"/>
  <c r="L50" i="1" s="1"/>
  <c r="E65" i="20"/>
  <c r="AQ55" i="1"/>
  <c r="AS54" i="1" a="1"/>
  <c r="AS54" i="1" s="1"/>
  <c r="AT54" i="1" s="1"/>
  <c r="AR54" i="1" a="1"/>
  <c r="AR54" i="1" s="1"/>
  <c r="J54" i="1" l="1"/>
  <c r="L51" i="1" s="1" a="1"/>
  <c r="L51" i="1" s="1"/>
  <c r="G65" i="20"/>
  <c r="AQ56" i="1"/>
  <c r="AS55" i="1" a="1"/>
  <c r="AS55" i="1" s="1"/>
  <c r="AT55" i="1" s="1"/>
  <c r="AR55" i="1" a="1"/>
  <c r="AR55" i="1" s="1"/>
  <c r="I65" i="20" l="1"/>
  <c r="J55" i="1"/>
  <c r="L52" i="1" s="1" a="1"/>
  <c r="L52" i="1" s="1"/>
  <c r="AQ57" i="1"/>
  <c r="AS56" i="1" a="1"/>
  <c r="AS56" i="1" s="1"/>
  <c r="AT56" i="1" s="1"/>
  <c r="AR56" i="1" a="1"/>
  <c r="AR56" i="1" s="1"/>
  <c r="K65" i="20"/>
  <c r="J56" i="1" l="1"/>
  <c r="L53" i="1" s="1" a="1"/>
  <c r="L53" i="1" s="1"/>
  <c r="AQ58" i="1"/>
  <c r="AS57" i="1" a="1"/>
  <c r="AS57" i="1" s="1"/>
  <c r="AT57" i="1" s="1"/>
  <c r="AR57" i="1" a="1"/>
  <c r="AR57" i="1" s="1"/>
  <c r="M65" i="20"/>
  <c r="J57" i="1" l="1"/>
  <c r="L54" i="1" s="1" a="1"/>
  <c r="L54" i="1" s="1"/>
  <c r="AQ59" i="1"/>
  <c r="AR58" i="1" a="1"/>
  <c r="AR58" i="1" s="1"/>
  <c r="AS58" i="1" a="1"/>
  <c r="AS58" i="1" s="1"/>
  <c r="AT58" i="1" s="1"/>
  <c r="O65" i="20"/>
  <c r="J58" i="1" l="1"/>
  <c r="L55" i="1" s="1" a="1"/>
  <c r="L55" i="1" s="1"/>
  <c r="AQ60" i="1"/>
  <c r="AR59" i="1" a="1"/>
  <c r="AR59" i="1" s="1"/>
  <c r="AS59" i="1" a="1"/>
  <c r="AS59" i="1" s="1"/>
  <c r="AT59" i="1" s="1"/>
  <c r="J59" i="1" l="1"/>
  <c r="L56" i="1" s="1" a="1"/>
  <c r="L56" i="1" s="1"/>
  <c r="AQ61" i="1"/>
  <c r="AR60" i="1" a="1"/>
  <c r="AR60" i="1" s="1"/>
  <c r="AS60" i="1" a="1"/>
  <c r="AS60" i="1" s="1"/>
  <c r="AT60" i="1" s="1"/>
  <c r="J60" i="1" l="1"/>
  <c r="L57" i="1" s="1" a="1"/>
  <c r="L57" i="1" s="1"/>
  <c r="AQ62" i="1"/>
  <c r="AS61" i="1" a="1"/>
  <c r="AS61" i="1" s="1"/>
  <c r="AT61" i="1" s="1"/>
  <c r="AR61" i="1" a="1"/>
  <c r="AR61" i="1" s="1"/>
  <c r="J61" i="1" l="1"/>
  <c r="L58" i="1" s="1" a="1"/>
  <c r="L58" i="1" s="1"/>
  <c r="AQ63" i="1"/>
  <c r="AS62" i="1" a="1"/>
  <c r="AS62" i="1" s="1"/>
  <c r="AT62" i="1" s="1"/>
  <c r="AR62" i="1" a="1"/>
  <c r="AR62" i="1" s="1"/>
  <c r="J62" i="1" l="1"/>
  <c r="L59" i="1" s="1" a="1"/>
  <c r="L59" i="1" s="1"/>
  <c r="AQ64" i="1"/>
  <c r="AS63" i="1" a="1"/>
  <c r="AS63" i="1" s="1"/>
  <c r="AT63" i="1" s="1"/>
  <c r="AR63" i="1" a="1"/>
  <c r="AR63" i="1" s="1"/>
  <c r="J63" i="1" l="1"/>
  <c r="L60" i="1" s="1" a="1"/>
  <c r="L60" i="1" s="1"/>
  <c r="AQ65" i="1"/>
  <c r="AR64" i="1" a="1"/>
  <c r="AR64" i="1" s="1"/>
  <c r="AS64" i="1" a="1"/>
  <c r="AS64" i="1" s="1"/>
  <c r="AT64" i="1" s="1"/>
  <c r="J64" i="1" l="1"/>
  <c r="L61" i="1" s="1" a="1"/>
  <c r="L61" i="1" s="1"/>
  <c r="AQ66" i="1"/>
  <c r="AR65" i="1" a="1"/>
  <c r="AR65" i="1" s="1"/>
  <c r="AS65" i="1" a="1"/>
  <c r="AS65" i="1" s="1"/>
  <c r="AT65" i="1" s="1"/>
  <c r="J65" i="1" l="1"/>
  <c r="L62" i="1" s="1" a="1"/>
  <c r="L62" i="1" s="1"/>
  <c r="AQ67" i="1"/>
  <c r="AR66" i="1" a="1"/>
  <c r="AR66" i="1" s="1"/>
  <c r="AS66" i="1" a="1"/>
  <c r="AS66" i="1" s="1"/>
  <c r="AT66" i="1" s="1"/>
  <c r="J66" i="1" l="1"/>
  <c r="L63" i="1" s="1" a="1"/>
  <c r="L63" i="1" s="1"/>
  <c r="AQ68" i="1"/>
  <c r="AR67" i="1" a="1"/>
  <c r="AR67" i="1" s="1"/>
  <c r="AS67" i="1" a="1"/>
  <c r="AS67" i="1" s="1"/>
  <c r="AT67" i="1" s="1"/>
  <c r="J67" i="1" l="1"/>
  <c r="L64" i="1" s="1" a="1"/>
  <c r="L64" i="1" s="1"/>
  <c r="AQ69" i="1"/>
  <c r="AS68" i="1" a="1"/>
  <c r="AS68" i="1" s="1"/>
  <c r="AT68" i="1" s="1"/>
  <c r="AR68" i="1" a="1"/>
  <c r="AR68" i="1" s="1"/>
  <c r="J68" i="1" l="1"/>
  <c r="L65" i="1" s="1" a="1"/>
  <c r="L65" i="1" s="1"/>
  <c r="AQ70" i="1"/>
  <c r="AS69" i="1" a="1"/>
  <c r="AS69" i="1" s="1"/>
  <c r="AT69" i="1" s="1"/>
  <c r="AR69" i="1" a="1"/>
  <c r="AR69" i="1" s="1"/>
  <c r="J69" i="1" l="1"/>
  <c r="L66" i="1" s="1" a="1"/>
  <c r="L66" i="1" s="1"/>
  <c r="AQ71" i="1"/>
  <c r="AS70" i="1" a="1"/>
  <c r="AS70" i="1" s="1"/>
  <c r="AT70" i="1" s="1"/>
  <c r="AR70" i="1" a="1"/>
  <c r="AR70" i="1" s="1"/>
  <c r="J70" i="1" l="1"/>
  <c r="L67" i="1" s="1" a="1"/>
  <c r="L67" i="1" s="1"/>
  <c r="AQ72" i="1"/>
  <c r="AR71" i="1" a="1"/>
  <c r="AR71" i="1" s="1"/>
  <c r="AS71" i="1" a="1"/>
  <c r="AS71" i="1" s="1"/>
  <c r="AT71" i="1" s="1"/>
  <c r="J71" i="1" l="1"/>
  <c r="L68" i="1" s="1" a="1"/>
  <c r="L68" i="1" s="1"/>
  <c r="AQ73" i="1"/>
  <c r="AR72" i="1" a="1"/>
  <c r="AR72" i="1" s="1"/>
  <c r="AS72" i="1" a="1"/>
  <c r="AS72" i="1" s="1"/>
  <c r="AT72" i="1" s="1"/>
  <c r="J72" i="1" l="1"/>
  <c r="L69" i="1" s="1" a="1"/>
  <c r="L69" i="1" s="1"/>
  <c r="AQ74" i="1"/>
  <c r="AR73" i="1" a="1"/>
  <c r="AR73" i="1" s="1"/>
  <c r="AS73" i="1" a="1"/>
  <c r="AS73" i="1" s="1"/>
  <c r="AT73" i="1" s="1"/>
  <c r="J73" i="1" l="1"/>
  <c r="L70" i="1" s="1" a="1"/>
  <c r="L70" i="1" s="1"/>
  <c r="AQ75" i="1"/>
  <c r="AR74" i="1" a="1"/>
  <c r="AR74" i="1" s="1"/>
  <c r="AS74" i="1" a="1"/>
  <c r="AS74" i="1" s="1"/>
  <c r="AT74" i="1" s="1"/>
  <c r="J74" i="1" l="1"/>
  <c r="L71" i="1" s="1" a="1"/>
  <c r="L71" i="1" s="1"/>
  <c r="AQ76" i="1"/>
  <c r="AS75" i="1" a="1"/>
  <c r="AS75" i="1" s="1"/>
  <c r="AT75" i="1" s="1"/>
  <c r="AR75" i="1" a="1"/>
  <c r="AR75" i="1" s="1"/>
  <c r="J75" i="1" l="1"/>
  <c r="L72" i="1" s="1" a="1"/>
  <c r="L72" i="1" s="1"/>
  <c r="AQ77" i="1"/>
  <c r="AR76" i="1" a="1"/>
  <c r="AR76" i="1" s="1"/>
  <c r="AS76" i="1" a="1"/>
  <c r="AS76" i="1" s="1"/>
  <c r="AT76" i="1" s="1"/>
  <c r="J76" i="1" l="1"/>
  <c r="L73" i="1" s="1" a="1"/>
  <c r="L73" i="1" s="1"/>
  <c r="AQ78" i="1"/>
  <c r="AS77" i="1" a="1"/>
  <c r="AS77" i="1" s="1"/>
  <c r="AT77" i="1" s="1"/>
  <c r="AR77" i="1" a="1"/>
  <c r="AR77" i="1" s="1"/>
  <c r="J77" i="1" l="1"/>
  <c r="L74" i="1" s="1" a="1"/>
  <c r="L74" i="1" s="1"/>
  <c r="AQ79" i="1"/>
  <c r="AR78" i="1" a="1"/>
  <c r="AR78" i="1" s="1"/>
  <c r="AS78" i="1" a="1"/>
  <c r="AS78" i="1" s="1"/>
  <c r="AT78" i="1" s="1"/>
  <c r="J78" i="1" l="1"/>
  <c r="L75" i="1" s="1" a="1"/>
  <c r="L75" i="1" s="1"/>
  <c r="AQ80" i="1"/>
  <c r="AR79" i="1" a="1"/>
  <c r="AR79" i="1" s="1"/>
  <c r="AS79" i="1" a="1"/>
  <c r="AS79" i="1" s="1"/>
  <c r="AT79" i="1" s="1"/>
  <c r="J79" i="1" l="1"/>
  <c r="L76" i="1" s="1" a="1"/>
  <c r="L76" i="1" s="1"/>
  <c r="AQ81" i="1"/>
  <c r="AR80" i="1" a="1"/>
  <c r="AR80" i="1" s="1"/>
  <c r="AS80" i="1" a="1"/>
  <c r="AS80" i="1" s="1"/>
  <c r="AT80" i="1" s="1"/>
  <c r="J80" i="1" l="1"/>
  <c r="L77" i="1" s="1" a="1"/>
  <c r="L77" i="1" s="1"/>
  <c r="AQ82" i="1"/>
  <c r="AR81" i="1" a="1"/>
  <c r="AR81" i="1" s="1"/>
  <c r="AS81" i="1" a="1"/>
  <c r="AS81" i="1" s="1"/>
  <c r="AT81" i="1" s="1"/>
  <c r="J81" i="1" l="1"/>
  <c r="L78" i="1" s="1" a="1"/>
  <c r="L78" i="1" s="1"/>
  <c r="AQ83" i="1"/>
  <c r="AR82" i="1" a="1"/>
  <c r="AR82" i="1" s="1"/>
  <c r="AS82" i="1" a="1"/>
  <c r="AS82" i="1" s="1"/>
  <c r="AT82" i="1" s="1"/>
  <c r="J82" i="1" l="1"/>
  <c r="L79" i="1" s="1" a="1"/>
  <c r="L79" i="1" s="1"/>
  <c r="AQ84" i="1"/>
  <c r="AS83" i="1" a="1"/>
  <c r="AS83" i="1" s="1"/>
  <c r="AT83" i="1" s="1"/>
  <c r="AR83" i="1" a="1"/>
  <c r="AR83" i="1" s="1"/>
  <c r="J83" i="1" l="1"/>
  <c r="L80" i="1" s="1" a="1"/>
  <c r="L80" i="1" s="1"/>
  <c r="AQ85" i="1"/>
  <c r="AS84" i="1" a="1"/>
  <c r="AS84" i="1" s="1"/>
  <c r="AT84" i="1" s="1"/>
  <c r="AR84" i="1" a="1"/>
  <c r="AR84" i="1" s="1"/>
  <c r="J84" i="1" l="1"/>
  <c r="L81" i="1" s="1" a="1"/>
  <c r="L81" i="1" s="1"/>
  <c r="AQ86" i="1"/>
  <c r="AS85" i="1" a="1"/>
  <c r="AS85" i="1" s="1"/>
  <c r="AT85" i="1" s="1"/>
  <c r="AR85" i="1" a="1"/>
  <c r="AR85" i="1" s="1"/>
  <c r="J85" i="1" l="1"/>
  <c r="L82" i="1" s="1" a="1"/>
  <c r="L82" i="1" s="1"/>
  <c r="AQ87" i="1"/>
  <c r="AS86" i="1" a="1"/>
  <c r="AS86" i="1" s="1"/>
  <c r="AT86" i="1" s="1"/>
  <c r="AR86" i="1" a="1"/>
  <c r="AR86" i="1" s="1"/>
  <c r="J86" i="1" l="1"/>
  <c r="L83" i="1" s="1" a="1"/>
  <c r="L83" i="1" s="1"/>
  <c r="AQ88" i="1"/>
  <c r="AS87" i="1" a="1"/>
  <c r="AS87" i="1" s="1"/>
  <c r="AT87" i="1" s="1"/>
  <c r="AR87" i="1" a="1"/>
  <c r="AR87" i="1" s="1"/>
  <c r="J87" i="1" l="1"/>
  <c r="L84" i="1" s="1" a="1"/>
  <c r="L84" i="1" s="1"/>
  <c r="AQ89" i="1"/>
  <c r="AS88" i="1" a="1"/>
  <c r="AS88" i="1" s="1"/>
  <c r="AT88" i="1" s="1"/>
  <c r="AR88" i="1" a="1"/>
  <c r="AR88" i="1" s="1"/>
  <c r="J88" i="1" l="1"/>
  <c r="L85" i="1" s="1" a="1"/>
  <c r="L85" i="1" s="1"/>
  <c r="AQ90" i="1"/>
  <c r="AS89" i="1" a="1"/>
  <c r="AS89" i="1" s="1"/>
  <c r="AT89" i="1" s="1"/>
  <c r="AR89" i="1" a="1"/>
  <c r="AR89" i="1" s="1"/>
  <c r="J89" i="1" l="1"/>
  <c r="L86" i="1" s="1" a="1"/>
  <c r="L86" i="1" s="1"/>
  <c r="AQ91" i="1"/>
  <c r="AS90" i="1" a="1"/>
  <c r="AS90" i="1" s="1"/>
  <c r="AT90" i="1" s="1"/>
  <c r="AR90" i="1" a="1"/>
  <c r="AR90" i="1" s="1"/>
  <c r="J90" i="1" l="1"/>
  <c r="L87" i="1" s="1" a="1"/>
  <c r="L87" i="1" s="1"/>
  <c r="AQ92" i="1"/>
  <c r="AS91" i="1" a="1"/>
  <c r="AS91" i="1" s="1"/>
  <c r="AT91" i="1" s="1"/>
  <c r="AR91" i="1" a="1"/>
  <c r="AR91" i="1" s="1"/>
  <c r="J91" i="1" l="1"/>
  <c r="L88" i="1" s="1" a="1"/>
  <c r="L88" i="1" s="1"/>
  <c r="AQ93" i="1"/>
  <c r="AR92" i="1" a="1"/>
  <c r="AR92" i="1" s="1"/>
  <c r="AS92" i="1" a="1"/>
  <c r="AS92" i="1" s="1"/>
  <c r="AT92" i="1" s="1"/>
  <c r="J92" i="1" l="1"/>
  <c r="L89" i="1" s="1" a="1"/>
  <c r="L89" i="1" s="1"/>
  <c r="AQ94" i="1"/>
  <c r="AS93" i="1" a="1"/>
  <c r="AS93" i="1" s="1"/>
  <c r="AT93" i="1" s="1"/>
  <c r="AR93" i="1" a="1"/>
  <c r="AR93" i="1" s="1"/>
  <c r="J93" i="1" l="1"/>
  <c r="L90" i="1" s="1" a="1"/>
  <c r="L90" i="1" s="1"/>
  <c r="AQ95" i="1"/>
  <c r="AS94" i="1" a="1"/>
  <c r="AS94" i="1" s="1"/>
  <c r="AT94" i="1" s="1"/>
  <c r="AR94" i="1" a="1"/>
  <c r="AR94" i="1" s="1"/>
  <c r="J94" i="1" l="1"/>
  <c r="L91" i="1" s="1" a="1"/>
  <c r="L91" i="1" s="1"/>
  <c r="AQ96" i="1"/>
  <c r="AS95" i="1" a="1"/>
  <c r="AS95" i="1" s="1"/>
  <c r="AT95" i="1" s="1"/>
  <c r="AR95" i="1" a="1"/>
  <c r="AR95" i="1" s="1"/>
  <c r="J95" i="1" l="1"/>
  <c r="L92" i="1" s="1" a="1"/>
  <c r="L92" i="1" s="1"/>
  <c r="AQ97" i="1"/>
  <c r="AS96" i="1" a="1"/>
  <c r="AS96" i="1" s="1"/>
  <c r="AT96" i="1" s="1"/>
  <c r="AR96" i="1" a="1"/>
  <c r="AR96" i="1" s="1"/>
  <c r="J96" i="1" l="1"/>
  <c r="L93" i="1" s="1" a="1"/>
  <c r="L93" i="1" s="1"/>
  <c r="AQ98" i="1"/>
  <c r="AS97" i="1" a="1"/>
  <c r="AS97" i="1" s="1"/>
  <c r="AT97" i="1" s="1"/>
  <c r="AR97" i="1" a="1"/>
  <c r="AR97" i="1" s="1"/>
  <c r="J97" i="1" l="1"/>
  <c r="L94" i="1" s="1" a="1"/>
  <c r="L94" i="1" s="1"/>
  <c r="AQ99" i="1"/>
  <c r="AS98" i="1" a="1"/>
  <c r="AS98" i="1" s="1"/>
  <c r="AT98" i="1" s="1"/>
  <c r="AR98" i="1" a="1"/>
  <c r="AR98" i="1" s="1"/>
  <c r="J98" i="1" l="1"/>
  <c r="L95" i="1" s="1" a="1"/>
  <c r="L95" i="1" s="1"/>
  <c r="AQ100" i="1"/>
  <c r="AR99" i="1" a="1"/>
  <c r="AR99" i="1" s="1"/>
  <c r="AS99" i="1" a="1"/>
  <c r="AS99" i="1" s="1"/>
  <c r="AT99" i="1" s="1"/>
  <c r="J99" i="1" l="1"/>
  <c r="L96" i="1" s="1" a="1"/>
  <c r="L96" i="1" s="1"/>
  <c r="AQ101" i="1"/>
  <c r="AR100" i="1" a="1"/>
  <c r="AR100" i="1" s="1"/>
  <c r="AS100" i="1" a="1"/>
  <c r="AS100" i="1" s="1"/>
  <c r="AT100" i="1" s="1"/>
  <c r="J100" i="1" l="1"/>
  <c r="L97" i="1" s="1" a="1"/>
  <c r="L97" i="1" s="1"/>
  <c r="AQ102" i="1"/>
  <c r="AS101" i="1" a="1"/>
  <c r="AS101" i="1" s="1"/>
  <c r="AT101" i="1" s="1"/>
  <c r="AR101" i="1" a="1"/>
  <c r="AR101" i="1" s="1"/>
  <c r="J101" i="1" l="1"/>
  <c r="L98" i="1" s="1" a="1"/>
  <c r="L98" i="1" s="1"/>
  <c r="AQ103" i="1"/>
  <c r="AS102" i="1" a="1"/>
  <c r="AS102" i="1" s="1"/>
  <c r="AT102" i="1" s="1"/>
  <c r="AR102" i="1" a="1"/>
  <c r="AR102" i="1" s="1"/>
  <c r="J102" i="1" l="1"/>
  <c r="L99" i="1" s="1" a="1"/>
  <c r="L99" i="1" s="1"/>
  <c r="AQ104" i="1"/>
  <c r="AS103" i="1" a="1"/>
  <c r="AS103" i="1" s="1"/>
  <c r="AT103" i="1" s="1"/>
  <c r="AR103" i="1" a="1"/>
  <c r="AR103" i="1" s="1"/>
  <c r="J103" i="1" l="1"/>
  <c r="L100" i="1" s="1" a="1"/>
  <c r="L100" i="1" s="1"/>
  <c r="AQ105" i="1"/>
  <c r="AS104" i="1" a="1"/>
  <c r="AS104" i="1" s="1"/>
  <c r="AT104" i="1" s="1"/>
  <c r="AR104" i="1" a="1"/>
  <c r="AR104" i="1" s="1"/>
  <c r="J104" i="1" l="1"/>
  <c r="L101" i="1" s="1" a="1"/>
  <c r="L101" i="1" s="1"/>
  <c r="AQ106" i="1"/>
  <c r="AS105" i="1" a="1"/>
  <c r="AS105" i="1" s="1"/>
  <c r="AT105" i="1" s="1"/>
  <c r="AR105" i="1" a="1"/>
  <c r="AR105" i="1" s="1"/>
  <c r="J105" i="1" l="1"/>
  <c r="L102" i="1" s="1" a="1"/>
  <c r="L102" i="1" s="1"/>
  <c r="AQ107" i="1"/>
  <c r="AR106" i="1" a="1"/>
  <c r="AR106" i="1" s="1"/>
  <c r="AS106" i="1" a="1"/>
  <c r="AS106" i="1" s="1"/>
  <c r="AT106" i="1" s="1"/>
  <c r="J106" i="1" l="1"/>
  <c r="L103" i="1" s="1" a="1"/>
  <c r="L103" i="1" s="1"/>
  <c r="AQ108" i="1"/>
  <c r="AR107" i="1" a="1"/>
  <c r="AR107" i="1" s="1"/>
  <c r="AS107" i="1" a="1"/>
  <c r="AS107" i="1" s="1"/>
  <c r="AT107" i="1" s="1"/>
  <c r="J107" i="1" l="1"/>
  <c r="L104" i="1" s="1" a="1"/>
  <c r="L104" i="1" s="1"/>
  <c r="AQ109" i="1"/>
  <c r="AR108" i="1" a="1"/>
  <c r="AR108" i="1" s="1"/>
  <c r="AS108" i="1" a="1"/>
  <c r="AS108" i="1" s="1"/>
  <c r="AT108" i="1" s="1"/>
  <c r="J108" i="1" l="1"/>
  <c r="L105" i="1" s="1" a="1"/>
  <c r="L105" i="1" s="1"/>
  <c r="AQ110" i="1"/>
  <c r="AS109" i="1" a="1"/>
  <c r="AS109" i="1" s="1"/>
  <c r="AT109" i="1" s="1"/>
  <c r="AR109" i="1" a="1"/>
  <c r="AR109" i="1" s="1"/>
  <c r="J109" i="1" l="1"/>
  <c r="L106" i="1" s="1" a="1"/>
  <c r="L106" i="1" s="1"/>
  <c r="AQ111" i="1"/>
  <c r="AS110" i="1" a="1"/>
  <c r="AS110" i="1" s="1"/>
  <c r="AT110" i="1" s="1"/>
  <c r="AR110" i="1" a="1"/>
  <c r="AR110" i="1" s="1"/>
  <c r="J110" i="1" l="1"/>
  <c r="L107" i="1" s="1" a="1"/>
  <c r="L107" i="1" s="1"/>
  <c r="AQ112" i="1"/>
  <c r="AS111" i="1" a="1"/>
  <c r="AS111" i="1" s="1"/>
  <c r="AT111" i="1" s="1"/>
  <c r="AR111" i="1" a="1"/>
  <c r="AR111" i="1" s="1"/>
  <c r="J111" i="1" l="1"/>
  <c r="L108" i="1" s="1" a="1"/>
  <c r="L108" i="1" s="1"/>
  <c r="AQ113" i="1"/>
  <c r="AS112" i="1" a="1"/>
  <c r="AS112" i="1" s="1"/>
  <c r="AT112" i="1" s="1"/>
  <c r="AR112" i="1" a="1"/>
  <c r="AR112" i="1" s="1"/>
  <c r="J112" i="1" l="1"/>
  <c r="L109" i="1" s="1" a="1"/>
  <c r="L109" i="1" s="1"/>
  <c r="AQ114" i="1"/>
  <c r="AS113" i="1" a="1"/>
  <c r="AS113" i="1" s="1"/>
  <c r="AT113" i="1" s="1"/>
  <c r="AR113" i="1" a="1"/>
  <c r="AR113" i="1" s="1"/>
  <c r="J113" i="1" l="1"/>
  <c r="L110" i="1" s="1" a="1"/>
  <c r="L110" i="1" s="1"/>
  <c r="AQ115" i="1"/>
  <c r="AR114" i="1" a="1"/>
  <c r="AR114" i="1" s="1"/>
  <c r="AS114" i="1" a="1"/>
  <c r="AS114" i="1" s="1"/>
  <c r="AT114" i="1" s="1"/>
  <c r="J114" i="1" l="1"/>
  <c r="L111" i="1" s="1" a="1"/>
  <c r="L111" i="1" s="1"/>
  <c r="AQ116" i="1"/>
  <c r="AR115" i="1" a="1"/>
  <c r="AR115" i="1" s="1"/>
  <c r="AS115" i="1" a="1"/>
  <c r="AS115" i="1" s="1"/>
  <c r="AT115" i="1" s="1"/>
  <c r="J115" i="1" l="1"/>
  <c r="L112" i="1" s="1" a="1"/>
  <c r="L112" i="1" s="1"/>
  <c r="AQ117" i="1"/>
  <c r="AR116" i="1" a="1"/>
  <c r="AR116" i="1" s="1"/>
  <c r="AS116" i="1" a="1"/>
  <c r="AS116" i="1" s="1"/>
  <c r="AT116" i="1" s="1"/>
  <c r="J116" i="1" l="1"/>
  <c r="L113" i="1" s="1" a="1"/>
  <c r="L113" i="1" s="1"/>
  <c r="AQ118" i="1"/>
  <c r="AS117" i="1" a="1"/>
  <c r="AS117" i="1" s="1"/>
  <c r="AT117" i="1" s="1"/>
  <c r="AR117" i="1" a="1"/>
  <c r="AR117" i="1" s="1"/>
  <c r="J117" i="1" l="1"/>
  <c r="L114" i="1" s="1" a="1"/>
  <c r="L114" i="1" s="1"/>
  <c r="AQ119" i="1"/>
  <c r="AS118" i="1" a="1"/>
  <c r="AS118" i="1" s="1"/>
  <c r="AT118" i="1" s="1"/>
  <c r="AR118" i="1" a="1"/>
  <c r="AR118" i="1" s="1"/>
  <c r="J118" i="1" l="1"/>
  <c r="L115" i="1" s="1" a="1"/>
  <c r="L115" i="1" s="1"/>
  <c r="AQ120" i="1"/>
  <c r="AS119" i="1" a="1"/>
  <c r="AS119" i="1" s="1"/>
  <c r="AT119" i="1" s="1"/>
  <c r="AR119" i="1" a="1"/>
  <c r="AR119" i="1" s="1"/>
  <c r="J119" i="1" l="1"/>
  <c r="L116" i="1" s="1" a="1"/>
  <c r="L116" i="1" s="1"/>
  <c r="AQ121" i="1"/>
  <c r="AS120" i="1" a="1"/>
  <c r="AS120" i="1" s="1"/>
  <c r="AT120" i="1" s="1"/>
  <c r="AR120" i="1" a="1"/>
  <c r="AR120" i="1" s="1"/>
  <c r="J120" i="1" l="1"/>
  <c r="L117" i="1" s="1" a="1"/>
  <c r="L117" i="1" s="1"/>
  <c r="AQ122" i="1"/>
  <c r="AR121" i="1" a="1"/>
  <c r="AR121" i="1" s="1"/>
  <c r="AS121" i="1" a="1"/>
  <c r="AS121" i="1" s="1"/>
  <c r="AT121" i="1" s="1"/>
  <c r="J121" i="1" l="1"/>
  <c r="L118" i="1" s="1" a="1"/>
  <c r="L118" i="1" s="1"/>
  <c r="AQ123" i="1"/>
  <c r="AR122" i="1" a="1"/>
  <c r="AR122" i="1" s="1"/>
  <c r="AS122" i="1" a="1"/>
  <c r="AS122" i="1" s="1"/>
  <c r="AT122" i="1" s="1"/>
  <c r="J122" i="1" l="1"/>
  <c r="L119" i="1" s="1" a="1"/>
  <c r="L119" i="1" s="1"/>
  <c r="AQ124" i="1"/>
  <c r="AR123" i="1" a="1"/>
  <c r="AR123" i="1" s="1"/>
  <c r="AS123" i="1" a="1"/>
  <c r="AS123" i="1" s="1"/>
  <c r="AT123" i="1" s="1"/>
  <c r="J123" i="1" l="1"/>
  <c r="L120" i="1" s="1" a="1"/>
  <c r="L120" i="1" s="1"/>
  <c r="AQ125" i="1"/>
  <c r="AR124" i="1" a="1"/>
  <c r="AR124" i="1" s="1"/>
  <c r="AS124" i="1" a="1"/>
  <c r="AS124" i="1" s="1"/>
  <c r="AT124" i="1" s="1"/>
  <c r="J124" i="1" l="1"/>
  <c r="L121" i="1" s="1" a="1"/>
  <c r="L121" i="1" s="1"/>
  <c r="AQ126" i="1"/>
  <c r="AS125" i="1" a="1"/>
  <c r="AS125" i="1" s="1"/>
  <c r="AT125" i="1" s="1"/>
  <c r="AR125" i="1" a="1"/>
  <c r="AR125" i="1" s="1"/>
  <c r="J125" i="1" l="1"/>
  <c r="L122" i="1" s="1" a="1"/>
  <c r="L122" i="1" s="1"/>
  <c r="AQ127" i="1"/>
  <c r="AS126" i="1" a="1"/>
  <c r="AS126" i="1" s="1"/>
  <c r="AT126" i="1" s="1"/>
  <c r="AR126" i="1" a="1"/>
  <c r="AR126" i="1" s="1"/>
  <c r="J126" i="1" l="1"/>
  <c r="L123" i="1" s="1" a="1"/>
  <c r="L123" i="1" s="1"/>
  <c r="AQ128" i="1"/>
  <c r="AR127" i="1" a="1"/>
  <c r="AR127" i="1" s="1"/>
  <c r="AS127" i="1" a="1"/>
  <c r="AS127" i="1" s="1"/>
  <c r="AT127" i="1" s="1"/>
  <c r="J127" i="1" l="1"/>
  <c r="L124" i="1" s="1" a="1"/>
  <c r="L124" i="1" s="1"/>
  <c r="AQ129" i="1"/>
  <c r="AR128" i="1" a="1"/>
  <c r="AR128" i="1" s="1"/>
  <c r="AS128" i="1" a="1"/>
  <c r="AS128" i="1" s="1"/>
  <c r="AT128" i="1" s="1"/>
  <c r="J128" i="1" l="1"/>
  <c r="L125" i="1" s="1" a="1"/>
  <c r="L125" i="1" s="1"/>
  <c r="AQ130" i="1"/>
  <c r="AR129" i="1" a="1"/>
  <c r="AR129" i="1" s="1"/>
  <c r="AS129" i="1" a="1"/>
  <c r="AS129" i="1" s="1"/>
  <c r="AT129" i="1" s="1"/>
  <c r="J129" i="1" l="1"/>
  <c r="L126" i="1" s="1" a="1"/>
  <c r="L126" i="1" s="1"/>
  <c r="AQ131" i="1"/>
  <c r="AR130" i="1" a="1"/>
  <c r="AR130" i="1" s="1"/>
  <c r="AS130" i="1" a="1"/>
  <c r="AS130" i="1" s="1"/>
  <c r="AT130" i="1" s="1"/>
  <c r="J130" i="1" l="1"/>
  <c r="L127" i="1" s="1" a="1"/>
  <c r="L127" i="1" s="1"/>
  <c r="AQ132" i="1"/>
  <c r="AS131" i="1" a="1"/>
  <c r="AS131" i="1" s="1"/>
  <c r="AT131" i="1" s="1"/>
  <c r="AR131" i="1" a="1"/>
  <c r="AR131" i="1" s="1"/>
  <c r="J131" i="1" l="1"/>
  <c r="L128" i="1" s="1" a="1"/>
  <c r="L128" i="1" s="1"/>
  <c r="AQ133" i="1"/>
  <c r="AR132" i="1" a="1"/>
  <c r="AR132" i="1" s="1"/>
  <c r="AS132" i="1" a="1"/>
  <c r="AS132" i="1" s="1"/>
  <c r="AT132" i="1" s="1"/>
  <c r="J132" i="1" l="1"/>
  <c r="L129" i="1" s="1" a="1"/>
  <c r="L129" i="1" s="1"/>
  <c r="AQ134" i="1"/>
  <c r="AS133" i="1" a="1"/>
  <c r="AS133" i="1" s="1"/>
  <c r="AT133" i="1" s="1"/>
  <c r="AR133" i="1" a="1"/>
  <c r="AR133" i="1" s="1"/>
  <c r="J133" i="1" l="1"/>
  <c r="L130" i="1" s="1" a="1"/>
  <c r="L130" i="1" s="1"/>
  <c r="AQ135" i="1"/>
  <c r="AR134" i="1" a="1"/>
  <c r="AR134" i="1" s="1"/>
  <c r="AS134" i="1" a="1"/>
  <c r="AS134" i="1" s="1"/>
  <c r="AT134" i="1" s="1"/>
  <c r="J134" i="1" l="1"/>
  <c r="L131" i="1" s="1" a="1"/>
  <c r="L131" i="1" s="1"/>
  <c r="AQ136" i="1"/>
  <c r="AR135" i="1" a="1"/>
  <c r="AR135" i="1" s="1"/>
  <c r="AS135" i="1" a="1"/>
  <c r="AS135" i="1" s="1"/>
  <c r="AT135" i="1" s="1"/>
  <c r="J135" i="1" l="1"/>
  <c r="L132" i="1" s="1" a="1"/>
  <c r="L132" i="1" s="1"/>
  <c r="AQ137" i="1"/>
  <c r="AR136" i="1" a="1"/>
  <c r="AR136" i="1" s="1"/>
  <c r="AS136" i="1" a="1"/>
  <c r="AS136" i="1" s="1"/>
  <c r="AT136" i="1" s="1"/>
  <c r="J136" i="1" l="1"/>
  <c r="L133" i="1" s="1" a="1"/>
  <c r="L133" i="1" s="1"/>
  <c r="AQ138" i="1"/>
  <c r="AR137" i="1" a="1"/>
  <c r="AR137" i="1" s="1"/>
  <c r="AS137" i="1" a="1"/>
  <c r="AS137" i="1" s="1"/>
  <c r="AT137" i="1" s="1"/>
  <c r="J137" i="1" l="1"/>
  <c r="L134" i="1" s="1" a="1"/>
  <c r="L134" i="1" s="1"/>
  <c r="AQ139" i="1"/>
  <c r="AR138" i="1" a="1"/>
  <c r="AR138" i="1" s="1"/>
  <c r="AS138" i="1" a="1"/>
  <c r="AS138" i="1" s="1"/>
  <c r="AT138" i="1" s="1"/>
  <c r="J138" i="1" l="1"/>
  <c r="L135" i="1" s="1" a="1"/>
  <c r="L135" i="1" s="1"/>
  <c r="AQ140" i="1"/>
  <c r="AS139" i="1" a="1"/>
  <c r="AS139" i="1" s="1"/>
  <c r="AT139" i="1" s="1"/>
  <c r="AR139" i="1" a="1"/>
  <c r="AR139" i="1" s="1"/>
  <c r="J139" i="1" l="1"/>
  <c r="L136" i="1" s="1" a="1"/>
  <c r="L136" i="1" s="1"/>
  <c r="AQ141" i="1"/>
  <c r="AR140" i="1" a="1"/>
  <c r="AR140" i="1" s="1"/>
  <c r="AS140" i="1" a="1"/>
  <c r="AS140" i="1" s="1"/>
  <c r="AT140" i="1" s="1"/>
  <c r="J140" i="1" l="1"/>
  <c r="L137" i="1" s="1" a="1"/>
  <c r="L137" i="1" s="1"/>
  <c r="AQ142" i="1"/>
  <c r="AS141" i="1" a="1"/>
  <c r="AS141" i="1" s="1"/>
  <c r="AT141" i="1" s="1"/>
  <c r="AR141" i="1" a="1"/>
  <c r="AR141" i="1" s="1"/>
  <c r="J141" i="1" l="1"/>
  <c r="L138" i="1" s="1" a="1"/>
  <c r="L138" i="1" s="1"/>
  <c r="AQ143" i="1"/>
  <c r="AS142" i="1" a="1"/>
  <c r="AS142" i="1" s="1"/>
  <c r="AT142" i="1" s="1"/>
  <c r="AR142" i="1" a="1"/>
  <c r="AR142" i="1" s="1"/>
  <c r="J142" i="1" l="1"/>
  <c r="L139" i="1" s="1" a="1"/>
  <c r="L139" i="1" s="1"/>
  <c r="AQ144" i="1"/>
  <c r="AS143" i="1" a="1"/>
  <c r="AS143" i="1" s="1"/>
  <c r="AT143" i="1" s="1"/>
  <c r="AR143" i="1" a="1"/>
  <c r="AR143" i="1" s="1"/>
  <c r="J143" i="1" l="1"/>
  <c r="L140" i="1" s="1" a="1"/>
  <c r="L140" i="1" s="1"/>
  <c r="AQ145" i="1"/>
  <c r="AS144" i="1" a="1"/>
  <c r="AS144" i="1" s="1"/>
  <c r="AT144" i="1" s="1"/>
  <c r="AR144" i="1" a="1"/>
  <c r="AR144" i="1" s="1"/>
  <c r="J144" i="1" l="1"/>
  <c r="L141" i="1" s="1" a="1"/>
  <c r="L141" i="1" s="1"/>
  <c r="AQ146" i="1"/>
  <c r="AS145" i="1" a="1"/>
  <c r="AS145" i="1" s="1"/>
  <c r="AT145" i="1" s="1"/>
  <c r="AR145" i="1" a="1"/>
  <c r="AR145" i="1" s="1"/>
  <c r="J145" i="1" l="1"/>
  <c r="L142" i="1" s="1" a="1"/>
  <c r="L142" i="1" s="1"/>
  <c r="AQ147" i="1"/>
  <c r="AS146" i="1" a="1"/>
  <c r="AS146" i="1" s="1"/>
  <c r="AT146" i="1" s="1"/>
  <c r="AR146" i="1" a="1"/>
  <c r="AR146" i="1" s="1"/>
  <c r="J146" i="1" l="1"/>
  <c r="L143" i="1" s="1" a="1"/>
  <c r="L143" i="1" s="1"/>
  <c r="AQ148" i="1"/>
  <c r="AS147" i="1" a="1"/>
  <c r="AS147" i="1" s="1"/>
  <c r="AT147" i="1" s="1"/>
  <c r="AR147" i="1" a="1"/>
  <c r="AR147" i="1" s="1"/>
  <c r="J147" i="1" l="1"/>
  <c r="L144" i="1" s="1" a="1"/>
  <c r="L144" i="1" s="1"/>
  <c r="AQ149" i="1"/>
  <c r="AR148" i="1" a="1"/>
  <c r="AR148" i="1" s="1"/>
  <c r="AS148" i="1" a="1"/>
  <c r="AS148" i="1" s="1"/>
  <c r="AT148" i="1" s="1"/>
  <c r="J148" i="1" l="1"/>
  <c r="L145" i="1" s="1" a="1"/>
  <c r="L145" i="1" s="1"/>
  <c r="AQ150" i="1"/>
  <c r="AS149" i="1" a="1"/>
  <c r="AS149" i="1" s="1"/>
  <c r="AT149" i="1" s="1"/>
  <c r="AR149" i="1" a="1"/>
  <c r="AR149" i="1" s="1"/>
  <c r="J149" i="1" l="1"/>
  <c r="L146" i="1" s="1" a="1"/>
  <c r="L146" i="1" s="1"/>
  <c r="AQ151" i="1"/>
  <c r="AS150" i="1" a="1"/>
  <c r="AS150" i="1" s="1"/>
  <c r="AT150" i="1" s="1"/>
  <c r="AR150" i="1" a="1"/>
  <c r="AR150" i="1" s="1"/>
  <c r="J150" i="1" l="1"/>
  <c r="L147" i="1" s="1" a="1"/>
  <c r="L147" i="1" s="1"/>
  <c r="AQ152" i="1"/>
  <c r="AS151" i="1" a="1"/>
  <c r="AS151" i="1" s="1"/>
  <c r="AT151" i="1" s="1"/>
  <c r="AR151" i="1" a="1"/>
  <c r="AR151" i="1" s="1"/>
  <c r="J151" i="1" l="1"/>
  <c r="L148" i="1" s="1" a="1"/>
  <c r="L148" i="1" s="1"/>
  <c r="AQ153" i="1"/>
  <c r="AS152" i="1" a="1"/>
  <c r="AS152" i="1" s="1"/>
  <c r="AT152" i="1" s="1"/>
  <c r="AR152" i="1" a="1"/>
  <c r="AR152" i="1" s="1"/>
  <c r="J152" i="1" l="1"/>
  <c r="L149" i="1" s="1" a="1"/>
  <c r="L149" i="1" s="1"/>
  <c r="AQ154" i="1"/>
  <c r="AS153" i="1" a="1"/>
  <c r="AS153" i="1" s="1"/>
  <c r="AT153" i="1" s="1"/>
  <c r="AR153" i="1" a="1"/>
  <c r="AR153" i="1" s="1"/>
  <c r="J153" i="1" l="1"/>
  <c r="L150" i="1" s="1" a="1"/>
  <c r="L150" i="1" s="1"/>
  <c r="AQ155" i="1"/>
  <c r="AS154" i="1" a="1"/>
  <c r="AS154" i="1" s="1"/>
  <c r="AT154" i="1" s="1"/>
  <c r="AR154" i="1" a="1"/>
  <c r="AR154" i="1" s="1"/>
  <c r="J154" i="1" l="1"/>
  <c r="L151" i="1" s="1" a="1"/>
  <c r="L151" i="1" s="1"/>
  <c r="AQ156" i="1"/>
  <c r="AS155" i="1" a="1"/>
  <c r="AS155" i="1" s="1"/>
  <c r="AT155" i="1" s="1"/>
  <c r="AR155" i="1" a="1"/>
  <c r="AR155" i="1" s="1"/>
  <c r="J155" i="1" l="1"/>
  <c r="L152" i="1" s="1" a="1"/>
  <c r="L152" i="1" s="1"/>
  <c r="AQ157" i="1"/>
  <c r="AS156" i="1" a="1"/>
  <c r="AS156" i="1" s="1"/>
  <c r="AT156" i="1" s="1"/>
  <c r="AR156" i="1" a="1"/>
  <c r="AR156" i="1" s="1"/>
  <c r="J156" i="1" l="1"/>
  <c r="L153" i="1" s="1" a="1"/>
  <c r="L153" i="1" s="1"/>
  <c r="AQ158" i="1"/>
  <c r="AS157" i="1" a="1"/>
  <c r="AS157" i="1" s="1"/>
  <c r="AT157" i="1" s="1"/>
  <c r="AR157" i="1" a="1"/>
  <c r="AR157" i="1" s="1"/>
  <c r="J157" i="1" l="1"/>
  <c r="L154" i="1" s="1" a="1"/>
  <c r="L154" i="1" s="1"/>
  <c r="AQ159" i="1"/>
  <c r="AS158" i="1" a="1"/>
  <c r="AS158" i="1" s="1"/>
  <c r="AT158" i="1" s="1"/>
  <c r="AR158" i="1" a="1"/>
  <c r="AR158" i="1" s="1"/>
  <c r="J158" i="1" l="1"/>
  <c r="L155" i="1" s="1" a="1"/>
  <c r="L155" i="1" s="1"/>
  <c r="AQ160" i="1"/>
  <c r="AS159" i="1" a="1"/>
  <c r="AS159" i="1" s="1"/>
  <c r="AT159" i="1" s="1"/>
  <c r="AR159" i="1" a="1"/>
  <c r="AR159" i="1" s="1"/>
  <c r="J159" i="1" l="1"/>
  <c r="L156" i="1" s="1" a="1"/>
  <c r="L156" i="1" s="1"/>
  <c r="AQ161" i="1"/>
  <c r="AS160" i="1" a="1"/>
  <c r="AS160" i="1" s="1"/>
  <c r="AT160" i="1" s="1"/>
  <c r="AR160" i="1" a="1"/>
  <c r="AR160" i="1" s="1"/>
  <c r="J160" i="1" l="1"/>
  <c r="L157" i="1" s="1" a="1"/>
  <c r="L157" i="1" s="1"/>
  <c r="AQ162" i="1"/>
  <c r="AS161" i="1" a="1"/>
  <c r="AS161" i="1" s="1"/>
  <c r="AT161" i="1" s="1"/>
  <c r="AR161" i="1" a="1"/>
  <c r="AR161" i="1" s="1"/>
  <c r="J161" i="1" l="1"/>
  <c r="L158" i="1" s="1" a="1"/>
  <c r="L158" i="1" s="1"/>
  <c r="AQ163" i="1"/>
  <c r="AS162" i="1" a="1"/>
  <c r="AS162" i="1" s="1"/>
  <c r="AT162" i="1" s="1"/>
  <c r="AR162" i="1" a="1"/>
  <c r="AR162" i="1" s="1"/>
  <c r="J162" i="1" l="1"/>
  <c r="L159" i="1" s="1" a="1"/>
  <c r="L159" i="1" s="1"/>
  <c r="AQ164" i="1"/>
  <c r="AS163" i="1" a="1"/>
  <c r="AS163" i="1" s="1"/>
  <c r="AT163" i="1" s="1"/>
  <c r="AR163" i="1" a="1"/>
  <c r="AR163" i="1" s="1"/>
  <c r="J163" i="1" l="1"/>
  <c r="L160" i="1" s="1" a="1"/>
  <c r="L160" i="1" s="1"/>
  <c r="AQ165" i="1"/>
  <c r="AS164" i="1" a="1"/>
  <c r="AS164" i="1" s="1"/>
  <c r="AT164" i="1" s="1"/>
  <c r="AR164" i="1" a="1"/>
  <c r="AR164" i="1" s="1"/>
  <c r="J164" i="1" l="1"/>
  <c r="L161" i="1" s="1" a="1"/>
  <c r="L161" i="1" s="1"/>
  <c r="AQ166" i="1"/>
  <c r="AS165" i="1" a="1"/>
  <c r="AS165" i="1" s="1"/>
  <c r="AT165" i="1" s="1"/>
  <c r="AR165" i="1" a="1"/>
  <c r="AR165" i="1" s="1"/>
  <c r="J165" i="1" l="1"/>
  <c r="L162" i="1" s="1" a="1"/>
  <c r="L162" i="1" s="1"/>
  <c r="AQ167" i="1"/>
  <c r="AS166" i="1" a="1"/>
  <c r="AS166" i="1" s="1"/>
  <c r="AT166" i="1" s="1"/>
  <c r="AR166" i="1" a="1"/>
  <c r="AR166" i="1" s="1"/>
  <c r="J166" i="1" l="1"/>
  <c r="L163" i="1" s="1" a="1"/>
  <c r="L163" i="1" s="1"/>
  <c r="AQ168" i="1"/>
  <c r="AS167" i="1" a="1"/>
  <c r="AS167" i="1" s="1"/>
  <c r="AT167" i="1" s="1"/>
  <c r="AR167" i="1" a="1"/>
  <c r="AR167" i="1" s="1"/>
  <c r="J167" i="1" l="1"/>
  <c r="L164" i="1" s="1" a="1"/>
  <c r="L164" i="1" s="1"/>
  <c r="AQ169" i="1"/>
  <c r="AS168" i="1" a="1"/>
  <c r="AS168" i="1" s="1"/>
  <c r="AT168" i="1" s="1"/>
  <c r="AR168" i="1" a="1"/>
  <c r="AR168" i="1" s="1"/>
  <c r="J168" i="1" l="1"/>
  <c r="L165" i="1" s="1" a="1"/>
  <c r="L165" i="1" s="1"/>
  <c r="AQ170" i="1"/>
  <c r="AS169" i="1" a="1"/>
  <c r="AS169" i="1" s="1"/>
  <c r="AT169" i="1" s="1"/>
  <c r="AR169" i="1" a="1"/>
  <c r="AR169" i="1" s="1"/>
  <c r="J169" i="1" l="1"/>
  <c r="L166" i="1" s="1" a="1"/>
  <c r="L166" i="1" s="1"/>
  <c r="AQ171" i="1"/>
  <c r="AS170" i="1" a="1"/>
  <c r="AS170" i="1" s="1"/>
  <c r="AT170" i="1" s="1"/>
  <c r="AR170" i="1" a="1"/>
  <c r="AR170" i="1" s="1"/>
  <c r="J170" i="1" l="1"/>
  <c r="L167" i="1" s="1" a="1"/>
  <c r="L167" i="1" s="1"/>
  <c r="AQ172" i="1"/>
  <c r="AS171" i="1" a="1"/>
  <c r="AS171" i="1" s="1"/>
  <c r="AT171" i="1" s="1"/>
  <c r="AR171" i="1" a="1"/>
  <c r="AR171" i="1" s="1"/>
  <c r="J171" i="1" l="1"/>
  <c r="L168" i="1" s="1" a="1"/>
  <c r="L168" i="1" s="1"/>
  <c r="AQ173" i="1"/>
  <c r="AS172" i="1" a="1"/>
  <c r="AS172" i="1" s="1"/>
  <c r="AT172" i="1" s="1"/>
  <c r="AR172" i="1" a="1"/>
  <c r="AR172" i="1" s="1"/>
  <c r="J172" i="1" l="1"/>
  <c r="L169" i="1" s="1" a="1"/>
  <c r="L169" i="1" s="1"/>
  <c r="AQ174" i="1"/>
  <c r="AS173" i="1" a="1"/>
  <c r="AS173" i="1" s="1"/>
  <c r="AT173" i="1" s="1"/>
  <c r="AR173" i="1" a="1"/>
  <c r="AR173" i="1" s="1"/>
  <c r="J173" i="1" l="1"/>
  <c r="L170" i="1" s="1" a="1"/>
  <c r="L170" i="1" s="1"/>
  <c r="AQ175" i="1"/>
  <c r="AS174" i="1" a="1"/>
  <c r="AS174" i="1" s="1"/>
  <c r="AT174" i="1" s="1"/>
  <c r="AR174" i="1" a="1"/>
  <c r="AR174" i="1" s="1"/>
  <c r="J174" i="1" l="1"/>
  <c r="L171" i="1" s="1" a="1"/>
  <c r="L171" i="1" s="1"/>
  <c r="AQ176" i="1"/>
  <c r="AS175" i="1" a="1"/>
  <c r="AS175" i="1" s="1"/>
  <c r="AT175" i="1" s="1"/>
  <c r="AR175" i="1" a="1"/>
  <c r="AR175" i="1" s="1"/>
  <c r="J175" i="1" l="1"/>
  <c r="L172" i="1" s="1" a="1"/>
  <c r="L172" i="1" s="1"/>
  <c r="AQ177" i="1"/>
  <c r="AS176" i="1" a="1"/>
  <c r="AS176" i="1" s="1"/>
  <c r="AT176" i="1" s="1"/>
  <c r="AR176" i="1" a="1"/>
  <c r="AR176" i="1" s="1"/>
  <c r="J176" i="1" l="1"/>
  <c r="L173" i="1" s="1" a="1"/>
  <c r="L173" i="1" s="1"/>
  <c r="AQ178" i="1"/>
  <c r="AS177" i="1" a="1"/>
  <c r="AS177" i="1" s="1"/>
  <c r="AT177" i="1" s="1"/>
  <c r="AR177" i="1" a="1"/>
  <c r="AR177" i="1" s="1"/>
  <c r="J177" i="1" l="1"/>
  <c r="L174" i="1" s="1" a="1"/>
  <c r="L174" i="1" s="1"/>
  <c r="AQ179" i="1"/>
  <c r="AS178" i="1" a="1"/>
  <c r="AS178" i="1" s="1"/>
  <c r="AT178" i="1" s="1"/>
  <c r="AR178" i="1" a="1"/>
  <c r="AR178" i="1" s="1"/>
  <c r="J178" i="1" l="1"/>
  <c r="L175" i="1" s="1" a="1"/>
  <c r="L175" i="1" s="1"/>
  <c r="AQ180" i="1"/>
  <c r="AS179" i="1" a="1"/>
  <c r="AS179" i="1" s="1"/>
  <c r="AT179" i="1" s="1"/>
  <c r="AR179" i="1" a="1"/>
  <c r="AR179" i="1" s="1"/>
  <c r="J179" i="1" l="1"/>
  <c r="L176" i="1" s="1" a="1"/>
  <c r="L176" i="1" s="1"/>
  <c r="AQ181" i="1"/>
  <c r="AS180" i="1" a="1"/>
  <c r="AS180" i="1" s="1"/>
  <c r="AT180" i="1" s="1"/>
  <c r="AR180" i="1" a="1"/>
  <c r="AR180" i="1" s="1"/>
  <c r="J180" i="1" l="1"/>
  <c r="L177" i="1" s="1" a="1"/>
  <c r="L177" i="1" s="1"/>
  <c r="AQ182" i="1"/>
  <c r="AS181" i="1" a="1"/>
  <c r="AS181" i="1" s="1"/>
  <c r="AT181" i="1" s="1"/>
  <c r="AR181" i="1" a="1"/>
  <c r="AR181" i="1" s="1"/>
  <c r="J181" i="1" l="1"/>
  <c r="L178" i="1" s="1" a="1"/>
  <c r="L178" i="1" s="1"/>
  <c r="AQ183" i="1"/>
  <c r="AS182" i="1" a="1"/>
  <c r="AS182" i="1" s="1"/>
  <c r="AT182" i="1" s="1"/>
  <c r="AR182" i="1" a="1"/>
  <c r="AR182" i="1" s="1"/>
  <c r="J182" i="1" l="1"/>
  <c r="L179" i="1" s="1" a="1"/>
  <c r="L179" i="1" s="1"/>
  <c r="AQ184" i="1"/>
  <c r="AS183" i="1" a="1"/>
  <c r="AS183" i="1" s="1"/>
  <c r="AT183" i="1" s="1"/>
  <c r="AR183" i="1" a="1"/>
  <c r="AR183" i="1" s="1"/>
  <c r="J183" i="1" l="1"/>
  <c r="L180" i="1" s="1" a="1"/>
  <c r="L180" i="1" s="1"/>
  <c r="AQ185" i="1"/>
  <c r="AS184" i="1" a="1"/>
  <c r="AS184" i="1" s="1"/>
  <c r="AT184" i="1" s="1"/>
  <c r="AR184" i="1" a="1"/>
  <c r="AR184" i="1" s="1"/>
  <c r="J184" i="1" l="1"/>
  <c r="L181" i="1" s="1" a="1"/>
  <c r="L181" i="1" s="1"/>
  <c r="AQ186" i="1"/>
  <c r="AS185" i="1" a="1"/>
  <c r="AS185" i="1" s="1"/>
  <c r="AT185" i="1" s="1"/>
  <c r="AR185" i="1" a="1"/>
  <c r="AR185" i="1" s="1"/>
  <c r="J185" i="1" l="1"/>
  <c r="L182" i="1" s="1" a="1"/>
  <c r="L182" i="1" s="1"/>
  <c r="AQ187" i="1"/>
  <c r="AS186" i="1" a="1"/>
  <c r="AS186" i="1" s="1"/>
  <c r="AT186" i="1" s="1"/>
  <c r="AR186" i="1" a="1"/>
  <c r="AR186" i="1" s="1"/>
  <c r="J186" i="1" l="1"/>
  <c r="L183" i="1" s="1" a="1"/>
  <c r="L183" i="1" s="1"/>
  <c r="AQ188" i="1"/>
  <c r="AS187" i="1" a="1"/>
  <c r="AS187" i="1" s="1"/>
  <c r="AT187" i="1" s="1"/>
  <c r="AR187" i="1" a="1"/>
  <c r="AR187" i="1" s="1"/>
  <c r="J187" i="1" l="1"/>
  <c r="L184" i="1" s="1" a="1"/>
  <c r="L184" i="1" s="1"/>
  <c r="AQ189" i="1"/>
  <c r="AS188" i="1" a="1"/>
  <c r="AS188" i="1" s="1"/>
  <c r="AT188" i="1" s="1"/>
  <c r="AR188" i="1" a="1"/>
  <c r="AR188" i="1" s="1"/>
  <c r="J188" i="1" l="1"/>
  <c r="L185" i="1" s="1" a="1"/>
  <c r="L185" i="1" s="1"/>
  <c r="AQ190" i="1"/>
  <c r="AS189" i="1" a="1"/>
  <c r="AS189" i="1" s="1"/>
  <c r="AT189" i="1" s="1"/>
  <c r="AR189" i="1" a="1"/>
  <c r="AR189" i="1" s="1"/>
  <c r="J189" i="1" l="1"/>
  <c r="L186" i="1" s="1" a="1"/>
  <c r="L186" i="1" s="1"/>
  <c r="AQ191" i="1"/>
  <c r="AS190" i="1" a="1"/>
  <c r="AS190" i="1" s="1"/>
  <c r="AT190" i="1" s="1"/>
  <c r="AR190" i="1" a="1"/>
  <c r="AR190" i="1" s="1"/>
  <c r="J190" i="1" l="1"/>
  <c r="L187" i="1" s="1" a="1"/>
  <c r="L187" i="1" s="1"/>
  <c r="AQ192" i="1"/>
  <c r="AS191" i="1" a="1"/>
  <c r="AS191" i="1" s="1"/>
  <c r="AT191" i="1" s="1"/>
  <c r="AR191" i="1" a="1"/>
  <c r="AR191" i="1" s="1"/>
  <c r="J191" i="1" l="1"/>
  <c r="L188" i="1" s="1" a="1"/>
  <c r="L188" i="1" s="1"/>
  <c r="AQ193" i="1"/>
  <c r="AS192" i="1" a="1"/>
  <c r="AS192" i="1" s="1"/>
  <c r="AT192" i="1" s="1"/>
  <c r="AR192" i="1" a="1"/>
  <c r="AR192" i="1" s="1"/>
  <c r="J192" i="1" l="1"/>
  <c r="L189" i="1" s="1" a="1"/>
  <c r="L189" i="1" s="1"/>
  <c r="AQ194" i="1"/>
  <c r="AS193" i="1" a="1"/>
  <c r="AS193" i="1" s="1"/>
  <c r="AT193" i="1" s="1"/>
  <c r="AR193" i="1" a="1"/>
  <c r="AR193" i="1" s="1"/>
  <c r="J193" i="1" l="1"/>
  <c r="L190" i="1" s="1" a="1"/>
  <c r="L190" i="1" s="1"/>
  <c r="AQ195" i="1"/>
  <c r="AS194" i="1" a="1"/>
  <c r="AS194" i="1" s="1"/>
  <c r="AT194" i="1" s="1"/>
  <c r="AR194" i="1" a="1"/>
  <c r="AR194" i="1" s="1"/>
  <c r="J194" i="1" l="1"/>
  <c r="L191" i="1" s="1" a="1"/>
  <c r="L191" i="1" s="1"/>
  <c r="AQ196" i="1"/>
  <c r="AS195" i="1" a="1"/>
  <c r="AS195" i="1" s="1"/>
  <c r="AT195" i="1" s="1"/>
  <c r="AR195" i="1" a="1"/>
  <c r="AR195" i="1" s="1"/>
  <c r="J195" i="1" l="1"/>
  <c r="L192" i="1" s="1" a="1"/>
  <c r="L192" i="1" s="1"/>
  <c r="AQ197" i="1"/>
  <c r="AS196" i="1" a="1"/>
  <c r="AS196" i="1" s="1"/>
  <c r="AT196" i="1" s="1"/>
  <c r="AR196" i="1" a="1"/>
  <c r="AR196" i="1" s="1"/>
  <c r="J196" i="1" l="1"/>
  <c r="L193" i="1" s="1" a="1"/>
  <c r="L193" i="1" s="1"/>
  <c r="AQ198" i="1"/>
  <c r="AS197" i="1" a="1"/>
  <c r="AS197" i="1" s="1"/>
  <c r="AT197" i="1" s="1"/>
  <c r="AR197" i="1" a="1"/>
  <c r="AR197" i="1" s="1"/>
  <c r="J197" i="1" l="1"/>
  <c r="L194" i="1" s="1" a="1"/>
  <c r="L194" i="1" s="1"/>
  <c r="AQ199" i="1"/>
  <c r="AS198" i="1" a="1"/>
  <c r="AS198" i="1" s="1"/>
  <c r="AT198" i="1" s="1"/>
  <c r="AR198" i="1" a="1"/>
  <c r="AR198" i="1" s="1"/>
  <c r="J198" i="1" l="1"/>
  <c r="L195" i="1" s="1" a="1"/>
  <c r="L195" i="1" s="1"/>
  <c r="AQ200" i="1"/>
  <c r="AS199" i="1" a="1"/>
  <c r="AS199" i="1" s="1"/>
  <c r="AT199" i="1" s="1"/>
  <c r="AR199" i="1" a="1"/>
  <c r="AR199" i="1" s="1"/>
  <c r="J199" i="1" l="1"/>
  <c r="L196" i="1" s="1" a="1"/>
  <c r="L196" i="1" s="1"/>
  <c r="AQ201" i="1"/>
  <c r="AS200" i="1" a="1"/>
  <c r="AS200" i="1" s="1"/>
  <c r="AT200" i="1" s="1"/>
  <c r="AR200" i="1" a="1"/>
  <c r="AR200" i="1" s="1"/>
  <c r="J200" i="1" l="1"/>
  <c r="L197" i="1" s="1" a="1"/>
  <c r="L197" i="1" s="1"/>
  <c r="AQ202" i="1"/>
  <c r="AS201" i="1" a="1"/>
  <c r="AS201" i="1" s="1"/>
  <c r="AT201" i="1" s="1"/>
  <c r="AR201" i="1" a="1"/>
  <c r="AR201" i="1" s="1"/>
  <c r="J201" i="1" l="1"/>
  <c r="L198" i="1" s="1" a="1"/>
  <c r="L198" i="1" s="1"/>
  <c r="AQ203" i="1"/>
  <c r="AS202" i="1" a="1"/>
  <c r="AS202" i="1" s="1"/>
  <c r="AT202" i="1" s="1"/>
  <c r="AR202" i="1" a="1"/>
  <c r="AR202" i="1" s="1"/>
  <c r="J202" i="1" l="1"/>
  <c r="L199" i="1" s="1" a="1"/>
  <c r="L199" i="1" s="1"/>
  <c r="AQ204" i="1"/>
  <c r="AS203" i="1" a="1"/>
  <c r="AS203" i="1" s="1"/>
  <c r="AT203" i="1" s="1"/>
  <c r="AR203" i="1" a="1"/>
  <c r="AR203" i="1" s="1"/>
  <c r="J203" i="1" l="1"/>
  <c r="L200" i="1" s="1" a="1"/>
  <c r="L200" i="1" s="1"/>
  <c r="AQ205" i="1"/>
  <c r="AS204" i="1" a="1"/>
  <c r="AS204" i="1" s="1"/>
  <c r="AT204" i="1" s="1"/>
  <c r="AR204" i="1" a="1"/>
  <c r="AR204" i="1" s="1"/>
  <c r="J204" i="1" l="1"/>
  <c r="L201" i="1" s="1" a="1"/>
  <c r="L201" i="1" s="1"/>
  <c r="AQ206" i="1"/>
  <c r="AS205" i="1" a="1"/>
  <c r="AS205" i="1" s="1"/>
  <c r="AT205" i="1" s="1"/>
  <c r="AR205" i="1" a="1"/>
  <c r="AR205" i="1" s="1"/>
  <c r="J205" i="1" l="1"/>
  <c r="L202" i="1" s="1" a="1"/>
  <c r="L202" i="1" s="1"/>
  <c r="AQ207" i="1"/>
  <c r="AS206" i="1" a="1"/>
  <c r="AS206" i="1" s="1"/>
  <c r="AT206" i="1" s="1"/>
  <c r="AR206" i="1" a="1"/>
  <c r="AR206" i="1" s="1"/>
  <c r="J206" i="1" l="1"/>
  <c r="L203" i="1" s="1" a="1"/>
  <c r="L203" i="1" s="1"/>
  <c r="AQ208" i="1"/>
  <c r="AS207" i="1" a="1"/>
  <c r="AS207" i="1" s="1"/>
  <c r="AT207" i="1" s="1"/>
  <c r="AR207" i="1" a="1"/>
  <c r="AR207" i="1" s="1"/>
  <c r="J207" i="1" l="1"/>
  <c r="L204" i="1" s="1" a="1"/>
  <c r="L204" i="1" s="1"/>
  <c r="AQ209" i="1"/>
  <c r="AS208" i="1" a="1"/>
  <c r="AS208" i="1" s="1"/>
  <c r="AT208" i="1" s="1"/>
  <c r="AR208" i="1" a="1"/>
  <c r="AR208" i="1" s="1"/>
  <c r="J208" i="1" l="1"/>
  <c r="L205" i="1" s="1" a="1"/>
  <c r="L205" i="1" s="1"/>
  <c r="AQ210" i="1"/>
  <c r="AS209" i="1" a="1"/>
  <c r="AS209" i="1" s="1"/>
  <c r="AT209" i="1" s="1"/>
  <c r="AR209" i="1" a="1"/>
  <c r="AR209" i="1" s="1"/>
  <c r="J209" i="1" l="1"/>
  <c r="L206" i="1" s="1" a="1"/>
  <c r="L206" i="1" s="1"/>
  <c r="AQ211" i="1"/>
  <c r="AS210" i="1" a="1"/>
  <c r="AS210" i="1" s="1"/>
  <c r="AT210" i="1" s="1"/>
  <c r="AR210" i="1" a="1"/>
  <c r="AR210" i="1" s="1"/>
  <c r="J210" i="1" l="1"/>
  <c r="L207" i="1" s="1" a="1"/>
  <c r="L207" i="1" s="1"/>
  <c r="AQ212" i="1"/>
  <c r="AS211" i="1" a="1"/>
  <c r="AS211" i="1" s="1"/>
  <c r="AT211" i="1" s="1"/>
  <c r="AR211" i="1" a="1"/>
  <c r="AR211" i="1" s="1"/>
  <c r="J211" i="1" l="1"/>
  <c r="L208" i="1" s="1" a="1"/>
  <c r="L208" i="1" s="1"/>
  <c r="AQ213" i="1"/>
  <c r="AS212" i="1" a="1"/>
  <c r="AS212" i="1" s="1"/>
  <c r="AT212" i="1" s="1"/>
  <c r="AR212" i="1" a="1"/>
  <c r="AR212" i="1" s="1"/>
  <c r="J212" i="1" l="1"/>
  <c r="L209" i="1" s="1" a="1"/>
  <c r="L209" i="1" s="1"/>
  <c r="AQ214" i="1"/>
  <c r="AS213" i="1" a="1"/>
  <c r="AS213" i="1" s="1"/>
  <c r="AT213" i="1" s="1"/>
  <c r="AR213" i="1" a="1"/>
  <c r="AR213" i="1" s="1"/>
  <c r="J213" i="1" l="1"/>
  <c r="L210" i="1" s="1" a="1"/>
  <c r="L210" i="1" s="1"/>
  <c r="AQ215" i="1"/>
  <c r="AS214" i="1" a="1"/>
  <c r="AS214" i="1" s="1"/>
  <c r="AT214" i="1" s="1"/>
  <c r="AR214" i="1" a="1"/>
  <c r="AR214" i="1" s="1"/>
  <c r="J214" i="1" l="1"/>
  <c r="L211" i="1" s="1" a="1"/>
  <c r="L211" i="1" s="1"/>
  <c r="AQ216" i="1"/>
  <c r="AS215" i="1" a="1"/>
  <c r="AS215" i="1" s="1"/>
  <c r="AT215" i="1" s="1"/>
  <c r="AR215" i="1" a="1"/>
  <c r="AR215" i="1" s="1"/>
  <c r="J215" i="1" l="1"/>
  <c r="L212" i="1" s="1" a="1"/>
  <c r="L212" i="1" s="1"/>
  <c r="AQ217" i="1"/>
  <c r="AS216" i="1" a="1"/>
  <c r="AS216" i="1" s="1"/>
  <c r="AT216" i="1" s="1"/>
  <c r="AR216" i="1" a="1"/>
  <c r="AR216" i="1" s="1"/>
  <c r="J216" i="1" l="1"/>
  <c r="L213" i="1" s="1" a="1"/>
  <c r="L213" i="1" s="1"/>
  <c r="AQ218" i="1"/>
  <c r="AS217" i="1" a="1"/>
  <c r="AS217" i="1" s="1"/>
  <c r="AT217" i="1" s="1"/>
  <c r="AR217" i="1" a="1"/>
  <c r="AR217" i="1" s="1"/>
  <c r="J217" i="1" l="1"/>
  <c r="L214" i="1" s="1" a="1"/>
  <c r="L214" i="1" s="1"/>
  <c r="AQ219" i="1"/>
  <c r="AS218" i="1" a="1"/>
  <c r="AS218" i="1" s="1"/>
  <c r="AT218" i="1" s="1"/>
  <c r="AR218" i="1" a="1"/>
  <c r="AR218" i="1" s="1"/>
  <c r="J218" i="1" l="1"/>
  <c r="L215" i="1" s="1" a="1"/>
  <c r="L215" i="1" s="1"/>
  <c r="AQ220" i="1"/>
  <c r="AS219" i="1" a="1"/>
  <c r="AS219" i="1" s="1"/>
  <c r="AT219" i="1" s="1"/>
  <c r="AR219" i="1" a="1"/>
  <c r="AR219" i="1" s="1"/>
  <c r="J219" i="1" l="1"/>
  <c r="L216" i="1" s="1" a="1"/>
  <c r="L216" i="1" s="1"/>
  <c r="AQ221" i="1"/>
  <c r="AS220" i="1" a="1"/>
  <c r="AS220" i="1" s="1"/>
  <c r="AT220" i="1" s="1"/>
  <c r="AR220" i="1" a="1"/>
  <c r="AR220" i="1" s="1"/>
  <c r="J220" i="1" l="1"/>
  <c r="L217" i="1" s="1" a="1"/>
  <c r="L217" i="1" s="1"/>
  <c r="AQ222" i="1"/>
  <c r="AS221" i="1" a="1"/>
  <c r="AS221" i="1" s="1"/>
  <c r="AT221" i="1" s="1"/>
  <c r="AR221" i="1" a="1"/>
  <c r="AR221" i="1" s="1"/>
  <c r="J221" i="1" l="1"/>
  <c r="L218" i="1" s="1" a="1"/>
  <c r="L218" i="1" s="1"/>
  <c r="AQ223" i="1"/>
  <c r="AS222" i="1" a="1"/>
  <c r="AS222" i="1" s="1"/>
  <c r="AT222" i="1" s="1"/>
  <c r="AR222" i="1" a="1"/>
  <c r="AR222" i="1" s="1"/>
  <c r="J222" i="1" l="1"/>
  <c r="L219" i="1" s="1" a="1"/>
  <c r="L219" i="1" s="1"/>
  <c r="AQ224" i="1"/>
  <c r="AS223" i="1" a="1"/>
  <c r="AS223" i="1" s="1"/>
  <c r="AT223" i="1" s="1"/>
  <c r="AR223" i="1" a="1"/>
  <c r="AR223" i="1" s="1"/>
  <c r="J223" i="1" l="1"/>
  <c r="L220" i="1" s="1" a="1"/>
  <c r="L220" i="1" s="1"/>
  <c r="AQ225" i="1"/>
  <c r="AS224" i="1" a="1"/>
  <c r="AS224" i="1" s="1"/>
  <c r="AT224" i="1" s="1"/>
  <c r="AR224" i="1" a="1"/>
  <c r="AR224" i="1" s="1"/>
  <c r="J224" i="1" l="1"/>
  <c r="L221" i="1" s="1" a="1"/>
  <c r="L221" i="1" s="1"/>
  <c r="AQ226" i="1"/>
  <c r="AS225" i="1" a="1"/>
  <c r="AS225" i="1" s="1"/>
  <c r="AT225" i="1" s="1"/>
  <c r="AR225" i="1" a="1"/>
  <c r="AR225" i="1" s="1"/>
  <c r="J225" i="1" l="1"/>
  <c r="L222" i="1" s="1" a="1"/>
  <c r="L222" i="1" s="1"/>
  <c r="AQ227" i="1"/>
  <c r="AS226" i="1" a="1"/>
  <c r="AS226" i="1" s="1"/>
  <c r="AT226" i="1" s="1"/>
  <c r="AR226" i="1" a="1"/>
  <c r="AR226" i="1" s="1"/>
  <c r="J226" i="1" l="1"/>
  <c r="L223" i="1" s="1" a="1"/>
  <c r="L223" i="1" s="1"/>
  <c r="AQ228" i="1"/>
  <c r="AS227" i="1" a="1"/>
  <c r="AS227" i="1" s="1"/>
  <c r="AT227" i="1" s="1"/>
  <c r="AR227" i="1" a="1"/>
  <c r="AR227" i="1" s="1"/>
  <c r="J227" i="1" l="1"/>
  <c r="L224" i="1" s="1" a="1"/>
  <c r="L224" i="1" s="1"/>
  <c r="AQ229" i="1"/>
  <c r="AS228" i="1" a="1"/>
  <c r="AS228" i="1" s="1"/>
  <c r="AT228" i="1" s="1"/>
  <c r="AR228" i="1" a="1"/>
  <c r="AR228" i="1" s="1"/>
  <c r="J228" i="1" l="1"/>
  <c r="L225" i="1" s="1" a="1"/>
  <c r="L225" i="1" s="1"/>
  <c r="AQ230" i="1"/>
  <c r="AS229" i="1" a="1"/>
  <c r="AS229" i="1" s="1"/>
  <c r="AT229" i="1" s="1"/>
  <c r="AR229" i="1" a="1"/>
  <c r="AR229" i="1" s="1"/>
  <c r="J229" i="1" l="1"/>
  <c r="L226" i="1" s="1" a="1"/>
  <c r="L226" i="1" s="1"/>
  <c r="AQ231" i="1"/>
  <c r="AS230" i="1" a="1"/>
  <c r="AS230" i="1" s="1"/>
  <c r="AT230" i="1" s="1"/>
  <c r="AR230" i="1" a="1"/>
  <c r="AR230" i="1" s="1"/>
  <c r="J230" i="1" l="1"/>
  <c r="L227" i="1" s="1" a="1"/>
  <c r="L227" i="1" s="1"/>
  <c r="AQ232" i="1"/>
  <c r="AS231" i="1" a="1"/>
  <c r="AS231" i="1" s="1"/>
  <c r="AT231" i="1" s="1"/>
  <c r="AR231" i="1" a="1"/>
  <c r="AR231" i="1" s="1"/>
  <c r="J231" i="1" l="1"/>
  <c r="L228" i="1" s="1" a="1"/>
  <c r="L228" i="1" s="1"/>
  <c r="AQ233" i="1"/>
  <c r="AS232" i="1" a="1"/>
  <c r="AS232" i="1" s="1"/>
  <c r="AT232" i="1" s="1"/>
  <c r="AR232" i="1" a="1"/>
  <c r="AR232" i="1" s="1"/>
  <c r="J232" i="1" l="1"/>
  <c r="L229" i="1" s="1" a="1"/>
  <c r="L229" i="1" s="1"/>
  <c r="AQ234" i="1"/>
  <c r="AS233" i="1" a="1"/>
  <c r="AS233" i="1" s="1"/>
  <c r="AT233" i="1" s="1"/>
  <c r="AR233" i="1" a="1"/>
  <c r="AR233" i="1" s="1"/>
  <c r="J233" i="1" l="1"/>
  <c r="L230" i="1" s="1" a="1"/>
  <c r="L230" i="1" s="1"/>
  <c r="AQ235" i="1"/>
  <c r="AS234" i="1" a="1"/>
  <c r="AS234" i="1" s="1"/>
  <c r="AT234" i="1" s="1"/>
  <c r="AR234" i="1" a="1"/>
  <c r="AR234" i="1" s="1"/>
  <c r="J234" i="1" l="1"/>
  <c r="L231" i="1" s="1" a="1"/>
  <c r="L231" i="1" s="1"/>
  <c r="AQ236" i="1"/>
  <c r="AS235" i="1" a="1"/>
  <c r="AS235" i="1" s="1"/>
  <c r="AT235" i="1" s="1"/>
  <c r="AR235" i="1" a="1"/>
  <c r="AR235" i="1" s="1"/>
  <c r="J235" i="1" l="1"/>
  <c r="L232" i="1" s="1" a="1"/>
  <c r="L232" i="1" s="1"/>
  <c r="AQ237" i="1"/>
  <c r="AS236" i="1" a="1"/>
  <c r="AS236" i="1" s="1"/>
  <c r="AT236" i="1" s="1"/>
  <c r="AR236" i="1" a="1"/>
  <c r="AR236" i="1" s="1"/>
  <c r="J236" i="1" l="1"/>
  <c r="L233" i="1" s="1" a="1"/>
  <c r="L233" i="1" s="1"/>
  <c r="AQ238" i="1"/>
  <c r="AS237" i="1" a="1"/>
  <c r="AS237" i="1" s="1"/>
  <c r="AT237" i="1" s="1"/>
  <c r="AR237" i="1" a="1"/>
  <c r="AR237" i="1" s="1"/>
  <c r="J237" i="1" l="1"/>
  <c r="L234" i="1" s="1" a="1"/>
  <c r="L234" i="1" s="1"/>
  <c r="AQ239" i="1"/>
  <c r="AS238" i="1" a="1"/>
  <c r="AS238" i="1" s="1"/>
  <c r="AT238" i="1" s="1"/>
  <c r="AR238" i="1" a="1"/>
  <c r="AR238" i="1" s="1"/>
  <c r="J238" i="1" l="1"/>
  <c r="L235" i="1" s="1" a="1"/>
  <c r="L235" i="1" s="1"/>
  <c r="AQ240" i="1"/>
  <c r="AS239" i="1" a="1"/>
  <c r="AS239" i="1" s="1"/>
  <c r="AT239" i="1" s="1"/>
  <c r="AR239" i="1" a="1"/>
  <c r="AR239" i="1" s="1"/>
  <c r="J239" i="1" l="1"/>
  <c r="L236" i="1" s="1" a="1"/>
  <c r="L236" i="1" s="1"/>
  <c r="AQ241" i="1"/>
  <c r="AS240" i="1" a="1"/>
  <c r="AS240" i="1" s="1"/>
  <c r="AT240" i="1" s="1"/>
  <c r="AR240" i="1" a="1"/>
  <c r="AR240" i="1" s="1"/>
  <c r="J240" i="1" l="1"/>
  <c r="L237" i="1" s="1" a="1"/>
  <c r="L237" i="1" s="1"/>
  <c r="AQ242" i="1"/>
  <c r="AS241" i="1" a="1"/>
  <c r="AS241" i="1" s="1"/>
  <c r="AT241" i="1" s="1"/>
  <c r="AR241" i="1" a="1"/>
  <c r="AR241" i="1" s="1"/>
  <c r="J241" i="1" l="1"/>
  <c r="L238" i="1" s="1" a="1"/>
  <c r="L238" i="1" s="1"/>
  <c r="AQ243" i="1"/>
  <c r="AS242" i="1" a="1"/>
  <c r="AS242" i="1" s="1"/>
  <c r="AT242" i="1" s="1"/>
  <c r="AR242" i="1" a="1"/>
  <c r="AR242" i="1" s="1"/>
  <c r="J242" i="1" l="1"/>
  <c r="L239" i="1" s="1" a="1"/>
  <c r="L239" i="1" s="1"/>
  <c r="AQ244" i="1"/>
  <c r="AS243" i="1" a="1"/>
  <c r="AS243" i="1" s="1"/>
  <c r="AT243" i="1" s="1"/>
  <c r="AR243" i="1" a="1"/>
  <c r="AR243" i="1" s="1"/>
  <c r="J243" i="1" l="1"/>
  <c r="L240" i="1" s="1" a="1"/>
  <c r="L240" i="1" s="1"/>
  <c r="AQ245" i="1"/>
  <c r="AS244" i="1" a="1"/>
  <c r="AS244" i="1" s="1"/>
  <c r="AT244" i="1" s="1"/>
  <c r="AR244" i="1" a="1"/>
  <c r="AR244" i="1" s="1"/>
  <c r="J244" i="1" l="1"/>
  <c r="L241" i="1" s="1" a="1"/>
  <c r="L241" i="1" s="1"/>
  <c r="AQ246" i="1"/>
  <c r="AS245" i="1" a="1"/>
  <c r="AS245" i="1" s="1"/>
  <c r="AT245" i="1" s="1"/>
  <c r="AR245" i="1" a="1"/>
  <c r="AR245" i="1" s="1"/>
  <c r="J245" i="1" l="1"/>
  <c r="L242" i="1" s="1" a="1"/>
  <c r="L242" i="1" s="1"/>
  <c r="AQ247" i="1"/>
  <c r="AS246" i="1" a="1"/>
  <c r="AS246" i="1" s="1"/>
  <c r="AT246" i="1" s="1"/>
  <c r="AR246" i="1" a="1"/>
  <c r="AR246" i="1" s="1"/>
  <c r="J246" i="1" l="1"/>
  <c r="L243" i="1" s="1" a="1"/>
  <c r="L243" i="1" s="1"/>
  <c r="AQ248" i="1"/>
  <c r="AS247" i="1" a="1"/>
  <c r="AS247" i="1" s="1"/>
  <c r="AT247" i="1" s="1"/>
  <c r="AR247" i="1" a="1"/>
  <c r="AR247" i="1" s="1"/>
  <c r="J247" i="1" l="1"/>
  <c r="L244" i="1" s="1" a="1"/>
  <c r="L244" i="1" s="1"/>
  <c r="AQ249" i="1"/>
  <c r="AS248" i="1" a="1"/>
  <c r="AS248" i="1" s="1"/>
  <c r="AT248" i="1" s="1"/>
  <c r="AR248" i="1" a="1"/>
  <c r="AR248" i="1" s="1"/>
  <c r="J248" i="1" l="1"/>
  <c r="L245" i="1" s="1" a="1"/>
  <c r="L245" i="1" s="1"/>
  <c r="AQ250" i="1"/>
  <c r="AS249" i="1" a="1"/>
  <c r="AS249" i="1" s="1"/>
  <c r="AT249" i="1" s="1"/>
  <c r="AR249" i="1" a="1"/>
  <c r="AR249" i="1" s="1"/>
  <c r="J249" i="1" l="1"/>
  <c r="L246" i="1" s="1" a="1"/>
  <c r="L246" i="1" s="1"/>
  <c r="AQ251" i="1"/>
  <c r="AS250" i="1" a="1"/>
  <c r="AS250" i="1" s="1"/>
  <c r="AT250" i="1" s="1"/>
  <c r="AR250" i="1" a="1"/>
  <c r="AR250" i="1" s="1"/>
  <c r="J250" i="1" l="1"/>
  <c r="L247" i="1" s="1" a="1"/>
  <c r="L247" i="1" s="1"/>
  <c r="AQ252" i="1"/>
  <c r="AS251" i="1" a="1"/>
  <c r="AS251" i="1" s="1"/>
  <c r="AT251" i="1" s="1"/>
  <c r="AR251" i="1" a="1"/>
  <c r="AR251" i="1" s="1"/>
  <c r="J251" i="1" l="1"/>
  <c r="L248" i="1" s="1" a="1"/>
  <c r="L248" i="1" s="1"/>
  <c r="AQ253" i="1"/>
  <c r="AS252" i="1" a="1"/>
  <c r="AS252" i="1" s="1"/>
  <c r="AT252" i="1" s="1"/>
  <c r="AR252" i="1" a="1"/>
  <c r="AR252" i="1" s="1"/>
  <c r="J252" i="1" l="1"/>
  <c r="L249" i="1" s="1" a="1"/>
  <c r="L249" i="1" s="1"/>
  <c r="AQ254" i="1"/>
  <c r="AS253" i="1" a="1"/>
  <c r="AS253" i="1" s="1"/>
  <c r="AT253" i="1" s="1"/>
  <c r="AR253" i="1" a="1"/>
  <c r="AR253" i="1" s="1"/>
  <c r="J253" i="1" l="1"/>
  <c r="L250" i="1" s="1" a="1"/>
  <c r="L250" i="1" s="1"/>
  <c r="AQ255" i="1"/>
  <c r="AS254" i="1" a="1"/>
  <c r="AS254" i="1" s="1"/>
  <c r="AT254" i="1" s="1"/>
  <c r="AR254" i="1" a="1"/>
  <c r="AR254" i="1" s="1"/>
  <c r="J254" i="1" l="1"/>
  <c r="L251" i="1" s="1" a="1"/>
  <c r="L251" i="1" s="1"/>
  <c r="AQ256" i="1"/>
  <c r="AS255" i="1" a="1"/>
  <c r="AS255" i="1" s="1"/>
  <c r="AT255" i="1" s="1"/>
  <c r="AR255" i="1" a="1"/>
  <c r="AR255" i="1" s="1"/>
  <c r="J255" i="1" l="1"/>
  <c r="L252" i="1" s="1" a="1"/>
  <c r="L252" i="1" s="1"/>
  <c r="AQ257" i="1"/>
  <c r="AS256" i="1" a="1"/>
  <c r="AS256" i="1" s="1"/>
  <c r="AT256" i="1" s="1"/>
  <c r="AR256" i="1" a="1"/>
  <c r="AR256" i="1" s="1"/>
  <c r="J256" i="1" l="1"/>
  <c r="L253" i="1" s="1" a="1"/>
  <c r="L253" i="1" s="1"/>
  <c r="AQ258" i="1"/>
  <c r="AS257" i="1" a="1"/>
  <c r="AS257" i="1" s="1"/>
  <c r="AT257" i="1" s="1"/>
  <c r="AR257" i="1" a="1"/>
  <c r="AR257" i="1" s="1"/>
  <c r="J257" i="1" l="1"/>
  <c r="L254" i="1" s="1" a="1"/>
  <c r="L254" i="1" s="1"/>
  <c r="AQ259" i="1"/>
  <c r="AS258" i="1" a="1"/>
  <c r="AS258" i="1" s="1"/>
  <c r="AT258" i="1" s="1"/>
  <c r="AR258" i="1" a="1"/>
  <c r="AR258" i="1" s="1"/>
  <c r="J258" i="1" l="1"/>
  <c r="L255" i="1" s="1" a="1"/>
  <c r="L255" i="1" s="1"/>
  <c r="AQ260" i="1"/>
  <c r="AS259" i="1" a="1"/>
  <c r="AS259" i="1" s="1"/>
  <c r="AT259" i="1" s="1"/>
  <c r="AR259" i="1" a="1"/>
  <c r="AR259" i="1" s="1"/>
  <c r="J259" i="1" l="1"/>
  <c r="L256" i="1" s="1" a="1"/>
  <c r="L256" i="1" s="1"/>
  <c r="AQ261" i="1"/>
  <c r="AS260" i="1" a="1"/>
  <c r="AS260" i="1" s="1"/>
  <c r="AT260" i="1" s="1"/>
  <c r="AR260" i="1" a="1"/>
  <c r="AR260" i="1" s="1"/>
  <c r="J260" i="1" l="1"/>
  <c r="L257" i="1" s="1" a="1"/>
  <c r="L257" i="1" s="1"/>
  <c r="AQ262" i="1"/>
  <c r="AS261" i="1" a="1"/>
  <c r="AS261" i="1" s="1"/>
  <c r="AT261" i="1" s="1"/>
  <c r="AR261" i="1" a="1"/>
  <c r="AR261" i="1" s="1"/>
  <c r="J261" i="1" l="1"/>
  <c r="L258" i="1" s="1" a="1"/>
  <c r="L258" i="1" s="1"/>
  <c r="AQ263" i="1"/>
  <c r="AS262" i="1" a="1"/>
  <c r="AS262" i="1" s="1"/>
  <c r="AT262" i="1" s="1"/>
  <c r="AR262" i="1" a="1"/>
  <c r="AR262" i="1" s="1"/>
  <c r="J262" i="1" l="1"/>
  <c r="L259" i="1" s="1" a="1"/>
  <c r="L259" i="1" s="1"/>
  <c r="AQ264" i="1"/>
  <c r="AS263" i="1" a="1"/>
  <c r="AS263" i="1" s="1"/>
  <c r="AT263" i="1" s="1"/>
  <c r="AR263" i="1" a="1"/>
  <c r="AR263" i="1" s="1"/>
  <c r="J263" i="1" l="1"/>
  <c r="L260" i="1" s="1" a="1"/>
  <c r="L260" i="1" s="1"/>
  <c r="AQ265" i="1"/>
  <c r="AS264" i="1" a="1"/>
  <c r="AS264" i="1" s="1"/>
  <c r="AT264" i="1" s="1"/>
  <c r="AR264" i="1" a="1"/>
  <c r="AR264" i="1" s="1"/>
  <c r="J264" i="1" l="1"/>
  <c r="L261" i="1" s="1" a="1"/>
  <c r="L261" i="1" s="1"/>
  <c r="AQ266" i="1"/>
  <c r="AS265" i="1" a="1"/>
  <c r="AS265" i="1" s="1"/>
  <c r="AT265" i="1" s="1"/>
  <c r="AR265" i="1" a="1"/>
  <c r="AR265" i="1" s="1"/>
  <c r="J265" i="1" l="1"/>
  <c r="L262" i="1" s="1" a="1"/>
  <c r="L262" i="1" s="1"/>
  <c r="AQ267" i="1"/>
  <c r="AS266" i="1" a="1"/>
  <c r="AS266" i="1" s="1"/>
  <c r="AT266" i="1" s="1"/>
  <c r="AR266" i="1" a="1"/>
  <c r="AR266" i="1" s="1"/>
  <c r="J266" i="1" l="1"/>
  <c r="L263" i="1" s="1" a="1"/>
  <c r="L263" i="1" s="1"/>
  <c r="AQ268" i="1"/>
  <c r="AS267" i="1" a="1"/>
  <c r="AS267" i="1" s="1"/>
  <c r="AT267" i="1" s="1"/>
  <c r="AR267" i="1" a="1"/>
  <c r="AR267" i="1" s="1"/>
  <c r="J267" i="1" l="1"/>
  <c r="L264" i="1" s="1" a="1"/>
  <c r="L264" i="1" s="1"/>
  <c r="AQ269" i="1"/>
  <c r="AS268" i="1" a="1"/>
  <c r="AS268" i="1" s="1"/>
  <c r="AT268" i="1" s="1"/>
  <c r="AR268" i="1" a="1"/>
  <c r="AR268" i="1" s="1"/>
  <c r="J268" i="1" l="1"/>
  <c r="L265" i="1" s="1" a="1"/>
  <c r="L265" i="1" s="1"/>
  <c r="AQ270" i="1"/>
  <c r="AS269" i="1" a="1"/>
  <c r="AS269" i="1" s="1"/>
  <c r="AT269" i="1" s="1"/>
  <c r="AR269" i="1" a="1"/>
  <c r="AR269" i="1" s="1"/>
  <c r="J269" i="1" l="1"/>
  <c r="L266" i="1" s="1" a="1"/>
  <c r="L266" i="1" s="1"/>
  <c r="AQ271" i="1"/>
  <c r="AS270" i="1" a="1"/>
  <c r="AS270" i="1" s="1"/>
  <c r="AT270" i="1" s="1"/>
  <c r="AR270" i="1" a="1"/>
  <c r="AR270" i="1" s="1"/>
  <c r="J270" i="1" l="1"/>
  <c r="L267" i="1" s="1" a="1"/>
  <c r="L267" i="1" s="1"/>
  <c r="AQ272" i="1"/>
  <c r="AS271" i="1" a="1"/>
  <c r="AS271" i="1" s="1"/>
  <c r="AT271" i="1" s="1"/>
  <c r="AR271" i="1" a="1"/>
  <c r="AR271" i="1" s="1"/>
  <c r="J271" i="1" l="1"/>
  <c r="L268" i="1" s="1" a="1"/>
  <c r="L268" i="1" s="1"/>
  <c r="AQ273" i="1"/>
  <c r="AS272" i="1" a="1"/>
  <c r="AS272" i="1" s="1"/>
  <c r="AT272" i="1" s="1"/>
  <c r="AR272" i="1" a="1"/>
  <c r="AR272" i="1" s="1"/>
  <c r="J272" i="1" l="1"/>
  <c r="L269" i="1" s="1" a="1"/>
  <c r="L269" i="1" s="1"/>
  <c r="AQ274" i="1"/>
  <c r="AS273" i="1" a="1"/>
  <c r="AS273" i="1" s="1"/>
  <c r="AT273" i="1" s="1"/>
  <c r="AR273" i="1" a="1"/>
  <c r="AR273" i="1" s="1"/>
  <c r="J273" i="1" l="1"/>
  <c r="L270" i="1" s="1" a="1"/>
  <c r="L270" i="1" s="1"/>
  <c r="AQ275" i="1"/>
  <c r="AS274" i="1" a="1"/>
  <c r="AS274" i="1" s="1"/>
  <c r="AT274" i="1" s="1"/>
  <c r="AR274" i="1" a="1"/>
  <c r="AR274" i="1" s="1"/>
  <c r="J274" i="1" l="1"/>
  <c r="L271" i="1" s="1" a="1"/>
  <c r="L271" i="1" s="1"/>
  <c r="AQ276" i="1"/>
  <c r="AS275" i="1" a="1"/>
  <c r="AS275" i="1" s="1"/>
  <c r="AT275" i="1" s="1"/>
  <c r="AR275" i="1" a="1"/>
  <c r="AR275" i="1" s="1"/>
  <c r="J275" i="1" l="1"/>
  <c r="L272" i="1" s="1" a="1"/>
  <c r="L272" i="1" s="1"/>
  <c r="AQ277" i="1"/>
  <c r="AS276" i="1" a="1"/>
  <c r="AS276" i="1" s="1"/>
  <c r="AT276" i="1" s="1"/>
  <c r="AR276" i="1" a="1"/>
  <c r="AR276" i="1" s="1"/>
  <c r="J276" i="1" l="1"/>
  <c r="L273" i="1" s="1" a="1"/>
  <c r="L273" i="1" s="1"/>
  <c r="AQ278" i="1"/>
  <c r="AS277" i="1" a="1"/>
  <c r="AS277" i="1" s="1"/>
  <c r="AT277" i="1" s="1"/>
  <c r="AR277" i="1" a="1"/>
  <c r="AR277" i="1" s="1"/>
  <c r="J277" i="1" l="1"/>
  <c r="L274" i="1" s="1" a="1"/>
  <c r="L274" i="1" s="1"/>
  <c r="AQ279" i="1"/>
  <c r="AS278" i="1" a="1"/>
  <c r="AS278" i="1" s="1"/>
  <c r="AT278" i="1" s="1"/>
  <c r="AR278" i="1" a="1"/>
  <c r="AR278" i="1" s="1"/>
  <c r="J278" i="1" l="1"/>
  <c r="L275" i="1" s="1" a="1"/>
  <c r="L275" i="1" s="1"/>
  <c r="AQ280" i="1"/>
  <c r="AS279" i="1" a="1"/>
  <c r="AS279" i="1" s="1"/>
  <c r="AT279" i="1" s="1"/>
  <c r="AR279" i="1" a="1"/>
  <c r="AR279" i="1" s="1"/>
  <c r="J279" i="1" l="1"/>
  <c r="L276" i="1" s="1" a="1"/>
  <c r="L276" i="1" s="1"/>
  <c r="AQ281" i="1"/>
  <c r="AS280" i="1" a="1"/>
  <c r="AS280" i="1" s="1"/>
  <c r="AT280" i="1" s="1"/>
  <c r="AR280" i="1" a="1"/>
  <c r="AR280" i="1" s="1"/>
  <c r="J280" i="1" l="1"/>
  <c r="L277" i="1" s="1" a="1"/>
  <c r="L277" i="1" s="1"/>
  <c r="AQ282" i="1"/>
  <c r="AS281" i="1" a="1"/>
  <c r="AS281" i="1" s="1"/>
  <c r="AT281" i="1" s="1"/>
  <c r="AR281" i="1" a="1"/>
  <c r="AR281" i="1" s="1"/>
  <c r="J281" i="1" l="1"/>
  <c r="L278" i="1" s="1" a="1"/>
  <c r="L278" i="1" s="1"/>
  <c r="AQ283" i="1"/>
  <c r="AS282" i="1" a="1"/>
  <c r="AS282" i="1" s="1"/>
  <c r="AT282" i="1" s="1"/>
  <c r="AR282" i="1" a="1"/>
  <c r="AR282" i="1" s="1"/>
  <c r="J282" i="1" l="1"/>
  <c r="L279" i="1" s="1" a="1"/>
  <c r="L279" i="1" s="1"/>
  <c r="AQ284" i="1"/>
  <c r="AS283" i="1" a="1"/>
  <c r="AS283" i="1" s="1"/>
  <c r="AT283" i="1" s="1"/>
  <c r="AR283" i="1" a="1"/>
  <c r="AR283" i="1" s="1"/>
  <c r="J283" i="1" l="1"/>
  <c r="L280" i="1" s="1" a="1"/>
  <c r="L280" i="1" s="1"/>
  <c r="AQ285" i="1"/>
  <c r="AS284" i="1" a="1"/>
  <c r="AS284" i="1" s="1"/>
  <c r="AT284" i="1" s="1"/>
  <c r="AR284" i="1" a="1"/>
  <c r="AR284" i="1" s="1"/>
  <c r="J284" i="1" l="1"/>
  <c r="L281" i="1" s="1" a="1"/>
  <c r="L281" i="1" s="1"/>
  <c r="AQ286" i="1"/>
  <c r="AS285" i="1" a="1"/>
  <c r="AS285" i="1" s="1"/>
  <c r="AT285" i="1" s="1"/>
  <c r="AR285" i="1" a="1"/>
  <c r="AR285" i="1" s="1"/>
  <c r="J285" i="1" l="1"/>
  <c r="L282" i="1" s="1" a="1"/>
  <c r="L282" i="1" s="1"/>
  <c r="AQ287" i="1"/>
  <c r="AS286" i="1" a="1"/>
  <c r="AS286" i="1" s="1"/>
  <c r="AT286" i="1" s="1"/>
  <c r="AR286" i="1" a="1"/>
  <c r="AR286" i="1" s="1"/>
  <c r="J286" i="1" l="1"/>
  <c r="L283" i="1" s="1" a="1"/>
  <c r="L283" i="1" s="1"/>
  <c r="AQ288" i="1"/>
  <c r="AS287" i="1" a="1"/>
  <c r="AS287" i="1" s="1"/>
  <c r="AT287" i="1" s="1"/>
  <c r="AR287" i="1" a="1"/>
  <c r="AR287" i="1" s="1"/>
  <c r="J287" i="1" l="1"/>
  <c r="L284" i="1" s="1" a="1"/>
  <c r="L284" i="1" s="1"/>
  <c r="AQ289" i="1"/>
  <c r="AS288" i="1" a="1"/>
  <c r="AS288" i="1" s="1"/>
  <c r="AT288" i="1" s="1"/>
  <c r="AR288" i="1" a="1"/>
  <c r="AR288" i="1" s="1"/>
  <c r="J288" i="1" l="1"/>
  <c r="L285" i="1" s="1" a="1"/>
  <c r="L285" i="1" s="1"/>
  <c r="AQ290" i="1"/>
  <c r="AS289" i="1" a="1"/>
  <c r="AS289" i="1" s="1"/>
  <c r="AT289" i="1" s="1"/>
  <c r="AR289" i="1" a="1"/>
  <c r="AR289" i="1" s="1"/>
  <c r="J289" i="1" l="1"/>
  <c r="L286" i="1" s="1" a="1"/>
  <c r="L286" i="1" s="1"/>
  <c r="AQ291" i="1"/>
  <c r="AS290" i="1" a="1"/>
  <c r="AS290" i="1" s="1"/>
  <c r="AT290" i="1" s="1"/>
  <c r="AR290" i="1" a="1"/>
  <c r="AR290" i="1" s="1"/>
  <c r="J290" i="1" l="1"/>
  <c r="L287" i="1" s="1" a="1"/>
  <c r="L287" i="1" s="1"/>
  <c r="AQ292" i="1"/>
  <c r="AS291" i="1" a="1"/>
  <c r="AS291" i="1" s="1"/>
  <c r="AT291" i="1" s="1"/>
  <c r="AR291" i="1" a="1"/>
  <c r="AR291" i="1" s="1"/>
  <c r="J291" i="1" l="1"/>
  <c r="L288" i="1" s="1" a="1"/>
  <c r="L288" i="1" s="1"/>
  <c r="AQ293" i="1"/>
  <c r="AS292" i="1" a="1"/>
  <c r="AS292" i="1" s="1"/>
  <c r="AT292" i="1" s="1"/>
  <c r="AR292" i="1" a="1"/>
  <c r="AR292" i="1" s="1"/>
  <c r="J292" i="1" l="1"/>
  <c r="L289" i="1" s="1" a="1"/>
  <c r="L289" i="1" s="1"/>
  <c r="AQ294" i="1"/>
  <c r="AS293" i="1" a="1"/>
  <c r="AS293" i="1" s="1"/>
  <c r="AT293" i="1" s="1"/>
  <c r="AR293" i="1" a="1"/>
  <c r="AR293" i="1" s="1"/>
  <c r="J293" i="1" l="1"/>
  <c r="L290" i="1" s="1" a="1"/>
  <c r="L290" i="1" s="1"/>
  <c r="AQ295" i="1"/>
  <c r="AS294" i="1" a="1"/>
  <c r="AS294" i="1" s="1"/>
  <c r="AT294" i="1" s="1"/>
  <c r="AR294" i="1" a="1"/>
  <c r="AR294" i="1" s="1"/>
  <c r="J294" i="1" l="1"/>
  <c r="L291" i="1" s="1" a="1"/>
  <c r="L291" i="1" s="1"/>
  <c r="AQ296" i="1"/>
  <c r="AS295" i="1" a="1"/>
  <c r="AS295" i="1" s="1"/>
  <c r="AT295" i="1" s="1"/>
  <c r="AR295" i="1" a="1"/>
  <c r="AR295" i="1" s="1"/>
  <c r="J295" i="1" l="1"/>
  <c r="L292" i="1" s="1" a="1"/>
  <c r="L292" i="1" s="1"/>
  <c r="AQ297" i="1"/>
  <c r="AS296" i="1" a="1"/>
  <c r="AS296" i="1" s="1"/>
  <c r="AT296" i="1" s="1"/>
  <c r="AR296" i="1" a="1"/>
  <c r="AR296" i="1" s="1"/>
  <c r="J296" i="1" l="1"/>
  <c r="L293" i="1" s="1" a="1"/>
  <c r="L293" i="1" s="1"/>
  <c r="AQ298" i="1"/>
  <c r="AS297" i="1" a="1"/>
  <c r="AS297" i="1" s="1"/>
  <c r="AT297" i="1" s="1"/>
  <c r="AR297" i="1" a="1"/>
  <c r="AR297" i="1" s="1"/>
  <c r="J297" i="1" l="1"/>
  <c r="L294" i="1" s="1" a="1"/>
  <c r="L294" i="1" s="1"/>
  <c r="AQ299" i="1"/>
  <c r="AS298" i="1" a="1"/>
  <c r="AS298" i="1" s="1"/>
  <c r="AT298" i="1" s="1"/>
  <c r="AR298" i="1" a="1"/>
  <c r="AR298" i="1" s="1"/>
  <c r="J298" i="1" l="1"/>
  <c r="L295" i="1" s="1" a="1"/>
  <c r="L295" i="1" s="1"/>
  <c r="AQ300" i="1"/>
  <c r="AS299" i="1" a="1"/>
  <c r="AS299" i="1" s="1"/>
  <c r="AT299" i="1" s="1"/>
  <c r="AR299" i="1" a="1"/>
  <c r="AR299" i="1" s="1"/>
  <c r="J299" i="1" l="1"/>
  <c r="L296" i="1" s="1" a="1"/>
  <c r="L296" i="1" s="1"/>
  <c r="AQ301" i="1"/>
  <c r="AS300" i="1" a="1"/>
  <c r="AS300" i="1" s="1"/>
  <c r="AT300" i="1" s="1"/>
  <c r="AR300" i="1" a="1"/>
  <c r="AR300" i="1" s="1"/>
  <c r="J300" i="1" l="1"/>
  <c r="L297" i="1" s="1" a="1"/>
  <c r="L297" i="1" s="1"/>
  <c r="AQ302" i="1"/>
  <c r="AS301" i="1" a="1"/>
  <c r="AS301" i="1" s="1"/>
  <c r="AT301" i="1" s="1"/>
  <c r="AR301" i="1" a="1"/>
  <c r="AR301" i="1" s="1"/>
  <c r="J301" i="1" l="1"/>
  <c r="L298" i="1" s="1" a="1"/>
  <c r="L298" i="1" s="1"/>
  <c r="AQ303" i="1"/>
  <c r="AS302" i="1" a="1"/>
  <c r="AS302" i="1" s="1"/>
  <c r="AT302" i="1" s="1"/>
  <c r="AR302" i="1" a="1"/>
  <c r="AR302" i="1" s="1"/>
  <c r="J302" i="1" l="1"/>
  <c r="L299" i="1" s="1" a="1"/>
  <c r="L299" i="1" s="1"/>
  <c r="AQ304" i="1"/>
  <c r="AS303" i="1" a="1"/>
  <c r="AS303" i="1" s="1"/>
  <c r="AT303" i="1" s="1"/>
  <c r="AR303" i="1" a="1"/>
  <c r="AR303" i="1" s="1"/>
  <c r="J303" i="1" l="1"/>
  <c r="L300" i="1" s="1" a="1"/>
  <c r="L300" i="1" s="1"/>
  <c r="AQ305" i="1"/>
  <c r="AS304" i="1" a="1"/>
  <c r="AS304" i="1" s="1"/>
  <c r="AT304" i="1" s="1"/>
  <c r="AR304" i="1" a="1"/>
  <c r="AR304" i="1" s="1"/>
  <c r="J304" i="1" l="1"/>
  <c r="L301" i="1" s="1" a="1"/>
  <c r="L301" i="1" s="1"/>
  <c r="AQ306" i="1"/>
  <c r="AS305" i="1" a="1"/>
  <c r="AS305" i="1" s="1"/>
  <c r="AT305" i="1" s="1"/>
  <c r="AR305" i="1" a="1"/>
  <c r="AR305" i="1" s="1"/>
  <c r="J305" i="1" l="1"/>
  <c r="L302" i="1" s="1" a="1"/>
  <c r="L302" i="1" s="1"/>
  <c r="AQ307" i="1"/>
  <c r="AS306" i="1" a="1"/>
  <c r="AS306" i="1" s="1"/>
  <c r="AT306" i="1" s="1"/>
  <c r="AR306" i="1" a="1"/>
  <c r="AR306" i="1" s="1"/>
  <c r="J306" i="1" l="1"/>
  <c r="L303" i="1" s="1" a="1"/>
  <c r="L303" i="1" s="1"/>
  <c r="AQ308" i="1"/>
  <c r="AS307" i="1" a="1"/>
  <c r="AS307" i="1" s="1"/>
  <c r="AT307" i="1" s="1"/>
  <c r="AR307" i="1" a="1"/>
  <c r="AR307" i="1" s="1"/>
  <c r="J307" i="1" l="1"/>
  <c r="L304" i="1" s="1" a="1"/>
  <c r="L304" i="1" s="1"/>
  <c r="AQ309" i="1"/>
  <c r="AS308" i="1" a="1"/>
  <c r="AS308" i="1" s="1"/>
  <c r="AT308" i="1" s="1"/>
  <c r="AR308" i="1" a="1"/>
  <c r="AR308" i="1" s="1"/>
  <c r="J308" i="1" l="1"/>
  <c r="L305" i="1" s="1" a="1"/>
  <c r="L305" i="1" s="1"/>
  <c r="AQ310" i="1"/>
  <c r="AS309" i="1" a="1"/>
  <c r="AS309" i="1" s="1"/>
  <c r="AT309" i="1" s="1"/>
  <c r="AR309" i="1" a="1"/>
  <c r="AR309" i="1" s="1"/>
  <c r="J309" i="1" l="1"/>
  <c r="L306" i="1" s="1" a="1"/>
  <c r="L306" i="1" s="1"/>
  <c r="AQ311" i="1"/>
  <c r="AS310" i="1" a="1"/>
  <c r="AS310" i="1" s="1"/>
  <c r="AT310" i="1" s="1"/>
  <c r="AR310" i="1" a="1"/>
  <c r="AR310" i="1" s="1"/>
  <c r="J310" i="1" l="1"/>
  <c r="L307" i="1" s="1" a="1"/>
  <c r="L307" i="1" s="1"/>
  <c r="AQ312" i="1"/>
  <c r="AS311" i="1" a="1"/>
  <c r="AS311" i="1" s="1"/>
  <c r="AT311" i="1" s="1"/>
  <c r="AR311" i="1" a="1"/>
  <c r="AR311" i="1" s="1"/>
  <c r="J311" i="1" l="1"/>
  <c r="L308" i="1" s="1" a="1"/>
  <c r="L308" i="1" s="1"/>
  <c r="AQ313" i="1"/>
  <c r="AS312" i="1" a="1"/>
  <c r="AS312" i="1" s="1"/>
  <c r="AT312" i="1" s="1"/>
  <c r="AR312" i="1" a="1"/>
  <c r="AR312" i="1" s="1"/>
  <c r="J312" i="1" l="1"/>
  <c r="L309" i="1" s="1" a="1"/>
  <c r="L309" i="1" s="1"/>
  <c r="AQ314" i="1"/>
  <c r="AS313" i="1" a="1"/>
  <c r="AS313" i="1" s="1"/>
  <c r="AT313" i="1" s="1"/>
  <c r="AR313" i="1" a="1"/>
  <c r="AR313" i="1" s="1"/>
  <c r="J313" i="1" l="1"/>
  <c r="L310" i="1" s="1" a="1"/>
  <c r="L310" i="1" s="1"/>
  <c r="AQ315" i="1"/>
  <c r="AS314" i="1" a="1"/>
  <c r="AS314" i="1" s="1"/>
  <c r="AT314" i="1" s="1"/>
  <c r="AR314" i="1" a="1"/>
  <c r="AR314" i="1" s="1"/>
  <c r="J314" i="1" l="1"/>
  <c r="L311" i="1" s="1" a="1"/>
  <c r="L311" i="1" s="1"/>
  <c r="AQ316" i="1"/>
  <c r="AS315" i="1" a="1"/>
  <c r="AS315" i="1" s="1"/>
  <c r="AT315" i="1" s="1"/>
  <c r="AR315" i="1" a="1"/>
  <c r="AR315" i="1" s="1"/>
  <c r="J315" i="1" l="1"/>
  <c r="L312" i="1" s="1" a="1"/>
  <c r="L312" i="1" s="1"/>
  <c r="AQ317" i="1"/>
  <c r="AS316" i="1" a="1"/>
  <c r="AS316" i="1" s="1"/>
  <c r="AT316" i="1" s="1"/>
  <c r="AR316" i="1" a="1"/>
  <c r="AR316" i="1" s="1"/>
  <c r="J316" i="1" l="1"/>
  <c r="L313" i="1" s="1" a="1"/>
  <c r="L313" i="1" s="1"/>
  <c r="AQ318" i="1"/>
  <c r="AS317" i="1" a="1"/>
  <c r="AS317" i="1" s="1"/>
  <c r="AT317" i="1" s="1"/>
  <c r="AR317" i="1" a="1"/>
  <c r="AR317" i="1" s="1"/>
  <c r="J317" i="1" l="1"/>
  <c r="L314" i="1" s="1" a="1"/>
  <c r="L314" i="1" s="1"/>
  <c r="AQ319" i="1"/>
  <c r="AS318" i="1" a="1"/>
  <c r="AS318" i="1" s="1"/>
  <c r="AT318" i="1" s="1"/>
  <c r="AR318" i="1" a="1"/>
  <c r="AR318" i="1" s="1"/>
  <c r="J318" i="1" l="1"/>
  <c r="L315" i="1" s="1" a="1"/>
  <c r="L315" i="1" s="1"/>
  <c r="AQ320" i="1"/>
  <c r="AS319" i="1" a="1"/>
  <c r="AS319" i="1" s="1"/>
  <c r="AT319" i="1" s="1"/>
  <c r="AR319" i="1" a="1"/>
  <c r="AR319" i="1" s="1"/>
  <c r="J319" i="1" l="1"/>
  <c r="L316" i="1" s="1" a="1"/>
  <c r="L316" i="1" s="1"/>
  <c r="AQ321" i="1"/>
  <c r="AS320" i="1" a="1"/>
  <c r="AS320" i="1" s="1"/>
  <c r="AT320" i="1" s="1"/>
  <c r="AR320" i="1" a="1"/>
  <c r="AR320" i="1" s="1"/>
  <c r="J320" i="1" l="1"/>
  <c r="L317" i="1" s="1" a="1"/>
  <c r="L317" i="1" s="1"/>
  <c r="AQ322" i="1"/>
  <c r="AS321" i="1" a="1"/>
  <c r="AS321" i="1" s="1"/>
  <c r="AT321" i="1" s="1"/>
  <c r="AR321" i="1" a="1"/>
  <c r="AR321" i="1" s="1"/>
  <c r="J321" i="1" l="1"/>
  <c r="L318" i="1" s="1" a="1"/>
  <c r="L318" i="1" s="1"/>
  <c r="AQ323" i="1"/>
  <c r="AS322" i="1" a="1"/>
  <c r="AS322" i="1" s="1"/>
  <c r="AT322" i="1" s="1"/>
  <c r="AR322" i="1" a="1"/>
  <c r="AR322" i="1" s="1"/>
  <c r="J322" i="1" l="1"/>
  <c r="L319" i="1" s="1" a="1"/>
  <c r="L319" i="1" s="1"/>
  <c r="AQ324" i="1"/>
  <c r="AS323" i="1" a="1"/>
  <c r="AS323" i="1" s="1"/>
  <c r="AT323" i="1" s="1"/>
  <c r="AR323" i="1" a="1"/>
  <c r="AR323" i="1" s="1"/>
  <c r="J323" i="1" l="1"/>
  <c r="L320" i="1" s="1" a="1"/>
  <c r="L320" i="1" s="1"/>
  <c r="AQ325" i="1"/>
  <c r="AS324" i="1" a="1"/>
  <c r="AS324" i="1" s="1"/>
  <c r="AT324" i="1" s="1"/>
  <c r="AR324" i="1" a="1"/>
  <c r="AR324" i="1" s="1"/>
  <c r="J324" i="1" l="1"/>
  <c r="L321" i="1" s="1" a="1"/>
  <c r="L321" i="1" s="1"/>
  <c r="AQ326" i="1"/>
  <c r="AS325" i="1" a="1"/>
  <c r="AS325" i="1" s="1"/>
  <c r="AT325" i="1" s="1"/>
  <c r="AR325" i="1" a="1"/>
  <c r="AR325" i="1" s="1"/>
  <c r="J325" i="1" l="1"/>
  <c r="L322" i="1" s="1" a="1"/>
  <c r="L322" i="1" s="1"/>
  <c r="AQ327" i="1"/>
  <c r="AS326" i="1" a="1"/>
  <c r="AS326" i="1" s="1"/>
  <c r="AT326" i="1" s="1"/>
  <c r="AR326" i="1" a="1"/>
  <c r="AR326" i="1" s="1"/>
  <c r="J326" i="1" l="1"/>
  <c r="L323" i="1" s="1" a="1"/>
  <c r="L323" i="1" s="1"/>
  <c r="AQ328" i="1"/>
  <c r="AS327" i="1" a="1"/>
  <c r="AS327" i="1" s="1"/>
  <c r="AT327" i="1" s="1"/>
  <c r="AR327" i="1" a="1"/>
  <c r="AR327" i="1" s="1"/>
  <c r="J327" i="1" l="1"/>
  <c r="L324" i="1" s="1" a="1"/>
  <c r="L324" i="1" s="1"/>
  <c r="AQ329" i="1"/>
  <c r="AS328" i="1" a="1"/>
  <c r="AS328" i="1" s="1"/>
  <c r="AT328" i="1" s="1"/>
  <c r="AR328" i="1" a="1"/>
  <c r="AR328" i="1" s="1"/>
  <c r="J328" i="1" l="1"/>
  <c r="L325" i="1" s="1" a="1"/>
  <c r="L325" i="1" s="1"/>
  <c r="AQ330" i="1"/>
  <c r="AS329" i="1" a="1"/>
  <c r="AS329" i="1" s="1"/>
  <c r="AT329" i="1" s="1"/>
  <c r="AR329" i="1" a="1"/>
  <c r="AR329" i="1" s="1"/>
  <c r="J329" i="1" l="1"/>
  <c r="L326" i="1" s="1" a="1"/>
  <c r="L326" i="1" s="1"/>
  <c r="AQ331" i="1"/>
  <c r="AS330" i="1" a="1"/>
  <c r="AS330" i="1" s="1"/>
  <c r="AT330" i="1" s="1"/>
  <c r="AR330" i="1" a="1"/>
  <c r="AR330" i="1" s="1"/>
  <c r="J330" i="1" l="1"/>
  <c r="L327" i="1" s="1" a="1"/>
  <c r="L327" i="1" s="1"/>
  <c r="AQ332" i="1"/>
  <c r="AS331" i="1" a="1"/>
  <c r="AS331" i="1" s="1"/>
  <c r="AT331" i="1" s="1"/>
  <c r="AR331" i="1" a="1"/>
  <c r="AR331" i="1" s="1"/>
  <c r="J331" i="1" l="1"/>
  <c r="L328" i="1" s="1" a="1"/>
  <c r="L328" i="1" s="1"/>
  <c r="AQ333" i="1"/>
  <c r="AS332" i="1" a="1"/>
  <c r="AS332" i="1" s="1"/>
  <c r="AT332" i="1" s="1"/>
  <c r="AR332" i="1" a="1"/>
  <c r="AR332" i="1" s="1"/>
  <c r="J332" i="1" l="1"/>
  <c r="L329" i="1" s="1" a="1"/>
  <c r="L329" i="1" s="1"/>
  <c r="AQ334" i="1"/>
  <c r="AS333" i="1" a="1"/>
  <c r="AS333" i="1" s="1"/>
  <c r="AT333" i="1" s="1"/>
  <c r="AR333" i="1" a="1"/>
  <c r="AR333" i="1" s="1"/>
  <c r="J333" i="1" l="1"/>
  <c r="L330" i="1" s="1" a="1"/>
  <c r="L330" i="1" s="1"/>
  <c r="AQ335" i="1"/>
  <c r="AS334" i="1" a="1"/>
  <c r="AS334" i="1" s="1"/>
  <c r="AT334" i="1" s="1"/>
  <c r="AR334" i="1" a="1"/>
  <c r="AR334" i="1" s="1"/>
  <c r="J334" i="1" l="1"/>
  <c r="L331" i="1" s="1" a="1"/>
  <c r="L331" i="1" s="1"/>
  <c r="AQ336" i="1"/>
  <c r="AS335" i="1" a="1"/>
  <c r="AS335" i="1" s="1"/>
  <c r="AT335" i="1" s="1"/>
  <c r="AR335" i="1" a="1"/>
  <c r="AR335" i="1" s="1"/>
  <c r="J335" i="1" l="1"/>
  <c r="L332" i="1" s="1" a="1"/>
  <c r="L332" i="1" s="1"/>
  <c r="AQ337" i="1"/>
  <c r="AS336" i="1" a="1"/>
  <c r="AS336" i="1" s="1"/>
  <c r="AT336" i="1" s="1"/>
  <c r="AR336" i="1" a="1"/>
  <c r="AR336" i="1" s="1"/>
  <c r="J336" i="1" l="1"/>
  <c r="L333" i="1" s="1" a="1"/>
  <c r="L333" i="1" s="1"/>
  <c r="AQ338" i="1"/>
  <c r="AS337" i="1" a="1"/>
  <c r="AS337" i="1" s="1"/>
  <c r="AT337" i="1" s="1"/>
  <c r="AR337" i="1" a="1"/>
  <c r="AR337" i="1" s="1"/>
  <c r="J337" i="1" l="1"/>
  <c r="L334" i="1" s="1" a="1"/>
  <c r="L334" i="1" s="1"/>
  <c r="AQ339" i="1"/>
  <c r="AS338" i="1" a="1"/>
  <c r="AS338" i="1" s="1"/>
  <c r="AT338" i="1" s="1"/>
  <c r="AR338" i="1" a="1"/>
  <c r="AR338" i="1" s="1"/>
  <c r="J338" i="1" l="1"/>
  <c r="L335" i="1" s="1" a="1"/>
  <c r="L335" i="1" s="1"/>
  <c r="AQ340" i="1"/>
  <c r="AS339" i="1" a="1"/>
  <c r="AS339" i="1" s="1"/>
  <c r="AT339" i="1" s="1"/>
  <c r="AR339" i="1" a="1"/>
  <c r="AR339" i="1" s="1"/>
  <c r="J339" i="1" l="1"/>
  <c r="L336" i="1" s="1" a="1"/>
  <c r="L336" i="1" s="1"/>
  <c r="AQ341" i="1"/>
  <c r="AS340" i="1" a="1"/>
  <c r="AS340" i="1" s="1"/>
  <c r="AT340" i="1" s="1"/>
  <c r="AR340" i="1" a="1"/>
  <c r="AR340" i="1" s="1"/>
  <c r="J340" i="1" l="1"/>
  <c r="L337" i="1" s="1" a="1"/>
  <c r="L337" i="1" s="1"/>
  <c r="AQ342" i="1"/>
  <c r="AS341" i="1" a="1"/>
  <c r="AS341" i="1" s="1"/>
  <c r="AT341" i="1" s="1"/>
  <c r="AR341" i="1" a="1"/>
  <c r="AR341" i="1" s="1"/>
  <c r="J341" i="1" l="1"/>
  <c r="L338" i="1" s="1" a="1"/>
  <c r="L338" i="1" s="1"/>
  <c r="AQ343" i="1"/>
  <c r="AS342" i="1" a="1"/>
  <c r="AS342" i="1" s="1"/>
  <c r="AT342" i="1" s="1"/>
  <c r="AR342" i="1" a="1"/>
  <c r="AR342" i="1" s="1"/>
  <c r="J342" i="1" l="1"/>
  <c r="L339" i="1" s="1" a="1"/>
  <c r="L339" i="1" s="1"/>
  <c r="AQ344" i="1"/>
  <c r="AS343" i="1" a="1"/>
  <c r="AS343" i="1" s="1"/>
  <c r="AT343" i="1" s="1"/>
  <c r="AR343" i="1" a="1"/>
  <c r="AR343" i="1" s="1"/>
  <c r="J343" i="1" l="1"/>
  <c r="L340" i="1" s="1" a="1"/>
  <c r="L340" i="1" s="1"/>
  <c r="AQ345" i="1"/>
  <c r="AS344" i="1" a="1"/>
  <c r="AS344" i="1" s="1"/>
  <c r="AT344" i="1" s="1"/>
  <c r="AR344" i="1" a="1"/>
  <c r="AR344" i="1" s="1"/>
  <c r="J344" i="1" l="1"/>
  <c r="L341" i="1" s="1" a="1"/>
  <c r="L341" i="1" s="1"/>
  <c r="AQ346" i="1"/>
  <c r="AS345" i="1" a="1"/>
  <c r="AS345" i="1" s="1"/>
  <c r="AT345" i="1" s="1"/>
  <c r="AR345" i="1" a="1"/>
  <c r="AR345" i="1" s="1"/>
  <c r="J345" i="1" l="1"/>
  <c r="L342" i="1" s="1" a="1"/>
  <c r="L342" i="1" s="1"/>
  <c r="AQ347" i="1"/>
  <c r="AS346" i="1" a="1"/>
  <c r="AS346" i="1" s="1"/>
  <c r="AT346" i="1" s="1"/>
  <c r="AR346" i="1" a="1"/>
  <c r="AR346" i="1" s="1"/>
  <c r="J346" i="1" l="1"/>
  <c r="L343" i="1" s="1" a="1"/>
  <c r="L343" i="1" s="1"/>
  <c r="AQ348" i="1"/>
  <c r="AS347" i="1" a="1"/>
  <c r="AS347" i="1" s="1"/>
  <c r="AT347" i="1" s="1"/>
  <c r="AR347" i="1" a="1"/>
  <c r="AR347" i="1" s="1"/>
  <c r="J347" i="1" l="1"/>
  <c r="L344" i="1" s="1" a="1"/>
  <c r="L344" i="1" s="1"/>
  <c r="AQ349" i="1"/>
  <c r="AS348" i="1" a="1"/>
  <c r="AS348" i="1" s="1"/>
  <c r="AT348" i="1" s="1"/>
  <c r="AR348" i="1" a="1"/>
  <c r="AR348" i="1" s="1"/>
  <c r="J348" i="1" l="1"/>
  <c r="L345" i="1" s="1" a="1"/>
  <c r="L345" i="1" s="1"/>
  <c r="AQ350" i="1"/>
  <c r="AS349" i="1" a="1"/>
  <c r="AS349" i="1" s="1"/>
  <c r="AT349" i="1" s="1"/>
  <c r="AR349" i="1" a="1"/>
  <c r="AR349" i="1" s="1"/>
  <c r="J349" i="1" l="1"/>
  <c r="L346" i="1" s="1" a="1"/>
  <c r="L346" i="1" s="1"/>
  <c r="AQ351" i="1"/>
  <c r="AS350" i="1" a="1"/>
  <c r="AS350" i="1" s="1"/>
  <c r="AT350" i="1" s="1"/>
  <c r="AR350" i="1" a="1"/>
  <c r="AR350" i="1" s="1"/>
  <c r="J350" i="1" l="1"/>
  <c r="L347" i="1" s="1" a="1"/>
  <c r="L347" i="1" s="1"/>
  <c r="AQ352" i="1"/>
  <c r="AS351" i="1" a="1"/>
  <c r="AS351" i="1" s="1"/>
  <c r="AT351" i="1" s="1"/>
  <c r="AR351" i="1" a="1"/>
  <c r="AR351" i="1" s="1"/>
  <c r="J351" i="1" l="1"/>
  <c r="L348" i="1" s="1" a="1"/>
  <c r="L348" i="1" s="1"/>
  <c r="AQ353" i="1"/>
  <c r="AS352" i="1" a="1"/>
  <c r="AS352" i="1" s="1"/>
  <c r="AT352" i="1" s="1"/>
  <c r="AR352" i="1" a="1"/>
  <c r="AR352" i="1" s="1"/>
  <c r="J352" i="1" l="1"/>
  <c r="L349" i="1" s="1" a="1"/>
  <c r="L349" i="1" s="1"/>
  <c r="AQ354" i="1"/>
  <c r="AS353" i="1" a="1"/>
  <c r="AS353" i="1" s="1"/>
  <c r="AT353" i="1" s="1"/>
  <c r="AR353" i="1" a="1"/>
  <c r="AR353" i="1" s="1"/>
  <c r="J353" i="1" l="1"/>
  <c r="L350" i="1" s="1" a="1"/>
  <c r="L350" i="1" s="1"/>
  <c r="AQ355" i="1"/>
  <c r="AS354" i="1" a="1"/>
  <c r="AS354" i="1" s="1"/>
  <c r="AT354" i="1" s="1"/>
  <c r="AR354" i="1" a="1"/>
  <c r="AR354" i="1" s="1"/>
  <c r="J354" i="1" l="1"/>
  <c r="L351" i="1" s="1" a="1"/>
  <c r="L351" i="1" s="1"/>
  <c r="AQ356" i="1"/>
  <c r="AS355" i="1" a="1"/>
  <c r="AS355" i="1" s="1"/>
  <c r="AT355" i="1" s="1"/>
  <c r="AR355" i="1" a="1"/>
  <c r="AR355" i="1" s="1"/>
  <c r="J355" i="1" l="1"/>
  <c r="L352" i="1" s="1" a="1"/>
  <c r="L352" i="1" s="1"/>
  <c r="AQ357" i="1"/>
  <c r="AS356" i="1" a="1"/>
  <c r="AS356" i="1" s="1"/>
  <c r="AT356" i="1" s="1"/>
  <c r="AR356" i="1" a="1"/>
  <c r="AR356" i="1" s="1"/>
  <c r="J356" i="1" l="1"/>
  <c r="L353" i="1" s="1" a="1"/>
  <c r="L353" i="1" s="1"/>
  <c r="AQ358" i="1"/>
  <c r="AS357" i="1" a="1"/>
  <c r="AS357" i="1" s="1"/>
  <c r="AT357" i="1" s="1"/>
  <c r="AR357" i="1" a="1"/>
  <c r="AR357" i="1" s="1"/>
  <c r="J357" i="1" l="1"/>
  <c r="L354" i="1" s="1" a="1"/>
  <c r="L354" i="1" s="1"/>
  <c r="AQ359" i="1"/>
  <c r="AS358" i="1" a="1"/>
  <c r="AS358" i="1" s="1"/>
  <c r="AT358" i="1" s="1"/>
  <c r="AR358" i="1" a="1"/>
  <c r="AR358" i="1" s="1"/>
  <c r="J358" i="1" l="1"/>
  <c r="L355" i="1" s="1" a="1"/>
  <c r="L355" i="1" s="1"/>
  <c r="AQ360" i="1"/>
  <c r="AS359" i="1" a="1"/>
  <c r="AS359" i="1" s="1"/>
  <c r="AT359" i="1" s="1"/>
  <c r="AR359" i="1" a="1"/>
  <c r="AR359" i="1" s="1"/>
  <c r="J359" i="1" l="1"/>
  <c r="L356" i="1" s="1" a="1"/>
  <c r="L356" i="1" s="1"/>
  <c r="AQ361" i="1"/>
  <c r="AS360" i="1" a="1"/>
  <c r="AS360" i="1" s="1"/>
  <c r="AT360" i="1" s="1"/>
  <c r="AR360" i="1" a="1"/>
  <c r="AR360" i="1" s="1"/>
  <c r="J360" i="1" l="1"/>
  <c r="L357" i="1" s="1" a="1"/>
  <c r="L357" i="1" s="1"/>
  <c r="AQ362" i="1"/>
  <c r="AS361" i="1" a="1"/>
  <c r="AS361" i="1" s="1"/>
  <c r="AT361" i="1" s="1"/>
  <c r="AR361" i="1" a="1"/>
  <c r="AR361" i="1" s="1"/>
  <c r="J361" i="1" l="1"/>
  <c r="L358" i="1" s="1" a="1"/>
  <c r="L358" i="1" s="1"/>
  <c r="AQ363" i="1"/>
  <c r="AS362" i="1" a="1"/>
  <c r="AS362" i="1" s="1"/>
  <c r="AT362" i="1" s="1"/>
  <c r="AR362" i="1" a="1"/>
  <c r="AR362" i="1" s="1"/>
  <c r="J362" i="1" l="1"/>
  <c r="L359" i="1" s="1" a="1"/>
  <c r="L359" i="1" s="1"/>
  <c r="AQ364" i="1"/>
  <c r="AS363" i="1" a="1"/>
  <c r="AS363" i="1" s="1"/>
  <c r="AT363" i="1" s="1"/>
  <c r="AR363" i="1" a="1"/>
  <c r="AR363" i="1" s="1"/>
  <c r="J363" i="1" l="1"/>
  <c r="L360" i="1" s="1" a="1"/>
  <c r="L360" i="1" s="1"/>
  <c r="AQ365" i="1"/>
  <c r="AS364" i="1" a="1"/>
  <c r="AS364" i="1" s="1"/>
  <c r="AT364" i="1" s="1"/>
  <c r="AR364" i="1" a="1"/>
  <c r="AR364" i="1" s="1"/>
  <c r="J364" i="1" l="1"/>
  <c r="L361" i="1" s="1" a="1"/>
  <c r="L361" i="1" s="1"/>
  <c r="AQ366" i="1"/>
  <c r="AS365" i="1" a="1"/>
  <c r="AS365" i="1" s="1"/>
  <c r="AT365" i="1" s="1"/>
  <c r="AR365" i="1" a="1"/>
  <c r="AR365" i="1" s="1"/>
  <c r="J365" i="1" l="1"/>
  <c r="L362" i="1" s="1" a="1"/>
  <c r="L362" i="1" s="1"/>
  <c r="AQ367" i="1"/>
  <c r="AS366" i="1" a="1"/>
  <c r="AS366" i="1" s="1"/>
  <c r="AT366" i="1" s="1"/>
  <c r="AR366" i="1" a="1"/>
  <c r="AR366" i="1" s="1"/>
  <c r="J366" i="1" l="1"/>
  <c r="L363" i="1" s="1" a="1"/>
  <c r="L363" i="1" s="1"/>
  <c r="AQ368" i="1"/>
  <c r="AS367" i="1" a="1"/>
  <c r="AS367" i="1" s="1"/>
  <c r="AT367" i="1" s="1"/>
  <c r="AR367" i="1" a="1"/>
  <c r="AR367" i="1" s="1"/>
  <c r="J367" i="1" l="1"/>
  <c r="L364" i="1" s="1" a="1"/>
  <c r="L364" i="1" s="1"/>
  <c r="AQ369" i="1"/>
  <c r="AS368" i="1" a="1"/>
  <c r="AS368" i="1" s="1"/>
  <c r="AT368" i="1" s="1"/>
  <c r="AR368" i="1" a="1"/>
  <c r="AR368" i="1" s="1"/>
  <c r="J368" i="1" l="1"/>
  <c r="L365" i="1" s="1" a="1"/>
  <c r="L365" i="1" s="1"/>
  <c r="AQ370" i="1"/>
  <c r="AS369" i="1" a="1"/>
  <c r="AS369" i="1" s="1"/>
  <c r="AT369" i="1" s="1"/>
  <c r="AR369" i="1" a="1"/>
  <c r="AR369" i="1" s="1"/>
  <c r="J369" i="1" l="1"/>
  <c r="L366" i="1" s="1" a="1"/>
  <c r="L366" i="1" s="1"/>
  <c r="AQ371" i="1"/>
  <c r="AS370" i="1" a="1"/>
  <c r="AS370" i="1" s="1"/>
  <c r="AT370" i="1" s="1"/>
  <c r="AR370" i="1" a="1"/>
  <c r="AR370" i="1" s="1"/>
  <c r="J370" i="1" l="1"/>
  <c r="L367" i="1" s="1" a="1"/>
  <c r="L367" i="1" s="1"/>
  <c r="AQ372" i="1"/>
  <c r="AS371" i="1" a="1"/>
  <c r="AS371" i="1" s="1"/>
  <c r="AT371" i="1" s="1"/>
  <c r="AR371" i="1" a="1"/>
  <c r="AR371" i="1" s="1"/>
  <c r="J371" i="1" l="1"/>
  <c r="L368" i="1" s="1" a="1"/>
  <c r="L368" i="1" s="1"/>
  <c r="AQ373" i="1"/>
  <c r="AS372" i="1" a="1"/>
  <c r="AS372" i="1" s="1"/>
  <c r="AT372" i="1" s="1"/>
  <c r="AR372" i="1" a="1"/>
  <c r="AR372" i="1" s="1"/>
  <c r="J372" i="1" l="1"/>
  <c r="L369" i="1" s="1" a="1"/>
  <c r="L369" i="1" s="1"/>
  <c r="AQ374" i="1"/>
  <c r="AS373" i="1" a="1"/>
  <c r="AS373" i="1" s="1"/>
  <c r="AT373" i="1" s="1"/>
  <c r="AR373" i="1" a="1"/>
  <c r="AR373" i="1" s="1"/>
  <c r="J373" i="1" l="1"/>
  <c r="L370" i="1" s="1" a="1"/>
  <c r="L370" i="1" s="1"/>
  <c r="AQ375" i="1"/>
  <c r="AS374" i="1" a="1"/>
  <c r="AS374" i="1" s="1"/>
  <c r="AT374" i="1" s="1"/>
  <c r="AR374" i="1" a="1"/>
  <c r="AR374" i="1" s="1"/>
  <c r="J374" i="1" l="1"/>
  <c r="L371" i="1" s="1" a="1"/>
  <c r="L371" i="1" s="1"/>
  <c r="AQ376" i="1"/>
  <c r="AS375" i="1" a="1"/>
  <c r="AS375" i="1" s="1"/>
  <c r="AT375" i="1" s="1"/>
  <c r="AR375" i="1" a="1"/>
  <c r="AR375" i="1" s="1"/>
  <c r="J375" i="1" l="1"/>
  <c r="L372" i="1" s="1" a="1"/>
  <c r="L372" i="1" s="1"/>
  <c r="AQ377" i="1"/>
  <c r="AS376" i="1" a="1"/>
  <c r="AS376" i="1" s="1"/>
  <c r="AT376" i="1" s="1"/>
  <c r="AR376" i="1" a="1"/>
  <c r="AR376" i="1" s="1"/>
  <c r="J376" i="1" l="1"/>
  <c r="L373" i="1" s="1" a="1"/>
  <c r="L373" i="1" s="1"/>
  <c r="AQ378" i="1"/>
  <c r="AS377" i="1" a="1"/>
  <c r="AS377" i="1" s="1"/>
  <c r="AT377" i="1" s="1"/>
  <c r="AR377" i="1" a="1"/>
  <c r="AR377" i="1" s="1"/>
  <c r="J377" i="1" l="1"/>
  <c r="L374" i="1" s="1" a="1"/>
  <c r="L374" i="1" s="1"/>
  <c r="AQ379" i="1"/>
  <c r="AS378" i="1" a="1"/>
  <c r="AS378" i="1" s="1"/>
  <c r="AT378" i="1" s="1"/>
  <c r="AR378" i="1" a="1"/>
  <c r="AR378" i="1" s="1"/>
  <c r="J378" i="1" l="1"/>
  <c r="L375" i="1" s="1" a="1"/>
  <c r="L375" i="1" s="1"/>
  <c r="AQ380" i="1"/>
  <c r="AS379" i="1" a="1"/>
  <c r="AS379" i="1" s="1"/>
  <c r="AT379" i="1" s="1"/>
  <c r="AR379" i="1" a="1"/>
  <c r="AR379" i="1" s="1"/>
  <c r="J379" i="1" l="1"/>
  <c r="L376" i="1" s="1" a="1"/>
  <c r="L376" i="1" s="1"/>
  <c r="AQ381" i="1"/>
  <c r="AS380" i="1" a="1"/>
  <c r="AS380" i="1" s="1"/>
  <c r="AT380" i="1" s="1"/>
  <c r="AR380" i="1" a="1"/>
  <c r="AR380" i="1" s="1"/>
  <c r="J380" i="1" l="1"/>
  <c r="L377" i="1" s="1" a="1"/>
  <c r="L377" i="1" s="1"/>
  <c r="AQ382" i="1"/>
  <c r="AS381" i="1" a="1"/>
  <c r="AS381" i="1" s="1"/>
  <c r="AT381" i="1" s="1"/>
  <c r="AR381" i="1" a="1"/>
  <c r="AR381" i="1" s="1"/>
  <c r="J381" i="1" l="1"/>
  <c r="L378" i="1" s="1" a="1"/>
  <c r="L378" i="1" s="1"/>
  <c r="AQ383" i="1"/>
  <c r="AS382" i="1" a="1"/>
  <c r="AS382" i="1" s="1"/>
  <c r="AT382" i="1" s="1"/>
  <c r="AR382" i="1" a="1"/>
  <c r="AR382" i="1" s="1"/>
  <c r="J382" i="1" l="1"/>
  <c r="L379" i="1" s="1" a="1"/>
  <c r="L379" i="1" s="1"/>
  <c r="AQ384" i="1"/>
  <c r="AS383" i="1" a="1"/>
  <c r="AS383" i="1" s="1"/>
  <c r="AT383" i="1" s="1"/>
  <c r="AR383" i="1" a="1"/>
  <c r="AR383" i="1" s="1"/>
  <c r="J383" i="1" l="1"/>
  <c r="L380" i="1" s="1" a="1"/>
  <c r="L380" i="1" s="1"/>
  <c r="AQ385" i="1"/>
  <c r="AS384" i="1" a="1"/>
  <c r="AS384" i="1" s="1"/>
  <c r="AT384" i="1" s="1"/>
  <c r="AR384" i="1" a="1"/>
  <c r="AR384" i="1" s="1"/>
  <c r="J384" i="1" l="1"/>
  <c r="L381" i="1" s="1" a="1"/>
  <c r="L381" i="1" s="1"/>
  <c r="AQ386" i="1"/>
  <c r="AS385" i="1" a="1"/>
  <c r="AS385" i="1" s="1"/>
  <c r="AT385" i="1" s="1"/>
  <c r="AR385" i="1" a="1"/>
  <c r="AR385" i="1" s="1"/>
  <c r="J385" i="1" l="1"/>
  <c r="L382" i="1" s="1" a="1"/>
  <c r="L382" i="1" s="1"/>
  <c r="AQ387" i="1"/>
  <c r="AS386" i="1" a="1"/>
  <c r="AS386" i="1" s="1"/>
  <c r="AT386" i="1" s="1"/>
  <c r="AR386" i="1" a="1"/>
  <c r="AR386" i="1" s="1"/>
  <c r="J386" i="1" l="1"/>
  <c r="L383" i="1" s="1" a="1"/>
  <c r="L383" i="1" s="1"/>
  <c r="AQ388" i="1"/>
  <c r="AS387" i="1" a="1"/>
  <c r="AS387" i="1" s="1"/>
  <c r="AT387" i="1" s="1"/>
  <c r="AR387" i="1" a="1"/>
  <c r="AR387" i="1" s="1"/>
  <c r="J387" i="1" l="1"/>
  <c r="L384" i="1" s="1" a="1"/>
  <c r="L384" i="1" s="1"/>
  <c r="AQ389" i="1"/>
  <c r="AS388" i="1" a="1"/>
  <c r="AS388" i="1" s="1"/>
  <c r="AT388" i="1" s="1"/>
  <c r="AR388" i="1" a="1"/>
  <c r="AR388" i="1" s="1"/>
  <c r="J388" i="1" l="1"/>
  <c r="L385" i="1" s="1" a="1"/>
  <c r="L385" i="1" s="1"/>
  <c r="AQ390" i="1"/>
  <c r="AS389" i="1" a="1"/>
  <c r="AS389" i="1" s="1"/>
  <c r="AT389" i="1" s="1"/>
  <c r="AR389" i="1" a="1"/>
  <c r="AR389" i="1" s="1"/>
  <c r="J389" i="1" l="1"/>
  <c r="L386" i="1" s="1" a="1"/>
  <c r="L386" i="1" s="1"/>
  <c r="AQ391" i="1"/>
  <c r="AS390" i="1" a="1"/>
  <c r="AS390" i="1" s="1"/>
  <c r="AT390" i="1" s="1"/>
  <c r="AR390" i="1" a="1"/>
  <c r="AR390" i="1" s="1"/>
  <c r="J390" i="1" l="1"/>
  <c r="L387" i="1" s="1" a="1"/>
  <c r="L387" i="1" s="1"/>
  <c r="AQ392" i="1"/>
  <c r="AS391" i="1" a="1"/>
  <c r="AS391" i="1" s="1"/>
  <c r="AT391" i="1" s="1"/>
  <c r="AR391" i="1" a="1"/>
  <c r="AR391" i="1" s="1"/>
  <c r="J391" i="1" l="1"/>
  <c r="L388" i="1" s="1" a="1"/>
  <c r="L388" i="1" s="1"/>
  <c r="AQ393" i="1"/>
  <c r="AS392" i="1" a="1"/>
  <c r="AS392" i="1" s="1"/>
  <c r="AT392" i="1" s="1"/>
  <c r="AR392" i="1" a="1"/>
  <c r="AR392" i="1" s="1"/>
  <c r="J392" i="1" l="1"/>
  <c r="L389" i="1" s="1" a="1"/>
  <c r="L389" i="1" s="1"/>
  <c r="AQ394" i="1"/>
  <c r="AS393" i="1" a="1"/>
  <c r="AS393" i="1" s="1"/>
  <c r="AT393" i="1" s="1"/>
  <c r="AR393" i="1" a="1"/>
  <c r="AR393" i="1" s="1"/>
  <c r="J393" i="1" l="1"/>
  <c r="L390" i="1" s="1" a="1"/>
  <c r="L390" i="1" s="1"/>
  <c r="AQ395" i="1"/>
  <c r="AS394" i="1" a="1"/>
  <c r="AS394" i="1" s="1"/>
  <c r="AT394" i="1" s="1"/>
  <c r="AR394" i="1" a="1"/>
  <c r="AR394" i="1" s="1"/>
  <c r="J394" i="1" l="1"/>
  <c r="L391" i="1" s="1" a="1"/>
  <c r="L391" i="1" s="1"/>
  <c r="AQ396" i="1"/>
  <c r="AS395" i="1" a="1"/>
  <c r="AS395" i="1" s="1"/>
  <c r="AT395" i="1" s="1"/>
  <c r="AR395" i="1" a="1"/>
  <c r="AR395" i="1" s="1"/>
  <c r="J395" i="1" l="1"/>
  <c r="L392" i="1" s="1" a="1"/>
  <c r="L392" i="1" s="1"/>
  <c r="AQ397" i="1"/>
  <c r="AS396" i="1" a="1"/>
  <c r="AS396" i="1" s="1"/>
  <c r="AT396" i="1" s="1"/>
  <c r="AR396" i="1" a="1"/>
  <c r="AR396" i="1" s="1"/>
  <c r="J396" i="1" l="1"/>
  <c r="L393" i="1" s="1" a="1"/>
  <c r="L393" i="1" s="1"/>
  <c r="AQ398" i="1"/>
  <c r="AS397" i="1" a="1"/>
  <c r="AS397" i="1" s="1"/>
  <c r="AT397" i="1" s="1"/>
  <c r="AR397" i="1" a="1"/>
  <c r="AR397" i="1" s="1"/>
  <c r="J397" i="1" l="1"/>
  <c r="L394" i="1" s="1" a="1"/>
  <c r="L394" i="1" s="1"/>
  <c r="AQ399" i="1"/>
  <c r="AS398" i="1" a="1"/>
  <c r="AS398" i="1" s="1"/>
  <c r="AT398" i="1" s="1"/>
  <c r="AR398" i="1" a="1"/>
  <c r="AR398" i="1" s="1"/>
  <c r="J398" i="1" l="1"/>
  <c r="L395" i="1" s="1" a="1"/>
  <c r="L395" i="1" s="1"/>
  <c r="AQ400" i="1"/>
  <c r="AS399" i="1" a="1"/>
  <c r="AS399" i="1" s="1"/>
  <c r="AT399" i="1" s="1"/>
  <c r="AR399" i="1" a="1"/>
  <c r="AR399" i="1" s="1"/>
  <c r="J399" i="1" l="1"/>
  <c r="L396" i="1" s="1" a="1"/>
  <c r="L396" i="1" s="1"/>
  <c r="AQ401" i="1"/>
  <c r="AS400" i="1" a="1"/>
  <c r="AS400" i="1" s="1"/>
  <c r="AT400" i="1" s="1"/>
  <c r="AR400" i="1" a="1"/>
  <c r="AR400" i="1" s="1"/>
  <c r="J400" i="1" l="1"/>
  <c r="L397" i="1" s="1" a="1"/>
  <c r="L397" i="1" s="1"/>
  <c r="AQ402" i="1"/>
  <c r="AS401" i="1" a="1"/>
  <c r="AS401" i="1" s="1"/>
  <c r="AT401" i="1" s="1"/>
  <c r="AR401" i="1" a="1"/>
  <c r="AR401" i="1" s="1"/>
  <c r="J401" i="1" l="1"/>
  <c r="L398" i="1" s="1" a="1"/>
  <c r="L398" i="1" s="1"/>
  <c r="AQ403" i="1"/>
  <c r="AS402" i="1" a="1"/>
  <c r="AS402" i="1" s="1"/>
  <c r="AT402" i="1" s="1"/>
  <c r="AR402" i="1" a="1"/>
  <c r="AR402" i="1" s="1"/>
  <c r="J402" i="1" l="1"/>
  <c r="L399" i="1" s="1" a="1"/>
  <c r="L399" i="1" s="1"/>
  <c r="AQ404" i="1"/>
  <c r="AS403" i="1" a="1"/>
  <c r="AS403" i="1" s="1"/>
  <c r="AT403" i="1" s="1"/>
  <c r="AR403" i="1" a="1"/>
  <c r="AR403" i="1" s="1"/>
  <c r="J403" i="1" l="1"/>
  <c r="L400" i="1" s="1" a="1"/>
  <c r="L400" i="1" s="1"/>
  <c r="AQ405" i="1"/>
  <c r="AS404" i="1" a="1"/>
  <c r="AS404" i="1" s="1"/>
  <c r="AT404" i="1" s="1"/>
  <c r="AR404" i="1" a="1"/>
  <c r="AR404" i="1" s="1"/>
  <c r="J404" i="1" l="1"/>
  <c r="L401" i="1" s="1" a="1"/>
  <c r="L401" i="1" s="1"/>
  <c r="AQ406" i="1"/>
  <c r="AS405" i="1" a="1"/>
  <c r="AS405" i="1" s="1"/>
  <c r="AT405" i="1" s="1"/>
  <c r="AR405" i="1" a="1"/>
  <c r="AR405" i="1" s="1"/>
  <c r="J405" i="1" l="1"/>
  <c r="L402" i="1" s="1" a="1"/>
  <c r="L402" i="1" s="1"/>
  <c r="AQ407" i="1"/>
  <c r="AS406" i="1" a="1"/>
  <c r="AS406" i="1" s="1"/>
  <c r="AT406" i="1" s="1"/>
  <c r="AR406" i="1" a="1"/>
  <c r="AR406" i="1" s="1"/>
  <c r="J406" i="1" l="1"/>
  <c r="L403" i="1" s="1" a="1"/>
  <c r="L403" i="1" s="1"/>
  <c r="AQ408" i="1"/>
  <c r="AS407" i="1" a="1"/>
  <c r="AS407" i="1" s="1"/>
  <c r="AT407" i="1" s="1"/>
  <c r="AR407" i="1" a="1"/>
  <c r="AR407" i="1" s="1"/>
  <c r="J407" i="1" l="1"/>
  <c r="L404" i="1" s="1" a="1"/>
  <c r="L404" i="1" s="1"/>
  <c r="AQ409" i="1"/>
  <c r="AS408" i="1" a="1"/>
  <c r="AS408" i="1" s="1"/>
  <c r="AT408" i="1" s="1"/>
  <c r="AR408" i="1" a="1"/>
  <c r="AR408" i="1" s="1"/>
  <c r="J408" i="1" l="1"/>
  <c r="L405" i="1" s="1" a="1"/>
  <c r="L405" i="1" s="1"/>
  <c r="AQ410" i="1"/>
  <c r="AS409" i="1" a="1"/>
  <c r="AS409" i="1" s="1"/>
  <c r="AT409" i="1" s="1"/>
  <c r="AR409" i="1" a="1"/>
  <c r="AR409" i="1" s="1"/>
  <c r="J409" i="1" l="1"/>
  <c r="L406" i="1" s="1" a="1"/>
  <c r="L406" i="1" s="1"/>
  <c r="AQ411" i="1"/>
  <c r="AS410" i="1" a="1"/>
  <c r="AS410" i="1" s="1"/>
  <c r="AT410" i="1" s="1"/>
  <c r="AR410" i="1" a="1"/>
  <c r="AR410" i="1" s="1"/>
  <c r="J410" i="1" l="1"/>
  <c r="L407" i="1" s="1" a="1"/>
  <c r="L407" i="1" s="1"/>
  <c r="AQ412" i="1"/>
  <c r="AS411" i="1" a="1"/>
  <c r="AS411" i="1" s="1"/>
  <c r="AT411" i="1" s="1"/>
  <c r="AR411" i="1" a="1"/>
  <c r="AR411" i="1" s="1"/>
  <c r="J411" i="1" l="1"/>
  <c r="L408" i="1" s="1" a="1"/>
  <c r="L408" i="1" s="1"/>
  <c r="AQ413" i="1"/>
  <c r="AS412" i="1" a="1"/>
  <c r="AS412" i="1" s="1"/>
  <c r="AT412" i="1" s="1"/>
  <c r="AR412" i="1" a="1"/>
  <c r="AR412" i="1" s="1"/>
  <c r="J412" i="1" l="1"/>
  <c r="L409" i="1" s="1" a="1"/>
  <c r="L409" i="1" s="1"/>
  <c r="AQ414" i="1"/>
  <c r="AS413" i="1" a="1"/>
  <c r="AS413" i="1" s="1"/>
  <c r="AT413" i="1" s="1"/>
  <c r="AR413" i="1" a="1"/>
  <c r="AR413" i="1" s="1"/>
  <c r="J413" i="1" l="1"/>
  <c r="L410" i="1" s="1" a="1"/>
  <c r="L410" i="1" s="1"/>
  <c r="AQ415" i="1"/>
  <c r="AS414" i="1" a="1"/>
  <c r="AS414" i="1" s="1"/>
  <c r="AT414" i="1" s="1"/>
  <c r="AR414" i="1" a="1"/>
  <c r="AR414" i="1" s="1"/>
  <c r="J414" i="1" l="1"/>
  <c r="L411" i="1" s="1" a="1"/>
  <c r="L411" i="1" s="1"/>
  <c r="AQ416" i="1"/>
  <c r="AS415" i="1" a="1"/>
  <c r="AS415" i="1" s="1"/>
  <c r="AT415" i="1" s="1"/>
  <c r="AR415" i="1" a="1"/>
  <c r="AR415" i="1" s="1"/>
  <c r="J415" i="1" l="1"/>
  <c r="L412" i="1" s="1" a="1"/>
  <c r="L412" i="1" s="1"/>
  <c r="AQ417" i="1"/>
  <c r="AS416" i="1" a="1"/>
  <c r="AS416" i="1" s="1"/>
  <c r="AT416" i="1" s="1"/>
  <c r="AR416" i="1" a="1"/>
  <c r="AR416" i="1" s="1"/>
  <c r="J416" i="1" l="1"/>
  <c r="L413" i="1" s="1" a="1"/>
  <c r="L413" i="1" s="1"/>
  <c r="AQ418" i="1"/>
  <c r="AS417" i="1" a="1"/>
  <c r="AS417" i="1" s="1"/>
  <c r="AT417" i="1" s="1"/>
  <c r="AR417" i="1" a="1"/>
  <c r="AR417" i="1" s="1"/>
  <c r="J417" i="1" l="1"/>
  <c r="L414" i="1" s="1" a="1"/>
  <c r="L414" i="1" s="1"/>
  <c r="AQ419" i="1"/>
  <c r="AS418" i="1" a="1"/>
  <c r="AS418" i="1" s="1"/>
  <c r="AT418" i="1" s="1"/>
  <c r="AR418" i="1" a="1"/>
  <c r="AR418" i="1" s="1"/>
  <c r="J418" i="1" l="1"/>
  <c r="L415" i="1" s="1" a="1"/>
  <c r="L415" i="1" s="1"/>
  <c r="AQ420" i="1"/>
  <c r="AS419" i="1" a="1"/>
  <c r="AS419" i="1" s="1"/>
  <c r="AT419" i="1" s="1"/>
  <c r="AR419" i="1" a="1"/>
  <c r="AR419" i="1" s="1"/>
  <c r="J419" i="1" l="1"/>
  <c r="L416" i="1" s="1" a="1"/>
  <c r="L416" i="1" s="1"/>
  <c r="AQ421" i="1"/>
  <c r="AS420" i="1" a="1"/>
  <c r="AS420" i="1" s="1"/>
  <c r="AT420" i="1" s="1"/>
  <c r="AR420" i="1" a="1"/>
  <c r="AR420" i="1" s="1"/>
  <c r="J420" i="1" l="1"/>
  <c r="L417" i="1" s="1" a="1"/>
  <c r="L417" i="1" s="1"/>
  <c r="AQ422" i="1"/>
  <c r="AS421" i="1" a="1"/>
  <c r="AS421" i="1" s="1"/>
  <c r="AT421" i="1" s="1"/>
  <c r="AR421" i="1" a="1"/>
  <c r="AR421" i="1" s="1"/>
  <c r="J421" i="1" l="1"/>
  <c r="L418" i="1" s="1" a="1"/>
  <c r="L418" i="1" s="1"/>
  <c r="AQ423" i="1"/>
  <c r="AS422" i="1" a="1"/>
  <c r="AS422" i="1" s="1"/>
  <c r="AT422" i="1" s="1"/>
  <c r="AR422" i="1" a="1"/>
  <c r="AR422" i="1" s="1"/>
  <c r="J422" i="1" l="1"/>
  <c r="L419" i="1" s="1" a="1"/>
  <c r="L419" i="1" s="1"/>
  <c r="AQ424" i="1"/>
  <c r="AS423" i="1" a="1"/>
  <c r="AS423" i="1" s="1"/>
  <c r="AT423" i="1" s="1"/>
  <c r="AR423" i="1" a="1"/>
  <c r="AR423" i="1" s="1"/>
  <c r="J423" i="1" l="1"/>
  <c r="L420" i="1" s="1" a="1"/>
  <c r="L420" i="1" s="1"/>
  <c r="AQ425" i="1"/>
  <c r="AS424" i="1" a="1"/>
  <c r="AS424" i="1" s="1"/>
  <c r="AT424" i="1" s="1"/>
  <c r="AR424" i="1" a="1"/>
  <c r="AR424" i="1" s="1"/>
  <c r="J424" i="1" l="1"/>
  <c r="L421" i="1" s="1" a="1"/>
  <c r="L421" i="1" s="1"/>
  <c r="AQ426" i="1"/>
  <c r="AS425" i="1" a="1"/>
  <c r="AS425" i="1" s="1"/>
  <c r="AT425" i="1" s="1"/>
  <c r="AR425" i="1" a="1"/>
  <c r="AR425" i="1" s="1"/>
  <c r="J425" i="1" l="1"/>
  <c r="L422" i="1" s="1" a="1"/>
  <c r="L422" i="1" s="1"/>
  <c r="AQ427" i="1"/>
  <c r="AS426" i="1" a="1"/>
  <c r="AS426" i="1" s="1"/>
  <c r="AT426" i="1" s="1"/>
  <c r="AR426" i="1" a="1"/>
  <c r="AR426" i="1" s="1"/>
  <c r="J426" i="1" l="1"/>
  <c r="L423" i="1" s="1" a="1"/>
  <c r="L423" i="1" s="1"/>
  <c r="AQ428" i="1"/>
  <c r="AS427" i="1" a="1"/>
  <c r="AS427" i="1" s="1"/>
  <c r="AT427" i="1" s="1"/>
  <c r="AR427" i="1" a="1"/>
  <c r="AR427" i="1" s="1"/>
  <c r="J427" i="1" l="1"/>
  <c r="L424" i="1" s="1" a="1"/>
  <c r="L424" i="1" s="1"/>
  <c r="AQ429" i="1"/>
  <c r="AS428" i="1" a="1"/>
  <c r="AS428" i="1" s="1"/>
  <c r="AT428" i="1" s="1"/>
  <c r="AR428" i="1" a="1"/>
  <c r="AR428" i="1" s="1"/>
  <c r="J428" i="1" l="1"/>
  <c r="L425" i="1" s="1" a="1"/>
  <c r="L425" i="1" s="1"/>
  <c r="AQ430" i="1"/>
  <c r="AS429" i="1" a="1"/>
  <c r="AS429" i="1" s="1"/>
  <c r="AT429" i="1" s="1"/>
  <c r="AR429" i="1" a="1"/>
  <c r="AR429" i="1" s="1"/>
  <c r="J429" i="1" l="1"/>
  <c r="L426" i="1" s="1" a="1"/>
  <c r="L426" i="1" s="1"/>
  <c r="AQ431" i="1"/>
  <c r="AS430" i="1" a="1"/>
  <c r="AS430" i="1" s="1"/>
  <c r="AT430" i="1" s="1"/>
  <c r="AR430" i="1" a="1"/>
  <c r="AR430" i="1" s="1"/>
  <c r="J430" i="1" l="1"/>
  <c r="L427" i="1" s="1" a="1"/>
  <c r="L427" i="1" s="1"/>
  <c r="AQ432" i="1"/>
  <c r="AS431" i="1" a="1"/>
  <c r="AS431" i="1" s="1"/>
  <c r="AT431" i="1" s="1"/>
  <c r="AR431" i="1" a="1"/>
  <c r="AR431" i="1" s="1"/>
  <c r="J431" i="1" l="1"/>
  <c r="L428" i="1" s="1" a="1"/>
  <c r="L428" i="1" s="1"/>
  <c r="AQ433" i="1"/>
  <c r="AS432" i="1" a="1"/>
  <c r="AS432" i="1" s="1"/>
  <c r="AT432" i="1" s="1"/>
  <c r="AR432" i="1" a="1"/>
  <c r="AR432" i="1" s="1"/>
  <c r="J432" i="1" l="1"/>
  <c r="L429" i="1" s="1" a="1"/>
  <c r="L429" i="1" s="1"/>
  <c r="AQ434" i="1"/>
  <c r="AS433" i="1" a="1"/>
  <c r="AS433" i="1" s="1"/>
  <c r="AT433" i="1" s="1"/>
  <c r="AR433" i="1" a="1"/>
  <c r="AR433" i="1" s="1"/>
  <c r="J433" i="1" l="1"/>
  <c r="L430" i="1" s="1" a="1"/>
  <c r="L430" i="1" s="1"/>
  <c r="AQ435" i="1"/>
  <c r="AS434" i="1" a="1"/>
  <c r="AS434" i="1" s="1"/>
  <c r="AT434" i="1" s="1"/>
  <c r="AR434" i="1" a="1"/>
  <c r="AR434" i="1" s="1"/>
  <c r="J434" i="1" l="1"/>
  <c r="L431" i="1" s="1" a="1"/>
  <c r="L431" i="1" s="1"/>
  <c r="AQ436" i="1"/>
  <c r="AS435" i="1" a="1"/>
  <c r="AS435" i="1" s="1"/>
  <c r="AT435" i="1" s="1"/>
  <c r="AR435" i="1" a="1"/>
  <c r="AR435" i="1" s="1"/>
  <c r="J435" i="1" l="1"/>
  <c r="L432" i="1" s="1" a="1"/>
  <c r="L432" i="1" s="1"/>
  <c r="AQ437" i="1"/>
  <c r="AS436" i="1" a="1"/>
  <c r="AS436" i="1" s="1"/>
  <c r="AT436" i="1" s="1"/>
  <c r="AR436" i="1" a="1"/>
  <c r="AR436" i="1" s="1"/>
  <c r="J436" i="1" l="1"/>
  <c r="L433" i="1" s="1" a="1"/>
  <c r="L433" i="1" s="1"/>
  <c r="AQ438" i="1"/>
  <c r="AS437" i="1" a="1"/>
  <c r="AS437" i="1" s="1"/>
  <c r="AT437" i="1" s="1"/>
  <c r="AR437" i="1" a="1"/>
  <c r="AR437" i="1" s="1"/>
  <c r="J437" i="1" l="1"/>
  <c r="L434" i="1" s="1" a="1"/>
  <c r="L434" i="1" s="1"/>
  <c r="AQ439" i="1"/>
  <c r="AS438" i="1" a="1"/>
  <c r="AS438" i="1" s="1"/>
  <c r="AT438" i="1" s="1"/>
  <c r="AR438" i="1" a="1"/>
  <c r="AR438" i="1" s="1"/>
  <c r="J438" i="1" l="1"/>
  <c r="L435" i="1" s="1" a="1"/>
  <c r="L435" i="1" s="1"/>
  <c r="AQ440" i="1"/>
  <c r="AS439" i="1" a="1"/>
  <c r="AS439" i="1" s="1"/>
  <c r="AT439" i="1" s="1"/>
  <c r="AR439" i="1" a="1"/>
  <c r="AR439" i="1" s="1"/>
  <c r="J439" i="1" l="1"/>
  <c r="L436" i="1" s="1" a="1"/>
  <c r="L436" i="1" s="1"/>
  <c r="AQ441" i="1"/>
  <c r="AS440" i="1" a="1"/>
  <c r="AS440" i="1" s="1"/>
  <c r="AT440" i="1" s="1"/>
  <c r="AR440" i="1" a="1"/>
  <c r="AR440" i="1" s="1"/>
  <c r="J440" i="1" l="1"/>
  <c r="L437" i="1" s="1" a="1"/>
  <c r="L437" i="1" s="1"/>
  <c r="AQ442" i="1"/>
  <c r="AS441" i="1" a="1"/>
  <c r="AS441" i="1" s="1"/>
  <c r="AT441" i="1" s="1"/>
  <c r="AR441" i="1" a="1"/>
  <c r="AR441" i="1" s="1"/>
  <c r="J441" i="1" l="1"/>
  <c r="L438" i="1" s="1" a="1"/>
  <c r="L438" i="1" s="1"/>
  <c r="AQ443" i="1"/>
  <c r="AS442" i="1" a="1"/>
  <c r="AS442" i="1" s="1"/>
  <c r="AT442" i="1" s="1"/>
  <c r="AR442" i="1" a="1"/>
  <c r="AR442" i="1" s="1"/>
  <c r="J442" i="1" l="1"/>
  <c r="L439" i="1" s="1" a="1"/>
  <c r="L439" i="1" s="1"/>
  <c r="AQ444" i="1"/>
  <c r="AS443" i="1" a="1"/>
  <c r="AS443" i="1" s="1"/>
  <c r="AT443" i="1" s="1"/>
  <c r="AR443" i="1" a="1"/>
  <c r="AR443" i="1" s="1"/>
  <c r="J443" i="1" l="1"/>
  <c r="L440" i="1" s="1" a="1"/>
  <c r="L440" i="1" s="1"/>
  <c r="AQ445" i="1"/>
  <c r="AS444" i="1" a="1"/>
  <c r="AS444" i="1" s="1"/>
  <c r="AT444" i="1" s="1"/>
  <c r="AR444" i="1" a="1"/>
  <c r="AR444" i="1" s="1"/>
  <c r="J444" i="1" l="1"/>
  <c r="L441" i="1" s="1" a="1"/>
  <c r="L441" i="1" s="1"/>
  <c r="AQ446" i="1"/>
  <c r="AS445" i="1" a="1"/>
  <c r="AS445" i="1" s="1"/>
  <c r="AT445" i="1" s="1"/>
  <c r="AR445" i="1" a="1"/>
  <c r="AR445" i="1" s="1"/>
  <c r="J445" i="1" l="1"/>
  <c r="L442" i="1" s="1" a="1"/>
  <c r="L442" i="1" s="1"/>
  <c r="AQ447" i="1"/>
  <c r="AS446" i="1" a="1"/>
  <c r="AS446" i="1" s="1"/>
  <c r="AT446" i="1" s="1"/>
  <c r="AR446" i="1" a="1"/>
  <c r="AR446" i="1" s="1"/>
  <c r="J446" i="1" l="1"/>
  <c r="L443" i="1" s="1" a="1"/>
  <c r="L443" i="1" s="1"/>
  <c r="AQ448" i="1"/>
  <c r="AS447" i="1" a="1"/>
  <c r="AS447" i="1" s="1"/>
  <c r="AT447" i="1" s="1"/>
  <c r="AR447" i="1" a="1"/>
  <c r="AR447" i="1" s="1"/>
  <c r="J447" i="1" l="1"/>
  <c r="L444" i="1" s="1" a="1"/>
  <c r="L444" i="1" s="1"/>
  <c r="AQ449" i="1"/>
  <c r="AS448" i="1" a="1"/>
  <c r="AS448" i="1" s="1"/>
  <c r="AT448" i="1" s="1"/>
  <c r="AR448" i="1" a="1"/>
  <c r="AR448" i="1" s="1"/>
  <c r="J448" i="1" l="1"/>
  <c r="L445" i="1" s="1" a="1"/>
  <c r="L445" i="1" s="1"/>
  <c r="AQ450" i="1"/>
  <c r="AS449" i="1" a="1"/>
  <c r="AS449" i="1" s="1"/>
  <c r="AT449" i="1" s="1"/>
  <c r="AR449" i="1" a="1"/>
  <c r="AR449" i="1" s="1"/>
  <c r="J449" i="1" l="1"/>
  <c r="L446" i="1" s="1" a="1"/>
  <c r="L446" i="1" s="1"/>
  <c r="AQ451" i="1"/>
  <c r="AS450" i="1" a="1"/>
  <c r="AS450" i="1" s="1"/>
  <c r="AT450" i="1" s="1"/>
  <c r="AR450" i="1" a="1"/>
  <c r="AR450" i="1" s="1"/>
  <c r="J450" i="1" l="1"/>
  <c r="L447" i="1" s="1" a="1"/>
  <c r="L447" i="1" s="1"/>
  <c r="AQ452" i="1"/>
  <c r="AS451" i="1" a="1"/>
  <c r="AS451" i="1" s="1"/>
  <c r="AT451" i="1" s="1"/>
  <c r="AR451" i="1" a="1"/>
  <c r="AR451" i="1" s="1"/>
  <c r="J451" i="1" l="1"/>
  <c r="L448" i="1" s="1" a="1"/>
  <c r="L448" i="1" s="1"/>
  <c r="AQ453" i="1"/>
  <c r="AS452" i="1" a="1"/>
  <c r="AS452" i="1" s="1"/>
  <c r="AT452" i="1" s="1"/>
  <c r="AR452" i="1" a="1"/>
  <c r="AR452" i="1" s="1"/>
  <c r="J452" i="1" l="1"/>
  <c r="L449" i="1" s="1" a="1"/>
  <c r="L449" i="1" s="1"/>
  <c r="AQ454" i="1"/>
  <c r="AS453" i="1" a="1"/>
  <c r="AS453" i="1" s="1"/>
  <c r="AT453" i="1" s="1"/>
  <c r="AR453" i="1" a="1"/>
  <c r="AR453" i="1" s="1"/>
  <c r="J453" i="1" l="1"/>
  <c r="L450" i="1" s="1" a="1"/>
  <c r="L450" i="1" s="1"/>
  <c r="AQ455" i="1"/>
  <c r="AS454" i="1" a="1"/>
  <c r="AS454" i="1" s="1"/>
  <c r="AT454" i="1" s="1"/>
  <c r="AR454" i="1" a="1"/>
  <c r="AR454" i="1" s="1"/>
  <c r="J454" i="1" l="1"/>
  <c r="L451" i="1" s="1" a="1"/>
  <c r="L451" i="1" s="1"/>
  <c r="AQ456" i="1"/>
  <c r="AS455" i="1" a="1"/>
  <c r="AS455" i="1" s="1"/>
  <c r="AT455" i="1" s="1"/>
  <c r="AR455" i="1" a="1"/>
  <c r="AR455" i="1" s="1"/>
  <c r="J455" i="1" l="1"/>
  <c r="L452" i="1" s="1" a="1"/>
  <c r="L452" i="1" s="1"/>
  <c r="AQ457" i="1"/>
  <c r="AS456" i="1" a="1"/>
  <c r="AS456" i="1" s="1"/>
  <c r="AT456" i="1" s="1"/>
  <c r="AR456" i="1" a="1"/>
  <c r="AR456" i="1" s="1"/>
  <c r="J456" i="1" l="1"/>
  <c r="L453" i="1" s="1" a="1"/>
  <c r="L453" i="1" s="1"/>
  <c r="AQ458" i="1"/>
  <c r="AS457" i="1" a="1"/>
  <c r="AS457" i="1" s="1"/>
  <c r="AT457" i="1" s="1"/>
  <c r="AR457" i="1" a="1"/>
  <c r="AR457" i="1" s="1"/>
  <c r="J457" i="1" l="1"/>
  <c r="L454" i="1" s="1" a="1"/>
  <c r="L454" i="1" s="1"/>
  <c r="AQ459" i="1"/>
  <c r="AS458" i="1" a="1"/>
  <c r="AS458" i="1" s="1"/>
  <c r="AT458" i="1" s="1"/>
  <c r="AR458" i="1" a="1"/>
  <c r="AR458" i="1" s="1"/>
  <c r="J458" i="1" l="1"/>
  <c r="L455" i="1" s="1" a="1"/>
  <c r="L455" i="1" s="1"/>
  <c r="AQ460" i="1"/>
  <c r="AS459" i="1" a="1"/>
  <c r="AS459" i="1" s="1"/>
  <c r="AT459" i="1" s="1"/>
  <c r="AR459" i="1" a="1"/>
  <c r="AR459" i="1" s="1"/>
  <c r="J459" i="1" l="1"/>
  <c r="L456" i="1" s="1" a="1"/>
  <c r="L456" i="1" s="1"/>
  <c r="AQ461" i="1"/>
  <c r="AS460" i="1" a="1"/>
  <c r="AS460" i="1" s="1"/>
  <c r="AT460" i="1" s="1"/>
  <c r="AR460" i="1" a="1"/>
  <c r="AR460" i="1" s="1"/>
  <c r="J460" i="1" l="1"/>
  <c r="L457" i="1" s="1" a="1"/>
  <c r="L457" i="1" s="1"/>
  <c r="AQ462" i="1"/>
  <c r="AS461" i="1" a="1"/>
  <c r="AS461" i="1" s="1"/>
  <c r="AT461" i="1" s="1"/>
  <c r="AR461" i="1" a="1"/>
  <c r="AR461" i="1" s="1"/>
  <c r="J461" i="1" l="1"/>
  <c r="L458" i="1" s="1" a="1"/>
  <c r="L458" i="1" s="1"/>
  <c r="AQ463" i="1"/>
  <c r="AS462" i="1" a="1"/>
  <c r="AS462" i="1" s="1"/>
  <c r="AT462" i="1" s="1"/>
  <c r="AR462" i="1" a="1"/>
  <c r="AR462" i="1" s="1"/>
  <c r="J462" i="1" l="1"/>
  <c r="L459" i="1" s="1" a="1"/>
  <c r="L459" i="1" s="1"/>
  <c r="AQ464" i="1"/>
  <c r="AS463" i="1" a="1"/>
  <c r="AS463" i="1" s="1"/>
  <c r="AT463" i="1" s="1"/>
  <c r="AR463" i="1" a="1"/>
  <c r="AR463" i="1" s="1"/>
  <c r="J463" i="1" l="1"/>
  <c r="L460" i="1" s="1" a="1"/>
  <c r="L460" i="1" s="1"/>
  <c r="AQ465" i="1"/>
  <c r="AS464" i="1" a="1"/>
  <c r="AS464" i="1" s="1"/>
  <c r="AT464" i="1" s="1"/>
  <c r="AR464" i="1" a="1"/>
  <c r="AR464" i="1" s="1"/>
  <c r="J464" i="1" l="1"/>
  <c r="L461" i="1" s="1" a="1"/>
  <c r="L461" i="1" s="1"/>
  <c r="AQ466" i="1"/>
  <c r="AS465" i="1" a="1"/>
  <c r="AS465" i="1" s="1"/>
  <c r="AT465" i="1" s="1"/>
  <c r="AR465" i="1" a="1"/>
  <c r="AR465" i="1" s="1"/>
  <c r="J465" i="1" l="1"/>
  <c r="L462" i="1" s="1" a="1"/>
  <c r="L462" i="1" s="1"/>
  <c r="AQ467" i="1"/>
  <c r="AS466" i="1" a="1"/>
  <c r="AS466" i="1" s="1"/>
  <c r="AT466" i="1" s="1"/>
  <c r="AR466" i="1" a="1"/>
  <c r="AR466" i="1" s="1"/>
  <c r="J466" i="1" l="1"/>
  <c r="L463" i="1" s="1" a="1"/>
  <c r="L463" i="1" s="1"/>
  <c r="AQ468" i="1"/>
  <c r="AS467" i="1" a="1"/>
  <c r="AS467" i="1" s="1"/>
  <c r="AT467" i="1" s="1"/>
  <c r="AR467" i="1" a="1"/>
  <c r="AR467" i="1" s="1"/>
  <c r="J467" i="1" l="1"/>
  <c r="L464" i="1" s="1" a="1"/>
  <c r="L464" i="1" s="1"/>
  <c r="AQ469" i="1"/>
  <c r="AS468" i="1" a="1"/>
  <c r="AS468" i="1" s="1"/>
  <c r="AT468" i="1" s="1"/>
  <c r="AR468" i="1" a="1"/>
  <c r="AR468" i="1" s="1"/>
  <c r="J468" i="1" l="1"/>
  <c r="L465" i="1" s="1" a="1"/>
  <c r="L465" i="1" s="1"/>
  <c r="AQ470" i="1"/>
  <c r="AS469" i="1" a="1"/>
  <c r="AS469" i="1" s="1"/>
  <c r="AT469" i="1" s="1"/>
  <c r="AR469" i="1" a="1"/>
  <c r="AR469" i="1" s="1"/>
  <c r="J469" i="1" l="1"/>
  <c r="L466" i="1" s="1" a="1"/>
  <c r="L466" i="1" s="1"/>
  <c r="AQ471" i="1"/>
  <c r="AS470" i="1" a="1"/>
  <c r="AS470" i="1" s="1"/>
  <c r="AT470" i="1" s="1"/>
  <c r="AR470" i="1" a="1"/>
  <c r="AR470" i="1" s="1"/>
  <c r="J470" i="1" l="1"/>
  <c r="L467" i="1" s="1" a="1"/>
  <c r="L467" i="1" s="1"/>
  <c r="AQ472" i="1"/>
  <c r="AS471" i="1" a="1"/>
  <c r="AS471" i="1" s="1"/>
  <c r="AT471" i="1" s="1"/>
  <c r="AR471" i="1" a="1"/>
  <c r="AR471" i="1" s="1"/>
  <c r="J471" i="1" l="1"/>
  <c r="L468" i="1" s="1" a="1"/>
  <c r="L468" i="1" s="1"/>
  <c r="AQ473" i="1"/>
  <c r="AS472" i="1" a="1"/>
  <c r="AS472" i="1" s="1"/>
  <c r="AT472" i="1" s="1"/>
  <c r="AR472" i="1" a="1"/>
  <c r="AR472" i="1" s="1"/>
  <c r="J472" i="1" l="1"/>
  <c r="L469" i="1" s="1" a="1"/>
  <c r="L469" i="1" s="1"/>
  <c r="AQ474" i="1"/>
  <c r="AS473" i="1" a="1"/>
  <c r="AS473" i="1" s="1"/>
  <c r="AT473" i="1" s="1"/>
  <c r="AR473" i="1" a="1"/>
  <c r="AR473" i="1" s="1"/>
  <c r="J473" i="1" l="1"/>
  <c r="L470" i="1" s="1" a="1"/>
  <c r="L470" i="1" s="1"/>
  <c r="AQ475" i="1"/>
  <c r="AS474" i="1" a="1"/>
  <c r="AS474" i="1" s="1"/>
  <c r="AT474" i="1" s="1"/>
  <c r="AR474" i="1" a="1"/>
  <c r="AR474" i="1" s="1"/>
  <c r="J474" i="1" l="1"/>
  <c r="L471" i="1" s="1" a="1"/>
  <c r="L471" i="1" s="1"/>
  <c r="AQ476" i="1"/>
  <c r="AS475" i="1" a="1"/>
  <c r="AS475" i="1" s="1"/>
  <c r="AT475" i="1" s="1"/>
  <c r="AR475" i="1" a="1"/>
  <c r="AR475" i="1" s="1"/>
  <c r="J475" i="1" l="1"/>
  <c r="L472" i="1" s="1" a="1"/>
  <c r="L472" i="1" s="1"/>
  <c r="AQ477" i="1"/>
  <c r="AS476" i="1" a="1"/>
  <c r="AS476" i="1" s="1"/>
  <c r="AT476" i="1" s="1"/>
  <c r="AR476" i="1" a="1"/>
  <c r="AR476" i="1" s="1"/>
  <c r="J476" i="1" l="1"/>
  <c r="L473" i="1" s="1" a="1"/>
  <c r="L473" i="1" s="1"/>
  <c r="AQ478" i="1"/>
  <c r="AS477" i="1" a="1"/>
  <c r="AS477" i="1" s="1"/>
  <c r="AT477" i="1" s="1"/>
  <c r="AR477" i="1" a="1"/>
  <c r="AR477" i="1" s="1"/>
  <c r="J477" i="1" l="1"/>
  <c r="L474" i="1" s="1" a="1"/>
  <c r="L474" i="1" s="1"/>
  <c r="AQ479" i="1"/>
  <c r="AS478" i="1" a="1"/>
  <c r="AS478" i="1" s="1"/>
  <c r="AT478" i="1" s="1"/>
  <c r="AR478" i="1" a="1"/>
  <c r="AR478" i="1" s="1"/>
  <c r="J478" i="1" l="1"/>
  <c r="L475" i="1" s="1" a="1"/>
  <c r="L475" i="1" s="1"/>
  <c r="AQ480" i="1"/>
  <c r="AS479" i="1" a="1"/>
  <c r="AS479" i="1" s="1"/>
  <c r="AT479" i="1" s="1"/>
  <c r="AR479" i="1" a="1"/>
  <c r="AR479" i="1" s="1"/>
  <c r="J479" i="1" l="1"/>
  <c r="L476" i="1" s="1" a="1"/>
  <c r="L476" i="1" s="1"/>
  <c r="AQ481" i="1"/>
  <c r="AS480" i="1" a="1"/>
  <c r="AS480" i="1" s="1"/>
  <c r="AT480" i="1" s="1"/>
  <c r="AR480" i="1" a="1"/>
  <c r="AR480" i="1" s="1"/>
  <c r="J480" i="1" l="1"/>
  <c r="L477" i="1" s="1" a="1"/>
  <c r="L477" i="1" s="1"/>
  <c r="AQ482" i="1"/>
  <c r="AS481" i="1" a="1"/>
  <c r="AS481" i="1" s="1"/>
  <c r="AT481" i="1" s="1"/>
  <c r="AR481" i="1" a="1"/>
  <c r="AR481" i="1" s="1"/>
  <c r="J481" i="1" l="1"/>
  <c r="L478" i="1" s="1" a="1"/>
  <c r="L478" i="1" s="1"/>
  <c r="AQ483" i="1"/>
  <c r="AS482" i="1" a="1"/>
  <c r="AS482" i="1" s="1"/>
  <c r="AT482" i="1" s="1"/>
  <c r="AR482" i="1" a="1"/>
  <c r="AR482" i="1" s="1"/>
  <c r="J482" i="1" l="1"/>
  <c r="L479" i="1" s="1" a="1"/>
  <c r="L479" i="1" s="1"/>
  <c r="AQ484" i="1"/>
  <c r="AS483" i="1" a="1"/>
  <c r="AS483" i="1" s="1"/>
  <c r="AT483" i="1" s="1"/>
  <c r="AR483" i="1" a="1"/>
  <c r="AR483" i="1" s="1"/>
  <c r="J483" i="1" l="1"/>
  <c r="L480" i="1" s="1" a="1"/>
  <c r="L480" i="1" s="1"/>
  <c r="AQ485" i="1"/>
  <c r="AS484" i="1" a="1"/>
  <c r="AS484" i="1" s="1"/>
  <c r="AT484" i="1" s="1"/>
  <c r="AR484" i="1" a="1"/>
  <c r="AR484" i="1" s="1"/>
  <c r="J484" i="1" l="1"/>
  <c r="L481" i="1" s="1" a="1"/>
  <c r="L481" i="1" s="1"/>
  <c r="AQ486" i="1"/>
  <c r="AS485" i="1" a="1"/>
  <c r="AS485" i="1" s="1"/>
  <c r="AT485" i="1" s="1"/>
  <c r="AR485" i="1" a="1"/>
  <c r="AR485" i="1" s="1"/>
  <c r="J485" i="1" l="1"/>
  <c r="L482" i="1" s="1" a="1"/>
  <c r="L482" i="1" s="1"/>
  <c r="AQ487" i="1"/>
  <c r="AS486" i="1" a="1"/>
  <c r="AS486" i="1" s="1"/>
  <c r="AT486" i="1" s="1"/>
  <c r="AR486" i="1" a="1"/>
  <c r="AR486" i="1" s="1"/>
  <c r="J486" i="1" l="1"/>
  <c r="L483" i="1" s="1" a="1"/>
  <c r="L483" i="1" s="1"/>
  <c r="AQ488" i="1"/>
  <c r="AS487" i="1" a="1"/>
  <c r="AS487" i="1" s="1"/>
  <c r="AT487" i="1" s="1"/>
  <c r="AR487" i="1" a="1"/>
  <c r="AR487" i="1" s="1"/>
  <c r="J487" i="1" l="1"/>
  <c r="L484" i="1" s="1" a="1"/>
  <c r="L484" i="1" s="1"/>
  <c r="AQ489" i="1"/>
  <c r="AS488" i="1" a="1"/>
  <c r="AS488" i="1" s="1"/>
  <c r="AT488" i="1" s="1"/>
  <c r="AR488" i="1" a="1"/>
  <c r="AR488" i="1" s="1"/>
  <c r="J488" i="1" l="1"/>
  <c r="L485" i="1" s="1" a="1"/>
  <c r="L485" i="1" s="1"/>
  <c r="AQ490" i="1"/>
  <c r="AS489" i="1" a="1"/>
  <c r="AS489" i="1" s="1"/>
  <c r="AT489" i="1" s="1"/>
  <c r="AR489" i="1" a="1"/>
  <c r="AR489" i="1" s="1"/>
  <c r="J489" i="1" l="1"/>
  <c r="L486" i="1" s="1" a="1"/>
  <c r="L486" i="1" s="1"/>
  <c r="AQ491" i="1"/>
  <c r="AS490" i="1" a="1"/>
  <c r="AS490" i="1" s="1"/>
  <c r="AT490" i="1" s="1"/>
  <c r="AR490" i="1" a="1"/>
  <c r="AR490" i="1" s="1"/>
  <c r="J490" i="1" l="1"/>
  <c r="L487" i="1" s="1" a="1"/>
  <c r="L487" i="1" s="1"/>
  <c r="AQ492" i="1"/>
  <c r="AS491" i="1" a="1"/>
  <c r="AS491" i="1" s="1"/>
  <c r="AT491" i="1" s="1"/>
  <c r="AR491" i="1" a="1"/>
  <c r="AR491" i="1" s="1"/>
  <c r="J491" i="1" l="1"/>
  <c r="L488" i="1" s="1" a="1"/>
  <c r="L488" i="1" s="1"/>
  <c r="AQ493" i="1"/>
  <c r="AS492" i="1" a="1"/>
  <c r="AS492" i="1" s="1"/>
  <c r="AT492" i="1" s="1"/>
  <c r="AR492" i="1" a="1"/>
  <c r="AR492" i="1" s="1"/>
  <c r="J492" i="1" l="1"/>
  <c r="L489" i="1" s="1" a="1"/>
  <c r="L489" i="1" s="1"/>
  <c r="AQ494" i="1"/>
  <c r="AS493" i="1" a="1"/>
  <c r="AS493" i="1" s="1"/>
  <c r="AT493" i="1" s="1"/>
  <c r="AR493" i="1" a="1"/>
  <c r="AR493" i="1" s="1"/>
  <c r="J493" i="1" l="1"/>
  <c r="L490" i="1" s="1" a="1"/>
  <c r="L490" i="1" s="1"/>
  <c r="AQ495" i="1"/>
  <c r="AS494" i="1" a="1"/>
  <c r="AS494" i="1" s="1"/>
  <c r="AT494" i="1" s="1"/>
  <c r="AR494" i="1" a="1"/>
  <c r="AR494" i="1" s="1"/>
  <c r="J494" i="1" l="1"/>
  <c r="L491" i="1" s="1" a="1"/>
  <c r="L491" i="1" s="1"/>
  <c r="AQ496" i="1"/>
  <c r="AS495" i="1" a="1"/>
  <c r="AS495" i="1" s="1"/>
  <c r="AT495" i="1" s="1"/>
  <c r="AR495" i="1" a="1"/>
  <c r="AR495" i="1" s="1"/>
  <c r="J495" i="1" l="1"/>
  <c r="L492" i="1" s="1" a="1"/>
  <c r="L492" i="1" s="1"/>
  <c r="AQ497" i="1"/>
  <c r="AS496" i="1" a="1"/>
  <c r="AS496" i="1" s="1"/>
  <c r="AT496" i="1" s="1"/>
  <c r="AR496" i="1" a="1"/>
  <c r="AR496" i="1" s="1"/>
  <c r="J496" i="1" l="1"/>
  <c r="L493" i="1" s="1" a="1"/>
  <c r="L493" i="1" s="1"/>
  <c r="AQ498" i="1"/>
  <c r="AS497" i="1" a="1"/>
  <c r="AS497" i="1" s="1"/>
  <c r="AT497" i="1" s="1"/>
  <c r="AR497" i="1" a="1"/>
  <c r="AR497" i="1" s="1"/>
  <c r="J497" i="1" l="1"/>
  <c r="L494" i="1" s="1" a="1"/>
  <c r="L494" i="1" s="1"/>
  <c r="AQ499" i="1"/>
  <c r="AS498" i="1" a="1"/>
  <c r="AS498" i="1" s="1"/>
  <c r="AT498" i="1" s="1"/>
  <c r="AR498" i="1" a="1"/>
  <c r="AR498" i="1" s="1"/>
  <c r="J498" i="1" l="1"/>
  <c r="L495" i="1" s="1" a="1"/>
  <c r="L495" i="1" s="1"/>
  <c r="AQ500" i="1"/>
  <c r="AS499" i="1" a="1"/>
  <c r="AS499" i="1" s="1"/>
  <c r="AT499" i="1" s="1"/>
  <c r="AR499" i="1" a="1"/>
  <c r="AR499" i="1" s="1"/>
  <c r="J499" i="1" l="1"/>
  <c r="L496" i="1" s="1" a="1"/>
  <c r="L496" i="1" s="1"/>
  <c r="AQ501" i="1"/>
  <c r="AS500" i="1" a="1"/>
  <c r="AS500" i="1" s="1"/>
  <c r="AT500" i="1" s="1"/>
  <c r="AR500" i="1" a="1"/>
  <c r="AR500" i="1" s="1"/>
  <c r="J500" i="1" l="1"/>
  <c r="L497" i="1" s="1" a="1"/>
  <c r="L497" i="1" s="1"/>
  <c r="AQ502" i="1"/>
  <c r="AS501" i="1" a="1"/>
  <c r="AS501" i="1" s="1"/>
  <c r="AT501" i="1" s="1"/>
  <c r="AR501" i="1" a="1"/>
  <c r="AR501" i="1" s="1"/>
  <c r="J501" i="1" l="1"/>
  <c r="L498" i="1" s="1" a="1"/>
  <c r="L498" i="1" s="1"/>
  <c r="AQ503" i="1"/>
  <c r="AS502" i="1" a="1"/>
  <c r="AS502" i="1" s="1"/>
  <c r="AT502" i="1" s="1"/>
  <c r="AR502" i="1" a="1"/>
  <c r="AR502" i="1" s="1"/>
  <c r="J502" i="1" l="1"/>
  <c r="L499" i="1" s="1" a="1"/>
  <c r="L499" i="1" s="1"/>
  <c r="AQ504" i="1"/>
  <c r="AS503" i="1" a="1"/>
  <c r="AS503" i="1" s="1"/>
  <c r="AT503" i="1" s="1"/>
  <c r="AR503" i="1" a="1"/>
  <c r="AR503" i="1" s="1"/>
  <c r="J503" i="1" l="1"/>
  <c r="L500" i="1" s="1" a="1"/>
  <c r="L500" i="1" s="1"/>
  <c r="AQ505" i="1"/>
  <c r="AS504" i="1" a="1"/>
  <c r="AS504" i="1" s="1"/>
  <c r="AT504" i="1" s="1"/>
  <c r="AR504" i="1" a="1"/>
  <c r="AR504" i="1" s="1"/>
  <c r="J504" i="1" l="1"/>
  <c r="L501" i="1" s="1" a="1"/>
  <c r="L501" i="1" s="1"/>
  <c r="AS505" i="1" a="1"/>
  <c r="AS505" i="1" s="1"/>
  <c r="AT505" i="1" s="1"/>
  <c r="AR505" i="1" a="1"/>
  <c r="AR505" i="1" s="1"/>
  <c r="J505" i="1" l="1"/>
  <c r="L502" i="1" s="1" a="1"/>
  <c r="L502" i="1" s="1"/>
  <c r="J506" i="1" l="1"/>
  <c r="L503" i="1" s="1" a="1"/>
  <c r="L503" i="1" s="1"/>
  <c r="J507" i="1" l="1"/>
  <c r="L504" i="1" s="1" a="1"/>
  <c r="L504" i="1" s="1"/>
  <c r="J508" i="1" l="1"/>
  <c r="L505" i="1" s="1" a="1"/>
  <c r="L505" i="1" s="1"/>
  <c r="D73" i="1" l="1"/>
  <c r="E48" i="1"/>
  <c r="C131" i="23"/>
  <c r="C105" i="23"/>
  <c r="C53" i="23"/>
  <c r="D80" i="1"/>
  <c r="E79" i="1"/>
  <c r="E138" i="1"/>
  <c r="E93" i="1"/>
  <c r="D93" i="1"/>
  <c r="C69" i="23"/>
  <c r="E81" i="1"/>
  <c r="D143" i="1"/>
  <c r="E4003" i="1"/>
  <c r="C83" i="23"/>
  <c r="E72" i="1"/>
  <c r="K13" i="25" s="1" a="1"/>
  <c r="K13" i="25" s="1"/>
  <c r="D57" i="1"/>
  <c r="C128" i="23"/>
  <c r="D88" i="1"/>
  <c r="E140" i="1"/>
  <c r="D65" i="1"/>
  <c r="E92" i="1"/>
  <c r="K25" i="25" s="1" a="1"/>
  <c r="K25" i="25" s="1"/>
  <c r="C104" i="23"/>
  <c r="C72" i="23"/>
  <c r="D48" i="1"/>
  <c r="C86" i="23"/>
  <c r="E77" i="1"/>
  <c r="K16" i="25" s="1" a="1"/>
  <c r="K16" i="25" s="1"/>
  <c r="E59" i="1"/>
  <c r="D144" i="1"/>
  <c r="D79" i="1"/>
  <c r="E78" i="1"/>
  <c r="E80" i="1"/>
  <c r="E76" i="1"/>
  <c r="D142" i="1"/>
  <c r="E75" i="1"/>
  <c r="C129" i="23"/>
  <c r="E83" i="1"/>
  <c r="C94" i="23"/>
  <c r="D102" i="1"/>
  <c r="E98" i="1"/>
  <c r="C101" i="23"/>
  <c r="E61" i="1"/>
  <c r="E144" i="1"/>
  <c r="C117" i="23"/>
  <c r="D51" i="1"/>
  <c r="D53" i="1"/>
  <c r="E63" i="1"/>
  <c r="D104" i="1"/>
  <c r="D120" i="1"/>
  <c r="E52" i="1"/>
  <c r="K4" i="25" s="1" a="1"/>
  <c r="K4" i="25" s="1"/>
  <c r="E107" i="1"/>
  <c r="K34" i="25" s="1" a="1"/>
  <c r="K34" i="25" s="1"/>
  <c r="D147" i="1"/>
  <c r="C77" i="23"/>
  <c r="E137" i="1"/>
  <c r="K52" i="25" s="1" a="1"/>
  <c r="K52" i="25" s="1"/>
  <c r="D78" i="1"/>
  <c r="D127" i="1"/>
  <c r="D118" i="1"/>
  <c r="C93" i="23"/>
  <c r="E117" i="1"/>
  <c r="K40" i="25" s="1" a="1"/>
  <c r="K40" i="25" s="1"/>
  <c r="E118" i="1"/>
  <c r="D98" i="1"/>
  <c r="C80" i="23"/>
  <c r="C65" i="23"/>
  <c r="E141" i="1"/>
  <c r="D67" i="1"/>
  <c r="C64" i="23"/>
  <c r="D134" i="1"/>
  <c r="D50" i="1"/>
  <c r="C121" i="23"/>
  <c r="C50" i="23"/>
  <c r="E105" i="1"/>
  <c r="C54" i="23"/>
  <c r="D60" i="1"/>
  <c r="D76" i="1"/>
  <c r="D77" i="1"/>
  <c r="E146" i="1"/>
  <c r="E109" i="1"/>
  <c r="C134" i="23"/>
  <c r="C67" i="23"/>
  <c r="C118" i="23"/>
  <c r="D99" i="1"/>
  <c r="D52" i="1"/>
  <c r="E90" i="1"/>
  <c r="E147" i="1"/>
  <c r="K58" i="25" s="1" a="1"/>
  <c r="K58" i="25" s="1"/>
  <c r="E67" i="1"/>
  <c r="K10" i="25" s="1" a="1"/>
  <c r="K10" i="25" s="1"/>
  <c r="D64" i="1"/>
  <c r="C63" i="23"/>
  <c r="E70" i="1"/>
  <c r="E50" i="1"/>
  <c r="C123" i="23"/>
  <c r="D71" i="1"/>
  <c r="C122" i="23"/>
  <c r="D72" i="1"/>
  <c r="E66" i="1"/>
  <c r="C79" i="23"/>
  <c r="D70" i="1"/>
  <c r="D58" i="1"/>
  <c r="D103" i="1"/>
  <c r="C84" i="23"/>
  <c r="C141" i="23"/>
  <c r="C61" i="23"/>
  <c r="D95" i="1"/>
  <c r="E142" i="1"/>
  <c r="K55" i="25" s="1" a="1"/>
  <c r="K55" i="25" s="1"/>
  <c r="C107" i="23"/>
  <c r="D113" i="1"/>
  <c r="D139" i="1"/>
  <c r="E57" i="1"/>
  <c r="E69" i="1"/>
  <c r="C130" i="23"/>
  <c r="C124" i="23"/>
  <c r="E119" i="1"/>
  <c r="D125" i="1"/>
  <c r="D145" i="1"/>
  <c r="D68" i="1"/>
  <c r="E113" i="1"/>
  <c r="C87" i="23"/>
  <c r="E73" i="1"/>
  <c r="D128" i="1"/>
  <c r="D101" i="1"/>
  <c r="D83" i="1"/>
  <c r="E129" i="1"/>
  <c r="C68" i="23"/>
  <c r="C116" i="23"/>
  <c r="E125" i="1"/>
  <c r="D138" i="1"/>
  <c r="E49" i="1"/>
  <c r="E139" i="1"/>
  <c r="C57" i="23"/>
  <c r="C52" i="23"/>
  <c r="E85" i="1"/>
  <c r="D105" i="1"/>
  <c r="E56" i="1"/>
  <c r="D87" i="1"/>
  <c r="E68" i="1"/>
  <c r="E53" i="1"/>
  <c r="D133" i="1"/>
  <c r="C89" i="23"/>
  <c r="C119" i="23"/>
  <c r="C114" i="23"/>
  <c r="C59" i="23"/>
  <c r="E122" i="1"/>
  <c r="K43" i="25" s="1" a="1"/>
  <c r="K43" i="25" s="1"/>
  <c r="C127" i="23"/>
  <c r="D122" i="1"/>
  <c r="E82" i="1"/>
  <c r="K19" i="25" s="1" a="1"/>
  <c r="K19" i="25" s="1"/>
  <c r="C78" i="23"/>
  <c r="E71" i="1"/>
  <c r="C120" i="23"/>
  <c r="C144" i="23"/>
  <c r="D137" i="1"/>
  <c r="C132" i="23"/>
  <c r="E136" i="1"/>
  <c r="E87" i="1"/>
  <c r="K22" i="25" s="1" a="1"/>
  <c r="K22" i="25" s="1"/>
  <c r="E133" i="1"/>
  <c r="C109" i="23"/>
  <c r="C99" i="23"/>
  <c r="E74" i="1"/>
  <c r="D91" i="1"/>
  <c r="C137" i="23"/>
  <c r="D69" i="1"/>
  <c r="C56" i="23"/>
  <c r="E145" i="1"/>
  <c r="E84" i="1"/>
  <c r="E86" i="1"/>
  <c r="E101" i="1"/>
  <c r="D132" i="1"/>
  <c r="E65" i="1"/>
  <c r="D116" i="1"/>
  <c r="C76" i="23"/>
  <c r="C90" i="23"/>
  <c r="E60" i="1"/>
  <c r="D90" i="1"/>
  <c r="D66" i="1"/>
  <c r="D63" i="1"/>
  <c r="C115" i="23"/>
  <c r="C143" i="23"/>
  <c r="D115" i="1"/>
  <c r="C92" i="23"/>
  <c r="C112" i="23"/>
  <c r="C55" i="23"/>
  <c r="D82" i="1"/>
  <c r="C70" i="23"/>
  <c r="C149" i="23"/>
  <c r="D141" i="1"/>
  <c r="C110" i="23"/>
  <c r="D111" i="1"/>
  <c r="C140" i="23"/>
  <c r="E100" i="1"/>
  <c r="D74" i="1"/>
  <c r="C142" i="23"/>
  <c r="E99" i="1"/>
  <c r="D97" i="1"/>
  <c r="C60" i="23"/>
  <c r="C95" i="23"/>
  <c r="D119" i="1"/>
  <c r="E120" i="1"/>
  <c r="E97" i="1"/>
  <c r="K28" i="25" s="1" a="1"/>
  <c r="K28" i="25" s="1"/>
  <c r="D110" i="1"/>
  <c r="D109" i="1"/>
  <c r="D130" i="1"/>
  <c r="C74" i="23"/>
  <c r="C103" i="23"/>
  <c r="C125" i="23"/>
  <c r="C98" i="23"/>
  <c r="D85" i="1"/>
  <c r="E112" i="1"/>
  <c r="K37" i="25" s="1" a="1"/>
  <c r="K37" i="25" s="1"/>
  <c r="C133" i="23"/>
  <c r="E126" i="1"/>
  <c r="D106" i="1"/>
  <c r="E128" i="1"/>
  <c r="C113" i="23"/>
  <c r="E108" i="1"/>
  <c r="H56" i="1"/>
  <c r="D146" i="1"/>
  <c r="D59" i="1"/>
  <c r="E94" i="1"/>
  <c r="C97" i="23"/>
  <c r="E88" i="1"/>
  <c r="E104" i="1"/>
  <c r="D107" i="1"/>
  <c r="D96" i="1"/>
  <c r="D112" i="1"/>
  <c r="D92" i="1"/>
  <c r="D136" i="1"/>
  <c r="D131" i="1"/>
  <c r="D129" i="1"/>
  <c r="C58" i="23"/>
  <c r="D49" i="1"/>
  <c r="D124" i="1"/>
  <c r="C139" i="23"/>
  <c r="D54" i="1"/>
  <c r="D117" i="1"/>
  <c r="E132" i="1"/>
  <c r="K49" i="25" s="1" a="1"/>
  <c r="K49" i="25" s="1"/>
  <c r="C136" i="23"/>
  <c r="D86" i="1"/>
  <c r="C135" i="23"/>
  <c r="C81" i="23"/>
  <c r="E51" i="1"/>
  <c r="D126" i="1"/>
  <c r="E54" i="1"/>
  <c r="C145" i="23"/>
  <c r="E102" i="1"/>
  <c r="K31" i="25" s="1" a="1"/>
  <c r="K31" i="25" s="1"/>
  <c r="D121" i="1"/>
  <c r="E103" i="1"/>
  <c r="E114" i="1"/>
  <c r="C88" i="23"/>
  <c r="C126" i="23"/>
  <c r="C111" i="23"/>
  <c r="D81" i="1"/>
  <c r="C106" i="23"/>
  <c r="E95" i="1"/>
  <c r="D100" i="1"/>
  <c r="E55" i="1"/>
  <c r="E115" i="1"/>
  <c r="C148" i="23"/>
  <c r="C85" i="23"/>
  <c r="D94" i="1"/>
  <c r="C73" i="23"/>
  <c r="D56" i="1"/>
  <c r="C102" i="23"/>
  <c r="E130" i="1"/>
  <c r="C62" i="23"/>
  <c r="C146" i="23"/>
  <c r="D89" i="1"/>
  <c r="C82" i="23"/>
  <c r="E64" i="1"/>
  <c r="E62" i="1"/>
  <c r="K7" i="25" s="1" a="1"/>
  <c r="K7" i="25" s="1"/>
  <c r="D55" i="1"/>
  <c r="E134" i="1"/>
  <c r="D62" i="1"/>
  <c r="E89" i="1"/>
  <c r="C91" i="23"/>
  <c r="C96" i="23"/>
  <c r="E96" i="1"/>
  <c r="E110" i="1"/>
  <c r="E135" i="1"/>
  <c r="E124" i="1"/>
  <c r="E91" i="1"/>
  <c r="D123" i="1"/>
  <c r="E106" i="1"/>
  <c r="E123" i="1"/>
  <c r="C75" i="23"/>
  <c r="E111" i="1"/>
  <c r="C147" i="23"/>
  <c r="C51" i="23"/>
  <c r="D84" i="1"/>
  <c r="E58" i="1"/>
  <c r="D135" i="1"/>
  <c r="D61" i="1"/>
  <c r="C108" i="23"/>
  <c r="D75" i="1"/>
  <c r="E127" i="1"/>
  <c r="K46" i="25" s="1" a="1"/>
  <c r="K46" i="25" s="1"/>
  <c r="E131" i="1"/>
  <c r="C66" i="23"/>
  <c r="D114" i="1"/>
  <c r="C71" i="23"/>
  <c r="D140" i="1"/>
  <c r="E143" i="1"/>
  <c r="H107" i="1"/>
  <c r="H108" i="1"/>
  <c r="H91" i="1"/>
  <c r="H76" i="1"/>
  <c r="H112" i="1"/>
  <c r="H103" i="1"/>
  <c r="H90" i="1"/>
  <c r="H97" i="1"/>
  <c r="H85" i="1"/>
  <c r="D108" i="1"/>
  <c r="H138" i="1"/>
  <c r="H70" i="1"/>
  <c r="H68" i="1"/>
  <c r="H125" i="1"/>
  <c r="H102" i="1"/>
  <c r="H99" i="1"/>
  <c r="H49" i="1"/>
  <c r="C138" i="23"/>
  <c r="H93" i="1"/>
  <c r="H79" i="1"/>
  <c r="H72" i="1"/>
  <c r="H98" i="1"/>
  <c r="H60" i="1"/>
  <c r="H136" i="1"/>
  <c r="H67" i="1"/>
  <c r="H142" i="1"/>
  <c r="H119" i="1"/>
  <c r="H61" i="1"/>
  <c r="E116" i="1"/>
  <c r="E121" i="1"/>
  <c r="H139" i="1"/>
  <c r="H140" i="1"/>
  <c r="H51" i="1"/>
  <c r="H118" i="1"/>
  <c r="H122" i="1"/>
  <c r="H88" i="1"/>
  <c r="H128" i="1"/>
  <c r="H129" i="1"/>
  <c r="H95" i="1"/>
  <c r="H135" i="1"/>
  <c r="H101" i="1"/>
  <c r="H59" i="1"/>
  <c r="H116" i="1"/>
  <c r="H57" i="1"/>
  <c r="H74" i="1"/>
  <c r="H81" i="1"/>
  <c r="C100" i="23"/>
  <c r="H64" i="1"/>
  <c r="H54" i="1"/>
  <c r="H114" i="1"/>
  <c r="H133" i="1"/>
  <c r="H146" i="1"/>
  <c r="H115" i="1"/>
  <c r="H82" i="1"/>
  <c r="H50" i="1"/>
  <c r="H62" i="1"/>
  <c r="H123" i="1"/>
  <c r="H83" i="1"/>
  <c r="H143" i="1"/>
  <c r="H80" i="1"/>
  <c r="H134" i="1"/>
  <c r="H89" i="1"/>
  <c r="H75" i="1"/>
  <c r="H127" i="1"/>
  <c r="H141" i="1"/>
  <c r="H147" i="1"/>
  <c r="H58" i="1"/>
  <c r="H144" i="1"/>
  <c r="H77" i="1"/>
  <c r="H63" i="1"/>
  <c r="H55" i="1"/>
  <c r="H106" i="1"/>
  <c r="H105" i="1"/>
  <c r="H137" i="1"/>
  <c r="H52" i="1"/>
  <c r="H126" i="1"/>
  <c r="H132" i="1"/>
  <c r="H48" i="1"/>
  <c r="H109" i="1"/>
  <c r="H145" i="1"/>
  <c r="H69" i="1"/>
  <c r="H53" i="1"/>
  <c r="H71" i="1"/>
  <c r="H130" i="1"/>
  <c r="H73" i="1"/>
  <c r="H117" i="1"/>
  <c r="H121" i="1"/>
  <c r="H96" i="1"/>
  <c r="H110" i="1"/>
  <c r="H65" i="1"/>
  <c r="H131" i="1"/>
  <c r="H113" i="1"/>
  <c r="H92" i="1"/>
  <c r="H124" i="1"/>
  <c r="H100" i="1"/>
  <c r="H86" i="1"/>
  <c r="H87" i="1"/>
  <c r="H111" i="1"/>
  <c r="H120" i="1"/>
  <c r="H84" i="1"/>
  <c r="H78" i="1"/>
  <c r="H104" i="1"/>
  <c r="H66" i="1"/>
  <c r="H94" i="1"/>
  <c r="J509" i="1"/>
  <c r="L506" i="1" s="1" a="1"/>
  <c r="L506" i="1" s="1"/>
  <c r="L3" i="1" s="1"/>
  <c r="D4003" i="1"/>
  <c r="F4003" i="1" s="1"/>
  <c r="H4003" i="1"/>
  <c r="C4005" i="23"/>
  <c r="AD154" i="1" l="1"/>
  <c r="AD465" i="1"/>
  <c r="AD423" i="1"/>
  <c r="AD346" i="1"/>
  <c r="AD496" i="1"/>
  <c r="AD288" i="1"/>
  <c r="AD424" i="1"/>
  <c r="AD177" i="1"/>
  <c r="AD249" i="1"/>
  <c r="AD433" i="1"/>
  <c r="AD324" i="1"/>
  <c r="AD87" i="1"/>
  <c r="AD261" i="1"/>
  <c r="AD159" i="1"/>
  <c r="AD32" i="1"/>
  <c r="AD456" i="1"/>
  <c r="AD297" i="1"/>
  <c r="AD505" i="1"/>
  <c r="AD298" i="1"/>
  <c r="AD167" i="1"/>
  <c r="AD96" i="1"/>
  <c r="AD386" i="1"/>
  <c r="AD305" i="1"/>
  <c r="AD50" i="1"/>
  <c r="AD166" i="1"/>
  <c r="AD263" i="1"/>
  <c r="AD104" i="1"/>
  <c r="AD49" i="1"/>
  <c r="AD345" i="1"/>
  <c r="AD58" i="1"/>
  <c r="AD230" i="1"/>
  <c r="AD327" i="1"/>
  <c r="AD200" i="1"/>
  <c r="AD65" i="1"/>
  <c r="AD377" i="1"/>
  <c r="AD146" i="1"/>
  <c r="AD398" i="1"/>
  <c r="AD351" i="1"/>
  <c r="AD264" i="1"/>
  <c r="AD129" i="1"/>
  <c r="AD385" i="1"/>
  <c r="AD282" i="1"/>
  <c r="AD258" i="1"/>
  <c r="AD487" i="1"/>
  <c r="AD360" i="1"/>
  <c r="AD193" i="1"/>
  <c r="AD457" i="1"/>
  <c r="AD267" i="1"/>
  <c r="AD404" i="1"/>
  <c r="AD285" i="1"/>
  <c r="AD435" i="1"/>
  <c r="AD468" i="1"/>
  <c r="AD365" i="1"/>
  <c r="AD254" i="1"/>
  <c r="AD466" i="1"/>
  <c r="AD199" i="1"/>
  <c r="AD359" i="1"/>
  <c r="AD162" i="1"/>
  <c r="AD136" i="1"/>
  <c r="AD296" i="1"/>
  <c r="AD488" i="1"/>
  <c r="AD73" i="1"/>
  <c r="AD201" i="1"/>
  <c r="AD313" i="1"/>
  <c r="AD393" i="1"/>
  <c r="AD473" i="1"/>
  <c r="AD66" i="1"/>
  <c r="AD426" i="1"/>
  <c r="AD459" i="1"/>
  <c r="AD492" i="1"/>
  <c r="AD429" i="1"/>
  <c r="AD334" i="1"/>
  <c r="AD490" i="1"/>
  <c r="AD223" i="1"/>
  <c r="AD391" i="1"/>
  <c r="AD242" i="1"/>
  <c r="AD160" i="1"/>
  <c r="AD328" i="1"/>
  <c r="AD90" i="1"/>
  <c r="AD105" i="1"/>
  <c r="AD233" i="1"/>
  <c r="AD321" i="1"/>
  <c r="AD409" i="1"/>
  <c r="AD489" i="1"/>
  <c r="AD74" i="1"/>
  <c r="AD506" i="1"/>
  <c r="AD132" i="1"/>
  <c r="AD29" i="1"/>
  <c r="AD453" i="1"/>
  <c r="AD382" i="1"/>
  <c r="AD63" i="1"/>
  <c r="AD231" i="1"/>
  <c r="AD415" i="1"/>
  <c r="AD450" i="1"/>
  <c r="AD168" i="1"/>
  <c r="AD352" i="1"/>
  <c r="AD306" i="1"/>
  <c r="AD113" i="1"/>
  <c r="AD241" i="1"/>
  <c r="AD329" i="1"/>
  <c r="AD425" i="1"/>
  <c r="AD497" i="1"/>
  <c r="AD122" i="1"/>
  <c r="AD148" i="1"/>
  <c r="AD93" i="1"/>
  <c r="AD236" i="1"/>
  <c r="AD109" i="1"/>
  <c r="AD62" i="1"/>
  <c r="AD454" i="1"/>
  <c r="AD95" i="1"/>
  <c r="AD287" i="1"/>
  <c r="AD455" i="1"/>
  <c r="AD40" i="1"/>
  <c r="AD224" i="1"/>
  <c r="AD392" i="1"/>
  <c r="AD410" i="1"/>
  <c r="AD137" i="1"/>
  <c r="AD257" i="1"/>
  <c r="AD361" i="1"/>
  <c r="AD441" i="1"/>
  <c r="AD34" i="1"/>
  <c r="AD170" i="1"/>
  <c r="AD300" i="1"/>
  <c r="AD197" i="1"/>
  <c r="AD78" i="1"/>
  <c r="AD486" i="1"/>
  <c r="AD135" i="1"/>
  <c r="AD295" i="1"/>
  <c r="AD479" i="1"/>
  <c r="AD72" i="1"/>
  <c r="AD232" i="1"/>
  <c r="AD416" i="1"/>
  <c r="AD41" i="1"/>
  <c r="AD169" i="1"/>
  <c r="AD265" i="1"/>
  <c r="AD369" i="1"/>
  <c r="AD449" i="1"/>
  <c r="AD42" i="1"/>
  <c r="AD202" i="1"/>
  <c r="AD51" i="1"/>
  <c r="AD243" i="1"/>
  <c r="AD419" i="1"/>
  <c r="AD108" i="1"/>
  <c r="AD276" i="1"/>
  <c r="AD452" i="1"/>
  <c r="AD69" i="1"/>
  <c r="AD237" i="1"/>
  <c r="AD413" i="1"/>
  <c r="AD38" i="1"/>
  <c r="AD206" i="1"/>
  <c r="AD374" i="1"/>
  <c r="AD470" i="1"/>
  <c r="AD378" i="1"/>
  <c r="AD79" i="1"/>
  <c r="AD151" i="1"/>
  <c r="AD215" i="1"/>
  <c r="AD279" i="1"/>
  <c r="AD343" i="1"/>
  <c r="AD407" i="1"/>
  <c r="AD471" i="1"/>
  <c r="AD114" i="1"/>
  <c r="AD498" i="1"/>
  <c r="AD88" i="1"/>
  <c r="AD152" i="1"/>
  <c r="AD216" i="1"/>
  <c r="AD280" i="1"/>
  <c r="AD344" i="1"/>
  <c r="AD408" i="1"/>
  <c r="AD480" i="1"/>
  <c r="AD362" i="1"/>
  <c r="AD57" i="1"/>
  <c r="AD121" i="1"/>
  <c r="AD185" i="1"/>
  <c r="AD99" i="1"/>
  <c r="AD115" i="1"/>
  <c r="AD291" i="1"/>
  <c r="AD139" i="1"/>
  <c r="AD307" i="1"/>
  <c r="AD483" i="1"/>
  <c r="AD172" i="1"/>
  <c r="AD340" i="1"/>
  <c r="AD98" i="1"/>
  <c r="AD133" i="1"/>
  <c r="AD301" i="1"/>
  <c r="AD477" i="1"/>
  <c r="AD102" i="1"/>
  <c r="AD270" i="1"/>
  <c r="AD422" i="1"/>
  <c r="AD186" i="1"/>
  <c r="AD31" i="1"/>
  <c r="AD103" i="1"/>
  <c r="AD175" i="1"/>
  <c r="AD239" i="1"/>
  <c r="AD303" i="1"/>
  <c r="AD367" i="1"/>
  <c r="AD431" i="1"/>
  <c r="AD495" i="1"/>
  <c r="AD314" i="1"/>
  <c r="AD48" i="1"/>
  <c r="AD112" i="1"/>
  <c r="AD176" i="1"/>
  <c r="AD240" i="1"/>
  <c r="AD304" i="1"/>
  <c r="AD368" i="1"/>
  <c r="AD432" i="1"/>
  <c r="AD178" i="1"/>
  <c r="AD434" i="1"/>
  <c r="AD81" i="1"/>
  <c r="AD145" i="1"/>
  <c r="AD209" i="1"/>
  <c r="AD273" i="1"/>
  <c r="AD337" i="1"/>
  <c r="AD401" i="1"/>
  <c r="AD163" i="1"/>
  <c r="AD331" i="1"/>
  <c r="AD499" i="1"/>
  <c r="AD196" i="1"/>
  <c r="AD364" i="1"/>
  <c r="AD218" i="1"/>
  <c r="AD157" i="1"/>
  <c r="AD325" i="1"/>
  <c r="AD493" i="1"/>
  <c r="AD126" i="1"/>
  <c r="AD294" i="1"/>
  <c r="AD438" i="1"/>
  <c r="AD210" i="1"/>
  <c r="AD39" i="1"/>
  <c r="AD111" i="1"/>
  <c r="AD183" i="1"/>
  <c r="AD247" i="1"/>
  <c r="AD311" i="1"/>
  <c r="AD375" i="1"/>
  <c r="AD439" i="1"/>
  <c r="AD503" i="1"/>
  <c r="AD394" i="1"/>
  <c r="AD56" i="1"/>
  <c r="AD120" i="1"/>
  <c r="AD184" i="1"/>
  <c r="AD248" i="1"/>
  <c r="AD312" i="1"/>
  <c r="AD376" i="1"/>
  <c r="AD440" i="1"/>
  <c r="AD194" i="1"/>
  <c r="AD458" i="1"/>
  <c r="AD89" i="1"/>
  <c r="AD153" i="1"/>
  <c r="AD217" i="1"/>
  <c r="AD281" i="1"/>
  <c r="AD179" i="1"/>
  <c r="AD355" i="1"/>
  <c r="AD44" i="1"/>
  <c r="AD212" i="1"/>
  <c r="AD388" i="1"/>
  <c r="AD290" i="1"/>
  <c r="AD173" i="1"/>
  <c r="AD349" i="1"/>
  <c r="AD82" i="1"/>
  <c r="AD142" i="1"/>
  <c r="AD318" i="1"/>
  <c r="AD446" i="1"/>
  <c r="AD234" i="1"/>
  <c r="AD47" i="1"/>
  <c r="AD127" i="1"/>
  <c r="AD191" i="1"/>
  <c r="AD255" i="1"/>
  <c r="AD319" i="1"/>
  <c r="AD383" i="1"/>
  <c r="AD447" i="1"/>
  <c r="AD472" i="1"/>
  <c r="AD418" i="1"/>
  <c r="AD64" i="1"/>
  <c r="AD128" i="1"/>
  <c r="AD192" i="1"/>
  <c r="AD256" i="1"/>
  <c r="AD320" i="1"/>
  <c r="AD384" i="1"/>
  <c r="AD448" i="1"/>
  <c r="AD226" i="1"/>
  <c r="AD33" i="1"/>
  <c r="AD97" i="1"/>
  <c r="AD161" i="1"/>
  <c r="AD225" i="1"/>
  <c r="AD289" i="1"/>
  <c r="AD353" i="1"/>
  <c r="AD417" i="1"/>
  <c r="AD481" i="1"/>
  <c r="AD203" i="1"/>
  <c r="AD371" i="1"/>
  <c r="AD68" i="1"/>
  <c r="AD227" i="1"/>
  <c r="AD395" i="1"/>
  <c r="AD84" i="1"/>
  <c r="AD260" i="1"/>
  <c r="AD428" i="1"/>
  <c r="AD45" i="1"/>
  <c r="AD221" i="1"/>
  <c r="AD389" i="1"/>
  <c r="AD402" i="1"/>
  <c r="AD190" i="1"/>
  <c r="AD358" i="1"/>
  <c r="AD462" i="1"/>
  <c r="AD354" i="1"/>
  <c r="AD71" i="1"/>
  <c r="AD143" i="1"/>
  <c r="AD207" i="1"/>
  <c r="AD271" i="1"/>
  <c r="AD335" i="1"/>
  <c r="AD399" i="1"/>
  <c r="AD463" i="1"/>
  <c r="AD504" i="1"/>
  <c r="AD474" i="1"/>
  <c r="AD80" i="1"/>
  <c r="AD144" i="1"/>
  <c r="AD208" i="1"/>
  <c r="AD272" i="1"/>
  <c r="AD336" i="1"/>
  <c r="AD400" i="1"/>
  <c r="AD464" i="1"/>
  <c r="AD338" i="1"/>
  <c r="AD27" i="1"/>
  <c r="AD91" i="1"/>
  <c r="AD155" i="1"/>
  <c r="AD219" i="1"/>
  <c r="AD283" i="1"/>
  <c r="AD347" i="1"/>
  <c r="AD411" i="1"/>
  <c r="AD475" i="1"/>
  <c r="AD60" i="1"/>
  <c r="AD124" i="1"/>
  <c r="AD188" i="1"/>
  <c r="AD252" i="1"/>
  <c r="AD316" i="1"/>
  <c r="AD380" i="1"/>
  <c r="AD444" i="1"/>
  <c r="AD494" i="1"/>
  <c r="AD442" i="1"/>
  <c r="AD85" i="1"/>
  <c r="AD149" i="1"/>
  <c r="AD213" i="1"/>
  <c r="AD277" i="1"/>
  <c r="AD341" i="1"/>
  <c r="AD405" i="1"/>
  <c r="AD469" i="1"/>
  <c r="AD266" i="1"/>
  <c r="AD54" i="1"/>
  <c r="AD118" i="1"/>
  <c r="AD182" i="1"/>
  <c r="AD246" i="1"/>
  <c r="AD310" i="1"/>
  <c r="AD35" i="1"/>
  <c r="AD43" i="1"/>
  <c r="AD107" i="1"/>
  <c r="AD171" i="1"/>
  <c r="AD235" i="1"/>
  <c r="AD299" i="1"/>
  <c r="AD363" i="1"/>
  <c r="AD427" i="1"/>
  <c r="AD491" i="1"/>
  <c r="AD76" i="1"/>
  <c r="AD140" i="1"/>
  <c r="AD204" i="1"/>
  <c r="AD268" i="1"/>
  <c r="AD332" i="1"/>
  <c r="AD396" i="1"/>
  <c r="AD460" i="1"/>
  <c r="AD138" i="1"/>
  <c r="AD37" i="1"/>
  <c r="AD101" i="1"/>
  <c r="AD165" i="1"/>
  <c r="AD229" i="1"/>
  <c r="AD293" i="1"/>
  <c r="AD357" i="1"/>
  <c r="AD421" i="1"/>
  <c r="AD485" i="1"/>
  <c r="AD322" i="1"/>
  <c r="AD70" i="1"/>
  <c r="AD134" i="1"/>
  <c r="AD198" i="1"/>
  <c r="AD262" i="1"/>
  <c r="AD326" i="1"/>
  <c r="AD390" i="1"/>
  <c r="AD59" i="1"/>
  <c r="AD123" i="1"/>
  <c r="AD187" i="1"/>
  <c r="AD251" i="1"/>
  <c r="AD315" i="1"/>
  <c r="AD379" i="1"/>
  <c r="AD443" i="1"/>
  <c r="AD28" i="1"/>
  <c r="AD92" i="1"/>
  <c r="AD156" i="1"/>
  <c r="AD220" i="1"/>
  <c r="AD284" i="1"/>
  <c r="AD348" i="1"/>
  <c r="AD412" i="1"/>
  <c r="AD476" i="1"/>
  <c r="AD250" i="1"/>
  <c r="AD53" i="1"/>
  <c r="AD117" i="1"/>
  <c r="AD181" i="1"/>
  <c r="AD245" i="1"/>
  <c r="AD309" i="1"/>
  <c r="AD373" i="1"/>
  <c r="AD437" i="1"/>
  <c r="AD501" i="1"/>
  <c r="AD482" i="1"/>
  <c r="AD86" i="1"/>
  <c r="AD150" i="1"/>
  <c r="AD214" i="1"/>
  <c r="AD278" i="1"/>
  <c r="AD342" i="1"/>
  <c r="AD406" i="1"/>
  <c r="AD67" i="1"/>
  <c r="AD131" i="1"/>
  <c r="AD195" i="1"/>
  <c r="AD259" i="1"/>
  <c r="AD323" i="1"/>
  <c r="AD387" i="1"/>
  <c r="AD451" i="1"/>
  <c r="AD36" i="1"/>
  <c r="AD100" i="1"/>
  <c r="AD164" i="1"/>
  <c r="AD228" i="1"/>
  <c r="AD292" i="1"/>
  <c r="AD356" i="1"/>
  <c r="AD420" i="1"/>
  <c r="AD484" i="1"/>
  <c r="AD274" i="1"/>
  <c r="AD61" i="1"/>
  <c r="AD125" i="1"/>
  <c r="AD189" i="1"/>
  <c r="AD253" i="1"/>
  <c r="AD317" i="1"/>
  <c r="AD381" i="1"/>
  <c r="AD445" i="1"/>
  <c r="AD502" i="1"/>
  <c r="AD30" i="1"/>
  <c r="AD94" i="1"/>
  <c r="AD158" i="1"/>
  <c r="AD222" i="1"/>
  <c r="AD286" i="1"/>
  <c r="AD350" i="1"/>
  <c r="AD414" i="1"/>
  <c r="AD478" i="1"/>
  <c r="AD330" i="1"/>
  <c r="AD55" i="1"/>
  <c r="AD119" i="1"/>
  <c r="AD75" i="1"/>
  <c r="AD83" i="1"/>
  <c r="AD147" i="1"/>
  <c r="AD211" i="1"/>
  <c r="AD275" i="1"/>
  <c r="AD339" i="1"/>
  <c r="AD403" i="1"/>
  <c r="AD467" i="1"/>
  <c r="AD52" i="1"/>
  <c r="AD116" i="1"/>
  <c r="AD180" i="1"/>
  <c r="AD244" i="1"/>
  <c r="AD308" i="1"/>
  <c r="AD372" i="1"/>
  <c r="AD436" i="1"/>
  <c r="AD500" i="1"/>
  <c r="AD370" i="1"/>
  <c r="AD77" i="1"/>
  <c r="AD141" i="1"/>
  <c r="AD205" i="1"/>
  <c r="AD269" i="1"/>
  <c r="AD333" i="1"/>
  <c r="AD397" i="1"/>
  <c r="AD461" i="1"/>
  <c r="AD130" i="1"/>
  <c r="AD46" i="1"/>
  <c r="AD110" i="1"/>
  <c r="AD174" i="1"/>
  <c r="AD238" i="1"/>
  <c r="AD302" i="1"/>
  <c r="AD366" i="1"/>
  <c r="AD430" i="1"/>
  <c r="AD106" i="1"/>
  <c r="K23" i="25"/>
  <c r="K24" i="25"/>
  <c r="R83" i="1"/>
  <c r="F83" i="1"/>
  <c r="R125" i="1"/>
  <c r="F125" i="1"/>
  <c r="R70" i="1"/>
  <c r="F70" i="1"/>
  <c r="L54" i="7" a="1"/>
  <c r="L54" i="7" s="1"/>
  <c r="R127" i="1"/>
  <c r="F127" i="1"/>
  <c r="F104" i="1"/>
  <c r="R104" i="1"/>
  <c r="K15" i="25"/>
  <c r="K14" i="25"/>
  <c r="K50" i="25"/>
  <c r="K51" i="25"/>
  <c r="R131" i="1"/>
  <c r="F131" i="1"/>
  <c r="R106" i="1"/>
  <c r="F106" i="1"/>
  <c r="R115" i="1"/>
  <c r="F115" i="1"/>
  <c r="K20" i="25"/>
  <c r="K21" i="25"/>
  <c r="R133" i="1"/>
  <c r="F133" i="1"/>
  <c r="R135" i="1"/>
  <c r="F135" i="1"/>
  <c r="R89" i="1"/>
  <c r="F89" i="1"/>
  <c r="L48" i="7" a="1"/>
  <c r="L48" i="7" s="1"/>
  <c r="R117" i="1"/>
  <c r="F117" i="1"/>
  <c r="R136" i="1"/>
  <c r="F136" i="1"/>
  <c r="R130" i="1"/>
  <c r="F130" i="1"/>
  <c r="L36" i="7" a="1"/>
  <c r="L36" i="7" s="1"/>
  <c r="R97" i="1"/>
  <c r="F97" i="1"/>
  <c r="R141" i="1"/>
  <c r="F141" i="1"/>
  <c r="R116" i="1"/>
  <c r="F116" i="1"/>
  <c r="R69" i="1"/>
  <c r="F69" i="1"/>
  <c r="L51" i="7" a="1"/>
  <c r="L51" i="7" s="1"/>
  <c r="R122" i="1"/>
  <c r="F122" i="1"/>
  <c r="R101" i="1"/>
  <c r="F101" i="1"/>
  <c r="K56" i="25"/>
  <c r="K57" i="25"/>
  <c r="R78" i="1"/>
  <c r="F78" i="1"/>
  <c r="L39" i="7" a="1"/>
  <c r="L39" i="7" s="1"/>
  <c r="R102" i="1"/>
  <c r="F102" i="1"/>
  <c r="R61" i="1"/>
  <c r="F61" i="1"/>
  <c r="R94" i="1"/>
  <c r="F94" i="1"/>
  <c r="R81" i="1"/>
  <c r="F81" i="1"/>
  <c r="R114" i="1"/>
  <c r="F114" i="1"/>
  <c r="R123" i="1"/>
  <c r="F123" i="1"/>
  <c r="R126" i="1"/>
  <c r="F126" i="1"/>
  <c r="R54" i="1"/>
  <c r="F54" i="1"/>
  <c r="L33" i="7" a="1"/>
  <c r="L33" i="7" s="1"/>
  <c r="R92" i="1"/>
  <c r="F92" i="1"/>
  <c r="R59" i="1"/>
  <c r="F59" i="1"/>
  <c r="R109" i="1"/>
  <c r="F109" i="1"/>
  <c r="R128" i="1"/>
  <c r="F128" i="1"/>
  <c r="F95" i="1"/>
  <c r="R95" i="1"/>
  <c r="R64" i="1"/>
  <c r="F64" i="1"/>
  <c r="K53" i="25"/>
  <c r="K54" i="25"/>
  <c r="R53" i="1"/>
  <c r="F53" i="1"/>
  <c r="F79" i="1"/>
  <c r="R79" i="1"/>
  <c r="K26" i="25"/>
  <c r="K27" i="25"/>
  <c r="R80" i="1"/>
  <c r="F80" i="1"/>
  <c r="K38" i="25"/>
  <c r="K39" i="25"/>
  <c r="R110" i="1"/>
  <c r="F110" i="1"/>
  <c r="R63" i="1"/>
  <c r="F63" i="1"/>
  <c r="L57" i="7" a="1"/>
  <c r="L57" i="7" s="1"/>
  <c r="R132" i="1"/>
  <c r="F132" i="1"/>
  <c r="R91" i="1"/>
  <c r="F91" i="1"/>
  <c r="L60" i="7" a="1"/>
  <c r="L60" i="7" s="1"/>
  <c r="R137" i="1"/>
  <c r="F137" i="1"/>
  <c r="K44" i="25"/>
  <c r="K45" i="25"/>
  <c r="L30" i="7" a="1"/>
  <c r="L30" i="7" s="1"/>
  <c r="R87" i="1"/>
  <c r="F87" i="1"/>
  <c r="R138" i="1"/>
  <c r="F138" i="1"/>
  <c r="L21" i="7" a="1"/>
  <c r="L21" i="7" s="1"/>
  <c r="R72" i="1"/>
  <c r="F72" i="1"/>
  <c r="K11" i="25"/>
  <c r="K12" i="25"/>
  <c r="R98" i="1"/>
  <c r="F98" i="1"/>
  <c r="R51" i="1"/>
  <c r="F51" i="1"/>
  <c r="R144" i="1"/>
  <c r="F144" i="1"/>
  <c r="R65" i="1"/>
  <c r="F65" i="1"/>
  <c r="R143" i="1"/>
  <c r="F143" i="1"/>
  <c r="R140" i="1"/>
  <c r="F140" i="1"/>
  <c r="R84" i="1"/>
  <c r="F84" i="1"/>
  <c r="R62" i="1"/>
  <c r="F62" i="1"/>
  <c r="L15" i="7" a="1"/>
  <c r="L15" i="7" s="1"/>
  <c r="L45" i="7" a="1"/>
  <c r="L45" i="7" s="1"/>
  <c r="R112" i="1"/>
  <c r="F112" i="1"/>
  <c r="R146" i="1"/>
  <c r="F146" i="1"/>
  <c r="R124" i="1"/>
  <c r="F124" i="1"/>
  <c r="R96" i="1"/>
  <c r="F96" i="1"/>
  <c r="R85" i="1"/>
  <c r="F85" i="1"/>
  <c r="K29" i="25"/>
  <c r="K30" i="25"/>
  <c r="R74" i="1"/>
  <c r="F74" i="1"/>
  <c r="L27" i="7" a="1"/>
  <c r="L27" i="7" s="1"/>
  <c r="R82" i="1"/>
  <c r="F82" i="1"/>
  <c r="R66" i="1"/>
  <c r="F66" i="1"/>
  <c r="K59" i="25"/>
  <c r="K60" i="25"/>
  <c r="F50" i="1"/>
  <c r="R50" i="1"/>
  <c r="L66" i="7" a="1"/>
  <c r="L66" i="7" s="1"/>
  <c r="R147" i="1"/>
  <c r="F147" i="1"/>
  <c r="K47" i="25"/>
  <c r="K48" i="25"/>
  <c r="R55" i="1"/>
  <c r="F55" i="1"/>
  <c r="R100" i="1"/>
  <c r="F100" i="1"/>
  <c r="F49" i="1"/>
  <c r="R49" i="1"/>
  <c r="R105" i="1"/>
  <c r="F105" i="1"/>
  <c r="R71" i="1"/>
  <c r="F71" i="1"/>
  <c r="L24" i="7" a="1"/>
  <c r="L24" i="7" s="1"/>
  <c r="R77" i="1"/>
  <c r="F77" i="1"/>
  <c r="R134" i="1"/>
  <c r="F134" i="1"/>
  <c r="K35" i="25"/>
  <c r="K36" i="25"/>
  <c r="K17" i="25"/>
  <c r="K18" i="25"/>
  <c r="R88" i="1"/>
  <c r="F88" i="1"/>
  <c r="K41" i="25"/>
  <c r="K42" i="25"/>
  <c r="R75" i="1"/>
  <c r="F75" i="1"/>
  <c r="F56" i="1"/>
  <c r="R56" i="1"/>
  <c r="R121" i="1"/>
  <c r="F121" i="1"/>
  <c r="R119" i="1"/>
  <c r="F119" i="1"/>
  <c r="R68" i="1"/>
  <c r="F68" i="1"/>
  <c r="R139" i="1"/>
  <c r="F139" i="1"/>
  <c r="R103" i="1"/>
  <c r="F103" i="1"/>
  <c r="R52" i="1"/>
  <c r="F52" i="1"/>
  <c r="L12" i="7" a="1"/>
  <c r="L12" i="7" s="1"/>
  <c r="R76" i="1"/>
  <c r="F76" i="1"/>
  <c r="K5" i="25"/>
  <c r="K6" i="25"/>
  <c r="L63" i="7" a="1"/>
  <c r="L63" i="7" s="1"/>
  <c r="R142" i="1"/>
  <c r="F142" i="1"/>
  <c r="R93" i="1"/>
  <c r="F93" i="1"/>
  <c r="R108" i="1"/>
  <c r="F108" i="1"/>
  <c r="L42" i="7" a="1"/>
  <c r="L42" i="7" s="1"/>
  <c r="F107" i="1"/>
  <c r="R107" i="1"/>
  <c r="R90" i="1"/>
  <c r="F90" i="1"/>
  <c r="K8" i="25"/>
  <c r="K9" i="25"/>
  <c r="R86" i="1"/>
  <c r="F86" i="1"/>
  <c r="K32" i="25"/>
  <c r="K33" i="25"/>
  <c r="F129" i="1"/>
  <c r="R129" i="1"/>
  <c r="R111" i="1"/>
  <c r="F111" i="1"/>
  <c r="R145" i="1"/>
  <c r="F145" i="1"/>
  <c r="R113" i="1"/>
  <c r="F113" i="1"/>
  <c r="F58" i="1"/>
  <c r="R58" i="1"/>
  <c r="F99" i="1"/>
  <c r="R99" i="1"/>
  <c r="R60" i="1"/>
  <c r="F60" i="1"/>
  <c r="L18" i="7" a="1"/>
  <c r="L18" i="7" s="1"/>
  <c r="F67" i="1"/>
  <c r="R67" i="1"/>
  <c r="R118" i="1"/>
  <c r="F118" i="1"/>
  <c r="R120" i="1"/>
  <c r="F120" i="1"/>
  <c r="R48" i="1"/>
  <c r="F48" i="1"/>
  <c r="R57" i="1"/>
  <c r="F57" i="1"/>
  <c r="R73" i="1"/>
  <c r="F73" i="1"/>
  <c r="BL11" i="1"/>
  <c r="BG6" i="1"/>
  <c r="M6" i="9" s="1"/>
  <c r="BF6" i="1"/>
  <c r="J6" i="9" s="1"/>
  <c r="R4003" i="1"/>
  <c r="H21" i="7" a="1"/>
  <c r="H21" i="7" s="1"/>
  <c r="AD20" i="1"/>
  <c r="AD13" i="1"/>
  <c r="AD11" i="1"/>
  <c r="AD17" i="1"/>
  <c r="AD9" i="1"/>
  <c r="AD25" i="1"/>
  <c r="AD19" i="1"/>
  <c r="AD15" i="1"/>
  <c r="AD8" i="1"/>
  <c r="AD23" i="1"/>
  <c r="AD10" i="1"/>
  <c r="AD18" i="1"/>
  <c r="AD7" i="1"/>
  <c r="AD26" i="1"/>
  <c r="AD22" i="1"/>
  <c r="AD12" i="1"/>
  <c r="AD16" i="1"/>
  <c r="AD21" i="1"/>
  <c r="AD24" i="1"/>
  <c r="AD14" i="1"/>
  <c r="AS6" i="1" l="1" a="1"/>
  <c r="AS6" i="1" s="1"/>
  <c r="AT6" i="1" s="1"/>
  <c r="AS7" i="1" a="1"/>
  <c r="AS7" i="1" s="1"/>
  <c r="AT7" i="1" s="1"/>
  <c r="AS8" i="1" a="1"/>
  <c r="AS8" i="1" s="1"/>
  <c r="AT8" i="1" s="1"/>
  <c r="AS9" i="1" a="1"/>
  <c r="AS9" i="1" s="1"/>
  <c r="AT9" i="1" s="1"/>
  <c r="AS10" i="1" a="1"/>
  <c r="AS10" i="1" s="1"/>
  <c r="AT10" i="1" s="1"/>
  <c r="AS11" i="1" a="1"/>
  <c r="AS11" i="1" s="1"/>
  <c r="AT11" i="1" s="1"/>
  <c r="AS12" i="1" a="1"/>
  <c r="AS12" i="1" s="1"/>
  <c r="AT12" i="1" s="1"/>
  <c r="AR7" i="1" a="1"/>
  <c r="AR7" i="1" s="1"/>
  <c r="AR10" i="1" a="1"/>
  <c r="AR10" i="1" s="1"/>
  <c r="AR11" i="1" a="1"/>
  <c r="AR11" i="1" s="1"/>
  <c r="AR8" i="1" a="1"/>
  <c r="AR8" i="1" s="1"/>
  <c r="AR9" i="1" a="1"/>
  <c r="AR9" i="1" s="1"/>
  <c r="AR12" i="1" a="1"/>
  <c r="AR12" i="1" s="1"/>
  <c r="AR6" i="1" a="1"/>
  <c r="AR6" i="1" s="1"/>
  <c r="AF14" i="1" a="1"/>
  <c r="AF14" i="1" s="1"/>
  <c r="AF15" i="1" s="1" a="1"/>
  <c r="AF15" i="1" s="1"/>
  <c r="AF16" i="1" s="1" a="1"/>
  <c r="AF16" i="1" s="1"/>
  <c r="AF17" i="1" s="1" a="1"/>
  <c r="AF17" i="1" s="1"/>
  <c r="AF18" i="1" s="1" a="1"/>
  <c r="AF18" i="1" s="1"/>
  <c r="AF19" i="1" s="1" a="1"/>
  <c r="AF19" i="1" s="1"/>
  <c r="AF20" i="1" s="1" a="1"/>
  <c r="AF20" i="1" s="1"/>
  <c r="AF21" i="1" s="1" a="1"/>
  <c r="AF21" i="1" s="1"/>
  <c r="AF22" i="1" s="1" a="1"/>
  <c r="AF22" i="1" s="1"/>
  <c r="AF23" i="1" s="1" a="1"/>
  <c r="AF23" i="1" s="1"/>
  <c r="AF24" i="1" s="1" a="1"/>
  <c r="AF24" i="1" s="1"/>
  <c r="AF25" i="1" s="1" a="1"/>
  <c r="AF25" i="1" s="1"/>
  <c r="AF26" i="1" s="1" a="1"/>
  <c r="AF26" i="1" s="1"/>
  <c r="AG7" i="1"/>
  <c r="AG8" i="1"/>
  <c r="AG9" i="1"/>
  <c r="AG10" i="1"/>
  <c r="AG11" i="1"/>
  <c r="AG12" i="1"/>
  <c r="AG13" i="1"/>
  <c r="AW9" i="1" l="1"/>
  <c r="AG14" i="1"/>
  <c r="AG15" i="1"/>
  <c r="AG28" i="1" a="1"/>
  <c r="AG28" i="1" s="1"/>
  <c r="AG16" i="1" l="1"/>
  <c r="AG17" i="1" l="1"/>
  <c r="AG18" i="1" l="1"/>
  <c r="AG19" i="1" l="1"/>
  <c r="AG20" i="1" l="1"/>
  <c r="AG21" i="1" l="1"/>
  <c r="AG22" i="1" l="1"/>
  <c r="AG23" i="1" l="1"/>
  <c r="AG24" i="1" l="1"/>
  <c r="AG26" i="1" l="1"/>
  <c r="AG25" i="1"/>
  <c r="AG27" i="1" l="1" a="1"/>
  <c r="AG27" i="1" s="1"/>
</calcChain>
</file>

<file path=xl/sharedStrings.xml><?xml version="1.0" encoding="utf-8"?>
<sst xmlns="http://schemas.openxmlformats.org/spreadsheetml/2006/main" count="444" uniqueCount="226">
  <si>
    <t>DASHBOARD</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</si>
  <si>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</si>
  <si>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</si>
  <si>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</si>
  <si>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</si>
  <si>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</si>
  <si>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</si>
  <si>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</si>
  <si>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</si>
  <si>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TASK IMPORTANCE</t>
  </si>
  <si>
    <t>January</t>
  </si>
  <si>
    <t>February</t>
  </si>
  <si>
    <t>March</t>
  </si>
  <si>
    <t>April</t>
  </si>
  <si>
    <t>May</t>
  </si>
  <si>
    <t>June</t>
  </si>
  <si>
    <t>July</t>
  </si>
  <si>
    <t>August</t>
  </si>
  <si>
    <t>September</t>
  </si>
  <si>
    <t>October</t>
  </si>
  <si>
    <t>November</t>
  </si>
  <si>
    <t>December</t>
  </si>
  <si>
    <t>TASK ID</t>
  </si>
  <si>
    <t>IMPORTANCE</t>
  </si>
  <si>
    <t>STAGE</t>
  </si>
  <si>
    <t>DATE</t>
  </si>
  <si>
    <t>STATUS</t>
  </si>
  <si>
    <t>NOTES / RESULTS</t>
  </si>
  <si>
    <t>TASK DESCRIPTION</t>
  </si>
  <si>
    <t>NOTES AND COMMENTS</t>
  </si>
  <si>
    <t>LEAD SOURCE</t>
  </si>
  <si>
    <t>LAST STAGE NAME</t>
  </si>
  <si>
    <t>SETTINGS</t>
  </si>
  <si>
    <t>CALENDAR</t>
  </si>
  <si>
    <t>PROCESS PIPELINE</t>
  </si>
  <si>
    <t>CUSTOMER RELATIONSHIP MANAGEMENT TOOL</t>
  </si>
  <si>
    <t>PROCESS STAGES</t>
  </si>
  <si>
    <t>COLOR REPRESENTATION</t>
  </si>
  <si>
    <t>Month</t>
  </si>
  <si>
    <t>Year</t>
  </si>
  <si>
    <t>LEAD STATUS</t>
  </si>
  <si>
    <t>SALESMAN</t>
  </si>
  <si>
    <t>SALESMEN PERFORMANCE</t>
  </si>
  <si>
    <t>IF NOT SET</t>
  </si>
  <si>
    <t>AXIS</t>
  </si>
  <si>
    <t>CONVERSION PIPELINE FUNNEL</t>
  </si>
  <si>
    <t>Open</t>
  </si>
  <si>
    <t>Closed</t>
  </si>
  <si>
    <t>Open Tasks</t>
  </si>
  <si>
    <t>COUNT STAGES</t>
  </si>
  <si>
    <t>LEAD ID</t>
  </si>
  <si>
    <t>CUSTOMER VS LEAD</t>
  </si>
  <si>
    <t>SALES AGENT</t>
  </si>
  <si>
    <t>TIME PER STAGE</t>
  </si>
  <si>
    <t>LAST STAGE ROW NO</t>
  </si>
  <si>
    <t>Used in calendar</t>
  </si>
  <si>
    <t>Closed Tasks</t>
  </si>
  <si>
    <t>All time</t>
  </si>
  <si>
    <t>Used in conversion sheet.</t>
  </si>
  <si>
    <t>Helper for pipeline</t>
  </si>
  <si>
    <t>Days between stages</t>
  </si>
  <si>
    <t>TASK CONVERSION</t>
  </si>
  <si>
    <t>SOURCES</t>
  </si>
  <si>
    <t>CUSTOMER</t>
  </si>
  <si>
    <t>ACTIVE?</t>
  </si>
  <si>
    <t>LONG DESCRIPTION</t>
  </si>
  <si>
    <t>DATE RANGE</t>
  </si>
  <si>
    <t>TASKS RANGE</t>
  </si>
  <si>
    <t>MANIPULATION</t>
  </si>
  <si>
    <t>CONVERSION RATE SHEET</t>
  </si>
  <si>
    <t>OPEN TASKS</t>
  </si>
  <si>
    <t>CLOSED TASKS</t>
  </si>
  <si>
    <t>SALESMAN PREFORMANCE</t>
  </si>
  <si>
    <t>Last 30/1Q/1Y</t>
  </si>
  <si>
    <t>COUNT TASK PER CUSTOMER</t>
  </si>
  <si>
    <t>Stages per agent</t>
  </si>
  <si>
    <t>Agent</t>
  </si>
  <si>
    <t>All Tasks Per Agent</t>
  </si>
  <si>
    <t>COUNT TIME</t>
  </si>
  <si>
    <t>Count sources</t>
  </si>
  <si>
    <t>MAX</t>
  </si>
  <si>
    <t>REAL</t>
  </si>
  <si>
    <t>30 / QUARTER / YEAR (PERFORMACE)</t>
  </si>
  <si>
    <t>30 / QUARTER / YEAR (CONVERSION)</t>
  </si>
  <si>
    <t>All created tasks per Customer</t>
  </si>
  <si>
    <t>Tasks per Customer</t>
  </si>
  <si>
    <t>Stage Avg time</t>
  </si>
  <si>
    <t>PHONE</t>
  </si>
  <si>
    <t>ADDRESS</t>
  </si>
  <si>
    <t>E-MAIL</t>
  </si>
  <si>
    <t>CONTACT PERSON</t>
  </si>
  <si>
    <t>CONTACT PERSON 2</t>
  </si>
  <si>
    <t>E-MAIL 2</t>
  </si>
  <si>
    <t>PHONE 2</t>
  </si>
  <si>
    <t>CONTACT PERSON 3</t>
  </si>
  <si>
    <t>E-MAIL 3</t>
  </si>
  <si>
    <t>PHONE 3</t>
  </si>
  <si>
    <t>COUNT</t>
  </si>
  <si>
    <t>ADDRESS BOOK</t>
  </si>
  <si>
    <t>SALESMEN</t>
  </si>
  <si>
    <t>LEAD QUALIFICATION</t>
  </si>
  <si>
    <t>CONTACT / MEETING</t>
  </si>
  <si>
    <t>OFFER</t>
  </si>
  <si>
    <t>NEGOTIATION</t>
  </si>
  <si>
    <t>WON / LOST</t>
  </si>
  <si>
    <t>CUSTOMER NAME</t>
  </si>
  <si>
    <t>All salesmen</t>
  </si>
  <si>
    <t>VISIBLE ROWS NO</t>
  </si>
  <si>
    <t xml:space="preserve">COUNT STAGES: </t>
  </si>
  <si>
    <t xml:space="preserve">COUNT START: </t>
  </si>
  <si>
    <t xml:space="preserve">COUNT SOURCES: </t>
  </si>
  <si>
    <t>Count Agents</t>
  </si>
  <si>
    <t>Short Name</t>
  </si>
  <si>
    <t>Lead - Short descript</t>
  </si>
  <si>
    <t>TASKS &amp; PROCESS RECORDS</t>
  </si>
  <si>
    <t>DEFINE TASKS</t>
  </si>
  <si>
    <r>
      <t xml:space="preserve">For more information and specific permissions for your case, please contact us at: </t>
    </r>
    <r>
      <rPr>
        <i/>
        <sz val="11"/>
        <color theme="1"/>
        <rFont val="Arial"/>
        <family val="2"/>
        <charset val="162"/>
        <scheme val="minor"/>
      </rPr>
      <t/>
    </r>
  </si>
  <si>
    <t>NEW OPPORTUNITY</t>
  </si>
  <si>
    <t>Francesca Cooley</t>
  </si>
  <si>
    <t>Sylvia Mcclain</t>
  </si>
  <si>
    <t>Audrey Workman</t>
  </si>
  <si>
    <t>James Blair</t>
  </si>
  <si>
    <t>Mohammad Riggs</t>
  </si>
  <si>
    <t>Charles Guy</t>
  </si>
  <si>
    <t>POST PURCHASE</t>
  </si>
  <si>
    <t>Carl Wooten</t>
  </si>
  <si>
    <t>High</t>
  </si>
  <si>
    <t>Medium</t>
  </si>
  <si>
    <t>Low</t>
  </si>
  <si>
    <t>Customer</t>
  </si>
  <si>
    <t>Lead</t>
  </si>
  <si>
    <t>Prospect</t>
  </si>
  <si>
    <t>Rutrum Inc.</t>
  </si>
  <si>
    <t>Google Adds</t>
  </si>
  <si>
    <t>Leonard Gilmore</t>
  </si>
  <si>
    <t>Financer@gmail.com</t>
  </si>
  <si>
    <t>1-100-881-3824</t>
  </si>
  <si>
    <t>Ap 586-3617 Hendrerit Road</t>
  </si>
  <si>
    <t>Luctus Et Ultrices Ltd</t>
  </si>
  <si>
    <t>Facebook</t>
  </si>
  <si>
    <t>Oleg Thompson</t>
  </si>
  <si>
    <t>Mercantil@gmail.com</t>
  </si>
  <si>
    <t>1-766-716-2127</t>
  </si>
  <si>
    <t>304-4343 Litora Av.</t>
  </si>
  <si>
    <t>Enim Mauris Corporation</t>
  </si>
  <si>
    <t>LinkedIn</t>
  </si>
  <si>
    <t>Nevada Johns</t>
  </si>
  <si>
    <t>Subsidy@gmail.com</t>
  </si>
  <si>
    <t>1-577-233-2727</t>
  </si>
  <si>
    <t>8766 Magnis St.</t>
  </si>
  <si>
    <t>Maecenas Incorporated</t>
  </si>
  <si>
    <t>Advertisement</t>
  </si>
  <si>
    <t>Flavia Bernard</t>
  </si>
  <si>
    <t>Shareholding@gmail.com</t>
  </si>
  <si>
    <t>1-309-234-0619</t>
  </si>
  <si>
    <t>P.O. Box 978, 8112 Porttitor St.</t>
  </si>
  <si>
    <t>Pede Consulting</t>
  </si>
  <si>
    <t>Customer Event</t>
  </si>
  <si>
    <t>Ian Guerrero</t>
  </si>
  <si>
    <t>Inflationary@gmail.com</t>
  </si>
  <si>
    <t>1-986-504-4507</t>
  </si>
  <si>
    <t>549-2208 Magna. Road</t>
  </si>
  <si>
    <t>Consectetuer Adipiscing Elit LLP</t>
  </si>
  <si>
    <t>Employee Referral</t>
  </si>
  <si>
    <t>Evan Morin</t>
  </si>
  <si>
    <t>Incomes inc@gmail.com</t>
  </si>
  <si>
    <t>1-381-947-0242</t>
  </si>
  <si>
    <t>Ap 4992 Consequat Rd.</t>
  </si>
  <si>
    <t>Erat Semper PC</t>
  </si>
  <si>
    <t>Google Adwords</t>
  </si>
  <si>
    <t>Chandler Cardenas</t>
  </si>
  <si>
    <t>FinanceLock@gmail.com</t>
  </si>
  <si>
    <t>1-631-377-1134</t>
  </si>
  <si>
    <t>218-9537 Ipsum Av.</t>
  </si>
  <si>
    <t>Sell Application</t>
  </si>
  <si>
    <t>Sell our X to their finance team.</t>
  </si>
  <si>
    <t>Renew contract</t>
  </si>
  <si>
    <t>Renew contract for next year.</t>
  </si>
  <si>
    <t>Outsourcing contract</t>
  </si>
  <si>
    <t>Offer our outsourcing services.</t>
  </si>
  <si>
    <t>Sell subscription</t>
  </si>
  <si>
    <t>Implement our financial app at Team A.</t>
  </si>
  <si>
    <t>Create DB</t>
  </si>
  <si>
    <t>Implement system</t>
  </si>
  <si>
    <t>Implement new application</t>
  </si>
  <si>
    <t>Renew old contract</t>
  </si>
  <si>
    <t>Perform QA test</t>
  </si>
  <si>
    <t>Implement CRM</t>
  </si>
  <si>
    <t>Customer renew subscription under updated terms.</t>
  </si>
  <si>
    <t>100 - Sell Application</t>
  </si>
  <si>
    <t>103 - Sell subscription</t>
  </si>
  <si>
    <t>105 - Sell subscription</t>
  </si>
  <si>
    <t>102 - Outsourcing contract</t>
  </si>
  <si>
    <t>108 - Perform QA test</t>
  </si>
  <si>
    <t>104 - Create DB</t>
  </si>
  <si>
    <t>112 - Renew contract</t>
  </si>
  <si>
    <t>106 - Implement system</t>
  </si>
  <si>
    <t>107 - Renew old contract</t>
  </si>
  <si>
    <t>101 - Renew contract</t>
  </si>
  <si>
    <t>109 - Implement system</t>
  </si>
  <si>
    <t>110 - Implement CRM</t>
  </si>
  <si>
    <t>111 - Outsourcing contract</t>
  </si>
  <si>
    <t>check the opportunity</t>
  </si>
  <si>
    <t>Meeting sceduled on Monday 24.08.2020 10:30am, client address.</t>
  </si>
  <si>
    <t>evaluation info</t>
  </si>
  <si>
    <t>offer notes</t>
  </si>
  <si>
    <t>meeting notes</t>
  </si>
  <si>
    <t>contact notes</t>
  </si>
  <si>
    <t>All Data</t>
  </si>
  <si>
    <t>All tasks</t>
  </si>
  <si>
    <t>Calendar Filtering</t>
  </si>
  <si>
    <t>SELECT MONTH AND YEAR</t>
  </si>
  <si>
    <r>
      <t xml:space="preserve">SHORT DESCRIPTION 
</t>
    </r>
    <r>
      <rPr>
        <b/>
        <sz val="8"/>
        <color theme="0"/>
        <rFont val="Arial"/>
        <family val="2"/>
        <scheme val="minor"/>
      </rPr>
      <t>(max 25 characters)</t>
    </r>
  </si>
  <si>
    <t>TIME RANGE OF TASKS</t>
  </si>
  <si>
    <t>Chosen date:</t>
  </si>
  <si>
    <t>VIEW</t>
  </si>
  <si>
    <t>No</t>
  </si>
  <si>
    <t>Detailed</t>
  </si>
  <si>
    <t>All Stages</t>
  </si>
  <si>
    <t>Chart title</t>
  </si>
  <si>
    <t>Salesmen dropdown list</t>
  </si>
  <si>
    <t>List of active tasks</t>
  </si>
  <si>
    <t>All Customers</t>
  </si>
  <si>
    <t>Task</t>
  </si>
  <si>
    <t>Staus</t>
  </si>
  <si>
    <t xml:space="preserve">Curent tasks (latest stage)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</si>
</sst>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C09]dddd\,\ d\ mmm;@"/>
    <numFmt numFmtId="166" formatCode="0.0"/>
    <numFmt numFmtId="167" formatCode="dd/mm/yyyy;@"/>
  </numFmts>
  <fonts count="57"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1"/>
      <color theme="1"/>
      <name val="Arial"/>
      <family val="2"/>
      <charset val="162"/>
      <scheme val="minor"/>
    </font>
    <font>
      <b/>
      <sz val="11"/>
      <color theme="1"/>
      <name val="Arial"/>
      <family val="2"/>
      <scheme val="minor"/>
    </font>
    <font>
      <u/>
      <sz val="10"/>
      <color indexed="12"/>
      <name val="Arial"/>
      <family val="2"/>
    </font>
    <font>
      <u/>
      <sz val="11"/>
      <color theme="0"/>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rgb="FFFFFFFF"/>
      <name val="Arial"/>
      <family val="2"/>
      <scheme val="minor"/>
    </font>
    <font>
      <b/>
      <sz val="16"/>
      <color theme="1"/>
      <name val="Arial"/>
      <family val="2"/>
      <scheme val="minor"/>
    </font>
    <font>
      <b/>
      <sz val="16"/>
      <color theme="0"/>
      <name val="Arial"/>
      <family val="2"/>
      <scheme val="minor"/>
    </font>
    <font>
      <b/>
      <i/>
      <sz val="16"/>
      <color theme="0" tint="-4.9989318521683403E-2"/>
      <name val="Arial"/>
      <family val="2"/>
      <scheme val="minor"/>
    </font>
    <font>
      <sz val="8"/>
      <name val="Arial"/>
      <family val="2"/>
      <scheme val="minor"/>
    </font>
    <font>
      <sz val="11"/>
      <name val="Arial"/>
      <family val="2"/>
      <scheme val="minor"/>
    </font>
    <font>
      <b/>
      <sz val="16"/>
      <color theme="1"/>
      <name val="Arial"/>
      <family val="2"/>
      <charset val="162"/>
      <scheme val="minor"/>
    </font>
    <font>
      <b/>
      <sz val="16"/>
      <color theme="0"/>
      <name val="Arial"/>
      <family val="2"/>
      <charset val="162"/>
      <scheme val="minor"/>
    </font>
    <font>
      <sz val="10"/>
      <color theme="1"/>
      <name val="Arial"/>
      <family val="2"/>
      <charset val="162"/>
      <scheme val="minor"/>
    </font>
    <font>
      <b/>
      <sz val="11"/>
      <color theme="0"/>
      <name val="Arial"/>
      <family val="2"/>
      <scheme val="minor"/>
    </font>
    <font>
      <sz val="12"/>
      <color theme="1"/>
      <name val="Arial"/>
      <family val="2"/>
      <scheme val="minor"/>
    </font>
    <font>
      <b/>
      <sz val="16"/>
      <name val="Arial"/>
      <family val="2"/>
      <scheme val="minor"/>
    </font>
    <font>
      <i/>
      <sz val="11"/>
      <name val="Arial"/>
      <family val="2"/>
      <scheme val="minor"/>
    </font>
    <font>
      <i/>
      <sz val="10"/>
      <name val="Arial"/>
      <family val="2"/>
      <scheme val="minor"/>
    </font>
    <font>
      <b/>
      <i/>
      <sz val="10"/>
      <name val="Arial"/>
      <family val="2"/>
      <scheme val="minor"/>
    </font>
    <font>
      <b/>
      <i/>
      <sz val="11"/>
      <name val="Arial"/>
      <family val="2"/>
      <scheme val="minor"/>
    </font>
    <font>
      <b/>
      <sz val="12"/>
      <color theme="1"/>
      <name val="Arial"/>
      <family val="2"/>
      <scheme val="minor"/>
    </font>
    <font>
      <sz val="10"/>
      <name val="Arial"/>
      <family val="2"/>
      <scheme val="minor"/>
    </font>
    <font>
      <b/>
      <sz val="10"/>
      <name val="Arial"/>
      <family val="2"/>
      <scheme val="minor"/>
    </font>
    <font>
      <b/>
      <sz val="11"/>
      <color theme="0" tint="-4.9989318521683403E-2"/>
      <name val="Arial"/>
      <family val="2"/>
      <scheme val="minor"/>
    </font>
    <font>
      <sz val="11"/>
      <color theme="0" tint="-4.9989318521683403E-2"/>
      <name val="Arial"/>
      <family val="2"/>
      <scheme val="minor"/>
    </font>
    <font>
      <b/>
      <sz val="16"/>
      <color theme="0" tint="-4.9989318521683403E-2"/>
      <name val="Arial"/>
      <family val="2"/>
      <scheme val="minor"/>
    </font>
    <font>
      <sz val="11"/>
      <color theme="0"/>
      <name val="Arial"/>
      <family val="2"/>
      <scheme val="minor"/>
    </font>
    <font>
      <b/>
      <sz val="12"/>
      <name val="Arial"/>
      <family val="2"/>
      <scheme val="minor"/>
    </font>
    <font>
      <b/>
      <sz val="10"/>
      <color theme="1"/>
      <name val="Arial"/>
      <family val="2"/>
      <scheme val="minor"/>
    </font>
    <font>
      <b/>
      <sz val="11.0"/>
      <color theme="0"/>
      <name val="Arial"/>
      <family val="2"/>
      <scheme val="minor"/>
    </font>
    <font>
      <sz val="13"/>
      <color theme="1"/>
      <name val="Arial"/>
      <family val="2"/>
      <scheme val="minor"/>
    </font>
    <font>
      <b/>
      <sz val="11"/>
      <name val="Arial"/>
      <family val="2"/>
      <scheme val="minor"/>
    </font>
    <font>
      <b/>
      <sz val="8"/>
      <name val="Arial"/>
      <family val="2"/>
      <scheme val="minor"/>
    </font>
    <font>
      <sz val="10"/>
      <color theme="1"/>
      <name val="Arial"/>
      <family val="2"/>
      <scheme val="major"/>
    </font>
    <font>
      <b/>
      <sz val="11"/>
      <name val="Arial"/>
      <family val="2"/>
      <scheme val="major"/>
    </font>
    <font>
      <b/>
      <sz val="11"/>
      <color theme="1"/>
      <name val="Arial"/>
      <family val="2"/>
      <scheme val="major"/>
    </font>
    <font>
      <sz val="11"/>
      <color theme="1"/>
      <name val="Arial"/>
      <family val="2"/>
      <scheme val="maj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b/>
      <sz val="12"/>
      <color theme="0"/>
      <name val="Arial"/>
      <family val="2"/>
      <scheme val="minor"/>
    </font>
    <font>
      <b/>
      <sz val="8"/>
      <color theme="0"/>
      <name val="Arial"/>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8D7D7"/>
        <bgColor indexed="64"/>
      </patternFill>
    </fill>
    <fill>
      <patternFill patternType="solid">
        <fgColor rgb="FFF2F2F2"/>
        <bgColor indexed="64"/>
      </patternFill>
    </fill>
    <fill>
      <patternFill patternType="solid">
        <fgColor rgb="FFFFF3CC"/>
        <bgColor indexed="64"/>
      </patternFill>
    </fill>
    <fill>
      <patternFill patternType="solid">
        <fgColor rgb="FFD9E2EC"/>
        <bgColor indexed="64"/>
      </patternFill>
    </fill>
    <fill>
      <patternFill patternType="solid">
        <fgColor rgb="FFFFC000"/>
        <bgColor indexed="64"/>
      </patternFill>
    </fill>
    <fill>
      <patternFill patternType="solid">
        <fgColor rgb="FFD9E9F2"/>
        <bgColor indexed="64"/>
      </patternFill>
    </fill>
    <fill>
      <patternFill patternType="solid">
        <fgColor rgb="FF70AD47"/>
        <bgColor indexed="64"/>
      </patternFill>
    </fill>
    <fill>
      <patternFill patternType="solid">
        <fgColor rgb="FFE2EFD9"/>
        <bgColor indexed="64"/>
      </patternFill>
    </fill>
    <fill>
      <patternFill patternType="solid">
        <fgColor rgb="FFF2F2F2"/>
        <bgColor indexed="64"/>
      </patternFill>
    </fill>
    <fill>
      <patternFill patternType="solid">
        <fgColor rgb="FF70AD47"/>
        <bgColor indexed="64"/>
      </patternFill>
    </fill>
    <fill>
      <patternFill patternType="solid">
        <fgColor rgb="FF70AD47"/>
        <bgColor theme="8"/>
      </patternFill>
    </fill>
    <fill>
      <patternFill patternType="solid">
        <fgColor rgb="FF2E86AB"/>
        <bgColor indexed="64"/>
      </patternFill>
    </fill>
    <fill>
      <patternFill patternType="solid">
        <fgColor theme="1" tint="0.34998626667073579"/>
        <bgColor indexed="64"/>
      </patternFill>
    </fill>
    <fill>
      <patternFill patternType="solid">
        <fgColor rgb="FFF2F2F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thin">
        <color rgb="FF006699"/>
      </left>
      <right/>
      <top style="thin">
        <color rgb="FF006699"/>
      </top>
      <bottom style="thin">
        <color rgb="FF006699"/>
      </bottom>
      <diagonal/>
    </border>
    <border>
      <left/>
      <right style="thin">
        <color rgb="FF006699"/>
      </right>
      <top style="thin">
        <color rgb="FF006699"/>
      </top>
      <bottom style="thin">
        <color rgb="FF006699"/>
      </bottom>
      <diagonal/>
    </border>
    <border>
      <left/>
      <right style="thin">
        <color theme="4" tint="-0.24994659260841701"/>
      </right>
      <top/>
      <bottom/>
      <diagonal/>
    </border>
    <border>
      <left style="thin">
        <color theme="4" tint="-0.24994659260841701"/>
      </left>
      <right style="thin">
        <color theme="4" tint="-0.24994659260841701"/>
      </right>
      <top/>
      <bottom/>
      <diagonal/>
    </border>
    <border>
      <left style="thin">
        <color theme="4" tint="-0.24994659260841701"/>
      </left>
      <right/>
      <top/>
      <bottom/>
      <diagonal/>
    </border>
    <border>
      <left style="thin">
        <color theme="8"/>
      </left>
      <right style="thin">
        <color theme="8"/>
      </right>
      <top style="thin">
        <color theme="8"/>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top style="thin">
        <color indexed="64"/>
      </top>
      <bottom style="thin">
        <color indexed="64"/>
      </bottom>
      <diagonal/>
    </border>
    <border>
      <left/>
      <right style="thin">
        <color rgb="FF2F75B5"/>
      </right>
      <top/>
      <bottom/>
      <diagonal/>
    </border>
    <border>
      <left style="thin">
        <color rgb="FF2F75B5"/>
      </left>
      <right style="thin">
        <color rgb="FF2F75B5"/>
      </right>
      <top/>
      <bottom/>
      <diagonal/>
    </border>
    <border>
      <left style="thin">
        <color rgb="FF2F75B5"/>
      </left>
      <right/>
      <top/>
      <bottom/>
      <diagonal/>
    </border>
    <border>
      <left/>
      <right style="thick">
        <color theme="0"/>
      </right>
      <top style="thick">
        <color theme="0"/>
      </top>
      <bottom style="thick">
        <color theme="0"/>
      </bottom>
      <diagonal/>
    </border>
    <border>
      <left/>
      <right style="thick">
        <color theme="0"/>
      </right>
      <top style="thick">
        <color theme="0"/>
      </top>
      <bottom/>
      <diagonal/>
    </border>
    <border>
      <left/>
      <right style="thick">
        <color theme="0"/>
      </right>
      <top/>
      <bottom/>
      <diagonal/>
    </border>
    <border>
      <left/>
      <right/>
      <top style="thick">
        <color theme="0"/>
      </top>
      <bottom/>
      <diagonal/>
    </border>
    <border>
      <left style="thick">
        <color theme="0"/>
      </left>
      <right/>
      <top/>
      <bottom/>
      <diagonal/>
    </border>
    <border>
      <left style="thick">
        <color theme="0"/>
      </left>
      <right/>
      <top style="thick">
        <color theme="0"/>
      </top>
      <bottom style="thick">
        <color theme="0"/>
      </bottom>
      <diagonal/>
    </border>
    <border>
      <left style="thick">
        <color theme="0"/>
      </left>
      <right/>
      <top style="thick">
        <color theme="0"/>
      </top>
      <bottom/>
      <diagonal/>
    </border>
    <border>
      <left/>
      <right style="thick">
        <color theme="0"/>
      </right>
      <top/>
      <bottom style="thick">
        <color theme="0"/>
      </bottom>
      <diagonal/>
    </border>
    <border>
      <left/>
      <right/>
      <top/>
      <bottom style="thick">
        <color theme="0"/>
      </bottom>
      <diagonal/>
    </border>
    <border>
      <left/>
      <right/>
      <top style="thick">
        <color theme="0"/>
      </top>
      <bottom style="thick">
        <color theme="0"/>
      </bottom>
      <diagonal/>
    </border>
    <border>
      <left style="medium">
        <color indexed="64"/>
      </left>
      <right/>
      <top style="thin">
        <color indexed="64"/>
      </top>
      <bottom style="thin">
        <color indexed="64"/>
      </bottom>
      <diagonal/>
    </border>
    <border>
      <left/>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top/>
      <bottom style="thin">
        <color theme="0" tint="-0.34998626667073579"/>
      </bottom>
      <diagonal/>
    </border>
    <border>
      <left style="thin">
        <color theme="4" tint="-0.24994659260841701"/>
      </left>
      <right style="thin">
        <color theme="4" tint="-0.24994659260841701"/>
      </right>
      <top style="thin">
        <color theme="8"/>
      </top>
      <bottom style="thin">
        <color theme="4" tint="-0.2499465926084170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ck">
        <color theme="0"/>
      </left>
      <right style="thin">
        <color theme="0" tint="-0.34998626667073579"/>
      </right>
      <top/>
      <bottom/>
      <diagonal/>
    </border>
    <border>
      <left style="thin">
        <color theme="0" tint="-0.34998626667073579"/>
      </left>
      <right/>
      <top/>
      <bottom style="thin">
        <color theme="0" tint="-0.34998626667073579"/>
      </bottom>
      <diagonal/>
    </border>
    <border>
      <left/>
      <right/>
      <top style="thick">
        <color theme="0"/>
      </top>
      <bottom style="thin">
        <color theme="0" tint="-0.34998626667073579"/>
      </bottom>
      <diagonal/>
    </border>
    <border>
      <left/>
      <right style="thin">
        <color theme="0" tint="-0.34998626667073579"/>
      </right>
      <top/>
      <bottom style="thin">
        <color theme="0" tint="-0.34998626667073579"/>
      </bottom>
      <diagonal/>
    </border>
    <border>
      <left style="thin">
        <color theme="8"/>
      </left>
      <right style="thin">
        <color theme="8"/>
      </right>
      <top style="thin">
        <color theme="8"/>
      </top>
      <bottom style="thin">
        <color theme="8"/>
      </bottom>
      <diagonal/>
    </border>
    <border>
      <left style="thin">
        <color theme="5" tint="0.59996337778862885"/>
      </left>
      <right style="thin">
        <color theme="5" tint="0.59996337778862885"/>
      </right>
      <top style="thin">
        <color theme="5" tint="0.59996337778862885"/>
      </top>
      <bottom style="thin">
        <color theme="5" tint="0.59996337778862885"/>
      </bottom>
      <diagonal/>
    </border>
    <border>
      <left style="thin">
        <color theme="5" tint="0.39994506668294322"/>
      </left>
      <right style="thin">
        <color theme="5" tint="0.39994506668294322"/>
      </right>
      <top style="thin">
        <color theme="5" tint="0.39994506668294322"/>
      </top>
      <bottom style="thin">
        <color theme="5" tint="0.39994506668294322"/>
      </bottom>
      <diagonal/>
    </border>
    <border>
      <left style="thin">
        <color theme="5" tint="0.59996337778862885"/>
      </left>
      <right style="thin">
        <color theme="5" tint="0.59996337778862885"/>
      </right>
      <top style="thin">
        <color theme="5" tint="0.59996337778862885"/>
      </top>
      <bottom/>
      <diagonal/>
    </border>
    <border>
      <left style="thin">
        <color theme="5" tint="0.39994506668294322"/>
      </left>
      <right style="thin">
        <color theme="5" tint="0.39994506668294322"/>
      </right>
      <top style="thin">
        <color theme="5" tint="0.39994506668294322"/>
      </top>
      <bottom/>
      <diagonal/>
    </border>
    <border>
      <left style="thin">
        <color theme="5" tint="0.59996337778862885"/>
      </left>
      <right style="thin">
        <color theme="5" tint="0.59996337778862885"/>
      </right>
      <top/>
      <bottom/>
      <diagonal/>
    </border>
    <border>
      <left style="thin">
        <color theme="5" tint="0.39994506668294322"/>
      </left>
      <right style="thin">
        <color theme="5" tint="0.39994506668294322"/>
      </right>
      <top/>
      <bottom/>
      <diagonal/>
    </border>
    <border>
      <left style="thin">
        <color theme="5" tint="0.59996337778862885"/>
      </left>
      <right style="thin">
        <color theme="5" tint="0.59996337778862885"/>
      </right>
      <top/>
      <bottom style="thin">
        <color theme="5" tint="0.59996337778862885"/>
      </bottom>
      <diagonal/>
    </border>
    <border>
      <left style="thin">
        <color theme="5" tint="0.39994506668294322"/>
      </left>
      <right style="thin">
        <color theme="5" tint="0.39994506668294322"/>
      </right>
      <top/>
      <bottom style="thin">
        <color theme="5" tint="0.39994506668294322"/>
      </bottom>
      <diagonal/>
    </border>
    <border>
      <left/>
      <right/>
      <top style="thin">
        <color theme="8"/>
      </top>
      <bottom style="thin">
        <color theme="8"/>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indexed="64"/>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7">
    <xf numFmtId="0" fontId="0" fillId="0" borderId="0"/>
    <xf numFmtId="0" fontId="5" fillId="0" borderId="0"/>
    <xf numFmtId="0" fontId="9" fillId="0" borderId="0" applyNumberFormat="0" applyFill="0" applyBorder="0" applyAlignment="0" applyProtection="0">
      <alignment vertical="top"/>
      <protection locked="0"/>
    </xf>
    <xf numFmtId="0" fontId="11" fillId="0" borderId="0"/>
    <xf numFmtId="0" fontId="5" fillId="0" borderId="0"/>
    <xf numFmtId="0" fontId="4" fillId="0" borderId="0"/>
    <xf numFmtId="0" fontId="2" fillId="0" borderId="0"/>
  </cellStyleXfs>
  <cellXfs count="415">
    <xf numFmtId="0" fontId="0" fillId="0" borderId="0" xfId="0"/>
    <xf numFmtId="0" fontId="6" fillId="2" borderId="0" xfId="0" applyFont="1" applyFill="1" applyAlignment="1">
      <alignment vertical="center"/>
    </xf>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5" fillId="2" borderId="0" xfId="1" applyFill="1" applyAlignment="1">
      <alignment vertical="center"/>
    </xf>
    <xf numFmtId="0" fontId="6" fillId="2" borderId="0" xfId="0" applyFont="1" applyFill="1"/>
    <xf numFmtId="0" fontId="0" fillId="7" borderId="0" xfId="0" applyFill="1"/>
    <xf numFmtId="0" fontId="10" fillId="7" borderId="0" xfId="2" applyFont="1" applyFill="1" applyBorder="1" applyAlignment="1" applyProtection="1">
      <alignment vertical="center"/>
    </xf>
    <xf numFmtId="0" fontId="0" fillId="7" borderId="0" xfId="0" applyFill="1" applyAlignment="1">
      <alignment horizontal="center"/>
    </xf>
    <xf numFmtId="0" fontId="0" fillId="2" borderId="0" xfId="0" applyFill="1" applyAlignment="1">
      <alignment vertical="center"/>
    </xf>
    <xf numFmtId="0" fontId="0" fillId="2" borderId="0" xfId="0" applyFill="1"/>
    <xf numFmtId="0" fontId="12" fillId="2" borderId="0" xfId="3" applyFont="1" applyFill="1" applyAlignment="1" applyProtection="1">
      <alignment vertical="center"/>
      <protection locked="0"/>
    </xf>
    <xf numFmtId="0" fontId="5" fillId="2" borderId="0" xfId="4" applyFill="1"/>
    <xf numFmtId="0" fontId="13" fillId="2" borderId="0" xfId="3" applyFont="1" applyFill="1" applyAlignment="1" applyProtection="1">
      <alignment vertical="center"/>
      <protection locked="0"/>
    </xf>
    <xf numFmtId="0" fontId="14" fillId="2" borderId="0" xfId="3" applyFont="1" applyFill="1" applyAlignment="1" applyProtection="1">
      <alignment vertical="center"/>
      <protection locked="0"/>
    </xf>
    <xf numFmtId="0" fontId="18" fillId="2" borderId="0" xfId="0" applyFont="1" applyFill="1" applyAlignment="1">
      <alignment vertical="center"/>
    </xf>
    <xf numFmtId="49" fontId="18" fillId="3" borderId="0" xfId="0" applyNumberFormat="1" applyFont="1" applyFill="1" applyAlignment="1">
      <alignment horizontal="left" vertical="center" indent="1"/>
    </xf>
    <xf numFmtId="49" fontId="18" fillId="3" borderId="0" xfId="0" applyNumberFormat="1" applyFont="1" applyFill="1" applyAlignment="1">
      <alignment vertical="center"/>
    </xf>
    <xf numFmtId="0" fontId="18" fillId="3" borderId="0" xfId="0" applyFont="1" applyFill="1" applyAlignment="1">
      <alignment horizontal="center" vertical="center"/>
    </xf>
    <xf numFmtId="0" fontId="18" fillId="4" borderId="0" xfId="0" applyFont="1" applyFill="1" applyAlignment="1">
      <alignment horizontal="right" vertical="center"/>
    </xf>
    <xf numFmtId="0" fontId="18" fillId="2" borderId="0" xfId="0" applyFont="1" applyFill="1" applyAlignment="1">
      <alignment horizontal="center" vertical="center"/>
    </xf>
    <xf numFmtId="0" fontId="19" fillId="2" borderId="0" xfId="0" applyFont="1" applyFill="1" applyAlignment="1">
      <alignment vertical="center"/>
    </xf>
    <xf numFmtId="49" fontId="20" fillId="5" borderId="0" xfId="0" applyNumberFormat="1" applyFont="1" applyFill="1" applyAlignment="1">
      <alignment horizontal="left" vertical="center" indent="1"/>
    </xf>
    <xf numFmtId="49" fontId="20" fillId="5" borderId="0" xfId="0" applyNumberFormat="1" applyFont="1" applyFill="1" applyAlignment="1">
      <alignment vertical="center"/>
    </xf>
    <xf numFmtId="0" fontId="20" fillId="5" borderId="0" xfId="0" applyFont="1" applyFill="1" applyAlignment="1">
      <alignment horizontal="center" vertical="center"/>
    </xf>
    <xf numFmtId="0" fontId="21" fillId="6" borderId="0" xfId="0" applyFont="1" applyFill="1" applyAlignment="1">
      <alignment horizontal="right" vertical="center"/>
    </xf>
    <xf numFmtId="0" fontId="20" fillId="2" borderId="0" xfId="0" applyFont="1" applyFill="1" applyAlignment="1">
      <alignment horizontal="center" vertical="center"/>
    </xf>
    <xf numFmtId="0" fontId="0" fillId="2" borderId="0" xfId="0" applyFill="1" applyAlignment="1">
      <alignment horizontal="center" vertical="center"/>
    </xf>
    <xf numFmtId="0" fontId="0" fillId="0" borderId="0" xfId="0" applyFill="1"/>
    <xf numFmtId="0" fontId="0" fillId="0" borderId="5" xfId="0" applyFill="1" applyBorder="1"/>
    <xf numFmtId="0" fontId="0" fillId="0" borderId="7" xfId="0" applyFill="1" applyBorder="1"/>
    <xf numFmtId="0" fontId="0" fillId="0" borderId="6" xfId="0" applyBorder="1"/>
    <xf numFmtId="0" fontId="0" fillId="2" borderId="0" xfId="0" applyFill="1" applyAlignment="1">
      <alignment wrapText="1"/>
    </xf>
    <xf numFmtId="0" fontId="0" fillId="2" borderId="0" xfId="0" applyFill="1" applyAlignment="1">
      <alignment shrinkToFit="1"/>
    </xf>
    <xf numFmtId="0" fontId="0" fillId="9" borderId="3" xfId="0" applyFill="1" applyBorder="1"/>
    <xf numFmtId="0" fontId="0" fillId="9" borderId="4" xfId="0" applyFill="1" applyBorder="1"/>
    <xf numFmtId="0" fontId="0" fillId="9" borderId="5" xfId="0" applyFill="1" applyBorder="1"/>
    <xf numFmtId="0" fontId="0" fillId="9" borderId="0" xfId="0" applyFill="1" applyBorder="1"/>
    <xf numFmtId="0" fontId="0" fillId="9" borderId="6" xfId="0" applyFill="1" applyBorder="1"/>
    <xf numFmtId="0" fontId="0" fillId="9" borderId="7" xfId="0" applyFill="1" applyBorder="1"/>
    <xf numFmtId="0" fontId="0" fillId="9" borderId="8" xfId="0" applyFill="1" applyBorder="1"/>
    <xf numFmtId="0" fontId="0" fillId="9" borderId="9" xfId="0" applyFill="1" applyBorder="1"/>
    <xf numFmtId="0" fontId="4" fillId="2" borderId="0" xfId="5" applyFill="1"/>
    <xf numFmtId="0" fontId="24" fillId="2" borderId="0" xfId="5" applyFont="1" applyFill="1" applyAlignment="1">
      <alignment vertical="center"/>
    </xf>
    <xf numFmtId="0" fontId="25" fillId="2" borderId="0" xfId="5" applyFont="1" applyFill="1" applyAlignment="1">
      <alignment horizontal="center" vertical="center"/>
    </xf>
    <xf numFmtId="49" fontId="25" fillId="2" borderId="0" xfId="5" applyNumberFormat="1" applyFont="1" applyFill="1" applyAlignment="1">
      <alignment vertical="center"/>
    </xf>
    <xf numFmtId="0" fontId="10" fillId="7" borderId="0" xfId="2" applyFont="1" applyFill="1" applyAlignment="1" applyProtection="1">
      <alignment vertical="center"/>
    </xf>
    <xf numFmtId="0" fontId="4" fillId="2" borderId="0" xfId="5" applyFill="1" applyAlignment="1">
      <alignment vertical="center"/>
    </xf>
    <xf numFmtId="0" fontId="0" fillId="2" borderId="0" xfId="0" applyFill="1" applyAlignment="1">
      <alignment horizontal="center" vertical="center" wrapText="1"/>
    </xf>
    <xf numFmtId="0" fontId="0" fillId="2" borderId="0" xfId="0" applyFill="1" applyAlignment="1">
      <alignment horizontal="center" vertical="center" shrinkToFit="1"/>
    </xf>
    <xf numFmtId="0" fontId="0" fillId="2" borderId="0" xfId="0" applyFill="1" applyAlignment="1">
      <alignment horizont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0" xfId="0" applyFill="1" applyBorder="1" applyAlignment="1">
      <alignment horizontal="center" vertical="center"/>
    </xf>
    <xf numFmtId="0" fontId="0" fillId="0" borderId="6" xfId="0" applyFill="1" applyBorder="1" applyAlignment="1">
      <alignment horizontal="center" vertical="center"/>
    </xf>
    <xf numFmtId="0" fontId="0" fillId="0" borderId="5" xfId="0" applyFill="1" applyBorder="1" applyAlignment="1">
      <alignment horizontal="center" vertical="center" wrapText="1"/>
    </xf>
    <xf numFmtId="0" fontId="0" fillId="0" borderId="0"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8" fillId="2" borderId="0" xfId="0" applyFont="1" applyFill="1" applyAlignment="1">
      <alignment horizontal="center" vertical="center"/>
    </xf>
    <xf numFmtId="0" fontId="0" fillId="0" borderId="0" xfId="0" applyFont="1" applyBorder="1" applyAlignment="1">
      <alignment horizontal="center" vertical="center"/>
    </xf>
    <xf numFmtId="0" fontId="19" fillId="2" borderId="0" xfId="0" applyFont="1" applyFill="1" applyAlignment="1">
      <alignment horizontal="center" vertical="center"/>
    </xf>
    <xf numFmtId="0" fontId="0" fillId="0" borderId="0" xfId="0" applyBorder="1" applyAlignment="1">
      <alignment horizontal="center" vertical="center"/>
    </xf>
    <xf numFmtId="49" fontId="18" fillId="3" borderId="0" xfId="0" applyNumberFormat="1" applyFont="1" applyFill="1" applyAlignment="1">
      <alignment horizontal="center" vertical="center"/>
    </xf>
    <xf numFmtId="49" fontId="20" fillId="5" borderId="0" xfId="0" applyNumberFormat="1" applyFont="1" applyFill="1" applyAlignment="1">
      <alignment horizontal="center" vertical="center"/>
    </xf>
    <xf numFmtId="49" fontId="18" fillId="3" borderId="0" xfId="0" applyNumberFormat="1" applyFont="1" applyFill="1" applyAlignment="1">
      <alignment horizontal="left" vertical="center"/>
    </xf>
    <xf numFmtId="49" fontId="20" fillId="5" borderId="0" xfId="0" applyNumberFormat="1" applyFont="1" applyFill="1" applyAlignment="1">
      <alignment horizontal="left" vertical="center"/>
    </xf>
    <xf numFmtId="0" fontId="6" fillId="2" borderId="0" xfId="0" applyFont="1" applyFill="1" applyAlignment="1">
      <alignment vertical="center" shrinkToFit="1"/>
    </xf>
    <xf numFmtId="0" fontId="18" fillId="3" borderId="0" xfId="0" applyFont="1" applyFill="1" applyAlignment="1">
      <alignment horizontal="center" vertical="center" shrinkToFit="1"/>
    </xf>
    <xf numFmtId="0" fontId="20" fillId="5" borderId="0" xfId="0" applyFont="1" applyFill="1" applyAlignment="1">
      <alignment horizontal="center" vertical="center" shrinkToFit="1"/>
    </xf>
    <xf numFmtId="0" fontId="5" fillId="9" borderId="2" xfId="1" applyFill="1" applyBorder="1" applyAlignment="1">
      <alignment horizontal="center" vertical="center"/>
    </xf>
    <xf numFmtId="0" fontId="5" fillId="9" borderId="3" xfId="1" applyFill="1" applyBorder="1" applyAlignment="1">
      <alignment horizontal="center" vertical="center"/>
    </xf>
    <xf numFmtId="0" fontId="5" fillId="9" borderId="3" xfId="1" applyFill="1" applyBorder="1" applyAlignment="1">
      <alignment vertical="center"/>
    </xf>
    <xf numFmtId="0" fontId="5" fillId="9" borderId="4" xfId="1" applyFill="1" applyBorder="1" applyAlignment="1">
      <alignment vertical="center"/>
    </xf>
    <xf numFmtId="0" fontId="0" fillId="9" borderId="0" xfId="0" applyFill="1" applyBorder="1" applyAlignment="1">
      <alignment horizontal="center" vertical="center"/>
    </xf>
    <xf numFmtId="0" fontId="0" fillId="9" borderId="8" xfId="0" applyFill="1" applyBorder="1" applyAlignment="1">
      <alignment horizontal="center" vertical="center"/>
    </xf>
    <xf numFmtId="0" fontId="34" fillId="9" borderId="8" xfId="0" applyFont="1" applyFill="1" applyBorder="1" applyAlignment="1">
      <alignment horizontal="center" vertical="center"/>
    </xf>
    <xf numFmtId="0" fontId="0" fillId="9" borderId="8" xfId="0" applyFont="1" applyFill="1" applyBorder="1" applyAlignment="1">
      <alignment horizontal="center" vertical="center" wrapText="1"/>
    </xf>
    <xf numFmtId="0" fontId="8" fillId="8" borderId="18" xfId="0" applyFont="1" applyFill="1" applyBorder="1" applyAlignment="1">
      <alignment horizontal="center" vertical="center" wrapText="1"/>
    </xf>
    <xf numFmtId="0" fontId="0" fillId="2" borderId="0" xfId="0" applyFill="1" applyBorder="1"/>
    <xf numFmtId="0" fontId="0" fillId="0" borderId="0" xfId="0" applyFill="1" applyAlignment="1">
      <alignment horizontal="center" vertical="center"/>
    </xf>
    <xf numFmtId="0" fontId="5" fillId="2" borderId="0" xfId="1" applyFill="1" applyAlignment="1">
      <alignment horizontal="center" vertical="center"/>
    </xf>
    <xf numFmtId="0" fontId="0" fillId="0" borderId="0" xfId="0" applyBorder="1"/>
    <xf numFmtId="0" fontId="0" fillId="0" borderId="8" xfId="0" applyBorder="1" applyAlignment="1">
      <alignment horizontal="center" vertical="center"/>
    </xf>
    <xf numFmtId="0" fontId="0" fillId="0" borderId="8" xfId="0" applyBorder="1"/>
    <xf numFmtId="0" fontId="0" fillId="0" borderId="9" xfId="0" applyBorder="1"/>
    <xf numFmtId="0" fontId="0" fillId="2" borderId="0" xfId="0" applyFill="1" applyAlignment="1">
      <alignment horizontal="center" shrinkToFit="1"/>
    </xf>
    <xf numFmtId="0" fontId="38" fillId="2" borderId="0" xfId="0" applyFont="1" applyFill="1" applyAlignment="1" applyProtection="1">
      <alignment vertical="center"/>
      <protection hidden="1"/>
    </xf>
    <xf numFmtId="0" fontId="39" fillId="2" borderId="0" xfId="0" applyFont="1" applyFill="1" applyAlignment="1" applyProtection="1">
      <alignment vertical="center"/>
      <protection hidden="1"/>
    </xf>
    <xf numFmtId="0" fontId="38" fillId="2" borderId="0" xfId="0" applyFont="1" applyFill="1" applyProtection="1">
      <protection hidden="1"/>
    </xf>
    <xf numFmtId="0" fontId="38" fillId="2" borderId="0" xfId="0" applyFont="1" applyFill="1" applyAlignment="1" applyProtection="1">
      <alignment horizontal="center" vertical="center" shrinkToFit="1"/>
      <protection hidden="1"/>
    </xf>
    <xf numFmtId="0" fontId="38" fillId="2" borderId="0" xfId="0" applyFont="1" applyFill="1" applyAlignment="1" applyProtection="1">
      <alignment shrinkToFit="1"/>
      <protection hidden="1"/>
    </xf>
    <xf numFmtId="0" fontId="34" fillId="0" borderId="19" xfId="0" applyFont="1" applyFill="1" applyBorder="1" applyAlignment="1" applyProtection="1">
      <alignment horizontal="center" vertical="center" shrinkToFit="1"/>
      <protection locked="0"/>
    </xf>
    <xf numFmtId="0" fontId="0" fillId="0" borderId="5" xfId="0" applyBorder="1"/>
    <xf numFmtId="0" fontId="0" fillId="0" borderId="0" xfId="0" applyBorder="1" applyAlignment="1">
      <alignment horizontal="center" vertical="center" wrapText="1"/>
    </xf>
    <xf numFmtId="0" fontId="0" fillId="0" borderId="7" xfId="0" applyBorder="1"/>
    <xf numFmtId="0" fontId="0" fillId="9" borderId="2" xfId="0" applyFill="1" applyBorder="1"/>
    <xf numFmtId="0" fontId="0" fillId="9" borderId="5" xfId="0" applyFill="1" applyBorder="1" applyAlignment="1">
      <alignment shrinkToFit="1"/>
    </xf>
    <xf numFmtId="0" fontId="0" fillId="9" borderId="0" xfId="0" applyFill="1" applyBorder="1" applyAlignment="1">
      <alignment shrinkToFit="1"/>
    </xf>
    <xf numFmtId="0" fontId="0" fillId="9" borderId="6" xfId="0" applyFill="1" applyBorder="1" applyAlignment="1">
      <alignment shrinkToFit="1"/>
    </xf>
    <xf numFmtId="0" fontId="37" fillId="0" borderId="0" xfId="0" applyFont="1" applyFill="1" applyBorder="1" applyAlignment="1">
      <alignment horizontal="center" vertical="center" wrapText="1" shrinkToFit="1"/>
    </xf>
    <xf numFmtId="0" fontId="0" fillId="0" borderId="6" xfId="0" applyBorder="1" applyAlignment="1">
      <alignment horizontal="center" vertical="center" wrapText="1"/>
    </xf>
    <xf numFmtId="0" fontId="0" fillId="0" borderId="0" xfId="0" applyBorder="1" applyAlignment="1">
      <alignment vertical="center"/>
    </xf>
    <xf numFmtId="0" fontId="0" fillId="0" borderId="8" xfId="0" applyBorder="1" applyAlignment="1">
      <alignment vertical="center"/>
    </xf>
    <xf numFmtId="0" fontId="0" fillId="0" borderId="0" xfId="0" applyFont="1" applyFill="1" applyBorder="1" applyAlignment="1">
      <alignment horizontal="center" vertical="center"/>
    </xf>
    <xf numFmtId="0" fontId="0" fillId="0" borderId="0" xfId="0" applyFill="1" applyBorder="1" applyAlignment="1">
      <alignment vertical="center"/>
    </xf>
    <xf numFmtId="0" fontId="41" fillId="0" borderId="0" xfId="0" applyFont="1" applyFill="1" applyBorder="1" applyAlignment="1">
      <alignment horizontal="center" vertical="center" shrinkToFit="1"/>
    </xf>
    <xf numFmtId="0" fontId="23" fillId="2" borderId="0" xfId="1" applyFont="1" applyFill="1" applyAlignment="1">
      <alignment vertical="center"/>
    </xf>
    <xf numFmtId="0" fontId="23" fillId="0" borderId="2" xfId="0" applyFont="1" applyFill="1" applyBorder="1"/>
    <xf numFmtId="0" fontId="23" fillId="0" borderId="3" xfId="0" applyFont="1" applyFill="1" applyBorder="1"/>
    <xf numFmtId="0" fontId="23" fillId="0" borderId="4" xfId="0" applyFont="1" applyFill="1" applyBorder="1"/>
    <xf numFmtId="0" fontId="23" fillId="2" borderId="0" xfId="0" applyFont="1" applyFill="1"/>
    <xf numFmtId="0" fontId="23" fillId="0" borderId="5" xfId="0" applyFont="1" applyFill="1" applyBorder="1"/>
    <xf numFmtId="0" fontId="23" fillId="0" borderId="0" xfId="0" applyFont="1" applyFill="1"/>
    <xf numFmtId="0" fontId="23" fillId="0" borderId="6" xfId="0" applyFont="1" applyFill="1" applyBorder="1"/>
    <xf numFmtId="0" fontId="23" fillId="0" borderId="7" xfId="0" applyFont="1" applyFill="1" applyBorder="1"/>
    <xf numFmtId="0" fontId="23" fillId="0" borderId="8" xfId="0" applyFont="1" applyFill="1" applyBorder="1"/>
    <xf numFmtId="0" fontId="23" fillId="0" borderId="9" xfId="0" applyFont="1" applyFill="1" applyBorder="1"/>
    <xf numFmtId="49" fontId="18" fillId="3" borderId="0" xfId="0" applyNumberFormat="1" applyFont="1" applyFill="1" applyAlignment="1">
      <alignment horizontal="left" vertical="center" indent="6"/>
    </xf>
    <xf numFmtId="49" fontId="20" fillId="5" borderId="0" xfId="0" applyNumberFormat="1" applyFont="1" applyFill="1" applyAlignment="1">
      <alignment horizontal="left" vertical="center" indent="6"/>
    </xf>
    <xf numFmtId="49" fontId="18" fillId="3" borderId="0" xfId="0" applyNumberFormat="1" applyFont="1" applyFill="1" applyAlignment="1">
      <alignment horizontal="left" vertical="center" indent="9"/>
    </xf>
    <xf numFmtId="49" fontId="20" fillId="5" borderId="0" xfId="0" applyNumberFormat="1" applyFont="1" applyFill="1" applyAlignment="1">
      <alignment horizontal="left" vertical="center" indent="9"/>
    </xf>
    <xf numFmtId="0" fontId="34" fillId="8" borderId="19" xfId="0" applyFont="1" applyFill="1" applyBorder="1" applyAlignment="1" applyProtection="1">
      <alignment horizontal="center" vertical="center" shrinkToFit="1"/>
      <protection hidden="1"/>
    </xf>
    <xf numFmtId="0" fontId="18" fillId="2" borderId="0" xfId="0" applyFont="1" applyFill="1"/>
    <xf numFmtId="0" fontId="29" fillId="2" borderId="0" xfId="0" applyFont="1" applyFill="1"/>
    <xf numFmtId="0" fontId="19" fillId="2" borderId="0" xfId="0" applyFont="1" applyFill="1"/>
    <xf numFmtId="0" fontId="18" fillId="2" borderId="0" xfId="0" applyFont="1" applyFill="1" applyAlignment="1" applyProtection="1">
      <alignment vertical="center"/>
      <protection hidden="1"/>
    </xf>
    <xf numFmtId="0" fontId="5" fillId="2" borderId="0" xfId="1" applyFill="1" applyBorder="1" applyAlignment="1">
      <alignment vertical="center"/>
    </xf>
    <xf numFmtId="0" fontId="0" fillId="0" borderId="20" xfId="0" applyFill="1" applyBorder="1" applyAlignment="1" applyProtection="1">
      <alignment shrinkToFit="1"/>
      <protection locked="0"/>
    </xf>
    <xf numFmtId="0" fontId="0" fillId="0" borderId="21" xfId="0" applyFill="1" applyBorder="1" applyAlignment="1" applyProtection="1">
      <alignment shrinkToFit="1"/>
      <protection locked="0"/>
    </xf>
    <xf numFmtId="0" fontId="23" fillId="0" borderId="21" xfId="0" applyFont="1" applyFill="1" applyBorder="1" applyAlignment="1" applyProtection="1">
      <alignment vertical="center" shrinkToFit="1"/>
      <protection locked="0"/>
    </xf>
    <xf numFmtId="49" fontId="0" fillId="0" borderId="21" xfId="0" applyNumberFormat="1" applyFill="1" applyBorder="1" applyAlignment="1" applyProtection="1">
      <alignment shrinkToFit="1"/>
      <protection locked="0"/>
    </xf>
    <xf numFmtId="49" fontId="0" fillId="0" borderId="22" xfId="0" applyNumberFormat="1" applyFill="1" applyBorder="1" applyAlignment="1" applyProtection="1">
      <alignment shrinkToFit="1"/>
      <protection locked="0"/>
    </xf>
    <xf numFmtId="0" fontId="0" fillId="0" borderId="0" xfId="0"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4" xfId="0" applyFont="1" applyFill="1" applyBorder="1" applyAlignment="1" applyProtection="1">
      <alignment horizontal="center" vertical="center" wrapText="1"/>
      <protection locked="0"/>
    </xf>
    <xf numFmtId="49" fontId="18" fillId="3" borderId="0" xfId="0" applyNumberFormat="1" applyFont="1" applyFill="1" applyAlignment="1">
      <alignment horizontal="left" vertical="center" indent="4"/>
    </xf>
    <xf numFmtId="49" fontId="20" fillId="5" borderId="0" xfId="0" applyNumberFormat="1" applyFont="1" applyFill="1" applyAlignment="1">
      <alignment horizontal="left" vertical="center" indent="4"/>
    </xf>
    <xf numFmtId="49" fontId="18" fillId="3" borderId="0" xfId="0" applyNumberFormat="1" applyFont="1" applyFill="1" applyAlignment="1">
      <alignment horizontal="left" vertical="center" indent="7"/>
    </xf>
    <xf numFmtId="49" fontId="20" fillId="5" borderId="0" xfId="0" applyNumberFormat="1" applyFont="1" applyFill="1" applyAlignment="1">
      <alignment horizontal="left" vertical="center" indent="7"/>
    </xf>
    <xf numFmtId="0" fontId="44" fillId="2" borderId="0" xfId="0" applyFont="1" applyFill="1"/>
    <xf numFmtId="0" fontId="23" fillId="0" borderId="29" xfId="0" applyFont="1" applyFill="1" applyBorder="1" applyAlignment="1" applyProtection="1">
      <alignment horizontal="center" vertical="center" shrinkToFit="1"/>
      <protection locked="0"/>
    </xf>
    <xf numFmtId="0" fontId="23" fillId="0" borderId="29" xfId="0" applyFont="1" applyFill="1" applyBorder="1" applyAlignment="1" applyProtection="1">
      <alignment vertical="center" shrinkToFit="1"/>
      <protection locked="0"/>
    </xf>
    <xf numFmtId="10" fontId="23" fillId="0" borderId="29" xfId="0" applyNumberFormat="1" applyFont="1" applyFill="1" applyBorder="1" applyAlignment="1" applyProtection="1">
      <alignment horizontal="center" vertical="center" shrinkToFit="1"/>
      <protection locked="0"/>
    </xf>
    <xf numFmtId="0" fontId="23" fillId="0" borderId="30"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30" xfId="0" applyFill="1" applyBorder="1" applyAlignment="1" applyProtection="1">
      <alignment horizontal="left" vertical="center" shrinkToFit="1"/>
      <protection locked="0"/>
    </xf>
    <xf numFmtId="0" fontId="8" fillId="2" borderId="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0" xfId="0" applyFont="1" applyFill="1"/>
    <xf numFmtId="0" fontId="0" fillId="16" borderId="29" xfId="0" applyFill="1" applyBorder="1" applyAlignment="1" applyProtection="1">
      <alignment horizontal="center" vertical="center" shrinkToFit="1"/>
      <protection hidden="1"/>
    </xf>
    <xf numFmtId="1" fontId="23" fillId="16" borderId="28" xfId="0" applyNumberFormat="1" applyFont="1" applyFill="1" applyBorder="1" applyAlignment="1" applyProtection="1">
      <alignment horizontal="center" vertical="center" shrinkToFit="1"/>
      <protection hidden="1"/>
    </xf>
    <xf numFmtId="0" fontId="23" fillId="0" borderId="1" xfId="0" applyFont="1" applyFill="1" applyBorder="1" applyAlignment="1" applyProtection="1">
      <alignment horizontal="center"/>
      <protection hidden="1"/>
    </xf>
    <xf numFmtId="0" fontId="45" fillId="0" borderId="12" xfId="0" applyFont="1" applyFill="1" applyBorder="1" applyAlignment="1" applyProtection="1">
      <alignment horizontal="center" vertical="center"/>
      <protection hidden="1"/>
    </xf>
    <xf numFmtId="0" fontId="45" fillId="0" borderId="15" xfId="0" applyFont="1" applyFill="1" applyBorder="1" applyAlignment="1">
      <alignment horizontal="centerContinuous" vertical="center"/>
    </xf>
    <xf numFmtId="0" fontId="45" fillId="0" borderId="17" xfId="0" applyFont="1" applyFill="1" applyBorder="1" applyAlignment="1">
      <alignment horizontal="centerContinuous" vertical="center"/>
    </xf>
    <xf numFmtId="0" fontId="45" fillId="0" borderId="1" xfId="0" applyFont="1" applyFill="1" applyBorder="1" applyAlignment="1">
      <alignment horizontal="center" vertical="center"/>
    </xf>
    <xf numFmtId="0" fontId="23" fillId="0" borderId="1" xfId="0" applyFont="1" applyFill="1" applyBorder="1" applyAlignment="1">
      <alignment horizontal="center" vertical="center"/>
    </xf>
    <xf numFmtId="0" fontId="45" fillId="0" borderId="1" xfId="0" applyFont="1" applyFill="1" applyBorder="1" applyAlignment="1">
      <alignment vertical="center"/>
    </xf>
    <xf numFmtId="0" fontId="45" fillId="0" borderId="12" xfId="0" applyFont="1" applyFill="1" applyBorder="1" applyAlignment="1">
      <alignment horizontal="center" vertical="center"/>
    </xf>
    <xf numFmtId="0" fontId="23" fillId="0" borderId="12" xfId="0" applyFont="1" applyFill="1" applyBorder="1" applyAlignment="1" applyProtection="1">
      <protection hidden="1"/>
    </xf>
    <xf numFmtId="0" fontId="23" fillId="0" borderId="1" xfId="0" applyFont="1" applyFill="1" applyBorder="1" applyAlignment="1" applyProtection="1">
      <alignment horizontal="center" vertical="center"/>
      <protection hidden="1"/>
    </xf>
    <xf numFmtId="0" fontId="45" fillId="0" borderId="7" xfId="0" applyFont="1" applyFill="1" applyBorder="1" applyAlignment="1">
      <alignment horizontal="center" vertical="center"/>
    </xf>
    <xf numFmtId="0" fontId="23" fillId="0" borderId="12" xfId="0" applyFont="1" applyFill="1" applyBorder="1" applyAlignment="1" applyProtection="1">
      <alignment horizontal="center" vertical="center"/>
      <protection hidden="1"/>
    </xf>
    <xf numFmtId="0" fontId="23" fillId="0" borderId="1" xfId="0" applyFont="1" applyFill="1" applyBorder="1" applyAlignment="1" applyProtection="1">
      <alignment vertical="center"/>
      <protection hidden="1"/>
    </xf>
    <xf numFmtId="0" fontId="23" fillId="0" borderId="12" xfId="0" applyFont="1" applyFill="1" applyBorder="1" applyAlignment="1">
      <alignment horizontal="center" vertical="center"/>
    </xf>
    <xf numFmtId="166" fontId="23" fillId="0" borderId="12" xfId="0" applyNumberFormat="1" applyFont="1" applyFill="1" applyBorder="1" applyAlignment="1" applyProtection="1">
      <alignment horizontal="center" vertical="center"/>
      <protection hidden="1"/>
    </xf>
    <xf numFmtId="0" fontId="23" fillId="0" borderId="7" xfId="0" applyFont="1" applyFill="1" applyBorder="1" applyAlignment="1" applyProtection="1">
      <alignment horizontal="center" vertical="center"/>
      <protection hidden="1"/>
    </xf>
    <xf numFmtId="0" fontId="45" fillId="0" borderId="16" xfId="0" applyFont="1" applyFill="1" applyBorder="1" applyAlignment="1">
      <alignment horizontal="centerContinuous" vertical="center"/>
    </xf>
    <xf numFmtId="0" fontId="45" fillId="0" borderId="13" xfId="0" applyFont="1" applyFill="1" applyBorder="1" applyAlignment="1" applyProtection="1">
      <alignment horizontal="center" vertical="center"/>
      <protection hidden="1"/>
    </xf>
    <xf numFmtId="0" fontId="23" fillId="0" borderId="10" xfId="0" applyFont="1" applyFill="1" applyBorder="1" applyAlignment="1" applyProtection="1">
      <alignment horizontal="center" vertical="center"/>
      <protection hidden="1"/>
    </xf>
    <xf numFmtId="0" fontId="0" fillId="9" borderId="0" xfId="0" applyFill="1" applyBorder="1" applyAlignment="1">
      <alignment horizontal="center"/>
    </xf>
    <xf numFmtId="0" fontId="0" fillId="0" borderId="0" xfId="0" applyBorder="1" applyAlignment="1">
      <alignment horizontal="center" vertical="center" shrinkToFit="1"/>
    </xf>
    <xf numFmtId="0" fontId="28" fillId="0" borderId="31" xfId="0" applyFont="1" applyBorder="1" applyAlignment="1" applyProtection="1">
      <alignment horizontal="center" vertical="center"/>
      <protection locked="0"/>
    </xf>
    <xf numFmtId="0" fontId="0" fillId="2" borderId="0" xfId="0" applyFill="1" applyBorder="1" applyAlignment="1">
      <alignment horizontal="center" shrinkToFit="1"/>
    </xf>
    <xf numFmtId="0" fontId="0" fillId="2" borderId="0" xfId="0" applyFill="1" applyBorder="1" applyAlignment="1">
      <alignment shrinkToFit="1"/>
    </xf>
    <xf numFmtId="0" fontId="0" fillId="7" borderId="0" xfId="0" applyFill="1" applyBorder="1" applyAlignment="1">
      <alignment horizontal="center"/>
    </xf>
    <xf numFmtId="0" fontId="0" fillId="7" borderId="0" xfId="0" applyFill="1" applyBorder="1"/>
    <xf numFmtId="0" fontId="0" fillId="2" borderId="0" xfId="0" applyFill="1" applyBorder="1" applyAlignment="1">
      <alignment horizontal="center"/>
    </xf>
    <xf numFmtId="0" fontId="28" fillId="0" borderId="36" xfId="0" applyFont="1" applyFill="1" applyBorder="1" applyAlignment="1" applyProtection="1">
      <alignment horizontal="center" vertical="center"/>
      <protection locked="0"/>
    </xf>
    <xf numFmtId="0" fontId="0" fillId="0" borderId="32" xfId="0" applyFill="1" applyBorder="1" applyAlignment="1" applyProtection="1">
      <alignment horizontal="left" vertical="center" shrinkToFit="1"/>
      <protection hidden="1"/>
    </xf>
    <xf numFmtId="0" fontId="0" fillId="0" borderId="37" xfId="0" applyFill="1" applyBorder="1" applyAlignment="1" applyProtection="1">
      <alignment horizontal="left" vertical="center" shrinkToFit="1"/>
      <protection hidden="1"/>
    </xf>
    <xf numFmtId="0" fontId="0" fillId="0" borderId="33" xfId="0" applyFill="1" applyBorder="1" applyAlignment="1" applyProtection="1">
      <alignment horizontal="left" vertical="center" shrinkToFit="1"/>
      <protection hidden="1"/>
    </xf>
    <xf numFmtId="0" fontId="0" fillId="0" borderId="35" xfId="0" applyFill="1" applyBorder="1" applyAlignment="1" applyProtection="1">
      <alignment horizontal="left" vertical="center" shrinkToFit="1"/>
      <protection hidden="1"/>
    </xf>
    <xf numFmtId="0" fontId="28" fillId="0" borderId="36" xfId="0" applyFont="1" applyBorder="1" applyAlignment="1" applyProtection="1">
      <alignment horizontal="center" vertical="center"/>
      <protection locked="0"/>
    </xf>
    <xf numFmtId="0" fontId="0" fillId="0" borderId="34" xfId="0" applyBorder="1" applyAlignment="1">
      <alignment horizontal="center" vertical="center" shrinkToFit="1"/>
    </xf>
    <xf numFmtId="0" fontId="0" fillId="0" borderId="39" xfId="0" applyBorder="1" applyAlignment="1">
      <alignment horizontal="center" vertical="center" shrinkToFit="1"/>
    </xf>
    <xf numFmtId="0" fontId="0" fillId="0" borderId="38" xfId="0" applyFill="1" applyBorder="1" applyAlignment="1" applyProtection="1">
      <alignment horizontal="left" vertical="center" shrinkToFit="1"/>
      <protection hidden="1"/>
    </xf>
    <xf numFmtId="0" fontId="0" fillId="0" borderId="39" xfId="0" applyFill="1" applyBorder="1" applyAlignment="1">
      <alignment horizontal="center" vertical="center" shrinkToFit="1"/>
    </xf>
    <xf numFmtId="0" fontId="0" fillId="0" borderId="0" xfId="0" applyFill="1" applyBorder="1" applyAlignment="1">
      <alignment horizontal="center" vertical="center" shrinkToFit="1"/>
    </xf>
    <xf numFmtId="0" fontId="0" fillId="0" borderId="34" xfId="0" applyFill="1" applyBorder="1" applyAlignment="1">
      <alignment horizontal="center" vertical="center" shrinkToFit="1"/>
    </xf>
    <xf numFmtId="0" fontId="0" fillId="0" borderId="39" xfId="0" applyFill="1" applyBorder="1" applyAlignment="1">
      <alignment horizontal="center" shrinkToFit="1"/>
    </xf>
    <xf numFmtId="0" fontId="0" fillId="0" borderId="0" xfId="0" applyFill="1" applyBorder="1" applyAlignment="1">
      <alignment horizontal="center" shrinkToFit="1"/>
    </xf>
    <xf numFmtId="0" fontId="0" fillId="0" borderId="40" xfId="0" applyBorder="1" applyAlignment="1">
      <alignment horizontal="center"/>
    </xf>
    <xf numFmtId="0" fontId="23" fillId="2" borderId="0" xfId="0" applyFont="1" applyFill="1" applyAlignment="1"/>
    <xf numFmtId="0" fontId="23" fillId="2" borderId="0" xfId="0" applyFont="1" applyFill="1" applyAlignment="1">
      <alignment horizontal="center" vertical="center"/>
    </xf>
    <xf numFmtId="0" fontId="23" fillId="2" borderId="0" xfId="0" applyFont="1" applyFill="1" applyBorder="1" applyAlignment="1">
      <alignment horizontal="center" vertical="center"/>
    </xf>
    <xf numFmtId="0" fontId="23" fillId="2" borderId="0" xfId="0" applyFont="1" applyFill="1" applyAlignment="1" applyProtection="1">
      <alignment horizontal="center" vertical="center"/>
      <protection hidden="1"/>
    </xf>
    <xf numFmtId="0" fontId="23" fillId="2" borderId="0" xfId="0" applyFont="1" applyFill="1" applyAlignment="1">
      <alignment horizontal="center"/>
    </xf>
    <xf numFmtId="0" fontId="23" fillId="2" borderId="0" xfId="0" applyFont="1" applyFill="1" applyAlignment="1">
      <alignment vertical="center"/>
    </xf>
    <xf numFmtId="0" fontId="45" fillId="2" borderId="0" xfId="0" applyFont="1" applyFill="1" applyAlignment="1">
      <alignment horizontal="center" vertical="center"/>
    </xf>
    <xf numFmtId="0" fontId="8" fillId="2" borderId="11" xfId="0" applyFont="1" applyFill="1" applyBorder="1" applyAlignment="1">
      <alignment horizontal="center" vertical="center"/>
    </xf>
    <xf numFmtId="0" fontId="0" fillId="2" borderId="5" xfId="0" applyFont="1" applyFill="1" applyBorder="1" applyAlignment="1">
      <alignment horizontal="center" vertical="center"/>
    </xf>
    <xf numFmtId="0" fontId="23" fillId="2" borderId="0" xfId="0" applyFont="1" applyFill="1" applyBorder="1" applyAlignment="1">
      <alignment horizontal="center" vertical="center" textRotation="90"/>
    </xf>
    <xf numFmtId="0" fontId="23" fillId="2" borderId="11" xfId="0" applyFont="1" applyFill="1" applyBorder="1" applyAlignment="1">
      <alignment horizontal="center" vertical="center"/>
    </xf>
    <xf numFmtId="0" fontId="45" fillId="2" borderId="0" xfId="0" applyFont="1" applyFill="1" applyBorder="1" applyAlignment="1">
      <alignment horizontal="center" vertical="center"/>
    </xf>
    <xf numFmtId="0" fontId="23" fillId="2" borderId="0" xfId="0" applyFont="1" applyFill="1" applyBorder="1" applyAlignment="1"/>
    <xf numFmtId="0" fontId="23" fillId="2" borderId="6" xfId="0" applyFont="1" applyFill="1" applyBorder="1" applyAlignment="1">
      <alignment horizontal="center" vertical="center"/>
    </xf>
    <xf numFmtId="0" fontId="23" fillId="2" borderId="4" xfId="0" applyFont="1" applyFill="1" applyBorder="1" applyAlignment="1">
      <alignment horizontal="right" vertical="center"/>
    </xf>
    <xf numFmtId="0" fontId="23" fillId="2" borderId="6" xfId="0" applyFont="1" applyFill="1" applyBorder="1" applyAlignment="1">
      <alignment horizontal="right" vertical="center"/>
    </xf>
    <xf numFmtId="0" fontId="45" fillId="2" borderId="0" xfId="0" applyFont="1" applyFill="1" applyBorder="1" applyAlignment="1" applyProtection="1">
      <alignment horizontal="center" vertical="center"/>
      <protection hidden="1"/>
    </xf>
    <xf numFmtId="0" fontId="45" fillId="0" borderId="1" xfId="0" applyFont="1" applyFill="1" applyBorder="1" applyAlignment="1" applyProtection="1">
      <alignment horizontal="center" vertical="center"/>
      <protection hidden="1"/>
    </xf>
    <xf numFmtId="166" fontId="23" fillId="0" borderId="7" xfId="0" applyNumberFormat="1" applyFont="1" applyFill="1" applyBorder="1" applyAlignment="1" applyProtection="1">
      <alignment horizontal="center" vertical="center"/>
      <protection hidden="1"/>
    </xf>
    <xf numFmtId="0" fontId="45" fillId="0" borderId="1" xfId="0" applyFont="1" applyFill="1" applyBorder="1" applyAlignment="1">
      <alignment horizontal="centerContinuous" vertical="center"/>
    </xf>
    <xf numFmtId="0" fontId="45" fillId="0" borderId="14" xfId="0" applyFont="1" applyFill="1" applyBorder="1" applyAlignment="1">
      <alignment horizontal="centerContinuous" vertical="center"/>
    </xf>
    <xf numFmtId="0" fontId="45" fillId="0" borderId="27" xfId="0" applyFont="1" applyFill="1" applyBorder="1" applyAlignment="1">
      <alignment horizontal="centerContinuous" vertical="center"/>
    </xf>
    <xf numFmtId="0" fontId="45" fillId="0" borderId="13" xfId="0" applyFont="1" applyFill="1" applyBorder="1" applyAlignment="1">
      <alignment horizontal="centerContinuous" vertical="center"/>
    </xf>
    <xf numFmtId="0" fontId="23" fillId="0" borderId="11" xfId="0" applyFont="1" applyFill="1" applyBorder="1" applyAlignment="1" applyProtection="1">
      <alignment horizontal="center" vertical="center"/>
      <protection hidden="1"/>
    </xf>
    <xf numFmtId="0" fontId="45" fillId="0" borderId="41" xfId="0" applyFont="1" applyFill="1" applyBorder="1" applyAlignment="1">
      <alignment horizontal="centerContinuous" vertical="center"/>
    </xf>
    <xf numFmtId="0" fontId="23" fillId="2" borderId="6" xfId="0" applyFont="1" applyFill="1" applyBorder="1" applyAlignment="1">
      <alignment horizontal="center" vertical="center" textRotation="90"/>
    </xf>
    <xf numFmtId="0" fontId="23" fillId="0" borderId="1" xfId="0" applyFont="1" applyFill="1" applyBorder="1" applyAlignment="1">
      <alignment horizontal="center" vertical="center" wrapText="1"/>
    </xf>
    <xf numFmtId="0" fontId="35" fillId="0" borderId="1" xfId="0" applyFont="1" applyFill="1" applyBorder="1" applyAlignment="1">
      <alignment horizontal="center" vertical="center" textRotation="90"/>
    </xf>
    <xf numFmtId="0" fontId="23" fillId="0" borderId="10" xfId="0" applyFont="1" applyFill="1" applyBorder="1" applyAlignment="1">
      <alignment horizontal="center" vertical="center" wrapText="1"/>
    </xf>
    <xf numFmtId="0" fontId="23" fillId="0" borderId="1" xfId="0" applyFont="1" applyFill="1" applyBorder="1" applyAlignment="1" applyProtection="1">
      <protection hidden="1"/>
    </xf>
    <xf numFmtId="0" fontId="0" fillId="0" borderId="29" xfId="0" applyBorder="1" applyAlignment="1" applyProtection="1">
      <alignment horizontal="left" vertical="center" shrinkToFit="1"/>
      <protection locked="0"/>
    </xf>
    <xf numFmtId="49" fontId="0" fillId="0" borderId="21" xfId="0" applyNumberFormat="1" applyFill="1" applyBorder="1" applyAlignment="1" applyProtection="1">
      <alignment horizontal="center" shrinkToFit="1"/>
      <protection locked="0"/>
    </xf>
    <xf numFmtId="0" fontId="8" fillId="9" borderId="10" xfId="0" applyFont="1" applyFill="1" applyBorder="1" applyAlignment="1" applyProtection="1">
      <alignment horizontal="center" vertical="center" shrinkToFit="1"/>
      <protection hidden="1"/>
    </xf>
    <xf numFmtId="0" fontId="0" fillId="9" borderId="10" xfId="0" applyFill="1" applyBorder="1" applyAlignment="1" applyProtection="1">
      <alignment horizontal="center" vertical="center" shrinkToFit="1"/>
      <protection hidden="1"/>
    </xf>
    <xf numFmtId="0" fontId="0" fillId="9" borderId="11" xfId="0" applyFill="1" applyBorder="1" applyAlignment="1" applyProtection="1">
      <alignment horizontal="center" vertical="center" shrinkToFit="1"/>
      <protection hidden="1"/>
    </xf>
    <xf numFmtId="0" fontId="0" fillId="9" borderId="12" xfId="0" applyFill="1" applyBorder="1" applyAlignment="1" applyProtection="1">
      <alignment horizontal="center" vertical="center" shrinkToFit="1"/>
      <protection hidden="1"/>
    </xf>
    <xf numFmtId="0" fontId="4" fillId="7" borderId="0" xfId="5" applyFill="1" applyAlignment="1">
      <alignment vertical="center"/>
    </xf>
    <xf numFmtId="0" fontId="4" fillId="7" borderId="0" xfId="5" applyFill="1" applyAlignment="1">
      <alignment horizontal="center" vertical="center"/>
    </xf>
    <xf numFmtId="0" fontId="0" fillId="12" borderId="46" xfId="0" applyFont="1" applyFill="1" applyBorder="1" applyAlignment="1" applyProtection="1">
      <alignment horizontal="center" vertical="center" wrapText="1"/>
      <protection locked="0"/>
    </xf>
    <xf numFmtId="0" fontId="0" fillId="13" borderId="24" xfId="0" applyFont="1" applyFill="1" applyBorder="1" applyAlignment="1" applyProtection="1">
      <alignment horizontal="center" vertical="center" wrapText="1"/>
      <protection locked="0"/>
    </xf>
    <xf numFmtId="0" fontId="0" fillId="14" borderId="24" xfId="0" applyFont="1" applyFill="1" applyBorder="1" applyAlignment="1" applyProtection="1">
      <alignment horizontal="center" vertical="center" wrapText="1"/>
      <protection locked="0"/>
    </xf>
    <xf numFmtId="0" fontId="0" fillId="2" borderId="24" xfId="0" applyFill="1" applyBorder="1" applyAlignment="1" applyProtection="1">
      <alignment horizontal="center" vertical="center"/>
      <protection hidden="1"/>
    </xf>
    <xf numFmtId="0" fontId="0" fillId="15" borderId="24" xfId="0" applyFont="1" applyFill="1" applyBorder="1" applyAlignment="1" applyProtection="1">
      <alignment horizontal="center" vertical="center" wrapText="1"/>
      <protection hidden="1"/>
    </xf>
    <xf numFmtId="0" fontId="0" fillId="0" borderId="47" xfId="0" applyBorder="1" applyAlignment="1">
      <alignment horizontal="center"/>
    </xf>
    <xf numFmtId="0" fontId="0" fillId="0" borderId="48" xfId="0" applyBorder="1" applyAlignment="1">
      <alignment horizontal="center"/>
    </xf>
    <xf numFmtId="0" fontId="0" fillId="0" borderId="48" xfId="0" applyBorder="1"/>
    <xf numFmtId="14" fontId="0" fillId="0" borderId="48" xfId="0" applyNumberFormat="1" applyBorder="1"/>
    <xf numFmtId="0" fontId="0" fillId="0" borderId="49" xfId="0" applyBorder="1"/>
    <xf numFmtId="0" fontId="0" fillId="0" borderId="44" xfId="0" applyBorder="1" applyAlignment="1">
      <alignment horizontal="center"/>
    </xf>
    <xf numFmtId="0" fontId="0" fillId="0" borderId="43" xfId="0" applyBorder="1" applyProtection="1">
      <protection hidden="1"/>
    </xf>
    <xf numFmtId="0" fontId="0" fillId="0" borderId="44" xfId="0" applyBorder="1" applyAlignment="1">
      <alignment horizontal="center" vertical="center" shrinkToFit="1"/>
    </xf>
    <xf numFmtId="0" fontId="0" fillId="0" borderId="50" xfId="0" applyBorder="1" applyAlignment="1" applyProtection="1">
      <alignment horizontal="center" vertical="center" shrinkToFit="1"/>
      <protection hidden="1"/>
    </xf>
    <xf numFmtId="0" fontId="0" fillId="0" borderId="50" xfId="0" applyBorder="1" applyAlignment="1" applyProtection="1">
      <alignment shrinkToFit="1"/>
      <protection hidden="1"/>
    </xf>
    <xf numFmtId="0" fontId="0" fillId="0" borderId="44" xfId="0" applyFill="1" applyBorder="1" applyAlignment="1">
      <alignment horizontal="center" vertical="center" shrinkToFit="1"/>
    </xf>
    <xf numFmtId="0" fontId="0" fillId="0" borderId="43" xfId="0" applyBorder="1" applyAlignment="1" applyProtection="1">
      <alignment shrinkToFit="1"/>
      <protection hidden="1"/>
    </xf>
    <xf numFmtId="0" fontId="40" fillId="0" borderId="43" xfId="0" applyFont="1" applyFill="1" applyBorder="1" applyAlignment="1" applyProtection="1">
      <alignment shrinkToFit="1"/>
      <protection hidden="1"/>
    </xf>
    <xf numFmtId="0" fontId="0" fillId="0" borderId="44" xfId="0" applyFill="1" applyBorder="1" applyAlignment="1">
      <alignment horizontal="center" shrinkToFit="1"/>
    </xf>
    <xf numFmtId="0" fontId="0" fillId="0" borderId="51" xfId="0" applyBorder="1" applyAlignment="1">
      <alignment horizontal="center" shrinkToFit="1"/>
    </xf>
    <xf numFmtId="0" fontId="0" fillId="0" borderId="52" xfId="0" applyBorder="1" applyAlignment="1">
      <alignment horizontal="center" shrinkToFit="1"/>
    </xf>
    <xf numFmtId="0" fontId="0" fillId="0" borderId="52" xfId="0" applyBorder="1" applyAlignment="1">
      <alignment shrinkToFit="1"/>
    </xf>
    <xf numFmtId="0" fontId="40" fillId="0" borderId="53" xfId="0" applyFont="1" applyFill="1" applyBorder="1" applyAlignment="1" applyProtection="1">
      <alignment shrinkToFit="1"/>
      <protection hidden="1"/>
    </xf>
    <xf numFmtId="0" fontId="0" fillId="9" borderId="47" xfId="0" applyFill="1" applyBorder="1" applyAlignment="1">
      <alignment horizontal="center"/>
    </xf>
    <xf numFmtId="0" fontId="0" fillId="9" borderId="48" xfId="0" applyFill="1" applyBorder="1" applyAlignment="1">
      <alignment horizontal="center"/>
    </xf>
    <xf numFmtId="0" fontId="0" fillId="9" borderId="48" xfId="0" applyFill="1" applyBorder="1"/>
    <xf numFmtId="0" fontId="0" fillId="9" borderId="49" xfId="0" applyFill="1" applyBorder="1"/>
    <xf numFmtId="0" fontId="0" fillId="9" borderId="44" xfId="0" applyFill="1" applyBorder="1" applyAlignment="1">
      <alignment horizontal="center"/>
    </xf>
    <xf numFmtId="0" fontId="0" fillId="9" borderId="43" xfId="0" applyFill="1" applyBorder="1"/>
    <xf numFmtId="0" fontId="0" fillId="9" borderId="51" xfId="0" applyFill="1" applyBorder="1" applyAlignment="1">
      <alignment horizontal="center"/>
    </xf>
    <xf numFmtId="0" fontId="0" fillId="9" borderId="45" xfId="0" applyFill="1" applyBorder="1" applyAlignment="1">
      <alignment horizontal="center"/>
    </xf>
    <xf numFmtId="0" fontId="0" fillId="9" borderId="45" xfId="0" applyFill="1" applyBorder="1"/>
    <xf numFmtId="0" fontId="0" fillId="9" borderId="45" xfId="0" applyFill="1" applyBorder="1" applyAlignment="1">
      <alignment wrapText="1"/>
    </xf>
    <xf numFmtId="0" fontId="0" fillId="9" borderId="53" xfId="0" applyFill="1" applyBorder="1"/>
    <xf numFmtId="0" fontId="0" fillId="2" borderId="42" xfId="0" applyFill="1" applyBorder="1" applyAlignment="1">
      <alignment horizontal="center"/>
    </xf>
    <xf numFmtId="0" fontId="20" fillId="5" borderId="0" xfId="0" applyFont="1" applyFill="1" applyAlignment="1">
      <alignment horizontal="left" vertical="center" indent="7"/>
    </xf>
    <xf numFmtId="0" fontId="0" fillId="2" borderId="0" xfId="0" applyFill="1" applyBorder="1" applyAlignment="1">
      <alignment horizontal="center" vertical="center"/>
    </xf>
    <xf numFmtId="0" fontId="34"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167" fontId="0" fillId="0" borderId="28" xfId="0" applyNumberFormat="1" applyBorder="1" applyAlignment="1" applyProtection="1">
      <alignment horizontal="center" vertical="center" shrinkToFit="1"/>
      <protection locked="0"/>
    </xf>
    <xf numFmtId="0" fontId="0" fillId="2" borderId="0" xfId="0" applyFill="1" applyProtection="1">
      <protection hidden="1"/>
    </xf>
    <xf numFmtId="0" fontId="47" fillId="0" borderId="0" xfId="5" applyFont="1" applyFill="1" applyAlignment="1" applyProtection="1">
      <alignment horizontal="center" vertical="center" shrinkToFit="1"/>
      <protection hidden="1"/>
    </xf>
    <xf numFmtId="0" fontId="51" fillId="2" borderId="0" xfId="0" applyFont="1" applyFill="1" applyAlignment="1">
      <alignment vertical="center"/>
    </xf>
    <xf numFmtId="49" fontId="52" fillId="3" borderId="0" xfId="0" applyNumberFormat="1" applyFont="1" applyFill="1" applyAlignment="1">
      <alignment horizontal="left" vertical="center" indent="2"/>
    </xf>
    <xf numFmtId="0" fontId="53" fillId="2" borderId="0" xfId="0" applyFont="1" applyFill="1" applyAlignment="1">
      <alignment horizontal="right" vertical="center"/>
    </xf>
    <xf numFmtId="0" fontId="51" fillId="2" borderId="0" xfId="0" applyFont="1" applyFill="1" applyAlignment="1">
      <alignment horizontal="center" vertical="center"/>
    </xf>
    <xf numFmtId="0" fontId="24" fillId="2" borderId="0" xfId="0" applyFont="1" applyFill="1" applyAlignment="1">
      <alignment vertical="center"/>
    </xf>
    <xf numFmtId="49" fontId="25" fillId="5" borderId="0" xfId="0" applyNumberFormat="1" applyFont="1" applyFill="1" applyAlignment="1">
      <alignment horizontal="left" vertical="center" indent="2"/>
    </xf>
    <xf numFmtId="0" fontId="54" fillId="2" borderId="0" xfId="0" applyFont="1" applyFill="1" applyAlignment="1">
      <alignment horizontal="right" vertical="center"/>
    </xf>
    <xf numFmtId="0" fontId="25" fillId="2" borderId="0" xfId="0" applyFont="1" applyFill="1" applyAlignment="1">
      <alignment horizontal="center" vertical="center"/>
    </xf>
    <xf numFmtId="0" fontId="2" fillId="0" borderId="10" xfId="6" applyBorder="1" applyAlignment="1">
      <alignment horizontal="left" wrapText="1" indent="1"/>
    </xf>
    <xf numFmtId="0" fontId="2" fillId="2" borderId="0" xfId="6" applyFill="1"/>
    <xf numFmtId="0" fontId="2" fillId="0" borderId="11" xfId="6" applyBorder="1" applyAlignment="1">
      <alignment horizontal="left" indent="1"/>
    </xf>
    <xf numFmtId="0" fontId="2" fillId="0" borderId="11" xfId="6" applyBorder="1" applyAlignment="1">
      <alignment horizontal="left" vertical="center" wrapText="1" indent="1"/>
    </xf>
    <xf numFmtId="0" fontId="2" fillId="0" borderId="11" xfId="6" applyBorder="1" applyAlignment="1">
      <alignment horizontal="left" vertical="top" wrapText="1" indent="2"/>
    </xf>
    <xf numFmtId="0" fontId="7" fillId="0" borderId="11" xfId="6" applyFont="1" applyBorder="1" applyAlignment="1">
      <alignment horizontal="left" indent="1"/>
    </xf>
    <xf numFmtId="0" fontId="2" fillId="0" borderId="12" xfId="6" applyBorder="1" applyAlignment="1">
      <alignment horizontal="left" indent="1"/>
    </xf>
    <xf numFmtId="0" fontId="0" fillId="2" borderId="8" xfId="0" applyFill="1" applyBorder="1"/>
    <xf numFmtId="165" fontId="48" fillId="11" borderId="55" xfId="5" applyNumberFormat="1" applyFont="1" applyFill="1" applyBorder="1" applyAlignment="1" applyProtection="1">
      <alignment horizontal="center" vertical="center"/>
      <protection hidden="1"/>
    </xf>
    <xf numFmtId="165" fontId="49" fillId="10" borderId="56" xfId="5" applyNumberFormat="1" applyFont="1" applyFill="1" applyBorder="1" applyAlignment="1" applyProtection="1">
      <alignment horizontal="center" vertical="center"/>
      <protection hidden="1"/>
    </xf>
    <xf numFmtId="0" fontId="47" fillId="0" borderId="57" xfId="5" applyFont="1" applyBorder="1" applyAlignment="1" applyProtection="1">
      <alignment horizontal="center" vertical="center" shrinkToFit="1"/>
      <protection hidden="1"/>
    </xf>
    <xf numFmtId="0" fontId="47" fillId="0" borderId="58" xfId="5" applyFont="1" applyBorder="1" applyAlignment="1" applyProtection="1">
      <alignment horizontal="center" vertical="center" shrinkToFit="1"/>
      <protection hidden="1"/>
    </xf>
    <xf numFmtId="0" fontId="47" fillId="0" borderId="59" xfId="5" applyFont="1" applyBorder="1" applyAlignment="1" applyProtection="1">
      <alignment horizontal="center" vertical="center" shrinkToFit="1"/>
      <protection hidden="1"/>
    </xf>
    <xf numFmtId="0" fontId="47" fillId="0" borderId="60" xfId="5" applyFont="1" applyBorder="1" applyAlignment="1" applyProtection="1">
      <alignment horizontal="center" vertical="center" shrinkToFit="1"/>
      <protection hidden="1"/>
    </xf>
    <xf numFmtId="0" fontId="47" fillId="0" borderId="61" xfId="5" applyFont="1" applyBorder="1" applyAlignment="1" applyProtection="1">
      <alignment horizontal="center" vertical="center" shrinkToFit="1"/>
      <protection hidden="1"/>
    </xf>
    <xf numFmtId="0" fontId="47" fillId="0" borderId="62" xfId="5" applyFont="1" applyBorder="1" applyAlignment="1" applyProtection="1">
      <alignment horizontal="center" vertical="center" shrinkToFit="1"/>
      <protection hidden="1"/>
    </xf>
    <xf numFmtId="0" fontId="36" fillId="0" borderId="1" xfId="5" applyFont="1" applyFill="1" applyBorder="1" applyAlignment="1">
      <alignment horizontal="center" vertical="center" shrinkToFit="1"/>
    </xf>
    <xf numFmtId="0" fontId="31" fillId="0" borderId="1" xfId="5" applyFont="1" applyFill="1" applyBorder="1" applyAlignment="1">
      <alignment horizontal="center" vertical="center"/>
    </xf>
    <xf numFmtId="0" fontId="23" fillId="0" borderId="1" xfId="5" applyFont="1" applyFill="1" applyBorder="1" applyAlignment="1">
      <alignment horizontal="center" vertical="center"/>
    </xf>
    <xf numFmtId="0" fontId="41" fillId="0" borderId="54" xfId="0" applyFont="1" applyFill="1" applyBorder="1" applyAlignment="1" applyProtection="1">
      <alignment horizontal="center" vertical="center" shrinkToFit="1"/>
      <protection locked="0"/>
    </xf>
    <xf numFmtId="0" fontId="37" fillId="17" borderId="18" xfId="0" applyFont="1" applyFill="1" applyBorder="1" applyAlignment="1">
      <alignment horizontal="center" vertical="center" shrinkToFit="1"/>
    </xf>
    <xf numFmtId="0" fontId="27" fillId="17" borderId="29" xfId="0" applyFont="1" applyFill="1" applyBorder="1" applyAlignment="1">
      <alignment horizontal="center" vertical="center" shrinkToFit="1"/>
    </xf>
    <xf numFmtId="0" fontId="27" fillId="17" borderId="29" xfId="0" applyFont="1" applyFill="1" applyBorder="1" applyAlignment="1" applyProtection="1">
      <alignment horizontal="center" vertical="center" shrinkToFit="1"/>
      <protection hidden="1"/>
    </xf>
    <xf numFmtId="0" fontId="27" fillId="17" borderId="28" xfId="0" applyFont="1" applyFill="1" applyBorder="1" applyAlignment="1">
      <alignment horizontal="center" vertical="center" shrinkToFit="1"/>
    </xf>
    <xf numFmtId="0" fontId="27" fillId="17" borderId="29" xfId="0" applyFont="1" applyFill="1" applyBorder="1" applyAlignment="1">
      <alignment horizontal="center" vertical="center" wrapText="1"/>
    </xf>
    <xf numFmtId="0" fontId="27" fillId="17" borderId="30" xfId="0" applyFont="1" applyFill="1" applyBorder="1" applyAlignment="1">
      <alignment horizontal="center" vertical="center" wrapText="1"/>
    </xf>
    <xf numFmtId="0" fontId="27" fillId="17" borderId="28" xfId="0" applyFont="1" applyFill="1" applyBorder="1" applyAlignment="1">
      <alignment horizontal="center" vertical="center" wrapText="1"/>
    </xf>
    <xf numFmtId="0" fontId="27" fillId="17" borderId="30" xfId="0" applyFont="1" applyFill="1" applyBorder="1" applyAlignment="1" applyProtection="1">
      <alignment horizontal="center" vertical="center" wrapText="1"/>
      <protection locked="0"/>
    </xf>
    <xf numFmtId="49" fontId="37" fillId="17" borderId="20" xfId="0" applyNumberFormat="1" applyFont="1" applyFill="1" applyBorder="1" applyAlignment="1" applyProtection="1">
      <alignment horizontal="center" vertical="center" wrapText="1"/>
      <protection locked="0"/>
    </xf>
    <xf numFmtId="49" fontId="37" fillId="17" borderId="21" xfId="0" applyNumberFormat="1" applyFont="1" applyFill="1" applyBorder="1" applyAlignment="1">
      <alignment horizontal="center" vertical="center"/>
    </xf>
    <xf numFmtId="49" fontId="37" fillId="17" borderId="21" xfId="0" applyNumberFormat="1" applyFont="1" applyFill="1" applyBorder="1" applyAlignment="1">
      <alignment horizontal="center" vertical="center" wrapText="1"/>
    </xf>
    <xf numFmtId="49" fontId="37" fillId="17" borderId="22" xfId="0" applyNumberFormat="1" applyFont="1" applyFill="1" applyBorder="1" applyAlignment="1">
      <alignment horizontal="center" vertical="center"/>
    </xf>
    <xf numFmtId="0" fontId="27" fillId="17" borderId="0" xfId="0" applyFont="1" applyFill="1" applyBorder="1" applyAlignment="1">
      <alignment horizontal="center" vertical="center"/>
    </xf>
    <xf numFmtId="0" fontId="27" fillId="18" borderId="25" xfId="0" applyFont="1" applyFill="1" applyBorder="1" applyAlignment="1">
      <alignment horizontal="center" vertical="center"/>
    </xf>
    <xf numFmtId="0" fontId="43" fillId="18" borderId="26" xfId="0" applyFont="1" applyFill="1" applyBorder="1" applyAlignment="1">
      <alignment horizontal="center" vertical="center" wrapText="1"/>
    </xf>
    <xf numFmtId="0" fontId="27" fillId="18" borderId="23" xfId="0" applyFont="1" applyFill="1" applyBorder="1" applyAlignment="1">
      <alignment horizontal="center" vertical="center"/>
    </xf>
    <xf numFmtId="0" fontId="55" fillId="17" borderId="25" xfId="0" applyFont="1" applyFill="1" applyBorder="1" applyAlignment="1">
      <alignment horizontal="centerContinuous" vertical="center" shrinkToFit="1"/>
    </xf>
    <xf numFmtId="49" fontId="25" fillId="17" borderId="63" xfId="5" applyNumberFormat="1" applyFont="1" applyFill="1" applyBorder="1" applyAlignment="1">
      <alignment horizontal="centerContinuous" vertical="center"/>
    </xf>
    <xf numFmtId="0" fontId="25" fillId="17" borderId="26" xfId="5" applyFont="1" applyFill="1" applyBorder="1" applyAlignment="1">
      <alignment horizontal="centerContinuous" vertical="center"/>
    </xf>
    <xf numFmtId="0" fontId="25" fillId="0" borderId="2" xfId="5" applyFont="1" applyFill="1" applyBorder="1" applyAlignment="1">
      <alignment horizontal="center" vertical="center"/>
    </xf>
    <xf numFmtId="0" fontId="25" fillId="0" borderId="5" xfId="5" applyFont="1" applyFill="1" applyBorder="1" applyAlignment="1">
      <alignment horizontal="center" vertical="center"/>
    </xf>
    <xf numFmtId="0" fontId="4" fillId="0" borderId="5" xfId="5" applyFill="1" applyBorder="1"/>
    <xf numFmtId="0" fontId="4" fillId="0" borderId="5" xfId="5" applyFill="1" applyBorder="1" applyAlignment="1">
      <alignment vertical="center"/>
    </xf>
    <xf numFmtId="0" fontId="4" fillId="0" borderId="7" xfId="5" applyFill="1" applyBorder="1" applyAlignment="1">
      <alignment vertical="center"/>
    </xf>
    <xf numFmtId="49" fontId="25" fillId="0" borderId="3" xfId="5" applyNumberFormat="1" applyFont="1" applyFill="1" applyBorder="1" applyAlignment="1">
      <alignment vertical="center"/>
    </xf>
    <xf numFmtId="0" fontId="25" fillId="0" borderId="3" xfId="5" applyFont="1" applyFill="1" applyBorder="1" applyAlignment="1">
      <alignment horizontal="center" vertical="center"/>
    </xf>
    <xf numFmtId="0" fontId="25" fillId="0" borderId="4" xfId="5" applyFont="1" applyFill="1" applyBorder="1" applyAlignment="1">
      <alignment horizontal="center" vertical="center"/>
    </xf>
    <xf numFmtId="0" fontId="25" fillId="0" borderId="0" xfId="5" applyFont="1" applyFill="1" applyBorder="1" applyAlignment="1">
      <alignment horizontal="center" vertical="center"/>
    </xf>
    <xf numFmtId="0" fontId="34" fillId="0" borderId="0" xfId="5" applyFont="1" applyFill="1" applyBorder="1"/>
    <xf numFmtId="0" fontId="4" fillId="0" borderId="0" xfId="5" applyFill="1" applyBorder="1"/>
    <xf numFmtId="0" fontId="3" fillId="0" borderId="0" xfId="5" applyFont="1" applyFill="1" applyBorder="1"/>
    <xf numFmtId="0" fontId="4" fillId="0" borderId="6" xfId="5" applyFill="1" applyBorder="1"/>
    <xf numFmtId="0" fontId="25" fillId="0" borderId="6" xfId="5" applyFont="1" applyFill="1" applyBorder="1" applyAlignment="1">
      <alignment horizontal="center" vertical="center"/>
    </xf>
    <xf numFmtId="49" fontId="25" fillId="0" borderId="0" xfId="5" applyNumberFormat="1" applyFont="1" applyFill="1" applyBorder="1" applyAlignment="1">
      <alignment vertical="center"/>
    </xf>
    <xf numFmtId="165" fontId="48" fillId="0" borderId="0" xfId="5" applyNumberFormat="1" applyFont="1" applyFill="1" applyAlignment="1" applyProtection="1">
      <alignment horizontal="center" vertical="center"/>
      <protection hidden="1"/>
    </xf>
    <xf numFmtId="0" fontId="50" fillId="0" borderId="0" xfId="5" applyFont="1" applyFill="1" applyAlignment="1" applyProtection="1">
      <alignment horizontal="center" vertical="center"/>
      <protection hidden="1"/>
    </xf>
    <xf numFmtId="0" fontId="55" fillId="0" borderId="0" xfId="0" applyFont="1" applyFill="1" applyBorder="1" applyAlignment="1">
      <alignment shrinkToFit="1"/>
    </xf>
    <xf numFmtId="0" fontId="55" fillId="19" borderId="64" xfId="0" applyFont="1" applyFill="1" applyBorder="1" applyAlignment="1">
      <alignment horizontal="center" vertical="center" shrinkToFit="1"/>
    </xf>
    <xf numFmtId="0" fontId="41" fillId="0" borderId="64" xfId="0" applyFont="1" applyFill="1" applyBorder="1" applyAlignment="1" applyProtection="1">
      <alignment horizontal="center" vertical="center" shrinkToFit="1"/>
      <protection locked="0"/>
    </xf>
    <xf numFmtId="0" fontId="55" fillId="20" borderId="65" xfId="0" applyFont="1" applyFill="1" applyBorder="1" applyAlignment="1">
      <alignment horizontal="center" vertical="center" shrinkToFit="1"/>
    </xf>
    <xf numFmtId="0" fontId="41" fillId="0" borderId="65" xfId="0" applyFont="1" applyFill="1" applyBorder="1" applyAlignment="1" applyProtection="1">
      <alignment horizontal="center" vertical="center" shrinkToFit="1"/>
      <protection locked="0"/>
    </xf>
    <xf numFmtId="14" fontId="32" fillId="0" borderId="1" xfId="5" applyNumberFormat="1" applyFont="1" applyFill="1" applyBorder="1" applyAlignment="1" applyProtection="1">
      <alignment horizontal="center" vertical="center" shrinkToFit="1"/>
      <protection hidden="1"/>
    </xf>
    <xf numFmtId="0" fontId="29" fillId="2" borderId="0" xfId="0" applyFont="1" applyFill="1" applyAlignment="1">
      <alignment vertical="center"/>
    </xf>
    <xf numFmtId="0" fontId="30" fillId="2" borderId="0" xfId="5" applyFont="1" applyFill="1" applyAlignment="1">
      <alignment horizontal="center"/>
    </xf>
    <xf numFmtId="0" fontId="23" fillId="2" borderId="0" xfId="5" applyFont="1" applyFill="1"/>
    <xf numFmtId="0" fontId="35" fillId="2" borderId="0" xfId="5" applyFont="1" applyFill="1" applyAlignment="1">
      <alignment vertical="center" shrinkToFit="1"/>
    </xf>
    <xf numFmtId="0" fontId="23" fillId="2" borderId="0" xfId="5" applyFont="1" applyFill="1" applyAlignment="1">
      <alignment vertical="center"/>
    </xf>
    <xf numFmtId="165" fontId="7" fillId="0" borderId="6" xfId="5" applyNumberFormat="1" applyFont="1" applyFill="1" applyBorder="1" applyAlignment="1" applyProtection="1">
      <alignment horizontal="center" vertical="center"/>
      <protection hidden="1"/>
    </xf>
    <xf numFmtId="0" fontId="26" fillId="0" borderId="6" xfId="5" applyFont="1" applyFill="1" applyBorder="1" applyAlignment="1" applyProtection="1">
      <alignment horizontal="center" vertical="center" shrinkToFit="1"/>
      <protection hidden="1"/>
    </xf>
    <xf numFmtId="0" fontId="4" fillId="0" borderId="6" xfId="5" applyFill="1" applyBorder="1" applyAlignment="1" applyProtection="1">
      <alignment vertical="center"/>
      <protection hidden="1"/>
    </xf>
    <xf numFmtId="165" fontId="49" fillId="0" borderId="0" xfId="5" applyNumberFormat="1" applyFont="1" applyFill="1" applyAlignment="1" applyProtection="1">
      <alignment horizontal="center" vertical="center"/>
      <protection hidden="1"/>
    </xf>
    <xf numFmtId="0" fontId="50" fillId="0" borderId="8" xfId="5" applyFont="1" applyFill="1" applyBorder="1" applyAlignment="1" applyProtection="1">
      <alignment horizontal="center" vertical="center"/>
      <protection hidden="1"/>
    </xf>
    <xf numFmtId="0" fontId="4" fillId="0" borderId="9" xfId="5" applyFill="1" applyBorder="1" applyAlignment="1" applyProtection="1">
      <alignment vertical="center"/>
      <protection hidden="1"/>
    </xf>
    <xf numFmtId="0" fontId="23" fillId="9" borderId="66" xfId="0" applyFont="1" applyFill="1" applyBorder="1" applyAlignment="1" applyProtection="1">
      <alignment horizontal="center" vertical="center"/>
      <protection hidden="1"/>
    </xf>
    <xf numFmtId="0" fontId="0" fillId="0" borderId="12" xfId="0" applyFont="1" applyFill="1" applyBorder="1" applyAlignment="1" applyProtection="1">
      <alignment horizontal="center" vertical="center"/>
      <protection hidden="1"/>
    </xf>
    <xf numFmtId="0" fontId="0" fillId="0" borderId="1" xfId="0" applyFont="1" applyFill="1" applyBorder="1" applyAlignment="1" applyProtection="1">
      <alignment horizontal="center" vertical="center"/>
      <protection hidden="1"/>
    </xf>
    <xf numFmtId="164" fontId="23" fillId="0" borderId="1" xfId="0" applyNumberFormat="1" applyFont="1" applyFill="1" applyBorder="1" applyAlignment="1" applyProtection="1">
      <alignment horizontal="center" vertical="center"/>
      <protection hidden="1"/>
    </xf>
    <xf numFmtId="9" fontId="23" fillId="0" borderId="1" xfId="0" applyNumberFormat="1" applyFont="1" applyFill="1" applyBorder="1" applyAlignment="1" applyProtection="1">
      <alignment horizontal="center" vertical="center"/>
      <protection hidden="1"/>
    </xf>
    <xf numFmtId="0" fontId="0" fillId="0" borderId="46" xfId="0" applyFont="1" applyFill="1" applyBorder="1" applyAlignment="1" applyProtection="1">
      <alignment horizontal="center" vertical="center" wrapText="1"/>
      <protection locked="0"/>
    </xf>
    <xf numFmtId="0" fontId="1" fillId="2" borderId="0" xfId="1" applyFont="1" applyFill="1" applyAlignment="1">
      <alignment vertical="center"/>
    </xf>
    <xf numFmtId="167" fontId="0" fillId="2" borderId="0" xfId="0" applyNumberFormat="1" applyFill="1"/>
    <xf numFmtId="0" fontId="8" fillId="8" borderId="18" xfId="0" applyFont="1" applyFill="1" applyBorder="1" applyAlignment="1">
      <alignment horizontal="center" vertical="center"/>
    </xf>
    <xf numFmtId="0" fontId="0" fillId="0" borderId="1" xfId="0" applyFill="1" applyBorder="1"/>
    <xf numFmtId="0" fontId="0" fillId="0" borderId="1" xfId="0" applyFill="1" applyBorder="1" applyAlignment="1" applyProtection="1">
      <alignment horizontal="left" vertical="center"/>
      <protection hidden="1"/>
    </xf>
    <xf numFmtId="0" fontId="0" fillId="0" borderId="1" xfId="0" applyFill="1" applyBorder="1" applyAlignment="1">
      <alignment horizontal="center" vertical="center"/>
    </xf>
    <xf numFmtId="0" fontId="0" fillId="0" borderId="1" xfId="0" applyFill="1" applyBorder="1" applyAlignment="1" applyProtection="1">
      <alignment horizontal="center" vertical="center"/>
      <protection hidden="1"/>
    </xf>
    <xf numFmtId="0" fontId="23" fillId="0" borderId="0" xfId="0" applyFont="1" applyFill="1" applyAlignment="1">
      <alignment vertical="center" shrinkToFit="1"/>
    </xf>
    <xf numFmtId="0" fontId="18" fillId="0" borderId="0" xfId="0" applyFont="1" applyFill="1" applyAlignment="1">
      <alignment vertical="center" shrinkToFit="1"/>
    </xf>
    <xf numFmtId="0" fontId="33" fillId="0" borderId="1" xfId="5" applyFont="1" applyFill="1" applyBorder="1" applyAlignment="1">
      <alignment horizontal="center" vertical="center" shrinkToFit="1"/>
    </xf>
    <xf numFmtId="0" fontId="30" fillId="0" borderId="1" xfId="5" applyFont="1" applyFill="1" applyBorder="1" applyAlignment="1">
      <alignment horizontal="center" vertical="center" shrinkToFit="1"/>
    </xf>
    <xf numFmtId="0" fontId="30" fillId="0" borderId="1" xfId="5" applyFont="1" applyFill="1" applyBorder="1" applyAlignment="1" applyProtection="1">
      <alignment horizontal="center" vertical="center" shrinkToFit="1"/>
      <protection hidden="1"/>
    </xf>
    <xf numFmtId="0" fontId="0" fillId="0" borderId="0" xfId="0" applyFill="1" applyAlignment="1">
      <alignment vertical="center"/>
    </xf>
    <xf numFmtId="0" fontId="42" fillId="0" borderId="14" xfId="0" applyFont="1" applyFill="1" applyBorder="1" applyAlignment="1">
      <alignment horizontal="center" vertical="center" wrapText="1"/>
    </xf>
    <xf numFmtId="0" fontId="42" fillId="0" borderId="13" xfId="0" applyFont="1" applyFill="1" applyBorder="1" applyAlignment="1">
      <alignment horizontal="center" vertical="center" wrapText="1"/>
    </xf>
    <xf numFmtId="0" fontId="0" fillId="0" borderId="1" xfId="0" applyFill="1" applyBorder="1" applyAlignment="1" applyProtection="1">
      <alignment horizontal="center"/>
      <protection hidden="1"/>
    </xf>
    <xf numFmtId="0" fontId="0" fillId="2" borderId="0" xfId="0" applyFont="1" applyFill="1" applyBorder="1" applyAlignment="1">
      <alignment horizontal="center" vertical="center"/>
    </xf>
    <xf numFmtId="0" fontId="0" fillId="2" borderId="29" xfId="0" applyFill="1" applyBorder="1" applyAlignment="1" applyProtection="1">
      <alignment horizontal="left" vertical="center" shrinkToFit="1"/>
      <protection locked="0"/>
    </xf>
    <xf numFmtId="0" fontId="0" fillId="16" borderId="29" xfId="0" applyNumberFormat="1" applyFill="1" applyBorder="1" applyAlignment="1" applyProtection="1">
      <alignment horizontal="center" vertical="center" shrinkToFit="1"/>
      <protection hidden="1"/>
    </xf>
    <xf numFmtId="167" fontId="0" fillId="0" borderId="28" xfId="0" applyNumberFormat="1" applyFill="1" applyBorder="1" applyAlignment="1" applyProtection="1">
      <alignment horizontal="center" vertical="center" shrinkToFit="1"/>
      <protection locked="0"/>
    </xf>
    <xf numFmtId="167" fontId="0" fillId="0" borderId="29" xfId="0" applyNumberFormat="1" applyFill="1" applyBorder="1" applyAlignment="1" applyProtection="1">
      <alignment horizontal="center" vertical="center" shrinkToFit="1"/>
      <protection locked="0"/>
    </xf>
    <xf numFmtId="0" fontId="0" fillId="0" borderId="10" xfId="0" applyFont="1" applyFill="1" applyBorder="1" applyAlignment="1" applyProtection="1">
      <alignment horizontal="center" vertical="center"/>
      <protection hidden="1"/>
    </xf>
    <xf numFmtId="0" fontId="0" fillId="0" borderId="1" xfId="0" applyNumberFormat="1" applyFont="1" applyFill="1" applyBorder="1" applyAlignment="1" applyProtection="1">
      <alignment horizontal="center" vertical="center"/>
      <protection hidden="1"/>
    </xf>
    <xf numFmtId="0" fontId="0" fillId="0" borderId="10" xfId="0" applyNumberFormat="1" applyFont="1" applyFill="1" applyBorder="1" applyAlignment="1" applyProtection="1">
      <alignment horizontal="center" vertical="center"/>
      <protection hidden="1"/>
    </xf>
    <xf numFmtId="0" fontId="0" fillId="0" borderId="13" xfId="0" applyFont="1" applyFill="1" applyBorder="1" applyAlignment="1" applyProtection="1">
      <protection hidden="1"/>
    </xf>
    <xf numFmtId="0" fontId="23" fillId="0" borderId="13" xfId="0" applyFont="1" applyFill="1" applyBorder="1" applyAlignment="1" applyProtection="1">
      <protection hidden="1"/>
    </xf>
    <xf numFmtId="0" fontId="45" fillId="0" borderId="9" xfId="0"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7" xfId="0" applyFont="1" applyFill="1" applyBorder="1" applyAlignment="1">
      <alignment horizontal="center" vertical="center"/>
    </xf>
    <xf numFmtId="0" fontId="23" fillId="0" borderId="4" xfId="0" applyFont="1" applyFill="1" applyBorder="1" applyAlignment="1" applyProtection="1">
      <protection hidden="1"/>
    </xf>
    <xf numFmtId="0" fontId="23" fillId="2" borderId="0" xfId="0" applyFont="1" applyFill="1" applyBorder="1" applyAlignment="1">
      <alignment horizontal="center" vertical="center" shrinkToFit="1"/>
    </xf>
    <xf numFmtId="0" fontId="23" fillId="2" borderId="0" xfId="0" applyFont="1" applyFill="1" applyAlignment="1">
      <alignment shrinkToFit="1"/>
    </xf>
    <xf numFmtId="0" fontId="42" fillId="0" borderId="1" xfId="0" applyFont="1" applyFill="1" applyBorder="1" applyAlignment="1">
      <alignment horizontal="center" vertical="center" shrinkToFit="1"/>
    </xf>
    <xf numFmtId="0" fontId="8" fillId="0" borderId="1" xfId="0" applyFont="1" applyFill="1" applyBorder="1" applyAlignment="1" applyProtection="1">
      <alignment horizontal="center" vertical="center" shrinkToFit="1"/>
      <protection hidden="1"/>
    </xf>
    <xf numFmtId="0" fontId="0" fillId="0" borderId="1" xfId="0" applyFill="1" applyBorder="1" applyAlignment="1" applyProtection="1">
      <alignment shrinkToFit="1"/>
      <protection hidden="1"/>
    </xf>
    <xf numFmtId="0" fontId="0" fillId="2" borderId="0" xfId="0" applyFont="1" applyFill="1" applyBorder="1" applyAlignment="1">
      <alignment horizontal="center" vertical="center" shrinkToFit="1"/>
    </xf>
    <xf numFmtId="0" fontId="23" fillId="2" borderId="0" xfId="0" applyFont="1" applyFill="1" applyBorder="1" applyAlignment="1">
      <alignment shrinkToFit="1"/>
    </xf>
    <xf numFmtId="0" fontId="0" fillId="0" borderId="1" xfId="0" applyFont="1" applyFill="1" applyBorder="1" applyAlignment="1" applyProtection="1">
      <alignment horizontal="center" vertical="center" shrinkToFit="1"/>
      <protection hidden="1"/>
    </xf>
    <xf numFmtId="0" fontId="46" fillId="0" borderId="12" xfId="0" applyFont="1" applyFill="1" applyBorder="1" applyAlignment="1">
      <alignment horizontal="center" vertical="center"/>
    </xf>
    <xf numFmtId="0" fontId="0" fillId="21" borderId="67" xfId="0" applyFill="1" applyBorder="1" applyAlignment="1" applyProtection="1">
      <alignment horizontal="center" vertical="center"/>
    </xf>
    <xf numFmtId="0" fontId="0" fillId="21" borderId="67" xfId="0" applyFont="1" applyFill="1" applyBorder="1" applyAlignment="1" applyProtection="1">
      <alignment horizontal="center" vertical="center"/>
    </xf>
    <xf numFmtId="0" fontId="0" fillId="0" borderId="1" xfId="0" applyFont="1" applyFill="1" applyBorder="1" applyAlignment="1" applyProtection="1">
      <protection hidden="1"/>
    </xf>
    <xf numFmtId="0" fontId="0" fillId="21" borderId="67" xfId="0" applyFill="1" applyBorder="1" applyAlignment="1" applyProtection="1">
      <alignment shrinkToFit="1"/>
    </xf>
    <xf numFmtId="49" fontId="0" fillId="21" borderId="67" xfId="0" applyNumberFormat="1" applyFill="1" applyBorder="1" applyAlignment="1" applyProtection="1">
      <alignment shrinkToFit="1"/>
    </xf>
    <xf numFmtId="49" fontId="0" fillId="21" borderId="67" xfId="0" applyNumberFormat="1" applyFill="1" applyBorder="1" applyAlignment="1" applyProtection="1">
      <alignment horizontal="center" shrinkToFit="1"/>
    </xf>
    <xf numFmtId="0" fontId="0" fillId="0" borderId="13" xfId="0" applyFont="1" applyFill="1" applyBorder="1" applyAlignment="1" applyProtection="1">
      <alignment horizontal="center" vertical="center"/>
      <protection hidden="1"/>
    </xf>
    <xf numFmtId="1" fontId="23" fillId="21" borderId="67" xfId="0" applyNumberFormat="1" applyFont="1" applyFill="1" applyBorder="1" applyAlignment="1" applyProtection="1">
      <alignment horizontal="center" vertical="center" shrinkToFit="1"/>
    </xf>
    <xf numFmtId="0" fontId="23" fillId="21" borderId="67" xfId="0" applyFont="1" applyFill="1" applyBorder="1" applyAlignment="1" applyProtection="1">
      <alignment horizontal="center" vertical="center" shrinkToFit="1"/>
    </xf>
    <xf numFmtId="0" fontId="23" fillId="21" borderId="67" xfId="0" applyFont="1" applyFill="1" applyBorder="1" applyAlignment="1" applyProtection="1">
      <alignment vertical="center" shrinkToFit="1"/>
    </xf>
    <xf numFmtId="10" fontId="23" fillId="21" borderId="67" xfId="0" applyNumberFormat="1" applyFont="1" applyFill="1" applyBorder="1" applyAlignment="1" applyProtection="1">
      <alignment horizontal="center" vertical="center" shrinkToFit="1"/>
    </xf>
  </cellXfs>
  <cellStyles count="7">
    <cellStyle name="Hyperlink 2" xfId="2" xr:uid="{D12C2482-CFFE-490A-8A0C-08AB4DDE84B3}"/>
    <cellStyle name="Normal" xfId="0" builtinId="0"/>
    <cellStyle name="Normal 2" xfId="1" xr:uid="{01A6D57D-644E-4D3A-A567-7B226DD9D964}"/>
    <cellStyle name="Normal 2 2" xfId="3" xr:uid="{B6B43E9A-D48B-42E8-8ABF-BFD2A1503901}"/>
    <cellStyle name="Normal 3" xfId="5" xr:uid="{DEE140B0-60DE-4626-909E-3B7EAAC59C33}"/>
    <cellStyle name="Normal 3 2" xfId="4" xr:uid="{82F68132-20E9-4DFB-B20C-5053080C541F}"/>
    <cellStyle name="Normal 3 2 2" xfId="6" xr:uid="{ED8BBEC9-E91C-46F2-AE32-080A8E563927}"/>
  </cellStyles>
  <dxfs count="78">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1" hidden="1"/>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bottom style="thin">
          <color theme="5" tint="0.79998168889431442"/>
        </bottom>
        <vertical/>
        <horizontal/>
      </border>
    </dxf>
    <dxf>
      <fill>
        <patternFill>
          <bgColor theme="0" tint="-4.9989318521683403E-2"/>
        </patternFill>
      </fill>
    </dxf>
    <dxf>
      <fill>
        <patternFill>
          <bgColor rgb="FFFCE4D6"/>
        </patternFill>
      </fill>
    </dxf>
    <dxf>
      <fill>
        <patternFill>
          <bgColor theme="9" tint="0.59996337778862885"/>
        </patternFill>
      </fill>
    </dxf>
    <dxf>
      <fill>
        <patternFill>
          <bgColor rgb="FFFFDD95"/>
        </patternFill>
      </fill>
    </dxf>
    <dxf>
      <fill>
        <patternFill>
          <bgColor rgb="FFFC887B"/>
        </patternFill>
      </fill>
    </dxf>
    <dxf>
      <font>
        <b/>
        <i val="0"/>
        <color theme="0"/>
      </font>
      <fill>
        <patternFill>
          <bgColor rgb="FF336699"/>
        </patternFill>
      </fill>
    </dxf>
    <dxf>
      <font>
        <b/>
        <i val="0"/>
        <color theme="0"/>
      </font>
      <fill>
        <patternFill>
          <bgColor rgb="FF336699"/>
        </patternFill>
      </fill>
      <border>
        <vertical/>
        <horizontal/>
      </border>
    </dxf>
    <dxf>
      <fill>
        <patternFill patternType="none">
          <fgColor indexed="64"/>
          <bgColor auto="1"/>
        </patternFill>
      </fill>
      <alignment horizontal="left" vertical="center" textRotation="0" wrapText="0" indent="0" justifyLastLine="0" shrinkToFit="1" readingOrder="0"/>
      <border diagonalUp="0" diagonalDown="0">
        <left style="thin">
          <color rgb="FF2F75B5"/>
        </left>
        <right/>
        <top/>
        <bottom/>
        <vertical style="thin">
          <color rgb="FF2F75B5"/>
        </vertical>
        <horizontal/>
      </border>
      <protection locked="0" hidden="0"/>
    </dxf>
    <dxf>
      <fill>
        <patternFill patternType="none">
          <fgColor indexed="64"/>
          <bgColor auto="1"/>
        </patternFill>
      </fill>
      <alignment horizontal="center" vertical="center" textRotation="0" wrapText="0" indent="0" justifyLastLine="0" shrinkToFit="1" readingOrder="0"/>
      <border diagonalUp="0" diagonalDown="0">
        <left style="thin">
          <color rgb="FF2F75B5"/>
        </left>
        <right style="thin">
          <color rgb="FF2F75B5"/>
        </right>
        <top/>
        <bottom/>
        <vertical style="thin">
          <color rgb="FF2F75B5"/>
        </vertical>
        <horizontal/>
      </border>
      <protection locked="0" hidden="0"/>
    </dxf>
    <dxf>
      <fill>
        <patternFill patternType="none">
          <fgColor indexed="64"/>
          <bgColor auto="1"/>
        </patternFill>
      </fill>
      <alignment horizontal="center" vertical="center" textRotation="0" wrapText="0" indent="0" justifyLastLine="0" shrinkToFit="1" readingOrder="0"/>
      <border diagonalUp="0" diagonalDown="0">
        <left style="thin">
          <color rgb="FF2F75B5"/>
        </left>
        <right style="thin">
          <color rgb="FF2F75B5"/>
        </right>
        <top/>
        <bottom/>
        <vertical style="thin">
          <color rgb="FF2F75B5"/>
        </vertical>
        <horizontal/>
      </border>
      <protection locked="0" hidden="0"/>
    </dxf>
    <dxf>
      <numFmt numFmtId="167" formatCode="dd/mm/yyyy;@"/>
      <fill>
        <patternFill patternType="solid">
          <fgColor indexed="64"/>
          <bgColor rgb="FFDDDDDD"/>
        </patternFill>
      </fill>
      <alignment horizontal="center" vertical="center" textRotation="0" wrapText="0" indent="0" justifyLastLine="0" shrinkToFit="1" readingOrder="0"/>
      <border diagonalUp="0" diagonalDown="0">
        <left style="thin">
          <color rgb="FF2F75B5"/>
        </left>
        <right style="thin">
          <color rgb="FF2F75B5"/>
        </right>
        <top/>
        <bottom/>
      </border>
      <protection locked="0" hidden="0"/>
    </dxf>
    <dxf>
      <numFmt numFmtId="0" formatCode="General"/>
      <fill>
        <patternFill patternType="solid">
          <fgColor indexed="64"/>
          <bgColor theme="2"/>
        </patternFill>
      </fill>
      <alignment horizontal="center" vertical="center" textRotation="0" wrapText="0" indent="0" justifyLastLine="0" shrinkToFit="1" readingOrder="0"/>
      <border diagonalUp="0" diagonalDown="0">
        <left style="thin">
          <color rgb="FF2F75B5"/>
        </left>
        <right style="thin">
          <color rgb="FF2F75B5"/>
        </right>
        <top/>
        <bottom/>
      </border>
      <protection locked="1" hidden="1"/>
    </dxf>
    <dxf>
      <alignment horizontal="left" vertical="center" textRotation="0" wrapText="0" indent="0" justifyLastLine="0" shrinkToFit="1" readingOrder="0"/>
      <border diagonalUp="0" diagonalDown="0">
        <left style="thin">
          <color rgb="FF2F75B5"/>
        </left>
        <right style="thin">
          <color rgb="FF2F75B5"/>
        </right>
        <top/>
        <bottom/>
      </border>
      <protection locked="0" hidden="0"/>
    </dxf>
    <dxf>
      <border diagonalUp="0" diagonalDown="0">
        <left style="thin">
          <color rgb="FF2F75B5"/>
        </left>
        <right style="thin">
          <color rgb="FF2F75B5"/>
        </right>
        <top style="thin">
          <color rgb="FF2F75B5"/>
        </top>
        <bottom style="thin">
          <color rgb="FF2F75B5"/>
        </bottom>
      </border>
    </dxf>
    <dxf>
      <alignment vertical="center" textRotation="0" wrapText="0" justifyLastLine="0" shrinkToFit="1" readingOrder="0"/>
    </dxf>
    <dxf>
      <font>
        <b/>
        <i val="0"/>
        <strike val="0"/>
        <condense val="0"/>
        <extend val="0"/>
        <outline val="0"/>
        <shadow val="0"/>
        <u val="none"/>
        <vertAlign val="baseline"/>
        <sz val="11"/>
        <color theme="0"/>
        <name val="Calibri"/>
        <family val="2"/>
        <scheme val="minor"/>
      </font>
      <fill>
        <patternFill patternType="solid">
          <fgColor indexed="64"/>
          <bgColor rgb="FF336699"/>
        </patternFill>
      </fill>
      <alignment horizontal="center" vertical="center" textRotation="0" wrapText="1" indent="0" justifyLastLine="0" shrinkToFit="0" readingOrder="0"/>
      <border diagonalUp="0" diagonalDown="0" outline="0">
        <left style="thin">
          <color rgb="FF2F75B5"/>
        </left>
        <right style="thin">
          <color rgb="FF2F75B5"/>
        </right>
        <top/>
        <bottom/>
      </border>
    </dxf>
    <dxf>
      <fill>
        <patternFill>
          <bgColor rgb="FFFFC000"/>
        </patternFill>
      </fill>
    </dxf>
    <dxf>
      <fill>
        <patternFill>
          <bgColor rgb="FFFFC000"/>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rgb="FF2F75B5"/>
        </left>
        <right/>
        <top/>
        <bottom/>
        <vertical style="thin">
          <color rgb="FF2F75B5"/>
        </vertical>
        <horizontal/>
      </border>
      <protection locked="0" hidden="0"/>
    </dxf>
    <dxf>
      <font>
        <strike val="0"/>
        <outline val="0"/>
        <shadow val="0"/>
        <u val="none"/>
        <vertAlign val="baseline"/>
        <sz val="11"/>
        <color auto="1"/>
        <name val="Calibri"/>
        <family val="2"/>
        <scheme val="minor"/>
      </font>
      <numFmt numFmtId="14" formatCode="0.00%"/>
      <fill>
        <patternFill patternType="none">
          <fgColor indexed="64"/>
          <bgColor auto="1"/>
        </patternFill>
      </fill>
      <alignment horizontal="center" vertical="center" textRotation="0" wrapText="0" indent="0" justifyLastLine="0" shrinkToFit="1" readingOrder="0"/>
      <border diagonalUp="0" diagonalDown="0">
        <left style="thin">
          <color rgb="FF2F75B5"/>
        </left>
        <right style="thin">
          <color rgb="FF2F75B5"/>
        </right>
        <top/>
        <bottom/>
        <vertical style="thin">
          <color rgb="FF2F75B5"/>
        </vertical>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1" readingOrder="0"/>
      <border diagonalUp="0" diagonalDown="0">
        <left style="thin">
          <color rgb="FF2F75B5"/>
        </left>
        <right style="thin">
          <color rgb="FF2F75B5"/>
        </right>
        <top/>
        <bottom/>
        <vertical style="thin">
          <color rgb="FF2F75B5"/>
        </vertical>
        <horizontal/>
      </border>
      <protection locked="0" hidden="0"/>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rgb="FF2F75B5"/>
        </left>
        <right style="thin">
          <color rgb="FF2F75B5"/>
        </right>
        <top/>
        <bottom/>
        <vertical style="thin">
          <color rgb="FF2F75B5"/>
        </vertical>
        <horizontal/>
      </border>
      <protection locked="0" hidden="0"/>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outline="0">
        <left style="thin">
          <color rgb="FF2F75B5"/>
        </left>
        <right style="thin">
          <color rgb="FF2F75B5"/>
        </right>
        <top/>
        <bottom/>
      </border>
      <protection locked="0" hidden="0"/>
    </dxf>
    <dxf>
      <font>
        <strike val="0"/>
        <outline val="0"/>
        <shadow val="0"/>
        <u val="none"/>
        <vertAlign val="baseline"/>
        <sz val="11"/>
        <color auto="1"/>
        <name val="Calibri"/>
        <family val="2"/>
        <scheme val="minor"/>
      </font>
      <numFmt numFmtId="1" formatCode="0"/>
      <fill>
        <patternFill patternType="solid">
          <fgColor indexed="64"/>
          <bgColor theme="2"/>
        </patternFill>
      </fill>
      <alignment horizontal="center" vertical="center" textRotation="0" wrapText="0" indent="0" justifyLastLine="0" shrinkToFit="1" readingOrder="0"/>
      <border diagonalUp="0" diagonalDown="0">
        <left/>
        <right style="thin">
          <color rgb="FF2F75B5"/>
        </right>
        <top/>
        <bottom/>
      </border>
      <protection locked="1" hidden="1"/>
    </dxf>
    <dxf>
      <border diagonalUp="0" diagonalDown="0">
        <left style="thin">
          <color rgb="FF2F75B5"/>
        </left>
        <right style="thin">
          <color rgb="FF2F75B5"/>
        </right>
        <top style="thin">
          <color rgb="FF2F75B5"/>
        </top>
        <bottom style="thin">
          <color rgb="FF2F75B5"/>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protection locked="0" hidden="0"/>
    </dxf>
    <dxf>
      <font>
        <b/>
        <i val="0"/>
        <strike val="0"/>
        <condense val="0"/>
        <extend val="0"/>
        <outline val="0"/>
        <shadow val="0"/>
        <u val="none"/>
        <vertAlign val="baseline"/>
        <sz val="11"/>
        <color theme="0"/>
        <name val="Calibri"/>
        <family val="2"/>
        <scheme val="minor"/>
      </font>
      <fill>
        <patternFill patternType="solid">
          <fgColor indexed="64"/>
          <bgColor rgb="FF336699"/>
        </patternFill>
      </fill>
      <alignment horizontal="center" vertical="center" textRotation="0" wrapText="1" indent="0" justifyLastLine="0" shrinkToFit="0" readingOrder="0"/>
      <border diagonalUp="0" diagonalDown="0" outline="0">
        <left style="thin">
          <color rgb="FF2F75B5"/>
        </left>
        <right style="thin">
          <color rgb="FF2F75B5"/>
        </right>
        <top/>
        <bottom/>
      </border>
      <protection locked="0" hidden="0"/>
    </dxf>
    <dxf>
      <fill>
        <patternFill>
          <bgColor rgb="FFFFC000"/>
        </patternFill>
      </fill>
    </dxf>
    <dxf>
      <numFmt numFmtId="30" formatCode="@"/>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outline="0">
        <left style="thin">
          <color theme="4" tint="-0.24994659260841701"/>
        </left>
        <right style="thin">
          <color theme="4" tint="-0.24994659260841701"/>
        </right>
        <top/>
        <bottom/>
      </border>
      <protection locked="0" hidden="0"/>
    </dxf>
    <dxf>
      <numFmt numFmtId="30" formatCode="@"/>
      <fill>
        <patternFill patternType="none">
          <fgColor indexed="64"/>
          <bgColor auto="1"/>
        </patternFill>
      </fill>
      <alignment horizontal="center" vertical="bottom" textRotation="0" wrapText="0" indent="0" justifyLastLine="0" shrinkToFit="1" readingOrder="0"/>
      <border diagonalUp="0" diagonalDown="0" outline="0">
        <left style="thin">
          <color theme="4" tint="-0.24994659260841701"/>
        </left>
        <right style="thin">
          <color theme="4" tint="-0.24994659260841701"/>
        </right>
        <top/>
        <bottom/>
      </border>
      <protection locked="0" hidden="0"/>
    </dxf>
    <dxf>
      <numFmt numFmtId="30" formatCode="@"/>
      <fill>
        <patternFill patternType="none">
          <fgColor indexed="64"/>
          <bgColor auto="1"/>
        </patternFill>
      </fill>
      <alignment horizontal="general" textRotation="0" wrapText="0" indent="0" justifyLastLine="0" shrinkToFit="1" readingOrder="0"/>
      <border diagonalUp="0" diagonalDown="0" outline="0">
        <left style="thin">
          <color theme="4" tint="-0.24994659260841701"/>
        </left>
        <right style="thin">
          <color theme="4" tint="-0.24994659260841701"/>
        </right>
        <top/>
        <bottom/>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style="thin">
          <color theme="4" tint="-0.24994659260841701"/>
        </left>
        <right style="thin">
          <color theme="4" tint="-0.24994659260841701"/>
        </right>
        <top/>
        <bottom/>
        <vertical style="thin">
          <color theme="4" tint="-0.24994659260841701"/>
        </vertical>
        <horizontal/>
      </border>
      <protection locked="0" hidden="0"/>
    </dxf>
    <dxf>
      <fill>
        <patternFill patternType="none">
          <fgColor indexed="64"/>
          <bgColor auto="1"/>
        </patternFill>
      </fill>
      <alignment horizontal="general" textRotation="0" wrapText="0" indent="0" justifyLastLine="0" shrinkToFit="1" readingOrder="0"/>
      <border diagonalUp="0" diagonalDown="0">
        <left/>
        <right style="thin">
          <color theme="4" tint="-0.24994659260841701"/>
        </right>
        <top/>
        <bottom/>
        <vertical style="thin">
          <color theme="4" tint="-0.24994659260841701"/>
        </vertical>
        <horizontal/>
      </border>
      <protection locked="0" hidden="0"/>
    </dxf>
    <dxf>
      <border diagonalUp="0" diagonalDown="0">
        <left/>
        <right/>
        <top/>
        <bottom/>
      </border>
    </dxf>
    <dxf>
      <numFmt numFmtId="30" formatCode="@"/>
      <fill>
        <patternFill patternType="none">
          <fgColor indexed="64"/>
          <bgColor auto="1"/>
        </patternFill>
      </fill>
      <alignment horizontal="general" textRotation="0" wrapText="0" indent="0" justifyLastLine="0" shrinkToFit="1" readingOrder="0"/>
      <protection locked="0" hidden="0"/>
    </dxf>
    <dxf>
      <font>
        <b/>
        <strike val="0"/>
        <outline val="0"/>
        <shadow val="0"/>
        <u val="none"/>
        <vertAlign val="baseline"/>
        <color theme="0" tint="-4.9989318521683403E-2"/>
        <name val="Calibri"/>
        <family val="2"/>
        <scheme val="minor"/>
      </font>
      <numFmt numFmtId="30" formatCode="@"/>
      <fill>
        <patternFill patternType="solid">
          <fgColor indexed="64"/>
          <bgColor rgb="FF336699"/>
        </patternFill>
      </fill>
      <alignment horizontal="center" vertical="center" textRotation="0" indent="0" justifyLastLine="0" shrinkToFit="0" readingOrder="0"/>
      <border diagonalUp="0" diagonalDown="0" outline="0">
        <left style="thin">
          <color theme="4" tint="-0.24994659260841701"/>
        </left>
        <right style="thin">
          <color theme="4" tint="-0.24994659260841701"/>
        </right>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theme="0"/>
        <name val="Calibri"/>
        <family val="2"/>
        <scheme val="minor"/>
      </font>
      <fill>
        <patternFill patternType="none">
          <fgColor indexed="64"/>
          <bgColor rgb="FF336699"/>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protection locked="0" hidden="0"/>
    </dxf>
    <dxf>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theme="0"/>
        <name val="Calibri"/>
        <family val="2"/>
        <scheme val="minor"/>
      </font>
      <fill>
        <patternFill patternType="none">
          <fgColor indexed="64"/>
          <bgColor rgb="FF336699"/>
        </patternFill>
      </fill>
      <alignment horizontal="center" vertical="center" textRotation="0" wrapText="0" indent="0" justifyLastLine="0" shrinkToFit="0" readingOrder="0"/>
    </dxf>
  </dxfs>
  <tableStyles count="0" defaultTableStyle="TableStyleMedium2" defaultPivotStyle="PivotStyleLight16"/>
  <colors>
    <mruColors>
      <color rgb="FFCCCCCC"/>
      <color rgb="FF595959"/>
      <color rgb="FF7F7F7F"/>
      <color rgb="FFF9F9F9"/>
      <color rgb="FFF2F2F2"/>
      <color rgb="FF336699"/>
      <color rgb="FF800000"/>
      <color rgb="FFFFCC99"/>
      <color rgb="FFFFE699"/>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schemas.microsoft.com/office/2007/relationships/slicerCache" Target="slicerCaches/slicerCache5.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tr-TR" sz="1100" b="1" i="0" u="none" strike="noStrike" kern="1200" cap="all" spc="120" normalizeH="0" baseline="0">
                <a:solidFill>
                  <a:srgbClr val="595959"/>
                </a:solidFill>
                <a:latin typeface="Century Gothic" panose="020B0502020202020204" pitchFamily="34" charset="0"/>
                <a:ea typeface="+mn-ea"/>
                <a:cs typeface="+mn-cs"/>
              </a:defRPr>
            </a:pPr>
            <a:r>
              <a:rPr lang="tr-TR" sz="1100" b="1" i="0" u="none" strike="noStrike" kern="1200" cap="all" spc="120" normalizeH="0" baseline="0">
                <a:solidFill>
                  <a:srgbClr val="595959"/>
                </a:solidFill>
                <a:latin typeface="Century Gothic" panose="020B0502020202020204" pitchFamily="34" charset="0"/>
                <a:ea typeface="+mn-ea"/>
                <a:cs typeface="+mn-cs"/>
              </a:rPr>
              <a:t>TASKS INFORMATION BY AGENT</a:t>
            </a:r>
          </a:p>
        </c:rich>
      </c:tx>
      <c:overlay val="0"/>
      <c:spPr>
        <a:noFill/>
        <a:ln>
          <a:noFill/>
        </a:ln>
        <a:effectLst/>
      </c:spPr>
      <c:txPr>
        <a:bodyPr rot="0" spcFirstLastPara="1" vertOverflow="ellipsis" vert="horz" wrap="square" anchor="ctr" anchorCtr="1"/>
        <a:lstStyle/>
        <a:p>
          <a:pPr algn="ctr" rtl="0">
            <a:defRPr lang="tr-TR" sz="1100" b="1" i="0" u="none" strike="noStrike" kern="1200" cap="all" spc="120" normalizeH="0" baseline="0">
              <a:solidFill>
                <a:srgbClr val="595959"/>
              </a:solidFill>
              <a:latin typeface="Century Gothic" panose="020B0502020202020204" pitchFamily="34" charset="0"/>
              <a:ea typeface="+mn-ea"/>
              <a:cs typeface="+mn-cs"/>
            </a:defRPr>
          </a:pPr>
          <a:endParaRPr lang="en-US"/>
        </a:p>
      </c:txPr>
    </c:title>
    <c:autoTitleDeleted val="0"/>
    <c:plotArea>
      <c:layout/>
      <c:barChart>
        <c:barDir val="bar"/>
        <c:grouping val="clustered"/>
        <c:varyColors val="0"/>
        <c:ser>
          <c:idx val="0"/>
          <c:order val="0"/>
          <c:tx>
            <c:v>NUMBER OF STAGES</c:v>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f>[0]!ALLAGENTS</c:f>
              <c:strCache>
                <c:ptCount val="7"/>
                <c:pt idx="0">
                  <c:v>Francesca Cooley</c:v>
                </c:pt>
                <c:pt idx="1">
                  <c:v>Sylvia Mcclain</c:v>
                </c:pt>
                <c:pt idx="2">
                  <c:v>Audrey Workman</c:v>
                </c:pt>
                <c:pt idx="3">
                  <c:v>James Blair</c:v>
                </c:pt>
                <c:pt idx="4">
                  <c:v>Mohammad Riggs</c:v>
                </c:pt>
                <c:pt idx="5">
                  <c:v>Charles Guy</c:v>
                </c:pt>
                <c:pt idx="6">
                  <c:v>Carl Wooten</c:v>
                </c:pt>
              </c:strCache>
            </c:strRef>
          </c:cat>
          <c:val>
            <c:numRef>
              <c:f>[0]!STAGESPERAGENT</c:f>
              <c:numCache>
                <c:formatCode>General</c:formatCode>
                <c:ptCount val="7"/>
                <c:pt idx="0">
                  <c:v>5</c:v>
                </c:pt>
                <c:pt idx="1">
                  <c:v>1</c:v>
                </c:pt>
                <c:pt idx="2">
                  <c:v>12</c:v>
                </c:pt>
                <c:pt idx="3">
                  <c:v>9</c:v>
                </c:pt>
                <c:pt idx="4">
                  <c:v>9</c:v>
                </c:pt>
                <c:pt idx="5">
                  <c:v>3</c:v>
                </c:pt>
                <c:pt idx="6">
                  <c:v>5</c:v>
                </c:pt>
              </c:numCache>
            </c:numRef>
          </c:val>
          <c:extLst>
            <c:ext xmlns:c16="http://schemas.microsoft.com/office/drawing/2014/chart" uri="{C3380CC4-5D6E-409C-BE32-E72D297353CC}">
              <c16:uniqueId val="{00000000-6E76-43D7-B362-821DAB47E930}"/>
            </c:ext>
          </c:extLst>
        </c:ser>
        <c:ser>
          <c:idx val="1"/>
          <c:order val="1"/>
          <c:tx>
            <c:v>NUMBER OF TASKS</c:v>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strRef>
              <c:f>[0]!ALLAGENTS</c:f>
              <c:strCache>
                <c:ptCount val="7"/>
                <c:pt idx="0">
                  <c:v>Francesca Cooley</c:v>
                </c:pt>
                <c:pt idx="1">
                  <c:v>Sylvia Mcclain</c:v>
                </c:pt>
                <c:pt idx="2">
                  <c:v>Audrey Workman</c:v>
                </c:pt>
                <c:pt idx="3">
                  <c:v>James Blair</c:v>
                </c:pt>
                <c:pt idx="4">
                  <c:v>Mohammad Riggs</c:v>
                </c:pt>
                <c:pt idx="5">
                  <c:v>Charles Guy</c:v>
                </c:pt>
                <c:pt idx="6">
                  <c:v>Carl Wooten</c:v>
                </c:pt>
              </c:strCache>
            </c:strRef>
          </c:cat>
          <c:val>
            <c:numRef>
              <c:f>[0]!TASKSPERAGENT</c:f>
              <c:numCache>
                <c:formatCode>General</c:formatCode>
                <c:ptCount val="7"/>
                <c:pt idx="0">
                  <c:v>1</c:v>
                </c:pt>
                <c:pt idx="1">
                  <c:v>1</c:v>
                </c:pt>
                <c:pt idx="2">
                  <c:v>3</c:v>
                </c:pt>
                <c:pt idx="3">
                  <c:v>1</c:v>
                </c:pt>
                <c:pt idx="4">
                  <c:v>2</c:v>
                </c:pt>
                <c:pt idx="5">
                  <c:v>2</c:v>
                </c:pt>
                <c:pt idx="6">
                  <c:v>2</c:v>
                </c:pt>
              </c:numCache>
            </c:numRef>
          </c:val>
          <c:extLst>
            <c:ext xmlns:c16="http://schemas.microsoft.com/office/drawing/2014/chart" uri="{C3380CC4-5D6E-409C-BE32-E72D297353CC}">
              <c16:uniqueId val="{00000001-6E76-43D7-B362-821DAB47E930}"/>
            </c:ext>
          </c:extLst>
        </c:ser>
        <c:dLbls>
          <c:showLegendKey val="0"/>
          <c:showVal val="0"/>
          <c:showCatName val="0"/>
          <c:showSerName val="0"/>
          <c:showPercent val="0"/>
          <c:showBubbleSize val="0"/>
        </c:dLbls>
        <c:gapWidth val="100"/>
        <c:axId val="1780428607"/>
        <c:axId val="1925054495"/>
      </c:barChart>
      <c:catAx>
        <c:axId val="1780428607"/>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800" b="0" i="0" u="none" strike="noStrike" kern="1200" spc="50" baseline="0">
                <a:solidFill>
                  <a:schemeClr val="tx2"/>
                </a:solidFill>
                <a:latin typeface="Century Gothic" panose="020B0502020202020204" pitchFamily="34" charset="0"/>
                <a:ea typeface="+mn-ea"/>
                <a:cs typeface="+mn-cs"/>
              </a:defRPr>
            </a:pPr>
            <a:endParaRPr lang="en-US"/>
          </a:p>
        </c:txPr>
        <c:crossAx val="1925054495"/>
        <c:crosses val="autoZero"/>
        <c:auto val="0"/>
        <c:lblAlgn val="ctr"/>
        <c:lblOffset val="100"/>
        <c:tickLblSkip val="1"/>
        <c:noMultiLvlLbl val="0"/>
      </c:catAx>
      <c:valAx>
        <c:axId val="1925054495"/>
        <c:scaling>
          <c:orientation val="minMax"/>
        </c:scaling>
        <c:delete val="0"/>
        <c:axPos val="b"/>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2"/>
                </a:solidFill>
                <a:latin typeface="Century Gothic" panose="020B0502020202020204" pitchFamily="34" charset="0"/>
                <a:ea typeface="+mn-ea"/>
                <a:cs typeface="+mn-cs"/>
              </a:defRPr>
            </a:pPr>
            <a:endParaRPr lang="en-US"/>
          </a:p>
        </c:txPr>
        <c:crossAx val="1780428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spc="50" baseline="0">
              <a:solidFill>
                <a:schemeClr val="tx2"/>
              </a:solidFill>
              <a:latin typeface="Century Gothic" panose="020B0502020202020204" pitchFamily="34" charset="0"/>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chemeClr val="bg1">
          <a:lumMod val="9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strRef>
          <c:f>Calculations!$BC$35</c:f>
          <c:strCache>
            <c:ptCount val="1"/>
            <c:pt idx="0">
              <c:v>NUMBER OF STAGES ACOMPLISHED BY ALL SALESMEN</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rgbClr val="595959"/>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v>STAGES PER SALESMAN</c:v>
          </c:tx>
          <c:spPr>
            <a:gradFill flip="none" rotWithShape="1">
              <a:gsLst>
                <a:gs pos="0">
                  <a:schemeClr val="accent1">
                    <a:shade val="30000"/>
                    <a:satMod val="115000"/>
                  </a:schemeClr>
                </a:gs>
                <a:gs pos="50000">
                  <a:schemeClr val="accent1">
                    <a:shade val="67500"/>
                    <a:satMod val="115000"/>
                  </a:schemeClr>
                </a:gs>
                <a:gs pos="100000">
                  <a:schemeClr val="accent1">
                    <a:shade val="100000"/>
                    <a:satMod val="115000"/>
                  </a:schemeClr>
                </a:gs>
              </a:gsLst>
              <a:lin ang="5400000" scaled="1"/>
              <a:tileRect/>
            </a:gradFill>
            <a:ln>
              <a:noFill/>
            </a:ln>
            <a:effectLst/>
          </c:spPr>
          <c:invertIfNegative val="0"/>
          <c:dLbls>
            <c:spPr>
              <a:solidFill>
                <a:srgbClr val="7F7F7F">
                  <a:alpha val="30196"/>
                </a:srgb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Century Gothic" panose="020B0502020202020204" pitchFamily="34"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[0]!LABELPERSALESMAN</c:f>
              <c:strCache>
                <c:ptCount val="7"/>
                <c:pt idx="0">
                  <c:v>NEW OPPORTUNITY</c:v>
                </c:pt>
                <c:pt idx="1">
                  <c:v>LEAD QUALIFICATION</c:v>
                </c:pt>
                <c:pt idx="2">
                  <c:v>CONTACT / MEETING</c:v>
                </c:pt>
                <c:pt idx="3">
                  <c:v>OFFER</c:v>
                </c:pt>
                <c:pt idx="4">
                  <c:v>NEGOTIATION</c:v>
                </c:pt>
                <c:pt idx="5">
                  <c:v>WON / LOST</c:v>
                </c:pt>
                <c:pt idx="6">
                  <c:v>POST PURCHASE</c:v>
                </c:pt>
              </c:strCache>
            </c:strRef>
          </c:cat>
          <c:val>
            <c:numRef>
              <c:f>[0]!STAGESPERSALESMAN</c:f>
              <c:numCache>
                <c:formatCode>General</c:formatCode>
                <c:ptCount val="7"/>
                <c:pt idx="0">
                  <c:v>13</c:v>
                </c:pt>
                <c:pt idx="1">
                  <c:v>11</c:v>
                </c:pt>
                <c:pt idx="2">
                  <c:v>8</c:v>
                </c:pt>
                <c:pt idx="3">
                  <c:v>5</c:v>
                </c:pt>
                <c:pt idx="4">
                  <c:v>4</c:v>
                </c:pt>
                <c:pt idx="5">
                  <c:v>2</c:v>
                </c:pt>
                <c:pt idx="6">
                  <c:v>2</c:v>
                </c:pt>
              </c:numCache>
            </c:numRef>
          </c:val>
          <c:extLst>
            <c:ext xmlns:c16="http://schemas.microsoft.com/office/drawing/2014/chart" uri="{C3380CC4-5D6E-409C-BE32-E72D297353CC}">
              <c16:uniqueId val="{00000000-FE88-4591-AADC-8C69ADB0A3E9}"/>
            </c:ext>
          </c:extLst>
        </c:ser>
        <c:dLbls>
          <c:showLegendKey val="0"/>
          <c:showVal val="0"/>
          <c:showCatName val="0"/>
          <c:showSerName val="0"/>
          <c:showPercent val="0"/>
          <c:showBubbleSize val="0"/>
        </c:dLbls>
        <c:gapWidth val="70"/>
        <c:axId val="1948983215"/>
        <c:axId val="1934952207"/>
      </c:barChart>
      <c:catAx>
        <c:axId val="1948983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934952207"/>
        <c:crosses val="autoZero"/>
        <c:auto val="1"/>
        <c:lblAlgn val="ctr"/>
        <c:lblOffset val="100"/>
        <c:noMultiLvlLbl val="0"/>
      </c:catAx>
      <c:valAx>
        <c:axId val="1934952207"/>
        <c:scaling>
          <c:orientation val="minMax"/>
        </c:scaling>
        <c:delete val="1"/>
        <c:axPos val="l"/>
        <c:numFmt formatCode="General" sourceLinked="1"/>
        <c:majorTickMark val="none"/>
        <c:minorTickMark val="none"/>
        <c:tickLblPos val="nextTo"/>
        <c:crossAx val="1948983215"/>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Calculations!$BC$33</c:f>
          <c:strCache>
            <c:ptCount val="1"/>
            <c:pt idx="0">
              <c:v>AVERAGE DAYS PER STAGE FOR ALL SALESMEN</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rgbClr val="595959"/>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v>DAYS PER STAGE</c:v>
          </c:tx>
          <c:spPr>
            <a:gradFill flip="none" rotWithShape="1">
              <a:gsLst>
                <a:gs pos="0">
                  <a:schemeClr val="accent6">
                    <a:shade val="30000"/>
                    <a:satMod val="115000"/>
                  </a:schemeClr>
                </a:gs>
                <a:gs pos="50000">
                  <a:schemeClr val="accent6">
                    <a:shade val="67500"/>
                    <a:satMod val="115000"/>
                  </a:schemeClr>
                </a:gs>
                <a:gs pos="100000">
                  <a:schemeClr val="accent6">
                    <a:shade val="100000"/>
                    <a:satMod val="115000"/>
                  </a:schemeClr>
                </a:gs>
              </a:gsLst>
              <a:lin ang="5400000" scaled="1"/>
              <a:tileRect/>
            </a:gradFill>
            <a:ln>
              <a:noFill/>
            </a:ln>
            <a:effectLst/>
          </c:spPr>
          <c:invertIfNegative val="0"/>
          <c:dLbls>
            <c:spPr>
              <a:solidFill>
                <a:srgbClr val="7F7F7F">
                  <a:alpha val="30196"/>
                </a:srgb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Century Gothic" panose="020B0502020202020204" pitchFamily="34"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[0]!TIMELABELPERSALESMAN</c:f>
              <c:strCache>
                <c:ptCount val="7"/>
                <c:pt idx="0">
                  <c:v>NEW OPPORTUNITY</c:v>
                </c:pt>
                <c:pt idx="1">
                  <c:v>LEAD QUALIFICATION</c:v>
                </c:pt>
                <c:pt idx="2">
                  <c:v>CONTACT / MEETING</c:v>
                </c:pt>
                <c:pt idx="3">
                  <c:v>OFFER</c:v>
                </c:pt>
                <c:pt idx="4">
                  <c:v>NEGOTIATION</c:v>
                </c:pt>
                <c:pt idx="5">
                  <c:v>WON / LOST</c:v>
                </c:pt>
                <c:pt idx="6">
                  <c:v>POST PURCHASE</c:v>
                </c:pt>
              </c:strCache>
            </c:strRef>
          </c:cat>
          <c:val>
            <c:numRef>
              <c:f>[0]!TIMEPERSALESMAN</c:f>
              <c:numCache>
                <c:formatCode>0.0</c:formatCode>
                <c:ptCount val="7"/>
                <c:pt idx="0">
                  <c:v>24</c:v>
                </c:pt>
                <c:pt idx="1">
                  <c:v>51</c:v>
                </c:pt>
                <c:pt idx="2">
                  <c:v>30</c:v>
                </c:pt>
                <c:pt idx="3">
                  <c:v>19.2</c:v>
                </c:pt>
                <c:pt idx="4">
                  <c:v>12</c:v>
                </c:pt>
                <c:pt idx="5">
                  <c:v>6</c:v>
                </c:pt>
                <c:pt idx="6">
                  <c:v>72</c:v>
                </c:pt>
              </c:numCache>
            </c:numRef>
          </c:val>
          <c:extLst>
            <c:ext xmlns:c16="http://schemas.microsoft.com/office/drawing/2014/chart" uri="{C3380CC4-5D6E-409C-BE32-E72D297353CC}">
              <c16:uniqueId val="{00000000-81D6-4BE6-ABB6-F692B4B44489}"/>
            </c:ext>
          </c:extLst>
        </c:ser>
        <c:dLbls>
          <c:showLegendKey val="0"/>
          <c:showVal val="0"/>
          <c:showCatName val="0"/>
          <c:showSerName val="0"/>
          <c:showPercent val="0"/>
          <c:showBubbleSize val="0"/>
        </c:dLbls>
        <c:gapWidth val="70"/>
        <c:axId val="1948983215"/>
        <c:axId val="1934952207"/>
      </c:barChart>
      <c:catAx>
        <c:axId val="1948983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934952207"/>
        <c:crosses val="autoZero"/>
        <c:auto val="1"/>
        <c:lblAlgn val="ctr"/>
        <c:lblOffset val="100"/>
        <c:noMultiLvlLbl val="0"/>
      </c:catAx>
      <c:valAx>
        <c:axId val="1934952207"/>
        <c:scaling>
          <c:orientation val="minMax"/>
        </c:scaling>
        <c:delete val="1"/>
        <c:axPos val="l"/>
        <c:numFmt formatCode="0.0" sourceLinked="1"/>
        <c:majorTickMark val="none"/>
        <c:minorTickMark val="none"/>
        <c:tickLblPos val="nextTo"/>
        <c:crossAx val="1948983215"/>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r">
              <a:defRPr sz="1100" b="1" i="0" u="none" strike="noStrike" kern="1200" cap="all" spc="120" normalizeH="0" baseline="0">
                <a:solidFill>
                  <a:schemeClr val="tx1">
                    <a:lumMod val="65000"/>
                    <a:lumOff val="35000"/>
                  </a:schemeClr>
                </a:solidFill>
                <a:latin typeface="Century Gothic" panose="020B0502020202020204" pitchFamily="34" charset="0"/>
                <a:ea typeface="+mn-ea"/>
                <a:cs typeface="+mn-cs"/>
              </a:defRPr>
            </a:pPr>
            <a:r>
              <a:rPr lang="tr-TR" sz="1100">
                <a:latin typeface="Century Gothic" panose="020B0502020202020204" pitchFamily="34" charset="0"/>
              </a:rPr>
              <a:t>SALES PIPELINE</a:t>
            </a:r>
          </a:p>
        </c:rich>
      </c:tx>
      <c:layout>
        <c:manualLayout>
          <c:xMode val="edge"/>
          <c:yMode val="edge"/>
          <c:x val="0.456895315844492"/>
          <c:y val="2.7438271604938273E-2"/>
        </c:manualLayout>
      </c:layout>
      <c:overlay val="0"/>
      <c:spPr>
        <a:noFill/>
        <a:ln>
          <a:noFill/>
        </a:ln>
        <a:effectLst/>
      </c:spPr>
      <c:txPr>
        <a:bodyPr rot="0" spcFirstLastPara="1" vertOverflow="ellipsis" vert="horz" wrap="square" anchor="ctr" anchorCtr="1"/>
        <a:lstStyle/>
        <a:p>
          <a:pPr algn="r">
            <a:defRPr sz="1100" b="1" i="0" u="none" strike="noStrike" kern="1200" cap="all" spc="120" normalizeH="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bar"/>
        <c:grouping val="stacked"/>
        <c:varyColors val="0"/>
        <c:ser>
          <c:idx val="0"/>
          <c:order val="0"/>
          <c:tx>
            <c:v>Manipulation</c:v>
          </c:tx>
          <c:spPr>
            <a:noFill/>
            <a:ln>
              <a:noFill/>
            </a:ln>
            <a:effectLst/>
          </c:spPr>
          <c:invertIfNegative val="0"/>
          <c:dLbls>
            <c:delete val="1"/>
          </c:dLbls>
          <c:cat>
            <c:strRef>
              <c:f>[0]!FunelAxis</c:f>
              <c:strCache>
                <c:ptCount val="7"/>
                <c:pt idx="0">
                  <c:v>NEW OPPORTUNITY</c:v>
                </c:pt>
                <c:pt idx="1">
                  <c:v>LEAD QUALIFICATION</c:v>
                </c:pt>
                <c:pt idx="2">
                  <c:v>CONTACT / MEETING</c:v>
                </c:pt>
                <c:pt idx="3">
                  <c:v>OFFER</c:v>
                </c:pt>
                <c:pt idx="4">
                  <c:v>NEGOTIATION</c:v>
                </c:pt>
                <c:pt idx="5">
                  <c:v>WON / LOST</c:v>
                </c:pt>
                <c:pt idx="6">
                  <c:v>POST PURCHASE</c:v>
                </c:pt>
              </c:strCache>
            </c:strRef>
          </c:cat>
          <c:val>
            <c:numRef>
              <c:f>[0]!FunnelM</c:f>
              <c:numCache>
                <c:formatCode>General</c:formatCode>
                <c:ptCount val="7"/>
                <c:pt idx="0">
                  <c:v>0</c:v>
                </c:pt>
                <c:pt idx="1">
                  <c:v>1</c:v>
                </c:pt>
                <c:pt idx="2">
                  <c:v>2.5</c:v>
                </c:pt>
                <c:pt idx="3">
                  <c:v>4</c:v>
                </c:pt>
                <c:pt idx="4">
                  <c:v>4.5</c:v>
                </c:pt>
                <c:pt idx="5">
                  <c:v>5.5</c:v>
                </c:pt>
                <c:pt idx="6">
                  <c:v>5.5</c:v>
                </c:pt>
              </c:numCache>
            </c:numRef>
          </c:val>
          <c:extLst>
            <c:ext xmlns:c16="http://schemas.microsoft.com/office/drawing/2014/chart" uri="{C3380CC4-5D6E-409C-BE32-E72D297353CC}">
              <c16:uniqueId val="{00000001-9E86-43C8-85D8-909B122EF6CE}"/>
            </c:ext>
          </c:extLst>
        </c:ser>
        <c:ser>
          <c:idx val="1"/>
          <c:order val="1"/>
          <c:tx>
            <c:v>FunelData</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Century Gothic" panose="020B05020202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[0]!FunelAxis</c:f>
              <c:strCache>
                <c:ptCount val="7"/>
                <c:pt idx="0">
                  <c:v>NEW OPPORTUNITY</c:v>
                </c:pt>
                <c:pt idx="1">
                  <c:v>LEAD QUALIFICATION</c:v>
                </c:pt>
                <c:pt idx="2">
                  <c:v>CONTACT / MEETING</c:v>
                </c:pt>
                <c:pt idx="3">
                  <c:v>OFFER</c:v>
                </c:pt>
                <c:pt idx="4">
                  <c:v>NEGOTIATION</c:v>
                </c:pt>
                <c:pt idx="5">
                  <c:v>WON / LOST</c:v>
                </c:pt>
                <c:pt idx="6">
                  <c:v>POST PURCHASE</c:v>
                </c:pt>
              </c:strCache>
            </c:strRef>
          </c:cat>
          <c:val>
            <c:numRef>
              <c:f>[0]!FunnelV</c:f>
              <c:numCache>
                <c:formatCode>General</c:formatCode>
                <c:ptCount val="7"/>
                <c:pt idx="0">
                  <c:v>13</c:v>
                </c:pt>
                <c:pt idx="1">
                  <c:v>11</c:v>
                </c:pt>
                <c:pt idx="2">
                  <c:v>8</c:v>
                </c:pt>
                <c:pt idx="3">
                  <c:v>5</c:v>
                </c:pt>
                <c:pt idx="4">
                  <c:v>4</c:v>
                </c:pt>
                <c:pt idx="5">
                  <c:v>2</c:v>
                </c:pt>
                <c:pt idx="6">
                  <c:v>2</c:v>
                </c:pt>
              </c:numCache>
            </c:numRef>
          </c:val>
          <c:extLst>
            <c:ext xmlns:c16="http://schemas.microsoft.com/office/drawing/2014/chart" uri="{C3380CC4-5D6E-409C-BE32-E72D297353CC}">
              <c16:uniqueId val="{00000002-9E86-43C8-85D8-909B122EF6CE}"/>
            </c:ext>
          </c:extLst>
        </c:ser>
        <c:dLbls>
          <c:dLblPos val="ctr"/>
          <c:showLegendKey val="0"/>
          <c:showVal val="1"/>
          <c:showCatName val="0"/>
          <c:showSerName val="0"/>
          <c:showPercent val="0"/>
          <c:showBubbleSize val="0"/>
        </c:dLbls>
        <c:gapWidth val="50"/>
        <c:overlap val="100"/>
        <c:axId val="1297421887"/>
        <c:axId val="1127728383"/>
      </c:barChart>
      <c:catAx>
        <c:axId val="1297421887"/>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cap="all" spc="50" normalizeH="0" baseline="0">
                <a:solidFill>
                  <a:schemeClr val="tx1">
                    <a:lumMod val="65000"/>
                    <a:lumOff val="35000"/>
                  </a:schemeClr>
                </a:solidFill>
                <a:latin typeface="Century Gothic" panose="020B0502020202020204" pitchFamily="34" charset="0"/>
                <a:ea typeface="+mn-ea"/>
                <a:cs typeface="+mn-cs"/>
              </a:defRPr>
            </a:pPr>
            <a:endParaRPr lang="en-US"/>
          </a:p>
        </c:txPr>
        <c:crossAx val="1127728383"/>
        <c:crosses val="autoZero"/>
        <c:auto val="1"/>
        <c:lblAlgn val="ctr"/>
        <c:lblOffset val="100"/>
        <c:noMultiLvlLbl val="0"/>
      </c:catAx>
      <c:valAx>
        <c:axId val="1127728383"/>
        <c:scaling>
          <c:orientation val="minMax"/>
        </c:scaling>
        <c:delete val="1"/>
        <c:axPos val="b"/>
        <c:numFmt formatCode="General" sourceLinked="1"/>
        <c:majorTickMark val="none"/>
        <c:minorTickMark val="none"/>
        <c:tickLblPos val="nextTo"/>
        <c:crossAx val="1297421887"/>
        <c:crosses val="max"/>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chemeClr val="bg1">
          <a:lumMod val="9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r>
              <a: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rPr>
              <a:t>AVERAGE DAYS PER STAGE</a:t>
            </a:r>
          </a:p>
        </c:rich>
      </c:tx>
      <c:overlay val="0"/>
      <c:spPr>
        <a:noFill/>
        <a:ln>
          <a:noFill/>
        </a:ln>
        <a:effectLst/>
      </c:spPr>
      <c:txPr>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endParaRPr lang="en-US"/>
        </a:p>
      </c:txPr>
    </c:title>
    <c:autoTitleDeleted val="0"/>
    <c:plotArea>
      <c:layout>
        <c:manualLayout>
          <c:layoutTarget val="inner"/>
          <c:xMode val="edge"/>
          <c:yMode val="edge"/>
          <c:x val="0.34075445605408727"/>
          <c:y val="0.14765972222222223"/>
          <c:w val="0.60395461995492727"/>
          <c:h val="0.80383333333333329"/>
        </c:manualLayout>
      </c:layout>
      <c:barChart>
        <c:barDir val="bar"/>
        <c:grouping val="clustered"/>
        <c:varyColors val="0"/>
        <c:ser>
          <c:idx val="0"/>
          <c:order val="0"/>
          <c:tx>
            <c:v>AV TIME PER STAGE</c:v>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595959"/>
                    </a:solidFill>
                    <a:latin typeface="Century Gothic" panose="020B0502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[0]!StageAxis</c:f>
              <c:strCache>
                <c:ptCount val="7"/>
                <c:pt idx="0">
                  <c:v>NEW OPPORTUNITY</c:v>
                </c:pt>
                <c:pt idx="1">
                  <c:v>LEAD QUALIFICATION</c:v>
                </c:pt>
                <c:pt idx="2">
                  <c:v>CONTACT / MEETING</c:v>
                </c:pt>
                <c:pt idx="3">
                  <c:v>OFFER</c:v>
                </c:pt>
                <c:pt idx="4">
                  <c:v>NEGOTIATION</c:v>
                </c:pt>
                <c:pt idx="5">
                  <c:v>WON / LOST</c:v>
                </c:pt>
                <c:pt idx="6">
                  <c:v>POST PURCHASE</c:v>
                </c:pt>
              </c:strCache>
            </c:strRef>
          </c:cat>
          <c:val>
            <c:numRef>
              <c:f>[0]!StagesV</c:f>
              <c:numCache>
                <c:formatCode>0.0</c:formatCode>
                <c:ptCount val="7"/>
                <c:pt idx="0">
                  <c:v>24</c:v>
                </c:pt>
                <c:pt idx="1">
                  <c:v>51</c:v>
                </c:pt>
                <c:pt idx="2">
                  <c:v>30</c:v>
                </c:pt>
                <c:pt idx="3">
                  <c:v>19.2</c:v>
                </c:pt>
                <c:pt idx="4">
                  <c:v>12</c:v>
                </c:pt>
                <c:pt idx="5">
                  <c:v>6</c:v>
                </c:pt>
                <c:pt idx="6">
                  <c:v>72</c:v>
                </c:pt>
              </c:numCache>
            </c:numRef>
          </c:val>
          <c:extLst>
            <c:ext xmlns:c16="http://schemas.microsoft.com/office/drawing/2014/chart" uri="{C3380CC4-5D6E-409C-BE32-E72D297353CC}">
              <c16:uniqueId val="{00000000-987C-42A2-AB33-05E2276B06E0}"/>
            </c:ext>
          </c:extLst>
        </c:ser>
        <c:dLbls>
          <c:showLegendKey val="0"/>
          <c:showVal val="0"/>
          <c:showCatName val="0"/>
          <c:showSerName val="0"/>
          <c:showPercent val="0"/>
          <c:showBubbleSize val="0"/>
        </c:dLbls>
        <c:gapWidth val="50"/>
        <c:axId val="1682778111"/>
        <c:axId val="1341725455"/>
      </c:barChart>
      <c:catAx>
        <c:axId val="1682778111"/>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spc="50" baseline="0">
                <a:solidFill>
                  <a:schemeClr val="tx2"/>
                </a:solidFill>
                <a:latin typeface="Century Gothic" panose="020B0502020202020204" pitchFamily="34" charset="0"/>
                <a:ea typeface="+mn-ea"/>
                <a:cs typeface="+mn-cs"/>
              </a:defRPr>
            </a:pPr>
            <a:endParaRPr lang="en-US"/>
          </a:p>
        </c:txPr>
        <c:crossAx val="1341725455"/>
        <c:crosses val="autoZero"/>
        <c:auto val="1"/>
        <c:lblAlgn val="ctr"/>
        <c:lblOffset val="100"/>
        <c:noMultiLvlLbl val="0"/>
      </c:catAx>
      <c:valAx>
        <c:axId val="1341725455"/>
        <c:scaling>
          <c:orientation val="minMax"/>
        </c:scaling>
        <c:delete val="1"/>
        <c:axPos val="b"/>
        <c:numFmt formatCode="0.0" sourceLinked="1"/>
        <c:majorTickMark val="none"/>
        <c:minorTickMark val="none"/>
        <c:tickLblPos val="nextTo"/>
        <c:crossAx val="1682778111"/>
        <c:crosses val="max"/>
        <c:crossBetween val="between"/>
      </c:valAx>
      <c:spPr>
        <a:noFill/>
        <a:ln>
          <a:noFill/>
        </a:ln>
        <a:effectLst/>
      </c:spPr>
    </c:plotArea>
    <c:plotVisOnly val="0"/>
    <c:dispBlanksAs val="gap"/>
    <c:showDLblsOverMax val="0"/>
    <c:extLst/>
  </c:chart>
  <c:spPr>
    <a:solidFill>
      <a:srgbClr val="F9F9F9"/>
    </a:solidFill>
    <a:ln w="9525" cap="flat" cmpd="sng" algn="ctr">
      <a:solidFill>
        <a:schemeClr val="bg1">
          <a:lumMod val="9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r>
              <a: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rPr>
              <a:t>LEAD SOURCE</a:t>
            </a:r>
          </a:p>
        </c:rich>
      </c:tx>
      <c:overlay val="0"/>
      <c:spPr>
        <a:noFill/>
        <a:ln>
          <a:noFill/>
        </a:ln>
        <a:effectLst/>
      </c:spPr>
      <c:txPr>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endParaRPr lang="en-US"/>
        </a:p>
      </c:txPr>
    </c:title>
    <c:autoTitleDeleted val="0"/>
    <c:plotArea>
      <c:layout/>
      <c:pieChart>
        <c:varyColors val="1"/>
        <c:ser>
          <c:idx val="0"/>
          <c:order val="0"/>
          <c:tx>
            <c:v>Source</c:v>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B22F-47CA-B1A8-9DA6BB70A9E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CA81-4C71-8F77-E582E104FB76}"/>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5-CA81-4C71-8F77-E582E104FB76}"/>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c:ext xmlns:c16="http://schemas.microsoft.com/office/drawing/2014/chart" uri="{C3380CC4-5D6E-409C-BE32-E72D297353CC}">
                <c16:uniqueId val="{00000007-CA81-4C71-8F77-E582E104FB76}"/>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c:ext xmlns:c16="http://schemas.microsoft.com/office/drawing/2014/chart" uri="{C3380CC4-5D6E-409C-BE32-E72D297353CC}">
                <c16:uniqueId val="{00000009-CA81-4C71-8F77-E582E104FB76}"/>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c:ext xmlns:c16="http://schemas.microsoft.com/office/drawing/2014/chart" uri="{C3380CC4-5D6E-409C-BE32-E72D297353CC}">
                <c16:uniqueId val="{0000000B-B3C1-4281-A094-4ECD45F1F97C}"/>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D-B3C1-4281-A094-4ECD45F1F97C}"/>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F-B3C1-4281-A094-4ECD45F1F97C}"/>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Century Gothic" panose="020B0502020202020204" pitchFamily="34" charset="0"/>
                    <a:ea typeface="+mn-ea"/>
                    <a:cs typeface="+mn-cs"/>
                  </a:defRPr>
                </a:pPr>
                <a:endParaRPr lang="en-US"/>
              </a:p>
            </c:txPr>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[0]!SOURCELABEL</c:f>
              <c:strCache>
                <c:ptCount val="7"/>
                <c:pt idx="0">
                  <c:v>Google Adds</c:v>
                </c:pt>
                <c:pt idx="1">
                  <c:v>Advertisement</c:v>
                </c:pt>
                <c:pt idx="2">
                  <c:v>Google Adwords</c:v>
                </c:pt>
                <c:pt idx="3">
                  <c:v>LinkedIn</c:v>
                </c:pt>
                <c:pt idx="4">
                  <c:v>Customer Event</c:v>
                </c:pt>
                <c:pt idx="5">
                  <c:v>Employee Referral</c:v>
                </c:pt>
                <c:pt idx="6">
                  <c:v>Facebook</c:v>
                </c:pt>
              </c:strCache>
            </c:strRef>
          </c:cat>
          <c:val>
            <c:numRef>
              <c:f>[0]!SOURCENUMBER</c:f>
              <c:numCache>
                <c:formatCode>General</c:formatCode>
                <c:ptCount val="7"/>
                <c:pt idx="0">
                  <c:v>3</c:v>
                </c:pt>
                <c:pt idx="1">
                  <c:v>2</c:v>
                </c:pt>
                <c:pt idx="2">
                  <c:v>2</c:v>
                </c:pt>
                <c:pt idx="3">
                  <c:v>2</c:v>
                </c:pt>
                <c:pt idx="4">
                  <c:v>2</c:v>
                </c:pt>
                <c:pt idx="5">
                  <c:v>1</c:v>
                </c:pt>
                <c:pt idx="6">
                  <c:v>1</c:v>
                </c:pt>
              </c:numCache>
            </c:numRef>
          </c:val>
          <c:extLst>
            <c:ext xmlns:c16="http://schemas.microsoft.com/office/drawing/2014/chart" uri="{C3380CC4-5D6E-409C-BE32-E72D297353CC}">
              <c16:uniqueId val="{0000000A-B22F-47CA-B1A8-9DA6BB70A9EA}"/>
            </c:ext>
          </c:extLst>
        </c:ser>
        <c:dLbls>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Century Gothic" panose="020B0502020202020204" pitchFamily="34" charset="0"/>
              <a:ea typeface="+mn-ea"/>
              <a:cs typeface="+mn-cs"/>
            </a:defRPr>
          </a:pPr>
          <a:endParaRPr lang="en-US"/>
        </a:p>
      </c:txPr>
    </c:legend>
    <c:plotVisOnly val="0"/>
    <c:dispBlanksAs val="gap"/>
    <c:showDLblsOverMax val="0"/>
  </c:chart>
  <c:spPr>
    <a:solidFill>
      <a:srgbClr val="F9F9F9"/>
    </a:solidFill>
    <a:ln w="9525" cap="flat" cmpd="sng" algn="ctr">
      <a:solidFill>
        <a:schemeClr val="bg1">
          <a:lumMod val="9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r>
              <a: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rPr>
              <a:t>TASKS PER CUSTOMER</a:t>
            </a:r>
          </a:p>
        </c:rich>
      </c:tx>
      <c:overlay val="0"/>
      <c:spPr>
        <a:noFill/>
        <a:ln>
          <a:noFill/>
        </a:ln>
        <a:effectLst/>
      </c:spPr>
      <c:txPr>
        <a:bodyPr rot="0" spcFirstLastPara="1" vertOverflow="ellipsis" vert="horz" wrap="square" anchor="ctr" anchorCtr="1"/>
        <a:lstStyle/>
        <a:p>
          <a:pPr algn="ctr" rtl="0">
            <a:defRPr lang="tr-TR" sz="1100" b="1" i="0" u="none" strike="noStrike" kern="1200" cap="all" spc="120" normalizeH="0" baseline="0">
              <a:solidFill>
                <a:sysClr val="windowText" lastClr="000000">
                  <a:lumMod val="65000"/>
                  <a:lumOff val="35000"/>
                </a:sysClr>
              </a:solidFill>
              <a:latin typeface="Century Gothic" panose="020B0502020202020204" pitchFamily="34" charset="0"/>
              <a:ea typeface="+mn-ea"/>
              <a:cs typeface="+mn-cs"/>
            </a:defRPr>
          </a:pPr>
          <a:endParaRPr lang="en-US"/>
        </a:p>
      </c:txPr>
    </c:title>
    <c:autoTitleDeleted val="0"/>
    <c:plotArea>
      <c:layout>
        <c:manualLayout>
          <c:layoutTarget val="inner"/>
          <c:xMode val="edge"/>
          <c:yMode val="edge"/>
          <c:x val="0.17215841212758756"/>
          <c:y val="9.6123366013071906E-2"/>
          <c:w val="0.73002776656514135"/>
          <c:h val="0.55071200980392154"/>
        </c:manualLayout>
      </c:layout>
      <c:barChart>
        <c:barDir val="col"/>
        <c:grouping val="clustered"/>
        <c:varyColors val="0"/>
        <c:ser>
          <c:idx val="0"/>
          <c:order val="0"/>
          <c:tx>
            <c:v>Task per customer</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595959"/>
                    </a:solidFill>
                    <a:latin typeface="Century Gothic" panose="020B0502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[0]!TASKLABEL</c:f>
              <c:strCache>
                <c:ptCount val="7"/>
                <c:pt idx="0">
                  <c:v>Rutrum Inc.</c:v>
                </c:pt>
                <c:pt idx="1">
                  <c:v>Luctus Et Ultri…</c:v>
                </c:pt>
                <c:pt idx="2">
                  <c:v>Enim Mauris Cor…</c:v>
                </c:pt>
                <c:pt idx="3">
                  <c:v>Maecenas Incorp…</c:v>
                </c:pt>
                <c:pt idx="4">
                  <c:v>Pede Consulting</c:v>
                </c:pt>
                <c:pt idx="5">
                  <c:v>Consectetuer Ad…</c:v>
                </c:pt>
                <c:pt idx="6">
                  <c:v>Erat Semper PC</c:v>
                </c:pt>
              </c:strCache>
            </c:strRef>
          </c:cat>
          <c:val>
            <c:numRef>
              <c:f>[0]!TASKCUSTOMER</c:f>
              <c:numCache>
                <c:formatCode>General</c:formatCode>
                <c:ptCount val="7"/>
                <c:pt idx="0">
                  <c:v>3</c:v>
                </c:pt>
                <c:pt idx="1">
                  <c:v>1</c:v>
                </c:pt>
                <c:pt idx="2">
                  <c:v>2</c:v>
                </c:pt>
                <c:pt idx="3">
                  <c:v>2</c:v>
                </c:pt>
                <c:pt idx="4">
                  <c:v>2</c:v>
                </c:pt>
                <c:pt idx="5">
                  <c:v>1</c:v>
                </c:pt>
                <c:pt idx="6">
                  <c:v>2</c:v>
                </c:pt>
              </c:numCache>
            </c:numRef>
          </c:val>
          <c:extLst>
            <c:ext xmlns:c16="http://schemas.microsoft.com/office/drawing/2014/chart" uri="{C3380CC4-5D6E-409C-BE32-E72D297353CC}">
              <c16:uniqueId val="{00000000-D351-4BF9-8ECE-0FABD15C72F7}"/>
            </c:ext>
          </c:extLst>
        </c:ser>
        <c:dLbls>
          <c:showLegendKey val="0"/>
          <c:showVal val="0"/>
          <c:showCatName val="0"/>
          <c:showSerName val="0"/>
          <c:showPercent val="0"/>
          <c:showBubbleSize val="0"/>
        </c:dLbls>
        <c:gapWidth val="70"/>
        <c:axId val="1682778111"/>
        <c:axId val="1341725455"/>
      </c:barChart>
      <c:catAx>
        <c:axId val="1682778111"/>
        <c:scaling>
          <c:orientation val="maxMin"/>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341725455"/>
        <c:crosses val="autoZero"/>
        <c:auto val="0"/>
        <c:lblAlgn val="ctr"/>
        <c:lblOffset val="100"/>
        <c:noMultiLvlLbl val="0"/>
      </c:catAx>
      <c:valAx>
        <c:axId val="1341725455"/>
        <c:scaling>
          <c:orientation val="minMax"/>
        </c:scaling>
        <c:delete val="1"/>
        <c:axPos val="l"/>
        <c:numFmt formatCode="General" sourceLinked="1"/>
        <c:majorTickMark val="none"/>
        <c:minorTickMark val="none"/>
        <c:tickLblPos val="nextTo"/>
        <c:crossAx val="1682778111"/>
        <c:crosses val="max"/>
        <c:crossBetween val="between"/>
      </c:valAx>
      <c:spPr>
        <a:noFill/>
        <a:ln>
          <a:noFill/>
        </a:ln>
        <a:effectLst/>
      </c:spPr>
    </c:plotArea>
    <c:plotVisOnly val="0"/>
    <c:dispBlanksAs val="gap"/>
    <c:showDLblsOverMax val="0"/>
    <c:extLst/>
  </c:chart>
  <c:spPr>
    <a:solidFill>
      <a:srgbClr val="F9F9F9"/>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8">
  <a:schemeClr val="accent5"/>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TasksList!A6"/><Relationship Id="rId13" Type="http://schemas.openxmlformats.org/officeDocument/2006/relationships/image" Target="../media/image7.png"/><Relationship Id="rId18" Type="http://schemas.openxmlformats.org/officeDocument/2006/relationships/hyperlink" Target="#ConversionRate!A9"/><Relationship Id="rId3" Type="http://schemas.openxmlformats.org/officeDocument/2006/relationships/image" Target="../media/image2.png"/><Relationship Id="rId7" Type="http://schemas.openxmlformats.org/officeDocument/2006/relationships/image" Target="../media/image4.png"/><Relationship Id="rId12" Type="http://schemas.openxmlformats.org/officeDocument/2006/relationships/hyperlink" Target="#Calendar!A9"/><Relationship Id="rId17" Type="http://schemas.openxmlformats.org/officeDocument/2006/relationships/image" Target="../media/image9.png"/><Relationship Id="rId25" Type="http://schemas.openxmlformats.org/officeDocument/2006/relationships/image" Target="../media/image12.png"/><Relationship Id="rId16" Type="http://schemas.openxmlformats.org/officeDocument/2006/relationships/hyperlink" Target="#Performance!A9"/><Relationship Id="rId1" Type="http://schemas.openxmlformats.org/officeDocument/2006/relationships/image" Target="../media/image1.png"/><Relationship Id="rId6" Type="http://schemas.openxmlformats.org/officeDocument/2006/relationships/hyperlink" Target="#Settings!A7"/><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image" Target="../media/image8.png"/><Relationship Id="rId23" Type="http://schemas.microsoft.com/office/2007/relationships/hdphoto" Target="../media/hdphoto1.wdp"/><Relationship Id="rId10" Type="http://schemas.openxmlformats.org/officeDocument/2006/relationships/hyperlink" Target="#PlansAndNotes!A6"/><Relationship Id="rId19" Type="http://schemas.openxmlformats.org/officeDocument/2006/relationships/image" Target="../media/image10.png"/><Relationship Id="rId4" Type="http://schemas.openxmlformats.org/officeDocument/2006/relationships/hyperlink" Target="#AdressBook!A6"/><Relationship Id="rId9" Type="http://schemas.openxmlformats.org/officeDocument/2006/relationships/image" Target="../media/image5.png"/><Relationship Id="rId14" Type="http://schemas.openxmlformats.org/officeDocument/2006/relationships/hyperlink" Target="#ProcessPipeline!A11"/><Relationship Id="rId22" Type="http://schemas.openxmlformats.org/officeDocument/2006/relationships/image" Target="../media/image11.png"/><Relationship Id="rId26" Type="http://schemas.openxmlformats.org/officeDocument/2006/relationships/image" Target="../media/image16.png"/><Relationship Id="rId27"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hyperlink" Target="#Dashboard!A5"/><Relationship Id="rId9" Type="http://schemas.openxmlformats.org/officeDocument/2006/relationships/image" Target="../media/image17.png"/><Relationship Id="rId10"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2.png"/><Relationship Id="rId7" Type="http://schemas.openxmlformats.org/officeDocument/2006/relationships/image" Target="../media/image12.png"/><Relationship Id="rId1"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hyperlink" Target="#Dashboard!A5"/><Relationship Id="rId9" Type="http://schemas.openxmlformats.org/officeDocument/2006/relationships/image" Target="../media/image18.png"/><Relationship Id="rId10"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2.png"/><Relationship Id="rId7" Type="http://schemas.openxmlformats.org/officeDocument/2006/relationships/image" Target="../media/image12.png"/><Relationship Id="rId1"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hyperlink" Target="#Dashboard!A5"/><Relationship Id="rId9" Type="http://schemas.openxmlformats.org/officeDocument/2006/relationships/image" Target="../media/image19.png"/><Relationship Id="rId10"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12.png"/><Relationship Id="rId1"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hyperlink" Target="#Dashboard!A5"/><Relationship Id="rId8" Type="http://schemas.openxmlformats.org/officeDocument/2006/relationships/image" Target="../media/image20.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3.png"/><Relationship Id="rId5" Type="http://schemas.openxmlformats.org/officeDocument/2006/relationships/hyperlink" Target="#Dashboard!A5"/><Relationship Id="rId9" Type="http://schemas.openxmlformats.org/officeDocument/2006/relationships/image" Target="../media/image21.png"/><Relationship Id="rId10"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hyperlink" Target="#Dashboard!A5"/><Relationship Id="rId9" Type="http://schemas.openxmlformats.org/officeDocument/2006/relationships/image" Target="../media/image22.png"/><Relationship Id="rId10" Type="http://schemas.openxmlformats.org/officeDocument/2006/relationships/hyperlink" Target="https://masterproductivitykit.com/"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Dashboard!A5"/><Relationship Id="rId3" Type="http://schemas.openxmlformats.org/officeDocument/2006/relationships/chart" Target="../charts/chart3.xml"/><Relationship Id="rId7"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11" Type="http://schemas.openxmlformats.org/officeDocument/2006/relationships/image" Target="../media/image12.png"/><Relationship Id="rId4" Type="http://schemas.openxmlformats.org/officeDocument/2006/relationships/image" Target="../media/image1.png"/><Relationship Id="rId9" Type="http://schemas.openxmlformats.org/officeDocument/2006/relationships/image" Target="../media/image13.png"/><Relationship Id="rId12" Type="http://schemas.openxmlformats.org/officeDocument/2006/relationships/image" Target="../media/image23.png"/><Relationship Id="rId13" Type="http://schemas.openxmlformats.org/officeDocument/2006/relationships/hyperlink" Target="https://masterproductivitykit.com/" TargetMode="External"/></Relationships>
</file>

<file path=xl/drawings/_rels/drawing9.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6.xml"/><Relationship Id="rId12" Type="http://schemas.openxmlformats.org/officeDocument/2006/relationships/image" Target="../media/image12.png"/><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1.png"/><Relationship Id="rId10" Type="http://schemas.openxmlformats.org/officeDocument/2006/relationships/image" Target="../media/image13.png"/><Relationship Id="rId4" Type="http://schemas.openxmlformats.org/officeDocument/2006/relationships/chart" Target="../charts/chart7.xml"/><Relationship Id="rId9" Type="http://schemas.openxmlformats.org/officeDocument/2006/relationships/hyperlink" Target="#Dashboard!A5"/><Relationship Id="rId13" Type="http://schemas.openxmlformats.org/officeDocument/2006/relationships/image" Target="../media/image24.png"/><Relationship Id="rId14" Type="http://schemas.openxmlformats.org/officeDocument/2006/relationships/hyperlink" Target="https://masterproductivitykit.com/"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Dashboard!A5"/><Relationship Id="rId2" Type="http://schemas.openxmlformats.org/officeDocument/2006/relationships/image" Target="../media/image15.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89851</xdr:colOff>
      <xdr:row>1</xdr:row>
      <xdr:rowOff>42225</xdr:rowOff>
    </xdr:from>
    <xdr:to>
      <xdr:col>1</xdr:col>
      <xdr:colOff>557851</xdr:colOff>
      <xdr:row>2</xdr:row>
      <xdr:rowOff>262575</xdr:rowOff>
    </xdr:to>
    <xdr:pic>
      <xdr:nvPicPr>
        <xdr:cNvPr id="6" name="mainicon">
          <a:extLst>
            <a:ext uri="{FF2B5EF4-FFF2-40B4-BE49-F238E27FC236}">
              <a16:creationId xmlns:a16="http://schemas.microsoft.com/office/drawing/2014/main" id="{484FF9EA-ED83-43A6-8532-3E35A04F1D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01"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3</xdr:col>
      <xdr:colOff>812583</xdr:colOff>
      <xdr:row>9</xdr:row>
      <xdr:rowOff>98596</xdr:rowOff>
    </xdr:from>
    <xdr:to>
      <xdr:col>4</xdr:col>
      <xdr:colOff>315333</xdr:colOff>
      <xdr:row>11</xdr:row>
      <xdr:rowOff>41596</xdr:rowOff>
    </xdr:to>
    <xdr:sp macro="" textlink="">
      <xdr:nvSpPr>
        <xdr:cNvPr id="3" name="Arrow: Down 2">
          <a:extLst>
            <a:ext uri="{FF2B5EF4-FFF2-40B4-BE49-F238E27FC236}">
              <a16:creationId xmlns:a16="http://schemas.microsoft.com/office/drawing/2014/main" id="{52533258-29C9-4CE7-863E-47AE1CE23F74}"/>
            </a:ext>
          </a:extLst>
        </xdr:cNvPr>
        <xdr:cNvSpPr/>
      </xdr:nvSpPr>
      <xdr:spPr>
        <a:xfrm>
          <a:off x="2698533" y="1613071"/>
          <a:ext cx="360000" cy="324000"/>
        </a:xfrm>
        <a:prstGeom prst="downArrow">
          <a:avLst/>
        </a:prstGeom>
        <a:solidFill>
          <a:srgbClr val="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p>
      </xdr:txBody>
    </xdr:sp>
    <xdr:clientData/>
  </xdr:twoCellAnchor>
  <xdr:twoCellAnchor editAs="oneCell">
    <xdr:from>
      <xdr:col>3</xdr:col>
      <xdr:colOff>812583</xdr:colOff>
      <xdr:row>15</xdr:row>
      <xdr:rowOff>6484</xdr:rowOff>
    </xdr:from>
    <xdr:to>
      <xdr:col>4</xdr:col>
      <xdr:colOff>315333</xdr:colOff>
      <xdr:row>16</xdr:row>
      <xdr:rowOff>139984</xdr:rowOff>
    </xdr:to>
    <xdr:sp macro="" textlink="">
      <xdr:nvSpPr>
        <xdr:cNvPr id="26" name="Arrow: Down 25">
          <a:extLst>
            <a:ext uri="{FF2B5EF4-FFF2-40B4-BE49-F238E27FC236}">
              <a16:creationId xmlns:a16="http://schemas.microsoft.com/office/drawing/2014/main" id="{D6D7D978-DD94-4B49-B435-F1EF0C7CDADD}"/>
            </a:ext>
          </a:extLst>
        </xdr:cNvPr>
        <xdr:cNvSpPr/>
      </xdr:nvSpPr>
      <xdr:spPr>
        <a:xfrm>
          <a:off x="2698533" y="2663959"/>
          <a:ext cx="360000" cy="324000"/>
        </a:xfrm>
        <a:prstGeom prst="downArrow">
          <a:avLst/>
        </a:prstGeom>
        <a:solidFill>
          <a:srgbClr val="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marL="0" indent="0" algn="l"/>
          <a:endParaRPr lang="en-US" sz="1100">
            <a:solidFill>
              <a:schemeClr val="lt1"/>
            </a:solidFill>
            <a:latin typeface="Arial"/>
            <a:ea typeface="+mn-ea"/>
            <a:cs typeface="Arial"/>
          </a:endParaRPr>
        </a:p>
      </xdr:txBody>
    </xdr:sp>
    <xdr:clientData/>
  </xdr:twoCellAnchor>
  <xdr:twoCellAnchor editAs="oneCell">
    <xdr:from>
      <xdr:col>5</xdr:col>
      <xdr:colOff>272565</xdr:colOff>
      <xdr:row>21</xdr:row>
      <xdr:rowOff>89044</xdr:rowOff>
    </xdr:from>
    <xdr:to>
      <xdr:col>5</xdr:col>
      <xdr:colOff>632565</xdr:colOff>
      <xdr:row>23</xdr:row>
      <xdr:rowOff>32044</xdr:rowOff>
    </xdr:to>
    <xdr:sp macro="" textlink="">
      <xdr:nvSpPr>
        <xdr:cNvPr id="38" name="Arrow: Down 37">
          <a:extLst>
            <a:ext uri="{FF2B5EF4-FFF2-40B4-BE49-F238E27FC236}">
              <a16:creationId xmlns:a16="http://schemas.microsoft.com/office/drawing/2014/main" id="{BF52A451-0D5F-4C63-A49A-B12C0CF65AEB}"/>
            </a:ext>
          </a:extLst>
        </xdr:cNvPr>
        <xdr:cNvSpPr/>
      </xdr:nvSpPr>
      <xdr:spPr>
        <a:xfrm>
          <a:off x="3873015" y="3889519"/>
          <a:ext cx="360000" cy="324000"/>
        </a:xfrm>
        <a:prstGeom prst="downArrow">
          <a:avLst/>
        </a:prstGeom>
        <a:solidFill>
          <a:srgbClr val="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marL="0" indent="0" algn="l"/>
          <a:endParaRPr lang="en-US" sz="1100">
            <a:solidFill>
              <a:schemeClr val="lt1"/>
            </a:solidFill>
            <a:latin typeface="Arial"/>
            <a:ea typeface="+mn-ea"/>
            <a:cs typeface="Arial"/>
          </a:endParaRPr>
        </a:p>
      </xdr:txBody>
    </xdr:sp>
    <xdr:clientData/>
  </xdr:twoCellAnchor>
  <xdr:twoCellAnchor editAs="oneCell">
    <xdr:from>
      <xdr:col>2</xdr:col>
      <xdr:colOff>627579</xdr:colOff>
      <xdr:row>21</xdr:row>
      <xdr:rowOff>89044</xdr:rowOff>
    </xdr:from>
    <xdr:to>
      <xdr:col>2</xdr:col>
      <xdr:colOff>987579</xdr:colOff>
      <xdr:row>23</xdr:row>
      <xdr:rowOff>32044</xdr:rowOff>
    </xdr:to>
    <xdr:sp macro="" textlink="">
      <xdr:nvSpPr>
        <xdr:cNvPr id="50" name="Arrow: Down 49">
          <a:extLst>
            <a:ext uri="{FF2B5EF4-FFF2-40B4-BE49-F238E27FC236}">
              <a16:creationId xmlns:a16="http://schemas.microsoft.com/office/drawing/2014/main" id="{1B23A26E-CBD0-4443-BFE3-B537F099C495}"/>
            </a:ext>
          </a:extLst>
        </xdr:cNvPr>
        <xdr:cNvSpPr/>
      </xdr:nvSpPr>
      <xdr:spPr>
        <a:xfrm>
          <a:off x="1522929" y="3889519"/>
          <a:ext cx="360000" cy="324000"/>
        </a:xfrm>
        <a:prstGeom prst="downArrow">
          <a:avLst/>
        </a:prstGeom>
        <a:solidFill>
          <a:srgbClr val="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marL="0" indent="0" algn="l"/>
          <a:endParaRPr lang="en-US" sz="1100">
            <a:solidFill>
              <a:schemeClr val="lt1"/>
            </a:solidFill>
            <a:latin typeface="Arial"/>
            <a:ea typeface="+mn-ea"/>
            <a:cs typeface="Arial"/>
          </a:endParaRPr>
        </a:p>
      </xdr:txBody>
    </xdr:sp>
    <xdr:clientData/>
  </xdr:twoCellAnchor>
  <xdr:twoCellAnchor editAs="oneCell">
    <xdr:from>
      <xdr:col>4</xdr:col>
      <xdr:colOff>325418</xdr:colOff>
      <xdr:row>6</xdr:row>
      <xdr:rowOff>36652</xdr:rowOff>
    </xdr:from>
    <xdr:to>
      <xdr:col>6</xdr:col>
      <xdr:colOff>579712</xdr:colOff>
      <xdr:row>9</xdr:row>
      <xdr:rowOff>5152</xdr:rowOff>
    </xdr:to>
    <xdr:grpSp>
      <xdr:nvGrpSpPr>
        <xdr:cNvPr id="2" name="Group 1">
          <a:hlinkClick xmlns:r="http://schemas.openxmlformats.org/officeDocument/2006/relationships" r:id="rId4" tooltip="Go to:"/>
          <a:extLst>
            <a:ext uri="{FF2B5EF4-FFF2-40B4-BE49-F238E27FC236}">
              <a16:creationId xmlns:a16="http://schemas.microsoft.com/office/drawing/2014/main" id="{8647298D-D5CD-4737-A218-4DA344D067AC}"/>
            </a:ext>
          </a:extLst>
        </xdr:cNvPr>
        <xdr:cNvGrpSpPr/>
      </xdr:nvGrpSpPr>
      <xdr:grpSpPr>
        <a:xfrm>
          <a:off x="3068618" y="979627"/>
          <a:ext cx="1968794" cy="540000"/>
          <a:chOff x="3068618" y="979627"/>
          <a:chExt cx="1968794" cy="540000"/>
        </a:xfrm>
      </xdr:grpSpPr>
      <xdr:sp macro="" textlink="">
        <xdr:nvSpPr>
          <xdr:cNvPr id="19" name="Rectangle: Rounded Corners 18">
            <a:hlinkClick xmlns:r="http://schemas.openxmlformats.org/officeDocument/2006/relationships" r:id="rId4" tooltip="Go to:"/>
            <a:extLst>
              <a:ext uri="{FF2B5EF4-FFF2-40B4-BE49-F238E27FC236}">
                <a16:creationId xmlns:a16="http://schemas.microsoft.com/office/drawing/2014/main" id="{878A68B5-376A-40D5-ACED-869122AD69DA}"/>
              </a:ext>
            </a:extLst>
          </xdr:cNvPr>
          <xdr:cNvSpPr/>
        </xdr:nvSpPr>
        <xdr:spPr>
          <a:xfrm>
            <a:off x="3068618" y="979627"/>
            <a:ext cx="1968794" cy="540000"/>
          </a:xfrm>
          <a:prstGeom prst="roundRect">
            <a:avLst/>
          </a:prstGeom>
          <a:solidFill>
            <a:schemeClr val="tx2">
              <a:lumMod val="75000"/>
            </a:schemeClr>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ADDRESS</a:t>
            </a:r>
            <a:endParaRPr lang="tr-TR" sz="1100" b="1" baseline="0">
              <a:solidFill>
                <a:schemeClr val="lt1"/>
              </a:solidFill>
              <a:effectLst/>
              <a:latin typeface="Arial"/>
              <a:ea typeface="+mn-ea"/>
              <a:cs typeface="Arial"/>
            </a:endParaRPr>
          </a:p>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baseline="0">
                <a:solidFill>
                  <a:schemeClr val="lt1"/>
                </a:solidFill>
                <a:effectLst/>
                <a:latin typeface="Arial"/>
                <a:ea typeface="+mn-ea"/>
                <a:cs typeface="Arial"/>
              </a:rPr>
              <a:t>BOOK</a:t>
            </a:r>
            <a:endParaRPr lang="en-US" sz="1050">
              <a:effectLst/>
            </a:endParaRPr>
          </a:p>
        </xdr:txBody>
      </xdr:sp>
      <xdr:pic>
        <xdr:nvPicPr>
          <xdr:cNvPr id="117" name="Picture 116">
            <a:hlinkClick xmlns:r="http://schemas.openxmlformats.org/officeDocument/2006/relationships" r:id="rId4" tooltip="Go to:"/>
            <a:extLst>
              <a:ext uri="{FF2B5EF4-FFF2-40B4-BE49-F238E27FC236}">
                <a16:creationId xmlns:a16="http://schemas.microsoft.com/office/drawing/2014/main" id="{2FBC1148-16C3-4602-A0DF-7EB746CC55E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325546" y="1051627"/>
            <a:ext cx="394796" cy="396000"/>
          </a:xfrm>
          <a:prstGeom prst="rect">
            <a:avLst/>
          </a:prstGeom>
          <a:solidFill>
            <a:schemeClr val="tx2">
              <a:lumMod val="75000"/>
            </a:schemeClr>
          </a:solidFill>
        </xdr:spPr>
      </xdr:pic>
    </xdr:grpSp>
    <xdr:clientData/>
  </xdr:twoCellAnchor>
  <xdr:twoCellAnchor editAs="oneCell">
    <xdr:from>
      <xdr:col>1</xdr:col>
      <xdr:colOff>469762</xdr:colOff>
      <xdr:row>6</xdr:row>
      <xdr:rowOff>36652</xdr:rowOff>
    </xdr:from>
    <xdr:to>
      <xdr:col>3</xdr:col>
      <xdr:colOff>802497</xdr:colOff>
      <xdr:row>9</xdr:row>
      <xdr:rowOff>5152</xdr:rowOff>
    </xdr:to>
    <xdr:grpSp>
      <xdr:nvGrpSpPr>
        <xdr:cNvPr id="9" name="Group 8">
          <a:hlinkClick xmlns:r="http://schemas.openxmlformats.org/officeDocument/2006/relationships" r:id="rId6" tooltip="Go to:"/>
          <a:extLst>
            <a:ext uri="{FF2B5EF4-FFF2-40B4-BE49-F238E27FC236}">
              <a16:creationId xmlns:a16="http://schemas.microsoft.com/office/drawing/2014/main" id="{2026AE16-ECFA-488F-B2B6-31FCECC09457}"/>
            </a:ext>
          </a:extLst>
        </xdr:cNvPr>
        <xdr:cNvGrpSpPr/>
      </xdr:nvGrpSpPr>
      <xdr:grpSpPr>
        <a:xfrm>
          <a:off x="717412" y="979627"/>
          <a:ext cx="1971035" cy="540000"/>
          <a:chOff x="717412" y="979627"/>
          <a:chExt cx="1971035" cy="540000"/>
        </a:xfrm>
      </xdr:grpSpPr>
      <xdr:sp macro="" textlink="">
        <xdr:nvSpPr>
          <xdr:cNvPr id="16" name="Rectangle: Rounded Corners 15">
            <a:hlinkClick xmlns:r="http://schemas.openxmlformats.org/officeDocument/2006/relationships" r:id="rId6" tooltip="Go to:"/>
            <a:extLst>
              <a:ext uri="{FF2B5EF4-FFF2-40B4-BE49-F238E27FC236}">
                <a16:creationId xmlns:a16="http://schemas.microsoft.com/office/drawing/2014/main" id="{4A69DC53-4C7C-4532-87D8-5F6CF9C6AB21}"/>
              </a:ext>
            </a:extLst>
          </xdr:cNvPr>
          <xdr:cNvSpPr/>
        </xdr:nvSpPr>
        <xdr:spPr>
          <a:xfrm>
            <a:off x="717412" y="979627"/>
            <a:ext cx="1971035" cy="540000"/>
          </a:xfrm>
          <a:prstGeom prst="roundRect">
            <a:avLst/>
          </a:prstGeom>
          <a:solidFill>
            <a:schemeClr val="tx2">
              <a:lumMod val="75000"/>
            </a:schemeClr>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SETTINGS</a:t>
            </a:r>
            <a:endParaRPr lang="en-US" sz="1050">
              <a:effectLst/>
            </a:endParaRPr>
          </a:p>
        </xdr:txBody>
      </xdr:sp>
      <xdr:pic>
        <xdr:nvPicPr>
          <xdr:cNvPr id="97" name="Picture 96">
            <a:hlinkClick xmlns:r="http://schemas.openxmlformats.org/officeDocument/2006/relationships" r:id="rId6" tooltip="Go to:"/>
            <a:extLst>
              <a:ext uri="{FF2B5EF4-FFF2-40B4-BE49-F238E27FC236}">
                <a16:creationId xmlns:a16="http://schemas.microsoft.com/office/drawing/2014/main" id="{854093EE-BC0A-4F50-805D-B95173530357}"/>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928657" y="1051627"/>
            <a:ext cx="394660" cy="396000"/>
          </a:xfrm>
          <a:prstGeom prst="rect">
            <a:avLst/>
          </a:prstGeom>
          <a:solidFill>
            <a:schemeClr val="tx2">
              <a:lumMod val="75000"/>
            </a:schemeClr>
          </a:solidFill>
        </xdr:spPr>
      </xdr:pic>
    </xdr:grpSp>
    <xdr:clientData/>
  </xdr:twoCellAnchor>
  <xdr:twoCellAnchor editAs="oneCell">
    <xdr:from>
      <xdr:col>1</xdr:col>
      <xdr:colOff>469762</xdr:colOff>
      <xdr:row>11</xdr:row>
      <xdr:rowOff>135040</xdr:rowOff>
    </xdr:from>
    <xdr:to>
      <xdr:col>6</xdr:col>
      <xdr:colOff>579712</xdr:colOff>
      <xdr:row>14</xdr:row>
      <xdr:rowOff>103540</xdr:rowOff>
    </xdr:to>
    <xdr:grpSp>
      <xdr:nvGrpSpPr>
        <xdr:cNvPr id="12" name="Group 11">
          <a:hlinkClick xmlns:r="http://schemas.openxmlformats.org/officeDocument/2006/relationships" r:id="rId8" tooltip="Go to:"/>
          <a:extLst>
            <a:ext uri="{FF2B5EF4-FFF2-40B4-BE49-F238E27FC236}">
              <a16:creationId xmlns:a16="http://schemas.microsoft.com/office/drawing/2014/main" id="{2D1CF7B7-F78F-459C-9D2D-8213C9A5A9B8}"/>
            </a:ext>
          </a:extLst>
        </xdr:cNvPr>
        <xdr:cNvGrpSpPr/>
      </xdr:nvGrpSpPr>
      <xdr:grpSpPr>
        <a:xfrm>
          <a:off x="717412" y="2030515"/>
          <a:ext cx="4320000" cy="540000"/>
          <a:chOff x="717412" y="2087650"/>
          <a:chExt cx="4320000" cy="540000"/>
        </a:xfrm>
      </xdr:grpSpPr>
      <xdr:sp macro="" textlink="">
        <xdr:nvSpPr>
          <xdr:cNvPr id="10" name="Rectangle: Rounded Corners 9">
            <a:hlinkClick xmlns:r="http://schemas.openxmlformats.org/officeDocument/2006/relationships" r:id="rId8" tooltip="Go to:"/>
            <a:extLst>
              <a:ext uri="{FF2B5EF4-FFF2-40B4-BE49-F238E27FC236}">
                <a16:creationId xmlns:a16="http://schemas.microsoft.com/office/drawing/2014/main" id="{F7D613A3-6D91-4DE3-A279-AB2ECF896750}"/>
              </a:ext>
            </a:extLst>
          </xdr:cNvPr>
          <xdr:cNvSpPr/>
        </xdr:nvSpPr>
        <xdr:spPr>
          <a:xfrm>
            <a:off x="717412" y="2087650"/>
            <a:ext cx="4320000" cy="540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DEFINE</a:t>
            </a:r>
            <a:r>
              <a:rPr lang="tr-TR" sz="1200" b="1" baseline="0">
                <a:solidFill>
                  <a:schemeClr val="lt1"/>
                </a:solidFill>
                <a:effectLst>
                  <a:outerShdw blurRad="50800" dist="38100" dir="13500000" algn="br" rotWithShape="0">
                    <a:prstClr val="black">
                      <a:alpha val="40000"/>
                    </a:prstClr>
                  </a:outerShdw>
                </a:effectLst>
                <a:latin typeface="Arial"/>
                <a:ea typeface="+mn-ea"/>
                <a:cs typeface="Arial"/>
              </a:rPr>
              <a:t> TASKS</a:t>
            </a:r>
            <a:endParaRPr lang="tr-TR" sz="1200" b="1">
              <a:solidFill>
                <a:schemeClr val="lt1"/>
              </a:solidFill>
              <a:effectLst>
                <a:outerShdw blurRad="50800" dist="38100" dir="13500000" algn="br" rotWithShape="0">
                  <a:prstClr val="black">
                    <a:alpha val="40000"/>
                  </a:prstClr>
                </a:outerShdw>
              </a:effectLst>
              <a:latin typeface="Arial"/>
              <a:ea typeface="+mn-ea"/>
              <a:cs typeface="Arial"/>
            </a:endParaRPr>
          </a:p>
        </xdr:txBody>
      </xdr:sp>
      <xdr:pic>
        <xdr:nvPicPr>
          <xdr:cNvPr id="111" name="Picture 110">
            <a:hlinkClick xmlns:r="http://schemas.openxmlformats.org/officeDocument/2006/relationships" r:id="rId8" tooltip="Go to:"/>
            <a:extLst>
              <a:ext uri="{FF2B5EF4-FFF2-40B4-BE49-F238E27FC236}">
                <a16:creationId xmlns:a16="http://schemas.microsoft.com/office/drawing/2014/main" id="{41DB7D79-5DD0-4272-91E6-5C863DFBB76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04222" y="2159650"/>
            <a:ext cx="396361" cy="396000"/>
          </a:xfrm>
          <a:prstGeom prst="rect">
            <a:avLst/>
          </a:prstGeom>
          <a:noFill/>
        </xdr:spPr>
      </xdr:pic>
    </xdr:grpSp>
    <xdr:clientData/>
  </xdr:twoCellAnchor>
  <xdr:twoCellAnchor editAs="oneCell">
    <xdr:from>
      <xdr:col>1</xdr:col>
      <xdr:colOff>469762</xdr:colOff>
      <xdr:row>17</xdr:row>
      <xdr:rowOff>42929</xdr:rowOff>
    </xdr:from>
    <xdr:to>
      <xdr:col>6</xdr:col>
      <xdr:colOff>579712</xdr:colOff>
      <xdr:row>20</xdr:row>
      <xdr:rowOff>155429</xdr:rowOff>
    </xdr:to>
    <xdr:grpSp>
      <xdr:nvGrpSpPr>
        <xdr:cNvPr id="13" name="Group 12">
          <a:hlinkClick xmlns:r="http://schemas.openxmlformats.org/officeDocument/2006/relationships" r:id="rId10" tooltip="Go to:"/>
          <a:extLst>
            <a:ext uri="{FF2B5EF4-FFF2-40B4-BE49-F238E27FC236}">
              <a16:creationId xmlns:a16="http://schemas.microsoft.com/office/drawing/2014/main" id="{ED64538F-2238-4CF1-A924-5B3B22BAF514}"/>
            </a:ext>
          </a:extLst>
        </xdr:cNvPr>
        <xdr:cNvGrpSpPr/>
      </xdr:nvGrpSpPr>
      <xdr:grpSpPr>
        <a:xfrm>
          <a:off x="717412" y="3081404"/>
          <a:ext cx="4320000" cy="684000"/>
          <a:chOff x="717412" y="3186179"/>
          <a:chExt cx="4320000" cy="684000"/>
        </a:xfrm>
      </xdr:grpSpPr>
      <xdr:sp macro="" textlink="">
        <xdr:nvSpPr>
          <xdr:cNvPr id="31" name="Rectangle: Rounded Corners 30">
            <a:hlinkClick xmlns:r="http://schemas.openxmlformats.org/officeDocument/2006/relationships" r:id="rId10" tooltip="Go to:"/>
            <a:extLst>
              <a:ext uri="{FF2B5EF4-FFF2-40B4-BE49-F238E27FC236}">
                <a16:creationId xmlns:a16="http://schemas.microsoft.com/office/drawing/2014/main" id="{25AFB89D-177E-423B-9CA5-E12169B8A179}"/>
              </a:ext>
            </a:extLst>
          </xdr:cNvPr>
          <xdr:cNvSpPr/>
        </xdr:nvSpPr>
        <xdr:spPr>
          <a:xfrm>
            <a:off x="717412" y="3186179"/>
            <a:ext cx="4320000" cy="684000"/>
          </a:xfrm>
          <a:prstGeom prst="roundRect">
            <a:avLst/>
          </a:prstGeom>
          <a:solidFill>
            <a:srgbClr val="C00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algn="ctr"/>
            <a:r>
              <a:rPr lang="tr-TR" sz="1400" b="1" baseline="0">
                <a:effectLst>
                  <a:outerShdw blurRad="50800" dist="38100" dir="13500000" algn="br" rotWithShape="0">
                    <a:prstClr val="black">
                      <a:alpha val="40000"/>
                    </a:prstClr>
                  </a:outerShdw>
                </a:effectLst>
              </a:rPr>
              <a:t>TASKS &amp; PROCESS</a:t>
            </a:r>
          </a:p>
          <a:p>
            <a:pPr algn="ctr"/>
            <a:r>
              <a:rPr lang="tr-TR" sz="1400" b="1" baseline="0">
                <a:effectLst>
                  <a:outerShdw blurRad="50800" dist="38100" dir="13500000" algn="br" rotWithShape="0">
                    <a:prstClr val="black">
                      <a:alpha val="40000"/>
                    </a:prstClr>
                  </a:outerShdw>
                </a:effectLst>
              </a:rPr>
              <a:t>RECORDS</a:t>
            </a:r>
          </a:p>
        </xdr:txBody>
      </xdr:sp>
      <xdr:pic>
        <xdr:nvPicPr>
          <xdr:cNvPr id="129" name="Picture 128">
            <a:hlinkClick xmlns:r="http://schemas.openxmlformats.org/officeDocument/2006/relationships" r:id="rId10" tooltip="Go to:"/>
            <a:extLst>
              <a:ext uri="{FF2B5EF4-FFF2-40B4-BE49-F238E27FC236}">
                <a16:creationId xmlns:a16="http://schemas.microsoft.com/office/drawing/2014/main" id="{903FF549-91CA-4470-90B7-5C59EFA4E8C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05" y="3312179"/>
            <a:ext cx="432394" cy="432000"/>
          </a:xfrm>
          <a:prstGeom prst="rect">
            <a:avLst/>
          </a:prstGeom>
          <a:noFill/>
        </xdr:spPr>
      </xdr:pic>
    </xdr:grpSp>
    <xdr:clientData/>
  </xdr:twoCellAnchor>
  <xdr:twoCellAnchor editAs="oneCell">
    <xdr:from>
      <xdr:col>4</xdr:col>
      <xdr:colOff>325418</xdr:colOff>
      <xdr:row>23</xdr:row>
      <xdr:rowOff>156159</xdr:rowOff>
    </xdr:from>
    <xdr:to>
      <xdr:col>6</xdr:col>
      <xdr:colOff>579712</xdr:colOff>
      <xdr:row>27</xdr:row>
      <xdr:rowOff>6159</xdr:rowOff>
    </xdr:to>
    <xdr:grpSp>
      <xdr:nvGrpSpPr>
        <xdr:cNvPr id="18" name="Group 17">
          <a:hlinkClick xmlns:r="http://schemas.openxmlformats.org/officeDocument/2006/relationships" r:id="rId12" tooltip="Go to:"/>
          <a:extLst>
            <a:ext uri="{FF2B5EF4-FFF2-40B4-BE49-F238E27FC236}">
              <a16:creationId xmlns:a16="http://schemas.microsoft.com/office/drawing/2014/main" id="{1BEE4A5A-1A84-412A-A599-C17F073D1C38}"/>
            </a:ext>
          </a:extLst>
        </xdr:cNvPr>
        <xdr:cNvGrpSpPr/>
      </xdr:nvGrpSpPr>
      <xdr:grpSpPr>
        <a:xfrm>
          <a:off x="3068618" y="4337634"/>
          <a:ext cx="1968794" cy="612000"/>
          <a:chOff x="3068618" y="4337634"/>
          <a:chExt cx="1968794" cy="612000"/>
        </a:xfrm>
      </xdr:grpSpPr>
      <xdr:sp macro="" textlink="">
        <xdr:nvSpPr>
          <xdr:cNvPr id="11" name="Rectangle: Rounded Corners 10">
            <a:hlinkClick xmlns:r="http://schemas.openxmlformats.org/officeDocument/2006/relationships" r:id="rId12" tooltip="Go to:"/>
            <a:extLst>
              <a:ext uri="{FF2B5EF4-FFF2-40B4-BE49-F238E27FC236}">
                <a16:creationId xmlns:a16="http://schemas.microsoft.com/office/drawing/2014/main" id="{54D1366D-FF6C-45DD-A1C5-1669751C91A3}"/>
              </a:ext>
            </a:extLst>
          </xdr:cNvPr>
          <xdr:cNvSpPr/>
        </xdr:nvSpPr>
        <xdr:spPr>
          <a:xfrm>
            <a:off x="3068618" y="4337634"/>
            <a:ext cx="1968794" cy="61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CALENDAR</a:t>
            </a:r>
            <a:endParaRPr lang="en-US" sz="1050">
              <a:effectLst/>
            </a:endParaRPr>
          </a:p>
        </xdr:txBody>
      </xdr:sp>
      <xdr:pic>
        <xdr:nvPicPr>
          <xdr:cNvPr id="65" name="Picture 64">
            <a:hlinkClick xmlns:r="http://schemas.openxmlformats.org/officeDocument/2006/relationships" r:id="rId12" tooltip="Go to:"/>
            <a:extLst>
              <a:ext uri="{FF2B5EF4-FFF2-40B4-BE49-F238E27FC236}">
                <a16:creationId xmlns:a16="http://schemas.microsoft.com/office/drawing/2014/main" id="{2F9FDEE6-946B-4384-8217-947F288898F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307601" y="4427634"/>
            <a:ext cx="430687" cy="432000"/>
          </a:xfrm>
          <a:prstGeom prst="rect">
            <a:avLst/>
          </a:prstGeom>
        </xdr:spPr>
      </xdr:pic>
    </xdr:grpSp>
    <xdr:clientData/>
  </xdr:twoCellAnchor>
  <xdr:twoCellAnchor editAs="oneCell">
    <xdr:from>
      <xdr:col>1</xdr:col>
      <xdr:colOff>469762</xdr:colOff>
      <xdr:row>23</xdr:row>
      <xdr:rowOff>156159</xdr:rowOff>
    </xdr:from>
    <xdr:to>
      <xdr:col>3</xdr:col>
      <xdr:colOff>802497</xdr:colOff>
      <xdr:row>27</xdr:row>
      <xdr:rowOff>6159</xdr:rowOff>
    </xdr:to>
    <xdr:grpSp>
      <xdr:nvGrpSpPr>
        <xdr:cNvPr id="17" name="Group 16">
          <a:hlinkClick xmlns:r="http://schemas.openxmlformats.org/officeDocument/2006/relationships" r:id="rId14" tooltip="Go to:"/>
          <a:extLst>
            <a:ext uri="{FF2B5EF4-FFF2-40B4-BE49-F238E27FC236}">
              <a16:creationId xmlns:a16="http://schemas.microsoft.com/office/drawing/2014/main" id="{5FC87A76-63BD-4E8E-BA7A-38DDB8932DF1}"/>
            </a:ext>
          </a:extLst>
        </xdr:cNvPr>
        <xdr:cNvGrpSpPr/>
      </xdr:nvGrpSpPr>
      <xdr:grpSpPr>
        <a:xfrm>
          <a:off x="717412" y="4337634"/>
          <a:ext cx="1971035" cy="612000"/>
          <a:chOff x="717412" y="4337634"/>
          <a:chExt cx="1971035" cy="612000"/>
        </a:xfrm>
      </xdr:grpSpPr>
      <xdr:sp macro="" textlink="">
        <xdr:nvSpPr>
          <xdr:cNvPr id="36" name="Rectangle: Rounded Corners 35">
            <a:hlinkClick xmlns:r="http://schemas.openxmlformats.org/officeDocument/2006/relationships" r:id="rId14" tooltip="Go to:"/>
            <a:extLst>
              <a:ext uri="{FF2B5EF4-FFF2-40B4-BE49-F238E27FC236}">
                <a16:creationId xmlns:a16="http://schemas.microsoft.com/office/drawing/2014/main" id="{0CE5398C-9997-493B-B154-2E6F36513E22}"/>
              </a:ext>
            </a:extLst>
          </xdr:cNvPr>
          <xdr:cNvSpPr/>
        </xdr:nvSpPr>
        <xdr:spPr>
          <a:xfrm>
            <a:off x="717412" y="4337634"/>
            <a:ext cx="1971035" cy="61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PROCESS</a:t>
            </a:r>
          </a:p>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PIPELINE</a:t>
            </a:r>
            <a:endParaRPr lang="en-US" sz="1050">
              <a:effectLst/>
            </a:endParaRPr>
          </a:p>
        </xdr:txBody>
      </xdr:sp>
      <xdr:pic>
        <xdr:nvPicPr>
          <xdr:cNvPr id="141" name="Picture 140">
            <a:hlinkClick xmlns:r="http://schemas.openxmlformats.org/officeDocument/2006/relationships" r:id="rId14" tooltip="Go to:"/>
            <a:extLst>
              <a:ext uri="{FF2B5EF4-FFF2-40B4-BE49-F238E27FC236}">
                <a16:creationId xmlns:a16="http://schemas.microsoft.com/office/drawing/2014/main" id="{034B8CD5-920A-4B81-BFAE-5F9FAFAABD4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36486" y="4427634"/>
            <a:ext cx="579003" cy="432000"/>
          </a:xfrm>
          <a:prstGeom prst="rect">
            <a:avLst/>
          </a:prstGeom>
        </xdr:spPr>
      </xdr:pic>
    </xdr:grpSp>
    <xdr:clientData/>
  </xdr:twoCellAnchor>
  <xdr:twoCellAnchor editAs="oneCell">
    <xdr:from>
      <xdr:col>1</xdr:col>
      <xdr:colOff>469762</xdr:colOff>
      <xdr:row>28</xdr:row>
      <xdr:rowOff>61605</xdr:rowOff>
    </xdr:from>
    <xdr:to>
      <xdr:col>3</xdr:col>
      <xdr:colOff>802497</xdr:colOff>
      <xdr:row>31</xdr:row>
      <xdr:rowOff>102105</xdr:rowOff>
    </xdr:to>
    <xdr:grpSp>
      <xdr:nvGrpSpPr>
        <xdr:cNvPr id="20" name="Group 19">
          <a:hlinkClick xmlns:r="http://schemas.openxmlformats.org/officeDocument/2006/relationships" r:id="rId16" tooltip="Go to:"/>
          <a:extLst>
            <a:ext uri="{FF2B5EF4-FFF2-40B4-BE49-F238E27FC236}">
              <a16:creationId xmlns:a16="http://schemas.microsoft.com/office/drawing/2014/main" id="{FE55FC16-2E0A-436D-A9B9-C4446EE6CFB0}"/>
            </a:ext>
          </a:extLst>
        </xdr:cNvPr>
        <xdr:cNvGrpSpPr/>
      </xdr:nvGrpSpPr>
      <xdr:grpSpPr>
        <a:xfrm>
          <a:off x="717412" y="5195580"/>
          <a:ext cx="1971035" cy="612000"/>
          <a:chOff x="717412" y="5195580"/>
          <a:chExt cx="1971035" cy="612000"/>
        </a:xfrm>
      </xdr:grpSpPr>
      <xdr:sp macro="" textlink="">
        <xdr:nvSpPr>
          <xdr:cNvPr id="15" name="Rectangle: Rounded Corners 14">
            <a:hlinkClick xmlns:r="http://schemas.openxmlformats.org/officeDocument/2006/relationships" r:id="rId16" tooltip="Go to:"/>
            <a:extLst>
              <a:ext uri="{FF2B5EF4-FFF2-40B4-BE49-F238E27FC236}">
                <a16:creationId xmlns:a16="http://schemas.microsoft.com/office/drawing/2014/main" id="{817F2E3F-526A-4173-A6DF-709E78EE9D4D}"/>
              </a:ext>
            </a:extLst>
          </xdr:cNvPr>
          <xdr:cNvSpPr/>
        </xdr:nvSpPr>
        <xdr:spPr>
          <a:xfrm>
            <a:off x="717412" y="5195580"/>
            <a:ext cx="1971035" cy="61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SALESMEN PERFORMANCE</a:t>
            </a:r>
            <a:endParaRPr lang="en-US" sz="1050">
              <a:effectLst/>
            </a:endParaRPr>
          </a:p>
        </xdr:txBody>
      </xdr:sp>
      <xdr:pic>
        <xdr:nvPicPr>
          <xdr:cNvPr id="73" name="Picture 72">
            <a:hlinkClick xmlns:r="http://schemas.openxmlformats.org/officeDocument/2006/relationships" r:id="rId16" tooltip="Go to:"/>
            <a:extLst>
              <a:ext uri="{FF2B5EF4-FFF2-40B4-BE49-F238E27FC236}">
                <a16:creationId xmlns:a16="http://schemas.microsoft.com/office/drawing/2014/main" id="{B0454720-6CBB-4C50-986B-298DCD04887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10119" y="5285580"/>
            <a:ext cx="431737" cy="432000"/>
          </a:xfrm>
          <a:prstGeom prst="rect">
            <a:avLst/>
          </a:prstGeom>
        </xdr:spPr>
      </xdr:pic>
    </xdr:grpSp>
    <xdr:clientData/>
  </xdr:twoCellAnchor>
  <xdr:twoCellAnchor editAs="oneCell">
    <xdr:from>
      <xdr:col>4</xdr:col>
      <xdr:colOff>325418</xdr:colOff>
      <xdr:row>28</xdr:row>
      <xdr:rowOff>61605</xdr:rowOff>
    </xdr:from>
    <xdr:to>
      <xdr:col>6</xdr:col>
      <xdr:colOff>579712</xdr:colOff>
      <xdr:row>31</xdr:row>
      <xdr:rowOff>102105</xdr:rowOff>
    </xdr:to>
    <xdr:grpSp>
      <xdr:nvGrpSpPr>
        <xdr:cNvPr id="21" name="Group 20">
          <a:hlinkClick xmlns:r="http://schemas.openxmlformats.org/officeDocument/2006/relationships" r:id="rId18" tooltip="Go to:"/>
          <a:extLst>
            <a:ext uri="{FF2B5EF4-FFF2-40B4-BE49-F238E27FC236}">
              <a16:creationId xmlns:a16="http://schemas.microsoft.com/office/drawing/2014/main" id="{6BD5E9B6-4BAF-4F53-95C7-74F9C2C48D4A}"/>
            </a:ext>
          </a:extLst>
        </xdr:cNvPr>
        <xdr:cNvGrpSpPr/>
      </xdr:nvGrpSpPr>
      <xdr:grpSpPr>
        <a:xfrm>
          <a:off x="3068618" y="5195580"/>
          <a:ext cx="1968794" cy="612000"/>
          <a:chOff x="3068618" y="5195580"/>
          <a:chExt cx="1968794" cy="612000"/>
        </a:xfrm>
      </xdr:grpSpPr>
      <xdr:sp macro="" textlink="">
        <xdr:nvSpPr>
          <xdr:cNvPr id="14" name="Rectangle: Rounded Corners 13">
            <a:hlinkClick xmlns:r="http://schemas.openxmlformats.org/officeDocument/2006/relationships" r:id="rId18" tooltip="Go to:"/>
            <a:extLst>
              <a:ext uri="{FF2B5EF4-FFF2-40B4-BE49-F238E27FC236}">
                <a16:creationId xmlns:a16="http://schemas.microsoft.com/office/drawing/2014/main" id="{61FF0E7D-CCBA-41DD-BE66-C50225D7C929}"/>
              </a:ext>
            </a:extLst>
          </xdr:cNvPr>
          <xdr:cNvSpPr/>
        </xdr:nvSpPr>
        <xdr:spPr>
          <a:xfrm>
            <a:off x="3068618" y="5195580"/>
            <a:ext cx="1968794" cy="61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overflow" horzOverflow="overflow" lIns="0" tIns="0" rIns="0" bIns="0" rtlCol="0" anchor="ctr" anchorCtr="1"/>
          <a:lstStyle/>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TASK</a:t>
            </a:r>
          </a:p>
          <a:p>
            <a:pPr marL="540000" marR="0" lvl="0" indent="0" algn="ctr" defTabSz="914400" eaLnBrk="1" fontAlgn="auto" latinLnBrk="0" hangingPunct="1">
              <a:lnSpc>
                <a:spcPct val="100000"/>
              </a:lnSpc>
              <a:spcBef>
                <a:spcPts val="0"/>
              </a:spcBef>
              <a:spcAft>
                <a:spcPts val="0"/>
              </a:spcAft>
              <a:buClrTx/>
              <a:buSzTx/>
              <a:buFontTx/>
              <a:buNone/>
              <a:tabLst/>
              <a:defRPr/>
            </a:pPr>
            <a:r>
              <a:rPr lang="tr-TR" sz="1100" b="1">
                <a:solidFill>
                  <a:schemeClr val="lt1"/>
                </a:solidFill>
                <a:effectLst/>
                <a:latin typeface="Arial"/>
                <a:ea typeface="+mn-ea"/>
                <a:cs typeface="Arial"/>
              </a:rPr>
              <a:t>CONVERSION</a:t>
            </a:r>
            <a:endParaRPr lang="en-US" sz="1050">
              <a:effectLst/>
            </a:endParaRPr>
          </a:p>
        </xdr:txBody>
      </xdr:sp>
      <xdr:pic>
        <xdr:nvPicPr>
          <xdr:cNvPr id="71" name="Picture 70">
            <a:hlinkClick xmlns:r="http://schemas.openxmlformats.org/officeDocument/2006/relationships" r:id="rId18" tooltip="Go to:"/>
            <a:extLst>
              <a:ext uri="{FF2B5EF4-FFF2-40B4-BE49-F238E27FC236}">
                <a16:creationId xmlns:a16="http://schemas.microsoft.com/office/drawing/2014/main" id="{E66D8FA2-41CA-4A3B-A756-84FCEF3949E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307601" y="5285580"/>
            <a:ext cx="430687" cy="432000"/>
          </a:xfrm>
          <a:prstGeom prst="rect">
            <a:avLst/>
          </a:prstGeom>
        </xdr:spPr>
      </xdr:pic>
    </xdr:grpSp>
    <xdr:clientData/>
  </xdr:twoCellAnchor>
  <xdr:oneCellAnchor>
    <xdr:from>
      <xdr:col>11</xdr:col>
      <xdr:colOff>333375</xdr:colOff>
      <xdr:row>1</xdr:row>
      <xdr:rowOff>47625</xdr:rowOff>
    </xdr:from>
    <xdr:ext cx="1325166" cy="381000"/>
    <xdr:pic>
      <xdr:nvPicPr>
        <xdr:cNvPr id="1141" name="mpkLogo">
          <a:hlinkClick xmlns:a="http://schemas.openxmlformats.org/drawingml/2006/main" xmlns:r="http://schemas.openxmlformats.org/officeDocument/2006/relationships" r:id="rId27"/>
        </xdr:cNvPr>
        <xdr:cNvPicPr>
          <a:picLocks xmlns:a="http://schemas.openxmlformats.org/drawingml/2006/main" noChangeAspect="1"/>
        </xdr:cNvPicPr>
      </xdr:nvPicPr>
      <xdr:blipFill>
        <a:blip xmlns:a="http://schemas.openxmlformats.org/drawingml/2006/main" xmlns:r="http://schemas.openxmlformats.org/officeDocument/2006/relationships" r:embed="rId26"/>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89850</xdr:colOff>
      <xdr:row>1</xdr:row>
      <xdr:rowOff>42225</xdr:rowOff>
    </xdr:from>
    <xdr:to>
      <xdr:col>2</xdr:col>
      <xdr:colOff>310200</xdr:colOff>
      <xdr:row>2</xdr:row>
      <xdr:rowOff>262575</xdr:rowOff>
    </xdr:to>
    <xdr:pic>
      <xdr:nvPicPr>
        <xdr:cNvPr id="16" name="mainicon">
          <a:extLst>
            <a:ext uri="{FF2B5EF4-FFF2-40B4-BE49-F238E27FC236}">
              <a16:creationId xmlns:a16="http://schemas.microsoft.com/office/drawing/2014/main" id="{C438FC0A-D6A3-487C-8325-00DA1B8573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00"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6</xdr:col>
      <xdr:colOff>870525</xdr:colOff>
      <xdr:row>1</xdr:row>
      <xdr:rowOff>51225</xdr:rowOff>
    </xdr:from>
    <xdr:to>
      <xdr:col>7</xdr:col>
      <xdr:colOff>0</xdr:colOff>
      <xdr:row>2</xdr:row>
      <xdr:rowOff>253575</xdr:rowOff>
    </xdr:to>
    <xdr:grpSp>
      <xdr:nvGrpSpPr>
        <xdr:cNvPr id="17" name="backtomenu">
          <a:hlinkClick xmlns:r="http://schemas.openxmlformats.org/officeDocument/2006/relationships" r:id="rId4" tooltip="Go to"/>
          <a:extLst>
            <a:ext uri="{FF2B5EF4-FFF2-40B4-BE49-F238E27FC236}">
              <a16:creationId xmlns:a16="http://schemas.microsoft.com/office/drawing/2014/main" id="{89377B5B-87C6-4764-8D03-52CD1676A483}"/>
            </a:ext>
          </a:extLst>
        </xdr:cNvPr>
        <xdr:cNvGrpSpPr/>
      </xdr:nvGrpSpPr>
      <xdr:grpSpPr>
        <a:xfrm>
          <a:off x="5690175" y="136950"/>
          <a:ext cx="1044000" cy="450000"/>
          <a:chOff x="6972831" y="127063"/>
          <a:chExt cx="1044000" cy="450000"/>
        </a:xfrm>
      </xdr:grpSpPr>
      <xdr:sp macro="" textlink="">
        <xdr:nvSpPr>
          <xdr:cNvPr id="18" name="Rounded Rectangle 2">
            <a:hlinkClick xmlns:r="http://schemas.openxmlformats.org/officeDocument/2006/relationships" r:id="rId4" tooltip="Go to"/>
            <a:extLst>
              <a:ext uri="{FF2B5EF4-FFF2-40B4-BE49-F238E27FC236}">
                <a16:creationId xmlns:a16="http://schemas.microsoft.com/office/drawing/2014/main" id="{0B538F0F-D811-4D04-BE1E-863CEE62C63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9" name="Picture 18" descr="http://swiss-delicious.com/images/1024/icons/back.png">
            <a:hlinkClick xmlns:r="http://schemas.openxmlformats.org/officeDocument/2006/relationships" r:id="rId4" tooltip="Go to"/>
            <a:extLst>
              <a:ext uri="{FF2B5EF4-FFF2-40B4-BE49-F238E27FC236}">
                <a16:creationId xmlns:a16="http://schemas.microsoft.com/office/drawing/2014/main" id="{A08853A3-1A5A-4021-B8BF-D028A7B8C7BB}"/>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9</xdr:col>
      <xdr:colOff>752475</xdr:colOff>
      <xdr:row>1</xdr:row>
      <xdr:rowOff>47625</xdr:rowOff>
    </xdr:from>
    <xdr:ext cx="1325166" cy="381000"/>
    <xdr:pic>
      <xdr:nvPicPr>
        <xdr:cNvPr id="1019"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89850</xdr:colOff>
      <xdr:row>1</xdr:row>
      <xdr:rowOff>42225</xdr:rowOff>
    </xdr:from>
    <xdr:to>
      <xdr:col>1</xdr:col>
      <xdr:colOff>557850</xdr:colOff>
      <xdr:row>2</xdr:row>
      <xdr:rowOff>262575</xdr:rowOff>
    </xdr:to>
    <xdr:pic>
      <xdr:nvPicPr>
        <xdr:cNvPr id="10" name="mainicon">
          <a:extLst>
            <a:ext uri="{FF2B5EF4-FFF2-40B4-BE49-F238E27FC236}">
              <a16:creationId xmlns:a16="http://schemas.microsoft.com/office/drawing/2014/main" id="{CB657DA6-5220-468B-8387-F9084EE4FC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00"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558441</xdr:colOff>
      <xdr:row>1</xdr:row>
      <xdr:rowOff>49544</xdr:rowOff>
    </xdr:from>
    <xdr:to>
      <xdr:col>4</xdr:col>
      <xdr:colOff>1602441</xdr:colOff>
      <xdr:row>2</xdr:row>
      <xdr:rowOff>253015</xdr:rowOff>
    </xdr:to>
    <xdr:grpSp>
      <xdr:nvGrpSpPr>
        <xdr:cNvPr id="22" name="backtomenu">
          <a:hlinkClick xmlns:r="http://schemas.openxmlformats.org/officeDocument/2006/relationships" r:id="rId4" tooltip="Go to"/>
          <a:extLst>
            <a:ext uri="{FF2B5EF4-FFF2-40B4-BE49-F238E27FC236}">
              <a16:creationId xmlns:a16="http://schemas.microsoft.com/office/drawing/2014/main" id="{3B10223E-971E-47A6-94E9-3612DC73257F}"/>
            </a:ext>
          </a:extLst>
        </xdr:cNvPr>
        <xdr:cNvGrpSpPr/>
      </xdr:nvGrpSpPr>
      <xdr:grpSpPr>
        <a:xfrm>
          <a:off x="6755294" y="139191"/>
          <a:ext cx="1044000" cy="450000"/>
          <a:chOff x="6972831" y="127063"/>
          <a:chExt cx="1044000" cy="450000"/>
        </a:xfrm>
      </xdr:grpSpPr>
      <xdr:sp macro="" textlink="">
        <xdr:nvSpPr>
          <xdr:cNvPr id="23" name="Rounded Rectangle 2">
            <a:hlinkClick xmlns:r="http://schemas.openxmlformats.org/officeDocument/2006/relationships" r:id="rId4" tooltip="Go to"/>
            <a:extLst>
              <a:ext uri="{FF2B5EF4-FFF2-40B4-BE49-F238E27FC236}">
                <a16:creationId xmlns:a16="http://schemas.microsoft.com/office/drawing/2014/main" id="{C95B01CD-8637-4242-B0C9-BC560A12EA7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4" name="Picture 23" descr="http://swiss-delicious.com/images/1024/icons/back.png">
            <a:hlinkClick xmlns:r="http://schemas.openxmlformats.org/officeDocument/2006/relationships" r:id="rId4" tooltip="Go to"/>
            <a:extLst>
              <a:ext uri="{FF2B5EF4-FFF2-40B4-BE49-F238E27FC236}">
                <a16:creationId xmlns:a16="http://schemas.microsoft.com/office/drawing/2014/main" id="{F89D558C-3E04-42B0-9C6B-85DD7CF159BA}"/>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13</xdr:col>
      <xdr:colOff>1302124</xdr:colOff>
      <xdr:row>1</xdr:row>
      <xdr:rowOff>47625</xdr:rowOff>
    </xdr:from>
    <xdr:ext cx="1325166" cy="381000"/>
    <xdr:pic>
      <xdr:nvPicPr>
        <xdr:cNvPr id="1024"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89850</xdr:colOff>
      <xdr:row>1</xdr:row>
      <xdr:rowOff>42225</xdr:rowOff>
    </xdr:from>
    <xdr:to>
      <xdr:col>1</xdr:col>
      <xdr:colOff>557850</xdr:colOff>
      <xdr:row>2</xdr:row>
      <xdr:rowOff>262575</xdr:rowOff>
    </xdr:to>
    <xdr:pic>
      <xdr:nvPicPr>
        <xdr:cNvPr id="10" name="mainicon">
          <a:extLst>
            <a:ext uri="{FF2B5EF4-FFF2-40B4-BE49-F238E27FC236}">
              <a16:creationId xmlns:a16="http://schemas.microsoft.com/office/drawing/2014/main" id="{3DC67914-1266-4CB8-BF80-4D1C43903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00"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699075</xdr:colOff>
      <xdr:row>1</xdr:row>
      <xdr:rowOff>51225</xdr:rowOff>
    </xdr:from>
    <xdr:to>
      <xdr:col>4</xdr:col>
      <xdr:colOff>1743075</xdr:colOff>
      <xdr:row>2</xdr:row>
      <xdr:rowOff>253575</xdr:rowOff>
    </xdr:to>
    <xdr:grpSp>
      <xdr:nvGrpSpPr>
        <xdr:cNvPr id="27" name="backtomenu">
          <a:hlinkClick xmlns:r="http://schemas.openxmlformats.org/officeDocument/2006/relationships" r:id="rId4" tooltip="Go to"/>
          <a:extLst>
            <a:ext uri="{FF2B5EF4-FFF2-40B4-BE49-F238E27FC236}">
              <a16:creationId xmlns:a16="http://schemas.microsoft.com/office/drawing/2014/main" id="{E0814698-9109-4B09-B6EF-2A3485252039}"/>
            </a:ext>
          </a:extLst>
        </xdr:cNvPr>
        <xdr:cNvGrpSpPr/>
      </xdr:nvGrpSpPr>
      <xdr:grpSpPr>
        <a:xfrm>
          <a:off x="5690175" y="136950"/>
          <a:ext cx="1044000" cy="450000"/>
          <a:chOff x="6972831" y="127063"/>
          <a:chExt cx="1044000" cy="450000"/>
        </a:xfrm>
      </xdr:grpSpPr>
      <xdr:sp macro="" textlink="">
        <xdr:nvSpPr>
          <xdr:cNvPr id="28" name="Rounded Rectangle 2">
            <a:hlinkClick xmlns:r="http://schemas.openxmlformats.org/officeDocument/2006/relationships" r:id="rId4" tooltip="Go to"/>
            <a:extLst>
              <a:ext uri="{FF2B5EF4-FFF2-40B4-BE49-F238E27FC236}">
                <a16:creationId xmlns:a16="http://schemas.microsoft.com/office/drawing/2014/main" id="{5A418259-AFF4-4D28-A76E-FD4156FE8956}"/>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9" name="Picture 28" descr="http://swiss-delicious.com/images/1024/icons/back.png">
            <a:hlinkClick xmlns:r="http://schemas.openxmlformats.org/officeDocument/2006/relationships" r:id="rId4" tooltip="Go to"/>
            <a:extLst>
              <a:ext uri="{FF2B5EF4-FFF2-40B4-BE49-F238E27FC236}">
                <a16:creationId xmlns:a16="http://schemas.microsoft.com/office/drawing/2014/main" id="{9BC7B15F-4D8D-41B4-8320-C0C5134D6738}"/>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5</xdr:col>
      <xdr:colOff>1085850</xdr:colOff>
      <xdr:row>1</xdr:row>
      <xdr:rowOff>47625</xdr:rowOff>
    </xdr:from>
    <xdr:ext cx="1325166" cy="381000"/>
    <xdr:pic>
      <xdr:nvPicPr>
        <xdr:cNvPr id="1029"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118425</xdr:colOff>
      <xdr:row>1</xdr:row>
      <xdr:rowOff>42225</xdr:rowOff>
    </xdr:from>
    <xdr:to>
      <xdr:col>1</xdr:col>
      <xdr:colOff>586425</xdr:colOff>
      <xdr:row>2</xdr:row>
      <xdr:rowOff>262575</xdr:rowOff>
    </xdr:to>
    <xdr:pic>
      <xdr:nvPicPr>
        <xdr:cNvPr id="4" name="mainicon">
          <a:extLst>
            <a:ext uri="{FF2B5EF4-FFF2-40B4-BE49-F238E27FC236}">
              <a16:creationId xmlns:a16="http://schemas.microsoft.com/office/drawing/2014/main" id="{DFCEEE0E-E8F0-448D-B0D5-0DCF1E28C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6075"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1230794</xdr:colOff>
      <xdr:row>1</xdr:row>
      <xdr:rowOff>49544</xdr:rowOff>
    </xdr:from>
    <xdr:to>
      <xdr:col>5</xdr:col>
      <xdr:colOff>560294</xdr:colOff>
      <xdr:row>2</xdr:row>
      <xdr:rowOff>253015</xdr:rowOff>
    </xdr:to>
    <xdr:grpSp>
      <xdr:nvGrpSpPr>
        <xdr:cNvPr id="17" name="backtomenu">
          <a:hlinkClick xmlns:r="http://schemas.openxmlformats.org/officeDocument/2006/relationships" r:id="rId4" tooltip="Go to"/>
          <a:extLst>
            <a:ext uri="{FF2B5EF4-FFF2-40B4-BE49-F238E27FC236}">
              <a16:creationId xmlns:a16="http://schemas.microsoft.com/office/drawing/2014/main" id="{2FCC1648-A90D-409B-B023-1C87CD15433F}"/>
            </a:ext>
          </a:extLst>
        </xdr:cNvPr>
        <xdr:cNvGrpSpPr/>
      </xdr:nvGrpSpPr>
      <xdr:grpSpPr>
        <a:xfrm>
          <a:off x="6755294" y="139191"/>
          <a:ext cx="1044000" cy="450000"/>
          <a:chOff x="6972831" y="127063"/>
          <a:chExt cx="1044000" cy="450000"/>
        </a:xfrm>
      </xdr:grpSpPr>
      <xdr:sp macro="" textlink="">
        <xdr:nvSpPr>
          <xdr:cNvPr id="18" name="Rounded Rectangle 2">
            <a:hlinkClick xmlns:r="http://schemas.openxmlformats.org/officeDocument/2006/relationships" r:id="rId4" tooltip="Go to"/>
            <a:extLst>
              <a:ext uri="{FF2B5EF4-FFF2-40B4-BE49-F238E27FC236}">
                <a16:creationId xmlns:a16="http://schemas.microsoft.com/office/drawing/2014/main" id="{BD1C4429-64DB-462B-BAB5-BE72CDDB089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9" name="Picture 18" descr="http://swiss-delicious.com/images/1024/icons/back.png">
            <a:hlinkClick xmlns:r="http://schemas.openxmlformats.org/officeDocument/2006/relationships" r:id="rId4" tooltip="Go to"/>
            <a:extLst>
              <a:ext uri="{FF2B5EF4-FFF2-40B4-BE49-F238E27FC236}">
                <a16:creationId xmlns:a16="http://schemas.microsoft.com/office/drawing/2014/main" id="{84852E7D-86BD-4983-A835-A03D9FE9436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3307976</xdr:colOff>
      <xdr:row>1</xdr:row>
      <xdr:rowOff>47625</xdr:rowOff>
    </xdr:from>
    <xdr:ext cx="1325166" cy="381000"/>
    <xdr:pic>
      <xdr:nvPicPr>
        <xdr:cNvPr id="101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89850</xdr:colOff>
      <xdr:row>1</xdr:row>
      <xdr:rowOff>42225</xdr:rowOff>
    </xdr:from>
    <xdr:to>
      <xdr:col>3</xdr:col>
      <xdr:colOff>196459</xdr:colOff>
      <xdr:row>2</xdr:row>
      <xdr:rowOff>263696</xdr:rowOff>
    </xdr:to>
    <xdr:pic>
      <xdr:nvPicPr>
        <xdr:cNvPr id="26" name="mainicon">
          <a:extLst>
            <a:ext uri="{FF2B5EF4-FFF2-40B4-BE49-F238E27FC236}">
              <a16:creationId xmlns:a16="http://schemas.microsoft.com/office/drawing/2014/main" id="{36D33CDA-14A1-417C-9515-C3C8F767CC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6379" y="131872"/>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22</xdr:col>
      <xdr:colOff>124233</xdr:colOff>
      <xdr:row>4</xdr:row>
      <xdr:rowOff>257735</xdr:rowOff>
    </xdr:from>
    <xdr:to>
      <xdr:col>23</xdr:col>
      <xdr:colOff>201705</xdr:colOff>
      <xdr:row>5</xdr:row>
      <xdr:rowOff>187603</xdr:rowOff>
    </xdr:to>
    <xdr:sp macro="" textlink="">
      <xdr:nvSpPr>
        <xdr:cNvPr id="34" name="Left Arrow 1">
          <a:extLst>
            <a:ext uri="{FF2B5EF4-FFF2-40B4-BE49-F238E27FC236}">
              <a16:creationId xmlns:a16="http://schemas.microsoft.com/office/drawing/2014/main" id="{1D07026C-45A7-4C73-B1A3-20B3D3F93E1A}"/>
            </a:ext>
          </a:extLst>
        </xdr:cNvPr>
        <xdr:cNvSpPr/>
      </xdr:nvSpPr>
      <xdr:spPr>
        <a:xfrm>
          <a:off x="13593704" y="952500"/>
          <a:ext cx="324001" cy="277250"/>
        </a:xfrm>
        <a:prstGeom prst="leftArrow">
          <a:avLst/>
        </a:prstGeom>
        <a:solidFill>
          <a:srgbClr val="FFFFFF"/>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endParaRPr lang="tr-TR" sz="1100"/>
        </a:p>
      </xdr:txBody>
    </xdr:sp>
    <xdr:clientData fPrintsWithSheet="0"/>
  </xdr:twoCellAnchor>
  <xdr:twoCellAnchor editAs="oneCell">
    <xdr:from>
      <xdr:col>13</xdr:col>
      <xdr:colOff>369989</xdr:colOff>
      <xdr:row>4</xdr:row>
      <xdr:rowOff>57150</xdr:rowOff>
    </xdr:from>
    <xdr:to>
      <xdr:col>22</xdr:col>
      <xdr:colOff>44822</xdr:colOff>
      <xdr:row>6</xdr:row>
      <xdr:rowOff>269017</xdr:rowOff>
    </xdr:to>
    <xdr:grpSp>
      <xdr:nvGrpSpPr>
        <xdr:cNvPr id="2" name="Group 1">
          <a:extLst>
            <a:ext uri="{FF2B5EF4-FFF2-40B4-BE49-F238E27FC236}">
              <a16:creationId xmlns:a16="http://schemas.microsoft.com/office/drawing/2014/main" id="{A0E746E0-7395-43D1-BFC0-3CA3B4DCE816}"/>
            </a:ext>
          </a:extLst>
        </xdr:cNvPr>
        <xdr:cNvGrpSpPr/>
      </xdr:nvGrpSpPr>
      <xdr:grpSpPr>
        <a:xfrm>
          <a:off x="11788783" y="751915"/>
          <a:ext cx="1725510" cy="906631"/>
          <a:chOff x="11116430" y="751915"/>
          <a:chExt cx="1725511" cy="906631"/>
        </a:xfrm>
      </xdr:grpSpPr>
      <xdr:sp macro="" textlink="">
        <xdr:nvSpPr>
          <xdr:cNvPr id="24" name="Rectangle 23">
            <a:extLst>
              <a:ext uri="{FF2B5EF4-FFF2-40B4-BE49-F238E27FC236}">
                <a16:creationId xmlns:a16="http://schemas.microsoft.com/office/drawing/2014/main" id="{A0E23BA2-587E-4634-AD1B-84624ADEC9FE}"/>
              </a:ext>
            </a:extLst>
          </xdr:cNvPr>
          <xdr:cNvSpPr/>
        </xdr:nvSpPr>
        <xdr:spPr>
          <a:xfrm>
            <a:off x="11116430" y="751915"/>
            <a:ext cx="1725511" cy="906631"/>
          </a:xfrm>
          <a:prstGeom prst="rect">
            <a:avLst/>
          </a:prstGeom>
          <a:ln>
            <a:solidFill>
              <a:srgbClr val="1F4E78"/>
            </a:solidFill>
          </a:ln>
        </xdr:spPr>
        <xdr:style>
          <a:lnRef idx="2">
            <a:schemeClr val="accent5"/>
          </a:lnRef>
          <a:fillRef idx="1">
            <a:schemeClr val="lt1"/>
          </a:fillRef>
          <a:effectRef idx="0">
            <a:schemeClr val="accent5"/>
          </a:effectRef>
          <a:fontRef idx="minor">
            <a:schemeClr val="dk1"/>
          </a:fontRef>
        </xdr:style>
        <xdr:txBody>
          <a:bodyPr vertOverflow="overflow" horzOverflow="overflow" lIns="0" tIns="36000" rIns="0" bIns="0" rtlCol="0" anchor="t" anchorCtr="0"/>
          <a:lstStyle/>
          <a:p>
            <a:pPr algn="l"/>
            <a:r>
              <a:rPr lang="tr-TR" b="1">
                <a:solidFill>
                  <a:sysClr val="windowText" lastClr="000000"/>
                </a:solidFill>
              </a:rPr>
              <a:t> </a:t>
            </a:r>
            <a:r>
              <a:rPr lang="tr-TR" b="1" baseline="0">
                <a:solidFill>
                  <a:sysClr val="windowText" lastClr="000000"/>
                </a:solidFill>
              </a:rPr>
              <a:t>   </a:t>
            </a:r>
            <a:r>
              <a:rPr lang="tr-TR" b="1">
                <a:solidFill>
                  <a:sysClr val="windowText" lastClr="000000"/>
                </a:solidFill>
              </a:rPr>
              <a:t>IMPORTANCE - colors</a:t>
            </a:r>
            <a:r>
              <a:rPr lang="tr-TR" b="1" baseline="0">
                <a:solidFill>
                  <a:sysClr val="windowText" lastClr="000000"/>
                </a:solidFill>
              </a:rPr>
              <a:t> info</a:t>
            </a:r>
            <a:endParaRPr lang="en-US" b="1">
              <a:solidFill>
                <a:sysClr val="windowText" lastClr="000000"/>
              </a:solidFill>
            </a:endParaRPr>
          </a:p>
        </xdr:txBody>
      </xdr:sp>
      <xdr:sp macro="" textlink="">
        <xdr:nvSpPr>
          <xdr:cNvPr id="20" name="Rectangle 19">
            <a:extLst>
              <a:ext uri="{FF2B5EF4-FFF2-40B4-BE49-F238E27FC236}">
                <a16:creationId xmlns:a16="http://schemas.microsoft.com/office/drawing/2014/main" id="{DCF28FF8-7B03-4A13-8934-005FD26BEB29}"/>
              </a:ext>
            </a:extLst>
          </xdr:cNvPr>
          <xdr:cNvSpPr/>
        </xdr:nvSpPr>
        <xdr:spPr>
          <a:xfrm>
            <a:off x="11289016" y="1327569"/>
            <a:ext cx="720000" cy="1440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endParaRPr lang="en-US" sz="1050"/>
          </a:p>
        </xdr:txBody>
      </xdr:sp>
      <xdr:sp macro="" textlink="">
        <xdr:nvSpPr>
          <xdr:cNvPr id="21" name="Rectangle 20">
            <a:extLst>
              <a:ext uri="{FF2B5EF4-FFF2-40B4-BE49-F238E27FC236}">
                <a16:creationId xmlns:a16="http://schemas.microsoft.com/office/drawing/2014/main" id="{F3269660-F130-4D5F-B1B7-8C07955968F1}"/>
              </a:ext>
            </a:extLst>
          </xdr:cNvPr>
          <xdr:cNvSpPr/>
        </xdr:nvSpPr>
        <xdr:spPr>
          <a:xfrm>
            <a:off x="11289016" y="1158549"/>
            <a:ext cx="720000" cy="144000"/>
          </a:xfrm>
          <a:prstGeom prst="rect">
            <a:avLst/>
          </a:prstGeom>
          <a:solidFill>
            <a:srgbClr val="D9E9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endParaRPr lang="en-US" sz="1050"/>
          </a:p>
        </xdr:txBody>
      </xdr:sp>
      <xdr:sp macro="" textlink="">
        <xdr:nvSpPr>
          <xdr:cNvPr id="22" name="Rectangle 21">
            <a:extLst>
              <a:ext uri="{FF2B5EF4-FFF2-40B4-BE49-F238E27FC236}">
                <a16:creationId xmlns:a16="http://schemas.microsoft.com/office/drawing/2014/main" id="{48478EA5-2B77-4B0F-B4F8-92C5E6E22375}"/>
              </a:ext>
            </a:extLst>
          </xdr:cNvPr>
          <xdr:cNvSpPr/>
        </xdr:nvSpPr>
        <xdr:spPr>
          <a:xfrm>
            <a:off x="11289016" y="989529"/>
            <a:ext cx="720000" cy="14400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endParaRPr lang="en-US" sz="1050"/>
          </a:p>
        </xdr:txBody>
      </xdr:sp>
      <xdr:sp macro="" textlink="">
        <xdr:nvSpPr>
          <xdr:cNvPr id="23" name="Rectangle 22">
            <a:extLst>
              <a:ext uri="{FF2B5EF4-FFF2-40B4-BE49-F238E27FC236}">
                <a16:creationId xmlns:a16="http://schemas.microsoft.com/office/drawing/2014/main" id="{4DE79910-DEBE-4E31-8728-BDD5E00BB44C}"/>
              </a:ext>
            </a:extLst>
          </xdr:cNvPr>
          <xdr:cNvSpPr/>
        </xdr:nvSpPr>
        <xdr:spPr>
          <a:xfrm>
            <a:off x="11289016" y="1485382"/>
            <a:ext cx="720000" cy="144000"/>
          </a:xfrm>
          <a:prstGeom prst="rect">
            <a:avLst/>
          </a:prstGeom>
          <a:solidFill>
            <a:srgbClr val="E2E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endParaRPr lang="en-US" sz="1050">
              <a:solidFill>
                <a:sysClr val="windowText" lastClr="000000"/>
              </a:solidFill>
            </a:endParaRPr>
          </a:p>
        </xdr:txBody>
      </xdr:sp>
      <xdr:sp macro="" textlink="">
        <xdr:nvSpPr>
          <xdr:cNvPr id="35" name="Rectangle 34">
            <a:extLst>
              <a:ext uri="{FF2B5EF4-FFF2-40B4-BE49-F238E27FC236}">
                <a16:creationId xmlns:a16="http://schemas.microsoft.com/office/drawing/2014/main" id="{229C7BC4-7DCE-4D80-A766-0592AB806ECC}"/>
              </a:ext>
            </a:extLst>
          </xdr:cNvPr>
          <xdr:cNvSpPr/>
        </xdr:nvSpPr>
        <xdr:spPr>
          <a:xfrm>
            <a:off x="12017397" y="1327569"/>
            <a:ext cx="720000" cy="14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r>
              <a:rPr lang="en-US" sz="1000" b="0" i="0" u="none" strike="noStrike">
                <a:solidFill>
                  <a:srgbClr val="1F4E78"/>
                </a:solidFill>
                <a:latin typeface="Arial"/>
                <a:cs typeface="Arial"/>
              </a:rPr>
              <a:t>L</a:t>
            </a:r>
            <a:r>
              <a:rPr lang="tr-TR" sz="1000" b="0" i="0" u="none" strike="noStrike">
                <a:solidFill>
                  <a:srgbClr val="1F4E78"/>
                </a:solidFill>
                <a:latin typeface="Arial"/>
                <a:cs typeface="Arial"/>
              </a:rPr>
              <a:t>OW</a:t>
            </a:r>
            <a:endParaRPr lang="en-US" sz="1000" b="0" i="0" u="none" strike="noStrike">
              <a:solidFill>
                <a:srgbClr val="1F4E78"/>
              </a:solidFill>
              <a:latin typeface="Arial"/>
              <a:cs typeface="Arial"/>
            </a:endParaRPr>
          </a:p>
        </xdr:txBody>
      </xdr:sp>
      <xdr:sp macro="" textlink="">
        <xdr:nvSpPr>
          <xdr:cNvPr id="36" name="Rectangle 35">
            <a:extLst>
              <a:ext uri="{FF2B5EF4-FFF2-40B4-BE49-F238E27FC236}">
                <a16:creationId xmlns:a16="http://schemas.microsoft.com/office/drawing/2014/main" id="{DC369E16-0494-4B9D-9EE6-F2F011792BE7}"/>
              </a:ext>
            </a:extLst>
          </xdr:cNvPr>
          <xdr:cNvSpPr/>
        </xdr:nvSpPr>
        <xdr:spPr>
          <a:xfrm>
            <a:off x="12017397" y="1158549"/>
            <a:ext cx="720000" cy="14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r>
              <a:rPr lang="tr-TR" sz="1000" b="0" i="0" u="none" strike="noStrike">
                <a:solidFill>
                  <a:srgbClr val="1F4E78"/>
                </a:solidFill>
                <a:latin typeface="Arial"/>
                <a:cs typeface="Arial"/>
              </a:rPr>
              <a:t>MEDIUM</a:t>
            </a:r>
            <a:endParaRPr lang="en-US" sz="1000" b="0" i="0" u="none" strike="noStrike">
              <a:solidFill>
                <a:srgbClr val="1F4E78"/>
              </a:solidFill>
              <a:latin typeface="Arial"/>
              <a:cs typeface="Arial"/>
            </a:endParaRPr>
          </a:p>
        </xdr:txBody>
      </xdr:sp>
      <xdr:sp macro="" textlink="">
        <xdr:nvSpPr>
          <xdr:cNvPr id="37" name="Rectangle 36">
            <a:extLst>
              <a:ext uri="{FF2B5EF4-FFF2-40B4-BE49-F238E27FC236}">
                <a16:creationId xmlns:a16="http://schemas.microsoft.com/office/drawing/2014/main" id="{39CD18C2-79CC-4761-80AA-FC1ED64049D4}"/>
              </a:ext>
            </a:extLst>
          </xdr:cNvPr>
          <xdr:cNvSpPr/>
        </xdr:nvSpPr>
        <xdr:spPr>
          <a:xfrm>
            <a:off x="12017397" y="989529"/>
            <a:ext cx="720000" cy="14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r>
              <a:rPr lang="tr-TR" sz="1000" b="0" i="0" u="none" strike="noStrike">
                <a:solidFill>
                  <a:srgbClr val="1F4E78"/>
                </a:solidFill>
                <a:latin typeface="Arial"/>
                <a:cs typeface="Arial"/>
              </a:rPr>
              <a:t>HIGH</a:t>
            </a:r>
            <a:endParaRPr lang="en-US" sz="1000" b="0" i="0" u="none" strike="noStrike">
              <a:solidFill>
                <a:srgbClr val="1F4E78"/>
              </a:solidFill>
              <a:latin typeface="Arial"/>
              <a:cs typeface="Arial"/>
            </a:endParaRPr>
          </a:p>
        </xdr:txBody>
      </xdr:sp>
      <xdr:sp macro="" textlink="">
        <xdr:nvSpPr>
          <xdr:cNvPr id="38" name="Rectangle 37">
            <a:extLst>
              <a:ext uri="{FF2B5EF4-FFF2-40B4-BE49-F238E27FC236}">
                <a16:creationId xmlns:a16="http://schemas.microsoft.com/office/drawing/2014/main" id="{5BD53EC6-CC1E-4B25-8453-4EC7B4CFF94C}"/>
              </a:ext>
            </a:extLst>
          </xdr:cNvPr>
          <xdr:cNvSpPr/>
        </xdr:nvSpPr>
        <xdr:spPr>
          <a:xfrm>
            <a:off x="12017397" y="1485382"/>
            <a:ext cx="720000" cy="14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1">
            <a:noAutofit/>
          </a:bodyPr>
          <a:lstStyle/>
          <a:p>
            <a:pPr algn="ctr"/>
            <a:r>
              <a:rPr lang="tr-TR" sz="1000">
                <a:solidFill>
                  <a:sysClr val="windowText" lastClr="000000"/>
                </a:solidFill>
              </a:rPr>
              <a:t>NOT</a:t>
            </a:r>
            <a:r>
              <a:rPr lang="tr-TR" sz="1000" baseline="0">
                <a:solidFill>
                  <a:sysClr val="windowText" lastClr="000000"/>
                </a:solidFill>
              </a:rPr>
              <a:t> SET</a:t>
            </a:r>
            <a:endParaRPr lang="en-US" sz="1000">
              <a:solidFill>
                <a:sysClr val="windowText" lastClr="000000"/>
              </a:solidFill>
            </a:endParaRPr>
          </a:p>
        </xdr:txBody>
      </xdr:sp>
    </xdr:grpSp>
    <xdr:clientData/>
  </xdr:twoCellAnchor>
  <xdr:twoCellAnchor editAs="oneCell">
    <xdr:from>
      <xdr:col>22</xdr:col>
      <xdr:colOff>124233</xdr:colOff>
      <xdr:row>9</xdr:row>
      <xdr:rowOff>19610</xdr:rowOff>
    </xdr:from>
    <xdr:to>
      <xdr:col>23</xdr:col>
      <xdr:colOff>201705</xdr:colOff>
      <xdr:row>9</xdr:row>
      <xdr:rowOff>294759</xdr:rowOff>
    </xdr:to>
    <xdr:sp macro="" textlink="">
      <xdr:nvSpPr>
        <xdr:cNvPr id="47" name="Left Arrow 1">
          <a:extLst>
            <a:ext uri="{FF2B5EF4-FFF2-40B4-BE49-F238E27FC236}">
              <a16:creationId xmlns:a16="http://schemas.microsoft.com/office/drawing/2014/main" id="{6ED71BE2-4634-460E-BC19-F22EF23D7A61}"/>
            </a:ext>
          </a:extLst>
        </xdr:cNvPr>
        <xdr:cNvSpPr/>
      </xdr:nvSpPr>
      <xdr:spPr>
        <a:xfrm>
          <a:off x="13593704" y="1868581"/>
          <a:ext cx="324001" cy="275149"/>
        </a:xfrm>
        <a:prstGeom prst="leftArrow">
          <a:avLst/>
        </a:prstGeom>
        <a:solidFill>
          <a:srgbClr val="FFFFFF"/>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endParaRPr lang="tr-TR" sz="1100"/>
        </a:p>
      </xdr:txBody>
    </xdr:sp>
    <xdr:clientData fPrintsWithSheet="0"/>
  </xdr:twoCellAnchor>
  <xdr:twoCellAnchor editAs="oneCell">
    <xdr:from>
      <xdr:col>7</xdr:col>
      <xdr:colOff>1824706</xdr:colOff>
      <xdr:row>1</xdr:row>
      <xdr:rowOff>49544</xdr:rowOff>
    </xdr:from>
    <xdr:to>
      <xdr:col>9</xdr:col>
      <xdr:colOff>705970</xdr:colOff>
      <xdr:row>2</xdr:row>
      <xdr:rowOff>253015</xdr:rowOff>
    </xdr:to>
    <xdr:grpSp>
      <xdr:nvGrpSpPr>
        <xdr:cNvPr id="55" name="backtomenu">
          <a:hlinkClick xmlns:r="http://schemas.openxmlformats.org/officeDocument/2006/relationships" r:id="rId5" tooltip="Go to"/>
          <a:extLst>
            <a:ext uri="{FF2B5EF4-FFF2-40B4-BE49-F238E27FC236}">
              <a16:creationId xmlns:a16="http://schemas.microsoft.com/office/drawing/2014/main" id="{A1FE91F3-4A65-47AD-B598-796DBDC56451}"/>
            </a:ext>
          </a:extLst>
        </xdr:cNvPr>
        <xdr:cNvGrpSpPr/>
      </xdr:nvGrpSpPr>
      <xdr:grpSpPr>
        <a:xfrm>
          <a:off x="6755294" y="139191"/>
          <a:ext cx="1044000" cy="450000"/>
          <a:chOff x="6972831" y="127063"/>
          <a:chExt cx="1044000" cy="450000"/>
        </a:xfrm>
      </xdr:grpSpPr>
      <xdr:sp macro="" textlink="">
        <xdr:nvSpPr>
          <xdr:cNvPr id="56" name="Rounded Rectangle 2">
            <a:hlinkClick xmlns:r="http://schemas.openxmlformats.org/officeDocument/2006/relationships" r:id="rId5" tooltip="Go to"/>
            <a:extLst>
              <a:ext uri="{FF2B5EF4-FFF2-40B4-BE49-F238E27FC236}">
                <a16:creationId xmlns:a16="http://schemas.microsoft.com/office/drawing/2014/main" id="{E3533144-8154-4231-BF0D-2170532B588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7" name="Picture 56" descr="http://swiss-delicious.com/images/1024/icons/back.png">
            <a:hlinkClick xmlns:r="http://schemas.openxmlformats.org/officeDocument/2006/relationships" r:id="rId5" tooltip="Go to"/>
            <a:extLst>
              <a:ext uri="{FF2B5EF4-FFF2-40B4-BE49-F238E27FC236}">
                <a16:creationId xmlns:a16="http://schemas.microsoft.com/office/drawing/2014/main" id="{8295DA46-3A10-47BB-A41B-B232B00158B5}"/>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168089</xdr:colOff>
      <xdr:row>4</xdr:row>
      <xdr:rowOff>71157</xdr:rowOff>
    </xdr:from>
    <xdr:to>
      <xdr:col>3</xdr:col>
      <xdr:colOff>1969500</xdr:colOff>
      <xdr:row>6</xdr:row>
      <xdr:rowOff>276393</xdr:rowOff>
    </xdr:to>
    <mc:AlternateContent xmlns:mc="http://schemas.openxmlformats.org/markup-compatibility/2006" xmlns:sle15="http://schemas.microsoft.com/office/drawing/2012/slicer">
      <mc:Choice Requires="sle15">
        <xdr:graphicFrame macro="">
          <xdr:nvGraphicFramePr>
            <xdr:cNvPr id="25" name="CUSTOMER">
              <a:extLst>
                <a:ext uri="{FF2B5EF4-FFF2-40B4-BE49-F238E27FC236}">
                  <a16:creationId xmlns:a16="http://schemas.microsoft.com/office/drawing/2014/main" id="{55647EB1-E566-44F1-807B-F51C30BBBB28}"/>
                </a:ext>
              </a:extLst>
            </xdr:cNvPr>
            <xdr:cNvGraphicFramePr/>
          </xdr:nvGraphicFramePr>
          <xdr:xfrm>
            <a:off x="0" y="0"/>
            <a:ext cx="0" cy="0"/>
          </xdr:xfrm>
          <a:graphic>
            <a:graphicData uri="http://schemas.microsoft.com/office/drawing/2010/slicer">
              <sle:slicer xmlns:sle="http://schemas.microsoft.com/office/drawing/2010/slicer" name="CUSTOMER"/>
            </a:graphicData>
          </a:graphic>
        </xdr:graphicFrame>
      </mc:Choice>
      <mc:Fallback xmlns="">
        <xdr:sp macro="" textlink="">
          <xdr:nvSpPr>
            <xdr:cNvPr id="0" name=""/>
            <xdr:cNvSpPr>
              <a:spLocks noTextEdit="1"/>
            </xdr:cNvSpPr>
          </xdr:nvSpPr>
          <xdr:spPr>
            <a:xfrm>
              <a:off x="414618" y="765922"/>
              <a:ext cx="2160000" cy="90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9</xdr:col>
      <xdr:colOff>145793</xdr:colOff>
      <xdr:row>4</xdr:row>
      <xdr:rowOff>71157</xdr:rowOff>
    </xdr:from>
    <xdr:to>
      <xdr:col>11</xdr:col>
      <xdr:colOff>143058</xdr:colOff>
      <xdr:row>6</xdr:row>
      <xdr:rowOff>276393</xdr:rowOff>
    </xdr:to>
    <mc:AlternateContent xmlns:mc="http://schemas.openxmlformats.org/markup-compatibility/2006" xmlns:sle15="http://schemas.microsoft.com/office/drawing/2012/slicer">
      <mc:Choice Requires="sle15">
        <xdr:graphicFrame macro="">
          <xdr:nvGraphicFramePr>
            <xdr:cNvPr id="27" name="IMPORTANCE">
              <a:extLst>
                <a:ext uri="{FF2B5EF4-FFF2-40B4-BE49-F238E27FC236}">
                  <a16:creationId xmlns:a16="http://schemas.microsoft.com/office/drawing/2014/main" id="{09972FD5-9F47-4AB4-AA5A-8FDDEF3B80D2}"/>
                </a:ext>
              </a:extLst>
            </xdr:cNvPr>
            <xdr:cNvGraphicFramePr/>
          </xdr:nvGraphicFramePr>
          <xdr:xfrm>
            <a:off x="0" y="0"/>
            <a:ext cx="0" cy="0"/>
          </xdr:xfrm>
          <a:graphic>
            <a:graphicData uri="http://schemas.microsoft.com/office/drawing/2010/slicer">
              <sle:slicer xmlns:sle="http://schemas.microsoft.com/office/drawing/2010/slicer" name="IMPORTANCE"/>
            </a:graphicData>
          </a:graphic>
        </xdr:graphicFrame>
      </mc:Choice>
      <mc:Fallback xmlns="">
        <xdr:sp macro="" textlink="">
          <xdr:nvSpPr>
            <xdr:cNvPr id="0" name=""/>
            <xdr:cNvSpPr>
              <a:spLocks noTextEdit="1"/>
            </xdr:cNvSpPr>
          </xdr:nvSpPr>
          <xdr:spPr>
            <a:xfrm>
              <a:off x="7239117" y="765922"/>
              <a:ext cx="2160000" cy="90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4</xdr:col>
      <xdr:colOff>33657</xdr:colOff>
      <xdr:row>4</xdr:row>
      <xdr:rowOff>71157</xdr:rowOff>
    </xdr:from>
    <xdr:to>
      <xdr:col>6</xdr:col>
      <xdr:colOff>30922</xdr:colOff>
      <xdr:row>6</xdr:row>
      <xdr:rowOff>276393</xdr:rowOff>
    </xdr:to>
    <mc:AlternateContent xmlns:mc="http://schemas.openxmlformats.org/markup-compatibility/2006" xmlns:sle15="http://schemas.microsoft.com/office/drawing/2012/slicer">
      <mc:Choice Requires="sle15">
        <xdr:graphicFrame macro="">
          <xdr:nvGraphicFramePr>
            <xdr:cNvPr id="28" name="LEAD SOURCE">
              <a:extLst>
                <a:ext uri="{FF2B5EF4-FFF2-40B4-BE49-F238E27FC236}">
                  <a16:creationId xmlns:a16="http://schemas.microsoft.com/office/drawing/2014/main" id="{37C6301E-CE42-437F-99E2-9ECC76ED8EDF}"/>
                </a:ext>
              </a:extLst>
            </xdr:cNvPr>
            <xdr:cNvGraphicFramePr/>
          </xdr:nvGraphicFramePr>
          <xdr:xfrm>
            <a:off x="0" y="0"/>
            <a:ext cx="0" cy="0"/>
          </xdr:xfrm>
          <a:graphic>
            <a:graphicData uri="http://schemas.microsoft.com/office/drawing/2010/slicer">
              <sle:slicer xmlns:sle="http://schemas.microsoft.com/office/drawing/2010/slicer" name="LEAD SOURCE"/>
            </a:graphicData>
          </a:graphic>
        </xdr:graphicFrame>
      </mc:Choice>
      <mc:Fallback xmlns="">
        <xdr:sp macro="" textlink="">
          <xdr:nvSpPr>
            <xdr:cNvPr id="0" name=""/>
            <xdr:cNvSpPr>
              <a:spLocks noTextEdit="1"/>
            </xdr:cNvSpPr>
          </xdr:nvSpPr>
          <xdr:spPr>
            <a:xfrm>
              <a:off x="2689451" y="765922"/>
              <a:ext cx="2160000" cy="90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7</xdr:col>
      <xdr:colOff>33696</xdr:colOff>
      <xdr:row>4</xdr:row>
      <xdr:rowOff>71157</xdr:rowOff>
    </xdr:from>
    <xdr:to>
      <xdr:col>9</xdr:col>
      <xdr:colOff>30960</xdr:colOff>
      <xdr:row>6</xdr:row>
      <xdr:rowOff>276393</xdr:rowOff>
    </xdr:to>
    <mc:AlternateContent xmlns:mc="http://schemas.openxmlformats.org/markup-compatibility/2006" xmlns:sle15="http://schemas.microsoft.com/office/drawing/2012/slicer">
      <mc:Choice Requires="sle15">
        <xdr:graphicFrame macro="">
          <xdr:nvGraphicFramePr>
            <xdr:cNvPr id="29" name="SALES AGENT 1">
              <a:extLst>
                <a:ext uri="{FF2B5EF4-FFF2-40B4-BE49-F238E27FC236}">
                  <a16:creationId xmlns:a16="http://schemas.microsoft.com/office/drawing/2014/main" id="{E1BC1FCD-8CC2-4F5F-A5E7-050429F2C306}"/>
                </a:ext>
              </a:extLst>
            </xdr:cNvPr>
            <xdr:cNvGraphicFramePr/>
          </xdr:nvGraphicFramePr>
          <xdr:xfrm>
            <a:off x="0" y="0"/>
            <a:ext cx="0" cy="0"/>
          </xdr:xfrm>
          <a:graphic>
            <a:graphicData uri="http://schemas.microsoft.com/office/drawing/2010/slicer">
              <sle:slicer xmlns:sle="http://schemas.microsoft.com/office/drawing/2010/slicer" name="SALES AGENT 1"/>
            </a:graphicData>
          </a:graphic>
        </xdr:graphicFrame>
      </mc:Choice>
      <mc:Fallback xmlns="">
        <xdr:sp macro="" textlink="">
          <xdr:nvSpPr>
            <xdr:cNvPr id="0" name=""/>
            <xdr:cNvSpPr>
              <a:spLocks noTextEdit="1"/>
            </xdr:cNvSpPr>
          </xdr:nvSpPr>
          <xdr:spPr>
            <a:xfrm>
              <a:off x="4964284" y="765922"/>
              <a:ext cx="2160000" cy="90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11</xdr:col>
      <xdr:colOff>257891</xdr:colOff>
      <xdr:row>4</xdr:row>
      <xdr:rowOff>71157</xdr:rowOff>
    </xdr:from>
    <xdr:to>
      <xdr:col>13</xdr:col>
      <xdr:colOff>255156</xdr:colOff>
      <xdr:row>6</xdr:row>
      <xdr:rowOff>276393</xdr:rowOff>
    </xdr:to>
    <mc:AlternateContent xmlns:mc="http://schemas.openxmlformats.org/markup-compatibility/2006" xmlns:sle15="http://schemas.microsoft.com/office/drawing/2012/slicer">
      <mc:Choice Requires="sle15">
        <xdr:graphicFrame macro="">
          <xdr:nvGraphicFramePr>
            <xdr:cNvPr id="30" name="CLOSED 1">
              <a:extLst>
                <a:ext uri="{FF2B5EF4-FFF2-40B4-BE49-F238E27FC236}">
                  <a16:creationId xmlns:a16="http://schemas.microsoft.com/office/drawing/2014/main" id="{14216345-785F-48A2-8D75-6B0C45F58E26}"/>
                </a:ext>
              </a:extLst>
            </xdr:cNvPr>
            <xdr:cNvGraphicFramePr/>
          </xdr:nvGraphicFramePr>
          <xdr:xfrm>
            <a:off x="0" y="0"/>
            <a:ext cx="0" cy="0"/>
          </xdr:xfrm>
          <a:graphic>
            <a:graphicData uri="http://schemas.microsoft.com/office/drawing/2010/slicer">
              <sle:slicer xmlns:sle="http://schemas.microsoft.com/office/drawing/2010/slicer" name="CLOSED 1"/>
            </a:graphicData>
          </a:graphic>
        </xdr:graphicFrame>
      </mc:Choice>
      <mc:Fallback xmlns="">
        <xdr:sp macro="" textlink="">
          <xdr:nvSpPr>
            <xdr:cNvPr id="0" name=""/>
            <xdr:cNvSpPr>
              <a:spLocks noTextEdit="1"/>
            </xdr:cNvSpPr>
          </xdr:nvSpPr>
          <xdr:spPr>
            <a:xfrm>
              <a:off x="9513950" y="765922"/>
              <a:ext cx="2160000" cy="90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oneCellAnchor>
    <xdr:from>
      <xdr:col>13</xdr:col>
      <xdr:colOff>887506</xdr:colOff>
      <xdr:row>1</xdr:row>
      <xdr:rowOff>47625</xdr:rowOff>
    </xdr:from>
    <xdr:ext cx="1325166" cy="381000"/>
    <xdr:pic>
      <xdr:nvPicPr>
        <xdr:cNvPr id="1057"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89850</xdr:colOff>
      <xdr:row>1</xdr:row>
      <xdr:rowOff>42225</xdr:rowOff>
    </xdr:from>
    <xdr:to>
      <xdr:col>2</xdr:col>
      <xdr:colOff>445791</xdr:colOff>
      <xdr:row>2</xdr:row>
      <xdr:rowOff>263696</xdr:rowOff>
    </xdr:to>
    <xdr:pic>
      <xdr:nvPicPr>
        <xdr:cNvPr id="25" name="mainicon">
          <a:extLst>
            <a:ext uri="{FF2B5EF4-FFF2-40B4-BE49-F238E27FC236}">
              <a16:creationId xmlns:a16="http://schemas.microsoft.com/office/drawing/2014/main" id="{A082FA63-C500-4C3F-AE2D-0F504307A7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6379" y="131872"/>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8</xdr:col>
      <xdr:colOff>793765</xdr:colOff>
      <xdr:row>1</xdr:row>
      <xdr:rowOff>49544</xdr:rowOff>
    </xdr:from>
    <xdr:to>
      <xdr:col>9</xdr:col>
      <xdr:colOff>0</xdr:colOff>
      <xdr:row>2</xdr:row>
      <xdr:rowOff>253015</xdr:rowOff>
    </xdr:to>
    <xdr:grpSp>
      <xdr:nvGrpSpPr>
        <xdr:cNvPr id="19" name="backtomenu">
          <a:hlinkClick xmlns:r="http://schemas.openxmlformats.org/officeDocument/2006/relationships" r:id="rId4" tooltip="Go to"/>
          <a:extLst>
            <a:ext uri="{FF2B5EF4-FFF2-40B4-BE49-F238E27FC236}">
              <a16:creationId xmlns:a16="http://schemas.microsoft.com/office/drawing/2014/main" id="{D328D190-ADB7-4524-A9A0-636621278751}"/>
            </a:ext>
          </a:extLst>
        </xdr:cNvPr>
        <xdr:cNvGrpSpPr/>
      </xdr:nvGrpSpPr>
      <xdr:grpSpPr>
        <a:xfrm>
          <a:off x="6755294" y="139191"/>
          <a:ext cx="1044000" cy="450000"/>
          <a:chOff x="6972831" y="127063"/>
          <a:chExt cx="1044000" cy="450000"/>
        </a:xfrm>
      </xdr:grpSpPr>
      <xdr:sp macro="" textlink="">
        <xdr:nvSpPr>
          <xdr:cNvPr id="21" name="Rounded Rectangle 2">
            <a:hlinkClick xmlns:r="http://schemas.openxmlformats.org/officeDocument/2006/relationships" r:id="rId4" tooltip="Go to"/>
            <a:extLst>
              <a:ext uri="{FF2B5EF4-FFF2-40B4-BE49-F238E27FC236}">
                <a16:creationId xmlns:a16="http://schemas.microsoft.com/office/drawing/2014/main" id="{C75719A6-2887-4EFE-AF6E-231CAF6AA1E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2" name="Picture 21" descr="http://swiss-delicious.com/images/1024/icons/back.png">
            <a:hlinkClick xmlns:r="http://schemas.openxmlformats.org/officeDocument/2006/relationships" r:id="rId4" tooltip="Go to"/>
            <a:extLst>
              <a:ext uri="{FF2B5EF4-FFF2-40B4-BE49-F238E27FC236}">
                <a16:creationId xmlns:a16="http://schemas.microsoft.com/office/drawing/2014/main" id="{16D18CCA-6323-4F5C-A31A-0A6BDC27595F}"/>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14</xdr:col>
      <xdr:colOff>596153</xdr:colOff>
      <xdr:row>1</xdr:row>
      <xdr:rowOff>47625</xdr:rowOff>
    </xdr:from>
    <xdr:ext cx="1325166" cy="381000"/>
    <xdr:pic>
      <xdr:nvPicPr>
        <xdr:cNvPr id="1025"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7</xdr:col>
      <xdr:colOff>754875</xdr:colOff>
      <xdr:row>9</xdr:row>
      <xdr:rowOff>87923</xdr:rowOff>
    </xdr:from>
    <xdr:to>
      <xdr:col>13</xdr:col>
      <xdr:colOff>161925</xdr:colOff>
      <xdr:row>37</xdr:row>
      <xdr:rowOff>32971</xdr:rowOff>
    </xdr:to>
    <xdr:graphicFrame macro="">
      <xdr:nvGraphicFramePr>
        <xdr:cNvPr id="10" name="Chart 9">
          <a:extLst>
            <a:ext uri="{FF2B5EF4-FFF2-40B4-BE49-F238E27FC236}">
              <a16:creationId xmlns:a16="http://schemas.microsoft.com/office/drawing/2014/main" id="{101C3149-211C-496A-B7B0-631AD2C22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85724</xdr:colOff>
      <xdr:row>23</xdr:row>
      <xdr:rowOff>107971</xdr:rowOff>
    </xdr:from>
    <xdr:to>
      <xdr:col>7</xdr:col>
      <xdr:colOff>677999</xdr:colOff>
      <xdr:row>37</xdr:row>
      <xdr:rowOff>32971</xdr:rowOff>
    </xdr:to>
    <xdr:graphicFrame macro="">
      <xdr:nvGraphicFramePr>
        <xdr:cNvPr id="11" name="Chart 10">
          <a:extLst>
            <a:ext uri="{FF2B5EF4-FFF2-40B4-BE49-F238E27FC236}">
              <a16:creationId xmlns:a16="http://schemas.microsoft.com/office/drawing/2014/main" id="{F22B96C0-F036-4100-883C-406CE9116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85724</xdr:colOff>
      <xdr:row>9</xdr:row>
      <xdr:rowOff>89389</xdr:rowOff>
    </xdr:from>
    <xdr:to>
      <xdr:col>7</xdr:col>
      <xdr:colOff>677999</xdr:colOff>
      <xdr:row>23</xdr:row>
      <xdr:rowOff>14389</xdr:rowOff>
    </xdr:to>
    <xdr:graphicFrame macro="">
      <xdr:nvGraphicFramePr>
        <xdr:cNvPr id="12" name="Chart 11">
          <a:extLst>
            <a:ext uri="{FF2B5EF4-FFF2-40B4-BE49-F238E27FC236}">
              <a16:creationId xmlns:a16="http://schemas.microsoft.com/office/drawing/2014/main" id="{2B5E0FDE-6E5F-4E3B-8906-9F553EFC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89850</xdr:colOff>
      <xdr:row>1</xdr:row>
      <xdr:rowOff>42225</xdr:rowOff>
    </xdr:from>
    <xdr:to>
      <xdr:col>2</xdr:col>
      <xdr:colOff>310200</xdr:colOff>
      <xdr:row>2</xdr:row>
      <xdr:rowOff>262575</xdr:rowOff>
    </xdr:to>
    <xdr:pic>
      <xdr:nvPicPr>
        <xdr:cNvPr id="17" name="mainicon">
          <a:extLst>
            <a:ext uri="{FF2B5EF4-FFF2-40B4-BE49-F238E27FC236}">
              <a16:creationId xmlns:a16="http://schemas.microsoft.com/office/drawing/2014/main" id="{28749002-8113-4CED-A224-6E0038F7856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337500"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6</xdr:col>
      <xdr:colOff>70425</xdr:colOff>
      <xdr:row>1</xdr:row>
      <xdr:rowOff>51225</xdr:rowOff>
    </xdr:from>
    <xdr:to>
      <xdr:col>7</xdr:col>
      <xdr:colOff>0</xdr:colOff>
      <xdr:row>2</xdr:row>
      <xdr:rowOff>253575</xdr:rowOff>
    </xdr:to>
    <xdr:grpSp>
      <xdr:nvGrpSpPr>
        <xdr:cNvPr id="20" name="backtomenu">
          <a:hlinkClick xmlns:r="http://schemas.openxmlformats.org/officeDocument/2006/relationships" r:id="rId8" tooltip="Go to"/>
          <a:extLst>
            <a:ext uri="{FF2B5EF4-FFF2-40B4-BE49-F238E27FC236}">
              <a16:creationId xmlns:a16="http://schemas.microsoft.com/office/drawing/2014/main" id="{680017BB-93F2-40CA-8009-AE28B60F7AB9}"/>
            </a:ext>
          </a:extLst>
        </xdr:cNvPr>
        <xdr:cNvGrpSpPr/>
      </xdr:nvGrpSpPr>
      <xdr:grpSpPr>
        <a:xfrm>
          <a:off x="4623375" y="136950"/>
          <a:ext cx="1044000" cy="450000"/>
          <a:chOff x="6972831" y="127063"/>
          <a:chExt cx="1044000" cy="450000"/>
        </a:xfrm>
      </xdr:grpSpPr>
      <xdr:sp macro="" textlink="">
        <xdr:nvSpPr>
          <xdr:cNvPr id="21" name="Rounded Rectangle 2">
            <a:hlinkClick xmlns:r="http://schemas.openxmlformats.org/officeDocument/2006/relationships" r:id="rId8" tooltip="Go to"/>
            <a:extLst>
              <a:ext uri="{FF2B5EF4-FFF2-40B4-BE49-F238E27FC236}">
                <a16:creationId xmlns:a16="http://schemas.microsoft.com/office/drawing/2014/main" id="{95D226B4-CCDE-43D1-A5D9-AC2EEB006EE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2" name="Picture 21" descr="http://swiss-delicious.com/images/1024/icons/back.png">
            <a:hlinkClick xmlns:r="http://schemas.openxmlformats.org/officeDocument/2006/relationships" r:id="rId8" tooltip="Go to"/>
            <a:extLst>
              <a:ext uri="{FF2B5EF4-FFF2-40B4-BE49-F238E27FC236}">
                <a16:creationId xmlns:a16="http://schemas.microsoft.com/office/drawing/2014/main" id="{A661C4BB-AA0D-4101-9353-0D17CC7C60EE}"/>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11</xdr:col>
      <xdr:colOff>400050</xdr:colOff>
      <xdr:row>1</xdr:row>
      <xdr:rowOff>47625</xdr:rowOff>
    </xdr:from>
    <xdr:ext cx="1325166" cy="381000"/>
    <xdr:pic>
      <xdr:nvPicPr>
        <xdr:cNvPr id="1022" name="mpkLogo">
          <a:hlinkClick xmlns:a="http://schemas.openxmlformats.org/drawingml/2006/main" xmlns:r="http://schemas.openxmlformats.org/officeDocument/2006/relationships" r:id="rId13"/>
        </xdr:cNvPr>
        <xdr:cNvPicPr>
          <a:picLocks xmlns:a="http://schemas.openxmlformats.org/drawingml/2006/main" noChangeAspect="1"/>
        </xdr:cNvPicPr>
      </xdr:nvPicPr>
      <xdr:blipFill>
        <a:blip xmlns:a="http://schemas.openxmlformats.org/drawingml/2006/main" xmlns:r="http://schemas.openxmlformats.org/officeDocument/2006/relationships" r:embed="rId12"/>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88624</xdr:colOff>
      <xdr:row>9</xdr:row>
      <xdr:rowOff>55650</xdr:rowOff>
    </xdr:from>
    <xdr:to>
      <xdr:col>7</xdr:col>
      <xdr:colOff>1028974</xdr:colOff>
      <xdr:row>24</xdr:row>
      <xdr:rowOff>78150</xdr:rowOff>
    </xdr:to>
    <xdr:graphicFrame macro="">
      <xdr:nvGraphicFramePr>
        <xdr:cNvPr id="10" name="Chart 9">
          <a:extLst>
            <a:ext uri="{FF2B5EF4-FFF2-40B4-BE49-F238E27FC236}">
              <a16:creationId xmlns:a16="http://schemas.microsoft.com/office/drawing/2014/main" id="{9666C40E-71A2-4A7D-90B1-55081A6271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1124400</xdr:colOff>
      <xdr:row>9</xdr:row>
      <xdr:rowOff>55650</xdr:rowOff>
    </xdr:from>
    <xdr:to>
      <xdr:col>13</xdr:col>
      <xdr:colOff>171450</xdr:colOff>
      <xdr:row>24</xdr:row>
      <xdr:rowOff>78150</xdr:rowOff>
    </xdr:to>
    <xdr:graphicFrame macro="">
      <xdr:nvGraphicFramePr>
        <xdr:cNvPr id="24" name="Chart 23">
          <a:extLst>
            <a:ext uri="{FF2B5EF4-FFF2-40B4-BE49-F238E27FC236}">
              <a16:creationId xmlns:a16="http://schemas.microsoft.com/office/drawing/2014/main" id="{71AACB97-591E-4BB9-BD54-C6491C635B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98149</xdr:colOff>
      <xdr:row>24</xdr:row>
      <xdr:rowOff>147000</xdr:rowOff>
    </xdr:from>
    <xdr:to>
      <xdr:col>5</xdr:col>
      <xdr:colOff>1107349</xdr:colOff>
      <xdr:row>37</xdr:row>
      <xdr:rowOff>118500</xdr:rowOff>
    </xdr:to>
    <xdr:graphicFrame macro="">
      <xdr:nvGraphicFramePr>
        <xdr:cNvPr id="12" name="Chart 11">
          <a:extLst>
            <a:ext uri="{FF2B5EF4-FFF2-40B4-BE49-F238E27FC236}">
              <a16:creationId xmlns:a16="http://schemas.microsoft.com/office/drawing/2014/main" id="{51036D6E-3E66-4756-B9D3-D30033BE3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78825</xdr:colOff>
      <xdr:row>24</xdr:row>
      <xdr:rowOff>147000</xdr:rowOff>
    </xdr:from>
    <xdr:to>
      <xdr:col>13</xdr:col>
      <xdr:colOff>171450</xdr:colOff>
      <xdr:row>37</xdr:row>
      <xdr:rowOff>118500</xdr:rowOff>
    </xdr:to>
    <xdr:graphicFrame macro="">
      <xdr:nvGraphicFramePr>
        <xdr:cNvPr id="13" name="Chart 12">
          <a:extLst>
            <a:ext uri="{FF2B5EF4-FFF2-40B4-BE49-F238E27FC236}">
              <a16:creationId xmlns:a16="http://schemas.microsoft.com/office/drawing/2014/main" id="{B50DAD32-67B3-48ED-9884-7BE1C38CA5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89850</xdr:colOff>
      <xdr:row>1</xdr:row>
      <xdr:rowOff>42225</xdr:rowOff>
    </xdr:from>
    <xdr:to>
      <xdr:col>2</xdr:col>
      <xdr:colOff>310200</xdr:colOff>
      <xdr:row>2</xdr:row>
      <xdr:rowOff>262575</xdr:rowOff>
    </xdr:to>
    <xdr:pic>
      <xdr:nvPicPr>
        <xdr:cNvPr id="17" name="mainicon">
          <a:extLst>
            <a:ext uri="{FF2B5EF4-FFF2-40B4-BE49-F238E27FC236}">
              <a16:creationId xmlns:a16="http://schemas.microsoft.com/office/drawing/2014/main" id="{9F2E71EE-9F9E-45D1-B479-F8DB9DE15E5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337500" y="127950"/>
          <a:ext cx="468000" cy="468000"/>
        </a:xfrm>
        <a:prstGeom prst="rect">
          <a:avLst/>
        </a:prstGeom>
        <a:effectLst>
          <a:outerShdw blurRad="63500" sx="102000" sy="102000" algn="ctr" rotWithShape="0">
            <a:prstClr val="black">
              <a:alpha val="40000"/>
            </a:prstClr>
          </a:outerShdw>
        </a:effectLst>
      </xdr:spPr>
    </xdr:pic>
    <xdr:clientData/>
  </xdr:twoCellAnchor>
  <xdr:twoCellAnchor editAs="oneCell">
    <xdr:from>
      <xdr:col>6</xdr:col>
      <xdr:colOff>441900</xdr:colOff>
      <xdr:row>1</xdr:row>
      <xdr:rowOff>51225</xdr:rowOff>
    </xdr:from>
    <xdr:to>
      <xdr:col>7</xdr:col>
      <xdr:colOff>304800</xdr:colOff>
      <xdr:row>2</xdr:row>
      <xdr:rowOff>253575</xdr:rowOff>
    </xdr:to>
    <xdr:grpSp>
      <xdr:nvGrpSpPr>
        <xdr:cNvPr id="19" name="backtomenu">
          <a:hlinkClick xmlns:r="http://schemas.openxmlformats.org/officeDocument/2006/relationships" r:id="rId9" tooltip="Go to"/>
          <a:extLst>
            <a:ext uri="{FF2B5EF4-FFF2-40B4-BE49-F238E27FC236}">
              <a16:creationId xmlns:a16="http://schemas.microsoft.com/office/drawing/2014/main" id="{AEAAE2D4-B26D-4608-8543-FF6182EB2913}"/>
            </a:ext>
          </a:extLst>
        </xdr:cNvPr>
        <xdr:cNvGrpSpPr/>
      </xdr:nvGrpSpPr>
      <xdr:grpSpPr>
        <a:xfrm>
          <a:off x="4594800" y="136950"/>
          <a:ext cx="1044000" cy="450000"/>
          <a:chOff x="6972831" y="127063"/>
          <a:chExt cx="1044000" cy="450000"/>
        </a:xfrm>
      </xdr:grpSpPr>
      <xdr:sp macro="" textlink="">
        <xdr:nvSpPr>
          <xdr:cNvPr id="20" name="Rounded Rectangle 2">
            <a:hlinkClick xmlns:r="http://schemas.openxmlformats.org/officeDocument/2006/relationships" r:id="rId9" tooltip="Go to"/>
            <a:extLst>
              <a:ext uri="{FF2B5EF4-FFF2-40B4-BE49-F238E27FC236}">
                <a16:creationId xmlns:a16="http://schemas.microsoft.com/office/drawing/2014/main" id="{B9CED1DC-2AC2-4C14-9DB7-EF28253F3B2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1" name="Picture 20" descr="http://swiss-delicious.com/images/1024/icons/back.png">
            <a:hlinkClick xmlns:r="http://schemas.openxmlformats.org/officeDocument/2006/relationships" r:id="rId9" tooltip="Go to"/>
            <a:extLst>
              <a:ext uri="{FF2B5EF4-FFF2-40B4-BE49-F238E27FC236}">
                <a16:creationId xmlns:a16="http://schemas.microsoft.com/office/drawing/2014/main" id="{593C7BD8-C9CA-4B0F-ADA9-B7FD3393D989}"/>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11</xdr:col>
      <xdr:colOff>533400</xdr:colOff>
      <xdr:row>1</xdr:row>
      <xdr:rowOff>47625</xdr:rowOff>
    </xdr:from>
    <xdr:ext cx="1325166" cy="381000"/>
    <xdr:pic>
      <xdr:nvPicPr>
        <xdr:cNvPr id="1024" name="mpkLogo">
          <a:hlinkClick xmlns:a="http://schemas.openxmlformats.org/drawingml/2006/main" xmlns:r="http://schemas.openxmlformats.org/officeDocument/2006/relationships" r:id="rId14"/>
        </xdr:cNvPr>
        <xdr:cNvPicPr>
          <a:picLocks xmlns:a="http://schemas.openxmlformats.org/drawingml/2006/main" noChangeAspect="1"/>
        </xdr:cNvPicPr>
      </xdr:nvPicPr>
      <xdr:blipFill>
        <a:blip xmlns:a="http://schemas.openxmlformats.org/drawingml/2006/main" xmlns:r="http://schemas.openxmlformats.org/officeDocument/2006/relationships" r:embed="rId13"/>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5D6D0422-FB80-4139-82C1-AAD31664F63D}"/>
            </a:ext>
          </a:extLst>
        </xdr:cNvPr>
        <xdr:cNvGrpSpPr/>
      </xdr:nvGrpSpPr>
      <xdr:grpSpPr>
        <a:xfrm>
          <a:off x="10309269" y="1047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CF53DBBA-A661-4A0A-8417-E0C0833147E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 name="Picture 4" descr="http://swiss-delicious.com/images/1024/icons/back.png">
            <a:hlinkClick xmlns:r="http://schemas.openxmlformats.org/officeDocument/2006/relationships" r:id="rId3" tooltip="Go to"/>
            <a:extLst>
              <a:ext uri="{FF2B5EF4-FFF2-40B4-BE49-F238E27FC236}">
                <a16:creationId xmlns:a16="http://schemas.microsoft.com/office/drawing/2014/main" id="{95F197FA-51E8-4489-BE2B-A3B1064FC595}"/>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_AGENT" xr10:uid="{9A0E6081-A1E5-4A06-B13F-09155EC2FDB9}" sourceName="SALES AGENT">
  <extLst>
    <x:ext xmlns:x15="http://schemas.microsoft.com/office/spreadsheetml/2010/11/main" uri="{2F2917AC-EB37-4324-AD4E-5DD8C200BD13}">
      <x15:tableSlicerCache tableId="1" column="6"/>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STOMER" xr10:uid="{F774BE89-E62C-4FD2-904F-3072ED91F12F}" sourceName="CUSTOMER">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MPORTANCE" xr10:uid="{98EC052A-AFA6-435B-B349-C31811463C8E}" sourceName="IMPORTANCE">
  <extLst>
    <x:ext xmlns:x15="http://schemas.microsoft.com/office/spreadsheetml/2010/11/main" uri="{2F2917AC-EB37-4324-AD4E-5DD8C200BD13}">
      <x15:tableSlicerCache tableId="1"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AD_SOURCE" xr10:uid="{896B6D78-93AE-4A6A-AEA4-443A3426D598}" sourceName="LEAD SOURCE">
  <extLst>
    <x:ext xmlns:x15="http://schemas.microsoft.com/office/spreadsheetml/2010/11/main" uri="{2F2917AC-EB37-4324-AD4E-5DD8C200BD13}">
      <x15:tableSlicerCache tableId="1" column="5"/>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OSED" xr10:uid="{10475EC9-F533-4772-A694-94492D48378C}" sourceName="STATUS">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ALES AGENT 1" xr10:uid="{936C1BE4-77AA-4A13-B9F5-4140EB14457F}" cache="Slicer_SALES_AGENT" caption="SALES AGENT" rowHeight="252000"/>
  <slicer name="CUSTOMER" xr10:uid="{DD88ED4C-9D10-440D-8E06-B89334D9FCB8}" cache="Slicer_CUSTOMER" caption="CUSTOMER" rowHeight="252000"/>
  <slicer name="IMPORTANCE" xr10:uid="{5733ED6B-D188-431E-AE3B-1CD8D54BA066}" cache="Slicer_IMPORTANCE" caption="IMPORTANCE" columnCount="2" rowHeight="252000"/>
  <slicer name="LEAD SOURCE" xr10:uid="{40E26CB0-5B69-4186-A4EE-F8E3A1C91A49}" cache="Slicer_LEAD_SOURCE" caption="LEAD SOURCE" rowHeight="252000"/>
  <slicer name="CLOSED 1" xr10:uid="{F414BCB7-7672-4F4C-AEA2-3A326F9022A5}" cache="Slicer_CLOSED" caption="STATUS" rowHeight="252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03D1D7-9E60-47FD-8FC6-9A63152F04F8}" name="Table3" displayName="Table3" ref="C6:C16" totalsRowShown="0" headerRowDxfId="77" dataDxfId="76">
  <tableColumns count="1">
    <tableColumn id="1" xr3:uid="{3157C9B9-422F-4F1D-A821-9065800423B8}" name="PROCESS STAGES" dataDxfId="75"/>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538F25-E231-4737-B265-072455597406}" name="Table5" displayName="Table5" ref="E6:E16" totalsRowShown="0" headerRowDxfId="74" dataDxfId="73">
  <tableColumns count="1">
    <tableColumn id="1" xr3:uid="{0001E55C-EF30-42D0-9D10-7FD64C3F9E70}" name="SALESMEN" dataDxfId="72"/>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2708F9-C245-4B70-A0BB-8CE9985B8B99}" name="Table2" displayName="Table2" ref="B5:N25" totalsRowShown="0" headerRowDxfId="71" dataDxfId="70" tableBorderDxfId="69">
  <tableColumns count="13">
    <tableColumn id="1" xr3:uid="{7E56B6B0-7ACC-460A-8E5F-4AEE536C3F11}" name="CUSTOMER NAME" dataDxfId="68"/>
    <tableColumn id="2" xr3:uid="{2323F50E-B569-4055-8E1A-B5C9A4109E54}" name="STATUS" dataDxfId="67"/>
    <tableColumn id="14" xr3:uid="{433796BD-B2C6-4A1E-81FC-7763F8884EFB}" name="LEAD SOURCE" dataDxfId="66"/>
    <tableColumn id="3" xr3:uid="{7C1ED58E-349A-4CDC-A8E4-1070F0376F2F}" name="CONTACT PERSON" dataDxfId="65"/>
    <tableColumn id="4" xr3:uid="{9678703E-E2CA-4AA0-91EC-CB323DDC1814}" name="E-MAIL" dataDxfId="64"/>
    <tableColumn id="5" xr3:uid="{8C436BE5-7615-41D6-A86F-0C9F9C757809}" name="PHONE" dataDxfId="63"/>
    <tableColumn id="6" xr3:uid="{653A79C6-F7C5-49C9-AB42-E5C3E0D28498}" name="CONTACT PERSON 2" dataDxfId="62"/>
    <tableColumn id="7" xr3:uid="{EBCCFBD6-C6A2-4ED9-81D6-6973ED9620B1}" name="E-MAIL 2" dataDxfId="61"/>
    <tableColumn id="8" xr3:uid="{3A9A207C-4095-4E25-8603-FD916A78FC1F}" name="PHONE 2" dataDxfId="60"/>
    <tableColumn id="9" xr3:uid="{17160F00-A14D-4E4D-9D5A-48982DFB53AC}" name="CONTACT PERSON 3" dataDxfId="59"/>
    <tableColumn id="10" xr3:uid="{C7B59815-AB00-441E-A5F2-593D53A6D08E}" name="E-MAIL 3" dataDxfId="58"/>
    <tableColumn id="11" xr3:uid="{C5B981F7-1EC4-4E4F-B978-48E3367B7C79}" name="PHONE 3" dataDxfId="57"/>
    <tableColumn id="12" xr3:uid="{54CFB177-370B-49B5-9F61-0E1E4B0DB765}" name="ADDRESS" dataDxfId="5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677526-0C0D-4E1C-B33D-A6ADFB578BF0}" name="TableTASKLIST" displayName="TableTASKLIST" ref="B5:G25" totalsRowShown="0" headerRowDxfId="54" dataDxfId="53" tableBorderDxfId="52">
  <tableColumns count="6">
    <tableColumn id="1" xr3:uid="{AE60006E-08C5-4719-BC0F-82476CB169CD}" name="TASK ID" dataDxfId="51"/>
    <tableColumn id="2" xr3:uid="{A5560BFB-B4CE-48BB-B338-9AE50E42BD67}" name="CUSTOMER" dataDxfId="50"/>
    <tableColumn id="4" xr3:uid="{4BC00755-9209-4162-B757-00109BDA237C}" name="SHORT DESCRIPTION _x000a_(max 25 characters)" dataDxfId="49"/>
    <tableColumn id="5" xr3:uid="{5E9B24C1-06D9-481E-A5DE-EEB7C3FED0F9}" name="LONG DESCRIPTION" dataDxfId="48"/>
    <tableColumn id="6" xr3:uid="{C4B08133-5319-4F65-9AE4-2C226E314DC8}" name="IMPORTANCE" dataDxfId="47"/>
    <tableColumn id="3" xr3:uid="{65BC018D-2D9C-4779-8B4F-89D8C0AFE966}" name="ACTIVE?" dataDxfId="46"/>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58107BE-E0CA-49D4-8E64-5E54A91D8416}" name="Table48" displayName="Table48" ref="B5:G4005" totalsRowShown="0" headerRowDxfId="43" dataDxfId="42" tableBorderDxfId="41">
  <autoFilter ref="B5:G4005" xr:uid="{D4D6AE50-DF0F-473E-86CC-CA91992850F5}"/>
  <tableColumns count="6">
    <tableColumn id="2" xr3:uid="{0EEFDA71-B58E-428F-9F36-7B2DF33E8168}" name="TASK ID" dataDxfId="40"/>
    <tableColumn id="3" xr3:uid="{F0EFA123-0C3D-41C9-9C30-87916DE88A39}" name="CUSTOMER" dataDxfId="39">
      <calculatedColumnFormula>IFERROR(IF(LEN(B6)&gt;0,IF(INDEX(TasksList!$C$6:$C$25,MATCH(LEFT(B6,SEARCH(" - ",B6)-1)*1,TasksList!$B$6:$B$25,0),1)=0,"",INDEX(TasksList!$C$6:$C$25,MATCH(LEFT(B6,SEARCH(" - ",B6)-1)*1,TasksList!$B$6:$B$25,0),1)),""),"Task not found!")</calculatedColumnFormula>
    </tableColumn>
    <tableColumn id="8" xr3:uid="{AD0AA1B3-79F8-41A9-B20B-0ED09BBF2B17}" name="DATE" dataDxfId="38"/>
    <tableColumn id="5" xr3:uid="{7C142CE4-4C68-4F49-B6E8-4EF8860150B4}" name="STAGE" dataDxfId="37"/>
    <tableColumn id="6" xr3:uid="{2B278928-6F04-4B76-B3F2-1800B10A41EE}" name="SALESMAN" dataDxfId="36"/>
    <tableColumn id="7" xr3:uid="{6C7FA075-1392-4C61-8F13-A57E45065C47}" name="NOTES / RESULTS" dataDxfId="35"/>
  </tableColumns>
  <tableStyleInfo name="TableStyleLight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87187E-15D3-45EA-81D7-BDAAD73CEDF9}" name="Table1" displayName="Table1" ref="B3:H4003" totalsRowShown="0" headerRowDxfId="26" dataDxfId="24" headerRowBorderDxfId="25" tableBorderDxfId="23">
  <autoFilter ref="B3:H4003" xr:uid="{5487187E-15D3-45EA-81D7-BDAAD73CEDF9}">
    <filterColumn colId="6">
      <filters>
        <filter val="Closed"/>
      </filters>
    </filterColumn>
  </autoFilter>
  <tableColumns count="7">
    <tableColumn id="1" xr3:uid="{B11FD078-E3A0-4325-AB67-A378AD6CFBAE}" name="Lead - Short descript" dataDxfId="22">
      <calculatedColumnFormula>IFERROR(IF(LEN(INDEX(PlansAndNotes!$B$6:$B$2005,ROW(A4)-ROW($B$3)))=0,"",INDEX(PlansAndNotes!$B$6:$B$2005,ROW(A4)-ROW($B$3))),"")</calculatedColumnFormula>
    </tableColumn>
    <tableColumn id="2" xr3:uid="{B5DADB41-346D-472E-B472-93EA2F1CEE55}" name="LEAD ID" dataDxfId="21">
      <calculatedColumnFormula>IF(LEN(B4)&gt;0,LEFT(B4,SEARCH(" - ",B4)-1)*1,"")</calculatedColumnFormula>
    </tableColumn>
    <tableColumn id="3" xr3:uid="{C3775ECA-A275-4049-9088-E1AC898FCA8F}" name="CUSTOMER" dataDxfId="20">
      <calculatedColumnFormula>IFERROR(IF(LEN(C4)&gt;0,IF(LEN(INDEX(TasksList!$C$6:$C$25,MATCH(C4,TasksList!$B$6:$B$25,0),1))=0,"",INDEX(TasksList!$C$6:$C$25,MATCH(C4,TasksList!$B$6:$B$25,0),1)),""),"")</calculatedColumnFormula>
    </tableColumn>
    <tableColumn id="4" xr3:uid="{383C0296-317A-4769-BBDF-1DBED2CF26F7}" name="IMPORTANCE" dataDxfId="19">
      <calculatedColumnFormula>IFERROR(IF(LEN(C4)&gt;0,IF(LEN(INDEX(TasksList!$F$6:$F$25,MATCH(C4,TasksList!$B$6:$B$25,0),1))=0,"not set!",INDEX(TasksList!$F$6:$F$25,MATCH(C4,TasksList!$B$6:$B$25,0),1)),""),"")</calculatedColumnFormula>
    </tableColumn>
    <tableColumn id="5" xr3:uid="{C23A6715-1681-4861-AC91-D45CF30A48F7}" name="LEAD SOURCE" dataDxfId="18">
      <calculatedColumnFormula>IFERROR(IF(LEN(D4)&gt;0,IF(LEN(INDEX(AdressBook!$D$6:$D$25,MATCH(D4,AdressBook!$B$6:$B$25,0),1))=0,"",INDEX(AdressBook!$D$6:$D$25,MATCH(D4,AdressBook!$B$6:$B$25,0),1)),""),"")</calculatedColumnFormula>
    </tableColumn>
    <tableColumn id="6" xr3:uid="{5922476F-94C9-4671-B74D-260B6FB130FF}" name="SALES AGENT" dataDxfId="17">
      <calculatedColumnFormula>IFERROR(IF(LEN(INDEX(PlansAndNotes!$F$6:$F$4005,ROW(B4)-ROW($C$3)))=0,"",INDEX(PlansAndNotes!$F$6:$F$4005,ROW(B4)-ROW($C$3))),"")</calculatedColumnFormula>
    </tableColumn>
    <tableColumn id="7" xr3:uid="{3115E754-DA7D-43B1-88FB-40811ABF0E56}" name="STATUS" dataDxfId="16">
      <calculatedColumnFormula>IFERROR(IF(LEN(C4)&gt;0,IF(LEN(INDEX(TasksList!$G$6:$G$25,MATCH(C4,TasksList!$B$6:$B$25,0),1))=0,"",INDEX(TasksList!$G$6:$G$25,MATCH(C4,TasksList!$B$6:$B$25,0),1)),""),"")</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9049240-B665-44B7-9111-C5C872E54ADA}" name="Table8" displayName="Table8" ref="N3:Y4003" totalsRowShown="0" headerRowDxfId="15" dataDxfId="13" headerRowBorderDxfId="14" tableBorderDxfId="12">
  <autoFilter ref="N3:Y4003" xr:uid="{39049240-B665-44B7-9111-C5C872E54ADA}"/>
  <tableColumns count="12">
    <tableColumn id="1" xr3:uid="{E00FD183-ACB9-4FDB-99FB-2E08FC21B1A2}" name="DATE" dataDxfId="11"/>
    <tableColumn id="2" xr3:uid="{B9395860-BEE4-45A3-B34C-A07CC493F789}" name="TASK DESCRIPTION" dataDxfId="10"/>
    <tableColumn id="3" xr3:uid="{7018C59B-FC66-4675-9047-4DCB12B6E38B}" name="STAGE" dataDxfId="9"/>
    <tableColumn id="4" xr3:uid="{6CC778BA-FD47-484C-A09B-FC24022AE71D}" name="NOTES AND COMMENTS" dataDxfId="8"/>
    <tableColumn id="5" xr3:uid="{ED7650A8-4039-42DA-A0F4-4FA005D06487}" name="CUSTOMER VS LEAD" dataDxfId="7"/>
    <tableColumn id="6" xr3:uid="{B76C4D86-E763-4D13-A7A5-4803EE359E30}" name="LAST STAGE ROW NO" dataDxfId="6"/>
    <tableColumn id="7" xr3:uid="{E208BB8C-7877-4944-99CE-3E554B7C3FB3}" name="Calendar Filtering" dataDxfId="5"/>
    <tableColumn id="8" xr3:uid="{10EC03D8-6089-4CA4-B8BF-0E47940A76E2}" name="LAST STAGE NAME" dataDxfId="4"/>
    <tableColumn id="9" xr3:uid="{37707217-3111-4C8B-A460-669A336DE184}" name="VISIBLE ROWS NO" dataDxfId="3"/>
    <tableColumn id="10" xr3:uid="{A01759A0-4B64-487B-92AF-C2EAC36CBF0E}" name="TIME PER STAGE" dataDxfId="2"/>
    <tableColumn id="11" xr3:uid="{DAD21374-880A-4770-9DBE-23967E69B0A8}" name="30 / QUARTER / YEAR (CONVERSION)" dataDxfId="1"/>
    <tableColumn id="12" xr3:uid="{AD55D99A-C302-4691-B69C-D4BFDA453D64}" name="30 / QUARTER / YEAR (PERFORMAC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5F817-5BD1-4B82-8A42-31612A89480A}">
  <sheetPr codeName="Sheet1">
    <pageSetUpPr autoPageBreaks="0" fitToPage="1"/>
  </sheetPr>
  <dimension ref="A1:O37"/>
  <sheetViews>
    <sheetView showGridLines="0" showRowColHeaders="0" tabSelected="1" zoomScaleNormal="100" zoomScaleSheetLayoutView="85" workbookViewId="0">
      <pane ySplit="4" topLeftCell="A5" activePane="bottomLeft" state="frozen"/>
      <selection activeCell="N8" sqref="N8"/>
      <selection pane="bottomLeft" activeCell="A5" sqref="A5"/>
    </sheetView>
  </sheetViews>
  <sheetFormatPr defaultColWidth="8.85546875" defaultRowHeight="15" x14ac:dyDescent="0.25"/>
  <cols>
    <col min="1" max="1" width="3.7109375" style="10" customWidth="1"/>
    <col min="2" max="2" width="9.7109375" style="10" customWidth="1"/>
    <col min="3" max="3" width="14.85546875" style="10" customWidth="1"/>
    <col min="4" max="12" width="12.85546875" style="10" customWidth="1"/>
    <col min="13" max="13" width="13.28515625" style="10" customWidth="1"/>
    <col min="14" max="14" width="3.7109375" style="10" customWidth="1"/>
    <col min="15" max="16384" width="8.85546875" style="10"/>
  </cols>
  <sheetData>
    <row r="1" spans="1:15" s="115" customFormat="1" ht="6.75" customHeight="1" x14ac:dyDescent="0.25">
      <c r="A1" s="1"/>
      <c r="B1" s="2"/>
      <c r="C1" s="1"/>
      <c r="D1" s="1"/>
      <c r="E1" s="3"/>
      <c r="F1" s="3"/>
      <c r="G1" s="3"/>
      <c r="H1" s="1"/>
      <c r="I1" s="1"/>
      <c r="J1" s="1"/>
      <c r="K1" s="1"/>
      <c r="L1" s="1"/>
      <c r="M1" s="1"/>
      <c r="N1" s="1"/>
      <c r="O1" s="1"/>
    </row>
    <row r="2" spans="1:15" s="127" customFormat="1" ht="20.100000000000001" customHeight="1" x14ac:dyDescent="0.3">
      <c r="A2" s="15"/>
      <c r="B2" s="16"/>
      <c r="C2" s="69" t="s">
        <v>35</v>
      </c>
      <c r="D2" s="18"/>
      <c r="E2" s="18"/>
      <c r="F2" s="18"/>
      <c r="G2" s="18"/>
      <c r="H2" s="18"/>
      <c r="I2" s="18"/>
      <c r="J2" s="18"/>
      <c r="K2" s="19"/>
      <c r="L2" s="19"/>
      <c r="M2" s="18"/>
      <c r="N2" s="20"/>
      <c r="O2" s="15"/>
    </row>
    <row r="3" spans="1:15" s="128" customFormat="1" ht="24" customHeight="1" x14ac:dyDescent="0.35">
      <c r="A3" s="21"/>
      <c r="B3" s="22"/>
      <c r="C3" s="70" t="s">
        <v>0</v>
      </c>
      <c r="D3" s="24"/>
      <c r="E3" s="24"/>
      <c r="F3" s="24"/>
      <c r="G3" s="24"/>
      <c r="H3" s="24"/>
      <c r="I3" s="24"/>
      <c r="J3" s="24"/>
      <c r="K3" s="25"/>
      <c r="L3" s="25"/>
      <c r="M3" s="24"/>
      <c r="N3" s="26"/>
      <c r="O3" s="21"/>
    </row>
    <row r="4" spans="1:15" s="115" customFormat="1" ht="5.0999999999999996" customHeight="1" x14ac:dyDescent="0.25">
      <c r="A4" s="4"/>
      <c r="B4" s="4"/>
      <c r="C4" s="4"/>
      <c r="D4" s="4"/>
      <c r="E4" s="4"/>
      <c r="F4" s="4"/>
      <c r="G4" s="4"/>
      <c r="H4" s="4"/>
      <c r="I4" s="4"/>
      <c r="J4" s="4"/>
      <c r="K4" s="4"/>
      <c r="L4" s="4"/>
      <c r="M4" s="4"/>
      <c r="N4" s="4"/>
      <c r="O4" s="5"/>
    </row>
    <row r="5" spans="1:15" s="115" customFormat="1" ht="5.0999999999999996" customHeight="1" x14ac:dyDescent="0.25">
      <c r="A5" s="365"/>
      <c r="B5" s="4"/>
      <c r="C5" s="4"/>
      <c r="D5" s="4"/>
      <c r="E5" s="4"/>
      <c r="F5" s="4"/>
      <c r="G5" s="4"/>
      <c r="H5" s="4"/>
      <c r="I5" s="4"/>
      <c r="J5" s="4"/>
      <c r="K5" s="4"/>
      <c r="L5" s="4"/>
      <c r="M5" s="4"/>
      <c r="N5" s="4"/>
      <c r="O5" s="5"/>
    </row>
    <row r="6" spans="1:15" s="115" customFormat="1" x14ac:dyDescent="0.25">
      <c r="A6" s="111"/>
      <c r="B6" s="112"/>
      <c r="C6" s="113"/>
      <c r="D6" s="113"/>
      <c r="E6" s="113"/>
      <c r="F6" s="113"/>
      <c r="G6" s="113"/>
      <c r="H6" s="113"/>
      <c r="I6" s="113"/>
      <c r="J6" s="113"/>
      <c r="K6" s="113"/>
      <c r="L6" s="113"/>
      <c r="M6" s="114"/>
      <c r="N6" s="111"/>
    </row>
    <row r="7" spans="1:15" s="115" customFormat="1" x14ac:dyDescent="0.25">
      <c r="B7" s="116"/>
      <c r="C7" s="117"/>
      <c r="D7" s="117"/>
      <c r="E7" s="117"/>
      <c r="F7" s="117"/>
      <c r="G7" s="117"/>
      <c r="H7" s="117"/>
      <c r="I7" s="117"/>
      <c r="J7" s="117"/>
      <c r="K7" s="117"/>
      <c r="L7" s="117"/>
      <c r="M7" s="118"/>
    </row>
    <row r="8" spans="1:15" s="115" customFormat="1" x14ac:dyDescent="0.25">
      <c r="B8" s="116"/>
      <c r="C8" s="117"/>
      <c r="D8" s="117"/>
      <c r="E8" s="117"/>
      <c r="F8" s="117"/>
      <c r="G8" s="117"/>
      <c r="H8" s="117"/>
      <c r="I8" s="117"/>
      <c r="J8" s="117"/>
      <c r="K8" s="117"/>
      <c r="L8" s="117"/>
      <c r="M8" s="118"/>
    </row>
    <row r="9" spans="1:15" s="115" customFormat="1" x14ac:dyDescent="0.25">
      <c r="B9" s="116"/>
      <c r="C9" s="117"/>
      <c r="D9" s="117"/>
      <c r="E9" s="117"/>
      <c r="F9" s="117"/>
      <c r="G9" s="117"/>
      <c r="H9" s="117"/>
      <c r="I9" s="117"/>
      <c r="J9" s="117"/>
      <c r="K9" s="117"/>
      <c r="L9" s="117"/>
      <c r="M9" s="118"/>
    </row>
    <row r="10" spans="1:15" s="115" customFormat="1" x14ac:dyDescent="0.25">
      <c r="B10" s="116"/>
      <c r="C10" s="117"/>
      <c r="D10" s="117"/>
      <c r="E10" s="117"/>
      <c r="F10" s="117"/>
      <c r="G10" s="117"/>
      <c r="H10" s="117"/>
      <c r="I10" s="117"/>
      <c r="J10" s="117"/>
      <c r="K10" s="117"/>
      <c r="L10" s="117"/>
      <c r="M10" s="118"/>
    </row>
    <row r="11" spans="1:15" s="115" customFormat="1" x14ac:dyDescent="0.25">
      <c r="B11" s="116"/>
      <c r="C11" s="117"/>
      <c r="D11" s="117"/>
      <c r="E11" s="117"/>
      <c r="F11" s="117"/>
      <c r="G11" s="117"/>
      <c r="H11" s="117"/>
      <c r="I11" s="117"/>
      <c r="J11" s="117"/>
      <c r="K11" s="117"/>
      <c r="L11" s="117"/>
      <c r="M11" s="118"/>
    </row>
    <row r="12" spans="1:15" s="115" customFormat="1" x14ac:dyDescent="0.25">
      <c r="B12" s="116"/>
      <c r="C12" s="117"/>
      <c r="D12" s="117"/>
      <c r="E12" s="117"/>
      <c r="F12" s="117"/>
      <c r="G12" s="117"/>
      <c r="H12" s="117"/>
      <c r="I12" s="117"/>
      <c r="J12" s="117"/>
      <c r="K12" s="117"/>
      <c r="L12" s="117"/>
      <c r="M12" s="118"/>
    </row>
    <row r="13" spans="1:15" s="115" customFormat="1" x14ac:dyDescent="0.25">
      <c r="B13" s="116"/>
      <c r="C13" s="117"/>
      <c r="D13" s="117"/>
      <c r="E13" s="117"/>
      <c r="F13" s="117"/>
      <c r="G13" s="117"/>
      <c r="H13" s="117"/>
      <c r="I13" s="117"/>
      <c r="J13" s="117"/>
      <c r="K13" s="117"/>
      <c r="L13" s="117"/>
      <c r="M13" s="118"/>
    </row>
    <row r="14" spans="1:15" s="115" customFormat="1" x14ac:dyDescent="0.25">
      <c r="B14" s="116"/>
      <c r="C14" s="117"/>
      <c r="D14" s="117"/>
      <c r="E14" s="117"/>
      <c r="F14" s="117"/>
      <c r="G14" s="117"/>
      <c r="H14" s="117"/>
      <c r="I14" s="117"/>
      <c r="J14" s="117"/>
      <c r="K14" s="117"/>
      <c r="L14" s="117"/>
      <c r="M14" s="118"/>
    </row>
    <row r="15" spans="1:15" s="115" customFormat="1" x14ac:dyDescent="0.25">
      <c r="B15" s="116"/>
      <c r="C15" s="117"/>
      <c r="D15" s="117"/>
      <c r="E15" s="117"/>
      <c r="F15" s="117"/>
      <c r="G15" s="117"/>
      <c r="H15" s="117"/>
      <c r="I15" s="117"/>
      <c r="J15" s="117"/>
      <c r="K15" s="117"/>
      <c r="L15" s="117"/>
      <c r="M15" s="118"/>
    </row>
    <row r="16" spans="1:15" s="115" customFormat="1" x14ac:dyDescent="0.25">
      <c r="B16" s="116"/>
      <c r="C16" s="117"/>
      <c r="D16" s="117"/>
      <c r="E16" s="117"/>
      <c r="F16" s="117"/>
      <c r="G16" s="117"/>
      <c r="H16" s="117"/>
      <c r="I16" s="117"/>
      <c r="J16" s="117"/>
      <c r="K16" s="117"/>
      <c r="L16" s="117"/>
      <c r="M16" s="118"/>
    </row>
    <row r="17" spans="2:13" s="115" customFormat="1" x14ac:dyDescent="0.25">
      <c r="B17" s="116"/>
      <c r="C17" s="117"/>
      <c r="D17" s="117"/>
      <c r="E17" s="117"/>
      <c r="F17" s="117"/>
      <c r="G17" s="117"/>
      <c r="H17" s="117"/>
      <c r="I17" s="117"/>
      <c r="J17" s="117"/>
      <c r="K17" s="117"/>
      <c r="L17" s="117"/>
      <c r="M17" s="118"/>
    </row>
    <row r="18" spans="2:13" s="115" customFormat="1" x14ac:dyDescent="0.25">
      <c r="B18" s="116"/>
      <c r="C18" s="117"/>
      <c r="D18" s="117"/>
      <c r="E18" s="117"/>
      <c r="F18" s="117"/>
      <c r="G18" s="117"/>
      <c r="H18" s="117"/>
      <c r="I18" s="117"/>
      <c r="J18" s="117"/>
      <c r="K18" s="117"/>
      <c r="L18" s="117"/>
      <c r="M18" s="118"/>
    </row>
    <row r="19" spans="2:13" s="115" customFormat="1" x14ac:dyDescent="0.25">
      <c r="B19" s="116"/>
      <c r="C19" s="117"/>
      <c r="D19" s="117"/>
      <c r="E19" s="117"/>
      <c r="F19" s="117"/>
      <c r="G19" s="117"/>
      <c r="H19" s="117"/>
      <c r="I19" s="117"/>
      <c r="J19" s="117"/>
      <c r="K19" s="117"/>
      <c r="L19" s="117"/>
      <c r="M19" s="118"/>
    </row>
    <row r="20" spans="2:13" s="115" customFormat="1" x14ac:dyDescent="0.25">
      <c r="B20" s="116"/>
      <c r="C20" s="117"/>
      <c r="D20" s="117"/>
      <c r="E20" s="117"/>
      <c r="F20" s="117"/>
      <c r="G20" s="117"/>
      <c r="H20" s="117"/>
      <c r="I20" s="117"/>
      <c r="J20" s="117"/>
      <c r="K20" s="117"/>
      <c r="L20" s="117"/>
      <c r="M20" s="118"/>
    </row>
    <row r="21" spans="2:13" s="115" customFormat="1" x14ac:dyDescent="0.25">
      <c r="B21" s="116"/>
      <c r="C21" s="117"/>
      <c r="D21" s="117"/>
      <c r="E21" s="117"/>
      <c r="F21" s="117"/>
      <c r="G21" s="117"/>
      <c r="H21" s="117"/>
      <c r="I21" s="117"/>
      <c r="J21" s="117"/>
      <c r="K21" s="117"/>
      <c r="L21" s="117"/>
      <c r="M21" s="118"/>
    </row>
    <row r="22" spans="2:13" s="115" customFormat="1" x14ac:dyDescent="0.25">
      <c r="B22" s="116"/>
      <c r="C22" s="117"/>
      <c r="D22" s="117"/>
      <c r="E22" s="117"/>
      <c r="F22" s="117"/>
      <c r="G22" s="117"/>
      <c r="H22" s="117"/>
      <c r="I22" s="117"/>
      <c r="J22" s="117"/>
      <c r="K22" s="117"/>
      <c r="L22" s="117"/>
      <c r="M22" s="118"/>
    </row>
    <row r="23" spans="2:13" s="115" customFormat="1" x14ac:dyDescent="0.25">
      <c r="B23" s="116"/>
      <c r="C23" s="117"/>
      <c r="D23" s="117"/>
      <c r="E23" s="117"/>
      <c r="F23" s="117"/>
      <c r="G23" s="117"/>
      <c r="H23" s="117"/>
      <c r="I23" s="117"/>
      <c r="J23" s="117"/>
      <c r="K23" s="117"/>
      <c r="L23" s="117"/>
      <c r="M23" s="118"/>
    </row>
    <row r="24" spans="2:13" s="115" customFormat="1" x14ac:dyDescent="0.25">
      <c r="B24" s="116"/>
      <c r="C24" s="117"/>
      <c r="D24" s="117"/>
      <c r="E24" s="117"/>
      <c r="F24" s="117"/>
      <c r="G24" s="117"/>
      <c r="H24" s="117"/>
      <c r="I24" s="117"/>
      <c r="J24" s="117"/>
      <c r="K24" s="117"/>
      <c r="L24" s="117"/>
      <c r="M24" s="118"/>
    </row>
    <row r="25" spans="2:13" s="115" customFormat="1" x14ac:dyDescent="0.25">
      <c r="B25" s="116"/>
      <c r="C25" s="117"/>
      <c r="D25" s="117"/>
      <c r="E25" s="117"/>
      <c r="F25" s="117"/>
      <c r="G25" s="117"/>
      <c r="H25" s="117"/>
      <c r="I25" s="117"/>
      <c r="J25" s="117"/>
      <c r="K25" s="117"/>
      <c r="L25" s="117"/>
      <c r="M25" s="118"/>
    </row>
    <row r="26" spans="2:13" s="115" customFormat="1" x14ac:dyDescent="0.25">
      <c r="B26" s="116"/>
      <c r="C26" s="117"/>
      <c r="D26" s="117"/>
      <c r="E26" s="117"/>
      <c r="F26" s="117"/>
      <c r="G26" s="117"/>
      <c r="H26" s="117"/>
      <c r="I26" s="117"/>
      <c r="J26" s="117"/>
      <c r="K26" s="117"/>
      <c r="L26" s="117"/>
      <c r="M26" s="118"/>
    </row>
    <row r="27" spans="2:13" s="115" customFormat="1" x14ac:dyDescent="0.25">
      <c r="B27" s="116"/>
      <c r="C27" s="117"/>
      <c r="D27" s="117"/>
      <c r="E27" s="117"/>
      <c r="F27" s="117"/>
      <c r="G27" s="117"/>
      <c r="H27" s="117"/>
      <c r="I27" s="117"/>
      <c r="J27" s="117"/>
      <c r="K27" s="117"/>
      <c r="L27" s="117"/>
      <c r="M27" s="118"/>
    </row>
    <row r="28" spans="2:13" s="115" customFormat="1" x14ac:dyDescent="0.25">
      <c r="B28" s="116"/>
      <c r="C28" s="117"/>
      <c r="D28" s="117"/>
      <c r="E28" s="117"/>
      <c r="F28" s="117"/>
      <c r="G28" s="117"/>
      <c r="H28" s="117"/>
      <c r="I28" s="117"/>
      <c r="J28" s="117"/>
      <c r="K28" s="117"/>
      <c r="L28" s="117"/>
      <c r="M28" s="118"/>
    </row>
    <row r="29" spans="2:13" s="115" customFormat="1" x14ac:dyDescent="0.25">
      <c r="B29" s="116"/>
      <c r="C29" s="117"/>
      <c r="D29" s="117"/>
      <c r="E29" s="117"/>
      <c r="F29" s="117"/>
      <c r="G29" s="117"/>
      <c r="H29" s="117"/>
      <c r="I29" s="117"/>
      <c r="J29" s="117"/>
      <c r="K29" s="117"/>
      <c r="L29" s="117"/>
      <c r="M29" s="118"/>
    </row>
    <row r="30" spans="2:13" s="115" customFormat="1" x14ac:dyDescent="0.25">
      <c r="B30" s="116"/>
      <c r="C30" s="117"/>
      <c r="D30" s="117"/>
      <c r="E30" s="117"/>
      <c r="F30" s="117"/>
      <c r="G30" s="117"/>
      <c r="H30" s="117"/>
      <c r="I30" s="117"/>
      <c r="J30" s="117"/>
      <c r="K30" s="117"/>
      <c r="L30" s="117"/>
      <c r="M30" s="118"/>
    </row>
    <row r="31" spans="2:13" s="115" customFormat="1" x14ac:dyDescent="0.25">
      <c r="B31" s="116"/>
      <c r="C31" s="117"/>
      <c r="D31" s="117"/>
      <c r="E31" s="117"/>
      <c r="F31" s="117"/>
      <c r="G31" s="117"/>
      <c r="H31" s="117"/>
      <c r="I31" s="117"/>
      <c r="J31" s="117"/>
      <c r="K31" s="117"/>
      <c r="L31" s="117"/>
      <c r="M31" s="118"/>
    </row>
    <row r="32" spans="2:13" s="115" customFormat="1" x14ac:dyDescent="0.25">
      <c r="B32" s="116"/>
      <c r="C32" s="117"/>
      <c r="D32" s="117"/>
      <c r="E32" s="117"/>
      <c r="F32" s="117"/>
      <c r="G32" s="117"/>
      <c r="H32" s="117"/>
      <c r="I32" s="117"/>
      <c r="J32" s="117"/>
      <c r="K32" s="117"/>
      <c r="L32" s="117"/>
      <c r="M32" s="118"/>
    </row>
    <row r="33" spans="1:15" s="115" customFormat="1" x14ac:dyDescent="0.25">
      <c r="B33" s="119"/>
      <c r="C33" s="120"/>
      <c r="D33" s="120"/>
      <c r="E33" s="120"/>
      <c r="F33" s="120"/>
      <c r="G33" s="120"/>
      <c r="H33" s="120"/>
      <c r="I33" s="120"/>
      <c r="J33" s="120"/>
      <c r="K33" s="120"/>
      <c r="L33" s="120"/>
      <c r="M33" s="121"/>
    </row>
    <row r="34" spans="1:15" s="115" customFormat="1" ht="7.35" customHeight="1" x14ac:dyDescent="0.25">
      <c r="A34" s="5"/>
      <c r="B34" s="5"/>
      <c r="C34" s="5"/>
      <c r="D34" s="5"/>
      <c r="E34" s="5"/>
      <c r="F34" s="5"/>
      <c r="G34" s="5"/>
      <c r="H34" s="5"/>
      <c r="I34" s="5"/>
      <c r="J34" s="5"/>
      <c r="K34" s="5"/>
      <c r="L34" s="5"/>
      <c r="M34" s="5"/>
      <c r="N34" s="5"/>
      <c r="O34" s="5"/>
    </row>
    <row r="35" spans="1:15" s="115" customFormat="1" ht="23.1" customHeight="1" x14ac:dyDescent="0.25">
      <c r="A35" s="9"/>
      <c r="B35" s="6"/>
      <c r="C35" s="6"/>
      <c r="D35" s="7"/>
      <c r="E35" s="8"/>
      <c r="F35" s="8"/>
      <c r="G35" s="8"/>
      <c r="H35" s="6"/>
      <c r="I35" s="6"/>
      <c r="J35" s="6"/>
      <c r="K35" s="6"/>
      <c r="L35" s="6"/>
      <c r="M35" s="6"/>
      <c r="N35" s="9"/>
      <c r="O35" s="9"/>
    </row>
    <row r="36" spans="1:15" s="115" customFormat="1" x14ac:dyDescent="0.25">
      <c r="A36" s="5"/>
      <c r="B36" s="5"/>
      <c r="C36" s="5"/>
      <c r="D36" s="5"/>
      <c r="E36" s="5"/>
      <c r="F36" s="5"/>
      <c r="G36" s="5"/>
      <c r="H36" s="5"/>
      <c r="I36" s="5"/>
      <c r="J36" s="5"/>
      <c r="K36" s="5"/>
      <c r="L36" s="5"/>
      <c r="M36" s="5"/>
      <c r="N36" s="5"/>
      <c r="O36" s="5"/>
    </row>
    <row r="37" spans="1:15" s="115" customFormat="1" x14ac:dyDescent="0.25">
      <c r="A37" s="5"/>
      <c r="B37" s="5"/>
      <c r="C37" s="5"/>
      <c r="D37" s="5"/>
      <c r="E37" s="5"/>
      <c r="F37" s="5"/>
      <c r="G37" s="5"/>
      <c r="H37" s="5"/>
      <c r="I37" s="5"/>
      <c r="J37" s="5"/>
      <c r="K37" s="5"/>
      <c r="L37" s="5"/>
      <c r="M37" s="5"/>
      <c r="N37" s="5"/>
      <c r="O37" s="5"/>
    </row>
  </sheetData>
  <sheetProtection algorithmName="SHA-512" hashValue="4l9QPYYnSqC9xqUG/ii8ooQUhdzC4hJI5q54hUj3SgZ+tuM3vatsJcLOsITDDePKjR7rqgyVQLKyiQwIWXDmZA==" saltValue="66zBR2RErs/Evh/paeyIRg==" spinCount="100000" sheet="1" objects="1" scenarios="1"/>
  <printOptions horizontalCentered="1"/>
  <pageMargins left="0.31496062992125984" right="0.31496062992125984" top="0.31496062992125984" bottom="0.31496062992125984" header="0.31496062992125984" footer="0.31496062992125984"/>
  <pageSetup paperSize="9" scale="9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503B-C025-43C7-A359-B21865CDBCDB}">
  <sheetPr codeName="Sheet14">
    <pageSetUpPr fitToPage="1"/>
  </sheetPr>
  <dimension ref="A1:M60"/>
  <sheetViews>
    <sheetView showGridLines="0" showRowColHeaders="0" workbookViewId="0">
      <pane ySplit="6" topLeftCell="A7" activePane="bottomLeft" state="frozen"/>
      <selection pane="bottomLeft" activeCell="A7" sqref="A7"/>
    </sheetView>
  </sheetViews>
  <sheetFormatPr defaultRowHeight="15" outlineLevelRow="1" x14ac:dyDescent="0.25"/>
  <cols>
    <col min="1" max="2" width="3.7109375" style="10" customWidth="1"/>
    <col min="3" max="3" width="28.7109375" style="10" customWidth="1"/>
    <col min="4" max="4" width="3.7109375" style="10" customWidth="1"/>
    <col min="5" max="5" width="28.7109375" style="10" customWidth="1"/>
    <col min="6" max="6" width="3.7109375" style="10" customWidth="1"/>
    <col min="7" max="7" width="28.7109375" style="10" customWidth="1"/>
    <col min="8" max="8" width="15.7109375" style="10" customWidth="1"/>
    <col min="9" max="9" width="3.7109375" style="10" customWidth="1"/>
    <col min="10" max="10" width="28.7109375" style="10" customWidth="1"/>
    <col min="11" max="12" width="3.7109375" style="10" customWidth="1"/>
    <col min="13" max="16384" width="9.140625" style="10"/>
  </cols>
  <sheetData>
    <row r="1" spans="1:13" ht="6.75" customHeight="1" x14ac:dyDescent="0.25">
      <c r="A1" s="1"/>
      <c r="B1" s="2"/>
      <c r="C1" s="1"/>
      <c r="D1" s="1"/>
      <c r="E1" s="3"/>
      <c r="F1" s="1"/>
      <c r="G1" s="3"/>
      <c r="H1" s="3"/>
      <c r="I1" s="3"/>
      <c r="J1" s="3"/>
      <c r="K1" s="1"/>
      <c r="L1" s="1"/>
      <c r="M1" s="1"/>
    </row>
    <row r="2" spans="1:13" s="127" customFormat="1" ht="20.100000000000001" customHeight="1" x14ac:dyDescent="0.3">
      <c r="A2" s="15"/>
      <c r="B2" s="16"/>
      <c r="C2" s="140" t="s">
        <v>35</v>
      </c>
      <c r="D2" s="18"/>
      <c r="E2" s="18"/>
      <c r="F2" s="18"/>
      <c r="G2" s="18"/>
      <c r="H2" s="18"/>
      <c r="I2" s="18"/>
      <c r="J2" s="18"/>
      <c r="K2" s="18"/>
      <c r="L2" s="20"/>
      <c r="M2" s="15"/>
    </row>
    <row r="3" spans="1:13" s="129" customFormat="1" ht="24" customHeight="1" x14ac:dyDescent="0.35">
      <c r="A3" s="21"/>
      <c r="B3" s="22"/>
      <c r="C3" s="141" t="s">
        <v>32</v>
      </c>
      <c r="D3" s="24"/>
      <c r="E3" s="24"/>
      <c r="F3" s="24"/>
      <c r="G3" s="24"/>
      <c r="H3" s="24"/>
      <c r="I3" s="24"/>
      <c r="J3" s="24"/>
      <c r="K3" s="24"/>
      <c r="L3" s="26"/>
      <c r="M3" s="21"/>
    </row>
    <row r="4" spans="1:13" ht="5.0999999999999996" customHeight="1" x14ac:dyDescent="0.25">
      <c r="A4" s="27"/>
      <c r="B4" s="27"/>
      <c r="C4" s="27"/>
      <c r="D4" s="27"/>
      <c r="E4" s="27"/>
      <c r="F4" s="27"/>
      <c r="G4" s="27"/>
      <c r="H4" s="27"/>
      <c r="I4" s="27"/>
      <c r="J4" s="27"/>
      <c r="K4" s="27"/>
      <c r="L4" s="27"/>
      <c r="M4" s="27"/>
    </row>
    <row r="5" spans="1:13" ht="5.0999999999999996" customHeight="1" x14ac:dyDescent="0.25">
      <c r="A5" s="27"/>
      <c r="B5" s="51"/>
      <c r="C5" s="52"/>
      <c r="D5" s="52"/>
      <c r="E5" s="52"/>
      <c r="F5" s="52"/>
      <c r="G5" s="52"/>
      <c r="H5" s="52"/>
      <c r="I5" s="52"/>
      <c r="J5" s="52"/>
      <c r="K5" s="53"/>
      <c r="L5" s="27"/>
      <c r="M5" s="27"/>
    </row>
    <row r="6" spans="1:13" ht="30" customHeight="1" x14ac:dyDescent="0.25">
      <c r="A6" s="48"/>
      <c r="B6" s="57"/>
      <c r="C6" s="318" t="s">
        <v>36</v>
      </c>
      <c r="D6" s="58"/>
      <c r="E6" s="318" t="s">
        <v>99</v>
      </c>
      <c r="F6" s="58"/>
      <c r="G6" s="319" t="s">
        <v>9</v>
      </c>
      <c r="H6" s="320" t="s">
        <v>37</v>
      </c>
      <c r="I6" s="58"/>
      <c r="J6" s="321" t="s">
        <v>40</v>
      </c>
      <c r="K6" s="59"/>
      <c r="L6" s="48"/>
      <c r="M6" s="48"/>
    </row>
    <row r="7" spans="1:13" ht="20.100000000000001" customHeight="1" x14ac:dyDescent="0.25">
      <c r="A7" s="27"/>
      <c r="B7" s="54"/>
      <c r="C7" s="137" t="s">
        <v>117</v>
      </c>
      <c r="D7" s="55"/>
      <c r="E7" s="138" t="s">
        <v>118</v>
      </c>
      <c r="F7" s="55"/>
      <c r="G7" s="364" t="s">
        <v>126</v>
      </c>
      <c r="H7" s="236"/>
      <c r="I7" s="55"/>
      <c r="J7" s="139" t="s">
        <v>129</v>
      </c>
      <c r="K7" s="56"/>
      <c r="L7" s="27"/>
      <c r="M7" s="27"/>
    </row>
    <row r="8" spans="1:13" ht="20.100000000000001" customHeight="1" x14ac:dyDescent="0.25">
      <c r="A8" s="27"/>
      <c r="B8" s="54"/>
      <c r="C8" s="137" t="s">
        <v>100</v>
      </c>
      <c r="D8" s="55"/>
      <c r="E8" s="138" t="s">
        <v>119</v>
      </c>
      <c r="F8" s="55"/>
      <c r="G8" s="139" t="s">
        <v>127</v>
      </c>
      <c r="H8" s="237"/>
      <c r="I8" s="55"/>
      <c r="J8" s="139" t="s">
        <v>130</v>
      </c>
      <c r="K8" s="56"/>
      <c r="L8" s="27"/>
      <c r="M8" s="27"/>
    </row>
    <row r="9" spans="1:13" ht="20.100000000000001" customHeight="1" x14ac:dyDescent="0.25">
      <c r="A9" s="27"/>
      <c r="B9" s="54"/>
      <c r="C9" s="137" t="s">
        <v>101</v>
      </c>
      <c r="D9" s="55"/>
      <c r="E9" s="138" t="s">
        <v>120</v>
      </c>
      <c r="F9" s="55"/>
      <c r="G9" s="139" t="s">
        <v>128</v>
      </c>
      <c r="H9" s="238"/>
      <c r="I9" s="55"/>
      <c r="J9" s="139" t="s">
        <v>131</v>
      </c>
      <c r="K9" s="56"/>
      <c r="L9" s="27"/>
      <c r="M9" s="27"/>
    </row>
    <row r="10" spans="1:13" ht="20.100000000000001" customHeight="1" x14ac:dyDescent="0.25">
      <c r="A10" s="27"/>
      <c r="B10" s="54"/>
      <c r="C10" s="137" t="s">
        <v>102</v>
      </c>
      <c r="D10" s="55"/>
      <c r="E10" s="138" t="s">
        <v>121</v>
      </c>
      <c r="F10" s="55"/>
      <c r="G10" s="239" t="s">
        <v>43</v>
      </c>
      <c r="H10" s="240"/>
      <c r="I10" s="55"/>
      <c r="J10" s="139"/>
      <c r="K10" s="56"/>
      <c r="L10" s="27"/>
      <c r="M10" s="27"/>
    </row>
    <row r="11" spans="1:13" ht="20.100000000000001" customHeight="1" x14ac:dyDescent="0.25">
      <c r="A11" s="27"/>
      <c r="B11" s="54"/>
      <c r="C11" s="137" t="s">
        <v>103</v>
      </c>
      <c r="D11" s="55"/>
      <c r="E11" s="138" t="s">
        <v>122</v>
      </c>
      <c r="F11" s="55"/>
      <c r="G11" s="28"/>
      <c r="H11" s="28"/>
      <c r="I11" s="55"/>
      <c r="J11" s="139"/>
      <c r="K11" s="56"/>
      <c r="L11" s="27"/>
      <c r="M11" s="27"/>
    </row>
    <row r="12" spans="1:13" ht="20.100000000000001" customHeight="1" x14ac:dyDescent="0.25">
      <c r="A12" s="27"/>
      <c r="B12" s="54"/>
      <c r="C12" s="137" t="s">
        <v>104</v>
      </c>
      <c r="D12" s="55"/>
      <c r="E12" s="138" t="s">
        <v>123</v>
      </c>
      <c r="F12" s="55"/>
      <c r="G12" s="28"/>
      <c r="H12" s="28"/>
      <c r="I12" s="55"/>
      <c r="J12" s="139"/>
      <c r="K12" s="56"/>
      <c r="L12" s="27"/>
      <c r="M12" s="27"/>
    </row>
    <row r="13" spans="1:13" ht="20.100000000000001" customHeight="1" x14ac:dyDescent="0.25">
      <c r="A13" s="27"/>
      <c r="B13" s="54"/>
      <c r="C13" s="137" t="s">
        <v>124</v>
      </c>
      <c r="D13" s="55"/>
      <c r="E13" s="138" t="s">
        <v>125</v>
      </c>
      <c r="F13" s="55"/>
      <c r="G13" s="84"/>
      <c r="H13" s="84"/>
      <c r="I13" s="55"/>
      <c r="J13" s="139"/>
      <c r="K13" s="56"/>
      <c r="L13" s="27"/>
      <c r="M13" s="27"/>
    </row>
    <row r="14" spans="1:13" ht="20.100000000000001" customHeight="1" x14ac:dyDescent="0.25">
      <c r="A14" s="27"/>
      <c r="B14" s="54"/>
      <c r="C14" s="137"/>
      <c r="D14" s="55"/>
      <c r="E14" s="138"/>
      <c r="F14" s="55"/>
      <c r="G14" s="55"/>
      <c r="H14" s="55"/>
      <c r="I14" s="55"/>
      <c r="J14" s="139"/>
      <c r="K14" s="56"/>
      <c r="L14" s="27"/>
      <c r="M14" s="27"/>
    </row>
    <row r="15" spans="1:13" ht="20.100000000000001" customHeight="1" x14ac:dyDescent="0.25">
      <c r="A15" s="27"/>
      <c r="B15" s="54"/>
      <c r="C15" s="137"/>
      <c r="D15" s="55"/>
      <c r="E15" s="138"/>
      <c r="F15" s="55"/>
      <c r="G15" s="55"/>
      <c r="H15" s="55"/>
      <c r="I15" s="55"/>
      <c r="J15" s="139"/>
      <c r="K15" s="56"/>
      <c r="L15" s="27"/>
      <c r="M15" s="27"/>
    </row>
    <row r="16" spans="1:13" ht="20.100000000000001" customHeight="1" x14ac:dyDescent="0.25">
      <c r="A16" s="27"/>
      <c r="B16" s="54"/>
      <c r="C16" s="137"/>
      <c r="D16" s="55"/>
      <c r="E16" s="138"/>
      <c r="F16" s="55"/>
      <c r="G16" s="55"/>
      <c r="H16" s="55"/>
      <c r="I16" s="55"/>
      <c r="J16" s="139"/>
      <c r="K16" s="56"/>
      <c r="L16" s="27"/>
      <c r="M16" s="27"/>
    </row>
    <row r="17" spans="1:13" ht="20.100000000000001" customHeight="1" x14ac:dyDescent="0.25">
      <c r="A17" s="27"/>
      <c r="B17" s="54"/>
      <c r="C17" s="404"/>
      <c r="D17" s="55"/>
      <c r="E17" s="405"/>
      <c r="F17" s="55"/>
      <c r="G17" s="55"/>
      <c r="H17" s="55"/>
      <c r="I17" s="55"/>
      <c r="J17" s="64"/>
      <c r="K17" s="56"/>
      <c r="L17" s="27"/>
      <c r="M17" s="27"/>
    </row>
    <row r="18" spans="1:13" ht="20.100000000000001" customHeight="1" x14ac:dyDescent="0.25">
      <c r="A18" s="27"/>
      <c r="B18" s="54"/>
      <c r="C18" s="404"/>
      <c r="D18" s="55"/>
      <c r="E18" s="405"/>
      <c r="F18" s="55"/>
      <c r="G18" s="55"/>
      <c r="H18" s="55"/>
      <c r="I18" s="55"/>
      <c r="J18" s="64"/>
      <c r="K18" s="56"/>
      <c r="L18" s="27"/>
      <c r="M18" s="27"/>
    </row>
    <row r="19" spans="1:13" ht="20.100000000000001" customHeight="1" x14ac:dyDescent="0.25">
      <c r="A19" s="27"/>
      <c r="B19" s="54"/>
      <c r="C19" s="404"/>
      <c r="D19" s="55"/>
      <c r="E19" s="405"/>
      <c r="F19" s="55"/>
      <c r="G19" s="55"/>
      <c r="H19" s="55"/>
      <c r="I19" s="55"/>
      <c r="J19" s="64"/>
      <c r="K19" s="56"/>
      <c r="L19" s="27"/>
      <c r="M19" s="27"/>
    </row>
    <row r="20" spans="1:13" ht="20.100000000000001" customHeight="1" x14ac:dyDescent="0.25">
      <c r="A20" s="27"/>
      <c r="B20" s="54"/>
      <c r="C20" s="404"/>
      <c r="D20" s="55"/>
      <c r="E20" s="405"/>
      <c r="F20" s="55"/>
      <c r="G20" s="55"/>
      <c r="H20" s="55"/>
      <c r="I20" s="55"/>
      <c r="J20" s="64"/>
      <c r="K20" s="56"/>
      <c r="L20" s="27"/>
      <c r="M20" s="27"/>
    </row>
    <row r="21" spans="1:13" ht="20.100000000000001" customHeight="1" x14ac:dyDescent="0.25">
      <c r="A21" s="27"/>
      <c r="B21" s="54"/>
      <c r="C21" s="404"/>
      <c r="D21" s="55"/>
      <c r="E21" s="405"/>
      <c r="F21" s="55"/>
      <c r="G21" s="55"/>
      <c r="H21" s="55"/>
      <c r="I21" s="55"/>
      <c r="J21" s="64"/>
      <c r="K21" s="56"/>
      <c r="L21" s="27"/>
      <c r="M21" s="27"/>
    </row>
    <row r="22" spans="1:13" ht="20.100000000000001" customHeight="1" x14ac:dyDescent="0.25">
      <c r="A22" s="27"/>
      <c r="B22" s="54"/>
      <c r="C22" s="404"/>
      <c r="D22" s="55"/>
      <c r="E22" s="405"/>
      <c r="F22" s="55"/>
      <c r="G22" s="55"/>
      <c r="H22" s="55"/>
      <c r="I22" s="55"/>
      <c r="J22" s="64"/>
      <c r="K22" s="56"/>
      <c r="L22" s="27"/>
      <c r="M22" s="27"/>
    </row>
    <row r="23" spans="1:13" ht="20.100000000000001" customHeight="1" x14ac:dyDescent="0.25">
      <c r="A23" s="27"/>
      <c r="B23" s="54"/>
      <c r="C23" s="404"/>
      <c r="D23" s="55"/>
      <c r="E23" s="405"/>
      <c r="F23" s="55"/>
      <c r="G23" s="55"/>
      <c r="H23" s="55"/>
      <c r="I23" s="55"/>
      <c r="J23" s="64"/>
      <c r="K23" s="56"/>
      <c r="L23" s="27"/>
      <c r="M23" s="27"/>
    </row>
    <row r="24" spans="1:13" ht="20.100000000000001" customHeight="1" x14ac:dyDescent="0.25">
      <c r="A24" s="27"/>
      <c r="B24" s="54"/>
      <c r="C24" s="404"/>
      <c r="D24" s="55"/>
      <c r="E24" s="405"/>
      <c r="F24" s="55"/>
      <c r="G24" s="55"/>
      <c r="H24" s="55"/>
      <c r="I24" s="55"/>
      <c r="J24" s="64"/>
      <c r="K24" s="56"/>
      <c r="L24" s="27"/>
      <c r="M24" s="27"/>
    </row>
    <row r="25" spans="1:13" ht="20.100000000000001" customHeight="1" x14ac:dyDescent="0.25">
      <c r="A25" s="27"/>
      <c r="B25" s="54"/>
      <c r="C25" s="404"/>
      <c r="D25" s="55"/>
      <c r="E25" s="405"/>
      <c r="F25" s="55"/>
      <c r="G25" s="55"/>
      <c r="H25" s="55"/>
      <c r="I25" s="55"/>
      <c r="J25" s="64"/>
      <c r="K25" s="56"/>
      <c r="L25" s="27"/>
      <c r="M25" s="27"/>
    </row>
    <row r="26" spans="1:13" ht="20.100000000000001" customHeight="1" x14ac:dyDescent="0.25">
      <c r="A26" s="27"/>
      <c r="B26" s="54"/>
      <c r="C26" s="404"/>
      <c r="D26" s="55"/>
      <c r="E26" s="405"/>
      <c r="F26" s="55"/>
      <c r="G26" s="55"/>
      <c r="H26" s="55"/>
      <c r="I26" s="55"/>
      <c r="J26" s="64"/>
      <c r="K26" s="56"/>
      <c r="L26" s="27"/>
      <c r="M26" s="27"/>
    </row>
    <row r="27" spans="1:13" ht="20.100000000000001" hidden="1" customHeight="1" outlineLevel="1" x14ac:dyDescent="0.25">
      <c r="A27" s="27"/>
      <c r="B27" s="54"/>
      <c r="C27" s="55"/>
      <c r="D27" s="55"/>
      <c r="E27" s="405"/>
      <c r="F27" s="55"/>
      <c r="G27" s="55"/>
      <c r="H27" s="55"/>
      <c r="I27" s="55"/>
      <c r="J27" s="64"/>
      <c r="K27" s="56"/>
      <c r="L27" s="27"/>
      <c r="M27" s="27"/>
    </row>
    <row r="28" spans="1:13" ht="20.100000000000001" hidden="1" customHeight="1" outlineLevel="1" x14ac:dyDescent="0.25">
      <c r="A28" s="27"/>
      <c r="B28" s="54"/>
      <c r="C28" s="55"/>
      <c r="D28" s="55"/>
      <c r="E28" s="405"/>
      <c r="F28" s="55"/>
      <c r="G28" s="55"/>
      <c r="H28" s="55"/>
      <c r="I28" s="55"/>
      <c r="J28" s="64"/>
      <c r="K28" s="56"/>
      <c r="L28" s="27"/>
      <c r="M28" s="27"/>
    </row>
    <row r="29" spans="1:13" ht="20.100000000000001" hidden="1" customHeight="1" outlineLevel="1" x14ac:dyDescent="0.25">
      <c r="A29" s="27"/>
      <c r="B29" s="54"/>
      <c r="C29" s="55"/>
      <c r="D29" s="55"/>
      <c r="E29" s="405"/>
      <c r="F29" s="55"/>
      <c r="G29" s="55"/>
      <c r="H29" s="55"/>
      <c r="I29" s="55"/>
      <c r="J29" s="64"/>
      <c r="K29" s="56"/>
      <c r="L29" s="27"/>
      <c r="M29" s="27"/>
    </row>
    <row r="30" spans="1:13" ht="20.100000000000001" hidden="1" customHeight="1" outlineLevel="1" x14ac:dyDescent="0.25">
      <c r="A30" s="27"/>
      <c r="B30" s="54"/>
      <c r="C30" s="55"/>
      <c r="D30" s="55"/>
      <c r="E30" s="405"/>
      <c r="F30" s="55"/>
      <c r="G30" s="55"/>
      <c r="H30" s="55"/>
      <c r="I30" s="55"/>
      <c r="J30" s="64"/>
      <c r="K30" s="56"/>
      <c r="L30" s="27"/>
      <c r="M30" s="27"/>
    </row>
    <row r="31" spans="1:13" ht="20.100000000000001" hidden="1" customHeight="1" outlineLevel="1" x14ac:dyDescent="0.25">
      <c r="A31" s="27"/>
      <c r="B31" s="54"/>
      <c r="C31" s="55"/>
      <c r="D31" s="55"/>
      <c r="E31" s="405"/>
      <c r="F31" s="55"/>
      <c r="G31" s="55"/>
      <c r="H31" s="55"/>
      <c r="I31" s="55"/>
      <c r="J31" s="64"/>
      <c r="K31" s="56"/>
      <c r="L31" s="27"/>
      <c r="M31" s="27"/>
    </row>
    <row r="32" spans="1:13" ht="20.100000000000001" hidden="1" customHeight="1" outlineLevel="1" x14ac:dyDescent="0.25">
      <c r="A32" s="27"/>
      <c r="B32" s="54"/>
      <c r="C32" s="55"/>
      <c r="D32" s="55"/>
      <c r="E32" s="405"/>
      <c r="F32" s="55"/>
      <c r="G32" s="55"/>
      <c r="H32" s="55"/>
      <c r="I32" s="55"/>
      <c r="J32" s="64"/>
      <c r="K32" s="56"/>
      <c r="L32" s="27"/>
      <c r="M32" s="27"/>
    </row>
    <row r="33" spans="1:13" ht="20.100000000000001" hidden="1" customHeight="1" outlineLevel="1" x14ac:dyDescent="0.25">
      <c r="A33" s="27"/>
      <c r="B33" s="54"/>
      <c r="C33" s="55"/>
      <c r="D33" s="55"/>
      <c r="E33" s="405"/>
      <c r="F33" s="55"/>
      <c r="G33" s="55"/>
      <c r="H33" s="55"/>
      <c r="I33" s="55"/>
      <c r="J33" s="64"/>
      <c r="K33" s="56"/>
      <c r="L33" s="27"/>
      <c r="M33" s="27"/>
    </row>
    <row r="34" spans="1:13" ht="20.100000000000001" hidden="1" customHeight="1" outlineLevel="1" x14ac:dyDescent="0.25">
      <c r="A34" s="27"/>
      <c r="B34" s="54"/>
      <c r="C34" s="55"/>
      <c r="D34" s="55"/>
      <c r="E34" s="405"/>
      <c r="F34" s="55"/>
      <c r="G34" s="55"/>
      <c r="H34" s="55"/>
      <c r="I34" s="55"/>
      <c r="J34" s="64"/>
      <c r="K34" s="56"/>
      <c r="L34" s="27"/>
      <c r="M34" s="27"/>
    </row>
    <row r="35" spans="1:13" ht="20.100000000000001" hidden="1" customHeight="1" outlineLevel="1" x14ac:dyDescent="0.25">
      <c r="A35" s="27"/>
      <c r="B35" s="54"/>
      <c r="C35" s="55"/>
      <c r="D35" s="55"/>
      <c r="E35" s="405"/>
      <c r="F35" s="55"/>
      <c r="G35" s="55"/>
      <c r="H35" s="55"/>
      <c r="I35" s="55"/>
      <c r="J35" s="64"/>
      <c r="K35" s="56"/>
      <c r="L35" s="27"/>
      <c r="M35" s="27"/>
    </row>
    <row r="36" spans="1:13" ht="20.100000000000001" hidden="1" customHeight="1" outlineLevel="1" x14ac:dyDescent="0.25">
      <c r="A36" s="27"/>
      <c r="B36" s="54"/>
      <c r="C36" s="55"/>
      <c r="D36" s="55"/>
      <c r="E36" s="405"/>
      <c r="F36" s="55"/>
      <c r="G36" s="55"/>
      <c r="H36" s="55"/>
      <c r="I36" s="55"/>
      <c r="J36" s="64"/>
      <c r="K36" s="56"/>
      <c r="L36" s="27"/>
      <c r="M36" s="27"/>
    </row>
    <row r="37" spans="1:13" ht="20.100000000000001" hidden="1" customHeight="1" outlineLevel="1" x14ac:dyDescent="0.25">
      <c r="A37" s="27"/>
      <c r="B37" s="54"/>
      <c r="C37" s="55"/>
      <c r="D37" s="55"/>
      <c r="E37" s="405"/>
      <c r="F37" s="55"/>
      <c r="G37" s="55"/>
      <c r="H37" s="55"/>
      <c r="I37" s="55"/>
      <c r="J37" s="64"/>
      <c r="K37" s="56"/>
      <c r="L37" s="27"/>
      <c r="M37" s="27"/>
    </row>
    <row r="38" spans="1:13" ht="20.100000000000001" hidden="1" customHeight="1" outlineLevel="1" x14ac:dyDescent="0.25">
      <c r="A38" s="27"/>
      <c r="B38" s="54"/>
      <c r="C38" s="55"/>
      <c r="D38" s="55"/>
      <c r="E38" s="405"/>
      <c r="F38" s="55"/>
      <c r="G38" s="55"/>
      <c r="H38" s="55"/>
      <c r="I38" s="55"/>
      <c r="J38" s="64"/>
      <c r="K38" s="56"/>
      <c r="L38" s="27"/>
      <c r="M38" s="27"/>
    </row>
    <row r="39" spans="1:13" ht="20.100000000000001" hidden="1" customHeight="1" outlineLevel="1" x14ac:dyDescent="0.25">
      <c r="A39" s="27"/>
      <c r="B39" s="54"/>
      <c r="C39" s="55"/>
      <c r="D39" s="55"/>
      <c r="E39" s="405"/>
      <c r="F39" s="55"/>
      <c r="G39" s="55"/>
      <c r="H39" s="55"/>
      <c r="I39" s="55"/>
      <c r="J39" s="64"/>
      <c r="K39" s="56"/>
      <c r="L39" s="27"/>
      <c r="M39" s="27"/>
    </row>
    <row r="40" spans="1:13" ht="20.100000000000001" hidden="1" customHeight="1" outlineLevel="1" x14ac:dyDescent="0.25">
      <c r="A40" s="27"/>
      <c r="B40" s="54"/>
      <c r="C40" s="55"/>
      <c r="D40" s="55"/>
      <c r="E40" s="405"/>
      <c r="F40" s="55"/>
      <c r="G40" s="55"/>
      <c r="H40" s="55"/>
      <c r="I40" s="55"/>
      <c r="J40" s="64"/>
      <c r="K40" s="56"/>
      <c r="L40" s="27"/>
      <c r="M40" s="27"/>
    </row>
    <row r="41" spans="1:13" ht="20.100000000000001" hidden="1" customHeight="1" outlineLevel="1" x14ac:dyDescent="0.25">
      <c r="A41" s="27"/>
      <c r="B41" s="54"/>
      <c r="C41" s="55"/>
      <c r="D41" s="55"/>
      <c r="E41" s="405"/>
      <c r="F41" s="55"/>
      <c r="G41" s="55"/>
      <c r="H41" s="55"/>
      <c r="I41" s="55"/>
      <c r="J41" s="64"/>
      <c r="K41" s="56"/>
      <c r="L41" s="27"/>
      <c r="M41" s="27"/>
    </row>
    <row r="42" spans="1:13" ht="20.100000000000001" hidden="1" customHeight="1" outlineLevel="1" x14ac:dyDescent="0.25">
      <c r="A42" s="27"/>
      <c r="B42" s="54"/>
      <c r="C42" s="55"/>
      <c r="D42" s="55"/>
      <c r="E42" s="405"/>
      <c r="F42" s="55"/>
      <c r="G42" s="55"/>
      <c r="H42" s="55"/>
      <c r="I42" s="55"/>
      <c r="J42" s="64"/>
      <c r="K42" s="56"/>
      <c r="L42" s="27"/>
      <c r="M42" s="27"/>
    </row>
    <row r="43" spans="1:13" ht="20.100000000000001" hidden="1" customHeight="1" outlineLevel="1" x14ac:dyDescent="0.25">
      <c r="A43" s="27"/>
      <c r="B43" s="54"/>
      <c r="C43" s="55"/>
      <c r="D43" s="55"/>
      <c r="E43" s="405"/>
      <c r="F43" s="55"/>
      <c r="G43" s="55"/>
      <c r="H43" s="55"/>
      <c r="I43" s="55"/>
      <c r="J43" s="64"/>
      <c r="K43" s="56"/>
      <c r="L43" s="27"/>
      <c r="M43" s="27"/>
    </row>
    <row r="44" spans="1:13" ht="20.100000000000001" hidden="1" customHeight="1" outlineLevel="1" x14ac:dyDescent="0.25">
      <c r="A44" s="27"/>
      <c r="B44" s="54"/>
      <c r="C44" s="55"/>
      <c r="D44" s="55"/>
      <c r="E44" s="405"/>
      <c r="F44" s="55"/>
      <c r="G44" s="55"/>
      <c r="H44" s="55"/>
      <c r="I44" s="55"/>
      <c r="J44" s="64"/>
      <c r="K44" s="56"/>
      <c r="L44" s="27"/>
      <c r="M44" s="27"/>
    </row>
    <row r="45" spans="1:13" ht="20.100000000000001" hidden="1" customHeight="1" outlineLevel="1" x14ac:dyDescent="0.25">
      <c r="A45" s="27"/>
      <c r="B45" s="54"/>
      <c r="C45" s="55"/>
      <c r="D45" s="55"/>
      <c r="E45" s="405"/>
      <c r="F45" s="55"/>
      <c r="G45" s="55"/>
      <c r="H45" s="55"/>
      <c r="I45" s="55"/>
      <c r="J45" s="64"/>
      <c r="K45" s="56"/>
      <c r="L45" s="27"/>
      <c r="M45" s="27"/>
    </row>
    <row r="46" spans="1:13" ht="20.100000000000001" hidden="1" customHeight="1" outlineLevel="1" x14ac:dyDescent="0.25">
      <c r="A46" s="27"/>
      <c r="B46" s="54"/>
      <c r="C46" s="55"/>
      <c r="D46" s="55"/>
      <c r="E46" s="405"/>
      <c r="F46" s="55"/>
      <c r="G46" s="55"/>
      <c r="H46" s="55"/>
      <c r="I46" s="55"/>
      <c r="J46" s="64"/>
      <c r="K46" s="56"/>
      <c r="L46" s="27"/>
      <c r="M46" s="27"/>
    </row>
    <row r="47" spans="1:13" ht="20.100000000000001" hidden="1" customHeight="1" outlineLevel="1" x14ac:dyDescent="0.25">
      <c r="A47" s="27"/>
      <c r="B47" s="54"/>
      <c r="C47" s="55"/>
      <c r="D47" s="55"/>
      <c r="E47" s="405"/>
      <c r="F47" s="55"/>
      <c r="G47" s="55"/>
      <c r="H47" s="55"/>
      <c r="I47" s="55"/>
      <c r="J47" s="64"/>
      <c r="K47" s="56"/>
      <c r="L47" s="27"/>
      <c r="M47" s="27"/>
    </row>
    <row r="48" spans="1:13" ht="20.100000000000001" hidden="1" customHeight="1" outlineLevel="1" x14ac:dyDescent="0.25">
      <c r="A48" s="27"/>
      <c r="B48" s="54"/>
      <c r="C48" s="55"/>
      <c r="D48" s="55"/>
      <c r="E48" s="405"/>
      <c r="F48" s="55"/>
      <c r="G48" s="55"/>
      <c r="H48" s="55"/>
      <c r="I48" s="55"/>
      <c r="J48" s="64"/>
      <c r="K48" s="56"/>
      <c r="L48" s="27"/>
      <c r="M48" s="27"/>
    </row>
    <row r="49" spans="1:13" ht="20.100000000000001" hidden="1" customHeight="1" outlineLevel="1" x14ac:dyDescent="0.25">
      <c r="A49" s="27"/>
      <c r="B49" s="54"/>
      <c r="C49" s="55"/>
      <c r="D49" s="55"/>
      <c r="E49" s="405"/>
      <c r="F49" s="55"/>
      <c r="G49" s="55"/>
      <c r="H49" s="55"/>
      <c r="I49" s="55"/>
      <c r="J49" s="64"/>
      <c r="K49" s="56"/>
      <c r="L49" s="27"/>
      <c r="M49" s="27"/>
    </row>
    <row r="50" spans="1:13" ht="20.100000000000001" hidden="1" customHeight="1" outlineLevel="1" x14ac:dyDescent="0.25">
      <c r="A50" s="27"/>
      <c r="B50" s="54"/>
      <c r="C50" s="55"/>
      <c r="D50" s="55"/>
      <c r="E50" s="405"/>
      <c r="F50" s="55"/>
      <c r="G50" s="55"/>
      <c r="H50" s="55"/>
      <c r="I50" s="55"/>
      <c r="J50" s="64"/>
      <c r="K50" s="56"/>
      <c r="L50" s="27"/>
      <c r="M50" s="27"/>
    </row>
    <row r="51" spans="1:13" ht="20.100000000000001" hidden="1" customHeight="1" outlineLevel="1" x14ac:dyDescent="0.25">
      <c r="A51" s="27"/>
      <c r="B51" s="54"/>
      <c r="C51" s="55"/>
      <c r="D51" s="55"/>
      <c r="E51" s="405"/>
      <c r="F51" s="55"/>
      <c r="G51" s="55"/>
      <c r="H51" s="55"/>
      <c r="I51" s="55"/>
      <c r="J51" s="64"/>
      <c r="K51" s="56"/>
      <c r="L51" s="27"/>
      <c r="M51" s="27"/>
    </row>
    <row r="52" spans="1:13" ht="20.100000000000001" hidden="1" customHeight="1" outlineLevel="1" x14ac:dyDescent="0.25">
      <c r="A52" s="27"/>
      <c r="B52" s="54"/>
      <c r="C52" s="55"/>
      <c r="D52" s="55"/>
      <c r="E52" s="405"/>
      <c r="F52" s="55"/>
      <c r="G52" s="55"/>
      <c r="H52" s="55"/>
      <c r="I52" s="55"/>
      <c r="J52" s="64"/>
      <c r="K52" s="56"/>
      <c r="L52" s="27"/>
      <c r="M52" s="27"/>
    </row>
    <row r="53" spans="1:13" ht="20.100000000000001" hidden="1" customHeight="1" outlineLevel="1" x14ac:dyDescent="0.25">
      <c r="A53" s="27"/>
      <c r="B53" s="54"/>
      <c r="C53" s="55"/>
      <c r="D53" s="55"/>
      <c r="E53" s="405"/>
      <c r="F53" s="55"/>
      <c r="G53" s="55"/>
      <c r="H53" s="55"/>
      <c r="I53" s="55"/>
      <c r="J53" s="64"/>
      <c r="K53" s="56"/>
      <c r="L53" s="27"/>
      <c r="M53" s="27"/>
    </row>
    <row r="54" spans="1:13" ht="20.100000000000001" hidden="1" customHeight="1" outlineLevel="1" x14ac:dyDescent="0.25">
      <c r="A54" s="27"/>
      <c r="B54" s="54"/>
      <c r="C54" s="55"/>
      <c r="D54" s="55"/>
      <c r="E54" s="405"/>
      <c r="F54" s="55"/>
      <c r="G54" s="55"/>
      <c r="H54" s="55"/>
      <c r="I54" s="55"/>
      <c r="J54" s="64"/>
      <c r="K54" s="56"/>
      <c r="L54" s="27"/>
      <c r="M54" s="27"/>
    </row>
    <row r="55" spans="1:13" ht="20.100000000000001" hidden="1" customHeight="1" outlineLevel="1" x14ac:dyDescent="0.25">
      <c r="A55" s="27"/>
      <c r="B55" s="54"/>
      <c r="C55" s="55"/>
      <c r="D55" s="55"/>
      <c r="E55" s="405"/>
      <c r="F55" s="55"/>
      <c r="G55" s="55"/>
      <c r="H55" s="55"/>
      <c r="I55" s="55"/>
      <c r="J55" s="64"/>
      <c r="K55" s="56"/>
      <c r="L55" s="27"/>
      <c r="M55" s="27"/>
    </row>
    <row r="56" spans="1:13" ht="20.100000000000001" hidden="1" customHeight="1" outlineLevel="1" x14ac:dyDescent="0.25">
      <c r="A56" s="27"/>
      <c r="B56" s="54"/>
      <c r="C56" s="55"/>
      <c r="D56" s="55"/>
      <c r="E56" s="405"/>
      <c r="F56" s="55"/>
      <c r="G56" s="55"/>
      <c r="H56" s="55"/>
      <c r="I56" s="55"/>
      <c r="J56" s="64"/>
      <c r="K56" s="56"/>
      <c r="L56" s="27"/>
      <c r="M56" s="27"/>
    </row>
    <row r="57" spans="1:13" collapsed="1" x14ac:dyDescent="0.25">
      <c r="A57" s="27"/>
      <c r="B57" s="60"/>
      <c r="C57" s="61"/>
      <c r="D57" s="61"/>
      <c r="E57" s="61"/>
      <c r="F57" s="61"/>
      <c r="G57" s="61"/>
      <c r="H57" s="61"/>
      <c r="I57" s="61"/>
      <c r="J57" s="61"/>
      <c r="K57" s="62"/>
      <c r="L57" s="27"/>
      <c r="M57" s="27"/>
    </row>
    <row r="58" spans="1:13" ht="7.35" customHeight="1" x14ac:dyDescent="0.25">
      <c r="A58" s="27"/>
      <c r="B58" s="27"/>
      <c r="C58" s="27"/>
      <c r="D58" s="27"/>
      <c r="E58" s="27"/>
      <c r="F58" s="27"/>
      <c r="G58" s="27"/>
      <c r="H58" s="27"/>
      <c r="I58" s="27"/>
      <c r="J58" s="27"/>
      <c r="K58" s="27"/>
      <c r="L58" s="27"/>
      <c r="M58" s="27"/>
    </row>
    <row r="59" spans="1:13" ht="23.1" customHeight="1" x14ac:dyDescent="0.25">
      <c r="A59" s="9"/>
      <c r="B59" s="6"/>
      <c r="C59" s="6"/>
      <c r="D59" s="7"/>
      <c r="E59" s="8"/>
      <c r="F59" s="8"/>
      <c r="G59" s="8"/>
      <c r="H59" s="6"/>
      <c r="I59" s="6"/>
      <c r="J59" s="6"/>
      <c r="K59" s="6"/>
      <c r="L59" s="9"/>
      <c r="M59" s="9"/>
    </row>
    <row r="60" spans="1:13" x14ac:dyDescent="0.25">
      <c r="A60" s="27"/>
      <c r="B60" s="27"/>
      <c r="C60" s="27"/>
      <c r="D60" s="27"/>
      <c r="E60" s="27"/>
      <c r="F60" s="27"/>
      <c r="G60" s="27"/>
      <c r="H60" s="27"/>
      <c r="I60" s="27"/>
      <c r="J60" s="27"/>
      <c r="K60" s="27"/>
      <c r="L60" s="27"/>
      <c r="M60" s="27"/>
    </row>
  </sheetData>
  <sheetProtection algorithmName="SHA-512" hashValue="9Luh0++GxSLj53pu9qo29jIJ8DRlnarA/sbPVEdYZvWDGCv4mMMC6lqljEnL2mRpME3YRkcZ1LzkD73o7w/XSA==" saltValue="DWvPv6jtqWs7Hcwj4Srd5w==" spinCount="100000" sheet="1" objects="1" scenarios="1"/>
  <phoneticPr fontId="22" type="noConversion"/>
  <printOptions horizontalCentered="1"/>
  <pageMargins left="0.31496062992125984" right="0.31496062992125984" top="0.31496062992125984" bottom="0.31496062992125984" header="0.31496062992125984" footer="0.31496062992125984"/>
  <pageSetup scale="88" fitToHeight="0" orientation="landscape"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0903C-B462-4B5C-8DA1-A9F6FACE3E4E}">
  <sheetPr codeName="Sheet5">
    <pageSetUpPr fitToPage="1"/>
  </sheetPr>
  <dimension ref="A1:T507"/>
  <sheetViews>
    <sheetView showGridLines="0" showRowColHeaders="0" zoomScale="85" zoomScaleNormal="85" workbookViewId="0">
      <pane ySplit="5" topLeftCell="A6" activePane="bottomLeft" state="frozen"/>
      <selection pane="bottomLeft" activeCell="A6" sqref="A6"/>
    </sheetView>
  </sheetViews>
  <sheetFormatPr defaultRowHeight="15" outlineLevelCol="1" x14ac:dyDescent="0.25"/>
  <cols>
    <col min="1" max="1" width="3.7109375" style="10" customWidth="1"/>
    <col min="2" max="2" width="35.7109375" style="10" customWidth="1"/>
    <col min="3" max="4" width="26.7109375" style="10" customWidth="1"/>
    <col min="5" max="6" width="25.7109375" style="10" customWidth="1"/>
    <col min="7" max="7" width="20.7109375" style="10" customWidth="1"/>
    <col min="8" max="9" width="25.7109375" style="10" hidden="1" customWidth="1" outlineLevel="1"/>
    <col min="10" max="10" width="20.7109375" style="10" hidden="1" customWidth="1" outlineLevel="1"/>
    <col min="11" max="12" width="25.7109375" style="10" hidden="1" customWidth="1" outlineLevel="1"/>
    <col min="13" max="13" width="20.7109375" style="10" hidden="1" customWidth="1" outlineLevel="1"/>
    <col min="14" max="14" width="40.7109375" style="10" customWidth="1" collapsed="1"/>
    <col min="15" max="15" width="3.7109375" style="10" customWidth="1"/>
    <col min="16" max="19" width="9.140625" style="10" customWidth="1"/>
    <col min="20" max="21" width="9.140625" style="10"/>
    <col min="22" max="22" width="9.140625" style="10" customWidth="1"/>
    <col min="23" max="16384" width="9.140625" style="10"/>
  </cols>
  <sheetData>
    <row r="1" spans="1:20" ht="6.75" customHeight="1" x14ac:dyDescent="0.25">
      <c r="A1" s="1"/>
      <c r="B1" s="2"/>
      <c r="C1" s="1"/>
      <c r="D1" s="1"/>
      <c r="E1" s="3"/>
      <c r="F1" s="3"/>
      <c r="G1" s="3"/>
      <c r="H1" s="1"/>
      <c r="I1" s="1"/>
      <c r="J1" s="1"/>
      <c r="K1" s="1"/>
      <c r="L1" s="1"/>
      <c r="M1" s="1"/>
      <c r="N1" s="1"/>
      <c r="O1" s="1"/>
      <c r="P1" s="1"/>
      <c r="Q1" s="1"/>
      <c r="R1" s="1"/>
      <c r="S1" s="1"/>
      <c r="T1" s="1"/>
    </row>
    <row r="2" spans="1:20" s="127" customFormat="1" ht="20.100000000000001" customHeight="1" x14ac:dyDescent="0.3">
      <c r="A2" s="15"/>
      <c r="B2" s="142" t="s">
        <v>35</v>
      </c>
      <c r="C2" s="17"/>
      <c r="D2" s="18"/>
      <c r="E2" s="18"/>
      <c r="F2" s="18"/>
      <c r="G2" s="18"/>
      <c r="H2" s="18"/>
      <c r="I2" s="18"/>
      <c r="J2" s="18"/>
      <c r="K2" s="19"/>
      <c r="L2" s="19"/>
      <c r="M2" s="18"/>
      <c r="N2" s="18"/>
      <c r="O2" s="15"/>
      <c r="P2" s="15"/>
      <c r="Q2" s="15"/>
      <c r="R2" s="15"/>
      <c r="S2" s="15"/>
      <c r="T2" s="15"/>
    </row>
    <row r="3" spans="1:20" s="129" customFormat="1" ht="24" customHeight="1" x14ac:dyDescent="0.35">
      <c r="A3" s="21"/>
      <c r="B3" s="143" t="s">
        <v>98</v>
      </c>
      <c r="C3" s="23"/>
      <c r="D3" s="24"/>
      <c r="E3" s="24"/>
      <c r="F3" s="24"/>
      <c r="G3" s="24"/>
      <c r="H3" s="24"/>
      <c r="I3" s="24"/>
      <c r="J3" s="24"/>
      <c r="K3" s="25"/>
      <c r="L3" s="25"/>
      <c r="M3" s="24"/>
      <c r="N3" s="24"/>
      <c r="O3" s="21"/>
      <c r="P3" s="21"/>
      <c r="Q3" s="21"/>
      <c r="R3" s="21"/>
      <c r="S3" s="21"/>
      <c r="T3" s="21"/>
    </row>
    <row r="4" spans="1:20" ht="5.0999999999999996" customHeight="1" x14ac:dyDescent="0.25">
      <c r="A4" s="4"/>
      <c r="B4" s="131"/>
      <c r="C4" s="131"/>
      <c r="D4" s="131"/>
      <c r="E4" s="131"/>
      <c r="F4" s="131"/>
      <c r="G4" s="131"/>
      <c r="H4" s="131"/>
      <c r="I4" s="131"/>
      <c r="J4" s="131"/>
      <c r="K4" s="131"/>
      <c r="L4" s="131"/>
      <c r="M4" s="131"/>
      <c r="N4" s="131"/>
      <c r="O4" s="4"/>
      <c r="P4" s="4"/>
      <c r="Q4" s="4"/>
      <c r="R4" s="4"/>
      <c r="S4" s="4"/>
      <c r="T4" s="5"/>
    </row>
    <row r="5" spans="1:20" s="153" customFormat="1" ht="30" customHeight="1" x14ac:dyDescent="0.25">
      <c r="A5" s="151"/>
      <c r="B5" s="314" t="s">
        <v>105</v>
      </c>
      <c r="C5" s="315" t="s">
        <v>26</v>
      </c>
      <c r="D5" s="316" t="s">
        <v>30</v>
      </c>
      <c r="E5" s="315" t="s">
        <v>90</v>
      </c>
      <c r="F5" s="315" t="s">
        <v>89</v>
      </c>
      <c r="G5" s="315" t="s">
        <v>87</v>
      </c>
      <c r="H5" s="315" t="s">
        <v>91</v>
      </c>
      <c r="I5" s="315" t="s">
        <v>92</v>
      </c>
      <c r="J5" s="315" t="s">
        <v>93</v>
      </c>
      <c r="K5" s="315" t="s">
        <v>94</v>
      </c>
      <c r="L5" s="315" t="s">
        <v>95</v>
      </c>
      <c r="M5" s="315" t="s">
        <v>96</v>
      </c>
      <c r="N5" s="317" t="s">
        <v>88</v>
      </c>
      <c r="O5" s="152"/>
      <c r="P5" s="152"/>
      <c r="Q5" s="152"/>
      <c r="R5" s="152"/>
      <c r="S5" s="152"/>
      <c r="T5" s="152"/>
    </row>
    <row r="6" spans="1:20" x14ac:dyDescent="0.25">
      <c r="A6" s="83"/>
      <c r="B6" s="132" t="s">
        <v>132</v>
      </c>
      <c r="C6" s="133" t="s">
        <v>129</v>
      </c>
      <c r="D6" s="134" t="s">
        <v>133</v>
      </c>
      <c r="E6" s="133" t="s">
        <v>134</v>
      </c>
      <c r="F6" s="135" t="s">
        <v>135</v>
      </c>
      <c r="G6" s="229" t="s">
        <v>136</v>
      </c>
      <c r="H6" s="133"/>
      <c r="I6" s="133"/>
      <c r="J6" s="133"/>
      <c r="K6" s="133"/>
      <c r="L6" s="133"/>
      <c r="M6" s="133"/>
      <c r="N6" s="136" t="s">
        <v>137</v>
      </c>
    </row>
    <row r="7" spans="1:20" x14ac:dyDescent="0.25">
      <c r="A7" s="83"/>
      <c r="B7" s="132" t="s">
        <v>138</v>
      </c>
      <c r="C7" s="133" t="s">
        <v>129</v>
      </c>
      <c r="D7" s="134" t="s">
        <v>139</v>
      </c>
      <c r="E7" s="133" t="s">
        <v>140</v>
      </c>
      <c r="F7" s="135" t="s">
        <v>141</v>
      </c>
      <c r="G7" s="229" t="s">
        <v>142</v>
      </c>
      <c r="H7" s="133"/>
      <c r="I7" s="133"/>
      <c r="J7" s="133"/>
      <c r="K7" s="133"/>
      <c r="L7" s="133"/>
      <c r="M7" s="133"/>
      <c r="N7" s="136" t="s">
        <v>143</v>
      </c>
    </row>
    <row r="8" spans="1:20" x14ac:dyDescent="0.25">
      <c r="A8" s="83"/>
      <c r="B8" s="132" t="s">
        <v>144</v>
      </c>
      <c r="C8" s="133" t="s">
        <v>130</v>
      </c>
      <c r="D8" s="134" t="s">
        <v>145</v>
      </c>
      <c r="E8" s="133" t="s">
        <v>146</v>
      </c>
      <c r="F8" s="135" t="s">
        <v>147</v>
      </c>
      <c r="G8" s="229" t="s">
        <v>148</v>
      </c>
      <c r="H8" s="133"/>
      <c r="I8" s="133"/>
      <c r="J8" s="133"/>
      <c r="K8" s="133"/>
      <c r="L8" s="133"/>
      <c r="M8" s="133"/>
      <c r="N8" s="136" t="s">
        <v>149</v>
      </c>
    </row>
    <row r="9" spans="1:20" x14ac:dyDescent="0.25">
      <c r="A9" s="83"/>
      <c r="B9" s="132" t="s">
        <v>150</v>
      </c>
      <c r="C9" s="133" t="s">
        <v>130</v>
      </c>
      <c r="D9" s="133" t="s">
        <v>151</v>
      </c>
      <c r="E9" s="133" t="s">
        <v>152</v>
      </c>
      <c r="F9" s="135" t="s">
        <v>153</v>
      </c>
      <c r="G9" s="229" t="s">
        <v>154</v>
      </c>
      <c r="H9" s="133"/>
      <c r="I9" s="133"/>
      <c r="J9" s="133"/>
      <c r="K9" s="133"/>
      <c r="L9" s="133"/>
      <c r="M9" s="133"/>
      <c r="N9" s="136" t="s">
        <v>155</v>
      </c>
    </row>
    <row r="10" spans="1:20" x14ac:dyDescent="0.25">
      <c r="A10" s="83"/>
      <c r="B10" s="132" t="s">
        <v>156</v>
      </c>
      <c r="C10" s="133" t="s">
        <v>131</v>
      </c>
      <c r="D10" s="133" t="s">
        <v>157</v>
      </c>
      <c r="E10" s="133" t="s">
        <v>158</v>
      </c>
      <c r="F10" s="135" t="s">
        <v>159</v>
      </c>
      <c r="G10" s="229" t="s">
        <v>160</v>
      </c>
      <c r="H10" s="133"/>
      <c r="I10" s="133"/>
      <c r="J10" s="133"/>
      <c r="K10" s="133"/>
      <c r="L10" s="133"/>
      <c r="M10" s="133"/>
      <c r="N10" s="136" t="s">
        <v>161</v>
      </c>
    </row>
    <row r="11" spans="1:20" x14ac:dyDescent="0.25">
      <c r="A11" s="83"/>
      <c r="B11" s="132" t="s">
        <v>162</v>
      </c>
      <c r="C11" s="133" t="s">
        <v>131</v>
      </c>
      <c r="D11" s="133" t="s">
        <v>163</v>
      </c>
      <c r="E11" s="133" t="s">
        <v>164</v>
      </c>
      <c r="F11" s="135" t="s">
        <v>165</v>
      </c>
      <c r="G11" s="229" t="s">
        <v>166</v>
      </c>
      <c r="H11" s="133"/>
      <c r="I11" s="133"/>
      <c r="J11" s="133"/>
      <c r="K11" s="133"/>
      <c r="L11" s="133"/>
      <c r="M11" s="133"/>
      <c r="N11" s="136" t="s">
        <v>167</v>
      </c>
    </row>
    <row r="12" spans="1:20" x14ac:dyDescent="0.25">
      <c r="A12" s="83"/>
      <c r="B12" s="132" t="s">
        <v>168</v>
      </c>
      <c r="C12" s="133" t="s">
        <v>129</v>
      </c>
      <c r="D12" s="133" t="s">
        <v>169</v>
      </c>
      <c r="E12" s="133" t="s">
        <v>170</v>
      </c>
      <c r="F12" s="135" t="s">
        <v>171</v>
      </c>
      <c r="G12" s="229" t="s">
        <v>172</v>
      </c>
      <c r="H12" s="133"/>
      <c r="I12" s="133"/>
      <c r="J12" s="133"/>
      <c r="K12" s="133"/>
      <c r="L12" s="133"/>
      <c r="M12" s="133"/>
      <c r="N12" s="136" t="s">
        <v>173</v>
      </c>
    </row>
    <row r="13" spans="1:20" x14ac:dyDescent="0.25">
      <c r="A13" s="83"/>
      <c r="B13" s="132"/>
      <c r="C13" s="133"/>
      <c r="D13" s="133"/>
      <c r="E13" s="133"/>
      <c r="F13" s="135"/>
      <c r="G13" s="229"/>
      <c r="H13" s="133"/>
      <c r="I13" s="133"/>
      <c r="J13" s="133"/>
      <c r="K13" s="133"/>
      <c r="L13" s="133"/>
      <c r="M13" s="133"/>
      <c r="N13" s="136"/>
    </row>
    <row r="14" spans="1:20" x14ac:dyDescent="0.25">
      <c r="A14" s="83"/>
      <c r="B14" s="132"/>
      <c r="C14" s="133"/>
      <c r="D14" s="133"/>
      <c r="E14" s="133"/>
      <c r="F14" s="135"/>
      <c r="G14" s="229"/>
      <c r="H14" s="133"/>
      <c r="I14" s="133"/>
      <c r="J14" s="133"/>
      <c r="K14" s="133"/>
      <c r="L14" s="133"/>
      <c r="M14" s="133"/>
      <c r="N14" s="136"/>
    </row>
    <row r="15" spans="1:20" x14ac:dyDescent="0.25">
      <c r="A15" s="83"/>
      <c r="B15" s="132"/>
      <c r="C15" s="133"/>
      <c r="D15" s="133"/>
      <c r="E15" s="133"/>
      <c r="F15" s="135"/>
      <c r="G15" s="229"/>
      <c r="H15" s="133"/>
      <c r="I15" s="133"/>
      <c r="J15" s="133"/>
      <c r="K15" s="133"/>
      <c r="L15" s="133"/>
      <c r="M15" s="133"/>
      <c r="N15" s="136"/>
    </row>
    <row r="16" spans="1:20" x14ac:dyDescent="0.25">
      <c r="A16" s="83"/>
      <c r="B16" s="132"/>
      <c r="C16" s="133"/>
      <c r="D16" s="133"/>
      <c r="E16" s="133"/>
      <c r="F16" s="135"/>
      <c r="G16" s="229"/>
      <c r="H16" s="133"/>
      <c r="I16" s="133"/>
      <c r="J16" s="133"/>
      <c r="K16" s="133"/>
      <c r="L16" s="133"/>
      <c r="M16" s="133"/>
      <c r="N16" s="136"/>
    </row>
    <row r="17" spans="1:14" x14ac:dyDescent="0.25">
      <c r="A17" s="83"/>
      <c r="B17" s="132"/>
      <c r="C17" s="133"/>
      <c r="D17" s="133"/>
      <c r="E17" s="133"/>
      <c r="F17" s="135"/>
      <c r="G17" s="229"/>
      <c r="H17" s="133"/>
      <c r="I17" s="133"/>
      <c r="J17" s="133"/>
      <c r="K17" s="133"/>
      <c r="L17" s="133"/>
      <c r="M17" s="133"/>
      <c r="N17" s="136"/>
    </row>
    <row r="18" spans="1:14" x14ac:dyDescent="0.25">
      <c r="A18" s="83"/>
      <c r="B18" s="132"/>
      <c r="C18" s="133"/>
      <c r="D18" s="133"/>
      <c r="E18" s="133"/>
      <c r="F18" s="135"/>
      <c r="G18" s="229"/>
      <c r="H18" s="133"/>
      <c r="I18" s="133"/>
      <c r="J18" s="133"/>
      <c r="K18" s="133"/>
      <c r="L18" s="133"/>
      <c r="M18" s="133"/>
      <c r="N18" s="136"/>
    </row>
    <row r="19" spans="1:14" x14ac:dyDescent="0.25">
      <c r="A19" s="83"/>
      <c r="B19" s="132"/>
      <c r="C19" s="133"/>
      <c r="D19" s="133"/>
      <c r="E19" s="133"/>
      <c r="F19" s="135"/>
      <c r="G19" s="229"/>
      <c r="H19" s="133"/>
      <c r="I19" s="133"/>
      <c r="J19" s="133"/>
      <c r="K19" s="133"/>
      <c r="L19" s="133"/>
      <c r="M19" s="133"/>
      <c r="N19" s="136"/>
    </row>
    <row r="20" spans="1:14" x14ac:dyDescent="0.25">
      <c r="A20" s="83"/>
      <c r="B20" s="132"/>
      <c r="C20" s="133"/>
      <c r="D20" s="133"/>
      <c r="E20" s="133"/>
      <c r="F20" s="135"/>
      <c r="G20" s="229"/>
      <c r="H20" s="133"/>
      <c r="I20" s="133"/>
      <c r="J20" s="133"/>
      <c r="K20" s="133"/>
      <c r="L20" s="133"/>
      <c r="M20" s="133"/>
      <c r="N20" s="136"/>
    </row>
    <row r="21" spans="1:14" x14ac:dyDescent="0.25">
      <c r="A21" s="83"/>
      <c r="B21" s="132"/>
      <c r="C21" s="133"/>
      <c r="D21" s="133"/>
      <c r="E21" s="133"/>
      <c r="F21" s="135"/>
      <c r="G21" s="229"/>
      <c r="H21" s="133"/>
      <c r="I21" s="133"/>
      <c r="J21" s="133"/>
      <c r="K21" s="133"/>
      <c r="L21" s="133"/>
      <c r="M21" s="133"/>
      <c r="N21" s="136"/>
    </row>
    <row r="22" spans="1:14" x14ac:dyDescent="0.25">
      <c r="A22" s="83"/>
      <c r="B22" s="132"/>
      <c r="C22" s="133"/>
      <c r="D22" s="133"/>
      <c r="E22" s="133"/>
      <c r="F22" s="135"/>
      <c r="G22" s="229"/>
      <c r="H22" s="133"/>
      <c r="I22" s="133"/>
      <c r="J22" s="133"/>
      <c r="K22" s="133"/>
      <c r="L22" s="133"/>
      <c r="M22" s="133"/>
      <c r="N22" s="136"/>
    </row>
    <row r="23" spans="1:14" x14ac:dyDescent="0.25">
      <c r="A23" s="83"/>
      <c r="B23" s="132"/>
      <c r="C23" s="133"/>
      <c r="D23" s="133"/>
      <c r="E23" s="133"/>
      <c r="F23" s="135"/>
      <c r="G23" s="229"/>
      <c r="H23" s="133"/>
      <c r="I23" s="133"/>
      <c r="J23" s="133"/>
      <c r="K23" s="133"/>
      <c r="L23" s="133"/>
      <c r="M23" s="133"/>
      <c r="N23" s="136"/>
    </row>
    <row r="24" spans="1:14" x14ac:dyDescent="0.25">
      <c r="A24" s="83"/>
      <c r="B24" s="132"/>
      <c r="C24" s="133"/>
      <c r="D24" s="133"/>
      <c r="E24" s="133"/>
      <c r="F24" s="135"/>
      <c r="G24" s="229"/>
      <c r="H24" s="133"/>
      <c r="I24" s="133"/>
      <c r="J24" s="133"/>
      <c r="K24" s="133"/>
      <c r="L24" s="133"/>
      <c r="M24" s="133"/>
      <c r="N24" s="136"/>
    </row>
    <row r="25" spans="1:14" x14ac:dyDescent="0.25">
      <c r="A25" s="83"/>
      <c r="B25" s="132"/>
      <c r="C25" s="133"/>
      <c r="D25" s="133"/>
      <c r="E25" s="133"/>
      <c r="F25" s="135"/>
      <c r="G25" s="229"/>
      <c r="H25" s="133"/>
      <c r="I25" s="133"/>
      <c r="J25" s="133"/>
      <c r="K25" s="133"/>
      <c r="L25" s="133"/>
      <c r="M25" s="133"/>
      <c r="N25" s="136"/>
    </row>
    <row r="26" spans="1:14" x14ac:dyDescent="0.25">
      <c r="A26" s="83"/>
      <c r="B26" s="407"/>
      <c r="C26" s="407"/>
      <c r="D26" s="407"/>
      <c r="E26" s="407"/>
      <c r="F26" s="408"/>
      <c r="G26" s="409"/>
      <c r="H26" s="407"/>
      <c r="I26" s="407"/>
      <c r="J26" s="407"/>
      <c r="K26" s="407"/>
      <c r="L26" s="407"/>
      <c r="M26" s="407"/>
      <c r="N26" s="408"/>
    </row>
    <row r="27" spans="1:14" x14ac:dyDescent="0.25">
      <c r="A27" s="83"/>
      <c r="B27" s="407"/>
      <c r="C27" s="407"/>
      <c r="D27" s="407"/>
      <c r="E27" s="407"/>
      <c r="F27" s="408"/>
      <c r="G27" s="409"/>
      <c r="H27" s="407"/>
      <c r="I27" s="407"/>
      <c r="J27" s="407"/>
      <c r="K27" s="407"/>
      <c r="L27" s="407"/>
      <c r="M27" s="407"/>
      <c r="N27" s="408"/>
    </row>
    <row r="28" spans="1:14" x14ac:dyDescent="0.25">
      <c r="A28" s="83"/>
      <c r="B28" s="407"/>
      <c r="C28" s="407"/>
      <c r="D28" s="407"/>
      <c r="E28" s="407"/>
      <c r="F28" s="408"/>
      <c r="G28" s="409"/>
      <c r="H28" s="407"/>
      <c r="I28" s="407"/>
      <c r="J28" s="407"/>
      <c r="K28" s="407"/>
      <c r="L28" s="407"/>
      <c r="M28" s="407"/>
      <c r="N28" s="408"/>
    </row>
    <row r="29" spans="1:14" x14ac:dyDescent="0.25">
      <c r="A29" s="83"/>
      <c r="B29" s="407"/>
      <c r="C29" s="407"/>
      <c r="D29" s="407"/>
      <c r="E29" s="407"/>
      <c r="F29" s="408"/>
      <c r="G29" s="409"/>
      <c r="H29" s="407"/>
      <c r="I29" s="407"/>
      <c r="J29" s="407"/>
      <c r="K29" s="407"/>
      <c r="L29" s="407"/>
      <c r="M29" s="407"/>
      <c r="N29" s="408"/>
    </row>
    <row r="30" spans="1:14" x14ac:dyDescent="0.25">
      <c r="A30" s="83"/>
      <c r="B30" s="407"/>
      <c r="C30" s="407"/>
      <c r="D30" s="407"/>
      <c r="E30" s="407"/>
      <c r="F30" s="408"/>
      <c r="G30" s="409"/>
      <c r="H30" s="407"/>
      <c r="I30" s="407"/>
      <c r="J30" s="407"/>
      <c r="K30" s="407"/>
      <c r="L30" s="407"/>
      <c r="M30" s="407"/>
      <c r="N30" s="408"/>
    </row>
    <row r="31" spans="1:14" x14ac:dyDescent="0.25">
      <c r="A31" s="83"/>
      <c r="B31" s="407"/>
      <c r="C31" s="407"/>
      <c r="D31" s="407"/>
      <c r="E31" s="407"/>
      <c r="F31" s="408"/>
      <c r="G31" s="409"/>
      <c r="H31" s="407"/>
      <c r="I31" s="407"/>
      <c r="J31" s="407"/>
      <c r="K31" s="407"/>
      <c r="L31" s="407"/>
      <c r="M31" s="407"/>
      <c r="N31" s="408"/>
    </row>
    <row r="32" spans="1:14" x14ac:dyDescent="0.25">
      <c r="A32" s="83"/>
      <c r="B32" s="407"/>
      <c r="C32" s="407"/>
      <c r="D32" s="407"/>
      <c r="E32" s="407"/>
      <c r="F32" s="408"/>
      <c r="G32" s="409"/>
      <c r="H32" s="407"/>
      <c r="I32" s="407"/>
      <c r="J32" s="407"/>
      <c r="K32" s="407"/>
      <c r="L32" s="407"/>
      <c r="M32" s="407"/>
      <c r="N32" s="408"/>
    </row>
    <row r="33" spans="1:14" x14ac:dyDescent="0.25">
      <c r="A33" s="83"/>
      <c r="B33" s="407"/>
      <c r="C33" s="407"/>
      <c r="D33" s="407"/>
      <c r="E33" s="407"/>
      <c r="F33" s="408"/>
      <c r="G33" s="409"/>
      <c r="H33" s="407"/>
      <c r="I33" s="407"/>
      <c r="J33" s="407"/>
      <c r="K33" s="407"/>
      <c r="L33" s="407"/>
      <c r="M33" s="407"/>
      <c r="N33" s="408"/>
    </row>
    <row r="34" spans="1:14" x14ac:dyDescent="0.25">
      <c r="A34" s="83"/>
      <c r="B34" s="407"/>
      <c r="C34" s="407"/>
      <c r="D34" s="407"/>
      <c r="E34" s="407"/>
      <c r="F34" s="408"/>
      <c r="G34" s="409"/>
      <c r="H34" s="407"/>
      <c r="I34" s="407"/>
      <c r="J34" s="407"/>
      <c r="K34" s="407"/>
      <c r="L34" s="407"/>
      <c r="M34" s="407"/>
      <c r="N34" s="408"/>
    </row>
    <row r="35" spans="1:14" x14ac:dyDescent="0.25">
      <c r="A35" s="83"/>
      <c r="B35" s="407"/>
      <c r="C35" s="407"/>
      <c r="D35" s="407"/>
      <c r="E35" s="407"/>
      <c r="F35" s="408"/>
      <c r="G35" s="409"/>
      <c r="H35" s="407"/>
      <c r="I35" s="407"/>
      <c r="J35" s="407"/>
      <c r="K35" s="407"/>
      <c r="L35" s="407"/>
      <c r="M35" s="407"/>
      <c r="N35" s="408"/>
    </row>
    <row r="36" spans="1:14" x14ac:dyDescent="0.25">
      <c r="A36" s="83"/>
      <c r="B36" s="407"/>
      <c r="C36" s="407"/>
      <c r="D36" s="407"/>
      <c r="E36" s="407"/>
      <c r="F36" s="408"/>
      <c r="G36" s="409"/>
      <c r="H36" s="407"/>
      <c r="I36" s="407"/>
      <c r="J36" s="407"/>
      <c r="K36" s="407"/>
      <c r="L36" s="407"/>
      <c r="M36" s="407"/>
      <c r="N36" s="408"/>
    </row>
    <row r="37" spans="1:14" x14ac:dyDescent="0.25">
      <c r="A37" s="83"/>
      <c r="B37" s="407"/>
      <c r="C37" s="407"/>
      <c r="D37" s="407"/>
      <c r="E37" s="407"/>
      <c r="F37" s="408"/>
      <c r="G37" s="409"/>
      <c r="H37" s="407"/>
      <c r="I37" s="407"/>
      <c r="J37" s="407"/>
      <c r="K37" s="407"/>
      <c r="L37" s="407"/>
      <c r="M37" s="407"/>
      <c r="N37" s="408"/>
    </row>
    <row r="38" spans="1:14" x14ac:dyDescent="0.25">
      <c r="A38" s="83"/>
      <c r="B38" s="407"/>
      <c r="C38" s="407"/>
      <c r="D38" s="407"/>
      <c r="E38" s="407"/>
      <c r="F38" s="408"/>
      <c r="G38" s="409"/>
      <c r="H38" s="407"/>
      <c r="I38" s="407"/>
      <c r="J38" s="407"/>
      <c r="K38" s="407"/>
      <c r="L38" s="407"/>
      <c r="M38" s="407"/>
      <c r="N38" s="408"/>
    </row>
    <row r="39" spans="1:14" x14ac:dyDescent="0.25">
      <c r="A39" s="83"/>
      <c r="B39" s="407"/>
      <c r="C39" s="407"/>
      <c r="D39" s="407"/>
      <c r="E39" s="407"/>
      <c r="F39" s="408"/>
      <c r="G39" s="409"/>
      <c r="H39" s="407"/>
      <c r="I39" s="407"/>
      <c r="J39" s="407"/>
      <c r="K39" s="407"/>
      <c r="L39" s="407"/>
      <c r="M39" s="407"/>
      <c r="N39" s="408"/>
    </row>
    <row r="40" spans="1:14" x14ac:dyDescent="0.25">
      <c r="A40" s="83"/>
      <c r="B40" s="407"/>
      <c r="C40" s="407"/>
      <c r="D40" s="407"/>
      <c r="E40" s="407"/>
      <c r="F40" s="408"/>
      <c r="G40" s="409"/>
      <c r="H40" s="407"/>
      <c r="I40" s="407"/>
      <c r="J40" s="407"/>
      <c r="K40" s="407"/>
      <c r="L40" s="407"/>
      <c r="M40" s="407"/>
      <c r="N40" s="408"/>
    </row>
    <row r="41" spans="1:14" x14ac:dyDescent="0.25">
      <c r="A41" s="83"/>
      <c r="B41" s="407"/>
      <c r="C41" s="407"/>
      <c r="D41" s="407"/>
      <c r="E41" s="407"/>
      <c r="F41" s="408"/>
      <c r="G41" s="409"/>
      <c r="H41" s="407"/>
      <c r="I41" s="407"/>
      <c r="J41" s="407"/>
      <c r="K41" s="407"/>
      <c r="L41" s="407"/>
      <c r="M41" s="407"/>
      <c r="N41" s="408"/>
    </row>
    <row r="42" spans="1:14" x14ac:dyDescent="0.25">
      <c r="A42" s="83"/>
      <c r="B42" s="407"/>
      <c r="C42" s="407"/>
      <c r="D42" s="407"/>
      <c r="E42" s="407"/>
      <c r="F42" s="408"/>
      <c r="G42" s="409"/>
      <c r="H42" s="407"/>
      <c r="I42" s="407"/>
      <c r="J42" s="407"/>
      <c r="K42" s="407"/>
      <c r="L42" s="407"/>
      <c r="M42" s="407"/>
      <c r="N42" s="408"/>
    </row>
    <row r="43" spans="1:14" x14ac:dyDescent="0.25">
      <c r="A43" s="83"/>
      <c r="B43" s="407"/>
      <c r="C43" s="407"/>
      <c r="D43" s="407"/>
      <c r="E43" s="407"/>
      <c r="F43" s="408"/>
      <c r="G43" s="409"/>
      <c r="H43" s="407"/>
      <c r="I43" s="407"/>
      <c r="J43" s="407"/>
      <c r="K43" s="407"/>
      <c r="L43" s="407"/>
      <c r="M43" s="407"/>
      <c r="N43" s="408"/>
    </row>
    <row r="44" spans="1:14" x14ac:dyDescent="0.25">
      <c r="A44" s="83"/>
      <c r="B44" s="407"/>
      <c r="C44" s="407"/>
      <c r="D44" s="407"/>
      <c r="E44" s="407"/>
      <c r="F44" s="408"/>
      <c r="G44" s="409"/>
      <c r="H44" s="407"/>
      <c r="I44" s="407"/>
      <c r="J44" s="407"/>
      <c r="K44" s="407"/>
      <c r="L44" s="407"/>
      <c r="M44" s="407"/>
      <c r="N44" s="408"/>
    </row>
    <row r="45" spans="1:14" x14ac:dyDescent="0.25">
      <c r="A45" s="83"/>
      <c r="B45" s="407"/>
      <c r="C45" s="407"/>
      <c r="D45" s="407"/>
      <c r="E45" s="407"/>
      <c r="F45" s="408"/>
      <c r="G45" s="409"/>
      <c r="H45" s="407"/>
      <c r="I45" s="407"/>
      <c r="J45" s="407"/>
      <c r="K45" s="407"/>
      <c r="L45" s="407"/>
      <c r="M45" s="407"/>
      <c r="N45" s="408"/>
    </row>
    <row r="46" spans="1:14" x14ac:dyDescent="0.25">
      <c r="A46" s="83"/>
      <c r="B46" s="407"/>
      <c r="C46" s="407"/>
      <c r="D46" s="407"/>
      <c r="E46" s="407"/>
      <c r="F46" s="408"/>
      <c r="G46" s="409"/>
      <c r="H46" s="407"/>
      <c r="I46" s="407"/>
      <c r="J46" s="407"/>
      <c r="K46" s="407"/>
      <c r="L46" s="407"/>
      <c r="M46" s="407"/>
      <c r="N46" s="408"/>
    </row>
    <row r="47" spans="1:14" x14ac:dyDescent="0.25">
      <c r="A47" s="83"/>
      <c r="B47" s="407"/>
      <c r="C47" s="407"/>
      <c r="D47" s="407"/>
      <c r="E47" s="407"/>
      <c r="F47" s="408"/>
      <c r="G47" s="409"/>
      <c r="H47" s="407"/>
      <c r="I47" s="407"/>
      <c r="J47" s="407"/>
      <c r="K47" s="407"/>
      <c r="L47" s="407"/>
      <c r="M47" s="407"/>
      <c r="N47" s="408"/>
    </row>
    <row r="48" spans="1:14" x14ac:dyDescent="0.25">
      <c r="A48" s="83"/>
      <c r="B48" s="407"/>
      <c r="C48" s="407"/>
      <c r="D48" s="407"/>
      <c r="E48" s="407"/>
      <c r="F48" s="408"/>
      <c r="G48" s="409"/>
      <c r="H48" s="407"/>
      <c r="I48" s="407"/>
      <c r="J48" s="407"/>
      <c r="K48" s="407"/>
      <c r="L48" s="407"/>
      <c r="M48" s="407"/>
      <c r="N48" s="408"/>
    </row>
    <row r="49" spans="1:14" x14ac:dyDescent="0.25">
      <c r="A49" s="83"/>
      <c r="B49" s="407"/>
      <c r="C49" s="407"/>
      <c r="D49" s="407"/>
      <c r="E49" s="407"/>
      <c r="F49" s="408"/>
      <c r="G49" s="409"/>
      <c r="H49" s="407"/>
      <c r="I49" s="407"/>
      <c r="J49" s="407"/>
      <c r="K49" s="407"/>
      <c r="L49" s="407"/>
      <c r="M49" s="407"/>
      <c r="N49" s="408"/>
    </row>
    <row r="50" spans="1:14" x14ac:dyDescent="0.25">
      <c r="A50" s="83"/>
      <c r="B50" s="407"/>
      <c r="C50" s="407"/>
      <c r="D50" s="407"/>
      <c r="E50" s="407"/>
      <c r="F50" s="408"/>
      <c r="G50" s="409"/>
      <c r="H50" s="407"/>
      <c r="I50" s="407"/>
      <c r="J50" s="407"/>
      <c r="K50" s="407"/>
      <c r="L50" s="407"/>
      <c r="M50" s="407"/>
      <c r="N50" s="408"/>
    </row>
    <row r="51" spans="1:14" x14ac:dyDescent="0.25">
      <c r="A51" s="83"/>
      <c r="B51" s="407"/>
      <c r="C51" s="407"/>
      <c r="D51" s="407"/>
      <c r="E51" s="407"/>
      <c r="F51" s="408"/>
      <c r="G51" s="409"/>
      <c r="H51" s="407"/>
      <c r="I51" s="407"/>
      <c r="J51" s="407"/>
      <c r="K51" s="407"/>
      <c r="L51" s="407"/>
      <c r="M51" s="407"/>
      <c r="N51" s="408"/>
    </row>
    <row r="52" spans="1:14" x14ac:dyDescent="0.25">
      <c r="A52" s="83"/>
      <c r="B52" s="407"/>
      <c r="C52" s="407"/>
      <c r="D52" s="407"/>
      <c r="E52" s="407"/>
      <c r="F52" s="408"/>
      <c r="G52" s="409"/>
      <c r="H52" s="407"/>
      <c r="I52" s="407"/>
      <c r="J52" s="407"/>
      <c r="K52" s="407"/>
      <c r="L52" s="407"/>
      <c r="M52" s="407"/>
      <c r="N52" s="408"/>
    </row>
    <row r="53" spans="1:14" x14ac:dyDescent="0.25">
      <c r="A53" s="83"/>
      <c r="B53" s="407"/>
      <c r="C53" s="407"/>
      <c r="D53" s="407"/>
      <c r="E53" s="407"/>
      <c r="F53" s="408"/>
      <c r="G53" s="409"/>
      <c r="H53" s="407"/>
      <c r="I53" s="407"/>
      <c r="J53" s="407"/>
      <c r="K53" s="407"/>
      <c r="L53" s="407"/>
      <c r="M53" s="407"/>
      <c r="N53" s="408"/>
    </row>
    <row r="54" spans="1:14" x14ac:dyDescent="0.25">
      <c r="A54" s="83"/>
      <c r="B54" s="407"/>
      <c r="C54" s="407"/>
      <c r="D54" s="407"/>
      <c r="E54" s="407"/>
      <c r="F54" s="408"/>
      <c r="G54" s="409"/>
      <c r="H54" s="407"/>
      <c r="I54" s="407"/>
      <c r="J54" s="407"/>
      <c r="K54" s="407"/>
      <c r="L54" s="407"/>
      <c r="M54" s="407"/>
      <c r="N54" s="408"/>
    </row>
    <row r="55" spans="1:14" x14ac:dyDescent="0.25">
      <c r="A55" s="83"/>
      <c r="B55" s="407"/>
      <c r="C55" s="407"/>
      <c r="D55" s="407"/>
      <c r="E55" s="407"/>
      <c r="F55" s="408"/>
      <c r="G55" s="409"/>
      <c r="H55" s="407"/>
      <c r="I55" s="407"/>
      <c r="J55" s="407"/>
      <c r="K55" s="407"/>
      <c r="L55" s="407"/>
      <c r="M55" s="407"/>
      <c r="N55" s="408"/>
    </row>
    <row r="56" spans="1:14" x14ac:dyDescent="0.25">
      <c r="A56" s="83"/>
      <c r="B56" s="407"/>
      <c r="C56" s="407"/>
      <c r="D56" s="407"/>
      <c r="E56" s="407"/>
      <c r="F56" s="408"/>
      <c r="G56" s="409"/>
      <c r="H56" s="407"/>
      <c r="I56" s="407"/>
      <c r="J56" s="407"/>
      <c r="K56" s="407"/>
      <c r="L56" s="407"/>
      <c r="M56" s="407"/>
      <c r="N56" s="408"/>
    </row>
    <row r="57" spans="1:14" x14ac:dyDescent="0.25">
      <c r="A57" s="83"/>
      <c r="B57" s="407"/>
      <c r="C57" s="407"/>
      <c r="D57" s="407"/>
      <c r="E57" s="407"/>
      <c r="F57" s="408"/>
      <c r="G57" s="409"/>
      <c r="H57" s="407"/>
      <c r="I57" s="407"/>
      <c r="J57" s="407"/>
      <c r="K57" s="407"/>
      <c r="L57" s="407"/>
      <c r="M57" s="407"/>
      <c r="N57" s="408"/>
    </row>
    <row r="58" spans="1:14" x14ac:dyDescent="0.25">
      <c r="A58" s="83"/>
      <c r="B58" s="407"/>
      <c r="C58" s="407"/>
      <c r="D58" s="407"/>
      <c r="E58" s="407"/>
      <c r="F58" s="408"/>
      <c r="G58" s="409"/>
      <c r="H58" s="407"/>
      <c r="I58" s="407"/>
      <c r="J58" s="407"/>
      <c r="K58" s="407"/>
      <c r="L58" s="407"/>
      <c r="M58" s="407"/>
      <c r="N58" s="408"/>
    </row>
    <row r="59" spans="1:14" x14ac:dyDescent="0.25">
      <c r="A59" s="83"/>
      <c r="B59" s="407"/>
      <c r="C59" s="407"/>
      <c r="D59" s="407"/>
      <c r="E59" s="407"/>
      <c r="F59" s="408"/>
      <c r="G59" s="409"/>
      <c r="H59" s="407"/>
      <c r="I59" s="407"/>
      <c r="J59" s="407"/>
      <c r="K59" s="407"/>
      <c r="L59" s="407"/>
      <c r="M59" s="407"/>
      <c r="N59" s="408"/>
    </row>
    <row r="60" spans="1:14" x14ac:dyDescent="0.25">
      <c r="A60" s="83"/>
      <c r="B60" s="407"/>
      <c r="C60" s="407"/>
      <c r="D60" s="407"/>
      <c r="E60" s="407"/>
      <c r="F60" s="408"/>
      <c r="G60" s="409"/>
      <c r="H60" s="407"/>
      <c r="I60" s="407"/>
      <c r="J60" s="407"/>
      <c r="K60" s="407"/>
      <c r="L60" s="407"/>
      <c r="M60" s="407"/>
      <c r="N60" s="408"/>
    </row>
    <row r="61" spans="1:14" x14ac:dyDescent="0.25">
      <c r="A61" s="83"/>
      <c r="B61" s="407"/>
      <c r="C61" s="407"/>
      <c r="D61" s="407"/>
      <c r="E61" s="407"/>
      <c r="F61" s="408"/>
      <c r="G61" s="409"/>
      <c r="H61" s="407"/>
      <c r="I61" s="407"/>
      <c r="J61" s="407"/>
      <c r="K61" s="407"/>
      <c r="L61" s="407"/>
      <c r="M61" s="407"/>
      <c r="N61" s="408"/>
    </row>
    <row r="62" spans="1:14" x14ac:dyDescent="0.25">
      <c r="A62" s="83"/>
      <c r="B62" s="407"/>
      <c r="C62" s="407"/>
      <c r="D62" s="407"/>
      <c r="E62" s="407"/>
      <c r="F62" s="408"/>
      <c r="G62" s="409"/>
      <c r="H62" s="407"/>
      <c r="I62" s="407"/>
      <c r="J62" s="407"/>
      <c r="K62" s="407"/>
      <c r="L62" s="407"/>
      <c r="M62" s="407"/>
      <c r="N62" s="408"/>
    </row>
    <row r="63" spans="1:14" x14ac:dyDescent="0.25">
      <c r="A63" s="83"/>
      <c r="B63" s="407"/>
      <c r="C63" s="407"/>
      <c r="D63" s="407"/>
      <c r="E63" s="407"/>
      <c r="F63" s="408"/>
      <c r="G63" s="409"/>
      <c r="H63" s="407"/>
      <c r="I63" s="407"/>
      <c r="J63" s="407"/>
      <c r="K63" s="407"/>
      <c r="L63" s="407"/>
      <c r="M63" s="407"/>
      <c r="N63" s="408"/>
    </row>
    <row r="64" spans="1:14" x14ac:dyDescent="0.25">
      <c r="A64" s="83"/>
      <c r="B64" s="407"/>
      <c r="C64" s="407"/>
      <c r="D64" s="407"/>
      <c r="E64" s="407"/>
      <c r="F64" s="408"/>
      <c r="G64" s="409"/>
      <c r="H64" s="407"/>
      <c r="I64" s="407"/>
      <c r="J64" s="407"/>
      <c r="K64" s="407"/>
      <c r="L64" s="407"/>
      <c r="M64" s="407"/>
      <c r="N64" s="408"/>
    </row>
    <row r="65" spans="1:14" x14ac:dyDescent="0.25">
      <c r="A65" s="83"/>
      <c r="B65" s="407"/>
      <c r="C65" s="407"/>
      <c r="D65" s="407"/>
      <c r="E65" s="407"/>
      <c r="F65" s="408"/>
      <c r="G65" s="409"/>
      <c r="H65" s="407"/>
      <c r="I65" s="407"/>
      <c r="J65" s="407"/>
      <c r="K65" s="407"/>
      <c r="L65" s="407"/>
      <c r="M65" s="407"/>
      <c r="N65" s="408"/>
    </row>
    <row r="66" spans="1:14" x14ac:dyDescent="0.25">
      <c r="A66" s="83"/>
      <c r="B66" s="407"/>
      <c r="C66" s="407"/>
      <c r="D66" s="407"/>
      <c r="E66" s="407"/>
      <c r="F66" s="408"/>
      <c r="G66" s="409"/>
      <c r="H66" s="407"/>
      <c r="I66" s="407"/>
      <c r="J66" s="407"/>
      <c r="K66" s="407"/>
      <c r="L66" s="407"/>
      <c r="M66" s="407"/>
      <c r="N66" s="408"/>
    </row>
    <row r="67" spans="1:14" x14ac:dyDescent="0.25">
      <c r="A67" s="83"/>
      <c r="B67" s="407"/>
      <c r="C67" s="407"/>
      <c r="D67" s="407"/>
      <c r="E67" s="407"/>
      <c r="F67" s="408"/>
      <c r="G67" s="409"/>
      <c r="H67" s="407"/>
      <c r="I67" s="407"/>
      <c r="J67" s="407"/>
      <c r="K67" s="407"/>
      <c r="L67" s="407"/>
      <c r="M67" s="407"/>
      <c r="N67" s="408"/>
    </row>
    <row r="68" spans="1:14" x14ac:dyDescent="0.25">
      <c r="A68" s="83"/>
      <c r="B68" s="407"/>
      <c r="C68" s="407"/>
      <c r="D68" s="407"/>
      <c r="E68" s="407"/>
      <c r="F68" s="408"/>
      <c r="G68" s="409"/>
      <c r="H68" s="407"/>
      <c r="I68" s="407"/>
      <c r="J68" s="407"/>
      <c r="K68" s="407"/>
      <c r="L68" s="407"/>
      <c r="M68" s="407"/>
      <c r="N68" s="408"/>
    </row>
    <row r="69" spans="1:14" x14ac:dyDescent="0.25">
      <c r="A69" s="83"/>
      <c r="B69" s="407"/>
      <c r="C69" s="407"/>
      <c r="D69" s="407"/>
      <c r="E69" s="407"/>
      <c r="F69" s="408"/>
      <c r="G69" s="409"/>
      <c r="H69" s="407"/>
      <c r="I69" s="407"/>
      <c r="J69" s="407"/>
      <c r="K69" s="407"/>
      <c r="L69" s="407"/>
      <c r="M69" s="407"/>
      <c r="N69" s="408"/>
    </row>
    <row r="70" spans="1:14" x14ac:dyDescent="0.25">
      <c r="A70" s="83"/>
      <c r="B70" s="407"/>
      <c r="C70" s="407"/>
      <c r="D70" s="407"/>
      <c r="E70" s="407"/>
      <c r="F70" s="408"/>
      <c r="G70" s="409"/>
      <c r="H70" s="407"/>
      <c r="I70" s="407"/>
      <c r="J70" s="407"/>
      <c r="K70" s="407"/>
      <c r="L70" s="407"/>
      <c r="M70" s="407"/>
      <c r="N70" s="408"/>
    </row>
    <row r="71" spans="1:14" x14ac:dyDescent="0.25">
      <c r="A71" s="83"/>
      <c r="B71" s="407"/>
      <c r="C71" s="407"/>
      <c r="D71" s="407"/>
      <c r="E71" s="407"/>
      <c r="F71" s="408"/>
      <c r="G71" s="409"/>
      <c r="H71" s="407"/>
      <c r="I71" s="407"/>
      <c r="J71" s="407"/>
      <c r="K71" s="407"/>
      <c r="L71" s="407"/>
      <c r="M71" s="407"/>
      <c r="N71" s="408"/>
    </row>
    <row r="72" spans="1:14" x14ac:dyDescent="0.25">
      <c r="A72" s="83"/>
      <c r="B72" s="407"/>
      <c r="C72" s="407"/>
      <c r="D72" s="407"/>
      <c r="E72" s="407"/>
      <c r="F72" s="408"/>
      <c r="G72" s="409"/>
      <c r="H72" s="407"/>
      <c r="I72" s="407"/>
      <c r="J72" s="407"/>
      <c r="K72" s="407"/>
      <c r="L72" s="407"/>
      <c r="M72" s="407"/>
      <c r="N72" s="408"/>
    </row>
    <row r="73" spans="1:14" x14ac:dyDescent="0.25">
      <c r="A73" s="83"/>
      <c r="B73" s="407"/>
      <c r="C73" s="407"/>
      <c r="D73" s="407"/>
      <c r="E73" s="407"/>
      <c r="F73" s="408"/>
      <c r="G73" s="409"/>
      <c r="H73" s="407"/>
      <c r="I73" s="407"/>
      <c r="J73" s="407"/>
      <c r="K73" s="407"/>
      <c r="L73" s="407"/>
      <c r="M73" s="407"/>
      <c r="N73" s="408"/>
    </row>
    <row r="74" spans="1:14" x14ac:dyDescent="0.25">
      <c r="A74" s="83"/>
      <c r="B74" s="407"/>
      <c r="C74" s="407"/>
      <c r="D74" s="407"/>
      <c r="E74" s="407"/>
      <c r="F74" s="408"/>
      <c r="G74" s="409"/>
      <c r="H74" s="407"/>
      <c r="I74" s="407"/>
      <c r="J74" s="407"/>
      <c r="K74" s="407"/>
      <c r="L74" s="407"/>
      <c r="M74" s="407"/>
      <c r="N74" s="408"/>
    </row>
    <row r="75" spans="1:14" x14ac:dyDescent="0.25">
      <c r="A75" s="83"/>
      <c r="B75" s="407"/>
      <c r="C75" s="407"/>
      <c r="D75" s="407"/>
      <c r="E75" s="407"/>
      <c r="F75" s="408"/>
      <c r="G75" s="409"/>
      <c r="H75" s="407"/>
      <c r="I75" s="407"/>
      <c r="J75" s="407"/>
      <c r="K75" s="407"/>
      <c r="L75" s="407"/>
      <c r="M75" s="407"/>
      <c r="N75" s="408"/>
    </row>
    <row r="76" spans="1:14" x14ac:dyDescent="0.25">
      <c r="A76" s="83"/>
      <c r="B76" s="407"/>
      <c r="C76" s="407"/>
      <c r="D76" s="407"/>
      <c r="E76" s="407"/>
      <c r="F76" s="408"/>
      <c r="G76" s="409"/>
      <c r="H76" s="407"/>
      <c r="I76" s="407"/>
      <c r="J76" s="407"/>
      <c r="K76" s="407"/>
      <c r="L76" s="407"/>
      <c r="M76" s="407"/>
      <c r="N76" s="408"/>
    </row>
    <row r="77" spans="1:14" x14ac:dyDescent="0.25">
      <c r="A77" s="83"/>
      <c r="B77" s="407"/>
      <c r="C77" s="407"/>
      <c r="D77" s="407"/>
      <c r="E77" s="407"/>
      <c r="F77" s="408"/>
      <c r="G77" s="409"/>
      <c r="H77" s="407"/>
      <c r="I77" s="407"/>
      <c r="J77" s="407"/>
      <c r="K77" s="407"/>
      <c r="L77" s="407"/>
      <c r="M77" s="407"/>
      <c r="N77" s="408"/>
    </row>
    <row r="78" spans="1:14" x14ac:dyDescent="0.25">
      <c r="A78" s="83"/>
      <c r="B78" s="407"/>
      <c r="C78" s="407"/>
      <c r="D78" s="407"/>
      <c r="E78" s="407"/>
      <c r="F78" s="408"/>
      <c r="G78" s="409"/>
      <c r="H78" s="407"/>
      <c r="I78" s="407"/>
      <c r="J78" s="407"/>
      <c r="K78" s="407"/>
      <c r="L78" s="407"/>
      <c r="M78" s="407"/>
      <c r="N78" s="408"/>
    </row>
    <row r="79" spans="1:14" x14ac:dyDescent="0.25">
      <c r="A79" s="83"/>
      <c r="B79" s="407"/>
      <c r="C79" s="407"/>
      <c r="D79" s="407"/>
      <c r="E79" s="407"/>
      <c r="F79" s="408"/>
      <c r="G79" s="409"/>
      <c r="H79" s="407"/>
      <c r="I79" s="407"/>
      <c r="J79" s="407"/>
      <c r="K79" s="407"/>
      <c r="L79" s="407"/>
      <c r="M79" s="407"/>
      <c r="N79" s="408"/>
    </row>
    <row r="80" spans="1:14" x14ac:dyDescent="0.25">
      <c r="A80" s="83"/>
      <c r="B80" s="407"/>
      <c r="C80" s="407"/>
      <c r="D80" s="407"/>
      <c r="E80" s="407"/>
      <c r="F80" s="408"/>
      <c r="G80" s="409"/>
      <c r="H80" s="407"/>
      <c r="I80" s="407"/>
      <c r="J80" s="407"/>
      <c r="K80" s="407"/>
      <c r="L80" s="407"/>
      <c r="M80" s="407"/>
      <c r="N80" s="408"/>
    </row>
    <row r="81" spans="1:14" x14ac:dyDescent="0.25">
      <c r="A81" s="83"/>
      <c r="B81" s="407"/>
      <c r="C81" s="407"/>
      <c r="D81" s="407"/>
      <c r="E81" s="407"/>
      <c r="F81" s="408"/>
      <c r="G81" s="409"/>
      <c r="H81" s="407"/>
      <c r="I81" s="407"/>
      <c r="J81" s="407"/>
      <c r="K81" s="407"/>
      <c r="L81" s="407"/>
      <c r="M81" s="407"/>
      <c r="N81" s="408"/>
    </row>
    <row r="82" spans="1:14" x14ac:dyDescent="0.25">
      <c r="A82" s="83"/>
      <c r="B82" s="407"/>
      <c r="C82" s="407"/>
      <c r="D82" s="407"/>
      <c r="E82" s="407"/>
      <c r="F82" s="408"/>
      <c r="G82" s="409"/>
      <c r="H82" s="407"/>
      <c r="I82" s="407"/>
      <c r="J82" s="407"/>
      <c r="K82" s="407"/>
      <c r="L82" s="407"/>
      <c r="M82" s="407"/>
      <c r="N82" s="408"/>
    </row>
    <row r="83" spans="1:14" x14ac:dyDescent="0.25">
      <c r="A83" s="83"/>
      <c r="B83" s="407"/>
      <c r="C83" s="407"/>
      <c r="D83" s="407"/>
      <c r="E83" s="407"/>
      <c r="F83" s="408"/>
      <c r="G83" s="409"/>
      <c r="H83" s="407"/>
      <c r="I83" s="407"/>
      <c r="J83" s="407"/>
      <c r="K83" s="407"/>
      <c r="L83" s="407"/>
      <c r="M83" s="407"/>
      <c r="N83" s="408"/>
    </row>
    <row r="84" spans="1:14" x14ac:dyDescent="0.25">
      <c r="A84" s="83"/>
      <c r="B84" s="407"/>
      <c r="C84" s="407"/>
      <c r="D84" s="407"/>
      <c r="E84" s="407"/>
      <c r="F84" s="408"/>
      <c r="G84" s="409"/>
      <c r="H84" s="407"/>
      <c r="I84" s="407"/>
      <c r="J84" s="407"/>
      <c r="K84" s="407"/>
      <c r="L84" s="407"/>
      <c r="M84" s="407"/>
      <c r="N84" s="408"/>
    </row>
    <row r="85" spans="1:14" x14ac:dyDescent="0.25">
      <c r="A85" s="83"/>
      <c r="B85" s="407"/>
      <c r="C85" s="407"/>
      <c r="D85" s="407"/>
      <c r="E85" s="407"/>
      <c r="F85" s="408"/>
      <c r="G85" s="409"/>
      <c r="H85" s="407"/>
      <c r="I85" s="407"/>
      <c r="J85" s="407"/>
      <c r="K85" s="407"/>
      <c r="L85" s="407"/>
      <c r="M85" s="407"/>
      <c r="N85" s="408"/>
    </row>
    <row r="86" spans="1:14" x14ac:dyDescent="0.25">
      <c r="A86" s="83"/>
      <c r="B86" s="407"/>
      <c r="C86" s="407"/>
      <c r="D86" s="407"/>
      <c r="E86" s="407"/>
      <c r="F86" s="408"/>
      <c r="G86" s="409"/>
      <c r="H86" s="407"/>
      <c r="I86" s="407"/>
      <c r="J86" s="407"/>
      <c r="K86" s="407"/>
      <c r="L86" s="407"/>
      <c r="M86" s="407"/>
      <c r="N86" s="408"/>
    </row>
    <row r="87" spans="1:14" x14ac:dyDescent="0.25">
      <c r="A87" s="83"/>
      <c r="B87" s="407"/>
      <c r="C87" s="407"/>
      <c r="D87" s="407"/>
      <c r="E87" s="407"/>
      <c r="F87" s="408"/>
      <c r="G87" s="409"/>
      <c r="H87" s="407"/>
      <c r="I87" s="407"/>
      <c r="J87" s="407"/>
      <c r="K87" s="407"/>
      <c r="L87" s="407"/>
      <c r="M87" s="407"/>
      <c r="N87" s="408"/>
    </row>
    <row r="88" spans="1:14" x14ac:dyDescent="0.25">
      <c r="A88" s="83"/>
      <c r="B88" s="407"/>
      <c r="C88" s="407"/>
      <c r="D88" s="407"/>
      <c r="E88" s="407"/>
      <c r="F88" s="408"/>
      <c r="G88" s="409"/>
      <c r="H88" s="407"/>
      <c r="I88" s="407"/>
      <c r="J88" s="407"/>
      <c r="K88" s="407"/>
      <c r="L88" s="407"/>
      <c r="M88" s="407"/>
      <c r="N88" s="408"/>
    </row>
    <row r="89" spans="1:14" x14ac:dyDescent="0.25">
      <c r="A89" s="83"/>
      <c r="B89" s="407"/>
      <c r="C89" s="407"/>
      <c r="D89" s="407"/>
      <c r="E89" s="407"/>
      <c r="F89" s="408"/>
      <c r="G89" s="409"/>
      <c r="H89" s="407"/>
      <c r="I89" s="407"/>
      <c r="J89" s="407"/>
      <c r="K89" s="407"/>
      <c r="L89" s="407"/>
      <c r="M89" s="407"/>
      <c r="N89" s="408"/>
    </row>
    <row r="90" spans="1:14" x14ac:dyDescent="0.25">
      <c r="A90" s="83"/>
      <c r="B90" s="407"/>
      <c r="C90" s="407"/>
      <c r="D90" s="407"/>
      <c r="E90" s="407"/>
      <c r="F90" s="408"/>
      <c r="G90" s="409"/>
      <c r="H90" s="407"/>
      <c r="I90" s="407"/>
      <c r="J90" s="407"/>
      <c r="K90" s="407"/>
      <c r="L90" s="407"/>
      <c r="M90" s="407"/>
      <c r="N90" s="408"/>
    </row>
    <row r="91" spans="1:14" x14ac:dyDescent="0.25">
      <c r="A91" s="83"/>
      <c r="B91" s="407"/>
      <c r="C91" s="407"/>
      <c r="D91" s="407"/>
      <c r="E91" s="407"/>
      <c r="F91" s="408"/>
      <c r="G91" s="409"/>
      <c r="H91" s="407"/>
      <c r="I91" s="407"/>
      <c r="J91" s="407"/>
      <c r="K91" s="407"/>
      <c r="L91" s="407"/>
      <c r="M91" s="407"/>
      <c r="N91" s="408"/>
    </row>
    <row r="92" spans="1:14" x14ac:dyDescent="0.25">
      <c r="A92" s="83"/>
      <c r="B92" s="407"/>
      <c r="C92" s="407"/>
      <c r="D92" s="407"/>
      <c r="E92" s="407"/>
      <c r="F92" s="408"/>
      <c r="G92" s="409"/>
      <c r="H92" s="407"/>
      <c r="I92" s="407"/>
      <c r="J92" s="407"/>
      <c r="K92" s="407"/>
      <c r="L92" s="407"/>
      <c r="M92" s="407"/>
      <c r="N92" s="408"/>
    </row>
    <row r="93" spans="1:14" x14ac:dyDescent="0.25">
      <c r="A93" s="83"/>
      <c r="B93" s="407"/>
      <c r="C93" s="407"/>
      <c r="D93" s="407"/>
      <c r="E93" s="407"/>
      <c r="F93" s="408"/>
      <c r="G93" s="409"/>
      <c r="H93" s="407"/>
      <c r="I93" s="407"/>
      <c r="J93" s="407"/>
      <c r="K93" s="407"/>
      <c r="L93" s="407"/>
      <c r="M93" s="407"/>
      <c r="N93" s="408"/>
    </row>
    <row r="94" spans="1:14" x14ac:dyDescent="0.25">
      <c r="A94" s="83"/>
      <c r="B94" s="407"/>
      <c r="C94" s="407"/>
      <c r="D94" s="407"/>
      <c r="E94" s="407"/>
      <c r="F94" s="408"/>
      <c r="G94" s="409"/>
      <c r="H94" s="407"/>
      <c r="I94" s="407"/>
      <c r="J94" s="407"/>
      <c r="K94" s="407"/>
      <c r="L94" s="407"/>
      <c r="M94" s="407"/>
      <c r="N94" s="408"/>
    </row>
    <row r="95" spans="1:14" x14ac:dyDescent="0.25">
      <c r="A95" s="83"/>
      <c r="B95" s="407"/>
      <c r="C95" s="407"/>
      <c r="D95" s="407"/>
      <c r="E95" s="407"/>
      <c r="F95" s="408"/>
      <c r="G95" s="409"/>
      <c r="H95" s="407"/>
      <c r="I95" s="407"/>
      <c r="J95" s="407"/>
      <c r="K95" s="407"/>
      <c r="L95" s="407"/>
      <c r="M95" s="407"/>
      <c r="N95" s="408"/>
    </row>
    <row r="96" spans="1:14" x14ac:dyDescent="0.25">
      <c r="A96" s="83"/>
      <c r="B96" s="407"/>
      <c r="C96" s="407"/>
      <c r="D96" s="407"/>
      <c r="E96" s="407"/>
      <c r="F96" s="408"/>
      <c r="G96" s="409"/>
      <c r="H96" s="407"/>
      <c r="I96" s="407"/>
      <c r="J96" s="407"/>
      <c r="K96" s="407"/>
      <c r="L96" s="407"/>
      <c r="M96" s="407"/>
      <c r="N96" s="408"/>
    </row>
    <row r="97" spans="1:14" x14ac:dyDescent="0.25">
      <c r="A97" s="83"/>
      <c r="B97" s="407"/>
      <c r="C97" s="407"/>
      <c r="D97" s="407"/>
      <c r="E97" s="407"/>
      <c r="F97" s="408"/>
      <c r="G97" s="409"/>
      <c r="H97" s="407"/>
      <c r="I97" s="407"/>
      <c r="J97" s="407"/>
      <c r="K97" s="407"/>
      <c r="L97" s="407"/>
      <c r="M97" s="407"/>
      <c r="N97" s="408"/>
    </row>
    <row r="98" spans="1:14" x14ac:dyDescent="0.25">
      <c r="A98" s="83"/>
      <c r="B98" s="407"/>
      <c r="C98" s="407"/>
      <c r="D98" s="407"/>
      <c r="E98" s="407"/>
      <c r="F98" s="408"/>
      <c r="G98" s="409"/>
      <c r="H98" s="407"/>
      <c r="I98" s="407"/>
      <c r="J98" s="407"/>
      <c r="K98" s="407"/>
      <c r="L98" s="407"/>
      <c r="M98" s="407"/>
      <c r="N98" s="408"/>
    </row>
    <row r="99" spans="1:14" x14ac:dyDescent="0.25">
      <c r="A99" s="83"/>
      <c r="B99" s="407"/>
      <c r="C99" s="407"/>
      <c r="D99" s="407"/>
      <c r="E99" s="407"/>
      <c r="F99" s="408"/>
      <c r="G99" s="409"/>
      <c r="H99" s="407"/>
      <c r="I99" s="407"/>
      <c r="J99" s="407"/>
      <c r="K99" s="407"/>
      <c r="L99" s="407"/>
      <c r="M99" s="407"/>
      <c r="N99" s="408"/>
    </row>
    <row r="100" spans="1:14" x14ac:dyDescent="0.25">
      <c r="A100" s="83"/>
      <c r="B100" s="407"/>
      <c r="C100" s="407"/>
      <c r="D100" s="407"/>
      <c r="E100" s="407"/>
      <c r="F100" s="408"/>
      <c r="G100" s="409"/>
      <c r="H100" s="407"/>
      <c r="I100" s="407"/>
      <c r="J100" s="407"/>
      <c r="K100" s="407"/>
      <c r="L100" s="407"/>
      <c r="M100" s="407"/>
      <c r="N100" s="408"/>
    </row>
    <row r="101" spans="1:14" x14ac:dyDescent="0.25">
      <c r="A101" s="83"/>
      <c r="B101" s="407"/>
      <c r="C101" s="407"/>
      <c r="D101" s="407"/>
      <c r="E101" s="407"/>
      <c r="F101" s="408"/>
      <c r="G101" s="409"/>
      <c r="H101" s="407"/>
      <c r="I101" s="407"/>
      <c r="J101" s="407"/>
      <c r="K101" s="407"/>
      <c r="L101" s="407"/>
      <c r="M101" s="407"/>
      <c r="N101" s="408"/>
    </row>
    <row r="102" spans="1:14" x14ac:dyDescent="0.25">
      <c r="A102" s="83"/>
      <c r="B102" s="407"/>
      <c r="C102" s="407"/>
      <c r="D102" s="407"/>
      <c r="E102" s="407"/>
      <c r="F102" s="408"/>
      <c r="G102" s="409"/>
      <c r="H102" s="407"/>
      <c r="I102" s="407"/>
      <c r="J102" s="407"/>
      <c r="K102" s="407"/>
      <c r="L102" s="407"/>
      <c r="M102" s="407"/>
      <c r="N102" s="408"/>
    </row>
    <row r="103" spans="1:14" x14ac:dyDescent="0.25">
      <c r="A103" s="83"/>
      <c r="B103" s="407"/>
      <c r="C103" s="407"/>
      <c r="D103" s="407"/>
      <c r="E103" s="407"/>
      <c r="F103" s="408"/>
      <c r="G103" s="409"/>
      <c r="H103" s="407"/>
      <c r="I103" s="407"/>
      <c r="J103" s="407"/>
      <c r="K103" s="407"/>
      <c r="L103" s="407"/>
      <c r="M103" s="407"/>
      <c r="N103" s="408"/>
    </row>
    <row r="104" spans="1:14" x14ac:dyDescent="0.25">
      <c r="A104" s="83"/>
      <c r="B104" s="407"/>
      <c r="C104" s="407"/>
      <c r="D104" s="407"/>
      <c r="E104" s="407"/>
      <c r="F104" s="408"/>
      <c r="G104" s="409"/>
      <c r="H104" s="407"/>
      <c r="I104" s="407"/>
      <c r="J104" s="407"/>
      <c r="K104" s="407"/>
      <c r="L104" s="407"/>
      <c r="M104" s="407"/>
      <c r="N104" s="408"/>
    </row>
    <row r="105" spans="1:14" x14ac:dyDescent="0.25">
      <c r="A105" s="83"/>
      <c r="B105" s="407"/>
      <c r="C105" s="407"/>
      <c r="D105" s="407"/>
      <c r="E105" s="407"/>
      <c r="F105" s="408"/>
      <c r="G105" s="409"/>
      <c r="H105" s="407"/>
      <c r="I105" s="407"/>
      <c r="J105" s="407"/>
      <c r="K105" s="407"/>
      <c r="L105" s="407"/>
      <c r="M105" s="407"/>
      <c r="N105" s="408"/>
    </row>
    <row r="106" spans="1:14" x14ac:dyDescent="0.25">
      <c r="A106" s="83"/>
      <c r="B106" s="407"/>
      <c r="C106" s="407"/>
      <c r="D106" s="407"/>
      <c r="E106" s="407"/>
      <c r="F106" s="408"/>
      <c r="G106" s="409"/>
      <c r="H106" s="407"/>
      <c r="I106" s="407"/>
      <c r="J106" s="407"/>
      <c r="K106" s="407"/>
      <c r="L106" s="407"/>
      <c r="M106" s="407"/>
      <c r="N106" s="408"/>
    </row>
    <row r="107" spans="1:14" x14ac:dyDescent="0.25">
      <c r="A107" s="83"/>
      <c r="B107" s="407"/>
      <c r="C107" s="407"/>
      <c r="D107" s="407"/>
      <c r="E107" s="407"/>
      <c r="F107" s="408"/>
      <c r="G107" s="409"/>
      <c r="H107" s="407"/>
      <c r="I107" s="407"/>
      <c r="J107" s="407"/>
      <c r="K107" s="407"/>
      <c r="L107" s="407"/>
      <c r="M107" s="407"/>
      <c r="N107" s="408"/>
    </row>
    <row r="108" spans="1:14" x14ac:dyDescent="0.25">
      <c r="A108" s="83"/>
      <c r="B108" s="407"/>
      <c r="C108" s="407"/>
      <c r="D108" s="407"/>
      <c r="E108" s="407"/>
      <c r="F108" s="408"/>
      <c r="G108" s="409"/>
      <c r="H108" s="407"/>
      <c r="I108" s="407"/>
      <c r="J108" s="407"/>
      <c r="K108" s="407"/>
      <c r="L108" s="407"/>
      <c r="M108" s="407"/>
      <c r="N108" s="408"/>
    </row>
    <row r="109" spans="1:14" x14ac:dyDescent="0.25">
      <c r="A109" s="83"/>
      <c r="B109" s="407"/>
      <c r="C109" s="407"/>
      <c r="D109" s="407"/>
      <c r="E109" s="407"/>
      <c r="F109" s="408"/>
      <c r="G109" s="409"/>
      <c r="H109" s="407"/>
      <c r="I109" s="407"/>
      <c r="J109" s="407"/>
      <c r="K109" s="407"/>
      <c r="L109" s="407"/>
      <c r="M109" s="407"/>
      <c r="N109" s="408"/>
    </row>
    <row r="110" spans="1:14" x14ac:dyDescent="0.25">
      <c r="A110" s="83"/>
      <c r="B110" s="407"/>
      <c r="C110" s="407"/>
      <c r="D110" s="407"/>
      <c r="E110" s="407"/>
      <c r="F110" s="408"/>
      <c r="G110" s="409"/>
      <c r="H110" s="407"/>
      <c r="I110" s="407"/>
      <c r="J110" s="407"/>
      <c r="K110" s="407"/>
      <c r="L110" s="407"/>
      <c r="M110" s="407"/>
      <c r="N110" s="408"/>
    </row>
    <row r="111" spans="1:14" x14ac:dyDescent="0.25">
      <c r="A111" s="83"/>
      <c r="B111" s="407"/>
      <c r="C111" s="407"/>
      <c r="D111" s="407"/>
      <c r="E111" s="407"/>
      <c r="F111" s="408"/>
      <c r="G111" s="409"/>
      <c r="H111" s="407"/>
      <c r="I111" s="407"/>
      <c r="J111" s="407"/>
      <c r="K111" s="407"/>
      <c r="L111" s="407"/>
      <c r="M111" s="407"/>
      <c r="N111" s="408"/>
    </row>
    <row r="112" spans="1:14" x14ac:dyDescent="0.25">
      <c r="A112" s="83"/>
      <c r="B112" s="407"/>
      <c r="C112" s="407"/>
      <c r="D112" s="407"/>
      <c r="E112" s="407"/>
      <c r="F112" s="408"/>
      <c r="G112" s="409"/>
      <c r="H112" s="407"/>
      <c r="I112" s="407"/>
      <c r="J112" s="407"/>
      <c r="K112" s="407"/>
      <c r="L112" s="407"/>
      <c r="M112" s="407"/>
      <c r="N112" s="408"/>
    </row>
    <row r="113" spans="1:14" x14ac:dyDescent="0.25">
      <c r="A113" s="83"/>
      <c r="B113" s="407"/>
      <c r="C113" s="407"/>
      <c r="D113" s="407"/>
      <c r="E113" s="407"/>
      <c r="F113" s="408"/>
      <c r="G113" s="409"/>
      <c r="H113" s="407"/>
      <c r="I113" s="407"/>
      <c r="J113" s="407"/>
      <c r="K113" s="407"/>
      <c r="L113" s="407"/>
      <c r="M113" s="407"/>
      <c r="N113" s="408"/>
    </row>
    <row r="114" spans="1:14" x14ac:dyDescent="0.25">
      <c r="A114" s="83"/>
      <c r="B114" s="407"/>
      <c r="C114" s="407"/>
      <c r="D114" s="407"/>
      <c r="E114" s="407"/>
      <c r="F114" s="408"/>
      <c r="G114" s="409"/>
      <c r="H114" s="407"/>
      <c r="I114" s="407"/>
      <c r="J114" s="407"/>
      <c r="K114" s="407"/>
      <c r="L114" s="407"/>
      <c r="M114" s="407"/>
      <c r="N114" s="408"/>
    </row>
    <row r="115" spans="1:14" x14ac:dyDescent="0.25">
      <c r="A115" s="83"/>
      <c r="B115" s="407"/>
      <c r="C115" s="407"/>
      <c r="D115" s="407"/>
      <c r="E115" s="407"/>
      <c r="F115" s="408"/>
      <c r="G115" s="409"/>
      <c r="H115" s="407"/>
      <c r="I115" s="407"/>
      <c r="J115" s="407"/>
      <c r="K115" s="407"/>
      <c r="L115" s="407"/>
      <c r="M115" s="407"/>
      <c r="N115" s="408"/>
    </row>
    <row r="116" spans="1:14" x14ac:dyDescent="0.25">
      <c r="A116" s="83"/>
      <c r="B116" s="407"/>
      <c r="C116" s="407"/>
      <c r="D116" s="407"/>
      <c r="E116" s="407"/>
      <c r="F116" s="408"/>
      <c r="G116" s="409"/>
      <c r="H116" s="407"/>
      <c r="I116" s="407"/>
      <c r="J116" s="407"/>
      <c r="K116" s="407"/>
      <c r="L116" s="407"/>
      <c r="M116" s="407"/>
      <c r="N116" s="408"/>
    </row>
    <row r="117" spans="1:14" x14ac:dyDescent="0.25">
      <c r="A117" s="83"/>
      <c r="B117" s="407"/>
      <c r="C117" s="407"/>
      <c r="D117" s="407"/>
      <c r="E117" s="407"/>
      <c r="F117" s="408"/>
      <c r="G117" s="409"/>
      <c r="H117" s="407"/>
      <c r="I117" s="407"/>
      <c r="J117" s="407"/>
      <c r="K117" s="407"/>
      <c r="L117" s="407"/>
      <c r="M117" s="407"/>
      <c r="N117" s="408"/>
    </row>
    <row r="118" spans="1:14" x14ac:dyDescent="0.25">
      <c r="A118" s="83"/>
      <c r="B118" s="407"/>
      <c r="C118" s="407"/>
      <c r="D118" s="407"/>
      <c r="E118" s="407"/>
      <c r="F118" s="408"/>
      <c r="G118" s="409"/>
      <c r="H118" s="407"/>
      <c r="I118" s="407"/>
      <c r="J118" s="407"/>
      <c r="K118" s="407"/>
      <c r="L118" s="407"/>
      <c r="M118" s="407"/>
      <c r="N118" s="408"/>
    </row>
    <row r="119" spans="1:14" x14ac:dyDescent="0.25">
      <c r="A119" s="83"/>
      <c r="B119" s="407"/>
      <c r="C119" s="407"/>
      <c r="D119" s="407"/>
      <c r="E119" s="407"/>
      <c r="F119" s="408"/>
      <c r="G119" s="409"/>
      <c r="H119" s="407"/>
      <c r="I119" s="407"/>
      <c r="J119" s="407"/>
      <c r="K119" s="407"/>
      <c r="L119" s="407"/>
      <c r="M119" s="407"/>
      <c r="N119" s="408"/>
    </row>
    <row r="120" spans="1:14" x14ac:dyDescent="0.25">
      <c r="A120" s="83"/>
      <c r="B120" s="407"/>
      <c r="C120" s="407"/>
      <c r="D120" s="407"/>
      <c r="E120" s="407"/>
      <c r="F120" s="408"/>
      <c r="G120" s="409"/>
      <c r="H120" s="407"/>
      <c r="I120" s="407"/>
      <c r="J120" s="407"/>
      <c r="K120" s="407"/>
      <c r="L120" s="407"/>
      <c r="M120" s="407"/>
      <c r="N120" s="408"/>
    </row>
    <row r="121" spans="1:14" x14ac:dyDescent="0.25">
      <c r="A121" s="83"/>
      <c r="B121" s="407"/>
      <c r="C121" s="407"/>
      <c r="D121" s="407"/>
      <c r="E121" s="407"/>
      <c r="F121" s="408"/>
      <c r="G121" s="409"/>
      <c r="H121" s="407"/>
      <c r="I121" s="407"/>
      <c r="J121" s="407"/>
      <c r="K121" s="407"/>
      <c r="L121" s="407"/>
      <c r="M121" s="407"/>
      <c r="N121" s="408"/>
    </row>
    <row r="122" spans="1:14" x14ac:dyDescent="0.25">
      <c r="A122" s="83"/>
      <c r="B122" s="407"/>
      <c r="C122" s="407"/>
      <c r="D122" s="407"/>
      <c r="E122" s="407"/>
      <c r="F122" s="408"/>
      <c r="G122" s="409"/>
      <c r="H122" s="407"/>
      <c r="I122" s="407"/>
      <c r="J122" s="407"/>
      <c r="K122" s="407"/>
      <c r="L122" s="407"/>
      <c r="M122" s="407"/>
      <c r="N122" s="408"/>
    </row>
    <row r="123" spans="1:14" x14ac:dyDescent="0.25">
      <c r="A123" s="83"/>
      <c r="B123" s="407"/>
      <c r="C123" s="407"/>
      <c r="D123" s="407"/>
      <c r="E123" s="407"/>
      <c r="F123" s="408"/>
      <c r="G123" s="409"/>
      <c r="H123" s="407"/>
      <c r="I123" s="407"/>
      <c r="J123" s="407"/>
      <c r="K123" s="407"/>
      <c r="L123" s="407"/>
      <c r="M123" s="407"/>
      <c r="N123" s="408"/>
    </row>
    <row r="124" spans="1:14" x14ac:dyDescent="0.25">
      <c r="A124" s="83"/>
      <c r="B124" s="407"/>
      <c r="C124" s="407"/>
      <c r="D124" s="407"/>
      <c r="E124" s="407"/>
      <c r="F124" s="408"/>
      <c r="G124" s="409"/>
      <c r="H124" s="407"/>
      <c r="I124" s="407"/>
      <c r="J124" s="407"/>
      <c r="K124" s="407"/>
      <c r="L124" s="407"/>
      <c r="M124" s="407"/>
      <c r="N124" s="408"/>
    </row>
    <row r="125" spans="1:14" x14ac:dyDescent="0.25">
      <c r="A125" s="83"/>
      <c r="B125" s="407"/>
      <c r="C125" s="407"/>
      <c r="D125" s="407"/>
      <c r="E125" s="407"/>
      <c r="F125" s="408"/>
      <c r="G125" s="409"/>
      <c r="H125" s="407"/>
      <c r="I125" s="407"/>
      <c r="J125" s="407"/>
      <c r="K125" s="407"/>
      <c r="L125" s="407"/>
      <c r="M125" s="407"/>
      <c r="N125" s="408"/>
    </row>
    <row r="126" spans="1:14" x14ac:dyDescent="0.25">
      <c r="A126" s="83"/>
      <c r="B126" s="407"/>
      <c r="C126" s="407"/>
      <c r="D126" s="407"/>
      <c r="E126" s="407"/>
      <c r="F126" s="408"/>
      <c r="G126" s="409"/>
      <c r="H126" s="407"/>
      <c r="I126" s="407"/>
      <c r="J126" s="407"/>
      <c r="K126" s="407"/>
      <c r="L126" s="407"/>
      <c r="M126" s="407"/>
      <c r="N126" s="408"/>
    </row>
    <row r="127" spans="1:14" x14ac:dyDescent="0.25">
      <c r="A127" s="83"/>
      <c r="B127" s="407"/>
      <c r="C127" s="407"/>
      <c r="D127" s="407"/>
      <c r="E127" s="407"/>
      <c r="F127" s="408"/>
      <c r="G127" s="409"/>
      <c r="H127" s="407"/>
      <c r="I127" s="407"/>
      <c r="J127" s="407"/>
      <c r="K127" s="407"/>
      <c r="L127" s="407"/>
      <c r="M127" s="407"/>
      <c r="N127" s="408"/>
    </row>
    <row r="128" spans="1:14" x14ac:dyDescent="0.25">
      <c r="A128" s="83"/>
      <c r="B128" s="407"/>
      <c r="C128" s="407"/>
      <c r="D128" s="407"/>
      <c r="E128" s="407"/>
      <c r="F128" s="408"/>
      <c r="G128" s="409"/>
      <c r="H128" s="407"/>
      <c r="I128" s="407"/>
      <c r="J128" s="407"/>
      <c r="K128" s="407"/>
      <c r="L128" s="407"/>
      <c r="M128" s="407"/>
      <c r="N128" s="408"/>
    </row>
    <row r="129" spans="1:14" x14ac:dyDescent="0.25">
      <c r="A129" s="83"/>
      <c r="B129" s="407"/>
      <c r="C129" s="407"/>
      <c r="D129" s="407"/>
      <c r="E129" s="407"/>
      <c r="F129" s="408"/>
      <c r="G129" s="409"/>
      <c r="H129" s="407"/>
      <c r="I129" s="407"/>
      <c r="J129" s="407"/>
      <c r="K129" s="407"/>
      <c r="L129" s="407"/>
      <c r="M129" s="407"/>
      <c r="N129" s="408"/>
    </row>
    <row r="130" spans="1:14" x14ac:dyDescent="0.25">
      <c r="A130" s="83"/>
      <c r="B130" s="407"/>
      <c r="C130" s="407"/>
      <c r="D130" s="407"/>
      <c r="E130" s="407"/>
      <c r="F130" s="408"/>
      <c r="G130" s="409"/>
      <c r="H130" s="407"/>
      <c r="I130" s="407"/>
      <c r="J130" s="407"/>
      <c r="K130" s="407"/>
      <c r="L130" s="407"/>
      <c r="M130" s="407"/>
      <c r="N130" s="408"/>
    </row>
    <row r="131" spans="1:14" x14ac:dyDescent="0.25">
      <c r="A131" s="83"/>
      <c r="B131" s="407"/>
      <c r="C131" s="407"/>
      <c r="D131" s="407"/>
      <c r="E131" s="407"/>
      <c r="F131" s="408"/>
      <c r="G131" s="409"/>
      <c r="H131" s="407"/>
      <c r="I131" s="407"/>
      <c r="J131" s="407"/>
      <c r="K131" s="407"/>
      <c r="L131" s="407"/>
      <c r="M131" s="407"/>
      <c r="N131" s="408"/>
    </row>
    <row r="132" spans="1:14" x14ac:dyDescent="0.25">
      <c r="A132" s="83"/>
      <c r="B132" s="407"/>
      <c r="C132" s="407"/>
      <c r="D132" s="407"/>
      <c r="E132" s="407"/>
      <c r="F132" s="408"/>
      <c r="G132" s="409"/>
      <c r="H132" s="407"/>
      <c r="I132" s="407"/>
      <c r="J132" s="407"/>
      <c r="K132" s="407"/>
      <c r="L132" s="407"/>
      <c r="M132" s="407"/>
      <c r="N132" s="408"/>
    </row>
    <row r="133" spans="1:14" x14ac:dyDescent="0.25">
      <c r="A133" s="83"/>
      <c r="B133" s="407"/>
      <c r="C133" s="407"/>
      <c r="D133" s="407"/>
      <c r="E133" s="407"/>
      <c r="F133" s="408"/>
      <c r="G133" s="409"/>
      <c r="H133" s="407"/>
      <c r="I133" s="407"/>
      <c r="J133" s="407"/>
      <c r="K133" s="407"/>
      <c r="L133" s="407"/>
      <c r="M133" s="407"/>
      <c r="N133" s="408"/>
    </row>
    <row r="134" spans="1:14" x14ac:dyDescent="0.25">
      <c r="A134" s="83"/>
      <c r="B134" s="407"/>
      <c r="C134" s="407"/>
      <c r="D134" s="407"/>
      <c r="E134" s="407"/>
      <c r="F134" s="408"/>
      <c r="G134" s="409"/>
      <c r="H134" s="407"/>
      <c r="I134" s="407"/>
      <c r="J134" s="407"/>
      <c r="K134" s="407"/>
      <c r="L134" s="407"/>
      <c r="M134" s="407"/>
      <c r="N134" s="408"/>
    </row>
    <row r="135" spans="1:14" x14ac:dyDescent="0.25">
      <c r="A135" s="83"/>
      <c r="B135" s="407"/>
      <c r="C135" s="407"/>
      <c r="D135" s="407"/>
      <c r="E135" s="407"/>
      <c r="F135" s="408"/>
      <c r="G135" s="409"/>
      <c r="H135" s="407"/>
      <c r="I135" s="407"/>
      <c r="J135" s="407"/>
      <c r="K135" s="407"/>
      <c r="L135" s="407"/>
      <c r="M135" s="407"/>
      <c r="N135" s="408"/>
    </row>
    <row r="136" spans="1:14" x14ac:dyDescent="0.25">
      <c r="A136" s="83"/>
      <c r="B136" s="407"/>
      <c r="C136" s="407"/>
      <c r="D136" s="407"/>
      <c r="E136" s="407"/>
      <c r="F136" s="408"/>
      <c r="G136" s="409"/>
      <c r="H136" s="407"/>
      <c r="I136" s="407"/>
      <c r="J136" s="407"/>
      <c r="K136" s="407"/>
      <c r="L136" s="407"/>
      <c r="M136" s="407"/>
      <c r="N136" s="408"/>
    </row>
    <row r="137" spans="1:14" x14ac:dyDescent="0.25">
      <c r="A137" s="83"/>
      <c r="B137" s="407"/>
      <c r="C137" s="407"/>
      <c r="D137" s="407"/>
      <c r="E137" s="407"/>
      <c r="F137" s="408"/>
      <c r="G137" s="409"/>
      <c r="H137" s="407"/>
      <c r="I137" s="407"/>
      <c r="J137" s="407"/>
      <c r="K137" s="407"/>
      <c r="L137" s="407"/>
      <c r="M137" s="407"/>
      <c r="N137" s="408"/>
    </row>
    <row r="138" spans="1:14" x14ac:dyDescent="0.25">
      <c r="A138" s="83"/>
      <c r="B138" s="407"/>
      <c r="C138" s="407"/>
      <c r="D138" s="407"/>
      <c r="E138" s="407"/>
      <c r="F138" s="408"/>
      <c r="G138" s="409"/>
      <c r="H138" s="407"/>
      <c r="I138" s="407"/>
      <c r="J138" s="407"/>
      <c r="K138" s="407"/>
      <c r="L138" s="407"/>
      <c r="M138" s="407"/>
      <c r="N138" s="408"/>
    </row>
    <row r="139" spans="1:14" x14ac:dyDescent="0.25">
      <c r="A139" s="83"/>
      <c r="B139" s="407"/>
      <c r="C139" s="407"/>
      <c r="D139" s="407"/>
      <c r="E139" s="407"/>
      <c r="F139" s="408"/>
      <c r="G139" s="409"/>
      <c r="H139" s="407"/>
      <c r="I139" s="407"/>
      <c r="J139" s="407"/>
      <c r="K139" s="407"/>
      <c r="L139" s="407"/>
      <c r="M139" s="407"/>
      <c r="N139" s="408"/>
    </row>
    <row r="140" spans="1:14" x14ac:dyDescent="0.25">
      <c r="A140" s="83"/>
      <c r="B140" s="407"/>
      <c r="C140" s="407"/>
      <c r="D140" s="407"/>
      <c r="E140" s="407"/>
      <c r="F140" s="408"/>
      <c r="G140" s="409"/>
      <c r="H140" s="407"/>
      <c r="I140" s="407"/>
      <c r="J140" s="407"/>
      <c r="K140" s="407"/>
      <c r="L140" s="407"/>
      <c r="M140" s="407"/>
      <c r="N140" s="408"/>
    </row>
    <row r="141" spans="1:14" x14ac:dyDescent="0.25">
      <c r="A141" s="83"/>
      <c r="B141" s="407"/>
      <c r="C141" s="407"/>
      <c r="D141" s="407"/>
      <c r="E141" s="407"/>
      <c r="F141" s="408"/>
      <c r="G141" s="409"/>
      <c r="H141" s="407"/>
      <c r="I141" s="407"/>
      <c r="J141" s="407"/>
      <c r="K141" s="407"/>
      <c r="L141" s="407"/>
      <c r="M141" s="407"/>
      <c r="N141" s="408"/>
    </row>
    <row r="142" spans="1:14" x14ac:dyDescent="0.25">
      <c r="A142" s="83"/>
      <c r="B142" s="407"/>
      <c r="C142" s="407"/>
      <c r="D142" s="407"/>
      <c r="E142" s="407"/>
      <c r="F142" s="408"/>
      <c r="G142" s="409"/>
      <c r="H142" s="407"/>
      <c r="I142" s="407"/>
      <c r="J142" s="407"/>
      <c r="K142" s="407"/>
      <c r="L142" s="407"/>
      <c r="M142" s="407"/>
      <c r="N142" s="408"/>
    </row>
    <row r="143" spans="1:14" x14ac:dyDescent="0.25">
      <c r="A143" s="83"/>
      <c r="B143" s="407"/>
      <c r="C143" s="407"/>
      <c r="D143" s="407"/>
      <c r="E143" s="407"/>
      <c r="F143" s="408"/>
      <c r="G143" s="409"/>
      <c r="H143" s="407"/>
      <c r="I143" s="407"/>
      <c r="J143" s="407"/>
      <c r="K143" s="407"/>
      <c r="L143" s="407"/>
      <c r="M143" s="407"/>
      <c r="N143" s="408"/>
    </row>
    <row r="144" spans="1:14" x14ac:dyDescent="0.25">
      <c r="A144" s="83"/>
      <c r="B144" s="407"/>
      <c r="C144" s="407"/>
      <c r="D144" s="407"/>
      <c r="E144" s="407"/>
      <c r="F144" s="408"/>
      <c r="G144" s="409"/>
      <c r="H144" s="407"/>
      <c r="I144" s="407"/>
      <c r="J144" s="407"/>
      <c r="K144" s="407"/>
      <c r="L144" s="407"/>
      <c r="M144" s="407"/>
      <c r="N144" s="408"/>
    </row>
    <row r="145" spans="1:14" x14ac:dyDescent="0.25">
      <c r="A145" s="83"/>
      <c r="B145" s="407"/>
      <c r="C145" s="407"/>
      <c r="D145" s="407"/>
      <c r="E145" s="407"/>
      <c r="F145" s="408"/>
      <c r="G145" s="409"/>
      <c r="H145" s="407"/>
      <c r="I145" s="407"/>
      <c r="J145" s="407"/>
      <c r="K145" s="407"/>
      <c r="L145" s="407"/>
      <c r="M145" s="407"/>
      <c r="N145" s="408"/>
    </row>
    <row r="146" spans="1:14" x14ac:dyDescent="0.25">
      <c r="A146" s="83"/>
      <c r="B146" s="407"/>
      <c r="C146" s="407"/>
      <c r="D146" s="407"/>
      <c r="E146" s="407"/>
      <c r="F146" s="408"/>
      <c r="G146" s="409"/>
      <c r="H146" s="407"/>
      <c r="I146" s="407"/>
      <c r="J146" s="407"/>
      <c r="K146" s="407"/>
      <c r="L146" s="407"/>
      <c r="M146" s="407"/>
      <c r="N146" s="408"/>
    </row>
    <row r="147" spans="1:14" x14ac:dyDescent="0.25">
      <c r="A147" s="83"/>
      <c r="B147" s="407"/>
      <c r="C147" s="407"/>
      <c r="D147" s="407"/>
      <c r="E147" s="407"/>
      <c r="F147" s="408"/>
      <c r="G147" s="409"/>
      <c r="H147" s="407"/>
      <c r="I147" s="407"/>
      <c r="J147" s="407"/>
      <c r="K147" s="407"/>
      <c r="L147" s="407"/>
      <c r="M147" s="407"/>
      <c r="N147" s="408"/>
    </row>
    <row r="148" spans="1:14" x14ac:dyDescent="0.25">
      <c r="A148" s="83"/>
      <c r="B148" s="407"/>
      <c r="C148" s="407"/>
      <c r="D148" s="407"/>
      <c r="E148" s="407"/>
      <c r="F148" s="408"/>
      <c r="G148" s="409"/>
      <c r="H148" s="407"/>
      <c r="I148" s="407"/>
      <c r="J148" s="407"/>
      <c r="K148" s="407"/>
      <c r="L148" s="407"/>
      <c r="M148" s="407"/>
      <c r="N148" s="408"/>
    </row>
    <row r="149" spans="1:14" x14ac:dyDescent="0.25">
      <c r="A149" s="83"/>
      <c r="B149" s="407"/>
      <c r="C149" s="407"/>
      <c r="D149" s="407"/>
      <c r="E149" s="407"/>
      <c r="F149" s="408"/>
      <c r="G149" s="409"/>
      <c r="H149" s="407"/>
      <c r="I149" s="407"/>
      <c r="J149" s="407"/>
      <c r="K149" s="407"/>
      <c r="L149" s="407"/>
      <c r="M149" s="407"/>
      <c r="N149" s="408"/>
    </row>
    <row r="150" spans="1:14" x14ac:dyDescent="0.25">
      <c r="A150" s="83"/>
      <c r="B150" s="407"/>
      <c r="C150" s="407"/>
      <c r="D150" s="407"/>
      <c r="E150" s="407"/>
      <c r="F150" s="408"/>
      <c r="G150" s="409"/>
      <c r="H150" s="407"/>
      <c r="I150" s="407"/>
      <c r="J150" s="407"/>
      <c r="K150" s="407"/>
      <c r="L150" s="407"/>
      <c r="M150" s="407"/>
      <c r="N150" s="408"/>
    </row>
    <row r="151" spans="1:14" x14ac:dyDescent="0.25">
      <c r="A151" s="83"/>
      <c r="B151" s="407"/>
      <c r="C151" s="407"/>
      <c r="D151" s="407"/>
      <c r="E151" s="407"/>
      <c r="F151" s="408"/>
      <c r="G151" s="409"/>
      <c r="H151" s="407"/>
      <c r="I151" s="407"/>
      <c r="J151" s="407"/>
      <c r="K151" s="407"/>
      <c r="L151" s="407"/>
      <c r="M151" s="407"/>
      <c r="N151" s="408"/>
    </row>
    <row r="152" spans="1:14" x14ac:dyDescent="0.25">
      <c r="A152" s="83"/>
      <c r="B152" s="407"/>
      <c r="C152" s="407"/>
      <c r="D152" s="407"/>
      <c r="E152" s="407"/>
      <c r="F152" s="408"/>
      <c r="G152" s="409"/>
      <c r="H152" s="407"/>
      <c r="I152" s="407"/>
      <c r="J152" s="407"/>
      <c r="K152" s="407"/>
      <c r="L152" s="407"/>
      <c r="M152" s="407"/>
      <c r="N152" s="408"/>
    </row>
    <row r="153" spans="1:14" x14ac:dyDescent="0.25">
      <c r="A153" s="83"/>
      <c r="B153" s="407"/>
      <c r="C153" s="407"/>
      <c r="D153" s="407"/>
      <c r="E153" s="407"/>
      <c r="F153" s="408"/>
      <c r="G153" s="409"/>
      <c r="H153" s="407"/>
      <c r="I153" s="407"/>
      <c r="J153" s="407"/>
      <c r="K153" s="407"/>
      <c r="L153" s="407"/>
      <c r="M153" s="407"/>
      <c r="N153" s="408"/>
    </row>
    <row r="154" spans="1:14" x14ac:dyDescent="0.25">
      <c r="A154" s="83"/>
      <c r="B154" s="407"/>
      <c r="C154" s="407"/>
      <c r="D154" s="407"/>
      <c r="E154" s="407"/>
      <c r="F154" s="408"/>
      <c r="G154" s="409"/>
      <c r="H154" s="407"/>
      <c r="I154" s="407"/>
      <c r="J154" s="407"/>
      <c r="K154" s="407"/>
      <c r="L154" s="407"/>
      <c r="M154" s="407"/>
      <c r="N154" s="408"/>
    </row>
    <row r="155" spans="1:14" x14ac:dyDescent="0.25">
      <c r="A155" s="83"/>
      <c r="B155" s="407"/>
      <c r="C155" s="407"/>
      <c r="D155" s="407"/>
      <c r="E155" s="407"/>
      <c r="F155" s="408"/>
      <c r="G155" s="409"/>
      <c r="H155" s="407"/>
      <c r="I155" s="407"/>
      <c r="J155" s="407"/>
      <c r="K155" s="407"/>
      <c r="L155" s="407"/>
      <c r="M155" s="407"/>
      <c r="N155" s="408"/>
    </row>
    <row r="156" spans="1:14" x14ac:dyDescent="0.25">
      <c r="A156" s="83"/>
      <c r="B156" s="407"/>
      <c r="C156" s="407"/>
      <c r="D156" s="407"/>
      <c r="E156" s="407"/>
      <c r="F156" s="408"/>
      <c r="G156" s="409"/>
      <c r="H156" s="407"/>
      <c r="I156" s="407"/>
      <c r="J156" s="407"/>
      <c r="K156" s="407"/>
      <c r="L156" s="407"/>
      <c r="M156" s="407"/>
      <c r="N156" s="408"/>
    </row>
    <row r="157" spans="1:14" x14ac:dyDescent="0.25">
      <c r="A157" s="83"/>
      <c r="B157" s="407"/>
      <c r="C157" s="407"/>
      <c r="D157" s="407"/>
      <c r="E157" s="407"/>
      <c r="F157" s="408"/>
      <c r="G157" s="409"/>
      <c r="H157" s="407"/>
      <c r="I157" s="407"/>
      <c r="J157" s="407"/>
      <c r="K157" s="407"/>
      <c r="L157" s="407"/>
      <c r="M157" s="407"/>
      <c r="N157" s="408"/>
    </row>
    <row r="158" spans="1:14" x14ac:dyDescent="0.25">
      <c r="A158" s="83"/>
      <c r="B158" s="407"/>
      <c r="C158" s="407"/>
      <c r="D158" s="407"/>
      <c r="E158" s="407"/>
      <c r="F158" s="408"/>
      <c r="G158" s="409"/>
      <c r="H158" s="407"/>
      <c r="I158" s="407"/>
      <c r="J158" s="407"/>
      <c r="K158" s="407"/>
      <c r="L158" s="407"/>
      <c r="M158" s="407"/>
      <c r="N158" s="408"/>
    </row>
    <row r="159" spans="1:14" x14ac:dyDescent="0.25">
      <c r="A159" s="83"/>
      <c r="B159" s="407"/>
      <c r="C159" s="407"/>
      <c r="D159" s="407"/>
      <c r="E159" s="407"/>
      <c r="F159" s="408"/>
      <c r="G159" s="409"/>
      <c r="H159" s="407"/>
      <c r="I159" s="407"/>
      <c r="J159" s="407"/>
      <c r="K159" s="407"/>
      <c r="L159" s="407"/>
      <c r="M159" s="407"/>
      <c r="N159" s="408"/>
    </row>
    <row r="160" spans="1:14" x14ac:dyDescent="0.25">
      <c r="A160" s="83"/>
      <c r="B160" s="407"/>
      <c r="C160" s="407"/>
      <c r="D160" s="407"/>
      <c r="E160" s="407"/>
      <c r="F160" s="408"/>
      <c r="G160" s="409"/>
      <c r="H160" s="407"/>
      <c r="I160" s="407"/>
      <c r="J160" s="407"/>
      <c r="K160" s="407"/>
      <c r="L160" s="407"/>
      <c r="M160" s="407"/>
      <c r="N160" s="408"/>
    </row>
    <row r="161" spans="1:14" x14ac:dyDescent="0.25">
      <c r="A161" s="83"/>
      <c r="B161" s="407"/>
      <c r="C161" s="407"/>
      <c r="D161" s="407"/>
      <c r="E161" s="407"/>
      <c r="F161" s="408"/>
      <c r="G161" s="409"/>
      <c r="H161" s="407"/>
      <c r="I161" s="407"/>
      <c r="J161" s="407"/>
      <c r="K161" s="407"/>
      <c r="L161" s="407"/>
      <c r="M161" s="407"/>
      <c r="N161" s="408"/>
    </row>
    <row r="162" spans="1:14" x14ac:dyDescent="0.25">
      <c r="A162" s="83"/>
      <c r="B162" s="407"/>
      <c r="C162" s="407"/>
      <c r="D162" s="407"/>
      <c r="E162" s="407"/>
      <c r="F162" s="408"/>
      <c r="G162" s="409"/>
      <c r="H162" s="407"/>
      <c r="I162" s="407"/>
      <c r="J162" s="407"/>
      <c r="K162" s="407"/>
      <c r="L162" s="407"/>
      <c r="M162" s="407"/>
      <c r="N162" s="408"/>
    </row>
    <row r="163" spans="1:14" x14ac:dyDescent="0.25">
      <c r="A163" s="83"/>
      <c r="B163" s="407"/>
      <c r="C163" s="407"/>
      <c r="D163" s="407"/>
      <c r="E163" s="407"/>
      <c r="F163" s="408"/>
      <c r="G163" s="409"/>
      <c r="H163" s="407"/>
      <c r="I163" s="407"/>
      <c r="J163" s="407"/>
      <c r="K163" s="407"/>
      <c r="L163" s="407"/>
      <c r="M163" s="407"/>
      <c r="N163" s="408"/>
    </row>
    <row r="164" spans="1:14" x14ac:dyDescent="0.25">
      <c r="A164" s="83"/>
      <c r="B164" s="407"/>
      <c r="C164" s="407"/>
      <c r="D164" s="407"/>
      <c r="E164" s="407"/>
      <c r="F164" s="408"/>
      <c r="G164" s="409"/>
      <c r="H164" s="407"/>
      <c r="I164" s="407"/>
      <c r="J164" s="407"/>
      <c r="K164" s="407"/>
      <c r="L164" s="407"/>
      <c r="M164" s="407"/>
      <c r="N164" s="408"/>
    </row>
    <row r="165" spans="1:14" x14ac:dyDescent="0.25">
      <c r="A165" s="83"/>
      <c r="B165" s="407"/>
      <c r="C165" s="407"/>
      <c r="D165" s="407"/>
      <c r="E165" s="407"/>
      <c r="F165" s="408"/>
      <c r="G165" s="409"/>
      <c r="H165" s="407"/>
      <c r="I165" s="407"/>
      <c r="J165" s="407"/>
      <c r="K165" s="407"/>
      <c r="L165" s="407"/>
      <c r="M165" s="407"/>
      <c r="N165" s="408"/>
    </row>
    <row r="166" spans="1:14" x14ac:dyDescent="0.25">
      <c r="A166" s="83"/>
      <c r="B166" s="407"/>
      <c r="C166" s="407"/>
      <c r="D166" s="407"/>
      <c r="E166" s="407"/>
      <c r="F166" s="408"/>
      <c r="G166" s="409"/>
      <c r="H166" s="407"/>
      <c r="I166" s="407"/>
      <c r="J166" s="407"/>
      <c r="K166" s="407"/>
      <c r="L166" s="407"/>
      <c r="M166" s="407"/>
      <c r="N166" s="408"/>
    </row>
    <row r="167" spans="1:14" x14ac:dyDescent="0.25">
      <c r="A167" s="83"/>
      <c r="B167" s="407"/>
      <c r="C167" s="407"/>
      <c r="D167" s="407"/>
      <c r="E167" s="407"/>
      <c r="F167" s="408"/>
      <c r="G167" s="409"/>
      <c r="H167" s="407"/>
      <c r="I167" s="407"/>
      <c r="J167" s="407"/>
      <c r="K167" s="407"/>
      <c r="L167" s="407"/>
      <c r="M167" s="407"/>
      <c r="N167" s="408"/>
    </row>
    <row r="168" spans="1:14" x14ac:dyDescent="0.25">
      <c r="A168" s="83"/>
      <c r="B168" s="407"/>
      <c r="C168" s="407"/>
      <c r="D168" s="407"/>
      <c r="E168" s="407"/>
      <c r="F168" s="408"/>
      <c r="G168" s="409"/>
      <c r="H168" s="407"/>
      <c r="I168" s="407"/>
      <c r="J168" s="407"/>
      <c r="K168" s="407"/>
      <c r="L168" s="407"/>
      <c r="M168" s="407"/>
      <c r="N168" s="408"/>
    </row>
    <row r="169" spans="1:14" x14ac:dyDescent="0.25">
      <c r="A169" s="83"/>
      <c r="B169" s="407"/>
      <c r="C169" s="407"/>
      <c r="D169" s="407"/>
      <c r="E169" s="407"/>
      <c r="F169" s="408"/>
      <c r="G169" s="409"/>
      <c r="H169" s="407"/>
      <c r="I169" s="407"/>
      <c r="J169" s="407"/>
      <c r="K169" s="407"/>
      <c r="L169" s="407"/>
      <c r="M169" s="407"/>
      <c r="N169" s="408"/>
    </row>
    <row r="170" spans="1:14" x14ac:dyDescent="0.25">
      <c r="A170" s="83"/>
      <c r="B170" s="407"/>
      <c r="C170" s="407"/>
      <c r="D170" s="407"/>
      <c r="E170" s="407"/>
      <c r="F170" s="408"/>
      <c r="G170" s="409"/>
      <c r="H170" s="407"/>
      <c r="I170" s="407"/>
      <c r="J170" s="407"/>
      <c r="K170" s="407"/>
      <c r="L170" s="407"/>
      <c r="M170" s="407"/>
      <c r="N170" s="408"/>
    </row>
    <row r="171" spans="1:14" x14ac:dyDescent="0.25">
      <c r="A171" s="83"/>
      <c r="B171" s="407"/>
      <c r="C171" s="407"/>
      <c r="D171" s="407"/>
      <c r="E171" s="407"/>
      <c r="F171" s="408"/>
      <c r="G171" s="409"/>
      <c r="H171" s="407"/>
      <c r="I171" s="407"/>
      <c r="J171" s="407"/>
      <c r="K171" s="407"/>
      <c r="L171" s="407"/>
      <c r="M171" s="407"/>
      <c r="N171" s="408"/>
    </row>
    <row r="172" spans="1:14" x14ac:dyDescent="0.25">
      <c r="A172" s="83"/>
      <c r="B172" s="407"/>
      <c r="C172" s="407"/>
      <c r="D172" s="407"/>
      <c r="E172" s="407"/>
      <c r="F172" s="408"/>
      <c r="G172" s="409"/>
      <c r="H172" s="407"/>
      <c r="I172" s="407"/>
      <c r="J172" s="407"/>
      <c r="K172" s="407"/>
      <c r="L172" s="407"/>
      <c r="M172" s="407"/>
      <c r="N172" s="408"/>
    </row>
    <row r="173" spans="1:14" x14ac:dyDescent="0.25">
      <c r="A173" s="83"/>
      <c r="B173" s="407"/>
      <c r="C173" s="407"/>
      <c r="D173" s="407"/>
      <c r="E173" s="407"/>
      <c r="F173" s="408"/>
      <c r="G173" s="409"/>
      <c r="H173" s="407"/>
      <c r="I173" s="407"/>
      <c r="J173" s="407"/>
      <c r="K173" s="407"/>
      <c r="L173" s="407"/>
      <c r="M173" s="407"/>
      <c r="N173" s="408"/>
    </row>
    <row r="174" spans="1:14" x14ac:dyDescent="0.25">
      <c r="A174" s="83"/>
      <c r="B174" s="407"/>
      <c r="C174" s="407"/>
      <c r="D174" s="407"/>
      <c r="E174" s="407"/>
      <c r="F174" s="408"/>
      <c r="G174" s="409"/>
      <c r="H174" s="407"/>
      <c r="I174" s="407"/>
      <c r="J174" s="407"/>
      <c r="K174" s="407"/>
      <c r="L174" s="407"/>
      <c r="M174" s="407"/>
      <c r="N174" s="408"/>
    </row>
    <row r="175" spans="1:14" x14ac:dyDescent="0.25">
      <c r="A175" s="83"/>
      <c r="B175" s="407"/>
      <c r="C175" s="407"/>
      <c r="D175" s="407"/>
      <c r="E175" s="407"/>
      <c r="F175" s="408"/>
      <c r="G175" s="409"/>
      <c r="H175" s="407"/>
      <c r="I175" s="407"/>
      <c r="J175" s="407"/>
      <c r="K175" s="407"/>
      <c r="L175" s="407"/>
      <c r="M175" s="407"/>
      <c r="N175" s="408"/>
    </row>
    <row r="176" spans="1:14" x14ac:dyDescent="0.25">
      <c r="A176" s="83"/>
      <c r="B176" s="407"/>
      <c r="C176" s="407"/>
      <c r="D176" s="407"/>
      <c r="E176" s="407"/>
      <c r="F176" s="408"/>
      <c r="G176" s="409"/>
      <c r="H176" s="407"/>
      <c r="I176" s="407"/>
      <c r="J176" s="407"/>
      <c r="K176" s="407"/>
      <c r="L176" s="407"/>
      <c r="M176" s="407"/>
      <c r="N176" s="408"/>
    </row>
    <row r="177" spans="1:14" x14ac:dyDescent="0.25">
      <c r="A177" s="83"/>
      <c r="B177" s="407"/>
      <c r="C177" s="407"/>
      <c r="D177" s="407"/>
      <c r="E177" s="407"/>
      <c r="F177" s="408"/>
      <c r="G177" s="409"/>
      <c r="H177" s="407"/>
      <c r="I177" s="407"/>
      <c r="J177" s="407"/>
      <c r="K177" s="407"/>
      <c r="L177" s="407"/>
      <c r="M177" s="407"/>
      <c r="N177" s="408"/>
    </row>
    <row r="178" spans="1:14" x14ac:dyDescent="0.25">
      <c r="A178" s="83"/>
      <c r="B178" s="407"/>
      <c r="C178" s="407"/>
      <c r="D178" s="407"/>
      <c r="E178" s="407"/>
      <c r="F178" s="408"/>
      <c r="G178" s="409"/>
      <c r="H178" s="407"/>
      <c r="I178" s="407"/>
      <c r="J178" s="407"/>
      <c r="K178" s="407"/>
      <c r="L178" s="407"/>
      <c r="M178" s="407"/>
      <c r="N178" s="408"/>
    </row>
    <row r="179" spans="1:14" x14ac:dyDescent="0.25">
      <c r="A179" s="83"/>
      <c r="B179" s="407"/>
      <c r="C179" s="407"/>
      <c r="D179" s="407"/>
      <c r="E179" s="407"/>
      <c r="F179" s="408"/>
      <c r="G179" s="409"/>
      <c r="H179" s="407"/>
      <c r="I179" s="407"/>
      <c r="J179" s="407"/>
      <c r="K179" s="407"/>
      <c r="L179" s="407"/>
      <c r="M179" s="407"/>
      <c r="N179" s="408"/>
    </row>
    <row r="180" spans="1:14" x14ac:dyDescent="0.25">
      <c r="A180" s="83"/>
      <c r="B180" s="407"/>
      <c r="C180" s="407"/>
      <c r="D180" s="407"/>
      <c r="E180" s="407"/>
      <c r="F180" s="408"/>
      <c r="G180" s="409"/>
      <c r="H180" s="407"/>
      <c r="I180" s="407"/>
      <c r="J180" s="407"/>
      <c r="K180" s="407"/>
      <c r="L180" s="407"/>
      <c r="M180" s="407"/>
      <c r="N180" s="408"/>
    </row>
    <row r="181" spans="1:14" x14ac:dyDescent="0.25">
      <c r="A181" s="83"/>
      <c r="B181" s="407"/>
      <c r="C181" s="407"/>
      <c r="D181" s="407"/>
      <c r="E181" s="407"/>
      <c r="F181" s="408"/>
      <c r="G181" s="409"/>
      <c r="H181" s="407"/>
      <c r="I181" s="407"/>
      <c r="J181" s="407"/>
      <c r="K181" s="407"/>
      <c r="L181" s="407"/>
      <c r="M181" s="407"/>
      <c r="N181" s="408"/>
    </row>
    <row r="182" spans="1:14" x14ac:dyDescent="0.25">
      <c r="A182" s="83"/>
      <c r="B182" s="407"/>
      <c r="C182" s="407"/>
      <c r="D182" s="407"/>
      <c r="E182" s="407"/>
      <c r="F182" s="408"/>
      <c r="G182" s="409"/>
      <c r="H182" s="407"/>
      <c r="I182" s="407"/>
      <c r="J182" s="407"/>
      <c r="K182" s="407"/>
      <c r="L182" s="407"/>
      <c r="M182" s="407"/>
      <c r="N182" s="408"/>
    </row>
    <row r="183" spans="1:14" x14ac:dyDescent="0.25">
      <c r="A183" s="83"/>
      <c r="B183" s="407"/>
      <c r="C183" s="407"/>
      <c r="D183" s="407"/>
      <c r="E183" s="407"/>
      <c r="F183" s="408"/>
      <c r="G183" s="409"/>
      <c r="H183" s="407"/>
      <c r="I183" s="407"/>
      <c r="J183" s="407"/>
      <c r="K183" s="407"/>
      <c r="L183" s="407"/>
      <c r="M183" s="407"/>
      <c r="N183" s="408"/>
    </row>
    <row r="184" spans="1:14" x14ac:dyDescent="0.25">
      <c r="A184" s="83"/>
      <c r="B184" s="407"/>
      <c r="C184" s="407"/>
      <c r="D184" s="407"/>
      <c r="E184" s="407"/>
      <c r="F184" s="408"/>
      <c r="G184" s="409"/>
      <c r="H184" s="407"/>
      <c r="I184" s="407"/>
      <c r="J184" s="407"/>
      <c r="K184" s="407"/>
      <c r="L184" s="407"/>
      <c r="M184" s="407"/>
      <c r="N184" s="408"/>
    </row>
    <row r="185" spans="1:14" x14ac:dyDescent="0.25">
      <c r="A185" s="83"/>
      <c r="B185" s="407"/>
      <c r="C185" s="407"/>
      <c r="D185" s="407"/>
      <c r="E185" s="407"/>
      <c r="F185" s="408"/>
      <c r="G185" s="409"/>
      <c r="H185" s="407"/>
      <c r="I185" s="407"/>
      <c r="J185" s="407"/>
      <c r="K185" s="407"/>
      <c r="L185" s="407"/>
      <c r="M185" s="407"/>
      <c r="N185" s="408"/>
    </row>
    <row r="186" spans="1:14" x14ac:dyDescent="0.25">
      <c r="A186" s="83"/>
      <c r="B186" s="407"/>
      <c r="C186" s="407"/>
      <c r="D186" s="407"/>
      <c r="E186" s="407"/>
      <c r="F186" s="408"/>
      <c r="G186" s="409"/>
      <c r="H186" s="407"/>
      <c r="I186" s="407"/>
      <c r="J186" s="407"/>
      <c r="K186" s="407"/>
      <c r="L186" s="407"/>
      <c r="M186" s="407"/>
      <c r="N186" s="408"/>
    </row>
    <row r="187" spans="1:14" x14ac:dyDescent="0.25">
      <c r="A187" s="83"/>
      <c r="B187" s="407"/>
      <c r="C187" s="407"/>
      <c r="D187" s="407"/>
      <c r="E187" s="407"/>
      <c r="F187" s="408"/>
      <c r="G187" s="409"/>
      <c r="H187" s="407"/>
      <c r="I187" s="407"/>
      <c r="J187" s="407"/>
      <c r="K187" s="407"/>
      <c r="L187" s="407"/>
      <c r="M187" s="407"/>
      <c r="N187" s="408"/>
    </row>
    <row r="188" spans="1:14" x14ac:dyDescent="0.25">
      <c r="A188" s="83"/>
      <c r="B188" s="407"/>
      <c r="C188" s="407"/>
      <c r="D188" s="407"/>
      <c r="E188" s="407"/>
      <c r="F188" s="408"/>
      <c r="G188" s="409"/>
      <c r="H188" s="407"/>
      <c r="I188" s="407"/>
      <c r="J188" s="407"/>
      <c r="K188" s="407"/>
      <c r="L188" s="407"/>
      <c r="M188" s="407"/>
      <c r="N188" s="408"/>
    </row>
    <row r="189" spans="1:14" x14ac:dyDescent="0.25">
      <c r="A189" s="83"/>
      <c r="B189" s="407"/>
      <c r="C189" s="407"/>
      <c r="D189" s="407"/>
      <c r="E189" s="407"/>
      <c r="F189" s="408"/>
      <c r="G189" s="409"/>
      <c r="H189" s="407"/>
      <c r="I189" s="407"/>
      <c r="J189" s="407"/>
      <c r="K189" s="407"/>
      <c r="L189" s="407"/>
      <c r="M189" s="407"/>
      <c r="N189" s="408"/>
    </row>
    <row r="190" spans="1:14" x14ac:dyDescent="0.25">
      <c r="A190" s="83"/>
      <c r="B190" s="407"/>
      <c r="C190" s="407"/>
      <c r="D190" s="407"/>
      <c r="E190" s="407"/>
      <c r="F190" s="408"/>
      <c r="G190" s="409"/>
      <c r="H190" s="407"/>
      <c r="I190" s="407"/>
      <c r="J190" s="407"/>
      <c r="K190" s="407"/>
      <c r="L190" s="407"/>
      <c r="M190" s="407"/>
      <c r="N190" s="408"/>
    </row>
    <row r="191" spans="1:14" x14ac:dyDescent="0.25">
      <c r="A191" s="83"/>
      <c r="B191" s="407"/>
      <c r="C191" s="407"/>
      <c r="D191" s="407"/>
      <c r="E191" s="407"/>
      <c r="F191" s="408"/>
      <c r="G191" s="409"/>
      <c r="H191" s="407"/>
      <c r="I191" s="407"/>
      <c r="J191" s="407"/>
      <c r="K191" s="407"/>
      <c r="L191" s="407"/>
      <c r="M191" s="407"/>
      <c r="N191" s="408"/>
    </row>
    <row r="192" spans="1:14" x14ac:dyDescent="0.25">
      <c r="A192" s="83"/>
      <c r="B192" s="407"/>
      <c r="C192" s="407"/>
      <c r="D192" s="407"/>
      <c r="E192" s="407"/>
      <c r="F192" s="408"/>
      <c r="G192" s="409"/>
      <c r="H192" s="407"/>
      <c r="I192" s="407"/>
      <c r="J192" s="407"/>
      <c r="K192" s="407"/>
      <c r="L192" s="407"/>
      <c r="M192" s="407"/>
      <c r="N192" s="408"/>
    </row>
    <row r="193" spans="1:14" x14ac:dyDescent="0.25">
      <c r="A193" s="83"/>
      <c r="B193" s="407"/>
      <c r="C193" s="407"/>
      <c r="D193" s="407"/>
      <c r="E193" s="407"/>
      <c r="F193" s="408"/>
      <c r="G193" s="409"/>
      <c r="H193" s="407"/>
      <c r="I193" s="407"/>
      <c r="J193" s="407"/>
      <c r="K193" s="407"/>
      <c r="L193" s="407"/>
      <c r="M193" s="407"/>
      <c r="N193" s="408"/>
    </row>
    <row r="194" spans="1:14" x14ac:dyDescent="0.25">
      <c r="A194" s="83"/>
      <c r="B194" s="407"/>
      <c r="C194" s="407"/>
      <c r="D194" s="407"/>
      <c r="E194" s="407"/>
      <c r="F194" s="408"/>
      <c r="G194" s="409"/>
      <c r="H194" s="407"/>
      <c r="I194" s="407"/>
      <c r="J194" s="407"/>
      <c r="K194" s="407"/>
      <c r="L194" s="407"/>
      <c r="M194" s="407"/>
      <c r="N194" s="408"/>
    </row>
    <row r="195" spans="1:14" x14ac:dyDescent="0.25">
      <c r="A195" s="83"/>
      <c r="B195" s="407"/>
      <c r="C195" s="407"/>
      <c r="D195" s="407"/>
      <c r="E195" s="407"/>
      <c r="F195" s="408"/>
      <c r="G195" s="409"/>
      <c r="H195" s="407"/>
      <c r="I195" s="407"/>
      <c r="J195" s="407"/>
      <c r="K195" s="407"/>
      <c r="L195" s="407"/>
      <c r="M195" s="407"/>
      <c r="N195" s="408"/>
    </row>
    <row r="196" spans="1:14" x14ac:dyDescent="0.25">
      <c r="A196" s="83"/>
      <c r="B196" s="407"/>
      <c r="C196" s="407"/>
      <c r="D196" s="407"/>
      <c r="E196" s="407"/>
      <c r="F196" s="408"/>
      <c r="G196" s="409"/>
      <c r="H196" s="407"/>
      <c r="I196" s="407"/>
      <c r="J196" s="407"/>
      <c r="K196" s="407"/>
      <c r="L196" s="407"/>
      <c r="M196" s="407"/>
      <c r="N196" s="408"/>
    </row>
    <row r="197" spans="1:14" x14ac:dyDescent="0.25">
      <c r="A197" s="83"/>
      <c r="B197" s="407"/>
      <c r="C197" s="407"/>
      <c r="D197" s="407"/>
      <c r="E197" s="407"/>
      <c r="F197" s="408"/>
      <c r="G197" s="409"/>
      <c r="H197" s="407"/>
      <c r="I197" s="407"/>
      <c r="J197" s="407"/>
      <c r="K197" s="407"/>
      <c r="L197" s="407"/>
      <c r="M197" s="407"/>
      <c r="N197" s="408"/>
    </row>
    <row r="198" spans="1:14" x14ac:dyDescent="0.25">
      <c r="A198" s="83"/>
      <c r="B198" s="407"/>
      <c r="C198" s="407"/>
      <c r="D198" s="407"/>
      <c r="E198" s="407"/>
      <c r="F198" s="408"/>
      <c r="G198" s="409"/>
      <c r="H198" s="407"/>
      <c r="I198" s="407"/>
      <c r="J198" s="407"/>
      <c r="K198" s="407"/>
      <c r="L198" s="407"/>
      <c r="M198" s="407"/>
      <c r="N198" s="408"/>
    </row>
    <row r="199" spans="1:14" x14ac:dyDescent="0.25">
      <c r="A199" s="83"/>
      <c r="B199" s="407"/>
      <c r="C199" s="407"/>
      <c r="D199" s="407"/>
      <c r="E199" s="407"/>
      <c r="F199" s="408"/>
      <c r="G199" s="409"/>
      <c r="H199" s="407"/>
      <c r="I199" s="407"/>
      <c r="J199" s="407"/>
      <c r="K199" s="407"/>
      <c r="L199" s="407"/>
      <c r="M199" s="407"/>
      <c r="N199" s="408"/>
    </row>
    <row r="200" spans="1:14" x14ac:dyDescent="0.25">
      <c r="A200" s="83"/>
      <c r="B200" s="407"/>
      <c r="C200" s="407"/>
      <c r="D200" s="407"/>
      <c r="E200" s="407"/>
      <c r="F200" s="408"/>
      <c r="G200" s="409"/>
      <c r="H200" s="407"/>
      <c r="I200" s="407"/>
      <c r="J200" s="407"/>
      <c r="K200" s="407"/>
      <c r="L200" s="407"/>
      <c r="M200" s="407"/>
      <c r="N200" s="408"/>
    </row>
    <row r="201" spans="1:14" x14ac:dyDescent="0.25">
      <c r="A201" s="83"/>
      <c r="B201" s="407"/>
      <c r="C201" s="407"/>
      <c r="D201" s="407"/>
      <c r="E201" s="407"/>
      <c r="F201" s="408"/>
      <c r="G201" s="409"/>
      <c r="H201" s="407"/>
      <c r="I201" s="407"/>
      <c r="J201" s="407"/>
      <c r="K201" s="407"/>
      <c r="L201" s="407"/>
      <c r="M201" s="407"/>
      <c r="N201" s="408"/>
    </row>
    <row r="202" spans="1:14" x14ac:dyDescent="0.25">
      <c r="A202" s="83"/>
      <c r="B202" s="407"/>
      <c r="C202" s="407"/>
      <c r="D202" s="407"/>
      <c r="E202" s="407"/>
      <c r="F202" s="408"/>
      <c r="G202" s="409"/>
      <c r="H202" s="407"/>
      <c r="I202" s="407"/>
      <c r="J202" s="407"/>
      <c r="K202" s="407"/>
      <c r="L202" s="407"/>
      <c r="M202" s="407"/>
      <c r="N202" s="408"/>
    </row>
    <row r="203" spans="1:14" x14ac:dyDescent="0.25">
      <c r="A203" s="83"/>
      <c r="B203" s="407"/>
      <c r="C203" s="407"/>
      <c r="D203" s="407"/>
      <c r="E203" s="407"/>
      <c r="F203" s="408"/>
      <c r="G203" s="409"/>
      <c r="H203" s="407"/>
      <c r="I203" s="407"/>
      <c r="J203" s="407"/>
      <c r="K203" s="407"/>
      <c r="L203" s="407"/>
      <c r="M203" s="407"/>
      <c r="N203" s="408"/>
    </row>
    <row r="204" spans="1:14" x14ac:dyDescent="0.25">
      <c r="A204" s="83"/>
      <c r="B204" s="407"/>
      <c r="C204" s="407"/>
      <c r="D204" s="407"/>
      <c r="E204" s="407"/>
      <c r="F204" s="408"/>
      <c r="G204" s="409"/>
      <c r="H204" s="407"/>
      <c r="I204" s="407"/>
      <c r="J204" s="407"/>
      <c r="K204" s="407"/>
      <c r="L204" s="407"/>
      <c r="M204" s="407"/>
      <c r="N204" s="408"/>
    </row>
    <row r="205" spans="1:14" x14ac:dyDescent="0.25">
      <c r="A205" s="83"/>
      <c r="B205" s="407"/>
      <c r="C205" s="407"/>
      <c r="D205" s="407"/>
      <c r="E205" s="407"/>
      <c r="F205" s="408"/>
      <c r="G205" s="409"/>
      <c r="H205" s="407"/>
      <c r="I205" s="407"/>
      <c r="J205" s="407"/>
      <c r="K205" s="407"/>
      <c r="L205" s="407"/>
      <c r="M205" s="407"/>
      <c r="N205" s="408"/>
    </row>
    <row r="206" spans="1:14" x14ac:dyDescent="0.25">
      <c r="A206" s="83"/>
      <c r="B206" s="407"/>
      <c r="C206" s="407"/>
      <c r="D206" s="407"/>
      <c r="E206" s="407"/>
      <c r="F206" s="408"/>
      <c r="G206" s="409"/>
      <c r="H206" s="407"/>
      <c r="I206" s="407"/>
      <c r="J206" s="407"/>
      <c r="K206" s="407"/>
      <c r="L206" s="407"/>
      <c r="M206" s="407"/>
      <c r="N206" s="408"/>
    </row>
    <row r="207" spans="1:14" x14ac:dyDescent="0.25">
      <c r="A207" s="83"/>
      <c r="B207" s="407"/>
      <c r="C207" s="407"/>
      <c r="D207" s="407"/>
      <c r="E207" s="407"/>
      <c r="F207" s="408"/>
      <c r="G207" s="409"/>
      <c r="H207" s="407"/>
      <c r="I207" s="407"/>
      <c r="J207" s="407"/>
      <c r="K207" s="407"/>
      <c r="L207" s="407"/>
      <c r="M207" s="407"/>
      <c r="N207" s="408"/>
    </row>
    <row r="208" spans="1:14" x14ac:dyDescent="0.25">
      <c r="A208" s="83"/>
      <c r="B208" s="407"/>
      <c r="C208" s="407"/>
      <c r="D208" s="407"/>
      <c r="E208" s="407"/>
      <c r="F208" s="408"/>
      <c r="G208" s="409"/>
      <c r="H208" s="407"/>
      <c r="I208" s="407"/>
      <c r="J208" s="407"/>
      <c r="K208" s="407"/>
      <c r="L208" s="407"/>
      <c r="M208" s="407"/>
      <c r="N208" s="408"/>
    </row>
    <row r="209" spans="1:14" x14ac:dyDescent="0.25">
      <c r="A209" s="83"/>
      <c r="B209" s="407"/>
      <c r="C209" s="407"/>
      <c r="D209" s="407"/>
      <c r="E209" s="407"/>
      <c r="F209" s="408"/>
      <c r="G209" s="409"/>
      <c r="H209" s="407"/>
      <c r="I209" s="407"/>
      <c r="J209" s="407"/>
      <c r="K209" s="407"/>
      <c r="L209" s="407"/>
      <c r="M209" s="407"/>
      <c r="N209" s="408"/>
    </row>
    <row r="210" spans="1:14" x14ac:dyDescent="0.25">
      <c r="A210" s="83"/>
      <c r="B210" s="407"/>
      <c r="C210" s="407"/>
      <c r="D210" s="407"/>
      <c r="E210" s="407"/>
      <c r="F210" s="408"/>
      <c r="G210" s="409"/>
      <c r="H210" s="407"/>
      <c r="I210" s="407"/>
      <c r="J210" s="407"/>
      <c r="K210" s="407"/>
      <c r="L210" s="407"/>
      <c r="M210" s="407"/>
      <c r="N210" s="408"/>
    </row>
    <row r="211" spans="1:14" x14ac:dyDescent="0.25">
      <c r="A211" s="83"/>
      <c r="B211" s="407"/>
      <c r="C211" s="407"/>
      <c r="D211" s="407"/>
      <c r="E211" s="407"/>
      <c r="F211" s="408"/>
      <c r="G211" s="409"/>
      <c r="H211" s="407"/>
      <c r="I211" s="407"/>
      <c r="J211" s="407"/>
      <c r="K211" s="407"/>
      <c r="L211" s="407"/>
      <c r="M211" s="407"/>
      <c r="N211" s="408"/>
    </row>
    <row r="212" spans="1:14" x14ac:dyDescent="0.25">
      <c r="A212" s="83"/>
      <c r="B212" s="407"/>
      <c r="C212" s="407"/>
      <c r="D212" s="407"/>
      <c r="E212" s="407"/>
      <c r="F212" s="408"/>
      <c r="G212" s="409"/>
      <c r="H212" s="407"/>
      <c r="I212" s="407"/>
      <c r="J212" s="407"/>
      <c r="K212" s="407"/>
      <c r="L212" s="407"/>
      <c r="M212" s="407"/>
      <c r="N212" s="408"/>
    </row>
    <row r="213" spans="1:14" x14ac:dyDescent="0.25">
      <c r="A213" s="83"/>
      <c r="B213" s="407"/>
      <c r="C213" s="407"/>
      <c r="D213" s="407"/>
      <c r="E213" s="407"/>
      <c r="F213" s="408"/>
      <c r="G213" s="409"/>
      <c r="H213" s="407"/>
      <c r="I213" s="407"/>
      <c r="J213" s="407"/>
      <c r="K213" s="407"/>
      <c r="L213" s="407"/>
      <c r="M213" s="407"/>
      <c r="N213" s="408"/>
    </row>
    <row r="214" spans="1:14" x14ac:dyDescent="0.25">
      <c r="A214" s="83"/>
      <c r="B214" s="407"/>
      <c r="C214" s="407"/>
      <c r="D214" s="407"/>
      <c r="E214" s="407"/>
      <c r="F214" s="408"/>
      <c r="G214" s="409"/>
      <c r="H214" s="407"/>
      <c r="I214" s="407"/>
      <c r="J214" s="407"/>
      <c r="K214" s="407"/>
      <c r="L214" s="407"/>
      <c r="M214" s="407"/>
      <c r="N214" s="408"/>
    </row>
    <row r="215" spans="1:14" x14ac:dyDescent="0.25">
      <c r="A215" s="83"/>
      <c r="B215" s="407"/>
      <c r="C215" s="407"/>
      <c r="D215" s="407"/>
      <c r="E215" s="407"/>
      <c r="F215" s="408"/>
      <c r="G215" s="409"/>
      <c r="H215" s="407"/>
      <c r="I215" s="407"/>
      <c r="J215" s="407"/>
      <c r="K215" s="407"/>
      <c r="L215" s="407"/>
      <c r="M215" s="407"/>
      <c r="N215" s="408"/>
    </row>
    <row r="216" spans="1:14" x14ac:dyDescent="0.25">
      <c r="A216" s="83"/>
      <c r="B216" s="407"/>
      <c r="C216" s="407"/>
      <c r="D216" s="407"/>
      <c r="E216" s="407"/>
      <c r="F216" s="408"/>
      <c r="G216" s="409"/>
      <c r="H216" s="407"/>
      <c r="I216" s="407"/>
      <c r="J216" s="407"/>
      <c r="K216" s="407"/>
      <c r="L216" s="407"/>
      <c r="M216" s="407"/>
      <c r="N216" s="408"/>
    </row>
    <row r="217" spans="1:14" x14ac:dyDescent="0.25">
      <c r="A217" s="83"/>
      <c r="B217" s="407"/>
      <c r="C217" s="407"/>
      <c r="D217" s="407"/>
      <c r="E217" s="407"/>
      <c r="F217" s="408"/>
      <c r="G217" s="409"/>
      <c r="H217" s="407"/>
      <c r="I217" s="407"/>
      <c r="J217" s="407"/>
      <c r="K217" s="407"/>
      <c r="L217" s="407"/>
      <c r="M217" s="407"/>
      <c r="N217" s="408"/>
    </row>
    <row r="218" spans="1:14" x14ac:dyDescent="0.25">
      <c r="A218" s="83"/>
      <c r="B218" s="407"/>
      <c r="C218" s="407"/>
      <c r="D218" s="407"/>
      <c r="E218" s="407"/>
      <c r="F218" s="408"/>
      <c r="G218" s="409"/>
      <c r="H218" s="407"/>
      <c r="I218" s="407"/>
      <c r="J218" s="407"/>
      <c r="K218" s="407"/>
      <c r="L218" s="407"/>
      <c r="M218" s="407"/>
      <c r="N218" s="408"/>
    </row>
    <row r="219" spans="1:14" x14ac:dyDescent="0.25">
      <c r="A219" s="83"/>
      <c r="B219" s="407"/>
      <c r="C219" s="407"/>
      <c r="D219" s="407"/>
      <c r="E219" s="407"/>
      <c r="F219" s="408"/>
      <c r="G219" s="409"/>
      <c r="H219" s="407"/>
      <c r="I219" s="407"/>
      <c r="J219" s="407"/>
      <c r="K219" s="407"/>
      <c r="L219" s="407"/>
      <c r="M219" s="407"/>
      <c r="N219" s="408"/>
    </row>
    <row r="220" spans="1:14" x14ac:dyDescent="0.25">
      <c r="A220" s="83"/>
      <c r="B220" s="407"/>
      <c r="C220" s="407"/>
      <c r="D220" s="407"/>
      <c r="E220" s="407"/>
      <c r="F220" s="408"/>
      <c r="G220" s="409"/>
      <c r="H220" s="407"/>
      <c r="I220" s="407"/>
      <c r="J220" s="407"/>
      <c r="K220" s="407"/>
      <c r="L220" s="407"/>
      <c r="M220" s="407"/>
      <c r="N220" s="408"/>
    </row>
    <row r="221" spans="1:14" x14ac:dyDescent="0.25">
      <c r="A221" s="83"/>
      <c r="B221" s="407"/>
      <c r="C221" s="407"/>
      <c r="D221" s="407"/>
      <c r="E221" s="407"/>
      <c r="F221" s="408"/>
      <c r="G221" s="409"/>
      <c r="H221" s="407"/>
      <c r="I221" s="407"/>
      <c r="J221" s="407"/>
      <c r="K221" s="407"/>
      <c r="L221" s="407"/>
      <c r="M221" s="407"/>
      <c r="N221" s="408"/>
    </row>
    <row r="222" spans="1:14" x14ac:dyDescent="0.25">
      <c r="A222" s="83"/>
      <c r="B222" s="407"/>
      <c r="C222" s="407"/>
      <c r="D222" s="407"/>
      <c r="E222" s="407"/>
      <c r="F222" s="408"/>
      <c r="G222" s="409"/>
      <c r="H222" s="407"/>
      <c r="I222" s="407"/>
      <c r="J222" s="407"/>
      <c r="K222" s="407"/>
      <c r="L222" s="407"/>
      <c r="M222" s="407"/>
      <c r="N222" s="408"/>
    </row>
    <row r="223" spans="1:14" x14ac:dyDescent="0.25">
      <c r="A223" s="83"/>
      <c r="B223" s="407"/>
      <c r="C223" s="407"/>
      <c r="D223" s="407"/>
      <c r="E223" s="407"/>
      <c r="F223" s="408"/>
      <c r="G223" s="409"/>
      <c r="H223" s="407"/>
      <c r="I223" s="407"/>
      <c r="J223" s="407"/>
      <c r="K223" s="407"/>
      <c r="L223" s="407"/>
      <c r="M223" s="407"/>
      <c r="N223" s="408"/>
    </row>
    <row r="224" spans="1:14" x14ac:dyDescent="0.25">
      <c r="A224" s="83"/>
      <c r="B224" s="407"/>
      <c r="C224" s="407"/>
      <c r="D224" s="407"/>
      <c r="E224" s="407"/>
      <c r="F224" s="408"/>
      <c r="G224" s="409"/>
      <c r="H224" s="407"/>
      <c r="I224" s="407"/>
      <c r="J224" s="407"/>
      <c r="K224" s="407"/>
      <c r="L224" s="407"/>
      <c r="M224" s="407"/>
      <c r="N224" s="408"/>
    </row>
    <row r="225" spans="1:14" x14ac:dyDescent="0.25">
      <c r="A225" s="83"/>
      <c r="B225" s="407"/>
      <c r="C225" s="407"/>
      <c r="D225" s="407"/>
      <c r="E225" s="407"/>
      <c r="F225" s="408"/>
      <c r="G225" s="409"/>
      <c r="H225" s="407"/>
      <c r="I225" s="407"/>
      <c r="J225" s="407"/>
      <c r="K225" s="407"/>
      <c r="L225" s="407"/>
      <c r="M225" s="407"/>
      <c r="N225" s="408"/>
    </row>
    <row r="226" spans="1:14" x14ac:dyDescent="0.25">
      <c r="A226" s="83"/>
      <c r="B226" s="407"/>
      <c r="C226" s="407"/>
      <c r="D226" s="407"/>
      <c r="E226" s="407"/>
      <c r="F226" s="408"/>
      <c r="G226" s="409"/>
      <c r="H226" s="407"/>
      <c r="I226" s="407"/>
      <c r="J226" s="407"/>
      <c r="K226" s="407"/>
      <c r="L226" s="407"/>
      <c r="M226" s="407"/>
      <c r="N226" s="408"/>
    </row>
    <row r="227" spans="1:14" x14ac:dyDescent="0.25">
      <c r="A227" s="83"/>
      <c r="B227" s="407"/>
      <c r="C227" s="407"/>
      <c r="D227" s="407"/>
      <c r="E227" s="407"/>
      <c r="F227" s="408"/>
      <c r="G227" s="409"/>
      <c r="H227" s="407"/>
      <c r="I227" s="407"/>
      <c r="J227" s="407"/>
      <c r="K227" s="407"/>
      <c r="L227" s="407"/>
      <c r="M227" s="407"/>
      <c r="N227" s="408"/>
    </row>
    <row r="228" spans="1:14" x14ac:dyDescent="0.25">
      <c r="A228" s="83"/>
      <c r="B228" s="407"/>
      <c r="C228" s="407"/>
      <c r="D228" s="407"/>
      <c r="E228" s="407"/>
      <c r="F228" s="408"/>
      <c r="G228" s="409"/>
      <c r="H228" s="407"/>
      <c r="I228" s="407"/>
      <c r="J228" s="407"/>
      <c r="K228" s="407"/>
      <c r="L228" s="407"/>
      <c r="M228" s="407"/>
      <c r="N228" s="408"/>
    </row>
    <row r="229" spans="1:14" x14ac:dyDescent="0.25">
      <c r="A229" s="83"/>
      <c r="B229" s="407"/>
      <c r="C229" s="407"/>
      <c r="D229" s="407"/>
      <c r="E229" s="407"/>
      <c r="F229" s="408"/>
      <c r="G229" s="409"/>
      <c r="H229" s="407"/>
      <c r="I229" s="407"/>
      <c r="J229" s="407"/>
      <c r="K229" s="407"/>
      <c r="L229" s="407"/>
      <c r="M229" s="407"/>
      <c r="N229" s="408"/>
    </row>
    <row r="230" spans="1:14" x14ac:dyDescent="0.25">
      <c r="A230" s="83"/>
      <c r="B230" s="407"/>
      <c r="C230" s="407"/>
      <c r="D230" s="407"/>
      <c r="E230" s="407"/>
      <c r="F230" s="408"/>
      <c r="G230" s="409"/>
      <c r="H230" s="407"/>
      <c r="I230" s="407"/>
      <c r="J230" s="407"/>
      <c r="K230" s="407"/>
      <c r="L230" s="407"/>
      <c r="M230" s="407"/>
      <c r="N230" s="408"/>
    </row>
    <row r="231" spans="1:14" x14ac:dyDescent="0.25">
      <c r="A231" s="83"/>
      <c r="B231" s="407"/>
      <c r="C231" s="407"/>
      <c r="D231" s="407"/>
      <c r="E231" s="407"/>
      <c r="F231" s="408"/>
      <c r="G231" s="409"/>
      <c r="H231" s="407"/>
      <c r="I231" s="407"/>
      <c r="J231" s="407"/>
      <c r="K231" s="407"/>
      <c r="L231" s="407"/>
      <c r="M231" s="407"/>
      <c r="N231" s="408"/>
    </row>
    <row r="232" spans="1:14" x14ac:dyDescent="0.25">
      <c r="A232" s="83"/>
      <c r="B232" s="407"/>
      <c r="C232" s="407"/>
      <c r="D232" s="407"/>
      <c r="E232" s="407"/>
      <c r="F232" s="408"/>
      <c r="G232" s="409"/>
      <c r="H232" s="407"/>
      <c r="I232" s="407"/>
      <c r="J232" s="407"/>
      <c r="K232" s="407"/>
      <c r="L232" s="407"/>
      <c r="M232" s="407"/>
      <c r="N232" s="408"/>
    </row>
    <row r="233" spans="1:14" x14ac:dyDescent="0.25">
      <c r="A233" s="83"/>
      <c r="B233" s="407"/>
      <c r="C233" s="407"/>
      <c r="D233" s="407"/>
      <c r="E233" s="407"/>
      <c r="F233" s="408"/>
      <c r="G233" s="409"/>
      <c r="H233" s="407"/>
      <c r="I233" s="407"/>
      <c r="J233" s="407"/>
      <c r="K233" s="407"/>
      <c r="L233" s="407"/>
      <c r="M233" s="407"/>
      <c r="N233" s="408"/>
    </row>
    <row r="234" spans="1:14" x14ac:dyDescent="0.25">
      <c r="A234" s="83"/>
      <c r="B234" s="407"/>
      <c r="C234" s="407"/>
      <c r="D234" s="407"/>
      <c r="E234" s="407"/>
      <c r="F234" s="408"/>
      <c r="G234" s="409"/>
      <c r="H234" s="407"/>
      <c r="I234" s="407"/>
      <c r="J234" s="407"/>
      <c r="K234" s="407"/>
      <c r="L234" s="407"/>
      <c r="M234" s="407"/>
      <c r="N234" s="408"/>
    </row>
    <row r="235" spans="1:14" x14ac:dyDescent="0.25">
      <c r="A235" s="83"/>
      <c r="B235" s="407"/>
      <c r="C235" s="407"/>
      <c r="D235" s="407"/>
      <c r="E235" s="407"/>
      <c r="F235" s="408"/>
      <c r="G235" s="409"/>
      <c r="H235" s="407"/>
      <c r="I235" s="407"/>
      <c r="J235" s="407"/>
      <c r="K235" s="407"/>
      <c r="L235" s="407"/>
      <c r="M235" s="407"/>
      <c r="N235" s="408"/>
    </row>
    <row r="236" spans="1:14" x14ac:dyDescent="0.25">
      <c r="A236" s="83"/>
      <c r="B236" s="407"/>
      <c r="C236" s="407"/>
      <c r="D236" s="407"/>
      <c r="E236" s="407"/>
      <c r="F236" s="408"/>
      <c r="G236" s="409"/>
      <c r="H236" s="407"/>
      <c r="I236" s="407"/>
      <c r="J236" s="407"/>
      <c r="K236" s="407"/>
      <c r="L236" s="407"/>
      <c r="M236" s="407"/>
      <c r="N236" s="408"/>
    </row>
    <row r="237" spans="1:14" x14ac:dyDescent="0.25">
      <c r="A237" s="83"/>
      <c r="B237" s="407"/>
      <c r="C237" s="407"/>
      <c r="D237" s="407"/>
      <c r="E237" s="407"/>
      <c r="F237" s="408"/>
      <c r="G237" s="409"/>
      <c r="H237" s="407"/>
      <c r="I237" s="407"/>
      <c r="J237" s="407"/>
      <c r="K237" s="407"/>
      <c r="L237" s="407"/>
      <c r="M237" s="407"/>
      <c r="N237" s="408"/>
    </row>
    <row r="238" spans="1:14" x14ac:dyDescent="0.25">
      <c r="A238" s="83"/>
      <c r="B238" s="407"/>
      <c r="C238" s="407"/>
      <c r="D238" s="407"/>
      <c r="E238" s="407"/>
      <c r="F238" s="408"/>
      <c r="G238" s="409"/>
      <c r="H238" s="407"/>
      <c r="I238" s="407"/>
      <c r="J238" s="407"/>
      <c r="K238" s="407"/>
      <c r="L238" s="407"/>
      <c r="M238" s="407"/>
      <c r="N238" s="408"/>
    </row>
    <row r="239" spans="1:14" x14ac:dyDescent="0.25">
      <c r="A239" s="83"/>
      <c r="B239" s="407"/>
      <c r="C239" s="407"/>
      <c r="D239" s="407"/>
      <c r="E239" s="407"/>
      <c r="F239" s="408"/>
      <c r="G239" s="409"/>
      <c r="H239" s="407"/>
      <c r="I239" s="407"/>
      <c r="J239" s="407"/>
      <c r="K239" s="407"/>
      <c r="L239" s="407"/>
      <c r="M239" s="407"/>
      <c r="N239" s="408"/>
    </row>
    <row r="240" spans="1:14" x14ac:dyDescent="0.25">
      <c r="A240" s="83"/>
      <c r="B240" s="407"/>
      <c r="C240" s="407"/>
      <c r="D240" s="407"/>
      <c r="E240" s="407"/>
      <c r="F240" s="408"/>
      <c r="G240" s="409"/>
      <c r="H240" s="407"/>
      <c r="I240" s="407"/>
      <c r="J240" s="407"/>
      <c r="K240" s="407"/>
      <c r="L240" s="407"/>
      <c r="M240" s="407"/>
      <c r="N240" s="408"/>
    </row>
    <row r="241" spans="1:14" x14ac:dyDescent="0.25">
      <c r="A241" s="83"/>
      <c r="B241" s="407"/>
      <c r="C241" s="407"/>
      <c r="D241" s="407"/>
      <c r="E241" s="407"/>
      <c r="F241" s="408"/>
      <c r="G241" s="409"/>
      <c r="H241" s="407"/>
      <c r="I241" s="407"/>
      <c r="J241" s="407"/>
      <c r="K241" s="407"/>
      <c r="L241" s="407"/>
      <c r="M241" s="407"/>
      <c r="N241" s="408"/>
    </row>
    <row r="242" spans="1:14" x14ac:dyDescent="0.25">
      <c r="A242" s="83"/>
      <c r="B242" s="407"/>
      <c r="C242" s="407"/>
      <c r="D242" s="407"/>
      <c r="E242" s="407"/>
      <c r="F242" s="408"/>
      <c r="G242" s="409"/>
      <c r="H242" s="407"/>
      <c r="I242" s="407"/>
      <c r="J242" s="407"/>
      <c r="K242" s="407"/>
      <c r="L242" s="407"/>
      <c r="M242" s="407"/>
      <c r="N242" s="408"/>
    </row>
    <row r="243" spans="1:14" x14ac:dyDescent="0.25">
      <c r="A243" s="83"/>
      <c r="B243" s="407"/>
      <c r="C243" s="407"/>
      <c r="D243" s="407"/>
      <c r="E243" s="407"/>
      <c r="F243" s="408"/>
      <c r="G243" s="409"/>
      <c r="H243" s="407"/>
      <c r="I243" s="407"/>
      <c r="J243" s="407"/>
      <c r="K243" s="407"/>
      <c r="L243" s="407"/>
      <c r="M243" s="407"/>
      <c r="N243" s="408"/>
    </row>
    <row r="244" spans="1:14" x14ac:dyDescent="0.25">
      <c r="A244" s="83"/>
      <c r="B244" s="407"/>
      <c r="C244" s="407"/>
      <c r="D244" s="407"/>
      <c r="E244" s="407"/>
      <c r="F244" s="408"/>
      <c r="G244" s="409"/>
      <c r="H244" s="407"/>
      <c r="I244" s="407"/>
      <c r="J244" s="407"/>
      <c r="K244" s="407"/>
      <c r="L244" s="407"/>
      <c r="M244" s="407"/>
      <c r="N244" s="408"/>
    </row>
    <row r="245" spans="1:14" x14ac:dyDescent="0.25">
      <c r="A245" s="83"/>
      <c r="B245" s="407"/>
      <c r="C245" s="407"/>
      <c r="D245" s="407"/>
      <c r="E245" s="407"/>
      <c r="F245" s="408"/>
      <c r="G245" s="409"/>
      <c r="H245" s="407"/>
      <c r="I245" s="407"/>
      <c r="J245" s="407"/>
      <c r="K245" s="407"/>
      <c r="L245" s="407"/>
      <c r="M245" s="407"/>
      <c r="N245" s="408"/>
    </row>
    <row r="246" spans="1:14" x14ac:dyDescent="0.25">
      <c r="A246" s="83"/>
      <c r="B246" s="407"/>
      <c r="C246" s="407"/>
      <c r="D246" s="407"/>
      <c r="E246" s="407"/>
      <c r="F246" s="408"/>
      <c r="G246" s="409"/>
      <c r="H246" s="407"/>
      <c r="I246" s="407"/>
      <c r="J246" s="407"/>
      <c r="K246" s="407"/>
      <c r="L246" s="407"/>
      <c r="M246" s="407"/>
      <c r="N246" s="408"/>
    </row>
    <row r="247" spans="1:14" x14ac:dyDescent="0.25">
      <c r="A247" s="83"/>
      <c r="B247" s="407"/>
      <c r="C247" s="407"/>
      <c r="D247" s="407"/>
      <c r="E247" s="407"/>
      <c r="F247" s="408"/>
      <c r="G247" s="409"/>
      <c r="H247" s="407"/>
      <c r="I247" s="407"/>
      <c r="J247" s="407"/>
      <c r="K247" s="407"/>
      <c r="L247" s="407"/>
      <c r="M247" s="407"/>
      <c r="N247" s="408"/>
    </row>
    <row r="248" spans="1:14" x14ac:dyDescent="0.25">
      <c r="A248" s="83"/>
      <c r="B248" s="407"/>
      <c r="C248" s="407"/>
      <c r="D248" s="407"/>
      <c r="E248" s="407"/>
      <c r="F248" s="408"/>
      <c r="G248" s="409"/>
      <c r="H248" s="407"/>
      <c r="I248" s="407"/>
      <c r="J248" s="407"/>
      <c r="K248" s="407"/>
      <c r="L248" s="407"/>
      <c r="M248" s="407"/>
      <c r="N248" s="408"/>
    </row>
    <row r="249" spans="1:14" x14ac:dyDescent="0.25">
      <c r="A249" s="83"/>
      <c r="B249" s="407"/>
      <c r="C249" s="407"/>
      <c r="D249" s="407"/>
      <c r="E249" s="407"/>
      <c r="F249" s="408"/>
      <c r="G249" s="409"/>
      <c r="H249" s="407"/>
      <c r="I249" s="407"/>
      <c r="J249" s="407"/>
      <c r="K249" s="407"/>
      <c r="L249" s="407"/>
      <c r="M249" s="407"/>
      <c r="N249" s="408"/>
    </row>
    <row r="250" spans="1:14" x14ac:dyDescent="0.25">
      <c r="A250" s="83"/>
      <c r="B250" s="407"/>
      <c r="C250" s="407"/>
      <c r="D250" s="407"/>
      <c r="E250" s="407"/>
      <c r="F250" s="408"/>
      <c r="G250" s="409"/>
      <c r="H250" s="407"/>
      <c r="I250" s="407"/>
      <c r="J250" s="407"/>
      <c r="K250" s="407"/>
      <c r="L250" s="407"/>
      <c r="M250" s="407"/>
      <c r="N250" s="408"/>
    </row>
    <row r="251" spans="1:14" x14ac:dyDescent="0.25">
      <c r="A251" s="83"/>
      <c r="B251" s="407"/>
      <c r="C251" s="407"/>
      <c r="D251" s="407"/>
      <c r="E251" s="407"/>
      <c r="F251" s="408"/>
      <c r="G251" s="409"/>
      <c r="H251" s="407"/>
      <c r="I251" s="407"/>
      <c r="J251" s="407"/>
      <c r="K251" s="407"/>
      <c r="L251" s="407"/>
      <c r="M251" s="407"/>
      <c r="N251" s="408"/>
    </row>
    <row r="252" spans="1:14" x14ac:dyDescent="0.25">
      <c r="A252" s="83"/>
      <c r="B252" s="407"/>
      <c r="C252" s="407"/>
      <c r="D252" s="407"/>
      <c r="E252" s="407"/>
      <c r="F252" s="408"/>
      <c r="G252" s="409"/>
      <c r="H252" s="407"/>
      <c r="I252" s="407"/>
      <c r="J252" s="407"/>
      <c r="K252" s="407"/>
      <c r="L252" s="407"/>
      <c r="M252" s="407"/>
      <c r="N252" s="408"/>
    </row>
    <row r="253" spans="1:14" x14ac:dyDescent="0.25">
      <c r="A253" s="83"/>
      <c r="B253" s="407"/>
      <c r="C253" s="407"/>
      <c r="D253" s="407"/>
      <c r="E253" s="407"/>
      <c r="F253" s="408"/>
      <c r="G253" s="409"/>
      <c r="H253" s="407"/>
      <c r="I253" s="407"/>
      <c r="J253" s="407"/>
      <c r="K253" s="407"/>
      <c r="L253" s="407"/>
      <c r="M253" s="407"/>
      <c r="N253" s="408"/>
    </row>
    <row r="254" spans="1:14" x14ac:dyDescent="0.25">
      <c r="A254" s="83"/>
      <c r="B254" s="407"/>
      <c r="C254" s="407"/>
      <c r="D254" s="407"/>
      <c r="E254" s="407"/>
      <c r="F254" s="408"/>
      <c r="G254" s="409"/>
      <c r="H254" s="407"/>
      <c r="I254" s="407"/>
      <c r="J254" s="407"/>
      <c r="K254" s="407"/>
      <c r="L254" s="407"/>
      <c r="M254" s="407"/>
      <c r="N254" s="408"/>
    </row>
    <row r="255" spans="1:14" x14ac:dyDescent="0.25">
      <c r="A255" s="83"/>
      <c r="B255" s="407"/>
      <c r="C255" s="407"/>
      <c r="D255" s="407"/>
      <c r="E255" s="407"/>
      <c r="F255" s="408"/>
      <c r="G255" s="409"/>
      <c r="H255" s="407"/>
      <c r="I255" s="407"/>
      <c r="J255" s="407"/>
      <c r="K255" s="407"/>
      <c r="L255" s="407"/>
      <c r="M255" s="407"/>
      <c r="N255" s="408"/>
    </row>
    <row r="256" spans="1:14" x14ac:dyDescent="0.25">
      <c r="A256" s="83"/>
      <c r="B256" s="407"/>
      <c r="C256" s="407"/>
      <c r="D256" s="407"/>
      <c r="E256" s="407"/>
      <c r="F256" s="408"/>
      <c r="G256" s="409"/>
      <c r="H256" s="407"/>
      <c r="I256" s="407"/>
      <c r="J256" s="407"/>
      <c r="K256" s="407"/>
      <c r="L256" s="407"/>
      <c r="M256" s="407"/>
      <c r="N256" s="408"/>
    </row>
    <row r="257" spans="1:14" x14ac:dyDescent="0.25">
      <c r="A257" s="83"/>
      <c r="B257" s="407"/>
      <c r="C257" s="407"/>
      <c r="D257" s="407"/>
      <c r="E257" s="407"/>
      <c r="F257" s="408"/>
      <c r="G257" s="409"/>
      <c r="H257" s="407"/>
      <c r="I257" s="407"/>
      <c r="J257" s="407"/>
      <c r="K257" s="407"/>
      <c r="L257" s="407"/>
      <c r="M257" s="407"/>
      <c r="N257" s="408"/>
    </row>
    <row r="258" spans="1:14" x14ac:dyDescent="0.25">
      <c r="A258" s="83"/>
      <c r="B258" s="407"/>
      <c r="C258" s="407"/>
      <c r="D258" s="407"/>
      <c r="E258" s="407"/>
      <c r="F258" s="408"/>
      <c r="G258" s="409"/>
      <c r="H258" s="407"/>
      <c r="I258" s="407"/>
      <c r="J258" s="407"/>
      <c r="K258" s="407"/>
      <c r="L258" s="407"/>
      <c r="M258" s="407"/>
      <c r="N258" s="408"/>
    </row>
    <row r="259" spans="1:14" x14ac:dyDescent="0.25">
      <c r="A259" s="83"/>
      <c r="B259" s="407"/>
      <c r="C259" s="407"/>
      <c r="D259" s="407"/>
      <c r="E259" s="407"/>
      <c r="F259" s="408"/>
      <c r="G259" s="409"/>
      <c r="H259" s="407"/>
      <c r="I259" s="407"/>
      <c r="J259" s="407"/>
      <c r="K259" s="407"/>
      <c r="L259" s="407"/>
      <c r="M259" s="407"/>
      <c r="N259" s="408"/>
    </row>
    <row r="260" spans="1:14" x14ac:dyDescent="0.25">
      <c r="A260" s="83"/>
      <c r="B260" s="407"/>
      <c r="C260" s="407"/>
      <c r="D260" s="407"/>
      <c r="E260" s="407"/>
      <c r="F260" s="408"/>
      <c r="G260" s="409"/>
      <c r="H260" s="407"/>
      <c r="I260" s="407"/>
      <c r="J260" s="407"/>
      <c r="K260" s="407"/>
      <c r="L260" s="407"/>
      <c r="M260" s="407"/>
      <c r="N260" s="408"/>
    </row>
    <row r="261" spans="1:14" x14ac:dyDescent="0.25">
      <c r="A261" s="83"/>
      <c r="B261" s="407"/>
      <c r="C261" s="407"/>
      <c r="D261" s="407"/>
      <c r="E261" s="407"/>
      <c r="F261" s="408"/>
      <c r="G261" s="409"/>
      <c r="H261" s="407"/>
      <c r="I261" s="407"/>
      <c r="J261" s="407"/>
      <c r="K261" s="407"/>
      <c r="L261" s="407"/>
      <c r="M261" s="407"/>
      <c r="N261" s="408"/>
    </row>
    <row r="262" spans="1:14" x14ac:dyDescent="0.25">
      <c r="A262" s="83"/>
      <c r="B262" s="407"/>
      <c r="C262" s="407"/>
      <c r="D262" s="407"/>
      <c r="E262" s="407"/>
      <c r="F262" s="408"/>
      <c r="G262" s="409"/>
      <c r="H262" s="407"/>
      <c r="I262" s="407"/>
      <c r="J262" s="407"/>
      <c r="K262" s="407"/>
      <c r="L262" s="407"/>
      <c r="M262" s="407"/>
      <c r="N262" s="408"/>
    </row>
    <row r="263" spans="1:14" x14ac:dyDescent="0.25">
      <c r="A263" s="83"/>
      <c r="B263" s="407"/>
      <c r="C263" s="407"/>
      <c r="D263" s="407"/>
      <c r="E263" s="407"/>
      <c r="F263" s="408"/>
      <c r="G263" s="409"/>
      <c r="H263" s="407"/>
      <c r="I263" s="407"/>
      <c r="J263" s="407"/>
      <c r="K263" s="407"/>
      <c r="L263" s="407"/>
      <c r="M263" s="407"/>
      <c r="N263" s="408"/>
    </row>
    <row r="264" spans="1:14" x14ac:dyDescent="0.25">
      <c r="A264" s="83"/>
      <c r="B264" s="407"/>
      <c r="C264" s="407"/>
      <c r="D264" s="407"/>
      <c r="E264" s="407"/>
      <c r="F264" s="408"/>
      <c r="G264" s="409"/>
      <c r="H264" s="407"/>
      <c r="I264" s="407"/>
      <c r="J264" s="407"/>
      <c r="K264" s="407"/>
      <c r="L264" s="407"/>
      <c r="M264" s="407"/>
      <c r="N264" s="408"/>
    </row>
    <row r="265" spans="1:14" x14ac:dyDescent="0.25">
      <c r="A265" s="83"/>
      <c r="B265" s="407"/>
      <c r="C265" s="407"/>
      <c r="D265" s="407"/>
      <c r="E265" s="407"/>
      <c r="F265" s="408"/>
      <c r="G265" s="409"/>
      <c r="H265" s="407"/>
      <c r="I265" s="407"/>
      <c r="J265" s="407"/>
      <c r="K265" s="407"/>
      <c r="L265" s="407"/>
      <c r="M265" s="407"/>
      <c r="N265" s="408"/>
    </row>
    <row r="266" spans="1:14" x14ac:dyDescent="0.25">
      <c r="A266" s="83"/>
      <c r="B266" s="407"/>
      <c r="C266" s="407"/>
      <c r="D266" s="407"/>
      <c r="E266" s="407"/>
      <c r="F266" s="408"/>
      <c r="G266" s="409"/>
      <c r="H266" s="407"/>
      <c r="I266" s="407"/>
      <c r="J266" s="407"/>
      <c r="K266" s="407"/>
      <c r="L266" s="407"/>
      <c r="M266" s="407"/>
      <c r="N266" s="408"/>
    </row>
    <row r="267" spans="1:14" x14ac:dyDescent="0.25">
      <c r="A267" s="83"/>
      <c r="B267" s="407"/>
      <c r="C267" s="407"/>
      <c r="D267" s="407"/>
      <c r="E267" s="407"/>
      <c r="F267" s="408"/>
      <c r="G267" s="409"/>
      <c r="H267" s="407"/>
      <c r="I267" s="407"/>
      <c r="J267" s="407"/>
      <c r="K267" s="407"/>
      <c r="L267" s="407"/>
      <c r="M267" s="407"/>
      <c r="N267" s="408"/>
    </row>
    <row r="268" spans="1:14" x14ac:dyDescent="0.25">
      <c r="A268" s="83"/>
      <c r="B268" s="407"/>
      <c r="C268" s="407"/>
      <c r="D268" s="407"/>
      <c r="E268" s="407"/>
      <c r="F268" s="408"/>
      <c r="G268" s="409"/>
      <c r="H268" s="407"/>
      <c r="I268" s="407"/>
      <c r="J268" s="407"/>
      <c r="K268" s="407"/>
      <c r="L268" s="407"/>
      <c r="M268" s="407"/>
      <c r="N268" s="408"/>
    </row>
    <row r="269" spans="1:14" x14ac:dyDescent="0.25">
      <c r="A269" s="83"/>
      <c r="B269" s="407"/>
      <c r="C269" s="407"/>
      <c r="D269" s="407"/>
      <c r="E269" s="407"/>
      <c r="F269" s="408"/>
      <c r="G269" s="409"/>
      <c r="H269" s="407"/>
      <c r="I269" s="407"/>
      <c r="J269" s="407"/>
      <c r="K269" s="407"/>
      <c r="L269" s="407"/>
      <c r="M269" s="407"/>
      <c r="N269" s="408"/>
    </row>
    <row r="270" spans="1:14" x14ac:dyDescent="0.25">
      <c r="A270" s="83"/>
      <c r="B270" s="407"/>
      <c r="C270" s="407"/>
      <c r="D270" s="407"/>
      <c r="E270" s="407"/>
      <c r="F270" s="408"/>
      <c r="G270" s="409"/>
      <c r="H270" s="407"/>
      <c r="I270" s="407"/>
      <c r="J270" s="407"/>
      <c r="K270" s="407"/>
      <c r="L270" s="407"/>
      <c r="M270" s="407"/>
      <c r="N270" s="408"/>
    </row>
    <row r="271" spans="1:14" x14ac:dyDescent="0.25">
      <c r="A271" s="83"/>
      <c r="B271" s="407"/>
      <c r="C271" s="407"/>
      <c r="D271" s="407"/>
      <c r="E271" s="407"/>
      <c r="F271" s="408"/>
      <c r="G271" s="409"/>
      <c r="H271" s="407"/>
      <c r="I271" s="407"/>
      <c r="J271" s="407"/>
      <c r="K271" s="407"/>
      <c r="L271" s="407"/>
      <c r="M271" s="407"/>
      <c r="N271" s="408"/>
    </row>
    <row r="272" spans="1:14" x14ac:dyDescent="0.25">
      <c r="A272" s="83"/>
      <c r="B272" s="407"/>
      <c r="C272" s="407"/>
      <c r="D272" s="407"/>
      <c r="E272" s="407"/>
      <c r="F272" s="408"/>
      <c r="G272" s="409"/>
      <c r="H272" s="407"/>
      <c r="I272" s="407"/>
      <c r="J272" s="407"/>
      <c r="K272" s="407"/>
      <c r="L272" s="407"/>
      <c r="M272" s="407"/>
      <c r="N272" s="408"/>
    </row>
    <row r="273" spans="1:14" x14ac:dyDescent="0.25">
      <c r="A273" s="83"/>
      <c r="B273" s="407"/>
      <c r="C273" s="407"/>
      <c r="D273" s="407"/>
      <c r="E273" s="407"/>
      <c r="F273" s="408"/>
      <c r="G273" s="409"/>
      <c r="H273" s="407"/>
      <c r="I273" s="407"/>
      <c r="J273" s="407"/>
      <c r="K273" s="407"/>
      <c r="L273" s="407"/>
      <c r="M273" s="407"/>
      <c r="N273" s="408"/>
    </row>
    <row r="274" spans="1:14" x14ac:dyDescent="0.25">
      <c r="A274" s="83"/>
      <c r="B274" s="407"/>
      <c r="C274" s="407"/>
      <c r="D274" s="407"/>
      <c r="E274" s="407"/>
      <c r="F274" s="408"/>
      <c r="G274" s="409"/>
      <c r="H274" s="407"/>
      <c r="I274" s="407"/>
      <c r="J274" s="407"/>
      <c r="K274" s="407"/>
      <c r="L274" s="407"/>
      <c r="M274" s="407"/>
      <c r="N274" s="408"/>
    </row>
    <row r="275" spans="1:14" x14ac:dyDescent="0.25">
      <c r="A275" s="83"/>
      <c r="B275" s="407"/>
      <c r="C275" s="407"/>
      <c r="D275" s="407"/>
      <c r="E275" s="407"/>
      <c r="F275" s="408"/>
      <c r="G275" s="409"/>
      <c r="H275" s="407"/>
      <c r="I275" s="407"/>
      <c r="J275" s="407"/>
      <c r="K275" s="407"/>
      <c r="L275" s="407"/>
      <c r="M275" s="407"/>
      <c r="N275" s="408"/>
    </row>
    <row r="276" spans="1:14" x14ac:dyDescent="0.25">
      <c r="A276" s="83"/>
      <c r="B276" s="407"/>
      <c r="C276" s="407"/>
      <c r="D276" s="407"/>
      <c r="E276" s="407"/>
      <c r="F276" s="408"/>
      <c r="G276" s="409"/>
      <c r="H276" s="407"/>
      <c r="I276" s="407"/>
      <c r="J276" s="407"/>
      <c r="K276" s="407"/>
      <c r="L276" s="407"/>
      <c r="M276" s="407"/>
      <c r="N276" s="408"/>
    </row>
    <row r="277" spans="1:14" x14ac:dyDescent="0.25">
      <c r="A277" s="83"/>
      <c r="B277" s="407"/>
      <c r="C277" s="407"/>
      <c r="D277" s="407"/>
      <c r="E277" s="407"/>
      <c r="F277" s="408"/>
      <c r="G277" s="409"/>
      <c r="H277" s="407"/>
      <c r="I277" s="407"/>
      <c r="J277" s="407"/>
      <c r="K277" s="407"/>
      <c r="L277" s="407"/>
      <c r="M277" s="407"/>
      <c r="N277" s="408"/>
    </row>
    <row r="278" spans="1:14" x14ac:dyDescent="0.25">
      <c r="A278" s="83"/>
      <c r="B278" s="407"/>
      <c r="C278" s="407"/>
      <c r="D278" s="407"/>
      <c r="E278" s="407"/>
      <c r="F278" s="408"/>
      <c r="G278" s="409"/>
      <c r="H278" s="407"/>
      <c r="I278" s="407"/>
      <c r="J278" s="407"/>
      <c r="K278" s="407"/>
      <c r="L278" s="407"/>
      <c r="M278" s="407"/>
      <c r="N278" s="408"/>
    </row>
    <row r="279" spans="1:14" x14ac:dyDescent="0.25">
      <c r="A279" s="83"/>
      <c r="B279" s="407"/>
      <c r="C279" s="407"/>
      <c r="D279" s="407"/>
      <c r="E279" s="407"/>
      <c r="F279" s="408"/>
      <c r="G279" s="409"/>
      <c r="H279" s="407"/>
      <c r="I279" s="407"/>
      <c r="J279" s="407"/>
      <c r="K279" s="407"/>
      <c r="L279" s="407"/>
      <c r="M279" s="407"/>
      <c r="N279" s="408"/>
    </row>
    <row r="280" spans="1:14" x14ac:dyDescent="0.25">
      <c r="A280" s="83"/>
      <c r="B280" s="407"/>
      <c r="C280" s="407"/>
      <c r="D280" s="407"/>
      <c r="E280" s="407"/>
      <c r="F280" s="408"/>
      <c r="G280" s="409"/>
      <c r="H280" s="407"/>
      <c r="I280" s="407"/>
      <c r="J280" s="407"/>
      <c r="K280" s="407"/>
      <c r="L280" s="407"/>
      <c r="M280" s="407"/>
      <c r="N280" s="408"/>
    </row>
    <row r="281" spans="1:14" x14ac:dyDescent="0.25">
      <c r="A281" s="83"/>
      <c r="B281" s="407"/>
      <c r="C281" s="407"/>
      <c r="D281" s="407"/>
      <c r="E281" s="407"/>
      <c r="F281" s="408"/>
      <c r="G281" s="409"/>
      <c r="H281" s="407"/>
      <c r="I281" s="407"/>
      <c r="J281" s="407"/>
      <c r="K281" s="407"/>
      <c r="L281" s="407"/>
      <c r="M281" s="407"/>
      <c r="N281" s="408"/>
    </row>
    <row r="282" spans="1:14" x14ac:dyDescent="0.25">
      <c r="A282" s="83"/>
      <c r="B282" s="407"/>
      <c r="C282" s="407"/>
      <c r="D282" s="407"/>
      <c r="E282" s="407"/>
      <c r="F282" s="408"/>
      <c r="G282" s="409"/>
      <c r="H282" s="407"/>
      <c r="I282" s="407"/>
      <c r="J282" s="407"/>
      <c r="K282" s="407"/>
      <c r="L282" s="407"/>
      <c r="M282" s="407"/>
      <c r="N282" s="408"/>
    </row>
    <row r="283" spans="1:14" x14ac:dyDescent="0.25">
      <c r="A283" s="83"/>
      <c r="B283" s="407"/>
      <c r="C283" s="407"/>
      <c r="D283" s="407"/>
      <c r="E283" s="407"/>
      <c r="F283" s="408"/>
      <c r="G283" s="409"/>
      <c r="H283" s="407"/>
      <c r="I283" s="407"/>
      <c r="J283" s="407"/>
      <c r="K283" s="407"/>
      <c r="L283" s="407"/>
      <c r="M283" s="407"/>
      <c r="N283" s="408"/>
    </row>
    <row r="284" spans="1:14" x14ac:dyDescent="0.25">
      <c r="A284" s="83"/>
      <c r="B284" s="407"/>
      <c r="C284" s="407"/>
      <c r="D284" s="407"/>
      <c r="E284" s="407"/>
      <c r="F284" s="408"/>
      <c r="G284" s="409"/>
      <c r="H284" s="407"/>
      <c r="I284" s="407"/>
      <c r="J284" s="407"/>
      <c r="K284" s="407"/>
      <c r="L284" s="407"/>
      <c r="M284" s="407"/>
      <c r="N284" s="408"/>
    </row>
    <row r="285" spans="1:14" x14ac:dyDescent="0.25">
      <c r="A285" s="83"/>
      <c r="B285" s="407"/>
      <c r="C285" s="407"/>
      <c r="D285" s="407"/>
      <c r="E285" s="407"/>
      <c r="F285" s="408"/>
      <c r="G285" s="409"/>
      <c r="H285" s="407"/>
      <c r="I285" s="407"/>
      <c r="J285" s="407"/>
      <c r="K285" s="407"/>
      <c r="L285" s="407"/>
      <c r="M285" s="407"/>
      <c r="N285" s="408"/>
    </row>
    <row r="286" spans="1:14" x14ac:dyDescent="0.25">
      <c r="A286" s="83"/>
      <c r="B286" s="407"/>
      <c r="C286" s="407"/>
      <c r="D286" s="407"/>
      <c r="E286" s="407"/>
      <c r="F286" s="408"/>
      <c r="G286" s="409"/>
      <c r="H286" s="407"/>
      <c r="I286" s="407"/>
      <c r="J286" s="407"/>
      <c r="K286" s="407"/>
      <c r="L286" s="407"/>
      <c r="M286" s="407"/>
      <c r="N286" s="408"/>
    </row>
    <row r="287" spans="1:14" x14ac:dyDescent="0.25">
      <c r="A287" s="83"/>
      <c r="B287" s="407"/>
      <c r="C287" s="407"/>
      <c r="D287" s="407"/>
      <c r="E287" s="407"/>
      <c r="F287" s="408"/>
      <c r="G287" s="409"/>
      <c r="H287" s="407"/>
      <c r="I287" s="407"/>
      <c r="J287" s="407"/>
      <c r="K287" s="407"/>
      <c r="L287" s="407"/>
      <c r="M287" s="407"/>
      <c r="N287" s="408"/>
    </row>
    <row r="288" spans="1:14" x14ac:dyDescent="0.25">
      <c r="A288" s="83"/>
      <c r="B288" s="407"/>
      <c r="C288" s="407"/>
      <c r="D288" s="407"/>
      <c r="E288" s="407"/>
      <c r="F288" s="408"/>
      <c r="G288" s="409"/>
      <c r="H288" s="407"/>
      <c r="I288" s="407"/>
      <c r="J288" s="407"/>
      <c r="K288" s="407"/>
      <c r="L288" s="407"/>
      <c r="M288" s="407"/>
      <c r="N288" s="408"/>
    </row>
    <row r="289" spans="1:14" x14ac:dyDescent="0.25">
      <c r="A289" s="83"/>
      <c r="B289" s="407"/>
      <c r="C289" s="407"/>
      <c r="D289" s="407"/>
      <c r="E289" s="407"/>
      <c r="F289" s="408"/>
      <c r="G289" s="409"/>
      <c r="H289" s="407"/>
      <c r="I289" s="407"/>
      <c r="J289" s="407"/>
      <c r="K289" s="407"/>
      <c r="L289" s="407"/>
      <c r="M289" s="407"/>
      <c r="N289" s="408"/>
    </row>
    <row r="290" spans="1:14" x14ac:dyDescent="0.25">
      <c r="A290" s="83"/>
      <c r="B290" s="407"/>
      <c r="C290" s="407"/>
      <c r="D290" s="407"/>
      <c r="E290" s="407"/>
      <c r="F290" s="408"/>
      <c r="G290" s="409"/>
      <c r="H290" s="407"/>
      <c r="I290" s="407"/>
      <c r="J290" s="407"/>
      <c r="K290" s="407"/>
      <c r="L290" s="407"/>
      <c r="M290" s="407"/>
      <c r="N290" s="408"/>
    </row>
    <row r="291" spans="1:14" x14ac:dyDescent="0.25">
      <c r="A291" s="83"/>
      <c r="B291" s="407"/>
      <c r="C291" s="407"/>
      <c r="D291" s="407"/>
      <c r="E291" s="407"/>
      <c r="F291" s="408"/>
      <c r="G291" s="409"/>
      <c r="H291" s="407"/>
      <c r="I291" s="407"/>
      <c r="J291" s="407"/>
      <c r="K291" s="407"/>
      <c r="L291" s="407"/>
      <c r="M291" s="407"/>
      <c r="N291" s="408"/>
    </row>
    <row r="292" spans="1:14" x14ac:dyDescent="0.25">
      <c r="A292" s="83"/>
      <c r="B292" s="407"/>
      <c r="C292" s="407"/>
      <c r="D292" s="407"/>
      <c r="E292" s="407"/>
      <c r="F292" s="408"/>
      <c r="G292" s="409"/>
      <c r="H292" s="407"/>
      <c r="I292" s="407"/>
      <c r="J292" s="407"/>
      <c r="K292" s="407"/>
      <c r="L292" s="407"/>
      <c r="M292" s="407"/>
      <c r="N292" s="408"/>
    </row>
    <row r="293" spans="1:14" x14ac:dyDescent="0.25">
      <c r="A293" s="83"/>
      <c r="B293" s="407"/>
      <c r="C293" s="407"/>
      <c r="D293" s="407"/>
      <c r="E293" s="407"/>
      <c r="F293" s="408"/>
      <c r="G293" s="409"/>
      <c r="H293" s="407"/>
      <c r="I293" s="407"/>
      <c r="J293" s="407"/>
      <c r="K293" s="407"/>
      <c r="L293" s="407"/>
      <c r="M293" s="407"/>
      <c r="N293" s="408"/>
    </row>
    <row r="294" spans="1:14" x14ac:dyDescent="0.25">
      <c r="A294" s="83"/>
      <c r="B294" s="407"/>
      <c r="C294" s="407"/>
      <c r="D294" s="407"/>
      <c r="E294" s="407"/>
      <c r="F294" s="408"/>
      <c r="G294" s="409"/>
      <c r="H294" s="407"/>
      <c r="I294" s="407"/>
      <c r="J294" s="407"/>
      <c r="K294" s="407"/>
      <c r="L294" s="407"/>
      <c r="M294" s="407"/>
      <c r="N294" s="408"/>
    </row>
    <row r="295" spans="1:14" x14ac:dyDescent="0.25">
      <c r="A295" s="83"/>
      <c r="B295" s="407"/>
      <c r="C295" s="407"/>
      <c r="D295" s="407"/>
      <c r="E295" s="407"/>
      <c r="F295" s="408"/>
      <c r="G295" s="409"/>
      <c r="H295" s="407"/>
      <c r="I295" s="407"/>
      <c r="J295" s="407"/>
      <c r="K295" s="407"/>
      <c r="L295" s="407"/>
      <c r="M295" s="407"/>
      <c r="N295" s="408"/>
    </row>
    <row r="296" spans="1:14" x14ac:dyDescent="0.25">
      <c r="A296" s="83"/>
      <c r="B296" s="407"/>
      <c r="C296" s="407"/>
      <c r="D296" s="407"/>
      <c r="E296" s="407"/>
      <c r="F296" s="408"/>
      <c r="G296" s="409"/>
      <c r="H296" s="407"/>
      <c r="I296" s="407"/>
      <c r="J296" s="407"/>
      <c r="K296" s="407"/>
      <c r="L296" s="407"/>
      <c r="M296" s="407"/>
      <c r="N296" s="408"/>
    </row>
    <row r="297" spans="1:14" x14ac:dyDescent="0.25">
      <c r="A297" s="83"/>
      <c r="B297" s="407"/>
      <c r="C297" s="407"/>
      <c r="D297" s="407"/>
      <c r="E297" s="407"/>
      <c r="F297" s="408"/>
      <c r="G297" s="409"/>
      <c r="H297" s="407"/>
      <c r="I297" s="407"/>
      <c r="J297" s="407"/>
      <c r="K297" s="407"/>
      <c r="L297" s="407"/>
      <c r="M297" s="407"/>
      <c r="N297" s="408"/>
    </row>
    <row r="298" spans="1:14" x14ac:dyDescent="0.25">
      <c r="A298" s="83"/>
      <c r="B298" s="407"/>
      <c r="C298" s="407"/>
      <c r="D298" s="407"/>
      <c r="E298" s="407"/>
      <c r="F298" s="408"/>
      <c r="G298" s="409"/>
      <c r="H298" s="407"/>
      <c r="I298" s="407"/>
      <c r="J298" s="407"/>
      <c r="K298" s="407"/>
      <c r="L298" s="407"/>
      <c r="M298" s="407"/>
      <c r="N298" s="408"/>
    </row>
    <row r="299" spans="1:14" x14ac:dyDescent="0.25">
      <c r="A299" s="83"/>
      <c r="B299" s="407"/>
      <c r="C299" s="407"/>
      <c r="D299" s="407"/>
      <c r="E299" s="407"/>
      <c r="F299" s="408"/>
      <c r="G299" s="409"/>
      <c r="H299" s="407"/>
      <c r="I299" s="407"/>
      <c r="J299" s="407"/>
      <c r="K299" s="407"/>
      <c r="L299" s="407"/>
      <c r="M299" s="407"/>
      <c r="N299" s="408"/>
    </row>
    <row r="300" spans="1:14" x14ac:dyDescent="0.25">
      <c r="A300" s="83"/>
      <c r="B300" s="407"/>
      <c r="C300" s="407"/>
      <c r="D300" s="407"/>
      <c r="E300" s="407"/>
      <c r="F300" s="408"/>
      <c r="G300" s="409"/>
      <c r="H300" s="407"/>
      <c r="I300" s="407"/>
      <c r="J300" s="407"/>
      <c r="K300" s="407"/>
      <c r="L300" s="407"/>
      <c r="M300" s="407"/>
      <c r="N300" s="408"/>
    </row>
    <row r="301" spans="1:14" x14ac:dyDescent="0.25">
      <c r="A301" s="83"/>
      <c r="B301" s="407"/>
      <c r="C301" s="407"/>
      <c r="D301" s="407"/>
      <c r="E301" s="407"/>
      <c r="F301" s="408"/>
      <c r="G301" s="409"/>
      <c r="H301" s="407"/>
      <c r="I301" s="407"/>
      <c r="J301" s="407"/>
      <c r="K301" s="407"/>
      <c r="L301" s="407"/>
      <c r="M301" s="407"/>
      <c r="N301" s="408"/>
    </row>
    <row r="302" spans="1:14" x14ac:dyDescent="0.25">
      <c r="A302" s="83"/>
      <c r="B302" s="407"/>
      <c r="C302" s="407"/>
      <c r="D302" s="407"/>
      <c r="E302" s="407"/>
      <c r="F302" s="408"/>
      <c r="G302" s="409"/>
      <c r="H302" s="407"/>
      <c r="I302" s="407"/>
      <c r="J302" s="407"/>
      <c r="K302" s="407"/>
      <c r="L302" s="407"/>
      <c r="M302" s="407"/>
      <c r="N302" s="408"/>
    </row>
    <row r="303" spans="1:14" x14ac:dyDescent="0.25">
      <c r="A303" s="83"/>
      <c r="B303" s="407"/>
      <c r="C303" s="407"/>
      <c r="D303" s="407"/>
      <c r="E303" s="407"/>
      <c r="F303" s="408"/>
      <c r="G303" s="409"/>
      <c r="H303" s="407"/>
      <c r="I303" s="407"/>
      <c r="J303" s="407"/>
      <c r="K303" s="407"/>
      <c r="L303" s="407"/>
      <c r="M303" s="407"/>
      <c r="N303" s="408"/>
    </row>
    <row r="304" spans="1:14" x14ac:dyDescent="0.25">
      <c r="A304" s="83"/>
      <c r="B304" s="407"/>
      <c r="C304" s="407"/>
      <c r="D304" s="407"/>
      <c r="E304" s="407"/>
      <c r="F304" s="408"/>
      <c r="G304" s="409"/>
      <c r="H304" s="407"/>
      <c r="I304" s="407"/>
      <c r="J304" s="407"/>
      <c r="K304" s="407"/>
      <c r="L304" s="407"/>
      <c r="M304" s="407"/>
      <c r="N304" s="408"/>
    </row>
    <row r="305" spans="1:14" x14ac:dyDescent="0.25">
      <c r="A305" s="83"/>
      <c r="B305" s="407"/>
      <c r="C305" s="407"/>
      <c r="D305" s="407"/>
      <c r="E305" s="407"/>
      <c r="F305" s="408"/>
      <c r="G305" s="409"/>
      <c r="H305" s="407"/>
      <c r="I305" s="407"/>
      <c r="J305" s="407"/>
      <c r="K305" s="407"/>
      <c r="L305" s="407"/>
      <c r="M305" s="407"/>
      <c r="N305" s="408"/>
    </row>
    <row r="306" spans="1:14" x14ac:dyDescent="0.25">
      <c r="A306" s="83"/>
      <c r="B306" s="407"/>
      <c r="C306" s="407"/>
      <c r="D306" s="407"/>
      <c r="E306" s="407"/>
      <c r="F306" s="408"/>
      <c r="G306" s="409"/>
      <c r="H306" s="407"/>
      <c r="I306" s="407"/>
      <c r="J306" s="407"/>
      <c r="K306" s="407"/>
      <c r="L306" s="407"/>
      <c r="M306" s="407"/>
      <c r="N306" s="408"/>
    </row>
    <row r="307" spans="1:14" x14ac:dyDescent="0.25">
      <c r="A307" s="83"/>
      <c r="B307" s="407"/>
      <c r="C307" s="407"/>
      <c r="D307" s="407"/>
      <c r="E307" s="407"/>
      <c r="F307" s="408"/>
      <c r="G307" s="409"/>
      <c r="H307" s="407"/>
      <c r="I307" s="407"/>
      <c r="J307" s="407"/>
      <c r="K307" s="407"/>
      <c r="L307" s="407"/>
      <c r="M307" s="407"/>
      <c r="N307" s="408"/>
    </row>
    <row r="308" spans="1:14" x14ac:dyDescent="0.25">
      <c r="A308" s="83"/>
      <c r="B308" s="407"/>
      <c r="C308" s="407"/>
      <c r="D308" s="407"/>
      <c r="E308" s="407"/>
      <c r="F308" s="408"/>
      <c r="G308" s="409"/>
      <c r="H308" s="407"/>
      <c r="I308" s="407"/>
      <c r="J308" s="407"/>
      <c r="K308" s="407"/>
      <c r="L308" s="407"/>
      <c r="M308" s="407"/>
      <c r="N308" s="408"/>
    </row>
    <row r="309" spans="1:14" x14ac:dyDescent="0.25">
      <c r="A309" s="83"/>
      <c r="B309" s="407"/>
      <c r="C309" s="407"/>
      <c r="D309" s="407"/>
      <c r="E309" s="407"/>
      <c r="F309" s="408"/>
      <c r="G309" s="409"/>
      <c r="H309" s="407"/>
      <c r="I309" s="407"/>
      <c r="J309" s="407"/>
      <c r="K309" s="407"/>
      <c r="L309" s="407"/>
      <c r="M309" s="407"/>
      <c r="N309" s="408"/>
    </row>
    <row r="310" spans="1:14" x14ac:dyDescent="0.25">
      <c r="A310" s="83"/>
      <c r="B310" s="407"/>
      <c r="C310" s="407"/>
      <c r="D310" s="407"/>
      <c r="E310" s="407"/>
      <c r="F310" s="408"/>
      <c r="G310" s="409"/>
      <c r="H310" s="407"/>
      <c r="I310" s="407"/>
      <c r="J310" s="407"/>
      <c r="K310" s="407"/>
      <c r="L310" s="407"/>
      <c r="M310" s="407"/>
      <c r="N310" s="408"/>
    </row>
    <row r="311" spans="1:14" x14ac:dyDescent="0.25">
      <c r="A311" s="83"/>
      <c r="B311" s="407"/>
      <c r="C311" s="407"/>
      <c r="D311" s="407"/>
      <c r="E311" s="407"/>
      <c r="F311" s="408"/>
      <c r="G311" s="409"/>
      <c r="H311" s="407"/>
      <c r="I311" s="407"/>
      <c r="J311" s="407"/>
      <c r="K311" s="407"/>
      <c r="L311" s="407"/>
      <c r="M311" s="407"/>
      <c r="N311" s="408"/>
    </row>
    <row r="312" spans="1:14" x14ac:dyDescent="0.25">
      <c r="A312" s="83"/>
      <c r="B312" s="407"/>
      <c r="C312" s="407"/>
      <c r="D312" s="407"/>
      <c r="E312" s="407"/>
      <c r="F312" s="408"/>
      <c r="G312" s="409"/>
      <c r="H312" s="407"/>
      <c r="I312" s="407"/>
      <c r="J312" s="407"/>
      <c r="K312" s="407"/>
      <c r="L312" s="407"/>
      <c r="M312" s="407"/>
      <c r="N312" s="408"/>
    </row>
    <row r="313" spans="1:14" x14ac:dyDescent="0.25">
      <c r="A313" s="83"/>
      <c r="B313" s="407"/>
      <c r="C313" s="407"/>
      <c r="D313" s="407"/>
      <c r="E313" s="407"/>
      <c r="F313" s="408"/>
      <c r="G313" s="409"/>
      <c r="H313" s="407"/>
      <c r="I313" s="407"/>
      <c r="J313" s="407"/>
      <c r="K313" s="407"/>
      <c r="L313" s="407"/>
      <c r="M313" s="407"/>
      <c r="N313" s="408"/>
    </row>
    <row r="314" spans="1:14" x14ac:dyDescent="0.25">
      <c r="A314" s="83"/>
      <c r="B314" s="407"/>
      <c r="C314" s="407"/>
      <c r="D314" s="407"/>
      <c r="E314" s="407"/>
      <c r="F314" s="408"/>
      <c r="G314" s="409"/>
      <c r="H314" s="407"/>
      <c r="I314" s="407"/>
      <c r="J314" s="407"/>
      <c r="K314" s="407"/>
      <c r="L314" s="407"/>
      <c r="M314" s="407"/>
      <c r="N314" s="408"/>
    </row>
    <row r="315" spans="1:14" x14ac:dyDescent="0.25">
      <c r="A315" s="83"/>
      <c r="B315" s="407"/>
      <c r="C315" s="407"/>
      <c r="D315" s="407"/>
      <c r="E315" s="407"/>
      <c r="F315" s="408"/>
      <c r="G315" s="409"/>
      <c r="H315" s="407"/>
      <c r="I315" s="407"/>
      <c r="J315" s="407"/>
      <c r="K315" s="407"/>
      <c r="L315" s="407"/>
      <c r="M315" s="407"/>
      <c r="N315" s="408"/>
    </row>
    <row r="316" spans="1:14" x14ac:dyDescent="0.25">
      <c r="A316" s="83"/>
      <c r="B316" s="407"/>
      <c r="C316" s="407"/>
      <c r="D316" s="407"/>
      <c r="E316" s="407"/>
      <c r="F316" s="408"/>
      <c r="G316" s="409"/>
      <c r="H316" s="407"/>
      <c r="I316" s="407"/>
      <c r="J316" s="407"/>
      <c r="K316" s="407"/>
      <c r="L316" s="407"/>
      <c r="M316" s="407"/>
      <c r="N316" s="408"/>
    </row>
    <row r="317" spans="1:14" x14ac:dyDescent="0.25">
      <c r="A317" s="83"/>
      <c r="B317" s="407"/>
      <c r="C317" s="407"/>
      <c r="D317" s="407"/>
      <c r="E317" s="407"/>
      <c r="F317" s="408"/>
      <c r="G317" s="409"/>
      <c r="H317" s="407"/>
      <c r="I317" s="407"/>
      <c r="J317" s="407"/>
      <c r="K317" s="407"/>
      <c r="L317" s="407"/>
      <c r="M317" s="407"/>
      <c r="N317" s="408"/>
    </row>
    <row r="318" spans="1:14" x14ac:dyDescent="0.25">
      <c r="A318" s="83"/>
      <c r="B318" s="407"/>
      <c r="C318" s="407"/>
      <c r="D318" s="407"/>
      <c r="E318" s="407"/>
      <c r="F318" s="408"/>
      <c r="G318" s="409"/>
      <c r="H318" s="407"/>
      <c r="I318" s="407"/>
      <c r="J318" s="407"/>
      <c r="K318" s="407"/>
      <c r="L318" s="407"/>
      <c r="M318" s="407"/>
      <c r="N318" s="408"/>
    </row>
    <row r="319" spans="1:14" x14ac:dyDescent="0.25">
      <c r="A319" s="83"/>
      <c r="B319" s="407"/>
      <c r="C319" s="407"/>
      <c r="D319" s="407"/>
      <c r="E319" s="407"/>
      <c r="F319" s="408"/>
      <c r="G319" s="409"/>
      <c r="H319" s="407"/>
      <c r="I319" s="407"/>
      <c r="J319" s="407"/>
      <c r="K319" s="407"/>
      <c r="L319" s="407"/>
      <c r="M319" s="407"/>
      <c r="N319" s="408"/>
    </row>
    <row r="320" spans="1:14" x14ac:dyDescent="0.25">
      <c r="A320" s="83"/>
      <c r="B320" s="407"/>
      <c r="C320" s="407"/>
      <c r="D320" s="407"/>
      <c r="E320" s="407"/>
      <c r="F320" s="408"/>
      <c r="G320" s="409"/>
      <c r="H320" s="407"/>
      <c r="I320" s="407"/>
      <c r="J320" s="407"/>
      <c r="K320" s="407"/>
      <c r="L320" s="407"/>
      <c r="M320" s="407"/>
      <c r="N320" s="408"/>
    </row>
    <row r="321" spans="1:14" x14ac:dyDescent="0.25">
      <c r="A321" s="83"/>
      <c r="B321" s="407"/>
      <c r="C321" s="407"/>
      <c r="D321" s="407"/>
      <c r="E321" s="407"/>
      <c r="F321" s="408"/>
      <c r="G321" s="409"/>
      <c r="H321" s="407"/>
      <c r="I321" s="407"/>
      <c r="J321" s="407"/>
      <c r="K321" s="407"/>
      <c r="L321" s="407"/>
      <c r="M321" s="407"/>
      <c r="N321" s="408"/>
    </row>
    <row r="322" spans="1:14" x14ac:dyDescent="0.25">
      <c r="A322" s="83"/>
      <c r="B322" s="407"/>
      <c r="C322" s="407"/>
      <c r="D322" s="407"/>
      <c r="E322" s="407"/>
      <c r="F322" s="408"/>
      <c r="G322" s="409"/>
      <c r="H322" s="407"/>
      <c r="I322" s="407"/>
      <c r="J322" s="407"/>
      <c r="K322" s="407"/>
      <c r="L322" s="407"/>
      <c r="M322" s="407"/>
      <c r="N322" s="408"/>
    </row>
    <row r="323" spans="1:14" x14ac:dyDescent="0.25">
      <c r="A323" s="83"/>
      <c r="B323" s="407"/>
      <c r="C323" s="407"/>
      <c r="D323" s="407"/>
      <c r="E323" s="407"/>
      <c r="F323" s="408"/>
      <c r="G323" s="409"/>
      <c r="H323" s="407"/>
      <c r="I323" s="407"/>
      <c r="J323" s="407"/>
      <c r="K323" s="407"/>
      <c r="L323" s="407"/>
      <c r="M323" s="407"/>
      <c r="N323" s="408"/>
    </row>
    <row r="324" spans="1:14" x14ac:dyDescent="0.25">
      <c r="A324" s="83"/>
      <c r="B324" s="407"/>
      <c r="C324" s="407"/>
      <c r="D324" s="407"/>
      <c r="E324" s="407"/>
      <c r="F324" s="408"/>
      <c r="G324" s="409"/>
      <c r="H324" s="407"/>
      <c r="I324" s="407"/>
      <c r="J324" s="407"/>
      <c r="K324" s="407"/>
      <c r="L324" s="407"/>
      <c r="M324" s="407"/>
      <c r="N324" s="408"/>
    </row>
    <row r="325" spans="1:14" x14ac:dyDescent="0.25">
      <c r="A325" s="83"/>
      <c r="B325" s="407"/>
      <c r="C325" s="407"/>
      <c r="D325" s="407"/>
      <c r="E325" s="407"/>
      <c r="F325" s="408"/>
      <c r="G325" s="409"/>
      <c r="H325" s="407"/>
      <c r="I325" s="407"/>
      <c r="J325" s="407"/>
      <c r="K325" s="407"/>
      <c r="L325" s="407"/>
      <c r="M325" s="407"/>
      <c r="N325" s="408"/>
    </row>
    <row r="326" spans="1:14" x14ac:dyDescent="0.25">
      <c r="A326" s="83"/>
      <c r="B326" s="407"/>
      <c r="C326" s="407"/>
      <c r="D326" s="407"/>
      <c r="E326" s="407"/>
      <c r="F326" s="408"/>
      <c r="G326" s="409"/>
      <c r="H326" s="407"/>
      <c r="I326" s="407"/>
      <c r="J326" s="407"/>
      <c r="K326" s="407"/>
      <c r="L326" s="407"/>
      <c r="M326" s="407"/>
      <c r="N326" s="408"/>
    </row>
    <row r="327" spans="1:14" x14ac:dyDescent="0.25">
      <c r="A327" s="83"/>
      <c r="B327" s="407"/>
      <c r="C327" s="407"/>
      <c r="D327" s="407"/>
      <c r="E327" s="407"/>
      <c r="F327" s="408"/>
      <c r="G327" s="409"/>
      <c r="H327" s="407"/>
      <c r="I327" s="407"/>
      <c r="J327" s="407"/>
      <c r="K327" s="407"/>
      <c r="L327" s="407"/>
      <c r="M327" s="407"/>
      <c r="N327" s="408"/>
    </row>
    <row r="328" spans="1:14" x14ac:dyDescent="0.25">
      <c r="A328" s="83"/>
      <c r="B328" s="407"/>
      <c r="C328" s="407"/>
      <c r="D328" s="407"/>
      <c r="E328" s="407"/>
      <c r="F328" s="408"/>
      <c r="G328" s="409"/>
      <c r="H328" s="407"/>
      <c r="I328" s="407"/>
      <c r="J328" s="407"/>
      <c r="K328" s="407"/>
      <c r="L328" s="407"/>
      <c r="M328" s="407"/>
      <c r="N328" s="408"/>
    </row>
    <row r="329" spans="1:14" x14ac:dyDescent="0.25">
      <c r="A329" s="83"/>
      <c r="B329" s="407"/>
      <c r="C329" s="407"/>
      <c r="D329" s="407"/>
      <c r="E329" s="407"/>
      <c r="F329" s="408"/>
      <c r="G329" s="409"/>
      <c r="H329" s="407"/>
      <c r="I329" s="407"/>
      <c r="J329" s="407"/>
      <c r="K329" s="407"/>
      <c r="L329" s="407"/>
      <c r="M329" s="407"/>
      <c r="N329" s="408"/>
    </row>
    <row r="330" spans="1:14" x14ac:dyDescent="0.25">
      <c r="A330" s="83"/>
      <c r="B330" s="407"/>
      <c r="C330" s="407"/>
      <c r="D330" s="407"/>
      <c r="E330" s="407"/>
      <c r="F330" s="408"/>
      <c r="G330" s="409"/>
      <c r="H330" s="407"/>
      <c r="I330" s="407"/>
      <c r="J330" s="407"/>
      <c r="K330" s="407"/>
      <c r="L330" s="407"/>
      <c r="M330" s="407"/>
      <c r="N330" s="408"/>
    </row>
    <row r="331" spans="1:14" x14ac:dyDescent="0.25">
      <c r="A331" s="83"/>
      <c r="B331" s="407"/>
      <c r="C331" s="407"/>
      <c r="D331" s="407"/>
      <c r="E331" s="407"/>
      <c r="F331" s="408"/>
      <c r="G331" s="409"/>
      <c r="H331" s="407"/>
      <c r="I331" s="407"/>
      <c r="J331" s="407"/>
      <c r="K331" s="407"/>
      <c r="L331" s="407"/>
      <c r="M331" s="407"/>
      <c r="N331" s="408"/>
    </row>
    <row r="332" spans="1:14" x14ac:dyDescent="0.25">
      <c r="A332" s="83"/>
      <c r="B332" s="407"/>
      <c r="C332" s="407"/>
      <c r="D332" s="407"/>
      <c r="E332" s="407"/>
      <c r="F332" s="408"/>
      <c r="G332" s="409"/>
      <c r="H332" s="407"/>
      <c r="I332" s="407"/>
      <c r="J332" s="407"/>
      <c r="K332" s="407"/>
      <c r="L332" s="407"/>
      <c r="M332" s="407"/>
      <c r="N332" s="408"/>
    </row>
    <row r="333" spans="1:14" x14ac:dyDescent="0.25">
      <c r="A333" s="83"/>
      <c r="B333" s="407"/>
      <c r="C333" s="407"/>
      <c r="D333" s="407"/>
      <c r="E333" s="407"/>
      <c r="F333" s="408"/>
      <c r="G333" s="409"/>
      <c r="H333" s="407"/>
      <c r="I333" s="407"/>
      <c r="J333" s="407"/>
      <c r="K333" s="407"/>
      <c r="L333" s="407"/>
      <c r="M333" s="407"/>
      <c r="N333" s="408"/>
    </row>
    <row r="334" spans="1:14" x14ac:dyDescent="0.25">
      <c r="A334" s="83"/>
      <c r="B334" s="407"/>
      <c r="C334" s="407"/>
      <c r="D334" s="407"/>
      <c r="E334" s="407"/>
      <c r="F334" s="408"/>
      <c r="G334" s="409"/>
      <c r="H334" s="407"/>
      <c r="I334" s="407"/>
      <c r="J334" s="407"/>
      <c r="K334" s="407"/>
      <c r="L334" s="407"/>
      <c r="M334" s="407"/>
      <c r="N334" s="408"/>
    </row>
    <row r="335" spans="1:14" x14ac:dyDescent="0.25">
      <c r="A335" s="83"/>
      <c r="B335" s="407"/>
      <c r="C335" s="407"/>
      <c r="D335" s="407"/>
      <c r="E335" s="407"/>
      <c r="F335" s="408"/>
      <c r="G335" s="409"/>
      <c r="H335" s="407"/>
      <c r="I335" s="407"/>
      <c r="J335" s="407"/>
      <c r="K335" s="407"/>
      <c r="L335" s="407"/>
      <c r="M335" s="407"/>
      <c r="N335" s="408"/>
    </row>
    <row r="336" spans="1:14" x14ac:dyDescent="0.25">
      <c r="A336" s="83"/>
      <c r="B336" s="407"/>
      <c r="C336" s="407"/>
      <c r="D336" s="407"/>
      <c r="E336" s="407"/>
      <c r="F336" s="408"/>
      <c r="G336" s="409"/>
      <c r="H336" s="407"/>
      <c r="I336" s="407"/>
      <c r="J336" s="407"/>
      <c r="K336" s="407"/>
      <c r="L336" s="407"/>
      <c r="M336" s="407"/>
      <c r="N336" s="408"/>
    </row>
    <row r="337" spans="1:14" x14ac:dyDescent="0.25">
      <c r="A337" s="83"/>
      <c r="B337" s="407"/>
      <c r="C337" s="407"/>
      <c r="D337" s="407"/>
      <c r="E337" s="407"/>
      <c r="F337" s="408"/>
      <c r="G337" s="409"/>
      <c r="H337" s="407"/>
      <c r="I337" s="407"/>
      <c r="J337" s="407"/>
      <c r="K337" s="407"/>
      <c r="L337" s="407"/>
      <c r="M337" s="407"/>
      <c r="N337" s="408"/>
    </row>
    <row r="338" spans="1:14" x14ac:dyDescent="0.25">
      <c r="A338" s="83"/>
      <c r="B338" s="407"/>
      <c r="C338" s="407"/>
      <c r="D338" s="407"/>
      <c r="E338" s="407"/>
      <c r="F338" s="408"/>
      <c r="G338" s="409"/>
      <c r="H338" s="407"/>
      <c r="I338" s="407"/>
      <c r="J338" s="407"/>
      <c r="K338" s="407"/>
      <c r="L338" s="407"/>
      <c r="M338" s="407"/>
      <c r="N338" s="408"/>
    </row>
    <row r="339" spans="1:14" x14ac:dyDescent="0.25">
      <c r="A339" s="83"/>
      <c r="B339" s="407"/>
      <c r="C339" s="407"/>
      <c r="D339" s="407"/>
      <c r="E339" s="407"/>
      <c r="F339" s="408"/>
      <c r="G339" s="409"/>
      <c r="H339" s="407"/>
      <c r="I339" s="407"/>
      <c r="J339" s="407"/>
      <c r="K339" s="407"/>
      <c r="L339" s="407"/>
      <c r="M339" s="407"/>
      <c r="N339" s="408"/>
    </row>
    <row r="340" spans="1:14" x14ac:dyDescent="0.25">
      <c r="A340" s="83"/>
      <c r="B340" s="407"/>
      <c r="C340" s="407"/>
      <c r="D340" s="407"/>
      <c r="E340" s="407"/>
      <c r="F340" s="408"/>
      <c r="G340" s="409"/>
      <c r="H340" s="407"/>
      <c r="I340" s="407"/>
      <c r="J340" s="407"/>
      <c r="K340" s="407"/>
      <c r="L340" s="407"/>
      <c r="M340" s="407"/>
      <c r="N340" s="408"/>
    </row>
    <row r="341" spans="1:14" x14ac:dyDescent="0.25">
      <c r="A341" s="83"/>
      <c r="B341" s="407"/>
      <c r="C341" s="407"/>
      <c r="D341" s="407"/>
      <c r="E341" s="407"/>
      <c r="F341" s="408"/>
      <c r="G341" s="409"/>
      <c r="H341" s="407"/>
      <c r="I341" s="407"/>
      <c r="J341" s="407"/>
      <c r="K341" s="407"/>
      <c r="L341" s="407"/>
      <c r="M341" s="407"/>
      <c r="N341" s="408"/>
    </row>
    <row r="342" spans="1:14" x14ac:dyDescent="0.25">
      <c r="A342" s="83"/>
      <c r="B342" s="407"/>
      <c r="C342" s="407"/>
      <c r="D342" s="407"/>
      <c r="E342" s="407"/>
      <c r="F342" s="408"/>
      <c r="G342" s="409"/>
      <c r="H342" s="407"/>
      <c r="I342" s="407"/>
      <c r="J342" s="407"/>
      <c r="K342" s="407"/>
      <c r="L342" s="407"/>
      <c r="M342" s="407"/>
      <c r="N342" s="408"/>
    </row>
    <row r="343" spans="1:14" x14ac:dyDescent="0.25">
      <c r="A343" s="83"/>
      <c r="B343" s="407"/>
      <c r="C343" s="407"/>
      <c r="D343" s="407"/>
      <c r="E343" s="407"/>
      <c r="F343" s="408"/>
      <c r="G343" s="409"/>
      <c r="H343" s="407"/>
      <c r="I343" s="407"/>
      <c r="J343" s="407"/>
      <c r="K343" s="407"/>
      <c r="L343" s="407"/>
      <c r="M343" s="407"/>
      <c r="N343" s="408"/>
    </row>
    <row r="344" spans="1:14" x14ac:dyDescent="0.25">
      <c r="A344" s="83"/>
      <c r="B344" s="407"/>
      <c r="C344" s="407"/>
      <c r="D344" s="407"/>
      <c r="E344" s="407"/>
      <c r="F344" s="408"/>
      <c r="G344" s="409"/>
      <c r="H344" s="407"/>
      <c r="I344" s="407"/>
      <c r="J344" s="407"/>
      <c r="K344" s="407"/>
      <c r="L344" s="407"/>
      <c r="M344" s="407"/>
      <c r="N344" s="408"/>
    </row>
    <row r="345" spans="1:14" x14ac:dyDescent="0.25">
      <c r="A345" s="83"/>
      <c r="B345" s="407"/>
      <c r="C345" s="407"/>
      <c r="D345" s="407"/>
      <c r="E345" s="407"/>
      <c r="F345" s="408"/>
      <c r="G345" s="409"/>
      <c r="H345" s="407"/>
      <c r="I345" s="407"/>
      <c r="J345" s="407"/>
      <c r="K345" s="407"/>
      <c r="L345" s="407"/>
      <c r="M345" s="407"/>
      <c r="N345" s="408"/>
    </row>
    <row r="346" spans="1:14" x14ac:dyDescent="0.25">
      <c r="A346" s="83"/>
      <c r="B346" s="407"/>
      <c r="C346" s="407"/>
      <c r="D346" s="407"/>
      <c r="E346" s="407"/>
      <c r="F346" s="408"/>
      <c r="G346" s="409"/>
      <c r="H346" s="407"/>
      <c r="I346" s="407"/>
      <c r="J346" s="407"/>
      <c r="K346" s="407"/>
      <c r="L346" s="407"/>
      <c r="M346" s="407"/>
      <c r="N346" s="408"/>
    </row>
    <row r="347" spans="1:14" x14ac:dyDescent="0.25">
      <c r="A347" s="83"/>
      <c r="B347" s="407"/>
      <c r="C347" s="407"/>
      <c r="D347" s="407"/>
      <c r="E347" s="407"/>
      <c r="F347" s="408"/>
      <c r="G347" s="409"/>
      <c r="H347" s="407"/>
      <c r="I347" s="407"/>
      <c r="J347" s="407"/>
      <c r="K347" s="407"/>
      <c r="L347" s="407"/>
      <c r="M347" s="407"/>
      <c r="N347" s="408"/>
    </row>
    <row r="348" spans="1:14" x14ac:dyDescent="0.25">
      <c r="A348" s="83"/>
      <c r="B348" s="407"/>
      <c r="C348" s="407"/>
      <c r="D348" s="407"/>
      <c r="E348" s="407"/>
      <c r="F348" s="408"/>
      <c r="G348" s="409"/>
      <c r="H348" s="407"/>
      <c r="I348" s="407"/>
      <c r="J348" s="407"/>
      <c r="K348" s="407"/>
      <c r="L348" s="407"/>
      <c r="M348" s="407"/>
      <c r="N348" s="408"/>
    </row>
    <row r="349" spans="1:14" x14ac:dyDescent="0.25">
      <c r="A349" s="83"/>
      <c r="B349" s="407"/>
      <c r="C349" s="407"/>
      <c r="D349" s="407"/>
      <c r="E349" s="407"/>
      <c r="F349" s="408"/>
      <c r="G349" s="409"/>
      <c r="H349" s="407"/>
      <c r="I349" s="407"/>
      <c r="J349" s="407"/>
      <c r="K349" s="407"/>
      <c r="L349" s="407"/>
      <c r="M349" s="407"/>
      <c r="N349" s="408"/>
    </row>
    <row r="350" spans="1:14" x14ac:dyDescent="0.25">
      <c r="A350" s="83"/>
      <c r="B350" s="407"/>
      <c r="C350" s="407"/>
      <c r="D350" s="407"/>
      <c r="E350" s="407"/>
      <c r="F350" s="408"/>
      <c r="G350" s="409"/>
      <c r="H350" s="407"/>
      <c r="I350" s="407"/>
      <c r="J350" s="407"/>
      <c r="K350" s="407"/>
      <c r="L350" s="407"/>
      <c r="M350" s="407"/>
      <c r="N350" s="408"/>
    </row>
    <row r="351" spans="1:14" x14ac:dyDescent="0.25">
      <c r="A351" s="83"/>
      <c r="B351" s="407"/>
      <c r="C351" s="407"/>
      <c r="D351" s="407"/>
      <c r="E351" s="407"/>
      <c r="F351" s="408"/>
      <c r="G351" s="409"/>
      <c r="H351" s="407"/>
      <c r="I351" s="407"/>
      <c r="J351" s="407"/>
      <c r="K351" s="407"/>
      <c r="L351" s="407"/>
      <c r="M351" s="407"/>
      <c r="N351" s="408"/>
    </row>
    <row r="352" spans="1:14" x14ac:dyDescent="0.25">
      <c r="A352" s="83"/>
      <c r="B352" s="407"/>
      <c r="C352" s="407"/>
      <c r="D352" s="407"/>
      <c r="E352" s="407"/>
      <c r="F352" s="408"/>
      <c r="G352" s="409"/>
      <c r="H352" s="407"/>
      <c r="I352" s="407"/>
      <c r="J352" s="407"/>
      <c r="K352" s="407"/>
      <c r="L352" s="407"/>
      <c r="M352" s="407"/>
      <c r="N352" s="408"/>
    </row>
    <row r="353" spans="1:14" x14ac:dyDescent="0.25">
      <c r="A353" s="83"/>
      <c r="B353" s="407"/>
      <c r="C353" s="407"/>
      <c r="D353" s="407"/>
      <c r="E353" s="407"/>
      <c r="F353" s="408"/>
      <c r="G353" s="409"/>
      <c r="H353" s="407"/>
      <c r="I353" s="407"/>
      <c r="J353" s="407"/>
      <c r="K353" s="407"/>
      <c r="L353" s="407"/>
      <c r="M353" s="407"/>
      <c r="N353" s="408"/>
    </row>
    <row r="354" spans="1:14" x14ac:dyDescent="0.25">
      <c r="A354" s="83"/>
      <c r="B354" s="407"/>
      <c r="C354" s="407"/>
      <c r="D354" s="407"/>
      <c r="E354" s="407"/>
      <c r="F354" s="408"/>
      <c r="G354" s="409"/>
      <c r="H354" s="407"/>
      <c r="I354" s="407"/>
      <c r="J354" s="407"/>
      <c r="K354" s="407"/>
      <c r="L354" s="407"/>
      <c r="M354" s="407"/>
      <c r="N354" s="408"/>
    </row>
    <row r="355" spans="1:14" x14ac:dyDescent="0.25">
      <c r="A355" s="83"/>
      <c r="B355" s="407"/>
      <c r="C355" s="407"/>
      <c r="D355" s="407"/>
      <c r="E355" s="407"/>
      <c r="F355" s="408"/>
      <c r="G355" s="409"/>
      <c r="H355" s="407"/>
      <c r="I355" s="407"/>
      <c r="J355" s="407"/>
      <c r="K355" s="407"/>
      <c r="L355" s="407"/>
      <c r="M355" s="407"/>
      <c r="N355" s="408"/>
    </row>
    <row r="356" spans="1:14" x14ac:dyDescent="0.25">
      <c r="A356" s="83"/>
      <c r="B356" s="407"/>
      <c r="C356" s="407"/>
      <c r="D356" s="407"/>
      <c r="E356" s="407"/>
      <c r="F356" s="408"/>
      <c r="G356" s="409"/>
      <c r="H356" s="407"/>
      <c r="I356" s="407"/>
      <c r="J356" s="407"/>
      <c r="K356" s="407"/>
      <c r="L356" s="407"/>
      <c r="M356" s="407"/>
      <c r="N356" s="408"/>
    </row>
    <row r="357" spans="1:14" x14ac:dyDescent="0.25">
      <c r="A357" s="83"/>
      <c r="B357" s="407"/>
      <c r="C357" s="407"/>
      <c r="D357" s="407"/>
      <c r="E357" s="407"/>
      <c r="F357" s="408"/>
      <c r="G357" s="409"/>
      <c r="H357" s="407"/>
      <c r="I357" s="407"/>
      <c r="J357" s="407"/>
      <c r="K357" s="407"/>
      <c r="L357" s="407"/>
      <c r="M357" s="407"/>
      <c r="N357" s="408"/>
    </row>
    <row r="358" spans="1:14" x14ac:dyDescent="0.25">
      <c r="A358" s="83"/>
      <c r="B358" s="407"/>
      <c r="C358" s="407"/>
      <c r="D358" s="407"/>
      <c r="E358" s="407"/>
      <c r="F358" s="408"/>
      <c r="G358" s="409"/>
      <c r="H358" s="407"/>
      <c r="I358" s="407"/>
      <c r="J358" s="407"/>
      <c r="K358" s="407"/>
      <c r="L358" s="407"/>
      <c r="M358" s="407"/>
      <c r="N358" s="408"/>
    </row>
    <row r="359" spans="1:14" x14ac:dyDescent="0.25">
      <c r="A359" s="83"/>
      <c r="B359" s="407"/>
      <c r="C359" s="407"/>
      <c r="D359" s="407"/>
      <c r="E359" s="407"/>
      <c r="F359" s="408"/>
      <c r="G359" s="409"/>
      <c r="H359" s="407"/>
      <c r="I359" s="407"/>
      <c r="J359" s="407"/>
      <c r="K359" s="407"/>
      <c r="L359" s="407"/>
      <c r="M359" s="407"/>
      <c r="N359" s="408"/>
    </row>
    <row r="360" spans="1:14" x14ac:dyDescent="0.25">
      <c r="A360" s="83"/>
      <c r="B360" s="407"/>
      <c r="C360" s="407"/>
      <c r="D360" s="407"/>
      <c r="E360" s="407"/>
      <c r="F360" s="408"/>
      <c r="G360" s="409"/>
      <c r="H360" s="407"/>
      <c r="I360" s="407"/>
      <c r="J360" s="407"/>
      <c r="K360" s="407"/>
      <c r="L360" s="407"/>
      <c r="M360" s="407"/>
      <c r="N360" s="408"/>
    </row>
    <row r="361" spans="1:14" x14ac:dyDescent="0.25">
      <c r="A361" s="83"/>
      <c r="B361" s="407"/>
      <c r="C361" s="407"/>
      <c r="D361" s="407"/>
      <c r="E361" s="407"/>
      <c r="F361" s="408"/>
      <c r="G361" s="409"/>
      <c r="H361" s="407"/>
      <c r="I361" s="407"/>
      <c r="J361" s="407"/>
      <c r="K361" s="407"/>
      <c r="L361" s="407"/>
      <c r="M361" s="407"/>
      <c r="N361" s="408"/>
    </row>
    <row r="362" spans="1:14" x14ac:dyDescent="0.25">
      <c r="A362" s="83"/>
      <c r="B362" s="407"/>
      <c r="C362" s="407"/>
      <c r="D362" s="407"/>
      <c r="E362" s="407"/>
      <c r="F362" s="408"/>
      <c r="G362" s="409"/>
      <c r="H362" s="407"/>
      <c r="I362" s="407"/>
      <c r="J362" s="407"/>
      <c r="K362" s="407"/>
      <c r="L362" s="407"/>
      <c r="M362" s="407"/>
      <c r="N362" s="408"/>
    </row>
    <row r="363" spans="1:14" x14ac:dyDescent="0.25">
      <c r="A363" s="83"/>
      <c r="B363" s="407"/>
      <c r="C363" s="407"/>
      <c r="D363" s="407"/>
      <c r="E363" s="407"/>
      <c r="F363" s="408"/>
      <c r="G363" s="409"/>
      <c r="H363" s="407"/>
      <c r="I363" s="407"/>
      <c r="J363" s="407"/>
      <c r="K363" s="407"/>
      <c r="L363" s="407"/>
      <c r="M363" s="407"/>
      <c r="N363" s="408"/>
    </row>
    <row r="364" spans="1:14" x14ac:dyDescent="0.25">
      <c r="A364" s="83"/>
      <c r="B364" s="407"/>
      <c r="C364" s="407"/>
      <c r="D364" s="407"/>
      <c r="E364" s="407"/>
      <c r="F364" s="408"/>
      <c r="G364" s="409"/>
      <c r="H364" s="407"/>
      <c r="I364" s="407"/>
      <c r="J364" s="407"/>
      <c r="K364" s="407"/>
      <c r="L364" s="407"/>
      <c r="M364" s="407"/>
      <c r="N364" s="408"/>
    </row>
    <row r="365" spans="1:14" x14ac:dyDescent="0.25">
      <c r="A365" s="83"/>
      <c r="B365" s="407"/>
      <c r="C365" s="407"/>
      <c r="D365" s="407"/>
      <c r="E365" s="407"/>
      <c r="F365" s="408"/>
      <c r="G365" s="409"/>
      <c r="H365" s="407"/>
      <c r="I365" s="407"/>
      <c r="J365" s="407"/>
      <c r="K365" s="407"/>
      <c r="L365" s="407"/>
      <c r="M365" s="407"/>
      <c r="N365" s="408"/>
    </row>
    <row r="366" spans="1:14" x14ac:dyDescent="0.25">
      <c r="A366" s="83"/>
      <c r="B366" s="407"/>
      <c r="C366" s="407"/>
      <c r="D366" s="407"/>
      <c r="E366" s="407"/>
      <c r="F366" s="408"/>
      <c r="G366" s="409"/>
      <c r="H366" s="407"/>
      <c r="I366" s="407"/>
      <c r="J366" s="407"/>
      <c r="K366" s="407"/>
      <c r="L366" s="407"/>
      <c r="M366" s="407"/>
      <c r="N366" s="408"/>
    </row>
    <row r="367" spans="1:14" x14ac:dyDescent="0.25">
      <c r="A367" s="83"/>
      <c r="B367" s="407"/>
      <c r="C367" s="407"/>
      <c r="D367" s="407"/>
      <c r="E367" s="407"/>
      <c r="F367" s="408"/>
      <c r="G367" s="409"/>
      <c r="H367" s="407"/>
      <c r="I367" s="407"/>
      <c r="J367" s="407"/>
      <c r="K367" s="407"/>
      <c r="L367" s="407"/>
      <c r="M367" s="407"/>
      <c r="N367" s="408"/>
    </row>
    <row r="368" spans="1:14" x14ac:dyDescent="0.25">
      <c r="A368" s="83"/>
      <c r="B368" s="407"/>
      <c r="C368" s="407"/>
      <c r="D368" s="407"/>
      <c r="E368" s="407"/>
      <c r="F368" s="408"/>
      <c r="G368" s="409"/>
      <c r="H368" s="407"/>
      <c r="I368" s="407"/>
      <c r="J368" s="407"/>
      <c r="K368" s="407"/>
      <c r="L368" s="407"/>
      <c r="M368" s="407"/>
      <c r="N368" s="408"/>
    </row>
    <row r="369" spans="1:14" x14ac:dyDescent="0.25">
      <c r="A369" s="83"/>
      <c r="B369" s="407"/>
      <c r="C369" s="407"/>
      <c r="D369" s="407"/>
      <c r="E369" s="407"/>
      <c r="F369" s="408"/>
      <c r="G369" s="409"/>
      <c r="H369" s="407"/>
      <c r="I369" s="407"/>
      <c r="J369" s="407"/>
      <c r="K369" s="407"/>
      <c r="L369" s="407"/>
      <c r="M369" s="407"/>
      <c r="N369" s="408"/>
    </row>
    <row r="370" spans="1:14" x14ac:dyDescent="0.25">
      <c r="A370" s="83"/>
      <c r="B370" s="407"/>
      <c r="C370" s="407"/>
      <c r="D370" s="407"/>
      <c r="E370" s="407"/>
      <c r="F370" s="408"/>
      <c r="G370" s="409"/>
      <c r="H370" s="407"/>
      <c r="I370" s="407"/>
      <c r="J370" s="407"/>
      <c r="K370" s="407"/>
      <c r="L370" s="407"/>
      <c r="M370" s="407"/>
      <c r="N370" s="408"/>
    </row>
    <row r="371" spans="1:14" x14ac:dyDescent="0.25">
      <c r="A371" s="83"/>
      <c r="B371" s="407"/>
      <c r="C371" s="407"/>
      <c r="D371" s="407"/>
      <c r="E371" s="407"/>
      <c r="F371" s="408"/>
      <c r="G371" s="409"/>
      <c r="H371" s="407"/>
      <c r="I371" s="407"/>
      <c r="J371" s="407"/>
      <c r="K371" s="407"/>
      <c r="L371" s="407"/>
      <c r="M371" s="407"/>
      <c r="N371" s="408"/>
    </row>
    <row r="372" spans="1:14" x14ac:dyDescent="0.25">
      <c r="A372" s="83"/>
      <c r="B372" s="407"/>
      <c r="C372" s="407"/>
      <c r="D372" s="407"/>
      <c r="E372" s="407"/>
      <c r="F372" s="408"/>
      <c r="G372" s="409"/>
      <c r="H372" s="407"/>
      <c r="I372" s="407"/>
      <c r="J372" s="407"/>
      <c r="K372" s="407"/>
      <c r="L372" s="407"/>
      <c r="M372" s="407"/>
      <c r="N372" s="408"/>
    </row>
    <row r="373" spans="1:14" x14ac:dyDescent="0.25">
      <c r="A373" s="83"/>
      <c r="B373" s="407"/>
      <c r="C373" s="407"/>
      <c r="D373" s="407"/>
      <c r="E373" s="407"/>
      <c r="F373" s="408"/>
      <c r="G373" s="409"/>
      <c r="H373" s="407"/>
      <c r="I373" s="407"/>
      <c r="J373" s="407"/>
      <c r="K373" s="407"/>
      <c r="L373" s="407"/>
      <c r="M373" s="407"/>
      <c r="N373" s="408"/>
    </row>
    <row r="374" spans="1:14" x14ac:dyDescent="0.25">
      <c r="A374" s="83"/>
      <c r="B374" s="407"/>
      <c r="C374" s="407"/>
      <c r="D374" s="407"/>
      <c r="E374" s="407"/>
      <c r="F374" s="408"/>
      <c r="G374" s="409"/>
      <c r="H374" s="407"/>
      <c r="I374" s="407"/>
      <c r="J374" s="407"/>
      <c r="K374" s="407"/>
      <c r="L374" s="407"/>
      <c r="M374" s="407"/>
      <c r="N374" s="408"/>
    </row>
    <row r="375" spans="1:14" x14ac:dyDescent="0.25">
      <c r="A375" s="83"/>
      <c r="B375" s="407"/>
      <c r="C375" s="407"/>
      <c r="D375" s="407"/>
      <c r="E375" s="407"/>
      <c r="F375" s="408"/>
      <c r="G375" s="409"/>
      <c r="H375" s="407"/>
      <c r="I375" s="407"/>
      <c r="J375" s="407"/>
      <c r="K375" s="407"/>
      <c r="L375" s="407"/>
      <c r="M375" s="407"/>
      <c r="N375" s="408"/>
    </row>
    <row r="376" spans="1:14" x14ac:dyDescent="0.25">
      <c r="A376" s="83"/>
      <c r="B376" s="407"/>
      <c r="C376" s="407"/>
      <c r="D376" s="407"/>
      <c r="E376" s="407"/>
      <c r="F376" s="408"/>
      <c r="G376" s="409"/>
      <c r="H376" s="407"/>
      <c r="I376" s="407"/>
      <c r="J376" s="407"/>
      <c r="K376" s="407"/>
      <c r="L376" s="407"/>
      <c r="M376" s="407"/>
      <c r="N376" s="408"/>
    </row>
    <row r="377" spans="1:14" x14ac:dyDescent="0.25">
      <c r="A377" s="83"/>
      <c r="B377" s="407"/>
      <c r="C377" s="407"/>
      <c r="D377" s="407"/>
      <c r="E377" s="407"/>
      <c r="F377" s="408"/>
      <c r="G377" s="409"/>
      <c r="H377" s="407"/>
      <c r="I377" s="407"/>
      <c r="J377" s="407"/>
      <c r="K377" s="407"/>
      <c r="L377" s="407"/>
      <c r="M377" s="407"/>
      <c r="N377" s="408"/>
    </row>
    <row r="378" spans="1:14" x14ac:dyDescent="0.25">
      <c r="A378" s="83"/>
      <c r="B378" s="407"/>
      <c r="C378" s="407"/>
      <c r="D378" s="407"/>
      <c r="E378" s="407"/>
      <c r="F378" s="408"/>
      <c r="G378" s="409"/>
      <c r="H378" s="407"/>
      <c r="I378" s="407"/>
      <c r="J378" s="407"/>
      <c r="K378" s="407"/>
      <c r="L378" s="407"/>
      <c r="M378" s="407"/>
      <c r="N378" s="408"/>
    </row>
    <row r="379" spans="1:14" x14ac:dyDescent="0.25">
      <c r="A379" s="83"/>
      <c r="B379" s="407"/>
      <c r="C379" s="407"/>
      <c r="D379" s="407"/>
      <c r="E379" s="407"/>
      <c r="F379" s="408"/>
      <c r="G379" s="409"/>
      <c r="H379" s="407"/>
      <c r="I379" s="407"/>
      <c r="J379" s="407"/>
      <c r="K379" s="407"/>
      <c r="L379" s="407"/>
      <c r="M379" s="407"/>
      <c r="N379" s="408"/>
    </row>
    <row r="380" spans="1:14" x14ac:dyDescent="0.25">
      <c r="A380" s="83"/>
      <c r="B380" s="407"/>
      <c r="C380" s="407"/>
      <c r="D380" s="407"/>
      <c r="E380" s="407"/>
      <c r="F380" s="408"/>
      <c r="G380" s="409"/>
      <c r="H380" s="407"/>
      <c r="I380" s="407"/>
      <c r="J380" s="407"/>
      <c r="K380" s="407"/>
      <c r="L380" s="407"/>
      <c r="M380" s="407"/>
      <c r="N380" s="408"/>
    </row>
    <row r="381" spans="1:14" x14ac:dyDescent="0.25">
      <c r="A381" s="83"/>
      <c r="B381" s="407"/>
      <c r="C381" s="407"/>
      <c r="D381" s="407"/>
      <c r="E381" s="407"/>
      <c r="F381" s="408"/>
      <c r="G381" s="409"/>
      <c r="H381" s="407"/>
      <c r="I381" s="407"/>
      <c r="J381" s="407"/>
      <c r="K381" s="407"/>
      <c r="L381" s="407"/>
      <c r="M381" s="407"/>
      <c r="N381" s="408"/>
    </row>
    <row r="382" spans="1:14" x14ac:dyDescent="0.25">
      <c r="A382" s="83"/>
      <c r="B382" s="407"/>
      <c r="C382" s="407"/>
      <c r="D382" s="407"/>
      <c r="E382" s="407"/>
      <c r="F382" s="408"/>
      <c r="G382" s="409"/>
      <c r="H382" s="407"/>
      <c r="I382" s="407"/>
      <c r="J382" s="407"/>
      <c r="K382" s="407"/>
      <c r="L382" s="407"/>
      <c r="M382" s="407"/>
      <c r="N382" s="408"/>
    </row>
    <row r="383" spans="1:14" x14ac:dyDescent="0.25">
      <c r="A383" s="83"/>
      <c r="B383" s="407"/>
      <c r="C383" s="407"/>
      <c r="D383" s="407"/>
      <c r="E383" s="407"/>
      <c r="F383" s="408"/>
      <c r="G383" s="409"/>
      <c r="H383" s="407"/>
      <c r="I383" s="407"/>
      <c r="J383" s="407"/>
      <c r="K383" s="407"/>
      <c r="L383" s="407"/>
      <c r="M383" s="407"/>
      <c r="N383" s="408"/>
    </row>
    <row r="384" spans="1:14" x14ac:dyDescent="0.25">
      <c r="A384" s="83"/>
      <c r="B384" s="407"/>
      <c r="C384" s="407"/>
      <c r="D384" s="407"/>
      <c r="E384" s="407"/>
      <c r="F384" s="408"/>
      <c r="G384" s="409"/>
      <c r="H384" s="407"/>
      <c r="I384" s="407"/>
      <c r="J384" s="407"/>
      <c r="K384" s="407"/>
      <c r="L384" s="407"/>
      <c r="M384" s="407"/>
      <c r="N384" s="408"/>
    </row>
    <row r="385" spans="1:14" x14ac:dyDescent="0.25">
      <c r="A385" s="83"/>
      <c r="B385" s="407"/>
      <c r="C385" s="407"/>
      <c r="D385" s="407"/>
      <c r="E385" s="407"/>
      <c r="F385" s="408"/>
      <c r="G385" s="409"/>
      <c r="H385" s="407"/>
      <c r="I385" s="407"/>
      <c r="J385" s="407"/>
      <c r="K385" s="407"/>
      <c r="L385" s="407"/>
      <c r="M385" s="407"/>
      <c r="N385" s="408"/>
    </row>
    <row r="386" spans="1:14" x14ac:dyDescent="0.25">
      <c r="A386" s="83"/>
      <c r="B386" s="407"/>
      <c r="C386" s="407"/>
      <c r="D386" s="407"/>
      <c r="E386" s="407"/>
      <c r="F386" s="408"/>
      <c r="G386" s="409"/>
      <c r="H386" s="407"/>
      <c r="I386" s="407"/>
      <c r="J386" s="407"/>
      <c r="K386" s="407"/>
      <c r="L386" s="407"/>
      <c r="M386" s="407"/>
      <c r="N386" s="408"/>
    </row>
    <row r="387" spans="1:14" x14ac:dyDescent="0.25">
      <c r="A387" s="83"/>
      <c r="B387" s="407"/>
      <c r="C387" s="407"/>
      <c r="D387" s="407"/>
      <c r="E387" s="407"/>
      <c r="F387" s="408"/>
      <c r="G387" s="409"/>
      <c r="H387" s="407"/>
      <c r="I387" s="407"/>
      <c r="J387" s="407"/>
      <c r="K387" s="407"/>
      <c r="L387" s="407"/>
      <c r="M387" s="407"/>
      <c r="N387" s="408"/>
    </row>
    <row r="388" spans="1:14" x14ac:dyDescent="0.25">
      <c r="A388" s="83"/>
      <c r="B388" s="407"/>
      <c r="C388" s="407"/>
      <c r="D388" s="407"/>
      <c r="E388" s="407"/>
      <c r="F388" s="408"/>
      <c r="G388" s="409"/>
      <c r="H388" s="407"/>
      <c r="I388" s="407"/>
      <c r="J388" s="407"/>
      <c r="K388" s="407"/>
      <c r="L388" s="407"/>
      <c r="M388" s="407"/>
      <c r="N388" s="408"/>
    </row>
    <row r="389" spans="1:14" x14ac:dyDescent="0.25">
      <c r="A389" s="83"/>
      <c r="B389" s="407"/>
      <c r="C389" s="407"/>
      <c r="D389" s="407"/>
      <c r="E389" s="407"/>
      <c r="F389" s="408"/>
      <c r="G389" s="409"/>
      <c r="H389" s="407"/>
      <c r="I389" s="407"/>
      <c r="J389" s="407"/>
      <c r="K389" s="407"/>
      <c r="L389" s="407"/>
      <c r="M389" s="407"/>
      <c r="N389" s="408"/>
    </row>
    <row r="390" spans="1:14" x14ac:dyDescent="0.25">
      <c r="A390" s="83"/>
      <c r="B390" s="407"/>
      <c r="C390" s="407"/>
      <c r="D390" s="407"/>
      <c r="E390" s="407"/>
      <c r="F390" s="408"/>
      <c r="G390" s="409"/>
      <c r="H390" s="407"/>
      <c r="I390" s="407"/>
      <c r="J390" s="407"/>
      <c r="K390" s="407"/>
      <c r="L390" s="407"/>
      <c r="M390" s="407"/>
      <c r="N390" s="408"/>
    </row>
    <row r="391" spans="1:14" x14ac:dyDescent="0.25">
      <c r="A391" s="83"/>
      <c r="B391" s="407"/>
      <c r="C391" s="407"/>
      <c r="D391" s="407"/>
      <c r="E391" s="407"/>
      <c r="F391" s="408"/>
      <c r="G391" s="409"/>
      <c r="H391" s="407"/>
      <c r="I391" s="407"/>
      <c r="J391" s="407"/>
      <c r="K391" s="407"/>
      <c r="L391" s="407"/>
      <c r="M391" s="407"/>
      <c r="N391" s="408"/>
    </row>
    <row r="392" spans="1:14" x14ac:dyDescent="0.25">
      <c r="A392" s="83"/>
      <c r="B392" s="407"/>
      <c r="C392" s="407"/>
      <c r="D392" s="407"/>
      <c r="E392" s="407"/>
      <c r="F392" s="408"/>
      <c r="G392" s="409"/>
      <c r="H392" s="407"/>
      <c r="I392" s="407"/>
      <c r="J392" s="407"/>
      <c r="K392" s="407"/>
      <c r="L392" s="407"/>
      <c r="M392" s="407"/>
      <c r="N392" s="408"/>
    </row>
    <row r="393" spans="1:14" x14ac:dyDescent="0.25">
      <c r="A393" s="83"/>
      <c r="B393" s="407"/>
      <c r="C393" s="407"/>
      <c r="D393" s="407"/>
      <c r="E393" s="407"/>
      <c r="F393" s="408"/>
      <c r="G393" s="409"/>
      <c r="H393" s="407"/>
      <c r="I393" s="407"/>
      <c r="J393" s="407"/>
      <c r="K393" s="407"/>
      <c r="L393" s="407"/>
      <c r="M393" s="407"/>
      <c r="N393" s="408"/>
    </row>
    <row r="394" spans="1:14" x14ac:dyDescent="0.25">
      <c r="A394" s="83"/>
      <c r="B394" s="407"/>
      <c r="C394" s="407"/>
      <c r="D394" s="407"/>
      <c r="E394" s="407"/>
      <c r="F394" s="408"/>
      <c r="G394" s="409"/>
      <c r="H394" s="407"/>
      <c r="I394" s="407"/>
      <c r="J394" s="407"/>
      <c r="K394" s="407"/>
      <c r="L394" s="407"/>
      <c r="M394" s="407"/>
      <c r="N394" s="408"/>
    </row>
    <row r="395" spans="1:14" x14ac:dyDescent="0.25">
      <c r="A395" s="83"/>
      <c r="B395" s="407"/>
      <c r="C395" s="407"/>
      <c r="D395" s="407"/>
      <c r="E395" s="407"/>
      <c r="F395" s="408"/>
      <c r="G395" s="409"/>
      <c r="H395" s="407"/>
      <c r="I395" s="407"/>
      <c r="J395" s="407"/>
      <c r="K395" s="407"/>
      <c r="L395" s="407"/>
      <c r="M395" s="407"/>
      <c r="N395" s="408"/>
    </row>
    <row r="396" spans="1:14" x14ac:dyDescent="0.25">
      <c r="A396" s="83"/>
      <c r="B396" s="407"/>
      <c r="C396" s="407"/>
      <c r="D396" s="407"/>
      <c r="E396" s="407"/>
      <c r="F396" s="408"/>
      <c r="G396" s="409"/>
      <c r="H396" s="407"/>
      <c r="I396" s="407"/>
      <c r="J396" s="407"/>
      <c r="K396" s="407"/>
      <c r="L396" s="407"/>
      <c r="M396" s="407"/>
      <c r="N396" s="408"/>
    </row>
    <row r="397" spans="1:14" x14ac:dyDescent="0.25">
      <c r="A397" s="83"/>
      <c r="B397" s="407"/>
      <c r="C397" s="407"/>
      <c r="D397" s="407"/>
      <c r="E397" s="407"/>
      <c r="F397" s="408"/>
      <c r="G397" s="409"/>
      <c r="H397" s="407"/>
      <c r="I397" s="407"/>
      <c r="J397" s="407"/>
      <c r="K397" s="407"/>
      <c r="L397" s="407"/>
      <c r="M397" s="407"/>
      <c r="N397" s="408"/>
    </row>
    <row r="398" spans="1:14" x14ac:dyDescent="0.25">
      <c r="A398" s="83"/>
      <c r="B398" s="407"/>
      <c r="C398" s="407"/>
      <c r="D398" s="407"/>
      <c r="E398" s="407"/>
      <c r="F398" s="408"/>
      <c r="G398" s="409"/>
      <c r="H398" s="407"/>
      <c r="I398" s="407"/>
      <c r="J398" s="407"/>
      <c r="K398" s="407"/>
      <c r="L398" s="407"/>
      <c r="M398" s="407"/>
      <c r="N398" s="408"/>
    </row>
    <row r="399" spans="1:14" x14ac:dyDescent="0.25">
      <c r="A399" s="83"/>
      <c r="B399" s="407"/>
      <c r="C399" s="407"/>
      <c r="D399" s="407"/>
      <c r="E399" s="407"/>
      <c r="F399" s="408"/>
      <c r="G399" s="409"/>
      <c r="H399" s="407"/>
      <c r="I399" s="407"/>
      <c r="J399" s="407"/>
      <c r="K399" s="407"/>
      <c r="L399" s="407"/>
      <c r="M399" s="407"/>
      <c r="N399" s="408"/>
    </row>
    <row r="400" spans="1:14" x14ac:dyDescent="0.25">
      <c r="A400" s="83"/>
      <c r="B400" s="407"/>
      <c r="C400" s="407"/>
      <c r="D400" s="407"/>
      <c r="E400" s="407"/>
      <c r="F400" s="408"/>
      <c r="G400" s="409"/>
      <c r="H400" s="407"/>
      <c r="I400" s="407"/>
      <c r="J400" s="407"/>
      <c r="K400" s="407"/>
      <c r="L400" s="407"/>
      <c r="M400" s="407"/>
      <c r="N400" s="408"/>
    </row>
    <row r="401" spans="1:14" x14ac:dyDescent="0.25">
      <c r="A401" s="83"/>
      <c r="B401" s="407"/>
      <c r="C401" s="407"/>
      <c r="D401" s="407"/>
      <c r="E401" s="407"/>
      <c r="F401" s="408"/>
      <c r="G401" s="409"/>
      <c r="H401" s="407"/>
      <c r="I401" s="407"/>
      <c r="J401" s="407"/>
      <c r="K401" s="407"/>
      <c r="L401" s="407"/>
      <c r="M401" s="407"/>
      <c r="N401" s="408"/>
    </row>
    <row r="402" spans="1:14" x14ac:dyDescent="0.25">
      <c r="A402" s="83"/>
      <c r="B402" s="407"/>
      <c r="C402" s="407"/>
      <c r="D402" s="407"/>
      <c r="E402" s="407"/>
      <c r="F402" s="408"/>
      <c r="G402" s="409"/>
      <c r="H402" s="407"/>
      <c r="I402" s="407"/>
      <c r="J402" s="407"/>
      <c r="K402" s="407"/>
      <c r="L402" s="407"/>
      <c r="M402" s="407"/>
      <c r="N402" s="408"/>
    </row>
    <row r="403" spans="1:14" x14ac:dyDescent="0.25">
      <c r="A403" s="83"/>
      <c r="B403" s="407"/>
      <c r="C403" s="407"/>
      <c r="D403" s="407"/>
      <c r="E403" s="407"/>
      <c r="F403" s="408"/>
      <c r="G403" s="409"/>
      <c r="H403" s="407"/>
      <c r="I403" s="407"/>
      <c r="J403" s="407"/>
      <c r="K403" s="407"/>
      <c r="L403" s="407"/>
      <c r="M403" s="407"/>
      <c r="N403" s="408"/>
    </row>
    <row r="404" spans="1:14" x14ac:dyDescent="0.25">
      <c r="A404" s="83"/>
      <c r="B404" s="407"/>
      <c r="C404" s="407"/>
      <c r="D404" s="407"/>
      <c r="E404" s="407"/>
      <c r="F404" s="408"/>
      <c r="G404" s="409"/>
      <c r="H404" s="407"/>
      <c r="I404" s="407"/>
      <c r="J404" s="407"/>
      <c r="K404" s="407"/>
      <c r="L404" s="407"/>
      <c r="M404" s="407"/>
      <c r="N404" s="408"/>
    </row>
    <row r="405" spans="1:14" x14ac:dyDescent="0.25">
      <c r="A405" s="83"/>
      <c r="B405" s="407"/>
      <c r="C405" s="407"/>
      <c r="D405" s="407"/>
      <c r="E405" s="407"/>
      <c r="F405" s="408"/>
      <c r="G405" s="409"/>
      <c r="H405" s="407"/>
      <c r="I405" s="407"/>
      <c r="J405" s="407"/>
      <c r="K405" s="407"/>
      <c r="L405" s="407"/>
      <c r="M405" s="407"/>
      <c r="N405" s="408"/>
    </row>
    <row r="406" spans="1:14" x14ac:dyDescent="0.25">
      <c r="A406" s="83"/>
      <c r="B406" s="407"/>
      <c r="C406" s="407"/>
      <c r="D406" s="407"/>
      <c r="E406" s="407"/>
      <c r="F406" s="408"/>
      <c r="G406" s="409"/>
      <c r="H406" s="407"/>
      <c r="I406" s="407"/>
      <c r="J406" s="407"/>
      <c r="K406" s="407"/>
      <c r="L406" s="407"/>
      <c r="M406" s="407"/>
      <c r="N406" s="408"/>
    </row>
    <row r="407" spans="1:14" x14ac:dyDescent="0.25">
      <c r="A407" s="83"/>
      <c r="B407" s="407"/>
      <c r="C407" s="407"/>
      <c r="D407" s="407"/>
      <c r="E407" s="407"/>
      <c r="F407" s="408"/>
      <c r="G407" s="409"/>
      <c r="H407" s="407"/>
      <c r="I407" s="407"/>
      <c r="J407" s="407"/>
      <c r="K407" s="407"/>
      <c r="L407" s="407"/>
      <c r="M407" s="407"/>
      <c r="N407" s="408"/>
    </row>
    <row r="408" spans="1:14" x14ac:dyDescent="0.25">
      <c r="A408" s="83"/>
      <c r="B408" s="407"/>
      <c r="C408" s="407"/>
      <c r="D408" s="407"/>
      <c r="E408" s="407"/>
      <c r="F408" s="408"/>
      <c r="G408" s="409"/>
      <c r="H408" s="407"/>
      <c r="I408" s="407"/>
      <c r="J408" s="407"/>
      <c r="K408" s="407"/>
      <c r="L408" s="407"/>
      <c r="M408" s="407"/>
      <c r="N408" s="408"/>
    </row>
    <row r="409" spans="1:14" x14ac:dyDescent="0.25">
      <c r="A409" s="83"/>
      <c r="B409" s="407"/>
      <c r="C409" s="407"/>
      <c r="D409" s="407"/>
      <c r="E409" s="407"/>
      <c r="F409" s="408"/>
      <c r="G409" s="409"/>
      <c r="H409" s="407"/>
      <c r="I409" s="407"/>
      <c r="J409" s="407"/>
      <c r="K409" s="407"/>
      <c r="L409" s="407"/>
      <c r="M409" s="407"/>
      <c r="N409" s="408"/>
    </row>
    <row r="410" spans="1:14" x14ac:dyDescent="0.25">
      <c r="A410" s="83"/>
      <c r="B410" s="407"/>
      <c r="C410" s="407"/>
      <c r="D410" s="407"/>
      <c r="E410" s="407"/>
      <c r="F410" s="408"/>
      <c r="G410" s="409"/>
      <c r="H410" s="407"/>
      <c r="I410" s="407"/>
      <c r="J410" s="407"/>
      <c r="K410" s="407"/>
      <c r="L410" s="407"/>
      <c r="M410" s="407"/>
      <c r="N410" s="408"/>
    </row>
    <row r="411" spans="1:14" x14ac:dyDescent="0.25">
      <c r="A411" s="83"/>
      <c r="B411" s="407"/>
      <c r="C411" s="407"/>
      <c r="D411" s="407"/>
      <c r="E411" s="407"/>
      <c r="F411" s="408"/>
      <c r="G411" s="409"/>
      <c r="H411" s="407"/>
      <c r="I411" s="407"/>
      <c r="J411" s="407"/>
      <c r="K411" s="407"/>
      <c r="L411" s="407"/>
      <c r="M411" s="407"/>
      <c r="N411" s="408"/>
    </row>
    <row r="412" spans="1:14" x14ac:dyDescent="0.25">
      <c r="A412" s="83"/>
      <c r="B412" s="407"/>
      <c r="C412" s="407"/>
      <c r="D412" s="407"/>
      <c r="E412" s="407"/>
      <c r="F412" s="408"/>
      <c r="G412" s="409"/>
      <c r="H412" s="407"/>
      <c r="I412" s="407"/>
      <c r="J412" s="407"/>
      <c r="K412" s="407"/>
      <c r="L412" s="407"/>
      <c r="M412" s="407"/>
      <c r="N412" s="408"/>
    </row>
    <row r="413" spans="1:14" x14ac:dyDescent="0.25">
      <c r="A413" s="83"/>
      <c r="B413" s="407"/>
      <c r="C413" s="407"/>
      <c r="D413" s="407"/>
      <c r="E413" s="407"/>
      <c r="F413" s="408"/>
      <c r="G413" s="409"/>
      <c r="H413" s="407"/>
      <c r="I413" s="407"/>
      <c r="J413" s="407"/>
      <c r="K413" s="407"/>
      <c r="L413" s="407"/>
      <c r="M413" s="407"/>
      <c r="N413" s="408"/>
    </row>
    <row r="414" spans="1:14" x14ac:dyDescent="0.25">
      <c r="A414" s="83"/>
      <c r="B414" s="407"/>
      <c r="C414" s="407"/>
      <c r="D414" s="407"/>
      <c r="E414" s="407"/>
      <c r="F414" s="408"/>
      <c r="G414" s="409"/>
      <c r="H414" s="407"/>
      <c r="I414" s="407"/>
      <c r="J414" s="407"/>
      <c r="K414" s="407"/>
      <c r="L414" s="407"/>
      <c r="M414" s="407"/>
      <c r="N414" s="408"/>
    </row>
    <row r="415" spans="1:14" x14ac:dyDescent="0.25">
      <c r="A415" s="83"/>
      <c r="B415" s="407"/>
      <c r="C415" s="407"/>
      <c r="D415" s="407"/>
      <c r="E415" s="407"/>
      <c r="F415" s="408"/>
      <c r="G415" s="409"/>
      <c r="H415" s="407"/>
      <c r="I415" s="407"/>
      <c r="J415" s="407"/>
      <c r="K415" s="407"/>
      <c r="L415" s="407"/>
      <c r="M415" s="407"/>
      <c r="N415" s="408"/>
    </row>
    <row r="416" spans="1:14" x14ac:dyDescent="0.25">
      <c r="A416" s="83"/>
      <c r="B416" s="407"/>
      <c r="C416" s="407"/>
      <c r="D416" s="407"/>
      <c r="E416" s="407"/>
      <c r="F416" s="408"/>
      <c r="G416" s="409"/>
      <c r="H416" s="407"/>
      <c r="I416" s="407"/>
      <c r="J416" s="407"/>
      <c r="K416" s="407"/>
      <c r="L416" s="407"/>
      <c r="M416" s="407"/>
      <c r="N416" s="408"/>
    </row>
    <row r="417" spans="1:14" x14ac:dyDescent="0.25">
      <c r="A417" s="83"/>
      <c r="B417" s="407"/>
      <c r="C417" s="407"/>
      <c r="D417" s="407"/>
      <c r="E417" s="407"/>
      <c r="F417" s="408"/>
      <c r="G417" s="409"/>
      <c r="H417" s="407"/>
      <c r="I417" s="407"/>
      <c r="J417" s="407"/>
      <c r="K417" s="407"/>
      <c r="L417" s="407"/>
      <c r="M417" s="407"/>
      <c r="N417" s="408"/>
    </row>
    <row r="418" spans="1:14" x14ac:dyDescent="0.25">
      <c r="A418" s="83"/>
      <c r="B418" s="407"/>
      <c r="C418" s="407"/>
      <c r="D418" s="407"/>
      <c r="E418" s="407"/>
      <c r="F418" s="408"/>
      <c r="G418" s="409"/>
      <c r="H418" s="407"/>
      <c r="I418" s="407"/>
      <c r="J418" s="407"/>
      <c r="K418" s="407"/>
      <c r="L418" s="407"/>
      <c r="M418" s="407"/>
      <c r="N418" s="408"/>
    </row>
    <row r="419" spans="1:14" x14ac:dyDescent="0.25">
      <c r="A419" s="83"/>
      <c r="B419" s="407"/>
      <c r="C419" s="407"/>
      <c r="D419" s="407"/>
      <c r="E419" s="407"/>
      <c r="F419" s="408"/>
      <c r="G419" s="409"/>
      <c r="H419" s="407"/>
      <c r="I419" s="407"/>
      <c r="J419" s="407"/>
      <c r="K419" s="407"/>
      <c r="L419" s="407"/>
      <c r="M419" s="407"/>
      <c r="N419" s="408"/>
    </row>
    <row r="420" spans="1:14" x14ac:dyDescent="0.25">
      <c r="A420" s="83"/>
      <c r="B420" s="407"/>
      <c r="C420" s="407"/>
      <c r="D420" s="407"/>
      <c r="E420" s="407"/>
      <c r="F420" s="408"/>
      <c r="G420" s="409"/>
      <c r="H420" s="407"/>
      <c r="I420" s="407"/>
      <c r="J420" s="407"/>
      <c r="K420" s="407"/>
      <c r="L420" s="407"/>
      <c r="M420" s="407"/>
      <c r="N420" s="408"/>
    </row>
    <row r="421" spans="1:14" x14ac:dyDescent="0.25">
      <c r="A421" s="83"/>
      <c r="B421" s="407"/>
      <c r="C421" s="407"/>
      <c r="D421" s="407"/>
      <c r="E421" s="407"/>
      <c r="F421" s="408"/>
      <c r="G421" s="409"/>
      <c r="H421" s="407"/>
      <c r="I421" s="407"/>
      <c r="J421" s="407"/>
      <c r="K421" s="407"/>
      <c r="L421" s="407"/>
      <c r="M421" s="407"/>
      <c r="N421" s="408"/>
    </row>
    <row r="422" spans="1:14" x14ac:dyDescent="0.25">
      <c r="A422" s="83"/>
      <c r="B422" s="407"/>
      <c r="C422" s="407"/>
      <c r="D422" s="407"/>
      <c r="E422" s="407"/>
      <c r="F422" s="408"/>
      <c r="G422" s="409"/>
      <c r="H422" s="407"/>
      <c r="I422" s="407"/>
      <c r="J422" s="407"/>
      <c r="K422" s="407"/>
      <c r="L422" s="407"/>
      <c r="M422" s="407"/>
      <c r="N422" s="408"/>
    </row>
    <row r="423" spans="1:14" x14ac:dyDescent="0.25">
      <c r="A423" s="83"/>
      <c r="B423" s="407"/>
      <c r="C423" s="407"/>
      <c r="D423" s="407"/>
      <c r="E423" s="407"/>
      <c r="F423" s="408"/>
      <c r="G423" s="409"/>
      <c r="H423" s="407"/>
      <c r="I423" s="407"/>
      <c r="J423" s="407"/>
      <c r="K423" s="407"/>
      <c r="L423" s="407"/>
      <c r="M423" s="407"/>
      <c r="N423" s="408"/>
    </row>
    <row r="424" spans="1:14" x14ac:dyDescent="0.25">
      <c r="A424" s="83"/>
      <c r="B424" s="407"/>
      <c r="C424" s="407"/>
      <c r="D424" s="407"/>
      <c r="E424" s="407"/>
      <c r="F424" s="408"/>
      <c r="G424" s="409"/>
      <c r="H424" s="407"/>
      <c r="I424" s="407"/>
      <c r="J424" s="407"/>
      <c r="K424" s="407"/>
      <c r="L424" s="407"/>
      <c r="M424" s="407"/>
      <c r="N424" s="408"/>
    </row>
    <row r="425" spans="1:14" x14ac:dyDescent="0.25">
      <c r="A425" s="83"/>
      <c r="B425" s="407"/>
      <c r="C425" s="407"/>
      <c r="D425" s="407"/>
      <c r="E425" s="407"/>
      <c r="F425" s="408"/>
      <c r="G425" s="409"/>
      <c r="H425" s="407"/>
      <c r="I425" s="407"/>
      <c r="J425" s="407"/>
      <c r="K425" s="407"/>
      <c r="L425" s="407"/>
      <c r="M425" s="407"/>
      <c r="N425" s="408"/>
    </row>
    <row r="426" spans="1:14" x14ac:dyDescent="0.25">
      <c r="A426" s="83"/>
      <c r="B426" s="407"/>
      <c r="C426" s="407"/>
      <c r="D426" s="407"/>
      <c r="E426" s="407"/>
      <c r="F426" s="408"/>
      <c r="G426" s="409"/>
      <c r="H426" s="407"/>
      <c r="I426" s="407"/>
      <c r="J426" s="407"/>
      <c r="K426" s="407"/>
      <c r="L426" s="407"/>
      <c r="M426" s="407"/>
      <c r="N426" s="408"/>
    </row>
    <row r="427" spans="1:14" x14ac:dyDescent="0.25">
      <c r="A427" s="83"/>
      <c r="B427" s="407"/>
      <c r="C427" s="407"/>
      <c r="D427" s="407"/>
      <c r="E427" s="407"/>
      <c r="F427" s="408"/>
      <c r="G427" s="409"/>
      <c r="H427" s="407"/>
      <c r="I427" s="407"/>
      <c r="J427" s="407"/>
      <c r="K427" s="407"/>
      <c r="L427" s="407"/>
      <c r="M427" s="407"/>
      <c r="N427" s="408"/>
    </row>
    <row r="428" spans="1:14" x14ac:dyDescent="0.25">
      <c r="A428" s="83"/>
      <c r="B428" s="407"/>
      <c r="C428" s="407"/>
      <c r="D428" s="407"/>
      <c r="E428" s="407"/>
      <c r="F428" s="408"/>
      <c r="G428" s="409"/>
      <c r="H428" s="407"/>
      <c r="I428" s="407"/>
      <c r="J428" s="407"/>
      <c r="K428" s="407"/>
      <c r="L428" s="407"/>
      <c r="M428" s="407"/>
      <c r="N428" s="408"/>
    </row>
    <row r="429" spans="1:14" x14ac:dyDescent="0.25">
      <c r="A429" s="83"/>
      <c r="B429" s="407"/>
      <c r="C429" s="407"/>
      <c r="D429" s="407"/>
      <c r="E429" s="407"/>
      <c r="F429" s="408"/>
      <c r="G429" s="409"/>
      <c r="H429" s="407"/>
      <c r="I429" s="407"/>
      <c r="J429" s="407"/>
      <c r="K429" s="407"/>
      <c r="L429" s="407"/>
      <c r="M429" s="407"/>
      <c r="N429" s="408"/>
    </row>
    <row r="430" spans="1:14" x14ac:dyDescent="0.25">
      <c r="A430" s="83"/>
      <c r="B430" s="407"/>
      <c r="C430" s="407"/>
      <c r="D430" s="407"/>
      <c r="E430" s="407"/>
      <c r="F430" s="408"/>
      <c r="G430" s="409"/>
      <c r="H430" s="407"/>
      <c r="I430" s="407"/>
      <c r="J430" s="407"/>
      <c r="K430" s="407"/>
      <c r="L430" s="407"/>
      <c r="M430" s="407"/>
      <c r="N430" s="408"/>
    </row>
    <row r="431" spans="1:14" x14ac:dyDescent="0.25">
      <c r="A431" s="83"/>
      <c r="B431" s="407"/>
      <c r="C431" s="407"/>
      <c r="D431" s="407"/>
      <c r="E431" s="407"/>
      <c r="F431" s="408"/>
      <c r="G431" s="409"/>
      <c r="H431" s="407"/>
      <c r="I431" s="407"/>
      <c r="J431" s="407"/>
      <c r="K431" s="407"/>
      <c r="L431" s="407"/>
      <c r="M431" s="407"/>
      <c r="N431" s="408"/>
    </row>
    <row r="432" spans="1:14" x14ac:dyDescent="0.25">
      <c r="A432" s="83"/>
      <c r="B432" s="407"/>
      <c r="C432" s="407"/>
      <c r="D432" s="407"/>
      <c r="E432" s="407"/>
      <c r="F432" s="408"/>
      <c r="G432" s="409"/>
      <c r="H432" s="407"/>
      <c r="I432" s="407"/>
      <c r="J432" s="407"/>
      <c r="K432" s="407"/>
      <c r="L432" s="407"/>
      <c r="M432" s="407"/>
      <c r="N432" s="408"/>
    </row>
    <row r="433" spans="1:14" x14ac:dyDescent="0.25">
      <c r="A433" s="83"/>
      <c r="B433" s="407"/>
      <c r="C433" s="407"/>
      <c r="D433" s="407"/>
      <c r="E433" s="407"/>
      <c r="F433" s="408"/>
      <c r="G433" s="409"/>
      <c r="H433" s="407"/>
      <c r="I433" s="407"/>
      <c r="J433" s="407"/>
      <c r="K433" s="407"/>
      <c r="L433" s="407"/>
      <c r="M433" s="407"/>
      <c r="N433" s="408"/>
    </row>
    <row r="434" spans="1:14" x14ac:dyDescent="0.25">
      <c r="A434" s="83"/>
      <c r="B434" s="407"/>
      <c r="C434" s="407"/>
      <c r="D434" s="407"/>
      <c r="E434" s="407"/>
      <c r="F434" s="408"/>
      <c r="G434" s="409"/>
      <c r="H434" s="407"/>
      <c r="I434" s="407"/>
      <c r="J434" s="407"/>
      <c r="K434" s="407"/>
      <c r="L434" s="407"/>
      <c r="M434" s="407"/>
      <c r="N434" s="408"/>
    </row>
    <row r="435" spans="1:14" x14ac:dyDescent="0.25">
      <c r="A435" s="83"/>
      <c r="B435" s="407"/>
      <c r="C435" s="407"/>
      <c r="D435" s="407"/>
      <c r="E435" s="407"/>
      <c r="F435" s="408"/>
      <c r="G435" s="409"/>
      <c r="H435" s="407"/>
      <c r="I435" s="407"/>
      <c r="J435" s="407"/>
      <c r="K435" s="407"/>
      <c r="L435" s="407"/>
      <c r="M435" s="407"/>
      <c r="N435" s="408"/>
    </row>
    <row r="436" spans="1:14" x14ac:dyDescent="0.25">
      <c r="A436" s="83"/>
      <c r="B436" s="407"/>
      <c r="C436" s="407"/>
      <c r="D436" s="407"/>
      <c r="E436" s="407"/>
      <c r="F436" s="408"/>
      <c r="G436" s="409"/>
      <c r="H436" s="407"/>
      <c r="I436" s="407"/>
      <c r="J436" s="407"/>
      <c r="K436" s="407"/>
      <c r="L436" s="407"/>
      <c r="M436" s="407"/>
      <c r="N436" s="408"/>
    </row>
    <row r="437" spans="1:14" x14ac:dyDescent="0.25">
      <c r="A437" s="83"/>
      <c r="B437" s="407"/>
      <c r="C437" s="407"/>
      <c r="D437" s="407"/>
      <c r="E437" s="407"/>
      <c r="F437" s="408"/>
      <c r="G437" s="409"/>
      <c r="H437" s="407"/>
      <c r="I437" s="407"/>
      <c r="J437" s="407"/>
      <c r="K437" s="407"/>
      <c r="L437" s="407"/>
      <c r="M437" s="407"/>
      <c r="N437" s="408"/>
    </row>
    <row r="438" spans="1:14" x14ac:dyDescent="0.25">
      <c r="A438" s="83"/>
      <c r="B438" s="407"/>
      <c r="C438" s="407"/>
      <c r="D438" s="407"/>
      <c r="E438" s="407"/>
      <c r="F438" s="408"/>
      <c r="G438" s="409"/>
      <c r="H438" s="407"/>
      <c r="I438" s="407"/>
      <c r="J438" s="407"/>
      <c r="K438" s="407"/>
      <c r="L438" s="407"/>
      <c r="M438" s="407"/>
      <c r="N438" s="408"/>
    </row>
    <row r="439" spans="1:14" x14ac:dyDescent="0.25">
      <c r="A439" s="83"/>
      <c r="B439" s="407"/>
      <c r="C439" s="407"/>
      <c r="D439" s="407"/>
      <c r="E439" s="407"/>
      <c r="F439" s="408"/>
      <c r="G439" s="409"/>
      <c r="H439" s="407"/>
      <c r="I439" s="407"/>
      <c r="J439" s="407"/>
      <c r="K439" s="407"/>
      <c r="L439" s="407"/>
      <c r="M439" s="407"/>
      <c r="N439" s="408"/>
    </row>
    <row r="440" spans="1:14" x14ac:dyDescent="0.25">
      <c r="A440" s="83"/>
      <c r="B440" s="407"/>
      <c r="C440" s="407"/>
      <c r="D440" s="407"/>
      <c r="E440" s="407"/>
      <c r="F440" s="408"/>
      <c r="G440" s="409"/>
      <c r="H440" s="407"/>
      <c r="I440" s="407"/>
      <c r="J440" s="407"/>
      <c r="K440" s="407"/>
      <c r="L440" s="407"/>
      <c r="M440" s="407"/>
      <c r="N440" s="408"/>
    </row>
    <row r="441" spans="1:14" x14ac:dyDescent="0.25">
      <c r="A441" s="83"/>
      <c r="B441" s="407"/>
      <c r="C441" s="407"/>
      <c r="D441" s="407"/>
      <c r="E441" s="407"/>
      <c r="F441" s="408"/>
      <c r="G441" s="409"/>
      <c r="H441" s="407"/>
      <c r="I441" s="407"/>
      <c r="J441" s="407"/>
      <c r="K441" s="407"/>
      <c r="L441" s="407"/>
      <c r="M441" s="407"/>
      <c r="N441" s="408"/>
    </row>
    <row r="442" spans="1:14" x14ac:dyDescent="0.25">
      <c r="A442" s="83"/>
      <c r="B442" s="407"/>
      <c r="C442" s="407"/>
      <c r="D442" s="407"/>
      <c r="E442" s="407"/>
      <c r="F442" s="408"/>
      <c r="G442" s="409"/>
      <c r="H442" s="407"/>
      <c r="I442" s="407"/>
      <c r="J442" s="407"/>
      <c r="K442" s="407"/>
      <c r="L442" s="407"/>
      <c r="M442" s="407"/>
      <c r="N442" s="408"/>
    </row>
    <row r="443" spans="1:14" x14ac:dyDescent="0.25">
      <c r="A443" s="83"/>
      <c r="B443" s="407"/>
      <c r="C443" s="407"/>
      <c r="D443" s="407"/>
      <c r="E443" s="407"/>
      <c r="F443" s="408"/>
      <c r="G443" s="409"/>
      <c r="H443" s="407"/>
      <c r="I443" s="407"/>
      <c r="J443" s="407"/>
      <c r="K443" s="407"/>
      <c r="L443" s="407"/>
      <c r="M443" s="407"/>
      <c r="N443" s="408"/>
    </row>
    <row r="444" spans="1:14" x14ac:dyDescent="0.25">
      <c r="A444" s="83"/>
      <c r="B444" s="407"/>
      <c r="C444" s="407"/>
      <c r="D444" s="407"/>
      <c r="E444" s="407"/>
      <c r="F444" s="408"/>
      <c r="G444" s="409"/>
      <c r="H444" s="407"/>
      <c r="I444" s="407"/>
      <c r="J444" s="407"/>
      <c r="K444" s="407"/>
      <c r="L444" s="407"/>
      <c r="M444" s="407"/>
      <c r="N444" s="408"/>
    </row>
    <row r="445" spans="1:14" x14ac:dyDescent="0.25">
      <c r="A445" s="83"/>
      <c r="B445" s="407"/>
      <c r="C445" s="407"/>
      <c r="D445" s="407"/>
      <c r="E445" s="407"/>
      <c r="F445" s="408"/>
      <c r="G445" s="409"/>
      <c r="H445" s="407"/>
      <c r="I445" s="407"/>
      <c r="J445" s="407"/>
      <c r="K445" s="407"/>
      <c r="L445" s="407"/>
      <c r="M445" s="407"/>
      <c r="N445" s="408"/>
    </row>
    <row r="446" spans="1:14" x14ac:dyDescent="0.25">
      <c r="A446" s="83"/>
      <c r="B446" s="407"/>
      <c r="C446" s="407"/>
      <c r="D446" s="407"/>
      <c r="E446" s="407"/>
      <c r="F446" s="408"/>
      <c r="G446" s="409"/>
      <c r="H446" s="407"/>
      <c r="I446" s="407"/>
      <c r="J446" s="407"/>
      <c r="K446" s="407"/>
      <c r="L446" s="407"/>
      <c r="M446" s="407"/>
      <c r="N446" s="408"/>
    </row>
    <row r="447" spans="1:14" x14ac:dyDescent="0.25">
      <c r="A447" s="83"/>
      <c r="B447" s="407"/>
      <c r="C447" s="407"/>
      <c r="D447" s="407"/>
      <c r="E447" s="407"/>
      <c r="F447" s="408"/>
      <c r="G447" s="409"/>
      <c r="H447" s="407"/>
      <c r="I447" s="407"/>
      <c r="J447" s="407"/>
      <c r="K447" s="407"/>
      <c r="L447" s="407"/>
      <c r="M447" s="407"/>
      <c r="N447" s="408"/>
    </row>
    <row r="448" spans="1:14" x14ac:dyDescent="0.25">
      <c r="A448" s="83"/>
      <c r="B448" s="407"/>
      <c r="C448" s="407"/>
      <c r="D448" s="407"/>
      <c r="E448" s="407"/>
      <c r="F448" s="408"/>
      <c r="G448" s="409"/>
      <c r="H448" s="407"/>
      <c r="I448" s="407"/>
      <c r="J448" s="407"/>
      <c r="K448" s="407"/>
      <c r="L448" s="407"/>
      <c r="M448" s="407"/>
      <c r="N448" s="408"/>
    </row>
    <row r="449" spans="1:14" x14ac:dyDescent="0.25">
      <c r="A449" s="83"/>
      <c r="B449" s="407"/>
      <c r="C449" s="407"/>
      <c r="D449" s="407"/>
      <c r="E449" s="407"/>
      <c r="F449" s="408"/>
      <c r="G449" s="409"/>
      <c r="H449" s="407"/>
      <c r="I449" s="407"/>
      <c r="J449" s="407"/>
      <c r="K449" s="407"/>
      <c r="L449" s="407"/>
      <c r="M449" s="407"/>
      <c r="N449" s="408"/>
    </row>
    <row r="450" spans="1:14" x14ac:dyDescent="0.25">
      <c r="A450" s="83"/>
      <c r="B450" s="407"/>
      <c r="C450" s="407"/>
      <c r="D450" s="407"/>
      <c r="E450" s="407"/>
      <c r="F450" s="408"/>
      <c r="G450" s="409"/>
      <c r="H450" s="407"/>
      <c r="I450" s="407"/>
      <c r="J450" s="407"/>
      <c r="K450" s="407"/>
      <c r="L450" s="407"/>
      <c r="M450" s="407"/>
      <c r="N450" s="408"/>
    </row>
    <row r="451" spans="1:14" x14ac:dyDescent="0.25">
      <c r="A451" s="83"/>
      <c r="B451" s="407"/>
      <c r="C451" s="407"/>
      <c r="D451" s="407"/>
      <c r="E451" s="407"/>
      <c r="F451" s="408"/>
      <c r="G451" s="409"/>
      <c r="H451" s="407"/>
      <c r="I451" s="407"/>
      <c r="J451" s="407"/>
      <c r="K451" s="407"/>
      <c r="L451" s="407"/>
      <c r="M451" s="407"/>
      <c r="N451" s="408"/>
    </row>
    <row r="452" spans="1:14" x14ac:dyDescent="0.25">
      <c r="A452" s="83"/>
      <c r="B452" s="407"/>
      <c r="C452" s="407"/>
      <c r="D452" s="407"/>
      <c r="E452" s="407"/>
      <c r="F452" s="408"/>
      <c r="G452" s="409"/>
      <c r="H452" s="407"/>
      <c r="I452" s="407"/>
      <c r="J452" s="407"/>
      <c r="K452" s="407"/>
      <c r="L452" s="407"/>
      <c r="M452" s="407"/>
      <c r="N452" s="408"/>
    </row>
    <row r="453" spans="1:14" x14ac:dyDescent="0.25">
      <c r="A453" s="83"/>
      <c r="B453" s="407"/>
      <c r="C453" s="407"/>
      <c r="D453" s="407"/>
      <c r="E453" s="407"/>
      <c r="F453" s="408"/>
      <c r="G453" s="409"/>
      <c r="H453" s="407"/>
      <c r="I453" s="407"/>
      <c r="J453" s="407"/>
      <c r="K453" s="407"/>
      <c r="L453" s="407"/>
      <c r="M453" s="407"/>
      <c r="N453" s="408"/>
    </row>
    <row r="454" spans="1:14" x14ac:dyDescent="0.25">
      <c r="A454" s="83"/>
      <c r="B454" s="407"/>
      <c r="C454" s="407"/>
      <c r="D454" s="407"/>
      <c r="E454" s="407"/>
      <c r="F454" s="408"/>
      <c r="G454" s="409"/>
      <c r="H454" s="407"/>
      <c r="I454" s="407"/>
      <c r="J454" s="407"/>
      <c r="K454" s="407"/>
      <c r="L454" s="407"/>
      <c r="M454" s="407"/>
      <c r="N454" s="408"/>
    </row>
    <row r="455" spans="1:14" x14ac:dyDescent="0.25">
      <c r="A455" s="83"/>
      <c r="B455" s="407"/>
      <c r="C455" s="407"/>
      <c r="D455" s="407"/>
      <c r="E455" s="407"/>
      <c r="F455" s="408"/>
      <c r="G455" s="409"/>
      <c r="H455" s="407"/>
      <c r="I455" s="407"/>
      <c r="J455" s="407"/>
      <c r="K455" s="407"/>
      <c r="L455" s="407"/>
      <c r="M455" s="407"/>
      <c r="N455" s="408"/>
    </row>
    <row r="456" spans="1:14" x14ac:dyDescent="0.25">
      <c r="A456" s="83"/>
      <c r="B456" s="407"/>
      <c r="C456" s="407"/>
      <c r="D456" s="407"/>
      <c r="E456" s="407"/>
      <c r="F456" s="408"/>
      <c r="G456" s="409"/>
      <c r="H456" s="407"/>
      <c r="I456" s="407"/>
      <c r="J456" s="407"/>
      <c r="K456" s="407"/>
      <c r="L456" s="407"/>
      <c r="M456" s="407"/>
      <c r="N456" s="408"/>
    </row>
    <row r="457" spans="1:14" x14ac:dyDescent="0.25">
      <c r="A457" s="83"/>
      <c r="B457" s="407"/>
      <c r="C457" s="407"/>
      <c r="D457" s="407"/>
      <c r="E457" s="407"/>
      <c r="F457" s="408"/>
      <c r="G457" s="409"/>
      <c r="H457" s="407"/>
      <c r="I457" s="407"/>
      <c r="J457" s="407"/>
      <c r="K457" s="407"/>
      <c r="L457" s="407"/>
      <c r="M457" s="407"/>
      <c r="N457" s="408"/>
    </row>
    <row r="458" spans="1:14" x14ac:dyDescent="0.25">
      <c r="A458" s="83"/>
      <c r="B458" s="407"/>
      <c r="C458" s="407"/>
      <c r="D458" s="407"/>
      <c r="E458" s="407"/>
      <c r="F458" s="408"/>
      <c r="G458" s="409"/>
      <c r="H458" s="407"/>
      <c r="I458" s="407"/>
      <c r="J458" s="407"/>
      <c r="K458" s="407"/>
      <c r="L458" s="407"/>
      <c r="M458" s="407"/>
      <c r="N458" s="408"/>
    </row>
    <row r="459" spans="1:14" x14ac:dyDescent="0.25">
      <c r="A459" s="83"/>
      <c r="B459" s="407"/>
      <c r="C459" s="407"/>
      <c r="D459" s="407"/>
      <c r="E459" s="407"/>
      <c r="F459" s="408"/>
      <c r="G459" s="409"/>
      <c r="H459" s="407"/>
      <c r="I459" s="407"/>
      <c r="J459" s="407"/>
      <c r="K459" s="407"/>
      <c r="L459" s="407"/>
      <c r="M459" s="407"/>
      <c r="N459" s="408"/>
    </row>
    <row r="460" spans="1:14" x14ac:dyDescent="0.25">
      <c r="A460" s="83"/>
      <c r="B460" s="407"/>
      <c r="C460" s="407"/>
      <c r="D460" s="407"/>
      <c r="E460" s="407"/>
      <c r="F460" s="408"/>
      <c r="G460" s="409"/>
      <c r="H460" s="407"/>
      <c r="I460" s="407"/>
      <c r="J460" s="407"/>
      <c r="K460" s="407"/>
      <c r="L460" s="407"/>
      <c r="M460" s="407"/>
      <c r="N460" s="408"/>
    </row>
    <row r="461" spans="1:14" x14ac:dyDescent="0.25">
      <c r="A461" s="83"/>
      <c r="B461" s="407"/>
      <c r="C461" s="407"/>
      <c r="D461" s="407"/>
      <c r="E461" s="407"/>
      <c r="F461" s="408"/>
      <c r="G461" s="409"/>
      <c r="H461" s="407"/>
      <c r="I461" s="407"/>
      <c r="J461" s="407"/>
      <c r="K461" s="407"/>
      <c r="L461" s="407"/>
      <c r="M461" s="407"/>
      <c r="N461" s="408"/>
    </row>
    <row r="462" spans="1:14" x14ac:dyDescent="0.25">
      <c r="A462" s="83"/>
      <c r="B462" s="407"/>
      <c r="C462" s="407"/>
      <c r="D462" s="407"/>
      <c r="E462" s="407"/>
      <c r="F462" s="408"/>
      <c r="G462" s="409"/>
      <c r="H462" s="407"/>
      <c r="I462" s="407"/>
      <c r="J462" s="407"/>
      <c r="K462" s="407"/>
      <c r="L462" s="407"/>
      <c r="M462" s="407"/>
      <c r="N462" s="408"/>
    </row>
    <row r="463" spans="1:14" x14ac:dyDescent="0.25">
      <c r="A463" s="83"/>
      <c r="B463" s="407"/>
      <c r="C463" s="407"/>
      <c r="D463" s="407"/>
      <c r="E463" s="407"/>
      <c r="F463" s="408"/>
      <c r="G463" s="409"/>
      <c r="H463" s="407"/>
      <c r="I463" s="407"/>
      <c r="J463" s="407"/>
      <c r="K463" s="407"/>
      <c r="L463" s="407"/>
      <c r="M463" s="407"/>
      <c r="N463" s="408"/>
    </row>
    <row r="464" spans="1:14" x14ac:dyDescent="0.25">
      <c r="A464" s="83"/>
      <c r="B464" s="407"/>
      <c r="C464" s="407"/>
      <c r="D464" s="407"/>
      <c r="E464" s="407"/>
      <c r="F464" s="408"/>
      <c r="G464" s="409"/>
      <c r="H464" s="407"/>
      <c r="I464" s="407"/>
      <c r="J464" s="407"/>
      <c r="K464" s="407"/>
      <c r="L464" s="407"/>
      <c r="M464" s="407"/>
      <c r="N464" s="408"/>
    </row>
    <row r="465" spans="1:14" x14ac:dyDescent="0.25">
      <c r="A465" s="83"/>
      <c r="B465" s="407"/>
      <c r="C465" s="407"/>
      <c r="D465" s="407"/>
      <c r="E465" s="407"/>
      <c r="F465" s="408"/>
      <c r="G465" s="409"/>
      <c r="H465" s="407"/>
      <c r="I465" s="407"/>
      <c r="J465" s="407"/>
      <c r="K465" s="407"/>
      <c r="L465" s="407"/>
      <c r="M465" s="407"/>
      <c r="N465" s="408"/>
    </row>
    <row r="466" spans="1:14" x14ac:dyDescent="0.25">
      <c r="A466" s="83"/>
      <c r="B466" s="407"/>
      <c r="C466" s="407"/>
      <c r="D466" s="407"/>
      <c r="E466" s="407"/>
      <c r="F466" s="408"/>
      <c r="G466" s="409"/>
      <c r="H466" s="407"/>
      <c r="I466" s="407"/>
      <c r="J466" s="407"/>
      <c r="K466" s="407"/>
      <c r="L466" s="407"/>
      <c r="M466" s="407"/>
      <c r="N466" s="408"/>
    </row>
    <row r="467" spans="1:14" x14ac:dyDescent="0.25">
      <c r="A467" s="83"/>
      <c r="B467" s="407"/>
      <c r="C467" s="407"/>
      <c r="D467" s="407"/>
      <c r="E467" s="407"/>
      <c r="F467" s="408"/>
      <c r="G467" s="409"/>
      <c r="H467" s="407"/>
      <c r="I467" s="407"/>
      <c r="J467" s="407"/>
      <c r="K467" s="407"/>
      <c r="L467" s="407"/>
      <c r="M467" s="407"/>
      <c r="N467" s="408"/>
    </row>
    <row r="468" spans="1:14" x14ac:dyDescent="0.25">
      <c r="A468" s="83"/>
      <c r="B468" s="407"/>
      <c r="C468" s="407"/>
      <c r="D468" s="407"/>
      <c r="E468" s="407"/>
      <c r="F468" s="408"/>
      <c r="G468" s="409"/>
      <c r="H468" s="407"/>
      <c r="I468" s="407"/>
      <c r="J468" s="407"/>
      <c r="K468" s="407"/>
      <c r="L468" s="407"/>
      <c r="M468" s="407"/>
      <c r="N468" s="408"/>
    </row>
    <row r="469" spans="1:14" x14ac:dyDescent="0.25">
      <c r="A469" s="83"/>
      <c r="B469" s="407"/>
      <c r="C469" s="407"/>
      <c r="D469" s="407"/>
      <c r="E469" s="407"/>
      <c r="F469" s="408"/>
      <c r="G469" s="409"/>
      <c r="H469" s="407"/>
      <c r="I469" s="407"/>
      <c r="J469" s="407"/>
      <c r="K469" s="407"/>
      <c r="L469" s="407"/>
      <c r="M469" s="407"/>
      <c r="N469" s="408"/>
    </row>
    <row r="470" spans="1:14" x14ac:dyDescent="0.25">
      <c r="A470" s="83"/>
      <c r="B470" s="407"/>
      <c r="C470" s="407"/>
      <c r="D470" s="407"/>
      <c r="E470" s="407"/>
      <c r="F470" s="408"/>
      <c r="G470" s="409"/>
      <c r="H470" s="407"/>
      <c r="I470" s="407"/>
      <c r="J470" s="407"/>
      <c r="K470" s="407"/>
      <c r="L470" s="407"/>
      <c r="M470" s="407"/>
      <c r="N470" s="408"/>
    </row>
    <row r="471" spans="1:14" x14ac:dyDescent="0.25">
      <c r="A471" s="83"/>
      <c r="B471" s="407"/>
      <c r="C471" s="407"/>
      <c r="D471" s="407"/>
      <c r="E471" s="407"/>
      <c r="F471" s="408"/>
      <c r="G471" s="409"/>
      <c r="H471" s="407"/>
      <c r="I471" s="407"/>
      <c r="J471" s="407"/>
      <c r="K471" s="407"/>
      <c r="L471" s="407"/>
      <c r="M471" s="407"/>
      <c r="N471" s="408"/>
    </row>
    <row r="472" spans="1:14" x14ac:dyDescent="0.25">
      <c r="A472" s="83"/>
      <c r="B472" s="407"/>
      <c r="C472" s="407"/>
      <c r="D472" s="407"/>
      <c r="E472" s="407"/>
      <c r="F472" s="408"/>
      <c r="G472" s="409"/>
      <c r="H472" s="407"/>
      <c r="I472" s="407"/>
      <c r="J472" s="407"/>
      <c r="K472" s="407"/>
      <c r="L472" s="407"/>
      <c r="M472" s="407"/>
      <c r="N472" s="408"/>
    </row>
    <row r="473" spans="1:14" x14ac:dyDescent="0.25">
      <c r="A473" s="83"/>
      <c r="B473" s="407"/>
      <c r="C473" s="407"/>
      <c r="D473" s="407"/>
      <c r="E473" s="407"/>
      <c r="F473" s="408"/>
      <c r="G473" s="409"/>
      <c r="H473" s="407"/>
      <c r="I473" s="407"/>
      <c r="J473" s="407"/>
      <c r="K473" s="407"/>
      <c r="L473" s="407"/>
      <c r="M473" s="407"/>
      <c r="N473" s="408"/>
    </row>
    <row r="474" spans="1:14" x14ac:dyDescent="0.25">
      <c r="A474" s="83"/>
      <c r="B474" s="407"/>
      <c r="C474" s="407"/>
      <c r="D474" s="407"/>
      <c r="E474" s="407"/>
      <c r="F474" s="408"/>
      <c r="G474" s="409"/>
      <c r="H474" s="407"/>
      <c r="I474" s="407"/>
      <c r="J474" s="407"/>
      <c r="K474" s="407"/>
      <c r="L474" s="407"/>
      <c r="M474" s="407"/>
      <c r="N474" s="408"/>
    </row>
    <row r="475" spans="1:14" x14ac:dyDescent="0.25">
      <c r="A475" s="83"/>
      <c r="B475" s="407"/>
      <c r="C475" s="407"/>
      <c r="D475" s="407"/>
      <c r="E475" s="407"/>
      <c r="F475" s="408"/>
      <c r="G475" s="409"/>
      <c r="H475" s="407"/>
      <c r="I475" s="407"/>
      <c r="J475" s="407"/>
      <c r="K475" s="407"/>
      <c r="L475" s="407"/>
      <c r="M475" s="407"/>
      <c r="N475" s="408"/>
    </row>
    <row r="476" spans="1:14" x14ac:dyDescent="0.25">
      <c r="A476" s="83"/>
      <c r="B476" s="407"/>
      <c r="C476" s="407"/>
      <c r="D476" s="407"/>
      <c r="E476" s="407"/>
      <c r="F476" s="408"/>
      <c r="G476" s="409"/>
      <c r="H476" s="407"/>
      <c r="I476" s="407"/>
      <c r="J476" s="407"/>
      <c r="K476" s="407"/>
      <c r="L476" s="407"/>
      <c r="M476" s="407"/>
      <c r="N476" s="408"/>
    </row>
    <row r="477" spans="1:14" x14ac:dyDescent="0.25">
      <c r="A477" s="83"/>
      <c r="B477" s="407"/>
      <c r="C477" s="407"/>
      <c r="D477" s="407"/>
      <c r="E477" s="407"/>
      <c r="F477" s="408"/>
      <c r="G477" s="409"/>
      <c r="H477" s="407"/>
      <c r="I477" s="407"/>
      <c r="J477" s="407"/>
      <c r="K477" s="407"/>
      <c r="L477" s="407"/>
      <c r="M477" s="407"/>
      <c r="N477" s="408"/>
    </row>
    <row r="478" spans="1:14" x14ac:dyDescent="0.25">
      <c r="A478" s="83"/>
      <c r="B478" s="407"/>
      <c r="C478" s="407"/>
      <c r="D478" s="407"/>
      <c r="E478" s="407"/>
      <c r="F478" s="408"/>
      <c r="G478" s="409"/>
      <c r="H478" s="407"/>
      <c r="I478" s="407"/>
      <c r="J478" s="407"/>
      <c r="K478" s="407"/>
      <c r="L478" s="407"/>
      <c r="M478" s="407"/>
      <c r="N478" s="408"/>
    </row>
    <row r="479" spans="1:14" x14ac:dyDescent="0.25">
      <c r="A479" s="83"/>
      <c r="B479" s="407"/>
      <c r="C479" s="407"/>
      <c r="D479" s="407"/>
      <c r="E479" s="407"/>
      <c r="F479" s="408"/>
      <c r="G479" s="409"/>
      <c r="H479" s="407"/>
      <c r="I479" s="407"/>
      <c r="J479" s="407"/>
      <c r="K479" s="407"/>
      <c r="L479" s="407"/>
      <c r="M479" s="407"/>
      <c r="N479" s="408"/>
    </row>
    <row r="480" spans="1:14" x14ac:dyDescent="0.25">
      <c r="A480" s="83"/>
      <c r="B480" s="407"/>
      <c r="C480" s="407"/>
      <c r="D480" s="407"/>
      <c r="E480" s="407"/>
      <c r="F480" s="408"/>
      <c r="G480" s="409"/>
      <c r="H480" s="407"/>
      <c r="I480" s="407"/>
      <c r="J480" s="407"/>
      <c r="K480" s="407"/>
      <c r="L480" s="407"/>
      <c r="M480" s="407"/>
      <c r="N480" s="408"/>
    </row>
    <row r="481" spans="1:14" x14ac:dyDescent="0.25">
      <c r="A481" s="83"/>
      <c r="B481" s="407"/>
      <c r="C481" s="407"/>
      <c r="D481" s="407"/>
      <c r="E481" s="407"/>
      <c r="F481" s="408"/>
      <c r="G481" s="409"/>
      <c r="H481" s="407"/>
      <c r="I481" s="407"/>
      <c r="J481" s="407"/>
      <c r="K481" s="407"/>
      <c r="L481" s="407"/>
      <c r="M481" s="407"/>
      <c r="N481" s="408"/>
    </row>
    <row r="482" spans="1:14" x14ac:dyDescent="0.25">
      <c r="A482" s="83"/>
      <c r="B482" s="407"/>
      <c r="C482" s="407"/>
      <c r="D482" s="407"/>
      <c r="E482" s="407"/>
      <c r="F482" s="408"/>
      <c r="G482" s="409"/>
      <c r="H482" s="407"/>
      <c r="I482" s="407"/>
      <c r="J482" s="407"/>
      <c r="K482" s="407"/>
      <c r="L482" s="407"/>
      <c r="M482" s="407"/>
      <c r="N482" s="408"/>
    </row>
    <row r="483" spans="1:14" x14ac:dyDescent="0.25">
      <c r="A483" s="83"/>
      <c r="B483" s="407"/>
      <c r="C483" s="407"/>
      <c r="D483" s="407"/>
      <c r="E483" s="407"/>
      <c r="F483" s="408"/>
      <c r="G483" s="409"/>
      <c r="H483" s="407"/>
      <c r="I483" s="407"/>
      <c r="J483" s="407"/>
      <c r="K483" s="407"/>
      <c r="L483" s="407"/>
      <c r="M483" s="407"/>
      <c r="N483" s="408"/>
    </row>
    <row r="484" spans="1:14" x14ac:dyDescent="0.25">
      <c r="A484" s="83"/>
      <c r="B484" s="407"/>
      <c r="C484" s="407"/>
      <c r="D484" s="407"/>
      <c r="E484" s="407"/>
      <c r="F484" s="408"/>
      <c r="G484" s="409"/>
      <c r="H484" s="407"/>
      <c r="I484" s="407"/>
      <c r="J484" s="407"/>
      <c r="K484" s="407"/>
      <c r="L484" s="407"/>
      <c r="M484" s="407"/>
      <c r="N484" s="408"/>
    </row>
    <row r="485" spans="1:14" x14ac:dyDescent="0.25">
      <c r="A485" s="83"/>
      <c r="B485" s="407"/>
      <c r="C485" s="407"/>
      <c r="D485" s="407"/>
      <c r="E485" s="407"/>
      <c r="F485" s="408"/>
      <c r="G485" s="409"/>
      <c r="H485" s="407"/>
      <c r="I485" s="407"/>
      <c r="J485" s="407"/>
      <c r="K485" s="407"/>
      <c r="L485" s="407"/>
      <c r="M485" s="407"/>
      <c r="N485" s="408"/>
    </row>
    <row r="486" spans="1:14" x14ac:dyDescent="0.25">
      <c r="A486" s="83"/>
      <c r="B486" s="407"/>
      <c r="C486" s="407"/>
      <c r="D486" s="407"/>
      <c r="E486" s="407"/>
      <c r="F486" s="408"/>
      <c r="G486" s="409"/>
      <c r="H486" s="407"/>
      <c r="I486" s="407"/>
      <c r="J486" s="407"/>
      <c r="K486" s="407"/>
      <c r="L486" s="407"/>
      <c r="M486" s="407"/>
      <c r="N486" s="408"/>
    </row>
    <row r="487" spans="1:14" x14ac:dyDescent="0.25">
      <c r="A487" s="83"/>
      <c r="B487" s="407"/>
      <c r="C487" s="407"/>
      <c r="D487" s="407"/>
      <c r="E487" s="407"/>
      <c r="F487" s="408"/>
      <c r="G487" s="409"/>
      <c r="H487" s="407"/>
      <c r="I487" s="407"/>
      <c r="J487" s="407"/>
      <c r="K487" s="407"/>
      <c r="L487" s="407"/>
      <c r="M487" s="407"/>
      <c r="N487" s="408"/>
    </row>
    <row r="488" spans="1:14" x14ac:dyDescent="0.25">
      <c r="A488" s="83"/>
      <c r="B488" s="407"/>
      <c r="C488" s="407"/>
      <c r="D488" s="407"/>
      <c r="E488" s="407"/>
      <c r="F488" s="408"/>
      <c r="G488" s="409"/>
      <c r="H488" s="407"/>
      <c r="I488" s="407"/>
      <c r="J488" s="407"/>
      <c r="K488" s="407"/>
      <c r="L488" s="407"/>
      <c r="M488" s="407"/>
      <c r="N488" s="408"/>
    </row>
    <row r="489" spans="1:14" x14ac:dyDescent="0.25">
      <c r="A489" s="83"/>
      <c r="B489" s="407"/>
      <c r="C489" s="407"/>
      <c r="D489" s="407"/>
      <c r="E489" s="407"/>
      <c r="F489" s="408"/>
      <c r="G489" s="409"/>
      <c r="H489" s="407"/>
      <c r="I489" s="407"/>
      <c r="J489" s="407"/>
      <c r="K489" s="407"/>
      <c r="L489" s="407"/>
      <c r="M489" s="407"/>
      <c r="N489" s="408"/>
    </row>
    <row r="490" spans="1:14" x14ac:dyDescent="0.25">
      <c r="A490" s="83"/>
      <c r="B490" s="407"/>
      <c r="C490" s="407"/>
      <c r="D490" s="407"/>
      <c r="E490" s="407"/>
      <c r="F490" s="408"/>
      <c r="G490" s="409"/>
      <c r="H490" s="407"/>
      <c r="I490" s="407"/>
      <c r="J490" s="407"/>
      <c r="K490" s="407"/>
      <c r="L490" s="407"/>
      <c r="M490" s="407"/>
      <c r="N490" s="408"/>
    </row>
    <row r="491" spans="1:14" x14ac:dyDescent="0.25">
      <c r="A491" s="83"/>
      <c r="B491" s="407"/>
      <c r="C491" s="407"/>
      <c r="D491" s="407"/>
      <c r="E491" s="407"/>
      <c r="F491" s="408"/>
      <c r="G491" s="409"/>
      <c r="H491" s="407"/>
      <c r="I491" s="407"/>
      <c r="J491" s="407"/>
      <c r="K491" s="407"/>
      <c r="L491" s="407"/>
      <c r="M491" s="407"/>
      <c r="N491" s="408"/>
    </row>
    <row r="492" spans="1:14" x14ac:dyDescent="0.25">
      <c r="A492" s="83"/>
      <c r="B492" s="407"/>
      <c r="C492" s="407"/>
      <c r="D492" s="407"/>
      <c r="E492" s="407"/>
      <c r="F492" s="408"/>
      <c r="G492" s="409"/>
      <c r="H492" s="407"/>
      <c r="I492" s="407"/>
      <c r="J492" s="407"/>
      <c r="K492" s="407"/>
      <c r="L492" s="407"/>
      <c r="M492" s="407"/>
      <c r="N492" s="408"/>
    </row>
    <row r="493" spans="1:14" x14ac:dyDescent="0.25">
      <c r="A493" s="83"/>
      <c r="B493" s="407"/>
      <c r="C493" s="407"/>
      <c r="D493" s="407"/>
      <c r="E493" s="407"/>
      <c r="F493" s="408"/>
      <c r="G493" s="409"/>
      <c r="H493" s="407"/>
      <c r="I493" s="407"/>
      <c r="J493" s="407"/>
      <c r="K493" s="407"/>
      <c r="L493" s="407"/>
      <c r="M493" s="407"/>
      <c r="N493" s="408"/>
    </row>
    <row r="494" spans="1:14" x14ac:dyDescent="0.25">
      <c r="A494" s="83"/>
      <c r="B494" s="407"/>
      <c r="C494" s="407"/>
      <c r="D494" s="407"/>
      <c r="E494" s="407"/>
      <c r="F494" s="408"/>
      <c r="G494" s="409"/>
      <c r="H494" s="407"/>
      <c r="I494" s="407"/>
      <c r="J494" s="407"/>
      <c r="K494" s="407"/>
      <c r="L494" s="407"/>
      <c r="M494" s="407"/>
      <c r="N494" s="408"/>
    </row>
    <row r="495" spans="1:14" x14ac:dyDescent="0.25">
      <c r="A495" s="83"/>
      <c r="B495" s="407"/>
      <c r="C495" s="407"/>
      <c r="D495" s="407"/>
      <c r="E495" s="407"/>
      <c r="F495" s="408"/>
      <c r="G495" s="409"/>
      <c r="H495" s="407"/>
      <c r="I495" s="407"/>
      <c r="J495" s="407"/>
      <c r="K495" s="407"/>
      <c r="L495" s="407"/>
      <c r="M495" s="407"/>
      <c r="N495" s="408"/>
    </row>
    <row r="496" spans="1:14" x14ac:dyDescent="0.25">
      <c r="A496" s="83"/>
      <c r="B496" s="407"/>
      <c r="C496" s="407"/>
      <c r="D496" s="407"/>
      <c r="E496" s="407"/>
      <c r="F496" s="408"/>
      <c r="G496" s="409"/>
      <c r="H496" s="407"/>
      <c r="I496" s="407"/>
      <c r="J496" s="407"/>
      <c r="K496" s="407"/>
      <c r="L496" s="407"/>
      <c r="M496" s="407"/>
      <c r="N496" s="408"/>
    </row>
    <row r="497" spans="1:14" x14ac:dyDescent="0.25">
      <c r="A497" s="83"/>
      <c r="B497" s="407"/>
      <c r="C497" s="407"/>
      <c r="D497" s="407"/>
      <c r="E497" s="407"/>
      <c r="F497" s="408"/>
      <c r="G497" s="409"/>
      <c r="H497" s="407"/>
      <c r="I497" s="407"/>
      <c r="J497" s="407"/>
      <c r="K497" s="407"/>
      <c r="L497" s="407"/>
      <c r="M497" s="407"/>
      <c r="N497" s="408"/>
    </row>
    <row r="498" spans="1:14" x14ac:dyDescent="0.25">
      <c r="A498" s="83"/>
      <c r="B498" s="407"/>
      <c r="C498" s="407"/>
      <c r="D498" s="407"/>
      <c r="E498" s="407"/>
      <c r="F498" s="408"/>
      <c r="G498" s="409"/>
      <c r="H498" s="407"/>
      <c r="I498" s="407"/>
      <c r="J498" s="407"/>
      <c r="K498" s="407"/>
      <c r="L498" s="407"/>
      <c r="M498" s="407"/>
      <c r="N498" s="408"/>
    </row>
    <row r="499" spans="1:14" x14ac:dyDescent="0.25">
      <c r="A499" s="83"/>
      <c r="B499" s="407"/>
      <c r="C499" s="407"/>
      <c r="D499" s="407"/>
      <c r="E499" s="407"/>
      <c r="F499" s="408"/>
      <c r="G499" s="409"/>
      <c r="H499" s="407"/>
      <c r="I499" s="407"/>
      <c r="J499" s="407"/>
      <c r="K499" s="407"/>
      <c r="L499" s="407"/>
      <c r="M499" s="407"/>
      <c r="N499" s="408"/>
    </row>
    <row r="500" spans="1:14" x14ac:dyDescent="0.25">
      <c r="A500" s="83"/>
      <c r="B500" s="407"/>
      <c r="C500" s="407"/>
      <c r="D500" s="407"/>
      <c r="E500" s="407"/>
      <c r="F500" s="408"/>
      <c r="G500" s="409"/>
      <c r="H500" s="407"/>
      <c r="I500" s="407"/>
      <c r="J500" s="407"/>
      <c r="K500" s="407"/>
      <c r="L500" s="407"/>
      <c r="M500" s="407"/>
      <c r="N500" s="408"/>
    </row>
    <row r="501" spans="1:14" x14ac:dyDescent="0.25">
      <c r="A501" s="83"/>
      <c r="B501" s="407"/>
      <c r="C501" s="407"/>
      <c r="D501" s="407"/>
      <c r="E501" s="407"/>
      <c r="F501" s="408"/>
      <c r="G501" s="409"/>
      <c r="H501" s="407"/>
      <c r="I501" s="407"/>
      <c r="J501" s="407"/>
      <c r="K501" s="407"/>
      <c r="L501" s="407"/>
      <c r="M501" s="407"/>
      <c r="N501" s="408"/>
    </row>
    <row r="502" spans="1:14" x14ac:dyDescent="0.25">
      <c r="A502" s="83"/>
      <c r="B502" s="407"/>
      <c r="C502" s="407"/>
      <c r="D502" s="407"/>
      <c r="E502" s="407"/>
      <c r="F502" s="408"/>
      <c r="G502" s="409"/>
      <c r="H502" s="407"/>
      <c r="I502" s="407"/>
      <c r="J502" s="407"/>
      <c r="K502" s="407"/>
      <c r="L502" s="407"/>
      <c r="M502" s="407"/>
      <c r="N502" s="408"/>
    </row>
    <row r="503" spans="1:14" x14ac:dyDescent="0.25">
      <c r="A503" s="83"/>
      <c r="B503" s="407"/>
      <c r="C503" s="407"/>
      <c r="D503" s="407"/>
      <c r="E503" s="407"/>
      <c r="F503" s="408"/>
      <c r="G503" s="409"/>
      <c r="H503" s="407"/>
      <c r="I503" s="407"/>
      <c r="J503" s="407"/>
      <c r="K503" s="407"/>
      <c r="L503" s="407"/>
      <c r="M503" s="407"/>
      <c r="N503" s="408"/>
    </row>
    <row r="504" spans="1:14" x14ac:dyDescent="0.25">
      <c r="A504" s="83"/>
      <c r="B504" s="407"/>
      <c r="C504" s="407"/>
      <c r="D504" s="407"/>
      <c r="E504" s="407"/>
      <c r="F504" s="408"/>
      <c r="G504" s="409"/>
      <c r="H504" s="407"/>
      <c r="I504" s="407"/>
      <c r="J504" s="407"/>
      <c r="K504" s="407"/>
      <c r="L504" s="407"/>
      <c r="M504" s="407"/>
      <c r="N504" s="408"/>
    </row>
    <row r="505" spans="1:14" x14ac:dyDescent="0.25">
      <c r="A505" s="83"/>
      <c r="B505" s="407"/>
      <c r="C505" s="407"/>
      <c r="D505" s="407"/>
      <c r="E505" s="407"/>
      <c r="F505" s="408"/>
      <c r="G505" s="409"/>
      <c r="H505" s="407"/>
      <c r="I505" s="407"/>
      <c r="J505" s="407"/>
      <c r="K505" s="407"/>
      <c r="L505" s="407"/>
      <c r="M505" s="407"/>
      <c r="N505" s="408"/>
    </row>
    <row r="506" spans="1:14" x14ac:dyDescent="0.25">
      <c r="A506" s="83"/>
      <c r="B506" s="83"/>
      <c r="C506" s="83"/>
      <c r="D506" s="83"/>
      <c r="E506" s="83"/>
      <c r="F506" s="83"/>
      <c r="G506" s="83"/>
      <c r="H506" s="83"/>
      <c r="I506" s="83"/>
      <c r="J506" s="83"/>
      <c r="K506" s="83"/>
      <c r="L506" s="83"/>
      <c r="M506" s="83"/>
      <c r="N506" s="83"/>
    </row>
    <row r="507" spans="1:14" x14ac:dyDescent="0.25">
      <c r="A507" s="83"/>
    </row>
  </sheetData>
  <sheetProtection algorithmName="SHA-512" hashValue="csTCsCRrnOcgSopYS4TN6MtNn4pI+/ePSynGkPmJV0loLvQJEd4pOxRfJPTWantzr32IBfNeI2wCLKX3oLD2mQ==" saltValue="nXBwJH0EDzGHsLBqrv8ldQ==" spinCount="100000" sheet="1" objects="1" scenarios="1"/>
  <phoneticPr fontId="22" type="noConversion"/>
  <printOptions horizontalCentered="1"/>
  <pageMargins left="0.31496062992125984" right="0.31496062992125984" top="0.31496062992125984" bottom="0.31496062992125984" header="0.31496062992125984" footer="0.31496062992125984"/>
  <pageSetup scale="49"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3FA0C27F-4A99-4125-8717-560D2E1031C6}">
          <x14:formula1>
            <xm:f>OFFSET(Settings!$J$6,1,0,COUNTA(Settings!$J$7:$J$16),1)</xm:f>
          </x14:formula1>
          <xm:sqref>C6:C25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0965C-D361-4AEB-AD78-EA9E5F00349B}">
  <sheetPr codeName="Sheet7">
    <pageSetUpPr fitToPage="1"/>
  </sheetPr>
  <dimension ref="A1:L1005"/>
  <sheetViews>
    <sheetView showGridLines="0" showRowColHeaders="0" zoomScaleNormal="100" workbookViewId="0">
      <pane ySplit="5" topLeftCell="A6" activePane="bottomLeft" state="frozen"/>
      <selection pane="bottomLeft" activeCell="A6" sqref="A6"/>
    </sheetView>
  </sheetViews>
  <sheetFormatPr defaultRowHeight="15" x14ac:dyDescent="0.25"/>
  <cols>
    <col min="1" max="1" width="3.7109375" style="10" customWidth="1"/>
    <col min="2" max="2" width="9.7109375" style="10" customWidth="1"/>
    <col min="3" max="4" width="30.7109375" style="10" customWidth="1"/>
    <col min="5" max="5" width="60.7109375" style="10" customWidth="1"/>
    <col min="6" max="7" width="18.7109375" style="10" customWidth="1"/>
    <col min="8" max="8" width="3.7109375" style="10" customWidth="1"/>
    <col min="9" max="11" width="9.140625" style="10" customWidth="1"/>
    <col min="12" max="12" width="9.140625" style="10"/>
    <col min="13" max="13" width="9.140625" style="10" customWidth="1"/>
    <col min="14" max="16384" width="9.140625" style="10"/>
  </cols>
  <sheetData>
    <row r="1" spans="1:12" ht="6.75" customHeight="1" x14ac:dyDescent="0.25">
      <c r="A1" s="1"/>
      <c r="B1" s="2"/>
      <c r="C1" s="1"/>
      <c r="D1" s="1"/>
      <c r="E1" s="1"/>
      <c r="F1" s="1"/>
      <c r="G1" s="1"/>
      <c r="H1" s="1"/>
      <c r="L1" s="1"/>
    </row>
    <row r="2" spans="1:12" s="127" customFormat="1" ht="20.100000000000001" customHeight="1" x14ac:dyDescent="0.3">
      <c r="A2" s="15"/>
      <c r="B2" s="16"/>
      <c r="C2" s="17" t="s">
        <v>35</v>
      </c>
      <c r="D2" s="18"/>
      <c r="E2" s="18"/>
      <c r="F2" s="19"/>
      <c r="G2" s="18"/>
      <c r="H2" s="20"/>
      <c r="I2" s="144"/>
      <c r="J2" s="144"/>
      <c r="K2" s="144"/>
      <c r="L2" s="15"/>
    </row>
    <row r="3" spans="1:12" s="129" customFormat="1" ht="24" customHeight="1" x14ac:dyDescent="0.35">
      <c r="A3" s="21"/>
      <c r="B3" s="22"/>
      <c r="C3" s="23" t="s">
        <v>115</v>
      </c>
      <c r="D3" s="24"/>
      <c r="E3" s="24"/>
      <c r="F3" s="25"/>
      <c r="G3" s="24"/>
      <c r="H3" s="26"/>
      <c r="L3" s="21"/>
    </row>
    <row r="4" spans="1:12" ht="5.0999999999999996" customHeight="1" x14ac:dyDescent="0.25">
      <c r="A4" s="4"/>
      <c r="B4" s="4"/>
      <c r="C4" s="4"/>
      <c r="D4" s="4"/>
      <c r="E4" s="4"/>
      <c r="F4" s="4"/>
      <c r="G4" s="5"/>
      <c r="H4" s="5"/>
      <c r="L4" s="5"/>
    </row>
    <row r="5" spans="1:12" ht="30" customHeight="1" x14ac:dyDescent="0.25">
      <c r="B5" s="312" t="s">
        <v>22</v>
      </c>
      <c r="C5" s="310" t="s">
        <v>63</v>
      </c>
      <c r="D5" s="310" t="s">
        <v>212</v>
      </c>
      <c r="E5" s="310" t="s">
        <v>65</v>
      </c>
      <c r="F5" s="310" t="s">
        <v>23</v>
      </c>
      <c r="G5" s="313" t="s">
        <v>64</v>
      </c>
    </row>
    <row r="6" spans="1:12" x14ac:dyDescent="0.25">
      <c r="B6" s="155">
        <f>IF(LEN(C6)&gt;0,100,"")</f>
        <v>100</v>
      </c>
      <c r="C6" s="145" t="s">
        <v>132</v>
      </c>
      <c r="D6" s="145" t="s">
        <v>174</v>
      </c>
      <c r="E6" s="146" t="s">
        <v>175</v>
      </c>
      <c r="F6" s="147" t="s">
        <v>126</v>
      </c>
      <c r="G6" s="148" t="s">
        <v>46</v>
      </c>
    </row>
    <row r="7" spans="1:12" x14ac:dyDescent="0.25">
      <c r="B7" s="155">
        <f>IFERROR(IF(LEN(C7)&gt;0,MAX($B$6:B6)+1,""),"")</f>
        <v>101</v>
      </c>
      <c r="C7" s="145" t="s">
        <v>138</v>
      </c>
      <c r="D7" s="145" t="s">
        <v>176</v>
      </c>
      <c r="E7" s="146" t="s">
        <v>177</v>
      </c>
      <c r="F7" s="147" t="s">
        <v>127</v>
      </c>
      <c r="G7" s="148" t="s">
        <v>46</v>
      </c>
    </row>
    <row r="8" spans="1:12" x14ac:dyDescent="0.25">
      <c r="B8" s="155">
        <f>IFERROR(IF(LEN(C8)&gt;0,MAX($B$6:B7)+1,""),"")</f>
        <v>102</v>
      </c>
      <c r="C8" s="145" t="s">
        <v>144</v>
      </c>
      <c r="D8" s="145" t="s">
        <v>178</v>
      </c>
      <c r="E8" s="146" t="s">
        <v>179</v>
      </c>
      <c r="F8" s="147"/>
      <c r="G8" s="148" t="s">
        <v>46</v>
      </c>
    </row>
    <row r="9" spans="1:12" x14ac:dyDescent="0.25">
      <c r="B9" s="155">
        <f>IFERROR(IF(LEN(C9)&gt;0,MAX($B$6:B8)+1,""),"")</f>
        <v>103</v>
      </c>
      <c r="C9" s="145" t="s">
        <v>132</v>
      </c>
      <c r="D9" s="145" t="s">
        <v>180</v>
      </c>
      <c r="E9" s="146" t="s">
        <v>181</v>
      </c>
      <c r="F9" s="147" t="s">
        <v>127</v>
      </c>
      <c r="G9" s="148" t="s">
        <v>46</v>
      </c>
    </row>
    <row r="10" spans="1:12" x14ac:dyDescent="0.25">
      <c r="B10" s="155">
        <f>IFERROR(IF(LEN(C10)&gt;0,MAX($B$6:B9)+1,""),"")</f>
        <v>104</v>
      </c>
      <c r="C10" s="145" t="s">
        <v>150</v>
      </c>
      <c r="D10" s="145" t="s">
        <v>182</v>
      </c>
      <c r="E10" s="146"/>
      <c r="F10" s="147" t="s">
        <v>126</v>
      </c>
      <c r="G10" s="148" t="s">
        <v>46</v>
      </c>
    </row>
    <row r="11" spans="1:12" x14ac:dyDescent="0.25">
      <c r="B11" s="155">
        <f>IFERROR(IF(LEN(C11)&gt;0,MAX($B$6:B10)+1,""),"")</f>
        <v>105</v>
      </c>
      <c r="C11" s="145" t="s">
        <v>168</v>
      </c>
      <c r="D11" s="145" t="s">
        <v>180</v>
      </c>
      <c r="E11" s="146"/>
      <c r="F11" s="147" t="s">
        <v>128</v>
      </c>
      <c r="G11" s="148" t="s">
        <v>47</v>
      </c>
    </row>
    <row r="12" spans="1:12" x14ac:dyDescent="0.25">
      <c r="B12" s="155">
        <f>IFERROR(IF(LEN(C12)&gt;0,MAX($B$6:B11)+1,""),"")</f>
        <v>106</v>
      </c>
      <c r="C12" s="145" t="s">
        <v>168</v>
      </c>
      <c r="D12" s="145" t="s">
        <v>183</v>
      </c>
      <c r="E12" s="146" t="s">
        <v>184</v>
      </c>
      <c r="F12" s="147" t="s">
        <v>126</v>
      </c>
      <c r="G12" s="148" t="s">
        <v>46</v>
      </c>
    </row>
    <row r="13" spans="1:12" x14ac:dyDescent="0.25">
      <c r="B13" s="155">
        <f>IFERROR(IF(LEN(C13)&gt;0,MAX($B$6:B12)+1,""),"")</f>
        <v>107</v>
      </c>
      <c r="C13" s="145" t="s">
        <v>162</v>
      </c>
      <c r="D13" s="145" t="s">
        <v>185</v>
      </c>
      <c r="E13" s="146"/>
      <c r="F13" s="147" t="s">
        <v>128</v>
      </c>
      <c r="G13" s="148" t="s">
        <v>46</v>
      </c>
    </row>
    <row r="14" spans="1:12" x14ac:dyDescent="0.25">
      <c r="B14" s="155">
        <f>IFERROR(IF(LEN(C14)&gt;0,MAX($B$6:B13)+1,""),"")</f>
        <v>108</v>
      </c>
      <c r="C14" s="145" t="s">
        <v>156</v>
      </c>
      <c r="D14" s="145" t="s">
        <v>186</v>
      </c>
      <c r="E14" s="146"/>
      <c r="F14" s="147" t="s">
        <v>126</v>
      </c>
      <c r="G14" s="148" t="s">
        <v>46</v>
      </c>
    </row>
    <row r="15" spans="1:12" x14ac:dyDescent="0.25">
      <c r="B15" s="155">
        <f>IFERROR(IF(LEN(C15)&gt;0,MAX($B$6:B14)+1,""),"")</f>
        <v>109</v>
      </c>
      <c r="C15" s="145" t="s">
        <v>150</v>
      </c>
      <c r="D15" s="145" t="s">
        <v>183</v>
      </c>
      <c r="E15" s="146" t="s">
        <v>184</v>
      </c>
      <c r="F15" s="147"/>
      <c r="G15" s="148" t="s">
        <v>47</v>
      </c>
    </row>
    <row r="16" spans="1:12" x14ac:dyDescent="0.25">
      <c r="B16" s="155">
        <f>IFERROR(IF(LEN(C16)&gt;0,MAX($B$6:B15)+1,""),"")</f>
        <v>110</v>
      </c>
      <c r="C16" s="145" t="s">
        <v>156</v>
      </c>
      <c r="D16" s="145" t="s">
        <v>187</v>
      </c>
      <c r="E16" s="146"/>
      <c r="F16" s="147" t="s">
        <v>127</v>
      </c>
      <c r="G16" s="148" t="s">
        <v>46</v>
      </c>
    </row>
    <row r="17" spans="2:7" x14ac:dyDescent="0.25">
      <c r="B17" s="155">
        <f>IFERROR(IF(LEN(C17)&gt;0,MAX($B$6:B16)+1,""),"")</f>
        <v>111</v>
      </c>
      <c r="C17" s="145" t="s">
        <v>132</v>
      </c>
      <c r="D17" s="145" t="s">
        <v>178</v>
      </c>
      <c r="E17" s="146"/>
      <c r="F17" s="147" t="s">
        <v>127</v>
      </c>
      <c r="G17" s="148" t="s">
        <v>46</v>
      </c>
    </row>
    <row r="18" spans="2:7" x14ac:dyDescent="0.25">
      <c r="B18" s="155">
        <f>IFERROR(IF(LEN(C18)&gt;0,MAX($B$6:B17)+1,""),"")</f>
        <v>112</v>
      </c>
      <c r="C18" s="145" t="s">
        <v>144</v>
      </c>
      <c r="D18" s="145" t="s">
        <v>176</v>
      </c>
      <c r="E18" s="146" t="s">
        <v>188</v>
      </c>
      <c r="F18" s="147" t="s">
        <v>126</v>
      </c>
      <c r="G18" s="148" t="s">
        <v>47</v>
      </c>
    </row>
    <row r="19" spans="2:7" x14ac:dyDescent="0.25">
      <c r="B19" s="155" t="str">
        <f>IFERROR(IF(LEN(C19)&gt;0,MAX($B$6:B18)+1,""),"")</f>
        <v/>
      </c>
      <c r="C19" s="145"/>
      <c r="D19" s="145"/>
      <c r="E19" s="146"/>
      <c r="F19" s="147"/>
      <c r="G19" s="148"/>
    </row>
    <row r="20" spans="2:7" x14ac:dyDescent="0.25">
      <c r="B20" s="155" t="str">
        <f>IFERROR(IF(LEN(C20)&gt;0,MAX($B$6:B19)+1,""),"")</f>
        <v/>
      </c>
      <c r="C20" s="145"/>
      <c r="D20" s="145"/>
      <c r="E20" s="146"/>
      <c r="F20" s="147"/>
      <c r="G20" s="148"/>
    </row>
    <row r="21" spans="2:7" x14ac:dyDescent="0.25">
      <c r="B21" s="155" t="str">
        <f>IFERROR(IF(LEN(C21)&gt;0,MAX($B$6:B20)+1,""),"")</f>
        <v/>
      </c>
      <c r="C21" s="145"/>
      <c r="D21" s="145"/>
      <c r="E21" s="146"/>
      <c r="F21" s="147"/>
      <c r="G21" s="148"/>
    </row>
    <row r="22" spans="2:7" x14ac:dyDescent="0.25">
      <c r="B22" s="155" t="str">
        <f>IFERROR(IF(LEN(C22)&gt;0,MAX($B$6:B21)+1,""),"")</f>
        <v/>
      </c>
      <c r="C22" s="145"/>
      <c r="D22" s="145"/>
      <c r="E22" s="146"/>
      <c r="F22" s="147"/>
      <c r="G22" s="148"/>
    </row>
    <row r="23" spans="2:7" x14ac:dyDescent="0.25">
      <c r="B23" s="155" t="str">
        <f>IFERROR(IF(LEN(C23)&gt;0,MAX($B$6:B22)+1,""),"")</f>
        <v/>
      </c>
      <c r="C23" s="145"/>
      <c r="D23" s="145"/>
      <c r="E23" s="146"/>
      <c r="F23" s="147"/>
      <c r="G23" s="148"/>
    </row>
    <row r="24" spans="2:7" x14ac:dyDescent="0.25">
      <c r="B24" s="155" t="str">
        <f>IFERROR(IF(LEN(C24)&gt;0,MAX($B$6:B23)+1,""),"")</f>
        <v/>
      </c>
      <c r="C24" s="145"/>
      <c r="D24" s="145"/>
      <c r="E24" s="146"/>
      <c r="F24" s="147"/>
      <c r="G24" s="148"/>
    </row>
    <row r="25" spans="2:7" x14ac:dyDescent="0.25">
      <c r="B25" s="155" t="str">
        <f>IFERROR(IF(LEN(C25)&gt;0,MAX($B$6:B24)+1,""),"")</f>
        <v/>
      </c>
      <c r="C25" s="145"/>
      <c r="D25" s="145"/>
      <c r="E25" s="146"/>
      <c r="F25" s="147"/>
      <c r="G25" s="148"/>
    </row>
    <row r="26" spans="2:7" x14ac:dyDescent="0.25">
      <c r="B26" s="411"/>
      <c r="C26" s="412"/>
      <c r="D26" s="412"/>
      <c r="E26" s="413"/>
      <c r="F26" s="414"/>
      <c r="G26" s="412"/>
    </row>
    <row r="27" spans="2:7" x14ac:dyDescent="0.25">
      <c r="B27" s="411"/>
      <c r="C27" s="412"/>
      <c r="D27" s="412"/>
      <c r="E27" s="413"/>
      <c r="F27" s="414"/>
      <c r="G27" s="412"/>
    </row>
    <row r="28" spans="2:7" x14ac:dyDescent="0.25">
      <c r="B28" s="411"/>
      <c r="C28" s="412"/>
      <c r="D28" s="412"/>
      <c r="E28" s="413"/>
      <c r="F28" s="414"/>
      <c r="G28" s="412"/>
    </row>
    <row r="29" spans="2:7" x14ac:dyDescent="0.25">
      <c r="B29" s="411"/>
      <c r="C29" s="412"/>
      <c r="D29" s="412"/>
      <c r="E29" s="413"/>
      <c r="F29" s="414"/>
      <c r="G29" s="412"/>
    </row>
    <row r="30" spans="2:7" x14ac:dyDescent="0.25">
      <c r="B30" s="411"/>
      <c r="C30" s="412"/>
      <c r="D30" s="412"/>
      <c r="E30" s="413"/>
      <c r="F30" s="414"/>
      <c r="G30" s="412"/>
    </row>
    <row r="31" spans="2:7" x14ac:dyDescent="0.25">
      <c r="B31" s="411"/>
      <c r="C31" s="412"/>
      <c r="D31" s="412"/>
      <c r="E31" s="413"/>
      <c r="F31" s="414"/>
      <c r="G31" s="412"/>
    </row>
    <row r="32" spans="2:7" x14ac:dyDescent="0.25">
      <c r="B32" s="411"/>
      <c r="C32" s="412"/>
      <c r="D32" s="412"/>
      <c r="E32" s="413"/>
      <c r="F32" s="414"/>
      <c r="G32" s="412"/>
    </row>
    <row r="33" spans="2:7" x14ac:dyDescent="0.25">
      <c r="B33" s="411"/>
      <c r="C33" s="412"/>
      <c r="D33" s="412"/>
      <c r="E33" s="413"/>
      <c r="F33" s="414"/>
      <c r="G33" s="412"/>
    </row>
    <row r="34" spans="2:7" x14ac:dyDescent="0.25">
      <c r="B34" s="411"/>
      <c r="C34" s="412"/>
      <c r="D34" s="412"/>
      <c r="E34" s="413"/>
      <c r="F34" s="414"/>
      <c r="G34" s="412"/>
    </row>
    <row r="35" spans="2:7" x14ac:dyDescent="0.25">
      <c r="B35" s="411"/>
      <c r="C35" s="412"/>
      <c r="D35" s="412"/>
      <c r="E35" s="413"/>
      <c r="F35" s="414"/>
      <c r="G35" s="412"/>
    </row>
    <row r="36" spans="2:7" x14ac:dyDescent="0.25">
      <c r="B36" s="411"/>
      <c r="C36" s="412"/>
      <c r="D36" s="412"/>
      <c r="E36" s="413"/>
      <c r="F36" s="414"/>
      <c r="G36" s="412"/>
    </row>
    <row r="37" spans="2:7" x14ac:dyDescent="0.25">
      <c r="B37" s="411"/>
      <c r="C37" s="412"/>
      <c r="D37" s="412"/>
      <c r="E37" s="413"/>
      <c r="F37" s="414"/>
      <c r="G37" s="412"/>
    </row>
    <row r="38" spans="2:7" x14ac:dyDescent="0.25">
      <c r="B38" s="411"/>
      <c r="C38" s="412"/>
      <c r="D38" s="412"/>
      <c r="E38" s="413"/>
      <c r="F38" s="414"/>
      <c r="G38" s="412"/>
    </row>
    <row r="39" spans="2:7" x14ac:dyDescent="0.25">
      <c r="B39" s="411"/>
      <c r="C39" s="412"/>
      <c r="D39" s="412"/>
      <c r="E39" s="413"/>
      <c r="F39" s="414"/>
      <c r="G39" s="412"/>
    </row>
    <row r="40" spans="2:7" x14ac:dyDescent="0.25">
      <c r="B40" s="411"/>
      <c r="C40" s="412"/>
      <c r="D40" s="412"/>
      <c r="E40" s="413"/>
      <c r="F40" s="414"/>
      <c r="G40" s="412"/>
    </row>
    <row r="41" spans="2:7" x14ac:dyDescent="0.25">
      <c r="B41" s="411"/>
      <c r="C41" s="412"/>
      <c r="D41" s="412"/>
      <c r="E41" s="413"/>
      <c r="F41" s="414"/>
      <c r="G41" s="412"/>
    </row>
    <row r="42" spans="2:7" x14ac:dyDescent="0.25">
      <c r="B42" s="411"/>
      <c r="C42" s="412"/>
      <c r="D42" s="412"/>
      <c r="E42" s="413"/>
      <c r="F42" s="414"/>
      <c r="G42" s="412"/>
    </row>
    <row r="43" spans="2:7" x14ac:dyDescent="0.25">
      <c r="B43" s="411"/>
      <c r="C43" s="412"/>
      <c r="D43" s="412"/>
      <c r="E43" s="413"/>
      <c r="F43" s="414"/>
      <c r="G43" s="412"/>
    </row>
    <row r="44" spans="2:7" x14ac:dyDescent="0.25">
      <c r="B44" s="411"/>
      <c r="C44" s="412"/>
      <c r="D44" s="412"/>
      <c r="E44" s="413"/>
      <c r="F44" s="414"/>
      <c r="G44" s="412"/>
    </row>
    <row r="45" spans="2:7" x14ac:dyDescent="0.25">
      <c r="B45" s="411"/>
      <c r="C45" s="412"/>
      <c r="D45" s="412"/>
      <c r="E45" s="413"/>
      <c r="F45" s="414"/>
      <c r="G45" s="412"/>
    </row>
    <row r="46" spans="2:7" x14ac:dyDescent="0.25">
      <c r="B46" s="411"/>
      <c r="C46" s="412"/>
      <c r="D46" s="412"/>
      <c r="E46" s="413"/>
      <c r="F46" s="414"/>
      <c r="G46" s="412"/>
    </row>
    <row r="47" spans="2:7" x14ac:dyDescent="0.25">
      <c r="B47" s="411"/>
      <c r="C47" s="412"/>
      <c r="D47" s="412"/>
      <c r="E47" s="413"/>
      <c r="F47" s="414"/>
      <c r="G47" s="412"/>
    </row>
    <row r="48" spans="2:7" x14ac:dyDescent="0.25">
      <c r="B48" s="411"/>
      <c r="C48" s="412"/>
      <c r="D48" s="412"/>
      <c r="E48" s="413"/>
      <c r="F48" s="414"/>
      <c r="G48" s="412"/>
    </row>
    <row r="49" spans="2:7" x14ac:dyDescent="0.25">
      <c r="B49" s="411"/>
      <c r="C49" s="412"/>
      <c r="D49" s="412"/>
      <c r="E49" s="413"/>
      <c r="F49" s="414"/>
      <c r="G49" s="412"/>
    </row>
    <row r="50" spans="2:7" x14ac:dyDescent="0.25">
      <c r="B50" s="411"/>
      <c r="C50" s="412"/>
      <c r="D50" s="412"/>
      <c r="E50" s="413"/>
      <c r="F50" s="414"/>
      <c r="G50" s="412"/>
    </row>
    <row r="51" spans="2:7" x14ac:dyDescent="0.25">
      <c r="B51" s="411"/>
      <c r="C51" s="412"/>
      <c r="D51" s="412"/>
      <c r="E51" s="413"/>
      <c r="F51" s="414"/>
      <c r="G51" s="412"/>
    </row>
    <row r="52" spans="2:7" x14ac:dyDescent="0.25">
      <c r="B52" s="411"/>
      <c r="C52" s="412"/>
      <c r="D52" s="412"/>
      <c r="E52" s="413"/>
      <c r="F52" s="414"/>
      <c r="G52" s="412"/>
    </row>
    <row r="53" spans="2:7" x14ac:dyDescent="0.25">
      <c r="B53" s="411"/>
      <c r="C53" s="412"/>
      <c r="D53" s="412"/>
      <c r="E53" s="413"/>
      <c r="F53" s="414"/>
      <c r="G53" s="412"/>
    </row>
    <row r="54" spans="2:7" x14ac:dyDescent="0.25">
      <c r="B54" s="411"/>
      <c r="C54" s="412"/>
      <c r="D54" s="412"/>
      <c r="E54" s="413"/>
      <c r="F54" s="414"/>
      <c r="G54" s="412"/>
    </row>
    <row r="55" spans="2:7" x14ac:dyDescent="0.25">
      <c r="B55" s="411"/>
      <c r="C55" s="412"/>
      <c r="D55" s="412"/>
      <c r="E55" s="413"/>
      <c r="F55" s="414"/>
      <c r="G55" s="412"/>
    </row>
    <row r="56" spans="2:7" x14ac:dyDescent="0.25">
      <c r="B56" s="411"/>
      <c r="C56" s="412"/>
      <c r="D56" s="412"/>
      <c r="E56" s="413"/>
      <c r="F56" s="414"/>
      <c r="G56" s="412"/>
    </row>
    <row r="57" spans="2:7" x14ac:dyDescent="0.25">
      <c r="B57" s="411"/>
      <c r="C57" s="412"/>
      <c r="D57" s="412"/>
      <c r="E57" s="413"/>
      <c r="F57" s="414"/>
      <c r="G57" s="412"/>
    </row>
    <row r="58" spans="2:7" x14ac:dyDescent="0.25">
      <c r="B58" s="411"/>
      <c r="C58" s="412"/>
      <c r="D58" s="412"/>
      <c r="E58" s="413"/>
      <c r="F58" s="414"/>
      <c r="G58" s="412"/>
    </row>
    <row r="59" spans="2:7" x14ac:dyDescent="0.25">
      <c r="B59" s="411"/>
      <c r="C59" s="412"/>
      <c r="D59" s="412"/>
      <c r="E59" s="413"/>
      <c r="F59" s="414"/>
      <c r="G59" s="412"/>
    </row>
    <row r="60" spans="2:7" x14ac:dyDescent="0.25">
      <c r="B60" s="411"/>
      <c r="C60" s="412"/>
      <c r="D60" s="412"/>
      <c r="E60" s="413"/>
      <c r="F60" s="414"/>
      <c r="G60" s="412"/>
    </row>
    <row r="61" spans="2:7" x14ac:dyDescent="0.25">
      <c r="B61" s="411"/>
      <c r="C61" s="412"/>
      <c r="D61" s="412"/>
      <c r="E61" s="413"/>
      <c r="F61" s="414"/>
      <c r="G61" s="412"/>
    </row>
    <row r="62" spans="2:7" x14ac:dyDescent="0.25">
      <c r="B62" s="411"/>
      <c r="C62" s="412"/>
      <c r="D62" s="412"/>
      <c r="E62" s="413"/>
      <c r="F62" s="414"/>
      <c r="G62" s="412"/>
    </row>
    <row r="63" spans="2:7" x14ac:dyDescent="0.25">
      <c r="B63" s="411"/>
      <c r="C63" s="412"/>
      <c r="D63" s="412"/>
      <c r="E63" s="413"/>
      <c r="F63" s="414"/>
      <c r="G63" s="412"/>
    </row>
    <row r="64" spans="2:7" x14ac:dyDescent="0.25">
      <c r="B64" s="411"/>
      <c r="C64" s="412"/>
      <c r="D64" s="412"/>
      <c r="E64" s="413"/>
      <c r="F64" s="414"/>
      <c r="G64" s="412"/>
    </row>
    <row r="65" spans="2:7" x14ac:dyDescent="0.25">
      <c r="B65" s="411"/>
      <c r="C65" s="412"/>
      <c r="D65" s="412"/>
      <c r="E65" s="413"/>
      <c r="F65" s="414"/>
      <c r="G65" s="412"/>
    </row>
    <row r="66" spans="2:7" x14ac:dyDescent="0.25">
      <c r="B66" s="411"/>
      <c r="C66" s="412"/>
      <c r="D66" s="412"/>
      <c r="E66" s="413"/>
      <c r="F66" s="414"/>
      <c r="G66" s="412"/>
    </row>
    <row r="67" spans="2:7" x14ac:dyDescent="0.25">
      <c r="B67" s="411"/>
      <c r="C67" s="412"/>
      <c r="D67" s="412"/>
      <c r="E67" s="413"/>
      <c r="F67" s="414"/>
      <c r="G67" s="412"/>
    </row>
    <row r="68" spans="2:7" x14ac:dyDescent="0.25">
      <c r="B68" s="411"/>
      <c r="C68" s="412"/>
      <c r="D68" s="412"/>
      <c r="E68" s="413"/>
      <c r="F68" s="414"/>
      <c r="G68" s="412"/>
    </row>
    <row r="69" spans="2:7" x14ac:dyDescent="0.25">
      <c r="B69" s="411"/>
      <c r="C69" s="412"/>
      <c r="D69" s="412"/>
      <c r="E69" s="413"/>
      <c r="F69" s="414"/>
      <c r="G69" s="412"/>
    </row>
    <row r="70" spans="2:7" x14ac:dyDescent="0.25">
      <c r="B70" s="411"/>
      <c r="C70" s="412"/>
      <c r="D70" s="412"/>
      <c r="E70" s="413"/>
      <c r="F70" s="414"/>
      <c r="G70" s="412"/>
    </row>
    <row r="71" spans="2:7" x14ac:dyDescent="0.25">
      <c r="B71" s="411"/>
      <c r="C71" s="412"/>
      <c r="D71" s="412"/>
      <c r="E71" s="413"/>
      <c r="F71" s="414"/>
      <c r="G71" s="412"/>
    </row>
    <row r="72" spans="2:7" x14ac:dyDescent="0.25">
      <c r="B72" s="411"/>
      <c r="C72" s="412"/>
      <c r="D72" s="412"/>
      <c r="E72" s="413"/>
      <c r="F72" s="414"/>
      <c r="G72" s="412"/>
    </row>
    <row r="73" spans="2:7" x14ac:dyDescent="0.25">
      <c r="B73" s="411"/>
      <c r="C73" s="412"/>
      <c r="D73" s="412"/>
      <c r="E73" s="413"/>
      <c r="F73" s="414"/>
      <c r="G73" s="412"/>
    </row>
    <row r="74" spans="2:7" x14ac:dyDescent="0.25">
      <c r="B74" s="411"/>
      <c r="C74" s="412"/>
      <c r="D74" s="412"/>
      <c r="E74" s="413"/>
      <c r="F74" s="414"/>
      <c r="G74" s="412"/>
    </row>
    <row r="75" spans="2:7" x14ac:dyDescent="0.25">
      <c r="B75" s="411"/>
      <c r="C75" s="412"/>
      <c r="D75" s="412"/>
      <c r="E75" s="413"/>
      <c r="F75" s="414"/>
      <c r="G75" s="412"/>
    </row>
    <row r="76" spans="2:7" x14ac:dyDescent="0.25">
      <c r="B76" s="411"/>
      <c r="C76" s="412"/>
      <c r="D76" s="412"/>
      <c r="E76" s="413"/>
      <c r="F76" s="414"/>
      <c r="G76" s="412"/>
    </row>
    <row r="77" spans="2:7" x14ac:dyDescent="0.25">
      <c r="B77" s="411"/>
      <c r="C77" s="412"/>
      <c r="D77" s="412"/>
      <c r="E77" s="413"/>
      <c r="F77" s="414"/>
      <c r="G77" s="412"/>
    </row>
    <row r="78" spans="2:7" x14ac:dyDescent="0.25">
      <c r="B78" s="411"/>
      <c r="C78" s="412"/>
      <c r="D78" s="412"/>
      <c r="E78" s="413"/>
      <c r="F78" s="414"/>
      <c r="G78" s="412"/>
    </row>
    <row r="79" spans="2:7" x14ac:dyDescent="0.25">
      <c r="B79" s="411"/>
      <c r="C79" s="412"/>
      <c r="D79" s="412"/>
      <c r="E79" s="413"/>
      <c r="F79" s="414"/>
      <c r="G79" s="412"/>
    </row>
    <row r="80" spans="2:7" x14ac:dyDescent="0.25">
      <c r="B80" s="411"/>
      <c r="C80" s="412"/>
      <c r="D80" s="412"/>
      <c r="E80" s="413"/>
      <c r="F80" s="414"/>
      <c r="G80" s="412"/>
    </row>
    <row r="81" spans="2:7" x14ac:dyDescent="0.25">
      <c r="B81" s="411"/>
      <c r="C81" s="412"/>
      <c r="D81" s="412"/>
      <c r="E81" s="413"/>
      <c r="F81" s="414"/>
      <c r="G81" s="412"/>
    </row>
    <row r="82" spans="2:7" x14ac:dyDescent="0.25">
      <c r="B82" s="411"/>
      <c r="C82" s="412"/>
      <c r="D82" s="412"/>
      <c r="E82" s="413"/>
      <c r="F82" s="414"/>
      <c r="G82" s="412"/>
    </row>
    <row r="83" spans="2:7" x14ac:dyDescent="0.25">
      <c r="B83" s="411"/>
      <c r="C83" s="412"/>
      <c r="D83" s="412"/>
      <c r="E83" s="413"/>
      <c r="F83" s="414"/>
      <c r="G83" s="412"/>
    </row>
    <row r="84" spans="2:7" x14ac:dyDescent="0.25">
      <c r="B84" s="411"/>
      <c r="C84" s="412"/>
      <c r="D84" s="412"/>
      <c r="E84" s="413"/>
      <c r="F84" s="414"/>
      <c r="G84" s="412"/>
    </row>
    <row r="85" spans="2:7" x14ac:dyDescent="0.25">
      <c r="B85" s="411"/>
      <c r="C85" s="412"/>
      <c r="D85" s="412"/>
      <c r="E85" s="413"/>
      <c r="F85" s="414"/>
      <c r="G85" s="412"/>
    </row>
    <row r="86" spans="2:7" x14ac:dyDescent="0.25">
      <c r="B86" s="411"/>
      <c r="C86" s="412"/>
      <c r="D86" s="412"/>
      <c r="E86" s="413"/>
      <c r="F86" s="414"/>
      <c r="G86" s="412"/>
    </row>
    <row r="87" spans="2:7" x14ac:dyDescent="0.25">
      <c r="B87" s="411"/>
      <c r="C87" s="412"/>
      <c r="D87" s="412"/>
      <c r="E87" s="413"/>
      <c r="F87" s="414"/>
      <c r="G87" s="412"/>
    </row>
    <row r="88" spans="2:7" x14ac:dyDescent="0.25">
      <c r="B88" s="411"/>
      <c r="C88" s="412"/>
      <c r="D88" s="412"/>
      <c r="E88" s="413"/>
      <c r="F88" s="414"/>
      <c r="G88" s="412"/>
    </row>
    <row r="89" spans="2:7" x14ac:dyDescent="0.25">
      <c r="B89" s="411"/>
      <c r="C89" s="412"/>
      <c r="D89" s="412"/>
      <c r="E89" s="413"/>
      <c r="F89" s="414"/>
      <c r="G89" s="412"/>
    </row>
    <row r="90" spans="2:7" x14ac:dyDescent="0.25">
      <c r="B90" s="411"/>
      <c r="C90" s="412"/>
      <c r="D90" s="412"/>
      <c r="E90" s="413"/>
      <c r="F90" s="414"/>
      <c r="G90" s="412"/>
    </row>
    <row r="91" spans="2:7" x14ac:dyDescent="0.25">
      <c r="B91" s="411"/>
      <c r="C91" s="412"/>
      <c r="D91" s="412"/>
      <c r="E91" s="413"/>
      <c r="F91" s="414"/>
      <c r="G91" s="412"/>
    </row>
    <row r="92" spans="2:7" x14ac:dyDescent="0.25">
      <c r="B92" s="411"/>
      <c r="C92" s="412"/>
      <c r="D92" s="412"/>
      <c r="E92" s="413"/>
      <c r="F92" s="414"/>
      <c r="G92" s="412"/>
    </row>
    <row r="93" spans="2:7" x14ac:dyDescent="0.25">
      <c r="B93" s="411"/>
      <c r="C93" s="412"/>
      <c r="D93" s="412"/>
      <c r="E93" s="413"/>
      <c r="F93" s="414"/>
      <c r="G93" s="412"/>
    </row>
    <row r="94" spans="2:7" x14ac:dyDescent="0.25">
      <c r="B94" s="411"/>
      <c r="C94" s="412"/>
      <c r="D94" s="412"/>
      <c r="E94" s="413"/>
      <c r="F94" s="414"/>
      <c r="G94" s="412"/>
    </row>
    <row r="95" spans="2:7" x14ac:dyDescent="0.25">
      <c r="B95" s="411"/>
      <c r="C95" s="412"/>
      <c r="D95" s="412"/>
      <c r="E95" s="413"/>
      <c r="F95" s="414"/>
      <c r="G95" s="412"/>
    </row>
    <row r="96" spans="2:7" x14ac:dyDescent="0.25">
      <c r="B96" s="411"/>
      <c r="C96" s="412"/>
      <c r="D96" s="412"/>
      <c r="E96" s="413"/>
      <c r="F96" s="414"/>
      <c r="G96" s="412"/>
    </row>
    <row r="97" spans="2:7" x14ac:dyDescent="0.25">
      <c r="B97" s="411"/>
      <c r="C97" s="412"/>
      <c r="D97" s="412"/>
      <c r="E97" s="413"/>
      <c r="F97" s="414"/>
      <c r="G97" s="412"/>
    </row>
    <row r="98" spans="2:7" x14ac:dyDescent="0.25">
      <c r="B98" s="411"/>
      <c r="C98" s="412"/>
      <c r="D98" s="412"/>
      <c r="E98" s="413"/>
      <c r="F98" s="414"/>
      <c r="G98" s="412"/>
    </row>
    <row r="99" spans="2:7" x14ac:dyDescent="0.25">
      <c r="B99" s="411"/>
      <c r="C99" s="412"/>
      <c r="D99" s="412"/>
      <c r="E99" s="413"/>
      <c r="F99" s="414"/>
      <c r="G99" s="412"/>
    </row>
    <row r="100" spans="2:7" x14ac:dyDescent="0.25">
      <c r="B100" s="411"/>
      <c r="C100" s="412"/>
      <c r="D100" s="412"/>
      <c r="E100" s="413"/>
      <c r="F100" s="414"/>
      <c r="G100" s="412"/>
    </row>
    <row r="101" spans="2:7" x14ac:dyDescent="0.25">
      <c r="B101" s="411"/>
      <c r="C101" s="412"/>
      <c r="D101" s="412"/>
      <c r="E101" s="413"/>
      <c r="F101" s="414"/>
      <c r="G101" s="412"/>
    </row>
    <row r="102" spans="2:7" x14ac:dyDescent="0.25">
      <c r="B102" s="411"/>
      <c r="C102" s="412"/>
      <c r="D102" s="412"/>
      <c r="E102" s="413"/>
      <c r="F102" s="414"/>
      <c r="G102" s="412"/>
    </row>
    <row r="103" spans="2:7" x14ac:dyDescent="0.25">
      <c r="B103" s="411"/>
      <c r="C103" s="412"/>
      <c r="D103" s="412"/>
      <c r="E103" s="413"/>
      <c r="F103" s="414"/>
      <c r="G103" s="412"/>
    </row>
    <row r="104" spans="2:7" x14ac:dyDescent="0.25">
      <c r="B104" s="411"/>
      <c r="C104" s="412"/>
      <c r="D104" s="412"/>
      <c r="E104" s="413"/>
      <c r="F104" s="414"/>
      <c r="G104" s="412"/>
    </row>
    <row r="105" spans="2:7" x14ac:dyDescent="0.25">
      <c r="B105" s="411"/>
      <c r="C105" s="412"/>
      <c r="D105" s="412"/>
      <c r="E105" s="413"/>
      <c r="F105" s="414"/>
      <c r="G105" s="412"/>
    </row>
    <row r="106" spans="2:7" x14ac:dyDescent="0.25">
      <c r="B106" s="411"/>
      <c r="C106" s="412"/>
      <c r="D106" s="412"/>
      <c r="E106" s="413"/>
      <c r="F106" s="414"/>
      <c r="G106" s="412"/>
    </row>
    <row r="107" spans="2:7" x14ac:dyDescent="0.25">
      <c r="B107" s="411"/>
      <c r="C107" s="412"/>
      <c r="D107" s="412"/>
      <c r="E107" s="413"/>
      <c r="F107" s="414"/>
      <c r="G107" s="412"/>
    </row>
    <row r="108" spans="2:7" x14ac:dyDescent="0.25">
      <c r="B108" s="411"/>
      <c r="C108" s="412"/>
      <c r="D108" s="412"/>
      <c r="E108" s="413"/>
      <c r="F108" s="414"/>
      <c r="G108" s="412"/>
    </row>
    <row r="109" spans="2:7" x14ac:dyDescent="0.25">
      <c r="B109" s="411"/>
      <c r="C109" s="412"/>
      <c r="D109" s="412"/>
      <c r="E109" s="413"/>
      <c r="F109" s="414"/>
      <c r="G109" s="412"/>
    </row>
    <row r="110" spans="2:7" x14ac:dyDescent="0.25">
      <c r="B110" s="411"/>
      <c r="C110" s="412"/>
      <c r="D110" s="412"/>
      <c r="E110" s="413"/>
      <c r="F110" s="414"/>
      <c r="G110" s="412"/>
    </row>
    <row r="111" spans="2:7" x14ac:dyDescent="0.25">
      <c r="B111" s="411"/>
      <c r="C111" s="412"/>
      <c r="D111" s="412"/>
      <c r="E111" s="413"/>
      <c r="F111" s="414"/>
      <c r="G111" s="412"/>
    </row>
    <row r="112" spans="2:7" x14ac:dyDescent="0.25">
      <c r="B112" s="411"/>
      <c r="C112" s="412"/>
      <c r="D112" s="412"/>
      <c r="E112" s="413"/>
      <c r="F112" s="414"/>
      <c r="G112" s="412"/>
    </row>
    <row r="113" spans="2:7" x14ac:dyDescent="0.25">
      <c r="B113" s="411"/>
      <c r="C113" s="412"/>
      <c r="D113" s="412"/>
      <c r="E113" s="413"/>
      <c r="F113" s="414"/>
      <c r="G113" s="412"/>
    </row>
    <row r="114" spans="2:7" x14ac:dyDescent="0.25">
      <c r="B114" s="411"/>
      <c r="C114" s="412"/>
      <c r="D114" s="412"/>
      <c r="E114" s="413"/>
      <c r="F114" s="414"/>
      <c r="G114" s="412"/>
    </row>
    <row r="115" spans="2:7" x14ac:dyDescent="0.25">
      <c r="B115" s="411"/>
      <c r="C115" s="412"/>
      <c r="D115" s="412"/>
      <c r="E115" s="413"/>
      <c r="F115" s="414"/>
      <c r="G115" s="412"/>
    </row>
    <row r="116" spans="2:7" x14ac:dyDescent="0.25">
      <c r="B116" s="411"/>
      <c r="C116" s="412"/>
      <c r="D116" s="412"/>
      <c r="E116" s="413"/>
      <c r="F116" s="414"/>
      <c r="G116" s="412"/>
    </row>
    <row r="117" spans="2:7" x14ac:dyDescent="0.25">
      <c r="B117" s="411"/>
      <c r="C117" s="412"/>
      <c r="D117" s="412"/>
      <c r="E117" s="413"/>
      <c r="F117" s="414"/>
      <c r="G117" s="412"/>
    </row>
    <row r="118" spans="2:7" x14ac:dyDescent="0.25">
      <c r="B118" s="411"/>
      <c r="C118" s="412"/>
      <c r="D118" s="412"/>
      <c r="E118" s="413"/>
      <c r="F118" s="414"/>
      <c r="G118" s="412"/>
    </row>
    <row r="119" spans="2:7" x14ac:dyDescent="0.25">
      <c r="B119" s="411"/>
      <c r="C119" s="412"/>
      <c r="D119" s="412"/>
      <c r="E119" s="413"/>
      <c r="F119" s="414"/>
      <c r="G119" s="412"/>
    </row>
    <row r="120" spans="2:7" x14ac:dyDescent="0.25">
      <c r="B120" s="411"/>
      <c r="C120" s="412"/>
      <c r="D120" s="412"/>
      <c r="E120" s="413"/>
      <c r="F120" s="414"/>
      <c r="G120" s="412"/>
    </row>
    <row r="121" spans="2:7" x14ac:dyDescent="0.25">
      <c r="B121" s="411"/>
      <c r="C121" s="412"/>
      <c r="D121" s="412"/>
      <c r="E121" s="413"/>
      <c r="F121" s="414"/>
      <c r="G121" s="412"/>
    </row>
    <row r="122" spans="2:7" x14ac:dyDescent="0.25">
      <c r="B122" s="411"/>
      <c r="C122" s="412"/>
      <c r="D122" s="412"/>
      <c r="E122" s="413"/>
      <c r="F122" s="414"/>
      <c r="G122" s="412"/>
    </row>
    <row r="123" spans="2:7" x14ac:dyDescent="0.25">
      <c r="B123" s="411"/>
      <c r="C123" s="412"/>
      <c r="D123" s="412"/>
      <c r="E123" s="413"/>
      <c r="F123" s="414"/>
      <c r="G123" s="412"/>
    </row>
    <row r="124" spans="2:7" x14ac:dyDescent="0.25">
      <c r="B124" s="411"/>
      <c r="C124" s="412"/>
      <c r="D124" s="412"/>
      <c r="E124" s="413"/>
      <c r="F124" s="414"/>
      <c r="G124" s="412"/>
    </row>
    <row r="125" spans="2:7" x14ac:dyDescent="0.25">
      <c r="B125" s="411"/>
      <c r="C125" s="412"/>
      <c r="D125" s="412"/>
      <c r="E125" s="413"/>
      <c r="F125" s="414"/>
      <c r="G125" s="412"/>
    </row>
    <row r="126" spans="2:7" x14ac:dyDescent="0.25">
      <c r="B126" s="411"/>
      <c r="C126" s="412"/>
      <c r="D126" s="412"/>
      <c r="E126" s="413"/>
      <c r="F126" s="414"/>
      <c r="G126" s="412"/>
    </row>
    <row r="127" spans="2:7" x14ac:dyDescent="0.25">
      <c r="B127" s="411"/>
      <c r="C127" s="412"/>
      <c r="D127" s="412"/>
      <c r="E127" s="413"/>
      <c r="F127" s="414"/>
      <c r="G127" s="412"/>
    </row>
    <row r="128" spans="2:7" x14ac:dyDescent="0.25">
      <c r="B128" s="411"/>
      <c r="C128" s="412"/>
      <c r="D128" s="412"/>
      <c r="E128" s="413"/>
      <c r="F128" s="414"/>
      <c r="G128" s="412"/>
    </row>
    <row r="129" spans="2:7" x14ac:dyDescent="0.25">
      <c r="B129" s="411"/>
      <c r="C129" s="412"/>
      <c r="D129" s="412"/>
      <c r="E129" s="413"/>
      <c r="F129" s="414"/>
      <c r="G129" s="412"/>
    </row>
    <row r="130" spans="2:7" x14ac:dyDescent="0.25">
      <c r="B130" s="411"/>
      <c r="C130" s="412"/>
      <c r="D130" s="412"/>
      <c r="E130" s="413"/>
      <c r="F130" s="414"/>
      <c r="G130" s="412"/>
    </row>
    <row r="131" spans="2:7" x14ac:dyDescent="0.25">
      <c r="B131" s="411"/>
      <c r="C131" s="412"/>
      <c r="D131" s="412"/>
      <c r="E131" s="413"/>
      <c r="F131" s="414"/>
      <c r="G131" s="412"/>
    </row>
    <row r="132" spans="2:7" x14ac:dyDescent="0.25">
      <c r="B132" s="411"/>
      <c r="C132" s="412"/>
      <c r="D132" s="412"/>
      <c r="E132" s="413"/>
      <c r="F132" s="414"/>
      <c r="G132" s="412"/>
    </row>
    <row r="133" spans="2:7" x14ac:dyDescent="0.25">
      <c r="B133" s="411"/>
      <c r="C133" s="412"/>
      <c r="D133" s="412"/>
      <c r="E133" s="413"/>
      <c r="F133" s="414"/>
      <c r="G133" s="412"/>
    </row>
    <row r="134" spans="2:7" x14ac:dyDescent="0.25">
      <c r="B134" s="411"/>
      <c r="C134" s="412"/>
      <c r="D134" s="412"/>
      <c r="E134" s="413"/>
      <c r="F134" s="414"/>
      <c r="G134" s="412"/>
    </row>
    <row r="135" spans="2:7" x14ac:dyDescent="0.25">
      <c r="B135" s="411"/>
      <c r="C135" s="412"/>
      <c r="D135" s="412"/>
      <c r="E135" s="413"/>
      <c r="F135" s="414"/>
      <c r="G135" s="412"/>
    </row>
    <row r="136" spans="2:7" x14ac:dyDescent="0.25">
      <c r="B136" s="411"/>
      <c r="C136" s="412"/>
      <c r="D136" s="412"/>
      <c r="E136" s="413"/>
      <c r="F136" s="414"/>
      <c r="G136" s="412"/>
    </row>
    <row r="137" spans="2:7" x14ac:dyDescent="0.25">
      <c r="B137" s="411"/>
      <c r="C137" s="412"/>
      <c r="D137" s="412"/>
      <c r="E137" s="413"/>
      <c r="F137" s="414"/>
      <c r="G137" s="412"/>
    </row>
    <row r="138" spans="2:7" x14ac:dyDescent="0.25">
      <c r="B138" s="411"/>
      <c r="C138" s="412"/>
      <c r="D138" s="412"/>
      <c r="E138" s="413"/>
      <c r="F138" s="414"/>
      <c r="G138" s="412"/>
    </row>
    <row r="139" spans="2:7" x14ac:dyDescent="0.25">
      <c r="B139" s="411"/>
      <c r="C139" s="412"/>
      <c r="D139" s="412"/>
      <c r="E139" s="413"/>
      <c r="F139" s="414"/>
      <c r="G139" s="412"/>
    </row>
    <row r="140" spans="2:7" x14ac:dyDescent="0.25">
      <c r="B140" s="411"/>
      <c r="C140" s="412"/>
      <c r="D140" s="412"/>
      <c r="E140" s="413"/>
      <c r="F140" s="414"/>
      <c r="G140" s="412"/>
    </row>
    <row r="141" spans="2:7" x14ac:dyDescent="0.25">
      <c r="B141" s="411"/>
      <c r="C141" s="412"/>
      <c r="D141" s="412"/>
      <c r="E141" s="413"/>
      <c r="F141" s="414"/>
      <c r="G141" s="412"/>
    </row>
    <row r="142" spans="2:7" x14ac:dyDescent="0.25">
      <c r="B142" s="411"/>
      <c r="C142" s="412"/>
      <c r="D142" s="412"/>
      <c r="E142" s="413"/>
      <c r="F142" s="414"/>
      <c r="G142" s="412"/>
    </row>
    <row r="143" spans="2:7" x14ac:dyDescent="0.25">
      <c r="B143" s="411"/>
      <c r="C143" s="412"/>
      <c r="D143" s="412"/>
      <c r="E143" s="413"/>
      <c r="F143" s="414"/>
      <c r="G143" s="412"/>
    </row>
    <row r="144" spans="2:7" x14ac:dyDescent="0.25">
      <c r="B144" s="411"/>
      <c r="C144" s="412"/>
      <c r="D144" s="412"/>
      <c r="E144" s="413"/>
      <c r="F144" s="414"/>
      <c r="G144" s="412"/>
    </row>
    <row r="145" spans="2:7" x14ac:dyDescent="0.25">
      <c r="B145" s="411"/>
      <c r="C145" s="412"/>
      <c r="D145" s="412"/>
      <c r="E145" s="413"/>
      <c r="F145" s="414"/>
      <c r="G145" s="412"/>
    </row>
    <row r="146" spans="2:7" x14ac:dyDescent="0.25">
      <c r="B146" s="411"/>
      <c r="C146" s="412"/>
      <c r="D146" s="412"/>
      <c r="E146" s="413"/>
      <c r="F146" s="414"/>
      <c r="G146" s="412"/>
    </row>
    <row r="147" spans="2:7" x14ac:dyDescent="0.25">
      <c r="B147" s="411"/>
      <c r="C147" s="412"/>
      <c r="D147" s="412"/>
      <c r="E147" s="413"/>
      <c r="F147" s="414"/>
      <c r="G147" s="412"/>
    </row>
    <row r="148" spans="2:7" x14ac:dyDescent="0.25">
      <c r="B148" s="411"/>
      <c r="C148" s="412"/>
      <c r="D148" s="412"/>
      <c r="E148" s="413"/>
      <c r="F148" s="414"/>
      <c r="G148" s="412"/>
    </row>
    <row r="149" spans="2:7" x14ac:dyDescent="0.25">
      <c r="B149" s="411"/>
      <c r="C149" s="412"/>
      <c r="D149" s="412"/>
      <c r="E149" s="413"/>
      <c r="F149" s="414"/>
      <c r="G149" s="412"/>
    </row>
    <row r="150" spans="2:7" x14ac:dyDescent="0.25">
      <c r="B150" s="411"/>
      <c r="C150" s="412"/>
      <c r="D150" s="412"/>
      <c r="E150" s="413"/>
      <c r="F150" s="414"/>
      <c r="G150" s="412"/>
    </row>
    <row r="151" spans="2:7" x14ac:dyDescent="0.25">
      <c r="B151" s="411"/>
      <c r="C151" s="412"/>
      <c r="D151" s="412"/>
      <c r="E151" s="413"/>
      <c r="F151" s="414"/>
      <c r="G151" s="412"/>
    </row>
    <row r="152" spans="2:7" x14ac:dyDescent="0.25">
      <c r="B152" s="411"/>
      <c r="C152" s="412"/>
      <c r="D152" s="412"/>
      <c r="E152" s="413"/>
      <c r="F152" s="414"/>
      <c r="G152" s="412"/>
    </row>
    <row r="153" spans="2:7" x14ac:dyDescent="0.25">
      <c r="B153" s="411"/>
      <c r="C153" s="412"/>
      <c r="D153" s="412"/>
      <c r="E153" s="413"/>
      <c r="F153" s="414"/>
      <c r="G153" s="412"/>
    </row>
    <row r="154" spans="2:7" x14ac:dyDescent="0.25">
      <c r="B154" s="411"/>
      <c r="C154" s="412"/>
      <c r="D154" s="412"/>
      <c r="E154" s="413"/>
      <c r="F154" s="414"/>
      <c r="G154" s="412"/>
    </row>
    <row r="155" spans="2:7" x14ac:dyDescent="0.25">
      <c r="B155" s="411"/>
      <c r="C155" s="412"/>
      <c r="D155" s="412"/>
      <c r="E155" s="413"/>
      <c r="F155" s="414"/>
      <c r="G155" s="412"/>
    </row>
    <row r="156" spans="2:7" x14ac:dyDescent="0.25">
      <c r="B156" s="411"/>
      <c r="C156" s="412"/>
      <c r="D156" s="412"/>
      <c r="E156" s="413"/>
      <c r="F156" s="414"/>
      <c r="G156" s="412"/>
    </row>
    <row r="157" spans="2:7" x14ac:dyDescent="0.25">
      <c r="B157" s="411"/>
      <c r="C157" s="412"/>
      <c r="D157" s="412"/>
      <c r="E157" s="413"/>
      <c r="F157" s="414"/>
      <c r="G157" s="412"/>
    </row>
    <row r="158" spans="2:7" x14ac:dyDescent="0.25">
      <c r="B158" s="411"/>
      <c r="C158" s="412"/>
      <c r="D158" s="412"/>
      <c r="E158" s="413"/>
      <c r="F158" s="414"/>
      <c r="G158" s="412"/>
    </row>
    <row r="159" spans="2:7" x14ac:dyDescent="0.25">
      <c r="B159" s="411"/>
      <c r="C159" s="412"/>
      <c r="D159" s="412"/>
      <c r="E159" s="413"/>
      <c r="F159" s="414"/>
      <c r="G159" s="412"/>
    </row>
    <row r="160" spans="2:7" x14ac:dyDescent="0.25">
      <c r="B160" s="411"/>
      <c r="C160" s="412"/>
      <c r="D160" s="412"/>
      <c r="E160" s="413"/>
      <c r="F160" s="414"/>
      <c r="G160" s="412"/>
    </row>
    <row r="161" spans="2:7" x14ac:dyDescent="0.25">
      <c r="B161" s="411"/>
      <c r="C161" s="412"/>
      <c r="D161" s="412"/>
      <c r="E161" s="413"/>
      <c r="F161" s="414"/>
      <c r="G161" s="412"/>
    </row>
    <row r="162" spans="2:7" x14ac:dyDescent="0.25">
      <c r="B162" s="411"/>
      <c r="C162" s="412"/>
      <c r="D162" s="412"/>
      <c r="E162" s="413"/>
      <c r="F162" s="414"/>
      <c r="G162" s="412"/>
    </row>
    <row r="163" spans="2:7" x14ac:dyDescent="0.25">
      <c r="B163" s="411"/>
      <c r="C163" s="412"/>
      <c r="D163" s="412"/>
      <c r="E163" s="413"/>
      <c r="F163" s="414"/>
      <c r="G163" s="412"/>
    </row>
    <row r="164" spans="2:7" x14ac:dyDescent="0.25">
      <c r="B164" s="411"/>
      <c r="C164" s="412"/>
      <c r="D164" s="412"/>
      <c r="E164" s="413"/>
      <c r="F164" s="414"/>
      <c r="G164" s="412"/>
    </row>
    <row r="165" spans="2:7" x14ac:dyDescent="0.25">
      <c r="B165" s="411"/>
      <c r="C165" s="412"/>
      <c r="D165" s="412"/>
      <c r="E165" s="413"/>
      <c r="F165" s="414"/>
      <c r="G165" s="412"/>
    </row>
    <row r="166" spans="2:7" x14ac:dyDescent="0.25">
      <c r="B166" s="411"/>
      <c r="C166" s="412"/>
      <c r="D166" s="412"/>
      <c r="E166" s="413"/>
      <c r="F166" s="414"/>
      <c r="G166" s="412"/>
    </row>
    <row r="167" spans="2:7" x14ac:dyDescent="0.25">
      <c r="B167" s="411"/>
      <c r="C167" s="412"/>
      <c r="D167" s="412"/>
      <c r="E167" s="413"/>
      <c r="F167" s="414"/>
      <c r="G167" s="412"/>
    </row>
    <row r="168" spans="2:7" x14ac:dyDescent="0.25">
      <c r="B168" s="411"/>
      <c r="C168" s="412"/>
      <c r="D168" s="412"/>
      <c r="E168" s="413"/>
      <c r="F168" s="414"/>
      <c r="G168" s="412"/>
    </row>
    <row r="169" spans="2:7" x14ac:dyDescent="0.25">
      <c r="B169" s="411"/>
      <c r="C169" s="412"/>
      <c r="D169" s="412"/>
      <c r="E169" s="413"/>
      <c r="F169" s="414"/>
      <c r="G169" s="412"/>
    </row>
    <row r="170" spans="2:7" x14ac:dyDescent="0.25">
      <c r="B170" s="411"/>
      <c r="C170" s="412"/>
      <c r="D170" s="412"/>
      <c r="E170" s="413"/>
      <c r="F170" s="414"/>
      <c r="G170" s="412"/>
    </row>
    <row r="171" spans="2:7" x14ac:dyDescent="0.25">
      <c r="B171" s="411"/>
      <c r="C171" s="412"/>
      <c r="D171" s="412"/>
      <c r="E171" s="413"/>
      <c r="F171" s="414"/>
      <c r="G171" s="412"/>
    </row>
    <row r="172" spans="2:7" x14ac:dyDescent="0.25">
      <c r="B172" s="411"/>
      <c r="C172" s="412"/>
      <c r="D172" s="412"/>
      <c r="E172" s="413"/>
      <c r="F172" s="414"/>
      <c r="G172" s="412"/>
    </row>
    <row r="173" spans="2:7" x14ac:dyDescent="0.25">
      <c r="B173" s="411"/>
      <c r="C173" s="412"/>
      <c r="D173" s="412"/>
      <c r="E173" s="413"/>
      <c r="F173" s="414"/>
      <c r="G173" s="412"/>
    </row>
    <row r="174" spans="2:7" x14ac:dyDescent="0.25">
      <c r="B174" s="411"/>
      <c r="C174" s="412"/>
      <c r="D174" s="412"/>
      <c r="E174" s="413"/>
      <c r="F174" s="414"/>
      <c r="G174" s="412"/>
    </row>
    <row r="175" spans="2:7" x14ac:dyDescent="0.25">
      <c r="B175" s="411"/>
      <c r="C175" s="412"/>
      <c r="D175" s="412"/>
      <c r="E175" s="413"/>
      <c r="F175" s="414"/>
      <c r="G175" s="412"/>
    </row>
    <row r="176" spans="2:7" x14ac:dyDescent="0.25">
      <c r="B176" s="411"/>
      <c r="C176" s="412"/>
      <c r="D176" s="412"/>
      <c r="E176" s="413"/>
      <c r="F176" s="414"/>
      <c r="G176" s="412"/>
    </row>
    <row r="177" spans="2:7" x14ac:dyDescent="0.25">
      <c r="B177" s="411"/>
      <c r="C177" s="412"/>
      <c r="D177" s="412"/>
      <c r="E177" s="413"/>
      <c r="F177" s="414"/>
      <c r="G177" s="412"/>
    </row>
    <row r="178" spans="2:7" x14ac:dyDescent="0.25">
      <c r="B178" s="411"/>
      <c r="C178" s="412"/>
      <c r="D178" s="412"/>
      <c r="E178" s="413"/>
      <c r="F178" s="414"/>
      <c r="G178" s="412"/>
    </row>
    <row r="179" spans="2:7" x14ac:dyDescent="0.25">
      <c r="B179" s="411"/>
      <c r="C179" s="412"/>
      <c r="D179" s="412"/>
      <c r="E179" s="413"/>
      <c r="F179" s="414"/>
      <c r="G179" s="412"/>
    </row>
    <row r="180" spans="2:7" x14ac:dyDescent="0.25">
      <c r="B180" s="411"/>
      <c r="C180" s="412"/>
      <c r="D180" s="412"/>
      <c r="E180" s="413"/>
      <c r="F180" s="414"/>
      <c r="G180" s="412"/>
    </row>
    <row r="181" spans="2:7" x14ac:dyDescent="0.25">
      <c r="B181" s="411"/>
      <c r="C181" s="412"/>
      <c r="D181" s="412"/>
      <c r="E181" s="413"/>
      <c r="F181" s="414"/>
      <c r="G181" s="412"/>
    </row>
    <row r="182" spans="2:7" x14ac:dyDescent="0.25">
      <c r="B182" s="411"/>
      <c r="C182" s="412"/>
      <c r="D182" s="412"/>
      <c r="E182" s="413"/>
      <c r="F182" s="414"/>
      <c r="G182" s="412"/>
    </row>
    <row r="183" spans="2:7" x14ac:dyDescent="0.25">
      <c r="B183" s="411"/>
      <c r="C183" s="412"/>
      <c r="D183" s="412"/>
      <c r="E183" s="413"/>
      <c r="F183" s="414"/>
      <c r="G183" s="412"/>
    </row>
    <row r="184" spans="2:7" x14ac:dyDescent="0.25">
      <c r="B184" s="411"/>
      <c r="C184" s="412"/>
      <c r="D184" s="412"/>
      <c r="E184" s="413"/>
      <c r="F184" s="414"/>
      <c r="G184" s="412"/>
    </row>
    <row r="185" spans="2:7" x14ac:dyDescent="0.25">
      <c r="B185" s="411"/>
      <c r="C185" s="412"/>
      <c r="D185" s="412"/>
      <c r="E185" s="413"/>
      <c r="F185" s="414"/>
      <c r="G185" s="412"/>
    </row>
    <row r="186" spans="2:7" x14ac:dyDescent="0.25">
      <c r="B186" s="411"/>
      <c r="C186" s="412"/>
      <c r="D186" s="412"/>
      <c r="E186" s="413"/>
      <c r="F186" s="414"/>
      <c r="G186" s="412"/>
    </row>
    <row r="187" spans="2:7" x14ac:dyDescent="0.25">
      <c r="B187" s="411"/>
      <c r="C187" s="412"/>
      <c r="D187" s="412"/>
      <c r="E187" s="413"/>
      <c r="F187" s="414"/>
      <c r="G187" s="412"/>
    </row>
    <row r="188" spans="2:7" x14ac:dyDescent="0.25">
      <c r="B188" s="411"/>
      <c r="C188" s="412"/>
      <c r="D188" s="412"/>
      <c r="E188" s="413"/>
      <c r="F188" s="414"/>
      <c r="G188" s="412"/>
    </row>
    <row r="189" spans="2:7" x14ac:dyDescent="0.25">
      <c r="B189" s="411"/>
      <c r="C189" s="412"/>
      <c r="D189" s="412"/>
      <c r="E189" s="413"/>
      <c r="F189" s="414"/>
      <c r="G189" s="412"/>
    </row>
    <row r="190" spans="2:7" x14ac:dyDescent="0.25">
      <c r="B190" s="411"/>
      <c r="C190" s="412"/>
      <c r="D190" s="412"/>
      <c r="E190" s="413"/>
      <c r="F190" s="414"/>
      <c r="G190" s="412"/>
    </row>
    <row r="191" spans="2:7" x14ac:dyDescent="0.25">
      <c r="B191" s="411"/>
      <c r="C191" s="412"/>
      <c r="D191" s="412"/>
      <c r="E191" s="413"/>
      <c r="F191" s="414"/>
      <c r="G191" s="412"/>
    </row>
    <row r="192" spans="2:7" x14ac:dyDescent="0.25">
      <c r="B192" s="411"/>
      <c r="C192" s="412"/>
      <c r="D192" s="412"/>
      <c r="E192" s="413"/>
      <c r="F192" s="414"/>
      <c r="G192" s="412"/>
    </row>
    <row r="193" spans="2:7" x14ac:dyDescent="0.25">
      <c r="B193" s="411"/>
      <c r="C193" s="412"/>
      <c r="D193" s="412"/>
      <c r="E193" s="413"/>
      <c r="F193" s="414"/>
      <c r="G193" s="412"/>
    </row>
    <row r="194" spans="2:7" x14ac:dyDescent="0.25">
      <c r="B194" s="411"/>
      <c r="C194" s="412"/>
      <c r="D194" s="412"/>
      <c r="E194" s="413"/>
      <c r="F194" s="414"/>
      <c r="G194" s="412"/>
    </row>
    <row r="195" spans="2:7" x14ac:dyDescent="0.25">
      <c r="B195" s="411"/>
      <c r="C195" s="412"/>
      <c r="D195" s="412"/>
      <c r="E195" s="413"/>
      <c r="F195" s="414"/>
      <c r="G195" s="412"/>
    </row>
    <row r="196" spans="2:7" x14ac:dyDescent="0.25">
      <c r="B196" s="411"/>
      <c r="C196" s="412"/>
      <c r="D196" s="412"/>
      <c r="E196" s="413"/>
      <c r="F196" s="414"/>
      <c r="G196" s="412"/>
    </row>
    <row r="197" spans="2:7" x14ac:dyDescent="0.25">
      <c r="B197" s="411"/>
      <c r="C197" s="412"/>
      <c r="D197" s="412"/>
      <c r="E197" s="413"/>
      <c r="F197" s="414"/>
      <c r="G197" s="412"/>
    </row>
    <row r="198" spans="2:7" x14ac:dyDescent="0.25">
      <c r="B198" s="411"/>
      <c r="C198" s="412"/>
      <c r="D198" s="412"/>
      <c r="E198" s="413"/>
      <c r="F198" s="414"/>
      <c r="G198" s="412"/>
    </row>
    <row r="199" spans="2:7" x14ac:dyDescent="0.25">
      <c r="B199" s="411"/>
      <c r="C199" s="412"/>
      <c r="D199" s="412"/>
      <c r="E199" s="413"/>
      <c r="F199" s="414"/>
      <c r="G199" s="412"/>
    </row>
    <row r="200" spans="2:7" x14ac:dyDescent="0.25">
      <c r="B200" s="411"/>
      <c r="C200" s="412"/>
      <c r="D200" s="412"/>
      <c r="E200" s="413"/>
      <c r="F200" s="414"/>
      <c r="G200" s="412"/>
    </row>
    <row r="201" spans="2:7" x14ac:dyDescent="0.25">
      <c r="B201" s="411"/>
      <c r="C201" s="412"/>
      <c r="D201" s="412"/>
      <c r="E201" s="413"/>
      <c r="F201" s="414"/>
      <c r="G201" s="412"/>
    </row>
    <row r="202" spans="2:7" x14ac:dyDescent="0.25">
      <c r="B202" s="411"/>
      <c r="C202" s="412"/>
      <c r="D202" s="412"/>
      <c r="E202" s="413"/>
      <c r="F202" s="414"/>
      <c r="G202" s="412"/>
    </row>
    <row r="203" spans="2:7" x14ac:dyDescent="0.25">
      <c r="B203" s="411"/>
      <c r="C203" s="412"/>
      <c r="D203" s="412"/>
      <c r="E203" s="413"/>
      <c r="F203" s="414"/>
      <c r="G203" s="412"/>
    </row>
    <row r="204" spans="2:7" x14ac:dyDescent="0.25">
      <c r="B204" s="411"/>
      <c r="C204" s="412"/>
      <c r="D204" s="412"/>
      <c r="E204" s="413"/>
      <c r="F204" s="414"/>
      <c r="G204" s="412"/>
    </row>
    <row r="205" spans="2:7" x14ac:dyDescent="0.25">
      <c r="B205" s="411"/>
      <c r="C205" s="412"/>
      <c r="D205" s="412"/>
      <c r="E205" s="413"/>
      <c r="F205" s="414"/>
      <c r="G205" s="412"/>
    </row>
    <row r="206" spans="2:7" x14ac:dyDescent="0.25">
      <c r="B206" s="411"/>
      <c r="C206" s="412"/>
      <c r="D206" s="412"/>
      <c r="E206" s="413"/>
      <c r="F206" s="414"/>
      <c r="G206" s="412"/>
    </row>
    <row r="207" spans="2:7" x14ac:dyDescent="0.25">
      <c r="B207" s="411"/>
      <c r="C207" s="412"/>
      <c r="D207" s="412"/>
      <c r="E207" s="413"/>
      <c r="F207" s="414"/>
      <c r="G207" s="412"/>
    </row>
    <row r="208" spans="2:7" x14ac:dyDescent="0.25">
      <c r="B208" s="411"/>
      <c r="C208" s="412"/>
      <c r="D208" s="412"/>
      <c r="E208" s="413"/>
      <c r="F208" s="414"/>
      <c r="G208" s="412"/>
    </row>
    <row r="209" spans="2:7" x14ac:dyDescent="0.25">
      <c r="B209" s="411"/>
      <c r="C209" s="412"/>
      <c r="D209" s="412"/>
      <c r="E209" s="413"/>
      <c r="F209" s="414"/>
      <c r="G209" s="412"/>
    </row>
    <row r="210" spans="2:7" x14ac:dyDescent="0.25">
      <c r="B210" s="411"/>
      <c r="C210" s="412"/>
      <c r="D210" s="412"/>
      <c r="E210" s="413"/>
      <c r="F210" s="414"/>
      <c r="G210" s="412"/>
    </row>
    <row r="211" spans="2:7" x14ac:dyDescent="0.25">
      <c r="B211" s="411"/>
      <c r="C211" s="412"/>
      <c r="D211" s="412"/>
      <c r="E211" s="413"/>
      <c r="F211" s="414"/>
      <c r="G211" s="412"/>
    </row>
    <row r="212" spans="2:7" x14ac:dyDescent="0.25">
      <c r="B212" s="411"/>
      <c r="C212" s="412"/>
      <c r="D212" s="412"/>
      <c r="E212" s="413"/>
      <c r="F212" s="414"/>
      <c r="G212" s="412"/>
    </row>
    <row r="213" spans="2:7" x14ac:dyDescent="0.25">
      <c r="B213" s="411"/>
      <c r="C213" s="412"/>
      <c r="D213" s="412"/>
      <c r="E213" s="413"/>
      <c r="F213" s="414"/>
      <c r="G213" s="412"/>
    </row>
    <row r="214" spans="2:7" x14ac:dyDescent="0.25">
      <c r="B214" s="411"/>
      <c r="C214" s="412"/>
      <c r="D214" s="412"/>
      <c r="E214" s="413"/>
      <c r="F214" s="414"/>
      <c r="G214" s="412"/>
    </row>
    <row r="215" spans="2:7" x14ac:dyDescent="0.25">
      <c r="B215" s="411"/>
      <c r="C215" s="412"/>
      <c r="D215" s="412"/>
      <c r="E215" s="413"/>
      <c r="F215" s="414"/>
      <c r="G215" s="412"/>
    </row>
    <row r="216" spans="2:7" x14ac:dyDescent="0.25">
      <c r="B216" s="411"/>
      <c r="C216" s="412"/>
      <c r="D216" s="412"/>
      <c r="E216" s="413"/>
      <c r="F216" s="414"/>
      <c r="G216" s="412"/>
    </row>
    <row r="217" spans="2:7" x14ac:dyDescent="0.25">
      <c r="B217" s="411"/>
      <c r="C217" s="412"/>
      <c r="D217" s="412"/>
      <c r="E217" s="413"/>
      <c r="F217" s="414"/>
      <c r="G217" s="412"/>
    </row>
    <row r="218" spans="2:7" x14ac:dyDescent="0.25">
      <c r="B218" s="411"/>
      <c r="C218" s="412"/>
      <c r="D218" s="412"/>
      <c r="E218" s="413"/>
      <c r="F218" s="414"/>
      <c r="G218" s="412"/>
    </row>
    <row r="219" spans="2:7" x14ac:dyDescent="0.25">
      <c r="B219" s="411"/>
      <c r="C219" s="412"/>
      <c r="D219" s="412"/>
      <c r="E219" s="413"/>
      <c r="F219" s="414"/>
      <c r="G219" s="412"/>
    </row>
    <row r="220" spans="2:7" x14ac:dyDescent="0.25">
      <c r="B220" s="411"/>
      <c r="C220" s="412"/>
      <c r="D220" s="412"/>
      <c r="E220" s="413"/>
      <c r="F220" s="414"/>
      <c r="G220" s="412"/>
    </row>
    <row r="221" spans="2:7" x14ac:dyDescent="0.25">
      <c r="B221" s="411"/>
      <c r="C221" s="412"/>
      <c r="D221" s="412"/>
      <c r="E221" s="413"/>
      <c r="F221" s="414"/>
      <c r="G221" s="412"/>
    </row>
    <row r="222" spans="2:7" x14ac:dyDescent="0.25">
      <c r="B222" s="411"/>
      <c r="C222" s="412"/>
      <c r="D222" s="412"/>
      <c r="E222" s="413"/>
      <c r="F222" s="414"/>
      <c r="G222" s="412"/>
    </row>
    <row r="223" spans="2:7" x14ac:dyDescent="0.25">
      <c r="B223" s="411"/>
      <c r="C223" s="412"/>
      <c r="D223" s="412"/>
      <c r="E223" s="413"/>
      <c r="F223" s="414"/>
      <c r="G223" s="412"/>
    </row>
    <row r="224" spans="2:7" x14ac:dyDescent="0.25">
      <c r="B224" s="411"/>
      <c r="C224" s="412"/>
      <c r="D224" s="412"/>
      <c r="E224" s="413"/>
      <c r="F224" s="414"/>
      <c r="G224" s="412"/>
    </row>
    <row r="225" spans="2:7" x14ac:dyDescent="0.25">
      <c r="B225" s="411"/>
      <c r="C225" s="412"/>
      <c r="D225" s="412"/>
      <c r="E225" s="413"/>
      <c r="F225" s="414"/>
      <c r="G225" s="412"/>
    </row>
    <row r="226" spans="2:7" x14ac:dyDescent="0.25">
      <c r="B226" s="411"/>
      <c r="C226" s="412"/>
      <c r="D226" s="412"/>
      <c r="E226" s="413"/>
      <c r="F226" s="414"/>
      <c r="G226" s="412"/>
    </row>
    <row r="227" spans="2:7" x14ac:dyDescent="0.25">
      <c r="B227" s="411"/>
      <c r="C227" s="412"/>
      <c r="D227" s="412"/>
      <c r="E227" s="413"/>
      <c r="F227" s="414"/>
      <c r="G227" s="412"/>
    </row>
    <row r="228" spans="2:7" x14ac:dyDescent="0.25">
      <c r="B228" s="411"/>
      <c r="C228" s="412"/>
      <c r="D228" s="412"/>
      <c r="E228" s="413"/>
      <c r="F228" s="414"/>
      <c r="G228" s="412"/>
    </row>
    <row r="229" spans="2:7" x14ac:dyDescent="0.25">
      <c r="B229" s="411"/>
      <c r="C229" s="412"/>
      <c r="D229" s="412"/>
      <c r="E229" s="413"/>
      <c r="F229" s="414"/>
      <c r="G229" s="412"/>
    </row>
    <row r="230" spans="2:7" x14ac:dyDescent="0.25">
      <c r="B230" s="411"/>
      <c r="C230" s="412"/>
      <c r="D230" s="412"/>
      <c r="E230" s="413"/>
      <c r="F230" s="414"/>
      <c r="G230" s="412"/>
    </row>
    <row r="231" spans="2:7" x14ac:dyDescent="0.25">
      <c r="B231" s="411"/>
      <c r="C231" s="412"/>
      <c r="D231" s="412"/>
      <c r="E231" s="413"/>
      <c r="F231" s="414"/>
      <c r="G231" s="412"/>
    </row>
    <row r="232" spans="2:7" x14ac:dyDescent="0.25">
      <c r="B232" s="411"/>
      <c r="C232" s="412"/>
      <c r="D232" s="412"/>
      <c r="E232" s="413"/>
      <c r="F232" s="414"/>
      <c r="G232" s="412"/>
    </row>
    <row r="233" spans="2:7" x14ac:dyDescent="0.25">
      <c r="B233" s="411"/>
      <c r="C233" s="412"/>
      <c r="D233" s="412"/>
      <c r="E233" s="413"/>
      <c r="F233" s="414"/>
      <c r="G233" s="412"/>
    </row>
    <row r="234" spans="2:7" x14ac:dyDescent="0.25">
      <c r="B234" s="411"/>
      <c r="C234" s="412"/>
      <c r="D234" s="412"/>
      <c r="E234" s="413"/>
      <c r="F234" s="414"/>
      <c r="G234" s="412"/>
    </row>
    <row r="235" spans="2:7" x14ac:dyDescent="0.25">
      <c r="B235" s="411"/>
      <c r="C235" s="412"/>
      <c r="D235" s="412"/>
      <c r="E235" s="413"/>
      <c r="F235" s="414"/>
      <c r="G235" s="412"/>
    </row>
    <row r="236" spans="2:7" x14ac:dyDescent="0.25">
      <c r="B236" s="411"/>
      <c r="C236" s="412"/>
      <c r="D236" s="412"/>
      <c r="E236" s="413"/>
      <c r="F236" s="414"/>
      <c r="G236" s="412"/>
    </row>
    <row r="237" spans="2:7" x14ac:dyDescent="0.25">
      <c r="B237" s="411"/>
      <c r="C237" s="412"/>
      <c r="D237" s="412"/>
      <c r="E237" s="413"/>
      <c r="F237" s="414"/>
      <c r="G237" s="412"/>
    </row>
    <row r="238" spans="2:7" x14ac:dyDescent="0.25">
      <c r="B238" s="411"/>
      <c r="C238" s="412"/>
      <c r="D238" s="412"/>
      <c r="E238" s="413"/>
      <c r="F238" s="414"/>
      <c r="G238" s="412"/>
    </row>
    <row r="239" spans="2:7" x14ac:dyDescent="0.25">
      <c r="B239" s="411"/>
      <c r="C239" s="412"/>
      <c r="D239" s="412"/>
      <c r="E239" s="413"/>
      <c r="F239" s="414"/>
      <c r="G239" s="412"/>
    </row>
    <row r="240" spans="2:7" x14ac:dyDescent="0.25">
      <c r="B240" s="411"/>
      <c r="C240" s="412"/>
      <c r="D240" s="412"/>
      <c r="E240" s="413"/>
      <c r="F240" s="414"/>
      <c r="G240" s="412"/>
    </row>
    <row r="241" spans="2:7" x14ac:dyDescent="0.25">
      <c r="B241" s="411"/>
      <c r="C241" s="412"/>
      <c r="D241" s="412"/>
      <c r="E241" s="413"/>
      <c r="F241" s="414"/>
      <c r="G241" s="412"/>
    </row>
    <row r="242" spans="2:7" x14ac:dyDescent="0.25">
      <c r="B242" s="411"/>
      <c r="C242" s="412"/>
      <c r="D242" s="412"/>
      <c r="E242" s="413"/>
      <c r="F242" s="414"/>
      <c r="G242" s="412"/>
    </row>
    <row r="243" spans="2:7" x14ac:dyDescent="0.25">
      <c r="B243" s="411"/>
      <c r="C243" s="412"/>
      <c r="D243" s="412"/>
      <c r="E243" s="413"/>
      <c r="F243" s="414"/>
      <c r="G243" s="412"/>
    </row>
    <row r="244" spans="2:7" x14ac:dyDescent="0.25">
      <c r="B244" s="411"/>
      <c r="C244" s="412"/>
      <c r="D244" s="412"/>
      <c r="E244" s="413"/>
      <c r="F244" s="414"/>
      <c r="G244" s="412"/>
    </row>
    <row r="245" spans="2:7" x14ac:dyDescent="0.25">
      <c r="B245" s="411"/>
      <c r="C245" s="412"/>
      <c r="D245" s="412"/>
      <c r="E245" s="413"/>
      <c r="F245" s="414"/>
      <c r="G245" s="412"/>
    </row>
    <row r="246" spans="2:7" x14ac:dyDescent="0.25">
      <c r="B246" s="411"/>
      <c r="C246" s="412"/>
      <c r="D246" s="412"/>
      <c r="E246" s="413"/>
      <c r="F246" s="414"/>
      <c r="G246" s="412"/>
    </row>
    <row r="247" spans="2:7" x14ac:dyDescent="0.25">
      <c r="B247" s="411"/>
      <c r="C247" s="412"/>
      <c r="D247" s="412"/>
      <c r="E247" s="413"/>
      <c r="F247" s="414"/>
      <c r="G247" s="412"/>
    </row>
    <row r="248" spans="2:7" x14ac:dyDescent="0.25">
      <c r="B248" s="411"/>
      <c r="C248" s="412"/>
      <c r="D248" s="412"/>
      <c r="E248" s="413"/>
      <c r="F248" s="414"/>
      <c r="G248" s="412"/>
    </row>
    <row r="249" spans="2:7" x14ac:dyDescent="0.25">
      <c r="B249" s="411"/>
      <c r="C249" s="412"/>
      <c r="D249" s="412"/>
      <c r="E249" s="413"/>
      <c r="F249" s="414"/>
      <c r="G249" s="412"/>
    </row>
    <row r="250" spans="2:7" x14ac:dyDescent="0.25">
      <c r="B250" s="411"/>
      <c r="C250" s="412"/>
      <c r="D250" s="412"/>
      <c r="E250" s="413"/>
      <c r="F250" s="414"/>
      <c r="G250" s="412"/>
    </row>
    <row r="251" spans="2:7" x14ac:dyDescent="0.25">
      <c r="B251" s="411"/>
      <c r="C251" s="412"/>
      <c r="D251" s="412"/>
      <c r="E251" s="413"/>
      <c r="F251" s="414"/>
      <c r="G251" s="412"/>
    </row>
    <row r="252" spans="2:7" x14ac:dyDescent="0.25">
      <c r="B252" s="411"/>
      <c r="C252" s="412"/>
      <c r="D252" s="412"/>
      <c r="E252" s="413"/>
      <c r="F252" s="414"/>
      <c r="G252" s="412"/>
    </row>
    <row r="253" spans="2:7" x14ac:dyDescent="0.25">
      <c r="B253" s="411"/>
      <c r="C253" s="412"/>
      <c r="D253" s="412"/>
      <c r="E253" s="413"/>
      <c r="F253" s="414"/>
      <c r="G253" s="412"/>
    </row>
    <row r="254" spans="2:7" x14ac:dyDescent="0.25">
      <c r="B254" s="411"/>
      <c r="C254" s="412"/>
      <c r="D254" s="412"/>
      <c r="E254" s="413"/>
      <c r="F254" s="414"/>
      <c r="G254" s="412"/>
    </row>
    <row r="255" spans="2:7" x14ac:dyDescent="0.25">
      <c r="B255" s="411"/>
      <c r="C255" s="412"/>
      <c r="D255" s="412"/>
      <c r="E255" s="413"/>
      <c r="F255" s="414"/>
      <c r="G255" s="412"/>
    </row>
    <row r="256" spans="2:7" x14ac:dyDescent="0.25">
      <c r="B256" s="411"/>
      <c r="C256" s="412"/>
      <c r="D256" s="412"/>
      <c r="E256" s="413"/>
      <c r="F256" s="414"/>
      <c r="G256" s="412"/>
    </row>
    <row r="257" spans="2:7" x14ac:dyDescent="0.25">
      <c r="B257" s="411"/>
      <c r="C257" s="412"/>
      <c r="D257" s="412"/>
      <c r="E257" s="413"/>
      <c r="F257" s="414"/>
      <c r="G257" s="412"/>
    </row>
    <row r="258" spans="2:7" x14ac:dyDescent="0.25">
      <c r="B258" s="411"/>
      <c r="C258" s="412"/>
      <c r="D258" s="412"/>
      <c r="E258" s="413"/>
      <c r="F258" s="414"/>
      <c r="G258" s="412"/>
    </row>
    <row r="259" spans="2:7" x14ac:dyDescent="0.25">
      <c r="B259" s="411"/>
      <c r="C259" s="412"/>
      <c r="D259" s="412"/>
      <c r="E259" s="413"/>
      <c r="F259" s="414"/>
      <c r="G259" s="412"/>
    </row>
    <row r="260" spans="2:7" x14ac:dyDescent="0.25">
      <c r="B260" s="411"/>
      <c r="C260" s="412"/>
      <c r="D260" s="412"/>
      <c r="E260" s="413"/>
      <c r="F260" s="414"/>
      <c r="G260" s="412"/>
    </row>
    <row r="261" spans="2:7" x14ac:dyDescent="0.25">
      <c r="B261" s="411"/>
      <c r="C261" s="412"/>
      <c r="D261" s="412"/>
      <c r="E261" s="413"/>
      <c r="F261" s="414"/>
      <c r="G261" s="412"/>
    </row>
    <row r="262" spans="2:7" x14ac:dyDescent="0.25">
      <c r="B262" s="411"/>
      <c r="C262" s="412"/>
      <c r="D262" s="412"/>
      <c r="E262" s="413"/>
      <c r="F262" s="414"/>
      <c r="G262" s="412"/>
    </row>
    <row r="263" spans="2:7" x14ac:dyDescent="0.25">
      <c r="B263" s="411"/>
      <c r="C263" s="412"/>
      <c r="D263" s="412"/>
      <c r="E263" s="413"/>
      <c r="F263" s="414"/>
      <c r="G263" s="412"/>
    </row>
    <row r="264" spans="2:7" x14ac:dyDescent="0.25">
      <c r="B264" s="411"/>
      <c r="C264" s="412"/>
      <c r="D264" s="412"/>
      <c r="E264" s="413"/>
      <c r="F264" s="414"/>
      <c r="G264" s="412"/>
    </row>
    <row r="265" spans="2:7" x14ac:dyDescent="0.25">
      <c r="B265" s="411"/>
      <c r="C265" s="412"/>
      <c r="D265" s="412"/>
      <c r="E265" s="413"/>
      <c r="F265" s="414"/>
      <c r="G265" s="412"/>
    </row>
    <row r="266" spans="2:7" x14ac:dyDescent="0.25">
      <c r="B266" s="411"/>
      <c r="C266" s="412"/>
      <c r="D266" s="412"/>
      <c r="E266" s="413"/>
      <c r="F266" s="414"/>
      <c r="G266" s="412"/>
    </row>
    <row r="267" spans="2:7" x14ac:dyDescent="0.25">
      <c r="B267" s="411"/>
      <c r="C267" s="412"/>
      <c r="D267" s="412"/>
      <c r="E267" s="413"/>
      <c r="F267" s="414"/>
      <c r="G267" s="412"/>
    </row>
    <row r="268" spans="2:7" x14ac:dyDescent="0.25">
      <c r="B268" s="411"/>
      <c r="C268" s="412"/>
      <c r="D268" s="412"/>
      <c r="E268" s="413"/>
      <c r="F268" s="414"/>
      <c r="G268" s="412"/>
    </row>
    <row r="269" spans="2:7" x14ac:dyDescent="0.25">
      <c r="B269" s="411"/>
      <c r="C269" s="412"/>
      <c r="D269" s="412"/>
      <c r="E269" s="413"/>
      <c r="F269" s="414"/>
      <c r="G269" s="412"/>
    </row>
    <row r="270" spans="2:7" x14ac:dyDescent="0.25">
      <c r="B270" s="411"/>
      <c r="C270" s="412"/>
      <c r="D270" s="412"/>
      <c r="E270" s="413"/>
      <c r="F270" s="414"/>
      <c r="G270" s="412"/>
    </row>
    <row r="271" spans="2:7" x14ac:dyDescent="0.25">
      <c r="B271" s="411"/>
      <c r="C271" s="412"/>
      <c r="D271" s="412"/>
      <c r="E271" s="413"/>
      <c r="F271" s="414"/>
      <c r="G271" s="412"/>
    </row>
    <row r="272" spans="2:7" x14ac:dyDescent="0.25">
      <c r="B272" s="411"/>
      <c r="C272" s="412"/>
      <c r="D272" s="412"/>
      <c r="E272" s="413"/>
      <c r="F272" s="414"/>
      <c r="G272" s="412"/>
    </row>
    <row r="273" spans="2:7" x14ac:dyDescent="0.25">
      <c r="B273" s="411"/>
      <c r="C273" s="412"/>
      <c r="D273" s="412"/>
      <c r="E273" s="413"/>
      <c r="F273" s="414"/>
      <c r="G273" s="412"/>
    </row>
    <row r="274" spans="2:7" x14ac:dyDescent="0.25">
      <c r="B274" s="411"/>
      <c r="C274" s="412"/>
      <c r="D274" s="412"/>
      <c r="E274" s="413"/>
      <c r="F274" s="414"/>
      <c r="G274" s="412"/>
    </row>
    <row r="275" spans="2:7" x14ac:dyDescent="0.25">
      <c r="B275" s="411"/>
      <c r="C275" s="412"/>
      <c r="D275" s="412"/>
      <c r="E275" s="413"/>
      <c r="F275" s="414"/>
      <c r="G275" s="412"/>
    </row>
    <row r="276" spans="2:7" x14ac:dyDescent="0.25">
      <c r="B276" s="411"/>
      <c r="C276" s="412"/>
      <c r="D276" s="412"/>
      <c r="E276" s="413"/>
      <c r="F276" s="414"/>
      <c r="G276" s="412"/>
    </row>
    <row r="277" spans="2:7" x14ac:dyDescent="0.25">
      <c r="B277" s="411"/>
      <c r="C277" s="412"/>
      <c r="D277" s="412"/>
      <c r="E277" s="413"/>
      <c r="F277" s="414"/>
      <c r="G277" s="412"/>
    </row>
    <row r="278" spans="2:7" x14ac:dyDescent="0.25">
      <c r="B278" s="411"/>
      <c r="C278" s="412"/>
      <c r="D278" s="412"/>
      <c r="E278" s="413"/>
      <c r="F278" s="414"/>
      <c r="G278" s="412"/>
    </row>
    <row r="279" spans="2:7" x14ac:dyDescent="0.25">
      <c r="B279" s="411"/>
      <c r="C279" s="412"/>
      <c r="D279" s="412"/>
      <c r="E279" s="413"/>
      <c r="F279" s="414"/>
      <c r="G279" s="412"/>
    </row>
    <row r="280" spans="2:7" x14ac:dyDescent="0.25">
      <c r="B280" s="411"/>
      <c r="C280" s="412"/>
      <c r="D280" s="412"/>
      <c r="E280" s="413"/>
      <c r="F280" s="414"/>
      <c r="G280" s="412"/>
    </row>
    <row r="281" spans="2:7" x14ac:dyDescent="0.25">
      <c r="B281" s="411"/>
      <c r="C281" s="412"/>
      <c r="D281" s="412"/>
      <c r="E281" s="413"/>
      <c r="F281" s="414"/>
      <c r="G281" s="412"/>
    </row>
    <row r="282" spans="2:7" x14ac:dyDescent="0.25">
      <c r="B282" s="411"/>
      <c r="C282" s="412"/>
      <c r="D282" s="412"/>
      <c r="E282" s="413"/>
      <c r="F282" s="414"/>
      <c r="G282" s="412"/>
    </row>
    <row r="283" spans="2:7" x14ac:dyDescent="0.25">
      <c r="B283" s="411"/>
      <c r="C283" s="412"/>
      <c r="D283" s="412"/>
      <c r="E283" s="413"/>
      <c r="F283" s="414"/>
      <c r="G283" s="412"/>
    </row>
    <row r="284" spans="2:7" x14ac:dyDescent="0.25">
      <c r="B284" s="411"/>
      <c r="C284" s="412"/>
      <c r="D284" s="412"/>
      <c r="E284" s="413"/>
      <c r="F284" s="414"/>
      <c r="G284" s="412"/>
    </row>
    <row r="285" spans="2:7" x14ac:dyDescent="0.25">
      <c r="B285" s="411"/>
      <c r="C285" s="412"/>
      <c r="D285" s="412"/>
      <c r="E285" s="413"/>
      <c r="F285" s="414"/>
      <c r="G285" s="412"/>
    </row>
    <row r="286" spans="2:7" x14ac:dyDescent="0.25">
      <c r="B286" s="411"/>
      <c r="C286" s="412"/>
      <c r="D286" s="412"/>
      <c r="E286" s="413"/>
      <c r="F286" s="414"/>
      <c r="G286" s="412"/>
    </row>
    <row r="287" spans="2:7" x14ac:dyDescent="0.25">
      <c r="B287" s="411"/>
      <c r="C287" s="412"/>
      <c r="D287" s="412"/>
      <c r="E287" s="413"/>
      <c r="F287" s="414"/>
      <c r="G287" s="412"/>
    </row>
    <row r="288" spans="2:7" x14ac:dyDescent="0.25">
      <c r="B288" s="411"/>
      <c r="C288" s="412"/>
      <c r="D288" s="412"/>
      <c r="E288" s="413"/>
      <c r="F288" s="414"/>
      <c r="G288" s="412"/>
    </row>
    <row r="289" spans="2:7" x14ac:dyDescent="0.25">
      <c r="B289" s="411"/>
      <c r="C289" s="412"/>
      <c r="D289" s="412"/>
      <c r="E289" s="413"/>
      <c r="F289" s="414"/>
      <c r="G289" s="412"/>
    </row>
    <row r="290" spans="2:7" x14ac:dyDescent="0.25">
      <c r="B290" s="411"/>
      <c r="C290" s="412"/>
      <c r="D290" s="412"/>
      <c r="E290" s="413"/>
      <c r="F290" s="414"/>
      <c r="G290" s="412"/>
    </row>
    <row r="291" spans="2:7" x14ac:dyDescent="0.25">
      <c r="B291" s="411"/>
      <c r="C291" s="412"/>
      <c r="D291" s="412"/>
      <c r="E291" s="413"/>
      <c r="F291" s="414"/>
      <c r="G291" s="412"/>
    </row>
    <row r="292" spans="2:7" x14ac:dyDescent="0.25">
      <c r="B292" s="411"/>
      <c r="C292" s="412"/>
      <c r="D292" s="412"/>
      <c r="E292" s="413"/>
      <c r="F292" s="414"/>
      <c r="G292" s="412"/>
    </row>
    <row r="293" spans="2:7" x14ac:dyDescent="0.25">
      <c r="B293" s="411"/>
      <c r="C293" s="412"/>
      <c r="D293" s="412"/>
      <c r="E293" s="413"/>
      <c r="F293" s="414"/>
      <c r="G293" s="412"/>
    </row>
    <row r="294" spans="2:7" x14ac:dyDescent="0.25">
      <c r="B294" s="411"/>
      <c r="C294" s="412"/>
      <c r="D294" s="412"/>
      <c r="E294" s="413"/>
      <c r="F294" s="414"/>
      <c r="G294" s="412"/>
    </row>
    <row r="295" spans="2:7" x14ac:dyDescent="0.25">
      <c r="B295" s="411"/>
      <c r="C295" s="412"/>
      <c r="D295" s="412"/>
      <c r="E295" s="413"/>
      <c r="F295" s="414"/>
      <c r="G295" s="412"/>
    </row>
    <row r="296" spans="2:7" x14ac:dyDescent="0.25">
      <c r="B296" s="411"/>
      <c r="C296" s="412"/>
      <c r="D296" s="412"/>
      <c r="E296" s="413"/>
      <c r="F296" s="414"/>
      <c r="G296" s="412"/>
    </row>
    <row r="297" spans="2:7" x14ac:dyDescent="0.25">
      <c r="B297" s="411"/>
      <c r="C297" s="412"/>
      <c r="D297" s="412"/>
      <c r="E297" s="413"/>
      <c r="F297" s="414"/>
      <c r="G297" s="412"/>
    </row>
    <row r="298" spans="2:7" x14ac:dyDescent="0.25">
      <c r="B298" s="411"/>
      <c r="C298" s="412"/>
      <c r="D298" s="412"/>
      <c r="E298" s="413"/>
      <c r="F298" s="414"/>
      <c r="G298" s="412"/>
    </row>
    <row r="299" spans="2:7" x14ac:dyDescent="0.25">
      <c r="B299" s="411"/>
      <c r="C299" s="412"/>
      <c r="D299" s="412"/>
      <c r="E299" s="413"/>
      <c r="F299" s="414"/>
      <c r="G299" s="412"/>
    </row>
    <row r="300" spans="2:7" x14ac:dyDescent="0.25">
      <c r="B300" s="411"/>
      <c r="C300" s="412"/>
      <c r="D300" s="412"/>
      <c r="E300" s="413"/>
      <c r="F300" s="414"/>
      <c r="G300" s="412"/>
    </row>
    <row r="301" spans="2:7" x14ac:dyDescent="0.25">
      <c r="B301" s="411"/>
      <c r="C301" s="412"/>
      <c r="D301" s="412"/>
      <c r="E301" s="413"/>
      <c r="F301" s="414"/>
      <c r="G301" s="412"/>
    </row>
    <row r="302" spans="2:7" x14ac:dyDescent="0.25">
      <c r="B302" s="411"/>
      <c r="C302" s="412"/>
      <c r="D302" s="412"/>
      <c r="E302" s="413"/>
      <c r="F302" s="414"/>
      <c r="G302" s="412"/>
    </row>
    <row r="303" spans="2:7" x14ac:dyDescent="0.25">
      <c r="B303" s="411"/>
      <c r="C303" s="412"/>
      <c r="D303" s="412"/>
      <c r="E303" s="413"/>
      <c r="F303" s="414"/>
      <c r="G303" s="412"/>
    </row>
    <row r="304" spans="2:7" x14ac:dyDescent="0.25">
      <c r="B304" s="411"/>
      <c r="C304" s="412"/>
      <c r="D304" s="412"/>
      <c r="E304" s="413"/>
      <c r="F304" s="414"/>
      <c r="G304" s="412"/>
    </row>
    <row r="305" spans="2:7" x14ac:dyDescent="0.25">
      <c r="B305" s="411"/>
      <c r="C305" s="412"/>
      <c r="D305" s="412"/>
      <c r="E305" s="413"/>
      <c r="F305" s="414"/>
      <c r="G305" s="412"/>
    </row>
    <row r="306" spans="2:7" x14ac:dyDescent="0.25">
      <c r="B306" s="411"/>
      <c r="C306" s="412"/>
      <c r="D306" s="412"/>
      <c r="E306" s="413"/>
      <c r="F306" s="414"/>
      <c r="G306" s="412"/>
    </row>
    <row r="307" spans="2:7" x14ac:dyDescent="0.25">
      <c r="B307" s="411"/>
      <c r="C307" s="412"/>
      <c r="D307" s="412"/>
      <c r="E307" s="413"/>
      <c r="F307" s="414"/>
      <c r="G307" s="412"/>
    </row>
    <row r="308" spans="2:7" x14ac:dyDescent="0.25">
      <c r="B308" s="411"/>
      <c r="C308" s="412"/>
      <c r="D308" s="412"/>
      <c r="E308" s="413"/>
      <c r="F308" s="414"/>
      <c r="G308" s="412"/>
    </row>
    <row r="309" spans="2:7" x14ac:dyDescent="0.25">
      <c r="B309" s="411"/>
      <c r="C309" s="412"/>
      <c r="D309" s="412"/>
      <c r="E309" s="413"/>
      <c r="F309" s="414"/>
      <c r="G309" s="412"/>
    </row>
    <row r="310" spans="2:7" x14ac:dyDescent="0.25">
      <c r="B310" s="411"/>
      <c r="C310" s="412"/>
      <c r="D310" s="412"/>
      <c r="E310" s="413"/>
      <c r="F310" s="414"/>
      <c r="G310" s="412"/>
    </row>
    <row r="311" spans="2:7" x14ac:dyDescent="0.25">
      <c r="B311" s="411"/>
      <c r="C311" s="412"/>
      <c r="D311" s="412"/>
      <c r="E311" s="413"/>
      <c r="F311" s="414"/>
      <c r="G311" s="412"/>
    </row>
    <row r="312" spans="2:7" x14ac:dyDescent="0.25">
      <c r="B312" s="411"/>
      <c r="C312" s="412"/>
      <c r="D312" s="412"/>
      <c r="E312" s="413"/>
      <c r="F312" s="414"/>
      <c r="G312" s="412"/>
    </row>
    <row r="313" spans="2:7" x14ac:dyDescent="0.25">
      <c r="B313" s="411"/>
      <c r="C313" s="412"/>
      <c r="D313" s="412"/>
      <c r="E313" s="413"/>
      <c r="F313" s="414"/>
      <c r="G313" s="412"/>
    </row>
    <row r="314" spans="2:7" x14ac:dyDescent="0.25">
      <c r="B314" s="411"/>
      <c r="C314" s="412"/>
      <c r="D314" s="412"/>
      <c r="E314" s="413"/>
      <c r="F314" s="414"/>
      <c r="G314" s="412"/>
    </row>
    <row r="315" spans="2:7" x14ac:dyDescent="0.25">
      <c r="B315" s="411"/>
      <c r="C315" s="412"/>
      <c r="D315" s="412"/>
      <c r="E315" s="413"/>
      <c r="F315" s="414"/>
      <c r="G315" s="412"/>
    </row>
    <row r="316" spans="2:7" x14ac:dyDescent="0.25">
      <c r="B316" s="411"/>
      <c r="C316" s="412"/>
      <c r="D316" s="412"/>
      <c r="E316" s="413"/>
      <c r="F316" s="414"/>
      <c r="G316" s="412"/>
    </row>
    <row r="317" spans="2:7" x14ac:dyDescent="0.25">
      <c r="B317" s="411"/>
      <c r="C317" s="412"/>
      <c r="D317" s="412"/>
      <c r="E317" s="413"/>
      <c r="F317" s="414"/>
      <c r="G317" s="412"/>
    </row>
    <row r="318" spans="2:7" x14ac:dyDescent="0.25">
      <c r="B318" s="411"/>
      <c r="C318" s="412"/>
      <c r="D318" s="412"/>
      <c r="E318" s="413"/>
      <c r="F318" s="414"/>
      <c r="G318" s="412"/>
    </row>
    <row r="319" spans="2:7" x14ac:dyDescent="0.25">
      <c r="B319" s="411"/>
      <c r="C319" s="412"/>
      <c r="D319" s="412"/>
      <c r="E319" s="413"/>
      <c r="F319" s="414"/>
      <c r="G319" s="412"/>
    </row>
    <row r="320" spans="2:7" x14ac:dyDescent="0.25">
      <c r="B320" s="411"/>
      <c r="C320" s="412"/>
      <c r="D320" s="412"/>
      <c r="E320" s="413"/>
      <c r="F320" s="414"/>
      <c r="G320" s="412"/>
    </row>
    <row r="321" spans="2:7" x14ac:dyDescent="0.25">
      <c r="B321" s="411"/>
      <c r="C321" s="412"/>
      <c r="D321" s="412"/>
      <c r="E321" s="413"/>
      <c r="F321" s="414"/>
      <c r="G321" s="412"/>
    </row>
    <row r="322" spans="2:7" x14ac:dyDescent="0.25">
      <c r="B322" s="411"/>
      <c r="C322" s="412"/>
      <c r="D322" s="412"/>
      <c r="E322" s="413"/>
      <c r="F322" s="414"/>
      <c r="G322" s="412"/>
    </row>
    <row r="323" spans="2:7" x14ac:dyDescent="0.25">
      <c r="B323" s="411"/>
      <c r="C323" s="412"/>
      <c r="D323" s="412"/>
      <c r="E323" s="413"/>
      <c r="F323" s="414"/>
      <c r="G323" s="412"/>
    </row>
    <row r="324" spans="2:7" x14ac:dyDescent="0.25">
      <c r="B324" s="411"/>
      <c r="C324" s="412"/>
      <c r="D324" s="412"/>
      <c r="E324" s="413"/>
      <c r="F324" s="414"/>
      <c r="G324" s="412"/>
    </row>
    <row r="325" spans="2:7" x14ac:dyDescent="0.25">
      <c r="B325" s="411"/>
      <c r="C325" s="412"/>
      <c r="D325" s="412"/>
      <c r="E325" s="413"/>
      <c r="F325" s="414"/>
      <c r="G325" s="412"/>
    </row>
    <row r="326" spans="2:7" x14ac:dyDescent="0.25">
      <c r="B326" s="411"/>
      <c r="C326" s="412"/>
      <c r="D326" s="412"/>
      <c r="E326" s="413"/>
      <c r="F326" s="414"/>
      <c r="G326" s="412"/>
    </row>
    <row r="327" spans="2:7" x14ac:dyDescent="0.25">
      <c r="B327" s="411"/>
      <c r="C327" s="412"/>
      <c r="D327" s="412"/>
      <c r="E327" s="413"/>
      <c r="F327" s="414"/>
      <c r="G327" s="412"/>
    </row>
    <row r="328" spans="2:7" x14ac:dyDescent="0.25">
      <c r="B328" s="411"/>
      <c r="C328" s="412"/>
      <c r="D328" s="412"/>
      <c r="E328" s="413"/>
      <c r="F328" s="414"/>
      <c r="G328" s="412"/>
    </row>
    <row r="329" spans="2:7" x14ac:dyDescent="0.25">
      <c r="B329" s="411"/>
      <c r="C329" s="412"/>
      <c r="D329" s="412"/>
      <c r="E329" s="413"/>
      <c r="F329" s="414"/>
      <c r="G329" s="412"/>
    </row>
    <row r="330" spans="2:7" x14ac:dyDescent="0.25">
      <c r="B330" s="411"/>
      <c r="C330" s="412"/>
      <c r="D330" s="412"/>
      <c r="E330" s="413"/>
      <c r="F330" s="414"/>
      <c r="G330" s="412"/>
    </row>
    <row r="331" spans="2:7" x14ac:dyDescent="0.25">
      <c r="B331" s="411"/>
      <c r="C331" s="412"/>
      <c r="D331" s="412"/>
      <c r="E331" s="413"/>
      <c r="F331" s="414"/>
      <c r="G331" s="412"/>
    </row>
    <row r="332" spans="2:7" x14ac:dyDescent="0.25">
      <c r="B332" s="411"/>
      <c r="C332" s="412"/>
      <c r="D332" s="412"/>
      <c r="E332" s="413"/>
      <c r="F332" s="414"/>
      <c r="G332" s="412"/>
    </row>
    <row r="333" spans="2:7" x14ac:dyDescent="0.25">
      <c r="B333" s="411"/>
      <c r="C333" s="412"/>
      <c r="D333" s="412"/>
      <c r="E333" s="413"/>
      <c r="F333" s="414"/>
      <c r="G333" s="412"/>
    </row>
    <row r="334" spans="2:7" x14ac:dyDescent="0.25">
      <c r="B334" s="411"/>
      <c r="C334" s="412"/>
      <c r="D334" s="412"/>
      <c r="E334" s="413"/>
      <c r="F334" s="414"/>
      <c r="G334" s="412"/>
    </row>
    <row r="335" spans="2:7" x14ac:dyDescent="0.25">
      <c r="B335" s="411"/>
      <c r="C335" s="412"/>
      <c r="D335" s="412"/>
      <c r="E335" s="413"/>
      <c r="F335" s="414"/>
      <c r="G335" s="412"/>
    </row>
    <row r="336" spans="2:7" x14ac:dyDescent="0.25">
      <c r="B336" s="411"/>
      <c r="C336" s="412"/>
      <c r="D336" s="412"/>
      <c r="E336" s="413"/>
      <c r="F336" s="414"/>
      <c r="G336" s="412"/>
    </row>
    <row r="337" spans="2:7" x14ac:dyDescent="0.25">
      <c r="B337" s="411"/>
      <c r="C337" s="412"/>
      <c r="D337" s="412"/>
      <c r="E337" s="413"/>
      <c r="F337" s="414"/>
      <c r="G337" s="412"/>
    </row>
    <row r="338" spans="2:7" x14ac:dyDescent="0.25">
      <c r="B338" s="411"/>
      <c r="C338" s="412"/>
      <c r="D338" s="412"/>
      <c r="E338" s="413"/>
      <c r="F338" s="414"/>
      <c r="G338" s="412"/>
    </row>
    <row r="339" spans="2:7" x14ac:dyDescent="0.25">
      <c r="B339" s="411"/>
      <c r="C339" s="412"/>
      <c r="D339" s="412"/>
      <c r="E339" s="413"/>
      <c r="F339" s="414"/>
      <c r="G339" s="412"/>
    </row>
    <row r="340" spans="2:7" x14ac:dyDescent="0.25">
      <c r="B340" s="411"/>
      <c r="C340" s="412"/>
      <c r="D340" s="412"/>
      <c r="E340" s="413"/>
      <c r="F340" s="414"/>
      <c r="G340" s="412"/>
    </row>
    <row r="341" spans="2:7" x14ac:dyDescent="0.25">
      <c r="B341" s="411"/>
      <c r="C341" s="412"/>
      <c r="D341" s="412"/>
      <c r="E341" s="413"/>
      <c r="F341" s="414"/>
      <c r="G341" s="412"/>
    </row>
    <row r="342" spans="2:7" x14ac:dyDescent="0.25">
      <c r="B342" s="411"/>
      <c r="C342" s="412"/>
      <c r="D342" s="412"/>
      <c r="E342" s="413"/>
      <c r="F342" s="414"/>
      <c r="G342" s="412"/>
    </row>
    <row r="343" spans="2:7" x14ac:dyDescent="0.25">
      <c r="B343" s="411"/>
      <c r="C343" s="412"/>
      <c r="D343" s="412"/>
      <c r="E343" s="413"/>
      <c r="F343" s="414"/>
      <c r="G343" s="412"/>
    </row>
    <row r="344" spans="2:7" x14ac:dyDescent="0.25">
      <c r="B344" s="411"/>
      <c r="C344" s="412"/>
      <c r="D344" s="412"/>
      <c r="E344" s="413"/>
      <c r="F344" s="414"/>
      <c r="G344" s="412"/>
    </row>
    <row r="345" spans="2:7" x14ac:dyDescent="0.25">
      <c r="B345" s="411"/>
      <c r="C345" s="412"/>
      <c r="D345" s="412"/>
      <c r="E345" s="413"/>
      <c r="F345" s="414"/>
      <c r="G345" s="412"/>
    </row>
    <row r="346" spans="2:7" x14ac:dyDescent="0.25">
      <c r="B346" s="411"/>
      <c r="C346" s="412"/>
      <c r="D346" s="412"/>
      <c r="E346" s="413"/>
      <c r="F346" s="414"/>
      <c r="G346" s="412"/>
    </row>
    <row r="347" spans="2:7" x14ac:dyDescent="0.25">
      <c r="B347" s="411"/>
      <c r="C347" s="412"/>
      <c r="D347" s="412"/>
      <c r="E347" s="413"/>
      <c r="F347" s="414"/>
      <c r="G347" s="412"/>
    </row>
    <row r="348" spans="2:7" x14ac:dyDescent="0.25">
      <c r="B348" s="411"/>
      <c r="C348" s="412"/>
      <c r="D348" s="412"/>
      <c r="E348" s="413"/>
      <c r="F348" s="414"/>
      <c r="G348" s="412"/>
    </row>
    <row r="349" spans="2:7" x14ac:dyDescent="0.25">
      <c r="B349" s="411"/>
      <c r="C349" s="412"/>
      <c r="D349" s="412"/>
      <c r="E349" s="413"/>
      <c r="F349" s="414"/>
      <c r="G349" s="412"/>
    </row>
    <row r="350" spans="2:7" x14ac:dyDescent="0.25">
      <c r="B350" s="411"/>
      <c r="C350" s="412"/>
      <c r="D350" s="412"/>
      <c r="E350" s="413"/>
      <c r="F350" s="414"/>
      <c r="G350" s="412"/>
    </row>
    <row r="351" spans="2:7" x14ac:dyDescent="0.25">
      <c r="B351" s="411"/>
      <c r="C351" s="412"/>
      <c r="D351" s="412"/>
      <c r="E351" s="413"/>
      <c r="F351" s="414"/>
      <c r="G351" s="412"/>
    </row>
    <row r="352" spans="2:7" x14ac:dyDescent="0.25">
      <c r="B352" s="411"/>
      <c r="C352" s="412"/>
      <c r="D352" s="412"/>
      <c r="E352" s="413"/>
      <c r="F352" s="414"/>
      <c r="G352" s="412"/>
    </row>
    <row r="353" spans="2:7" x14ac:dyDescent="0.25">
      <c r="B353" s="411"/>
      <c r="C353" s="412"/>
      <c r="D353" s="412"/>
      <c r="E353" s="413"/>
      <c r="F353" s="414"/>
      <c r="G353" s="412"/>
    </row>
    <row r="354" spans="2:7" x14ac:dyDescent="0.25">
      <c r="B354" s="411"/>
      <c r="C354" s="412"/>
      <c r="D354" s="412"/>
      <c r="E354" s="413"/>
      <c r="F354" s="414"/>
      <c r="G354" s="412"/>
    </row>
    <row r="355" spans="2:7" x14ac:dyDescent="0.25">
      <c r="B355" s="411"/>
      <c r="C355" s="412"/>
      <c r="D355" s="412"/>
      <c r="E355" s="413"/>
      <c r="F355" s="414"/>
      <c r="G355" s="412"/>
    </row>
    <row r="356" spans="2:7" x14ac:dyDescent="0.25">
      <c r="B356" s="411"/>
      <c r="C356" s="412"/>
      <c r="D356" s="412"/>
      <c r="E356" s="413"/>
      <c r="F356" s="414"/>
      <c r="G356" s="412"/>
    </row>
    <row r="357" spans="2:7" x14ac:dyDescent="0.25">
      <c r="B357" s="411"/>
      <c r="C357" s="412"/>
      <c r="D357" s="412"/>
      <c r="E357" s="413"/>
      <c r="F357" s="414"/>
      <c r="G357" s="412"/>
    </row>
    <row r="358" spans="2:7" x14ac:dyDescent="0.25">
      <c r="B358" s="411"/>
      <c r="C358" s="412"/>
      <c r="D358" s="412"/>
      <c r="E358" s="413"/>
      <c r="F358" s="414"/>
      <c r="G358" s="412"/>
    </row>
    <row r="359" spans="2:7" x14ac:dyDescent="0.25">
      <c r="B359" s="411"/>
      <c r="C359" s="412"/>
      <c r="D359" s="412"/>
      <c r="E359" s="413"/>
      <c r="F359" s="414"/>
      <c r="G359" s="412"/>
    </row>
    <row r="360" spans="2:7" x14ac:dyDescent="0.25">
      <c r="B360" s="411"/>
      <c r="C360" s="412"/>
      <c r="D360" s="412"/>
      <c r="E360" s="413"/>
      <c r="F360" s="414"/>
      <c r="G360" s="412"/>
    </row>
    <row r="361" spans="2:7" x14ac:dyDescent="0.25">
      <c r="B361" s="411"/>
      <c r="C361" s="412"/>
      <c r="D361" s="412"/>
      <c r="E361" s="413"/>
      <c r="F361" s="414"/>
      <c r="G361" s="412"/>
    </row>
    <row r="362" spans="2:7" x14ac:dyDescent="0.25">
      <c r="B362" s="411"/>
      <c r="C362" s="412"/>
      <c r="D362" s="412"/>
      <c r="E362" s="413"/>
      <c r="F362" s="414"/>
      <c r="G362" s="412"/>
    </row>
    <row r="363" spans="2:7" x14ac:dyDescent="0.25">
      <c r="B363" s="411"/>
      <c r="C363" s="412"/>
      <c r="D363" s="412"/>
      <c r="E363" s="413"/>
      <c r="F363" s="414"/>
      <c r="G363" s="412"/>
    </row>
    <row r="364" spans="2:7" x14ac:dyDescent="0.25">
      <c r="B364" s="411"/>
      <c r="C364" s="412"/>
      <c r="D364" s="412"/>
      <c r="E364" s="413"/>
      <c r="F364" s="414"/>
      <c r="G364" s="412"/>
    </row>
    <row r="365" spans="2:7" x14ac:dyDescent="0.25">
      <c r="B365" s="411"/>
      <c r="C365" s="412"/>
      <c r="D365" s="412"/>
      <c r="E365" s="413"/>
      <c r="F365" s="414"/>
      <c r="G365" s="412"/>
    </row>
    <row r="366" spans="2:7" x14ac:dyDescent="0.25">
      <c r="B366" s="411"/>
      <c r="C366" s="412"/>
      <c r="D366" s="412"/>
      <c r="E366" s="413"/>
      <c r="F366" s="414"/>
      <c r="G366" s="412"/>
    </row>
    <row r="367" spans="2:7" x14ac:dyDescent="0.25">
      <c r="B367" s="411"/>
      <c r="C367" s="412"/>
      <c r="D367" s="412"/>
      <c r="E367" s="413"/>
      <c r="F367" s="414"/>
      <c r="G367" s="412"/>
    </row>
    <row r="368" spans="2:7" x14ac:dyDescent="0.25">
      <c r="B368" s="411"/>
      <c r="C368" s="412"/>
      <c r="D368" s="412"/>
      <c r="E368" s="413"/>
      <c r="F368" s="414"/>
      <c r="G368" s="412"/>
    </row>
    <row r="369" spans="2:7" x14ac:dyDescent="0.25">
      <c r="B369" s="411"/>
      <c r="C369" s="412"/>
      <c r="D369" s="412"/>
      <c r="E369" s="413"/>
      <c r="F369" s="414"/>
      <c r="G369" s="412"/>
    </row>
    <row r="370" spans="2:7" x14ac:dyDescent="0.25">
      <c r="B370" s="411"/>
      <c r="C370" s="412"/>
      <c r="D370" s="412"/>
      <c r="E370" s="413"/>
      <c r="F370" s="414"/>
      <c r="G370" s="412"/>
    </row>
    <row r="371" spans="2:7" x14ac:dyDescent="0.25">
      <c r="B371" s="411"/>
      <c r="C371" s="412"/>
      <c r="D371" s="412"/>
      <c r="E371" s="413"/>
      <c r="F371" s="414"/>
      <c r="G371" s="412"/>
    </row>
    <row r="372" spans="2:7" x14ac:dyDescent="0.25">
      <c r="B372" s="411"/>
      <c r="C372" s="412"/>
      <c r="D372" s="412"/>
      <c r="E372" s="413"/>
      <c r="F372" s="414"/>
      <c r="G372" s="412"/>
    </row>
    <row r="373" spans="2:7" x14ac:dyDescent="0.25">
      <c r="B373" s="411"/>
      <c r="C373" s="412"/>
      <c r="D373" s="412"/>
      <c r="E373" s="413"/>
      <c r="F373" s="414"/>
      <c r="G373" s="412"/>
    </row>
    <row r="374" spans="2:7" x14ac:dyDescent="0.25">
      <c r="B374" s="411"/>
      <c r="C374" s="412"/>
      <c r="D374" s="412"/>
      <c r="E374" s="413"/>
      <c r="F374" s="414"/>
      <c r="G374" s="412"/>
    </row>
    <row r="375" spans="2:7" x14ac:dyDescent="0.25">
      <c r="B375" s="411"/>
      <c r="C375" s="412"/>
      <c r="D375" s="412"/>
      <c r="E375" s="413"/>
      <c r="F375" s="414"/>
      <c r="G375" s="412"/>
    </row>
    <row r="376" spans="2:7" x14ac:dyDescent="0.25">
      <c r="B376" s="411"/>
      <c r="C376" s="412"/>
      <c r="D376" s="412"/>
      <c r="E376" s="413"/>
      <c r="F376" s="414"/>
      <c r="G376" s="412"/>
    </row>
    <row r="377" spans="2:7" x14ac:dyDescent="0.25">
      <c r="B377" s="411"/>
      <c r="C377" s="412"/>
      <c r="D377" s="412"/>
      <c r="E377" s="413"/>
      <c r="F377" s="414"/>
      <c r="G377" s="412"/>
    </row>
    <row r="378" spans="2:7" x14ac:dyDescent="0.25">
      <c r="B378" s="411"/>
      <c r="C378" s="412"/>
      <c r="D378" s="412"/>
      <c r="E378" s="413"/>
      <c r="F378" s="414"/>
      <c r="G378" s="412"/>
    </row>
    <row r="379" spans="2:7" x14ac:dyDescent="0.25">
      <c r="B379" s="411"/>
      <c r="C379" s="412"/>
      <c r="D379" s="412"/>
      <c r="E379" s="413"/>
      <c r="F379" s="414"/>
      <c r="G379" s="412"/>
    </row>
    <row r="380" spans="2:7" x14ac:dyDescent="0.25">
      <c r="B380" s="411"/>
      <c r="C380" s="412"/>
      <c r="D380" s="412"/>
      <c r="E380" s="413"/>
      <c r="F380" s="414"/>
      <c r="G380" s="412"/>
    </row>
    <row r="381" spans="2:7" x14ac:dyDescent="0.25">
      <c r="B381" s="411"/>
      <c r="C381" s="412"/>
      <c r="D381" s="412"/>
      <c r="E381" s="413"/>
      <c r="F381" s="414"/>
      <c r="G381" s="412"/>
    </row>
    <row r="382" spans="2:7" x14ac:dyDescent="0.25">
      <c r="B382" s="411"/>
      <c r="C382" s="412"/>
      <c r="D382" s="412"/>
      <c r="E382" s="413"/>
      <c r="F382" s="414"/>
      <c r="G382" s="412"/>
    </row>
    <row r="383" spans="2:7" x14ac:dyDescent="0.25">
      <c r="B383" s="411"/>
      <c r="C383" s="412"/>
      <c r="D383" s="412"/>
      <c r="E383" s="413"/>
      <c r="F383" s="414"/>
      <c r="G383" s="412"/>
    </row>
    <row r="384" spans="2:7" x14ac:dyDescent="0.25">
      <c r="B384" s="411"/>
      <c r="C384" s="412"/>
      <c r="D384" s="412"/>
      <c r="E384" s="413"/>
      <c r="F384" s="414"/>
      <c r="G384" s="412"/>
    </row>
    <row r="385" spans="2:7" x14ac:dyDescent="0.25">
      <c r="B385" s="411"/>
      <c r="C385" s="412"/>
      <c r="D385" s="412"/>
      <c r="E385" s="413"/>
      <c r="F385" s="414"/>
      <c r="G385" s="412"/>
    </row>
    <row r="386" spans="2:7" x14ac:dyDescent="0.25">
      <c r="B386" s="411"/>
      <c r="C386" s="412"/>
      <c r="D386" s="412"/>
      <c r="E386" s="413"/>
      <c r="F386" s="414"/>
      <c r="G386" s="412"/>
    </row>
    <row r="387" spans="2:7" x14ac:dyDescent="0.25">
      <c r="B387" s="411"/>
      <c r="C387" s="412"/>
      <c r="D387" s="412"/>
      <c r="E387" s="413"/>
      <c r="F387" s="414"/>
      <c r="G387" s="412"/>
    </row>
    <row r="388" spans="2:7" x14ac:dyDescent="0.25">
      <c r="B388" s="411"/>
      <c r="C388" s="412"/>
      <c r="D388" s="412"/>
      <c r="E388" s="413"/>
      <c r="F388" s="414"/>
      <c r="G388" s="412"/>
    </row>
    <row r="389" spans="2:7" x14ac:dyDescent="0.25">
      <c r="B389" s="411"/>
      <c r="C389" s="412"/>
      <c r="D389" s="412"/>
      <c r="E389" s="413"/>
      <c r="F389" s="414"/>
      <c r="G389" s="412"/>
    </row>
    <row r="390" spans="2:7" x14ac:dyDescent="0.25">
      <c r="B390" s="411"/>
      <c r="C390" s="412"/>
      <c r="D390" s="412"/>
      <c r="E390" s="413"/>
      <c r="F390" s="414"/>
      <c r="G390" s="412"/>
    </row>
    <row r="391" spans="2:7" x14ac:dyDescent="0.25">
      <c r="B391" s="411"/>
      <c r="C391" s="412"/>
      <c r="D391" s="412"/>
      <c r="E391" s="413"/>
      <c r="F391" s="414"/>
      <c r="G391" s="412"/>
    </row>
    <row r="392" spans="2:7" x14ac:dyDescent="0.25">
      <c r="B392" s="411"/>
      <c r="C392" s="412"/>
      <c r="D392" s="412"/>
      <c r="E392" s="413"/>
      <c r="F392" s="414"/>
      <c r="G392" s="412"/>
    </row>
    <row r="393" spans="2:7" x14ac:dyDescent="0.25">
      <c r="B393" s="411"/>
      <c r="C393" s="412"/>
      <c r="D393" s="412"/>
      <c r="E393" s="413"/>
      <c r="F393" s="414"/>
      <c r="G393" s="412"/>
    </row>
    <row r="394" spans="2:7" x14ac:dyDescent="0.25">
      <c r="B394" s="411"/>
      <c r="C394" s="412"/>
      <c r="D394" s="412"/>
      <c r="E394" s="413"/>
      <c r="F394" s="414"/>
      <c r="G394" s="412"/>
    </row>
    <row r="395" spans="2:7" x14ac:dyDescent="0.25">
      <c r="B395" s="411"/>
      <c r="C395" s="412"/>
      <c r="D395" s="412"/>
      <c r="E395" s="413"/>
      <c r="F395" s="414"/>
      <c r="G395" s="412"/>
    </row>
    <row r="396" spans="2:7" x14ac:dyDescent="0.25">
      <c r="B396" s="411"/>
      <c r="C396" s="412"/>
      <c r="D396" s="412"/>
      <c r="E396" s="413"/>
      <c r="F396" s="414"/>
      <c r="G396" s="412"/>
    </row>
    <row r="397" spans="2:7" x14ac:dyDescent="0.25">
      <c r="B397" s="411"/>
      <c r="C397" s="412"/>
      <c r="D397" s="412"/>
      <c r="E397" s="413"/>
      <c r="F397" s="414"/>
      <c r="G397" s="412"/>
    </row>
    <row r="398" spans="2:7" x14ac:dyDescent="0.25">
      <c r="B398" s="411"/>
      <c r="C398" s="412"/>
      <c r="D398" s="412"/>
      <c r="E398" s="413"/>
      <c r="F398" s="414"/>
      <c r="G398" s="412"/>
    </row>
    <row r="399" spans="2:7" x14ac:dyDescent="0.25">
      <c r="B399" s="411"/>
      <c r="C399" s="412"/>
      <c r="D399" s="412"/>
      <c r="E399" s="413"/>
      <c r="F399" s="414"/>
      <c r="G399" s="412"/>
    </row>
    <row r="400" spans="2:7" x14ac:dyDescent="0.25">
      <c r="B400" s="411"/>
      <c r="C400" s="412"/>
      <c r="D400" s="412"/>
      <c r="E400" s="413"/>
      <c r="F400" s="414"/>
      <c r="G400" s="412"/>
    </row>
    <row r="401" spans="2:7" x14ac:dyDescent="0.25">
      <c r="B401" s="411"/>
      <c r="C401" s="412"/>
      <c r="D401" s="412"/>
      <c r="E401" s="413"/>
      <c r="F401" s="414"/>
      <c r="G401" s="412"/>
    </row>
    <row r="402" spans="2:7" x14ac:dyDescent="0.25">
      <c r="B402" s="411"/>
      <c r="C402" s="412"/>
      <c r="D402" s="412"/>
      <c r="E402" s="413"/>
      <c r="F402" s="414"/>
      <c r="G402" s="412"/>
    </row>
    <row r="403" spans="2:7" x14ac:dyDescent="0.25">
      <c r="B403" s="411"/>
      <c r="C403" s="412"/>
      <c r="D403" s="412"/>
      <c r="E403" s="413"/>
      <c r="F403" s="414"/>
      <c r="G403" s="412"/>
    </row>
    <row r="404" spans="2:7" x14ac:dyDescent="0.25">
      <c r="B404" s="411"/>
      <c r="C404" s="412"/>
      <c r="D404" s="412"/>
      <c r="E404" s="413"/>
      <c r="F404" s="414"/>
      <c r="G404" s="412"/>
    </row>
    <row r="405" spans="2:7" x14ac:dyDescent="0.25">
      <c r="B405" s="411"/>
      <c r="C405" s="412"/>
      <c r="D405" s="412"/>
      <c r="E405" s="413"/>
      <c r="F405" s="414"/>
      <c r="G405" s="412"/>
    </row>
    <row r="406" spans="2:7" x14ac:dyDescent="0.25">
      <c r="B406" s="411"/>
      <c r="C406" s="412"/>
      <c r="D406" s="412"/>
      <c r="E406" s="413"/>
      <c r="F406" s="414"/>
      <c r="G406" s="412"/>
    </row>
    <row r="407" spans="2:7" x14ac:dyDescent="0.25">
      <c r="B407" s="411"/>
      <c r="C407" s="412"/>
      <c r="D407" s="412"/>
      <c r="E407" s="413"/>
      <c r="F407" s="414"/>
      <c r="G407" s="412"/>
    </row>
    <row r="408" spans="2:7" x14ac:dyDescent="0.25">
      <c r="B408" s="411"/>
      <c r="C408" s="412"/>
      <c r="D408" s="412"/>
      <c r="E408" s="413"/>
      <c r="F408" s="414"/>
      <c r="G408" s="412"/>
    </row>
    <row r="409" spans="2:7" x14ac:dyDescent="0.25">
      <c r="B409" s="411"/>
      <c r="C409" s="412"/>
      <c r="D409" s="412"/>
      <c r="E409" s="413"/>
      <c r="F409" s="414"/>
      <c r="G409" s="412"/>
    </row>
    <row r="410" spans="2:7" x14ac:dyDescent="0.25">
      <c r="B410" s="411"/>
      <c r="C410" s="412"/>
      <c r="D410" s="412"/>
      <c r="E410" s="413"/>
      <c r="F410" s="414"/>
      <c r="G410" s="412"/>
    </row>
    <row r="411" spans="2:7" x14ac:dyDescent="0.25">
      <c r="B411" s="411"/>
      <c r="C411" s="412"/>
      <c r="D411" s="412"/>
      <c r="E411" s="413"/>
      <c r="F411" s="414"/>
      <c r="G411" s="412"/>
    </row>
    <row r="412" spans="2:7" x14ac:dyDescent="0.25">
      <c r="B412" s="411"/>
      <c r="C412" s="412"/>
      <c r="D412" s="412"/>
      <c r="E412" s="413"/>
      <c r="F412" s="414"/>
      <c r="G412" s="412"/>
    </row>
    <row r="413" spans="2:7" x14ac:dyDescent="0.25">
      <c r="B413" s="411"/>
      <c r="C413" s="412"/>
      <c r="D413" s="412"/>
      <c r="E413" s="413"/>
      <c r="F413" s="414"/>
      <c r="G413" s="412"/>
    </row>
    <row r="414" spans="2:7" x14ac:dyDescent="0.25">
      <c r="B414" s="411"/>
      <c r="C414" s="412"/>
      <c r="D414" s="412"/>
      <c r="E414" s="413"/>
      <c r="F414" s="414"/>
      <c r="G414" s="412"/>
    </row>
    <row r="415" spans="2:7" x14ac:dyDescent="0.25">
      <c r="B415" s="411"/>
      <c r="C415" s="412"/>
      <c r="D415" s="412"/>
      <c r="E415" s="413"/>
      <c r="F415" s="414"/>
      <c r="G415" s="412"/>
    </row>
    <row r="416" spans="2:7" x14ac:dyDescent="0.25">
      <c r="B416" s="411"/>
      <c r="C416" s="412"/>
      <c r="D416" s="412"/>
      <c r="E416" s="413"/>
      <c r="F416" s="414"/>
      <c r="G416" s="412"/>
    </row>
    <row r="417" spans="2:7" x14ac:dyDescent="0.25">
      <c r="B417" s="411"/>
      <c r="C417" s="412"/>
      <c r="D417" s="412"/>
      <c r="E417" s="413"/>
      <c r="F417" s="414"/>
      <c r="G417" s="412"/>
    </row>
    <row r="418" spans="2:7" x14ac:dyDescent="0.25">
      <c r="B418" s="411"/>
      <c r="C418" s="412"/>
      <c r="D418" s="412"/>
      <c r="E418" s="413"/>
      <c r="F418" s="414"/>
      <c r="G418" s="412"/>
    </row>
    <row r="419" spans="2:7" x14ac:dyDescent="0.25">
      <c r="B419" s="411"/>
      <c r="C419" s="412"/>
      <c r="D419" s="412"/>
      <c r="E419" s="413"/>
      <c r="F419" s="414"/>
      <c r="G419" s="412"/>
    </row>
    <row r="420" spans="2:7" x14ac:dyDescent="0.25">
      <c r="B420" s="411"/>
      <c r="C420" s="412"/>
      <c r="D420" s="412"/>
      <c r="E420" s="413"/>
      <c r="F420" s="414"/>
      <c r="G420" s="412"/>
    </row>
    <row r="421" spans="2:7" x14ac:dyDescent="0.25">
      <c r="B421" s="411"/>
      <c r="C421" s="412"/>
      <c r="D421" s="412"/>
      <c r="E421" s="413"/>
      <c r="F421" s="414"/>
      <c r="G421" s="412"/>
    </row>
    <row r="422" spans="2:7" x14ac:dyDescent="0.25">
      <c r="B422" s="411"/>
      <c r="C422" s="412"/>
      <c r="D422" s="412"/>
      <c r="E422" s="413"/>
      <c r="F422" s="414"/>
      <c r="G422" s="412"/>
    </row>
    <row r="423" spans="2:7" x14ac:dyDescent="0.25">
      <c r="B423" s="411"/>
      <c r="C423" s="412"/>
      <c r="D423" s="412"/>
      <c r="E423" s="413"/>
      <c r="F423" s="414"/>
      <c r="G423" s="412"/>
    </row>
    <row r="424" spans="2:7" x14ac:dyDescent="0.25">
      <c r="B424" s="411"/>
      <c r="C424" s="412"/>
      <c r="D424" s="412"/>
      <c r="E424" s="413"/>
      <c r="F424" s="414"/>
      <c r="G424" s="412"/>
    </row>
    <row r="425" spans="2:7" x14ac:dyDescent="0.25">
      <c r="B425" s="411"/>
      <c r="C425" s="412"/>
      <c r="D425" s="412"/>
      <c r="E425" s="413"/>
      <c r="F425" s="414"/>
      <c r="G425" s="412"/>
    </row>
    <row r="426" spans="2:7" x14ac:dyDescent="0.25">
      <c r="B426" s="411"/>
      <c r="C426" s="412"/>
      <c r="D426" s="412"/>
      <c r="E426" s="413"/>
      <c r="F426" s="414"/>
      <c r="G426" s="412"/>
    </row>
    <row r="427" spans="2:7" x14ac:dyDescent="0.25">
      <c r="B427" s="411"/>
      <c r="C427" s="412"/>
      <c r="D427" s="412"/>
      <c r="E427" s="413"/>
      <c r="F427" s="414"/>
      <c r="G427" s="412"/>
    </row>
    <row r="428" spans="2:7" x14ac:dyDescent="0.25">
      <c r="B428" s="411"/>
      <c r="C428" s="412"/>
      <c r="D428" s="412"/>
      <c r="E428" s="413"/>
      <c r="F428" s="414"/>
      <c r="G428" s="412"/>
    </row>
    <row r="429" spans="2:7" x14ac:dyDescent="0.25">
      <c r="B429" s="411"/>
      <c r="C429" s="412"/>
      <c r="D429" s="412"/>
      <c r="E429" s="413"/>
      <c r="F429" s="414"/>
      <c r="G429" s="412"/>
    </row>
    <row r="430" spans="2:7" x14ac:dyDescent="0.25">
      <c r="B430" s="411"/>
      <c r="C430" s="412"/>
      <c r="D430" s="412"/>
      <c r="E430" s="413"/>
      <c r="F430" s="414"/>
      <c r="G430" s="412"/>
    </row>
    <row r="431" spans="2:7" x14ac:dyDescent="0.25">
      <c r="B431" s="411"/>
      <c r="C431" s="412"/>
      <c r="D431" s="412"/>
      <c r="E431" s="413"/>
      <c r="F431" s="414"/>
      <c r="G431" s="412"/>
    </row>
    <row r="432" spans="2:7" x14ac:dyDescent="0.25">
      <c r="B432" s="411"/>
      <c r="C432" s="412"/>
      <c r="D432" s="412"/>
      <c r="E432" s="413"/>
      <c r="F432" s="414"/>
      <c r="G432" s="412"/>
    </row>
    <row r="433" spans="2:7" x14ac:dyDescent="0.25">
      <c r="B433" s="411"/>
      <c r="C433" s="412"/>
      <c r="D433" s="412"/>
      <c r="E433" s="413"/>
      <c r="F433" s="414"/>
      <c r="G433" s="412"/>
    </row>
    <row r="434" spans="2:7" x14ac:dyDescent="0.25">
      <c r="B434" s="411"/>
      <c r="C434" s="412"/>
      <c r="D434" s="412"/>
      <c r="E434" s="413"/>
      <c r="F434" s="414"/>
      <c r="G434" s="412"/>
    </row>
    <row r="435" spans="2:7" x14ac:dyDescent="0.25">
      <c r="B435" s="411"/>
      <c r="C435" s="412"/>
      <c r="D435" s="412"/>
      <c r="E435" s="413"/>
      <c r="F435" s="414"/>
      <c r="G435" s="412"/>
    </row>
    <row r="436" spans="2:7" x14ac:dyDescent="0.25">
      <c r="B436" s="411"/>
      <c r="C436" s="412"/>
      <c r="D436" s="412"/>
      <c r="E436" s="413"/>
      <c r="F436" s="414"/>
      <c r="G436" s="412"/>
    </row>
    <row r="437" spans="2:7" x14ac:dyDescent="0.25">
      <c r="B437" s="411"/>
      <c r="C437" s="412"/>
      <c r="D437" s="412"/>
      <c r="E437" s="413"/>
      <c r="F437" s="414"/>
      <c r="G437" s="412"/>
    </row>
    <row r="438" spans="2:7" x14ac:dyDescent="0.25">
      <c r="B438" s="411"/>
      <c r="C438" s="412"/>
      <c r="D438" s="412"/>
      <c r="E438" s="413"/>
      <c r="F438" s="414"/>
      <c r="G438" s="412"/>
    </row>
    <row r="439" spans="2:7" x14ac:dyDescent="0.25">
      <c r="B439" s="411"/>
      <c r="C439" s="412"/>
      <c r="D439" s="412"/>
      <c r="E439" s="413"/>
      <c r="F439" s="414"/>
      <c r="G439" s="412"/>
    </row>
    <row r="440" spans="2:7" x14ac:dyDescent="0.25">
      <c r="B440" s="411"/>
      <c r="C440" s="412"/>
      <c r="D440" s="412"/>
      <c r="E440" s="413"/>
      <c r="F440" s="414"/>
      <c r="G440" s="412"/>
    </row>
    <row r="441" spans="2:7" x14ac:dyDescent="0.25">
      <c r="B441" s="411"/>
      <c r="C441" s="412"/>
      <c r="D441" s="412"/>
      <c r="E441" s="413"/>
      <c r="F441" s="414"/>
      <c r="G441" s="412"/>
    </row>
    <row r="442" spans="2:7" x14ac:dyDescent="0.25">
      <c r="B442" s="411"/>
      <c r="C442" s="412"/>
      <c r="D442" s="412"/>
      <c r="E442" s="413"/>
      <c r="F442" s="414"/>
      <c r="G442" s="412"/>
    </row>
    <row r="443" spans="2:7" x14ac:dyDescent="0.25">
      <c r="B443" s="411"/>
      <c r="C443" s="412"/>
      <c r="D443" s="412"/>
      <c r="E443" s="413"/>
      <c r="F443" s="414"/>
      <c r="G443" s="412"/>
    </row>
    <row r="444" spans="2:7" x14ac:dyDescent="0.25">
      <c r="B444" s="411"/>
      <c r="C444" s="412"/>
      <c r="D444" s="412"/>
      <c r="E444" s="413"/>
      <c r="F444" s="414"/>
      <c r="G444" s="412"/>
    </row>
    <row r="445" spans="2:7" x14ac:dyDescent="0.25">
      <c r="B445" s="411"/>
      <c r="C445" s="412"/>
      <c r="D445" s="412"/>
      <c r="E445" s="413"/>
      <c r="F445" s="414"/>
      <c r="G445" s="412"/>
    </row>
    <row r="446" spans="2:7" x14ac:dyDescent="0.25">
      <c r="B446" s="411"/>
      <c r="C446" s="412"/>
      <c r="D446" s="412"/>
      <c r="E446" s="413"/>
      <c r="F446" s="414"/>
      <c r="G446" s="412"/>
    </row>
    <row r="447" spans="2:7" x14ac:dyDescent="0.25">
      <c r="B447" s="411"/>
      <c r="C447" s="412"/>
      <c r="D447" s="412"/>
      <c r="E447" s="413"/>
      <c r="F447" s="414"/>
      <c r="G447" s="412"/>
    </row>
    <row r="448" spans="2:7" x14ac:dyDescent="0.25">
      <c r="B448" s="411"/>
      <c r="C448" s="412"/>
      <c r="D448" s="412"/>
      <c r="E448" s="413"/>
      <c r="F448" s="414"/>
      <c r="G448" s="412"/>
    </row>
    <row r="449" spans="2:7" x14ac:dyDescent="0.25">
      <c r="B449" s="411"/>
      <c r="C449" s="412"/>
      <c r="D449" s="412"/>
      <c r="E449" s="413"/>
      <c r="F449" s="414"/>
      <c r="G449" s="412"/>
    </row>
    <row r="450" spans="2:7" x14ac:dyDescent="0.25">
      <c r="B450" s="411"/>
      <c r="C450" s="412"/>
      <c r="D450" s="412"/>
      <c r="E450" s="413"/>
      <c r="F450" s="414"/>
      <c r="G450" s="412"/>
    </row>
    <row r="451" spans="2:7" x14ac:dyDescent="0.25">
      <c r="B451" s="411"/>
      <c r="C451" s="412"/>
      <c r="D451" s="412"/>
      <c r="E451" s="413"/>
      <c r="F451" s="414"/>
      <c r="G451" s="412"/>
    </row>
    <row r="452" spans="2:7" x14ac:dyDescent="0.25">
      <c r="B452" s="411"/>
      <c r="C452" s="412"/>
      <c r="D452" s="412"/>
      <c r="E452" s="413"/>
      <c r="F452" s="414"/>
      <c r="G452" s="412"/>
    </row>
    <row r="453" spans="2:7" x14ac:dyDescent="0.25">
      <c r="B453" s="411"/>
      <c r="C453" s="412"/>
      <c r="D453" s="412"/>
      <c r="E453" s="413"/>
      <c r="F453" s="414"/>
      <c r="G453" s="412"/>
    </row>
    <row r="454" spans="2:7" x14ac:dyDescent="0.25">
      <c r="B454" s="411"/>
      <c r="C454" s="412"/>
      <c r="D454" s="412"/>
      <c r="E454" s="413"/>
      <c r="F454" s="414"/>
      <c r="G454" s="412"/>
    </row>
    <row r="455" spans="2:7" x14ac:dyDescent="0.25">
      <c r="B455" s="411"/>
      <c r="C455" s="412"/>
      <c r="D455" s="412"/>
      <c r="E455" s="413"/>
      <c r="F455" s="414"/>
      <c r="G455" s="412"/>
    </row>
    <row r="456" spans="2:7" x14ac:dyDescent="0.25">
      <c r="B456" s="411"/>
      <c r="C456" s="412"/>
      <c r="D456" s="412"/>
      <c r="E456" s="413"/>
      <c r="F456" s="414"/>
      <c r="G456" s="412"/>
    </row>
    <row r="457" spans="2:7" x14ac:dyDescent="0.25">
      <c r="B457" s="411"/>
      <c r="C457" s="412"/>
      <c r="D457" s="412"/>
      <c r="E457" s="413"/>
      <c r="F457" s="414"/>
      <c r="G457" s="412"/>
    </row>
    <row r="458" spans="2:7" x14ac:dyDescent="0.25">
      <c r="B458" s="411"/>
      <c r="C458" s="412"/>
      <c r="D458" s="412"/>
      <c r="E458" s="413"/>
      <c r="F458" s="414"/>
      <c r="G458" s="412"/>
    </row>
    <row r="459" spans="2:7" x14ac:dyDescent="0.25">
      <c r="B459" s="411"/>
      <c r="C459" s="412"/>
      <c r="D459" s="412"/>
      <c r="E459" s="413"/>
      <c r="F459" s="414"/>
      <c r="G459" s="412"/>
    </row>
    <row r="460" spans="2:7" x14ac:dyDescent="0.25">
      <c r="B460" s="411"/>
      <c r="C460" s="412"/>
      <c r="D460" s="412"/>
      <c r="E460" s="413"/>
      <c r="F460" s="414"/>
      <c r="G460" s="412"/>
    </row>
    <row r="461" spans="2:7" x14ac:dyDescent="0.25">
      <c r="B461" s="411"/>
      <c r="C461" s="412"/>
      <c r="D461" s="412"/>
      <c r="E461" s="413"/>
      <c r="F461" s="414"/>
      <c r="G461" s="412"/>
    </row>
    <row r="462" spans="2:7" x14ac:dyDescent="0.25">
      <c r="B462" s="411"/>
      <c r="C462" s="412"/>
      <c r="D462" s="412"/>
      <c r="E462" s="413"/>
      <c r="F462" s="414"/>
      <c r="G462" s="412"/>
    </row>
    <row r="463" spans="2:7" x14ac:dyDescent="0.25">
      <c r="B463" s="411"/>
      <c r="C463" s="412"/>
      <c r="D463" s="412"/>
      <c r="E463" s="413"/>
      <c r="F463" s="414"/>
      <c r="G463" s="412"/>
    </row>
    <row r="464" spans="2:7" x14ac:dyDescent="0.25">
      <c r="B464" s="411"/>
      <c r="C464" s="412"/>
      <c r="D464" s="412"/>
      <c r="E464" s="413"/>
      <c r="F464" s="414"/>
      <c r="G464" s="412"/>
    </row>
    <row r="465" spans="2:7" x14ac:dyDescent="0.25">
      <c r="B465" s="411"/>
      <c r="C465" s="412"/>
      <c r="D465" s="412"/>
      <c r="E465" s="413"/>
      <c r="F465" s="414"/>
      <c r="G465" s="412"/>
    </row>
    <row r="466" spans="2:7" x14ac:dyDescent="0.25">
      <c r="B466" s="411"/>
      <c r="C466" s="412"/>
      <c r="D466" s="412"/>
      <c r="E466" s="413"/>
      <c r="F466" s="414"/>
      <c r="G466" s="412"/>
    </row>
    <row r="467" spans="2:7" x14ac:dyDescent="0.25">
      <c r="B467" s="411"/>
      <c r="C467" s="412"/>
      <c r="D467" s="412"/>
      <c r="E467" s="413"/>
      <c r="F467" s="414"/>
      <c r="G467" s="412"/>
    </row>
    <row r="468" spans="2:7" x14ac:dyDescent="0.25">
      <c r="B468" s="411"/>
      <c r="C468" s="412"/>
      <c r="D468" s="412"/>
      <c r="E468" s="413"/>
      <c r="F468" s="414"/>
      <c r="G468" s="412"/>
    </row>
    <row r="469" spans="2:7" x14ac:dyDescent="0.25">
      <c r="B469" s="411"/>
      <c r="C469" s="412"/>
      <c r="D469" s="412"/>
      <c r="E469" s="413"/>
      <c r="F469" s="414"/>
      <c r="G469" s="412"/>
    </row>
    <row r="470" spans="2:7" x14ac:dyDescent="0.25">
      <c r="B470" s="411"/>
      <c r="C470" s="412"/>
      <c r="D470" s="412"/>
      <c r="E470" s="413"/>
      <c r="F470" s="414"/>
      <c r="G470" s="412"/>
    </row>
    <row r="471" spans="2:7" x14ac:dyDescent="0.25">
      <c r="B471" s="411"/>
      <c r="C471" s="412"/>
      <c r="D471" s="412"/>
      <c r="E471" s="413"/>
      <c r="F471" s="414"/>
      <c r="G471" s="412"/>
    </row>
    <row r="472" spans="2:7" x14ac:dyDescent="0.25">
      <c r="B472" s="411"/>
      <c r="C472" s="412"/>
      <c r="D472" s="412"/>
      <c r="E472" s="413"/>
      <c r="F472" s="414"/>
      <c r="G472" s="412"/>
    </row>
    <row r="473" spans="2:7" x14ac:dyDescent="0.25">
      <c r="B473" s="411"/>
      <c r="C473" s="412"/>
      <c r="D473" s="412"/>
      <c r="E473" s="413"/>
      <c r="F473" s="414"/>
      <c r="G473" s="412"/>
    </row>
    <row r="474" spans="2:7" x14ac:dyDescent="0.25">
      <c r="B474" s="411"/>
      <c r="C474" s="412"/>
      <c r="D474" s="412"/>
      <c r="E474" s="413"/>
      <c r="F474" s="414"/>
      <c r="G474" s="412"/>
    </row>
    <row r="475" spans="2:7" x14ac:dyDescent="0.25">
      <c r="B475" s="411"/>
      <c r="C475" s="412"/>
      <c r="D475" s="412"/>
      <c r="E475" s="413"/>
      <c r="F475" s="414"/>
      <c r="G475" s="412"/>
    </row>
    <row r="476" spans="2:7" x14ac:dyDescent="0.25">
      <c r="B476" s="411"/>
      <c r="C476" s="412"/>
      <c r="D476" s="412"/>
      <c r="E476" s="413"/>
      <c r="F476" s="414"/>
      <c r="G476" s="412"/>
    </row>
    <row r="477" spans="2:7" x14ac:dyDescent="0.25">
      <c r="B477" s="411"/>
      <c r="C477" s="412"/>
      <c r="D477" s="412"/>
      <c r="E477" s="413"/>
      <c r="F477" s="414"/>
      <c r="G477" s="412"/>
    </row>
    <row r="478" spans="2:7" x14ac:dyDescent="0.25">
      <c r="B478" s="411"/>
      <c r="C478" s="412"/>
      <c r="D478" s="412"/>
      <c r="E478" s="413"/>
      <c r="F478" s="414"/>
      <c r="G478" s="412"/>
    </row>
    <row r="479" spans="2:7" x14ac:dyDescent="0.25">
      <c r="B479" s="411"/>
      <c r="C479" s="412"/>
      <c r="D479" s="412"/>
      <c r="E479" s="413"/>
      <c r="F479" s="414"/>
      <c r="G479" s="412"/>
    </row>
    <row r="480" spans="2:7" x14ac:dyDescent="0.25">
      <c r="B480" s="411"/>
      <c r="C480" s="412"/>
      <c r="D480" s="412"/>
      <c r="E480" s="413"/>
      <c r="F480" s="414"/>
      <c r="G480" s="412"/>
    </row>
    <row r="481" spans="2:7" x14ac:dyDescent="0.25">
      <c r="B481" s="411"/>
      <c r="C481" s="412"/>
      <c r="D481" s="412"/>
      <c r="E481" s="413"/>
      <c r="F481" s="414"/>
      <c r="G481" s="412"/>
    </row>
    <row r="482" spans="2:7" x14ac:dyDescent="0.25">
      <c r="B482" s="411"/>
      <c r="C482" s="412"/>
      <c r="D482" s="412"/>
      <c r="E482" s="413"/>
      <c r="F482" s="414"/>
      <c r="G482" s="412"/>
    </row>
    <row r="483" spans="2:7" x14ac:dyDescent="0.25">
      <c r="B483" s="411"/>
      <c r="C483" s="412"/>
      <c r="D483" s="412"/>
      <c r="E483" s="413"/>
      <c r="F483" s="414"/>
      <c r="G483" s="412"/>
    </row>
    <row r="484" spans="2:7" x14ac:dyDescent="0.25">
      <c r="B484" s="411"/>
      <c r="C484" s="412"/>
      <c r="D484" s="412"/>
      <c r="E484" s="413"/>
      <c r="F484" s="414"/>
      <c r="G484" s="412"/>
    </row>
    <row r="485" spans="2:7" x14ac:dyDescent="0.25">
      <c r="B485" s="411"/>
      <c r="C485" s="412"/>
      <c r="D485" s="412"/>
      <c r="E485" s="413"/>
      <c r="F485" s="414"/>
      <c r="G485" s="412"/>
    </row>
    <row r="486" spans="2:7" x14ac:dyDescent="0.25">
      <c r="B486" s="411"/>
      <c r="C486" s="412"/>
      <c r="D486" s="412"/>
      <c r="E486" s="413"/>
      <c r="F486" s="414"/>
      <c r="G486" s="412"/>
    </row>
    <row r="487" spans="2:7" x14ac:dyDescent="0.25">
      <c r="B487" s="411"/>
      <c r="C487" s="412"/>
      <c r="D487" s="412"/>
      <c r="E487" s="413"/>
      <c r="F487" s="414"/>
      <c r="G487" s="412"/>
    </row>
    <row r="488" spans="2:7" x14ac:dyDescent="0.25">
      <c r="B488" s="411"/>
      <c r="C488" s="412"/>
      <c r="D488" s="412"/>
      <c r="E488" s="413"/>
      <c r="F488" s="414"/>
      <c r="G488" s="412"/>
    </row>
    <row r="489" spans="2:7" x14ac:dyDescent="0.25">
      <c r="B489" s="411"/>
      <c r="C489" s="412"/>
      <c r="D489" s="412"/>
      <c r="E489" s="413"/>
      <c r="F489" s="414"/>
      <c r="G489" s="412"/>
    </row>
    <row r="490" spans="2:7" x14ac:dyDescent="0.25">
      <c r="B490" s="411"/>
      <c r="C490" s="412"/>
      <c r="D490" s="412"/>
      <c r="E490" s="413"/>
      <c r="F490" s="414"/>
      <c r="G490" s="412"/>
    </row>
    <row r="491" spans="2:7" x14ac:dyDescent="0.25">
      <c r="B491" s="411"/>
      <c r="C491" s="412"/>
      <c r="D491" s="412"/>
      <c r="E491" s="413"/>
      <c r="F491" s="414"/>
      <c r="G491" s="412"/>
    </row>
    <row r="492" spans="2:7" x14ac:dyDescent="0.25">
      <c r="B492" s="411"/>
      <c r="C492" s="412"/>
      <c r="D492" s="412"/>
      <c r="E492" s="413"/>
      <c r="F492" s="414"/>
      <c r="G492" s="412"/>
    </row>
    <row r="493" spans="2:7" x14ac:dyDescent="0.25">
      <c r="B493" s="411"/>
      <c r="C493" s="412"/>
      <c r="D493" s="412"/>
      <c r="E493" s="413"/>
      <c r="F493" s="414"/>
      <c r="G493" s="412"/>
    </row>
    <row r="494" spans="2:7" x14ac:dyDescent="0.25">
      <c r="B494" s="411"/>
      <c r="C494" s="412"/>
      <c r="D494" s="412"/>
      <c r="E494" s="413"/>
      <c r="F494" s="414"/>
      <c r="G494" s="412"/>
    </row>
    <row r="495" spans="2:7" x14ac:dyDescent="0.25">
      <c r="B495" s="411"/>
      <c r="C495" s="412"/>
      <c r="D495" s="412"/>
      <c r="E495" s="413"/>
      <c r="F495" s="414"/>
      <c r="G495" s="412"/>
    </row>
    <row r="496" spans="2:7" x14ac:dyDescent="0.25">
      <c r="B496" s="411"/>
      <c r="C496" s="412"/>
      <c r="D496" s="412"/>
      <c r="E496" s="413"/>
      <c r="F496" s="414"/>
      <c r="G496" s="412"/>
    </row>
    <row r="497" spans="2:7" x14ac:dyDescent="0.25">
      <c r="B497" s="411"/>
      <c r="C497" s="412"/>
      <c r="D497" s="412"/>
      <c r="E497" s="413"/>
      <c r="F497" s="414"/>
      <c r="G497" s="412"/>
    </row>
    <row r="498" spans="2:7" x14ac:dyDescent="0.25">
      <c r="B498" s="411"/>
      <c r="C498" s="412"/>
      <c r="D498" s="412"/>
      <c r="E498" s="413"/>
      <c r="F498" s="414"/>
      <c r="G498" s="412"/>
    </row>
    <row r="499" spans="2:7" x14ac:dyDescent="0.25">
      <c r="B499" s="411"/>
      <c r="C499" s="412"/>
      <c r="D499" s="412"/>
      <c r="E499" s="413"/>
      <c r="F499" s="414"/>
      <c r="G499" s="412"/>
    </row>
    <row r="500" spans="2:7" x14ac:dyDescent="0.25">
      <c r="B500" s="411"/>
      <c r="C500" s="412"/>
      <c r="D500" s="412"/>
      <c r="E500" s="413"/>
      <c r="F500" s="414"/>
      <c r="G500" s="412"/>
    </row>
    <row r="501" spans="2:7" x14ac:dyDescent="0.25">
      <c r="B501" s="411"/>
      <c r="C501" s="412"/>
      <c r="D501" s="412"/>
      <c r="E501" s="413"/>
      <c r="F501" s="414"/>
      <c r="G501" s="412"/>
    </row>
    <row r="502" spans="2:7" x14ac:dyDescent="0.25">
      <c r="B502" s="411"/>
      <c r="C502" s="412"/>
      <c r="D502" s="412"/>
      <c r="E502" s="413"/>
      <c r="F502" s="414"/>
      <c r="G502" s="412"/>
    </row>
    <row r="503" spans="2:7" x14ac:dyDescent="0.25">
      <c r="B503" s="411"/>
      <c r="C503" s="412"/>
      <c r="D503" s="412"/>
      <c r="E503" s="413"/>
      <c r="F503" s="414"/>
      <c r="G503" s="412"/>
    </row>
    <row r="504" spans="2:7" x14ac:dyDescent="0.25">
      <c r="B504" s="411"/>
      <c r="C504" s="412"/>
      <c r="D504" s="412"/>
      <c r="E504" s="413"/>
      <c r="F504" s="414"/>
      <c r="G504" s="412"/>
    </row>
    <row r="505" spans="2:7" x14ac:dyDescent="0.25">
      <c r="B505" s="411"/>
      <c r="C505" s="412"/>
      <c r="D505" s="412"/>
      <c r="E505" s="413"/>
      <c r="F505" s="414"/>
      <c r="G505" s="412"/>
    </row>
    <row r="506" spans="2:7" x14ac:dyDescent="0.25">
      <c r="B506" s="411"/>
      <c r="C506" s="412"/>
      <c r="D506" s="412"/>
      <c r="E506" s="413"/>
      <c r="F506" s="414"/>
      <c r="G506" s="412"/>
    </row>
    <row r="507" spans="2:7" x14ac:dyDescent="0.25">
      <c r="B507" s="411"/>
      <c r="C507" s="412"/>
      <c r="D507" s="412"/>
      <c r="E507" s="413"/>
      <c r="F507" s="414"/>
      <c r="G507" s="412"/>
    </row>
    <row r="508" spans="2:7" x14ac:dyDescent="0.25">
      <c r="B508" s="411"/>
      <c r="C508" s="412"/>
      <c r="D508" s="412"/>
      <c r="E508" s="413"/>
      <c r="F508" s="414"/>
      <c r="G508" s="412"/>
    </row>
    <row r="509" spans="2:7" x14ac:dyDescent="0.25">
      <c r="B509" s="411"/>
      <c r="C509" s="412"/>
      <c r="D509" s="412"/>
      <c r="E509" s="413"/>
      <c r="F509" s="414"/>
      <c r="G509" s="412"/>
    </row>
    <row r="510" spans="2:7" x14ac:dyDescent="0.25">
      <c r="B510" s="411"/>
      <c r="C510" s="412"/>
      <c r="D510" s="412"/>
      <c r="E510" s="413"/>
      <c r="F510" s="414"/>
      <c r="G510" s="412"/>
    </row>
    <row r="511" spans="2:7" x14ac:dyDescent="0.25">
      <c r="B511" s="411"/>
      <c r="C511" s="412"/>
      <c r="D511" s="412"/>
      <c r="E511" s="413"/>
      <c r="F511" s="414"/>
      <c r="G511" s="412"/>
    </row>
    <row r="512" spans="2:7" x14ac:dyDescent="0.25">
      <c r="B512" s="411"/>
      <c r="C512" s="412"/>
      <c r="D512" s="412"/>
      <c r="E512" s="413"/>
      <c r="F512" s="414"/>
      <c r="G512" s="412"/>
    </row>
    <row r="513" spans="2:7" x14ac:dyDescent="0.25">
      <c r="B513" s="411"/>
      <c r="C513" s="412"/>
      <c r="D513" s="412"/>
      <c r="E513" s="413"/>
      <c r="F513" s="414"/>
      <c r="G513" s="412"/>
    </row>
    <row r="514" spans="2:7" x14ac:dyDescent="0.25">
      <c r="B514" s="411"/>
      <c r="C514" s="412"/>
      <c r="D514" s="412"/>
      <c r="E514" s="413"/>
      <c r="F514" s="414"/>
      <c r="G514" s="412"/>
    </row>
    <row r="515" spans="2:7" x14ac:dyDescent="0.25">
      <c r="B515" s="411"/>
      <c r="C515" s="412"/>
      <c r="D515" s="412"/>
      <c r="E515" s="413"/>
      <c r="F515" s="414"/>
      <c r="G515" s="412"/>
    </row>
    <row r="516" spans="2:7" x14ac:dyDescent="0.25">
      <c r="B516" s="411"/>
      <c r="C516" s="412"/>
      <c r="D516" s="412"/>
      <c r="E516" s="413"/>
      <c r="F516" s="414"/>
      <c r="G516" s="412"/>
    </row>
    <row r="517" spans="2:7" x14ac:dyDescent="0.25">
      <c r="B517" s="411"/>
      <c r="C517" s="412"/>
      <c r="D517" s="412"/>
      <c r="E517" s="413"/>
      <c r="F517" s="414"/>
      <c r="G517" s="412"/>
    </row>
    <row r="518" spans="2:7" x14ac:dyDescent="0.25">
      <c r="B518" s="411"/>
      <c r="C518" s="412"/>
      <c r="D518" s="412"/>
      <c r="E518" s="413"/>
      <c r="F518" s="414"/>
      <c r="G518" s="412"/>
    </row>
    <row r="519" spans="2:7" x14ac:dyDescent="0.25">
      <c r="B519" s="411"/>
      <c r="C519" s="412"/>
      <c r="D519" s="412"/>
      <c r="E519" s="413"/>
      <c r="F519" s="414"/>
      <c r="G519" s="412"/>
    </row>
    <row r="520" spans="2:7" x14ac:dyDescent="0.25">
      <c r="B520" s="411"/>
      <c r="C520" s="412"/>
      <c r="D520" s="412"/>
      <c r="E520" s="413"/>
      <c r="F520" s="414"/>
      <c r="G520" s="412"/>
    </row>
    <row r="521" spans="2:7" x14ac:dyDescent="0.25">
      <c r="B521" s="411"/>
      <c r="C521" s="412"/>
      <c r="D521" s="412"/>
      <c r="E521" s="413"/>
      <c r="F521" s="414"/>
      <c r="G521" s="412"/>
    </row>
    <row r="522" spans="2:7" x14ac:dyDescent="0.25">
      <c r="B522" s="411"/>
      <c r="C522" s="412"/>
      <c r="D522" s="412"/>
      <c r="E522" s="413"/>
      <c r="F522" s="414"/>
      <c r="G522" s="412"/>
    </row>
    <row r="523" spans="2:7" x14ac:dyDescent="0.25">
      <c r="B523" s="411"/>
      <c r="C523" s="412"/>
      <c r="D523" s="412"/>
      <c r="E523" s="413"/>
      <c r="F523" s="414"/>
      <c r="G523" s="412"/>
    </row>
    <row r="524" spans="2:7" x14ac:dyDescent="0.25">
      <c r="B524" s="411"/>
      <c r="C524" s="412"/>
      <c r="D524" s="412"/>
      <c r="E524" s="413"/>
      <c r="F524" s="414"/>
      <c r="G524" s="412"/>
    </row>
    <row r="525" spans="2:7" x14ac:dyDescent="0.25">
      <c r="B525" s="411"/>
      <c r="C525" s="412"/>
      <c r="D525" s="412"/>
      <c r="E525" s="413"/>
      <c r="F525" s="414"/>
      <c r="G525" s="412"/>
    </row>
    <row r="526" spans="2:7" x14ac:dyDescent="0.25">
      <c r="B526" s="411"/>
      <c r="C526" s="412"/>
      <c r="D526" s="412"/>
      <c r="E526" s="413"/>
      <c r="F526" s="414"/>
      <c r="G526" s="412"/>
    </row>
    <row r="527" spans="2:7" x14ac:dyDescent="0.25">
      <c r="B527" s="411"/>
      <c r="C527" s="412"/>
      <c r="D527" s="412"/>
      <c r="E527" s="413"/>
      <c r="F527" s="414"/>
      <c r="G527" s="412"/>
    </row>
    <row r="528" spans="2:7" x14ac:dyDescent="0.25">
      <c r="B528" s="411"/>
      <c r="C528" s="412"/>
      <c r="D528" s="412"/>
      <c r="E528" s="413"/>
      <c r="F528" s="414"/>
      <c r="G528" s="412"/>
    </row>
    <row r="529" spans="2:7" x14ac:dyDescent="0.25">
      <c r="B529" s="411"/>
      <c r="C529" s="412"/>
      <c r="D529" s="412"/>
      <c r="E529" s="413"/>
      <c r="F529" s="414"/>
      <c r="G529" s="412"/>
    </row>
    <row r="530" spans="2:7" x14ac:dyDescent="0.25">
      <c r="B530" s="411"/>
      <c r="C530" s="412"/>
      <c r="D530" s="412"/>
      <c r="E530" s="413"/>
      <c r="F530" s="414"/>
      <c r="G530" s="412"/>
    </row>
    <row r="531" spans="2:7" x14ac:dyDescent="0.25">
      <c r="B531" s="411"/>
      <c r="C531" s="412"/>
      <c r="D531" s="412"/>
      <c r="E531" s="413"/>
      <c r="F531" s="414"/>
      <c r="G531" s="412"/>
    </row>
    <row r="532" spans="2:7" x14ac:dyDescent="0.25">
      <c r="B532" s="411"/>
      <c r="C532" s="412"/>
      <c r="D532" s="412"/>
      <c r="E532" s="413"/>
      <c r="F532" s="414"/>
      <c r="G532" s="412"/>
    </row>
    <row r="533" spans="2:7" x14ac:dyDescent="0.25">
      <c r="B533" s="411"/>
      <c r="C533" s="412"/>
      <c r="D533" s="412"/>
      <c r="E533" s="413"/>
      <c r="F533" s="414"/>
      <c r="G533" s="412"/>
    </row>
    <row r="534" spans="2:7" x14ac:dyDescent="0.25">
      <c r="B534" s="411"/>
      <c r="C534" s="412"/>
      <c r="D534" s="412"/>
      <c r="E534" s="413"/>
      <c r="F534" s="414"/>
      <c r="G534" s="412"/>
    </row>
    <row r="535" spans="2:7" x14ac:dyDescent="0.25">
      <c r="B535" s="411"/>
      <c r="C535" s="412"/>
      <c r="D535" s="412"/>
      <c r="E535" s="413"/>
      <c r="F535" s="414"/>
      <c r="G535" s="412"/>
    </row>
    <row r="536" spans="2:7" x14ac:dyDescent="0.25">
      <c r="B536" s="411"/>
      <c r="C536" s="412"/>
      <c r="D536" s="412"/>
      <c r="E536" s="413"/>
      <c r="F536" s="414"/>
      <c r="G536" s="412"/>
    </row>
    <row r="537" spans="2:7" x14ac:dyDescent="0.25">
      <c r="B537" s="411"/>
      <c r="C537" s="412"/>
      <c r="D537" s="412"/>
      <c r="E537" s="413"/>
      <c r="F537" s="414"/>
      <c r="G537" s="412"/>
    </row>
    <row r="538" spans="2:7" x14ac:dyDescent="0.25">
      <c r="B538" s="411"/>
      <c r="C538" s="412"/>
      <c r="D538" s="412"/>
      <c r="E538" s="413"/>
      <c r="F538" s="414"/>
      <c r="G538" s="412"/>
    </row>
    <row r="539" spans="2:7" x14ac:dyDescent="0.25">
      <c r="B539" s="411"/>
      <c r="C539" s="412"/>
      <c r="D539" s="412"/>
      <c r="E539" s="413"/>
      <c r="F539" s="414"/>
      <c r="G539" s="412"/>
    </row>
    <row r="540" spans="2:7" x14ac:dyDescent="0.25">
      <c r="B540" s="411"/>
      <c r="C540" s="412"/>
      <c r="D540" s="412"/>
      <c r="E540" s="413"/>
      <c r="F540" s="414"/>
      <c r="G540" s="412"/>
    </row>
    <row r="541" spans="2:7" x14ac:dyDescent="0.25">
      <c r="B541" s="411"/>
      <c r="C541" s="412"/>
      <c r="D541" s="412"/>
      <c r="E541" s="413"/>
      <c r="F541" s="414"/>
      <c r="G541" s="412"/>
    </row>
    <row r="542" spans="2:7" x14ac:dyDescent="0.25">
      <c r="B542" s="411"/>
      <c r="C542" s="412"/>
      <c r="D542" s="412"/>
      <c r="E542" s="413"/>
      <c r="F542" s="414"/>
      <c r="G542" s="412"/>
    </row>
    <row r="543" spans="2:7" x14ac:dyDescent="0.25">
      <c r="B543" s="411"/>
      <c r="C543" s="412"/>
      <c r="D543" s="412"/>
      <c r="E543" s="413"/>
      <c r="F543" s="414"/>
      <c r="G543" s="412"/>
    </row>
    <row r="544" spans="2:7" x14ac:dyDescent="0.25">
      <c r="B544" s="411"/>
      <c r="C544" s="412"/>
      <c r="D544" s="412"/>
      <c r="E544" s="413"/>
      <c r="F544" s="414"/>
      <c r="G544" s="412"/>
    </row>
    <row r="545" spans="2:7" x14ac:dyDescent="0.25">
      <c r="B545" s="411"/>
      <c r="C545" s="412"/>
      <c r="D545" s="412"/>
      <c r="E545" s="413"/>
      <c r="F545" s="414"/>
      <c r="G545" s="412"/>
    </row>
    <row r="546" spans="2:7" x14ac:dyDescent="0.25">
      <c r="B546" s="411"/>
      <c r="C546" s="412"/>
      <c r="D546" s="412"/>
      <c r="E546" s="413"/>
      <c r="F546" s="414"/>
      <c r="G546" s="412"/>
    </row>
    <row r="547" spans="2:7" x14ac:dyDescent="0.25">
      <c r="B547" s="411"/>
      <c r="C547" s="412"/>
      <c r="D547" s="412"/>
      <c r="E547" s="413"/>
      <c r="F547" s="414"/>
      <c r="G547" s="412"/>
    </row>
    <row r="548" spans="2:7" x14ac:dyDescent="0.25">
      <c r="B548" s="411"/>
      <c r="C548" s="412"/>
      <c r="D548" s="412"/>
      <c r="E548" s="413"/>
      <c r="F548" s="414"/>
      <c r="G548" s="412"/>
    </row>
    <row r="549" spans="2:7" x14ac:dyDescent="0.25">
      <c r="B549" s="411"/>
      <c r="C549" s="412"/>
      <c r="D549" s="412"/>
      <c r="E549" s="413"/>
      <c r="F549" s="414"/>
      <c r="G549" s="412"/>
    </row>
    <row r="550" spans="2:7" x14ac:dyDescent="0.25">
      <c r="B550" s="411"/>
      <c r="C550" s="412"/>
      <c r="D550" s="412"/>
      <c r="E550" s="413"/>
      <c r="F550" s="414"/>
      <c r="G550" s="412"/>
    </row>
    <row r="551" spans="2:7" x14ac:dyDescent="0.25">
      <c r="B551" s="411"/>
      <c r="C551" s="412"/>
      <c r="D551" s="412"/>
      <c r="E551" s="413"/>
      <c r="F551" s="414"/>
      <c r="G551" s="412"/>
    </row>
    <row r="552" spans="2:7" x14ac:dyDescent="0.25">
      <c r="B552" s="411"/>
      <c r="C552" s="412"/>
      <c r="D552" s="412"/>
      <c r="E552" s="413"/>
      <c r="F552" s="414"/>
      <c r="G552" s="412"/>
    </row>
    <row r="553" spans="2:7" x14ac:dyDescent="0.25">
      <c r="B553" s="411"/>
      <c r="C553" s="412"/>
      <c r="D553" s="412"/>
      <c r="E553" s="413"/>
      <c r="F553" s="414"/>
      <c r="G553" s="412"/>
    </row>
    <row r="554" spans="2:7" x14ac:dyDescent="0.25">
      <c r="B554" s="411"/>
      <c r="C554" s="412"/>
      <c r="D554" s="412"/>
      <c r="E554" s="413"/>
      <c r="F554" s="414"/>
      <c r="G554" s="412"/>
    </row>
    <row r="555" spans="2:7" x14ac:dyDescent="0.25">
      <c r="B555" s="411"/>
      <c r="C555" s="412"/>
      <c r="D555" s="412"/>
      <c r="E555" s="413"/>
      <c r="F555" s="414"/>
      <c r="G555" s="412"/>
    </row>
    <row r="556" spans="2:7" x14ac:dyDescent="0.25">
      <c r="B556" s="411"/>
      <c r="C556" s="412"/>
      <c r="D556" s="412"/>
      <c r="E556" s="413"/>
      <c r="F556" s="414"/>
      <c r="G556" s="412"/>
    </row>
    <row r="557" spans="2:7" x14ac:dyDescent="0.25">
      <c r="B557" s="411"/>
      <c r="C557" s="412"/>
      <c r="D557" s="412"/>
      <c r="E557" s="413"/>
      <c r="F557" s="414"/>
      <c r="G557" s="412"/>
    </row>
    <row r="558" spans="2:7" x14ac:dyDescent="0.25">
      <c r="B558" s="411"/>
      <c r="C558" s="412"/>
      <c r="D558" s="412"/>
      <c r="E558" s="413"/>
      <c r="F558" s="414"/>
      <c r="G558" s="412"/>
    </row>
    <row r="559" spans="2:7" x14ac:dyDescent="0.25">
      <c r="B559" s="411"/>
      <c r="C559" s="412"/>
      <c r="D559" s="412"/>
      <c r="E559" s="413"/>
      <c r="F559" s="414"/>
      <c r="G559" s="412"/>
    </row>
    <row r="560" spans="2:7" x14ac:dyDescent="0.25">
      <c r="B560" s="411"/>
      <c r="C560" s="412"/>
      <c r="D560" s="412"/>
      <c r="E560" s="413"/>
      <c r="F560" s="414"/>
      <c r="G560" s="412"/>
    </row>
    <row r="561" spans="2:7" x14ac:dyDescent="0.25">
      <c r="B561" s="411"/>
      <c r="C561" s="412"/>
      <c r="D561" s="412"/>
      <c r="E561" s="413"/>
      <c r="F561" s="414"/>
      <c r="G561" s="412"/>
    </row>
    <row r="562" spans="2:7" x14ac:dyDescent="0.25">
      <c r="B562" s="411"/>
      <c r="C562" s="412"/>
      <c r="D562" s="412"/>
      <c r="E562" s="413"/>
      <c r="F562" s="414"/>
      <c r="G562" s="412"/>
    </row>
    <row r="563" spans="2:7" x14ac:dyDescent="0.25">
      <c r="B563" s="411"/>
      <c r="C563" s="412"/>
      <c r="D563" s="412"/>
      <c r="E563" s="413"/>
      <c r="F563" s="414"/>
      <c r="G563" s="412"/>
    </row>
    <row r="564" spans="2:7" x14ac:dyDescent="0.25">
      <c r="B564" s="411"/>
      <c r="C564" s="412"/>
      <c r="D564" s="412"/>
      <c r="E564" s="413"/>
      <c r="F564" s="414"/>
      <c r="G564" s="412"/>
    </row>
    <row r="565" spans="2:7" x14ac:dyDescent="0.25">
      <c r="B565" s="411"/>
      <c r="C565" s="412"/>
      <c r="D565" s="412"/>
      <c r="E565" s="413"/>
      <c r="F565" s="414"/>
      <c r="G565" s="412"/>
    </row>
    <row r="566" spans="2:7" x14ac:dyDescent="0.25">
      <c r="B566" s="411"/>
      <c r="C566" s="412"/>
      <c r="D566" s="412"/>
      <c r="E566" s="413"/>
      <c r="F566" s="414"/>
      <c r="G566" s="412"/>
    </row>
    <row r="567" spans="2:7" x14ac:dyDescent="0.25">
      <c r="B567" s="411"/>
      <c r="C567" s="412"/>
      <c r="D567" s="412"/>
      <c r="E567" s="413"/>
      <c r="F567" s="414"/>
      <c r="G567" s="412"/>
    </row>
    <row r="568" spans="2:7" x14ac:dyDescent="0.25">
      <c r="B568" s="411"/>
      <c r="C568" s="412"/>
      <c r="D568" s="412"/>
      <c r="E568" s="413"/>
      <c r="F568" s="414"/>
      <c r="G568" s="412"/>
    </row>
    <row r="569" spans="2:7" x14ac:dyDescent="0.25">
      <c r="B569" s="411"/>
      <c r="C569" s="412"/>
      <c r="D569" s="412"/>
      <c r="E569" s="413"/>
      <c r="F569" s="414"/>
      <c r="G569" s="412"/>
    </row>
    <row r="570" spans="2:7" x14ac:dyDescent="0.25">
      <c r="B570" s="411"/>
      <c r="C570" s="412"/>
      <c r="D570" s="412"/>
      <c r="E570" s="413"/>
      <c r="F570" s="414"/>
      <c r="G570" s="412"/>
    </row>
    <row r="571" spans="2:7" x14ac:dyDescent="0.25">
      <c r="B571" s="411"/>
      <c r="C571" s="412"/>
      <c r="D571" s="412"/>
      <c r="E571" s="413"/>
      <c r="F571" s="414"/>
      <c r="G571" s="412"/>
    </row>
    <row r="572" spans="2:7" x14ac:dyDescent="0.25">
      <c r="B572" s="411"/>
      <c r="C572" s="412"/>
      <c r="D572" s="412"/>
      <c r="E572" s="413"/>
      <c r="F572" s="414"/>
      <c r="G572" s="412"/>
    </row>
    <row r="573" spans="2:7" x14ac:dyDescent="0.25">
      <c r="B573" s="411"/>
      <c r="C573" s="412"/>
      <c r="D573" s="412"/>
      <c r="E573" s="413"/>
      <c r="F573" s="414"/>
      <c r="G573" s="412"/>
    </row>
    <row r="574" spans="2:7" x14ac:dyDescent="0.25">
      <c r="B574" s="411"/>
      <c r="C574" s="412"/>
      <c r="D574" s="412"/>
      <c r="E574" s="413"/>
      <c r="F574" s="414"/>
      <c r="G574" s="412"/>
    </row>
    <row r="575" spans="2:7" x14ac:dyDescent="0.25">
      <c r="B575" s="411"/>
      <c r="C575" s="412"/>
      <c r="D575" s="412"/>
      <c r="E575" s="413"/>
      <c r="F575" s="414"/>
      <c r="G575" s="412"/>
    </row>
    <row r="576" spans="2:7" x14ac:dyDescent="0.25">
      <c r="B576" s="411"/>
      <c r="C576" s="412"/>
      <c r="D576" s="412"/>
      <c r="E576" s="413"/>
      <c r="F576" s="414"/>
      <c r="G576" s="412"/>
    </row>
    <row r="577" spans="2:7" x14ac:dyDescent="0.25">
      <c r="B577" s="411"/>
      <c r="C577" s="412"/>
      <c r="D577" s="412"/>
      <c r="E577" s="413"/>
      <c r="F577" s="414"/>
      <c r="G577" s="412"/>
    </row>
    <row r="578" spans="2:7" x14ac:dyDescent="0.25">
      <c r="B578" s="411"/>
      <c r="C578" s="412"/>
      <c r="D578" s="412"/>
      <c r="E578" s="413"/>
      <c r="F578" s="414"/>
      <c r="G578" s="412"/>
    </row>
    <row r="579" spans="2:7" x14ac:dyDescent="0.25">
      <c r="B579" s="411"/>
      <c r="C579" s="412"/>
      <c r="D579" s="412"/>
      <c r="E579" s="413"/>
      <c r="F579" s="414"/>
      <c r="G579" s="412"/>
    </row>
    <row r="580" spans="2:7" x14ac:dyDescent="0.25">
      <c r="B580" s="411"/>
      <c r="C580" s="412"/>
      <c r="D580" s="412"/>
      <c r="E580" s="413"/>
      <c r="F580" s="414"/>
      <c r="G580" s="412"/>
    </row>
    <row r="581" spans="2:7" x14ac:dyDescent="0.25">
      <c r="B581" s="411"/>
      <c r="C581" s="412"/>
      <c r="D581" s="412"/>
      <c r="E581" s="413"/>
      <c r="F581" s="414"/>
      <c r="G581" s="412"/>
    </row>
    <row r="582" spans="2:7" x14ac:dyDescent="0.25">
      <c r="B582" s="411"/>
      <c r="C582" s="412"/>
      <c r="D582" s="412"/>
      <c r="E582" s="413"/>
      <c r="F582" s="414"/>
      <c r="G582" s="412"/>
    </row>
    <row r="583" spans="2:7" x14ac:dyDescent="0.25">
      <c r="B583" s="411"/>
      <c r="C583" s="412"/>
      <c r="D583" s="412"/>
      <c r="E583" s="413"/>
      <c r="F583" s="414"/>
      <c r="G583" s="412"/>
    </row>
    <row r="584" spans="2:7" x14ac:dyDescent="0.25">
      <c r="B584" s="411"/>
      <c r="C584" s="412"/>
      <c r="D584" s="412"/>
      <c r="E584" s="413"/>
      <c r="F584" s="414"/>
      <c r="G584" s="412"/>
    </row>
    <row r="585" spans="2:7" x14ac:dyDescent="0.25">
      <c r="B585" s="411"/>
      <c r="C585" s="412"/>
      <c r="D585" s="412"/>
      <c r="E585" s="413"/>
      <c r="F585" s="414"/>
      <c r="G585" s="412"/>
    </row>
    <row r="586" spans="2:7" x14ac:dyDescent="0.25">
      <c r="B586" s="411"/>
      <c r="C586" s="412"/>
      <c r="D586" s="412"/>
      <c r="E586" s="413"/>
      <c r="F586" s="414"/>
      <c r="G586" s="412"/>
    </row>
    <row r="587" spans="2:7" x14ac:dyDescent="0.25">
      <c r="B587" s="411"/>
      <c r="C587" s="412"/>
      <c r="D587" s="412"/>
      <c r="E587" s="413"/>
      <c r="F587" s="414"/>
      <c r="G587" s="412"/>
    </row>
    <row r="588" spans="2:7" x14ac:dyDescent="0.25">
      <c r="B588" s="411"/>
      <c r="C588" s="412"/>
      <c r="D588" s="412"/>
      <c r="E588" s="413"/>
      <c r="F588" s="414"/>
      <c r="G588" s="412"/>
    </row>
    <row r="589" spans="2:7" x14ac:dyDescent="0.25">
      <c r="B589" s="411"/>
      <c r="C589" s="412"/>
      <c r="D589" s="412"/>
      <c r="E589" s="413"/>
      <c r="F589" s="414"/>
      <c r="G589" s="412"/>
    </row>
    <row r="590" spans="2:7" x14ac:dyDescent="0.25">
      <c r="B590" s="411"/>
      <c r="C590" s="412"/>
      <c r="D590" s="412"/>
      <c r="E590" s="413"/>
      <c r="F590" s="414"/>
      <c r="G590" s="412"/>
    </row>
    <row r="591" spans="2:7" x14ac:dyDescent="0.25">
      <c r="B591" s="411"/>
      <c r="C591" s="412"/>
      <c r="D591" s="412"/>
      <c r="E591" s="413"/>
      <c r="F591" s="414"/>
      <c r="G591" s="412"/>
    </row>
    <row r="592" spans="2:7" x14ac:dyDescent="0.25">
      <c r="B592" s="411"/>
      <c r="C592" s="412"/>
      <c r="D592" s="412"/>
      <c r="E592" s="413"/>
      <c r="F592" s="414"/>
      <c r="G592" s="412"/>
    </row>
    <row r="593" spans="2:7" x14ac:dyDescent="0.25">
      <c r="B593" s="411"/>
      <c r="C593" s="412"/>
      <c r="D593" s="412"/>
      <c r="E593" s="413"/>
      <c r="F593" s="414"/>
      <c r="G593" s="412"/>
    </row>
    <row r="594" spans="2:7" x14ac:dyDescent="0.25">
      <c r="B594" s="411"/>
      <c r="C594" s="412"/>
      <c r="D594" s="412"/>
      <c r="E594" s="413"/>
      <c r="F594" s="414"/>
      <c r="G594" s="412"/>
    </row>
    <row r="595" spans="2:7" x14ac:dyDescent="0.25">
      <c r="B595" s="411"/>
      <c r="C595" s="412"/>
      <c r="D595" s="412"/>
      <c r="E595" s="413"/>
      <c r="F595" s="414"/>
      <c r="G595" s="412"/>
    </row>
    <row r="596" spans="2:7" x14ac:dyDescent="0.25">
      <c r="B596" s="411"/>
      <c r="C596" s="412"/>
      <c r="D596" s="412"/>
      <c r="E596" s="413"/>
      <c r="F596" s="414"/>
      <c r="G596" s="412"/>
    </row>
    <row r="597" spans="2:7" x14ac:dyDescent="0.25">
      <c r="B597" s="411"/>
      <c r="C597" s="412"/>
      <c r="D597" s="412"/>
      <c r="E597" s="413"/>
      <c r="F597" s="414"/>
      <c r="G597" s="412"/>
    </row>
    <row r="598" spans="2:7" x14ac:dyDescent="0.25">
      <c r="B598" s="411"/>
      <c r="C598" s="412"/>
      <c r="D598" s="412"/>
      <c r="E598" s="413"/>
      <c r="F598" s="414"/>
      <c r="G598" s="412"/>
    </row>
    <row r="599" spans="2:7" x14ac:dyDescent="0.25">
      <c r="B599" s="411"/>
      <c r="C599" s="412"/>
      <c r="D599" s="412"/>
      <c r="E599" s="413"/>
      <c r="F599" s="414"/>
      <c r="G599" s="412"/>
    </row>
    <row r="600" spans="2:7" x14ac:dyDescent="0.25">
      <c r="B600" s="411"/>
      <c r="C600" s="412"/>
      <c r="D600" s="412"/>
      <c r="E600" s="413"/>
      <c r="F600" s="414"/>
      <c r="G600" s="412"/>
    </row>
    <row r="601" spans="2:7" x14ac:dyDescent="0.25">
      <c r="B601" s="411"/>
      <c r="C601" s="412"/>
      <c r="D601" s="412"/>
      <c r="E601" s="413"/>
      <c r="F601" s="414"/>
      <c r="G601" s="412"/>
    </row>
    <row r="602" spans="2:7" x14ac:dyDescent="0.25">
      <c r="B602" s="411"/>
      <c r="C602" s="412"/>
      <c r="D602" s="412"/>
      <c r="E602" s="413"/>
      <c r="F602" s="414"/>
      <c r="G602" s="412"/>
    </row>
    <row r="603" spans="2:7" x14ac:dyDescent="0.25">
      <c r="B603" s="411"/>
      <c r="C603" s="412"/>
      <c r="D603" s="412"/>
      <c r="E603" s="413"/>
      <c r="F603" s="414"/>
      <c r="G603" s="412"/>
    </row>
    <row r="604" spans="2:7" x14ac:dyDescent="0.25">
      <c r="B604" s="411"/>
      <c r="C604" s="412"/>
      <c r="D604" s="412"/>
      <c r="E604" s="413"/>
      <c r="F604" s="414"/>
      <c r="G604" s="412"/>
    </row>
    <row r="605" spans="2:7" x14ac:dyDescent="0.25">
      <c r="B605" s="411"/>
      <c r="C605" s="412"/>
      <c r="D605" s="412"/>
      <c r="E605" s="413"/>
      <c r="F605" s="414"/>
      <c r="G605" s="412"/>
    </row>
    <row r="606" spans="2:7" x14ac:dyDescent="0.25">
      <c r="B606" s="411"/>
      <c r="C606" s="412"/>
      <c r="D606" s="412"/>
      <c r="E606" s="413"/>
      <c r="F606" s="414"/>
      <c r="G606" s="412"/>
    </row>
    <row r="607" spans="2:7" x14ac:dyDescent="0.25">
      <c r="B607" s="411"/>
      <c r="C607" s="412"/>
      <c r="D607" s="412"/>
      <c r="E607" s="413"/>
      <c r="F607" s="414"/>
      <c r="G607" s="412"/>
    </row>
    <row r="608" spans="2:7" x14ac:dyDescent="0.25">
      <c r="B608" s="411"/>
      <c r="C608" s="412"/>
      <c r="D608" s="412"/>
      <c r="E608" s="413"/>
      <c r="F608" s="414"/>
      <c r="G608" s="412"/>
    </row>
    <row r="609" spans="2:7" x14ac:dyDescent="0.25">
      <c r="B609" s="411"/>
      <c r="C609" s="412"/>
      <c r="D609" s="412"/>
      <c r="E609" s="413"/>
      <c r="F609" s="414"/>
      <c r="G609" s="412"/>
    </row>
    <row r="610" spans="2:7" x14ac:dyDescent="0.25">
      <c r="B610" s="411"/>
      <c r="C610" s="412"/>
      <c r="D610" s="412"/>
      <c r="E610" s="413"/>
      <c r="F610" s="414"/>
      <c r="G610" s="412"/>
    </row>
    <row r="611" spans="2:7" x14ac:dyDescent="0.25">
      <c r="B611" s="411"/>
      <c r="C611" s="412"/>
      <c r="D611" s="412"/>
      <c r="E611" s="413"/>
      <c r="F611" s="414"/>
      <c r="G611" s="412"/>
    </row>
    <row r="612" spans="2:7" x14ac:dyDescent="0.25">
      <c r="B612" s="411"/>
      <c r="C612" s="412"/>
      <c r="D612" s="412"/>
      <c r="E612" s="413"/>
      <c r="F612" s="414"/>
      <c r="G612" s="412"/>
    </row>
    <row r="613" spans="2:7" x14ac:dyDescent="0.25">
      <c r="B613" s="411"/>
      <c r="C613" s="412"/>
      <c r="D613" s="412"/>
      <c r="E613" s="413"/>
      <c r="F613" s="414"/>
      <c r="G613" s="412"/>
    </row>
    <row r="614" spans="2:7" x14ac:dyDescent="0.25">
      <c r="B614" s="411"/>
      <c r="C614" s="412"/>
      <c r="D614" s="412"/>
      <c r="E614" s="413"/>
      <c r="F614" s="414"/>
      <c r="G614" s="412"/>
    </row>
    <row r="615" spans="2:7" x14ac:dyDescent="0.25">
      <c r="B615" s="411"/>
      <c r="C615" s="412"/>
      <c r="D615" s="412"/>
      <c r="E615" s="413"/>
      <c r="F615" s="414"/>
      <c r="G615" s="412"/>
    </row>
    <row r="616" spans="2:7" x14ac:dyDescent="0.25">
      <c r="B616" s="411"/>
      <c r="C616" s="412"/>
      <c r="D616" s="412"/>
      <c r="E616" s="413"/>
      <c r="F616" s="414"/>
      <c r="G616" s="412"/>
    </row>
    <row r="617" spans="2:7" x14ac:dyDescent="0.25">
      <c r="B617" s="411"/>
      <c r="C617" s="412"/>
      <c r="D617" s="412"/>
      <c r="E617" s="413"/>
      <c r="F617" s="414"/>
      <c r="G617" s="412"/>
    </row>
    <row r="618" spans="2:7" x14ac:dyDescent="0.25">
      <c r="B618" s="411"/>
      <c r="C618" s="412"/>
      <c r="D618" s="412"/>
      <c r="E618" s="413"/>
      <c r="F618" s="414"/>
      <c r="G618" s="412"/>
    </row>
    <row r="619" spans="2:7" x14ac:dyDescent="0.25">
      <c r="B619" s="411"/>
      <c r="C619" s="412"/>
      <c r="D619" s="412"/>
      <c r="E619" s="413"/>
      <c r="F619" s="414"/>
      <c r="G619" s="412"/>
    </row>
    <row r="620" spans="2:7" x14ac:dyDescent="0.25">
      <c r="B620" s="411"/>
      <c r="C620" s="412"/>
      <c r="D620" s="412"/>
      <c r="E620" s="413"/>
      <c r="F620" s="414"/>
      <c r="G620" s="412"/>
    </row>
    <row r="621" spans="2:7" x14ac:dyDescent="0.25">
      <c r="B621" s="411"/>
      <c r="C621" s="412"/>
      <c r="D621" s="412"/>
      <c r="E621" s="413"/>
      <c r="F621" s="414"/>
      <c r="G621" s="412"/>
    </row>
    <row r="622" spans="2:7" x14ac:dyDescent="0.25">
      <c r="B622" s="411"/>
      <c r="C622" s="412"/>
      <c r="D622" s="412"/>
      <c r="E622" s="413"/>
      <c r="F622" s="414"/>
      <c r="G622" s="412"/>
    </row>
    <row r="623" spans="2:7" x14ac:dyDescent="0.25">
      <c r="B623" s="411"/>
      <c r="C623" s="412"/>
      <c r="D623" s="412"/>
      <c r="E623" s="413"/>
      <c r="F623" s="414"/>
      <c r="G623" s="412"/>
    </row>
    <row r="624" spans="2:7" x14ac:dyDescent="0.25">
      <c r="B624" s="411"/>
      <c r="C624" s="412"/>
      <c r="D624" s="412"/>
      <c r="E624" s="413"/>
      <c r="F624" s="414"/>
      <c r="G624" s="412"/>
    </row>
    <row r="625" spans="2:7" x14ac:dyDescent="0.25">
      <c r="B625" s="411"/>
      <c r="C625" s="412"/>
      <c r="D625" s="412"/>
      <c r="E625" s="413"/>
      <c r="F625" s="414"/>
      <c r="G625" s="412"/>
    </row>
    <row r="626" spans="2:7" x14ac:dyDescent="0.25">
      <c r="B626" s="411"/>
      <c r="C626" s="412"/>
      <c r="D626" s="412"/>
      <c r="E626" s="413"/>
      <c r="F626" s="414"/>
      <c r="G626" s="412"/>
    </row>
    <row r="627" spans="2:7" x14ac:dyDescent="0.25">
      <c r="B627" s="411"/>
      <c r="C627" s="412"/>
      <c r="D627" s="412"/>
      <c r="E627" s="413"/>
      <c r="F627" s="414"/>
      <c r="G627" s="412"/>
    </row>
    <row r="628" spans="2:7" x14ac:dyDescent="0.25">
      <c r="B628" s="411"/>
      <c r="C628" s="412"/>
      <c r="D628" s="412"/>
      <c r="E628" s="413"/>
      <c r="F628" s="414"/>
      <c r="G628" s="412"/>
    </row>
    <row r="629" spans="2:7" x14ac:dyDescent="0.25">
      <c r="B629" s="411"/>
      <c r="C629" s="412"/>
      <c r="D629" s="412"/>
      <c r="E629" s="413"/>
      <c r="F629" s="414"/>
      <c r="G629" s="412"/>
    </row>
    <row r="630" spans="2:7" x14ac:dyDescent="0.25">
      <c r="B630" s="411"/>
      <c r="C630" s="412"/>
      <c r="D630" s="412"/>
      <c r="E630" s="413"/>
      <c r="F630" s="414"/>
      <c r="G630" s="412"/>
    </row>
    <row r="631" spans="2:7" x14ac:dyDescent="0.25">
      <c r="B631" s="411"/>
      <c r="C631" s="412"/>
      <c r="D631" s="412"/>
      <c r="E631" s="413"/>
      <c r="F631" s="414"/>
      <c r="G631" s="412"/>
    </row>
    <row r="632" spans="2:7" x14ac:dyDescent="0.25">
      <c r="B632" s="411"/>
      <c r="C632" s="412"/>
      <c r="D632" s="412"/>
      <c r="E632" s="413"/>
      <c r="F632" s="414"/>
      <c r="G632" s="412"/>
    </row>
    <row r="633" spans="2:7" x14ac:dyDescent="0.25">
      <c r="B633" s="411"/>
      <c r="C633" s="412"/>
      <c r="D633" s="412"/>
      <c r="E633" s="413"/>
      <c r="F633" s="414"/>
      <c r="G633" s="412"/>
    </row>
    <row r="634" spans="2:7" x14ac:dyDescent="0.25">
      <c r="B634" s="411"/>
      <c r="C634" s="412"/>
      <c r="D634" s="412"/>
      <c r="E634" s="413"/>
      <c r="F634" s="414"/>
      <c r="G634" s="412"/>
    </row>
    <row r="635" spans="2:7" x14ac:dyDescent="0.25">
      <c r="B635" s="411"/>
      <c r="C635" s="412"/>
      <c r="D635" s="412"/>
      <c r="E635" s="413"/>
      <c r="F635" s="414"/>
      <c r="G635" s="412"/>
    </row>
    <row r="636" spans="2:7" x14ac:dyDescent="0.25">
      <c r="B636" s="411"/>
      <c r="C636" s="412"/>
      <c r="D636" s="412"/>
      <c r="E636" s="413"/>
      <c r="F636" s="414"/>
      <c r="G636" s="412"/>
    </row>
    <row r="637" spans="2:7" x14ac:dyDescent="0.25">
      <c r="B637" s="411"/>
      <c r="C637" s="412"/>
      <c r="D637" s="412"/>
      <c r="E637" s="413"/>
      <c r="F637" s="414"/>
      <c r="G637" s="412"/>
    </row>
    <row r="638" spans="2:7" x14ac:dyDescent="0.25">
      <c r="B638" s="411"/>
      <c r="C638" s="412"/>
      <c r="D638" s="412"/>
      <c r="E638" s="413"/>
      <c r="F638" s="414"/>
      <c r="G638" s="412"/>
    </row>
    <row r="639" spans="2:7" x14ac:dyDescent="0.25">
      <c r="B639" s="411"/>
      <c r="C639" s="412"/>
      <c r="D639" s="412"/>
      <c r="E639" s="413"/>
      <c r="F639" s="414"/>
      <c r="G639" s="412"/>
    </row>
    <row r="640" spans="2:7" x14ac:dyDescent="0.25">
      <c r="B640" s="411"/>
      <c r="C640" s="412"/>
      <c r="D640" s="412"/>
      <c r="E640" s="413"/>
      <c r="F640" s="414"/>
      <c r="G640" s="412"/>
    </row>
    <row r="641" spans="2:7" x14ac:dyDescent="0.25">
      <c r="B641" s="411"/>
      <c r="C641" s="412"/>
      <c r="D641" s="412"/>
      <c r="E641" s="413"/>
      <c r="F641" s="414"/>
      <c r="G641" s="412"/>
    </row>
    <row r="642" spans="2:7" x14ac:dyDescent="0.25">
      <c r="B642" s="411"/>
      <c r="C642" s="412"/>
      <c r="D642" s="412"/>
      <c r="E642" s="413"/>
      <c r="F642" s="414"/>
      <c r="G642" s="412"/>
    </row>
    <row r="643" spans="2:7" x14ac:dyDescent="0.25">
      <c r="B643" s="411"/>
      <c r="C643" s="412"/>
      <c r="D643" s="412"/>
      <c r="E643" s="413"/>
      <c r="F643" s="414"/>
      <c r="G643" s="412"/>
    </row>
    <row r="644" spans="2:7" x14ac:dyDescent="0.25">
      <c r="B644" s="411"/>
      <c r="C644" s="412"/>
      <c r="D644" s="412"/>
      <c r="E644" s="413"/>
      <c r="F644" s="414"/>
      <c r="G644" s="412"/>
    </row>
    <row r="645" spans="2:7" x14ac:dyDescent="0.25">
      <c r="B645" s="411"/>
      <c r="C645" s="412"/>
      <c r="D645" s="412"/>
      <c r="E645" s="413"/>
      <c r="F645" s="414"/>
      <c r="G645" s="412"/>
    </row>
    <row r="646" spans="2:7" x14ac:dyDescent="0.25">
      <c r="B646" s="411"/>
      <c r="C646" s="412"/>
      <c r="D646" s="412"/>
      <c r="E646" s="413"/>
      <c r="F646" s="414"/>
      <c r="G646" s="412"/>
    </row>
    <row r="647" spans="2:7" x14ac:dyDescent="0.25">
      <c r="B647" s="411"/>
      <c r="C647" s="412"/>
      <c r="D647" s="412"/>
      <c r="E647" s="413"/>
      <c r="F647" s="414"/>
      <c r="G647" s="412"/>
    </row>
    <row r="648" spans="2:7" x14ac:dyDescent="0.25">
      <c r="B648" s="411"/>
      <c r="C648" s="412"/>
      <c r="D648" s="412"/>
      <c r="E648" s="413"/>
      <c r="F648" s="414"/>
      <c r="G648" s="412"/>
    </row>
    <row r="649" spans="2:7" x14ac:dyDescent="0.25">
      <c r="B649" s="411"/>
      <c r="C649" s="412"/>
      <c r="D649" s="412"/>
      <c r="E649" s="413"/>
      <c r="F649" s="414"/>
      <c r="G649" s="412"/>
    </row>
    <row r="650" spans="2:7" x14ac:dyDescent="0.25">
      <c r="B650" s="411"/>
      <c r="C650" s="412"/>
      <c r="D650" s="412"/>
      <c r="E650" s="413"/>
      <c r="F650" s="414"/>
      <c r="G650" s="412"/>
    </row>
    <row r="651" spans="2:7" x14ac:dyDescent="0.25">
      <c r="B651" s="411"/>
      <c r="C651" s="412"/>
      <c r="D651" s="412"/>
      <c r="E651" s="413"/>
      <c r="F651" s="414"/>
      <c r="G651" s="412"/>
    </row>
    <row r="652" spans="2:7" x14ac:dyDescent="0.25">
      <c r="B652" s="411"/>
      <c r="C652" s="412"/>
      <c r="D652" s="412"/>
      <c r="E652" s="413"/>
      <c r="F652" s="414"/>
      <c r="G652" s="412"/>
    </row>
    <row r="653" spans="2:7" x14ac:dyDescent="0.25">
      <c r="B653" s="411"/>
      <c r="C653" s="412"/>
      <c r="D653" s="412"/>
      <c r="E653" s="413"/>
      <c r="F653" s="414"/>
      <c r="G653" s="412"/>
    </row>
    <row r="654" spans="2:7" x14ac:dyDescent="0.25">
      <c r="B654" s="411"/>
      <c r="C654" s="412"/>
      <c r="D654" s="412"/>
      <c r="E654" s="413"/>
      <c r="F654" s="414"/>
      <c r="G654" s="412"/>
    </row>
    <row r="655" spans="2:7" x14ac:dyDescent="0.25">
      <c r="B655" s="411"/>
      <c r="C655" s="412"/>
      <c r="D655" s="412"/>
      <c r="E655" s="413"/>
      <c r="F655" s="414"/>
      <c r="G655" s="412"/>
    </row>
    <row r="656" spans="2:7" x14ac:dyDescent="0.25">
      <c r="B656" s="411"/>
      <c r="C656" s="412"/>
      <c r="D656" s="412"/>
      <c r="E656" s="413"/>
      <c r="F656" s="414"/>
      <c r="G656" s="412"/>
    </row>
    <row r="657" spans="2:7" x14ac:dyDescent="0.25">
      <c r="B657" s="411"/>
      <c r="C657" s="412"/>
      <c r="D657" s="412"/>
      <c r="E657" s="413"/>
      <c r="F657" s="414"/>
      <c r="G657" s="412"/>
    </row>
    <row r="658" spans="2:7" x14ac:dyDescent="0.25">
      <c r="B658" s="411"/>
      <c r="C658" s="412"/>
      <c r="D658" s="412"/>
      <c r="E658" s="413"/>
      <c r="F658" s="414"/>
      <c r="G658" s="412"/>
    </row>
    <row r="659" spans="2:7" x14ac:dyDescent="0.25">
      <c r="B659" s="411"/>
      <c r="C659" s="412"/>
      <c r="D659" s="412"/>
      <c r="E659" s="413"/>
      <c r="F659" s="414"/>
      <c r="G659" s="412"/>
    </row>
    <row r="660" spans="2:7" x14ac:dyDescent="0.25">
      <c r="B660" s="411"/>
      <c r="C660" s="412"/>
      <c r="D660" s="412"/>
      <c r="E660" s="413"/>
      <c r="F660" s="414"/>
      <c r="G660" s="412"/>
    </row>
    <row r="661" spans="2:7" x14ac:dyDescent="0.25">
      <c r="B661" s="411"/>
      <c r="C661" s="412"/>
      <c r="D661" s="412"/>
      <c r="E661" s="413"/>
      <c r="F661" s="414"/>
      <c r="G661" s="412"/>
    </row>
    <row r="662" spans="2:7" x14ac:dyDescent="0.25">
      <c r="B662" s="411"/>
      <c r="C662" s="412"/>
      <c r="D662" s="412"/>
      <c r="E662" s="413"/>
      <c r="F662" s="414"/>
      <c r="G662" s="412"/>
    </row>
    <row r="663" spans="2:7" x14ac:dyDescent="0.25">
      <c r="B663" s="411"/>
      <c r="C663" s="412"/>
      <c r="D663" s="412"/>
      <c r="E663" s="413"/>
      <c r="F663" s="414"/>
      <c r="G663" s="412"/>
    </row>
    <row r="664" spans="2:7" x14ac:dyDescent="0.25">
      <c r="B664" s="411"/>
      <c r="C664" s="412"/>
      <c r="D664" s="412"/>
      <c r="E664" s="413"/>
      <c r="F664" s="414"/>
      <c r="G664" s="412"/>
    </row>
    <row r="665" spans="2:7" x14ac:dyDescent="0.25">
      <c r="B665" s="411"/>
      <c r="C665" s="412"/>
      <c r="D665" s="412"/>
      <c r="E665" s="413"/>
      <c r="F665" s="414"/>
      <c r="G665" s="412"/>
    </row>
    <row r="666" spans="2:7" x14ac:dyDescent="0.25">
      <c r="B666" s="411"/>
      <c r="C666" s="412"/>
      <c r="D666" s="412"/>
      <c r="E666" s="413"/>
      <c r="F666" s="414"/>
      <c r="G666" s="412"/>
    </row>
    <row r="667" spans="2:7" x14ac:dyDescent="0.25">
      <c r="B667" s="411"/>
      <c r="C667" s="412"/>
      <c r="D667" s="412"/>
      <c r="E667" s="413"/>
      <c r="F667" s="414"/>
      <c r="G667" s="412"/>
    </row>
    <row r="668" spans="2:7" x14ac:dyDescent="0.25">
      <c r="B668" s="411"/>
      <c r="C668" s="412"/>
      <c r="D668" s="412"/>
      <c r="E668" s="413"/>
      <c r="F668" s="414"/>
      <c r="G668" s="412"/>
    </row>
    <row r="669" spans="2:7" x14ac:dyDescent="0.25">
      <c r="B669" s="411"/>
      <c r="C669" s="412"/>
      <c r="D669" s="412"/>
      <c r="E669" s="413"/>
      <c r="F669" s="414"/>
      <c r="G669" s="412"/>
    </row>
    <row r="670" spans="2:7" x14ac:dyDescent="0.25">
      <c r="B670" s="411"/>
      <c r="C670" s="412"/>
      <c r="D670" s="412"/>
      <c r="E670" s="413"/>
      <c r="F670" s="414"/>
      <c r="G670" s="412"/>
    </row>
    <row r="671" spans="2:7" x14ac:dyDescent="0.25">
      <c r="B671" s="411"/>
      <c r="C671" s="412"/>
      <c r="D671" s="412"/>
      <c r="E671" s="413"/>
      <c r="F671" s="414"/>
      <c r="G671" s="412"/>
    </row>
    <row r="672" spans="2:7" x14ac:dyDescent="0.25">
      <c r="B672" s="411"/>
      <c r="C672" s="412"/>
      <c r="D672" s="412"/>
      <c r="E672" s="413"/>
      <c r="F672" s="414"/>
      <c r="G672" s="412"/>
    </row>
    <row r="673" spans="2:7" x14ac:dyDescent="0.25">
      <c r="B673" s="411"/>
      <c r="C673" s="412"/>
      <c r="D673" s="412"/>
      <c r="E673" s="413"/>
      <c r="F673" s="414"/>
      <c r="G673" s="412"/>
    </row>
    <row r="674" spans="2:7" x14ac:dyDescent="0.25">
      <c r="B674" s="411"/>
      <c r="C674" s="412"/>
      <c r="D674" s="412"/>
      <c r="E674" s="413"/>
      <c r="F674" s="414"/>
      <c r="G674" s="412"/>
    </row>
    <row r="675" spans="2:7" x14ac:dyDescent="0.25">
      <c r="B675" s="411"/>
      <c r="C675" s="412"/>
      <c r="D675" s="412"/>
      <c r="E675" s="413"/>
      <c r="F675" s="414"/>
      <c r="G675" s="412"/>
    </row>
    <row r="676" spans="2:7" x14ac:dyDescent="0.25">
      <c r="B676" s="411"/>
      <c r="C676" s="412"/>
      <c r="D676" s="412"/>
      <c r="E676" s="413"/>
      <c r="F676" s="414"/>
      <c r="G676" s="412"/>
    </row>
    <row r="677" spans="2:7" x14ac:dyDescent="0.25">
      <c r="B677" s="411"/>
      <c r="C677" s="412"/>
      <c r="D677" s="412"/>
      <c r="E677" s="413"/>
      <c r="F677" s="414"/>
      <c r="G677" s="412"/>
    </row>
    <row r="678" spans="2:7" x14ac:dyDescent="0.25">
      <c r="B678" s="411"/>
      <c r="C678" s="412"/>
      <c r="D678" s="412"/>
      <c r="E678" s="413"/>
      <c r="F678" s="414"/>
      <c r="G678" s="412"/>
    </row>
    <row r="679" spans="2:7" x14ac:dyDescent="0.25">
      <c r="B679" s="411"/>
      <c r="C679" s="412"/>
      <c r="D679" s="412"/>
      <c r="E679" s="413"/>
      <c r="F679" s="414"/>
      <c r="G679" s="412"/>
    </row>
    <row r="680" spans="2:7" x14ac:dyDescent="0.25">
      <c r="B680" s="411"/>
      <c r="C680" s="412"/>
      <c r="D680" s="412"/>
      <c r="E680" s="413"/>
      <c r="F680" s="414"/>
      <c r="G680" s="412"/>
    </row>
    <row r="681" spans="2:7" x14ac:dyDescent="0.25">
      <c r="B681" s="411"/>
      <c r="C681" s="412"/>
      <c r="D681" s="412"/>
      <c r="E681" s="413"/>
      <c r="F681" s="414"/>
      <c r="G681" s="412"/>
    </row>
    <row r="682" spans="2:7" x14ac:dyDescent="0.25">
      <c r="B682" s="411"/>
      <c r="C682" s="412"/>
      <c r="D682" s="412"/>
      <c r="E682" s="413"/>
      <c r="F682" s="414"/>
      <c r="G682" s="412"/>
    </row>
    <row r="683" spans="2:7" x14ac:dyDescent="0.25">
      <c r="B683" s="411"/>
      <c r="C683" s="412"/>
      <c r="D683" s="412"/>
      <c r="E683" s="413"/>
      <c r="F683" s="414"/>
      <c r="G683" s="412"/>
    </row>
    <row r="684" spans="2:7" x14ac:dyDescent="0.25">
      <c r="B684" s="411"/>
      <c r="C684" s="412"/>
      <c r="D684" s="412"/>
      <c r="E684" s="413"/>
      <c r="F684" s="414"/>
      <c r="G684" s="412"/>
    </row>
    <row r="685" spans="2:7" x14ac:dyDescent="0.25">
      <c r="B685" s="411"/>
      <c r="C685" s="412"/>
      <c r="D685" s="412"/>
      <c r="E685" s="413"/>
      <c r="F685" s="414"/>
      <c r="G685" s="412"/>
    </row>
    <row r="686" spans="2:7" x14ac:dyDescent="0.25">
      <c r="B686" s="411"/>
      <c r="C686" s="412"/>
      <c r="D686" s="412"/>
      <c r="E686" s="413"/>
      <c r="F686" s="414"/>
      <c r="G686" s="412"/>
    </row>
    <row r="687" spans="2:7" x14ac:dyDescent="0.25">
      <c r="B687" s="411"/>
      <c r="C687" s="412"/>
      <c r="D687" s="412"/>
      <c r="E687" s="413"/>
      <c r="F687" s="414"/>
      <c r="G687" s="412"/>
    </row>
    <row r="688" spans="2:7" x14ac:dyDescent="0.25">
      <c r="B688" s="411"/>
      <c r="C688" s="412"/>
      <c r="D688" s="412"/>
      <c r="E688" s="413"/>
      <c r="F688" s="414"/>
      <c r="G688" s="412"/>
    </row>
    <row r="689" spans="2:7" x14ac:dyDescent="0.25">
      <c r="B689" s="411"/>
      <c r="C689" s="412"/>
      <c r="D689" s="412"/>
      <c r="E689" s="413"/>
      <c r="F689" s="414"/>
      <c r="G689" s="412"/>
    </row>
    <row r="690" spans="2:7" x14ac:dyDescent="0.25">
      <c r="B690" s="411"/>
      <c r="C690" s="412"/>
      <c r="D690" s="412"/>
      <c r="E690" s="413"/>
      <c r="F690" s="414"/>
      <c r="G690" s="412"/>
    </row>
    <row r="691" spans="2:7" x14ac:dyDescent="0.25">
      <c r="B691" s="411"/>
      <c r="C691" s="412"/>
      <c r="D691" s="412"/>
      <c r="E691" s="413"/>
      <c r="F691" s="414"/>
      <c r="G691" s="412"/>
    </row>
    <row r="692" spans="2:7" x14ac:dyDescent="0.25">
      <c r="B692" s="411"/>
      <c r="C692" s="412"/>
      <c r="D692" s="412"/>
      <c r="E692" s="413"/>
      <c r="F692" s="414"/>
      <c r="G692" s="412"/>
    </row>
    <row r="693" spans="2:7" x14ac:dyDescent="0.25">
      <c r="B693" s="411"/>
      <c r="C693" s="412"/>
      <c r="D693" s="412"/>
      <c r="E693" s="413"/>
      <c r="F693" s="414"/>
      <c r="G693" s="412"/>
    </row>
    <row r="694" spans="2:7" x14ac:dyDescent="0.25">
      <c r="B694" s="411"/>
      <c r="C694" s="412"/>
      <c r="D694" s="412"/>
      <c r="E694" s="413"/>
      <c r="F694" s="414"/>
      <c r="G694" s="412"/>
    </row>
    <row r="695" spans="2:7" x14ac:dyDescent="0.25">
      <c r="B695" s="411"/>
      <c r="C695" s="412"/>
      <c r="D695" s="412"/>
      <c r="E695" s="413"/>
      <c r="F695" s="414"/>
      <c r="G695" s="412"/>
    </row>
    <row r="696" spans="2:7" x14ac:dyDescent="0.25">
      <c r="B696" s="411"/>
      <c r="C696" s="412"/>
      <c r="D696" s="412"/>
      <c r="E696" s="413"/>
      <c r="F696" s="414"/>
      <c r="G696" s="412"/>
    </row>
    <row r="697" spans="2:7" x14ac:dyDescent="0.25">
      <c r="B697" s="411"/>
      <c r="C697" s="412"/>
      <c r="D697" s="412"/>
      <c r="E697" s="413"/>
      <c r="F697" s="414"/>
      <c r="G697" s="412"/>
    </row>
    <row r="698" spans="2:7" x14ac:dyDescent="0.25">
      <c r="B698" s="411"/>
      <c r="C698" s="412"/>
      <c r="D698" s="412"/>
      <c r="E698" s="413"/>
      <c r="F698" s="414"/>
      <c r="G698" s="412"/>
    </row>
    <row r="699" spans="2:7" x14ac:dyDescent="0.25">
      <c r="B699" s="411"/>
      <c r="C699" s="412"/>
      <c r="D699" s="412"/>
      <c r="E699" s="413"/>
      <c r="F699" s="414"/>
      <c r="G699" s="412"/>
    </row>
    <row r="700" spans="2:7" x14ac:dyDescent="0.25">
      <c r="B700" s="411"/>
      <c r="C700" s="412"/>
      <c r="D700" s="412"/>
      <c r="E700" s="413"/>
      <c r="F700" s="414"/>
      <c r="G700" s="412"/>
    </row>
    <row r="701" spans="2:7" x14ac:dyDescent="0.25">
      <c r="B701" s="411"/>
      <c r="C701" s="412"/>
      <c r="D701" s="412"/>
      <c r="E701" s="413"/>
      <c r="F701" s="414"/>
      <c r="G701" s="412"/>
    </row>
    <row r="702" spans="2:7" x14ac:dyDescent="0.25">
      <c r="B702" s="411"/>
      <c r="C702" s="412"/>
      <c r="D702" s="412"/>
      <c r="E702" s="413"/>
      <c r="F702" s="414"/>
      <c r="G702" s="412"/>
    </row>
    <row r="703" spans="2:7" x14ac:dyDescent="0.25">
      <c r="B703" s="411"/>
      <c r="C703" s="412"/>
      <c r="D703" s="412"/>
      <c r="E703" s="413"/>
      <c r="F703" s="414"/>
      <c r="G703" s="412"/>
    </row>
    <row r="704" spans="2:7" x14ac:dyDescent="0.25">
      <c r="B704" s="411"/>
      <c r="C704" s="412"/>
      <c r="D704" s="412"/>
      <c r="E704" s="413"/>
      <c r="F704" s="414"/>
      <c r="G704" s="412"/>
    </row>
    <row r="705" spans="2:7" x14ac:dyDescent="0.25">
      <c r="B705" s="411"/>
      <c r="C705" s="412"/>
      <c r="D705" s="412"/>
      <c r="E705" s="413"/>
      <c r="F705" s="414"/>
      <c r="G705" s="412"/>
    </row>
    <row r="706" spans="2:7" x14ac:dyDescent="0.25">
      <c r="B706" s="411"/>
      <c r="C706" s="412"/>
      <c r="D706" s="412"/>
      <c r="E706" s="413"/>
      <c r="F706" s="414"/>
      <c r="G706" s="412"/>
    </row>
    <row r="707" spans="2:7" x14ac:dyDescent="0.25">
      <c r="B707" s="411"/>
      <c r="C707" s="412"/>
      <c r="D707" s="412"/>
      <c r="E707" s="413"/>
      <c r="F707" s="414"/>
      <c r="G707" s="412"/>
    </row>
    <row r="708" spans="2:7" x14ac:dyDescent="0.25">
      <c r="B708" s="411"/>
      <c r="C708" s="412"/>
      <c r="D708" s="412"/>
      <c r="E708" s="413"/>
      <c r="F708" s="414"/>
      <c r="G708" s="412"/>
    </row>
    <row r="709" spans="2:7" x14ac:dyDescent="0.25">
      <c r="B709" s="411"/>
      <c r="C709" s="412"/>
      <c r="D709" s="412"/>
      <c r="E709" s="413"/>
      <c r="F709" s="414"/>
      <c r="G709" s="412"/>
    </row>
    <row r="710" spans="2:7" x14ac:dyDescent="0.25">
      <c r="B710" s="411"/>
      <c r="C710" s="412"/>
      <c r="D710" s="412"/>
      <c r="E710" s="413"/>
      <c r="F710" s="414"/>
      <c r="G710" s="412"/>
    </row>
    <row r="711" spans="2:7" x14ac:dyDescent="0.25">
      <c r="B711" s="411"/>
      <c r="C711" s="412"/>
      <c r="D711" s="412"/>
      <c r="E711" s="413"/>
      <c r="F711" s="414"/>
      <c r="G711" s="412"/>
    </row>
    <row r="712" spans="2:7" x14ac:dyDescent="0.25">
      <c r="B712" s="411"/>
      <c r="C712" s="412"/>
      <c r="D712" s="412"/>
      <c r="E712" s="413"/>
      <c r="F712" s="414"/>
      <c r="G712" s="412"/>
    </row>
    <row r="713" spans="2:7" x14ac:dyDescent="0.25">
      <c r="B713" s="411"/>
      <c r="C713" s="412"/>
      <c r="D713" s="412"/>
      <c r="E713" s="413"/>
      <c r="F713" s="414"/>
      <c r="G713" s="412"/>
    </row>
    <row r="714" spans="2:7" x14ac:dyDescent="0.25">
      <c r="B714" s="411"/>
      <c r="C714" s="412"/>
      <c r="D714" s="412"/>
      <c r="E714" s="413"/>
      <c r="F714" s="414"/>
      <c r="G714" s="412"/>
    </row>
    <row r="715" spans="2:7" x14ac:dyDescent="0.25">
      <c r="B715" s="411"/>
      <c r="C715" s="412"/>
      <c r="D715" s="412"/>
      <c r="E715" s="413"/>
      <c r="F715" s="414"/>
      <c r="G715" s="412"/>
    </row>
    <row r="716" spans="2:7" x14ac:dyDescent="0.25">
      <c r="B716" s="411"/>
      <c r="C716" s="412"/>
      <c r="D716" s="412"/>
      <c r="E716" s="413"/>
      <c r="F716" s="414"/>
      <c r="G716" s="412"/>
    </row>
    <row r="717" spans="2:7" x14ac:dyDescent="0.25">
      <c r="B717" s="411"/>
      <c r="C717" s="412"/>
      <c r="D717" s="412"/>
      <c r="E717" s="413"/>
      <c r="F717" s="414"/>
      <c r="G717" s="412"/>
    </row>
    <row r="718" spans="2:7" x14ac:dyDescent="0.25">
      <c r="B718" s="411"/>
      <c r="C718" s="412"/>
      <c r="D718" s="412"/>
      <c r="E718" s="413"/>
      <c r="F718" s="414"/>
      <c r="G718" s="412"/>
    </row>
    <row r="719" spans="2:7" x14ac:dyDescent="0.25">
      <c r="B719" s="411"/>
      <c r="C719" s="412"/>
      <c r="D719" s="412"/>
      <c r="E719" s="413"/>
      <c r="F719" s="414"/>
      <c r="G719" s="412"/>
    </row>
    <row r="720" spans="2:7" x14ac:dyDescent="0.25">
      <c r="B720" s="411"/>
      <c r="C720" s="412"/>
      <c r="D720" s="412"/>
      <c r="E720" s="413"/>
      <c r="F720" s="414"/>
      <c r="G720" s="412"/>
    </row>
    <row r="721" spans="2:7" x14ac:dyDescent="0.25">
      <c r="B721" s="411"/>
      <c r="C721" s="412"/>
      <c r="D721" s="412"/>
      <c r="E721" s="413"/>
      <c r="F721" s="414"/>
      <c r="G721" s="412"/>
    </row>
    <row r="722" spans="2:7" x14ac:dyDescent="0.25">
      <c r="B722" s="411"/>
      <c r="C722" s="412"/>
      <c r="D722" s="412"/>
      <c r="E722" s="413"/>
      <c r="F722" s="414"/>
      <c r="G722" s="412"/>
    </row>
    <row r="723" spans="2:7" x14ac:dyDescent="0.25">
      <c r="B723" s="411"/>
      <c r="C723" s="412"/>
      <c r="D723" s="412"/>
      <c r="E723" s="413"/>
      <c r="F723" s="414"/>
      <c r="G723" s="412"/>
    </row>
    <row r="724" spans="2:7" x14ac:dyDescent="0.25">
      <c r="B724" s="411"/>
      <c r="C724" s="412"/>
      <c r="D724" s="412"/>
      <c r="E724" s="413"/>
      <c r="F724" s="414"/>
      <c r="G724" s="412"/>
    </row>
    <row r="725" spans="2:7" x14ac:dyDescent="0.25">
      <c r="B725" s="411"/>
      <c r="C725" s="412"/>
      <c r="D725" s="412"/>
      <c r="E725" s="413"/>
      <c r="F725" s="414"/>
      <c r="G725" s="412"/>
    </row>
    <row r="726" spans="2:7" x14ac:dyDescent="0.25">
      <c r="B726" s="411"/>
      <c r="C726" s="412"/>
      <c r="D726" s="412"/>
      <c r="E726" s="413"/>
      <c r="F726" s="414"/>
      <c r="G726" s="412"/>
    </row>
    <row r="727" spans="2:7" x14ac:dyDescent="0.25">
      <c r="B727" s="411"/>
      <c r="C727" s="412"/>
      <c r="D727" s="412"/>
      <c r="E727" s="413"/>
      <c r="F727" s="414"/>
      <c r="G727" s="412"/>
    </row>
    <row r="728" spans="2:7" x14ac:dyDescent="0.25">
      <c r="B728" s="411"/>
      <c r="C728" s="412"/>
      <c r="D728" s="412"/>
      <c r="E728" s="413"/>
      <c r="F728" s="414"/>
      <c r="G728" s="412"/>
    </row>
    <row r="729" spans="2:7" x14ac:dyDescent="0.25">
      <c r="B729" s="411"/>
      <c r="C729" s="412"/>
      <c r="D729" s="412"/>
      <c r="E729" s="413"/>
      <c r="F729" s="414"/>
      <c r="G729" s="412"/>
    </row>
    <row r="730" spans="2:7" x14ac:dyDescent="0.25">
      <c r="B730" s="411"/>
      <c r="C730" s="412"/>
      <c r="D730" s="412"/>
      <c r="E730" s="413"/>
      <c r="F730" s="414"/>
      <c r="G730" s="412"/>
    </row>
    <row r="731" spans="2:7" x14ac:dyDescent="0.25">
      <c r="B731" s="411"/>
      <c r="C731" s="412"/>
      <c r="D731" s="412"/>
      <c r="E731" s="413"/>
      <c r="F731" s="414"/>
      <c r="G731" s="412"/>
    </row>
    <row r="732" spans="2:7" x14ac:dyDescent="0.25">
      <c r="B732" s="411"/>
      <c r="C732" s="412"/>
      <c r="D732" s="412"/>
      <c r="E732" s="413"/>
      <c r="F732" s="414"/>
      <c r="G732" s="412"/>
    </row>
    <row r="733" spans="2:7" x14ac:dyDescent="0.25">
      <c r="B733" s="411"/>
      <c r="C733" s="412"/>
      <c r="D733" s="412"/>
      <c r="E733" s="413"/>
      <c r="F733" s="414"/>
      <c r="G733" s="412"/>
    </row>
    <row r="734" spans="2:7" x14ac:dyDescent="0.25">
      <c r="B734" s="411"/>
      <c r="C734" s="412"/>
      <c r="D734" s="412"/>
      <c r="E734" s="413"/>
      <c r="F734" s="414"/>
      <c r="G734" s="412"/>
    </row>
    <row r="735" spans="2:7" x14ac:dyDescent="0.25">
      <c r="B735" s="411"/>
      <c r="C735" s="412"/>
      <c r="D735" s="412"/>
      <c r="E735" s="413"/>
      <c r="F735" s="414"/>
      <c r="G735" s="412"/>
    </row>
    <row r="736" spans="2:7" x14ac:dyDescent="0.25">
      <c r="B736" s="411"/>
      <c r="C736" s="412"/>
      <c r="D736" s="412"/>
      <c r="E736" s="413"/>
      <c r="F736" s="414"/>
      <c r="G736" s="412"/>
    </row>
    <row r="737" spans="2:7" x14ac:dyDescent="0.25">
      <c r="B737" s="411"/>
      <c r="C737" s="412"/>
      <c r="D737" s="412"/>
      <c r="E737" s="413"/>
      <c r="F737" s="414"/>
      <c r="G737" s="412"/>
    </row>
    <row r="738" spans="2:7" x14ac:dyDescent="0.25">
      <c r="B738" s="411"/>
      <c r="C738" s="412"/>
      <c r="D738" s="412"/>
      <c r="E738" s="413"/>
      <c r="F738" s="414"/>
      <c r="G738" s="412"/>
    </row>
    <row r="739" spans="2:7" x14ac:dyDescent="0.25">
      <c r="B739" s="411"/>
      <c r="C739" s="412"/>
      <c r="D739" s="412"/>
      <c r="E739" s="413"/>
      <c r="F739" s="414"/>
      <c r="G739" s="412"/>
    </row>
    <row r="740" spans="2:7" x14ac:dyDescent="0.25">
      <c r="B740" s="411"/>
      <c r="C740" s="412"/>
      <c r="D740" s="412"/>
      <c r="E740" s="413"/>
      <c r="F740" s="414"/>
      <c r="G740" s="412"/>
    </row>
    <row r="741" spans="2:7" x14ac:dyDescent="0.25">
      <c r="B741" s="411"/>
      <c r="C741" s="412"/>
      <c r="D741" s="412"/>
      <c r="E741" s="413"/>
      <c r="F741" s="414"/>
      <c r="G741" s="412"/>
    </row>
    <row r="742" spans="2:7" x14ac:dyDescent="0.25">
      <c r="B742" s="411"/>
      <c r="C742" s="412"/>
      <c r="D742" s="412"/>
      <c r="E742" s="413"/>
      <c r="F742" s="414"/>
      <c r="G742" s="412"/>
    </row>
    <row r="743" spans="2:7" x14ac:dyDescent="0.25">
      <c r="B743" s="411"/>
      <c r="C743" s="412"/>
      <c r="D743" s="412"/>
      <c r="E743" s="413"/>
      <c r="F743" s="414"/>
      <c r="G743" s="412"/>
    </row>
    <row r="744" spans="2:7" x14ac:dyDescent="0.25">
      <c r="B744" s="411"/>
      <c r="C744" s="412"/>
      <c r="D744" s="412"/>
      <c r="E744" s="413"/>
      <c r="F744" s="414"/>
      <c r="G744" s="412"/>
    </row>
    <row r="745" spans="2:7" x14ac:dyDescent="0.25">
      <c r="B745" s="411"/>
      <c r="C745" s="412"/>
      <c r="D745" s="412"/>
      <c r="E745" s="413"/>
      <c r="F745" s="414"/>
      <c r="G745" s="412"/>
    </row>
    <row r="746" spans="2:7" x14ac:dyDescent="0.25">
      <c r="B746" s="411"/>
      <c r="C746" s="412"/>
      <c r="D746" s="412"/>
      <c r="E746" s="413"/>
      <c r="F746" s="414"/>
      <c r="G746" s="412"/>
    </row>
    <row r="747" spans="2:7" x14ac:dyDescent="0.25">
      <c r="B747" s="411"/>
      <c r="C747" s="412"/>
      <c r="D747" s="412"/>
      <c r="E747" s="413"/>
      <c r="F747" s="414"/>
      <c r="G747" s="412"/>
    </row>
    <row r="748" spans="2:7" x14ac:dyDescent="0.25">
      <c r="B748" s="411"/>
      <c r="C748" s="412"/>
      <c r="D748" s="412"/>
      <c r="E748" s="413"/>
      <c r="F748" s="414"/>
      <c r="G748" s="412"/>
    </row>
    <row r="749" spans="2:7" x14ac:dyDescent="0.25">
      <c r="B749" s="411"/>
      <c r="C749" s="412"/>
      <c r="D749" s="412"/>
      <c r="E749" s="413"/>
      <c r="F749" s="414"/>
      <c r="G749" s="412"/>
    </row>
    <row r="750" spans="2:7" x14ac:dyDescent="0.25">
      <c r="B750" s="411"/>
      <c r="C750" s="412"/>
      <c r="D750" s="412"/>
      <c r="E750" s="413"/>
      <c r="F750" s="414"/>
      <c r="G750" s="412"/>
    </row>
    <row r="751" spans="2:7" x14ac:dyDescent="0.25">
      <c r="B751" s="411"/>
      <c r="C751" s="412"/>
      <c r="D751" s="412"/>
      <c r="E751" s="413"/>
      <c r="F751" s="414"/>
      <c r="G751" s="412"/>
    </row>
    <row r="752" spans="2:7" x14ac:dyDescent="0.25">
      <c r="B752" s="411"/>
      <c r="C752" s="412"/>
      <c r="D752" s="412"/>
      <c r="E752" s="413"/>
      <c r="F752" s="414"/>
      <c r="G752" s="412"/>
    </row>
    <row r="753" spans="2:7" x14ac:dyDescent="0.25">
      <c r="B753" s="411"/>
      <c r="C753" s="412"/>
      <c r="D753" s="412"/>
      <c r="E753" s="413"/>
      <c r="F753" s="414"/>
      <c r="G753" s="412"/>
    </row>
    <row r="754" spans="2:7" x14ac:dyDescent="0.25">
      <c r="B754" s="411"/>
      <c r="C754" s="412"/>
      <c r="D754" s="412"/>
      <c r="E754" s="413"/>
      <c r="F754" s="414"/>
      <c r="G754" s="412"/>
    </row>
    <row r="755" spans="2:7" x14ac:dyDescent="0.25">
      <c r="B755" s="411"/>
      <c r="C755" s="412"/>
      <c r="D755" s="412"/>
      <c r="E755" s="413"/>
      <c r="F755" s="414"/>
      <c r="G755" s="412"/>
    </row>
    <row r="756" spans="2:7" x14ac:dyDescent="0.25">
      <c r="B756" s="411"/>
      <c r="C756" s="412"/>
      <c r="D756" s="412"/>
      <c r="E756" s="413"/>
      <c r="F756" s="414"/>
      <c r="G756" s="412"/>
    </row>
    <row r="757" spans="2:7" x14ac:dyDescent="0.25">
      <c r="B757" s="411"/>
      <c r="C757" s="412"/>
      <c r="D757" s="412"/>
      <c r="E757" s="413"/>
      <c r="F757" s="414"/>
      <c r="G757" s="412"/>
    </row>
    <row r="758" spans="2:7" x14ac:dyDescent="0.25">
      <c r="B758" s="411"/>
      <c r="C758" s="412"/>
      <c r="D758" s="412"/>
      <c r="E758" s="413"/>
      <c r="F758" s="414"/>
      <c r="G758" s="412"/>
    </row>
    <row r="759" spans="2:7" x14ac:dyDescent="0.25">
      <c r="B759" s="411"/>
      <c r="C759" s="412"/>
      <c r="D759" s="412"/>
      <c r="E759" s="413"/>
      <c r="F759" s="414"/>
      <c r="G759" s="412"/>
    </row>
    <row r="760" spans="2:7" x14ac:dyDescent="0.25">
      <c r="B760" s="411"/>
      <c r="C760" s="412"/>
      <c r="D760" s="412"/>
      <c r="E760" s="413"/>
      <c r="F760" s="414"/>
      <c r="G760" s="412"/>
    </row>
    <row r="761" spans="2:7" x14ac:dyDescent="0.25">
      <c r="B761" s="411"/>
      <c r="C761" s="412"/>
      <c r="D761" s="412"/>
      <c r="E761" s="413"/>
      <c r="F761" s="414"/>
      <c r="G761" s="412"/>
    </row>
    <row r="762" spans="2:7" x14ac:dyDescent="0.25">
      <c r="B762" s="411"/>
      <c r="C762" s="412"/>
      <c r="D762" s="412"/>
      <c r="E762" s="413"/>
      <c r="F762" s="414"/>
      <c r="G762" s="412"/>
    </row>
    <row r="763" spans="2:7" x14ac:dyDescent="0.25">
      <c r="B763" s="411"/>
      <c r="C763" s="412"/>
      <c r="D763" s="412"/>
      <c r="E763" s="413"/>
      <c r="F763" s="414"/>
      <c r="G763" s="412"/>
    </row>
    <row r="764" spans="2:7" x14ac:dyDescent="0.25">
      <c r="B764" s="411"/>
      <c r="C764" s="412"/>
      <c r="D764" s="412"/>
      <c r="E764" s="413"/>
      <c r="F764" s="414"/>
      <c r="G764" s="412"/>
    </row>
    <row r="765" spans="2:7" x14ac:dyDescent="0.25">
      <c r="B765" s="411"/>
      <c r="C765" s="412"/>
      <c r="D765" s="412"/>
      <c r="E765" s="413"/>
      <c r="F765" s="414"/>
      <c r="G765" s="412"/>
    </row>
    <row r="766" spans="2:7" x14ac:dyDescent="0.25">
      <c r="B766" s="411"/>
      <c r="C766" s="412"/>
      <c r="D766" s="412"/>
      <c r="E766" s="413"/>
      <c r="F766" s="414"/>
      <c r="G766" s="412"/>
    </row>
    <row r="767" spans="2:7" x14ac:dyDescent="0.25">
      <c r="B767" s="411"/>
      <c r="C767" s="412"/>
      <c r="D767" s="412"/>
      <c r="E767" s="413"/>
      <c r="F767" s="414"/>
      <c r="G767" s="412"/>
    </row>
    <row r="768" spans="2:7" x14ac:dyDescent="0.25">
      <c r="B768" s="411"/>
      <c r="C768" s="412"/>
      <c r="D768" s="412"/>
      <c r="E768" s="413"/>
      <c r="F768" s="414"/>
      <c r="G768" s="412"/>
    </row>
    <row r="769" spans="2:7" x14ac:dyDescent="0.25">
      <c r="B769" s="411"/>
      <c r="C769" s="412"/>
      <c r="D769" s="412"/>
      <c r="E769" s="413"/>
      <c r="F769" s="414"/>
      <c r="G769" s="412"/>
    </row>
    <row r="770" spans="2:7" x14ac:dyDescent="0.25">
      <c r="B770" s="411"/>
      <c r="C770" s="412"/>
      <c r="D770" s="412"/>
      <c r="E770" s="413"/>
      <c r="F770" s="414"/>
      <c r="G770" s="412"/>
    </row>
    <row r="771" spans="2:7" x14ac:dyDescent="0.25">
      <c r="B771" s="411"/>
      <c r="C771" s="412"/>
      <c r="D771" s="412"/>
      <c r="E771" s="413"/>
      <c r="F771" s="414"/>
      <c r="G771" s="412"/>
    </row>
    <row r="772" spans="2:7" x14ac:dyDescent="0.25">
      <c r="B772" s="411"/>
      <c r="C772" s="412"/>
      <c r="D772" s="412"/>
      <c r="E772" s="413"/>
      <c r="F772" s="414"/>
      <c r="G772" s="412"/>
    </row>
    <row r="773" spans="2:7" x14ac:dyDescent="0.25">
      <c r="B773" s="411"/>
      <c r="C773" s="412"/>
      <c r="D773" s="412"/>
      <c r="E773" s="413"/>
      <c r="F773" s="414"/>
      <c r="G773" s="412"/>
    </row>
    <row r="774" spans="2:7" x14ac:dyDescent="0.25">
      <c r="B774" s="411"/>
      <c r="C774" s="412"/>
      <c r="D774" s="412"/>
      <c r="E774" s="413"/>
      <c r="F774" s="414"/>
      <c r="G774" s="412"/>
    </row>
    <row r="775" spans="2:7" x14ac:dyDescent="0.25">
      <c r="B775" s="411"/>
      <c r="C775" s="412"/>
      <c r="D775" s="412"/>
      <c r="E775" s="413"/>
      <c r="F775" s="414"/>
      <c r="G775" s="412"/>
    </row>
    <row r="776" spans="2:7" x14ac:dyDescent="0.25">
      <c r="B776" s="411"/>
      <c r="C776" s="412"/>
      <c r="D776" s="412"/>
      <c r="E776" s="413"/>
      <c r="F776" s="414"/>
      <c r="G776" s="412"/>
    </row>
    <row r="777" spans="2:7" x14ac:dyDescent="0.25">
      <c r="B777" s="411"/>
      <c r="C777" s="412"/>
      <c r="D777" s="412"/>
      <c r="E777" s="413"/>
      <c r="F777" s="414"/>
      <c r="G777" s="412"/>
    </row>
    <row r="778" spans="2:7" x14ac:dyDescent="0.25">
      <c r="B778" s="411"/>
      <c r="C778" s="412"/>
      <c r="D778" s="412"/>
      <c r="E778" s="413"/>
      <c r="F778" s="414"/>
      <c r="G778" s="412"/>
    </row>
    <row r="779" spans="2:7" x14ac:dyDescent="0.25">
      <c r="B779" s="411"/>
      <c r="C779" s="412"/>
      <c r="D779" s="412"/>
      <c r="E779" s="413"/>
      <c r="F779" s="414"/>
      <c r="G779" s="412"/>
    </row>
    <row r="780" spans="2:7" x14ac:dyDescent="0.25">
      <c r="B780" s="411"/>
      <c r="C780" s="412"/>
      <c r="D780" s="412"/>
      <c r="E780" s="413"/>
      <c r="F780" s="414"/>
      <c r="G780" s="412"/>
    </row>
    <row r="781" spans="2:7" x14ac:dyDescent="0.25">
      <c r="B781" s="411"/>
      <c r="C781" s="412"/>
      <c r="D781" s="412"/>
      <c r="E781" s="413"/>
      <c r="F781" s="414"/>
      <c r="G781" s="412"/>
    </row>
    <row r="782" spans="2:7" x14ac:dyDescent="0.25">
      <c r="B782" s="411"/>
      <c r="C782" s="412"/>
      <c r="D782" s="412"/>
      <c r="E782" s="413"/>
      <c r="F782" s="414"/>
      <c r="G782" s="412"/>
    </row>
    <row r="783" spans="2:7" x14ac:dyDescent="0.25">
      <c r="B783" s="411"/>
      <c r="C783" s="412"/>
      <c r="D783" s="412"/>
      <c r="E783" s="413"/>
      <c r="F783" s="414"/>
      <c r="G783" s="412"/>
    </row>
    <row r="784" spans="2:7" x14ac:dyDescent="0.25">
      <c r="B784" s="411"/>
      <c r="C784" s="412"/>
      <c r="D784" s="412"/>
      <c r="E784" s="413"/>
      <c r="F784" s="414"/>
      <c r="G784" s="412"/>
    </row>
    <row r="785" spans="2:7" x14ac:dyDescent="0.25">
      <c r="B785" s="411"/>
      <c r="C785" s="412"/>
      <c r="D785" s="412"/>
      <c r="E785" s="413"/>
      <c r="F785" s="414"/>
      <c r="G785" s="412"/>
    </row>
    <row r="786" spans="2:7" x14ac:dyDescent="0.25">
      <c r="B786" s="411"/>
      <c r="C786" s="412"/>
      <c r="D786" s="412"/>
      <c r="E786" s="413"/>
      <c r="F786" s="414"/>
      <c r="G786" s="412"/>
    </row>
    <row r="787" spans="2:7" x14ac:dyDescent="0.25">
      <c r="B787" s="411"/>
      <c r="C787" s="412"/>
      <c r="D787" s="412"/>
      <c r="E787" s="413"/>
      <c r="F787" s="414"/>
      <c r="G787" s="412"/>
    </row>
    <row r="788" spans="2:7" x14ac:dyDescent="0.25">
      <c r="B788" s="411"/>
      <c r="C788" s="412"/>
      <c r="D788" s="412"/>
      <c r="E788" s="413"/>
      <c r="F788" s="414"/>
      <c r="G788" s="412"/>
    </row>
    <row r="789" spans="2:7" x14ac:dyDescent="0.25">
      <c r="B789" s="411"/>
      <c r="C789" s="412"/>
      <c r="D789" s="412"/>
      <c r="E789" s="413"/>
      <c r="F789" s="414"/>
      <c r="G789" s="412"/>
    </row>
    <row r="790" spans="2:7" x14ac:dyDescent="0.25">
      <c r="B790" s="411"/>
      <c r="C790" s="412"/>
      <c r="D790" s="412"/>
      <c r="E790" s="413"/>
      <c r="F790" s="414"/>
      <c r="G790" s="412"/>
    </row>
    <row r="791" spans="2:7" x14ac:dyDescent="0.25">
      <c r="B791" s="411"/>
      <c r="C791" s="412"/>
      <c r="D791" s="412"/>
      <c r="E791" s="413"/>
      <c r="F791" s="414"/>
      <c r="G791" s="412"/>
    </row>
    <row r="792" spans="2:7" x14ac:dyDescent="0.25">
      <c r="B792" s="411"/>
      <c r="C792" s="412"/>
      <c r="D792" s="412"/>
      <c r="E792" s="413"/>
      <c r="F792" s="414"/>
      <c r="G792" s="412"/>
    </row>
    <row r="793" spans="2:7" x14ac:dyDescent="0.25">
      <c r="B793" s="411"/>
      <c r="C793" s="412"/>
      <c r="D793" s="412"/>
      <c r="E793" s="413"/>
      <c r="F793" s="414"/>
      <c r="G793" s="412"/>
    </row>
    <row r="794" spans="2:7" x14ac:dyDescent="0.25">
      <c r="B794" s="411"/>
      <c r="C794" s="412"/>
      <c r="D794" s="412"/>
      <c r="E794" s="413"/>
      <c r="F794" s="414"/>
      <c r="G794" s="412"/>
    </row>
    <row r="795" spans="2:7" x14ac:dyDescent="0.25">
      <c r="B795" s="411"/>
      <c r="C795" s="412"/>
      <c r="D795" s="412"/>
      <c r="E795" s="413"/>
      <c r="F795" s="414"/>
      <c r="G795" s="412"/>
    </row>
    <row r="796" spans="2:7" x14ac:dyDescent="0.25">
      <c r="B796" s="411"/>
      <c r="C796" s="412"/>
      <c r="D796" s="412"/>
      <c r="E796" s="413"/>
      <c r="F796" s="414"/>
      <c r="G796" s="412"/>
    </row>
    <row r="797" spans="2:7" x14ac:dyDescent="0.25">
      <c r="B797" s="411"/>
      <c r="C797" s="412"/>
      <c r="D797" s="412"/>
      <c r="E797" s="413"/>
      <c r="F797" s="414"/>
      <c r="G797" s="412"/>
    </row>
    <row r="798" spans="2:7" x14ac:dyDescent="0.25">
      <c r="B798" s="411"/>
      <c r="C798" s="412"/>
      <c r="D798" s="412"/>
      <c r="E798" s="413"/>
      <c r="F798" s="414"/>
      <c r="G798" s="412"/>
    </row>
    <row r="799" spans="2:7" x14ac:dyDescent="0.25">
      <c r="B799" s="411"/>
      <c r="C799" s="412"/>
      <c r="D799" s="412"/>
      <c r="E799" s="413"/>
      <c r="F799" s="414"/>
      <c r="G799" s="412"/>
    </row>
    <row r="800" spans="2:7" x14ac:dyDescent="0.25">
      <c r="B800" s="411"/>
      <c r="C800" s="412"/>
      <c r="D800" s="412"/>
      <c r="E800" s="413"/>
      <c r="F800" s="414"/>
      <c r="G800" s="412"/>
    </row>
    <row r="801" spans="2:7" x14ac:dyDescent="0.25">
      <c r="B801" s="411"/>
      <c r="C801" s="412"/>
      <c r="D801" s="412"/>
      <c r="E801" s="413"/>
      <c r="F801" s="414"/>
      <c r="G801" s="412"/>
    </row>
    <row r="802" spans="2:7" x14ac:dyDescent="0.25">
      <c r="B802" s="411"/>
      <c r="C802" s="412"/>
      <c r="D802" s="412"/>
      <c r="E802" s="413"/>
      <c r="F802" s="414"/>
      <c r="G802" s="412"/>
    </row>
    <row r="803" spans="2:7" x14ac:dyDescent="0.25">
      <c r="B803" s="411"/>
      <c r="C803" s="412"/>
      <c r="D803" s="412"/>
      <c r="E803" s="413"/>
      <c r="F803" s="414"/>
      <c r="G803" s="412"/>
    </row>
    <row r="804" spans="2:7" x14ac:dyDescent="0.25">
      <c r="B804" s="411"/>
      <c r="C804" s="412"/>
      <c r="D804" s="412"/>
      <c r="E804" s="413"/>
      <c r="F804" s="414"/>
      <c r="G804" s="412"/>
    </row>
    <row r="805" spans="2:7" x14ac:dyDescent="0.25">
      <c r="B805" s="411"/>
      <c r="C805" s="412"/>
      <c r="D805" s="412"/>
      <c r="E805" s="413"/>
      <c r="F805" s="414"/>
      <c r="G805" s="412"/>
    </row>
    <row r="806" spans="2:7" x14ac:dyDescent="0.25">
      <c r="B806" s="411"/>
      <c r="C806" s="412"/>
      <c r="D806" s="412"/>
      <c r="E806" s="413"/>
      <c r="F806" s="414"/>
      <c r="G806" s="412"/>
    </row>
    <row r="807" spans="2:7" x14ac:dyDescent="0.25">
      <c r="B807" s="411"/>
      <c r="C807" s="412"/>
      <c r="D807" s="412"/>
      <c r="E807" s="413"/>
      <c r="F807" s="414"/>
      <c r="G807" s="412"/>
    </row>
    <row r="808" spans="2:7" x14ac:dyDescent="0.25">
      <c r="B808" s="411"/>
      <c r="C808" s="412"/>
      <c r="D808" s="412"/>
      <c r="E808" s="413"/>
      <c r="F808" s="414"/>
      <c r="G808" s="412"/>
    </row>
    <row r="809" spans="2:7" x14ac:dyDescent="0.25">
      <c r="B809" s="411"/>
      <c r="C809" s="412"/>
      <c r="D809" s="412"/>
      <c r="E809" s="413"/>
      <c r="F809" s="414"/>
      <c r="G809" s="412"/>
    </row>
    <row r="810" spans="2:7" x14ac:dyDescent="0.25">
      <c r="B810" s="411"/>
      <c r="C810" s="412"/>
      <c r="D810" s="412"/>
      <c r="E810" s="413"/>
      <c r="F810" s="414"/>
      <c r="G810" s="412"/>
    </row>
    <row r="811" spans="2:7" x14ac:dyDescent="0.25">
      <c r="B811" s="411"/>
      <c r="C811" s="412"/>
      <c r="D811" s="412"/>
      <c r="E811" s="413"/>
      <c r="F811" s="414"/>
      <c r="G811" s="412"/>
    </row>
    <row r="812" spans="2:7" x14ac:dyDescent="0.25">
      <c r="B812" s="411"/>
      <c r="C812" s="412"/>
      <c r="D812" s="412"/>
      <c r="E812" s="413"/>
      <c r="F812" s="414"/>
      <c r="G812" s="412"/>
    </row>
    <row r="813" spans="2:7" x14ac:dyDescent="0.25">
      <c r="B813" s="411"/>
      <c r="C813" s="412"/>
      <c r="D813" s="412"/>
      <c r="E813" s="413"/>
      <c r="F813" s="414"/>
      <c r="G813" s="412"/>
    </row>
    <row r="814" spans="2:7" x14ac:dyDescent="0.25">
      <c r="B814" s="411"/>
      <c r="C814" s="412"/>
      <c r="D814" s="412"/>
      <c r="E814" s="413"/>
      <c r="F814" s="414"/>
      <c r="G814" s="412"/>
    </row>
    <row r="815" spans="2:7" x14ac:dyDescent="0.25">
      <c r="B815" s="411"/>
      <c r="C815" s="412"/>
      <c r="D815" s="412"/>
      <c r="E815" s="413"/>
      <c r="F815" s="414"/>
      <c r="G815" s="412"/>
    </row>
    <row r="816" spans="2:7" x14ac:dyDescent="0.25">
      <c r="B816" s="411"/>
      <c r="C816" s="412"/>
      <c r="D816" s="412"/>
      <c r="E816" s="413"/>
      <c r="F816" s="414"/>
      <c r="G816" s="412"/>
    </row>
    <row r="817" spans="2:7" x14ac:dyDescent="0.25">
      <c r="B817" s="411"/>
      <c r="C817" s="412"/>
      <c r="D817" s="412"/>
      <c r="E817" s="413"/>
      <c r="F817" s="414"/>
      <c r="G817" s="412"/>
    </row>
    <row r="818" spans="2:7" x14ac:dyDescent="0.25">
      <c r="B818" s="411"/>
      <c r="C818" s="412"/>
      <c r="D818" s="412"/>
      <c r="E818" s="413"/>
      <c r="F818" s="414"/>
      <c r="G818" s="412"/>
    </row>
    <row r="819" spans="2:7" x14ac:dyDescent="0.25">
      <c r="B819" s="411"/>
      <c r="C819" s="412"/>
      <c r="D819" s="412"/>
      <c r="E819" s="413"/>
      <c r="F819" s="414"/>
      <c r="G819" s="412"/>
    </row>
    <row r="820" spans="2:7" x14ac:dyDescent="0.25">
      <c r="B820" s="411"/>
      <c r="C820" s="412"/>
      <c r="D820" s="412"/>
      <c r="E820" s="413"/>
      <c r="F820" s="414"/>
      <c r="G820" s="412"/>
    </row>
    <row r="821" spans="2:7" x14ac:dyDescent="0.25">
      <c r="B821" s="411"/>
      <c r="C821" s="412"/>
      <c r="D821" s="412"/>
      <c r="E821" s="413"/>
      <c r="F821" s="414"/>
      <c r="G821" s="412"/>
    </row>
    <row r="822" spans="2:7" x14ac:dyDescent="0.25">
      <c r="B822" s="411"/>
      <c r="C822" s="412"/>
      <c r="D822" s="412"/>
      <c r="E822" s="413"/>
      <c r="F822" s="414"/>
      <c r="G822" s="412"/>
    </row>
    <row r="823" spans="2:7" x14ac:dyDescent="0.25">
      <c r="B823" s="411"/>
      <c r="C823" s="412"/>
      <c r="D823" s="412"/>
      <c r="E823" s="413"/>
      <c r="F823" s="414"/>
      <c r="G823" s="412"/>
    </row>
    <row r="824" spans="2:7" x14ac:dyDescent="0.25">
      <c r="B824" s="411"/>
      <c r="C824" s="412"/>
      <c r="D824" s="412"/>
      <c r="E824" s="413"/>
      <c r="F824" s="414"/>
      <c r="G824" s="412"/>
    </row>
    <row r="825" spans="2:7" x14ac:dyDescent="0.25">
      <c r="B825" s="411"/>
      <c r="C825" s="412"/>
      <c r="D825" s="412"/>
      <c r="E825" s="413"/>
      <c r="F825" s="414"/>
      <c r="G825" s="412"/>
    </row>
    <row r="826" spans="2:7" x14ac:dyDescent="0.25">
      <c r="B826" s="411"/>
      <c r="C826" s="412"/>
      <c r="D826" s="412"/>
      <c r="E826" s="413"/>
      <c r="F826" s="414"/>
      <c r="G826" s="412"/>
    </row>
    <row r="827" spans="2:7" x14ac:dyDescent="0.25">
      <c r="B827" s="411"/>
      <c r="C827" s="412"/>
      <c r="D827" s="412"/>
      <c r="E827" s="413"/>
      <c r="F827" s="414"/>
      <c r="G827" s="412"/>
    </row>
    <row r="828" spans="2:7" x14ac:dyDescent="0.25">
      <c r="B828" s="411"/>
      <c r="C828" s="412"/>
      <c r="D828" s="412"/>
      <c r="E828" s="413"/>
      <c r="F828" s="414"/>
      <c r="G828" s="412"/>
    </row>
    <row r="829" spans="2:7" x14ac:dyDescent="0.25">
      <c r="B829" s="411"/>
      <c r="C829" s="412"/>
      <c r="D829" s="412"/>
      <c r="E829" s="413"/>
      <c r="F829" s="414"/>
      <c r="G829" s="412"/>
    </row>
    <row r="830" spans="2:7" x14ac:dyDescent="0.25">
      <c r="B830" s="411"/>
      <c r="C830" s="412"/>
      <c r="D830" s="412"/>
      <c r="E830" s="413"/>
      <c r="F830" s="414"/>
      <c r="G830" s="412"/>
    </row>
    <row r="831" spans="2:7" x14ac:dyDescent="0.25">
      <c r="B831" s="411"/>
      <c r="C831" s="412"/>
      <c r="D831" s="412"/>
      <c r="E831" s="413"/>
      <c r="F831" s="414"/>
      <c r="G831" s="412"/>
    </row>
    <row r="832" spans="2:7" x14ac:dyDescent="0.25">
      <c r="B832" s="411"/>
      <c r="C832" s="412"/>
      <c r="D832" s="412"/>
      <c r="E832" s="413"/>
      <c r="F832" s="414"/>
      <c r="G832" s="412"/>
    </row>
    <row r="833" spans="2:7" x14ac:dyDescent="0.25">
      <c r="B833" s="411"/>
      <c r="C833" s="412"/>
      <c r="D833" s="412"/>
      <c r="E833" s="413"/>
      <c r="F833" s="414"/>
      <c r="G833" s="412"/>
    </row>
    <row r="834" spans="2:7" x14ac:dyDescent="0.25">
      <c r="B834" s="411"/>
      <c r="C834" s="412"/>
      <c r="D834" s="412"/>
      <c r="E834" s="413"/>
      <c r="F834" s="414"/>
      <c r="G834" s="412"/>
    </row>
    <row r="835" spans="2:7" x14ac:dyDescent="0.25">
      <c r="B835" s="411"/>
      <c r="C835" s="412"/>
      <c r="D835" s="412"/>
      <c r="E835" s="413"/>
      <c r="F835" s="414"/>
      <c r="G835" s="412"/>
    </row>
    <row r="836" spans="2:7" x14ac:dyDescent="0.25">
      <c r="B836" s="411"/>
      <c r="C836" s="412"/>
      <c r="D836" s="412"/>
      <c r="E836" s="413"/>
      <c r="F836" s="414"/>
      <c r="G836" s="412"/>
    </row>
    <row r="837" spans="2:7" x14ac:dyDescent="0.25">
      <c r="B837" s="411"/>
      <c r="C837" s="412"/>
      <c r="D837" s="412"/>
      <c r="E837" s="413"/>
      <c r="F837" s="414"/>
      <c r="G837" s="412"/>
    </row>
    <row r="838" spans="2:7" x14ac:dyDescent="0.25">
      <c r="B838" s="411"/>
      <c r="C838" s="412"/>
      <c r="D838" s="412"/>
      <c r="E838" s="413"/>
      <c r="F838" s="414"/>
      <c r="G838" s="412"/>
    </row>
    <row r="839" spans="2:7" x14ac:dyDescent="0.25">
      <c r="B839" s="411"/>
      <c r="C839" s="412"/>
      <c r="D839" s="412"/>
      <c r="E839" s="413"/>
      <c r="F839" s="414"/>
      <c r="G839" s="412"/>
    </row>
    <row r="840" spans="2:7" x14ac:dyDescent="0.25">
      <c r="B840" s="411"/>
      <c r="C840" s="412"/>
      <c r="D840" s="412"/>
      <c r="E840" s="413"/>
      <c r="F840" s="414"/>
      <c r="G840" s="412"/>
    </row>
    <row r="841" spans="2:7" x14ac:dyDescent="0.25">
      <c r="B841" s="411"/>
      <c r="C841" s="412"/>
      <c r="D841" s="412"/>
      <c r="E841" s="413"/>
      <c r="F841" s="414"/>
      <c r="G841" s="412"/>
    </row>
    <row r="842" spans="2:7" x14ac:dyDescent="0.25">
      <c r="B842" s="411"/>
      <c r="C842" s="412"/>
      <c r="D842" s="412"/>
      <c r="E842" s="413"/>
      <c r="F842" s="414"/>
      <c r="G842" s="412"/>
    </row>
    <row r="843" spans="2:7" x14ac:dyDescent="0.25">
      <c r="B843" s="411"/>
      <c r="C843" s="412"/>
      <c r="D843" s="412"/>
      <c r="E843" s="413"/>
      <c r="F843" s="414"/>
      <c r="G843" s="412"/>
    </row>
    <row r="844" spans="2:7" x14ac:dyDescent="0.25">
      <c r="B844" s="411"/>
      <c r="C844" s="412"/>
      <c r="D844" s="412"/>
      <c r="E844" s="413"/>
      <c r="F844" s="414"/>
      <c r="G844" s="412"/>
    </row>
    <row r="845" spans="2:7" x14ac:dyDescent="0.25">
      <c r="B845" s="411"/>
      <c r="C845" s="412"/>
      <c r="D845" s="412"/>
      <c r="E845" s="413"/>
      <c r="F845" s="414"/>
      <c r="G845" s="412"/>
    </row>
    <row r="846" spans="2:7" x14ac:dyDescent="0.25">
      <c r="B846" s="411"/>
      <c r="C846" s="412"/>
      <c r="D846" s="412"/>
      <c r="E846" s="413"/>
      <c r="F846" s="414"/>
      <c r="G846" s="412"/>
    </row>
    <row r="847" spans="2:7" x14ac:dyDescent="0.25">
      <c r="B847" s="411"/>
      <c r="C847" s="412"/>
      <c r="D847" s="412"/>
      <c r="E847" s="413"/>
      <c r="F847" s="414"/>
      <c r="G847" s="412"/>
    </row>
    <row r="848" spans="2:7" x14ac:dyDescent="0.25">
      <c r="B848" s="411"/>
      <c r="C848" s="412"/>
      <c r="D848" s="412"/>
      <c r="E848" s="413"/>
      <c r="F848" s="414"/>
      <c r="G848" s="412"/>
    </row>
    <row r="849" spans="2:7" x14ac:dyDescent="0.25">
      <c r="B849" s="411"/>
      <c r="C849" s="412"/>
      <c r="D849" s="412"/>
      <c r="E849" s="413"/>
      <c r="F849" s="414"/>
      <c r="G849" s="412"/>
    </row>
    <row r="850" spans="2:7" x14ac:dyDescent="0.25">
      <c r="B850" s="411"/>
      <c r="C850" s="412"/>
      <c r="D850" s="412"/>
      <c r="E850" s="413"/>
      <c r="F850" s="414"/>
      <c r="G850" s="412"/>
    </row>
    <row r="851" spans="2:7" x14ac:dyDescent="0.25">
      <c r="B851" s="411"/>
      <c r="C851" s="412"/>
      <c r="D851" s="412"/>
      <c r="E851" s="413"/>
      <c r="F851" s="414"/>
      <c r="G851" s="412"/>
    </row>
    <row r="852" spans="2:7" x14ac:dyDescent="0.25">
      <c r="B852" s="411"/>
      <c r="C852" s="412"/>
      <c r="D852" s="412"/>
      <c r="E852" s="413"/>
      <c r="F852" s="414"/>
      <c r="G852" s="412"/>
    </row>
    <row r="853" spans="2:7" x14ac:dyDescent="0.25">
      <c r="B853" s="411"/>
      <c r="C853" s="412"/>
      <c r="D853" s="412"/>
      <c r="E853" s="413"/>
      <c r="F853" s="414"/>
      <c r="G853" s="412"/>
    </row>
    <row r="854" spans="2:7" x14ac:dyDescent="0.25">
      <c r="B854" s="411"/>
      <c r="C854" s="412"/>
      <c r="D854" s="412"/>
      <c r="E854" s="413"/>
      <c r="F854" s="414"/>
      <c r="G854" s="412"/>
    </row>
    <row r="855" spans="2:7" x14ac:dyDescent="0.25">
      <c r="B855" s="411"/>
      <c r="C855" s="412"/>
      <c r="D855" s="412"/>
      <c r="E855" s="413"/>
      <c r="F855" s="414"/>
      <c r="G855" s="412"/>
    </row>
    <row r="856" spans="2:7" x14ac:dyDescent="0.25">
      <c r="B856" s="411"/>
      <c r="C856" s="412"/>
      <c r="D856" s="412"/>
      <c r="E856" s="413"/>
      <c r="F856" s="414"/>
      <c r="G856" s="412"/>
    </row>
    <row r="857" spans="2:7" x14ac:dyDescent="0.25">
      <c r="B857" s="411"/>
      <c r="C857" s="412"/>
      <c r="D857" s="412"/>
      <c r="E857" s="413"/>
      <c r="F857" s="414"/>
      <c r="G857" s="412"/>
    </row>
    <row r="858" spans="2:7" x14ac:dyDescent="0.25">
      <c r="B858" s="411"/>
      <c r="C858" s="412"/>
      <c r="D858" s="412"/>
      <c r="E858" s="413"/>
      <c r="F858" s="414"/>
      <c r="G858" s="412"/>
    </row>
    <row r="859" spans="2:7" x14ac:dyDescent="0.25">
      <c r="B859" s="411"/>
      <c r="C859" s="412"/>
      <c r="D859" s="412"/>
      <c r="E859" s="413"/>
      <c r="F859" s="414"/>
      <c r="G859" s="412"/>
    </row>
    <row r="860" spans="2:7" x14ac:dyDescent="0.25">
      <c r="B860" s="411"/>
      <c r="C860" s="412"/>
      <c r="D860" s="412"/>
      <c r="E860" s="413"/>
      <c r="F860" s="414"/>
      <c r="G860" s="412"/>
    </row>
    <row r="861" spans="2:7" x14ac:dyDescent="0.25">
      <c r="B861" s="411"/>
      <c r="C861" s="412"/>
      <c r="D861" s="412"/>
      <c r="E861" s="413"/>
      <c r="F861" s="414"/>
      <c r="G861" s="412"/>
    </row>
    <row r="862" spans="2:7" x14ac:dyDescent="0.25">
      <c r="B862" s="411"/>
      <c r="C862" s="412"/>
      <c r="D862" s="412"/>
      <c r="E862" s="413"/>
      <c r="F862" s="414"/>
      <c r="G862" s="412"/>
    </row>
    <row r="863" spans="2:7" x14ac:dyDescent="0.25">
      <c r="B863" s="411"/>
      <c r="C863" s="412"/>
      <c r="D863" s="412"/>
      <c r="E863" s="413"/>
      <c r="F863" s="414"/>
      <c r="G863" s="412"/>
    </row>
    <row r="864" spans="2:7" x14ac:dyDescent="0.25">
      <c r="B864" s="411"/>
      <c r="C864" s="412"/>
      <c r="D864" s="412"/>
      <c r="E864" s="413"/>
      <c r="F864" s="414"/>
      <c r="G864" s="412"/>
    </row>
    <row r="865" spans="2:7" x14ac:dyDescent="0.25">
      <c r="B865" s="411"/>
      <c r="C865" s="412"/>
      <c r="D865" s="412"/>
      <c r="E865" s="413"/>
      <c r="F865" s="414"/>
      <c r="G865" s="412"/>
    </row>
    <row r="866" spans="2:7" x14ac:dyDescent="0.25">
      <c r="B866" s="411"/>
      <c r="C866" s="412"/>
      <c r="D866" s="412"/>
      <c r="E866" s="413"/>
      <c r="F866" s="414"/>
      <c r="G866" s="412"/>
    </row>
    <row r="867" spans="2:7" x14ac:dyDescent="0.25">
      <c r="B867" s="411"/>
      <c r="C867" s="412"/>
      <c r="D867" s="412"/>
      <c r="E867" s="413"/>
      <c r="F867" s="414"/>
      <c r="G867" s="412"/>
    </row>
    <row r="868" spans="2:7" x14ac:dyDescent="0.25">
      <c r="B868" s="411"/>
      <c r="C868" s="412"/>
      <c r="D868" s="412"/>
      <c r="E868" s="413"/>
      <c r="F868" s="414"/>
      <c r="G868" s="412"/>
    </row>
    <row r="869" spans="2:7" x14ac:dyDescent="0.25">
      <c r="B869" s="411"/>
      <c r="C869" s="412"/>
      <c r="D869" s="412"/>
      <c r="E869" s="413"/>
      <c r="F869" s="414"/>
      <c r="G869" s="412"/>
    </row>
    <row r="870" spans="2:7" x14ac:dyDescent="0.25">
      <c r="B870" s="411"/>
      <c r="C870" s="412"/>
      <c r="D870" s="412"/>
      <c r="E870" s="413"/>
      <c r="F870" s="414"/>
      <c r="G870" s="412"/>
    </row>
    <row r="871" spans="2:7" x14ac:dyDescent="0.25">
      <c r="B871" s="411"/>
      <c r="C871" s="412"/>
      <c r="D871" s="412"/>
      <c r="E871" s="413"/>
      <c r="F871" s="414"/>
      <c r="G871" s="412"/>
    </row>
    <row r="872" spans="2:7" x14ac:dyDescent="0.25">
      <c r="B872" s="411"/>
      <c r="C872" s="412"/>
      <c r="D872" s="412"/>
      <c r="E872" s="413"/>
      <c r="F872" s="414"/>
      <c r="G872" s="412"/>
    </row>
    <row r="873" spans="2:7" x14ac:dyDescent="0.25">
      <c r="B873" s="411"/>
      <c r="C873" s="412"/>
      <c r="D873" s="412"/>
      <c r="E873" s="413"/>
      <c r="F873" s="414"/>
      <c r="G873" s="412"/>
    </row>
    <row r="874" spans="2:7" x14ac:dyDescent="0.25">
      <c r="B874" s="411"/>
      <c r="C874" s="412"/>
      <c r="D874" s="412"/>
      <c r="E874" s="413"/>
      <c r="F874" s="414"/>
      <c r="G874" s="412"/>
    </row>
    <row r="875" spans="2:7" x14ac:dyDescent="0.25">
      <c r="B875" s="411"/>
      <c r="C875" s="412"/>
      <c r="D875" s="412"/>
      <c r="E875" s="413"/>
      <c r="F875" s="414"/>
      <c r="G875" s="412"/>
    </row>
    <row r="876" spans="2:7" x14ac:dyDescent="0.25">
      <c r="B876" s="411"/>
      <c r="C876" s="412"/>
      <c r="D876" s="412"/>
      <c r="E876" s="413"/>
      <c r="F876" s="414"/>
      <c r="G876" s="412"/>
    </row>
    <row r="877" spans="2:7" x14ac:dyDescent="0.25">
      <c r="B877" s="411"/>
      <c r="C877" s="412"/>
      <c r="D877" s="412"/>
      <c r="E877" s="413"/>
      <c r="F877" s="414"/>
      <c r="G877" s="412"/>
    </row>
    <row r="878" spans="2:7" x14ac:dyDescent="0.25">
      <c r="B878" s="411"/>
      <c r="C878" s="412"/>
      <c r="D878" s="412"/>
      <c r="E878" s="413"/>
      <c r="F878" s="414"/>
      <c r="G878" s="412"/>
    </row>
    <row r="879" spans="2:7" x14ac:dyDescent="0.25">
      <c r="B879" s="411"/>
      <c r="C879" s="412"/>
      <c r="D879" s="412"/>
      <c r="E879" s="413"/>
      <c r="F879" s="414"/>
      <c r="G879" s="412"/>
    </row>
    <row r="880" spans="2:7" x14ac:dyDescent="0.25">
      <c r="B880" s="411"/>
      <c r="C880" s="412"/>
      <c r="D880" s="412"/>
      <c r="E880" s="413"/>
      <c r="F880" s="414"/>
      <c r="G880" s="412"/>
    </row>
    <row r="881" spans="2:7" x14ac:dyDescent="0.25">
      <c r="B881" s="411"/>
      <c r="C881" s="412"/>
      <c r="D881" s="412"/>
      <c r="E881" s="413"/>
      <c r="F881" s="414"/>
      <c r="G881" s="412"/>
    </row>
    <row r="882" spans="2:7" x14ac:dyDescent="0.25">
      <c r="B882" s="411"/>
      <c r="C882" s="412"/>
      <c r="D882" s="412"/>
      <c r="E882" s="413"/>
      <c r="F882" s="414"/>
      <c r="G882" s="412"/>
    </row>
    <row r="883" spans="2:7" x14ac:dyDescent="0.25">
      <c r="B883" s="411"/>
      <c r="C883" s="412"/>
      <c r="D883" s="412"/>
      <c r="E883" s="413"/>
      <c r="F883" s="414"/>
      <c r="G883" s="412"/>
    </row>
    <row r="884" spans="2:7" x14ac:dyDescent="0.25">
      <c r="B884" s="411"/>
      <c r="C884" s="412"/>
      <c r="D884" s="412"/>
      <c r="E884" s="413"/>
      <c r="F884" s="414"/>
      <c r="G884" s="412"/>
    </row>
    <row r="885" spans="2:7" x14ac:dyDescent="0.25">
      <c r="B885" s="411"/>
      <c r="C885" s="412"/>
      <c r="D885" s="412"/>
      <c r="E885" s="413"/>
      <c r="F885" s="414"/>
      <c r="G885" s="412"/>
    </row>
    <row r="886" spans="2:7" x14ac:dyDescent="0.25">
      <c r="B886" s="411"/>
      <c r="C886" s="412"/>
      <c r="D886" s="412"/>
      <c r="E886" s="413"/>
      <c r="F886" s="414"/>
      <c r="G886" s="412"/>
    </row>
    <row r="887" spans="2:7" x14ac:dyDescent="0.25">
      <c r="B887" s="411"/>
      <c r="C887" s="412"/>
      <c r="D887" s="412"/>
      <c r="E887" s="413"/>
      <c r="F887" s="414"/>
      <c r="G887" s="412"/>
    </row>
    <row r="888" spans="2:7" x14ac:dyDescent="0.25">
      <c r="B888" s="411"/>
      <c r="C888" s="412"/>
      <c r="D888" s="412"/>
      <c r="E888" s="413"/>
      <c r="F888" s="414"/>
      <c r="G888" s="412"/>
    </row>
    <row r="889" spans="2:7" x14ac:dyDescent="0.25">
      <c r="B889" s="411"/>
      <c r="C889" s="412"/>
      <c r="D889" s="412"/>
      <c r="E889" s="413"/>
      <c r="F889" s="414"/>
      <c r="G889" s="412"/>
    </row>
    <row r="890" spans="2:7" x14ac:dyDescent="0.25">
      <c r="B890" s="411"/>
      <c r="C890" s="412"/>
      <c r="D890" s="412"/>
      <c r="E890" s="413"/>
      <c r="F890" s="414"/>
      <c r="G890" s="412"/>
    </row>
    <row r="891" spans="2:7" x14ac:dyDescent="0.25">
      <c r="B891" s="411"/>
      <c r="C891" s="412"/>
      <c r="D891" s="412"/>
      <c r="E891" s="413"/>
      <c r="F891" s="414"/>
      <c r="G891" s="412"/>
    </row>
    <row r="892" spans="2:7" x14ac:dyDescent="0.25">
      <c r="B892" s="411"/>
      <c r="C892" s="412"/>
      <c r="D892" s="412"/>
      <c r="E892" s="413"/>
      <c r="F892" s="414"/>
      <c r="G892" s="412"/>
    </row>
    <row r="893" spans="2:7" x14ac:dyDescent="0.25">
      <c r="B893" s="411"/>
      <c r="C893" s="412"/>
      <c r="D893" s="412"/>
      <c r="E893" s="413"/>
      <c r="F893" s="414"/>
      <c r="G893" s="412"/>
    </row>
    <row r="894" spans="2:7" x14ac:dyDescent="0.25">
      <c r="B894" s="411"/>
      <c r="C894" s="412"/>
      <c r="D894" s="412"/>
      <c r="E894" s="413"/>
      <c r="F894" s="414"/>
      <c r="G894" s="412"/>
    </row>
    <row r="895" spans="2:7" x14ac:dyDescent="0.25">
      <c r="B895" s="411"/>
      <c r="C895" s="412"/>
      <c r="D895" s="412"/>
      <c r="E895" s="413"/>
      <c r="F895" s="414"/>
      <c r="G895" s="412"/>
    </row>
    <row r="896" spans="2:7" x14ac:dyDescent="0.25">
      <c r="B896" s="411"/>
      <c r="C896" s="412"/>
      <c r="D896" s="412"/>
      <c r="E896" s="413"/>
      <c r="F896" s="414"/>
      <c r="G896" s="412"/>
    </row>
    <row r="897" spans="2:7" x14ac:dyDescent="0.25">
      <c r="B897" s="411"/>
      <c r="C897" s="412"/>
      <c r="D897" s="412"/>
      <c r="E897" s="413"/>
      <c r="F897" s="414"/>
      <c r="G897" s="412"/>
    </row>
    <row r="898" spans="2:7" x14ac:dyDescent="0.25">
      <c r="B898" s="411"/>
      <c r="C898" s="412"/>
      <c r="D898" s="412"/>
      <c r="E898" s="413"/>
      <c r="F898" s="414"/>
      <c r="G898" s="412"/>
    </row>
    <row r="899" spans="2:7" x14ac:dyDescent="0.25">
      <c r="B899" s="411"/>
      <c r="C899" s="412"/>
      <c r="D899" s="412"/>
      <c r="E899" s="413"/>
      <c r="F899" s="414"/>
      <c r="G899" s="412"/>
    </row>
    <row r="900" spans="2:7" x14ac:dyDescent="0.25">
      <c r="B900" s="411"/>
      <c r="C900" s="412"/>
      <c r="D900" s="412"/>
      <c r="E900" s="413"/>
      <c r="F900" s="414"/>
      <c r="G900" s="412"/>
    </row>
    <row r="901" spans="2:7" x14ac:dyDescent="0.25">
      <c r="B901" s="411"/>
      <c r="C901" s="412"/>
      <c r="D901" s="412"/>
      <c r="E901" s="413"/>
      <c r="F901" s="414"/>
      <c r="G901" s="412"/>
    </row>
    <row r="902" spans="2:7" x14ac:dyDescent="0.25">
      <c r="B902" s="411"/>
      <c r="C902" s="412"/>
      <c r="D902" s="412"/>
      <c r="E902" s="413"/>
      <c r="F902" s="414"/>
      <c r="G902" s="412"/>
    </row>
    <row r="903" spans="2:7" x14ac:dyDescent="0.25">
      <c r="B903" s="411"/>
      <c r="C903" s="412"/>
      <c r="D903" s="412"/>
      <c r="E903" s="413"/>
      <c r="F903" s="414"/>
      <c r="G903" s="412"/>
    </row>
    <row r="904" spans="2:7" x14ac:dyDescent="0.25">
      <c r="B904" s="411"/>
      <c r="C904" s="412"/>
      <c r="D904" s="412"/>
      <c r="E904" s="413"/>
      <c r="F904" s="414"/>
      <c r="G904" s="412"/>
    </row>
    <row r="905" spans="2:7" x14ac:dyDescent="0.25">
      <c r="B905" s="411"/>
      <c r="C905" s="412"/>
      <c r="D905" s="412"/>
      <c r="E905" s="413"/>
      <c r="F905" s="414"/>
      <c r="G905" s="412"/>
    </row>
    <row r="906" spans="2:7" x14ac:dyDescent="0.25">
      <c r="B906" s="411"/>
      <c r="C906" s="412"/>
      <c r="D906" s="412"/>
      <c r="E906" s="413"/>
      <c r="F906" s="414"/>
      <c r="G906" s="412"/>
    </row>
    <row r="907" spans="2:7" x14ac:dyDescent="0.25">
      <c r="B907" s="411"/>
      <c r="C907" s="412"/>
      <c r="D907" s="412"/>
      <c r="E907" s="413"/>
      <c r="F907" s="414"/>
      <c r="G907" s="412"/>
    </row>
    <row r="908" spans="2:7" x14ac:dyDescent="0.25">
      <c r="B908" s="411"/>
      <c r="C908" s="412"/>
      <c r="D908" s="412"/>
      <c r="E908" s="413"/>
      <c r="F908" s="414"/>
      <c r="G908" s="412"/>
    </row>
    <row r="909" spans="2:7" x14ac:dyDescent="0.25">
      <c r="B909" s="411"/>
      <c r="C909" s="412"/>
      <c r="D909" s="412"/>
      <c r="E909" s="413"/>
      <c r="F909" s="414"/>
      <c r="G909" s="412"/>
    </row>
    <row r="910" spans="2:7" x14ac:dyDescent="0.25">
      <c r="B910" s="411"/>
      <c r="C910" s="412"/>
      <c r="D910" s="412"/>
      <c r="E910" s="413"/>
      <c r="F910" s="414"/>
      <c r="G910" s="412"/>
    </row>
    <row r="911" spans="2:7" x14ac:dyDescent="0.25">
      <c r="B911" s="411"/>
      <c r="C911" s="412"/>
      <c r="D911" s="412"/>
      <c r="E911" s="413"/>
      <c r="F911" s="414"/>
      <c r="G911" s="412"/>
    </row>
    <row r="912" spans="2:7" x14ac:dyDescent="0.25">
      <c r="B912" s="411"/>
      <c r="C912" s="412"/>
      <c r="D912" s="412"/>
      <c r="E912" s="413"/>
      <c r="F912" s="414"/>
      <c r="G912" s="412"/>
    </row>
    <row r="913" spans="2:7" x14ac:dyDescent="0.25">
      <c r="B913" s="411"/>
      <c r="C913" s="412"/>
      <c r="D913" s="412"/>
      <c r="E913" s="413"/>
      <c r="F913" s="414"/>
      <c r="G913" s="412"/>
    </row>
    <row r="914" spans="2:7" x14ac:dyDescent="0.25">
      <c r="B914" s="411"/>
      <c r="C914" s="412"/>
      <c r="D914" s="412"/>
      <c r="E914" s="413"/>
      <c r="F914" s="414"/>
      <c r="G914" s="412"/>
    </row>
    <row r="915" spans="2:7" x14ac:dyDescent="0.25">
      <c r="B915" s="411"/>
      <c r="C915" s="412"/>
      <c r="D915" s="412"/>
      <c r="E915" s="413"/>
      <c r="F915" s="414"/>
      <c r="G915" s="412"/>
    </row>
    <row r="916" spans="2:7" x14ac:dyDescent="0.25">
      <c r="B916" s="411"/>
      <c r="C916" s="412"/>
      <c r="D916" s="412"/>
      <c r="E916" s="413"/>
      <c r="F916" s="414"/>
      <c r="G916" s="412"/>
    </row>
    <row r="917" spans="2:7" x14ac:dyDescent="0.25">
      <c r="B917" s="411"/>
      <c r="C917" s="412"/>
      <c r="D917" s="412"/>
      <c r="E917" s="413"/>
      <c r="F917" s="414"/>
      <c r="G917" s="412"/>
    </row>
    <row r="918" spans="2:7" x14ac:dyDescent="0.25">
      <c r="B918" s="411"/>
      <c r="C918" s="412"/>
      <c r="D918" s="412"/>
      <c r="E918" s="413"/>
      <c r="F918" s="414"/>
      <c r="G918" s="412"/>
    </row>
    <row r="919" spans="2:7" x14ac:dyDescent="0.25">
      <c r="B919" s="411"/>
      <c r="C919" s="412"/>
      <c r="D919" s="412"/>
      <c r="E919" s="413"/>
      <c r="F919" s="414"/>
      <c r="G919" s="412"/>
    </row>
    <row r="920" spans="2:7" x14ac:dyDescent="0.25">
      <c r="B920" s="411"/>
      <c r="C920" s="412"/>
      <c r="D920" s="412"/>
      <c r="E920" s="413"/>
      <c r="F920" s="414"/>
      <c r="G920" s="412"/>
    </row>
    <row r="921" spans="2:7" x14ac:dyDescent="0.25">
      <c r="B921" s="411"/>
      <c r="C921" s="412"/>
      <c r="D921" s="412"/>
      <c r="E921" s="413"/>
      <c r="F921" s="414"/>
      <c r="G921" s="412"/>
    </row>
    <row r="922" spans="2:7" x14ac:dyDescent="0.25">
      <c r="B922" s="411"/>
      <c r="C922" s="412"/>
      <c r="D922" s="412"/>
      <c r="E922" s="413"/>
      <c r="F922" s="414"/>
      <c r="G922" s="412"/>
    </row>
    <row r="923" spans="2:7" x14ac:dyDescent="0.25">
      <c r="B923" s="411"/>
      <c r="C923" s="412"/>
      <c r="D923" s="412"/>
      <c r="E923" s="413"/>
      <c r="F923" s="414"/>
      <c r="G923" s="412"/>
    </row>
    <row r="924" spans="2:7" x14ac:dyDescent="0.25">
      <c r="B924" s="411"/>
      <c r="C924" s="412"/>
      <c r="D924" s="412"/>
      <c r="E924" s="413"/>
      <c r="F924" s="414"/>
      <c r="G924" s="412"/>
    </row>
    <row r="925" spans="2:7" x14ac:dyDescent="0.25">
      <c r="B925" s="411"/>
      <c r="C925" s="412"/>
      <c r="D925" s="412"/>
      <c r="E925" s="413"/>
      <c r="F925" s="414"/>
      <c r="G925" s="412"/>
    </row>
    <row r="926" spans="2:7" x14ac:dyDescent="0.25">
      <c r="B926" s="411"/>
      <c r="C926" s="412"/>
      <c r="D926" s="412"/>
      <c r="E926" s="413"/>
      <c r="F926" s="414"/>
      <c r="G926" s="412"/>
    </row>
    <row r="927" spans="2:7" x14ac:dyDescent="0.25">
      <c r="B927" s="411"/>
      <c r="C927" s="412"/>
      <c r="D927" s="412"/>
      <c r="E927" s="413"/>
      <c r="F927" s="414"/>
      <c r="G927" s="412"/>
    </row>
    <row r="928" spans="2:7" x14ac:dyDescent="0.25">
      <c r="B928" s="411"/>
      <c r="C928" s="412"/>
      <c r="D928" s="412"/>
      <c r="E928" s="413"/>
      <c r="F928" s="414"/>
      <c r="G928" s="412"/>
    </row>
    <row r="929" spans="2:7" x14ac:dyDescent="0.25">
      <c r="B929" s="411"/>
      <c r="C929" s="412"/>
      <c r="D929" s="412"/>
      <c r="E929" s="413"/>
      <c r="F929" s="414"/>
      <c r="G929" s="412"/>
    </row>
    <row r="930" spans="2:7" x14ac:dyDescent="0.25">
      <c r="B930" s="411"/>
      <c r="C930" s="412"/>
      <c r="D930" s="412"/>
      <c r="E930" s="413"/>
      <c r="F930" s="414"/>
      <c r="G930" s="412"/>
    </row>
    <row r="931" spans="2:7" x14ac:dyDescent="0.25">
      <c r="B931" s="411"/>
      <c r="C931" s="412"/>
      <c r="D931" s="412"/>
      <c r="E931" s="413"/>
      <c r="F931" s="414"/>
      <c r="G931" s="412"/>
    </row>
    <row r="932" spans="2:7" x14ac:dyDescent="0.25">
      <c r="B932" s="411"/>
      <c r="C932" s="412"/>
      <c r="D932" s="412"/>
      <c r="E932" s="413"/>
      <c r="F932" s="414"/>
      <c r="G932" s="412"/>
    </row>
    <row r="933" spans="2:7" x14ac:dyDescent="0.25">
      <c r="B933" s="411"/>
      <c r="C933" s="412"/>
      <c r="D933" s="412"/>
      <c r="E933" s="413"/>
      <c r="F933" s="414"/>
      <c r="G933" s="412"/>
    </row>
    <row r="934" spans="2:7" x14ac:dyDescent="0.25">
      <c r="B934" s="411"/>
      <c r="C934" s="412"/>
      <c r="D934" s="412"/>
      <c r="E934" s="413"/>
      <c r="F934" s="414"/>
      <c r="G934" s="412"/>
    </row>
    <row r="935" spans="2:7" x14ac:dyDescent="0.25">
      <c r="B935" s="411"/>
      <c r="C935" s="412"/>
      <c r="D935" s="412"/>
      <c r="E935" s="413"/>
      <c r="F935" s="414"/>
      <c r="G935" s="412"/>
    </row>
    <row r="936" spans="2:7" x14ac:dyDescent="0.25">
      <c r="B936" s="411"/>
      <c r="C936" s="412"/>
      <c r="D936" s="412"/>
      <c r="E936" s="413"/>
      <c r="F936" s="414"/>
      <c r="G936" s="412"/>
    </row>
    <row r="937" spans="2:7" x14ac:dyDescent="0.25">
      <c r="B937" s="411"/>
      <c r="C937" s="412"/>
      <c r="D937" s="412"/>
      <c r="E937" s="413"/>
      <c r="F937" s="414"/>
      <c r="G937" s="412"/>
    </row>
    <row r="938" spans="2:7" x14ac:dyDescent="0.25">
      <c r="B938" s="411"/>
      <c r="C938" s="412"/>
      <c r="D938" s="412"/>
      <c r="E938" s="413"/>
      <c r="F938" s="414"/>
      <c r="G938" s="412"/>
    </row>
    <row r="939" spans="2:7" x14ac:dyDescent="0.25">
      <c r="B939" s="411"/>
      <c r="C939" s="412"/>
      <c r="D939" s="412"/>
      <c r="E939" s="413"/>
      <c r="F939" s="414"/>
      <c r="G939" s="412"/>
    </row>
    <row r="940" spans="2:7" x14ac:dyDescent="0.25">
      <c r="B940" s="411"/>
      <c r="C940" s="412"/>
      <c r="D940" s="412"/>
      <c r="E940" s="413"/>
      <c r="F940" s="414"/>
      <c r="G940" s="412"/>
    </row>
    <row r="941" spans="2:7" x14ac:dyDescent="0.25">
      <c r="B941" s="411"/>
      <c r="C941" s="412"/>
      <c r="D941" s="412"/>
      <c r="E941" s="413"/>
      <c r="F941" s="414"/>
      <c r="G941" s="412"/>
    </row>
    <row r="942" spans="2:7" x14ac:dyDescent="0.25">
      <c r="B942" s="411"/>
      <c r="C942" s="412"/>
      <c r="D942" s="412"/>
      <c r="E942" s="413"/>
      <c r="F942" s="414"/>
      <c r="G942" s="412"/>
    </row>
    <row r="943" spans="2:7" x14ac:dyDescent="0.25">
      <c r="B943" s="411"/>
      <c r="C943" s="412"/>
      <c r="D943" s="412"/>
      <c r="E943" s="413"/>
      <c r="F943" s="414"/>
      <c r="G943" s="412"/>
    </row>
    <row r="944" spans="2:7" x14ac:dyDescent="0.25">
      <c r="B944" s="411"/>
      <c r="C944" s="412"/>
      <c r="D944" s="412"/>
      <c r="E944" s="413"/>
      <c r="F944" s="414"/>
      <c r="G944" s="412"/>
    </row>
    <row r="945" spans="2:7" x14ac:dyDescent="0.25">
      <c r="B945" s="411"/>
      <c r="C945" s="412"/>
      <c r="D945" s="412"/>
      <c r="E945" s="413"/>
      <c r="F945" s="414"/>
      <c r="G945" s="412"/>
    </row>
    <row r="946" spans="2:7" x14ac:dyDescent="0.25">
      <c r="B946" s="411"/>
      <c r="C946" s="412"/>
      <c r="D946" s="412"/>
      <c r="E946" s="413"/>
      <c r="F946" s="414"/>
      <c r="G946" s="412"/>
    </row>
    <row r="947" spans="2:7" x14ac:dyDescent="0.25">
      <c r="B947" s="411"/>
      <c r="C947" s="412"/>
      <c r="D947" s="412"/>
      <c r="E947" s="413"/>
      <c r="F947" s="414"/>
      <c r="G947" s="412"/>
    </row>
    <row r="948" spans="2:7" x14ac:dyDescent="0.25">
      <c r="B948" s="411"/>
      <c r="C948" s="412"/>
      <c r="D948" s="412"/>
      <c r="E948" s="413"/>
      <c r="F948" s="414"/>
      <c r="G948" s="412"/>
    </row>
    <row r="949" spans="2:7" x14ac:dyDescent="0.25">
      <c r="B949" s="411"/>
      <c r="C949" s="412"/>
      <c r="D949" s="412"/>
      <c r="E949" s="413"/>
      <c r="F949" s="414"/>
      <c r="G949" s="412"/>
    </row>
    <row r="950" spans="2:7" x14ac:dyDescent="0.25">
      <c r="B950" s="411"/>
      <c r="C950" s="412"/>
      <c r="D950" s="412"/>
      <c r="E950" s="413"/>
      <c r="F950" s="414"/>
      <c r="G950" s="412"/>
    </row>
    <row r="951" spans="2:7" x14ac:dyDescent="0.25">
      <c r="B951" s="411"/>
      <c r="C951" s="412"/>
      <c r="D951" s="412"/>
      <c r="E951" s="413"/>
      <c r="F951" s="414"/>
      <c r="G951" s="412"/>
    </row>
    <row r="952" spans="2:7" x14ac:dyDescent="0.25">
      <c r="B952" s="411"/>
      <c r="C952" s="412"/>
      <c r="D952" s="412"/>
      <c r="E952" s="413"/>
      <c r="F952" s="414"/>
      <c r="G952" s="412"/>
    </row>
    <row r="953" spans="2:7" x14ac:dyDescent="0.25">
      <c r="B953" s="411"/>
      <c r="C953" s="412"/>
      <c r="D953" s="412"/>
      <c r="E953" s="413"/>
      <c r="F953" s="414"/>
      <c r="G953" s="412"/>
    </row>
    <row r="954" spans="2:7" x14ac:dyDescent="0.25">
      <c r="B954" s="411"/>
      <c r="C954" s="412"/>
      <c r="D954" s="412"/>
      <c r="E954" s="413"/>
      <c r="F954" s="414"/>
      <c r="G954" s="412"/>
    </row>
    <row r="955" spans="2:7" x14ac:dyDescent="0.25">
      <c r="B955" s="411"/>
      <c r="C955" s="412"/>
      <c r="D955" s="412"/>
      <c r="E955" s="413"/>
      <c r="F955" s="414"/>
      <c r="G955" s="412"/>
    </row>
    <row r="956" spans="2:7" x14ac:dyDescent="0.25">
      <c r="B956" s="411"/>
      <c r="C956" s="412"/>
      <c r="D956" s="412"/>
      <c r="E956" s="413"/>
      <c r="F956" s="414"/>
      <c r="G956" s="412"/>
    </row>
    <row r="957" spans="2:7" x14ac:dyDescent="0.25">
      <c r="B957" s="411"/>
      <c r="C957" s="412"/>
      <c r="D957" s="412"/>
      <c r="E957" s="413"/>
      <c r="F957" s="414"/>
      <c r="G957" s="412"/>
    </row>
    <row r="958" spans="2:7" x14ac:dyDescent="0.25">
      <c r="B958" s="411"/>
      <c r="C958" s="412"/>
      <c r="D958" s="412"/>
      <c r="E958" s="413"/>
      <c r="F958" s="414"/>
      <c r="G958" s="412"/>
    </row>
    <row r="959" spans="2:7" x14ac:dyDescent="0.25">
      <c r="B959" s="411"/>
      <c r="C959" s="412"/>
      <c r="D959" s="412"/>
      <c r="E959" s="413"/>
      <c r="F959" s="414"/>
      <c r="G959" s="412"/>
    </row>
    <row r="960" spans="2:7" x14ac:dyDescent="0.25">
      <c r="B960" s="411"/>
      <c r="C960" s="412"/>
      <c r="D960" s="412"/>
      <c r="E960" s="413"/>
      <c r="F960" s="414"/>
      <c r="G960" s="412"/>
    </row>
    <row r="961" spans="2:7" x14ac:dyDescent="0.25">
      <c r="B961" s="411"/>
      <c r="C961" s="412"/>
      <c r="D961" s="412"/>
      <c r="E961" s="413"/>
      <c r="F961" s="414"/>
      <c r="G961" s="412"/>
    </row>
    <row r="962" spans="2:7" x14ac:dyDescent="0.25">
      <c r="B962" s="411"/>
      <c r="C962" s="412"/>
      <c r="D962" s="412"/>
      <c r="E962" s="413"/>
      <c r="F962" s="414"/>
      <c r="G962" s="412"/>
    </row>
    <row r="963" spans="2:7" x14ac:dyDescent="0.25">
      <c r="B963" s="411"/>
      <c r="C963" s="412"/>
      <c r="D963" s="412"/>
      <c r="E963" s="413"/>
      <c r="F963" s="414"/>
      <c r="G963" s="412"/>
    </row>
    <row r="964" spans="2:7" x14ac:dyDescent="0.25">
      <c r="B964" s="411"/>
      <c r="C964" s="412"/>
      <c r="D964" s="412"/>
      <c r="E964" s="413"/>
      <c r="F964" s="414"/>
      <c r="G964" s="412"/>
    </row>
    <row r="965" spans="2:7" x14ac:dyDescent="0.25">
      <c r="B965" s="411"/>
      <c r="C965" s="412"/>
      <c r="D965" s="412"/>
      <c r="E965" s="413"/>
      <c r="F965" s="414"/>
      <c r="G965" s="412"/>
    </row>
    <row r="966" spans="2:7" x14ac:dyDescent="0.25">
      <c r="B966" s="411"/>
      <c r="C966" s="412"/>
      <c r="D966" s="412"/>
      <c r="E966" s="413"/>
      <c r="F966" s="414"/>
      <c r="G966" s="412"/>
    </row>
    <row r="967" spans="2:7" x14ac:dyDescent="0.25">
      <c r="B967" s="411"/>
      <c r="C967" s="412"/>
      <c r="D967" s="412"/>
      <c r="E967" s="413"/>
      <c r="F967" s="414"/>
      <c r="G967" s="412"/>
    </row>
    <row r="968" spans="2:7" x14ac:dyDescent="0.25">
      <c r="B968" s="411"/>
      <c r="C968" s="412"/>
      <c r="D968" s="412"/>
      <c r="E968" s="413"/>
      <c r="F968" s="414"/>
      <c r="G968" s="412"/>
    </row>
    <row r="969" spans="2:7" x14ac:dyDescent="0.25">
      <c r="B969" s="411"/>
      <c r="C969" s="412"/>
      <c r="D969" s="412"/>
      <c r="E969" s="413"/>
      <c r="F969" s="414"/>
      <c r="G969" s="412"/>
    </row>
    <row r="970" spans="2:7" x14ac:dyDescent="0.25">
      <c r="B970" s="411"/>
      <c r="C970" s="412"/>
      <c r="D970" s="412"/>
      <c r="E970" s="413"/>
      <c r="F970" s="414"/>
      <c r="G970" s="412"/>
    </row>
    <row r="971" spans="2:7" x14ac:dyDescent="0.25">
      <c r="B971" s="411"/>
      <c r="C971" s="412"/>
      <c r="D971" s="412"/>
      <c r="E971" s="413"/>
      <c r="F971" s="414"/>
      <c r="G971" s="412"/>
    </row>
    <row r="972" spans="2:7" x14ac:dyDescent="0.25">
      <c r="B972" s="411"/>
      <c r="C972" s="412"/>
      <c r="D972" s="412"/>
      <c r="E972" s="413"/>
      <c r="F972" s="414"/>
      <c r="G972" s="412"/>
    </row>
    <row r="973" spans="2:7" x14ac:dyDescent="0.25">
      <c r="B973" s="411"/>
      <c r="C973" s="412"/>
      <c r="D973" s="412"/>
      <c r="E973" s="413"/>
      <c r="F973" s="414"/>
      <c r="G973" s="412"/>
    </row>
    <row r="974" spans="2:7" x14ac:dyDescent="0.25">
      <c r="B974" s="411"/>
      <c r="C974" s="412"/>
      <c r="D974" s="412"/>
      <c r="E974" s="413"/>
      <c r="F974" s="414"/>
      <c r="G974" s="412"/>
    </row>
    <row r="975" spans="2:7" x14ac:dyDescent="0.25">
      <c r="B975" s="411"/>
      <c r="C975" s="412"/>
      <c r="D975" s="412"/>
      <c r="E975" s="413"/>
      <c r="F975" s="414"/>
      <c r="G975" s="412"/>
    </row>
    <row r="976" spans="2:7" x14ac:dyDescent="0.25">
      <c r="B976" s="411"/>
      <c r="C976" s="412"/>
      <c r="D976" s="412"/>
      <c r="E976" s="413"/>
      <c r="F976" s="414"/>
      <c r="G976" s="412"/>
    </row>
    <row r="977" spans="2:7" x14ac:dyDescent="0.25">
      <c r="B977" s="411"/>
      <c r="C977" s="412"/>
      <c r="D977" s="412"/>
      <c r="E977" s="413"/>
      <c r="F977" s="414"/>
      <c r="G977" s="412"/>
    </row>
    <row r="978" spans="2:7" x14ac:dyDescent="0.25">
      <c r="B978" s="411"/>
      <c r="C978" s="412"/>
      <c r="D978" s="412"/>
      <c r="E978" s="413"/>
      <c r="F978" s="414"/>
      <c r="G978" s="412"/>
    </row>
    <row r="979" spans="2:7" x14ac:dyDescent="0.25">
      <c r="B979" s="411"/>
      <c r="C979" s="412"/>
      <c r="D979" s="412"/>
      <c r="E979" s="413"/>
      <c r="F979" s="414"/>
      <c r="G979" s="412"/>
    </row>
    <row r="980" spans="2:7" x14ac:dyDescent="0.25">
      <c r="B980" s="411"/>
      <c r="C980" s="412"/>
      <c r="D980" s="412"/>
      <c r="E980" s="413"/>
      <c r="F980" s="414"/>
      <c r="G980" s="412"/>
    </row>
    <row r="981" spans="2:7" x14ac:dyDescent="0.25">
      <c r="B981" s="411"/>
      <c r="C981" s="412"/>
      <c r="D981" s="412"/>
      <c r="E981" s="413"/>
      <c r="F981" s="414"/>
      <c r="G981" s="412"/>
    </row>
    <row r="982" spans="2:7" x14ac:dyDescent="0.25">
      <c r="B982" s="411"/>
      <c r="C982" s="412"/>
      <c r="D982" s="412"/>
      <c r="E982" s="413"/>
      <c r="F982" s="414"/>
      <c r="G982" s="412"/>
    </row>
    <row r="983" spans="2:7" x14ac:dyDescent="0.25">
      <c r="B983" s="411"/>
      <c r="C983" s="412"/>
      <c r="D983" s="412"/>
      <c r="E983" s="413"/>
      <c r="F983" s="414"/>
      <c r="G983" s="412"/>
    </row>
    <row r="984" spans="2:7" x14ac:dyDescent="0.25">
      <c r="B984" s="411"/>
      <c r="C984" s="412"/>
      <c r="D984" s="412"/>
      <c r="E984" s="413"/>
      <c r="F984" s="414"/>
      <c r="G984" s="412"/>
    </row>
    <row r="985" spans="2:7" x14ac:dyDescent="0.25">
      <c r="B985" s="411"/>
      <c r="C985" s="412"/>
      <c r="D985" s="412"/>
      <c r="E985" s="413"/>
      <c r="F985" s="414"/>
      <c r="G985" s="412"/>
    </row>
    <row r="986" spans="2:7" x14ac:dyDescent="0.25">
      <c r="B986" s="411"/>
      <c r="C986" s="412"/>
      <c r="D986" s="412"/>
      <c r="E986" s="413"/>
      <c r="F986" s="414"/>
      <c r="G986" s="412"/>
    </row>
    <row r="987" spans="2:7" x14ac:dyDescent="0.25">
      <c r="B987" s="411"/>
      <c r="C987" s="412"/>
      <c r="D987" s="412"/>
      <c r="E987" s="413"/>
      <c r="F987" s="414"/>
      <c r="G987" s="412"/>
    </row>
    <row r="988" spans="2:7" x14ac:dyDescent="0.25">
      <c r="B988" s="411"/>
      <c r="C988" s="412"/>
      <c r="D988" s="412"/>
      <c r="E988" s="413"/>
      <c r="F988" s="414"/>
      <c r="G988" s="412"/>
    </row>
    <row r="989" spans="2:7" x14ac:dyDescent="0.25">
      <c r="B989" s="411"/>
      <c r="C989" s="412"/>
      <c r="D989" s="412"/>
      <c r="E989" s="413"/>
      <c r="F989" s="414"/>
      <c r="G989" s="412"/>
    </row>
    <row r="990" spans="2:7" x14ac:dyDescent="0.25">
      <c r="B990" s="411"/>
      <c r="C990" s="412"/>
      <c r="D990" s="412"/>
      <c r="E990" s="413"/>
      <c r="F990" s="414"/>
      <c r="G990" s="412"/>
    </row>
    <row r="991" spans="2:7" x14ac:dyDescent="0.25">
      <c r="B991" s="411"/>
      <c r="C991" s="412"/>
      <c r="D991" s="412"/>
      <c r="E991" s="413"/>
      <c r="F991" s="414"/>
      <c r="G991" s="412"/>
    </row>
    <row r="992" spans="2:7" x14ac:dyDescent="0.25">
      <c r="B992" s="411"/>
      <c r="C992" s="412"/>
      <c r="D992" s="412"/>
      <c r="E992" s="413"/>
      <c r="F992" s="414"/>
      <c r="G992" s="412"/>
    </row>
    <row r="993" spans="2:7" x14ac:dyDescent="0.25">
      <c r="B993" s="411"/>
      <c r="C993" s="412"/>
      <c r="D993" s="412"/>
      <c r="E993" s="413"/>
      <c r="F993" s="414"/>
      <c r="G993" s="412"/>
    </row>
    <row r="994" spans="2:7" x14ac:dyDescent="0.25">
      <c r="B994" s="411"/>
      <c r="C994" s="412"/>
      <c r="D994" s="412"/>
      <c r="E994" s="413"/>
      <c r="F994" s="414"/>
      <c r="G994" s="412"/>
    </row>
    <row r="995" spans="2:7" x14ac:dyDescent="0.25">
      <c r="B995" s="411"/>
      <c r="C995" s="412"/>
      <c r="D995" s="412"/>
      <c r="E995" s="413"/>
      <c r="F995" s="414"/>
      <c r="G995" s="412"/>
    </row>
    <row r="996" spans="2:7" x14ac:dyDescent="0.25">
      <c r="B996" s="411"/>
      <c r="C996" s="412"/>
      <c r="D996" s="412"/>
      <c r="E996" s="413"/>
      <c r="F996" s="414"/>
      <c r="G996" s="412"/>
    </row>
    <row r="997" spans="2:7" x14ac:dyDescent="0.25">
      <c r="B997" s="411"/>
      <c r="C997" s="412"/>
      <c r="D997" s="412"/>
      <c r="E997" s="413"/>
      <c r="F997" s="414"/>
      <c r="G997" s="412"/>
    </row>
    <row r="998" spans="2:7" x14ac:dyDescent="0.25">
      <c r="B998" s="411"/>
      <c r="C998" s="412"/>
      <c r="D998" s="412"/>
      <c r="E998" s="413"/>
      <c r="F998" s="414"/>
      <c r="G998" s="412"/>
    </row>
    <row r="999" spans="2:7" x14ac:dyDescent="0.25">
      <c r="B999" s="411"/>
      <c r="C999" s="412"/>
      <c r="D999" s="412"/>
      <c r="E999" s="413"/>
      <c r="F999" s="414"/>
      <c r="G999" s="412"/>
    </row>
    <row r="1000" spans="2:7" x14ac:dyDescent="0.25">
      <c r="B1000" s="411"/>
      <c r="C1000" s="412"/>
      <c r="D1000" s="412"/>
      <c r="E1000" s="413"/>
      <c r="F1000" s="414"/>
      <c r="G1000" s="412"/>
    </row>
    <row r="1001" spans="2:7" x14ac:dyDescent="0.25">
      <c r="B1001" s="411"/>
      <c r="C1001" s="412"/>
      <c r="D1001" s="412"/>
      <c r="E1001" s="413"/>
      <c r="F1001" s="414"/>
      <c r="G1001" s="412"/>
    </row>
    <row r="1002" spans="2:7" x14ac:dyDescent="0.25">
      <c r="B1002" s="411"/>
      <c r="C1002" s="412"/>
      <c r="D1002" s="412"/>
      <c r="E1002" s="413"/>
      <c r="F1002" s="414"/>
      <c r="G1002" s="412"/>
    </row>
    <row r="1003" spans="2:7" x14ac:dyDescent="0.25">
      <c r="B1003" s="411"/>
      <c r="C1003" s="412"/>
      <c r="D1003" s="412"/>
      <c r="E1003" s="413"/>
      <c r="F1003" s="414"/>
      <c r="G1003" s="412"/>
    </row>
    <row r="1004" spans="2:7" x14ac:dyDescent="0.25">
      <c r="B1004" s="411"/>
      <c r="C1004" s="412"/>
      <c r="D1004" s="412"/>
      <c r="E1004" s="413"/>
      <c r="F1004" s="414"/>
      <c r="G1004" s="412"/>
    </row>
    <row r="1005" spans="2:7" x14ac:dyDescent="0.25">
      <c r="B1005" s="411"/>
      <c r="C1005" s="412"/>
      <c r="D1005" s="412"/>
      <c r="E1005" s="413"/>
      <c r="F1005" s="414"/>
      <c r="G1005" s="412"/>
    </row>
  </sheetData>
  <sheetProtection algorithmName="SHA-512" hashValue="koDnim04ycRvyL2vUd+pnQOmCC9wkifi77gXbGjM5B7MAa9fhKtjE1GhzwDQcpq8C88vuhPvHJJwj7OVDxpSqg==" saltValue="8QkAIlvOF64JSSCF1fss+w==" spinCount="100000" sheet="1" objects="1" scenarios="1"/>
  <conditionalFormatting sqref="G6:G25">
    <cfRule type="expression" dxfId="55" priority="1">
      <formula>AND(LEN(B6)&gt;0,G6=0)</formula>
    </cfRule>
  </conditionalFormatting>
  <dataValidations count="2">
    <dataValidation type="list" allowBlank="1" showInputMessage="1" showErrorMessage="1" sqref="G6:G25" xr:uid="{8FBCBD00-BDF1-4756-9F65-D45D42D24D14}">
      <formula1>"Open,Closed"</formula1>
    </dataValidation>
    <dataValidation type="textLength" operator="lessThan" allowBlank="1" showInputMessage="1" showErrorMessage="1" errorTitle="Too long descryption." error="Maximum length cannot be longer than 25 characters." sqref="D6:D25" xr:uid="{F5A9A687-2F55-42F2-849B-1953E56135B8}">
      <formula1>25</formula1>
    </dataValidation>
  </dataValidations>
  <printOptions horizontalCentered="1"/>
  <pageMargins left="0.31496062992125984" right="0.31496062992125984" top="0.31496062992125984" bottom="0.31496062992125984" header="0.31496062992125984" footer="0.31496062992125984"/>
  <pageSetup scale="59"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Missing customer information." error="Please update company information in separate database." xr:uid="{BD01446F-489C-4834-B65A-8F1316F3B655}">
          <x14:formula1>
            <xm:f>OFFSET(AdressBook!$B$5,1,0,COUNTA(AdressBook!$B$5:$B$505)-1,1)</xm:f>
          </x14:formula1>
          <xm:sqref>C6:C25</xm:sqref>
        </x14:dataValidation>
        <x14:dataValidation type="list" allowBlank="1" showInputMessage="1" showErrorMessage="1" xr:uid="{96B07818-89DE-4646-9EF6-0291E69B2D61}">
          <x14:formula1>
            <xm:f>Settings!$G$7:$G$9</xm:f>
          </x14:formula1>
          <xm:sqref>F6:F25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F8253-38FF-4DD2-A0C3-C50C69DC37AB}">
  <sheetPr codeName="Sheet6"/>
  <dimension ref="A1:J4005"/>
  <sheetViews>
    <sheetView showGridLines="0" showRowColHeaders="0" zoomScale="85" zoomScaleNormal="85" workbookViewId="0">
      <pane ySplit="5" topLeftCell="A6" activePane="bottomLeft" state="frozen"/>
      <selection pane="bottomLeft" activeCell="A6" sqref="A6"/>
    </sheetView>
  </sheetViews>
  <sheetFormatPr defaultRowHeight="15" x14ac:dyDescent="0.25"/>
  <cols>
    <col min="1" max="1" width="3.7109375" style="10" customWidth="1"/>
    <col min="2" max="3" width="30.7109375" style="10" customWidth="1"/>
    <col min="4" max="4" width="17.7109375" style="10" customWidth="1"/>
    <col min="5" max="6" width="25.7109375" style="10" customWidth="1"/>
    <col min="7" max="7" width="70.7109375" style="10" customWidth="1"/>
    <col min="8" max="8" width="3.7109375" style="10" customWidth="1"/>
    <col min="9" max="9" width="18" style="10" bestFit="1" customWidth="1"/>
    <col min="10" max="10" width="10.28515625" style="10" bestFit="1" customWidth="1"/>
    <col min="11" max="16384" width="9.140625" style="10"/>
  </cols>
  <sheetData>
    <row r="1" spans="1:10" ht="6.75" customHeight="1" x14ac:dyDescent="0.25">
      <c r="A1" s="1"/>
      <c r="B1" s="1"/>
      <c r="C1" s="3"/>
      <c r="D1" s="2"/>
      <c r="E1" s="71"/>
      <c r="F1" s="3"/>
      <c r="G1" s="1"/>
    </row>
    <row r="2" spans="1:10" s="144" customFormat="1" ht="20.100000000000001" customHeight="1" x14ac:dyDescent="0.3">
      <c r="A2" s="15"/>
      <c r="B2" s="142" t="s">
        <v>35</v>
      </c>
      <c r="C2" s="18"/>
      <c r="D2" s="142"/>
      <c r="E2" s="72"/>
      <c r="F2" s="18"/>
      <c r="G2" s="19"/>
    </row>
    <row r="3" spans="1:10" s="129" customFormat="1" ht="24" customHeight="1" x14ac:dyDescent="0.35">
      <c r="A3" s="21"/>
      <c r="B3" s="271" t="s">
        <v>114</v>
      </c>
      <c r="C3" s="24"/>
      <c r="D3" s="143"/>
      <c r="E3" s="73"/>
      <c r="F3" s="24"/>
      <c r="G3" s="25"/>
    </row>
    <row r="4" spans="1:10" ht="5.0999999999999996" customHeight="1" x14ac:dyDescent="0.25">
      <c r="A4" s="27"/>
      <c r="B4" s="49"/>
      <c r="C4" s="49"/>
      <c r="D4" s="49"/>
      <c r="E4" s="49"/>
      <c r="F4" s="48"/>
      <c r="G4" s="48"/>
    </row>
    <row r="5" spans="1:10" ht="24.95" customHeight="1" x14ac:dyDescent="0.25">
      <c r="A5" s="63"/>
      <c r="B5" s="307" t="s">
        <v>22</v>
      </c>
      <c r="C5" s="308" t="s">
        <v>63</v>
      </c>
      <c r="D5" s="309" t="s">
        <v>25</v>
      </c>
      <c r="E5" s="307" t="s">
        <v>24</v>
      </c>
      <c r="F5" s="310" t="s">
        <v>41</v>
      </c>
      <c r="G5" s="311" t="s">
        <v>27</v>
      </c>
    </row>
    <row r="6" spans="1:10" x14ac:dyDescent="0.25">
      <c r="A6" s="27"/>
      <c r="B6" s="228" t="s">
        <v>189</v>
      </c>
      <c r="C6" s="154" t="str">
        <f>IFERROR(IF(LEN(B6)&gt;0,IF(INDEX(TasksList!$C$6:$C$1005,MATCH(LEFT(B6,SEARCH(" - ",B6)-1)*1,TasksList!$B$6:$B$1005,0),1)=0,"",INDEX(TasksList!$C$6:$C$1005,MATCH(LEFT(B6,SEARCH(" - ",B6)-1)*1,TasksList!$B$6:$B$1005,0),1)),""),"Task not found!")</f>
        <v>Rutrum Inc.</v>
      </c>
      <c r="D6" s="275">
        <v>44400</v>
      </c>
      <c r="E6" s="149" t="s">
        <v>117</v>
      </c>
      <c r="F6" s="149"/>
      <c r="G6" s="150"/>
      <c r="I6" s="276" t="str">
        <f>IF(AND(LEN(D6)&gt;0,LEN(B6)=0),"←   Missing Task ID",IF(AND(LEN(D6)&gt;0,LEN(E6)=0),"←   Missing STAGE",IF(AND(LEN(B6)+LEN(E6)&gt;0,LEN(D6)=0),"←   Missing DATE","")))</f>
        <v/>
      </c>
      <c r="J6" s="366"/>
    </row>
    <row r="7" spans="1:10" x14ac:dyDescent="0.25">
      <c r="A7" s="27"/>
      <c r="B7" s="228" t="s">
        <v>190</v>
      </c>
      <c r="C7" s="154" t="str">
        <f>IFERROR(IF(LEN(B7)&gt;0,IF(INDEX(TasksList!$C$6:$C$1005,MATCH(LEFT(B7,SEARCH(" - ",B7)-1)*1,TasksList!$B$6:$B$1005,0),1)=0,"",INDEX(TasksList!$C$6:$C$1005,MATCH(LEFT(B7,SEARCH(" - ",B7)-1)*1,TasksList!$B$6:$B$1005,0),1)),""),"Task not found!")</f>
        <v>Rutrum Inc.</v>
      </c>
      <c r="D7" s="275">
        <v>44406</v>
      </c>
      <c r="E7" s="149" t="s">
        <v>117</v>
      </c>
      <c r="F7" s="149" t="s">
        <v>121</v>
      </c>
      <c r="G7" s="150" t="s">
        <v>202</v>
      </c>
      <c r="I7" s="276" t="str">
        <f t="shared" ref="I7:I70" si="0">IF(AND(LEN(D7)&gt;0,LEN(B7)=0),"←   Missing Task ID",IF(AND(LEN(D7)&gt;0,LEN(E7)=0),"←   Missing STAGE",IF(AND(LEN(B7)+LEN(E7)&gt;0,LEN(D7)=0),"←   Missing DATE","")))</f>
        <v/>
      </c>
      <c r="J7" s="366"/>
    </row>
    <row r="8" spans="1:10" x14ac:dyDescent="0.25">
      <c r="A8" s="12"/>
      <c r="B8" s="228" t="s">
        <v>194</v>
      </c>
      <c r="C8" s="154" t="str">
        <f>IFERROR(IF(LEN(B8)&gt;0,IF(INDEX(TasksList!$C$6:$C$1005,MATCH(LEFT(B8,SEARCH(" - ",B8)-1)*1,TasksList!$B$6:$B$1005,0),1)=0,"",INDEX(TasksList!$C$6:$C$1005,MATCH(LEFT(B8,SEARCH(" - ",B8)-1)*1,TasksList!$B$6:$B$1005,0),1)),""),"Task not found!")</f>
        <v>Maecenas Incorporated</v>
      </c>
      <c r="D8" s="275">
        <v>44412</v>
      </c>
      <c r="E8" s="149" t="s">
        <v>117</v>
      </c>
      <c r="F8" s="149" t="s">
        <v>123</v>
      </c>
      <c r="G8" s="150" t="s">
        <v>203</v>
      </c>
      <c r="I8" s="276" t="str">
        <f t="shared" si="0"/>
        <v/>
      </c>
      <c r="J8" s="366"/>
    </row>
    <row r="9" spans="1:10" x14ac:dyDescent="0.25">
      <c r="A9" s="12"/>
      <c r="B9" s="228" t="s">
        <v>191</v>
      </c>
      <c r="C9" s="154" t="str">
        <f>IFERROR(IF(LEN(B9)&gt;0,IF(INDEX(TasksList!$C$6:$C$1005,MATCH(LEFT(B9,SEARCH(" - ",B9)-1)*1,TasksList!$B$6:$B$1005,0),1)=0,"",INDEX(TasksList!$C$6:$C$1005,MATCH(LEFT(B9,SEARCH(" - ",B9)-1)*1,TasksList!$B$6:$B$1005,0),1)),""),"Task not found!")</f>
        <v>Erat Semper PC</v>
      </c>
      <c r="D9" s="275">
        <v>44418</v>
      </c>
      <c r="E9" s="149" t="s">
        <v>100</v>
      </c>
      <c r="F9" s="149" t="s">
        <v>123</v>
      </c>
      <c r="G9" s="150"/>
      <c r="I9" s="276" t="str">
        <f t="shared" si="0"/>
        <v/>
      </c>
      <c r="J9" s="366"/>
    </row>
    <row r="10" spans="1:10" x14ac:dyDescent="0.25">
      <c r="A10" s="12"/>
      <c r="B10" s="228" t="s">
        <v>192</v>
      </c>
      <c r="C10" s="154" t="str">
        <f>IFERROR(IF(LEN(B10)&gt;0,IF(INDEX(TasksList!$C$6:$C$1005,MATCH(LEFT(B10,SEARCH(" - ",B10)-1)*1,TasksList!$B$6:$B$1005,0),1)=0,"",INDEX(TasksList!$C$6:$C$1005,MATCH(LEFT(B10,SEARCH(" - ",B10)-1)*1,TasksList!$B$6:$B$1005,0),1)),""),"Task not found!")</f>
        <v>Enim Mauris Corporation</v>
      </c>
      <c r="D10" s="275">
        <v>44424</v>
      </c>
      <c r="E10" s="149" t="s">
        <v>117</v>
      </c>
      <c r="F10" s="149" t="s">
        <v>120</v>
      </c>
      <c r="G10" s="150"/>
      <c r="I10" s="276" t="str">
        <f t="shared" si="0"/>
        <v/>
      </c>
      <c r="J10" s="366"/>
    </row>
    <row r="11" spans="1:10" x14ac:dyDescent="0.25">
      <c r="A11" s="12"/>
      <c r="B11" s="228" t="s">
        <v>193</v>
      </c>
      <c r="C11" s="154" t="str">
        <f>IFERROR(IF(LEN(B11)&gt;0,IF(INDEX(TasksList!$C$6:$C$1005,MATCH(LEFT(B11,SEARCH(" - ",B11)-1)*1,TasksList!$B$6:$B$1005,0),1)=0,"",INDEX(TasksList!$C$6:$C$1005,MATCH(LEFT(B11,SEARCH(" - ",B11)-1)*1,TasksList!$B$6:$B$1005,0),1)),""),"Task not found!")</f>
        <v>Pede Consulting</v>
      </c>
      <c r="D11" s="275">
        <v>44430</v>
      </c>
      <c r="E11" s="149" t="s">
        <v>117</v>
      </c>
      <c r="F11" s="149" t="s">
        <v>121</v>
      </c>
      <c r="G11" s="150"/>
      <c r="I11" s="276" t="str">
        <f t="shared" si="0"/>
        <v/>
      </c>
      <c r="J11" s="366"/>
    </row>
    <row r="12" spans="1:10" x14ac:dyDescent="0.25">
      <c r="A12" s="12"/>
      <c r="B12" s="228" t="s">
        <v>194</v>
      </c>
      <c r="C12" s="154" t="str">
        <f>IFERROR(IF(LEN(B12)&gt;0,IF(INDEX(TasksList!$C$6:$C$1005,MATCH(LEFT(B12,SEARCH(" - ",B12)-1)*1,TasksList!$B$6:$B$1005,0),1)=0,"",INDEX(TasksList!$C$6:$C$1005,MATCH(LEFT(B12,SEARCH(" - ",B12)-1)*1,TasksList!$B$6:$B$1005,0),1)),""),"Task not found!")</f>
        <v>Maecenas Incorporated</v>
      </c>
      <c r="D12" s="275">
        <v>44436</v>
      </c>
      <c r="E12" s="149" t="s">
        <v>117</v>
      </c>
      <c r="F12" s="149" t="s">
        <v>122</v>
      </c>
      <c r="G12" s="150"/>
      <c r="I12" s="276" t="str">
        <f t="shared" si="0"/>
        <v/>
      </c>
      <c r="J12" s="366"/>
    </row>
    <row r="13" spans="1:10" x14ac:dyDescent="0.25">
      <c r="A13" s="12"/>
      <c r="B13" s="228" t="s">
        <v>192</v>
      </c>
      <c r="C13" s="154" t="str">
        <f>IFERROR(IF(LEN(B13)&gt;0,IF(INDEX(TasksList!$C$6:$C$1005,MATCH(LEFT(B13,SEARCH(" - ",B13)-1)*1,TasksList!$B$6:$B$1005,0),1)=0,"",INDEX(TasksList!$C$6:$C$1005,MATCH(LEFT(B13,SEARCH(" - ",B13)-1)*1,TasksList!$B$6:$B$1005,0),1)),""),"Task not found!")</f>
        <v>Enim Mauris Corporation</v>
      </c>
      <c r="D13" s="275">
        <v>44442</v>
      </c>
      <c r="E13" s="149" t="s">
        <v>100</v>
      </c>
      <c r="F13" s="149" t="s">
        <v>120</v>
      </c>
      <c r="G13" s="150"/>
      <c r="I13" s="276" t="str">
        <f t="shared" si="0"/>
        <v/>
      </c>
      <c r="J13" s="366"/>
    </row>
    <row r="14" spans="1:10" x14ac:dyDescent="0.25">
      <c r="A14" s="12"/>
      <c r="B14" s="228" t="s">
        <v>194</v>
      </c>
      <c r="C14" s="154" t="str">
        <f>IFERROR(IF(LEN(B14)&gt;0,IF(INDEX(TasksList!$C$6:$C$1005,MATCH(LEFT(B14,SEARCH(" - ",B14)-1)*1,TasksList!$B$6:$B$1005,0),1)=0,"",INDEX(TasksList!$C$6:$C$1005,MATCH(LEFT(B14,SEARCH(" - ",B14)-1)*1,TasksList!$B$6:$B$1005,0),1)),""),"Task not found!")</f>
        <v>Maecenas Incorporated</v>
      </c>
      <c r="D14" s="275">
        <v>44448</v>
      </c>
      <c r="E14" s="149" t="s">
        <v>100</v>
      </c>
      <c r="F14" s="149" t="s">
        <v>122</v>
      </c>
      <c r="G14" s="150"/>
      <c r="I14" s="276" t="str">
        <f t="shared" si="0"/>
        <v/>
      </c>
      <c r="J14" s="366"/>
    </row>
    <row r="15" spans="1:10" x14ac:dyDescent="0.25">
      <c r="A15" s="12"/>
      <c r="B15" s="228" t="s">
        <v>195</v>
      </c>
      <c r="C15" s="154" t="str">
        <f>IFERROR(IF(LEN(B15)&gt;0,IF(INDEX(TasksList!$C$6:$C$1005,MATCH(LEFT(B15,SEARCH(" - ",B15)-1)*1,TasksList!$B$6:$B$1005,0),1)=0,"",INDEX(TasksList!$C$6:$C$1005,MATCH(LEFT(B15,SEARCH(" - ",B15)-1)*1,TasksList!$B$6:$B$1005,0),1)),""),"Task not found!")</f>
        <v>Enim Mauris Corporation</v>
      </c>
      <c r="D15" s="275">
        <v>44454</v>
      </c>
      <c r="E15" s="149" t="s">
        <v>117</v>
      </c>
      <c r="F15" s="149" t="s">
        <v>122</v>
      </c>
      <c r="G15" s="150"/>
      <c r="I15" s="276" t="str">
        <f t="shared" si="0"/>
        <v/>
      </c>
      <c r="J15" s="366"/>
    </row>
    <row r="16" spans="1:10" x14ac:dyDescent="0.25">
      <c r="A16" s="12"/>
      <c r="B16" s="228" t="s">
        <v>192</v>
      </c>
      <c r="C16" s="154" t="str">
        <f>IFERROR(IF(LEN(B16)&gt;0,IF(INDEX(TasksList!$C$6:$C$1005,MATCH(LEFT(B16,SEARCH(" - ",B16)-1)*1,TasksList!$B$6:$B$1005,0),1)=0,"",INDEX(TasksList!$C$6:$C$1005,MATCH(LEFT(B16,SEARCH(" - ",B16)-1)*1,TasksList!$B$6:$B$1005,0),1)),""),"Task not found!")</f>
        <v>Enim Mauris Corporation</v>
      </c>
      <c r="D16" s="275">
        <v>44460</v>
      </c>
      <c r="E16" s="149" t="s">
        <v>101</v>
      </c>
      <c r="F16" s="149" t="s">
        <v>120</v>
      </c>
      <c r="G16" s="150"/>
      <c r="I16" s="276" t="str">
        <f t="shared" si="0"/>
        <v/>
      </c>
      <c r="J16" s="366"/>
    </row>
    <row r="17" spans="1:10" x14ac:dyDescent="0.25">
      <c r="A17" s="12"/>
      <c r="B17" s="228" t="s">
        <v>195</v>
      </c>
      <c r="C17" s="154" t="str">
        <f>IFERROR(IF(LEN(B17)&gt;0,IF(INDEX(TasksList!$C$6:$C$1005,MATCH(LEFT(B17,SEARCH(" - ",B17)-1)*1,TasksList!$B$6:$B$1005,0),1)=0,"",INDEX(TasksList!$C$6:$C$1005,MATCH(LEFT(B17,SEARCH(" - ",B17)-1)*1,TasksList!$B$6:$B$1005,0),1)),""),"Task not found!")</f>
        <v>Enim Mauris Corporation</v>
      </c>
      <c r="D17" s="275">
        <v>44466</v>
      </c>
      <c r="E17" s="149" t="s">
        <v>100</v>
      </c>
      <c r="F17" s="149" t="s">
        <v>122</v>
      </c>
      <c r="G17" s="150"/>
      <c r="I17" s="276" t="str">
        <f t="shared" si="0"/>
        <v/>
      </c>
      <c r="J17" s="366"/>
    </row>
    <row r="18" spans="1:10" x14ac:dyDescent="0.25">
      <c r="A18" s="12"/>
      <c r="B18" s="228" t="s">
        <v>193</v>
      </c>
      <c r="C18" s="154" t="str">
        <f>IFERROR(IF(LEN(B18)&gt;0,IF(INDEX(TasksList!$C$6:$C$1005,MATCH(LEFT(B18,SEARCH(" - ",B18)-1)*1,TasksList!$B$6:$B$1005,0),1)=0,"",INDEX(TasksList!$C$6:$C$1005,MATCH(LEFT(B18,SEARCH(" - ",B18)-1)*1,TasksList!$B$6:$B$1005,0),1)),""),"Task not found!")</f>
        <v>Pede Consulting</v>
      </c>
      <c r="D18" s="275">
        <v>44472</v>
      </c>
      <c r="E18" s="149" t="s">
        <v>100</v>
      </c>
      <c r="F18" s="149" t="s">
        <v>121</v>
      </c>
      <c r="G18" s="150"/>
      <c r="I18" s="276" t="str">
        <f t="shared" si="0"/>
        <v/>
      </c>
      <c r="J18" s="366"/>
    </row>
    <row r="19" spans="1:10" x14ac:dyDescent="0.25">
      <c r="A19" s="12"/>
      <c r="B19" s="228" t="s">
        <v>193</v>
      </c>
      <c r="C19" s="154" t="str">
        <f>IFERROR(IF(LEN(B19)&gt;0,IF(INDEX(TasksList!$C$6:$C$1005,MATCH(LEFT(B19,SEARCH(" - ",B19)-1)*1,TasksList!$B$6:$B$1005,0),1)=0,"",INDEX(TasksList!$C$6:$C$1005,MATCH(LEFT(B19,SEARCH(" - ",B19)-1)*1,TasksList!$B$6:$B$1005,0),1)),""),"Task not found!")</f>
        <v>Pede Consulting</v>
      </c>
      <c r="D19" s="275">
        <v>44478</v>
      </c>
      <c r="E19" s="149" t="s">
        <v>101</v>
      </c>
      <c r="F19" s="149" t="s">
        <v>121</v>
      </c>
      <c r="G19" s="150"/>
      <c r="I19" s="276" t="str">
        <f t="shared" si="0"/>
        <v/>
      </c>
      <c r="J19" s="366"/>
    </row>
    <row r="20" spans="1:10" x14ac:dyDescent="0.25">
      <c r="A20" s="12"/>
      <c r="B20" s="228" t="s">
        <v>196</v>
      </c>
      <c r="C20" s="154" t="str">
        <f>IFERROR(IF(LEN(B20)&gt;0,IF(INDEX(TasksList!$C$6:$C$1005,MATCH(LEFT(B20,SEARCH(" - ",B20)-1)*1,TasksList!$B$6:$B$1005,0),1)=0,"",INDEX(TasksList!$C$6:$C$1005,MATCH(LEFT(B20,SEARCH(" - ",B20)-1)*1,TasksList!$B$6:$B$1005,0),1)),""),"Task not found!")</f>
        <v>Erat Semper PC</v>
      </c>
      <c r="D20" s="275">
        <v>44484</v>
      </c>
      <c r="E20" s="149" t="s">
        <v>117</v>
      </c>
      <c r="F20" s="149" t="s">
        <v>125</v>
      </c>
      <c r="G20" s="150"/>
      <c r="I20" s="276" t="str">
        <f t="shared" si="0"/>
        <v/>
      </c>
      <c r="J20" s="366"/>
    </row>
    <row r="21" spans="1:10" x14ac:dyDescent="0.25">
      <c r="A21" s="12"/>
      <c r="B21" s="228" t="s">
        <v>197</v>
      </c>
      <c r="C21" s="154" t="str">
        <f>IFERROR(IF(LEN(B21)&gt;0,IF(INDEX(TasksList!$C$6:$C$1005,MATCH(LEFT(B21,SEARCH(" - ",B21)-1)*1,TasksList!$B$6:$B$1005,0),1)=0,"",INDEX(TasksList!$C$6:$C$1005,MATCH(LEFT(B21,SEARCH(" - ",B21)-1)*1,TasksList!$B$6:$B$1005,0),1)),""),"Task not found!")</f>
        <v>Consectetuer Adipiscing Elit LLP</v>
      </c>
      <c r="D21" s="275">
        <v>44490</v>
      </c>
      <c r="E21" s="149" t="s">
        <v>117</v>
      </c>
      <c r="F21" s="149" t="s">
        <v>125</v>
      </c>
      <c r="G21" s="150"/>
      <c r="I21" s="276" t="str">
        <f t="shared" si="0"/>
        <v/>
      </c>
      <c r="J21" s="366"/>
    </row>
    <row r="22" spans="1:10" x14ac:dyDescent="0.25">
      <c r="A22" s="12"/>
      <c r="B22" s="228" t="s">
        <v>193</v>
      </c>
      <c r="C22" s="154" t="str">
        <f>IFERROR(IF(LEN(B22)&gt;0,IF(INDEX(TasksList!$C$6:$C$1005,MATCH(LEFT(B22,SEARCH(" - ",B22)-1)*1,TasksList!$B$6:$B$1005,0),1)=0,"",INDEX(TasksList!$C$6:$C$1005,MATCH(LEFT(B22,SEARCH(" - ",B22)-1)*1,TasksList!$B$6:$B$1005,0),1)),""),"Task not found!")</f>
        <v>Pede Consulting</v>
      </c>
      <c r="D22" s="275">
        <v>44496</v>
      </c>
      <c r="E22" s="149" t="s">
        <v>102</v>
      </c>
      <c r="F22" s="149" t="s">
        <v>121</v>
      </c>
      <c r="G22" s="150"/>
      <c r="I22" s="276" t="str">
        <f t="shared" si="0"/>
        <v/>
      </c>
      <c r="J22" s="366"/>
    </row>
    <row r="23" spans="1:10" x14ac:dyDescent="0.25">
      <c r="A23" s="12"/>
      <c r="B23" s="228" t="s">
        <v>193</v>
      </c>
      <c r="C23" s="154" t="str">
        <f>IFERROR(IF(LEN(B23)&gt;0,IF(INDEX(TasksList!$C$6:$C$1005,MATCH(LEFT(B23,SEARCH(" - ",B23)-1)*1,TasksList!$B$6:$B$1005,0),1)=0,"",INDEX(TasksList!$C$6:$C$1005,MATCH(LEFT(B23,SEARCH(" - ",B23)-1)*1,TasksList!$B$6:$B$1005,0),1)),""),"Task not found!")</f>
        <v>Pede Consulting</v>
      </c>
      <c r="D23" s="275">
        <v>44502</v>
      </c>
      <c r="E23" s="149" t="s">
        <v>103</v>
      </c>
      <c r="F23" s="149" t="s">
        <v>121</v>
      </c>
      <c r="G23" s="150"/>
      <c r="I23" s="276" t="str">
        <f t="shared" si="0"/>
        <v/>
      </c>
      <c r="J23" s="366"/>
    </row>
    <row r="24" spans="1:10" x14ac:dyDescent="0.25">
      <c r="A24" s="12"/>
      <c r="B24" s="228" t="s">
        <v>193</v>
      </c>
      <c r="C24" s="154" t="str">
        <f>IFERROR(IF(LEN(B24)&gt;0,IF(INDEX(TasksList!$C$6:$C$1005,MATCH(LEFT(B24,SEARCH(" - ",B24)-1)*1,TasksList!$B$6:$B$1005,0),1)=0,"",INDEX(TasksList!$C$6:$C$1005,MATCH(LEFT(B24,SEARCH(" - ",B24)-1)*1,TasksList!$B$6:$B$1005,0),1)),""),"Task not found!")</f>
        <v>Pede Consulting</v>
      </c>
      <c r="D24" s="275">
        <v>44508</v>
      </c>
      <c r="E24" s="149" t="s">
        <v>104</v>
      </c>
      <c r="F24" s="149" t="s">
        <v>121</v>
      </c>
      <c r="G24" s="150"/>
      <c r="I24" s="276" t="str">
        <f t="shared" si="0"/>
        <v/>
      </c>
      <c r="J24" s="366"/>
    </row>
    <row r="25" spans="1:10" x14ac:dyDescent="0.25">
      <c r="A25" s="12"/>
      <c r="B25" s="228" t="s">
        <v>193</v>
      </c>
      <c r="C25" s="154" t="str">
        <f>IFERROR(IF(LEN(B25)&gt;0,IF(INDEX(TasksList!$C$6:$C$1005,MATCH(LEFT(B25,SEARCH(" - ",B25)-1)*1,TasksList!$B$6:$B$1005,0),1)=0,"",INDEX(TasksList!$C$6:$C$1005,MATCH(LEFT(B25,SEARCH(" - ",B25)-1)*1,TasksList!$B$6:$B$1005,0),1)),""),"Task not found!")</f>
        <v>Pede Consulting</v>
      </c>
      <c r="D25" s="275">
        <v>44514</v>
      </c>
      <c r="E25" s="149" t="s">
        <v>124</v>
      </c>
      <c r="F25" s="149" t="s">
        <v>121</v>
      </c>
      <c r="G25" s="150"/>
      <c r="I25" s="276" t="str">
        <f t="shared" si="0"/>
        <v/>
      </c>
      <c r="J25" s="366"/>
    </row>
    <row r="26" spans="1:10" x14ac:dyDescent="0.25">
      <c r="A26" s="12"/>
      <c r="B26" s="228" t="s">
        <v>192</v>
      </c>
      <c r="C26" s="154" t="str">
        <f>IFERROR(IF(LEN(B26)&gt;0,IF(INDEX(TasksList!$C$6:$C$1005,MATCH(LEFT(B26,SEARCH(" - ",B26)-1)*1,TasksList!$B$6:$B$1005,0),1)=0,"",INDEX(TasksList!$C$6:$C$1005,MATCH(LEFT(B26,SEARCH(" - ",B26)-1)*1,TasksList!$B$6:$B$1005,0),1)),""),"Task not found!")</f>
        <v>Enim Mauris Corporation</v>
      </c>
      <c r="D26" s="275">
        <v>44520</v>
      </c>
      <c r="E26" s="149" t="s">
        <v>102</v>
      </c>
      <c r="F26" s="149" t="s">
        <v>120</v>
      </c>
      <c r="G26" s="150"/>
      <c r="I26" s="276" t="str">
        <f t="shared" si="0"/>
        <v/>
      </c>
      <c r="J26" s="366"/>
    </row>
    <row r="27" spans="1:10" x14ac:dyDescent="0.25">
      <c r="A27" s="12"/>
      <c r="B27" s="228" t="s">
        <v>198</v>
      </c>
      <c r="C27" s="154" t="str">
        <f>IFERROR(IF(LEN(B27)&gt;0,IF(INDEX(TasksList!$C$6:$C$1005,MATCH(LEFT(B27,SEARCH(" - ",B27)-1)*1,TasksList!$B$6:$B$1005,0),1)=0,"",INDEX(TasksList!$C$6:$C$1005,MATCH(LEFT(B27,SEARCH(" - ",B27)-1)*1,TasksList!$B$6:$B$1005,0),1)),""),"Task not found!")</f>
        <v>Luctus Et Ultrices Ltd</v>
      </c>
      <c r="D27" s="275">
        <v>44526</v>
      </c>
      <c r="E27" s="149" t="s">
        <v>117</v>
      </c>
      <c r="F27" s="149" t="s">
        <v>118</v>
      </c>
      <c r="G27" s="150"/>
      <c r="I27" s="276" t="str">
        <f t="shared" si="0"/>
        <v/>
      </c>
      <c r="J27" s="366"/>
    </row>
    <row r="28" spans="1:10" x14ac:dyDescent="0.25">
      <c r="A28" s="12"/>
      <c r="B28" s="228" t="s">
        <v>198</v>
      </c>
      <c r="C28" s="154" t="str">
        <f>IFERROR(IF(LEN(B28)&gt;0,IF(INDEX(TasksList!$C$6:$C$1005,MATCH(LEFT(B28,SEARCH(" - ",B28)-1)*1,TasksList!$B$6:$B$1005,0),1)=0,"",INDEX(TasksList!$C$6:$C$1005,MATCH(LEFT(B28,SEARCH(" - ",B28)-1)*1,TasksList!$B$6:$B$1005,0),1)),""),"Task not found!")</f>
        <v>Luctus Et Ultrices Ltd</v>
      </c>
      <c r="D28" s="275">
        <v>44532</v>
      </c>
      <c r="E28" s="149" t="s">
        <v>100</v>
      </c>
      <c r="F28" s="149" t="s">
        <v>118</v>
      </c>
      <c r="G28" s="150" t="s">
        <v>204</v>
      </c>
      <c r="I28" s="276" t="str">
        <f t="shared" si="0"/>
        <v/>
      </c>
      <c r="J28" s="366"/>
    </row>
    <row r="29" spans="1:10" x14ac:dyDescent="0.25">
      <c r="A29" s="12"/>
      <c r="B29" s="228" t="s">
        <v>198</v>
      </c>
      <c r="C29" s="154" t="str">
        <f>IFERROR(IF(LEN(B29)&gt;0,IF(INDEX(TasksList!$C$6:$C$1005,MATCH(LEFT(B29,SEARCH(" - ",B29)-1)*1,TasksList!$B$6:$B$1005,0),1)=0,"",INDEX(TasksList!$C$6:$C$1005,MATCH(LEFT(B29,SEARCH(" - ",B29)-1)*1,TasksList!$B$6:$B$1005,0),1)),""),"Task not found!")</f>
        <v>Luctus Et Ultrices Ltd</v>
      </c>
      <c r="D29" s="275">
        <v>44538</v>
      </c>
      <c r="E29" s="149" t="s">
        <v>101</v>
      </c>
      <c r="F29" s="149" t="s">
        <v>118</v>
      </c>
      <c r="G29" s="150" t="s">
        <v>205</v>
      </c>
      <c r="I29" s="276" t="str">
        <f t="shared" si="0"/>
        <v/>
      </c>
      <c r="J29" s="366"/>
    </row>
    <row r="30" spans="1:10" x14ac:dyDescent="0.25">
      <c r="A30" s="12"/>
      <c r="B30" s="228" t="s">
        <v>198</v>
      </c>
      <c r="C30" s="154" t="str">
        <f>IFERROR(IF(LEN(B30)&gt;0,IF(INDEX(TasksList!$C$6:$C$1005,MATCH(LEFT(B30,SEARCH(" - ",B30)-1)*1,TasksList!$B$6:$B$1005,0),1)=0,"",INDEX(TasksList!$C$6:$C$1005,MATCH(LEFT(B30,SEARCH(" - ",B30)-1)*1,TasksList!$B$6:$B$1005,0),1)),""),"Task not found!")</f>
        <v>Luctus Et Ultrices Ltd</v>
      </c>
      <c r="D30" s="275">
        <v>44544</v>
      </c>
      <c r="E30" s="149" t="s">
        <v>102</v>
      </c>
      <c r="F30" s="149" t="s">
        <v>118</v>
      </c>
      <c r="G30" s="150" t="s">
        <v>206</v>
      </c>
      <c r="I30" s="276" t="str">
        <f t="shared" si="0"/>
        <v/>
      </c>
      <c r="J30" s="366"/>
    </row>
    <row r="31" spans="1:10" x14ac:dyDescent="0.25">
      <c r="A31" s="12"/>
      <c r="B31" s="228" t="s">
        <v>194</v>
      </c>
      <c r="C31" s="154" t="str">
        <f>IFERROR(IF(LEN(B31)&gt;0,IF(INDEX(TasksList!$C$6:$C$1005,MATCH(LEFT(B31,SEARCH(" - ",B31)-1)*1,TasksList!$B$6:$B$1005,0),1)=0,"",INDEX(TasksList!$C$6:$C$1005,MATCH(LEFT(B31,SEARCH(" - ",B31)-1)*1,TasksList!$B$6:$B$1005,0),1)),""),"Task not found!")</f>
        <v>Maecenas Incorporated</v>
      </c>
      <c r="D31" s="275">
        <v>44550</v>
      </c>
      <c r="E31" s="149" t="s">
        <v>101</v>
      </c>
      <c r="F31" s="149" t="s">
        <v>122</v>
      </c>
      <c r="G31" s="150"/>
      <c r="I31" s="276" t="str">
        <f t="shared" si="0"/>
        <v/>
      </c>
      <c r="J31" s="366"/>
    </row>
    <row r="32" spans="1:10" x14ac:dyDescent="0.25">
      <c r="A32" s="12"/>
      <c r="B32" s="228" t="s">
        <v>195</v>
      </c>
      <c r="C32" s="154" t="str">
        <f>IFERROR(IF(LEN(B32)&gt;0,IF(INDEX(TasksList!$C$6:$C$1005,MATCH(LEFT(B32,SEARCH(" - ",B32)-1)*1,TasksList!$B$6:$B$1005,0),1)=0,"",INDEX(TasksList!$C$6:$C$1005,MATCH(LEFT(B32,SEARCH(" - ",B32)-1)*1,TasksList!$B$6:$B$1005,0),1)),""),"Task not found!")</f>
        <v>Enim Mauris Corporation</v>
      </c>
      <c r="D32" s="275">
        <v>44556</v>
      </c>
      <c r="E32" s="149" t="s">
        <v>101</v>
      </c>
      <c r="F32" s="149" t="s">
        <v>122</v>
      </c>
      <c r="G32" s="150"/>
      <c r="I32" s="276" t="str">
        <f t="shared" si="0"/>
        <v/>
      </c>
      <c r="J32" s="366"/>
    </row>
    <row r="33" spans="1:10" x14ac:dyDescent="0.25">
      <c r="A33" s="12"/>
      <c r="B33" s="228" t="s">
        <v>195</v>
      </c>
      <c r="C33" s="154" t="str">
        <f>IFERROR(IF(LEN(B33)&gt;0,IF(INDEX(TasksList!$C$6:$C$1005,MATCH(LEFT(B33,SEARCH(" - ",B33)-1)*1,TasksList!$B$6:$B$1005,0),1)=0,"",INDEX(TasksList!$C$6:$C$1005,MATCH(LEFT(B33,SEARCH(" - ",B33)-1)*1,TasksList!$B$6:$B$1005,0),1)),""),"Task not found!")</f>
        <v>Enim Mauris Corporation</v>
      </c>
      <c r="D33" s="275">
        <v>44562</v>
      </c>
      <c r="E33" s="149" t="s">
        <v>102</v>
      </c>
      <c r="F33" s="149" t="s">
        <v>122</v>
      </c>
      <c r="G33" s="150"/>
      <c r="I33" s="276" t="str">
        <f t="shared" si="0"/>
        <v/>
      </c>
      <c r="J33" s="366"/>
    </row>
    <row r="34" spans="1:10" x14ac:dyDescent="0.25">
      <c r="A34" s="12"/>
      <c r="B34" s="228" t="s">
        <v>195</v>
      </c>
      <c r="C34" s="154" t="str">
        <f>IFERROR(IF(LEN(B34)&gt;0,IF(INDEX(TasksList!$C$6:$C$1005,MATCH(LEFT(B34,SEARCH(" - ",B34)-1)*1,TasksList!$B$6:$B$1005,0),1)=0,"",INDEX(TasksList!$C$6:$C$1005,MATCH(LEFT(B34,SEARCH(" - ",B34)-1)*1,TasksList!$B$6:$B$1005,0),1)),""),"Task not found!")</f>
        <v>Enim Mauris Corporation</v>
      </c>
      <c r="D34" s="275">
        <v>44568</v>
      </c>
      <c r="E34" s="149" t="s">
        <v>103</v>
      </c>
      <c r="F34" s="149" t="s">
        <v>122</v>
      </c>
      <c r="G34" s="150"/>
      <c r="I34" s="276" t="str">
        <f t="shared" si="0"/>
        <v/>
      </c>
      <c r="J34" s="366"/>
    </row>
    <row r="35" spans="1:10" x14ac:dyDescent="0.25">
      <c r="A35" s="12"/>
      <c r="B35" s="228" t="s">
        <v>195</v>
      </c>
      <c r="C35" s="154" t="str">
        <f>IFERROR(IF(LEN(B35)&gt;0,IF(INDEX(TasksList!$C$6:$C$1005,MATCH(LEFT(B35,SEARCH(" - ",B35)-1)*1,TasksList!$B$6:$B$1005,0),1)=0,"",INDEX(TasksList!$C$6:$C$1005,MATCH(LEFT(B35,SEARCH(" - ",B35)-1)*1,TasksList!$B$6:$B$1005,0),1)),""),"Task not found!")</f>
        <v>Enim Mauris Corporation</v>
      </c>
      <c r="D35" s="275">
        <v>44574</v>
      </c>
      <c r="E35" s="149" t="s">
        <v>104</v>
      </c>
      <c r="F35" s="149" t="s">
        <v>122</v>
      </c>
      <c r="G35" s="150"/>
      <c r="I35" s="276" t="str">
        <f t="shared" si="0"/>
        <v/>
      </c>
      <c r="J35" s="366"/>
    </row>
    <row r="36" spans="1:10" x14ac:dyDescent="0.25">
      <c r="A36" s="12"/>
      <c r="B36" s="228" t="s">
        <v>198</v>
      </c>
      <c r="C36" s="154" t="str">
        <f>IFERROR(IF(LEN(B36)&gt;0,IF(INDEX(TasksList!$C$6:$C$1005,MATCH(LEFT(B36,SEARCH(" - ",B36)-1)*1,TasksList!$B$6:$B$1005,0),1)=0,"",INDEX(TasksList!$C$6:$C$1005,MATCH(LEFT(B36,SEARCH(" - ",B36)-1)*1,TasksList!$B$6:$B$1005,0),1)),""),"Task not found!")</f>
        <v>Luctus Et Ultrices Ltd</v>
      </c>
      <c r="D36" s="275">
        <v>44580</v>
      </c>
      <c r="E36" s="149" t="s">
        <v>103</v>
      </c>
      <c r="F36" s="149" t="s">
        <v>118</v>
      </c>
      <c r="G36" s="150" t="s">
        <v>207</v>
      </c>
      <c r="I36" s="276" t="str">
        <f t="shared" si="0"/>
        <v/>
      </c>
      <c r="J36" s="366"/>
    </row>
    <row r="37" spans="1:10" x14ac:dyDescent="0.25">
      <c r="A37" s="12"/>
      <c r="B37" s="228" t="s">
        <v>197</v>
      </c>
      <c r="C37" s="154" t="str">
        <f>IFERROR(IF(LEN(B37)&gt;0,IF(INDEX(TasksList!$C$6:$C$1005,MATCH(LEFT(B37,SEARCH(" - ",B37)-1)*1,TasksList!$B$6:$B$1005,0),1)=0,"",INDEX(TasksList!$C$6:$C$1005,MATCH(LEFT(B37,SEARCH(" - ",B37)-1)*1,TasksList!$B$6:$B$1005,0),1)),""),"Task not found!")</f>
        <v>Consectetuer Adipiscing Elit LLP</v>
      </c>
      <c r="D37" s="275">
        <v>44586</v>
      </c>
      <c r="E37" s="149" t="s">
        <v>100</v>
      </c>
      <c r="F37" s="149" t="s">
        <v>125</v>
      </c>
      <c r="G37" s="150"/>
      <c r="I37" s="276" t="str">
        <f t="shared" si="0"/>
        <v/>
      </c>
      <c r="J37" s="366"/>
    </row>
    <row r="38" spans="1:10" x14ac:dyDescent="0.25">
      <c r="A38" s="12"/>
      <c r="B38" s="228" t="s">
        <v>197</v>
      </c>
      <c r="C38" s="154" t="str">
        <f>IFERROR(IF(LEN(B38)&gt;0,IF(INDEX(TasksList!$C$6:$C$1005,MATCH(LEFT(B38,SEARCH(" - ",B38)-1)*1,TasksList!$B$6:$B$1005,0),1)=0,"",INDEX(TasksList!$C$6:$C$1005,MATCH(LEFT(B38,SEARCH(" - ",B38)-1)*1,TasksList!$B$6:$B$1005,0),1)),""),"Task not found!")</f>
        <v>Consectetuer Adipiscing Elit LLP</v>
      </c>
      <c r="D38" s="275">
        <v>44592</v>
      </c>
      <c r="E38" s="149" t="s">
        <v>101</v>
      </c>
      <c r="F38" s="149" t="s">
        <v>125</v>
      </c>
      <c r="G38" s="150"/>
      <c r="I38" s="276" t="str">
        <f t="shared" si="0"/>
        <v/>
      </c>
      <c r="J38" s="366"/>
    </row>
    <row r="39" spans="1:10" x14ac:dyDescent="0.25">
      <c r="A39" s="12"/>
      <c r="B39" s="228" t="s">
        <v>190</v>
      </c>
      <c r="C39" s="154" t="str">
        <f>IFERROR(IF(LEN(B39)&gt;0,IF(INDEX(TasksList!$C$6:$C$1005,MATCH(LEFT(B39,SEARCH(" - ",B39)-1)*1,TasksList!$B$6:$B$1005,0),1)=0,"",INDEX(TasksList!$C$6:$C$1005,MATCH(LEFT(B39,SEARCH(" - ",B39)-1)*1,TasksList!$B$6:$B$1005,0),1)),""),"Task not found!")</f>
        <v>Rutrum Inc.</v>
      </c>
      <c r="D39" s="275">
        <v>44598</v>
      </c>
      <c r="E39" s="149" t="s">
        <v>100</v>
      </c>
      <c r="F39" s="149" t="s">
        <v>121</v>
      </c>
      <c r="G39" s="150"/>
      <c r="I39" s="276" t="str">
        <f t="shared" si="0"/>
        <v/>
      </c>
      <c r="J39" s="366"/>
    </row>
    <row r="40" spans="1:10" x14ac:dyDescent="0.25">
      <c r="A40" s="12"/>
      <c r="B40" s="228" t="s">
        <v>196</v>
      </c>
      <c r="C40" s="154" t="str">
        <f>IFERROR(IF(LEN(B40)&gt;0,IF(INDEX(TasksList!$C$6:$C$1005,MATCH(LEFT(B40,SEARCH(" - ",B40)-1)*1,TasksList!$B$6:$B$1005,0),1)=0,"",INDEX(TasksList!$C$6:$C$1005,MATCH(LEFT(B40,SEARCH(" - ",B40)-1)*1,TasksList!$B$6:$B$1005,0),1)),""),"Task not found!")</f>
        <v>Erat Semper PC</v>
      </c>
      <c r="D40" s="275">
        <v>44604</v>
      </c>
      <c r="E40" s="149" t="s">
        <v>100</v>
      </c>
      <c r="F40" s="149" t="s">
        <v>125</v>
      </c>
      <c r="G40" s="150"/>
      <c r="I40" s="276" t="str">
        <f t="shared" si="0"/>
        <v/>
      </c>
      <c r="J40" s="366"/>
    </row>
    <row r="41" spans="1:10" x14ac:dyDescent="0.25">
      <c r="A41" s="12"/>
      <c r="B41" s="228" t="s">
        <v>199</v>
      </c>
      <c r="C41" s="154" t="str">
        <f>IFERROR(IF(LEN(B41)&gt;0,IF(INDEX(TasksList!$C$6:$C$1005,MATCH(LEFT(B41,SEARCH(" - ",B41)-1)*1,TasksList!$B$6:$B$1005,0),1)=0,"",INDEX(TasksList!$C$6:$C$1005,MATCH(LEFT(B41,SEARCH(" - ",B41)-1)*1,TasksList!$B$6:$B$1005,0),1)),""),"Task not found!")</f>
        <v>Maecenas Incorporated</v>
      </c>
      <c r="D41" s="275">
        <v>44610</v>
      </c>
      <c r="E41" s="149" t="s">
        <v>117</v>
      </c>
      <c r="F41" s="149" t="s">
        <v>119</v>
      </c>
      <c r="G41" s="150"/>
      <c r="I41" s="276" t="str">
        <f t="shared" si="0"/>
        <v/>
      </c>
      <c r="J41" s="366"/>
    </row>
    <row r="42" spans="1:10" x14ac:dyDescent="0.25">
      <c r="A42" s="12"/>
      <c r="B42" s="228" t="s">
        <v>200</v>
      </c>
      <c r="C42" s="154" t="str">
        <f>IFERROR(IF(LEN(B42)&gt;0,IF(INDEX(TasksList!$C$6:$C$1005,MATCH(LEFT(B42,SEARCH(" - ",B42)-1)*1,TasksList!$B$6:$B$1005,0),1)=0,"",INDEX(TasksList!$C$6:$C$1005,MATCH(LEFT(B42,SEARCH(" - ",B42)-1)*1,TasksList!$B$6:$B$1005,0),1)),""),"Task not found!")</f>
        <v>Pede Consulting</v>
      </c>
      <c r="D42" s="275">
        <v>44616</v>
      </c>
      <c r="E42" s="149" t="s">
        <v>117</v>
      </c>
      <c r="F42" s="149" t="s">
        <v>120</v>
      </c>
      <c r="G42" s="150"/>
      <c r="I42" s="276" t="str">
        <f t="shared" si="0"/>
        <v/>
      </c>
      <c r="J42" s="366"/>
    </row>
    <row r="43" spans="1:10" x14ac:dyDescent="0.25">
      <c r="A43" s="12"/>
      <c r="B43" s="228" t="s">
        <v>200</v>
      </c>
      <c r="C43" s="154" t="str">
        <f>IFERROR(IF(LEN(B43)&gt;0,IF(INDEX(TasksList!$C$6:$C$1005,MATCH(LEFT(B43,SEARCH(" - ",B43)-1)*1,TasksList!$B$6:$B$1005,0),1)=0,"",INDEX(TasksList!$C$6:$C$1005,MATCH(LEFT(B43,SEARCH(" - ",B43)-1)*1,TasksList!$B$6:$B$1005,0),1)),""),"Task not found!")</f>
        <v>Pede Consulting</v>
      </c>
      <c r="D43" s="275">
        <v>44622</v>
      </c>
      <c r="E43" s="149" t="s">
        <v>100</v>
      </c>
      <c r="F43" s="149" t="s">
        <v>120</v>
      </c>
      <c r="G43" s="150"/>
      <c r="I43" s="276" t="str">
        <f t="shared" si="0"/>
        <v/>
      </c>
      <c r="J43" s="366"/>
    </row>
    <row r="44" spans="1:10" x14ac:dyDescent="0.25">
      <c r="A44" s="12"/>
      <c r="B44" s="228" t="s">
        <v>200</v>
      </c>
      <c r="C44" s="154" t="str">
        <f>IFERROR(IF(LEN(B44)&gt;0,IF(INDEX(TasksList!$C$6:$C$1005,MATCH(LEFT(B44,SEARCH(" - ",B44)-1)*1,TasksList!$B$6:$B$1005,0),1)=0,"",INDEX(TasksList!$C$6:$C$1005,MATCH(LEFT(B44,SEARCH(" - ",B44)-1)*1,TasksList!$B$6:$B$1005,0),1)),""),"Task not found!")</f>
        <v>Pede Consulting</v>
      </c>
      <c r="D44" s="275">
        <v>44628</v>
      </c>
      <c r="E44" s="149" t="s">
        <v>101</v>
      </c>
      <c r="F44" s="149" t="s">
        <v>120</v>
      </c>
      <c r="G44" s="150"/>
      <c r="I44" s="276" t="str">
        <f t="shared" si="0"/>
        <v/>
      </c>
      <c r="J44" s="366"/>
    </row>
    <row r="45" spans="1:10" x14ac:dyDescent="0.25">
      <c r="A45" s="12"/>
      <c r="B45" s="228" t="s">
        <v>201</v>
      </c>
      <c r="C45" s="154" t="str">
        <f>IFERROR(IF(LEN(B45)&gt;0,IF(INDEX(TasksList!$C$6:$C$1005,MATCH(LEFT(B45,SEARCH(" - ",B45)-1)*1,TasksList!$B$6:$B$1005,0),1)=0,"",INDEX(TasksList!$C$6:$C$1005,MATCH(LEFT(B45,SEARCH(" - ",B45)-1)*1,TasksList!$B$6:$B$1005,0),1)),""),"Task not found!")</f>
        <v>Rutrum Inc.</v>
      </c>
      <c r="D45" s="275">
        <v>44634</v>
      </c>
      <c r="E45" s="149" t="s">
        <v>117</v>
      </c>
      <c r="F45" s="149" t="s">
        <v>120</v>
      </c>
      <c r="G45" s="150"/>
      <c r="I45" s="276" t="str">
        <f t="shared" si="0"/>
        <v/>
      </c>
      <c r="J45" s="366"/>
    </row>
    <row r="46" spans="1:10" x14ac:dyDescent="0.25">
      <c r="A46" s="12"/>
      <c r="B46" s="228" t="s">
        <v>201</v>
      </c>
      <c r="C46" s="154" t="str">
        <f>IFERROR(IF(LEN(B46)&gt;0,IF(INDEX(TasksList!$C$6:$C$1005,MATCH(LEFT(B46,SEARCH(" - ",B46)-1)*1,TasksList!$B$6:$B$1005,0),1)=0,"",INDEX(TasksList!$C$6:$C$1005,MATCH(LEFT(B46,SEARCH(" - ",B46)-1)*1,TasksList!$B$6:$B$1005,0),1)),""),"Task not found!")</f>
        <v>Rutrum Inc.</v>
      </c>
      <c r="D46" s="275">
        <v>44640</v>
      </c>
      <c r="E46" s="149" t="s">
        <v>100</v>
      </c>
      <c r="F46" s="149" t="s">
        <v>120</v>
      </c>
      <c r="G46" s="150"/>
      <c r="I46" s="276" t="str">
        <f t="shared" si="0"/>
        <v/>
      </c>
      <c r="J46" s="366"/>
    </row>
    <row r="47" spans="1:10" x14ac:dyDescent="0.25">
      <c r="A47" s="12"/>
      <c r="B47" s="228" t="s">
        <v>201</v>
      </c>
      <c r="C47" s="154" t="str">
        <f>IFERROR(IF(LEN(B47)&gt;0,IF(INDEX(TasksList!$C$6:$C$1005,MATCH(LEFT(B47,SEARCH(" - ",B47)-1)*1,TasksList!$B$6:$B$1005,0),1)=0,"",INDEX(TasksList!$C$6:$C$1005,MATCH(LEFT(B47,SEARCH(" - ",B47)-1)*1,TasksList!$B$6:$B$1005,0),1)),""),"Task not found!")</f>
        <v>Rutrum Inc.</v>
      </c>
      <c r="D47" s="275">
        <v>44646</v>
      </c>
      <c r="E47" s="149" t="s">
        <v>101</v>
      </c>
      <c r="F47" s="149" t="s">
        <v>120</v>
      </c>
      <c r="G47" s="150"/>
      <c r="I47" s="276" t="str">
        <f t="shared" si="0"/>
        <v/>
      </c>
      <c r="J47" s="366"/>
    </row>
    <row r="48" spans="1:10" x14ac:dyDescent="0.25">
      <c r="A48" s="12"/>
      <c r="B48" s="228" t="s">
        <v>201</v>
      </c>
      <c r="C48" s="154" t="str">
        <f>IFERROR(IF(LEN(B48)&gt;0,IF(INDEX(TasksList!$C$6:$C$1005,MATCH(LEFT(B48,SEARCH(" - ",B48)-1)*1,TasksList!$B$6:$B$1005,0),1)=0,"",INDEX(TasksList!$C$6:$C$1005,MATCH(LEFT(B48,SEARCH(" - ",B48)-1)*1,TasksList!$B$6:$B$1005,0),1)),""),"Task not found!")</f>
        <v>Rutrum Inc.</v>
      </c>
      <c r="D48" s="275">
        <v>44652</v>
      </c>
      <c r="E48" s="149" t="s">
        <v>102</v>
      </c>
      <c r="F48" s="149" t="s">
        <v>120</v>
      </c>
      <c r="G48" s="150"/>
      <c r="I48" s="276" t="str">
        <f t="shared" si="0"/>
        <v/>
      </c>
      <c r="J48" s="366"/>
    </row>
    <row r="49" spans="1:10" x14ac:dyDescent="0.25">
      <c r="A49" s="12"/>
      <c r="B49" s="228" t="s">
        <v>201</v>
      </c>
      <c r="C49" s="154" t="str">
        <f>IFERROR(IF(LEN(B49)&gt;0,IF(INDEX(TasksList!$C$6:$C$1005,MATCH(LEFT(B49,SEARCH(" - ",B49)-1)*1,TasksList!$B$6:$B$1005,0),1)=0,"",INDEX(TasksList!$C$6:$C$1005,MATCH(LEFT(B49,SEARCH(" - ",B49)-1)*1,TasksList!$B$6:$B$1005,0),1)),""),"Task not found!")</f>
        <v>Rutrum Inc.</v>
      </c>
      <c r="D49" s="384">
        <v>44652</v>
      </c>
      <c r="E49" s="149" t="s">
        <v>103</v>
      </c>
      <c r="F49" s="149" t="s">
        <v>120</v>
      </c>
      <c r="G49" s="150"/>
      <c r="I49" s="276" t="str">
        <f t="shared" si="0"/>
        <v/>
      </c>
      <c r="J49" s="366"/>
    </row>
    <row r="50" spans="1:10" x14ac:dyDescent="0.25">
      <c r="A50" s="12"/>
      <c r="B50" s="228" t="s">
        <v>193</v>
      </c>
      <c r="C50" s="154" t="str">
        <f>IFERROR(IF(LEN(B50)&gt;0,IF(INDEX(TasksList!$C$6:$C$1005,MATCH(LEFT(B50,SEARCH(" - ",B50)-1)*1,TasksList!$B$6:$B$1005,0),1)=0,"",INDEX(TasksList!$C$6:$C$1005,MATCH(LEFT(B50,SEARCH(" - ",B50)-1)*1,TasksList!$B$6:$B$1005,0),1)),""),"Task not found!")</f>
        <v>Pede Consulting</v>
      </c>
      <c r="D50" s="384">
        <v>44652</v>
      </c>
      <c r="E50" s="149" t="s">
        <v>124</v>
      </c>
      <c r="F50" s="149" t="s">
        <v>123</v>
      </c>
      <c r="G50" s="150"/>
      <c r="I50" s="276" t="str">
        <f t="shared" si="0"/>
        <v/>
      </c>
    </row>
    <row r="51" spans="1:10" x14ac:dyDescent="0.25">
      <c r="A51" s="12"/>
      <c r="B51" s="228"/>
      <c r="C51" s="154" t="str">
        <f>IFERROR(IF(LEN(B51)&gt;0,IF(INDEX(TasksList!$C$6:$C$1005,MATCH(LEFT(B51,SEARCH(" - ",B51)-1)*1,TasksList!$B$6:$B$1005,0),1)=0,"",INDEX(TasksList!$C$6:$C$1005,MATCH(LEFT(B51,SEARCH(" - ",B51)-1)*1,TasksList!$B$6:$B$1005,0),1)),""),"Task not found!")</f>
        <v/>
      </c>
      <c r="D51" s="384"/>
      <c r="E51" s="149"/>
      <c r="F51" s="149"/>
      <c r="G51" s="150"/>
      <c r="I51" s="276" t="str">
        <f t="shared" si="0"/>
        <v/>
      </c>
    </row>
    <row r="52" spans="1:10" x14ac:dyDescent="0.25">
      <c r="A52" s="12"/>
      <c r="B52" s="228"/>
      <c r="C52" s="154" t="str">
        <f>IFERROR(IF(LEN(B52)&gt;0,IF(INDEX(TasksList!$C$6:$C$1005,MATCH(LEFT(B52,SEARCH(" - ",B52)-1)*1,TasksList!$B$6:$B$1005,0),1)=0,"",INDEX(TasksList!$C$6:$C$1005,MATCH(LEFT(B52,SEARCH(" - ",B52)-1)*1,TasksList!$B$6:$B$1005,0),1)),""),"Task not found!")</f>
        <v/>
      </c>
      <c r="D52" s="384"/>
      <c r="E52" s="149"/>
      <c r="F52" s="149"/>
      <c r="G52" s="150"/>
      <c r="I52" s="276" t="str">
        <f t="shared" si="0"/>
        <v/>
      </c>
    </row>
    <row r="53" spans="1:10" x14ac:dyDescent="0.25">
      <c r="A53" s="12"/>
      <c r="B53" s="228"/>
      <c r="C53" s="154" t="str">
        <f>IFERROR(IF(LEN(B53)&gt;0,IF(INDEX(TasksList!$C$6:$C$1005,MATCH(LEFT(B53,SEARCH(" - ",B53)-1)*1,TasksList!$B$6:$B$1005,0),1)=0,"",INDEX(TasksList!$C$6:$C$1005,MATCH(LEFT(B53,SEARCH(" - ",B53)-1)*1,TasksList!$B$6:$B$1005,0),1)),""),"Task not found!")</f>
        <v/>
      </c>
      <c r="D53" s="384"/>
      <c r="E53" s="149"/>
      <c r="F53" s="149"/>
      <c r="G53" s="150"/>
      <c r="I53" s="276" t="str">
        <f t="shared" si="0"/>
        <v/>
      </c>
    </row>
    <row r="54" spans="1:10" x14ac:dyDescent="0.25">
      <c r="A54" s="12"/>
      <c r="B54" s="228"/>
      <c r="C54" s="154" t="str">
        <f>IFERROR(IF(LEN(B54)&gt;0,IF(INDEX(TasksList!$C$6:$C$1005,MATCH(LEFT(B54,SEARCH(" - ",B54)-1)*1,TasksList!$B$6:$B$1005,0),1)=0,"",INDEX(TasksList!$C$6:$C$1005,MATCH(LEFT(B54,SEARCH(" - ",B54)-1)*1,TasksList!$B$6:$B$1005,0),1)),""),"Task not found!")</f>
        <v/>
      </c>
      <c r="D54" s="384"/>
      <c r="E54" s="149"/>
      <c r="F54" s="149"/>
      <c r="G54" s="150"/>
      <c r="I54" s="276" t="str">
        <f t="shared" si="0"/>
        <v/>
      </c>
    </row>
    <row r="55" spans="1:10" x14ac:dyDescent="0.25">
      <c r="A55" s="12"/>
      <c r="B55" s="228"/>
      <c r="C55" s="154" t="str">
        <f>IFERROR(IF(LEN(B55)&gt;0,IF(INDEX(TasksList!$C$6:$C$1005,MATCH(LEFT(B55,SEARCH(" - ",B55)-1)*1,TasksList!$B$6:$B$1005,0),1)=0,"",INDEX(TasksList!$C$6:$C$1005,MATCH(LEFT(B55,SEARCH(" - ",B55)-1)*1,TasksList!$B$6:$B$1005,0),1)),""),"Task not found!")</f>
        <v/>
      </c>
      <c r="D55" s="384"/>
      <c r="E55" s="149"/>
      <c r="F55" s="149"/>
      <c r="G55" s="150"/>
      <c r="I55" s="276" t="str">
        <f t="shared" si="0"/>
        <v/>
      </c>
    </row>
    <row r="56" spans="1:10" x14ac:dyDescent="0.25">
      <c r="A56" s="12"/>
      <c r="B56" s="228"/>
      <c r="C56" s="154" t="str">
        <f>IFERROR(IF(LEN(B56)&gt;0,IF(INDEX(TasksList!$C$6:$C$1005,MATCH(LEFT(B56,SEARCH(" - ",B56)-1)*1,TasksList!$B$6:$B$1005,0),1)=0,"",INDEX(TasksList!$C$6:$C$1005,MATCH(LEFT(B56,SEARCH(" - ",B56)-1)*1,TasksList!$B$6:$B$1005,0),1)),""),"Task not found!")</f>
        <v/>
      </c>
      <c r="D56" s="384"/>
      <c r="E56" s="149"/>
      <c r="F56" s="149"/>
      <c r="G56" s="150"/>
      <c r="I56" s="276" t="str">
        <f t="shared" si="0"/>
        <v/>
      </c>
    </row>
    <row r="57" spans="1:10" x14ac:dyDescent="0.25">
      <c r="A57" s="12"/>
      <c r="B57" s="228"/>
      <c r="C57" s="154" t="str">
        <f>IFERROR(IF(LEN(B57)&gt;0,IF(INDEX(TasksList!$C$6:$C$1005,MATCH(LEFT(B57,SEARCH(" - ",B57)-1)*1,TasksList!$B$6:$B$1005,0),1)=0,"",INDEX(TasksList!$C$6:$C$1005,MATCH(LEFT(B57,SEARCH(" - ",B57)-1)*1,TasksList!$B$6:$B$1005,0),1)),""),"Task not found!")</f>
        <v/>
      </c>
      <c r="D57" s="384"/>
      <c r="E57" s="149"/>
      <c r="F57" s="149"/>
      <c r="G57" s="150"/>
      <c r="I57" s="276" t="str">
        <f t="shared" si="0"/>
        <v/>
      </c>
    </row>
    <row r="58" spans="1:10" x14ac:dyDescent="0.25">
      <c r="A58" s="12"/>
      <c r="B58" s="228"/>
      <c r="C58" s="154" t="str">
        <f>IFERROR(IF(LEN(B58)&gt;0,IF(INDEX(TasksList!$C$6:$C$1005,MATCH(LEFT(B58,SEARCH(" - ",B58)-1)*1,TasksList!$B$6:$B$1005,0),1)=0,"",INDEX(TasksList!$C$6:$C$1005,MATCH(LEFT(B58,SEARCH(" - ",B58)-1)*1,TasksList!$B$6:$B$1005,0),1)),""),"Task not found!")</f>
        <v/>
      </c>
      <c r="D58" s="384"/>
      <c r="E58" s="149"/>
      <c r="F58" s="149"/>
      <c r="G58" s="150"/>
      <c r="I58" s="276" t="str">
        <f t="shared" si="0"/>
        <v/>
      </c>
    </row>
    <row r="59" spans="1:10" x14ac:dyDescent="0.25">
      <c r="A59" s="12"/>
      <c r="B59" s="228"/>
      <c r="C59" s="154" t="str">
        <f>IFERROR(IF(LEN(B59)&gt;0,IF(INDEX(TasksList!$C$6:$C$1005,MATCH(LEFT(B59,SEARCH(" - ",B59)-1)*1,TasksList!$B$6:$B$1005,0),1)=0,"",INDEX(TasksList!$C$6:$C$1005,MATCH(LEFT(B59,SEARCH(" - ",B59)-1)*1,TasksList!$B$6:$B$1005,0),1)),""),"Task not found!")</f>
        <v/>
      </c>
      <c r="D59" s="384"/>
      <c r="E59" s="149"/>
      <c r="F59" s="149"/>
      <c r="G59" s="150"/>
      <c r="I59" s="276" t="str">
        <f t="shared" si="0"/>
        <v/>
      </c>
    </row>
    <row r="60" spans="1:10" x14ac:dyDescent="0.25">
      <c r="A60" s="12"/>
      <c r="B60" s="228"/>
      <c r="C60" s="154" t="str">
        <f>IFERROR(IF(LEN(B60)&gt;0,IF(INDEX(TasksList!$C$6:$C$1005,MATCH(LEFT(B60,SEARCH(" - ",B60)-1)*1,TasksList!$B$6:$B$1005,0),1)=0,"",INDEX(TasksList!$C$6:$C$1005,MATCH(LEFT(B60,SEARCH(" - ",B60)-1)*1,TasksList!$B$6:$B$1005,0),1)),""),"Task not found!")</f>
        <v/>
      </c>
      <c r="D60" s="384"/>
      <c r="E60" s="149"/>
      <c r="F60" s="149"/>
      <c r="G60" s="150"/>
      <c r="I60" s="276" t="str">
        <f t="shared" si="0"/>
        <v/>
      </c>
    </row>
    <row r="61" spans="1:10" x14ac:dyDescent="0.25">
      <c r="A61" s="12"/>
      <c r="B61" s="228"/>
      <c r="C61" s="154" t="str">
        <f>IFERROR(IF(LEN(B61)&gt;0,IF(INDEX(TasksList!$C$6:$C$1005,MATCH(LEFT(B61,SEARCH(" - ",B61)-1)*1,TasksList!$B$6:$B$1005,0),1)=0,"",INDEX(TasksList!$C$6:$C$1005,MATCH(LEFT(B61,SEARCH(" - ",B61)-1)*1,TasksList!$B$6:$B$1005,0),1)),""),"Task not found!")</f>
        <v/>
      </c>
      <c r="D61" s="384"/>
      <c r="E61" s="149"/>
      <c r="F61" s="149"/>
      <c r="G61" s="150"/>
      <c r="I61" s="276" t="str">
        <f t="shared" si="0"/>
        <v/>
      </c>
    </row>
    <row r="62" spans="1:10" x14ac:dyDescent="0.25">
      <c r="A62" s="12"/>
      <c r="B62" s="228"/>
      <c r="C62" s="154" t="str">
        <f>IFERROR(IF(LEN(B62)&gt;0,IF(INDEX(TasksList!$C$6:$C$1005,MATCH(LEFT(B62,SEARCH(" - ",B62)-1)*1,TasksList!$B$6:$B$1005,0),1)=0,"",INDEX(TasksList!$C$6:$C$1005,MATCH(LEFT(B62,SEARCH(" - ",B62)-1)*1,TasksList!$B$6:$B$1005,0),1)),""),"Task not found!")</f>
        <v/>
      </c>
      <c r="D62" s="384"/>
      <c r="E62" s="149"/>
      <c r="F62" s="149"/>
      <c r="G62" s="150"/>
      <c r="I62" s="276" t="str">
        <f t="shared" si="0"/>
        <v/>
      </c>
    </row>
    <row r="63" spans="1:10" x14ac:dyDescent="0.25">
      <c r="A63" s="12"/>
      <c r="B63" s="228"/>
      <c r="C63" s="154" t="str">
        <f>IFERROR(IF(LEN(B63)&gt;0,IF(INDEX(TasksList!$C$6:$C$1005,MATCH(LEFT(B63,SEARCH(" - ",B63)-1)*1,TasksList!$B$6:$B$1005,0),1)=0,"",INDEX(TasksList!$C$6:$C$1005,MATCH(LEFT(B63,SEARCH(" - ",B63)-1)*1,TasksList!$B$6:$B$1005,0),1)),""),"Task not found!")</f>
        <v/>
      </c>
      <c r="D63" s="384"/>
      <c r="E63" s="149"/>
      <c r="F63" s="149"/>
      <c r="G63" s="150"/>
      <c r="I63" s="276" t="str">
        <f t="shared" si="0"/>
        <v/>
      </c>
    </row>
    <row r="64" spans="1:10" x14ac:dyDescent="0.25">
      <c r="A64" s="12"/>
      <c r="B64" s="228"/>
      <c r="C64" s="154" t="str">
        <f>IFERROR(IF(LEN(B64)&gt;0,IF(INDEX(TasksList!$C$6:$C$1005,MATCH(LEFT(B64,SEARCH(" - ",B64)-1)*1,TasksList!$B$6:$B$1005,0),1)=0,"",INDEX(TasksList!$C$6:$C$1005,MATCH(LEFT(B64,SEARCH(" - ",B64)-1)*1,TasksList!$B$6:$B$1005,0),1)),""),"Task not found!")</f>
        <v/>
      </c>
      <c r="D64" s="384"/>
      <c r="E64" s="149"/>
      <c r="F64" s="149"/>
      <c r="G64" s="150"/>
      <c r="I64" s="276" t="str">
        <f t="shared" si="0"/>
        <v/>
      </c>
    </row>
    <row r="65" spans="1:9" x14ac:dyDescent="0.25">
      <c r="A65" s="12"/>
      <c r="B65" s="228"/>
      <c r="C65" s="154" t="str">
        <f>IFERROR(IF(LEN(B65)&gt;0,IF(INDEX(TasksList!$C$6:$C$1005,MATCH(LEFT(B65,SEARCH(" - ",B65)-1)*1,TasksList!$B$6:$B$1005,0),1)=0,"",INDEX(TasksList!$C$6:$C$1005,MATCH(LEFT(B65,SEARCH(" - ",B65)-1)*1,TasksList!$B$6:$B$1005,0),1)),""),"Task not found!")</f>
        <v/>
      </c>
      <c r="D65" s="384"/>
      <c r="E65" s="149"/>
      <c r="F65" s="149"/>
      <c r="G65" s="150"/>
      <c r="I65" s="276" t="str">
        <f t="shared" si="0"/>
        <v/>
      </c>
    </row>
    <row r="66" spans="1:9" x14ac:dyDescent="0.25">
      <c r="A66" s="12"/>
      <c r="B66" s="228"/>
      <c r="C66" s="154" t="str">
        <f>IFERROR(IF(LEN(B66)&gt;0,IF(INDEX(TasksList!$C$6:$C$1005,MATCH(LEFT(B66,SEARCH(" - ",B66)-1)*1,TasksList!$B$6:$B$1005,0),1)=0,"",INDEX(TasksList!$C$6:$C$1005,MATCH(LEFT(B66,SEARCH(" - ",B66)-1)*1,TasksList!$B$6:$B$1005,0),1)),""),"Task not found!")</f>
        <v/>
      </c>
      <c r="D66" s="384"/>
      <c r="E66" s="149"/>
      <c r="F66" s="149"/>
      <c r="G66" s="150"/>
      <c r="I66" s="276" t="str">
        <f t="shared" si="0"/>
        <v/>
      </c>
    </row>
    <row r="67" spans="1:9" x14ac:dyDescent="0.25">
      <c r="A67" s="12"/>
      <c r="B67" s="228"/>
      <c r="C67" s="154" t="str">
        <f>IFERROR(IF(LEN(B67)&gt;0,IF(INDEX(TasksList!$C$6:$C$1005,MATCH(LEFT(B67,SEARCH(" - ",B67)-1)*1,TasksList!$B$6:$B$1005,0),1)=0,"",INDEX(TasksList!$C$6:$C$1005,MATCH(LEFT(B67,SEARCH(" - ",B67)-1)*1,TasksList!$B$6:$B$1005,0),1)),""),"Task not found!")</f>
        <v/>
      </c>
      <c r="D67" s="384"/>
      <c r="E67" s="149"/>
      <c r="F67" s="149"/>
      <c r="G67" s="150"/>
      <c r="I67" s="276" t="str">
        <f t="shared" si="0"/>
        <v/>
      </c>
    </row>
    <row r="68" spans="1:9" x14ac:dyDescent="0.25">
      <c r="A68" s="12"/>
      <c r="B68" s="228"/>
      <c r="C68" s="154" t="str">
        <f>IFERROR(IF(LEN(B68)&gt;0,IF(INDEX(TasksList!$C$6:$C$1005,MATCH(LEFT(B68,SEARCH(" - ",B68)-1)*1,TasksList!$B$6:$B$1005,0),1)=0,"",INDEX(TasksList!$C$6:$C$1005,MATCH(LEFT(B68,SEARCH(" - ",B68)-1)*1,TasksList!$B$6:$B$1005,0),1)),""),"Task not found!")</f>
        <v/>
      </c>
      <c r="D68" s="384"/>
      <c r="E68" s="149"/>
      <c r="F68" s="149"/>
      <c r="G68" s="150"/>
      <c r="I68" s="276" t="str">
        <f t="shared" si="0"/>
        <v/>
      </c>
    </row>
    <row r="69" spans="1:9" x14ac:dyDescent="0.25">
      <c r="A69" s="12"/>
      <c r="B69" s="228"/>
      <c r="C69" s="154" t="str">
        <f>IFERROR(IF(LEN(B69)&gt;0,IF(INDEX(TasksList!$C$6:$C$1005,MATCH(LEFT(B69,SEARCH(" - ",B69)-1)*1,TasksList!$B$6:$B$1005,0),1)=0,"",INDEX(TasksList!$C$6:$C$1005,MATCH(LEFT(B69,SEARCH(" - ",B69)-1)*1,TasksList!$B$6:$B$1005,0),1)),""),"Task not found!")</f>
        <v/>
      </c>
      <c r="D69" s="384"/>
      <c r="E69" s="149"/>
      <c r="F69" s="149"/>
      <c r="G69" s="150"/>
      <c r="I69" s="276" t="str">
        <f t="shared" si="0"/>
        <v/>
      </c>
    </row>
    <row r="70" spans="1:9" x14ac:dyDescent="0.25">
      <c r="A70" s="12"/>
      <c r="B70" s="228"/>
      <c r="C70" s="154" t="str">
        <f>IFERROR(IF(LEN(B70)&gt;0,IF(INDEX(TasksList!$C$6:$C$1005,MATCH(LEFT(B70,SEARCH(" - ",B70)-1)*1,TasksList!$B$6:$B$1005,0),1)=0,"",INDEX(TasksList!$C$6:$C$1005,MATCH(LEFT(B70,SEARCH(" - ",B70)-1)*1,TasksList!$B$6:$B$1005,0),1)),""),"Task not found!")</f>
        <v/>
      </c>
      <c r="D70" s="384"/>
      <c r="E70" s="149"/>
      <c r="F70" s="149"/>
      <c r="G70" s="150"/>
      <c r="I70" s="276" t="str">
        <f t="shared" si="0"/>
        <v/>
      </c>
    </row>
    <row r="71" spans="1:9" x14ac:dyDescent="0.25">
      <c r="A71" s="12"/>
      <c r="B71" s="228"/>
      <c r="C71" s="154" t="str">
        <f>IFERROR(IF(LEN(B71)&gt;0,IF(INDEX(TasksList!$C$6:$C$1005,MATCH(LEFT(B71,SEARCH(" - ",B71)-1)*1,TasksList!$B$6:$B$1005,0),1)=0,"",INDEX(TasksList!$C$6:$C$1005,MATCH(LEFT(B71,SEARCH(" - ",B71)-1)*1,TasksList!$B$6:$B$1005,0),1)),""),"Task not found!")</f>
        <v/>
      </c>
      <c r="D71" s="384"/>
      <c r="E71" s="149"/>
      <c r="F71" s="149"/>
      <c r="G71" s="150"/>
      <c r="I71" s="276" t="str">
        <f t="shared" ref="I71:I134" si="1">IF(AND(LEN(D71)&gt;0,LEN(B71)=0),"←   Missing Task ID",IF(AND(LEN(D71)&gt;0,LEN(E71)=0),"←   Missing STAGE",IF(AND(LEN(B71)+LEN(E71)&gt;0,LEN(D71)=0),"←   Missing DATE","")))</f>
        <v/>
      </c>
    </row>
    <row r="72" spans="1:9" x14ac:dyDescent="0.25">
      <c r="A72" s="12"/>
      <c r="B72" s="228"/>
      <c r="C72" s="154" t="str">
        <f>IFERROR(IF(LEN(B72)&gt;0,IF(INDEX(TasksList!$C$6:$C$1005,MATCH(LEFT(B72,SEARCH(" - ",B72)-1)*1,TasksList!$B$6:$B$1005,0),1)=0,"",INDEX(TasksList!$C$6:$C$1005,MATCH(LEFT(B72,SEARCH(" - ",B72)-1)*1,TasksList!$B$6:$B$1005,0),1)),""),"Task not found!")</f>
        <v/>
      </c>
      <c r="D72" s="384"/>
      <c r="E72" s="149"/>
      <c r="F72" s="149"/>
      <c r="G72" s="150"/>
      <c r="I72" s="276" t="str">
        <f t="shared" si="1"/>
        <v/>
      </c>
    </row>
    <row r="73" spans="1:9" x14ac:dyDescent="0.25">
      <c r="A73" s="12"/>
      <c r="B73" s="228"/>
      <c r="C73" s="154" t="str">
        <f>IFERROR(IF(LEN(B73)&gt;0,IF(INDEX(TasksList!$C$6:$C$1005,MATCH(LEFT(B73,SEARCH(" - ",B73)-1)*1,TasksList!$B$6:$B$1005,0),1)=0,"",INDEX(TasksList!$C$6:$C$1005,MATCH(LEFT(B73,SEARCH(" - ",B73)-1)*1,TasksList!$B$6:$B$1005,0),1)),""),"Task not found!")</f>
        <v/>
      </c>
      <c r="D73" s="384"/>
      <c r="E73" s="149"/>
      <c r="F73" s="149"/>
      <c r="G73" s="150"/>
      <c r="I73" s="276" t="str">
        <f t="shared" si="1"/>
        <v/>
      </c>
    </row>
    <row r="74" spans="1:9" x14ac:dyDescent="0.25">
      <c r="A74" s="12"/>
      <c r="B74" s="228"/>
      <c r="C74" s="154" t="str">
        <f>IFERROR(IF(LEN(B74)&gt;0,IF(INDEX(TasksList!$C$6:$C$1005,MATCH(LEFT(B74,SEARCH(" - ",B74)-1)*1,TasksList!$B$6:$B$1005,0),1)=0,"",INDEX(TasksList!$C$6:$C$1005,MATCH(LEFT(B74,SEARCH(" - ",B74)-1)*1,TasksList!$B$6:$B$1005,0),1)),""),"Task not found!")</f>
        <v/>
      </c>
      <c r="D74" s="384"/>
      <c r="E74" s="149"/>
      <c r="F74" s="149"/>
      <c r="G74" s="150"/>
      <c r="I74" s="276" t="str">
        <f t="shared" si="1"/>
        <v/>
      </c>
    </row>
    <row r="75" spans="1:9" x14ac:dyDescent="0.25">
      <c r="A75" s="12"/>
      <c r="B75" s="228"/>
      <c r="C75" s="154" t="str">
        <f>IFERROR(IF(LEN(B75)&gt;0,IF(INDEX(TasksList!$C$6:$C$1005,MATCH(LEFT(B75,SEARCH(" - ",B75)-1)*1,TasksList!$B$6:$B$1005,0),1)=0,"",INDEX(TasksList!$C$6:$C$1005,MATCH(LEFT(B75,SEARCH(" - ",B75)-1)*1,TasksList!$B$6:$B$1005,0),1)),""),"Task not found!")</f>
        <v/>
      </c>
      <c r="D75" s="384"/>
      <c r="E75" s="149"/>
      <c r="F75" s="149"/>
      <c r="G75" s="150"/>
      <c r="I75" s="276" t="str">
        <f t="shared" si="1"/>
        <v/>
      </c>
    </row>
    <row r="76" spans="1:9" x14ac:dyDescent="0.25">
      <c r="A76" s="12"/>
      <c r="B76" s="228"/>
      <c r="C76" s="154" t="str">
        <f>IFERROR(IF(LEN(B76)&gt;0,IF(INDEX(TasksList!$C$6:$C$1005,MATCH(LEFT(B76,SEARCH(" - ",B76)-1)*1,TasksList!$B$6:$B$1005,0),1)=0,"",INDEX(TasksList!$C$6:$C$1005,MATCH(LEFT(B76,SEARCH(" - ",B76)-1)*1,TasksList!$B$6:$B$1005,0),1)),""),"Task not found!")</f>
        <v/>
      </c>
      <c r="D76" s="384"/>
      <c r="E76" s="149"/>
      <c r="F76" s="149"/>
      <c r="G76" s="150"/>
      <c r="I76" s="276" t="str">
        <f t="shared" si="1"/>
        <v/>
      </c>
    </row>
    <row r="77" spans="1:9" x14ac:dyDescent="0.25">
      <c r="A77" s="12"/>
      <c r="B77" s="228"/>
      <c r="C77" s="154" t="str">
        <f>IFERROR(IF(LEN(B77)&gt;0,IF(INDEX(TasksList!$C$6:$C$1005,MATCH(LEFT(B77,SEARCH(" - ",B77)-1)*1,TasksList!$B$6:$B$1005,0),1)=0,"",INDEX(TasksList!$C$6:$C$1005,MATCH(LEFT(B77,SEARCH(" - ",B77)-1)*1,TasksList!$B$6:$B$1005,0),1)),""),"Task not found!")</f>
        <v/>
      </c>
      <c r="D77" s="384"/>
      <c r="E77" s="149"/>
      <c r="F77" s="149"/>
      <c r="G77" s="150"/>
      <c r="I77" s="276" t="str">
        <f t="shared" si="1"/>
        <v/>
      </c>
    </row>
    <row r="78" spans="1:9" x14ac:dyDescent="0.25">
      <c r="A78" s="12"/>
      <c r="B78" s="228"/>
      <c r="C78" s="154" t="str">
        <f>IFERROR(IF(LEN(B78)&gt;0,IF(INDEX(TasksList!$C$6:$C$1005,MATCH(LEFT(B78,SEARCH(" - ",B78)-1)*1,TasksList!$B$6:$B$1005,0),1)=0,"",INDEX(TasksList!$C$6:$C$1005,MATCH(LEFT(B78,SEARCH(" - ",B78)-1)*1,TasksList!$B$6:$B$1005,0),1)),""),"Task not found!")</f>
        <v/>
      </c>
      <c r="D78" s="384"/>
      <c r="E78" s="149"/>
      <c r="F78" s="149"/>
      <c r="G78" s="150"/>
      <c r="I78" s="276" t="str">
        <f t="shared" si="1"/>
        <v/>
      </c>
    </row>
    <row r="79" spans="1:9" x14ac:dyDescent="0.25">
      <c r="A79" s="12"/>
      <c r="B79" s="228"/>
      <c r="C79" s="154" t="str">
        <f>IFERROR(IF(LEN(B79)&gt;0,IF(INDEX(TasksList!$C$6:$C$1005,MATCH(LEFT(B79,SEARCH(" - ",B79)-1)*1,TasksList!$B$6:$B$1005,0),1)=0,"",INDEX(TasksList!$C$6:$C$1005,MATCH(LEFT(B79,SEARCH(" - ",B79)-1)*1,TasksList!$B$6:$B$1005,0),1)),""),"Task not found!")</f>
        <v/>
      </c>
      <c r="D79" s="384"/>
      <c r="E79" s="149"/>
      <c r="F79" s="149"/>
      <c r="G79" s="150"/>
      <c r="I79" s="276" t="str">
        <f t="shared" si="1"/>
        <v/>
      </c>
    </row>
    <row r="80" spans="1:9" x14ac:dyDescent="0.25">
      <c r="A80" s="12"/>
      <c r="B80" s="228"/>
      <c r="C80" s="154" t="str">
        <f>IFERROR(IF(LEN(B80)&gt;0,IF(INDEX(TasksList!$C$6:$C$1005,MATCH(LEFT(B80,SEARCH(" - ",B80)-1)*1,TasksList!$B$6:$B$1005,0),1)=0,"",INDEX(TasksList!$C$6:$C$1005,MATCH(LEFT(B80,SEARCH(" - ",B80)-1)*1,TasksList!$B$6:$B$1005,0),1)),""),"Task not found!")</f>
        <v/>
      </c>
      <c r="D80" s="384"/>
      <c r="E80" s="149"/>
      <c r="F80" s="149"/>
      <c r="G80" s="150"/>
      <c r="I80" s="276" t="str">
        <f t="shared" si="1"/>
        <v/>
      </c>
    </row>
    <row r="81" spans="1:9" x14ac:dyDescent="0.25">
      <c r="A81" s="12"/>
      <c r="B81" s="228"/>
      <c r="C81" s="154" t="str">
        <f>IFERROR(IF(LEN(B81)&gt;0,IF(INDEX(TasksList!$C$6:$C$1005,MATCH(LEFT(B81,SEARCH(" - ",B81)-1)*1,TasksList!$B$6:$B$1005,0),1)=0,"",INDEX(TasksList!$C$6:$C$1005,MATCH(LEFT(B81,SEARCH(" - ",B81)-1)*1,TasksList!$B$6:$B$1005,0),1)),""),"Task not found!")</f>
        <v/>
      </c>
      <c r="D81" s="384"/>
      <c r="E81" s="149"/>
      <c r="F81" s="149"/>
      <c r="G81" s="150"/>
      <c r="I81" s="276" t="str">
        <f t="shared" si="1"/>
        <v/>
      </c>
    </row>
    <row r="82" spans="1:9" x14ac:dyDescent="0.25">
      <c r="A82" s="12"/>
      <c r="B82" s="228"/>
      <c r="C82" s="154" t="str">
        <f>IFERROR(IF(LEN(B82)&gt;0,IF(INDEX(TasksList!$C$6:$C$1005,MATCH(LEFT(B82,SEARCH(" - ",B82)-1)*1,TasksList!$B$6:$B$1005,0),1)=0,"",INDEX(TasksList!$C$6:$C$1005,MATCH(LEFT(B82,SEARCH(" - ",B82)-1)*1,TasksList!$B$6:$B$1005,0),1)),""),"Task not found!")</f>
        <v/>
      </c>
      <c r="D82" s="384"/>
      <c r="E82" s="149"/>
      <c r="F82" s="149"/>
      <c r="G82" s="150"/>
      <c r="I82" s="276" t="str">
        <f t="shared" si="1"/>
        <v/>
      </c>
    </row>
    <row r="83" spans="1:9" x14ac:dyDescent="0.25">
      <c r="A83" s="12"/>
      <c r="B83" s="228"/>
      <c r="C83" s="154" t="str">
        <f>IFERROR(IF(LEN(B83)&gt;0,IF(INDEX(TasksList!$C$6:$C$1005,MATCH(LEFT(B83,SEARCH(" - ",B83)-1)*1,TasksList!$B$6:$B$1005,0),1)=0,"",INDEX(TasksList!$C$6:$C$1005,MATCH(LEFT(B83,SEARCH(" - ",B83)-1)*1,TasksList!$B$6:$B$1005,0),1)),""),"Task not found!")</f>
        <v/>
      </c>
      <c r="D83" s="384"/>
      <c r="E83" s="149"/>
      <c r="F83" s="149"/>
      <c r="G83" s="150"/>
      <c r="I83" s="276" t="str">
        <f t="shared" si="1"/>
        <v/>
      </c>
    </row>
    <row r="84" spans="1:9" x14ac:dyDescent="0.25">
      <c r="A84" s="12"/>
      <c r="B84" s="228"/>
      <c r="C84" s="154" t="str">
        <f>IFERROR(IF(LEN(B84)&gt;0,IF(INDEX(TasksList!$C$6:$C$1005,MATCH(LEFT(B84,SEARCH(" - ",B84)-1)*1,TasksList!$B$6:$B$1005,0),1)=0,"",INDEX(TasksList!$C$6:$C$1005,MATCH(LEFT(B84,SEARCH(" - ",B84)-1)*1,TasksList!$B$6:$B$1005,0),1)),""),"Task not found!")</f>
        <v/>
      </c>
      <c r="D84" s="384"/>
      <c r="E84" s="149"/>
      <c r="F84" s="149"/>
      <c r="G84" s="150"/>
      <c r="I84" s="276" t="str">
        <f t="shared" si="1"/>
        <v/>
      </c>
    </row>
    <row r="85" spans="1:9" x14ac:dyDescent="0.25">
      <c r="A85" s="12"/>
      <c r="B85" s="228"/>
      <c r="C85" s="154" t="str">
        <f>IFERROR(IF(LEN(B85)&gt;0,IF(INDEX(TasksList!$C$6:$C$1005,MATCH(LEFT(B85,SEARCH(" - ",B85)-1)*1,TasksList!$B$6:$B$1005,0),1)=0,"",INDEX(TasksList!$C$6:$C$1005,MATCH(LEFT(B85,SEARCH(" - ",B85)-1)*1,TasksList!$B$6:$B$1005,0),1)),""),"Task not found!")</f>
        <v/>
      </c>
      <c r="D85" s="384"/>
      <c r="E85" s="149"/>
      <c r="F85" s="149"/>
      <c r="G85" s="150"/>
      <c r="I85" s="276" t="str">
        <f t="shared" si="1"/>
        <v/>
      </c>
    </row>
    <row r="86" spans="1:9" x14ac:dyDescent="0.25">
      <c r="A86" s="12"/>
      <c r="B86" s="228"/>
      <c r="C86" s="154" t="str">
        <f>IFERROR(IF(LEN(B86)&gt;0,IF(INDEX(TasksList!$C$6:$C$1005,MATCH(LEFT(B86,SEARCH(" - ",B86)-1)*1,TasksList!$B$6:$B$1005,0),1)=0,"",INDEX(TasksList!$C$6:$C$1005,MATCH(LEFT(B86,SEARCH(" - ",B86)-1)*1,TasksList!$B$6:$B$1005,0),1)),""),"Task not found!")</f>
        <v/>
      </c>
      <c r="D86" s="384"/>
      <c r="E86" s="149"/>
      <c r="F86" s="149"/>
      <c r="G86" s="150"/>
      <c r="I86" s="276" t="str">
        <f t="shared" si="1"/>
        <v/>
      </c>
    </row>
    <row r="87" spans="1:9" x14ac:dyDescent="0.25">
      <c r="A87" s="12"/>
      <c r="B87" s="228"/>
      <c r="C87" s="154" t="str">
        <f>IFERROR(IF(LEN(B87)&gt;0,IF(INDEX(TasksList!$C$6:$C$1005,MATCH(LEFT(B87,SEARCH(" - ",B87)-1)*1,TasksList!$B$6:$B$1005,0),1)=0,"",INDEX(TasksList!$C$6:$C$1005,MATCH(LEFT(B87,SEARCH(" - ",B87)-1)*1,TasksList!$B$6:$B$1005,0),1)),""),"Task not found!")</f>
        <v/>
      </c>
      <c r="D87" s="384"/>
      <c r="E87" s="149"/>
      <c r="F87" s="149"/>
      <c r="G87" s="150"/>
      <c r="I87" s="276" t="str">
        <f t="shared" si="1"/>
        <v/>
      </c>
    </row>
    <row r="88" spans="1:9" x14ac:dyDescent="0.25">
      <c r="A88" s="12"/>
      <c r="B88" s="228"/>
      <c r="C88" s="154" t="str">
        <f>IFERROR(IF(LEN(B88)&gt;0,IF(INDEX(TasksList!$C$6:$C$1005,MATCH(LEFT(B88,SEARCH(" - ",B88)-1)*1,TasksList!$B$6:$B$1005,0),1)=0,"",INDEX(TasksList!$C$6:$C$1005,MATCH(LEFT(B88,SEARCH(" - ",B88)-1)*1,TasksList!$B$6:$B$1005,0),1)),""),"Task not found!")</f>
        <v/>
      </c>
      <c r="D88" s="384"/>
      <c r="E88" s="149"/>
      <c r="F88" s="149"/>
      <c r="G88" s="150"/>
      <c r="I88" s="276" t="str">
        <f t="shared" si="1"/>
        <v/>
      </c>
    </row>
    <row r="89" spans="1:9" x14ac:dyDescent="0.25">
      <c r="A89" s="12"/>
      <c r="B89" s="228"/>
      <c r="C89" s="154" t="str">
        <f>IFERROR(IF(LEN(B89)&gt;0,IF(INDEX(TasksList!$C$6:$C$1005,MATCH(LEFT(B89,SEARCH(" - ",B89)-1)*1,TasksList!$B$6:$B$1005,0),1)=0,"",INDEX(TasksList!$C$6:$C$1005,MATCH(LEFT(B89,SEARCH(" - ",B89)-1)*1,TasksList!$B$6:$B$1005,0),1)),""),"Task not found!")</f>
        <v/>
      </c>
      <c r="D89" s="384"/>
      <c r="E89" s="149"/>
      <c r="F89" s="149"/>
      <c r="G89" s="150"/>
      <c r="I89" s="276" t="str">
        <f t="shared" si="1"/>
        <v/>
      </c>
    </row>
    <row r="90" spans="1:9" x14ac:dyDescent="0.25">
      <c r="A90" s="12"/>
      <c r="B90" s="228"/>
      <c r="C90" s="154" t="str">
        <f>IFERROR(IF(LEN(B90)&gt;0,IF(INDEX(TasksList!$C$6:$C$1005,MATCH(LEFT(B90,SEARCH(" - ",B90)-1)*1,TasksList!$B$6:$B$1005,0),1)=0,"",INDEX(TasksList!$C$6:$C$1005,MATCH(LEFT(B90,SEARCH(" - ",B90)-1)*1,TasksList!$B$6:$B$1005,0),1)),""),"Task not found!")</f>
        <v/>
      </c>
      <c r="D90" s="384"/>
      <c r="E90" s="149"/>
      <c r="F90" s="149"/>
      <c r="G90" s="150"/>
      <c r="I90" s="276" t="str">
        <f t="shared" si="1"/>
        <v/>
      </c>
    </row>
    <row r="91" spans="1:9" x14ac:dyDescent="0.25">
      <c r="A91" s="12"/>
      <c r="B91" s="228"/>
      <c r="C91" s="154" t="str">
        <f>IFERROR(IF(LEN(B91)&gt;0,IF(INDEX(TasksList!$C$6:$C$1005,MATCH(LEFT(B91,SEARCH(" - ",B91)-1)*1,TasksList!$B$6:$B$1005,0),1)=0,"",INDEX(TasksList!$C$6:$C$1005,MATCH(LEFT(B91,SEARCH(" - ",B91)-1)*1,TasksList!$B$6:$B$1005,0),1)),""),"Task not found!")</f>
        <v/>
      </c>
      <c r="D91" s="384"/>
      <c r="E91" s="149"/>
      <c r="F91" s="149"/>
      <c r="G91" s="150"/>
      <c r="I91" s="276" t="str">
        <f t="shared" si="1"/>
        <v/>
      </c>
    </row>
    <row r="92" spans="1:9" x14ac:dyDescent="0.25">
      <c r="A92" s="12"/>
      <c r="B92" s="228"/>
      <c r="C92" s="154" t="str">
        <f>IFERROR(IF(LEN(B92)&gt;0,IF(INDEX(TasksList!$C$6:$C$1005,MATCH(LEFT(B92,SEARCH(" - ",B92)-1)*1,TasksList!$B$6:$B$1005,0),1)=0,"",INDEX(TasksList!$C$6:$C$1005,MATCH(LEFT(B92,SEARCH(" - ",B92)-1)*1,TasksList!$B$6:$B$1005,0),1)),""),"Task not found!")</f>
        <v/>
      </c>
      <c r="D92" s="384"/>
      <c r="E92" s="149"/>
      <c r="F92" s="149"/>
      <c r="G92" s="150"/>
      <c r="I92" s="276" t="str">
        <f t="shared" si="1"/>
        <v/>
      </c>
    </row>
    <row r="93" spans="1:9" x14ac:dyDescent="0.25">
      <c r="A93" s="12"/>
      <c r="B93" s="228"/>
      <c r="C93" s="154" t="str">
        <f>IFERROR(IF(LEN(B93)&gt;0,IF(INDEX(TasksList!$C$6:$C$1005,MATCH(LEFT(B93,SEARCH(" - ",B93)-1)*1,TasksList!$B$6:$B$1005,0),1)=0,"",INDEX(TasksList!$C$6:$C$1005,MATCH(LEFT(B93,SEARCH(" - ",B93)-1)*1,TasksList!$B$6:$B$1005,0),1)),""),"Task not found!")</f>
        <v/>
      </c>
      <c r="D93" s="384"/>
      <c r="E93" s="149"/>
      <c r="F93" s="149"/>
      <c r="G93" s="150"/>
      <c r="I93" s="276" t="str">
        <f t="shared" si="1"/>
        <v/>
      </c>
    </row>
    <row r="94" spans="1:9" x14ac:dyDescent="0.25">
      <c r="A94" s="12"/>
      <c r="B94" s="228"/>
      <c r="C94" s="154" t="str">
        <f>IFERROR(IF(LEN(B94)&gt;0,IF(INDEX(TasksList!$C$6:$C$1005,MATCH(LEFT(B94,SEARCH(" - ",B94)-1)*1,TasksList!$B$6:$B$1005,0),1)=0,"",INDEX(TasksList!$C$6:$C$1005,MATCH(LEFT(B94,SEARCH(" - ",B94)-1)*1,TasksList!$B$6:$B$1005,0),1)),""),"Task not found!")</f>
        <v/>
      </c>
      <c r="D94" s="384"/>
      <c r="E94" s="149"/>
      <c r="F94" s="149"/>
      <c r="G94" s="150"/>
      <c r="I94" s="276" t="str">
        <f t="shared" si="1"/>
        <v/>
      </c>
    </row>
    <row r="95" spans="1:9" x14ac:dyDescent="0.25">
      <c r="A95" s="12"/>
      <c r="B95" s="228"/>
      <c r="C95" s="154" t="str">
        <f>IFERROR(IF(LEN(B95)&gt;0,IF(INDEX(TasksList!$C$6:$C$1005,MATCH(LEFT(B95,SEARCH(" - ",B95)-1)*1,TasksList!$B$6:$B$1005,0),1)=0,"",INDEX(TasksList!$C$6:$C$1005,MATCH(LEFT(B95,SEARCH(" - ",B95)-1)*1,TasksList!$B$6:$B$1005,0),1)),""),"Task not found!")</f>
        <v/>
      </c>
      <c r="D95" s="384"/>
      <c r="E95" s="149"/>
      <c r="F95" s="149"/>
      <c r="G95" s="150"/>
      <c r="I95" s="276" t="str">
        <f t="shared" si="1"/>
        <v/>
      </c>
    </row>
    <row r="96" spans="1:9" x14ac:dyDescent="0.25">
      <c r="A96" s="12"/>
      <c r="B96" s="228"/>
      <c r="C96" s="154" t="str">
        <f>IFERROR(IF(LEN(B96)&gt;0,IF(INDEX(TasksList!$C$6:$C$1005,MATCH(LEFT(B96,SEARCH(" - ",B96)-1)*1,TasksList!$B$6:$B$1005,0),1)=0,"",INDEX(TasksList!$C$6:$C$1005,MATCH(LEFT(B96,SEARCH(" - ",B96)-1)*1,TasksList!$B$6:$B$1005,0),1)),""),"Task not found!")</f>
        <v/>
      </c>
      <c r="D96" s="384"/>
      <c r="E96" s="149"/>
      <c r="F96" s="149"/>
      <c r="G96" s="150"/>
      <c r="I96" s="276" t="str">
        <f t="shared" si="1"/>
        <v/>
      </c>
    </row>
    <row r="97" spans="1:9" x14ac:dyDescent="0.25">
      <c r="A97" s="12"/>
      <c r="B97" s="228"/>
      <c r="C97" s="154" t="str">
        <f>IFERROR(IF(LEN(B97)&gt;0,IF(INDEX(TasksList!$C$6:$C$1005,MATCH(LEFT(B97,SEARCH(" - ",B97)-1)*1,TasksList!$B$6:$B$1005,0),1)=0,"",INDEX(TasksList!$C$6:$C$1005,MATCH(LEFT(B97,SEARCH(" - ",B97)-1)*1,TasksList!$B$6:$B$1005,0),1)),""),"Task not found!")</f>
        <v/>
      </c>
      <c r="D97" s="384"/>
      <c r="E97" s="149"/>
      <c r="F97" s="149"/>
      <c r="G97" s="150"/>
      <c r="I97" s="276" t="str">
        <f t="shared" si="1"/>
        <v/>
      </c>
    </row>
    <row r="98" spans="1:9" x14ac:dyDescent="0.25">
      <c r="A98" s="12"/>
      <c r="B98" s="228"/>
      <c r="C98" s="154" t="str">
        <f>IFERROR(IF(LEN(B98)&gt;0,IF(INDEX(TasksList!$C$6:$C$1005,MATCH(LEFT(B98,SEARCH(" - ",B98)-1)*1,TasksList!$B$6:$B$1005,0),1)=0,"",INDEX(TasksList!$C$6:$C$1005,MATCH(LEFT(B98,SEARCH(" - ",B98)-1)*1,TasksList!$B$6:$B$1005,0),1)),""),"Task not found!")</f>
        <v/>
      </c>
      <c r="D98" s="384"/>
      <c r="E98" s="149"/>
      <c r="F98" s="149"/>
      <c r="G98" s="150"/>
      <c r="I98" s="276" t="str">
        <f t="shared" si="1"/>
        <v/>
      </c>
    </row>
    <row r="99" spans="1:9" x14ac:dyDescent="0.25">
      <c r="A99" s="12"/>
      <c r="B99" s="228"/>
      <c r="C99" s="154" t="str">
        <f>IFERROR(IF(LEN(B99)&gt;0,IF(INDEX(TasksList!$C$6:$C$1005,MATCH(LEFT(B99,SEARCH(" - ",B99)-1)*1,TasksList!$B$6:$B$1005,0),1)=0,"",INDEX(TasksList!$C$6:$C$1005,MATCH(LEFT(B99,SEARCH(" - ",B99)-1)*1,TasksList!$B$6:$B$1005,0),1)),""),"Task not found!")</f>
        <v/>
      </c>
      <c r="D99" s="384"/>
      <c r="E99" s="149"/>
      <c r="F99" s="149"/>
      <c r="G99" s="150"/>
      <c r="I99" s="276" t="str">
        <f t="shared" si="1"/>
        <v/>
      </c>
    </row>
    <row r="100" spans="1:9" x14ac:dyDescent="0.25">
      <c r="A100" s="12"/>
      <c r="B100" s="228"/>
      <c r="C100" s="154" t="str">
        <f>IFERROR(IF(LEN(B100)&gt;0,IF(INDEX(TasksList!$C$6:$C$1005,MATCH(LEFT(B100,SEARCH(" - ",B100)-1)*1,TasksList!$B$6:$B$1005,0),1)=0,"",INDEX(TasksList!$C$6:$C$1005,MATCH(LEFT(B100,SEARCH(" - ",B100)-1)*1,TasksList!$B$6:$B$1005,0),1)),""),"Task not found!")</f>
        <v/>
      </c>
      <c r="D100" s="384"/>
      <c r="E100" s="149"/>
      <c r="F100" s="149"/>
      <c r="G100" s="150"/>
      <c r="I100" s="276" t="str">
        <f t="shared" si="1"/>
        <v/>
      </c>
    </row>
    <row r="101" spans="1:9" x14ac:dyDescent="0.25">
      <c r="A101" s="12"/>
      <c r="B101" s="228"/>
      <c r="C101" s="154" t="str">
        <f>IFERROR(IF(LEN(B101)&gt;0,IF(INDEX(TasksList!$C$6:$C$1005,MATCH(LEFT(B101,SEARCH(" - ",B101)-1)*1,TasksList!$B$6:$B$1005,0),1)=0,"",INDEX(TasksList!$C$6:$C$1005,MATCH(LEFT(B101,SEARCH(" - ",B101)-1)*1,TasksList!$B$6:$B$1005,0),1)),""),"Task not found!")</f>
        <v/>
      </c>
      <c r="D101" s="384"/>
      <c r="E101" s="149"/>
      <c r="F101" s="149"/>
      <c r="G101" s="150"/>
      <c r="I101" s="276" t="str">
        <f t="shared" si="1"/>
        <v/>
      </c>
    </row>
    <row r="102" spans="1:9" x14ac:dyDescent="0.25">
      <c r="A102" s="12"/>
      <c r="B102" s="228"/>
      <c r="C102" s="154" t="str">
        <f>IFERROR(IF(LEN(B102)&gt;0,IF(INDEX(TasksList!$C$6:$C$1005,MATCH(LEFT(B102,SEARCH(" - ",B102)-1)*1,TasksList!$B$6:$B$1005,0),1)=0,"",INDEX(TasksList!$C$6:$C$1005,MATCH(LEFT(B102,SEARCH(" - ",B102)-1)*1,TasksList!$B$6:$B$1005,0),1)),""),"Task not found!")</f>
        <v/>
      </c>
      <c r="D102" s="384"/>
      <c r="E102" s="149"/>
      <c r="F102" s="149"/>
      <c r="G102" s="150"/>
      <c r="I102" s="276" t="str">
        <f t="shared" si="1"/>
        <v/>
      </c>
    </row>
    <row r="103" spans="1:9" x14ac:dyDescent="0.25">
      <c r="A103" s="12"/>
      <c r="B103" s="228"/>
      <c r="C103" s="154" t="str">
        <f>IFERROR(IF(LEN(B103)&gt;0,IF(INDEX(TasksList!$C$6:$C$1005,MATCH(LEFT(B103,SEARCH(" - ",B103)-1)*1,TasksList!$B$6:$B$1005,0),1)=0,"",INDEX(TasksList!$C$6:$C$1005,MATCH(LEFT(B103,SEARCH(" - ",B103)-1)*1,TasksList!$B$6:$B$1005,0),1)),""),"Task not found!")</f>
        <v/>
      </c>
      <c r="D103" s="384"/>
      <c r="E103" s="149"/>
      <c r="F103" s="149"/>
      <c r="G103" s="150"/>
      <c r="I103" s="276" t="str">
        <f t="shared" si="1"/>
        <v/>
      </c>
    </row>
    <row r="104" spans="1:9" x14ac:dyDescent="0.25">
      <c r="A104" s="12"/>
      <c r="B104" s="228"/>
      <c r="C104" s="154" t="str">
        <f>IFERROR(IF(LEN(B104)&gt;0,IF(INDEX(TasksList!$C$6:$C$1005,MATCH(LEFT(B104,SEARCH(" - ",B104)-1)*1,TasksList!$B$6:$B$1005,0),1)=0,"",INDEX(TasksList!$C$6:$C$1005,MATCH(LEFT(B104,SEARCH(" - ",B104)-1)*1,TasksList!$B$6:$B$1005,0),1)),""),"Task not found!")</f>
        <v/>
      </c>
      <c r="D104" s="384"/>
      <c r="E104" s="149"/>
      <c r="F104" s="149"/>
      <c r="G104" s="150"/>
      <c r="I104" s="276" t="str">
        <f t="shared" si="1"/>
        <v/>
      </c>
    </row>
    <row r="105" spans="1:9" x14ac:dyDescent="0.25">
      <c r="A105" s="12"/>
      <c r="B105" s="228"/>
      <c r="C105" s="154" t="str">
        <f>IFERROR(IF(LEN(B105)&gt;0,IF(INDEX(TasksList!$C$6:$C$1005,MATCH(LEFT(B105,SEARCH(" - ",B105)-1)*1,TasksList!$B$6:$B$1005,0),1)=0,"",INDEX(TasksList!$C$6:$C$1005,MATCH(LEFT(B105,SEARCH(" - ",B105)-1)*1,TasksList!$B$6:$B$1005,0),1)),""),"Task not found!")</f>
        <v/>
      </c>
      <c r="D105" s="384"/>
      <c r="E105" s="149"/>
      <c r="F105" s="149"/>
      <c r="G105" s="150"/>
      <c r="I105" s="276" t="str">
        <f t="shared" si="1"/>
        <v/>
      </c>
    </row>
    <row r="106" spans="1:9" x14ac:dyDescent="0.25">
      <c r="A106" s="12"/>
      <c r="B106" s="228"/>
      <c r="C106" s="154" t="str">
        <f>IFERROR(IF(LEN(B106)&gt;0,IF(INDEX(TasksList!$C$6:$C$1005,MATCH(LEFT(B106,SEARCH(" - ",B106)-1)*1,TasksList!$B$6:$B$1005,0),1)=0,"",INDEX(TasksList!$C$6:$C$1005,MATCH(LEFT(B106,SEARCH(" - ",B106)-1)*1,TasksList!$B$6:$B$1005,0),1)),""),"Task not found!")</f>
        <v/>
      </c>
      <c r="D106" s="384"/>
      <c r="E106" s="149"/>
      <c r="F106" s="149"/>
      <c r="G106" s="150"/>
      <c r="I106" s="276" t="str">
        <f t="shared" si="1"/>
        <v/>
      </c>
    </row>
    <row r="107" spans="1:9" x14ac:dyDescent="0.25">
      <c r="A107" s="12"/>
      <c r="B107" s="228"/>
      <c r="C107" s="154" t="str">
        <f>IFERROR(IF(LEN(B107)&gt;0,IF(INDEX(TasksList!$C$6:$C$1005,MATCH(LEFT(B107,SEARCH(" - ",B107)-1)*1,TasksList!$B$6:$B$1005,0),1)=0,"",INDEX(TasksList!$C$6:$C$1005,MATCH(LEFT(B107,SEARCH(" - ",B107)-1)*1,TasksList!$B$6:$B$1005,0),1)),""),"Task not found!")</f>
        <v/>
      </c>
      <c r="D107" s="384"/>
      <c r="E107" s="149"/>
      <c r="F107" s="149"/>
      <c r="G107" s="150"/>
      <c r="I107" s="276" t="str">
        <f t="shared" si="1"/>
        <v/>
      </c>
    </row>
    <row r="108" spans="1:9" x14ac:dyDescent="0.25">
      <c r="A108" s="12"/>
      <c r="B108" s="228"/>
      <c r="C108" s="154" t="str">
        <f>IFERROR(IF(LEN(B108)&gt;0,IF(INDEX(TasksList!$C$6:$C$1005,MATCH(LEFT(B108,SEARCH(" - ",B108)-1)*1,TasksList!$B$6:$B$1005,0),1)=0,"",INDEX(TasksList!$C$6:$C$1005,MATCH(LEFT(B108,SEARCH(" - ",B108)-1)*1,TasksList!$B$6:$B$1005,0),1)),""),"Task not found!")</f>
        <v/>
      </c>
      <c r="D108" s="384"/>
      <c r="E108" s="149"/>
      <c r="F108" s="149"/>
      <c r="G108" s="150"/>
      <c r="I108" s="276" t="str">
        <f t="shared" si="1"/>
        <v/>
      </c>
    </row>
    <row r="109" spans="1:9" x14ac:dyDescent="0.25">
      <c r="A109" s="12"/>
      <c r="B109" s="228"/>
      <c r="C109" s="154" t="str">
        <f>IFERROR(IF(LEN(B109)&gt;0,IF(INDEX(TasksList!$C$6:$C$1005,MATCH(LEFT(B109,SEARCH(" - ",B109)-1)*1,TasksList!$B$6:$B$1005,0),1)=0,"",INDEX(TasksList!$C$6:$C$1005,MATCH(LEFT(B109,SEARCH(" - ",B109)-1)*1,TasksList!$B$6:$B$1005,0),1)),""),"Task not found!")</f>
        <v/>
      </c>
      <c r="D109" s="384"/>
      <c r="E109" s="149"/>
      <c r="F109" s="149"/>
      <c r="G109" s="150"/>
      <c r="I109" s="276" t="str">
        <f t="shared" si="1"/>
        <v/>
      </c>
    </row>
    <row r="110" spans="1:9" x14ac:dyDescent="0.25">
      <c r="A110" s="12"/>
      <c r="B110" s="228"/>
      <c r="C110" s="154" t="str">
        <f>IFERROR(IF(LEN(B110)&gt;0,IF(INDEX(TasksList!$C$6:$C$1005,MATCH(LEFT(B110,SEARCH(" - ",B110)-1)*1,TasksList!$B$6:$B$1005,0),1)=0,"",INDEX(TasksList!$C$6:$C$1005,MATCH(LEFT(B110,SEARCH(" - ",B110)-1)*1,TasksList!$B$6:$B$1005,0),1)),""),"Task not found!")</f>
        <v/>
      </c>
      <c r="D110" s="384"/>
      <c r="E110" s="149"/>
      <c r="F110" s="149"/>
      <c r="G110" s="150"/>
      <c r="I110" s="276" t="str">
        <f t="shared" si="1"/>
        <v/>
      </c>
    </row>
    <row r="111" spans="1:9" x14ac:dyDescent="0.25">
      <c r="A111" s="12"/>
      <c r="B111" s="228"/>
      <c r="C111" s="154" t="str">
        <f>IFERROR(IF(LEN(B111)&gt;0,IF(INDEX(TasksList!$C$6:$C$1005,MATCH(LEFT(B111,SEARCH(" - ",B111)-1)*1,TasksList!$B$6:$B$1005,0),1)=0,"",INDEX(TasksList!$C$6:$C$1005,MATCH(LEFT(B111,SEARCH(" - ",B111)-1)*1,TasksList!$B$6:$B$1005,0),1)),""),"Task not found!")</f>
        <v/>
      </c>
      <c r="D111" s="384"/>
      <c r="E111" s="149"/>
      <c r="F111" s="149"/>
      <c r="G111" s="150"/>
      <c r="I111" s="276" t="str">
        <f t="shared" si="1"/>
        <v/>
      </c>
    </row>
    <row r="112" spans="1:9" x14ac:dyDescent="0.25">
      <c r="A112" s="12"/>
      <c r="B112" s="228"/>
      <c r="C112" s="154" t="str">
        <f>IFERROR(IF(LEN(B112)&gt;0,IF(INDEX(TasksList!$C$6:$C$1005,MATCH(LEFT(B112,SEARCH(" - ",B112)-1)*1,TasksList!$B$6:$B$1005,0),1)=0,"",INDEX(TasksList!$C$6:$C$1005,MATCH(LEFT(B112,SEARCH(" - ",B112)-1)*1,TasksList!$B$6:$B$1005,0),1)),""),"Task not found!")</f>
        <v/>
      </c>
      <c r="D112" s="384"/>
      <c r="E112" s="149"/>
      <c r="F112" s="149"/>
      <c r="G112" s="150"/>
      <c r="I112" s="276" t="str">
        <f t="shared" si="1"/>
        <v/>
      </c>
    </row>
    <row r="113" spans="1:9" x14ac:dyDescent="0.25">
      <c r="A113" s="12"/>
      <c r="B113" s="228"/>
      <c r="C113" s="154" t="str">
        <f>IFERROR(IF(LEN(B113)&gt;0,IF(INDEX(TasksList!$C$6:$C$1005,MATCH(LEFT(B113,SEARCH(" - ",B113)-1)*1,TasksList!$B$6:$B$1005,0),1)=0,"",INDEX(TasksList!$C$6:$C$1005,MATCH(LEFT(B113,SEARCH(" - ",B113)-1)*1,TasksList!$B$6:$B$1005,0),1)),""),"Task not found!")</f>
        <v/>
      </c>
      <c r="D113" s="384"/>
      <c r="E113" s="149"/>
      <c r="F113" s="149"/>
      <c r="G113" s="150"/>
      <c r="I113" s="276" t="str">
        <f t="shared" si="1"/>
        <v/>
      </c>
    </row>
    <row r="114" spans="1:9" x14ac:dyDescent="0.25">
      <c r="A114" s="12"/>
      <c r="B114" s="228"/>
      <c r="C114" s="154" t="str">
        <f>IFERROR(IF(LEN(B114)&gt;0,IF(INDEX(TasksList!$C$6:$C$1005,MATCH(LEFT(B114,SEARCH(" - ",B114)-1)*1,TasksList!$B$6:$B$1005,0),1)=0,"",INDEX(TasksList!$C$6:$C$1005,MATCH(LEFT(B114,SEARCH(" - ",B114)-1)*1,TasksList!$B$6:$B$1005,0),1)),""),"Task not found!")</f>
        <v/>
      </c>
      <c r="D114" s="384"/>
      <c r="E114" s="149"/>
      <c r="F114" s="149"/>
      <c r="G114" s="150"/>
      <c r="I114" s="276" t="str">
        <f t="shared" si="1"/>
        <v/>
      </c>
    </row>
    <row r="115" spans="1:9" x14ac:dyDescent="0.25">
      <c r="A115" s="12"/>
      <c r="B115" s="228"/>
      <c r="C115" s="154" t="str">
        <f>IFERROR(IF(LEN(B115)&gt;0,IF(INDEX(TasksList!$C$6:$C$1005,MATCH(LEFT(B115,SEARCH(" - ",B115)-1)*1,TasksList!$B$6:$B$1005,0),1)=0,"",INDEX(TasksList!$C$6:$C$1005,MATCH(LEFT(B115,SEARCH(" - ",B115)-1)*1,TasksList!$B$6:$B$1005,0),1)),""),"Task not found!")</f>
        <v/>
      </c>
      <c r="D115" s="384"/>
      <c r="E115" s="149"/>
      <c r="F115" s="149"/>
      <c r="G115" s="150"/>
      <c r="I115" s="276" t="str">
        <f t="shared" si="1"/>
        <v/>
      </c>
    </row>
    <row r="116" spans="1:9" x14ac:dyDescent="0.25">
      <c r="A116" s="12"/>
      <c r="B116" s="228"/>
      <c r="C116" s="154" t="str">
        <f>IFERROR(IF(LEN(B116)&gt;0,IF(INDEX(TasksList!$C$6:$C$1005,MATCH(LEFT(B116,SEARCH(" - ",B116)-1)*1,TasksList!$B$6:$B$1005,0),1)=0,"",INDEX(TasksList!$C$6:$C$1005,MATCH(LEFT(B116,SEARCH(" - ",B116)-1)*1,TasksList!$B$6:$B$1005,0),1)),""),"Task not found!")</f>
        <v/>
      </c>
      <c r="D116" s="384"/>
      <c r="E116" s="149"/>
      <c r="F116" s="149"/>
      <c r="G116" s="150"/>
      <c r="I116" s="276" t="str">
        <f t="shared" si="1"/>
        <v/>
      </c>
    </row>
    <row r="117" spans="1:9" x14ac:dyDescent="0.25">
      <c r="A117" s="12"/>
      <c r="B117" s="228"/>
      <c r="C117" s="154" t="str">
        <f>IFERROR(IF(LEN(B117)&gt;0,IF(INDEX(TasksList!$C$6:$C$1005,MATCH(LEFT(B117,SEARCH(" - ",B117)-1)*1,TasksList!$B$6:$B$1005,0),1)=0,"",INDEX(TasksList!$C$6:$C$1005,MATCH(LEFT(B117,SEARCH(" - ",B117)-1)*1,TasksList!$B$6:$B$1005,0),1)),""),"Task not found!")</f>
        <v/>
      </c>
      <c r="D117" s="384"/>
      <c r="E117" s="149"/>
      <c r="F117" s="149"/>
      <c r="G117" s="150"/>
      <c r="I117" s="276" t="str">
        <f t="shared" si="1"/>
        <v/>
      </c>
    </row>
    <row r="118" spans="1:9" x14ac:dyDescent="0.25">
      <c r="A118" s="12"/>
      <c r="B118" s="228"/>
      <c r="C118" s="154" t="str">
        <f>IFERROR(IF(LEN(B118)&gt;0,IF(INDEX(TasksList!$C$6:$C$1005,MATCH(LEFT(B118,SEARCH(" - ",B118)-1)*1,TasksList!$B$6:$B$1005,0),1)=0,"",INDEX(TasksList!$C$6:$C$1005,MATCH(LEFT(B118,SEARCH(" - ",B118)-1)*1,TasksList!$B$6:$B$1005,0),1)),""),"Task not found!")</f>
        <v/>
      </c>
      <c r="D118" s="384"/>
      <c r="E118" s="149"/>
      <c r="F118" s="149"/>
      <c r="G118" s="150"/>
      <c r="I118" s="276" t="str">
        <f t="shared" si="1"/>
        <v/>
      </c>
    </row>
    <row r="119" spans="1:9" x14ac:dyDescent="0.25">
      <c r="A119" s="12"/>
      <c r="B119" s="228"/>
      <c r="C119" s="154" t="str">
        <f>IFERROR(IF(LEN(B119)&gt;0,IF(INDEX(TasksList!$C$6:$C$1005,MATCH(LEFT(B119,SEARCH(" - ",B119)-1)*1,TasksList!$B$6:$B$1005,0),1)=0,"",INDEX(TasksList!$C$6:$C$1005,MATCH(LEFT(B119,SEARCH(" - ",B119)-1)*1,TasksList!$B$6:$B$1005,0),1)),""),"Task not found!")</f>
        <v/>
      </c>
      <c r="D119" s="384"/>
      <c r="E119" s="149"/>
      <c r="F119" s="149"/>
      <c r="G119" s="150"/>
      <c r="I119" s="276" t="str">
        <f t="shared" si="1"/>
        <v/>
      </c>
    </row>
    <row r="120" spans="1:9" x14ac:dyDescent="0.25">
      <c r="A120" s="12"/>
      <c r="B120" s="228"/>
      <c r="C120" s="154" t="str">
        <f>IFERROR(IF(LEN(B120)&gt;0,IF(INDEX(TasksList!$C$6:$C$1005,MATCH(LEFT(B120,SEARCH(" - ",B120)-1)*1,TasksList!$B$6:$B$1005,0),1)=0,"",INDEX(TasksList!$C$6:$C$1005,MATCH(LEFT(B120,SEARCH(" - ",B120)-1)*1,TasksList!$B$6:$B$1005,0),1)),""),"Task not found!")</f>
        <v/>
      </c>
      <c r="D120" s="384"/>
      <c r="E120" s="149"/>
      <c r="F120" s="149"/>
      <c r="G120" s="150"/>
      <c r="I120" s="276" t="str">
        <f t="shared" si="1"/>
        <v/>
      </c>
    </row>
    <row r="121" spans="1:9" x14ac:dyDescent="0.25">
      <c r="A121" s="12"/>
      <c r="B121" s="228"/>
      <c r="C121" s="154" t="str">
        <f>IFERROR(IF(LEN(B121)&gt;0,IF(INDEX(TasksList!$C$6:$C$1005,MATCH(LEFT(B121,SEARCH(" - ",B121)-1)*1,TasksList!$B$6:$B$1005,0),1)=0,"",INDEX(TasksList!$C$6:$C$1005,MATCH(LEFT(B121,SEARCH(" - ",B121)-1)*1,TasksList!$B$6:$B$1005,0),1)),""),"Task not found!")</f>
        <v/>
      </c>
      <c r="D121" s="384"/>
      <c r="E121" s="149"/>
      <c r="F121" s="149"/>
      <c r="G121" s="150"/>
      <c r="I121" s="276" t="str">
        <f t="shared" si="1"/>
        <v/>
      </c>
    </row>
    <row r="122" spans="1:9" x14ac:dyDescent="0.25">
      <c r="A122" s="12"/>
      <c r="B122" s="228"/>
      <c r="C122" s="154" t="str">
        <f>IFERROR(IF(LEN(B122)&gt;0,IF(INDEX(TasksList!$C$6:$C$1005,MATCH(LEFT(B122,SEARCH(" - ",B122)-1)*1,TasksList!$B$6:$B$1005,0),1)=0,"",INDEX(TasksList!$C$6:$C$1005,MATCH(LEFT(B122,SEARCH(" - ",B122)-1)*1,TasksList!$B$6:$B$1005,0),1)),""),"Task not found!")</f>
        <v/>
      </c>
      <c r="D122" s="384"/>
      <c r="E122" s="149"/>
      <c r="F122" s="149"/>
      <c r="G122" s="150"/>
      <c r="I122" s="276" t="str">
        <f t="shared" si="1"/>
        <v/>
      </c>
    </row>
    <row r="123" spans="1:9" x14ac:dyDescent="0.25">
      <c r="A123" s="12"/>
      <c r="B123" s="228"/>
      <c r="C123" s="154" t="str">
        <f>IFERROR(IF(LEN(B123)&gt;0,IF(INDEX(TasksList!$C$6:$C$1005,MATCH(LEFT(B123,SEARCH(" - ",B123)-1)*1,TasksList!$B$6:$B$1005,0),1)=0,"",INDEX(TasksList!$C$6:$C$1005,MATCH(LEFT(B123,SEARCH(" - ",B123)-1)*1,TasksList!$B$6:$B$1005,0),1)),""),"Task not found!")</f>
        <v/>
      </c>
      <c r="D123" s="384"/>
      <c r="E123" s="149"/>
      <c r="F123" s="149"/>
      <c r="G123" s="150"/>
      <c r="I123" s="276" t="str">
        <f t="shared" si="1"/>
        <v/>
      </c>
    </row>
    <row r="124" spans="1:9" x14ac:dyDescent="0.25">
      <c r="A124" s="12"/>
      <c r="B124" s="228"/>
      <c r="C124" s="154" t="str">
        <f>IFERROR(IF(LEN(B124)&gt;0,IF(INDEX(TasksList!$C$6:$C$1005,MATCH(LEFT(B124,SEARCH(" - ",B124)-1)*1,TasksList!$B$6:$B$1005,0),1)=0,"",INDEX(TasksList!$C$6:$C$1005,MATCH(LEFT(B124,SEARCH(" - ",B124)-1)*1,TasksList!$B$6:$B$1005,0),1)),""),"Task not found!")</f>
        <v/>
      </c>
      <c r="D124" s="384"/>
      <c r="E124" s="149"/>
      <c r="F124" s="149"/>
      <c r="G124" s="150"/>
      <c r="I124" s="276" t="str">
        <f t="shared" si="1"/>
        <v/>
      </c>
    </row>
    <row r="125" spans="1:9" x14ac:dyDescent="0.25">
      <c r="A125" s="12"/>
      <c r="B125" s="228"/>
      <c r="C125" s="154" t="str">
        <f>IFERROR(IF(LEN(B125)&gt;0,IF(INDEX(TasksList!$C$6:$C$1005,MATCH(LEFT(B125,SEARCH(" - ",B125)-1)*1,TasksList!$B$6:$B$1005,0),1)=0,"",INDEX(TasksList!$C$6:$C$1005,MATCH(LEFT(B125,SEARCH(" - ",B125)-1)*1,TasksList!$B$6:$B$1005,0),1)),""),"Task not found!")</f>
        <v/>
      </c>
      <c r="D125" s="384"/>
      <c r="E125" s="149"/>
      <c r="F125" s="149"/>
      <c r="G125" s="150"/>
      <c r="I125" s="276" t="str">
        <f t="shared" si="1"/>
        <v/>
      </c>
    </row>
    <row r="126" spans="1:9" x14ac:dyDescent="0.25">
      <c r="A126" s="12"/>
      <c r="B126" s="228"/>
      <c r="C126" s="154" t="str">
        <f>IFERROR(IF(LEN(B126)&gt;0,IF(INDEX(TasksList!$C$6:$C$1005,MATCH(LEFT(B126,SEARCH(" - ",B126)-1)*1,TasksList!$B$6:$B$1005,0),1)=0,"",INDEX(TasksList!$C$6:$C$1005,MATCH(LEFT(B126,SEARCH(" - ",B126)-1)*1,TasksList!$B$6:$B$1005,0),1)),""),"Task not found!")</f>
        <v/>
      </c>
      <c r="D126" s="384"/>
      <c r="E126" s="149"/>
      <c r="F126" s="149"/>
      <c r="G126" s="150"/>
      <c r="I126" s="276" t="str">
        <f t="shared" si="1"/>
        <v/>
      </c>
    </row>
    <row r="127" spans="1:9" x14ac:dyDescent="0.25">
      <c r="A127" s="12"/>
      <c r="B127" s="228"/>
      <c r="C127" s="154" t="str">
        <f>IFERROR(IF(LEN(B127)&gt;0,IF(INDEX(TasksList!$C$6:$C$1005,MATCH(LEFT(B127,SEARCH(" - ",B127)-1)*1,TasksList!$B$6:$B$1005,0),1)=0,"",INDEX(TasksList!$C$6:$C$1005,MATCH(LEFT(B127,SEARCH(" - ",B127)-1)*1,TasksList!$B$6:$B$1005,0),1)),""),"Task not found!")</f>
        <v/>
      </c>
      <c r="D127" s="384"/>
      <c r="E127" s="149"/>
      <c r="F127" s="149"/>
      <c r="G127" s="150"/>
      <c r="I127" s="276" t="str">
        <f t="shared" si="1"/>
        <v/>
      </c>
    </row>
    <row r="128" spans="1:9" x14ac:dyDescent="0.25">
      <c r="A128" s="12"/>
      <c r="B128" s="228"/>
      <c r="C128" s="154" t="str">
        <f>IFERROR(IF(LEN(B128)&gt;0,IF(INDEX(TasksList!$C$6:$C$1005,MATCH(LEFT(B128,SEARCH(" - ",B128)-1)*1,TasksList!$B$6:$B$1005,0),1)=0,"",INDEX(TasksList!$C$6:$C$1005,MATCH(LEFT(B128,SEARCH(" - ",B128)-1)*1,TasksList!$B$6:$B$1005,0),1)),""),"Task not found!")</f>
        <v/>
      </c>
      <c r="D128" s="384"/>
      <c r="E128" s="149"/>
      <c r="F128" s="149"/>
      <c r="G128" s="150"/>
      <c r="I128" s="276" t="str">
        <f t="shared" si="1"/>
        <v/>
      </c>
    </row>
    <row r="129" spans="1:9" x14ac:dyDescent="0.25">
      <c r="A129" s="12"/>
      <c r="B129" s="228"/>
      <c r="C129" s="154" t="str">
        <f>IFERROR(IF(LEN(B129)&gt;0,IF(INDEX(TasksList!$C$6:$C$1005,MATCH(LEFT(B129,SEARCH(" - ",B129)-1)*1,TasksList!$B$6:$B$1005,0),1)=0,"",INDEX(TasksList!$C$6:$C$1005,MATCH(LEFT(B129,SEARCH(" - ",B129)-1)*1,TasksList!$B$6:$B$1005,0),1)),""),"Task not found!")</f>
        <v/>
      </c>
      <c r="D129" s="384"/>
      <c r="E129" s="149"/>
      <c r="F129" s="149"/>
      <c r="G129" s="150"/>
      <c r="I129" s="276" t="str">
        <f t="shared" si="1"/>
        <v/>
      </c>
    </row>
    <row r="130" spans="1:9" x14ac:dyDescent="0.25">
      <c r="A130" s="12"/>
      <c r="B130" s="228"/>
      <c r="C130" s="154" t="str">
        <f>IFERROR(IF(LEN(B130)&gt;0,IF(INDEX(TasksList!$C$6:$C$1005,MATCH(LEFT(B130,SEARCH(" - ",B130)-1)*1,TasksList!$B$6:$B$1005,0),1)=0,"",INDEX(TasksList!$C$6:$C$1005,MATCH(LEFT(B130,SEARCH(" - ",B130)-1)*1,TasksList!$B$6:$B$1005,0),1)),""),"Task not found!")</f>
        <v/>
      </c>
      <c r="D130" s="384"/>
      <c r="E130" s="149"/>
      <c r="F130" s="149"/>
      <c r="G130" s="150"/>
      <c r="I130" s="276" t="str">
        <f t="shared" si="1"/>
        <v/>
      </c>
    </row>
    <row r="131" spans="1:9" x14ac:dyDescent="0.25">
      <c r="A131" s="12"/>
      <c r="B131" s="228"/>
      <c r="C131" s="154" t="str">
        <f>IFERROR(IF(LEN(B131)&gt;0,IF(INDEX(TasksList!$C$6:$C$1005,MATCH(LEFT(B131,SEARCH(" - ",B131)-1)*1,TasksList!$B$6:$B$1005,0),1)=0,"",INDEX(TasksList!$C$6:$C$1005,MATCH(LEFT(B131,SEARCH(" - ",B131)-1)*1,TasksList!$B$6:$B$1005,0),1)),""),"Task not found!")</f>
        <v/>
      </c>
      <c r="D131" s="384"/>
      <c r="E131" s="149"/>
      <c r="F131" s="149"/>
      <c r="G131" s="150"/>
      <c r="I131" s="276" t="str">
        <f t="shared" si="1"/>
        <v/>
      </c>
    </row>
    <row r="132" spans="1:9" x14ac:dyDescent="0.25">
      <c r="A132" s="12"/>
      <c r="B132" s="228"/>
      <c r="C132" s="154" t="str">
        <f>IFERROR(IF(LEN(B132)&gt;0,IF(INDEX(TasksList!$C$6:$C$1005,MATCH(LEFT(B132,SEARCH(" - ",B132)-1)*1,TasksList!$B$6:$B$1005,0),1)=0,"",INDEX(TasksList!$C$6:$C$1005,MATCH(LEFT(B132,SEARCH(" - ",B132)-1)*1,TasksList!$B$6:$B$1005,0),1)),""),"Task not found!")</f>
        <v/>
      </c>
      <c r="D132" s="384"/>
      <c r="E132" s="149"/>
      <c r="F132" s="149"/>
      <c r="G132" s="150"/>
      <c r="I132" s="276" t="str">
        <f t="shared" si="1"/>
        <v/>
      </c>
    </row>
    <row r="133" spans="1:9" x14ac:dyDescent="0.25">
      <c r="A133" s="12"/>
      <c r="B133" s="228"/>
      <c r="C133" s="154" t="str">
        <f>IFERROR(IF(LEN(B133)&gt;0,IF(INDEX(TasksList!$C$6:$C$1005,MATCH(LEFT(B133,SEARCH(" - ",B133)-1)*1,TasksList!$B$6:$B$1005,0),1)=0,"",INDEX(TasksList!$C$6:$C$1005,MATCH(LEFT(B133,SEARCH(" - ",B133)-1)*1,TasksList!$B$6:$B$1005,0),1)),""),"Task not found!")</f>
        <v/>
      </c>
      <c r="D133" s="384"/>
      <c r="E133" s="149"/>
      <c r="F133" s="149"/>
      <c r="G133" s="150"/>
      <c r="I133" s="276" t="str">
        <f t="shared" si="1"/>
        <v/>
      </c>
    </row>
    <row r="134" spans="1:9" x14ac:dyDescent="0.25">
      <c r="A134" s="12"/>
      <c r="B134" s="228"/>
      <c r="C134" s="154" t="str">
        <f>IFERROR(IF(LEN(B134)&gt;0,IF(INDEX(TasksList!$C$6:$C$1005,MATCH(LEFT(B134,SEARCH(" - ",B134)-1)*1,TasksList!$B$6:$B$1005,0),1)=0,"",INDEX(TasksList!$C$6:$C$1005,MATCH(LEFT(B134,SEARCH(" - ",B134)-1)*1,TasksList!$B$6:$B$1005,0),1)),""),"Task not found!")</f>
        <v/>
      </c>
      <c r="D134" s="384"/>
      <c r="E134" s="149"/>
      <c r="F134" s="149"/>
      <c r="G134" s="150"/>
      <c r="I134" s="276" t="str">
        <f t="shared" si="1"/>
        <v/>
      </c>
    </row>
    <row r="135" spans="1:9" x14ac:dyDescent="0.25">
      <c r="A135" s="12"/>
      <c r="B135" s="228"/>
      <c r="C135" s="154" t="str">
        <f>IFERROR(IF(LEN(B135)&gt;0,IF(INDEX(TasksList!$C$6:$C$1005,MATCH(LEFT(B135,SEARCH(" - ",B135)-1)*1,TasksList!$B$6:$B$1005,0),1)=0,"",INDEX(TasksList!$C$6:$C$1005,MATCH(LEFT(B135,SEARCH(" - ",B135)-1)*1,TasksList!$B$6:$B$1005,0),1)),""),"Task not found!")</f>
        <v/>
      </c>
      <c r="D135" s="384"/>
      <c r="E135" s="149"/>
      <c r="F135" s="149"/>
      <c r="G135" s="150"/>
      <c r="I135" s="276" t="str">
        <f t="shared" ref="I135:I198" si="2">IF(AND(LEN(D135)&gt;0,LEN(B135)=0),"←   Missing Task ID",IF(AND(LEN(D135)&gt;0,LEN(E135)=0),"←   Missing STAGE",IF(AND(LEN(B135)+LEN(E135)&gt;0,LEN(D135)=0),"←   Missing DATE","")))</f>
        <v/>
      </c>
    </row>
    <row r="136" spans="1:9" x14ac:dyDescent="0.25">
      <c r="A136" s="12"/>
      <c r="B136" s="228"/>
      <c r="C136" s="154" t="str">
        <f>IFERROR(IF(LEN(B136)&gt;0,IF(INDEX(TasksList!$C$6:$C$1005,MATCH(LEFT(B136,SEARCH(" - ",B136)-1)*1,TasksList!$B$6:$B$1005,0),1)=0,"",INDEX(TasksList!$C$6:$C$1005,MATCH(LEFT(B136,SEARCH(" - ",B136)-1)*1,TasksList!$B$6:$B$1005,0),1)),""),"Task not found!")</f>
        <v/>
      </c>
      <c r="D136" s="384"/>
      <c r="E136" s="149"/>
      <c r="F136" s="149"/>
      <c r="G136" s="150"/>
      <c r="I136" s="276" t="str">
        <f t="shared" si="2"/>
        <v/>
      </c>
    </row>
    <row r="137" spans="1:9" x14ac:dyDescent="0.25">
      <c r="A137" s="12"/>
      <c r="B137" s="228"/>
      <c r="C137" s="154" t="str">
        <f>IFERROR(IF(LEN(B137)&gt;0,IF(INDEX(TasksList!$C$6:$C$1005,MATCH(LEFT(B137,SEARCH(" - ",B137)-1)*1,TasksList!$B$6:$B$1005,0),1)=0,"",INDEX(TasksList!$C$6:$C$1005,MATCH(LEFT(B137,SEARCH(" - ",B137)-1)*1,TasksList!$B$6:$B$1005,0),1)),""),"Task not found!")</f>
        <v/>
      </c>
      <c r="D137" s="384"/>
      <c r="E137" s="149"/>
      <c r="F137" s="149"/>
      <c r="G137" s="150"/>
      <c r="I137" s="276" t="str">
        <f t="shared" si="2"/>
        <v/>
      </c>
    </row>
    <row r="138" spans="1:9" x14ac:dyDescent="0.25">
      <c r="A138" s="12"/>
      <c r="B138" s="228"/>
      <c r="C138" s="154" t="str">
        <f>IFERROR(IF(LEN(B138)&gt;0,IF(INDEX(TasksList!$C$6:$C$1005,MATCH(LEFT(B138,SEARCH(" - ",B138)-1)*1,TasksList!$B$6:$B$1005,0),1)=0,"",INDEX(TasksList!$C$6:$C$1005,MATCH(LEFT(B138,SEARCH(" - ",B138)-1)*1,TasksList!$B$6:$B$1005,0),1)),""),"Task not found!")</f>
        <v/>
      </c>
      <c r="D138" s="384"/>
      <c r="E138" s="149"/>
      <c r="F138" s="149"/>
      <c r="G138" s="150"/>
      <c r="I138" s="276" t="str">
        <f t="shared" si="2"/>
        <v/>
      </c>
    </row>
    <row r="139" spans="1:9" x14ac:dyDescent="0.25">
      <c r="A139" s="12"/>
      <c r="B139" s="228"/>
      <c r="C139" s="154" t="str">
        <f>IFERROR(IF(LEN(B139)&gt;0,IF(INDEX(TasksList!$C$6:$C$1005,MATCH(LEFT(B139,SEARCH(" - ",B139)-1)*1,TasksList!$B$6:$B$1005,0),1)=0,"",INDEX(TasksList!$C$6:$C$1005,MATCH(LEFT(B139,SEARCH(" - ",B139)-1)*1,TasksList!$B$6:$B$1005,0),1)),""),"Task not found!")</f>
        <v/>
      </c>
      <c r="D139" s="384"/>
      <c r="E139" s="149"/>
      <c r="F139" s="149"/>
      <c r="G139" s="150"/>
      <c r="I139" s="276" t="str">
        <f t="shared" si="2"/>
        <v/>
      </c>
    </row>
    <row r="140" spans="1:9" x14ac:dyDescent="0.25">
      <c r="A140" s="12"/>
      <c r="B140" s="228"/>
      <c r="C140" s="154" t="str">
        <f>IFERROR(IF(LEN(B140)&gt;0,IF(INDEX(TasksList!$C$6:$C$1005,MATCH(LEFT(B140,SEARCH(" - ",B140)-1)*1,TasksList!$B$6:$B$1005,0),1)=0,"",INDEX(TasksList!$C$6:$C$1005,MATCH(LEFT(B140,SEARCH(" - ",B140)-1)*1,TasksList!$B$6:$B$1005,0),1)),""),"Task not found!")</f>
        <v/>
      </c>
      <c r="D140" s="384"/>
      <c r="E140" s="149"/>
      <c r="F140" s="149"/>
      <c r="G140" s="150"/>
      <c r="I140" s="276" t="str">
        <f t="shared" si="2"/>
        <v/>
      </c>
    </row>
    <row r="141" spans="1:9" x14ac:dyDescent="0.25">
      <c r="A141" s="12"/>
      <c r="B141" s="228"/>
      <c r="C141" s="154" t="str">
        <f>IFERROR(IF(LEN(B141)&gt;0,IF(INDEX(TasksList!$C$6:$C$1005,MATCH(LEFT(B141,SEARCH(" - ",B141)-1)*1,TasksList!$B$6:$B$1005,0),1)=0,"",INDEX(TasksList!$C$6:$C$1005,MATCH(LEFT(B141,SEARCH(" - ",B141)-1)*1,TasksList!$B$6:$B$1005,0),1)),""),"Task not found!")</f>
        <v/>
      </c>
      <c r="D141" s="384"/>
      <c r="E141" s="149"/>
      <c r="F141" s="149"/>
      <c r="G141" s="150"/>
      <c r="I141" s="276" t="str">
        <f t="shared" si="2"/>
        <v/>
      </c>
    </row>
    <row r="142" spans="1:9" x14ac:dyDescent="0.25">
      <c r="A142" s="12"/>
      <c r="B142" s="228"/>
      <c r="C142" s="154" t="str">
        <f>IFERROR(IF(LEN(B142)&gt;0,IF(INDEX(TasksList!$C$6:$C$1005,MATCH(LEFT(B142,SEARCH(" - ",B142)-1)*1,TasksList!$B$6:$B$1005,0),1)=0,"",INDEX(TasksList!$C$6:$C$1005,MATCH(LEFT(B142,SEARCH(" - ",B142)-1)*1,TasksList!$B$6:$B$1005,0),1)),""),"Task not found!")</f>
        <v/>
      </c>
      <c r="D142" s="384"/>
      <c r="E142" s="149"/>
      <c r="F142" s="149"/>
      <c r="G142" s="150"/>
      <c r="I142" s="276" t="str">
        <f t="shared" si="2"/>
        <v/>
      </c>
    </row>
    <row r="143" spans="1:9" x14ac:dyDescent="0.25">
      <c r="A143" s="12"/>
      <c r="B143" s="228"/>
      <c r="C143" s="154" t="str">
        <f>IFERROR(IF(LEN(B143)&gt;0,IF(INDEX(TasksList!$C$6:$C$1005,MATCH(LEFT(B143,SEARCH(" - ",B143)-1)*1,TasksList!$B$6:$B$1005,0),1)=0,"",INDEX(TasksList!$C$6:$C$1005,MATCH(LEFT(B143,SEARCH(" - ",B143)-1)*1,TasksList!$B$6:$B$1005,0),1)),""),"Task not found!")</f>
        <v/>
      </c>
      <c r="D143" s="384"/>
      <c r="E143" s="149"/>
      <c r="F143" s="149"/>
      <c r="G143" s="150"/>
      <c r="I143" s="276" t="str">
        <f t="shared" si="2"/>
        <v/>
      </c>
    </row>
    <row r="144" spans="1:9" x14ac:dyDescent="0.25">
      <c r="A144" s="12"/>
      <c r="B144" s="228"/>
      <c r="C144" s="154" t="str">
        <f>IFERROR(IF(LEN(B144)&gt;0,IF(INDEX(TasksList!$C$6:$C$1005,MATCH(LEFT(B144,SEARCH(" - ",B144)-1)*1,TasksList!$B$6:$B$1005,0),1)=0,"",INDEX(TasksList!$C$6:$C$1005,MATCH(LEFT(B144,SEARCH(" - ",B144)-1)*1,TasksList!$B$6:$B$1005,0),1)),""),"Task not found!")</f>
        <v/>
      </c>
      <c r="D144" s="384"/>
      <c r="E144" s="149"/>
      <c r="F144" s="149"/>
      <c r="G144" s="150"/>
      <c r="I144" s="276" t="str">
        <f t="shared" si="2"/>
        <v/>
      </c>
    </row>
    <row r="145" spans="1:9" x14ac:dyDescent="0.25">
      <c r="A145" s="12"/>
      <c r="B145" s="228"/>
      <c r="C145" s="154" t="str">
        <f>IFERROR(IF(LEN(B145)&gt;0,IF(INDEX(TasksList!$C$6:$C$1005,MATCH(LEFT(B145,SEARCH(" - ",B145)-1)*1,TasksList!$B$6:$B$1005,0),1)=0,"",INDEX(TasksList!$C$6:$C$1005,MATCH(LEFT(B145,SEARCH(" - ",B145)-1)*1,TasksList!$B$6:$B$1005,0),1)),""),"Task not found!")</f>
        <v/>
      </c>
      <c r="D145" s="384"/>
      <c r="E145" s="149"/>
      <c r="F145" s="149"/>
      <c r="G145" s="150"/>
      <c r="I145" s="276" t="str">
        <f t="shared" si="2"/>
        <v/>
      </c>
    </row>
    <row r="146" spans="1:9" x14ac:dyDescent="0.25">
      <c r="A146" s="12"/>
      <c r="B146" s="228"/>
      <c r="C146" s="154" t="str">
        <f>IFERROR(IF(LEN(B146)&gt;0,IF(INDEX(TasksList!$C$6:$C$1005,MATCH(LEFT(B146,SEARCH(" - ",B146)-1)*1,TasksList!$B$6:$B$1005,0),1)=0,"",INDEX(TasksList!$C$6:$C$1005,MATCH(LEFT(B146,SEARCH(" - ",B146)-1)*1,TasksList!$B$6:$B$1005,0),1)),""),"Task not found!")</f>
        <v/>
      </c>
      <c r="D146" s="384"/>
      <c r="E146" s="149"/>
      <c r="F146" s="149"/>
      <c r="G146" s="150"/>
      <c r="I146" s="276" t="str">
        <f t="shared" si="2"/>
        <v/>
      </c>
    </row>
    <row r="147" spans="1:9" x14ac:dyDescent="0.25">
      <c r="A147" s="12"/>
      <c r="B147" s="228"/>
      <c r="C147" s="154" t="str">
        <f>IFERROR(IF(LEN(B147)&gt;0,IF(INDEX(TasksList!$C$6:$C$1005,MATCH(LEFT(B147,SEARCH(" - ",B147)-1)*1,TasksList!$B$6:$B$1005,0),1)=0,"",INDEX(TasksList!$C$6:$C$1005,MATCH(LEFT(B147,SEARCH(" - ",B147)-1)*1,TasksList!$B$6:$B$1005,0),1)),""),"Task not found!")</f>
        <v/>
      </c>
      <c r="D147" s="384"/>
      <c r="E147" s="149"/>
      <c r="F147" s="149"/>
      <c r="G147" s="150"/>
      <c r="I147" s="276" t="str">
        <f t="shared" si="2"/>
        <v/>
      </c>
    </row>
    <row r="148" spans="1:9" x14ac:dyDescent="0.25">
      <c r="A148" s="12"/>
      <c r="B148" s="228"/>
      <c r="C148" s="154" t="str">
        <f>IFERROR(IF(LEN(B148)&gt;0,IF(INDEX(TasksList!$C$6:$C$1005,MATCH(LEFT(B148,SEARCH(" - ",B148)-1)*1,TasksList!$B$6:$B$1005,0),1)=0,"",INDEX(TasksList!$C$6:$C$1005,MATCH(LEFT(B148,SEARCH(" - ",B148)-1)*1,TasksList!$B$6:$B$1005,0),1)),""),"Task not found!")</f>
        <v/>
      </c>
      <c r="D148" s="384"/>
      <c r="E148" s="149"/>
      <c r="F148" s="149"/>
      <c r="G148" s="150"/>
      <c r="I148" s="276" t="str">
        <f t="shared" si="2"/>
        <v/>
      </c>
    </row>
    <row r="149" spans="1:9" x14ac:dyDescent="0.25">
      <c r="A149" s="12"/>
      <c r="B149" s="228"/>
      <c r="C149" s="154" t="str">
        <f>IFERROR(IF(LEN(B149)&gt;0,IF(INDEX(TasksList!$C$6:$C$1005,MATCH(LEFT(B149,SEARCH(" - ",B149)-1)*1,TasksList!$B$6:$B$1005,0),1)=0,"",INDEX(TasksList!$C$6:$C$1005,MATCH(LEFT(B149,SEARCH(" - ",B149)-1)*1,TasksList!$B$6:$B$1005,0),1)),""),"Task not found!")</f>
        <v/>
      </c>
      <c r="D149" s="384"/>
      <c r="E149" s="149"/>
      <c r="F149" s="149"/>
      <c r="G149" s="150"/>
      <c r="I149" s="276" t="str">
        <f t="shared" si="2"/>
        <v/>
      </c>
    </row>
    <row r="150" spans="1:9" x14ac:dyDescent="0.25">
      <c r="A150" s="12"/>
      <c r="B150" s="228"/>
      <c r="C150" s="154" t="str">
        <f>IFERROR(IF(LEN(B150)&gt;0,IF(INDEX(TasksList!$C$6:$C$1005,MATCH(LEFT(B150,SEARCH(" - ",B150)-1)*1,TasksList!$B$6:$B$1005,0),1)=0,"",INDEX(TasksList!$C$6:$C$1005,MATCH(LEFT(B150,SEARCH(" - ",B150)-1)*1,TasksList!$B$6:$B$1005,0),1)),""),"Task not found!")</f>
        <v/>
      </c>
      <c r="D150" s="384"/>
      <c r="E150" s="149"/>
      <c r="F150" s="149"/>
      <c r="G150" s="150"/>
      <c r="I150" s="276" t="str">
        <f t="shared" si="2"/>
        <v/>
      </c>
    </row>
    <row r="151" spans="1:9" x14ac:dyDescent="0.25">
      <c r="A151" s="12"/>
      <c r="B151" s="228"/>
      <c r="C151" s="154" t="str">
        <f>IFERROR(IF(LEN(B151)&gt;0,IF(INDEX(TasksList!$C$6:$C$1005,MATCH(LEFT(B151,SEARCH(" - ",B151)-1)*1,TasksList!$B$6:$B$1005,0),1)=0,"",INDEX(TasksList!$C$6:$C$1005,MATCH(LEFT(B151,SEARCH(" - ",B151)-1)*1,TasksList!$B$6:$B$1005,0),1)),""),"Task not found!")</f>
        <v/>
      </c>
      <c r="D151" s="384"/>
      <c r="E151" s="149"/>
      <c r="F151" s="149"/>
      <c r="G151" s="150"/>
      <c r="I151" s="276" t="str">
        <f t="shared" si="2"/>
        <v/>
      </c>
    </row>
    <row r="152" spans="1:9" x14ac:dyDescent="0.25">
      <c r="A152" s="12"/>
      <c r="B152" s="228"/>
      <c r="C152" s="154" t="str">
        <f>IFERROR(IF(LEN(B152)&gt;0,IF(INDEX(TasksList!$C$6:$C$1005,MATCH(LEFT(B152,SEARCH(" - ",B152)-1)*1,TasksList!$B$6:$B$1005,0),1)=0,"",INDEX(TasksList!$C$6:$C$1005,MATCH(LEFT(B152,SEARCH(" - ",B152)-1)*1,TasksList!$B$6:$B$1005,0),1)),""),"Task not found!")</f>
        <v/>
      </c>
      <c r="D152" s="384"/>
      <c r="E152" s="149"/>
      <c r="F152" s="149"/>
      <c r="G152" s="150"/>
      <c r="I152" s="276" t="str">
        <f t="shared" si="2"/>
        <v/>
      </c>
    </row>
    <row r="153" spans="1:9" x14ac:dyDescent="0.25">
      <c r="A153" s="12"/>
      <c r="B153" s="228"/>
      <c r="C153" s="154" t="str">
        <f>IFERROR(IF(LEN(B153)&gt;0,IF(INDEX(TasksList!$C$6:$C$1005,MATCH(LEFT(B153,SEARCH(" - ",B153)-1)*1,TasksList!$B$6:$B$1005,0),1)=0,"",INDEX(TasksList!$C$6:$C$1005,MATCH(LEFT(B153,SEARCH(" - ",B153)-1)*1,TasksList!$B$6:$B$1005,0),1)),""),"Task not found!")</f>
        <v/>
      </c>
      <c r="D153" s="384"/>
      <c r="E153" s="149"/>
      <c r="F153" s="149"/>
      <c r="G153" s="150"/>
      <c r="I153" s="276" t="str">
        <f t="shared" si="2"/>
        <v/>
      </c>
    </row>
    <row r="154" spans="1:9" x14ac:dyDescent="0.25">
      <c r="A154" s="12"/>
      <c r="B154" s="228"/>
      <c r="C154" s="154" t="str">
        <f>IFERROR(IF(LEN(B154)&gt;0,IF(INDEX(TasksList!$C$6:$C$1005,MATCH(LEFT(B154,SEARCH(" - ",B154)-1)*1,TasksList!$B$6:$B$1005,0),1)=0,"",INDEX(TasksList!$C$6:$C$1005,MATCH(LEFT(B154,SEARCH(" - ",B154)-1)*1,TasksList!$B$6:$B$1005,0),1)),""),"Task not found!")</f>
        <v/>
      </c>
      <c r="D154" s="384"/>
      <c r="E154" s="149"/>
      <c r="F154" s="149"/>
      <c r="G154" s="150"/>
      <c r="I154" s="276" t="str">
        <f t="shared" si="2"/>
        <v/>
      </c>
    </row>
    <row r="155" spans="1:9" x14ac:dyDescent="0.25">
      <c r="A155" s="12"/>
      <c r="B155" s="228"/>
      <c r="C155" s="154" t="str">
        <f>IFERROR(IF(LEN(B155)&gt;0,IF(INDEX(TasksList!$C$6:$C$1005,MATCH(LEFT(B155,SEARCH(" - ",B155)-1)*1,TasksList!$B$6:$B$1005,0),1)=0,"",INDEX(TasksList!$C$6:$C$1005,MATCH(LEFT(B155,SEARCH(" - ",B155)-1)*1,TasksList!$B$6:$B$1005,0),1)),""),"Task not found!")</f>
        <v/>
      </c>
      <c r="D155" s="384"/>
      <c r="E155" s="149"/>
      <c r="F155" s="149"/>
      <c r="G155" s="150"/>
      <c r="I155" s="276" t="str">
        <f t="shared" si="2"/>
        <v/>
      </c>
    </row>
    <row r="156" spans="1:9" x14ac:dyDescent="0.25">
      <c r="A156" s="12"/>
      <c r="B156" s="228"/>
      <c r="C156" s="154" t="str">
        <f>IFERROR(IF(LEN(B156)&gt;0,IF(INDEX(TasksList!$C$6:$C$1005,MATCH(LEFT(B156,SEARCH(" - ",B156)-1)*1,TasksList!$B$6:$B$1005,0),1)=0,"",INDEX(TasksList!$C$6:$C$1005,MATCH(LEFT(B156,SEARCH(" - ",B156)-1)*1,TasksList!$B$6:$B$1005,0),1)),""),"Task not found!")</f>
        <v/>
      </c>
      <c r="D156" s="384"/>
      <c r="E156" s="149"/>
      <c r="F156" s="149"/>
      <c r="G156" s="150"/>
      <c r="I156" s="276" t="str">
        <f t="shared" si="2"/>
        <v/>
      </c>
    </row>
    <row r="157" spans="1:9" x14ac:dyDescent="0.25">
      <c r="A157" s="12"/>
      <c r="B157" s="228"/>
      <c r="C157" s="154" t="str">
        <f>IFERROR(IF(LEN(B157)&gt;0,IF(INDEX(TasksList!$C$6:$C$1005,MATCH(LEFT(B157,SEARCH(" - ",B157)-1)*1,TasksList!$B$6:$B$1005,0),1)=0,"",INDEX(TasksList!$C$6:$C$1005,MATCH(LEFT(B157,SEARCH(" - ",B157)-1)*1,TasksList!$B$6:$B$1005,0),1)),""),"Task not found!")</f>
        <v/>
      </c>
      <c r="D157" s="384"/>
      <c r="E157" s="149"/>
      <c r="F157" s="149"/>
      <c r="G157" s="150"/>
      <c r="I157" s="276" t="str">
        <f t="shared" si="2"/>
        <v/>
      </c>
    </row>
    <row r="158" spans="1:9" x14ac:dyDescent="0.25">
      <c r="A158" s="12"/>
      <c r="B158" s="228"/>
      <c r="C158" s="154" t="str">
        <f>IFERROR(IF(LEN(B158)&gt;0,IF(INDEX(TasksList!$C$6:$C$1005,MATCH(LEFT(B158,SEARCH(" - ",B158)-1)*1,TasksList!$B$6:$B$1005,0),1)=0,"",INDEX(TasksList!$C$6:$C$1005,MATCH(LEFT(B158,SEARCH(" - ",B158)-1)*1,TasksList!$B$6:$B$1005,0),1)),""),"Task not found!")</f>
        <v/>
      </c>
      <c r="D158" s="384"/>
      <c r="E158" s="149"/>
      <c r="F158" s="149"/>
      <c r="G158" s="150"/>
      <c r="I158" s="276" t="str">
        <f t="shared" si="2"/>
        <v/>
      </c>
    </row>
    <row r="159" spans="1:9" x14ac:dyDescent="0.25">
      <c r="A159" s="12"/>
      <c r="B159" s="228"/>
      <c r="C159" s="154" t="str">
        <f>IFERROR(IF(LEN(B159)&gt;0,IF(INDEX(TasksList!$C$6:$C$1005,MATCH(LEFT(B159,SEARCH(" - ",B159)-1)*1,TasksList!$B$6:$B$1005,0),1)=0,"",INDEX(TasksList!$C$6:$C$1005,MATCH(LEFT(B159,SEARCH(" - ",B159)-1)*1,TasksList!$B$6:$B$1005,0),1)),""),"Task not found!")</f>
        <v/>
      </c>
      <c r="D159" s="384"/>
      <c r="E159" s="149"/>
      <c r="F159" s="149"/>
      <c r="G159" s="150"/>
      <c r="I159" s="276" t="str">
        <f t="shared" si="2"/>
        <v/>
      </c>
    </row>
    <row r="160" spans="1:9" x14ac:dyDescent="0.25">
      <c r="A160" s="12"/>
      <c r="B160" s="228"/>
      <c r="C160" s="154" t="str">
        <f>IFERROR(IF(LEN(B160)&gt;0,IF(INDEX(TasksList!$C$6:$C$1005,MATCH(LEFT(B160,SEARCH(" - ",B160)-1)*1,TasksList!$B$6:$B$1005,0),1)=0,"",INDEX(TasksList!$C$6:$C$1005,MATCH(LEFT(B160,SEARCH(" - ",B160)-1)*1,TasksList!$B$6:$B$1005,0),1)),""),"Task not found!")</f>
        <v/>
      </c>
      <c r="D160" s="384"/>
      <c r="E160" s="149"/>
      <c r="F160" s="149"/>
      <c r="G160" s="150"/>
      <c r="I160" s="276" t="str">
        <f t="shared" si="2"/>
        <v/>
      </c>
    </row>
    <row r="161" spans="1:9" x14ac:dyDescent="0.25">
      <c r="A161" s="12"/>
      <c r="B161" s="228"/>
      <c r="C161" s="154" t="str">
        <f>IFERROR(IF(LEN(B161)&gt;0,IF(INDEX(TasksList!$C$6:$C$1005,MATCH(LEFT(B161,SEARCH(" - ",B161)-1)*1,TasksList!$B$6:$B$1005,0),1)=0,"",INDEX(TasksList!$C$6:$C$1005,MATCH(LEFT(B161,SEARCH(" - ",B161)-1)*1,TasksList!$B$6:$B$1005,0),1)),""),"Task not found!")</f>
        <v/>
      </c>
      <c r="D161" s="384"/>
      <c r="E161" s="149"/>
      <c r="F161" s="149"/>
      <c r="G161" s="150"/>
      <c r="I161" s="276" t="str">
        <f t="shared" si="2"/>
        <v/>
      </c>
    </row>
    <row r="162" spans="1:9" x14ac:dyDescent="0.25">
      <c r="A162" s="12"/>
      <c r="B162" s="228"/>
      <c r="C162" s="154" t="str">
        <f>IFERROR(IF(LEN(B162)&gt;0,IF(INDEX(TasksList!$C$6:$C$1005,MATCH(LEFT(B162,SEARCH(" - ",B162)-1)*1,TasksList!$B$6:$B$1005,0),1)=0,"",INDEX(TasksList!$C$6:$C$1005,MATCH(LEFT(B162,SEARCH(" - ",B162)-1)*1,TasksList!$B$6:$B$1005,0),1)),""),"Task not found!")</f>
        <v/>
      </c>
      <c r="D162" s="384"/>
      <c r="E162" s="149"/>
      <c r="F162" s="149"/>
      <c r="G162" s="150"/>
      <c r="I162" s="276" t="str">
        <f t="shared" si="2"/>
        <v/>
      </c>
    </row>
    <row r="163" spans="1:9" x14ac:dyDescent="0.25">
      <c r="A163" s="12"/>
      <c r="B163" s="228"/>
      <c r="C163" s="154" t="str">
        <f>IFERROR(IF(LEN(B163)&gt;0,IF(INDEX(TasksList!$C$6:$C$1005,MATCH(LEFT(B163,SEARCH(" - ",B163)-1)*1,TasksList!$B$6:$B$1005,0),1)=0,"",INDEX(TasksList!$C$6:$C$1005,MATCH(LEFT(B163,SEARCH(" - ",B163)-1)*1,TasksList!$B$6:$B$1005,0),1)),""),"Task not found!")</f>
        <v/>
      </c>
      <c r="D163" s="384"/>
      <c r="E163" s="149"/>
      <c r="F163" s="149"/>
      <c r="G163" s="150"/>
      <c r="I163" s="276" t="str">
        <f t="shared" si="2"/>
        <v/>
      </c>
    </row>
    <row r="164" spans="1:9" x14ac:dyDescent="0.25">
      <c r="A164" s="12"/>
      <c r="B164" s="228"/>
      <c r="C164" s="154" t="str">
        <f>IFERROR(IF(LEN(B164)&gt;0,IF(INDEX(TasksList!$C$6:$C$1005,MATCH(LEFT(B164,SEARCH(" - ",B164)-1)*1,TasksList!$B$6:$B$1005,0),1)=0,"",INDEX(TasksList!$C$6:$C$1005,MATCH(LEFT(B164,SEARCH(" - ",B164)-1)*1,TasksList!$B$6:$B$1005,0),1)),""),"Task not found!")</f>
        <v/>
      </c>
      <c r="D164" s="384"/>
      <c r="E164" s="149"/>
      <c r="F164" s="149"/>
      <c r="G164" s="150"/>
      <c r="I164" s="276" t="str">
        <f t="shared" si="2"/>
        <v/>
      </c>
    </row>
    <row r="165" spans="1:9" x14ac:dyDescent="0.25">
      <c r="A165" s="12"/>
      <c r="B165" s="228"/>
      <c r="C165" s="154" t="str">
        <f>IFERROR(IF(LEN(B165)&gt;0,IF(INDEX(TasksList!$C$6:$C$1005,MATCH(LEFT(B165,SEARCH(" - ",B165)-1)*1,TasksList!$B$6:$B$1005,0),1)=0,"",INDEX(TasksList!$C$6:$C$1005,MATCH(LEFT(B165,SEARCH(" - ",B165)-1)*1,TasksList!$B$6:$B$1005,0),1)),""),"Task not found!")</f>
        <v/>
      </c>
      <c r="D165" s="384"/>
      <c r="E165" s="149"/>
      <c r="F165" s="149"/>
      <c r="G165" s="150"/>
      <c r="I165" s="276" t="str">
        <f t="shared" si="2"/>
        <v/>
      </c>
    </row>
    <row r="166" spans="1:9" x14ac:dyDescent="0.25">
      <c r="A166" s="12"/>
      <c r="B166" s="228"/>
      <c r="C166" s="154" t="str">
        <f>IFERROR(IF(LEN(B166)&gt;0,IF(INDEX(TasksList!$C$6:$C$1005,MATCH(LEFT(B166,SEARCH(" - ",B166)-1)*1,TasksList!$B$6:$B$1005,0),1)=0,"",INDEX(TasksList!$C$6:$C$1005,MATCH(LEFT(B166,SEARCH(" - ",B166)-1)*1,TasksList!$B$6:$B$1005,0),1)),""),"Task not found!")</f>
        <v/>
      </c>
      <c r="D166" s="384"/>
      <c r="E166" s="149"/>
      <c r="F166" s="149"/>
      <c r="G166" s="150"/>
      <c r="I166" s="276" t="str">
        <f t="shared" si="2"/>
        <v/>
      </c>
    </row>
    <row r="167" spans="1:9" x14ac:dyDescent="0.25">
      <c r="A167" s="12"/>
      <c r="B167" s="228"/>
      <c r="C167" s="154" t="str">
        <f>IFERROR(IF(LEN(B167)&gt;0,IF(INDEX(TasksList!$C$6:$C$1005,MATCH(LEFT(B167,SEARCH(" - ",B167)-1)*1,TasksList!$B$6:$B$1005,0),1)=0,"",INDEX(TasksList!$C$6:$C$1005,MATCH(LEFT(B167,SEARCH(" - ",B167)-1)*1,TasksList!$B$6:$B$1005,0),1)),""),"Task not found!")</f>
        <v/>
      </c>
      <c r="D167" s="384"/>
      <c r="E167" s="149"/>
      <c r="F167" s="149"/>
      <c r="G167" s="150"/>
      <c r="I167" s="276" t="str">
        <f t="shared" si="2"/>
        <v/>
      </c>
    </row>
    <row r="168" spans="1:9" x14ac:dyDescent="0.25">
      <c r="A168" s="12"/>
      <c r="B168" s="228"/>
      <c r="C168" s="154" t="str">
        <f>IFERROR(IF(LEN(B168)&gt;0,IF(INDEX(TasksList!$C$6:$C$1005,MATCH(LEFT(B168,SEARCH(" - ",B168)-1)*1,TasksList!$B$6:$B$1005,0),1)=0,"",INDEX(TasksList!$C$6:$C$1005,MATCH(LEFT(B168,SEARCH(" - ",B168)-1)*1,TasksList!$B$6:$B$1005,0),1)),""),"Task not found!")</f>
        <v/>
      </c>
      <c r="D168" s="384"/>
      <c r="E168" s="149"/>
      <c r="F168" s="149"/>
      <c r="G168" s="150"/>
      <c r="I168" s="276" t="str">
        <f t="shared" si="2"/>
        <v/>
      </c>
    </row>
    <row r="169" spans="1:9" x14ac:dyDescent="0.25">
      <c r="A169" s="12"/>
      <c r="B169" s="228"/>
      <c r="C169" s="154" t="str">
        <f>IFERROR(IF(LEN(B169)&gt;0,IF(INDEX(TasksList!$C$6:$C$1005,MATCH(LEFT(B169,SEARCH(" - ",B169)-1)*1,TasksList!$B$6:$B$1005,0),1)=0,"",INDEX(TasksList!$C$6:$C$1005,MATCH(LEFT(B169,SEARCH(" - ",B169)-1)*1,TasksList!$B$6:$B$1005,0),1)),""),"Task not found!")</f>
        <v/>
      </c>
      <c r="D169" s="384"/>
      <c r="E169" s="149"/>
      <c r="F169" s="149"/>
      <c r="G169" s="150"/>
      <c r="I169" s="276" t="str">
        <f t="shared" si="2"/>
        <v/>
      </c>
    </row>
    <row r="170" spans="1:9" x14ac:dyDescent="0.25">
      <c r="A170" s="12"/>
      <c r="B170" s="228"/>
      <c r="C170" s="154" t="str">
        <f>IFERROR(IF(LEN(B170)&gt;0,IF(INDEX(TasksList!$C$6:$C$1005,MATCH(LEFT(B170,SEARCH(" - ",B170)-1)*1,TasksList!$B$6:$B$1005,0),1)=0,"",INDEX(TasksList!$C$6:$C$1005,MATCH(LEFT(B170,SEARCH(" - ",B170)-1)*1,TasksList!$B$6:$B$1005,0),1)),""),"Task not found!")</f>
        <v/>
      </c>
      <c r="D170" s="384"/>
      <c r="E170" s="149"/>
      <c r="F170" s="149"/>
      <c r="G170" s="150"/>
      <c r="I170" s="276" t="str">
        <f t="shared" si="2"/>
        <v/>
      </c>
    </row>
    <row r="171" spans="1:9" x14ac:dyDescent="0.25">
      <c r="A171" s="12"/>
      <c r="B171" s="228"/>
      <c r="C171" s="154" t="str">
        <f>IFERROR(IF(LEN(B171)&gt;0,IF(INDEX(TasksList!$C$6:$C$1005,MATCH(LEFT(B171,SEARCH(" - ",B171)-1)*1,TasksList!$B$6:$B$1005,0),1)=0,"",INDEX(TasksList!$C$6:$C$1005,MATCH(LEFT(B171,SEARCH(" - ",B171)-1)*1,TasksList!$B$6:$B$1005,0),1)),""),"Task not found!")</f>
        <v/>
      </c>
      <c r="D171" s="384"/>
      <c r="E171" s="149"/>
      <c r="F171" s="149"/>
      <c r="G171" s="150"/>
      <c r="I171" s="276" t="str">
        <f t="shared" si="2"/>
        <v/>
      </c>
    </row>
    <row r="172" spans="1:9" x14ac:dyDescent="0.25">
      <c r="A172" s="12"/>
      <c r="B172" s="228"/>
      <c r="C172" s="154" t="str">
        <f>IFERROR(IF(LEN(B172)&gt;0,IF(INDEX(TasksList!$C$6:$C$1005,MATCH(LEFT(B172,SEARCH(" - ",B172)-1)*1,TasksList!$B$6:$B$1005,0),1)=0,"",INDEX(TasksList!$C$6:$C$1005,MATCH(LEFT(B172,SEARCH(" - ",B172)-1)*1,TasksList!$B$6:$B$1005,0),1)),""),"Task not found!")</f>
        <v/>
      </c>
      <c r="D172" s="384"/>
      <c r="E172" s="149"/>
      <c r="F172" s="149"/>
      <c r="G172" s="150"/>
      <c r="I172" s="276" t="str">
        <f t="shared" si="2"/>
        <v/>
      </c>
    </row>
    <row r="173" spans="1:9" x14ac:dyDescent="0.25">
      <c r="A173" s="12"/>
      <c r="B173" s="228"/>
      <c r="C173" s="154" t="str">
        <f>IFERROR(IF(LEN(B173)&gt;0,IF(INDEX(TasksList!$C$6:$C$1005,MATCH(LEFT(B173,SEARCH(" - ",B173)-1)*1,TasksList!$B$6:$B$1005,0),1)=0,"",INDEX(TasksList!$C$6:$C$1005,MATCH(LEFT(B173,SEARCH(" - ",B173)-1)*1,TasksList!$B$6:$B$1005,0),1)),""),"Task not found!")</f>
        <v/>
      </c>
      <c r="D173" s="384"/>
      <c r="E173" s="149"/>
      <c r="F173" s="149"/>
      <c r="G173" s="150"/>
      <c r="I173" s="276" t="str">
        <f t="shared" si="2"/>
        <v/>
      </c>
    </row>
    <row r="174" spans="1:9" x14ac:dyDescent="0.25">
      <c r="A174" s="12"/>
      <c r="B174" s="228"/>
      <c r="C174" s="154" t="str">
        <f>IFERROR(IF(LEN(B174)&gt;0,IF(INDEX(TasksList!$C$6:$C$1005,MATCH(LEFT(B174,SEARCH(" - ",B174)-1)*1,TasksList!$B$6:$B$1005,0),1)=0,"",INDEX(TasksList!$C$6:$C$1005,MATCH(LEFT(B174,SEARCH(" - ",B174)-1)*1,TasksList!$B$6:$B$1005,0),1)),""),"Task not found!")</f>
        <v/>
      </c>
      <c r="D174" s="384"/>
      <c r="E174" s="149"/>
      <c r="F174" s="149"/>
      <c r="G174" s="150"/>
      <c r="I174" s="276" t="str">
        <f t="shared" si="2"/>
        <v/>
      </c>
    </row>
    <row r="175" spans="1:9" x14ac:dyDescent="0.25">
      <c r="A175" s="12"/>
      <c r="B175" s="228"/>
      <c r="C175" s="154" t="str">
        <f>IFERROR(IF(LEN(B175)&gt;0,IF(INDEX(TasksList!$C$6:$C$1005,MATCH(LEFT(B175,SEARCH(" - ",B175)-1)*1,TasksList!$B$6:$B$1005,0),1)=0,"",INDEX(TasksList!$C$6:$C$1005,MATCH(LEFT(B175,SEARCH(" - ",B175)-1)*1,TasksList!$B$6:$B$1005,0),1)),""),"Task not found!")</f>
        <v/>
      </c>
      <c r="D175" s="384"/>
      <c r="E175" s="149"/>
      <c r="F175" s="149"/>
      <c r="G175" s="150"/>
      <c r="I175" s="276" t="str">
        <f t="shared" si="2"/>
        <v/>
      </c>
    </row>
    <row r="176" spans="1:9" x14ac:dyDescent="0.25">
      <c r="A176" s="12"/>
      <c r="B176" s="228"/>
      <c r="C176" s="154" t="str">
        <f>IFERROR(IF(LEN(B176)&gt;0,IF(INDEX(TasksList!$C$6:$C$1005,MATCH(LEFT(B176,SEARCH(" - ",B176)-1)*1,TasksList!$B$6:$B$1005,0),1)=0,"",INDEX(TasksList!$C$6:$C$1005,MATCH(LEFT(B176,SEARCH(" - ",B176)-1)*1,TasksList!$B$6:$B$1005,0),1)),""),"Task not found!")</f>
        <v/>
      </c>
      <c r="D176" s="384"/>
      <c r="E176" s="149"/>
      <c r="F176" s="149"/>
      <c r="G176" s="150"/>
      <c r="I176" s="276" t="str">
        <f t="shared" si="2"/>
        <v/>
      </c>
    </row>
    <row r="177" spans="1:9" x14ac:dyDescent="0.25">
      <c r="A177" s="12"/>
      <c r="B177" s="228"/>
      <c r="C177" s="154" t="str">
        <f>IFERROR(IF(LEN(B177)&gt;0,IF(INDEX(TasksList!$C$6:$C$1005,MATCH(LEFT(B177,SEARCH(" - ",B177)-1)*1,TasksList!$B$6:$B$1005,0),1)=0,"",INDEX(TasksList!$C$6:$C$1005,MATCH(LEFT(B177,SEARCH(" - ",B177)-1)*1,TasksList!$B$6:$B$1005,0),1)),""),"Task not found!")</f>
        <v/>
      </c>
      <c r="D177" s="384"/>
      <c r="E177" s="149"/>
      <c r="F177" s="149"/>
      <c r="G177" s="150"/>
      <c r="I177" s="276" t="str">
        <f t="shared" si="2"/>
        <v/>
      </c>
    </row>
    <row r="178" spans="1:9" x14ac:dyDescent="0.25">
      <c r="A178" s="12"/>
      <c r="B178" s="228"/>
      <c r="C178" s="154" t="str">
        <f>IFERROR(IF(LEN(B178)&gt;0,IF(INDEX(TasksList!$C$6:$C$1005,MATCH(LEFT(B178,SEARCH(" - ",B178)-1)*1,TasksList!$B$6:$B$1005,0),1)=0,"",INDEX(TasksList!$C$6:$C$1005,MATCH(LEFT(B178,SEARCH(" - ",B178)-1)*1,TasksList!$B$6:$B$1005,0),1)),""),"Task not found!")</f>
        <v/>
      </c>
      <c r="D178" s="384"/>
      <c r="E178" s="149"/>
      <c r="F178" s="149"/>
      <c r="G178" s="150"/>
      <c r="I178" s="276" t="str">
        <f t="shared" si="2"/>
        <v/>
      </c>
    </row>
    <row r="179" spans="1:9" x14ac:dyDescent="0.25">
      <c r="A179" s="12"/>
      <c r="B179" s="228"/>
      <c r="C179" s="154" t="str">
        <f>IFERROR(IF(LEN(B179)&gt;0,IF(INDEX(TasksList!$C$6:$C$1005,MATCH(LEFT(B179,SEARCH(" - ",B179)-1)*1,TasksList!$B$6:$B$1005,0),1)=0,"",INDEX(TasksList!$C$6:$C$1005,MATCH(LEFT(B179,SEARCH(" - ",B179)-1)*1,TasksList!$B$6:$B$1005,0),1)),""),"Task not found!")</f>
        <v/>
      </c>
      <c r="D179" s="384"/>
      <c r="E179" s="149"/>
      <c r="F179" s="149"/>
      <c r="G179" s="150"/>
      <c r="I179" s="276" t="str">
        <f t="shared" si="2"/>
        <v/>
      </c>
    </row>
    <row r="180" spans="1:9" x14ac:dyDescent="0.25">
      <c r="A180" s="12"/>
      <c r="B180" s="228"/>
      <c r="C180" s="154" t="str">
        <f>IFERROR(IF(LEN(B180)&gt;0,IF(INDEX(TasksList!$C$6:$C$1005,MATCH(LEFT(B180,SEARCH(" - ",B180)-1)*1,TasksList!$B$6:$B$1005,0),1)=0,"",INDEX(TasksList!$C$6:$C$1005,MATCH(LEFT(B180,SEARCH(" - ",B180)-1)*1,TasksList!$B$6:$B$1005,0),1)),""),"Task not found!")</f>
        <v/>
      </c>
      <c r="D180" s="384"/>
      <c r="E180" s="149"/>
      <c r="F180" s="149"/>
      <c r="G180" s="150"/>
      <c r="I180" s="276" t="str">
        <f t="shared" si="2"/>
        <v/>
      </c>
    </row>
    <row r="181" spans="1:9" x14ac:dyDescent="0.25">
      <c r="A181" s="12"/>
      <c r="B181" s="228"/>
      <c r="C181" s="154" t="str">
        <f>IFERROR(IF(LEN(B181)&gt;0,IF(INDEX(TasksList!$C$6:$C$1005,MATCH(LEFT(B181,SEARCH(" - ",B181)-1)*1,TasksList!$B$6:$B$1005,0),1)=0,"",INDEX(TasksList!$C$6:$C$1005,MATCH(LEFT(B181,SEARCH(" - ",B181)-1)*1,TasksList!$B$6:$B$1005,0),1)),""),"Task not found!")</f>
        <v/>
      </c>
      <c r="D181" s="384"/>
      <c r="E181" s="149"/>
      <c r="F181" s="149"/>
      <c r="G181" s="150"/>
      <c r="I181" s="276" t="str">
        <f t="shared" si="2"/>
        <v/>
      </c>
    </row>
    <row r="182" spans="1:9" x14ac:dyDescent="0.25">
      <c r="A182" s="12"/>
      <c r="B182" s="228"/>
      <c r="C182" s="154" t="str">
        <f>IFERROR(IF(LEN(B182)&gt;0,IF(INDEX(TasksList!$C$6:$C$1005,MATCH(LEFT(B182,SEARCH(" - ",B182)-1)*1,TasksList!$B$6:$B$1005,0),1)=0,"",INDEX(TasksList!$C$6:$C$1005,MATCH(LEFT(B182,SEARCH(" - ",B182)-1)*1,TasksList!$B$6:$B$1005,0),1)),""),"Task not found!")</f>
        <v/>
      </c>
      <c r="D182" s="384"/>
      <c r="E182" s="149"/>
      <c r="F182" s="149"/>
      <c r="G182" s="150"/>
      <c r="I182" s="276" t="str">
        <f t="shared" si="2"/>
        <v/>
      </c>
    </row>
    <row r="183" spans="1:9" x14ac:dyDescent="0.25">
      <c r="A183" s="12"/>
      <c r="B183" s="228"/>
      <c r="C183" s="154" t="str">
        <f>IFERROR(IF(LEN(B183)&gt;0,IF(INDEX(TasksList!$C$6:$C$1005,MATCH(LEFT(B183,SEARCH(" - ",B183)-1)*1,TasksList!$B$6:$B$1005,0),1)=0,"",INDEX(TasksList!$C$6:$C$1005,MATCH(LEFT(B183,SEARCH(" - ",B183)-1)*1,TasksList!$B$6:$B$1005,0),1)),""),"Task not found!")</f>
        <v/>
      </c>
      <c r="D183" s="384"/>
      <c r="E183" s="149"/>
      <c r="F183" s="149"/>
      <c r="G183" s="150"/>
      <c r="I183" s="276" t="str">
        <f t="shared" si="2"/>
        <v/>
      </c>
    </row>
    <row r="184" spans="1:9" x14ac:dyDescent="0.25">
      <c r="A184" s="12"/>
      <c r="B184" s="228"/>
      <c r="C184" s="154" t="str">
        <f>IFERROR(IF(LEN(B184)&gt;0,IF(INDEX(TasksList!$C$6:$C$1005,MATCH(LEFT(B184,SEARCH(" - ",B184)-1)*1,TasksList!$B$6:$B$1005,0),1)=0,"",INDEX(TasksList!$C$6:$C$1005,MATCH(LEFT(B184,SEARCH(" - ",B184)-1)*1,TasksList!$B$6:$B$1005,0),1)),""),"Task not found!")</f>
        <v/>
      </c>
      <c r="D184" s="384"/>
      <c r="E184" s="149"/>
      <c r="F184" s="149"/>
      <c r="G184" s="150"/>
      <c r="I184" s="276" t="str">
        <f t="shared" si="2"/>
        <v/>
      </c>
    </row>
    <row r="185" spans="1:9" x14ac:dyDescent="0.25">
      <c r="A185" s="12"/>
      <c r="B185" s="228"/>
      <c r="C185" s="154" t="str">
        <f>IFERROR(IF(LEN(B185)&gt;0,IF(INDEX(TasksList!$C$6:$C$1005,MATCH(LEFT(B185,SEARCH(" - ",B185)-1)*1,TasksList!$B$6:$B$1005,0),1)=0,"",INDEX(TasksList!$C$6:$C$1005,MATCH(LEFT(B185,SEARCH(" - ",B185)-1)*1,TasksList!$B$6:$B$1005,0),1)),""),"Task not found!")</f>
        <v/>
      </c>
      <c r="D185" s="384"/>
      <c r="E185" s="149"/>
      <c r="F185" s="149"/>
      <c r="G185" s="150"/>
      <c r="I185" s="276" t="str">
        <f t="shared" si="2"/>
        <v/>
      </c>
    </row>
    <row r="186" spans="1:9" x14ac:dyDescent="0.25">
      <c r="A186" s="12"/>
      <c r="B186" s="228"/>
      <c r="C186" s="154" t="str">
        <f>IFERROR(IF(LEN(B186)&gt;0,IF(INDEX(TasksList!$C$6:$C$1005,MATCH(LEFT(B186,SEARCH(" - ",B186)-1)*1,TasksList!$B$6:$B$1005,0),1)=0,"",INDEX(TasksList!$C$6:$C$1005,MATCH(LEFT(B186,SEARCH(" - ",B186)-1)*1,TasksList!$B$6:$B$1005,0),1)),""),"Task not found!")</f>
        <v/>
      </c>
      <c r="D186" s="384"/>
      <c r="E186" s="149"/>
      <c r="F186" s="149"/>
      <c r="G186" s="150"/>
      <c r="I186" s="276" t="str">
        <f t="shared" si="2"/>
        <v/>
      </c>
    </row>
    <row r="187" spans="1:9" x14ac:dyDescent="0.25">
      <c r="A187" s="12"/>
      <c r="B187" s="228"/>
      <c r="C187" s="154" t="str">
        <f>IFERROR(IF(LEN(B187)&gt;0,IF(INDEX(TasksList!$C$6:$C$1005,MATCH(LEFT(B187,SEARCH(" - ",B187)-1)*1,TasksList!$B$6:$B$1005,0),1)=0,"",INDEX(TasksList!$C$6:$C$1005,MATCH(LEFT(B187,SEARCH(" - ",B187)-1)*1,TasksList!$B$6:$B$1005,0),1)),""),"Task not found!")</f>
        <v/>
      </c>
      <c r="D187" s="384"/>
      <c r="E187" s="149"/>
      <c r="F187" s="149"/>
      <c r="G187" s="150"/>
      <c r="I187" s="276" t="str">
        <f t="shared" si="2"/>
        <v/>
      </c>
    </row>
    <row r="188" spans="1:9" x14ac:dyDescent="0.25">
      <c r="A188" s="12"/>
      <c r="B188" s="228"/>
      <c r="C188" s="154" t="str">
        <f>IFERROR(IF(LEN(B188)&gt;0,IF(INDEX(TasksList!$C$6:$C$1005,MATCH(LEFT(B188,SEARCH(" - ",B188)-1)*1,TasksList!$B$6:$B$1005,0),1)=0,"",INDEX(TasksList!$C$6:$C$1005,MATCH(LEFT(B188,SEARCH(" - ",B188)-1)*1,TasksList!$B$6:$B$1005,0),1)),""),"Task not found!")</f>
        <v/>
      </c>
      <c r="D188" s="384"/>
      <c r="E188" s="149"/>
      <c r="F188" s="149"/>
      <c r="G188" s="150"/>
      <c r="I188" s="276" t="str">
        <f t="shared" si="2"/>
        <v/>
      </c>
    </row>
    <row r="189" spans="1:9" x14ac:dyDescent="0.25">
      <c r="A189" s="12"/>
      <c r="B189" s="228"/>
      <c r="C189" s="154" t="str">
        <f>IFERROR(IF(LEN(B189)&gt;0,IF(INDEX(TasksList!$C$6:$C$1005,MATCH(LEFT(B189,SEARCH(" - ",B189)-1)*1,TasksList!$B$6:$B$1005,0),1)=0,"",INDEX(TasksList!$C$6:$C$1005,MATCH(LEFT(B189,SEARCH(" - ",B189)-1)*1,TasksList!$B$6:$B$1005,0),1)),""),"Task not found!")</f>
        <v/>
      </c>
      <c r="D189" s="384"/>
      <c r="E189" s="149"/>
      <c r="F189" s="149"/>
      <c r="G189" s="150"/>
      <c r="I189" s="276" t="str">
        <f t="shared" si="2"/>
        <v/>
      </c>
    </row>
    <row r="190" spans="1:9" x14ac:dyDescent="0.25">
      <c r="A190" s="12"/>
      <c r="B190" s="228"/>
      <c r="C190" s="154" t="str">
        <f>IFERROR(IF(LEN(B190)&gt;0,IF(INDEX(TasksList!$C$6:$C$1005,MATCH(LEFT(B190,SEARCH(" - ",B190)-1)*1,TasksList!$B$6:$B$1005,0),1)=0,"",INDEX(TasksList!$C$6:$C$1005,MATCH(LEFT(B190,SEARCH(" - ",B190)-1)*1,TasksList!$B$6:$B$1005,0),1)),""),"Task not found!")</f>
        <v/>
      </c>
      <c r="D190" s="384"/>
      <c r="E190" s="149"/>
      <c r="F190" s="149"/>
      <c r="G190" s="150"/>
      <c r="I190" s="276" t="str">
        <f t="shared" si="2"/>
        <v/>
      </c>
    </row>
    <row r="191" spans="1:9" x14ac:dyDescent="0.25">
      <c r="A191" s="12"/>
      <c r="B191" s="228"/>
      <c r="C191" s="154" t="str">
        <f>IFERROR(IF(LEN(B191)&gt;0,IF(INDEX(TasksList!$C$6:$C$1005,MATCH(LEFT(B191,SEARCH(" - ",B191)-1)*1,TasksList!$B$6:$B$1005,0),1)=0,"",INDEX(TasksList!$C$6:$C$1005,MATCH(LEFT(B191,SEARCH(" - ",B191)-1)*1,TasksList!$B$6:$B$1005,0),1)),""),"Task not found!")</f>
        <v/>
      </c>
      <c r="D191" s="384"/>
      <c r="E191" s="149"/>
      <c r="F191" s="149"/>
      <c r="G191" s="150"/>
      <c r="I191" s="276" t="str">
        <f t="shared" si="2"/>
        <v/>
      </c>
    </row>
    <row r="192" spans="1:9" x14ac:dyDescent="0.25">
      <c r="A192" s="12"/>
      <c r="B192" s="228"/>
      <c r="C192" s="154" t="str">
        <f>IFERROR(IF(LEN(B192)&gt;0,IF(INDEX(TasksList!$C$6:$C$1005,MATCH(LEFT(B192,SEARCH(" - ",B192)-1)*1,TasksList!$B$6:$B$1005,0),1)=0,"",INDEX(TasksList!$C$6:$C$1005,MATCH(LEFT(B192,SEARCH(" - ",B192)-1)*1,TasksList!$B$6:$B$1005,0),1)),""),"Task not found!")</f>
        <v/>
      </c>
      <c r="D192" s="384"/>
      <c r="E192" s="149"/>
      <c r="F192" s="149"/>
      <c r="G192" s="150"/>
      <c r="I192" s="276" t="str">
        <f t="shared" si="2"/>
        <v/>
      </c>
    </row>
    <row r="193" spans="1:9" x14ac:dyDescent="0.25">
      <c r="A193" s="12"/>
      <c r="B193" s="228"/>
      <c r="C193" s="154" t="str">
        <f>IFERROR(IF(LEN(B193)&gt;0,IF(INDEX(TasksList!$C$6:$C$1005,MATCH(LEFT(B193,SEARCH(" - ",B193)-1)*1,TasksList!$B$6:$B$1005,0),1)=0,"",INDEX(TasksList!$C$6:$C$1005,MATCH(LEFT(B193,SEARCH(" - ",B193)-1)*1,TasksList!$B$6:$B$1005,0),1)),""),"Task not found!")</f>
        <v/>
      </c>
      <c r="D193" s="384"/>
      <c r="E193" s="149"/>
      <c r="F193" s="149"/>
      <c r="G193" s="150"/>
      <c r="I193" s="276" t="str">
        <f t="shared" si="2"/>
        <v/>
      </c>
    </row>
    <row r="194" spans="1:9" x14ac:dyDescent="0.25">
      <c r="A194" s="12"/>
      <c r="B194" s="228"/>
      <c r="C194" s="154" t="str">
        <f>IFERROR(IF(LEN(B194)&gt;0,IF(INDEX(TasksList!$C$6:$C$1005,MATCH(LEFT(B194,SEARCH(" - ",B194)-1)*1,TasksList!$B$6:$B$1005,0),1)=0,"",INDEX(TasksList!$C$6:$C$1005,MATCH(LEFT(B194,SEARCH(" - ",B194)-1)*1,TasksList!$B$6:$B$1005,0),1)),""),"Task not found!")</f>
        <v/>
      </c>
      <c r="D194" s="384"/>
      <c r="E194" s="149"/>
      <c r="F194" s="149"/>
      <c r="G194" s="150"/>
      <c r="I194" s="276" t="str">
        <f t="shared" si="2"/>
        <v/>
      </c>
    </row>
    <row r="195" spans="1:9" x14ac:dyDescent="0.25">
      <c r="A195" s="12"/>
      <c r="B195" s="228"/>
      <c r="C195" s="154" t="str">
        <f>IFERROR(IF(LEN(B195)&gt;0,IF(INDEX(TasksList!$C$6:$C$1005,MATCH(LEFT(B195,SEARCH(" - ",B195)-1)*1,TasksList!$B$6:$B$1005,0),1)=0,"",INDEX(TasksList!$C$6:$C$1005,MATCH(LEFT(B195,SEARCH(" - ",B195)-1)*1,TasksList!$B$6:$B$1005,0),1)),""),"Task not found!")</f>
        <v/>
      </c>
      <c r="D195" s="384"/>
      <c r="E195" s="149"/>
      <c r="F195" s="149"/>
      <c r="G195" s="150"/>
      <c r="I195" s="276" t="str">
        <f t="shared" si="2"/>
        <v/>
      </c>
    </row>
    <row r="196" spans="1:9" x14ac:dyDescent="0.25">
      <c r="A196" s="12"/>
      <c r="B196" s="228"/>
      <c r="C196" s="154" t="str">
        <f>IFERROR(IF(LEN(B196)&gt;0,IF(INDEX(TasksList!$C$6:$C$1005,MATCH(LEFT(B196,SEARCH(" - ",B196)-1)*1,TasksList!$B$6:$B$1005,0),1)=0,"",INDEX(TasksList!$C$6:$C$1005,MATCH(LEFT(B196,SEARCH(" - ",B196)-1)*1,TasksList!$B$6:$B$1005,0),1)),""),"Task not found!")</f>
        <v/>
      </c>
      <c r="D196" s="384"/>
      <c r="E196" s="149"/>
      <c r="F196" s="149"/>
      <c r="G196" s="150"/>
      <c r="I196" s="276" t="str">
        <f t="shared" si="2"/>
        <v/>
      </c>
    </row>
    <row r="197" spans="1:9" x14ac:dyDescent="0.25">
      <c r="A197" s="12"/>
      <c r="B197" s="228"/>
      <c r="C197" s="154" t="str">
        <f>IFERROR(IF(LEN(B197)&gt;0,IF(INDEX(TasksList!$C$6:$C$1005,MATCH(LEFT(B197,SEARCH(" - ",B197)-1)*1,TasksList!$B$6:$B$1005,0),1)=0,"",INDEX(TasksList!$C$6:$C$1005,MATCH(LEFT(B197,SEARCH(" - ",B197)-1)*1,TasksList!$B$6:$B$1005,0),1)),""),"Task not found!")</f>
        <v/>
      </c>
      <c r="D197" s="384"/>
      <c r="E197" s="149"/>
      <c r="F197" s="149"/>
      <c r="G197" s="150"/>
      <c r="I197" s="276" t="str">
        <f t="shared" si="2"/>
        <v/>
      </c>
    </row>
    <row r="198" spans="1:9" x14ac:dyDescent="0.25">
      <c r="A198" s="12"/>
      <c r="B198" s="228"/>
      <c r="C198" s="154" t="str">
        <f>IFERROR(IF(LEN(B198)&gt;0,IF(INDEX(TasksList!$C$6:$C$1005,MATCH(LEFT(B198,SEARCH(" - ",B198)-1)*1,TasksList!$B$6:$B$1005,0),1)=0,"",INDEX(TasksList!$C$6:$C$1005,MATCH(LEFT(B198,SEARCH(" - ",B198)-1)*1,TasksList!$B$6:$B$1005,0),1)),""),"Task not found!")</f>
        <v/>
      </c>
      <c r="D198" s="384"/>
      <c r="E198" s="149"/>
      <c r="F198" s="149"/>
      <c r="G198" s="150"/>
      <c r="I198" s="276" t="str">
        <f t="shared" si="2"/>
        <v/>
      </c>
    </row>
    <row r="199" spans="1:9" x14ac:dyDescent="0.25">
      <c r="A199" s="12"/>
      <c r="B199" s="228"/>
      <c r="C199" s="154" t="str">
        <f>IFERROR(IF(LEN(B199)&gt;0,IF(INDEX(TasksList!$C$6:$C$1005,MATCH(LEFT(B199,SEARCH(" - ",B199)-1)*1,TasksList!$B$6:$B$1005,0),1)=0,"",INDEX(TasksList!$C$6:$C$1005,MATCH(LEFT(B199,SEARCH(" - ",B199)-1)*1,TasksList!$B$6:$B$1005,0),1)),""),"Task not found!")</f>
        <v/>
      </c>
      <c r="D199" s="384"/>
      <c r="E199" s="149"/>
      <c r="F199" s="149"/>
      <c r="G199" s="150"/>
      <c r="I199" s="276" t="str">
        <f t="shared" ref="I199:I262" si="3">IF(AND(LEN(D199)&gt;0,LEN(B199)=0),"←   Missing Task ID",IF(AND(LEN(D199)&gt;0,LEN(E199)=0),"←   Missing STAGE",IF(AND(LEN(B199)+LEN(E199)&gt;0,LEN(D199)=0),"←   Missing DATE","")))</f>
        <v/>
      </c>
    </row>
    <row r="200" spans="1:9" x14ac:dyDescent="0.25">
      <c r="A200" s="12"/>
      <c r="B200" s="228"/>
      <c r="C200" s="154" t="str">
        <f>IFERROR(IF(LEN(B200)&gt;0,IF(INDEX(TasksList!$C$6:$C$1005,MATCH(LEFT(B200,SEARCH(" - ",B200)-1)*1,TasksList!$B$6:$B$1005,0),1)=0,"",INDEX(TasksList!$C$6:$C$1005,MATCH(LEFT(B200,SEARCH(" - ",B200)-1)*1,TasksList!$B$6:$B$1005,0),1)),""),"Task not found!")</f>
        <v/>
      </c>
      <c r="D200" s="384"/>
      <c r="E200" s="149"/>
      <c r="F200" s="149"/>
      <c r="G200" s="150"/>
      <c r="I200" s="276" t="str">
        <f t="shared" si="3"/>
        <v/>
      </c>
    </row>
    <row r="201" spans="1:9" x14ac:dyDescent="0.25">
      <c r="A201" s="12"/>
      <c r="B201" s="228"/>
      <c r="C201" s="154" t="str">
        <f>IFERROR(IF(LEN(B201)&gt;0,IF(INDEX(TasksList!$C$6:$C$1005,MATCH(LEFT(B201,SEARCH(" - ",B201)-1)*1,TasksList!$B$6:$B$1005,0),1)=0,"",INDEX(TasksList!$C$6:$C$1005,MATCH(LEFT(B201,SEARCH(" - ",B201)-1)*1,TasksList!$B$6:$B$1005,0),1)),""),"Task not found!")</f>
        <v/>
      </c>
      <c r="D201" s="384"/>
      <c r="E201" s="149"/>
      <c r="F201" s="149"/>
      <c r="G201" s="150"/>
      <c r="I201" s="276" t="str">
        <f t="shared" si="3"/>
        <v/>
      </c>
    </row>
    <row r="202" spans="1:9" x14ac:dyDescent="0.25">
      <c r="A202" s="12"/>
      <c r="B202" s="228"/>
      <c r="C202" s="154" t="str">
        <f>IFERROR(IF(LEN(B202)&gt;0,IF(INDEX(TasksList!$C$6:$C$1005,MATCH(LEFT(B202,SEARCH(" - ",B202)-1)*1,TasksList!$B$6:$B$1005,0),1)=0,"",INDEX(TasksList!$C$6:$C$1005,MATCH(LEFT(B202,SEARCH(" - ",B202)-1)*1,TasksList!$B$6:$B$1005,0),1)),""),"Task not found!")</f>
        <v/>
      </c>
      <c r="D202" s="384"/>
      <c r="E202" s="149"/>
      <c r="F202" s="149"/>
      <c r="G202" s="150"/>
      <c r="I202" s="276" t="str">
        <f t="shared" si="3"/>
        <v/>
      </c>
    </row>
    <row r="203" spans="1:9" x14ac:dyDescent="0.25">
      <c r="A203" s="12"/>
      <c r="B203" s="228"/>
      <c r="C203" s="154" t="str">
        <f>IFERROR(IF(LEN(B203)&gt;0,IF(INDEX(TasksList!$C$6:$C$1005,MATCH(LEFT(B203,SEARCH(" - ",B203)-1)*1,TasksList!$B$6:$B$1005,0),1)=0,"",INDEX(TasksList!$C$6:$C$1005,MATCH(LEFT(B203,SEARCH(" - ",B203)-1)*1,TasksList!$B$6:$B$1005,0),1)),""),"Task not found!")</f>
        <v/>
      </c>
      <c r="D203" s="384"/>
      <c r="E203" s="149"/>
      <c r="F203" s="149"/>
      <c r="G203" s="150"/>
      <c r="I203" s="276" t="str">
        <f t="shared" si="3"/>
        <v/>
      </c>
    </row>
    <row r="204" spans="1:9" x14ac:dyDescent="0.25">
      <c r="A204" s="12"/>
      <c r="B204" s="228"/>
      <c r="C204" s="154" t="str">
        <f>IFERROR(IF(LEN(B204)&gt;0,IF(INDEX(TasksList!$C$6:$C$1005,MATCH(LEFT(B204,SEARCH(" - ",B204)-1)*1,TasksList!$B$6:$B$1005,0),1)=0,"",INDEX(TasksList!$C$6:$C$1005,MATCH(LEFT(B204,SEARCH(" - ",B204)-1)*1,TasksList!$B$6:$B$1005,0),1)),""),"Task not found!")</f>
        <v/>
      </c>
      <c r="D204" s="384"/>
      <c r="E204" s="149"/>
      <c r="F204" s="149"/>
      <c r="G204" s="150"/>
      <c r="I204" s="276" t="str">
        <f t="shared" si="3"/>
        <v/>
      </c>
    </row>
    <row r="205" spans="1:9" x14ac:dyDescent="0.25">
      <c r="A205" s="12"/>
      <c r="B205" s="228"/>
      <c r="C205" s="154" t="str">
        <f>IFERROR(IF(LEN(B205)&gt;0,IF(INDEX(TasksList!$C$6:$C$1005,MATCH(LEFT(B205,SEARCH(" - ",B205)-1)*1,TasksList!$B$6:$B$1005,0),1)=0,"",INDEX(TasksList!$C$6:$C$1005,MATCH(LEFT(B205,SEARCH(" - ",B205)-1)*1,TasksList!$B$6:$B$1005,0),1)),""),"Task not found!")</f>
        <v/>
      </c>
      <c r="D205" s="384"/>
      <c r="E205" s="149"/>
      <c r="F205" s="149"/>
      <c r="G205" s="150"/>
      <c r="I205" s="276" t="str">
        <f t="shared" si="3"/>
        <v/>
      </c>
    </row>
    <row r="206" spans="1:9" x14ac:dyDescent="0.25">
      <c r="A206" s="12"/>
      <c r="B206" s="228"/>
      <c r="C206" s="154" t="str">
        <f>IFERROR(IF(LEN(B206)&gt;0,IF(INDEX(TasksList!$C$6:$C$1005,MATCH(LEFT(B206,SEARCH(" - ",B206)-1)*1,TasksList!$B$6:$B$1005,0),1)=0,"",INDEX(TasksList!$C$6:$C$1005,MATCH(LEFT(B206,SEARCH(" - ",B206)-1)*1,TasksList!$B$6:$B$1005,0),1)),""),"Task not found!")</f>
        <v/>
      </c>
      <c r="D206" s="384"/>
      <c r="E206" s="149"/>
      <c r="F206" s="149"/>
      <c r="G206" s="150"/>
      <c r="I206" s="276" t="str">
        <f t="shared" si="3"/>
        <v/>
      </c>
    </row>
    <row r="207" spans="1:9" x14ac:dyDescent="0.25">
      <c r="A207" s="12"/>
      <c r="B207" s="228"/>
      <c r="C207" s="154" t="str">
        <f>IFERROR(IF(LEN(B207)&gt;0,IF(INDEX(TasksList!$C$6:$C$1005,MATCH(LEFT(B207,SEARCH(" - ",B207)-1)*1,TasksList!$B$6:$B$1005,0),1)=0,"",INDEX(TasksList!$C$6:$C$1005,MATCH(LEFT(B207,SEARCH(" - ",B207)-1)*1,TasksList!$B$6:$B$1005,0),1)),""),"Task not found!")</f>
        <v/>
      </c>
      <c r="D207" s="384"/>
      <c r="E207" s="149"/>
      <c r="F207" s="149"/>
      <c r="G207" s="150"/>
      <c r="I207" s="276" t="str">
        <f t="shared" si="3"/>
        <v/>
      </c>
    </row>
    <row r="208" spans="1:9" x14ac:dyDescent="0.25">
      <c r="A208" s="12"/>
      <c r="B208" s="228"/>
      <c r="C208" s="154" t="str">
        <f>IFERROR(IF(LEN(B208)&gt;0,IF(INDEX(TasksList!$C$6:$C$1005,MATCH(LEFT(B208,SEARCH(" - ",B208)-1)*1,TasksList!$B$6:$B$1005,0),1)=0,"",INDEX(TasksList!$C$6:$C$1005,MATCH(LEFT(B208,SEARCH(" - ",B208)-1)*1,TasksList!$B$6:$B$1005,0),1)),""),"Task not found!")</f>
        <v/>
      </c>
      <c r="D208" s="384"/>
      <c r="E208" s="149"/>
      <c r="F208" s="149"/>
      <c r="G208" s="150"/>
      <c r="I208" s="276" t="str">
        <f t="shared" si="3"/>
        <v/>
      </c>
    </row>
    <row r="209" spans="1:9" x14ac:dyDescent="0.25">
      <c r="A209" s="12"/>
      <c r="B209" s="228"/>
      <c r="C209" s="154" t="str">
        <f>IFERROR(IF(LEN(B209)&gt;0,IF(INDEX(TasksList!$C$6:$C$1005,MATCH(LEFT(B209,SEARCH(" - ",B209)-1)*1,TasksList!$B$6:$B$1005,0),1)=0,"",INDEX(TasksList!$C$6:$C$1005,MATCH(LEFT(B209,SEARCH(" - ",B209)-1)*1,TasksList!$B$6:$B$1005,0),1)),""),"Task not found!")</f>
        <v/>
      </c>
      <c r="D209" s="384"/>
      <c r="E209" s="149"/>
      <c r="F209" s="149"/>
      <c r="G209" s="150"/>
      <c r="I209" s="276" t="str">
        <f t="shared" si="3"/>
        <v/>
      </c>
    </row>
    <row r="210" spans="1:9" x14ac:dyDescent="0.25">
      <c r="A210" s="12"/>
      <c r="B210" s="228"/>
      <c r="C210" s="154" t="str">
        <f>IFERROR(IF(LEN(B210)&gt;0,IF(INDEX(TasksList!$C$6:$C$1005,MATCH(LEFT(B210,SEARCH(" - ",B210)-1)*1,TasksList!$B$6:$B$1005,0),1)=0,"",INDEX(TasksList!$C$6:$C$1005,MATCH(LEFT(B210,SEARCH(" - ",B210)-1)*1,TasksList!$B$6:$B$1005,0),1)),""),"Task not found!")</f>
        <v/>
      </c>
      <c r="D210" s="384"/>
      <c r="E210" s="149"/>
      <c r="F210" s="149"/>
      <c r="G210" s="150"/>
      <c r="I210" s="276" t="str">
        <f t="shared" si="3"/>
        <v/>
      </c>
    </row>
    <row r="211" spans="1:9" x14ac:dyDescent="0.25">
      <c r="A211" s="12"/>
      <c r="B211" s="228"/>
      <c r="C211" s="154" t="str">
        <f>IFERROR(IF(LEN(B211)&gt;0,IF(INDEX(TasksList!$C$6:$C$1005,MATCH(LEFT(B211,SEARCH(" - ",B211)-1)*1,TasksList!$B$6:$B$1005,0),1)=0,"",INDEX(TasksList!$C$6:$C$1005,MATCH(LEFT(B211,SEARCH(" - ",B211)-1)*1,TasksList!$B$6:$B$1005,0),1)),""),"Task not found!")</f>
        <v/>
      </c>
      <c r="D211" s="384"/>
      <c r="E211" s="149"/>
      <c r="F211" s="149"/>
      <c r="G211" s="150"/>
      <c r="I211" s="276" t="str">
        <f t="shared" si="3"/>
        <v/>
      </c>
    </row>
    <row r="212" spans="1:9" x14ac:dyDescent="0.25">
      <c r="A212" s="12"/>
      <c r="B212" s="228"/>
      <c r="C212" s="154" t="str">
        <f>IFERROR(IF(LEN(B212)&gt;0,IF(INDEX(TasksList!$C$6:$C$1005,MATCH(LEFT(B212,SEARCH(" - ",B212)-1)*1,TasksList!$B$6:$B$1005,0),1)=0,"",INDEX(TasksList!$C$6:$C$1005,MATCH(LEFT(B212,SEARCH(" - ",B212)-1)*1,TasksList!$B$6:$B$1005,0),1)),""),"Task not found!")</f>
        <v/>
      </c>
      <c r="D212" s="384"/>
      <c r="E212" s="149"/>
      <c r="F212" s="149"/>
      <c r="G212" s="150"/>
      <c r="I212" s="276" t="str">
        <f t="shared" si="3"/>
        <v/>
      </c>
    </row>
    <row r="213" spans="1:9" x14ac:dyDescent="0.25">
      <c r="A213" s="12"/>
      <c r="B213" s="228"/>
      <c r="C213" s="154" t="str">
        <f>IFERROR(IF(LEN(B213)&gt;0,IF(INDEX(TasksList!$C$6:$C$1005,MATCH(LEFT(B213,SEARCH(" - ",B213)-1)*1,TasksList!$B$6:$B$1005,0),1)=0,"",INDEX(TasksList!$C$6:$C$1005,MATCH(LEFT(B213,SEARCH(" - ",B213)-1)*1,TasksList!$B$6:$B$1005,0),1)),""),"Task not found!")</f>
        <v/>
      </c>
      <c r="D213" s="384"/>
      <c r="E213" s="149"/>
      <c r="F213" s="149"/>
      <c r="G213" s="150"/>
      <c r="I213" s="276" t="str">
        <f t="shared" si="3"/>
        <v/>
      </c>
    </row>
    <row r="214" spans="1:9" x14ac:dyDescent="0.25">
      <c r="A214" s="12"/>
      <c r="B214" s="228"/>
      <c r="C214" s="154" t="str">
        <f>IFERROR(IF(LEN(B214)&gt;0,IF(INDEX(TasksList!$C$6:$C$1005,MATCH(LEFT(B214,SEARCH(" - ",B214)-1)*1,TasksList!$B$6:$B$1005,0),1)=0,"",INDEX(TasksList!$C$6:$C$1005,MATCH(LEFT(B214,SEARCH(" - ",B214)-1)*1,TasksList!$B$6:$B$1005,0),1)),""),"Task not found!")</f>
        <v/>
      </c>
      <c r="D214" s="384"/>
      <c r="E214" s="149"/>
      <c r="F214" s="149"/>
      <c r="G214" s="150"/>
      <c r="I214" s="276" t="str">
        <f t="shared" si="3"/>
        <v/>
      </c>
    </row>
    <row r="215" spans="1:9" x14ac:dyDescent="0.25">
      <c r="A215" s="12"/>
      <c r="B215" s="228"/>
      <c r="C215" s="154" t="str">
        <f>IFERROR(IF(LEN(B215)&gt;0,IF(INDEX(TasksList!$C$6:$C$1005,MATCH(LEFT(B215,SEARCH(" - ",B215)-1)*1,TasksList!$B$6:$B$1005,0),1)=0,"",INDEX(TasksList!$C$6:$C$1005,MATCH(LEFT(B215,SEARCH(" - ",B215)-1)*1,TasksList!$B$6:$B$1005,0),1)),""),"Task not found!")</f>
        <v/>
      </c>
      <c r="D215" s="384"/>
      <c r="E215" s="149"/>
      <c r="F215" s="149"/>
      <c r="G215" s="150"/>
      <c r="I215" s="276" t="str">
        <f t="shared" si="3"/>
        <v/>
      </c>
    </row>
    <row r="216" spans="1:9" x14ac:dyDescent="0.25">
      <c r="A216" s="12"/>
      <c r="B216" s="228"/>
      <c r="C216" s="154" t="str">
        <f>IFERROR(IF(LEN(B216)&gt;0,IF(INDEX(TasksList!$C$6:$C$1005,MATCH(LEFT(B216,SEARCH(" - ",B216)-1)*1,TasksList!$B$6:$B$1005,0),1)=0,"",INDEX(TasksList!$C$6:$C$1005,MATCH(LEFT(B216,SEARCH(" - ",B216)-1)*1,TasksList!$B$6:$B$1005,0),1)),""),"Task not found!")</f>
        <v/>
      </c>
      <c r="D216" s="384"/>
      <c r="E216" s="149"/>
      <c r="F216" s="149"/>
      <c r="G216" s="150"/>
      <c r="I216" s="276" t="str">
        <f t="shared" si="3"/>
        <v/>
      </c>
    </row>
    <row r="217" spans="1:9" x14ac:dyDescent="0.25">
      <c r="A217" s="12"/>
      <c r="B217" s="228"/>
      <c r="C217" s="154" t="str">
        <f>IFERROR(IF(LEN(B217)&gt;0,IF(INDEX(TasksList!$C$6:$C$1005,MATCH(LEFT(B217,SEARCH(" - ",B217)-1)*1,TasksList!$B$6:$B$1005,0),1)=0,"",INDEX(TasksList!$C$6:$C$1005,MATCH(LEFT(B217,SEARCH(" - ",B217)-1)*1,TasksList!$B$6:$B$1005,0),1)),""),"Task not found!")</f>
        <v/>
      </c>
      <c r="D217" s="384"/>
      <c r="E217" s="149"/>
      <c r="F217" s="149"/>
      <c r="G217" s="150"/>
      <c r="I217" s="276" t="str">
        <f t="shared" si="3"/>
        <v/>
      </c>
    </row>
    <row r="218" spans="1:9" x14ac:dyDescent="0.25">
      <c r="A218" s="12"/>
      <c r="B218" s="228"/>
      <c r="C218" s="154" t="str">
        <f>IFERROR(IF(LEN(B218)&gt;0,IF(INDEX(TasksList!$C$6:$C$1005,MATCH(LEFT(B218,SEARCH(" - ",B218)-1)*1,TasksList!$B$6:$B$1005,0),1)=0,"",INDEX(TasksList!$C$6:$C$1005,MATCH(LEFT(B218,SEARCH(" - ",B218)-1)*1,TasksList!$B$6:$B$1005,0),1)),""),"Task not found!")</f>
        <v/>
      </c>
      <c r="D218" s="384"/>
      <c r="E218" s="149"/>
      <c r="F218" s="149"/>
      <c r="G218" s="150"/>
      <c r="I218" s="276" t="str">
        <f t="shared" si="3"/>
        <v/>
      </c>
    </row>
    <row r="219" spans="1:9" x14ac:dyDescent="0.25">
      <c r="A219" s="12"/>
      <c r="B219" s="228"/>
      <c r="C219" s="154" t="str">
        <f>IFERROR(IF(LEN(B219)&gt;0,IF(INDEX(TasksList!$C$6:$C$1005,MATCH(LEFT(B219,SEARCH(" - ",B219)-1)*1,TasksList!$B$6:$B$1005,0),1)=0,"",INDEX(TasksList!$C$6:$C$1005,MATCH(LEFT(B219,SEARCH(" - ",B219)-1)*1,TasksList!$B$6:$B$1005,0),1)),""),"Task not found!")</f>
        <v/>
      </c>
      <c r="D219" s="384"/>
      <c r="E219" s="149"/>
      <c r="F219" s="149"/>
      <c r="G219" s="150"/>
      <c r="I219" s="276" t="str">
        <f t="shared" si="3"/>
        <v/>
      </c>
    </row>
    <row r="220" spans="1:9" x14ac:dyDescent="0.25">
      <c r="A220" s="12"/>
      <c r="B220" s="228"/>
      <c r="C220" s="154" t="str">
        <f>IFERROR(IF(LEN(B220)&gt;0,IF(INDEX(TasksList!$C$6:$C$1005,MATCH(LEFT(B220,SEARCH(" - ",B220)-1)*1,TasksList!$B$6:$B$1005,0),1)=0,"",INDEX(TasksList!$C$6:$C$1005,MATCH(LEFT(B220,SEARCH(" - ",B220)-1)*1,TasksList!$B$6:$B$1005,0),1)),""),"Task not found!")</f>
        <v/>
      </c>
      <c r="D220" s="384"/>
      <c r="E220" s="149"/>
      <c r="F220" s="149"/>
      <c r="G220" s="150"/>
      <c r="I220" s="276" t="str">
        <f t="shared" si="3"/>
        <v/>
      </c>
    </row>
    <row r="221" spans="1:9" x14ac:dyDescent="0.25">
      <c r="A221" s="12"/>
      <c r="B221" s="228"/>
      <c r="C221" s="154" t="str">
        <f>IFERROR(IF(LEN(B221)&gt;0,IF(INDEX(TasksList!$C$6:$C$1005,MATCH(LEFT(B221,SEARCH(" - ",B221)-1)*1,TasksList!$B$6:$B$1005,0),1)=0,"",INDEX(TasksList!$C$6:$C$1005,MATCH(LEFT(B221,SEARCH(" - ",B221)-1)*1,TasksList!$B$6:$B$1005,0),1)),""),"Task not found!")</f>
        <v/>
      </c>
      <c r="D221" s="384"/>
      <c r="E221" s="149"/>
      <c r="F221" s="149"/>
      <c r="G221" s="150"/>
      <c r="I221" s="276" t="str">
        <f t="shared" si="3"/>
        <v/>
      </c>
    </row>
    <row r="222" spans="1:9" x14ac:dyDescent="0.25">
      <c r="A222" s="12"/>
      <c r="B222" s="228"/>
      <c r="C222" s="154" t="str">
        <f>IFERROR(IF(LEN(B222)&gt;0,IF(INDEX(TasksList!$C$6:$C$1005,MATCH(LEFT(B222,SEARCH(" - ",B222)-1)*1,TasksList!$B$6:$B$1005,0),1)=0,"",INDEX(TasksList!$C$6:$C$1005,MATCH(LEFT(B222,SEARCH(" - ",B222)-1)*1,TasksList!$B$6:$B$1005,0),1)),""),"Task not found!")</f>
        <v/>
      </c>
      <c r="D222" s="384"/>
      <c r="E222" s="149"/>
      <c r="F222" s="149"/>
      <c r="G222" s="150"/>
      <c r="I222" s="276" t="str">
        <f t="shared" si="3"/>
        <v/>
      </c>
    </row>
    <row r="223" spans="1:9" x14ac:dyDescent="0.25">
      <c r="A223" s="12"/>
      <c r="B223" s="228"/>
      <c r="C223" s="154" t="str">
        <f>IFERROR(IF(LEN(B223)&gt;0,IF(INDEX(TasksList!$C$6:$C$1005,MATCH(LEFT(B223,SEARCH(" - ",B223)-1)*1,TasksList!$B$6:$B$1005,0),1)=0,"",INDEX(TasksList!$C$6:$C$1005,MATCH(LEFT(B223,SEARCH(" - ",B223)-1)*1,TasksList!$B$6:$B$1005,0),1)),""),"Task not found!")</f>
        <v/>
      </c>
      <c r="D223" s="384"/>
      <c r="E223" s="149"/>
      <c r="F223" s="149"/>
      <c r="G223" s="150"/>
      <c r="I223" s="276" t="str">
        <f t="shared" si="3"/>
        <v/>
      </c>
    </row>
    <row r="224" spans="1:9" x14ac:dyDescent="0.25">
      <c r="A224" s="12"/>
      <c r="B224" s="228"/>
      <c r="C224" s="154" t="str">
        <f>IFERROR(IF(LEN(B224)&gt;0,IF(INDEX(TasksList!$C$6:$C$1005,MATCH(LEFT(B224,SEARCH(" - ",B224)-1)*1,TasksList!$B$6:$B$1005,0),1)=0,"",INDEX(TasksList!$C$6:$C$1005,MATCH(LEFT(B224,SEARCH(" - ",B224)-1)*1,TasksList!$B$6:$B$1005,0),1)),""),"Task not found!")</f>
        <v/>
      </c>
      <c r="D224" s="384"/>
      <c r="E224" s="149"/>
      <c r="F224" s="149"/>
      <c r="G224" s="150"/>
      <c r="I224" s="276" t="str">
        <f t="shared" si="3"/>
        <v/>
      </c>
    </row>
    <row r="225" spans="1:9" x14ac:dyDescent="0.25">
      <c r="A225" s="12"/>
      <c r="B225" s="228"/>
      <c r="C225" s="154" t="str">
        <f>IFERROR(IF(LEN(B225)&gt;0,IF(INDEX(TasksList!$C$6:$C$1005,MATCH(LEFT(B225,SEARCH(" - ",B225)-1)*1,TasksList!$B$6:$B$1005,0),1)=0,"",INDEX(TasksList!$C$6:$C$1005,MATCH(LEFT(B225,SEARCH(" - ",B225)-1)*1,TasksList!$B$6:$B$1005,0),1)),""),"Task not found!")</f>
        <v/>
      </c>
      <c r="D225" s="384"/>
      <c r="E225" s="149"/>
      <c r="F225" s="149"/>
      <c r="G225" s="150"/>
      <c r="I225" s="276" t="str">
        <f t="shared" si="3"/>
        <v/>
      </c>
    </row>
    <row r="226" spans="1:9" x14ac:dyDescent="0.25">
      <c r="A226" s="12"/>
      <c r="B226" s="228"/>
      <c r="C226" s="154" t="str">
        <f>IFERROR(IF(LEN(B226)&gt;0,IF(INDEX(TasksList!$C$6:$C$1005,MATCH(LEFT(B226,SEARCH(" - ",B226)-1)*1,TasksList!$B$6:$B$1005,0),1)=0,"",INDEX(TasksList!$C$6:$C$1005,MATCH(LEFT(B226,SEARCH(" - ",B226)-1)*1,TasksList!$B$6:$B$1005,0),1)),""),"Task not found!")</f>
        <v/>
      </c>
      <c r="D226" s="384"/>
      <c r="E226" s="149"/>
      <c r="F226" s="149"/>
      <c r="G226" s="150"/>
      <c r="I226" s="276" t="str">
        <f t="shared" si="3"/>
        <v/>
      </c>
    </row>
    <row r="227" spans="1:9" x14ac:dyDescent="0.25">
      <c r="A227" s="12"/>
      <c r="B227" s="228"/>
      <c r="C227" s="154" t="str">
        <f>IFERROR(IF(LEN(B227)&gt;0,IF(INDEX(TasksList!$C$6:$C$1005,MATCH(LEFT(B227,SEARCH(" - ",B227)-1)*1,TasksList!$B$6:$B$1005,0),1)=0,"",INDEX(TasksList!$C$6:$C$1005,MATCH(LEFT(B227,SEARCH(" - ",B227)-1)*1,TasksList!$B$6:$B$1005,0),1)),""),"Task not found!")</f>
        <v/>
      </c>
      <c r="D227" s="384"/>
      <c r="E227" s="149"/>
      <c r="F227" s="149"/>
      <c r="G227" s="150"/>
      <c r="I227" s="276" t="str">
        <f t="shared" si="3"/>
        <v/>
      </c>
    </row>
    <row r="228" spans="1:9" x14ac:dyDescent="0.25">
      <c r="A228" s="12"/>
      <c r="B228" s="228"/>
      <c r="C228" s="154" t="str">
        <f>IFERROR(IF(LEN(B228)&gt;0,IF(INDEX(TasksList!$C$6:$C$1005,MATCH(LEFT(B228,SEARCH(" - ",B228)-1)*1,TasksList!$B$6:$B$1005,0),1)=0,"",INDEX(TasksList!$C$6:$C$1005,MATCH(LEFT(B228,SEARCH(" - ",B228)-1)*1,TasksList!$B$6:$B$1005,0),1)),""),"Task not found!")</f>
        <v/>
      </c>
      <c r="D228" s="384"/>
      <c r="E228" s="149"/>
      <c r="F228" s="149"/>
      <c r="G228" s="150"/>
      <c r="I228" s="276" t="str">
        <f t="shared" si="3"/>
        <v/>
      </c>
    </row>
    <row r="229" spans="1:9" x14ac:dyDescent="0.25">
      <c r="A229" s="12"/>
      <c r="B229" s="228"/>
      <c r="C229" s="154" t="str">
        <f>IFERROR(IF(LEN(B229)&gt;0,IF(INDEX(TasksList!$C$6:$C$1005,MATCH(LEFT(B229,SEARCH(" - ",B229)-1)*1,TasksList!$B$6:$B$1005,0),1)=0,"",INDEX(TasksList!$C$6:$C$1005,MATCH(LEFT(B229,SEARCH(" - ",B229)-1)*1,TasksList!$B$6:$B$1005,0),1)),""),"Task not found!")</f>
        <v/>
      </c>
      <c r="D229" s="384"/>
      <c r="E229" s="149"/>
      <c r="F229" s="149"/>
      <c r="G229" s="150"/>
      <c r="I229" s="276" t="str">
        <f t="shared" si="3"/>
        <v/>
      </c>
    </row>
    <row r="230" spans="1:9" x14ac:dyDescent="0.25">
      <c r="A230" s="12"/>
      <c r="B230" s="228"/>
      <c r="C230" s="154" t="str">
        <f>IFERROR(IF(LEN(B230)&gt;0,IF(INDEX(TasksList!$C$6:$C$1005,MATCH(LEFT(B230,SEARCH(" - ",B230)-1)*1,TasksList!$B$6:$B$1005,0),1)=0,"",INDEX(TasksList!$C$6:$C$1005,MATCH(LEFT(B230,SEARCH(" - ",B230)-1)*1,TasksList!$B$6:$B$1005,0),1)),""),"Task not found!")</f>
        <v/>
      </c>
      <c r="D230" s="384"/>
      <c r="E230" s="149"/>
      <c r="F230" s="149"/>
      <c r="G230" s="150"/>
      <c r="I230" s="276" t="str">
        <f t="shared" si="3"/>
        <v/>
      </c>
    </row>
    <row r="231" spans="1:9" x14ac:dyDescent="0.25">
      <c r="A231" s="12"/>
      <c r="B231" s="228"/>
      <c r="C231" s="154" t="str">
        <f>IFERROR(IF(LEN(B231)&gt;0,IF(INDEX(TasksList!$C$6:$C$1005,MATCH(LEFT(B231,SEARCH(" - ",B231)-1)*1,TasksList!$B$6:$B$1005,0),1)=0,"",INDEX(TasksList!$C$6:$C$1005,MATCH(LEFT(B231,SEARCH(" - ",B231)-1)*1,TasksList!$B$6:$B$1005,0),1)),""),"Task not found!")</f>
        <v/>
      </c>
      <c r="D231" s="384"/>
      <c r="E231" s="149"/>
      <c r="F231" s="149"/>
      <c r="G231" s="150"/>
      <c r="I231" s="276" t="str">
        <f t="shared" si="3"/>
        <v/>
      </c>
    </row>
    <row r="232" spans="1:9" x14ac:dyDescent="0.25">
      <c r="A232" s="12"/>
      <c r="B232" s="228"/>
      <c r="C232" s="154" t="str">
        <f>IFERROR(IF(LEN(B232)&gt;0,IF(INDEX(TasksList!$C$6:$C$1005,MATCH(LEFT(B232,SEARCH(" - ",B232)-1)*1,TasksList!$B$6:$B$1005,0),1)=0,"",INDEX(TasksList!$C$6:$C$1005,MATCH(LEFT(B232,SEARCH(" - ",B232)-1)*1,TasksList!$B$6:$B$1005,0),1)),""),"Task not found!")</f>
        <v/>
      </c>
      <c r="D232" s="384"/>
      <c r="E232" s="149"/>
      <c r="F232" s="149"/>
      <c r="G232" s="150"/>
      <c r="I232" s="276" t="str">
        <f t="shared" si="3"/>
        <v/>
      </c>
    </row>
    <row r="233" spans="1:9" x14ac:dyDescent="0.25">
      <c r="A233" s="12"/>
      <c r="B233" s="228"/>
      <c r="C233" s="154" t="str">
        <f>IFERROR(IF(LEN(B233)&gt;0,IF(INDEX(TasksList!$C$6:$C$1005,MATCH(LEFT(B233,SEARCH(" - ",B233)-1)*1,TasksList!$B$6:$B$1005,0),1)=0,"",INDEX(TasksList!$C$6:$C$1005,MATCH(LEFT(B233,SEARCH(" - ",B233)-1)*1,TasksList!$B$6:$B$1005,0),1)),""),"Task not found!")</f>
        <v/>
      </c>
      <c r="D233" s="384"/>
      <c r="E233" s="149"/>
      <c r="F233" s="149"/>
      <c r="G233" s="150"/>
      <c r="I233" s="276" t="str">
        <f t="shared" si="3"/>
        <v/>
      </c>
    </row>
    <row r="234" spans="1:9" x14ac:dyDescent="0.25">
      <c r="A234" s="12"/>
      <c r="B234" s="228"/>
      <c r="C234" s="154" t="str">
        <f>IFERROR(IF(LEN(B234)&gt;0,IF(INDEX(TasksList!$C$6:$C$1005,MATCH(LEFT(B234,SEARCH(" - ",B234)-1)*1,TasksList!$B$6:$B$1005,0),1)=0,"",INDEX(TasksList!$C$6:$C$1005,MATCH(LEFT(B234,SEARCH(" - ",B234)-1)*1,TasksList!$B$6:$B$1005,0),1)),""),"Task not found!")</f>
        <v/>
      </c>
      <c r="D234" s="384"/>
      <c r="E234" s="149"/>
      <c r="F234" s="149"/>
      <c r="G234" s="150"/>
      <c r="I234" s="276" t="str">
        <f t="shared" si="3"/>
        <v/>
      </c>
    </row>
    <row r="235" spans="1:9" x14ac:dyDescent="0.25">
      <c r="A235" s="12"/>
      <c r="B235" s="228"/>
      <c r="C235" s="154" t="str">
        <f>IFERROR(IF(LEN(B235)&gt;0,IF(INDEX(TasksList!$C$6:$C$1005,MATCH(LEFT(B235,SEARCH(" - ",B235)-1)*1,TasksList!$B$6:$B$1005,0),1)=0,"",INDEX(TasksList!$C$6:$C$1005,MATCH(LEFT(B235,SEARCH(" - ",B235)-1)*1,TasksList!$B$6:$B$1005,0),1)),""),"Task not found!")</f>
        <v/>
      </c>
      <c r="D235" s="384"/>
      <c r="E235" s="149"/>
      <c r="F235" s="149"/>
      <c r="G235" s="150"/>
      <c r="I235" s="276" t="str">
        <f t="shared" si="3"/>
        <v/>
      </c>
    </row>
    <row r="236" spans="1:9" x14ac:dyDescent="0.25">
      <c r="A236" s="12"/>
      <c r="B236" s="228"/>
      <c r="C236" s="154" t="str">
        <f>IFERROR(IF(LEN(B236)&gt;0,IF(INDEX(TasksList!$C$6:$C$1005,MATCH(LEFT(B236,SEARCH(" - ",B236)-1)*1,TasksList!$B$6:$B$1005,0),1)=0,"",INDEX(TasksList!$C$6:$C$1005,MATCH(LEFT(B236,SEARCH(" - ",B236)-1)*1,TasksList!$B$6:$B$1005,0),1)),""),"Task not found!")</f>
        <v/>
      </c>
      <c r="D236" s="384"/>
      <c r="E236" s="149"/>
      <c r="F236" s="149"/>
      <c r="G236" s="150"/>
      <c r="I236" s="276" t="str">
        <f t="shared" si="3"/>
        <v/>
      </c>
    </row>
    <row r="237" spans="1:9" x14ac:dyDescent="0.25">
      <c r="A237" s="12"/>
      <c r="B237" s="228"/>
      <c r="C237" s="154" t="str">
        <f>IFERROR(IF(LEN(B237)&gt;0,IF(INDEX(TasksList!$C$6:$C$1005,MATCH(LEFT(B237,SEARCH(" - ",B237)-1)*1,TasksList!$B$6:$B$1005,0),1)=0,"",INDEX(TasksList!$C$6:$C$1005,MATCH(LEFT(B237,SEARCH(" - ",B237)-1)*1,TasksList!$B$6:$B$1005,0),1)),""),"Task not found!")</f>
        <v/>
      </c>
      <c r="D237" s="384"/>
      <c r="E237" s="149"/>
      <c r="F237" s="149"/>
      <c r="G237" s="150"/>
      <c r="I237" s="276" t="str">
        <f t="shared" si="3"/>
        <v/>
      </c>
    </row>
    <row r="238" spans="1:9" x14ac:dyDescent="0.25">
      <c r="A238" s="12"/>
      <c r="B238" s="228"/>
      <c r="C238" s="154" t="str">
        <f>IFERROR(IF(LEN(B238)&gt;0,IF(INDEX(TasksList!$C$6:$C$1005,MATCH(LEFT(B238,SEARCH(" - ",B238)-1)*1,TasksList!$B$6:$B$1005,0),1)=0,"",INDEX(TasksList!$C$6:$C$1005,MATCH(LEFT(B238,SEARCH(" - ",B238)-1)*1,TasksList!$B$6:$B$1005,0),1)),""),"Task not found!")</f>
        <v/>
      </c>
      <c r="D238" s="384"/>
      <c r="E238" s="149"/>
      <c r="F238" s="149"/>
      <c r="G238" s="150"/>
      <c r="I238" s="276" t="str">
        <f t="shared" si="3"/>
        <v/>
      </c>
    </row>
    <row r="239" spans="1:9" x14ac:dyDescent="0.25">
      <c r="A239" s="12"/>
      <c r="B239" s="228"/>
      <c r="C239" s="154" t="str">
        <f>IFERROR(IF(LEN(B239)&gt;0,IF(INDEX(TasksList!$C$6:$C$1005,MATCH(LEFT(B239,SEARCH(" - ",B239)-1)*1,TasksList!$B$6:$B$1005,0),1)=0,"",INDEX(TasksList!$C$6:$C$1005,MATCH(LEFT(B239,SEARCH(" - ",B239)-1)*1,TasksList!$B$6:$B$1005,0),1)),""),"Task not found!")</f>
        <v/>
      </c>
      <c r="D239" s="384"/>
      <c r="E239" s="149"/>
      <c r="F239" s="149"/>
      <c r="G239" s="150"/>
      <c r="I239" s="276" t="str">
        <f t="shared" si="3"/>
        <v/>
      </c>
    </row>
    <row r="240" spans="1:9" x14ac:dyDescent="0.25">
      <c r="A240" s="12"/>
      <c r="B240" s="228"/>
      <c r="C240" s="154" t="str">
        <f>IFERROR(IF(LEN(B240)&gt;0,IF(INDEX(TasksList!$C$6:$C$1005,MATCH(LEFT(B240,SEARCH(" - ",B240)-1)*1,TasksList!$B$6:$B$1005,0),1)=0,"",INDEX(TasksList!$C$6:$C$1005,MATCH(LEFT(B240,SEARCH(" - ",B240)-1)*1,TasksList!$B$6:$B$1005,0),1)),""),"Task not found!")</f>
        <v/>
      </c>
      <c r="D240" s="384"/>
      <c r="E240" s="149"/>
      <c r="F240" s="149"/>
      <c r="G240" s="150"/>
      <c r="I240" s="276" t="str">
        <f t="shared" si="3"/>
        <v/>
      </c>
    </row>
    <row r="241" spans="1:9" x14ac:dyDescent="0.25">
      <c r="A241" s="12"/>
      <c r="B241" s="228"/>
      <c r="C241" s="154" t="str">
        <f>IFERROR(IF(LEN(B241)&gt;0,IF(INDEX(TasksList!$C$6:$C$1005,MATCH(LEFT(B241,SEARCH(" - ",B241)-1)*1,TasksList!$B$6:$B$1005,0),1)=0,"",INDEX(TasksList!$C$6:$C$1005,MATCH(LEFT(B241,SEARCH(" - ",B241)-1)*1,TasksList!$B$6:$B$1005,0),1)),""),"Task not found!")</f>
        <v/>
      </c>
      <c r="D241" s="384"/>
      <c r="E241" s="149"/>
      <c r="F241" s="149"/>
      <c r="G241" s="150"/>
      <c r="I241" s="276" t="str">
        <f t="shared" si="3"/>
        <v/>
      </c>
    </row>
    <row r="242" spans="1:9" x14ac:dyDescent="0.25">
      <c r="A242" s="12"/>
      <c r="B242" s="228"/>
      <c r="C242" s="154" t="str">
        <f>IFERROR(IF(LEN(B242)&gt;0,IF(INDEX(TasksList!$C$6:$C$1005,MATCH(LEFT(B242,SEARCH(" - ",B242)-1)*1,TasksList!$B$6:$B$1005,0),1)=0,"",INDEX(TasksList!$C$6:$C$1005,MATCH(LEFT(B242,SEARCH(" - ",B242)-1)*1,TasksList!$B$6:$B$1005,0),1)),""),"Task not found!")</f>
        <v/>
      </c>
      <c r="D242" s="384"/>
      <c r="E242" s="149"/>
      <c r="F242" s="149"/>
      <c r="G242" s="150"/>
      <c r="I242" s="276" t="str">
        <f t="shared" si="3"/>
        <v/>
      </c>
    </row>
    <row r="243" spans="1:9" x14ac:dyDescent="0.25">
      <c r="A243" s="12"/>
      <c r="B243" s="228"/>
      <c r="C243" s="154" t="str">
        <f>IFERROR(IF(LEN(B243)&gt;0,IF(INDEX(TasksList!$C$6:$C$1005,MATCH(LEFT(B243,SEARCH(" - ",B243)-1)*1,TasksList!$B$6:$B$1005,0),1)=0,"",INDEX(TasksList!$C$6:$C$1005,MATCH(LEFT(B243,SEARCH(" - ",B243)-1)*1,TasksList!$B$6:$B$1005,0),1)),""),"Task not found!")</f>
        <v/>
      </c>
      <c r="D243" s="384"/>
      <c r="E243" s="149"/>
      <c r="F243" s="149"/>
      <c r="G243" s="150"/>
      <c r="I243" s="276" t="str">
        <f t="shared" si="3"/>
        <v/>
      </c>
    </row>
    <row r="244" spans="1:9" x14ac:dyDescent="0.25">
      <c r="A244" s="12"/>
      <c r="B244" s="228"/>
      <c r="C244" s="154" t="str">
        <f>IFERROR(IF(LEN(B244)&gt;0,IF(INDEX(TasksList!$C$6:$C$1005,MATCH(LEFT(B244,SEARCH(" - ",B244)-1)*1,TasksList!$B$6:$B$1005,0),1)=0,"",INDEX(TasksList!$C$6:$C$1005,MATCH(LEFT(B244,SEARCH(" - ",B244)-1)*1,TasksList!$B$6:$B$1005,0),1)),""),"Task not found!")</f>
        <v/>
      </c>
      <c r="D244" s="384"/>
      <c r="E244" s="149"/>
      <c r="F244" s="149"/>
      <c r="G244" s="150"/>
      <c r="I244" s="276" t="str">
        <f t="shared" si="3"/>
        <v/>
      </c>
    </row>
    <row r="245" spans="1:9" x14ac:dyDescent="0.25">
      <c r="A245" s="12"/>
      <c r="B245" s="228"/>
      <c r="C245" s="154" t="str">
        <f>IFERROR(IF(LEN(B245)&gt;0,IF(INDEX(TasksList!$C$6:$C$1005,MATCH(LEFT(B245,SEARCH(" - ",B245)-1)*1,TasksList!$B$6:$B$1005,0),1)=0,"",INDEX(TasksList!$C$6:$C$1005,MATCH(LEFT(B245,SEARCH(" - ",B245)-1)*1,TasksList!$B$6:$B$1005,0),1)),""),"Task not found!")</f>
        <v/>
      </c>
      <c r="D245" s="384"/>
      <c r="E245" s="149"/>
      <c r="F245" s="149"/>
      <c r="G245" s="150"/>
      <c r="I245" s="276" t="str">
        <f t="shared" si="3"/>
        <v/>
      </c>
    </row>
    <row r="246" spans="1:9" x14ac:dyDescent="0.25">
      <c r="A246" s="12"/>
      <c r="B246" s="228"/>
      <c r="C246" s="154" t="str">
        <f>IFERROR(IF(LEN(B246)&gt;0,IF(INDEX(TasksList!$C$6:$C$1005,MATCH(LEFT(B246,SEARCH(" - ",B246)-1)*1,TasksList!$B$6:$B$1005,0),1)=0,"",INDEX(TasksList!$C$6:$C$1005,MATCH(LEFT(B246,SEARCH(" - ",B246)-1)*1,TasksList!$B$6:$B$1005,0),1)),""),"Task not found!")</f>
        <v/>
      </c>
      <c r="D246" s="384"/>
      <c r="E246" s="149"/>
      <c r="F246" s="149"/>
      <c r="G246" s="150"/>
      <c r="I246" s="276" t="str">
        <f t="shared" si="3"/>
        <v/>
      </c>
    </row>
    <row r="247" spans="1:9" x14ac:dyDescent="0.25">
      <c r="A247" s="12"/>
      <c r="B247" s="228"/>
      <c r="C247" s="154" t="str">
        <f>IFERROR(IF(LEN(B247)&gt;0,IF(INDEX(TasksList!$C$6:$C$1005,MATCH(LEFT(B247,SEARCH(" - ",B247)-1)*1,TasksList!$B$6:$B$1005,0),1)=0,"",INDEX(TasksList!$C$6:$C$1005,MATCH(LEFT(B247,SEARCH(" - ",B247)-1)*1,TasksList!$B$6:$B$1005,0),1)),""),"Task not found!")</f>
        <v/>
      </c>
      <c r="D247" s="384"/>
      <c r="E247" s="149"/>
      <c r="F247" s="149"/>
      <c r="G247" s="150"/>
      <c r="I247" s="276" t="str">
        <f t="shared" si="3"/>
        <v/>
      </c>
    </row>
    <row r="248" spans="1:9" x14ac:dyDescent="0.25">
      <c r="A248" s="12"/>
      <c r="B248" s="228"/>
      <c r="C248" s="154" t="str">
        <f>IFERROR(IF(LEN(B248)&gt;0,IF(INDEX(TasksList!$C$6:$C$1005,MATCH(LEFT(B248,SEARCH(" - ",B248)-1)*1,TasksList!$B$6:$B$1005,0),1)=0,"",INDEX(TasksList!$C$6:$C$1005,MATCH(LEFT(B248,SEARCH(" - ",B248)-1)*1,TasksList!$B$6:$B$1005,0),1)),""),"Task not found!")</f>
        <v/>
      </c>
      <c r="D248" s="384"/>
      <c r="E248" s="149"/>
      <c r="F248" s="149"/>
      <c r="G248" s="150"/>
      <c r="I248" s="276" t="str">
        <f t="shared" si="3"/>
        <v/>
      </c>
    </row>
    <row r="249" spans="1:9" x14ac:dyDescent="0.25">
      <c r="A249" s="12"/>
      <c r="B249" s="228"/>
      <c r="C249" s="154" t="str">
        <f>IFERROR(IF(LEN(B249)&gt;0,IF(INDEX(TasksList!$C$6:$C$1005,MATCH(LEFT(B249,SEARCH(" - ",B249)-1)*1,TasksList!$B$6:$B$1005,0),1)=0,"",INDEX(TasksList!$C$6:$C$1005,MATCH(LEFT(B249,SEARCH(" - ",B249)-1)*1,TasksList!$B$6:$B$1005,0),1)),""),"Task not found!")</f>
        <v/>
      </c>
      <c r="D249" s="384"/>
      <c r="E249" s="149"/>
      <c r="F249" s="149"/>
      <c r="G249" s="150"/>
      <c r="I249" s="276" t="str">
        <f t="shared" si="3"/>
        <v/>
      </c>
    </row>
    <row r="250" spans="1:9" x14ac:dyDescent="0.25">
      <c r="A250" s="12"/>
      <c r="B250" s="228"/>
      <c r="C250" s="154" t="str">
        <f>IFERROR(IF(LEN(B250)&gt;0,IF(INDEX(TasksList!$C$6:$C$1005,MATCH(LEFT(B250,SEARCH(" - ",B250)-1)*1,TasksList!$B$6:$B$1005,0),1)=0,"",INDEX(TasksList!$C$6:$C$1005,MATCH(LEFT(B250,SEARCH(" - ",B250)-1)*1,TasksList!$B$6:$B$1005,0),1)),""),"Task not found!")</f>
        <v/>
      </c>
      <c r="D250" s="384"/>
      <c r="E250" s="149"/>
      <c r="F250" s="149"/>
      <c r="G250" s="150"/>
      <c r="I250" s="276" t="str">
        <f t="shared" si="3"/>
        <v/>
      </c>
    </row>
    <row r="251" spans="1:9" x14ac:dyDescent="0.25">
      <c r="A251" s="12"/>
      <c r="B251" s="228"/>
      <c r="C251" s="154" t="str">
        <f>IFERROR(IF(LEN(B251)&gt;0,IF(INDEX(TasksList!$C$6:$C$1005,MATCH(LEFT(B251,SEARCH(" - ",B251)-1)*1,TasksList!$B$6:$B$1005,0),1)=0,"",INDEX(TasksList!$C$6:$C$1005,MATCH(LEFT(B251,SEARCH(" - ",B251)-1)*1,TasksList!$B$6:$B$1005,0),1)),""),"Task not found!")</f>
        <v/>
      </c>
      <c r="D251" s="384"/>
      <c r="E251" s="149"/>
      <c r="F251" s="149"/>
      <c r="G251" s="150"/>
      <c r="I251" s="276" t="str">
        <f t="shared" si="3"/>
        <v/>
      </c>
    </row>
    <row r="252" spans="1:9" x14ac:dyDescent="0.25">
      <c r="A252" s="12"/>
      <c r="B252" s="228"/>
      <c r="C252" s="154" t="str">
        <f>IFERROR(IF(LEN(B252)&gt;0,IF(INDEX(TasksList!$C$6:$C$1005,MATCH(LEFT(B252,SEARCH(" - ",B252)-1)*1,TasksList!$B$6:$B$1005,0),1)=0,"",INDEX(TasksList!$C$6:$C$1005,MATCH(LEFT(B252,SEARCH(" - ",B252)-1)*1,TasksList!$B$6:$B$1005,0),1)),""),"Task not found!")</f>
        <v/>
      </c>
      <c r="D252" s="384"/>
      <c r="E252" s="149"/>
      <c r="F252" s="149"/>
      <c r="G252" s="150"/>
      <c r="I252" s="276" t="str">
        <f t="shared" si="3"/>
        <v/>
      </c>
    </row>
    <row r="253" spans="1:9" x14ac:dyDescent="0.25">
      <c r="A253" s="12"/>
      <c r="B253" s="228"/>
      <c r="C253" s="154" t="str">
        <f>IFERROR(IF(LEN(B253)&gt;0,IF(INDEX(TasksList!$C$6:$C$1005,MATCH(LEFT(B253,SEARCH(" - ",B253)-1)*1,TasksList!$B$6:$B$1005,0),1)=0,"",INDEX(TasksList!$C$6:$C$1005,MATCH(LEFT(B253,SEARCH(" - ",B253)-1)*1,TasksList!$B$6:$B$1005,0),1)),""),"Task not found!")</f>
        <v/>
      </c>
      <c r="D253" s="384"/>
      <c r="E253" s="149"/>
      <c r="F253" s="149"/>
      <c r="G253" s="150"/>
      <c r="I253" s="276" t="str">
        <f t="shared" si="3"/>
        <v/>
      </c>
    </row>
    <row r="254" spans="1:9" x14ac:dyDescent="0.25">
      <c r="A254" s="12"/>
      <c r="B254" s="228"/>
      <c r="C254" s="154" t="str">
        <f>IFERROR(IF(LEN(B254)&gt;0,IF(INDEX(TasksList!$C$6:$C$1005,MATCH(LEFT(B254,SEARCH(" - ",B254)-1)*1,TasksList!$B$6:$B$1005,0),1)=0,"",INDEX(TasksList!$C$6:$C$1005,MATCH(LEFT(B254,SEARCH(" - ",B254)-1)*1,TasksList!$B$6:$B$1005,0),1)),""),"Task not found!")</f>
        <v/>
      </c>
      <c r="D254" s="384"/>
      <c r="E254" s="149"/>
      <c r="F254" s="149"/>
      <c r="G254" s="150"/>
      <c r="I254" s="276" t="str">
        <f t="shared" si="3"/>
        <v/>
      </c>
    </row>
    <row r="255" spans="1:9" x14ac:dyDescent="0.25">
      <c r="A255" s="12"/>
      <c r="B255" s="228"/>
      <c r="C255" s="154" t="str">
        <f>IFERROR(IF(LEN(B255)&gt;0,IF(INDEX(TasksList!$C$6:$C$1005,MATCH(LEFT(B255,SEARCH(" - ",B255)-1)*1,TasksList!$B$6:$B$1005,0),1)=0,"",INDEX(TasksList!$C$6:$C$1005,MATCH(LEFT(B255,SEARCH(" - ",B255)-1)*1,TasksList!$B$6:$B$1005,0),1)),""),"Task not found!")</f>
        <v/>
      </c>
      <c r="D255" s="384"/>
      <c r="E255" s="149"/>
      <c r="F255" s="149"/>
      <c r="G255" s="150"/>
      <c r="I255" s="276" t="str">
        <f t="shared" si="3"/>
        <v/>
      </c>
    </row>
    <row r="256" spans="1:9" x14ac:dyDescent="0.25">
      <c r="A256" s="12"/>
      <c r="B256" s="228"/>
      <c r="C256" s="154" t="str">
        <f>IFERROR(IF(LEN(B256)&gt;0,IF(INDEX(TasksList!$C$6:$C$1005,MATCH(LEFT(B256,SEARCH(" - ",B256)-1)*1,TasksList!$B$6:$B$1005,0),1)=0,"",INDEX(TasksList!$C$6:$C$1005,MATCH(LEFT(B256,SEARCH(" - ",B256)-1)*1,TasksList!$B$6:$B$1005,0),1)),""),"Task not found!")</f>
        <v/>
      </c>
      <c r="D256" s="384"/>
      <c r="E256" s="149"/>
      <c r="F256" s="149"/>
      <c r="G256" s="150"/>
      <c r="I256" s="276" t="str">
        <f t="shared" si="3"/>
        <v/>
      </c>
    </row>
    <row r="257" spans="1:9" x14ac:dyDescent="0.25">
      <c r="A257" s="12"/>
      <c r="B257" s="228"/>
      <c r="C257" s="154" t="str">
        <f>IFERROR(IF(LEN(B257)&gt;0,IF(INDEX(TasksList!$C$6:$C$1005,MATCH(LEFT(B257,SEARCH(" - ",B257)-1)*1,TasksList!$B$6:$B$1005,0),1)=0,"",INDEX(TasksList!$C$6:$C$1005,MATCH(LEFT(B257,SEARCH(" - ",B257)-1)*1,TasksList!$B$6:$B$1005,0),1)),""),"Task not found!")</f>
        <v/>
      </c>
      <c r="D257" s="384"/>
      <c r="E257" s="149"/>
      <c r="F257" s="149"/>
      <c r="G257" s="150"/>
      <c r="I257" s="276" t="str">
        <f t="shared" si="3"/>
        <v/>
      </c>
    </row>
    <row r="258" spans="1:9" x14ac:dyDescent="0.25">
      <c r="A258" s="12"/>
      <c r="B258" s="228"/>
      <c r="C258" s="154" t="str">
        <f>IFERROR(IF(LEN(B258)&gt;0,IF(INDEX(TasksList!$C$6:$C$1005,MATCH(LEFT(B258,SEARCH(" - ",B258)-1)*1,TasksList!$B$6:$B$1005,0),1)=0,"",INDEX(TasksList!$C$6:$C$1005,MATCH(LEFT(B258,SEARCH(" - ",B258)-1)*1,TasksList!$B$6:$B$1005,0),1)),""),"Task not found!")</f>
        <v/>
      </c>
      <c r="D258" s="384"/>
      <c r="E258" s="149"/>
      <c r="F258" s="149"/>
      <c r="G258" s="150"/>
      <c r="I258" s="276" t="str">
        <f t="shared" si="3"/>
        <v/>
      </c>
    </row>
    <row r="259" spans="1:9" x14ac:dyDescent="0.25">
      <c r="A259" s="12"/>
      <c r="B259" s="228"/>
      <c r="C259" s="154" t="str">
        <f>IFERROR(IF(LEN(B259)&gt;0,IF(INDEX(TasksList!$C$6:$C$1005,MATCH(LEFT(B259,SEARCH(" - ",B259)-1)*1,TasksList!$B$6:$B$1005,0),1)=0,"",INDEX(TasksList!$C$6:$C$1005,MATCH(LEFT(B259,SEARCH(" - ",B259)-1)*1,TasksList!$B$6:$B$1005,0),1)),""),"Task not found!")</f>
        <v/>
      </c>
      <c r="D259" s="384"/>
      <c r="E259" s="149"/>
      <c r="F259" s="149"/>
      <c r="G259" s="150"/>
      <c r="I259" s="276" t="str">
        <f t="shared" si="3"/>
        <v/>
      </c>
    </row>
    <row r="260" spans="1:9" x14ac:dyDescent="0.25">
      <c r="A260" s="12"/>
      <c r="B260" s="228"/>
      <c r="C260" s="154" t="str">
        <f>IFERROR(IF(LEN(B260)&gt;0,IF(INDEX(TasksList!$C$6:$C$1005,MATCH(LEFT(B260,SEARCH(" - ",B260)-1)*1,TasksList!$B$6:$B$1005,0),1)=0,"",INDEX(TasksList!$C$6:$C$1005,MATCH(LEFT(B260,SEARCH(" - ",B260)-1)*1,TasksList!$B$6:$B$1005,0),1)),""),"Task not found!")</f>
        <v/>
      </c>
      <c r="D260" s="384"/>
      <c r="E260" s="149"/>
      <c r="F260" s="149"/>
      <c r="G260" s="150"/>
      <c r="I260" s="276" t="str">
        <f t="shared" si="3"/>
        <v/>
      </c>
    </row>
    <row r="261" spans="1:9" x14ac:dyDescent="0.25">
      <c r="A261" s="12"/>
      <c r="B261" s="228"/>
      <c r="C261" s="154" t="str">
        <f>IFERROR(IF(LEN(B261)&gt;0,IF(INDEX(TasksList!$C$6:$C$1005,MATCH(LEFT(B261,SEARCH(" - ",B261)-1)*1,TasksList!$B$6:$B$1005,0),1)=0,"",INDEX(TasksList!$C$6:$C$1005,MATCH(LEFT(B261,SEARCH(" - ",B261)-1)*1,TasksList!$B$6:$B$1005,0),1)),""),"Task not found!")</f>
        <v/>
      </c>
      <c r="D261" s="384"/>
      <c r="E261" s="149"/>
      <c r="F261" s="149"/>
      <c r="G261" s="150"/>
      <c r="I261" s="276" t="str">
        <f t="shared" si="3"/>
        <v/>
      </c>
    </row>
    <row r="262" spans="1:9" x14ac:dyDescent="0.25">
      <c r="A262" s="12"/>
      <c r="B262" s="228"/>
      <c r="C262" s="154" t="str">
        <f>IFERROR(IF(LEN(B262)&gt;0,IF(INDEX(TasksList!$C$6:$C$1005,MATCH(LEFT(B262,SEARCH(" - ",B262)-1)*1,TasksList!$B$6:$B$1005,0),1)=0,"",INDEX(TasksList!$C$6:$C$1005,MATCH(LEFT(B262,SEARCH(" - ",B262)-1)*1,TasksList!$B$6:$B$1005,0),1)),""),"Task not found!")</f>
        <v/>
      </c>
      <c r="D262" s="384"/>
      <c r="E262" s="149"/>
      <c r="F262" s="149"/>
      <c r="G262" s="150"/>
      <c r="I262" s="276" t="str">
        <f t="shared" si="3"/>
        <v/>
      </c>
    </row>
    <row r="263" spans="1:9" x14ac:dyDescent="0.25">
      <c r="A263" s="12"/>
      <c r="B263" s="228"/>
      <c r="C263" s="154" t="str">
        <f>IFERROR(IF(LEN(B263)&gt;0,IF(INDEX(TasksList!$C$6:$C$1005,MATCH(LEFT(B263,SEARCH(" - ",B263)-1)*1,TasksList!$B$6:$B$1005,0),1)=0,"",INDEX(TasksList!$C$6:$C$1005,MATCH(LEFT(B263,SEARCH(" - ",B263)-1)*1,TasksList!$B$6:$B$1005,0),1)),""),"Task not found!")</f>
        <v/>
      </c>
      <c r="D263" s="384"/>
      <c r="E263" s="149"/>
      <c r="F263" s="149"/>
      <c r="G263" s="150"/>
      <c r="I263" s="276" t="str">
        <f t="shared" ref="I263:I326" si="4">IF(AND(LEN(D263)&gt;0,LEN(B263)=0),"←   Missing Task ID",IF(AND(LEN(D263)&gt;0,LEN(E263)=0),"←   Missing STAGE",IF(AND(LEN(B263)+LEN(E263)&gt;0,LEN(D263)=0),"←   Missing DATE","")))</f>
        <v/>
      </c>
    </row>
    <row r="264" spans="1:9" x14ac:dyDescent="0.25">
      <c r="A264" s="12"/>
      <c r="B264" s="228"/>
      <c r="C264" s="154" t="str">
        <f>IFERROR(IF(LEN(B264)&gt;0,IF(INDEX(TasksList!$C$6:$C$1005,MATCH(LEFT(B264,SEARCH(" - ",B264)-1)*1,TasksList!$B$6:$B$1005,0),1)=0,"",INDEX(TasksList!$C$6:$C$1005,MATCH(LEFT(B264,SEARCH(" - ",B264)-1)*1,TasksList!$B$6:$B$1005,0),1)),""),"Task not found!")</f>
        <v/>
      </c>
      <c r="D264" s="384"/>
      <c r="E264" s="149"/>
      <c r="F264" s="149"/>
      <c r="G264" s="150"/>
      <c r="I264" s="276" t="str">
        <f t="shared" si="4"/>
        <v/>
      </c>
    </row>
    <row r="265" spans="1:9" x14ac:dyDescent="0.25">
      <c r="A265" s="12"/>
      <c r="B265" s="228"/>
      <c r="C265" s="154" t="str">
        <f>IFERROR(IF(LEN(B265)&gt;0,IF(INDEX(TasksList!$C$6:$C$1005,MATCH(LEFT(B265,SEARCH(" - ",B265)-1)*1,TasksList!$B$6:$B$1005,0),1)=0,"",INDEX(TasksList!$C$6:$C$1005,MATCH(LEFT(B265,SEARCH(" - ",B265)-1)*1,TasksList!$B$6:$B$1005,0),1)),""),"Task not found!")</f>
        <v/>
      </c>
      <c r="D265" s="384"/>
      <c r="E265" s="149"/>
      <c r="F265" s="149"/>
      <c r="G265" s="150"/>
      <c r="I265" s="276" t="str">
        <f t="shared" si="4"/>
        <v/>
      </c>
    </row>
    <row r="266" spans="1:9" x14ac:dyDescent="0.25">
      <c r="A266" s="12"/>
      <c r="B266" s="228"/>
      <c r="C266" s="154" t="str">
        <f>IFERROR(IF(LEN(B266)&gt;0,IF(INDEX(TasksList!$C$6:$C$1005,MATCH(LEFT(B266,SEARCH(" - ",B266)-1)*1,TasksList!$B$6:$B$1005,0),1)=0,"",INDEX(TasksList!$C$6:$C$1005,MATCH(LEFT(B266,SEARCH(" - ",B266)-1)*1,TasksList!$B$6:$B$1005,0),1)),""),"Task not found!")</f>
        <v/>
      </c>
      <c r="D266" s="384"/>
      <c r="E266" s="149"/>
      <c r="F266" s="149"/>
      <c r="G266" s="150"/>
      <c r="I266" s="276" t="str">
        <f t="shared" si="4"/>
        <v/>
      </c>
    </row>
    <row r="267" spans="1:9" x14ac:dyDescent="0.25">
      <c r="A267" s="12"/>
      <c r="B267" s="228"/>
      <c r="C267" s="154" t="str">
        <f>IFERROR(IF(LEN(B267)&gt;0,IF(INDEX(TasksList!$C$6:$C$1005,MATCH(LEFT(B267,SEARCH(" - ",B267)-1)*1,TasksList!$B$6:$B$1005,0),1)=0,"",INDEX(TasksList!$C$6:$C$1005,MATCH(LEFT(B267,SEARCH(" - ",B267)-1)*1,TasksList!$B$6:$B$1005,0),1)),""),"Task not found!")</f>
        <v/>
      </c>
      <c r="D267" s="384"/>
      <c r="E267" s="149"/>
      <c r="F267" s="149"/>
      <c r="G267" s="150"/>
      <c r="I267" s="276" t="str">
        <f t="shared" si="4"/>
        <v/>
      </c>
    </row>
    <row r="268" spans="1:9" x14ac:dyDescent="0.25">
      <c r="A268" s="12"/>
      <c r="B268" s="228"/>
      <c r="C268" s="154" t="str">
        <f>IFERROR(IF(LEN(B268)&gt;0,IF(INDEX(TasksList!$C$6:$C$1005,MATCH(LEFT(B268,SEARCH(" - ",B268)-1)*1,TasksList!$B$6:$B$1005,0),1)=0,"",INDEX(TasksList!$C$6:$C$1005,MATCH(LEFT(B268,SEARCH(" - ",B268)-1)*1,TasksList!$B$6:$B$1005,0),1)),""),"Task not found!")</f>
        <v/>
      </c>
      <c r="D268" s="384"/>
      <c r="E268" s="149"/>
      <c r="F268" s="149"/>
      <c r="G268" s="150"/>
      <c r="I268" s="276" t="str">
        <f t="shared" si="4"/>
        <v/>
      </c>
    </row>
    <row r="269" spans="1:9" x14ac:dyDescent="0.25">
      <c r="A269" s="12"/>
      <c r="B269" s="228"/>
      <c r="C269" s="154" t="str">
        <f>IFERROR(IF(LEN(B269)&gt;0,IF(INDEX(TasksList!$C$6:$C$1005,MATCH(LEFT(B269,SEARCH(" - ",B269)-1)*1,TasksList!$B$6:$B$1005,0),1)=0,"",INDEX(TasksList!$C$6:$C$1005,MATCH(LEFT(B269,SEARCH(" - ",B269)-1)*1,TasksList!$B$6:$B$1005,0),1)),""),"Task not found!")</f>
        <v/>
      </c>
      <c r="D269" s="384"/>
      <c r="E269" s="149"/>
      <c r="F269" s="149"/>
      <c r="G269" s="150"/>
      <c r="I269" s="276" t="str">
        <f t="shared" si="4"/>
        <v/>
      </c>
    </row>
    <row r="270" spans="1:9" x14ac:dyDescent="0.25">
      <c r="A270" s="12"/>
      <c r="B270" s="228"/>
      <c r="C270" s="154" t="str">
        <f>IFERROR(IF(LEN(B270)&gt;0,IF(INDEX(TasksList!$C$6:$C$1005,MATCH(LEFT(B270,SEARCH(" - ",B270)-1)*1,TasksList!$B$6:$B$1005,0),1)=0,"",INDEX(TasksList!$C$6:$C$1005,MATCH(LEFT(B270,SEARCH(" - ",B270)-1)*1,TasksList!$B$6:$B$1005,0),1)),""),"Task not found!")</f>
        <v/>
      </c>
      <c r="D270" s="384"/>
      <c r="E270" s="149"/>
      <c r="F270" s="149"/>
      <c r="G270" s="150"/>
      <c r="I270" s="276" t="str">
        <f t="shared" si="4"/>
        <v/>
      </c>
    </row>
    <row r="271" spans="1:9" x14ac:dyDescent="0.25">
      <c r="A271" s="12"/>
      <c r="B271" s="228"/>
      <c r="C271" s="154" t="str">
        <f>IFERROR(IF(LEN(B271)&gt;0,IF(INDEX(TasksList!$C$6:$C$1005,MATCH(LEFT(B271,SEARCH(" - ",B271)-1)*1,TasksList!$B$6:$B$1005,0),1)=0,"",INDEX(TasksList!$C$6:$C$1005,MATCH(LEFT(B271,SEARCH(" - ",B271)-1)*1,TasksList!$B$6:$B$1005,0),1)),""),"Task not found!")</f>
        <v/>
      </c>
      <c r="D271" s="384"/>
      <c r="E271" s="149"/>
      <c r="F271" s="149"/>
      <c r="G271" s="150"/>
      <c r="I271" s="276" t="str">
        <f t="shared" si="4"/>
        <v/>
      </c>
    </row>
    <row r="272" spans="1:9" x14ac:dyDescent="0.25">
      <c r="A272" s="12"/>
      <c r="B272" s="228"/>
      <c r="C272" s="154" t="str">
        <f>IFERROR(IF(LEN(B272)&gt;0,IF(INDEX(TasksList!$C$6:$C$1005,MATCH(LEFT(B272,SEARCH(" - ",B272)-1)*1,TasksList!$B$6:$B$1005,0),1)=0,"",INDEX(TasksList!$C$6:$C$1005,MATCH(LEFT(B272,SEARCH(" - ",B272)-1)*1,TasksList!$B$6:$B$1005,0),1)),""),"Task not found!")</f>
        <v/>
      </c>
      <c r="D272" s="384"/>
      <c r="E272" s="149"/>
      <c r="F272" s="149"/>
      <c r="G272" s="150"/>
      <c r="I272" s="276" t="str">
        <f t="shared" si="4"/>
        <v/>
      </c>
    </row>
    <row r="273" spans="1:9" x14ac:dyDescent="0.25">
      <c r="A273" s="12"/>
      <c r="B273" s="228"/>
      <c r="C273" s="154" t="str">
        <f>IFERROR(IF(LEN(B273)&gt;0,IF(INDEX(TasksList!$C$6:$C$1005,MATCH(LEFT(B273,SEARCH(" - ",B273)-1)*1,TasksList!$B$6:$B$1005,0),1)=0,"",INDEX(TasksList!$C$6:$C$1005,MATCH(LEFT(B273,SEARCH(" - ",B273)-1)*1,TasksList!$B$6:$B$1005,0),1)),""),"Task not found!")</f>
        <v/>
      </c>
      <c r="D273" s="384"/>
      <c r="E273" s="149"/>
      <c r="F273" s="149"/>
      <c r="G273" s="150"/>
      <c r="I273" s="276" t="str">
        <f t="shared" si="4"/>
        <v/>
      </c>
    </row>
    <row r="274" spans="1:9" x14ac:dyDescent="0.25">
      <c r="A274" s="12"/>
      <c r="B274" s="228"/>
      <c r="C274" s="154" t="str">
        <f>IFERROR(IF(LEN(B274)&gt;0,IF(INDEX(TasksList!$C$6:$C$1005,MATCH(LEFT(B274,SEARCH(" - ",B274)-1)*1,TasksList!$B$6:$B$1005,0),1)=0,"",INDEX(TasksList!$C$6:$C$1005,MATCH(LEFT(B274,SEARCH(" - ",B274)-1)*1,TasksList!$B$6:$B$1005,0),1)),""),"Task not found!")</f>
        <v/>
      </c>
      <c r="D274" s="384"/>
      <c r="E274" s="149"/>
      <c r="F274" s="149"/>
      <c r="G274" s="150"/>
      <c r="I274" s="276" t="str">
        <f t="shared" si="4"/>
        <v/>
      </c>
    </row>
    <row r="275" spans="1:9" x14ac:dyDescent="0.25">
      <c r="A275" s="12"/>
      <c r="B275" s="228"/>
      <c r="C275" s="154" t="str">
        <f>IFERROR(IF(LEN(B275)&gt;0,IF(INDEX(TasksList!$C$6:$C$1005,MATCH(LEFT(B275,SEARCH(" - ",B275)-1)*1,TasksList!$B$6:$B$1005,0),1)=0,"",INDEX(TasksList!$C$6:$C$1005,MATCH(LEFT(B275,SEARCH(" - ",B275)-1)*1,TasksList!$B$6:$B$1005,0),1)),""),"Task not found!")</f>
        <v/>
      </c>
      <c r="D275" s="384"/>
      <c r="E275" s="149"/>
      <c r="F275" s="149"/>
      <c r="G275" s="150"/>
      <c r="I275" s="276" t="str">
        <f t="shared" si="4"/>
        <v/>
      </c>
    </row>
    <row r="276" spans="1:9" x14ac:dyDescent="0.25">
      <c r="A276" s="12"/>
      <c r="B276" s="228"/>
      <c r="C276" s="154" t="str">
        <f>IFERROR(IF(LEN(B276)&gt;0,IF(INDEX(TasksList!$C$6:$C$1005,MATCH(LEFT(B276,SEARCH(" - ",B276)-1)*1,TasksList!$B$6:$B$1005,0),1)=0,"",INDEX(TasksList!$C$6:$C$1005,MATCH(LEFT(B276,SEARCH(" - ",B276)-1)*1,TasksList!$B$6:$B$1005,0),1)),""),"Task not found!")</f>
        <v/>
      </c>
      <c r="D276" s="384"/>
      <c r="E276" s="149"/>
      <c r="F276" s="149"/>
      <c r="G276" s="150"/>
      <c r="I276" s="276" t="str">
        <f t="shared" si="4"/>
        <v/>
      </c>
    </row>
    <row r="277" spans="1:9" x14ac:dyDescent="0.25">
      <c r="A277" s="12"/>
      <c r="B277" s="228"/>
      <c r="C277" s="154" t="str">
        <f>IFERROR(IF(LEN(B277)&gt;0,IF(INDEX(TasksList!$C$6:$C$1005,MATCH(LEFT(B277,SEARCH(" - ",B277)-1)*1,TasksList!$B$6:$B$1005,0),1)=0,"",INDEX(TasksList!$C$6:$C$1005,MATCH(LEFT(B277,SEARCH(" - ",B277)-1)*1,TasksList!$B$6:$B$1005,0),1)),""),"Task not found!")</f>
        <v/>
      </c>
      <c r="D277" s="384"/>
      <c r="E277" s="149"/>
      <c r="F277" s="149"/>
      <c r="G277" s="150"/>
      <c r="I277" s="276" t="str">
        <f t="shared" si="4"/>
        <v/>
      </c>
    </row>
    <row r="278" spans="1:9" x14ac:dyDescent="0.25">
      <c r="A278" s="12"/>
      <c r="B278" s="228"/>
      <c r="C278" s="154" t="str">
        <f>IFERROR(IF(LEN(B278)&gt;0,IF(INDEX(TasksList!$C$6:$C$1005,MATCH(LEFT(B278,SEARCH(" - ",B278)-1)*1,TasksList!$B$6:$B$1005,0),1)=0,"",INDEX(TasksList!$C$6:$C$1005,MATCH(LEFT(B278,SEARCH(" - ",B278)-1)*1,TasksList!$B$6:$B$1005,0),1)),""),"Task not found!")</f>
        <v/>
      </c>
      <c r="D278" s="384"/>
      <c r="E278" s="149"/>
      <c r="F278" s="149"/>
      <c r="G278" s="150"/>
      <c r="I278" s="276" t="str">
        <f t="shared" si="4"/>
        <v/>
      </c>
    </row>
    <row r="279" spans="1:9" x14ac:dyDescent="0.25">
      <c r="A279" s="12"/>
      <c r="B279" s="228"/>
      <c r="C279" s="154" t="str">
        <f>IFERROR(IF(LEN(B279)&gt;0,IF(INDEX(TasksList!$C$6:$C$1005,MATCH(LEFT(B279,SEARCH(" - ",B279)-1)*1,TasksList!$B$6:$B$1005,0),1)=0,"",INDEX(TasksList!$C$6:$C$1005,MATCH(LEFT(B279,SEARCH(" - ",B279)-1)*1,TasksList!$B$6:$B$1005,0),1)),""),"Task not found!")</f>
        <v/>
      </c>
      <c r="D279" s="384"/>
      <c r="E279" s="149"/>
      <c r="F279" s="149"/>
      <c r="G279" s="150"/>
      <c r="I279" s="276" t="str">
        <f t="shared" si="4"/>
        <v/>
      </c>
    </row>
    <row r="280" spans="1:9" x14ac:dyDescent="0.25">
      <c r="A280" s="12"/>
      <c r="B280" s="228"/>
      <c r="C280" s="154" t="str">
        <f>IFERROR(IF(LEN(B280)&gt;0,IF(INDEX(TasksList!$C$6:$C$1005,MATCH(LEFT(B280,SEARCH(" - ",B280)-1)*1,TasksList!$B$6:$B$1005,0),1)=0,"",INDEX(TasksList!$C$6:$C$1005,MATCH(LEFT(B280,SEARCH(" - ",B280)-1)*1,TasksList!$B$6:$B$1005,0),1)),""),"Task not found!")</f>
        <v/>
      </c>
      <c r="D280" s="384"/>
      <c r="E280" s="149"/>
      <c r="F280" s="149"/>
      <c r="G280" s="150"/>
      <c r="I280" s="276" t="str">
        <f t="shared" si="4"/>
        <v/>
      </c>
    </row>
    <row r="281" spans="1:9" x14ac:dyDescent="0.25">
      <c r="A281" s="12"/>
      <c r="B281" s="228"/>
      <c r="C281" s="154" t="str">
        <f>IFERROR(IF(LEN(B281)&gt;0,IF(INDEX(TasksList!$C$6:$C$1005,MATCH(LEFT(B281,SEARCH(" - ",B281)-1)*1,TasksList!$B$6:$B$1005,0),1)=0,"",INDEX(TasksList!$C$6:$C$1005,MATCH(LEFT(B281,SEARCH(" - ",B281)-1)*1,TasksList!$B$6:$B$1005,0),1)),""),"Task not found!")</f>
        <v/>
      </c>
      <c r="D281" s="384"/>
      <c r="E281" s="149"/>
      <c r="F281" s="149"/>
      <c r="G281" s="150"/>
      <c r="I281" s="276" t="str">
        <f t="shared" si="4"/>
        <v/>
      </c>
    </row>
    <row r="282" spans="1:9" x14ac:dyDescent="0.25">
      <c r="A282" s="12"/>
      <c r="B282" s="228"/>
      <c r="C282" s="154" t="str">
        <f>IFERROR(IF(LEN(B282)&gt;0,IF(INDEX(TasksList!$C$6:$C$1005,MATCH(LEFT(B282,SEARCH(" - ",B282)-1)*1,TasksList!$B$6:$B$1005,0),1)=0,"",INDEX(TasksList!$C$6:$C$1005,MATCH(LEFT(B282,SEARCH(" - ",B282)-1)*1,TasksList!$B$6:$B$1005,0),1)),""),"Task not found!")</f>
        <v/>
      </c>
      <c r="D282" s="384"/>
      <c r="E282" s="149"/>
      <c r="F282" s="149"/>
      <c r="G282" s="150"/>
      <c r="I282" s="276" t="str">
        <f t="shared" si="4"/>
        <v/>
      </c>
    </row>
    <row r="283" spans="1:9" x14ac:dyDescent="0.25">
      <c r="A283" s="12"/>
      <c r="B283" s="228"/>
      <c r="C283" s="154" t="str">
        <f>IFERROR(IF(LEN(B283)&gt;0,IF(INDEX(TasksList!$C$6:$C$1005,MATCH(LEFT(B283,SEARCH(" - ",B283)-1)*1,TasksList!$B$6:$B$1005,0),1)=0,"",INDEX(TasksList!$C$6:$C$1005,MATCH(LEFT(B283,SEARCH(" - ",B283)-1)*1,TasksList!$B$6:$B$1005,0),1)),""),"Task not found!")</f>
        <v/>
      </c>
      <c r="D283" s="384"/>
      <c r="E283" s="149"/>
      <c r="F283" s="149"/>
      <c r="G283" s="150"/>
      <c r="I283" s="276" t="str">
        <f t="shared" si="4"/>
        <v/>
      </c>
    </row>
    <row r="284" spans="1:9" x14ac:dyDescent="0.25">
      <c r="A284" s="12"/>
      <c r="B284" s="228"/>
      <c r="C284" s="154" t="str">
        <f>IFERROR(IF(LEN(B284)&gt;0,IF(INDEX(TasksList!$C$6:$C$1005,MATCH(LEFT(B284,SEARCH(" - ",B284)-1)*1,TasksList!$B$6:$B$1005,0),1)=0,"",INDEX(TasksList!$C$6:$C$1005,MATCH(LEFT(B284,SEARCH(" - ",B284)-1)*1,TasksList!$B$6:$B$1005,0),1)),""),"Task not found!")</f>
        <v/>
      </c>
      <c r="D284" s="384"/>
      <c r="E284" s="149"/>
      <c r="F284" s="149"/>
      <c r="G284" s="150"/>
      <c r="I284" s="276" t="str">
        <f t="shared" si="4"/>
        <v/>
      </c>
    </row>
    <row r="285" spans="1:9" x14ac:dyDescent="0.25">
      <c r="A285" s="12"/>
      <c r="B285" s="228"/>
      <c r="C285" s="154" t="str">
        <f>IFERROR(IF(LEN(B285)&gt;0,IF(INDEX(TasksList!$C$6:$C$1005,MATCH(LEFT(B285,SEARCH(" - ",B285)-1)*1,TasksList!$B$6:$B$1005,0),1)=0,"",INDEX(TasksList!$C$6:$C$1005,MATCH(LEFT(B285,SEARCH(" - ",B285)-1)*1,TasksList!$B$6:$B$1005,0),1)),""),"Task not found!")</f>
        <v/>
      </c>
      <c r="D285" s="384"/>
      <c r="E285" s="149"/>
      <c r="F285" s="149"/>
      <c r="G285" s="150"/>
      <c r="I285" s="276" t="str">
        <f t="shared" si="4"/>
        <v/>
      </c>
    </row>
    <row r="286" spans="1:9" x14ac:dyDescent="0.25">
      <c r="A286" s="12"/>
      <c r="B286" s="228"/>
      <c r="C286" s="154" t="str">
        <f>IFERROR(IF(LEN(B286)&gt;0,IF(INDEX(TasksList!$C$6:$C$1005,MATCH(LEFT(B286,SEARCH(" - ",B286)-1)*1,TasksList!$B$6:$B$1005,0),1)=0,"",INDEX(TasksList!$C$6:$C$1005,MATCH(LEFT(B286,SEARCH(" - ",B286)-1)*1,TasksList!$B$6:$B$1005,0),1)),""),"Task not found!")</f>
        <v/>
      </c>
      <c r="D286" s="384"/>
      <c r="E286" s="149"/>
      <c r="F286" s="149"/>
      <c r="G286" s="150"/>
      <c r="I286" s="276" t="str">
        <f t="shared" si="4"/>
        <v/>
      </c>
    </row>
    <row r="287" spans="1:9" x14ac:dyDescent="0.25">
      <c r="A287" s="12"/>
      <c r="B287" s="228"/>
      <c r="C287" s="154" t="str">
        <f>IFERROR(IF(LEN(B287)&gt;0,IF(INDEX(TasksList!$C$6:$C$1005,MATCH(LEFT(B287,SEARCH(" - ",B287)-1)*1,TasksList!$B$6:$B$1005,0),1)=0,"",INDEX(TasksList!$C$6:$C$1005,MATCH(LEFT(B287,SEARCH(" - ",B287)-1)*1,TasksList!$B$6:$B$1005,0),1)),""),"Task not found!")</f>
        <v/>
      </c>
      <c r="D287" s="384"/>
      <c r="E287" s="149"/>
      <c r="F287" s="149"/>
      <c r="G287" s="150"/>
      <c r="I287" s="276" t="str">
        <f t="shared" si="4"/>
        <v/>
      </c>
    </row>
    <row r="288" spans="1:9" x14ac:dyDescent="0.25">
      <c r="A288" s="12"/>
      <c r="B288" s="228"/>
      <c r="C288" s="154" t="str">
        <f>IFERROR(IF(LEN(B288)&gt;0,IF(INDEX(TasksList!$C$6:$C$1005,MATCH(LEFT(B288,SEARCH(" - ",B288)-1)*1,TasksList!$B$6:$B$1005,0),1)=0,"",INDEX(TasksList!$C$6:$C$1005,MATCH(LEFT(B288,SEARCH(" - ",B288)-1)*1,TasksList!$B$6:$B$1005,0),1)),""),"Task not found!")</f>
        <v/>
      </c>
      <c r="D288" s="384"/>
      <c r="E288" s="149"/>
      <c r="F288" s="149"/>
      <c r="G288" s="150"/>
      <c r="I288" s="276" t="str">
        <f t="shared" si="4"/>
        <v/>
      </c>
    </row>
    <row r="289" spans="1:9" x14ac:dyDescent="0.25">
      <c r="A289" s="12"/>
      <c r="B289" s="228"/>
      <c r="C289" s="154" t="str">
        <f>IFERROR(IF(LEN(B289)&gt;0,IF(INDEX(TasksList!$C$6:$C$1005,MATCH(LEFT(B289,SEARCH(" - ",B289)-1)*1,TasksList!$B$6:$B$1005,0),1)=0,"",INDEX(TasksList!$C$6:$C$1005,MATCH(LEFT(B289,SEARCH(" - ",B289)-1)*1,TasksList!$B$6:$B$1005,0),1)),""),"Task not found!")</f>
        <v/>
      </c>
      <c r="D289" s="384"/>
      <c r="E289" s="149"/>
      <c r="F289" s="149"/>
      <c r="G289" s="150"/>
      <c r="I289" s="276" t="str">
        <f t="shared" si="4"/>
        <v/>
      </c>
    </row>
    <row r="290" spans="1:9" x14ac:dyDescent="0.25">
      <c r="A290" s="12"/>
      <c r="B290" s="228"/>
      <c r="C290" s="154" t="str">
        <f>IFERROR(IF(LEN(B290)&gt;0,IF(INDEX(TasksList!$C$6:$C$1005,MATCH(LEFT(B290,SEARCH(" - ",B290)-1)*1,TasksList!$B$6:$B$1005,0),1)=0,"",INDEX(TasksList!$C$6:$C$1005,MATCH(LEFT(B290,SEARCH(" - ",B290)-1)*1,TasksList!$B$6:$B$1005,0),1)),""),"Task not found!")</f>
        <v/>
      </c>
      <c r="D290" s="384"/>
      <c r="E290" s="149"/>
      <c r="F290" s="149"/>
      <c r="G290" s="150"/>
      <c r="I290" s="276" t="str">
        <f t="shared" si="4"/>
        <v/>
      </c>
    </row>
    <row r="291" spans="1:9" x14ac:dyDescent="0.25">
      <c r="A291" s="12"/>
      <c r="B291" s="228"/>
      <c r="C291" s="154" t="str">
        <f>IFERROR(IF(LEN(B291)&gt;0,IF(INDEX(TasksList!$C$6:$C$1005,MATCH(LEFT(B291,SEARCH(" - ",B291)-1)*1,TasksList!$B$6:$B$1005,0),1)=0,"",INDEX(TasksList!$C$6:$C$1005,MATCH(LEFT(B291,SEARCH(" - ",B291)-1)*1,TasksList!$B$6:$B$1005,0),1)),""),"Task not found!")</f>
        <v/>
      </c>
      <c r="D291" s="384"/>
      <c r="E291" s="149"/>
      <c r="F291" s="149"/>
      <c r="G291" s="150"/>
      <c r="I291" s="276" t="str">
        <f t="shared" si="4"/>
        <v/>
      </c>
    </row>
    <row r="292" spans="1:9" x14ac:dyDescent="0.25">
      <c r="A292" s="12"/>
      <c r="B292" s="228"/>
      <c r="C292" s="154" t="str">
        <f>IFERROR(IF(LEN(B292)&gt;0,IF(INDEX(TasksList!$C$6:$C$1005,MATCH(LEFT(B292,SEARCH(" - ",B292)-1)*1,TasksList!$B$6:$B$1005,0),1)=0,"",INDEX(TasksList!$C$6:$C$1005,MATCH(LEFT(B292,SEARCH(" - ",B292)-1)*1,TasksList!$B$6:$B$1005,0),1)),""),"Task not found!")</f>
        <v/>
      </c>
      <c r="D292" s="384"/>
      <c r="E292" s="149"/>
      <c r="F292" s="149"/>
      <c r="G292" s="150"/>
      <c r="I292" s="276" t="str">
        <f t="shared" si="4"/>
        <v/>
      </c>
    </row>
    <row r="293" spans="1:9" x14ac:dyDescent="0.25">
      <c r="A293" s="12"/>
      <c r="B293" s="228"/>
      <c r="C293" s="154" t="str">
        <f>IFERROR(IF(LEN(B293)&gt;0,IF(INDEX(TasksList!$C$6:$C$1005,MATCH(LEFT(B293,SEARCH(" - ",B293)-1)*1,TasksList!$B$6:$B$1005,0),1)=0,"",INDEX(TasksList!$C$6:$C$1005,MATCH(LEFT(B293,SEARCH(" - ",B293)-1)*1,TasksList!$B$6:$B$1005,0),1)),""),"Task not found!")</f>
        <v/>
      </c>
      <c r="D293" s="384"/>
      <c r="E293" s="149"/>
      <c r="F293" s="149"/>
      <c r="G293" s="150"/>
      <c r="I293" s="276" t="str">
        <f t="shared" si="4"/>
        <v/>
      </c>
    </row>
    <row r="294" spans="1:9" x14ac:dyDescent="0.25">
      <c r="A294" s="12"/>
      <c r="B294" s="228"/>
      <c r="C294" s="154" t="str">
        <f>IFERROR(IF(LEN(B294)&gt;0,IF(INDEX(TasksList!$C$6:$C$1005,MATCH(LEFT(B294,SEARCH(" - ",B294)-1)*1,TasksList!$B$6:$B$1005,0),1)=0,"",INDEX(TasksList!$C$6:$C$1005,MATCH(LEFT(B294,SEARCH(" - ",B294)-1)*1,TasksList!$B$6:$B$1005,0),1)),""),"Task not found!")</f>
        <v/>
      </c>
      <c r="D294" s="384"/>
      <c r="E294" s="149"/>
      <c r="F294" s="149"/>
      <c r="G294" s="150"/>
      <c r="I294" s="276" t="str">
        <f t="shared" si="4"/>
        <v/>
      </c>
    </row>
    <row r="295" spans="1:9" x14ac:dyDescent="0.25">
      <c r="A295" s="12"/>
      <c r="B295" s="228"/>
      <c r="C295" s="154" t="str">
        <f>IFERROR(IF(LEN(B295)&gt;0,IF(INDEX(TasksList!$C$6:$C$1005,MATCH(LEFT(B295,SEARCH(" - ",B295)-1)*1,TasksList!$B$6:$B$1005,0),1)=0,"",INDEX(TasksList!$C$6:$C$1005,MATCH(LEFT(B295,SEARCH(" - ",B295)-1)*1,TasksList!$B$6:$B$1005,0),1)),""),"Task not found!")</f>
        <v/>
      </c>
      <c r="D295" s="384"/>
      <c r="E295" s="149"/>
      <c r="F295" s="149"/>
      <c r="G295" s="150"/>
      <c r="I295" s="276" t="str">
        <f t="shared" si="4"/>
        <v/>
      </c>
    </row>
    <row r="296" spans="1:9" x14ac:dyDescent="0.25">
      <c r="A296" s="12"/>
      <c r="B296" s="228"/>
      <c r="C296" s="154" t="str">
        <f>IFERROR(IF(LEN(B296)&gt;0,IF(INDEX(TasksList!$C$6:$C$1005,MATCH(LEFT(B296,SEARCH(" - ",B296)-1)*1,TasksList!$B$6:$B$1005,0),1)=0,"",INDEX(TasksList!$C$6:$C$1005,MATCH(LEFT(B296,SEARCH(" - ",B296)-1)*1,TasksList!$B$6:$B$1005,0),1)),""),"Task not found!")</f>
        <v/>
      </c>
      <c r="D296" s="384"/>
      <c r="E296" s="149"/>
      <c r="F296" s="149"/>
      <c r="G296" s="150"/>
      <c r="I296" s="276" t="str">
        <f t="shared" si="4"/>
        <v/>
      </c>
    </row>
    <row r="297" spans="1:9" x14ac:dyDescent="0.25">
      <c r="A297" s="12"/>
      <c r="B297" s="228"/>
      <c r="C297" s="154" t="str">
        <f>IFERROR(IF(LEN(B297)&gt;0,IF(INDEX(TasksList!$C$6:$C$1005,MATCH(LEFT(B297,SEARCH(" - ",B297)-1)*1,TasksList!$B$6:$B$1005,0),1)=0,"",INDEX(TasksList!$C$6:$C$1005,MATCH(LEFT(B297,SEARCH(" - ",B297)-1)*1,TasksList!$B$6:$B$1005,0),1)),""),"Task not found!")</f>
        <v/>
      </c>
      <c r="D297" s="384"/>
      <c r="E297" s="149"/>
      <c r="F297" s="149"/>
      <c r="G297" s="150"/>
      <c r="I297" s="276" t="str">
        <f t="shared" si="4"/>
        <v/>
      </c>
    </row>
    <row r="298" spans="1:9" x14ac:dyDescent="0.25">
      <c r="A298" s="12"/>
      <c r="B298" s="228"/>
      <c r="C298" s="154" t="str">
        <f>IFERROR(IF(LEN(B298)&gt;0,IF(INDEX(TasksList!$C$6:$C$1005,MATCH(LEFT(B298,SEARCH(" - ",B298)-1)*1,TasksList!$B$6:$B$1005,0),1)=0,"",INDEX(TasksList!$C$6:$C$1005,MATCH(LEFT(B298,SEARCH(" - ",B298)-1)*1,TasksList!$B$6:$B$1005,0),1)),""),"Task not found!")</f>
        <v/>
      </c>
      <c r="D298" s="384"/>
      <c r="E298" s="149"/>
      <c r="F298" s="149"/>
      <c r="G298" s="150"/>
      <c r="I298" s="276" t="str">
        <f t="shared" si="4"/>
        <v/>
      </c>
    </row>
    <row r="299" spans="1:9" x14ac:dyDescent="0.25">
      <c r="A299" s="12"/>
      <c r="B299" s="228"/>
      <c r="C299" s="154" t="str">
        <f>IFERROR(IF(LEN(B299)&gt;0,IF(INDEX(TasksList!$C$6:$C$1005,MATCH(LEFT(B299,SEARCH(" - ",B299)-1)*1,TasksList!$B$6:$B$1005,0),1)=0,"",INDEX(TasksList!$C$6:$C$1005,MATCH(LEFT(B299,SEARCH(" - ",B299)-1)*1,TasksList!$B$6:$B$1005,0),1)),""),"Task not found!")</f>
        <v/>
      </c>
      <c r="D299" s="384"/>
      <c r="E299" s="149"/>
      <c r="F299" s="149"/>
      <c r="G299" s="150"/>
      <c r="I299" s="276" t="str">
        <f t="shared" si="4"/>
        <v/>
      </c>
    </row>
    <row r="300" spans="1:9" x14ac:dyDescent="0.25">
      <c r="A300" s="12"/>
      <c r="B300" s="228"/>
      <c r="C300" s="154" t="str">
        <f>IFERROR(IF(LEN(B300)&gt;0,IF(INDEX(TasksList!$C$6:$C$1005,MATCH(LEFT(B300,SEARCH(" - ",B300)-1)*1,TasksList!$B$6:$B$1005,0),1)=0,"",INDEX(TasksList!$C$6:$C$1005,MATCH(LEFT(B300,SEARCH(" - ",B300)-1)*1,TasksList!$B$6:$B$1005,0),1)),""),"Task not found!")</f>
        <v/>
      </c>
      <c r="D300" s="384"/>
      <c r="E300" s="149"/>
      <c r="F300" s="149"/>
      <c r="G300" s="150"/>
      <c r="I300" s="276" t="str">
        <f t="shared" si="4"/>
        <v/>
      </c>
    </row>
    <row r="301" spans="1:9" x14ac:dyDescent="0.25">
      <c r="A301" s="12"/>
      <c r="B301" s="228"/>
      <c r="C301" s="154" t="str">
        <f>IFERROR(IF(LEN(B301)&gt;0,IF(INDEX(TasksList!$C$6:$C$1005,MATCH(LEFT(B301,SEARCH(" - ",B301)-1)*1,TasksList!$B$6:$B$1005,0),1)=0,"",INDEX(TasksList!$C$6:$C$1005,MATCH(LEFT(B301,SEARCH(" - ",B301)-1)*1,TasksList!$B$6:$B$1005,0),1)),""),"Task not found!")</f>
        <v/>
      </c>
      <c r="D301" s="384"/>
      <c r="E301" s="149"/>
      <c r="F301" s="149"/>
      <c r="G301" s="150"/>
      <c r="I301" s="276" t="str">
        <f t="shared" si="4"/>
        <v/>
      </c>
    </row>
    <row r="302" spans="1:9" x14ac:dyDescent="0.25">
      <c r="A302" s="12"/>
      <c r="B302" s="228"/>
      <c r="C302" s="154" t="str">
        <f>IFERROR(IF(LEN(B302)&gt;0,IF(INDEX(TasksList!$C$6:$C$1005,MATCH(LEFT(B302,SEARCH(" - ",B302)-1)*1,TasksList!$B$6:$B$1005,0),1)=0,"",INDEX(TasksList!$C$6:$C$1005,MATCH(LEFT(B302,SEARCH(" - ",B302)-1)*1,TasksList!$B$6:$B$1005,0),1)),""),"Task not found!")</f>
        <v/>
      </c>
      <c r="D302" s="384"/>
      <c r="E302" s="149"/>
      <c r="F302" s="149"/>
      <c r="G302" s="150"/>
      <c r="I302" s="276" t="str">
        <f t="shared" si="4"/>
        <v/>
      </c>
    </row>
    <row r="303" spans="1:9" x14ac:dyDescent="0.25">
      <c r="A303" s="12"/>
      <c r="B303" s="228"/>
      <c r="C303" s="154" t="str">
        <f>IFERROR(IF(LEN(B303)&gt;0,IF(INDEX(TasksList!$C$6:$C$1005,MATCH(LEFT(B303,SEARCH(" - ",B303)-1)*1,TasksList!$B$6:$B$1005,0),1)=0,"",INDEX(TasksList!$C$6:$C$1005,MATCH(LEFT(B303,SEARCH(" - ",B303)-1)*1,TasksList!$B$6:$B$1005,0),1)),""),"Task not found!")</f>
        <v/>
      </c>
      <c r="D303" s="384"/>
      <c r="E303" s="149"/>
      <c r="F303" s="149"/>
      <c r="G303" s="150"/>
      <c r="I303" s="276" t="str">
        <f t="shared" si="4"/>
        <v/>
      </c>
    </row>
    <row r="304" spans="1:9" x14ac:dyDescent="0.25">
      <c r="A304" s="12"/>
      <c r="B304" s="228"/>
      <c r="C304" s="154" t="str">
        <f>IFERROR(IF(LEN(B304)&gt;0,IF(INDEX(TasksList!$C$6:$C$1005,MATCH(LEFT(B304,SEARCH(" - ",B304)-1)*1,TasksList!$B$6:$B$1005,0),1)=0,"",INDEX(TasksList!$C$6:$C$1005,MATCH(LEFT(B304,SEARCH(" - ",B304)-1)*1,TasksList!$B$6:$B$1005,0),1)),""),"Task not found!")</f>
        <v/>
      </c>
      <c r="D304" s="384"/>
      <c r="E304" s="149"/>
      <c r="F304" s="149"/>
      <c r="G304" s="150"/>
      <c r="I304" s="276" t="str">
        <f t="shared" si="4"/>
        <v/>
      </c>
    </row>
    <row r="305" spans="1:9" x14ac:dyDescent="0.25">
      <c r="A305" s="12"/>
      <c r="B305" s="228"/>
      <c r="C305" s="154" t="str">
        <f>IFERROR(IF(LEN(B305)&gt;0,IF(INDEX(TasksList!$C$6:$C$1005,MATCH(LEFT(B305,SEARCH(" - ",B305)-1)*1,TasksList!$B$6:$B$1005,0),1)=0,"",INDEX(TasksList!$C$6:$C$1005,MATCH(LEFT(B305,SEARCH(" - ",B305)-1)*1,TasksList!$B$6:$B$1005,0),1)),""),"Task not found!")</f>
        <v/>
      </c>
      <c r="D305" s="384"/>
      <c r="E305" s="149"/>
      <c r="F305" s="149"/>
      <c r="G305" s="150"/>
      <c r="I305" s="276" t="str">
        <f t="shared" si="4"/>
        <v/>
      </c>
    </row>
    <row r="306" spans="1:9" x14ac:dyDescent="0.25">
      <c r="A306" s="12"/>
      <c r="B306" s="228"/>
      <c r="C306" s="154" t="str">
        <f>IFERROR(IF(LEN(B306)&gt;0,IF(INDEX(TasksList!$C$6:$C$1005,MATCH(LEFT(B306,SEARCH(" - ",B306)-1)*1,TasksList!$B$6:$B$1005,0),1)=0,"",INDEX(TasksList!$C$6:$C$1005,MATCH(LEFT(B306,SEARCH(" - ",B306)-1)*1,TasksList!$B$6:$B$1005,0),1)),""),"Task not found!")</f>
        <v/>
      </c>
      <c r="D306" s="384"/>
      <c r="E306" s="149"/>
      <c r="F306" s="149"/>
      <c r="G306" s="150"/>
      <c r="I306" s="276" t="str">
        <f t="shared" si="4"/>
        <v/>
      </c>
    </row>
    <row r="307" spans="1:9" x14ac:dyDescent="0.25">
      <c r="A307" s="12"/>
      <c r="B307" s="228"/>
      <c r="C307" s="154" t="str">
        <f>IFERROR(IF(LEN(B307)&gt;0,IF(INDEX(TasksList!$C$6:$C$1005,MATCH(LEFT(B307,SEARCH(" - ",B307)-1)*1,TasksList!$B$6:$B$1005,0),1)=0,"",INDEX(TasksList!$C$6:$C$1005,MATCH(LEFT(B307,SEARCH(" - ",B307)-1)*1,TasksList!$B$6:$B$1005,0),1)),""),"Task not found!")</f>
        <v/>
      </c>
      <c r="D307" s="384"/>
      <c r="E307" s="149"/>
      <c r="F307" s="149"/>
      <c r="G307" s="150"/>
      <c r="I307" s="276" t="str">
        <f t="shared" si="4"/>
        <v/>
      </c>
    </row>
    <row r="308" spans="1:9" x14ac:dyDescent="0.25">
      <c r="A308" s="12"/>
      <c r="B308" s="228"/>
      <c r="C308" s="154" t="str">
        <f>IFERROR(IF(LEN(B308)&gt;0,IF(INDEX(TasksList!$C$6:$C$1005,MATCH(LEFT(B308,SEARCH(" - ",B308)-1)*1,TasksList!$B$6:$B$1005,0),1)=0,"",INDEX(TasksList!$C$6:$C$1005,MATCH(LEFT(B308,SEARCH(" - ",B308)-1)*1,TasksList!$B$6:$B$1005,0),1)),""),"Task not found!")</f>
        <v/>
      </c>
      <c r="D308" s="384"/>
      <c r="E308" s="149"/>
      <c r="F308" s="149"/>
      <c r="G308" s="150"/>
      <c r="I308" s="276" t="str">
        <f t="shared" si="4"/>
        <v/>
      </c>
    </row>
    <row r="309" spans="1:9" x14ac:dyDescent="0.25">
      <c r="A309" s="12"/>
      <c r="B309" s="228"/>
      <c r="C309" s="154" t="str">
        <f>IFERROR(IF(LEN(B309)&gt;0,IF(INDEX(TasksList!$C$6:$C$1005,MATCH(LEFT(B309,SEARCH(" - ",B309)-1)*1,TasksList!$B$6:$B$1005,0),1)=0,"",INDEX(TasksList!$C$6:$C$1005,MATCH(LEFT(B309,SEARCH(" - ",B309)-1)*1,TasksList!$B$6:$B$1005,0),1)),""),"Task not found!")</f>
        <v/>
      </c>
      <c r="D309" s="384"/>
      <c r="E309" s="149"/>
      <c r="F309" s="149"/>
      <c r="G309" s="150"/>
      <c r="I309" s="276" t="str">
        <f t="shared" si="4"/>
        <v/>
      </c>
    </row>
    <row r="310" spans="1:9" x14ac:dyDescent="0.25">
      <c r="A310" s="12"/>
      <c r="B310" s="228"/>
      <c r="C310" s="154" t="str">
        <f>IFERROR(IF(LEN(B310)&gt;0,IF(INDEX(TasksList!$C$6:$C$1005,MATCH(LEFT(B310,SEARCH(" - ",B310)-1)*1,TasksList!$B$6:$B$1005,0),1)=0,"",INDEX(TasksList!$C$6:$C$1005,MATCH(LEFT(B310,SEARCH(" - ",B310)-1)*1,TasksList!$B$6:$B$1005,0),1)),""),"Task not found!")</f>
        <v/>
      </c>
      <c r="D310" s="384"/>
      <c r="E310" s="149"/>
      <c r="F310" s="149"/>
      <c r="G310" s="150"/>
      <c r="I310" s="276" t="str">
        <f t="shared" si="4"/>
        <v/>
      </c>
    </row>
    <row r="311" spans="1:9" x14ac:dyDescent="0.25">
      <c r="A311" s="12"/>
      <c r="B311" s="228"/>
      <c r="C311" s="154" t="str">
        <f>IFERROR(IF(LEN(B311)&gt;0,IF(INDEX(TasksList!$C$6:$C$1005,MATCH(LEFT(B311,SEARCH(" - ",B311)-1)*1,TasksList!$B$6:$B$1005,0),1)=0,"",INDEX(TasksList!$C$6:$C$1005,MATCH(LEFT(B311,SEARCH(" - ",B311)-1)*1,TasksList!$B$6:$B$1005,0),1)),""),"Task not found!")</f>
        <v/>
      </c>
      <c r="D311" s="384"/>
      <c r="E311" s="149"/>
      <c r="F311" s="149"/>
      <c r="G311" s="150"/>
      <c r="I311" s="276" t="str">
        <f t="shared" si="4"/>
        <v/>
      </c>
    </row>
    <row r="312" spans="1:9" x14ac:dyDescent="0.25">
      <c r="A312" s="12"/>
      <c r="B312" s="228"/>
      <c r="C312" s="154" t="str">
        <f>IFERROR(IF(LEN(B312)&gt;0,IF(INDEX(TasksList!$C$6:$C$1005,MATCH(LEFT(B312,SEARCH(" - ",B312)-1)*1,TasksList!$B$6:$B$1005,0),1)=0,"",INDEX(TasksList!$C$6:$C$1005,MATCH(LEFT(B312,SEARCH(" - ",B312)-1)*1,TasksList!$B$6:$B$1005,0),1)),""),"Task not found!")</f>
        <v/>
      </c>
      <c r="D312" s="384"/>
      <c r="E312" s="149"/>
      <c r="F312" s="149"/>
      <c r="G312" s="150"/>
      <c r="I312" s="276" t="str">
        <f t="shared" si="4"/>
        <v/>
      </c>
    </row>
    <row r="313" spans="1:9" x14ac:dyDescent="0.25">
      <c r="A313" s="12"/>
      <c r="B313" s="228"/>
      <c r="C313" s="154" t="str">
        <f>IFERROR(IF(LEN(B313)&gt;0,IF(INDEX(TasksList!$C$6:$C$1005,MATCH(LEFT(B313,SEARCH(" - ",B313)-1)*1,TasksList!$B$6:$B$1005,0),1)=0,"",INDEX(TasksList!$C$6:$C$1005,MATCH(LEFT(B313,SEARCH(" - ",B313)-1)*1,TasksList!$B$6:$B$1005,0),1)),""),"Task not found!")</f>
        <v/>
      </c>
      <c r="D313" s="384"/>
      <c r="E313" s="149"/>
      <c r="F313" s="149"/>
      <c r="G313" s="150"/>
      <c r="I313" s="276" t="str">
        <f t="shared" si="4"/>
        <v/>
      </c>
    </row>
    <row r="314" spans="1:9" x14ac:dyDescent="0.25">
      <c r="A314" s="12"/>
      <c r="B314" s="228"/>
      <c r="C314" s="154" t="str">
        <f>IFERROR(IF(LEN(B314)&gt;0,IF(INDEX(TasksList!$C$6:$C$1005,MATCH(LEFT(B314,SEARCH(" - ",B314)-1)*1,TasksList!$B$6:$B$1005,0),1)=0,"",INDEX(TasksList!$C$6:$C$1005,MATCH(LEFT(B314,SEARCH(" - ",B314)-1)*1,TasksList!$B$6:$B$1005,0),1)),""),"Task not found!")</f>
        <v/>
      </c>
      <c r="D314" s="384"/>
      <c r="E314" s="149"/>
      <c r="F314" s="149"/>
      <c r="G314" s="150"/>
      <c r="I314" s="276" t="str">
        <f t="shared" si="4"/>
        <v/>
      </c>
    </row>
    <row r="315" spans="1:9" x14ac:dyDescent="0.25">
      <c r="A315" s="12"/>
      <c r="B315" s="228"/>
      <c r="C315" s="154" t="str">
        <f>IFERROR(IF(LEN(B315)&gt;0,IF(INDEX(TasksList!$C$6:$C$1005,MATCH(LEFT(B315,SEARCH(" - ",B315)-1)*1,TasksList!$B$6:$B$1005,0),1)=0,"",INDEX(TasksList!$C$6:$C$1005,MATCH(LEFT(B315,SEARCH(" - ",B315)-1)*1,TasksList!$B$6:$B$1005,0),1)),""),"Task not found!")</f>
        <v/>
      </c>
      <c r="D315" s="384"/>
      <c r="E315" s="149"/>
      <c r="F315" s="149"/>
      <c r="G315" s="150"/>
      <c r="I315" s="276" t="str">
        <f t="shared" si="4"/>
        <v/>
      </c>
    </row>
    <row r="316" spans="1:9" x14ac:dyDescent="0.25">
      <c r="A316" s="12"/>
      <c r="B316" s="228"/>
      <c r="C316" s="154" t="str">
        <f>IFERROR(IF(LEN(B316)&gt;0,IF(INDEX(TasksList!$C$6:$C$1005,MATCH(LEFT(B316,SEARCH(" - ",B316)-1)*1,TasksList!$B$6:$B$1005,0),1)=0,"",INDEX(TasksList!$C$6:$C$1005,MATCH(LEFT(B316,SEARCH(" - ",B316)-1)*1,TasksList!$B$6:$B$1005,0),1)),""),"Task not found!")</f>
        <v/>
      </c>
      <c r="D316" s="384"/>
      <c r="E316" s="149"/>
      <c r="F316" s="149"/>
      <c r="G316" s="150"/>
      <c r="I316" s="276" t="str">
        <f t="shared" si="4"/>
        <v/>
      </c>
    </row>
    <row r="317" spans="1:9" x14ac:dyDescent="0.25">
      <c r="A317" s="12"/>
      <c r="B317" s="228"/>
      <c r="C317" s="154" t="str">
        <f>IFERROR(IF(LEN(B317)&gt;0,IF(INDEX(TasksList!$C$6:$C$1005,MATCH(LEFT(B317,SEARCH(" - ",B317)-1)*1,TasksList!$B$6:$B$1005,0),1)=0,"",INDEX(TasksList!$C$6:$C$1005,MATCH(LEFT(B317,SEARCH(" - ",B317)-1)*1,TasksList!$B$6:$B$1005,0),1)),""),"Task not found!")</f>
        <v/>
      </c>
      <c r="D317" s="384"/>
      <c r="E317" s="149"/>
      <c r="F317" s="149"/>
      <c r="G317" s="150"/>
      <c r="I317" s="276" t="str">
        <f t="shared" si="4"/>
        <v/>
      </c>
    </row>
    <row r="318" spans="1:9" x14ac:dyDescent="0.25">
      <c r="A318" s="12"/>
      <c r="B318" s="228"/>
      <c r="C318" s="154" t="str">
        <f>IFERROR(IF(LEN(B318)&gt;0,IF(INDEX(TasksList!$C$6:$C$1005,MATCH(LEFT(B318,SEARCH(" - ",B318)-1)*1,TasksList!$B$6:$B$1005,0),1)=0,"",INDEX(TasksList!$C$6:$C$1005,MATCH(LEFT(B318,SEARCH(" - ",B318)-1)*1,TasksList!$B$6:$B$1005,0),1)),""),"Task not found!")</f>
        <v/>
      </c>
      <c r="D318" s="384"/>
      <c r="E318" s="149"/>
      <c r="F318" s="149"/>
      <c r="G318" s="150"/>
      <c r="I318" s="276" t="str">
        <f t="shared" si="4"/>
        <v/>
      </c>
    </row>
    <row r="319" spans="1:9" x14ac:dyDescent="0.25">
      <c r="A319" s="12"/>
      <c r="B319" s="228"/>
      <c r="C319" s="154" t="str">
        <f>IFERROR(IF(LEN(B319)&gt;0,IF(INDEX(TasksList!$C$6:$C$1005,MATCH(LEFT(B319,SEARCH(" - ",B319)-1)*1,TasksList!$B$6:$B$1005,0),1)=0,"",INDEX(TasksList!$C$6:$C$1005,MATCH(LEFT(B319,SEARCH(" - ",B319)-1)*1,TasksList!$B$6:$B$1005,0),1)),""),"Task not found!")</f>
        <v/>
      </c>
      <c r="D319" s="384"/>
      <c r="E319" s="149"/>
      <c r="F319" s="149"/>
      <c r="G319" s="150"/>
      <c r="I319" s="276" t="str">
        <f t="shared" si="4"/>
        <v/>
      </c>
    </row>
    <row r="320" spans="1:9" x14ac:dyDescent="0.25">
      <c r="A320" s="12"/>
      <c r="B320" s="228"/>
      <c r="C320" s="154" t="str">
        <f>IFERROR(IF(LEN(B320)&gt;0,IF(INDEX(TasksList!$C$6:$C$1005,MATCH(LEFT(B320,SEARCH(" - ",B320)-1)*1,TasksList!$B$6:$B$1005,0),1)=0,"",INDEX(TasksList!$C$6:$C$1005,MATCH(LEFT(B320,SEARCH(" - ",B320)-1)*1,TasksList!$B$6:$B$1005,0),1)),""),"Task not found!")</f>
        <v/>
      </c>
      <c r="D320" s="384"/>
      <c r="E320" s="149"/>
      <c r="F320" s="149"/>
      <c r="G320" s="150"/>
      <c r="I320" s="276" t="str">
        <f t="shared" si="4"/>
        <v/>
      </c>
    </row>
    <row r="321" spans="1:9" x14ac:dyDescent="0.25">
      <c r="A321" s="12"/>
      <c r="B321" s="228"/>
      <c r="C321" s="154" t="str">
        <f>IFERROR(IF(LEN(B321)&gt;0,IF(INDEX(TasksList!$C$6:$C$1005,MATCH(LEFT(B321,SEARCH(" - ",B321)-1)*1,TasksList!$B$6:$B$1005,0),1)=0,"",INDEX(TasksList!$C$6:$C$1005,MATCH(LEFT(B321,SEARCH(" - ",B321)-1)*1,TasksList!$B$6:$B$1005,0),1)),""),"Task not found!")</f>
        <v/>
      </c>
      <c r="D321" s="384"/>
      <c r="E321" s="149"/>
      <c r="F321" s="149"/>
      <c r="G321" s="150"/>
      <c r="I321" s="276" t="str">
        <f t="shared" si="4"/>
        <v/>
      </c>
    </row>
    <row r="322" spans="1:9" x14ac:dyDescent="0.25">
      <c r="A322" s="12"/>
      <c r="B322" s="228"/>
      <c r="C322" s="154" t="str">
        <f>IFERROR(IF(LEN(B322)&gt;0,IF(INDEX(TasksList!$C$6:$C$1005,MATCH(LEFT(B322,SEARCH(" - ",B322)-1)*1,TasksList!$B$6:$B$1005,0),1)=0,"",INDEX(TasksList!$C$6:$C$1005,MATCH(LEFT(B322,SEARCH(" - ",B322)-1)*1,TasksList!$B$6:$B$1005,0),1)),""),"Task not found!")</f>
        <v/>
      </c>
      <c r="D322" s="384"/>
      <c r="E322" s="149"/>
      <c r="F322" s="149"/>
      <c r="G322" s="150"/>
      <c r="I322" s="276" t="str">
        <f t="shared" si="4"/>
        <v/>
      </c>
    </row>
    <row r="323" spans="1:9" x14ac:dyDescent="0.25">
      <c r="A323" s="12"/>
      <c r="B323" s="228"/>
      <c r="C323" s="154" t="str">
        <f>IFERROR(IF(LEN(B323)&gt;0,IF(INDEX(TasksList!$C$6:$C$1005,MATCH(LEFT(B323,SEARCH(" - ",B323)-1)*1,TasksList!$B$6:$B$1005,0),1)=0,"",INDEX(TasksList!$C$6:$C$1005,MATCH(LEFT(B323,SEARCH(" - ",B323)-1)*1,TasksList!$B$6:$B$1005,0),1)),""),"Task not found!")</f>
        <v/>
      </c>
      <c r="D323" s="384"/>
      <c r="E323" s="149"/>
      <c r="F323" s="149"/>
      <c r="G323" s="150"/>
      <c r="I323" s="276" t="str">
        <f t="shared" si="4"/>
        <v/>
      </c>
    </row>
    <row r="324" spans="1:9" x14ac:dyDescent="0.25">
      <c r="A324" s="12"/>
      <c r="B324" s="228"/>
      <c r="C324" s="154" t="str">
        <f>IFERROR(IF(LEN(B324)&gt;0,IF(INDEX(TasksList!$C$6:$C$1005,MATCH(LEFT(B324,SEARCH(" - ",B324)-1)*1,TasksList!$B$6:$B$1005,0),1)=0,"",INDEX(TasksList!$C$6:$C$1005,MATCH(LEFT(B324,SEARCH(" - ",B324)-1)*1,TasksList!$B$6:$B$1005,0),1)),""),"Task not found!")</f>
        <v/>
      </c>
      <c r="D324" s="384"/>
      <c r="E324" s="149"/>
      <c r="F324" s="149"/>
      <c r="G324" s="150"/>
      <c r="I324" s="276" t="str">
        <f t="shared" si="4"/>
        <v/>
      </c>
    </row>
    <row r="325" spans="1:9" x14ac:dyDescent="0.25">
      <c r="A325" s="12"/>
      <c r="B325" s="228"/>
      <c r="C325" s="154" t="str">
        <f>IFERROR(IF(LEN(B325)&gt;0,IF(INDEX(TasksList!$C$6:$C$1005,MATCH(LEFT(B325,SEARCH(" - ",B325)-1)*1,TasksList!$B$6:$B$1005,0),1)=0,"",INDEX(TasksList!$C$6:$C$1005,MATCH(LEFT(B325,SEARCH(" - ",B325)-1)*1,TasksList!$B$6:$B$1005,0),1)),""),"Task not found!")</f>
        <v/>
      </c>
      <c r="D325" s="384"/>
      <c r="E325" s="149"/>
      <c r="F325" s="149"/>
      <c r="G325" s="150"/>
      <c r="I325" s="276" t="str">
        <f t="shared" si="4"/>
        <v/>
      </c>
    </row>
    <row r="326" spans="1:9" x14ac:dyDescent="0.25">
      <c r="A326" s="12"/>
      <c r="B326" s="228"/>
      <c r="C326" s="154" t="str">
        <f>IFERROR(IF(LEN(B326)&gt;0,IF(INDEX(TasksList!$C$6:$C$1005,MATCH(LEFT(B326,SEARCH(" - ",B326)-1)*1,TasksList!$B$6:$B$1005,0),1)=0,"",INDEX(TasksList!$C$6:$C$1005,MATCH(LEFT(B326,SEARCH(" - ",B326)-1)*1,TasksList!$B$6:$B$1005,0),1)),""),"Task not found!")</f>
        <v/>
      </c>
      <c r="D326" s="384"/>
      <c r="E326" s="149"/>
      <c r="F326" s="149"/>
      <c r="G326" s="150"/>
      <c r="I326" s="276" t="str">
        <f t="shared" si="4"/>
        <v/>
      </c>
    </row>
    <row r="327" spans="1:9" x14ac:dyDescent="0.25">
      <c r="A327" s="12"/>
      <c r="B327" s="228"/>
      <c r="C327" s="154" t="str">
        <f>IFERROR(IF(LEN(B327)&gt;0,IF(INDEX(TasksList!$C$6:$C$1005,MATCH(LEFT(B327,SEARCH(" - ",B327)-1)*1,TasksList!$B$6:$B$1005,0),1)=0,"",INDEX(TasksList!$C$6:$C$1005,MATCH(LEFT(B327,SEARCH(" - ",B327)-1)*1,TasksList!$B$6:$B$1005,0),1)),""),"Task not found!")</f>
        <v/>
      </c>
      <c r="D327" s="384"/>
      <c r="E327" s="149"/>
      <c r="F327" s="149"/>
      <c r="G327" s="150"/>
      <c r="I327" s="276" t="str">
        <f t="shared" ref="I327:I390" si="5">IF(AND(LEN(D327)&gt;0,LEN(B327)=0),"←   Missing Task ID",IF(AND(LEN(D327)&gt;0,LEN(E327)=0),"←   Missing STAGE",IF(AND(LEN(B327)+LEN(E327)&gt;0,LEN(D327)=0),"←   Missing DATE","")))</f>
        <v/>
      </c>
    </row>
    <row r="328" spans="1:9" x14ac:dyDescent="0.25">
      <c r="A328" s="12"/>
      <c r="B328" s="228"/>
      <c r="C328" s="154" t="str">
        <f>IFERROR(IF(LEN(B328)&gt;0,IF(INDEX(TasksList!$C$6:$C$1005,MATCH(LEFT(B328,SEARCH(" - ",B328)-1)*1,TasksList!$B$6:$B$1005,0),1)=0,"",INDEX(TasksList!$C$6:$C$1005,MATCH(LEFT(B328,SEARCH(" - ",B328)-1)*1,TasksList!$B$6:$B$1005,0),1)),""),"Task not found!")</f>
        <v/>
      </c>
      <c r="D328" s="384"/>
      <c r="E328" s="149"/>
      <c r="F328" s="149"/>
      <c r="G328" s="150"/>
      <c r="I328" s="276" t="str">
        <f t="shared" si="5"/>
        <v/>
      </c>
    </row>
    <row r="329" spans="1:9" x14ac:dyDescent="0.25">
      <c r="A329" s="12"/>
      <c r="B329" s="228"/>
      <c r="C329" s="154" t="str">
        <f>IFERROR(IF(LEN(B329)&gt;0,IF(INDEX(TasksList!$C$6:$C$1005,MATCH(LEFT(B329,SEARCH(" - ",B329)-1)*1,TasksList!$B$6:$B$1005,0),1)=0,"",INDEX(TasksList!$C$6:$C$1005,MATCH(LEFT(B329,SEARCH(" - ",B329)-1)*1,TasksList!$B$6:$B$1005,0),1)),""),"Task not found!")</f>
        <v/>
      </c>
      <c r="D329" s="384"/>
      <c r="E329" s="149"/>
      <c r="F329" s="149"/>
      <c r="G329" s="150"/>
      <c r="I329" s="276" t="str">
        <f t="shared" si="5"/>
        <v/>
      </c>
    </row>
    <row r="330" spans="1:9" x14ac:dyDescent="0.25">
      <c r="A330" s="12"/>
      <c r="B330" s="228"/>
      <c r="C330" s="154" t="str">
        <f>IFERROR(IF(LEN(B330)&gt;0,IF(INDEX(TasksList!$C$6:$C$1005,MATCH(LEFT(B330,SEARCH(" - ",B330)-1)*1,TasksList!$B$6:$B$1005,0),1)=0,"",INDEX(TasksList!$C$6:$C$1005,MATCH(LEFT(B330,SEARCH(" - ",B330)-1)*1,TasksList!$B$6:$B$1005,0),1)),""),"Task not found!")</f>
        <v/>
      </c>
      <c r="D330" s="384"/>
      <c r="E330" s="149"/>
      <c r="F330" s="149"/>
      <c r="G330" s="150"/>
      <c r="I330" s="276" t="str">
        <f t="shared" si="5"/>
        <v/>
      </c>
    </row>
    <row r="331" spans="1:9" x14ac:dyDescent="0.25">
      <c r="A331" s="12"/>
      <c r="B331" s="228"/>
      <c r="C331" s="154" t="str">
        <f>IFERROR(IF(LEN(B331)&gt;0,IF(INDEX(TasksList!$C$6:$C$1005,MATCH(LEFT(B331,SEARCH(" - ",B331)-1)*1,TasksList!$B$6:$B$1005,0),1)=0,"",INDEX(TasksList!$C$6:$C$1005,MATCH(LEFT(B331,SEARCH(" - ",B331)-1)*1,TasksList!$B$6:$B$1005,0),1)),""),"Task not found!")</f>
        <v/>
      </c>
      <c r="D331" s="384"/>
      <c r="E331" s="149"/>
      <c r="F331" s="149"/>
      <c r="G331" s="150"/>
      <c r="I331" s="276" t="str">
        <f t="shared" si="5"/>
        <v/>
      </c>
    </row>
    <row r="332" spans="1:9" x14ac:dyDescent="0.25">
      <c r="A332" s="12"/>
      <c r="B332" s="228"/>
      <c r="C332" s="154" t="str">
        <f>IFERROR(IF(LEN(B332)&gt;0,IF(INDEX(TasksList!$C$6:$C$1005,MATCH(LEFT(B332,SEARCH(" - ",B332)-1)*1,TasksList!$B$6:$B$1005,0),1)=0,"",INDEX(TasksList!$C$6:$C$1005,MATCH(LEFT(B332,SEARCH(" - ",B332)-1)*1,TasksList!$B$6:$B$1005,0),1)),""),"Task not found!")</f>
        <v/>
      </c>
      <c r="D332" s="384"/>
      <c r="E332" s="149"/>
      <c r="F332" s="149"/>
      <c r="G332" s="150"/>
      <c r="I332" s="276" t="str">
        <f t="shared" si="5"/>
        <v/>
      </c>
    </row>
    <row r="333" spans="1:9" x14ac:dyDescent="0.25">
      <c r="A333" s="12"/>
      <c r="B333" s="228"/>
      <c r="C333" s="154" t="str">
        <f>IFERROR(IF(LEN(B333)&gt;0,IF(INDEX(TasksList!$C$6:$C$1005,MATCH(LEFT(B333,SEARCH(" - ",B333)-1)*1,TasksList!$B$6:$B$1005,0),1)=0,"",INDEX(TasksList!$C$6:$C$1005,MATCH(LEFT(B333,SEARCH(" - ",B333)-1)*1,TasksList!$B$6:$B$1005,0),1)),""),"Task not found!")</f>
        <v/>
      </c>
      <c r="D333" s="384"/>
      <c r="E333" s="149"/>
      <c r="F333" s="149"/>
      <c r="G333" s="150"/>
      <c r="I333" s="276" t="str">
        <f t="shared" si="5"/>
        <v/>
      </c>
    </row>
    <row r="334" spans="1:9" x14ac:dyDescent="0.25">
      <c r="A334" s="12"/>
      <c r="B334" s="228"/>
      <c r="C334" s="154" t="str">
        <f>IFERROR(IF(LEN(B334)&gt;0,IF(INDEX(TasksList!$C$6:$C$1005,MATCH(LEFT(B334,SEARCH(" - ",B334)-1)*1,TasksList!$B$6:$B$1005,0),1)=0,"",INDEX(TasksList!$C$6:$C$1005,MATCH(LEFT(B334,SEARCH(" - ",B334)-1)*1,TasksList!$B$6:$B$1005,0),1)),""),"Task not found!")</f>
        <v/>
      </c>
      <c r="D334" s="384"/>
      <c r="E334" s="149"/>
      <c r="F334" s="149"/>
      <c r="G334" s="150"/>
      <c r="I334" s="276" t="str">
        <f t="shared" si="5"/>
        <v/>
      </c>
    </row>
    <row r="335" spans="1:9" x14ac:dyDescent="0.25">
      <c r="A335" s="12"/>
      <c r="B335" s="228"/>
      <c r="C335" s="154" t="str">
        <f>IFERROR(IF(LEN(B335)&gt;0,IF(INDEX(TasksList!$C$6:$C$1005,MATCH(LEFT(B335,SEARCH(" - ",B335)-1)*1,TasksList!$B$6:$B$1005,0),1)=0,"",INDEX(TasksList!$C$6:$C$1005,MATCH(LEFT(B335,SEARCH(" - ",B335)-1)*1,TasksList!$B$6:$B$1005,0),1)),""),"Task not found!")</f>
        <v/>
      </c>
      <c r="D335" s="384"/>
      <c r="E335" s="149"/>
      <c r="F335" s="149"/>
      <c r="G335" s="150"/>
      <c r="I335" s="276" t="str">
        <f t="shared" si="5"/>
        <v/>
      </c>
    </row>
    <row r="336" spans="1:9" x14ac:dyDescent="0.25">
      <c r="A336" s="12"/>
      <c r="B336" s="228"/>
      <c r="C336" s="154" t="str">
        <f>IFERROR(IF(LEN(B336)&gt;0,IF(INDEX(TasksList!$C$6:$C$1005,MATCH(LEFT(B336,SEARCH(" - ",B336)-1)*1,TasksList!$B$6:$B$1005,0),1)=0,"",INDEX(TasksList!$C$6:$C$1005,MATCH(LEFT(B336,SEARCH(" - ",B336)-1)*1,TasksList!$B$6:$B$1005,0),1)),""),"Task not found!")</f>
        <v/>
      </c>
      <c r="D336" s="384"/>
      <c r="E336" s="149"/>
      <c r="F336" s="149"/>
      <c r="G336" s="150"/>
      <c r="I336" s="276" t="str">
        <f t="shared" si="5"/>
        <v/>
      </c>
    </row>
    <row r="337" spans="1:9" x14ac:dyDescent="0.25">
      <c r="A337" s="12"/>
      <c r="B337" s="228"/>
      <c r="C337" s="154" t="str">
        <f>IFERROR(IF(LEN(B337)&gt;0,IF(INDEX(TasksList!$C$6:$C$1005,MATCH(LEFT(B337,SEARCH(" - ",B337)-1)*1,TasksList!$B$6:$B$1005,0),1)=0,"",INDEX(TasksList!$C$6:$C$1005,MATCH(LEFT(B337,SEARCH(" - ",B337)-1)*1,TasksList!$B$6:$B$1005,0),1)),""),"Task not found!")</f>
        <v/>
      </c>
      <c r="D337" s="384"/>
      <c r="E337" s="149"/>
      <c r="F337" s="149"/>
      <c r="G337" s="150"/>
      <c r="I337" s="276" t="str">
        <f t="shared" si="5"/>
        <v/>
      </c>
    </row>
    <row r="338" spans="1:9" x14ac:dyDescent="0.25">
      <c r="A338" s="12"/>
      <c r="B338" s="228"/>
      <c r="C338" s="154" t="str">
        <f>IFERROR(IF(LEN(B338)&gt;0,IF(INDEX(TasksList!$C$6:$C$1005,MATCH(LEFT(B338,SEARCH(" - ",B338)-1)*1,TasksList!$B$6:$B$1005,0),1)=0,"",INDEX(TasksList!$C$6:$C$1005,MATCH(LEFT(B338,SEARCH(" - ",B338)-1)*1,TasksList!$B$6:$B$1005,0),1)),""),"Task not found!")</f>
        <v/>
      </c>
      <c r="D338" s="384"/>
      <c r="E338" s="149"/>
      <c r="F338" s="149"/>
      <c r="G338" s="150"/>
      <c r="I338" s="276" t="str">
        <f t="shared" si="5"/>
        <v/>
      </c>
    </row>
    <row r="339" spans="1:9" x14ac:dyDescent="0.25">
      <c r="A339" s="12"/>
      <c r="B339" s="228"/>
      <c r="C339" s="154" t="str">
        <f>IFERROR(IF(LEN(B339)&gt;0,IF(INDEX(TasksList!$C$6:$C$1005,MATCH(LEFT(B339,SEARCH(" - ",B339)-1)*1,TasksList!$B$6:$B$1005,0),1)=0,"",INDEX(TasksList!$C$6:$C$1005,MATCH(LEFT(B339,SEARCH(" - ",B339)-1)*1,TasksList!$B$6:$B$1005,0),1)),""),"Task not found!")</f>
        <v/>
      </c>
      <c r="D339" s="384"/>
      <c r="E339" s="149"/>
      <c r="F339" s="149"/>
      <c r="G339" s="150"/>
      <c r="I339" s="276" t="str">
        <f t="shared" si="5"/>
        <v/>
      </c>
    </row>
    <row r="340" spans="1:9" x14ac:dyDescent="0.25">
      <c r="A340" s="12"/>
      <c r="B340" s="228"/>
      <c r="C340" s="154" t="str">
        <f>IFERROR(IF(LEN(B340)&gt;0,IF(INDEX(TasksList!$C$6:$C$1005,MATCH(LEFT(B340,SEARCH(" - ",B340)-1)*1,TasksList!$B$6:$B$1005,0),1)=0,"",INDEX(TasksList!$C$6:$C$1005,MATCH(LEFT(B340,SEARCH(" - ",B340)-1)*1,TasksList!$B$6:$B$1005,0),1)),""),"Task not found!")</f>
        <v/>
      </c>
      <c r="D340" s="384"/>
      <c r="E340" s="149"/>
      <c r="F340" s="149"/>
      <c r="G340" s="150"/>
      <c r="I340" s="276" t="str">
        <f t="shared" si="5"/>
        <v/>
      </c>
    </row>
    <row r="341" spans="1:9" x14ac:dyDescent="0.25">
      <c r="A341" s="12"/>
      <c r="B341" s="228"/>
      <c r="C341" s="154" t="str">
        <f>IFERROR(IF(LEN(B341)&gt;0,IF(INDEX(TasksList!$C$6:$C$1005,MATCH(LEFT(B341,SEARCH(" - ",B341)-1)*1,TasksList!$B$6:$B$1005,0),1)=0,"",INDEX(TasksList!$C$6:$C$1005,MATCH(LEFT(B341,SEARCH(" - ",B341)-1)*1,TasksList!$B$6:$B$1005,0),1)),""),"Task not found!")</f>
        <v/>
      </c>
      <c r="D341" s="384"/>
      <c r="E341" s="149"/>
      <c r="F341" s="149"/>
      <c r="G341" s="150"/>
      <c r="I341" s="276" t="str">
        <f t="shared" si="5"/>
        <v/>
      </c>
    </row>
    <row r="342" spans="1:9" x14ac:dyDescent="0.25">
      <c r="A342" s="12"/>
      <c r="B342" s="228"/>
      <c r="C342" s="154" t="str">
        <f>IFERROR(IF(LEN(B342)&gt;0,IF(INDEX(TasksList!$C$6:$C$1005,MATCH(LEFT(B342,SEARCH(" - ",B342)-1)*1,TasksList!$B$6:$B$1005,0),1)=0,"",INDEX(TasksList!$C$6:$C$1005,MATCH(LEFT(B342,SEARCH(" - ",B342)-1)*1,TasksList!$B$6:$B$1005,0),1)),""),"Task not found!")</f>
        <v/>
      </c>
      <c r="D342" s="384"/>
      <c r="E342" s="149"/>
      <c r="F342" s="149"/>
      <c r="G342" s="150"/>
      <c r="I342" s="276" t="str">
        <f t="shared" si="5"/>
        <v/>
      </c>
    </row>
    <row r="343" spans="1:9" x14ac:dyDescent="0.25">
      <c r="A343" s="12"/>
      <c r="B343" s="228"/>
      <c r="C343" s="154" t="str">
        <f>IFERROR(IF(LEN(B343)&gt;0,IF(INDEX(TasksList!$C$6:$C$1005,MATCH(LEFT(B343,SEARCH(" - ",B343)-1)*1,TasksList!$B$6:$B$1005,0),1)=0,"",INDEX(TasksList!$C$6:$C$1005,MATCH(LEFT(B343,SEARCH(" - ",B343)-1)*1,TasksList!$B$6:$B$1005,0),1)),""),"Task not found!")</f>
        <v/>
      </c>
      <c r="D343" s="384"/>
      <c r="E343" s="149"/>
      <c r="F343" s="149"/>
      <c r="G343" s="150"/>
      <c r="I343" s="276" t="str">
        <f t="shared" si="5"/>
        <v/>
      </c>
    </row>
    <row r="344" spans="1:9" x14ac:dyDescent="0.25">
      <c r="A344" s="12"/>
      <c r="B344" s="228"/>
      <c r="C344" s="154" t="str">
        <f>IFERROR(IF(LEN(B344)&gt;0,IF(INDEX(TasksList!$C$6:$C$1005,MATCH(LEFT(B344,SEARCH(" - ",B344)-1)*1,TasksList!$B$6:$B$1005,0),1)=0,"",INDEX(TasksList!$C$6:$C$1005,MATCH(LEFT(B344,SEARCH(" - ",B344)-1)*1,TasksList!$B$6:$B$1005,0),1)),""),"Task not found!")</f>
        <v/>
      </c>
      <c r="D344" s="384"/>
      <c r="E344" s="149"/>
      <c r="F344" s="149"/>
      <c r="G344" s="150"/>
      <c r="I344" s="276" t="str">
        <f t="shared" si="5"/>
        <v/>
      </c>
    </row>
    <row r="345" spans="1:9" x14ac:dyDescent="0.25">
      <c r="A345" s="12"/>
      <c r="B345" s="228"/>
      <c r="C345" s="154" t="str">
        <f>IFERROR(IF(LEN(B345)&gt;0,IF(INDEX(TasksList!$C$6:$C$1005,MATCH(LEFT(B345,SEARCH(" - ",B345)-1)*1,TasksList!$B$6:$B$1005,0),1)=0,"",INDEX(TasksList!$C$6:$C$1005,MATCH(LEFT(B345,SEARCH(" - ",B345)-1)*1,TasksList!$B$6:$B$1005,0),1)),""),"Task not found!")</f>
        <v/>
      </c>
      <c r="D345" s="384"/>
      <c r="E345" s="149"/>
      <c r="F345" s="149"/>
      <c r="G345" s="150"/>
      <c r="I345" s="276" t="str">
        <f t="shared" si="5"/>
        <v/>
      </c>
    </row>
    <row r="346" spans="1:9" x14ac:dyDescent="0.25">
      <c r="A346" s="12"/>
      <c r="B346" s="228"/>
      <c r="C346" s="154" t="str">
        <f>IFERROR(IF(LEN(B346)&gt;0,IF(INDEX(TasksList!$C$6:$C$1005,MATCH(LEFT(B346,SEARCH(" - ",B346)-1)*1,TasksList!$B$6:$B$1005,0),1)=0,"",INDEX(TasksList!$C$6:$C$1005,MATCH(LEFT(B346,SEARCH(" - ",B346)-1)*1,TasksList!$B$6:$B$1005,0),1)),""),"Task not found!")</f>
        <v/>
      </c>
      <c r="D346" s="384"/>
      <c r="E346" s="149"/>
      <c r="F346" s="149"/>
      <c r="G346" s="150"/>
      <c r="I346" s="276" t="str">
        <f t="shared" si="5"/>
        <v/>
      </c>
    </row>
    <row r="347" spans="1:9" x14ac:dyDescent="0.25">
      <c r="A347" s="12"/>
      <c r="B347" s="228"/>
      <c r="C347" s="154" t="str">
        <f>IFERROR(IF(LEN(B347)&gt;0,IF(INDEX(TasksList!$C$6:$C$1005,MATCH(LEFT(B347,SEARCH(" - ",B347)-1)*1,TasksList!$B$6:$B$1005,0),1)=0,"",INDEX(TasksList!$C$6:$C$1005,MATCH(LEFT(B347,SEARCH(" - ",B347)-1)*1,TasksList!$B$6:$B$1005,0),1)),""),"Task not found!")</f>
        <v/>
      </c>
      <c r="D347" s="384"/>
      <c r="E347" s="149"/>
      <c r="F347" s="149"/>
      <c r="G347" s="150"/>
      <c r="I347" s="276" t="str">
        <f t="shared" si="5"/>
        <v/>
      </c>
    </row>
    <row r="348" spans="1:9" x14ac:dyDescent="0.25">
      <c r="A348" s="12"/>
      <c r="B348" s="228"/>
      <c r="C348" s="154" t="str">
        <f>IFERROR(IF(LEN(B348)&gt;0,IF(INDEX(TasksList!$C$6:$C$1005,MATCH(LEFT(B348,SEARCH(" - ",B348)-1)*1,TasksList!$B$6:$B$1005,0),1)=0,"",INDEX(TasksList!$C$6:$C$1005,MATCH(LEFT(B348,SEARCH(" - ",B348)-1)*1,TasksList!$B$6:$B$1005,0),1)),""),"Task not found!")</f>
        <v/>
      </c>
      <c r="D348" s="384"/>
      <c r="E348" s="149"/>
      <c r="F348" s="149"/>
      <c r="G348" s="150"/>
      <c r="I348" s="276" t="str">
        <f t="shared" si="5"/>
        <v/>
      </c>
    </row>
    <row r="349" spans="1:9" x14ac:dyDescent="0.25">
      <c r="A349" s="12"/>
      <c r="B349" s="228"/>
      <c r="C349" s="154" t="str">
        <f>IFERROR(IF(LEN(B349)&gt;0,IF(INDEX(TasksList!$C$6:$C$1005,MATCH(LEFT(B349,SEARCH(" - ",B349)-1)*1,TasksList!$B$6:$B$1005,0),1)=0,"",INDEX(TasksList!$C$6:$C$1005,MATCH(LEFT(B349,SEARCH(" - ",B349)-1)*1,TasksList!$B$6:$B$1005,0),1)),""),"Task not found!")</f>
        <v/>
      </c>
      <c r="D349" s="384"/>
      <c r="E349" s="149"/>
      <c r="F349" s="149"/>
      <c r="G349" s="150"/>
      <c r="I349" s="276" t="str">
        <f t="shared" si="5"/>
        <v/>
      </c>
    </row>
    <row r="350" spans="1:9" x14ac:dyDescent="0.25">
      <c r="A350" s="12"/>
      <c r="B350" s="228"/>
      <c r="C350" s="154" t="str">
        <f>IFERROR(IF(LEN(B350)&gt;0,IF(INDEX(TasksList!$C$6:$C$1005,MATCH(LEFT(B350,SEARCH(" - ",B350)-1)*1,TasksList!$B$6:$B$1005,0),1)=0,"",INDEX(TasksList!$C$6:$C$1005,MATCH(LEFT(B350,SEARCH(" - ",B350)-1)*1,TasksList!$B$6:$B$1005,0),1)),""),"Task not found!")</f>
        <v/>
      </c>
      <c r="D350" s="384"/>
      <c r="E350" s="149"/>
      <c r="F350" s="149"/>
      <c r="G350" s="150"/>
      <c r="I350" s="276" t="str">
        <f t="shared" si="5"/>
        <v/>
      </c>
    </row>
    <row r="351" spans="1:9" x14ac:dyDescent="0.25">
      <c r="A351" s="12"/>
      <c r="B351" s="228"/>
      <c r="C351" s="154" t="str">
        <f>IFERROR(IF(LEN(B351)&gt;0,IF(INDEX(TasksList!$C$6:$C$1005,MATCH(LEFT(B351,SEARCH(" - ",B351)-1)*1,TasksList!$B$6:$B$1005,0),1)=0,"",INDEX(TasksList!$C$6:$C$1005,MATCH(LEFT(B351,SEARCH(" - ",B351)-1)*1,TasksList!$B$6:$B$1005,0),1)),""),"Task not found!")</f>
        <v/>
      </c>
      <c r="D351" s="384"/>
      <c r="E351" s="149"/>
      <c r="F351" s="149"/>
      <c r="G351" s="150"/>
      <c r="I351" s="276" t="str">
        <f t="shared" si="5"/>
        <v/>
      </c>
    </row>
    <row r="352" spans="1:9" x14ac:dyDescent="0.25">
      <c r="A352" s="12"/>
      <c r="B352" s="228"/>
      <c r="C352" s="154" t="str">
        <f>IFERROR(IF(LEN(B352)&gt;0,IF(INDEX(TasksList!$C$6:$C$1005,MATCH(LEFT(B352,SEARCH(" - ",B352)-1)*1,TasksList!$B$6:$B$1005,0),1)=0,"",INDEX(TasksList!$C$6:$C$1005,MATCH(LEFT(B352,SEARCH(" - ",B352)-1)*1,TasksList!$B$6:$B$1005,0),1)),""),"Task not found!")</f>
        <v/>
      </c>
      <c r="D352" s="384"/>
      <c r="E352" s="149"/>
      <c r="F352" s="149"/>
      <c r="G352" s="150"/>
      <c r="I352" s="276" t="str">
        <f t="shared" si="5"/>
        <v/>
      </c>
    </row>
    <row r="353" spans="1:9" x14ac:dyDescent="0.25">
      <c r="A353" s="12"/>
      <c r="B353" s="228"/>
      <c r="C353" s="154" t="str">
        <f>IFERROR(IF(LEN(B353)&gt;0,IF(INDEX(TasksList!$C$6:$C$1005,MATCH(LEFT(B353,SEARCH(" - ",B353)-1)*1,TasksList!$B$6:$B$1005,0),1)=0,"",INDEX(TasksList!$C$6:$C$1005,MATCH(LEFT(B353,SEARCH(" - ",B353)-1)*1,TasksList!$B$6:$B$1005,0),1)),""),"Task not found!")</f>
        <v/>
      </c>
      <c r="D353" s="384"/>
      <c r="E353" s="149"/>
      <c r="F353" s="149"/>
      <c r="G353" s="150"/>
      <c r="I353" s="276" t="str">
        <f t="shared" si="5"/>
        <v/>
      </c>
    </row>
    <row r="354" spans="1:9" x14ac:dyDescent="0.25">
      <c r="A354" s="12"/>
      <c r="B354" s="228"/>
      <c r="C354" s="154" t="str">
        <f>IFERROR(IF(LEN(B354)&gt;0,IF(INDEX(TasksList!$C$6:$C$1005,MATCH(LEFT(B354,SEARCH(" - ",B354)-1)*1,TasksList!$B$6:$B$1005,0),1)=0,"",INDEX(TasksList!$C$6:$C$1005,MATCH(LEFT(B354,SEARCH(" - ",B354)-1)*1,TasksList!$B$6:$B$1005,0),1)),""),"Task not found!")</f>
        <v/>
      </c>
      <c r="D354" s="384"/>
      <c r="E354" s="149"/>
      <c r="F354" s="149"/>
      <c r="G354" s="150"/>
      <c r="I354" s="276" t="str">
        <f t="shared" si="5"/>
        <v/>
      </c>
    </row>
    <row r="355" spans="1:9" x14ac:dyDescent="0.25">
      <c r="A355" s="12"/>
      <c r="B355" s="228"/>
      <c r="C355" s="154" t="str">
        <f>IFERROR(IF(LEN(B355)&gt;0,IF(INDEX(TasksList!$C$6:$C$1005,MATCH(LEFT(B355,SEARCH(" - ",B355)-1)*1,TasksList!$B$6:$B$1005,0),1)=0,"",INDEX(TasksList!$C$6:$C$1005,MATCH(LEFT(B355,SEARCH(" - ",B355)-1)*1,TasksList!$B$6:$B$1005,0),1)),""),"Task not found!")</f>
        <v/>
      </c>
      <c r="D355" s="384"/>
      <c r="E355" s="149"/>
      <c r="F355" s="149"/>
      <c r="G355" s="150"/>
      <c r="I355" s="276" t="str">
        <f t="shared" si="5"/>
        <v/>
      </c>
    </row>
    <row r="356" spans="1:9" x14ac:dyDescent="0.25">
      <c r="A356" s="12"/>
      <c r="B356" s="228"/>
      <c r="C356" s="154" t="str">
        <f>IFERROR(IF(LEN(B356)&gt;0,IF(INDEX(TasksList!$C$6:$C$1005,MATCH(LEFT(B356,SEARCH(" - ",B356)-1)*1,TasksList!$B$6:$B$1005,0),1)=0,"",INDEX(TasksList!$C$6:$C$1005,MATCH(LEFT(B356,SEARCH(" - ",B356)-1)*1,TasksList!$B$6:$B$1005,0),1)),""),"Task not found!")</f>
        <v/>
      </c>
      <c r="D356" s="384"/>
      <c r="E356" s="149"/>
      <c r="F356" s="149"/>
      <c r="G356" s="150"/>
      <c r="I356" s="276" t="str">
        <f t="shared" si="5"/>
        <v/>
      </c>
    </row>
    <row r="357" spans="1:9" x14ac:dyDescent="0.25">
      <c r="A357" s="12"/>
      <c r="B357" s="228"/>
      <c r="C357" s="154" t="str">
        <f>IFERROR(IF(LEN(B357)&gt;0,IF(INDEX(TasksList!$C$6:$C$1005,MATCH(LEFT(B357,SEARCH(" - ",B357)-1)*1,TasksList!$B$6:$B$1005,0),1)=0,"",INDEX(TasksList!$C$6:$C$1005,MATCH(LEFT(B357,SEARCH(" - ",B357)-1)*1,TasksList!$B$6:$B$1005,0),1)),""),"Task not found!")</f>
        <v/>
      </c>
      <c r="D357" s="384"/>
      <c r="E357" s="149"/>
      <c r="F357" s="149"/>
      <c r="G357" s="150"/>
      <c r="I357" s="276" t="str">
        <f t="shared" si="5"/>
        <v/>
      </c>
    </row>
    <row r="358" spans="1:9" x14ac:dyDescent="0.25">
      <c r="A358" s="12"/>
      <c r="B358" s="228"/>
      <c r="C358" s="154" t="str">
        <f>IFERROR(IF(LEN(B358)&gt;0,IF(INDEX(TasksList!$C$6:$C$1005,MATCH(LEFT(B358,SEARCH(" - ",B358)-1)*1,TasksList!$B$6:$B$1005,0),1)=0,"",INDEX(TasksList!$C$6:$C$1005,MATCH(LEFT(B358,SEARCH(" - ",B358)-1)*1,TasksList!$B$6:$B$1005,0),1)),""),"Task not found!")</f>
        <v/>
      </c>
      <c r="D358" s="384"/>
      <c r="E358" s="149"/>
      <c r="F358" s="149"/>
      <c r="G358" s="150"/>
      <c r="I358" s="276" t="str">
        <f t="shared" si="5"/>
        <v/>
      </c>
    </row>
    <row r="359" spans="1:9" x14ac:dyDescent="0.25">
      <c r="A359" s="12"/>
      <c r="B359" s="228"/>
      <c r="C359" s="154" t="str">
        <f>IFERROR(IF(LEN(B359)&gt;0,IF(INDEX(TasksList!$C$6:$C$1005,MATCH(LEFT(B359,SEARCH(" - ",B359)-1)*1,TasksList!$B$6:$B$1005,0),1)=0,"",INDEX(TasksList!$C$6:$C$1005,MATCH(LEFT(B359,SEARCH(" - ",B359)-1)*1,TasksList!$B$6:$B$1005,0),1)),""),"Task not found!")</f>
        <v/>
      </c>
      <c r="D359" s="384"/>
      <c r="E359" s="149"/>
      <c r="F359" s="149"/>
      <c r="G359" s="150"/>
      <c r="I359" s="276" t="str">
        <f t="shared" si="5"/>
        <v/>
      </c>
    </row>
    <row r="360" spans="1:9" x14ac:dyDescent="0.25">
      <c r="A360" s="12"/>
      <c r="B360" s="228"/>
      <c r="C360" s="154" t="str">
        <f>IFERROR(IF(LEN(B360)&gt;0,IF(INDEX(TasksList!$C$6:$C$1005,MATCH(LEFT(B360,SEARCH(" - ",B360)-1)*1,TasksList!$B$6:$B$1005,0),1)=0,"",INDEX(TasksList!$C$6:$C$1005,MATCH(LEFT(B360,SEARCH(" - ",B360)-1)*1,TasksList!$B$6:$B$1005,0),1)),""),"Task not found!")</f>
        <v/>
      </c>
      <c r="D360" s="384"/>
      <c r="E360" s="149"/>
      <c r="F360" s="149"/>
      <c r="G360" s="150"/>
      <c r="I360" s="276" t="str">
        <f t="shared" si="5"/>
        <v/>
      </c>
    </row>
    <row r="361" spans="1:9" x14ac:dyDescent="0.25">
      <c r="A361" s="12"/>
      <c r="B361" s="228"/>
      <c r="C361" s="154" t="str">
        <f>IFERROR(IF(LEN(B361)&gt;0,IF(INDEX(TasksList!$C$6:$C$1005,MATCH(LEFT(B361,SEARCH(" - ",B361)-1)*1,TasksList!$B$6:$B$1005,0),1)=0,"",INDEX(TasksList!$C$6:$C$1005,MATCH(LEFT(B361,SEARCH(" - ",B361)-1)*1,TasksList!$B$6:$B$1005,0),1)),""),"Task not found!")</f>
        <v/>
      </c>
      <c r="D361" s="384"/>
      <c r="E361" s="149"/>
      <c r="F361" s="149"/>
      <c r="G361" s="150"/>
      <c r="I361" s="276" t="str">
        <f t="shared" si="5"/>
        <v/>
      </c>
    </row>
    <row r="362" spans="1:9" x14ac:dyDescent="0.25">
      <c r="A362" s="12"/>
      <c r="B362" s="228"/>
      <c r="C362" s="154" t="str">
        <f>IFERROR(IF(LEN(B362)&gt;0,IF(INDEX(TasksList!$C$6:$C$1005,MATCH(LEFT(B362,SEARCH(" - ",B362)-1)*1,TasksList!$B$6:$B$1005,0),1)=0,"",INDEX(TasksList!$C$6:$C$1005,MATCH(LEFT(B362,SEARCH(" - ",B362)-1)*1,TasksList!$B$6:$B$1005,0),1)),""),"Task not found!")</f>
        <v/>
      </c>
      <c r="D362" s="384"/>
      <c r="E362" s="149"/>
      <c r="F362" s="149"/>
      <c r="G362" s="150"/>
      <c r="I362" s="276" t="str">
        <f t="shared" si="5"/>
        <v/>
      </c>
    </row>
    <row r="363" spans="1:9" x14ac:dyDescent="0.25">
      <c r="A363" s="12"/>
      <c r="B363" s="228"/>
      <c r="C363" s="154" t="str">
        <f>IFERROR(IF(LEN(B363)&gt;0,IF(INDEX(TasksList!$C$6:$C$1005,MATCH(LEFT(B363,SEARCH(" - ",B363)-1)*1,TasksList!$B$6:$B$1005,0),1)=0,"",INDEX(TasksList!$C$6:$C$1005,MATCH(LEFT(B363,SEARCH(" - ",B363)-1)*1,TasksList!$B$6:$B$1005,0),1)),""),"Task not found!")</f>
        <v/>
      </c>
      <c r="D363" s="384"/>
      <c r="E363" s="149"/>
      <c r="F363" s="149"/>
      <c r="G363" s="150"/>
      <c r="I363" s="276" t="str">
        <f t="shared" si="5"/>
        <v/>
      </c>
    </row>
    <row r="364" spans="1:9" x14ac:dyDescent="0.25">
      <c r="A364" s="12"/>
      <c r="B364" s="228"/>
      <c r="C364" s="154" t="str">
        <f>IFERROR(IF(LEN(B364)&gt;0,IF(INDEX(TasksList!$C$6:$C$1005,MATCH(LEFT(B364,SEARCH(" - ",B364)-1)*1,TasksList!$B$6:$B$1005,0),1)=0,"",INDEX(TasksList!$C$6:$C$1005,MATCH(LEFT(B364,SEARCH(" - ",B364)-1)*1,TasksList!$B$6:$B$1005,0),1)),""),"Task not found!")</f>
        <v/>
      </c>
      <c r="D364" s="384"/>
      <c r="E364" s="149"/>
      <c r="F364" s="149"/>
      <c r="G364" s="150"/>
      <c r="I364" s="276" t="str">
        <f t="shared" si="5"/>
        <v/>
      </c>
    </row>
    <row r="365" spans="1:9" x14ac:dyDescent="0.25">
      <c r="A365" s="12"/>
      <c r="B365" s="228"/>
      <c r="C365" s="154" t="str">
        <f>IFERROR(IF(LEN(B365)&gt;0,IF(INDEX(TasksList!$C$6:$C$1005,MATCH(LEFT(B365,SEARCH(" - ",B365)-1)*1,TasksList!$B$6:$B$1005,0),1)=0,"",INDEX(TasksList!$C$6:$C$1005,MATCH(LEFT(B365,SEARCH(" - ",B365)-1)*1,TasksList!$B$6:$B$1005,0),1)),""),"Task not found!")</f>
        <v/>
      </c>
      <c r="D365" s="384"/>
      <c r="E365" s="149"/>
      <c r="F365" s="149"/>
      <c r="G365" s="150"/>
      <c r="I365" s="276" t="str">
        <f t="shared" si="5"/>
        <v/>
      </c>
    </row>
    <row r="366" spans="1:9" x14ac:dyDescent="0.25">
      <c r="A366" s="12"/>
      <c r="B366" s="228"/>
      <c r="C366" s="154" t="str">
        <f>IFERROR(IF(LEN(B366)&gt;0,IF(INDEX(TasksList!$C$6:$C$1005,MATCH(LEFT(B366,SEARCH(" - ",B366)-1)*1,TasksList!$B$6:$B$1005,0),1)=0,"",INDEX(TasksList!$C$6:$C$1005,MATCH(LEFT(B366,SEARCH(" - ",B366)-1)*1,TasksList!$B$6:$B$1005,0),1)),""),"Task not found!")</f>
        <v/>
      </c>
      <c r="D366" s="384"/>
      <c r="E366" s="149"/>
      <c r="F366" s="149"/>
      <c r="G366" s="150"/>
      <c r="I366" s="276" t="str">
        <f t="shared" si="5"/>
        <v/>
      </c>
    </row>
    <row r="367" spans="1:9" x14ac:dyDescent="0.25">
      <c r="A367" s="12"/>
      <c r="B367" s="228"/>
      <c r="C367" s="154" t="str">
        <f>IFERROR(IF(LEN(B367)&gt;0,IF(INDEX(TasksList!$C$6:$C$1005,MATCH(LEFT(B367,SEARCH(" - ",B367)-1)*1,TasksList!$B$6:$B$1005,0),1)=0,"",INDEX(TasksList!$C$6:$C$1005,MATCH(LEFT(B367,SEARCH(" - ",B367)-1)*1,TasksList!$B$6:$B$1005,0),1)),""),"Task not found!")</f>
        <v/>
      </c>
      <c r="D367" s="384"/>
      <c r="E367" s="149"/>
      <c r="F367" s="149"/>
      <c r="G367" s="150"/>
      <c r="I367" s="276" t="str">
        <f t="shared" si="5"/>
        <v/>
      </c>
    </row>
    <row r="368" spans="1:9" x14ac:dyDescent="0.25">
      <c r="A368" s="12"/>
      <c r="B368" s="228"/>
      <c r="C368" s="154" t="str">
        <f>IFERROR(IF(LEN(B368)&gt;0,IF(INDEX(TasksList!$C$6:$C$1005,MATCH(LEFT(B368,SEARCH(" - ",B368)-1)*1,TasksList!$B$6:$B$1005,0),1)=0,"",INDEX(TasksList!$C$6:$C$1005,MATCH(LEFT(B368,SEARCH(" - ",B368)-1)*1,TasksList!$B$6:$B$1005,0),1)),""),"Task not found!")</f>
        <v/>
      </c>
      <c r="D368" s="384"/>
      <c r="E368" s="149"/>
      <c r="F368" s="149"/>
      <c r="G368" s="150"/>
      <c r="I368" s="276" t="str">
        <f t="shared" si="5"/>
        <v/>
      </c>
    </row>
    <row r="369" spans="1:9" x14ac:dyDescent="0.25">
      <c r="A369" s="12"/>
      <c r="B369" s="228"/>
      <c r="C369" s="154" t="str">
        <f>IFERROR(IF(LEN(B369)&gt;0,IF(INDEX(TasksList!$C$6:$C$1005,MATCH(LEFT(B369,SEARCH(" - ",B369)-1)*1,TasksList!$B$6:$B$1005,0),1)=0,"",INDEX(TasksList!$C$6:$C$1005,MATCH(LEFT(B369,SEARCH(" - ",B369)-1)*1,TasksList!$B$6:$B$1005,0),1)),""),"Task not found!")</f>
        <v/>
      </c>
      <c r="D369" s="384"/>
      <c r="E369" s="149"/>
      <c r="F369" s="149"/>
      <c r="G369" s="150"/>
      <c r="I369" s="276" t="str">
        <f t="shared" si="5"/>
        <v/>
      </c>
    </row>
    <row r="370" spans="1:9" x14ac:dyDescent="0.25">
      <c r="A370" s="12"/>
      <c r="B370" s="228"/>
      <c r="C370" s="154" t="str">
        <f>IFERROR(IF(LEN(B370)&gt;0,IF(INDEX(TasksList!$C$6:$C$1005,MATCH(LEFT(B370,SEARCH(" - ",B370)-1)*1,TasksList!$B$6:$B$1005,0),1)=0,"",INDEX(TasksList!$C$6:$C$1005,MATCH(LEFT(B370,SEARCH(" - ",B370)-1)*1,TasksList!$B$6:$B$1005,0),1)),""),"Task not found!")</f>
        <v/>
      </c>
      <c r="D370" s="384"/>
      <c r="E370" s="149"/>
      <c r="F370" s="149"/>
      <c r="G370" s="150"/>
      <c r="I370" s="276" t="str">
        <f t="shared" si="5"/>
        <v/>
      </c>
    </row>
    <row r="371" spans="1:9" x14ac:dyDescent="0.25">
      <c r="A371" s="12"/>
      <c r="B371" s="228"/>
      <c r="C371" s="154" t="str">
        <f>IFERROR(IF(LEN(B371)&gt;0,IF(INDEX(TasksList!$C$6:$C$1005,MATCH(LEFT(B371,SEARCH(" - ",B371)-1)*1,TasksList!$B$6:$B$1005,0),1)=0,"",INDEX(TasksList!$C$6:$C$1005,MATCH(LEFT(B371,SEARCH(" - ",B371)-1)*1,TasksList!$B$6:$B$1005,0),1)),""),"Task not found!")</f>
        <v/>
      </c>
      <c r="D371" s="384"/>
      <c r="E371" s="149"/>
      <c r="F371" s="149"/>
      <c r="G371" s="150"/>
      <c r="I371" s="276" t="str">
        <f t="shared" si="5"/>
        <v/>
      </c>
    </row>
    <row r="372" spans="1:9" x14ac:dyDescent="0.25">
      <c r="A372" s="12"/>
      <c r="B372" s="228"/>
      <c r="C372" s="154" t="str">
        <f>IFERROR(IF(LEN(B372)&gt;0,IF(INDEX(TasksList!$C$6:$C$1005,MATCH(LEFT(B372,SEARCH(" - ",B372)-1)*1,TasksList!$B$6:$B$1005,0),1)=0,"",INDEX(TasksList!$C$6:$C$1005,MATCH(LEFT(B372,SEARCH(" - ",B372)-1)*1,TasksList!$B$6:$B$1005,0),1)),""),"Task not found!")</f>
        <v/>
      </c>
      <c r="D372" s="384"/>
      <c r="E372" s="149"/>
      <c r="F372" s="149"/>
      <c r="G372" s="150"/>
      <c r="I372" s="276" t="str">
        <f t="shared" si="5"/>
        <v/>
      </c>
    </row>
    <row r="373" spans="1:9" x14ac:dyDescent="0.25">
      <c r="A373" s="12"/>
      <c r="B373" s="228"/>
      <c r="C373" s="154" t="str">
        <f>IFERROR(IF(LEN(B373)&gt;0,IF(INDEX(TasksList!$C$6:$C$1005,MATCH(LEFT(B373,SEARCH(" - ",B373)-1)*1,TasksList!$B$6:$B$1005,0),1)=0,"",INDEX(TasksList!$C$6:$C$1005,MATCH(LEFT(B373,SEARCH(" - ",B373)-1)*1,TasksList!$B$6:$B$1005,0),1)),""),"Task not found!")</f>
        <v/>
      </c>
      <c r="D373" s="384"/>
      <c r="E373" s="149"/>
      <c r="F373" s="149"/>
      <c r="G373" s="150"/>
      <c r="I373" s="276" t="str">
        <f t="shared" si="5"/>
        <v/>
      </c>
    </row>
    <row r="374" spans="1:9" x14ac:dyDescent="0.25">
      <c r="A374" s="12"/>
      <c r="B374" s="228"/>
      <c r="C374" s="154" t="str">
        <f>IFERROR(IF(LEN(B374)&gt;0,IF(INDEX(TasksList!$C$6:$C$1005,MATCH(LEFT(B374,SEARCH(" - ",B374)-1)*1,TasksList!$B$6:$B$1005,0),1)=0,"",INDEX(TasksList!$C$6:$C$1005,MATCH(LEFT(B374,SEARCH(" - ",B374)-1)*1,TasksList!$B$6:$B$1005,0),1)),""),"Task not found!")</f>
        <v/>
      </c>
      <c r="D374" s="384"/>
      <c r="E374" s="149"/>
      <c r="F374" s="149"/>
      <c r="G374" s="150"/>
      <c r="I374" s="276" t="str">
        <f t="shared" si="5"/>
        <v/>
      </c>
    </row>
    <row r="375" spans="1:9" x14ac:dyDescent="0.25">
      <c r="A375" s="12"/>
      <c r="B375" s="228"/>
      <c r="C375" s="154" t="str">
        <f>IFERROR(IF(LEN(B375)&gt;0,IF(INDEX(TasksList!$C$6:$C$1005,MATCH(LEFT(B375,SEARCH(" - ",B375)-1)*1,TasksList!$B$6:$B$1005,0),1)=0,"",INDEX(TasksList!$C$6:$C$1005,MATCH(LEFT(B375,SEARCH(" - ",B375)-1)*1,TasksList!$B$6:$B$1005,0),1)),""),"Task not found!")</f>
        <v/>
      </c>
      <c r="D375" s="384"/>
      <c r="E375" s="149"/>
      <c r="F375" s="149"/>
      <c r="G375" s="150"/>
      <c r="I375" s="276" t="str">
        <f t="shared" si="5"/>
        <v/>
      </c>
    </row>
    <row r="376" spans="1:9" x14ac:dyDescent="0.25">
      <c r="A376" s="12"/>
      <c r="B376" s="228"/>
      <c r="C376" s="154" t="str">
        <f>IFERROR(IF(LEN(B376)&gt;0,IF(INDEX(TasksList!$C$6:$C$1005,MATCH(LEFT(B376,SEARCH(" - ",B376)-1)*1,TasksList!$B$6:$B$1005,0),1)=0,"",INDEX(TasksList!$C$6:$C$1005,MATCH(LEFT(B376,SEARCH(" - ",B376)-1)*1,TasksList!$B$6:$B$1005,0),1)),""),"Task not found!")</f>
        <v/>
      </c>
      <c r="D376" s="384"/>
      <c r="E376" s="149"/>
      <c r="F376" s="149"/>
      <c r="G376" s="150"/>
      <c r="I376" s="276" t="str">
        <f t="shared" si="5"/>
        <v/>
      </c>
    </row>
    <row r="377" spans="1:9" x14ac:dyDescent="0.25">
      <c r="A377" s="12"/>
      <c r="B377" s="228"/>
      <c r="C377" s="154" t="str">
        <f>IFERROR(IF(LEN(B377)&gt;0,IF(INDEX(TasksList!$C$6:$C$1005,MATCH(LEFT(B377,SEARCH(" - ",B377)-1)*1,TasksList!$B$6:$B$1005,0),1)=0,"",INDEX(TasksList!$C$6:$C$1005,MATCH(LEFT(B377,SEARCH(" - ",B377)-1)*1,TasksList!$B$6:$B$1005,0),1)),""),"Task not found!")</f>
        <v/>
      </c>
      <c r="D377" s="384"/>
      <c r="E377" s="149"/>
      <c r="F377" s="149"/>
      <c r="G377" s="150"/>
      <c r="I377" s="276" t="str">
        <f t="shared" si="5"/>
        <v/>
      </c>
    </row>
    <row r="378" spans="1:9" x14ac:dyDescent="0.25">
      <c r="A378" s="12"/>
      <c r="B378" s="228"/>
      <c r="C378" s="154" t="str">
        <f>IFERROR(IF(LEN(B378)&gt;0,IF(INDEX(TasksList!$C$6:$C$1005,MATCH(LEFT(B378,SEARCH(" - ",B378)-1)*1,TasksList!$B$6:$B$1005,0),1)=0,"",INDEX(TasksList!$C$6:$C$1005,MATCH(LEFT(B378,SEARCH(" - ",B378)-1)*1,TasksList!$B$6:$B$1005,0),1)),""),"Task not found!")</f>
        <v/>
      </c>
      <c r="D378" s="384"/>
      <c r="E378" s="149"/>
      <c r="F378" s="149"/>
      <c r="G378" s="150"/>
      <c r="I378" s="276" t="str">
        <f t="shared" si="5"/>
        <v/>
      </c>
    </row>
    <row r="379" spans="1:9" x14ac:dyDescent="0.25">
      <c r="A379" s="12"/>
      <c r="B379" s="228"/>
      <c r="C379" s="154" t="str">
        <f>IFERROR(IF(LEN(B379)&gt;0,IF(INDEX(TasksList!$C$6:$C$1005,MATCH(LEFT(B379,SEARCH(" - ",B379)-1)*1,TasksList!$B$6:$B$1005,0),1)=0,"",INDEX(TasksList!$C$6:$C$1005,MATCH(LEFT(B379,SEARCH(" - ",B379)-1)*1,TasksList!$B$6:$B$1005,0),1)),""),"Task not found!")</f>
        <v/>
      </c>
      <c r="D379" s="384"/>
      <c r="E379" s="149"/>
      <c r="F379" s="149"/>
      <c r="G379" s="150"/>
      <c r="I379" s="276" t="str">
        <f t="shared" si="5"/>
        <v/>
      </c>
    </row>
    <row r="380" spans="1:9" x14ac:dyDescent="0.25">
      <c r="A380" s="12"/>
      <c r="B380" s="228"/>
      <c r="C380" s="154" t="str">
        <f>IFERROR(IF(LEN(B380)&gt;0,IF(INDEX(TasksList!$C$6:$C$1005,MATCH(LEFT(B380,SEARCH(" - ",B380)-1)*1,TasksList!$B$6:$B$1005,0),1)=0,"",INDEX(TasksList!$C$6:$C$1005,MATCH(LEFT(B380,SEARCH(" - ",B380)-1)*1,TasksList!$B$6:$B$1005,0),1)),""),"Task not found!")</f>
        <v/>
      </c>
      <c r="D380" s="384"/>
      <c r="E380" s="149"/>
      <c r="F380" s="149"/>
      <c r="G380" s="150"/>
      <c r="I380" s="276" t="str">
        <f t="shared" si="5"/>
        <v/>
      </c>
    </row>
    <row r="381" spans="1:9" x14ac:dyDescent="0.25">
      <c r="A381" s="12"/>
      <c r="B381" s="228"/>
      <c r="C381" s="154" t="str">
        <f>IFERROR(IF(LEN(B381)&gt;0,IF(INDEX(TasksList!$C$6:$C$1005,MATCH(LEFT(B381,SEARCH(" - ",B381)-1)*1,TasksList!$B$6:$B$1005,0),1)=0,"",INDEX(TasksList!$C$6:$C$1005,MATCH(LEFT(B381,SEARCH(" - ",B381)-1)*1,TasksList!$B$6:$B$1005,0),1)),""),"Task not found!")</f>
        <v/>
      </c>
      <c r="D381" s="384"/>
      <c r="E381" s="149"/>
      <c r="F381" s="149"/>
      <c r="G381" s="150"/>
      <c r="I381" s="276" t="str">
        <f t="shared" si="5"/>
        <v/>
      </c>
    </row>
    <row r="382" spans="1:9" x14ac:dyDescent="0.25">
      <c r="A382" s="12"/>
      <c r="B382" s="228"/>
      <c r="C382" s="154" t="str">
        <f>IFERROR(IF(LEN(B382)&gt;0,IF(INDEX(TasksList!$C$6:$C$1005,MATCH(LEFT(B382,SEARCH(" - ",B382)-1)*1,TasksList!$B$6:$B$1005,0),1)=0,"",INDEX(TasksList!$C$6:$C$1005,MATCH(LEFT(B382,SEARCH(" - ",B382)-1)*1,TasksList!$B$6:$B$1005,0),1)),""),"Task not found!")</f>
        <v/>
      </c>
      <c r="D382" s="384"/>
      <c r="E382" s="149"/>
      <c r="F382" s="149"/>
      <c r="G382" s="150"/>
      <c r="I382" s="276" t="str">
        <f t="shared" si="5"/>
        <v/>
      </c>
    </row>
    <row r="383" spans="1:9" x14ac:dyDescent="0.25">
      <c r="A383" s="12"/>
      <c r="B383" s="228"/>
      <c r="C383" s="154" t="str">
        <f>IFERROR(IF(LEN(B383)&gt;0,IF(INDEX(TasksList!$C$6:$C$1005,MATCH(LEFT(B383,SEARCH(" - ",B383)-1)*1,TasksList!$B$6:$B$1005,0),1)=0,"",INDEX(TasksList!$C$6:$C$1005,MATCH(LEFT(B383,SEARCH(" - ",B383)-1)*1,TasksList!$B$6:$B$1005,0),1)),""),"Task not found!")</f>
        <v/>
      </c>
      <c r="D383" s="384"/>
      <c r="E383" s="149"/>
      <c r="F383" s="149"/>
      <c r="G383" s="150"/>
      <c r="I383" s="276" t="str">
        <f t="shared" si="5"/>
        <v/>
      </c>
    </row>
    <row r="384" spans="1:9" x14ac:dyDescent="0.25">
      <c r="A384" s="12"/>
      <c r="B384" s="228"/>
      <c r="C384" s="154" t="str">
        <f>IFERROR(IF(LEN(B384)&gt;0,IF(INDEX(TasksList!$C$6:$C$1005,MATCH(LEFT(B384,SEARCH(" - ",B384)-1)*1,TasksList!$B$6:$B$1005,0),1)=0,"",INDEX(TasksList!$C$6:$C$1005,MATCH(LEFT(B384,SEARCH(" - ",B384)-1)*1,TasksList!$B$6:$B$1005,0),1)),""),"Task not found!")</f>
        <v/>
      </c>
      <c r="D384" s="384"/>
      <c r="E384" s="149"/>
      <c r="F384" s="149"/>
      <c r="G384" s="150"/>
      <c r="I384" s="276" t="str">
        <f t="shared" si="5"/>
        <v/>
      </c>
    </row>
    <row r="385" spans="1:9" x14ac:dyDescent="0.25">
      <c r="A385" s="12"/>
      <c r="B385" s="228"/>
      <c r="C385" s="154" t="str">
        <f>IFERROR(IF(LEN(B385)&gt;0,IF(INDEX(TasksList!$C$6:$C$1005,MATCH(LEFT(B385,SEARCH(" - ",B385)-1)*1,TasksList!$B$6:$B$1005,0),1)=0,"",INDEX(TasksList!$C$6:$C$1005,MATCH(LEFT(B385,SEARCH(" - ",B385)-1)*1,TasksList!$B$6:$B$1005,0),1)),""),"Task not found!")</f>
        <v/>
      </c>
      <c r="D385" s="384"/>
      <c r="E385" s="149"/>
      <c r="F385" s="149"/>
      <c r="G385" s="150"/>
      <c r="I385" s="276" t="str">
        <f t="shared" si="5"/>
        <v/>
      </c>
    </row>
    <row r="386" spans="1:9" x14ac:dyDescent="0.25">
      <c r="A386" s="12"/>
      <c r="B386" s="228"/>
      <c r="C386" s="154" t="str">
        <f>IFERROR(IF(LEN(B386)&gt;0,IF(INDEX(TasksList!$C$6:$C$1005,MATCH(LEFT(B386,SEARCH(" - ",B386)-1)*1,TasksList!$B$6:$B$1005,0),1)=0,"",INDEX(TasksList!$C$6:$C$1005,MATCH(LEFT(B386,SEARCH(" - ",B386)-1)*1,TasksList!$B$6:$B$1005,0),1)),""),"Task not found!")</f>
        <v/>
      </c>
      <c r="D386" s="384"/>
      <c r="E386" s="149"/>
      <c r="F386" s="149"/>
      <c r="G386" s="150"/>
      <c r="I386" s="276" t="str">
        <f t="shared" si="5"/>
        <v/>
      </c>
    </row>
    <row r="387" spans="1:9" x14ac:dyDescent="0.25">
      <c r="A387" s="12"/>
      <c r="B387" s="228"/>
      <c r="C387" s="154" t="str">
        <f>IFERROR(IF(LEN(B387)&gt;0,IF(INDEX(TasksList!$C$6:$C$1005,MATCH(LEFT(B387,SEARCH(" - ",B387)-1)*1,TasksList!$B$6:$B$1005,0),1)=0,"",INDEX(TasksList!$C$6:$C$1005,MATCH(LEFT(B387,SEARCH(" - ",B387)-1)*1,TasksList!$B$6:$B$1005,0),1)),""),"Task not found!")</f>
        <v/>
      </c>
      <c r="D387" s="384"/>
      <c r="E387" s="149"/>
      <c r="F387" s="149"/>
      <c r="G387" s="150"/>
      <c r="I387" s="276" t="str">
        <f t="shared" si="5"/>
        <v/>
      </c>
    </row>
    <row r="388" spans="1:9" x14ac:dyDescent="0.25">
      <c r="A388" s="12"/>
      <c r="B388" s="228"/>
      <c r="C388" s="154" t="str">
        <f>IFERROR(IF(LEN(B388)&gt;0,IF(INDEX(TasksList!$C$6:$C$1005,MATCH(LEFT(B388,SEARCH(" - ",B388)-1)*1,TasksList!$B$6:$B$1005,0),1)=0,"",INDEX(TasksList!$C$6:$C$1005,MATCH(LEFT(B388,SEARCH(" - ",B388)-1)*1,TasksList!$B$6:$B$1005,0),1)),""),"Task not found!")</f>
        <v/>
      </c>
      <c r="D388" s="384"/>
      <c r="E388" s="149"/>
      <c r="F388" s="149"/>
      <c r="G388" s="150"/>
      <c r="I388" s="276" t="str">
        <f t="shared" si="5"/>
        <v/>
      </c>
    </row>
    <row r="389" spans="1:9" x14ac:dyDescent="0.25">
      <c r="A389" s="12"/>
      <c r="B389" s="228"/>
      <c r="C389" s="154" t="str">
        <f>IFERROR(IF(LEN(B389)&gt;0,IF(INDEX(TasksList!$C$6:$C$1005,MATCH(LEFT(B389,SEARCH(" - ",B389)-1)*1,TasksList!$B$6:$B$1005,0),1)=0,"",INDEX(TasksList!$C$6:$C$1005,MATCH(LEFT(B389,SEARCH(" - ",B389)-1)*1,TasksList!$B$6:$B$1005,0),1)),""),"Task not found!")</f>
        <v/>
      </c>
      <c r="D389" s="384"/>
      <c r="E389" s="149"/>
      <c r="F389" s="149"/>
      <c r="G389" s="150"/>
      <c r="I389" s="276" t="str">
        <f t="shared" si="5"/>
        <v/>
      </c>
    </row>
    <row r="390" spans="1:9" x14ac:dyDescent="0.25">
      <c r="A390" s="12"/>
      <c r="B390" s="228"/>
      <c r="C390" s="154" t="str">
        <f>IFERROR(IF(LEN(B390)&gt;0,IF(INDEX(TasksList!$C$6:$C$1005,MATCH(LEFT(B390,SEARCH(" - ",B390)-1)*1,TasksList!$B$6:$B$1005,0),1)=0,"",INDEX(TasksList!$C$6:$C$1005,MATCH(LEFT(B390,SEARCH(" - ",B390)-1)*1,TasksList!$B$6:$B$1005,0),1)),""),"Task not found!")</f>
        <v/>
      </c>
      <c r="D390" s="384"/>
      <c r="E390" s="149"/>
      <c r="F390" s="149"/>
      <c r="G390" s="150"/>
      <c r="I390" s="276" t="str">
        <f t="shared" si="5"/>
        <v/>
      </c>
    </row>
    <row r="391" spans="1:9" x14ac:dyDescent="0.25">
      <c r="A391" s="12"/>
      <c r="B391" s="228"/>
      <c r="C391" s="154" t="str">
        <f>IFERROR(IF(LEN(B391)&gt;0,IF(INDEX(TasksList!$C$6:$C$1005,MATCH(LEFT(B391,SEARCH(" - ",B391)-1)*1,TasksList!$B$6:$B$1005,0),1)=0,"",INDEX(TasksList!$C$6:$C$1005,MATCH(LEFT(B391,SEARCH(" - ",B391)-1)*1,TasksList!$B$6:$B$1005,0),1)),""),"Task not found!")</f>
        <v/>
      </c>
      <c r="D391" s="384"/>
      <c r="E391" s="149"/>
      <c r="F391" s="149"/>
      <c r="G391" s="150"/>
      <c r="I391" s="276" t="str">
        <f t="shared" ref="I391:I454" si="6">IF(AND(LEN(D391)&gt;0,LEN(B391)=0),"←   Missing Task ID",IF(AND(LEN(D391)&gt;0,LEN(E391)=0),"←   Missing STAGE",IF(AND(LEN(B391)+LEN(E391)&gt;0,LEN(D391)=0),"←   Missing DATE","")))</f>
        <v/>
      </c>
    </row>
    <row r="392" spans="1:9" x14ac:dyDescent="0.25">
      <c r="A392" s="12"/>
      <c r="B392" s="228"/>
      <c r="C392" s="154" t="str">
        <f>IFERROR(IF(LEN(B392)&gt;0,IF(INDEX(TasksList!$C$6:$C$1005,MATCH(LEFT(B392,SEARCH(" - ",B392)-1)*1,TasksList!$B$6:$B$1005,0),1)=0,"",INDEX(TasksList!$C$6:$C$1005,MATCH(LEFT(B392,SEARCH(" - ",B392)-1)*1,TasksList!$B$6:$B$1005,0),1)),""),"Task not found!")</f>
        <v/>
      </c>
      <c r="D392" s="384"/>
      <c r="E392" s="149"/>
      <c r="F392" s="149"/>
      <c r="G392" s="150"/>
      <c r="I392" s="276" t="str">
        <f t="shared" si="6"/>
        <v/>
      </c>
    </row>
    <row r="393" spans="1:9" x14ac:dyDescent="0.25">
      <c r="A393" s="12"/>
      <c r="B393" s="228"/>
      <c r="C393" s="154" t="str">
        <f>IFERROR(IF(LEN(B393)&gt;0,IF(INDEX(TasksList!$C$6:$C$1005,MATCH(LEFT(B393,SEARCH(" - ",B393)-1)*1,TasksList!$B$6:$B$1005,0),1)=0,"",INDEX(TasksList!$C$6:$C$1005,MATCH(LEFT(B393,SEARCH(" - ",B393)-1)*1,TasksList!$B$6:$B$1005,0),1)),""),"Task not found!")</f>
        <v/>
      </c>
      <c r="D393" s="384"/>
      <c r="E393" s="149"/>
      <c r="F393" s="149"/>
      <c r="G393" s="150"/>
      <c r="I393" s="276" t="str">
        <f t="shared" si="6"/>
        <v/>
      </c>
    </row>
    <row r="394" spans="1:9" x14ac:dyDescent="0.25">
      <c r="A394" s="12"/>
      <c r="B394" s="228"/>
      <c r="C394" s="154" t="str">
        <f>IFERROR(IF(LEN(B394)&gt;0,IF(INDEX(TasksList!$C$6:$C$1005,MATCH(LEFT(B394,SEARCH(" - ",B394)-1)*1,TasksList!$B$6:$B$1005,0),1)=0,"",INDEX(TasksList!$C$6:$C$1005,MATCH(LEFT(B394,SEARCH(" - ",B394)-1)*1,TasksList!$B$6:$B$1005,0),1)),""),"Task not found!")</f>
        <v/>
      </c>
      <c r="D394" s="384"/>
      <c r="E394" s="149"/>
      <c r="F394" s="149"/>
      <c r="G394" s="150"/>
      <c r="I394" s="276" t="str">
        <f t="shared" si="6"/>
        <v/>
      </c>
    </row>
    <row r="395" spans="1:9" x14ac:dyDescent="0.25">
      <c r="A395" s="12"/>
      <c r="B395" s="228"/>
      <c r="C395" s="154" t="str">
        <f>IFERROR(IF(LEN(B395)&gt;0,IF(INDEX(TasksList!$C$6:$C$1005,MATCH(LEFT(B395,SEARCH(" - ",B395)-1)*1,TasksList!$B$6:$B$1005,0),1)=0,"",INDEX(TasksList!$C$6:$C$1005,MATCH(LEFT(B395,SEARCH(" - ",B395)-1)*1,TasksList!$B$6:$B$1005,0),1)),""),"Task not found!")</f>
        <v/>
      </c>
      <c r="D395" s="384"/>
      <c r="E395" s="149"/>
      <c r="F395" s="149"/>
      <c r="G395" s="150"/>
      <c r="I395" s="276" t="str">
        <f t="shared" si="6"/>
        <v/>
      </c>
    </row>
    <row r="396" spans="1:9" x14ac:dyDescent="0.25">
      <c r="A396" s="12"/>
      <c r="B396" s="228"/>
      <c r="C396" s="154" t="str">
        <f>IFERROR(IF(LEN(B396)&gt;0,IF(INDEX(TasksList!$C$6:$C$1005,MATCH(LEFT(B396,SEARCH(" - ",B396)-1)*1,TasksList!$B$6:$B$1005,0),1)=0,"",INDEX(TasksList!$C$6:$C$1005,MATCH(LEFT(B396,SEARCH(" - ",B396)-1)*1,TasksList!$B$6:$B$1005,0),1)),""),"Task not found!")</f>
        <v/>
      </c>
      <c r="D396" s="384"/>
      <c r="E396" s="149"/>
      <c r="F396" s="149"/>
      <c r="G396" s="150"/>
      <c r="I396" s="276" t="str">
        <f t="shared" si="6"/>
        <v/>
      </c>
    </row>
    <row r="397" spans="1:9" x14ac:dyDescent="0.25">
      <c r="A397" s="12"/>
      <c r="B397" s="228"/>
      <c r="C397" s="154" t="str">
        <f>IFERROR(IF(LEN(B397)&gt;0,IF(INDEX(TasksList!$C$6:$C$1005,MATCH(LEFT(B397,SEARCH(" - ",B397)-1)*1,TasksList!$B$6:$B$1005,0),1)=0,"",INDEX(TasksList!$C$6:$C$1005,MATCH(LEFT(B397,SEARCH(" - ",B397)-1)*1,TasksList!$B$6:$B$1005,0),1)),""),"Task not found!")</f>
        <v/>
      </c>
      <c r="D397" s="384"/>
      <c r="E397" s="149"/>
      <c r="F397" s="149"/>
      <c r="G397" s="150"/>
      <c r="I397" s="276" t="str">
        <f t="shared" si="6"/>
        <v/>
      </c>
    </row>
    <row r="398" spans="1:9" x14ac:dyDescent="0.25">
      <c r="A398" s="12"/>
      <c r="B398" s="228"/>
      <c r="C398" s="154" t="str">
        <f>IFERROR(IF(LEN(B398)&gt;0,IF(INDEX(TasksList!$C$6:$C$1005,MATCH(LEFT(B398,SEARCH(" - ",B398)-1)*1,TasksList!$B$6:$B$1005,0),1)=0,"",INDEX(TasksList!$C$6:$C$1005,MATCH(LEFT(B398,SEARCH(" - ",B398)-1)*1,TasksList!$B$6:$B$1005,0),1)),""),"Task not found!")</f>
        <v/>
      </c>
      <c r="D398" s="384"/>
      <c r="E398" s="149"/>
      <c r="F398" s="149"/>
      <c r="G398" s="150"/>
      <c r="I398" s="276" t="str">
        <f t="shared" si="6"/>
        <v/>
      </c>
    </row>
    <row r="399" spans="1:9" x14ac:dyDescent="0.25">
      <c r="A399" s="12"/>
      <c r="B399" s="228"/>
      <c r="C399" s="154" t="str">
        <f>IFERROR(IF(LEN(B399)&gt;0,IF(INDEX(TasksList!$C$6:$C$1005,MATCH(LEFT(B399,SEARCH(" - ",B399)-1)*1,TasksList!$B$6:$B$1005,0),1)=0,"",INDEX(TasksList!$C$6:$C$1005,MATCH(LEFT(B399,SEARCH(" - ",B399)-1)*1,TasksList!$B$6:$B$1005,0),1)),""),"Task not found!")</f>
        <v/>
      </c>
      <c r="D399" s="384"/>
      <c r="E399" s="149"/>
      <c r="F399" s="149"/>
      <c r="G399" s="150"/>
      <c r="I399" s="276" t="str">
        <f t="shared" si="6"/>
        <v/>
      </c>
    </row>
    <row r="400" spans="1:9" x14ac:dyDescent="0.25">
      <c r="A400" s="12"/>
      <c r="B400" s="228"/>
      <c r="C400" s="154" t="str">
        <f>IFERROR(IF(LEN(B400)&gt;0,IF(INDEX(TasksList!$C$6:$C$1005,MATCH(LEFT(B400,SEARCH(" - ",B400)-1)*1,TasksList!$B$6:$B$1005,0),1)=0,"",INDEX(TasksList!$C$6:$C$1005,MATCH(LEFT(B400,SEARCH(" - ",B400)-1)*1,TasksList!$B$6:$B$1005,0),1)),""),"Task not found!")</f>
        <v/>
      </c>
      <c r="D400" s="384"/>
      <c r="E400" s="149"/>
      <c r="F400" s="149"/>
      <c r="G400" s="150"/>
      <c r="I400" s="276" t="str">
        <f t="shared" si="6"/>
        <v/>
      </c>
    </row>
    <row r="401" spans="1:9" x14ac:dyDescent="0.25">
      <c r="A401" s="12"/>
      <c r="B401" s="228"/>
      <c r="C401" s="154" t="str">
        <f>IFERROR(IF(LEN(B401)&gt;0,IF(INDEX(TasksList!$C$6:$C$1005,MATCH(LEFT(B401,SEARCH(" - ",B401)-1)*1,TasksList!$B$6:$B$1005,0),1)=0,"",INDEX(TasksList!$C$6:$C$1005,MATCH(LEFT(B401,SEARCH(" - ",B401)-1)*1,TasksList!$B$6:$B$1005,0),1)),""),"Task not found!")</f>
        <v/>
      </c>
      <c r="D401" s="384"/>
      <c r="E401" s="149"/>
      <c r="F401" s="149"/>
      <c r="G401" s="150"/>
      <c r="I401" s="276" t="str">
        <f t="shared" si="6"/>
        <v/>
      </c>
    </row>
    <row r="402" spans="1:9" x14ac:dyDescent="0.25">
      <c r="A402" s="12"/>
      <c r="B402" s="228"/>
      <c r="C402" s="154" t="str">
        <f>IFERROR(IF(LEN(B402)&gt;0,IF(INDEX(TasksList!$C$6:$C$1005,MATCH(LEFT(B402,SEARCH(" - ",B402)-1)*1,TasksList!$B$6:$B$1005,0),1)=0,"",INDEX(TasksList!$C$6:$C$1005,MATCH(LEFT(B402,SEARCH(" - ",B402)-1)*1,TasksList!$B$6:$B$1005,0),1)),""),"Task not found!")</f>
        <v/>
      </c>
      <c r="D402" s="384"/>
      <c r="E402" s="149"/>
      <c r="F402" s="149"/>
      <c r="G402" s="150"/>
      <c r="I402" s="276" t="str">
        <f t="shared" si="6"/>
        <v/>
      </c>
    </row>
    <row r="403" spans="1:9" x14ac:dyDescent="0.25">
      <c r="A403" s="12"/>
      <c r="B403" s="228"/>
      <c r="C403" s="154" t="str">
        <f>IFERROR(IF(LEN(B403)&gt;0,IF(INDEX(TasksList!$C$6:$C$1005,MATCH(LEFT(B403,SEARCH(" - ",B403)-1)*1,TasksList!$B$6:$B$1005,0),1)=0,"",INDEX(TasksList!$C$6:$C$1005,MATCH(LEFT(B403,SEARCH(" - ",B403)-1)*1,TasksList!$B$6:$B$1005,0),1)),""),"Task not found!")</f>
        <v/>
      </c>
      <c r="D403" s="384"/>
      <c r="E403" s="149"/>
      <c r="F403" s="149"/>
      <c r="G403" s="150"/>
      <c r="I403" s="276" t="str">
        <f t="shared" si="6"/>
        <v/>
      </c>
    </row>
    <row r="404" spans="1:9" x14ac:dyDescent="0.25">
      <c r="A404" s="12"/>
      <c r="B404" s="228"/>
      <c r="C404" s="154" t="str">
        <f>IFERROR(IF(LEN(B404)&gt;0,IF(INDEX(TasksList!$C$6:$C$1005,MATCH(LEFT(B404,SEARCH(" - ",B404)-1)*1,TasksList!$B$6:$B$1005,0),1)=0,"",INDEX(TasksList!$C$6:$C$1005,MATCH(LEFT(B404,SEARCH(" - ",B404)-1)*1,TasksList!$B$6:$B$1005,0),1)),""),"Task not found!")</f>
        <v/>
      </c>
      <c r="D404" s="384"/>
      <c r="E404" s="149"/>
      <c r="F404" s="149"/>
      <c r="G404" s="150"/>
      <c r="I404" s="276" t="str">
        <f t="shared" si="6"/>
        <v/>
      </c>
    </row>
    <row r="405" spans="1:9" x14ac:dyDescent="0.25">
      <c r="A405" s="12"/>
      <c r="B405" s="228"/>
      <c r="C405" s="154" t="str">
        <f>IFERROR(IF(LEN(B405)&gt;0,IF(INDEX(TasksList!$C$6:$C$1005,MATCH(LEFT(B405,SEARCH(" - ",B405)-1)*1,TasksList!$B$6:$B$1005,0),1)=0,"",INDEX(TasksList!$C$6:$C$1005,MATCH(LEFT(B405,SEARCH(" - ",B405)-1)*1,TasksList!$B$6:$B$1005,0),1)),""),"Task not found!")</f>
        <v/>
      </c>
      <c r="D405" s="384"/>
      <c r="E405" s="149"/>
      <c r="F405" s="149"/>
      <c r="G405" s="150"/>
      <c r="I405" s="276" t="str">
        <f t="shared" si="6"/>
        <v/>
      </c>
    </row>
    <row r="406" spans="1:9" x14ac:dyDescent="0.25">
      <c r="A406" s="12"/>
      <c r="B406" s="228"/>
      <c r="C406" s="154" t="str">
        <f>IFERROR(IF(LEN(B406)&gt;0,IF(INDEX(TasksList!$C$6:$C$1005,MATCH(LEFT(B406,SEARCH(" - ",B406)-1)*1,TasksList!$B$6:$B$1005,0),1)=0,"",INDEX(TasksList!$C$6:$C$1005,MATCH(LEFT(B406,SEARCH(" - ",B406)-1)*1,TasksList!$B$6:$B$1005,0),1)),""),"Task not found!")</f>
        <v/>
      </c>
      <c r="D406" s="384"/>
      <c r="E406" s="149"/>
      <c r="F406" s="149"/>
      <c r="G406" s="150"/>
      <c r="I406" s="276" t="str">
        <f t="shared" si="6"/>
        <v/>
      </c>
    </row>
    <row r="407" spans="1:9" x14ac:dyDescent="0.25">
      <c r="A407" s="12"/>
      <c r="B407" s="228"/>
      <c r="C407" s="154" t="str">
        <f>IFERROR(IF(LEN(B407)&gt;0,IF(INDEX(TasksList!$C$6:$C$1005,MATCH(LEFT(B407,SEARCH(" - ",B407)-1)*1,TasksList!$B$6:$B$1005,0),1)=0,"",INDEX(TasksList!$C$6:$C$1005,MATCH(LEFT(B407,SEARCH(" - ",B407)-1)*1,TasksList!$B$6:$B$1005,0),1)),""),"Task not found!")</f>
        <v/>
      </c>
      <c r="D407" s="384"/>
      <c r="E407" s="149"/>
      <c r="F407" s="149"/>
      <c r="G407" s="150"/>
      <c r="I407" s="276" t="str">
        <f t="shared" si="6"/>
        <v/>
      </c>
    </row>
    <row r="408" spans="1:9" x14ac:dyDescent="0.25">
      <c r="A408" s="12"/>
      <c r="B408" s="228"/>
      <c r="C408" s="154" t="str">
        <f>IFERROR(IF(LEN(B408)&gt;0,IF(INDEX(TasksList!$C$6:$C$1005,MATCH(LEFT(B408,SEARCH(" - ",B408)-1)*1,TasksList!$B$6:$B$1005,0),1)=0,"",INDEX(TasksList!$C$6:$C$1005,MATCH(LEFT(B408,SEARCH(" - ",B408)-1)*1,TasksList!$B$6:$B$1005,0),1)),""),"Task not found!")</f>
        <v/>
      </c>
      <c r="D408" s="384"/>
      <c r="E408" s="149"/>
      <c r="F408" s="149"/>
      <c r="G408" s="150"/>
      <c r="I408" s="276" t="str">
        <f t="shared" si="6"/>
        <v/>
      </c>
    </row>
    <row r="409" spans="1:9" x14ac:dyDescent="0.25">
      <c r="A409" s="12"/>
      <c r="B409" s="228"/>
      <c r="C409" s="154" t="str">
        <f>IFERROR(IF(LEN(B409)&gt;0,IF(INDEX(TasksList!$C$6:$C$1005,MATCH(LEFT(B409,SEARCH(" - ",B409)-1)*1,TasksList!$B$6:$B$1005,0),1)=0,"",INDEX(TasksList!$C$6:$C$1005,MATCH(LEFT(B409,SEARCH(" - ",B409)-1)*1,TasksList!$B$6:$B$1005,0),1)),""),"Task not found!")</f>
        <v/>
      </c>
      <c r="D409" s="384"/>
      <c r="E409" s="149"/>
      <c r="F409" s="149"/>
      <c r="G409" s="150"/>
      <c r="I409" s="276" t="str">
        <f t="shared" si="6"/>
        <v/>
      </c>
    </row>
    <row r="410" spans="1:9" x14ac:dyDescent="0.25">
      <c r="A410" s="12"/>
      <c r="B410" s="228"/>
      <c r="C410" s="154" t="str">
        <f>IFERROR(IF(LEN(B410)&gt;0,IF(INDEX(TasksList!$C$6:$C$1005,MATCH(LEFT(B410,SEARCH(" - ",B410)-1)*1,TasksList!$B$6:$B$1005,0),1)=0,"",INDEX(TasksList!$C$6:$C$1005,MATCH(LEFT(B410,SEARCH(" - ",B410)-1)*1,TasksList!$B$6:$B$1005,0),1)),""),"Task not found!")</f>
        <v/>
      </c>
      <c r="D410" s="384"/>
      <c r="E410" s="149"/>
      <c r="F410" s="149"/>
      <c r="G410" s="150"/>
      <c r="I410" s="276" t="str">
        <f t="shared" si="6"/>
        <v/>
      </c>
    </row>
    <row r="411" spans="1:9" x14ac:dyDescent="0.25">
      <c r="A411" s="12"/>
      <c r="B411" s="228"/>
      <c r="C411" s="154" t="str">
        <f>IFERROR(IF(LEN(B411)&gt;0,IF(INDEX(TasksList!$C$6:$C$1005,MATCH(LEFT(B411,SEARCH(" - ",B411)-1)*1,TasksList!$B$6:$B$1005,0),1)=0,"",INDEX(TasksList!$C$6:$C$1005,MATCH(LEFT(B411,SEARCH(" - ",B411)-1)*1,TasksList!$B$6:$B$1005,0),1)),""),"Task not found!")</f>
        <v/>
      </c>
      <c r="D411" s="384"/>
      <c r="E411" s="149"/>
      <c r="F411" s="149"/>
      <c r="G411" s="150"/>
      <c r="I411" s="276" t="str">
        <f t="shared" si="6"/>
        <v/>
      </c>
    </row>
    <row r="412" spans="1:9" x14ac:dyDescent="0.25">
      <c r="A412" s="12"/>
      <c r="B412" s="228"/>
      <c r="C412" s="154" t="str">
        <f>IFERROR(IF(LEN(B412)&gt;0,IF(INDEX(TasksList!$C$6:$C$1005,MATCH(LEFT(B412,SEARCH(" - ",B412)-1)*1,TasksList!$B$6:$B$1005,0),1)=0,"",INDEX(TasksList!$C$6:$C$1005,MATCH(LEFT(B412,SEARCH(" - ",B412)-1)*1,TasksList!$B$6:$B$1005,0),1)),""),"Task not found!")</f>
        <v/>
      </c>
      <c r="D412" s="384"/>
      <c r="E412" s="149"/>
      <c r="F412" s="149"/>
      <c r="G412" s="150"/>
      <c r="I412" s="276" t="str">
        <f t="shared" si="6"/>
        <v/>
      </c>
    </row>
    <row r="413" spans="1:9" x14ac:dyDescent="0.25">
      <c r="A413" s="12"/>
      <c r="B413" s="228"/>
      <c r="C413" s="154" t="str">
        <f>IFERROR(IF(LEN(B413)&gt;0,IF(INDEX(TasksList!$C$6:$C$1005,MATCH(LEFT(B413,SEARCH(" - ",B413)-1)*1,TasksList!$B$6:$B$1005,0),1)=0,"",INDEX(TasksList!$C$6:$C$1005,MATCH(LEFT(B413,SEARCH(" - ",B413)-1)*1,TasksList!$B$6:$B$1005,0),1)),""),"Task not found!")</f>
        <v/>
      </c>
      <c r="D413" s="384"/>
      <c r="E413" s="149"/>
      <c r="F413" s="149"/>
      <c r="G413" s="150"/>
      <c r="I413" s="276" t="str">
        <f t="shared" si="6"/>
        <v/>
      </c>
    </row>
    <row r="414" spans="1:9" x14ac:dyDescent="0.25">
      <c r="A414" s="12"/>
      <c r="B414" s="228"/>
      <c r="C414" s="154" t="str">
        <f>IFERROR(IF(LEN(B414)&gt;0,IF(INDEX(TasksList!$C$6:$C$1005,MATCH(LEFT(B414,SEARCH(" - ",B414)-1)*1,TasksList!$B$6:$B$1005,0),1)=0,"",INDEX(TasksList!$C$6:$C$1005,MATCH(LEFT(B414,SEARCH(" - ",B414)-1)*1,TasksList!$B$6:$B$1005,0),1)),""),"Task not found!")</f>
        <v/>
      </c>
      <c r="D414" s="384"/>
      <c r="E414" s="149"/>
      <c r="F414" s="149"/>
      <c r="G414" s="150"/>
      <c r="I414" s="276" t="str">
        <f t="shared" si="6"/>
        <v/>
      </c>
    </row>
    <row r="415" spans="1:9" x14ac:dyDescent="0.25">
      <c r="A415" s="12"/>
      <c r="B415" s="228"/>
      <c r="C415" s="154" t="str">
        <f>IFERROR(IF(LEN(B415)&gt;0,IF(INDEX(TasksList!$C$6:$C$1005,MATCH(LEFT(B415,SEARCH(" - ",B415)-1)*1,TasksList!$B$6:$B$1005,0),1)=0,"",INDEX(TasksList!$C$6:$C$1005,MATCH(LEFT(B415,SEARCH(" - ",B415)-1)*1,TasksList!$B$6:$B$1005,0),1)),""),"Task not found!")</f>
        <v/>
      </c>
      <c r="D415" s="384"/>
      <c r="E415" s="149"/>
      <c r="F415" s="149"/>
      <c r="G415" s="150"/>
      <c r="I415" s="276" t="str">
        <f t="shared" si="6"/>
        <v/>
      </c>
    </row>
    <row r="416" spans="1:9" x14ac:dyDescent="0.25">
      <c r="A416" s="12"/>
      <c r="B416" s="228"/>
      <c r="C416" s="154" t="str">
        <f>IFERROR(IF(LEN(B416)&gt;0,IF(INDEX(TasksList!$C$6:$C$1005,MATCH(LEFT(B416,SEARCH(" - ",B416)-1)*1,TasksList!$B$6:$B$1005,0),1)=0,"",INDEX(TasksList!$C$6:$C$1005,MATCH(LEFT(B416,SEARCH(" - ",B416)-1)*1,TasksList!$B$6:$B$1005,0),1)),""),"Task not found!")</f>
        <v/>
      </c>
      <c r="D416" s="384"/>
      <c r="E416" s="149"/>
      <c r="F416" s="149"/>
      <c r="G416" s="150"/>
      <c r="I416" s="276" t="str">
        <f t="shared" si="6"/>
        <v/>
      </c>
    </row>
    <row r="417" spans="1:9" x14ac:dyDescent="0.25">
      <c r="A417" s="12"/>
      <c r="B417" s="228"/>
      <c r="C417" s="154" t="str">
        <f>IFERROR(IF(LEN(B417)&gt;0,IF(INDEX(TasksList!$C$6:$C$1005,MATCH(LEFT(B417,SEARCH(" - ",B417)-1)*1,TasksList!$B$6:$B$1005,0),1)=0,"",INDEX(TasksList!$C$6:$C$1005,MATCH(LEFT(B417,SEARCH(" - ",B417)-1)*1,TasksList!$B$6:$B$1005,0),1)),""),"Task not found!")</f>
        <v/>
      </c>
      <c r="D417" s="384"/>
      <c r="E417" s="149"/>
      <c r="F417" s="149"/>
      <c r="G417" s="150"/>
      <c r="I417" s="276" t="str">
        <f t="shared" si="6"/>
        <v/>
      </c>
    </row>
    <row r="418" spans="1:9" x14ac:dyDescent="0.25">
      <c r="A418" s="12"/>
      <c r="B418" s="228"/>
      <c r="C418" s="154" t="str">
        <f>IFERROR(IF(LEN(B418)&gt;0,IF(INDEX(TasksList!$C$6:$C$1005,MATCH(LEFT(B418,SEARCH(" - ",B418)-1)*1,TasksList!$B$6:$B$1005,0),1)=0,"",INDEX(TasksList!$C$6:$C$1005,MATCH(LEFT(B418,SEARCH(" - ",B418)-1)*1,TasksList!$B$6:$B$1005,0),1)),""),"Task not found!")</f>
        <v/>
      </c>
      <c r="D418" s="384"/>
      <c r="E418" s="149"/>
      <c r="F418" s="149"/>
      <c r="G418" s="150"/>
      <c r="I418" s="276" t="str">
        <f t="shared" si="6"/>
        <v/>
      </c>
    </row>
    <row r="419" spans="1:9" x14ac:dyDescent="0.25">
      <c r="A419" s="12"/>
      <c r="B419" s="228"/>
      <c r="C419" s="154" t="str">
        <f>IFERROR(IF(LEN(B419)&gt;0,IF(INDEX(TasksList!$C$6:$C$1005,MATCH(LEFT(B419,SEARCH(" - ",B419)-1)*1,TasksList!$B$6:$B$1005,0),1)=0,"",INDEX(TasksList!$C$6:$C$1005,MATCH(LEFT(B419,SEARCH(" - ",B419)-1)*1,TasksList!$B$6:$B$1005,0),1)),""),"Task not found!")</f>
        <v/>
      </c>
      <c r="D419" s="384"/>
      <c r="E419" s="149"/>
      <c r="F419" s="149"/>
      <c r="G419" s="150"/>
      <c r="I419" s="276" t="str">
        <f t="shared" si="6"/>
        <v/>
      </c>
    </row>
    <row r="420" spans="1:9" x14ac:dyDescent="0.25">
      <c r="A420" s="12"/>
      <c r="B420" s="228"/>
      <c r="C420" s="154" t="str">
        <f>IFERROR(IF(LEN(B420)&gt;0,IF(INDEX(TasksList!$C$6:$C$1005,MATCH(LEFT(B420,SEARCH(" - ",B420)-1)*1,TasksList!$B$6:$B$1005,0),1)=0,"",INDEX(TasksList!$C$6:$C$1005,MATCH(LEFT(B420,SEARCH(" - ",B420)-1)*1,TasksList!$B$6:$B$1005,0),1)),""),"Task not found!")</f>
        <v/>
      </c>
      <c r="D420" s="384"/>
      <c r="E420" s="149"/>
      <c r="F420" s="149"/>
      <c r="G420" s="150"/>
      <c r="I420" s="276" t="str">
        <f t="shared" si="6"/>
        <v/>
      </c>
    </row>
    <row r="421" spans="1:9" x14ac:dyDescent="0.25">
      <c r="A421" s="12"/>
      <c r="B421" s="228"/>
      <c r="C421" s="154" t="str">
        <f>IFERROR(IF(LEN(B421)&gt;0,IF(INDEX(TasksList!$C$6:$C$1005,MATCH(LEFT(B421,SEARCH(" - ",B421)-1)*1,TasksList!$B$6:$B$1005,0),1)=0,"",INDEX(TasksList!$C$6:$C$1005,MATCH(LEFT(B421,SEARCH(" - ",B421)-1)*1,TasksList!$B$6:$B$1005,0),1)),""),"Task not found!")</f>
        <v/>
      </c>
      <c r="D421" s="384"/>
      <c r="E421" s="149"/>
      <c r="F421" s="149"/>
      <c r="G421" s="150"/>
      <c r="I421" s="276" t="str">
        <f t="shared" si="6"/>
        <v/>
      </c>
    </row>
    <row r="422" spans="1:9" x14ac:dyDescent="0.25">
      <c r="A422" s="12"/>
      <c r="B422" s="228"/>
      <c r="C422" s="154" t="str">
        <f>IFERROR(IF(LEN(B422)&gt;0,IF(INDEX(TasksList!$C$6:$C$1005,MATCH(LEFT(B422,SEARCH(" - ",B422)-1)*1,TasksList!$B$6:$B$1005,0),1)=0,"",INDEX(TasksList!$C$6:$C$1005,MATCH(LEFT(B422,SEARCH(" - ",B422)-1)*1,TasksList!$B$6:$B$1005,0),1)),""),"Task not found!")</f>
        <v/>
      </c>
      <c r="D422" s="384"/>
      <c r="E422" s="149"/>
      <c r="F422" s="149"/>
      <c r="G422" s="150"/>
      <c r="I422" s="276" t="str">
        <f t="shared" si="6"/>
        <v/>
      </c>
    </row>
    <row r="423" spans="1:9" x14ac:dyDescent="0.25">
      <c r="A423" s="12"/>
      <c r="B423" s="228"/>
      <c r="C423" s="154" t="str">
        <f>IFERROR(IF(LEN(B423)&gt;0,IF(INDEX(TasksList!$C$6:$C$1005,MATCH(LEFT(B423,SEARCH(" - ",B423)-1)*1,TasksList!$B$6:$B$1005,0),1)=0,"",INDEX(TasksList!$C$6:$C$1005,MATCH(LEFT(B423,SEARCH(" - ",B423)-1)*1,TasksList!$B$6:$B$1005,0),1)),""),"Task not found!")</f>
        <v/>
      </c>
      <c r="D423" s="384"/>
      <c r="E423" s="149"/>
      <c r="F423" s="149"/>
      <c r="G423" s="150"/>
      <c r="I423" s="276" t="str">
        <f t="shared" si="6"/>
        <v/>
      </c>
    </row>
    <row r="424" spans="1:9" x14ac:dyDescent="0.25">
      <c r="A424" s="12"/>
      <c r="B424" s="228"/>
      <c r="C424" s="154" t="str">
        <f>IFERROR(IF(LEN(B424)&gt;0,IF(INDEX(TasksList!$C$6:$C$1005,MATCH(LEFT(B424,SEARCH(" - ",B424)-1)*1,TasksList!$B$6:$B$1005,0),1)=0,"",INDEX(TasksList!$C$6:$C$1005,MATCH(LEFT(B424,SEARCH(" - ",B424)-1)*1,TasksList!$B$6:$B$1005,0),1)),""),"Task not found!")</f>
        <v/>
      </c>
      <c r="D424" s="384"/>
      <c r="E424" s="149"/>
      <c r="F424" s="149"/>
      <c r="G424" s="150"/>
      <c r="I424" s="276" t="str">
        <f t="shared" si="6"/>
        <v/>
      </c>
    </row>
    <row r="425" spans="1:9" x14ac:dyDescent="0.25">
      <c r="A425" s="12"/>
      <c r="B425" s="228"/>
      <c r="C425" s="154" t="str">
        <f>IFERROR(IF(LEN(B425)&gt;0,IF(INDEX(TasksList!$C$6:$C$1005,MATCH(LEFT(B425,SEARCH(" - ",B425)-1)*1,TasksList!$B$6:$B$1005,0),1)=0,"",INDEX(TasksList!$C$6:$C$1005,MATCH(LEFT(B425,SEARCH(" - ",B425)-1)*1,TasksList!$B$6:$B$1005,0),1)),""),"Task not found!")</f>
        <v/>
      </c>
      <c r="D425" s="384"/>
      <c r="E425" s="149"/>
      <c r="F425" s="149"/>
      <c r="G425" s="150"/>
      <c r="I425" s="276" t="str">
        <f t="shared" si="6"/>
        <v/>
      </c>
    </row>
    <row r="426" spans="1:9" x14ac:dyDescent="0.25">
      <c r="A426" s="12"/>
      <c r="B426" s="228"/>
      <c r="C426" s="154" t="str">
        <f>IFERROR(IF(LEN(B426)&gt;0,IF(INDEX(TasksList!$C$6:$C$1005,MATCH(LEFT(B426,SEARCH(" - ",B426)-1)*1,TasksList!$B$6:$B$1005,0),1)=0,"",INDEX(TasksList!$C$6:$C$1005,MATCH(LEFT(B426,SEARCH(" - ",B426)-1)*1,TasksList!$B$6:$B$1005,0),1)),""),"Task not found!")</f>
        <v/>
      </c>
      <c r="D426" s="384"/>
      <c r="E426" s="149"/>
      <c r="F426" s="149"/>
      <c r="G426" s="150"/>
      <c r="I426" s="276" t="str">
        <f t="shared" si="6"/>
        <v/>
      </c>
    </row>
    <row r="427" spans="1:9" x14ac:dyDescent="0.25">
      <c r="A427" s="12"/>
      <c r="B427" s="228"/>
      <c r="C427" s="154" t="str">
        <f>IFERROR(IF(LEN(B427)&gt;0,IF(INDEX(TasksList!$C$6:$C$1005,MATCH(LEFT(B427,SEARCH(" - ",B427)-1)*1,TasksList!$B$6:$B$1005,0),1)=0,"",INDEX(TasksList!$C$6:$C$1005,MATCH(LEFT(B427,SEARCH(" - ",B427)-1)*1,TasksList!$B$6:$B$1005,0),1)),""),"Task not found!")</f>
        <v/>
      </c>
      <c r="D427" s="384"/>
      <c r="E427" s="149"/>
      <c r="F427" s="149"/>
      <c r="G427" s="150"/>
      <c r="I427" s="276" t="str">
        <f t="shared" si="6"/>
        <v/>
      </c>
    </row>
    <row r="428" spans="1:9" x14ac:dyDescent="0.25">
      <c r="A428" s="12"/>
      <c r="B428" s="228"/>
      <c r="C428" s="154" t="str">
        <f>IFERROR(IF(LEN(B428)&gt;0,IF(INDEX(TasksList!$C$6:$C$1005,MATCH(LEFT(B428,SEARCH(" - ",B428)-1)*1,TasksList!$B$6:$B$1005,0),1)=0,"",INDEX(TasksList!$C$6:$C$1005,MATCH(LEFT(B428,SEARCH(" - ",B428)-1)*1,TasksList!$B$6:$B$1005,0),1)),""),"Task not found!")</f>
        <v/>
      </c>
      <c r="D428" s="384"/>
      <c r="E428" s="149"/>
      <c r="F428" s="149"/>
      <c r="G428" s="150"/>
      <c r="I428" s="276" t="str">
        <f t="shared" si="6"/>
        <v/>
      </c>
    </row>
    <row r="429" spans="1:9" x14ac:dyDescent="0.25">
      <c r="A429" s="12"/>
      <c r="B429" s="228"/>
      <c r="C429" s="154" t="str">
        <f>IFERROR(IF(LEN(B429)&gt;0,IF(INDEX(TasksList!$C$6:$C$1005,MATCH(LEFT(B429,SEARCH(" - ",B429)-1)*1,TasksList!$B$6:$B$1005,0),1)=0,"",INDEX(TasksList!$C$6:$C$1005,MATCH(LEFT(B429,SEARCH(" - ",B429)-1)*1,TasksList!$B$6:$B$1005,0),1)),""),"Task not found!")</f>
        <v/>
      </c>
      <c r="D429" s="384"/>
      <c r="E429" s="149"/>
      <c r="F429" s="149"/>
      <c r="G429" s="150"/>
      <c r="I429" s="276" t="str">
        <f t="shared" si="6"/>
        <v/>
      </c>
    </row>
    <row r="430" spans="1:9" x14ac:dyDescent="0.25">
      <c r="A430" s="12"/>
      <c r="B430" s="228"/>
      <c r="C430" s="154" t="str">
        <f>IFERROR(IF(LEN(B430)&gt;0,IF(INDEX(TasksList!$C$6:$C$1005,MATCH(LEFT(B430,SEARCH(" - ",B430)-1)*1,TasksList!$B$6:$B$1005,0),1)=0,"",INDEX(TasksList!$C$6:$C$1005,MATCH(LEFT(B430,SEARCH(" - ",B430)-1)*1,TasksList!$B$6:$B$1005,0),1)),""),"Task not found!")</f>
        <v/>
      </c>
      <c r="D430" s="384"/>
      <c r="E430" s="149"/>
      <c r="F430" s="149"/>
      <c r="G430" s="150"/>
      <c r="I430" s="276" t="str">
        <f t="shared" si="6"/>
        <v/>
      </c>
    </row>
    <row r="431" spans="1:9" x14ac:dyDescent="0.25">
      <c r="A431" s="12"/>
      <c r="B431" s="228"/>
      <c r="C431" s="154" t="str">
        <f>IFERROR(IF(LEN(B431)&gt;0,IF(INDEX(TasksList!$C$6:$C$1005,MATCH(LEFT(B431,SEARCH(" - ",B431)-1)*1,TasksList!$B$6:$B$1005,0),1)=0,"",INDEX(TasksList!$C$6:$C$1005,MATCH(LEFT(B431,SEARCH(" - ",B431)-1)*1,TasksList!$B$6:$B$1005,0),1)),""),"Task not found!")</f>
        <v/>
      </c>
      <c r="D431" s="384"/>
      <c r="E431" s="149"/>
      <c r="F431" s="149"/>
      <c r="G431" s="150"/>
      <c r="I431" s="276" t="str">
        <f t="shared" si="6"/>
        <v/>
      </c>
    </row>
    <row r="432" spans="1:9" x14ac:dyDescent="0.25">
      <c r="A432" s="12"/>
      <c r="B432" s="228"/>
      <c r="C432" s="154" t="str">
        <f>IFERROR(IF(LEN(B432)&gt;0,IF(INDEX(TasksList!$C$6:$C$1005,MATCH(LEFT(B432,SEARCH(" - ",B432)-1)*1,TasksList!$B$6:$B$1005,0),1)=0,"",INDEX(TasksList!$C$6:$C$1005,MATCH(LEFT(B432,SEARCH(" - ",B432)-1)*1,TasksList!$B$6:$B$1005,0),1)),""),"Task not found!")</f>
        <v/>
      </c>
      <c r="D432" s="384"/>
      <c r="E432" s="149"/>
      <c r="F432" s="149"/>
      <c r="G432" s="150"/>
      <c r="I432" s="276" t="str">
        <f t="shared" si="6"/>
        <v/>
      </c>
    </row>
    <row r="433" spans="1:9" x14ac:dyDescent="0.25">
      <c r="A433" s="12"/>
      <c r="B433" s="228"/>
      <c r="C433" s="154" t="str">
        <f>IFERROR(IF(LEN(B433)&gt;0,IF(INDEX(TasksList!$C$6:$C$1005,MATCH(LEFT(B433,SEARCH(" - ",B433)-1)*1,TasksList!$B$6:$B$1005,0),1)=0,"",INDEX(TasksList!$C$6:$C$1005,MATCH(LEFT(B433,SEARCH(" - ",B433)-1)*1,TasksList!$B$6:$B$1005,0),1)),""),"Task not found!")</f>
        <v/>
      </c>
      <c r="D433" s="384"/>
      <c r="E433" s="149"/>
      <c r="F433" s="149"/>
      <c r="G433" s="150"/>
      <c r="I433" s="276" t="str">
        <f t="shared" si="6"/>
        <v/>
      </c>
    </row>
    <row r="434" spans="1:9" x14ac:dyDescent="0.25">
      <c r="A434" s="12"/>
      <c r="B434" s="228"/>
      <c r="C434" s="154" t="str">
        <f>IFERROR(IF(LEN(B434)&gt;0,IF(INDEX(TasksList!$C$6:$C$1005,MATCH(LEFT(B434,SEARCH(" - ",B434)-1)*1,TasksList!$B$6:$B$1005,0),1)=0,"",INDEX(TasksList!$C$6:$C$1005,MATCH(LEFT(B434,SEARCH(" - ",B434)-1)*1,TasksList!$B$6:$B$1005,0),1)),""),"Task not found!")</f>
        <v/>
      </c>
      <c r="D434" s="384"/>
      <c r="E434" s="149"/>
      <c r="F434" s="149"/>
      <c r="G434" s="150"/>
      <c r="I434" s="276" t="str">
        <f t="shared" si="6"/>
        <v/>
      </c>
    </row>
    <row r="435" spans="1:9" x14ac:dyDescent="0.25">
      <c r="A435" s="12"/>
      <c r="B435" s="228"/>
      <c r="C435" s="154" t="str">
        <f>IFERROR(IF(LEN(B435)&gt;0,IF(INDEX(TasksList!$C$6:$C$1005,MATCH(LEFT(B435,SEARCH(" - ",B435)-1)*1,TasksList!$B$6:$B$1005,0),1)=0,"",INDEX(TasksList!$C$6:$C$1005,MATCH(LEFT(B435,SEARCH(" - ",B435)-1)*1,TasksList!$B$6:$B$1005,0),1)),""),"Task not found!")</f>
        <v/>
      </c>
      <c r="D435" s="384"/>
      <c r="E435" s="149"/>
      <c r="F435" s="149"/>
      <c r="G435" s="150"/>
      <c r="I435" s="276" t="str">
        <f t="shared" si="6"/>
        <v/>
      </c>
    </row>
    <row r="436" spans="1:9" x14ac:dyDescent="0.25">
      <c r="A436" s="12"/>
      <c r="B436" s="228"/>
      <c r="C436" s="154" t="str">
        <f>IFERROR(IF(LEN(B436)&gt;0,IF(INDEX(TasksList!$C$6:$C$1005,MATCH(LEFT(B436,SEARCH(" - ",B436)-1)*1,TasksList!$B$6:$B$1005,0),1)=0,"",INDEX(TasksList!$C$6:$C$1005,MATCH(LEFT(B436,SEARCH(" - ",B436)-1)*1,TasksList!$B$6:$B$1005,0),1)),""),"Task not found!")</f>
        <v/>
      </c>
      <c r="D436" s="384"/>
      <c r="E436" s="149"/>
      <c r="F436" s="149"/>
      <c r="G436" s="150"/>
      <c r="I436" s="276" t="str">
        <f t="shared" si="6"/>
        <v/>
      </c>
    </row>
    <row r="437" spans="1:9" x14ac:dyDescent="0.25">
      <c r="A437" s="12"/>
      <c r="B437" s="228"/>
      <c r="C437" s="154" t="str">
        <f>IFERROR(IF(LEN(B437)&gt;0,IF(INDEX(TasksList!$C$6:$C$1005,MATCH(LEFT(B437,SEARCH(" - ",B437)-1)*1,TasksList!$B$6:$B$1005,0),1)=0,"",INDEX(TasksList!$C$6:$C$1005,MATCH(LEFT(B437,SEARCH(" - ",B437)-1)*1,TasksList!$B$6:$B$1005,0),1)),""),"Task not found!")</f>
        <v/>
      </c>
      <c r="D437" s="384"/>
      <c r="E437" s="149"/>
      <c r="F437" s="149"/>
      <c r="G437" s="150"/>
      <c r="I437" s="276" t="str">
        <f t="shared" si="6"/>
        <v/>
      </c>
    </row>
    <row r="438" spans="1:9" x14ac:dyDescent="0.25">
      <c r="A438" s="12"/>
      <c r="B438" s="228"/>
      <c r="C438" s="154" t="str">
        <f>IFERROR(IF(LEN(B438)&gt;0,IF(INDEX(TasksList!$C$6:$C$1005,MATCH(LEFT(B438,SEARCH(" - ",B438)-1)*1,TasksList!$B$6:$B$1005,0),1)=0,"",INDEX(TasksList!$C$6:$C$1005,MATCH(LEFT(B438,SEARCH(" - ",B438)-1)*1,TasksList!$B$6:$B$1005,0),1)),""),"Task not found!")</f>
        <v/>
      </c>
      <c r="D438" s="384"/>
      <c r="E438" s="149"/>
      <c r="F438" s="149"/>
      <c r="G438" s="150"/>
      <c r="I438" s="276" t="str">
        <f t="shared" si="6"/>
        <v/>
      </c>
    </row>
    <row r="439" spans="1:9" x14ac:dyDescent="0.25">
      <c r="A439" s="12"/>
      <c r="B439" s="228"/>
      <c r="C439" s="154" t="str">
        <f>IFERROR(IF(LEN(B439)&gt;0,IF(INDEX(TasksList!$C$6:$C$1005,MATCH(LEFT(B439,SEARCH(" - ",B439)-1)*1,TasksList!$B$6:$B$1005,0),1)=0,"",INDEX(TasksList!$C$6:$C$1005,MATCH(LEFT(B439,SEARCH(" - ",B439)-1)*1,TasksList!$B$6:$B$1005,0),1)),""),"Task not found!")</f>
        <v/>
      </c>
      <c r="D439" s="384"/>
      <c r="E439" s="149"/>
      <c r="F439" s="149"/>
      <c r="G439" s="150"/>
      <c r="I439" s="276" t="str">
        <f t="shared" si="6"/>
        <v/>
      </c>
    </row>
    <row r="440" spans="1:9" x14ac:dyDescent="0.25">
      <c r="A440" s="12"/>
      <c r="B440" s="228"/>
      <c r="C440" s="154" t="str">
        <f>IFERROR(IF(LEN(B440)&gt;0,IF(INDEX(TasksList!$C$6:$C$1005,MATCH(LEFT(B440,SEARCH(" - ",B440)-1)*1,TasksList!$B$6:$B$1005,0),1)=0,"",INDEX(TasksList!$C$6:$C$1005,MATCH(LEFT(B440,SEARCH(" - ",B440)-1)*1,TasksList!$B$6:$B$1005,0),1)),""),"Task not found!")</f>
        <v/>
      </c>
      <c r="D440" s="384"/>
      <c r="E440" s="149"/>
      <c r="F440" s="149"/>
      <c r="G440" s="150"/>
      <c r="I440" s="276" t="str">
        <f t="shared" si="6"/>
        <v/>
      </c>
    </row>
    <row r="441" spans="1:9" x14ac:dyDescent="0.25">
      <c r="A441" s="12"/>
      <c r="B441" s="228"/>
      <c r="C441" s="154" t="str">
        <f>IFERROR(IF(LEN(B441)&gt;0,IF(INDEX(TasksList!$C$6:$C$1005,MATCH(LEFT(B441,SEARCH(" - ",B441)-1)*1,TasksList!$B$6:$B$1005,0),1)=0,"",INDEX(TasksList!$C$6:$C$1005,MATCH(LEFT(B441,SEARCH(" - ",B441)-1)*1,TasksList!$B$6:$B$1005,0),1)),""),"Task not found!")</f>
        <v/>
      </c>
      <c r="D441" s="384"/>
      <c r="E441" s="149"/>
      <c r="F441" s="149"/>
      <c r="G441" s="150"/>
      <c r="I441" s="276" t="str">
        <f t="shared" si="6"/>
        <v/>
      </c>
    </row>
    <row r="442" spans="1:9" x14ac:dyDescent="0.25">
      <c r="A442" s="12"/>
      <c r="B442" s="228"/>
      <c r="C442" s="154" t="str">
        <f>IFERROR(IF(LEN(B442)&gt;0,IF(INDEX(TasksList!$C$6:$C$1005,MATCH(LEFT(B442,SEARCH(" - ",B442)-1)*1,TasksList!$B$6:$B$1005,0),1)=0,"",INDEX(TasksList!$C$6:$C$1005,MATCH(LEFT(B442,SEARCH(" - ",B442)-1)*1,TasksList!$B$6:$B$1005,0),1)),""),"Task not found!")</f>
        <v/>
      </c>
      <c r="D442" s="384"/>
      <c r="E442" s="149"/>
      <c r="F442" s="149"/>
      <c r="G442" s="150"/>
      <c r="I442" s="276" t="str">
        <f t="shared" si="6"/>
        <v/>
      </c>
    </row>
    <row r="443" spans="1:9" x14ac:dyDescent="0.25">
      <c r="A443" s="12"/>
      <c r="B443" s="228"/>
      <c r="C443" s="154" t="str">
        <f>IFERROR(IF(LEN(B443)&gt;0,IF(INDEX(TasksList!$C$6:$C$1005,MATCH(LEFT(B443,SEARCH(" - ",B443)-1)*1,TasksList!$B$6:$B$1005,0),1)=0,"",INDEX(TasksList!$C$6:$C$1005,MATCH(LEFT(B443,SEARCH(" - ",B443)-1)*1,TasksList!$B$6:$B$1005,0),1)),""),"Task not found!")</f>
        <v/>
      </c>
      <c r="D443" s="384"/>
      <c r="E443" s="149"/>
      <c r="F443" s="149"/>
      <c r="G443" s="150"/>
      <c r="I443" s="276" t="str">
        <f t="shared" si="6"/>
        <v/>
      </c>
    </row>
    <row r="444" spans="1:9" x14ac:dyDescent="0.25">
      <c r="A444" s="12"/>
      <c r="B444" s="228"/>
      <c r="C444" s="154" t="str">
        <f>IFERROR(IF(LEN(B444)&gt;0,IF(INDEX(TasksList!$C$6:$C$1005,MATCH(LEFT(B444,SEARCH(" - ",B444)-1)*1,TasksList!$B$6:$B$1005,0),1)=0,"",INDEX(TasksList!$C$6:$C$1005,MATCH(LEFT(B444,SEARCH(" - ",B444)-1)*1,TasksList!$B$6:$B$1005,0),1)),""),"Task not found!")</f>
        <v/>
      </c>
      <c r="D444" s="384"/>
      <c r="E444" s="149"/>
      <c r="F444" s="149"/>
      <c r="G444" s="150"/>
      <c r="I444" s="276" t="str">
        <f t="shared" si="6"/>
        <v/>
      </c>
    </row>
    <row r="445" spans="1:9" x14ac:dyDescent="0.25">
      <c r="A445" s="12"/>
      <c r="B445" s="228"/>
      <c r="C445" s="154" t="str">
        <f>IFERROR(IF(LEN(B445)&gt;0,IF(INDEX(TasksList!$C$6:$C$1005,MATCH(LEFT(B445,SEARCH(" - ",B445)-1)*1,TasksList!$B$6:$B$1005,0),1)=0,"",INDEX(TasksList!$C$6:$C$1005,MATCH(LEFT(B445,SEARCH(" - ",B445)-1)*1,TasksList!$B$6:$B$1005,0),1)),""),"Task not found!")</f>
        <v/>
      </c>
      <c r="D445" s="384"/>
      <c r="E445" s="149"/>
      <c r="F445" s="149"/>
      <c r="G445" s="150"/>
      <c r="I445" s="276" t="str">
        <f t="shared" si="6"/>
        <v/>
      </c>
    </row>
    <row r="446" spans="1:9" x14ac:dyDescent="0.25">
      <c r="A446" s="12"/>
      <c r="B446" s="228"/>
      <c r="C446" s="154" t="str">
        <f>IFERROR(IF(LEN(B446)&gt;0,IF(INDEX(TasksList!$C$6:$C$1005,MATCH(LEFT(B446,SEARCH(" - ",B446)-1)*1,TasksList!$B$6:$B$1005,0),1)=0,"",INDEX(TasksList!$C$6:$C$1005,MATCH(LEFT(B446,SEARCH(" - ",B446)-1)*1,TasksList!$B$6:$B$1005,0),1)),""),"Task not found!")</f>
        <v/>
      </c>
      <c r="D446" s="384"/>
      <c r="E446" s="149"/>
      <c r="F446" s="149"/>
      <c r="G446" s="150"/>
      <c r="I446" s="276" t="str">
        <f t="shared" si="6"/>
        <v/>
      </c>
    </row>
    <row r="447" spans="1:9" x14ac:dyDescent="0.25">
      <c r="A447" s="12"/>
      <c r="B447" s="228"/>
      <c r="C447" s="154" t="str">
        <f>IFERROR(IF(LEN(B447)&gt;0,IF(INDEX(TasksList!$C$6:$C$1005,MATCH(LEFT(B447,SEARCH(" - ",B447)-1)*1,TasksList!$B$6:$B$1005,0),1)=0,"",INDEX(TasksList!$C$6:$C$1005,MATCH(LEFT(B447,SEARCH(" - ",B447)-1)*1,TasksList!$B$6:$B$1005,0),1)),""),"Task not found!")</f>
        <v/>
      </c>
      <c r="D447" s="384"/>
      <c r="E447" s="149"/>
      <c r="F447" s="149"/>
      <c r="G447" s="150"/>
      <c r="I447" s="276" t="str">
        <f t="shared" si="6"/>
        <v/>
      </c>
    </row>
    <row r="448" spans="1:9" x14ac:dyDescent="0.25">
      <c r="A448" s="12"/>
      <c r="B448" s="228"/>
      <c r="C448" s="154" t="str">
        <f>IFERROR(IF(LEN(B448)&gt;0,IF(INDEX(TasksList!$C$6:$C$1005,MATCH(LEFT(B448,SEARCH(" - ",B448)-1)*1,TasksList!$B$6:$B$1005,0),1)=0,"",INDEX(TasksList!$C$6:$C$1005,MATCH(LEFT(B448,SEARCH(" - ",B448)-1)*1,TasksList!$B$6:$B$1005,0),1)),""),"Task not found!")</f>
        <v/>
      </c>
      <c r="D448" s="384"/>
      <c r="E448" s="149"/>
      <c r="F448" s="149"/>
      <c r="G448" s="150"/>
      <c r="I448" s="276" t="str">
        <f t="shared" si="6"/>
        <v/>
      </c>
    </row>
    <row r="449" spans="1:9" x14ac:dyDescent="0.25">
      <c r="A449" s="12"/>
      <c r="B449" s="228"/>
      <c r="C449" s="154" t="str">
        <f>IFERROR(IF(LEN(B449)&gt;0,IF(INDEX(TasksList!$C$6:$C$1005,MATCH(LEFT(B449,SEARCH(" - ",B449)-1)*1,TasksList!$B$6:$B$1005,0),1)=0,"",INDEX(TasksList!$C$6:$C$1005,MATCH(LEFT(B449,SEARCH(" - ",B449)-1)*1,TasksList!$B$6:$B$1005,0),1)),""),"Task not found!")</f>
        <v/>
      </c>
      <c r="D449" s="384"/>
      <c r="E449" s="149"/>
      <c r="F449" s="149"/>
      <c r="G449" s="150"/>
      <c r="I449" s="276" t="str">
        <f t="shared" si="6"/>
        <v/>
      </c>
    </row>
    <row r="450" spans="1:9" x14ac:dyDescent="0.25">
      <c r="A450" s="12"/>
      <c r="B450" s="228"/>
      <c r="C450" s="154" t="str">
        <f>IFERROR(IF(LEN(B450)&gt;0,IF(INDEX(TasksList!$C$6:$C$1005,MATCH(LEFT(B450,SEARCH(" - ",B450)-1)*1,TasksList!$B$6:$B$1005,0),1)=0,"",INDEX(TasksList!$C$6:$C$1005,MATCH(LEFT(B450,SEARCH(" - ",B450)-1)*1,TasksList!$B$6:$B$1005,0),1)),""),"Task not found!")</f>
        <v/>
      </c>
      <c r="D450" s="384"/>
      <c r="E450" s="149"/>
      <c r="F450" s="149"/>
      <c r="G450" s="150"/>
      <c r="I450" s="276" t="str">
        <f t="shared" si="6"/>
        <v/>
      </c>
    </row>
    <row r="451" spans="1:9" x14ac:dyDescent="0.25">
      <c r="A451" s="12"/>
      <c r="B451" s="228"/>
      <c r="C451" s="154" t="str">
        <f>IFERROR(IF(LEN(B451)&gt;0,IF(INDEX(TasksList!$C$6:$C$1005,MATCH(LEFT(B451,SEARCH(" - ",B451)-1)*1,TasksList!$B$6:$B$1005,0),1)=0,"",INDEX(TasksList!$C$6:$C$1005,MATCH(LEFT(B451,SEARCH(" - ",B451)-1)*1,TasksList!$B$6:$B$1005,0),1)),""),"Task not found!")</f>
        <v/>
      </c>
      <c r="D451" s="384"/>
      <c r="E451" s="149"/>
      <c r="F451" s="149"/>
      <c r="G451" s="150"/>
      <c r="I451" s="276" t="str">
        <f t="shared" si="6"/>
        <v/>
      </c>
    </row>
    <row r="452" spans="1:9" x14ac:dyDescent="0.25">
      <c r="A452" s="12"/>
      <c r="B452" s="228"/>
      <c r="C452" s="154" t="str">
        <f>IFERROR(IF(LEN(B452)&gt;0,IF(INDEX(TasksList!$C$6:$C$1005,MATCH(LEFT(B452,SEARCH(" - ",B452)-1)*1,TasksList!$B$6:$B$1005,0),1)=0,"",INDEX(TasksList!$C$6:$C$1005,MATCH(LEFT(B452,SEARCH(" - ",B452)-1)*1,TasksList!$B$6:$B$1005,0),1)),""),"Task not found!")</f>
        <v/>
      </c>
      <c r="D452" s="384"/>
      <c r="E452" s="149"/>
      <c r="F452" s="149"/>
      <c r="G452" s="150"/>
      <c r="I452" s="276" t="str">
        <f t="shared" si="6"/>
        <v/>
      </c>
    </row>
    <row r="453" spans="1:9" x14ac:dyDescent="0.25">
      <c r="A453" s="12"/>
      <c r="B453" s="228"/>
      <c r="C453" s="154" t="str">
        <f>IFERROR(IF(LEN(B453)&gt;0,IF(INDEX(TasksList!$C$6:$C$1005,MATCH(LEFT(B453,SEARCH(" - ",B453)-1)*1,TasksList!$B$6:$B$1005,0),1)=0,"",INDEX(TasksList!$C$6:$C$1005,MATCH(LEFT(B453,SEARCH(" - ",B453)-1)*1,TasksList!$B$6:$B$1005,0),1)),""),"Task not found!")</f>
        <v/>
      </c>
      <c r="D453" s="384"/>
      <c r="E453" s="149"/>
      <c r="F453" s="149"/>
      <c r="G453" s="150"/>
      <c r="I453" s="276" t="str">
        <f t="shared" si="6"/>
        <v/>
      </c>
    </row>
    <row r="454" spans="1:9" x14ac:dyDescent="0.25">
      <c r="A454" s="12"/>
      <c r="B454" s="228"/>
      <c r="C454" s="154" t="str">
        <f>IFERROR(IF(LEN(B454)&gt;0,IF(INDEX(TasksList!$C$6:$C$1005,MATCH(LEFT(B454,SEARCH(" - ",B454)-1)*1,TasksList!$B$6:$B$1005,0),1)=0,"",INDEX(TasksList!$C$6:$C$1005,MATCH(LEFT(B454,SEARCH(" - ",B454)-1)*1,TasksList!$B$6:$B$1005,0),1)),""),"Task not found!")</f>
        <v/>
      </c>
      <c r="D454" s="384"/>
      <c r="E454" s="149"/>
      <c r="F454" s="149"/>
      <c r="G454" s="150"/>
      <c r="I454" s="276" t="str">
        <f t="shared" si="6"/>
        <v/>
      </c>
    </row>
    <row r="455" spans="1:9" x14ac:dyDescent="0.25">
      <c r="A455" s="12"/>
      <c r="B455" s="228"/>
      <c r="C455" s="154" t="str">
        <f>IFERROR(IF(LEN(B455)&gt;0,IF(INDEX(TasksList!$C$6:$C$1005,MATCH(LEFT(B455,SEARCH(" - ",B455)-1)*1,TasksList!$B$6:$B$1005,0),1)=0,"",INDEX(TasksList!$C$6:$C$1005,MATCH(LEFT(B455,SEARCH(" - ",B455)-1)*1,TasksList!$B$6:$B$1005,0),1)),""),"Task not found!")</f>
        <v/>
      </c>
      <c r="D455" s="384"/>
      <c r="E455" s="149"/>
      <c r="F455" s="149"/>
      <c r="G455" s="150"/>
      <c r="I455" s="276" t="str">
        <f t="shared" ref="I455:I518" si="7">IF(AND(LEN(D455)&gt;0,LEN(B455)=0),"←   Missing Task ID",IF(AND(LEN(D455)&gt;0,LEN(E455)=0),"←   Missing STAGE",IF(AND(LEN(B455)+LEN(E455)&gt;0,LEN(D455)=0),"←   Missing DATE","")))</f>
        <v/>
      </c>
    </row>
    <row r="456" spans="1:9" x14ac:dyDescent="0.25">
      <c r="A456" s="12"/>
      <c r="B456" s="228"/>
      <c r="C456" s="154" t="str">
        <f>IFERROR(IF(LEN(B456)&gt;0,IF(INDEX(TasksList!$C$6:$C$1005,MATCH(LEFT(B456,SEARCH(" - ",B456)-1)*1,TasksList!$B$6:$B$1005,0),1)=0,"",INDEX(TasksList!$C$6:$C$1005,MATCH(LEFT(B456,SEARCH(" - ",B456)-1)*1,TasksList!$B$6:$B$1005,0),1)),""),"Task not found!")</f>
        <v/>
      </c>
      <c r="D456" s="384"/>
      <c r="E456" s="149"/>
      <c r="F456" s="149"/>
      <c r="G456" s="150"/>
      <c r="I456" s="276" t="str">
        <f t="shared" si="7"/>
        <v/>
      </c>
    </row>
    <row r="457" spans="1:9" x14ac:dyDescent="0.25">
      <c r="A457" s="12"/>
      <c r="B457" s="228"/>
      <c r="C457" s="154" t="str">
        <f>IFERROR(IF(LEN(B457)&gt;0,IF(INDEX(TasksList!$C$6:$C$1005,MATCH(LEFT(B457,SEARCH(" - ",B457)-1)*1,TasksList!$B$6:$B$1005,0),1)=0,"",INDEX(TasksList!$C$6:$C$1005,MATCH(LEFT(B457,SEARCH(" - ",B457)-1)*1,TasksList!$B$6:$B$1005,0),1)),""),"Task not found!")</f>
        <v/>
      </c>
      <c r="D457" s="384"/>
      <c r="E457" s="149"/>
      <c r="F457" s="149"/>
      <c r="G457" s="150"/>
      <c r="I457" s="276" t="str">
        <f t="shared" si="7"/>
        <v/>
      </c>
    </row>
    <row r="458" spans="1:9" x14ac:dyDescent="0.25">
      <c r="A458" s="12"/>
      <c r="B458" s="228"/>
      <c r="C458" s="154" t="str">
        <f>IFERROR(IF(LEN(B458)&gt;0,IF(INDEX(TasksList!$C$6:$C$1005,MATCH(LEFT(B458,SEARCH(" - ",B458)-1)*1,TasksList!$B$6:$B$1005,0),1)=0,"",INDEX(TasksList!$C$6:$C$1005,MATCH(LEFT(B458,SEARCH(" - ",B458)-1)*1,TasksList!$B$6:$B$1005,0),1)),""),"Task not found!")</f>
        <v/>
      </c>
      <c r="D458" s="384"/>
      <c r="E458" s="149"/>
      <c r="F458" s="149"/>
      <c r="G458" s="150"/>
      <c r="I458" s="276" t="str">
        <f t="shared" si="7"/>
        <v/>
      </c>
    </row>
    <row r="459" spans="1:9" x14ac:dyDescent="0.25">
      <c r="A459" s="12"/>
      <c r="B459" s="228"/>
      <c r="C459" s="154" t="str">
        <f>IFERROR(IF(LEN(B459)&gt;0,IF(INDEX(TasksList!$C$6:$C$1005,MATCH(LEFT(B459,SEARCH(" - ",B459)-1)*1,TasksList!$B$6:$B$1005,0),1)=0,"",INDEX(TasksList!$C$6:$C$1005,MATCH(LEFT(B459,SEARCH(" - ",B459)-1)*1,TasksList!$B$6:$B$1005,0),1)),""),"Task not found!")</f>
        <v/>
      </c>
      <c r="D459" s="384"/>
      <c r="E459" s="149"/>
      <c r="F459" s="149"/>
      <c r="G459" s="150"/>
      <c r="I459" s="276" t="str">
        <f t="shared" si="7"/>
        <v/>
      </c>
    </row>
    <row r="460" spans="1:9" x14ac:dyDescent="0.25">
      <c r="A460" s="12"/>
      <c r="B460" s="228"/>
      <c r="C460" s="154" t="str">
        <f>IFERROR(IF(LEN(B460)&gt;0,IF(INDEX(TasksList!$C$6:$C$1005,MATCH(LEFT(B460,SEARCH(" - ",B460)-1)*1,TasksList!$B$6:$B$1005,0),1)=0,"",INDEX(TasksList!$C$6:$C$1005,MATCH(LEFT(B460,SEARCH(" - ",B460)-1)*1,TasksList!$B$6:$B$1005,0),1)),""),"Task not found!")</f>
        <v/>
      </c>
      <c r="D460" s="384"/>
      <c r="E460" s="149"/>
      <c r="F460" s="149"/>
      <c r="G460" s="150"/>
      <c r="I460" s="276" t="str">
        <f t="shared" si="7"/>
        <v/>
      </c>
    </row>
    <row r="461" spans="1:9" x14ac:dyDescent="0.25">
      <c r="A461" s="12"/>
      <c r="B461" s="228"/>
      <c r="C461" s="154" t="str">
        <f>IFERROR(IF(LEN(B461)&gt;0,IF(INDEX(TasksList!$C$6:$C$1005,MATCH(LEFT(B461,SEARCH(" - ",B461)-1)*1,TasksList!$B$6:$B$1005,0),1)=0,"",INDEX(TasksList!$C$6:$C$1005,MATCH(LEFT(B461,SEARCH(" - ",B461)-1)*1,TasksList!$B$6:$B$1005,0),1)),""),"Task not found!")</f>
        <v/>
      </c>
      <c r="D461" s="384"/>
      <c r="E461" s="149"/>
      <c r="F461" s="149"/>
      <c r="G461" s="150"/>
      <c r="I461" s="276" t="str">
        <f t="shared" si="7"/>
        <v/>
      </c>
    </row>
    <row r="462" spans="1:9" x14ac:dyDescent="0.25">
      <c r="A462" s="12"/>
      <c r="B462" s="228"/>
      <c r="C462" s="154" t="str">
        <f>IFERROR(IF(LEN(B462)&gt;0,IF(INDEX(TasksList!$C$6:$C$1005,MATCH(LEFT(B462,SEARCH(" - ",B462)-1)*1,TasksList!$B$6:$B$1005,0),1)=0,"",INDEX(TasksList!$C$6:$C$1005,MATCH(LEFT(B462,SEARCH(" - ",B462)-1)*1,TasksList!$B$6:$B$1005,0),1)),""),"Task not found!")</f>
        <v/>
      </c>
      <c r="D462" s="384"/>
      <c r="E462" s="149"/>
      <c r="F462" s="149"/>
      <c r="G462" s="150"/>
      <c r="I462" s="276" t="str">
        <f t="shared" si="7"/>
        <v/>
      </c>
    </row>
    <row r="463" spans="1:9" x14ac:dyDescent="0.25">
      <c r="A463" s="12"/>
      <c r="B463" s="228"/>
      <c r="C463" s="154" t="str">
        <f>IFERROR(IF(LEN(B463)&gt;0,IF(INDEX(TasksList!$C$6:$C$1005,MATCH(LEFT(B463,SEARCH(" - ",B463)-1)*1,TasksList!$B$6:$B$1005,0),1)=0,"",INDEX(TasksList!$C$6:$C$1005,MATCH(LEFT(B463,SEARCH(" - ",B463)-1)*1,TasksList!$B$6:$B$1005,0),1)),""),"Task not found!")</f>
        <v/>
      </c>
      <c r="D463" s="384"/>
      <c r="E463" s="149"/>
      <c r="F463" s="149"/>
      <c r="G463" s="150"/>
      <c r="I463" s="276" t="str">
        <f t="shared" si="7"/>
        <v/>
      </c>
    </row>
    <row r="464" spans="1:9" x14ac:dyDescent="0.25">
      <c r="A464" s="12"/>
      <c r="B464" s="228"/>
      <c r="C464" s="154" t="str">
        <f>IFERROR(IF(LEN(B464)&gt;0,IF(INDEX(TasksList!$C$6:$C$1005,MATCH(LEFT(B464,SEARCH(" - ",B464)-1)*1,TasksList!$B$6:$B$1005,0),1)=0,"",INDEX(TasksList!$C$6:$C$1005,MATCH(LEFT(B464,SEARCH(" - ",B464)-1)*1,TasksList!$B$6:$B$1005,0),1)),""),"Task not found!")</f>
        <v/>
      </c>
      <c r="D464" s="384"/>
      <c r="E464" s="149"/>
      <c r="F464" s="149"/>
      <c r="G464" s="150"/>
      <c r="I464" s="276" t="str">
        <f t="shared" si="7"/>
        <v/>
      </c>
    </row>
    <row r="465" spans="1:9" x14ac:dyDescent="0.25">
      <c r="A465" s="12"/>
      <c r="B465" s="228"/>
      <c r="C465" s="154" t="str">
        <f>IFERROR(IF(LEN(B465)&gt;0,IF(INDEX(TasksList!$C$6:$C$1005,MATCH(LEFT(B465,SEARCH(" - ",B465)-1)*1,TasksList!$B$6:$B$1005,0),1)=0,"",INDEX(TasksList!$C$6:$C$1005,MATCH(LEFT(B465,SEARCH(" - ",B465)-1)*1,TasksList!$B$6:$B$1005,0),1)),""),"Task not found!")</f>
        <v/>
      </c>
      <c r="D465" s="384"/>
      <c r="E465" s="149"/>
      <c r="F465" s="149"/>
      <c r="G465" s="150"/>
      <c r="I465" s="276" t="str">
        <f t="shared" si="7"/>
        <v/>
      </c>
    </row>
    <row r="466" spans="1:9" x14ac:dyDescent="0.25">
      <c r="A466" s="12"/>
      <c r="B466" s="228"/>
      <c r="C466" s="154" t="str">
        <f>IFERROR(IF(LEN(B466)&gt;0,IF(INDEX(TasksList!$C$6:$C$1005,MATCH(LEFT(B466,SEARCH(" - ",B466)-1)*1,TasksList!$B$6:$B$1005,0),1)=0,"",INDEX(TasksList!$C$6:$C$1005,MATCH(LEFT(B466,SEARCH(" - ",B466)-1)*1,TasksList!$B$6:$B$1005,0),1)),""),"Task not found!")</f>
        <v/>
      </c>
      <c r="D466" s="384"/>
      <c r="E466" s="149"/>
      <c r="F466" s="149"/>
      <c r="G466" s="150"/>
      <c r="I466" s="276" t="str">
        <f t="shared" si="7"/>
        <v/>
      </c>
    </row>
    <row r="467" spans="1:9" x14ac:dyDescent="0.25">
      <c r="A467" s="12"/>
      <c r="B467" s="228"/>
      <c r="C467" s="154" t="str">
        <f>IFERROR(IF(LEN(B467)&gt;0,IF(INDEX(TasksList!$C$6:$C$1005,MATCH(LEFT(B467,SEARCH(" - ",B467)-1)*1,TasksList!$B$6:$B$1005,0),1)=0,"",INDEX(TasksList!$C$6:$C$1005,MATCH(LEFT(B467,SEARCH(" - ",B467)-1)*1,TasksList!$B$6:$B$1005,0),1)),""),"Task not found!")</f>
        <v/>
      </c>
      <c r="D467" s="384"/>
      <c r="E467" s="149"/>
      <c r="F467" s="149"/>
      <c r="G467" s="150"/>
      <c r="I467" s="276" t="str">
        <f t="shared" si="7"/>
        <v/>
      </c>
    </row>
    <row r="468" spans="1:9" x14ac:dyDescent="0.25">
      <c r="A468" s="12"/>
      <c r="B468" s="228"/>
      <c r="C468" s="154" t="str">
        <f>IFERROR(IF(LEN(B468)&gt;0,IF(INDEX(TasksList!$C$6:$C$1005,MATCH(LEFT(B468,SEARCH(" - ",B468)-1)*1,TasksList!$B$6:$B$1005,0),1)=0,"",INDEX(TasksList!$C$6:$C$1005,MATCH(LEFT(B468,SEARCH(" - ",B468)-1)*1,TasksList!$B$6:$B$1005,0),1)),""),"Task not found!")</f>
        <v/>
      </c>
      <c r="D468" s="384"/>
      <c r="E468" s="149"/>
      <c r="F468" s="149"/>
      <c r="G468" s="150"/>
      <c r="I468" s="276" t="str">
        <f t="shared" si="7"/>
        <v/>
      </c>
    </row>
    <row r="469" spans="1:9" x14ac:dyDescent="0.25">
      <c r="A469" s="12"/>
      <c r="B469" s="228"/>
      <c r="C469" s="154" t="str">
        <f>IFERROR(IF(LEN(B469)&gt;0,IF(INDEX(TasksList!$C$6:$C$1005,MATCH(LEFT(B469,SEARCH(" - ",B469)-1)*1,TasksList!$B$6:$B$1005,0),1)=0,"",INDEX(TasksList!$C$6:$C$1005,MATCH(LEFT(B469,SEARCH(" - ",B469)-1)*1,TasksList!$B$6:$B$1005,0),1)),""),"Task not found!")</f>
        <v/>
      </c>
      <c r="D469" s="384"/>
      <c r="E469" s="149"/>
      <c r="F469" s="149"/>
      <c r="G469" s="150"/>
      <c r="I469" s="276" t="str">
        <f t="shared" si="7"/>
        <v/>
      </c>
    </row>
    <row r="470" spans="1:9" x14ac:dyDescent="0.25">
      <c r="A470" s="12"/>
      <c r="B470" s="228"/>
      <c r="C470" s="154" t="str">
        <f>IFERROR(IF(LEN(B470)&gt;0,IF(INDEX(TasksList!$C$6:$C$1005,MATCH(LEFT(B470,SEARCH(" - ",B470)-1)*1,TasksList!$B$6:$B$1005,0),1)=0,"",INDEX(TasksList!$C$6:$C$1005,MATCH(LEFT(B470,SEARCH(" - ",B470)-1)*1,TasksList!$B$6:$B$1005,0),1)),""),"Task not found!")</f>
        <v/>
      </c>
      <c r="D470" s="384"/>
      <c r="E470" s="149"/>
      <c r="F470" s="149"/>
      <c r="G470" s="150"/>
      <c r="I470" s="276" t="str">
        <f t="shared" si="7"/>
        <v/>
      </c>
    </row>
    <row r="471" spans="1:9" x14ac:dyDescent="0.25">
      <c r="A471" s="12"/>
      <c r="B471" s="228"/>
      <c r="C471" s="154" t="str">
        <f>IFERROR(IF(LEN(B471)&gt;0,IF(INDEX(TasksList!$C$6:$C$1005,MATCH(LEFT(B471,SEARCH(" - ",B471)-1)*1,TasksList!$B$6:$B$1005,0),1)=0,"",INDEX(TasksList!$C$6:$C$1005,MATCH(LEFT(B471,SEARCH(" - ",B471)-1)*1,TasksList!$B$6:$B$1005,0),1)),""),"Task not found!")</f>
        <v/>
      </c>
      <c r="D471" s="384"/>
      <c r="E471" s="149"/>
      <c r="F471" s="149"/>
      <c r="G471" s="150"/>
      <c r="I471" s="276" t="str">
        <f t="shared" si="7"/>
        <v/>
      </c>
    </row>
    <row r="472" spans="1:9" x14ac:dyDescent="0.25">
      <c r="A472" s="12"/>
      <c r="B472" s="228"/>
      <c r="C472" s="154" t="str">
        <f>IFERROR(IF(LEN(B472)&gt;0,IF(INDEX(TasksList!$C$6:$C$1005,MATCH(LEFT(B472,SEARCH(" - ",B472)-1)*1,TasksList!$B$6:$B$1005,0),1)=0,"",INDEX(TasksList!$C$6:$C$1005,MATCH(LEFT(B472,SEARCH(" - ",B472)-1)*1,TasksList!$B$6:$B$1005,0),1)),""),"Task not found!")</f>
        <v/>
      </c>
      <c r="D472" s="384"/>
      <c r="E472" s="149"/>
      <c r="F472" s="149"/>
      <c r="G472" s="150"/>
      <c r="I472" s="276" t="str">
        <f t="shared" si="7"/>
        <v/>
      </c>
    </row>
    <row r="473" spans="1:9" x14ac:dyDescent="0.25">
      <c r="A473" s="12"/>
      <c r="B473" s="228"/>
      <c r="C473" s="154" t="str">
        <f>IFERROR(IF(LEN(B473)&gt;0,IF(INDEX(TasksList!$C$6:$C$1005,MATCH(LEFT(B473,SEARCH(" - ",B473)-1)*1,TasksList!$B$6:$B$1005,0),1)=0,"",INDEX(TasksList!$C$6:$C$1005,MATCH(LEFT(B473,SEARCH(" - ",B473)-1)*1,TasksList!$B$6:$B$1005,0),1)),""),"Task not found!")</f>
        <v/>
      </c>
      <c r="D473" s="384"/>
      <c r="E473" s="149"/>
      <c r="F473" s="149"/>
      <c r="G473" s="150"/>
      <c r="I473" s="276" t="str">
        <f t="shared" si="7"/>
        <v/>
      </c>
    </row>
    <row r="474" spans="1:9" x14ac:dyDescent="0.25">
      <c r="A474" s="12"/>
      <c r="B474" s="228"/>
      <c r="C474" s="154" t="str">
        <f>IFERROR(IF(LEN(B474)&gt;0,IF(INDEX(TasksList!$C$6:$C$1005,MATCH(LEFT(B474,SEARCH(" - ",B474)-1)*1,TasksList!$B$6:$B$1005,0),1)=0,"",INDEX(TasksList!$C$6:$C$1005,MATCH(LEFT(B474,SEARCH(" - ",B474)-1)*1,TasksList!$B$6:$B$1005,0),1)),""),"Task not found!")</f>
        <v/>
      </c>
      <c r="D474" s="384"/>
      <c r="E474" s="149"/>
      <c r="F474" s="149"/>
      <c r="G474" s="150"/>
      <c r="I474" s="276" t="str">
        <f t="shared" si="7"/>
        <v/>
      </c>
    </row>
    <row r="475" spans="1:9" x14ac:dyDescent="0.25">
      <c r="A475" s="12"/>
      <c r="B475" s="228"/>
      <c r="C475" s="154" t="str">
        <f>IFERROR(IF(LEN(B475)&gt;0,IF(INDEX(TasksList!$C$6:$C$1005,MATCH(LEFT(B475,SEARCH(" - ",B475)-1)*1,TasksList!$B$6:$B$1005,0),1)=0,"",INDEX(TasksList!$C$6:$C$1005,MATCH(LEFT(B475,SEARCH(" - ",B475)-1)*1,TasksList!$B$6:$B$1005,0),1)),""),"Task not found!")</f>
        <v/>
      </c>
      <c r="D475" s="384"/>
      <c r="E475" s="149"/>
      <c r="F475" s="149"/>
      <c r="G475" s="150"/>
      <c r="I475" s="276" t="str">
        <f t="shared" si="7"/>
        <v/>
      </c>
    </row>
    <row r="476" spans="1:9" x14ac:dyDescent="0.25">
      <c r="A476" s="12"/>
      <c r="B476" s="228"/>
      <c r="C476" s="154" t="str">
        <f>IFERROR(IF(LEN(B476)&gt;0,IF(INDEX(TasksList!$C$6:$C$1005,MATCH(LEFT(B476,SEARCH(" - ",B476)-1)*1,TasksList!$B$6:$B$1005,0),1)=0,"",INDEX(TasksList!$C$6:$C$1005,MATCH(LEFT(B476,SEARCH(" - ",B476)-1)*1,TasksList!$B$6:$B$1005,0),1)),""),"Task not found!")</f>
        <v/>
      </c>
      <c r="D476" s="384"/>
      <c r="E476" s="149"/>
      <c r="F476" s="149"/>
      <c r="G476" s="150"/>
      <c r="I476" s="276" t="str">
        <f t="shared" si="7"/>
        <v/>
      </c>
    </row>
    <row r="477" spans="1:9" x14ac:dyDescent="0.25">
      <c r="A477" s="12"/>
      <c r="B477" s="228"/>
      <c r="C477" s="154" t="str">
        <f>IFERROR(IF(LEN(B477)&gt;0,IF(INDEX(TasksList!$C$6:$C$1005,MATCH(LEFT(B477,SEARCH(" - ",B477)-1)*1,TasksList!$B$6:$B$1005,0),1)=0,"",INDEX(TasksList!$C$6:$C$1005,MATCH(LEFT(B477,SEARCH(" - ",B477)-1)*1,TasksList!$B$6:$B$1005,0),1)),""),"Task not found!")</f>
        <v/>
      </c>
      <c r="D477" s="384"/>
      <c r="E477" s="149"/>
      <c r="F477" s="149"/>
      <c r="G477" s="150"/>
      <c r="I477" s="276" t="str">
        <f t="shared" si="7"/>
        <v/>
      </c>
    </row>
    <row r="478" spans="1:9" x14ac:dyDescent="0.25">
      <c r="A478" s="12"/>
      <c r="B478" s="228"/>
      <c r="C478" s="154" t="str">
        <f>IFERROR(IF(LEN(B478)&gt;0,IF(INDEX(TasksList!$C$6:$C$1005,MATCH(LEFT(B478,SEARCH(" - ",B478)-1)*1,TasksList!$B$6:$B$1005,0),1)=0,"",INDEX(TasksList!$C$6:$C$1005,MATCH(LEFT(B478,SEARCH(" - ",B478)-1)*1,TasksList!$B$6:$B$1005,0),1)),""),"Task not found!")</f>
        <v/>
      </c>
      <c r="D478" s="384"/>
      <c r="E478" s="149"/>
      <c r="F478" s="149"/>
      <c r="G478" s="150"/>
      <c r="I478" s="276" t="str">
        <f t="shared" si="7"/>
        <v/>
      </c>
    </row>
    <row r="479" spans="1:9" x14ac:dyDescent="0.25">
      <c r="A479" s="12"/>
      <c r="B479" s="228"/>
      <c r="C479" s="154" t="str">
        <f>IFERROR(IF(LEN(B479)&gt;0,IF(INDEX(TasksList!$C$6:$C$1005,MATCH(LEFT(B479,SEARCH(" - ",B479)-1)*1,TasksList!$B$6:$B$1005,0),1)=0,"",INDEX(TasksList!$C$6:$C$1005,MATCH(LEFT(B479,SEARCH(" - ",B479)-1)*1,TasksList!$B$6:$B$1005,0),1)),""),"Task not found!")</f>
        <v/>
      </c>
      <c r="D479" s="384"/>
      <c r="E479" s="149"/>
      <c r="F479" s="149"/>
      <c r="G479" s="150"/>
      <c r="I479" s="276" t="str">
        <f t="shared" si="7"/>
        <v/>
      </c>
    </row>
    <row r="480" spans="1:9" x14ac:dyDescent="0.25">
      <c r="A480" s="12"/>
      <c r="B480" s="228"/>
      <c r="C480" s="154" t="str">
        <f>IFERROR(IF(LEN(B480)&gt;0,IF(INDEX(TasksList!$C$6:$C$1005,MATCH(LEFT(B480,SEARCH(" - ",B480)-1)*1,TasksList!$B$6:$B$1005,0),1)=0,"",INDEX(TasksList!$C$6:$C$1005,MATCH(LEFT(B480,SEARCH(" - ",B480)-1)*1,TasksList!$B$6:$B$1005,0),1)),""),"Task not found!")</f>
        <v/>
      </c>
      <c r="D480" s="384"/>
      <c r="E480" s="149"/>
      <c r="F480" s="149"/>
      <c r="G480" s="150"/>
      <c r="I480" s="276" t="str">
        <f t="shared" si="7"/>
        <v/>
      </c>
    </row>
    <row r="481" spans="1:9" x14ac:dyDescent="0.25">
      <c r="A481" s="12"/>
      <c r="B481" s="228"/>
      <c r="C481" s="154" t="str">
        <f>IFERROR(IF(LEN(B481)&gt;0,IF(INDEX(TasksList!$C$6:$C$1005,MATCH(LEFT(B481,SEARCH(" - ",B481)-1)*1,TasksList!$B$6:$B$1005,0),1)=0,"",INDEX(TasksList!$C$6:$C$1005,MATCH(LEFT(B481,SEARCH(" - ",B481)-1)*1,TasksList!$B$6:$B$1005,0),1)),""),"Task not found!")</f>
        <v/>
      </c>
      <c r="D481" s="384"/>
      <c r="E481" s="149"/>
      <c r="F481" s="149"/>
      <c r="G481" s="150"/>
      <c r="I481" s="276" t="str">
        <f t="shared" si="7"/>
        <v/>
      </c>
    </row>
    <row r="482" spans="1:9" x14ac:dyDescent="0.25">
      <c r="A482" s="12"/>
      <c r="B482" s="228"/>
      <c r="C482" s="154" t="str">
        <f>IFERROR(IF(LEN(B482)&gt;0,IF(INDEX(TasksList!$C$6:$C$1005,MATCH(LEFT(B482,SEARCH(" - ",B482)-1)*1,TasksList!$B$6:$B$1005,0),1)=0,"",INDEX(TasksList!$C$6:$C$1005,MATCH(LEFT(B482,SEARCH(" - ",B482)-1)*1,TasksList!$B$6:$B$1005,0),1)),""),"Task not found!")</f>
        <v/>
      </c>
      <c r="D482" s="384"/>
      <c r="E482" s="149"/>
      <c r="F482" s="149"/>
      <c r="G482" s="150"/>
      <c r="I482" s="276" t="str">
        <f t="shared" si="7"/>
        <v/>
      </c>
    </row>
    <row r="483" spans="1:9" x14ac:dyDescent="0.25">
      <c r="A483" s="12"/>
      <c r="B483" s="228"/>
      <c r="C483" s="154" t="str">
        <f>IFERROR(IF(LEN(B483)&gt;0,IF(INDEX(TasksList!$C$6:$C$1005,MATCH(LEFT(B483,SEARCH(" - ",B483)-1)*1,TasksList!$B$6:$B$1005,0),1)=0,"",INDEX(TasksList!$C$6:$C$1005,MATCH(LEFT(B483,SEARCH(" - ",B483)-1)*1,TasksList!$B$6:$B$1005,0),1)),""),"Task not found!")</f>
        <v/>
      </c>
      <c r="D483" s="384"/>
      <c r="E483" s="149"/>
      <c r="F483" s="149"/>
      <c r="G483" s="150"/>
      <c r="I483" s="276" t="str">
        <f t="shared" si="7"/>
        <v/>
      </c>
    </row>
    <row r="484" spans="1:9" x14ac:dyDescent="0.25">
      <c r="A484" s="12"/>
      <c r="B484" s="228"/>
      <c r="C484" s="154" t="str">
        <f>IFERROR(IF(LEN(B484)&gt;0,IF(INDEX(TasksList!$C$6:$C$1005,MATCH(LEFT(B484,SEARCH(" - ",B484)-1)*1,TasksList!$B$6:$B$1005,0),1)=0,"",INDEX(TasksList!$C$6:$C$1005,MATCH(LEFT(B484,SEARCH(" - ",B484)-1)*1,TasksList!$B$6:$B$1005,0),1)),""),"Task not found!")</f>
        <v/>
      </c>
      <c r="D484" s="384"/>
      <c r="E484" s="149"/>
      <c r="F484" s="149"/>
      <c r="G484" s="150"/>
      <c r="I484" s="276" t="str">
        <f t="shared" si="7"/>
        <v/>
      </c>
    </row>
    <row r="485" spans="1:9" x14ac:dyDescent="0.25">
      <c r="A485" s="12"/>
      <c r="B485" s="228"/>
      <c r="C485" s="154" t="str">
        <f>IFERROR(IF(LEN(B485)&gt;0,IF(INDEX(TasksList!$C$6:$C$1005,MATCH(LEFT(B485,SEARCH(" - ",B485)-1)*1,TasksList!$B$6:$B$1005,0),1)=0,"",INDEX(TasksList!$C$6:$C$1005,MATCH(LEFT(B485,SEARCH(" - ",B485)-1)*1,TasksList!$B$6:$B$1005,0),1)),""),"Task not found!")</f>
        <v/>
      </c>
      <c r="D485" s="384"/>
      <c r="E485" s="149"/>
      <c r="F485" s="149"/>
      <c r="G485" s="150"/>
      <c r="I485" s="276" t="str">
        <f t="shared" si="7"/>
        <v/>
      </c>
    </row>
    <row r="486" spans="1:9" x14ac:dyDescent="0.25">
      <c r="A486" s="12"/>
      <c r="B486" s="228"/>
      <c r="C486" s="154" t="str">
        <f>IFERROR(IF(LEN(B486)&gt;0,IF(INDEX(TasksList!$C$6:$C$1005,MATCH(LEFT(B486,SEARCH(" - ",B486)-1)*1,TasksList!$B$6:$B$1005,0),1)=0,"",INDEX(TasksList!$C$6:$C$1005,MATCH(LEFT(B486,SEARCH(" - ",B486)-1)*1,TasksList!$B$6:$B$1005,0),1)),""),"Task not found!")</f>
        <v/>
      </c>
      <c r="D486" s="384"/>
      <c r="E486" s="149"/>
      <c r="F486" s="149"/>
      <c r="G486" s="150"/>
      <c r="I486" s="276" t="str">
        <f t="shared" si="7"/>
        <v/>
      </c>
    </row>
    <row r="487" spans="1:9" x14ac:dyDescent="0.25">
      <c r="A487" s="12"/>
      <c r="B487" s="228"/>
      <c r="C487" s="154" t="str">
        <f>IFERROR(IF(LEN(B487)&gt;0,IF(INDEX(TasksList!$C$6:$C$1005,MATCH(LEFT(B487,SEARCH(" - ",B487)-1)*1,TasksList!$B$6:$B$1005,0),1)=0,"",INDEX(TasksList!$C$6:$C$1005,MATCH(LEFT(B487,SEARCH(" - ",B487)-1)*1,TasksList!$B$6:$B$1005,0),1)),""),"Task not found!")</f>
        <v/>
      </c>
      <c r="D487" s="384"/>
      <c r="E487" s="149"/>
      <c r="F487" s="149"/>
      <c r="G487" s="150"/>
      <c r="I487" s="276" t="str">
        <f t="shared" si="7"/>
        <v/>
      </c>
    </row>
    <row r="488" spans="1:9" x14ac:dyDescent="0.25">
      <c r="A488" s="12"/>
      <c r="B488" s="228"/>
      <c r="C488" s="154" t="str">
        <f>IFERROR(IF(LEN(B488)&gt;0,IF(INDEX(TasksList!$C$6:$C$1005,MATCH(LEFT(B488,SEARCH(" - ",B488)-1)*1,TasksList!$B$6:$B$1005,0),1)=0,"",INDEX(TasksList!$C$6:$C$1005,MATCH(LEFT(B488,SEARCH(" - ",B488)-1)*1,TasksList!$B$6:$B$1005,0),1)),""),"Task not found!")</f>
        <v/>
      </c>
      <c r="D488" s="384"/>
      <c r="E488" s="149"/>
      <c r="F488" s="149"/>
      <c r="G488" s="150"/>
      <c r="I488" s="276" t="str">
        <f t="shared" si="7"/>
        <v/>
      </c>
    </row>
    <row r="489" spans="1:9" x14ac:dyDescent="0.25">
      <c r="A489" s="12"/>
      <c r="B489" s="228"/>
      <c r="C489" s="154" t="str">
        <f>IFERROR(IF(LEN(B489)&gt;0,IF(INDEX(TasksList!$C$6:$C$1005,MATCH(LEFT(B489,SEARCH(" - ",B489)-1)*1,TasksList!$B$6:$B$1005,0),1)=0,"",INDEX(TasksList!$C$6:$C$1005,MATCH(LEFT(B489,SEARCH(" - ",B489)-1)*1,TasksList!$B$6:$B$1005,0),1)),""),"Task not found!")</f>
        <v/>
      </c>
      <c r="D489" s="384"/>
      <c r="E489" s="149"/>
      <c r="F489" s="149"/>
      <c r="G489" s="150"/>
      <c r="I489" s="276" t="str">
        <f t="shared" si="7"/>
        <v/>
      </c>
    </row>
    <row r="490" spans="1:9" x14ac:dyDescent="0.25">
      <c r="A490" s="12"/>
      <c r="B490" s="228"/>
      <c r="C490" s="154" t="str">
        <f>IFERROR(IF(LEN(B490)&gt;0,IF(INDEX(TasksList!$C$6:$C$1005,MATCH(LEFT(B490,SEARCH(" - ",B490)-1)*1,TasksList!$B$6:$B$1005,0),1)=0,"",INDEX(TasksList!$C$6:$C$1005,MATCH(LEFT(B490,SEARCH(" - ",B490)-1)*1,TasksList!$B$6:$B$1005,0),1)),""),"Task not found!")</f>
        <v/>
      </c>
      <c r="D490" s="384"/>
      <c r="E490" s="149"/>
      <c r="F490" s="149"/>
      <c r="G490" s="150"/>
      <c r="I490" s="276" t="str">
        <f t="shared" si="7"/>
        <v/>
      </c>
    </row>
    <row r="491" spans="1:9" x14ac:dyDescent="0.25">
      <c r="A491" s="12"/>
      <c r="B491" s="228"/>
      <c r="C491" s="154" t="str">
        <f>IFERROR(IF(LEN(B491)&gt;0,IF(INDEX(TasksList!$C$6:$C$1005,MATCH(LEFT(B491,SEARCH(" - ",B491)-1)*1,TasksList!$B$6:$B$1005,0),1)=0,"",INDEX(TasksList!$C$6:$C$1005,MATCH(LEFT(B491,SEARCH(" - ",B491)-1)*1,TasksList!$B$6:$B$1005,0),1)),""),"Task not found!")</f>
        <v/>
      </c>
      <c r="D491" s="384"/>
      <c r="E491" s="149"/>
      <c r="F491" s="149"/>
      <c r="G491" s="150"/>
      <c r="I491" s="276" t="str">
        <f t="shared" si="7"/>
        <v/>
      </c>
    </row>
    <row r="492" spans="1:9" x14ac:dyDescent="0.25">
      <c r="A492" s="12"/>
      <c r="B492" s="228"/>
      <c r="C492" s="154" t="str">
        <f>IFERROR(IF(LEN(B492)&gt;0,IF(INDEX(TasksList!$C$6:$C$1005,MATCH(LEFT(B492,SEARCH(" - ",B492)-1)*1,TasksList!$B$6:$B$1005,0),1)=0,"",INDEX(TasksList!$C$6:$C$1005,MATCH(LEFT(B492,SEARCH(" - ",B492)-1)*1,TasksList!$B$6:$B$1005,0),1)),""),"Task not found!")</f>
        <v/>
      </c>
      <c r="D492" s="384"/>
      <c r="E492" s="149"/>
      <c r="F492" s="149"/>
      <c r="G492" s="150"/>
      <c r="I492" s="276" t="str">
        <f t="shared" si="7"/>
        <v/>
      </c>
    </row>
    <row r="493" spans="1:9" x14ac:dyDescent="0.25">
      <c r="A493" s="12"/>
      <c r="B493" s="228"/>
      <c r="C493" s="154" t="str">
        <f>IFERROR(IF(LEN(B493)&gt;0,IF(INDEX(TasksList!$C$6:$C$1005,MATCH(LEFT(B493,SEARCH(" - ",B493)-1)*1,TasksList!$B$6:$B$1005,0),1)=0,"",INDEX(TasksList!$C$6:$C$1005,MATCH(LEFT(B493,SEARCH(" - ",B493)-1)*1,TasksList!$B$6:$B$1005,0),1)),""),"Task not found!")</f>
        <v/>
      </c>
      <c r="D493" s="384"/>
      <c r="E493" s="149"/>
      <c r="F493" s="149"/>
      <c r="G493" s="150"/>
      <c r="I493" s="276" t="str">
        <f t="shared" si="7"/>
        <v/>
      </c>
    </row>
    <row r="494" spans="1:9" x14ac:dyDescent="0.25">
      <c r="A494" s="12"/>
      <c r="B494" s="228"/>
      <c r="C494" s="154" t="str">
        <f>IFERROR(IF(LEN(B494)&gt;0,IF(INDEX(TasksList!$C$6:$C$1005,MATCH(LEFT(B494,SEARCH(" - ",B494)-1)*1,TasksList!$B$6:$B$1005,0),1)=0,"",INDEX(TasksList!$C$6:$C$1005,MATCH(LEFT(B494,SEARCH(" - ",B494)-1)*1,TasksList!$B$6:$B$1005,0),1)),""),"Task not found!")</f>
        <v/>
      </c>
      <c r="D494" s="384"/>
      <c r="E494" s="149"/>
      <c r="F494" s="149"/>
      <c r="G494" s="150"/>
      <c r="I494" s="276" t="str">
        <f t="shared" si="7"/>
        <v/>
      </c>
    </row>
    <row r="495" spans="1:9" x14ac:dyDescent="0.25">
      <c r="A495" s="12"/>
      <c r="B495" s="228"/>
      <c r="C495" s="154" t="str">
        <f>IFERROR(IF(LEN(B495)&gt;0,IF(INDEX(TasksList!$C$6:$C$1005,MATCH(LEFT(B495,SEARCH(" - ",B495)-1)*1,TasksList!$B$6:$B$1005,0),1)=0,"",INDEX(TasksList!$C$6:$C$1005,MATCH(LEFT(B495,SEARCH(" - ",B495)-1)*1,TasksList!$B$6:$B$1005,0),1)),""),"Task not found!")</f>
        <v/>
      </c>
      <c r="D495" s="384"/>
      <c r="E495" s="149"/>
      <c r="F495" s="149"/>
      <c r="G495" s="150"/>
      <c r="I495" s="276" t="str">
        <f t="shared" si="7"/>
        <v/>
      </c>
    </row>
    <row r="496" spans="1:9" x14ac:dyDescent="0.25">
      <c r="A496" s="12"/>
      <c r="B496" s="228"/>
      <c r="C496" s="154" t="str">
        <f>IFERROR(IF(LEN(B496)&gt;0,IF(INDEX(TasksList!$C$6:$C$1005,MATCH(LEFT(B496,SEARCH(" - ",B496)-1)*1,TasksList!$B$6:$B$1005,0),1)=0,"",INDEX(TasksList!$C$6:$C$1005,MATCH(LEFT(B496,SEARCH(" - ",B496)-1)*1,TasksList!$B$6:$B$1005,0),1)),""),"Task not found!")</f>
        <v/>
      </c>
      <c r="D496" s="384"/>
      <c r="E496" s="149"/>
      <c r="F496" s="149"/>
      <c r="G496" s="150"/>
      <c r="I496" s="276" t="str">
        <f t="shared" si="7"/>
        <v/>
      </c>
    </row>
    <row r="497" spans="1:9" x14ac:dyDescent="0.25">
      <c r="A497" s="12"/>
      <c r="B497" s="228"/>
      <c r="C497" s="154" t="str">
        <f>IFERROR(IF(LEN(B497)&gt;0,IF(INDEX(TasksList!$C$6:$C$1005,MATCH(LEFT(B497,SEARCH(" - ",B497)-1)*1,TasksList!$B$6:$B$1005,0),1)=0,"",INDEX(TasksList!$C$6:$C$1005,MATCH(LEFT(B497,SEARCH(" - ",B497)-1)*1,TasksList!$B$6:$B$1005,0),1)),""),"Task not found!")</f>
        <v/>
      </c>
      <c r="D497" s="384"/>
      <c r="E497" s="149"/>
      <c r="F497" s="149"/>
      <c r="G497" s="150"/>
      <c r="I497" s="276" t="str">
        <f t="shared" si="7"/>
        <v/>
      </c>
    </row>
    <row r="498" spans="1:9" x14ac:dyDescent="0.25">
      <c r="A498" s="12"/>
      <c r="B498" s="228"/>
      <c r="C498" s="154" t="str">
        <f>IFERROR(IF(LEN(B498)&gt;0,IF(INDEX(TasksList!$C$6:$C$1005,MATCH(LEFT(B498,SEARCH(" - ",B498)-1)*1,TasksList!$B$6:$B$1005,0),1)=0,"",INDEX(TasksList!$C$6:$C$1005,MATCH(LEFT(B498,SEARCH(" - ",B498)-1)*1,TasksList!$B$6:$B$1005,0),1)),""),"Task not found!")</f>
        <v/>
      </c>
      <c r="D498" s="384"/>
      <c r="E498" s="149"/>
      <c r="F498" s="149"/>
      <c r="G498" s="150"/>
      <c r="I498" s="276" t="str">
        <f t="shared" si="7"/>
        <v/>
      </c>
    </row>
    <row r="499" spans="1:9" x14ac:dyDescent="0.25">
      <c r="A499" s="12"/>
      <c r="B499" s="228"/>
      <c r="C499" s="154" t="str">
        <f>IFERROR(IF(LEN(B499)&gt;0,IF(INDEX(TasksList!$C$6:$C$1005,MATCH(LEFT(B499,SEARCH(" - ",B499)-1)*1,TasksList!$B$6:$B$1005,0),1)=0,"",INDEX(TasksList!$C$6:$C$1005,MATCH(LEFT(B499,SEARCH(" - ",B499)-1)*1,TasksList!$B$6:$B$1005,0),1)),""),"Task not found!")</f>
        <v/>
      </c>
      <c r="D499" s="384"/>
      <c r="E499" s="149"/>
      <c r="F499" s="149"/>
      <c r="G499" s="150"/>
      <c r="I499" s="276" t="str">
        <f t="shared" si="7"/>
        <v/>
      </c>
    </row>
    <row r="500" spans="1:9" x14ac:dyDescent="0.25">
      <c r="A500" s="12"/>
      <c r="B500" s="228"/>
      <c r="C500" s="154" t="str">
        <f>IFERROR(IF(LEN(B500)&gt;0,IF(INDEX(TasksList!$C$6:$C$1005,MATCH(LEFT(B500,SEARCH(" - ",B500)-1)*1,TasksList!$B$6:$B$1005,0),1)=0,"",INDEX(TasksList!$C$6:$C$1005,MATCH(LEFT(B500,SEARCH(" - ",B500)-1)*1,TasksList!$B$6:$B$1005,0),1)),""),"Task not found!")</f>
        <v/>
      </c>
      <c r="D500" s="384"/>
      <c r="E500" s="149"/>
      <c r="F500" s="149"/>
      <c r="G500" s="150"/>
      <c r="I500" s="276" t="str">
        <f t="shared" si="7"/>
        <v/>
      </c>
    </row>
    <row r="501" spans="1:9" x14ac:dyDescent="0.25">
      <c r="A501" s="12"/>
      <c r="B501" s="228"/>
      <c r="C501" s="154" t="str">
        <f>IFERROR(IF(LEN(B501)&gt;0,IF(INDEX(TasksList!$C$6:$C$1005,MATCH(LEFT(B501,SEARCH(" - ",B501)-1)*1,TasksList!$B$6:$B$1005,0),1)=0,"",INDEX(TasksList!$C$6:$C$1005,MATCH(LEFT(B501,SEARCH(" - ",B501)-1)*1,TasksList!$B$6:$B$1005,0),1)),""),"Task not found!")</f>
        <v/>
      </c>
      <c r="D501" s="384"/>
      <c r="E501" s="149"/>
      <c r="F501" s="149"/>
      <c r="G501" s="150"/>
      <c r="I501" s="276" t="str">
        <f t="shared" si="7"/>
        <v/>
      </c>
    </row>
    <row r="502" spans="1:9" x14ac:dyDescent="0.25">
      <c r="A502" s="12"/>
      <c r="B502" s="228"/>
      <c r="C502" s="154" t="str">
        <f>IFERROR(IF(LEN(B502)&gt;0,IF(INDEX(TasksList!$C$6:$C$1005,MATCH(LEFT(B502,SEARCH(" - ",B502)-1)*1,TasksList!$B$6:$B$1005,0),1)=0,"",INDEX(TasksList!$C$6:$C$1005,MATCH(LEFT(B502,SEARCH(" - ",B502)-1)*1,TasksList!$B$6:$B$1005,0),1)),""),"Task not found!")</f>
        <v/>
      </c>
      <c r="D502" s="384"/>
      <c r="E502" s="149"/>
      <c r="F502" s="149"/>
      <c r="G502" s="150"/>
      <c r="I502" s="276" t="str">
        <f t="shared" si="7"/>
        <v/>
      </c>
    </row>
    <row r="503" spans="1:9" x14ac:dyDescent="0.25">
      <c r="A503" s="12"/>
      <c r="B503" s="228"/>
      <c r="C503" s="154" t="str">
        <f>IFERROR(IF(LEN(B503)&gt;0,IF(INDEX(TasksList!$C$6:$C$1005,MATCH(LEFT(B503,SEARCH(" - ",B503)-1)*1,TasksList!$B$6:$B$1005,0),1)=0,"",INDEX(TasksList!$C$6:$C$1005,MATCH(LEFT(B503,SEARCH(" - ",B503)-1)*1,TasksList!$B$6:$B$1005,0),1)),""),"Task not found!")</f>
        <v/>
      </c>
      <c r="D503" s="384"/>
      <c r="E503" s="149"/>
      <c r="F503" s="149"/>
      <c r="G503" s="150"/>
      <c r="I503" s="276" t="str">
        <f t="shared" si="7"/>
        <v/>
      </c>
    </row>
    <row r="504" spans="1:9" x14ac:dyDescent="0.25">
      <c r="A504" s="12"/>
      <c r="B504" s="228"/>
      <c r="C504" s="154" t="str">
        <f>IFERROR(IF(LEN(B504)&gt;0,IF(INDEX(TasksList!$C$6:$C$1005,MATCH(LEFT(B504,SEARCH(" - ",B504)-1)*1,TasksList!$B$6:$B$1005,0),1)=0,"",INDEX(TasksList!$C$6:$C$1005,MATCH(LEFT(B504,SEARCH(" - ",B504)-1)*1,TasksList!$B$6:$B$1005,0),1)),""),"Task not found!")</f>
        <v/>
      </c>
      <c r="D504" s="384"/>
      <c r="E504" s="149"/>
      <c r="F504" s="149"/>
      <c r="G504" s="150"/>
      <c r="I504" s="276" t="str">
        <f t="shared" si="7"/>
        <v/>
      </c>
    </row>
    <row r="505" spans="1:9" x14ac:dyDescent="0.25">
      <c r="A505" s="12"/>
      <c r="B505" s="228"/>
      <c r="C505" s="154" t="str">
        <f>IFERROR(IF(LEN(B505)&gt;0,IF(INDEX(TasksList!$C$6:$C$1005,MATCH(LEFT(B505,SEARCH(" - ",B505)-1)*1,TasksList!$B$6:$B$1005,0),1)=0,"",INDEX(TasksList!$C$6:$C$1005,MATCH(LEFT(B505,SEARCH(" - ",B505)-1)*1,TasksList!$B$6:$B$1005,0),1)),""),"Task not found!")</f>
        <v/>
      </c>
      <c r="D505" s="384"/>
      <c r="E505" s="149"/>
      <c r="F505" s="149"/>
      <c r="G505" s="150"/>
      <c r="I505" s="276" t="str">
        <f t="shared" si="7"/>
        <v/>
      </c>
    </row>
    <row r="506" spans="1:9" x14ac:dyDescent="0.25">
      <c r="A506" s="12"/>
      <c r="B506" s="228"/>
      <c r="C506" s="154" t="str">
        <f>IFERROR(IF(LEN(B506)&gt;0,IF(INDEX(TasksList!$C$6:$C$1005,MATCH(LEFT(B506,SEARCH(" - ",B506)-1)*1,TasksList!$B$6:$B$1005,0),1)=0,"",INDEX(TasksList!$C$6:$C$1005,MATCH(LEFT(B506,SEARCH(" - ",B506)-1)*1,TasksList!$B$6:$B$1005,0),1)),""),"Task not found!")</f>
        <v/>
      </c>
      <c r="D506" s="384"/>
      <c r="E506" s="149"/>
      <c r="F506" s="149"/>
      <c r="G506" s="150"/>
      <c r="I506" s="276" t="str">
        <f t="shared" si="7"/>
        <v/>
      </c>
    </row>
    <row r="507" spans="1:9" x14ac:dyDescent="0.25">
      <c r="A507" s="12"/>
      <c r="B507" s="228"/>
      <c r="C507" s="154" t="str">
        <f>IFERROR(IF(LEN(B507)&gt;0,IF(INDEX(TasksList!$C$6:$C$1005,MATCH(LEFT(B507,SEARCH(" - ",B507)-1)*1,TasksList!$B$6:$B$1005,0),1)=0,"",INDEX(TasksList!$C$6:$C$1005,MATCH(LEFT(B507,SEARCH(" - ",B507)-1)*1,TasksList!$B$6:$B$1005,0),1)),""),"Task not found!")</f>
        <v/>
      </c>
      <c r="D507" s="384"/>
      <c r="E507" s="149"/>
      <c r="F507" s="149"/>
      <c r="G507" s="150"/>
      <c r="I507" s="276" t="str">
        <f t="shared" si="7"/>
        <v/>
      </c>
    </row>
    <row r="508" spans="1:9" x14ac:dyDescent="0.25">
      <c r="A508" s="12"/>
      <c r="B508" s="228"/>
      <c r="C508" s="154" t="str">
        <f>IFERROR(IF(LEN(B508)&gt;0,IF(INDEX(TasksList!$C$6:$C$1005,MATCH(LEFT(B508,SEARCH(" - ",B508)-1)*1,TasksList!$B$6:$B$1005,0),1)=0,"",INDEX(TasksList!$C$6:$C$1005,MATCH(LEFT(B508,SEARCH(" - ",B508)-1)*1,TasksList!$B$6:$B$1005,0),1)),""),"Task not found!")</f>
        <v/>
      </c>
      <c r="D508" s="384"/>
      <c r="E508" s="149"/>
      <c r="F508" s="149"/>
      <c r="G508" s="150"/>
      <c r="I508" s="276" t="str">
        <f t="shared" si="7"/>
        <v/>
      </c>
    </row>
    <row r="509" spans="1:9" x14ac:dyDescent="0.25">
      <c r="A509" s="12"/>
      <c r="B509" s="228"/>
      <c r="C509" s="154" t="str">
        <f>IFERROR(IF(LEN(B509)&gt;0,IF(INDEX(TasksList!$C$6:$C$1005,MATCH(LEFT(B509,SEARCH(" - ",B509)-1)*1,TasksList!$B$6:$B$1005,0),1)=0,"",INDEX(TasksList!$C$6:$C$1005,MATCH(LEFT(B509,SEARCH(" - ",B509)-1)*1,TasksList!$B$6:$B$1005,0),1)),""),"Task not found!")</f>
        <v/>
      </c>
      <c r="D509" s="384"/>
      <c r="E509" s="149"/>
      <c r="F509" s="149"/>
      <c r="G509" s="150"/>
      <c r="I509" s="276" t="str">
        <f t="shared" si="7"/>
        <v/>
      </c>
    </row>
    <row r="510" spans="1:9" x14ac:dyDescent="0.25">
      <c r="A510" s="12"/>
      <c r="B510" s="228"/>
      <c r="C510" s="154" t="str">
        <f>IFERROR(IF(LEN(B510)&gt;0,IF(INDEX(TasksList!$C$6:$C$1005,MATCH(LEFT(B510,SEARCH(" - ",B510)-1)*1,TasksList!$B$6:$B$1005,0),1)=0,"",INDEX(TasksList!$C$6:$C$1005,MATCH(LEFT(B510,SEARCH(" - ",B510)-1)*1,TasksList!$B$6:$B$1005,0),1)),""),"Task not found!")</f>
        <v/>
      </c>
      <c r="D510" s="384"/>
      <c r="E510" s="149"/>
      <c r="F510" s="149"/>
      <c r="G510" s="150"/>
      <c r="I510" s="276" t="str">
        <f t="shared" si="7"/>
        <v/>
      </c>
    </row>
    <row r="511" spans="1:9" x14ac:dyDescent="0.25">
      <c r="A511" s="12"/>
      <c r="B511" s="228"/>
      <c r="C511" s="154" t="str">
        <f>IFERROR(IF(LEN(B511)&gt;0,IF(INDEX(TasksList!$C$6:$C$1005,MATCH(LEFT(B511,SEARCH(" - ",B511)-1)*1,TasksList!$B$6:$B$1005,0),1)=0,"",INDEX(TasksList!$C$6:$C$1005,MATCH(LEFT(B511,SEARCH(" - ",B511)-1)*1,TasksList!$B$6:$B$1005,0),1)),""),"Task not found!")</f>
        <v/>
      </c>
      <c r="D511" s="384"/>
      <c r="E511" s="149"/>
      <c r="F511" s="149"/>
      <c r="G511" s="150"/>
      <c r="I511" s="276" t="str">
        <f t="shared" si="7"/>
        <v/>
      </c>
    </row>
    <row r="512" spans="1:9" x14ac:dyDescent="0.25">
      <c r="A512" s="12"/>
      <c r="B512" s="228"/>
      <c r="C512" s="154" t="str">
        <f>IFERROR(IF(LEN(B512)&gt;0,IF(INDEX(TasksList!$C$6:$C$1005,MATCH(LEFT(B512,SEARCH(" - ",B512)-1)*1,TasksList!$B$6:$B$1005,0),1)=0,"",INDEX(TasksList!$C$6:$C$1005,MATCH(LEFT(B512,SEARCH(" - ",B512)-1)*1,TasksList!$B$6:$B$1005,0),1)),""),"Task not found!")</f>
        <v/>
      </c>
      <c r="D512" s="384"/>
      <c r="E512" s="149"/>
      <c r="F512" s="149"/>
      <c r="G512" s="150"/>
      <c r="I512" s="276" t="str">
        <f t="shared" si="7"/>
        <v/>
      </c>
    </row>
    <row r="513" spans="1:9" x14ac:dyDescent="0.25">
      <c r="A513" s="12"/>
      <c r="B513" s="228"/>
      <c r="C513" s="154" t="str">
        <f>IFERROR(IF(LEN(B513)&gt;0,IF(INDEX(TasksList!$C$6:$C$1005,MATCH(LEFT(B513,SEARCH(" - ",B513)-1)*1,TasksList!$B$6:$B$1005,0),1)=0,"",INDEX(TasksList!$C$6:$C$1005,MATCH(LEFT(B513,SEARCH(" - ",B513)-1)*1,TasksList!$B$6:$B$1005,0),1)),""),"Task not found!")</f>
        <v/>
      </c>
      <c r="D513" s="384"/>
      <c r="E513" s="149"/>
      <c r="F513" s="149"/>
      <c r="G513" s="150"/>
      <c r="I513" s="276" t="str">
        <f t="shared" si="7"/>
        <v/>
      </c>
    </row>
    <row r="514" spans="1:9" x14ac:dyDescent="0.25">
      <c r="A514" s="12"/>
      <c r="B514" s="228"/>
      <c r="C514" s="154" t="str">
        <f>IFERROR(IF(LEN(B514)&gt;0,IF(INDEX(TasksList!$C$6:$C$1005,MATCH(LEFT(B514,SEARCH(" - ",B514)-1)*1,TasksList!$B$6:$B$1005,0),1)=0,"",INDEX(TasksList!$C$6:$C$1005,MATCH(LEFT(B514,SEARCH(" - ",B514)-1)*1,TasksList!$B$6:$B$1005,0),1)),""),"Task not found!")</f>
        <v/>
      </c>
      <c r="D514" s="384"/>
      <c r="E514" s="149"/>
      <c r="F514" s="149"/>
      <c r="G514" s="150"/>
      <c r="I514" s="276" t="str">
        <f t="shared" si="7"/>
        <v/>
      </c>
    </row>
    <row r="515" spans="1:9" x14ac:dyDescent="0.25">
      <c r="A515" s="12"/>
      <c r="B515" s="228"/>
      <c r="C515" s="154" t="str">
        <f>IFERROR(IF(LEN(B515)&gt;0,IF(INDEX(TasksList!$C$6:$C$1005,MATCH(LEFT(B515,SEARCH(" - ",B515)-1)*1,TasksList!$B$6:$B$1005,0),1)=0,"",INDEX(TasksList!$C$6:$C$1005,MATCH(LEFT(B515,SEARCH(" - ",B515)-1)*1,TasksList!$B$6:$B$1005,0),1)),""),"Task not found!")</f>
        <v/>
      </c>
      <c r="D515" s="384"/>
      <c r="E515" s="149"/>
      <c r="F515" s="149"/>
      <c r="G515" s="150"/>
      <c r="I515" s="276" t="str">
        <f t="shared" si="7"/>
        <v/>
      </c>
    </row>
    <row r="516" spans="1:9" x14ac:dyDescent="0.25">
      <c r="A516" s="12"/>
      <c r="B516" s="228"/>
      <c r="C516" s="154" t="str">
        <f>IFERROR(IF(LEN(B516)&gt;0,IF(INDEX(TasksList!$C$6:$C$1005,MATCH(LEFT(B516,SEARCH(" - ",B516)-1)*1,TasksList!$B$6:$B$1005,0),1)=0,"",INDEX(TasksList!$C$6:$C$1005,MATCH(LEFT(B516,SEARCH(" - ",B516)-1)*1,TasksList!$B$6:$B$1005,0),1)),""),"Task not found!")</f>
        <v/>
      </c>
      <c r="D516" s="384"/>
      <c r="E516" s="149"/>
      <c r="F516" s="149"/>
      <c r="G516" s="150"/>
      <c r="I516" s="276" t="str">
        <f t="shared" si="7"/>
        <v/>
      </c>
    </row>
    <row r="517" spans="1:9" x14ac:dyDescent="0.25">
      <c r="A517" s="12"/>
      <c r="B517" s="228"/>
      <c r="C517" s="154" t="str">
        <f>IFERROR(IF(LEN(B517)&gt;0,IF(INDEX(TasksList!$C$6:$C$1005,MATCH(LEFT(B517,SEARCH(" - ",B517)-1)*1,TasksList!$B$6:$B$1005,0),1)=0,"",INDEX(TasksList!$C$6:$C$1005,MATCH(LEFT(B517,SEARCH(" - ",B517)-1)*1,TasksList!$B$6:$B$1005,0),1)),""),"Task not found!")</f>
        <v/>
      </c>
      <c r="D517" s="384"/>
      <c r="E517" s="149"/>
      <c r="F517" s="149"/>
      <c r="G517" s="150"/>
      <c r="I517" s="276" t="str">
        <f t="shared" si="7"/>
        <v/>
      </c>
    </row>
    <row r="518" spans="1:9" x14ac:dyDescent="0.25">
      <c r="A518" s="12"/>
      <c r="B518" s="228"/>
      <c r="C518" s="154" t="str">
        <f>IFERROR(IF(LEN(B518)&gt;0,IF(INDEX(TasksList!$C$6:$C$1005,MATCH(LEFT(B518,SEARCH(" - ",B518)-1)*1,TasksList!$B$6:$B$1005,0),1)=0,"",INDEX(TasksList!$C$6:$C$1005,MATCH(LEFT(B518,SEARCH(" - ",B518)-1)*1,TasksList!$B$6:$B$1005,0),1)),""),"Task not found!")</f>
        <v/>
      </c>
      <c r="D518" s="384"/>
      <c r="E518" s="149"/>
      <c r="F518" s="149"/>
      <c r="G518" s="150"/>
      <c r="I518" s="276" t="str">
        <f t="shared" si="7"/>
        <v/>
      </c>
    </row>
    <row r="519" spans="1:9" x14ac:dyDescent="0.25">
      <c r="A519" s="12"/>
      <c r="B519" s="228"/>
      <c r="C519" s="154" t="str">
        <f>IFERROR(IF(LEN(B519)&gt;0,IF(INDEX(TasksList!$C$6:$C$1005,MATCH(LEFT(B519,SEARCH(" - ",B519)-1)*1,TasksList!$B$6:$B$1005,0),1)=0,"",INDEX(TasksList!$C$6:$C$1005,MATCH(LEFT(B519,SEARCH(" - ",B519)-1)*1,TasksList!$B$6:$B$1005,0),1)),""),"Task not found!")</f>
        <v/>
      </c>
      <c r="D519" s="384"/>
      <c r="E519" s="149"/>
      <c r="F519" s="149"/>
      <c r="G519" s="150"/>
      <c r="I519" s="276" t="str">
        <f t="shared" ref="I519:I582" si="8">IF(AND(LEN(D519)&gt;0,LEN(B519)=0),"←   Missing Task ID",IF(AND(LEN(D519)&gt;0,LEN(E519)=0),"←   Missing STAGE",IF(AND(LEN(B519)+LEN(E519)&gt;0,LEN(D519)=0),"←   Missing DATE","")))</f>
        <v/>
      </c>
    </row>
    <row r="520" spans="1:9" x14ac:dyDescent="0.25">
      <c r="A520" s="12"/>
      <c r="B520" s="228"/>
      <c r="C520" s="154" t="str">
        <f>IFERROR(IF(LEN(B520)&gt;0,IF(INDEX(TasksList!$C$6:$C$1005,MATCH(LEFT(B520,SEARCH(" - ",B520)-1)*1,TasksList!$B$6:$B$1005,0),1)=0,"",INDEX(TasksList!$C$6:$C$1005,MATCH(LEFT(B520,SEARCH(" - ",B520)-1)*1,TasksList!$B$6:$B$1005,0),1)),""),"Task not found!")</f>
        <v/>
      </c>
      <c r="D520" s="384"/>
      <c r="E520" s="149"/>
      <c r="F520" s="149"/>
      <c r="G520" s="150"/>
      <c r="I520" s="276" t="str">
        <f t="shared" si="8"/>
        <v/>
      </c>
    </row>
    <row r="521" spans="1:9" x14ac:dyDescent="0.25">
      <c r="A521" s="12"/>
      <c r="B521" s="228"/>
      <c r="C521" s="154" t="str">
        <f>IFERROR(IF(LEN(B521)&gt;0,IF(INDEX(TasksList!$C$6:$C$1005,MATCH(LEFT(B521,SEARCH(" - ",B521)-1)*1,TasksList!$B$6:$B$1005,0),1)=0,"",INDEX(TasksList!$C$6:$C$1005,MATCH(LEFT(B521,SEARCH(" - ",B521)-1)*1,TasksList!$B$6:$B$1005,0),1)),""),"Task not found!")</f>
        <v/>
      </c>
      <c r="D521" s="384"/>
      <c r="E521" s="149"/>
      <c r="F521" s="149"/>
      <c r="G521" s="150"/>
      <c r="I521" s="276" t="str">
        <f t="shared" si="8"/>
        <v/>
      </c>
    </row>
    <row r="522" spans="1:9" x14ac:dyDescent="0.25">
      <c r="A522" s="12"/>
      <c r="B522" s="228"/>
      <c r="C522" s="154" t="str">
        <f>IFERROR(IF(LEN(B522)&gt;0,IF(INDEX(TasksList!$C$6:$C$1005,MATCH(LEFT(B522,SEARCH(" - ",B522)-1)*1,TasksList!$B$6:$B$1005,0),1)=0,"",INDEX(TasksList!$C$6:$C$1005,MATCH(LEFT(B522,SEARCH(" - ",B522)-1)*1,TasksList!$B$6:$B$1005,0),1)),""),"Task not found!")</f>
        <v/>
      </c>
      <c r="D522" s="384"/>
      <c r="E522" s="149"/>
      <c r="F522" s="149"/>
      <c r="G522" s="150"/>
      <c r="I522" s="276" t="str">
        <f t="shared" si="8"/>
        <v/>
      </c>
    </row>
    <row r="523" spans="1:9" x14ac:dyDescent="0.25">
      <c r="A523" s="12"/>
      <c r="B523" s="228"/>
      <c r="C523" s="154" t="str">
        <f>IFERROR(IF(LEN(B523)&gt;0,IF(INDEX(TasksList!$C$6:$C$1005,MATCH(LEFT(B523,SEARCH(" - ",B523)-1)*1,TasksList!$B$6:$B$1005,0),1)=0,"",INDEX(TasksList!$C$6:$C$1005,MATCH(LEFT(B523,SEARCH(" - ",B523)-1)*1,TasksList!$B$6:$B$1005,0),1)),""),"Task not found!")</f>
        <v/>
      </c>
      <c r="D523" s="384"/>
      <c r="E523" s="149"/>
      <c r="F523" s="149"/>
      <c r="G523" s="150"/>
      <c r="I523" s="276" t="str">
        <f t="shared" si="8"/>
        <v/>
      </c>
    </row>
    <row r="524" spans="1:9" x14ac:dyDescent="0.25">
      <c r="A524" s="12"/>
      <c r="B524" s="228"/>
      <c r="C524" s="154" t="str">
        <f>IFERROR(IF(LEN(B524)&gt;0,IF(INDEX(TasksList!$C$6:$C$1005,MATCH(LEFT(B524,SEARCH(" - ",B524)-1)*1,TasksList!$B$6:$B$1005,0),1)=0,"",INDEX(TasksList!$C$6:$C$1005,MATCH(LEFT(B524,SEARCH(" - ",B524)-1)*1,TasksList!$B$6:$B$1005,0),1)),""),"Task not found!")</f>
        <v/>
      </c>
      <c r="D524" s="384"/>
      <c r="E524" s="149"/>
      <c r="F524" s="149"/>
      <c r="G524" s="150"/>
      <c r="I524" s="276" t="str">
        <f t="shared" si="8"/>
        <v/>
      </c>
    </row>
    <row r="525" spans="1:9" x14ac:dyDescent="0.25">
      <c r="A525" s="12"/>
      <c r="B525" s="228"/>
      <c r="C525" s="154" t="str">
        <f>IFERROR(IF(LEN(B525)&gt;0,IF(INDEX(TasksList!$C$6:$C$1005,MATCH(LEFT(B525,SEARCH(" - ",B525)-1)*1,TasksList!$B$6:$B$1005,0),1)=0,"",INDEX(TasksList!$C$6:$C$1005,MATCH(LEFT(B525,SEARCH(" - ",B525)-1)*1,TasksList!$B$6:$B$1005,0),1)),""),"Task not found!")</f>
        <v/>
      </c>
      <c r="D525" s="384"/>
      <c r="E525" s="149"/>
      <c r="F525" s="149"/>
      <c r="G525" s="150"/>
      <c r="I525" s="276" t="str">
        <f t="shared" si="8"/>
        <v/>
      </c>
    </row>
    <row r="526" spans="1:9" x14ac:dyDescent="0.25">
      <c r="A526" s="12"/>
      <c r="B526" s="228"/>
      <c r="C526" s="154" t="str">
        <f>IFERROR(IF(LEN(B526)&gt;0,IF(INDEX(TasksList!$C$6:$C$1005,MATCH(LEFT(B526,SEARCH(" - ",B526)-1)*1,TasksList!$B$6:$B$1005,0),1)=0,"",INDEX(TasksList!$C$6:$C$1005,MATCH(LEFT(B526,SEARCH(" - ",B526)-1)*1,TasksList!$B$6:$B$1005,0),1)),""),"Task not found!")</f>
        <v/>
      </c>
      <c r="D526" s="384"/>
      <c r="E526" s="149"/>
      <c r="F526" s="149"/>
      <c r="G526" s="150"/>
      <c r="I526" s="276" t="str">
        <f t="shared" si="8"/>
        <v/>
      </c>
    </row>
    <row r="527" spans="1:9" x14ac:dyDescent="0.25">
      <c r="A527" s="12"/>
      <c r="B527" s="228"/>
      <c r="C527" s="154" t="str">
        <f>IFERROR(IF(LEN(B527)&gt;0,IF(INDEX(TasksList!$C$6:$C$1005,MATCH(LEFT(B527,SEARCH(" - ",B527)-1)*1,TasksList!$B$6:$B$1005,0),1)=0,"",INDEX(TasksList!$C$6:$C$1005,MATCH(LEFT(B527,SEARCH(" - ",B527)-1)*1,TasksList!$B$6:$B$1005,0),1)),""),"Task not found!")</f>
        <v/>
      </c>
      <c r="D527" s="384"/>
      <c r="E527" s="149"/>
      <c r="F527" s="149"/>
      <c r="G527" s="150"/>
      <c r="I527" s="276" t="str">
        <f t="shared" si="8"/>
        <v/>
      </c>
    </row>
    <row r="528" spans="1:9" x14ac:dyDescent="0.25">
      <c r="A528" s="12"/>
      <c r="B528" s="228"/>
      <c r="C528" s="154" t="str">
        <f>IFERROR(IF(LEN(B528)&gt;0,IF(INDEX(TasksList!$C$6:$C$1005,MATCH(LEFT(B528,SEARCH(" - ",B528)-1)*1,TasksList!$B$6:$B$1005,0),1)=0,"",INDEX(TasksList!$C$6:$C$1005,MATCH(LEFT(B528,SEARCH(" - ",B528)-1)*1,TasksList!$B$6:$B$1005,0),1)),""),"Task not found!")</f>
        <v/>
      </c>
      <c r="D528" s="384"/>
      <c r="E528" s="149"/>
      <c r="F528" s="149"/>
      <c r="G528" s="150"/>
      <c r="I528" s="276" t="str">
        <f t="shared" si="8"/>
        <v/>
      </c>
    </row>
    <row r="529" spans="1:9" x14ac:dyDescent="0.25">
      <c r="A529" s="12"/>
      <c r="B529" s="228"/>
      <c r="C529" s="154" t="str">
        <f>IFERROR(IF(LEN(B529)&gt;0,IF(INDEX(TasksList!$C$6:$C$1005,MATCH(LEFT(B529,SEARCH(" - ",B529)-1)*1,TasksList!$B$6:$B$1005,0),1)=0,"",INDEX(TasksList!$C$6:$C$1005,MATCH(LEFT(B529,SEARCH(" - ",B529)-1)*1,TasksList!$B$6:$B$1005,0),1)),""),"Task not found!")</f>
        <v/>
      </c>
      <c r="D529" s="384"/>
      <c r="E529" s="149"/>
      <c r="F529" s="149"/>
      <c r="G529" s="150"/>
      <c r="I529" s="276" t="str">
        <f t="shared" si="8"/>
        <v/>
      </c>
    </row>
    <row r="530" spans="1:9" x14ac:dyDescent="0.25">
      <c r="A530" s="12"/>
      <c r="B530" s="228"/>
      <c r="C530" s="154" t="str">
        <f>IFERROR(IF(LEN(B530)&gt;0,IF(INDEX(TasksList!$C$6:$C$1005,MATCH(LEFT(B530,SEARCH(" - ",B530)-1)*1,TasksList!$B$6:$B$1005,0),1)=0,"",INDEX(TasksList!$C$6:$C$1005,MATCH(LEFT(B530,SEARCH(" - ",B530)-1)*1,TasksList!$B$6:$B$1005,0),1)),""),"Task not found!")</f>
        <v/>
      </c>
      <c r="D530" s="384"/>
      <c r="E530" s="149"/>
      <c r="F530" s="149"/>
      <c r="G530" s="150"/>
      <c r="I530" s="276" t="str">
        <f t="shared" si="8"/>
        <v/>
      </c>
    </row>
    <row r="531" spans="1:9" x14ac:dyDescent="0.25">
      <c r="A531" s="12"/>
      <c r="B531" s="228"/>
      <c r="C531" s="154" t="str">
        <f>IFERROR(IF(LEN(B531)&gt;0,IF(INDEX(TasksList!$C$6:$C$1005,MATCH(LEFT(B531,SEARCH(" - ",B531)-1)*1,TasksList!$B$6:$B$1005,0),1)=0,"",INDEX(TasksList!$C$6:$C$1005,MATCH(LEFT(B531,SEARCH(" - ",B531)-1)*1,TasksList!$B$6:$B$1005,0),1)),""),"Task not found!")</f>
        <v/>
      </c>
      <c r="D531" s="384"/>
      <c r="E531" s="149"/>
      <c r="F531" s="149"/>
      <c r="G531" s="150"/>
      <c r="I531" s="276" t="str">
        <f t="shared" si="8"/>
        <v/>
      </c>
    </row>
    <row r="532" spans="1:9" x14ac:dyDescent="0.25">
      <c r="A532" s="12"/>
      <c r="B532" s="228"/>
      <c r="C532" s="154" t="str">
        <f>IFERROR(IF(LEN(B532)&gt;0,IF(INDEX(TasksList!$C$6:$C$1005,MATCH(LEFT(B532,SEARCH(" - ",B532)-1)*1,TasksList!$B$6:$B$1005,0),1)=0,"",INDEX(TasksList!$C$6:$C$1005,MATCH(LEFT(B532,SEARCH(" - ",B532)-1)*1,TasksList!$B$6:$B$1005,0),1)),""),"Task not found!")</f>
        <v/>
      </c>
      <c r="D532" s="384"/>
      <c r="E532" s="149"/>
      <c r="F532" s="149"/>
      <c r="G532" s="150"/>
      <c r="I532" s="276" t="str">
        <f t="shared" si="8"/>
        <v/>
      </c>
    </row>
    <row r="533" spans="1:9" x14ac:dyDescent="0.25">
      <c r="A533" s="12"/>
      <c r="B533" s="228"/>
      <c r="C533" s="154" t="str">
        <f>IFERROR(IF(LEN(B533)&gt;0,IF(INDEX(TasksList!$C$6:$C$1005,MATCH(LEFT(B533,SEARCH(" - ",B533)-1)*1,TasksList!$B$6:$B$1005,0),1)=0,"",INDEX(TasksList!$C$6:$C$1005,MATCH(LEFT(B533,SEARCH(" - ",B533)-1)*1,TasksList!$B$6:$B$1005,0),1)),""),"Task not found!")</f>
        <v/>
      </c>
      <c r="D533" s="384"/>
      <c r="E533" s="149"/>
      <c r="F533" s="149"/>
      <c r="G533" s="150"/>
      <c r="I533" s="276" t="str">
        <f t="shared" si="8"/>
        <v/>
      </c>
    </row>
    <row r="534" spans="1:9" x14ac:dyDescent="0.25">
      <c r="A534" s="12"/>
      <c r="B534" s="228"/>
      <c r="C534" s="154" t="str">
        <f>IFERROR(IF(LEN(B534)&gt;0,IF(INDEX(TasksList!$C$6:$C$1005,MATCH(LEFT(B534,SEARCH(" - ",B534)-1)*1,TasksList!$B$6:$B$1005,0),1)=0,"",INDEX(TasksList!$C$6:$C$1005,MATCH(LEFT(B534,SEARCH(" - ",B534)-1)*1,TasksList!$B$6:$B$1005,0),1)),""),"Task not found!")</f>
        <v/>
      </c>
      <c r="D534" s="384"/>
      <c r="E534" s="149"/>
      <c r="F534" s="149"/>
      <c r="G534" s="150"/>
      <c r="I534" s="276" t="str">
        <f t="shared" si="8"/>
        <v/>
      </c>
    </row>
    <row r="535" spans="1:9" x14ac:dyDescent="0.25">
      <c r="A535" s="12"/>
      <c r="B535" s="228"/>
      <c r="C535" s="154" t="str">
        <f>IFERROR(IF(LEN(B535)&gt;0,IF(INDEX(TasksList!$C$6:$C$1005,MATCH(LEFT(B535,SEARCH(" - ",B535)-1)*1,TasksList!$B$6:$B$1005,0),1)=0,"",INDEX(TasksList!$C$6:$C$1005,MATCH(LEFT(B535,SEARCH(" - ",B535)-1)*1,TasksList!$B$6:$B$1005,0),1)),""),"Task not found!")</f>
        <v/>
      </c>
      <c r="D535" s="384"/>
      <c r="E535" s="149"/>
      <c r="F535" s="149"/>
      <c r="G535" s="150"/>
      <c r="I535" s="276" t="str">
        <f t="shared" si="8"/>
        <v/>
      </c>
    </row>
    <row r="536" spans="1:9" x14ac:dyDescent="0.25">
      <c r="A536" s="12"/>
      <c r="B536" s="228"/>
      <c r="C536" s="154" t="str">
        <f>IFERROR(IF(LEN(B536)&gt;0,IF(INDEX(TasksList!$C$6:$C$1005,MATCH(LEFT(B536,SEARCH(" - ",B536)-1)*1,TasksList!$B$6:$B$1005,0),1)=0,"",INDEX(TasksList!$C$6:$C$1005,MATCH(LEFT(B536,SEARCH(" - ",B536)-1)*1,TasksList!$B$6:$B$1005,0),1)),""),"Task not found!")</f>
        <v/>
      </c>
      <c r="D536" s="384"/>
      <c r="E536" s="149"/>
      <c r="F536" s="149"/>
      <c r="G536" s="150"/>
      <c r="I536" s="276" t="str">
        <f t="shared" si="8"/>
        <v/>
      </c>
    </row>
    <row r="537" spans="1:9" x14ac:dyDescent="0.25">
      <c r="A537" s="12"/>
      <c r="B537" s="228"/>
      <c r="C537" s="154" t="str">
        <f>IFERROR(IF(LEN(B537)&gt;0,IF(INDEX(TasksList!$C$6:$C$1005,MATCH(LEFT(B537,SEARCH(" - ",B537)-1)*1,TasksList!$B$6:$B$1005,0),1)=0,"",INDEX(TasksList!$C$6:$C$1005,MATCH(LEFT(B537,SEARCH(" - ",B537)-1)*1,TasksList!$B$6:$B$1005,0),1)),""),"Task not found!")</f>
        <v/>
      </c>
      <c r="D537" s="384"/>
      <c r="E537" s="149"/>
      <c r="F537" s="149"/>
      <c r="G537" s="150"/>
      <c r="I537" s="276" t="str">
        <f t="shared" si="8"/>
        <v/>
      </c>
    </row>
    <row r="538" spans="1:9" x14ac:dyDescent="0.25">
      <c r="A538" s="12"/>
      <c r="B538" s="228"/>
      <c r="C538" s="154" t="str">
        <f>IFERROR(IF(LEN(B538)&gt;0,IF(INDEX(TasksList!$C$6:$C$1005,MATCH(LEFT(B538,SEARCH(" - ",B538)-1)*1,TasksList!$B$6:$B$1005,0),1)=0,"",INDEX(TasksList!$C$6:$C$1005,MATCH(LEFT(B538,SEARCH(" - ",B538)-1)*1,TasksList!$B$6:$B$1005,0),1)),""),"Task not found!")</f>
        <v/>
      </c>
      <c r="D538" s="384"/>
      <c r="E538" s="149"/>
      <c r="F538" s="149"/>
      <c r="G538" s="150"/>
      <c r="I538" s="276" t="str">
        <f t="shared" si="8"/>
        <v/>
      </c>
    </row>
    <row r="539" spans="1:9" x14ac:dyDescent="0.25">
      <c r="A539" s="12"/>
      <c r="B539" s="228"/>
      <c r="C539" s="154" t="str">
        <f>IFERROR(IF(LEN(B539)&gt;0,IF(INDEX(TasksList!$C$6:$C$1005,MATCH(LEFT(B539,SEARCH(" - ",B539)-1)*1,TasksList!$B$6:$B$1005,0),1)=0,"",INDEX(TasksList!$C$6:$C$1005,MATCH(LEFT(B539,SEARCH(" - ",B539)-1)*1,TasksList!$B$6:$B$1005,0),1)),""),"Task not found!")</f>
        <v/>
      </c>
      <c r="D539" s="384"/>
      <c r="E539" s="149"/>
      <c r="F539" s="149"/>
      <c r="G539" s="150"/>
      <c r="I539" s="276" t="str">
        <f t="shared" si="8"/>
        <v/>
      </c>
    </row>
    <row r="540" spans="1:9" x14ac:dyDescent="0.25">
      <c r="A540" s="12"/>
      <c r="B540" s="228"/>
      <c r="C540" s="154" t="str">
        <f>IFERROR(IF(LEN(B540)&gt;0,IF(INDEX(TasksList!$C$6:$C$1005,MATCH(LEFT(B540,SEARCH(" - ",B540)-1)*1,TasksList!$B$6:$B$1005,0),1)=0,"",INDEX(TasksList!$C$6:$C$1005,MATCH(LEFT(B540,SEARCH(" - ",B540)-1)*1,TasksList!$B$6:$B$1005,0),1)),""),"Task not found!")</f>
        <v/>
      </c>
      <c r="D540" s="384"/>
      <c r="E540" s="149"/>
      <c r="F540" s="149"/>
      <c r="G540" s="150"/>
      <c r="I540" s="276" t="str">
        <f t="shared" si="8"/>
        <v/>
      </c>
    </row>
    <row r="541" spans="1:9" x14ac:dyDescent="0.25">
      <c r="A541" s="12"/>
      <c r="B541" s="228"/>
      <c r="C541" s="154" t="str">
        <f>IFERROR(IF(LEN(B541)&gt;0,IF(INDEX(TasksList!$C$6:$C$1005,MATCH(LEFT(B541,SEARCH(" - ",B541)-1)*1,TasksList!$B$6:$B$1005,0),1)=0,"",INDEX(TasksList!$C$6:$C$1005,MATCH(LEFT(B541,SEARCH(" - ",B541)-1)*1,TasksList!$B$6:$B$1005,0),1)),""),"Task not found!")</f>
        <v/>
      </c>
      <c r="D541" s="384"/>
      <c r="E541" s="149"/>
      <c r="F541" s="149"/>
      <c r="G541" s="150"/>
      <c r="I541" s="276" t="str">
        <f t="shared" si="8"/>
        <v/>
      </c>
    </row>
    <row r="542" spans="1:9" x14ac:dyDescent="0.25">
      <c r="A542" s="12"/>
      <c r="B542" s="228"/>
      <c r="C542" s="154" t="str">
        <f>IFERROR(IF(LEN(B542)&gt;0,IF(INDEX(TasksList!$C$6:$C$1005,MATCH(LEFT(B542,SEARCH(" - ",B542)-1)*1,TasksList!$B$6:$B$1005,0),1)=0,"",INDEX(TasksList!$C$6:$C$1005,MATCH(LEFT(B542,SEARCH(" - ",B542)-1)*1,TasksList!$B$6:$B$1005,0),1)),""),"Task not found!")</f>
        <v/>
      </c>
      <c r="D542" s="384"/>
      <c r="E542" s="149"/>
      <c r="F542" s="149"/>
      <c r="G542" s="150"/>
      <c r="I542" s="276" t="str">
        <f t="shared" si="8"/>
        <v/>
      </c>
    </row>
    <row r="543" spans="1:9" x14ac:dyDescent="0.25">
      <c r="A543" s="12"/>
      <c r="B543" s="228"/>
      <c r="C543" s="154" t="str">
        <f>IFERROR(IF(LEN(B543)&gt;0,IF(INDEX(TasksList!$C$6:$C$1005,MATCH(LEFT(B543,SEARCH(" - ",B543)-1)*1,TasksList!$B$6:$B$1005,0),1)=0,"",INDEX(TasksList!$C$6:$C$1005,MATCH(LEFT(B543,SEARCH(" - ",B543)-1)*1,TasksList!$B$6:$B$1005,0),1)),""),"Task not found!")</f>
        <v/>
      </c>
      <c r="D543" s="384"/>
      <c r="E543" s="149"/>
      <c r="F543" s="149"/>
      <c r="G543" s="150"/>
      <c r="I543" s="276" t="str">
        <f t="shared" si="8"/>
        <v/>
      </c>
    </row>
    <row r="544" spans="1:9" x14ac:dyDescent="0.25">
      <c r="A544" s="12"/>
      <c r="B544" s="228"/>
      <c r="C544" s="154" t="str">
        <f>IFERROR(IF(LEN(B544)&gt;0,IF(INDEX(TasksList!$C$6:$C$1005,MATCH(LEFT(B544,SEARCH(" - ",B544)-1)*1,TasksList!$B$6:$B$1005,0),1)=0,"",INDEX(TasksList!$C$6:$C$1005,MATCH(LEFT(B544,SEARCH(" - ",B544)-1)*1,TasksList!$B$6:$B$1005,0),1)),""),"Task not found!")</f>
        <v/>
      </c>
      <c r="D544" s="384"/>
      <c r="E544" s="149"/>
      <c r="F544" s="149"/>
      <c r="G544" s="150"/>
      <c r="I544" s="276" t="str">
        <f t="shared" si="8"/>
        <v/>
      </c>
    </row>
    <row r="545" spans="1:9" x14ac:dyDescent="0.25">
      <c r="A545" s="12"/>
      <c r="B545" s="228"/>
      <c r="C545" s="154" t="str">
        <f>IFERROR(IF(LEN(B545)&gt;0,IF(INDEX(TasksList!$C$6:$C$1005,MATCH(LEFT(B545,SEARCH(" - ",B545)-1)*1,TasksList!$B$6:$B$1005,0),1)=0,"",INDEX(TasksList!$C$6:$C$1005,MATCH(LEFT(B545,SEARCH(" - ",B545)-1)*1,TasksList!$B$6:$B$1005,0),1)),""),"Task not found!")</f>
        <v/>
      </c>
      <c r="D545" s="384"/>
      <c r="E545" s="149"/>
      <c r="F545" s="149"/>
      <c r="G545" s="150"/>
      <c r="I545" s="276" t="str">
        <f t="shared" si="8"/>
        <v/>
      </c>
    </row>
    <row r="546" spans="1:9" x14ac:dyDescent="0.25">
      <c r="A546" s="12"/>
      <c r="B546" s="228"/>
      <c r="C546" s="154" t="str">
        <f>IFERROR(IF(LEN(B546)&gt;0,IF(INDEX(TasksList!$C$6:$C$1005,MATCH(LEFT(B546,SEARCH(" - ",B546)-1)*1,TasksList!$B$6:$B$1005,0),1)=0,"",INDEX(TasksList!$C$6:$C$1005,MATCH(LEFT(B546,SEARCH(" - ",B546)-1)*1,TasksList!$B$6:$B$1005,0),1)),""),"Task not found!")</f>
        <v/>
      </c>
      <c r="D546" s="384"/>
      <c r="E546" s="149"/>
      <c r="F546" s="149"/>
      <c r="G546" s="150"/>
      <c r="I546" s="276" t="str">
        <f t="shared" si="8"/>
        <v/>
      </c>
    </row>
    <row r="547" spans="1:9" x14ac:dyDescent="0.25">
      <c r="A547" s="12"/>
      <c r="B547" s="228"/>
      <c r="C547" s="154" t="str">
        <f>IFERROR(IF(LEN(B547)&gt;0,IF(INDEX(TasksList!$C$6:$C$1005,MATCH(LEFT(B547,SEARCH(" - ",B547)-1)*1,TasksList!$B$6:$B$1005,0),1)=0,"",INDEX(TasksList!$C$6:$C$1005,MATCH(LEFT(B547,SEARCH(" - ",B547)-1)*1,TasksList!$B$6:$B$1005,0),1)),""),"Task not found!")</f>
        <v/>
      </c>
      <c r="D547" s="384"/>
      <c r="E547" s="149"/>
      <c r="F547" s="149"/>
      <c r="G547" s="150"/>
      <c r="I547" s="276" t="str">
        <f t="shared" si="8"/>
        <v/>
      </c>
    </row>
    <row r="548" spans="1:9" x14ac:dyDescent="0.25">
      <c r="A548" s="12"/>
      <c r="B548" s="228"/>
      <c r="C548" s="154" t="str">
        <f>IFERROR(IF(LEN(B548)&gt;0,IF(INDEX(TasksList!$C$6:$C$1005,MATCH(LEFT(B548,SEARCH(" - ",B548)-1)*1,TasksList!$B$6:$B$1005,0),1)=0,"",INDEX(TasksList!$C$6:$C$1005,MATCH(LEFT(B548,SEARCH(" - ",B548)-1)*1,TasksList!$B$6:$B$1005,0),1)),""),"Task not found!")</f>
        <v/>
      </c>
      <c r="D548" s="384"/>
      <c r="E548" s="149"/>
      <c r="F548" s="149"/>
      <c r="G548" s="150"/>
      <c r="I548" s="276" t="str">
        <f t="shared" si="8"/>
        <v/>
      </c>
    </row>
    <row r="549" spans="1:9" x14ac:dyDescent="0.25">
      <c r="A549" s="12"/>
      <c r="B549" s="228"/>
      <c r="C549" s="154" t="str">
        <f>IFERROR(IF(LEN(B549)&gt;0,IF(INDEX(TasksList!$C$6:$C$1005,MATCH(LEFT(B549,SEARCH(" - ",B549)-1)*1,TasksList!$B$6:$B$1005,0),1)=0,"",INDEX(TasksList!$C$6:$C$1005,MATCH(LEFT(B549,SEARCH(" - ",B549)-1)*1,TasksList!$B$6:$B$1005,0),1)),""),"Task not found!")</f>
        <v/>
      </c>
      <c r="D549" s="384"/>
      <c r="E549" s="149"/>
      <c r="F549" s="149"/>
      <c r="G549" s="150"/>
      <c r="I549" s="276" t="str">
        <f t="shared" si="8"/>
        <v/>
      </c>
    </row>
    <row r="550" spans="1:9" x14ac:dyDescent="0.25">
      <c r="A550" s="12"/>
      <c r="B550" s="228"/>
      <c r="C550" s="154" t="str">
        <f>IFERROR(IF(LEN(B550)&gt;0,IF(INDEX(TasksList!$C$6:$C$1005,MATCH(LEFT(B550,SEARCH(" - ",B550)-1)*1,TasksList!$B$6:$B$1005,0),1)=0,"",INDEX(TasksList!$C$6:$C$1005,MATCH(LEFT(B550,SEARCH(" - ",B550)-1)*1,TasksList!$B$6:$B$1005,0),1)),""),"Task not found!")</f>
        <v/>
      </c>
      <c r="D550" s="384"/>
      <c r="E550" s="149"/>
      <c r="F550" s="149"/>
      <c r="G550" s="150"/>
      <c r="I550" s="276" t="str">
        <f t="shared" si="8"/>
        <v/>
      </c>
    </row>
    <row r="551" spans="1:9" x14ac:dyDescent="0.25">
      <c r="A551" s="12"/>
      <c r="B551" s="228"/>
      <c r="C551" s="154" t="str">
        <f>IFERROR(IF(LEN(B551)&gt;0,IF(INDEX(TasksList!$C$6:$C$1005,MATCH(LEFT(B551,SEARCH(" - ",B551)-1)*1,TasksList!$B$6:$B$1005,0),1)=0,"",INDEX(TasksList!$C$6:$C$1005,MATCH(LEFT(B551,SEARCH(" - ",B551)-1)*1,TasksList!$B$6:$B$1005,0),1)),""),"Task not found!")</f>
        <v/>
      </c>
      <c r="D551" s="384"/>
      <c r="E551" s="149"/>
      <c r="F551" s="149"/>
      <c r="G551" s="150"/>
      <c r="I551" s="276" t="str">
        <f t="shared" si="8"/>
        <v/>
      </c>
    </row>
    <row r="552" spans="1:9" x14ac:dyDescent="0.25">
      <c r="A552" s="12"/>
      <c r="B552" s="228"/>
      <c r="C552" s="154" t="str">
        <f>IFERROR(IF(LEN(B552)&gt;0,IF(INDEX(TasksList!$C$6:$C$1005,MATCH(LEFT(B552,SEARCH(" - ",B552)-1)*1,TasksList!$B$6:$B$1005,0),1)=0,"",INDEX(TasksList!$C$6:$C$1005,MATCH(LEFT(B552,SEARCH(" - ",B552)-1)*1,TasksList!$B$6:$B$1005,0),1)),""),"Task not found!")</f>
        <v/>
      </c>
      <c r="D552" s="384"/>
      <c r="E552" s="149"/>
      <c r="F552" s="149"/>
      <c r="G552" s="150"/>
      <c r="I552" s="276" t="str">
        <f t="shared" si="8"/>
        <v/>
      </c>
    </row>
    <row r="553" spans="1:9" x14ac:dyDescent="0.25">
      <c r="A553" s="12"/>
      <c r="B553" s="228"/>
      <c r="C553" s="154" t="str">
        <f>IFERROR(IF(LEN(B553)&gt;0,IF(INDEX(TasksList!$C$6:$C$1005,MATCH(LEFT(B553,SEARCH(" - ",B553)-1)*1,TasksList!$B$6:$B$1005,0),1)=0,"",INDEX(TasksList!$C$6:$C$1005,MATCH(LEFT(B553,SEARCH(" - ",B553)-1)*1,TasksList!$B$6:$B$1005,0),1)),""),"Task not found!")</f>
        <v/>
      </c>
      <c r="D553" s="384"/>
      <c r="E553" s="149"/>
      <c r="F553" s="149"/>
      <c r="G553" s="150"/>
      <c r="I553" s="276" t="str">
        <f t="shared" si="8"/>
        <v/>
      </c>
    </row>
    <row r="554" spans="1:9" x14ac:dyDescent="0.25">
      <c r="A554" s="12"/>
      <c r="B554" s="228"/>
      <c r="C554" s="154" t="str">
        <f>IFERROR(IF(LEN(B554)&gt;0,IF(INDEX(TasksList!$C$6:$C$1005,MATCH(LEFT(B554,SEARCH(" - ",B554)-1)*1,TasksList!$B$6:$B$1005,0),1)=0,"",INDEX(TasksList!$C$6:$C$1005,MATCH(LEFT(B554,SEARCH(" - ",B554)-1)*1,TasksList!$B$6:$B$1005,0),1)),""),"Task not found!")</f>
        <v/>
      </c>
      <c r="D554" s="384"/>
      <c r="E554" s="149"/>
      <c r="F554" s="149"/>
      <c r="G554" s="150"/>
      <c r="I554" s="276" t="str">
        <f t="shared" si="8"/>
        <v/>
      </c>
    </row>
    <row r="555" spans="1:9" x14ac:dyDescent="0.25">
      <c r="A555" s="12"/>
      <c r="B555" s="228"/>
      <c r="C555" s="154" t="str">
        <f>IFERROR(IF(LEN(B555)&gt;0,IF(INDEX(TasksList!$C$6:$C$1005,MATCH(LEFT(B555,SEARCH(" - ",B555)-1)*1,TasksList!$B$6:$B$1005,0),1)=0,"",INDEX(TasksList!$C$6:$C$1005,MATCH(LEFT(B555,SEARCH(" - ",B555)-1)*1,TasksList!$B$6:$B$1005,0),1)),""),"Task not found!")</f>
        <v/>
      </c>
      <c r="D555" s="384"/>
      <c r="E555" s="149"/>
      <c r="F555" s="149"/>
      <c r="G555" s="150"/>
      <c r="I555" s="276" t="str">
        <f t="shared" si="8"/>
        <v/>
      </c>
    </row>
    <row r="556" spans="1:9" x14ac:dyDescent="0.25">
      <c r="A556" s="12"/>
      <c r="B556" s="228"/>
      <c r="C556" s="154" t="str">
        <f>IFERROR(IF(LEN(B556)&gt;0,IF(INDEX(TasksList!$C$6:$C$1005,MATCH(LEFT(B556,SEARCH(" - ",B556)-1)*1,TasksList!$B$6:$B$1005,0),1)=0,"",INDEX(TasksList!$C$6:$C$1005,MATCH(LEFT(B556,SEARCH(" - ",B556)-1)*1,TasksList!$B$6:$B$1005,0),1)),""),"Task not found!")</f>
        <v/>
      </c>
      <c r="D556" s="384"/>
      <c r="E556" s="149"/>
      <c r="F556" s="149"/>
      <c r="G556" s="150"/>
      <c r="I556" s="276" t="str">
        <f t="shared" si="8"/>
        <v/>
      </c>
    </row>
    <row r="557" spans="1:9" x14ac:dyDescent="0.25">
      <c r="A557" s="12"/>
      <c r="B557" s="228"/>
      <c r="C557" s="154" t="str">
        <f>IFERROR(IF(LEN(B557)&gt;0,IF(INDEX(TasksList!$C$6:$C$1005,MATCH(LEFT(B557,SEARCH(" - ",B557)-1)*1,TasksList!$B$6:$B$1005,0),1)=0,"",INDEX(TasksList!$C$6:$C$1005,MATCH(LEFT(B557,SEARCH(" - ",B557)-1)*1,TasksList!$B$6:$B$1005,0),1)),""),"Task not found!")</f>
        <v/>
      </c>
      <c r="D557" s="384"/>
      <c r="E557" s="149"/>
      <c r="F557" s="149"/>
      <c r="G557" s="150"/>
      <c r="I557" s="276" t="str">
        <f t="shared" si="8"/>
        <v/>
      </c>
    </row>
    <row r="558" spans="1:9" x14ac:dyDescent="0.25">
      <c r="A558" s="12"/>
      <c r="B558" s="228"/>
      <c r="C558" s="154" t="str">
        <f>IFERROR(IF(LEN(B558)&gt;0,IF(INDEX(TasksList!$C$6:$C$1005,MATCH(LEFT(B558,SEARCH(" - ",B558)-1)*1,TasksList!$B$6:$B$1005,0),1)=0,"",INDEX(TasksList!$C$6:$C$1005,MATCH(LEFT(B558,SEARCH(" - ",B558)-1)*1,TasksList!$B$6:$B$1005,0),1)),""),"Task not found!")</f>
        <v/>
      </c>
      <c r="D558" s="384"/>
      <c r="E558" s="149"/>
      <c r="F558" s="149"/>
      <c r="G558" s="150"/>
      <c r="I558" s="276" t="str">
        <f t="shared" si="8"/>
        <v/>
      </c>
    </row>
    <row r="559" spans="1:9" x14ac:dyDescent="0.25">
      <c r="A559" s="12"/>
      <c r="B559" s="228"/>
      <c r="C559" s="154" t="str">
        <f>IFERROR(IF(LEN(B559)&gt;0,IF(INDEX(TasksList!$C$6:$C$1005,MATCH(LEFT(B559,SEARCH(" - ",B559)-1)*1,TasksList!$B$6:$B$1005,0),1)=0,"",INDEX(TasksList!$C$6:$C$1005,MATCH(LEFT(B559,SEARCH(" - ",B559)-1)*1,TasksList!$B$6:$B$1005,0),1)),""),"Task not found!")</f>
        <v/>
      </c>
      <c r="D559" s="384"/>
      <c r="E559" s="149"/>
      <c r="F559" s="149"/>
      <c r="G559" s="150"/>
      <c r="I559" s="276" t="str">
        <f t="shared" si="8"/>
        <v/>
      </c>
    </row>
    <row r="560" spans="1:9" x14ac:dyDescent="0.25">
      <c r="A560" s="12"/>
      <c r="B560" s="228"/>
      <c r="C560" s="154" t="str">
        <f>IFERROR(IF(LEN(B560)&gt;0,IF(INDEX(TasksList!$C$6:$C$1005,MATCH(LEFT(B560,SEARCH(" - ",B560)-1)*1,TasksList!$B$6:$B$1005,0),1)=0,"",INDEX(TasksList!$C$6:$C$1005,MATCH(LEFT(B560,SEARCH(" - ",B560)-1)*1,TasksList!$B$6:$B$1005,0),1)),""),"Task not found!")</f>
        <v/>
      </c>
      <c r="D560" s="384"/>
      <c r="E560" s="149"/>
      <c r="F560" s="149"/>
      <c r="G560" s="150"/>
      <c r="I560" s="276" t="str">
        <f t="shared" si="8"/>
        <v/>
      </c>
    </row>
    <row r="561" spans="1:9" x14ac:dyDescent="0.25">
      <c r="A561" s="12"/>
      <c r="B561" s="228"/>
      <c r="C561" s="154" t="str">
        <f>IFERROR(IF(LEN(B561)&gt;0,IF(INDEX(TasksList!$C$6:$C$1005,MATCH(LEFT(B561,SEARCH(" - ",B561)-1)*1,TasksList!$B$6:$B$1005,0),1)=0,"",INDEX(TasksList!$C$6:$C$1005,MATCH(LEFT(B561,SEARCH(" - ",B561)-1)*1,TasksList!$B$6:$B$1005,0),1)),""),"Task not found!")</f>
        <v/>
      </c>
      <c r="D561" s="384"/>
      <c r="E561" s="149"/>
      <c r="F561" s="149"/>
      <c r="G561" s="150"/>
      <c r="I561" s="276" t="str">
        <f t="shared" si="8"/>
        <v/>
      </c>
    </row>
    <row r="562" spans="1:9" x14ac:dyDescent="0.25">
      <c r="A562" s="12"/>
      <c r="B562" s="228"/>
      <c r="C562" s="154" t="str">
        <f>IFERROR(IF(LEN(B562)&gt;0,IF(INDEX(TasksList!$C$6:$C$1005,MATCH(LEFT(B562,SEARCH(" - ",B562)-1)*1,TasksList!$B$6:$B$1005,0),1)=0,"",INDEX(TasksList!$C$6:$C$1005,MATCH(LEFT(B562,SEARCH(" - ",B562)-1)*1,TasksList!$B$6:$B$1005,0),1)),""),"Task not found!")</f>
        <v/>
      </c>
      <c r="D562" s="384"/>
      <c r="E562" s="149"/>
      <c r="F562" s="149"/>
      <c r="G562" s="150"/>
      <c r="I562" s="276" t="str">
        <f t="shared" si="8"/>
        <v/>
      </c>
    </row>
    <row r="563" spans="1:9" x14ac:dyDescent="0.25">
      <c r="A563" s="12"/>
      <c r="B563" s="228"/>
      <c r="C563" s="154" t="str">
        <f>IFERROR(IF(LEN(B563)&gt;0,IF(INDEX(TasksList!$C$6:$C$1005,MATCH(LEFT(B563,SEARCH(" - ",B563)-1)*1,TasksList!$B$6:$B$1005,0),1)=0,"",INDEX(TasksList!$C$6:$C$1005,MATCH(LEFT(B563,SEARCH(" - ",B563)-1)*1,TasksList!$B$6:$B$1005,0),1)),""),"Task not found!")</f>
        <v/>
      </c>
      <c r="D563" s="384"/>
      <c r="E563" s="149"/>
      <c r="F563" s="149"/>
      <c r="G563" s="150"/>
      <c r="I563" s="276" t="str">
        <f t="shared" si="8"/>
        <v/>
      </c>
    </row>
    <row r="564" spans="1:9" x14ac:dyDescent="0.25">
      <c r="A564" s="12"/>
      <c r="B564" s="228"/>
      <c r="C564" s="154" t="str">
        <f>IFERROR(IF(LEN(B564)&gt;0,IF(INDEX(TasksList!$C$6:$C$1005,MATCH(LEFT(B564,SEARCH(" - ",B564)-1)*1,TasksList!$B$6:$B$1005,0),1)=0,"",INDEX(TasksList!$C$6:$C$1005,MATCH(LEFT(B564,SEARCH(" - ",B564)-1)*1,TasksList!$B$6:$B$1005,0),1)),""),"Task not found!")</f>
        <v/>
      </c>
      <c r="D564" s="384"/>
      <c r="E564" s="149"/>
      <c r="F564" s="149"/>
      <c r="G564" s="150"/>
      <c r="I564" s="276" t="str">
        <f t="shared" si="8"/>
        <v/>
      </c>
    </row>
    <row r="565" spans="1:9" x14ac:dyDescent="0.25">
      <c r="A565" s="12"/>
      <c r="B565" s="228"/>
      <c r="C565" s="154" t="str">
        <f>IFERROR(IF(LEN(B565)&gt;0,IF(INDEX(TasksList!$C$6:$C$1005,MATCH(LEFT(B565,SEARCH(" - ",B565)-1)*1,TasksList!$B$6:$B$1005,0),1)=0,"",INDEX(TasksList!$C$6:$C$1005,MATCH(LEFT(B565,SEARCH(" - ",B565)-1)*1,TasksList!$B$6:$B$1005,0),1)),""),"Task not found!")</f>
        <v/>
      </c>
      <c r="D565" s="384"/>
      <c r="E565" s="149"/>
      <c r="F565" s="149"/>
      <c r="G565" s="150"/>
      <c r="I565" s="276" t="str">
        <f t="shared" si="8"/>
        <v/>
      </c>
    </row>
    <row r="566" spans="1:9" x14ac:dyDescent="0.25">
      <c r="A566" s="12"/>
      <c r="B566" s="228"/>
      <c r="C566" s="154" t="str">
        <f>IFERROR(IF(LEN(B566)&gt;0,IF(INDEX(TasksList!$C$6:$C$1005,MATCH(LEFT(B566,SEARCH(" - ",B566)-1)*1,TasksList!$B$6:$B$1005,0),1)=0,"",INDEX(TasksList!$C$6:$C$1005,MATCH(LEFT(B566,SEARCH(" - ",B566)-1)*1,TasksList!$B$6:$B$1005,0),1)),""),"Task not found!")</f>
        <v/>
      </c>
      <c r="D566" s="384"/>
      <c r="E566" s="149"/>
      <c r="F566" s="149"/>
      <c r="G566" s="150"/>
      <c r="I566" s="276" t="str">
        <f t="shared" si="8"/>
        <v/>
      </c>
    </row>
    <row r="567" spans="1:9" x14ac:dyDescent="0.25">
      <c r="A567" s="12"/>
      <c r="B567" s="228"/>
      <c r="C567" s="154" t="str">
        <f>IFERROR(IF(LEN(B567)&gt;0,IF(INDEX(TasksList!$C$6:$C$1005,MATCH(LEFT(B567,SEARCH(" - ",B567)-1)*1,TasksList!$B$6:$B$1005,0),1)=0,"",INDEX(TasksList!$C$6:$C$1005,MATCH(LEFT(B567,SEARCH(" - ",B567)-1)*1,TasksList!$B$6:$B$1005,0),1)),""),"Task not found!")</f>
        <v/>
      </c>
      <c r="D567" s="384"/>
      <c r="E567" s="149"/>
      <c r="F567" s="149"/>
      <c r="G567" s="150"/>
      <c r="I567" s="276" t="str">
        <f t="shared" si="8"/>
        <v/>
      </c>
    </row>
    <row r="568" spans="1:9" x14ac:dyDescent="0.25">
      <c r="A568" s="12"/>
      <c r="B568" s="228"/>
      <c r="C568" s="154" t="str">
        <f>IFERROR(IF(LEN(B568)&gt;0,IF(INDEX(TasksList!$C$6:$C$1005,MATCH(LEFT(B568,SEARCH(" - ",B568)-1)*1,TasksList!$B$6:$B$1005,0),1)=0,"",INDEX(TasksList!$C$6:$C$1005,MATCH(LEFT(B568,SEARCH(" - ",B568)-1)*1,TasksList!$B$6:$B$1005,0),1)),""),"Task not found!")</f>
        <v/>
      </c>
      <c r="D568" s="384"/>
      <c r="E568" s="149"/>
      <c r="F568" s="149"/>
      <c r="G568" s="150"/>
      <c r="I568" s="276" t="str">
        <f t="shared" si="8"/>
        <v/>
      </c>
    </row>
    <row r="569" spans="1:9" x14ac:dyDescent="0.25">
      <c r="A569" s="12"/>
      <c r="B569" s="228"/>
      <c r="C569" s="154" t="str">
        <f>IFERROR(IF(LEN(B569)&gt;0,IF(INDEX(TasksList!$C$6:$C$1005,MATCH(LEFT(B569,SEARCH(" - ",B569)-1)*1,TasksList!$B$6:$B$1005,0),1)=0,"",INDEX(TasksList!$C$6:$C$1005,MATCH(LEFT(B569,SEARCH(" - ",B569)-1)*1,TasksList!$B$6:$B$1005,0),1)),""),"Task not found!")</f>
        <v/>
      </c>
      <c r="D569" s="384"/>
      <c r="E569" s="149"/>
      <c r="F569" s="149"/>
      <c r="G569" s="150"/>
      <c r="I569" s="276" t="str">
        <f t="shared" si="8"/>
        <v/>
      </c>
    </row>
    <row r="570" spans="1:9" x14ac:dyDescent="0.25">
      <c r="A570" s="12"/>
      <c r="B570" s="228"/>
      <c r="C570" s="154" t="str">
        <f>IFERROR(IF(LEN(B570)&gt;0,IF(INDEX(TasksList!$C$6:$C$1005,MATCH(LEFT(B570,SEARCH(" - ",B570)-1)*1,TasksList!$B$6:$B$1005,0),1)=0,"",INDEX(TasksList!$C$6:$C$1005,MATCH(LEFT(B570,SEARCH(" - ",B570)-1)*1,TasksList!$B$6:$B$1005,0),1)),""),"Task not found!")</f>
        <v/>
      </c>
      <c r="D570" s="384"/>
      <c r="E570" s="149"/>
      <c r="F570" s="149"/>
      <c r="G570" s="150"/>
      <c r="I570" s="276" t="str">
        <f t="shared" si="8"/>
        <v/>
      </c>
    </row>
    <row r="571" spans="1:9" x14ac:dyDescent="0.25">
      <c r="A571" s="12"/>
      <c r="B571" s="228"/>
      <c r="C571" s="154" t="str">
        <f>IFERROR(IF(LEN(B571)&gt;0,IF(INDEX(TasksList!$C$6:$C$1005,MATCH(LEFT(B571,SEARCH(" - ",B571)-1)*1,TasksList!$B$6:$B$1005,0),1)=0,"",INDEX(TasksList!$C$6:$C$1005,MATCH(LEFT(B571,SEARCH(" - ",B571)-1)*1,TasksList!$B$6:$B$1005,0),1)),""),"Task not found!")</f>
        <v/>
      </c>
      <c r="D571" s="384"/>
      <c r="E571" s="149"/>
      <c r="F571" s="149"/>
      <c r="G571" s="150"/>
      <c r="I571" s="276" t="str">
        <f t="shared" si="8"/>
        <v/>
      </c>
    </row>
    <row r="572" spans="1:9" x14ac:dyDescent="0.25">
      <c r="A572" s="12"/>
      <c r="B572" s="228"/>
      <c r="C572" s="154" t="str">
        <f>IFERROR(IF(LEN(B572)&gt;0,IF(INDEX(TasksList!$C$6:$C$1005,MATCH(LEFT(B572,SEARCH(" - ",B572)-1)*1,TasksList!$B$6:$B$1005,0),1)=0,"",INDEX(TasksList!$C$6:$C$1005,MATCH(LEFT(B572,SEARCH(" - ",B572)-1)*1,TasksList!$B$6:$B$1005,0),1)),""),"Task not found!")</f>
        <v/>
      </c>
      <c r="D572" s="384"/>
      <c r="E572" s="149"/>
      <c r="F572" s="149"/>
      <c r="G572" s="150"/>
      <c r="I572" s="276" t="str">
        <f t="shared" si="8"/>
        <v/>
      </c>
    </row>
    <row r="573" spans="1:9" x14ac:dyDescent="0.25">
      <c r="A573" s="12"/>
      <c r="B573" s="228"/>
      <c r="C573" s="154" t="str">
        <f>IFERROR(IF(LEN(B573)&gt;0,IF(INDEX(TasksList!$C$6:$C$1005,MATCH(LEFT(B573,SEARCH(" - ",B573)-1)*1,TasksList!$B$6:$B$1005,0),1)=0,"",INDEX(TasksList!$C$6:$C$1005,MATCH(LEFT(B573,SEARCH(" - ",B573)-1)*1,TasksList!$B$6:$B$1005,0),1)),""),"Task not found!")</f>
        <v/>
      </c>
      <c r="D573" s="384"/>
      <c r="E573" s="149"/>
      <c r="F573" s="149"/>
      <c r="G573" s="150"/>
      <c r="I573" s="276" t="str">
        <f t="shared" si="8"/>
        <v/>
      </c>
    </row>
    <row r="574" spans="1:9" x14ac:dyDescent="0.25">
      <c r="A574" s="12"/>
      <c r="B574" s="228"/>
      <c r="C574" s="154" t="str">
        <f>IFERROR(IF(LEN(B574)&gt;0,IF(INDEX(TasksList!$C$6:$C$1005,MATCH(LEFT(B574,SEARCH(" - ",B574)-1)*1,TasksList!$B$6:$B$1005,0),1)=0,"",INDEX(TasksList!$C$6:$C$1005,MATCH(LEFT(B574,SEARCH(" - ",B574)-1)*1,TasksList!$B$6:$B$1005,0),1)),""),"Task not found!")</f>
        <v/>
      </c>
      <c r="D574" s="384"/>
      <c r="E574" s="149"/>
      <c r="F574" s="149"/>
      <c r="G574" s="150"/>
      <c r="I574" s="276" t="str">
        <f t="shared" si="8"/>
        <v/>
      </c>
    </row>
    <row r="575" spans="1:9" x14ac:dyDescent="0.25">
      <c r="A575" s="12"/>
      <c r="B575" s="228"/>
      <c r="C575" s="154" t="str">
        <f>IFERROR(IF(LEN(B575)&gt;0,IF(INDEX(TasksList!$C$6:$C$1005,MATCH(LEFT(B575,SEARCH(" - ",B575)-1)*1,TasksList!$B$6:$B$1005,0),1)=0,"",INDEX(TasksList!$C$6:$C$1005,MATCH(LEFT(B575,SEARCH(" - ",B575)-1)*1,TasksList!$B$6:$B$1005,0),1)),""),"Task not found!")</f>
        <v/>
      </c>
      <c r="D575" s="384"/>
      <c r="E575" s="149"/>
      <c r="F575" s="149"/>
      <c r="G575" s="150"/>
      <c r="I575" s="276" t="str">
        <f t="shared" si="8"/>
        <v/>
      </c>
    </row>
    <row r="576" spans="1:9" x14ac:dyDescent="0.25">
      <c r="A576" s="12"/>
      <c r="B576" s="228"/>
      <c r="C576" s="154" t="str">
        <f>IFERROR(IF(LEN(B576)&gt;0,IF(INDEX(TasksList!$C$6:$C$1005,MATCH(LEFT(B576,SEARCH(" - ",B576)-1)*1,TasksList!$B$6:$B$1005,0),1)=0,"",INDEX(TasksList!$C$6:$C$1005,MATCH(LEFT(B576,SEARCH(" - ",B576)-1)*1,TasksList!$B$6:$B$1005,0),1)),""),"Task not found!")</f>
        <v/>
      </c>
      <c r="D576" s="384"/>
      <c r="E576" s="149"/>
      <c r="F576" s="149"/>
      <c r="G576" s="150"/>
      <c r="I576" s="276" t="str">
        <f t="shared" si="8"/>
        <v/>
      </c>
    </row>
    <row r="577" spans="1:9" x14ac:dyDescent="0.25">
      <c r="A577" s="12"/>
      <c r="B577" s="228"/>
      <c r="C577" s="154" t="str">
        <f>IFERROR(IF(LEN(B577)&gt;0,IF(INDEX(TasksList!$C$6:$C$1005,MATCH(LEFT(B577,SEARCH(" - ",B577)-1)*1,TasksList!$B$6:$B$1005,0),1)=0,"",INDEX(TasksList!$C$6:$C$1005,MATCH(LEFT(B577,SEARCH(" - ",B577)-1)*1,TasksList!$B$6:$B$1005,0),1)),""),"Task not found!")</f>
        <v/>
      </c>
      <c r="D577" s="384"/>
      <c r="E577" s="149"/>
      <c r="F577" s="149"/>
      <c r="G577" s="150"/>
      <c r="I577" s="276" t="str">
        <f t="shared" si="8"/>
        <v/>
      </c>
    </row>
    <row r="578" spans="1:9" x14ac:dyDescent="0.25">
      <c r="A578" s="12"/>
      <c r="B578" s="228"/>
      <c r="C578" s="154" t="str">
        <f>IFERROR(IF(LEN(B578)&gt;0,IF(INDEX(TasksList!$C$6:$C$1005,MATCH(LEFT(B578,SEARCH(" - ",B578)-1)*1,TasksList!$B$6:$B$1005,0),1)=0,"",INDEX(TasksList!$C$6:$C$1005,MATCH(LEFT(B578,SEARCH(" - ",B578)-1)*1,TasksList!$B$6:$B$1005,0),1)),""),"Task not found!")</f>
        <v/>
      </c>
      <c r="D578" s="384"/>
      <c r="E578" s="149"/>
      <c r="F578" s="149"/>
      <c r="G578" s="150"/>
      <c r="I578" s="276" t="str">
        <f t="shared" si="8"/>
        <v/>
      </c>
    </row>
    <row r="579" spans="1:9" x14ac:dyDescent="0.25">
      <c r="A579" s="12"/>
      <c r="B579" s="228"/>
      <c r="C579" s="154" t="str">
        <f>IFERROR(IF(LEN(B579)&gt;0,IF(INDEX(TasksList!$C$6:$C$1005,MATCH(LEFT(B579,SEARCH(" - ",B579)-1)*1,TasksList!$B$6:$B$1005,0),1)=0,"",INDEX(TasksList!$C$6:$C$1005,MATCH(LEFT(B579,SEARCH(" - ",B579)-1)*1,TasksList!$B$6:$B$1005,0),1)),""),"Task not found!")</f>
        <v/>
      </c>
      <c r="D579" s="384"/>
      <c r="E579" s="149"/>
      <c r="F579" s="149"/>
      <c r="G579" s="150"/>
      <c r="I579" s="276" t="str">
        <f t="shared" si="8"/>
        <v/>
      </c>
    </row>
    <row r="580" spans="1:9" x14ac:dyDescent="0.25">
      <c r="A580" s="12"/>
      <c r="B580" s="228"/>
      <c r="C580" s="154" t="str">
        <f>IFERROR(IF(LEN(B580)&gt;0,IF(INDEX(TasksList!$C$6:$C$1005,MATCH(LEFT(B580,SEARCH(" - ",B580)-1)*1,TasksList!$B$6:$B$1005,0),1)=0,"",INDEX(TasksList!$C$6:$C$1005,MATCH(LEFT(B580,SEARCH(" - ",B580)-1)*1,TasksList!$B$6:$B$1005,0),1)),""),"Task not found!")</f>
        <v/>
      </c>
      <c r="D580" s="384"/>
      <c r="E580" s="149"/>
      <c r="F580" s="149"/>
      <c r="G580" s="150"/>
      <c r="I580" s="276" t="str">
        <f t="shared" si="8"/>
        <v/>
      </c>
    </row>
    <row r="581" spans="1:9" x14ac:dyDescent="0.25">
      <c r="A581" s="12"/>
      <c r="B581" s="228"/>
      <c r="C581" s="154" t="str">
        <f>IFERROR(IF(LEN(B581)&gt;0,IF(INDEX(TasksList!$C$6:$C$1005,MATCH(LEFT(B581,SEARCH(" - ",B581)-1)*1,TasksList!$B$6:$B$1005,0),1)=0,"",INDEX(TasksList!$C$6:$C$1005,MATCH(LEFT(B581,SEARCH(" - ",B581)-1)*1,TasksList!$B$6:$B$1005,0),1)),""),"Task not found!")</f>
        <v/>
      </c>
      <c r="D581" s="384"/>
      <c r="E581" s="149"/>
      <c r="F581" s="149"/>
      <c r="G581" s="150"/>
      <c r="I581" s="276" t="str">
        <f t="shared" si="8"/>
        <v/>
      </c>
    </row>
    <row r="582" spans="1:9" x14ac:dyDescent="0.25">
      <c r="A582" s="12"/>
      <c r="B582" s="228"/>
      <c r="C582" s="154" t="str">
        <f>IFERROR(IF(LEN(B582)&gt;0,IF(INDEX(TasksList!$C$6:$C$1005,MATCH(LEFT(B582,SEARCH(" - ",B582)-1)*1,TasksList!$B$6:$B$1005,0),1)=0,"",INDEX(TasksList!$C$6:$C$1005,MATCH(LEFT(B582,SEARCH(" - ",B582)-1)*1,TasksList!$B$6:$B$1005,0),1)),""),"Task not found!")</f>
        <v/>
      </c>
      <c r="D582" s="384"/>
      <c r="E582" s="149"/>
      <c r="F582" s="149"/>
      <c r="G582" s="150"/>
      <c r="I582" s="276" t="str">
        <f t="shared" si="8"/>
        <v/>
      </c>
    </row>
    <row r="583" spans="1:9" x14ac:dyDescent="0.25">
      <c r="A583" s="12"/>
      <c r="B583" s="228"/>
      <c r="C583" s="154" t="str">
        <f>IFERROR(IF(LEN(B583)&gt;0,IF(INDEX(TasksList!$C$6:$C$1005,MATCH(LEFT(B583,SEARCH(" - ",B583)-1)*1,TasksList!$B$6:$B$1005,0),1)=0,"",INDEX(TasksList!$C$6:$C$1005,MATCH(LEFT(B583,SEARCH(" - ",B583)-1)*1,TasksList!$B$6:$B$1005,0),1)),""),"Task not found!")</f>
        <v/>
      </c>
      <c r="D583" s="384"/>
      <c r="E583" s="149"/>
      <c r="F583" s="149"/>
      <c r="G583" s="150"/>
      <c r="I583" s="276" t="str">
        <f t="shared" ref="I583:I646" si="9">IF(AND(LEN(D583)&gt;0,LEN(B583)=0),"←   Missing Task ID",IF(AND(LEN(D583)&gt;0,LEN(E583)=0),"←   Missing STAGE",IF(AND(LEN(B583)+LEN(E583)&gt;0,LEN(D583)=0),"←   Missing DATE","")))</f>
        <v/>
      </c>
    </row>
    <row r="584" spans="1:9" x14ac:dyDescent="0.25">
      <c r="A584" s="12"/>
      <c r="B584" s="228"/>
      <c r="C584" s="154" t="str">
        <f>IFERROR(IF(LEN(B584)&gt;0,IF(INDEX(TasksList!$C$6:$C$1005,MATCH(LEFT(B584,SEARCH(" - ",B584)-1)*1,TasksList!$B$6:$B$1005,0),1)=0,"",INDEX(TasksList!$C$6:$C$1005,MATCH(LEFT(B584,SEARCH(" - ",B584)-1)*1,TasksList!$B$6:$B$1005,0),1)),""),"Task not found!")</f>
        <v/>
      </c>
      <c r="D584" s="384"/>
      <c r="E584" s="149"/>
      <c r="F584" s="149"/>
      <c r="G584" s="150"/>
      <c r="I584" s="276" t="str">
        <f t="shared" si="9"/>
        <v/>
      </c>
    </row>
    <row r="585" spans="1:9" x14ac:dyDescent="0.25">
      <c r="A585" s="12"/>
      <c r="B585" s="228"/>
      <c r="C585" s="154" t="str">
        <f>IFERROR(IF(LEN(B585)&gt;0,IF(INDEX(TasksList!$C$6:$C$1005,MATCH(LEFT(B585,SEARCH(" - ",B585)-1)*1,TasksList!$B$6:$B$1005,0),1)=0,"",INDEX(TasksList!$C$6:$C$1005,MATCH(LEFT(B585,SEARCH(" - ",B585)-1)*1,TasksList!$B$6:$B$1005,0),1)),""),"Task not found!")</f>
        <v/>
      </c>
      <c r="D585" s="384"/>
      <c r="E585" s="149"/>
      <c r="F585" s="149"/>
      <c r="G585" s="150"/>
      <c r="I585" s="276" t="str">
        <f t="shared" si="9"/>
        <v/>
      </c>
    </row>
    <row r="586" spans="1:9" x14ac:dyDescent="0.25">
      <c r="A586" s="12"/>
      <c r="B586" s="228"/>
      <c r="C586" s="154" t="str">
        <f>IFERROR(IF(LEN(B586)&gt;0,IF(INDEX(TasksList!$C$6:$C$1005,MATCH(LEFT(B586,SEARCH(" - ",B586)-1)*1,TasksList!$B$6:$B$1005,0),1)=0,"",INDEX(TasksList!$C$6:$C$1005,MATCH(LEFT(B586,SEARCH(" - ",B586)-1)*1,TasksList!$B$6:$B$1005,0),1)),""),"Task not found!")</f>
        <v/>
      </c>
      <c r="D586" s="384"/>
      <c r="E586" s="149"/>
      <c r="F586" s="149"/>
      <c r="G586" s="150"/>
      <c r="I586" s="276" t="str">
        <f t="shared" si="9"/>
        <v/>
      </c>
    </row>
    <row r="587" spans="1:9" x14ac:dyDescent="0.25">
      <c r="A587" s="12"/>
      <c r="B587" s="228"/>
      <c r="C587" s="154" t="str">
        <f>IFERROR(IF(LEN(B587)&gt;0,IF(INDEX(TasksList!$C$6:$C$1005,MATCH(LEFT(B587,SEARCH(" - ",B587)-1)*1,TasksList!$B$6:$B$1005,0),1)=0,"",INDEX(TasksList!$C$6:$C$1005,MATCH(LEFT(B587,SEARCH(" - ",B587)-1)*1,TasksList!$B$6:$B$1005,0),1)),""),"Task not found!")</f>
        <v/>
      </c>
      <c r="D587" s="384"/>
      <c r="E587" s="149"/>
      <c r="F587" s="149"/>
      <c r="G587" s="150"/>
      <c r="I587" s="276" t="str">
        <f t="shared" si="9"/>
        <v/>
      </c>
    </row>
    <row r="588" spans="1:9" x14ac:dyDescent="0.25">
      <c r="A588" s="12"/>
      <c r="B588" s="228"/>
      <c r="C588" s="154" t="str">
        <f>IFERROR(IF(LEN(B588)&gt;0,IF(INDEX(TasksList!$C$6:$C$1005,MATCH(LEFT(B588,SEARCH(" - ",B588)-1)*1,TasksList!$B$6:$B$1005,0),1)=0,"",INDEX(TasksList!$C$6:$C$1005,MATCH(LEFT(B588,SEARCH(" - ",B588)-1)*1,TasksList!$B$6:$B$1005,0),1)),""),"Task not found!")</f>
        <v/>
      </c>
      <c r="D588" s="384"/>
      <c r="E588" s="149"/>
      <c r="F588" s="149"/>
      <c r="G588" s="150"/>
      <c r="I588" s="276" t="str">
        <f t="shared" si="9"/>
        <v/>
      </c>
    </row>
    <row r="589" spans="1:9" x14ac:dyDescent="0.25">
      <c r="A589" s="12"/>
      <c r="B589" s="228"/>
      <c r="C589" s="154" t="str">
        <f>IFERROR(IF(LEN(B589)&gt;0,IF(INDEX(TasksList!$C$6:$C$1005,MATCH(LEFT(B589,SEARCH(" - ",B589)-1)*1,TasksList!$B$6:$B$1005,0),1)=0,"",INDEX(TasksList!$C$6:$C$1005,MATCH(LEFT(B589,SEARCH(" - ",B589)-1)*1,TasksList!$B$6:$B$1005,0),1)),""),"Task not found!")</f>
        <v/>
      </c>
      <c r="D589" s="384"/>
      <c r="E589" s="149"/>
      <c r="F589" s="149"/>
      <c r="G589" s="150"/>
      <c r="I589" s="276" t="str">
        <f t="shared" si="9"/>
        <v/>
      </c>
    </row>
    <row r="590" spans="1:9" x14ac:dyDescent="0.25">
      <c r="A590" s="12"/>
      <c r="B590" s="228"/>
      <c r="C590" s="154" t="str">
        <f>IFERROR(IF(LEN(B590)&gt;0,IF(INDEX(TasksList!$C$6:$C$1005,MATCH(LEFT(B590,SEARCH(" - ",B590)-1)*1,TasksList!$B$6:$B$1005,0),1)=0,"",INDEX(TasksList!$C$6:$C$1005,MATCH(LEFT(B590,SEARCH(" - ",B590)-1)*1,TasksList!$B$6:$B$1005,0),1)),""),"Task not found!")</f>
        <v/>
      </c>
      <c r="D590" s="384"/>
      <c r="E590" s="149"/>
      <c r="F590" s="149"/>
      <c r="G590" s="150"/>
      <c r="I590" s="276" t="str">
        <f t="shared" si="9"/>
        <v/>
      </c>
    </row>
    <row r="591" spans="1:9" x14ac:dyDescent="0.25">
      <c r="A591" s="12"/>
      <c r="B591" s="228"/>
      <c r="C591" s="154" t="str">
        <f>IFERROR(IF(LEN(B591)&gt;0,IF(INDEX(TasksList!$C$6:$C$1005,MATCH(LEFT(B591,SEARCH(" - ",B591)-1)*1,TasksList!$B$6:$B$1005,0),1)=0,"",INDEX(TasksList!$C$6:$C$1005,MATCH(LEFT(B591,SEARCH(" - ",B591)-1)*1,TasksList!$B$6:$B$1005,0),1)),""),"Task not found!")</f>
        <v/>
      </c>
      <c r="D591" s="384"/>
      <c r="E591" s="149"/>
      <c r="F591" s="149"/>
      <c r="G591" s="150"/>
      <c r="I591" s="276" t="str">
        <f t="shared" si="9"/>
        <v/>
      </c>
    </row>
    <row r="592" spans="1:9" x14ac:dyDescent="0.25">
      <c r="A592" s="12"/>
      <c r="B592" s="228"/>
      <c r="C592" s="154" t="str">
        <f>IFERROR(IF(LEN(B592)&gt;0,IF(INDEX(TasksList!$C$6:$C$1005,MATCH(LEFT(B592,SEARCH(" - ",B592)-1)*1,TasksList!$B$6:$B$1005,0),1)=0,"",INDEX(TasksList!$C$6:$C$1005,MATCH(LEFT(B592,SEARCH(" - ",B592)-1)*1,TasksList!$B$6:$B$1005,0),1)),""),"Task not found!")</f>
        <v/>
      </c>
      <c r="D592" s="384"/>
      <c r="E592" s="149"/>
      <c r="F592" s="149"/>
      <c r="G592" s="150"/>
      <c r="I592" s="276" t="str">
        <f t="shared" si="9"/>
        <v/>
      </c>
    </row>
    <row r="593" spans="1:9" x14ac:dyDescent="0.25">
      <c r="A593" s="12"/>
      <c r="B593" s="228"/>
      <c r="C593" s="154" t="str">
        <f>IFERROR(IF(LEN(B593)&gt;0,IF(INDEX(TasksList!$C$6:$C$1005,MATCH(LEFT(B593,SEARCH(" - ",B593)-1)*1,TasksList!$B$6:$B$1005,0),1)=0,"",INDEX(TasksList!$C$6:$C$1005,MATCH(LEFT(B593,SEARCH(" - ",B593)-1)*1,TasksList!$B$6:$B$1005,0),1)),""),"Task not found!")</f>
        <v/>
      </c>
      <c r="D593" s="384"/>
      <c r="E593" s="149"/>
      <c r="F593" s="149"/>
      <c r="G593" s="150"/>
      <c r="I593" s="276" t="str">
        <f t="shared" si="9"/>
        <v/>
      </c>
    </row>
    <row r="594" spans="1:9" x14ac:dyDescent="0.25">
      <c r="A594" s="12"/>
      <c r="B594" s="228"/>
      <c r="C594" s="154" t="str">
        <f>IFERROR(IF(LEN(B594)&gt;0,IF(INDEX(TasksList!$C$6:$C$1005,MATCH(LEFT(B594,SEARCH(" - ",B594)-1)*1,TasksList!$B$6:$B$1005,0),1)=0,"",INDEX(TasksList!$C$6:$C$1005,MATCH(LEFT(B594,SEARCH(" - ",B594)-1)*1,TasksList!$B$6:$B$1005,0),1)),""),"Task not found!")</f>
        <v/>
      </c>
      <c r="D594" s="384"/>
      <c r="E594" s="149"/>
      <c r="F594" s="149"/>
      <c r="G594" s="150"/>
      <c r="I594" s="276" t="str">
        <f t="shared" si="9"/>
        <v/>
      </c>
    </row>
    <row r="595" spans="1:9" x14ac:dyDescent="0.25">
      <c r="A595" s="12"/>
      <c r="B595" s="228"/>
      <c r="C595" s="154" t="str">
        <f>IFERROR(IF(LEN(B595)&gt;0,IF(INDEX(TasksList!$C$6:$C$1005,MATCH(LEFT(B595,SEARCH(" - ",B595)-1)*1,TasksList!$B$6:$B$1005,0),1)=0,"",INDEX(TasksList!$C$6:$C$1005,MATCH(LEFT(B595,SEARCH(" - ",B595)-1)*1,TasksList!$B$6:$B$1005,0),1)),""),"Task not found!")</f>
        <v/>
      </c>
      <c r="D595" s="384"/>
      <c r="E595" s="149"/>
      <c r="F595" s="149"/>
      <c r="G595" s="150"/>
      <c r="I595" s="276" t="str">
        <f t="shared" si="9"/>
        <v/>
      </c>
    </row>
    <row r="596" spans="1:9" x14ac:dyDescent="0.25">
      <c r="A596" s="12"/>
      <c r="B596" s="228"/>
      <c r="C596" s="154" t="str">
        <f>IFERROR(IF(LEN(B596)&gt;0,IF(INDEX(TasksList!$C$6:$C$1005,MATCH(LEFT(B596,SEARCH(" - ",B596)-1)*1,TasksList!$B$6:$B$1005,0),1)=0,"",INDEX(TasksList!$C$6:$C$1005,MATCH(LEFT(B596,SEARCH(" - ",B596)-1)*1,TasksList!$B$6:$B$1005,0),1)),""),"Task not found!")</f>
        <v/>
      </c>
      <c r="D596" s="384"/>
      <c r="E596" s="149"/>
      <c r="F596" s="149"/>
      <c r="G596" s="150"/>
      <c r="I596" s="276" t="str">
        <f t="shared" si="9"/>
        <v/>
      </c>
    </row>
    <row r="597" spans="1:9" x14ac:dyDescent="0.25">
      <c r="A597" s="12"/>
      <c r="B597" s="228"/>
      <c r="C597" s="154" t="str">
        <f>IFERROR(IF(LEN(B597)&gt;0,IF(INDEX(TasksList!$C$6:$C$1005,MATCH(LEFT(B597,SEARCH(" - ",B597)-1)*1,TasksList!$B$6:$B$1005,0),1)=0,"",INDEX(TasksList!$C$6:$C$1005,MATCH(LEFT(B597,SEARCH(" - ",B597)-1)*1,TasksList!$B$6:$B$1005,0),1)),""),"Task not found!")</f>
        <v/>
      </c>
      <c r="D597" s="384"/>
      <c r="E597" s="149"/>
      <c r="F597" s="149"/>
      <c r="G597" s="150"/>
      <c r="I597" s="276" t="str">
        <f t="shared" si="9"/>
        <v/>
      </c>
    </row>
    <row r="598" spans="1:9" x14ac:dyDescent="0.25">
      <c r="A598" s="12"/>
      <c r="B598" s="228"/>
      <c r="C598" s="154" t="str">
        <f>IFERROR(IF(LEN(B598)&gt;0,IF(INDEX(TasksList!$C$6:$C$1005,MATCH(LEFT(B598,SEARCH(" - ",B598)-1)*1,TasksList!$B$6:$B$1005,0),1)=0,"",INDEX(TasksList!$C$6:$C$1005,MATCH(LEFT(B598,SEARCH(" - ",B598)-1)*1,TasksList!$B$6:$B$1005,0),1)),""),"Task not found!")</f>
        <v/>
      </c>
      <c r="D598" s="384"/>
      <c r="E598" s="149"/>
      <c r="F598" s="149"/>
      <c r="G598" s="150"/>
      <c r="I598" s="276" t="str">
        <f t="shared" si="9"/>
        <v/>
      </c>
    </row>
    <row r="599" spans="1:9" x14ac:dyDescent="0.25">
      <c r="A599" s="12"/>
      <c r="B599" s="228"/>
      <c r="C599" s="154" t="str">
        <f>IFERROR(IF(LEN(B599)&gt;0,IF(INDEX(TasksList!$C$6:$C$1005,MATCH(LEFT(B599,SEARCH(" - ",B599)-1)*1,TasksList!$B$6:$B$1005,0),1)=0,"",INDEX(TasksList!$C$6:$C$1005,MATCH(LEFT(B599,SEARCH(" - ",B599)-1)*1,TasksList!$B$6:$B$1005,0),1)),""),"Task not found!")</f>
        <v/>
      </c>
      <c r="D599" s="384"/>
      <c r="E599" s="149"/>
      <c r="F599" s="149"/>
      <c r="G599" s="150"/>
      <c r="I599" s="276" t="str">
        <f t="shared" si="9"/>
        <v/>
      </c>
    </row>
    <row r="600" spans="1:9" x14ac:dyDescent="0.25">
      <c r="A600" s="12"/>
      <c r="B600" s="228"/>
      <c r="C600" s="154" t="str">
        <f>IFERROR(IF(LEN(B600)&gt;0,IF(INDEX(TasksList!$C$6:$C$1005,MATCH(LEFT(B600,SEARCH(" - ",B600)-1)*1,TasksList!$B$6:$B$1005,0),1)=0,"",INDEX(TasksList!$C$6:$C$1005,MATCH(LEFT(B600,SEARCH(" - ",B600)-1)*1,TasksList!$B$6:$B$1005,0),1)),""),"Task not found!")</f>
        <v/>
      </c>
      <c r="D600" s="384"/>
      <c r="E600" s="149"/>
      <c r="F600" s="149"/>
      <c r="G600" s="150"/>
      <c r="I600" s="276" t="str">
        <f t="shared" si="9"/>
        <v/>
      </c>
    </row>
    <row r="601" spans="1:9" x14ac:dyDescent="0.25">
      <c r="A601" s="12"/>
      <c r="B601" s="228"/>
      <c r="C601" s="154" t="str">
        <f>IFERROR(IF(LEN(B601)&gt;0,IF(INDEX(TasksList!$C$6:$C$1005,MATCH(LEFT(B601,SEARCH(" - ",B601)-1)*1,TasksList!$B$6:$B$1005,0),1)=0,"",INDEX(TasksList!$C$6:$C$1005,MATCH(LEFT(B601,SEARCH(" - ",B601)-1)*1,TasksList!$B$6:$B$1005,0),1)),""),"Task not found!")</f>
        <v/>
      </c>
      <c r="D601" s="384"/>
      <c r="E601" s="149"/>
      <c r="F601" s="149"/>
      <c r="G601" s="150"/>
      <c r="I601" s="276" t="str">
        <f t="shared" si="9"/>
        <v/>
      </c>
    </row>
    <row r="602" spans="1:9" x14ac:dyDescent="0.25">
      <c r="A602" s="12"/>
      <c r="B602" s="228"/>
      <c r="C602" s="154" t="str">
        <f>IFERROR(IF(LEN(B602)&gt;0,IF(INDEX(TasksList!$C$6:$C$1005,MATCH(LEFT(B602,SEARCH(" - ",B602)-1)*1,TasksList!$B$6:$B$1005,0),1)=0,"",INDEX(TasksList!$C$6:$C$1005,MATCH(LEFT(B602,SEARCH(" - ",B602)-1)*1,TasksList!$B$6:$B$1005,0),1)),""),"Task not found!")</f>
        <v/>
      </c>
      <c r="D602" s="384"/>
      <c r="E602" s="149"/>
      <c r="F602" s="149"/>
      <c r="G602" s="150"/>
      <c r="I602" s="276" t="str">
        <f t="shared" si="9"/>
        <v/>
      </c>
    </row>
    <row r="603" spans="1:9" x14ac:dyDescent="0.25">
      <c r="A603" s="12"/>
      <c r="B603" s="228"/>
      <c r="C603" s="154" t="str">
        <f>IFERROR(IF(LEN(B603)&gt;0,IF(INDEX(TasksList!$C$6:$C$1005,MATCH(LEFT(B603,SEARCH(" - ",B603)-1)*1,TasksList!$B$6:$B$1005,0),1)=0,"",INDEX(TasksList!$C$6:$C$1005,MATCH(LEFT(B603,SEARCH(" - ",B603)-1)*1,TasksList!$B$6:$B$1005,0),1)),""),"Task not found!")</f>
        <v/>
      </c>
      <c r="D603" s="384"/>
      <c r="E603" s="149"/>
      <c r="F603" s="149"/>
      <c r="G603" s="150"/>
      <c r="I603" s="276" t="str">
        <f t="shared" si="9"/>
        <v/>
      </c>
    </row>
    <row r="604" spans="1:9" x14ac:dyDescent="0.25">
      <c r="A604" s="12"/>
      <c r="B604" s="228"/>
      <c r="C604" s="154" t="str">
        <f>IFERROR(IF(LEN(B604)&gt;0,IF(INDEX(TasksList!$C$6:$C$1005,MATCH(LEFT(B604,SEARCH(" - ",B604)-1)*1,TasksList!$B$6:$B$1005,0),1)=0,"",INDEX(TasksList!$C$6:$C$1005,MATCH(LEFT(B604,SEARCH(" - ",B604)-1)*1,TasksList!$B$6:$B$1005,0),1)),""),"Task not found!")</f>
        <v/>
      </c>
      <c r="D604" s="384"/>
      <c r="E604" s="149"/>
      <c r="F604" s="149"/>
      <c r="G604" s="150"/>
      <c r="I604" s="276" t="str">
        <f t="shared" si="9"/>
        <v/>
      </c>
    </row>
    <row r="605" spans="1:9" x14ac:dyDescent="0.25">
      <c r="A605" s="12"/>
      <c r="B605" s="228"/>
      <c r="C605" s="154" t="str">
        <f>IFERROR(IF(LEN(B605)&gt;0,IF(INDEX(TasksList!$C$6:$C$1005,MATCH(LEFT(B605,SEARCH(" - ",B605)-1)*1,TasksList!$B$6:$B$1005,0),1)=0,"",INDEX(TasksList!$C$6:$C$1005,MATCH(LEFT(B605,SEARCH(" - ",B605)-1)*1,TasksList!$B$6:$B$1005,0),1)),""),"Task not found!")</f>
        <v/>
      </c>
      <c r="D605" s="384"/>
      <c r="E605" s="149"/>
      <c r="F605" s="149"/>
      <c r="G605" s="150"/>
      <c r="I605" s="276" t="str">
        <f t="shared" si="9"/>
        <v/>
      </c>
    </row>
    <row r="606" spans="1:9" x14ac:dyDescent="0.25">
      <c r="A606" s="12"/>
      <c r="B606" s="228"/>
      <c r="C606" s="154" t="str">
        <f>IFERROR(IF(LEN(B606)&gt;0,IF(INDEX(TasksList!$C$6:$C$1005,MATCH(LEFT(B606,SEARCH(" - ",B606)-1)*1,TasksList!$B$6:$B$1005,0),1)=0,"",INDEX(TasksList!$C$6:$C$1005,MATCH(LEFT(B606,SEARCH(" - ",B606)-1)*1,TasksList!$B$6:$B$1005,0),1)),""),"Task not found!")</f>
        <v/>
      </c>
      <c r="D606" s="384"/>
      <c r="E606" s="149"/>
      <c r="F606" s="149"/>
      <c r="G606" s="150"/>
      <c r="I606" s="276" t="str">
        <f t="shared" si="9"/>
        <v/>
      </c>
    </row>
    <row r="607" spans="1:9" x14ac:dyDescent="0.25">
      <c r="A607" s="12"/>
      <c r="B607" s="228"/>
      <c r="C607" s="154" t="str">
        <f>IFERROR(IF(LEN(B607)&gt;0,IF(INDEX(TasksList!$C$6:$C$1005,MATCH(LEFT(B607,SEARCH(" - ",B607)-1)*1,TasksList!$B$6:$B$1005,0),1)=0,"",INDEX(TasksList!$C$6:$C$1005,MATCH(LEFT(B607,SEARCH(" - ",B607)-1)*1,TasksList!$B$6:$B$1005,0),1)),""),"Task not found!")</f>
        <v/>
      </c>
      <c r="D607" s="384"/>
      <c r="E607" s="149"/>
      <c r="F607" s="149"/>
      <c r="G607" s="150"/>
      <c r="I607" s="276" t="str">
        <f t="shared" si="9"/>
        <v/>
      </c>
    </row>
    <row r="608" spans="1:9" x14ac:dyDescent="0.25">
      <c r="A608" s="12"/>
      <c r="B608" s="228"/>
      <c r="C608" s="154" t="str">
        <f>IFERROR(IF(LEN(B608)&gt;0,IF(INDEX(TasksList!$C$6:$C$1005,MATCH(LEFT(B608,SEARCH(" - ",B608)-1)*1,TasksList!$B$6:$B$1005,0),1)=0,"",INDEX(TasksList!$C$6:$C$1005,MATCH(LEFT(B608,SEARCH(" - ",B608)-1)*1,TasksList!$B$6:$B$1005,0),1)),""),"Task not found!")</f>
        <v/>
      </c>
      <c r="D608" s="384"/>
      <c r="E608" s="149"/>
      <c r="F608" s="149"/>
      <c r="G608" s="150"/>
      <c r="I608" s="276" t="str">
        <f t="shared" si="9"/>
        <v/>
      </c>
    </row>
    <row r="609" spans="1:9" x14ac:dyDescent="0.25">
      <c r="A609" s="12"/>
      <c r="B609" s="228"/>
      <c r="C609" s="154" t="str">
        <f>IFERROR(IF(LEN(B609)&gt;0,IF(INDEX(TasksList!$C$6:$C$1005,MATCH(LEFT(B609,SEARCH(" - ",B609)-1)*1,TasksList!$B$6:$B$1005,0),1)=0,"",INDEX(TasksList!$C$6:$C$1005,MATCH(LEFT(B609,SEARCH(" - ",B609)-1)*1,TasksList!$B$6:$B$1005,0),1)),""),"Task not found!")</f>
        <v/>
      </c>
      <c r="D609" s="384"/>
      <c r="E609" s="149"/>
      <c r="F609" s="149"/>
      <c r="G609" s="150"/>
      <c r="I609" s="276" t="str">
        <f t="shared" si="9"/>
        <v/>
      </c>
    </row>
    <row r="610" spans="1:9" x14ac:dyDescent="0.25">
      <c r="A610" s="12"/>
      <c r="B610" s="228"/>
      <c r="C610" s="154" t="str">
        <f>IFERROR(IF(LEN(B610)&gt;0,IF(INDEX(TasksList!$C$6:$C$1005,MATCH(LEFT(B610,SEARCH(" - ",B610)-1)*1,TasksList!$B$6:$B$1005,0),1)=0,"",INDEX(TasksList!$C$6:$C$1005,MATCH(LEFT(B610,SEARCH(" - ",B610)-1)*1,TasksList!$B$6:$B$1005,0),1)),""),"Task not found!")</f>
        <v/>
      </c>
      <c r="D610" s="384"/>
      <c r="E610" s="149"/>
      <c r="F610" s="149"/>
      <c r="G610" s="150"/>
      <c r="I610" s="276" t="str">
        <f t="shared" si="9"/>
        <v/>
      </c>
    </row>
    <row r="611" spans="1:9" x14ac:dyDescent="0.25">
      <c r="A611" s="12"/>
      <c r="B611" s="228"/>
      <c r="C611" s="154" t="str">
        <f>IFERROR(IF(LEN(B611)&gt;0,IF(INDEX(TasksList!$C$6:$C$1005,MATCH(LEFT(B611,SEARCH(" - ",B611)-1)*1,TasksList!$B$6:$B$1005,0),1)=0,"",INDEX(TasksList!$C$6:$C$1005,MATCH(LEFT(B611,SEARCH(" - ",B611)-1)*1,TasksList!$B$6:$B$1005,0),1)),""),"Task not found!")</f>
        <v/>
      </c>
      <c r="D611" s="384"/>
      <c r="E611" s="149"/>
      <c r="F611" s="149"/>
      <c r="G611" s="150"/>
      <c r="I611" s="276" t="str">
        <f t="shared" si="9"/>
        <v/>
      </c>
    </row>
    <row r="612" spans="1:9" x14ac:dyDescent="0.25">
      <c r="A612" s="12"/>
      <c r="B612" s="228"/>
      <c r="C612" s="154" t="str">
        <f>IFERROR(IF(LEN(B612)&gt;0,IF(INDEX(TasksList!$C$6:$C$1005,MATCH(LEFT(B612,SEARCH(" - ",B612)-1)*1,TasksList!$B$6:$B$1005,0),1)=0,"",INDEX(TasksList!$C$6:$C$1005,MATCH(LEFT(B612,SEARCH(" - ",B612)-1)*1,TasksList!$B$6:$B$1005,0),1)),""),"Task not found!")</f>
        <v/>
      </c>
      <c r="D612" s="384"/>
      <c r="E612" s="149"/>
      <c r="F612" s="149"/>
      <c r="G612" s="150"/>
      <c r="I612" s="276" t="str">
        <f t="shared" si="9"/>
        <v/>
      </c>
    </row>
    <row r="613" spans="1:9" x14ac:dyDescent="0.25">
      <c r="A613" s="12"/>
      <c r="B613" s="228"/>
      <c r="C613" s="154" t="str">
        <f>IFERROR(IF(LEN(B613)&gt;0,IF(INDEX(TasksList!$C$6:$C$1005,MATCH(LEFT(B613,SEARCH(" - ",B613)-1)*1,TasksList!$B$6:$B$1005,0),1)=0,"",INDEX(TasksList!$C$6:$C$1005,MATCH(LEFT(B613,SEARCH(" - ",B613)-1)*1,TasksList!$B$6:$B$1005,0),1)),""),"Task not found!")</f>
        <v/>
      </c>
      <c r="D613" s="384"/>
      <c r="E613" s="149"/>
      <c r="F613" s="149"/>
      <c r="G613" s="150"/>
      <c r="I613" s="276" t="str">
        <f t="shared" si="9"/>
        <v/>
      </c>
    </row>
    <row r="614" spans="1:9" x14ac:dyDescent="0.25">
      <c r="A614" s="12"/>
      <c r="B614" s="228"/>
      <c r="C614" s="154" t="str">
        <f>IFERROR(IF(LEN(B614)&gt;0,IF(INDEX(TasksList!$C$6:$C$1005,MATCH(LEFT(B614,SEARCH(" - ",B614)-1)*1,TasksList!$B$6:$B$1005,0),1)=0,"",INDEX(TasksList!$C$6:$C$1005,MATCH(LEFT(B614,SEARCH(" - ",B614)-1)*1,TasksList!$B$6:$B$1005,0),1)),""),"Task not found!")</f>
        <v/>
      </c>
      <c r="D614" s="384"/>
      <c r="E614" s="149"/>
      <c r="F614" s="149"/>
      <c r="G614" s="150"/>
      <c r="I614" s="276" t="str">
        <f t="shared" si="9"/>
        <v/>
      </c>
    </row>
    <row r="615" spans="1:9" x14ac:dyDescent="0.25">
      <c r="A615" s="12"/>
      <c r="B615" s="228"/>
      <c r="C615" s="154" t="str">
        <f>IFERROR(IF(LEN(B615)&gt;0,IF(INDEX(TasksList!$C$6:$C$1005,MATCH(LEFT(B615,SEARCH(" - ",B615)-1)*1,TasksList!$B$6:$B$1005,0),1)=0,"",INDEX(TasksList!$C$6:$C$1005,MATCH(LEFT(B615,SEARCH(" - ",B615)-1)*1,TasksList!$B$6:$B$1005,0),1)),""),"Task not found!")</f>
        <v/>
      </c>
      <c r="D615" s="384"/>
      <c r="E615" s="149"/>
      <c r="F615" s="149"/>
      <c r="G615" s="150"/>
      <c r="I615" s="276" t="str">
        <f t="shared" si="9"/>
        <v/>
      </c>
    </row>
    <row r="616" spans="1:9" x14ac:dyDescent="0.25">
      <c r="A616" s="12"/>
      <c r="B616" s="228"/>
      <c r="C616" s="154" t="str">
        <f>IFERROR(IF(LEN(B616)&gt;0,IF(INDEX(TasksList!$C$6:$C$1005,MATCH(LEFT(B616,SEARCH(" - ",B616)-1)*1,TasksList!$B$6:$B$1005,0),1)=0,"",INDEX(TasksList!$C$6:$C$1005,MATCH(LEFT(B616,SEARCH(" - ",B616)-1)*1,TasksList!$B$6:$B$1005,0),1)),""),"Task not found!")</f>
        <v/>
      </c>
      <c r="D616" s="384"/>
      <c r="E616" s="149"/>
      <c r="F616" s="149"/>
      <c r="G616" s="150"/>
      <c r="I616" s="276" t="str">
        <f t="shared" si="9"/>
        <v/>
      </c>
    </row>
    <row r="617" spans="1:9" x14ac:dyDescent="0.25">
      <c r="A617" s="12"/>
      <c r="B617" s="228"/>
      <c r="C617" s="154" t="str">
        <f>IFERROR(IF(LEN(B617)&gt;0,IF(INDEX(TasksList!$C$6:$C$1005,MATCH(LEFT(B617,SEARCH(" - ",B617)-1)*1,TasksList!$B$6:$B$1005,0),1)=0,"",INDEX(TasksList!$C$6:$C$1005,MATCH(LEFT(B617,SEARCH(" - ",B617)-1)*1,TasksList!$B$6:$B$1005,0),1)),""),"Task not found!")</f>
        <v/>
      </c>
      <c r="D617" s="384"/>
      <c r="E617" s="149"/>
      <c r="F617" s="149"/>
      <c r="G617" s="150"/>
      <c r="I617" s="276" t="str">
        <f t="shared" si="9"/>
        <v/>
      </c>
    </row>
    <row r="618" spans="1:9" x14ac:dyDescent="0.25">
      <c r="A618" s="12"/>
      <c r="B618" s="228"/>
      <c r="C618" s="154" t="str">
        <f>IFERROR(IF(LEN(B618)&gt;0,IF(INDEX(TasksList!$C$6:$C$1005,MATCH(LEFT(B618,SEARCH(" - ",B618)-1)*1,TasksList!$B$6:$B$1005,0),1)=0,"",INDEX(TasksList!$C$6:$C$1005,MATCH(LEFT(B618,SEARCH(" - ",B618)-1)*1,TasksList!$B$6:$B$1005,0),1)),""),"Task not found!")</f>
        <v/>
      </c>
      <c r="D618" s="384"/>
      <c r="E618" s="149"/>
      <c r="F618" s="149"/>
      <c r="G618" s="150"/>
      <c r="I618" s="276" t="str">
        <f t="shared" si="9"/>
        <v/>
      </c>
    </row>
    <row r="619" spans="1:9" x14ac:dyDescent="0.25">
      <c r="A619" s="12"/>
      <c r="B619" s="228"/>
      <c r="C619" s="154" t="str">
        <f>IFERROR(IF(LEN(B619)&gt;0,IF(INDEX(TasksList!$C$6:$C$1005,MATCH(LEFT(B619,SEARCH(" - ",B619)-1)*1,TasksList!$B$6:$B$1005,0),1)=0,"",INDEX(TasksList!$C$6:$C$1005,MATCH(LEFT(B619,SEARCH(" - ",B619)-1)*1,TasksList!$B$6:$B$1005,0),1)),""),"Task not found!")</f>
        <v/>
      </c>
      <c r="D619" s="384"/>
      <c r="E619" s="149"/>
      <c r="F619" s="149"/>
      <c r="G619" s="150"/>
      <c r="I619" s="276" t="str">
        <f t="shared" si="9"/>
        <v/>
      </c>
    </row>
    <row r="620" spans="1:9" x14ac:dyDescent="0.25">
      <c r="A620" s="12"/>
      <c r="B620" s="228"/>
      <c r="C620" s="154" t="str">
        <f>IFERROR(IF(LEN(B620)&gt;0,IF(INDEX(TasksList!$C$6:$C$1005,MATCH(LEFT(B620,SEARCH(" - ",B620)-1)*1,TasksList!$B$6:$B$1005,0),1)=0,"",INDEX(TasksList!$C$6:$C$1005,MATCH(LEFT(B620,SEARCH(" - ",B620)-1)*1,TasksList!$B$6:$B$1005,0),1)),""),"Task not found!")</f>
        <v/>
      </c>
      <c r="D620" s="384"/>
      <c r="E620" s="149"/>
      <c r="F620" s="149"/>
      <c r="G620" s="150"/>
      <c r="I620" s="276" t="str">
        <f t="shared" si="9"/>
        <v/>
      </c>
    </row>
    <row r="621" spans="1:9" x14ac:dyDescent="0.25">
      <c r="A621" s="12"/>
      <c r="B621" s="228"/>
      <c r="C621" s="154" t="str">
        <f>IFERROR(IF(LEN(B621)&gt;0,IF(INDEX(TasksList!$C$6:$C$1005,MATCH(LEFT(B621,SEARCH(" - ",B621)-1)*1,TasksList!$B$6:$B$1005,0),1)=0,"",INDEX(TasksList!$C$6:$C$1005,MATCH(LEFT(B621,SEARCH(" - ",B621)-1)*1,TasksList!$B$6:$B$1005,0),1)),""),"Task not found!")</f>
        <v/>
      </c>
      <c r="D621" s="384"/>
      <c r="E621" s="149"/>
      <c r="F621" s="149"/>
      <c r="G621" s="150"/>
      <c r="I621" s="276" t="str">
        <f t="shared" si="9"/>
        <v/>
      </c>
    </row>
    <row r="622" spans="1:9" x14ac:dyDescent="0.25">
      <c r="A622" s="12"/>
      <c r="B622" s="228"/>
      <c r="C622" s="154" t="str">
        <f>IFERROR(IF(LEN(B622)&gt;0,IF(INDEX(TasksList!$C$6:$C$1005,MATCH(LEFT(B622,SEARCH(" - ",B622)-1)*1,TasksList!$B$6:$B$1005,0),1)=0,"",INDEX(TasksList!$C$6:$C$1005,MATCH(LEFT(B622,SEARCH(" - ",B622)-1)*1,TasksList!$B$6:$B$1005,0),1)),""),"Task not found!")</f>
        <v/>
      </c>
      <c r="D622" s="384"/>
      <c r="E622" s="149"/>
      <c r="F622" s="149"/>
      <c r="G622" s="150"/>
      <c r="I622" s="276" t="str">
        <f t="shared" si="9"/>
        <v/>
      </c>
    </row>
    <row r="623" spans="1:9" x14ac:dyDescent="0.25">
      <c r="A623" s="12"/>
      <c r="B623" s="228"/>
      <c r="C623" s="154" t="str">
        <f>IFERROR(IF(LEN(B623)&gt;0,IF(INDEX(TasksList!$C$6:$C$1005,MATCH(LEFT(B623,SEARCH(" - ",B623)-1)*1,TasksList!$B$6:$B$1005,0),1)=0,"",INDEX(TasksList!$C$6:$C$1005,MATCH(LEFT(B623,SEARCH(" - ",B623)-1)*1,TasksList!$B$6:$B$1005,0),1)),""),"Task not found!")</f>
        <v/>
      </c>
      <c r="D623" s="384"/>
      <c r="E623" s="149"/>
      <c r="F623" s="149"/>
      <c r="G623" s="150"/>
      <c r="I623" s="276" t="str">
        <f t="shared" si="9"/>
        <v/>
      </c>
    </row>
    <row r="624" spans="1:9" x14ac:dyDescent="0.25">
      <c r="A624" s="12"/>
      <c r="B624" s="228"/>
      <c r="C624" s="154" t="str">
        <f>IFERROR(IF(LEN(B624)&gt;0,IF(INDEX(TasksList!$C$6:$C$1005,MATCH(LEFT(B624,SEARCH(" - ",B624)-1)*1,TasksList!$B$6:$B$1005,0),1)=0,"",INDEX(TasksList!$C$6:$C$1005,MATCH(LEFT(B624,SEARCH(" - ",B624)-1)*1,TasksList!$B$6:$B$1005,0),1)),""),"Task not found!")</f>
        <v/>
      </c>
      <c r="D624" s="384"/>
      <c r="E624" s="149"/>
      <c r="F624" s="149"/>
      <c r="G624" s="150"/>
      <c r="I624" s="276" t="str">
        <f t="shared" si="9"/>
        <v/>
      </c>
    </row>
    <row r="625" spans="1:9" x14ac:dyDescent="0.25">
      <c r="A625" s="12"/>
      <c r="B625" s="228"/>
      <c r="C625" s="154" t="str">
        <f>IFERROR(IF(LEN(B625)&gt;0,IF(INDEX(TasksList!$C$6:$C$1005,MATCH(LEFT(B625,SEARCH(" - ",B625)-1)*1,TasksList!$B$6:$B$1005,0),1)=0,"",INDEX(TasksList!$C$6:$C$1005,MATCH(LEFT(B625,SEARCH(" - ",B625)-1)*1,TasksList!$B$6:$B$1005,0),1)),""),"Task not found!")</f>
        <v/>
      </c>
      <c r="D625" s="384"/>
      <c r="E625" s="149"/>
      <c r="F625" s="149"/>
      <c r="G625" s="150"/>
      <c r="I625" s="276" t="str">
        <f t="shared" si="9"/>
        <v/>
      </c>
    </row>
    <row r="626" spans="1:9" x14ac:dyDescent="0.25">
      <c r="A626" s="12"/>
      <c r="B626" s="228"/>
      <c r="C626" s="154" t="str">
        <f>IFERROR(IF(LEN(B626)&gt;0,IF(INDEX(TasksList!$C$6:$C$1005,MATCH(LEFT(B626,SEARCH(" - ",B626)-1)*1,TasksList!$B$6:$B$1005,0),1)=0,"",INDEX(TasksList!$C$6:$C$1005,MATCH(LEFT(B626,SEARCH(" - ",B626)-1)*1,TasksList!$B$6:$B$1005,0),1)),""),"Task not found!")</f>
        <v/>
      </c>
      <c r="D626" s="384"/>
      <c r="E626" s="149"/>
      <c r="F626" s="149"/>
      <c r="G626" s="150"/>
      <c r="I626" s="276" t="str">
        <f t="shared" si="9"/>
        <v/>
      </c>
    </row>
    <row r="627" spans="1:9" x14ac:dyDescent="0.25">
      <c r="A627" s="12"/>
      <c r="B627" s="228"/>
      <c r="C627" s="154" t="str">
        <f>IFERROR(IF(LEN(B627)&gt;0,IF(INDEX(TasksList!$C$6:$C$1005,MATCH(LEFT(B627,SEARCH(" - ",B627)-1)*1,TasksList!$B$6:$B$1005,0),1)=0,"",INDEX(TasksList!$C$6:$C$1005,MATCH(LEFT(B627,SEARCH(" - ",B627)-1)*1,TasksList!$B$6:$B$1005,0),1)),""),"Task not found!")</f>
        <v/>
      </c>
      <c r="D627" s="384"/>
      <c r="E627" s="149"/>
      <c r="F627" s="149"/>
      <c r="G627" s="150"/>
      <c r="I627" s="276" t="str">
        <f t="shared" si="9"/>
        <v/>
      </c>
    </row>
    <row r="628" spans="1:9" x14ac:dyDescent="0.25">
      <c r="A628" s="12"/>
      <c r="B628" s="228"/>
      <c r="C628" s="154" t="str">
        <f>IFERROR(IF(LEN(B628)&gt;0,IF(INDEX(TasksList!$C$6:$C$1005,MATCH(LEFT(B628,SEARCH(" - ",B628)-1)*1,TasksList!$B$6:$B$1005,0),1)=0,"",INDEX(TasksList!$C$6:$C$1005,MATCH(LEFT(B628,SEARCH(" - ",B628)-1)*1,TasksList!$B$6:$B$1005,0),1)),""),"Task not found!")</f>
        <v/>
      </c>
      <c r="D628" s="384"/>
      <c r="E628" s="149"/>
      <c r="F628" s="149"/>
      <c r="G628" s="150"/>
      <c r="I628" s="276" t="str">
        <f t="shared" si="9"/>
        <v/>
      </c>
    </row>
    <row r="629" spans="1:9" x14ac:dyDescent="0.25">
      <c r="A629" s="12"/>
      <c r="B629" s="228"/>
      <c r="C629" s="154" t="str">
        <f>IFERROR(IF(LEN(B629)&gt;0,IF(INDEX(TasksList!$C$6:$C$1005,MATCH(LEFT(B629,SEARCH(" - ",B629)-1)*1,TasksList!$B$6:$B$1005,0),1)=0,"",INDEX(TasksList!$C$6:$C$1005,MATCH(LEFT(B629,SEARCH(" - ",B629)-1)*1,TasksList!$B$6:$B$1005,0),1)),""),"Task not found!")</f>
        <v/>
      </c>
      <c r="D629" s="384"/>
      <c r="E629" s="149"/>
      <c r="F629" s="149"/>
      <c r="G629" s="150"/>
      <c r="I629" s="276" t="str">
        <f t="shared" si="9"/>
        <v/>
      </c>
    </row>
    <row r="630" spans="1:9" x14ac:dyDescent="0.25">
      <c r="A630" s="12"/>
      <c r="B630" s="228"/>
      <c r="C630" s="154" t="str">
        <f>IFERROR(IF(LEN(B630)&gt;0,IF(INDEX(TasksList!$C$6:$C$1005,MATCH(LEFT(B630,SEARCH(" - ",B630)-1)*1,TasksList!$B$6:$B$1005,0),1)=0,"",INDEX(TasksList!$C$6:$C$1005,MATCH(LEFT(B630,SEARCH(" - ",B630)-1)*1,TasksList!$B$6:$B$1005,0),1)),""),"Task not found!")</f>
        <v/>
      </c>
      <c r="D630" s="384"/>
      <c r="E630" s="149"/>
      <c r="F630" s="149"/>
      <c r="G630" s="150"/>
      <c r="I630" s="276" t="str">
        <f t="shared" si="9"/>
        <v/>
      </c>
    </row>
    <row r="631" spans="1:9" x14ac:dyDescent="0.25">
      <c r="A631" s="12"/>
      <c r="B631" s="228"/>
      <c r="C631" s="154" t="str">
        <f>IFERROR(IF(LEN(B631)&gt;0,IF(INDEX(TasksList!$C$6:$C$1005,MATCH(LEFT(B631,SEARCH(" - ",B631)-1)*1,TasksList!$B$6:$B$1005,0),1)=0,"",INDEX(TasksList!$C$6:$C$1005,MATCH(LEFT(B631,SEARCH(" - ",B631)-1)*1,TasksList!$B$6:$B$1005,0),1)),""),"Task not found!")</f>
        <v/>
      </c>
      <c r="D631" s="384"/>
      <c r="E631" s="149"/>
      <c r="F631" s="149"/>
      <c r="G631" s="150"/>
      <c r="I631" s="276" t="str">
        <f t="shared" si="9"/>
        <v/>
      </c>
    </row>
    <row r="632" spans="1:9" x14ac:dyDescent="0.25">
      <c r="A632" s="12"/>
      <c r="B632" s="228"/>
      <c r="C632" s="154" t="str">
        <f>IFERROR(IF(LEN(B632)&gt;0,IF(INDEX(TasksList!$C$6:$C$1005,MATCH(LEFT(B632,SEARCH(" - ",B632)-1)*1,TasksList!$B$6:$B$1005,0),1)=0,"",INDEX(TasksList!$C$6:$C$1005,MATCH(LEFT(B632,SEARCH(" - ",B632)-1)*1,TasksList!$B$6:$B$1005,0),1)),""),"Task not found!")</f>
        <v/>
      </c>
      <c r="D632" s="384"/>
      <c r="E632" s="149"/>
      <c r="F632" s="149"/>
      <c r="G632" s="150"/>
      <c r="I632" s="276" t="str">
        <f t="shared" si="9"/>
        <v/>
      </c>
    </row>
    <row r="633" spans="1:9" x14ac:dyDescent="0.25">
      <c r="A633" s="12"/>
      <c r="B633" s="228"/>
      <c r="C633" s="154" t="str">
        <f>IFERROR(IF(LEN(B633)&gt;0,IF(INDEX(TasksList!$C$6:$C$1005,MATCH(LEFT(B633,SEARCH(" - ",B633)-1)*1,TasksList!$B$6:$B$1005,0),1)=0,"",INDEX(TasksList!$C$6:$C$1005,MATCH(LEFT(B633,SEARCH(" - ",B633)-1)*1,TasksList!$B$6:$B$1005,0),1)),""),"Task not found!")</f>
        <v/>
      </c>
      <c r="D633" s="384"/>
      <c r="E633" s="149"/>
      <c r="F633" s="149"/>
      <c r="G633" s="150"/>
      <c r="I633" s="276" t="str">
        <f t="shared" si="9"/>
        <v/>
      </c>
    </row>
    <row r="634" spans="1:9" x14ac:dyDescent="0.25">
      <c r="A634" s="12"/>
      <c r="B634" s="228"/>
      <c r="C634" s="154" t="str">
        <f>IFERROR(IF(LEN(B634)&gt;0,IF(INDEX(TasksList!$C$6:$C$1005,MATCH(LEFT(B634,SEARCH(" - ",B634)-1)*1,TasksList!$B$6:$B$1005,0),1)=0,"",INDEX(TasksList!$C$6:$C$1005,MATCH(LEFT(B634,SEARCH(" - ",B634)-1)*1,TasksList!$B$6:$B$1005,0),1)),""),"Task not found!")</f>
        <v/>
      </c>
      <c r="D634" s="384"/>
      <c r="E634" s="149"/>
      <c r="F634" s="149"/>
      <c r="G634" s="150"/>
      <c r="I634" s="276" t="str">
        <f t="shared" si="9"/>
        <v/>
      </c>
    </row>
    <row r="635" spans="1:9" x14ac:dyDescent="0.25">
      <c r="A635" s="12"/>
      <c r="B635" s="228"/>
      <c r="C635" s="154" t="str">
        <f>IFERROR(IF(LEN(B635)&gt;0,IF(INDEX(TasksList!$C$6:$C$1005,MATCH(LEFT(B635,SEARCH(" - ",B635)-1)*1,TasksList!$B$6:$B$1005,0),1)=0,"",INDEX(TasksList!$C$6:$C$1005,MATCH(LEFT(B635,SEARCH(" - ",B635)-1)*1,TasksList!$B$6:$B$1005,0),1)),""),"Task not found!")</f>
        <v/>
      </c>
      <c r="D635" s="384"/>
      <c r="E635" s="149"/>
      <c r="F635" s="149"/>
      <c r="G635" s="150"/>
      <c r="I635" s="276" t="str">
        <f t="shared" si="9"/>
        <v/>
      </c>
    </row>
    <row r="636" spans="1:9" x14ac:dyDescent="0.25">
      <c r="A636" s="12"/>
      <c r="B636" s="228"/>
      <c r="C636" s="154" t="str">
        <f>IFERROR(IF(LEN(B636)&gt;0,IF(INDEX(TasksList!$C$6:$C$1005,MATCH(LEFT(B636,SEARCH(" - ",B636)-1)*1,TasksList!$B$6:$B$1005,0),1)=0,"",INDEX(TasksList!$C$6:$C$1005,MATCH(LEFT(B636,SEARCH(" - ",B636)-1)*1,TasksList!$B$6:$B$1005,0),1)),""),"Task not found!")</f>
        <v/>
      </c>
      <c r="D636" s="384"/>
      <c r="E636" s="149"/>
      <c r="F636" s="149"/>
      <c r="G636" s="150"/>
      <c r="I636" s="276" t="str">
        <f t="shared" si="9"/>
        <v/>
      </c>
    </row>
    <row r="637" spans="1:9" x14ac:dyDescent="0.25">
      <c r="A637" s="12"/>
      <c r="B637" s="228"/>
      <c r="C637" s="154" t="str">
        <f>IFERROR(IF(LEN(B637)&gt;0,IF(INDEX(TasksList!$C$6:$C$1005,MATCH(LEFT(B637,SEARCH(" - ",B637)-1)*1,TasksList!$B$6:$B$1005,0),1)=0,"",INDEX(TasksList!$C$6:$C$1005,MATCH(LEFT(B637,SEARCH(" - ",B637)-1)*1,TasksList!$B$6:$B$1005,0),1)),""),"Task not found!")</f>
        <v/>
      </c>
      <c r="D637" s="384"/>
      <c r="E637" s="149"/>
      <c r="F637" s="149"/>
      <c r="G637" s="150"/>
      <c r="I637" s="276" t="str">
        <f t="shared" si="9"/>
        <v/>
      </c>
    </row>
    <row r="638" spans="1:9" x14ac:dyDescent="0.25">
      <c r="A638" s="12"/>
      <c r="B638" s="228"/>
      <c r="C638" s="154" t="str">
        <f>IFERROR(IF(LEN(B638)&gt;0,IF(INDEX(TasksList!$C$6:$C$1005,MATCH(LEFT(B638,SEARCH(" - ",B638)-1)*1,TasksList!$B$6:$B$1005,0),1)=0,"",INDEX(TasksList!$C$6:$C$1005,MATCH(LEFT(B638,SEARCH(" - ",B638)-1)*1,TasksList!$B$6:$B$1005,0),1)),""),"Task not found!")</f>
        <v/>
      </c>
      <c r="D638" s="384"/>
      <c r="E638" s="149"/>
      <c r="F638" s="149"/>
      <c r="G638" s="150"/>
      <c r="I638" s="276" t="str">
        <f t="shared" si="9"/>
        <v/>
      </c>
    </row>
    <row r="639" spans="1:9" x14ac:dyDescent="0.25">
      <c r="A639" s="12"/>
      <c r="B639" s="228"/>
      <c r="C639" s="154" t="str">
        <f>IFERROR(IF(LEN(B639)&gt;0,IF(INDEX(TasksList!$C$6:$C$1005,MATCH(LEFT(B639,SEARCH(" - ",B639)-1)*1,TasksList!$B$6:$B$1005,0),1)=0,"",INDEX(TasksList!$C$6:$C$1005,MATCH(LEFT(B639,SEARCH(" - ",B639)-1)*1,TasksList!$B$6:$B$1005,0),1)),""),"Task not found!")</f>
        <v/>
      </c>
      <c r="D639" s="384"/>
      <c r="E639" s="149"/>
      <c r="F639" s="149"/>
      <c r="G639" s="150"/>
      <c r="I639" s="276" t="str">
        <f t="shared" si="9"/>
        <v/>
      </c>
    </row>
    <row r="640" spans="1:9" x14ac:dyDescent="0.25">
      <c r="A640" s="12"/>
      <c r="B640" s="228"/>
      <c r="C640" s="154" t="str">
        <f>IFERROR(IF(LEN(B640)&gt;0,IF(INDEX(TasksList!$C$6:$C$1005,MATCH(LEFT(B640,SEARCH(" - ",B640)-1)*1,TasksList!$B$6:$B$1005,0),1)=0,"",INDEX(TasksList!$C$6:$C$1005,MATCH(LEFT(B640,SEARCH(" - ",B640)-1)*1,TasksList!$B$6:$B$1005,0),1)),""),"Task not found!")</f>
        <v/>
      </c>
      <c r="D640" s="384"/>
      <c r="E640" s="149"/>
      <c r="F640" s="149"/>
      <c r="G640" s="150"/>
      <c r="I640" s="276" t="str">
        <f t="shared" si="9"/>
        <v/>
      </c>
    </row>
    <row r="641" spans="1:9" x14ac:dyDescent="0.25">
      <c r="A641" s="12"/>
      <c r="B641" s="228"/>
      <c r="C641" s="154" t="str">
        <f>IFERROR(IF(LEN(B641)&gt;0,IF(INDEX(TasksList!$C$6:$C$1005,MATCH(LEFT(B641,SEARCH(" - ",B641)-1)*1,TasksList!$B$6:$B$1005,0),1)=0,"",INDEX(TasksList!$C$6:$C$1005,MATCH(LEFT(B641,SEARCH(" - ",B641)-1)*1,TasksList!$B$6:$B$1005,0),1)),""),"Task not found!")</f>
        <v/>
      </c>
      <c r="D641" s="384"/>
      <c r="E641" s="149"/>
      <c r="F641" s="149"/>
      <c r="G641" s="150"/>
      <c r="I641" s="276" t="str">
        <f t="shared" si="9"/>
        <v/>
      </c>
    </row>
    <row r="642" spans="1:9" x14ac:dyDescent="0.25">
      <c r="A642" s="12"/>
      <c r="B642" s="228"/>
      <c r="C642" s="154" t="str">
        <f>IFERROR(IF(LEN(B642)&gt;0,IF(INDEX(TasksList!$C$6:$C$1005,MATCH(LEFT(B642,SEARCH(" - ",B642)-1)*1,TasksList!$B$6:$B$1005,0),1)=0,"",INDEX(TasksList!$C$6:$C$1005,MATCH(LEFT(B642,SEARCH(" - ",B642)-1)*1,TasksList!$B$6:$B$1005,0),1)),""),"Task not found!")</f>
        <v/>
      </c>
      <c r="D642" s="384"/>
      <c r="E642" s="149"/>
      <c r="F642" s="149"/>
      <c r="G642" s="150"/>
      <c r="I642" s="276" t="str">
        <f t="shared" si="9"/>
        <v/>
      </c>
    </row>
    <row r="643" spans="1:9" x14ac:dyDescent="0.25">
      <c r="A643" s="12"/>
      <c r="B643" s="228"/>
      <c r="C643" s="154" t="str">
        <f>IFERROR(IF(LEN(B643)&gt;0,IF(INDEX(TasksList!$C$6:$C$1005,MATCH(LEFT(B643,SEARCH(" - ",B643)-1)*1,TasksList!$B$6:$B$1005,0),1)=0,"",INDEX(TasksList!$C$6:$C$1005,MATCH(LEFT(B643,SEARCH(" - ",B643)-1)*1,TasksList!$B$6:$B$1005,0),1)),""),"Task not found!")</f>
        <v/>
      </c>
      <c r="D643" s="384"/>
      <c r="E643" s="149"/>
      <c r="F643" s="149"/>
      <c r="G643" s="150"/>
      <c r="I643" s="276" t="str">
        <f t="shared" si="9"/>
        <v/>
      </c>
    </row>
    <row r="644" spans="1:9" x14ac:dyDescent="0.25">
      <c r="A644" s="12"/>
      <c r="B644" s="228"/>
      <c r="C644" s="154" t="str">
        <f>IFERROR(IF(LEN(B644)&gt;0,IF(INDEX(TasksList!$C$6:$C$1005,MATCH(LEFT(B644,SEARCH(" - ",B644)-1)*1,TasksList!$B$6:$B$1005,0),1)=0,"",INDEX(TasksList!$C$6:$C$1005,MATCH(LEFT(B644,SEARCH(" - ",B644)-1)*1,TasksList!$B$6:$B$1005,0),1)),""),"Task not found!")</f>
        <v/>
      </c>
      <c r="D644" s="384"/>
      <c r="E644" s="149"/>
      <c r="F644" s="149"/>
      <c r="G644" s="150"/>
      <c r="I644" s="276" t="str">
        <f t="shared" si="9"/>
        <v/>
      </c>
    </row>
    <row r="645" spans="1:9" x14ac:dyDescent="0.25">
      <c r="A645" s="12"/>
      <c r="B645" s="228"/>
      <c r="C645" s="154" t="str">
        <f>IFERROR(IF(LEN(B645)&gt;0,IF(INDEX(TasksList!$C$6:$C$1005,MATCH(LEFT(B645,SEARCH(" - ",B645)-1)*1,TasksList!$B$6:$B$1005,0),1)=0,"",INDEX(TasksList!$C$6:$C$1005,MATCH(LEFT(B645,SEARCH(" - ",B645)-1)*1,TasksList!$B$6:$B$1005,0),1)),""),"Task not found!")</f>
        <v/>
      </c>
      <c r="D645" s="384"/>
      <c r="E645" s="149"/>
      <c r="F645" s="149"/>
      <c r="G645" s="150"/>
      <c r="I645" s="276" t="str">
        <f t="shared" si="9"/>
        <v/>
      </c>
    </row>
    <row r="646" spans="1:9" x14ac:dyDescent="0.25">
      <c r="A646" s="12"/>
      <c r="B646" s="228"/>
      <c r="C646" s="154" t="str">
        <f>IFERROR(IF(LEN(B646)&gt;0,IF(INDEX(TasksList!$C$6:$C$1005,MATCH(LEFT(B646,SEARCH(" - ",B646)-1)*1,TasksList!$B$6:$B$1005,0),1)=0,"",INDEX(TasksList!$C$6:$C$1005,MATCH(LEFT(B646,SEARCH(" - ",B646)-1)*1,TasksList!$B$6:$B$1005,0),1)),""),"Task not found!")</f>
        <v/>
      </c>
      <c r="D646" s="384"/>
      <c r="E646" s="149"/>
      <c r="F646" s="149"/>
      <c r="G646" s="150"/>
      <c r="I646" s="276" t="str">
        <f t="shared" si="9"/>
        <v/>
      </c>
    </row>
    <row r="647" spans="1:9" x14ac:dyDescent="0.25">
      <c r="A647" s="12"/>
      <c r="B647" s="228"/>
      <c r="C647" s="154" t="str">
        <f>IFERROR(IF(LEN(B647)&gt;0,IF(INDEX(TasksList!$C$6:$C$1005,MATCH(LEFT(B647,SEARCH(" - ",B647)-1)*1,TasksList!$B$6:$B$1005,0),1)=0,"",INDEX(TasksList!$C$6:$C$1005,MATCH(LEFT(B647,SEARCH(" - ",B647)-1)*1,TasksList!$B$6:$B$1005,0),1)),""),"Task not found!")</f>
        <v/>
      </c>
      <c r="D647" s="384"/>
      <c r="E647" s="149"/>
      <c r="F647" s="149"/>
      <c r="G647" s="150"/>
      <c r="I647" s="276" t="str">
        <f t="shared" ref="I647:I710" si="10">IF(AND(LEN(D647)&gt;0,LEN(B647)=0),"←   Missing Task ID",IF(AND(LEN(D647)&gt;0,LEN(E647)=0),"←   Missing STAGE",IF(AND(LEN(B647)+LEN(E647)&gt;0,LEN(D647)=0),"←   Missing DATE","")))</f>
        <v/>
      </c>
    </row>
    <row r="648" spans="1:9" x14ac:dyDescent="0.25">
      <c r="A648" s="12"/>
      <c r="B648" s="228"/>
      <c r="C648" s="154" t="str">
        <f>IFERROR(IF(LEN(B648)&gt;0,IF(INDEX(TasksList!$C$6:$C$1005,MATCH(LEFT(B648,SEARCH(" - ",B648)-1)*1,TasksList!$B$6:$B$1005,0),1)=0,"",INDEX(TasksList!$C$6:$C$1005,MATCH(LEFT(B648,SEARCH(" - ",B648)-1)*1,TasksList!$B$6:$B$1005,0),1)),""),"Task not found!")</f>
        <v/>
      </c>
      <c r="D648" s="384"/>
      <c r="E648" s="149"/>
      <c r="F648" s="149"/>
      <c r="G648" s="150"/>
      <c r="I648" s="276" t="str">
        <f t="shared" si="10"/>
        <v/>
      </c>
    </row>
    <row r="649" spans="1:9" x14ac:dyDescent="0.25">
      <c r="A649" s="12"/>
      <c r="B649" s="228"/>
      <c r="C649" s="154" t="str">
        <f>IFERROR(IF(LEN(B649)&gt;0,IF(INDEX(TasksList!$C$6:$C$1005,MATCH(LEFT(B649,SEARCH(" - ",B649)-1)*1,TasksList!$B$6:$B$1005,0),1)=0,"",INDEX(TasksList!$C$6:$C$1005,MATCH(LEFT(B649,SEARCH(" - ",B649)-1)*1,TasksList!$B$6:$B$1005,0),1)),""),"Task not found!")</f>
        <v/>
      </c>
      <c r="D649" s="384"/>
      <c r="E649" s="149"/>
      <c r="F649" s="149"/>
      <c r="G649" s="150"/>
      <c r="I649" s="276" t="str">
        <f t="shared" si="10"/>
        <v/>
      </c>
    </row>
    <row r="650" spans="1:9" x14ac:dyDescent="0.25">
      <c r="A650" s="12"/>
      <c r="B650" s="228"/>
      <c r="C650" s="154" t="str">
        <f>IFERROR(IF(LEN(B650)&gt;0,IF(INDEX(TasksList!$C$6:$C$1005,MATCH(LEFT(B650,SEARCH(" - ",B650)-1)*1,TasksList!$B$6:$B$1005,0),1)=0,"",INDEX(TasksList!$C$6:$C$1005,MATCH(LEFT(B650,SEARCH(" - ",B650)-1)*1,TasksList!$B$6:$B$1005,0),1)),""),"Task not found!")</f>
        <v/>
      </c>
      <c r="D650" s="384"/>
      <c r="E650" s="149"/>
      <c r="F650" s="149"/>
      <c r="G650" s="150"/>
      <c r="I650" s="276" t="str">
        <f t="shared" si="10"/>
        <v/>
      </c>
    </row>
    <row r="651" spans="1:9" x14ac:dyDescent="0.25">
      <c r="A651" s="12"/>
      <c r="B651" s="228"/>
      <c r="C651" s="154" t="str">
        <f>IFERROR(IF(LEN(B651)&gt;0,IF(INDEX(TasksList!$C$6:$C$1005,MATCH(LEFT(B651,SEARCH(" - ",B651)-1)*1,TasksList!$B$6:$B$1005,0),1)=0,"",INDEX(TasksList!$C$6:$C$1005,MATCH(LEFT(B651,SEARCH(" - ",B651)-1)*1,TasksList!$B$6:$B$1005,0),1)),""),"Task not found!")</f>
        <v/>
      </c>
      <c r="D651" s="384"/>
      <c r="E651" s="149"/>
      <c r="F651" s="149"/>
      <c r="G651" s="150"/>
      <c r="I651" s="276" t="str">
        <f t="shared" si="10"/>
        <v/>
      </c>
    </row>
    <row r="652" spans="1:9" x14ac:dyDescent="0.25">
      <c r="A652" s="12"/>
      <c r="B652" s="228"/>
      <c r="C652" s="154" t="str">
        <f>IFERROR(IF(LEN(B652)&gt;0,IF(INDEX(TasksList!$C$6:$C$1005,MATCH(LEFT(B652,SEARCH(" - ",B652)-1)*1,TasksList!$B$6:$B$1005,0),1)=0,"",INDEX(TasksList!$C$6:$C$1005,MATCH(LEFT(B652,SEARCH(" - ",B652)-1)*1,TasksList!$B$6:$B$1005,0),1)),""),"Task not found!")</f>
        <v/>
      </c>
      <c r="D652" s="384"/>
      <c r="E652" s="149"/>
      <c r="F652" s="149"/>
      <c r="G652" s="150"/>
      <c r="I652" s="276" t="str">
        <f t="shared" si="10"/>
        <v/>
      </c>
    </row>
    <row r="653" spans="1:9" x14ac:dyDescent="0.25">
      <c r="A653" s="12"/>
      <c r="B653" s="228"/>
      <c r="C653" s="154" t="str">
        <f>IFERROR(IF(LEN(B653)&gt;0,IF(INDEX(TasksList!$C$6:$C$1005,MATCH(LEFT(B653,SEARCH(" - ",B653)-1)*1,TasksList!$B$6:$B$1005,0),1)=0,"",INDEX(TasksList!$C$6:$C$1005,MATCH(LEFT(B653,SEARCH(" - ",B653)-1)*1,TasksList!$B$6:$B$1005,0),1)),""),"Task not found!")</f>
        <v/>
      </c>
      <c r="D653" s="384"/>
      <c r="E653" s="149"/>
      <c r="F653" s="149"/>
      <c r="G653" s="150"/>
      <c r="I653" s="276" t="str">
        <f t="shared" si="10"/>
        <v/>
      </c>
    </row>
    <row r="654" spans="1:9" x14ac:dyDescent="0.25">
      <c r="A654" s="12"/>
      <c r="B654" s="228"/>
      <c r="C654" s="154" t="str">
        <f>IFERROR(IF(LEN(B654)&gt;0,IF(INDEX(TasksList!$C$6:$C$1005,MATCH(LEFT(B654,SEARCH(" - ",B654)-1)*1,TasksList!$B$6:$B$1005,0),1)=0,"",INDEX(TasksList!$C$6:$C$1005,MATCH(LEFT(B654,SEARCH(" - ",B654)-1)*1,TasksList!$B$6:$B$1005,0),1)),""),"Task not found!")</f>
        <v/>
      </c>
      <c r="D654" s="384"/>
      <c r="E654" s="149"/>
      <c r="F654" s="149"/>
      <c r="G654" s="150"/>
      <c r="I654" s="276" t="str">
        <f t="shared" si="10"/>
        <v/>
      </c>
    </row>
    <row r="655" spans="1:9" x14ac:dyDescent="0.25">
      <c r="A655" s="12"/>
      <c r="B655" s="228"/>
      <c r="C655" s="154" t="str">
        <f>IFERROR(IF(LEN(B655)&gt;0,IF(INDEX(TasksList!$C$6:$C$1005,MATCH(LEFT(B655,SEARCH(" - ",B655)-1)*1,TasksList!$B$6:$B$1005,0),1)=0,"",INDEX(TasksList!$C$6:$C$1005,MATCH(LEFT(B655,SEARCH(" - ",B655)-1)*1,TasksList!$B$6:$B$1005,0),1)),""),"Task not found!")</f>
        <v/>
      </c>
      <c r="D655" s="384"/>
      <c r="E655" s="149"/>
      <c r="F655" s="149"/>
      <c r="G655" s="150"/>
      <c r="I655" s="276" t="str">
        <f t="shared" si="10"/>
        <v/>
      </c>
    </row>
    <row r="656" spans="1:9" x14ac:dyDescent="0.25">
      <c r="A656" s="12"/>
      <c r="B656" s="228"/>
      <c r="C656" s="154" t="str">
        <f>IFERROR(IF(LEN(B656)&gt;0,IF(INDEX(TasksList!$C$6:$C$1005,MATCH(LEFT(B656,SEARCH(" - ",B656)-1)*1,TasksList!$B$6:$B$1005,0),1)=0,"",INDEX(TasksList!$C$6:$C$1005,MATCH(LEFT(B656,SEARCH(" - ",B656)-1)*1,TasksList!$B$6:$B$1005,0),1)),""),"Task not found!")</f>
        <v/>
      </c>
      <c r="D656" s="384"/>
      <c r="E656" s="149"/>
      <c r="F656" s="149"/>
      <c r="G656" s="150"/>
      <c r="I656" s="276" t="str">
        <f t="shared" si="10"/>
        <v/>
      </c>
    </row>
    <row r="657" spans="1:9" x14ac:dyDescent="0.25">
      <c r="A657" s="12"/>
      <c r="B657" s="228"/>
      <c r="C657" s="154" t="str">
        <f>IFERROR(IF(LEN(B657)&gt;0,IF(INDEX(TasksList!$C$6:$C$1005,MATCH(LEFT(B657,SEARCH(" - ",B657)-1)*1,TasksList!$B$6:$B$1005,0),1)=0,"",INDEX(TasksList!$C$6:$C$1005,MATCH(LEFT(B657,SEARCH(" - ",B657)-1)*1,TasksList!$B$6:$B$1005,0),1)),""),"Task not found!")</f>
        <v/>
      </c>
      <c r="D657" s="384"/>
      <c r="E657" s="149"/>
      <c r="F657" s="149"/>
      <c r="G657" s="150"/>
      <c r="I657" s="276" t="str">
        <f t="shared" si="10"/>
        <v/>
      </c>
    </row>
    <row r="658" spans="1:9" x14ac:dyDescent="0.25">
      <c r="A658" s="12"/>
      <c r="B658" s="228"/>
      <c r="C658" s="154" t="str">
        <f>IFERROR(IF(LEN(B658)&gt;0,IF(INDEX(TasksList!$C$6:$C$1005,MATCH(LEFT(B658,SEARCH(" - ",B658)-1)*1,TasksList!$B$6:$B$1005,0),1)=0,"",INDEX(TasksList!$C$6:$C$1005,MATCH(LEFT(B658,SEARCH(" - ",B658)-1)*1,TasksList!$B$6:$B$1005,0),1)),""),"Task not found!")</f>
        <v/>
      </c>
      <c r="D658" s="384"/>
      <c r="E658" s="149"/>
      <c r="F658" s="149"/>
      <c r="G658" s="150"/>
      <c r="I658" s="276" t="str">
        <f t="shared" si="10"/>
        <v/>
      </c>
    </row>
    <row r="659" spans="1:9" x14ac:dyDescent="0.25">
      <c r="A659" s="12"/>
      <c r="B659" s="228"/>
      <c r="C659" s="154" t="str">
        <f>IFERROR(IF(LEN(B659)&gt;0,IF(INDEX(TasksList!$C$6:$C$1005,MATCH(LEFT(B659,SEARCH(" - ",B659)-1)*1,TasksList!$B$6:$B$1005,0),1)=0,"",INDEX(TasksList!$C$6:$C$1005,MATCH(LEFT(B659,SEARCH(" - ",B659)-1)*1,TasksList!$B$6:$B$1005,0),1)),""),"Task not found!")</f>
        <v/>
      </c>
      <c r="D659" s="384"/>
      <c r="E659" s="149"/>
      <c r="F659" s="149"/>
      <c r="G659" s="150"/>
      <c r="I659" s="276" t="str">
        <f t="shared" si="10"/>
        <v/>
      </c>
    </row>
    <row r="660" spans="1:9" x14ac:dyDescent="0.25">
      <c r="A660" s="12"/>
      <c r="B660" s="228"/>
      <c r="C660" s="154" t="str">
        <f>IFERROR(IF(LEN(B660)&gt;0,IF(INDEX(TasksList!$C$6:$C$1005,MATCH(LEFT(B660,SEARCH(" - ",B660)-1)*1,TasksList!$B$6:$B$1005,0),1)=0,"",INDEX(TasksList!$C$6:$C$1005,MATCH(LEFT(B660,SEARCH(" - ",B660)-1)*1,TasksList!$B$6:$B$1005,0),1)),""),"Task not found!")</f>
        <v/>
      </c>
      <c r="D660" s="384"/>
      <c r="E660" s="149"/>
      <c r="F660" s="149"/>
      <c r="G660" s="150"/>
      <c r="I660" s="276" t="str">
        <f t="shared" si="10"/>
        <v/>
      </c>
    </row>
    <row r="661" spans="1:9" x14ac:dyDescent="0.25">
      <c r="A661" s="12"/>
      <c r="B661" s="228"/>
      <c r="C661" s="154" t="str">
        <f>IFERROR(IF(LEN(B661)&gt;0,IF(INDEX(TasksList!$C$6:$C$1005,MATCH(LEFT(B661,SEARCH(" - ",B661)-1)*1,TasksList!$B$6:$B$1005,0),1)=0,"",INDEX(TasksList!$C$6:$C$1005,MATCH(LEFT(B661,SEARCH(" - ",B661)-1)*1,TasksList!$B$6:$B$1005,0),1)),""),"Task not found!")</f>
        <v/>
      </c>
      <c r="D661" s="384"/>
      <c r="E661" s="149"/>
      <c r="F661" s="149"/>
      <c r="G661" s="150"/>
      <c r="I661" s="276" t="str">
        <f t="shared" si="10"/>
        <v/>
      </c>
    </row>
    <row r="662" spans="1:9" x14ac:dyDescent="0.25">
      <c r="A662" s="12"/>
      <c r="B662" s="228"/>
      <c r="C662" s="154" t="str">
        <f>IFERROR(IF(LEN(B662)&gt;0,IF(INDEX(TasksList!$C$6:$C$1005,MATCH(LEFT(B662,SEARCH(" - ",B662)-1)*1,TasksList!$B$6:$B$1005,0),1)=0,"",INDEX(TasksList!$C$6:$C$1005,MATCH(LEFT(B662,SEARCH(" - ",B662)-1)*1,TasksList!$B$6:$B$1005,0),1)),""),"Task not found!")</f>
        <v/>
      </c>
      <c r="D662" s="384"/>
      <c r="E662" s="149"/>
      <c r="F662" s="149"/>
      <c r="G662" s="150"/>
      <c r="I662" s="276" t="str">
        <f t="shared" si="10"/>
        <v/>
      </c>
    </row>
    <row r="663" spans="1:9" x14ac:dyDescent="0.25">
      <c r="A663" s="12"/>
      <c r="B663" s="228"/>
      <c r="C663" s="154" t="str">
        <f>IFERROR(IF(LEN(B663)&gt;0,IF(INDEX(TasksList!$C$6:$C$1005,MATCH(LEFT(B663,SEARCH(" - ",B663)-1)*1,TasksList!$B$6:$B$1005,0),1)=0,"",INDEX(TasksList!$C$6:$C$1005,MATCH(LEFT(B663,SEARCH(" - ",B663)-1)*1,TasksList!$B$6:$B$1005,0),1)),""),"Task not found!")</f>
        <v/>
      </c>
      <c r="D663" s="384"/>
      <c r="E663" s="149"/>
      <c r="F663" s="149"/>
      <c r="G663" s="150"/>
      <c r="I663" s="276" t="str">
        <f t="shared" si="10"/>
        <v/>
      </c>
    </row>
    <row r="664" spans="1:9" x14ac:dyDescent="0.25">
      <c r="A664" s="12"/>
      <c r="B664" s="228"/>
      <c r="C664" s="154" t="str">
        <f>IFERROR(IF(LEN(B664)&gt;0,IF(INDEX(TasksList!$C$6:$C$1005,MATCH(LEFT(B664,SEARCH(" - ",B664)-1)*1,TasksList!$B$6:$B$1005,0),1)=0,"",INDEX(TasksList!$C$6:$C$1005,MATCH(LEFT(B664,SEARCH(" - ",B664)-1)*1,TasksList!$B$6:$B$1005,0),1)),""),"Task not found!")</f>
        <v/>
      </c>
      <c r="D664" s="384"/>
      <c r="E664" s="149"/>
      <c r="F664" s="149"/>
      <c r="G664" s="150"/>
      <c r="I664" s="276" t="str">
        <f t="shared" si="10"/>
        <v/>
      </c>
    </row>
    <row r="665" spans="1:9" x14ac:dyDescent="0.25">
      <c r="A665" s="12"/>
      <c r="B665" s="228"/>
      <c r="C665" s="154" t="str">
        <f>IFERROR(IF(LEN(B665)&gt;0,IF(INDEX(TasksList!$C$6:$C$1005,MATCH(LEFT(B665,SEARCH(" - ",B665)-1)*1,TasksList!$B$6:$B$1005,0),1)=0,"",INDEX(TasksList!$C$6:$C$1005,MATCH(LEFT(B665,SEARCH(" - ",B665)-1)*1,TasksList!$B$6:$B$1005,0),1)),""),"Task not found!")</f>
        <v/>
      </c>
      <c r="D665" s="384"/>
      <c r="E665" s="149"/>
      <c r="F665" s="149"/>
      <c r="G665" s="150"/>
      <c r="I665" s="276" t="str">
        <f t="shared" si="10"/>
        <v/>
      </c>
    </row>
    <row r="666" spans="1:9" x14ac:dyDescent="0.25">
      <c r="A666" s="12"/>
      <c r="B666" s="228"/>
      <c r="C666" s="154" t="str">
        <f>IFERROR(IF(LEN(B666)&gt;0,IF(INDEX(TasksList!$C$6:$C$1005,MATCH(LEFT(B666,SEARCH(" - ",B666)-1)*1,TasksList!$B$6:$B$1005,0),1)=0,"",INDEX(TasksList!$C$6:$C$1005,MATCH(LEFT(B666,SEARCH(" - ",B666)-1)*1,TasksList!$B$6:$B$1005,0),1)),""),"Task not found!")</f>
        <v/>
      </c>
      <c r="D666" s="384"/>
      <c r="E666" s="149"/>
      <c r="F666" s="149"/>
      <c r="G666" s="150"/>
      <c r="I666" s="276" t="str">
        <f t="shared" si="10"/>
        <v/>
      </c>
    </row>
    <row r="667" spans="1:9" x14ac:dyDescent="0.25">
      <c r="A667" s="12"/>
      <c r="B667" s="228"/>
      <c r="C667" s="154" t="str">
        <f>IFERROR(IF(LEN(B667)&gt;0,IF(INDEX(TasksList!$C$6:$C$1005,MATCH(LEFT(B667,SEARCH(" - ",B667)-1)*1,TasksList!$B$6:$B$1005,0),1)=0,"",INDEX(TasksList!$C$6:$C$1005,MATCH(LEFT(B667,SEARCH(" - ",B667)-1)*1,TasksList!$B$6:$B$1005,0),1)),""),"Task not found!")</f>
        <v/>
      </c>
      <c r="D667" s="384"/>
      <c r="E667" s="149"/>
      <c r="F667" s="149"/>
      <c r="G667" s="150"/>
      <c r="I667" s="276" t="str">
        <f t="shared" si="10"/>
        <v/>
      </c>
    </row>
    <row r="668" spans="1:9" x14ac:dyDescent="0.25">
      <c r="A668" s="12"/>
      <c r="B668" s="228"/>
      <c r="C668" s="154" t="str">
        <f>IFERROR(IF(LEN(B668)&gt;0,IF(INDEX(TasksList!$C$6:$C$1005,MATCH(LEFT(B668,SEARCH(" - ",B668)-1)*1,TasksList!$B$6:$B$1005,0),1)=0,"",INDEX(TasksList!$C$6:$C$1005,MATCH(LEFT(B668,SEARCH(" - ",B668)-1)*1,TasksList!$B$6:$B$1005,0),1)),""),"Task not found!")</f>
        <v/>
      </c>
      <c r="D668" s="384"/>
      <c r="E668" s="149"/>
      <c r="F668" s="149"/>
      <c r="G668" s="150"/>
      <c r="I668" s="276" t="str">
        <f t="shared" si="10"/>
        <v/>
      </c>
    </row>
    <row r="669" spans="1:9" x14ac:dyDescent="0.25">
      <c r="A669" s="12"/>
      <c r="B669" s="228"/>
      <c r="C669" s="154" t="str">
        <f>IFERROR(IF(LEN(B669)&gt;0,IF(INDEX(TasksList!$C$6:$C$1005,MATCH(LEFT(B669,SEARCH(" - ",B669)-1)*1,TasksList!$B$6:$B$1005,0),1)=0,"",INDEX(TasksList!$C$6:$C$1005,MATCH(LEFT(B669,SEARCH(" - ",B669)-1)*1,TasksList!$B$6:$B$1005,0),1)),""),"Task not found!")</f>
        <v/>
      </c>
      <c r="D669" s="384"/>
      <c r="E669" s="149"/>
      <c r="F669" s="149"/>
      <c r="G669" s="150"/>
      <c r="I669" s="276" t="str">
        <f t="shared" si="10"/>
        <v/>
      </c>
    </row>
    <row r="670" spans="1:9" x14ac:dyDescent="0.25">
      <c r="A670" s="12"/>
      <c r="B670" s="228"/>
      <c r="C670" s="154" t="str">
        <f>IFERROR(IF(LEN(B670)&gt;0,IF(INDEX(TasksList!$C$6:$C$1005,MATCH(LEFT(B670,SEARCH(" - ",B670)-1)*1,TasksList!$B$6:$B$1005,0),1)=0,"",INDEX(TasksList!$C$6:$C$1005,MATCH(LEFT(B670,SEARCH(" - ",B670)-1)*1,TasksList!$B$6:$B$1005,0),1)),""),"Task not found!")</f>
        <v/>
      </c>
      <c r="D670" s="384"/>
      <c r="E670" s="149"/>
      <c r="F670" s="149"/>
      <c r="G670" s="150"/>
      <c r="I670" s="276" t="str">
        <f t="shared" si="10"/>
        <v/>
      </c>
    </row>
    <row r="671" spans="1:9" x14ac:dyDescent="0.25">
      <c r="A671" s="12"/>
      <c r="B671" s="228"/>
      <c r="C671" s="154" t="str">
        <f>IFERROR(IF(LEN(B671)&gt;0,IF(INDEX(TasksList!$C$6:$C$1005,MATCH(LEFT(B671,SEARCH(" - ",B671)-1)*1,TasksList!$B$6:$B$1005,0),1)=0,"",INDEX(TasksList!$C$6:$C$1005,MATCH(LEFT(B671,SEARCH(" - ",B671)-1)*1,TasksList!$B$6:$B$1005,0),1)),""),"Task not found!")</f>
        <v/>
      </c>
      <c r="D671" s="384"/>
      <c r="E671" s="149"/>
      <c r="F671" s="149"/>
      <c r="G671" s="150"/>
      <c r="I671" s="276" t="str">
        <f t="shared" si="10"/>
        <v/>
      </c>
    </row>
    <row r="672" spans="1:9" x14ac:dyDescent="0.25">
      <c r="A672" s="12"/>
      <c r="B672" s="228"/>
      <c r="C672" s="154" t="str">
        <f>IFERROR(IF(LEN(B672)&gt;0,IF(INDEX(TasksList!$C$6:$C$1005,MATCH(LEFT(B672,SEARCH(" - ",B672)-1)*1,TasksList!$B$6:$B$1005,0),1)=0,"",INDEX(TasksList!$C$6:$C$1005,MATCH(LEFT(B672,SEARCH(" - ",B672)-1)*1,TasksList!$B$6:$B$1005,0),1)),""),"Task not found!")</f>
        <v/>
      </c>
      <c r="D672" s="384"/>
      <c r="E672" s="149"/>
      <c r="F672" s="149"/>
      <c r="G672" s="150"/>
      <c r="I672" s="276" t="str">
        <f t="shared" si="10"/>
        <v/>
      </c>
    </row>
    <row r="673" spans="1:9" x14ac:dyDescent="0.25">
      <c r="A673" s="12"/>
      <c r="B673" s="228"/>
      <c r="C673" s="154" t="str">
        <f>IFERROR(IF(LEN(B673)&gt;0,IF(INDEX(TasksList!$C$6:$C$1005,MATCH(LEFT(B673,SEARCH(" - ",B673)-1)*1,TasksList!$B$6:$B$1005,0),1)=0,"",INDEX(TasksList!$C$6:$C$1005,MATCH(LEFT(B673,SEARCH(" - ",B673)-1)*1,TasksList!$B$6:$B$1005,0),1)),""),"Task not found!")</f>
        <v/>
      </c>
      <c r="D673" s="384"/>
      <c r="E673" s="149"/>
      <c r="F673" s="149"/>
      <c r="G673" s="150"/>
      <c r="I673" s="276" t="str">
        <f t="shared" si="10"/>
        <v/>
      </c>
    </row>
    <row r="674" spans="1:9" x14ac:dyDescent="0.25">
      <c r="A674" s="12"/>
      <c r="B674" s="228"/>
      <c r="C674" s="154" t="str">
        <f>IFERROR(IF(LEN(B674)&gt;0,IF(INDEX(TasksList!$C$6:$C$1005,MATCH(LEFT(B674,SEARCH(" - ",B674)-1)*1,TasksList!$B$6:$B$1005,0),1)=0,"",INDEX(TasksList!$C$6:$C$1005,MATCH(LEFT(B674,SEARCH(" - ",B674)-1)*1,TasksList!$B$6:$B$1005,0),1)),""),"Task not found!")</f>
        <v/>
      </c>
      <c r="D674" s="384"/>
      <c r="E674" s="149"/>
      <c r="F674" s="149"/>
      <c r="G674" s="150"/>
      <c r="I674" s="276" t="str">
        <f t="shared" si="10"/>
        <v/>
      </c>
    </row>
    <row r="675" spans="1:9" x14ac:dyDescent="0.25">
      <c r="A675" s="12"/>
      <c r="B675" s="228"/>
      <c r="C675" s="154" t="str">
        <f>IFERROR(IF(LEN(B675)&gt;0,IF(INDEX(TasksList!$C$6:$C$1005,MATCH(LEFT(B675,SEARCH(" - ",B675)-1)*1,TasksList!$B$6:$B$1005,0),1)=0,"",INDEX(TasksList!$C$6:$C$1005,MATCH(LEFT(B675,SEARCH(" - ",B675)-1)*1,TasksList!$B$6:$B$1005,0),1)),""),"Task not found!")</f>
        <v/>
      </c>
      <c r="D675" s="384"/>
      <c r="E675" s="149"/>
      <c r="F675" s="149"/>
      <c r="G675" s="150"/>
      <c r="I675" s="276" t="str">
        <f t="shared" si="10"/>
        <v/>
      </c>
    </row>
    <row r="676" spans="1:9" x14ac:dyDescent="0.25">
      <c r="A676" s="12"/>
      <c r="B676" s="228"/>
      <c r="C676" s="154" t="str">
        <f>IFERROR(IF(LEN(B676)&gt;0,IF(INDEX(TasksList!$C$6:$C$1005,MATCH(LEFT(B676,SEARCH(" - ",B676)-1)*1,TasksList!$B$6:$B$1005,0),1)=0,"",INDEX(TasksList!$C$6:$C$1005,MATCH(LEFT(B676,SEARCH(" - ",B676)-1)*1,TasksList!$B$6:$B$1005,0),1)),""),"Task not found!")</f>
        <v/>
      </c>
      <c r="D676" s="384"/>
      <c r="E676" s="149"/>
      <c r="F676" s="149"/>
      <c r="G676" s="150"/>
      <c r="I676" s="276" t="str">
        <f t="shared" si="10"/>
        <v/>
      </c>
    </row>
    <row r="677" spans="1:9" x14ac:dyDescent="0.25">
      <c r="A677" s="12"/>
      <c r="B677" s="228"/>
      <c r="C677" s="154" t="str">
        <f>IFERROR(IF(LEN(B677)&gt;0,IF(INDEX(TasksList!$C$6:$C$1005,MATCH(LEFT(B677,SEARCH(" - ",B677)-1)*1,TasksList!$B$6:$B$1005,0),1)=0,"",INDEX(TasksList!$C$6:$C$1005,MATCH(LEFT(B677,SEARCH(" - ",B677)-1)*1,TasksList!$B$6:$B$1005,0),1)),""),"Task not found!")</f>
        <v/>
      </c>
      <c r="D677" s="384"/>
      <c r="E677" s="149"/>
      <c r="F677" s="149"/>
      <c r="G677" s="150"/>
      <c r="I677" s="276" t="str">
        <f t="shared" si="10"/>
        <v/>
      </c>
    </row>
    <row r="678" spans="1:9" x14ac:dyDescent="0.25">
      <c r="A678" s="12"/>
      <c r="B678" s="228"/>
      <c r="C678" s="154" t="str">
        <f>IFERROR(IF(LEN(B678)&gt;0,IF(INDEX(TasksList!$C$6:$C$1005,MATCH(LEFT(B678,SEARCH(" - ",B678)-1)*1,TasksList!$B$6:$B$1005,0),1)=0,"",INDEX(TasksList!$C$6:$C$1005,MATCH(LEFT(B678,SEARCH(" - ",B678)-1)*1,TasksList!$B$6:$B$1005,0),1)),""),"Task not found!")</f>
        <v/>
      </c>
      <c r="D678" s="384"/>
      <c r="E678" s="149"/>
      <c r="F678" s="149"/>
      <c r="G678" s="150"/>
      <c r="I678" s="276" t="str">
        <f t="shared" si="10"/>
        <v/>
      </c>
    </row>
    <row r="679" spans="1:9" x14ac:dyDescent="0.25">
      <c r="A679" s="12"/>
      <c r="B679" s="228"/>
      <c r="C679" s="154" t="str">
        <f>IFERROR(IF(LEN(B679)&gt;0,IF(INDEX(TasksList!$C$6:$C$1005,MATCH(LEFT(B679,SEARCH(" - ",B679)-1)*1,TasksList!$B$6:$B$1005,0),1)=0,"",INDEX(TasksList!$C$6:$C$1005,MATCH(LEFT(B679,SEARCH(" - ",B679)-1)*1,TasksList!$B$6:$B$1005,0),1)),""),"Task not found!")</f>
        <v/>
      </c>
      <c r="D679" s="384"/>
      <c r="E679" s="149"/>
      <c r="F679" s="149"/>
      <c r="G679" s="150"/>
      <c r="I679" s="276" t="str">
        <f t="shared" si="10"/>
        <v/>
      </c>
    </row>
    <row r="680" spans="1:9" x14ac:dyDescent="0.25">
      <c r="A680" s="12"/>
      <c r="B680" s="228"/>
      <c r="C680" s="154" t="str">
        <f>IFERROR(IF(LEN(B680)&gt;0,IF(INDEX(TasksList!$C$6:$C$1005,MATCH(LEFT(B680,SEARCH(" - ",B680)-1)*1,TasksList!$B$6:$B$1005,0),1)=0,"",INDEX(TasksList!$C$6:$C$1005,MATCH(LEFT(B680,SEARCH(" - ",B680)-1)*1,TasksList!$B$6:$B$1005,0),1)),""),"Task not found!")</f>
        <v/>
      </c>
      <c r="D680" s="384"/>
      <c r="E680" s="149"/>
      <c r="F680" s="149"/>
      <c r="G680" s="150"/>
      <c r="I680" s="276" t="str">
        <f t="shared" si="10"/>
        <v/>
      </c>
    </row>
    <row r="681" spans="1:9" x14ac:dyDescent="0.25">
      <c r="A681" s="12"/>
      <c r="B681" s="228"/>
      <c r="C681" s="154" t="str">
        <f>IFERROR(IF(LEN(B681)&gt;0,IF(INDEX(TasksList!$C$6:$C$1005,MATCH(LEFT(B681,SEARCH(" - ",B681)-1)*1,TasksList!$B$6:$B$1005,0),1)=0,"",INDEX(TasksList!$C$6:$C$1005,MATCH(LEFT(B681,SEARCH(" - ",B681)-1)*1,TasksList!$B$6:$B$1005,0),1)),""),"Task not found!")</f>
        <v/>
      </c>
      <c r="D681" s="384"/>
      <c r="E681" s="149"/>
      <c r="F681" s="149"/>
      <c r="G681" s="150"/>
      <c r="I681" s="276" t="str">
        <f t="shared" si="10"/>
        <v/>
      </c>
    </row>
    <row r="682" spans="1:9" x14ac:dyDescent="0.25">
      <c r="A682" s="12"/>
      <c r="B682" s="228"/>
      <c r="C682" s="154" t="str">
        <f>IFERROR(IF(LEN(B682)&gt;0,IF(INDEX(TasksList!$C$6:$C$1005,MATCH(LEFT(B682,SEARCH(" - ",B682)-1)*1,TasksList!$B$6:$B$1005,0),1)=0,"",INDEX(TasksList!$C$6:$C$1005,MATCH(LEFT(B682,SEARCH(" - ",B682)-1)*1,TasksList!$B$6:$B$1005,0),1)),""),"Task not found!")</f>
        <v/>
      </c>
      <c r="D682" s="384"/>
      <c r="E682" s="149"/>
      <c r="F682" s="149"/>
      <c r="G682" s="150"/>
      <c r="I682" s="276" t="str">
        <f t="shared" si="10"/>
        <v/>
      </c>
    </row>
    <row r="683" spans="1:9" x14ac:dyDescent="0.25">
      <c r="A683" s="12"/>
      <c r="B683" s="228"/>
      <c r="C683" s="154" t="str">
        <f>IFERROR(IF(LEN(B683)&gt;0,IF(INDEX(TasksList!$C$6:$C$1005,MATCH(LEFT(B683,SEARCH(" - ",B683)-1)*1,TasksList!$B$6:$B$1005,0),1)=0,"",INDEX(TasksList!$C$6:$C$1005,MATCH(LEFT(B683,SEARCH(" - ",B683)-1)*1,TasksList!$B$6:$B$1005,0),1)),""),"Task not found!")</f>
        <v/>
      </c>
      <c r="D683" s="384"/>
      <c r="E683" s="149"/>
      <c r="F683" s="149"/>
      <c r="G683" s="150"/>
      <c r="I683" s="276" t="str">
        <f t="shared" si="10"/>
        <v/>
      </c>
    </row>
    <row r="684" spans="1:9" x14ac:dyDescent="0.25">
      <c r="A684" s="12"/>
      <c r="B684" s="228"/>
      <c r="C684" s="154" t="str">
        <f>IFERROR(IF(LEN(B684)&gt;0,IF(INDEX(TasksList!$C$6:$C$1005,MATCH(LEFT(B684,SEARCH(" - ",B684)-1)*1,TasksList!$B$6:$B$1005,0),1)=0,"",INDEX(TasksList!$C$6:$C$1005,MATCH(LEFT(B684,SEARCH(" - ",B684)-1)*1,TasksList!$B$6:$B$1005,0),1)),""),"Task not found!")</f>
        <v/>
      </c>
      <c r="D684" s="384"/>
      <c r="E684" s="149"/>
      <c r="F684" s="149"/>
      <c r="G684" s="150"/>
      <c r="I684" s="276" t="str">
        <f t="shared" si="10"/>
        <v/>
      </c>
    </row>
    <row r="685" spans="1:9" x14ac:dyDescent="0.25">
      <c r="A685" s="12"/>
      <c r="B685" s="228"/>
      <c r="C685" s="154" t="str">
        <f>IFERROR(IF(LEN(B685)&gt;0,IF(INDEX(TasksList!$C$6:$C$1005,MATCH(LEFT(B685,SEARCH(" - ",B685)-1)*1,TasksList!$B$6:$B$1005,0),1)=0,"",INDEX(TasksList!$C$6:$C$1005,MATCH(LEFT(B685,SEARCH(" - ",B685)-1)*1,TasksList!$B$6:$B$1005,0),1)),""),"Task not found!")</f>
        <v/>
      </c>
      <c r="D685" s="384"/>
      <c r="E685" s="149"/>
      <c r="F685" s="149"/>
      <c r="G685" s="150"/>
      <c r="I685" s="276" t="str">
        <f t="shared" si="10"/>
        <v/>
      </c>
    </row>
    <row r="686" spans="1:9" x14ac:dyDescent="0.25">
      <c r="A686" s="12"/>
      <c r="B686" s="228"/>
      <c r="C686" s="154" t="str">
        <f>IFERROR(IF(LEN(B686)&gt;0,IF(INDEX(TasksList!$C$6:$C$1005,MATCH(LEFT(B686,SEARCH(" - ",B686)-1)*1,TasksList!$B$6:$B$1005,0),1)=0,"",INDEX(TasksList!$C$6:$C$1005,MATCH(LEFT(B686,SEARCH(" - ",B686)-1)*1,TasksList!$B$6:$B$1005,0),1)),""),"Task not found!")</f>
        <v/>
      </c>
      <c r="D686" s="384"/>
      <c r="E686" s="149"/>
      <c r="F686" s="149"/>
      <c r="G686" s="150"/>
      <c r="I686" s="276" t="str">
        <f t="shared" si="10"/>
        <v/>
      </c>
    </row>
    <row r="687" spans="1:9" x14ac:dyDescent="0.25">
      <c r="A687" s="12"/>
      <c r="B687" s="228"/>
      <c r="C687" s="154" t="str">
        <f>IFERROR(IF(LEN(B687)&gt;0,IF(INDEX(TasksList!$C$6:$C$1005,MATCH(LEFT(B687,SEARCH(" - ",B687)-1)*1,TasksList!$B$6:$B$1005,0),1)=0,"",INDEX(TasksList!$C$6:$C$1005,MATCH(LEFT(B687,SEARCH(" - ",B687)-1)*1,TasksList!$B$6:$B$1005,0),1)),""),"Task not found!")</f>
        <v/>
      </c>
      <c r="D687" s="384"/>
      <c r="E687" s="149"/>
      <c r="F687" s="149"/>
      <c r="G687" s="150"/>
      <c r="I687" s="276" t="str">
        <f t="shared" si="10"/>
        <v/>
      </c>
    </row>
    <row r="688" spans="1:9" x14ac:dyDescent="0.25">
      <c r="A688" s="12"/>
      <c r="B688" s="228"/>
      <c r="C688" s="154" t="str">
        <f>IFERROR(IF(LEN(B688)&gt;0,IF(INDEX(TasksList!$C$6:$C$1005,MATCH(LEFT(B688,SEARCH(" - ",B688)-1)*1,TasksList!$B$6:$B$1005,0),1)=0,"",INDEX(TasksList!$C$6:$C$1005,MATCH(LEFT(B688,SEARCH(" - ",B688)-1)*1,TasksList!$B$6:$B$1005,0),1)),""),"Task not found!")</f>
        <v/>
      </c>
      <c r="D688" s="384"/>
      <c r="E688" s="149"/>
      <c r="F688" s="149"/>
      <c r="G688" s="150"/>
      <c r="I688" s="276" t="str">
        <f t="shared" si="10"/>
        <v/>
      </c>
    </row>
    <row r="689" spans="1:9" x14ac:dyDescent="0.25">
      <c r="A689" s="12"/>
      <c r="B689" s="228"/>
      <c r="C689" s="154" t="str">
        <f>IFERROR(IF(LEN(B689)&gt;0,IF(INDEX(TasksList!$C$6:$C$1005,MATCH(LEFT(B689,SEARCH(" - ",B689)-1)*1,TasksList!$B$6:$B$1005,0),1)=0,"",INDEX(TasksList!$C$6:$C$1005,MATCH(LEFT(B689,SEARCH(" - ",B689)-1)*1,TasksList!$B$6:$B$1005,0),1)),""),"Task not found!")</f>
        <v/>
      </c>
      <c r="D689" s="384"/>
      <c r="E689" s="149"/>
      <c r="F689" s="149"/>
      <c r="G689" s="150"/>
      <c r="I689" s="276" t="str">
        <f t="shared" si="10"/>
        <v/>
      </c>
    </row>
    <row r="690" spans="1:9" x14ac:dyDescent="0.25">
      <c r="A690" s="12"/>
      <c r="B690" s="228"/>
      <c r="C690" s="154" t="str">
        <f>IFERROR(IF(LEN(B690)&gt;0,IF(INDEX(TasksList!$C$6:$C$1005,MATCH(LEFT(B690,SEARCH(" - ",B690)-1)*1,TasksList!$B$6:$B$1005,0),1)=0,"",INDEX(TasksList!$C$6:$C$1005,MATCH(LEFT(B690,SEARCH(" - ",B690)-1)*1,TasksList!$B$6:$B$1005,0),1)),""),"Task not found!")</f>
        <v/>
      </c>
      <c r="D690" s="384"/>
      <c r="E690" s="149"/>
      <c r="F690" s="149"/>
      <c r="G690" s="150"/>
      <c r="I690" s="276" t="str">
        <f t="shared" si="10"/>
        <v/>
      </c>
    </row>
    <row r="691" spans="1:9" x14ac:dyDescent="0.25">
      <c r="A691" s="12"/>
      <c r="B691" s="228"/>
      <c r="C691" s="154" t="str">
        <f>IFERROR(IF(LEN(B691)&gt;0,IF(INDEX(TasksList!$C$6:$C$1005,MATCH(LEFT(B691,SEARCH(" - ",B691)-1)*1,TasksList!$B$6:$B$1005,0),1)=0,"",INDEX(TasksList!$C$6:$C$1005,MATCH(LEFT(B691,SEARCH(" - ",B691)-1)*1,TasksList!$B$6:$B$1005,0),1)),""),"Task not found!")</f>
        <v/>
      </c>
      <c r="D691" s="384"/>
      <c r="E691" s="149"/>
      <c r="F691" s="149"/>
      <c r="G691" s="150"/>
      <c r="I691" s="276" t="str">
        <f t="shared" si="10"/>
        <v/>
      </c>
    </row>
    <row r="692" spans="1:9" x14ac:dyDescent="0.25">
      <c r="A692" s="12"/>
      <c r="B692" s="228"/>
      <c r="C692" s="154" t="str">
        <f>IFERROR(IF(LEN(B692)&gt;0,IF(INDEX(TasksList!$C$6:$C$1005,MATCH(LEFT(B692,SEARCH(" - ",B692)-1)*1,TasksList!$B$6:$B$1005,0),1)=0,"",INDEX(TasksList!$C$6:$C$1005,MATCH(LEFT(B692,SEARCH(" - ",B692)-1)*1,TasksList!$B$6:$B$1005,0),1)),""),"Task not found!")</f>
        <v/>
      </c>
      <c r="D692" s="384"/>
      <c r="E692" s="149"/>
      <c r="F692" s="149"/>
      <c r="G692" s="150"/>
      <c r="I692" s="276" t="str">
        <f t="shared" si="10"/>
        <v/>
      </c>
    </row>
    <row r="693" spans="1:9" x14ac:dyDescent="0.25">
      <c r="A693" s="12"/>
      <c r="B693" s="228"/>
      <c r="C693" s="154" t="str">
        <f>IFERROR(IF(LEN(B693)&gt;0,IF(INDEX(TasksList!$C$6:$C$1005,MATCH(LEFT(B693,SEARCH(" - ",B693)-1)*1,TasksList!$B$6:$B$1005,0),1)=0,"",INDEX(TasksList!$C$6:$C$1005,MATCH(LEFT(B693,SEARCH(" - ",B693)-1)*1,TasksList!$B$6:$B$1005,0),1)),""),"Task not found!")</f>
        <v/>
      </c>
      <c r="D693" s="384"/>
      <c r="E693" s="149"/>
      <c r="F693" s="149"/>
      <c r="G693" s="150"/>
      <c r="I693" s="276" t="str">
        <f t="shared" si="10"/>
        <v/>
      </c>
    </row>
    <row r="694" spans="1:9" x14ac:dyDescent="0.25">
      <c r="A694" s="12"/>
      <c r="B694" s="228"/>
      <c r="C694" s="154" t="str">
        <f>IFERROR(IF(LEN(B694)&gt;0,IF(INDEX(TasksList!$C$6:$C$1005,MATCH(LEFT(B694,SEARCH(" - ",B694)-1)*1,TasksList!$B$6:$B$1005,0),1)=0,"",INDEX(TasksList!$C$6:$C$1005,MATCH(LEFT(B694,SEARCH(" - ",B694)-1)*1,TasksList!$B$6:$B$1005,0),1)),""),"Task not found!")</f>
        <v/>
      </c>
      <c r="D694" s="384"/>
      <c r="E694" s="149"/>
      <c r="F694" s="149"/>
      <c r="G694" s="150"/>
      <c r="I694" s="276" t="str">
        <f t="shared" si="10"/>
        <v/>
      </c>
    </row>
    <row r="695" spans="1:9" x14ac:dyDescent="0.25">
      <c r="A695" s="12"/>
      <c r="B695" s="228"/>
      <c r="C695" s="154" t="str">
        <f>IFERROR(IF(LEN(B695)&gt;0,IF(INDEX(TasksList!$C$6:$C$1005,MATCH(LEFT(B695,SEARCH(" - ",B695)-1)*1,TasksList!$B$6:$B$1005,0),1)=0,"",INDEX(TasksList!$C$6:$C$1005,MATCH(LEFT(B695,SEARCH(" - ",B695)-1)*1,TasksList!$B$6:$B$1005,0),1)),""),"Task not found!")</f>
        <v/>
      </c>
      <c r="D695" s="384"/>
      <c r="E695" s="149"/>
      <c r="F695" s="149"/>
      <c r="G695" s="150"/>
      <c r="I695" s="276" t="str">
        <f t="shared" si="10"/>
        <v/>
      </c>
    </row>
    <row r="696" spans="1:9" x14ac:dyDescent="0.25">
      <c r="A696" s="12"/>
      <c r="B696" s="228"/>
      <c r="C696" s="154" t="str">
        <f>IFERROR(IF(LEN(B696)&gt;0,IF(INDEX(TasksList!$C$6:$C$1005,MATCH(LEFT(B696,SEARCH(" - ",B696)-1)*1,TasksList!$B$6:$B$1005,0),1)=0,"",INDEX(TasksList!$C$6:$C$1005,MATCH(LEFT(B696,SEARCH(" - ",B696)-1)*1,TasksList!$B$6:$B$1005,0),1)),""),"Task not found!")</f>
        <v/>
      </c>
      <c r="D696" s="384"/>
      <c r="E696" s="149"/>
      <c r="F696" s="149"/>
      <c r="G696" s="150"/>
      <c r="I696" s="276" t="str">
        <f t="shared" si="10"/>
        <v/>
      </c>
    </row>
    <row r="697" spans="1:9" x14ac:dyDescent="0.25">
      <c r="A697" s="12"/>
      <c r="B697" s="228"/>
      <c r="C697" s="154" t="str">
        <f>IFERROR(IF(LEN(B697)&gt;0,IF(INDEX(TasksList!$C$6:$C$1005,MATCH(LEFT(B697,SEARCH(" - ",B697)-1)*1,TasksList!$B$6:$B$1005,0),1)=0,"",INDEX(TasksList!$C$6:$C$1005,MATCH(LEFT(B697,SEARCH(" - ",B697)-1)*1,TasksList!$B$6:$B$1005,0),1)),""),"Task not found!")</f>
        <v/>
      </c>
      <c r="D697" s="384"/>
      <c r="E697" s="149"/>
      <c r="F697" s="149"/>
      <c r="G697" s="150"/>
      <c r="I697" s="276" t="str">
        <f t="shared" si="10"/>
        <v/>
      </c>
    </row>
    <row r="698" spans="1:9" x14ac:dyDescent="0.25">
      <c r="A698" s="12"/>
      <c r="B698" s="228"/>
      <c r="C698" s="154" t="str">
        <f>IFERROR(IF(LEN(B698)&gt;0,IF(INDEX(TasksList!$C$6:$C$1005,MATCH(LEFT(B698,SEARCH(" - ",B698)-1)*1,TasksList!$B$6:$B$1005,0),1)=0,"",INDEX(TasksList!$C$6:$C$1005,MATCH(LEFT(B698,SEARCH(" - ",B698)-1)*1,TasksList!$B$6:$B$1005,0),1)),""),"Task not found!")</f>
        <v/>
      </c>
      <c r="D698" s="384"/>
      <c r="E698" s="149"/>
      <c r="F698" s="149"/>
      <c r="G698" s="150"/>
      <c r="I698" s="276" t="str">
        <f t="shared" si="10"/>
        <v/>
      </c>
    </row>
    <row r="699" spans="1:9" x14ac:dyDescent="0.25">
      <c r="A699" s="12"/>
      <c r="B699" s="228"/>
      <c r="C699" s="154" t="str">
        <f>IFERROR(IF(LEN(B699)&gt;0,IF(INDEX(TasksList!$C$6:$C$1005,MATCH(LEFT(B699,SEARCH(" - ",B699)-1)*1,TasksList!$B$6:$B$1005,0),1)=0,"",INDEX(TasksList!$C$6:$C$1005,MATCH(LEFT(B699,SEARCH(" - ",B699)-1)*1,TasksList!$B$6:$B$1005,0),1)),""),"Task not found!")</f>
        <v/>
      </c>
      <c r="D699" s="384"/>
      <c r="E699" s="149"/>
      <c r="F699" s="149"/>
      <c r="G699" s="150"/>
      <c r="I699" s="276" t="str">
        <f t="shared" si="10"/>
        <v/>
      </c>
    </row>
    <row r="700" spans="1:9" x14ac:dyDescent="0.25">
      <c r="A700" s="12"/>
      <c r="B700" s="228"/>
      <c r="C700" s="154" t="str">
        <f>IFERROR(IF(LEN(B700)&gt;0,IF(INDEX(TasksList!$C$6:$C$1005,MATCH(LEFT(B700,SEARCH(" - ",B700)-1)*1,TasksList!$B$6:$B$1005,0),1)=0,"",INDEX(TasksList!$C$6:$C$1005,MATCH(LEFT(B700,SEARCH(" - ",B700)-1)*1,TasksList!$B$6:$B$1005,0),1)),""),"Task not found!")</f>
        <v/>
      </c>
      <c r="D700" s="384"/>
      <c r="E700" s="149"/>
      <c r="F700" s="149"/>
      <c r="G700" s="150"/>
      <c r="I700" s="276" t="str">
        <f t="shared" si="10"/>
        <v/>
      </c>
    </row>
    <row r="701" spans="1:9" x14ac:dyDescent="0.25">
      <c r="A701" s="12"/>
      <c r="B701" s="228"/>
      <c r="C701" s="154" t="str">
        <f>IFERROR(IF(LEN(B701)&gt;0,IF(INDEX(TasksList!$C$6:$C$1005,MATCH(LEFT(B701,SEARCH(" - ",B701)-1)*1,TasksList!$B$6:$B$1005,0),1)=0,"",INDEX(TasksList!$C$6:$C$1005,MATCH(LEFT(B701,SEARCH(" - ",B701)-1)*1,TasksList!$B$6:$B$1005,0),1)),""),"Task not found!")</f>
        <v/>
      </c>
      <c r="D701" s="384"/>
      <c r="E701" s="149"/>
      <c r="F701" s="149"/>
      <c r="G701" s="150"/>
      <c r="I701" s="276" t="str">
        <f t="shared" si="10"/>
        <v/>
      </c>
    </row>
    <row r="702" spans="1:9" x14ac:dyDescent="0.25">
      <c r="A702" s="12"/>
      <c r="B702" s="228"/>
      <c r="C702" s="154" t="str">
        <f>IFERROR(IF(LEN(B702)&gt;0,IF(INDEX(TasksList!$C$6:$C$1005,MATCH(LEFT(B702,SEARCH(" - ",B702)-1)*1,TasksList!$B$6:$B$1005,0),1)=0,"",INDEX(TasksList!$C$6:$C$1005,MATCH(LEFT(B702,SEARCH(" - ",B702)-1)*1,TasksList!$B$6:$B$1005,0),1)),""),"Task not found!")</f>
        <v/>
      </c>
      <c r="D702" s="384"/>
      <c r="E702" s="149"/>
      <c r="F702" s="149"/>
      <c r="G702" s="150"/>
      <c r="I702" s="276" t="str">
        <f t="shared" si="10"/>
        <v/>
      </c>
    </row>
    <row r="703" spans="1:9" x14ac:dyDescent="0.25">
      <c r="A703" s="12"/>
      <c r="B703" s="228"/>
      <c r="C703" s="154" t="str">
        <f>IFERROR(IF(LEN(B703)&gt;0,IF(INDEX(TasksList!$C$6:$C$1005,MATCH(LEFT(B703,SEARCH(" - ",B703)-1)*1,TasksList!$B$6:$B$1005,0),1)=0,"",INDEX(TasksList!$C$6:$C$1005,MATCH(LEFT(B703,SEARCH(" - ",B703)-1)*1,TasksList!$B$6:$B$1005,0),1)),""),"Task not found!")</f>
        <v/>
      </c>
      <c r="D703" s="384"/>
      <c r="E703" s="149"/>
      <c r="F703" s="149"/>
      <c r="G703" s="150"/>
      <c r="I703" s="276" t="str">
        <f t="shared" si="10"/>
        <v/>
      </c>
    </row>
    <row r="704" spans="1:9" x14ac:dyDescent="0.25">
      <c r="A704" s="12"/>
      <c r="B704" s="228"/>
      <c r="C704" s="154" t="str">
        <f>IFERROR(IF(LEN(B704)&gt;0,IF(INDEX(TasksList!$C$6:$C$1005,MATCH(LEFT(B704,SEARCH(" - ",B704)-1)*1,TasksList!$B$6:$B$1005,0),1)=0,"",INDEX(TasksList!$C$6:$C$1005,MATCH(LEFT(B704,SEARCH(" - ",B704)-1)*1,TasksList!$B$6:$B$1005,0),1)),""),"Task not found!")</f>
        <v/>
      </c>
      <c r="D704" s="384"/>
      <c r="E704" s="149"/>
      <c r="F704" s="149"/>
      <c r="G704" s="150"/>
      <c r="I704" s="276" t="str">
        <f t="shared" si="10"/>
        <v/>
      </c>
    </row>
    <row r="705" spans="1:9" x14ac:dyDescent="0.25">
      <c r="A705" s="12"/>
      <c r="B705" s="228"/>
      <c r="C705" s="154" t="str">
        <f>IFERROR(IF(LEN(B705)&gt;0,IF(INDEX(TasksList!$C$6:$C$1005,MATCH(LEFT(B705,SEARCH(" - ",B705)-1)*1,TasksList!$B$6:$B$1005,0),1)=0,"",INDEX(TasksList!$C$6:$C$1005,MATCH(LEFT(B705,SEARCH(" - ",B705)-1)*1,TasksList!$B$6:$B$1005,0),1)),""),"Task not found!")</f>
        <v/>
      </c>
      <c r="D705" s="384"/>
      <c r="E705" s="149"/>
      <c r="F705" s="149"/>
      <c r="G705" s="150"/>
      <c r="I705" s="276" t="str">
        <f t="shared" si="10"/>
        <v/>
      </c>
    </row>
    <row r="706" spans="1:9" x14ac:dyDescent="0.25">
      <c r="A706" s="12"/>
      <c r="B706" s="228"/>
      <c r="C706" s="154" t="str">
        <f>IFERROR(IF(LEN(B706)&gt;0,IF(INDEX(TasksList!$C$6:$C$1005,MATCH(LEFT(B706,SEARCH(" - ",B706)-1)*1,TasksList!$B$6:$B$1005,0),1)=0,"",INDEX(TasksList!$C$6:$C$1005,MATCH(LEFT(B706,SEARCH(" - ",B706)-1)*1,TasksList!$B$6:$B$1005,0),1)),""),"Task not found!")</f>
        <v/>
      </c>
      <c r="D706" s="384"/>
      <c r="E706" s="149"/>
      <c r="F706" s="149"/>
      <c r="G706" s="150"/>
      <c r="I706" s="276" t="str">
        <f t="shared" si="10"/>
        <v/>
      </c>
    </row>
    <row r="707" spans="1:9" x14ac:dyDescent="0.25">
      <c r="A707" s="12"/>
      <c r="B707" s="228"/>
      <c r="C707" s="154" t="str">
        <f>IFERROR(IF(LEN(B707)&gt;0,IF(INDEX(TasksList!$C$6:$C$1005,MATCH(LEFT(B707,SEARCH(" - ",B707)-1)*1,TasksList!$B$6:$B$1005,0),1)=0,"",INDEX(TasksList!$C$6:$C$1005,MATCH(LEFT(B707,SEARCH(" - ",B707)-1)*1,TasksList!$B$6:$B$1005,0),1)),""),"Task not found!")</f>
        <v/>
      </c>
      <c r="D707" s="384"/>
      <c r="E707" s="149"/>
      <c r="F707" s="149"/>
      <c r="G707" s="150"/>
      <c r="I707" s="276" t="str">
        <f t="shared" si="10"/>
        <v/>
      </c>
    </row>
    <row r="708" spans="1:9" x14ac:dyDescent="0.25">
      <c r="A708" s="12"/>
      <c r="B708" s="228"/>
      <c r="C708" s="154" t="str">
        <f>IFERROR(IF(LEN(B708)&gt;0,IF(INDEX(TasksList!$C$6:$C$1005,MATCH(LEFT(B708,SEARCH(" - ",B708)-1)*1,TasksList!$B$6:$B$1005,0),1)=0,"",INDEX(TasksList!$C$6:$C$1005,MATCH(LEFT(B708,SEARCH(" - ",B708)-1)*1,TasksList!$B$6:$B$1005,0),1)),""),"Task not found!")</f>
        <v/>
      </c>
      <c r="D708" s="384"/>
      <c r="E708" s="149"/>
      <c r="F708" s="149"/>
      <c r="G708" s="150"/>
      <c r="I708" s="276" t="str">
        <f t="shared" si="10"/>
        <v/>
      </c>
    </row>
    <row r="709" spans="1:9" x14ac:dyDescent="0.25">
      <c r="A709" s="12"/>
      <c r="B709" s="228"/>
      <c r="C709" s="154" t="str">
        <f>IFERROR(IF(LEN(B709)&gt;0,IF(INDEX(TasksList!$C$6:$C$1005,MATCH(LEFT(B709,SEARCH(" - ",B709)-1)*1,TasksList!$B$6:$B$1005,0),1)=0,"",INDEX(TasksList!$C$6:$C$1005,MATCH(LEFT(B709,SEARCH(" - ",B709)-1)*1,TasksList!$B$6:$B$1005,0),1)),""),"Task not found!")</f>
        <v/>
      </c>
      <c r="D709" s="384"/>
      <c r="E709" s="149"/>
      <c r="F709" s="149"/>
      <c r="G709" s="150"/>
      <c r="I709" s="276" t="str">
        <f t="shared" si="10"/>
        <v/>
      </c>
    </row>
    <row r="710" spans="1:9" x14ac:dyDescent="0.25">
      <c r="A710" s="12"/>
      <c r="B710" s="228"/>
      <c r="C710" s="154" t="str">
        <f>IFERROR(IF(LEN(B710)&gt;0,IF(INDEX(TasksList!$C$6:$C$1005,MATCH(LEFT(B710,SEARCH(" - ",B710)-1)*1,TasksList!$B$6:$B$1005,0),1)=0,"",INDEX(TasksList!$C$6:$C$1005,MATCH(LEFT(B710,SEARCH(" - ",B710)-1)*1,TasksList!$B$6:$B$1005,0),1)),""),"Task not found!")</f>
        <v/>
      </c>
      <c r="D710" s="384"/>
      <c r="E710" s="149"/>
      <c r="F710" s="149"/>
      <c r="G710" s="150"/>
      <c r="I710" s="276" t="str">
        <f t="shared" si="10"/>
        <v/>
      </c>
    </row>
    <row r="711" spans="1:9" x14ac:dyDescent="0.25">
      <c r="A711" s="12"/>
      <c r="B711" s="228"/>
      <c r="C711" s="154" t="str">
        <f>IFERROR(IF(LEN(B711)&gt;0,IF(INDEX(TasksList!$C$6:$C$1005,MATCH(LEFT(B711,SEARCH(" - ",B711)-1)*1,TasksList!$B$6:$B$1005,0),1)=0,"",INDEX(TasksList!$C$6:$C$1005,MATCH(LEFT(B711,SEARCH(" - ",B711)-1)*1,TasksList!$B$6:$B$1005,0),1)),""),"Task not found!")</f>
        <v/>
      </c>
      <c r="D711" s="384"/>
      <c r="E711" s="149"/>
      <c r="F711" s="149"/>
      <c r="G711" s="150"/>
      <c r="I711" s="276" t="str">
        <f t="shared" ref="I711:I774" si="11">IF(AND(LEN(D711)&gt;0,LEN(B711)=0),"←   Missing Task ID",IF(AND(LEN(D711)&gt;0,LEN(E711)=0),"←   Missing STAGE",IF(AND(LEN(B711)+LEN(E711)&gt;0,LEN(D711)=0),"←   Missing DATE","")))</f>
        <v/>
      </c>
    </row>
    <row r="712" spans="1:9" x14ac:dyDescent="0.25">
      <c r="A712" s="12"/>
      <c r="B712" s="228"/>
      <c r="C712" s="154" t="str">
        <f>IFERROR(IF(LEN(B712)&gt;0,IF(INDEX(TasksList!$C$6:$C$1005,MATCH(LEFT(B712,SEARCH(" - ",B712)-1)*1,TasksList!$B$6:$B$1005,0),1)=0,"",INDEX(TasksList!$C$6:$C$1005,MATCH(LEFT(B712,SEARCH(" - ",B712)-1)*1,TasksList!$B$6:$B$1005,0),1)),""),"Task not found!")</f>
        <v/>
      </c>
      <c r="D712" s="384"/>
      <c r="E712" s="149"/>
      <c r="F712" s="149"/>
      <c r="G712" s="150"/>
      <c r="I712" s="276" t="str">
        <f t="shared" si="11"/>
        <v/>
      </c>
    </row>
    <row r="713" spans="1:9" x14ac:dyDescent="0.25">
      <c r="A713" s="12"/>
      <c r="B713" s="228"/>
      <c r="C713" s="154" t="str">
        <f>IFERROR(IF(LEN(B713)&gt;0,IF(INDEX(TasksList!$C$6:$C$1005,MATCH(LEFT(B713,SEARCH(" - ",B713)-1)*1,TasksList!$B$6:$B$1005,0),1)=0,"",INDEX(TasksList!$C$6:$C$1005,MATCH(LEFT(B713,SEARCH(" - ",B713)-1)*1,TasksList!$B$6:$B$1005,0),1)),""),"Task not found!")</f>
        <v/>
      </c>
      <c r="D713" s="384"/>
      <c r="E713" s="149"/>
      <c r="F713" s="149"/>
      <c r="G713" s="150"/>
      <c r="I713" s="276" t="str">
        <f t="shared" si="11"/>
        <v/>
      </c>
    </row>
    <row r="714" spans="1:9" x14ac:dyDescent="0.25">
      <c r="A714" s="12"/>
      <c r="B714" s="228"/>
      <c r="C714" s="154" t="str">
        <f>IFERROR(IF(LEN(B714)&gt;0,IF(INDEX(TasksList!$C$6:$C$1005,MATCH(LEFT(B714,SEARCH(" - ",B714)-1)*1,TasksList!$B$6:$B$1005,0),1)=0,"",INDEX(TasksList!$C$6:$C$1005,MATCH(LEFT(B714,SEARCH(" - ",B714)-1)*1,TasksList!$B$6:$B$1005,0),1)),""),"Task not found!")</f>
        <v/>
      </c>
      <c r="D714" s="384"/>
      <c r="E714" s="149"/>
      <c r="F714" s="149"/>
      <c r="G714" s="150"/>
      <c r="I714" s="276" t="str">
        <f t="shared" si="11"/>
        <v/>
      </c>
    </row>
    <row r="715" spans="1:9" x14ac:dyDescent="0.25">
      <c r="A715" s="12"/>
      <c r="B715" s="228"/>
      <c r="C715" s="154" t="str">
        <f>IFERROR(IF(LEN(B715)&gt;0,IF(INDEX(TasksList!$C$6:$C$1005,MATCH(LEFT(B715,SEARCH(" - ",B715)-1)*1,TasksList!$B$6:$B$1005,0),1)=0,"",INDEX(TasksList!$C$6:$C$1005,MATCH(LEFT(B715,SEARCH(" - ",B715)-1)*1,TasksList!$B$6:$B$1005,0),1)),""),"Task not found!")</f>
        <v/>
      </c>
      <c r="D715" s="384"/>
      <c r="E715" s="149"/>
      <c r="F715" s="149"/>
      <c r="G715" s="150"/>
      <c r="I715" s="276" t="str">
        <f t="shared" si="11"/>
        <v/>
      </c>
    </row>
    <row r="716" spans="1:9" x14ac:dyDescent="0.25">
      <c r="A716" s="12"/>
      <c r="B716" s="228"/>
      <c r="C716" s="154" t="str">
        <f>IFERROR(IF(LEN(B716)&gt;0,IF(INDEX(TasksList!$C$6:$C$1005,MATCH(LEFT(B716,SEARCH(" - ",B716)-1)*1,TasksList!$B$6:$B$1005,0),1)=0,"",INDEX(TasksList!$C$6:$C$1005,MATCH(LEFT(B716,SEARCH(" - ",B716)-1)*1,TasksList!$B$6:$B$1005,0),1)),""),"Task not found!")</f>
        <v/>
      </c>
      <c r="D716" s="384"/>
      <c r="E716" s="149"/>
      <c r="F716" s="149"/>
      <c r="G716" s="150"/>
      <c r="I716" s="276" t="str">
        <f t="shared" si="11"/>
        <v/>
      </c>
    </row>
    <row r="717" spans="1:9" x14ac:dyDescent="0.25">
      <c r="A717" s="12"/>
      <c r="B717" s="228"/>
      <c r="C717" s="154" t="str">
        <f>IFERROR(IF(LEN(B717)&gt;0,IF(INDEX(TasksList!$C$6:$C$1005,MATCH(LEFT(B717,SEARCH(" - ",B717)-1)*1,TasksList!$B$6:$B$1005,0),1)=0,"",INDEX(TasksList!$C$6:$C$1005,MATCH(LEFT(B717,SEARCH(" - ",B717)-1)*1,TasksList!$B$6:$B$1005,0),1)),""),"Task not found!")</f>
        <v/>
      </c>
      <c r="D717" s="384"/>
      <c r="E717" s="149"/>
      <c r="F717" s="149"/>
      <c r="G717" s="150"/>
      <c r="I717" s="276" t="str">
        <f t="shared" si="11"/>
        <v/>
      </c>
    </row>
    <row r="718" spans="1:9" x14ac:dyDescent="0.25">
      <c r="A718" s="12"/>
      <c r="B718" s="228"/>
      <c r="C718" s="154" t="str">
        <f>IFERROR(IF(LEN(B718)&gt;0,IF(INDEX(TasksList!$C$6:$C$1005,MATCH(LEFT(B718,SEARCH(" - ",B718)-1)*1,TasksList!$B$6:$B$1005,0),1)=0,"",INDEX(TasksList!$C$6:$C$1005,MATCH(LEFT(B718,SEARCH(" - ",B718)-1)*1,TasksList!$B$6:$B$1005,0),1)),""),"Task not found!")</f>
        <v/>
      </c>
      <c r="D718" s="384"/>
      <c r="E718" s="149"/>
      <c r="F718" s="149"/>
      <c r="G718" s="150"/>
      <c r="I718" s="276" t="str">
        <f t="shared" si="11"/>
        <v/>
      </c>
    </row>
    <row r="719" spans="1:9" x14ac:dyDescent="0.25">
      <c r="A719" s="12"/>
      <c r="B719" s="228"/>
      <c r="C719" s="154" t="str">
        <f>IFERROR(IF(LEN(B719)&gt;0,IF(INDEX(TasksList!$C$6:$C$1005,MATCH(LEFT(B719,SEARCH(" - ",B719)-1)*1,TasksList!$B$6:$B$1005,0),1)=0,"",INDEX(TasksList!$C$6:$C$1005,MATCH(LEFT(B719,SEARCH(" - ",B719)-1)*1,TasksList!$B$6:$B$1005,0),1)),""),"Task not found!")</f>
        <v/>
      </c>
      <c r="D719" s="384"/>
      <c r="E719" s="149"/>
      <c r="F719" s="149"/>
      <c r="G719" s="150"/>
      <c r="I719" s="276" t="str">
        <f t="shared" si="11"/>
        <v/>
      </c>
    </row>
    <row r="720" spans="1:9" x14ac:dyDescent="0.25">
      <c r="A720" s="12"/>
      <c r="B720" s="228"/>
      <c r="C720" s="154" t="str">
        <f>IFERROR(IF(LEN(B720)&gt;0,IF(INDEX(TasksList!$C$6:$C$1005,MATCH(LEFT(B720,SEARCH(" - ",B720)-1)*1,TasksList!$B$6:$B$1005,0),1)=0,"",INDEX(TasksList!$C$6:$C$1005,MATCH(LEFT(B720,SEARCH(" - ",B720)-1)*1,TasksList!$B$6:$B$1005,0),1)),""),"Task not found!")</f>
        <v/>
      </c>
      <c r="D720" s="384"/>
      <c r="E720" s="149"/>
      <c r="F720" s="149"/>
      <c r="G720" s="150"/>
      <c r="I720" s="276" t="str">
        <f t="shared" si="11"/>
        <v/>
      </c>
    </row>
    <row r="721" spans="1:9" x14ac:dyDescent="0.25">
      <c r="A721" s="12"/>
      <c r="B721" s="228"/>
      <c r="C721" s="154" t="str">
        <f>IFERROR(IF(LEN(B721)&gt;0,IF(INDEX(TasksList!$C$6:$C$1005,MATCH(LEFT(B721,SEARCH(" - ",B721)-1)*1,TasksList!$B$6:$B$1005,0),1)=0,"",INDEX(TasksList!$C$6:$C$1005,MATCH(LEFT(B721,SEARCH(" - ",B721)-1)*1,TasksList!$B$6:$B$1005,0),1)),""),"Task not found!")</f>
        <v/>
      </c>
      <c r="D721" s="384"/>
      <c r="E721" s="149"/>
      <c r="F721" s="149"/>
      <c r="G721" s="150"/>
      <c r="I721" s="276" t="str">
        <f t="shared" si="11"/>
        <v/>
      </c>
    </row>
    <row r="722" spans="1:9" x14ac:dyDescent="0.25">
      <c r="A722" s="12"/>
      <c r="B722" s="228"/>
      <c r="C722" s="154" t="str">
        <f>IFERROR(IF(LEN(B722)&gt;0,IF(INDEX(TasksList!$C$6:$C$1005,MATCH(LEFT(B722,SEARCH(" - ",B722)-1)*1,TasksList!$B$6:$B$1005,0),1)=0,"",INDEX(TasksList!$C$6:$C$1005,MATCH(LEFT(B722,SEARCH(" - ",B722)-1)*1,TasksList!$B$6:$B$1005,0),1)),""),"Task not found!")</f>
        <v/>
      </c>
      <c r="D722" s="384"/>
      <c r="E722" s="149"/>
      <c r="F722" s="149"/>
      <c r="G722" s="150"/>
      <c r="I722" s="276" t="str">
        <f t="shared" si="11"/>
        <v/>
      </c>
    </row>
    <row r="723" spans="1:9" x14ac:dyDescent="0.25">
      <c r="A723" s="12"/>
      <c r="B723" s="228"/>
      <c r="C723" s="154" t="str">
        <f>IFERROR(IF(LEN(B723)&gt;0,IF(INDEX(TasksList!$C$6:$C$1005,MATCH(LEFT(B723,SEARCH(" - ",B723)-1)*1,TasksList!$B$6:$B$1005,0),1)=0,"",INDEX(TasksList!$C$6:$C$1005,MATCH(LEFT(B723,SEARCH(" - ",B723)-1)*1,TasksList!$B$6:$B$1005,0),1)),""),"Task not found!")</f>
        <v/>
      </c>
      <c r="D723" s="384"/>
      <c r="E723" s="149"/>
      <c r="F723" s="149"/>
      <c r="G723" s="150"/>
      <c r="I723" s="276" t="str">
        <f t="shared" si="11"/>
        <v/>
      </c>
    </row>
    <row r="724" spans="1:9" x14ac:dyDescent="0.25">
      <c r="A724" s="12"/>
      <c r="B724" s="228"/>
      <c r="C724" s="154" t="str">
        <f>IFERROR(IF(LEN(B724)&gt;0,IF(INDEX(TasksList!$C$6:$C$1005,MATCH(LEFT(B724,SEARCH(" - ",B724)-1)*1,TasksList!$B$6:$B$1005,0),1)=0,"",INDEX(TasksList!$C$6:$C$1005,MATCH(LEFT(B724,SEARCH(" - ",B724)-1)*1,TasksList!$B$6:$B$1005,0),1)),""),"Task not found!")</f>
        <v/>
      </c>
      <c r="D724" s="384"/>
      <c r="E724" s="149"/>
      <c r="F724" s="149"/>
      <c r="G724" s="150"/>
      <c r="I724" s="276" t="str">
        <f t="shared" si="11"/>
        <v/>
      </c>
    </row>
    <row r="725" spans="1:9" x14ac:dyDescent="0.25">
      <c r="A725" s="12"/>
      <c r="B725" s="228"/>
      <c r="C725" s="154" t="str">
        <f>IFERROR(IF(LEN(B725)&gt;0,IF(INDEX(TasksList!$C$6:$C$1005,MATCH(LEFT(B725,SEARCH(" - ",B725)-1)*1,TasksList!$B$6:$B$1005,0),1)=0,"",INDEX(TasksList!$C$6:$C$1005,MATCH(LEFT(B725,SEARCH(" - ",B725)-1)*1,TasksList!$B$6:$B$1005,0),1)),""),"Task not found!")</f>
        <v/>
      </c>
      <c r="D725" s="384"/>
      <c r="E725" s="149"/>
      <c r="F725" s="149"/>
      <c r="G725" s="150"/>
      <c r="I725" s="276" t="str">
        <f t="shared" si="11"/>
        <v/>
      </c>
    </row>
    <row r="726" spans="1:9" x14ac:dyDescent="0.25">
      <c r="A726" s="12"/>
      <c r="B726" s="228"/>
      <c r="C726" s="154" t="str">
        <f>IFERROR(IF(LEN(B726)&gt;0,IF(INDEX(TasksList!$C$6:$C$1005,MATCH(LEFT(B726,SEARCH(" - ",B726)-1)*1,TasksList!$B$6:$B$1005,0),1)=0,"",INDEX(TasksList!$C$6:$C$1005,MATCH(LEFT(B726,SEARCH(" - ",B726)-1)*1,TasksList!$B$6:$B$1005,0),1)),""),"Task not found!")</f>
        <v/>
      </c>
      <c r="D726" s="384"/>
      <c r="E726" s="149"/>
      <c r="F726" s="149"/>
      <c r="G726" s="150"/>
      <c r="I726" s="276" t="str">
        <f t="shared" si="11"/>
        <v/>
      </c>
    </row>
    <row r="727" spans="1:9" x14ac:dyDescent="0.25">
      <c r="A727" s="12"/>
      <c r="B727" s="228"/>
      <c r="C727" s="154" t="str">
        <f>IFERROR(IF(LEN(B727)&gt;0,IF(INDEX(TasksList!$C$6:$C$1005,MATCH(LEFT(B727,SEARCH(" - ",B727)-1)*1,TasksList!$B$6:$B$1005,0),1)=0,"",INDEX(TasksList!$C$6:$C$1005,MATCH(LEFT(B727,SEARCH(" - ",B727)-1)*1,TasksList!$B$6:$B$1005,0),1)),""),"Task not found!")</f>
        <v/>
      </c>
      <c r="D727" s="384"/>
      <c r="E727" s="149"/>
      <c r="F727" s="149"/>
      <c r="G727" s="150"/>
      <c r="I727" s="276" t="str">
        <f t="shared" si="11"/>
        <v/>
      </c>
    </row>
    <row r="728" spans="1:9" x14ac:dyDescent="0.25">
      <c r="A728" s="12"/>
      <c r="B728" s="228"/>
      <c r="C728" s="154" t="str">
        <f>IFERROR(IF(LEN(B728)&gt;0,IF(INDEX(TasksList!$C$6:$C$1005,MATCH(LEFT(B728,SEARCH(" - ",B728)-1)*1,TasksList!$B$6:$B$1005,0),1)=0,"",INDEX(TasksList!$C$6:$C$1005,MATCH(LEFT(B728,SEARCH(" - ",B728)-1)*1,TasksList!$B$6:$B$1005,0),1)),""),"Task not found!")</f>
        <v/>
      </c>
      <c r="D728" s="384"/>
      <c r="E728" s="149"/>
      <c r="F728" s="149"/>
      <c r="G728" s="150"/>
      <c r="I728" s="276" t="str">
        <f t="shared" si="11"/>
        <v/>
      </c>
    </row>
    <row r="729" spans="1:9" x14ac:dyDescent="0.25">
      <c r="A729" s="12"/>
      <c r="B729" s="228"/>
      <c r="C729" s="154" t="str">
        <f>IFERROR(IF(LEN(B729)&gt;0,IF(INDEX(TasksList!$C$6:$C$1005,MATCH(LEFT(B729,SEARCH(" - ",B729)-1)*1,TasksList!$B$6:$B$1005,0),1)=0,"",INDEX(TasksList!$C$6:$C$1005,MATCH(LEFT(B729,SEARCH(" - ",B729)-1)*1,TasksList!$B$6:$B$1005,0),1)),""),"Task not found!")</f>
        <v/>
      </c>
      <c r="D729" s="384"/>
      <c r="E729" s="149"/>
      <c r="F729" s="149"/>
      <c r="G729" s="150"/>
      <c r="I729" s="276" t="str">
        <f t="shared" si="11"/>
        <v/>
      </c>
    </row>
    <row r="730" spans="1:9" x14ac:dyDescent="0.25">
      <c r="A730" s="12"/>
      <c r="B730" s="228"/>
      <c r="C730" s="154" t="str">
        <f>IFERROR(IF(LEN(B730)&gt;0,IF(INDEX(TasksList!$C$6:$C$1005,MATCH(LEFT(B730,SEARCH(" - ",B730)-1)*1,TasksList!$B$6:$B$1005,0),1)=0,"",INDEX(TasksList!$C$6:$C$1005,MATCH(LEFT(B730,SEARCH(" - ",B730)-1)*1,TasksList!$B$6:$B$1005,0),1)),""),"Task not found!")</f>
        <v/>
      </c>
      <c r="D730" s="384"/>
      <c r="E730" s="149"/>
      <c r="F730" s="149"/>
      <c r="G730" s="150"/>
      <c r="I730" s="276" t="str">
        <f t="shared" si="11"/>
        <v/>
      </c>
    </row>
    <row r="731" spans="1:9" x14ac:dyDescent="0.25">
      <c r="A731" s="12"/>
      <c r="B731" s="228"/>
      <c r="C731" s="154" t="str">
        <f>IFERROR(IF(LEN(B731)&gt;0,IF(INDEX(TasksList!$C$6:$C$1005,MATCH(LEFT(B731,SEARCH(" - ",B731)-1)*1,TasksList!$B$6:$B$1005,0),1)=0,"",INDEX(TasksList!$C$6:$C$1005,MATCH(LEFT(B731,SEARCH(" - ",B731)-1)*1,TasksList!$B$6:$B$1005,0),1)),""),"Task not found!")</f>
        <v/>
      </c>
      <c r="D731" s="384"/>
      <c r="E731" s="149"/>
      <c r="F731" s="149"/>
      <c r="G731" s="150"/>
      <c r="I731" s="276" t="str">
        <f t="shared" si="11"/>
        <v/>
      </c>
    </row>
    <row r="732" spans="1:9" x14ac:dyDescent="0.25">
      <c r="A732" s="12"/>
      <c r="B732" s="228"/>
      <c r="C732" s="154" t="str">
        <f>IFERROR(IF(LEN(B732)&gt;0,IF(INDEX(TasksList!$C$6:$C$1005,MATCH(LEFT(B732,SEARCH(" - ",B732)-1)*1,TasksList!$B$6:$B$1005,0),1)=0,"",INDEX(TasksList!$C$6:$C$1005,MATCH(LEFT(B732,SEARCH(" - ",B732)-1)*1,TasksList!$B$6:$B$1005,0),1)),""),"Task not found!")</f>
        <v/>
      </c>
      <c r="D732" s="384"/>
      <c r="E732" s="149"/>
      <c r="F732" s="149"/>
      <c r="G732" s="150"/>
      <c r="I732" s="276" t="str">
        <f t="shared" si="11"/>
        <v/>
      </c>
    </row>
    <row r="733" spans="1:9" x14ac:dyDescent="0.25">
      <c r="A733" s="12"/>
      <c r="B733" s="228"/>
      <c r="C733" s="154" t="str">
        <f>IFERROR(IF(LEN(B733)&gt;0,IF(INDEX(TasksList!$C$6:$C$1005,MATCH(LEFT(B733,SEARCH(" - ",B733)-1)*1,TasksList!$B$6:$B$1005,0),1)=0,"",INDEX(TasksList!$C$6:$C$1005,MATCH(LEFT(B733,SEARCH(" - ",B733)-1)*1,TasksList!$B$6:$B$1005,0),1)),""),"Task not found!")</f>
        <v/>
      </c>
      <c r="D733" s="384"/>
      <c r="E733" s="149"/>
      <c r="F733" s="149"/>
      <c r="G733" s="150"/>
      <c r="I733" s="276" t="str">
        <f t="shared" si="11"/>
        <v/>
      </c>
    </row>
    <row r="734" spans="1:9" x14ac:dyDescent="0.25">
      <c r="A734" s="12"/>
      <c r="B734" s="228"/>
      <c r="C734" s="154" t="str">
        <f>IFERROR(IF(LEN(B734)&gt;0,IF(INDEX(TasksList!$C$6:$C$1005,MATCH(LEFT(B734,SEARCH(" - ",B734)-1)*1,TasksList!$B$6:$B$1005,0),1)=0,"",INDEX(TasksList!$C$6:$C$1005,MATCH(LEFT(B734,SEARCH(" - ",B734)-1)*1,TasksList!$B$6:$B$1005,0),1)),""),"Task not found!")</f>
        <v/>
      </c>
      <c r="D734" s="384"/>
      <c r="E734" s="149"/>
      <c r="F734" s="149"/>
      <c r="G734" s="150"/>
      <c r="I734" s="276" t="str">
        <f t="shared" si="11"/>
        <v/>
      </c>
    </row>
    <row r="735" spans="1:9" x14ac:dyDescent="0.25">
      <c r="A735" s="12"/>
      <c r="B735" s="228"/>
      <c r="C735" s="154" t="str">
        <f>IFERROR(IF(LEN(B735)&gt;0,IF(INDEX(TasksList!$C$6:$C$1005,MATCH(LEFT(B735,SEARCH(" - ",B735)-1)*1,TasksList!$B$6:$B$1005,0),1)=0,"",INDEX(TasksList!$C$6:$C$1005,MATCH(LEFT(B735,SEARCH(" - ",B735)-1)*1,TasksList!$B$6:$B$1005,0),1)),""),"Task not found!")</f>
        <v/>
      </c>
      <c r="D735" s="384"/>
      <c r="E735" s="149"/>
      <c r="F735" s="149"/>
      <c r="G735" s="150"/>
      <c r="I735" s="276" t="str">
        <f t="shared" si="11"/>
        <v/>
      </c>
    </row>
    <row r="736" spans="1:9" x14ac:dyDescent="0.25">
      <c r="A736" s="12"/>
      <c r="B736" s="228"/>
      <c r="C736" s="154" t="str">
        <f>IFERROR(IF(LEN(B736)&gt;0,IF(INDEX(TasksList!$C$6:$C$1005,MATCH(LEFT(B736,SEARCH(" - ",B736)-1)*1,TasksList!$B$6:$B$1005,0),1)=0,"",INDEX(TasksList!$C$6:$C$1005,MATCH(LEFT(B736,SEARCH(" - ",B736)-1)*1,TasksList!$B$6:$B$1005,0),1)),""),"Task not found!")</f>
        <v/>
      </c>
      <c r="D736" s="384"/>
      <c r="E736" s="149"/>
      <c r="F736" s="149"/>
      <c r="G736" s="150"/>
      <c r="I736" s="276" t="str">
        <f t="shared" si="11"/>
        <v/>
      </c>
    </row>
    <row r="737" spans="1:9" x14ac:dyDescent="0.25">
      <c r="A737" s="12"/>
      <c r="B737" s="228"/>
      <c r="C737" s="154" t="str">
        <f>IFERROR(IF(LEN(B737)&gt;0,IF(INDEX(TasksList!$C$6:$C$1005,MATCH(LEFT(B737,SEARCH(" - ",B737)-1)*1,TasksList!$B$6:$B$1005,0),1)=0,"",INDEX(TasksList!$C$6:$C$1005,MATCH(LEFT(B737,SEARCH(" - ",B737)-1)*1,TasksList!$B$6:$B$1005,0),1)),""),"Task not found!")</f>
        <v/>
      </c>
      <c r="D737" s="384"/>
      <c r="E737" s="149"/>
      <c r="F737" s="149"/>
      <c r="G737" s="150"/>
      <c r="I737" s="276" t="str">
        <f t="shared" si="11"/>
        <v/>
      </c>
    </row>
    <row r="738" spans="1:9" x14ac:dyDescent="0.25">
      <c r="A738" s="12"/>
      <c r="B738" s="228"/>
      <c r="C738" s="154" t="str">
        <f>IFERROR(IF(LEN(B738)&gt;0,IF(INDEX(TasksList!$C$6:$C$1005,MATCH(LEFT(B738,SEARCH(" - ",B738)-1)*1,TasksList!$B$6:$B$1005,0),1)=0,"",INDEX(TasksList!$C$6:$C$1005,MATCH(LEFT(B738,SEARCH(" - ",B738)-1)*1,TasksList!$B$6:$B$1005,0),1)),""),"Task not found!")</f>
        <v/>
      </c>
      <c r="D738" s="384"/>
      <c r="E738" s="149"/>
      <c r="F738" s="149"/>
      <c r="G738" s="150"/>
      <c r="I738" s="276" t="str">
        <f t="shared" si="11"/>
        <v/>
      </c>
    </row>
    <row r="739" spans="1:9" x14ac:dyDescent="0.25">
      <c r="A739" s="12"/>
      <c r="B739" s="228"/>
      <c r="C739" s="154" t="str">
        <f>IFERROR(IF(LEN(B739)&gt;0,IF(INDEX(TasksList!$C$6:$C$1005,MATCH(LEFT(B739,SEARCH(" - ",B739)-1)*1,TasksList!$B$6:$B$1005,0),1)=0,"",INDEX(TasksList!$C$6:$C$1005,MATCH(LEFT(B739,SEARCH(" - ",B739)-1)*1,TasksList!$B$6:$B$1005,0),1)),""),"Task not found!")</f>
        <v/>
      </c>
      <c r="D739" s="384"/>
      <c r="E739" s="149"/>
      <c r="F739" s="149"/>
      <c r="G739" s="150"/>
      <c r="I739" s="276" t="str">
        <f t="shared" si="11"/>
        <v/>
      </c>
    </row>
    <row r="740" spans="1:9" x14ac:dyDescent="0.25">
      <c r="A740" s="12"/>
      <c r="B740" s="228"/>
      <c r="C740" s="154" t="str">
        <f>IFERROR(IF(LEN(B740)&gt;0,IF(INDEX(TasksList!$C$6:$C$1005,MATCH(LEFT(B740,SEARCH(" - ",B740)-1)*1,TasksList!$B$6:$B$1005,0),1)=0,"",INDEX(TasksList!$C$6:$C$1005,MATCH(LEFT(B740,SEARCH(" - ",B740)-1)*1,TasksList!$B$6:$B$1005,0),1)),""),"Task not found!")</f>
        <v/>
      </c>
      <c r="D740" s="384"/>
      <c r="E740" s="149"/>
      <c r="F740" s="149"/>
      <c r="G740" s="150"/>
      <c r="I740" s="276" t="str">
        <f t="shared" si="11"/>
        <v/>
      </c>
    </row>
    <row r="741" spans="1:9" x14ac:dyDescent="0.25">
      <c r="A741" s="12"/>
      <c r="B741" s="228"/>
      <c r="C741" s="154" t="str">
        <f>IFERROR(IF(LEN(B741)&gt;0,IF(INDEX(TasksList!$C$6:$C$1005,MATCH(LEFT(B741,SEARCH(" - ",B741)-1)*1,TasksList!$B$6:$B$1005,0),1)=0,"",INDEX(TasksList!$C$6:$C$1005,MATCH(LEFT(B741,SEARCH(" - ",B741)-1)*1,TasksList!$B$6:$B$1005,0),1)),""),"Task not found!")</f>
        <v/>
      </c>
      <c r="D741" s="384"/>
      <c r="E741" s="149"/>
      <c r="F741" s="149"/>
      <c r="G741" s="150"/>
      <c r="I741" s="276" t="str">
        <f t="shared" si="11"/>
        <v/>
      </c>
    </row>
    <row r="742" spans="1:9" x14ac:dyDescent="0.25">
      <c r="A742" s="12"/>
      <c r="B742" s="228"/>
      <c r="C742" s="154" t="str">
        <f>IFERROR(IF(LEN(B742)&gt;0,IF(INDEX(TasksList!$C$6:$C$1005,MATCH(LEFT(B742,SEARCH(" - ",B742)-1)*1,TasksList!$B$6:$B$1005,0),1)=0,"",INDEX(TasksList!$C$6:$C$1005,MATCH(LEFT(B742,SEARCH(" - ",B742)-1)*1,TasksList!$B$6:$B$1005,0),1)),""),"Task not found!")</f>
        <v/>
      </c>
      <c r="D742" s="384"/>
      <c r="E742" s="149"/>
      <c r="F742" s="149"/>
      <c r="G742" s="150"/>
      <c r="I742" s="276" t="str">
        <f t="shared" si="11"/>
        <v/>
      </c>
    </row>
    <row r="743" spans="1:9" x14ac:dyDescent="0.25">
      <c r="A743" s="12"/>
      <c r="B743" s="228"/>
      <c r="C743" s="154" t="str">
        <f>IFERROR(IF(LEN(B743)&gt;0,IF(INDEX(TasksList!$C$6:$C$1005,MATCH(LEFT(B743,SEARCH(" - ",B743)-1)*1,TasksList!$B$6:$B$1005,0),1)=0,"",INDEX(TasksList!$C$6:$C$1005,MATCH(LEFT(B743,SEARCH(" - ",B743)-1)*1,TasksList!$B$6:$B$1005,0),1)),""),"Task not found!")</f>
        <v/>
      </c>
      <c r="D743" s="384"/>
      <c r="E743" s="149"/>
      <c r="F743" s="149"/>
      <c r="G743" s="150"/>
      <c r="I743" s="276" t="str">
        <f t="shared" si="11"/>
        <v/>
      </c>
    </row>
    <row r="744" spans="1:9" x14ac:dyDescent="0.25">
      <c r="A744" s="12"/>
      <c r="B744" s="228"/>
      <c r="C744" s="154" t="str">
        <f>IFERROR(IF(LEN(B744)&gt;0,IF(INDEX(TasksList!$C$6:$C$1005,MATCH(LEFT(B744,SEARCH(" - ",B744)-1)*1,TasksList!$B$6:$B$1005,0),1)=0,"",INDEX(TasksList!$C$6:$C$1005,MATCH(LEFT(B744,SEARCH(" - ",B744)-1)*1,TasksList!$B$6:$B$1005,0),1)),""),"Task not found!")</f>
        <v/>
      </c>
      <c r="D744" s="384"/>
      <c r="E744" s="149"/>
      <c r="F744" s="149"/>
      <c r="G744" s="150"/>
      <c r="I744" s="276" t="str">
        <f t="shared" si="11"/>
        <v/>
      </c>
    </row>
    <row r="745" spans="1:9" x14ac:dyDescent="0.25">
      <c r="A745" s="12"/>
      <c r="B745" s="228"/>
      <c r="C745" s="154" t="str">
        <f>IFERROR(IF(LEN(B745)&gt;0,IF(INDEX(TasksList!$C$6:$C$1005,MATCH(LEFT(B745,SEARCH(" - ",B745)-1)*1,TasksList!$B$6:$B$1005,0),1)=0,"",INDEX(TasksList!$C$6:$C$1005,MATCH(LEFT(B745,SEARCH(" - ",B745)-1)*1,TasksList!$B$6:$B$1005,0),1)),""),"Task not found!")</f>
        <v/>
      </c>
      <c r="D745" s="384"/>
      <c r="E745" s="149"/>
      <c r="F745" s="149"/>
      <c r="G745" s="150"/>
      <c r="I745" s="276" t="str">
        <f t="shared" si="11"/>
        <v/>
      </c>
    </row>
    <row r="746" spans="1:9" x14ac:dyDescent="0.25">
      <c r="A746" s="12"/>
      <c r="B746" s="228"/>
      <c r="C746" s="154" t="str">
        <f>IFERROR(IF(LEN(B746)&gt;0,IF(INDEX(TasksList!$C$6:$C$1005,MATCH(LEFT(B746,SEARCH(" - ",B746)-1)*1,TasksList!$B$6:$B$1005,0),1)=0,"",INDEX(TasksList!$C$6:$C$1005,MATCH(LEFT(B746,SEARCH(" - ",B746)-1)*1,TasksList!$B$6:$B$1005,0),1)),""),"Task not found!")</f>
        <v/>
      </c>
      <c r="D746" s="384"/>
      <c r="E746" s="149"/>
      <c r="F746" s="149"/>
      <c r="G746" s="150"/>
      <c r="I746" s="276" t="str">
        <f t="shared" si="11"/>
        <v/>
      </c>
    </row>
    <row r="747" spans="1:9" x14ac:dyDescent="0.25">
      <c r="A747" s="12"/>
      <c r="B747" s="228"/>
      <c r="C747" s="154" t="str">
        <f>IFERROR(IF(LEN(B747)&gt;0,IF(INDEX(TasksList!$C$6:$C$1005,MATCH(LEFT(B747,SEARCH(" - ",B747)-1)*1,TasksList!$B$6:$B$1005,0),1)=0,"",INDEX(TasksList!$C$6:$C$1005,MATCH(LEFT(B747,SEARCH(" - ",B747)-1)*1,TasksList!$B$6:$B$1005,0),1)),""),"Task not found!")</f>
        <v/>
      </c>
      <c r="D747" s="384"/>
      <c r="E747" s="149"/>
      <c r="F747" s="149"/>
      <c r="G747" s="150"/>
      <c r="I747" s="276" t="str">
        <f t="shared" si="11"/>
        <v/>
      </c>
    </row>
    <row r="748" spans="1:9" x14ac:dyDescent="0.25">
      <c r="A748" s="12"/>
      <c r="B748" s="228"/>
      <c r="C748" s="154" t="str">
        <f>IFERROR(IF(LEN(B748)&gt;0,IF(INDEX(TasksList!$C$6:$C$1005,MATCH(LEFT(B748,SEARCH(" - ",B748)-1)*1,TasksList!$B$6:$B$1005,0),1)=0,"",INDEX(TasksList!$C$6:$C$1005,MATCH(LEFT(B748,SEARCH(" - ",B748)-1)*1,TasksList!$B$6:$B$1005,0),1)),""),"Task not found!")</f>
        <v/>
      </c>
      <c r="D748" s="384"/>
      <c r="E748" s="149"/>
      <c r="F748" s="149"/>
      <c r="G748" s="150"/>
      <c r="I748" s="276" t="str">
        <f t="shared" si="11"/>
        <v/>
      </c>
    </row>
    <row r="749" spans="1:9" x14ac:dyDescent="0.25">
      <c r="A749" s="12"/>
      <c r="B749" s="228"/>
      <c r="C749" s="154" t="str">
        <f>IFERROR(IF(LEN(B749)&gt;0,IF(INDEX(TasksList!$C$6:$C$1005,MATCH(LEFT(B749,SEARCH(" - ",B749)-1)*1,TasksList!$B$6:$B$1005,0),1)=0,"",INDEX(TasksList!$C$6:$C$1005,MATCH(LEFT(B749,SEARCH(" - ",B749)-1)*1,TasksList!$B$6:$B$1005,0),1)),""),"Task not found!")</f>
        <v/>
      </c>
      <c r="D749" s="384"/>
      <c r="E749" s="149"/>
      <c r="F749" s="149"/>
      <c r="G749" s="150"/>
      <c r="I749" s="276" t="str">
        <f t="shared" si="11"/>
        <v/>
      </c>
    </row>
    <row r="750" spans="1:9" x14ac:dyDescent="0.25">
      <c r="A750" s="12"/>
      <c r="B750" s="228"/>
      <c r="C750" s="154" t="str">
        <f>IFERROR(IF(LEN(B750)&gt;0,IF(INDEX(TasksList!$C$6:$C$1005,MATCH(LEFT(B750,SEARCH(" - ",B750)-1)*1,TasksList!$B$6:$B$1005,0),1)=0,"",INDEX(TasksList!$C$6:$C$1005,MATCH(LEFT(B750,SEARCH(" - ",B750)-1)*1,TasksList!$B$6:$B$1005,0),1)),""),"Task not found!")</f>
        <v/>
      </c>
      <c r="D750" s="384"/>
      <c r="E750" s="149"/>
      <c r="F750" s="149"/>
      <c r="G750" s="150"/>
      <c r="I750" s="276" t="str">
        <f t="shared" si="11"/>
        <v/>
      </c>
    </row>
    <row r="751" spans="1:9" x14ac:dyDescent="0.25">
      <c r="A751" s="12"/>
      <c r="B751" s="228"/>
      <c r="C751" s="154" t="str">
        <f>IFERROR(IF(LEN(B751)&gt;0,IF(INDEX(TasksList!$C$6:$C$1005,MATCH(LEFT(B751,SEARCH(" - ",B751)-1)*1,TasksList!$B$6:$B$1005,0),1)=0,"",INDEX(TasksList!$C$6:$C$1005,MATCH(LEFT(B751,SEARCH(" - ",B751)-1)*1,TasksList!$B$6:$B$1005,0),1)),""),"Task not found!")</f>
        <v/>
      </c>
      <c r="D751" s="384"/>
      <c r="E751" s="149"/>
      <c r="F751" s="149"/>
      <c r="G751" s="150"/>
      <c r="I751" s="276" t="str">
        <f t="shared" si="11"/>
        <v/>
      </c>
    </row>
    <row r="752" spans="1:9" x14ac:dyDescent="0.25">
      <c r="A752" s="12"/>
      <c r="B752" s="228"/>
      <c r="C752" s="154" t="str">
        <f>IFERROR(IF(LEN(B752)&gt;0,IF(INDEX(TasksList!$C$6:$C$1005,MATCH(LEFT(B752,SEARCH(" - ",B752)-1)*1,TasksList!$B$6:$B$1005,0),1)=0,"",INDEX(TasksList!$C$6:$C$1005,MATCH(LEFT(B752,SEARCH(" - ",B752)-1)*1,TasksList!$B$6:$B$1005,0),1)),""),"Task not found!")</f>
        <v/>
      </c>
      <c r="D752" s="384"/>
      <c r="E752" s="149"/>
      <c r="F752" s="149"/>
      <c r="G752" s="150"/>
      <c r="I752" s="276" t="str">
        <f t="shared" si="11"/>
        <v/>
      </c>
    </row>
    <row r="753" spans="1:9" x14ac:dyDescent="0.25">
      <c r="A753" s="12"/>
      <c r="B753" s="228"/>
      <c r="C753" s="154" t="str">
        <f>IFERROR(IF(LEN(B753)&gt;0,IF(INDEX(TasksList!$C$6:$C$1005,MATCH(LEFT(B753,SEARCH(" - ",B753)-1)*1,TasksList!$B$6:$B$1005,0),1)=0,"",INDEX(TasksList!$C$6:$C$1005,MATCH(LEFT(B753,SEARCH(" - ",B753)-1)*1,TasksList!$B$6:$B$1005,0),1)),""),"Task not found!")</f>
        <v/>
      </c>
      <c r="D753" s="384"/>
      <c r="E753" s="149"/>
      <c r="F753" s="149"/>
      <c r="G753" s="150"/>
      <c r="I753" s="276" t="str">
        <f t="shared" si="11"/>
        <v/>
      </c>
    </row>
    <row r="754" spans="1:9" x14ac:dyDescent="0.25">
      <c r="A754" s="12"/>
      <c r="B754" s="228"/>
      <c r="C754" s="154" t="str">
        <f>IFERROR(IF(LEN(B754)&gt;0,IF(INDEX(TasksList!$C$6:$C$1005,MATCH(LEFT(B754,SEARCH(" - ",B754)-1)*1,TasksList!$B$6:$B$1005,0),1)=0,"",INDEX(TasksList!$C$6:$C$1005,MATCH(LEFT(B754,SEARCH(" - ",B754)-1)*1,TasksList!$B$6:$B$1005,0),1)),""),"Task not found!")</f>
        <v/>
      </c>
      <c r="D754" s="384"/>
      <c r="E754" s="149"/>
      <c r="F754" s="149"/>
      <c r="G754" s="150"/>
      <c r="I754" s="276" t="str">
        <f t="shared" si="11"/>
        <v/>
      </c>
    </row>
    <row r="755" spans="1:9" x14ac:dyDescent="0.25">
      <c r="A755" s="12"/>
      <c r="B755" s="228"/>
      <c r="C755" s="154" t="str">
        <f>IFERROR(IF(LEN(B755)&gt;0,IF(INDEX(TasksList!$C$6:$C$1005,MATCH(LEFT(B755,SEARCH(" - ",B755)-1)*1,TasksList!$B$6:$B$1005,0),1)=0,"",INDEX(TasksList!$C$6:$C$1005,MATCH(LEFT(B755,SEARCH(" - ",B755)-1)*1,TasksList!$B$6:$B$1005,0),1)),""),"Task not found!")</f>
        <v/>
      </c>
      <c r="D755" s="384"/>
      <c r="E755" s="149"/>
      <c r="F755" s="149"/>
      <c r="G755" s="150"/>
      <c r="I755" s="276" t="str">
        <f t="shared" si="11"/>
        <v/>
      </c>
    </row>
    <row r="756" spans="1:9" x14ac:dyDescent="0.25">
      <c r="A756" s="12"/>
      <c r="B756" s="228"/>
      <c r="C756" s="154" t="str">
        <f>IFERROR(IF(LEN(B756)&gt;0,IF(INDEX(TasksList!$C$6:$C$1005,MATCH(LEFT(B756,SEARCH(" - ",B756)-1)*1,TasksList!$B$6:$B$1005,0),1)=0,"",INDEX(TasksList!$C$6:$C$1005,MATCH(LEFT(B756,SEARCH(" - ",B756)-1)*1,TasksList!$B$6:$B$1005,0),1)),""),"Task not found!")</f>
        <v/>
      </c>
      <c r="D756" s="384"/>
      <c r="E756" s="149"/>
      <c r="F756" s="149"/>
      <c r="G756" s="150"/>
      <c r="I756" s="276" t="str">
        <f t="shared" si="11"/>
        <v/>
      </c>
    </row>
    <row r="757" spans="1:9" x14ac:dyDescent="0.25">
      <c r="A757" s="12"/>
      <c r="B757" s="228"/>
      <c r="C757" s="154" t="str">
        <f>IFERROR(IF(LEN(B757)&gt;0,IF(INDEX(TasksList!$C$6:$C$1005,MATCH(LEFT(B757,SEARCH(" - ",B757)-1)*1,TasksList!$B$6:$B$1005,0),1)=0,"",INDEX(TasksList!$C$6:$C$1005,MATCH(LEFT(B757,SEARCH(" - ",B757)-1)*1,TasksList!$B$6:$B$1005,0),1)),""),"Task not found!")</f>
        <v/>
      </c>
      <c r="D757" s="384"/>
      <c r="E757" s="149"/>
      <c r="F757" s="149"/>
      <c r="G757" s="150"/>
      <c r="I757" s="276" t="str">
        <f t="shared" si="11"/>
        <v/>
      </c>
    </row>
    <row r="758" spans="1:9" x14ac:dyDescent="0.25">
      <c r="A758" s="12"/>
      <c r="B758" s="228"/>
      <c r="C758" s="154" t="str">
        <f>IFERROR(IF(LEN(B758)&gt;0,IF(INDEX(TasksList!$C$6:$C$1005,MATCH(LEFT(B758,SEARCH(" - ",B758)-1)*1,TasksList!$B$6:$B$1005,0),1)=0,"",INDEX(TasksList!$C$6:$C$1005,MATCH(LEFT(B758,SEARCH(" - ",B758)-1)*1,TasksList!$B$6:$B$1005,0),1)),""),"Task not found!")</f>
        <v/>
      </c>
      <c r="D758" s="384"/>
      <c r="E758" s="149"/>
      <c r="F758" s="149"/>
      <c r="G758" s="150"/>
      <c r="I758" s="276" t="str">
        <f t="shared" si="11"/>
        <v/>
      </c>
    </row>
    <row r="759" spans="1:9" x14ac:dyDescent="0.25">
      <c r="A759" s="12"/>
      <c r="B759" s="228"/>
      <c r="C759" s="154" t="str">
        <f>IFERROR(IF(LEN(B759)&gt;0,IF(INDEX(TasksList!$C$6:$C$1005,MATCH(LEFT(B759,SEARCH(" - ",B759)-1)*1,TasksList!$B$6:$B$1005,0),1)=0,"",INDEX(TasksList!$C$6:$C$1005,MATCH(LEFT(B759,SEARCH(" - ",B759)-1)*1,TasksList!$B$6:$B$1005,0),1)),""),"Task not found!")</f>
        <v/>
      </c>
      <c r="D759" s="384"/>
      <c r="E759" s="149"/>
      <c r="F759" s="149"/>
      <c r="G759" s="150"/>
      <c r="I759" s="276" t="str">
        <f t="shared" si="11"/>
        <v/>
      </c>
    </row>
    <row r="760" spans="1:9" x14ac:dyDescent="0.25">
      <c r="A760" s="12"/>
      <c r="B760" s="228"/>
      <c r="C760" s="154" t="str">
        <f>IFERROR(IF(LEN(B760)&gt;0,IF(INDEX(TasksList!$C$6:$C$1005,MATCH(LEFT(B760,SEARCH(" - ",B760)-1)*1,TasksList!$B$6:$B$1005,0),1)=0,"",INDEX(TasksList!$C$6:$C$1005,MATCH(LEFT(B760,SEARCH(" - ",B760)-1)*1,TasksList!$B$6:$B$1005,0),1)),""),"Task not found!")</f>
        <v/>
      </c>
      <c r="D760" s="384"/>
      <c r="E760" s="149"/>
      <c r="F760" s="149"/>
      <c r="G760" s="150"/>
      <c r="I760" s="276" t="str">
        <f t="shared" si="11"/>
        <v/>
      </c>
    </row>
    <row r="761" spans="1:9" x14ac:dyDescent="0.25">
      <c r="A761" s="12"/>
      <c r="B761" s="228"/>
      <c r="C761" s="154" t="str">
        <f>IFERROR(IF(LEN(B761)&gt;0,IF(INDEX(TasksList!$C$6:$C$1005,MATCH(LEFT(B761,SEARCH(" - ",B761)-1)*1,TasksList!$B$6:$B$1005,0),1)=0,"",INDEX(TasksList!$C$6:$C$1005,MATCH(LEFT(B761,SEARCH(" - ",B761)-1)*1,TasksList!$B$6:$B$1005,0),1)),""),"Task not found!")</f>
        <v/>
      </c>
      <c r="D761" s="384"/>
      <c r="E761" s="149"/>
      <c r="F761" s="149"/>
      <c r="G761" s="150"/>
      <c r="I761" s="276" t="str">
        <f t="shared" si="11"/>
        <v/>
      </c>
    </row>
    <row r="762" spans="1:9" x14ac:dyDescent="0.25">
      <c r="A762" s="12"/>
      <c r="B762" s="228"/>
      <c r="C762" s="154" t="str">
        <f>IFERROR(IF(LEN(B762)&gt;0,IF(INDEX(TasksList!$C$6:$C$1005,MATCH(LEFT(B762,SEARCH(" - ",B762)-1)*1,TasksList!$B$6:$B$1005,0),1)=0,"",INDEX(TasksList!$C$6:$C$1005,MATCH(LEFT(B762,SEARCH(" - ",B762)-1)*1,TasksList!$B$6:$B$1005,0),1)),""),"Task not found!")</f>
        <v/>
      </c>
      <c r="D762" s="384"/>
      <c r="E762" s="149"/>
      <c r="F762" s="149"/>
      <c r="G762" s="150"/>
      <c r="I762" s="276" t="str">
        <f t="shared" si="11"/>
        <v/>
      </c>
    </row>
    <row r="763" spans="1:9" x14ac:dyDescent="0.25">
      <c r="A763" s="12"/>
      <c r="B763" s="228"/>
      <c r="C763" s="154" t="str">
        <f>IFERROR(IF(LEN(B763)&gt;0,IF(INDEX(TasksList!$C$6:$C$1005,MATCH(LEFT(B763,SEARCH(" - ",B763)-1)*1,TasksList!$B$6:$B$1005,0),1)=0,"",INDEX(TasksList!$C$6:$C$1005,MATCH(LEFT(B763,SEARCH(" - ",B763)-1)*1,TasksList!$B$6:$B$1005,0),1)),""),"Task not found!")</f>
        <v/>
      </c>
      <c r="D763" s="384"/>
      <c r="E763" s="149"/>
      <c r="F763" s="149"/>
      <c r="G763" s="150"/>
      <c r="I763" s="276" t="str">
        <f t="shared" si="11"/>
        <v/>
      </c>
    </row>
    <row r="764" spans="1:9" x14ac:dyDescent="0.25">
      <c r="A764" s="12"/>
      <c r="B764" s="228"/>
      <c r="C764" s="154" t="str">
        <f>IFERROR(IF(LEN(B764)&gt;0,IF(INDEX(TasksList!$C$6:$C$1005,MATCH(LEFT(B764,SEARCH(" - ",B764)-1)*1,TasksList!$B$6:$B$1005,0),1)=0,"",INDEX(TasksList!$C$6:$C$1005,MATCH(LEFT(B764,SEARCH(" - ",B764)-1)*1,TasksList!$B$6:$B$1005,0),1)),""),"Task not found!")</f>
        <v/>
      </c>
      <c r="D764" s="384"/>
      <c r="E764" s="149"/>
      <c r="F764" s="149"/>
      <c r="G764" s="150"/>
      <c r="I764" s="276" t="str">
        <f t="shared" si="11"/>
        <v/>
      </c>
    </row>
    <row r="765" spans="1:9" x14ac:dyDescent="0.25">
      <c r="A765" s="12"/>
      <c r="B765" s="228"/>
      <c r="C765" s="154" t="str">
        <f>IFERROR(IF(LEN(B765)&gt;0,IF(INDEX(TasksList!$C$6:$C$1005,MATCH(LEFT(B765,SEARCH(" - ",B765)-1)*1,TasksList!$B$6:$B$1005,0),1)=0,"",INDEX(TasksList!$C$6:$C$1005,MATCH(LEFT(B765,SEARCH(" - ",B765)-1)*1,TasksList!$B$6:$B$1005,0),1)),""),"Task not found!")</f>
        <v/>
      </c>
      <c r="D765" s="384"/>
      <c r="E765" s="149"/>
      <c r="F765" s="149"/>
      <c r="G765" s="150"/>
      <c r="I765" s="276" t="str">
        <f t="shared" si="11"/>
        <v/>
      </c>
    </row>
    <row r="766" spans="1:9" x14ac:dyDescent="0.25">
      <c r="A766" s="12"/>
      <c r="B766" s="228"/>
      <c r="C766" s="154" t="str">
        <f>IFERROR(IF(LEN(B766)&gt;0,IF(INDEX(TasksList!$C$6:$C$1005,MATCH(LEFT(B766,SEARCH(" - ",B766)-1)*1,TasksList!$B$6:$B$1005,0),1)=0,"",INDEX(TasksList!$C$6:$C$1005,MATCH(LEFT(B766,SEARCH(" - ",B766)-1)*1,TasksList!$B$6:$B$1005,0),1)),""),"Task not found!")</f>
        <v/>
      </c>
      <c r="D766" s="384"/>
      <c r="E766" s="149"/>
      <c r="F766" s="149"/>
      <c r="G766" s="150"/>
      <c r="I766" s="276" t="str">
        <f t="shared" si="11"/>
        <v/>
      </c>
    </row>
    <row r="767" spans="1:9" x14ac:dyDescent="0.25">
      <c r="A767" s="12"/>
      <c r="B767" s="228"/>
      <c r="C767" s="154" t="str">
        <f>IFERROR(IF(LEN(B767)&gt;0,IF(INDEX(TasksList!$C$6:$C$1005,MATCH(LEFT(B767,SEARCH(" - ",B767)-1)*1,TasksList!$B$6:$B$1005,0),1)=0,"",INDEX(TasksList!$C$6:$C$1005,MATCH(LEFT(B767,SEARCH(" - ",B767)-1)*1,TasksList!$B$6:$B$1005,0),1)),""),"Task not found!")</f>
        <v/>
      </c>
      <c r="D767" s="384"/>
      <c r="E767" s="149"/>
      <c r="F767" s="149"/>
      <c r="G767" s="150"/>
      <c r="I767" s="276" t="str">
        <f t="shared" si="11"/>
        <v/>
      </c>
    </row>
    <row r="768" spans="1:9" x14ac:dyDescent="0.25">
      <c r="A768" s="12"/>
      <c r="B768" s="228"/>
      <c r="C768" s="154" t="str">
        <f>IFERROR(IF(LEN(B768)&gt;0,IF(INDEX(TasksList!$C$6:$C$1005,MATCH(LEFT(B768,SEARCH(" - ",B768)-1)*1,TasksList!$B$6:$B$1005,0),1)=0,"",INDEX(TasksList!$C$6:$C$1005,MATCH(LEFT(B768,SEARCH(" - ",B768)-1)*1,TasksList!$B$6:$B$1005,0),1)),""),"Task not found!")</f>
        <v/>
      </c>
      <c r="D768" s="384"/>
      <c r="E768" s="149"/>
      <c r="F768" s="149"/>
      <c r="G768" s="150"/>
      <c r="I768" s="276" t="str">
        <f t="shared" si="11"/>
        <v/>
      </c>
    </row>
    <row r="769" spans="1:9" x14ac:dyDescent="0.25">
      <c r="A769" s="12"/>
      <c r="B769" s="228"/>
      <c r="C769" s="154" t="str">
        <f>IFERROR(IF(LEN(B769)&gt;0,IF(INDEX(TasksList!$C$6:$C$1005,MATCH(LEFT(B769,SEARCH(" - ",B769)-1)*1,TasksList!$B$6:$B$1005,0),1)=0,"",INDEX(TasksList!$C$6:$C$1005,MATCH(LEFT(B769,SEARCH(" - ",B769)-1)*1,TasksList!$B$6:$B$1005,0),1)),""),"Task not found!")</f>
        <v/>
      </c>
      <c r="D769" s="384"/>
      <c r="E769" s="149"/>
      <c r="F769" s="149"/>
      <c r="G769" s="150"/>
      <c r="I769" s="276" t="str">
        <f t="shared" si="11"/>
        <v/>
      </c>
    </row>
    <row r="770" spans="1:9" x14ac:dyDescent="0.25">
      <c r="A770" s="12"/>
      <c r="B770" s="228"/>
      <c r="C770" s="154" t="str">
        <f>IFERROR(IF(LEN(B770)&gt;0,IF(INDEX(TasksList!$C$6:$C$1005,MATCH(LEFT(B770,SEARCH(" - ",B770)-1)*1,TasksList!$B$6:$B$1005,0),1)=0,"",INDEX(TasksList!$C$6:$C$1005,MATCH(LEFT(B770,SEARCH(" - ",B770)-1)*1,TasksList!$B$6:$B$1005,0),1)),""),"Task not found!")</f>
        <v/>
      </c>
      <c r="D770" s="384"/>
      <c r="E770" s="149"/>
      <c r="F770" s="149"/>
      <c r="G770" s="150"/>
      <c r="I770" s="276" t="str">
        <f t="shared" si="11"/>
        <v/>
      </c>
    </row>
    <row r="771" spans="1:9" x14ac:dyDescent="0.25">
      <c r="A771" s="12"/>
      <c r="B771" s="228"/>
      <c r="C771" s="154" t="str">
        <f>IFERROR(IF(LEN(B771)&gt;0,IF(INDEX(TasksList!$C$6:$C$1005,MATCH(LEFT(B771,SEARCH(" - ",B771)-1)*1,TasksList!$B$6:$B$1005,0),1)=0,"",INDEX(TasksList!$C$6:$C$1005,MATCH(LEFT(B771,SEARCH(" - ",B771)-1)*1,TasksList!$B$6:$B$1005,0),1)),""),"Task not found!")</f>
        <v/>
      </c>
      <c r="D771" s="384"/>
      <c r="E771" s="149"/>
      <c r="F771" s="149"/>
      <c r="G771" s="150"/>
      <c r="I771" s="276" t="str">
        <f t="shared" si="11"/>
        <v/>
      </c>
    </row>
    <row r="772" spans="1:9" x14ac:dyDescent="0.25">
      <c r="A772" s="12"/>
      <c r="B772" s="228"/>
      <c r="C772" s="154" t="str">
        <f>IFERROR(IF(LEN(B772)&gt;0,IF(INDEX(TasksList!$C$6:$C$1005,MATCH(LEFT(B772,SEARCH(" - ",B772)-1)*1,TasksList!$B$6:$B$1005,0),1)=0,"",INDEX(TasksList!$C$6:$C$1005,MATCH(LEFT(B772,SEARCH(" - ",B772)-1)*1,TasksList!$B$6:$B$1005,0),1)),""),"Task not found!")</f>
        <v/>
      </c>
      <c r="D772" s="384"/>
      <c r="E772" s="149"/>
      <c r="F772" s="149"/>
      <c r="G772" s="150"/>
      <c r="I772" s="276" t="str">
        <f t="shared" si="11"/>
        <v/>
      </c>
    </row>
    <row r="773" spans="1:9" x14ac:dyDescent="0.25">
      <c r="A773" s="12"/>
      <c r="B773" s="228"/>
      <c r="C773" s="154" t="str">
        <f>IFERROR(IF(LEN(B773)&gt;0,IF(INDEX(TasksList!$C$6:$C$1005,MATCH(LEFT(B773,SEARCH(" - ",B773)-1)*1,TasksList!$B$6:$B$1005,0),1)=0,"",INDEX(TasksList!$C$6:$C$1005,MATCH(LEFT(B773,SEARCH(" - ",B773)-1)*1,TasksList!$B$6:$B$1005,0),1)),""),"Task not found!")</f>
        <v/>
      </c>
      <c r="D773" s="384"/>
      <c r="E773" s="149"/>
      <c r="F773" s="149"/>
      <c r="G773" s="150"/>
      <c r="I773" s="276" t="str">
        <f t="shared" si="11"/>
        <v/>
      </c>
    </row>
    <row r="774" spans="1:9" x14ac:dyDescent="0.25">
      <c r="A774" s="12"/>
      <c r="B774" s="228"/>
      <c r="C774" s="154" t="str">
        <f>IFERROR(IF(LEN(B774)&gt;0,IF(INDEX(TasksList!$C$6:$C$1005,MATCH(LEFT(B774,SEARCH(" - ",B774)-1)*1,TasksList!$B$6:$B$1005,0),1)=0,"",INDEX(TasksList!$C$6:$C$1005,MATCH(LEFT(B774,SEARCH(" - ",B774)-1)*1,TasksList!$B$6:$B$1005,0),1)),""),"Task not found!")</f>
        <v/>
      </c>
      <c r="D774" s="384"/>
      <c r="E774" s="149"/>
      <c r="F774" s="149"/>
      <c r="G774" s="150"/>
      <c r="I774" s="276" t="str">
        <f t="shared" si="11"/>
        <v/>
      </c>
    </row>
    <row r="775" spans="1:9" x14ac:dyDescent="0.25">
      <c r="A775" s="12"/>
      <c r="B775" s="228"/>
      <c r="C775" s="154" t="str">
        <f>IFERROR(IF(LEN(B775)&gt;0,IF(INDEX(TasksList!$C$6:$C$1005,MATCH(LEFT(B775,SEARCH(" - ",B775)-1)*1,TasksList!$B$6:$B$1005,0),1)=0,"",INDEX(TasksList!$C$6:$C$1005,MATCH(LEFT(B775,SEARCH(" - ",B775)-1)*1,TasksList!$B$6:$B$1005,0),1)),""),"Task not found!")</f>
        <v/>
      </c>
      <c r="D775" s="384"/>
      <c r="E775" s="149"/>
      <c r="F775" s="149"/>
      <c r="G775" s="150"/>
      <c r="I775" s="276" t="str">
        <f t="shared" ref="I775:I838" si="12">IF(AND(LEN(D775)&gt;0,LEN(B775)=0),"←   Missing Task ID",IF(AND(LEN(D775)&gt;0,LEN(E775)=0),"←   Missing STAGE",IF(AND(LEN(B775)+LEN(E775)&gt;0,LEN(D775)=0),"←   Missing DATE","")))</f>
        <v/>
      </c>
    </row>
    <row r="776" spans="1:9" x14ac:dyDescent="0.25">
      <c r="A776" s="12"/>
      <c r="B776" s="228"/>
      <c r="C776" s="154" t="str">
        <f>IFERROR(IF(LEN(B776)&gt;0,IF(INDEX(TasksList!$C$6:$C$1005,MATCH(LEFT(B776,SEARCH(" - ",B776)-1)*1,TasksList!$B$6:$B$1005,0),1)=0,"",INDEX(TasksList!$C$6:$C$1005,MATCH(LEFT(B776,SEARCH(" - ",B776)-1)*1,TasksList!$B$6:$B$1005,0),1)),""),"Task not found!")</f>
        <v/>
      </c>
      <c r="D776" s="384"/>
      <c r="E776" s="149"/>
      <c r="F776" s="149"/>
      <c r="G776" s="150"/>
      <c r="I776" s="276" t="str">
        <f t="shared" si="12"/>
        <v/>
      </c>
    </row>
    <row r="777" spans="1:9" x14ac:dyDescent="0.25">
      <c r="A777" s="12"/>
      <c r="B777" s="228"/>
      <c r="C777" s="154" t="str">
        <f>IFERROR(IF(LEN(B777)&gt;0,IF(INDEX(TasksList!$C$6:$C$1005,MATCH(LEFT(B777,SEARCH(" - ",B777)-1)*1,TasksList!$B$6:$B$1005,0),1)=0,"",INDEX(TasksList!$C$6:$C$1005,MATCH(LEFT(B777,SEARCH(" - ",B777)-1)*1,TasksList!$B$6:$B$1005,0),1)),""),"Task not found!")</f>
        <v/>
      </c>
      <c r="D777" s="384"/>
      <c r="E777" s="149"/>
      <c r="F777" s="149"/>
      <c r="G777" s="150"/>
      <c r="I777" s="276" t="str">
        <f t="shared" si="12"/>
        <v/>
      </c>
    </row>
    <row r="778" spans="1:9" x14ac:dyDescent="0.25">
      <c r="A778" s="12"/>
      <c r="B778" s="228"/>
      <c r="C778" s="154" t="str">
        <f>IFERROR(IF(LEN(B778)&gt;0,IF(INDEX(TasksList!$C$6:$C$1005,MATCH(LEFT(B778,SEARCH(" - ",B778)-1)*1,TasksList!$B$6:$B$1005,0),1)=0,"",INDEX(TasksList!$C$6:$C$1005,MATCH(LEFT(B778,SEARCH(" - ",B778)-1)*1,TasksList!$B$6:$B$1005,0),1)),""),"Task not found!")</f>
        <v/>
      </c>
      <c r="D778" s="384"/>
      <c r="E778" s="149"/>
      <c r="F778" s="149"/>
      <c r="G778" s="150"/>
      <c r="I778" s="276" t="str">
        <f t="shared" si="12"/>
        <v/>
      </c>
    </row>
    <row r="779" spans="1:9" x14ac:dyDescent="0.25">
      <c r="A779" s="12"/>
      <c r="B779" s="228"/>
      <c r="C779" s="154" t="str">
        <f>IFERROR(IF(LEN(B779)&gt;0,IF(INDEX(TasksList!$C$6:$C$1005,MATCH(LEFT(B779,SEARCH(" - ",B779)-1)*1,TasksList!$B$6:$B$1005,0),1)=0,"",INDEX(TasksList!$C$6:$C$1005,MATCH(LEFT(B779,SEARCH(" - ",B779)-1)*1,TasksList!$B$6:$B$1005,0),1)),""),"Task not found!")</f>
        <v/>
      </c>
      <c r="D779" s="384"/>
      <c r="E779" s="149"/>
      <c r="F779" s="149"/>
      <c r="G779" s="150"/>
      <c r="I779" s="276" t="str">
        <f t="shared" si="12"/>
        <v/>
      </c>
    </row>
    <row r="780" spans="1:9" x14ac:dyDescent="0.25">
      <c r="A780" s="12"/>
      <c r="B780" s="228"/>
      <c r="C780" s="154" t="str">
        <f>IFERROR(IF(LEN(B780)&gt;0,IF(INDEX(TasksList!$C$6:$C$1005,MATCH(LEFT(B780,SEARCH(" - ",B780)-1)*1,TasksList!$B$6:$B$1005,0),1)=0,"",INDEX(TasksList!$C$6:$C$1005,MATCH(LEFT(B780,SEARCH(" - ",B780)-1)*1,TasksList!$B$6:$B$1005,0),1)),""),"Task not found!")</f>
        <v/>
      </c>
      <c r="D780" s="384"/>
      <c r="E780" s="149"/>
      <c r="F780" s="149"/>
      <c r="G780" s="150"/>
      <c r="I780" s="276" t="str">
        <f t="shared" si="12"/>
        <v/>
      </c>
    </row>
    <row r="781" spans="1:9" x14ac:dyDescent="0.25">
      <c r="A781" s="12"/>
      <c r="B781" s="228"/>
      <c r="C781" s="154" t="str">
        <f>IFERROR(IF(LEN(B781)&gt;0,IF(INDEX(TasksList!$C$6:$C$1005,MATCH(LEFT(B781,SEARCH(" - ",B781)-1)*1,TasksList!$B$6:$B$1005,0),1)=0,"",INDEX(TasksList!$C$6:$C$1005,MATCH(LEFT(B781,SEARCH(" - ",B781)-1)*1,TasksList!$B$6:$B$1005,0),1)),""),"Task not found!")</f>
        <v/>
      </c>
      <c r="D781" s="384"/>
      <c r="E781" s="149"/>
      <c r="F781" s="149"/>
      <c r="G781" s="150"/>
      <c r="I781" s="276" t="str">
        <f t="shared" si="12"/>
        <v/>
      </c>
    </row>
    <row r="782" spans="1:9" x14ac:dyDescent="0.25">
      <c r="A782" s="12"/>
      <c r="B782" s="228"/>
      <c r="C782" s="154" t="str">
        <f>IFERROR(IF(LEN(B782)&gt;0,IF(INDEX(TasksList!$C$6:$C$1005,MATCH(LEFT(B782,SEARCH(" - ",B782)-1)*1,TasksList!$B$6:$B$1005,0),1)=0,"",INDEX(TasksList!$C$6:$C$1005,MATCH(LEFT(B782,SEARCH(" - ",B782)-1)*1,TasksList!$B$6:$B$1005,0),1)),""),"Task not found!")</f>
        <v/>
      </c>
      <c r="D782" s="384"/>
      <c r="E782" s="149"/>
      <c r="F782" s="149"/>
      <c r="G782" s="150"/>
      <c r="I782" s="276" t="str">
        <f t="shared" si="12"/>
        <v/>
      </c>
    </row>
    <row r="783" spans="1:9" x14ac:dyDescent="0.25">
      <c r="A783" s="12"/>
      <c r="B783" s="228"/>
      <c r="C783" s="154" t="str">
        <f>IFERROR(IF(LEN(B783)&gt;0,IF(INDEX(TasksList!$C$6:$C$1005,MATCH(LEFT(B783,SEARCH(" - ",B783)-1)*1,TasksList!$B$6:$B$1005,0),1)=0,"",INDEX(TasksList!$C$6:$C$1005,MATCH(LEFT(B783,SEARCH(" - ",B783)-1)*1,TasksList!$B$6:$B$1005,0),1)),""),"Task not found!")</f>
        <v/>
      </c>
      <c r="D783" s="384"/>
      <c r="E783" s="149"/>
      <c r="F783" s="149"/>
      <c r="G783" s="150"/>
      <c r="I783" s="276" t="str">
        <f t="shared" si="12"/>
        <v/>
      </c>
    </row>
    <row r="784" spans="1:9" x14ac:dyDescent="0.25">
      <c r="A784" s="12"/>
      <c r="B784" s="228"/>
      <c r="C784" s="154" t="str">
        <f>IFERROR(IF(LEN(B784)&gt;0,IF(INDEX(TasksList!$C$6:$C$1005,MATCH(LEFT(B784,SEARCH(" - ",B784)-1)*1,TasksList!$B$6:$B$1005,0),1)=0,"",INDEX(TasksList!$C$6:$C$1005,MATCH(LEFT(B784,SEARCH(" - ",B784)-1)*1,TasksList!$B$6:$B$1005,0),1)),""),"Task not found!")</f>
        <v/>
      </c>
      <c r="D784" s="384"/>
      <c r="E784" s="149"/>
      <c r="F784" s="149"/>
      <c r="G784" s="150"/>
      <c r="I784" s="276" t="str">
        <f t="shared" si="12"/>
        <v/>
      </c>
    </row>
    <row r="785" spans="1:9" x14ac:dyDescent="0.25">
      <c r="A785" s="12"/>
      <c r="B785" s="228"/>
      <c r="C785" s="154" t="str">
        <f>IFERROR(IF(LEN(B785)&gt;0,IF(INDEX(TasksList!$C$6:$C$1005,MATCH(LEFT(B785,SEARCH(" - ",B785)-1)*1,TasksList!$B$6:$B$1005,0),1)=0,"",INDEX(TasksList!$C$6:$C$1005,MATCH(LEFT(B785,SEARCH(" - ",B785)-1)*1,TasksList!$B$6:$B$1005,0),1)),""),"Task not found!")</f>
        <v/>
      </c>
      <c r="D785" s="384"/>
      <c r="E785" s="149"/>
      <c r="F785" s="149"/>
      <c r="G785" s="150"/>
      <c r="I785" s="276" t="str">
        <f t="shared" si="12"/>
        <v/>
      </c>
    </row>
    <row r="786" spans="1:9" x14ac:dyDescent="0.25">
      <c r="A786" s="12"/>
      <c r="B786" s="228"/>
      <c r="C786" s="154" t="str">
        <f>IFERROR(IF(LEN(B786)&gt;0,IF(INDEX(TasksList!$C$6:$C$1005,MATCH(LEFT(B786,SEARCH(" - ",B786)-1)*1,TasksList!$B$6:$B$1005,0),1)=0,"",INDEX(TasksList!$C$6:$C$1005,MATCH(LEFT(B786,SEARCH(" - ",B786)-1)*1,TasksList!$B$6:$B$1005,0),1)),""),"Task not found!")</f>
        <v/>
      </c>
      <c r="D786" s="384"/>
      <c r="E786" s="149"/>
      <c r="F786" s="149"/>
      <c r="G786" s="150"/>
      <c r="I786" s="276" t="str">
        <f t="shared" si="12"/>
        <v/>
      </c>
    </row>
    <row r="787" spans="1:9" x14ac:dyDescent="0.25">
      <c r="A787" s="12"/>
      <c r="B787" s="228"/>
      <c r="C787" s="154" t="str">
        <f>IFERROR(IF(LEN(B787)&gt;0,IF(INDEX(TasksList!$C$6:$C$1005,MATCH(LEFT(B787,SEARCH(" - ",B787)-1)*1,TasksList!$B$6:$B$1005,0),1)=0,"",INDEX(TasksList!$C$6:$C$1005,MATCH(LEFT(B787,SEARCH(" - ",B787)-1)*1,TasksList!$B$6:$B$1005,0),1)),""),"Task not found!")</f>
        <v/>
      </c>
      <c r="D787" s="384"/>
      <c r="E787" s="149"/>
      <c r="F787" s="149"/>
      <c r="G787" s="150"/>
      <c r="I787" s="276" t="str">
        <f t="shared" si="12"/>
        <v/>
      </c>
    </row>
    <row r="788" spans="1:9" x14ac:dyDescent="0.25">
      <c r="A788" s="12"/>
      <c r="B788" s="228"/>
      <c r="C788" s="154" t="str">
        <f>IFERROR(IF(LEN(B788)&gt;0,IF(INDEX(TasksList!$C$6:$C$1005,MATCH(LEFT(B788,SEARCH(" - ",B788)-1)*1,TasksList!$B$6:$B$1005,0),1)=0,"",INDEX(TasksList!$C$6:$C$1005,MATCH(LEFT(B788,SEARCH(" - ",B788)-1)*1,TasksList!$B$6:$B$1005,0),1)),""),"Task not found!")</f>
        <v/>
      </c>
      <c r="D788" s="384"/>
      <c r="E788" s="149"/>
      <c r="F788" s="149"/>
      <c r="G788" s="150"/>
      <c r="I788" s="276" t="str">
        <f t="shared" si="12"/>
        <v/>
      </c>
    </row>
    <row r="789" spans="1:9" x14ac:dyDescent="0.25">
      <c r="A789" s="12"/>
      <c r="B789" s="228"/>
      <c r="C789" s="154" t="str">
        <f>IFERROR(IF(LEN(B789)&gt;0,IF(INDEX(TasksList!$C$6:$C$1005,MATCH(LEFT(B789,SEARCH(" - ",B789)-1)*1,TasksList!$B$6:$B$1005,0),1)=0,"",INDEX(TasksList!$C$6:$C$1005,MATCH(LEFT(B789,SEARCH(" - ",B789)-1)*1,TasksList!$B$6:$B$1005,0),1)),""),"Task not found!")</f>
        <v/>
      </c>
      <c r="D789" s="384"/>
      <c r="E789" s="149"/>
      <c r="F789" s="149"/>
      <c r="G789" s="150"/>
      <c r="I789" s="276" t="str">
        <f t="shared" si="12"/>
        <v/>
      </c>
    </row>
    <row r="790" spans="1:9" x14ac:dyDescent="0.25">
      <c r="A790" s="12"/>
      <c r="B790" s="228"/>
      <c r="C790" s="154" t="str">
        <f>IFERROR(IF(LEN(B790)&gt;0,IF(INDEX(TasksList!$C$6:$C$1005,MATCH(LEFT(B790,SEARCH(" - ",B790)-1)*1,TasksList!$B$6:$B$1005,0),1)=0,"",INDEX(TasksList!$C$6:$C$1005,MATCH(LEFT(B790,SEARCH(" - ",B790)-1)*1,TasksList!$B$6:$B$1005,0),1)),""),"Task not found!")</f>
        <v/>
      </c>
      <c r="D790" s="384"/>
      <c r="E790" s="149"/>
      <c r="F790" s="149"/>
      <c r="G790" s="150"/>
      <c r="I790" s="276" t="str">
        <f t="shared" si="12"/>
        <v/>
      </c>
    </row>
    <row r="791" spans="1:9" x14ac:dyDescent="0.25">
      <c r="A791" s="12"/>
      <c r="B791" s="228"/>
      <c r="C791" s="154" t="str">
        <f>IFERROR(IF(LEN(B791)&gt;0,IF(INDEX(TasksList!$C$6:$C$1005,MATCH(LEFT(B791,SEARCH(" - ",B791)-1)*1,TasksList!$B$6:$B$1005,0),1)=0,"",INDEX(TasksList!$C$6:$C$1005,MATCH(LEFT(B791,SEARCH(" - ",B791)-1)*1,TasksList!$B$6:$B$1005,0),1)),""),"Task not found!")</f>
        <v/>
      </c>
      <c r="D791" s="384"/>
      <c r="E791" s="149"/>
      <c r="F791" s="149"/>
      <c r="G791" s="150"/>
      <c r="I791" s="276" t="str">
        <f t="shared" si="12"/>
        <v/>
      </c>
    </row>
    <row r="792" spans="1:9" x14ac:dyDescent="0.25">
      <c r="A792" s="12"/>
      <c r="B792" s="228"/>
      <c r="C792" s="154" t="str">
        <f>IFERROR(IF(LEN(B792)&gt;0,IF(INDEX(TasksList!$C$6:$C$1005,MATCH(LEFT(B792,SEARCH(" - ",B792)-1)*1,TasksList!$B$6:$B$1005,0),1)=0,"",INDEX(TasksList!$C$6:$C$1005,MATCH(LEFT(B792,SEARCH(" - ",B792)-1)*1,TasksList!$B$6:$B$1005,0),1)),""),"Task not found!")</f>
        <v/>
      </c>
      <c r="D792" s="384"/>
      <c r="E792" s="149"/>
      <c r="F792" s="149"/>
      <c r="G792" s="150"/>
      <c r="I792" s="276" t="str">
        <f t="shared" si="12"/>
        <v/>
      </c>
    </row>
    <row r="793" spans="1:9" x14ac:dyDescent="0.25">
      <c r="A793" s="12"/>
      <c r="B793" s="228"/>
      <c r="C793" s="154" t="str">
        <f>IFERROR(IF(LEN(B793)&gt;0,IF(INDEX(TasksList!$C$6:$C$1005,MATCH(LEFT(B793,SEARCH(" - ",B793)-1)*1,TasksList!$B$6:$B$1005,0),1)=0,"",INDEX(TasksList!$C$6:$C$1005,MATCH(LEFT(B793,SEARCH(" - ",B793)-1)*1,TasksList!$B$6:$B$1005,0),1)),""),"Task not found!")</f>
        <v/>
      </c>
      <c r="D793" s="384"/>
      <c r="E793" s="149"/>
      <c r="F793" s="149"/>
      <c r="G793" s="150"/>
      <c r="I793" s="276" t="str">
        <f t="shared" si="12"/>
        <v/>
      </c>
    </row>
    <row r="794" spans="1:9" x14ac:dyDescent="0.25">
      <c r="A794" s="12"/>
      <c r="B794" s="228"/>
      <c r="C794" s="154" t="str">
        <f>IFERROR(IF(LEN(B794)&gt;0,IF(INDEX(TasksList!$C$6:$C$1005,MATCH(LEFT(B794,SEARCH(" - ",B794)-1)*1,TasksList!$B$6:$B$1005,0),1)=0,"",INDEX(TasksList!$C$6:$C$1005,MATCH(LEFT(B794,SEARCH(" - ",B794)-1)*1,TasksList!$B$6:$B$1005,0),1)),""),"Task not found!")</f>
        <v/>
      </c>
      <c r="D794" s="384"/>
      <c r="E794" s="149"/>
      <c r="F794" s="149"/>
      <c r="G794" s="150"/>
      <c r="I794" s="276" t="str">
        <f t="shared" si="12"/>
        <v/>
      </c>
    </row>
    <row r="795" spans="1:9" x14ac:dyDescent="0.25">
      <c r="A795" s="12"/>
      <c r="B795" s="228"/>
      <c r="C795" s="154" t="str">
        <f>IFERROR(IF(LEN(B795)&gt;0,IF(INDEX(TasksList!$C$6:$C$1005,MATCH(LEFT(B795,SEARCH(" - ",B795)-1)*1,TasksList!$B$6:$B$1005,0),1)=0,"",INDEX(TasksList!$C$6:$C$1005,MATCH(LEFT(B795,SEARCH(" - ",B795)-1)*1,TasksList!$B$6:$B$1005,0),1)),""),"Task not found!")</f>
        <v/>
      </c>
      <c r="D795" s="384"/>
      <c r="E795" s="149"/>
      <c r="F795" s="149"/>
      <c r="G795" s="150"/>
      <c r="I795" s="276" t="str">
        <f t="shared" si="12"/>
        <v/>
      </c>
    </row>
    <row r="796" spans="1:9" x14ac:dyDescent="0.25">
      <c r="A796" s="12"/>
      <c r="B796" s="228"/>
      <c r="C796" s="154" t="str">
        <f>IFERROR(IF(LEN(B796)&gt;0,IF(INDEX(TasksList!$C$6:$C$1005,MATCH(LEFT(B796,SEARCH(" - ",B796)-1)*1,TasksList!$B$6:$B$1005,0),1)=0,"",INDEX(TasksList!$C$6:$C$1005,MATCH(LEFT(B796,SEARCH(" - ",B796)-1)*1,TasksList!$B$6:$B$1005,0),1)),""),"Task not found!")</f>
        <v/>
      </c>
      <c r="D796" s="384"/>
      <c r="E796" s="149"/>
      <c r="F796" s="149"/>
      <c r="G796" s="150"/>
      <c r="I796" s="276" t="str">
        <f t="shared" si="12"/>
        <v/>
      </c>
    </row>
    <row r="797" spans="1:9" x14ac:dyDescent="0.25">
      <c r="A797" s="12"/>
      <c r="B797" s="228"/>
      <c r="C797" s="154" t="str">
        <f>IFERROR(IF(LEN(B797)&gt;0,IF(INDEX(TasksList!$C$6:$C$1005,MATCH(LEFT(B797,SEARCH(" - ",B797)-1)*1,TasksList!$B$6:$B$1005,0),1)=0,"",INDEX(TasksList!$C$6:$C$1005,MATCH(LEFT(B797,SEARCH(" - ",B797)-1)*1,TasksList!$B$6:$B$1005,0),1)),""),"Task not found!")</f>
        <v/>
      </c>
      <c r="D797" s="384"/>
      <c r="E797" s="149"/>
      <c r="F797" s="149"/>
      <c r="G797" s="150"/>
      <c r="I797" s="276" t="str">
        <f t="shared" si="12"/>
        <v/>
      </c>
    </row>
    <row r="798" spans="1:9" x14ac:dyDescent="0.25">
      <c r="A798" s="12"/>
      <c r="B798" s="228"/>
      <c r="C798" s="154" t="str">
        <f>IFERROR(IF(LEN(B798)&gt;0,IF(INDEX(TasksList!$C$6:$C$1005,MATCH(LEFT(B798,SEARCH(" - ",B798)-1)*1,TasksList!$B$6:$B$1005,0),1)=0,"",INDEX(TasksList!$C$6:$C$1005,MATCH(LEFT(B798,SEARCH(" - ",B798)-1)*1,TasksList!$B$6:$B$1005,0),1)),""),"Task not found!")</f>
        <v/>
      </c>
      <c r="D798" s="384"/>
      <c r="E798" s="149"/>
      <c r="F798" s="149"/>
      <c r="G798" s="150"/>
      <c r="I798" s="276" t="str">
        <f t="shared" si="12"/>
        <v/>
      </c>
    </row>
    <row r="799" spans="1:9" x14ac:dyDescent="0.25">
      <c r="A799" s="12"/>
      <c r="B799" s="228"/>
      <c r="C799" s="154" t="str">
        <f>IFERROR(IF(LEN(B799)&gt;0,IF(INDEX(TasksList!$C$6:$C$1005,MATCH(LEFT(B799,SEARCH(" - ",B799)-1)*1,TasksList!$B$6:$B$1005,0),1)=0,"",INDEX(TasksList!$C$6:$C$1005,MATCH(LEFT(B799,SEARCH(" - ",B799)-1)*1,TasksList!$B$6:$B$1005,0),1)),""),"Task not found!")</f>
        <v/>
      </c>
      <c r="D799" s="384"/>
      <c r="E799" s="149"/>
      <c r="F799" s="149"/>
      <c r="G799" s="150"/>
      <c r="I799" s="276" t="str">
        <f t="shared" si="12"/>
        <v/>
      </c>
    </row>
    <row r="800" spans="1:9" x14ac:dyDescent="0.25">
      <c r="A800" s="12"/>
      <c r="B800" s="228"/>
      <c r="C800" s="154" t="str">
        <f>IFERROR(IF(LEN(B800)&gt;0,IF(INDEX(TasksList!$C$6:$C$1005,MATCH(LEFT(B800,SEARCH(" - ",B800)-1)*1,TasksList!$B$6:$B$1005,0),1)=0,"",INDEX(TasksList!$C$6:$C$1005,MATCH(LEFT(B800,SEARCH(" - ",B800)-1)*1,TasksList!$B$6:$B$1005,0),1)),""),"Task not found!")</f>
        <v/>
      </c>
      <c r="D800" s="384"/>
      <c r="E800" s="149"/>
      <c r="F800" s="149"/>
      <c r="G800" s="150"/>
      <c r="I800" s="276" t="str">
        <f t="shared" si="12"/>
        <v/>
      </c>
    </row>
    <row r="801" spans="1:9" x14ac:dyDescent="0.25">
      <c r="A801" s="12"/>
      <c r="B801" s="228"/>
      <c r="C801" s="154" t="str">
        <f>IFERROR(IF(LEN(B801)&gt;0,IF(INDEX(TasksList!$C$6:$C$1005,MATCH(LEFT(B801,SEARCH(" - ",B801)-1)*1,TasksList!$B$6:$B$1005,0),1)=0,"",INDEX(TasksList!$C$6:$C$1005,MATCH(LEFT(B801,SEARCH(" - ",B801)-1)*1,TasksList!$B$6:$B$1005,0),1)),""),"Task not found!")</f>
        <v/>
      </c>
      <c r="D801" s="384"/>
      <c r="E801" s="149"/>
      <c r="F801" s="149"/>
      <c r="G801" s="150"/>
      <c r="I801" s="276" t="str">
        <f t="shared" si="12"/>
        <v/>
      </c>
    </row>
    <row r="802" spans="1:9" x14ac:dyDescent="0.25">
      <c r="A802" s="12"/>
      <c r="B802" s="228"/>
      <c r="C802" s="154" t="str">
        <f>IFERROR(IF(LEN(B802)&gt;0,IF(INDEX(TasksList!$C$6:$C$1005,MATCH(LEFT(B802,SEARCH(" - ",B802)-1)*1,TasksList!$B$6:$B$1005,0),1)=0,"",INDEX(TasksList!$C$6:$C$1005,MATCH(LEFT(B802,SEARCH(" - ",B802)-1)*1,TasksList!$B$6:$B$1005,0),1)),""),"Task not found!")</f>
        <v/>
      </c>
      <c r="D802" s="384"/>
      <c r="E802" s="149"/>
      <c r="F802" s="149"/>
      <c r="G802" s="150"/>
      <c r="I802" s="276" t="str">
        <f t="shared" si="12"/>
        <v/>
      </c>
    </row>
    <row r="803" spans="1:9" x14ac:dyDescent="0.25">
      <c r="A803" s="12"/>
      <c r="B803" s="228"/>
      <c r="C803" s="154" t="str">
        <f>IFERROR(IF(LEN(B803)&gt;0,IF(INDEX(TasksList!$C$6:$C$1005,MATCH(LEFT(B803,SEARCH(" - ",B803)-1)*1,TasksList!$B$6:$B$1005,0),1)=0,"",INDEX(TasksList!$C$6:$C$1005,MATCH(LEFT(B803,SEARCH(" - ",B803)-1)*1,TasksList!$B$6:$B$1005,0),1)),""),"Task not found!")</f>
        <v/>
      </c>
      <c r="D803" s="384"/>
      <c r="E803" s="149"/>
      <c r="F803" s="149"/>
      <c r="G803" s="150"/>
      <c r="I803" s="276" t="str">
        <f t="shared" si="12"/>
        <v/>
      </c>
    </row>
    <row r="804" spans="1:9" x14ac:dyDescent="0.25">
      <c r="A804" s="12"/>
      <c r="B804" s="228"/>
      <c r="C804" s="154" t="str">
        <f>IFERROR(IF(LEN(B804)&gt;0,IF(INDEX(TasksList!$C$6:$C$1005,MATCH(LEFT(B804,SEARCH(" - ",B804)-1)*1,TasksList!$B$6:$B$1005,0),1)=0,"",INDEX(TasksList!$C$6:$C$1005,MATCH(LEFT(B804,SEARCH(" - ",B804)-1)*1,TasksList!$B$6:$B$1005,0),1)),""),"Task not found!")</f>
        <v/>
      </c>
      <c r="D804" s="384"/>
      <c r="E804" s="149"/>
      <c r="F804" s="149"/>
      <c r="G804" s="150"/>
      <c r="I804" s="276" t="str">
        <f t="shared" si="12"/>
        <v/>
      </c>
    </row>
    <row r="805" spans="1:9" x14ac:dyDescent="0.25">
      <c r="A805" s="12"/>
      <c r="B805" s="228"/>
      <c r="C805" s="154" t="str">
        <f>IFERROR(IF(LEN(B805)&gt;0,IF(INDEX(TasksList!$C$6:$C$1005,MATCH(LEFT(B805,SEARCH(" - ",B805)-1)*1,TasksList!$B$6:$B$1005,0),1)=0,"",INDEX(TasksList!$C$6:$C$1005,MATCH(LEFT(B805,SEARCH(" - ",B805)-1)*1,TasksList!$B$6:$B$1005,0),1)),""),"Task not found!")</f>
        <v/>
      </c>
      <c r="D805" s="384"/>
      <c r="E805" s="149"/>
      <c r="F805" s="149"/>
      <c r="G805" s="150"/>
      <c r="I805" s="276" t="str">
        <f t="shared" si="12"/>
        <v/>
      </c>
    </row>
    <row r="806" spans="1:9" x14ac:dyDescent="0.25">
      <c r="A806" s="12"/>
      <c r="B806" s="228"/>
      <c r="C806" s="154" t="str">
        <f>IFERROR(IF(LEN(B806)&gt;0,IF(INDEX(TasksList!$C$6:$C$1005,MATCH(LEFT(B806,SEARCH(" - ",B806)-1)*1,TasksList!$B$6:$B$1005,0),1)=0,"",INDEX(TasksList!$C$6:$C$1005,MATCH(LEFT(B806,SEARCH(" - ",B806)-1)*1,TasksList!$B$6:$B$1005,0),1)),""),"Task not found!")</f>
        <v/>
      </c>
      <c r="D806" s="384"/>
      <c r="E806" s="149"/>
      <c r="F806" s="149"/>
      <c r="G806" s="150"/>
      <c r="I806" s="276" t="str">
        <f t="shared" si="12"/>
        <v/>
      </c>
    </row>
    <row r="807" spans="1:9" x14ac:dyDescent="0.25">
      <c r="A807" s="12"/>
      <c r="B807" s="228"/>
      <c r="C807" s="154" t="str">
        <f>IFERROR(IF(LEN(B807)&gt;0,IF(INDEX(TasksList!$C$6:$C$1005,MATCH(LEFT(B807,SEARCH(" - ",B807)-1)*1,TasksList!$B$6:$B$1005,0),1)=0,"",INDEX(TasksList!$C$6:$C$1005,MATCH(LEFT(B807,SEARCH(" - ",B807)-1)*1,TasksList!$B$6:$B$1005,0),1)),""),"Task not found!")</f>
        <v/>
      </c>
      <c r="D807" s="384"/>
      <c r="E807" s="149"/>
      <c r="F807" s="149"/>
      <c r="G807" s="150"/>
      <c r="I807" s="276" t="str">
        <f t="shared" si="12"/>
        <v/>
      </c>
    </row>
    <row r="808" spans="1:9" x14ac:dyDescent="0.25">
      <c r="A808" s="12"/>
      <c r="B808" s="228"/>
      <c r="C808" s="154" t="str">
        <f>IFERROR(IF(LEN(B808)&gt;0,IF(INDEX(TasksList!$C$6:$C$1005,MATCH(LEFT(B808,SEARCH(" - ",B808)-1)*1,TasksList!$B$6:$B$1005,0),1)=0,"",INDEX(TasksList!$C$6:$C$1005,MATCH(LEFT(B808,SEARCH(" - ",B808)-1)*1,TasksList!$B$6:$B$1005,0),1)),""),"Task not found!")</f>
        <v/>
      </c>
      <c r="D808" s="384"/>
      <c r="E808" s="149"/>
      <c r="F808" s="149"/>
      <c r="G808" s="150"/>
      <c r="I808" s="276" t="str">
        <f t="shared" si="12"/>
        <v/>
      </c>
    </row>
    <row r="809" spans="1:9" x14ac:dyDescent="0.25">
      <c r="A809" s="12"/>
      <c r="B809" s="228"/>
      <c r="C809" s="154" t="str">
        <f>IFERROR(IF(LEN(B809)&gt;0,IF(INDEX(TasksList!$C$6:$C$1005,MATCH(LEFT(B809,SEARCH(" - ",B809)-1)*1,TasksList!$B$6:$B$1005,0),1)=0,"",INDEX(TasksList!$C$6:$C$1005,MATCH(LEFT(B809,SEARCH(" - ",B809)-1)*1,TasksList!$B$6:$B$1005,0),1)),""),"Task not found!")</f>
        <v/>
      </c>
      <c r="D809" s="384"/>
      <c r="E809" s="149"/>
      <c r="F809" s="149"/>
      <c r="G809" s="150"/>
      <c r="I809" s="276" t="str">
        <f t="shared" si="12"/>
        <v/>
      </c>
    </row>
    <row r="810" spans="1:9" x14ac:dyDescent="0.25">
      <c r="A810" s="12"/>
      <c r="B810" s="228"/>
      <c r="C810" s="154" t="str">
        <f>IFERROR(IF(LEN(B810)&gt;0,IF(INDEX(TasksList!$C$6:$C$1005,MATCH(LEFT(B810,SEARCH(" - ",B810)-1)*1,TasksList!$B$6:$B$1005,0),1)=0,"",INDEX(TasksList!$C$6:$C$1005,MATCH(LEFT(B810,SEARCH(" - ",B810)-1)*1,TasksList!$B$6:$B$1005,0),1)),""),"Task not found!")</f>
        <v/>
      </c>
      <c r="D810" s="384"/>
      <c r="E810" s="149"/>
      <c r="F810" s="149"/>
      <c r="G810" s="150"/>
      <c r="I810" s="276" t="str">
        <f t="shared" si="12"/>
        <v/>
      </c>
    </row>
    <row r="811" spans="1:9" x14ac:dyDescent="0.25">
      <c r="A811" s="12"/>
      <c r="B811" s="228"/>
      <c r="C811" s="154" t="str">
        <f>IFERROR(IF(LEN(B811)&gt;0,IF(INDEX(TasksList!$C$6:$C$1005,MATCH(LEFT(B811,SEARCH(" - ",B811)-1)*1,TasksList!$B$6:$B$1005,0),1)=0,"",INDEX(TasksList!$C$6:$C$1005,MATCH(LEFT(B811,SEARCH(" - ",B811)-1)*1,TasksList!$B$6:$B$1005,0),1)),""),"Task not found!")</f>
        <v/>
      </c>
      <c r="D811" s="384"/>
      <c r="E811" s="149"/>
      <c r="F811" s="149"/>
      <c r="G811" s="150"/>
      <c r="I811" s="276" t="str">
        <f t="shared" si="12"/>
        <v/>
      </c>
    </row>
    <row r="812" spans="1:9" x14ac:dyDescent="0.25">
      <c r="A812" s="12"/>
      <c r="B812" s="228"/>
      <c r="C812" s="154" t="str">
        <f>IFERROR(IF(LEN(B812)&gt;0,IF(INDEX(TasksList!$C$6:$C$1005,MATCH(LEFT(B812,SEARCH(" - ",B812)-1)*1,TasksList!$B$6:$B$1005,0),1)=0,"",INDEX(TasksList!$C$6:$C$1005,MATCH(LEFT(B812,SEARCH(" - ",B812)-1)*1,TasksList!$B$6:$B$1005,0),1)),""),"Task not found!")</f>
        <v/>
      </c>
      <c r="D812" s="384"/>
      <c r="E812" s="149"/>
      <c r="F812" s="149"/>
      <c r="G812" s="150"/>
      <c r="I812" s="276" t="str">
        <f t="shared" si="12"/>
        <v/>
      </c>
    </row>
    <row r="813" spans="1:9" x14ac:dyDescent="0.25">
      <c r="A813" s="12"/>
      <c r="B813" s="228"/>
      <c r="C813" s="154" t="str">
        <f>IFERROR(IF(LEN(B813)&gt;0,IF(INDEX(TasksList!$C$6:$C$1005,MATCH(LEFT(B813,SEARCH(" - ",B813)-1)*1,TasksList!$B$6:$B$1005,0),1)=0,"",INDEX(TasksList!$C$6:$C$1005,MATCH(LEFT(B813,SEARCH(" - ",B813)-1)*1,TasksList!$B$6:$B$1005,0),1)),""),"Task not found!")</f>
        <v/>
      </c>
      <c r="D813" s="384"/>
      <c r="E813" s="149"/>
      <c r="F813" s="149"/>
      <c r="G813" s="150"/>
      <c r="I813" s="276" t="str">
        <f t="shared" si="12"/>
        <v/>
      </c>
    </row>
    <row r="814" spans="1:9" x14ac:dyDescent="0.25">
      <c r="A814" s="12"/>
      <c r="B814" s="228"/>
      <c r="C814" s="154" t="str">
        <f>IFERROR(IF(LEN(B814)&gt;0,IF(INDEX(TasksList!$C$6:$C$1005,MATCH(LEFT(B814,SEARCH(" - ",B814)-1)*1,TasksList!$B$6:$B$1005,0),1)=0,"",INDEX(TasksList!$C$6:$C$1005,MATCH(LEFT(B814,SEARCH(" - ",B814)-1)*1,TasksList!$B$6:$B$1005,0),1)),""),"Task not found!")</f>
        <v/>
      </c>
      <c r="D814" s="384"/>
      <c r="E814" s="149"/>
      <c r="F814" s="149"/>
      <c r="G814" s="150"/>
      <c r="I814" s="276" t="str">
        <f t="shared" si="12"/>
        <v/>
      </c>
    </row>
    <row r="815" spans="1:9" x14ac:dyDescent="0.25">
      <c r="A815" s="12"/>
      <c r="B815" s="228"/>
      <c r="C815" s="154" t="str">
        <f>IFERROR(IF(LEN(B815)&gt;0,IF(INDEX(TasksList!$C$6:$C$1005,MATCH(LEFT(B815,SEARCH(" - ",B815)-1)*1,TasksList!$B$6:$B$1005,0),1)=0,"",INDEX(TasksList!$C$6:$C$1005,MATCH(LEFT(B815,SEARCH(" - ",B815)-1)*1,TasksList!$B$6:$B$1005,0),1)),""),"Task not found!")</f>
        <v/>
      </c>
      <c r="D815" s="384"/>
      <c r="E815" s="149"/>
      <c r="F815" s="149"/>
      <c r="G815" s="150"/>
      <c r="I815" s="276" t="str">
        <f t="shared" si="12"/>
        <v/>
      </c>
    </row>
    <row r="816" spans="1:9" x14ac:dyDescent="0.25">
      <c r="A816" s="12"/>
      <c r="B816" s="228"/>
      <c r="C816" s="154" t="str">
        <f>IFERROR(IF(LEN(B816)&gt;0,IF(INDEX(TasksList!$C$6:$C$1005,MATCH(LEFT(B816,SEARCH(" - ",B816)-1)*1,TasksList!$B$6:$B$1005,0),1)=0,"",INDEX(TasksList!$C$6:$C$1005,MATCH(LEFT(B816,SEARCH(" - ",B816)-1)*1,TasksList!$B$6:$B$1005,0),1)),""),"Task not found!")</f>
        <v/>
      </c>
      <c r="D816" s="384"/>
      <c r="E816" s="149"/>
      <c r="F816" s="149"/>
      <c r="G816" s="150"/>
      <c r="I816" s="276" t="str">
        <f t="shared" si="12"/>
        <v/>
      </c>
    </row>
    <row r="817" spans="1:9" x14ac:dyDescent="0.25">
      <c r="A817" s="12"/>
      <c r="B817" s="228"/>
      <c r="C817" s="154" t="str">
        <f>IFERROR(IF(LEN(B817)&gt;0,IF(INDEX(TasksList!$C$6:$C$1005,MATCH(LEFT(B817,SEARCH(" - ",B817)-1)*1,TasksList!$B$6:$B$1005,0),1)=0,"",INDEX(TasksList!$C$6:$C$1005,MATCH(LEFT(B817,SEARCH(" - ",B817)-1)*1,TasksList!$B$6:$B$1005,0),1)),""),"Task not found!")</f>
        <v/>
      </c>
      <c r="D817" s="384"/>
      <c r="E817" s="149"/>
      <c r="F817" s="149"/>
      <c r="G817" s="150"/>
      <c r="I817" s="276" t="str">
        <f t="shared" si="12"/>
        <v/>
      </c>
    </row>
    <row r="818" spans="1:9" x14ac:dyDescent="0.25">
      <c r="A818" s="12"/>
      <c r="B818" s="228"/>
      <c r="C818" s="154" t="str">
        <f>IFERROR(IF(LEN(B818)&gt;0,IF(INDEX(TasksList!$C$6:$C$1005,MATCH(LEFT(B818,SEARCH(" - ",B818)-1)*1,TasksList!$B$6:$B$1005,0),1)=0,"",INDEX(TasksList!$C$6:$C$1005,MATCH(LEFT(B818,SEARCH(" - ",B818)-1)*1,TasksList!$B$6:$B$1005,0),1)),""),"Task not found!")</f>
        <v/>
      </c>
      <c r="D818" s="384"/>
      <c r="E818" s="149"/>
      <c r="F818" s="149"/>
      <c r="G818" s="150"/>
      <c r="I818" s="276" t="str">
        <f t="shared" si="12"/>
        <v/>
      </c>
    </row>
    <row r="819" spans="1:9" x14ac:dyDescent="0.25">
      <c r="A819" s="12"/>
      <c r="B819" s="228"/>
      <c r="C819" s="154" t="str">
        <f>IFERROR(IF(LEN(B819)&gt;0,IF(INDEX(TasksList!$C$6:$C$1005,MATCH(LEFT(B819,SEARCH(" - ",B819)-1)*1,TasksList!$B$6:$B$1005,0),1)=0,"",INDEX(TasksList!$C$6:$C$1005,MATCH(LEFT(B819,SEARCH(" - ",B819)-1)*1,TasksList!$B$6:$B$1005,0),1)),""),"Task not found!")</f>
        <v/>
      </c>
      <c r="D819" s="384"/>
      <c r="E819" s="149"/>
      <c r="F819" s="149"/>
      <c r="G819" s="150"/>
      <c r="I819" s="276" t="str">
        <f t="shared" si="12"/>
        <v/>
      </c>
    </row>
    <row r="820" spans="1:9" x14ac:dyDescent="0.25">
      <c r="A820" s="12"/>
      <c r="B820" s="228"/>
      <c r="C820" s="154" t="str">
        <f>IFERROR(IF(LEN(B820)&gt;0,IF(INDEX(TasksList!$C$6:$C$1005,MATCH(LEFT(B820,SEARCH(" - ",B820)-1)*1,TasksList!$B$6:$B$1005,0),1)=0,"",INDEX(TasksList!$C$6:$C$1005,MATCH(LEFT(B820,SEARCH(" - ",B820)-1)*1,TasksList!$B$6:$B$1005,0),1)),""),"Task not found!")</f>
        <v/>
      </c>
      <c r="D820" s="384"/>
      <c r="E820" s="149"/>
      <c r="F820" s="149"/>
      <c r="G820" s="150"/>
      <c r="I820" s="276" t="str">
        <f t="shared" si="12"/>
        <v/>
      </c>
    </row>
    <row r="821" spans="1:9" x14ac:dyDescent="0.25">
      <c r="A821" s="12"/>
      <c r="B821" s="228"/>
      <c r="C821" s="154" t="str">
        <f>IFERROR(IF(LEN(B821)&gt;0,IF(INDEX(TasksList!$C$6:$C$1005,MATCH(LEFT(B821,SEARCH(" - ",B821)-1)*1,TasksList!$B$6:$B$1005,0),1)=0,"",INDEX(TasksList!$C$6:$C$1005,MATCH(LEFT(B821,SEARCH(" - ",B821)-1)*1,TasksList!$B$6:$B$1005,0),1)),""),"Task not found!")</f>
        <v/>
      </c>
      <c r="D821" s="384"/>
      <c r="E821" s="149"/>
      <c r="F821" s="149"/>
      <c r="G821" s="150"/>
      <c r="I821" s="276" t="str">
        <f t="shared" si="12"/>
        <v/>
      </c>
    </row>
    <row r="822" spans="1:9" x14ac:dyDescent="0.25">
      <c r="A822" s="12"/>
      <c r="B822" s="228"/>
      <c r="C822" s="154" t="str">
        <f>IFERROR(IF(LEN(B822)&gt;0,IF(INDEX(TasksList!$C$6:$C$1005,MATCH(LEFT(B822,SEARCH(" - ",B822)-1)*1,TasksList!$B$6:$B$1005,0),1)=0,"",INDEX(TasksList!$C$6:$C$1005,MATCH(LEFT(B822,SEARCH(" - ",B822)-1)*1,TasksList!$B$6:$B$1005,0),1)),""),"Task not found!")</f>
        <v/>
      </c>
      <c r="D822" s="384"/>
      <c r="E822" s="149"/>
      <c r="F822" s="149"/>
      <c r="G822" s="150"/>
      <c r="I822" s="276" t="str">
        <f t="shared" si="12"/>
        <v/>
      </c>
    </row>
    <row r="823" spans="1:9" x14ac:dyDescent="0.25">
      <c r="A823" s="12"/>
      <c r="B823" s="228"/>
      <c r="C823" s="154" t="str">
        <f>IFERROR(IF(LEN(B823)&gt;0,IF(INDEX(TasksList!$C$6:$C$1005,MATCH(LEFT(B823,SEARCH(" - ",B823)-1)*1,TasksList!$B$6:$B$1005,0),1)=0,"",INDEX(TasksList!$C$6:$C$1005,MATCH(LEFT(B823,SEARCH(" - ",B823)-1)*1,TasksList!$B$6:$B$1005,0),1)),""),"Task not found!")</f>
        <v/>
      </c>
      <c r="D823" s="384"/>
      <c r="E823" s="149"/>
      <c r="F823" s="149"/>
      <c r="G823" s="150"/>
      <c r="I823" s="276" t="str">
        <f t="shared" si="12"/>
        <v/>
      </c>
    </row>
    <row r="824" spans="1:9" x14ac:dyDescent="0.25">
      <c r="A824" s="12"/>
      <c r="B824" s="228"/>
      <c r="C824" s="154" t="str">
        <f>IFERROR(IF(LEN(B824)&gt;0,IF(INDEX(TasksList!$C$6:$C$1005,MATCH(LEFT(B824,SEARCH(" - ",B824)-1)*1,TasksList!$B$6:$B$1005,0),1)=0,"",INDEX(TasksList!$C$6:$C$1005,MATCH(LEFT(B824,SEARCH(" - ",B824)-1)*1,TasksList!$B$6:$B$1005,0),1)),""),"Task not found!")</f>
        <v/>
      </c>
      <c r="D824" s="384"/>
      <c r="E824" s="149"/>
      <c r="F824" s="149"/>
      <c r="G824" s="150"/>
      <c r="I824" s="276" t="str">
        <f t="shared" si="12"/>
        <v/>
      </c>
    </row>
    <row r="825" spans="1:9" x14ac:dyDescent="0.25">
      <c r="A825" s="12"/>
      <c r="B825" s="228"/>
      <c r="C825" s="154" t="str">
        <f>IFERROR(IF(LEN(B825)&gt;0,IF(INDEX(TasksList!$C$6:$C$1005,MATCH(LEFT(B825,SEARCH(" - ",B825)-1)*1,TasksList!$B$6:$B$1005,0),1)=0,"",INDEX(TasksList!$C$6:$C$1005,MATCH(LEFT(B825,SEARCH(" - ",B825)-1)*1,TasksList!$B$6:$B$1005,0),1)),""),"Task not found!")</f>
        <v/>
      </c>
      <c r="D825" s="384"/>
      <c r="E825" s="149"/>
      <c r="F825" s="149"/>
      <c r="G825" s="150"/>
      <c r="I825" s="276" t="str">
        <f t="shared" si="12"/>
        <v/>
      </c>
    </row>
    <row r="826" spans="1:9" x14ac:dyDescent="0.25">
      <c r="A826" s="12"/>
      <c r="B826" s="228"/>
      <c r="C826" s="154" t="str">
        <f>IFERROR(IF(LEN(B826)&gt;0,IF(INDEX(TasksList!$C$6:$C$1005,MATCH(LEFT(B826,SEARCH(" - ",B826)-1)*1,TasksList!$B$6:$B$1005,0),1)=0,"",INDEX(TasksList!$C$6:$C$1005,MATCH(LEFT(B826,SEARCH(" - ",B826)-1)*1,TasksList!$B$6:$B$1005,0),1)),""),"Task not found!")</f>
        <v/>
      </c>
      <c r="D826" s="384"/>
      <c r="E826" s="149"/>
      <c r="F826" s="149"/>
      <c r="G826" s="150"/>
      <c r="I826" s="276" t="str">
        <f t="shared" si="12"/>
        <v/>
      </c>
    </row>
    <row r="827" spans="1:9" x14ac:dyDescent="0.25">
      <c r="A827" s="12"/>
      <c r="B827" s="228"/>
      <c r="C827" s="154" t="str">
        <f>IFERROR(IF(LEN(B827)&gt;0,IF(INDEX(TasksList!$C$6:$C$1005,MATCH(LEFT(B827,SEARCH(" - ",B827)-1)*1,TasksList!$B$6:$B$1005,0),1)=0,"",INDEX(TasksList!$C$6:$C$1005,MATCH(LEFT(B827,SEARCH(" - ",B827)-1)*1,TasksList!$B$6:$B$1005,0),1)),""),"Task not found!")</f>
        <v/>
      </c>
      <c r="D827" s="384"/>
      <c r="E827" s="149"/>
      <c r="F827" s="149"/>
      <c r="G827" s="150"/>
      <c r="I827" s="276" t="str">
        <f t="shared" si="12"/>
        <v/>
      </c>
    </row>
    <row r="828" spans="1:9" x14ac:dyDescent="0.25">
      <c r="A828" s="12"/>
      <c r="B828" s="228"/>
      <c r="C828" s="154" t="str">
        <f>IFERROR(IF(LEN(B828)&gt;0,IF(INDEX(TasksList!$C$6:$C$1005,MATCH(LEFT(B828,SEARCH(" - ",B828)-1)*1,TasksList!$B$6:$B$1005,0),1)=0,"",INDEX(TasksList!$C$6:$C$1005,MATCH(LEFT(B828,SEARCH(" - ",B828)-1)*1,TasksList!$B$6:$B$1005,0),1)),""),"Task not found!")</f>
        <v/>
      </c>
      <c r="D828" s="384"/>
      <c r="E828" s="149"/>
      <c r="F828" s="149"/>
      <c r="G828" s="150"/>
      <c r="I828" s="276" t="str">
        <f t="shared" si="12"/>
        <v/>
      </c>
    </row>
    <row r="829" spans="1:9" x14ac:dyDescent="0.25">
      <c r="A829" s="12"/>
      <c r="B829" s="228"/>
      <c r="C829" s="154" t="str">
        <f>IFERROR(IF(LEN(B829)&gt;0,IF(INDEX(TasksList!$C$6:$C$1005,MATCH(LEFT(B829,SEARCH(" - ",B829)-1)*1,TasksList!$B$6:$B$1005,0),1)=0,"",INDEX(TasksList!$C$6:$C$1005,MATCH(LEFT(B829,SEARCH(" - ",B829)-1)*1,TasksList!$B$6:$B$1005,0),1)),""),"Task not found!")</f>
        <v/>
      </c>
      <c r="D829" s="384"/>
      <c r="E829" s="149"/>
      <c r="F829" s="149"/>
      <c r="G829" s="150"/>
      <c r="I829" s="276" t="str">
        <f t="shared" si="12"/>
        <v/>
      </c>
    </row>
    <row r="830" spans="1:9" x14ac:dyDescent="0.25">
      <c r="A830" s="12"/>
      <c r="B830" s="228"/>
      <c r="C830" s="154" t="str">
        <f>IFERROR(IF(LEN(B830)&gt;0,IF(INDEX(TasksList!$C$6:$C$1005,MATCH(LEFT(B830,SEARCH(" - ",B830)-1)*1,TasksList!$B$6:$B$1005,0),1)=0,"",INDEX(TasksList!$C$6:$C$1005,MATCH(LEFT(B830,SEARCH(" - ",B830)-1)*1,TasksList!$B$6:$B$1005,0),1)),""),"Task not found!")</f>
        <v/>
      </c>
      <c r="D830" s="384"/>
      <c r="E830" s="149"/>
      <c r="F830" s="149"/>
      <c r="G830" s="150"/>
      <c r="I830" s="276" t="str">
        <f t="shared" si="12"/>
        <v/>
      </c>
    </row>
    <row r="831" spans="1:9" x14ac:dyDescent="0.25">
      <c r="A831" s="12"/>
      <c r="B831" s="228"/>
      <c r="C831" s="154" t="str">
        <f>IFERROR(IF(LEN(B831)&gt;0,IF(INDEX(TasksList!$C$6:$C$1005,MATCH(LEFT(B831,SEARCH(" - ",B831)-1)*1,TasksList!$B$6:$B$1005,0),1)=0,"",INDEX(TasksList!$C$6:$C$1005,MATCH(LEFT(B831,SEARCH(" - ",B831)-1)*1,TasksList!$B$6:$B$1005,0),1)),""),"Task not found!")</f>
        <v/>
      </c>
      <c r="D831" s="384"/>
      <c r="E831" s="149"/>
      <c r="F831" s="149"/>
      <c r="G831" s="150"/>
      <c r="I831" s="276" t="str">
        <f t="shared" si="12"/>
        <v/>
      </c>
    </row>
    <row r="832" spans="1:9" x14ac:dyDescent="0.25">
      <c r="A832" s="12"/>
      <c r="B832" s="228"/>
      <c r="C832" s="154" t="str">
        <f>IFERROR(IF(LEN(B832)&gt;0,IF(INDEX(TasksList!$C$6:$C$1005,MATCH(LEFT(B832,SEARCH(" - ",B832)-1)*1,TasksList!$B$6:$B$1005,0),1)=0,"",INDEX(TasksList!$C$6:$C$1005,MATCH(LEFT(B832,SEARCH(" - ",B832)-1)*1,TasksList!$B$6:$B$1005,0),1)),""),"Task not found!")</f>
        <v/>
      </c>
      <c r="D832" s="384"/>
      <c r="E832" s="149"/>
      <c r="F832" s="149"/>
      <c r="G832" s="150"/>
      <c r="I832" s="276" t="str">
        <f t="shared" si="12"/>
        <v/>
      </c>
    </row>
    <row r="833" spans="1:9" x14ac:dyDescent="0.25">
      <c r="A833" s="12"/>
      <c r="B833" s="228"/>
      <c r="C833" s="154" t="str">
        <f>IFERROR(IF(LEN(B833)&gt;0,IF(INDEX(TasksList!$C$6:$C$1005,MATCH(LEFT(B833,SEARCH(" - ",B833)-1)*1,TasksList!$B$6:$B$1005,0),1)=0,"",INDEX(TasksList!$C$6:$C$1005,MATCH(LEFT(B833,SEARCH(" - ",B833)-1)*1,TasksList!$B$6:$B$1005,0),1)),""),"Task not found!")</f>
        <v/>
      </c>
      <c r="D833" s="384"/>
      <c r="E833" s="149"/>
      <c r="F833" s="149"/>
      <c r="G833" s="150"/>
      <c r="I833" s="276" t="str">
        <f t="shared" si="12"/>
        <v/>
      </c>
    </row>
    <row r="834" spans="1:9" x14ac:dyDescent="0.25">
      <c r="A834" s="12"/>
      <c r="B834" s="228"/>
      <c r="C834" s="154" t="str">
        <f>IFERROR(IF(LEN(B834)&gt;0,IF(INDEX(TasksList!$C$6:$C$1005,MATCH(LEFT(B834,SEARCH(" - ",B834)-1)*1,TasksList!$B$6:$B$1005,0),1)=0,"",INDEX(TasksList!$C$6:$C$1005,MATCH(LEFT(B834,SEARCH(" - ",B834)-1)*1,TasksList!$B$6:$B$1005,0),1)),""),"Task not found!")</f>
        <v/>
      </c>
      <c r="D834" s="384"/>
      <c r="E834" s="149"/>
      <c r="F834" s="149"/>
      <c r="G834" s="150"/>
      <c r="I834" s="276" t="str">
        <f t="shared" si="12"/>
        <v/>
      </c>
    </row>
    <row r="835" spans="1:9" x14ac:dyDescent="0.25">
      <c r="A835" s="12"/>
      <c r="B835" s="228"/>
      <c r="C835" s="154" t="str">
        <f>IFERROR(IF(LEN(B835)&gt;0,IF(INDEX(TasksList!$C$6:$C$1005,MATCH(LEFT(B835,SEARCH(" - ",B835)-1)*1,TasksList!$B$6:$B$1005,0),1)=0,"",INDEX(TasksList!$C$6:$C$1005,MATCH(LEFT(B835,SEARCH(" - ",B835)-1)*1,TasksList!$B$6:$B$1005,0),1)),""),"Task not found!")</f>
        <v/>
      </c>
      <c r="D835" s="384"/>
      <c r="E835" s="149"/>
      <c r="F835" s="149"/>
      <c r="G835" s="150"/>
      <c r="I835" s="276" t="str">
        <f t="shared" si="12"/>
        <v/>
      </c>
    </row>
    <row r="836" spans="1:9" x14ac:dyDescent="0.25">
      <c r="A836" s="12"/>
      <c r="B836" s="228"/>
      <c r="C836" s="154" t="str">
        <f>IFERROR(IF(LEN(B836)&gt;0,IF(INDEX(TasksList!$C$6:$C$1005,MATCH(LEFT(B836,SEARCH(" - ",B836)-1)*1,TasksList!$B$6:$B$1005,0),1)=0,"",INDEX(TasksList!$C$6:$C$1005,MATCH(LEFT(B836,SEARCH(" - ",B836)-1)*1,TasksList!$B$6:$B$1005,0),1)),""),"Task not found!")</f>
        <v/>
      </c>
      <c r="D836" s="384"/>
      <c r="E836" s="149"/>
      <c r="F836" s="149"/>
      <c r="G836" s="150"/>
      <c r="I836" s="276" t="str">
        <f t="shared" si="12"/>
        <v/>
      </c>
    </row>
    <row r="837" spans="1:9" x14ac:dyDescent="0.25">
      <c r="A837" s="12"/>
      <c r="B837" s="228"/>
      <c r="C837" s="154" t="str">
        <f>IFERROR(IF(LEN(B837)&gt;0,IF(INDEX(TasksList!$C$6:$C$1005,MATCH(LEFT(B837,SEARCH(" - ",B837)-1)*1,TasksList!$B$6:$B$1005,0),1)=0,"",INDEX(TasksList!$C$6:$C$1005,MATCH(LEFT(B837,SEARCH(" - ",B837)-1)*1,TasksList!$B$6:$B$1005,0),1)),""),"Task not found!")</f>
        <v/>
      </c>
      <c r="D837" s="384"/>
      <c r="E837" s="149"/>
      <c r="F837" s="149"/>
      <c r="G837" s="150"/>
      <c r="I837" s="276" t="str">
        <f t="shared" si="12"/>
        <v/>
      </c>
    </row>
    <row r="838" spans="1:9" x14ac:dyDescent="0.25">
      <c r="A838" s="12"/>
      <c r="B838" s="228"/>
      <c r="C838" s="154" t="str">
        <f>IFERROR(IF(LEN(B838)&gt;0,IF(INDEX(TasksList!$C$6:$C$1005,MATCH(LEFT(B838,SEARCH(" - ",B838)-1)*1,TasksList!$B$6:$B$1005,0),1)=0,"",INDEX(TasksList!$C$6:$C$1005,MATCH(LEFT(B838,SEARCH(" - ",B838)-1)*1,TasksList!$B$6:$B$1005,0),1)),""),"Task not found!")</f>
        <v/>
      </c>
      <c r="D838" s="384"/>
      <c r="E838" s="149"/>
      <c r="F838" s="149"/>
      <c r="G838" s="150"/>
      <c r="I838" s="276" t="str">
        <f t="shared" si="12"/>
        <v/>
      </c>
    </row>
    <row r="839" spans="1:9" x14ac:dyDescent="0.25">
      <c r="A839" s="12"/>
      <c r="B839" s="228"/>
      <c r="C839" s="154" t="str">
        <f>IFERROR(IF(LEN(B839)&gt;0,IF(INDEX(TasksList!$C$6:$C$1005,MATCH(LEFT(B839,SEARCH(" - ",B839)-1)*1,TasksList!$B$6:$B$1005,0),1)=0,"",INDEX(TasksList!$C$6:$C$1005,MATCH(LEFT(B839,SEARCH(" - ",B839)-1)*1,TasksList!$B$6:$B$1005,0),1)),""),"Task not found!")</f>
        <v/>
      </c>
      <c r="D839" s="384"/>
      <c r="E839" s="149"/>
      <c r="F839" s="149"/>
      <c r="G839" s="150"/>
      <c r="I839" s="276" t="str">
        <f t="shared" ref="I839:I902" si="13">IF(AND(LEN(D839)&gt;0,LEN(B839)=0),"←   Missing Task ID",IF(AND(LEN(D839)&gt;0,LEN(E839)=0),"←   Missing STAGE",IF(AND(LEN(B839)+LEN(E839)&gt;0,LEN(D839)=0),"←   Missing DATE","")))</f>
        <v/>
      </c>
    </row>
    <row r="840" spans="1:9" x14ac:dyDescent="0.25">
      <c r="A840" s="12"/>
      <c r="B840" s="228"/>
      <c r="C840" s="154" t="str">
        <f>IFERROR(IF(LEN(B840)&gt;0,IF(INDEX(TasksList!$C$6:$C$1005,MATCH(LEFT(B840,SEARCH(" - ",B840)-1)*1,TasksList!$B$6:$B$1005,0),1)=0,"",INDEX(TasksList!$C$6:$C$1005,MATCH(LEFT(B840,SEARCH(" - ",B840)-1)*1,TasksList!$B$6:$B$1005,0),1)),""),"Task not found!")</f>
        <v/>
      </c>
      <c r="D840" s="384"/>
      <c r="E840" s="149"/>
      <c r="F840" s="149"/>
      <c r="G840" s="150"/>
      <c r="I840" s="276" t="str">
        <f t="shared" si="13"/>
        <v/>
      </c>
    </row>
    <row r="841" spans="1:9" x14ac:dyDescent="0.25">
      <c r="A841" s="12"/>
      <c r="B841" s="228"/>
      <c r="C841" s="154" t="str">
        <f>IFERROR(IF(LEN(B841)&gt;0,IF(INDEX(TasksList!$C$6:$C$1005,MATCH(LEFT(B841,SEARCH(" - ",B841)-1)*1,TasksList!$B$6:$B$1005,0),1)=0,"",INDEX(TasksList!$C$6:$C$1005,MATCH(LEFT(B841,SEARCH(" - ",B841)-1)*1,TasksList!$B$6:$B$1005,0),1)),""),"Task not found!")</f>
        <v/>
      </c>
      <c r="D841" s="384"/>
      <c r="E841" s="149"/>
      <c r="F841" s="149"/>
      <c r="G841" s="150"/>
      <c r="I841" s="276" t="str">
        <f t="shared" si="13"/>
        <v/>
      </c>
    </row>
    <row r="842" spans="1:9" x14ac:dyDescent="0.25">
      <c r="A842" s="12"/>
      <c r="B842" s="228"/>
      <c r="C842" s="154" t="str">
        <f>IFERROR(IF(LEN(B842)&gt;0,IF(INDEX(TasksList!$C$6:$C$1005,MATCH(LEFT(B842,SEARCH(" - ",B842)-1)*1,TasksList!$B$6:$B$1005,0),1)=0,"",INDEX(TasksList!$C$6:$C$1005,MATCH(LEFT(B842,SEARCH(" - ",B842)-1)*1,TasksList!$B$6:$B$1005,0),1)),""),"Task not found!")</f>
        <v/>
      </c>
      <c r="D842" s="384"/>
      <c r="E842" s="149"/>
      <c r="F842" s="149"/>
      <c r="G842" s="150"/>
      <c r="I842" s="276" t="str">
        <f t="shared" si="13"/>
        <v/>
      </c>
    </row>
    <row r="843" spans="1:9" x14ac:dyDescent="0.25">
      <c r="A843" s="12"/>
      <c r="B843" s="228"/>
      <c r="C843" s="154" t="str">
        <f>IFERROR(IF(LEN(B843)&gt;0,IF(INDEX(TasksList!$C$6:$C$1005,MATCH(LEFT(B843,SEARCH(" - ",B843)-1)*1,TasksList!$B$6:$B$1005,0),1)=0,"",INDEX(TasksList!$C$6:$C$1005,MATCH(LEFT(B843,SEARCH(" - ",B843)-1)*1,TasksList!$B$6:$B$1005,0),1)),""),"Task not found!")</f>
        <v/>
      </c>
      <c r="D843" s="384"/>
      <c r="E843" s="149"/>
      <c r="F843" s="149"/>
      <c r="G843" s="150"/>
      <c r="I843" s="276" t="str">
        <f t="shared" si="13"/>
        <v/>
      </c>
    </row>
    <row r="844" spans="1:9" x14ac:dyDescent="0.25">
      <c r="A844" s="12"/>
      <c r="B844" s="228"/>
      <c r="C844" s="154" t="str">
        <f>IFERROR(IF(LEN(B844)&gt;0,IF(INDEX(TasksList!$C$6:$C$1005,MATCH(LEFT(B844,SEARCH(" - ",B844)-1)*1,TasksList!$B$6:$B$1005,0),1)=0,"",INDEX(TasksList!$C$6:$C$1005,MATCH(LEFT(B844,SEARCH(" - ",B844)-1)*1,TasksList!$B$6:$B$1005,0),1)),""),"Task not found!")</f>
        <v/>
      </c>
      <c r="D844" s="384"/>
      <c r="E844" s="149"/>
      <c r="F844" s="149"/>
      <c r="G844" s="150"/>
      <c r="I844" s="276" t="str">
        <f t="shared" si="13"/>
        <v/>
      </c>
    </row>
    <row r="845" spans="1:9" x14ac:dyDescent="0.25">
      <c r="A845" s="12"/>
      <c r="B845" s="228"/>
      <c r="C845" s="154" t="str">
        <f>IFERROR(IF(LEN(B845)&gt;0,IF(INDEX(TasksList!$C$6:$C$1005,MATCH(LEFT(B845,SEARCH(" - ",B845)-1)*1,TasksList!$B$6:$B$1005,0),1)=0,"",INDEX(TasksList!$C$6:$C$1005,MATCH(LEFT(B845,SEARCH(" - ",B845)-1)*1,TasksList!$B$6:$B$1005,0),1)),""),"Task not found!")</f>
        <v/>
      </c>
      <c r="D845" s="384"/>
      <c r="E845" s="149"/>
      <c r="F845" s="149"/>
      <c r="G845" s="150"/>
      <c r="I845" s="276" t="str">
        <f t="shared" si="13"/>
        <v/>
      </c>
    </row>
    <row r="846" spans="1:9" x14ac:dyDescent="0.25">
      <c r="A846" s="12"/>
      <c r="B846" s="228"/>
      <c r="C846" s="154" t="str">
        <f>IFERROR(IF(LEN(B846)&gt;0,IF(INDEX(TasksList!$C$6:$C$1005,MATCH(LEFT(B846,SEARCH(" - ",B846)-1)*1,TasksList!$B$6:$B$1005,0),1)=0,"",INDEX(TasksList!$C$6:$C$1005,MATCH(LEFT(B846,SEARCH(" - ",B846)-1)*1,TasksList!$B$6:$B$1005,0),1)),""),"Task not found!")</f>
        <v/>
      </c>
      <c r="D846" s="384"/>
      <c r="E846" s="149"/>
      <c r="F846" s="149"/>
      <c r="G846" s="150"/>
      <c r="I846" s="276" t="str">
        <f t="shared" si="13"/>
        <v/>
      </c>
    </row>
    <row r="847" spans="1:9" x14ac:dyDescent="0.25">
      <c r="A847" s="12"/>
      <c r="B847" s="228"/>
      <c r="C847" s="154" t="str">
        <f>IFERROR(IF(LEN(B847)&gt;0,IF(INDEX(TasksList!$C$6:$C$1005,MATCH(LEFT(B847,SEARCH(" - ",B847)-1)*1,TasksList!$B$6:$B$1005,0),1)=0,"",INDEX(TasksList!$C$6:$C$1005,MATCH(LEFT(B847,SEARCH(" - ",B847)-1)*1,TasksList!$B$6:$B$1005,0),1)),""),"Task not found!")</f>
        <v/>
      </c>
      <c r="D847" s="384"/>
      <c r="E847" s="149"/>
      <c r="F847" s="149"/>
      <c r="G847" s="150"/>
      <c r="I847" s="276" t="str">
        <f t="shared" si="13"/>
        <v/>
      </c>
    </row>
    <row r="848" spans="1:9" x14ac:dyDescent="0.25">
      <c r="A848" s="12"/>
      <c r="B848" s="228"/>
      <c r="C848" s="154" t="str">
        <f>IFERROR(IF(LEN(B848)&gt;0,IF(INDEX(TasksList!$C$6:$C$1005,MATCH(LEFT(B848,SEARCH(" - ",B848)-1)*1,TasksList!$B$6:$B$1005,0),1)=0,"",INDEX(TasksList!$C$6:$C$1005,MATCH(LEFT(B848,SEARCH(" - ",B848)-1)*1,TasksList!$B$6:$B$1005,0),1)),""),"Task not found!")</f>
        <v/>
      </c>
      <c r="D848" s="384"/>
      <c r="E848" s="149"/>
      <c r="F848" s="149"/>
      <c r="G848" s="150"/>
      <c r="I848" s="276" t="str">
        <f t="shared" si="13"/>
        <v/>
      </c>
    </row>
    <row r="849" spans="1:9" x14ac:dyDescent="0.25">
      <c r="A849" s="12"/>
      <c r="B849" s="228"/>
      <c r="C849" s="154" t="str">
        <f>IFERROR(IF(LEN(B849)&gt;0,IF(INDEX(TasksList!$C$6:$C$1005,MATCH(LEFT(B849,SEARCH(" - ",B849)-1)*1,TasksList!$B$6:$B$1005,0),1)=0,"",INDEX(TasksList!$C$6:$C$1005,MATCH(LEFT(B849,SEARCH(" - ",B849)-1)*1,TasksList!$B$6:$B$1005,0),1)),""),"Task not found!")</f>
        <v/>
      </c>
      <c r="D849" s="384"/>
      <c r="E849" s="149"/>
      <c r="F849" s="149"/>
      <c r="G849" s="150"/>
      <c r="I849" s="276" t="str">
        <f t="shared" si="13"/>
        <v/>
      </c>
    </row>
    <row r="850" spans="1:9" x14ac:dyDescent="0.25">
      <c r="A850" s="12"/>
      <c r="B850" s="228"/>
      <c r="C850" s="154" t="str">
        <f>IFERROR(IF(LEN(B850)&gt;0,IF(INDEX(TasksList!$C$6:$C$1005,MATCH(LEFT(B850,SEARCH(" - ",B850)-1)*1,TasksList!$B$6:$B$1005,0),1)=0,"",INDEX(TasksList!$C$6:$C$1005,MATCH(LEFT(B850,SEARCH(" - ",B850)-1)*1,TasksList!$B$6:$B$1005,0),1)),""),"Task not found!")</f>
        <v/>
      </c>
      <c r="D850" s="384"/>
      <c r="E850" s="149"/>
      <c r="F850" s="149"/>
      <c r="G850" s="150"/>
      <c r="I850" s="276" t="str">
        <f t="shared" si="13"/>
        <v/>
      </c>
    </row>
    <row r="851" spans="1:9" x14ac:dyDescent="0.25">
      <c r="A851" s="12"/>
      <c r="B851" s="228"/>
      <c r="C851" s="154" t="str">
        <f>IFERROR(IF(LEN(B851)&gt;0,IF(INDEX(TasksList!$C$6:$C$1005,MATCH(LEFT(B851,SEARCH(" - ",B851)-1)*1,TasksList!$B$6:$B$1005,0),1)=0,"",INDEX(TasksList!$C$6:$C$1005,MATCH(LEFT(B851,SEARCH(" - ",B851)-1)*1,TasksList!$B$6:$B$1005,0),1)),""),"Task not found!")</f>
        <v/>
      </c>
      <c r="D851" s="384"/>
      <c r="E851" s="149"/>
      <c r="F851" s="149"/>
      <c r="G851" s="150"/>
      <c r="I851" s="276" t="str">
        <f t="shared" si="13"/>
        <v/>
      </c>
    </row>
    <row r="852" spans="1:9" x14ac:dyDescent="0.25">
      <c r="A852" s="12"/>
      <c r="B852" s="228"/>
      <c r="C852" s="154" t="str">
        <f>IFERROR(IF(LEN(B852)&gt;0,IF(INDEX(TasksList!$C$6:$C$1005,MATCH(LEFT(B852,SEARCH(" - ",B852)-1)*1,TasksList!$B$6:$B$1005,0),1)=0,"",INDEX(TasksList!$C$6:$C$1005,MATCH(LEFT(B852,SEARCH(" - ",B852)-1)*1,TasksList!$B$6:$B$1005,0),1)),""),"Task not found!")</f>
        <v/>
      </c>
      <c r="D852" s="384"/>
      <c r="E852" s="149"/>
      <c r="F852" s="149"/>
      <c r="G852" s="150"/>
      <c r="I852" s="276" t="str">
        <f t="shared" si="13"/>
        <v/>
      </c>
    </row>
    <row r="853" spans="1:9" x14ac:dyDescent="0.25">
      <c r="A853" s="12"/>
      <c r="B853" s="228"/>
      <c r="C853" s="154" t="str">
        <f>IFERROR(IF(LEN(B853)&gt;0,IF(INDEX(TasksList!$C$6:$C$1005,MATCH(LEFT(B853,SEARCH(" - ",B853)-1)*1,TasksList!$B$6:$B$1005,0),1)=0,"",INDEX(TasksList!$C$6:$C$1005,MATCH(LEFT(B853,SEARCH(" - ",B853)-1)*1,TasksList!$B$6:$B$1005,0),1)),""),"Task not found!")</f>
        <v/>
      </c>
      <c r="D853" s="384"/>
      <c r="E853" s="149"/>
      <c r="F853" s="149"/>
      <c r="G853" s="150"/>
      <c r="I853" s="276" t="str">
        <f t="shared" si="13"/>
        <v/>
      </c>
    </row>
    <row r="854" spans="1:9" x14ac:dyDescent="0.25">
      <c r="A854" s="12"/>
      <c r="B854" s="228"/>
      <c r="C854" s="154" t="str">
        <f>IFERROR(IF(LEN(B854)&gt;0,IF(INDEX(TasksList!$C$6:$C$1005,MATCH(LEFT(B854,SEARCH(" - ",B854)-1)*1,TasksList!$B$6:$B$1005,0),1)=0,"",INDEX(TasksList!$C$6:$C$1005,MATCH(LEFT(B854,SEARCH(" - ",B854)-1)*1,TasksList!$B$6:$B$1005,0),1)),""),"Task not found!")</f>
        <v/>
      </c>
      <c r="D854" s="384"/>
      <c r="E854" s="149"/>
      <c r="F854" s="149"/>
      <c r="G854" s="150"/>
      <c r="I854" s="276" t="str">
        <f t="shared" si="13"/>
        <v/>
      </c>
    </row>
    <row r="855" spans="1:9" x14ac:dyDescent="0.25">
      <c r="A855" s="12"/>
      <c r="B855" s="228"/>
      <c r="C855" s="154" t="str">
        <f>IFERROR(IF(LEN(B855)&gt;0,IF(INDEX(TasksList!$C$6:$C$1005,MATCH(LEFT(B855,SEARCH(" - ",B855)-1)*1,TasksList!$B$6:$B$1005,0),1)=0,"",INDEX(TasksList!$C$6:$C$1005,MATCH(LEFT(B855,SEARCH(" - ",B855)-1)*1,TasksList!$B$6:$B$1005,0),1)),""),"Task not found!")</f>
        <v/>
      </c>
      <c r="D855" s="384"/>
      <c r="E855" s="149"/>
      <c r="F855" s="149"/>
      <c r="G855" s="150"/>
      <c r="I855" s="276" t="str">
        <f t="shared" si="13"/>
        <v/>
      </c>
    </row>
    <row r="856" spans="1:9" x14ac:dyDescent="0.25">
      <c r="A856" s="12"/>
      <c r="B856" s="228"/>
      <c r="C856" s="154" t="str">
        <f>IFERROR(IF(LEN(B856)&gt;0,IF(INDEX(TasksList!$C$6:$C$1005,MATCH(LEFT(B856,SEARCH(" - ",B856)-1)*1,TasksList!$B$6:$B$1005,0),1)=0,"",INDEX(TasksList!$C$6:$C$1005,MATCH(LEFT(B856,SEARCH(" - ",B856)-1)*1,TasksList!$B$6:$B$1005,0),1)),""),"Task not found!")</f>
        <v/>
      </c>
      <c r="D856" s="384"/>
      <c r="E856" s="149"/>
      <c r="F856" s="149"/>
      <c r="G856" s="150"/>
      <c r="I856" s="276" t="str">
        <f t="shared" si="13"/>
        <v/>
      </c>
    </row>
    <row r="857" spans="1:9" x14ac:dyDescent="0.25">
      <c r="A857" s="12"/>
      <c r="B857" s="228"/>
      <c r="C857" s="154" t="str">
        <f>IFERROR(IF(LEN(B857)&gt;0,IF(INDEX(TasksList!$C$6:$C$1005,MATCH(LEFT(B857,SEARCH(" - ",B857)-1)*1,TasksList!$B$6:$B$1005,0),1)=0,"",INDEX(TasksList!$C$6:$C$1005,MATCH(LEFT(B857,SEARCH(" - ",B857)-1)*1,TasksList!$B$6:$B$1005,0),1)),""),"Task not found!")</f>
        <v/>
      </c>
      <c r="D857" s="384"/>
      <c r="E857" s="149"/>
      <c r="F857" s="149"/>
      <c r="G857" s="150"/>
      <c r="I857" s="276" t="str">
        <f t="shared" si="13"/>
        <v/>
      </c>
    </row>
    <row r="858" spans="1:9" x14ac:dyDescent="0.25">
      <c r="A858" s="12"/>
      <c r="B858" s="228"/>
      <c r="C858" s="154" t="str">
        <f>IFERROR(IF(LEN(B858)&gt;0,IF(INDEX(TasksList!$C$6:$C$1005,MATCH(LEFT(B858,SEARCH(" - ",B858)-1)*1,TasksList!$B$6:$B$1005,0),1)=0,"",INDEX(TasksList!$C$6:$C$1005,MATCH(LEFT(B858,SEARCH(" - ",B858)-1)*1,TasksList!$B$6:$B$1005,0),1)),""),"Task not found!")</f>
        <v/>
      </c>
      <c r="D858" s="384"/>
      <c r="E858" s="149"/>
      <c r="F858" s="149"/>
      <c r="G858" s="150"/>
      <c r="I858" s="276" t="str">
        <f t="shared" si="13"/>
        <v/>
      </c>
    </row>
    <row r="859" spans="1:9" x14ac:dyDescent="0.25">
      <c r="A859" s="12"/>
      <c r="B859" s="228"/>
      <c r="C859" s="154" t="str">
        <f>IFERROR(IF(LEN(B859)&gt;0,IF(INDEX(TasksList!$C$6:$C$1005,MATCH(LEFT(B859,SEARCH(" - ",B859)-1)*1,TasksList!$B$6:$B$1005,0),1)=0,"",INDEX(TasksList!$C$6:$C$1005,MATCH(LEFT(B859,SEARCH(" - ",B859)-1)*1,TasksList!$B$6:$B$1005,0),1)),""),"Task not found!")</f>
        <v/>
      </c>
      <c r="D859" s="384"/>
      <c r="E859" s="149"/>
      <c r="F859" s="149"/>
      <c r="G859" s="150"/>
      <c r="I859" s="276" t="str">
        <f t="shared" si="13"/>
        <v/>
      </c>
    </row>
    <row r="860" spans="1:9" x14ac:dyDescent="0.25">
      <c r="A860" s="12"/>
      <c r="B860" s="228"/>
      <c r="C860" s="154" t="str">
        <f>IFERROR(IF(LEN(B860)&gt;0,IF(INDEX(TasksList!$C$6:$C$1005,MATCH(LEFT(B860,SEARCH(" - ",B860)-1)*1,TasksList!$B$6:$B$1005,0),1)=0,"",INDEX(TasksList!$C$6:$C$1005,MATCH(LEFT(B860,SEARCH(" - ",B860)-1)*1,TasksList!$B$6:$B$1005,0),1)),""),"Task not found!")</f>
        <v/>
      </c>
      <c r="D860" s="384"/>
      <c r="E860" s="149"/>
      <c r="F860" s="149"/>
      <c r="G860" s="150"/>
      <c r="I860" s="276" t="str">
        <f t="shared" si="13"/>
        <v/>
      </c>
    </row>
    <row r="861" spans="1:9" x14ac:dyDescent="0.25">
      <c r="A861" s="12"/>
      <c r="B861" s="228"/>
      <c r="C861" s="154" t="str">
        <f>IFERROR(IF(LEN(B861)&gt;0,IF(INDEX(TasksList!$C$6:$C$1005,MATCH(LEFT(B861,SEARCH(" - ",B861)-1)*1,TasksList!$B$6:$B$1005,0),1)=0,"",INDEX(TasksList!$C$6:$C$1005,MATCH(LEFT(B861,SEARCH(" - ",B861)-1)*1,TasksList!$B$6:$B$1005,0),1)),""),"Task not found!")</f>
        <v/>
      </c>
      <c r="D861" s="384"/>
      <c r="E861" s="149"/>
      <c r="F861" s="149"/>
      <c r="G861" s="150"/>
      <c r="I861" s="276" t="str">
        <f t="shared" si="13"/>
        <v/>
      </c>
    </row>
    <row r="862" spans="1:9" x14ac:dyDescent="0.25">
      <c r="A862" s="12"/>
      <c r="B862" s="228"/>
      <c r="C862" s="154" t="str">
        <f>IFERROR(IF(LEN(B862)&gt;0,IF(INDEX(TasksList!$C$6:$C$1005,MATCH(LEFT(B862,SEARCH(" - ",B862)-1)*1,TasksList!$B$6:$B$1005,0),1)=0,"",INDEX(TasksList!$C$6:$C$1005,MATCH(LEFT(B862,SEARCH(" - ",B862)-1)*1,TasksList!$B$6:$B$1005,0),1)),""),"Task not found!")</f>
        <v/>
      </c>
      <c r="D862" s="384"/>
      <c r="E862" s="149"/>
      <c r="F862" s="149"/>
      <c r="G862" s="150"/>
      <c r="I862" s="276" t="str">
        <f t="shared" si="13"/>
        <v/>
      </c>
    </row>
    <row r="863" spans="1:9" x14ac:dyDescent="0.25">
      <c r="A863" s="12"/>
      <c r="B863" s="228"/>
      <c r="C863" s="154" t="str">
        <f>IFERROR(IF(LEN(B863)&gt;0,IF(INDEX(TasksList!$C$6:$C$1005,MATCH(LEFT(B863,SEARCH(" - ",B863)-1)*1,TasksList!$B$6:$B$1005,0),1)=0,"",INDEX(TasksList!$C$6:$C$1005,MATCH(LEFT(B863,SEARCH(" - ",B863)-1)*1,TasksList!$B$6:$B$1005,0),1)),""),"Task not found!")</f>
        <v/>
      </c>
      <c r="D863" s="384"/>
      <c r="E863" s="149"/>
      <c r="F863" s="149"/>
      <c r="G863" s="150"/>
      <c r="I863" s="276" t="str">
        <f t="shared" si="13"/>
        <v/>
      </c>
    </row>
    <row r="864" spans="1:9" x14ac:dyDescent="0.25">
      <c r="A864" s="12"/>
      <c r="B864" s="228"/>
      <c r="C864" s="154" t="str">
        <f>IFERROR(IF(LEN(B864)&gt;0,IF(INDEX(TasksList!$C$6:$C$1005,MATCH(LEFT(B864,SEARCH(" - ",B864)-1)*1,TasksList!$B$6:$B$1005,0),1)=0,"",INDEX(TasksList!$C$6:$C$1005,MATCH(LEFT(B864,SEARCH(" - ",B864)-1)*1,TasksList!$B$6:$B$1005,0),1)),""),"Task not found!")</f>
        <v/>
      </c>
      <c r="D864" s="384"/>
      <c r="E864" s="149"/>
      <c r="F864" s="149"/>
      <c r="G864" s="150"/>
      <c r="I864" s="276" t="str">
        <f t="shared" si="13"/>
        <v/>
      </c>
    </row>
    <row r="865" spans="1:9" x14ac:dyDescent="0.25">
      <c r="A865" s="12"/>
      <c r="B865" s="228"/>
      <c r="C865" s="154" t="str">
        <f>IFERROR(IF(LEN(B865)&gt;0,IF(INDEX(TasksList!$C$6:$C$1005,MATCH(LEFT(B865,SEARCH(" - ",B865)-1)*1,TasksList!$B$6:$B$1005,0),1)=0,"",INDEX(TasksList!$C$6:$C$1005,MATCH(LEFT(B865,SEARCH(" - ",B865)-1)*1,TasksList!$B$6:$B$1005,0),1)),""),"Task not found!")</f>
        <v/>
      </c>
      <c r="D865" s="384"/>
      <c r="E865" s="149"/>
      <c r="F865" s="149"/>
      <c r="G865" s="150"/>
      <c r="I865" s="276" t="str">
        <f t="shared" si="13"/>
        <v/>
      </c>
    </row>
    <row r="866" spans="1:9" x14ac:dyDescent="0.25">
      <c r="A866" s="12"/>
      <c r="B866" s="228"/>
      <c r="C866" s="154" t="str">
        <f>IFERROR(IF(LEN(B866)&gt;0,IF(INDEX(TasksList!$C$6:$C$1005,MATCH(LEFT(B866,SEARCH(" - ",B866)-1)*1,TasksList!$B$6:$B$1005,0),1)=0,"",INDEX(TasksList!$C$6:$C$1005,MATCH(LEFT(B866,SEARCH(" - ",B866)-1)*1,TasksList!$B$6:$B$1005,0),1)),""),"Task not found!")</f>
        <v/>
      </c>
      <c r="D866" s="384"/>
      <c r="E866" s="149"/>
      <c r="F866" s="149"/>
      <c r="G866" s="150"/>
      <c r="I866" s="276" t="str">
        <f t="shared" si="13"/>
        <v/>
      </c>
    </row>
    <row r="867" spans="1:9" x14ac:dyDescent="0.25">
      <c r="A867" s="12"/>
      <c r="B867" s="228"/>
      <c r="C867" s="154" t="str">
        <f>IFERROR(IF(LEN(B867)&gt;0,IF(INDEX(TasksList!$C$6:$C$1005,MATCH(LEFT(B867,SEARCH(" - ",B867)-1)*1,TasksList!$B$6:$B$1005,0),1)=0,"",INDEX(TasksList!$C$6:$C$1005,MATCH(LEFT(B867,SEARCH(" - ",B867)-1)*1,TasksList!$B$6:$B$1005,0),1)),""),"Task not found!")</f>
        <v/>
      </c>
      <c r="D867" s="384"/>
      <c r="E867" s="149"/>
      <c r="F867" s="149"/>
      <c r="G867" s="150"/>
      <c r="I867" s="276" t="str">
        <f t="shared" si="13"/>
        <v/>
      </c>
    </row>
    <row r="868" spans="1:9" x14ac:dyDescent="0.25">
      <c r="A868" s="12"/>
      <c r="B868" s="228"/>
      <c r="C868" s="154" t="str">
        <f>IFERROR(IF(LEN(B868)&gt;0,IF(INDEX(TasksList!$C$6:$C$1005,MATCH(LEFT(B868,SEARCH(" - ",B868)-1)*1,TasksList!$B$6:$B$1005,0),1)=0,"",INDEX(TasksList!$C$6:$C$1005,MATCH(LEFT(B868,SEARCH(" - ",B868)-1)*1,TasksList!$B$6:$B$1005,0),1)),""),"Task not found!")</f>
        <v/>
      </c>
      <c r="D868" s="384"/>
      <c r="E868" s="149"/>
      <c r="F868" s="149"/>
      <c r="G868" s="150"/>
      <c r="I868" s="276" t="str">
        <f t="shared" si="13"/>
        <v/>
      </c>
    </row>
    <row r="869" spans="1:9" x14ac:dyDescent="0.25">
      <c r="A869" s="12"/>
      <c r="B869" s="228"/>
      <c r="C869" s="154" t="str">
        <f>IFERROR(IF(LEN(B869)&gt;0,IF(INDEX(TasksList!$C$6:$C$1005,MATCH(LEFT(B869,SEARCH(" - ",B869)-1)*1,TasksList!$B$6:$B$1005,0),1)=0,"",INDEX(TasksList!$C$6:$C$1005,MATCH(LEFT(B869,SEARCH(" - ",B869)-1)*1,TasksList!$B$6:$B$1005,0),1)),""),"Task not found!")</f>
        <v/>
      </c>
      <c r="D869" s="384"/>
      <c r="E869" s="149"/>
      <c r="F869" s="149"/>
      <c r="G869" s="150"/>
      <c r="I869" s="276" t="str">
        <f t="shared" si="13"/>
        <v/>
      </c>
    </row>
    <row r="870" spans="1:9" x14ac:dyDescent="0.25">
      <c r="A870" s="12"/>
      <c r="B870" s="228"/>
      <c r="C870" s="154" t="str">
        <f>IFERROR(IF(LEN(B870)&gt;0,IF(INDEX(TasksList!$C$6:$C$1005,MATCH(LEFT(B870,SEARCH(" - ",B870)-1)*1,TasksList!$B$6:$B$1005,0),1)=0,"",INDEX(TasksList!$C$6:$C$1005,MATCH(LEFT(B870,SEARCH(" - ",B870)-1)*1,TasksList!$B$6:$B$1005,0),1)),""),"Task not found!")</f>
        <v/>
      </c>
      <c r="D870" s="384"/>
      <c r="E870" s="149"/>
      <c r="F870" s="149"/>
      <c r="G870" s="150"/>
      <c r="I870" s="276" t="str">
        <f t="shared" si="13"/>
        <v/>
      </c>
    </row>
    <row r="871" spans="1:9" x14ac:dyDescent="0.25">
      <c r="A871" s="12"/>
      <c r="B871" s="228"/>
      <c r="C871" s="154" t="str">
        <f>IFERROR(IF(LEN(B871)&gt;0,IF(INDEX(TasksList!$C$6:$C$1005,MATCH(LEFT(B871,SEARCH(" - ",B871)-1)*1,TasksList!$B$6:$B$1005,0),1)=0,"",INDEX(TasksList!$C$6:$C$1005,MATCH(LEFT(B871,SEARCH(" - ",B871)-1)*1,TasksList!$B$6:$B$1005,0),1)),""),"Task not found!")</f>
        <v/>
      </c>
      <c r="D871" s="384"/>
      <c r="E871" s="149"/>
      <c r="F871" s="149"/>
      <c r="G871" s="150"/>
      <c r="I871" s="276" t="str">
        <f t="shared" si="13"/>
        <v/>
      </c>
    </row>
    <row r="872" spans="1:9" x14ac:dyDescent="0.25">
      <c r="A872" s="12"/>
      <c r="B872" s="228"/>
      <c r="C872" s="154" t="str">
        <f>IFERROR(IF(LEN(B872)&gt;0,IF(INDEX(TasksList!$C$6:$C$1005,MATCH(LEFT(B872,SEARCH(" - ",B872)-1)*1,TasksList!$B$6:$B$1005,0),1)=0,"",INDEX(TasksList!$C$6:$C$1005,MATCH(LEFT(B872,SEARCH(" - ",B872)-1)*1,TasksList!$B$6:$B$1005,0),1)),""),"Task not found!")</f>
        <v/>
      </c>
      <c r="D872" s="384"/>
      <c r="E872" s="149"/>
      <c r="F872" s="149"/>
      <c r="G872" s="150"/>
      <c r="I872" s="276" t="str">
        <f t="shared" si="13"/>
        <v/>
      </c>
    </row>
    <row r="873" spans="1:9" x14ac:dyDescent="0.25">
      <c r="A873" s="12"/>
      <c r="B873" s="228"/>
      <c r="C873" s="154" t="str">
        <f>IFERROR(IF(LEN(B873)&gt;0,IF(INDEX(TasksList!$C$6:$C$1005,MATCH(LEFT(B873,SEARCH(" - ",B873)-1)*1,TasksList!$B$6:$B$1005,0),1)=0,"",INDEX(TasksList!$C$6:$C$1005,MATCH(LEFT(B873,SEARCH(" - ",B873)-1)*1,TasksList!$B$6:$B$1005,0),1)),""),"Task not found!")</f>
        <v/>
      </c>
      <c r="D873" s="384"/>
      <c r="E873" s="149"/>
      <c r="F873" s="149"/>
      <c r="G873" s="150"/>
      <c r="I873" s="276" t="str">
        <f t="shared" si="13"/>
        <v/>
      </c>
    </row>
    <row r="874" spans="1:9" x14ac:dyDescent="0.25">
      <c r="A874" s="12"/>
      <c r="B874" s="228"/>
      <c r="C874" s="154" t="str">
        <f>IFERROR(IF(LEN(B874)&gt;0,IF(INDEX(TasksList!$C$6:$C$1005,MATCH(LEFT(B874,SEARCH(" - ",B874)-1)*1,TasksList!$B$6:$B$1005,0),1)=0,"",INDEX(TasksList!$C$6:$C$1005,MATCH(LEFT(B874,SEARCH(" - ",B874)-1)*1,TasksList!$B$6:$B$1005,0),1)),""),"Task not found!")</f>
        <v/>
      </c>
      <c r="D874" s="384"/>
      <c r="E874" s="149"/>
      <c r="F874" s="149"/>
      <c r="G874" s="150"/>
      <c r="I874" s="276" t="str">
        <f t="shared" si="13"/>
        <v/>
      </c>
    </row>
    <row r="875" spans="1:9" x14ac:dyDescent="0.25">
      <c r="A875" s="12"/>
      <c r="B875" s="228"/>
      <c r="C875" s="154" t="str">
        <f>IFERROR(IF(LEN(B875)&gt;0,IF(INDEX(TasksList!$C$6:$C$1005,MATCH(LEFT(B875,SEARCH(" - ",B875)-1)*1,TasksList!$B$6:$B$1005,0),1)=0,"",INDEX(TasksList!$C$6:$C$1005,MATCH(LEFT(B875,SEARCH(" - ",B875)-1)*1,TasksList!$B$6:$B$1005,0),1)),""),"Task not found!")</f>
        <v/>
      </c>
      <c r="D875" s="384"/>
      <c r="E875" s="149"/>
      <c r="F875" s="149"/>
      <c r="G875" s="150"/>
      <c r="I875" s="276" t="str">
        <f t="shared" si="13"/>
        <v/>
      </c>
    </row>
    <row r="876" spans="1:9" x14ac:dyDescent="0.25">
      <c r="A876" s="12"/>
      <c r="B876" s="228"/>
      <c r="C876" s="154" t="str">
        <f>IFERROR(IF(LEN(B876)&gt;0,IF(INDEX(TasksList!$C$6:$C$1005,MATCH(LEFT(B876,SEARCH(" - ",B876)-1)*1,TasksList!$B$6:$B$1005,0),1)=0,"",INDEX(TasksList!$C$6:$C$1005,MATCH(LEFT(B876,SEARCH(" - ",B876)-1)*1,TasksList!$B$6:$B$1005,0),1)),""),"Task not found!")</f>
        <v/>
      </c>
      <c r="D876" s="384"/>
      <c r="E876" s="149"/>
      <c r="F876" s="149"/>
      <c r="G876" s="150"/>
      <c r="I876" s="276" t="str">
        <f t="shared" si="13"/>
        <v/>
      </c>
    </row>
    <row r="877" spans="1:9" x14ac:dyDescent="0.25">
      <c r="A877" s="12"/>
      <c r="B877" s="228"/>
      <c r="C877" s="154" t="str">
        <f>IFERROR(IF(LEN(B877)&gt;0,IF(INDEX(TasksList!$C$6:$C$1005,MATCH(LEFT(B877,SEARCH(" - ",B877)-1)*1,TasksList!$B$6:$B$1005,0),1)=0,"",INDEX(TasksList!$C$6:$C$1005,MATCH(LEFT(B877,SEARCH(" - ",B877)-1)*1,TasksList!$B$6:$B$1005,0),1)),""),"Task not found!")</f>
        <v/>
      </c>
      <c r="D877" s="384"/>
      <c r="E877" s="149"/>
      <c r="F877" s="149"/>
      <c r="G877" s="150"/>
      <c r="I877" s="276" t="str">
        <f t="shared" si="13"/>
        <v/>
      </c>
    </row>
    <row r="878" spans="1:9" x14ac:dyDescent="0.25">
      <c r="A878" s="12"/>
      <c r="B878" s="228"/>
      <c r="C878" s="154" t="str">
        <f>IFERROR(IF(LEN(B878)&gt;0,IF(INDEX(TasksList!$C$6:$C$1005,MATCH(LEFT(B878,SEARCH(" - ",B878)-1)*1,TasksList!$B$6:$B$1005,0),1)=0,"",INDEX(TasksList!$C$6:$C$1005,MATCH(LEFT(B878,SEARCH(" - ",B878)-1)*1,TasksList!$B$6:$B$1005,0),1)),""),"Task not found!")</f>
        <v/>
      </c>
      <c r="D878" s="384"/>
      <c r="E878" s="149"/>
      <c r="F878" s="149"/>
      <c r="G878" s="150"/>
      <c r="I878" s="276" t="str">
        <f t="shared" si="13"/>
        <v/>
      </c>
    </row>
    <row r="879" spans="1:9" x14ac:dyDescent="0.25">
      <c r="A879" s="12"/>
      <c r="B879" s="228"/>
      <c r="C879" s="154" t="str">
        <f>IFERROR(IF(LEN(B879)&gt;0,IF(INDEX(TasksList!$C$6:$C$1005,MATCH(LEFT(B879,SEARCH(" - ",B879)-1)*1,TasksList!$B$6:$B$1005,0),1)=0,"",INDEX(TasksList!$C$6:$C$1005,MATCH(LEFT(B879,SEARCH(" - ",B879)-1)*1,TasksList!$B$6:$B$1005,0),1)),""),"Task not found!")</f>
        <v/>
      </c>
      <c r="D879" s="384"/>
      <c r="E879" s="149"/>
      <c r="F879" s="149"/>
      <c r="G879" s="150"/>
      <c r="I879" s="276" t="str">
        <f t="shared" si="13"/>
        <v/>
      </c>
    </row>
    <row r="880" spans="1:9" x14ac:dyDescent="0.25">
      <c r="A880" s="12"/>
      <c r="B880" s="228"/>
      <c r="C880" s="154" t="str">
        <f>IFERROR(IF(LEN(B880)&gt;0,IF(INDEX(TasksList!$C$6:$C$1005,MATCH(LEFT(B880,SEARCH(" - ",B880)-1)*1,TasksList!$B$6:$B$1005,0),1)=0,"",INDEX(TasksList!$C$6:$C$1005,MATCH(LEFT(B880,SEARCH(" - ",B880)-1)*1,TasksList!$B$6:$B$1005,0),1)),""),"Task not found!")</f>
        <v/>
      </c>
      <c r="D880" s="384"/>
      <c r="E880" s="149"/>
      <c r="F880" s="149"/>
      <c r="G880" s="150"/>
      <c r="I880" s="276" t="str">
        <f t="shared" si="13"/>
        <v/>
      </c>
    </row>
    <row r="881" spans="1:9" x14ac:dyDescent="0.25">
      <c r="A881" s="12"/>
      <c r="B881" s="228"/>
      <c r="C881" s="154" t="str">
        <f>IFERROR(IF(LEN(B881)&gt;0,IF(INDEX(TasksList!$C$6:$C$1005,MATCH(LEFT(B881,SEARCH(" - ",B881)-1)*1,TasksList!$B$6:$B$1005,0),1)=0,"",INDEX(TasksList!$C$6:$C$1005,MATCH(LEFT(B881,SEARCH(" - ",B881)-1)*1,TasksList!$B$6:$B$1005,0),1)),""),"Task not found!")</f>
        <v/>
      </c>
      <c r="D881" s="384"/>
      <c r="E881" s="149"/>
      <c r="F881" s="149"/>
      <c r="G881" s="150"/>
      <c r="I881" s="276" t="str">
        <f t="shared" si="13"/>
        <v/>
      </c>
    </row>
    <row r="882" spans="1:9" x14ac:dyDescent="0.25">
      <c r="A882" s="12"/>
      <c r="B882" s="228"/>
      <c r="C882" s="154" t="str">
        <f>IFERROR(IF(LEN(B882)&gt;0,IF(INDEX(TasksList!$C$6:$C$1005,MATCH(LEFT(B882,SEARCH(" - ",B882)-1)*1,TasksList!$B$6:$B$1005,0),1)=0,"",INDEX(TasksList!$C$6:$C$1005,MATCH(LEFT(B882,SEARCH(" - ",B882)-1)*1,TasksList!$B$6:$B$1005,0),1)),""),"Task not found!")</f>
        <v/>
      </c>
      <c r="D882" s="384"/>
      <c r="E882" s="149"/>
      <c r="F882" s="149"/>
      <c r="G882" s="150"/>
      <c r="I882" s="276" t="str">
        <f t="shared" si="13"/>
        <v/>
      </c>
    </row>
    <row r="883" spans="1:9" x14ac:dyDescent="0.25">
      <c r="A883" s="12"/>
      <c r="B883" s="228"/>
      <c r="C883" s="154" t="str">
        <f>IFERROR(IF(LEN(B883)&gt;0,IF(INDEX(TasksList!$C$6:$C$1005,MATCH(LEFT(B883,SEARCH(" - ",B883)-1)*1,TasksList!$B$6:$B$1005,0),1)=0,"",INDEX(TasksList!$C$6:$C$1005,MATCH(LEFT(B883,SEARCH(" - ",B883)-1)*1,TasksList!$B$6:$B$1005,0),1)),""),"Task not found!")</f>
        <v/>
      </c>
      <c r="D883" s="384"/>
      <c r="E883" s="149"/>
      <c r="F883" s="149"/>
      <c r="G883" s="150"/>
      <c r="I883" s="276" t="str">
        <f t="shared" si="13"/>
        <v/>
      </c>
    </row>
    <row r="884" spans="1:9" x14ac:dyDescent="0.25">
      <c r="A884" s="12"/>
      <c r="B884" s="228"/>
      <c r="C884" s="154" t="str">
        <f>IFERROR(IF(LEN(B884)&gt;0,IF(INDEX(TasksList!$C$6:$C$1005,MATCH(LEFT(B884,SEARCH(" - ",B884)-1)*1,TasksList!$B$6:$B$1005,0),1)=0,"",INDEX(TasksList!$C$6:$C$1005,MATCH(LEFT(B884,SEARCH(" - ",B884)-1)*1,TasksList!$B$6:$B$1005,0),1)),""),"Task not found!")</f>
        <v/>
      </c>
      <c r="D884" s="384"/>
      <c r="E884" s="149"/>
      <c r="F884" s="149"/>
      <c r="G884" s="150"/>
      <c r="I884" s="276" t="str">
        <f t="shared" si="13"/>
        <v/>
      </c>
    </row>
    <row r="885" spans="1:9" x14ac:dyDescent="0.25">
      <c r="A885" s="12"/>
      <c r="B885" s="228"/>
      <c r="C885" s="154" t="str">
        <f>IFERROR(IF(LEN(B885)&gt;0,IF(INDEX(TasksList!$C$6:$C$1005,MATCH(LEFT(B885,SEARCH(" - ",B885)-1)*1,TasksList!$B$6:$B$1005,0),1)=0,"",INDEX(TasksList!$C$6:$C$1005,MATCH(LEFT(B885,SEARCH(" - ",B885)-1)*1,TasksList!$B$6:$B$1005,0),1)),""),"Task not found!")</f>
        <v/>
      </c>
      <c r="D885" s="384"/>
      <c r="E885" s="149"/>
      <c r="F885" s="149"/>
      <c r="G885" s="150"/>
      <c r="I885" s="276" t="str">
        <f t="shared" si="13"/>
        <v/>
      </c>
    </row>
    <row r="886" spans="1:9" x14ac:dyDescent="0.25">
      <c r="A886" s="12"/>
      <c r="B886" s="228"/>
      <c r="C886" s="154" t="str">
        <f>IFERROR(IF(LEN(B886)&gt;0,IF(INDEX(TasksList!$C$6:$C$1005,MATCH(LEFT(B886,SEARCH(" - ",B886)-1)*1,TasksList!$B$6:$B$1005,0),1)=0,"",INDEX(TasksList!$C$6:$C$1005,MATCH(LEFT(B886,SEARCH(" - ",B886)-1)*1,TasksList!$B$6:$B$1005,0),1)),""),"Task not found!")</f>
        <v/>
      </c>
      <c r="D886" s="384"/>
      <c r="E886" s="149"/>
      <c r="F886" s="149"/>
      <c r="G886" s="150"/>
      <c r="I886" s="276" t="str">
        <f t="shared" si="13"/>
        <v/>
      </c>
    </row>
    <row r="887" spans="1:9" x14ac:dyDescent="0.25">
      <c r="A887" s="12"/>
      <c r="B887" s="228"/>
      <c r="C887" s="154" t="str">
        <f>IFERROR(IF(LEN(B887)&gt;0,IF(INDEX(TasksList!$C$6:$C$1005,MATCH(LEFT(B887,SEARCH(" - ",B887)-1)*1,TasksList!$B$6:$B$1005,0),1)=0,"",INDEX(TasksList!$C$6:$C$1005,MATCH(LEFT(B887,SEARCH(" - ",B887)-1)*1,TasksList!$B$6:$B$1005,0),1)),""),"Task not found!")</f>
        <v/>
      </c>
      <c r="D887" s="384"/>
      <c r="E887" s="149"/>
      <c r="F887" s="149"/>
      <c r="G887" s="150"/>
      <c r="I887" s="276" t="str">
        <f t="shared" si="13"/>
        <v/>
      </c>
    </row>
    <row r="888" spans="1:9" x14ac:dyDescent="0.25">
      <c r="A888" s="12"/>
      <c r="B888" s="228"/>
      <c r="C888" s="154" t="str">
        <f>IFERROR(IF(LEN(B888)&gt;0,IF(INDEX(TasksList!$C$6:$C$1005,MATCH(LEFT(B888,SEARCH(" - ",B888)-1)*1,TasksList!$B$6:$B$1005,0),1)=0,"",INDEX(TasksList!$C$6:$C$1005,MATCH(LEFT(B888,SEARCH(" - ",B888)-1)*1,TasksList!$B$6:$B$1005,0),1)),""),"Task not found!")</f>
        <v/>
      </c>
      <c r="D888" s="384"/>
      <c r="E888" s="149"/>
      <c r="F888" s="149"/>
      <c r="G888" s="150"/>
      <c r="I888" s="276" t="str">
        <f t="shared" si="13"/>
        <v/>
      </c>
    </row>
    <row r="889" spans="1:9" x14ac:dyDescent="0.25">
      <c r="A889" s="12"/>
      <c r="B889" s="228"/>
      <c r="C889" s="154" t="str">
        <f>IFERROR(IF(LEN(B889)&gt;0,IF(INDEX(TasksList!$C$6:$C$1005,MATCH(LEFT(B889,SEARCH(" - ",B889)-1)*1,TasksList!$B$6:$B$1005,0),1)=0,"",INDEX(TasksList!$C$6:$C$1005,MATCH(LEFT(B889,SEARCH(" - ",B889)-1)*1,TasksList!$B$6:$B$1005,0),1)),""),"Task not found!")</f>
        <v/>
      </c>
      <c r="D889" s="384"/>
      <c r="E889" s="149"/>
      <c r="F889" s="149"/>
      <c r="G889" s="150"/>
      <c r="I889" s="276" t="str">
        <f t="shared" si="13"/>
        <v/>
      </c>
    </row>
    <row r="890" spans="1:9" x14ac:dyDescent="0.25">
      <c r="A890" s="12"/>
      <c r="B890" s="228"/>
      <c r="C890" s="154" t="str">
        <f>IFERROR(IF(LEN(B890)&gt;0,IF(INDEX(TasksList!$C$6:$C$1005,MATCH(LEFT(B890,SEARCH(" - ",B890)-1)*1,TasksList!$B$6:$B$1005,0),1)=0,"",INDEX(TasksList!$C$6:$C$1005,MATCH(LEFT(B890,SEARCH(" - ",B890)-1)*1,TasksList!$B$6:$B$1005,0),1)),""),"Task not found!")</f>
        <v/>
      </c>
      <c r="D890" s="384"/>
      <c r="E890" s="149"/>
      <c r="F890" s="149"/>
      <c r="G890" s="150"/>
      <c r="I890" s="276" t="str">
        <f t="shared" si="13"/>
        <v/>
      </c>
    </row>
    <row r="891" spans="1:9" x14ac:dyDescent="0.25">
      <c r="A891" s="12"/>
      <c r="B891" s="228"/>
      <c r="C891" s="154" t="str">
        <f>IFERROR(IF(LEN(B891)&gt;0,IF(INDEX(TasksList!$C$6:$C$1005,MATCH(LEFT(B891,SEARCH(" - ",B891)-1)*1,TasksList!$B$6:$B$1005,0),1)=0,"",INDEX(TasksList!$C$6:$C$1005,MATCH(LEFT(B891,SEARCH(" - ",B891)-1)*1,TasksList!$B$6:$B$1005,0),1)),""),"Task not found!")</f>
        <v/>
      </c>
      <c r="D891" s="384"/>
      <c r="E891" s="149"/>
      <c r="F891" s="149"/>
      <c r="G891" s="150"/>
      <c r="I891" s="276" t="str">
        <f t="shared" si="13"/>
        <v/>
      </c>
    </row>
    <row r="892" spans="1:9" x14ac:dyDescent="0.25">
      <c r="A892" s="12"/>
      <c r="B892" s="228"/>
      <c r="C892" s="154" t="str">
        <f>IFERROR(IF(LEN(B892)&gt;0,IF(INDEX(TasksList!$C$6:$C$1005,MATCH(LEFT(B892,SEARCH(" - ",B892)-1)*1,TasksList!$B$6:$B$1005,0),1)=0,"",INDEX(TasksList!$C$6:$C$1005,MATCH(LEFT(B892,SEARCH(" - ",B892)-1)*1,TasksList!$B$6:$B$1005,0),1)),""),"Task not found!")</f>
        <v/>
      </c>
      <c r="D892" s="384"/>
      <c r="E892" s="149"/>
      <c r="F892" s="149"/>
      <c r="G892" s="150"/>
      <c r="I892" s="276" t="str">
        <f t="shared" si="13"/>
        <v/>
      </c>
    </row>
    <row r="893" spans="1:9" x14ac:dyDescent="0.25">
      <c r="A893" s="12"/>
      <c r="B893" s="228"/>
      <c r="C893" s="154" t="str">
        <f>IFERROR(IF(LEN(B893)&gt;0,IF(INDEX(TasksList!$C$6:$C$1005,MATCH(LEFT(B893,SEARCH(" - ",B893)-1)*1,TasksList!$B$6:$B$1005,0),1)=0,"",INDEX(TasksList!$C$6:$C$1005,MATCH(LEFT(B893,SEARCH(" - ",B893)-1)*1,TasksList!$B$6:$B$1005,0),1)),""),"Task not found!")</f>
        <v/>
      </c>
      <c r="D893" s="384"/>
      <c r="E893" s="149"/>
      <c r="F893" s="149"/>
      <c r="G893" s="150"/>
      <c r="I893" s="276" t="str">
        <f t="shared" si="13"/>
        <v/>
      </c>
    </row>
    <row r="894" spans="1:9" x14ac:dyDescent="0.25">
      <c r="A894" s="12"/>
      <c r="B894" s="228"/>
      <c r="C894" s="154" t="str">
        <f>IFERROR(IF(LEN(B894)&gt;0,IF(INDEX(TasksList!$C$6:$C$1005,MATCH(LEFT(B894,SEARCH(" - ",B894)-1)*1,TasksList!$B$6:$B$1005,0),1)=0,"",INDEX(TasksList!$C$6:$C$1005,MATCH(LEFT(B894,SEARCH(" - ",B894)-1)*1,TasksList!$B$6:$B$1005,0),1)),""),"Task not found!")</f>
        <v/>
      </c>
      <c r="D894" s="384"/>
      <c r="E894" s="149"/>
      <c r="F894" s="149"/>
      <c r="G894" s="150"/>
      <c r="I894" s="276" t="str">
        <f t="shared" si="13"/>
        <v/>
      </c>
    </row>
    <row r="895" spans="1:9" x14ac:dyDescent="0.25">
      <c r="A895" s="12"/>
      <c r="B895" s="228"/>
      <c r="C895" s="154" t="str">
        <f>IFERROR(IF(LEN(B895)&gt;0,IF(INDEX(TasksList!$C$6:$C$1005,MATCH(LEFT(B895,SEARCH(" - ",B895)-1)*1,TasksList!$B$6:$B$1005,0),1)=0,"",INDEX(TasksList!$C$6:$C$1005,MATCH(LEFT(B895,SEARCH(" - ",B895)-1)*1,TasksList!$B$6:$B$1005,0),1)),""),"Task not found!")</f>
        <v/>
      </c>
      <c r="D895" s="384"/>
      <c r="E895" s="149"/>
      <c r="F895" s="149"/>
      <c r="G895" s="150"/>
      <c r="I895" s="276" t="str">
        <f t="shared" si="13"/>
        <v/>
      </c>
    </row>
    <row r="896" spans="1:9" x14ac:dyDescent="0.25">
      <c r="A896" s="12"/>
      <c r="B896" s="228"/>
      <c r="C896" s="154" t="str">
        <f>IFERROR(IF(LEN(B896)&gt;0,IF(INDEX(TasksList!$C$6:$C$1005,MATCH(LEFT(B896,SEARCH(" - ",B896)-1)*1,TasksList!$B$6:$B$1005,0),1)=0,"",INDEX(TasksList!$C$6:$C$1005,MATCH(LEFT(B896,SEARCH(" - ",B896)-1)*1,TasksList!$B$6:$B$1005,0),1)),""),"Task not found!")</f>
        <v/>
      </c>
      <c r="D896" s="384"/>
      <c r="E896" s="149"/>
      <c r="F896" s="149"/>
      <c r="G896" s="150"/>
      <c r="I896" s="276" t="str">
        <f t="shared" si="13"/>
        <v/>
      </c>
    </row>
    <row r="897" spans="1:9" x14ac:dyDescent="0.25">
      <c r="A897" s="12"/>
      <c r="B897" s="228"/>
      <c r="C897" s="154" t="str">
        <f>IFERROR(IF(LEN(B897)&gt;0,IF(INDEX(TasksList!$C$6:$C$1005,MATCH(LEFT(B897,SEARCH(" - ",B897)-1)*1,TasksList!$B$6:$B$1005,0),1)=0,"",INDEX(TasksList!$C$6:$C$1005,MATCH(LEFT(B897,SEARCH(" - ",B897)-1)*1,TasksList!$B$6:$B$1005,0),1)),""),"Task not found!")</f>
        <v/>
      </c>
      <c r="D897" s="384"/>
      <c r="E897" s="149"/>
      <c r="F897" s="149"/>
      <c r="G897" s="150"/>
      <c r="I897" s="276" t="str">
        <f t="shared" si="13"/>
        <v/>
      </c>
    </row>
    <row r="898" spans="1:9" x14ac:dyDescent="0.25">
      <c r="A898" s="12"/>
      <c r="B898" s="228"/>
      <c r="C898" s="154" t="str">
        <f>IFERROR(IF(LEN(B898)&gt;0,IF(INDEX(TasksList!$C$6:$C$1005,MATCH(LEFT(B898,SEARCH(" - ",B898)-1)*1,TasksList!$B$6:$B$1005,0),1)=0,"",INDEX(TasksList!$C$6:$C$1005,MATCH(LEFT(B898,SEARCH(" - ",B898)-1)*1,TasksList!$B$6:$B$1005,0),1)),""),"Task not found!")</f>
        <v/>
      </c>
      <c r="D898" s="384"/>
      <c r="E898" s="149"/>
      <c r="F898" s="149"/>
      <c r="G898" s="150"/>
      <c r="I898" s="276" t="str">
        <f t="shared" si="13"/>
        <v/>
      </c>
    </row>
    <row r="899" spans="1:9" x14ac:dyDescent="0.25">
      <c r="A899" s="12"/>
      <c r="B899" s="228"/>
      <c r="C899" s="154" t="str">
        <f>IFERROR(IF(LEN(B899)&gt;0,IF(INDEX(TasksList!$C$6:$C$1005,MATCH(LEFT(B899,SEARCH(" - ",B899)-1)*1,TasksList!$B$6:$B$1005,0),1)=0,"",INDEX(TasksList!$C$6:$C$1005,MATCH(LEFT(B899,SEARCH(" - ",B899)-1)*1,TasksList!$B$6:$B$1005,0),1)),""),"Task not found!")</f>
        <v/>
      </c>
      <c r="D899" s="384"/>
      <c r="E899" s="149"/>
      <c r="F899" s="149"/>
      <c r="G899" s="150"/>
      <c r="I899" s="276" t="str">
        <f t="shared" si="13"/>
        <v/>
      </c>
    </row>
    <row r="900" spans="1:9" x14ac:dyDescent="0.25">
      <c r="A900" s="12"/>
      <c r="B900" s="228"/>
      <c r="C900" s="154" t="str">
        <f>IFERROR(IF(LEN(B900)&gt;0,IF(INDEX(TasksList!$C$6:$C$1005,MATCH(LEFT(B900,SEARCH(" - ",B900)-1)*1,TasksList!$B$6:$B$1005,0),1)=0,"",INDEX(TasksList!$C$6:$C$1005,MATCH(LEFT(B900,SEARCH(" - ",B900)-1)*1,TasksList!$B$6:$B$1005,0),1)),""),"Task not found!")</f>
        <v/>
      </c>
      <c r="D900" s="384"/>
      <c r="E900" s="149"/>
      <c r="F900" s="149"/>
      <c r="G900" s="150"/>
      <c r="I900" s="276" t="str">
        <f t="shared" si="13"/>
        <v/>
      </c>
    </row>
    <row r="901" spans="1:9" x14ac:dyDescent="0.25">
      <c r="A901" s="12"/>
      <c r="B901" s="228"/>
      <c r="C901" s="154" t="str">
        <f>IFERROR(IF(LEN(B901)&gt;0,IF(INDEX(TasksList!$C$6:$C$1005,MATCH(LEFT(B901,SEARCH(" - ",B901)-1)*1,TasksList!$B$6:$B$1005,0),1)=0,"",INDEX(TasksList!$C$6:$C$1005,MATCH(LEFT(B901,SEARCH(" - ",B901)-1)*1,TasksList!$B$6:$B$1005,0),1)),""),"Task not found!")</f>
        <v/>
      </c>
      <c r="D901" s="384"/>
      <c r="E901" s="149"/>
      <c r="F901" s="149"/>
      <c r="G901" s="150"/>
      <c r="I901" s="276" t="str">
        <f t="shared" si="13"/>
        <v/>
      </c>
    </row>
    <row r="902" spans="1:9" x14ac:dyDescent="0.25">
      <c r="A902" s="12"/>
      <c r="B902" s="228"/>
      <c r="C902" s="154" t="str">
        <f>IFERROR(IF(LEN(B902)&gt;0,IF(INDEX(TasksList!$C$6:$C$1005,MATCH(LEFT(B902,SEARCH(" - ",B902)-1)*1,TasksList!$B$6:$B$1005,0),1)=0,"",INDEX(TasksList!$C$6:$C$1005,MATCH(LEFT(B902,SEARCH(" - ",B902)-1)*1,TasksList!$B$6:$B$1005,0),1)),""),"Task not found!")</f>
        <v/>
      </c>
      <c r="D902" s="384"/>
      <c r="E902" s="149"/>
      <c r="F902" s="149"/>
      <c r="G902" s="150"/>
      <c r="I902" s="276" t="str">
        <f t="shared" si="13"/>
        <v/>
      </c>
    </row>
    <row r="903" spans="1:9" x14ac:dyDescent="0.25">
      <c r="A903" s="12"/>
      <c r="B903" s="228"/>
      <c r="C903" s="154" t="str">
        <f>IFERROR(IF(LEN(B903)&gt;0,IF(INDEX(TasksList!$C$6:$C$1005,MATCH(LEFT(B903,SEARCH(" - ",B903)-1)*1,TasksList!$B$6:$B$1005,0),1)=0,"",INDEX(TasksList!$C$6:$C$1005,MATCH(LEFT(B903,SEARCH(" - ",B903)-1)*1,TasksList!$B$6:$B$1005,0),1)),""),"Task not found!")</f>
        <v/>
      </c>
      <c r="D903" s="384"/>
      <c r="E903" s="149"/>
      <c r="F903" s="149"/>
      <c r="G903" s="150"/>
      <c r="I903" s="276" t="str">
        <f t="shared" ref="I903:I966" si="14">IF(AND(LEN(D903)&gt;0,LEN(B903)=0),"←   Missing Task ID",IF(AND(LEN(D903)&gt;0,LEN(E903)=0),"←   Missing STAGE",IF(AND(LEN(B903)+LEN(E903)&gt;0,LEN(D903)=0),"←   Missing DATE","")))</f>
        <v/>
      </c>
    </row>
    <row r="904" spans="1:9" x14ac:dyDescent="0.25">
      <c r="A904" s="12"/>
      <c r="B904" s="228"/>
      <c r="C904" s="154" t="str">
        <f>IFERROR(IF(LEN(B904)&gt;0,IF(INDEX(TasksList!$C$6:$C$1005,MATCH(LEFT(B904,SEARCH(" - ",B904)-1)*1,TasksList!$B$6:$B$1005,0),1)=0,"",INDEX(TasksList!$C$6:$C$1005,MATCH(LEFT(B904,SEARCH(" - ",B904)-1)*1,TasksList!$B$6:$B$1005,0),1)),""),"Task not found!")</f>
        <v/>
      </c>
      <c r="D904" s="384"/>
      <c r="E904" s="149"/>
      <c r="F904" s="149"/>
      <c r="G904" s="150"/>
      <c r="I904" s="276" t="str">
        <f t="shared" si="14"/>
        <v/>
      </c>
    </row>
    <row r="905" spans="1:9" x14ac:dyDescent="0.25">
      <c r="A905" s="12"/>
      <c r="B905" s="228"/>
      <c r="C905" s="154" t="str">
        <f>IFERROR(IF(LEN(B905)&gt;0,IF(INDEX(TasksList!$C$6:$C$1005,MATCH(LEFT(B905,SEARCH(" - ",B905)-1)*1,TasksList!$B$6:$B$1005,0),1)=0,"",INDEX(TasksList!$C$6:$C$1005,MATCH(LEFT(B905,SEARCH(" - ",B905)-1)*1,TasksList!$B$6:$B$1005,0),1)),""),"Task not found!")</f>
        <v/>
      </c>
      <c r="D905" s="384"/>
      <c r="E905" s="149"/>
      <c r="F905" s="149"/>
      <c r="G905" s="150"/>
      <c r="I905" s="276" t="str">
        <f t="shared" si="14"/>
        <v/>
      </c>
    </row>
    <row r="906" spans="1:9" x14ac:dyDescent="0.25">
      <c r="A906" s="12"/>
      <c r="B906" s="228"/>
      <c r="C906" s="154" t="str">
        <f>IFERROR(IF(LEN(B906)&gt;0,IF(INDEX(TasksList!$C$6:$C$1005,MATCH(LEFT(B906,SEARCH(" - ",B906)-1)*1,TasksList!$B$6:$B$1005,0),1)=0,"",INDEX(TasksList!$C$6:$C$1005,MATCH(LEFT(B906,SEARCH(" - ",B906)-1)*1,TasksList!$B$6:$B$1005,0),1)),""),"Task not found!")</f>
        <v/>
      </c>
      <c r="D906" s="384"/>
      <c r="E906" s="149"/>
      <c r="F906" s="149"/>
      <c r="G906" s="150"/>
      <c r="I906" s="276" t="str">
        <f t="shared" si="14"/>
        <v/>
      </c>
    </row>
    <row r="907" spans="1:9" x14ac:dyDescent="0.25">
      <c r="A907" s="12"/>
      <c r="B907" s="228"/>
      <c r="C907" s="154" t="str">
        <f>IFERROR(IF(LEN(B907)&gt;0,IF(INDEX(TasksList!$C$6:$C$1005,MATCH(LEFT(B907,SEARCH(" - ",B907)-1)*1,TasksList!$B$6:$B$1005,0),1)=0,"",INDEX(TasksList!$C$6:$C$1005,MATCH(LEFT(B907,SEARCH(" - ",B907)-1)*1,TasksList!$B$6:$B$1005,0),1)),""),"Task not found!")</f>
        <v/>
      </c>
      <c r="D907" s="384"/>
      <c r="E907" s="149"/>
      <c r="F907" s="149"/>
      <c r="G907" s="150"/>
      <c r="I907" s="276" t="str">
        <f t="shared" si="14"/>
        <v/>
      </c>
    </row>
    <row r="908" spans="1:9" x14ac:dyDescent="0.25">
      <c r="A908" s="12"/>
      <c r="B908" s="228"/>
      <c r="C908" s="154" t="str">
        <f>IFERROR(IF(LEN(B908)&gt;0,IF(INDEX(TasksList!$C$6:$C$1005,MATCH(LEFT(B908,SEARCH(" - ",B908)-1)*1,TasksList!$B$6:$B$1005,0),1)=0,"",INDEX(TasksList!$C$6:$C$1005,MATCH(LEFT(B908,SEARCH(" - ",B908)-1)*1,TasksList!$B$6:$B$1005,0),1)),""),"Task not found!")</f>
        <v/>
      </c>
      <c r="D908" s="384"/>
      <c r="E908" s="149"/>
      <c r="F908" s="149"/>
      <c r="G908" s="150"/>
      <c r="I908" s="276" t="str">
        <f t="shared" si="14"/>
        <v/>
      </c>
    </row>
    <row r="909" spans="1:9" x14ac:dyDescent="0.25">
      <c r="A909" s="12"/>
      <c r="B909" s="228"/>
      <c r="C909" s="154" t="str">
        <f>IFERROR(IF(LEN(B909)&gt;0,IF(INDEX(TasksList!$C$6:$C$1005,MATCH(LEFT(B909,SEARCH(" - ",B909)-1)*1,TasksList!$B$6:$B$1005,0),1)=0,"",INDEX(TasksList!$C$6:$C$1005,MATCH(LEFT(B909,SEARCH(" - ",B909)-1)*1,TasksList!$B$6:$B$1005,0),1)),""),"Task not found!")</f>
        <v/>
      </c>
      <c r="D909" s="384"/>
      <c r="E909" s="149"/>
      <c r="F909" s="149"/>
      <c r="G909" s="150"/>
      <c r="I909" s="276" t="str">
        <f t="shared" si="14"/>
        <v/>
      </c>
    </row>
    <row r="910" spans="1:9" x14ac:dyDescent="0.25">
      <c r="A910" s="12"/>
      <c r="B910" s="228"/>
      <c r="C910" s="154" t="str">
        <f>IFERROR(IF(LEN(B910)&gt;0,IF(INDEX(TasksList!$C$6:$C$1005,MATCH(LEFT(B910,SEARCH(" - ",B910)-1)*1,TasksList!$B$6:$B$1005,0),1)=0,"",INDEX(TasksList!$C$6:$C$1005,MATCH(LEFT(B910,SEARCH(" - ",B910)-1)*1,TasksList!$B$6:$B$1005,0),1)),""),"Task not found!")</f>
        <v/>
      </c>
      <c r="D910" s="384"/>
      <c r="E910" s="149"/>
      <c r="F910" s="149"/>
      <c r="G910" s="150"/>
      <c r="I910" s="276" t="str">
        <f t="shared" si="14"/>
        <v/>
      </c>
    </row>
    <row r="911" spans="1:9" x14ac:dyDescent="0.25">
      <c r="A911" s="12"/>
      <c r="B911" s="228"/>
      <c r="C911" s="154" t="str">
        <f>IFERROR(IF(LEN(B911)&gt;0,IF(INDEX(TasksList!$C$6:$C$1005,MATCH(LEFT(B911,SEARCH(" - ",B911)-1)*1,TasksList!$B$6:$B$1005,0),1)=0,"",INDEX(TasksList!$C$6:$C$1005,MATCH(LEFT(B911,SEARCH(" - ",B911)-1)*1,TasksList!$B$6:$B$1005,0),1)),""),"Task not found!")</f>
        <v/>
      </c>
      <c r="D911" s="384"/>
      <c r="E911" s="149"/>
      <c r="F911" s="149"/>
      <c r="G911" s="150"/>
      <c r="I911" s="276" t="str">
        <f t="shared" si="14"/>
        <v/>
      </c>
    </row>
    <row r="912" spans="1:9" x14ac:dyDescent="0.25">
      <c r="A912" s="12"/>
      <c r="B912" s="228"/>
      <c r="C912" s="154" t="str">
        <f>IFERROR(IF(LEN(B912)&gt;0,IF(INDEX(TasksList!$C$6:$C$1005,MATCH(LEFT(B912,SEARCH(" - ",B912)-1)*1,TasksList!$B$6:$B$1005,0),1)=0,"",INDEX(TasksList!$C$6:$C$1005,MATCH(LEFT(B912,SEARCH(" - ",B912)-1)*1,TasksList!$B$6:$B$1005,0),1)),""),"Task not found!")</f>
        <v/>
      </c>
      <c r="D912" s="384"/>
      <c r="E912" s="149"/>
      <c r="F912" s="149"/>
      <c r="G912" s="150"/>
      <c r="I912" s="276" t="str">
        <f t="shared" si="14"/>
        <v/>
      </c>
    </row>
    <row r="913" spans="1:9" x14ac:dyDescent="0.25">
      <c r="A913" s="12"/>
      <c r="B913" s="228"/>
      <c r="C913" s="154" t="str">
        <f>IFERROR(IF(LEN(B913)&gt;0,IF(INDEX(TasksList!$C$6:$C$1005,MATCH(LEFT(B913,SEARCH(" - ",B913)-1)*1,TasksList!$B$6:$B$1005,0),1)=0,"",INDEX(TasksList!$C$6:$C$1005,MATCH(LEFT(B913,SEARCH(" - ",B913)-1)*1,TasksList!$B$6:$B$1005,0),1)),""),"Task not found!")</f>
        <v/>
      </c>
      <c r="D913" s="384"/>
      <c r="E913" s="149"/>
      <c r="F913" s="149"/>
      <c r="G913" s="150"/>
      <c r="I913" s="276" t="str">
        <f t="shared" si="14"/>
        <v/>
      </c>
    </row>
    <row r="914" spans="1:9" x14ac:dyDescent="0.25">
      <c r="A914" s="12"/>
      <c r="B914" s="228"/>
      <c r="C914" s="154" t="str">
        <f>IFERROR(IF(LEN(B914)&gt;0,IF(INDEX(TasksList!$C$6:$C$1005,MATCH(LEFT(B914,SEARCH(" - ",B914)-1)*1,TasksList!$B$6:$B$1005,0),1)=0,"",INDEX(TasksList!$C$6:$C$1005,MATCH(LEFT(B914,SEARCH(" - ",B914)-1)*1,TasksList!$B$6:$B$1005,0),1)),""),"Task not found!")</f>
        <v/>
      </c>
      <c r="D914" s="384"/>
      <c r="E914" s="149"/>
      <c r="F914" s="149"/>
      <c r="G914" s="150"/>
      <c r="I914" s="276" t="str">
        <f t="shared" si="14"/>
        <v/>
      </c>
    </row>
    <row r="915" spans="1:9" x14ac:dyDescent="0.25">
      <c r="A915" s="12"/>
      <c r="B915" s="228"/>
      <c r="C915" s="154" t="str">
        <f>IFERROR(IF(LEN(B915)&gt;0,IF(INDEX(TasksList!$C$6:$C$1005,MATCH(LEFT(B915,SEARCH(" - ",B915)-1)*1,TasksList!$B$6:$B$1005,0),1)=0,"",INDEX(TasksList!$C$6:$C$1005,MATCH(LEFT(B915,SEARCH(" - ",B915)-1)*1,TasksList!$B$6:$B$1005,0),1)),""),"Task not found!")</f>
        <v/>
      </c>
      <c r="D915" s="384"/>
      <c r="E915" s="149"/>
      <c r="F915" s="149"/>
      <c r="G915" s="150"/>
      <c r="I915" s="276" t="str">
        <f t="shared" si="14"/>
        <v/>
      </c>
    </row>
    <row r="916" spans="1:9" x14ac:dyDescent="0.25">
      <c r="A916" s="12"/>
      <c r="B916" s="228"/>
      <c r="C916" s="154" t="str">
        <f>IFERROR(IF(LEN(B916)&gt;0,IF(INDEX(TasksList!$C$6:$C$1005,MATCH(LEFT(B916,SEARCH(" - ",B916)-1)*1,TasksList!$B$6:$B$1005,0),1)=0,"",INDEX(TasksList!$C$6:$C$1005,MATCH(LEFT(B916,SEARCH(" - ",B916)-1)*1,TasksList!$B$6:$B$1005,0),1)),""),"Task not found!")</f>
        <v/>
      </c>
      <c r="D916" s="384"/>
      <c r="E916" s="149"/>
      <c r="F916" s="149"/>
      <c r="G916" s="150"/>
      <c r="I916" s="276" t="str">
        <f t="shared" si="14"/>
        <v/>
      </c>
    </row>
    <row r="917" spans="1:9" x14ac:dyDescent="0.25">
      <c r="A917" s="12"/>
      <c r="B917" s="228"/>
      <c r="C917" s="154" t="str">
        <f>IFERROR(IF(LEN(B917)&gt;0,IF(INDEX(TasksList!$C$6:$C$1005,MATCH(LEFT(B917,SEARCH(" - ",B917)-1)*1,TasksList!$B$6:$B$1005,0),1)=0,"",INDEX(TasksList!$C$6:$C$1005,MATCH(LEFT(B917,SEARCH(" - ",B917)-1)*1,TasksList!$B$6:$B$1005,0),1)),""),"Task not found!")</f>
        <v/>
      </c>
      <c r="D917" s="384"/>
      <c r="E917" s="149"/>
      <c r="F917" s="149"/>
      <c r="G917" s="150"/>
      <c r="I917" s="276" t="str">
        <f t="shared" si="14"/>
        <v/>
      </c>
    </row>
    <row r="918" spans="1:9" x14ac:dyDescent="0.25">
      <c r="A918" s="12"/>
      <c r="B918" s="228"/>
      <c r="C918" s="154" t="str">
        <f>IFERROR(IF(LEN(B918)&gt;0,IF(INDEX(TasksList!$C$6:$C$1005,MATCH(LEFT(B918,SEARCH(" - ",B918)-1)*1,TasksList!$B$6:$B$1005,0),1)=0,"",INDEX(TasksList!$C$6:$C$1005,MATCH(LEFT(B918,SEARCH(" - ",B918)-1)*1,TasksList!$B$6:$B$1005,0),1)),""),"Task not found!")</f>
        <v/>
      </c>
      <c r="D918" s="384"/>
      <c r="E918" s="149"/>
      <c r="F918" s="149"/>
      <c r="G918" s="150"/>
      <c r="I918" s="276" t="str">
        <f t="shared" si="14"/>
        <v/>
      </c>
    </row>
    <row r="919" spans="1:9" x14ac:dyDescent="0.25">
      <c r="A919" s="12"/>
      <c r="B919" s="228"/>
      <c r="C919" s="154" t="str">
        <f>IFERROR(IF(LEN(B919)&gt;0,IF(INDEX(TasksList!$C$6:$C$1005,MATCH(LEFT(B919,SEARCH(" - ",B919)-1)*1,TasksList!$B$6:$B$1005,0),1)=0,"",INDEX(TasksList!$C$6:$C$1005,MATCH(LEFT(B919,SEARCH(" - ",B919)-1)*1,TasksList!$B$6:$B$1005,0),1)),""),"Task not found!")</f>
        <v/>
      </c>
      <c r="D919" s="384"/>
      <c r="E919" s="149"/>
      <c r="F919" s="149"/>
      <c r="G919" s="150"/>
      <c r="I919" s="276" t="str">
        <f t="shared" si="14"/>
        <v/>
      </c>
    </row>
    <row r="920" spans="1:9" x14ac:dyDescent="0.25">
      <c r="A920" s="12"/>
      <c r="B920" s="228"/>
      <c r="C920" s="154" t="str">
        <f>IFERROR(IF(LEN(B920)&gt;0,IF(INDEX(TasksList!$C$6:$C$1005,MATCH(LEFT(B920,SEARCH(" - ",B920)-1)*1,TasksList!$B$6:$B$1005,0),1)=0,"",INDEX(TasksList!$C$6:$C$1005,MATCH(LEFT(B920,SEARCH(" - ",B920)-1)*1,TasksList!$B$6:$B$1005,0),1)),""),"Task not found!")</f>
        <v/>
      </c>
      <c r="D920" s="384"/>
      <c r="E920" s="149"/>
      <c r="F920" s="149"/>
      <c r="G920" s="150"/>
      <c r="I920" s="276" t="str">
        <f t="shared" si="14"/>
        <v/>
      </c>
    </row>
    <row r="921" spans="1:9" x14ac:dyDescent="0.25">
      <c r="A921" s="12"/>
      <c r="B921" s="228"/>
      <c r="C921" s="154" t="str">
        <f>IFERROR(IF(LEN(B921)&gt;0,IF(INDEX(TasksList!$C$6:$C$1005,MATCH(LEFT(B921,SEARCH(" - ",B921)-1)*1,TasksList!$B$6:$B$1005,0),1)=0,"",INDEX(TasksList!$C$6:$C$1005,MATCH(LEFT(B921,SEARCH(" - ",B921)-1)*1,TasksList!$B$6:$B$1005,0),1)),""),"Task not found!")</f>
        <v/>
      </c>
      <c r="D921" s="384"/>
      <c r="E921" s="149"/>
      <c r="F921" s="149"/>
      <c r="G921" s="150"/>
      <c r="I921" s="276" t="str">
        <f t="shared" si="14"/>
        <v/>
      </c>
    </row>
    <row r="922" spans="1:9" x14ac:dyDescent="0.25">
      <c r="A922" s="12"/>
      <c r="B922" s="228"/>
      <c r="C922" s="154" t="str">
        <f>IFERROR(IF(LEN(B922)&gt;0,IF(INDEX(TasksList!$C$6:$C$1005,MATCH(LEFT(B922,SEARCH(" - ",B922)-1)*1,TasksList!$B$6:$B$1005,0),1)=0,"",INDEX(TasksList!$C$6:$C$1005,MATCH(LEFT(B922,SEARCH(" - ",B922)-1)*1,TasksList!$B$6:$B$1005,0),1)),""),"Task not found!")</f>
        <v/>
      </c>
      <c r="D922" s="384"/>
      <c r="E922" s="149"/>
      <c r="F922" s="149"/>
      <c r="G922" s="150"/>
      <c r="I922" s="276" t="str">
        <f t="shared" si="14"/>
        <v/>
      </c>
    </row>
    <row r="923" spans="1:9" x14ac:dyDescent="0.25">
      <c r="A923" s="12"/>
      <c r="B923" s="228"/>
      <c r="C923" s="154" t="str">
        <f>IFERROR(IF(LEN(B923)&gt;0,IF(INDEX(TasksList!$C$6:$C$1005,MATCH(LEFT(B923,SEARCH(" - ",B923)-1)*1,TasksList!$B$6:$B$1005,0),1)=0,"",INDEX(TasksList!$C$6:$C$1005,MATCH(LEFT(B923,SEARCH(" - ",B923)-1)*1,TasksList!$B$6:$B$1005,0),1)),""),"Task not found!")</f>
        <v/>
      </c>
      <c r="D923" s="384"/>
      <c r="E923" s="149"/>
      <c r="F923" s="149"/>
      <c r="G923" s="150"/>
      <c r="I923" s="276" t="str">
        <f t="shared" si="14"/>
        <v/>
      </c>
    </row>
    <row r="924" spans="1:9" x14ac:dyDescent="0.25">
      <c r="A924" s="12"/>
      <c r="B924" s="228"/>
      <c r="C924" s="154" t="str">
        <f>IFERROR(IF(LEN(B924)&gt;0,IF(INDEX(TasksList!$C$6:$C$1005,MATCH(LEFT(B924,SEARCH(" - ",B924)-1)*1,TasksList!$B$6:$B$1005,0),1)=0,"",INDEX(TasksList!$C$6:$C$1005,MATCH(LEFT(B924,SEARCH(" - ",B924)-1)*1,TasksList!$B$6:$B$1005,0),1)),""),"Task not found!")</f>
        <v/>
      </c>
      <c r="D924" s="384"/>
      <c r="E924" s="149"/>
      <c r="F924" s="149"/>
      <c r="G924" s="150"/>
      <c r="I924" s="276" t="str">
        <f t="shared" si="14"/>
        <v/>
      </c>
    </row>
    <row r="925" spans="1:9" x14ac:dyDescent="0.25">
      <c r="A925" s="12"/>
      <c r="B925" s="228"/>
      <c r="C925" s="154" t="str">
        <f>IFERROR(IF(LEN(B925)&gt;0,IF(INDEX(TasksList!$C$6:$C$1005,MATCH(LEFT(B925,SEARCH(" - ",B925)-1)*1,TasksList!$B$6:$B$1005,0),1)=0,"",INDEX(TasksList!$C$6:$C$1005,MATCH(LEFT(B925,SEARCH(" - ",B925)-1)*1,TasksList!$B$6:$B$1005,0),1)),""),"Task not found!")</f>
        <v/>
      </c>
      <c r="D925" s="384"/>
      <c r="E925" s="149"/>
      <c r="F925" s="149"/>
      <c r="G925" s="150"/>
      <c r="I925" s="276" t="str">
        <f t="shared" si="14"/>
        <v/>
      </c>
    </row>
    <row r="926" spans="1:9" x14ac:dyDescent="0.25">
      <c r="A926" s="12"/>
      <c r="B926" s="228"/>
      <c r="C926" s="154" t="str">
        <f>IFERROR(IF(LEN(B926)&gt;0,IF(INDEX(TasksList!$C$6:$C$1005,MATCH(LEFT(B926,SEARCH(" - ",B926)-1)*1,TasksList!$B$6:$B$1005,0),1)=0,"",INDEX(TasksList!$C$6:$C$1005,MATCH(LEFT(B926,SEARCH(" - ",B926)-1)*1,TasksList!$B$6:$B$1005,0),1)),""),"Task not found!")</f>
        <v/>
      </c>
      <c r="D926" s="384"/>
      <c r="E926" s="149"/>
      <c r="F926" s="149"/>
      <c r="G926" s="150"/>
      <c r="I926" s="276" t="str">
        <f t="shared" si="14"/>
        <v/>
      </c>
    </row>
    <row r="927" spans="1:9" x14ac:dyDescent="0.25">
      <c r="A927" s="12"/>
      <c r="B927" s="228"/>
      <c r="C927" s="154" t="str">
        <f>IFERROR(IF(LEN(B927)&gt;0,IF(INDEX(TasksList!$C$6:$C$1005,MATCH(LEFT(B927,SEARCH(" - ",B927)-1)*1,TasksList!$B$6:$B$1005,0),1)=0,"",INDEX(TasksList!$C$6:$C$1005,MATCH(LEFT(B927,SEARCH(" - ",B927)-1)*1,TasksList!$B$6:$B$1005,0),1)),""),"Task not found!")</f>
        <v/>
      </c>
      <c r="D927" s="384"/>
      <c r="E927" s="149"/>
      <c r="F927" s="149"/>
      <c r="G927" s="150"/>
      <c r="I927" s="276" t="str">
        <f t="shared" si="14"/>
        <v/>
      </c>
    </row>
    <row r="928" spans="1:9" x14ac:dyDescent="0.25">
      <c r="A928" s="12"/>
      <c r="B928" s="228"/>
      <c r="C928" s="154" t="str">
        <f>IFERROR(IF(LEN(B928)&gt;0,IF(INDEX(TasksList!$C$6:$C$1005,MATCH(LEFT(B928,SEARCH(" - ",B928)-1)*1,TasksList!$B$6:$B$1005,0),1)=0,"",INDEX(TasksList!$C$6:$C$1005,MATCH(LEFT(B928,SEARCH(" - ",B928)-1)*1,TasksList!$B$6:$B$1005,0),1)),""),"Task not found!")</f>
        <v/>
      </c>
      <c r="D928" s="384"/>
      <c r="E928" s="149"/>
      <c r="F928" s="149"/>
      <c r="G928" s="150"/>
      <c r="I928" s="276" t="str">
        <f t="shared" si="14"/>
        <v/>
      </c>
    </row>
    <row r="929" spans="1:9" x14ac:dyDescent="0.25">
      <c r="A929" s="12"/>
      <c r="B929" s="228"/>
      <c r="C929" s="154" t="str">
        <f>IFERROR(IF(LEN(B929)&gt;0,IF(INDEX(TasksList!$C$6:$C$1005,MATCH(LEFT(B929,SEARCH(" - ",B929)-1)*1,TasksList!$B$6:$B$1005,0),1)=0,"",INDEX(TasksList!$C$6:$C$1005,MATCH(LEFT(B929,SEARCH(" - ",B929)-1)*1,TasksList!$B$6:$B$1005,0),1)),""),"Task not found!")</f>
        <v/>
      </c>
      <c r="D929" s="384"/>
      <c r="E929" s="149"/>
      <c r="F929" s="149"/>
      <c r="G929" s="150"/>
      <c r="I929" s="276" t="str">
        <f t="shared" si="14"/>
        <v/>
      </c>
    </row>
    <row r="930" spans="1:9" x14ac:dyDescent="0.25">
      <c r="A930" s="12"/>
      <c r="B930" s="228"/>
      <c r="C930" s="154" t="str">
        <f>IFERROR(IF(LEN(B930)&gt;0,IF(INDEX(TasksList!$C$6:$C$1005,MATCH(LEFT(B930,SEARCH(" - ",B930)-1)*1,TasksList!$B$6:$B$1005,0),1)=0,"",INDEX(TasksList!$C$6:$C$1005,MATCH(LEFT(B930,SEARCH(" - ",B930)-1)*1,TasksList!$B$6:$B$1005,0),1)),""),"Task not found!")</f>
        <v/>
      </c>
      <c r="D930" s="384"/>
      <c r="E930" s="149"/>
      <c r="F930" s="149"/>
      <c r="G930" s="150"/>
      <c r="I930" s="276" t="str">
        <f t="shared" si="14"/>
        <v/>
      </c>
    </row>
    <row r="931" spans="1:9" x14ac:dyDescent="0.25">
      <c r="A931" s="12"/>
      <c r="B931" s="228"/>
      <c r="C931" s="154" t="str">
        <f>IFERROR(IF(LEN(B931)&gt;0,IF(INDEX(TasksList!$C$6:$C$1005,MATCH(LEFT(B931,SEARCH(" - ",B931)-1)*1,TasksList!$B$6:$B$1005,0),1)=0,"",INDEX(TasksList!$C$6:$C$1005,MATCH(LEFT(B931,SEARCH(" - ",B931)-1)*1,TasksList!$B$6:$B$1005,0),1)),""),"Task not found!")</f>
        <v/>
      </c>
      <c r="D931" s="384"/>
      <c r="E931" s="149"/>
      <c r="F931" s="149"/>
      <c r="G931" s="150"/>
      <c r="I931" s="276" t="str">
        <f t="shared" si="14"/>
        <v/>
      </c>
    </row>
    <row r="932" spans="1:9" x14ac:dyDescent="0.25">
      <c r="A932" s="12"/>
      <c r="B932" s="228"/>
      <c r="C932" s="154" t="str">
        <f>IFERROR(IF(LEN(B932)&gt;0,IF(INDEX(TasksList!$C$6:$C$1005,MATCH(LEFT(B932,SEARCH(" - ",B932)-1)*1,TasksList!$B$6:$B$1005,0),1)=0,"",INDEX(TasksList!$C$6:$C$1005,MATCH(LEFT(B932,SEARCH(" - ",B932)-1)*1,TasksList!$B$6:$B$1005,0),1)),""),"Task not found!")</f>
        <v/>
      </c>
      <c r="D932" s="384"/>
      <c r="E932" s="149"/>
      <c r="F932" s="149"/>
      <c r="G932" s="150"/>
      <c r="I932" s="276" t="str">
        <f t="shared" si="14"/>
        <v/>
      </c>
    </row>
    <row r="933" spans="1:9" x14ac:dyDescent="0.25">
      <c r="A933" s="12"/>
      <c r="B933" s="228"/>
      <c r="C933" s="154" t="str">
        <f>IFERROR(IF(LEN(B933)&gt;0,IF(INDEX(TasksList!$C$6:$C$1005,MATCH(LEFT(B933,SEARCH(" - ",B933)-1)*1,TasksList!$B$6:$B$1005,0),1)=0,"",INDEX(TasksList!$C$6:$C$1005,MATCH(LEFT(B933,SEARCH(" - ",B933)-1)*1,TasksList!$B$6:$B$1005,0),1)),""),"Task not found!")</f>
        <v/>
      </c>
      <c r="D933" s="384"/>
      <c r="E933" s="149"/>
      <c r="F933" s="149"/>
      <c r="G933" s="150"/>
      <c r="I933" s="276" t="str">
        <f t="shared" si="14"/>
        <v/>
      </c>
    </row>
    <row r="934" spans="1:9" x14ac:dyDescent="0.25">
      <c r="A934" s="12"/>
      <c r="B934" s="228"/>
      <c r="C934" s="154" t="str">
        <f>IFERROR(IF(LEN(B934)&gt;0,IF(INDEX(TasksList!$C$6:$C$1005,MATCH(LEFT(B934,SEARCH(" - ",B934)-1)*1,TasksList!$B$6:$B$1005,0),1)=0,"",INDEX(TasksList!$C$6:$C$1005,MATCH(LEFT(B934,SEARCH(" - ",B934)-1)*1,TasksList!$B$6:$B$1005,0),1)),""),"Task not found!")</f>
        <v/>
      </c>
      <c r="D934" s="384"/>
      <c r="E934" s="149"/>
      <c r="F934" s="149"/>
      <c r="G934" s="150"/>
      <c r="I934" s="276" t="str">
        <f t="shared" si="14"/>
        <v/>
      </c>
    </row>
    <row r="935" spans="1:9" x14ac:dyDescent="0.25">
      <c r="A935" s="12"/>
      <c r="B935" s="228"/>
      <c r="C935" s="154" t="str">
        <f>IFERROR(IF(LEN(B935)&gt;0,IF(INDEX(TasksList!$C$6:$C$1005,MATCH(LEFT(B935,SEARCH(" - ",B935)-1)*1,TasksList!$B$6:$B$1005,0),1)=0,"",INDEX(TasksList!$C$6:$C$1005,MATCH(LEFT(B935,SEARCH(" - ",B935)-1)*1,TasksList!$B$6:$B$1005,0),1)),""),"Task not found!")</f>
        <v/>
      </c>
      <c r="D935" s="384"/>
      <c r="E935" s="149"/>
      <c r="F935" s="149"/>
      <c r="G935" s="150"/>
      <c r="I935" s="276" t="str">
        <f t="shared" si="14"/>
        <v/>
      </c>
    </row>
    <row r="936" spans="1:9" x14ac:dyDescent="0.25">
      <c r="A936" s="12"/>
      <c r="B936" s="228"/>
      <c r="C936" s="154" t="str">
        <f>IFERROR(IF(LEN(B936)&gt;0,IF(INDEX(TasksList!$C$6:$C$1005,MATCH(LEFT(B936,SEARCH(" - ",B936)-1)*1,TasksList!$B$6:$B$1005,0),1)=0,"",INDEX(TasksList!$C$6:$C$1005,MATCH(LEFT(B936,SEARCH(" - ",B936)-1)*1,TasksList!$B$6:$B$1005,0),1)),""),"Task not found!")</f>
        <v/>
      </c>
      <c r="D936" s="384"/>
      <c r="E936" s="149"/>
      <c r="F936" s="149"/>
      <c r="G936" s="150"/>
      <c r="I936" s="276" t="str">
        <f t="shared" si="14"/>
        <v/>
      </c>
    </row>
    <row r="937" spans="1:9" x14ac:dyDescent="0.25">
      <c r="A937" s="12"/>
      <c r="B937" s="228"/>
      <c r="C937" s="154" t="str">
        <f>IFERROR(IF(LEN(B937)&gt;0,IF(INDEX(TasksList!$C$6:$C$1005,MATCH(LEFT(B937,SEARCH(" - ",B937)-1)*1,TasksList!$B$6:$B$1005,0),1)=0,"",INDEX(TasksList!$C$6:$C$1005,MATCH(LEFT(B937,SEARCH(" - ",B937)-1)*1,TasksList!$B$6:$B$1005,0),1)),""),"Task not found!")</f>
        <v/>
      </c>
      <c r="D937" s="384"/>
      <c r="E937" s="149"/>
      <c r="F937" s="149"/>
      <c r="G937" s="150"/>
      <c r="I937" s="276" t="str">
        <f t="shared" si="14"/>
        <v/>
      </c>
    </row>
    <row r="938" spans="1:9" x14ac:dyDescent="0.25">
      <c r="A938" s="12"/>
      <c r="B938" s="228"/>
      <c r="C938" s="154" t="str">
        <f>IFERROR(IF(LEN(B938)&gt;0,IF(INDEX(TasksList!$C$6:$C$1005,MATCH(LEFT(B938,SEARCH(" - ",B938)-1)*1,TasksList!$B$6:$B$1005,0),1)=0,"",INDEX(TasksList!$C$6:$C$1005,MATCH(LEFT(B938,SEARCH(" - ",B938)-1)*1,TasksList!$B$6:$B$1005,0),1)),""),"Task not found!")</f>
        <v/>
      </c>
      <c r="D938" s="384"/>
      <c r="E938" s="149"/>
      <c r="F938" s="149"/>
      <c r="G938" s="150"/>
      <c r="I938" s="276" t="str">
        <f t="shared" si="14"/>
        <v/>
      </c>
    </row>
    <row r="939" spans="1:9" x14ac:dyDescent="0.25">
      <c r="A939" s="12"/>
      <c r="B939" s="228"/>
      <c r="C939" s="154" t="str">
        <f>IFERROR(IF(LEN(B939)&gt;0,IF(INDEX(TasksList!$C$6:$C$1005,MATCH(LEFT(B939,SEARCH(" - ",B939)-1)*1,TasksList!$B$6:$B$1005,0),1)=0,"",INDEX(TasksList!$C$6:$C$1005,MATCH(LEFT(B939,SEARCH(" - ",B939)-1)*1,TasksList!$B$6:$B$1005,0),1)),""),"Task not found!")</f>
        <v/>
      </c>
      <c r="D939" s="384"/>
      <c r="E939" s="149"/>
      <c r="F939" s="149"/>
      <c r="G939" s="150"/>
      <c r="I939" s="276" t="str">
        <f t="shared" si="14"/>
        <v/>
      </c>
    </row>
    <row r="940" spans="1:9" x14ac:dyDescent="0.25">
      <c r="A940" s="12"/>
      <c r="B940" s="228"/>
      <c r="C940" s="154" t="str">
        <f>IFERROR(IF(LEN(B940)&gt;0,IF(INDEX(TasksList!$C$6:$C$1005,MATCH(LEFT(B940,SEARCH(" - ",B940)-1)*1,TasksList!$B$6:$B$1005,0),1)=0,"",INDEX(TasksList!$C$6:$C$1005,MATCH(LEFT(B940,SEARCH(" - ",B940)-1)*1,TasksList!$B$6:$B$1005,0),1)),""),"Task not found!")</f>
        <v/>
      </c>
      <c r="D940" s="384"/>
      <c r="E940" s="149"/>
      <c r="F940" s="149"/>
      <c r="G940" s="150"/>
      <c r="I940" s="276" t="str">
        <f t="shared" si="14"/>
        <v/>
      </c>
    </row>
    <row r="941" spans="1:9" x14ac:dyDescent="0.25">
      <c r="A941" s="12"/>
      <c r="B941" s="228"/>
      <c r="C941" s="154" t="str">
        <f>IFERROR(IF(LEN(B941)&gt;0,IF(INDEX(TasksList!$C$6:$C$1005,MATCH(LEFT(B941,SEARCH(" - ",B941)-1)*1,TasksList!$B$6:$B$1005,0),1)=0,"",INDEX(TasksList!$C$6:$C$1005,MATCH(LEFT(B941,SEARCH(" - ",B941)-1)*1,TasksList!$B$6:$B$1005,0),1)),""),"Task not found!")</f>
        <v/>
      </c>
      <c r="D941" s="384"/>
      <c r="E941" s="149"/>
      <c r="F941" s="149"/>
      <c r="G941" s="150"/>
      <c r="I941" s="276" t="str">
        <f t="shared" si="14"/>
        <v/>
      </c>
    </row>
    <row r="942" spans="1:9" x14ac:dyDescent="0.25">
      <c r="A942" s="12"/>
      <c r="B942" s="228"/>
      <c r="C942" s="154" t="str">
        <f>IFERROR(IF(LEN(B942)&gt;0,IF(INDEX(TasksList!$C$6:$C$1005,MATCH(LEFT(B942,SEARCH(" - ",B942)-1)*1,TasksList!$B$6:$B$1005,0),1)=0,"",INDEX(TasksList!$C$6:$C$1005,MATCH(LEFT(B942,SEARCH(" - ",B942)-1)*1,TasksList!$B$6:$B$1005,0),1)),""),"Task not found!")</f>
        <v/>
      </c>
      <c r="D942" s="384"/>
      <c r="E942" s="149"/>
      <c r="F942" s="149"/>
      <c r="G942" s="150"/>
      <c r="I942" s="276" t="str">
        <f t="shared" si="14"/>
        <v/>
      </c>
    </row>
    <row r="943" spans="1:9" x14ac:dyDescent="0.25">
      <c r="A943" s="12"/>
      <c r="B943" s="228"/>
      <c r="C943" s="154" t="str">
        <f>IFERROR(IF(LEN(B943)&gt;0,IF(INDEX(TasksList!$C$6:$C$1005,MATCH(LEFT(B943,SEARCH(" - ",B943)-1)*1,TasksList!$B$6:$B$1005,0),1)=0,"",INDEX(TasksList!$C$6:$C$1005,MATCH(LEFT(B943,SEARCH(" - ",B943)-1)*1,TasksList!$B$6:$B$1005,0),1)),""),"Task not found!")</f>
        <v/>
      </c>
      <c r="D943" s="384"/>
      <c r="E943" s="149"/>
      <c r="F943" s="149"/>
      <c r="G943" s="150"/>
      <c r="I943" s="276" t="str">
        <f t="shared" si="14"/>
        <v/>
      </c>
    </row>
    <row r="944" spans="1:9" x14ac:dyDescent="0.25">
      <c r="A944" s="12"/>
      <c r="B944" s="228"/>
      <c r="C944" s="154" t="str">
        <f>IFERROR(IF(LEN(B944)&gt;0,IF(INDEX(TasksList!$C$6:$C$1005,MATCH(LEFT(B944,SEARCH(" - ",B944)-1)*1,TasksList!$B$6:$B$1005,0),1)=0,"",INDEX(TasksList!$C$6:$C$1005,MATCH(LEFT(B944,SEARCH(" - ",B944)-1)*1,TasksList!$B$6:$B$1005,0),1)),""),"Task not found!")</f>
        <v/>
      </c>
      <c r="D944" s="384"/>
      <c r="E944" s="149"/>
      <c r="F944" s="149"/>
      <c r="G944" s="150"/>
      <c r="I944" s="276" t="str">
        <f t="shared" si="14"/>
        <v/>
      </c>
    </row>
    <row r="945" spans="1:9" x14ac:dyDescent="0.25">
      <c r="A945" s="12"/>
      <c r="B945" s="228"/>
      <c r="C945" s="154" t="str">
        <f>IFERROR(IF(LEN(B945)&gt;0,IF(INDEX(TasksList!$C$6:$C$1005,MATCH(LEFT(B945,SEARCH(" - ",B945)-1)*1,TasksList!$B$6:$B$1005,0),1)=0,"",INDEX(TasksList!$C$6:$C$1005,MATCH(LEFT(B945,SEARCH(" - ",B945)-1)*1,TasksList!$B$6:$B$1005,0),1)),""),"Task not found!")</f>
        <v/>
      </c>
      <c r="D945" s="384"/>
      <c r="E945" s="149"/>
      <c r="F945" s="149"/>
      <c r="G945" s="150"/>
      <c r="I945" s="276" t="str">
        <f t="shared" si="14"/>
        <v/>
      </c>
    </row>
    <row r="946" spans="1:9" x14ac:dyDescent="0.25">
      <c r="A946" s="12"/>
      <c r="B946" s="228"/>
      <c r="C946" s="154" t="str">
        <f>IFERROR(IF(LEN(B946)&gt;0,IF(INDEX(TasksList!$C$6:$C$1005,MATCH(LEFT(B946,SEARCH(" - ",B946)-1)*1,TasksList!$B$6:$B$1005,0),1)=0,"",INDEX(TasksList!$C$6:$C$1005,MATCH(LEFT(B946,SEARCH(" - ",B946)-1)*1,TasksList!$B$6:$B$1005,0),1)),""),"Task not found!")</f>
        <v/>
      </c>
      <c r="D946" s="384"/>
      <c r="E946" s="149"/>
      <c r="F946" s="149"/>
      <c r="G946" s="150"/>
      <c r="I946" s="276" t="str">
        <f t="shared" si="14"/>
        <v/>
      </c>
    </row>
    <row r="947" spans="1:9" x14ac:dyDescent="0.25">
      <c r="A947" s="12"/>
      <c r="B947" s="228"/>
      <c r="C947" s="154" t="str">
        <f>IFERROR(IF(LEN(B947)&gt;0,IF(INDEX(TasksList!$C$6:$C$1005,MATCH(LEFT(B947,SEARCH(" - ",B947)-1)*1,TasksList!$B$6:$B$1005,0),1)=0,"",INDEX(TasksList!$C$6:$C$1005,MATCH(LEFT(B947,SEARCH(" - ",B947)-1)*1,TasksList!$B$6:$B$1005,0),1)),""),"Task not found!")</f>
        <v/>
      </c>
      <c r="D947" s="384"/>
      <c r="E947" s="149"/>
      <c r="F947" s="149"/>
      <c r="G947" s="150"/>
      <c r="I947" s="276" t="str">
        <f t="shared" si="14"/>
        <v/>
      </c>
    </row>
    <row r="948" spans="1:9" x14ac:dyDescent="0.25">
      <c r="A948" s="12"/>
      <c r="B948" s="228"/>
      <c r="C948" s="154" t="str">
        <f>IFERROR(IF(LEN(B948)&gt;0,IF(INDEX(TasksList!$C$6:$C$1005,MATCH(LEFT(B948,SEARCH(" - ",B948)-1)*1,TasksList!$B$6:$B$1005,0),1)=0,"",INDEX(TasksList!$C$6:$C$1005,MATCH(LEFT(B948,SEARCH(" - ",B948)-1)*1,TasksList!$B$6:$B$1005,0),1)),""),"Task not found!")</f>
        <v/>
      </c>
      <c r="D948" s="384"/>
      <c r="E948" s="149"/>
      <c r="F948" s="149"/>
      <c r="G948" s="150"/>
      <c r="I948" s="276" t="str">
        <f t="shared" si="14"/>
        <v/>
      </c>
    </row>
    <row r="949" spans="1:9" x14ac:dyDescent="0.25">
      <c r="A949" s="12"/>
      <c r="B949" s="228"/>
      <c r="C949" s="154" t="str">
        <f>IFERROR(IF(LEN(B949)&gt;0,IF(INDEX(TasksList!$C$6:$C$1005,MATCH(LEFT(B949,SEARCH(" - ",B949)-1)*1,TasksList!$B$6:$B$1005,0),1)=0,"",INDEX(TasksList!$C$6:$C$1005,MATCH(LEFT(B949,SEARCH(" - ",B949)-1)*1,TasksList!$B$6:$B$1005,0),1)),""),"Task not found!")</f>
        <v/>
      </c>
      <c r="D949" s="384"/>
      <c r="E949" s="149"/>
      <c r="F949" s="149"/>
      <c r="G949" s="150"/>
      <c r="I949" s="276" t="str">
        <f t="shared" si="14"/>
        <v/>
      </c>
    </row>
    <row r="950" spans="1:9" x14ac:dyDescent="0.25">
      <c r="A950" s="12"/>
      <c r="B950" s="228"/>
      <c r="C950" s="154" t="str">
        <f>IFERROR(IF(LEN(B950)&gt;0,IF(INDEX(TasksList!$C$6:$C$1005,MATCH(LEFT(B950,SEARCH(" - ",B950)-1)*1,TasksList!$B$6:$B$1005,0),1)=0,"",INDEX(TasksList!$C$6:$C$1005,MATCH(LEFT(B950,SEARCH(" - ",B950)-1)*1,TasksList!$B$6:$B$1005,0),1)),""),"Task not found!")</f>
        <v/>
      </c>
      <c r="D950" s="384"/>
      <c r="E950" s="149"/>
      <c r="F950" s="149"/>
      <c r="G950" s="150"/>
      <c r="I950" s="276" t="str">
        <f t="shared" si="14"/>
        <v/>
      </c>
    </row>
    <row r="951" spans="1:9" x14ac:dyDescent="0.25">
      <c r="A951" s="12"/>
      <c r="B951" s="228"/>
      <c r="C951" s="154" t="str">
        <f>IFERROR(IF(LEN(B951)&gt;0,IF(INDEX(TasksList!$C$6:$C$1005,MATCH(LEFT(B951,SEARCH(" - ",B951)-1)*1,TasksList!$B$6:$B$1005,0),1)=0,"",INDEX(TasksList!$C$6:$C$1005,MATCH(LEFT(B951,SEARCH(" - ",B951)-1)*1,TasksList!$B$6:$B$1005,0),1)),""),"Task not found!")</f>
        <v/>
      </c>
      <c r="D951" s="384"/>
      <c r="E951" s="149"/>
      <c r="F951" s="149"/>
      <c r="G951" s="150"/>
      <c r="I951" s="276" t="str">
        <f t="shared" si="14"/>
        <v/>
      </c>
    </row>
    <row r="952" spans="1:9" x14ac:dyDescent="0.25">
      <c r="A952" s="12"/>
      <c r="B952" s="228"/>
      <c r="C952" s="154" t="str">
        <f>IFERROR(IF(LEN(B952)&gt;0,IF(INDEX(TasksList!$C$6:$C$1005,MATCH(LEFT(B952,SEARCH(" - ",B952)-1)*1,TasksList!$B$6:$B$1005,0),1)=0,"",INDEX(TasksList!$C$6:$C$1005,MATCH(LEFT(B952,SEARCH(" - ",B952)-1)*1,TasksList!$B$6:$B$1005,0),1)),""),"Task not found!")</f>
        <v/>
      </c>
      <c r="D952" s="384"/>
      <c r="E952" s="149"/>
      <c r="F952" s="149"/>
      <c r="G952" s="150"/>
      <c r="I952" s="276" t="str">
        <f t="shared" si="14"/>
        <v/>
      </c>
    </row>
    <row r="953" spans="1:9" x14ac:dyDescent="0.25">
      <c r="A953" s="12"/>
      <c r="B953" s="228"/>
      <c r="C953" s="154" t="str">
        <f>IFERROR(IF(LEN(B953)&gt;0,IF(INDEX(TasksList!$C$6:$C$1005,MATCH(LEFT(B953,SEARCH(" - ",B953)-1)*1,TasksList!$B$6:$B$1005,0),1)=0,"",INDEX(TasksList!$C$6:$C$1005,MATCH(LEFT(B953,SEARCH(" - ",B953)-1)*1,TasksList!$B$6:$B$1005,0),1)),""),"Task not found!")</f>
        <v/>
      </c>
      <c r="D953" s="384"/>
      <c r="E953" s="149"/>
      <c r="F953" s="149"/>
      <c r="G953" s="150"/>
      <c r="I953" s="276" t="str">
        <f t="shared" si="14"/>
        <v/>
      </c>
    </row>
    <row r="954" spans="1:9" x14ac:dyDescent="0.25">
      <c r="A954" s="12"/>
      <c r="B954" s="228"/>
      <c r="C954" s="154" t="str">
        <f>IFERROR(IF(LEN(B954)&gt;0,IF(INDEX(TasksList!$C$6:$C$1005,MATCH(LEFT(B954,SEARCH(" - ",B954)-1)*1,TasksList!$B$6:$B$1005,0),1)=0,"",INDEX(TasksList!$C$6:$C$1005,MATCH(LEFT(B954,SEARCH(" - ",B954)-1)*1,TasksList!$B$6:$B$1005,0),1)),""),"Task not found!")</f>
        <v/>
      </c>
      <c r="D954" s="384"/>
      <c r="E954" s="149"/>
      <c r="F954" s="149"/>
      <c r="G954" s="150"/>
      <c r="I954" s="276" t="str">
        <f t="shared" si="14"/>
        <v/>
      </c>
    </row>
    <row r="955" spans="1:9" x14ac:dyDescent="0.25">
      <c r="A955" s="12"/>
      <c r="B955" s="228"/>
      <c r="C955" s="154" t="str">
        <f>IFERROR(IF(LEN(B955)&gt;0,IF(INDEX(TasksList!$C$6:$C$1005,MATCH(LEFT(B955,SEARCH(" - ",B955)-1)*1,TasksList!$B$6:$B$1005,0),1)=0,"",INDEX(TasksList!$C$6:$C$1005,MATCH(LEFT(B955,SEARCH(" - ",B955)-1)*1,TasksList!$B$6:$B$1005,0),1)),""),"Task not found!")</f>
        <v/>
      </c>
      <c r="D955" s="384"/>
      <c r="E955" s="149"/>
      <c r="F955" s="149"/>
      <c r="G955" s="150"/>
      <c r="I955" s="276" t="str">
        <f t="shared" si="14"/>
        <v/>
      </c>
    </row>
    <row r="956" spans="1:9" x14ac:dyDescent="0.25">
      <c r="A956" s="12"/>
      <c r="B956" s="228"/>
      <c r="C956" s="154" t="str">
        <f>IFERROR(IF(LEN(B956)&gt;0,IF(INDEX(TasksList!$C$6:$C$1005,MATCH(LEFT(B956,SEARCH(" - ",B956)-1)*1,TasksList!$B$6:$B$1005,0),1)=0,"",INDEX(TasksList!$C$6:$C$1005,MATCH(LEFT(B956,SEARCH(" - ",B956)-1)*1,TasksList!$B$6:$B$1005,0),1)),""),"Task not found!")</f>
        <v/>
      </c>
      <c r="D956" s="384"/>
      <c r="E956" s="149"/>
      <c r="F956" s="149"/>
      <c r="G956" s="150"/>
      <c r="I956" s="276" t="str">
        <f t="shared" si="14"/>
        <v/>
      </c>
    </row>
    <row r="957" spans="1:9" x14ac:dyDescent="0.25">
      <c r="A957" s="12"/>
      <c r="B957" s="228"/>
      <c r="C957" s="154" t="str">
        <f>IFERROR(IF(LEN(B957)&gt;0,IF(INDEX(TasksList!$C$6:$C$1005,MATCH(LEFT(B957,SEARCH(" - ",B957)-1)*1,TasksList!$B$6:$B$1005,0),1)=0,"",INDEX(TasksList!$C$6:$C$1005,MATCH(LEFT(B957,SEARCH(" - ",B957)-1)*1,TasksList!$B$6:$B$1005,0),1)),""),"Task not found!")</f>
        <v/>
      </c>
      <c r="D957" s="384"/>
      <c r="E957" s="149"/>
      <c r="F957" s="149"/>
      <c r="G957" s="150"/>
      <c r="I957" s="276" t="str">
        <f t="shared" si="14"/>
        <v/>
      </c>
    </row>
    <row r="958" spans="1:9" x14ac:dyDescent="0.25">
      <c r="A958" s="12"/>
      <c r="B958" s="228"/>
      <c r="C958" s="154" t="str">
        <f>IFERROR(IF(LEN(B958)&gt;0,IF(INDEX(TasksList!$C$6:$C$1005,MATCH(LEFT(B958,SEARCH(" - ",B958)-1)*1,TasksList!$B$6:$B$1005,0),1)=0,"",INDEX(TasksList!$C$6:$C$1005,MATCH(LEFT(B958,SEARCH(" - ",B958)-1)*1,TasksList!$B$6:$B$1005,0),1)),""),"Task not found!")</f>
        <v/>
      </c>
      <c r="D958" s="384"/>
      <c r="E958" s="149"/>
      <c r="F958" s="149"/>
      <c r="G958" s="150"/>
      <c r="I958" s="276" t="str">
        <f t="shared" si="14"/>
        <v/>
      </c>
    </row>
    <row r="959" spans="1:9" x14ac:dyDescent="0.25">
      <c r="A959" s="12"/>
      <c r="B959" s="228"/>
      <c r="C959" s="154" t="str">
        <f>IFERROR(IF(LEN(B959)&gt;0,IF(INDEX(TasksList!$C$6:$C$1005,MATCH(LEFT(B959,SEARCH(" - ",B959)-1)*1,TasksList!$B$6:$B$1005,0),1)=0,"",INDEX(TasksList!$C$6:$C$1005,MATCH(LEFT(B959,SEARCH(" - ",B959)-1)*1,TasksList!$B$6:$B$1005,0),1)),""),"Task not found!")</f>
        <v/>
      </c>
      <c r="D959" s="384"/>
      <c r="E959" s="149"/>
      <c r="F959" s="149"/>
      <c r="G959" s="150"/>
      <c r="I959" s="276" t="str">
        <f t="shared" si="14"/>
        <v/>
      </c>
    </row>
    <row r="960" spans="1:9" x14ac:dyDescent="0.25">
      <c r="A960" s="12"/>
      <c r="B960" s="228"/>
      <c r="C960" s="154" t="str">
        <f>IFERROR(IF(LEN(B960)&gt;0,IF(INDEX(TasksList!$C$6:$C$1005,MATCH(LEFT(B960,SEARCH(" - ",B960)-1)*1,TasksList!$B$6:$B$1005,0),1)=0,"",INDEX(TasksList!$C$6:$C$1005,MATCH(LEFT(B960,SEARCH(" - ",B960)-1)*1,TasksList!$B$6:$B$1005,0),1)),""),"Task not found!")</f>
        <v/>
      </c>
      <c r="D960" s="384"/>
      <c r="E960" s="149"/>
      <c r="F960" s="149"/>
      <c r="G960" s="150"/>
      <c r="I960" s="276" t="str">
        <f t="shared" si="14"/>
        <v/>
      </c>
    </row>
    <row r="961" spans="1:9" x14ac:dyDescent="0.25">
      <c r="A961" s="12"/>
      <c r="B961" s="228"/>
      <c r="C961" s="154" t="str">
        <f>IFERROR(IF(LEN(B961)&gt;0,IF(INDEX(TasksList!$C$6:$C$1005,MATCH(LEFT(B961,SEARCH(" - ",B961)-1)*1,TasksList!$B$6:$B$1005,0),1)=0,"",INDEX(TasksList!$C$6:$C$1005,MATCH(LEFT(B961,SEARCH(" - ",B961)-1)*1,TasksList!$B$6:$B$1005,0),1)),""),"Task not found!")</f>
        <v/>
      </c>
      <c r="D961" s="384"/>
      <c r="E961" s="149"/>
      <c r="F961" s="149"/>
      <c r="G961" s="150"/>
      <c r="I961" s="276" t="str">
        <f t="shared" si="14"/>
        <v/>
      </c>
    </row>
    <row r="962" spans="1:9" x14ac:dyDescent="0.25">
      <c r="A962" s="12"/>
      <c r="B962" s="228"/>
      <c r="C962" s="154" t="str">
        <f>IFERROR(IF(LEN(B962)&gt;0,IF(INDEX(TasksList!$C$6:$C$1005,MATCH(LEFT(B962,SEARCH(" - ",B962)-1)*1,TasksList!$B$6:$B$1005,0),1)=0,"",INDEX(TasksList!$C$6:$C$1005,MATCH(LEFT(B962,SEARCH(" - ",B962)-1)*1,TasksList!$B$6:$B$1005,0),1)),""),"Task not found!")</f>
        <v/>
      </c>
      <c r="D962" s="384"/>
      <c r="E962" s="149"/>
      <c r="F962" s="149"/>
      <c r="G962" s="150"/>
      <c r="I962" s="276" t="str">
        <f t="shared" si="14"/>
        <v/>
      </c>
    </row>
    <row r="963" spans="1:9" x14ac:dyDescent="0.25">
      <c r="A963" s="12"/>
      <c r="B963" s="228"/>
      <c r="C963" s="154" t="str">
        <f>IFERROR(IF(LEN(B963)&gt;0,IF(INDEX(TasksList!$C$6:$C$1005,MATCH(LEFT(B963,SEARCH(" - ",B963)-1)*1,TasksList!$B$6:$B$1005,0),1)=0,"",INDEX(TasksList!$C$6:$C$1005,MATCH(LEFT(B963,SEARCH(" - ",B963)-1)*1,TasksList!$B$6:$B$1005,0),1)),""),"Task not found!")</f>
        <v/>
      </c>
      <c r="D963" s="384"/>
      <c r="E963" s="149"/>
      <c r="F963" s="149"/>
      <c r="G963" s="150"/>
      <c r="I963" s="276" t="str">
        <f t="shared" si="14"/>
        <v/>
      </c>
    </row>
    <row r="964" spans="1:9" x14ac:dyDescent="0.25">
      <c r="A964" s="12"/>
      <c r="B964" s="228"/>
      <c r="C964" s="154" t="str">
        <f>IFERROR(IF(LEN(B964)&gt;0,IF(INDEX(TasksList!$C$6:$C$1005,MATCH(LEFT(B964,SEARCH(" - ",B964)-1)*1,TasksList!$B$6:$B$1005,0),1)=0,"",INDEX(TasksList!$C$6:$C$1005,MATCH(LEFT(B964,SEARCH(" - ",B964)-1)*1,TasksList!$B$6:$B$1005,0),1)),""),"Task not found!")</f>
        <v/>
      </c>
      <c r="D964" s="384"/>
      <c r="E964" s="149"/>
      <c r="F964" s="149"/>
      <c r="G964" s="150"/>
      <c r="I964" s="276" t="str">
        <f t="shared" si="14"/>
        <v/>
      </c>
    </row>
    <row r="965" spans="1:9" x14ac:dyDescent="0.25">
      <c r="A965" s="12"/>
      <c r="B965" s="228"/>
      <c r="C965" s="154" t="str">
        <f>IFERROR(IF(LEN(B965)&gt;0,IF(INDEX(TasksList!$C$6:$C$1005,MATCH(LEFT(B965,SEARCH(" - ",B965)-1)*1,TasksList!$B$6:$B$1005,0),1)=0,"",INDEX(TasksList!$C$6:$C$1005,MATCH(LEFT(B965,SEARCH(" - ",B965)-1)*1,TasksList!$B$6:$B$1005,0),1)),""),"Task not found!")</f>
        <v/>
      </c>
      <c r="D965" s="384"/>
      <c r="E965" s="149"/>
      <c r="F965" s="149"/>
      <c r="G965" s="150"/>
      <c r="I965" s="276" t="str">
        <f t="shared" si="14"/>
        <v/>
      </c>
    </row>
    <row r="966" spans="1:9" x14ac:dyDescent="0.25">
      <c r="A966" s="12"/>
      <c r="B966" s="228"/>
      <c r="C966" s="154" t="str">
        <f>IFERROR(IF(LEN(B966)&gt;0,IF(INDEX(TasksList!$C$6:$C$1005,MATCH(LEFT(B966,SEARCH(" - ",B966)-1)*1,TasksList!$B$6:$B$1005,0),1)=0,"",INDEX(TasksList!$C$6:$C$1005,MATCH(LEFT(B966,SEARCH(" - ",B966)-1)*1,TasksList!$B$6:$B$1005,0),1)),""),"Task not found!")</f>
        <v/>
      </c>
      <c r="D966" s="384"/>
      <c r="E966" s="149"/>
      <c r="F966" s="149"/>
      <c r="G966" s="150"/>
      <c r="I966" s="276" t="str">
        <f t="shared" si="14"/>
        <v/>
      </c>
    </row>
    <row r="967" spans="1:9" x14ac:dyDescent="0.25">
      <c r="A967" s="12"/>
      <c r="B967" s="228"/>
      <c r="C967" s="154" t="str">
        <f>IFERROR(IF(LEN(B967)&gt;0,IF(INDEX(TasksList!$C$6:$C$1005,MATCH(LEFT(B967,SEARCH(" - ",B967)-1)*1,TasksList!$B$6:$B$1005,0),1)=0,"",INDEX(TasksList!$C$6:$C$1005,MATCH(LEFT(B967,SEARCH(" - ",B967)-1)*1,TasksList!$B$6:$B$1005,0),1)),""),"Task not found!")</f>
        <v/>
      </c>
      <c r="D967" s="384"/>
      <c r="E967" s="149"/>
      <c r="F967" s="149"/>
      <c r="G967" s="150"/>
      <c r="I967" s="276" t="str">
        <f t="shared" ref="I967:I1030" si="15">IF(AND(LEN(D967)&gt;0,LEN(B967)=0),"←   Missing Task ID",IF(AND(LEN(D967)&gt;0,LEN(E967)=0),"←   Missing STAGE",IF(AND(LEN(B967)+LEN(E967)&gt;0,LEN(D967)=0),"←   Missing DATE","")))</f>
        <v/>
      </c>
    </row>
    <row r="968" spans="1:9" x14ac:dyDescent="0.25">
      <c r="A968" s="12"/>
      <c r="B968" s="228"/>
      <c r="C968" s="154" t="str">
        <f>IFERROR(IF(LEN(B968)&gt;0,IF(INDEX(TasksList!$C$6:$C$1005,MATCH(LEFT(B968,SEARCH(" - ",B968)-1)*1,TasksList!$B$6:$B$1005,0),1)=0,"",INDEX(TasksList!$C$6:$C$1005,MATCH(LEFT(B968,SEARCH(" - ",B968)-1)*1,TasksList!$B$6:$B$1005,0),1)),""),"Task not found!")</f>
        <v/>
      </c>
      <c r="D968" s="384"/>
      <c r="E968" s="149"/>
      <c r="F968" s="149"/>
      <c r="G968" s="150"/>
      <c r="I968" s="276" t="str">
        <f t="shared" si="15"/>
        <v/>
      </c>
    </row>
    <row r="969" spans="1:9" x14ac:dyDescent="0.25">
      <c r="A969" s="12"/>
      <c r="B969" s="228"/>
      <c r="C969" s="154" t="str">
        <f>IFERROR(IF(LEN(B969)&gt;0,IF(INDEX(TasksList!$C$6:$C$1005,MATCH(LEFT(B969,SEARCH(" - ",B969)-1)*1,TasksList!$B$6:$B$1005,0),1)=0,"",INDEX(TasksList!$C$6:$C$1005,MATCH(LEFT(B969,SEARCH(" - ",B969)-1)*1,TasksList!$B$6:$B$1005,0),1)),""),"Task not found!")</f>
        <v/>
      </c>
      <c r="D969" s="384"/>
      <c r="E969" s="149"/>
      <c r="F969" s="149"/>
      <c r="G969" s="150"/>
      <c r="I969" s="276" t="str">
        <f t="shared" si="15"/>
        <v/>
      </c>
    </row>
    <row r="970" spans="1:9" x14ac:dyDescent="0.25">
      <c r="A970" s="12"/>
      <c r="B970" s="228"/>
      <c r="C970" s="154" t="str">
        <f>IFERROR(IF(LEN(B970)&gt;0,IF(INDEX(TasksList!$C$6:$C$1005,MATCH(LEFT(B970,SEARCH(" - ",B970)-1)*1,TasksList!$B$6:$B$1005,0),1)=0,"",INDEX(TasksList!$C$6:$C$1005,MATCH(LEFT(B970,SEARCH(" - ",B970)-1)*1,TasksList!$B$6:$B$1005,0),1)),""),"Task not found!")</f>
        <v/>
      </c>
      <c r="D970" s="384"/>
      <c r="E970" s="149"/>
      <c r="F970" s="149"/>
      <c r="G970" s="150"/>
      <c r="I970" s="276" t="str">
        <f t="shared" si="15"/>
        <v/>
      </c>
    </row>
    <row r="971" spans="1:9" x14ac:dyDescent="0.25">
      <c r="A971" s="12"/>
      <c r="B971" s="228"/>
      <c r="C971" s="154" t="str">
        <f>IFERROR(IF(LEN(B971)&gt;0,IF(INDEX(TasksList!$C$6:$C$1005,MATCH(LEFT(B971,SEARCH(" - ",B971)-1)*1,TasksList!$B$6:$B$1005,0),1)=0,"",INDEX(TasksList!$C$6:$C$1005,MATCH(LEFT(B971,SEARCH(" - ",B971)-1)*1,TasksList!$B$6:$B$1005,0),1)),""),"Task not found!")</f>
        <v/>
      </c>
      <c r="D971" s="384"/>
      <c r="E971" s="149"/>
      <c r="F971" s="149"/>
      <c r="G971" s="150"/>
      <c r="I971" s="276" t="str">
        <f t="shared" si="15"/>
        <v/>
      </c>
    </row>
    <row r="972" spans="1:9" x14ac:dyDescent="0.25">
      <c r="A972" s="12"/>
      <c r="B972" s="228"/>
      <c r="C972" s="154" t="str">
        <f>IFERROR(IF(LEN(B972)&gt;0,IF(INDEX(TasksList!$C$6:$C$1005,MATCH(LEFT(B972,SEARCH(" - ",B972)-1)*1,TasksList!$B$6:$B$1005,0),1)=0,"",INDEX(TasksList!$C$6:$C$1005,MATCH(LEFT(B972,SEARCH(" - ",B972)-1)*1,TasksList!$B$6:$B$1005,0),1)),""),"Task not found!")</f>
        <v/>
      </c>
      <c r="D972" s="384"/>
      <c r="E972" s="149"/>
      <c r="F972" s="149"/>
      <c r="G972" s="150"/>
      <c r="I972" s="276" t="str">
        <f t="shared" si="15"/>
        <v/>
      </c>
    </row>
    <row r="973" spans="1:9" x14ac:dyDescent="0.25">
      <c r="A973" s="12"/>
      <c r="B973" s="228"/>
      <c r="C973" s="154" t="str">
        <f>IFERROR(IF(LEN(B973)&gt;0,IF(INDEX(TasksList!$C$6:$C$1005,MATCH(LEFT(B973,SEARCH(" - ",B973)-1)*1,TasksList!$B$6:$B$1005,0),1)=0,"",INDEX(TasksList!$C$6:$C$1005,MATCH(LEFT(B973,SEARCH(" - ",B973)-1)*1,TasksList!$B$6:$B$1005,0),1)),""),"Task not found!")</f>
        <v/>
      </c>
      <c r="D973" s="384"/>
      <c r="E973" s="149"/>
      <c r="F973" s="149"/>
      <c r="G973" s="150"/>
      <c r="I973" s="276" t="str">
        <f t="shared" si="15"/>
        <v/>
      </c>
    </row>
    <row r="974" spans="1:9" x14ac:dyDescent="0.25">
      <c r="A974" s="12"/>
      <c r="B974" s="228"/>
      <c r="C974" s="154" t="str">
        <f>IFERROR(IF(LEN(B974)&gt;0,IF(INDEX(TasksList!$C$6:$C$1005,MATCH(LEFT(B974,SEARCH(" - ",B974)-1)*1,TasksList!$B$6:$B$1005,0),1)=0,"",INDEX(TasksList!$C$6:$C$1005,MATCH(LEFT(B974,SEARCH(" - ",B974)-1)*1,TasksList!$B$6:$B$1005,0),1)),""),"Task not found!")</f>
        <v/>
      </c>
      <c r="D974" s="384"/>
      <c r="E974" s="149"/>
      <c r="F974" s="149"/>
      <c r="G974" s="150"/>
      <c r="I974" s="276" t="str">
        <f t="shared" si="15"/>
        <v/>
      </c>
    </row>
    <row r="975" spans="1:9" x14ac:dyDescent="0.25">
      <c r="A975" s="12"/>
      <c r="B975" s="228"/>
      <c r="C975" s="154" t="str">
        <f>IFERROR(IF(LEN(B975)&gt;0,IF(INDEX(TasksList!$C$6:$C$1005,MATCH(LEFT(B975,SEARCH(" - ",B975)-1)*1,TasksList!$B$6:$B$1005,0),1)=0,"",INDEX(TasksList!$C$6:$C$1005,MATCH(LEFT(B975,SEARCH(" - ",B975)-1)*1,TasksList!$B$6:$B$1005,0),1)),""),"Task not found!")</f>
        <v/>
      </c>
      <c r="D975" s="384"/>
      <c r="E975" s="149"/>
      <c r="F975" s="149"/>
      <c r="G975" s="150"/>
      <c r="I975" s="276" t="str">
        <f t="shared" si="15"/>
        <v/>
      </c>
    </row>
    <row r="976" spans="1:9" x14ac:dyDescent="0.25">
      <c r="A976" s="12"/>
      <c r="B976" s="228"/>
      <c r="C976" s="154" t="str">
        <f>IFERROR(IF(LEN(B976)&gt;0,IF(INDEX(TasksList!$C$6:$C$1005,MATCH(LEFT(B976,SEARCH(" - ",B976)-1)*1,TasksList!$B$6:$B$1005,0),1)=0,"",INDEX(TasksList!$C$6:$C$1005,MATCH(LEFT(B976,SEARCH(" - ",B976)-1)*1,TasksList!$B$6:$B$1005,0),1)),""),"Task not found!")</f>
        <v/>
      </c>
      <c r="D976" s="384"/>
      <c r="E976" s="149"/>
      <c r="F976" s="149"/>
      <c r="G976" s="150"/>
      <c r="I976" s="276" t="str">
        <f t="shared" si="15"/>
        <v/>
      </c>
    </row>
    <row r="977" spans="1:9" x14ac:dyDescent="0.25">
      <c r="A977" s="12"/>
      <c r="B977" s="228"/>
      <c r="C977" s="154" t="str">
        <f>IFERROR(IF(LEN(B977)&gt;0,IF(INDEX(TasksList!$C$6:$C$1005,MATCH(LEFT(B977,SEARCH(" - ",B977)-1)*1,TasksList!$B$6:$B$1005,0),1)=0,"",INDEX(TasksList!$C$6:$C$1005,MATCH(LEFT(B977,SEARCH(" - ",B977)-1)*1,TasksList!$B$6:$B$1005,0),1)),""),"Task not found!")</f>
        <v/>
      </c>
      <c r="D977" s="384"/>
      <c r="E977" s="149"/>
      <c r="F977" s="149"/>
      <c r="G977" s="150"/>
      <c r="I977" s="276" t="str">
        <f t="shared" si="15"/>
        <v/>
      </c>
    </row>
    <row r="978" spans="1:9" x14ac:dyDescent="0.25">
      <c r="A978" s="12"/>
      <c r="B978" s="228"/>
      <c r="C978" s="154" t="str">
        <f>IFERROR(IF(LEN(B978)&gt;0,IF(INDEX(TasksList!$C$6:$C$1005,MATCH(LEFT(B978,SEARCH(" - ",B978)-1)*1,TasksList!$B$6:$B$1005,0),1)=0,"",INDEX(TasksList!$C$6:$C$1005,MATCH(LEFT(B978,SEARCH(" - ",B978)-1)*1,TasksList!$B$6:$B$1005,0),1)),""),"Task not found!")</f>
        <v/>
      </c>
      <c r="D978" s="384"/>
      <c r="E978" s="149"/>
      <c r="F978" s="149"/>
      <c r="G978" s="150"/>
      <c r="I978" s="276" t="str">
        <f t="shared" si="15"/>
        <v/>
      </c>
    </row>
    <row r="979" spans="1:9" x14ac:dyDescent="0.25">
      <c r="A979" s="12"/>
      <c r="B979" s="228"/>
      <c r="C979" s="154" t="str">
        <f>IFERROR(IF(LEN(B979)&gt;0,IF(INDEX(TasksList!$C$6:$C$1005,MATCH(LEFT(B979,SEARCH(" - ",B979)-1)*1,TasksList!$B$6:$B$1005,0),1)=0,"",INDEX(TasksList!$C$6:$C$1005,MATCH(LEFT(B979,SEARCH(" - ",B979)-1)*1,TasksList!$B$6:$B$1005,0),1)),""),"Task not found!")</f>
        <v/>
      </c>
      <c r="D979" s="384"/>
      <c r="E979" s="149"/>
      <c r="F979" s="149"/>
      <c r="G979" s="150"/>
      <c r="I979" s="276" t="str">
        <f t="shared" si="15"/>
        <v/>
      </c>
    </row>
    <row r="980" spans="1:9" x14ac:dyDescent="0.25">
      <c r="A980" s="12"/>
      <c r="B980" s="228"/>
      <c r="C980" s="154" t="str">
        <f>IFERROR(IF(LEN(B980)&gt;0,IF(INDEX(TasksList!$C$6:$C$1005,MATCH(LEFT(B980,SEARCH(" - ",B980)-1)*1,TasksList!$B$6:$B$1005,0),1)=0,"",INDEX(TasksList!$C$6:$C$1005,MATCH(LEFT(B980,SEARCH(" - ",B980)-1)*1,TasksList!$B$6:$B$1005,0),1)),""),"Task not found!")</f>
        <v/>
      </c>
      <c r="D980" s="384"/>
      <c r="E980" s="149"/>
      <c r="F980" s="149"/>
      <c r="G980" s="150"/>
      <c r="I980" s="276" t="str">
        <f t="shared" si="15"/>
        <v/>
      </c>
    </row>
    <row r="981" spans="1:9" x14ac:dyDescent="0.25">
      <c r="A981" s="12"/>
      <c r="B981" s="228"/>
      <c r="C981" s="154" t="str">
        <f>IFERROR(IF(LEN(B981)&gt;0,IF(INDEX(TasksList!$C$6:$C$1005,MATCH(LEFT(B981,SEARCH(" - ",B981)-1)*1,TasksList!$B$6:$B$1005,0),1)=0,"",INDEX(TasksList!$C$6:$C$1005,MATCH(LEFT(B981,SEARCH(" - ",B981)-1)*1,TasksList!$B$6:$B$1005,0),1)),""),"Task not found!")</f>
        <v/>
      </c>
      <c r="D981" s="384"/>
      <c r="E981" s="149"/>
      <c r="F981" s="149"/>
      <c r="G981" s="150"/>
      <c r="I981" s="276" t="str">
        <f t="shared" si="15"/>
        <v/>
      </c>
    </row>
    <row r="982" spans="1:9" x14ac:dyDescent="0.25">
      <c r="A982" s="12"/>
      <c r="B982" s="228"/>
      <c r="C982" s="154" t="str">
        <f>IFERROR(IF(LEN(B982)&gt;0,IF(INDEX(TasksList!$C$6:$C$1005,MATCH(LEFT(B982,SEARCH(" - ",B982)-1)*1,TasksList!$B$6:$B$1005,0),1)=0,"",INDEX(TasksList!$C$6:$C$1005,MATCH(LEFT(B982,SEARCH(" - ",B982)-1)*1,TasksList!$B$6:$B$1005,0),1)),""),"Task not found!")</f>
        <v/>
      </c>
      <c r="D982" s="384"/>
      <c r="E982" s="149"/>
      <c r="F982" s="149"/>
      <c r="G982" s="150"/>
      <c r="I982" s="276" t="str">
        <f t="shared" si="15"/>
        <v/>
      </c>
    </row>
    <row r="983" spans="1:9" x14ac:dyDescent="0.25">
      <c r="A983" s="12"/>
      <c r="B983" s="228"/>
      <c r="C983" s="154" t="str">
        <f>IFERROR(IF(LEN(B983)&gt;0,IF(INDEX(TasksList!$C$6:$C$1005,MATCH(LEFT(B983,SEARCH(" - ",B983)-1)*1,TasksList!$B$6:$B$1005,0),1)=0,"",INDEX(TasksList!$C$6:$C$1005,MATCH(LEFT(B983,SEARCH(" - ",B983)-1)*1,TasksList!$B$6:$B$1005,0),1)),""),"Task not found!")</f>
        <v/>
      </c>
      <c r="D983" s="384"/>
      <c r="E983" s="149"/>
      <c r="F983" s="149"/>
      <c r="G983" s="150"/>
      <c r="I983" s="276" t="str">
        <f t="shared" si="15"/>
        <v/>
      </c>
    </row>
    <row r="984" spans="1:9" x14ac:dyDescent="0.25">
      <c r="A984" s="12"/>
      <c r="B984" s="228"/>
      <c r="C984" s="154" t="str">
        <f>IFERROR(IF(LEN(B984)&gt;0,IF(INDEX(TasksList!$C$6:$C$1005,MATCH(LEFT(B984,SEARCH(" - ",B984)-1)*1,TasksList!$B$6:$B$1005,0),1)=0,"",INDEX(TasksList!$C$6:$C$1005,MATCH(LEFT(B984,SEARCH(" - ",B984)-1)*1,TasksList!$B$6:$B$1005,0),1)),""),"Task not found!")</f>
        <v/>
      </c>
      <c r="D984" s="384"/>
      <c r="E984" s="149"/>
      <c r="F984" s="149"/>
      <c r="G984" s="150"/>
      <c r="I984" s="276" t="str">
        <f t="shared" si="15"/>
        <v/>
      </c>
    </row>
    <row r="985" spans="1:9" x14ac:dyDescent="0.25">
      <c r="A985" s="12"/>
      <c r="B985" s="228"/>
      <c r="C985" s="154" t="str">
        <f>IFERROR(IF(LEN(B985)&gt;0,IF(INDEX(TasksList!$C$6:$C$1005,MATCH(LEFT(B985,SEARCH(" - ",B985)-1)*1,TasksList!$B$6:$B$1005,0),1)=0,"",INDEX(TasksList!$C$6:$C$1005,MATCH(LEFT(B985,SEARCH(" - ",B985)-1)*1,TasksList!$B$6:$B$1005,0),1)),""),"Task not found!")</f>
        <v/>
      </c>
      <c r="D985" s="384"/>
      <c r="E985" s="149"/>
      <c r="F985" s="149"/>
      <c r="G985" s="150"/>
      <c r="I985" s="276" t="str">
        <f t="shared" si="15"/>
        <v/>
      </c>
    </row>
    <row r="986" spans="1:9" x14ac:dyDescent="0.25">
      <c r="A986" s="12"/>
      <c r="B986" s="228"/>
      <c r="C986" s="154" t="str">
        <f>IFERROR(IF(LEN(B986)&gt;0,IF(INDEX(TasksList!$C$6:$C$1005,MATCH(LEFT(B986,SEARCH(" - ",B986)-1)*1,TasksList!$B$6:$B$1005,0),1)=0,"",INDEX(TasksList!$C$6:$C$1005,MATCH(LEFT(B986,SEARCH(" - ",B986)-1)*1,TasksList!$B$6:$B$1005,0),1)),""),"Task not found!")</f>
        <v/>
      </c>
      <c r="D986" s="384"/>
      <c r="E986" s="149"/>
      <c r="F986" s="149"/>
      <c r="G986" s="150"/>
      <c r="I986" s="276" t="str">
        <f t="shared" si="15"/>
        <v/>
      </c>
    </row>
    <row r="987" spans="1:9" x14ac:dyDescent="0.25">
      <c r="A987" s="12"/>
      <c r="B987" s="228"/>
      <c r="C987" s="154" t="str">
        <f>IFERROR(IF(LEN(B987)&gt;0,IF(INDEX(TasksList!$C$6:$C$1005,MATCH(LEFT(B987,SEARCH(" - ",B987)-1)*1,TasksList!$B$6:$B$1005,0),1)=0,"",INDEX(TasksList!$C$6:$C$1005,MATCH(LEFT(B987,SEARCH(" - ",B987)-1)*1,TasksList!$B$6:$B$1005,0),1)),""),"Task not found!")</f>
        <v/>
      </c>
      <c r="D987" s="384"/>
      <c r="E987" s="149"/>
      <c r="F987" s="149"/>
      <c r="G987" s="150"/>
      <c r="I987" s="276" t="str">
        <f t="shared" si="15"/>
        <v/>
      </c>
    </row>
    <row r="988" spans="1:9" x14ac:dyDescent="0.25">
      <c r="A988" s="12"/>
      <c r="B988" s="228"/>
      <c r="C988" s="154" t="str">
        <f>IFERROR(IF(LEN(B988)&gt;0,IF(INDEX(TasksList!$C$6:$C$1005,MATCH(LEFT(B988,SEARCH(" - ",B988)-1)*1,TasksList!$B$6:$B$1005,0),1)=0,"",INDEX(TasksList!$C$6:$C$1005,MATCH(LEFT(B988,SEARCH(" - ",B988)-1)*1,TasksList!$B$6:$B$1005,0),1)),""),"Task not found!")</f>
        <v/>
      </c>
      <c r="D988" s="384"/>
      <c r="E988" s="149"/>
      <c r="F988" s="149"/>
      <c r="G988" s="150"/>
      <c r="I988" s="276" t="str">
        <f t="shared" si="15"/>
        <v/>
      </c>
    </row>
    <row r="989" spans="1:9" x14ac:dyDescent="0.25">
      <c r="A989" s="12"/>
      <c r="B989" s="228"/>
      <c r="C989" s="154" t="str">
        <f>IFERROR(IF(LEN(B989)&gt;0,IF(INDEX(TasksList!$C$6:$C$1005,MATCH(LEFT(B989,SEARCH(" - ",B989)-1)*1,TasksList!$B$6:$B$1005,0),1)=0,"",INDEX(TasksList!$C$6:$C$1005,MATCH(LEFT(B989,SEARCH(" - ",B989)-1)*1,TasksList!$B$6:$B$1005,0),1)),""),"Task not found!")</f>
        <v/>
      </c>
      <c r="D989" s="384"/>
      <c r="E989" s="149"/>
      <c r="F989" s="149"/>
      <c r="G989" s="150"/>
      <c r="I989" s="276" t="str">
        <f t="shared" si="15"/>
        <v/>
      </c>
    </row>
    <row r="990" spans="1:9" x14ac:dyDescent="0.25">
      <c r="A990" s="12"/>
      <c r="B990" s="228"/>
      <c r="C990" s="154" t="str">
        <f>IFERROR(IF(LEN(B990)&gt;0,IF(INDEX(TasksList!$C$6:$C$1005,MATCH(LEFT(B990,SEARCH(" - ",B990)-1)*1,TasksList!$B$6:$B$1005,0),1)=0,"",INDEX(TasksList!$C$6:$C$1005,MATCH(LEFT(B990,SEARCH(" - ",B990)-1)*1,TasksList!$B$6:$B$1005,0),1)),""),"Task not found!")</f>
        <v/>
      </c>
      <c r="D990" s="384"/>
      <c r="E990" s="149"/>
      <c r="F990" s="149"/>
      <c r="G990" s="150"/>
      <c r="I990" s="276" t="str">
        <f t="shared" si="15"/>
        <v/>
      </c>
    </row>
    <row r="991" spans="1:9" x14ac:dyDescent="0.25">
      <c r="A991" s="12"/>
      <c r="B991" s="228"/>
      <c r="C991" s="154" t="str">
        <f>IFERROR(IF(LEN(B991)&gt;0,IF(INDEX(TasksList!$C$6:$C$1005,MATCH(LEFT(B991,SEARCH(" - ",B991)-1)*1,TasksList!$B$6:$B$1005,0),1)=0,"",INDEX(TasksList!$C$6:$C$1005,MATCH(LEFT(B991,SEARCH(" - ",B991)-1)*1,TasksList!$B$6:$B$1005,0),1)),""),"Task not found!")</f>
        <v/>
      </c>
      <c r="D991" s="384"/>
      <c r="E991" s="149"/>
      <c r="F991" s="149"/>
      <c r="G991" s="150"/>
      <c r="I991" s="276" t="str">
        <f t="shared" si="15"/>
        <v/>
      </c>
    </row>
    <row r="992" spans="1:9" x14ac:dyDescent="0.25">
      <c r="A992" s="12"/>
      <c r="B992" s="228"/>
      <c r="C992" s="154" t="str">
        <f>IFERROR(IF(LEN(B992)&gt;0,IF(INDEX(TasksList!$C$6:$C$1005,MATCH(LEFT(B992,SEARCH(" - ",B992)-1)*1,TasksList!$B$6:$B$1005,0),1)=0,"",INDEX(TasksList!$C$6:$C$1005,MATCH(LEFT(B992,SEARCH(" - ",B992)-1)*1,TasksList!$B$6:$B$1005,0),1)),""),"Task not found!")</f>
        <v/>
      </c>
      <c r="D992" s="384"/>
      <c r="E992" s="149"/>
      <c r="F992" s="149"/>
      <c r="G992" s="150"/>
      <c r="I992" s="276" t="str">
        <f t="shared" si="15"/>
        <v/>
      </c>
    </row>
    <row r="993" spans="1:9" x14ac:dyDescent="0.25">
      <c r="A993" s="12"/>
      <c r="B993" s="228"/>
      <c r="C993" s="154" t="str">
        <f>IFERROR(IF(LEN(B993)&gt;0,IF(INDEX(TasksList!$C$6:$C$1005,MATCH(LEFT(B993,SEARCH(" - ",B993)-1)*1,TasksList!$B$6:$B$1005,0),1)=0,"",INDEX(TasksList!$C$6:$C$1005,MATCH(LEFT(B993,SEARCH(" - ",B993)-1)*1,TasksList!$B$6:$B$1005,0),1)),""),"Task not found!")</f>
        <v/>
      </c>
      <c r="D993" s="384"/>
      <c r="E993" s="149"/>
      <c r="F993" s="149"/>
      <c r="G993" s="150"/>
      <c r="I993" s="276" t="str">
        <f t="shared" si="15"/>
        <v/>
      </c>
    </row>
    <row r="994" spans="1:9" x14ac:dyDescent="0.25">
      <c r="A994" s="12"/>
      <c r="B994" s="228"/>
      <c r="C994" s="154" t="str">
        <f>IFERROR(IF(LEN(B994)&gt;0,IF(INDEX(TasksList!$C$6:$C$1005,MATCH(LEFT(B994,SEARCH(" - ",B994)-1)*1,TasksList!$B$6:$B$1005,0),1)=0,"",INDEX(TasksList!$C$6:$C$1005,MATCH(LEFT(B994,SEARCH(" - ",B994)-1)*1,TasksList!$B$6:$B$1005,0),1)),""),"Task not found!")</f>
        <v/>
      </c>
      <c r="D994" s="384"/>
      <c r="E994" s="149"/>
      <c r="F994" s="149"/>
      <c r="G994" s="150"/>
      <c r="I994" s="276" t="str">
        <f t="shared" si="15"/>
        <v/>
      </c>
    </row>
    <row r="995" spans="1:9" x14ac:dyDescent="0.25">
      <c r="A995" s="12"/>
      <c r="B995" s="228"/>
      <c r="C995" s="154" t="str">
        <f>IFERROR(IF(LEN(B995)&gt;0,IF(INDEX(TasksList!$C$6:$C$1005,MATCH(LEFT(B995,SEARCH(" - ",B995)-1)*1,TasksList!$B$6:$B$1005,0),1)=0,"",INDEX(TasksList!$C$6:$C$1005,MATCH(LEFT(B995,SEARCH(" - ",B995)-1)*1,TasksList!$B$6:$B$1005,0),1)),""),"Task not found!")</f>
        <v/>
      </c>
      <c r="D995" s="384"/>
      <c r="E995" s="149"/>
      <c r="F995" s="149"/>
      <c r="G995" s="150"/>
      <c r="I995" s="276" t="str">
        <f t="shared" si="15"/>
        <v/>
      </c>
    </row>
    <row r="996" spans="1:9" x14ac:dyDescent="0.25">
      <c r="A996" s="12"/>
      <c r="B996" s="228"/>
      <c r="C996" s="154" t="str">
        <f>IFERROR(IF(LEN(B996)&gt;0,IF(INDEX(TasksList!$C$6:$C$1005,MATCH(LEFT(B996,SEARCH(" - ",B996)-1)*1,TasksList!$B$6:$B$1005,0),1)=0,"",INDEX(TasksList!$C$6:$C$1005,MATCH(LEFT(B996,SEARCH(" - ",B996)-1)*1,TasksList!$B$6:$B$1005,0),1)),""),"Task not found!")</f>
        <v/>
      </c>
      <c r="D996" s="384"/>
      <c r="E996" s="149"/>
      <c r="F996" s="149"/>
      <c r="G996" s="150"/>
      <c r="I996" s="276" t="str">
        <f t="shared" si="15"/>
        <v/>
      </c>
    </row>
    <row r="997" spans="1:9" x14ac:dyDescent="0.25">
      <c r="A997" s="12"/>
      <c r="B997" s="228"/>
      <c r="C997" s="154" t="str">
        <f>IFERROR(IF(LEN(B997)&gt;0,IF(INDEX(TasksList!$C$6:$C$1005,MATCH(LEFT(B997,SEARCH(" - ",B997)-1)*1,TasksList!$B$6:$B$1005,0),1)=0,"",INDEX(TasksList!$C$6:$C$1005,MATCH(LEFT(B997,SEARCH(" - ",B997)-1)*1,TasksList!$B$6:$B$1005,0),1)),""),"Task not found!")</f>
        <v/>
      </c>
      <c r="D997" s="384"/>
      <c r="E997" s="149"/>
      <c r="F997" s="149"/>
      <c r="G997" s="150"/>
      <c r="I997" s="276" t="str">
        <f t="shared" si="15"/>
        <v/>
      </c>
    </row>
    <row r="998" spans="1:9" x14ac:dyDescent="0.25">
      <c r="A998" s="12"/>
      <c r="B998" s="228"/>
      <c r="C998" s="154" t="str">
        <f>IFERROR(IF(LEN(B998)&gt;0,IF(INDEX(TasksList!$C$6:$C$1005,MATCH(LEFT(B998,SEARCH(" - ",B998)-1)*1,TasksList!$B$6:$B$1005,0),1)=0,"",INDEX(TasksList!$C$6:$C$1005,MATCH(LEFT(B998,SEARCH(" - ",B998)-1)*1,TasksList!$B$6:$B$1005,0),1)),""),"Task not found!")</f>
        <v/>
      </c>
      <c r="D998" s="384"/>
      <c r="E998" s="149"/>
      <c r="F998" s="149"/>
      <c r="G998" s="150"/>
      <c r="I998" s="276" t="str">
        <f t="shared" si="15"/>
        <v/>
      </c>
    </row>
    <row r="999" spans="1:9" x14ac:dyDescent="0.25">
      <c r="A999" s="12"/>
      <c r="B999" s="228"/>
      <c r="C999" s="154" t="str">
        <f>IFERROR(IF(LEN(B999)&gt;0,IF(INDEX(TasksList!$C$6:$C$1005,MATCH(LEFT(B999,SEARCH(" - ",B999)-1)*1,TasksList!$B$6:$B$1005,0),1)=0,"",INDEX(TasksList!$C$6:$C$1005,MATCH(LEFT(B999,SEARCH(" - ",B999)-1)*1,TasksList!$B$6:$B$1005,0),1)),""),"Task not found!")</f>
        <v/>
      </c>
      <c r="D999" s="384"/>
      <c r="E999" s="149"/>
      <c r="F999" s="149"/>
      <c r="G999" s="150"/>
      <c r="I999" s="276" t="str">
        <f t="shared" si="15"/>
        <v/>
      </c>
    </row>
    <row r="1000" spans="1:9" x14ac:dyDescent="0.25">
      <c r="A1000" s="12"/>
      <c r="B1000" s="228"/>
      <c r="C1000" s="154" t="str">
        <f>IFERROR(IF(LEN(B1000)&gt;0,IF(INDEX(TasksList!$C$6:$C$1005,MATCH(LEFT(B1000,SEARCH(" - ",B1000)-1)*1,TasksList!$B$6:$B$1005,0),1)=0,"",INDEX(TasksList!$C$6:$C$1005,MATCH(LEFT(B1000,SEARCH(" - ",B1000)-1)*1,TasksList!$B$6:$B$1005,0),1)),""),"Task not found!")</f>
        <v/>
      </c>
      <c r="D1000" s="384"/>
      <c r="E1000" s="149"/>
      <c r="F1000" s="149"/>
      <c r="G1000" s="150"/>
      <c r="I1000" s="276" t="str">
        <f t="shared" si="15"/>
        <v/>
      </c>
    </row>
    <row r="1001" spans="1:9" x14ac:dyDescent="0.25">
      <c r="A1001" s="12"/>
      <c r="B1001" s="228"/>
      <c r="C1001" s="154" t="str">
        <f>IFERROR(IF(LEN(B1001)&gt;0,IF(INDEX(TasksList!$C$6:$C$1005,MATCH(LEFT(B1001,SEARCH(" - ",B1001)-1)*1,TasksList!$B$6:$B$1005,0),1)=0,"",INDEX(TasksList!$C$6:$C$1005,MATCH(LEFT(B1001,SEARCH(" - ",B1001)-1)*1,TasksList!$B$6:$B$1005,0),1)),""),"Task not found!")</f>
        <v/>
      </c>
      <c r="D1001" s="384"/>
      <c r="E1001" s="149"/>
      <c r="F1001" s="149"/>
      <c r="G1001" s="150"/>
      <c r="I1001" s="276" t="str">
        <f t="shared" si="15"/>
        <v/>
      </c>
    </row>
    <row r="1002" spans="1:9" x14ac:dyDescent="0.25">
      <c r="A1002" s="12"/>
      <c r="B1002" s="228"/>
      <c r="C1002" s="154" t="str">
        <f>IFERROR(IF(LEN(B1002)&gt;0,IF(INDEX(TasksList!$C$6:$C$1005,MATCH(LEFT(B1002,SEARCH(" - ",B1002)-1)*1,TasksList!$B$6:$B$1005,0),1)=0,"",INDEX(TasksList!$C$6:$C$1005,MATCH(LEFT(B1002,SEARCH(" - ",B1002)-1)*1,TasksList!$B$6:$B$1005,0),1)),""),"Task not found!")</f>
        <v/>
      </c>
      <c r="D1002" s="384"/>
      <c r="E1002" s="149"/>
      <c r="F1002" s="149"/>
      <c r="G1002" s="150"/>
      <c r="I1002" s="276" t="str">
        <f t="shared" si="15"/>
        <v/>
      </c>
    </row>
    <row r="1003" spans="1:9" x14ac:dyDescent="0.25">
      <c r="A1003" s="12"/>
      <c r="B1003" s="228"/>
      <c r="C1003" s="154" t="str">
        <f>IFERROR(IF(LEN(B1003)&gt;0,IF(INDEX(TasksList!$C$6:$C$1005,MATCH(LEFT(B1003,SEARCH(" - ",B1003)-1)*1,TasksList!$B$6:$B$1005,0),1)=0,"",INDEX(TasksList!$C$6:$C$1005,MATCH(LEFT(B1003,SEARCH(" - ",B1003)-1)*1,TasksList!$B$6:$B$1005,0),1)),""),"Task not found!")</f>
        <v/>
      </c>
      <c r="D1003" s="384"/>
      <c r="E1003" s="149"/>
      <c r="F1003" s="149"/>
      <c r="G1003" s="150"/>
      <c r="I1003" s="276" t="str">
        <f t="shared" si="15"/>
        <v/>
      </c>
    </row>
    <row r="1004" spans="1:9" x14ac:dyDescent="0.25">
      <c r="A1004" s="12"/>
      <c r="B1004" s="228"/>
      <c r="C1004" s="154" t="str">
        <f>IFERROR(IF(LEN(B1004)&gt;0,IF(INDEX(TasksList!$C$6:$C$1005,MATCH(LEFT(B1004,SEARCH(" - ",B1004)-1)*1,TasksList!$B$6:$B$1005,0),1)=0,"",INDEX(TasksList!$C$6:$C$1005,MATCH(LEFT(B1004,SEARCH(" - ",B1004)-1)*1,TasksList!$B$6:$B$1005,0),1)),""),"Task not found!")</f>
        <v/>
      </c>
      <c r="D1004" s="384"/>
      <c r="E1004" s="149"/>
      <c r="F1004" s="149"/>
      <c r="G1004" s="150"/>
      <c r="I1004" s="276" t="str">
        <f t="shared" si="15"/>
        <v/>
      </c>
    </row>
    <row r="1005" spans="1:9" x14ac:dyDescent="0.25">
      <c r="A1005" s="12"/>
      <c r="B1005" s="228"/>
      <c r="C1005" s="154" t="str">
        <f>IFERROR(IF(LEN(B1005)&gt;0,IF(INDEX(TasksList!$C$6:$C$1005,MATCH(LEFT(B1005,SEARCH(" - ",B1005)-1)*1,TasksList!$B$6:$B$1005,0),1)=0,"",INDEX(TasksList!$C$6:$C$1005,MATCH(LEFT(B1005,SEARCH(" - ",B1005)-1)*1,TasksList!$B$6:$B$1005,0),1)),""),"Task not found!")</f>
        <v/>
      </c>
      <c r="D1005" s="384"/>
      <c r="E1005" s="149"/>
      <c r="F1005" s="149"/>
      <c r="G1005" s="150"/>
      <c r="I1005" s="276" t="str">
        <f t="shared" si="15"/>
        <v/>
      </c>
    </row>
    <row r="1006" spans="1:9" x14ac:dyDescent="0.25">
      <c r="A1006" s="12"/>
      <c r="B1006" s="228"/>
      <c r="C1006" s="154" t="str">
        <f>IFERROR(IF(LEN(B1006)&gt;0,IF(INDEX(TasksList!$C$6:$C$1005,MATCH(LEFT(B1006,SEARCH(" - ",B1006)-1)*1,TasksList!$B$6:$B$1005,0),1)=0,"",INDEX(TasksList!$C$6:$C$1005,MATCH(LEFT(B1006,SEARCH(" - ",B1006)-1)*1,TasksList!$B$6:$B$1005,0),1)),""),"Task not found!")</f>
        <v/>
      </c>
      <c r="D1006" s="384"/>
      <c r="E1006" s="149"/>
      <c r="F1006" s="149"/>
      <c r="G1006" s="150"/>
      <c r="I1006" s="276" t="str">
        <f t="shared" si="15"/>
        <v/>
      </c>
    </row>
    <row r="1007" spans="1:9" x14ac:dyDescent="0.25">
      <c r="A1007" s="12"/>
      <c r="B1007" s="228"/>
      <c r="C1007" s="154" t="str">
        <f>IFERROR(IF(LEN(B1007)&gt;0,IF(INDEX(TasksList!$C$6:$C$1005,MATCH(LEFT(B1007,SEARCH(" - ",B1007)-1)*1,TasksList!$B$6:$B$1005,0),1)=0,"",INDEX(TasksList!$C$6:$C$1005,MATCH(LEFT(B1007,SEARCH(" - ",B1007)-1)*1,TasksList!$B$6:$B$1005,0),1)),""),"Task not found!")</f>
        <v/>
      </c>
      <c r="D1007" s="384"/>
      <c r="E1007" s="149"/>
      <c r="F1007" s="149"/>
      <c r="G1007" s="150"/>
      <c r="I1007" s="276" t="str">
        <f t="shared" si="15"/>
        <v/>
      </c>
    </row>
    <row r="1008" spans="1:9" x14ac:dyDescent="0.25">
      <c r="A1008" s="12"/>
      <c r="B1008" s="228"/>
      <c r="C1008" s="154" t="str">
        <f>IFERROR(IF(LEN(B1008)&gt;0,IF(INDEX(TasksList!$C$6:$C$1005,MATCH(LEFT(B1008,SEARCH(" - ",B1008)-1)*1,TasksList!$B$6:$B$1005,0),1)=0,"",INDEX(TasksList!$C$6:$C$1005,MATCH(LEFT(B1008,SEARCH(" - ",B1008)-1)*1,TasksList!$B$6:$B$1005,0),1)),""),"Task not found!")</f>
        <v/>
      </c>
      <c r="D1008" s="384"/>
      <c r="E1008" s="149"/>
      <c r="F1008" s="149"/>
      <c r="G1008" s="150"/>
      <c r="I1008" s="276" t="str">
        <f t="shared" si="15"/>
        <v/>
      </c>
    </row>
    <row r="1009" spans="1:9" x14ac:dyDescent="0.25">
      <c r="A1009" s="12"/>
      <c r="B1009" s="228"/>
      <c r="C1009" s="154" t="str">
        <f>IFERROR(IF(LEN(B1009)&gt;0,IF(INDEX(TasksList!$C$6:$C$1005,MATCH(LEFT(B1009,SEARCH(" - ",B1009)-1)*1,TasksList!$B$6:$B$1005,0),1)=0,"",INDEX(TasksList!$C$6:$C$1005,MATCH(LEFT(B1009,SEARCH(" - ",B1009)-1)*1,TasksList!$B$6:$B$1005,0),1)),""),"Task not found!")</f>
        <v/>
      </c>
      <c r="D1009" s="384"/>
      <c r="E1009" s="149"/>
      <c r="F1009" s="149"/>
      <c r="G1009" s="150"/>
      <c r="I1009" s="276" t="str">
        <f t="shared" si="15"/>
        <v/>
      </c>
    </row>
    <row r="1010" spans="1:9" x14ac:dyDescent="0.25">
      <c r="A1010" s="12"/>
      <c r="B1010" s="228"/>
      <c r="C1010" s="154" t="str">
        <f>IFERROR(IF(LEN(B1010)&gt;0,IF(INDEX(TasksList!$C$6:$C$1005,MATCH(LEFT(B1010,SEARCH(" - ",B1010)-1)*1,TasksList!$B$6:$B$1005,0),1)=0,"",INDEX(TasksList!$C$6:$C$1005,MATCH(LEFT(B1010,SEARCH(" - ",B1010)-1)*1,TasksList!$B$6:$B$1005,0),1)),""),"Task not found!")</f>
        <v/>
      </c>
      <c r="D1010" s="384"/>
      <c r="E1010" s="149"/>
      <c r="F1010" s="149"/>
      <c r="G1010" s="150"/>
      <c r="I1010" s="276" t="str">
        <f t="shared" si="15"/>
        <v/>
      </c>
    </row>
    <row r="1011" spans="1:9" x14ac:dyDescent="0.25">
      <c r="A1011" s="12"/>
      <c r="B1011" s="228"/>
      <c r="C1011" s="154" t="str">
        <f>IFERROR(IF(LEN(B1011)&gt;0,IF(INDEX(TasksList!$C$6:$C$1005,MATCH(LEFT(B1011,SEARCH(" - ",B1011)-1)*1,TasksList!$B$6:$B$1005,0),1)=0,"",INDEX(TasksList!$C$6:$C$1005,MATCH(LEFT(B1011,SEARCH(" - ",B1011)-1)*1,TasksList!$B$6:$B$1005,0),1)),""),"Task not found!")</f>
        <v/>
      </c>
      <c r="D1011" s="384"/>
      <c r="E1011" s="149"/>
      <c r="F1011" s="149"/>
      <c r="G1011" s="150"/>
      <c r="I1011" s="276" t="str">
        <f t="shared" si="15"/>
        <v/>
      </c>
    </row>
    <row r="1012" spans="1:9" x14ac:dyDescent="0.25">
      <c r="A1012" s="12"/>
      <c r="B1012" s="228"/>
      <c r="C1012" s="154" t="str">
        <f>IFERROR(IF(LEN(B1012)&gt;0,IF(INDEX(TasksList!$C$6:$C$1005,MATCH(LEFT(B1012,SEARCH(" - ",B1012)-1)*1,TasksList!$B$6:$B$1005,0),1)=0,"",INDEX(TasksList!$C$6:$C$1005,MATCH(LEFT(B1012,SEARCH(" - ",B1012)-1)*1,TasksList!$B$6:$B$1005,0),1)),""),"Task not found!")</f>
        <v/>
      </c>
      <c r="D1012" s="384"/>
      <c r="E1012" s="149"/>
      <c r="F1012" s="149"/>
      <c r="G1012" s="150"/>
      <c r="I1012" s="276" t="str">
        <f t="shared" si="15"/>
        <v/>
      </c>
    </row>
    <row r="1013" spans="1:9" x14ac:dyDescent="0.25">
      <c r="A1013" s="12"/>
      <c r="B1013" s="228"/>
      <c r="C1013" s="154" t="str">
        <f>IFERROR(IF(LEN(B1013)&gt;0,IF(INDEX(TasksList!$C$6:$C$1005,MATCH(LEFT(B1013,SEARCH(" - ",B1013)-1)*1,TasksList!$B$6:$B$1005,0),1)=0,"",INDEX(TasksList!$C$6:$C$1005,MATCH(LEFT(B1013,SEARCH(" - ",B1013)-1)*1,TasksList!$B$6:$B$1005,0),1)),""),"Task not found!")</f>
        <v/>
      </c>
      <c r="D1013" s="384"/>
      <c r="E1013" s="149"/>
      <c r="F1013" s="149"/>
      <c r="G1013" s="150"/>
      <c r="I1013" s="276" t="str">
        <f t="shared" si="15"/>
        <v/>
      </c>
    </row>
    <row r="1014" spans="1:9" x14ac:dyDescent="0.25">
      <c r="A1014" s="12"/>
      <c r="B1014" s="228"/>
      <c r="C1014" s="154" t="str">
        <f>IFERROR(IF(LEN(B1014)&gt;0,IF(INDEX(TasksList!$C$6:$C$1005,MATCH(LEFT(B1014,SEARCH(" - ",B1014)-1)*1,TasksList!$B$6:$B$1005,0),1)=0,"",INDEX(TasksList!$C$6:$C$1005,MATCH(LEFT(B1014,SEARCH(" - ",B1014)-1)*1,TasksList!$B$6:$B$1005,0),1)),""),"Task not found!")</f>
        <v/>
      </c>
      <c r="D1014" s="384"/>
      <c r="E1014" s="149"/>
      <c r="F1014" s="149"/>
      <c r="G1014" s="150"/>
      <c r="I1014" s="276" t="str">
        <f t="shared" si="15"/>
        <v/>
      </c>
    </row>
    <row r="1015" spans="1:9" x14ac:dyDescent="0.25">
      <c r="A1015" s="12"/>
      <c r="B1015" s="228"/>
      <c r="C1015" s="154" t="str">
        <f>IFERROR(IF(LEN(B1015)&gt;0,IF(INDEX(TasksList!$C$6:$C$1005,MATCH(LEFT(B1015,SEARCH(" - ",B1015)-1)*1,TasksList!$B$6:$B$1005,0),1)=0,"",INDEX(TasksList!$C$6:$C$1005,MATCH(LEFT(B1015,SEARCH(" - ",B1015)-1)*1,TasksList!$B$6:$B$1005,0),1)),""),"Task not found!")</f>
        <v/>
      </c>
      <c r="D1015" s="384"/>
      <c r="E1015" s="149"/>
      <c r="F1015" s="149"/>
      <c r="G1015" s="150"/>
      <c r="I1015" s="276" t="str">
        <f t="shared" si="15"/>
        <v/>
      </c>
    </row>
    <row r="1016" spans="1:9" x14ac:dyDescent="0.25">
      <c r="A1016" s="12"/>
      <c r="B1016" s="228"/>
      <c r="C1016" s="154" t="str">
        <f>IFERROR(IF(LEN(B1016)&gt;0,IF(INDEX(TasksList!$C$6:$C$1005,MATCH(LEFT(B1016,SEARCH(" - ",B1016)-1)*1,TasksList!$B$6:$B$1005,0),1)=0,"",INDEX(TasksList!$C$6:$C$1005,MATCH(LEFT(B1016,SEARCH(" - ",B1016)-1)*1,TasksList!$B$6:$B$1005,0),1)),""),"Task not found!")</f>
        <v/>
      </c>
      <c r="D1016" s="384"/>
      <c r="E1016" s="149"/>
      <c r="F1016" s="149"/>
      <c r="G1016" s="150"/>
      <c r="I1016" s="276" t="str">
        <f t="shared" si="15"/>
        <v/>
      </c>
    </row>
    <row r="1017" spans="1:9" x14ac:dyDescent="0.25">
      <c r="A1017" s="12"/>
      <c r="B1017" s="228"/>
      <c r="C1017" s="154" t="str">
        <f>IFERROR(IF(LEN(B1017)&gt;0,IF(INDEX(TasksList!$C$6:$C$1005,MATCH(LEFT(B1017,SEARCH(" - ",B1017)-1)*1,TasksList!$B$6:$B$1005,0),1)=0,"",INDEX(TasksList!$C$6:$C$1005,MATCH(LEFT(B1017,SEARCH(" - ",B1017)-1)*1,TasksList!$B$6:$B$1005,0),1)),""),"Task not found!")</f>
        <v/>
      </c>
      <c r="D1017" s="384"/>
      <c r="E1017" s="149"/>
      <c r="F1017" s="149"/>
      <c r="G1017" s="150"/>
      <c r="I1017" s="276" t="str">
        <f t="shared" si="15"/>
        <v/>
      </c>
    </row>
    <row r="1018" spans="1:9" x14ac:dyDescent="0.25">
      <c r="A1018" s="12"/>
      <c r="B1018" s="228"/>
      <c r="C1018" s="154" t="str">
        <f>IFERROR(IF(LEN(B1018)&gt;0,IF(INDEX(TasksList!$C$6:$C$1005,MATCH(LEFT(B1018,SEARCH(" - ",B1018)-1)*1,TasksList!$B$6:$B$1005,0),1)=0,"",INDEX(TasksList!$C$6:$C$1005,MATCH(LEFT(B1018,SEARCH(" - ",B1018)-1)*1,TasksList!$B$6:$B$1005,0),1)),""),"Task not found!")</f>
        <v/>
      </c>
      <c r="D1018" s="384"/>
      <c r="E1018" s="149"/>
      <c r="F1018" s="149"/>
      <c r="G1018" s="150"/>
      <c r="I1018" s="276" t="str">
        <f t="shared" si="15"/>
        <v/>
      </c>
    </row>
    <row r="1019" spans="1:9" x14ac:dyDescent="0.25">
      <c r="A1019" s="12"/>
      <c r="B1019" s="228"/>
      <c r="C1019" s="154" t="str">
        <f>IFERROR(IF(LEN(B1019)&gt;0,IF(INDEX(TasksList!$C$6:$C$1005,MATCH(LEFT(B1019,SEARCH(" - ",B1019)-1)*1,TasksList!$B$6:$B$1005,0),1)=0,"",INDEX(TasksList!$C$6:$C$1005,MATCH(LEFT(B1019,SEARCH(" - ",B1019)-1)*1,TasksList!$B$6:$B$1005,0),1)),""),"Task not found!")</f>
        <v/>
      </c>
      <c r="D1019" s="384"/>
      <c r="E1019" s="149"/>
      <c r="F1019" s="149"/>
      <c r="G1019" s="150"/>
      <c r="I1019" s="276" t="str">
        <f t="shared" si="15"/>
        <v/>
      </c>
    </row>
    <row r="1020" spans="1:9" x14ac:dyDescent="0.25">
      <c r="A1020" s="12"/>
      <c r="B1020" s="228"/>
      <c r="C1020" s="154" t="str">
        <f>IFERROR(IF(LEN(B1020)&gt;0,IF(INDEX(TasksList!$C$6:$C$1005,MATCH(LEFT(B1020,SEARCH(" - ",B1020)-1)*1,TasksList!$B$6:$B$1005,0),1)=0,"",INDEX(TasksList!$C$6:$C$1005,MATCH(LEFT(B1020,SEARCH(" - ",B1020)-1)*1,TasksList!$B$6:$B$1005,0),1)),""),"Task not found!")</f>
        <v/>
      </c>
      <c r="D1020" s="384"/>
      <c r="E1020" s="149"/>
      <c r="F1020" s="149"/>
      <c r="G1020" s="150"/>
      <c r="I1020" s="276" t="str">
        <f t="shared" si="15"/>
        <v/>
      </c>
    </row>
    <row r="1021" spans="1:9" x14ac:dyDescent="0.25">
      <c r="A1021" s="12"/>
      <c r="B1021" s="228"/>
      <c r="C1021" s="154" t="str">
        <f>IFERROR(IF(LEN(B1021)&gt;0,IF(INDEX(TasksList!$C$6:$C$1005,MATCH(LEFT(B1021,SEARCH(" - ",B1021)-1)*1,TasksList!$B$6:$B$1005,0),1)=0,"",INDEX(TasksList!$C$6:$C$1005,MATCH(LEFT(B1021,SEARCH(" - ",B1021)-1)*1,TasksList!$B$6:$B$1005,0),1)),""),"Task not found!")</f>
        <v/>
      </c>
      <c r="D1021" s="384"/>
      <c r="E1021" s="149"/>
      <c r="F1021" s="149"/>
      <c r="G1021" s="150"/>
      <c r="I1021" s="276" t="str">
        <f t="shared" si="15"/>
        <v/>
      </c>
    </row>
    <row r="1022" spans="1:9" x14ac:dyDescent="0.25">
      <c r="A1022" s="12"/>
      <c r="B1022" s="228"/>
      <c r="C1022" s="154" t="str">
        <f>IFERROR(IF(LEN(B1022)&gt;0,IF(INDEX(TasksList!$C$6:$C$1005,MATCH(LEFT(B1022,SEARCH(" - ",B1022)-1)*1,TasksList!$B$6:$B$1005,0),1)=0,"",INDEX(TasksList!$C$6:$C$1005,MATCH(LEFT(B1022,SEARCH(" - ",B1022)-1)*1,TasksList!$B$6:$B$1005,0),1)),""),"Task not found!")</f>
        <v/>
      </c>
      <c r="D1022" s="384"/>
      <c r="E1022" s="149"/>
      <c r="F1022" s="149"/>
      <c r="G1022" s="150"/>
      <c r="I1022" s="276" t="str">
        <f t="shared" si="15"/>
        <v/>
      </c>
    </row>
    <row r="1023" spans="1:9" x14ac:dyDescent="0.25">
      <c r="A1023" s="12"/>
      <c r="B1023" s="228"/>
      <c r="C1023" s="154" t="str">
        <f>IFERROR(IF(LEN(B1023)&gt;0,IF(INDEX(TasksList!$C$6:$C$1005,MATCH(LEFT(B1023,SEARCH(" - ",B1023)-1)*1,TasksList!$B$6:$B$1005,0),1)=0,"",INDEX(TasksList!$C$6:$C$1005,MATCH(LEFT(B1023,SEARCH(" - ",B1023)-1)*1,TasksList!$B$6:$B$1005,0),1)),""),"Task not found!")</f>
        <v/>
      </c>
      <c r="D1023" s="384"/>
      <c r="E1023" s="149"/>
      <c r="F1023" s="149"/>
      <c r="G1023" s="150"/>
      <c r="I1023" s="276" t="str">
        <f t="shared" si="15"/>
        <v/>
      </c>
    </row>
    <row r="1024" spans="1:9" x14ac:dyDescent="0.25">
      <c r="A1024" s="12"/>
      <c r="B1024" s="228"/>
      <c r="C1024" s="154" t="str">
        <f>IFERROR(IF(LEN(B1024)&gt;0,IF(INDEX(TasksList!$C$6:$C$1005,MATCH(LEFT(B1024,SEARCH(" - ",B1024)-1)*1,TasksList!$B$6:$B$1005,0),1)=0,"",INDEX(TasksList!$C$6:$C$1005,MATCH(LEFT(B1024,SEARCH(" - ",B1024)-1)*1,TasksList!$B$6:$B$1005,0),1)),""),"Task not found!")</f>
        <v/>
      </c>
      <c r="D1024" s="384"/>
      <c r="E1024" s="149"/>
      <c r="F1024" s="149"/>
      <c r="G1024" s="150"/>
      <c r="I1024" s="276" t="str">
        <f t="shared" si="15"/>
        <v/>
      </c>
    </row>
    <row r="1025" spans="1:9" x14ac:dyDescent="0.25">
      <c r="A1025" s="12"/>
      <c r="B1025" s="228"/>
      <c r="C1025" s="154" t="str">
        <f>IFERROR(IF(LEN(B1025)&gt;0,IF(INDEX(TasksList!$C$6:$C$1005,MATCH(LEFT(B1025,SEARCH(" - ",B1025)-1)*1,TasksList!$B$6:$B$1005,0),1)=0,"",INDEX(TasksList!$C$6:$C$1005,MATCH(LEFT(B1025,SEARCH(" - ",B1025)-1)*1,TasksList!$B$6:$B$1005,0),1)),""),"Task not found!")</f>
        <v/>
      </c>
      <c r="D1025" s="384"/>
      <c r="E1025" s="149"/>
      <c r="F1025" s="149"/>
      <c r="G1025" s="150"/>
      <c r="I1025" s="276" t="str">
        <f t="shared" si="15"/>
        <v/>
      </c>
    </row>
    <row r="1026" spans="1:9" x14ac:dyDescent="0.25">
      <c r="A1026" s="12"/>
      <c r="B1026" s="228"/>
      <c r="C1026" s="154" t="str">
        <f>IFERROR(IF(LEN(B1026)&gt;0,IF(INDEX(TasksList!$C$6:$C$1005,MATCH(LEFT(B1026,SEARCH(" - ",B1026)-1)*1,TasksList!$B$6:$B$1005,0),1)=0,"",INDEX(TasksList!$C$6:$C$1005,MATCH(LEFT(B1026,SEARCH(" - ",B1026)-1)*1,TasksList!$B$6:$B$1005,0),1)),""),"Task not found!")</f>
        <v/>
      </c>
      <c r="D1026" s="384"/>
      <c r="E1026" s="149"/>
      <c r="F1026" s="149"/>
      <c r="G1026" s="150"/>
      <c r="I1026" s="276" t="str">
        <f t="shared" si="15"/>
        <v/>
      </c>
    </row>
    <row r="1027" spans="1:9" x14ac:dyDescent="0.25">
      <c r="A1027" s="12"/>
      <c r="B1027" s="228"/>
      <c r="C1027" s="154" t="str">
        <f>IFERROR(IF(LEN(B1027)&gt;0,IF(INDEX(TasksList!$C$6:$C$1005,MATCH(LEFT(B1027,SEARCH(" - ",B1027)-1)*1,TasksList!$B$6:$B$1005,0),1)=0,"",INDEX(TasksList!$C$6:$C$1005,MATCH(LEFT(B1027,SEARCH(" - ",B1027)-1)*1,TasksList!$B$6:$B$1005,0),1)),""),"Task not found!")</f>
        <v/>
      </c>
      <c r="D1027" s="384"/>
      <c r="E1027" s="149"/>
      <c r="F1027" s="149"/>
      <c r="G1027" s="150"/>
      <c r="I1027" s="276" t="str">
        <f t="shared" si="15"/>
        <v/>
      </c>
    </row>
    <row r="1028" spans="1:9" x14ac:dyDescent="0.25">
      <c r="A1028" s="12"/>
      <c r="B1028" s="228"/>
      <c r="C1028" s="154" t="str">
        <f>IFERROR(IF(LEN(B1028)&gt;0,IF(INDEX(TasksList!$C$6:$C$1005,MATCH(LEFT(B1028,SEARCH(" - ",B1028)-1)*1,TasksList!$B$6:$B$1005,0),1)=0,"",INDEX(TasksList!$C$6:$C$1005,MATCH(LEFT(B1028,SEARCH(" - ",B1028)-1)*1,TasksList!$B$6:$B$1005,0),1)),""),"Task not found!")</f>
        <v/>
      </c>
      <c r="D1028" s="384"/>
      <c r="E1028" s="149"/>
      <c r="F1028" s="149"/>
      <c r="G1028" s="150"/>
      <c r="I1028" s="276" t="str">
        <f t="shared" si="15"/>
        <v/>
      </c>
    </row>
    <row r="1029" spans="1:9" x14ac:dyDescent="0.25">
      <c r="A1029" s="12"/>
      <c r="B1029" s="228"/>
      <c r="C1029" s="154" t="str">
        <f>IFERROR(IF(LEN(B1029)&gt;0,IF(INDEX(TasksList!$C$6:$C$1005,MATCH(LEFT(B1029,SEARCH(" - ",B1029)-1)*1,TasksList!$B$6:$B$1005,0),1)=0,"",INDEX(TasksList!$C$6:$C$1005,MATCH(LEFT(B1029,SEARCH(" - ",B1029)-1)*1,TasksList!$B$6:$B$1005,0),1)),""),"Task not found!")</f>
        <v/>
      </c>
      <c r="D1029" s="384"/>
      <c r="E1029" s="149"/>
      <c r="F1029" s="149"/>
      <c r="G1029" s="150"/>
      <c r="I1029" s="276" t="str">
        <f t="shared" si="15"/>
        <v/>
      </c>
    </row>
    <row r="1030" spans="1:9" x14ac:dyDescent="0.25">
      <c r="A1030" s="12"/>
      <c r="B1030" s="228"/>
      <c r="C1030" s="154" t="str">
        <f>IFERROR(IF(LEN(B1030)&gt;0,IF(INDEX(TasksList!$C$6:$C$1005,MATCH(LEFT(B1030,SEARCH(" - ",B1030)-1)*1,TasksList!$B$6:$B$1005,0),1)=0,"",INDEX(TasksList!$C$6:$C$1005,MATCH(LEFT(B1030,SEARCH(" - ",B1030)-1)*1,TasksList!$B$6:$B$1005,0),1)),""),"Task not found!")</f>
        <v/>
      </c>
      <c r="D1030" s="384"/>
      <c r="E1030" s="149"/>
      <c r="F1030" s="149"/>
      <c r="G1030" s="150"/>
      <c r="I1030" s="276" t="str">
        <f t="shared" si="15"/>
        <v/>
      </c>
    </row>
    <row r="1031" spans="1:9" x14ac:dyDescent="0.25">
      <c r="A1031" s="12"/>
      <c r="B1031" s="228"/>
      <c r="C1031" s="154" t="str">
        <f>IFERROR(IF(LEN(B1031)&gt;0,IF(INDEX(TasksList!$C$6:$C$1005,MATCH(LEFT(B1031,SEARCH(" - ",B1031)-1)*1,TasksList!$B$6:$B$1005,0),1)=0,"",INDEX(TasksList!$C$6:$C$1005,MATCH(LEFT(B1031,SEARCH(" - ",B1031)-1)*1,TasksList!$B$6:$B$1005,0),1)),""),"Task not found!")</f>
        <v/>
      </c>
      <c r="D1031" s="384"/>
      <c r="E1031" s="149"/>
      <c r="F1031" s="149"/>
      <c r="G1031" s="150"/>
      <c r="I1031" s="276" t="str">
        <f t="shared" ref="I1031:I1094" si="16">IF(AND(LEN(D1031)&gt;0,LEN(B1031)=0),"←   Missing Task ID",IF(AND(LEN(D1031)&gt;0,LEN(E1031)=0),"←   Missing STAGE",IF(AND(LEN(B1031)+LEN(E1031)&gt;0,LEN(D1031)=0),"←   Missing DATE","")))</f>
        <v/>
      </c>
    </row>
    <row r="1032" spans="1:9" x14ac:dyDescent="0.25">
      <c r="A1032" s="12"/>
      <c r="B1032" s="228"/>
      <c r="C1032" s="154" t="str">
        <f>IFERROR(IF(LEN(B1032)&gt;0,IF(INDEX(TasksList!$C$6:$C$1005,MATCH(LEFT(B1032,SEARCH(" - ",B1032)-1)*1,TasksList!$B$6:$B$1005,0),1)=0,"",INDEX(TasksList!$C$6:$C$1005,MATCH(LEFT(B1032,SEARCH(" - ",B1032)-1)*1,TasksList!$B$6:$B$1005,0),1)),""),"Task not found!")</f>
        <v/>
      </c>
      <c r="D1032" s="384"/>
      <c r="E1032" s="149"/>
      <c r="F1032" s="149"/>
      <c r="G1032" s="150"/>
      <c r="I1032" s="276" t="str">
        <f t="shared" si="16"/>
        <v/>
      </c>
    </row>
    <row r="1033" spans="1:9" x14ac:dyDescent="0.25">
      <c r="A1033" s="12"/>
      <c r="B1033" s="228"/>
      <c r="C1033" s="154" t="str">
        <f>IFERROR(IF(LEN(B1033)&gt;0,IF(INDEX(TasksList!$C$6:$C$1005,MATCH(LEFT(B1033,SEARCH(" - ",B1033)-1)*1,TasksList!$B$6:$B$1005,0),1)=0,"",INDEX(TasksList!$C$6:$C$1005,MATCH(LEFT(B1033,SEARCH(" - ",B1033)-1)*1,TasksList!$B$6:$B$1005,0),1)),""),"Task not found!")</f>
        <v/>
      </c>
      <c r="D1033" s="384"/>
      <c r="E1033" s="149"/>
      <c r="F1033" s="149"/>
      <c r="G1033" s="150"/>
      <c r="I1033" s="276" t="str">
        <f t="shared" si="16"/>
        <v/>
      </c>
    </row>
    <row r="1034" spans="1:9" x14ac:dyDescent="0.25">
      <c r="A1034" s="12"/>
      <c r="B1034" s="228"/>
      <c r="C1034" s="154" t="str">
        <f>IFERROR(IF(LEN(B1034)&gt;0,IF(INDEX(TasksList!$C$6:$C$1005,MATCH(LEFT(B1034,SEARCH(" - ",B1034)-1)*1,TasksList!$B$6:$B$1005,0),1)=0,"",INDEX(TasksList!$C$6:$C$1005,MATCH(LEFT(B1034,SEARCH(" - ",B1034)-1)*1,TasksList!$B$6:$B$1005,0),1)),""),"Task not found!")</f>
        <v/>
      </c>
      <c r="D1034" s="384"/>
      <c r="E1034" s="149"/>
      <c r="F1034" s="149"/>
      <c r="G1034" s="150"/>
      <c r="I1034" s="276" t="str">
        <f t="shared" si="16"/>
        <v/>
      </c>
    </row>
    <row r="1035" spans="1:9" x14ac:dyDescent="0.25">
      <c r="A1035" s="12"/>
      <c r="B1035" s="228"/>
      <c r="C1035" s="154" t="str">
        <f>IFERROR(IF(LEN(B1035)&gt;0,IF(INDEX(TasksList!$C$6:$C$1005,MATCH(LEFT(B1035,SEARCH(" - ",B1035)-1)*1,TasksList!$B$6:$B$1005,0),1)=0,"",INDEX(TasksList!$C$6:$C$1005,MATCH(LEFT(B1035,SEARCH(" - ",B1035)-1)*1,TasksList!$B$6:$B$1005,0),1)),""),"Task not found!")</f>
        <v/>
      </c>
      <c r="D1035" s="384"/>
      <c r="E1035" s="149"/>
      <c r="F1035" s="149"/>
      <c r="G1035" s="150"/>
      <c r="I1035" s="276" t="str">
        <f t="shared" si="16"/>
        <v/>
      </c>
    </row>
    <row r="1036" spans="1:9" x14ac:dyDescent="0.25">
      <c r="A1036" s="12"/>
      <c r="B1036" s="228"/>
      <c r="C1036" s="154" t="str">
        <f>IFERROR(IF(LEN(B1036)&gt;0,IF(INDEX(TasksList!$C$6:$C$1005,MATCH(LEFT(B1036,SEARCH(" - ",B1036)-1)*1,TasksList!$B$6:$B$1005,0),1)=0,"",INDEX(TasksList!$C$6:$C$1005,MATCH(LEFT(B1036,SEARCH(" - ",B1036)-1)*1,TasksList!$B$6:$B$1005,0),1)),""),"Task not found!")</f>
        <v/>
      </c>
      <c r="D1036" s="384"/>
      <c r="E1036" s="149"/>
      <c r="F1036" s="149"/>
      <c r="G1036" s="150"/>
      <c r="I1036" s="276" t="str">
        <f t="shared" si="16"/>
        <v/>
      </c>
    </row>
    <row r="1037" spans="1:9" x14ac:dyDescent="0.25">
      <c r="A1037" s="12"/>
      <c r="B1037" s="228"/>
      <c r="C1037" s="154" t="str">
        <f>IFERROR(IF(LEN(B1037)&gt;0,IF(INDEX(TasksList!$C$6:$C$1005,MATCH(LEFT(B1037,SEARCH(" - ",B1037)-1)*1,TasksList!$B$6:$B$1005,0),1)=0,"",INDEX(TasksList!$C$6:$C$1005,MATCH(LEFT(B1037,SEARCH(" - ",B1037)-1)*1,TasksList!$B$6:$B$1005,0),1)),""),"Task not found!")</f>
        <v/>
      </c>
      <c r="D1037" s="384"/>
      <c r="E1037" s="149"/>
      <c r="F1037" s="149"/>
      <c r="G1037" s="150"/>
      <c r="I1037" s="276" t="str">
        <f t="shared" si="16"/>
        <v/>
      </c>
    </row>
    <row r="1038" spans="1:9" x14ac:dyDescent="0.25">
      <c r="A1038" s="12"/>
      <c r="B1038" s="228"/>
      <c r="C1038" s="154" t="str">
        <f>IFERROR(IF(LEN(B1038)&gt;0,IF(INDEX(TasksList!$C$6:$C$1005,MATCH(LEFT(B1038,SEARCH(" - ",B1038)-1)*1,TasksList!$B$6:$B$1005,0),1)=0,"",INDEX(TasksList!$C$6:$C$1005,MATCH(LEFT(B1038,SEARCH(" - ",B1038)-1)*1,TasksList!$B$6:$B$1005,0),1)),""),"Task not found!")</f>
        <v/>
      </c>
      <c r="D1038" s="384"/>
      <c r="E1038" s="149"/>
      <c r="F1038" s="149"/>
      <c r="G1038" s="150"/>
      <c r="I1038" s="276" t="str">
        <f t="shared" si="16"/>
        <v/>
      </c>
    </row>
    <row r="1039" spans="1:9" x14ac:dyDescent="0.25">
      <c r="A1039" s="12"/>
      <c r="B1039" s="228"/>
      <c r="C1039" s="154" t="str">
        <f>IFERROR(IF(LEN(B1039)&gt;0,IF(INDEX(TasksList!$C$6:$C$1005,MATCH(LEFT(B1039,SEARCH(" - ",B1039)-1)*1,TasksList!$B$6:$B$1005,0),1)=0,"",INDEX(TasksList!$C$6:$C$1005,MATCH(LEFT(B1039,SEARCH(" - ",B1039)-1)*1,TasksList!$B$6:$B$1005,0),1)),""),"Task not found!")</f>
        <v/>
      </c>
      <c r="D1039" s="384"/>
      <c r="E1039" s="149"/>
      <c r="F1039" s="149"/>
      <c r="G1039" s="150"/>
      <c r="I1039" s="276" t="str">
        <f t="shared" si="16"/>
        <v/>
      </c>
    </row>
    <row r="1040" spans="1:9" x14ac:dyDescent="0.25">
      <c r="A1040" s="12"/>
      <c r="B1040" s="228"/>
      <c r="C1040" s="154" t="str">
        <f>IFERROR(IF(LEN(B1040)&gt;0,IF(INDEX(TasksList!$C$6:$C$1005,MATCH(LEFT(B1040,SEARCH(" - ",B1040)-1)*1,TasksList!$B$6:$B$1005,0),1)=0,"",INDEX(TasksList!$C$6:$C$1005,MATCH(LEFT(B1040,SEARCH(" - ",B1040)-1)*1,TasksList!$B$6:$B$1005,0),1)),""),"Task not found!")</f>
        <v/>
      </c>
      <c r="D1040" s="384"/>
      <c r="E1040" s="149"/>
      <c r="F1040" s="149"/>
      <c r="G1040" s="150"/>
      <c r="I1040" s="276" t="str">
        <f t="shared" si="16"/>
        <v/>
      </c>
    </row>
    <row r="1041" spans="1:9" x14ac:dyDescent="0.25">
      <c r="A1041" s="12"/>
      <c r="B1041" s="228"/>
      <c r="C1041" s="154" t="str">
        <f>IFERROR(IF(LEN(B1041)&gt;0,IF(INDEX(TasksList!$C$6:$C$1005,MATCH(LEFT(B1041,SEARCH(" - ",B1041)-1)*1,TasksList!$B$6:$B$1005,0),1)=0,"",INDEX(TasksList!$C$6:$C$1005,MATCH(LEFT(B1041,SEARCH(" - ",B1041)-1)*1,TasksList!$B$6:$B$1005,0),1)),""),"Task not found!")</f>
        <v/>
      </c>
      <c r="D1041" s="384"/>
      <c r="E1041" s="149"/>
      <c r="F1041" s="149"/>
      <c r="G1041" s="150"/>
      <c r="I1041" s="276" t="str">
        <f t="shared" si="16"/>
        <v/>
      </c>
    </row>
    <row r="1042" spans="1:9" x14ac:dyDescent="0.25">
      <c r="A1042" s="12"/>
      <c r="B1042" s="228"/>
      <c r="C1042" s="154" t="str">
        <f>IFERROR(IF(LEN(B1042)&gt;0,IF(INDEX(TasksList!$C$6:$C$1005,MATCH(LEFT(B1042,SEARCH(" - ",B1042)-1)*1,TasksList!$B$6:$B$1005,0),1)=0,"",INDEX(TasksList!$C$6:$C$1005,MATCH(LEFT(B1042,SEARCH(" - ",B1042)-1)*1,TasksList!$B$6:$B$1005,0),1)),""),"Task not found!")</f>
        <v/>
      </c>
      <c r="D1042" s="384"/>
      <c r="E1042" s="149"/>
      <c r="F1042" s="149"/>
      <c r="G1042" s="150"/>
      <c r="I1042" s="276" t="str">
        <f t="shared" si="16"/>
        <v/>
      </c>
    </row>
    <row r="1043" spans="1:9" x14ac:dyDescent="0.25">
      <c r="A1043" s="12"/>
      <c r="B1043" s="228"/>
      <c r="C1043" s="154" t="str">
        <f>IFERROR(IF(LEN(B1043)&gt;0,IF(INDEX(TasksList!$C$6:$C$1005,MATCH(LEFT(B1043,SEARCH(" - ",B1043)-1)*1,TasksList!$B$6:$B$1005,0),1)=0,"",INDEX(TasksList!$C$6:$C$1005,MATCH(LEFT(B1043,SEARCH(" - ",B1043)-1)*1,TasksList!$B$6:$B$1005,0),1)),""),"Task not found!")</f>
        <v/>
      </c>
      <c r="D1043" s="384"/>
      <c r="E1043" s="149"/>
      <c r="F1043" s="149"/>
      <c r="G1043" s="150"/>
      <c r="I1043" s="276" t="str">
        <f t="shared" si="16"/>
        <v/>
      </c>
    </row>
    <row r="1044" spans="1:9" x14ac:dyDescent="0.25">
      <c r="A1044" s="12"/>
      <c r="B1044" s="228"/>
      <c r="C1044" s="154" t="str">
        <f>IFERROR(IF(LEN(B1044)&gt;0,IF(INDEX(TasksList!$C$6:$C$1005,MATCH(LEFT(B1044,SEARCH(" - ",B1044)-1)*1,TasksList!$B$6:$B$1005,0),1)=0,"",INDEX(TasksList!$C$6:$C$1005,MATCH(LEFT(B1044,SEARCH(" - ",B1044)-1)*1,TasksList!$B$6:$B$1005,0),1)),""),"Task not found!")</f>
        <v/>
      </c>
      <c r="D1044" s="384"/>
      <c r="E1044" s="149"/>
      <c r="F1044" s="149"/>
      <c r="G1044" s="150"/>
      <c r="I1044" s="276" t="str">
        <f t="shared" si="16"/>
        <v/>
      </c>
    </row>
    <row r="1045" spans="1:9" x14ac:dyDescent="0.25">
      <c r="A1045" s="12"/>
      <c r="B1045" s="228"/>
      <c r="C1045" s="154" t="str">
        <f>IFERROR(IF(LEN(B1045)&gt;0,IF(INDEX(TasksList!$C$6:$C$1005,MATCH(LEFT(B1045,SEARCH(" - ",B1045)-1)*1,TasksList!$B$6:$B$1005,0),1)=0,"",INDEX(TasksList!$C$6:$C$1005,MATCH(LEFT(B1045,SEARCH(" - ",B1045)-1)*1,TasksList!$B$6:$B$1005,0),1)),""),"Task not found!")</f>
        <v/>
      </c>
      <c r="D1045" s="384"/>
      <c r="E1045" s="149"/>
      <c r="F1045" s="149"/>
      <c r="G1045" s="150"/>
      <c r="I1045" s="276" t="str">
        <f t="shared" si="16"/>
        <v/>
      </c>
    </row>
    <row r="1046" spans="1:9" x14ac:dyDescent="0.25">
      <c r="A1046" s="12"/>
      <c r="B1046" s="228"/>
      <c r="C1046" s="154" t="str">
        <f>IFERROR(IF(LEN(B1046)&gt;0,IF(INDEX(TasksList!$C$6:$C$1005,MATCH(LEFT(B1046,SEARCH(" - ",B1046)-1)*1,TasksList!$B$6:$B$1005,0),1)=0,"",INDEX(TasksList!$C$6:$C$1005,MATCH(LEFT(B1046,SEARCH(" - ",B1046)-1)*1,TasksList!$B$6:$B$1005,0),1)),""),"Task not found!")</f>
        <v/>
      </c>
      <c r="D1046" s="384"/>
      <c r="E1046" s="149"/>
      <c r="F1046" s="149"/>
      <c r="G1046" s="150"/>
      <c r="I1046" s="276" t="str">
        <f t="shared" si="16"/>
        <v/>
      </c>
    </row>
    <row r="1047" spans="1:9" x14ac:dyDescent="0.25">
      <c r="A1047" s="12"/>
      <c r="B1047" s="228"/>
      <c r="C1047" s="154" t="str">
        <f>IFERROR(IF(LEN(B1047)&gt;0,IF(INDEX(TasksList!$C$6:$C$1005,MATCH(LEFT(B1047,SEARCH(" - ",B1047)-1)*1,TasksList!$B$6:$B$1005,0),1)=0,"",INDEX(TasksList!$C$6:$C$1005,MATCH(LEFT(B1047,SEARCH(" - ",B1047)-1)*1,TasksList!$B$6:$B$1005,0),1)),""),"Task not found!")</f>
        <v/>
      </c>
      <c r="D1047" s="384"/>
      <c r="E1047" s="149"/>
      <c r="F1047" s="149"/>
      <c r="G1047" s="150"/>
      <c r="I1047" s="276" t="str">
        <f t="shared" si="16"/>
        <v/>
      </c>
    </row>
    <row r="1048" spans="1:9" x14ac:dyDescent="0.25">
      <c r="A1048" s="12"/>
      <c r="B1048" s="228"/>
      <c r="C1048" s="154" t="str">
        <f>IFERROR(IF(LEN(B1048)&gt;0,IF(INDEX(TasksList!$C$6:$C$1005,MATCH(LEFT(B1048,SEARCH(" - ",B1048)-1)*1,TasksList!$B$6:$B$1005,0),1)=0,"",INDEX(TasksList!$C$6:$C$1005,MATCH(LEFT(B1048,SEARCH(" - ",B1048)-1)*1,TasksList!$B$6:$B$1005,0),1)),""),"Task not found!")</f>
        <v/>
      </c>
      <c r="D1048" s="384"/>
      <c r="E1048" s="149"/>
      <c r="F1048" s="149"/>
      <c r="G1048" s="150"/>
      <c r="I1048" s="276" t="str">
        <f t="shared" si="16"/>
        <v/>
      </c>
    </row>
    <row r="1049" spans="1:9" x14ac:dyDescent="0.25">
      <c r="A1049" s="12"/>
      <c r="B1049" s="228"/>
      <c r="C1049" s="154" t="str">
        <f>IFERROR(IF(LEN(B1049)&gt;0,IF(INDEX(TasksList!$C$6:$C$1005,MATCH(LEFT(B1049,SEARCH(" - ",B1049)-1)*1,TasksList!$B$6:$B$1005,0),1)=0,"",INDEX(TasksList!$C$6:$C$1005,MATCH(LEFT(B1049,SEARCH(" - ",B1049)-1)*1,TasksList!$B$6:$B$1005,0),1)),""),"Task not found!")</f>
        <v/>
      </c>
      <c r="D1049" s="384"/>
      <c r="E1049" s="149"/>
      <c r="F1049" s="149"/>
      <c r="G1049" s="150"/>
      <c r="I1049" s="276" t="str">
        <f t="shared" si="16"/>
        <v/>
      </c>
    </row>
    <row r="1050" spans="1:9" x14ac:dyDescent="0.25">
      <c r="A1050" s="12"/>
      <c r="B1050" s="228"/>
      <c r="C1050" s="154" t="str">
        <f>IFERROR(IF(LEN(B1050)&gt;0,IF(INDEX(TasksList!$C$6:$C$1005,MATCH(LEFT(B1050,SEARCH(" - ",B1050)-1)*1,TasksList!$B$6:$B$1005,0),1)=0,"",INDEX(TasksList!$C$6:$C$1005,MATCH(LEFT(B1050,SEARCH(" - ",B1050)-1)*1,TasksList!$B$6:$B$1005,0),1)),""),"Task not found!")</f>
        <v/>
      </c>
      <c r="D1050" s="384"/>
      <c r="E1050" s="149"/>
      <c r="F1050" s="149"/>
      <c r="G1050" s="150"/>
      <c r="I1050" s="276" t="str">
        <f t="shared" si="16"/>
        <v/>
      </c>
    </row>
    <row r="1051" spans="1:9" x14ac:dyDescent="0.25">
      <c r="A1051" s="12"/>
      <c r="B1051" s="228"/>
      <c r="C1051" s="154" t="str">
        <f>IFERROR(IF(LEN(B1051)&gt;0,IF(INDEX(TasksList!$C$6:$C$1005,MATCH(LEFT(B1051,SEARCH(" - ",B1051)-1)*1,TasksList!$B$6:$B$1005,0),1)=0,"",INDEX(TasksList!$C$6:$C$1005,MATCH(LEFT(B1051,SEARCH(" - ",B1051)-1)*1,TasksList!$B$6:$B$1005,0),1)),""),"Task not found!")</f>
        <v/>
      </c>
      <c r="D1051" s="384"/>
      <c r="E1051" s="149"/>
      <c r="F1051" s="149"/>
      <c r="G1051" s="150"/>
      <c r="I1051" s="276" t="str">
        <f t="shared" si="16"/>
        <v/>
      </c>
    </row>
    <row r="1052" spans="1:9" x14ac:dyDescent="0.25">
      <c r="A1052" s="12"/>
      <c r="B1052" s="228"/>
      <c r="C1052" s="154" t="str">
        <f>IFERROR(IF(LEN(B1052)&gt;0,IF(INDEX(TasksList!$C$6:$C$1005,MATCH(LEFT(B1052,SEARCH(" - ",B1052)-1)*1,TasksList!$B$6:$B$1005,0),1)=0,"",INDEX(TasksList!$C$6:$C$1005,MATCH(LEFT(B1052,SEARCH(" - ",B1052)-1)*1,TasksList!$B$6:$B$1005,0),1)),""),"Task not found!")</f>
        <v/>
      </c>
      <c r="D1052" s="384"/>
      <c r="E1052" s="149"/>
      <c r="F1052" s="149"/>
      <c r="G1052" s="150"/>
      <c r="I1052" s="276" t="str">
        <f t="shared" si="16"/>
        <v/>
      </c>
    </row>
    <row r="1053" spans="1:9" x14ac:dyDescent="0.25">
      <c r="A1053" s="12"/>
      <c r="B1053" s="228"/>
      <c r="C1053" s="154" t="str">
        <f>IFERROR(IF(LEN(B1053)&gt;0,IF(INDEX(TasksList!$C$6:$C$1005,MATCH(LEFT(B1053,SEARCH(" - ",B1053)-1)*1,TasksList!$B$6:$B$1005,0),1)=0,"",INDEX(TasksList!$C$6:$C$1005,MATCH(LEFT(B1053,SEARCH(" - ",B1053)-1)*1,TasksList!$B$6:$B$1005,0),1)),""),"Task not found!")</f>
        <v/>
      </c>
      <c r="D1053" s="384"/>
      <c r="E1053" s="149"/>
      <c r="F1053" s="149"/>
      <c r="G1053" s="150"/>
      <c r="I1053" s="276" t="str">
        <f t="shared" si="16"/>
        <v/>
      </c>
    </row>
    <row r="1054" spans="1:9" x14ac:dyDescent="0.25">
      <c r="A1054" s="12"/>
      <c r="B1054" s="228"/>
      <c r="C1054" s="154" t="str">
        <f>IFERROR(IF(LEN(B1054)&gt;0,IF(INDEX(TasksList!$C$6:$C$1005,MATCH(LEFT(B1054,SEARCH(" - ",B1054)-1)*1,TasksList!$B$6:$B$1005,0),1)=0,"",INDEX(TasksList!$C$6:$C$1005,MATCH(LEFT(B1054,SEARCH(" - ",B1054)-1)*1,TasksList!$B$6:$B$1005,0),1)),""),"Task not found!")</f>
        <v/>
      </c>
      <c r="D1054" s="384"/>
      <c r="E1054" s="149"/>
      <c r="F1054" s="149"/>
      <c r="G1054" s="150"/>
      <c r="I1054" s="276" t="str">
        <f t="shared" si="16"/>
        <v/>
      </c>
    </row>
    <row r="1055" spans="1:9" x14ac:dyDescent="0.25">
      <c r="A1055" s="12"/>
      <c r="B1055" s="228"/>
      <c r="C1055" s="154" t="str">
        <f>IFERROR(IF(LEN(B1055)&gt;0,IF(INDEX(TasksList!$C$6:$C$1005,MATCH(LEFT(B1055,SEARCH(" - ",B1055)-1)*1,TasksList!$B$6:$B$1005,0),1)=0,"",INDEX(TasksList!$C$6:$C$1005,MATCH(LEFT(B1055,SEARCH(" - ",B1055)-1)*1,TasksList!$B$6:$B$1005,0),1)),""),"Task not found!")</f>
        <v/>
      </c>
      <c r="D1055" s="384"/>
      <c r="E1055" s="149"/>
      <c r="F1055" s="149"/>
      <c r="G1055" s="150"/>
      <c r="I1055" s="276" t="str">
        <f t="shared" si="16"/>
        <v/>
      </c>
    </row>
    <row r="1056" spans="1:9" x14ac:dyDescent="0.25">
      <c r="A1056" s="12"/>
      <c r="B1056" s="228"/>
      <c r="C1056" s="154" t="str">
        <f>IFERROR(IF(LEN(B1056)&gt;0,IF(INDEX(TasksList!$C$6:$C$1005,MATCH(LEFT(B1056,SEARCH(" - ",B1056)-1)*1,TasksList!$B$6:$B$1005,0),1)=0,"",INDEX(TasksList!$C$6:$C$1005,MATCH(LEFT(B1056,SEARCH(" - ",B1056)-1)*1,TasksList!$B$6:$B$1005,0),1)),""),"Task not found!")</f>
        <v/>
      </c>
      <c r="D1056" s="384"/>
      <c r="E1056" s="149"/>
      <c r="F1056" s="149"/>
      <c r="G1056" s="150"/>
      <c r="I1056" s="276" t="str">
        <f t="shared" si="16"/>
        <v/>
      </c>
    </row>
    <row r="1057" spans="1:9" x14ac:dyDescent="0.25">
      <c r="A1057" s="12"/>
      <c r="B1057" s="228"/>
      <c r="C1057" s="154" t="str">
        <f>IFERROR(IF(LEN(B1057)&gt;0,IF(INDEX(TasksList!$C$6:$C$1005,MATCH(LEFT(B1057,SEARCH(" - ",B1057)-1)*1,TasksList!$B$6:$B$1005,0),1)=0,"",INDEX(TasksList!$C$6:$C$1005,MATCH(LEFT(B1057,SEARCH(" - ",B1057)-1)*1,TasksList!$B$6:$B$1005,0),1)),""),"Task not found!")</f>
        <v/>
      </c>
      <c r="D1057" s="384"/>
      <c r="E1057" s="149"/>
      <c r="F1057" s="149"/>
      <c r="G1057" s="150"/>
      <c r="I1057" s="276" t="str">
        <f t="shared" si="16"/>
        <v/>
      </c>
    </row>
    <row r="1058" spans="1:9" x14ac:dyDescent="0.25">
      <c r="A1058" s="12"/>
      <c r="B1058" s="228"/>
      <c r="C1058" s="154" t="str">
        <f>IFERROR(IF(LEN(B1058)&gt;0,IF(INDEX(TasksList!$C$6:$C$1005,MATCH(LEFT(B1058,SEARCH(" - ",B1058)-1)*1,TasksList!$B$6:$B$1005,0),1)=0,"",INDEX(TasksList!$C$6:$C$1005,MATCH(LEFT(B1058,SEARCH(" - ",B1058)-1)*1,TasksList!$B$6:$B$1005,0),1)),""),"Task not found!")</f>
        <v/>
      </c>
      <c r="D1058" s="384"/>
      <c r="E1058" s="149"/>
      <c r="F1058" s="149"/>
      <c r="G1058" s="150"/>
      <c r="I1058" s="276" t="str">
        <f t="shared" si="16"/>
        <v/>
      </c>
    </row>
    <row r="1059" spans="1:9" x14ac:dyDescent="0.25">
      <c r="A1059" s="12"/>
      <c r="B1059" s="228"/>
      <c r="C1059" s="154" t="str">
        <f>IFERROR(IF(LEN(B1059)&gt;0,IF(INDEX(TasksList!$C$6:$C$1005,MATCH(LEFT(B1059,SEARCH(" - ",B1059)-1)*1,TasksList!$B$6:$B$1005,0),1)=0,"",INDEX(TasksList!$C$6:$C$1005,MATCH(LEFT(B1059,SEARCH(" - ",B1059)-1)*1,TasksList!$B$6:$B$1005,0),1)),""),"Task not found!")</f>
        <v/>
      </c>
      <c r="D1059" s="384"/>
      <c r="E1059" s="149"/>
      <c r="F1059" s="149"/>
      <c r="G1059" s="150"/>
      <c r="I1059" s="276" t="str">
        <f t="shared" si="16"/>
        <v/>
      </c>
    </row>
    <row r="1060" spans="1:9" x14ac:dyDescent="0.25">
      <c r="A1060" s="12"/>
      <c r="B1060" s="228"/>
      <c r="C1060" s="154" t="str">
        <f>IFERROR(IF(LEN(B1060)&gt;0,IF(INDEX(TasksList!$C$6:$C$1005,MATCH(LEFT(B1060,SEARCH(" - ",B1060)-1)*1,TasksList!$B$6:$B$1005,0),1)=0,"",INDEX(TasksList!$C$6:$C$1005,MATCH(LEFT(B1060,SEARCH(" - ",B1060)-1)*1,TasksList!$B$6:$B$1005,0),1)),""),"Task not found!")</f>
        <v/>
      </c>
      <c r="D1060" s="384"/>
      <c r="E1060" s="149"/>
      <c r="F1060" s="149"/>
      <c r="G1060" s="150"/>
      <c r="I1060" s="276" t="str">
        <f t="shared" si="16"/>
        <v/>
      </c>
    </row>
    <row r="1061" spans="1:9" x14ac:dyDescent="0.25">
      <c r="A1061" s="12"/>
      <c r="B1061" s="228"/>
      <c r="C1061" s="154" t="str">
        <f>IFERROR(IF(LEN(B1061)&gt;0,IF(INDEX(TasksList!$C$6:$C$1005,MATCH(LEFT(B1061,SEARCH(" - ",B1061)-1)*1,TasksList!$B$6:$B$1005,0),1)=0,"",INDEX(TasksList!$C$6:$C$1005,MATCH(LEFT(B1061,SEARCH(" - ",B1061)-1)*1,TasksList!$B$6:$B$1005,0),1)),""),"Task not found!")</f>
        <v/>
      </c>
      <c r="D1061" s="384"/>
      <c r="E1061" s="149"/>
      <c r="F1061" s="149"/>
      <c r="G1061" s="150"/>
      <c r="I1061" s="276" t="str">
        <f t="shared" si="16"/>
        <v/>
      </c>
    </row>
    <row r="1062" spans="1:9" x14ac:dyDescent="0.25">
      <c r="A1062" s="12"/>
      <c r="B1062" s="228"/>
      <c r="C1062" s="154" t="str">
        <f>IFERROR(IF(LEN(B1062)&gt;0,IF(INDEX(TasksList!$C$6:$C$1005,MATCH(LEFT(B1062,SEARCH(" - ",B1062)-1)*1,TasksList!$B$6:$B$1005,0),1)=0,"",INDEX(TasksList!$C$6:$C$1005,MATCH(LEFT(B1062,SEARCH(" - ",B1062)-1)*1,TasksList!$B$6:$B$1005,0),1)),""),"Task not found!")</f>
        <v/>
      </c>
      <c r="D1062" s="384"/>
      <c r="E1062" s="149"/>
      <c r="F1062" s="149"/>
      <c r="G1062" s="150"/>
      <c r="I1062" s="276" t="str">
        <f t="shared" si="16"/>
        <v/>
      </c>
    </row>
    <row r="1063" spans="1:9" x14ac:dyDescent="0.25">
      <c r="A1063" s="12"/>
      <c r="B1063" s="228"/>
      <c r="C1063" s="154" t="str">
        <f>IFERROR(IF(LEN(B1063)&gt;0,IF(INDEX(TasksList!$C$6:$C$1005,MATCH(LEFT(B1063,SEARCH(" - ",B1063)-1)*1,TasksList!$B$6:$B$1005,0),1)=0,"",INDEX(TasksList!$C$6:$C$1005,MATCH(LEFT(B1063,SEARCH(" - ",B1063)-1)*1,TasksList!$B$6:$B$1005,0),1)),""),"Task not found!")</f>
        <v/>
      </c>
      <c r="D1063" s="384"/>
      <c r="E1063" s="149"/>
      <c r="F1063" s="149"/>
      <c r="G1063" s="150"/>
      <c r="I1063" s="276" t="str">
        <f t="shared" si="16"/>
        <v/>
      </c>
    </row>
    <row r="1064" spans="1:9" x14ac:dyDescent="0.25">
      <c r="A1064" s="12"/>
      <c r="B1064" s="228"/>
      <c r="C1064" s="154" t="str">
        <f>IFERROR(IF(LEN(B1064)&gt;0,IF(INDEX(TasksList!$C$6:$C$1005,MATCH(LEFT(B1064,SEARCH(" - ",B1064)-1)*1,TasksList!$B$6:$B$1005,0),1)=0,"",INDEX(TasksList!$C$6:$C$1005,MATCH(LEFT(B1064,SEARCH(" - ",B1064)-1)*1,TasksList!$B$6:$B$1005,0),1)),""),"Task not found!")</f>
        <v/>
      </c>
      <c r="D1064" s="384"/>
      <c r="E1064" s="149"/>
      <c r="F1064" s="149"/>
      <c r="G1064" s="150"/>
      <c r="I1064" s="276" t="str">
        <f t="shared" si="16"/>
        <v/>
      </c>
    </row>
    <row r="1065" spans="1:9" x14ac:dyDescent="0.25">
      <c r="A1065" s="12"/>
      <c r="B1065" s="228"/>
      <c r="C1065" s="154" t="str">
        <f>IFERROR(IF(LEN(B1065)&gt;0,IF(INDEX(TasksList!$C$6:$C$1005,MATCH(LEFT(B1065,SEARCH(" - ",B1065)-1)*1,TasksList!$B$6:$B$1005,0),1)=0,"",INDEX(TasksList!$C$6:$C$1005,MATCH(LEFT(B1065,SEARCH(" - ",B1065)-1)*1,TasksList!$B$6:$B$1005,0),1)),""),"Task not found!")</f>
        <v/>
      </c>
      <c r="D1065" s="384"/>
      <c r="E1065" s="149"/>
      <c r="F1065" s="149"/>
      <c r="G1065" s="150"/>
      <c r="I1065" s="276" t="str">
        <f t="shared" si="16"/>
        <v/>
      </c>
    </row>
    <row r="1066" spans="1:9" x14ac:dyDescent="0.25">
      <c r="A1066" s="12"/>
      <c r="B1066" s="228"/>
      <c r="C1066" s="154" t="str">
        <f>IFERROR(IF(LEN(B1066)&gt;0,IF(INDEX(TasksList!$C$6:$C$1005,MATCH(LEFT(B1066,SEARCH(" - ",B1066)-1)*1,TasksList!$B$6:$B$1005,0),1)=0,"",INDEX(TasksList!$C$6:$C$1005,MATCH(LEFT(B1066,SEARCH(" - ",B1066)-1)*1,TasksList!$B$6:$B$1005,0),1)),""),"Task not found!")</f>
        <v/>
      </c>
      <c r="D1066" s="384"/>
      <c r="E1066" s="149"/>
      <c r="F1066" s="149"/>
      <c r="G1066" s="150"/>
      <c r="I1066" s="276" t="str">
        <f t="shared" si="16"/>
        <v/>
      </c>
    </row>
    <row r="1067" spans="1:9" x14ac:dyDescent="0.25">
      <c r="A1067" s="12"/>
      <c r="B1067" s="228"/>
      <c r="C1067" s="154" t="str">
        <f>IFERROR(IF(LEN(B1067)&gt;0,IF(INDEX(TasksList!$C$6:$C$1005,MATCH(LEFT(B1067,SEARCH(" - ",B1067)-1)*1,TasksList!$B$6:$B$1005,0),1)=0,"",INDEX(TasksList!$C$6:$C$1005,MATCH(LEFT(B1067,SEARCH(" - ",B1067)-1)*1,TasksList!$B$6:$B$1005,0),1)),""),"Task not found!")</f>
        <v/>
      </c>
      <c r="D1067" s="384"/>
      <c r="E1067" s="149"/>
      <c r="F1067" s="149"/>
      <c r="G1067" s="150"/>
      <c r="I1067" s="276" t="str">
        <f t="shared" si="16"/>
        <v/>
      </c>
    </row>
    <row r="1068" spans="1:9" x14ac:dyDescent="0.25">
      <c r="A1068" s="12"/>
      <c r="B1068" s="228"/>
      <c r="C1068" s="154" t="str">
        <f>IFERROR(IF(LEN(B1068)&gt;0,IF(INDEX(TasksList!$C$6:$C$1005,MATCH(LEFT(B1068,SEARCH(" - ",B1068)-1)*1,TasksList!$B$6:$B$1005,0),1)=0,"",INDEX(TasksList!$C$6:$C$1005,MATCH(LEFT(B1068,SEARCH(" - ",B1068)-1)*1,TasksList!$B$6:$B$1005,0),1)),""),"Task not found!")</f>
        <v/>
      </c>
      <c r="D1068" s="384"/>
      <c r="E1068" s="149"/>
      <c r="F1068" s="149"/>
      <c r="G1068" s="150"/>
      <c r="I1068" s="276" t="str">
        <f t="shared" si="16"/>
        <v/>
      </c>
    </row>
    <row r="1069" spans="1:9" x14ac:dyDescent="0.25">
      <c r="A1069" s="12"/>
      <c r="B1069" s="228"/>
      <c r="C1069" s="154" t="str">
        <f>IFERROR(IF(LEN(B1069)&gt;0,IF(INDEX(TasksList!$C$6:$C$1005,MATCH(LEFT(B1069,SEARCH(" - ",B1069)-1)*1,TasksList!$B$6:$B$1005,0),1)=0,"",INDEX(TasksList!$C$6:$C$1005,MATCH(LEFT(B1069,SEARCH(" - ",B1069)-1)*1,TasksList!$B$6:$B$1005,0),1)),""),"Task not found!")</f>
        <v/>
      </c>
      <c r="D1069" s="384"/>
      <c r="E1069" s="149"/>
      <c r="F1069" s="149"/>
      <c r="G1069" s="150"/>
      <c r="I1069" s="276" t="str">
        <f t="shared" si="16"/>
        <v/>
      </c>
    </row>
    <row r="1070" spans="1:9" x14ac:dyDescent="0.25">
      <c r="A1070" s="12"/>
      <c r="B1070" s="228"/>
      <c r="C1070" s="154" t="str">
        <f>IFERROR(IF(LEN(B1070)&gt;0,IF(INDEX(TasksList!$C$6:$C$1005,MATCH(LEFT(B1070,SEARCH(" - ",B1070)-1)*1,TasksList!$B$6:$B$1005,0),1)=0,"",INDEX(TasksList!$C$6:$C$1005,MATCH(LEFT(B1070,SEARCH(" - ",B1070)-1)*1,TasksList!$B$6:$B$1005,0),1)),""),"Task not found!")</f>
        <v/>
      </c>
      <c r="D1070" s="384"/>
      <c r="E1070" s="149"/>
      <c r="F1070" s="149"/>
      <c r="G1070" s="150"/>
      <c r="I1070" s="276" t="str">
        <f t="shared" si="16"/>
        <v/>
      </c>
    </row>
    <row r="1071" spans="1:9" x14ac:dyDescent="0.25">
      <c r="A1071" s="12"/>
      <c r="B1071" s="228"/>
      <c r="C1071" s="154" t="str">
        <f>IFERROR(IF(LEN(B1071)&gt;0,IF(INDEX(TasksList!$C$6:$C$1005,MATCH(LEFT(B1071,SEARCH(" - ",B1071)-1)*1,TasksList!$B$6:$B$1005,0),1)=0,"",INDEX(TasksList!$C$6:$C$1005,MATCH(LEFT(B1071,SEARCH(" - ",B1071)-1)*1,TasksList!$B$6:$B$1005,0),1)),""),"Task not found!")</f>
        <v/>
      </c>
      <c r="D1071" s="384"/>
      <c r="E1071" s="149"/>
      <c r="F1071" s="149"/>
      <c r="G1071" s="150"/>
      <c r="I1071" s="276" t="str">
        <f t="shared" si="16"/>
        <v/>
      </c>
    </row>
    <row r="1072" spans="1:9" x14ac:dyDescent="0.25">
      <c r="A1072" s="12"/>
      <c r="B1072" s="228"/>
      <c r="C1072" s="154" t="str">
        <f>IFERROR(IF(LEN(B1072)&gt;0,IF(INDEX(TasksList!$C$6:$C$1005,MATCH(LEFT(B1072,SEARCH(" - ",B1072)-1)*1,TasksList!$B$6:$B$1005,0),1)=0,"",INDEX(TasksList!$C$6:$C$1005,MATCH(LEFT(B1072,SEARCH(" - ",B1072)-1)*1,TasksList!$B$6:$B$1005,0),1)),""),"Task not found!")</f>
        <v/>
      </c>
      <c r="D1072" s="384"/>
      <c r="E1072" s="149"/>
      <c r="F1072" s="149"/>
      <c r="G1072" s="150"/>
      <c r="I1072" s="276" t="str">
        <f t="shared" si="16"/>
        <v/>
      </c>
    </row>
    <row r="1073" spans="1:9" x14ac:dyDescent="0.25">
      <c r="A1073" s="12"/>
      <c r="B1073" s="228"/>
      <c r="C1073" s="154" t="str">
        <f>IFERROR(IF(LEN(B1073)&gt;0,IF(INDEX(TasksList!$C$6:$C$1005,MATCH(LEFT(B1073,SEARCH(" - ",B1073)-1)*1,TasksList!$B$6:$B$1005,0),1)=0,"",INDEX(TasksList!$C$6:$C$1005,MATCH(LEFT(B1073,SEARCH(" - ",B1073)-1)*1,TasksList!$B$6:$B$1005,0),1)),""),"Task not found!")</f>
        <v/>
      </c>
      <c r="D1073" s="384"/>
      <c r="E1073" s="149"/>
      <c r="F1073" s="149"/>
      <c r="G1073" s="150"/>
      <c r="I1073" s="276" t="str">
        <f t="shared" si="16"/>
        <v/>
      </c>
    </row>
    <row r="1074" spans="1:9" x14ac:dyDescent="0.25">
      <c r="A1074" s="12"/>
      <c r="B1074" s="228"/>
      <c r="C1074" s="154" t="str">
        <f>IFERROR(IF(LEN(B1074)&gt;0,IF(INDEX(TasksList!$C$6:$C$1005,MATCH(LEFT(B1074,SEARCH(" - ",B1074)-1)*1,TasksList!$B$6:$B$1005,0),1)=0,"",INDEX(TasksList!$C$6:$C$1005,MATCH(LEFT(B1074,SEARCH(" - ",B1074)-1)*1,TasksList!$B$6:$B$1005,0),1)),""),"Task not found!")</f>
        <v/>
      </c>
      <c r="D1074" s="384"/>
      <c r="E1074" s="149"/>
      <c r="F1074" s="149"/>
      <c r="G1074" s="150"/>
      <c r="I1074" s="276" t="str">
        <f t="shared" si="16"/>
        <v/>
      </c>
    </row>
    <row r="1075" spans="1:9" x14ac:dyDescent="0.25">
      <c r="A1075" s="12"/>
      <c r="B1075" s="228"/>
      <c r="C1075" s="154" t="str">
        <f>IFERROR(IF(LEN(B1075)&gt;0,IF(INDEX(TasksList!$C$6:$C$1005,MATCH(LEFT(B1075,SEARCH(" - ",B1075)-1)*1,TasksList!$B$6:$B$1005,0),1)=0,"",INDEX(TasksList!$C$6:$C$1005,MATCH(LEFT(B1075,SEARCH(" - ",B1075)-1)*1,TasksList!$B$6:$B$1005,0),1)),""),"Task not found!")</f>
        <v/>
      </c>
      <c r="D1075" s="384"/>
      <c r="E1075" s="149"/>
      <c r="F1075" s="149"/>
      <c r="G1075" s="150"/>
      <c r="I1075" s="276" t="str">
        <f t="shared" si="16"/>
        <v/>
      </c>
    </row>
    <row r="1076" spans="1:9" x14ac:dyDescent="0.25">
      <c r="A1076" s="12"/>
      <c r="B1076" s="228"/>
      <c r="C1076" s="154" t="str">
        <f>IFERROR(IF(LEN(B1076)&gt;0,IF(INDEX(TasksList!$C$6:$C$1005,MATCH(LEFT(B1076,SEARCH(" - ",B1076)-1)*1,TasksList!$B$6:$B$1005,0),1)=0,"",INDEX(TasksList!$C$6:$C$1005,MATCH(LEFT(B1076,SEARCH(" - ",B1076)-1)*1,TasksList!$B$6:$B$1005,0),1)),""),"Task not found!")</f>
        <v/>
      </c>
      <c r="D1076" s="384"/>
      <c r="E1076" s="149"/>
      <c r="F1076" s="149"/>
      <c r="G1076" s="150"/>
      <c r="I1076" s="276" t="str">
        <f t="shared" si="16"/>
        <v/>
      </c>
    </row>
    <row r="1077" spans="1:9" x14ac:dyDescent="0.25">
      <c r="A1077" s="12"/>
      <c r="B1077" s="228"/>
      <c r="C1077" s="154" t="str">
        <f>IFERROR(IF(LEN(B1077)&gt;0,IF(INDEX(TasksList!$C$6:$C$1005,MATCH(LEFT(B1077,SEARCH(" - ",B1077)-1)*1,TasksList!$B$6:$B$1005,0),1)=0,"",INDEX(TasksList!$C$6:$C$1005,MATCH(LEFT(B1077,SEARCH(" - ",B1077)-1)*1,TasksList!$B$6:$B$1005,0),1)),""),"Task not found!")</f>
        <v/>
      </c>
      <c r="D1077" s="384"/>
      <c r="E1077" s="149"/>
      <c r="F1077" s="149"/>
      <c r="G1077" s="150"/>
      <c r="I1077" s="276" t="str">
        <f t="shared" si="16"/>
        <v/>
      </c>
    </row>
    <row r="1078" spans="1:9" x14ac:dyDescent="0.25">
      <c r="A1078" s="12"/>
      <c r="B1078" s="228"/>
      <c r="C1078" s="154" t="str">
        <f>IFERROR(IF(LEN(B1078)&gt;0,IF(INDEX(TasksList!$C$6:$C$1005,MATCH(LEFT(B1078,SEARCH(" - ",B1078)-1)*1,TasksList!$B$6:$B$1005,0),1)=0,"",INDEX(TasksList!$C$6:$C$1005,MATCH(LEFT(B1078,SEARCH(" - ",B1078)-1)*1,TasksList!$B$6:$B$1005,0),1)),""),"Task not found!")</f>
        <v/>
      </c>
      <c r="D1078" s="384"/>
      <c r="E1078" s="149"/>
      <c r="F1078" s="149"/>
      <c r="G1078" s="150"/>
      <c r="I1078" s="276" t="str">
        <f t="shared" si="16"/>
        <v/>
      </c>
    </row>
    <row r="1079" spans="1:9" x14ac:dyDescent="0.25">
      <c r="A1079" s="12"/>
      <c r="B1079" s="228"/>
      <c r="C1079" s="154" t="str">
        <f>IFERROR(IF(LEN(B1079)&gt;0,IF(INDEX(TasksList!$C$6:$C$1005,MATCH(LEFT(B1079,SEARCH(" - ",B1079)-1)*1,TasksList!$B$6:$B$1005,0),1)=0,"",INDEX(TasksList!$C$6:$C$1005,MATCH(LEFT(B1079,SEARCH(" - ",B1079)-1)*1,TasksList!$B$6:$B$1005,0),1)),""),"Task not found!")</f>
        <v/>
      </c>
      <c r="D1079" s="384"/>
      <c r="E1079" s="149"/>
      <c r="F1079" s="149"/>
      <c r="G1079" s="150"/>
      <c r="I1079" s="276" t="str">
        <f t="shared" si="16"/>
        <v/>
      </c>
    </row>
    <row r="1080" spans="1:9" x14ac:dyDescent="0.25">
      <c r="A1080" s="12"/>
      <c r="B1080" s="228"/>
      <c r="C1080" s="154" t="str">
        <f>IFERROR(IF(LEN(B1080)&gt;0,IF(INDEX(TasksList!$C$6:$C$1005,MATCH(LEFT(B1080,SEARCH(" - ",B1080)-1)*1,TasksList!$B$6:$B$1005,0),1)=0,"",INDEX(TasksList!$C$6:$C$1005,MATCH(LEFT(B1080,SEARCH(" - ",B1080)-1)*1,TasksList!$B$6:$B$1005,0),1)),""),"Task not found!")</f>
        <v/>
      </c>
      <c r="D1080" s="384"/>
      <c r="E1080" s="149"/>
      <c r="F1080" s="149"/>
      <c r="G1080" s="150"/>
      <c r="I1080" s="276" t="str">
        <f t="shared" si="16"/>
        <v/>
      </c>
    </row>
    <row r="1081" spans="1:9" x14ac:dyDescent="0.25">
      <c r="A1081" s="12"/>
      <c r="B1081" s="228"/>
      <c r="C1081" s="154" t="str">
        <f>IFERROR(IF(LEN(B1081)&gt;0,IF(INDEX(TasksList!$C$6:$C$1005,MATCH(LEFT(B1081,SEARCH(" - ",B1081)-1)*1,TasksList!$B$6:$B$1005,0),1)=0,"",INDEX(TasksList!$C$6:$C$1005,MATCH(LEFT(B1081,SEARCH(" - ",B1081)-1)*1,TasksList!$B$6:$B$1005,0),1)),""),"Task not found!")</f>
        <v/>
      </c>
      <c r="D1081" s="384"/>
      <c r="E1081" s="149"/>
      <c r="F1081" s="149"/>
      <c r="G1081" s="150"/>
      <c r="I1081" s="276" t="str">
        <f t="shared" si="16"/>
        <v/>
      </c>
    </row>
    <row r="1082" spans="1:9" x14ac:dyDescent="0.25">
      <c r="A1082" s="12"/>
      <c r="B1082" s="228"/>
      <c r="C1082" s="154" t="str">
        <f>IFERROR(IF(LEN(B1082)&gt;0,IF(INDEX(TasksList!$C$6:$C$1005,MATCH(LEFT(B1082,SEARCH(" - ",B1082)-1)*1,TasksList!$B$6:$B$1005,0),1)=0,"",INDEX(TasksList!$C$6:$C$1005,MATCH(LEFT(B1082,SEARCH(" - ",B1082)-1)*1,TasksList!$B$6:$B$1005,0),1)),""),"Task not found!")</f>
        <v/>
      </c>
      <c r="D1082" s="384"/>
      <c r="E1082" s="149"/>
      <c r="F1082" s="149"/>
      <c r="G1082" s="150"/>
      <c r="I1082" s="276" t="str">
        <f t="shared" si="16"/>
        <v/>
      </c>
    </row>
    <row r="1083" spans="1:9" x14ac:dyDescent="0.25">
      <c r="A1083" s="12"/>
      <c r="B1083" s="228"/>
      <c r="C1083" s="154" t="str">
        <f>IFERROR(IF(LEN(B1083)&gt;0,IF(INDEX(TasksList!$C$6:$C$1005,MATCH(LEFT(B1083,SEARCH(" - ",B1083)-1)*1,TasksList!$B$6:$B$1005,0),1)=0,"",INDEX(TasksList!$C$6:$C$1005,MATCH(LEFT(B1083,SEARCH(" - ",B1083)-1)*1,TasksList!$B$6:$B$1005,0),1)),""),"Task not found!")</f>
        <v/>
      </c>
      <c r="D1083" s="384"/>
      <c r="E1083" s="149"/>
      <c r="F1083" s="149"/>
      <c r="G1083" s="150"/>
      <c r="I1083" s="276" t="str">
        <f t="shared" si="16"/>
        <v/>
      </c>
    </row>
    <row r="1084" spans="1:9" x14ac:dyDescent="0.25">
      <c r="A1084" s="12"/>
      <c r="B1084" s="228"/>
      <c r="C1084" s="154" t="str">
        <f>IFERROR(IF(LEN(B1084)&gt;0,IF(INDEX(TasksList!$C$6:$C$1005,MATCH(LEFT(B1084,SEARCH(" - ",B1084)-1)*1,TasksList!$B$6:$B$1005,0),1)=0,"",INDEX(TasksList!$C$6:$C$1005,MATCH(LEFT(B1084,SEARCH(" - ",B1084)-1)*1,TasksList!$B$6:$B$1005,0),1)),""),"Task not found!")</f>
        <v/>
      </c>
      <c r="D1084" s="384"/>
      <c r="E1084" s="149"/>
      <c r="F1084" s="149"/>
      <c r="G1084" s="150"/>
      <c r="I1084" s="276" t="str">
        <f t="shared" si="16"/>
        <v/>
      </c>
    </row>
    <row r="1085" spans="1:9" x14ac:dyDescent="0.25">
      <c r="A1085" s="12"/>
      <c r="B1085" s="228"/>
      <c r="C1085" s="154" t="str">
        <f>IFERROR(IF(LEN(B1085)&gt;0,IF(INDEX(TasksList!$C$6:$C$1005,MATCH(LEFT(B1085,SEARCH(" - ",B1085)-1)*1,TasksList!$B$6:$B$1005,0),1)=0,"",INDEX(TasksList!$C$6:$C$1005,MATCH(LEFT(B1085,SEARCH(" - ",B1085)-1)*1,TasksList!$B$6:$B$1005,0),1)),""),"Task not found!")</f>
        <v/>
      </c>
      <c r="D1085" s="384"/>
      <c r="E1085" s="149"/>
      <c r="F1085" s="149"/>
      <c r="G1085" s="150"/>
      <c r="I1085" s="276" t="str">
        <f t="shared" si="16"/>
        <v/>
      </c>
    </row>
    <row r="1086" spans="1:9" x14ac:dyDescent="0.25">
      <c r="A1086" s="12"/>
      <c r="B1086" s="228"/>
      <c r="C1086" s="154" t="str">
        <f>IFERROR(IF(LEN(B1086)&gt;0,IF(INDEX(TasksList!$C$6:$C$1005,MATCH(LEFT(B1086,SEARCH(" - ",B1086)-1)*1,TasksList!$B$6:$B$1005,0),1)=0,"",INDEX(TasksList!$C$6:$C$1005,MATCH(LEFT(B1086,SEARCH(" - ",B1086)-1)*1,TasksList!$B$6:$B$1005,0),1)),""),"Task not found!")</f>
        <v/>
      </c>
      <c r="D1086" s="384"/>
      <c r="E1086" s="149"/>
      <c r="F1086" s="149"/>
      <c r="G1086" s="150"/>
      <c r="I1086" s="276" t="str">
        <f t="shared" si="16"/>
        <v/>
      </c>
    </row>
    <row r="1087" spans="1:9" x14ac:dyDescent="0.25">
      <c r="A1087" s="12"/>
      <c r="B1087" s="228"/>
      <c r="C1087" s="154" t="str">
        <f>IFERROR(IF(LEN(B1087)&gt;0,IF(INDEX(TasksList!$C$6:$C$1005,MATCH(LEFT(B1087,SEARCH(" - ",B1087)-1)*1,TasksList!$B$6:$B$1005,0),1)=0,"",INDEX(TasksList!$C$6:$C$1005,MATCH(LEFT(B1087,SEARCH(" - ",B1087)-1)*1,TasksList!$B$6:$B$1005,0),1)),""),"Task not found!")</f>
        <v/>
      </c>
      <c r="D1087" s="384"/>
      <c r="E1087" s="149"/>
      <c r="F1087" s="149"/>
      <c r="G1087" s="150"/>
      <c r="I1087" s="276" t="str">
        <f t="shared" si="16"/>
        <v/>
      </c>
    </row>
    <row r="1088" spans="1:9" x14ac:dyDescent="0.25">
      <c r="A1088" s="12"/>
      <c r="B1088" s="228"/>
      <c r="C1088" s="154" t="str">
        <f>IFERROR(IF(LEN(B1088)&gt;0,IF(INDEX(TasksList!$C$6:$C$1005,MATCH(LEFT(B1088,SEARCH(" - ",B1088)-1)*1,TasksList!$B$6:$B$1005,0),1)=0,"",INDEX(TasksList!$C$6:$C$1005,MATCH(LEFT(B1088,SEARCH(" - ",B1088)-1)*1,TasksList!$B$6:$B$1005,0),1)),""),"Task not found!")</f>
        <v/>
      </c>
      <c r="D1088" s="384"/>
      <c r="E1088" s="149"/>
      <c r="F1088" s="149"/>
      <c r="G1088" s="150"/>
      <c r="I1088" s="276" t="str">
        <f t="shared" si="16"/>
        <v/>
      </c>
    </row>
    <row r="1089" spans="1:9" x14ac:dyDescent="0.25">
      <c r="A1089" s="12"/>
      <c r="B1089" s="228"/>
      <c r="C1089" s="154" t="str">
        <f>IFERROR(IF(LEN(B1089)&gt;0,IF(INDEX(TasksList!$C$6:$C$1005,MATCH(LEFT(B1089,SEARCH(" - ",B1089)-1)*1,TasksList!$B$6:$B$1005,0),1)=0,"",INDEX(TasksList!$C$6:$C$1005,MATCH(LEFT(B1089,SEARCH(" - ",B1089)-1)*1,TasksList!$B$6:$B$1005,0),1)),""),"Task not found!")</f>
        <v/>
      </c>
      <c r="D1089" s="384"/>
      <c r="E1089" s="149"/>
      <c r="F1089" s="149"/>
      <c r="G1089" s="150"/>
      <c r="I1089" s="276" t="str">
        <f t="shared" si="16"/>
        <v/>
      </c>
    </row>
    <row r="1090" spans="1:9" x14ac:dyDescent="0.25">
      <c r="A1090" s="12"/>
      <c r="B1090" s="228"/>
      <c r="C1090" s="154" t="str">
        <f>IFERROR(IF(LEN(B1090)&gt;0,IF(INDEX(TasksList!$C$6:$C$1005,MATCH(LEFT(B1090,SEARCH(" - ",B1090)-1)*1,TasksList!$B$6:$B$1005,0),1)=0,"",INDEX(TasksList!$C$6:$C$1005,MATCH(LEFT(B1090,SEARCH(" - ",B1090)-1)*1,TasksList!$B$6:$B$1005,0),1)),""),"Task not found!")</f>
        <v/>
      </c>
      <c r="D1090" s="384"/>
      <c r="E1090" s="149"/>
      <c r="F1090" s="149"/>
      <c r="G1090" s="150"/>
      <c r="I1090" s="276" t="str">
        <f t="shared" si="16"/>
        <v/>
      </c>
    </row>
    <row r="1091" spans="1:9" x14ac:dyDescent="0.25">
      <c r="A1091" s="12"/>
      <c r="B1091" s="228"/>
      <c r="C1091" s="154" t="str">
        <f>IFERROR(IF(LEN(B1091)&gt;0,IF(INDEX(TasksList!$C$6:$C$1005,MATCH(LEFT(B1091,SEARCH(" - ",B1091)-1)*1,TasksList!$B$6:$B$1005,0),1)=0,"",INDEX(TasksList!$C$6:$C$1005,MATCH(LEFT(B1091,SEARCH(" - ",B1091)-1)*1,TasksList!$B$6:$B$1005,0),1)),""),"Task not found!")</f>
        <v/>
      </c>
      <c r="D1091" s="384"/>
      <c r="E1091" s="149"/>
      <c r="F1091" s="149"/>
      <c r="G1091" s="150"/>
      <c r="I1091" s="276" t="str">
        <f t="shared" si="16"/>
        <v/>
      </c>
    </row>
    <row r="1092" spans="1:9" x14ac:dyDescent="0.25">
      <c r="A1092" s="12"/>
      <c r="B1092" s="228"/>
      <c r="C1092" s="154" t="str">
        <f>IFERROR(IF(LEN(B1092)&gt;0,IF(INDEX(TasksList!$C$6:$C$1005,MATCH(LEFT(B1092,SEARCH(" - ",B1092)-1)*1,TasksList!$B$6:$B$1005,0),1)=0,"",INDEX(TasksList!$C$6:$C$1005,MATCH(LEFT(B1092,SEARCH(" - ",B1092)-1)*1,TasksList!$B$6:$B$1005,0),1)),""),"Task not found!")</f>
        <v/>
      </c>
      <c r="D1092" s="384"/>
      <c r="E1092" s="149"/>
      <c r="F1092" s="149"/>
      <c r="G1092" s="150"/>
      <c r="I1092" s="276" t="str">
        <f t="shared" si="16"/>
        <v/>
      </c>
    </row>
    <row r="1093" spans="1:9" x14ac:dyDescent="0.25">
      <c r="A1093" s="12"/>
      <c r="B1093" s="228"/>
      <c r="C1093" s="154" t="str">
        <f>IFERROR(IF(LEN(B1093)&gt;0,IF(INDEX(TasksList!$C$6:$C$1005,MATCH(LEFT(B1093,SEARCH(" - ",B1093)-1)*1,TasksList!$B$6:$B$1005,0),1)=0,"",INDEX(TasksList!$C$6:$C$1005,MATCH(LEFT(B1093,SEARCH(" - ",B1093)-1)*1,TasksList!$B$6:$B$1005,0),1)),""),"Task not found!")</f>
        <v/>
      </c>
      <c r="D1093" s="384"/>
      <c r="E1093" s="149"/>
      <c r="F1093" s="149"/>
      <c r="G1093" s="150"/>
      <c r="I1093" s="276" t="str">
        <f t="shared" si="16"/>
        <v/>
      </c>
    </row>
    <row r="1094" spans="1:9" x14ac:dyDescent="0.25">
      <c r="A1094" s="12"/>
      <c r="B1094" s="228"/>
      <c r="C1094" s="154" t="str">
        <f>IFERROR(IF(LEN(B1094)&gt;0,IF(INDEX(TasksList!$C$6:$C$1005,MATCH(LEFT(B1094,SEARCH(" - ",B1094)-1)*1,TasksList!$B$6:$B$1005,0),1)=0,"",INDEX(TasksList!$C$6:$C$1005,MATCH(LEFT(B1094,SEARCH(" - ",B1094)-1)*1,TasksList!$B$6:$B$1005,0),1)),""),"Task not found!")</f>
        <v/>
      </c>
      <c r="D1094" s="384"/>
      <c r="E1094" s="149"/>
      <c r="F1094" s="149"/>
      <c r="G1094" s="150"/>
      <c r="I1094" s="276" t="str">
        <f t="shared" si="16"/>
        <v/>
      </c>
    </row>
    <row r="1095" spans="1:9" x14ac:dyDescent="0.25">
      <c r="A1095" s="12"/>
      <c r="B1095" s="228"/>
      <c r="C1095" s="154" t="str">
        <f>IFERROR(IF(LEN(B1095)&gt;0,IF(INDEX(TasksList!$C$6:$C$1005,MATCH(LEFT(B1095,SEARCH(" - ",B1095)-1)*1,TasksList!$B$6:$B$1005,0),1)=0,"",INDEX(TasksList!$C$6:$C$1005,MATCH(LEFT(B1095,SEARCH(" - ",B1095)-1)*1,TasksList!$B$6:$B$1005,0),1)),""),"Task not found!")</f>
        <v/>
      </c>
      <c r="D1095" s="384"/>
      <c r="E1095" s="149"/>
      <c r="F1095" s="149"/>
      <c r="G1095" s="150"/>
      <c r="I1095" s="276" t="str">
        <f t="shared" ref="I1095:I1158" si="17">IF(AND(LEN(D1095)&gt;0,LEN(B1095)=0),"←   Missing Task ID",IF(AND(LEN(D1095)&gt;0,LEN(E1095)=0),"←   Missing STAGE",IF(AND(LEN(B1095)+LEN(E1095)&gt;0,LEN(D1095)=0),"←   Missing DATE","")))</f>
        <v/>
      </c>
    </row>
    <row r="1096" spans="1:9" x14ac:dyDescent="0.25">
      <c r="A1096" s="12"/>
      <c r="B1096" s="228"/>
      <c r="C1096" s="154" t="str">
        <f>IFERROR(IF(LEN(B1096)&gt;0,IF(INDEX(TasksList!$C$6:$C$1005,MATCH(LEFT(B1096,SEARCH(" - ",B1096)-1)*1,TasksList!$B$6:$B$1005,0),1)=0,"",INDEX(TasksList!$C$6:$C$1005,MATCH(LEFT(B1096,SEARCH(" - ",B1096)-1)*1,TasksList!$B$6:$B$1005,0),1)),""),"Task not found!")</f>
        <v/>
      </c>
      <c r="D1096" s="384"/>
      <c r="E1096" s="149"/>
      <c r="F1096" s="149"/>
      <c r="G1096" s="150"/>
      <c r="I1096" s="276" t="str">
        <f t="shared" si="17"/>
        <v/>
      </c>
    </row>
    <row r="1097" spans="1:9" x14ac:dyDescent="0.25">
      <c r="A1097" s="12"/>
      <c r="B1097" s="228"/>
      <c r="C1097" s="154" t="str">
        <f>IFERROR(IF(LEN(B1097)&gt;0,IF(INDEX(TasksList!$C$6:$C$1005,MATCH(LEFT(B1097,SEARCH(" - ",B1097)-1)*1,TasksList!$B$6:$B$1005,0),1)=0,"",INDEX(TasksList!$C$6:$C$1005,MATCH(LEFT(B1097,SEARCH(" - ",B1097)-1)*1,TasksList!$B$6:$B$1005,0),1)),""),"Task not found!")</f>
        <v/>
      </c>
      <c r="D1097" s="384"/>
      <c r="E1097" s="149"/>
      <c r="F1097" s="149"/>
      <c r="G1097" s="150"/>
      <c r="I1097" s="276" t="str">
        <f t="shared" si="17"/>
        <v/>
      </c>
    </row>
    <row r="1098" spans="1:9" x14ac:dyDescent="0.25">
      <c r="A1098" s="12"/>
      <c r="B1098" s="228"/>
      <c r="C1098" s="154" t="str">
        <f>IFERROR(IF(LEN(B1098)&gt;0,IF(INDEX(TasksList!$C$6:$C$1005,MATCH(LEFT(B1098,SEARCH(" - ",B1098)-1)*1,TasksList!$B$6:$B$1005,0),1)=0,"",INDEX(TasksList!$C$6:$C$1005,MATCH(LEFT(B1098,SEARCH(" - ",B1098)-1)*1,TasksList!$B$6:$B$1005,0),1)),""),"Task not found!")</f>
        <v/>
      </c>
      <c r="D1098" s="384"/>
      <c r="E1098" s="149"/>
      <c r="F1098" s="149"/>
      <c r="G1098" s="150"/>
      <c r="I1098" s="276" t="str">
        <f t="shared" si="17"/>
        <v/>
      </c>
    </row>
    <row r="1099" spans="1:9" x14ac:dyDescent="0.25">
      <c r="A1099" s="12"/>
      <c r="B1099" s="228"/>
      <c r="C1099" s="154" t="str">
        <f>IFERROR(IF(LEN(B1099)&gt;0,IF(INDEX(TasksList!$C$6:$C$1005,MATCH(LEFT(B1099,SEARCH(" - ",B1099)-1)*1,TasksList!$B$6:$B$1005,0),1)=0,"",INDEX(TasksList!$C$6:$C$1005,MATCH(LEFT(B1099,SEARCH(" - ",B1099)-1)*1,TasksList!$B$6:$B$1005,0),1)),""),"Task not found!")</f>
        <v/>
      </c>
      <c r="D1099" s="384"/>
      <c r="E1099" s="149"/>
      <c r="F1099" s="149"/>
      <c r="G1099" s="150"/>
      <c r="I1099" s="276" t="str">
        <f t="shared" si="17"/>
        <v/>
      </c>
    </row>
    <row r="1100" spans="1:9" x14ac:dyDescent="0.25">
      <c r="A1100" s="12"/>
      <c r="B1100" s="228"/>
      <c r="C1100" s="154" t="str">
        <f>IFERROR(IF(LEN(B1100)&gt;0,IF(INDEX(TasksList!$C$6:$C$1005,MATCH(LEFT(B1100,SEARCH(" - ",B1100)-1)*1,TasksList!$B$6:$B$1005,0),1)=0,"",INDEX(TasksList!$C$6:$C$1005,MATCH(LEFT(B1100,SEARCH(" - ",B1100)-1)*1,TasksList!$B$6:$B$1005,0),1)),""),"Task not found!")</f>
        <v/>
      </c>
      <c r="D1100" s="384"/>
      <c r="E1100" s="149"/>
      <c r="F1100" s="149"/>
      <c r="G1100" s="150"/>
      <c r="I1100" s="276" t="str">
        <f t="shared" si="17"/>
        <v/>
      </c>
    </row>
    <row r="1101" spans="1:9" x14ac:dyDescent="0.25">
      <c r="A1101" s="12"/>
      <c r="B1101" s="228"/>
      <c r="C1101" s="154" t="str">
        <f>IFERROR(IF(LEN(B1101)&gt;0,IF(INDEX(TasksList!$C$6:$C$1005,MATCH(LEFT(B1101,SEARCH(" - ",B1101)-1)*1,TasksList!$B$6:$B$1005,0),1)=0,"",INDEX(TasksList!$C$6:$C$1005,MATCH(LEFT(B1101,SEARCH(" - ",B1101)-1)*1,TasksList!$B$6:$B$1005,0),1)),""),"Task not found!")</f>
        <v/>
      </c>
      <c r="D1101" s="384"/>
      <c r="E1101" s="149"/>
      <c r="F1101" s="149"/>
      <c r="G1101" s="150"/>
      <c r="I1101" s="276" t="str">
        <f t="shared" si="17"/>
        <v/>
      </c>
    </row>
    <row r="1102" spans="1:9" x14ac:dyDescent="0.25">
      <c r="A1102" s="12"/>
      <c r="B1102" s="228"/>
      <c r="C1102" s="154" t="str">
        <f>IFERROR(IF(LEN(B1102)&gt;0,IF(INDEX(TasksList!$C$6:$C$1005,MATCH(LEFT(B1102,SEARCH(" - ",B1102)-1)*1,TasksList!$B$6:$B$1005,0),1)=0,"",INDEX(TasksList!$C$6:$C$1005,MATCH(LEFT(B1102,SEARCH(" - ",B1102)-1)*1,TasksList!$B$6:$B$1005,0),1)),""),"Task not found!")</f>
        <v/>
      </c>
      <c r="D1102" s="384"/>
      <c r="E1102" s="149"/>
      <c r="F1102" s="149"/>
      <c r="G1102" s="150"/>
      <c r="I1102" s="276" t="str">
        <f t="shared" si="17"/>
        <v/>
      </c>
    </row>
    <row r="1103" spans="1:9" x14ac:dyDescent="0.25">
      <c r="A1103" s="12"/>
      <c r="B1103" s="228"/>
      <c r="C1103" s="154" t="str">
        <f>IFERROR(IF(LEN(B1103)&gt;0,IF(INDEX(TasksList!$C$6:$C$1005,MATCH(LEFT(B1103,SEARCH(" - ",B1103)-1)*1,TasksList!$B$6:$B$1005,0),1)=0,"",INDEX(TasksList!$C$6:$C$1005,MATCH(LEFT(B1103,SEARCH(" - ",B1103)-1)*1,TasksList!$B$6:$B$1005,0),1)),""),"Task not found!")</f>
        <v/>
      </c>
      <c r="D1103" s="384"/>
      <c r="E1103" s="149"/>
      <c r="F1103" s="149"/>
      <c r="G1103" s="150"/>
      <c r="I1103" s="276" t="str">
        <f t="shared" si="17"/>
        <v/>
      </c>
    </row>
    <row r="1104" spans="1:9" x14ac:dyDescent="0.25">
      <c r="A1104" s="12"/>
      <c r="B1104" s="228"/>
      <c r="C1104" s="154" t="str">
        <f>IFERROR(IF(LEN(B1104)&gt;0,IF(INDEX(TasksList!$C$6:$C$1005,MATCH(LEFT(B1104,SEARCH(" - ",B1104)-1)*1,TasksList!$B$6:$B$1005,0),1)=0,"",INDEX(TasksList!$C$6:$C$1005,MATCH(LEFT(B1104,SEARCH(" - ",B1104)-1)*1,TasksList!$B$6:$B$1005,0),1)),""),"Task not found!")</f>
        <v/>
      </c>
      <c r="D1104" s="384"/>
      <c r="E1104" s="149"/>
      <c r="F1104" s="149"/>
      <c r="G1104" s="150"/>
      <c r="I1104" s="276" t="str">
        <f t="shared" si="17"/>
        <v/>
      </c>
    </row>
    <row r="1105" spans="1:9" x14ac:dyDescent="0.25">
      <c r="A1105" s="12"/>
      <c r="B1105" s="228"/>
      <c r="C1105" s="154" t="str">
        <f>IFERROR(IF(LEN(B1105)&gt;0,IF(INDEX(TasksList!$C$6:$C$1005,MATCH(LEFT(B1105,SEARCH(" - ",B1105)-1)*1,TasksList!$B$6:$B$1005,0),1)=0,"",INDEX(TasksList!$C$6:$C$1005,MATCH(LEFT(B1105,SEARCH(" - ",B1105)-1)*1,TasksList!$B$6:$B$1005,0),1)),""),"Task not found!")</f>
        <v/>
      </c>
      <c r="D1105" s="384"/>
      <c r="E1105" s="149"/>
      <c r="F1105" s="149"/>
      <c r="G1105" s="150"/>
      <c r="I1105" s="276" t="str">
        <f t="shared" si="17"/>
        <v/>
      </c>
    </row>
    <row r="1106" spans="1:9" x14ac:dyDescent="0.25">
      <c r="A1106" s="12"/>
      <c r="B1106" s="228"/>
      <c r="C1106" s="154" t="str">
        <f>IFERROR(IF(LEN(B1106)&gt;0,IF(INDEX(TasksList!$C$6:$C$1005,MATCH(LEFT(B1106,SEARCH(" - ",B1106)-1)*1,TasksList!$B$6:$B$1005,0),1)=0,"",INDEX(TasksList!$C$6:$C$1005,MATCH(LEFT(B1106,SEARCH(" - ",B1106)-1)*1,TasksList!$B$6:$B$1005,0),1)),""),"Task not found!")</f>
        <v/>
      </c>
      <c r="D1106" s="384"/>
      <c r="E1106" s="149"/>
      <c r="F1106" s="149"/>
      <c r="G1106" s="150"/>
      <c r="I1106" s="276" t="str">
        <f t="shared" si="17"/>
        <v/>
      </c>
    </row>
    <row r="1107" spans="1:9" x14ac:dyDescent="0.25">
      <c r="A1107" s="12"/>
      <c r="B1107" s="228"/>
      <c r="C1107" s="154" t="str">
        <f>IFERROR(IF(LEN(B1107)&gt;0,IF(INDEX(TasksList!$C$6:$C$1005,MATCH(LEFT(B1107,SEARCH(" - ",B1107)-1)*1,TasksList!$B$6:$B$1005,0),1)=0,"",INDEX(TasksList!$C$6:$C$1005,MATCH(LEFT(B1107,SEARCH(" - ",B1107)-1)*1,TasksList!$B$6:$B$1005,0),1)),""),"Task not found!")</f>
        <v/>
      </c>
      <c r="D1107" s="384"/>
      <c r="E1107" s="149"/>
      <c r="F1107" s="149"/>
      <c r="G1107" s="150"/>
      <c r="I1107" s="276" t="str">
        <f t="shared" si="17"/>
        <v/>
      </c>
    </row>
    <row r="1108" spans="1:9" x14ac:dyDescent="0.25">
      <c r="A1108" s="12"/>
      <c r="B1108" s="228"/>
      <c r="C1108" s="154" t="str">
        <f>IFERROR(IF(LEN(B1108)&gt;0,IF(INDEX(TasksList!$C$6:$C$1005,MATCH(LEFT(B1108,SEARCH(" - ",B1108)-1)*1,TasksList!$B$6:$B$1005,0),1)=0,"",INDEX(TasksList!$C$6:$C$1005,MATCH(LEFT(B1108,SEARCH(" - ",B1108)-1)*1,TasksList!$B$6:$B$1005,0),1)),""),"Task not found!")</f>
        <v/>
      </c>
      <c r="D1108" s="384"/>
      <c r="E1108" s="149"/>
      <c r="F1108" s="149"/>
      <c r="G1108" s="150"/>
      <c r="I1108" s="276" t="str">
        <f t="shared" si="17"/>
        <v/>
      </c>
    </row>
    <row r="1109" spans="1:9" x14ac:dyDescent="0.25">
      <c r="A1109" s="12"/>
      <c r="B1109" s="228"/>
      <c r="C1109" s="154" t="str">
        <f>IFERROR(IF(LEN(B1109)&gt;0,IF(INDEX(TasksList!$C$6:$C$1005,MATCH(LEFT(B1109,SEARCH(" - ",B1109)-1)*1,TasksList!$B$6:$B$1005,0),1)=0,"",INDEX(TasksList!$C$6:$C$1005,MATCH(LEFT(B1109,SEARCH(" - ",B1109)-1)*1,TasksList!$B$6:$B$1005,0),1)),""),"Task not found!")</f>
        <v/>
      </c>
      <c r="D1109" s="384"/>
      <c r="E1109" s="149"/>
      <c r="F1109" s="149"/>
      <c r="G1109" s="150"/>
      <c r="I1109" s="276" t="str">
        <f t="shared" si="17"/>
        <v/>
      </c>
    </row>
    <row r="1110" spans="1:9" x14ac:dyDescent="0.25">
      <c r="A1110" s="12"/>
      <c r="B1110" s="228"/>
      <c r="C1110" s="154" t="str">
        <f>IFERROR(IF(LEN(B1110)&gt;0,IF(INDEX(TasksList!$C$6:$C$1005,MATCH(LEFT(B1110,SEARCH(" - ",B1110)-1)*1,TasksList!$B$6:$B$1005,0),1)=0,"",INDEX(TasksList!$C$6:$C$1005,MATCH(LEFT(B1110,SEARCH(" - ",B1110)-1)*1,TasksList!$B$6:$B$1005,0),1)),""),"Task not found!")</f>
        <v/>
      </c>
      <c r="D1110" s="384"/>
      <c r="E1110" s="149"/>
      <c r="F1110" s="149"/>
      <c r="G1110" s="150"/>
      <c r="I1110" s="276" t="str">
        <f t="shared" si="17"/>
        <v/>
      </c>
    </row>
    <row r="1111" spans="1:9" x14ac:dyDescent="0.25">
      <c r="A1111" s="12"/>
      <c r="B1111" s="228"/>
      <c r="C1111" s="154" t="str">
        <f>IFERROR(IF(LEN(B1111)&gt;0,IF(INDEX(TasksList!$C$6:$C$1005,MATCH(LEFT(B1111,SEARCH(" - ",B1111)-1)*1,TasksList!$B$6:$B$1005,0),1)=0,"",INDEX(TasksList!$C$6:$C$1005,MATCH(LEFT(B1111,SEARCH(" - ",B1111)-1)*1,TasksList!$B$6:$B$1005,0),1)),""),"Task not found!")</f>
        <v/>
      </c>
      <c r="D1111" s="384"/>
      <c r="E1111" s="149"/>
      <c r="F1111" s="149"/>
      <c r="G1111" s="150"/>
      <c r="I1111" s="276" t="str">
        <f t="shared" si="17"/>
        <v/>
      </c>
    </row>
    <row r="1112" spans="1:9" x14ac:dyDescent="0.25">
      <c r="A1112" s="12"/>
      <c r="B1112" s="228"/>
      <c r="C1112" s="154" t="str">
        <f>IFERROR(IF(LEN(B1112)&gt;0,IF(INDEX(TasksList!$C$6:$C$1005,MATCH(LEFT(B1112,SEARCH(" - ",B1112)-1)*1,TasksList!$B$6:$B$1005,0),1)=0,"",INDEX(TasksList!$C$6:$C$1005,MATCH(LEFT(B1112,SEARCH(" - ",B1112)-1)*1,TasksList!$B$6:$B$1005,0),1)),""),"Task not found!")</f>
        <v/>
      </c>
      <c r="D1112" s="384"/>
      <c r="E1112" s="149"/>
      <c r="F1112" s="149"/>
      <c r="G1112" s="150"/>
      <c r="I1112" s="276" t="str">
        <f t="shared" si="17"/>
        <v/>
      </c>
    </row>
    <row r="1113" spans="1:9" x14ac:dyDescent="0.25">
      <c r="A1113" s="12"/>
      <c r="B1113" s="228"/>
      <c r="C1113" s="154" t="str">
        <f>IFERROR(IF(LEN(B1113)&gt;0,IF(INDEX(TasksList!$C$6:$C$1005,MATCH(LEFT(B1113,SEARCH(" - ",B1113)-1)*1,TasksList!$B$6:$B$1005,0),1)=0,"",INDEX(TasksList!$C$6:$C$1005,MATCH(LEFT(B1113,SEARCH(" - ",B1113)-1)*1,TasksList!$B$6:$B$1005,0),1)),""),"Task not found!")</f>
        <v/>
      </c>
      <c r="D1113" s="384"/>
      <c r="E1113" s="149"/>
      <c r="F1113" s="149"/>
      <c r="G1113" s="150"/>
      <c r="I1113" s="276" t="str">
        <f t="shared" si="17"/>
        <v/>
      </c>
    </row>
    <row r="1114" spans="1:9" x14ac:dyDescent="0.25">
      <c r="A1114" s="12"/>
      <c r="B1114" s="228"/>
      <c r="C1114" s="154" t="str">
        <f>IFERROR(IF(LEN(B1114)&gt;0,IF(INDEX(TasksList!$C$6:$C$1005,MATCH(LEFT(B1114,SEARCH(" - ",B1114)-1)*1,TasksList!$B$6:$B$1005,0),1)=0,"",INDEX(TasksList!$C$6:$C$1005,MATCH(LEFT(B1114,SEARCH(" - ",B1114)-1)*1,TasksList!$B$6:$B$1005,0),1)),""),"Task not found!")</f>
        <v/>
      </c>
      <c r="D1114" s="384"/>
      <c r="E1114" s="149"/>
      <c r="F1114" s="149"/>
      <c r="G1114" s="150"/>
      <c r="I1114" s="276" t="str">
        <f t="shared" si="17"/>
        <v/>
      </c>
    </row>
    <row r="1115" spans="1:9" x14ac:dyDescent="0.25">
      <c r="A1115" s="12"/>
      <c r="B1115" s="228"/>
      <c r="C1115" s="154" t="str">
        <f>IFERROR(IF(LEN(B1115)&gt;0,IF(INDEX(TasksList!$C$6:$C$1005,MATCH(LEFT(B1115,SEARCH(" - ",B1115)-1)*1,TasksList!$B$6:$B$1005,0),1)=0,"",INDEX(TasksList!$C$6:$C$1005,MATCH(LEFT(B1115,SEARCH(" - ",B1115)-1)*1,TasksList!$B$6:$B$1005,0),1)),""),"Task not found!")</f>
        <v/>
      </c>
      <c r="D1115" s="384"/>
      <c r="E1115" s="149"/>
      <c r="F1115" s="149"/>
      <c r="G1115" s="150"/>
      <c r="I1115" s="276" t="str">
        <f t="shared" si="17"/>
        <v/>
      </c>
    </row>
    <row r="1116" spans="1:9" x14ac:dyDescent="0.25">
      <c r="A1116" s="12"/>
      <c r="B1116" s="228"/>
      <c r="C1116" s="154" t="str">
        <f>IFERROR(IF(LEN(B1116)&gt;0,IF(INDEX(TasksList!$C$6:$C$1005,MATCH(LEFT(B1116,SEARCH(" - ",B1116)-1)*1,TasksList!$B$6:$B$1005,0),1)=0,"",INDEX(TasksList!$C$6:$C$1005,MATCH(LEFT(B1116,SEARCH(" - ",B1116)-1)*1,TasksList!$B$6:$B$1005,0),1)),""),"Task not found!")</f>
        <v/>
      </c>
      <c r="D1116" s="384"/>
      <c r="E1116" s="149"/>
      <c r="F1116" s="149"/>
      <c r="G1116" s="150"/>
      <c r="I1116" s="276" t="str">
        <f t="shared" si="17"/>
        <v/>
      </c>
    </row>
    <row r="1117" spans="1:9" x14ac:dyDescent="0.25">
      <c r="A1117" s="12"/>
      <c r="B1117" s="228"/>
      <c r="C1117" s="154" t="str">
        <f>IFERROR(IF(LEN(B1117)&gt;0,IF(INDEX(TasksList!$C$6:$C$1005,MATCH(LEFT(B1117,SEARCH(" - ",B1117)-1)*1,TasksList!$B$6:$B$1005,0),1)=0,"",INDEX(TasksList!$C$6:$C$1005,MATCH(LEFT(B1117,SEARCH(" - ",B1117)-1)*1,TasksList!$B$6:$B$1005,0),1)),""),"Task not found!")</f>
        <v/>
      </c>
      <c r="D1117" s="384"/>
      <c r="E1117" s="149"/>
      <c r="F1117" s="149"/>
      <c r="G1117" s="150"/>
      <c r="I1117" s="276" t="str">
        <f t="shared" si="17"/>
        <v/>
      </c>
    </row>
    <row r="1118" spans="1:9" x14ac:dyDescent="0.25">
      <c r="A1118" s="12"/>
      <c r="B1118" s="228"/>
      <c r="C1118" s="154" t="str">
        <f>IFERROR(IF(LEN(B1118)&gt;0,IF(INDEX(TasksList!$C$6:$C$1005,MATCH(LEFT(B1118,SEARCH(" - ",B1118)-1)*1,TasksList!$B$6:$B$1005,0),1)=0,"",INDEX(TasksList!$C$6:$C$1005,MATCH(LEFT(B1118,SEARCH(" - ",B1118)-1)*1,TasksList!$B$6:$B$1005,0),1)),""),"Task not found!")</f>
        <v/>
      </c>
      <c r="D1118" s="384"/>
      <c r="E1118" s="149"/>
      <c r="F1118" s="149"/>
      <c r="G1118" s="150"/>
      <c r="I1118" s="276" t="str">
        <f t="shared" si="17"/>
        <v/>
      </c>
    </row>
    <row r="1119" spans="1:9" x14ac:dyDescent="0.25">
      <c r="A1119" s="12"/>
      <c r="B1119" s="228"/>
      <c r="C1119" s="154" t="str">
        <f>IFERROR(IF(LEN(B1119)&gt;0,IF(INDEX(TasksList!$C$6:$C$1005,MATCH(LEFT(B1119,SEARCH(" - ",B1119)-1)*1,TasksList!$B$6:$B$1005,0),1)=0,"",INDEX(TasksList!$C$6:$C$1005,MATCH(LEFT(B1119,SEARCH(" - ",B1119)-1)*1,TasksList!$B$6:$B$1005,0),1)),""),"Task not found!")</f>
        <v/>
      </c>
      <c r="D1119" s="384"/>
      <c r="E1119" s="149"/>
      <c r="F1119" s="149"/>
      <c r="G1119" s="150"/>
      <c r="I1119" s="276" t="str">
        <f t="shared" si="17"/>
        <v/>
      </c>
    </row>
    <row r="1120" spans="1:9" x14ac:dyDescent="0.25">
      <c r="A1120" s="12"/>
      <c r="B1120" s="228"/>
      <c r="C1120" s="154" t="str">
        <f>IFERROR(IF(LEN(B1120)&gt;0,IF(INDEX(TasksList!$C$6:$C$1005,MATCH(LEFT(B1120,SEARCH(" - ",B1120)-1)*1,TasksList!$B$6:$B$1005,0),1)=0,"",INDEX(TasksList!$C$6:$C$1005,MATCH(LEFT(B1120,SEARCH(" - ",B1120)-1)*1,TasksList!$B$6:$B$1005,0),1)),""),"Task not found!")</f>
        <v/>
      </c>
      <c r="D1120" s="384"/>
      <c r="E1120" s="149"/>
      <c r="F1120" s="149"/>
      <c r="G1120" s="150"/>
      <c r="I1120" s="276" t="str">
        <f t="shared" si="17"/>
        <v/>
      </c>
    </row>
    <row r="1121" spans="1:9" x14ac:dyDescent="0.25">
      <c r="A1121" s="12"/>
      <c r="B1121" s="228"/>
      <c r="C1121" s="154" t="str">
        <f>IFERROR(IF(LEN(B1121)&gt;0,IF(INDEX(TasksList!$C$6:$C$1005,MATCH(LEFT(B1121,SEARCH(" - ",B1121)-1)*1,TasksList!$B$6:$B$1005,0),1)=0,"",INDEX(TasksList!$C$6:$C$1005,MATCH(LEFT(B1121,SEARCH(" - ",B1121)-1)*1,TasksList!$B$6:$B$1005,0),1)),""),"Task not found!")</f>
        <v/>
      </c>
      <c r="D1121" s="384"/>
      <c r="E1121" s="149"/>
      <c r="F1121" s="149"/>
      <c r="G1121" s="150"/>
      <c r="I1121" s="276" t="str">
        <f t="shared" si="17"/>
        <v/>
      </c>
    </row>
    <row r="1122" spans="1:9" x14ac:dyDescent="0.25">
      <c r="A1122" s="12"/>
      <c r="B1122" s="228"/>
      <c r="C1122" s="154" t="str">
        <f>IFERROR(IF(LEN(B1122)&gt;0,IF(INDEX(TasksList!$C$6:$C$1005,MATCH(LEFT(B1122,SEARCH(" - ",B1122)-1)*1,TasksList!$B$6:$B$1005,0),1)=0,"",INDEX(TasksList!$C$6:$C$1005,MATCH(LEFT(B1122,SEARCH(" - ",B1122)-1)*1,TasksList!$B$6:$B$1005,0),1)),""),"Task not found!")</f>
        <v/>
      </c>
      <c r="D1122" s="384"/>
      <c r="E1122" s="149"/>
      <c r="F1122" s="149"/>
      <c r="G1122" s="150"/>
      <c r="I1122" s="276" t="str">
        <f t="shared" si="17"/>
        <v/>
      </c>
    </row>
    <row r="1123" spans="1:9" x14ac:dyDescent="0.25">
      <c r="A1123" s="12"/>
      <c r="B1123" s="228"/>
      <c r="C1123" s="154" t="str">
        <f>IFERROR(IF(LEN(B1123)&gt;0,IF(INDEX(TasksList!$C$6:$C$1005,MATCH(LEFT(B1123,SEARCH(" - ",B1123)-1)*1,TasksList!$B$6:$B$1005,0),1)=0,"",INDEX(TasksList!$C$6:$C$1005,MATCH(LEFT(B1123,SEARCH(" - ",B1123)-1)*1,TasksList!$B$6:$B$1005,0),1)),""),"Task not found!")</f>
        <v/>
      </c>
      <c r="D1123" s="384"/>
      <c r="E1123" s="149"/>
      <c r="F1123" s="149"/>
      <c r="G1123" s="150"/>
      <c r="I1123" s="276" t="str">
        <f t="shared" si="17"/>
        <v/>
      </c>
    </row>
    <row r="1124" spans="1:9" x14ac:dyDescent="0.25">
      <c r="A1124" s="12"/>
      <c r="B1124" s="228"/>
      <c r="C1124" s="154" t="str">
        <f>IFERROR(IF(LEN(B1124)&gt;0,IF(INDEX(TasksList!$C$6:$C$1005,MATCH(LEFT(B1124,SEARCH(" - ",B1124)-1)*1,TasksList!$B$6:$B$1005,0),1)=0,"",INDEX(TasksList!$C$6:$C$1005,MATCH(LEFT(B1124,SEARCH(" - ",B1124)-1)*1,TasksList!$B$6:$B$1005,0),1)),""),"Task not found!")</f>
        <v/>
      </c>
      <c r="D1124" s="384"/>
      <c r="E1124" s="149"/>
      <c r="F1124" s="149"/>
      <c r="G1124" s="150"/>
      <c r="I1124" s="276" t="str">
        <f t="shared" si="17"/>
        <v/>
      </c>
    </row>
    <row r="1125" spans="1:9" x14ac:dyDescent="0.25">
      <c r="A1125" s="12"/>
      <c r="B1125" s="228"/>
      <c r="C1125" s="154" t="str">
        <f>IFERROR(IF(LEN(B1125)&gt;0,IF(INDEX(TasksList!$C$6:$C$1005,MATCH(LEFT(B1125,SEARCH(" - ",B1125)-1)*1,TasksList!$B$6:$B$1005,0),1)=0,"",INDEX(TasksList!$C$6:$C$1005,MATCH(LEFT(B1125,SEARCH(" - ",B1125)-1)*1,TasksList!$B$6:$B$1005,0),1)),""),"Task not found!")</f>
        <v/>
      </c>
      <c r="D1125" s="384"/>
      <c r="E1125" s="149"/>
      <c r="F1125" s="149"/>
      <c r="G1125" s="150"/>
      <c r="I1125" s="276" t="str">
        <f t="shared" si="17"/>
        <v/>
      </c>
    </row>
    <row r="1126" spans="1:9" x14ac:dyDescent="0.25">
      <c r="A1126" s="12"/>
      <c r="B1126" s="228"/>
      <c r="C1126" s="154" t="str">
        <f>IFERROR(IF(LEN(B1126)&gt;0,IF(INDEX(TasksList!$C$6:$C$1005,MATCH(LEFT(B1126,SEARCH(" - ",B1126)-1)*1,TasksList!$B$6:$B$1005,0),1)=0,"",INDEX(TasksList!$C$6:$C$1005,MATCH(LEFT(B1126,SEARCH(" - ",B1126)-1)*1,TasksList!$B$6:$B$1005,0),1)),""),"Task not found!")</f>
        <v/>
      </c>
      <c r="D1126" s="384"/>
      <c r="E1126" s="149"/>
      <c r="F1126" s="149"/>
      <c r="G1126" s="150"/>
      <c r="I1126" s="276" t="str">
        <f t="shared" si="17"/>
        <v/>
      </c>
    </row>
    <row r="1127" spans="1:9" x14ac:dyDescent="0.25">
      <c r="A1127" s="12"/>
      <c r="B1127" s="228"/>
      <c r="C1127" s="154" t="str">
        <f>IFERROR(IF(LEN(B1127)&gt;0,IF(INDEX(TasksList!$C$6:$C$1005,MATCH(LEFT(B1127,SEARCH(" - ",B1127)-1)*1,TasksList!$B$6:$B$1005,0),1)=0,"",INDEX(TasksList!$C$6:$C$1005,MATCH(LEFT(B1127,SEARCH(" - ",B1127)-1)*1,TasksList!$B$6:$B$1005,0),1)),""),"Task not found!")</f>
        <v/>
      </c>
      <c r="D1127" s="384"/>
      <c r="E1127" s="149"/>
      <c r="F1127" s="149"/>
      <c r="G1127" s="150"/>
      <c r="I1127" s="276" t="str">
        <f t="shared" si="17"/>
        <v/>
      </c>
    </row>
    <row r="1128" spans="1:9" x14ac:dyDescent="0.25">
      <c r="A1128" s="12"/>
      <c r="B1128" s="228"/>
      <c r="C1128" s="154" t="str">
        <f>IFERROR(IF(LEN(B1128)&gt;0,IF(INDEX(TasksList!$C$6:$C$1005,MATCH(LEFT(B1128,SEARCH(" - ",B1128)-1)*1,TasksList!$B$6:$B$1005,0),1)=0,"",INDEX(TasksList!$C$6:$C$1005,MATCH(LEFT(B1128,SEARCH(" - ",B1128)-1)*1,TasksList!$B$6:$B$1005,0),1)),""),"Task not found!")</f>
        <v/>
      </c>
      <c r="D1128" s="384"/>
      <c r="E1128" s="149"/>
      <c r="F1128" s="149"/>
      <c r="G1128" s="150"/>
      <c r="I1128" s="276" t="str">
        <f t="shared" si="17"/>
        <v/>
      </c>
    </row>
    <row r="1129" spans="1:9" x14ac:dyDescent="0.25">
      <c r="A1129" s="12"/>
      <c r="B1129" s="228"/>
      <c r="C1129" s="154" t="str">
        <f>IFERROR(IF(LEN(B1129)&gt;0,IF(INDEX(TasksList!$C$6:$C$1005,MATCH(LEFT(B1129,SEARCH(" - ",B1129)-1)*1,TasksList!$B$6:$B$1005,0),1)=0,"",INDEX(TasksList!$C$6:$C$1005,MATCH(LEFT(B1129,SEARCH(" - ",B1129)-1)*1,TasksList!$B$6:$B$1005,0),1)),""),"Task not found!")</f>
        <v/>
      </c>
      <c r="D1129" s="384"/>
      <c r="E1129" s="149"/>
      <c r="F1129" s="149"/>
      <c r="G1129" s="150"/>
      <c r="I1129" s="276" t="str">
        <f t="shared" si="17"/>
        <v/>
      </c>
    </row>
    <row r="1130" spans="1:9" x14ac:dyDescent="0.25">
      <c r="A1130" s="12"/>
      <c r="B1130" s="228"/>
      <c r="C1130" s="154" t="str">
        <f>IFERROR(IF(LEN(B1130)&gt;0,IF(INDEX(TasksList!$C$6:$C$1005,MATCH(LEFT(B1130,SEARCH(" - ",B1130)-1)*1,TasksList!$B$6:$B$1005,0),1)=0,"",INDEX(TasksList!$C$6:$C$1005,MATCH(LEFT(B1130,SEARCH(" - ",B1130)-1)*1,TasksList!$B$6:$B$1005,0),1)),""),"Task not found!")</f>
        <v/>
      </c>
      <c r="D1130" s="384"/>
      <c r="E1130" s="149"/>
      <c r="F1130" s="149"/>
      <c r="G1130" s="150"/>
      <c r="I1130" s="276" t="str">
        <f t="shared" si="17"/>
        <v/>
      </c>
    </row>
    <row r="1131" spans="1:9" x14ac:dyDescent="0.25">
      <c r="A1131" s="12"/>
      <c r="B1131" s="228"/>
      <c r="C1131" s="154" t="str">
        <f>IFERROR(IF(LEN(B1131)&gt;0,IF(INDEX(TasksList!$C$6:$C$1005,MATCH(LEFT(B1131,SEARCH(" - ",B1131)-1)*1,TasksList!$B$6:$B$1005,0),1)=0,"",INDEX(TasksList!$C$6:$C$1005,MATCH(LEFT(B1131,SEARCH(" - ",B1131)-1)*1,TasksList!$B$6:$B$1005,0),1)),""),"Task not found!")</f>
        <v/>
      </c>
      <c r="D1131" s="384"/>
      <c r="E1131" s="149"/>
      <c r="F1131" s="149"/>
      <c r="G1131" s="150"/>
      <c r="I1131" s="276" t="str">
        <f t="shared" si="17"/>
        <v/>
      </c>
    </row>
    <row r="1132" spans="1:9" x14ac:dyDescent="0.25">
      <c r="A1132" s="12"/>
      <c r="B1132" s="228"/>
      <c r="C1132" s="154" t="str">
        <f>IFERROR(IF(LEN(B1132)&gt;0,IF(INDEX(TasksList!$C$6:$C$1005,MATCH(LEFT(B1132,SEARCH(" - ",B1132)-1)*1,TasksList!$B$6:$B$1005,0),1)=0,"",INDEX(TasksList!$C$6:$C$1005,MATCH(LEFT(B1132,SEARCH(" - ",B1132)-1)*1,TasksList!$B$6:$B$1005,0),1)),""),"Task not found!")</f>
        <v/>
      </c>
      <c r="D1132" s="384"/>
      <c r="E1132" s="149"/>
      <c r="F1132" s="149"/>
      <c r="G1132" s="150"/>
      <c r="I1132" s="276" t="str">
        <f t="shared" si="17"/>
        <v/>
      </c>
    </row>
    <row r="1133" spans="1:9" x14ac:dyDescent="0.25">
      <c r="A1133" s="12"/>
      <c r="B1133" s="228"/>
      <c r="C1133" s="154" t="str">
        <f>IFERROR(IF(LEN(B1133)&gt;0,IF(INDEX(TasksList!$C$6:$C$1005,MATCH(LEFT(B1133,SEARCH(" - ",B1133)-1)*1,TasksList!$B$6:$B$1005,0),1)=0,"",INDEX(TasksList!$C$6:$C$1005,MATCH(LEFT(B1133,SEARCH(" - ",B1133)-1)*1,TasksList!$B$6:$B$1005,0),1)),""),"Task not found!")</f>
        <v/>
      </c>
      <c r="D1133" s="384"/>
      <c r="E1133" s="149"/>
      <c r="F1133" s="149"/>
      <c r="G1133" s="150"/>
      <c r="I1133" s="276" t="str">
        <f t="shared" si="17"/>
        <v/>
      </c>
    </row>
    <row r="1134" spans="1:9" x14ac:dyDescent="0.25">
      <c r="A1134" s="12"/>
      <c r="B1134" s="228"/>
      <c r="C1134" s="154" t="str">
        <f>IFERROR(IF(LEN(B1134)&gt;0,IF(INDEX(TasksList!$C$6:$C$1005,MATCH(LEFT(B1134,SEARCH(" - ",B1134)-1)*1,TasksList!$B$6:$B$1005,0),1)=0,"",INDEX(TasksList!$C$6:$C$1005,MATCH(LEFT(B1134,SEARCH(" - ",B1134)-1)*1,TasksList!$B$6:$B$1005,0),1)),""),"Task not found!")</f>
        <v/>
      </c>
      <c r="D1134" s="384"/>
      <c r="E1134" s="149"/>
      <c r="F1134" s="149"/>
      <c r="G1134" s="150"/>
      <c r="I1134" s="276" t="str">
        <f t="shared" si="17"/>
        <v/>
      </c>
    </row>
    <row r="1135" spans="1:9" x14ac:dyDescent="0.25">
      <c r="A1135" s="12"/>
      <c r="B1135" s="228"/>
      <c r="C1135" s="154" t="str">
        <f>IFERROR(IF(LEN(B1135)&gt;0,IF(INDEX(TasksList!$C$6:$C$1005,MATCH(LEFT(B1135,SEARCH(" - ",B1135)-1)*1,TasksList!$B$6:$B$1005,0),1)=0,"",INDEX(TasksList!$C$6:$C$1005,MATCH(LEFT(B1135,SEARCH(" - ",B1135)-1)*1,TasksList!$B$6:$B$1005,0),1)),""),"Task not found!")</f>
        <v/>
      </c>
      <c r="D1135" s="384"/>
      <c r="E1135" s="149"/>
      <c r="F1135" s="149"/>
      <c r="G1135" s="150"/>
      <c r="I1135" s="276" t="str">
        <f t="shared" si="17"/>
        <v/>
      </c>
    </row>
    <row r="1136" spans="1:9" x14ac:dyDescent="0.25">
      <c r="A1136" s="12"/>
      <c r="B1136" s="228"/>
      <c r="C1136" s="154" t="str">
        <f>IFERROR(IF(LEN(B1136)&gt;0,IF(INDEX(TasksList!$C$6:$C$1005,MATCH(LEFT(B1136,SEARCH(" - ",B1136)-1)*1,TasksList!$B$6:$B$1005,0),1)=0,"",INDEX(TasksList!$C$6:$C$1005,MATCH(LEFT(B1136,SEARCH(" - ",B1136)-1)*1,TasksList!$B$6:$B$1005,0),1)),""),"Task not found!")</f>
        <v/>
      </c>
      <c r="D1136" s="384"/>
      <c r="E1136" s="149"/>
      <c r="F1136" s="149"/>
      <c r="G1136" s="150"/>
      <c r="I1136" s="276" t="str">
        <f t="shared" si="17"/>
        <v/>
      </c>
    </row>
    <row r="1137" spans="1:9" x14ac:dyDescent="0.25">
      <c r="A1137" s="12"/>
      <c r="B1137" s="228"/>
      <c r="C1137" s="154" t="str">
        <f>IFERROR(IF(LEN(B1137)&gt;0,IF(INDEX(TasksList!$C$6:$C$1005,MATCH(LEFT(B1137,SEARCH(" - ",B1137)-1)*1,TasksList!$B$6:$B$1005,0),1)=0,"",INDEX(TasksList!$C$6:$C$1005,MATCH(LEFT(B1137,SEARCH(" - ",B1137)-1)*1,TasksList!$B$6:$B$1005,0),1)),""),"Task not found!")</f>
        <v/>
      </c>
      <c r="D1137" s="384"/>
      <c r="E1137" s="149"/>
      <c r="F1137" s="149"/>
      <c r="G1137" s="150"/>
      <c r="I1137" s="276" t="str">
        <f t="shared" si="17"/>
        <v/>
      </c>
    </row>
    <row r="1138" spans="1:9" x14ac:dyDescent="0.25">
      <c r="A1138" s="12"/>
      <c r="B1138" s="228"/>
      <c r="C1138" s="154" t="str">
        <f>IFERROR(IF(LEN(B1138)&gt;0,IF(INDEX(TasksList!$C$6:$C$1005,MATCH(LEFT(B1138,SEARCH(" - ",B1138)-1)*1,TasksList!$B$6:$B$1005,0),1)=0,"",INDEX(TasksList!$C$6:$C$1005,MATCH(LEFT(B1138,SEARCH(" - ",B1138)-1)*1,TasksList!$B$6:$B$1005,0),1)),""),"Task not found!")</f>
        <v/>
      </c>
      <c r="D1138" s="384"/>
      <c r="E1138" s="149"/>
      <c r="F1138" s="149"/>
      <c r="G1138" s="150"/>
      <c r="I1138" s="276" t="str">
        <f t="shared" si="17"/>
        <v/>
      </c>
    </row>
    <row r="1139" spans="1:9" x14ac:dyDescent="0.25">
      <c r="A1139" s="12"/>
      <c r="B1139" s="228"/>
      <c r="C1139" s="154" t="str">
        <f>IFERROR(IF(LEN(B1139)&gt;0,IF(INDEX(TasksList!$C$6:$C$1005,MATCH(LEFT(B1139,SEARCH(" - ",B1139)-1)*1,TasksList!$B$6:$B$1005,0),1)=0,"",INDEX(TasksList!$C$6:$C$1005,MATCH(LEFT(B1139,SEARCH(" - ",B1139)-1)*1,TasksList!$B$6:$B$1005,0),1)),""),"Task not found!")</f>
        <v/>
      </c>
      <c r="D1139" s="384"/>
      <c r="E1139" s="149"/>
      <c r="F1139" s="149"/>
      <c r="G1139" s="150"/>
      <c r="I1139" s="276" t="str">
        <f t="shared" si="17"/>
        <v/>
      </c>
    </row>
    <row r="1140" spans="1:9" x14ac:dyDescent="0.25">
      <c r="A1140" s="12"/>
      <c r="B1140" s="228"/>
      <c r="C1140" s="154" t="str">
        <f>IFERROR(IF(LEN(B1140)&gt;0,IF(INDEX(TasksList!$C$6:$C$1005,MATCH(LEFT(B1140,SEARCH(" - ",B1140)-1)*1,TasksList!$B$6:$B$1005,0),1)=0,"",INDEX(TasksList!$C$6:$C$1005,MATCH(LEFT(B1140,SEARCH(" - ",B1140)-1)*1,TasksList!$B$6:$B$1005,0),1)),""),"Task not found!")</f>
        <v/>
      </c>
      <c r="D1140" s="384"/>
      <c r="E1140" s="149"/>
      <c r="F1140" s="149"/>
      <c r="G1140" s="150"/>
      <c r="I1140" s="276" t="str">
        <f t="shared" si="17"/>
        <v/>
      </c>
    </row>
    <row r="1141" spans="1:9" x14ac:dyDescent="0.25">
      <c r="A1141" s="12"/>
      <c r="B1141" s="228"/>
      <c r="C1141" s="154" t="str">
        <f>IFERROR(IF(LEN(B1141)&gt;0,IF(INDEX(TasksList!$C$6:$C$1005,MATCH(LEFT(B1141,SEARCH(" - ",B1141)-1)*1,TasksList!$B$6:$B$1005,0),1)=0,"",INDEX(TasksList!$C$6:$C$1005,MATCH(LEFT(B1141,SEARCH(" - ",B1141)-1)*1,TasksList!$B$6:$B$1005,0),1)),""),"Task not found!")</f>
        <v/>
      </c>
      <c r="D1141" s="384"/>
      <c r="E1141" s="149"/>
      <c r="F1141" s="149"/>
      <c r="G1141" s="150"/>
      <c r="I1141" s="276" t="str">
        <f t="shared" si="17"/>
        <v/>
      </c>
    </row>
    <row r="1142" spans="1:9" x14ac:dyDescent="0.25">
      <c r="A1142" s="12"/>
      <c r="B1142" s="228"/>
      <c r="C1142" s="154" t="str">
        <f>IFERROR(IF(LEN(B1142)&gt;0,IF(INDEX(TasksList!$C$6:$C$1005,MATCH(LEFT(B1142,SEARCH(" - ",B1142)-1)*1,TasksList!$B$6:$B$1005,0),1)=0,"",INDEX(TasksList!$C$6:$C$1005,MATCH(LEFT(B1142,SEARCH(" - ",B1142)-1)*1,TasksList!$B$6:$B$1005,0),1)),""),"Task not found!")</f>
        <v/>
      </c>
      <c r="D1142" s="384"/>
      <c r="E1142" s="149"/>
      <c r="F1142" s="149"/>
      <c r="G1142" s="150"/>
      <c r="I1142" s="276" t="str">
        <f t="shared" si="17"/>
        <v/>
      </c>
    </row>
    <row r="1143" spans="1:9" x14ac:dyDescent="0.25">
      <c r="A1143" s="12"/>
      <c r="B1143" s="228"/>
      <c r="C1143" s="154" t="str">
        <f>IFERROR(IF(LEN(B1143)&gt;0,IF(INDEX(TasksList!$C$6:$C$1005,MATCH(LEFT(B1143,SEARCH(" - ",B1143)-1)*1,TasksList!$B$6:$B$1005,0),1)=0,"",INDEX(TasksList!$C$6:$C$1005,MATCH(LEFT(B1143,SEARCH(" - ",B1143)-1)*1,TasksList!$B$6:$B$1005,0),1)),""),"Task not found!")</f>
        <v/>
      </c>
      <c r="D1143" s="384"/>
      <c r="E1143" s="149"/>
      <c r="F1143" s="149"/>
      <c r="G1143" s="150"/>
      <c r="I1143" s="276" t="str">
        <f t="shared" si="17"/>
        <v/>
      </c>
    </row>
    <row r="1144" spans="1:9" x14ac:dyDescent="0.25">
      <c r="A1144" s="12"/>
      <c r="B1144" s="228"/>
      <c r="C1144" s="154" t="str">
        <f>IFERROR(IF(LEN(B1144)&gt;0,IF(INDEX(TasksList!$C$6:$C$1005,MATCH(LEFT(B1144,SEARCH(" - ",B1144)-1)*1,TasksList!$B$6:$B$1005,0),1)=0,"",INDEX(TasksList!$C$6:$C$1005,MATCH(LEFT(B1144,SEARCH(" - ",B1144)-1)*1,TasksList!$B$6:$B$1005,0),1)),""),"Task not found!")</f>
        <v/>
      </c>
      <c r="D1144" s="384"/>
      <c r="E1144" s="149"/>
      <c r="F1144" s="149"/>
      <c r="G1144" s="150"/>
      <c r="I1144" s="276" t="str">
        <f t="shared" si="17"/>
        <v/>
      </c>
    </row>
    <row r="1145" spans="1:9" x14ac:dyDescent="0.25">
      <c r="A1145" s="12"/>
      <c r="B1145" s="228"/>
      <c r="C1145" s="154" t="str">
        <f>IFERROR(IF(LEN(B1145)&gt;0,IF(INDEX(TasksList!$C$6:$C$1005,MATCH(LEFT(B1145,SEARCH(" - ",B1145)-1)*1,TasksList!$B$6:$B$1005,0),1)=0,"",INDEX(TasksList!$C$6:$C$1005,MATCH(LEFT(B1145,SEARCH(" - ",B1145)-1)*1,TasksList!$B$6:$B$1005,0),1)),""),"Task not found!")</f>
        <v/>
      </c>
      <c r="D1145" s="384"/>
      <c r="E1145" s="149"/>
      <c r="F1145" s="149"/>
      <c r="G1145" s="150"/>
      <c r="I1145" s="276" t="str">
        <f t="shared" si="17"/>
        <v/>
      </c>
    </row>
    <row r="1146" spans="1:9" x14ac:dyDescent="0.25">
      <c r="A1146" s="12"/>
      <c r="B1146" s="228"/>
      <c r="C1146" s="154" t="str">
        <f>IFERROR(IF(LEN(B1146)&gt;0,IF(INDEX(TasksList!$C$6:$C$1005,MATCH(LEFT(B1146,SEARCH(" - ",B1146)-1)*1,TasksList!$B$6:$B$1005,0),1)=0,"",INDEX(TasksList!$C$6:$C$1005,MATCH(LEFT(B1146,SEARCH(" - ",B1146)-1)*1,TasksList!$B$6:$B$1005,0),1)),""),"Task not found!")</f>
        <v/>
      </c>
      <c r="D1146" s="384"/>
      <c r="E1146" s="149"/>
      <c r="F1146" s="149"/>
      <c r="G1146" s="150"/>
      <c r="I1146" s="276" t="str">
        <f t="shared" si="17"/>
        <v/>
      </c>
    </row>
    <row r="1147" spans="1:9" x14ac:dyDescent="0.25">
      <c r="A1147" s="12"/>
      <c r="B1147" s="228"/>
      <c r="C1147" s="154" t="str">
        <f>IFERROR(IF(LEN(B1147)&gt;0,IF(INDEX(TasksList!$C$6:$C$1005,MATCH(LEFT(B1147,SEARCH(" - ",B1147)-1)*1,TasksList!$B$6:$B$1005,0),1)=0,"",INDEX(TasksList!$C$6:$C$1005,MATCH(LEFT(B1147,SEARCH(" - ",B1147)-1)*1,TasksList!$B$6:$B$1005,0),1)),""),"Task not found!")</f>
        <v/>
      </c>
      <c r="D1147" s="384"/>
      <c r="E1147" s="149"/>
      <c r="F1147" s="149"/>
      <c r="G1147" s="150"/>
      <c r="I1147" s="276" t="str">
        <f t="shared" si="17"/>
        <v/>
      </c>
    </row>
    <row r="1148" spans="1:9" x14ac:dyDescent="0.25">
      <c r="A1148" s="12"/>
      <c r="B1148" s="228"/>
      <c r="C1148" s="154" t="str">
        <f>IFERROR(IF(LEN(B1148)&gt;0,IF(INDEX(TasksList!$C$6:$C$1005,MATCH(LEFT(B1148,SEARCH(" - ",B1148)-1)*1,TasksList!$B$6:$B$1005,0),1)=0,"",INDEX(TasksList!$C$6:$C$1005,MATCH(LEFT(B1148,SEARCH(" - ",B1148)-1)*1,TasksList!$B$6:$B$1005,0),1)),""),"Task not found!")</f>
        <v/>
      </c>
      <c r="D1148" s="384"/>
      <c r="E1148" s="149"/>
      <c r="F1148" s="149"/>
      <c r="G1148" s="150"/>
      <c r="I1148" s="276" t="str">
        <f t="shared" si="17"/>
        <v/>
      </c>
    </row>
    <row r="1149" spans="1:9" x14ac:dyDescent="0.25">
      <c r="A1149" s="12"/>
      <c r="B1149" s="228"/>
      <c r="C1149" s="154" t="str">
        <f>IFERROR(IF(LEN(B1149)&gt;0,IF(INDEX(TasksList!$C$6:$C$1005,MATCH(LEFT(B1149,SEARCH(" - ",B1149)-1)*1,TasksList!$B$6:$B$1005,0),1)=0,"",INDEX(TasksList!$C$6:$C$1005,MATCH(LEFT(B1149,SEARCH(" - ",B1149)-1)*1,TasksList!$B$6:$B$1005,0),1)),""),"Task not found!")</f>
        <v/>
      </c>
      <c r="D1149" s="384"/>
      <c r="E1149" s="149"/>
      <c r="F1149" s="149"/>
      <c r="G1149" s="150"/>
      <c r="I1149" s="276" t="str">
        <f t="shared" si="17"/>
        <v/>
      </c>
    </row>
    <row r="1150" spans="1:9" x14ac:dyDescent="0.25">
      <c r="A1150" s="12"/>
      <c r="B1150" s="228"/>
      <c r="C1150" s="154" t="str">
        <f>IFERROR(IF(LEN(B1150)&gt;0,IF(INDEX(TasksList!$C$6:$C$1005,MATCH(LEFT(B1150,SEARCH(" - ",B1150)-1)*1,TasksList!$B$6:$B$1005,0),1)=0,"",INDEX(TasksList!$C$6:$C$1005,MATCH(LEFT(B1150,SEARCH(" - ",B1150)-1)*1,TasksList!$B$6:$B$1005,0),1)),""),"Task not found!")</f>
        <v/>
      </c>
      <c r="D1150" s="384"/>
      <c r="E1150" s="149"/>
      <c r="F1150" s="149"/>
      <c r="G1150" s="150"/>
      <c r="I1150" s="276" t="str">
        <f t="shared" si="17"/>
        <v/>
      </c>
    </row>
    <row r="1151" spans="1:9" x14ac:dyDescent="0.25">
      <c r="A1151" s="12"/>
      <c r="B1151" s="228"/>
      <c r="C1151" s="154" t="str">
        <f>IFERROR(IF(LEN(B1151)&gt;0,IF(INDEX(TasksList!$C$6:$C$1005,MATCH(LEFT(B1151,SEARCH(" - ",B1151)-1)*1,TasksList!$B$6:$B$1005,0),1)=0,"",INDEX(TasksList!$C$6:$C$1005,MATCH(LEFT(B1151,SEARCH(" - ",B1151)-1)*1,TasksList!$B$6:$B$1005,0),1)),""),"Task not found!")</f>
        <v/>
      </c>
      <c r="D1151" s="384"/>
      <c r="E1151" s="149"/>
      <c r="F1151" s="149"/>
      <c r="G1151" s="150"/>
      <c r="I1151" s="276" t="str">
        <f t="shared" si="17"/>
        <v/>
      </c>
    </row>
    <row r="1152" spans="1:9" x14ac:dyDescent="0.25">
      <c r="A1152" s="12"/>
      <c r="B1152" s="228"/>
      <c r="C1152" s="154" t="str">
        <f>IFERROR(IF(LEN(B1152)&gt;0,IF(INDEX(TasksList!$C$6:$C$1005,MATCH(LEFT(B1152,SEARCH(" - ",B1152)-1)*1,TasksList!$B$6:$B$1005,0),1)=0,"",INDEX(TasksList!$C$6:$C$1005,MATCH(LEFT(B1152,SEARCH(" - ",B1152)-1)*1,TasksList!$B$6:$B$1005,0),1)),""),"Task not found!")</f>
        <v/>
      </c>
      <c r="D1152" s="384"/>
      <c r="E1152" s="149"/>
      <c r="F1152" s="149"/>
      <c r="G1152" s="150"/>
      <c r="I1152" s="276" t="str">
        <f t="shared" si="17"/>
        <v/>
      </c>
    </row>
    <row r="1153" spans="1:9" x14ac:dyDescent="0.25">
      <c r="A1153" s="12"/>
      <c r="B1153" s="228"/>
      <c r="C1153" s="154" t="str">
        <f>IFERROR(IF(LEN(B1153)&gt;0,IF(INDEX(TasksList!$C$6:$C$1005,MATCH(LEFT(B1153,SEARCH(" - ",B1153)-1)*1,TasksList!$B$6:$B$1005,0),1)=0,"",INDEX(TasksList!$C$6:$C$1005,MATCH(LEFT(B1153,SEARCH(" - ",B1153)-1)*1,TasksList!$B$6:$B$1005,0),1)),""),"Task not found!")</f>
        <v/>
      </c>
      <c r="D1153" s="384"/>
      <c r="E1153" s="149"/>
      <c r="F1153" s="149"/>
      <c r="G1153" s="150"/>
      <c r="I1153" s="276" t="str">
        <f t="shared" si="17"/>
        <v/>
      </c>
    </row>
    <row r="1154" spans="1:9" x14ac:dyDescent="0.25">
      <c r="A1154" s="12"/>
      <c r="B1154" s="228"/>
      <c r="C1154" s="154" t="str">
        <f>IFERROR(IF(LEN(B1154)&gt;0,IF(INDEX(TasksList!$C$6:$C$1005,MATCH(LEFT(B1154,SEARCH(" - ",B1154)-1)*1,TasksList!$B$6:$B$1005,0),1)=0,"",INDEX(TasksList!$C$6:$C$1005,MATCH(LEFT(B1154,SEARCH(" - ",B1154)-1)*1,TasksList!$B$6:$B$1005,0),1)),""),"Task not found!")</f>
        <v/>
      </c>
      <c r="D1154" s="384"/>
      <c r="E1154" s="149"/>
      <c r="F1154" s="149"/>
      <c r="G1154" s="150"/>
      <c r="I1154" s="276" t="str">
        <f t="shared" si="17"/>
        <v/>
      </c>
    </row>
    <row r="1155" spans="1:9" x14ac:dyDescent="0.25">
      <c r="A1155" s="12"/>
      <c r="B1155" s="228"/>
      <c r="C1155" s="154" t="str">
        <f>IFERROR(IF(LEN(B1155)&gt;0,IF(INDEX(TasksList!$C$6:$C$1005,MATCH(LEFT(B1155,SEARCH(" - ",B1155)-1)*1,TasksList!$B$6:$B$1005,0),1)=0,"",INDEX(TasksList!$C$6:$C$1005,MATCH(LEFT(B1155,SEARCH(" - ",B1155)-1)*1,TasksList!$B$6:$B$1005,0),1)),""),"Task not found!")</f>
        <v/>
      </c>
      <c r="D1155" s="384"/>
      <c r="E1155" s="149"/>
      <c r="F1155" s="149"/>
      <c r="G1155" s="150"/>
      <c r="I1155" s="276" t="str">
        <f t="shared" si="17"/>
        <v/>
      </c>
    </row>
    <row r="1156" spans="1:9" x14ac:dyDescent="0.25">
      <c r="A1156" s="12"/>
      <c r="B1156" s="228"/>
      <c r="C1156" s="154" t="str">
        <f>IFERROR(IF(LEN(B1156)&gt;0,IF(INDEX(TasksList!$C$6:$C$1005,MATCH(LEFT(B1156,SEARCH(" - ",B1156)-1)*1,TasksList!$B$6:$B$1005,0),1)=0,"",INDEX(TasksList!$C$6:$C$1005,MATCH(LEFT(B1156,SEARCH(" - ",B1156)-1)*1,TasksList!$B$6:$B$1005,0),1)),""),"Task not found!")</f>
        <v/>
      </c>
      <c r="D1156" s="384"/>
      <c r="E1156" s="149"/>
      <c r="F1156" s="149"/>
      <c r="G1156" s="150"/>
      <c r="I1156" s="276" t="str">
        <f t="shared" si="17"/>
        <v/>
      </c>
    </row>
    <row r="1157" spans="1:9" x14ac:dyDescent="0.25">
      <c r="A1157" s="12"/>
      <c r="B1157" s="228"/>
      <c r="C1157" s="154" t="str">
        <f>IFERROR(IF(LEN(B1157)&gt;0,IF(INDEX(TasksList!$C$6:$C$1005,MATCH(LEFT(B1157,SEARCH(" - ",B1157)-1)*1,TasksList!$B$6:$B$1005,0),1)=0,"",INDEX(TasksList!$C$6:$C$1005,MATCH(LEFT(B1157,SEARCH(" - ",B1157)-1)*1,TasksList!$B$6:$B$1005,0),1)),""),"Task not found!")</f>
        <v/>
      </c>
      <c r="D1157" s="384"/>
      <c r="E1157" s="149"/>
      <c r="F1157" s="149"/>
      <c r="G1157" s="150"/>
      <c r="I1157" s="276" t="str">
        <f t="shared" si="17"/>
        <v/>
      </c>
    </row>
    <row r="1158" spans="1:9" x14ac:dyDescent="0.25">
      <c r="A1158" s="12"/>
      <c r="B1158" s="228"/>
      <c r="C1158" s="154" t="str">
        <f>IFERROR(IF(LEN(B1158)&gt;0,IF(INDEX(TasksList!$C$6:$C$1005,MATCH(LEFT(B1158,SEARCH(" - ",B1158)-1)*1,TasksList!$B$6:$B$1005,0),1)=0,"",INDEX(TasksList!$C$6:$C$1005,MATCH(LEFT(B1158,SEARCH(" - ",B1158)-1)*1,TasksList!$B$6:$B$1005,0),1)),""),"Task not found!")</f>
        <v/>
      </c>
      <c r="D1158" s="384"/>
      <c r="E1158" s="149"/>
      <c r="F1158" s="149"/>
      <c r="G1158" s="150"/>
      <c r="I1158" s="276" t="str">
        <f t="shared" si="17"/>
        <v/>
      </c>
    </row>
    <row r="1159" spans="1:9" x14ac:dyDescent="0.25">
      <c r="A1159" s="12"/>
      <c r="B1159" s="228"/>
      <c r="C1159" s="154" t="str">
        <f>IFERROR(IF(LEN(B1159)&gt;0,IF(INDEX(TasksList!$C$6:$C$1005,MATCH(LEFT(B1159,SEARCH(" - ",B1159)-1)*1,TasksList!$B$6:$B$1005,0),1)=0,"",INDEX(TasksList!$C$6:$C$1005,MATCH(LEFT(B1159,SEARCH(" - ",B1159)-1)*1,TasksList!$B$6:$B$1005,0),1)),""),"Task not found!")</f>
        <v/>
      </c>
      <c r="D1159" s="384"/>
      <c r="E1159" s="149"/>
      <c r="F1159" s="149"/>
      <c r="G1159" s="150"/>
      <c r="I1159" s="276" t="str">
        <f t="shared" ref="I1159:I1222" si="18">IF(AND(LEN(D1159)&gt;0,LEN(B1159)=0),"←   Missing Task ID",IF(AND(LEN(D1159)&gt;0,LEN(E1159)=0),"←   Missing STAGE",IF(AND(LEN(B1159)+LEN(E1159)&gt;0,LEN(D1159)=0),"←   Missing DATE","")))</f>
        <v/>
      </c>
    </row>
    <row r="1160" spans="1:9" x14ac:dyDescent="0.25">
      <c r="A1160" s="12"/>
      <c r="B1160" s="228"/>
      <c r="C1160" s="154" t="str">
        <f>IFERROR(IF(LEN(B1160)&gt;0,IF(INDEX(TasksList!$C$6:$C$1005,MATCH(LEFT(B1160,SEARCH(" - ",B1160)-1)*1,TasksList!$B$6:$B$1005,0),1)=0,"",INDEX(TasksList!$C$6:$C$1005,MATCH(LEFT(B1160,SEARCH(" - ",B1160)-1)*1,TasksList!$B$6:$B$1005,0),1)),""),"Task not found!")</f>
        <v/>
      </c>
      <c r="D1160" s="384"/>
      <c r="E1160" s="149"/>
      <c r="F1160" s="149"/>
      <c r="G1160" s="150"/>
      <c r="I1160" s="276" t="str">
        <f t="shared" si="18"/>
        <v/>
      </c>
    </row>
    <row r="1161" spans="1:9" x14ac:dyDescent="0.25">
      <c r="A1161" s="12"/>
      <c r="B1161" s="228"/>
      <c r="C1161" s="154" t="str">
        <f>IFERROR(IF(LEN(B1161)&gt;0,IF(INDEX(TasksList!$C$6:$C$1005,MATCH(LEFT(B1161,SEARCH(" - ",B1161)-1)*1,TasksList!$B$6:$B$1005,0),1)=0,"",INDEX(TasksList!$C$6:$C$1005,MATCH(LEFT(B1161,SEARCH(" - ",B1161)-1)*1,TasksList!$B$6:$B$1005,0),1)),""),"Task not found!")</f>
        <v/>
      </c>
      <c r="D1161" s="384"/>
      <c r="E1161" s="149"/>
      <c r="F1161" s="149"/>
      <c r="G1161" s="150"/>
      <c r="I1161" s="276" t="str">
        <f t="shared" si="18"/>
        <v/>
      </c>
    </row>
    <row r="1162" spans="1:9" x14ac:dyDescent="0.25">
      <c r="A1162" s="12"/>
      <c r="B1162" s="228"/>
      <c r="C1162" s="154" t="str">
        <f>IFERROR(IF(LEN(B1162)&gt;0,IF(INDEX(TasksList!$C$6:$C$1005,MATCH(LEFT(B1162,SEARCH(" - ",B1162)-1)*1,TasksList!$B$6:$B$1005,0),1)=0,"",INDEX(TasksList!$C$6:$C$1005,MATCH(LEFT(B1162,SEARCH(" - ",B1162)-1)*1,TasksList!$B$6:$B$1005,0),1)),""),"Task not found!")</f>
        <v/>
      </c>
      <c r="D1162" s="384"/>
      <c r="E1162" s="149"/>
      <c r="F1162" s="149"/>
      <c r="G1162" s="150"/>
      <c r="I1162" s="276" t="str">
        <f t="shared" si="18"/>
        <v/>
      </c>
    </row>
    <row r="1163" spans="1:9" x14ac:dyDescent="0.25">
      <c r="A1163" s="12"/>
      <c r="B1163" s="228"/>
      <c r="C1163" s="154" t="str">
        <f>IFERROR(IF(LEN(B1163)&gt;0,IF(INDEX(TasksList!$C$6:$C$1005,MATCH(LEFT(B1163,SEARCH(" - ",B1163)-1)*1,TasksList!$B$6:$B$1005,0),1)=0,"",INDEX(TasksList!$C$6:$C$1005,MATCH(LEFT(B1163,SEARCH(" - ",B1163)-1)*1,TasksList!$B$6:$B$1005,0),1)),""),"Task not found!")</f>
        <v/>
      </c>
      <c r="D1163" s="384"/>
      <c r="E1163" s="149"/>
      <c r="F1163" s="149"/>
      <c r="G1163" s="150"/>
      <c r="I1163" s="276" t="str">
        <f t="shared" si="18"/>
        <v/>
      </c>
    </row>
    <row r="1164" spans="1:9" x14ac:dyDescent="0.25">
      <c r="A1164" s="12"/>
      <c r="B1164" s="228"/>
      <c r="C1164" s="154" t="str">
        <f>IFERROR(IF(LEN(B1164)&gt;0,IF(INDEX(TasksList!$C$6:$C$1005,MATCH(LEFT(B1164,SEARCH(" - ",B1164)-1)*1,TasksList!$B$6:$B$1005,0),1)=0,"",INDEX(TasksList!$C$6:$C$1005,MATCH(LEFT(B1164,SEARCH(" - ",B1164)-1)*1,TasksList!$B$6:$B$1005,0),1)),""),"Task not found!")</f>
        <v/>
      </c>
      <c r="D1164" s="384"/>
      <c r="E1164" s="149"/>
      <c r="F1164" s="149"/>
      <c r="G1164" s="150"/>
      <c r="I1164" s="276" t="str">
        <f t="shared" si="18"/>
        <v/>
      </c>
    </row>
    <row r="1165" spans="1:9" x14ac:dyDescent="0.25">
      <c r="A1165" s="12"/>
      <c r="B1165" s="228"/>
      <c r="C1165" s="154" t="str">
        <f>IFERROR(IF(LEN(B1165)&gt;0,IF(INDEX(TasksList!$C$6:$C$1005,MATCH(LEFT(B1165,SEARCH(" - ",B1165)-1)*1,TasksList!$B$6:$B$1005,0),1)=0,"",INDEX(TasksList!$C$6:$C$1005,MATCH(LEFT(B1165,SEARCH(" - ",B1165)-1)*1,TasksList!$B$6:$B$1005,0),1)),""),"Task not found!")</f>
        <v/>
      </c>
      <c r="D1165" s="384"/>
      <c r="E1165" s="149"/>
      <c r="F1165" s="149"/>
      <c r="G1165" s="150"/>
      <c r="I1165" s="276" t="str">
        <f t="shared" si="18"/>
        <v/>
      </c>
    </row>
    <row r="1166" spans="1:9" x14ac:dyDescent="0.25">
      <c r="A1166" s="12"/>
      <c r="B1166" s="228"/>
      <c r="C1166" s="154" t="str">
        <f>IFERROR(IF(LEN(B1166)&gt;0,IF(INDEX(TasksList!$C$6:$C$1005,MATCH(LEFT(B1166,SEARCH(" - ",B1166)-1)*1,TasksList!$B$6:$B$1005,0),1)=0,"",INDEX(TasksList!$C$6:$C$1005,MATCH(LEFT(B1166,SEARCH(" - ",B1166)-1)*1,TasksList!$B$6:$B$1005,0),1)),""),"Task not found!")</f>
        <v/>
      </c>
      <c r="D1166" s="384"/>
      <c r="E1166" s="149"/>
      <c r="F1166" s="149"/>
      <c r="G1166" s="150"/>
      <c r="I1166" s="276" t="str">
        <f t="shared" si="18"/>
        <v/>
      </c>
    </row>
    <row r="1167" spans="1:9" x14ac:dyDescent="0.25">
      <c r="A1167" s="12"/>
      <c r="B1167" s="228"/>
      <c r="C1167" s="154" t="str">
        <f>IFERROR(IF(LEN(B1167)&gt;0,IF(INDEX(TasksList!$C$6:$C$1005,MATCH(LEFT(B1167,SEARCH(" - ",B1167)-1)*1,TasksList!$B$6:$B$1005,0),1)=0,"",INDEX(TasksList!$C$6:$C$1005,MATCH(LEFT(B1167,SEARCH(" - ",B1167)-1)*1,TasksList!$B$6:$B$1005,0),1)),""),"Task not found!")</f>
        <v/>
      </c>
      <c r="D1167" s="384"/>
      <c r="E1167" s="149"/>
      <c r="F1167" s="149"/>
      <c r="G1167" s="150"/>
      <c r="I1167" s="276" t="str">
        <f t="shared" si="18"/>
        <v/>
      </c>
    </row>
    <row r="1168" spans="1:9" x14ac:dyDescent="0.25">
      <c r="A1168" s="12"/>
      <c r="B1168" s="228"/>
      <c r="C1168" s="154" t="str">
        <f>IFERROR(IF(LEN(B1168)&gt;0,IF(INDEX(TasksList!$C$6:$C$1005,MATCH(LEFT(B1168,SEARCH(" - ",B1168)-1)*1,TasksList!$B$6:$B$1005,0),1)=0,"",INDEX(TasksList!$C$6:$C$1005,MATCH(LEFT(B1168,SEARCH(" - ",B1168)-1)*1,TasksList!$B$6:$B$1005,0),1)),""),"Task not found!")</f>
        <v/>
      </c>
      <c r="D1168" s="384"/>
      <c r="E1168" s="149"/>
      <c r="F1168" s="149"/>
      <c r="G1168" s="150"/>
      <c r="I1168" s="276" t="str">
        <f t="shared" si="18"/>
        <v/>
      </c>
    </row>
    <row r="1169" spans="1:9" x14ac:dyDescent="0.25">
      <c r="A1169" s="12"/>
      <c r="B1169" s="228"/>
      <c r="C1169" s="154" t="str">
        <f>IFERROR(IF(LEN(B1169)&gt;0,IF(INDEX(TasksList!$C$6:$C$1005,MATCH(LEFT(B1169,SEARCH(" - ",B1169)-1)*1,TasksList!$B$6:$B$1005,0),1)=0,"",INDEX(TasksList!$C$6:$C$1005,MATCH(LEFT(B1169,SEARCH(" - ",B1169)-1)*1,TasksList!$B$6:$B$1005,0),1)),""),"Task not found!")</f>
        <v/>
      </c>
      <c r="D1169" s="384"/>
      <c r="E1169" s="149"/>
      <c r="F1169" s="149"/>
      <c r="G1169" s="150"/>
      <c r="I1169" s="276" t="str">
        <f t="shared" si="18"/>
        <v/>
      </c>
    </row>
    <row r="1170" spans="1:9" x14ac:dyDescent="0.25">
      <c r="A1170" s="12"/>
      <c r="B1170" s="228"/>
      <c r="C1170" s="154" t="str">
        <f>IFERROR(IF(LEN(B1170)&gt;0,IF(INDEX(TasksList!$C$6:$C$1005,MATCH(LEFT(B1170,SEARCH(" - ",B1170)-1)*1,TasksList!$B$6:$B$1005,0),1)=0,"",INDEX(TasksList!$C$6:$C$1005,MATCH(LEFT(B1170,SEARCH(" - ",B1170)-1)*1,TasksList!$B$6:$B$1005,0),1)),""),"Task not found!")</f>
        <v/>
      </c>
      <c r="D1170" s="384"/>
      <c r="E1170" s="149"/>
      <c r="F1170" s="149"/>
      <c r="G1170" s="150"/>
      <c r="I1170" s="276" t="str">
        <f t="shared" si="18"/>
        <v/>
      </c>
    </row>
    <row r="1171" spans="1:9" x14ac:dyDescent="0.25">
      <c r="A1171" s="12"/>
      <c r="B1171" s="228"/>
      <c r="C1171" s="154" t="str">
        <f>IFERROR(IF(LEN(B1171)&gt;0,IF(INDEX(TasksList!$C$6:$C$1005,MATCH(LEFT(B1171,SEARCH(" - ",B1171)-1)*1,TasksList!$B$6:$B$1005,0),1)=0,"",INDEX(TasksList!$C$6:$C$1005,MATCH(LEFT(B1171,SEARCH(" - ",B1171)-1)*1,TasksList!$B$6:$B$1005,0),1)),""),"Task not found!")</f>
        <v/>
      </c>
      <c r="D1171" s="384"/>
      <c r="E1171" s="149"/>
      <c r="F1171" s="149"/>
      <c r="G1171" s="150"/>
      <c r="I1171" s="276" t="str">
        <f t="shared" si="18"/>
        <v/>
      </c>
    </row>
    <row r="1172" spans="1:9" x14ac:dyDescent="0.25">
      <c r="A1172" s="12"/>
      <c r="B1172" s="228"/>
      <c r="C1172" s="154" t="str">
        <f>IFERROR(IF(LEN(B1172)&gt;0,IF(INDEX(TasksList!$C$6:$C$1005,MATCH(LEFT(B1172,SEARCH(" - ",B1172)-1)*1,TasksList!$B$6:$B$1005,0),1)=0,"",INDEX(TasksList!$C$6:$C$1005,MATCH(LEFT(B1172,SEARCH(" - ",B1172)-1)*1,TasksList!$B$6:$B$1005,0),1)),""),"Task not found!")</f>
        <v/>
      </c>
      <c r="D1172" s="384"/>
      <c r="E1172" s="149"/>
      <c r="F1172" s="149"/>
      <c r="G1172" s="150"/>
      <c r="I1172" s="276" t="str">
        <f t="shared" si="18"/>
        <v/>
      </c>
    </row>
    <row r="1173" spans="1:9" x14ac:dyDescent="0.25">
      <c r="A1173" s="12"/>
      <c r="B1173" s="228"/>
      <c r="C1173" s="154" t="str">
        <f>IFERROR(IF(LEN(B1173)&gt;0,IF(INDEX(TasksList!$C$6:$C$1005,MATCH(LEFT(B1173,SEARCH(" - ",B1173)-1)*1,TasksList!$B$6:$B$1005,0),1)=0,"",INDEX(TasksList!$C$6:$C$1005,MATCH(LEFT(B1173,SEARCH(" - ",B1173)-1)*1,TasksList!$B$6:$B$1005,0),1)),""),"Task not found!")</f>
        <v/>
      </c>
      <c r="D1173" s="384"/>
      <c r="E1173" s="149"/>
      <c r="F1173" s="149"/>
      <c r="G1173" s="150"/>
      <c r="I1173" s="276" t="str">
        <f t="shared" si="18"/>
        <v/>
      </c>
    </row>
    <row r="1174" spans="1:9" x14ac:dyDescent="0.25">
      <c r="A1174" s="12"/>
      <c r="B1174" s="228"/>
      <c r="C1174" s="154" t="str">
        <f>IFERROR(IF(LEN(B1174)&gt;0,IF(INDEX(TasksList!$C$6:$C$1005,MATCH(LEFT(B1174,SEARCH(" - ",B1174)-1)*1,TasksList!$B$6:$B$1005,0),1)=0,"",INDEX(TasksList!$C$6:$C$1005,MATCH(LEFT(B1174,SEARCH(" - ",B1174)-1)*1,TasksList!$B$6:$B$1005,0),1)),""),"Task not found!")</f>
        <v/>
      </c>
      <c r="D1174" s="384"/>
      <c r="E1174" s="149"/>
      <c r="F1174" s="149"/>
      <c r="G1174" s="150"/>
      <c r="I1174" s="276" t="str">
        <f t="shared" si="18"/>
        <v/>
      </c>
    </row>
    <row r="1175" spans="1:9" x14ac:dyDescent="0.25">
      <c r="A1175" s="12"/>
      <c r="B1175" s="228"/>
      <c r="C1175" s="154" t="str">
        <f>IFERROR(IF(LEN(B1175)&gt;0,IF(INDEX(TasksList!$C$6:$C$1005,MATCH(LEFT(B1175,SEARCH(" - ",B1175)-1)*1,TasksList!$B$6:$B$1005,0),1)=0,"",INDEX(TasksList!$C$6:$C$1005,MATCH(LEFT(B1175,SEARCH(" - ",B1175)-1)*1,TasksList!$B$6:$B$1005,0),1)),""),"Task not found!")</f>
        <v/>
      </c>
      <c r="D1175" s="384"/>
      <c r="E1175" s="149"/>
      <c r="F1175" s="149"/>
      <c r="G1175" s="150"/>
      <c r="I1175" s="276" t="str">
        <f t="shared" si="18"/>
        <v/>
      </c>
    </row>
    <row r="1176" spans="1:9" x14ac:dyDescent="0.25">
      <c r="A1176" s="12"/>
      <c r="B1176" s="228"/>
      <c r="C1176" s="154" t="str">
        <f>IFERROR(IF(LEN(B1176)&gt;0,IF(INDEX(TasksList!$C$6:$C$1005,MATCH(LEFT(B1176,SEARCH(" - ",B1176)-1)*1,TasksList!$B$6:$B$1005,0),1)=0,"",INDEX(TasksList!$C$6:$C$1005,MATCH(LEFT(B1176,SEARCH(" - ",B1176)-1)*1,TasksList!$B$6:$B$1005,0),1)),""),"Task not found!")</f>
        <v/>
      </c>
      <c r="D1176" s="384"/>
      <c r="E1176" s="149"/>
      <c r="F1176" s="149"/>
      <c r="G1176" s="150"/>
      <c r="I1176" s="276" t="str">
        <f t="shared" si="18"/>
        <v/>
      </c>
    </row>
    <row r="1177" spans="1:9" x14ac:dyDescent="0.25">
      <c r="A1177" s="12"/>
      <c r="B1177" s="228"/>
      <c r="C1177" s="154" t="str">
        <f>IFERROR(IF(LEN(B1177)&gt;0,IF(INDEX(TasksList!$C$6:$C$1005,MATCH(LEFT(B1177,SEARCH(" - ",B1177)-1)*1,TasksList!$B$6:$B$1005,0),1)=0,"",INDEX(TasksList!$C$6:$C$1005,MATCH(LEFT(B1177,SEARCH(" - ",B1177)-1)*1,TasksList!$B$6:$B$1005,0),1)),""),"Task not found!")</f>
        <v/>
      </c>
      <c r="D1177" s="384"/>
      <c r="E1177" s="149"/>
      <c r="F1177" s="149"/>
      <c r="G1177" s="150"/>
      <c r="I1177" s="276" t="str">
        <f t="shared" si="18"/>
        <v/>
      </c>
    </row>
    <row r="1178" spans="1:9" x14ac:dyDescent="0.25">
      <c r="A1178" s="12"/>
      <c r="B1178" s="228"/>
      <c r="C1178" s="154" t="str">
        <f>IFERROR(IF(LEN(B1178)&gt;0,IF(INDEX(TasksList!$C$6:$C$1005,MATCH(LEFT(B1178,SEARCH(" - ",B1178)-1)*1,TasksList!$B$6:$B$1005,0),1)=0,"",INDEX(TasksList!$C$6:$C$1005,MATCH(LEFT(B1178,SEARCH(" - ",B1178)-1)*1,TasksList!$B$6:$B$1005,0),1)),""),"Task not found!")</f>
        <v/>
      </c>
      <c r="D1178" s="384"/>
      <c r="E1178" s="149"/>
      <c r="F1178" s="149"/>
      <c r="G1178" s="150"/>
      <c r="I1178" s="276" t="str">
        <f t="shared" si="18"/>
        <v/>
      </c>
    </row>
    <row r="1179" spans="1:9" x14ac:dyDescent="0.25">
      <c r="A1179" s="12"/>
      <c r="B1179" s="228"/>
      <c r="C1179" s="154" t="str">
        <f>IFERROR(IF(LEN(B1179)&gt;0,IF(INDEX(TasksList!$C$6:$C$1005,MATCH(LEFT(B1179,SEARCH(" - ",B1179)-1)*1,TasksList!$B$6:$B$1005,0),1)=0,"",INDEX(TasksList!$C$6:$C$1005,MATCH(LEFT(B1179,SEARCH(" - ",B1179)-1)*1,TasksList!$B$6:$B$1005,0),1)),""),"Task not found!")</f>
        <v/>
      </c>
      <c r="D1179" s="384"/>
      <c r="E1179" s="149"/>
      <c r="F1179" s="149"/>
      <c r="G1179" s="150"/>
      <c r="I1179" s="276" t="str">
        <f t="shared" si="18"/>
        <v/>
      </c>
    </row>
    <row r="1180" spans="1:9" x14ac:dyDescent="0.25">
      <c r="A1180" s="12"/>
      <c r="B1180" s="228"/>
      <c r="C1180" s="154" t="str">
        <f>IFERROR(IF(LEN(B1180)&gt;0,IF(INDEX(TasksList!$C$6:$C$1005,MATCH(LEFT(B1180,SEARCH(" - ",B1180)-1)*1,TasksList!$B$6:$B$1005,0),1)=0,"",INDEX(TasksList!$C$6:$C$1005,MATCH(LEFT(B1180,SEARCH(" - ",B1180)-1)*1,TasksList!$B$6:$B$1005,0),1)),""),"Task not found!")</f>
        <v/>
      </c>
      <c r="D1180" s="384"/>
      <c r="E1180" s="149"/>
      <c r="F1180" s="149"/>
      <c r="G1180" s="150"/>
      <c r="I1180" s="276" t="str">
        <f t="shared" si="18"/>
        <v/>
      </c>
    </row>
    <row r="1181" spans="1:9" x14ac:dyDescent="0.25">
      <c r="A1181" s="12"/>
      <c r="B1181" s="228"/>
      <c r="C1181" s="154" t="str">
        <f>IFERROR(IF(LEN(B1181)&gt;0,IF(INDEX(TasksList!$C$6:$C$1005,MATCH(LEFT(B1181,SEARCH(" - ",B1181)-1)*1,TasksList!$B$6:$B$1005,0),1)=0,"",INDEX(TasksList!$C$6:$C$1005,MATCH(LEFT(B1181,SEARCH(" - ",B1181)-1)*1,TasksList!$B$6:$B$1005,0),1)),""),"Task not found!")</f>
        <v/>
      </c>
      <c r="D1181" s="384"/>
      <c r="E1181" s="149"/>
      <c r="F1181" s="149"/>
      <c r="G1181" s="150"/>
      <c r="I1181" s="276" t="str">
        <f t="shared" si="18"/>
        <v/>
      </c>
    </row>
    <row r="1182" spans="1:9" x14ac:dyDescent="0.25">
      <c r="A1182" s="12"/>
      <c r="B1182" s="228"/>
      <c r="C1182" s="154" t="str">
        <f>IFERROR(IF(LEN(B1182)&gt;0,IF(INDEX(TasksList!$C$6:$C$1005,MATCH(LEFT(B1182,SEARCH(" - ",B1182)-1)*1,TasksList!$B$6:$B$1005,0),1)=0,"",INDEX(TasksList!$C$6:$C$1005,MATCH(LEFT(B1182,SEARCH(" - ",B1182)-1)*1,TasksList!$B$6:$B$1005,0),1)),""),"Task not found!")</f>
        <v/>
      </c>
      <c r="D1182" s="384"/>
      <c r="E1182" s="149"/>
      <c r="F1182" s="149"/>
      <c r="G1182" s="150"/>
      <c r="I1182" s="276" t="str">
        <f t="shared" si="18"/>
        <v/>
      </c>
    </row>
    <row r="1183" spans="1:9" x14ac:dyDescent="0.25">
      <c r="A1183" s="12"/>
      <c r="B1183" s="228"/>
      <c r="C1183" s="154" t="str">
        <f>IFERROR(IF(LEN(B1183)&gt;0,IF(INDEX(TasksList!$C$6:$C$1005,MATCH(LEFT(B1183,SEARCH(" - ",B1183)-1)*1,TasksList!$B$6:$B$1005,0),1)=0,"",INDEX(TasksList!$C$6:$C$1005,MATCH(LEFT(B1183,SEARCH(" - ",B1183)-1)*1,TasksList!$B$6:$B$1005,0),1)),""),"Task not found!")</f>
        <v/>
      </c>
      <c r="D1183" s="384"/>
      <c r="E1183" s="149"/>
      <c r="F1183" s="149"/>
      <c r="G1183" s="150"/>
      <c r="I1183" s="276" t="str">
        <f t="shared" si="18"/>
        <v/>
      </c>
    </row>
    <row r="1184" spans="1:9" x14ac:dyDescent="0.25">
      <c r="A1184" s="12"/>
      <c r="B1184" s="228"/>
      <c r="C1184" s="154" t="str">
        <f>IFERROR(IF(LEN(B1184)&gt;0,IF(INDEX(TasksList!$C$6:$C$1005,MATCH(LEFT(B1184,SEARCH(" - ",B1184)-1)*1,TasksList!$B$6:$B$1005,0),1)=0,"",INDEX(TasksList!$C$6:$C$1005,MATCH(LEFT(B1184,SEARCH(" - ",B1184)-1)*1,TasksList!$B$6:$B$1005,0),1)),""),"Task not found!")</f>
        <v/>
      </c>
      <c r="D1184" s="384"/>
      <c r="E1184" s="149"/>
      <c r="F1184" s="149"/>
      <c r="G1184" s="150"/>
      <c r="I1184" s="276" t="str">
        <f t="shared" si="18"/>
        <v/>
      </c>
    </row>
    <row r="1185" spans="1:9" x14ac:dyDescent="0.25">
      <c r="A1185" s="12"/>
      <c r="B1185" s="228"/>
      <c r="C1185" s="154" t="str">
        <f>IFERROR(IF(LEN(B1185)&gt;0,IF(INDEX(TasksList!$C$6:$C$1005,MATCH(LEFT(B1185,SEARCH(" - ",B1185)-1)*1,TasksList!$B$6:$B$1005,0),1)=0,"",INDEX(TasksList!$C$6:$C$1005,MATCH(LEFT(B1185,SEARCH(" - ",B1185)-1)*1,TasksList!$B$6:$B$1005,0),1)),""),"Task not found!")</f>
        <v/>
      </c>
      <c r="D1185" s="384"/>
      <c r="E1185" s="149"/>
      <c r="F1185" s="149"/>
      <c r="G1185" s="150"/>
      <c r="I1185" s="276" t="str">
        <f t="shared" si="18"/>
        <v/>
      </c>
    </row>
    <row r="1186" spans="1:9" x14ac:dyDescent="0.25">
      <c r="A1186" s="12"/>
      <c r="B1186" s="228"/>
      <c r="C1186" s="154" t="str">
        <f>IFERROR(IF(LEN(B1186)&gt;0,IF(INDEX(TasksList!$C$6:$C$1005,MATCH(LEFT(B1186,SEARCH(" - ",B1186)-1)*1,TasksList!$B$6:$B$1005,0),1)=0,"",INDEX(TasksList!$C$6:$C$1005,MATCH(LEFT(B1186,SEARCH(" - ",B1186)-1)*1,TasksList!$B$6:$B$1005,0),1)),""),"Task not found!")</f>
        <v/>
      </c>
      <c r="D1186" s="384"/>
      <c r="E1186" s="149"/>
      <c r="F1186" s="149"/>
      <c r="G1186" s="150"/>
      <c r="I1186" s="276" t="str">
        <f t="shared" si="18"/>
        <v/>
      </c>
    </row>
    <row r="1187" spans="1:9" x14ac:dyDescent="0.25">
      <c r="A1187" s="12"/>
      <c r="B1187" s="228"/>
      <c r="C1187" s="154" t="str">
        <f>IFERROR(IF(LEN(B1187)&gt;0,IF(INDEX(TasksList!$C$6:$C$1005,MATCH(LEFT(B1187,SEARCH(" - ",B1187)-1)*1,TasksList!$B$6:$B$1005,0),1)=0,"",INDEX(TasksList!$C$6:$C$1005,MATCH(LEFT(B1187,SEARCH(" - ",B1187)-1)*1,TasksList!$B$6:$B$1005,0),1)),""),"Task not found!")</f>
        <v/>
      </c>
      <c r="D1187" s="384"/>
      <c r="E1187" s="149"/>
      <c r="F1187" s="149"/>
      <c r="G1187" s="150"/>
      <c r="I1187" s="276" t="str">
        <f t="shared" si="18"/>
        <v/>
      </c>
    </row>
    <row r="1188" spans="1:9" x14ac:dyDescent="0.25">
      <c r="A1188" s="12"/>
      <c r="B1188" s="228"/>
      <c r="C1188" s="154" t="str">
        <f>IFERROR(IF(LEN(B1188)&gt;0,IF(INDEX(TasksList!$C$6:$C$1005,MATCH(LEFT(B1188,SEARCH(" - ",B1188)-1)*1,TasksList!$B$6:$B$1005,0),1)=0,"",INDEX(TasksList!$C$6:$C$1005,MATCH(LEFT(B1188,SEARCH(" - ",B1188)-1)*1,TasksList!$B$6:$B$1005,0),1)),""),"Task not found!")</f>
        <v/>
      </c>
      <c r="D1188" s="384"/>
      <c r="E1188" s="149"/>
      <c r="F1188" s="149"/>
      <c r="G1188" s="150"/>
      <c r="I1188" s="276" t="str">
        <f t="shared" si="18"/>
        <v/>
      </c>
    </row>
    <row r="1189" spans="1:9" x14ac:dyDescent="0.25">
      <c r="A1189" s="12"/>
      <c r="B1189" s="228"/>
      <c r="C1189" s="154" t="str">
        <f>IFERROR(IF(LEN(B1189)&gt;0,IF(INDEX(TasksList!$C$6:$C$1005,MATCH(LEFT(B1189,SEARCH(" - ",B1189)-1)*1,TasksList!$B$6:$B$1005,0),1)=0,"",INDEX(TasksList!$C$6:$C$1005,MATCH(LEFT(B1189,SEARCH(" - ",B1189)-1)*1,TasksList!$B$6:$B$1005,0),1)),""),"Task not found!")</f>
        <v/>
      </c>
      <c r="D1189" s="384"/>
      <c r="E1189" s="149"/>
      <c r="F1189" s="149"/>
      <c r="G1189" s="150"/>
      <c r="I1189" s="276" t="str">
        <f t="shared" si="18"/>
        <v/>
      </c>
    </row>
    <row r="1190" spans="1:9" x14ac:dyDescent="0.25">
      <c r="A1190" s="12"/>
      <c r="B1190" s="228"/>
      <c r="C1190" s="154" t="str">
        <f>IFERROR(IF(LEN(B1190)&gt;0,IF(INDEX(TasksList!$C$6:$C$1005,MATCH(LEFT(B1190,SEARCH(" - ",B1190)-1)*1,TasksList!$B$6:$B$1005,0),1)=0,"",INDEX(TasksList!$C$6:$C$1005,MATCH(LEFT(B1190,SEARCH(" - ",B1190)-1)*1,TasksList!$B$6:$B$1005,0),1)),""),"Task not found!")</f>
        <v/>
      </c>
      <c r="D1190" s="384"/>
      <c r="E1190" s="149"/>
      <c r="F1190" s="149"/>
      <c r="G1190" s="150"/>
      <c r="I1190" s="276" t="str">
        <f t="shared" si="18"/>
        <v/>
      </c>
    </row>
    <row r="1191" spans="1:9" x14ac:dyDescent="0.25">
      <c r="A1191" s="12"/>
      <c r="B1191" s="228"/>
      <c r="C1191" s="154" t="str">
        <f>IFERROR(IF(LEN(B1191)&gt;0,IF(INDEX(TasksList!$C$6:$C$1005,MATCH(LEFT(B1191,SEARCH(" - ",B1191)-1)*1,TasksList!$B$6:$B$1005,0),1)=0,"",INDEX(TasksList!$C$6:$C$1005,MATCH(LEFT(B1191,SEARCH(" - ",B1191)-1)*1,TasksList!$B$6:$B$1005,0),1)),""),"Task not found!")</f>
        <v/>
      </c>
      <c r="D1191" s="384"/>
      <c r="E1191" s="149"/>
      <c r="F1191" s="149"/>
      <c r="G1191" s="150"/>
      <c r="I1191" s="276" t="str">
        <f t="shared" si="18"/>
        <v/>
      </c>
    </row>
    <row r="1192" spans="1:9" x14ac:dyDescent="0.25">
      <c r="A1192" s="12"/>
      <c r="B1192" s="228"/>
      <c r="C1192" s="154" t="str">
        <f>IFERROR(IF(LEN(B1192)&gt;0,IF(INDEX(TasksList!$C$6:$C$1005,MATCH(LEFT(B1192,SEARCH(" - ",B1192)-1)*1,TasksList!$B$6:$B$1005,0),1)=0,"",INDEX(TasksList!$C$6:$C$1005,MATCH(LEFT(B1192,SEARCH(" - ",B1192)-1)*1,TasksList!$B$6:$B$1005,0),1)),""),"Task not found!")</f>
        <v/>
      </c>
      <c r="D1192" s="384"/>
      <c r="E1192" s="149"/>
      <c r="F1192" s="149"/>
      <c r="G1192" s="150"/>
      <c r="I1192" s="276" t="str">
        <f t="shared" si="18"/>
        <v/>
      </c>
    </row>
    <row r="1193" spans="1:9" x14ac:dyDescent="0.25">
      <c r="A1193" s="12"/>
      <c r="B1193" s="228"/>
      <c r="C1193" s="154" t="str">
        <f>IFERROR(IF(LEN(B1193)&gt;0,IF(INDEX(TasksList!$C$6:$C$1005,MATCH(LEFT(B1193,SEARCH(" - ",B1193)-1)*1,TasksList!$B$6:$B$1005,0),1)=0,"",INDEX(TasksList!$C$6:$C$1005,MATCH(LEFT(B1193,SEARCH(" - ",B1193)-1)*1,TasksList!$B$6:$B$1005,0),1)),""),"Task not found!")</f>
        <v/>
      </c>
      <c r="D1193" s="384"/>
      <c r="E1193" s="149"/>
      <c r="F1193" s="149"/>
      <c r="G1193" s="150"/>
      <c r="I1193" s="276" t="str">
        <f t="shared" si="18"/>
        <v/>
      </c>
    </row>
    <row r="1194" spans="1:9" x14ac:dyDescent="0.25">
      <c r="A1194" s="12"/>
      <c r="B1194" s="228"/>
      <c r="C1194" s="154" t="str">
        <f>IFERROR(IF(LEN(B1194)&gt;0,IF(INDEX(TasksList!$C$6:$C$1005,MATCH(LEFT(B1194,SEARCH(" - ",B1194)-1)*1,TasksList!$B$6:$B$1005,0),1)=0,"",INDEX(TasksList!$C$6:$C$1005,MATCH(LEFT(B1194,SEARCH(" - ",B1194)-1)*1,TasksList!$B$6:$B$1005,0),1)),""),"Task not found!")</f>
        <v/>
      </c>
      <c r="D1194" s="384"/>
      <c r="E1194" s="149"/>
      <c r="F1194" s="149"/>
      <c r="G1194" s="150"/>
      <c r="I1194" s="276" t="str">
        <f t="shared" si="18"/>
        <v/>
      </c>
    </row>
    <row r="1195" spans="1:9" x14ac:dyDescent="0.25">
      <c r="A1195" s="12"/>
      <c r="B1195" s="228"/>
      <c r="C1195" s="154" t="str">
        <f>IFERROR(IF(LEN(B1195)&gt;0,IF(INDEX(TasksList!$C$6:$C$1005,MATCH(LEFT(B1195,SEARCH(" - ",B1195)-1)*1,TasksList!$B$6:$B$1005,0),1)=0,"",INDEX(TasksList!$C$6:$C$1005,MATCH(LEFT(B1195,SEARCH(" - ",B1195)-1)*1,TasksList!$B$6:$B$1005,0),1)),""),"Task not found!")</f>
        <v/>
      </c>
      <c r="D1195" s="384"/>
      <c r="E1195" s="149"/>
      <c r="F1195" s="149"/>
      <c r="G1195" s="150"/>
      <c r="I1195" s="276" t="str">
        <f t="shared" si="18"/>
        <v/>
      </c>
    </row>
    <row r="1196" spans="1:9" x14ac:dyDescent="0.25">
      <c r="A1196" s="12"/>
      <c r="B1196" s="228"/>
      <c r="C1196" s="154" t="str">
        <f>IFERROR(IF(LEN(B1196)&gt;0,IF(INDEX(TasksList!$C$6:$C$1005,MATCH(LEFT(B1196,SEARCH(" - ",B1196)-1)*1,TasksList!$B$6:$B$1005,0),1)=0,"",INDEX(TasksList!$C$6:$C$1005,MATCH(LEFT(B1196,SEARCH(" - ",B1196)-1)*1,TasksList!$B$6:$B$1005,0),1)),""),"Task not found!")</f>
        <v/>
      </c>
      <c r="D1196" s="384"/>
      <c r="E1196" s="149"/>
      <c r="F1196" s="149"/>
      <c r="G1196" s="150"/>
      <c r="I1196" s="276" t="str">
        <f t="shared" si="18"/>
        <v/>
      </c>
    </row>
    <row r="1197" spans="1:9" x14ac:dyDescent="0.25">
      <c r="A1197" s="12"/>
      <c r="B1197" s="228"/>
      <c r="C1197" s="154" t="str">
        <f>IFERROR(IF(LEN(B1197)&gt;0,IF(INDEX(TasksList!$C$6:$C$1005,MATCH(LEFT(B1197,SEARCH(" - ",B1197)-1)*1,TasksList!$B$6:$B$1005,0),1)=0,"",INDEX(TasksList!$C$6:$C$1005,MATCH(LEFT(B1197,SEARCH(" - ",B1197)-1)*1,TasksList!$B$6:$B$1005,0),1)),""),"Task not found!")</f>
        <v/>
      </c>
      <c r="D1197" s="384"/>
      <c r="E1197" s="149"/>
      <c r="F1197" s="149"/>
      <c r="G1197" s="150"/>
      <c r="I1197" s="276" t="str">
        <f t="shared" si="18"/>
        <v/>
      </c>
    </row>
    <row r="1198" spans="1:9" x14ac:dyDescent="0.25">
      <c r="A1198" s="12"/>
      <c r="B1198" s="228"/>
      <c r="C1198" s="154" t="str">
        <f>IFERROR(IF(LEN(B1198)&gt;0,IF(INDEX(TasksList!$C$6:$C$1005,MATCH(LEFT(B1198,SEARCH(" - ",B1198)-1)*1,TasksList!$B$6:$B$1005,0),1)=0,"",INDEX(TasksList!$C$6:$C$1005,MATCH(LEFT(B1198,SEARCH(" - ",B1198)-1)*1,TasksList!$B$6:$B$1005,0),1)),""),"Task not found!")</f>
        <v/>
      </c>
      <c r="D1198" s="384"/>
      <c r="E1198" s="149"/>
      <c r="F1198" s="149"/>
      <c r="G1198" s="150"/>
      <c r="I1198" s="276" t="str">
        <f t="shared" si="18"/>
        <v/>
      </c>
    </row>
    <row r="1199" spans="1:9" x14ac:dyDescent="0.25">
      <c r="A1199" s="12"/>
      <c r="B1199" s="228"/>
      <c r="C1199" s="154" t="str">
        <f>IFERROR(IF(LEN(B1199)&gt;0,IF(INDEX(TasksList!$C$6:$C$1005,MATCH(LEFT(B1199,SEARCH(" - ",B1199)-1)*1,TasksList!$B$6:$B$1005,0),1)=0,"",INDEX(TasksList!$C$6:$C$1005,MATCH(LEFT(B1199,SEARCH(" - ",B1199)-1)*1,TasksList!$B$6:$B$1005,0),1)),""),"Task not found!")</f>
        <v/>
      </c>
      <c r="D1199" s="384"/>
      <c r="E1199" s="149"/>
      <c r="F1199" s="149"/>
      <c r="G1199" s="150"/>
      <c r="I1199" s="276" t="str">
        <f t="shared" si="18"/>
        <v/>
      </c>
    </row>
    <row r="1200" spans="1:9" x14ac:dyDescent="0.25">
      <c r="A1200" s="12"/>
      <c r="B1200" s="228"/>
      <c r="C1200" s="154" t="str">
        <f>IFERROR(IF(LEN(B1200)&gt;0,IF(INDEX(TasksList!$C$6:$C$1005,MATCH(LEFT(B1200,SEARCH(" - ",B1200)-1)*1,TasksList!$B$6:$B$1005,0),1)=0,"",INDEX(TasksList!$C$6:$C$1005,MATCH(LEFT(B1200,SEARCH(" - ",B1200)-1)*1,TasksList!$B$6:$B$1005,0),1)),""),"Task not found!")</f>
        <v/>
      </c>
      <c r="D1200" s="384"/>
      <c r="E1200" s="149"/>
      <c r="F1200" s="149"/>
      <c r="G1200" s="150"/>
      <c r="I1200" s="276" t="str">
        <f t="shared" si="18"/>
        <v/>
      </c>
    </row>
    <row r="1201" spans="1:9" x14ac:dyDescent="0.25">
      <c r="A1201" s="12"/>
      <c r="B1201" s="228"/>
      <c r="C1201" s="154" t="str">
        <f>IFERROR(IF(LEN(B1201)&gt;0,IF(INDEX(TasksList!$C$6:$C$1005,MATCH(LEFT(B1201,SEARCH(" - ",B1201)-1)*1,TasksList!$B$6:$B$1005,0),1)=0,"",INDEX(TasksList!$C$6:$C$1005,MATCH(LEFT(B1201,SEARCH(" - ",B1201)-1)*1,TasksList!$B$6:$B$1005,0),1)),""),"Task not found!")</f>
        <v/>
      </c>
      <c r="D1201" s="384"/>
      <c r="E1201" s="149"/>
      <c r="F1201" s="149"/>
      <c r="G1201" s="150"/>
      <c r="I1201" s="276" t="str">
        <f t="shared" si="18"/>
        <v/>
      </c>
    </row>
    <row r="1202" spans="1:9" x14ac:dyDescent="0.25">
      <c r="A1202" s="12"/>
      <c r="B1202" s="228"/>
      <c r="C1202" s="154" t="str">
        <f>IFERROR(IF(LEN(B1202)&gt;0,IF(INDEX(TasksList!$C$6:$C$1005,MATCH(LEFT(B1202,SEARCH(" - ",B1202)-1)*1,TasksList!$B$6:$B$1005,0),1)=0,"",INDEX(TasksList!$C$6:$C$1005,MATCH(LEFT(B1202,SEARCH(" - ",B1202)-1)*1,TasksList!$B$6:$B$1005,0),1)),""),"Task not found!")</f>
        <v/>
      </c>
      <c r="D1202" s="384"/>
      <c r="E1202" s="149"/>
      <c r="F1202" s="149"/>
      <c r="G1202" s="150"/>
      <c r="I1202" s="276" t="str">
        <f t="shared" si="18"/>
        <v/>
      </c>
    </row>
    <row r="1203" spans="1:9" x14ac:dyDescent="0.25">
      <c r="A1203" s="12"/>
      <c r="B1203" s="228"/>
      <c r="C1203" s="154" t="str">
        <f>IFERROR(IF(LEN(B1203)&gt;0,IF(INDEX(TasksList!$C$6:$C$1005,MATCH(LEFT(B1203,SEARCH(" - ",B1203)-1)*1,TasksList!$B$6:$B$1005,0),1)=0,"",INDEX(TasksList!$C$6:$C$1005,MATCH(LEFT(B1203,SEARCH(" - ",B1203)-1)*1,TasksList!$B$6:$B$1005,0),1)),""),"Task not found!")</f>
        <v/>
      </c>
      <c r="D1203" s="384"/>
      <c r="E1203" s="149"/>
      <c r="F1203" s="149"/>
      <c r="G1203" s="150"/>
      <c r="I1203" s="276" t="str">
        <f t="shared" si="18"/>
        <v/>
      </c>
    </row>
    <row r="1204" spans="1:9" x14ac:dyDescent="0.25">
      <c r="A1204" s="12"/>
      <c r="B1204" s="228"/>
      <c r="C1204" s="154" t="str">
        <f>IFERROR(IF(LEN(B1204)&gt;0,IF(INDEX(TasksList!$C$6:$C$1005,MATCH(LEFT(B1204,SEARCH(" - ",B1204)-1)*1,TasksList!$B$6:$B$1005,0),1)=0,"",INDEX(TasksList!$C$6:$C$1005,MATCH(LEFT(B1204,SEARCH(" - ",B1204)-1)*1,TasksList!$B$6:$B$1005,0),1)),""),"Task not found!")</f>
        <v/>
      </c>
      <c r="D1204" s="384"/>
      <c r="E1204" s="149"/>
      <c r="F1204" s="149"/>
      <c r="G1204" s="150"/>
      <c r="I1204" s="276" t="str">
        <f t="shared" si="18"/>
        <v/>
      </c>
    </row>
    <row r="1205" spans="1:9" x14ac:dyDescent="0.25">
      <c r="A1205" s="12"/>
      <c r="B1205" s="228"/>
      <c r="C1205" s="154" t="str">
        <f>IFERROR(IF(LEN(B1205)&gt;0,IF(INDEX(TasksList!$C$6:$C$1005,MATCH(LEFT(B1205,SEARCH(" - ",B1205)-1)*1,TasksList!$B$6:$B$1005,0),1)=0,"",INDEX(TasksList!$C$6:$C$1005,MATCH(LEFT(B1205,SEARCH(" - ",B1205)-1)*1,TasksList!$B$6:$B$1005,0),1)),""),"Task not found!")</f>
        <v/>
      </c>
      <c r="D1205" s="384"/>
      <c r="E1205" s="149"/>
      <c r="F1205" s="149"/>
      <c r="G1205" s="150"/>
      <c r="I1205" s="276" t="str">
        <f t="shared" si="18"/>
        <v/>
      </c>
    </row>
    <row r="1206" spans="1:9" x14ac:dyDescent="0.25">
      <c r="A1206" s="12"/>
      <c r="B1206" s="228"/>
      <c r="C1206" s="154" t="str">
        <f>IFERROR(IF(LEN(B1206)&gt;0,IF(INDEX(TasksList!$C$6:$C$1005,MATCH(LEFT(B1206,SEARCH(" - ",B1206)-1)*1,TasksList!$B$6:$B$1005,0),1)=0,"",INDEX(TasksList!$C$6:$C$1005,MATCH(LEFT(B1206,SEARCH(" - ",B1206)-1)*1,TasksList!$B$6:$B$1005,0),1)),""),"Task not found!")</f>
        <v/>
      </c>
      <c r="D1206" s="384"/>
      <c r="E1206" s="149"/>
      <c r="F1206" s="149"/>
      <c r="G1206" s="150"/>
      <c r="I1206" s="276" t="str">
        <f t="shared" si="18"/>
        <v/>
      </c>
    </row>
    <row r="1207" spans="1:9" x14ac:dyDescent="0.25">
      <c r="A1207" s="12"/>
      <c r="B1207" s="228"/>
      <c r="C1207" s="154" t="str">
        <f>IFERROR(IF(LEN(B1207)&gt;0,IF(INDEX(TasksList!$C$6:$C$1005,MATCH(LEFT(B1207,SEARCH(" - ",B1207)-1)*1,TasksList!$B$6:$B$1005,0),1)=0,"",INDEX(TasksList!$C$6:$C$1005,MATCH(LEFT(B1207,SEARCH(" - ",B1207)-1)*1,TasksList!$B$6:$B$1005,0),1)),""),"Task not found!")</f>
        <v/>
      </c>
      <c r="D1207" s="384"/>
      <c r="E1207" s="149"/>
      <c r="F1207" s="149"/>
      <c r="G1207" s="150"/>
      <c r="I1207" s="276" t="str">
        <f t="shared" si="18"/>
        <v/>
      </c>
    </row>
    <row r="1208" spans="1:9" x14ac:dyDescent="0.25">
      <c r="A1208" s="12"/>
      <c r="B1208" s="228"/>
      <c r="C1208" s="154" t="str">
        <f>IFERROR(IF(LEN(B1208)&gt;0,IF(INDEX(TasksList!$C$6:$C$1005,MATCH(LEFT(B1208,SEARCH(" - ",B1208)-1)*1,TasksList!$B$6:$B$1005,0),1)=0,"",INDEX(TasksList!$C$6:$C$1005,MATCH(LEFT(B1208,SEARCH(" - ",B1208)-1)*1,TasksList!$B$6:$B$1005,0),1)),""),"Task not found!")</f>
        <v/>
      </c>
      <c r="D1208" s="384"/>
      <c r="E1208" s="149"/>
      <c r="F1208" s="149"/>
      <c r="G1208" s="150"/>
      <c r="I1208" s="276" t="str">
        <f t="shared" si="18"/>
        <v/>
      </c>
    </row>
    <row r="1209" spans="1:9" x14ac:dyDescent="0.25">
      <c r="A1209" s="12"/>
      <c r="B1209" s="228"/>
      <c r="C1209" s="154" t="str">
        <f>IFERROR(IF(LEN(B1209)&gt;0,IF(INDEX(TasksList!$C$6:$C$1005,MATCH(LEFT(B1209,SEARCH(" - ",B1209)-1)*1,TasksList!$B$6:$B$1005,0),1)=0,"",INDEX(TasksList!$C$6:$C$1005,MATCH(LEFT(B1209,SEARCH(" - ",B1209)-1)*1,TasksList!$B$6:$B$1005,0),1)),""),"Task not found!")</f>
        <v/>
      </c>
      <c r="D1209" s="384"/>
      <c r="E1209" s="149"/>
      <c r="F1209" s="149"/>
      <c r="G1209" s="150"/>
      <c r="I1209" s="276" t="str">
        <f t="shared" si="18"/>
        <v/>
      </c>
    </row>
    <row r="1210" spans="1:9" x14ac:dyDescent="0.25">
      <c r="A1210" s="12"/>
      <c r="B1210" s="228"/>
      <c r="C1210" s="154" t="str">
        <f>IFERROR(IF(LEN(B1210)&gt;0,IF(INDEX(TasksList!$C$6:$C$1005,MATCH(LEFT(B1210,SEARCH(" - ",B1210)-1)*1,TasksList!$B$6:$B$1005,0),1)=0,"",INDEX(TasksList!$C$6:$C$1005,MATCH(LEFT(B1210,SEARCH(" - ",B1210)-1)*1,TasksList!$B$6:$B$1005,0),1)),""),"Task not found!")</f>
        <v/>
      </c>
      <c r="D1210" s="384"/>
      <c r="E1210" s="149"/>
      <c r="F1210" s="149"/>
      <c r="G1210" s="150"/>
      <c r="I1210" s="276" t="str">
        <f t="shared" si="18"/>
        <v/>
      </c>
    </row>
    <row r="1211" spans="1:9" x14ac:dyDescent="0.25">
      <c r="A1211" s="12"/>
      <c r="B1211" s="228"/>
      <c r="C1211" s="154" t="str">
        <f>IFERROR(IF(LEN(B1211)&gt;0,IF(INDEX(TasksList!$C$6:$C$1005,MATCH(LEFT(B1211,SEARCH(" - ",B1211)-1)*1,TasksList!$B$6:$B$1005,0),1)=0,"",INDEX(TasksList!$C$6:$C$1005,MATCH(LEFT(B1211,SEARCH(" - ",B1211)-1)*1,TasksList!$B$6:$B$1005,0),1)),""),"Task not found!")</f>
        <v/>
      </c>
      <c r="D1211" s="384"/>
      <c r="E1211" s="149"/>
      <c r="F1211" s="149"/>
      <c r="G1211" s="150"/>
      <c r="I1211" s="276" t="str">
        <f t="shared" si="18"/>
        <v/>
      </c>
    </row>
    <row r="1212" spans="1:9" x14ac:dyDescent="0.25">
      <c r="A1212" s="12"/>
      <c r="B1212" s="228"/>
      <c r="C1212" s="154" t="str">
        <f>IFERROR(IF(LEN(B1212)&gt;0,IF(INDEX(TasksList!$C$6:$C$1005,MATCH(LEFT(B1212,SEARCH(" - ",B1212)-1)*1,TasksList!$B$6:$B$1005,0),1)=0,"",INDEX(TasksList!$C$6:$C$1005,MATCH(LEFT(B1212,SEARCH(" - ",B1212)-1)*1,TasksList!$B$6:$B$1005,0),1)),""),"Task not found!")</f>
        <v/>
      </c>
      <c r="D1212" s="384"/>
      <c r="E1212" s="149"/>
      <c r="F1212" s="149"/>
      <c r="G1212" s="150"/>
      <c r="I1212" s="276" t="str">
        <f t="shared" si="18"/>
        <v/>
      </c>
    </row>
    <row r="1213" spans="1:9" x14ac:dyDescent="0.25">
      <c r="A1213" s="12"/>
      <c r="B1213" s="228"/>
      <c r="C1213" s="154" t="str">
        <f>IFERROR(IF(LEN(B1213)&gt;0,IF(INDEX(TasksList!$C$6:$C$1005,MATCH(LEFT(B1213,SEARCH(" - ",B1213)-1)*1,TasksList!$B$6:$B$1005,0),1)=0,"",INDEX(TasksList!$C$6:$C$1005,MATCH(LEFT(B1213,SEARCH(" - ",B1213)-1)*1,TasksList!$B$6:$B$1005,0),1)),""),"Task not found!")</f>
        <v/>
      </c>
      <c r="D1213" s="384"/>
      <c r="E1213" s="149"/>
      <c r="F1213" s="149"/>
      <c r="G1213" s="150"/>
      <c r="I1213" s="276" t="str">
        <f t="shared" si="18"/>
        <v/>
      </c>
    </row>
    <row r="1214" spans="1:9" x14ac:dyDescent="0.25">
      <c r="A1214" s="12"/>
      <c r="B1214" s="228"/>
      <c r="C1214" s="154" t="str">
        <f>IFERROR(IF(LEN(B1214)&gt;0,IF(INDEX(TasksList!$C$6:$C$1005,MATCH(LEFT(B1214,SEARCH(" - ",B1214)-1)*1,TasksList!$B$6:$B$1005,0),1)=0,"",INDEX(TasksList!$C$6:$C$1005,MATCH(LEFT(B1214,SEARCH(" - ",B1214)-1)*1,TasksList!$B$6:$B$1005,0),1)),""),"Task not found!")</f>
        <v/>
      </c>
      <c r="D1214" s="384"/>
      <c r="E1214" s="149"/>
      <c r="F1214" s="149"/>
      <c r="G1214" s="150"/>
      <c r="I1214" s="276" t="str">
        <f t="shared" si="18"/>
        <v/>
      </c>
    </row>
    <row r="1215" spans="1:9" x14ac:dyDescent="0.25">
      <c r="A1215" s="12"/>
      <c r="B1215" s="228"/>
      <c r="C1215" s="154" t="str">
        <f>IFERROR(IF(LEN(B1215)&gt;0,IF(INDEX(TasksList!$C$6:$C$1005,MATCH(LEFT(B1215,SEARCH(" - ",B1215)-1)*1,TasksList!$B$6:$B$1005,0),1)=0,"",INDEX(TasksList!$C$6:$C$1005,MATCH(LEFT(B1215,SEARCH(" - ",B1215)-1)*1,TasksList!$B$6:$B$1005,0),1)),""),"Task not found!")</f>
        <v/>
      </c>
      <c r="D1215" s="384"/>
      <c r="E1215" s="149"/>
      <c r="F1215" s="149"/>
      <c r="G1215" s="150"/>
      <c r="I1215" s="276" t="str">
        <f t="shared" si="18"/>
        <v/>
      </c>
    </row>
    <row r="1216" spans="1:9" x14ac:dyDescent="0.25">
      <c r="A1216" s="12"/>
      <c r="B1216" s="228"/>
      <c r="C1216" s="154" t="str">
        <f>IFERROR(IF(LEN(B1216)&gt;0,IF(INDEX(TasksList!$C$6:$C$1005,MATCH(LEFT(B1216,SEARCH(" - ",B1216)-1)*1,TasksList!$B$6:$B$1005,0),1)=0,"",INDEX(TasksList!$C$6:$C$1005,MATCH(LEFT(B1216,SEARCH(" - ",B1216)-1)*1,TasksList!$B$6:$B$1005,0),1)),""),"Task not found!")</f>
        <v/>
      </c>
      <c r="D1216" s="384"/>
      <c r="E1216" s="149"/>
      <c r="F1216" s="149"/>
      <c r="G1216" s="150"/>
      <c r="I1216" s="276" t="str">
        <f t="shared" si="18"/>
        <v/>
      </c>
    </row>
    <row r="1217" spans="1:9" x14ac:dyDescent="0.25">
      <c r="A1217" s="12"/>
      <c r="B1217" s="228"/>
      <c r="C1217" s="154" t="str">
        <f>IFERROR(IF(LEN(B1217)&gt;0,IF(INDEX(TasksList!$C$6:$C$1005,MATCH(LEFT(B1217,SEARCH(" - ",B1217)-1)*1,TasksList!$B$6:$B$1005,0),1)=0,"",INDEX(TasksList!$C$6:$C$1005,MATCH(LEFT(B1217,SEARCH(" - ",B1217)-1)*1,TasksList!$B$6:$B$1005,0),1)),""),"Task not found!")</f>
        <v/>
      </c>
      <c r="D1217" s="384"/>
      <c r="E1217" s="149"/>
      <c r="F1217" s="149"/>
      <c r="G1217" s="150"/>
      <c r="I1217" s="276" t="str">
        <f t="shared" si="18"/>
        <v/>
      </c>
    </row>
    <row r="1218" spans="1:9" x14ac:dyDescent="0.25">
      <c r="A1218" s="12"/>
      <c r="B1218" s="228"/>
      <c r="C1218" s="154" t="str">
        <f>IFERROR(IF(LEN(B1218)&gt;0,IF(INDEX(TasksList!$C$6:$C$1005,MATCH(LEFT(B1218,SEARCH(" - ",B1218)-1)*1,TasksList!$B$6:$B$1005,0),1)=0,"",INDEX(TasksList!$C$6:$C$1005,MATCH(LEFT(B1218,SEARCH(" - ",B1218)-1)*1,TasksList!$B$6:$B$1005,0),1)),""),"Task not found!")</f>
        <v/>
      </c>
      <c r="D1218" s="384"/>
      <c r="E1218" s="149"/>
      <c r="F1218" s="149"/>
      <c r="G1218" s="150"/>
      <c r="I1218" s="276" t="str">
        <f t="shared" si="18"/>
        <v/>
      </c>
    </row>
    <row r="1219" spans="1:9" x14ac:dyDescent="0.25">
      <c r="A1219" s="12"/>
      <c r="B1219" s="228"/>
      <c r="C1219" s="154" t="str">
        <f>IFERROR(IF(LEN(B1219)&gt;0,IF(INDEX(TasksList!$C$6:$C$1005,MATCH(LEFT(B1219,SEARCH(" - ",B1219)-1)*1,TasksList!$B$6:$B$1005,0),1)=0,"",INDEX(TasksList!$C$6:$C$1005,MATCH(LEFT(B1219,SEARCH(" - ",B1219)-1)*1,TasksList!$B$6:$B$1005,0),1)),""),"Task not found!")</f>
        <v/>
      </c>
      <c r="D1219" s="384"/>
      <c r="E1219" s="149"/>
      <c r="F1219" s="149"/>
      <c r="G1219" s="150"/>
      <c r="I1219" s="276" t="str">
        <f t="shared" si="18"/>
        <v/>
      </c>
    </row>
    <row r="1220" spans="1:9" x14ac:dyDescent="0.25">
      <c r="A1220" s="12"/>
      <c r="B1220" s="228"/>
      <c r="C1220" s="154" t="str">
        <f>IFERROR(IF(LEN(B1220)&gt;0,IF(INDEX(TasksList!$C$6:$C$1005,MATCH(LEFT(B1220,SEARCH(" - ",B1220)-1)*1,TasksList!$B$6:$B$1005,0),1)=0,"",INDEX(TasksList!$C$6:$C$1005,MATCH(LEFT(B1220,SEARCH(" - ",B1220)-1)*1,TasksList!$B$6:$B$1005,0),1)),""),"Task not found!")</f>
        <v/>
      </c>
      <c r="D1220" s="384"/>
      <c r="E1220" s="149"/>
      <c r="F1220" s="149"/>
      <c r="G1220" s="150"/>
      <c r="I1220" s="276" t="str">
        <f t="shared" si="18"/>
        <v/>
      </c>
    </row>
    <row r="1221" spans="1:9" x14ac:dyDescent="0.25">
      <c r="A1221" s="12"/>
      <c r="B1221" s="228"/>
      <c r="C1221" s="154" t="str">
        <f>IFERROR(IF(LEN(B1221)&gt;0,IF(INDEX(TasksList!$C$6:$C$1005,MATCH(LEFT(B1221,SEARCH(" - ",B1221)-1)*1,TasksList!$B$6:$B$1005,0),1)=0,"",INDEX(TasksList!$C$6:$C$1005,MATCH(LEFT(B1221,SEARCH(" - ",B1221)-1)*1,TasksList!$B$6:$B$1005,0),1)),""),"Task not found!")</f>
        <v/>
      </c>
      <c r="D1221" s="384"/>
      <c r="E1221" s="149"/>
      <c r="F1221" s="149"/>
      <c r="G1221" s="150"/>
      <c r="I1221" s="276" t="str">
        <f t="shared" si="18"/>
        <v/>
      </c>
    </row>
    <row r="1222" spans="1:9" x14ac:dyDescent="0.25">
      <c r="A1222" s="12"/>
      <c r="B1222" s="228"/>
      <c r="C1222" s="154" t="str">
        <f>IFERROR(IF(LEN(B1222)&gt;0,IF(INDEX(TasksList!$C$6:$C$1005,MATCH(LEFT(B1222,SEARCH(" - ",B1222)-1)*1,TasksList!$B$6:$B$1005,0),1)=0,"",INDEX(TasksList!$C$6:$C$1005,MATCH(LEFT(B1222,SEARCH(" - ",B1222)-1)*1,TasksList!$B$6:$B$1005,0),1)),""),"Task not found!")</f>
        <v/>
      </c>
      <c r="D1222" s="384"/>
      <c r="E1222" s="149"/>
      <c r="F1222" s="149"/>
      <c r="G1222" s="150"/>
      <c r="I1222" s="276" t="str">
        <f t="shared" si="18"/>
        <v/>
      </c>
    </row>
    <row r="1223" spans="1:9" x14ac:dyDescent="0.25">
      <c r="A1223" s="12"/>
      <c r="B1223" s="228"/>
      <c r="C1223" s="154" t="str">
        <f>IFERROR(IF(LEN(B1223)&gt;0,IF(INDEX(TasksList!$C$6:$C$1005,MATCH(LEFT(B1223,SEARCH(" - ",B1223)-1)*1,TasksList!$B$6:$B$1005,0),1)=0,"",INDEX(TasksList!$C$6:$C$1005,MATCH(LEFT(B1223,SEARCH(" - ",B1223)-1)*1,TasksList!$B$6:$B$1005,0),1)),""),"Task not found!")</f>
        <v/>
      </c>
      <c r="D1223" s="384"/>
      <c r="E1223" s="149"/>
      <c r="F1223" s="149"/>
      <c r="G1223" s="150"/>
      <c r="I1223" s="276" t="str">
        <f t="shared" ref="I1223:I1286" si="19">IF(AND(LEN(D1223)&gt;0,LEN(B1223)=0),"←   Missing Task ID",IF(AND(LEN(D1223)&gt;0,LEN(E1223)=0),"←   Missing STAGE",IF(AND(LEN(B1223)+LEN(E1223)&gt;0,LEN(D1223)=0),"←   Missing DATE","")))</f>
        <v/>
      </c>
    </row>
    <row r="1224" spans="1:9" x14ac:dyDescent="0.25">
      <c r="A1224" s="12"/>
      <c r="B1224" s="228"/>
      <c r="C1224" s="154" t="str">
        <f>IFERROR(IF(LEN(B1224)&gt;0,IF(INDEX(TasksList!$C$6:$C$1005,MATCH(LEFT(B1224,SEARCH(" - ",B1224)-1)*1,TasksList!$B$6:$B$1005,0),1)=0,"",INDEX(TasksList!$C$6:$C$1005,MATCH(LEFT(B1224,SEARCH(" - ",B1224)-1)*1,TasksList!$B$6:$B$1005,0),1)),""),"Task not found!")</f>
        <v/>
      </c>
      <c r="D1224" s="384"/>
      <c r="E1224" s="149"/>
      <c r="F1224" s="149"/>
      <c r="G1224" s="150"/>
      <c r="I1224" s="276" t="str">
        <f t="shared" si="19"/>
        <v/>
      </c>
    </row>
    <row r="1225" spans="1:9" x14ac:dyDescent="0.25">
      <c r="A1225" s="12"/>
      <c r="B1225" s="228"/>
      <c r="C1225" s="154" t="str">
        <f>IFERROR(IF(LEN(B1225)&gt;0,IF(INDEX(TasksList!$C$6:$C$1005,MATCH(LEFT(B1225,SEARCH(" - ",B1225)-1)*1,TasksList!$B$6:$B$1005,0),1)=0,"",INDEX(TasksList!$C$6:$C$1005,MATCH(LEFT(B1225,SEARCH(" - ",B1225)-1)*1,TasksList!$B$6:$B$1005,0),1)),""),"Task not found!")</f>
        <v/>
      </c>
      <c r="D1225" s="384"/>
      <c r="E1225" s="149"/>
      <c r="F1225" s="149"/>
      <c r="G1225" s="150"/>
      <c r="I1225" s="276" t="str">
        <f t="shared" si="19"/>
        <v/>
      </c>
    </row>
    <row r="1226" spans="1:9" x14ac:dyDescent="0.25">
      <c r="A1226" s="12"/>
      <c r="B1226" s="228"/>
      <c r="C1226" s="154" t="str">
        <f>IFERROR(IF(LEN(B1226)&gt;0,IF(INDEX(TasksList!$C$6:$C$1005,MATCH(LEFT(B1226,SEARCH(" - ",B1226)-1)*1,TasksList!$B$6:$B$1005,0),1)=0,"",INDEX(TasksList!$C$6:$C$1005,MATCH(LEFT(B1226,SEARCH(" - ",B1226)-1)*1,TasksList!$B$6:$B$1005,0),1)),""),"Task not found!")</f>
        <v/>
      </c>
      <c r="D1226" s="384"/>
      <c r="E1226" s="149"/>
      <c r="F1226" s="149"/>
      <c r="G1226" s="150"/>
      <c r="I1226" s="276" t="str">
        <f t="shared" si="19"/>
        <v/>
      </c>
    </row>
    <row r="1227" spans="1:9" x14ac:dyDescent="0.25">
      <c r="A1227" s="12"/>
      <c r="B1227" s="228"/>
      <c r="C1227" s="154" t="str">
        <f>IFERROR(IF(LEN(B1227)&gt;0,IF(INDEX(TasksList!$C$6:$C$1005,MATCH(LEFT(B1227,SEARCH(" - ",B1227)-1)*1,TasksList!$B$6:$B$1005,0),1)=0,"",INDEX(TasksList!$C$6:$C$1005,MATCH(LEFT(B1227,SEARCH(" - ",B1227)-1)*1,TasksList!$B$6:$B$1005,0),1)),""),"Task not found!")</f>
        <v/>
      </c>
      <c r="D1227" s="384"/>
      <c r="E1227" s="149"/>
      <c r="F1227" s="149"/>
      <c r="G1227" s="150"/>
      <c r="I1227" s="276" t="str">
        <f t="shared" si="19"/>
        <v/>
      </c>
    </row>
    <row r="1228" spans="1:9" x14ac:dyDescent="0.25">
      <c r="A1228" s="12"/>
      <c r="B1228" s="228"/>
      <c r="C1228" s="154" t="str">
        <f>IFERROR(IF(LEN(B1228)&gt;0,IF(INDEX(TasksList!$C$6:$C$1005,MATCH(LEFT(B1228,SEARCH(" - ",B1228)-1)*1,TasksList!$B$6:$B$1005,0),1)=0,"",INDEX(TasksList!$C$6:$C$1005,MATCH(LEFT(B1228,SEARCH(" - ",B1228)-1)*1,TasksList!$B$6:$B$1005,0),1)),""),"Task not found!")</f>
        <v/>
      </c>
      <c r="D1228" s="384"/>
      <c r="E1228" s="149"/>
      <c r="F1228" s="149"/>
      <c r="G1228" s="150"/>
      <c r="I1228" s="276" t="str">
        <f t="shared" si="19"/>
        <v/>
      </c>
    </row>
    <row r="1229" spans="1:9" x14ac:dyDescent="0.25">
      <c r="A1229" s="12"/>
      <c r="B1229" s="228"/>
      <c r="C1229" s="154" t="str">
        <f>IFERROR(IF(LEN(B1229)&gt;0,IF(INDEX(TasksList!$C$6:$C$1005,MATCH(LEFT(B1229,SEARCH(" - ",B1229)-1)*1,TasksList!$B$6:$B$1005,0),1)=0,"",INDEX(TasksList!$C$6:$C$1005,MATCH(LEFT(B1229,SEARCH(" - ",B1229)-1)*1,TasksList!$B$6:$B$1005,0),1)),""),"Task not found!")</f>
        <v/>
      </c>
      <c r="D1229" s="384"/>
      <c r="E1229" s="149"/>
      <c r="F1229" s="149"/>
      <c r="G1229" s="150"/>
      <c r="I1229" s="276" t="str">
        <f t="shared" si="19"/>
        <v/>
      </c>
    </row>
    <row r="1230" spans="1:9" x14ac:dyDescent="0.25">
      <c r="A1230" s="12"/>
      <c r="B1230" s="228"/>
      <c r="C1230" s="154" t="str">
        <f>IFERROR(IF(LEN(B1230)&gt;0,IF(INDEX(TasksList!$C$6:$C$1005,MATCH(LEFT(B1230,SEARCH(" - ",B1230)-1)*1,TasksList!$B$6:$B$1005,0),1)=0,"",INDEX(TasksList!$C$6:$C$1005,MATCH(LEFT(B1230,SEARCH(" - ",B1230)-1)*1,TasksList!$B$6:$B$1005,0),1)),""),"Task not found!")</f>
        <v/>
      </c>
      <c r="D1230" s="384"/>
      <c r="E1230" s="149"/>
      <c r="F1230" s="149"/>
      <c r="G1230" s="150"/>
      <c r="I1230" s="276" t="str">
        <f t="shared" si="19"/>
        <v/>
      </c>
    </row>
    <row r="1231" spans="1:9" x14ac:dyDescent="0.25">
      <c r="A1231" s="12"/>
      <c r="B1231" s="228"/>
      <c r="C1231" s="154" t="str">
        <f>IFERROR(IF(LEN(B1231)&gt;0,IF(INDEX(TasksList!$C$6:$C$1005,MATCH(LEFT(B1231,SEARCH(" - ",B1231)-1)*1,TasksList!$B$6:$B$1005,0),1)=0,"",INDEX(TasksList!$C$6:$C$1005,MATCH(LEFT(B1231,SEARCH(" - ",B1231)-1)*1,TasksList!$B$6:$B$1005,0),1)),""),"Task not found!")</f>
        <v/>
      </c>
      <c r="D1231" s="384"/>
      <c r="E1231" s="149"/>
      <c r="F1231" s="149"/>
      <c r="G1231" s="150"/>
      <c r="I1231" s="276" t="str">
        <f t="shared" si="19"/>
        <v/>
      </c>
    </row>
    <row r="1232" spans="1:9" x14ac:dyDescent="0.25">
      <c r="A1232" s="12"/>
      <c r="B1232" s="228"/>
      <c r="C1232" s="154" t="str">
        <f>IFERROR(IF(LEN(B1232)&gt;0,IF(INDEX(TasksList!$C$6:$C$1005,MATCH(LEFT(B1232,SEARCH(" - ",B1232)-1)*1,TasksList!$B$6:$B$1005,0),1)=0,"",INDEX(TasksList!$C$6:$C$1005,MATCH(LEFT(B1232,SEARCH(" - ",B1232)-1)*1,TasksList!$B$6:$B$1005,0),1)),""),"Task not found!")</f>
        <v/>
      </c>
      <c r="D1232" s="384"/>
      <c r="E1232" s="149"/>
      <c r="F1232" s="149"/>
      <c r="G1232" s="150"/>
      <c r="I1232" s="276" t="str">
        <f t="shared" si="19"/>
        <v/>
      </c>
    </row>
    <row r="1233" spans="1:9" x14ac:dyDescent="0.25">
      <c r="A1233" s="12"/>
      <c r="B1233" s="228"/>
      <c r="C1233" s="154" t="str">
        <f>IFERROR(IF(LEN(B1233)&gt;0,IF(INDEX(TasksList!$C$6:$C$1005,MATCH(LEFT(B1233,SEARCH(" - ",B1233)-1)*1,TasksList!$B$6:$B$1005,0),1)=0,"",INDEX(TasksList!$C$6:$C$1005,MATCH(LEFT(B1233,SEARCH(" - ",B1233)-1)*1,TasksList!$B$6:$B$1005,0),1)),""),"Task not found!")</f>
        <v/>
      </c>
      <c r="D1233" s="384"/>
      <c r="E1233" s="149"/>
      <c r="F1233" s="149"/>
      <c r="G1233" s="150"/>
      <c r="I1233" s="276" t="str">
        <f t="shared" si="19"/>
        <v/>
      </c>
    </row>
    <row r="1234" spans="1:9" x14ac:dyDescent="0.25">
      <c r="A1234" s="12"/>
      <c r="B1234" s="228"/>
      <c r="C1234" s="154" t="str">
        <f>IFERROR(IF(LEN(B1234)&gt;0,IF(INDEX(TasksList!$C$6:$C$1005,MATCH(LEFT(B1234,SEARCH(" - ",B1234)-1)*1,TasksList!$B$6:$B$1005,0),1)=0,"",INDEX(TasksList!$C$6:$C$1005,MATCH(LEFT(B1234,SEARCH(" - ",B1234)-1)*1,TasksList!$B$6:$B$1005,0),1)),""),"Task not found!")</f>
        <v/>
      </c>
      <c r="D1234" s="384"/>
      <c r="E1234" s="149"/>
      <c r="F1234" s="149"/>
      <c r="G1234" s="150"/>
      <c r="I1234" s="276" t="str">
        <f t="shared" si="19"/>
        <v/>
      </c>
    </row>
    <row r="1235" spans="1:9" x14ac:dyDescent="0.25">
      <c r="A1235" s="12"/>
      <c r="B1235" s="228"/>
      <c r="C1235" s="154" t="str">
        <f>IFERROR(IF(LEN(B1235)&gt;0,IF(INDEX(TasksList!$C$6:$C$1005,MATCH(LEFT(B1235,SEARCH(" - ",B1235)-1)*1,TasksList!$B$6:$B$1005,0),1)=0,"",INDEX(TasksList!$C$6:$C$1005,MATCH(LEFT(B1235,SEARCH(" - ",B1235)-1)*1,TasksList!$B$6:$B$1005,0),1)),""),"Task not found!")</f>
        <v/>
      </c>
      <c r="D1235" s="384"/>
      <c r="E1235" s="149"/>
      <c r="F1235" s="149"/>
      <c r="G1235" s="150"/>
      <c r="I1235" s="276" t="str">
        <f t="shared" si="19"/>
        <v/>
      </c>
    </row>
    <row r="1236" spans="1:9" x14ac:dyDescent="0.25">
      <c r="A1236" s="12"/>
      <c r="B1236" s="228"/>
      <c r="C1236" s="154" t="str">
        <f>IFERROR(IF(LEN(B1236)&gt;0,IF(INDEX(TasksList!$C$6:$C$1005,MATCH(LEFT(B1236,SEARCH(" - ",B1236)-1)*1,TasksList!$B$6:$B$1005,0),1)=0,"",INDEX(TasksList!$C$6:$C$1005,MATCH(LEFT(B1236,SEARCH(" - ",B1236)-1)*1,TasksList!$B$6:$B$1005,0),1)),""),"Task not found!")</f>
        <v/>
      </c>
      <c r="D1236" s="384"/>
      <c r="E1236" s="149"/>
      <c r="F1236" s="149"/>
      <c r="G1236" s="150"/>
      <c r="I1236" s="276" t="str">
        <f t="shared" si="19"/>
        <v/>
      </c>
    </row>
    <row r="1237" spans="1:9" x14ac:dyDescent="0.25">
      <c r="A1237" s="12"/>
      <c r="B1237" s="228"/>
      <c r="C1237" s="154" t="str">
        <f>IFERROR(IF(LEN(B1237)&gt;0,IF(INDEX(TasksList!$C$6:$C$1005,MATCH(LEFT(B1237,SEARCH(" - ",B1237)-1)*1,TasksList!$B$6:$B$1005,0),1)=0,"",INDEX(TasksList!$C$6:$C$1005,MATCH(LEFT(B1237,SEARCH(" - ",B1237)-1)*1,TasksList!$B$6:$B$1005,0),1)),""),"Task not found!")</f>
        <v/>
      </c>
      <c r="D1237" s="384"/>
      <c r="E1237" s="149"/>
      <c r="F1237" s="149"/>
      <c r="G1237" s="150"/>
      <c r="I1237" s="276" t="str">
        <f t="shared" si="19"/>
        <v/>
      </c>
    </row>
    <row r="1238" spans="1:9" x14ac:dyDescent="0.25">
      <c r="A1238" s="12"/>
      <c r="B1238" s="228"/>
      <c r="C1238" s="154" t="str">
        <f>IFERROR(IF(LEN(B1238)&gt;0,IF(INDEX(TasksList!$C$6:$C$1005,MATCH(LEFT(B1238,SEARCH(" - ",B1238)-1)*1,TasksList!$B$6:$B$1005,0),1)=0,"",INDEX(TasksList!$C$6:$C$1005,MATCH(LEFT(B1238,SEARCH(" - ",B1238)-1)*1,TasksList!$B$6:$B$1005,0),1)),""),"Task not found!")</f>
        <v/>
      </c>
      <c r="D1238" s="384"/>
      <c r="E1238" s="149"/>
      <c r="F1238" s="149"/>
      <c r="G1238" s="150"/>
      <c r="I1238" s="276" t="str">
        <f t="shared" si="19"/>
        <v/>
      </c>
    </row>
    <row r="1239" spans="1:9" x14ac:dyDescent="0.25">
      <c r="A1239" s="12"/>
      <c r="B1239" s="228"/>
      <c r="C1239" s="154" t="str">
        <f>IFERROR(IF(LEN(B1239)&gt;0,IF(INDEX(TasksList!$C$6:$C$1005,MATCH(LEFT(B1239,SEARCH(" - ",B1239)-1)*1,TasksList!$B$6:$B$1005,0),1)=0,"",INDEX(TasksList!$C$6:$C$1005,MATCH(LEFT(B1239,SEARCH(" - ",B1239)-1)*1,TasksList!$B$6:$B$1005,0),1)),""),"Task not found!")</f>
        <v/>
      </c>
      <c r="D1239" s="384"/>
      <c r="E1239" s="149"/>
      <c r="F1239" s="149"/>
      <c r="G1239" s="150"/>
      <c r="I1239" s="276" t="str">
        <f t="shared" si="19"/>
        <v/>
      </c>
    </row>
    <row r="1240" spans="1:9" x14ac:dyDescent="0.25">
      <c r="A1240" s="12"/>
      <c r="B1240" s="228"/>
      <c r="C1240" s="154" t="str">
        <f>IFERROR(IF(LEN(B1240)&gt;0,IF(INDEX(TasksList!$C$6:$C$1005,MATCH(LEFT(B1240,SEARCH(" - ",B1240)-1)*1,TasksList!$B$6:$B$1005,0),1)=0,"",INDEX(TasksList!$C$6:$C$1005,MATCH(LEFT(B1240,SEARCH(" - ",B1240)-1)*1,TasksList!$B$6:$B$1005,0),1)),""),"Task not found!")</f>
        <v/>
      </c>
      <c r="D1240" s="384"/>
      <c r="E1240" s="149"/>
      <c r="F1240" s="149"/>
      <c r="G1240" s="150"/>
      <c r="I1240" s="276" t="str">
        <f t="shared" si="19"/>
        <v/>
      </c>
    </row>
    <row r="1241" spans="1:9" x14ac:dyDescent="0.25">
      <c r="A1241" s="12"/>
      <c r="B1241" s="228"/>
      <c r="C1241" s="154" t="str">
        <f>IFERROR(IF(LEN(B1241)&gt;0,IF(INDEX(TasksList!$C$6:$C$1005,MATCH(LEFT(B1241,SEARCH(" - ",B1241)-1)*1,TasksList!$B$6:$B$1005,0),1)=0,"",INDEX(TasksList!$C$6:$C$1005,MATCH(LEFT(B1241,SEARCH(" - ",B1241)-1)*1,TasksList!$B$6:$B$1005,0),1)),""),"Task not found!")</f>
        <v/>
      </c>
      <c r="D1241" s="384"/>
      <c r="E1241" s="149"/>
      <c r="F1241" s="149"/>
      <c r="G1241" s="150"/>
      <c r="I1241" s="276" t="str">
        <f t="shared" si="19"/>
        <v/>
      </c>
    </row>
    <row r="1242" spans="1:9" x14ac:dyDescent="0.25">
      <c r="A1242" s="12"/>
      <c r="B1242" s="228"/>
      <c r="C1242" s="154" t="str">
        <f>IFERROR(IF(LEN(B1242)&gt;0,IF(INDEX(TasksList!$C$6:$C$1005,MATCH(LEFT(B1242,SEARCH(" - ",B1242)-1)*1,TasksList!$B$6:$B$1005,0),1)=0,"",INDEX(TasksList!$C$6:$C$1005,MATCH(LEFT(B1242,SEARCH(" - ",B1242)-1)*1,TasksList!$B$6:$B$1005,0),1)),""),"Task not found!")</f>
        <v/>
      </c>
      <c r="D1242" s="384"/>
      <c r="E1242" s="149"/>
      <c r="F1242" s="149"/>
      <c r="G1242" s="150"/>
      <c r="I1242" s="276" t="str">
        <f t="shared" si="19"/>
        <v/>
      </c>
    </row>
    <row r="1243" spans="1:9" x14ac:dyDescent="0.25">
      <c r="A1243" s="12"/>
      <c r="B1243" s="228"/>
      <c r="C1243" s="154" t="str">
        <f>IFERROR(IF(LEN(B1243)&gt;0,IF(INDEX(TasksList!$C$6:$C$1005,MATCH(LEFT(B1243,SEARCH(" - ",B1243)-1)*1,TasksList!$B$6:$B$1005,0),1)=0,"",INDEX(TasksList!$C$6:$C$1005,MATCH(LEFT(B1243,SEARCH(" - ",B1243)-1)*1,TasksList!$B$6:$B$1005,0),1)),""),"Task not found!")</f>
        <v/>
      </c>
      <c r="D1243" s="384"/>
      <c r="E1243" s="149"/>
      <c r="F1243" s="149"/>
      <c r="G1243" s="150"/>
      <c r="I1243" s="276" t="str">
        <f t="shared" si="19"/>
        <v/>
      </c>
    </row>
    <row r="1244" spans="1:9" x14ac:dyDescent="0.25">
      <c r="A1244" s="12"/>
      <c r="B1244" s="228"/>
      <c r="C1244" s="154" t="str">
        <f>IFERROR(IF(LEN(B1244)&gt;0,IF(INDEX(TasksList!$C$6:$C$1005,MATCH(LEFT(B1244,SEARCH(" - ",B1244)-1)*1,TasksList!$B$6:$B$1005,0),1)=0,"",INDEX(TasksList!$C$6:$C$1005,MATCH(LEFT(B1244,SEARCH(" - ",B1244)-1)*1,TasksList!$B$6:$B$1005,0),1)),""),"Task not found!")</f>
        <v/>
      </c>
      <c r="D1244" s="384"/>
      <c r="E1244" s="149"/>
      <c r="F1244" s="149"/>
      <c r="G1244" s="150"/>
      <c r="I1244" s="276" t="str">
        <f t="shared" si="19"/>
        <v/>
      </c>
    </row>
    <row r="1245" spans="1:9" x14ac:dyDescent="0.25">
      <c r="A1245" s="12"/>
      <c r="B1245" s="228"/>
      <c r="C1245" s="154" t="str">
        <f>IFERROR(IF(LEN(B1245)&gt;0,IF(INDEX(TasksList!$C$6:$C$1005,MATCH(LEFT(B1245,SEARCH(" - ",B1245)-1)*1,TasksList!$B$6:$B$1005,0),1)=0,"",INDEX(TasksList!$C$6:$C$1005,MATCH(LEFT(B1245,SEARCH(" - ",B1245)-1)*1,TasksList!$B$6:$B$1005,0),1)),""),"Task not found!")</f>
        <v/>
      </c>
      <c r="D1245" s="384"/>
      <c r="E1245" s="149"/>
      <c r="F1245" s="149"/>
      <c r="G1245" s="150"/>
      <c r="I1245" s="276" t="str">
        <f t="shared" si="19"/>
        <v/>
      </c>
    </row>
    <row r="1246" spans="1:9" x14ac:dyDescent="0.25">
      <c r="A1246" s="12"/>
      <c r="B1246" s="228"/>
      <c r="C1246" s="154" t="str">
        <f>IFERROR(IF(LEN(B1246)&gt;0,IF(INDEX(TasksList!$C$6:$C$1005,MATCH(LEFT(B1246,SEARCH(" - ",B1246)-1)*1,TasksList!$B$6:$B$1005,0),1)=0,"",INDEX(TasksList!$C$6:$C$1005,MATCH(LEFT(B1246,SEARCH(" - ",B1246)-1)*1,TasksList!$B$6:$B$1005,0),1)),""),"Task not found!")</f>
        <v/>
      </c>
      <c r="D1246" s="384"/>
      <c r="E1246" s="149"/>
      <c r="F1246" s="149"/>
      <c r="G1246" s="150"/>
      <c r="I1246" s="276" t="str">
        <f t="shared" si="19"/>
        <v/>
      </c>
    </row>
    <row r="1247" spans="1:9" x14ac:dyDescent="0.25">
      <c r="A1247" s="12"/>
      <c r="B1247" s="228"/>
      <c r="C1247" s="154" t="str">
        <f>IFERROR(IF(LEN(B1247)&gt;0,IF(INDEX(TasksList!$C$6:$C$1005,MATCH(LEFT(B1247,SEARCH(" - ",B1247)-1)*1,TasksList!$B$6:$B$1005,0),1)=0,"",INDEX(TasksList!$C$6:$C$1005,MATCH(LEFT(B1247,SEARCH(" - ",B1247)-1)*1,TasksList!$B$6:$B$1005,0),1)),""),"Task not found!")</f>
        <v/>
      </c>
      <c r="D1247" s="384"/>
      <c r="E1247" s="149"/>
      <c r="F1247" s="149"/>
      <c r="G1247" s="150"/>
      <c r="I1247" s="276" t="str">
        <f t="shared" si="19"/>
        <v/>
      </c>
    </row>
    <row r="1248" spans="1:9" x14ac:dyDescent="0.25">
      <c r="A1248" s="12"/>
      <c r="B1248" s="228"/>
      <c r="C1248" s="154" t="str">
        <f>IFERROR(IF(LEN(B1248)&gt;0,IF(INDEX(TasksList!$C$6:$C$1005,MATCH(LEFT(B1248,SEARCH(" - ",B1248)-1)*1,TasksList!$B$6:$B$1005,0),1)=0,"",INDEX(TasksList!$C$6:$C$1005,MATCH(LEFT(B1248,SEARCH(" - ",B1248)-1)*1,TasksList!$B$6:$B$1005,0),1)),""),"Task not found!")</f>
        <v/>
      </c>
      <c r="D1248" s="384"/>
      <c r="E1248" s="149"/>
      <c r="F1248" s="149"/>
      <c r="G1248" s="150"/>
      <c r="I1248" s="276" t="str">
        <f t="shared" si="19"/>
        <v/>
      </c>
    </row>
    <row r="1249" spans="1:9" x14ac:dyDescent="0.25">
      <c r="A1249" s="12"/>
      <c r="B1249" s="228"/>
      <c r="C1249" s="154" t="str">
        <f>IFERROR(IF(LEN(B1249)&gt;0,IF(INDEX(TasksList!$C$6:$C$1005,MATCH(LEFT(B1249,SEARCH(" - ",B1249)-1)*1,TasksList!$B$6:$B$1005,0),1)=0,"",INDEX(TasksList!$C$6:$C$1005,MATCH(LEFT(B1249,SEARCH(" - ",B1249)-1)*1,TasksList!$B$6:$B$1005,0),1)),""),"Task not found!")</f>
        <v/>
      </c>
      <c r="D1249" s="384"/>
      <c r="E1249" s="149"/>
      <c r="F1249" s="149"/>
      <c r="G1249" s="150"/>
      <c r="I1249" s="276" t="str">
        <f t="shared" si="19"/>
        <v/>
      </c>
    </row>
    <row r="1250" spans="1:9" x14ac:dyDescent="0.25">
      <c r="A1250" s="12"/>
      <c r="B1250" s="228"/>
      <c r="C1250" s="154" t="str">
        <f>IFERROR(IF(LEN(B1250)&gt;0,IF(INDEX(TasksList!$C$6:$C$1005,MATCH(LEFT(B1250,SEARCH(" - ",B1250)-1)*1,TasksList!$B$6:$B$1005,0),1)=0,"",INDEX(TasksList!$C$6:$C$1005,MATCH(LEFT(B1250,SEARCH(" - ",B1250)-1)*1,TasksList!$B$6:$B$1005,0),1)),""),"Task not found!")</f>
        <v/>
      </c>
      <c r="D1250" s="384"/>
      <c r="E1250" s="149"/>
      <c r="F1250" s="149"/>
      <c r="G1250" s="150"/>
      <c r="I1250" s="276" t="str">
        <f t="shared" si="19"/>
        <v/>
      </c>
    </row>
    <row r="1251" spans="1:9" x14ac:dyDescent="0.25">
      <c r="A1251" s="12"/>
      <c r="B1251" s="228"/>
      <c r="C1251" s="154" t="str">
        <f>IFERROR(IF(LEN(B1251)&gt;0,IF(INDEX(TasksList!$C$6:$C$1005,MATCH(LEFT(B1251,SEARCH(" - ",B1251)-1)*1,TasksList!$B$6:$B$1005,0),1)=0,"",INDEX(TasksList!$C$6:$C$1005,MATCH(LEFT(B1251,SEARCH(" - ",B1251)-1)*1,TasksList!$B$6:$B$1005,0),1)),""),"Task not found!")</f>
        <v/>
      </c>
      <c r="D1251" s="384"/>
      <c r="E1251" s="149"/>
      <c r="F1251" s="149"/>
      <c r="G1251" s="150"/>
      <c r="I1251" s="276" t="str">
        <f t="shared" si="19"/>
        <v/>
      </c>
    </row>
    <row r="1252" spans="1:9" x14ac:dyDescent="0.25">
      <c r="A1252" s="12"/>
      <c r="B1252" s="228"/>
      <c r="C1252" s="154" t="str">
        <f>IFERROR(IF(LEN(B1252)&gt;0,IF(INDEX(TasksList!$C$6:$C$1005,MATCH(LEFT(B1252,SEARCH(" - ",B1252)-1)*1,TasksList!$B$6:$B$1005,0),1)=0,"",INDEX(TasksList!$C$6:$C$1005,MATCH(LEFT(B1252,SEARCH(" - ",B1252)-1)*1,TasksList!$B$6:$B$1005,0),1)),""),"Task not found!")</f>
        <v/>
      </c>
      <c r="D1252" s="384"/>
      <c r="E1252" s="149"/>
      <c r="F1252" s="149"/>
      <c r="G1252" s="150"/>
      <c r="I1252" s="276" t="str">
        <f t="shared" si="19"/>
        <v/>
      </c>
    </row>
    <row r="1253" spans="1:9" x14ac:dyDescent="0.25">
      <c r="A1253" s="12"/>
      <c r="B1253" s="228"/>
      <c r="C1253" s="154" t="str">
        <f>IFERROR(IF(LEN(B1253)&gt;0,IF(INDEX(TasksList!$C$6:$C$1005,MATCH(LEFT(B1253,SEARCH(" - ",B1253)-1)*1,TasksList!$B$6:$B$1005,0),1)=0,"",INDEX(TasksList!$C$6:$C$1005,MATCH(LEFT(B1253,SEARCH(" - ",B1253)-1)*1,TasksList!$B$6:$B$1005,0),1)),""),"Task not found!")</f>
        <v/>
      </c>
      <c r="D1253" s="384"/>
      <c r="E1253" s="149"/>
      <c r="F1253" s="149"/>
      <c r="G1253" s="150"/>
      <c r="I1253" s="276" t="str">
        <f t="shared" si="19"/>
        <v/>
      </c>
    </row>
    <row r="1254" spans="1:9" x14ac:dyDescent="0.25">
      <c r="A1254" s="12"/>
      <c r="B1254" s="228"/>
      <c r="C1254" s="154" t="str">
        <f>IFERROR(IF(LEN(B1254)&gt;0,IF(INDEX(TasksList!$C$6:$C$1005,MATCH(LEFT(B1254,SEARCH(" - ",B1254)-1)*1,TasksList!$B$6:$B$1005,0),1)=0,"",INDEX(TasksList!$C$6:$C$1005,MATCH(LEFT(B1254,SEARCH(" - ",B1254)-1)*1,TasksList!$B$6:$B$1005,0),1)),""),"Task not found!")</f>
        <v/>
      </c>
      <c r="D1254" s="384"/>
      <c r="E1254" s="149"/>
      <c r="F1254" s="149"/>
      <c r="G1254" s="150"/>
      <c r="I1254" s="276" t="str">
        <f t="shared" si="19"/>
        <v/>
      </c>
    </row>
    <row r="1255" spans="1:9" x14ac:dyDescent="0.25">
      <c r="A1255" s="12"/>
      <c r="B1255" s="228"/>
      <c r="C1255" s="154" t="str">
        <f>IFERROR(IF(LEN(B1255)&gt;0,IF(INDEX(TasksList!$C$6:$C$1005,MATCH(LEFT(B1255,SEARCH(" - ",B1255)-1)*1,TasksList!$B$6:$B$1005,0),1)=0,"",INDEX(TasksList!$C$6:$C$1005,MATCH(LEFT(B1255,SEARCH(" - ",B1255)-1)*1,TasksList!$B$6:$B$1005,0),1)),""),"Task not found!")</f>
        <v/>
      </c>
      <c r="D1255" s="384"/>
      <c r="E1255" s="149"/>
      <c r="F1255" s="149"/>
      <c r="G1255" s="150"/>
      <c r="I1255" s="276" t="str">
        <f t="shared" si="19"/>
        <v/>
      </c>
    </row>
    <row r="1256" spans="1:9" x14ac:dyDescent="0.25">
      <c r="A1256" s="12"/>
      <c r="B1256" s="228"/>
      <c r="C1256" s="154" t="str">
        <f>IFERROR(IF(LEN(B1256)&gt;0,IF(INDEX(TasksList!$C$6:$C$1005,MATCH(LEFT(B1256,SEARCH(" - ",B1256)-1)*1,TasksList!$B$6:$B$1005,0),1)=0,"",INDEX(TasksList!$C$6:$C$1005,MATCH(LEFT(B1256,SEARCH(" - ",B1256)-1)*1,TasksList!$B$6:$B$1005,0),1)),""),"Task not found!")</f>
        <v/>
      </c>
      <c r="D1256" s="384"/>
      <c r="E1256" s="149"/>
      <c r="F1256" s="149"/>
      <c r="G1256" s="150"/>
      <c r="I1256" s="276" t="str">
        <f t="shared" si="19"/>
        <v/>
      </c>
    </row>
    <row r="1257" spans="1:9" x14ac:dyDescent="0.25">
      <c r="A1257" s="12"/>
      <c r="B1257" s="228"/>
      <c r="C1257" s="154" t="str">
        <f>IFERROR(IF(LEN(B1257)&gt;0,IF(INDEX(TasksList!$C$6:$C$1005,MATCH(LEFT(B1257,SEARCH(" - ",B1257)-1)*1,TasksList!$B$6:$B$1005,0),1)=0,"",INDEX(TasksList!$C$6:$C$1005,MATCH(LEFT(B1257,SEARCH(" - ",B1257)-1)*1,TasksList!$B$6:$B$1005,0),1)),""),"Task not found!")</f>
        <v/>
      </c>
      <c r="D1257" s="384"/>
      <c r="E1257" s="149"/>
      <c r="F1257" s="149"/>
      <c r="G1257" s="150"/>
      <c r="I1257" s="276" t="str">
        <f t="shared" si="19"/>
        <v/>
      </c>
    </row>
    <row r="1258" spans="1:9" x14ac:dyDescent="0.25">
      <c r="A1258" s="12"/>
      <c r="B1258" s="228"/>
      <c r="C1258" s="154" t="str">
        <f>IFERROR(IF(LEN(B1258)&gt;0,IF(INDEX(TasksList!$C$6:$C$1005,MATCH(LEFT(B1258,SEARCH(" - ",B1258)-1)*1,TasksList!$B$6:$B$1005,0),1)=0,"",INDEX(TasksList!$C$6:$C$1005,MATCH(LEFT(B1258,SEARCH(" - ",B1258)-1)*1,TasksList!$B$6:$B$1005,0),1)),""),"Task not found!")</f>
        <v/>
      </c>
      <c r="D1258" s="384"/>
      <c r="E1258" s="149"/>
      <c r="F1258" s="149"/>
      <c r="G1258" s="150"/>
      <c r="I1258" s="276" t="str">
        <f t="shared" si="19"/>
        <v/>
      </c>
    </row>
    <row r="1259" spans="1:9" x14ac:dyDescent="0.25">
      <c r="A1259" s="12"/>
      <c r="B1259" s="228"/>
      <c r="C1259" s="154" t="str">
        <f>IFERROR(IF(LEN(B1259)&gt;0,IF(INDEX(TasksList!$C$6:$C$1005,MATCH(LEFT(B1259,SEARCH(" - ",B1259)-1)*1,TasksList!$B$6:$B$1005,0),1)=0,"",INDEX(TasksList!$C$6:$C$1005,MATCH(LEFT(B1259,SEARCH(" - ",B1259)-1)*1,TasksList!$B$6:$B$1005,0),1)),""),"Task not found!")</f>
        <v/>
      </c>
      <c r="D1259" s="384"/>
      <c r="E1259" s="149"/>
      <c r="F1259" s="149"/>
      <c r="G1259" s="150"/>
      <c r="I1259" s="276" t="str">
        <f t="shared" si="19"/>
        <v/>
      </c>
    </row>
    <row r="1260" spans="1:9" x14ac:dyDescent="0.25">
      <c r="A1260" s="12"/>
      <c r="B1260" s="228"/>
      <c r="C1260" s="154" t="str">
        <f>IFERROR(IF(LEN(B1260)&gt;0,IF(INDEX(TasksList!$C$6:$C$1005,MATCH(LEFT(B1260,SEARCH(" - ",B1260)-1)*1,TasksList!$B$6:$B$1005,0),1)=0,"",INDEX(TasksList!$C$6:$C$1005,MATCH(LEFT(B1260,SEARCH(" - ",B1260)-1)*1,TasksList!$B$6:$B$1005,0),1)),""),"Task not found!")</f>
        <v/>
      </c>
      <c r="D1260" s="384"/>
      <c r="E1260" s="149"/>
      <c r="F1260" s="149"/>
      <c r="G1260" s="150"/>
      <c r="I1260" s="276" t="str">
        <f t="shared" si="19"/>
        <v/>
      </c>
    </row>
    <row r="1261" spans="1:9" x14ac:dyDescent="0.25">
      <c r="A1261" s="12"/>
      <c r="B1261" s="228"/>
      <c r="C1261" s="154" t="str">
        <f>IFERROR(IF(LEN(B1261)&gt;0,IF(INDEX(TasksList!$C$6:$C$1005,MATCH(LEFT(B1261,SEARCH(" - ",B1261)-1)*1,TasksList!$B$6:$B$1005,0),1)=0,"",INDEX(TasksList!$C$6:$C$1005,MATCH(LEFT(B1261,SEARCH(" - ",B1261)-1)*1,TasksList!$B$6:$B$1005,0),1)),""),"Task not found!")</f>
        <v/>
      </c>
      <c r="D1261" s="384"/>
      <c r="E1261" s="149"/>
      <c r="F1261" s="149"/>
      <c r="G1261" s="150"/>
      <c r="I1261" s="276" t="str">
        <f t="shared" si="19"/>
        <v/>
      </c>
    </row>
    <row r="1262" spans="1:9" x14ac:dyDescent="0.25">
      <c r="A1262" s="12"/>
      <c r="B1262" s="228"/>
      <c r="C1262" s="154" t="str">
        <f>IFERROR(IF(LEN(B1262)&gt;0,IF(INDEX(TasksList!$C$6:$C$1005,MATCH(LEFT(B1262,SEARCH(" - ",B1262)-1)*1,TasksList!$B$6:$B$1005,0),1)=0,"",INDEX(TasksList!$C$6:$C$1005,MATCH(LEFT(B1262,SEARCH(" - ",B1262)-1)*1,TasksList!$B$6:$B$1005,0),1)),""),"Task not found!")</f>
        <v/>
      </c>
      <c r="D1262" s="384"/>
      <c r="E1262" s="149"/>
      <c r="F1262" s="149"/>
      <c r="G1262" s="150"/>
      <c r="I1262" s="276" t="str">
        <f t="shared" si="19"/>
        <v/>
      </c>
    </row>
    <row r="1263" spans="1:9" x14ac:dyDescent="0.25">
      <c r="A1263" s="12"/>
      <c r="B1263" s="228"/>
      <c r="C1263" s="154" t="str">
        <f>IFERROR(IF(LEN(B1263)&gt;0,IF(INDEX(TasksList!$C$6:$C$1005,MATCH(LEFT(B1263,SEARCH(" - ",B1263)-1)*1,TasksList!$B$6:$B$1005,0),1)=0,"",INDEX(TasksList!$C$6:$C$1005,MATCH(LEFT(B1263,SEARCH(" - ",B1263)-1)*1,TasksList!$B$6:$B$1005,0),1)),""),"Task not found!")</f>
        <v/>
      </c>
      <c r="D1263" s="384"/>
      <c r="E1263" s="149"/>
      <c r="F1263" s="149"/>
      <c r="G1263" s="150"/>
      <c r="I1263" s="276" t="str">
        <f t="shared" si="19"/>
        <v/>
      </c>
    </row>
    <row r="1264" spans="1:9" x14ac:dyDescent="0.25">
      <c r="A1264" s="12"/>
      <c r="B1264" s="228"/>
      <c r="C1264" s="154" t="str">
        <f>IFERROR(IF(LEN(B1264)&gt;0,IF(INDEX(TasksList!$C$6:$C$1005,MATCH(LEFT(B1264,SEARCH(" - ",B1264)-1)*1,TasksList!$B$6:$B$1005,0),1)=0,"",INDEX(TasksList!$C$6:$C$1005,MATCH(LEFT(B1264,SEARCH(" - ",B1264)-1)*1,TasksList!$B$6:$B$1005,0),1)),""),"Task not found!")</f>
        <v/>
      </c>
      <c r="D1264" s="384"/>
      <c r="E1264" s="149"/>
      <c r="F1264" s="149"/>
      <c r="G1264" s="150"/>
      <c r="I1264" s="276" t="str">
        <f t="shared" si="19"/>
        <v/>
      </c>
    </row>
    <row r="1265" spans="1:9" x14ac:dyDescent="0.25">
      <c r="A1265" s="12"/>
      <c r="B1265" s="228"/>
      <c r="C1265" s="154" t="str">
        <f>IFERROR(IF(LEN(B1265)&gt;0,IF(INDEX(TasksList!$C$6:$C$1005,MATCH(LEFT(B1265,SEARCH(" - ",B1265)-1)*1,TasksList!$B$6:$B$1005,0),1)=0,"",INDEX(TasksList!$C$6:$C$1005,MATCH(LEFT(B1265,SEARCH(" - ",B1265)-1)*1,TasksList!$B$6:$B$1005,0),1)),""),"Task not found!")</f>
        <v/>
      </c>
      <c r="D1265" s="384"/>
      <c r="E1265" s="149"/>
      <c r="F1265" s="149"/>
      <c r="G1265" s="150"/>
      <c r="I1265" s="276" t="str">
        <f t="shared" si="19"/>
        <v/>
      </c>
    </row>
    <row r="1266" spans="1:9" x14ac:dyDescent="0.25">
      <c r="A1266" s="12"/>
      <c r="B1266" s="228"/>
      <c r="C1266" s="154" t="str">
        <f>IFERROR(IF(LEN(B1266)&gt;0,IF(INDEX(TasksList!$C$6:$C$1005,MATCH(LEFT(B1266,SEARCH(" - ",B1266)-1)*1,TasksList!$B$6:$B$1005,0),1)=0,"",INDEX(TasksList!$C$6:$C$1005,MATCH(LEFT(B1266,SEARCH(" - ",B1266)-1)*1,TasksList!$B$6:$B$1005,0),1)),""),"Task not found!")</f>
        <v/>
      </c>
      <c r="D1266" s="384"/>
      <c r="E1266" s="149"/>
      <c r="F1266" s="149"/>
      <c r="G1266" s="150"/>
      <c r="I1266" s="276" t="str">
        <f t="shared" si="19"/>
        <v/>
      </c>
    </row>
    <row r="1267" spans="1:9" x14ac:dyDescent="0.25">
      <c r="A1267" s="12"/>
      <c r="B1267" s="228"/>
      <c r="C1267" s="154" t="str">
        <f>IFERROR(IF(LEN(B1267)&gt;0,IF(INDEX(TasksList!$C$6:$C$1005,MATCH(LEFT(B1267,SEARCH(" - ",B1267)-1)*1,TasksList!$B$6:$B$1005,0),1)=0,"",INDEX(TasksList!$C$6:$C$1005,MATCH(LEFT(B1267,SEARCH(" - ",B1267)-1)*1,TasksList!$B$6:$B$1005,0),1)),""),"Task not found!")</f>
        <v/>
      </c>
      <c r="D1267" s="384"/>
      <c r="E1267" s="149"/>
      <c r="F1267" s="149"/>
      <c r="G1267" s="150"/>
      <c r="I1267" s="276" t="str">
        <f t="shared" si="19"/>
        <v/>
      </c>
    </row>
    <row r="1268" spans="1:9" x14ac:dyDescent="0.25">
      <c r="A1268" s="12"/>
      <c r="B1268" s="228"/>
      <c r="C1268" s="154" t="str">
        <f>IFERROR(IF(LEN(B1268)&gt;0,IF(INDEX(TasksList!$C$6:$C$1005,MATCH(LEFT(B1268,SEARCH(" - ",B1268)-1)*1,TasksList!$B$6:$B$1005,0),1)=0,"",INDEX(TasksList!$C$6:$C$1005,MATCH(LEFT(B1268,SEARCH(" - ",B1268)-1)*1,TasksList!$B$6:$B$1005,0),1)),""),"Task not found!")</f>
        <v/>
      </c>
      <c r="D1268" s="384"/>
      <c r="E1268" s="149"/>
      <c r="F1268" s="149"/>
      <c r="G1268" s="150"/>
      <c r="I1268" s="276" t="str">
        <f t="shared" si="19"/>
        <v/>
      </c>
    </row>
    <row r="1269" spans="1:9" x14ac:dyDescent="0.25">
      <c r="A1269" s="12"/>
      <c r="B1269" s="228"/>
      <c r="C1269" s="154" t="str">
        <f>IFERROR(IF(LEN(B1269)&gt;0,IF(INDEX(TasksList!$C$6:$C$1005,MATCH(LEFT(B1269,SEARCH(" - ",B1269)-1)*1,TasksList!$B$6:$B$1005,0),1)=0,"",INDEX(TasksList!$C$6:$C$1005,MATCH(LEFT(B1269,SEARCH(" - ",B1269)-1)*1,TasksList!$B$6:$B$1005,0),1)),""),"Task not found!")</f>
        <v/>
      </c>
      <c r="D1269" s="384"/>
      <c r="E1269" s="149"/>
      <c r="F1269" s="149"/>
      <c r="G1269" s="150"/>
      <c r="I1269" s="276" t="str">
        <f t="shared" si="19"/>
        <v/>
      </c>
    </row>
    <row r="1270" spans="1:9" x14ac:dyDescent="0.25">
      <c r="A1270" s="12"/>
      <c r="B1270" s="228"/>
      <c r="C1270" s="154" t="str">
        <f>IFERROR(IF(LEN(B1270)&gt;0,IF(INDEX(TasksList!$C$6:$C$1005,MATCH(LEFT(B1270,SEARCH(" - ",B1270)-1)*1,TasksList!$B$6:$B$1005,0),1)=0,"",INDEX(TasksList!$C$6:$C$1005,MATCH(LEFT(B1270,SEARCH(" - ",B1270)-1)*1,TasksList!$B$6:$B$1005,0),1)),""),"Task not found!")</f>
        <v/>
      </c>
      <c r="D1270" s="384"/>
      <c r="E1270" s="149"/>
      <c r="F1270" s="149"/>
      <c r="G1270" s="150"/>
      <c r="I1270" s="276" t="str">
        <f t="shared" si="19"/>
        <v/>
      </c>
    </row>
    <row r="1271" spans="1:9" x14ac:dyDescent="0.25">
      <c r="A1271" s="12"/>
      <c r="B1271" s="228"/>
      <c r="C1271" s="154" t="str">
        <f>IFERROR(IF(LEN(B1271)&gt;0,IF(INDEX(TasksList!$C$6:$C$1005,MATCH(LEFT(B1271,SEARCH(" - ",B1271)-1)*1,TasksList!$B$6:$B$1005,0),1)=0,"",INDEX(TasksList!$C$6:$C$1005,MATCH(LEFT(B1271,SEARCH(" - ",B1271)-1)*1,TasksList!$B$6:$B$1005,0),1)),""),"Task not found!")</f>
        <v/>
      </c>
      <c r="D1271" s="384"/>
      <c r="E1271" s="149"/>
      <c r="F1271" s="149"/>
      <c r="G1271" s="150"/>
      <c r="I1271" s="276" t="str">
        <f t="shared" si="19"/>
        <v/>
      </c>
    </row>
    <row r="1272" spans="1:9" x14ac:dyDescent="0.25">
      <c r="A1272" s="12"/>
      <c r="B1272" s="228"/>
      <c r="C1272" s="154" t="str">
        <f>IFERROR(IF(LEN(B1272)&gt;0,IF(INDEX(TasksList!$C$6:$C$1005,MATCH(LEFT(B1272,SEARCH(" - ",B1272)-1)*1,TasksList!$B$6:$B$1005,0),1)=0,"",INDEX(TasksList!$C$6:$C$1005,MATCH(LEFT(B1272,SEARCH(" - ",B1272)-1)*1,TasksList!$B$6:$B$1005,0),1)),""),"Task not found!")</f>
        <v/>
      </c>
      <c r="D1272" s="384"/>
      <c r="E1272" s="149"/>
      <c r="F1272" s="149"/>
      <c r="G1272" s="150"/>
      <c r="I1272" s="276" t="str">
        <f t="shared" si="19"/>
        <v/>
      </c>
    </row>
    <row r="1273" spans="1:9" x14ac:dyDescent="0.25">
      <c r="A1273" s="12"/>
      <c r="B1273" s="228"/>
      <c r="C1273" s="154" t="str">
        <f>IFERROR(IF(LEN(B1273)&gt;0,IF(INDEX(TasksList!$C$6:$C$1005,MATCH(LEFT(B1273,SEARCH(" - ",B1273)-1)*1,TasksList!$B$6:$B$1005,0),1)=0,"",INDEX(TasksList!$C$6:$C$1005,MATCH(LEFT(B1273,SEARCH(" - ",B1273)-1)*1,TasksList!$B$6:$B$1005,0),1)),""),"Task not found!")</f>
        <v/>
      </c>
      <c r="D1273" s="384"/>
      <c r="E1273" s="149"/>
      <c r="F1273" s="149"/>
      <c r="G1273" s="150"/>
      <c r="I1273" s="276" t="str">
        <f t="shared" si="19"/>
        <v/>
      </c>
    </row>
    <row r="1274" spans="1:9" x14ac:dyDescent="0.25">
      <c r="A1274" s="12"/>
      <c r="B1274" s="228"/>
      <c r="C1274" s="154" t="str">
        <f>IFERROR(IF(LEN(B1274)&gt;0,IF(INDEX(TasksList!$C$6:$C$1005,MATCH(LEFT(B1274,SEARCH(" - ",B1274)-1)*1,TasksList!$B$6:$B$1005,0),1)=0,"",INDEX(TasksList!$C$6:$C$1005,MATCH(LEFT(B1274,SEARCH(" - ",B1274)-1)*1,TasksList!$B$6:$B$1005,0),1)),""),"Task not found!")</f>
        <v/>
      </c>
      <c r="D1274" s="384"/>
      <c r="E1274" s="149"/>
      <c r="F1274" s="149"/>
      <c r="G1274" s="150"/>
      <c r="I1274" s="276" t="str">
        <f t="shared" si="19"/>
        <v/>
      </c>
    </row>
    <row r="1275" spans="1:9" x14ac:dyDescent="0.25">
      <c r="A1275" s="12"/>
      <c r="B1275" s="228"/>
      <c r="C1275" s="154" t="str">
        <f>IFERROR(IF(LEN(B1275)&gt;0,IF(INDEX(TasksList!$C$6:$C$1005,MATCH(LEFT(B1275,SEARCH(" - ",B1275)-1)*1,TasksList!$B$6:$B$1005,0),1)=0,"",INDEX(TasksList!$C$6:$C$1005,MATCH(LEFT(B1275,SEARCH(" - ",B1275)-1)*1,TasksList!$B$6:$B$1005,0),1)),""),"Task not found!")</f>
        <v/>
      </c>
      <c r="D1275" s="384"/>
      <c r="E1275" s="149"/>
      <c r="F1275" s="149"/>
      <c r="G1275" s="150"/>
      <c r="I1275" s="276" t="str">
        <f t="shared" si="19"/>
        <v/>
      </c>
    </row>
    <row r="1276" spans="1:9" x14ac:dyDescent="0.25">
      <c r="A1276" s="12"/>
      <c r="B1276" s="228"/>
      <c r="C1276" s="154" t="str">
        <f>IFERROR(IF(LEN(B1276)&gt;0,IF(INDEX(TasksList!$C$6:$C$1005,MATCH(LEFT(B1276,SEARCH(" - ",B1276)-1)*1,TasksList!$B$6:$B$1005,0),1)=0,"",INDEX(TasksList!$C$6:$C$1005,MATCH(LEFT(B1276,SEARCH(" - ",B1276)-1)*1,TasksList!$B$6:$B$1005,0),1)),""),"Task not found!")</f>
        <v/>
      </c>
      <c r="D1276" s="384"/>
      <c r="E1276" s="149"/>
      <c r="F1276" s="149"/>
      <c r="G1276" s="150"/>
      <c r="I1276" s="276" t="str">
        <f t="shared" si="19"/>
        <v/>
      </c>
    </row>
    <row r="1277" spans="1:9" x14ac:dyDescent="0.25">
      <c r="A1277" s="12"/>
      <c r="B1277" s="228"/>
      <c r="C1277" s="154" t="str">
        <f>IFERROR(IF(LEN(B1277)&gt;0,IF(INDEX(TasksList!$C$6:$C$1005,MATCH(LEFT(B1277,SEARCH(" - ",B1277)-1)*1,TasksList!$B$6:$B$1005,0),1)=0,"",INDEX(TasksList!$C$6:$C$1005,MATCH(LEFT(B1277,SEARCH(" - ",B1277)-1)*1,TasksList!$B$6:$B$1005,0),1)),""),"Task not found!")</f>
        <v/>
      </c>
      <c r="D1277" s="384"/>
      <c r="E1277" s="149"/>
      <c r="F1277" s="149"/>
      <c r="G1277" s="150"/>
      <c r="I1277" s="276" t="str">
        <f t="shared" si="19"/>
        <v/>
      </c>
    </row>
    <row r="1278" spans="1:9" x14ac:dyDescent="0.25">
      <c r="A1278" s="12"/>
      <c r="B1278" s="228"/>
      <c r="C1278" s="154" t="str">
        <f>IFERROR(IF(LEN(B1278)&gt;0,IF(INDEX(TasksList!$C$6:$C$1005,MATCH(LEFT(B1278,SEARCH(" - ",B1278)-1)*1,TasksList!$B$6:$B$1005,0),1)=0,"",INDEX(TasksList!$C$6:$C$1005,MATCH(LEFT(B1278,SEARCH(" - ",B1278)-1)*1,TasksList!$B$6:$B$1005,0),1)),""),"Task not found!")</f>
        <v/>
      </c>
      <c r="D1278" s="384"/>
      <c r="E1278" s="149"/>
      <c r="F1278" s="149"/>
      <c r="G1278" s="150"/>
      <c r="I1278" s="276" t="str">
        <f t="shared" si="19"/>
        <v/>
      </c>
    </row>
    <row r="1279" spans="1:9" x14ac:dyDescent="0.25">
      <c r="A1279" s="12"/>
      <c r="B1279" s="228"/>
      <c r="C1279" s="154" t="str">
        <f>IFERROR(IF(LEN(B1279)&gt;0,IF(INDEX(TasksList!$C$6:$C$1005,MATCH(LEFT(B1279,SEARCH(" - ",B1279)-1)*1,TasksList!$B$6:$B$1005,0),1)=0,"",INDEX(TasksList!$C$6:$C$1005,MATCH(LEFT(B1279,SEARCH(" - ",B1279)-1)*1,TasksList!$B$6:$B$1005,0),1)),""),"Task not found!")</f>
        <v/>
      </c>
      <c r="D1279" s="384"/>
      <c r="E1279" s="149"/>
      <c r="F1279" s="149"/>
      <c r="G1279" s="150"/>
      <c r="I1279" s="276" t="str">
        <f t="shared" si="19"/>
        <v/>
      </c>
    </row>
    <row r="1280" spans="1:9" x14ac:dyDescent="0.25">
      <c r="A1280" s="12"/>
      <c r="B1280" s="228"/>
      <c r="C1280" s="154" t="str">
        <f>IFERROR(IF(LEN(B1280)&gt;0,IF(INDEX(TasksList!$C$6:$C$1005,MATCH(LEFT(B1280,SEARCH(" - ",B1280)-1)*1,TasksList!$B$6:$B$1005,0),1)=0,"",INDEX(TasksList!$C$6:$C$1005,MATCH(LEFT(B1280,SEARCH(" - ",B1280)-1)*1,TasksList!$B$6:$B$1005,0),1)),""),"Task not found!")</f>
        <v/>
      </c>
      <c r="D1280" s="384"/>
      <c r="E1280" s="149"/>
      <c r="F1280" s="149"/>
      <c r="G1280" s="150"/>
      <c r="I1280" s="276" t="str">
        <f t="shared" si="19"/>
        <v/>
      </c>
    </row>
    <row r="1281" spans="1:9" x14ac:dyDescent="0.25">
      <c r="A1281" s="12"/>
      <c r="B1281" s="228"/>
      <c r="C1281" s="154" t="str">
        <f>IFERROR(IF(LEN(B1281)&gt;0,IF(INDEX(TasksList!$C$6:$C$1005,MATCH(LEFT(B1281,SEARCH(" - ",B1281)-1)*1,TasksList!$B$6:$B$1005,0),1)=0,"",INDEX(TasksList!$C$6:$C$1005,MATCH(LEFT(B1281,SEARCH(" - ",B1281)-1)*1,TasksList!$B$6:$B$1005,0),1)),""),"Task not found!")</f>
        <v/>
      </c>
      <c r="D1281" s="384"/>
      <c r="E1281" s="149"/>
      <c r="F1281" s="149"/>
      <c r="G1281" s="150"/>
      <c r="I1281" s="276" t="str">
        <f t="shared" si="19"/>
        <v/>
      </c>
    </row>
    <row r="1282" spans="1:9" x14ac:dyDescent="0.25">
      <c r="A1282" s="12"/>
      <c r="B1282" s="228"/>
      <c r="C1282" s="154" t="str">
        <f>IFERROR(IF(LEN(B1282)&gt;0,IF(INDEX(TasksList!$C$6:$C$1005,MATCH(LEFT(B1282,SEARCH(" - ",B1282)-1)*1,TasksList!$B$6:$B$1005,0),1)=0,"",INDEX(TasksList!$C$6:$C$1005,MATCH(LEFT(B1282,SEARCH(" - ",B1282)-1)*1,TasksList!$B$6:$B$1005,0),1)),""),"Task not found!")</f>
        <v/>
      </c>
      <c r="D1282" s="384"/>
      <c r="E1282" s="149"/>
      <c r="F1282" s="149"/>
      <c r="G1282" s="150"/>
      <c r="I1282" s="276" t="str">
        <f t="shared" si="19"/>
        <v/>
      </c>
    </row>
    <row r="1283" spans="1:9" x14ac:dyDescent="0.25">
      <c r="A1283" s="12"/>
      <c r="B1283" s="228"/>
      <c r="C1283" s="154" t="str">
        <f>IFERROR(IF(LEN(B1283)&gt;0,IF(INDEX(TasksList!$C$6:$C$1005,MATCH(LEFT(B1283,SEARCH(" - ",B1283)-1)*1,TasksList!$B$6:$B$1005,0),1)=0,"",INDEX(TasksList!$C$6:$C$1005,MATCH(LEFT(B1283,SEARCH(" - ",B1283)-1)*1,TasksList!$B$6:$B$1005,0),1)),""),"Task not found!")</f>
        <v/>
      </c>
      <c r="D1283" s="384"/>
      <c r="E1283" s="149"/>
      <c r="F1283" s="149"/>
      <c r="G1283" s="150"/>
      <c r="I1283" s="276" t="str">
        <f t="shared" si="19"/>
        <v/>
      </c>
    </row>
    <row r="1284" spans="1:9" x14ac:dyDescent="0.25">
      <c r="A1284" s="12"/>
      <c r="B1284" s="228"/>
      <c r="C1284" s="154" t="str">
        <f>IFERROR(IF(LEN(B1284)&gt;0,IF(INDEX(TasksList!$C$6:$C$1005,MATCH(LEFT(B1284,SEARCH(" - ",B1284)-1)*1,TasksList!$B$6:$B$1005,0),1)=0,"",INDEX(TasksList!$C$6:$C$1005,MATCH(LEFT(B1284,SEARCH(" - ",B1284)-1)*1,TasksList!$B$6:$B$1005,0),1)),""),"Task not found!")</f>
        <v/>
      </c>
      <c r="D1284" s="384"/>
      <c r="E1284" s="149"/>
      <c r="F1284" s="149"/>
      <c r="G1284" s="150"/>
      <c r="I1284" s="276" t="str">
        <f t="shared" si="19"/>
        <v/>
      </c>
    </row>
    <row r="1285" spans="1:9" x14ac:dyDescent="0.25">
      <c r="A1285" s="12"/>
      <c r="B1285" s="228"/>
      <c r="C1285" s="154" t="str">
        <f>IFERROR(IF(LEN(B1285)&gt;0,IF(INDEX(TasksList!$C$6:$C$1005,MATCH(LEFT(B1285,SEARCH(" - ",B1285)-1)*1,TasksList!$B$6:$B$1005,0),1)=0,"",INDEX(TasksList!$C$6:$C$1005,MATCH(LEFT(B1285,SEARCH(" - ",B1285)-1)*1,TasksList!$B$6:$B$1005,0),1)),""),"Task not found!")</f>
        <v/>
      </c>
      <c r="D1285" s="384"/>
      <c r="E1285" s="149"/>
      <c r="F1285" s="149"/>
      <c r="G1285" s="150"/>
      <c r="I1285" s="276" t="str">
        <f t="shared" si="19"/>
        <v/>
      </c>
    </row>
    <row r="1286" spans="1:9" x14ac:dyDescent="0.25">
      <c r="A1286" s="12"/>
      <c r="B1286" s="228"/>
      <c r="C1286" s="154" t="str">
        <f>IFERROR(IF(LEN(B1286)&gt;0,IF(INDEX(TasksList!$C$6:$C$1005,MATCH(LEFT(B1286,SEARCH(" - ",B1286)-1)*1,TasksList!$B$6:$B$1005,0),1)=0,"",INDEX(TasksList!$C$6:$C$1005,MATCH(LEFT(B1286,SEARCH(" - ",B1286)-1)*1,TasksList!$B$6:$B$1005,0),1)),""),"Task not found!")</f>
        <v/>
      </c>
      <c r="D1286" s="384"/>
      <c r="E1286" s="149"/>
      <c r="F1286" s="149"/>
      <c r="G1286" s="150"/>
      <c r="I1286" s="276" t="str">
        <f t="shared" si="19"/>
        <v/>
      </c>
    </row>
    <row r="1287" spans="1:9" x14ac:dyDescent="0.25">
      <c r="A1287" s="12"/>
      <c r="B1287" s="228"/>
      <c r="C1287" s="154" t="str">
        <f>IFERROR(IF(LEN(B1287)&gt;0,IF(INDEX(TasksList!$C$6:$C$1005,MATCH(LEFT(B1287,SEARCH(" - ",B1287)-1)*1,TasksList!$B$6:$B$1005,0),1)=0,"",INDEX(TasksList!$C$6:$C$1005,MATCH(LEFT(B1287,SEARCH(" - ",B1287)-1)*1,TasksList!$B$6:$B$1005,0),1)),""),"Task not found!")</f>
        <v/>
      </c>
      <c r="D1287" s="384"/>
      <c r="E1287" s="149"/>
      <c r="F1287" s="149"/>
      <c r="G1287" s="150"/>
      <c r="I1287" s="276" t="str">
        <f t="shared" ref="I1287:I1350" si="20">IF(AND(LEN(D1287)&gt;0,LEN(B1287)=0),"←   Missing Task ID",IF(AND(LEN(D1287)&gt;0,LEN(E1287)=0),"←   Missing STAGE",IF(AND(LEN(B1287)+LEN(E1287)&gt;0,LEN(D1287)=0),"←   Missing DATE","")))</f>
        <v/>
      </c>
    </row>
    <row r="1288" spans="1:9" x14ac:dyDescent="0.25">
      <c r="A1288" s="12"/>
      <c r="B1288" s="228"/>
      <c r="C1288" s="154" t="str">
        <f>IFERROR(IF(LEN(B1288)&gt;0,IF(INDEX(TasksList!$C$6:$C$1005,MATCH(LEFT(B1288,SEARCH(" - ",B1288)-1)*1,TasksList!$B$6:$B$1005,0),1)=0,"",INDEX(TasksList!$C$6:$C$1005,MATCH(LEFT(B1288,SEARCH(" - ",B1288)-1)*1,TasksList!$B$6:$B$1005,0),1)),""),"Task not found!")</f>
        <v/>
      </c>
      <c r="D1288" s="384"/>
      <c r="E1288" s="149"/>
      <c r="F1288" s="149"/>
      <c r="G1288" s="150"/>
      <c r="I1288" s="276" t="str">
        <f t="shared" si="20"/>
        <v/>
      </c>
    </row>
    <row r="1289" spans="1:9" x14ac:dyDescent="0.25">
      <c r="A1289" s="12"/>
      <c r="B1289" s="228"/>
      <c r="C1289" s="154" t="str">
        <f>IFERROR(IF(LEN(B1289)&gt;0,IF(INDEX(TasksList!$C$6:$C$1005,MATCH(LEFT(B1289,SEARCH(" - ",B1289)-1)*1,TasksList!$B$6:$B$1005,0),1)=0,"",INDEX(TasksList!$C$6:$C$1005,MATCH(LEFT(B1289,SEARCH(" - ",B1289)-1)*1,TasksList!$B$6:$B$1005,0),1)),""),"Task not found!")</f>
        <v/>
      </c>
      <c r="D1289" s="384"/>
      <c r="E1289" s="149"/>
      <c r="F1289" s="149"/>
      <c r="G1289" s="150"/>
      <c r="I1289" s="276" t="str">
        <f t="shared" si="20"/>
        <v/>
      </c>
    </row>
    <row r="1290" spans="1:9" x14ac:dyDescent="0.25">
      <c r="A1290" s="12"/>
      <c r="B1290" s="228"/>
      <c r="C1290" s="154" t="str">
        <f>IFERROR(IF(LEN(B1290)&gt;0,IF(INDEX(TasksList!$C$6:$C$1005,MATCH(LEFT(B1290,SEARCH(" - ",B1290)-1)*1,TasksList!$B$6:$B$1005,0),1)=0,"",INDEX(TasksList!$C$6:$C$1005,MATCH(LEFT(B1290,SEARCH(" - ",B1290)-1)*1,TasksList!$B$6:$B$1005,0),1)),""),"Task not found!")</f>
        <v/>
      </c>
      <c r="D1290" s="384"/>
      <c r="E1290" s="149"/>
      <c r="F1290" s="149"/>
      <c r="G1290" s="150"/>
      <c r="I1290" s="276" t="str">
        <f t="shared" si="20"/>
        <v/>
      </c>
    </row>
    <row r="1291" spans="1:9" x14ac:dyDescent="0.25">
      <c r="A1291" s="12"/>
      <c r="B1291" s="228"/>
      <c r="C1291" s="154" t="str">
        <f>IFERROR(IF(LEN(B1291)&gt;0,IF(INDEX(TasksList!$C$6:$C$1005,MATCH(LEFT(B1291,SEARCH(" - ",B1291)-1)*1,TasksList!$B$6:$B$1005,0),1)=0,"",INDEX(TasksList!$C$6:$C$1005,MATCH(LEFT(B1291,SEARCH(" - ",B1291)-1)*1,TasksList!$B$6:$B$1005,0),1)),""),"Task not found!")</f>
        <v/>
      </c>
      <c r="D1291" s="384"/>
      <c r="E1291" s="149"/>
      <c r="F1291" s="149"/>
      <c r="G1291" s="150"/>
      <c r="I1291" s="276" t="str">
        <f t="shared" si="20"/>
        <v/>
      </c>
    </row>
    <row r="1292" spans="1:9" x14ac:dyDescent="0.25">
      <c r="A1292" s="12"/>
      <c r="B1292" s="228"/>
      <c r="C1292" s="154" t="str">
        <f>IFERROR(IF(LEN(B1292)&gt;0,IF(INDEX(TasksList!$C$6:$C$1005,MATCH(LEFT(B1292,SEARCH(" - ",B1292)-1)*1,TasksList!$B$6:$B$1005,0),1)=0,"",INDEX(TasksList!$C$6:$C$1005,MATCH(LEFT(B1292,SEARCH(" - ",B1292)-1)*1,TasksList!$B$6:$B$1005,0),1)),""),"Task not found!")</f>
        <v/>
      </c>
      <c r="D1292" s="384"/>
      <c r="E1292" s="149"/>
      <c r="F1292" s="149"/>
      <c r="G1292" s="150"/>
      <c r="I1292" s="276" t="str">
        <f t="shared" si="20"/>
        <v/>
      </c>
    </row>
    <row r="1293" spans="1:9" x14ac:dyDescent="0.25">
      <c r="A1293" s="12"/>
      <c r="B1293" s="228"/>
      <c r="C1293" s="154" t="str">
        <f>IFERROR(IF(LEN(B1293)&gt;0,IF(INDEX(TasksList!$C$6:$C$1005,MATCH(LEFT(B1293,SEARCH(" - ",B1293)-1)*1,TasksList!$B$6:$B$1005,0),1)=0,"",INDEX(TasksList!$C$6:$C$1005,MATCH(LEFT(B1293,SEARCH(" - ",B1293)-1)*1,TasksList!$B$6:$B$1005,0),1)),""),"Task not found!")</f>
        <v/>
      </c>
      <c r="D1293" s="384"/>
      <c r="E1293" s="149"/>
      <c r="F1293" s="149"/>
      <c r="G1293" s="150"/>
      <c r="I1293" s="276" t="str">
        <f t="shared" si="20"/>
        <v/>
      </c>
    </row>
    <row r="1294" spans="1:9" x14ac:dyDescent="0.25">
      <c r="A1294" s="12"/>
      <c r="B1294" s="228"/>
      <c r="C1294" s="154" t="str">
        <f>IFERROR(IF(LEN(B1294)&gt;0,IF(INDEX(TasksList!$C$6:$C$1005,MATCH(LEFT(B1294,SEARCH(" - ",B1294)-1)*1,TasksList!$B$6:$B$1005,0),1)=0,"",INDEX(TasksList!$C$6:$C$1005,MATCH(LEFT(B1294,SEARCH(" - ",B1294)-1)*1,TasksList!$B$6:$B$1005,0),1)),""),"Task not found!")</f>
        <v/>
      </c>
      <c r="D1294" s="384"/>
      <c r="E1294" s="149"/>
      <c r="F1294" s="149"/>
      <c r="G1294" s="150"/>
      <c r="I1294" s="276" t="str">
        <f t="shared" si="20"/>
        <v/>
      </c>
    </row>
    <row r="1295" spans="1:9" x14ac:dyDescent="0.25">
      <c r="A1295" s="12"/>
      <c r="B1295" s="228"/>
      <c r="C1295" s="154" t="str">
        <f>IFERROR(IF(LEN(B1295)&gt;0,IF(INDEX(TasksList!$C$6:$C$1005,MATCH(LEFT(B1295,SEARCH(" - ",B1295)-1)*1,TasksList!$B$6:$B$1005,0),1)=0,"",INDEX(TasksList!$C$6:$C$1005,MATCH(LEFT(B1295,SEARCH(" - ",B1295)-1)*1,TasksList!$B$6:$B$1005,0),1)),""),"Task not found!")</f>
        <v/>
      </c>
      <c r="D1295" s="384"/>
      <c r="E1295" s="149"/>
      <c r="F1295" s="149"/>
      <c r="G1295" s="150"/>
      <c r="I1295" s="276" t="str">
        <f t="shared" si="20"/>
        <v/>
      </c>
    </row>
    <row r="1296" spans="1:9" x14ac:dyDescent="0.25">
      <c r="A1296" s="12"/>
      <c r="B1296" s="228"/>
      <c r="C1296" s="154" t="str">
        <f>IFERROR(IF(LEN(B1296)&gt;0,IF(INDEX(TasksList!$C$6:$C$1005,MATCH(LEFT(B1296,SEARCH(" - ",B1296)-1)*1,TasksList!$B$6:$B$1005,0),1)=0,"",INDEX(TasksList!$C$6:$C$1005,MATCH(LEFT(B1296,SEARCH(" - ",B1296)-1)*1,TasksList!$B$6:$B$1005,0),1)),""),"Task not found!")</f>
        <v/>
      </c>
      <c r="D1296" s="384"/>
      <c r="E1296" s="149"/>
      <c r="F1296" s="149"/>
      <c r="G1296" s="150"/>
      <c r="I1296" s="276" t="str">
        <f t="shared" si="20"/>
        <v/>
      </c>
    </row>
    <row r="1297" spans="1:9" x14ac:dyDescent="0.25">
      <c r="A1297" s="12"/>
      <c r="B1297" s="228"/>
      <c r="C1297" s="154" t="str">
        <f>IFERROR(IF(LEN(B1297)&gt;0,IF(INDEX(TasksList!$C$6:$C$1005,MATCH(LEFT(B1297,SEARCH(" - ",B1297)-1)*1,TasksList!$B$6:$B$1005,0),1)=0,"",INDEX(TasksList!$C$6:$C$1005,MATCH(LEFT(B1297,SEARCH(" - ",B1297)-1)*1,TasksList!$B$6:$B$1005,0),1)),""),"Task not found!")</f>
        <v/>
      </c>
      <c r="D1297" s="384"/>
      <c r="E1297" s="149"/>
      <c r="F1297" s="149"/>
      <c r="G1297" s="150"/>
      <c r="I1297" s="276" t="str">
        <f t="shared" si="20"/>
        <v/>
      </c>
    </row>
    <row r="1298" spans="1:9" x14ac:dyDescent="0.25">
      <c r="A1298" s="12"/>
      <c r="B1298" s="228"/>
      <c r="C1298" s="154" t="str">
        <f>IFERROR(IF(LEN(B1298)&gt;0,IF(INDEX(TasksList!$C$6:$C$1005,MATCH(LEFT(B1298,SEARCH(" - ",B1298)-1)*1,TasksList!$B$6:$B$1005,0),1)=0,"",INDEX(TasksList!$C$6:$C$1005,MATCH(LEFT(B1298,SEARCH(" - ",B1298)-1)*1,TasksList!$B$6:$B$1005,0),1)),""),"Task not found!")</f>
        <v/>
      </c>
      <c r="D1298" s="384"/>
      <c r="E1298" s="149"/>
      <c r="F1298" s="149"/>
      <c r="G1298" s="150"/>
      <c r="I1298" s="276" t="str">
        <f t="shared" si="20"/>
        <v/>
      </c>
    </row>
    <row r="1299" spans="1:9" x14ac:dyDescent="0.25">
      <c r="A1299" s="12"/>
      <c r="B1299" s="228"/>
      <c r="C1299" s="154" t="str">
        <f>IFERROR(IF(LEN(B1299)&gt;0,IF(INDEX(TasksList!$C$6:$C$1005,MATCH(LEFT(B1299,SEARCH(" - ",B1299)-1)*1,TasksList!$B$6:$B$1005,0),1)=0,"",INDEX(TasksList!$C$6:$C$1005,MATCH(LEFT(B1299,SEARCH(" - ",B1299)-1)*1,TasksList!$B$6:$B$1005,0),1)),""),"Task not found!")</f>
        <v/>
      </c>
      <c r="D1299" s="384"/>
      <c r="E1299" s="149"/>
      <c r="F1299" s="149"/>
      <c r="G1299" s="150"/>
      <c r="I1299" s="276" t="str">
        <f t="shared" si="20"/>
        <v/>
      </c>
    </row>
    <row r="1300" spans="1:9" x14ac:dyDescent="0.25">
      <c r="A1300" s="12"/>
      <c r="B1300" s="228"/>
      <c r="C1300" s="154" t="str">
        <f>IFERROR(IF(LEN(B1300)&gt;0,IF(INDEX(TasksList!$C$6:$C$1005,MATCH(LEFT(B1300,SEARCH(" - ",B1300)-1)*1,TasksList!$B$6:$B$1005,0),1)=0,"",INDEX(TasksList!$C$6:$C$1005,MATCH(LEFT(B1300,SEARCH(" - ",B1300)-1)*1,TasksList!$B$6:$B$1005,0),1)),""),"Task not found!")</f>
        <v/>
      </c>
      <c r="D1300" s="384"/>
      <c r="E1300" s="149"/>
      <c r="F1300" s="149"/>
      <c r="G1300" s="150"/>
      <c r="I1300" s="276" t="str">
        <f t="shared" si="20"/>
        <v/>
      </c>
    </row>
    <row r="1301" spans="1:9" x14ac:dyDescent="0.25">
      <c r="A1301" s="12"/>
      <c r="B1301" s="228"/>
      <c r="C1301" s="154" t="str">
        <f>IFERROR(IF(LEN(B1301)&gt;0,IF(INDEX(TasksList!$C$6:$C$1005,MATCH(LEFT(B1301,SEARCH(" - ",B1301)-1)*1,TasksList!$B$6:$B$1005,0),1)=0,"",INDEX(TasksList!$C$6:$C$1005,MATCH(LEFT(B1301,SEARCH(" - ",B1301)-1)*1,TasksList!$B$6:$B$1005,0),1)),""),"Task not found!")</f>
        <v/>
      </c>
      <c r="D1301" s="384"/>
      <c r="E1301" s="149"/>
      <c r="F1301" s="149"/>
      <c r="G1301" s="150"/>
      <c r="I1301" s="276" t="str">
        <f t="shared" si="20"/>
        <v/>
      </c>
    </row>
    <row r="1302" spans="1:9" x14ac:dyDescent="0.25">
      <c r="A1302" s="12"/>
      <c r="B1302" s="228"/>
      <c r="C1302" s="154" t="str">
        <f>IFERROR(IF(LEN(B1302)&gt;0,IF(INDEX(TasksList!$C$6:$C$1005,MATCH(LEFT(B1302,SEARCH(" - ",B1302)-1)*1,TasksList!$B$6:$B$1005,0),1)=0,"",INDEX(TasksList!$C$6:$C$1005,MATCH(LEFT(B1302,SEARCH(" - ",B1302)-1)*1,TasksList!$B$6:$B$1005,0),1)),""),"Task not found!")</f>
        <v/>
      </c>
      <c r="D1302" s="384"/>
      <c r="E1302" s="149"/>
      <c r="F1302" s="149"/>
      <c r="G1302" s="150"/>
      <c r="I1302" s="276" t="str">
        <f t="shared" si="20"/>
        <v/>
      </c>
    </row>
    <row r="1303" spans="1:9" x14ac:dyDescent="0.25">
      <c r="A1303" s="12"/>
      <c r="B1303" s="228"/>
      <c r="C1303" s="154" t="str">
        <f>IFERROR(IF(LEN(B1303)&gt;0,IF(INDEX(TasksList!$C$6:$C$1005,MATCH(LEFT(B1303,SEARCH(" - ",B1303)-1)*1,TasksList!$B$6:$B$1005,0),1)=0,"",INDEX(TasksList!$C$6:$C$1005,MATCH(LEFT(B1303,SEARCH(" - ",B1303)-1)*1,TasksList!$B$6:$B$1005,0),1)),""),"Task not found!")</f>
        <v/>
      </c>
      <c r="D1303" s="384"/>
      <c r="E1303" s="149"/>
      <c r="F1303" s="149"/>
      <c r="G1303" s="150"/>
      <c r="I1303" s="276" t="str">
        <f t="shared" si="20"/>
        <v/>
      </c>
    </row>
    <row r="1304" spans="1:9" x14ac:dyDescent="0.25">
      <c r="A1304" s="12"/>
      <c r="B1304" s="228"/>
      <c r="C1304" s="154" t="str">
        <f>IFERROR(IF(LEN(B1304)&gt;0,IF(INDEX(TasksList!$C$6:$C$1005,MATCH(LEFT(B1304,SEARCH(" - ",B1304)-1)*1,TasksList!$B$6:$B$1005,0),1)=0,"",INDEX(TasksList!$C$6:$C$1005,MATCH(LEFT(B1304,SEARCH(" - ",B1304)-1)*1,TasksList!$B$6:$B$1005,0),1)),""),"Task not found!")</f>
        <v/>
      </c>
      <c r="D1304" s="384"/>
      <c r="E1304" s="149"/>
      <c r="F1304" s="149"/>
      <c r="G1304" s="150"/>
      <c r="I1304" s="276" t="str">
        <f t="shared" si="20"/>
        <v/>
      </c>
    </row>
    <row r="1305" spans="1:9" x14ac:dyDescent="0.25">
      <c r="A1305" s="12"/>
      <c r="B1305" s="228"/>
      <c r="C1305" s="154" t="str">
        <f>IFERROR(IF(LEN(B1305)&gt;0,IF(INDEX(TasksList!$C$6:$C$1005,MATCH(LEFT(B1305,SEARCH(" - ",B1305)-1)*1,TasksList!$B$6:$B$1005,0),1)=0,"",INDEX(TasksList!$C$6:$C$1005,MATCH(LEFT(B1305,SEARCH(" - ",B1305)-1)*1,TasksList!$B$6:$B$1005,0),1)),""),"Task not found!")</f>
        <v/>
      </c>
      <c r="D1305" s="384"/>
      <c r="E1305" s="149"/>
      <c r="F1305" s="149"/>
      <c r="G1305" s="150"/>
      <c r="I1305" s="276" t="str">
        <f t="shared" si="20"/>
        <v/>
      </c>
    </row>
    <row r="1306" spans="1:9" x14ac:dyDescent="0.25">
      <c r="A1306" s="12"/>
      <c r="B1306" s="228"/>
      <c r="C1306" s="154" t="str">
        <f>IFERROR(IF(LEN(B1306)&gt;0,IF(INDEX(TasksList!$C$6:$C$1005,MATCH(LEFT(B1306,SEARCH(" - ",B1306)-1)*1,TasksList!$B$6:$B$1005,0),1)=0,"",INDEX(TasksList!$C$6:$C$1005,MATCH(LEFT(B1306,SEARCH(" - ",B1306)-1)*1,TasksList!$B$6:$B$1005,0),1)),""),"Task not found!")</f>
        <v/>
      </c>
      <c r="D1306" s="384"/>
      <c r="E1306" s="149"/>
      <c r="F1306" s="149"/>
      <c r="G1306" s="150"/>
      <c r="I1306" s="276" t="str">
        <f t="shared" si="20"/>
        <v/>
      </c>
    </row>
    <row r="1307" spans="1:9" x14ac:dyDescent="0.25">
      <c r="A1307" s="12"/>
      <c r="B1307" s="228"/>
      <c r="C1307" s="154" t="str">
        <f>IFERROR(IF(LEN(B1307)&gt;0,IF(INDEX(TasksList!$C$6:$C$1005,MATCH(LEFT(B1307,SEARCH(" - ",B1307)-1)*1,TasksList!$B$6:$B$1005,0),1)=0,"",INDEX(TasksList!$C$6:$C$1005,MATCH(LEFT(B1307,SEARCH(" - ",B1307)-1)*1,TasksList!$B$6:$B$1005,0),1)),""),"Task not found!")</f>
        <v/>
      </c>
      <c r="D1307" s="384"/>
      <c r="E1307" s="149"/>
      <c r="F1307" s="149"/>
      <c r="G1307" s="150"/>
      <c r="I1307" s="276" t="str">
        <f t="shared" si="20"/>
        <v/>
      </c>
    </row>
    <row r="1308" spans="1:9" x14ac:dyDescent="0.25">
      <c r="A1308" s="12"/>
      <c r="B1308" s="228"/>
      <c r="C1308" s="154" t="str">
        <f>IFERROR(IF(LEN(B1308)&gt;0,IF(INDEX(TasksList!$C$6:$C$1005,MATCH(LEFT(B1308,SEARCH(" - ",B1308)-1)*1,TasksList!$B$6:$B$1005,0),1)=0,"",INDEX(TasksList!$C$6:$C$1005,MATCH(LEFT(B1308,SEARCH(" - ",B1308)-1)*1,TasksList!$B$6:$B$1005,0),1)),""),"Task not found!")</f>
        <v/>
      </c>
      <c r="D1308" s="384"/>
      <c r="E1308" s="149"/>
      <c r="F1308" s="149"/>
      <c r="G1308" s="150"/>
      <c r="I1308" s="276" t="str">
        <f t="shared" si="20"/>
        <v/>
      </c>
    </row>
    <row r="1309" spans="1:9" x14ac:dyDescent="0.25">
      <c r="A1309" s="12"/>
      <c r="B1309" s="228"/>
      <c r="C1309" s="154" t="str">
        <f>IFERROR(IF(LEN(B1309)&gt;0,IF(INDEX(TasksList!$C$6:$C$1005,MATCH(LEFT(B1309,SEARCH(" - ",B1309)-1)*1,TasksList!$B$6:$B$1005,0),1)=0,"",INDEX(TasksList!$C$6:$C$1005,MATCH(LEFT(B1309,SEARCH(" - ",B1309)-1)*1,TasksList!$B$6:$B$1005,0),1)),""),"Task not found!")</f>
        <v/>
      </c>
      <c r="D1309" s="384"/>
      <c r="E1309" s="149"/>
      <c r="F1309" s="149"/>
      <c r="G1309" s="150"/>
      <c r="I1309" s="276" t="str">
        <f t="shared" si="20"/>
        <v/>
      </c>
    </row>
    <row r="1310" spans="1:9" x14ac:dyDescent="0.25">
      <c r="A1310" s="12"/>
      <c r="B1310" s="228"/>
      <c r="C1310" s="154" t="str">
        <f>IFERROR(IF(LEN(B1310)&gt;0,IF(INDEX(TasksList!$C$6:$C$1005,MATCH(LEFT(B1310,SEARCH(" - ",B1310)-1)*1,TasksList!$B$6:$B$1005,0),1)=0,"",INDEX(TasksList!$C$6:$C$1005,MATCH(LEFT(B1310,SEARCH(" - ",B1310)-1)*1,TasksList!$B$6:$B$1005,0),1)),""),"Task not found!")</f>
        <v/>
      </c>
      <c r="D1310" s="384"/>
      <c r="E1310" s="149"/>
      <c r="F1310" s="149"/>
      <c r="G1310" s="150"/>
      <c r="I1310" s="276" t="str">
        <f t="shared" si="20"/>
        <v/>
      </c>
    </row>
    <row r="1311" spans="1:9" x14ac:dyDescent="0.25">
      <c r="A1311" s="12"/>
      <c r="B1311" s="228"/>
      <c r="C1311" s="154" t="str">
        <f>IFERROR(IF(LEN(B1311)&gt;0,IF(INDEX(TasksList!$C$6:$C$1005,MATCH(LEFT(B1311,SEARCH(" - ",B1311)-1)*1,TasksList!$B$6:$B$1005,0),1)=0,"",INDEX(TasksList!$C$6:$C$1005,MATCH(LEFT(B1311,SEARCH(" - ",B1311)-1)*1,TasksList!$B$6:$B$1005,0),1)),""),"Task not found!")</f>
        <v/>
      </c>
      <c r="D1311" s="384"/>
      <c r="E1311" s="149"/>
      <c r="F1311" s="149"/>
      <c r="G1311" s="150"/>
      <c r="I1311" s="276" t="str">
        <f t="shared" si="20"/>
        <v/>
      </c>
    </row>
    <row r="1312" spans="1:9" x14ac:dyDescent="0.25">
      <c r="A1312" s="12"/>
      <c r="B1312" s="228"/>
      <c r="C1312" s="154" t="str">
        <f>IFERROR(IF(LEN(B1312)&gt;0,IF(INDEX(TasksList!$C$6:$C$1005,MATCH(LEFT(B1312,SEARCH(" - ",B1312)-1)*1,TasksList!$B$6:$B$1005,0),1)=0,"",INDEX(TasksList!$C$6:$C$1005,MATCH(LEFT(B1312,SEARCH(" - ",B1312)-1)*1,TasksList!$B$6:$B$1005,0),1)),""),"Task not found!")</f>
        <v/>
      </c>
      <c r="D1312" s="384"/>
      <c r="E1312" s="149"/>
      <c r="F1312" s="149"/>
      <c r="G1312" s="150"/>
      <c r="I1312" s="276" t="str">
        <f t="shared" si="20"/>
        <v/>
      </c>
    </row>
    <row r="1313" spans="1:9" x14ac:dyDescent="0.25">
      <c r="A1313" s="12"/>
      <c r="B1313" s="228"/>
      <c r="C1313" s="154" t="str">
        <f>IFERROR(IF(LEN(B1313)&gt;0,IF(INDEX(TasksList!$C$6:$C$1005,MATCH(LEFT(B1313,SEARCH(" - ",B1313)-1)*1,TasksList!$B$6:$B$1005,0),1)=0,"",INDEX(TasksList!$C$6:$C$1005,MATCH(LEFT(B1313,SEARCH(" - ",B1313)-1)*1,TasksList!$B$6:$B$1005,0),1)),""),"Task not found!")</f>
        <v/>
      </c>
      <c r="D1313" s="384"/>
      <c r="E1313" s="149"/>
      <c r="F1313" s="149"/>
      <c r="G1313" s="150"/>
      <c r="I1313" s="276" t="str">
        <f t="shared" si="20"/>
        <v/>
      </c>
    </row>
    <row r="1314" spans="1:9" x14ac:dyDescent="0.25">
      <c r="A1314" s="12"/>
      <c r="B1314" s="228"/>
      <c r="C1314" s="154" t="str">
        <f>IFERROR(IF(LEN(B1314)&gt;0,IF(INDEX(TasksList!$C$6:$C$1005,MATCH(LEFT(B1314,SEARCH(" - ",B1314)-1)*1,TasksList!$B$6:$B$1005,0),1)=0,"",INDEX(TasksList!$C$6:$C$1005,MATCH(LEFT(B1314,SEARCH(" - ",B1314)-1)*1,TasksList!$B$6:$B$1005,0),1)),""),"Task not found!")</f>
        <v/>
      </c>
      <c r="D1314" s="384"/>
      <c r="E1314" s="149"/>
      <c r="F1314" s="149"/>
      <c r="G1314" s="150"/>
      <c r="I1314" s="276" t="str">
        <f t="shared" si="20"/>
        <v/>
      </c>
    </row>
    <row r="1315" spans="1:9" x14ac:dyDescent="0.25">
      <c r="A1315" s="12"/>
      <c r="B1315" s="228"/>
      <c r="C1315" s="154" t="str">
        <f>IFERROR(IF(LEN(B1315)&gt;0,IF(INDEX(TasksList!$C$6:$C$1005,MATCH(LEFT(B1315,SEARCH(" - ",B1315)-1)*1,TasksList!$B$6:$B$1005,0),1)=0,"",INDEX(TasksList!$C$6:$C$1005,MATCH(LEFT(B1315,SEARCH(" - ",B1315)-1)*1,TasksList!$B$6:$B$1005,0),1)),""),"Task not found!")</f>
        <v/>
      </c>
      <c r="D1315" s="384"/>
      <c r="E1315" s="149"/>
      <c r="F1315" s="149"/>
      <c r="G1315" s="150"/>
      <c r="I1315" s="276" t="str">
        <f t="shared" si="20"/>
        <v/>
      </c>
    </row>
    <row r="1316" spans="1:9" x14ac:dyDescent="0.25">
      <c r="A1316" s="12"/>
      <c r="B1316" s="228"/>
      <c r="C1316" s="154" t="str">
        <f>IFERROR(IF(LEN(B1316)&gt;0,IF(INDEX(TasksList!$C$6:$C$1005,MATCH(LEFT(B1316,SEARCH(" - ",B1316)-1)*1,TasksList!$B$6:$B$1005,0),1)=0,"",INDEX(TasksList!$C$6:$C$1005,MATCH(LEFT(B1316,SEARCH(" - ",B1316)-1)*1,TasksList!$B$6:$B$1005,0),1)),""),"Task not found!")</f>
        <v/>
      </c>
      <c r="D1316" s="384"/>
      <c r="E1316" s="149"/>
      <c r="F1316" s="149"/>
      <c r="G1316" s="150"/>
      <c r="I1316" s="276" t="str">
        <f t="shared" si="20"/>
        <v/>
      </c>
    </row>
    <row r="1317" spans="1:9" x14ac:dyDescent="0.25">
      <c r="A1317" s="12"/>
      <c r="B1317" s="228"/>
      <c r="C1317" s="154" t="str">
        <f>IFERROR(IF(LEN(B1317)&gt;0,IF(INDEX(TasksList!$C$6:$C$1005,MATCH(LEFT(B1317,SEARCH(" - ",B1317)-1)*1,TasksList!$B$6:$B$1005,0),1)=0,"",INDEX(TasksList!$C$6:$C$1005,MATCH(LEFT(B1317,SEARCH(" - ",B1317)-1)*1,TasksList!$B$6:$B$1005,0),1)),""),"Task not found!")</f>
        <v/>
      </c>
      <c r="D1317" s="384"/>
      <c r="E1317" s="149"/>
      <c r="F1317" s="149"/>
      <c r="G1317" s="150"/>
      <c r="I1317" s="276" t="str">
        <f t="shared" si="20"/>
        <v/>
      </c>
    </row>
    <row r="1318" spans="1:9" x14ac:dyDescent="0.25">
      <c r="A1318" s="12"/>
      <c r="B1318" s="228"/>
      <c r="C1318" s="154" t="str">
        <f>IFERROR(IF(LEN(B1318)&gt;0,IF(INDEX(TasksList!$C$6:$C$1005,MATCH(LEFT(B1318,SEARCH(" - ",B1318)-1)*1,TasksList!$B$6:$B$1005,0),1)=0,"",INDEX(TasksList!$C$6:$C$1005,MATCH(LEFT(B1318,SEARCH(" - ",B1318)-1)*1,TasksList!$B$6:$B$1005,0),1)),""),"Task not found!")</f>
        <v/>
      </c>
      <c r="D1318" s="384"/>
      <c r="E1318" s="149"/>
      <c r="F1318" s="149"/>
      <c r="G1318" s="150"/>
      <c r="I1318" s="276" t="str">
        <f t="shared" si="20"/>
        <v/>
      </c>
    </row>
    <row r="1319" spans="1:9" x14ac:dyDescent="0.25">
      <c r="A1319" s="12"/>
      <c r="B1319" s="228"/>
      <c r="C1319" s="154" t="str">
        <f>IFERROR(IF(LEN(B1319)&gt;0,IF(INDEX(TasksList!$C$6:$C$1005,MATCH(LEFT(B1319,SEARCH(" - ",B1319)-1)*1,TasksList!$B$6:$B$1005,0),1)=0,"",INDEX(TasksList!$C$6:$C$1005,MATCH(LEFT(B1319,SEARCH(" - ",B1319)-1)*1,TasksList!$B$6:$B$1005,0),1)),""),"Task not found!")</f>
        <v/>
      </c>
      <c r="D1319" s="384"/>
      <c r="E1319" s="149"/>
      <c r="F1319" s="149"/>
      <c r="G1319" s="150"/>
      <c r="I1319" s="276" t="str">
        <f t="shared" si="20"/>
        <v/>
      </c>
    </row>
    <row r="1320" spans="1:9" x14ac:dyDescent="0.25">
      <c r="A1320" s="12"/>
      <c r="B1320" s="228"/>
      <c r="C1320" s="154" t="str">
        <f>IFERROR(IF(LEN(B1320)&gt;0,IF(INDEX(TasksList!$C$6:$C$1005,MATCH(LEFT(B1320,SEARCH(" - ",B1320)-1)*1,TasksList!$B$6:$B$1005,0),1)=0,"",INDEX(TasksList!$C$6:$C$1005,MATCH(LEFT(B1320,SEARCH(" - ",B1320)-1)*1,TasksList!$B$6:$B$1005,0),1)),""),"Task not found!")</f>
        <v/>
      </c>
      <c r="D1320" s="384"/>
      <c r="E1320" s="149"/>
      <c r="F1320" s="149"/>
      <c r="G1320" s="150"/>
      <c r="I1320" s="276" t="str">
        <f t="shared" si="20"/>
        <v/>
      </c>
    </row>
    <row r="1321" spans="1:9" x14ac:dyDescent="0.25">
      <c r="A1321" s="12"/>
      <c r="B1321" s="228"/>
      <c r="C1321" s="154" t="str">
        <f>IFERROR(IF(LEN(B1321)&gt;0,IF(INDEX(TasksList!$C$6:$C$1005,MATCH(LEFT(B1321,SEARCH(" - ",B1321)-1)*1,TasksList!$B$6:$B$1005,0),1)=0,"",INDEX(TasksList!$C$6:$C$1005,MATCH(LEFT(B1321,SEARCH(" - ",B1321)-1)*1,TasksList!$B$6:$B$1005,0),1)),""),"Task not found!")</f>
        <v/>
      </c>
      <c r="D1321" s="384"/>
      <c r="E1321" s="149"/>
      <c r="F1321" s="149"/>
      <c r="G1321" s="150"/>
      <c r="I1321" s="276" t="str">
        <f t="shared" si="20"/>
        <v/>
      </c>
    </row>
    <row r="1322" spans="1:9" x14ac:dyDescent="0.25">
      <c r="A1322" s="12"/>
      <c r="B1322" s="228"/>
      <c r="C1322" s="154" t="str">
        <f>IFERROR(IF(LEN(B1322)&gt;0,IF(INDEX(TasksList!$C$6:$C$1005,MATCH(LEFT(B1322,SEARCH(" - ",B1322)-1)*1,TasksList!$B$6:$B$1005,0),1)=0,"",INDEX(TasksList!$C$6:$C$1005,MATCH(LEFT(B1322,SEARCH(" - ",B1322)-1)*1,TasksList!$B$6:$B$1005,0),1)),""),"Task not found!")</f>
        <v/>
      </c>
      <c r="D1322" s="384"/>
      <c r="E1322" s="149"/>
      <c r="F1322" s="149"/>
      <c r="G1322" s="150"/>
      <c r="I1322" s="276" t="str">
        <f t="shared" si="20"/>
        <v/>
      </c>
    </row>
    <row r="1323" spans="1:9" x14ac:dyDescent="0.25">
      <c r="A1323" s="12"/>
      <c r="B1323" s="228"/>
      <c r="C1323" s="154" t="str">
        <f>IFERROR(IF(LEN(B1323)&gt;0,IF(INDEX(TasksList!$C$6:$C$1005,MATCH(LEFT(B1323,SEARCH(" - ",B1323)-1)*1,TasksList!$B$6:$B$1005,0),1)=0,"",INDEX(TasksList!$C$6:$C$1005,MATCH(LEFT(B1323,SEARCH(" - ",B1323)-1)*1,TasksList!$B$6:$B$1005,0),1)),""),"Task not found!")</f>
        <v/>
      </c>
      <c r="D1323" s="384"/>
      <c r="E1323" s="149"/>
      <c r="F1323" s="149"/>
      <c r="G1323" s="150"/>
      <c r="I1323" s="276" t="str">
        <f t="shared" si="20"/>
        <v/>
      </c>
    </row>
    <row r="1324" spans="1:9" x14ac:dyDescent="0.25">
      <c r="A1324" s="12"/>
      <c r="B1324" s="228"/>
      <c r="C1324" s="154" t="str">
        <f>IFERROR(IF(LEN(B1324)&gt;0,IF(INDEX(TasksList!$C$6:$C$1005,MATCH(LEFT(B1324,SEARCH(" - ",B1324)-1)*1,TasksList!$B$6:$B$1005,0),1)=0,"",INDEX(TasksList!$C$6:$C$1005,MATCH(LEFT(B1324,SEARCH(" - ",B1324)-1)*1,TasksList!$B$6:$B$1005,0),1)),""),"Task not found!")</f>
        <v/>
      </c>
      <c r="D1324" s="384"/>
      <c r="E1324" s="149"/>
      <c r="F1324" s="149"/>
      <c r="G1324" s="150"/>
      <c r="I1324" s="276" t="str">
        <f t="shared" si="20"/>
        <v/>
      </c>
    </row>
    <row r="1325" spans="1:9" x14ac:dyDescent="0.25">
      <c r="A1325" s="12"/>
      <c r="B1325" s="228"/>
      <c r="C1325" s="154" t="str">
        <f>IFERROR(IF(LEN(B1325)&gt;0,IF(INDEX(TasksList!$C$6:$C$1005,MATCH(LEFT(B1325,SEARCH(" - ",B1325)-1)*1,TasksList!$B$6:$B$1005,0),1)=0,"",INDEX(TasksList!$C$6:$C$1005,MATCH(LEFT(B1325,SEARCH(" - ",B1325)-1)*1,TasksList!$B$6:$B$1005,0),1)),""),"Task not found!")</f>
        <v/>
      </c>
      <c r="D1325" s="384"/>
      <c r="E1325" s="149"/>
      <c r="F1325" s="149"/>
      <c r="G1325" s="150"/>
      <c r="I1325" s="276" t="str">
        <f t="shared" si="20"/>
        <v/>
      </c>
    </row>
    <row r="1326" spans="1:9" x14ac:dyDescent="0.25">
      <c r="A1326" s="12"/>
      <c r="B1326" s="228"/>
      <c r="C1326" s="154" t="str">
        <f>IFERROR(IF(LEN(B1326)&gt;0,IF(INDEX(TasksList!$C$6:$C$1005,MATCH(LEFT(B1326,SEARCH(" - ",B1326)-1)*1,TasksList!$B$6:$B$1005,0),1)=0,"",INDEX(TasksList!$C$6:$C$1005,MATCH(LEFT(B1326,SEARCH(" - ",B1326)-1)*1,TasksList!$B$6:$B$1005,0),1)),""),"Task not found!")</f>
        <v/>
      </c>
      <c r="D1326" s="384"/>
      <c r="E1326" s="149"/>
      <c r="F1326" s="149"/>
      <c r="G1326" s="150"/>
      <c r="I1326" s="276" t="str">
        <f t="shared" si="20"/>
        <v/>
      </c>
    </row>
    <row r="1327" spans="1:9" x14ac:dyDescent="0.25">
      <c r="A1327" s="12"/>
      <c r="B1327" s="228"/>
      <c r="C1327" s="154" t="str">
        <f>IFERROR(IF(LEN(B1327)&gt;0,IF(INDEX(TasksList!$C$6:$C$1005,MATCH(LEFT(B1327,SEARCH(" - ",B1327)-1)*1,TasksList!$B$6:$B$1005,0),1)=0,"",INDEX(TasksList!$C$6:$C$1005,MATCH(LEFT(B1327,SEARCH(" - ",B1327)-1)*1,TasksList!$B$6:$B$1005,0),1)),""),"Task not found!")</f>
        <v/>
      </c>
      <c r="D1327" s="384"/>
      <c r="E1327" s="149"/>
      <c r="F1327" s="149"/>
      <c r="G1327" s="150"/>
      <c r="I1327" s="276" t="str">
        <f t="shared" si="20"/>
        <v/>
      </c>
    </row>
    <row r="1328" spans="1:9" x14ac:dyDescent="0.25">
      <c r="A1328" s="12"/>
      <c r="B1328" s="228"/>
      <c r="C1328" s="154" t="str">
        <f>IFERROR(IF(LEN(B1328)&gt;0,IF(INDEX(TasksList!$C$6:$C$1005,MATCH(LEFT(B1328,SEARCH(" - ",B1328)-1)*1,TasksList!$B$6:$B$1005,0),1)=0,"",INDEX(TasksList!$C$6:$C$1005,MATCH(LEFT(B1328,SEARCH(" - ",B1328)-1)*1,TasksList!$B$6:$B$1005,0),1)),""),"Task not found!")</f>
        <v/>
      </c>
      <c r="D1328" s="384"/>
      <c r="E1328" s="149"/>
      <c r="F1328" s="149"/>
      <c r="G1328" s="150"/>
      <c r="I1328" s="276" t="str">
        <f t="shared" si="20"/>
        <v/>
      </c>
    </row>
    <row r="1329" spans="1:9" x14ac:dyDescent="0.25">
      <c r="A1329" s="12"/>
      <c r="B1329" s="228"/>
      <c r="C1329" s="154" t="str">
        <f>IFERROR(IF(LEN(B1329)&gt;0,IF(INDEX(TasksList!$C$6:$C$1005,MATCH(LEFT(B1329,SEARCH(" - ",B1329)-1)*1,TasksList!$B$6:$B$1005,0),1)=0,"",INDEX(TasksList!$C$6:$C$1005,MATCH(LEFT(B1329,SEARCH(" - ",B1329)-1)*1,TasksList!$B$6:$B$1005,0),1)),""),"Task not found!")</f>
        <v/>
      </c>
      <c r="D1329" s="384"/>
      <c r="E1329" s="149"/>
      <c r="F1329" s="149"/>
      <c r="G1329" s="150"/>
      <c r="I1329" s="276" t="str">
        <f t="shared" si="20"/>
        <v/>
      </c>
    </row>
    <row r="1330" spans="1:9" x14ac:dyDescent="0.25">
      <c r="A1330" s="12"/>
      <c r="B1330" s="228"/>
      <c r="C1330" s="154" t="str">
        <f>IFERROR(IF(LEN(B1330)&gt;0,IF(INDEX(TasksList!$C$6:$C$1005,MATCH(LEFT(B1330,SEARCH(" - ",B1330)-1)*1,TasksList!$B$6:$B$1005,0),1)=0,"",INDEX(TasksList!$C$6:$C$1005,MATCH(LEFT(B1330,SEARCH(" - ",B1330)-1)*1,TasksList!$B$6:$B$1005,0),1)),""),"Task not found!")</f>
        <v/>
      </c>
      <c r="D1330" s="384"/>
      <c r="E1330" s="149"/>
      <c r="F1330" s="149"/>
      <c r="G1330" s="150"/>
      <c r="I1330" s="276" t="str">
        <f t="shared" si="20"/>
        <v/>
      </c>
    </row>
    <row r="1331" spans="1:9" x14ac:dyDescent="0.25">
      <c r="A1331" s="12"/>
      <c r="B1331" s="228"/>
      <c r="C1331" s="154" t="str">
        <f>IFERROR(IF(LEN(B1331)&gt;0,IF(INDEX(TasksList!$C$6:$C$1005,MATCH(LEFT(B1331,SEARCH(" - ",B1331)-1)*1,TasksList!$B$6:$B$1005,0),1)=0,"",INDEX(TasksList!$C$6:$C$1005,MATCH(LEFT(B1331,SEARCH(" - ",B1331)-1)*1,TasksList!$B$6:$B$1005,0),1)),""),"Task not found!")</f>
        <v/>
      </c>
      <c r="D1331" s="384"/>
      <c r="E1331" s="149"/>
      <c r="F1331" s="149"/>
      <c r="G1331" s="150"/>
      <c r="I1331" s="276" t="str">
        <f t="shared" si="20"/>
        <v/>
      </c>
    </row>
    <row r="1332" spans="1:9" x14ac:dyDescent="0.25">
      <c r="A1332" s="12"/>
      <c r="B1332" s="228"/>
      <c r="C1332" s="154" t="str">
        <f>IFERROR(IF(LEN(B1332)&gt;0,IF(INDEX(TasksList!$C$6:$C$1005,MATCH(LEFT(B1332,SEARCH(" - ",B1332)-1)*1,TasksList!$B$6:$B$1005,0),1)=0,"",INDEX(TasksList!$C$6:$C$1005,MATCH(LEFT(B1332,SEARCH(" - ",B1332)-1)*1,TasksList!$B$6:$B$1005,0),1)),""),"Task not found!")</f>
        <v/>
      </c>
      <c r="D1332" s="384"/>
      <c r="E1332" s="149"/>
      <c r="F1332" s="149"/>
      <c r="G1332" s="150"/>
      <c r="I1332" s="276" t="str">
        <f t="shared" si="20"/>
        <v/>
      </c>
    </row>
    <row r="1333" spans="1:9" x14ac:dyDescent="0.25">
      <c r="A1333" s="12"/>
      <c r="B1333" s="228"/>
      <c r="C1333" s="154" t="str">
        <f>IFERROR(IF(LEN(B1333)&gt;0,IF(INDEX(TasksList!$C$6:$C$1005,MATCH(LEFT(B1333,SEARCH(" - ",B1333)-1)*1,TasksList!$B$6:$B$1005,0),1)=0,"",INDEX(TasksList!$C$6:$C$1005,MATCH(LEFT(B1333,SEARCH(" - ",B1333)-1)*1,TasksList!$B$6:$B$1005,0),1)),""),"Task not found!")</f>
        <v/>
      </c>
      <c r="D1333" s="384"/>
      <c r="E1333" s="149"/>
      <c r="F1333" s="149"/>
      <c r="G1333" s="150"/>
      <c r="I1333" s="276" t="str">
        <f t="shared" si="20"/>
        <v/>
      </c>
    </row>
    <row r="1334" spans="1:9" x14ac:dyDescent="0.25">
      <c r="A1334" s="12"/>
      <c r="B1334" s="228"/>
      <c r="C1334" s="154" t="str">
        <f>IFERROR(IF(LEN(B1334)&gt;0,IF(INDEX(TasksList!$C$6:$C$1005,MATCH(LEFT(B1334,SEARCH(" - ",B1334)-1)*1,TasksList!$B$6:$B$1005,0),1)=0,"",INDEX(TasksList!$C$6:$C$1005,MATCH(LEFT(B1334,SEARCH(" - ",B1334)-1)*1,TasksList!$B$6:$B$1005,0),1)),""),"Task not found!")</f>
        <v/>
      </c>
      <c r="D1334" s="384"/>
      <c r="E1334" s="149"/>
      <c r="F1334" s="149"/>
      <c r="G1334" s="150"/>
      <c r="I1334" s="276" t="str">
        <f t="shared" si="20"/>
        <v/>
      </c>
    </row>
    <row r="1335" spans="1:9" x14ac:dyDescent="0.25">
      <c r="A1335" s="12"/>
      <c r="B1335" s="228"/>
      <c r="C1335" s="154" t="str">
        <f>IFERROR(IF(LEN(B1335)&gt;0,IF(INDEX(TasksList!$C$6:$C$1005,MATCH(LEFT(B1335,SEARCH(" - ",B1335)-1)*1,TasksList!$B$6:$B$1005,0),1)=0,"",INDEX(TasksList!$C$6:$C$1005,MATCH(LEFT(B1335,SEARCH(" - ",B1335)-1)*1,TasksList!$B$6:$B$1005,0),1)),""),"Task not found!")</f>
        <v/>
      </c>
      <c r="D1335" s="384"/>
      <c r="E1335" s="149"/>
      <c r="F1335" s="149"/>
      <c r="G1335" s="150"/>
      <c r="I1335" s="276" t="str">
        <f t="shared" si="20"/>
        <v/>
      </c>
    </row>
    <row r="1336" spans="1:9" x14ac:dyDescent="0.25">
      <c r="A1336" s="12"/>
      <c r="B1336" s="228"/>
      <c r="C1336" s="154" t="str">
        <f>IFERROR(IF(LEN(B1336)&gt;0,IF(INDEX(TasksList!$C$6:$C$1005,MATCH(LEFT(B1336,SEARCH(" - ",B1336)-1)*1,TasksList!$B$6:$B$1005,0),1)=0,"",INDEX(TasksList!$C$6:$C$1005,MATCH(LEFT(B1336,SEARCH(" - ",B1336)-1)*1,TasksList!$B$6:$B$1005,0),1)),""),"Task not found!")</f>
        <v/>
      </c>
      <c r="D1336" s="384"/>
      <c r="E1336" s="149"/>
      <c r="F1336" s="149"/>
      <c r="G1336" s="150"/>
      <c r="I1336" s="276" t="str">
        <f t="shared" si="20"/>
        <v/>
      </c>
    </row>
    <row r="1337" spans="1:9" x14ac:dyDescent="0.25">
      <c r="A1337" s="12"/>
      <c r="B1337" s="228"/>
      <c r="C1337" s="154" t="str">
        <f>IFERROR(IF(LEN(B1337)&gt;0,IF(INDEX(TasksList!$C$6:$C$1005,MATCH(LEFT(B1337,SEARCH(" - ",B1337)-1)*1,TasksList!$B$6:$B$1005,0),1)=0,"",INDEX(TasksList!$C$6:$C$1005,MATCH(LEFT(B1337,SEARCH(" - ",B1337)-1)*1,TasksList!$B$6:$B$1005,0),1)),""),"Task not found!")</f>
        <v/>
      </c>
      <c r="D1337" s="384"/>
      <c r="E1337" s="149"/>
      <c r="F1337" s="149"/>
      <c r="G1337" s="150"/>
      <c r="I1337" s="276" t="str">
        <f t="shared" si="20"/>
        <v/>
      </c>
    </row>
    <row r="1338" spans="1:9" x14ac:dyDescent="0.25">
      <c r="A1338" s="12"/>
      <c r="B1338" s="228"/>
      <c r="C1338" s="154" t="str">
        <f>IFERROR(IF(LEN(B1338)&gt;0,IF(INDEX(TasksList!$C$6:$C$1005,MATCH(LEFT(B1338,SEARCH(" - ",B1338)-1)*1,TasksList!$B$6:$B$1005,0),1)=0,"",INDEX(TasksList!$C$6:$C$1005,MATCH(LEFT(B1338,SEARCH(" - ",B1338)-1)*1,TasksList!$B$6:$B$1005,0),1)),""),"Task not found!")</f>
        <v/>
      </c>
      <c r="D1338" s="384"/>
      <c r="E1338" s="149"/>
      <c r="F1338" s="149"/>
      <c r="G1338" s="150"/>
      <c r="I1338" s="276" t="str">
        <f t="shared" si="20"/>
        <v/>
      </c>
    </row>
    <row r="1339" spans="1:9" x14ac:dyDescent="0.25">
      <c r="A1339" s="12"/>
      <c r="B1339" s="228"/>
      <c r="C1339" s="154" t="str">
        <f>IFERROR(IF(LEN(B1339)&gt;0,IF(INDEX(TasksList!$C$6:$C$1005,MATCH(LEFT(B1339,SEARCH(" - ",B1339)-1)*1,TasksList!$B$6:$B$1005,0),1)=0,"",INDEX(TasksList!$C$6:$C$1005,MATCH(LEFT(B1339,SEARCH(" - ",B1339)-1)*1,TasksList!$B$6:$B$1005,0),1)),""),"Task not found!")</f>
        <v/>
      </c>
      <c r="D1339" s="384"/>
      <c r="E1339" s="149"/>
      <c r="F1339" s="149"/>
      <c r="G1339" s="150"/>
      <c r="I1339" s="276" t="str">
        <f t="shared" si="20"/>
        <v/>
      </c>
    </row>
    <row r="1340" spans="1:9" x14ac:dyDescent="0.25">
      <c r="A1340" s="12"/>
      <c r="B1340" s="228"/>
      <c r="C1340" s="154" t="str">
        <f>IFERROR(IF(LEN(B1340)&gt;0,IF(INDEX(TasksList!$C$6:$C$1005,MATCH(LEFT(B1340,SEARCH(" - ",B1340)-1)*1,TasksList!$B$6:$B$1005,0),1)=0,"",INDEX(TasksList!$C$6:$C$1005,MATCH(LEFT(B1340,SEARCH(" - ",B1340)-1)*1,TasksList!$B$6:$B$1005,0),1)),""),"Task not found!")</f>
        <v/>
      </c>
      <c r="D1340" s="384"/>
      <c r="E1340" s="149"/>
      <c r="F1340" s="149"/>
      <c r="G1340" s="150"/>
      <c r="I1340" s="276" t="str">
        <f t="shared" si="20"/>
        <v/>
      </c>
    </row>
    <row r="1341" spans="1:9" x14ac:dyDescent="0.25">
      <c r="A1341" s="12"/>
      <c r="B1341" s="228"/>
      <c r="C1341" s="154" t="str">
        <f>IFERROR(IF(LEN(B1341)&gt;0,IF(INDEX(TasksList!$C$6:$C$1005,MATCH(LEFT(B1341,SEARCH(" - ",B1341)-1)*1,TasksList!$B$6:$B$1005,0),1)=0,"",INDEX(TasksList!$C$6:$C$1005,MATCH(LEFT(B1341,SEARCH(" - ",B1341)-1)*1,TasksList!$B$6:$B$1005,0),1)),""),"Task not found!")</f>
        <v/>
      </c>
      <c r="D1341" s="384"/>
      <c r="E1341" s="149"/>
      <c r="F1341" s="149"/>
      <c r="G1341" s="150"/>
      <c r="I1341" s="276" t="str">
        <f t="shared" si="20"/>
        <v/>
      </c>
    </row>
    <row r="1342" spans="1:9" x14ac:dyDescent="0.25">
      <c r="A1342" s="12"/>
      <c r="B1342" s="228"/>
      <c r="C1342" s="154" t="str">
        <f>IFERROR(IF(LEN(B1342)&gt;0,IF(INDEX(TasksList!$C$6:$C$1005,MATCH(LEFT(B1342,SEARCH(" - ",B1342)-1)*1,TasksList!$B$6:$B$1005,0),1)=0,"",INDEX(TasksList!$C$6:$C$1005,MATCH(LEFT(B1342,SEARCH(" - ",B1342)-1)*1,TasksList!$B$6:$B$1005,0),1)),""),"Task not found!")</f>
        <v/>
      </c>
      <c r="D1342" s="384"/>
      <c r="E1342" s="149"/>
      <c r="F1342" s="149"/>
      <c r="G1342" s="150"/>
      <c r="I1342" s="276" t="str">
        <f t="shared" si="20"/>
        <v/>
      </c>
    </row>
    <row r="1343" spans="1:9" x14ac:dyDescent="0.25">
      <c r="A1343" s="12"/>
      <c r="B1343" s="228"/>
      <c r="C1343" s="154" t="str">
        <f>IFERROR(IF(LEN(B1343)&gt;0,IF(INDEX(TasksList!$C$6:$C$1005,MATCH(LEFT(B1343,SEARCH(" - ",B1343)-1)*1,TasksList!$B$6:$B$1005,0),1)=0,"",INDEX(TasksList!$C$6:$C$1005,MATCH(LEFT(B1343,SEARCH(" - ",B1343)-1)*1,TasksList!$B$6:$B$1005,0),1)),""),"Task not found!")</f>
        <v/>
      </c>
      <c r="D1343" s="384"/>
      <c r="E1343" s="149"/>
      <c r="F1343" s="149"/>
      <c r="G1343" s="150"/>
      <c r="I1343" s="276" t="str">
        <f t="shared" si="20"/>
        <v/>
      </c>
    </row>
    <row r="1344" spans="1:9" x14ac:dyDescent="0.25">
      <c r="A1344" s="12"/>
      <c r="B1344" s="228"/>
      <c r="C1344" s="154" t="str">
        <f>IFERROR(IF(LEN(B1344)&gt;0,IF(INDEX(TasksList!$C$6:$C$1005,MATCH(LEFT(B1344,SEARCH(" - ",B1344)-1)*1,TasksList!$B$6:$B$1005,0),1)=0,"",INDEX(TasksList!$C$6:$C$1005,MATCH(LEFT(B1344,SEARCH(" - ",B1344)-1)*1,TasksList!$B$6:$B$1005,0),1)),""),"Task not found!")</f>
        <v/>
      </c>
      <c r="D1344" s="384"/>
      <c r="E1344" s="149"/>
      <c r="F1344" s="149"/>
      <c r="G1344" s="150"/>
      <c r="I1344" s="276" t="str">
        <f t="shared" si="20"/>
        <v/>
      </c>
    </row>
    <row r="1345" spans="1:9" x14ac:dyDescent="0.25">
      <c r="A1345" s="12"/>
      <c r="B1345" s="228"/>
      <c r="C1345" s="154" t="str">
        <f>IFERROR(IF(LEN(B1345)&gt;0,IF(INDEX(TasksList!$C$6:$C$1005,MATCH(LEFT(B1345,SEARCH(" - ",B1345)-1)*1,TasksList!$B$6:$B$1005,0),1)=0,"",INDEX(TasksList!$C$6:$C$1005,MATCH(LEFT(B1345,SEARCH(" - ",B1345)-1)*1,TasksList!$B$6:$B$1005,0),1)),""),"Task not found!")</f>
        <v/>
      </c>
      <c r="D1345" s="384"/>
      <c r="E1345" s="149"/>
      <c r="F1345" s="149"/>
      <c r="G1345" s="150"/>
      <c r="I1345" s="276" t="str">
        <f t="shared" si="20"/>
        <v/>
      </c>
    </row>
    <row r="1346" spans="1:9" x14ac:dyDescent="0.25">
      <c r="A1346" s="12"/>
      <c r="B1346" s="228"/>
      <c r="C1346" s="154" t="str">
        <f>IFERROR(IF(LEN(B1346)&gt;0,IF(INDEX(TasksList!$C$6:$C$1005,MATCH(LEFT(B1346,SEARCH(" - ",B1346)-1)*1,TasksList!$B$6:$B$1005,0),1)=0,"",INDEX(TasksList!$C$6:$C$1005,MATCH(LEFT(B1346,SEARCH(" - ",B1346)-1)*1,TasksList!$B$6:$B$1005,0),1)),""),"Task not found!")</f>
        <v/>
      </c>
      <c r="D1346" s="384"/>
      <c r="E1346" s="149"/>
      <c r="F1346" s="149"/>
      <c r="G1346" s="150"/>
      <c r="I1346" s="276" t="str">
        <f t="shared" si="20"/>
        <v/>
      </c>
    </row>
    <row r="1347" spans="1:9" x14ac:dyDescent="0.25">
      <c r="A1347" s="12"/>
      <c r="B1347" s="228"/>
      <c r="C1347" s="154" t="str">
        <f>IFERROR(IF(LEN(B1347)&gt;0,IF(INDEX(TasksList!$C$6:$C$1005,MATCH(LEFT(B1347,SEARCH(" - ",B1347)-1)*1,TasksList!$B$6:$B$1005,0),1)=0,"",INDEX(TasksList!$C$6:$C$1005,MATCH(LEFT(B1347,SEARCH(" - ",B1347)-1)*1,TasksList!$B$6:$B$1005,0),1)),""),"Task not found!")</f>
        <v/>
      </c>
      <c r="D1347" s="384"/>
      <c r="E1347" s="149"/>
      <c r="F1347" s="149"/>
      <c r="G1347" s="150"/>
      <c r="I1347" s="276" t="str">
        <f t="shared" si="20"/>
        <v/>
      </c>
    </row>
    <row r="1348" spans="1:9" x14ac:dyDescent="0.25">
      <c r="A1348" s="12"/>
      <c r="B1348" s="228"/>
      <c r="C1348" s="154" t="str">
        <f>IFERROR(IF(LEN(B1348)&gt;0,IF(INDEX(TasksList!$C$6:$C$1005,MATCH(LEFT(B1348,SEARCH(" - ",B1348)-1)*1,TasksList!$B$6:$B$1005,0),1)=0,"",INDEX(TasksList!$C$6:$C$1005,MATCH(LEFT(B1348,SEARCH(" - ",B1348)-1)*1,TasksList!$B$6:$B$1005,0),1)),""),"Task not found!")</f>
        <v/>
      </c>
      <c r="D1348" s="384"/>
      <c r="E1348" s="149"/>
      <c r="F1348" s="149"/>
      <c r="G1348" s="150"/>
      <c r="I1348" s="276" t="str">
        <f t="shared" si="20"/>
        <v/>
      </c>
    </row>
    <row r="1349" spans="1:9" x14ac:dyDescent="0.25">
      <c r="A1349" s="12"/>
      <c r="B1349" s="228"/>
      <c r="C1349" s="154" t="str">
        <f>IFERROR(IF(LEN(B1349)&gt;0,IF(INDEX(TasksList!$C$6:$C$1005,MATCH(LEFT(B1349,SEARCH(" - ",B1349)-1)*1,TasksList!$B$6:$B$1005,0),1)=0,"",INDEX(TasksList!$C$6:$C$1005,MATCH(LEFT(B1349,SEARCH(" - ",B1349)-1)*1,TasksList!$B$6:$B$1005,0),1)),""),"Task not found!")</f>
        <v/>
      </c>
      <c r="D1349" s="384"/>
      <c r="E1349" s="149"/>
      <c r="F1349" s="149"/>
      <c r="G1349" s="150"/>
      <c r="I1349" s="276" t="str">
        <f t="shared" si="20"/>
        <v/>
      </c>
    </row>
    <row r="1350" spans="1:9" x14ac:dyDescent="0.25">
      <c r="A1350" s="12"/>
      <c r="B1350" s="228"/>
      <c r="C1350" s="154" t="str">
        <f>IFERROR(IF(LEN(B1350)&gt;0,IF(INDEX(TasksList!$C$6:$C$1005,MATCH(LEFT(B1350,SEARCH(" - ",B1350)-1)*1,TasksList!$B$6:$B$1005,0),1)=0,"",INDEX(TasksList!$C$6:$C$1005,MATCH(LEFT(B1350,SEARCH(" - ",B1350)-1)*1,TasksList!$B$6:$B$1005,0),1)),""),"Task not found!")</f>
        <v/>
      </c>
      <c r="D1350" s="384"/>
      <c r="E1350" s="149"/>
      <c r="F1350" s="149"/>
      <c r="G1350" s="150"/>
      <c r="I1350" s="276" t="str">
        <f t="shared" si="20"/>
        <v/>
      </c>
    </row>
    <row r="1351" spans="1:9" x14ac:dyDescent="0.25">
      <c r="A1351" s="12"/>
      <c r="B1351" s="228"/>
      <c r="C1351" s="154" t="str">
        <f>IFERROR(IF(LEN(B1351)&gt;0,IF(INDEX(TasksList!$C$6:$C$1005,MATCH(LEFT(B1351,SEARCH(" - ",B1351)-1)*1,TasksList!$B$6:$B$1005,0),1)=0,"",INDEX(TasksList!$C$6:$C$1005,MATCH(LEFT(B1351,SEARCH(" - ",B1351)-1)*1,TasksList!$B$6:$B$1005,0),1)),""),"Task not found!")</f>
        <v/>
      </c>
      <c r="D1351" s="384"/>
      <c r="E1351" s="149"/>
      <c r="F1351" s="149"/>
      <c r="G1351" s="150"/>
      <c r="I1351" s="276" t="str">
        <f t="shared" ref="I1351:I1414" si="21">IF(AND(LEN(D1351)&gt;0,LEN(B1351)=0),"←   Missing Task ID",IF(AND(LEN(D1351)&gt;0,LEN(E1351)=0),"←   Missing STAGE",IF(AND(LEN(B1351)+LEN(E1351)&gt;0,LEN(D1351)=0),"←   Missing DATE","")))</f>
        <v/>
      </c>
    </row>
    <row r="1352" spans="1:9" x14ac:dyDescent="0.25">
      <c r="A1352" s="12"/>
      <c r="B1352" s="228"/>
      <c r="C1352" s="154" t="str">
        <f>IFERROR(IF(LEN(B1352)&gt;0,IF(INDEX(TasksList!$C$6:$C$1005,MATCH(LEFT(B1352,SEARCH(" - ",B1352)-1)*1,TasksList!$B$6:$B$1005,0),1)=0,"",INDEX(TasksList!$C$6:$C$1005,MATCH(LEFT(B1352,SEARCH(" - ",B1352)-1)*1,TasksList!$B$6:$B$1005,0),1)),""),"Task not found!")</f>
        <v/>
      </c>
      <c r="D1352" s="384"/>
      <c r="E1352" s="149"/>
      <c r="F1352" s="149"/>
      <c r="G1352" s="150"/>
      <c r="I1352" s="276" t="str">
        <f t="shared" si="21"/>
        <v/>
      </c>
    </row>
    <row r="1353" spans="1:9" x14ac:dyDescent="0.25">
      <c r="A1353" s="12"/>
      <c r="B1353" s="228"/>
      <c r="C1353" s="154" t="str">
        <f>IFERROR(IF(LEN(B1353)&gt;0,IF(INDEX(TasksList!$C$6:$C$1005,MATCH(LEFT(B1353,SEARCH(" - ",B1353)-1)*1,TasksList!$B$6:$B$1005,0),1)=0,"",INDEX(TasksList!$C$6:$C$1005,MATCH(LEFT(B1353,SEARCH(" - ",B1353)-1)*1,TasksList!$B$6:$B$1005,0),1)),""),"Task not found!")</f>
        <v/>
      </c>
      <c r="D1353" s="384"/>
      <c r="E1353" s="149"/>
      <c r="F1353" s="149"/>
      <c r="G1353" s="150"/>
      <c r="I1353" s="276" t="str">
        <f t="shared" si="21"/>
        <v/>
      </c>
    </row>
    <row r="1354" spans="1:9" x14ac:dyDescent="0.25">
      <c r="A1354" s="12"/>
      <c r="B1354" s="228"/>
      <c r="C1354" s="154" t="str">
        <f>IFERROR(IF(LEN(B1354)&gt;0,IF(INDEX(TasksList!$C$6:$C$1005,MATCH(LEFT(B1354,SEARCH(" - ",B1354)-1)*1,TasksList!$B$6:$B$1005,0),1)=0,"",INDEX(TasksList!$C$6:$C$1005,MATCH(LEFT(B1354,SEARCH(" - ",B1354)-1)*1,TasksList!$B$6:$B$1005,0),1)),""),"Task not found!")</f>
        <v/>
      </c>
      <c r="D1354" s="384"/>
      <c r="E1354" s="149"/>
      <c r="F1354" s="149"/>
      <c r="G1354" s="150"/>
      <c r="I1354" s="276" t="str">
        <f t="shared" si="21"/>
        <v/>
      </c>
    </row>
    <row r="1355" spans="1:9" x14ac:dyDescent="0.25">
      <c r="A1355" s="12"/>
      <c r="B1355" s="228"/>
      <c r="C1355" s="154" t="str">
        <f>IFERROR(IF(LEN(B1355)&gt;0,IF(INDEX(TasksList!$C$6:$C$1005,MATCH(LEFT(B1355,SEARCH(" - ",B1355)-1)*1,TasksList!$B$6:$B$1005,0),1)=0,"",INDEX(TasksList!$C$6:$C$1005,MATCH(LEFT(B1355,SEARCH(" - ",B1355)-1)*1,TasksList!$B$6:$B$1005,0),1)),""),"Task not found!")</f>
        <v/>
      </c>
      <c r="D1355" s="384"/>
      <c r="E1355" s="149"/>
      <c r="F1355" s="149"/>
      <c r="G1355" s="150"/>
      <c r="I1355" s="276" t="str">
        <f t="shared" si="21"/>
        <v/>
      </c>
    </row>
    <row r="1356" spans="1:9" x14ac:dyDescent="0.25">
      <c r="A1356" s="12"/>
      <c r="B1356" s="228"/>
      <c r="C1356" s="154" t="str">
        <f>IFERROR(IF(LEN(B1356)&gt;0,IF(INDEX(TasksList!$C$6:$C$1005,MATCH(LEFT(B1356,SEARCH(" - ",B1356)-1)*1,TasksList!$B$6:$B$1005,0),1)=0,"",INDEX(TasksList!$C$6:$C$1005,MATCH(LEFT(B1356,SEARCH(" - ",B1356)-1)*1,TasksList!$B$6:$B$1005,0),1)),""),"Task not found!")</f>
        <v/>
      </c>
      <c r="D1356" s="384"/>
      <c r="E1356" s="149"/>
      <c r="F1356" s="149"/>
      <c r="G1356" s="150"/>
      <c r="I1356" s="276" t="str">
        <f t="shared" si="21"/>
        <v/>
      </c>
    </row>
    <row r="1357" spans="1:9" x14ac:dyDescent="0.25">
      <c r="A1357" s="12"/>
      <c r="B1357" s="228"/>
      <c r="C1357" s="154" t="str">
        <f>IFERROR(IF(LEN(B1357)&gt;0,IF(INDEX(TasksList!$C$6:$C$1005,MATCH(LEFT(B1357,SEARCH(" - ",B1357)-1)*1,TasksList!$B$6:$B$1005,0),1)=0,"",INDEX(TasksList!$C$6:$C$1005,MATCH(LEFT(B1357,SEARCH(" - ",B1357)-1)*1,TasksList!$B$6:$B$1005,0),1)),""),"Task not found!")</f>
        <v/>
      </c>
      <c r="D1357" s="384"/>
      <c r="E1357" s="149"/>
      <c r="F1357" s="149"/>
      <c r="G1357" s="150"/>
      <c r="I1357" s="276" t="str">
        <f t="shared" si="21"/>
        <v/>
      </c>
    </row>
    <row r="1358" spans="1:9" x14ac:dyDescent="0.25">
      <c r="A1358" s="12"/>
      <c r="B1358" s="228"/>
      <c r="C1358" s="154" t="str">
        <f>IFERROR(IF(LEN(B1358)&gt;0,IF(INDEX(TasksList!$C$6:$C$1005,MATCH(LEFT(B1358,SEARCH(" - ",B1358)-1)*1,TasksList!$B$6:$B$1005,0),1)=0,"",INDEX(TasksList!$C$6:$C$1005,MATCH(LEFT(B1358,SEARCH(" - ",B1358)-1)*1,TasksList!$B$6:$B$1005,0),1)),""),"Task not found!")</f>
        <v/>
      </c>
      <c r="D1358" s="384"/>
      <c r="E1358" s="149"/>
      <c r="F1358" s="149"/>
      <c r="G1358" s="150"/>
      <c r="I1358" s="276" t="str">
        <f t="shared" si="21"/>
        <v/>
      </c>
    </row>
    <row r="1359" spans="1:9" x14ac:dyDescent="0.25">
      <c r="A1359" s="12"/>
      <c r="B1359" s="228"/>
      <c r="C1359" s="154" t="str">
        <f>IFERROR(IF(LEN(B1359)&gt;0,IF(INDEX(TasksList!$C$6:$C$1005,MATCH(LEFT(B1359,SEARCH(" - ",B1359)-1)*1,TasksList!$B$6:$B$1005,0),1)=0,"",INDEX(TasksList!$C$6:$C$1005,MATCH(LEFT(B1359,SEARCH(" - ",B1359)-1)*1,TasksList!$B$6:$B$1005,0),1)),""),"Task not found!")</f>
        <v/>
      </c>
      <c r="D1359" s="384"/>
      <c r="E1359" s="149"/>
      <c r="F1359" s="149"/>
      <c r="G1359" s="150"/>
      <c r="I1359" s="276" t="str">
        <f t="shared" si="21"/>
        <v/>
      </c>
    </row>
    <row r="1360" spans="1:9" x14ac:dyDescent="0.25">
      <c r="A1360" s="12"/>
      <c r="B1360" s="228"/>
      <c r="C1360" s="154" t="str">
        <f>IFERROR(IF(LEN(B1360)&gt;0,IF(INDEX(TasksList!$C$6:$C$1005,MATCH(LEFT(B1360,SEARCH(" - ",B1360)-1)*1,TasksList!$B$6:$B$1005,0),1)=0,"",INDEX(TasksList!$C$6:$C$1005,MATCH(LEFT(B1360,SEARCH(" - ",B1360)-1)*1,TasksList!$B$6:$B$1005,0),1)),""),"Task not found!")</f>
        <v/>
      </c>
      <c r="D1360" s="384"/>
      <c r="E1360" s="149"/>
      <c r="F1360" s="149"/>
      <c r="G1360" s="150"/>
      <c r="I1360" s="276" t="str">
        <f t="shared" si="21"/>
        <v/>
      </c>
    </row>
    <row r="1361" spans="1:9" x14ac:dyDescent="0.25">
      <c r="A1361" s="12"/>
      <c r="B1361" s="228"/>
      <c r="C1361" s="154" t="str">
        <f>IFERROR(IF(LEN(B1361)&gt;0,IF(INDEX(TasksList!$C$6:$C$1005,MATCH(LEFT(B1361,SEARCH(" - ",B1361)-1)*1,TasksList!$B$6:$B$1005,0),1)=0,"",INDEX(TasksList!$C$6:$C$1005,MATCH(LEFT(B1361,SEARCH(" - ",B1361)-1)*1,TasksList!$B$6:$B$1005,0),1)),""),"Task not found!")</f>
        <v/>
      </c>
      <c r="D1361" s="384"/>
      <c r="E1361" s="149"/>
      <c r="F1361" s="149"/>
      <c r="G1361" s="150"/>
      <c r="I1361" s="276" t="str">
        <f t="shared" si="21"/>
        <v/>
      </c>
    </row>
    <row r="1362" spans="1:9" x14ac:dyDescent="0.25">
      <c r="A1362" s="12"/>
      <c r="B1362" s="228"/>
      <c r="C1362" s="154" t="str">
        <f>IFERROR(IF(LEN(B1362)&gt;0,IF(INDEX(TasksList!$C$6:$C$1005,MATCH(LEFT(B1362,SEARCH(" - ",B1362)-1)*1,TasksList!$B$6:$B$1005,0),1)=0,"",INDEX(TasksList!$C$6:$C$1005,MATCH(LEFT(B1362,SEARCH(" - ",B1362)-1)*1,TasksList!$B$6:$B$1005,0),1)),""),"Task not found!")</f>
        <v/>
      </c>
      <c r="D1362" s="384"/>
      <c r="E1362" s="149"/>
      <c r="F1362" s="149"/>
      <c r="G1362" s="150"/>
      <c r="I1362" s="276" t="str">
        <f t="shared" si="21"/>
        <v/>
      </c>
    </row>
    <row r="1363" spans="1:9" x14ac:dyDescent="0.25">
      <c r="A1363" s="12"/>
      <c r="B1363" s="228"/>
      <c r="C1363" s="154" t="str">
        <f>IFERROR(IF(LEN(B1363)&gt;0,IF(INDEX(TasksList!$C$6:$C$1005,MATCH(LEFT(B1363,SEARCH(" - ",B1363)-1)*1,TasksList!$B$6:$B$1005,0),1)=0,"",INDEX(TasksList!$C$6:$C$1005,MATCH(LEFT(B1363,SEARCH(" - ",B1363)-1)*1,TasksList!$B$6:$B$1005,0),1)),""),"Task not found!")</f>
        <v/>
      </c>
      <c r="D1363" s="384"/>
      <c r="E1363" s="149"/>
      <c r="F1363" s="149"/>
      <c r="G1363" s="150"/>
      <c r="I1363" s="276" t="str">
        <f t="shared" si="21"/>
        <v/>
      </c>
    </row>
    <row r="1364" spans="1:9" x14ac:dyDescent="0.25">
      <c r="A1364" s="12"/>
      <c r="B1364" s="228"/>
      <c r="C1364" s="154" t="str">
        <f>IFERROR(IF(LEN(B1364)&gt;0,IF(INDEX(TasksList!$C$6:$C$1005,MATCH(LEFT(B1364,SEARCH(" - ",B1364)-1)*1,TasksList!$B$6:$B$1005,0),1)=0,"",INDEX(TasksList!$C$6:$C$1005,MATCH(LEFT(B1364,SEARCH(" - ",B1364)-1)*1,TasksList!$B$6:$B$1005,0),1)),""),"Task not found!")</f>
        <v/>
      </c>
      <c r="D1364" s="384"/>
      <c r="E1364" s="149"/>
      <c r="F1364" s="149"/>
      <c r="G1364" s="150"/>
      <c r="I1364" s="276" t="str">
        <f t="shared" si="21"/>
        <v/>
      </c>
    </row>
    <row r="1365" spans="1:9" x14ac:dyDescent="0.25">
      <c r="A1365" s="12"/>
      <c r="B1365" s="228"/>
      <c r="C1365" s="154" t="str">
        <f>IFERROR(IF(LEN(B1365)&gt;0,IF(INDEX(TasksList!$C$6:$C$1005,MATCH(LEFT(B1365,SEARCH(" - ",B1365)-1)*1,TasksList!$B$6:$B$1005,0),1)=0,"",INDEX(TasksList!$C$6:$C$1005,MATCH(LEFT(B1365,SEARCH(" - ",B1365)-1)*1,TasksList!$B$6:$B$1005,0),1)),""),"Task not found!")</f>
        <v/>
      </c>
      <c r="D1365" s="384"/>
      <c r="E1365" s="149"/>
      <c r="F1365" s="149"/>
      <c r="G1365" s="150"/>
      <c r="I1365" s="276" t="str">
        <f t="shared" si="21"/>
        <v/>
      </c>
    </row>
    <row r="1366" spans="1:9" x14ac:dyDescent="0.25">
      <c r="A1366" s="12"/>
      <c r="B1366" s="228"/>
      <c r="C1366" s="154" t="str">
        <f>IFERROR(IF(LEN(B1366)&gt;0,IF(INDEX(TasksList!$C$6:$C$1005,MATCH(LEFT(B1366,SEARCH(" - ",B1366)-1)*1,TasksList!$B$6:$B$1005,0),1)=0,"",INDEX(TasksList!$C$6:$C$1005,MATCH(LEFT(B1366,SEARCH(" - ",B1366)-1)*1,TasksList!$B$6:$B$1005,0),1)),""),"Task not found!")</f>
        <v/>
      </c>
      <c r="D1366" s="384"/>
      <c r="E1366" s="149"/>
      <c r="F1366" s="149"/>
      <c r="G1366" s="150"/>
      <c r="I1366" s="276" t="str">
        <f t="shared" si="21"/>
        <v/>
      </c>
    </row>
    <row r="1367" spans="1:9" x14ac:dyDescent="0.25">
      <c r="A1367" s="12"/>
      <c r="B1367" s="228"/>
      <c r="C1367" s="154" t="str">
        <f>IFERROR(IF(LEN(B1367)&gt;0,IF(INDEX(TasksList!$C$6:$C$1005,MATCH(LEFT(B1367,SEARCH(" - ",B1367)-1)*1,TasksList!$B$6:$B$1005,0),1)=0,"",INDEX(TasksList!$C$6:$C$1005,MATCH(LEFT(B1367,SEARCH(" - ",B1367)-1)*1,TasksList!$B$6:$B$1005,0),1)),""),"Task not found!")</f>
        <v/>
      </c>
      <c r="D1367" s="384"/>
      <c r="E1367" s="149"/>
      <c r="F1367" s="149"/>
      <c r="G1367" s="150"/>
      <c r="I1367" s="276" t="str">
        <f t="shared" si="21"/>
        <v/>
      </c>
    </row>
    <row r="1368" spans="1:9" x14ac:dyDescent="0.25">
      <c r="A1368" s="12"/>
      <c r="B1368" s="228"/>
      <c r="C1368" s="154" t="str">
        <f>IFERROR(IF(LEN(B1368)&gt;0,IF(INDEX(TasksList!$C$6:$C$1005,MATCH(LEFT(B1368,SEARCH(" - ",B1368)-1)*1,TasksList!$B$6:$B$1005,0),1)=0,"",INDEX(TasksList!$C$6:$C$1005,MATCH(LEFT(B1368,SEARCH(" - ",B1368)-1)*1,TasksList!$B$6:$B$1005,0),1)),""),"Task not found!")</f>
        <v/>
      </c>
      <c r="D1368" s="384"/>
      <c r="E1368" s="149"/>
      <c r="F1368" s="149"/>
      <c r="G1368" s="150"/>
      <c r="I1368" s="276" t="str">
        <f t="shared" si="21"/>
        <v/>
      </c>
    </row>
    <row r="1369" spans="1:9" x14ac:dyDescent="0.25">
      <c r="A1369" s="12"/>
      <c r="B1369" s="228"/>
      <c r="C1369" s="154" t="str">
        <f>IFERROR(IF(LEN(B1369)&gt;0,IF(INDEX(TasksList!$C$6:$C$1005,MATCH(LEFT(B1369,SEARCH(" - ",B1369)-1)*1,TasksList!$B$6:$B$1005,0),1)=0,"",INDEX(TasksList!$C$6:$C$1005,MATCH(LEFT(B1369,SEARCH(" - ",B1369)-1)*1,TasksList!$B$6:$B$1005,0),1)),""),"Task not found!")</f>
        <v/>
      </c>
      <c r="D1369" s="384"/>
      <c r="E1369" s="149"/>
      <c r="F1369" s="149"/>
      <c r="G1369" s="150"/>
      <c r="I1369" s="276" t="str">
        <f t="shared" si="21"/>
        <v/>
      </c>
    </row>
    <row r="1370" spans="1:9" x14ac:dyDescent="0.25">
      <c r="A1370" s="12"/>
      <c r="B1370" s="228"/>
      <c r="C1370" s="154" t="str">
        <f>IFERROR(IF(LEN(B1370)&gt;0,IF(INDEX(TasksList!$C$6:$C$1005,MATCH(LEFT(B1370,SEARCH(" - ",B1370)-1)*1,TasksList!$B$6:$B$1005,0),1)=0,"",INDEX(TasksList!$C$6:$C$1005,MATCH(LEFT(B1370,SEARCH(" - ",B1370)-1)*1,TasksList!$B$6:$B$1005,0),1)),""),"Task not found!")</f>
        <v/>
      </c>
      <c r="D1370" s="384"/>
      <c r="E1370" s="149"/>
      <c r="F1370" s="149"/>
      <c r="G1370" s="150"/>
      <c r="I1370" s="276" t="str">
        <f t="shared" si="21"/>
        <v/>
      </c>
    </row>
    <row r="1371" spans="1:9" x14ac:dyDescent="0.25">
      <c r="A1371" s="12"/>
      <c r="B1371" s="228"/>
      <c r="C1371" s="154" t="str">
        <f>IFERROR(IF(LEN(B1371)&gt;0,IF(INDEX(TasksList!$C$6:$C$1005,MATCH(LEFT(B1371,SEARCH(" - ",B1371)-1)*1,TasksList!$B$6:$B$1005,0),1)=0,"",INDEX(TasksList!$C$6:$C$1005,MATCH(LEFT(B1371,SEARCH(" - ",B1371)-1)*1,TasksList!$B$6:$B$1005,0),1)),""),"Task not found!")</f>
        <v/>
      </c>
      <c r="D1371" s="384"/>
      <c r="E1371" s="149"/>
      <c r="F1371" s="149"/>
      <c r="G1371" s="150"/>
      <c r="I1371" s="276" t="str">
        <f t="shared" si="21"/>
        <v/>
      </c>
    </row>
    <row r="1372" spans="1:9" x14ac:dyDescent="0.25">
      <c r="A1372" s="12"/>
      <c r="B1372" s="228"/>
      <c r="C1372" s="154" t="str">
        <f>IFERROR(IF(LEN(B1372)&gt;0,IF(INDEX(TasksList!$C$6:$C$1005,MATCH(LEFT(B1372,SEARCH(" - ",B1372)-1)*1,TasksList!$B$6:$B$1005,0),1)=0,"",INDEX(TasksList!$C$6:$C$1005,MATCH(LEFT(B1372,SEARCH(" - ",B1372)-1)*1,TasksList!$B$6:$B$1005,0),1)),""),"Task not found!")</f>
        <v/>
      </c>
      <c r="D1372" s="384"/>
      <c r="E1372" s="149"/>
      <c r="F1372" s="149"/>
      <c r="G1372" s="150"/>
      <c r="I1372" s="276" t="str">
        <f t="shared" si="21"/>
        <v/>
      </c>
    </row>
    <row r="1373" spans="1:9" x14ac:dyDescent="0.25">
      <c r="A1373" s="12"/>
      <c r="B1373" s="228"/>
      <c r="C1373" s="154" t="str">
        <f>IFERROR(IF(LEN(B1373)&gt;0,IF(INDEX(TasksList!$C$6:$C$1005,MATCH(LEFT(B1373,SEARCH(" - ",B1373)-1)*1,TasksList!$B$6:$B$1005,0),1)=0,"",INDEX(TasksList!$C$6:$C$1005,MATCH(LEFT(B1373,SEARCH(" - ",B1373)-1)*1,TasksList!$B$6:$B$1005,0),1)),""),"Task not found!")</f>
        <v/>
      </c>
      <c r="D1373" s="384"/>
      <c r="E1373" s="149"/>
      <c r="F1373" s="149"/>
      <c r="G1373" s="150"/>
      <c r="I1373" s="276" t="str">
        <f t="shared" si="21"/>
        <v/>
      </c>
    </row>
    <row r="1374" spans="1:9" x14ac:dyDescent="0.25">
      <c r="A1374" s="12"/>
      <c r="B1374" s="228"/>
      <c r="C1374" s="154" t="str">
        <f>IFERROR(IF(LEN(B1374)&gt;0,IF(INDEX(TasksList!$C$6:$C$1005,MATCH(LEFT(B1374,SEARCH(" - ",B1374)-1)*1,TasksList!$B$6:$B$1005,0),1)=0,"",INDEX(TasksList!$C$6:$C$1005,MATCH(LEFT(B1374,SEARCH(" - ",B1374)-1)*1,TasksList!$B$6:$B$1005,0),1)),""),"Task not found!")</f>
        <v/>
      </c>
      <c r="D1374" s="384"/>
      <c r="E1374" s="149"/>
      <c r="F1374" s="149"/>
      <c r="G1374" s="150"/>
      <c r="I1374" s="276" t="str">
        <f t="shared" si="21"/>
        <v/>
      </c>
    </row>
    <row r="1375" spans="1:9" x14ac:dyDescent="0.25">
      <c r="A1375" s="12"/>
      <c r="B1375" s="228"/>
      <c r="C1375" s="154" t="str">
        <f>IFERROR(IF(LEN(B1375)&gt;0,IF(INDEX(TasksList!$C$6:$C$1005,MATCH(LEFT(B1375,SEARCH(" - ",B1375)-1)*1,TasksList!$B$6:$B$1005,0),1)=0,"",INDEX(TasksList!$C$6:$C$1005,MATCH(LEFT(B1375,SEARCH(" - ",B1375)-1)*1,TasksList!$B$6:$B$1005,0),1)),""),"Task not found!")</f>
        <v/>
      </c>
      <c r="D1375" s="384"/>
      <c r="E1375" s="149"/>
      <c r="F1375" s="149"/>
      <c r="G1375" s="150"/>
      <c r="I1375" s="276" t="str">
        <f t="shared" si="21"/>
        <v/>
      </c>
    </row>
    <row r="1376" spans="1:9" x14ac:dyDescent="0.25">
      <c r="A1376" s="12"/>
      <c r="B1376" s="228"/>
      <c r="C1376" s="154" t="str">
        <f>IFERROR(IF(LEN(B1376)&gt;0,IF(INDEX(TasksList!$C$6:$C$1005,MATCH(LEFT(B1376,SEARCH(" - ",B1376)-1)*1,TasksList!$B$6:$B$1005,0),1)=0,"",INDEX(TasksList!$C$6:$C$1005,MATCH(LEFT(B1376,SEARCH(" - ",B1376)-1)*1,TasksList!$B$6:$B$1005,0),1)),""),"Task not found!")</f>
        <v/>
      </c>
      <c r="D1376" s="384"/>
      <c r="E1376" s="149"/>
      <c r="F1376" s="149"/>
      <c r="G1376" s="150"/>
      <c r="I1376" s="276" t="str">
        <f t="shared" si="21"/>
        <v/>
      </c>
    </row>
    <row r="1377" spans="1:9" x14ac:dyDescent="0.25">
      <c r="A1377" s="12"/>
      <c r="B1377" s="228"/>
      <c r="C1377" s="154" t="str">
        <f>IFERROR(IF(LEN(B1377)&gt;0,IF(INDEX(TasksList!$C$6:$C$1005,MATCH(LEFT(B1377,SEARCH(" - ",B1377)-1)*1,TasksList!$B$6:$B$1005,0),1)=0,"",INDEX(TasksList!$C$6:$C$1005,MATCH(LEFT(B1377,SEARCH(" - ",B1377)-1)*1,TasksList!$B$6:$B$1005,0),1)),""),"Task not found!")</f>
        <v/>
      </c>
      <c r="D1377" s="384"/>
      <c r="E1377" s="149"/>
      <c r="F1377" s="149"/>
      <c r="G1377" s="150"/>
      <c r="I1377" s="276" t="str">
        <f t="shared" si="21"/>
        <v/>
      </c>
    </row>
    <row r="1378" spans="1:9" x14ac:dyDescent="0.25">
      <c r="A1378" s="12"/>
      <c r="B1378" s="228"/>
      <c r="C1378" s="154" t="str">
        <f>IFERROR(IF(LEN(B1378)&gt;0,IF(INDEX(TasksList!$C$6:$C$1005,MATCH(LEFT(B1378,SEARCH(" - ",B1378)-1)*1,TasksList!$B$6:$B$1005,0),1)=0,"",INDEX(TasksList!$C$6:$C$1005,MATCH(LEFT(B1378,SEARCH(" - ",B1378)-1)*1,TasksList!$B$6:$B$1005,0),1)),""),"Task not found!")</f>
        <v/>
      </c>
      <c r="D1378" s="384"/>
      <c r="E1378" s="149"/>
      <c r="F1378" s="149"/>
      <c r="G1378" s="150"/>
      <c r="I1378" s="276" t="str">
        <f t="shared" si="21"/>
        <v/>
      </c>
    </row>
    <row r="1379" spans="1:9" x14ac:dyDescent="0.25">
      <c r="A1379" s="12"/>
      <c r="B1379" s="228"/>
      <c r="C1379" s="154" t="str">
        <f>IFERROR(IF(LEN(B1379)&gt;0,IF(INDEX(TasksList!$C$6:$C$1005,MATCH(LEFT(B1379,SEARCH(" - ",B1379)-1)*1,TasksList!$B$6:$B$1005,0),1)=0,"",INDEX(TasksList!$C$6:$C$1005,MATCH(LEFT(B1379,SEARCH(" - ",B1379)-1)*1,TasksList!$B$6:$B$1005,0),1)),""),"Task not found!")</f>
        <v/>
      </c>
      <c r="D1379" s="384"/>
      <c r="E1379" s="149"/>
      <c r="F1379" s="149"/>
      <c r="G1379" s="150"/>
      <c r="I1379" s="276" t="str">
        <f t="shared" si="21"/>
        <v/>
      </c>
    </row>
    <row r="1380" spans="1:9" x14ac:dyDescent="0.25">
      <c r="A1380" s="12"/>
      <c r="B1380" s="228"/>
      <c r="C1380" s="154" t="str">
        <f>IFERROR(IF(LEN(B1380)&gt;0,IF(INDEX(TasksList!$C$6:$C$1005,MATCH(LEFT(B1380,SEARCH(" - ",B1380)-1)*1,TasksList!$B$6:$B$1005,0),1)=0,"",INDEX(TasksList!$C$6:$C$1005,MATCH(LEFT(B1380,SEARCH(" - ",B1380)-1)*1,TasksList!$B$6:$B$1005,0),1)),""),"Task not found!")</f>
        <v/>
      </c>
      <c r="D1380" s="384"/>
      <c r="E1380" s="149"/>
      <c r="F1380" s="149"/>
      <c r="G1380" s="150"/>
      <c r="I1380" s="276" t="str">
        <f t="shared" si="21"/>
        <v/>
      </c>
    </row>
    <row r="1381" spans="1:9" x14ac:dyDescent="0.25">
      <c r="A1381" s="12"/>
      <c r="B1381" s="228"/>
      <c r="C1381" s="154" t="str">
        <f>IFERROR(IF(LEN(B1381)&gt;0,IF(INDEX(TasksList!$C$6:$C$1005,MATCH(LEFT(B1381,SEARCH(" - ",B1381)-1)*1,TasksList!$B$6:$B$1005,0),1)=0,"",INDEX(TasksList!$C$6:$C$1005,MATCH(LEFT(B1381,SEARCH(" - ",B1381)-1)*1,TasksList!$B$6:$B$1005,0),1)),""),"Task not found!")</f>
        <v/>
      </c>
      <c r="D1381" s="384"/>
      <c r="E1381" s="149"/>
      <c r="F1381" s="149"/>
      <c r="G1381" s="150"/>
      <c r="I1381" s="276" t="str">
        <f t="shared" si="21"/>
        <v/>
      </c>
    </row>
    <row r="1382" spans="1:9" x14ac:dyDescent="0.25">
      <c r="A1382" s="12"/>
      <c r="B1382" s="228"/>
      <c r="C1382" s="154" t="str">
        <f>IFERROR(IF(LEN(B1382)&gt;0,IF(INDEX(TasksList!$C$6:$C$1005,MATCH(LEFT(B1382,SEARCH(" - ",B1382)-1)*1,TasksList!$B$6:$B$1005,0),1)=0,"",INDEX(TasksList!$C$6:$C$1005,MATCH(LEFT(B1382,SEARCH(" - ",B1382)-1)*1,TasksList!$B$6:$B$1005,0),1)),""),"Task not found!")</f>
        <v/>
      </c>
      <c r="D1382" s="384"/>
      <c r="E1382" s="149"/>
      <c r="F1382" s="149"/>
      <c r="G1382" s="150"/>
      <c r="I1382" s="276" t="str">
        <f t="shared" si="21"/>
        <v/>
      </c>
    </row>
    <row r="1383" spans="1:9" x14ac:dyDescent="0.25">
      <c r="A1383" s="12"/>
      <c r="B1383" s="228"/>
      <c r="C1383" s="154" t="str">
        <f>IFERROR(IF(LEN(B1383)&gt;0,IF(INDEX(TasksList!$C$6:$C$1005,MATCH(LEFT(B1383,SEARCH(" - ",B1383)-1)*1,TasksList!$B$6:$B$1005,0),1)=0,"",INDEX(TasksList!$C$6:$C$1005,MATCH(LEFT(B1383,SEARCH(" - ",B1383)-1)*1,TasksList!$B$6:$B$1005,0),1)),""),"Task not found!")</f>
        <v/>
      </c>
      <c r="D1383" s="384"/>
      <c r="E1383" s="149"/>
      <c r="F1383" s="149"/>
      <c r="G1383" s="150"/>
      <c r="I1383" s="276" t="str">
        <f t="shared" si="21"/>
        <v/>
      </c>
    </row>
    <row r="1384" spans="1:9" x14ac:dyDescent="0.25">
      <c r="A1384" s="12"/>
      <c r="B1384" s="228"/>
      <c r="C1384" s="154" t="str">
        <f>IFERROR(IF(LEN(B1384)&gt;0,IF(INDEX(TasksList!$C$6:$C$1005,MATCH(LEFT(B1384,SEARCH(" - ",B1384)-1)*1,TasksList!$B$6:$B$1005,0),1)=0,"",INDEX(TasksList!$C$6:$C$1005,MATCH(LEFT(B1384,SEARCH(" - ",B1384)-1)*1,TasksList!$B$6:$B$1005,0),1)),""),"Task not found!")</f>
        <v/>
      </c>
      <c r="D1384" s="384"/>
      <c r="E1384" s="149"/>
      <c r="F1384" s="149"/>
      <c r="G1384" s="150"/>
      <c r="I1384" s="276" t="str">
        <f t="shared" si="21"/>
        <v/>
      </c>
    </row>
    <row r="1385" spans="1:9" x14ac:dyDescent="0.25">
      <c r="A1385" s="12"/>
      <c r="B1385" s="228"/>
      <c r="C1385" s="154" t="str">
        <f>IFERROR(IF(LEN(B1385)&gt;0,IF(INDEX(TasksList!$C$6:$C$1005,MATCH(LEFT(B1385,SEARCH(" - ",B1385)-1)*1,TasksList!$B$6:$B$1005,0),1)=0,"",INDEX(TasksList!$C$6:$C$1005,MATCH(LEFT(B1385,SEARCH(" - ",B1385)-1)*1,TasksList!$B$6:$B$1005,0),1)),""),"Task not found!")</f>
        <v/>
      </c>
      <c r="D1385" s="384"/>
      <c r="E1385" s="149"/>
      <c r="F1385" s="149"/>
      <c r="G1385" s="150"/>
      <c r="I1385" s="276" t="str">
        <f t="shared" si="21"/>
        <v/>
      </c>
    </row>
    <row r="1386" spans="1:9" x14ac:dyDescent="0.25">
      <c r="A1386" s="12"/>
      <c r="B1386" s="228"/>
      <c r="C1386" s="154" t="str">
        <f>IFERROR(IF(LEN(B1386)&gt;0,IF(INDEX(TasksList!$C$6:$C$1005,MATCH(LEFT(B1386,SEARCH(" - ",B1386)-1)*1,TasksList!$B$6:$B$1005,0),1)=0,"",INDEX(TasksList!$C$6:$C$1005,MATCH(LEFT(B1386,SEARCH(" - ",B1386)-1)*1,TasksList!$B$6:$B$1005,0),1)),""),"Task not found!")</f>
        <v/>
      </c>
      <c r="D1386" s="384"/>
      <c r="E1386" s="149"/>
      <c r="F1386" s="149"/>
      <c r="G1386" s="150"/>
      <c r="I1386" s="276" t="str">
        <f t="shared" si="21"/>
        <v/>
      </c>
    </row>
    <row r="1387" spans="1:9" x14ac:dyDescent="0.25">
      <c r="A1387" s="12"/>
      <c r="B1387" s="228"/>
      <c r="C1387" s="154" t="str">
        <f>IFERROR(IF(LEN(B1387)&gt;0,IF(INDEX(TasksList!$C$6:$C$1005,MATCH(LEFT(B1387,SEARCH(" - ",B1387)-1)*1,TasksList!$B$6:$B$1005,0),1)=0,"",INDEX(TasksList!$C$6:$C$1005,MATCH(LEFT(B1387,SEARCH(" - ",B1387)-1)*1,TasksList!$B$6:$B$1005,0),1)),""),"Task not found!")</f>
        <v/>
      </c>
      <c r="D1387" s="384"/>
      <c r="E1387" s="149"/>
      <c r="F1387" s="149"/>
      <c r="G1387" s="150"/>
      <c r="I1387" s="276" t="str">
        <f t="shared" si="21"/>
        <v/>
      </c>
    </row>
    <row r="1388" spans="1:9" x14ac:dyDescent="0.25">
      <c r="A1388" s="12"/>
      <c r="B1388" s="228"/>
      <c r="C1388" s="154" t="str">
        <f>IFERROR(IF(LEN(B1388)&gt;0,IF(INDEX(TasksList!$C$6:$C$1005,MATCH(LEFT(B1388,SEARCH(" - ",B1388)-1)*1,TasksList!$B$6:$B$1005,0),1)=0,"",INDEX(TasksList!$C$6:$C$1005,MATCH(LEFT(B1388,SEARCH(" - ",B1388)-1)*1,TasksList!$B$6:$B$1005,0),1)),""),"Task not found!")</f>
        <v/>
      </c>
      <c r="D1388" s="384"/>
      <c r="E1388" s="149"/>
      <c r="F1388" s="149"/>
      <c r="G1388" s="150"/>
      <c r="I1388" s="276" t="str">
        <f t="shared" si="21"/>
        <v/>
      </c>
    </row>
    <row r="1389" spans="1:9" x14ac:dyDescent="0.25">
      <c r="A1389" s="12"/>
      <c r="B1389" s="228"/>
      <c r="C1389" s="154" t="str">
        <f>IFERROR(IF(LEN(B1389)&gt;0,IF(INDEX(TasksList!$C$6:$C$1005,MATCH(LEFT(B1389,SEARCH(" - ",B1389)-1)*1,TasksList!$B$6:$B$1005,0),1)=0,"",INDEX(TasksList!$C$6:$C$1005,MATCH(LEFT(B1389,SEARCH(" - ",B1389)-1)*1,TasksList!$B$6:$B$1005,0),1)),""),"Task not found!")</f>
        <v/>
      </c>
      <c r="D1389" s="384"/>
      <c r="E1389" s="149"/>
      <c r="F1389" s="149"/>
      <c r="G1389" s="150"/>
      <c r="I1389" s="276" t="str">
        <f t="shared" si="21"/>
        <v/>
      </c>
    </row>
    <row r="1390" spans="1:9" x14ac:dyDescent="0.25">
      <c r="A1390" s="12"/>
      <c r="B1390" s="228"/>
      <c r="C1390" s="154" t="str">
        <f>IFERROR(IF(LEN(B1390)&gt;0,IF(INDEX(TasksList!$C$6:$C$1005,MATCH(LEFT(B1390,SEARCH(" - ",B1390)-1)*1,TasksList!$B$6:$B$1005,0),1)=0,"",INDEX(TasksList!$C$6:$C$1005,MATCH(LEFT(B1390,SEARCH(" - ",B1390)-1)*1,TasksList!$B$6:$B$1005,0),1)),""),"Task not found!")</f>
        <v/>
      </c>
      <c r="D1390" s="384"/>
      <c r="E1390" s="149"/>
      <c r="F1390" s="149"/>
      <c r="G1390" s="150"/>
      <c r="I1390" s="276" t="str">
        <f t="shared" si="21"/>
        <v/>
      </c>
    </row>
    <row r="1391" spans="1:9" x14ac:dyDescent="0.25">
      <c r="A1391" s="12"/>
      <c r="B1391" s="228"/>
      <c r="C1391" s="154" t="str">
        <f>IFERROR(IF(LEN(B1391)&gt;0,IF(INDEX(TasksList!$C$6:$C$1005,MATCH(LEFT(B1391,SEARCH(" - ",B1391)-1)*1,TasksList!$B$6:$B$1005,0),1)=0,"",INDEX(TasksList!$C$6:$C$1005,MATCH(LEFT(B1391,SEARCH(" - ",B1391)-1)*1,TasksList!$B$6:$B$1005,0),1)),""),"Task not found!")</f>
        <v/>
      </c>
      <c r="D1391" s="384"/>
      <c r="E1391" s="149"/>
      <c r="F1391" s="149"/>
      <c r="G1391" s="150"/>
      <c r="I1391" s="276" t="str">
        <f t="shared" si="21"/>
        <v/>
      </c>
    </row>
    <row r="1392" spans="1:9" x14ac:dyDescent="0.25">
      <c r="A1392" s="12"/>
      <c r="B1392" s="228"/>
      <c r="C1392" s="154" t="str">
        <f>IFERROR(IF(LEN(B1392)&gt;0,IF(INDEX(TasksList!$C$6:$C$1005,MATCH(LEFT(B1392,SEARCH(" - ",B1392)-1)*1,TasksList!$B$6:$B$1005,0),1)=0,"",INDEX(TasksList!$C$6:$C$1005,MATCH(LEFT(B1392,SEARCH(" - ",B1392)-1)*1,TasksList!$B$6:$B$1005,0),1)),""),"Task not found!")</f>
        <v/>
      </c>
      <c r="D1392" s="384"/>
      <c r="E1392" s="149"/>
      <c r="F1392" s="149"/>
      <c r="G1392" s="150"/>
      <c r="I1392" s="276" t="str">
        <f t="shared" si="21"/>
        <v/>
      </c>
    </row>
    <row r="1393" spans="1:9" x14ac:dyDescent="0.25">
      <c r="A1393" s="12"/>
      <c r="B1393" s="228"/>
      <c r="C1393" s="154" t="str">
        <f>IFERROR(IF(LEN(B1393)&gt;0,IF(INDEX(TasksList!$C$6:$C$1005,MATCH(LEFT(B1393,SEARCH(" - ",B1393)-1)*1,TasksList!$B$6:$B$1005,0),1)=0,"",INDEX(TasksList!$C$6:$C$1005,MATCH(LEFT(B1393,SEARCH(" - ",B1393)-1)*1,TasksList!$B$6:$B$1005,0),1)),""),"Task not found!")</f>
        <v/>
      </c>
      <c r="D1393" s="384"/>
      <c r="E1393" s="149"/>
      <c r="F1393" s="149"/>
      <c r="G1393" s="150"/>
      <c r="I1393" s="276" t="str">
        <f t="shared" si="21"/>
        <v/>
      </c>
    </row>
    <row r="1394" spans="1:9" x14ac:dyDescent="0.25">
      <c r="A1394" s="12"/>
      <c r="B1394" s="228"/>
      <c r="C1394" s="154" t="str">
        <f>IFERROR(IF(LEN(B1394)&gt;0,IF(INDEX(TasksList!$C$6:$C$1005,MATCH(LEFT(B1394,SEARCH(" - ",B1394)-1)*1,TasksList!$B$6:$B$1005,0),1)=0,"",INDEX(TasksList!$C$6:$C$1005,MATCH(LEFT(B1394,SEARCH(" - ",B1394)-1)*1,TasksList!$B$6:$B$1005,0),1)),""),"Task not found!")</f>
        <v/>
      </c>
      <c r="D1394" s="384"/>
      <c r="E1394" s="149"/>
      <c r="F1394" s="149"/>
      <c r="G1394" s="150"/>
      <c r="I1394" s="276" t="str">
        <f t="shared" si="21"/>
        <v/>
      </c>
    </row>
    <row r="1395" spans="1:9" x14ac:dyDescent="0.25">
      <c r="A1395" s="12"/>
      <c r="B1395" s="228"/>
      <c r="C1395" s="154" t="str">
        <f>IFERROR(IF(LEN(B1395)&gt;0,IF(INDEX(TasksList!$C$6:$C$1005,MATCH(LEFT(B1395,SEARCH(" - ",B1395)-1)*1,TasksList!$B$6:$B$1005,0),1)=0,"",INDEX(TasksList!$C$6:$C$1005,MATCH(LEFT(B1395,SEARCH(" - ",B1395)-1)*1,TasksList!$B$6:$B$1005,0),1)),""),"Task not found!")</f>
        <v/>
      </c>
      <c r="D1395" s="384"/>
      <c r="E1395" s="149"/>
      <c r="F1395" s="149"/>
      <c r="G1395" s="150"/>
      <c r="I1395" s="276" t="str">
        <f t="shared" si="21"/>
        <v/>
      </c>
    </row>
    <row r="1396" spans="1:9" x14ac:dyDescent="0.25">
      <c r="A1396" s="12"/>
      <c r="B1396" s="228"/>
      <c r="C1396" s="154" t="str">
        <f>IFERROR(IF(LEN(B1396)&gt;0,IF(INDEX(TasksList!$C$6:$C$1005,MATCH(LEFT(B1396,SEARCH(" - ",B1396)-1)*1,TasksList!$B$6:$B$1005,0),1)=0,"",INDEX(TasksList!$C$6:$C$1005,MATCH(LEFT(B1396,SEARCH(" - ",B1396)-1)*1,TasksList!$B$6:$B$1005,0),1)),""),"Task not found!")</f>
        <v/>
      </c>
      <c r="D1396" s="384"/>
      <c r="E1396" s="149"/>
      <c r="F1396" s="149"/>
      <c r="G1396" s="150"/>
      <c r="I1396" s="276" t="str">
        <f t="shared" si="21"/>
        <v/>
      </c>
    </row>
    <row r="1397" spans="1:9" x14ac:dyDescent="0.25">
      <c r="A1397" s="12"/>
      <c r="B1397" s="228"/>
      <c r="C1397" s="154" t="str">
        <f>IFERROR(IF(LEN(B1397)&gt;0,IF(INDEX(TasksList!$C$6:$C$1005,MATCH(LEFT(B1397,SEARCH(" - ",B1397)-1)*1,TasksList!$B$6:$B$1005,0),1)=0,"",INDEX(TasksList!$C$6:$C$1005,MATCH(LEFT(B1397,SEARCH(" - ",B1397)-1)*1,TasksList!$B$6:$B$1005,0),1)),""),"Task not found!")</f>
        <v/>
      </c>
      <c r="D1397" s="384"/>
      <c r="E1397" s="149"/>
      <c r="F1397" s="149"/>
      <c r="G1397" s="150"/>
      <c r="I1397" s="276" t="str">
        <f t="shared" si="21"/>
        <v/>
      </c>
    </row>
    <row r="1398" spans="1:9" x14ac:dyDescent="0.25">
      <c r="A1398" s="12"/>
      <c r="B1398" s="228"/>
      <c r="C1398" s="154" t="str">
        <f>IFERROR(IF(LEN(B1398)&gt;0,IF(INDEX(TasksList!$C$6:$C$1005,MATCH(LEFT(B1398,SEARCH(" - ",B1398)-1)*1,TasksList!$B$6:$B$1005,0),1)=0,"",INDEX(TasksList!$C$6:$C$1005,MATCH(LEFT(B1398,SEARCH(" - ",B1398)-1)*1,TasksList!$B$6:$B$1005,0),1)),""),"Task not found!")</f>
        <v/>
      </c>
      <c r="D1398" s="384"/>
      <c r="E1398" s="149"/>
      <c r="F1398" s="149"/>
      <c r="G1398" s="150"/>
      <c r="I1398" s="276" t="str">
        <f t="shared" si="21"/>
        <v/>
      </c>
    </row>
    <row r="1399" spans="1:9" x14ac:dyDescent="0.25">
      <c r="A1399" s="12"/>
      <c r="B1399" s="228"/>
      <c r="C1399" s="154" t="str">
        <f>IFERROR(IF(LEN(B1399)&gt;0,IF(INDEX(TasksList!$C$6:$C$1005,MATCH(LEFT(B1399,SEARCH(" - ",B1399)-1)*1,TasksList!$B$6:$B$1005,0),1)=0,"",INDEX(TasksList!$C$6:$C$1005,MATCH(LEFT(B1399,SEARCH(" - ",B1399)-1)*1,TasksList!$B$6:$B$1005,0),1)),""),"Task not found!")</f>
        <v/>
      </c>
      <c r="D1399" s="384"/>
      <c r="E1399" s="149"/>
      <c r="F1399" s="149"/>
      <c r="G1399" s="150"/>
      <c r="I1399" s="276" t="str">
        <f t="shared" si="21"/>
        <v/>
      </c>
    </row>
    <row r="1400" spans="1:9" x14ac:dyDescent="0.25">
      <c r="A1400" s="12"/>
      <c r="B1400" s="228"/>
      <c r="C1400" s="154" t="str">
        <f>IFERROR(IF(LEN(B1400)&gt;0,IF(INDEX(TasksList!$C$6:$C$1005,MATCH(LEFT(B1400,SEARCH(" - ",B1400)-1)*1,TasksList!$B$6:$B$1005,0),1)=0,"",INDEX(TasksList!$C$6:$C$1005,MATCH(LEFT(B1400,SEARCH(" - ",B1400)-1)*1,TasksList!$B$6:$B$1005,0),1)),""),"Task not found!")</f>
        <v/>
      </c>
      <c r="D1400" s="384"/>
      <c r="E1400" s="149"/>
      <c r="F1400" s="149"/>
      <c r="G1400" s="150"/>
      <c r="I1400" s="276" t="str">
        <f t="shared" si="21"/>
        <v/>
      </c>
    </row>
    <row r="1401" spans="1:9" x14ac:dyDescent="0.25">
      <c r="A1401" s="12"/>
      <c r="B1401" s="228"/>
      <c r="C1401" s="154" t="str">
        <f>IFERROR(IF(LEN(B1401)&gt;0,IF(INDEX(TasksList!$C$6:$C$1005,MATCH(LEFT(B1401,SEARCH(" - ",B1401)-1)*1,TasksList!$B$6:$B$1005,0),1)=0,"",INDEX(TasksList!$C$6:$C$1005,MATCH(LEFT(B1401,SEARCH(" - ",B1401)-1)*1,TasksList!$B$6:$B$1005,0),1)),""),"Task not found!")</f>
        <v/>
      </c>
      <c r="D1401" s="384"/>
      <c r="E1401" s="149"/>
      <c r="F1401" s="149"/>
      <c r="G1401" s="150"/>
      <c r="I1401" s="276" t="str">
        <f t="shared" si="21"/>
        <v/>
      </c>
    </row>
    <row r="1402" spans="1:9" x14ac:dyDescent="0.25">
      <c r="A1402" s="12"/>
      <c r="B1402" s="228"/>
      <c r="C1402" s="154" t="str">
        <f>IFERROR(IF(LEN(B1402)&gt;0,IF(INDEX(TasksList!$C$6:$C$1005,MATCH(LEFT(B1402,SEARCH(" - ",B1402)-1)*1,TasksList!$B$6:$B$1005,0),1)=0,"",INDEX(TasksList!$C$6:$C$1005,MATCH(LEFT(B1402,SEARCH(" - ",B1402)-1)*1,TasksList!$B$6:$B$1005,0),1)),""),"Task not found!")</f>
        <v/>
      </c>
      <c r="D1402" s="384"/>
      <c r="E1402" s="149"/>
      <c r="F1402" s="149"/>
      <c r="G1402" s="150"/>
      <c r="I1402" s="276" t="str">
        <f t="shared" si="21"/>
        <v/>
      </c>
    </row>
    <row r="1403" spans="1:9" x14ac:dyDescent="0.25">
      <c r="A1403" s="12"/>
      <c r="B1403" s="228"/>
      <c r="C1403" s="154" t="str">
        <f>IFERROR(IF(LEN(B1403)&gt;0,IF(INDEX(TasksList!$C$6:$C$1005,MATCH(LEFT(B1403,SEARCH(" - ",B1403)-1)*1,TasksList!$B$6:$B$1005,0),1)=0,"",INDEX(TasksList!$C$6:$C$1005,MATCH(LEFT(B1403,SEARCH(" - ",B1403)-1)*1,TasksList!$B$6:$B$1005,0),1)),""),"Task not found!")</f>
        <v/>
      </c>
      <c r="D1403" s="384"/>
      <c r="E1403" s="149"/>
      <c r="F1403" s="149"/>
      <c r="G1403" s="150"/>
      <c r="I1403" s="276" t="str">
        <f t="shared" si="21"/>
        <v/>
      </c>
    </row>
    <row r="1404" spans="1:9" x14ac:dyDescent="0.25">
      <c r="A1404" s="12"/>
      <c r="B1404" s="228"/>
      <c r="C1404" s="154" t="str">
        <f>IFERROR(IF(LEN(B1404)&gt;0,IF(INDEX(TasksList!$C$6:$C$1005,MATCH(LEFT(B1404,SEARCH(" - ",B1404)-1)*1,TasksList!$B$6:$B$1005,0),1)=0,"",INDEX(TasksList!$C$6:$C$1005,MATCH(LEFT(B1404,SEARCH(" - ",B1404)-1)*1,TasksList!$B$6:$B$1005,0),1)),""),"Task not found!")</f>
        <v/>
      </c>
      <c r="D1404" s="384"/>
      <c r="E1404" s="149"/>
      <c r="F1404" s="149"/>
      <c r="G1404" s="150"/>
      <c r="I1404" s="276" t="str">
        <f t="shared" si="21"/>
        <v/>
      </c>
    </row>
    <row r="1405" spans="1:9" x14ac:dyDescent="0.25">
      <c r="A1405" s="12"/>
      <c r="B1405" s="228"/>
      <c r="C1405" s="154" t="str">
        <f>IFERROR(IF(LEN(B1405)&gt;0,IF(INDEX(TasksList!$C$6:$C$1005,MATCH(LEFT(B1405,SEARCH(" - ",B1405)-1)*1,TasksList!$B$6:$B$1005,0),1)=0,"",INDEX(TasksList!$C$6:$C$1005,MATCH(LEFT(B1405,SEARCH(" - ",B1405)-1)*1,TasksList!$B$6:$B$1005,0),1)),""),"Task not found!")</f>
        <v/>
      </c>
      <c r="D1405" s="384"/>
      <c r="E1405" s="149"/>
      <c r="F1405" s="149"/>
      <c r="G1405" s="150"/>
      <c r="I1405" s="276" t="str">
        <f t="shared" si="21"/>
        <v/>
      </c>
    </row>
    <row r="1406" spans="1:9" x14ac:dyDescent="0.25">
      <c r="A1406" s="12"/>
      <c r="B1406" s="228"/>
      <c r="C1406" s="154" t="str">
        <f>IFERROR(IF(LEN(B1406)&gt;0,IF(INDEX(TasksList!$C$6:$C$1005,MATCH(LEFT(B1406,SEARCH(" - ",B1406)-1)*1,TasksList!$B$6:$B$1005,0),1)=0,"",INDEX(TasksList!$C$6:$C$1005,MATCH(LEFT(B1406,SEARCH(" - ",B1406)-1)*1,TasksList!$B$6:$B$1005,0),1)),""),"Task not found!")</f>
        <v/>
      </c>
      <c r="D1406" s="384"/>
      <c r="E1406" s="149"/>
      <c r="F1406" s="149"/>
      <c r="G1406" s="150"/>
      <c r="I1406" s="276" t="str">
        <f t="shared" si="21"/>
        <v/>
      </c>
    </row>
    <row r="1407" spans="1:9" x14ac:dyDescent="0.25">
      <c r="A1407" s="12"/>
      <c r="B1407" s="228"/>
      <c r="C1407" s="154" t="str">
        <f>IFERROR(IF(LEN(B1407)&gt;0,IF(INDEX(TasksList!$C$6:$C$1005,MATCH(LEFT(B1407,SEARCH(" - ",B1407)-1)*1,TasksList!$B$6:$B$1005,0),1)=0,"",INDEX(TasksList!$C$6:$C$1005,MATCH(LEFT(B1407,SEARCH(" - ",B1407)-1)*1,TasksList!$B$6:$B$1005,0),1)),""),"Task not found!")</f>
        <v/>
      </c>
      <c r="D1407" s="384"/>
      <c r="E1407" s="149"/>
      <c r="F1407" s="149"/>
      <c r="G1407" s="150"/>
      <c r="I1407" s="276" t="str">
        <f t="shared" si="21"/>
        <v/>
      </c>
    </row>
    <row r="1408" spans="1:9" x14ac:dyDescent="0.25">
      <c r="A1408" s="12"/>
      <c r="B1408" s="228"/>
      <c r="C1408" s="154" t="str">
        <f>IFERROR(IF(LEN(B1408)&gt;0,IF(INDEX(TasksList!$C$6:$C$1005,MATCH(LEFT(B1408,SEARCH(" - ",B1408)-1)*1,TasksList!$B$6:$B$1005,0),1)=0,"",INDEX(TasksList!$C$6:$C$1005,MATCH(LEFT(B1408,SEARCH(" - ",B1408)-1)*1,TasksList!$B$6:$B$1005,0),1)),""),"Task not found!")</f>
        <v/>
      </c>
      <c r="D1408" s="384"/>
      <c r="E1408" s="149"/>
      <c r="F1408" s="149"/>
      <c r="G1408" s="150"/>
      <c r="I1408" s="276" t="str">
        <f t="shared" si="21"/>
        <v/>
      </c>
    </row>
    <row r="1409" spans="1:9" x14ac:dyDescent="0.25">
      <c r="A1409" s="12"/>
      <c r="B1409" s="228"/>
      <c r="C1409" s="154" t="str">
        <f>IFERROR(IF(LEN(B1409)&gt;0,IF(INDEX(TasksList!$C$6:$C$1005,MATCH(LEFT(B1409,SEARCH(" - ",B1409)-1)*1,TasksList!$B$6:$B$1005,0),1)=0,"",INDEX(TasksList!$C$6:$C$1005,MATCH(LEFT(B1409,SEARCH(" - ",B1409)-1)*1,TasksList!$B$6:$B$1005,0),1)),""),"Task not found!")</f>
        <v/>
      </c>
      <c r="D1409" s="384"/>
      <c r="E1409" s="149"/>
      <c r="F1409" s="149"/>
      <c r="G1409" s="150"/>
      <c r="I1409" s="276" t="str">
        <f t="shared" si="21"/>
        <v/>
      </c>
    </row>
    <row r="1410" spans="1:9" x14ac:dyDescent="0.25">
      <c r="A1410" s="12"/>
      <c r="B1410" s="228"/>
      <c r="C1410" s="154" t="str">
        <f>IFERROR(IF(LEN(B1410)&gt;0,IF(INDEX(TasksList!$C$6:$C$1005,MATCH(LEFT(B1410,SEARCH(" - ",B1410)-1)*1,TasksList!$B$6:$B$1005,0),1)=0,"",INDEX(TasksList!$C$6:$C$1005,MATCH(LEFT(B1410,SEARCH(" - ",B1410)-1)*1,TasksList!$B$6:$B$1005,0),1)),""),"Task not found!")</f>
        <v/>
      </c>
      <c r="D1410" s="384"/>
      <c r="E1410" s="149"/>
      <c r="F1410" s="149"/>
      <c r="G1410" s="150"/>
      <c r="I1410" s="276" t="str">
        <f t="shared" si="21"/>
        <v/>
      </c>
    </row>
    <row r="1411" spans="1:9" x14ac:dyDescent="0.25">
      <c r="A1411" s="12"/>
      <c r="B1411" s="228"/>
      <c r="C1411" s="154" t="str">
        <f>IFERROR(IF(LEN(B1411)&gt;0,IF(INDEX(TasksList!$C$6:$C$1005,MATCH(LEFT(B1411,SEARCH(" - ",B1411)-1)*1,TasksList!$B$6:$B$1005,0),1)=0,"",INDEX(TasksList!$C$6:$C$1005,MATCH(LEFT(B1411,SEARCH(" - ",B1411)-1)*1,TasksList!$B$6:$B$1005,0),1)),""),"Task not found!")</f>
        <v/>
      </c>
      <c r="D1411" s="384"/>
      <c r="E1411" s="149"/>
      <c r="F1411" s="149"/>
      <c r="G1411" s="150"/>
      <c r="I1411" s="276" t="str">
        <f t="shared" si="21"/>
        <v/>
      </c>
    </row>
    <row r="1412" spans="1:9" x14ac:dyDescent="0.25">
      <c r="A1412" s="12"/>
      <c r="B1412" s="228"/>
      <c r="C1412" s="154" t="str">
        <f>IFERROR(IF(LEN(B1412)&gt;0,IF(INDEX(TasksList!$C$6:$C$1005,MATCH(LEFT(B1412,SEARCH(" - ",B1412)-1)*1,TasksList!$B$6:$B$1005,0),1)=0,"",INDEX(TasksList!$C$6:$C$1005,MATCH(LEFT(B1412,SEARCH(" - ",B1412)-1)*1,TasksList!$B$6:$B$1005,0),1)),""),"Task not found!")</f>
        <v/>
      </c>
      <c r="D1412" s="384"/>
      <c r="E1412" s="149"/>
      <c r="F1412" s="149"/>
      <c r="G1412" s="150"/>
      <c r="I1412" s="276" t="str">
        <f t="shared" si="21"/>
        <v/>
      </c>
    </row>
    <row r="1413" spans="1:9" x14ac:dyDescent="0.25">
      <c r="A1413" s="12"/>
      <c r="B1413" s="228"/>
      <c r="C1413" s="154" t="str">
        <f>IFERROR(IF(LEN(B1413)&gt;0,IF(INDEX(TasksList!$C$6:$C$1005,MATCH(LEFT(B1413,SEARCH(" - ",B1413)-1)*1,TasksList!$B$6:$B$1005,0),1)=0,"",INDEX(TasksList!$C$6:$C$1005,MATCH(LEFT(B1413,SEARCH(" - ",B1413)-1)*1,TasksList!$B$6:$B$1005,0),1)),""),"Task not found!")</f>
        <v/>
      </c>
      <c r="D1413" s="384"/>
      <c r="E1413" s="149"/>
      <c r="F1413" s="149"/>
      <c r="G1413" s="150"/>
      <c r="I1413" s="276" t="str">
        <f t="shared" si="21"/>
        <v/>
      </c>
    </row>
    <row r="1414" spans="1:9" x14ac:dyDescent="0.25">
      <c r="A1414" s="12"/>
      <c r="B1414" s="228"/>
      <c r="C1414" s="154" t="str">
        <f>IFERROR(IF(LEN(B1414)&gt;0,IF(INDEX(TasksList!$C$6:$C$1005,MATCH(LEFT(B1414,SEARCH(" - ",B1414)-1)*1,TasksList!$B$6:$B$1005,0),1)=0,"",INDEX(TasksList!$C$6:$C$1005,MATCH(LEFT(B1414,SEARCH(" - ",B1414)-1)*1,TasksList!$B$6:$B$1005,0),1)),""),"Task not found!")</f>
        <v/>
      </c>
      <c r="D1414" s="384"/>
      <c r="E1414" s="149"/>
      <c r="F1414" s="149"/>
      <c r="G1414" s="150"/>
      <c r="I1414" s="276" t="str">
        <f t="shared" si="21"/>
        <v/>
      </c>
    </row>
    <row r="1415" spans="1:9" x14ac:dyDescent="0.25">
      <c r="A1415" s="12"/>
      <c r="B1415" s="228"/>
      <c r="C1415" s="154" t="str">
        <f>IFERROR(IF(LEN(B1415)&gt;0,IF(INDEX(TasksList!$C$6:$C$1005,MATCH(LEFT(B1415,SEARCH(" - ",B1415)-1)*1,TasksList!$B$6:$B$1005,0),1)=0,"",INDEX(TasksList!$C$6:$C$1005,MATCH(LEFT(B1415,SEARCH(" - ",B1415)-1)*1,TasksList!$B$6:$B$1005,0),1)),""),"Task not found!")</f>
        <v/>
      </c>
      <c r="D1415" s="384"/>
      <c r="E1415" s="149"/>
      <c r="F1415" s="149"/>
      <c r="G1415" s="150"/>
      <c r="I1415" s="276" t="str">
        <f t="shared" ref="I1415:I1478" si="22">IF(AND(LEN(D1415)&gt;0,LEN(B1415)=0),"←   Missing Task ID",IF(AND(LEN(D1415)&gt;0,LEN(E1415)=0),"←   Missing STAGE",IF(AND(LEN(B1415)+LEN(E1415)&gt;0,LEN(D1415)=0),"←   Missing DATE","")))</f>
        <v/>
      </c>
    </row>
    <row r="1416" spans="1:9" x14ac:dyDescent="0.25">
      <c r="A1416" s="12"/>
      <c r="B1416" s="228"/>
      <c r="C1416" s="154" t="str">
        <f>IFERROR(IF(LEN(B1416)&gt;0,IF(INDEX(TasksList!$C$6:$C$1005,MATCH(LEFT(B1416,SEARCH(" - ",B1416)-1)*1,TasksList!$B$6:$B$1005,0),1)=0,"",INDEX(TasksList!$C$6:$C$1005,MATCH(LEFT(B1416,SEARCH(" - ",B1416)-1)*1,TasksList!$B$6:$B$1005,0),1)),""),"Task not found!")</f>
        <v/>
      </c>
      <c r="D1416" s="384"/>
      <c r="E1416" s="149"/>
      <c r="F1416" s="149"/>
      <c r="G1416" s="150"/>
      <c r="I1416" s="276" t="str">
        <f t="shared" si="22"/>
        <v/>
      </c>
    </row>
    <row r="1417" spans="1:9" x14ac:dyDescent="0.25">
      <c r="A1417" s="12"/>
      <c r="B1417" s="228"/>
      <c r="C1417" s="154" t="str">
        <f>IFERROR(IF(LEN(B1417)&gt;0,IF(INDEX(TasksList!$C$6:$C$1005,MATCH(LEFT(B1417,SEARCH(" - ",B1417)-1)*1,TasksList!$B$6:$B$1005,0),1)=0,"",INDEX(TasksList!$C$6:$C$1005,MATCH(LEFT(B1417,SEARCH(" - ",B1417)-1)*1,TasksList!$B$6:$B$1005,0),1)),""),"Task not found!")</f>
        <v/>
      </c>
      <c r="D1417" s="384"/>
      <c r="E1417" s="149"/>
      <c r="F1417" s="149"/>
      <c r="G1417" s="150"/>
      <c r="I1417" s="276" t="str">
        <f t="shared" si="22"/>
        <v/>
      </c>
    </row>
    <row r="1418" spans="1:9" x14ac:dyDescent="0.25">
      <c r="A1418" s="12"/>
      <c r="B1418" s="228"/>
      <c r="C1418" s="154" t="str">
        <f>IFERROR(IF(LEN(B1418)&gt;0,IF(INDEX(TasksList!$C$6:$C$1005,MATCH(LEFT(B1418,SEARCH(" - ",B1418)-1)*1,TasksList!$B$6:$B$1005,0),1)=0,"",INDEX(TasksList!$C$6:$C$1005,MATCH(LEFT(B1418,SEARCH(" - ",B1418)-1)*1,TasksList!$B$6:$B$1005,0),1)),""),"Task not found!")</f>
        <v/>
      </c>
      <c r="D1418" s="384"/>
      <c r="E1418" s="149"/>
      <c r="F1418" s="149"/>
      <c r="G1418" s="150"/>
      <c r="I1418" s="276" t="str">
        <f t="shared" si="22"/>
        <v/>
      </c>
    </row>
    <row r="1419" spans="1:9" x14ac:dyDescent="0.25">
      <c r="A1419" s="12"/>
      <c r="B1419" s="228"/>
      <c r="C1419" s="154" t="str">
        <f>IFERROR(IF(LEN(B1419)&gt;0,IF(INDEX(TasksList!$C$6:$C$1005,MATCH(LEFT(B1419,SEARCH(" - ",B1419)-1)*1,TasksList!$B$6:$B$1005,0),1)=0,"",INDEX(TasksList!$C$6:$C$1005,MATCH(LEFT(B1419,SEARCH(" - ",B1419)-1)*1,TasksList!$B$6:$B$1005,0),1)),""),"Task not found!")</f>
        <v/>
      </c>
      <c r="D1419" s="384"/>
      <c r="E1419" s="149"/>
      <c r="F1419" s="149"/>
      <c r="G1419" s="150"/>
      <c r="I1419" s="276" t="str">
        <f t="shared" si="22"/>
        <v/>
      </c>
    </row>
    <row r="1420" spans="1:9" x14ac:dyDescent="0.25">
      <c r="A1420" s="12"/>
      <c r="B1420" s="228"/>
      <c r="C1420" s="154" t="str">
        <f>IFERROR(IF(LEN(B1420)&gt;0,IF(INDEX(TasksList!$C$6:$C$1005,MATCH(LEFT(B1420,SEARCH(" - ",B1420)-1)*1,TasksList!$B$6:$B$1005,0),1)=0,"",INDEX(TasksList!$C$6:$C$1005,MATCH(LEFT(B1420,SEARCH(" - ",B1420)-1)*1,TasksList!$B$6:$B$1005,0),1)),""),"Task not found!")</f>
        <v/>
      </c>
      <c r="D1420" s="384"/>
      <c r="E1420" s="149"/>
      <c r="F1420" s="149"/>
      <c r="G1420" s="150"/>
      <c r="I1420" s="276" t="str">
        <f t="shared" si="22"/>
        <v/>
      </c>
    </row>
    <row r="1421" spans="1:9" x14ac:dyDescent="0.25">
      <c r="A1421" s="12"/>
      <c r="B1421" s="228"/>
      <c r="C1421" s="154" t="str">
        <f>IFERROR(IF(LEN(B1421)&gt;0,IF(INDEX(TasksList!$C$6:$C$1005,MATCH(LEFT(B1421,SEARCH(" - ",B1421)-1)*1,TasksList!$B$6:$B$1005,0),1)=0,"",INDEX(TasksList!$C$6:$C$1005,MATCH(LEFT(B1421,SEARCH(" - ",B1421)-1)*1,TasksList!$B$6:$B$1005,0),1)),""),"Task not found!")</f>
        <v/>
      </c>
      <c r="D1421" s="384"/>
      <c r="E1421" s="149"/>
      <c r="F1421" s="149"/>
      <c r="G1421" s="150"/>
      <c r="I1421" s="276" t="str">
        <f t="shared" si="22"/>
        <v/>
      </c>
    </row>
    <row r="1422" spans="1:9" x14ac:dyDescent="0.25">
      <c r="A1422" s="12"/>
      <c r="B1422" s="228"/>
      <c r="C1422" s="154" t="str">
        <f>IFERROR(IF(LEN(B1422)&gt;0,IF(INDEX(TasksList!$C$6:$C$1005,MATCH(LEFT(B1422,SEARCH(" - ",B1422)-1)*1,TasksList!$B$6:$B$1005,0),1)=0,"",INDEX(TasksList!$C$6:$C$1005,MATCH(LEFT(B1422,SEARCH(" - ",B1422)-1)*1,TasksList!$B$6:$B$1005,0),1)),""),"Task not found!")</f>
        <v/>
      </c>
      <c r="D1422" s="384"/>
      <c r="E1422" s="149"/>
      <c r="F1422" s="149"/>
      <c r="G1422" s="150"/>
      <c r="I1422" s="276" t="str">
        <f t="shared" si="22"/>
        <v/>
      </c>
    </row>
    <row r="1423" spans="1:9" x14ac:dyDescent="0.25">
      <c r="A1423" s="12"/>
      <c r="B1423" s="228"/>
      <c r="C1423" s="154" t="str">
        <f>IFERROR(IF(LEN(B1423)&gt;0,IF(INDEX(TasksList!$C$6:$C$1005,MATCH(LEFT(B1423,SEARCH(" - ",B1423)-1)*1,TasksList!$B$6:$B$1005,0),1)=0,"",INDEX(TasksList!$C$6:$C$1005,MATCH(LEFT(B1423,SEARCH(" - ",B1423)-1)*1,TasksList!$B$6:$B$1005,0),1)),""),"Task not found!")</f>
        <v/>
      </c>
      <c r="D1423" s="384"/>
      <c r="E1423" s="149"/>
      <c r="F1423" s="149"/>
      <c r="G1423" s="150"/>
      <c r="I1423" s="276" t="str">
        <f t="shared" si="22"/>
        <v/>
      </c>
    </row>
    <row r="1424" spans="1:9" x14ac:dyDescent="0.25">
      <c r="A1424" s="12"/>
      <c r="B1424" s="228"/>
      <c r="C1424" s="154" t="str">
        <f>IFERROR(IF(LEN(B1424)&gt;0,IF(INDEX(TasksList!$C$6:$C$1005,MATCH(LEFT(B1424,SEARCH(" - ",B1424)-1)*1,TasksList!$B$6:$B$1005,0),1)=0,"",INDEX(TasksList!$C$6:$C$1005,MATCH(LEFT(B1424,SEARCH(" - ",B1424)-1)*1,TasksList!$B$6:$B$1005,0),1)),""),"Task not found!")</f>
        <v/>
      </c>
      <c r="D1424" s="384"/>
      <c r="E1424" s="149"/>
      <c r="F1424" s="149"/>
      <c r="G1424" s="150"/>
      <c r="I1424" s="276" t="str">
        <f t="shared" si="22"/>
        <v/>
      </c>
    </row>
    <row r="1425" spans="1:9" x14ac:dyDescent="0.25">
      <c r="A1425" s="12"/>
      <c r="B1425" s="228"/>
      <c r="C1425" s="154" t="str">
        <f>IFERROR(IF(LEN(B1425)&gt;0,IF(INDEX(TasksList!$C$6:$C$1005,MATCH(LEFT(B1425,SEARCH(" - ",B1425)-1)*1,TasksList!$B$6:$B$1005,0),1)=0,"",INDEX(TasksList!$C$6:$C$1005,MATCH(LEFT(B1425,SEARCH(" - ",B1425)-1)*1,TasksList!$B$6:$B$1005,0),1)),""),"Task not found!")</f>
        <v/>
      </c>
      <c r="D1425" s="384"/>
      <c r="E1425" s="149"/>
      <c r="F1425" s="149"/>
      <c r="G1425" s="150"/>
      <c r="I1425" s="276" t="str">
        <f t="shared" si="22"/>
        <v/>
      </c>
    </row>
    <row r="1426" spans="1:9" x14ac:dyDescent="0.25">
      <c r="A1426" s="12"/>
      <c r="B1426" s="228"/>
      <c r="C1426" s="154" t="str">
        <f>IFERROR(IF(LEN(B1426)&gt;0,IF(INDEX(TasksList!$C$6:$C$1005,MATCH(LEFT(B1426,SEARCH(" - ",B1426)-1)*1,TasksList!$B$6:$B$1005,0),1)=0,"",INDEX(TasksList!$C$6:$C$1005,MATCH(LEFT(B1426,SEARCH(" - ",B1426)-1)*1,TasksList!$B$6:$B$1005,0),1)),""),"Task not found!")</f>
        <v/>
      </c>
      <c r="D1426" s="384"/>
      <c r="E1426" s="149"/>
      <c r="F1426" s="149"/>
      <c r="G1426" s="150"/>
      <c r="I1426" s="276" t="str">
        <f t="shared" si="22"/>
        <v/>
      </c>
    </row>
    <row r="1427" spans="1:9" x14ac:dyDescent="0.25">
      <c r="A1427" s="12"/>
      <c r="B1427" s="228"/>
      <c r="C1427" s="154" t="str">
        <f>IFERROR(IF(LEN(B1427)&gt;0,IF(INDEX(TasksList!$C$6:$C$1005,MATCH(LEFT(B1427,SEARCH(" - ",B1427)-1)*1,TasksList!$B$6:$B$1005,0),1)=0,"",INDEX(TasksList!$C$6:$C$1005,MATCH(LEFT(B1427,SEARCH(" - ",B1427)-1)*1,TasksList!$B$6:$B$1005,0),1)),""),"Task not found!")</f>
        <v/>
      </c>
      <c r="D1427" s="384"/>
      <c r="E1427" s="149"/>
      <c r="F1427" s="149"/>
      <c r="G1427" s="150"/>
      <c r="I1427" s="276" t="str">
        <f t="shared" si="22"/>
        <v/>
      </c>
    </row>
    <row r="1428" spans="1:9" x14ac:dyDescent="0.25">
      <c r="A1428" s="12"/>
      <c r="B1428" s="228"/>
      <c r="C1428" s="154" t="str">
        <f>IFERROR(IF(LEN(B1428)&gt;0,IF(INDEX(TasksList!$C$6:$C$1005,MATCH(LEFT(B1428,SEARCH(" - ",B1428)-1)*1,TasksList!$B$6:$B$1005,0),1)=0,"",INDEX(TasksList!$C$6:$C$1005,MATCH(LEFT(B1428,SEARCH(" - ",B1428)-1)*1,TasksList!$B$6:$B$1005,0),1)),""),"Task not found!")</f>
        <v/>
      </c>
      <c r="D1428" s="384"/>
      <c r="E1428" s="149"/>
      <c r="F1428" s="149"/>
      <c r="G1428" s="150"/>
      <c r="I1428" s="276" t="str">
        <f t="shared" si="22"/>
        <v/>
      </c>
    </row>
    <row r="1429" spans="1:9" x14ac:dyDescent="0.25">
      <c r="A1429" s="12"/>
      <c r="B1429" s="228"/>
      <c r="C1429" s="154" t="str">
        <f>IFERROR(IF(LEN(B1429)&gt;0,IF(INDEX(TasksList!$C$6:$C$1005,MATCH(LEFT(B1429,SEARCH(" - ",B1429)-1)*1,TasksList!$B$6:$B$1005,0),1)=0,"",INDEX(TasksList!$C$6:$C$1005,MATCH(LEFT(B1429,SEARCH(" - ",B1429)-1)*1,TasksList!$B$6:$B$1005,0),1)),""),"Task not found!")</f>
        <v/>
      </c>
      <c r="D1429" s="384"/>
      <c r="E1429" s="149"/>
      <c r="F1429" s="149"/>
      <c r="G1429" s="150"/>
      <c r="I1429" s="276" t="str">
        <f t="shared" si="22"/>
        <v/>
      </c>
    </row>
    <row r="1430" spans="1:9" x14ac:dyDescent="0.25">
      <c r="A1430" s="12"/>
      <c r="B1430" s="228"/>
      <c r="C1430" s="154" t="str">
        <f>IFERROR(IF(LEN(B1430)&gt;0,IF(INDEX(TasksList!$C$6:$C$1005,MATCH(LEFT(B1430,SEARCH(" - ",B1430)-1)*1,TasksList!$B$6:$B$1005,0),1)=0,"",INDEX(TasksList!$C$6:$C$1005,MATCH(LEFT(B1430,SEARCH(" - ",B1430)-1)*1,TasksList!$B$6:$B$1005,0),1)),""),"Task not found!")</f>
        <v/>
      </c>
      <c r="D1430" s="384"/>
      <c r="E1430" s="149"/>
      <c r="F1430" s="149"/>
      <c r="G1430" s="150"/>
      <c r="I1430" s="276" t="str">
        <f t="shared" si="22"/>
        <v/>
      </c>
    </row>
    <row r="1431" spans="1:9" x14ac:dyDescent="0.25">
      <c r="A1431" s="12"/>
      <c r="B1431" s="228"/>
      <c r="C1431" s="154" t="str">
        <f>IFERROR(IF(LEN(B1431)&gt;0,IF(INDEX(TasksList!$C$6:$C$1005,MATCH(LEFT(B1431,SEARCH(" - ",B1431)-1)*1,TasksList!$B$6:$B$1005,0),1)=0,"",INDEX(TasksList!$C$6:$C$1005,MATCH(LEFT(B1431,SEARCH(" - ",B1431)-1)*1,TasksList!$B$6:$B$1005,0),1)),""),"Task not found!")</f>
        <v/>
      </c>
      <c r="D1431" s="384"/>
      <c r="E1431" s="149"/>
      <c r="F1431" s="149"/>
      <c r="G1431" s="150"/>
      <c r="I1431" s="276" t="str">
        <f t="shared" si="22"/>
        <v/>
      </c>
    </row>
    <row r="1432" spans="1:9" x14ac:dyDescent="0.25">
      <c r="A1432" s="12"/>
      <c r="B1432" s="228"/>
      <c r="C1432" s="154" t="str">
        <f>IFERROR(IF(LEN(B1432)&gt;0,IF(INDEX(TasksList!$C$6:$C$1005,MATCH(LEFT(B1432,SEARCH(" - ",B1432)-1)*1,TasksList!$B$6:$B$1005,0),1)=0,"",INDEX(TasksList!$C$6:$C$1005,MATCH(LEFT(B1432,SEARCH(" - ",B1432)-1)*1,TasksList!$B$6:$B$1005,0),1)),""),"Task not found!")</f>
        <v/>
      </c>
      <c r="D1432" s="384"/>
      <c r="E1432" s="149"/>
      <c r="F1432" s="149"/>
      <c r="G1432" s="150"/>
      <c r="I1432" s="276" t="str">
        <f t="shared" si="22"/>
        <v/>
      </c>
    </row>
    <row r="1433" spans="1:9" x14ac:dyDescent="0.25">
      <c r="A1433" s="12"/>
      <c r="B1433" s="228"/>
      <c r="C1433" s="154" t="str">
        <f>IFERROR(IF(LEN(B1433)&gt;0,IF(INDEX(TasksList!$C$6:$C$1005,MATCH(LEFT(B1433,SEARCH(" - ",B1433)-1)*1,TasksList!$B$6:$B$1005,0),1)=0,"",INDEX(TasksList!$C$6:$C$1005,MATCH(LEFT(B1433,SEARCH(" - ",B1433)-1)*1,TasksList!$B$6:$B$1005,0),1)),""),"Task not found!")</f>
        <v/>
      </c>
      <c r="D1433" s="384"/>
      <c r="E1433" s="149"/>
      <c r="F1433" s="149"/>
      <c r="G1433" s="150"/>
      <c r="I1433" s="276" t="str">
        <f t="shared" si="22"/>
        <v/>
      </c>
    </row>
    <row r="1434" spans="1:9" x14ac:dyDescent="0.25">
      <c r="A1434" s="12"/>
      <c r="B1434" s="228"/>
      <c r="C1434" s="154" t="str">
        <f>IFERROR(IF(LEN(B1434)&gt;0,IF(INDEX(TasksList!$C$6:$C$1005,MATCH(LEFT(B1434,SEARCH(" - ",B1434)-1)*1,TasksList!$B$6:$B$1005,0),1)=0,"",INDEX(TasksList!$C$6:$C$1005,MATCH(LEFT(B1434,SEARCH(" - ",B1434)-1)*1,TasksList!$B$6:$B$1005,0),1)),""),"Task not found!")</f>
        <v/>
      </c>
      <c r="D1434" s="384"/>
      <c r="E1434" s="149"/>
      <c r="F1434" s="149"/>
      <c r="G1434" s="150"/>
      <c r="I1434" s="276" t="str">
        <f t="shared" si="22"/>
        <v/>
      </c>
    </row>
    <row r="1435" spans="1:9" x14ac:dyDescent="0.25">
      <c r="A1435" s="12"/>
      <c r="B1435" s="228"/>
      <c r="C1435" s="154" t="str">
        <f>IFERROR(IF(LEN(B1435)&gt;0,IF(INDEX(TasksList!$C$6:$C$1005,MATCH(LEFT(B1435,SEARCH(" - ",B1435)-1)*1,TasksList!$B$6:$B$1005,0),1)=0,"",INDEX(TasksList!$C$6:$C$1005,MATCH(LEFT(B1435,SEARCH(" - ",B1435)-1)*1,TasksList!$B$6:$B$1005,0),1)),""),"Task not found!")</f>
        <v/>
      </c>
      <c r="D1435" s="384"/>
      <c r="E1435" s="149"/>
      <c r="F1435" s="149"/>
      <c r="G1435" s="150"/>
      <c r="I1435" s="276" t="str">
        <f t="shared" si="22"/>
        <v/>
      </c>
    </row>
    <row r="1436" spans="1:9" x14ac:dyDescent="0.25">
      <c r="A1436" s="12"/>
      <c r="B1436" s="228"/>
      <c r="C1436" s="154" t="str">
        <f>IFERROR(IF(LEN(B1436)&gt;0,IF(INDEX(TasksList!$C$6:$C$1005,MATCH(LEFT(B1436,SEARCH(" - ",B1436)-1)*1,TasksList!$B$6:$B$1005,0),1)=0,"",INDEX(TasksList!$C$6:$C$1005,MATCH(LEFT(B1436,SEARCH(" - ",B1436)-1)*1,TasksList!$B$6:$B$1005,0),1)),""),"Task not found!")</f>
        <v/>
      </c>
      <c r="D1436" s="384"/>
      <c r="E1436" s="149"/>
      <c r="F1436" s="149"/>
      <c r="G1436" s="150"/>
      <c r="I1436" s="276" t="str">
        <f t="shared" si="22"/>
        <v/>
      </c>
    </row>
    <row r="1437" spans="1:9" x14ac:dyDescent="0.25">
      <c r="A1437" s="12"/>
      <c r="B1437" s="228"/>
      <c r="C1437" s="154" t="str">
        <f>IFERROR(IF(LEN(B1437)&gt;0,IF(INDEX(TasksList!$C$6:$C$1005,MATCH(LEFT(B1437,SEARCH(" - ",B1437)-1)*1,TasksList!$B$6:$B$1005,0),1)=0,"",INDEX(TasksList!$C$6:$C$1005,MATCH(LEFT(B1437,SEARCH(" - ",B1437)-1)*1,TasksList!$B$6:$B$1005,0),1)),""),"Task not found!")</f>
        <v/>
      </c>
      <c r="D1437" s="384"/>
      <c r="E1437" s="149"/>
      <c r="F1437" s="149"/>
      <c r="G1437" s="150"/>
      <c r="I1437" s="276" t="str">
        <f t="shared" si="22"/>
        <v/>
      </c>
    </row>
    <row r="1438" spans="1:9" x14ac:dyDescent="0.25">
      <c r="A1438" s="12"/>
      <c r="B1438" s="228"/>
      <c r="C1438" s="154" t="str">
        <f>IFERROR(IF(LEN(B1438)&gt;0,IF(INDEX(TasksList!$C$6:$C$1005,MATCH(LEFT(B1438,SEARCH(" - ",B1438)-1)*1,TasksList!$B$6:$B$1005,0),1)=0,"",INDEX(TasksList!$C$6:$C$1005,MATCH(LEFT(B1438,SEARCH(" - ",B1438)-1)*1,TasksList!$B$6:$B$1005,0),1)),""),"Task not found!")</f>
        <v/>
      </c>
      <c r="D1438" s="384"/>
      <c r="E1438" s="149"/>
      <c r="F1438" s="149"/>
      <c r="G1438" s="150"/>
      <c r="I1438" s="276" t="str">
        <f t="shared" si="22"/>
        <v/>
      </c>
    </row>
    <row r="1439" spans="1:9" x14ac:dyDescent="0.25">
      <c r="A1439" s="12"/>
      <c r="B1439" s="228"/>
      <c r="C1439" s="154" t="str">
        <f>IFERROR(IF(LEN(B1439)&gt;0,IF(INDEX(TasksList!$C$6:$C$1005,MATCH(LEFT(B1439,SEARCH(" - ",B1439)-1)*1,TasksList!$B$6:$B$1005,0),1)=0,"",INDEX(TasksList!$C$6:$C$1005,MATCH(LEFT(B1439,SEARCH(" - ",B1439)-1)*1,TasksList!$B$6:$B$1005,0),1)),""),"Task not found!")</f>
        <v/>
      </c>
      <c r="D1439" s="384"/>
      <c r="E1439" s="149"/>
      <c r="F1439" s="149"/>
      <c r="G1439" s="150"/>
      <c r="I1439" s="276" t="str">
        <f t="shared" si="22"/>
        <v/>
      </c>
    </row>
    <row r="1440" spans="1:9" x14ac:dyDescent="0.25">
      <c r="A1440" s="12"/>
      <c r="B1440" s="228"/>
      <c r="C1440" s="154" t="str">
        <f>IFERROR(IF(LEN(B1440)&gt;0,IF(INDEX(TasksList!$C$6:$C$1005,MATCH(LEFT(B1440,SEARCH(" - ",B1440)-1)*1,TasksList!$B$6:$B$1005,0),1)=0,"",INDEX(TasksList!$C$6:$C$1005,MATCH(LEFT(B1440,SEARCH(" - ",B1440)-1)*1,TasksList!$B$6:$B$1005,0),1)),""),"Task not found!")</f>
        <v/>
      </c>
      <c r="D1440" s="384"/>
      <c r="E1440" s="149"/>
      <c r="F1440" s="149"/>
      <c r="G1440" s="150"/>
      <c r="I1440" s="276" t="str">
        <f t="shared" si="22"/>
        <v/>
      </c>
    </row>
    <row r="1441" spans="1:9" x14ac:dyDescent="0.25">
      <c r="A1441" s="12"/>
      <c r="B1441" s="228"/>
      <c r="C1441" s="154" t="str">
        <f>IFERROR(IF(LEN(B1441)&gt;0,IF(INDEX(TasksList!$C$6:$C$1005,MATCH(LEFT(B1441,SEARCH(" - ",B1441)-1)*1,TasksList!$B$6:$B$1005,0),1)=0,"",INDEX(TasksList!$C$6:$C$1005,MATCH(LEFT(B1441,SEARCH(" - ",B1441)-1)*1,TasksList!$B$6:$B$1005,0),1)),""),"Task not found!")</f>
        <v/>
      </c>
      <c r="D1441" s="384"/>
      <c r="E1441" s="149"/>
      <c r="F1441" s="149"/>
      <c r="G1441" s="150"/>
      <c r="I1441" s="276" t="str">
        <f t="shared" si="22"/>
        <v/>
      </c>
    </row>
    <row r="1442" spans="1:9" x14ac:dyDescent="0.25">
      <c r="A1442" s="12"/>
      <c r="B1442" s="228"/>
      <c r="C1442" s="154" t="str">
        <f>IFERROR(IF(LEN(B1442)&gt;0,IF(INDEX(TasksList!$C$6:$C$1005,MATCH(LEFT(B1442,SEARCH(" - ",B1442)-1)*1,TasksList!$B$6:$B$1005,0),1)=0,"",INDEX(TasksList!$C$6:$C$1005,MATCH(LEFT(B1442,SEARCH(" - ",B1442)-1)*1,TasksList!$B$6:$B$1005,0),1)),""),"Task not found!")</f>
        <v/>
      </c>
      <c r="D1442" s="384"/>
      <c r="E1442" s="149"/>
      <c r="F1442" s="149"/>
      <c r="G1442" s="150"/>
      <c r="I1442" s="276" t="str">
        <f t="shared" si="22"/>
        <v/>
      </c>
    </row>
    <row r="1443" spans="1:9" x14ac:dyDescent="0.25">
      <c r="A1443" s="12"/>
      <c r="B1443" s="228"/>
      <c r="C1443" s="154" t="str">
        <f>IFERROR(IF(LEN(B1443)&gt;0,IF(INDEX(TasksList!$C$6:$C$1005,MATCH(LEFT(B1443,SEARCH(" - ",B1443)-1)*1,TasksList!$B$6:$B$1005,0),1)=0,"",INDEX(TasksList!$C$6:$C$1005,MATCH(LEFT(B1443,SEARCH(" - ",B1443)-1)*1,TasksList!$B$6:$B$1005,0),1)),""),"Task not found!")</f>
        <v/>
      </c>
      <c r="D1443" s="384"/>
      <c r="E1443" s="149"/>
      <c r="F1443" s="149"/>
      <c r="G1443" s="150"/>
      <c r="I1443" s="276" t="str">
        <f t="shared" si="22"/>
        <v/>
      </c>
    </row>
    <row r="1444" spans="1:9" x14ac:dyDescent="0.25">
      <c r="A1444" s="12"/>
      <c r="B1444" s="228"/>
      <c r="C1444" s="154" t="str">
        <f>IFERROR(IF(LEN(B1444)&gt;0,IF(INDEX(TasksList!$C$6:$C$1005,MATCH(LEFT(B1444,SEARCH(" - ",B1444)-1)*1,TasksList!$B$6:$B$1005,0),1)=0,"",INDEX(TasksList!$C$6:$C$1005,MATCH(LEFT(B1444,SEARCH(" - ",B1444)-1)*1,TasksList!$B$6:$B$1005,0),1)),""),"Task not found!")</f>
        <v/>
      </c>
      <c r="D1444" s="384"/>
      <c r="E1444" s="149"/>
      <c r="F1444" s="149"/>
      <c r="G1444" s="150"/>
      <c r="I1444" s="276" t="str">
        <f t="shared" si="22"/>
        <v/>
      </c>
    </row>
    <row r="1445" spans="1:9" x14ac:dyDescent="0.25">
      <c r="A1445" s="12"/>
      <c r="B1445" s="228"/>
      <c r="C1445" s="154" t="str">
        <f>IFERROR(IF(LEN(B1445)&gt;0,IF(INDEX(TasksList!$C$6:$C$1005,MATCH(LEFT(B1445,SEARCH(" - ",B1445)-1)*1,TasksList!$B$6:$B$1005,0),1)=0,"",INDEX(TasksList!$C$6:$C$1005,MATCH(LEFT(B1445,SEARCH(" - ",B1445)-1)*1,TasksList!$B$6:$B$1005,0),1)),""),"Task not found!")</f>
        <v/>
      </c>
      <c r="D1445" s="384"/>
      <c r="E1445" s="149"/>
      <c r="F1445" s="149"/>
      <c r="G1445" s="150"/>
      <c r="I1445" s="276" t="str">
        <f t="shared" si="22"/>
        <v/>
      </c>
    </row>
    <row r="1446" spans="1:9" x14ac:dyDescent="0.25">
      <c r="A1446" s="12"/>
      <c r="B1446" s="228"/>
      <c r="C1446" s="154" t="str">
        <f>IFERROR(IF(LEN(B1446)&gt;0,IF(INDEX(TasksList!$C$6:$C$1005,MATCH(LEFT(B1446,SEARCH(" - ",B1446)-1)*1,TasksList!$B$6:$B$1005,0),1)=0,"",INDEX(TasksList!$C$6:$C$1005,MATCH(LEFT(B1446,SEARCH(" - ",B1446)-1)*1,TasksList!$B$6:$B$1005,0),1)),""),"Task not found!")</f>
        <v/>
      </c>
      <c r="D1446" s="384"/>
      <c r="E1446" s="149"/>
      <c r="F1446" s="149"/>
      <c r="G1446" s="150"/>
      <c r="I1446" s="276" t="str">
        <f t="shared" si="22"/>
        <v/>
      </c>
    </row>
    <row r="1447" spans="1:9" x14ac:dyDescent="0.25">
      <c r="A1447" s="12"/>
      <c r="B1447" s="228"/>
      <c r="C1447" s="154" t="str">
        <f>IFERROR(IF(LEN(B1447)&gt;0,IF(INDEX(TasksList!$C$6:$C$1005,MATCH(LEFT(B1447,SEARCH(" - ",B1447)-1)*1,TasksList!$B$6:$B$1005,0),1)=0,"",INDEX(TasksList!$C$6:$C$1005,MATCH(LEFT(B1447,SEARCH(" - ",B1447)-1)*1,TasksList!$B$6:$B$1005,0),1)),""),"Task not found!")</f>
        <v/>
      </c>
      <c r="D1447" s="384"/>
      <c r="E1447" s="149"/>
      <c r="F1447" s="149"/>
      <c r="G1447" s="150"/>
      <c r="I1447" s="276" t="str">
        <f t="shared" si="22"/>
        <v/>
      </c>
    </row>
    <row r="1448" spans="1:9" x14ac:dyDescent="0.25">
      <c r="A1448" s="12"/>
      <c r="B1448" s="228"/>
      <c r="C1448" s="154" t="str">
        <f>IFERROR(IF(LEN(B1448)&gt;0,IF(INDEX(TasksList!$C$6:$C$1005,MATCH(LEFT(B1448,SEARCH(" - ",B1448)-1)*1,TasksList!$B$6:$B$1005,0),1)=0,"",INDEX(TasksList!$C$6:$C$1005,MATCH(LEFT(B1448,SEARCH(" - ",B1448)-1)*1,TasksList!$B$6:$B$1005,0),1)),""),"Task not found!")</f>
        <v/>
      </c>
      <c r="D1448" s="384"/>
      <c r="E1448" s="149"/>
      <c r="F1448" s="149"/>
      <c r="G1448" s="150"/>
      <c r="I1448" s="276" t="str">
        <f t="shared" si="22"/>
        <v/>
      </c>
    </row>
    <row r="1449" spans="1:9" x14ac:dyDescent="0.25">
      <c r="A1449" s="12"/>
      <c r="B1449" s="228"/>
      <c r="C1449" s="154" t="str">
        <f>IFERROR(IF(LEN(B1449)&gt;0,IF(INDEX(TasksList!$C$6:$C$1005,MATCH(LEFT(B1449,SEARCH(" - ",B1449)-1)*1,TasksList!$B$6:$B$1005,0),1)=0,"",INDEX(TasksList!$C$6:$C$1005,MATCH(LEFT(B1449,SEARCH(" - ",B1449)-1)*1,TasksList!$B$6:$B$1005,0),1)),""),"Task not found!")</f>
        <v/>
      </c>
      <c r="D1449" s="384"/>
      <c r="E1449" s="149"/>
      <c r="F1449" s="149"/>
      <c r="G1449" s="150"/>
      <c r="I1449" s="276" t="str">
        <f t="shared" si="22"/>
        <v/>
      </c>
    </row>
    <row r="1450" spans="1:9" x14ac:dyDescent="0.25">
      <c r="A1450" s="12"/>
      <c r="B1450" s="228"/>
      <c r="C1450" s="154" t="str">
        <f>IFERROR(IF(LEN(B1450)&gt;0,IF(INDEX(TasksList!$C$6:$C$1005,MATCH(LEFT(B1450,SEARCH(" - ",B1450)-1)*1,TasksList!$B$6:$B$1005,0),1)=0,"",INDEX(TasksList!$C$6:$C$1005,MATCH(LEFT(B1450,SEARCH(" - ",B1450)-1)*1,TasksList!$B$6:$B$1005,0),1)),""),"Task not found!")</f>
        <v/>
      </c>
      <c r="D1450" s="384"/>
      <c r="E1450" s="149"/>
      <c r="F1450" s="149"/>
      <c r="G1450" s="150"/>
      <c r="I1450" s="276" t="str">
        <f t="shared" si="22"/>
        <v/>
      </c>
    </row>
    <row r="1451" spans="1:9" x14ac:dyDescent="0.25">
      <c r="A1451" s="12"/>
      <c r="B1451" s="228"/>
      <c r="C1451" s="154" t="str">
        <f>IFERROR(IF(LEN(B1451)&gt;0,IF(INDEX(TasksList!$C$6:$C$1005,MATCH(LEFT(B1451,SEARCH(" - ",B1451)-1)*1,TasksList!$B$6:$B$1005,0),1)=0,"",INDEX(TasksList!$C$6:$C$1005,MATCH(LEFT(B1451,SEARCH(" - ",B1451)-1)*1,TasksList!$B$6:$B$1005,0),1)),""),"Task not found!")</f>
        <v/>
      </c>
      <c r="D1451" s="384"/>
      <c r="E1451" s="149"/>
      <c r="F1451" s="149"/>
      <c r="G1451" s="150"/>
      <c r="I1451" s="276" t="str">
        <f t="shared" si="22"/>
        <v/>
      </c>
    </row>
    <row r="1452" spans="1:9" x14ac:dyDescent="0.25">
      <c r="A1452" s="12"/>
      <c r="B1452" s="228"/>
      <c r="C1452" s="154" t="str">
        <f>IFERROR(IF(LEN(B1452)&gt;0,IF(INDEX(TasksList!$C$6:$C$1005,MATCH(LEFT(B1452,SEARCH(" - ",B1452)-1)*1,TasksList!$B$6:$B$1005,0),1)=0,"",INDEX(TasksList!$C$6:$C$1005,MATCH(LEFT(B1452,SEARCH(" - ",B1452)-1)*1,TasksList!$B$6:$B$1005,0),1)),""),"Task not found!")</f>
        <v/>
      </c>
      <c r="D1452" s="384"/>
      <c r="E1452" s="149"/>
      <c r="F1452" s="149"/>
      <c r="G1452" s="150"/>
      <c r="I1452" s="276" t="str">
        <f t="shared" si="22"/>
        <v/>
      </c>
    </row>
    <row r="1453" spans="1:9" x14ac:dyDescent="0.25">
      <c r="A1453" s="12"/>
      <c r="B1453" s="228"/>
      <c r="C1453" s="154" t="str">
        <f>IFERROR(IF(LEN(B1453)&gt;0,IF(INDEX(TasksList!$C$6:$C$1005,MATCH(LEFT(B1453,SEARCH(" - ",B1453)-1)*1,TasksList!$B$6:$B$1005,0),1)=0,"",INDEX(TasksList!$C$6:$C$1005,MATCH(LEFT(B1453,SEARCH(" - ",B1453)-1)*1,TasksList!$B$6:$B$1005,0),1)),""),"Task not found!")</f>
        <v/>
      </c>
      <c r="D1453" s="384"/>
      <c r="E1453" s="149"/>
      <c r="F1453" s="149"/>
      <c r="G1453" s="150"/>
      <c r="I1453" s="276" t="str">
        <f t="shared" si="22"/>
        <v/>
      </c>
    </row>
    <row r="1454" spans="1:9" x14ac:dyDescent="0.25">
      <c r="A1454" s="12"/>
      <c r="B1454" s="228"/>
      <c r="C1454" s="154" t="str">
        <f>IFERROR(IF(LEN(B1454)&gt;0,IF(INDEX(TasksList!$C$6:$C$1005,MATCH(LEFT(B1454,SEARCH(" - ",B1454)-1)*1,TasksList!$B$6:$B$1005,0),1)=0,"",INDEX(TasksList!$C$6:$C$1005,MATCH(LEFT(B1454,SEARCH(" - ",B1454)-1)*1,TasksList!$B$6:$B$1005,0),1)),""),"Task not found!")</f>
        <v/>
      </c>
      <c r="D1454" s="384"/>
      <c r="E1454" s="149"/>
      <c r="F1454" s="149"/>
      <c r="G1454" s="150"/>
      <c r="I1454" s="276" t="str">
        <f t="shared" si="22"/>
        <v/>
      </c>
    </row>
    <row r="1455" spans="1:9" x14ac:dyDescent="0.25">
      <c r="A1455" s="12"/>
      <c r="B1455" s="228"/>
      <c r="C1455" s="154" t="str">
        <f>IFERROR(IF(LEN(B1455)&gt;0,IF(INDEX(TasksList!$C$6:$C$1005,MATCH(LEFT(B1455,SEARCH(" - ",B1455)-1)*1,TasksList!$B$6:$B$1005,0),1)=0,"",INDEX(TasksList!$C$6:$C$1005,MATCH(LEFT(B1455,SEARCH(" - ",B1455)-1)*1,TasksList!$B$6:$B$1005,0),1)),""),"Task not found!")</f>
        <v/>
      </c>
      <c r="D1455" s="384"/>
      <c r="E1455" s="149"/>
      <c r="F1455" s="149"/>
      <c r="G1455" s="150"/>
      <c r="I1455" s="276" t="str">
        <f t="shared" si="22"/>
        <v/>
      </c>
    </row>
    <row r="1456" spans="1:9" x14ac:dyDescent="0.25">
      <c r="A1456" s="12"/>
      <c r="B1456" s="228"/>
      <c r="C1456" s="154" t="str">
        <f>IFERROR(IF(LEN(B1456)&gt;0,IF(INDEX(TasksList!$C$6:$C$1005,MATCH(LEFT(B1456,SEARCH(" - ",B1456)-1)*1,TasksList!$B$6:$B$1005,0),1)=0,"",INDEX(TasksList!$C$6:$C$1005,MATCH(LEFT(B1456,SEARCH(" - ",B1456)-1)*1,TasksList!$B$6:$B$1005,0),1)),""),"Task not found!")</f>
        <v/>
      </c>
      <c r="D1456" s="384"/>
      <c r="E1456" s="149"/>
      <c r="F1456" s="149"/>
      <c r="G1456" s="150"/>
      <c r="I1456" s="276" t="str">
        <f t="shared" si="22"/>
        <v/>
      </c>
    </row>
    <row r="1457" spans="1:9" x14ac:dyDescent="0.25">
      <c r="A1457" s="12"/>
      <c r="B1457" s="228"/>
      <c r="C1457" s="154" t="str">
        <f>IFERROR(IF(LEN(B1457)&gt;0,IF(INDEX(TasksList!$C$6:$C$1005,MATCH(LEFT(B1457,SEARCH(" - ",B1457)-1)*1,TasksList!$B$6:$B$1005,0),1)=0,"",INDEX(TasksList!$C$6:$C$1005,MATCH(LEFT(B1457,SEARCH(" - ",B1457)-1)*1,TasksList!$B$6:$B$1005,0),1)),""),"Task not found!")</f>
        <v/>
      </c>
      <c r="D1457" s="384"/>
      <c r="E1457" s="149"/>
      <c r="F1457" s="149"/>
      <c r="G1457" s="150"/>
      <c r="I1457" s="276" t="str">
        <f t="shared" si="22"/>
        <v/>
      </c>
    </row>
    <row r="1458" spans="1:9" x14ac:dyDescent="0.25">
      <c r="A1458" s="12"/>
      <c r="B1458" s="228"/>
      <c r="C1458" s="154" t="str">
        <f>IFERROR(IF(LEN(B1458)&gt;0,IF(INDEX(TasksList!$C$6:$C$1005,MATCH(LEFT(B1458,SEARCH(" - ",B1458)-1)*1,TasksList!$B$6:$B$1005,0),1)=0,"",INDEX(TasksList!$C$6:$C$1005,MATCH(LEFT(B1458,SEARCH(" - ",B1458)-1)*1,TasksList!$B$6:$B$1005,0),1)),""),"Task not found!")</f>
        <v/>
      </c>
      <c r="D1458" s="384"/>
      <c r="E1458" s="149"/>
      <c r="F1458" s="149"/>
      <c r="G1458" s="150"/>
      <c r="I1458" s="276" t="str">
        <f t="shared" si="22"/>
        <v/>
      </c>
    </row>
    <row r="1459" spans="1:9" x14ac:dyDescent="0.25">
      <c r="A1459" s="12"/>
      <c r="B1459" s="228"/>
      <c r="C1459" s="154" t="str">
        <f>IFERROR(IF(LEN(B1459)&gt;0,IF(INDEX(TasksList!$C$6:$C$1005,MATCH(LEFT(B1459,SEARCH(" - ",B1459)-1)*1,TasksList!$B$6:$B$1005,0),1)=0,"",INDEX(TasksList!$C$6:$C$1005,MATCH(LEFT(B1459,SEARCH(" - ",B1459)-1)*1,TasksList!$B$6:$B$1005,0),1)),""),"Task not found!")</f>
        <v/>
      </c>
      <c r="D1459" s="384"/>
      <c r="E1459" s="149"/>
      <c r="F1459" s="149"/>
      <c r="G1459" s="150"/>
      <c r="I1459" s="276" t="str">
        <f t="shared" si="22"/>
        <v/>
      </c>
    </row>
    <row r="1460" spans="1:9" x14ac:dyDescent="0.25">
      <c r="A1460" s="12"/>
      <c r="B1460" s="228"/>
      <c r="C1460" s="154" t="str">
        <f>IFERROR(IF(LEN(B1460)&gt;0,IF(INDEX(TasksList!$C$6:$C$1005,MATCH(LEFT(B1460,SEARCH(" - ",B1460)-1)*1,TasksList!$B$6:$B$1005,0),1)=0,"",INDEX(TasksList!$C$6:$C$1005,MATCH(LEFT(B1460,SEARCH(" - ",B1460)-1)*1,TasksList!$B$6:$B$1005,0),1)),""),"Task not found!")</f>
        <v/>
      </c>
      <c r="D1460" s="384"/>
      <c r="E1460" s="149"/>
      <c r="F1460" s="149"/>
      <c r="G1460" s="150"/>
      <c r="I1460" s="276" t="str">
        <f t="shared" si="22"/>
        <v/>
      </c>
    </row>
    <row r="1461" spans="1:9" x14ac:dyDescent="0.25">
      <c r="A1461" s="12"/>
      <c r="B1461" s="228"/>
      <c r="C1461" s="154" t="str">
        <f>IFERROR(IF(LEN(B1461)&gt;0,IF(INDEX(TasksList!$C$6:$C$1005,MATCH(LEFT(B1461,SEARCH(" - ",B1461)-1)*1,TasksList!$B$6:$B$1005,0),1)=0,"",INDEX(TasksList!$C$6:$C$1005,MATCH(LEFT(B1461,SEARCH(" - ",B1461)-1)*1,TasksList!$B$6:$B$1005,0),1)),""),"Task not found!")</f>
        <v/>
      </c>
      <c r="D1461" s="384"/>
      <c r="E1461" s="149"/>
      <c r="F1461" s="149"/>
      <c r="G1461" s="150"/>
      <c r="I1461" s="276" t="str">
        <f t="shared" si="22"/>
        <v/>
      </c>
    </row>
    <row r="1462" spans="1:9" x14ac:dyDescent="0.25">
      <c r="A1462" s="12"/>
      <c r="B1462" s="228"/>
      <c r="C1462" s="154" t="str">
        <f>IFERROR(IF(LEN(B1462)&gt;0,IF(INDEX(TasksList!$C$6:$C$1005,MATCH(LEFT(B1462,SEARCH(" - ",B1462)-1)*1,TasksList!$B$6:$B$1005,0),1)=0,"",INDEX(TasksList!$C$6:$C$1005,MATCH(LEFT(B1462,SEARCH(" - ",B1462)-1)*1,TasksList!$B$6:$B$1005,0),1)),""),"Task not found!")</f>
        <v/>
      </c>
      <c r="D1462" s="384"/>
      <c r="E1462" s="149"/>
      <c r="F1462" s="149"/>
      <c r="G1462" s="150"/>
      <c r="I1462" s="276" t="str">
        <f t="shared" si="22"/>
        <v/>
      </c>
    </row>
    <row r="1463" spans="1:9" x14ac:dyDescent="0.25">
      <c r="A1463" s="12"/>
      <c r="B1463" s="228"/>
      <c r="C1463" s="154" t="str">
        <f>IFERROR(IF(LEN(B1463)&gt;0,IF(INDEX(TasksList!$C$6:$C$1005,MATCH(LEFT(B1463,SEARCH(" - ",B1463)-1)*1,TasksList!$B$6:$B$1005,0),1)=0,"",INDEX(TasksList!$C$6:$C$1005,MATCH(LEFT(B1463,SEARCH(" - ",B1463)-1)*1,TasksList!$B$6:$B$1005,0),1)),""),"Task not found!")</f>
        <v/>
      </c>
      <c r="D1463" s="384"/>
      <c r="E1463" s="149"/>
      <c r="F1463" s="149"/>
      <c r="G1463" s="150"/>
      <c r="I1463" s="276" t="str">
        <f t="shared" si="22"/>
        <v/>
      </c>
    </row>
    <row r="1464" spans="1:9" x14ac:dyDescent="0.25">
      <c r="A1464" s="12"/>
      <c r="B1464" s="228"/>
      <c r="C1464" s="154" t="str">
        <f>IFERROR(IF(LEN(B1464)&gt;0,IF(INDEX(TasksList!$C$6:$C$1005,MATCH(LEFT(B1464,SEARCH(" - ",B1464)-1)*1,TasksList!$B$6:$B$1005,0),1)=0,"",INDEX(TasksList!$C$6:$C$1005,MATCH(LEFT(B1464,SEARCH(" - ",B1464)-1)*1,TasksList!$B$6:$B$1005,0),1)),""),"Task not found!")</f>
        <v/>
      </c>
      <c r="D1464" s="384"/>
      <c r="E1464" s="149"/>
      <c r="F1464" s="149"/>
      <c r="G1464" s="150"/>
      <c r="I1464" s="276" t="str">
        <f t="shared" si="22"/>
        <v/>
      </c>
    </row>
    <row r="1465" spans="1:9" x14ac:dyDescent="0.25">
      <c r="A1465" s="12"/>
      <c r="B1465" s="228"/>
      <c r="C1465" s="154" t="str">
        <f>IFERROR(IF(LEN(B1465)&gt;0,IF(INDEX(TasksList!$C$6:$C$1005,MATCH(LEFT(B1465,SEARCH(" - ",B1465)-1)*1,TasksList!$B$6:$B$1005,0),1)=0,"",INDEX(TasksList!$C$6:$C$1005,MATCH(LEFT(B1465,SEARCH(" - ",B1465)-1)*1,TasksList!$B$6:$B$1005,0),1)),""),"Task not found!")</f>
        <v/>
      </c>
      <c r="D1465" s="384"/>
      <c r="E1465" s="149"/>
      <c r="F1465" s="149"/>
      <c r="G1465" s="150"/>
      <c r="I1465" s="276" t="str">
        <f t="shared" si="22"/>
        <v/>
      </c>
    </row>
    <row r="1466" spans="1:9" x14ac:dyDescent="0.25">
      <c r="A1466" s="12"/>
      <c r="B1466" s="228"/>
      <c r="C1466" s="154" t="str">
        <f>IFERROR(IF(LEN(B1466)&gt;0,IF(INDEX(TasksList!$C$6:$C$1005,MATCH(LEFT(B1466,SEARCH(" - ",B1466)-1)*1,TasksList!$B$6:$B$1005,0),1)=0,"",INDEX(TasksList!$C$6:$C$1005,MATCH(LEFT(B1466,SEARCH(" - ",B1466)-1)*1,TasksList!$B$6:$B$1005,0),1)),""),"Task not found!")</f>
        <v/>
      </c>
      <c r="D1466" s="384"/>
      <c r="E1466" s="149"/>
      <c r="F1466" s="149"/>
      <c r="G1466" s="150"/>
      <c r="I1466" s="276" t="str">
        <f t="shared" si="22"/>
        <v/>
      </c>
    </row>
    <row r="1467" spans="1:9" x14ac:dyDescent="0.25">
      <c r="A1467" s="12"/>
      <c r="B1467" s="228"/>
      <c r="C1467" s="154" t="str">
        <f>IFERROR(IF(LEN(B1467)&gt;0,IF(INDEX(TasksList!$C$6:$C$1005,MATCH(LEFT(B1467,SEARCH(" - ",B1467)-1)*1,TasksList!$B$6:$B$1005,0),1)=0,"",INDEX(TasksList!$C$6:$C$1005,MATCH(LEFT(B1467,SEARCH(" - ",B1467)-1)*1,TasksList!$B$6:$B$1005,0),1)),""),"Task not found!")</f>
        <v/>
      </c>
      <c r="D1467" s="384"/>
      <c r="E1467" s="149"/>
      <c r="F1467" s="149"/>
      <c r="G1467" s="150"/>
      <c r="I1467" s="276" t="str">
        <f t="shared" si="22"/>
        <v/>
      </c>
    </row>
    <row r="1468" spans="1:9" x14ac:dyDescent="0.25">
      <c r="A1468" s="12"/>
      <c r="B1468" s="228"/>
      <c r="C1468" s="154" t="str">
        <f>IFERROR(IF(LEN(B1468)&gt;0,IF(INDEX(TasksList!$C$6:$C$1005,MATCH(LEFT(B1468,SEARCH(" - ",B1468)-1)*1,TasksList!$B$6:$B$1005,0),1)=0,"",INDEX(TasksList!$C$6:$C$1005,MATCH(LEFT(B1468,SEARCH(" - ",B1468)-1)*1,TasksList!$B$6:$B$1005,0),1)),""),"Task not found!")</f>
        <v/>
      </c>
      <c r="D1468" s="384"/>
      <c r="E1468" s="149"/>
      <c r="F1468" s="149"/>
      <c r="G1468" s="150"/>
      <c r="I1468" s="276" t="str">
        <f t="shared" si="22"/>
        <v/>
      </c>
    </row>
    <row r="1469" spans="1:9" x14ac:dyDescent="0.25">
      <c r="A1469" s="12"/>
      <c r="B1469" s="228"/>
      <c r="C1469" s="154" t="str">
        <f>IFERROR(IF(LEN(B1469)&gt;0,IF(INDEX(TasksList!$C$6:$C$1005,MATCH(LEFT(B1469,SEARCH(" - ",B1469)-1)*1,TasksList!$B$6:$B$1005,0),1)=0,"",INDEX(TasksList!$C$6:$C$1005,MATCH(LEFT(B1469,SEARCH(" - ",B1469)-1)*1,TasksList!$B$6:$B$1005,0),1)),""),"Task not found!")</f>
        <v/>
      </c>
      <c r="D1469" s="384"/>
      <c r="E1469" s="149"/>
      <c r="F1469" s="149"/>
      <c r="G1469" s="150"/>
      <c r="I1469" s="276" t="str">
        <f t="shared" si="22"/>
        <v/>
      </c>
    </row>
    <row r="1470" spans="1:9" x14ac:dyDescent="0.25">
      <c r="A1470" s="12"/>
      <c r="B1470" s="228"/>
      <c r="C1470" s="154" t="str">
        <f>IFERROR(IF(LEN(B1470)&gt;0,IF(INDEX(TasksList!$C$6:$C$1005,MATCH(LEFT(B1470,SEARCH(" - ",B1470)-1)*1,TasksList!$B$6:$B$1005,0),1)=0,"",INDEX(TasksList!$C$6:$C$1005,MATCH(LEFT(B1470,SEARCH(" - ",B1470)-1)*1,TasksList!$B$6:$B$1005,0),1)),""),"Task not found!")</f>
        <v/>
      </c>
      <c r="D1470" s="384"/>
      <c r="E1470" s="149"/>
      <c r="F1470" s="149"/>
      <c r="G1470" s="150"/>
      <c r="I1470" s="276" t="str">
        <f t="shared" si="22"/>
        <v/>
      </c>
    </row>
    <row r="1471" spans="1:9" x14ac:dyDescent="0.25">
      <c r="A1471" s="12"/>
      <c r="B1471" s="228"/>
      <c r="C1471" s="154" t="str">
        <f>IFERROR(IF(LEN(B1471)&gt;0,IF(INDEX(TasksList!$C$6:$C$1005,MATCH(LEFT(B1471,SEARCH(" - ",B1471)-1)*1,TasksList!$B$6:$B$1005,0),1)=0,"",INDEX(TasksList!$C$6:$C$1005,MATCH(LEFT(B1471,SEARCH(" - ",B1471)-1)*1,TasksList!$B$6:$B$1005,0),1)),""),"Task not found!")</f>
        <v/>
      </c>
      <c r="D1471" s="384"/>
      <c r="E1471" s="149"/>
      <c r="F1471" s="149"/>
      <c r="G1471" s="150"/>
      <c r="I1471" s="276" t="str">
        <f t="shared" si="22"/>
        <v/>
      </c>
    </row>
    <row r="1472" spans="1:9" x14ac:dyDescent="0.25">
      <c r="A1472" s="12"/>
      <c r="B1472" s="228"/>
      <c r="C1472" s="154" t="str">
        <f>IFERROR(IF(LEN(B1472)&gt;0,IF(INDEX(TasksList!$C$6:$C$1005,MATCH(LEFT(B1472,SEARCH(" - ",B1472)-1)*1,TasksList!$B$6:$B$1005,0),1)=0,"",INDEX(TasksList!$C$6:$C$1005,MATCH(LEFT(B1472,SEARCH(" - ",B1472)-1)*1,TasksList!$B$6:$B$1005,0),1)),""),"Task not found!")</f>
        <v/>
      </c>
      <c r="D1472" s="384"/>
      <c r="E1472" s="149"/>
      <c r="F1472" s="149"/>
      <c r="G1472" s="150"/>
      <c r="I1472" s="276" t="str">
        <f t="shared" si="22"/>
        <v/>
      </c>
    </row>
    <row r="1473" spans="1:9" x14ac:dyDescent="0.25">
      <c r="A1473" s="12"/>
      <c r="B1473" s="228"/>
      <c r="C1473" s="154" t="str">
        <f>IFERROR(IF(LEN(B1473)&gt;0,IF(INDEX(TasksList!$C$6:$C$1005,MATCH(LEFT(B1473,SEARCH(" - ",B1473)-1)*1,TasksList!$B$6:$B$1005,0),1)=0,"",INDEX(TasksList!$C$6:$C$1005,MATCH(LEFT(B1473,SEARCH(" - ",B1473)-1)*1,TasksList!$B$6:$B$1005,0),1)),""),"Task not found!")</f>
        <v/>
      </c>
      <c r="D1473" s="384"/>
      <c r="E1473" s="149"/>
      <c r="F1473" s="149"/>
      <c r="G1473" s="150"/>
      <c r="I1473" s="276" t="str">
        <f t="shared" si="22"/>
        <v/>
      </c>
    </row>
    <row r="1474" spans="1:9" x14ac:dyDescent="0.25">
      <c r="A1474" s="12"/>
      <c r="B1474" s="228"/>
      <c r="C1474" s="154" t="str">
        <f>IFERROR(IF(LEN(B1474)&gt;0,IF(INDEX(TasksList!$C$6:$C$1005,MATCH(LEFT(B1474,SEARCH(" - ",B1474)-1)*1,TasksList!$B$6:$B$1005,0),1)=0,"",INDEX(TasksList!$C$6:$C$1005,MATCH(LEFT(B1474,SEARCH(" - ",B1474)-1)*1,TasksList!$B$6:$B$1005,0),1)),""),"Task not found!")</f>
        <v/>
      </c>
      <c r="D1474" s="384"/>
      <c r="E1474" s="149"/>
      <c r="F1474" s="149"/>
      <c r="G1474" s="150"/>
      <c r="I1474" s="276" t="str">
        <f t="shared" si="22"/>
        <v/>
      </c>
    </row>
    <row r="1475" spans="1:9" x14ac:dyDescent="0.25">
      <c r="A1475" s="12"/>
      <c r="B1475" s="228"/>
      <c r="C1475" s="154" t="str">
        <f>IFERROR(IF(LEN(B1475)&gt;0,IF(INDEX(TasksList!$C$6:$C$1005,MATCH(LEFT(B1475,SEARCH(" - ",B1475)-1)*1,TasksList!$B$6:$B$1005,0),1)=0,"",INDEX(TasksList!$C$6:$C$1005,MATCH(LEFT(B1475,SEARCH(" - ",B1475)-1)*1,TasksList!$B$6:$B$1005,0),1)),""),"Task not found!")</f>
        <v/>
      </c>
      <c r="D1475" s="384"/>
      <c r="E1475" s="149"/>
      <c r="F1475" s="149"/>
      <c r="G1475" s="150"/>
      <c r="I1475" s="276" t="str">
        <f t="shared" si="22"/>
        <v/>
      </c>
    </row>
    <row r="1476" spans="1:9" x14ac:dyDescent="0.25">
      <c r="A1476" s="12"/>
      <c r="B1476" s="228"/>
      <c r="C1476" s="154" t="str">
        <f>IFERROR(IF(LEN(B1476)&gt;0,IF(INDEX(TasksList!$C$6:$C$1005,MATCH(LEFT(B1476,SEARCH(" - ",B1476)-1)*1,TasksList!$B$6:$B$1005,0),1)=0,"",INDEX(TasksList!$C$6:$C$1005,MATCH(LEFT(B1476,SEARCH(" - ",B1476)-1)*1,TasksList!$B$6:$B$1005,0),1)),""),"Task not found!")</f>
        <v/>
      </c>
      <c r="D1476" s="384"/>
      <c r="E1476" s="149"/>
      <c r="F1476" s="149"/>
      <c r="G1476" s="150"/>
      <c r="I1476" s="276" t="str">
        <f t="shared" si="22"/>
        <v/>
      </c>
    </row>
    <row r="1477" spans="1:9" x14ac:dyDescent="0.25">
      <c r="A1477" s="12"/>
      <c r="B1477" s="228"/>
      <c r="C1477" s="154" t="str">
        <f>IFERROR(IF(LEN(B1477)&gt;0,IF(INDEX(TasksList!$C$6:$C$1005,MATCH(LEFT(B1477,SEARCH(" - ",B1477)-1)*1,TasksList!$B$6:$B$1005,0),1)=0,"",INDEX(TasksList!$C$6:$C$1005,MATCH(LEFT(B1477,SEARCH(" - ",B1477)-1)*1,TasksList!$B$6:$B$1005,0),1)),""),"Task not found!")</f>
        <v/>
      </c>
      <c r="D1477" s="384"/>
      <c r="E1477" s="149"/>
      <c r="F1477" s="149"/>
      <c r="G1477" s="150"/>
      <c r="I1477" s="276" t="str">
        <f t="shared" si="22"/>
        <v/>
      </c>
    </row>
    <row r="1478" spans="1:9" x14ac:dyDescent="0.25">
      <c r="A1478" s="12"/>
      <c r="B1478" s="228"/>
      <c r="C1478" s="154" t="str">
        <f>IFERROR(IF(LEN(B1478)&gt;0,IF(INDEX(TasksList!$C$6:$C$1005,MATCH(LEFT(B1478,SEARCH(" - ",B1478)-1)*1,TasksList!$B$6:$B$1005,0),1)=0,"",INDEX(TasksList!$C$6:$C$1005,MATCH(LEFT(B1478,SEARCH(" - ",B1478)-1)*1,TasksList!$B$6:$B$1005,0),1)),""),"Task not found!")</f>
        <v/>
      </c>
      <c r="D1478" s="384"/>
      <c r="E1478" s="149"/>
      <c r="F1478" s="149"/>
      <c r="G1478" s="150"/>
      <c r="I1478" s="276" t="str">
        <f t="shared" si="22"/>
        <v/>
      </c>
    </row>
    <row r="1479" spans="1:9" x14ac:dyDescent="0.25">
      <c r="A1479" s="12"/>
      <c r="B1479" s="228"/>
      <c r="C1479" s="154" t="str">
        <f>IFERROR(IF(LEN(B1479)&gt;0,IF(INDEX(TasksList!$C$6:$C$1005,MATCH(LEFT(B1479,SEARCH(" - ",B1479)-1)*1,TasksList!$B$6:$B$1005,0),1)=0,"",INDEX(TasksList!$C$6:$C$1005,MATCH(LEFT(B1479,SEARCH(" - ",B1479)-1)*1,TasksList!$B$6:$B$1005,0),1)),""),"Task not found!")</f>
        <v/>
      </c>
      <c r="D1479" s="384"/>
      <c r="E1479" s="149"/>
      <c r="F1479" s="149"/>
      <c r="G1479" s="150"/>
      <c r="I1479" s="276" t="str">
        <f t="shared" ref="I1479:I1542" si="23">IF(AND(LEN(D1479)&gt;0,LEN(B1479)=0),"←   Missing Task ID",IF(AND(LEN(D1479)&gt;0,LEN(E1479)=0),"←   Missing STAGE",IF(AND(LEN(B1479)+LEN(E1479)&gt;0,LEN(D1479)=0),"←   Missing DATE","")))</f>
        <v/>
      </c>
    </row>
    <row r="1480" spans="1:9" x14ac:dyDescent="0.25">
      <c r="A1480" s="12"/>
      <c r="B1480" s="228"/>
      <c r="C1480" s="154" t="str">
        <f>IFERROR(IF(LEN(B1480)&gt;0,IF(INDEX(TasksList!$C$6:$C$1005,MATCH(LEFT(B1480,SEARCH(" - ",B1480)-1)*1,TasksList!$B$6:$B$1005,0),1)=0,"",INDEX(TasksList!$C$6:$C$1005,MATCH(LEFT(B1480,SEARCH(" - ",B1480)-1)*1,TasksList!$B$6:$B$1005,0),1)),""),"Task not found!")</f>
        <v/>
      </c>
      <c r="D1480" s="384"/>
      <c r="E1480" s="149"/>
      <c r="F1480" s="149"/>
      <c r="G1480" s="150"/>
      <c r="I1480" s="276" t="str">
        <f t="shared" si="23"/>
        <v/>
      </c>
    </row>
    <row r="1481" spans="1:9" x14ac:dyDescent="0.25">
      <c r="A1481" s="12"/>
      <c r="B1481" s="228"/>
      <c r="C1481" s="154" t="str">
        <f>IFERROR(IF(LEN(B1481)&gt;0,IF(INDEX(TasksList!$C$6:$C$1005,MATCH(LEFT(B1481,SEARCH(" - ",B1481)-1)*1,TasksList!$B$6:$B$1005,0),1)=0,"",INDEX(TasksList!$C$6:$C$1005,MATCH(LEFT(B1481,SEARCH(" - ",B1481)-1)*1,TasksList!$B$6:$B$1005,0),1)),""),"Task not found!")</f>
        <v/>
      </c>
      <c r="D1481" s="384"/>
      <c r="E1481" s="149"/>
      <c r="F1481" s="149"/>
      <c r="G1481" s="150"/>
      <c r="I1481" s="276" t="str">
        <f t="shared" si="23"/>
        <v/>
      </c>
    </row>
    <row r="1482" spans="1:9" x14ac:dyDescent="0.25">
      <c r="A1482" s="12"/>
      <c r="B1482" s="228"/>
      <c r="C1482" s="154" t="str">
        <f>IFERROR(IF(LEN(B1482)&gt;0,IF(INDEX(TasksList!$C$6:$C$1005,MATCH(LEFT(B1482,SEARCH(" - ",B1482)-1)*1,TasksList!$B$6:$B$1005,0),1)=0,"",INDEX(TasksList!$C$6:$C$1005,MATCH(LEFT(B1482,SEARCH(" - ",B1482)-1)*1,TasksList!$B$6:$B$1005,0),1)),""),"Task not found!")</f>
        <v/>
      </c>
      <c r="D1482" s="384"/>
      <c r="E1482" s="149"/>
      <c r="F1482" s="149"/>
      <c r="G1482" s="150"/>
      <c r="I1482" s="276" t="str">
        <f t="shared" si="23"/>
        <v/>
      </c>
    </row>
    <row r="1483" spans="1:9" x14ac:dyDescent="0.25">
      <c r="A1483" s="12"/>
      <c r="B1483" s="228"/>
      <c r="C1483" s="154" t="str">
        <f>IFERROR(IF(LEN(B1483)&gt;0,IF(INDEX(TasksList!$C$6:$C$1005,MATCH(LEFT(B1483,SEARCH(" - ",B1483)-1)*1,TasksList!$B$6:$B$1005,0),1)=0,"",INDEX(TasksList!$C$6:$C$1005,MATCH(LEFT(B1483,SEARCH(" - ",B1483)-1)*1,TasksList!$B$6:$B$1005,0),1)),""),"Task not found!")</f>
        <v/>
      </c>
      <c r="D1483" s="384"/>
      <c r="E1483" s="149"/>
      <c r="F1483" s="149"/>
      <c r="G1483" s="150"/>
      <c r="I1483" s="276" t="str">
        <f t="shared" si="23"/>
        <v/>
      </c>
    </row>
    <row r="1484" spans="1:9" x14ac:dyDescent="0.25">
      <c r="A1484" s="12"/>
      <c r="B1484" s="228"/>
      <c r="C1484" s="154" t="str">
        <f>IFERROR(IF(LEN(B1484)&gt;0,IF(INDEX(TasksList!$C$6:$C$1005,MATCH(LEFT(B1484,SEARCH(" - ",B1484)-1)*1,TasksList!$B$6:$B$1005,0),1)=0,"",INDEX(TasksList!$C$6:$C$1005,MATCH(LEFT(B1484,SEARCH(" - ",B1484)-1)*1,TasksList!$B$6:$B$1005,0),1)),""),"Task not found!")</f>
        <v/>
      </c>
      <c r="D1484" s="384"/>
      <c r="E1484" s="149"/>
      <c r="F1484" s="149"/>
      <c r="G1484" s="150"/>
      <c r="I1484" s="276" t="str">
        <f t="shared" si="23"/>
        <v/>
      </c>
    </row>
    <row r="1485" spans="1:9" x14ac:dyDescent="0.25">
      <c r="A1485" s="12"/>
      <c r="B1485" s="228"/>
      <c r="C1485" s="154" t="str">
        <f>IFERROR(IF(LEN(B1485)&gt;0,IF(INDEX(TasksList!$C$6:$C$1005,MATCH(LEFT(B1485,SEARCH(" - ",B1485)-1)*1,TasksList!$B$6:$B$1005,0),1)=0,"",INDEX(TasksList!$C$6:$C$1005,MATCH(LEFT(B1485,SEARCH(" - ",B1485)-1)*1,TasksList!$B$6:$B$1005,0),1)),""),"Task not found!")</f>
        <v/>
      </c>
      <c r="D1485" s="384"/>
      <c r="E1485" s="149"/>
      <c r="F1485" s="149"/>
      <c r="G1485" s="150"/>
      <c r="I1485" s="276" t="str">
        <f t="shared" si="23"/>
        <v/>
      </c>
    </row>
    <row r="1486" spans="1:9" x14ac:dyDescent="0.25">
      <c r="A1486" s="12"/>
      <c r="B1486" s="228"/>
      <c r="C1486" s="154" t="str">
        <f>IFERROR(IF(LEN(B1486)&gt;0,IF(INDEX(TasksList!$C$6:$C$1005,MATCH(LEFT(B1486,SEARCH(" - ",B1486)-1)*1,TasksList!$B$6:$B$1005,0),1)=0,"",INDEX(TasksList!$C$6:$C$1005,MATCH(LEFT(B1486,SEARCH(" - ",B1486)-1)*1,TasksList!$B$6:$B$1005,0),1)),""),"Task not found!")</f>
        <v/>
      </c>
      <c r="D1486" s="384"/>
      <c r="E1486" s="149"/>
      <c r="F1486" s="149"/>
      <c r="G1486" s="150"/>
      <c r="I1486" s="276" t="str">
        <f t="shared" si="23"/>
        <v/>
      </c>
    </row>
    <row r="1487" spans="1:9" x14ac:dyDescent="0.25">
      <c r="A1487" s="12"/>
      <c r="B1487" s="228"/>
      <c r="C1487" s="154" t="str">
        <f>IFERROR(IF(LEN(B1487)&gt;0,IF(INDEX(TasksList!$C$6:$C$1005,MATCH(LEFT(B1487,SEARCH(" - ",B1487)-1)*1,TasksList!$B$6:$B$1005,0),1)=0,"",INDEX(TasksList!$C$6:$C$1005,MATCH(LEFT(B1487,SEARCH(" - ",B1487)-1)*1,TasksList!$B$6:$B$1005,0),1)),""),"Task not found!")</f>
        <v/>
      </c>
      <c r="D1487" s="384"/>
      <c r="E1487" s="149"/>
      <c r="F1487" s="149"/>
      <c r="G1487" s="150"/>
      <c r="I1487" s="276" t="str">
        <f t="shared" si="23"/>
        <v/>
      </c>
    </row>
    <row r="1488" spans="1:9" x14ac:dyDescent="0.25">
      <c r="A1488" s="12"/>
      <c r="B1488" s="228"/>
      <c r="C1488" s="154" t="str">
        <f>IFERROR(IF(LEN(B1488)&gt;0,IF(INDEX(TasksList!$C$6:$C$1005,MATCH(LEFT(B1488,SEARCH(" - ",B1488)-1)*1,TasksList!$B$6:$B$1005,0),1)=0,"",INDEX(TasksList!$C$6:$C$1005,MATCH(LEFT(B1488,SEARCH(" - ",B1488)-1)*1,TasksList!$B$6:$B$1005,0),1)),""),"Task not found!")</f>
        <v/>
      </c>
      <c r="D1488" s="384"/>
      <c r="E1488" s="149"/>
      <c r="F1488" s="149"/>
      <c r="G1488" s="150"/>
      <c r="I1488" s="276" t="str">
        <f t="shared" si="23"/>
        <v/>
      </c>
    </row>
    <row r="1489" spans="1:9" x14ac:dyDescent="0.25">
      <c r="A1489" s="12"/>
      <c r="B1489" s="228"/>
      <c r="C1489" s="154" t="str">
        <f>IFERROR(IF(LEN(B1489)&gt;0,IF(INDEX(TasksList!$C$6:$C$1005,MATCH(LEFT(B1489,SEARCH(" - ",B1489)-1)*1,TasksList!$B$6:$B$1005,0),1)=0,"",INDEX(TasksList!$C$6:$C$1005,MATCH(LEFT(B1489,SEARCH(" - ",B1489)-1)*1,TasksList!$B$6:$B$1005,0),1)),""),"Task not found!")</f>
        <v/>
      </c>
      <c r="D1489" s="384"/>
      <c r="E1489" s="149"/>
      <c r="F1489" s="149"/>
      <c r="G1489" s="150"/>
      <c r="I1489" s="276" t="str">
        <f t="shared" si="23"/>
        <v/>
      </c>
    </row>
    <row r="1490" spans="1:9" x14ac:dyDescent="0.25">
      <c r="A1490" s="12"/>
      <c r="B1490" s="228"/>
      <c r="C1490" s="154" t="str">
        <f>IFERROR(IF(LEN(B1490)&gt;0,IF(INDEX(TasksList!$C$6:$C$1005,MATCH(LEFT(B1490,SEARCH(" - ",B1490)-1)*1,TasksList!$B$6:$B$1005,0),1)=0,"",INDEX(TasksList!$C$6:$C$1005,MATCH(LEFT(B1490,SEARCH(" - ",B1490)-1)*1,TasksList!$B$6:$B$1005,0),1)),""),"Task not found!")</f>
        <v/>
      </c>
      <c r="D1490" s="384"/>
      <c r="E1490" s="149"/>
      <c r="F1490" s="149"/>
      <c r="G1490" s="150"/>
      <c r="I1490" s="276" t="str">
        <f t="shared" si="23"/>
        <v/>
      </c>
    </row>
    <row r="1491" spans="1:9" x14ac:dyDescent="0.25">
      <c r="A1491" s="12"/>
      <c r="B1491" s="228"/>
      <c r="C1491" s="154" t="str">
        <f>IFERROR(IF(LEN(B1491)&gt;0,IF(INDEX(TasksList!$C$6:$C$1005,MATCH(LEFT(B1491,SEARCH(" - ",B1491)-1)*1,TasksList!$B$6:$B$1005,0),1)=0,"",INDEX(TasksList!$C$6:$C$1005,MATCH(LEFT(B1491,SEARCH(" - ",B1491)-1)*1,TasksList!$B$6:$B$1005,0),1)),""),"Task not found!")</f>
        <v/>
      </c>
      <c r="D1491" s="384"/>
      <c r="E1491" s="149"/>
      <c r="F1491" s="149"/>
      <c r="G1491" s="150"/>
      <c r="I1491" s="276" t="str">
        <f t="shared" si="23"/>
        <v/>
      </c>
    </row>
    <row r="1492" spans="1:9" x14ac:dyDescent="0.25">
      <c r="A1492" s="12"/>
      <c r="B1492" s="228"/>
      <c r="C1492" s="154" t="str">
        <f>IFERROR(IF(LEN(B1492)&gt;0,IF(INDEX(TasksList!$C$6:$C$1005,MATCH(LEFT(B1492,SEARCH(" - ",B1492)-1)*1,TasksList!$B$6:$B$1005,0),1)=0,"",INDEX(TasksList!$C$6:$C$1005,MATCH(LEFT(B1492,SEARCH(" - ",B1492)-1)*1,TasksList!$B$6:$B$1005,0),1)),""),"Task not found!")</f>
        <v/>
      </c>
      <c r="D1492" s="384"/>
      <c r="E1492" s="149"/>
      <c r="F1492" s="149"/>
      <c r="G1492" s="150"/>
      <c r="I1492" s="276" t="str">
        <f t="shared" si="23"/>
        <v/>
      </c>
    </row>
    <row r="1493" spans="1:9" x14ac:dyDescent="0.25">
      <c r="A1493" s="12"/>
      <c r="B1493" s="228"/>
      <c r="C1493" s="154" t="str">
        <f>IFERROR(IF(LEN(B1493)&gt;0,IF(INDEX(TasksList!$C$6:$C$1005,MATCH(LEFT(B1493,SEARCH(" - ",B1493)-1)*1,TasksList!$B$6:$B$1005,0),1)=0,"",INDEX(TasksList!$C$6:$C$1005,MATCH(LEFT(B1493,SEARCH(" - ",B1493)-1)*1,TasksList!$B$6:$B$1005,0),1)),""),"Task not found!")</f>
        <v/>
      </c>
      <c r="D1493" s="384"/>
      <c r="E1493" s="149"/>
      <c r="F1493" s="149"/>
      <c r="G1493" s="150"/>
      <c r="I1493" s="276" t="str">
        <f t="shared" si="23"/>
        <v/>
      </c>
    </row>
    <row r="1494" spans="1:9" x14ac:dyDescent="0.25">
      <c r="A1494" s="12"/>
      <c r="B1494" s="228"/>
      <c r="C1494" s="154" t="str">
        <f>IFERROR(IF(LEN(B1494)&gt;0,IF(INDEX(TasksList!$C$6:$C$1005,MATCH(LEFT(B1494,SEARCH(" - ",B1494)-1)*1,TasksList!$B$6:$B$1005,0),1)=0,"",INDEX(TasksList!$C$6:$C$1005,MATCH(LEFT(B1494,SEARCH(" - ",B1494)-1)*1,TasksList!$B$6:$B$1005,0),1)),""),"Task not found!")</f>
        <v/>
      </c>
      <c r="D1494" s="384"/>
      <c r="E1494" s="149"/>
      <c r="F1494" s="149"/>
      <c r="G1494" s="150"/>
      <c r="I1494" s="276" t="str">
        <f t="shared" si="23"/>
        <v/>
      </c>
    </row>
    <row r="1495" spans="1:9" x14ac:dyDescent="0.25">
      <c r="A1495" s="12"/>
      <c r="B1495" s="228"/>
      <c r="C1495" s="154" t="str">
        <f>IFERROR(IF(LEN(B1495)&gt;0,IF(INDEX(TasksList!$C$6:$C$1005,MATCH(LEFT(B1495,SEARCH(" - ",B1495)-1)*1,TasksList!$B$6:$B$1005,0),1)=0,"",INDEX(TasksList!$C$6:$C$1005,MATCH(LEFT(B1495,SEARCH(" - ",B1495)-1)*1,TasksList!$B$6:$B$1005,0),1)),""),"Task not found!")</f>
        <v/>
      </c>
      <c r="D1495" s="384"/>
      <c r="E1495" s="149"/>
      <c r="F1495" s="149"/>
      <c r="G1495" s="150"/>
      <c r="I1495" s="276" t="str">
        <f t="shared" si="23"/>
        <v/>
      </c>
    </row>
    <row r="1496" spans="1:9" x14ac:dyDescent="0.25">
      <c r="A1496" s="12"/>
      <c r="B1496" s="228"/>
      <c r="C1496" s="154" t="str">
        <f>IFERROR(IF(LEN(B1496)&gt;0,IF(INDEX(TasksList!$C$6:$C$1005,MATCH(LEFT(B1496,SEARCH(" - ",B1496)-1)*1,TasksList!$B$6:$B$1005,0),1)=0,"",INDEX(TasksList!$C$6:$C$1005,MATCH(LEFT(B1496,SEARCH(" - ",B1496)-1)*1,TasksList!$B$6:$B$1005,0),1)),""),"Task not found!")</f>
        <v/>
      </c>
      <c r="D1496" s="384"/>
      <c r="E1496" s="149"/>
      <c r="F1496" s="149"/>
      <c r="G1496" s="150"/>
      <c r="I1496" s="276" t="str">
        <f t="shared" si="23"/>
        <v/>
      </c>
    </row>
    <row r="1497" spans="1:9" x14ac:dyDescent="0.25">
      <c r="A1497" s="12"/>
      <c r="B1497" s="228"/>
      <c r="C1497" s="154" t="str">
        <f>IFERROR(IF(LEN(B1497)&gt;0,IF(INDEX(TasksList!$C$6:$C$1005,MATCH(LEFT(B1497,SEARCH(" - ",B1497)-1)*1,TasksList!$B$6:$B$1005,0),1)=0,"",INDEX(TasksList!$C$6:$C$1005,MATCH(LEFT(B1497,SEARCH(" - ",B1497)-1)*1,TasksList!$B$6:$B$1005,0),1)),""),"Task not found!")</f>
        <v/>
      </c>
      <c r="D1497" s="384"/>
      <c r="E1497" s="149"/>
      <c r="F1497" s="149"/>
      <c r="G1497" s="150"/>
      <c r="I1497" s="276" t="str">
        <f t="shared" si="23"/>
        <v/>
      </c>
    </row>
    <row r="1498" spans="1:9" x14ac:dyDescent="0.25">
      <c r="A1498" s="12"/>
      <c r="B1498" s="228"/>
      <c r="C1498" s="154" t="str">
        <f>IFERROR(IF(LEN(B1498)&gt;0,IF(INDEX(TasksList!$C$6:$C$1005,MATCH(LEFT(B1498,SEARCH(" - ",B1498)-1)*1,TasksList!$B$6:$B$1005,0),1)=0,"",INDEX(TasksList!$C$6:$C$1005,MATCH(LEFT(B1498,SEARCH(" - ",B1498)-1)*1,TasksList!$B$6:$B$1005,0),1)),""),"Task not found!")</f>
        <v/>
      </c>
      <c r="D1498" s="384"/>
      <c r="E1498" s="149"/>
      <c r="F1498" s="149"/>
      <c r="G1498" s="150"/>
      <c r="I1498" s="276" t="str">
        <f t="shared" si="23"/>
        <v/>
      </c>
    </row>
    <row r="1499" spans="1:9" x14ac:dyDescent="0.25">
      <c r="A1499" s="12"/>
      <c r="B1499" s="228"/>
      <c r="C1499" s="154" t="str">
        <f>IFERROR(IF(LEN(B1499)&gt;0,IF(INDEX(TasksList!$C$6:$C$1005,MATCH(LEFT(B1499,SEARCH(" - ",B1499)-1)*1,TasksList!$B$6:$B$1005,0),1)=0,"",INDEX(TasksList!$C$6:$C$1005,MATCH(LEFT(B1499,SEARCH(" - ",B1499)-1)*1,TasksList!$B$6:$B$1005,0),1)),""),"Task not found!")</f>
        <v/>
      </c>
      <c r="D1499" s="384"/>
      <c r="E1499" s="149"/>
      <c r="F1499" s="149"/>
      <c r="G1499" s="150"/>
      <c r="I1499" s="276" t="str">
        <f t="shared" si="23"/>
        <v/>
      </c>
    </row>
    <row r="1500" spans="1:9" x14ac:dyDescent="0.25">
      <c r="A1500" s="12"/>
      <c r="B1500" s="228"/>
      <c r="C1500" s="154" t="str">
        <f>IFERROR(IF(LEN(B1500)&gt;0,IF(INDEX(TasksList!$C$6:$C$1005,MATCH(LEFT(B1500,SEARCH(" - ",B1500)-1)*1,TasksList!$B$6:$B$1005,0),1)=0,"",INDEX(TasksList!$C$6:$C$1005,MATCH(LEFT(B1500,SEARCH(" - ",B1500)-1)*1,TasksList!$B$6:$B$1005,0),1)),""),"Task not found!")</f>
        <v/>
      </c>
      <c r="D1500" s="384"/>
      <c r="E1500" s="149"/>
      <c r="F1500" s="149"/>
      <c r="G1500" s="150"/>
      <c r="I1500" s="276" t="str">
        <f t="shared" si="23"/>
        <v/>
      </c>
    </row>
    <row r="1501" spans="1:9" x14ac:dyDescent="0.25">
      <c r="A1501" s="12"/>
      <c r="B1501" s="228"/>
      <c r="C1501" s="154" t="str">
        <f>IFERROR(IF(LEN(B1501)&gt;0,IF(INDEX(TasksList!$C$6:$C$1005,MATCH(LEFT(B1501,SEARCH(" - ",B1501)-1)*1,TasksList!$B$6:$B$1005,0),1)=0,"",INDEX(TasksList!$C$6:$C$1005,MATCH(LEFT(B1501,SEARCH(" - ",B1501)-1)*1,TasksList!$B$6:$B$1005,0),1)),""),"Task not found!")</f>
        <v/>
      </c>
      <c r="D1501" s="384"/>
      <c r="E1501" s="149"/>
      <c r="F1501" s="149"/>
      <c r="G1501" s="150"/>
      <c r="I1501" s="276" t="str">
        <f t="shared" si="23"/>
        <v/>
      </c>
    </row>
    <row r="1502" spans="1:9" x14ac:dyDescent="0.25">
      <c r="A1502" s="12"/>
      <c r="B1502" s="228"/>
      <c r="C1502" s="154" t="str">
        <f>IFERROR(IF(LEN(B1502)&gt;0,IF(INDEX(TasksList!$C$6:$C$1005,MATCH(LEFT(B1502,SEARCH(" - ",B1502)-1)*1,TasksList!$B$6:$B$1005,0),1)=0,"",INDEX(TasksList!$C$6:$C$1005,MATCH(LEFT(B1502,SEARCH(" - ",B1502)-1)*1,TasksList!$B$6:$B$1005,0),1)),""),"Task not found!")</f>
        <v/>
      </c>
      <c r="D1502" s="384"/>
      <c r="E1502" s="149"/>
      <c r="F1502" s="149"/>
      <c r="G1502" s="150"/>
      <c r="I1502" s="276" t="str">
        <f t="shared" si="23"/>
        <v/>
      </c>
    </row>
    <row r="1503" spans="1:9" x14ac:dyDescent="0.25">
      <c r="A1503" s="12"/>
      <c r="B1503" s="228"/>
      <c r="C1503" s="154" t="str">
        <f>IFERROR(IF(LEN(B1503)&gt;0,IF(INDEX(TasksList!$C$6:$C$1005,MATCH(LEFT(B1503,SEARCH(" - ",B1503)-1)*1,TasksList!$B$6:$B$1005,0),1)=0,"",INDEX(TasksList!$C$6:$C$1005,MATCH(LEFT(B1503,SEARCH(" - ",B1503)-1)*1,TasksList!$B$6:$B$1005,0),1)),""),"Task not found!")</f>
        <v/>
      </c>
      <c r="D1503" s="384"/>
      <c r="E1503" s="149"/>
      <c r="F1503" s="149"/>
      <c r="G1503" s="150"/>
      <c r="I1503" s="276" t="str">
        <f t="shared" si="23"/>
        <v/>
      </c>
    </row>
    <row r="1504" spans="1:9" x14ac:dyDescent="0.25">
      <c r="A1504" s="12"/>
      <c r="B1504" s="228"/>
      <c r="C1504" s="154" t="str">
        <f>IFERROR(IF(LEN(B1504)&gt;0,IF(INDEX(TasksList!$C$6:$C$1005,MATCH(LEFT(B1504,SEARCH(" - ",B1504)-1)*1,TasksList!$B$6:$B$1005,0),1)=0,"",INDEX(TasksList!$C$6:$C$1005,MATCH(LEFT(B1504,SEARCH(" - ",B1504)-1)*1,TasksList!$B$6:$B$1005,0),1)),""),"Task not found!")</f>
        <v/>
      </c>
      <c r="D1504" s="384"/>
      <c r="E1504" s="149"/>
      <c r="F1504" s="149"/>
      <c r="G1504" s="150"/>
      <c r="I1504" s="276" t="str">
        <f t="shared" si="23"/>
        <v/>
      </c>
    </row>
    <row r="1505" spans="1:9" x14ac:dyDescent="0.25">
      <c r="A1505" s="12"/>
      <c r="B1505" s="228"/>
      <c r="C1505" s="154" t="str">
        <f>IFERROR(IF(LEN(B1505)&gt;0,IF(INDEX(TasksList!$C$6:$C$1005,MATCH(LEFT(B1505,SEARCH(" - ",B1505)-1)*1,TasksList!$B$6:$B$1005,0),1)=0,"",INDEX(TasksList!$C$6:$C$1005,MATCH(LEFT(B1505,SEARCH(" - ",B1505)-1)*1,TasksList!$B$6:$B$1005,0),1)),""),"Task not found!")</f>
        <v/>
      </c>
      <c r="D1505" s="384"/>
      <c r="E1505" s="149"/>
      <c r="F1505" s="149"/>
      <c r="G1505" s="150"/>
      <c r="I1505" s="276" t="str">
        <f t="shared" si="23"/>
        <v/>
      </c>
    </row>
    <row r="1506" spans="1:9" x14ac:dyDescent="0.25">
      <c r="A1506" s="12"/>
      <c r="B1506" s="228"/>
      <c r="C1506" s="154" t="str">
        <f>IFERROR(IF(LEN(B1506)&gt;0,IF(INDEX(TasksList!$C$6:$C$1005,MATCH(LEFT(B1506,SEARCH(" - ",B1506)-1)*1,TasksList!$B$6:$B$1005,0),1)=0,"",INDEX(TasksList!$C$6:$C$1005,MATCH(LEFT(B1506,SEARCH(" - ",B1506)-1)*1,TasksList!$B$6:$B$1005,0),1)),""),"Task not found!")</f>
        <v/>
      </c>
      <c r="D1506" s="384"/>
      <c r="E1506" s="149"/>
      <c r="F1506" s="149"/>
      <c r="G1506" s="150"/>
      <c r="I1506" s="276" t="str">
        <f t="shared" si="23"/>
        <v/>
      </c>
    </row>
    <row r="1507" spans="1:9" x14ac:dyDescent="0.25">
      <c r="A1507" s="12"/>
      <c r="B1507" s="228"/>
      <c r="C1507" s="154" t="str">
        <f>IFERROR(IF(LEN(B1507)&gt;0,IF(INDEX(TasksList!$C$6:$C$1005,MATCH(LEFT(B1507,SEARCH(" - ",B1507)-1)*1,TasksList!$B$6:$B$1005,0),1)=0,"",INDEX(TasksList!$C$6:$C$1005,MATCH(LEFT(B1507,SEARCH(" - ",B1507)-1)*1,TasksList!$B$6:$B$1005,0),1)),""),"Task not found!")</f>
        <v/>
      </c>
      <c r="D1507" s="384"/>
      <c r="E1507" s="149"/>
      <c r="F1507" s="149"/>
      <c r="G1507" s="150"/>
      <c r="I1507" s="276" t="str">
        <f t="shared" si="23"/>
        <v/>
      </c>
    </row>
    <row r="1508" spans="1:9" x14ac:dyDescent="0.25">
      <c r="A1508" s="12"/>
      <c r="B1508" s="228"/>
      <c r="C1508" s="154" t="str">
        <f>IFERROR(IF(LEN(B1508)&gt;0,IF(INDEX(TasksList!$C$6:$C$1005,MATCH(LEFT(B1508,SEARCH(" - ",B1508)-1)*1,TasksList!$B$6:$B$1005,0),1)=0,"",INDEX(TasksList!$C$6:$C$1005,MATCH(LEFT(B1508,SEARCH(" - ",B1508)-1)*1,TasksList!$B$6:$B$1005,0),1)),""),"Task not found!")</f>
        <v/>
      </c>
      <c r="D1508" s="384"/>
      <c r="E1508" s="149"/>
      <c r="F1508" s="149"/>
      <c r="G1508" s="150"/>
      <c r="I1508" s="276" t="str">
        <f t="shared" si="23"/>
        <v/>
      </c>
    </row>
    <row r="1509" spans="1:9" x14ac:dyDescent="0.25">
      <c r="A1509" s="12"/>
      <c r="B1509" s="228"/>
      <c r="C1509" s="154" t="str">
        <f>IFERROR(IF(LEN(B1509)&gt;0,IF(INDEX(TasksList!$C$6:$C$1005,MATCH(LEFT(B1509,SEARCH(" - ",B1509)-1)*1,TasksList!$B$6:$B$1005,0),1)=0,"",INDEX(TasksList!$C$6:$C$1005,MATCH(LEFT(B1509,SEARCH(" - ",B1509)-1)*1,TasksList!$B$6:$B$1005,0),1)),""),"Task not found!")</f>
        <v/>
      </c>
      <c r="D1509" s="384"/>
      <c r="E1509" s="149"/>
      <c r="F1509" s="149"/>
      <c r="G1509" s="150"/>
      <c r="I1509" s="276" t="str">
        <f t="shared" si="23"/>
        <v/>
      </c>
    </row>
    <row r="1510" spans="1:9" x14ac:dyDescent="0.25">
      <c r="A1510" s="12"/>
      <c r="B1510" s="228"/>
      <c r="C1510" s="154" t="str">
        <f>IFERROR(IF(LEN(B1510)&gt;0,IF(INDEX(TasksList!$C$6:$C$1005,MATCH(LEFT(B1510,SEARCH(" - ",B1510)-1)*1,TasksList!$B$6:$B$1005,0),1)=0,"",INDEX(TasksList!$C$6:$C$1005,MATCH(LEFT(B1510,SEARCH(" - ",B1510)-1)*1,TasksList!$B$6:$B$1005,0),1)),""),"Task not found!")</f>
        <v/>
      </c>
      <c r="D1510" s="384"/>
      <c r="E1510" s="149"/>
      <c r="F1510" s="149"/>
      <c r="G1510" s="150"/>
      <c r="I1510" s="276" t="str">
        <f t="shared" si="23"/>
        <v/>
      </c>
    </row>
    <row r="1511" spans="1:9" x14ac:dyDescent="0.25">
      <c r="A1511" s="12"/>
      <c r="B1511" s="228"/>
      <c r="C1511" s="154" t="str">
        <f>IFERROR(IF(LEN(B1511)&gt;0,IF(INDEX(TasksList!$C$6:$C$1005,MATCH(LEFT(B1511,SEARCH(" - ",B1511)-1)*1,TasksList!$B$6:$B$1005,0),1)=0,"",INDEX(TasksList!$C$6:$C$1005,MATCH(LEFT(B1511,SEARCH(" - ",B1511)-1)*1,TasksList!$B$6:$B$1005,0),1)),""),"Task not found!")</f>
        <v/>
      </c>
      <c r="D1511" s="384"/>
      <c r="E1511" s="149"/>
      <c r="F1511" s="149"/>
      <c r="G1511" s="150"/>
      <c r="I1511" s="276" t="str">
        <f t="shared" si="23"/>
        <v/>
      </c>
    </row>
    <row r="1512" spans="1:9" x14ac:dyDescent="0.25">
      <c r="A1512" s="12"/>
      <c r="B1512" s="228"/>
      <c r="C1512" s="154" t="str">
        <f>IFERROR(IF(LEN(B1512)&gt;0,IF(INDEX(TasksList!$C$6:$C$1005,MATCH(LEFT(B1512,SEARCH(" - ",B1512)-1)*1,TasksList!$B$6:$B$1005,0),1)=0,"",INDEX(TasksList!$C$6:$C$1005,MATCH(LEFT(B1512,SEARCH(" - ",B1512)-1)*1,TasksList!$B$6:$B$1005,0),1)),""),"Task not found!")</f>
        <v/>
      </c>
      <c r="D1512" s="384"/>
      <c r="E1512" s="149"/>
      <c r="F1512" s="149"/>
      <c r="G1512" s="150"/>
      <c r="I1512" s="276" t="str">
        <f t="shared" si="23"/>
        <v/>
      </c>
    </row>
    <row r="1513" spans="1:9" x14ac:dyDescent="0.25">
      <c r="A1513" s="12"/>
      <c r="B1513" s="228"/>
      <c r="C1513" s="154" t="str">
        <f>IFERROR(IF(LEN(B1513)&gt;0,IF(INDEX(TasksList!$C$6:$C$1005,MATCH(LEFT(B1513,SEARCH(" - ",B1513)-1)*1,TasksList!$B$6:$B$1005,0),1)=0,"",INDEX(TasksList!$C$6:$C$1005,MATCH(LEFT(B1513,SEARCH(" - ",B1513)-1)*1,TasksList!$B$6:$B$1005,0),1)),""),"Task not found!")</f>
        <v/>
      </c>
      <c r="D1513" s="384"/>
      <c r="E1513" s="149"/>
      <c r="F1513" s="149"/>
      <c r="G1513" s="150"/>
      <c r="I1513" s="276" t="str">
        <f t="shared" si="23"/>
        <v/>
      </c>
    </row>
    <row r="1514" spans="1:9" x14ac:dyDescent="0.25">
      <c r="A1514" s="12"/>
      <c r="B1514" s="228"/>
      <c r="C1514" s="154" t="str">
        <f>IFERROR(IF(LEN(B1514)&gt;0,IF(INDEX(TasksList!$C$6:$C$1005,MATCH(LEFT(B1514,SEARCH(" - ",B1514)-1)*1,TasksList!$B$6:$B$1005,0),1)=0,"",INDEX(TasksList!$C$6:$C$1005,MATCH(LEFT(B1514,SEARCH(" - ",B1514)-1)*1,TasksList!$B$6:$B$1005,0),1)),""),"Task not found!")</f>
        <v/>
      </c>
      <c r="D1514" s="384"/>
      <c r="E1514" s="149"/>
      <c r="F1514" s="149"/>
      <c r="G1514" s="150"/>
      <c r="I1514" s="276" t="str">
        <f t="shared" si="23"/>
        <v/>
      </c>
    </row>
    <row r="1515" spans="1:9" x14ac:dyDescent="0.25">
      <c r="A1515" s="12"/>
      <c r="B1515" s="228"/>
      <c r="C1515" s="154" t="str">
        <f>IFERROR(IF(LEN(B1515)&gt;0,IF(INDEX(TasksList!$C$6:$C$1005,MATCH(LEFT(B1515,SEARCH(" - ",B1515)-1)*1,TasksList!$B$6:$B$1005,0),1)=0,"",INDEX(TasksList!$C$6:$C$1005,MATCH(LEFT(B1515,SEARCH(" - ",B1515)-1)*1,TasksList!$B$6:$B$1005,0),1)),""),"Task not found!")</f>
        <v/>
      </c>
      <c r="D1515" s="384"/>
      <c r="E1515" s="149"/>
      <c r="F1515" s="149"/>
      <c r="G1515" s="150"/>
      <c r="I1515" s="276" t="str">
        <f t="shared" si="23"/>
        <v/>
      </c>
    </row>
    <row r="1516" spans="1:9" x14ac:dyDescent="0.25">
      <c r="A1516" s="12"/>
      <c r="B1516" s="228"/>
      <c r="C1516" s="154" t="str">
        <f>IFERROR(IF(LEN(B1516)&gt;0,IF(INDEX(TasksList!$C$6:$C$1005,MATCH(LEFT(B1516,SEARCH(" - ",B1516)-1)*1,TasksList!$B$6:$B$1005,0),1)=0,"",INDEX(TasksList!$C$6:$C$1005,MATCH(LEFT(B1516,SEARCH(" - ",B1516)-1)*1,TasksList!$B$6:$B$1005,0),1)),""),"Task not found!")</f>
        <v/>
      </c>
      <c r="D1516" s="384"/>
      <c r="E1516" s="149"/>
      <c r="F1516" s="149"/>
      <c r="G1516" s="150"/>
      <c r="I1516" s="276" t="str">
        <f t="shared" si="23"/>
        <v/>
      </c>
    </row>
    <row r="1517" spans="1:9" x14ac:dyDescent="0.25">
      <c r="A1517" s="12"/>
      <c r="B1517" s="228"/>
      <c r="C1517" s="154" t="str">
        <f>IFERROR(IF(LEN(B1517)&gt;0,IF(INDEX(TasksList!$C$6:$C$1005,MATCH(LEFT(B1517,SEARCH(" - ",B1517)-1)*1,TasksList!$B$6:$B$1005,0),1)=0,"",INDEX(TasksList!$C$6:$C$1005,MATCH(LEFT(B1517,SEARCH(" - ",B1517)-1)*1,TasksList!$B$6:$B$1005,0),1)),""),"Task not found!")</f>
        <v/>
      </c>
      <c r="D1517" s="384"/>
      <c r="E1517" s="149"/>
      <c r="F1517" s="149"/>
      <c r="G1517" s="150"/>
      <c r="I1517" s="276" t="str">
        <f t="shared" si="23"/>
        <v/>
      </c>
    </row>
    <row r="1518" spans="1:9" x14ac:dyDescent="0.25">
      <c r="A1518" s="12"/>
      <c r="B1518" s="228"/>
      <c r="C1518" s="154" t="str">
        <f>IFERROR(IF(LEN(B1518)&gt;0,IF(INDEX(TasksList!$C$6:$C$1005,MATCH(LEFT(B1518,SEARCH(" - ",B1518)-1)*1,TasksList!$B$6:$B$1005,0),1)=0,"",INDEX(TasksList!$C$6:$C$1005,MATCH(LEFT(B1518,SEARCH(" - ",B1518)-1)*1,TasksList!$B$6:$B$1005,0),1)),""),"Task not found!")</f>
        <v/>
      </c>
      <c r="D1518" s="384"/>
      <c r="E1518" s="149"/>
      <c r="F1518" s="149"/>
      <c r="G1518" s="150"/>
      <c r="I1518" s="276" t="str">
        <f t="shared" si="23"/>
        <v/>
      </c>
    </row>
    <row r="1519" spans="1:9" x14ac:dyDescent="0.25">
      <c r="A1519" s="12"/>
      <c r="B1519" s="228"/>
      <c r="C1519" s="154" t="str">
        <f>IFERROR(IF(LEN(B1519)&gt;0,IF(INDEX(TasksList!$C$6:$C$1005,MATCH(LEFT(B1519,SEARCH(" - ",B1519)-1)*1,TasksList!$B$6:$B$1005,0),1)=0,"",INDEX(TasksList!$C$6:$C$1005,MATCH(LEFT(B1519,SEARCH(" - ",B1519)-1)*1,TasksList!$B$6:$B$1005,0),1)),""),"Task not found!")</f>
        <v/>
      </c>
      <c r="D1519" s="384"/>
      <c r="E1519" s="149"/>
      <c r="F1519" s="149"/>
      <c r="G1519" s="150"/>
      <c r="I1519" s="276" t="str">
        <f t="shared" si="23"/>
        <v/>
      </c>
    </row>
    <row r="1520" spans="1:9" x14ac:dyDescent="0.25">
      <c r="A1520" s="12"/>
      <c r="B1520" s="228"/>
      <c r="C1520" s="154" t="str">
        <f>IFERROR(IF(LEN(B1520)&gt;0,IF(INDEX(TasksList!$C$6:$C$1005,MATCH(LEFT(B1520,SEARCH(" - ",B1520)-1)*1,TasksList!$B$6:$B$1005,0),1)=0,"",INDEX(TasksList!$C$6:$C$1005,MATCH(LEFT(B1520,SEARCH(" - ",B1520)-1)*1,TasksList!$B$6:$B$1005,0),1)),""),"Task not found!")</f>
        <v/>
      </c>
      <c r="D1520" s="384"/>
      <c r="E1520" s="149"/>
      <c r="F1520" s="149"/>
      <c r="G1520" s="150"/>
      <c r="I1520" s="276" t="str">
        <f t="shared" si="23"/>
        <v/>
      </c>
    </row>
    <row r="1521" spans="1:9" x14ac:dyDescent="0.25">
      <c r="A1521" s="12"/>
      <c r="B1521" s="228"/>
      <c r="C1521" s="154" t="str">
        <f>IFERROR(IF(LEN(B1521)&gt;0,IF(INDEX(TasksList!$C$6:$C$1005,MATCH(LEFT(B1521,SEARCH(" - ",B1521)-1)*1,TasksList!$B$6:$B$1005,0),1)=0,"",INDEX(TasksList!$C$6:$C$1005,MATCH(LEFT(B1521,SEARCH(" - ",B1521)-1)*1,TasksList!$B$6:$B$1005,0),1)),""),"Task not found!")</f>
        <v/>
      </c>
      <c r="D1521" s="384"/>
      <c r="E1521" s="149"/>
      <c r="F1521" s="149"/>
      <c r="G1521" s="150"/>
      <c r="I1521" s="276" t="str">
        <f t="shared" si="23"/>
        <v/>
      </c>
    </row>
    <row r="1522" spans="1:9" x14ac:dyDescent="0.25">
      <c r="A1522" s="12"/>
      <c r="B1522" s="228"/>
      <c r="C1522" s="154" t="str">
        <f>IFERROR(IF(LEN(B1522)&gt;0,IF(INDEX(TasksList!$C$6:$C$1005,MATCH(LEFT(B1522,SEARCH(" - ",B1522)-1)*1,TasksList!$B$6:$B$1005,0),1)=0,"",INDEX(TasksList!$C$6:$C$1005,MATCH(LEFT(B1522,SEARCH(" - ",B1522)-1)*1,TasksList!$B$6:$B$1005,0),1)),""),"Task not found!")</f>
        <v/>
      </c>
      <c r="D1522" s="384"/>
      <c r="E1522" s="149"/>
      <c r="F1522" s="149"/>
      <c r="G1522" s="150"/>
      <c r="I1522" s="276" t="str">
        <f t="shared" si="23"/>
        <v/>
      </c>
    </row>
    <row r="1523" spans="1:9" x14ac:dyDescent="0.25">
      <c r="A1523" s="12"/>
      <c r="B1523" s="228"/>
      <c r="C1523" s="154" t="str">
        <f>IFERROR(IF(LEN(B1523)&gt;0,IF(INDEX(TasksList!$C$6:$C$1005,MATCH(LEFT(B1523,SEARCH(" - ",B1523)-1)*1,TasksList!$B$6:$B$1005,0),1)=0,"",INDEX(TasksList!$C$6:$C$1005,MATCH(LEFT(B1523,SEARCH(" - ",B1523)-1)*1,TasksList!$B$6:$B$1005,0),1)),""),"Task not found!")</f>
        <v/>
      </c>
      <c r="D1523" s="384"/>
      <c r="E1523" s="149"/>
      <c r="F1523" s="149"/>
      <c r="G1523" s="150"/>
      <c r="I1523" s="276" t="str">
        <f t="shared" si="23"/>
        <v/>
      </c>
    </row>
    <row r="1524" spans="1:9" x14ac:dyDescent="0.25">
      <c r="A1524" s="12"/>
      <c r="B1524" s="228"/>
      <c r="C1524" s="154" t="str">
        <f>IFERROR(IF(LEN(B1524)&gt;0,IF(INDEX(TasksList!$C$6:$C$1005,MATCH(LEFT(B1524,SEARCH(" - ",B1524)-1)*1,TasksList!$B$6:$B$1005,0),1)=0,"",INDEX(TasksList!$C$6:$C$1005,MATCH(LEFT(B1524,SEARCH(" - ",B1524)-1)*1,TasksList!$B$6:$B$1005,0),1)),""),"Task not found!")</f>
        <v/>
      </c>
      <c r="D1524" s="384"/>
      <c r="E1524" s="149"/>
      <c r="F1524" s="149"/>
      <c r="G1524" s="150"/>
      <c r="I1524" s="276" t="str">
        <f t="shared" si="23"/>
        <v/>
      </c>
    </row>
    <row r="1525" spans="1:9" x14ac:dyDescent="0.25">
      <c r="A1525" s="12"/>
      <c r="B1525" s="228"/>
      <c r="C1525" s="154" t="str">
        <f>IFERROR(IF(LEN(B1525)&gt;0,IF(INDEX(TasksList!$C$6:$C$1005,MATCH(LEFT(B1525,SEARCH(" - ",B1525)-1)*1,TasksList!$B$6:$B$1005,0),1)=0,"",INDEX(TasksList!$C$6:$C$1005,MATCH(LEFT(B1525,SEARCH(" - ",B1525)-1)*1,TasksList!$B$6:$B$1005,0),1)),""),"Task not found!")</f>
        <v/>
      </c>
      <c r="D1525" s="384"/>
      <c r="E1525" s="149"/>
      <c r="F1525" s="149"/>
      <c r="G1525" s="150"/>
      <c r="I1525" s="276" t="str">
        <f t="shared" si="23"/>
        <v/>
      </c>
    </row>
    <row r="1526" spans="1:9" x14ac:dyDescent="0.25">
      <c r="A1526" s="12"/>
      <c r="B1526" s="228"/>
      <c r="C1526" s="154" t="str">
        <f>IFERROR(IF(LEN(B1526)&gt;0,IF(INDEX(TasksList!$C$6:$C$1005,MATCH(LEFT(B1526,SEARCH(" - ",B1526)-1)*1,TasksList!$B$6:$B$1005,0),1)=0,"",INDEX(TasksList!$C$6:$C$1005,MATCH(LEFT(B1526,SEARCH(" - ",B1526)-1)*1,TasksList!$B$6:$B$1005,0),1)),""),"Task not found!")</f>
        <v/>
      </c>
      <c r="D1526" s="384"/>
      <c r="E1526" s="149"/>
      <c r="F1526" s="149"/>
      <c r="G1526" s="150"/>
      <c r="I1526" s="276" t="str">
        <f t="shared" si="23"/>
        <v/>
      </c>
    </row>
    <row r="1527" spans="1:9" x14ac:dyDescent="0.25">
      <c r="A1527" s="12"/>
      <c r="B1527" s="228"/>
      <c r="C1527" s="154" t="str">
        <f>IFERROR(IF(LEN(B1527)&gt;0,IF(INDEX(TasksList!$C$6:$C$1005,MATCH(LEFT(B1527,SEARCH(" - ",B1527)-1)*1,TasksList!$B$6:$B$1005,0),1)=0,"",INDEX(TasksList!$C$6:$C$1005,MATCH(LEFT(B1527,SEARCH(" - ",B1527)-1)*1,TasksList!$B$6:$B$1005,0),1)),""),"Task not found!")</f>
        <v/>
      </c>
      <c r="D1527" s="384"/>
      <c r="E1527" s="149"/>
      <c r="F1527" s="149"/>
      <c r="G1527" s="150"/>
      <c r="I1527" s="276" t="str">
        <f t="shared" si="23"/>
        <v/>
      </c>
    </row>
    <row r="1528" spans="1:9" x14ac:dyDescent="0.25">
      <c r="A1528" s="12"/>
      <c r="B1528" s="228"/>
      <c r="C1528" s="154" t="str">
        <f>IFERROR(IF(LEN(B1528)&gt;0,IF(INDEX(TasksList!$C$6:$C$1005,MATCH(LEFT(B1528,SEARCH(" - ",B1528)-1)*1,TasksList!$B$6:$B$1005,0),1)=0,"",INDEX(TasksList!$C$6:$C$1005,MATCH(LEFT(B1528,SEARCH(" - ",B1528)-1)*1,TasksList!$B$6:$B$1005,0),1)),""),"Task not found!")</f>
        <v/>
      </c>
      <c r="D1528" s="384"/>
      <c r="E1528" s="149"/>
      <c r="F1528" s="149"/>
      <c r="G1528" s="150"/>
      <c r="I1528" s="276" t="str">
        <f t="shared" si="23"/>
        <v/>
      </c>
    </row>
    <row r="1529" spans="1:9" x14ac:dyDescent="0.25">
      <c r="A1529" s="12"/>
      <c r="B1529" s="228"/>
      <c r="C1529" s="154" t="str">
        <f>IFERROR(IF(LEN(B1529)&gt;0,IF(INDEX(TasksList!$C$6:$C$1005,MATCH(LEFT(B1529,SEARCH(" - ",B1529)-1)*1,TasksList!$B$6:$B$1005,0),1)=0,"",INDEX(TasksList!$C$6:$C$1005,MATCH(LEFT(B1529,SEARCH(" - ",B1529)-1)*1,TasksList!$B$6:$B$1005,0),1)),""),"Task not found!")</f>
        <v/>
      </c>
      <c r="D1529" s="384"/>
      <c r="E1529" s="149"/>
      <c r="F1529" s="149"/>
      <c r="G1529" s="150"/>
      <c r="I1529" s="276" t="str">
        <f t="shared" si="23"/>
        <v/>
      </c>
    </row>
    <row r="1530" spans="1:9" x14ac:dyDescent="0.25">
      <c r="A1530" s="12"/>
      <c r="B1530" s="228"/>
      <c r="C1530" s="154" t="str">
        <f>IFERROR(IF(LEN(B1530)&gt;0,IF(INDEX(TasksList!$C$6:$C$1005,MATCH(LEFT(B1530,SEARCH(" - ",B1530)-1)*1,TasksList!$B$6:$B$1005,0),1)=0,"",INDEX(TasksList!$C$6:$C$1005,MATCH(LEFT(B1530,SEARCH(" - ",B1530)-1)*1,TasksList!$B$6:$B$1005,0),1)),""),"Task not found!")</f>
        <v/>
      </c>
      <c r="D1530" s="384"/>
      <c r="E1530" s="149"/>
      <c r="F1530" s="149"/>
      <c r="G1530" s="150"/>
      <c r="I1530" s="276" t="str">
        <f t="shared" si="23"/>
        <v/>
      </c>
    </row>
    <row r="1531" spans="1:9" x14ac:dyDescent="0.25">
      <c r="A1531" s="12"/>
      <c r="B1531" s="228"/>
      <c r="C1531" s="154" t="str">
        <f>IFERROR(IF(LEN(B1531)&gt;0,IF(INDEX(TasksList!$C$6:$C$1005,MATCH(LEFT(B1531,SEARCH(" - ",B1531)-1)*1,TasksList!$B$6:$B$1005,0),1)=0,"",INDEX(TasksList!$C$6:$C$1005,MATCH(LEFT(B1531,SEARCH(" - ",B1531)-1)*1,TasksList!$B$6:$B$1005,0),1)),""),"Task not found!")</f>
        <v/>
      </c>
      <c r="D1531" s="384"/>
      <c r="E1531" s="149"/>
      <c r="F1531" s="149"/>
      <c r="G1531" s="150"/>
      <c r="I1531" s="276" t="str">
        <f t="shared" si="23"/>
        <v/>
      </c>
    </row>
    <row r="1532" spans="1:9" x14ac:dyDescent="0.25">
      <c r="A1532" s="12"/>
      <c r="B1532" s="228"/>
      <c r="C1532" s="154" t="str">
        <f>IFERROR(IF(LEN(B1532)&gt;0,IF(INDEX(TasksList!$C$6:$C$1005,MATCH(LEFT(B1532,SEARCH(" - ",B1532)-1)*1,TasksList!$B$6:$B$1005,0),1)=0,"",INDEX(TasksList!$C$6:$C$1005,MATCH(LEFT(B1532,SEARCH(" - ",B1532)-1)*1,TasksList!$B$6:$B$1005,0),1)),""),"Task not found!")</f>
        <v/>
      </c>
      <c r="D1532" s="384"/>
      <c r="E1532" s="149"/>
      <c r="F1532" s="149"/>
      <c r="G1532" s="150"/>
      <c r="I1532" s="276" t="str">
        <f t="shared" si="23"/>
        <v/>
      </c>
    </row>
    <row r="1533" spans="1:9" x14ac:dyDescent="0.25">
      <c r="A1533" s="12"/>
      <c r="B1533" s="228"/>
      <c r="C1533" s="154" t="str">
        <f>IFERROR(IF(LEN(B1533)&gt;0,IF(INDEX(TasksList!$C$6:$C$1005,MATCH(LEFT(B1533,SEARCH(" - ",B1533)-1)*1,TasksList!$B$6:$B$1005,0),1)=0,"",INDEX(TasksList!$C$6:$C$1005,MATCH(LEFT(B1533,SEARCH(" - ",B1533)-1)*1,TasksList!$B$6:$B$1005,0),1)),""),"Task not found!")</f>
        <v/>
      </c>
      <c r="D1533" s="384"/>
      <c r="E1533" s="149"/>
      <c r="F1533" s="149"/>
      <c r="G1533" s="150"/>
      <c r="I1533" s="276" t="str">
        <f t="shared" si="23"/>
        <v/>
      </c>
    </row>
    <row r="1534" spans="1:9" x14ac:dyDescent="0.25">
      <c r="A1534" s="12"/>
      <c r="B1534" s="228"/>
      <c r="C1534" s="154" t="str">
        <f>IFERROR(IF(LEN(B1534)&gt;0,IF(INDEX(TasksList!$C$6:$C$1005,MATCH(LEFT(B1534,SEARCH(" - ",B1534)-1)*1,TasksList!$B$6:$B$1005,0),1)=0,"",INDEX(TasksList!$C$6:$C$1005,MATCH(LEFT(B1534,SEARCH(" - ",B1534)-1)*1,TasksList!$B$6:$B$1005,0),1)),""),"Task not found!")</f>
        <v/>
      </c>
      <c r="D1534" s="384"/>
      <c r="E1534" s="149"/>
      <c r="F1534" s="149"/>
      <c r="G1534" s="150"/>
      <c r="I1534" s="276" t="str">
        <f t="shared" si="23"/>
        <v/>
      </c>
    </row>
    <row r="1535" spans="1:9" x14ac:dyDescent="0.25">
      <c r="A1535" s="12"/>
      <c r="B1535" s="228"/>
      <c r="C1535" s="154" t="str">
        <f>IFERROR(IF(LEN(B1535)&gt;0,IF(INDEX(TasksList!$C$6:$C$1005,MATCH(LEFT(B1535,SEARCH(" - ",B1535)-1)*1,TasksList!$B$6:$B$1005,0),1)=0,"",INDEX(TasksList!$C$6:$C$1005,MATCH(LEFT(B1535,SEARCH(" - ",B1535)-1)*1,TasksList!$B$6:$B$1005,0),1)),""),"Task not found!")</f>
        <v/>
      </c>
      <c r="D1535" s="384"/>
      <c r="E1535" s="149"/>
      <c r="F1535" s="149"/>
      <c r="G1535" s="150"/>
      <c r="I1535" s="276" t="str">
        <f t="shared" si="23"/>
        <v/>
      </c>
    </row>
    <row r="1536" spans="1:9" x14ac:dyDescent="0.25">
      <c r="A1536" s="12"/>
      <c r="B1536" s="228"/>
      <c r="C1536" s="154" t="str">
        <f>IFERROR(IF(LEN(B1536)&gt;0,IF(INDEX(TasksList!$C$6:$C$1005,MATCH(LEFT(B1536,SEARCH(" - ",B1536)-1)*1,TasksList!$B$6:$B$1005,0),1)=0,"",INDEX(TasksList!$C$6:$C$1005,MATCH(LEFT(B1536,SEARCH(" - ",B1536)-1)*1,TasksList!$B$6:$B$1005,0),1)),""),"Task not found!")</f>
        <v/>
      </c>
      <c r="D1536" s="384"/>
      <c r="E1536" s="149"/>
      <c r="F1536" s="149"/>
      <c r="G1536" s="150"/>
      <c r="I1536" s="276" t="str">
        <f t="shared" si="23"/>
        <v/>
      </c>
    </row>
    <row r="1537" spans="1:9" x14ac:dyDescent="0.25">
      <c r="A1537" s="12"/>
      <c r="B1537" s="228"/>
      <c r="C1537" s="154" t="str">
        <f>IFERROR(IF(LEN(B1537)&gt;0,IF(INDEX(TasksList!$C$6:$C$1005,MATCH(LEFT(B1537,SEARCH(" - ",B1537)-1)*1,TasksList!$B$6:$B$1005,0),1)=0,"",INDEX(TasksList!$C$6:$C$1005,MATCH(LEFT(B1537,SEARCH(" - ",B1537)-1)*1,TasksList!$B$6:$B$1005,0),1)),""),"Task not found!")</f>
        <v/>
      </c>
      <c r="D1537" s="384"/>
      <c r="E1537" s="149"/>
      <c r="F1537" s="149"/>
      <c r="G1537" s="150"/>
      <c r="I1537" s="276" t="str">
        <f t="shared" si="23"/>
        <v/>
      </c>
    </row>
    <row r="1538" spans="1:9" x14ac:dyDescent="0.25">
      <c r="A1538" s="12"/>
      <c r="B1538" s="228"/>
      <c r="C1538" s="154" t="str">
        <f>IFERROR(IF(LEN(B1538)&gt;0,IF(INDEX(TasksList!$C$6:$C$1005,MATCH(LEFT(B1538,SEARCH(" - ",B1538)-1)*1,TasksList!$B$6:$B$1005,0),1)=0,"",INDEX(TasksList!$C$6:$C$1005,MATCH(LEFT(B1538,SEARCH(" - ",B1538)-1)*1,TasksList!$B$6:$B$1005,0),1)),""),"Task not found!")</f>
        <v/>
      </c>
      <c r="D1538" s="384"/>
      <c r="E1538" s="149"/>
      <c r="F1538" s="149"/>
      <c r="G1538" s="150"/>
      <c r="I1538" s="276" t="str">
        <f t="shared" si="23"/>
        <v/>
      </c>
    </row>
    <row r="1539" spans="1:9" x14ac:dyDescent="0.25">
      <c r="A1539" s="12"/>
      <c r="B1539" s="228"/>
      <c r="C1539" s="154" t="str">
        <f>IFERROR(IF(LEN(B1539)&gt;0,IF(INDEX(TasksList!$C$6:$C$1005,MATCH(LEFT(B1539,SEARCH(" - ",B1539)-1)*1,TasksList!$B$6:$B$1005,0),1)=0,"",INDEX(TasksList!$C$6:$C$1005,MATCH(LEFT(B1539,SEARCH(" - ",B1539)-1)*1,TasksList!$B$6:$B$1005,0),1)),""),"Task not found!")</f>
        <v/>
      </c>
      <c r="D1539" s="384"/>
      <c r="E1539" s="149"/>
      <c r="F1539" s="149"/>
      <c r="G1539" s="150"/>
      <c r="I1539" s="276" t="str">
        <f t="shared" si="23"/>
        <v/>
      </c>
    </row>
    <row r="1540" spans="1:9" x14ac:dyDescent="0.25">
      <c r="A1540" s="12"/>
      <c r="B1540" s="228"/>
      <c r="C1540" s="154" t="str">
        <f>IFERROR(IF(LEN(B1540)&gt;0,IF(INDEX(TasksList!$C$6:$C$1005,MATCH(LEFT(B1540,SEARCH(" - ",B1540)-1)*1,TasksList!$B$6:$B$1005,0),1)=0,"",INDEX(TasksList!$C$6:$C$1005,MATCH(LEFT(B1540,SEARCH(" - ",B1540)-1)*1,TasksList!$B$6:$B$1005,0),1)),""),"Task not found!")</f>
        <v/>
      </c>
      <c r="D1540" s="384"/>
      <c r="E1540" s="149"/>
      <c r="F1540" s="149"/>
      <c r="G1540" s="150"/>
      <c r="I1540" s="276" t="str">
        <f t="shared" si="23"/>
        <v/>
      </c>
    </row>
    <row r="1541" spans="1:9" x14ac:dyDescent="0.25">
      <c r="A1541" s="12"/>
      <c r="B1541" s="228"/>
      <c r="C1541" s="154" t="str">
        <f>IFERROR(IF(LEN(B1541)&gt;0,IF(INDEX(TasksList!$C$6:$C$1005,MATCH(LEFT(B1541,SEARCH(" - ",B1541)-1)*1,TasksList!$B$6:$B$1005,0),1)=0,"",INDEX(TasksList!$C$6:$C$1005,MATCH(LEFT(B1541,SEARCH(" - ",B1541)-1)*1,TasksList!$B$6:$B$1005,0),1)),""),"Task not found!")</f>
        <v/>
      </c>
      <c r="D1541" s="384"/>
      <c r="E1541" s="149"/>
      <c r="F1541" s="149"/>
      <c r="G1541" s="150"/>
      <c r="I1541" s="276" t="str">
        <f t="shared" si="23"/>
        <v/>
      </c>
    </row>
    <row r="1542" spans="1:9" x14ac:dyDescent="0.25">
      <c r="A1542" s="12"/>
      <c r="B1542" s="228"/>
      <c r="C1542" s="154" t="str">
        <f>IFERROR(IF(LEN(B1542)&gt;0,IF(INDEX(TasksList!$C$6:$C$1005,MATCH(LEFT(B1542,SEARCH(" - ",B1542)-1)*1,TasksList!$B$6:$B$1005,0),1)=0,"",INDEX(TasksList!$C$6:$C$1005,MATCH(LEFT(B1542,SEARCH(" - ",B1542)-1)*1,TasksList!$B$6:$B$1005,0),1)),""),"Task not found!")</f>
        <v/>
      </c>
      <c r="D1542" s="384"/>
      <c r="E1542" s="149"/>
      <c r="F1542" s="149"/>
      <c r="G1542" s="150"/>
      <c r="I1542" s="276" t="str">
        <f t="shared" si="23"/>
        <v/>
      </c>
    </row>
    <row r="1543" spans="1:9" x14ac:dyDescent="0.25">
      <c r="A1543" s="12"/>
      <c r="B1543" s="228"/>
      <c r="C1543" s="154" t="str">
        <f>IFERROR(IF(LEN(B1543)&gt;0,IF(INDEX(TasksList!$C$6:$C$1005,MATCH(LEFT(B1543,SEARCH(" - ",B1543)-1)*1,TasksList!$B$6:$B$1005,0),1)=0,"",INDEX(TasksList!$C$6:$C$1005,MATCH(LEFT(B1543,SEARCH(" - ",B1543)-1)*1,TasksList!$B$6:$B$1005,0),1)),""),"Task not found!")</f>
        <v/>
      </c>
      <c r="D1543" s="384"/>
      <c r="E1543" s="149"/>
      <c r="F1543" s="149"/>
      <c r="G1543" s="150"/>
      <c r="I1543" s="276" t="str">
        <f t="shared" ref="I1543:I1606" si="24">IF(AND(LEN(D1543)&gt;0,LEN(B1543)=0),"←   Missing Task ID",IF(AND(LEN(D1543)&gt;0,LEN(E1543)=0),"←   Missing STAGE",IF(AND(LEN(B1543)+LEN(E1543)&gt;0,LEN(D1543)=0),"←   Missing DATE","")))</f>
        <v/>
      </c>
    </row>
    <row r="1544" spans="1:9" x14ac:dyDescent="0.25">
      <c r="A1544" s="12"/>
      <c r="B1544" s="228"/>
      <c r="C1544" s="154" t="str">
        <f>IFERROR(IF(LEN(B1544)&gt;0,IF(INDEX(TasksList!$C$6:$C$1005,MATCH(LEFT(B1544,SEARCH(" - ",B1544)-1)*1,TasksList!$B$6:$B$1005,0),1)=0,"",INDEX(TasksList!$C$6:$C$1005,MATCH(LEFT(B1544,SEARCH(" - ",B1544)-1)*1,TasksList!$B$6:$B$1005,0),1)),""),"Task not found!")</f>
        <v/>
      </c>
      <c r="D1544" s="384"/>
      <c r="E1544" s="149"/>
      <c r="F1544" s="149"/>
      <c r="G1544" s="150"/>
      <c r="I1544" s="276" t="str">
        <f t="shared" si="24"/>
        <v/>
      </c>
    </row>
    <row r="1545" spans="1:9" x14ac:dyDescent="0.25">
      <c r="A1545" s="12"/>
      <c r="B1545" s="228"/>
      <c r="C1545" s="154" t="str">
        <f>IFERROR(IF(LEN(B1545)&gt;0,IF(INDEX(TasksList!$C$6:$C$1005,MATCH(LEFT(B1545,SEARCH(" - ",B1545)-1)*1,TasksList!$B$6:$B$1005,0),1)=0,"",INDEX(TasksList!$C$6:$C$1005,MATCH(LEFT(B1545,SEARCH(" - ",B1545)-1)*1,TasksList!$B$6:$B$1005,0),1)),""),"Task not found!")</f>
        <v/>
      </c>
      <c r="D1545" s="384"/>
      <c r="E1545" s="149"/>
      <c r="F1545" s="149"/>
      <c r="G1545" s="150"/>
      <c r="I1545" s="276" t="str">
        <f t="shared" si="24"/>
        <v/>
      </c>
    </row>
    <row r="1546" spans="1:9" x14ac:dyDescent="0.25">
      <c r="A1546" s="12"/>
      <c r="B1546" s="228"/>
      <c r="C1546" s="154" t="str">
        <f>IFERROR(IF(LEN(B1546)&gt;0,IF(INDEX(TasksList!$C$6:$C$1005,MATCH(LEFT(B1546,SEARCH(" - ",B1546)-1)*1,TasksList!$B$6:$B$1005,0),1)=0,"",INDEX(TasksList!$C$6:$C$1005,MATCH(LEFT(B1546,SEARCH(" - ",B1546)-1)*1,TasksList!$B$6:$B$1005,0),1)),""),"Task not found!")</f>
        <v/>
      </c>
      <c r="D1546" s="384"/>
      <c r="E1546" s="149"/>
      <c r="F1546" s="149"/>
      <c r="G1546" s="150"/>
      <c r="I1546" s="276" t="str">
        <f t="shared" si="24"/>
        <v/>
      </c>
    </row>
    <row r="1547" spans="1:9" x14ac:dyDescent="0.25">
      <c r="A1547" s="12"/>
      <c r="B1547" s="228"/>
      <c r="C1547" s="154" t="str">
        <f>IFERROR(IF(LEN(B1547)&gt;0,IF(INDEX(TasksList!$C$6:$C$1005,MATCH(LEFT(B1547,SEARCH(" - ",B1547)-1)*1,TasksList!$B$6:$B$1005,0),1)=0,"",INDEX(TasksList!$C$6:$C$1005,MATCH(LEFT(B1547,SEARCH(" - ",B1547)-1)*1,TasksList!$B$6:$B$1005,0),1)),""),"Task not found!")</f>
        <v/>
      </c>
      <c r="D1547" s="384"/>
      <c r="E1547" s="149"/>
      <c r="F1547" s="149"/>
      <c r="G1547" s="150"/>
      <c r="I1547" s="276" t="str">
        <f t="shared" si="24"/>
        <v/>
      </c>
    </row>
    <row r="1548" spans="1:9" x14ac:dyDescent="0.25">
      <c r="A1548" s="12"/>
      <c r="B1548" s="228"/>
      <c r="C1548" s="154" t="str">
        <f>IFERROR(IF(LEN(B1548)&gt;0,IF(INDEX(TasksList!$C$6:$C$1005,MATCH(LEFT(B1548,SEARCH(" - ",B1548)-1)*1,TasksList!$B$6:$B$1005,0),1)=0,"",INDEX(TasksList!$C$6:$C$1005,MATCH(LEFT(B1548,SEARCH(" - ",B1548)-1)*1,TasksList!$B$6:$B$1005,0),1)),""),"Task not found!")</f>
        <v/>
      </c>
      <c r="D1548" s="384"/>
      <c r="E1548" s="149"/>
      <c r="F1548" s="149"/>
      <c r="G1548" s="150"/>
      <c r="I1548" s="276" t="str">
        <f t="shared" si="24"/>
        <v/>
      </c>
    </row>
    <row r="1549" spans="1:9" x14ac:dyDescent="0.25">
      <c r="A1549" s="12"/>
      <c r="B1549" s="228"/>
      <c r="C1549" s="154" t="str">
        <f>IFERROR(IF(LEN(B1549)&gt;0,IF(INDEX(TasksList!$C$6:$C$1005,MATCH(LEFT(B1549,SEARCH(" - ",B1549)-1)*1,TasksList!$B$6:$B$1005,0),1)=0,"",INDEX(TasksList!$C$6:$C$1005,MATCH(LEFT(B1549,SEARCH(" - ",B1549)-1)*1,TasksList!$B$6:$B$1005,0),1)),""),"Task not found!")</f>
        <v/>
      </c>
      <c r="D1549" s="384"/>
      <c r="E1549" s="149"/>
      <c r="F1549" s="149"/>
      <c r="G1549" s="150"/>
      <c r="I1549" s="276" t="str">
        <f t="shared" si="24"/>
        <v/>
      </c>
    </row>
    <row r="1550" spans="1:9" x14ac:dyDescent="0.25">
      <c r="A1550" s="12"/>
      <c r="B1550" s="228"/>
      <c r="C1550" s="154" t="str">
        <f>IFERROR(IF(LEN(B1550)&gt;0,IF(INDEX(TasksList!$C$6:$C$1005,MATCH(LEFT(B1550,SEARCH(" - ",B1550)-1)*1,TasksList!$B$6:$B$1005,0),1)=0,"",INDEX(TasksList!$C$6:$C$1005,MATCH(LEFT(B1550,SEARCH(" - ",B1550)-1)*1,TasksList!$B$6:$B$1005,0),1)),""),"Task not found!")</f>
        <v/>
      </c>
      <c r="D1550" s="384"/>
      <c r="E1550" s="149"/>
      <c r="F1550" s="149"/>
      <c r="G1550" s="150"/>
      <c r="I1550" s="276" t="str">
        <f t="shared" si="24"/>
        <v/>
      </c>
    </row>
    <row r="1551" spans="1:9" x14ac:dyDescent="0.25">
      <c r="A1551" s="12"/>
      <c r="B1551" s="228"/>
      <c r="C1551" s="154" t="str">
        <f>IFERROR(IF(LEN(B1551)&gt;0,IF(INDEX(TasksList!$C$6:$C$1005,MATCH(LEFT(B1551,SEARCH(" - ",B1551)-1)*1,TasksList!$B$6:$B$1005,0),1)=0,"",INDEX(TasksList!$C$6:$C$1005,MATCH(LEFT(B1551,SEARCH(" - ",B1551)-1)*1,TasksList!$B$6:$B$1005,0),1)),""),"Task not found!")</f>
        <v/>
      </c>
      <c r="D1551" s="384"/>
      <c r="E1551" s="149"/>
      <c r="F1551" s="149"/>
      <c r="G1551" s="150"/>
      <c r="I1551" s="276" t="str">
        <f t="shared" si="24"/>
        <v/>
      </c>
    </row>
    <row r="1552" spans="1:9" x14ac:dyDescent="0.25">
      <c r="A1552" s="12"/>
      <c r="B1552" s="228"/>
      <c r="C1552" s="154" t="str">
        <f>IFERROR(IF(LEN(B1552)&gt;0,IF(INDEX(TasksList!$C$6:$C$1005,MATCH(LEFT(B1552,SEARCH(" - ",B1552)-1)*1,TasksList!$B$6:$B$1005,0),1)=0,"",INDEX(TasksList!$C$6:$C$1005,MATCH(LEFT(B1552,SEARCH(" - ",B1552)-1)*1,TasksList!$B$6:$B$1005,0),1)),""),"Task not found!")</f>
        <v/>
      </c>
      <c r="D1552" s="384"/>
      <c r="E1552" s="149"/>
      <c r="F1552" s="149"/>
      <c r="G1552" s="150"/>
      <c r="I1552" s="276" t="str">
        <f t="shared" si="24"/>
        <v/>
      </c>
    </row>
    <row r="1553" spans="1:9" x14ac:dyDescent="0.25">
      <c r="A1553" s="12"/>
      <c r="B1553" s="228"/>
      <c r="C1553" s="154" t="str">
        <f>IFERROR(IF(LEN(B1553)&gt;0,IF(INDEX(TasksList!$C$6:$C$1005,MATCH(LEFT(B1553,SEARCH(" - ",B1553)-1)*1,TasksList!$B$6:$B$1005,0),1)=0,"",INDEX(TasksList!$C$6:$C$1005,MATCH(LEFT(B1553,SEARCH(" - ",B1553)-1)*1,TasksList!$B$6:$B$1005,0),1)),""),"Task not found!")</f>
        <v/>
      </c>
      <c r="D1553" s="384"/>
      <c r="E1553" s="149"/>
      <c r="F1553" s="149"/>
      <c r="G1553" s="150"/>
      <c r="I1553" s="276" t="str">
        <f t="shared" si="24"/>
        <v/>
      </c>
    </row>
    <row r="1554" spans="1:9" x14ac:dyDescent="0.25">
      <c r="A1554" s="12"/>
      <c r="B1554" s="228"/>
      <c r="C1554" s="154" t="str">
        <f>IFERROR(IF(LEN(B1554)&gt;0,IF(INDEX(TasksList!$C$6:$C$1005,MATCH(LEFT(B1554,SEARCH(" - ",B1554)-1)*1,TasksList!$B$6:$B$1005,0),1)=0,"",INDEX(TasksList!$C$6:$C$1005,MATCH(LEFT(B1554,SEARCH(" - ",B1554)-1)*1,TasksList!$B$6:$B$1005,0),1)),""),"Task not found!")</f>
        <v/>
      </c>
      <c r="D1554" s="384"/>
      <c r="E1554" s="149"/>
      <c r="F1554" s="149"/>
      <c r="G1554" s="150"/>
      <c r="I1554" s="276" t="str">
        <f t="shared" si="24"/>
        <v/>
      </c>
    </row>
    <row r="1555" spans="1:9" x14ac:dyDescent="0.25">
      <c r="A1555" s="12"/>
      <c r="B1555" s="228"/>
      <c r="C1555" s="154" t="str">
        <f>IFERROR(IF(LEN(B1555)&gt;0,IF(INDEX(TasksList!$C$6:$C$1005,MATCH(LEFT(B1555,SEARCH(" - ",B1555)-1)*1,TasksList!$B$6:$B$1005,0),1)=0,"",INDEX(TasksList!$C$6:$C$1005,MATCH(LEFT(B1555,SEARCH(" - ",B1555)-1)*1,TasksList!$B$6:$B$1005,0),1)),""),"Task not found!")</f>
        <v/>
      </c>
      <c r="D1555" s="384"/>
      <c r="E1555" s="149"/>
      <c r="F1555" s="149"/>
      <c r="G1555" s="150"/>
      <c r="I1555" s="276" t="str">
        <f t="shared" si="24"/>
        <v/>
      </c>
    </row>
    <row r="1556" spans="1:9" x14ac:dyDescent="0.25">
      <c r="A1556" s="12"/>
      <c r="B1556" s="228"/>
      <c r="C1556" s="154" t="str">
        <f>IFERROR(IF(LEN(B1556)&gt;0,IF(INDEX(TasksList!$C$6:$C$1005,MATCH(LEFT(B1556,SEARCH(" - ",B1556)-1)*1,TasksList!$B$6:$B$1005,0),1)=0,"",INDEX(TasksList!$C$6:$C$1005,MATCH(LEFT(B1556,SEARCH(" - ",B1556)-1)*1,TasksList!$B$6:$B$1005,0),1)),""),"Task not found!")</f>
        <v/>
      </c>
      <c r="D1556" s="384"/>
      <c r="E1556" s="149"/>
      <c r="F1556" s="149"/>
      <c r="G1556" s="150"/>
      <c r="I1556" s="276" t="str">
        <f t="shared" si="24"/>
        <v/>
      </c>
    </row>
    <row r="1557" spans="1:9" x14ac:dyDescent="0.25">
      <c r="A1557" s="12"/>
      <c r="B1557" s="228"/>
      <c r="C1557" s="154" t="str">
        <f>IFERROR(IF(LEN(B1557)&gt;0,IF(INDEX(TasksList!$C$6:$C$1005,MATCH(LEFT(B1557,SEARCH(" - ",B1557)-1)*1,TasksList!$B$6:$B$1005,0),1)=0,"",INDEX(TasksList!$C$6:$C$1005,MATCH(LEFT(B1557,SEARCH(" - ",B1557)-1)*1,TasksList!$B$6:$B$1005,0),1)),""),"Task not found!")</f>
        <v/>
      </c>
      <c r="D1557" s="384"/>
      <c r="E1557" s="149"/>
      <c r="F1557" s="149"/>
      <c r="G1557" s="150"/>
      <c r="I1557" s="276" t="str">
        <f t="shared" si="24"/>
        <v/>
      </c>
    </row>
    <row r="1558" spans="1:9" x14ac:dyDescent="0.25">
      <c r="A1558" s="12"/>
      <c r="B1558" s="228"/>
      <c r="C1558" s="154" t="str">
        <f>IFERROR(IF(LEN(B1558)&gt;0,IF(INDEX(TasksList!$C$6:$C$1005,MATCH(LEFT(B1558,SEARCH(" - ",B1558)-1)*1,TasksList!$B$6:$B$1005,0),1)=0,"",INDEX(TasksList!$C$6:$C$1005,MATCH(LEFT(B1558,SEARCH(" - ",B1558)-1)*1,TasksList!$B$6:$B$1005,0),1)),""),"Task not found!")</f>
        <v/>
      </c>
      <c r="D1558" s="384"/>
      <c r="E1558" s="149"/>
      <c r="F1558" s="149"/>
      <c r="G1558" s="150"/>
      <c r="I1558" s="276" t="str">
        <f t="shared" si="24"/>
        <v/>
      </c>
    </row>
    <row r="1559" spans="1:9" x14ac:dyDescent="0.25">
      <c r="A1559" s="12"/>
      <c r="B1559" s="228"/>
      <c r="C1559" s="154" t="str">
        <f>IFERROR(IF(LEN(B1559)&gt;0,IF(INDEX(TasksList!$C$6:$C$1005,MATCH(LEFT(B1559,SEARCH(" - ",B1559)-1)*1,TasksList!$B$6:$B$1005,0),1)=0,"",INDEX(TasksList!$C$6:$C$1005,MATCH(LEFT(B1559,SEARCH(" - ",B1559)-1)*1,TasksList!$B$6:$B$1005,0),1)),""),"Task not found!")</f>
        <v/>
      </c>
      <c r="D1559" s="384"/>
      <c r="E1559" s="149"/>
      <c r="F1559" s="149"/>
      <c r="G1559" s="150"/>
      <c r="I1559" s="276" t="str">
        <f t="shared" si="24"/>
        <v/>
      </c>
    </row>
    <row r="1560" spans="1:9" x14ac:dyDescent="0.25">
      <c r="A1560" s="12"/>
      <c r="B1560" s="228"/>
      <c r="C1560" s="154" t="str">
        <f>IFERROR(IF(LEN(B1560)&gt;0,IF(INDEX(TasksList!$C$6:$C$1005,MATCH(LEFT(B1560,SEARCH(" - ",B1560)-1)*1,TasksList!$B$6:$B$1005,0),1)=0,"",INDEX(TasksList!$C$6:$C$1005,MATCH(LEFT(B1560,SEARCH(" - ",B1560)-1)*1,TasksList!$B$6:$B$1005,0),1)),""),"Task not found!")</f>
        <v/>
      </c>
      <c r="D1560" s="384"/>
      <c r="E1560" s="149"/>
      <c r="F1560" s="149"/>
      <c r="G1560" s="150"/>
      <c r="I1560" s="276" t="str">
        <f t="shared" si="24"/>
        <v/>
      </c>
    </row>
    <row r="1561" spans="1:9" x14ac:dyDescent="0.25">
      <c r="A1561" s="12"/>
      <c r="B1561" s="228"/>
      <c r="C1561" s="154" t="str">
        <f>IFERROR(IF(LEN(B1561)&gt;0,IF(INDEX(TasksList!$C$6:$C$1005,MATCH(LEFT(B1561,SEARCH(" - ",B1561)-1)*1,TasksList!$B$6:$B$1005,0),1)=0,"",INDEX(TasksList!$C$6:$C$1005,MATCH(LEFT(B1561,SEARCH(" - ",B1561)-1)*1,TasksList!$B$6:$B$1005,0),1)),""),"Task not found!")</f>
        <v/>
      </c>
      <c r="D1561" s="384"/>
      <c r="E1561" s="149"/>
      <c r="F1561" s="149"/>
      <c r="G1561" s="150"/>
      <c r="I1561" s="276" t="str">
        <f t="shared" si="24"/>
        <v/>
      </c>
    </row>
    <row r="1562" spans="1:9" x14ac:dyDescent="0.25">
      <c r="A1562" s="12"/>
      <c r="B1562" s="228"/>
      <c r="C1562" s="154" t="str">
        <f>IFERROR(IF(LEN(B1562)&gt;0,IF(INDEX(TasksList!$C$6:$C$1005,MATCH(LEFT(B1562,SEARCH(" - ",B1562)-1)*1,TasksList!$B$6:$B$1005,0),1)=0,"",INDEX(TasksList!$C$6:$C$1005,MATCH(LEFT(B1562,SEARCH(" - ",B1562)-1)*1,TasksList!$B$6:$B$1005,0),1)),""),"Task not found!")</f>
        <v/>
      </c>
      <c r="D1562" s="384"/>
      <c r="E1562" s="149"/>
      <c r="F1562" s="149"/>
      <c r="G1562" s="150"/>
      <c r="I1562" s="276" t="str">
        <f t="shared" si="24"/>
        <v/>
      </c>
    </row>
    <row r="1563" spans="1:9" x14ac:dyDescent="0.25">
      <c r="A1563" s="12"/>
      <c r="B1563" s="228"/>
      <c r="C1563" s="154" t="str">
        <f>IFERROR(IF(LEN(B1563)&gt;0,IF(INDEX(TasksList!$C$6:$C$1005,MATCH(LEFT(B1563,SEARCH(" - ",B1563)-1)*1,TasksList!$B$6:$B$1005,0),1)=0,"",INDEX(TasksList!$C$6:$C$1005,MATCH(LEFT(B1563,SEARCH(" - ",B1563)-1)*1,TasksList!$B$6:$B$1005,0),1)),""),"Task not found!")</f>
        <v/>
      </c>
      <c r="D1563" s="384"/>
      <c r="E1563" s="149"/>
      <c r="F1563" s="149"/>
      <c r="G1563" s="150"/>
      <c r="I1563" s="276" t="str">
        <f t="shared" si="24"/>
        <v/>
      </c>
    </row>
    <row r="1564" spans="1:9" x14ac:dyDescent="0.25">
      <c r="A1564" s="12"/>
      <c r="B1564" s="228"/>
      <c r="C1564" s="154" t="str">
        <f>IFERROR(IF(LEN(B1564)&gt;0,IF(INDEX(TasksList!$C$6:$C$1005,MATCH(LEFT(B1564,SEARCH(" - ",B1564)-1)*1,TasksList!$B$6:$B$1005,0),1)=0,"",INDEX(TasksList!$C$6:$C$1005,MATCH(LEFT(B1564,SEARCH(" - ",B1564)-1)*1,TasksList!$B$6:$B$1005,0),1)),""),"Task not found!")</f>
        <v/>
      </c>
      <c r="D1564" s="384"/>
      <c r="E1564" s="149"/>
      <c r="F1564" s="149"/>
      <c r="G1564" s="150"/>
      <c r="I1564" s="276" t="str">
        <f t="shared" si="24"/>
        <v/>
      </c>
    </row>
    <row r="1565" spans="1:9" x14ac:dyDescent="0.25">
      <c r="A1565" s="12"/>
      <c r="B1565" s="228"/>
      <c r="C1565" s="154" t="str">
        <f>IFERROR(IF(LEN(B1565)&gt;0,IF(INDEX(TasksList!$C$6:$C$1005,MATCH(LEFT(B1565,SEARCH(" - ",B1565)-1)*1,TasksList!$B$6:$B$1005,0),1)=0,"",INDEX(TasksList!$C$6:$C$1005,MATCH(LEFT(B1565,SEARCH(" - ",B1565)-1)*1,TasksList!$B$6:$B$1005,0),1)),""),"Task not found!")</f>
        <v/>
      </c>
      <c r="D1565" s="384"/>
      <c r="E1565" s="149"/>
      <c r="F1565" s="149"/>
      <c r="G1565" s="150"/>
      <c r="I1565" s="276" t="str">
        <f t="shared" si="24"/>
        <v/>
      </c>
    </row>
    <row r="1566" spans="1:9" x14ac:dyDescent="0.25">
      <c r="A1566" s="12"/>
      <c r="B1566" s="228"/>
      <c r="C1566" s="154" t="str">
        <f>IFERROR(IF(LEN(B1566)&gt;0,IF(INDEX(TasksList!$C$6:$C$1005,MATCH(LEFT(B1566,SEARCH(" - ",B1566)-1)*1,TasksList!$B$6:$B$1005,0),1)=0,"",INDEX(TasksList!$C$6:$C$1005,MATCH(LEFT(B1566,SEARCH(" - ",B1566)-1)*1,TasksList!$B$6:$B$1005,0),1)),""),"Task not found!")</f>
        <v/>
      </c>
      <c r="D1566" s="384"/>
      <c r="E1566" s="149"/>
      <c r="F1566" s="149"/>
      <c r="G1566" s="150"/>
      <c r="I1566" s="276" t="str">
        <f t="shared" si="24"/>
        <v/>
      </c>
    </row>
    <row r="1567" spans="1:9" x14ac:dyDescent="0.25">
      <c r="A1567" s="12"/>
      <c r="B1567" s="228"/>
      <c r="C1567" s="154" t="str">
        <f>IFERROR(IF(LEN(B1567)&gt;0,IF(INDEX(TasksList!$C$6:$C$1005,MATCH(LEFT(B1567,SEARCH(" - ",B1567)-1)*1,TasksList!$B$6:$B$1005,0),1)=0,"",INDEX(TasksList!$C$6:$C$1005,MATCH(LEFT(B1567,SEARCH(" - ",B1567)-1)*1,TasksList!$B$6:$B$1005,0),1)),""),"Task not found!")</f>
        <v/>
      </c>
      <c r="D1567" s="384"/>
      <c r="E1567" s="149"/>
      <c r="F1567" s="149"/>
      <c r="G1567" s="150"/>
      <c r="I1567" s="276" t="str">
        <f t="shared" si="24"/>
        <v/>
      </c>
    </row>
    <row r="1568" spans="1:9" x14ac:dyDescent="0.25">
      <c r="A1568" s="12"/>
      <c r="B1568" s="228"/>
      <c r="C1568" s="154" t="str">
        <f>IFERROR(IF(LEN(B1568)&gt;0,IF(INDEX(TasksList!$C$6:$C$1005,MATCH(LEFT(B1568,SEARCH(" - ",B1568)-1)*1,TasksList!$B$6:$B$1005,0),1)=0,"",INDEX(TasksList!$C$6:$C$1005,MATCH(LEFT(B1568,SEARCH(" - ",B1568)-1)*1,TasksList!$B$6:$B$1005,0),1)),""),"Task not found!")</f>
        <v/>
      </c>
      <c r="D1568" s="384"/>
      <c r="E1568" s="149"/>
      <c r="F1568" s="149"/>
      <c r="G1568" s="150"/>
      <c r="I1568" s="276" t="str">
        <f t="shared" si="24"/>
        <v/>
      </c>
    </row>
    <row r="1569" spans="1:9" x14ac:dyDescent="0.25">
      <c r="A1569" s="12"/>
      <c r="B1569" s="228"/>
      <c r="C1569" s="154" t="str">
        <f>IFERROR(IF(LEN(B1569)&gt;0,IF(INDEX(TasksList!$C$6:$C$1005,MATCH(LEFT(B1569,SEARCH(" - ",B1569)-1)*1,TasksList!$B$6:$B$1005,0),1)=0,"",INDEX(TasksList!$C$6:$C$1005,MATCH(LEFT(B1569,SEARCH(" - ",B1569)-1)*1,TasksList!$B$6:$B$1005,0),1)),""),"Task not found!")</f>
        <v/>
      </c>
      <c r="D1569" s="384"/>
      <c r="E1569" s="149"/>
      <c r="F1569" s="149"/>
      <c r="G1569" s="150"/>
      <c r="I1569" s="276" t="str">
        <f t="shared" si="24"/>
        <v/>
      </c>
    </row>
    <row r="1570" spans="1:9" x14ac:dyDescent="0.25">
      <c r="A1570" s="12"/>
      <c r="B1570" s="228"/>
      <c r="C1570" s="154" t="str">
        <f>IFERROR(IF(LEN(B1570)&gt;0,IF(INDEX(TasksList!$C$6:$C$1005,MATCH(LEFT(B1570,SEARCH(" - ",B1570)-1)*1,TasksList!$B$6:$B$1005,0),1)=0,"",INDEX(TasksList!$C$6:$C$1005,MATCH(LEFT(B1570,SEARCH(" - ",B1570)-1)*1,TasksList!$B$6:$B$1005,0),1)),""),"Task not found!")</f>
        <v/>
      </c>
      <c r="D1570" s="384"/>
      <c r="E1570" s="149"/>
      <c r="F1570" s="149"/>
      <c r="G1570" s="150"/>
      <c r="I1570" s="276" t="str">
        <f t="shared" si="24"/>
        <v/>
      </c>
    </row>
    <row r="1571" spans="1:9" x14ac:dyDescent="0.25">
      <c r="A1571" s="12"/>
      <c r="B1571" s="228"/>
      <c r="C1571" s="154" t="str">
        <f>IFERROR(IF(LEN(B1571)&gt;0,IF(INDEX(TasksList!$C$6:$C$1005,MATCH(LEFT(B1571,SEARCH(" - ",B1571)-1)*1,TasksList!$B$6:$B$1005,0),1)=0,"",INDEX(TasksList!$C$6:$C$1005,MATCH(LEFT(B1571,SEARCH(" - ",B1571)-1)*1,TasksList!$B$6:$B$1005,0),1)),""),"Task not found!")</f>
        <v/>
      </c>
      <c r="D1571" s="384"/>
      <c r="E1571" s="149"/>
      <c r="F1571" s="149"/>
      <c r="G1571" s="150"/>
      <c r="I1571" s="276" t="str">
        <f t="shared" si="24"/>
        <v/>
      </c>
    </row>
    <row r="1572" spans="1:9" x14ac:dyDescent="0.25">
      <c r="A1572" s="12"/>
      <c r="B1572" s="228"/>
      <c r="C1572" s="154" t="str">
        <f>IFERROR(IF(LEN(B1572)&gt;0,IF(INDEX(TasksList!$C$6:$C$1005,MATCH(LEFT(B1572,SEARCH(" - ",B1572)-1)*1,TasksList!$B$6:$B$1005,0),1)=0,"",INDEX(TasksList!$C$6:$C$1005,MATCH(LEFT(B1572,SEARCH(" - ",B1572)-1)*1,TasksList!$B$6:$B$1005,0),1)),""),"Task not found!")</f>
        <v/>
      </c>
      <c r="D1572" s="384"/>
      <c r="E1572" s="149"/>
      <c r="F1572" s="149"/>
      <c r="G1572" s="150"/>
      <c r="I1572" s="276" t="str">
        <f t="shared" si="24"/>
        <v/>
      </c>
    </row>
    <row r="1573" spans="1:9" x14ac:dyDescent="0.25">
      <c r="A1573" s="12"/>
      <c r="B1573" s="228"/>
      <c r="C1573" s="154" t="str">
        <f>IFERROR(IF(LEN(B1573)&gt;0,IF(INDEX(TasksList!$C$6:$C$1005,MATCH(LEFT(B1573,SEARCH(" - ",B1573)-1)*1,TasksList!$B$6:$B$1005,0),1)=0,"",INDEX(TasksList!$C$6:$C$1005,MATCH(LEFT(B1573,SEARCH(" - ",B1573)-1)*1,TasksList!$B$6:$B$1005,0),1)),""),"Task not found!")</f>
        <v/>
      </c>
      <c r="D1573" s="384"/>
      <c r="E1573" s="149"/>
      <c r="F1573" s="149"/>
      <c r="G1573" s="150"/>
      <c r="I1573" s="276" t="str">
        <f t="shared" si="24"/>
        <v/>
      </c>
    </row>
    <row r="1574" spans="1:9" x14ac:dyDescent="0.25">
      <c r="A1574" s="12"/>
      <c r="B1574" s="228"/>
      <c r="C1574" s="154" t="str">
        <f>IFERROR(IF(LEN(B1574)&gt;0,IF(INDEX(TasksList!$C$6:$C$1005,MATCH(LEFT(B1574,SEARCH(" - ",B1574)-1)*1,TasksList!$B$6:$B$1005,0),1)=0,"",INDEX(TasksList!$C$6:$C$1005,MATCH(LEFT(B1574,SEARCH(" - ",B1574)-1)*1,TasksList!$B$6:$B$1005,0),1)),""),"Task not found!")</f>
        <v/>
      </c>
      <c r="D1574" s="384"/>
      <c r="E1574" s="149"/>
      <c r="F1574" s="149"/>
      <c r="G1574" s="150"/>
      <c r="I1574" s="276" t="str">
        <f t="shared" si="24"/>
        <v/>
      </c>
    </row>
    <row r="1575" spans="1:9" x14ac:dyDescent="0.25">
      <c r="A1575" s="12"/>
      <c r="B1575" s="228"/>
      <c r="C1575" s="154" t="str">
        <f>IFERROR(IF(LEN(B1575)&gt;0,IF(INDEX(TasksList!$C$6:$C$1005,MATCH(LEFT(B1575,SEARCH(" - ",B1575)-1)*1,TasksList!$B$6:$B$1005,0),1)=0,"",INDEX(TasksList!$C$6:$C$1005,MATCH(LEFT(B1575,SEARCH(" - ",B1575)-1)*1,TasksList!$B$6:$B$1005,0),1)),""),"Task not found!")</f>
        <v/>
      </c>
      <c r="D1575" s="384"/>
      <c r="E1575" s="149"/>
      <c r="F1575" s="149"/>
      <c r="G1575" s="150"/>
      <c r="I1575" s="276" t="str">
        <f t="shared" si="24"/>
        <v/>
      </c>
    </row>
    <row r="1576" spans="1:9" x14ac:dyDescent="0.25">
      <c r="A1576" s="12"/>
      <c r="B1576" s="228"/>
      <c r="C1576" s="154" t="str">
        <f>IFERROR(IF(LEN(B1576)&gt;0,IF(INDEX(TasksList!$C$6:$C$1005,MATCH(LEFT(B1576,SEARCH(" - ",B1576)-1)*1,TasksList!$B$6:$B$1005,0),1)=0,"",INDEX(TasksList!$C$6:$C$1005,MATCH(LEFT(B1576,SEARCH(" - ",B1576)-1)*1,TasksList!$B$6:$B$1005,0),1)),""),"Task not found!")</f>
        <v/>
      </c>
      <c r="D1576" s="384"/>
      <c r="E1576" s="149"/>
      <c r="F1576" s="149"/>
      <c r="G1576" s="150"/>
      <c r="I1576" s="276" t="str">
        <f t="shared" si="24"/>
        <v/>
      </c>
    </row>
    <row r="1577" spans="1:9" x14ac:dyDescent="0.25">
      <c r="A1577" s="12"/>
      <c r="B1577" s="228"/>
      <c r="C1577" s="154" t="str">
        <f>IFERROR(IF(LEN(B1577)&gt;0,IF(INDEX(TasksList!$C$6:$C$1005,MATCH(LEFT(B1577,SEARCH(" - ",B1577)-1)*1,TasksList!$B$6:$B$1005,0),1)=0,"",INDEX(TasksList!$C$6:$C$1005,MATCH(LEFT(B1577,SEARCH(" - ",B1577)-1)*1,TasksList!$B$6:$B$1005,0),1)),""),"Task not found!")</f>
        <v/>
      </c>
      <c r="D1577" s="384"/>
      <c r="E1577" s="149"/>
      <c r="F1577" s="149"/>
      <c r="G1577" s="150"/>
      <c r="I1577" s="276" t="str">
        <f t="shared" si="24"/>
        <v/>
      </c>
    </row>
    <row r="1578" spans="1:9" x14ac:dyDescent="0.25">
      <c r="A1578" s="12"/>
      <c r="B1578" s="228"/>
      <c r="C1578" s="154" t="str">
        <f>IFERROR(IF(LEN(B1578)&gt;0,IF(INDEX(TasksList!$C$6:$C$1005,MATCH(LEFT(B1578,SEARCH(" - ",B1578)-1)*1,TasksList!$B$6:$B$1005,0),1)=0,"",INDEX(TasksList!$C$6:$C$1005,MATCH(LEFT(B1578,SEARCH(" - ",B1578)-1)*1,TasksList!$B$6:$B$1005,0),1)),""),"Task not found!")</f>
        <v/>
      </c>
      <c r="D1578" s="384"/>
      <c r="E1578" s="149"/>
      <c r="F1578" s="149"/>
      <c r="G1578" s="150"/>
      <c r="I1578" s="276" t="str">
        <f t="shared" si="24"/>
        <v/>
      </c>
    </row>
    <row r="1579" spans="1:9" x14ac:dyDescent="0.25">
      <c r="A1579" s="12"/>
      <c r="B1579" s="228"/>
      <c r="C1579" s="154" t="str">
        <f>IFERROR(IF(LEN(B1579)&gt;0,IF(INDEX(TasksList!$C$6:$C$1005,MATCH(LEFT(B1579,SEARCH(" - ",B1579)-1)*1,TasksList!$B$6:$B$1005,0),1)=0,"",INDEX(TasksList!$C$6:$C$1005,MATCH(LEFT(B1579,SEARCH(" - ",B1579)-1)*1,TasksList!$B$6:$B$1005,0),1)),""),"Task not found!")</f>
        <v/>
      </c>
      <c r="D1579" s="384"/>
      <c r="E1579" s="149"/>
      <c r="F1579" s="149"/>
      <c r="G1579" s="150"/>
      <c r="I1579" s="276" t="str">
        <f t="shared" si="24"/>
        <v/>
      </c>
    </row>
    <row r="1580" spans="1:9" x14ac:dyDescent="0.25">
      <c r="A1580" s="12"/>
      <c r="B1580" s="228"/>
      <c r="C1580" s="154" t="str">
        <f>IFERROR(IF(LEN(B1580)&gt;0,IF(INDEX(TasksList!$C$6:$C$1005,MATCH(LEFT(B1580,SEARCH(" - ",B1580)-1)*1,TasksList!$B$6:$B$1005,0),1)=0,"",INDEX(TasksList!$C$6:$C$1005,MATCH(LEFT(B1580,SEARCH(" - ",B1580)-1)*1,TasksList!$B$6:$B$1005,0),1)),""),"Task not found!")</f>
        <v/>
      </c>
      <c r="D1580" s="384"/>
      <c r="E1580" s="149"/>
      <c r="F1580" s="149"/>
      <c r="G1580" s="150"/>
      <c r="I1580" s="276" t="str">
        <f t="shared" si="24"/>
        <v/>
      </c>
    </row>
    <row r="1581" spans="1:9" x14ac:dyDescent="0.25">
      <c r="A1581" s="12"/>
      <c r="B1581" s="228"/>
      <c r="C1581" s="154" t="str">
        <f>IFERROR(IF(LEN(B1581)&gt;0,IF(INDEX(TasksList!$C$6:$C$1005,MATCH(LEFT(B1581,SEARCH(" - ",B1581)-1)*1,TasksList!$B$6:$B$1005,0),1)=0,"",INDEX(TasksList!$C$6:$C$1005,MATCH(LEFT(B1581,SEARCH(" - ",B1581)-1)*1,TasksList!$B$6:$B$1005,0),1)),""),"Task not found!")</f>
        <v/>
      </c>
      <c r="D1581" s="384"/>
      <c r="E1581" s="149"/>
      <c r="F1581" s="149"/>
      <c r="G1581" s="150"/>
      <c r="I1581" s="276" t="str">
        <f t="shared" si="24"/>
        <v/>
      </c>
    </row>
    <row r="1582" spans="1:9" x14ac:dyDescent="0.25">
      <c r="A1582" s="12"/>
      <c r="B1582" s="228"/>
      <c r="C1582" s="154" t="str">
        <f>IFERROR(IF(LEN(B1582)&gt;0,IF(INDEX(TasksList!$C$6:$C$1005,MATCH(LEFT(B1582,SEARCH(" - ",B1582)-1)*1,TasksList!$B$6:$B$1005,0),1)=0,"",INDEX(TasksList!$C$6:$C$1005,MATCH(LEFT(B1582,SEARCH(" - ",B1582)-1)*1,TasksList!$B$6:$B$1005,0),1)),""),"Task not found!")</f>
        <v/>
      </c>
      <c r="D1582" s="384"/>
      <c r="E1582" s="149"/>
      <c r="F1582" s="149"/>
      <c r="G1582" s="150"/>
      <c r="I1582" s="276" t="str">
        <f t="shared" si="24"/>
        <v/>
      </c>
    </row>
    <row r="1583" spans="1:9" x14ac:dyDescent="0.25">
      <c r="A1583" s="12"/>
      <c r="B1583" s="228"/>
      <c r="C1583" s="154" t="str">
        <f>IFERROR(IF(LEN(B1583)&gt;0,IF(INDEX(TasksList!$C$6:$C$1005,MATCH(LEFT(B1583,SEARCH(" - ",B1583)-1)*1,TasksList!$B$6:$B$1005,0),1)=0,"",INDEX(TasksList!$C$6:$C$1005,MATCH(LEFT(B1583,SEARCH(" - ",B1583)-1)*1,TasksList!$B$6:$B$1005,0),1)),""),"Task not found!")</f>
        <v/>
      </c>
      <c r="D1583" s="384"/>
      <c r="E1583" s="149"/>
      <c r="F1583" s="149"/>
      <c r="G1583" s="150"/>
      <c r="I1583" s="276" t="str">
        <f t="shared" si="24"/>
        <v/>
      </c>
    </row>
    <row r="1584" spans="1:9" x14ac:dyDescent="0.25">
      <c r="A1584" s="12"/>
      <c r="B1584" s="228"/>
      <c r="C1584" s="154" t="str">
        <f>IFERROR(IF(LEN(B1584)&gt;0,IF(INDEX(TasksList!$C$6:$C$1005,MATCH(LEFT(B1584,SEARCH(" - ",B1584)-1)*1,TasksList!$B$6:$B$1005,0),1)=0,"",INDEX(TasksList!$C$6:$C$1005,MATCH(LEFT(B1584,SEARCH(" - ",B1584)-1)*1,TasksList!$B$6:$B$1005,0),1)),""),"Task not found!")</f>
        <v/>
      </c>
      <c r="D1584" s="384"/>
      <c r="E1584" s="149"/>
      <c r="F1584" s="149"/>
      <c r="G1584" s="150"/>
      <c r="I1584" s="276" t="str">
        <f t="shared" si="24"/>
        <v/>
      </c>
    </row>
    <row r="1585" spans="1:9" x14ac:dyDescent="0.25">
      <c r="A1585" s="12"/>
      <c r="B1585" s="228"/>
      <c r="C1585" s="154" t="str">
        <f>IFERROR(IF(LEN(B1585)&gt;0,IF(INDEX(TasksList!$C$6:$C$1005,MATCH(LEFT(B1585,SEARCH(" - ",B1585)-1)*1,TasksList!$B$6:$B$1005,0),1)=0,"",INDEX(TasksList!$C$6:$C$1005,MATCH(LEFT(B1585,SEARCH(" - ",B1585)-1)*1,TasksList!$B$6:$B$1005,0),1)),""),"Task not found!")</f>
        <v/>
      </c>
      <c r="D1585" s="384"/>
      <c r="E1585" s="149"/>
      <c r="F1585" s="149"/>
      <c r="G1585" s="150"/>
      <c r="I1585" s="276" t="str">
        <f t="shared" si="24"/>
        <v/>
      </c>
    </row>
    <row r="1586" spans="1:9" x14ac:dyDescent="0.25">
      <c r="A1586" s="12"/>
      <c r="B1586" s="228"/>
      <c r="C1586" s="154" t="str">
        <f>IFERROR(IF(LEN(B1586)&gt;0,IF(INDEX(TasksList!$C$6:$C$1005,MATCH(LEFT(B1586,SEARCH(" - ",B1586)-1)*1,TasksList!$B$6:$B$1005,0),1)=0,"",INDEX(TasksList!$C$6:$C$1005,MATCH(LEFT(B1586,SEARCH(" - ",B1586)-1)*1,TasksList!$B$6:$B$1005,0),1)),""),"Task not found!")</f>
        <v/>
      </c>
      <c r="D1586" s="384"/>
      <c r="E1586" s="149"/>
      <c r="F1586" s="149"/>
      <c r="G1586" s="150"/>
      <c r="I1586" s="276" t="str">
        <f t="shared" si="24"/>
        <v/>
      </c>
    </row>
    <row r="1587" spans="1:9" x14ac:dyDescent="0.25">
      <c r="A1587" s="12"/>
      <c r="B1587" s="228"/>
      <c r="C1587" s="154" t="str">
        <f>IFERROR(IF(LEN(B1587)&gt;0,IF(INDEX(TasksList!$C$6:$C$1005,MATCH(LEFT(B1587,SEARCH(" - ",B1587)-1)*1,TasksList!$B$6:$B$1005,0),1)=0,"",INDEX(TasksList!$C$6:$C$1005,MATCH(LEFT(B1587,SEARCH(" - ",B1587)-1)*1,TasksList!$B$6:$B$1005,0),1)),""),"Task not found!")</f>
        <v/>
      </c>
      <c r="D1587" s="384"/>
      <c r="E1587" s="149"/>
      <c r="F1587" s="149"/>
      <c r="G1587" s="150"/>
      <c r="I1587" s="276" t="str">
        <f t="shared" si="24"/>
        <v/>
      </c>
    </row>
    <row r="1588" spans="1:9" x14ac:dyDescent="0.25">
      <c r="A1588" s="12"/>
      <c r="B1588" s="228"/>
      <c r="C1588" s="154" t="str">
        <f>IFERROR(IF(LEN(B1588)&gt;0,IF(INDEX(TasksList!$C$6:$C$1005,MATCH(LEFT(B1588,SEARCH(" - ",B1588)-1)*1,TasksList!$B$6:$B$1005,0),1)=0,"",INDEX(TasksList!$C$6:$C$1005,MATCH(LEFT(B1588,SEARCH(" - ",B1588)-1)*1,TasksList!$B$6:$B$1005,0),1)),""),"Task not found!")</f>
        <v/>
      </c>
      <c r="D1588" s="384"/>
      <c r="E1588" s="149"/>
      <c r="F1588" s="149"/>
      <c r="G1588" s="150"/>
      <c r="I1588" s="276" t="str">
        <f t="shared" si="24"/>
        <v/>
      </c>
    </row>
    <row r="1589" spans="1:9" x14ac:dyDescent="0.25">
      <c r="A1589" s="12"/>
      <c r="B1589" s="228"/>
      <c r="C1589" s="154" t="str">
        <f>IFERROR(IF(LEN(B1589)&gt;0,IF(INDEX(TasksList!$C$6:$C$1005,MATCH(LEFT(B1589,SEARCH(" - ",B1589)-1)*1,TasksList!$B$6:$B$1005,0),1)=0,"",INDEX(TasksList!$C$6:$C$1005,MATCH(LEFT(B1589,SEARCH(" - ",B1589)-1)*1,TasksList!$B$6:$B$1005,0),1)),""),"Task not found!")</f>
        <v/>
      </c>
      <c r="D1589" s="384"/>
      <c r="E1589" s="149"/>
      <c r="F1589" s="149"/>
      <c r="G1589" s="150"/>
      <c r="I1589" s="276" t="str">
        <f t="shared" si="24"/>
        <v/>
      </c>
    </row>
    <row r="1590" spans="1:9" x14ac:dyDescent="0.25">
      <c r="A1590" s="12"/>
      <c r="B1590" s="228"/>
      <c r="C1590" s="154" t="str">
        <f>IFERROR(IF(LEN(B1590)&gt;0,IF(INDEX(TasksList!$C$6:$C$1005,MATCH(LEFT(B1590,SEARCH(" - ",B1590)-1)*1,TasksList!$B$6:$B$1005,0),1)=0,"",INDEX(TasksList!$C$6:$C$1005,MATCH(LEFT(B1590,SEARCH(" - ",B1590)-1)*1,TasksList!$B$6:$B$1005,0),1)),""),"Task not found!")</f>
        <v/>
      </c>
      <c r="D1590" s="384"/>
      <c r="E1590" s="149"/>
      <c r="F1590" s="149"/>
      <c r="G1590" s="150"/>
      <c r="I1590" s="276" t="str">
        <f t="shared" si="24"/>
        <v/>
      </c>
    </row>
    <row r="1591" spans="1:9" x14ac:dyDescent="0.25">
      <c r="A1591" s="12"/>
      <c r="B1591" s="228"/>
      <c r="C1591" s="154" t="str">
        <f>IFERROR(IF(LEN(B1591)&gt;0,IF(INDEX(TasksList!$C$6:$C$1005,MATCH(LEFT(B1591,SEARCH(" - ",B1591)-1)*1,TasksList!$B$6:$B$1005,0),1)=0,"",INDEX(TasksList!$C$6:$C$1005,MATCH(LEFT(B1591,SEARCH(" - ",B1591)-1)*1,TasksList!$B$6:$B$1005,0),1)),""),"Task not found!")</f>
        <v/>
      </c>
      <c r="D1591" s="384"/>
      <c r="E1591" s="149"/>
      <c r="F1591" s="149"/>
      <c r="G1591" s="150"/>
      <c r="I1591" s="276" t="str">
        <f t="shared" si="24"/>
        <v/>
      </c>
    </row>
    <row r="1592" spans="1:9" x14ac:dyDescent="0.25">
      <c r="A1592" s="12"/>
      <c r="B1592" s="228"/>
      <c r="C1592" s="154" t="str">
        <f>IFERROR(IF(LEN(B1592)&gt;0,IF(INDEX(TasksList!$C$6:$C$1005,MATCH(LEFT(B1592,SEARCH(" - ",B1592)-1)*1,TasksList!$B$6:$B$1005,0),1)=0,"",INDEX(TasksList!$C$6:$C$1005,MATCH(LEFT(B1592,SEARCH(" - ",B1592)-1)*1,TasksList!$B$6:$B$1005,0),1)),""),"Task not found!")</f>
        <v/>
      </c>
      <c r="D1592" s="384"/>
      <c r="E1592" s="149"/>
      <c r="F1592" s="149"/>
      <c r="G1592" s="150"/>
      <c r="I1592" s="276" t="str">
        <f t="shared" si="24"/>
        <v/>
      </c>
    </row>
    <row r="1593" spans="1:9" x14ac:dyDescent="0.25">
      <c r="A1593" s="12"/>
      <c r="B1593" s="228"/>
      <c r="C1593" s="154" t="str">
        <f>IFERROR(IF(LEN(B1593)&gt;0,IF(INDEX(TasksList!$C$6:$C$1005,MATCH(LEFT(B1593,SEARCH(" - ",B1593)-1)*1,TasksList!$B$6:$B$1005,0),1)=0,"",INDEX(TasksList!$C$6:$C$1005,MATCH(LEFT(B1593,SEARCH(" - ",B1593)-1)*1,TasksList!$B$6:$B$1005,0),1)),""),"Task not found!")</f>
        <v/>
      </c>
      <c r="D1593" s="384"/>
      <c r="E1593" s="149"/>
      <c r="F1593" s="149"/>
      <c r="G1593" s="150"/>
      <c r="I1593" s="276" t="str">
        <f t="shared" si="24"/>
        <v/>
      </c>
    </row>
    <row r="1594" spans="1:9" x14ac:dyDescent="0.25">
      <c r="A1594" s="12"/>
      <c r="B1594" s="228"/>
      <c r="C1594" s="154" t="str">
        <f>IFERROR(IF(LEN(B1594)&gt;0,IF(INDEX(TasksList!$C$6:$C$1005,MATCH(LEFT(B1594,SEARCH(" - ",B1594)-1)*1,TasksList!$B$6:$B$1005,0),1)=0,"",INDEX(TasksList!$C$6:$C$1005,MATCH(LEFT(B1594,SEARCH(" - ",B1594)-1)*1,TasksList!$B$6:$B$1005,0),1)),""),"Task not found!")</f>
        <v/>
      </c>
      <c r="D1594" s="384"/>
      <c r="E1594" s="149"/>
      <c r="F1594" s="149"/>
      <c r="G1594" s="150"/>
      <c r="I1594" s="276" t="str">
        <f t="shared" si="24"/>
        <v/>
      </c>
    </row>
    <row r="1595" spans="1:9" x14ac:dyDescent="0.25">
      <c r="A1595" s="12"/>
      <c r="B1595" s="228"/>
      <c r="C1595" s="154" t="str">
        <f>IFERROR(IF(LEN(B1595)&gt;0,IF(INDEX(TasksList!$C$6:$C$1005,MATCH(LEFT(B1595,SEARCH(" - ",B1595)-1)*1,TasksList!$B$6:$B$1005,0),1)=0,"",INDEX(TasksList!$C$6:$C$1005,MATCH(LEFT(B1595,SEARCH(" - ",B1595)-1)*1,TasksList!$B$6:$B$1005,0),1)),""),"Task not found!")</f>
        <v/>
      </c>
      <c r="D1595" s="384"/>
      <c r="E1595" s="149"/>
      <c r="F1595" s="149"/>
      <c r="G1595" s="150"/>
      <c r="I1595" s="276" t="str">
        <f t="shared" si="24"/>
        <v/>
      </c>
    </row>
    <row r="1596" spans="1:9" x14ac:dyDescent="0.25">
      <c r="A1596" s="12"/>
      <c r="B1596" s="228"/>
      <c r="C1596" s="154" t="str">
        <f>IFERROR(IF(LEN(B1596)&gt;0,IF(INDEX(TasksList!$C$6:$C$1005,MATCH(LEFT(B1596,SEARCH(" - ",B1596)-1)*1,TasksList!$B$6:$B$1005,0),1)=0,"",INDEX(TasksList!$C$6:$C$1005,MATCH(LEFT(B1596,SEARCH(" - ",B1596)-1)*1,TasksList!$B$6:$B$1005,0),1)),""),"Task not found!")</f>
        <v/>
      </c>
      <c r="D1596" s="384"/>
      <c r="E1596" s="149"/>
      <c r="F1596" s="149"/>
      <c r="G1596" s="150"/>
      <c r="I1596" s="276" t="str">
        <f t="shared" si="24"/>
        <v/>
      </c>
    </row>
    <row r="1597" spans="1:9" x14ac:dyDescent="0.25">
      <c r="A1597" s="12"/>
      <c r="B1597" s="228"/>
      <c r="C1597" s="154" t="str">
        <f>IFERROR(IF(LEN(B1597)&gt;0,IF(INDEX(TasksList!$C$6:$C$1005,MATCH(LEFT(B1597,SEARCH(" - ",B1597)-1)*1,TasksList!$B$6:$B$1005,0),1)=0,"",INDEX(TasksList!$C$6:$C$1005,MATCH(LEFT(B1597,SEARCH(" - ",B1597)-1)*1,TasksList!$B$6:$B$1005,0),1)),""),"Task not found!")</f>
        <v/>
      </c>
      <c r="D1597" s="384"/>
      <c r="E1597" s="149"/>
      <c r="F1597" s="149"/>
      <c r="G1597" s="150"/>
      <c r="I1597" s="276" t="str">
        <f t="shared" si="24"/>
        <v/>
      </c>
    </row>
    <row r="1598" spans="1:9" x14ac:dyDescent="0.25">
      <c r="A1598" s="12"/>
      <c r="B1598" s="228"/>
      <c r="C1598" s="154" t="str">
        <f>IFERROR(IF(LEN(B1598)&gt;0,IF(INDEX(TasksList!$C$6:$C$1005,MATCH(LEFT(B1598,SEARCH(" - ",B1598)-1)*1,TasksList!$B$6:$B$1005,0),1)=0,"",INDEX(TasksList!$C$6:$C$1005,MATCH(LEFT(B1598,SEARCH(" - ",B1598)-1)*1,TasksList!$B$6:$B$1005,0),1)),""),"Task not found!")</f>
        <v/>
      </c>
      <c r="D1598" s="384"/>
      <c r="E1598" s="149"/>
      <c r="F1598" s="149"/>
      <c r="G1598" s="150"/>
      <c r="I1598" s="276" t="str">
        <f t="shared" si="24"/>
        <v/>
      </c>
    </row>
    <row r="1599" spans="1:9" x14ac:dyDescent="0.25">
      <c r="A1599" s="12"/>
      <c r="B1599" s="228"/>
      <c r="C1599" s="154" t="str">
        <f>IFERROR(IF(LEN(B1599)&gt;0,IF(INDEX(TasksList!$C$6:$C$1005,MATCH(LEFT(B1599,SEARCH(" - ",B1599)-1)*1,TasksList!$B$6:$B$1005,0),1)=0,"",INDEX(TasksList!$C$6:$C$1005,MATCH(LEFT(B1599,SEARCH(" - ",B1599)-1)*1,TasksList!$B$6:$B$1005,0),1)),""),"Task not found!")</f>
        <v/>
      </c>
      <c r="D1599" s="384"/>
      <c r="E1599" s="149"/>
      <c r="F1599" s="149"/>
      <c r="G1599" s="150"/>
      <c r="I1599" s="276" t="str">
        <f t="shared" si="24"/>
        <v/>
      </c>
    </row>
    <row r="1600" spans="1:9" x14ac:dyDescent="0.25">
      <c r="A1600" s="12"/>
      <c r="B1600" s="228"/>
      <c r="C1600" s="154" t="str">
        <f>IFERROR(IF(LEN(B1600)&gt;0,IF(INDEX(TasksList!$C$6:$C$1005,MATCH(LEFT(B1600,SEARCH(" - ",B1600)-1)*1,TasksList!$B$6:$B$1005,0),1)=0,"",INDEX(TasksList!$C$6:$C$1005,MATCH(LEFT(B1600,SEARCH(" - ",B1600)-1)*1,TasksList!$B$6:$B$1005,0),1)),""),"Task not found!")</f>
        <v/>
      </c>
      <c r="D1600" s="384"/>
      <c r="E1600" s="149"/>
      <c r="F1600" s="149"/>
      <c r="G1600" s="150"/>
      <c r="I1600" s="276" t="str">
        <f t="shared" si="24"/>
        <v/>
      </c>
    </row>
    <row r="1601" spans="1:9" x14ac:dyDescent="0.25">
      <c r="A1601" s="12"/>
      <c r="B1601" s="228"/>
      <c r="C1601" s="154" t="str">
        <f>IFERROR(IF(LEN(B1601)&gt;0,IF(INDEX(TasksList!$C$6:$C$1005,MATCH(LEFT(B1601,SEARCH(" - ",B1601)-1)*1,TasksList!$B$6:$B$1005,0),1)=0,"",INDEX(TasksList!$C$6:$C$1005,MATCH(LEFT(B1601,SEARCH(" - ",B1601)-1)*1,TasksList!$B$6:$B$1005,0),1)),""),"Task not found!")</f>
        <v/>
      </c>
      <c r="D1601" s="384"/>
      <c r="E1601" s="149"/>
      <c r="F1601" s="149"/>
      <c r="G1601" s="150"/>
      <c r="I1601" s="276" t="str">
        <f t="shared" si="24"/>
        <v/>
      </c>
    </row>
    <row r="1602" spans="1:9" x14ac:dyDescent="0.25">
      <c r="A1602" s="12"/>
      <c r="B1602" s="228"/>
      <c r="C1602" s="154" t="str">
        <f>IFERROR(IF(LEN(B1602)&gt;0,IF(INDEX(TasksList!$C$6:$C$1005,MATCH(LEFT(B1602,SEARCH(" - ",B1602)-1)*1,TasksList!$B$6:$B$1005,0),1)=0,"",INDEX(TasksList!$C$6:$C$1005,MATCH(LEFT(B1602,SEARCH(" - ",B1602)-1)*1,TasksList!$B$6:$B$1005,0),1)),""),"Task not found!")</f>
        <v/>
      </c>
      <c r="D1602" s="384"/>
      <c r="E1602" s="149"/>
      <c r="F1602" s="149"/>
      <c r="G1602" s="150"/>
      <c r="I1602" s="276" t="str">
        <f t="shared" si="24"/>
        <v/>
      </c>
    </row>
    <row r="1603" spans="1:9" x14ac:dyDescent="0.25">
      <c r="A1603" s="12"/>
      <c r="B1603" s="228"/>
      <c r="C1603" s="154" t="str">
        <f>IFERROR(IF(LEN(B1603)&gt;0,IF(INDEX(TasksList!$C$6:$C$1005,MATCH(LEFT(B1603,SEARCH(" - ",B1603)-1)*1,TasksList!$B$6:$B$1005,0),1)=0,"",INDEX(TasksList!$C$6:$C$1005,MATCH(LEFT(B1603,SEARCH(" - ",B1603)-1)*1,TasksList!$B$6:$B$1005,0),1)),""),"Task not found!")</f>
        <v/>
      </c>
      <c r="D1603" s="384"/>
      <c r="E1603" s="149"/>
      <c r="F1603" s="149"/>
      <c r="G1603" s="150"/>
      <c r="I1603" s="276" t="str">
        <f t="shared" si="24"/>
        <v/>
      </c>
    </row>
    <row r="1604" spans="1:9" x14ac:dyDescent="0.25">
      <c r="A1604" s="12"/>
      <c r="B1604" s="228"/>
      <c r="C1604" s="154" t="str">
        <f>IFERROR(IF(LEN(B1604)&gt;0,IF(INDEX(TasksList!$C$6:$C$1005,MATCH(LEFT(B1604,SEARCH(" - ",B1604)-1)*1,TasksList!$B$6:$B$1005,0),1)=0,"",INDEX(TasksList!$C$6:$C$1005,MATCH(LEFT(B1604,SEARCH(" - ",B1604)-1)*1,TasksList!$B$6:$B$1005,0),1)),""),"Task not found!")</f>
        <v/>
      </c>
      <c r="D1604" s="384"/>
      <c r="E1604" s="149"/>
      <c r="F1604" s="149"/>
      <c r="G1604" s="150"/>
      <c r="I1604" s="276" t="str">
        <f t="shared" si="24"/>
        <v/>
      </c>
    </row>
    <row r="1605" spans="1:9" x14ac:dyDescent="0.25">
      <c r="A1605" s="12"/>
      <c r="B1605" s="228"/>
      <c r="C1605" s="154" t="str">
        <f>IFERROR(IF(LEN(B1605)&gt;0,IF(INDEX(TasksList!$C$6:$C$1005,MATCH(LEFT(B1605,SEARCH(" - ",B1605)-1)*1,TasksList!$B$6:$B$1005,0),1)=0,"",INDEX(TasksList!$C$6:$C$1005,MATCH(LEFT(B1605,SEARCH(" - ",B1605)-1)*1,TasksList!$B$6:$B$1005,0),1)),""),"Task not found!")</f>
        <v/>
      </c>
      <c r="D1605" s="384"/>
      <c r="E1605" s="149"/>
      <c r="F1605" s="149"/>
      <c r="G1605" s="150"/>
      <c r="I1605" s="276" t="str">
        <f t="shared" si="24"/>
        <v/>
      </c>
    </row>
    <row r="1606" spans="1:9" x14ac:dyDescent="0.25">
      <c r="A1606" s="12"/>
      <c r="B1606" s="228"/>
      <c r="C1606" s="154" t="str">
        <f>IFERROR(IF(LEN(B1606)&gt;0,IF(INDEX(TasksList!$C$6:$C$1005,MATCH(LEFT(B1606,SEARCH(" - ",B1606)-1)*1,TasksList!$B$6:$B$1005,0),1)=0,"",INDEX(TasksList!$C$6:$C$1005,MATCH(LEFT(B1606,SEARCH(" - ",B1606)-1)*1,TasksList!$B$6:$B$1005,0),1)),""),"Task not found!")</f>
        <v/>
      </c>
      <c r="D1606" s="384"/>
      <c r="E1606" s="149"/>
      <c r="F1606" s="149"/>
      <c r="G1606" s="150"/>
      <c r="I1606" s="276" t="str">
        <f t="shared" si="24"/>
        <v/>
      </c>
    </row>
    <row r="1607" spans="1:9" x14ac:dyDescent="0.25">
      <c r="A1607" s="12"/>
      <c r="B1607" s="228"/>
      <c r="C1607" s="154" t="str">
        <f>IFERROR(IF(LEN(B1607)&gt;0,IF(INDEX(TasksList!$C$6:$C$1005,MATCH(LEFT(B1607,SEARCH(" - ",B1607)-1)*1,TasksList!$B$6:$B$1005,0),1)=0,"",INDEX(TasksList!$C$6:$C$1005,MATCH(LEFT(B1607,SEARCH(" - ",B1607)-1)*1,TasksList!$B$6:$B$1005,0),1)),""),"Task not found!")</f>
        <v/>
      </c>
      <c r="D1607" s="384"/>
      <c r="E1607" s="149"/>
      <c r="F1607" s="149"/>
      <c r="G1607" s="150"/>
      <c r="I1607" s="276" t="str">
        <f t="shared" ref="I1607:I1670" si="25">IF(AND(LEN(D1607)&gt;0,LEN(B1607)=0),"←   Missing Task ID",IF(AND(LEN(D1607)&gt;0,LEN(E1607)=0),"←   Missing STAGE",IF(AND(LEN(B1607)+LEN(E1607)&gt;0,LEN(D1607)=0),"←   Missing DATE","")))</f>
        <v/>
      </c>
    </row>
    <row r="1608" spans="1:9" x14ac:dyDescent="0.25">
      <c r="A1608" s="12"/>
      <c r="B1608" s="228"/>
      <c r="C1608" s="154" t="str">
        <f>IFERROR(IF(LEN(B1608)&gt;0,IF(INDEX(TasksList!$C$6:$C$1005,MATCH(LEFT(B1608,SEARCH(" - ",B1608)-1)*1,TasksList!$B$6:$B$1005,0),1)=0,"",INDEX(TasksList!$C$6:$C$1005,MATCH(LEFT(B1608,SEARCH(" - ",B1608)-1)*1,TasksList!$B$6:$B$1005,0),1)),""),"Task not found!")</f>
        <v/>
      </c>
      <c r="D1608" s="384"/>
      <c r="E1608" s="149"/>
      <c r="F1608" s="149"/>
      <c r="G1608" s="150"/>
      <c r="I1608" s="276" t="str">
        <f t="shared" si="25"/>
        <v/>
      </c>
    </row>
    <row r="1609" spans="1:9" x14ac:dyDescent="0.25">
      <c r="A1609" s="12"/>
      <c r="B1609" s="228"/>
      <c r="C1609" s="154" t="str">
        <f>IFERROR(IF(LEN(B1609)&gt;0,IF(INDEX(TasksList!$C$6:$C$1005,MATCH(LEFT(B1609,SEARCH(" - ",B1609)-1)*1,TasksList!$B$6:$B$1005,0),1)=0,"",INDEX(TasksList!$C$6:$C$1005,MATCH(LEFT(B1609,SEARCH(" - ",B1609)-1)*1,TasksList!$B$6:$B$1005,0),1)),""),"Task not found!")</f>
        <v/>
      </c>
      <c r="D1609" s="384"/>
      <c r="E1609" s="149"/>
      <c r="F1609" s="149"/>
      <c r="G1609" s="150"/>
      <c r="I1609" s="276" t="str">
        <f t="shared" si="25"/>
        <v/>
      </c>
    </row>
    <row r="1610" spans="1:9" x14ac:dyDescent="0.25">
      <c r="A1610" s="12"/>
      <c r="B1610" s="228"/>
      <c r="C1610" s="154" t="str">
        <f>IFERROR(IF(LEN(B1610)&gt;0,IF(INDEX(TasksList!$C$6:$C$1005,MATCH(LEFT(B1610,SEARCH(" - ",B1610)-1)*1,TasksList!$B$6:$B$1005,0),1)=0,"",INDEX(TasksList!$C$6:$C$1005,MATCH(LEFT(B1610,SEARCH(" - ",B1610)-1)*1,TasksList!$B$6:$B$1005,0),1)),""),"Task not found!")</f>
        <v/>
      </c>
      <c r="D1610" s="384"/>
      <c r="E1610" s="149"/>
      <c r="F1610" s="149"/>
      <c r="G1610" s="150"/>
      <c r="I1610" s="276" t="str">
        <f t="shared" si="25"/>
        <v/>
      </c>
    </row>
    <row r="1611" spans="1:9" x14ac:dyDescent="0.25">
      <c r="A1611" s="12"/>
      <c r="B1611" s="228"/>
      <c r="C1611" s="154" t="str">
        <f>IFERROR(IF(LEN(B1611)&gt;0,IF(INDEX(TasksList!$C$6:$C$1005,MATCH(LEFT(B1611,SEARCH(" - ",B1611)-1)*1,TasksList!$B$6:$B$1005,0),1)=0,"",INDEX(TasksList!$C$6:$C$1005,MATCH(LEFT(B1611,SEARCH(" - ",B1611)-1)*1,TasksList!$B$6:$B$1005,0),1)),""),"Task not found!")</f>
        <v/>
      </c>
      <c r="D1611" s="384"/>
      <c r="E1611" s="149"/>
      <c r="F1611" s="149"/>
      <c r="G1611" s="150"/>
      <c r="I1611" s="276" t="str">
        <f t="shared" si="25"/>
        <v/>
      </c>
    </row>
    <row r="1612" spans="1:9" x14ac:dyDescent="0.25">
      <c r="A1612" s="12"/>
      <c r="B1612" s="228"/>
      <c r="C1612" s="154" t="str">
        <f>IFERROR(IF(LEN(B1612)&gt;0,IF(INDEX(TasksList!$C$6:$C$1005,MATCH(LEFT(B1612,SEARCH(" - ",B1612)-1)*1,TasksList!$B$6:$B$1005,0),1)=0,"",INDEX(TasksList!$C$6:$C$1005,MATCH(LEFT(B1612,SEARCH(" - ",B1612)-1)*1,TasksList!$B$6:$B$1005,0),1)),""),"Task not found!")</f>
        <v/>
      </c>
      <c r="D1612" s="384"/>
      <c r="E1612" s="149"/>
      <c r="F1612" s="149"/>
      <c r="G1612" s="150"/>
      <c r="I1612" s="276" t="str">
        <f t="shared" si="25"/>
        <v/>
      </c>
    </row>
    <row r="1613" spans="1:9" x14ac:dyDescent="0.25">
      <c r="A1613" s="12"/>
      <c r="B1613" s="228"/>
      <c r="C1613" s="154" t="str">
        <f>IFERROR(IF(LEN(B1613)&gt;0,IF(INDEX(TasksList!$C$6:$C$1005,MATCH(LEFT(B1613,SEARCH(" - ",B1613)-1)*1,TasksList!$B$6:$B$1005,0),1)=0,"",INDEX(TasksList!$C$6:$C$1005,MATCH(LEFT(B1613,SEARCH(" - ",B1613)-1)*1,TasksList!$B$6:$B$1005,0),1)),""),"Task not found!")</f>
        <v/>
      </c>
      <c r="D1613" s="384"/>
      <c r="E1613" s="149"/>
      <c r="F1613" s="149"/>
      <c r="G1613" s="150"/>
      <c r="I1613" s="276" t="str">
        <f t="shared" si="25"/>
        <v/>
      </c>
    </row>
    <row r="1614" spans="1:9" x14ac:dyDescent="0.25">
      <c r="A1614" s="12"/>
      <c r="B1614" s="228"/>
      <c r="C1614" s="154" t="str">
        <f>IFERROR(IF(LEN(B1614)&gt;0,IF(INDEX(TasksList!$C$6:$C$1005,MATCH(LEFT(B1614,SEARCH(" - ",B1614)-1)*1,TasksList!$B$6:$B$1005,0),1)=0,"",INDEX(TasksList!$C$6:$C$1005,MATCH(LEFT(B1614,SEARCH(" - ",B1614)-1)*1,TasksList!$B$6:$B$1005,0),1)),""),"Task not found!")</f>
        <v/>
      </c>
      <c r="D1614" s="384"/>
      <c r="E1614" s="149"/>
      <c r="F1614" s="149"/>
      <c r="G1614" s="150"/>
      <c r="I1614" s="276" t="str">
        <f t="shared" si="25"/>
        <v/>
      </c>
    </row>
    <row r="1615" spans="1:9" x14ac:dyDescent="0.25">
      <c r="A1615" s="12"/>
      <c r="B1615" s="228"/>
      <c r="C1615" s="154" t="str">
        <f>IFERROR(IF(LEN(B1615)&gt;0,IF(INDEX(TasksList!$C$6:$C$1005,MATCH(LEFT(B1615,SEARCH(" - ",B1615)-1)*1,TasksList!$B$6:$B$1005,0),1)=0,"",INDEX(TasksList!$C$6:$C$1005,MATCH(LEFT(B1615,SEARCH(" - ",B1615)-1)*1,TasksList!$B$6:$B$1005,0),1)),""),"Task not found!")</f>
        <v/>
      </c>
      <c r="D1615" s="384"/>
      <c r="E1615" s="149"/>
      <c r="F1615" s="149"/>
      <c r="G1615" s="150"/>
      <c r="I1615" s="276" t="str">
        <f t="shared" si="25"/>
        <v/>
      </c>
    </row>
    <row r="1616" spans="1:9" x14ac:dyDescent="0.25">
      <c r="A1616" s="12"/>
      <c r="B1616" s="228"/>
      <c r="C1616" s="154" t="str">
        <f>IFERROR(IF(LEN(B1616)&gt;0,IF(INDEX(TasksList!$C$6:$C$1005,MATCH(LEFT(B1616,SEARCH(" - ",B1616)-1)*1,TasksList!$B$6:$B$1005,0),1)=0,"",INDEX(TasksList!$C$6:$C$1005,MATCH(LEFT(B1616,SEARCH(" - ",B1616)-1)*1,TasksList!$B$6:$B$1005,0),1)),""),"Task not found!")</f>
        <v/>
      </c>
      <c r="D1616" s="384"/>
      <c r="E1616" s="149"/>
      <c r="F1616" s="149"/>
      <c r="G1616" s="150"/>
      <c r="I1616" s="276" t="str">
        <f t="shared" si="25"/>
        <v/>
      </c>
    </row>
    <row r="1617" spans="1:9" x14ac:dyDescent="0.25">
      <c r="A1617" s="12"/>
      <c r="B1617" s="228"/>
      <c r="C1617" s="154" t="str">
        <f>IFERROR(IF(LEN(B1617)&gt;0,IF(INDEX(TasksList!$C$6:$C$1005,MATCH(LEFT(B1617,SEARCH(" - ",B1617)-1)*1,TasksList!$B$6:$B$1005,0),1)=0,"",INDEX(TasksList!$C$6:$C$1005,MATCH(LEFT(B1617,SEARCH(" - ",B1617)-1)*1,TasksList!$B$6:$B$1005,0),1)),""),"Task not found!")</f>
        <v/>
      </c>
      <c r="D1617" s="384"/>
      <c r="E1617" s="149"/>
      <c r="F1617" s="149"/>
      <c r="G1617" s="150"/>
      <c r="I1617" s="276" t="str">
        <f t="shared" si="25"/>
        <v/>
      </c>
    </row>
    <row r="1618" spans="1:9" x14ac:dyDescent="0.25">
      <c r="A1618" s="12"/>
      <c r="B1618" s="228"/>
      <c r="C1618" s="154" t="str">
        <f>IFERROR(IF(LEN(B1618)&gt;0,IF(INDEX(TasksList!$C$6:$C$1005,MATCH(LEFT(B1618,SEARCH(" - ",B1618)-1)*1,TasksList!$B$6:$B$1005,0),1)=0,"",INDEX(TasksList!$C$6:$C$1005,MATCH(LEFT(B1618,SEARCH(" - ",B1618)-1)*1,TasksList!$B$6:$B$1005,0),1)),""),"Task not found!")</f>
        <v/>
      </c>
      <c r="D1618" s="384"/>
      <c r="E1618" s="149"/>
      <c r="F1618" s="149"/>
      <c r="G1618" s="150"/>
      <c r="I1618" s="276" t="str">
        <f t="shared" si="25"/>
        <v/>
      </c>
    </row>
    <row r="1619" spans="1:9" x14ac:dyDescent="0.25">
      <c r="A1619" s="12"/>
      <c r="B1619" s="228"/>
      <c r="C1619" s="154" t="str">
        <f>IFERROR(IF(LEN(B1619)&gt;0,IF(INDEX(TasksList!$C$6:$C$1005,MATCH(LEFT(B1619,SEARCH(" - ",B1619)-1)*1,TasksList!$B$6:$B$1005,0),1)=0,"",INDEX(TasksList!$C$6:$C$1005,MATCH(LEFT(B1619,SEARCH(" - ",B1619)-1)*1,TasksList!$B$6:$B$1005,0),1)),""),"Task not found!")</f>
        <v/>
      </c>
      <c r="D1619" s="384"/>
      <c r="E1619" s="149"/>
      <c r="F1619" s="149"/>
      <c r="G1619" s="150"/>
      <c r="I1619" s="276" t="str">
        <f t="shared" si="25"/>
        <v/>
      </c>
    </row>
    <row r="1620" spans="1:9" x14ac:dyDescent="0.25">
      <c r="A1620" s="12"/>
      <c r="B1620" s="228"/>
      <c r="C1620" s="154" t="str">
        <f>IFERROR(IF(LEN(B1620)&gt;0,IF(INDEX(TasksList!$C$6:$C$1005,MATCH(LEFT(B1620,SEARCH(" - ",B1620)-1)*1,TasksList!$B$6:$B$1005,0),1)=0,"",INDEX(TasksList!$C$6:$C$1005,MATCH(LEFT(B1620,SEARCH(" - ",B1620)-1)*1,TasksList!$B$6:$B$1005,0),1)),""),"Task not found!")</f>
        <v/>
      </c>
      <c r="D1620" s="384"/>
      <c r="E1620" s="149"/>
      <c r="F1620" s="149"/>
      <c r="G1620" s="150"/>
      <c r="I1620" s="276" t="str">
        <f t="shared" si="25"/>
        <v/>
      </c>
    </row>
    <row r="1621" spans="1:9" x14ac:dyDescent="0.25">
      <c r="A1621" s="12"/>
      <c r="B1621" s="228"/>
      <c r="C1621" s="154" t="str">
        <f>IFERROR(IF(LEN(B1621)&gt;0,IF(INDEX(TasksList!$C$6:$C$1005,MATCH(LEFT(B1621,SEARCH(" - ",B1621)-1)*1,TasksList!$B$6:$B$1005,0),1)=0,"",INDEX(TasksList!$C$6:$C$1005,MATCH(LEFT(B1621,SEARCH(" - ",B1621)-1)*1,TasksList!$B$6:$B$1005,0),1)),""),"Task not found!")</f>
        <v/>
      </c>
      <c r="D1621" s="384"/>
      <c r="E1621" s="149"/>
      <c r="F1621" s="149"/>
      <c r="G1621" s="150"/>
      <c r="I1621" s="276" t="str">
        <f t="shared" si="25"/>
        <v/>
      </c>
    </row>
    <row r="1622" spans="1:9" x14ac:dyDescent="0.25">
      <c r="A1622" s="12"/>
      <c r="B1622" s="228"/>
      <c r="C1622" s="154" t="str">
        <f>IFERROR(IF(LEN(B1622)&gt;0,IF(INDEX(TasksList!$C$6:$C$1005,MATCH(LEFT(B1622,SEARCH(" - ",B1622)-1)*1,TasksList!$B$6:$B$1005,0),1)=0,"",INDEX(TasksList!$C$6:$C$1005,MATCH(LEFT(B1622,SEARCH(" - ",B1622)-1)*1,TasksList!$B$6:$B$1005,0),1)),""),"Task not found!")</f>
        <v/>
      </c>
      <c r="D1622" s="384"/>
      <c r="E1622" s="149"/>
      <c r="F1622" s="149"/>
      <c r="G1622" s="150"/>
      <c r="I1622" s="276" t="str">
        <f t="shared" si="25"/>
        <v/>
      </c>
    </row>
    <row r="1623" spans="1:9" x14ac:dyDescent="0.25">
      <c r="A1623" s="12"/>
      <c r="B1623" s="228"/>
      <c r="C1623" s="154" t="str">
        <f>IFERROR(IF(LEN(B1623)&gt;0,IF(INDEX(TasksList!$C$6:$C$1005,MATCH(LEFT(B1623,SEARCH(" - ",B1623)-1)*1,TasksList!$B$6:$B$1005,0),1)=0,"",INDEX(TasksList!$C$6:$C$1005,MATCH(LEFT(B1623,SEARCH(" - ",B1623)-1)*1,TasksList!$B$6:$B$1005,0),1)),""),"Task not found!")</f>
        <v/>
      </c>
      <c r="D1623" s="384"/>
      <c r="E1623" s="149"/>
      <c r="F1623" s="149"/>
      <c r="G1623" s="150"/>
      <c r="I1623" s="276" t="str">
        <f t="shared" si="25"/>
        <v/>
      </c>
    </row>
    <row r="1624" spans="1:9" x14ac:dyDescent="0.25">
      <c r="A1624" s="12"/>
      <c r="B1624" s="228"/>
      <c r="C1624" s="154" t="str">
        <f>IFERROR(IF(LEN(B1624)&gt;0,IF(INDEX(TasksList!$C$6:$C$1005,MATCH(LEFT(B1624,SEARCH(" - ",B1624)-1)*1,TasksList!$B$6:$B$1005,0),1)=0,"",INDEX(TasksList!$C$6:$C$1005,MATCH(LEFT(B1624,SEARCH(" - ",B1624)-1)*1,TasksList!$B$6:$B$1005,0),1)),""),"Task not found!")</f>
        <v/>
      </c>
      <c r="D1624" s="384"/>
      <c r="E1624" s="149"/>
      <c r="F1624" s="149"/>
      <c r="G1624" s="150"/>
      <c r="I1624" s="276" t="str">
        <f t="shared" si="25"/>
        <v/>
      </c>
    </row>
    <row r="1625" spans="1:9" x14ac:dyDescent="0.25">
      <c r="A1625" s="12"/>
      <c r="B1625" s="228"/>
      <c r="C1625" s="154" t="str">
        <f>IFERROR(IF(LEN(B1625)&gt;0,IF(INDEX(TasksList!$C$6:$C$1005,MATCH(LEFT(B1625,SEARCH(" - ",B1625)-1)*1,TasksList!$B$6:$B$1005,0),1)=0,"",INDEX(TasksList!$C$6:$C$1005,MATCH(LEFT(B1625,SEARCH(" - ",B1625)-1)*1,TasksList!$B$6:$B$1005,0),1)),""),"Task not found!")</f>
        <v/>
      </c>
      <c r="D1625" s="384"/>
      <c r="E1625" s="149"/>
      <c r="F1625" s="149"/>
      <c r="G1625" s="150"/>
      <c r="I1625" s="276" t="str">
        <f t="shared" si="25"/>
        <v/>
      </c>
    </row>
    <row r="1626" spans="1:9" x14ac:dyDescent="0.25">
      <c r="A1626" s="12"/>
      <c r="B1626" s="228"/>
      <c r="C1626" s="154" t="str">
        <f>IFERROR(IF(LEN(B1626)&gt;0,IF(INDEX(TasksList!$C$6:$C$1005,MATCH(LEFT(B1626,SEARCH(" - ",B1626)-1)*1,TasksList!$B$6:$B$1005,0),1)=0,"",INDEX(TasksList!$C$6:$C$1005,MATCH(LEFT(B1626,SEARCH(" - ",B1626)-1)*1,TasksList!$B$6:$B$1005,0),1)),""),"Task not found!")</f>
        <v/>
      </c>
      <c r="D1626" s="384"/>
      <c r="E1626" s="149"/>
      <c r="F1626" s="149"/>
      <c r="G1626" s="150"/>
      <c r="I1626" s="276" t="str">
        <f t="shared" si="25"/>
        <v/>
      </c>
    </row>
    <row r="1627" spans="1:9" x14ac:dyDescent="0.25">
      <c r="A1627" s="12"/>
      <c r="B1627" s="228"/>
      <c r="C1627" s="154" t="str">
        <f>IFERROR(IF(LEN(B1627)&gt;0,IF(INDEX(TasksList!$C$6:$C$1005,MATCH(LEFT(B1627,SEARCH(" - ",B1627)-1)*1,TasksList!$B$6:$B$1005,0),1)=0,"",INDEX(TasksList!$C$6:$C$1005,MATCH(LEFT(B1627,SEARCH(" - ",B1627)-1)*1,TasksList!$B$6:$B$1005,0),1)),""),"Task not found!")</f>
        <v/>
      </c>
      <c r="D1627" s="384"/>
      <c r="E1627" s="149"/>
      <c r="F1627" s="149"/>
      <c r="G1627" s="150"/>
      <c r="I1627" s="276" t="str">
        <f t="shared" si="25"/>
        <v/>
      </c>
    </row>
    <row r="1628" spans="1:9" x14ac:dyDescent="0.25">
      <c r="A1628" s="12"/>
      <c r="B1628" s="228"/>
      <c r="C1628" s="154" t="str">
        <f>IFERROR(IF(LEN(B1628)&gt;0,IF(INDEX(TasksList!$C$6:$C$1005,MATCH(LEFT(B1628,SEARCH(" - ",B1628)-1)*1,TasksList!$B$6:$B$1005,0),1)=0,"",INDEX(TasksList!$C$6:$C$1005,MATCH(LEFT(B1628,SEARCH(" - ",B1628)-1)*1,TasksList!$B$6:$B$1005,0),1)),""),"Task not found!")</f>
        <v/>
      </c>
      <c r="D1628" s="384"/>
      <c r="E1628" s="149"/>
      <c r="F1628" s="149"/>
      <c r="G1628" s="150"/>
      <c r="I1628" s="276" t="str">
        <f t="shared" si="25"/>
        <v/>
      </c>
    </row>
    <row r="1629" spans="1:9" x14ac:dyDescent="0.25">
      <c r="A1629" s="12"/>
      <c r="B1629" s="228"/>
      <c r="C1629" s="154" t="str">
        <f>IFERROR(IF(LEN(B1629)&gt;0,IF(INDEX(TasksList!$C$6:$C$1005,MATCH(LEFT(B1629,SEARCH(" - ",B1629)-1)*1,TasksList!$B$6:$B$1005,0),1)=0,"",INDEX(TasksList!$C$6:$C$1005,MATCH(LEFT(B1629,SEARCH(" - ",B1629)-1)*1,TasksList!$B$6:$B$1005,0),1)),""),"Task not found!")</f>
        <v/>
      </c>
      <c r="D1629" s="384"/>
      <c r="E1629" s="149"/>
      <c r="F1629" s="149"/>
      <c r="G1629" s="150"/>
      <c r="I1629" s="276" t="str">
        <f t="shared" si="25"/>
        <v/>
      </c>
    </row>
    <row r="1630" spans="1:9" x14ac:dyDescent="0.25">
      <c r="A1630" s="12"/>
      <c r="B1630" s="228"/>
      <c r="C1630" s="154" t="str">
        <f>IFERROR(IF(LEN(B1630)&gt;0,IF(INDEX(TasksList!$C$6:$C$1005,MATCH(LEFT(B1630,SEARCH(" - ",B1630)-1)*1,TasksList!$B$6:$B$1005,0),1)=0,"",INDEX(TasksList!$C$6:$C$1005,MATCH(LEFT(B1630,SEARCH(" - ",B1630)-1)*1,TasksList!$B$6:$B$1005,0),1)),""),"Task not found!")</f>
        <v/>
      </c>
      <c r="D1630" s="384"/>
      <c r="E1630" s="149"/>
      <c r="F1630" s="149"/>
      <c r="G1630" s="150"/>
      <c r="I1630" s="276" t="str">
        <f t="shared" si="25"/>
        <v/>
      </c>
    </row>
    <row r="1631" spans="1:9" x14ac:dyDescent="0.25">
      <c r="A1631" s="12"/>
      <c r="B1631" s="228"/>
      <c r="C1631" s="154" t="str">
        <f>IFERROR(IF(LEN(B1631)&gt;0,IF(INDEX(TasksList!$C$6:$C$1005,MATCH(LEFT(B1631,SEARCH(" - ",B1631)-1)*1,TasksList!$B$6:$B$1005,0),1)=0,"",INDEX(TasksList!$C$6:$C$1005,MATCH(LEFT(B1631,SEARCH(" - ",B1631)-1)*1,TasksList!$B$6:$B$1005,0),1)),""),"Task not found!")</f>
        <v/>
      </c>
      <c r="D1631" s="384"/>
      <c r="E1631" s="149"/>
      <c r="F1631" s="149"/>
      <c r="G1631" s="150"/>
      <c r="I1631" s="276" t="str">
        <f t="shared" si="25"/>
        <v/>
      </c>
    </row>
    <row r="1632" spans="1:9" x14ac:dyDescent="0.25">
      <c r="A1632" s="12"/>
      <c r="B1632" s="228"/>
      <c r="C1632" s="154" t="str">
        <f>IFERROR(IF(LEN(B1632)&gt;0,IF(INDEX(TasksList!$C$6:$C$1005,MATCH(LEFT(B1632,SEARCH(" - ",B1632)-1)*1,TasksList!$B$6:$B$1005,0),1)=0,"",INDEX(TasksList!$C$6:$C$1005,MATCH(LEFT(B1632,SEARCH(" - ",B1632)-1)*1,TasksList!$B$6:$B$1005,0),1)),""),"Task not found!")</f>
        <v/>
      </c>
      <c r="D1632" s="384"/>
      <c r="E1632" s="149"/>
      <c r="F1632" s="149"/>
      <c r="G1632" s="150"/>
      <c r="I1632" s="276" t="str">
        <f t="shared" si="25"/>
        <v/>
      </c>
    </row>
    <row r="1633" spans="1:9" x14ac:dyDescent="0.25">
      <c r="A1633" s="12"/>
      <c r="B1633" s="228"/>
      <c r="C1633" s="154" t="str">
        <f>IFERROR(IF(LEN(B1633)&gt;0,IF(INDEX(TasksList!$C$6:$C$1005,MATCH(LEFT(B1633,SEARCH(" - ",B1633)-1)*1,TasksList!$B$6:$B$1005,0),1)=0,"",INDEX(TasksList!$C$6:$C$1005,MATCH(LEFT(B1633,SEARCH(" - ",B1633)-1)*1,TasksList!$B$6:$B$1005,0),1)),""),"Task not found!")</f>
        <v/>
      </c>
      <c r="D1633" s="384"/>
      <c r="E1633" s="149"/>
      <c r="F1633" s="149"/>
      <c r="G1633" s="150"/>
      <c r="I1633" s="276" t="str">
        <f t="shared" si="25"/>
        <v/>
      </c>
    </row>
    <row r="1634" spans="1:9" x14ac:dyDescent="0.25">
      <c r="A1634" s="12"/>
      <c r="B1634" s="228"/>
      <c r="C1634" s="154" t="str">
        <f>IFERROR(IF(LEN(B1634)&gt;0,IF(INDEX(TasksList!$C$6:$C$1005,MATCH(LEFT(B1634,SEARCH(" - ",B1634)-1)*1,TasksList!$B$6:$B$1005,0),1)=0,"",INDEX(TasksList!$C$6:$C$1005,MATCH(LEFT(B1634,SEARCH(" - ",B1634)-1)*1,TasksList!$B$6:$B$1005,0),1)),""),"Task not found!")</f>
        <v/>
      </c>
      <c r="D1634" s="384"/>
      <c r="E1634" s="149"/>
      <c r="F1634" s="149"/>
      <c r="G1634" s="150"/>
      <c r="I1634" s="276" t="str">
        <f t="shared" si="25"/>
        <v/>
      </c>
    </row>
    <row r="1635" spans="1:9" x14ac:dyDescent="0.25">
      <c r="A1635" s="12"/>
      <c r="B1635" s="228"/>
      <c r="C1635" s="154" t="str">
        <f>IFERROR(IF(LEN(B1635)&gt;0,IF(INDEX(TasksList!$C$6:$C$1005,MATCH(LEFT(B1635,SEARCH(" - ",B1635)-1)*1,TasksList!$B$6:$B$1005,0),1)=0,"",INDEX(TasksList!$C$6:$C$1005,MATCH(LEFT(B1635,SEARCH(" - ",B1635)-1)*1,TasksList!$B$6:$B$1005,0),1)),""),"Task not found!")</f>
        <v/>
      </c>
      <c r="D1635" s="384"/>
      <c r="E1635" s="149"/>
      <c r="F1635" s="149"/>
      <c r="G1635" s="150"/>
      <c r="I1635" s="276" t="str">
        <f t="shared" si="25"/>
        <v/>
      </c>
    </row>
    <row r="1636" spans="1:9" x14ac:dyDescent="0.25">
      <c r="A1636" s="12"/>
      <c r="B1636" s="228"/>
      <c r="C1636" s="154" t="str">
        <f>IFERROR(IF(LEN(B1636)&gt;0,IF(INDEX(TasksList!$C$6:$C$1005,MATCH(LEFT(B1636,SEARCH(" - ",B1636)-1)*1,TasksList!$B$6:$B$1005,0),1)=0,"",INDEX(TasksList!$C$6:$C$1005,MATCH(LEFT(B1636,SEARCH(" - ",B1636)-1)*1,TasksList!$B$6:$B$1005,0),1)),""),"Task not found!")</f>
        <v/>
      </c>
      <c r="D1636" s="384"/>
      <c r="E1636" s="149"/>
      <c r="F1636" s="149"/>
      <c r="G1636" s="150"/>
      <c r="I1636" s="276" t="str">
        <f t="shared" si="25"/>
        <v/>
      </c>
    </row>
    <row r="1637" spans="1:9" x14ac:dyDescent="0.25">
      <c r="A1637" s="12"/>
      <c r="B1637" s="228"/>
      <c r="C1637" s="154" t="str">
        <f>IFERROR(IF(LEN(B1637)&gt;0,IF(INDEX(TasksList!$C$6:$C$1005,MATCH(LEFT(B1637,SEARCH(" - ",B1637)-1)*1,TasksList!$B$6:$B$1005,0),1)=0,"",INDEX(TasksList!$C$6:$C$1005,MATCH(LEFT(B1637,SEARCH(" - ",B1637)-1)*1,TasksList!$B$6:$B$1005,0),1)),""),"Task not found!")</f>
        <v/>
      </c>
      <c r="D1637" s="384"/>
      <c r="E1637" s="149"/>
      <c r="F1637" s="149"/>
      <c r="G1637" s="150"/>
      <c r="I1637" s="276" t="str">
        <f t="shared" si="25"/>
        <v/>
      </c>
    </row>
    <row r="1638" spans="1:9" x14ac:dyDescent="0.25">
      <c r="A1638" s="12"/>
      <c r="B1638" s="228"/>
      <c r="C1638" s="154" t="str">
        <f>IFERROR(IF(LEN(B1638)&gt;0,IF(INDEX(TasksList!$C$6:$C$1005,MATCH(LEFT(B1638,SEARCH(" - ",B1638)-1)*1,TasksList!$B$6:$B$1005,0),1)=0,"",INDEX(TasksList!$C$6:$C$1005,MATCH(LEFT(B1638,SEARCH(" - ",B1638)-1)*1,TasksList!$B$6:$B$1005,0),1)),""),"Task not found!")</f>
        <v/>
      </c>
      <c r="D1638" s="384"/>
      <c r="E1638" s="149"/>
      <c r="F1638" s="149"/>
      <c r="G1638" s="150"/>
      <c r="I1638" s="276" t="str">
        <f t="shared" si="25"/>
        <v/>
      </c>
    </row>
    <row r="1639" spans="1:9" x14ac:dyDescent="0.25">
      <c r="A1639" s="12"/>
      <c r="B1639" s="228"/>
      <c r="C1639" s="154" t="str">
        <f>IFERROR(IF(LEN(B1639)&gt;0,IF(INDEX(TasksList!$C$6:$C$1005,MATCH(LEFT(B1639,SEARCH(" - ",B1639)-1)*1,TasksList!$B$6:$B$1005,0),1)=0,"",INDEX(TasksList!$C$6:$C$1005,MATCH(LEFT(B1639,SEARCH(" - ",B1639)-1)*1,TasksList!$B$6:$B$1005,0),1)),""),"Task not found!")</f>
        <v/>
      </c>
      <c r="D1639" s="384"/>
      <c r="E1639" s="149"/>
      <c r="F1639" s="149"/>
      <c r="G1639" s="150"/>
      <c r="I1639" s="276" t="str">
        <f t="shared" si="25"/>
        <v/>
      </c>
    </row>
    <row r="1640" spans="1:9" x14ac:dyDescent="0.25">
      <c r="A1640" s="12"/>
      <c r="B1640" s="228"/>
      <c r="C1640" s="154" t="str">
        <f>IFERROR(IF(LEN(B1640)&gt;0,IF(INDEX(TasksList!$C$6:$C$1005,MATCH(LEFT(B1640,SEARCH(" - ",B1640)-1)*1,TasksList!$B$6:$B$1005,0),1)=0,"",INDEX(TasksList!$C$6:$C$1005,MATCH(LEFT(B1640,SEARCH(" - ",B1640)-1)*1,TasksList!$B$6:$B$1005,0),1)),""),"Task not found!")</f>
        <v/>
      </c>
      <c r="D1640" s="384"/>
      <c r="E1640" s="149"/>
      <c r="F1640" s="149"/>
      <c r="G1640" s="150"/>
      <c r="I1640" s="276" t="str">
        <f t="shared" si="25"/>
        <v/>
      </c>
    </row>
    <row r="1641" spans="1:9" x14ac:dyDescent="0.25">
      <c r="A1641" s="12"/>
      <c r="B1641" s="228"/>
      <c r="C1641" s="154" t="str">
        <f>IFERROR(IF(LEN(B1641)&gt;0,IF(INDEX(TasksList!$C$6:$C$1005,MATCH(LEFT(B1641,SEARCH(" - ",B1641)-1)*1,TasksList!$B$6:$B$1005,0),1)=0,"",INDEX(TasksList!$C$6:$C$1005,MATCH(LEFT(B1641,SEARCH(" - ",B1641)-1)*1,TasksList!$B$6:$B$1005,0),1)),""),"Task not found!")</f>
        <v/>
      </c>
      <c r="D1641" s="384"/>
      <c r="E1641" s="149"/>
      <c r="F1641" s="149"/>
      <c r="G1641" s="150"/>
      <c r="I1641" s="276" t="str">
        <f t="shared" si="25"/>
        <v/>
      </c>
    </row>
    <row r="1642" spans="1:9" x14ac:dyDescent="0.25">
      <c r="A1642" s="12"/>
      <c r="B1642" s="228"/>
      <c r="C1642" s="154" t="str">
        <f>IFERROR(IF(LEN(B1642)&gt;0,IF(INDEX(TasksList!$C$6:$C$1005,MATCH(LEFT(B1642,SEARCH(" - ",B1642)-1)*1,TasksList!$B$6:$B$1005,0),1)=0,"",INDEX(TasksList!$C$6:$C$1005,MATCH(LEFT(B1642,SEARCH(" - ",B1642)-1)*1,TasksList!$B$6:$B$1005,0),1)),""),"Task not found!")</f>
        <v/>
      </c>
      <c r="D1642" s="384"/>
      <c r="E1642" s="149"/>
      <c r="F1642" s="149"/>
      <c r="G1642" s="150"/>
      <c r="I1642" s="276" t="str">
        <f t="shared" si="25"/>
        <v/>
      </c>
    </row>
    <row r="1643" spans="1:9" x14ac:dyDescent="0.25">
      <c r="A1643" s="12"/>
      <c r="B1643" s="228"/>
      <c r="C1643" s="154" t="str">
        <f>IFERROR(IF(LEN(B1643)&gt;0,IF(INDEX(TasksList!$C$6:$C$1005,MATCH(LEFT(B1643,SEARCH(" - ",B1643)-1)*1,TasksList!$B$6:$B$1005,0),1)=0,"",INDEX(TasksList!$C$6:$C$1005,MATCH(LEFT(B1643,SEARCH(" - ",B1643)-1)*1,TasksList!$B$6:$B$1005,0),1)),""),"Task not found!")</f>
        <v/>
      </c>
      <c r="D1643" s="384"/>
      <c r="E1643" s="149"/>
      <c r="F1643" s="149"/>
      <c r="G1643" s="150"/>
      <c r="I1643" s="276" t="str">
        <f t="shared" si="25"/>
        <v/>
      </c>
    </row>
    <row r="1644" spans="1:9" x14ac:dyDescent="0.25">
      <c r="A1644" s="12"/>
      <c r="B1644" s="228"/>
      <c r="C1644" s="154" t="str">
        <f>IFERROR(IF(LEN(B1644)&gt;0,IF(INDEX(TasksList!$C$6:$C$1005,MATCH(LEFT(B1644,SEARCH(" - ",B1644)-1)*1,TasksList!$B$6:$B$1005,0),1)=0,"",INDEX(TasksList!$C$6:$C$1005,MATCH(LEFT(B1644,SEARCH(" - ",B1644)-1)*1,TasksList!$B$6:$B$1005,0),1)),""),"Task not found!")</f>
        <v/>
      </c>
      <c r="D1644" s="384"/>
      <c r="E1644" s="149"/>
      <c r="F1644" s="149"/>
      <c r="G1644" s="150"/>
      <c r="I1644" s="276" t="str">
        <f t="shared" si="25"/>
        <v/>
      </c>
    </row>
    <row r="1645" spans="1:9" x14ac:dyDescent="0.25">
      <c r="A1645" s="12"/>
      <c r="B1645" s="228"/>
      <c r="C1645" s="154" t="str">
        <f>IFERROR(IF(LEN(B1645)&gt;0,IF(INDEX(TasksList!$C$6:$C$1005,MATCH(LEFT(B1645,SEARCH(" - ",B1645)-1)*1,TasksList!$B$6:$B$1005,0),1)=0,"",INDEX(TasksList!$C$6:$C$1005,MATCH(LEFT(B1645,SEARCH(" - ",B1645)-1)*1,TasksList!$B$6:$B$1005,0),1)),""),"Task not found!")</f>
        <v/>
      </c>
      <c r="D1645" s="384"/>
      <c r="E1645" s="149"/>
      <c r="F1645" s="149"/>
      <c r="G1645" s="150"/>
      <c r="I1645" s="276" t="str">
        <f t="shared" si="25"/>
        <v/>
      </c>
    </row>
    <row r="1646" spans="1:9" x14ac:dyDescent="0.25">
      <c r="A1646" s="12"/>
      <c r="B1646" s="228"/>
      <c r="C1646" s="154" t="str">
        <f>IFERROR(IF(LEN(B1646)&gt;0,IF(INDEX(TasksList!$C$6:$C$1005,MATCH(LEFT(B1646,SEARCH(" - ",B1646)-1)*1,TasksList!$B$6:$B$1005,0),1)=0,"",INDEX(TasksList!$C$6:$C$1005,MATCH(LEFT(B1646,SEARCH(" - ",B1646)-1)*1,TasksList!$B$6:$B$1005,0),1)),""),"Task not found!")</f>
        <v/>
      </c>
      <c r="D1646" s="384"/>
      <c r="E1646" s="149"/>
      <c r="F1646" s="149"/>
      <c r="G1646" s="150"/>
      <c r="I1646" s="276" t="str">
        <f t="shared" si="25"/>
        <v/>
      </c>
    </row>
    <row r="1647" spans="1:9" x14ac:dyDescent="0.25">
      <c r="A1647" s="12"/>
      <c r="B1647" s="228"/>
      <c r="C1647" s="154" t="str">
        <f>IFERROR(IF(LEN(B1647)&gt;0,IF(INDEX(TasksList!$C$6:$C$1005,MATCH(LEFT(B1647,SEARCH(" - ",B1647)-1)*1,TasksList!$B$6:$B$1005,0),1)=0,"",INDEX(TasksList!$C$6:$C$1005,MATCH(LEFT(B1647,SEARCH(" - ",B1647)-1)*1,TasksList!$B$6:$B$1005,0),1)),""),"Task not found!")</f>
        <v/>
      </c>
      <c r="D1647" s="384"/>
      <c r="E1647" s="149"/>
      <c r="F1647" s="149"/>
      <c r="G1647" s="150"/>
      <c r="I1647" s="276" t="str">
        <f t="shared" si="25"/>
        <v/>
      </c>
    </row>
    <row r="1648" spans="1:9" x14ac:dyDescent="0.25">
      <c r="A1648" s="12"/>
      <c r="B1648" s="228"/>
      <c r="C1648" s="154" t="str">
        <f>IFERROR(IF(LEN(B1648)&gt;0,IF(INDEX(TasksList!$C$6:$C$1005,MATCH(LEFT(B1648,SEARCH(" - ",B1648)-1)*1,TasksList!$B$6:$B$1005,0),1)=0,"",INDEX(TasksList!$C$6:$C$1005,MATCH(LEFT(B1648,SEARCH(" - ",B1648)-1)*1,TasksList!$B$6:$B$1005,0),1)),""),"Task not found!")</f>
        <v/>
      </c>
      <c r="D1648" s="384"/>
      <c r="E1648" s="149"/>
      <c r="F1648" s="149"/>
      <c r="G1648" s="150"/>
      <c r="I1648" s="276" t="str">
        <f t="shared" si="25"/>
        <v/>
      </c>
    </row>
    <row r="1649" spans="1:9" x14ac:dyDescent="0.25">
      <c r="A1649" s="12"/>
      <c r="B1649" s="228"/>
      <c r="C1649" s="154" t="str">
        <f>IFERROR(IF(LEN(B1649)&gt;0,IF(INDEX(TasksList!$C$6:$C$1005,MATCH(LEFT(B1649,SEARCH(" - ",B1649)-1)*1,TasksList!$B$6:$B$1005,0),1)=0,"",INDEX(TasksList!$C$6:$C$1005,MATCH(LEFT(B1649,SEARCH(" - ",B1649)-1)*1,TasksList!$B$6:$B$1005,0),1)),""),"Task not found!")</f>
        <v/>
      </c>
      <c r="D1649" s="384"/>
      <c r="E1649" s="149"/>
      <c r="F1649" s="149"/>
      <c r="G1649" s="150"/>
      <c r="I1649" s="276" t="str">
        <f t="shared" si="25"/>
        <v/>
      </c>
    </row>
    <row r="1650" spans="1:9" x14ac:dyDescent="0.25">
      <c r="A1650" s="12"/>
      <c r="B1650" s="228"/>
      <c r="C1650" s="154" t="str">
        <f>IFERROR(IF(LEN(B1650)&gt;0,IF(INDEX(TasksList!$C$6:$C$1005,MATCH(LEFT(B1650,SEARCH(" - ",B1650)-1)*1,TasksList!$B$6:$B$1005,0),1)=0,"",INDEX(TasksList!$C$6:$C$1005,MATCH(LEFT(B1650,SEARCH(" - ",B1650)-1)*1,TasksList!$B$6:$B$1005,0),1)),""),"Task not found!")</f>
        <v/>
      </c>
      <c r="D1650" s="384"/>
      <c r="E1650" s="149"/>
      <c r="F1650" s="149"/>
      <c r="G1650" s="150"/>
      <c r="I1650" s="276" t="str">
        <f t="shared" si="25"/>
        <v/>
      </c>
    </row>
    <row r="1651" spans="1:9" x14ac:dyDescent="0.25">
      <c r="A1651" s="12"/>
      <c r="B1651" s="228"/>
      <c r="C1651" s="154" t="str">
        <f>IFERROR(IF(LEN(B1651)&gt;0,IF(INDEX(TasksList!$C$6:$C$1005,MATCH(LEFT(B1651,SEARCH(" - ",B1651)-1)*1,TasksList!$B$6:$B$1005,0),1)=0,"",INDEX(TasksList!$C$6:$C$1005,MATCH(LEFT(B1651,SEARCH(" - ",B1651)-1)*1,TasksList!$B$6:$B$1005,0),1)),""),"Task not found!")</f>
        <v/>
      </c>
      <c r="D1651" s="384"/>
      <c r="E1651" s="149"/>
      <c r="F1651" s="149"/>
      <c r="G1651" s="150"/>
      <c r="I1651" s="276" t="str">
        <f t="shared" si="25"/>
        <v/>
      </c>
    </row>
    <row r="1652" spans="1:9" x14ac:dyDescent="0.25">
      <c r="A1652" s="12"/>
      <c r="B1652" s="228"/>
      <c r="C1652" s="154" t="str">
        <f>IFERROR(IF(LEN(B1652)&gt;0,IF(INDEX(TasksList!$C$6:$C$1005,MATCH(LEFT(B1652,SEARCH(" - ",B1652)-1)*1,TasksList!$B$6:$B$1005,0),1)=0,"",INDEX(TasksList!$C$6:$C$1005,MATCH(LEFT(B1652,SEARCH(" - ",B1652)-1)*1,TasksList!$B$6:$B$1005,0),1)),""),"Task not found!")</f>
        <v/>
      </c>
      <c r="D1652" s="384"/>
      <c r="E1652" s="149"/>
      <c r="F1652" s="149"/>
      <c r="G1652" s="150"/>
      <c r="I1652" s="276" t="str">
        <f t="shared" si="25"/>
        <v/>
      </c>
    </row>
    <row r="1653" spans="1:9" x14ac:dyDescent="0.25">
      <c r="A1653" s="12"/>
      <c r="B1653" s="228"/>
      <c r="C1653" s="154" t="str">
        <f>IFERROR(IF(LEN(B1653)&gt;0,IF(INDEX(TasksList!$C$6:$C$1005,MATCH(LEFT(B1653,SEARCH(" - ",B1653)-1)*1,TasksList!$B$6:$B$1005,0),1)=0,"",INDEX(TasksList!$C$6:$C$1005,MATCH(LEFT(B1653,SEARCH(" - ",B1653)-1)*1,TasksList!$B$6:$B$1005,0),1)),""),"Task not found!")</f>
        <v/>
      </c>
      <c r="D1653" s="384"/>
      <c r="E1653" s="149"/>
      <c r="F1653" s="149"/>
      <c r="G1653" s="150"/>
      <c r="I1653" s="276" t="str">
        <f t="shared" si="25"/>
        <v/>
      </c>
    </row>
    <row r="1654" spans="1:9" x14ac:dyDescent="0.25">
      <c r="A1654" s="12"/>
      <c r="B1654" s="228"/>
      <c r="C1654" s="154" t="str">
        <f>IFERROR(IF(LEN(B1654)&gt;0,IF(INDEX(TasksList!$C$6:$C$1005,MATCH(LEFT(B1654,SEARCH(" - ",B1654)-1)*1,TasksList!$B$6:$B$1005,0),1)=0,"",INDEX(TasksList!$C$6:$C$1005,MATCH(LEFT(B1654,SEARCH(" - ",B1654)-1)*1,TasksList!$B$6:$B$1005,0),1)),""),"Task not found!")</f>
        <v/>
      </c>
      <c r="D1654" s="384"/>
      <c r="E1654" s="149"/>
      <c r="F1654" s="149"/>
      <c r="G1654" s="150"/>
      <c r="I1654" s="276" t="str">
        <f t="shared" si="25"/>
        <v/>
      </c>
    </row>
    <row r="1655" spans="1:9" x14ac:dyDescent="0.25">
      <c r="A1655" s="12"/>
      <c r="B1655" s="228"/>
      <c r="C1655" s="154" t="str">
        <f>IFERROR(IF(LEN(B1655)&gt;0,IF(INDEX(TasksList!$C$6:$C$1005,MATCH(LEFT(B1655,SEARCH(" - ",B1655)-1)*1,TasksList!$B$6:$B$1005,0),1)=0,"",INDEX(TasksList!$C$6:$C$1005,MATCH(LEFT(B1655,SEARCH(" - ",B1655)-1)*1,TasksList!$B$6:$B$1005,0),1)),""),"Task not found!")</f>
        <v/>
      </c>
      <c r="D1655" s="384"/>
      <c r="E1655" s="149"/>
      <c r="F1655" s="149"/>
      <c r="G1655" s="150"/>
      <c r="I1655" s="276" t="str">
        <f t="shared" si="25"/>
        <v/>
      </c>
    </row>
    <row r="1656" spans="1:9" x14ac:dyDescent="0.25">
      <c r="A1656" s="12"/>
      <c r="B1656" s="228"/>
      <c r="C1656" s="154" t="str">
        <f>IFERROR(IF(LEN(B1656)&gt;0,IF(INDEX(TasksList!$C$6:$C$1005,MATCH(LEFT(B1656,SEARCH(" - ",B1656)-1)*1,TasksList!$B$6:$B$1005,0),1)=0,"",INDEX(TasksList!$C$6:$C$1005,MATCH(LEFT(B1656,SEARCH(" - ",B1656)-1)*1,TasksList!$B$6:$B$1005,0),1)),""),"Task not found!")</f>
        <v/>
      </c>
      <c r="D1656" s="384"/>
      <c r="E1656" s="149"/>
      <c r="F1656" s="149"/>
      <c r="G1656" s="150"/>
      <c r="I1656" s="276" t="str">
        <f t="shared" si="25"/>
        <v/>
      </c>
    </row>
    <row r="1657" spans="1:9" x14ac:dyDescent="0.25">
      <c r="A1657" s="12"/>
      <c r="B1657" s="228"/>
      <c r="C1657" s="154" t="str">
        <f>IFERROR(IF(LEN(B1657)&gt;0,IF(INDEX(TasksList!$C$6:$C$1005,MATCH(LEFT(B1657,SEARCH(" - ",B1657)-1)*1,TasksList!$B$6:$B$1005,0),1)=0,"",INDEX(TasksList!$C$6:$C$1005,MATCH(LEFT(B1657,SEARCH(" - ",B1657)-1)*1,TasksList!$B$6:$B$1005,0),1)),""),"Task not found!")</f>
        <v/>
      </c>
      <c r="D1657" s="384"/>
      <c r="E1657" s="149"/>
      <c r="F1657" s="149"/>
      <c r="G1657" s="150"/>
      <c r="I1657" s="276" t="str">
        <f t="shared" si="25"/>
        <v/>
      </c>
    </row>
    <row r="1658" spans="1:9" x14ac:dyDescent="0.25">
      <c r="A1658" s="12"/>
      <c r="B1658" s="228"/>
      <c r="C1658" s="154" t="str">
        <f>IFERROR(IF(LEN(B1658)&gt;0,IF(INDEX(TasksList!$C$6:$C$1005,MATCH(LEFT(B1658,SEARCH(" - ",B1658)-1)*1,TasksList!$B$6:$B$1005,0),1)=0,"",INDEX(TasksList!$C$6:$C$1005,MATCH(LEFT(B1658,SEARCH(" - ",B1658)-1)*1,TasksList!$B$6:$B$1005,0),1)),""),"Task not found!")</f>
        <v/>
      </c>
      <c r="D1658" s="384"/>
      <c r="E1658" s="149"/>
      <c r="F1658" s="149"/>
      <c r="G1658" s="150"/>
      <c r="I1658" s="276" t="str">
        <f t="shared" si="25"/>
        <v/>
      </c>
    </row>
    <row r="1659" spans="1:9" x14ac:dyDescent="0.25">
      <c r="A1659" s="12"/>
      <c r="B1659" s="228"/>
      <c r="C1659" s="154" t="str">
        <f>IFERROR(IF(LEN(B1659)&gt;0,IF(INDEX(TasksList!$C$6:$C$1005,MATCH(LEFT(B1659,SEARCH(" - ",B1659)-1)*1,TasksList!$B$6:$B$1005,0),1)=0,"",INDEX(TasksList!$C$6:$C$1005,MATCH(LEFT(B1659,SEARCH(" - ",B1659)-1)*1,TasksList!$B$6:$B$1005,0),1)),""),"Task not found!")</f>
        <v/>
      </c>
      <c r="D1659" s="384"/>
      <c r="E1659" s="149"/>
      <c r="F1659" s="149"/>
      <c r="G1659" s="150"/>
      <c r="I1659" s="276" t="str">
        <f t="shared" si="25"/>
        <v/>
      </c>
    </row>
    <row r="1660" spans="1:9" x14ac:dyDescent="0.25">
      <c r="A1660" s="12"/>
      <c r="B1660" s="228"/>
      <c r="C1660" s="154" t="str">
        <f>IFERROR(IF(LEN(B1660)&gt;0,IF(INDEX(TasksList!$C$6:$C$1005,MATCH(LEFT(B1660,SEARCH(" - ",B1660)-1)*1,TasksList!$B$6:$B$1005,0),1)=0,"",INDEX(TasksList!$C$6:$C$1005,MATCH(LEFT(B1660,SEARCH(" - ",B1660)-1)*1,TasksList!$B$6:$B$1005,0),1)),""),"Task not found!")</f>
        <v/>
      </c>
      <c r="D1660" s="384"/>
      <c r="E1660" s="149"/>
      <c r="F1660" s="149"/>
      <c r="G1660" s="150"/>
      <c r="I1660" s="276" t="str">
        <f t="shared" si="25"/>
        <v/>
      </c>
    </row>
    <row r="1661" spans="1:9" x14ac:dyDescent="0.25">
      <c r="A1661" s="12"/>
      <c r="B1661" s="228"/>
      <c r="C1661" s="154" t="str">
        <f>IFERROR(IF(LEN(B1661)&gt;0,IF(INDEX(TasksList!$C$6:$C$1005,MATCH(LEFT(B1661,SEARCH(" - ",B1661)-1)*1,TasksList!$B$6:$B$1005,0),1)=0,"",INDEX(TasksList!$C$6:$C$1005,MATCH(LEFT(B1661,SEARCH(" - ",B1661)-1)*1,TasksList!$B$6:$B$1005,0),1)),""),"Task not found!")</f>
        <v/>
      </c>
      <c r="D1661" s="384"/>
      <c r="E1661" s="149"/>
      <c r="F1661" s="149"/>
      <c r="G1661" s="150"/>
      <c r="I1661" s="276" t="str">
        <f t="shared" si="25"/>
        <v/>
      </c>
    </row>
    <row r="1662" spans="1:9" x14ac:dyDescent="0.25">
      <c r="A1662" s="12"/>
      <c r="B1662" s="228"/>
      <c r="C1662" s="154" t="str">
        <f>IFERROR(IF(LEN(B1662)&gt;0,IF(INDEX(TasksList!$C$6:$C$1005,MATCH(LEFT(B1662,SEARCH(" - ",B1662)-1)*1,TasksList!$B$6:$B$1005,0),1)=0,"",INDEX(TasksList!$C$6:$C$1005,MATCH(LEFT(B1662,SEARCH(" - ",B1662)-1)*1,TasksList!$B$6:$B$1005,0),1)),""),"Task not found!")</f>
        <v/>
      </c>
      <c r="D1662" s="384"/>
      <c r="E1662" s="149"/>
      <c r="F1662" s="149"/>
      <c r="G1662" s="150"/>
      <c r="I1662" s="276" t="str">
        <f t="shared" si="25"/>
        <v/>
      </c>
    </row>
    <row r="1663" spans="1:9" x14ac:dyDescent="0.25">
      <c r="A1663" s="12"/>
      <c r="B1663" s="228"/>
      <c r="C1663" s="154" t="str">
        <f>IFERROR(IF(LEN(B1663)&gt;0,IF(INDEX(TasksList!$C$6:$C$1005,MATCH(LEFT(B1663,SEARCH(" - ",B1663)-1)*1,TasksList!$B$6:$B$1005,0),1)=0,"",INDEX(TasksList!$C$6:$C$1005,MATCH(LEFT(B1663,SEARCH(" - ",B1663)-1)*1,TasksList!$B$6:$B$1005,0),1)),""),"Task not found!")</f>
        <v/>
      </c>
      <c r="D1663" s="384"/>
      <c r="E1663" s="149"/>
      <c r="F1663" s="149"/>
      <c r="G1663" s="150"/>
      <c r="I1663" s="276" t="str">
        <f t="shared" si="25"/>
        <v/>
      </c>
    </row>
    <row r="1664" spans="1:9" x14ac:dyDescent="0.25">
      <c r="A1664" s="12"/>
      <c r="B1664" s="228"/>
      <c r="C1664" s="154" t="str">
        <f>IFERROR(IF(LEN(B1664)&gt;0,IF(INDEX(TasksList!$C$6:$C$1005,MATCH(LEFT(B1664,SEARCH(" - ",B1664)-1)*1,TasksList!$B$6:$B$1005,0),1)=0,"",INDEX(TasksList!$C$6:$C$1005,MATCH(LEFT(B1664,SEARCH(" - ",B1664)-1)*1,TasksList!$B$6:$B$1005,0),1)),""),"Task not found!")</f>
        <v/>
      </c>
      <c r="D1664" s="384"/>
      <c r="E1664" s="149"/>
      <c r="F1664" s="149"/>
      <c r="G1664" s="150"/>
      <c r="I1664" s="276" t="str">
        <f t="shared" si="25"/>
        <v/>
      </c>
    </row>
    <row r="1665" spans="1:9" x14ac:dyDescent="0.25">
      <c r="A1665" s="12"/>
      <c r="B1665" s="228"/>
      <c r="C1665" s="154" t="str">
        <f>IFERROR(IF(LEN(B1665)&gt;0,IF(INDEX(TasksList!$C$6:$C$1005,MATCH(LEFT(B1665,SEARCH(" - ",B1665)-1)*1,TasksList!$B$6:$B$1005,0),1)=0,"",INDEX(TasksList!$C$6:$C$1005,MATCH(LEFT(B1665,SEARCH(" - ",B1665)-1)*1,TasksList!$B$6:$B$1005,0),1)),""),"Task not found!")</f>
        <v/>
      </c>
      <c r="D1665" s="384"/>
      <c r="E1665" s="149"/>
      <c r="F1665" s="149"/>
      <c r="G1665" s="150"/>
      <c r="I1665" s="276" t="str">
        <f t="shared" si="25"/>
        <v/>
      </c>
    </row>
    <row r="1666" spans="1:9" x14ac:dyDescent="0.25">
      <c r="A1666" s="12"/>
      <c r="B1666" s="228"/>
      <c r="C1666" s="154" t="str">
        <f>IFERROR(IF(LEN(B1666)&gt;0,IF(INDEX(TasksList!$C$6:$C$1005,MATCH(LEFT(B1666,SEARCH(" - ",B1666)-1)*1,TasksList!$B$6:$B$1005,0),1)=0,"",INDEX(TasksList!$C$6:$C$1005,MATCH(LEFT(B1666,SEARCH(" - ",B1666)-1)*1,TasksList!$B$6:$B$1005,0),1)),""),"Task not found!")</f>
        <v/>
      </c>
      <c r="D1666" s="384"/>
      <c r="E1666" s="149"/>
      <c r="F1666" s="149"/>
      <c r="G1666" s="150"/>
      <c r="I1666" s="276" t="str">
        <f t="shared" si="25"/>
        <v/>
      </c>
    </row>
    <row r="1667" spans="1:9" x14ac:dyDescent="0.25">
      <c r="A1667" s="12"/>
      <c r="B1667" s="228"/>
      <c r="C1667" s="154" t="str">
        <f>IFERROR(IF(LEN(B1667)&gt;0,IF(INDEX(TasksList!$C$6:$C$1005,MATCH(LEFT(B1667,SEARCH(" - ",B1667)-1)*1,TasksList!$B$6:$B$1005,0),1)=0,"",INDEX(TasksList!$C$6:$C$1005,MATCH(LEFT(B1667,SEARCH(" - ",B1667)-1)*1,TasksList!$B$6:$B$1005,0),1)),""),"Task not found!")</f>
        <v/>
      </c>
      <c r="D1667" s="384"/>
      <c r="E1667" s="149"/>
      <c r="F1667" s="149"/>
      <c r="G1667" s="150"/>
      <c r="I1667" s="276" t="str">
        <f t="shared" si="25"/>
        <v/>
      </c>
    </row>
    <row r="1668" spans="1:9" x14ac:dyDescent="0.25">
      <c r="A1668" s="12"/>
      <c r="B1668" s="228"/>
      <c r="C1668" s="154" t="str">
        <f>IFERROR(IF(LEN(B1668)&gt;0,IF(INDEX(TasksList!$C$6:$C$1005,MATCH(LEFT(B1668,SEARCH(" - ",B1668)-1)*1,TasksList!$B$6:$B$1005,0),1)=0,"",INDEX(TasksList!$C$6:$C$1005,MATCH(LEFT(B1668,SEARCH(" - ",B1668)-1)*1,TasksList!$B$6:$B$1005,0),1)),""),"Task not found!")</f>
        <v/>
      </c>
      <c r="D1668" s="384"/>
      <c r="E1668" s="149"/>
      <c r="F1668" s="149"/>
      <c r="G1668" s="150"/>
      <c r="I1668" s="276" t="str">
        <f t="shared" si="25"/>
        <v/>
      </c>
    </row>
    <row r="1669" spans="1:9" x14ac:dyDescent="0.25">
      <c r="A1669" s="12"/>
      <c r="B1669" s="228"/>
      <c r="C1669" s="154" t="str">
        <f>IFERROR(IF(LEN(B1669)&gt;0,IF(INDEX(TasksList!$C$6:$C$1005,MATCH(LEFT(B1669,SEARCH(" - ",B1669)-1)*1,TasksList!$B$6:$B$1005,0),1)=0,"",INDEX(TasksList!$C$6:$C$1005,MATCH(LEFT(B1669,SEARCH(" - ",B1669)-1)*1,TasksList!$B$6:$B$1005,0),1)),""),"Task not found!")</f>
        <v/>
      </c>
      <c r="D1669" s="384"/>
      <c r="E1669" s="149"/>
      <c r="F1669" s="149"/>
      <c r="G1669" s="150"/>
      <c r="I1669" s="276" t="str">
        <f t="shared" si="25"/>
        <v/>
      </c>
    </row>
    <row r="1670" spans="1:9" x14ac:dyDescent="0.25">
      <c r="A1670" s="12"/>
      <c r="B1670" s="228"/>
      <c r="C1670" s="154" t="str">
        <f>IFERROR(IF(LEN(B1670)&gt;0,IF(INDEX(TasksList!$C$6:$C$1005,MATCH(LEFT(B1670,SEARCH(" - ",B1670)-1)*1,TasksList!$B$6:$B$1005,0),1)=0,"",INDEX(TasksList!$C$6:$C$1005,MATCH(LEFT(B1670,SEARCH(" - ",B1670)-1)*1,TasksList!$B$6:$B$1005,0),1)),""),"Task not found!")</f>
        <v/>
      </c>
      <c r="D1670" s="384"/>
      <c r="E1670" s="149"/>
      <c r="F1670" s="149"/>
      <c r="G1670" s="150"/>
      <c r="I1670" s="276" t="str">
        <f t="shared" si="25"/>
        <v/>
      </c>
    </row>
    <row r="1671" spans="1:9" x14ac:dyDescent="0.25">
      <c r="A1671" s="12"/>
      <c r="B1671" s="228"/>
      <c r="C1671" s="154" t="str">
        <f>IFERROR(IF(LEN(B1671)&gt;0,IF(INDEX(TasksList!$C$6:$C$1005,MATCH(LEFT(B1671,SEARCH(" - ",B1671)-1)*1,TasksList!$B$6:$B$1005,0),1)=0,"",INDEX(TasksList!$C$6:$C$1005,MATCH(LEFT(B1671,SEARCH(" - ",B1671)-1)*1,TasksList!$B$6:$B$1005,0),1)),""),"Task not found!")</f>
        <v/>
      </c>
      <c r="D1671" s="384"/>
      <c r="E1671" s="149"/>
      <c r="F1671" s="149"/>
      <c r="G1671" s="150"/>
      <c r="I1671" s="276" t="str">
        <f t="shared" ref="I1671:I1734" si="26">IF(AND(LEN(D1671)&gt;0,LEN(B1671)=0),"←   Missing Task ID",IF(AND(LEN(D1671)&gt;0,LEN(E1671)=0),"←   Missing STAGE",IF(AND(LEN(B1671)+LEN(E1671)&gt;0,LEN(D1671)=0),"←   Missing DATE","")))</f>
        <v/>
      </c>
    </row>
    <row r="1672" spans="1:9" x14ac:dyDescent="0.25">
      <c r="A1672" s="12"/>
      <c r="B1672" s="228"/>
      <c r="C1672" s="154" t="str">
        <f>IFERROR(IF(LEN(B1672)&gt;0,IF(INDEX(TasksList!$C$6:$C$1005,MATCH(LEFT(B1672,SEARCH(" - ",B1672)-1)*1,TasksList!$B$6:$B$1005,0),1)=0,"",INDEX(TasksList!$C$6:$C$1005,MATCH(LEFT(B1672,SEARCH(" - ",B1672)-1)*1,TasksList!$B$6:$B$1005,0),1)),""),"Task not found!")</f>
        <v/>
      </c>
      <c r="D1672" s="384"/>
      <c r="E1672" s="149"/>
      <c r="F1672" s="149"/>
      <c r="G1672" s="150"/>
      <c r="I1672" s="276" t="str">
        <f t="shared" si="26"/>
        <v/>
      </c>
    </row>
    <row r="1673" spans="1:9" x14ac:dyDescent="0.25">
      <c r="A1673" s="12"/>
      <c r="B1673" s="228"/>
      <c r="C1673" s="154" t="str">
        <f>IFERROR(IF(LEN(B1673)&gt;0,IF(INDEX(TasksList!$C$6:$C$1005,MATCH(LEFT(B1673,SEARCH(" - ",B1673)-1)*1,TasksList!$B$6:$B$1005,0),1)=0,"",INDEX(TasksList!$C$6:$C$1005,MATCH(LEFT(B1673,SEARCH(" - ",B1673)-1)*1,TasksList!$B$6:$B$1005,0),1)),""),"Task not found!")</f>
        <v/>
      </c>
      <c r="D1673" s="384"/>
      <c r="E1673" s="149"/>
      <c r="F1673" s="149"/>
      <c r="G1673" s="150"/>
      <c r="I1673" s="276" t="str">
        <f t="shared" si="26"/>
        <v/>
      </c>
    </row>
    <row r="1674" spans="1:9" x14ac:dyDescent="0.25">
      <c r="A1674" s="12"/>
      <c r="B1674" s="228"/>
      <c r="C1674" s="154" t="str">
        <f>IFERROR(IF(LEN(B1674)&gt;0,IF(INDEX(TasksList!$C$6:$C$1005,MATCH(LEFT(B1674,SEARCH(" - ",B1674)-1)*1,TasksList!$B$6:$B$1005,0),1)=0,"",INDEX(TasksList!$C$6:$C$1005,MATCH(LEFT(B1674,SEARCH(" - ",B1674)-1)*1,TasksList!$B$6:$B$1005,0),1)),""),"Task not found!")</f>
        <v/>
      </c>
      <c r="D1674" s="384"/>
      <c r="E1674" s="149"/>
      <c r="F1674" s="149"/>
      <c r="G1674" s="150"/>
      <c r="I1674" s="276" t="str">
        <f t="shared" si="26"/>
        <v/>
      </c>
    </row>
    <row r="1675" spans="1:9" x14ac:dyDescent="0.25">
      <c r="A1675" s="12"/>
      <c r="B1675" s="228"/>
      <c r="C1675" s="154" t="str">
        <f>IFERROR(IF(LEN(B1675)&gt;0,IF(INDEX(TasksList!$C$6:$C$1005,MATCH(LEFT(B1675,SEARCH(" - ",B1675)-1)*1,TasksList!$B$6:$B$1005,0),1)=0,"",INDEX(TasksList!$C$6:$C$1005,MATCH(LEFT(B1675,SEARCH(" - ",B1675)-1)*1,TasksList!$B$6:$B$1005,0),1)),""),"Task not found!")</f>
        <v/>
      </c>
      <c r="D1675" s="384"/>
      <c r="E1675" s="149"/>
      <c r="F1675" s="149"/>
      <c r="G1675" s="150"/>
      <c r="I1675" s="276" t="str">
        <f t="shared" si="26"/>
        <v/>
      </c>
    </row>
    <row r="1676" spans="1:9" x14ac:dyDescent="0.25">
      <c r="A1676" s="12"/>
      <c r="B1676" s="228"/>
      <c r="C1676" s="154" t="str">
        <f>IFERROR(IF(LEN(B1676)&gt;0,IF(INDEX(TasksList!$C$6:$C$1005,MATCH(LEFT(B1676,SEARCH(" - ",B1676)-1)*1,TasksList!$B$6:$B$1005,0),1)=0,"",INDEX(TasksList!$C$6:$C$1005,MATCH(LEFT(B1676,SEARCH(" - ",B1676)-1)*1,TasksList!$B$6:$B$1005,0),1)),""),"Task not found!")</f>
        <v/>
      </c>
      <c r="D1676" s="384"/>
      <c r="E1676" s="149"/>
      <c r="F1676" s="149"/>
      <c r="G1676" s="150"/>
      <c r="I1676" s="276" t="str">
        <f t="shared" si="26"/>
        <v/>
      </c>
    </row>
    <row r="1677" spans="1:9" x14ac:dyDescent="0.25">
      <c r="A1677" s="12"/>
      <c r="B1677" s="228"/>
      <c r="C1677" s="154" t="str">
        <f>IFERROR(IF(LEN(B1677)&gt;0,IF(INDEX(TasksList!$C$6:$C$1005,MATCH(LEFT(B1677,SEARCH(" - ",B1677)-1)*1,TasksList!$B$6:$B$1005,0),1)=0,"",INDEX(TasksList!$C$6:$C$1005,MATCH(LEFT(B1677,SEARCH(" - ",B1677)-1)*1,TasksList!$B$6:$B$1005,0),1)),""),"Task not found!")</f>
        <v/>
      </c>
      <c r="D1677" s="384"/>
      <c r="E1677" s="149"/>
      <c r="F1677" s="149"/>
      <c r="G1677" s="150"/>
      <c r="I1677" s="276" t="str">
        <f t="shared" si="26"/>
        <v/>
      </c>
    </row>
    <row r="1678" spans="1:9" x14ac:dyDescent="0.25">
      <c r="A1678" s="12"/>
      <c r="B1678" s="228"/>
      <c r="C1678" s="154" t="str">
        <f>IFERROR(IF(LEN(B1678)&gt;0,IF(INDEX(TasksList!$C$6:$C$1005,MATCH(LEFT(B1678,SEARCH(" - ",B1678)-1)*1,TasksList!$B$6:$B$1005,0),1)=0,"",INDEX(TasksList!$C$6:$C$1005,MATCH(LEFT(B1678,SEARCH(" - ",B1678)-1)*1,TasksList!$B$6:$B$1005,0),1)),""),"Task not found!")</f>
        <v/>
      </c>
      <c r="D1678" s="384"/>
      <c r="E1678" s="149"/>
      <c r="F1678" s="149"/>
      <c r="G1678" s="150"/>
      <c r="I1678" s="276" t="str">
        <f t="shared" si="26"/>
        <v/>
      </c>
    </row>
    <row r="1679" spans="1:9" x14ac:dyDescent="0.25">
      <c r="A1679" s="12"/>
      <c r="B1679" s="228"/>
      <c r="C1679" s="154" t="str">
        <f>IFERROR(IF(LEN(B1679)&gt;0,IF(INDEX(TasksList!$C$6:$C$1005,MATCH(LEFT(B1679,SEARCH(" - ",B1679)-1)*1,TasksList!$B$6:$B$1005,0),1)=0,"",INDEX(TasksList!$C$6:$C$1005,MATCH(LEFT(B1679,SEARCH(" - ",B1679)-1)*1,TasksList!$B$6:$B$1005,0),1)),""),"Task not found!")</f>
        <v/>
      </c>
      <c r="D1679" s="384"/>
      <c r="E1679" s="149"/>
      <c r="F1679" s="149"/>
      <c r="G1679" s="150"/>
      <c r="I1679" s="276" t="str">
        <f t="shared" si="26"/>
        <v/>
      </c>
    </row>
    <row r="1680" spans="1:9" x14ac:dyDescent="0.25">
      <c r="A1680" s="12"/>
      <c r="B1680" s="228"/>
      <c r="C1680" s="154" t="str">
        <f>IFERROR(IF(LEN(B1680)&gt;0,IF(INDEX(TasksList!$C$6:$C$1005,MATCH(LEFT(B1680,SEARCH(" - ",B1680)-1)*1,TasksList!$B$6:$B$1005,0),1)=0,"",INDEX(TasksList!$C$6:$C$1005,MATCH(LEFT(B1680,SEARCH(" - ",B1680)-1)*1,TasksList!$B$6:$B$1005,0),1)),""),"Task not found!")</f>
        <v/>
      </c>
      <c r="D1680" s="384"/>
      <c r="E1680" s="149"/>
      <c r="F1680" s="149"/>
      <c r="G1680" s="150"/>
      <c r="I1680" s="276" t="str">
        <f t="shared" si="26"/>
        <v/>
      </c>
    </row>
    <row r="1681" spans="1:9" x14ac:dyDescent="0.25">
      <c r="A1681" s="12"/>
      <c r="B1681" s="228"/>
      <c r="C1681" s="154" t="str">
        <f>IFERROR(IF(LEN(B1681)&gt;0,IF(INDEX(TasksList!$C$6:$C$1005,MATCH(LEFT(B1681,SEARCH(" - ",B1681)-1)*1,TasksList!$B$6:$B$1005,0),1)=0,"",INDEX(TasksList!$C$6:$C$1005,MATCH(LEFT(B1681,SEARCH(" - ",B1681)-1)*1,TasksList!$B$6:$B$1005,0),1)),""),"Task not found!")</f>
        <v/>
      </c>
      <c r="D1681" s="384"/>
      <c r="E1681" s="149"/>
      <c r="F1681" s="149"/>
      <c r="G1681" s="150"/>
      <c r="I1681" s="276" t="str">
        <f t="shared" si="26"/>
        <v/>
      </c>
    </row>
    <row r="1682" spans="1:9" x14ac:dyDescent="0.25">
      <c r="A1682" s="12"/>
      <c r="B1682" s="228"/>
      <c r="C1682" s="154" t="str">
        <f>IFERROR(IF(LEN(B1682)&gt;0,IF(INDEX(TasksList!$C$6:$C$1005,MATCH(LEFT(B1682,SEARCH(" - ",B1682)-1)*1,TasksList!$B$6:$B$1005,0),1)=0,"",INDEX(TasksList!$C$6:$C$1005,MATCH(LEFT(B1682,SEARCH(" - ",B1682)-1)*1,TasksList!$B$6:$B$1005,0),1)),""),"Task not found!")</f>
        <v/>
      </c>
      <c r="D1682" s="384"/>
      <c r="E1682" s="149"/>
      <c r="F1682" s="149"/>
      <c r="G1682" s="150"/>
      <c r="I1682" s="276" t="str">
        <f t="shared" si="26"/>
        <v/>
      </c>
    </row>
    <row r="1683" spans="1:9" x14ac:dyDescent="0.25">
      <c r="A1683" s="12"/>
      <c r="B1683" s="228"/>
      <c r="C1683" s="154" t="str">
        <f>IFERROR(IF(LEN(B1683)&gt;0,IF(INDEX(TasksList!$C$6:$C$1005,MATCH(LEFT(B1683,SEARCH(" - ",B1683)-1)*1,TasksList!$B$6:$B$1005,0),1)=0,"",INDEX(TasksList!$C$6:$C$1005,MATCH(LEFT(B1683,SEARCH(" - ",B1683)-1)*1,TasksList!$B$6:$B$1005,0),1)),""),"Task not found!")</f>
        <v/>
      </c>
      <c r="D1683" s="384"/>
      <c r="E1683" s="149"/>
      <c r="F1683" s="149"/>
      <c r="G1683" s="150"/>
      <c r="I1683" s="276" t="str">
        <f t="shared" si="26"/>
        <v/>
      </c>
    </row>
    <row r="1684" spans="1:9" x14ac:dyDescent="0.25">
      <c r="A1684" s="12"/>
      <c r="B1684" s="228"/>
      <c r="C1684" s="154" t="str">
        <f>IFERROR(IF(LEN(B1684)&gt;0,IF(INDEX(TasksList!$C$6:$C$1005,MATCH(LEFT(B1684,SEARCH(" - ",B1684)-1)*1,TasksList!$B$6:$B$1005,0),1)=0,"",INDEX(TasksList!$C$6:$C$1005,MATCH(LEFT(B1684,SEARCH(" - ",B1684)-1)*1,TasksList!$B$6:$B$1005,0),1)),""),"Task not found!")</f>
        <v/>
      </c>
      <c r="D1684" s="384"/>
      <c r="E1684" s="149"/>
      <c r="F1684" s="149"/>
      <c r="G1684" s="150"/>
      <c r="I1684" s="276" t="str">
        <f t="shared" si="26"/>
        <v/>
      </c>
    </row>
    <row r="1685" spans="1:9" x14ac:dyDescent="0.25">
      <c r="A1685" s="12"/>
      <c r="B1685" s="228"/>
      <c r="C1685" s="154" t="str">
        <f>IFERROR(IF(LEN(B1685)&gt;0,IF(INDEX(TasksList!$C$6:$C$1005,MATCH(LEFT(B1685,SEARCH(" - ",B1685)-1)*1,TasksList!$B$6:$B$1005,0),1)=0,"",INDEX(TasksList!$C$6:$C$1005,MATCH(LEFT(B1685,SEARCH(" - ",B1685)-1)*1,TasksList!$B$6:$B$1005,0),1)),""),"Task not found!")</f>
        <v/>
      </c>
      <c r="D1685" s="384"/>
      <c r="E1685" s="149"/>
      <c r="F1685" s="149"/>
      <c r="G1685" s="150"/>
      <c r="I1685" s="276" t="str">
        <f t="shared" si="26"/>
        <v/>
      </c>
    </row>
    <row r="1686" spans="1:9" x14ac:dyDescent="0.25">
      <c r="A1686" s="12"/>
      <c r="B1686" s="228"/>
      <c r="C1686" s="154" t="str">
        <f>IFERROR(IF(LEN(B1686)&gt;0,IF(INDEX(TasksList!$C$6:$C$1005,MATCH(LEFT(B1686,SEARCH(" - ",B1686)-1)*1,TasksList!$B$6:$B$1005,0),1)=0,"",INDEX(TasksList!$C$6:$C$1005,MATCH(LEFT(B1686,SEARCH(" - ",B1686)-1)*1,TasksList!$B$6:$B$1005,0),1)),""),"Task not found!")</f>
        <v/>
      </c>
      <c r="D1686" s="384"/>
      <c r="E1686" s="149"/>
      <c r="F1686" s="149"/>
      <c r="G1686" s="150"/>
      <c r="I1686" s="276" t="str">
        <f t="shared" si="26"/>
        <v/>
      </c>
    </row>
    <row r="1687" spans="1:9" x14ac:dyDescent="0.25">
      <c r="A1687" s="12"/>
      <c r="B1687" s="228"/>
      <c r="C1687" s="154" t="str">
        <f>IFERROR(IF(LEN(B1687)&gt;0,IF(INDEX(TasksList!$C$6:$C$1005,MATCH(LEFT(B1687,SEARCH(" - ",B1687)-1)*1,TasksList!$B$6:$B$1005,0),1)=0,"",INDEX(TasksList!$C$6:$C$1005,MATCH(LEFT(B1687,SEARCH(" - ",B1687)-1)*1,TasksList!$B$6:$B$1005,0),1)),""),"Task not found!")</f>
        <v/>
      </c>
      <c r="D1687" s="384"/>
      <c r="E1687" s="149"/>
      <c r="F1687" s="149"/>
      <c r="G1687" s="150"/>
      <c r="I1687" s="276" t="str">
        <f t="shared" si="26"/>
        <v/>
      </c>
    </row>
    <row r="1688" spans="1:9" x14ac:dyDescent="0.25">
      <c r="A1688" s="12"/>
      <c r="B1688" s="228"/>
      <c r="C1688" s="154" t="str">
        <f>IFERROR(IF(LEN(B1688)&gt;0,IF(INDEX(TasksList!$C$6:$C$1005,MATCH(LEFT(B1688,SEARCH(" - ",B1688)-1)*1,TasksList!$B$6:$B$1005,0),1)=0,"",INDEX(TasksList!$C$6:$C$1005,MATCH(LEFT(B1688,SEARCH(" - ",B1688)-1)*1,TasksList!$B$6:$B$1005,0),1)),""),"Task not found!")</f>
        <v/>
      </c>
      <c r="D1688" s="384"/>
      <c r="E1688" s="149"/>
      <c r="F1688" s="149"/>
      <c r="G1688" s="150"/>
      <c r="I1688" s="276" t="str">
        <f t="shared" si="26"/>
        <v/>
      </c>
    </row>
    <row r="1689" spans="1:9" x14ac:dyDescent="0.25">
      <c r="A1689" s="12"/>
      <c r="B1689" s="228"/>
      <c r="C1689" s="154" t="str">
        <f>IFERROR(IF(LEN(B1689)&gt;0,IF(INDEX(TasksList!$C$6:$C$1005,MATCH(LEFT(B1689,SEARCH(" - ",B1689)-1)*1,TasksList!$B$6:$B$1005,0),1)=0,"",INDEX(TasksList!$C$6:$C$1005,MATCH(LEFT(B1689,SEARCH(" - ",B1689)-1)*1,TasksList!$B$6:$B$1005,0),1)),""),"Task not found!")</f>
        <v/>
      </c>
      <c r="D1689" s="384"/>
      <c r="E1689" s="149"/>
      <c r="F1689" s="149"/>
      <c r="G1689" s="150"/>
      <c r="I1689" s="276" t="str">
        <f t="shared" si="26"/>
        <v/>
      </c>
    </row>
    <row r="1690" spans="1:9" x14ac:dyDescent="0.25">
      <c r="A1690" s="12"/>
      <c r="B1690" s="228"/>
      <c r="C1690" s="154" t="str">
        <f>IFERROR(IF(LEN(B1690)&gt;0,IF(INDEX(TasksList!$C$6:$C$1005,MATCH(LEFT(B1690,SEARCH(" - ",B1690)-1)*1,TasksList!$B$6:$B$1005,0),1)=0,"",INDEX(TasksList!$C$6:$C$1005,MATCH(LEFT(B1690,SEARCH(" - ",B1690)-1)*1,TasksList!$B$6:$B$1005,0),1)),""),"Task not found!")</f>
        <v/>
      </c>
      <c r="D1690" s="384"/>
      <c r="E1690" s="149"/>
      <c r="F1690" s="149"/>
      <c r="G1690" s="150"/>
      <c r="I1690" s="276" t="str">
        <f t="shared" si="26"/>
        <v/>
      </c>
    </row>
    <row r="1691" spans="1:9" x14ac:dyDescent="0.25">
      <c r="A1691" s="12"/>
      <c r="B1691" s="228"/>
      <c r="C1691" s="154" t="str">
        <f>IFERROR(IF(LEN(B1691)&gt;0,IF(INDEX(TasksList!$C$6:$C$1005,MATCH(LEFT(B1691,SEARCH(" - ",B1691)-1)*1,TasksList!$B$6:$B$1005,0),1)=0,"",INDEX(TasksList!$C$6:$C$1005,MATCH(LEFT(B1691,SEARCH(" - ",B1691)-1)*1,TasksList!$B$6:$B$1005,0),1)),""),"Task not found!")</f>
        <v/>
      </c>
      <c r="D1691" s="384"/>
      <c r="E1691" s="149"/>
      <c r="F1691" s="149"/>
      <c r="G1691" s="150"/>
      <c r="I1691" s="276" t="str">
        <f t="shared" si="26"/>
        <v/>
      </c>
    </row>
    <row r="1692" spans="1:9" x14ac:dyDescent="0.25">
      <c r="A1692" s="12"/>
      <c r="B1692" s="228"/>
      <c r="C1692" s="154" t="str">
        <f>IFERROR(IF(LEN(B1692)&gt;0,IF(INDEX(TasksList!$C$6:$C$1005,MATCH(LEFT(B1692,SEARCH(" - ",B1692)-1)*1,TasksList!$B$6:$B$1005,0),1)=0,"",INDEX(TasksList!$C$6:$C$1005,MATCH(LEFT(B1692,SEARCH(" - ",B1692)-1)*1,TasksList!$B$6:$B$1005,0),1)),""),"Task not found!")</f>
        <v/>
      </c>
      <c r="D1692" s="384"/>
      <c r="E1692" s="149"/>
      <c r="F1692" s="149"/>
      <c r="G1692" s="150"/>
      <c r="I1692" s="276" t="str">
        <f t="shared" si="26"/>
        <v/>
      </c>
    </row>
    <row r="1693" spans="1:9" x14ac:dyDescent="0.25">
      <c r="A1693" s="12"/>
      <c r="B1693" s="228"/>
      <c r="C1693" s="154" t="str">
        <f>IFERROR(IF(LEN(B1693)&gt;0,IF(INDEX(TasksList!$C$6:$C$1005,MATCH(LEFT(B1693,SEARCH(" - ",B1693)-1)*1,TasksList!$B$6:$B$1005,0),1)=0,"",INDEX(TasksList!$C$6:$C$1005,MATCH(LEFT(B1693,SEARCH(" - ",B1693)-1)*1,TasksList!$B$6:$B$1005,0),1)),""),"Task not found!")</f>
        <v/>
      </c>
      <c r="D1693" s="384"/>
      <c r="E1693" s="149"/>
      <c r="F1693" s="149"/>
      <c r="G1693" s="150"/>
      <c r="I1693" s="276" t="str">
        <f t="shared" si="26"/>
        <v/>
      </c>
    </row>
    <row r="1694" spans="1:9" x14ac:dyDescent="0.25">
      <c r="A1694" s="12"/>
      <c r="B1694" s="228"/>
      <c r="C1694" s="154" t="str">
        <f>IFERROR(IF(LEN(B1694)&gt;0,IF(INDEX(TasksList!$C$6:$C$1005,MATCH(LEFT(B1694,SEARCH(" - ",B1694)-1)*1,TasksList!$B$6:$B$1005,0),1)=0,"",INDEX(TasksList!$C$6:$C$1005,MATCH(LEFT(B1694,SEARCH(" - ",B1694)-1)*1,TasksList!$B$6:$B$1005,0),1)),""),"Task not found!")</f>
        <v/>
      </c>
      <c r="D1694" s="384"/>
      <c r="E1694" s="149"/>
      <c r="F1694" s="149"/>
      <c r="G1694" s="150"/>
      <c r="I1694" s="276" t="str">
        <f t="shared" si="26"/>
        <v/>
      </c>
    </row>
    <row r="1695" spans="1:9" x14ac:dyDescent="0.25">
      <c r="A1695" s="12"/>
      <c r="B1695" s="228"/>
      <c r="C1695" s="154" t="str">
        <f>IFERROR(IF(LEN(B1695)&gt;0,IF(INDEX(TasksList!$C$6:$C$1005,MATCH(LEFT(B1695,SEARCH(" - ",B1695)-1)*1,TasksList!$B$6:$B$1005,0),1)=0,"",INDEX(TasksList!$C$6:$C$1005,MATCH(LEFT(B1695,SEARCH(" - ",B1695)-1)*1,TasksList!$B$6:$B$1005,0),1)),""),"Task not found!")</f>
        <v/>
      </c>
      <c r="D1695" s="384"/>
      <c r="E1695" s="149"/>
      <c r="F1695" s="149"/>
      <c r="G1695" s="150"/>
      <c r="I1695" s="276" t="str">
        <f t="shared" si="26"/>
        <v/>
      </c>
    </row>
    <row r="1696" spans="1:9" x14ac:dyDescent="0.25">
      <c r="A1696" s="12"/>
      <c r="B1696" s="228"/>
      <c r="C1696" s="154" t="str">
        <f>IFERROR(IF(LEN(B1696)&gt;0,IF(INDEX(TasksList!$C$6:$C$1005,MATCH(LEFT(B1696,SEARCH(" - ",B1696)-1)*1,TasksList!$B$6:$B$1005,0),1)=0,"",INDEX(TasksList!$C$6:$C$1005,MATCH(LEFT(B1696,SEARCH(" - ",B1696)-1)*1,TasksList!$B$6:$B$1005,0),1)),""),"Task not found!")</f>
        <v/>
      </c>
      <c r="D1696" s="384"/>
      <c r="E1696" s="149"/>
      <c r="F1696" s="149"/>
      <c r="G1696" s="150"/>
      <c r="I1696" s="276" t="str">
        <f t="shared" si="26"/>
        <v/>
      </c>
    </row>
    <row r="1697" spans="1:9" x14ac:dyDescent="0.25">
      <c r="A1697" s="12"/>
      <c r="B1697" s="228"/>
      <c r="C1697" s="154" t="str">
        <f>IFERROR(IF(LEN(B1697)&gt;0,IF(INDEX(TasksList!$C$6:$C$1005,MATCH(LEFT(B1697,SEARCH(" - ",B1697)-1)*1,TasksList!$B$6:$B$1005,0),1)=0,"",INDEX(TasksList!$C$6:$C$1005,MATCH(LEFT(B1697,SEARCH(" - ",B1697)-1)*1,TasksList!$B$6:$B$1005,0),1)),""),"Task not found!")</f>
        <v/>
      </c>
      <c r="D1697" s="384"/>
      <c r="E1697" s="149"/>
      <c r="F1697" s="149"/>
      <c r="G1697" s="150"/>
      <c r="I1697" s="276" t="str">
        <f t="shared" si="26"/>
        <v/>
      </c>
    </row>
    <row r="1698" spans="1:9" x14ac:dyDescent="0.25">
      <c r="A1698" s="12"/>
      <c r="B1698" s="228"/>
      <c r="C1698" s="154" t="str">
        <f>IFERROR(IF(LEN(B1698)&gt;0,IF(INDEX(TasksList!$C$6:$C$1005,MATCH(LEFT(B1698,SEARCH(" - ",B1698)-1)*1,TasksList!$B$6:$B$1005,0),1)=0,"",INDEX(TasksList!$C$6:$C$1005,MATCH(LEFT(B1698,SEARCH(" - ",B1698)-1)*1,TasksList!$B$6:$B$1005,0),1)),""),"Task not found!")</f>
        <v/>
      </c>
      <c r="D1698" s="384"/>
      <c r="E1698" s="149"/>
      <c r="F1698" s="149"/>
      <c r="G1698" s="150"/>
      <c r="I1698" s="276" t="str">
        <f t="shared" si="26"/>
        <v/>
      </c>
    </row>
    <row r="1699" spans="1:9" x14ac:dyDescent="0.25">
      <c r="A1699" s="12"/>
      <c r="B1699" s="228"/>
      <c r="C1699" s="154" t="str">
        <f>IFERROR(IF(LEN(B1699)&gt;0,IF(INDEX(TasksList!$C$6:$C$1005,MATCH(LEFT(B1699,SEARCH(" - ",B1699)-1)*1,TasksList!$B$6:$B$1005,0),1)=0,"",INDEX(TasksList!$C$6:$C$1005,MATCH(LEFT(B1699,SEARCH(" - ",B1699)-1)*1,TasksList!$B$6:$B$1005,0),1)),""),"Task not found!")</f>
        <v/>
      </c>
      <c r="D1699" s="384"/>
      <c r="E1699" s="149"/>
      <c r="F1699" s="149"/>
      <c r="G1699" s="150"/>
      <c r="I1699" s="276" t="str">
        <f t="shared" si="26"/>
        <v/>
      </c>
    </row>
    <row r="1700" spans="1:9" x14ac:dyDescent="0.25">
      <c r="A1700" s="12"/>
      <c r="B1700" s="228"/>
      <c r="C1700" s="154" t="str">
        <f>IFERROR(IF(LEN(B1700)&gt;0,IF(INDEX(TasksList!$C$6:$C$1005,MATCH(LEFT(B1700,SEARCH(" - ",B1700)-1)*1,TasksList!$B$6:$B$1005,0),1)=0,"",INDEX(TasksList!$C$6:$C$1005,MATCH(LEFT(B1700,SEARCH(" - ",B1700)-1)*1,TasksList!$B$6:$B$1005,0),1)),""),"Task not found!")</f>
        <v/>
      </c>
      <c r="D1700" s="384"/>
      <c r="E1700" s="149"/>
      <c r="F1700" s="149"/>
      <c r="G1700" s="150"/>
      <c r="I1700" s="276" t="str">
        <f t="shared" si="26"/>
        <v/>
      </c>
    </row>
    <row r="1701" spans="1:9" x14ac:dyDescent="0.25">
      <c r="A1701" s="12"/>
      <c r="B1701" s="228"/>
      <c r="C1701" s="154" t="str">
        <f>IFERROR(IF(LEN(B1701)&gt;0,IF(INDEX(TasksList!$C$6:$C$1005,MATCH(LEFT(B1701,SEARCH(" - ",B1701)-1)*1,TasksList!$B$6:$B$1005,0),1)=0,"",INDEX(TasksList!$C$6:$C$1005,MATCH(LEFT(B1701,SEARCH(" - ",B1701)-1)*1,TasksList!$B$6:$B$1005,0),1)),""),"Task not found!")</f>
        <v/>
      </c>
      <c r="D1701" s="384"/>
      <c r="E1701" s="149"/>
      <c r="F1701" s="149"/>
      <c r="G1701" s="150"/>
      <c r="I1701" s="276" t="str">
        <f t="shared" si="26"/>
        <v/>
      </c>
    </row>
    <row r="1702" spans="1:9" x14ac:dyDescent="0.25">
      <c r="A1702" s="12"/>
      <c r="B1702" s="228"/>
      <c r="C1702" s="154" t="str">
        <f>IFERROR(IF(LEN(B1702)&gt;0,IF(INDEX(TasksList!$C$6:$C$1005,MATCH(LEFT(B1702,SEARCH(" - ",B1702)-1)*1,TasksList!$B$6:$B$1005,0),1)=0,"",INDEX(TasksList!$C$6:$C$1005,MATCH(LEFT(B1702,SEARCH(" - ",B1702)-1)*1,TasksList!$B$6:$B$1005,0),1)),""),"Task not found!")</f>
        <v/>
      </c>
      <c r="D1702" s="384"/>
      <c r="E1702" s="149"/>
      <c r="F1702" s="149"/>
      <c r="G1702" s="150"/>
      <c r="I1702" s="276" t="str">
        <f t="shared" si="26"/>
        <v/>
      </c>
    </row>
    <row r="1703" spans="1:9" x14ac:dyDescent="0.25">
      <c r="A1703" s="12"/>
      <c r="B1703" s="228"/>
      <c r="C1703" s="154" t="str">
        <f>IFERROR(IF(LEN(B1703)&gt;0,IF(INDEX(TasksList!$C$6:$C$1005,MATCH(LEFT(B1703,SEARCH(" - ",B1703)-1)*1,TasksList!$B$6:$B$1005,0),1)=0,"",INDEX(TasksList!$C$6:$C$1005,MATCH(LEFT(B1703,SEARCH(" - ",B1703)-1)*1,TasksList!$B$6:$B$1005,0),1)),""),"Task not found!")</f>
        <v/>
      </c>
      <c r="D1703" s="384"/>
      <c r="E1703" s="149"/>
      <c r="F1703" s="149"/>
      <c r="G1703" s="150"/>
      <c r="I1703" s="276" t="str">
        <f t="shared" si="26"/>
        <v/>
      </c>
    </row>
    <row r="1704" spans="1:9" x14ac:dyDescent="0.25">
      <c r="A1704" s="12"/>
      <c r="B1704" s="228"/>
      <c r="C1704" s="154" t="str">
        <f>IFERROR(IF(LEN(B1704)&gt;0,IF(INDEX(TasksList!$C$6:$C$1005,MATCH(LEFT(B1704,SEARCH(" - ",B1704)-1)*1,TasksList!$B$6:$B$1005,0),1)=0,"",INDEX(TasksList!$C$6:$C$1005,MATCH(LEFT(B1704,SEARCH(" - ",B1704)-1)*1,TasksList!$B$6:$B$1005,0),1)),""),"Task not found!")</f>
        <v/>
      </c>
      <c r="D1704" s="384"/>
      <c r="E1704" s="149"/>
      <c r="F1704" s="149"/>
      <c r="G1704" s="150"/>
      <c r="I1704" s="276" t="str">
        <f t="shared" si="26"/>
        <v/>
      </c>
    </row>
    <row r="1705" spans="1:9" x14ac:dyDescent="0.25">
      <c r="A1705" s="12"/>
      <c r="B1705" s="228"/>
      <c r="C1705" s="154" t="str">
        <f>IFERROR(IF(LEN(B1705)&gt;0,IF(INDEX(TasksList!$C$6:$C$1005,MATCH(LEFT(B1705,SEARCH(" - ",B1705)-1)*1,TasksList!$B$6:$B$1005,0),1)=0,"",INDEX(TasksList!$C$6:$C$1005,MATCH(LEFT(B1705,SEARCH(" - ",B1705)-1)*1,TasksList!$B$6:$B$1005,0),1)),""),"Task not found!")</f>
        <v/>
      </c>
      <c r="D1705" s="384"/>
      <c r="E1705" s="149"/>
      <c r="F1705" s="149"/>
      <c r="G1705" s="150"/>
      <c r="I1705" s="276" t="str">
        <f t="shared" si="26"/>
        <v/>
      </c>
    </row>
    <row r="1706" spans="1:9" x14ac:dyDescent="0.25">
      <c r="A1706" s="12"/>
      <c r="B1706" s="228"/>
      <c r="C1706" s="154" t="str">
        <f>IFERROR(IF(LEN(B1706)&gt;0,IF(INDEX(TasksList!$C$6:$C$1005,MATCH(LEFT(B1706,SEARCH(" - ",B1706)-1)*1,TasksList!$B$6:$B$1005,0),1)=0,"",INDEX(TasksList!$C$6:$C$1005,MATCH(LEFT(B1706,SEARCH(" - ",B1706)-1)*1,TasksList!$B$6:$B$1005,0),1)),""),"Task not found!")</f>
        <v/>
      </c>
      <c r="D1706" s="384"/>
      <c r="E1706" s="149"/>
      <c r="F1706" s="149"/>
      <c r="G1706" s="150"/>
      <c r="I1706" s="276" t="str">
        <f t="shared" si="26"/>
        <v/>
      </c>
    </row>
    <row r="1707" spans="1:9" x14ac:dyDescent="0.25">
      <c r="A1707" s="12"/>
      <c r="B1707" s="228"/>
      <c r="C1707" s="154" t="str">
        <f>IFERROR(IF(LEN(B1707)&gt;0,IF(INDEX(TasksList!$C$6:$C$1005,MATCH(LEFT(B1707,SEARCH(" - ",B1707)-1)*1,TasksList!$B$6:$B$1005,0),1)=0,"",INDEX(TasksList!$C$6:$C$1005,MATCH(LEFT(B1707,SEARCH(" - ",B1707)-1)*1,TasksList!$B$6:$B$1005,0),1)),""),"Task not found!")</f>
        <v/>
      </c>
      <c r="D1707" s="384"/>
      <c r="E1707" s="149"/>
      <c r="F1707" s="149"/>
      <c r="G1707" s="150"/>
      <c r="I1707" s="276" t="str">
        <f t="shared" si="26"/>
        <v/>
      </c>
    </row>
    <row r="1708" spans="1:9" x14ac:dyDescent="0.25">
      <c r="A1708" s="12"/>
      <c r="B1708" s="228"/>
      <c r="C1708" s="154" t="str">
        <f>IFERROR(IF(LEN(B1708)&gt;0,IF(INDEX(TasksList!$C$6:$C$1005,MATCH(LEFT(B1708,SEARCH(" - ",B1708)-1)*1,TasksList!$B$6:$B$1005,0),1)=0,"",INDEX(TasksList!$C$6:$C$1005,MATCH(LEFT(B1708,SEARCH(" - ",B1708)-1)*1,TasksList!$B$6:$B$1005,0),1)),""),"Task not found!")</f>
        <v/>
      </c>
      <c r="D1708" s="384"/>
      <c r="E1708" s="149"/>
      <c r="F1708" s="149"/>
      <c r="G1708" s="150"/>
      <c r="I1708" s="276" t="str">
        <f t="shared" si="26"/>
        <v/>
      </c>
    </row>
    <row r="1709" spans="1:9" x14ac:dyDescent="0.25">
      <c r="A1709" s="12"/>
      <c r="B1709" s="228"/>
      <c r="C1709" s="154" t="str">
        <f>IFERROR(IF(LEN(B1709)&gt;0,IF(INDEX(TasksList!$C$6:$C$1005,MATCH(LEFT(B1709,SEARCH(" - ",B1709)-1)*1,TasksList!$B$6:$B$1005,0),1)=0,"",INDEX(TasksList!$C$6:$C$1005,MATCH(LEFT(B1709,SEARCH(" - ",B1709)-1)*1,TasksList!$B$6:$B$1005,0),1)),""),"Task not found!")</f>
        <v/>
      </c>
      <c r="D1709" s="384"/>
      <c r="E1709" s="149"/>
      <c r="F1709" s="149"/>
      <c r="G1709" s="150"/>
      <c r="I1709" s="276" t="str">
        <f t="shared" si="26"/>
        <v/>
      </c>
    </row>
    <row r="1710" spans="1:9" x14ac:dyDescent="0.25">
      <c r="A1710" s="12"/>
      <c r="B1710" s="228"/>
      <c r="C1710" s="154" t="str">
        <f>IFERROR(IF(LEN(B1710)&gt;0,IF(INDEX(TasksList!$C$6:$C$1005,MATCH(LEFT(B1710,SEARCH(" - ",B1710)-1)*1,TasksList!$B$6:$B$1005,0),1)=0,"",INDEX(TasksList!$C$6:$C$1005,MATCH(LEFT(B1710,SEARCH(" - ",B1710)-1)*1,TasksList!$B$6:$B$1005,0),1)),""),"Task not found!")</f>
        <v/>
      </c>
      <c r="D1710" s="384"/>
      <c r="E1710" s="149"/>
      <c r="F1710" s="149"/>
      <c r="G1710" s="150"/>
      <c r="I1710" s="276" t="str">
        <f t="shared" si="26"/>
        <v/>
      </c>
    </row>
    <row r="1711" spans="1:9" x14ac:dyDescent="0.25">
      <c r="A1711" s="12"/>
      <c r="B1711" s="228"/>
      <c r="C1711" s="154" t="str">
        <f>IFERROR(IF(LEN(B1711)&gt;0,IF(INDEX(TasksList!$C$6:$C$1005,MATCH(LEFT(B1711,SEARCH(" - ",B1711)-1)*1,TasksList!$B$6:$B$1005,0),1)=0,"",INDEX(TasksList!$C$6:$C$1005,MATCH(LEFT(B1711,SEARCH(" - ",B1711)-1)*1,TasksList!$B$6:$B$1005,0),1)),""),"Task not found!")</f>
        <v/>
      </c>
      <c r="D1711" s="384"/>
      <c r="E1711" s="149"/>
      <c r="F1711" s="149"/>
      <c r="G1711" s="150"/>
      <c r="I1711" s="276" t="str">
        <f t="shared" si="26"/>
        <v/>
      </c>
    </row>
    <row r="1712" spans="1:9" x14ac:dyDescent="0.25">
      <c r="A1712" s="12"/>
      <c r="B1712" s="228"/>
      <c r="C1712" s="154" t="str">
        <f>IFERROR(IF(LEN(B1712)&gt;0,IF(INDEX(TasksList!$C$6:$C$1005,MATCH(LEFT(B1712,SEARCH(" - ",B1712)-1)*1,TasksList!$B$6:$B$1005,0),1)=0,"",INDEX(TasksList!$C$6:$C$1005,MATCH(LEFT(B1712,SEARCH(" - ",B1712)-1)*1,TasksList!$B$6:$B$1005,0),1)),""),"Task not found!")</f>
        <v/>
      </c>
      <c r="D1712" s="384"/>
      <c r="E1712" s="149"/>
      <c r="F1712" s="149"/>
      <c r="G1712" s="150"/>
      <c r="I1712" s="276" t="str">
        <f t="shared" si="26"/>
        <v/>
      </c>
    </row>
    <row r="1713" spans="1:9" x14ac:dyDescent="0.25">
      <c r="A1713" s="12"/>
      <c r="B1713" s="228"/>
      <c r="C1713" s="154" t="str">
        <f>IFERROR(IF(LEN(B1713)&gt;0,IF(INDEX(TasksList!$C$6:$C$1005,MATCH(LEFT(B1713,SEARCH(" - ",B1713)-1)*1,TasksList!$B$6:$B$1005,0),1)=0,"",INDEX(TasksList!$C$6:$C$1005,MATCH(LEFT(B1713,SEARCH(" - ",B1713)-1)*1,TasksList!$B$6:$B$1005,0),1)),""),"Task not found!")</f>
        <v/>
      </c>
      <c r="D1713" s="384"/>
      <c r="E1713" s="149"/>
      <c r="F1713" s="149"/>
      <c r="G1713" s="150"/>
      <c r="I1713" s="276" t="str">
        <f t="shared" si="26"/>
        <v/>
      </c>
    </row>
    <row r="1714" spans="1:9" x14ac:dyDescent="0.25">
      <c r="A1714" s="12"/>
      <c r="B1714" s="228"/>
      <c r="C1714" s="154" t="str">
        <f>IFERROR(IF(LEN(B1714)&gt;0,IF(INDEX(TasksList!$C$6:$C$1005,MATCH(LEFT(B1714,SEARCH(" - ",B1714)-1)*1,TasksList!$B$6:$B$1005,0),1)=0,"",INDEX(TasksList!$C$6:$C$1005,MATCH(LEFT(B1714,SEARCH(" - ",B1714)-1)*1,TasksList!$B$6:$B$1005,0),1)),""),"Task not found!")</f>
        <v/>
      </c>
      <c r="D1714" s="384"/>
      <c r="E1714" s="149"/>
      <c r="F1714" s="149"/>
      <c r="G1714" s="150"/>
      <c r="I1714" s="276" t="str">
        <f t="shared" si="26"/>
        <v/>
      </c>
    </row>
    <row r="1715" spans="1:9" x14ac:dyDescent="0.25">
      <c r="A1715" s="12"/>
      <c r="B1715" s="228"/>
      <c r="C1715" s="154" t="str">
        <f>IFERROR(IF(LEN(B1715)&gt;0,IF(INDEX(TasksList!$C$6:$C$1005,MATCH(LEFT(B1715,SEARCH(" - ",B1715)-1)*1,TasksList!$B$6:$B$1005,0),1)=0,"",INDEX(TasksList!$C$6:$C$1005,MATCH(LEFT(B1715,SEARCH(" - ",B1715)-1)*1,TasksList!$B$6:$B$1005,0),1)),""),"Task not found!")</f>
        <v/>
      </c>
      <c r="D1715" s="384"/>
      <c r="E1715" s="149"/>
      <c r="F1715" s="149"/>
      <c r="G1715" s="150"/>
      <c r="I1715" s="276" t="str">
        <f t="shared" si="26"/>
        <v/>
      </c>
    </row>
    <row r="1716" spans="1:9" x14ac:dyDescent="0.25">
      <c r="A1716" s="12"/>
      <c r="B1716" s="228"/>
      <c r="C1716" s="154" t="str">
        <f>IFERROR(IF(LEN(B1716)&gt;0,IF(INDEX(TasksList!$C$6:$C$1005,MATCH(LEFT(B1716,SEARCH(" - ",B1716)-1)*1,TasksList!$B$6:$B$1005,0),1)=0,"",INDEX(TasksList!$C$6:$C$1005,MATCH(LEFT(B1716,SEARCH(" - ",B1716)-1)*1,TasksList!$B$6:$B$1005,0),1)),""),"Task not found!")</f>
        <v/>
      </c>
      <c r="D1716" s="384"/>
      <c r="E1716" s="149"/>
      <c r="F1716" s="149"/>
      <c r="G1716" s="150"/>
      <c r="I1716" s="276" t="str">
        <f t="shared" si="26"/>
        <v/>
      </c>
    </row>
    <row r="1717" spans="1:9" x14ac:dyDescent="0.25">
      <c r="A1717" s="12"/>
      <c r="B1717" s="228"/>
      <c r="C1717" s="154" t="str">
        <f>IFERROR(IF(LEN(B1717)&gt;0,IF(INDEX(TasksList!$C$6:$C$1005,MATCH(LEFT(B1717,SEARCH(" - ",B1717)-1)*1,TasksList!$B$6:$B$1005,0),1)=0,"",INDEX(TasksList!$C$6:$C$1005,MATCH(LEFT(B1717,SEARCH(" - ",B1717)-1)*1,TasksList!$B$6:$B$1005,0),1)),""),"Task not found!")</f>
        <v/>
      </c>
      <c r="D1717" s="384"/>
      <c r="E1717" s="149"/>
      <c r="F1717" s="149"/>
      <c r="G1717" s="150"/>
      <c r="I1717" s="276" t="str">
        <f t="shared" si="26"/>
        <v/>
      </c>
    </row>
    <row r="1718" spans="1:9" x14ac:dyDescent="0.25">
      <c r="A1718" s="12"/>
      <c r="B1718" s="228"/>
      <c r="C1718" s="154" t="str">
        <f>IFERROR(IF(LEN(B1718)&gt;0,IF(INDEX(TasksList!$C$6:$C$1005,MATCH(LEFT(B1718,SEARCH(" - ",B1718)-1)*1,TasksList!$B$6:$B$1005,0),1)=0,"",INDEX(TasksList!$C$6:$C$1005,MATCH(LEFT(B1718,SEARCH(" - ",B1718)-1)*1,TasksList!$B$6:$B$1005,0),1)),""),"Task not found!")</f>
        <v/>
      </c>
      <c r="D1718" s="384"/>
      <c r="E1718" s="149"/>
      <c r="F1718" s="149"/>
      <c r="G1718" s="150"/>
      <c r="I1718" s="276" t="str">
        <f t="shared" si="26"/>
        <v/>
      </c>
    </row>
    <row r="1719" spans="1:9" x14ac:dyDescent="0.25">
      <c r="A1719" s="12"/>
      <c r="B1719" s="228"/>
      <c r="C1719" s="154" t="str">
        <f>IFERROR(IF(LEN(B1719)&gt;0,IF(INDEX(TasksList!$C$6:$C$1005,MATCH(LEFT(B1719,SEARCH(" - ",B1719)-1)*1,TasksList!$B$6:$B$1005,0),1)=0,"",INDEX(TasksList!$C$6:$C$1005,MATCH(LEFT(B1719,SEARCH(" - ",B1719)-1)*1,TasksList!$B$6:$B$1005,0),1)),""),"Task not found!")</f>
        <v/>
      </c>
      <c r="D1719" s="384"/>
      <c r="E1719" s="149"/>
      <c r="F1719" s="149"/>
      <c r="G1719" s="150"/>
      <c r="I1719" s="276" t="str">
        <f t="shared" si="26"/>
        <v/>
      </c>
    </row>
    <row r="1720" spans="1:9" x14ac:dyDescent="0.25">
      <c r="A1720" s="12"/>
      <c r="B1720" s="228"/>
      <c r="C1720" s="154" t="str">
        <f>IFERROR(IF(LEN(B1720)&gt;0,IF(INDEX(TasksList!$C$6:$C$1005,MATCH(LEFT(B1720,SEARCH(" - ",B1720)-1)*1,TasksList!$B$6:$B$1005,0),1)=0,"",INDEX(TasksList!$C$6:$C$1005,MATCH(LEFT(B1720,SEARCH(" - ",B1720)-1)*1,TasksList!$B$6:$B$1005,0),1)),""),"Task not found!")</f>
        <v/>
      </c>
      <c r="D1720" s="384"/>
      <c r="E1720" s="149"/>
      <c r="F1720" s="149"/>
      <c r="G1720" s="150"/>
      <c r="I1720" s="276" t="str">
        <f t="shared" si="26"/>
        <v/>
      </c>
    </row>
    <row r="1721" spans="1:9" x14ac:dyDescent="0.25">
      <c r="A1721" s="12"/>
      <c r="B1721" s="228"/>
      <c r="C1721" s="154" t="str">
        <f>IFERROR(IF(LEN(B1721)&gt;0,IF(INDEX(TasksList!$C$6:$C$1005,MATCH(LEFT(B1721,SEARCH(" - ",B1721)-1)*1,TasksList!$B$6:$B$1005,0),1)=0,"",INDEX(TasksList!$C$6:$C$1005,MATCH(LEFT(B1721,SEARCH(" - ",B1721)-1)*1,TasksList!$B$6:$B$1005,0),1)),""),"Task not found!")</f>
        <v/>
      </c>
      <c r="D1721" s="384"/>
      <c r="E1721" s="149"/>
      <c r="F1721" s="149"/>
      <c r="G1721" s="150"/>
      <c r="I1721" s="276" t="str">
        <f t="shared" si="26"/>
        <v/>
      </c>
    </row>
    <row r="1722" spans="1:9" x14ac:dyDescent="0.25">
      <c r="A1722" s="12"/>
      <c r="B1722" s="228"/>
      <c r="C1722" s="154" t="str">
        <f>IFERROR(IF(LEN(B1722)&gt;0,IF(INDEX(TasksList!$C$6:$C$1005,MATCH(LEFT(B1722,SEARCH(" - ",B1722)-1)*1,TasksList!$B$6:$B$1005,0),1)=0,"",INDEX(TasksList!$C$6:$C$1005,MATCH(LEFT(B1722,SEARCH(" - ",B1722)-1)*1,TasksList!$B$6:$B$1005,0),1)),""),"Task not found!")</f>
        <v/>
      </c>
      <c r="D1722" s="384"/>
      <c r="E1722" s="149"/>
      <c r="F1722" s="149"/>
      <c r="G1722" s="150"/>
      <c r="I1722" s="276" t="str">
        <f t="shared" si="26"/>
        <v/>
      </c>
    </row>
    <row r="1723" spans="1:9" x14ac:dyDescent="0.25">
      <c r="A1723" s="12"/>
      <c r="B1723" s="228"/>
      <c r="C1723" s="154" t="str">
        <f>IFERROR(IF(LEN(B1723)&gt;0,IF(INDEX(TasksList!$C$6:$C$1005,MATCH(LEFT(B1723,SEARCH(" - ",B1723)-1)*1,TasksList!$B$6:$B$1005,0),1)=0,"",INDEX(TasksList!$C$6:$C$1005,MATCH(LEFT(B1723,SEARCH(" - ",B1723)-1)*1,TasksList!$B$6:$B$1005,0),1)),""),"Task not found!")</f>
        <v/>
      </c>
      <c r="D1723" s="384"/>
      <c r="E1723" s="149"/>
      <c r="F1723" s="149"/>
      <c r="G1723" s="150"/>
      <c r="I1723" s="276" t="str">
        <f t="shared" si="26"/>
        <v/>
      </c>
    </row>
    <row r="1724" spans="1:9" x14ac:dyDescent="0.25">
      <c r="A1724" s="12"/>
      <c r="B1724" s="228"/>
      <c r="C1724" s="154" t="str">
        <f>IFERROR(IF(LEN(B1724)&gt;0,IF(INDEX(TasksList!$C$6:$C$1005,MATCH(LEFT(B1724,SEARCH(" - ",B1724)-1)*1,TasksList!$B$6:$B$1005,0),1)=0,"",INDEX(TasksList!$C$6:$C$1005,MATCH(LEFT(B1724,SEARCH(" - ",B1724)-1)*1,TasksList!$B$6:$B$1005,0),1)),""),"Task not found!")</f>
        <v/>
      </c>
      <c r="D1724" s="384"/>
      <c r="E1724" s="149"/>
      <c r="F1724" s="149"/>
      <c r="G1724" s="150"/>
      <c r="I1724" s="276" t="str">
        <f t="shared" si="26"/>
        <v/>
      </c>
    </row>
    <row r="1725" spans="1:9" x14ac:dyDescent="0.25">
      <c r="A1725" s="12"/>
      <c r="B1725" s="228"/>
      <c r="C1725" s="154" t="str">
        <f>IFERROR(IF(LEN(B1725)&gt;0,IF(INDEX(TasksList!$C$6:$C$1005,MATCH(LEFT(B1725,SEARCH(" - ",B1725)-1)*1,TasksList!$B$6:$B$1005,0),1)=0,"",INDEX(TasksList!$C$6:$C$1005,MATCH(LEFT(B1725,SEARCH(" - ",B1725)-1)*1,TasksList!$B$6:$B$1005,0),1)),""),"Task not found!")</f>
        <v/>
      </c>
      <c r="D1725" s="384"/>
      <c r="E1725" s="149"/>
      <c r="F1725" s="149"/>
      <c r="G1725" s="150"/>
      <c r="I1725" s="276" t="str">
        <f t="shared" si="26"/>
        <v/>
      </c>
    </row>
    <row r="1726" spans="1:9" x14ac:dyDescent="0.25">
      <c r="A1726" s="12"/>
      <c r="B1726" s="228"/>
      <c r="C1726" s="154" t="str">
        <f>IFERROR(IF(LEN(B1726)&gt;0,IF(INDEX(TasksList!$C$6:$C$1005,MATCH(LEFT(B1726,SEARCH(" - ",B1726)-1)*1,TasksList!$B$6:$B$1005,0),1)=0,"",INDEX(TasksList!$C$6:$C$1005,MATCH(LEFT(B1726,SEARCH(" - ",B1726)-1)*1,TasksList!$B$6:$B$1005,0),1)),""),"Task not found!")</f>
        <v/>
      </c>
      <c r="D1726" s="384"/>
      <c r="E1726" s="149"/>
      <c r="F1726" s="149"/>
      <c r="G1726" s="150"/>
      <c r="I1726" s="276" t="str">
        <f t="shared" si="26"/>
        <v/>
      </c>
    </row>
    <row r="1727" spans="1:9" x14ac:dyDescent="0.25">
      <c r="A1727" s="12"/>
      <c r="B1727" s="228"/>
      <c r="C1727" s="154" t="str">
        <f>IFERROR(IF(LEN(B1727)&gt;0,IF(INDEX(TasksList!$C$6:$C$1005,MATCH(LEFT(B1727,SEARCH(" - ",B1727)-1)*1,TasksList!$B$6:$B$1005,0),1)=0,"",INDEX(TasksList!$C$6:$C$1005,MATCH(LEFT(B1727,SEARCH(" - ",B1727)-1)*1,TasksList!$B$6:$B$1005,0),1)),""),"Task not found!")</f>
        <v/>
      </c>
      <c r="D1727" s="384"/>
      <c r="E1727" s="149"/>
      <c r="F1727" s="149"/>
      <c r="G1727" s="150"/>
      <c r="I1727" s="276" t="str">
        <f t="shared" si="26"/>
        <v/>
      </c>
    </row>
    <row r="1728" spans="1:9" x14ac:dyDescent="0.25">
      <c r="A1728" s="12"/>
      <c r="B1728" s="228"/>
      <c r="C1728" s="154" t="str">
        <f>IFERROR(IF(LEN(B1728)&gt;0,IF(INDEX(TasksList!$C$6:$C$1005,MATCH(LEFT(B1728,SEARCH(" - ",B1728)-1)*1,TasksList!$B$6:$B$1005,0),1)=0,"",INDEX(TasksList!$C$6:$C$1005,MATCH(LEFT(B1728,SEARCH(" - ",B1728)-1)*1,TasksList!$B$6:$B$1005,0),1)),""),"Task not found!")</f>
        <v/>
      </c>
      <c r="D1728" s="384"/>
      <c r="E1728" s="149"/>
      <c r="F1728" s="149"/>
      <c r="G1728" s="150"/>
      <c r="I1728" s="276" t="str">
        <f t="shared" si="26"/>
        <v/>
      </c>
    </row>
    <row r="1729" spans="1:9" x14ac:dyDescent="0.25">
      <c r="A1729" s="12"/>
      <c r="B1729" s="228"/>
      <c r="C1729" s="154" t="str">
        <f>IFERROR(IF(LEN(B1729)&gt;0,IF(INDEX(TasksList!$C$6:$C$1005,MATCH(LEFT(B1729,SEARCH(" - ",B1729)-1)*1,TasksList!$B$6:$B$1005,0),1)=0,"",INDEX(TasksList!$C$6:$C$1005,MATCH(LEFT(B1729,SEARCH(" - ",B1729)-1)*1,TasksList!$B$6:$B$1005,0),1)),""),"Task not found!")</f>
        <v/>
      </c>
      <c r="D1729" s="384"/>
      <c r="E1729" s="149"/>
      <c r="F1729" s="149"/>
      <c r="G1729" s="150"/>
      <c r="I1729" s="276" t="str">
        <f t="shared" si="26"/>
        <v/>
      </c>
    </row>
    <row r="1730" spans="1:9" x14ac:dyDescent="0.25">
      <c r="A1730" s="12"/>
      <c r="B1730" s="228"/>
      <c r="C1730" s="154" t="str">
        <f>IFERROR(IF(LEN(B1730)&gt;0,IF(INDEX(TasksList!$C$6:$C$1005,MATCH(LEFT(B1730,SEARCH(" - ",B1730)-1)*1,TasksList!$B$6:$B$1005,0),1)=0,"",INDEX(TasksList!$C$6:$C$1005,MATCH(LEFT(B1730,SEARCH(" - ",B1730)-1)*1,TasksList!$B$6:$B$1005,0),1)),""),"Task not found!")</f>
        <v/>
      </c>
      <c r="D1730" s="384"/>
      <c r="E1730" s="149"/>
      <c r="F1730" s="149"/>
      <c r="G1730" s="150"/>
      <c r="I1730" s="276" t="str">
        <f t="shared" si="26"/>
        <v/>
      </c>
    </row>
    <row r="1731" spans="1:9" x14ac:dyDescent="0.25">
      <c r="A1731" s="12"/>
      <c r="B1731" s="228"/>
      <c r="C1731" s="154" t="str">
        <f>IFERROR(IF(LEN(B1731)&gt;0,IF(INDEX(TasksList!$C$6:$C$1005,MATCH(LEFT(B1731,SEARCH(" - ",B1731)-1)*1,TasksList!$B$6:$B$1005,0),1)=0,"",INDEX(TasksList!$C$6:$C$1005,MATCH(LEFT(B1731,SEARCH(" - ",B1731)-1)*1,TasksList!$B$6:$B$1005,0),1)),""),"Task not found!")</f>
        <v/>
      </c>
      <c r="D1731" s="384"/>
      <c r="E1731" s="149"/>
      <c r="F1731" s="149"/>
      <c r="G1731" s="150"/>
      <c r="I1731" s="276" t="str">
        <f t="shared" si="26"/>
        <v/>
      </c>
    </row>
    <row r="1732" spans="1:9" x14ac:dyDescent="0.25">
      <c r="A1732" s="12"/>
      <c r="B1732" s="228"/>
      <c r="C1732" s="154" t="str">
        <f>IFERROR(IF(LEN(B1732)&gt;0,IF(INDEX(TasksList!$C$6:$C$1005,MATCH(LEFT(B1732,SEARCH(" - ",B1732)-1)*1,TasksList!$B$6:$B$1005,0),1)=0,"",INDEX(TasksList!$C$6:$C$1005,MATCH(LEFT(B1732,SEARCH(" - ",B1732)-1)*1,TasksList!$B$6:$B$1005,0),1)),""),"Task not found!")</f>
        <v/>
      </c>
      <c r="D1732" s="384"/>
      <c r="E1732" s="149"/>
      <c r="F1732" s="149"/>
      <c r="G1732" s="150"/>
      <c r="I1732" s="276" t="str">
        <f t="shared" si="26"/>
        <v/>
      </c>
    </row>
    <row r="1733" spans="1:9" x14ac:dyDescent="0.25">
      <c r="A1733" s="12"/>
      <c r="B1733" s="228"/>
      <c r="C1733" s="154" t="str">
        <f>IFERROR(IF(LEN(B1733)&gt;0,IF(INDEX(TasksList!$C$6:$C$1005,MATCH(LEFT(B1733,SEARCH(" - ",B1733)-1)*1,TasksList!$B$6:$B$1005,0),1)=0,"",INDEX(TasksList!$C$6:$C$1005,MATCH(LEFT(B1733,SEARCH(" - ",B1733)-1)*1,TasksList!$B$6:$B$1005,0),1)),""),"Task not found!")</f>
        <v/>
      </c>
      <c r="D1733" s="384"/>
      <c r="E1733" s="149"/>
      <c r="F1733" s="149"/>
      <c r="G1733" s="150"/>
      <c r="I1733" s="276" t="str">
        <f t="shared" si="26"/>
        <v/>
      </c>
    </row>
    <row r="1734" spans="1:9" x14ac:dyDescent="0.25">
      <c r="A1734" s="12"/>
      <c r="B1734" s="228"/>
      <c r="C1734" s="154" t="str">
        <f>IFERROR(IF(LEN(B1734)&gt;0,IF(INDEX(TasksList!$C$6:$C$1005,MATCH(LEFT(B1734,SEARCH(" - ",B1734)-1)*1,TasksList!$B$6:$B$1005,0),1)=0,"",INDEX(TasksList!$C$6:$C$1005,MATCH(LEFT(B1734,SEARCH(" - ",B1734)-1)*1,TasksList!$B$6:$B$1005,0),1)),""),"Task not found!")</f>
        <v/>
      </c>
      <c r="D1734" s="384"/>
      <c r="E1734" s="149"/>
      <c r="F1734" s="149"/>
      <c r="G1734" s="150"/>
      <c r="I1734" s="276" t="str">
        <f t="shared" si="26"/>
        <v/>
      </c>
    </row>
    <row r="1735" spans="1:9" x14ac:dyDescent="0.25">
      <c r="A1735" s="12"/>
      <c r="B1735" s="228"/>
      <c r="C1735" s="154" t="str">
        <f>IFERROR(IF(LEN(B1735)&gt;0,IF(INDEX(TasksList!$C$6:$C$1005,MATCH(LEFT(B1735,SEARCH(" - ",B1735)-1)*1,TasksList!$B$6:$B$1005,0),1)=0,"",INDEX(TasksList!$C$6:$C$1005,MATCH(LEFT(B1735,SEARCH(" - ",B1735)-1)*1,TasksList!$B$6:$B$1005,0),1)),""),"Task not found!")</f>
        <v/>
      </c>
      <c r="D1735" s="384"/>
      <c r="E1735" s="149"/>
      <c r="F1735" s="149"/>
      <c r="G1735" s="150"/>
      <c r="I1735" s="276" t="str">
        <f t="shared" ref="I1735:I1798" si="27">IF(AND(LEN(D1735)&gt;0,LEN(B1735)=0),"←   Missing Task ID",IF(AND(LEN(D1735)&gt;0,LEN(E1735)=0),"←   Missing STAGE",IF(AND(LEN(B1735)+LEN(E1735)&gt;0,LEN(D1735)=0),"←   Missing DATE","")))</f>
        <v/>
      </c>
    </row>
    <row r="1736" spans="1:9" x14ac:dyDescent="0.25">
      <c r="A1736" s="12"/>
      <c r="B1736" s="228"/>
      <c r="C1736" s="154" t="str">
        <f>IFERROR(IF(LEN(B1736)&gt;0,IF(INDEX(TasksList!$C$6:$C$1005,MATCH(LEFT(B1736,SEARCH(" - ",B1736)-1)*1,TasksList!$B$6:$B$1005,0),1)=0,"",INDEX(TasksList!$C$6:$C$1005,MATCH(LEFT(B1736,SEARCH(" - ",B1736)-1)*1,TasksList!$B$6:$B$1005,0),1)),""),"Task not found!")</f>
        <v/>
      </c>
      <c r="D1736" s="384"/>
      <c r="E1736" s="149"/>
      <c r="F1736" s="149"/>
      <c r="G1736" s="150"/>
      <c r="I1736" s="276" t="str">
        <f t="shared" si="27"/>
        <v/>
      </c>
    </row>
    <row r="1737" spans="1:9" x14ac:dyDescent="0.25">
      <c r="A1737" s="12"/>
      <c r="B1737" s="228"/>
      <c r="C1737" s="154" t="str">
        <f>IFERROR(IF(LEN(B1737)&gt;0,IF(INDEX(TasksList!$C$6:$C$1005,MATCH(LEFT(B1737,SEARCH(" - ",B1737)-1)*1,TasksList!$B$6:$B$1005,0),1)=0,"",INDEX(TasksList!$C$6:$C$1005,MATCH(LEFT(B1737,SEARCH(" - ",B1737)-1)*1,TasksList!$B$6:$B$1005,0),1)),""),"Task not found!")</f>
        <v/>
      </c>
      <c r="D1737" s="384"/>
      <c r="E1737" s="149"/>
      <c r="F1737" s="149"/>
      <c r="G1737" s="150"/>
      <c r="I1737" s="276" t="str">
        <f t="shared" si="27"/>
        <v/>
      </c>
    </row>
    <row r="1738" spans="1:9" x14ac:dyDescent="0.25">
      <c r="A1738" s="12"/>
      <c r="B1738" s="228"/>
      <c r="C1738" s="154" t="str">
        <f>IFERROR(IF(LEN(B1738)&gt;0,IF(INDEX(TasksList!$C$6:$C$1005,MATCH(LEFT(B1738,SEARCH(" - ",B1738)-1)*1,TasksList!$B$6:$B$1005,0),1)=0,"",INDEX(TasksList!$C$6:$C$1005,MATCH(LEFT(B1738,SEARCH(" - ",B1738)-1)*1,TasksList!$B$6:$B$1005,0),1)),""),"Task not found!")</f>
        <v/>
      </c>
      <c r="D1738" s="384"/>
      <c r="E1738" s="149"/>
      <c r="F1738" s="149"/>
      <c r="G1738" s="150"/>
      <c r="I1738" s="276" t="str">
        <f t="shared" si="27"/>
        <v/>
      </c>
    </row>
    <row r="1739" spans="1:9" x14ac:dyDescent="0.25">
      <c r="A1739" s="12"/>
      <c r="B1739" s="228"/>
      <c r="C1739" s="154" t="str">
        <f>IFERROR(IF(LEN(B1739)&gt;0,IF(INDEX(TasksList!$C$6:$C$1005,MATCH(LEFT(B1739,SEARCH(" - ",B1739)-1)*1,TasksList!$B$6:$B$1005,0),1)=0,"",INDEX(TasksList!$C$6:$C$1005,MATCH(LEFT(B1739,SEARCH(" - ",B1739)-1)*1,TasksList!$B$6:$B$1005,0),1)),""),"Task not found!")</f>
        <v/>
      </c>
      <c r="D1739" s="384"/>
      <c r="E1739" s="149"/>
      <c r="F1739" s="149"/>
      <c r="G1739" s="150"/>
      <c r="I1739" s="276" t="str">
        <f t="shared" si="27"/>
        <v/>
      </c>
    </row>
    <row r="1740" spans="1:9" x14ac:dyDescent="0.25">
      <c r="A1740" s="12"/>
      <c r="B1740" s="228"/>
      <c r="C1740" s="154" t="str">
        <f>IFERROR(IF(LEN(B1740)&gt;0,IF(INDEX(TasksList!$C$6:$C$1005,MATCH(LEFT(B1740,SEARCH(" - ",B1740)-1)*1,TasksList!$B$6:$B$1005,0),1)=0,"",INDEX(TasksList!$C$6:$C$1005,MATCH(LEFT(B1740,SEARCH(" - ",B1740)-1)*1,TasksList!$B$6:$B$1005,0),1)),""),"Task not found!")</f>
        <v/>
      </c>
      <c r="D1740" s="384"/>
      <c r="E1740" s="149"/>
      <c r="F1740" s="149"/>
      <c r="G1740" s="150"/>
      <c r="I1740" s="276" t="str">
        <f t="shared" si="27"/>
        <v/>
      </c>
    </row>
    <row r="1741" spans="1:9" x14ac:dyDescent="0.25">
      <c r="A1741" s="12"/>
      <c r="B1741" s="228"/>
      <c r="C1741" s="154" t="str">
        <f>IFERROR(IF(LEN(B1741)&gt;0,IF(INDEX(TasksList!$C$6:$C$1005,MATCH(LEFT(B1741,SEARCH(" - ",B1741)-1)*1,TasksList!$B$6:$B$1005,0),1)=0,"",INDEX(TasksList!$C$6:$C$1005,MATCH(LEFT(B1741,SEARCH(" - ",B1741)-1)*1,TasksList!$B$6:$B$1005,0),1)),""),"Task not found!")</f>
        <v/>
      </c>
      <c r="D1741" s="384"/>
      <c r="E1741" s="149"/>
      <c r="F1741" s="149"/>
      <c r="G1741" s="150"/>
      <c r="I1741" s="276" t="str">
        <f t="shared" si="27"/>
        <v/>
      </c>
    </row>
    <row r="1742" spans="1:9" x14ac:dyDescent="0.25">
      <c r="A1742" s="12"/>
      <c r="B1742" s="228"/>
      <c r="C1742" s="154" t="str">
        <f>IFERROR(IF(LEN(B1742)&gt;0,IF(INDEX(TasksList!$C$6:$C$1005,MATCH(LEFT(B1742,SEARCH(" - ",B1742)-1)*1,TasksList!$B$6:$B$1005,0),1)=0,"",INDEX(TasksList!$C$6:$C$1005,MATCH(LEFT(B1742,SEARCH(" - ",B1742)-1)*1,TasksList!$B$6:$B$1005,0),1)),""),"Task not found!")</f>
        <v/>
      </c>
      <c r="D1742" s="384"/>
      <c r="E1742" s="149"/>
      <c r="F1742" s="149"/>
      <c r="G1742" s="150"/>
      <c r="I1742" s="276" t="str">
        <f t="shared" si="27"/>
        <v/>
      </c>
    </row>
    <row r="1743" spans="1:9" x14ac:dyDescent="0.25">
      <c r="A1743" s="12"/>
      <c r="B1743" s="228"/>
      <c r="C1743" s="154" t="str">
        <f>IFERROR(IF(LEN(B1743)&gt;0,IF(INDEX(TasksList!$C$6:$C$1005,MATCH(LEFT(B1743,SEARCH(" - ",B1743)-1)*1,TasksList!$B$6:$B$1005,0),1)=0,"",INDEX(TasksList!$C$6:$C$1005,MATCH(LEFT(B1743,SEARCH(" - ",B1743)-1)*1,TasksList!$B$6:$B$1005,0),1)),""),"Task not found!")</f>
        <v/>
      </c>
      <c r="D1743" s="384"/>
      <c r="E1743" s="149"/>
      <c r="F1743" s="149"/>
      <c r="G1743" s="150"/>
      <c r="I1743" s="276" t="str">
        <f t="shared" si="27"/>
        <v/>
      </c>
    </row>
    <row r="1744" spans="1:9" x14ac:dyDescent="0.25">
      <c r="A1744" s="12"/>
      <c r="B1744" s="228"/>
      <c r="C1744" s="154" t="str">
        <f>IFERROR(IF(LEN(B1744)&gt;0,IF(INDEX(TasksList!$C$6:$C$1005,MATCH(LEFT(B1744,SEARCH(" - ",B1744)-1)*1,TasksList!$B$6:$B$1005,0),1)=0,"",INDEX(TasksList!$C$6:$C$1005,MATCH(LEFT(B1744,SEARCH(" - ",B1744)-1)*1,TasksList!$B$6:$B$1005,0),1)),""),"Task not found!")</f>
        <v/>
      </c>
      <c r="D1744" s="384"/>
      <c r="E1744" s="149"/>
      <c r="F1744" s="149"/>
      <c r="G1744" s="150"/>
      <c r="I1744" s="276" t="str">
        <f t="shared" si="27"/>
        <v/>
      </c>
    </row>
    <row r="1745" spans="1:9" x14ac:dyDescent="0.25">
      <c r="A1745" s="12"/>
      <c r="B1745" s="228"/>
      <c r="C1745" s="154" t="str">
        <f>IFERROR(IF(LEN(B1745)&gt;0,IF(INDEX(TasksList!$C$6:$C$1005,MATCH(LEFT(B1745,SEARCH(" - ",B1745)-1)*1,TasksList!$B$6:$B$1005,0),1)=0,"",INDEX(TasksList!$C$6:$C$1005,MATCH(LEFT(B1745,SEARCH(" - ",B1745)-1)*1,TasksList!$B$6:$B$1005,0),1)),""),"Task not found!")</f>
        <v/>
      </c>
      <c r="D1745" s="384"/>
      <c r="E1745" s="149"/>
      <c r="F1745" s="149"/>
      <c r="G1745" s="150"/>
      <c r="I1745" s="276" t="str">
        <f t="shared" si="27"/>
        <v/>
      </c>
    </row>
    <row r="1746" spans="1:9" x14ac:dyDescent="0.25">
      <c r="A1746" s="12"/>
      <c r="B1746" s="228"/>
      <c r="C1746" s="154" t="str">
        <f>IFERROR(IF(LEN(B1746)&gt;0,IF(INDEX(TasksList!$C$6:$C$1005,MATCH(LEFT(B1746,SEARCH(" - ",B1746)-1)*1,TasksList!$B$6:$B$1005,0),1)=0,"",INDEX(TasksList!$C$6:$C$1005,MATCH(LEFT(B1746,SEARCH(" - ",B1746)-1)*1,TasksList!$B$6:$B$1005,0),1)),""),"Task not found!")</f>
        <v/>
      </c>
      <c r="D1746" s="384"/>
      <c r="E1746" s="149"/>
      <c r="F1746" s="149"/>
      <c r="G1746" s="150"/>
      <c r="I1746" s="276" t="str">
        <f t="shared" si="27"/>
        <v/>
      </c>
    </row>
    <row r="1747" spans="1:9" x14ac:dyDescent="0.25">
      <c r="A1747" s="12"/>
      <c r="B1747" s="228"/>
      <c r="C1747" s="154" t="str">
        <f>IFERROR(IF(LEN(B1747)&gt;0,IF(INDEX(TasksList!$C$6:$C$1005,MATCH(LEFT(B1747,SEARCH(" - ",B1747)-1)*1,TasksList!$B$6:$B$1005,0),1)=0,"",INDEX(TasksList!$C$6:$C$1005,MATCH(LEFT(B1747,SEARCH(" - ",B1747)-1)*1,TasksList!$B$6:$B$1005,0),1)),""),"Task not found!")</f>
        <v/>
      </c>
      <c r="D1747" s="384"/>
      <c r="E1747" s="149"/>
      <c r="F1747" s="149"/>
      <c r="G1747" s="150"/>
      <c r="I1747" s="276" t="str">
        <f t="shared" si="27"/>
        <v/>
      </c>
    </row>
    <row r="1748" spans="1:9" x14ac:dyDescent="0.25">
      <c r="A1748" s="12"/>
      <c r="B1748" s="228"/>
      <c r="C1748" s="154" t="str">
        <f>IFERROR(IF(LEN(B1748)&gt;0,IF(INDEX(TasksList!$C$6:$C$1005,MATCH(LEFT(B1748,SEARCH(" - ",B1748)-1)*1,TasksList!$B$6:$B$1005,0),1)=0,"",INDEX(TasksList!$C$6:$C$1005,MATCH(LEFT(B1748,SEARCH(" - ",B1748)-1)*1,TasksList!$B$6:$B$1005,0),1)),""),"Task not found!")</f>
        <v/>
      </c>
      <c r="D1748" s="384"/>
      <c r="E1748" s="149"/>
      <c r="F1748" s="149"/>
      <c r="G1748" s="150"/>
      <c r="I1748" s="276" t="str">
        <f t="shared" si="27"/>
        <v/>
      </c>
    </row>
    <row r="1749" spans="1:9" x14ac:dyDescent="0.25">
      <c r="A1749" s="12"/>
      <c r="B1749" s="228"/>
      <c r="C1749" s="154" t="str">
        <f>IFERROR(IF(LEN(B1749)&gt;0,IF(INDEX(TasksList!$C$6:$C$1005,MATCH(LEFT(B1749,SEARCH(" - ",B1749)-1)*1,TasksList!$B$6:$B$1005,0),1)=0,"",INDEX(TasksList!$C$6:$C$1005,MATCH(LEFT(B1749,SEARCH(" - ",B1749)-1)*1,TasksList!$B$6:$B$1005,0),1)),""),"Task not found!")</f>
        <v/>
      </c>
      <c r="D1749" s="384"/>
      <c r="E1749" s="149"/>
      <c r="F1749" s="149"/>
      <c r="G1749" s="150"/>
      <c r="I1749" s="276" t="str">
        <f t="shared" si="27"/>
        <v/>
      </c>
    </row>
    <row r="1750" spans="1:9" x14ac:dyDescent="0.25">
      <c r="A1750" s="12"/>
      <c r="B1750" s="228"/>
      <c r="C1750" s="154" t="str">
        <f>IFERROR(IF(LEN(B1750)&gt;0,IF(INDEX(TasksList!$C$6:$C$1005,MATCH(LEFT(B1750,SEARCH(" - ",B1750)-1)*1,TasksList!$B$6:$B$1005,0),1)=0,"",INDEX(TasksList!$C$6:$C$1005,MATCH(LEFT(B1750,SEARCH(" - ",B1750)-1)*1,TasksList!$B$6:$B$1005,0),1)),""),"Task not found!")</f>
        <v/>
      </c>
      <c r="D1750" s="384"/>
      <c r="E1750" s="149"/>
      <c r="F1750" s="149"/>
      <c r="G1750" s="150"/>
      <c r="I1750" s="276" t="str">
        <f t="shared" si="27"/>
        <v/>
      </c>
    </row>
    <row r="1751" spans="1:9" x14ac:dyDescent="0.25">
      <c r="A1751" s="12"/>
      <c r="B1751" s="228"/>
      <c r="C1751" s="154" t="str">
        <f>IFERROR(IF(LEN(B1751)&gt;0,IF(INDEX(TasksList!$C$6:$C$1005,MATCH(LEFT(B1751,SEARCH(" - ",B1751)-1)*1,TasksList!$B$6:$B$1005,0),1)=0,"",INDEX(TasksList!$C$6:$C$1005,MATCH(LEFT(B1751,SEARCH(" - ",B1751)-1)*1,TasksList!$B$6:$B$1005,0),1)),""),"Task not found!")</f>
        <v/>
      </c>
      <c r="D1751" s="384"/>
      <c r="E1751" s="149"/>
      <c r="F1751" s="149"/>
      <c r="G1751" s="150"/>
      <c r="I1751" s="276" t="str">
        <f t="shared" si="27"/>
        <v/>
      </c>
    </row>
    <row r="1752" spans="1:9" x14ac:dyDescent="0.25">
      <c r="A1752" s="12"/>
      <c r="B1752" s="228"/>
      <c r="C1752" s="154" t="str">
        <f>IFERROR(IF(LEN(B1752)&gt;0,IF(INDEX(TasksList!$C$6:$C$1005,MATCH(LEFT(B1752,SEARCH(" - ",B1752)-1)*1,TasksList!$B$6:$B$1005,0),1)=0,"",INDEX(TasksList!$C$6:$C$1005,MATCH(LEFT(B1752,SEARCH(" - ",B1752)-1)*1,TasksList!$B$6:$B$1005,0),1)),""),"Task not found!")</f>
        <v/>
      </c>
      <c r="D1752" s="384"/>
      <c r="E1752" s="149"/>
      <c r="F1752" s="149"/>
      <c r="G1752" s="150"/>
      <c r="I1752" s="276" t="str">
        <f t="shared" si="27"/>
        <v/>
      </c>
    </row>
    <row r="1753" spans="1:9" x14ac:dyDescent="0.25">
      <c r="A1753" s="12"/>
      <c r="B1753" s="228"/>
      <c r="C1753" s="154" t="str">
        <f>IFERROR(IF(LEN(B1753)&gt;0,IF(INDEX(TasksList!$C$6:$C$1005,MATCH(LEFT(B1753,SEARCH(" - ",B1753)-1)*1,TasksList!$B$6:$B$1005,0),1)=0,"",INDEX(TasksList!$C$6:$C$1005,MATCH(LEFT(B1753,SEARCH(" - ",B1753)-1)*1,TasksList!$B$6:$B$1005,0),1)),""),"Task not found!")</f>
        <v/>
      </c>
      <c r="D1753" s="384"/>
      <c r="E1753" s="149"/>
      <c r="F1753" s="149"/>
      <c r="G1753" s="150"/>
      <c r="I1753" s="276" t="str">
        <f t="shared" si="27"/>
        <v/>
      </c>
    </row>
    <row r="1754" spans="1:9" x14ac:dyDescent="0.25">
      <c r="A1754" s="12"/>
      <c r="B1754" s="228"/>
      <c r="C1754" s="154" t="str">
        <f>IFERROR(IF(LEN(B1754)&gt;0,IF(INDEX(TasksList!$C$6:$C$1005,MATCH(LEFT(B1754,SEARCH(" - ",B1754)-1)*1,TasksList!$B$6:$B$1005,0),1)=0,"",INDEX(TasksList!$C$6:$C$1005,MATCH(LEFT(B1754,SEARCH(" - ",B1754)-1)*1,TasksList!$B$6:$B$1005,0),1)),""),"Task not found!")</f>
        <v/>
      </c>
      <c r="D1754" s="384"/>
      <c r="E1754" s="149"/>
      <c r="F1754" s="149"/>
      <c r="G1754" s="150"/>
      <c r="I1754" s="276" t="str">
        <f t="shared" si="27"/>
        <v/>
      </c>
    </row>
    <row r="1755" spans="1:9" x14ac:dyDescent="0.25">
      <c r="A1755" s="12"/>
      <c r="B1755" s="228"/>
      <c r="C1755" s="154" t="str">
        <f>IFERROR(IF(LEN(B1755)&gt;0,IF(INDEX(TasksList!$C$6:$C$1005,MATCH(LEFT(B1755,SEARCH(" - ",B1755)-1)*1,TasksList!$B$6:$B$1005,0),1)=0,"",INDEX(TasksList!$C$6:$C$1005,MATCH(LEFT(B1755,SEARCH(" - ",B1755)-1)*1,TasksList!$B$6:$B$1005,0),1)),""),"Task not found!")</f>
        <v/>
      </c>
      <c r="D1755" s="384"/>
      <c r="E1755" s="149"/>
      <c r="F1755" s="149"/>
      <c r="G1755" s="150"/>
      <c r="I1755" s="276" t="str">
        <f t="shared" si="27"/>
        <v/>
      </c>
    </row>
    <row r="1756" spans="1:9" x14ac:dyDescent="0.25">
      <c r="A1756" s="12"/>
      <c r="B1756" s="228"/>
      <c r="C1756" s="154" t="str">
        <f>IFERROR(IF(LEN(B1756)&gt;0,IF(INDEX(TasksList!$C$6:$C$1005,MATCH(LEFT(B1756,SEARCH(" - ",B1756)-1)*1,TasksList!$B$6:$B$1005,0),1)=0,"",INDEX(TasksList!$C$6:$C$1005,MATCH(LEFT(B1756,SEARCH(" - ",B1756)-1)*1,TasksList!$B$6:$B$1005,0),1)),""),"Task not found!")</f>
        <v/>
      </c>
      <c r="D1756" s="384"/>
      <c r="E1756" s="149"/>
      <c r="F1756" s="149"/>
      <c r="G1756" s="150"/>
      <c r="I1756" s="276" t="str">
        <f t="shared" si="27"/>
        <v/>
      </c>
    </row>
    <row r="1757" spans="1:9" x14ac:dyDescent="0.25">
      <c r="A1757" s="12"/>
      <c r="B1757" s="228"/>
      <c r="C1757" s="154" t="str">
        <f>IFERROR(IF(LEN(B1757)&gt;0,IF(INDEX(TasksList!$C$6:$C$1005,MATCH(LEFT(B1757,SEARCH(" - ",B1757)-1)*1,TasksList!$B$6:$B$1005,0),1)=0,"",INDEX(TasksList!$C$6:$C$1005,MATCH(LEFT(B1757,SEARCH(" - ",B1757)-1)*1,TasksList!$B$6:$B$1005,0),1)),""),"Task not found!")</f>
        <v/>
      </c>
      <c r="D1757" s="384"/>
      <c r="E1757" s="149"/>
      <c r="F1757" s="149"/>
      <c r="G1757" s="150"/>
      <c r="I1757" s="276" t="str">
        <f t="shared" si="27"/>
        <v/>
      </c>
    </row>
    <row r="1758" spans="1:9" x14ac:dyDescent="0.25">
      <c r="A1758" s="12"/>
      <c r="B1758" s="228"/>
      <c r="C1758" s="154" t="str">
        <f>IFERROR(IF(LEN(B1758)&gt;0,IF(INDEX(TasksList!$C$6:$C$1005,MATCH(LEFT(B1758,SEARCH(" - ",B1758)-1)*1,TasksList!$B$6:$B$1005,0),1)=0,"",INDEX(TasksList!$C$6:$C$1005,MATCH(LEFT(B1758,SEARCH(" - ",B1758)-1)*1,TasksList!$B$6:$B$1005,0),1)),""),"Task not found!")</f>
        <v/>
      </c>
      <c r="D1758" s="384"/>
      <c r="E1758" s="149"/>
      <c r="F1758" s="149"/>
      <c r="G1758" s="150"/>
      <c r="I1758" s="276" t="str">
        <f t="shared" si="27"/>
        <v/>
      </c>
    </row>
    <row r="1759" spans="1:9" x14ac:dyDescent="0.25">
      <c r="A1759" s="12"/>
      <c r="B1759" s="228"/>
      <c r="C1759" s="154" t="str">
        <f>IFERROR(IF(LEN(B1759)&gt;0,IF(INDEX(TasksList!$C$6:$C$1005,MATCH(LEFT(B1759,SEARCH(" - ",B1759)-1)*1,TasksList!$B$6:$B$1005,0),1)=0,"",INDEX(TasksList!$C$6:$C$1005,MATCH(LEFT(B1759,SEARCH(" - ",B1759)-1)*1,TasksList!$B$6:$B$1005,0),1)),""),"Task not found!")</f>
        <v/>
      </c>
      <c r="D1759" s="384"/>
      <c r="E1759" s="149"/>
      <c r="F1759" s="149"/>
      <c r="G1759" s="150"/>
      <c r="I1759" s="276" t="str">
        <f t="shared" si="27"/>
        <v/>
      </c>
    </row>
    <row r="1760" spans="1:9" x14ac:dyDescent="0.25">
      <c r="A1760" s="12"/>
      <c r="B1760" s="228"/>
      <c r="C1760" s="154" t="str">
        <f>IFERROR(IF(LEN(B1760)&gt;0,IF(INDEX(TasksList!$C$6:$C$1005,MATCH(LEFT(B1760,SEARCH(" - ",B1760)-1)*1,TasksList!$B$6:$B$1005,0),1)=0,"",INDEX(TasksList!$C$6:$C$1005,MATCH(LEFT(B1760,SEARCH(" - ",B1760)-1)*1,TasksList!$B$6:$B$1005,0),1)),""),"Task not found!")</f>
        <v/>
      </c>
      <c r="D1760" s="384"/>
      <c r="E1760" s="149"/>
      <c r="F1760" s="149"/>
      <c r="G1760" s="150"/>
      <c r="I1760" s="276" t="str">
        <f t="shared" si="27"/>
        <v/>
      </c>
    </row>
    <row r="1761" spans="1:9" x14ac:dyDescent="0.25">
      <c r="A1761" s="12"/>
      <c r="B1761" s="228"/>
      <c r="C1761" s="154" t="str">
        <f>IFERROR(IF(LEN(B1761)&gt;0,IF(INDEX(TasksList!$C$6:$C$1005,MATCH(LEFT(B1761,SEARCH(" - ",B1761)-1)*1,TasksList!$B$6:$B$1005,0),1)=0,"",INDEX(TasksList!$C$6:$C$1005,MATCH(LEFT(B1761,SEARCH(" - ",B1761)-1)*1,TasksList!$B$6:$B$1005,0),1)),""),"Task not found!")</f>
        <v/>
      </c>
      <c r="D1761" s="384"/>
      <c r="E1761" s="149"/>
      <c r="F1761" s="149"/>
      <c r="G1761" s="150"/>
      <c r="I1761" s="276" t="str">
        <f t="shared" si="27"/>
        <v/>
      </c>
    </row>
    <row r="1762" spans="1:9" x14ac:dyDescent="0.25">
      <c r="A1762" s="12"/>
      <c r="B1762" s="228"/>
      <c r="C1762" s="154" t="str">
        <f>IFERROR(IF(LEN(B1762)&gt;0,IF(INDEX(TasksList!$C$6:$C$1005,MATCH(LEFT(B1762,SEARCH(" - ",B1762)-1)*1,TasksList!$B$6:$B$1005,0),1)=0,"",INDEX(TasksList!$C$6:$C$1005,MATCH(LEFT(B1762,SEARCH(" - ",B1762)-1)*1,TasksList!$B$6:$B$1005,0),1)),""),"Task not found!")</f>
        <v/>
      </c>
      <c r="D1762" s="384"/>
      <c r="E1762" s="149"/>
      <c r="F1762" s="149"/>
      <c r="G1762" s="150"/>
      <c r="I1762" s="276" t="str">
        <f t="shared" si="27"/>
        <v/>
      </c>
    </row>
    <row r="1763" spans="1:9" x14ac:dyDescent="0.25">
      <c r="A1763" s="12"/>
      <c r="B1763" s="228"/>
      <c r="C1763" s="154" t="str">
        <f>IFERROR(IF(LEN(B1763)&gt;0,IF(INDEX(TasksList!$C$6:$C$1005,MATCH(LEFT(B1763,SEARCH(" - ",B1763)-1)*1,TasksList!$B$6:$B$1005,0),1)=0,"",INDEX(TasksList!$C$6:$C$1005,MATCH(LEFT(B1763,SEARCH(" - ",B1763)-1)*1,TasksList!$B$6:$B$1005,0),1)),""),"Task not found!")</f>
        <v/>
      </c>
      <c r="D1763" s="384"/>
      <c r="E1763" s="149"/>
      <c r="F1763" s="149"/>
      <c r="G1763" s="150"/>
      <c r="I1763" s="276" t="str">
        <f t="shared" si="27"/>
        <v/>
      </c>
    </row>
    <row r="1764" spans="1:9" x14ac:dyDescent="0.25">
      <c r="A1764" s="12"/>
      <c r="B1764" s="228"/>
      <c r="C1764" s="154" t="str">
        <f>IFERROR(IF(LEN(B1764)&gt;0,IF(INDEX(TasksList!$C$6:$C$1005,MATCH(LEFT(B1764,SEARCH(" - ",B1764)-1)*1,TasksList!$B$6:$B$1005,0),1)=0,"",INDEX(TasksList!$C$6:$C$1005,MATCH(LEFT(B1764,SEARCH(" - ",B1764)-1)*1,TasksList!$B$6:$B$1005,0),1)),""),"Task not found!")</f>
        <v/>
      </c>
      <c r="D1764" s="384"/>
      <c r="E1764" s="149"/>
      <c r="F1764" s="149"/>
      <c r="G1764" s="150"/>
      <c r="I1764" s="276" t="str">
        <f t="shared" si="27"/>
        <v/>
      </c>
    </row>
    <row r="1765" spans="1:9" x14ac:dyDescent="0.25">
      <c r="A1765" s="12"/>
      <c r="B1765" s="228"/>
      <c r="C1765" s="154" t="str">
        <f>IFERROR(IF(LEN(B1765)&gt;0,IF(INDEX(TasksList!$C$6:$C$1005,MATCH(LEFT(B1765,SEARCH(" - ",B1765)-1)*1,TasksList!$B$6:$B$1005,0),1)=0,"",INDEX(TasksList!$C$6:$C$1005,MATCH(LEFT(B1765,SEARCH(" - ",B1765)-1)*1,TasksList!$B$6:$B$1005,0),1)),""),"Task not found!")</f>
        <v/>
      </c>
      <c r="D1765" s="384"/>
      <c r="E1765" s="149"/>
      <c r="F1765" s="149"/>
      <c r="G1765" s="150"/>
      <c r="I1765" s="276" t="str">
        <f t="shared" si="27"/>
        <v/>
      </c>
    </row>
    <row r="1766" spans="1:9" x14ac:dyDescent="0.25">
      <c r="A1766" s="12"/>
      <c r="B1766" s="228"/>
      <c r="C1766" s="154" t="str">
        <f>IFERROR(IF(LEN(B1766)&gt;0,IF(INDEX(TasksList!$C$6:$C$1005,MATCH(LEFT(B1766,SEARCH(" - ",B1766)-1)*1,TasksList!$B$6:$B$1005,0),1)=0,"",INDEX(TasksList!$C$6:$C$1005,MATCH(LEFT(B1766,SEARCH(" - ",B1766)-1)*1,TasksList!$B$6:$B$1005,0),1)),""),"Task not found!")</f>
        <v/>
      </c>
      <c r="D1766" s="384"/>
      <c r="E1766" s="149"/>
      <c r="F1766" s="149"/>
      <c r="G1766" s="150"/>
      <c r="I1766" s="276" t="str">
        <f t="shared" si="27"/>
        <v/>
      </c>
    </row>
    <row r="1767" spans="1:9" x14ac:dyDescent="0.25">
      <c r="A1767" s="12"/>
      <c r="B1767" s="228"/>
      <c r="C1767" s="154" t="str">
        <f>IFERROR(IF(LEN(B1767)&gt;0,IF(INDEX(TasksList!$C$6:$C$1005,MATCH(LEFT(B1767,SEARCH(" - ",B1767)-1)*1,TasksList!$B$6:$B$1005,0),1)=0,"",INDEX(TasksList!$C$6:$C$1005,MATCH(LEFT(B1767,SEARCH(" - ",B1767)-1)*1,TasksList!$B$6:$B$1005,0),1)),""),"Task not found!")</f>
        <v/>
      </c>
      <c r="D1767" s="384"/>
      <c r="E1767" s="149"/>
      <c r="F1767" s="149"/>
      <c r="G1767" s="150"/>
      <c r="I1767" s="276" t="str">
        <f t="shared" si="27"/>
        <v/>
      </c>
    </row>
    <row r="1768" spans="1:9" x14ac:dyDescent="0.25">
      <c r="A1768" s="12"/>
      <c r="B1768" s="228"/>
      <c r="C1768" s="154" t="str">
        <f>IFERROR(IF(LEN(B1768)&gt;0,IF(INDEX(TasksList!$C$6:$C$1005,MATCH(LEFT(B1768,SEARCH(" - ",B1768)-1)*1,TasksList!$B$6:$B$1005,0),1)=0,"",INDEX(TasksList!$C$6:$C$1005,MATCH(LEFT(B1768,SEARCH(" - ",B1768)-1)*1,TasksList!$B$6:$B$1005,0),1)),""),"Task not found!")</f>
        <v/>
      </c>
      <c r="D1768" s="384"/>
      <c r="E1768" s="149"/>
      <c r="F1768" s="149"/>
      <c r="G1768" s="150"/>
      <c r="I1768" s="276" t="str">
        <f t="shared" si="27"/>
        <v/>
      </c>
    </row>
    <row r="1769" spans="1:9" x14ac:dyDescent="0.25">
      <c r="A1769" s="12"/>
      <c r="B1769" s="228"/>
      <c r="C1769" s="154" t="str">
        <f>IFERROR(IF(LEN(B1769)&gt;0,IF(INDEX(TasksList!$C$6:$C$1005,MATCH(LEFT(B1769,SEARCH(" - ",B1769)-1)*1,TasksList!$B$6:$B$1005,0),1)=0,"",INDEX(TasksList!$C$6:$C$1005,MATCH(LEFT(B1769,SEARCH(" - ",B1769)-1)*1,TasksList!$B$6:$B$1005,0),1)),""),"Task not found!")</f>
        <v/>
      </c>
      <c r="D1769" s="384"/>
      <c r="E1769" s="149"/>
      <c r="F1769" s="149"/>
      <c r="G1769" s="150"/>
      <c r="I1769" s="276" t="str">
        <f t="shared" si="27"/>
        <v/>
      </c>
    </row>
    <row r="1770" spans="1:9" x14ac:dyDescent="0.25">
      <c r="A1770" s="12"/>
      <c r="B1770" s="228"/>
      <c r="C1770" s="154" t="str">
        <f>IFERROR(IF(LEN(B1770)&gt;0,IF(INDEX(TasksList!$C$6:$C$1005,MATCH(LEFT(B1770,SEARCH(" - ",B1770)-1)*1,TasksList!$B$6:$B$1005,0),1)=0,"",INDEX(TasksList!$C$6:$C$1005,MATCH(LEFT(B1770,SEARCH(" - ",B1770)-1)*1,TasksList!$B$6:$B$1005,0),1)),""),"Task not found!")</f>
        <v/>
      </c>
      <c r="D1770" s="384"/>
      <c r="E1770" s="149"/>
      <c r="F1770" s="149"/>
      <c r="G1770" s="150"/>
      <c r="I1770" s="276" t="str">
        <f t="shared" si="27"/>
        <v/>
      </c>
    </row>
    <row r="1771" spans="1:9" x14ac:dyDescent="0.25">
      <c r="A1771" s="12"/>
      <c r="B1771" s="228"/>
      <c r="C1771" s="154" t="str">
        <f>IFERROR(IF(LEN(B1771)&gt;0,IF(INDEX(TasksList!$C$6:$C$1005,MATCH(LEFT(B1771,SEARCH(" - ",B1771)-1)*1,TasksList!$B$6:$B$1005,0),1)=0,"",INDEX(TasksList!$C$6:$C$1005,MATCH(LEFT(B1771,SEARCH(" - ",B1771)-1)*1,TasksList!$B$6:$B$1005,0),1)),""),"Task not found!")</f>
        <v/>
      </c>
      <c r="D1771" s="384"/>
      <c r="E1771" s="149"/>
      <c r="F1771" s="149"/>
      <c r="G1771" s="150"/>
      <c r="I1771" s="276" t="str">
        <f t="shared" si="27"/>
        <v/>
      </c>
    </row>
    <row r="1772" spans="1:9" x14ac:dyDescent="0.25">
      <c r="A1772" s="12"/>
      <c r="B1772" s="228"/>
      <c r="C1772" s="154" t="str">
        <f>IFERROR(IF(LEN(B1772)&gt;0,IF(INDEX(TasksList!$C$6:$C$1005,MATCH(LEFT(B1772,SEARCH(" - ",B1772)-1)*1,TasksList!$B$6:$B$1005,0),1)=0,"",INDEX(TasksList!$C$6:$C$1005,MATCH(LEFT(B1772,SEARCH(" - ",B1772)-1)*1,TasksList!$B$6:$B$1005,0),1)),""),"Task not found!")</f>
        <v/>
      </c>
      <c r="D1772" s="384"/>
      <c r="E1772" s="149"/>
      <c r="F1772" s="149"/>
      <c r="G1772" s="150"/>
      <c r="I1772" s="276" t="str">
        <f t="shared" si="27"/>
        <v/>
      </c>
    </row>
    <row r="1773" spans="1:9" x14ac:dyDescent="0.25">
      <c r="A1773" s="12"/>
      <c r="B1773" s="228"/>
      <c r="C1773" s="154" t="str">
        <f>IFERROR(IF(LEN(B1773)&gt;0,IF(INDEX(TasksList!$C$6:$C$1005,MATCH(LEFT(B1773,SEARCH(" - ",B1773)-1)*1,TasksList!$B$6:$B$1005,0),1)=0,"",INDEX(TasksList!$C$6:$C$1005,MATCH(LEFT(B1773,SEARCH(" - ",B1773)-1)*1,TasksList!$B$6:$B$1005,0),1)),""),"Task not found!")</f>
        <v/>
      </c>
      <c r="D1773" s="384"/>
      <c r="E1773" s="149"/>
      <c r="F1773" s="149"/>
      <c r="G1773" s="150"/>
      <c r="I1773" s="276" t="str">
        <f t="shared" si="27"/>
        <v/>
      </c>
    </row>
    <row r="1774" spans="1:9" x14ac:dyDescent="0.25">
      <c r="A1774" s="12"/>
      <c r="B1774" s="228"/>
      <c r="C1774" s="154" t="str">
        <f>IFERROR(IF(LEN(B1774)&gt;0,IF(INDEX(TasksList!$C$6:$C$1005,MATCH(LEFT(B1774,SEARCH(" - ",B1774)-1)*1,TasksList!$B$6:$B$1005,0),1)=0,"",INDEX(TasksList!$C$6:$C$1005,MATCH(LEFT(B1774,SEARCH(" - ",B1774)-1)*1,TasksList!$B$6:$B$1005,0),1)),""),"Task not found!")</f>
        <v/>
      </c>
      <c r="D1774" s="384"/>
      <c r="E1774" s="149"/>
      <c r="F1774" s="149"/>
      <c r="G1774" s="150"/>
      <c r="I1774" s="276" t="str">
        <f t="shared" si="27"/>
        <v/>
      </c>
    </row>
    <row r="1775" spans="1:9" x14ac:dyDescent="0.25">
      <c r="A1775" s="12"/>
      <c r="B1775" s="228"/>
      <c r="C1775" s="154" t="str">
        <f>IFERROR(IF(LEN(B1775)&gt;0,IF(INDEX(TasksList!$C$6:$C$1005,MATCH(LEFT(B1775,SEARCH(" - ",B1775)-1)*1,TasksList!$B$6:$B$1005,0),1)=0,"",INDEX(TasksList!$C$6:$C$1005,MATCH(LEFT(B1775,SEARCH(" - ",B1775)-1)*1,TasksList!$B$6:$B$1005,0),1)),""),"Task not found!")</f>
        <v/>
      </c>
      <c r="D1775" s="384"/>
      <c r="E1775" s="149"/>
      <c r="F1775" s="149"/>
      <c r="G1775" s="150"/>
      <c r="I1775" s="276" t="str">
        <f t="shared" si="27"/>
        <v/>
      </c>
    </row>
    <row r="1776" spans="1:9" x14ac:dyDescent="0.25">
      <c r="A1776" s="12"/>
      <c r="B1776" s="228"/>
      <c r="C1776" s="154" t="str">
        <f>IFERROR(IF(LEN(B1776)&gt;0,IF(INDEX(TasksList!$C$6:$C$1005,MATCH(LEFT(B1776,SEARCH(" - ",B1776)-1)*1,TasksList!$B$6:$B$1005,0),1)=0,"",INDEX(TasksList!$C$6:$C$1005,MATCH(LEFT(B1776,SEARCH(" - ",B1776)-1)*1,TasksList!$B$6:$B$1005,0),1)),""),"Task not found!")</f>
        <v/>
      </c>
      <c r="D1776" s="384"/>
      <c r="E1776" s="149"/>
      <c r="F1776" s="149"/>
      <c r="G1776" s="150"/>
      <c r="I1776" s="276" t="str">
        <f t="shared" si="27"/>
        <v/>
      </c>
    </row>
    <row r="1777" spans="1:9" x14ac:dyDescent="0.25">
      <c r="A1777" s="12"/>
      <c r="B1777" s="228"/>
      <c r="C1777" s="154" t="str">
        <f>IFERROR(IF(LEN(B1777)&gt;0,IF(INDEX(TasksList!$C$6:$C$1005,MATCH(LEFT(B1777,SEARCH(" - ",B1777)-1)*1,TasksList!$B$6:$B$1005,0),1)=0,"",INDEX(TasksList!$C$6:$C$1005,MATCH(LEFT(B1777,SEARCH(" - ",B1777)-1)*1,TasksList!$B$6:$B$1005,0),1)),""),"Task not found!")</f>
        <v/>
      </c>
      <c r="D1777" s="384"/>
      <c r="E1777" s="149"/>
      <c r="F1777" s="149"/>
      <c r="G1777" s="150"/>
      <c r="I1777" s="276" t="str">
        <f t="shared" si="27"/>
        <v/>
      </c>
    </row>
    <row r="1778" spans="1:9" x14ac:dyDescent="0.25">
      <c r="A1778" s="12"/>
      <c r="B1778" s="228"/>
      <c r="C1778" s="154" t="str">
        <f>IFERROR(IF(LEN(B1778)&gt;0,IF(INDEX(TasksList!$C$6:$C$1005,MATCH(LEFT(B1778,SEARCH(" - ",B1778)-1)*1,TasksList!$B$6:$B$1005,0),1)=0,"",INDEX(TasksList!$C$6:$C$1005,MATCH(LEFT(B1778,SEARCH(" - ",B1778)-1)*1,TasksList!$B$6:$B$1005,0),1)),""),"Task not found!")</f>
        <v/>
      </c>
      <c r="D1778" s="384"/>
      <c r="E1778" s="149"/>
      <c r="F1778" s="149"/>
      <c r="G1778" s="150"/>
      <c r="I1778" s="276" t="str">
        <f t="shared" si="27"/>
        <v/>
      </c>
    </row>
    <row r="1779" spans="1:9" x14ac:dyDescent="0.25">
      <c r="A1779" s="12"/>
      <c r="B1779" s="228"/>
      <c r="C1779" s="154" t="str">
        <f>IFERROR(IF(LEN(B1779)&gt;0,IF(INDEX(TasksList!$C$6:$C$1005,MATCH(LEFT(B1779,SEARCH(" - ",B1779)-1)*1,TasksList!$B$6:$B$1005,0),1)=0,"",INDEX(TasksList!$C$6:$C$1005,MATCH(LEFT(B1779,SEARCH(" - ",B1779)-1)*1,TasksList!$B$6:$B$1005,0),1)),""),"Task not found!")</f>
        <v/>
      </c>
      <c r="D1779" s="384"/>
      <c r="E1779" s="149"/>
      <c r="F1779" s="149"/>
      <c r="G1779" s="150"/>
      <c r="I1779" s="276" t="str">
        <f t="shared" si="27"/>
        <v/>
      </c>
    </row>
    <row r="1780" spans="1:9" x14ac:dyDescent="0.25">
      <c r="A1780" s="12"/>
      <c r="B1780" s="228"/>
      <c r="C1780" s="154" t="str">
        <f>IFERROR(IF(LEN(B1780)&gt;0,IF(INDEX(TasksList!$C$6:$C$1005,MATCH(LEFT(B1780,SEARCH(" - ",B1780)-1)*1,TasksList!$B$6:$B$1005,0),1)=0,"",INDEX(TasksList!$C$6:$C$1005,MATCH(LEFT(B1780,SEARCH(" - ",B1780)-1)*1,TasksList!$B$6:$B$1005,0),1)),""),"Task not found!")</f>
        <v/>
      </c>
      <c r="D1780" s="384"/>
      <c r="E1780" s="149"/>
      <c r="F1780" s="149"/>
      <c r="G1780" s="150"/>
      <c r="I1780" s="276" t="str">
        <f t="shared" si="27"/>
        <v/>
      </c>
    </row>
    <row r="1781" spans="1:9" x14ac:dyDescent="0.25">
      <c r="A1781" s="12"/>
      <c r="B1781" s="228"/>
      <c r="C1781" s="154" t="str">
        <f>IFERROR(IF(LEN(B1781)&gt;0,IF(INDEX(TasksList!$C$6:$C$1005,MATCH(LEFT(B1781,SEARCH(" - ",B1781)-1)*1,TasksList!$B$6:$B$1005,0),1)=0,"",INDEX(TasksList!$C$6:$C$1005,MATCH(LEFT(B1781,SEARCH(" - ",B1781)-1)*1,TasksList!$B$6:$B$1005,0),1)),""),"Task not found!")</f>
        <v/>
      </c>
      <c r="D1781" s="384"/>
      <c r="E1781" s="149"/>
      <c r="F1781" s="149"/>
      <c r="G1781" s="150"/>
      <c r="I1781" s="276" t="str">
        <f t="shared" si="27"/>
        <v/>
      </c>
    </row>
    <row r="1782" spans="1:9" x14ac:dyDescent="0.25">
      <c r="A1782" s="12"/>
      <c r="B1782" s="228"/>
      <c r="C1782" s="154" t="str">
        <f>IFERROR(IF(LEN(B1782)&gt;0,IF(INDEX(TasksList!$C$6:$C$1005,MATCH(LEFT(B1782,SEARCH(" - ",B1782)-1)*1,TasksList!$B$6:$B$1005,0),1)=0,"",INDEX(TasksList!$C$6:$C$1005,MATCH(LEFT(B1782,SEARCH(" - ",B1782)-1)*1,TasksList!$B$6:$B$1005,0),1)),""),"Task not found!")</f>
        <v/>
      </c>
      <c r="D1782" s="384"/>
      <c r="E1782" s="149"/>
      <c r="F1782" s="149"/>
      <c r="G1782" s="150"/>
      <c r="I1782" s="276" t="str">
        <f t="shared" si="27"/>
        <v/>
      </c>
    </row>
    <row r="1783" spans="1:9" x14ac:dyDescent="0.25">
      <c r="A1783" s="12"/>
      <c r="B1783" s="228"/>
      <c r="C1783" s="154" t="str">
        <f>IFERROR(IF(LEN(B1783)&gt;0,IF(INDEX(TasksList!$C$6:$C$1005,MATCH(LEFT(B1783,SEARCH(" - ",B1783)-1)*1,TasksList!$B$6:$B$1005,0),1)=0,"",INDEX(TasksList!$C$6:$C$1005,MATCH(LEFT(B1783,SEARCH(" - ",B1783)-1)*1,TasksList!$B$6:$B$1005,0),1)),""),"Task not found!")</f>
        <v/>
      </c>
      <c r="D1783" s="384"/>
      <c r="E1783" s="149"/>
      <c r="F1783" s="149"/>
      <c r="G1783" s="150"/>
      <c r="I1783" s="276" t="str">
        <f t="shared" si="27"/>
        <v/>
      </c>
    </row>
    <row r="1784" spans="1:9" x14ac:dyDescent="0.25">
      <c r="A1784" s="12"/>
      <c r="B1784" s="228"/>
      <c r="C1784" s="154" t="str">
        <f>IFERROR(IF(LEN(B1784)&gt;0,IF(INDEX(TasksList!$C$6:$C$1005,MATCH(LEFT(B1784,SEARCH(" - ",B1784)-1)*1,TasksList!$B$6:$B$1005,0),1)=0,"",INDEX(TasksList!$C$6:$C$1005,MATCH(LEFT(B1784,SEARCH(" - ",B1784)-1)*1,TasksList!$B$6:$B$1005,0),1)),""),"Task not found!")</f>
        <v/>
      </c>
      <c r="D1784" s="384"/>
      <c r="E1784" s="149"/>
      <c r="F1784" s="149"/>
      <c r="G1784" s="150"/>
      <c r="I1784" s="276" t="str">
        <f t="shared" si="27"/>
        <v/>
      </c>
    </row>
    <row r="1785" spans="1:9" x14ac:dyDescent="0.25">
      <c r="A1785" s="12"/>
      <c r="B1785" s="228"/>
      <c r="C1785" s="154" t="str">
        <f>IFERROR(IF(LEN(B1785)&gt;0,IF(INDEX(TasksList!$C$6:$C$1005,MATCH(LEFT(B1785,SEARCH(" - ",B1785)-1)*1,TasksList!$B$6:$B$1005,0),1)=0,"",INDEX(TasksList!$C$6:$C$1005,MATCH(LEFT(B1785,SEARCH(" - ",B1785)-1)*1,TasksList!$B$6:$B$1005,0),1)),""),"Task not found!")</f>
        <v/>
      </c>
      <c r="D1785" s="384"/>
      <c r="E1785" s="149"/>
      <c r="F1785" s="149"/>
      <c r="G1785" s="150"/>
      <c r="I1785" s="276" t="str">
        <f t="shared" si="27"/>
        <v/>
      </c>
    </row>
    <row r="1786" spans="1:9" x14ac:dyDescent="0.25">
      <c r="A1786" s="12"/>
      <c r="B1786" s="228"/>
      <c r="C1786" s="154" t="str">
        <f>IFERROR(IF(LEN(B1786)&gt;0,IF(INDEX(TasksList!$C$6:$C$1005,MATCH(LEFT(B1786,SEARCH(" - ",B1786)-1)*1,TasksList!$B$6:$B$1005,0),1)=0,"",INDEX(TasksList!$C$6:$C$1005,MATCH(LEFT(B1786,SEARCH(" - ",B1786)-1)*1,TasksList!$B$6:$B$1005,0),1)),""),"Task not found!")</f>
        <v/>
      </c>
      <c r="D1786" s="384"/>
      <c r="E1786" s="149"/>
      <c r="F1786" s="149"/>
      <c r="G1786" s="150"/>
      <c r="I1786" s="276" t="str">
        <f t="shared" si="27"/>
        <v/>
      </c>
    </row>
    <row r="1787" spans="1:9" x14ac:dyDescent="0.25">
      <c r="A1787" s="12"/>
      <c r="B1787" s="228"/>
      <c r="C1787" s="154" t="str">
        <f>IFERROR(IF(LEN(B1787)&gt;0,IF(INDEX(TasksList!$C$6:$C$1005,MATCH(LEFT(B1787,SEARCH(" - ",B1787)-1)*1,TasksList!$B$6:$B$1005,0),1)=0,"",INDEX(TasksList!$C$6:$C$1005,MATCH(LEFT(B1787,SEARCH(" - ",B1787)-1)*1,TasksList!$B$6:$B$1005,0),1)),""),"Task not found!")</f>
        <v/>
      </c>
      <c r="D1787" s="384"/>
      <c r="E1787" s="149"/>
      <c r="F1787" s="149"/>
      <c r="G1787" s="150"/>
      <c r="I1787" s="276" t="str">
        <f t="shared" si="27"/>
        <v/>
      </c>
    </row>
    <row r="1788" spans="1:9" x14ac:dyDescent="0.25">
      <c r="A1788" s="12"/>
      <c r="B1788" s="228"/>
      <c r="C1788" s="154" t="str">
        <f>IFERROR(IF(LEN(B1788)&gt;0,IF(INDEX(TasksList!$C$6:$C$1005,MATCH(LEFT(B1788,SEARCH(" - ",B1788)-1)*1,TasksList!$B$6:$B$1005,0),1)=0,"",INDEX(TasksList!$C$6:$C$1005,MATCH(LEFT(B1788,SEARCH(" - ",B1788)-1)*1,TasksList!$B$6:$B$1005,0),1)),""),"Task not found!")</f>
        <v/>
      </c>
      <c r="D1788" s="384"/>
      <c r="E1788" s="149"/>
      <c r="F1788" s="149"/>
      <c r="G1788" s="150"/>
      <c r="I1788" s="276" t="str">
        <f t="shared" si="27"/>
        <v/>
      </c>
    </row>
    <row r="1789" spans="1:9" x14ac:dyDescent="0.25">
      <c r="A1789" s="12"/>
      <c r="B1789" s="228"/>
      <c r="C1789" s="154" t="str">
        <f>IFERROR(IF(LEN(B1789)&gt;0,IF(INDEX(TasksList!$C$6:$C$1005,MATCH(LEFT(B1789,SEARCH(" - ",B1789)-1)*1,TasksList!$B$6:$B$1005,0),1)=0,"",INDEX(TasksList!$C$6:$C$1005,MATCH(LEFT(B1789,SEARCH(" - ",B1789)-1)*1,TasksList!$B$6:$B$1005,0),1)),""),"Task not found!")</f>
        <v/>
      </c>
      <c r="D1789" s="384"/>
      <c r="E1789" s="149"/>
      <c r="F1789" s="149"/>
      <c r="G1789" s="150"/>
      <c r="I1789" s="276" t="str">
        <f t="shared" si="27"/>
        <v/>
      </c>
    </row>
    <row r="1790" spans="1:9" x14ac:dyDescent="0.25">
      <c r="A1790" s="12"/>
      <c r="B1790" s="228"/>
      <c r="C1790" s="154" t="str">
        <f>IFERROR(IF(LEN(B1790)&gt;0,IF(INDEX(TasksList!$C$6:$C$1005,MATCH(LEFT(B1790,SEARCH(" - ",B1790)-1)*1,TasksList!$B$6:$B$1005,0),1)=0,"",INDEX(TasksList!$C$6:$C$1005,MATCH(LEFT(B1790,SEARCH(" - ",B1790)-1)*1,TasksList!$B$6:$B$1005,0),1)),""),"Task not found!")</f>
        <v/>
      </c>
      <c r="D1790" s="384"/>
      <c r="E1790" s="149"/>
      <c r="F1790" s="149"/>
      <c r="G1790" s="150"/>
      <c r="I1790" s="276" t="str">
        <f t="shared" si="27"/>
        <v/>
      </c>
    </row>
    <row r="1791" spans="1:9" x14ac:dyDescent="0.25">
      <c r="A1791" s="12"/>
      <c r="B1791" s="228"/>
      <c r="C1791" s="154" t="str">
        <f>IFERROR(IF(LEN(B1791)&gt;0,IF(INDEX(TasksList!$C$6:$C$1005,MATCH(LEFT(B1791,SEARCH(" - ",B1791)-1)*1,TasksList!$B$6:$B$1005,0),1)=0,"",INDEX(TasksList!$C$6:$C$1005,MATCH(LEFT(B1791,SEARCH(" - ",B1791)-1)*1,TasksList!$B$6:$B$1005,0),1)),""),"Task not found!")</f>
        <v/>
      </c>
      <c r="D1791" s="384"/>
      <c r="E1791" s="149"/>
      <c r="F1791" s="149"/>
      <c r="G1791" s="150"/>
      <c r="I1791" s="276" t="str">
        <f t="shared" si="27"/>
        <v/>
      </c>
    </row>
    <row r="1792" spans="1:9" x14ac:dyDescent="0.25">
      <c r="A1792" s="12"/>
      <c r="B1792" s="228"/>
      <c r="C1792" s="154" t="str">
        <f>IFERROR(IF(LEN(B1792)&gt;0,IF(INDEX(TasksList!$C$6:$C$1005,MATCH(LEFT(B1792,SEARCH(" - ",B1792)-1)*1,TasksList!$B$6:$B$1005,0),1)=0,"",INDEX(TasksList!$C$6:$C$1005,MATCH(LEFT(B1792,SEARCH(" - ",B1792)-1)*1,TasksList!$B$6:$B$1005,0),1)),""),"Task not found!")</f>
        <v/>
      </c>
      <c r="D1792" s="384"/>
      <c r="E1792" s="149"/>
      <c r="F1792" s="149"/>
      <c r="G1792" s="150"/>
      <c r="I1792" s="276" t="str">
        <f t="shared" si="27"/>
        <v/>
      </c>
    </row>
    <row r="1793" spans="1:9" x14ac:dyDescent="0.25">
      <c r="A1793" s="12"/>
      <c r="B1793" s="228"/>
      <c r="C1793" s="154" t="str">
        <f>IFERROR(IF(LEN(B1793)&gt;0,IF(INDEX(TasksList!$C$6:$C$1005,MATCH(LEFT(B1793,SEARCH(" - ",B1793)-1)*1,TasksList!$B$6:$B$1005,0),1)=0,"",INDEX(TasksList!$C$6:$C$1005,MATCH(LEFT(B1793,SEARCH(" - ",B1793)-1)*1,TasksList!$B$6:$B$1005,0),1)),""),"Task not found!")</f>
        <v/>
      </c>
      <c r="D1793" s="384"/>
      <c r="E1793" s="149"/>
      <c r="F1793" s="149"/>
      <c r="G1793" s="150"/>
      <c r="I1793" s="276" t="str">
        <f t="shared" si="27"/>
        <v/>
      </c>
    </row>
    <row r="1794" spans="1:9" x14ac:dyDescent="0.25">
      <c r="A1794" s="12"/>
      <c r="B1794" s="228"/>
      <c r="C1794" s="154" t="str">
        <f>IFERROR(IF(LEN(B1794)&gt;0,IF(INDEX(TasksList!$C$6:$C$1005,MATCH(LEFT(B1794,SEARCH(" - ",B1794)-1)*1,TasksList!$B$6:$B$1005,0),1)=0,"",INDEX(TasksList!$C$6:$C$1005,MATCH(LEFT(B1794,SEARCH(" - ",B1794)-1)*1,TasksList!$B$6:$B$1005,0),1)),""),"Task not found!")</f>
        <v/>
      </c>
      <c r="D1794" s="384"/>
      <c r="E1794" s="149"/>
      <c r="F1794" s="149"/>
      <c r="G1794" s="150"/>
      <c r="I1794" s="276" t="str">
        <f t="shared" si="27"/>
        <v/>
      </c>
    </row>
    <row r="1795" spans="1:9" x14ac:dyDescent="0.25">
      <c r="A1795" s="12"/>
      <c r="B1795" s="228"/>
      <c r="C1795" s="154" t="str">
        <f>IFERROR(IF(LEN(B1795)&gt;0,IF(INDEX(TasksList!$C$6:$C$1005,MATCH(LEFT(B1795,SEARCH(" - ",B1795)-1)*1,TasksList!$B$6:$B$1005,0),1)=0,"",INDEX(TasksList!$C$6:$C$1005,MATCH(LEFT(B1795,SEARCH(" - ",B1795)-1)*1,TasksList!$B$6:$B$1005,0),1)),""),"Task not found!")</f>
        <v/>
      </c>
      <c r="D1795" s="384"/>
      <c r="E1795" s="149"/>
      <c r="F1795" s="149"/>
      <c r="G1795" s="150"/>
      <c r="I1795" s="276" t="str">
        <f t="shared" si="27"/>
        <v/>
      </c>
    </row>
    <row r="1796" spans="1:9" x14ac:dyDescent="0.25">
      <c r="A1796" s="12"/>
      <c r="B1796" s="228"/>
      <c r="C1796" s="154" t="str">
        <f>IFERROR(IF(LEN(B1796)&gt;0,IF(INDEX(TasksList!$C$6:$C$1005,MATCH(LEFT(B1796,SEARCH(" - ",B1796)-1)*1,TasksList!$B$6:$B$1005,0),1)=0,"",INDEX(TasksList!$C$6:$C$1005,MATCH(LEFT(B1796,SEARCH(" - ",B1796)-1)*1,TasksList!$B$6:$B$1005,0),1)),""),"Task not found!")</f>
        <v/>
      </c>
      <c r="D1796" s="384"/>
      <c r="E1796" s="149"/>
      <c r="F1796" s="149"/>
      <c r="G1796" s="150"/>
      <c r="I1796" s="276" t="str">
        <f t="shared" si="27"/>
        <v/>
      </c>
    </row>
    <row r="1797" spans="1:9" x14ac:dyDescent="0.25">
      <c r="A1797" s="12"/>
      <c r="B1797" s="228"/>
      <c r="C1797" s="154" t="str">
        <f>IFERROR(IF(LEN(B1797)&gt;0,IF(INDEX(TasksList!$C$6:$C$1005,MATCH(LEFT(B1797,SEARCH(" - ",B1797)-1)*1,TasksList!$B$6:$B$1005,0),1)=0,"",INDEX(TasksList!$C$6:$C$1005,MATCH(LEFT(B1797,SEARCH(" - ",B1797)-1)*1,TasksList!$B$6:$B$1005,0),1)),""),"Task not found!")</f>
        <v/>
      </c>
      <c r="D1797" s="384"/>
      <c r="E1797" s="149"/>
      <c r="F1797" s="149"/>
      <c r="G1797" s="150"/>
      <c r="I1797" s="276" t="str">
        <f t="shared" si="27"/>
        <v/>
      </c>
    </row>
    <row r="1798" spans="1:9" x14ac:dyDescent="0.25">
      <c r="A1798" s="12"/>
      <c r="B1798" s="228"/>
      <c r="C1798" s="154" t="str">
        <f>IFERROR(IF(LEN(B1798)&gt;0,IF(INDEX(TasksList!$C$6:$C$1005,MATCH(LEFT(B1798,SEARCH(" - ",B1798)-1)*1,TasksList!$B$6:$B$1005,0),1)=0,"",INDEX(TasksList!$C$6:$C$1005,MATCH(LEFT(B1798,SEARCH(" - ",B1798)-1)*1,TasksList!$B$6:$B$1005,0),1)),""),"Task not found!")</f>
        <v/>
      </c>
      <c r="D1798" s="384"/>
      <c r="E1798" s="149"/>
      <c r="F1798" s="149"/>
      <c r="G1798" s="150"/>
      <c r="I1798" s="276" t="str">
        <f t="shared" si="27"/>
        <v/>
      </c>
    </row>
    <row r="1799" spans="1:9" x14ac:dyDescent="0.25">
      <c r="A1799" s="12"/>
      <c r="B1799" s="228"/>
      <c r="C1799" s="154" t="str">
        <f>IFERROR(IF(LEN(B1799)&gt;0,IF(INDEX(TasksList!$C$6:$C$1005,MATCH(LEFT(B1799,SEARCH(" - ",B1799)-1)*1,TasksList!$B$6:$B$1005,0),1)=0,"",INDEX(TasksList!$C$6:$C$1005,MATCH(LEFT(B1799,SEARCH(" - ",B1799)-1)*1,TasksList!$B$6:$B$1005,0),1)),""),"Task not found!")</f>
        <v/>
      </c>
      <c r="D1799" s="384"/>
      <c r="E1799" s="149"/>
      <c r="F1799" s="149"/>
      <c r="G1799" s="150"/>
      <c r="I1799" s="276" t="str">
        <f t="shared" ref="I1799:I1862" si="28">IF(AND(LEN(D1799)&gt;0,LEN(B1799)=0),"←   Missing Task ID",IF(AND(LEN(D1799)&gt;0,LEN(E1799)=0),"←   Missing STAGE",IF(AND(LEN(B1799)+LEN(E1799)&gt;0,LEN(D1799)=0),"←   Missing DATE","")))</f>
        <v/>
      </c>
    </row>
    <row r="1800" spans="1:9" x14ac:dyDescent="0.25">
      <c r="A1800" s="12"/>
      <c r="B1800" s="228"/>
      <c r="C1800" s="154" t="str">
        <f>IFERROR(IF(LEN(B1800)&gt;0,IF(INDEX(TasksList!$C$6:$C$1005,MATCH(LEFT(B1800,SEARCH(" - ",B1800)-1)*1,TasksList!$B$6:$B$1005,0),1)=0,"",INDEX(TasksList!$C$6:$C$1005,MATCH(LEFT(B1800,SEARCH(" - ",B1800)-1)*1,TasksList!$B$6:$B$1005,0),1)),""),"Task not found!")</f>
        <v/>
      </c>
      <c r="D1800" s="384"/>
      <c r="E1800" s="149"/>
      <c r="F1800" s="149"/>
      <c r="G1800" s="150"/>
      <c r="I1800" s="276" t="str">
        <f t="shared" si="28"/>
        <v/>
      </c>
    </row>
    <row r="1801" spans="1:9" x14ac:dyDescent="0.25">
      <c r="A1801" s="12"/>
      <c r="B1801" s="228"/>
      <c r="C1801" s="154" t="str">
        <f>IFERROR(IF(LEN(B1801)&gt;0,IF(INDEX(TasksList!$C$6:$C$1005,MATCH(LEFT(B1801,SEARCH(" - ",B1801)-1)*1,TasksList!$B$6:$B$1005,0),1)=0,"",INDEX(TasksList!$C$6:$C$1005,MATCH(LEFT(B1801,SEARCH(" - ",B1801)-1)*1,TasksList!$B$6:$B$1005,0),1)),""),"Task not found!")</f>
        <v/>
      </c>
      <c r="D1801" s="384"/>
      <c r="E1801" s="149"/>
      <c r="F1801" s="149"/>
      <c r="G1801" s="150"/>
      <c r="I1801" s="276" t="str">
        <f t="shared" si="28"/>
        <v/>
      </c>
    </row>
    <row r="1802" spans="1:9" x14ac:dyDescent="0.25">
      <c r="A1802" s="12"/>
      <c r="B1802" s="228"/>
      <c r="C1802" s="154" t="str">
        <f>IFERROR(IF(LEN(B1802)&gt;0,IF(INDEX(TasksList!$C$6:$C$1005,MATCH(LEFT(B1802,SEARCH(" - ",B1802)-1)*1,TasksList!$B$6:$B$1005,0),1)=0,"",INDEX(TasksList!$C$6:$C$1005,MATCH(LEFT(B1802,SEARCH(" - ",B1802)-1)*1,TasksList!$B$6:$B$1005,0),1)),""),"Task not found!")</f>
        <v/>
      </c>
      <c r="D1802" s="384"/>
      <c r="E1802" s="149"/>
      <c r="F1802" s="149"/>
      <c r="G1802" s="150"/>
      <c r="I1802" s="276" t="str">
        <f t="shared" si="28"/>
        <v/>
      </c>
    </row>
    <row r="1803" spans="1:9" x14ac:dyDescent="0.25">
      <c r="A1803" s="12"/>
      <c r="B1803" s="228"/>
      <c r="C1803" s="154" t="str">
        <f>IFERROR(IF(LEN(B1803)&gt;0,IF(INDEX(TasksList!$C$6:$C$1005,MATCH(LEFT(B1803,SEARCH(" - ",B1803)-1)*1,TasksList!$B$6:$B$1005,0),1)=0,"",INDEX(TasksList!$C$6:$C$1005,MATCH(LEFT(B1803,SEARCH(" - ",B1803)-1)*1,TasksList!$B$6:$B$1005,0),1)),""),"Task not found!")</f>
        <v/>
      </c>
      <c r="D1803" s="384"/>
      <c r="E1803" s="149"/>
      <c r="F1803" s="149"/>
      <c r="G1803" s="150"/>
      <c r="I1803" s="276" t="str">
        <f t="shared" si="28"/>
        <v/>
      </c>
    </row>
    <row r="1804" spans="1:9" x14ac:dyDescent="0.25">
      <c r="A1804" s="12"/>
      <c r="B1804" s="228"/>
      <c r="C1804" s="154" t="str">
        <f>IFERROR(IF(LEN(B1804)&gt;0,IF(INDEX(TasksList!$C$6:$C$1005,MATCH(LEFT(B1804,SEARCH(" - ",B1804)-1)*1,TasksList!$B$6:$B$1005,0),1)=0,"",INDEX(TasksList!$C$6:$C$1005,MATCH(LEFT(B1804,SEARCH(" - ",B1804)-1)*1,TasksList!$B$6:$B$1005,0),1)),""),"Task not found!")</f>
        <v/>
      </c>
      <c r="D1804" s="384"/>
      <c r="E1804" s="149"/>
      <c r="F1804" s="149"/>
      <c r="G1804" s="150"/>
      <c r="I1804" s="276" t="str">
        <f t="shared" si="28"/>
        <v/>
      </c>
    </row>
    <row r="1805" spans="1:9" x14ac:dyDescent="0.25">
      <c r="A1805" s="12"/>
      <c r="B1805" s="228"/>
      <c r="C1805" s="154" t="str">
        <f>IFERROR(IF(LEN(B1805)&gt;0,IF(INDEX(TasksList!$C$6:$C$1005,MATCH(LEFT(B1805,SEARCH(" - ",B1805)-1)*1,TasksList!$B$6:$B$1005,0),1)=0,"",INDEX(TasksList!$C$6:$C$1005,MATCH(LEFT(B1805,SEARCH(" - ",B1805)-1)*1,TasksList!$B$6:$B$1005,0),1)),""),"Task not found!")</f>
        <v/>
      </c>
      <c r="D1805" s="384"/>
      <c r="E1805" s="149"/>
      <c r="F1805" s="149"/>
      <c r="G1805" s="150"/>
      <c r="I1805" s="276" t="str">
        <f t="shared" si="28"/>
        <v/>
      </c>
    </row>
    <row r="1806" spans="1:9" x14ac:dyDescent="0.25">
      <c r="A1806" s="12"/>
      <c r="B1806" s="228"/>
      <c r="C1806" s="154" t="str">
        <f>IFERROR(IF(LEN(B1806)&gt;0,IF(INDEX(TasksList!$C$6:$C$1005,MATCH(LEFT(B1806,SEARCH(" - ",B1806)-1)*1,TasksList!$B$6:$B$1005,0),1)=0,"",INDEX(TasksList!$C$6:$C$1005,MATCH(LEFT(B1806,SEARCH(" - ",B1806)-1)*1,TasksList!$B$6:$B$1005,0),1)),""),"Task not found!")</f>
        <v/>
      </c>
      <c r="D1806" s="384"/>
      <c r="E1806" s="149"/>
      <c r="F1806" s="149"/>
      <c r="G1806" s="150"/>
      <c r="I1806" s="276" t="str">
        <f t="shared" si="28"/>
        <v/>
      </c>
    </row>
    <row r="1807" spans="1:9" x14ac:dyDescent="0.25">
      <c r="A1807" s="12"/>
      <c r="B1807" s="228"/>
      <c r="C1807" s="154" t="str">
        <f>IFERROR(IF(LEN(B1807)&gt;0,IF(INDEX(TasksList!$C$6:$C$1005,MATCH(LEFT(B1807,SEARCH(" - ",B1807)-1)*1,TasksList!$B$6:$B$1005,0),1)=0,"",INDEX(TasksList!$C$6:$C$1005,MATCH(LEFT(B1807,SEARCH(" - ",B1807)-1)*1,TasksList!$B$6:$B$1005,0),1)),""),"Task not found!")</f>
        <v/>
      </c>
      <c r="D1807" s="384"/>
      <c r="E1807" s="149"/>
      <c r="F1807" s="149"/>
      <c r="G1807" s="150"/>
      <c r="I1807" s="276" t="str">
        <f t="shared" si="28"/>
        <v/>
      </c>
    </row>
    <row r="1808" spans="1:9" x14ac:dyDescent="0.25">
      <c r="A1808" s="12"/>
      <c r="B1808" s="228"/>
      <c r="C1808" s="154" t="str">
        <f>IFERROR(IF(LEN(B1808)&gt;0,IF(INDEX(TasksList!$C$6:$C$1005,MATCH(LEFT(B1808,SEARCH(" - ",B1808)-1)*1,TasksList!$B$6:$B$1005,0),1)=0,"",INDEX(TasksList!$C$6:$C$1005,MATCH(LEFT(B1808,SEARCH(" - ",B1808)-1)*1,TasksList!$B$6:$B$1005,0),1)),""),"Task not found!")</f>
        <v/>
      </c>
      <c r="D1808" s="384"/>
      <c r="E1808" s="149"/>
      <c r="F1808" s="149"/>
      <c r="G1808" s="150"/>
      <c r="I1808" s="276" t="str">
        <f t="shared" si="28"/>
        <v/>
      </c>
    </row>
    <row r="1809" spans="1:9" x14ac:dyDescent="0.25">
      <c r="A1809" s="12"/>
      <c r="B1809" s="228"/>
      <c r="C1809" s="154" t="str">
        <f>IFERROR(IF(LEN(B1809)&gt;0,IF(INDEX(TasksList!$C$6:$C$1005,MATCH(LEFT(B1809,SEARCH(" - ",B1809)-1)*1,TasksList!$B$6:$B$1005,0),1)=0,"",INDEX(TasksList!$C$6:$C$1005,MATCH(LEFT(B1809,SEARCH(" - ",B1809)-1)*1,TasksList!$B$6:$B$1005,0),1)),""),"Task not found!")</f>
        <v/>
      </c>
      <c r="D1809" s="384"/>
      <c r="E1809" s="149"/>
      <c r="F1809" s="149"/>
      <c r="G1809" s="150"/>
      <c r="I1809" s="276" t="str">
        <f t="shared" si="28"/>
        <v/>
      </c>
    </row>
    <row r="1810" spans="1:9" x14ac:dyDescent="0.25">
      <c r="A1810" s="12"/>
      <c r="B1810" s="228"/>
      <c r="C1810" s="154" t="str">
        <f>IFERROR(IF(LEN(B1810)&gt;0,IF(INDEX(TasksList!$C$6:$C$1005,MATCH(LEFT(B1810,SEARCH(" - ",B1810)-1)*1,TasksList!$B$6:$B$1005,0),1)=0,"",INDEX(TasksList!$C$6:$C$1005,MATCH(LEFT(B1810,SEARCH(" - ",B1810)-1)*1,TasksList!$B$6:$B$1005,0),1)),""),"Task not found!")</f>
        <v/>
      </c>
      <c r="D1810" s="384"/>
      <c r="E1810" s="149"/>
      <c r="F1810" s="149"/>
      <c r="G1810" s="150"/>
      <c r="I1810" s="276" t="str">
        <f t="shared" si="28"/>
        <v/>
      </c>
    </row>
    <row r="1811" spans="1:9" x14ac:dyDescent="0.25">
      <c r="A1811" s="12"/>
      <c r="B1811" s="228"/>
      <c r="C1811" s="154" t="str">
        <f>IFERROR(IF(LEN(B1811)&gt;0,IF(INDEX(TasksList!$C$6:$C$1005,MATCH(LEFT(B1811,SEARCH(" - ",B1811)-1)*1,TasksList!$B$6:$B$1005,0),1)=0,"",INDEX(TasksList!$C$6:$C$1005,MATCH(LEFT(B1811,SEARCH(" - ",B1811)-1)*1,TasksList!$B$6:$B$1005,0),1)),""),"Task not found!")</f>
        <v/>
      </c>
      <c r="D1811" s="384"/>
      <c r="E1811" s="149"/>
      <c r="F1811" s="149"/>
      <c r="G1811" s="150"/>
      <c r="I1811" s="276" t="str">
        <f t="shared" si="28"/>
        <v/>
      </c>
    </row>
    <row r="1812" spans="1:9" x14ac:dyDescent="0.25">
      <c r="A1812" s="12"/>
      <c r="B1812" s="228"/>
      <c r="C1812" s="154" t="str">
        <f>IFERROR(IF(LEN(B1812)&gt;0,IF(INDEX(TasksList!$C$6:$C$1005,MATCH(LEFT(B1812,SEARCH(" - ",B1812)-1)*1,TasksList!$B$6:$B$1005,0),1)=0,"",INDEX(TasksList!$C$6:$C$1005,MATCH(LEFT(B1812,SEARCH(" - ",B1812)-1)*1,TasksList!$B$6:$B$1005,0),1)),""),"Task not found!")</f>
        <v/>
      </c>
      <c r="D1812" s="384"/>
      <c r="E1812" s="149"/>
      <c r="F1812" s="149"/>
      <c r="G1812" s="150"/>
      <c r="I1812" s="276" t="str">
        <f t="shared" si="28"/>
        <v/>
      </c>
    </row>
    <row r="1813" spans="1:9" x14ac:dyDescent="0.25">
      <c r="A1813" s="12"/>
      <c r="B1813" s="228"/>
      <c r="C1813" s="154" t="str">
        <f>IFERROR(IF(LEN(B1813)&gt;0,IF(INDEX(TasksList!$C$6:$C$1005,MATCH(LEFT(B1813,SEARCH(" - ",B1813)-1)*1,TasksList!$B$6:$B$1005,0),1)=0,"",INDEX(TasksList!$C$6:$C$1005,MATCH(LEFT(B1813,SEARCH(" - ",B1813)-1)*1,TasksList!$B$6:$B$1005,0),1)),""),"Task not found!")</f>
        <v/>
      </c>
      <c r="D1813" s="384"/>
      <c r="E1813" s="149"/>
      <c r="F1813" s="149"/>
      <c r="G1813" s="150"/>
      <c r="I1813" s="276" t="str">
        <f t="shared" si="28"/>
        <v/>
      </c>
    </row>
    <row r="1814" spans="1:9" x14ac:dyDescent="0.25">
      <c r="A1814" s="12"/>
      <c r="B1814" s="228"/>
      <c r="C1814" s="154" t="str">
        <f>IFERROR(IF(LEN(B1814)&gt;0,IF(INDEX(TasksList!$C$6:$C$1005,MATCH(LEFT(B1814,SEARCH(" - ",B1814)-1)*1,TasksList!$B$6:$B$1005,0),1)=0,"",INDEX(TasksList!$C$6:$C$1005,MATCH(LEFT(B1814,SEARCH(" - ",B1814)-1)*1,TasksList!$B$6:$B$1005,0),1)),""),"Task not found!")</f>
        <v/>
      </c>
      <c r="D1814" s="384"/>
      <c r="E1814" s="149"/>
      <c r="F1814" s="149"/>
      <c r="G1814" s="150"/>
      <c r="I1814" s="276" t="str">
        <f t="shared" si="28"/>
        <v/>
      </c>
    </row>
    <row r="1815" spans="1:9" x14ac:dyDescent="0.25">
      <c r="A1815" s="12"/>
      <c r="B1815" s="228"/>
      <c r="C1815" s="154" t="str">
        <f>IFERROR(IF(LEN(B1815)&gt;0,IF(INDEX(TasksList!$C$6:$C$1005,MATCH(LEFT(B1815,SEARCH(" - ",B1815)-1)*1,TasksList!$B$6:$B$1005,0),1)=0,"",INDEX(TasksList!$C$6:$C$1005,MATCH(LEFT(B1815,SEARCH(" - ",B1815)-1)*1,TasksList!$B$6:$B$1005,0),1)),""),"Task not found!")</f>
        <v/>
      </c>
      <c r="D1815" s="384"/>
      <c r="E1815" s="149"/>
      <c r="F1815" s="149"/>
      <c r="G1815" s="150"/>
      <c r="I1815" s="276" t="str">
        <f t="shared" si="28"/>
        <v/>
      </c>
    </row>
    <row r="1816" spans="1:9" x14ac:dyDescent="0.25">
      <c r="A1816" s="12"/>
      <c r="B1816" s="228"/>
      <c r="C1816" s="154" t="str">
        <f>IFERROR(IF(LEN(B1816)&gt;0,IF(INDEX(TasksList!$C$6:$C$1005,MATCH(LEFT(B1816,SEARCH(" - ",B1816)-1)*1,TasksList!$B$6:$B$1005,0),1)=0,"",INDEX(TasksList!$C$6:$C$1005,MATCH(LEFT(B1816,SEARCH(" - ",B1816)-1)*1,TasksList!$B$6:$B$1005,0),1)),""),"Task not found!")</f>
        <v/>
      </c>
      <c r="D1816" s="384"/>
      <c r="E1816" s="149"/>
      <c r="F1816" s="149"/>
      <c r="G1816" s="150"/>
      <c r="I1816" s="276" t="str">
        <f t="shared" si="28"/>
        <v/>
      </c>
    </row>
    <row r="1817" spans="1:9" x14ac:dyDescent="0.25">
      <c r="A1817" s="12"/>
      <c r="B1817" s="228"/>
      <c r="C1817" s="154" t="str">
        <f>IFERROR(IF(LEN(B1817)&gt;0,IF(INDEX(TasksList!$C$6:$C$1005,MATCH(LEFT(B1817,SEARCH(" - ",B1817)-1)*1,TasksList!$B$6:$B$1005,0),1)=0,"",INDEX(TasksList!$C$6:$C$1005,MATCH(LEFT(B1817,SEARCH(" - ",B1817)-1)*1,TasksList!$B$6:$B$1005,0),1)),""),"Task not found!")</f>
        <v/>
      </c>
      <c r="D1817" s="384"/>
      <c r="E1817" s="149"/>
      <c r="F1817" s="149"/>
      <c r="G1817" s="150"/>
      <c r="I1817" s="276" t="str">
        <f t="shared" si="28"/>
        <v/>
      </c>
    </row>
    <row r="1818" spans="1:9" x14ac:dyDescent="0.25">
      <c r="A1818" s="12"/>
      <c r="B1818" s="228"/>
      <c r="C1818" s="154" t="str">
        <f>IFERROR(IF(LEN(B1818)&gt;0,IF(INDEX(TasksList!$C$6:$C$1005,MATCH(LEFT(B1818,SEARCH(" - ",B1818)-1)*1,TasksList!$B$6:$B$1005,0),1)=0,"",INDEX(TasksList!$C$6:$C$1005,MATCH(LEFT(B1818,SEARCH(" - ",B1818)-1)*1,TasksList!$B$6:$B$1005,0),1)),""),"Task not found!")</f>
        <v/>
      </c>
      <c r="D1818" s="384"/>
      <c r="E1818" s="149"/>
      <c r="F1818" s="149"/>
      <c r="G1818" s="150"/>
      <c r="I1818" s="276" t="str">
        <f t="shared" si="28"/>
        <v/>
      </c>
    </row>
    <row r="1819" spans="1:9" x14ac:dyDescent="0.25">
      <c r="A1819" s="12"/>
      <c r="B1819" s="228"/>
      <c r="C1819" s="154" t="str">
        <f>IFERROR(IF(LEN(B1819)&gt;0,IF(INDEX(TasksList!$C$6:$C$1005,MATCH(LEFT(B1819,SEARCH(" - ",B1819)-1)*1,TasksList!$B$6:$B$1005,0),1)=0,"",INDEX(TasksList!$C$6:$C$1005,MATCH(LEFT(B1819,SEARCH(" - ",B1819)-1)*1,TasksList!$B$6:$B$1005,0),1)),""),"Task not found!")</f>
        <v/>
      </c>
      <c r="D1819" s="384"/>
      <c r="E1819" s="149"/>
      <c r="F1819" s="149"/>
      <c r="G1819" s="150"/>
      <c r="I1819" s="276" t="str">
        <f t="shared" si="28"/>
        <v/>
      </c>
    </row>
    <row r="1820" spans="1:9" x14ac:dyDescent="0.25">
      <c r="A1820" s="12"/>
      <c r="B1820" s="228"/>
      <c r="C1820" s="154" t="str">
        <f>IFERROR(IF(LEN(B1820)&gt;0,IF(INDEX(TasksList!$C$6:$C$1005,MATCH(LEFT(B1820,SEARCH(" - ",B1820)-1)*1,TasksList!$B$6:$B$1005,0),1)=0,"",INDEX(TasksList!$C$6:$C$1005,MATCH(LEFT(B1820,SEARCH(" - ",B1820)-1)*1,TasksList!$B$6:$B$1005,0),1)),""),"Task not found!")</f>
        <v/>
      </c>
      <c r="D1820" s="384"/>
      <c r="E1820" s="149"/>
      <c r="F1820" s="149"/>
      <c r="G1820" s="150"/>
      <c r="I1820" s="276" t="str">
        <f t="shared" si="28"/>
        <v/>
      </c>
    </row>
    <row r="1821" spans="1:9" x14ac:dyDescent="0.25">
      <c r="A1821" s="12"/>
      <c r="B1821" s="228"/>
      <c r="C1821" s="154" t="str">
        <f>IFERROR(IF(LEN(B1821)&gt;0,IF(INDEX(TasksList!$C$6:$C$1005,MATCH(LEFT(B1821,SEARCH(" - ",B1821)-1)*1,TasksList!$B$6:$B$1005,0),1)=0,"",INDEX(TasksList!$C$6:$C$1005,MATCH(LEFT(B1821,SEARCH(" - ",B1821)-1)*1,TasksList!$B$6:$B$1005,0),1)),""),"Task not found!")</f>
        <v/>
      </c>
      <c r="D1821" s="384"/>
      <c r="E1821" s="149"/>
      <c r="F1821" s="149"/>
      <c r="G1821" s="150"/>
      <c r="I1821" s="276" t="str">
        <f t="shared" si="28"/>
        <v/>
      </c>
    </row>
    <row r="1822" spans="1:9" x14ac:dyDescent="0.25">
      <c r="A1822" s="12"/>
      <c r="B1822" s="228"/>
      <c r="C1822" s="154" t="str">
        <f>IFERROR(IF(LEN(B1822)&gt;0,IF(INDEX(TasksList!$C$6:$C$1005,MATCH(LEFT(B1822,SEARCH(" - ",B1822)-1)*1,TasksList!$B$6:$B$1005,0),1)=0,"",INDEX(TasksList!$C$6:$C$1005,MATCH(LEFT(B1822,SEARCH(" - ",B1822)-1)*1,TasksList!$B$6:$B$1005,0),1)),""),"Task not found!")</f>
        <v/>
      </c>
      <c r="D1822" s="384"/>
      <c r="E1822" s="149"/>
      <c r="F1822" s="149"/>
      <c r="G1822" s="150"/>
      <c r="I1822" s="276" t="str">
        <f t="shared" si="28"/>
        <v/>
      </c>
    </row>
    <row r="1823" spans="1:9" x14ac:dyDescent="0.25">
      <c r="A1823" s="12"/>
      <c r="B1823" s="228"/>
      <c r="C1823" s="154" t="str">
        <f>IFERROR(IF(LEN(B1823)&gt;0,IF(INDEX(TasksList!$C$6:$C$1005,MATCH(LEFT(B1823,SEARCH(" - ",B1823)-1)*1,TasksList!$B$6:$B$1005,0),1)=0,"",INDEX(TasksList!$C$6:$C$1005,MATCH(LEFT(B1823,SEARCH(" - ",B1823)-1)*1,TasksList!$B$6:$B$1005,0),1)),""),"Task not found!")</f>
        <v/>
      </c>
      <c r="D1823" s="384"/>
      <c r="E1823" s="149"/>
      <c r="F1823" s="149"/>
      <c r="G1823" s="150"/>
      <c r="I1823" s="276" t="str">
        <f t="shared" si="28"/>
        <v/>
      </c>
    </row>
    <row r="1824" spans="1:9" x14ac:dyDescent="0.25">
      <c r="A1824" s="12"/>
      <c r="B1824" s="228"/>
      <c r="C1824" s="154" t="str">
        <f>IFERROR(IF(LEN(B1824)&gt;0,IF(INDEX(TasksList!$C$6:$C$1005,MATCH(LEFT(B1824,SEARCH(" - ",B1824)-1)*1,TasksList!$B$6:$B$1005,0),1)=0,"",INDEX(TasksList!$C$6:$C$1005,MATCH(LEFT(B1824,SEARCH(" - ",B1824)-1)*1,TasksList!$B$6:$B$1005,0),1)),""),"Task not found!")</f>
        <v/>
      </c>
      <c r="D1824" s="384"/>
      <c r="E1824" s="149"/>
      <c r="F1824" s="149"/>
      <c r="G1824" s="150"/>
      <c r="I1824" s="276" t="str">
        <f t="shared" si="28"/>
        <v/>
      </c>
    </row>
    <row r="1825" spans="1:9" x14ac:dyDescent="0.25">
      <c r="A1825" s="12"/>
      <c r="B1825" s="228"/>
      <c r="C1825" s="154" t="str">
        <f>IFERROR(IF(LEN(B1825)&gt;0,IF(INDEX(TasksList!$C$6:$C$1005,MATCH(LEFT(B1825,SEARCH(" - ",B1825)-1)*1,TasksList!$B$6:$B$1005,0),1)=0,"",INDEX(TasksList!$C$6:$C$1005,MATCH(LEFT(B1825,SEARCH(" - ",B1825)-1)*1,TasksList!$B$6:$B$1005,0),1)),""),"Task not found!")</f>
        <v/>
      </c>
      <c r="D1825" s="384"/>
      <c r="E1825" s="149"/>
      <c r="F1825" s="149"/>
      <c r="G1825" s="150"/>
      <c r="I1825" s="276" t="str">
        <f t="shared" si="28"/>
        <v/>
      </c>
    </row>
    <row r="1826" spans="1:9" x14ac:dyDescent="0.25">
      <c r="A1826" s="12"/>
      <c r="B1826" s="228"/>
      <c r="C1826" s="154" t="str">
        <f>IFERROR(IF(LEN(B1826)&gt;0,IF(INDEX(TasksList!$C$6:$C$1005,MATCH(LEFT(B1826,SEARCH(" - ",B1826)-1)*1,TasksList!$B$6:$B$1005,0),1)=0,"",INDEX(TasksList!$C$6:$C$1005,MATCH(LEFT(B1826,SEARCH(" - ",B1826)-1)*1,TasksList!$B$6:$B$1005,0),1)),""),"Task not found!")</f>
        <v/>
      </c>
      <c r="D1826" s="384"/>
      <c r="E1826" s="149"/>
      <c r="F1826" s="149"/>
      <c r="G1826" s="150"/>
      <c r="I1826" s="276" t="str">
        <f t="shared" si="28"/>
        <v/>
      </c>
    </row>
    <row r="1827" spans="1:9" x14ac:dyDescent="0.25">
      <c r="A1827" s="12"/>
      <c r="B1827" s="228"/>
      <c r="C1827" s="154" t="str">
        <f>IFERROR(IF(LEN(B1827)&gt;0,IF(INDEX(TasksList!$C$6:$C$1005,MATCH(LEFT(B1827,SEARCH(" - ",B1827)-1)*1,TasksList!$B$6:$B$1005,0),1)=0,"",INDEX(TasksList!$C$6:$C$1005,MATCH(LEFT(B1827,SEARCH(" - ",B1827)-1)*1,TasksList!$B$6:$B$1005,0),1)),""),"Task not found!")</f>
        <v/>
      </c>
      <c r="D1827" s="384"/>
      <c r="E1827" s="149"/>
      <c r="F1827" s="149"/>
      <c r="G1827" s="150"/>
      <c r="I1827" s="276" t="str">
        <f t="shared" si="28"/>
        <v/>
      </c>
    </row>
    <row r="1828" spans="1:9" x14ac:dyDescent="0.25">
      <c r="A1828" s="12"/>
      <c r="B1828" s="228"/>
      <c r="C1828" s="154" t="str">
        <f>IFERROR(IF(LEN(B1828)&gt;0,IF(INDEX(TasksList!$C$6:$C$1005,MATCH(LEFT(B1828,SEARCH(" - ",B1828)-1)*1,TasksList!$B$6:$B$1005,0),1)=0,"",INDEX(TasksList!$C$6:$C$1005,MATCH(LEFT(B1828,SEARCH(" - ",B1828)-1)*1,TasksList!$B$6:$B$1005,0),1)),""),"Task not found!")</f>
        <v/>
      </c>
      <c r="D1828" s="384"/>
      <c r="E1828" s="149"/>
      <c r="F1828" s="149"/>
      <c r="G1828" s="150"/>
      <c r="I1828" s="276" t="str">
        <f t="shared" si="28"/>
        <v/>
      </c>
    </row>
    <row r="1829" spans="1:9" x14ac:dyDescent="0.25">
      <c r="A1829" s="12"/>
      <c r="B1829" s="228"/>
      <c r="C1829" s="154" t="str">
        <f>IFERROR(IF(LEN(B1829)&gt;0,IF(INDEX(TasksList!$C$6:$C$1005,MATCH(LEFT(B1829,SEARCH(" - ",B1829)-1)*1,TasksList!$B$6:$B$1005,0),1)=0,"",INDEX(TasksList!$C$6:$C$1005,MATCH(LEFT(B1829,SEARCH(" - ",B1829)-1)*1,TasksList!$B$6:$B$1005,0),1)),""),"Task not found!")</f>
        <v/>
      </c>
      <c r="D1829" s="384"/>
      <c r="E1829" s="149"/>
      <c r="F1829" s="149"/>
      <c r="G1829" s="150"/>
      <c r="I1829" s="276" t="str">
        <f t="shared" si="28"/>
        <v/>
      </c>
    </row>
    <row r="1830" spans="1:9" x14ac:dyDescent="0.25">
      <c r="A1830" s="12"/>
      <c r="B1830" s="228"/>
      <c r="C1830" s="154" t="str">
        <f>IFERROR(IF(LEN(B1830)&gt;0,IF(INDEX(TasksList!$C$6:$C$1005,MATCH(LEFT(B1830,SEARCH(" - ",B1830)-1)*1,TasksList!$B$6:$B$1005,0),1)=0,"",INDEX(TasksList!$C$6:$C$1005,MATCH(LEFT(B1830,SEARCH(" - ",B1830)-1)*1,TasksList!$B$6:$B$1005,0),1)),""),"Task not found!")</f>
        <v/>
      </c>
      <c r="D1830" s="384"/>
      <c r="E1830" s="149"/>
      <c r="F1830" s="149"/>
      <c r="G1830" s="150"/>
      <c r="I1830" s="276" t="str">
        <f t="shared" si="28"/>
        <v/>
      </c>
    </row>
    <row r="1831" spans="1:9" x14ac:dyDescent="0.25">
      <c r="A1831" s="12"/>
      <c r="B1831" s="228"/>
      <c r="C1831" s="154" t="str">
        <f>IFERROR(IF(LEN(B1831)&gt;0,IF(INDEX(TasksList!$C$6:$C$1005,MATCH(LEFT(B1831,SEARCH(" - ",B1831)-1)*1,TasksList!$B$6:$B$1005,0),1)=0,"",INDEX(TasksList!$C$6:$C$1005,MATCH(LEFT(B1831,SEARCH(" - ",B1831)-1)*1,TasksList!$B$6:$B$1005,0),1)),""),"Task not found!")</f>
        <v/>
      </c>
      <c r="D1831" s="384"/>
      <c r="E1831" s="149"/>
      <c r="F1831" s="149"/>
      <c r="G1831" s="150"/>
      <c r="I1831" s="276" t="str">
        <f t="shared" si="28"/>
        <v/>
      </c>
    </row>
    <row r="1832" spans="1:9" x14ac:dyDescent="0.25">
      <c r="A1832" s="12"/>
      <c r="B1832" s="228"/>
      <c r="C1832" s="154" t="str">
        <f>IFERROR(IF(LEN(B1832)&gt;0,IF(INDEX(TasksList!$C$6:$C$1005,MATCH(LEFT(B1832,SEARCH(" - ",B1832)-1)*1,TasksList!$B$6:$B$1005,0),1)=0,"",INDEX(TasksList!$C$6:$C$1005,MATCH(LEFT(B1832,SEARCH(" - ",B1832)-1)*1,TasksList!$B$6:$B$1005,0),1)),""),"Task not found!")</f>
        <v/>
      </c>
      <c r="D1832" s="384"/>
      <c r="E1832" s="149"/>
      <c r="F1832" s="149"/>
      <c r="G1832" s="150"/>
      <c r="I1832" s="276" t="str">
        <f t="shared" si="28"/>
        <v/>
      </c>
    </row>
    <row r="1833" spans="1:9" x14ac:dyDescent="0.25">
      <c r="A1833" s="12"/>
      <c r="B1833" s="228"/>
      <c r="C1833" s="154" t="str">
        <f>IFERROR(IF(LEN(B1833)&gt;0,IF(INDEX(TasksList!$C$6:$C$1005,MATCH(LEFT(B1833,SEARCH(" - ",B1833)-1)*1,TasksList!$B$6:$B$1005,0),1)=0,"",INDEX(TasksList!$C$6:$C$1005,MATCH(LEFT(B1833,SEARCH(" - ",B1833)-1)*1,TasksList!$B$6:$B$1005,0),1)),""),"Task not found!")</f>
        <v/>
      </c>
      <c r="D1833" s="384"/>
      <c r="E1833" s="149"/>
      <c r="F1833" s="149"/>
      <c r="G1833" s="150"/>
      <c r="I1833" s="276" t="str">
        <f t="shared" si="28"/>
        <v/>
      </c>
    </row>
    <row r="1834" spans="1:9" x14ac:dyDescent="0.25">
      <c r="A1834" s="12"/>
      <c r="B1834" s="228"/>
      <c r="C1834" s="154" t="str">
        <f>IFERROR(IF(LEN(B1834)&gt;0,IF(INDEX(TasksList!$C$6:$C$1005,MATCH(LEFT(B1834,SEARCH(" - ",B1834)-1)*1,TasksList!$B$6:$B$1005,0),1)=0,"",INDEX(TasksList!$C$6:$C$1005,MATCH(LEFT(B1834,SEARCH(" - ",B1834)-1)*1,TasksList!$B$6:$B$1005,0),1)),""),"Task not found!")</f>
        <v/>
      </c>
      <c r="D1834" s="384"/>
      <c r="E1834" s="149"/>
      <c r="F1834" s="149"/>
      <c r="G1834" s="150"/>
      <c r="I1834" s="276" t="str">
        <f t="shared" si="28"/>
        <v/>
      </c>
    </row>
    <row r="1835" spans="1:9" x14ac:dyDescent="0.25">
      <c r="A1835" s="12"/>
      <c r="B1835" s="228"/>
      <c r="C1835" s="154" t="str">
        <f>IFERROR(IF(LEN(B1835)&gt;0,IF(INDEX(TasksList!$C$6:$C$1005,MATCH(LEFT(B1835,SEARCH(" - ",B1835)-1)*1,TasksList!$B$6:$B$1005,0),1)=0,"",INDEX(TasksList!$C$6:$C$1005,MATCH(LEFT(B1835,SEARCH(" - ",B1835)-1)*1,TasksList!$B$6:$B$1005,0),1)),""),"Task not found!")</f>
        <v/>
      </c>
      <c r="D1835" s="384"/>
      <c r="E1835" s="149"/>
      <c r="F1835" s="149"/>
      <c r="G1835" s="150"/>
      <c r="I1835" s="276" t="str">
        <f t="shared" si="28"/>
        <v/>
      </c>
    </row>
    <row r="1836" spans="1:9" x14ac:dyDescent="0.25">
      <c r="A1836" s="12"/>
      <c r="B1836" s="228"/>
      <c r="C1836" s="154" t="str">
        <f>IFERROR(IF(LEN(B1836)&gt;0,IF(INDEX(TasksList!$C$6:$C$1005,MATCH(LEFT(B1836,SEARCH(" - ",B1836)-1)*1,TasksList!$B$6:$B$1005,0),1)=0,"",INDEX(TasksList!$C$6:$C$1005,MATCH(LEFT(B1836,SEARCH(" - ",B1836)-1)*1,TasksList!$B$6:$B$1005,0),1)),""),"Task not found!")</f>
        <v/>
      </c>
      <c r="D1836" s="384"/>
      <c r="E1836" s="149"/>
      <c r="F1836" s="149"/>
      <c r="G1836" s="150"/>
      <c r="I1836" s="276" t="str">
        <f t="shared" si="28"/>
        <v/>
      </c>
    </row>
    <row r="1837" spans="1:9" x14ac:dyDescent="0.25">
      <c r="A1837" s="12"/>
      <c r="B1837" s="228"/>
      <c r="C1837" s="154" t="str">
        <f>IFERROR(IF(LEN(B1837)&gt;0,IF(INDEX(TasksList!$C$6:$C$1005,MATCH(LEFT(B1837,SEARCH(" - ",B1837)-1)*1,TasksList!$B$6:$B$1005,0),1)=0,"",INDEX(TasksList!$C$6:$C$1005,MATCH(LEFT(B1837,SEARCH(" - ",B1837)-1)*1,TasksList!$B$6:$B$1005,0),1)),""),"Task not found!")</f>
        <v/>
      </c>
      <c r="D1837" s="384"/>
      <c r="E1837" s="149"/>
      <c r="F1837" s="149"/>
      <c r="G1837" s="150"/>
      <c r="I1837" s="276" t="str">
        <f t="shared" si="28"/>
        <v/>
      </c>
    </row>
    <row r="1838" spans="1:9" x14ac:dyDescent="0.25">
      <c r="A1838" s="12"/>
      <c r="B1838" s="228"/>
      <c r="C1838" s="154" t="str">
        <f>IFERROR(IF(LEN(B1838)&gt;0,IF(INDEX(TasksList!$C$6:$C$1005,MATCH(LEFT(B1838,SEARCH(" - ",B1838)-1)*1,TasksList!$B$6:$B$1005,0),1)=0,"",INDEX(TasksList!$C$6:$C$1005,MATCH(LEFT(B1838,SEARCH(" - ",B1838)-1)*1,TasksList!$B$6:$B$1005,0),1)),""),"Task not found!")</f>
        <v/>
      </c>
      <c r="D1838" s="384"/>
      <c r="E1838" s="149"/>
      <c r="F1838" s="149"/>
      <c r="G1838" s="150"/>
      <c r="I1838" s="276" t="str">
        <f t="shared" si="28"/>
        <v/>
      </c>
    </row>
    <row r="1839" spans="1:9" x14ac:dyDescent="0.25">
      <c r="A1839" s="12"/>
      <c r="B1839" s="228"/>
      <c r="C1839" s="154" t="str">
        <f>IFERROR(IF(LEN(B1839)&gt;0,IF(INDEX(TasksList!$C$6:$C$1005,MATCH(LEFT(B1839,SEARCH(" - ",B1839)-1)*1,TasksList!$B$6:$B$1005,0),1)=0,"",INDEX(TasksList!$C$6:$C$1005,MATCH(LEFT(B1839,SEARCH(" - ",B1839)-1)*1,TasksList!$B$6:$B$1005,0),1)),""),"Task not found!")</f>
        <v/>
      </c>
      <c r="D1839" s="384"/>
      <c r="E1839" s="149"/>
      <c r="F1839" s="149"/>
      <c r="G1839" s="150"/>
      <c r="I1839" s="276" t="str">
        <f t="shared" si="28"/>
        <v/>
      </c>
    </row>
    <row r="1840" spans="1:9" x14ac:dyDescent="0.25">
      <c r="A1840" s="12"/>
      <c r="B1840" s="228"/>
      <c r="C1840" s="154" t="str">
        <f>IFERROR(IF(LEN(B1840)&gt;0,IF(INDEX(TasksList!$C$6:$C$1005,MATCH(LEFT(B1840,SEARCH(" - ",B1840)-1)*1,TasksList!$B$6:$B$1005,0),1)=0,"",INDEX(TasksList!$C$6:$C$1005,MATCH(LEFT(B1840,SEARCH(" - ",B1840)-1)*1,TasksList!$B$6:$B$1005,0),1)),""),"Task not found!")</f>
        <v/>
      </c>
      <c r="D1840" s="384"/>
      <c r="E1840" s="149"/>
      <c r="F1840" s="149"/>
      <c r="G1840" s="150"/>
      <c r="I1840" s="276" t="str">
        <f t="shared" si="28"/>
        <v/>
      </c>
    </row>
    <row r="1841" spans="1:9" x14ac:dyDescent="0.25">
      <c r="A1841" s="12"/>
      <c r="B1841" s="228"/>
      <c r="C1841" s="154" t="str">
        <f>IFERROR(IF(LEN(B1841)&gt;0,IF(INDEX(TasksList!$C$6:$C$1005,MATCH(LEFT(B1841,SEARCH(" - ",B1841)-1)*1,TasksList!$B$6:$B$1005,0),1)=0,"",INDEX(TasksList!$C$6:$C$1005,MATCH(LEFT(B1841,SEARCH(" - ",B1841)-1)*1,TasksList!$B$6:$B$1005,0),1)),""),"Task not found!")</f>
        <v/>
      </c>
      <c r="D1841" s="384"/>
      <c r="E1841" s="149"/>
      <c r="F1841" s="149"/>
      <c r="G1841" s="150"/>
      <c r="I1841" s="276" t="str">
        <f t="shared" si="28"/>
        <v/>
      </c>
    </row>
    <row r="1842" spans="1:9" x14ac:dyDescent="0.25">
      <c r="A1842" s="12"/>
      <c r="B1842" s="228"/>
      <c r="C1842" s="154" t="str">
        <f>IFERROR(IF(LEN(B1842)&gt;0,IF(INDEX(TasksList!$C$6:$C$1005,MATCH(LEFT(B1842,SEARCH(" - ",B1842)-1)*1,TasksList!$B$6:$B$1005,0),1)=0,"",INDEX(TasksList!$C$6:$C$1005,MATCH(LEFT(B1842,SEARCH(" - ",B1842)-1)*1,TasksList!$B$6:$B$1005,0),1)),""),"Task not found!")</f>
        <v/>
      </c>
      <c r="D1842" s="384"/>
      <c r="E1842" s="149"/>
      <c r="F1842" s="149"/>
      <c r="G1842" s="150"/>
      <c r="I1842" s="276" t="str">
        <f t="shared" si="28"/>
        <v/>
      </c>
    </row>
    <row r="1843" spans="1:9" x14ac:dyDescent="0.25">
      <c r="A1843" s="12"/>
      <c r="B1843" s="228"/>
      <c r="C1843" s="154" t="str">
        <f>IFERROR(IF(LEN(B1843)&gt;0,IF(INDEX(TasksList!$C$6:$C$1005,MATCH(LEFT(B1843,SEARCH(" - ",B1843)-1)*1,TasksList!$B$6:$B$1005,0),1)=0,"",INDEX(TasksList!$C$6:$C$1005,MATCH(LEFT(B1843,SEARCH(" - ",B1843)-1)*1,TasksList!$B$6:$B$1005,0),1)),""),"Task not found!")</f>
        <v/>
      </c>
      <c r="D1843" s="384"/>
      <c r="E1843" s="149"/>
      <c r="F1843" s="149"/>
      <c r="G1843" s="150"/>
      <c r="I1843" s="276" t="str">
        <f t="shared" si="28"/>
        <v/>
      </c>
    </row>
    <row r="1844" spans="1:9" x14ac:dyDescent="0.25">
      <c r="A1844" s="12"/>
      <c r="B1844" s="228"/>
      <c r="C1844" s="154" t="str">
        <f>IFERROR(IF(LEN(B1844)&gt;0,IF(INDEX(TasksList!$C$6:$C$1005,MATCH(LEFT(B1844,SEARCH(" - ",B1844)-1)*1,TasksList!$B$6:$B$1005,0),1)=0,"",INDEX(TasksList!$C$6:$C$1005,MATCH(LEFT(B1844,SEARCH(" - ",B1844)-1)*1,TasksList!$B$6:$B$1005,0),1)),""),"Task not found!")</f>
        <v/>
      </c>
      <c r="D1844" s="384"/>
      <c r="E1844" s="149"/>
      <c r="F1844" s="149"/>
      <c r="G1844" s="150"/>
      <c r="I1844" s="276" t="str">
        <f t="shared" si="28"/>
        <v/>
      </c>
    </row>
    <row r="1845" spans="1:9" x14ac:dyDescent="0.25">
      <c r="A1845" s="12"/>
      <c r="B1845" s="228"/>
      <c r="C1845" s="154" t="str">
        <f>IFERROR(IF(LEN(B1845)&gt;0,IF(INDEX(TasksList!$C$6:$C$1005,MATCH(LEFT(B1845,SEARCH(" - ",B1845)-1)*1,TasksList!$B$6:$B$1005,0),1)=0,"",INDEX(TasksList!$C$6:$C$1005,MATCH(LEFT(B1845,SEARCH(" - ",B1845)-1)*1,TasksList!$B$6:$B$1005,0),1)),""),"Task not found!")</f>
        <v/>
      </c>
      <c r="D1845" s="384"/>
      <c r="E1845" s="149"/>
      <c r="F1845" s="149"/>
      <c r="G1845" s="150"/>
      <c r="I1845" s="276" t="str">
        <f t="shared" si="28"/>
        <v/>
      </c>
    </row>
    <row r="1846" spans="1:9" x14ac:dyDescent="0.25">
      <c r="A1846" s="12"/>
      <c r="B1846" s="228"/>
      <c r="C1846" s="154" t="str">
        <f>IFERROR(IF(LEN(B1846)&gt;0,IF(INDEX(TasksList!$C$6:$C$1005,MATCH(LEFT(B1846,SEARCH(" - ",B1846)-1)*1,TasksList!$B$6:$B$1005,0),1)=0,"",INDEX(TasksList!$C$6:$C$1005,MATCH(LEFT(B1846,SEARCH(" - ",B1846)-1)*1,TasksList!$B$6:$B$1005,0),1)),""),"Task not found!")</f>
        <v/>
      </c>
      <c r="D1846" s="384"/>
      <c r="E1846" s="149"/>
      <c r="F1846" s="149"/>
      <c r="G1846" s="150"/>
      <c r="I1846" s="276" t="str">
        <f t="shared" si="28"/>
        <v/>
      </c>
    </row>
    <row r="1847" spans="1:9" x14ac:dyDescent="0.25">
      <c r="A1847" s="12"/>
      <c r="B1847" s="228"/>
      <c r="C1847" s="154" t="str">
        <f>IFERROR(IF(LEN(B1847)&gt;0,IF(INDEX(TasksList!$C$6:$C$1005,MATCH(LEFT(B1847,SEARCH(" - ",B1847)-1)*1,TasksList!$B$6:$B$1005,0),1)=0,"",INDEX(TasksList!$C$6:$C$1005,MATCH(LEFT(B1847,SEARCH(" - ",B1847)-1)*1,TasksList!$B$6:$B$1005,0),1)),""),"Task not found!")</f>
        <v/>
      </c>
      <c r="D1847" s="384"/>
      <c r="E1847" s="149"/>
      <c r="F1847" s="149"/>
      <c r="G1847" s="150"/>
      <c r="I1847" s="276" t="str">
        <f t="shared" si="28"/>
        <v/>
      </c>
    </row>
    <row r="1848" spans="1:9" x14ac:dyDescent="0.25">
      <c r="A1848" s="12"/>
      <c r="B1848" s="228"/>
      <c r="C1848" s="154" t="str">
        <f>IFERROR(IF(LEN(B1848)&gt;0,IF(INDEX(TasksList!$C$6:$C$1005,MATCH(LEFT(B1848,SEARCH(" - ",B1848)-1)*1,TasksList!$B$6:$B$1005,0),1)=0,"",INDEX(TasksList!$C$6:$C$1005,MATCH(LEFT(B1848,SEARCH(" - ",B1848)-1)*1,TasksList!$B$6:$B$1005,0),1)),""),"Task not found!")</f>
        <v/>
      </c>
      <c r="D1848" s="384"/>
      <c r="E1848" s="149"/>
      <c r="F1848" s="149"/>
      <c r="G1848" s="150"/>
      <c r="I1848" s="276" t="str">
        <f t="shared" si="28"/>
        <v/>
      </c>
    </row>
    <row r="1849" spans="1:9" x14ac:dyDescent="0.25">
      <c r="A1849" s="12"/>
      <c r="B1849" s="228"/>
      <c r="C1849" s="154" t="str">
        <f>IFERROR(IF(LEN(B1849)&gt;0,IF(INDEX(TasksList!$C$6:$C$1005,MATCH(LEFT(B1849,SEARCH(" - ",B1849)-1)*1,TasksList!$B$6:$B$1005,0),1)=0,"",INDEX(TasksList!$C$6:$C$1005,MATCH(LEFT(B1849,SEARCH(" - ",B1849)-1)*1,TasksList!$B$6:$B$1005,0),1)),""),"Task not found!")</f>
        <v/>
      </c>
      <c r="D1849" s="384"/>
      <c r="E1849" s="149"/>
      <c r="F1849" s="149"/>
      <c r="G1849" s="150"/>
      <c r="I1849" s="276" t="str">
        <f t="shared" si="28"/>
        <v/>
      </c>
    </row>
    <row r="1850" spans="1:9" x14ac:dyDescent="0.25">
      <c r="A1850" s="12"/>
      <c r="B1850" s="228"/>
      <c r="C1850" s="154" t="str">
        <f>IFERROR(IF(LEN(B1850)&gt;0,IF(INDEX(TasksList!$C$6:$C$1005,MATCH(LEFT(B1850,SEARCH(" - ",B1850)-1)*1,TasksList!$B$6:$B$1005,0),1)=0,"",INDEX(TasksList!$C$6:$C$1005,MATCH(LEFT(B1850,SEARCH(" - ",B1850)-1)*1,TasksList!$B$6:$B$1005,0),1)),""),"Task not found!")</f>
        <v/>
      </c>
      <c r="D1850" s="384"/>
      <c r="E1850" s="149"/>
      <c r="F1850" s="149"/>
      <c r="G1850" s="150"/>
      <c r="I1850" s="276" t="str">
        <f t="shared" si="28"/>
        <v/>
      </c>
    </row>
    <row r="1851" spans="1:9" x14ac:dyDescent="0.25">
      <c r="A1851" s="12"/>
      <c r="B1851" s="228"/>
      <c r="C1851" s="154" t="str">
        <f>IFERROR(IF(LEN(B1851)&gt;0,IF(INDEX(TasksList!$C$6:$C$1005,MATCH(LEFT(B1851,SEARCH(" - ",B1851)-1)*1,TasksList!$B$6:$B$1005,0),1)=0,"",INDEX(TasksList!$C$6:$C$1005,MATCH(LEFT(B1851,SEARCH(" - ",B1851)-1)*1,TasksList!$B$6:$B$1005,0),1)),""),"Task not found!")</f>
        <v/>
      </c>
      <c r="D1851" s="384"/>
      <c r="E1851" s="149"/>
      <c r="F1851" s="149"/>
      <c r="G1851" s="150"/>
      <c r="I1851" s="276" t="str">
        <f t="shared" si="28"/>
        <v/>
      </c>
    </row>
    <row r="1852" spans="1:9" x14ac:dyDescent="0.25">
      <c r="A1852" s="12"/>
      <c r="B1852" s="228"/>
      <c r="C1852" s="154" t="str">
        <f>IFERROR(IF(LEN(B1852)&gt;0,IF(INDEX(TasksList!$C$6:$C$1005,MATCH(LEFT(B1852,SEARCH(" - ",B1852)-1)*1,TasksList!$B$6:$B$1005,0),1)=0,"",INDEX(TasksList!$C$6:$C$1005,MATCH(LEFT(B1852,SEARCH(" - ",B1852)-1)*1,TasksList!$B$6:$B$1005,0),1)),""),"Task not found!")</f>
        <v/>
      </c>
      <c r="D1852" s="384"/>
      <c r="E1852" s="149"/>
      <c r="F1852" s="149"/>
      <c r="G1852" s="150"/>
      <c r="I1852" s="276" t="str">
        <f t="shared" si="28"/>
        <v/>
      </c>
    </row>
    <row r="1853" spans="1:9" x14ac:dyDescent="0.25">
      <c r="A1853" s="12"/>
      <c r="B1853" s="228"/>
      <c r="C1853" s="154" t="str">
        <f>IFERROR(IF(LEN(B1853)&gt;0,IF(INDEX(TasksList!$C$6:$C$1005,MATCH(LEFT(B1853,SEARCH(" - ",B1853)-1)*1,TasksList!$B$6:$B$1005,0),1)=0,"",INDEX(TasksList!$C$6:$C$1005,MATCH(LEFT(B1853,SEARCH(" - ",B1853)-1)*1,TasksList!$B$6:$B$1005,0),1)),""),"Task not found!")</f>
        <v/>
      </c>
      <c r="D1853" s="384"/>
      <c r="E1853" s="149"/>
      <c r="F1853" s="149"/>
      <c r="G1853" s="150"/>
      <c r="I1853" s="276" t="str">
        <f t="shared" si="28"/>
        <v/>
      </c>
    </row>
    <row r="1854" spans="1:9" x14ac:dyDescent="0.25">
      <c r="A1854" s="12"/>
      <c r="B1854" s="228"/>
      <c r="C1854" s="154" t="str">
        <f>IFERROR(IF(LEN(B1854)&gt;0,IF(INDEX(TasksList!$C$6:$C$1005,MATCH(LEFT(B1854,SEARCH(" - ",B1854)-1)*1,TasksList!$B$6:$B$1005,0),1)=0,"",INDEX(TasksList!$C$6:$C$1005,MATCH(LEFT(B1854,SEARCH(" - ",B1854)-1)*1,TasksList!$B$6:$B$1005,0),1)),""),"Task not found!")</f>
        <v/>
      </c>
      <c r="D1854" s="384"/>
      <c r="E1854" s="149"/>
      <c r="F1854" s="149"/>
      <c r="G1854" s="150"/>
      <c r="I1854" s="276" t="str">
        <f t="shared" si="28"/>
        <v/>
      </c>
    </row>
    <row r="1855" spans="1:9" x14ac:dyDescent="0.25">
      <c r="A1855" s="12"/>
      <c r="B1855" s="228"/>
      <c r="C1855" s="154" t="str">
        <f>IFERROR(IF(LEN(B1855)&gt;0,IF(INDEX(TasksList!$C$6:$C$1005,MATCH(LEFT(B1855,SEARCH(" - ",B1855)-1)*1,TasksList!$B$6:$B$1005,0),1)=0,"",INDEX(TasksList!$C$6:$C$1005,MATCH(LEFT(B1855,SEARCH(" - ",B1855)-1)*1,TasksList!$B$6:$B$1005,0),1)),""),"Task not found!")</f>
        <v/>
      </c>
      <c r="D1855" s="384"/>
      <c r="E1855" s="149"/>
      <c r="F1855" s="149"/>
      <c r="G1855" s="150"/>
      <c r="I1855" s="276" t="str">
        <f t="shared" si="28"/>
        <v/>
      </c>
    </row>
    <row r="1856" spans="1:9" x14ac:dyDescent="0.25">
      <c r="A1856" s="12"/>
      <c r="B1856" s="228"/>
      <c r="C1856" s="154" t="str">
        <f>IFERROR(IF(LEN(B1856)&gt;0,IF(INDEX(TasksList!$C$6:$C$1005,MATCH(LEFT(B1856,SEARCH(" - ",B1856)-1)*1,TasksList!$B$6:$B$1005,0),1)=0,"",INDEX(TasksList!$C$6:$C$1005,MATCH(LEFT(B1856,SEARCH(" - ",B1856)-1)*1,TasksList!$B$6:$B$1005,0),1)),""),"Task not found!")</f>
        <v/>
      </c>
      <c r="D1856" s="384"/>
      <c r="E1856" s="149"/>
      <c r="F1856" s="149"/>
      <c r="G1856" s="150"/>
      <c r="I1856" s="276" t="str">
        <f t="shared" si="28"/>
        <v/>
      </c>
    </row>
    <row r="1857" spans="1:9" x14ac:dyDescent="0.25">
      <c r="A1857" s="12"/>
      <c r="B1857" s="228"/>
      <c r="C1857" s="154" t="str">
        <f>IFERROR(IF(LEN(B1857)&gt;0,IF(INDEX(TasksList!$C$6:$C$1005,MATCH(LEFT(B1857,SEARCH(" - ",B1857)-1)*1,TasksList!$B$6:$B$1005,0),1)=0,"",INDEX(TasksList!$C$6:$C$1005,MATCH(LEFT(B1857,SEARCH(" - ",B1857)-1)*1,TasksList!$B$6:$B$1005,0),1)),""),"Task not found!")</f>
        <v/>
      </c>
      <c r="D1857" s="384"/>
      <c r="E1857" s="149"/>
      <c r="F1857" s="149"/>
      <c r="G1857" s="150"/>
      <c r="I1857" s="276" t="str">
        <f t="shared" si="28"/>
        <v/>
      </c>
    </row>
    <row r="1858" spans="1:9" x14ac:dyDescent="0.25">
      <c r="A1858" s="12"/>
      <c r="B1858" s="228"/>
      <c r="C1858" s="154" t="str">
        <f>IFERROR(IF(LEN(B1858)&gt;0,IF(INDEX(TasksList!$C$6:$C$1005,MATCH(LEFT(B1858,SEARCH(" - ",B1858)-1)*1,TasksList!$B$6:$B$1005,0),1)=0,"",INDEX(TasksList!$C$6:$C$1005,MATCH(LEFT(B1858,SEARCH(" - ",B1858)-1)*1,TasksList!$B$6:$B$1005,0),1)),""),"Task not found!")</f>
        <v/>
      </c>
      <c r="D1858" s="384"/>
      <c r="E1858" s="149"/>
      <c r="F1858" s="149"/>
      <c r="G1858" s="150"/>
      <c r="I1858" s="276" t="str">
        <f t="shared" si="28"/>
        <v/>
      </c>
    </row>
    <row r="1859" spans="1:9" x14ac:dyDescent="0.25">
      <c r="A1859" s="12"/>
      <c r="B1859" s="228"/>
      <c r="C1859" s="154" t="str">
        <f>IFERROR(IF(LEN(B1859)&gt;0,IF(INDEX(TasksList!$C$6:$C$1005,MATCH(LEFT(B1859,SEARCH(" - ",B1859)-1)*1,TasksList!$B$6:$B$1005,0),1)=0,"",INDEX(TasksList!$C$6:$C$1005,MATCH(LEFT(B1859,SEARCH(" - ",B1859)-1)*1,TasksList!$B$6:$B$1005,0),1)),""),"Task not found!")</f>
        <v/>
      </c>
      <c r="D1859" s="384"/>
      <c r="E1859" s="149"/>
      <c r="F1859" s="149"/>
      <c r="G1859" s="150"/>
      <c r="I1859" s="276" t="str">
        <f t="shared" si="28"/>
        <v/>
      </c>
    </row>
    <row r="1860" spans="1:9" x14ac:dyDescent="0.25">
      <c r="A1860" s="12"/>
      <c r="B1860" s="228"/>
      <c r="C1860" s="154" t="str">
        <f>IFERROR(IF(LEN(B1860)&gt;0,IF(INDEX(TasksList!$C$6:$C$1005,MATCH(LEFT(B1860,SEARCH(" - ",B1860)-1)*1,TasksList!$B$6:$B$1005,0),1)=0,"",INDEX(TasksList!$C$6:$C$1005,MATCH(LEFT(B1860,SEARCH(" - ",B1860)-1)*1,TasksList!$B$6:$B$1005,0),1)),""),"Task not found!")</f>
        <v/>
      </c>
      <c r="D1860" s="384"/>
      <c r="E1860" s="149"/>
      <c r="F1860" s="149"/>
      <c r="G1860" s="150"/>
      <c r="I1860" s="276" t="str">
        <f t="shared" si="28"/>
        <v/>
      </c>
    </row>
    <row r="1861" spans="1:9" x14ac:dyDescent="0.25">
      <c r="A1861" s="12"/>
      <c r="B1861" s="228"/>
      <c r="C1861" s="154" t="str">
        <f>IFERROR(IF(LEN(B1861)&gt;0,IF(INDEX(TasksList!$C$6:$C$1005,MATCH(LEFT(B1861,SEARCH(" - ",B1861)-1)*1,TasksList!$B$6:$B$1005,0),1)=0,"",INDEX(TasksList!$C$6:$C$1005,MATCH(LEFT(B1861,SEARCH(" - ",B1861)-1)*1,TasksList!$B$6:$B$1005,0),1)),""),"Task not found!")</f>
        <v/>
      </c>
      <c r="D1861" s="384"/>
      <c r="E1861" s="149"/>
      <c r="F1861" s="149"/>
      <c r="G1861" s="150"/>
      <c r="I1861" s="276" t="str">
        <f t="shared" si="28"/>
        <v/>
      </c>
    </row>
    <row r="1862" spans="1:9" x14ac:dyDescent="0.25">
      <c r="A1862" s="12"/>
      <c r="B1862" s="228"/>
      <c r="C1862" s="154" t="str">
        <f>IFERROR(IF(LEN(B1862)&gt;0,IF(INDEX(TasksList!$C$6:$C$1005,MATCH(LEFT(B1862,SEARCH(" - ",B1862)-1)*1,TasksList!$B$6:$B$1005,0),1)=0,"",INDEX(TasksList!$C$6:$C$1005,MATCH(LEFT(B1862,SEARCH(" - ",B1862)-1)*1,TasksList!$B$6:$B$1005,0),1)),""),"Task not found!")</f>
        <v/>
      </c>
      <c r="D1862" s="384"/>
      <c r="E1862" s="149"/>
      <c r="F1862" s="149"/>
      <c r="G1862" s="150"/>
      <c r="I1862" s="276" t="str">
        <f t="shared" si="28"/>
        <v/>
      </c>
    </row>
    <row r="1863" spans="1:9" x14ac:dyDescent="0.25">
      <c r="A1863" s="12"/>
      <c r="B1863" s="228"/>
      <c r="C1863" s="154" t="str">
        <f>IFERROR(IF(LEN(B1863)&gt;0,IF(INDEX(TasksList!$C$6:$C$1005,MATCH(LEFT(B1863,SEARCH(" - ",B1863)-1)*1,TasksList!$B$6:$B$1005,0),1)=0,"",INDEX(TasksList!$C$6:$C$1005,MATCH(LEFT(B1863,SEARCH(" - ",B1863)-1)*1,TasksList!$B$6:$B$1005,0),1)),""),"Task not found!")</f>
        <v/>
      </c>
      <c r="D1863" s="384"/>
      <c r="E1863" s="149"/>
      <c r="F1863" s="149"/>
      <c r="G1863" s="150"/>
      <c r="I1863" s="276" t="str">
        <f t="shared" ref="I1863:I1926" si="29">IF(AND(LEN(D1863)&gt;0,LEN(B1863)=0),"←   Missing Task ID",IF(AND(LEN(D1863)&gt;0,LEN(E1863)=0),"←   Missing STAGE",IF(AND(LEN(B1863)+LEN(E1863)&gt;0,LEN(D1863)=0),"←   Missing DATE","")))</f>
        <v/>
      </c>
    </row>
    <row r="1864" spans="1:9" x14ac:dyDescent="0.25">
      <c r="A1864" s="12"/>
      <c r="B1864" s="228"/>
      <c r="C1864" s="154" t="str">
        <f>IFERROR(IF(LEN(B1864)&gt;0,IF(INDEX(TasksList!$C$6:$C$1005,MATCH(LEFT(B1864,SEARCH(" - ",B1864)-1)*1,TasksList!$B$6:$B$1005,0),1)=0,"",INDEX(TasksList!$C$6:$C$1005,MATCH(LEFT(B1864,SEARCH(" - ",B1864)-1)*1,TasksList!$B$6:$B$1005,0),1)),""),"Task not found!")</f>
        <v/>
      </c>
      <c r="D1864" s="384"/>
      <c r="E1864" s="149"/>
      <c r="F1864" s="149"/>
      <c r="G1864" s="150"/>
      <c r="I1864" s="276" t="str">
        <f t="shared" si="29"/>
        <v/>
      </c>
    </row>
    <row r="1865" spans="1:9" x14ac:dyDescent="0.25">
      <c r="A1865" s="12"/>
      <c r="B1865" s="228"/>
      <c r="C1865" s="154" t="str">
        <f>IFERROR(IF(LEN(B1865)&gt;0,IF(INDEX(TasksList!$C$6:$C$1005,MATCH(LEFT(B1865,SEARCH(" - ",B1865)-1)*1,TasksList!$B$6:$B$1005,0),1)=0,"",INDEX(TasksList!$C$6:$C$1005,MATCH(LEFT(B1865,SEARCH(" - ",B1865)-1)*1,TasksList!$B$6:$B$1005,0),1)),""),"Task not found!")</f>
        <v/>
      </c>
      <c r="D1865" s="384"/>
      <c r="E1865" s="149"/>
      <c r="F1865" s="149"/>
      <c r="G1865" s="150"/>
      <c r="I1865" s="276" t="str">
        <f t="shared" si="29"/>
        <v/>
      </c>
    </row>
    <row r="1866" spans="1:9" x14ac:dyDescent="0.25">
      <c r="A1866" s="12"/>
      <c r="B1866" s="228"/>
      <c r="C1866" s="154" t="str">
        <f>IFERROR(IF(LEN(B1866)&gt;0,IF(INDEX(TasksList!$C$6:$C$1005,MATCH(LEFT(B1866,SEARCH(" - ",B1866)-1)*1,TasksList!$B$6:$B$1005,0),1)=0,"",INDEX(TasksList!$C$6:$C$1005,MATCH(LEFT(B1866,SEARCH(" - ",B1866)-1)*1,TasksList!$B$6:$B$1005,0),1)),""),"Task not found!")</f>
        <v/>
      </c>
      <c r="D1866" s="384"/>
      <c r="E1866" s="149"/>
      <c r="F1866" s="149"/>
      <c r="G1866" s="150"/>
      <c r="I1866" s="276" t="str">
        <f t="shared" si="29"/>
        <v/>
      </c>
    </row>
    <row r="1867" spans="1:9" x14ac:dyDescent="0.25">
      <c r="A1867" s="12"/>
      <c r="B1867" s="228"/>
      <c r="C1867" s="154" t="str">
        <f>IFERROR(IF(LEN(B1867)&gt;0,IF(INDEX(TasksList!$C$6:$C$1005,MATCH(LEFT(B1867,SEARCH(" - ",B1867)-1)*1,TasksList!$B$6:$B$1005,0),1)=0,"",INDEX(TasksList!$C$6:$C$1005,MATCH(LEFT(B1867,SEARCH(" - ",B1867)-1)*1,TasksList!$B$6:$B$1005,0),1)),""),"Task not found!")</f>
        <v/>
      </c>
      <c r="D1867" s="384"/>
      <c r="E1867" s="149"/>
      <c r="F1867" s="149"/>
      <c r="G1867" s="150"/>
      <c r="I1867" s="276" t="str">
        <f t="shared" si="29"/>
        <v/>
      </c>
    </row>
    <row r="1868" spans="1:9" x14ac:dyDescent="0.25">
      <c r="A1868" s="12"/>
      <c r="B1868" s="228"/>
      <c r="C1868" s="154" t="str">
        <f>IFERROR(IF(LEN(B1868)&gt;0,IF(INDEX(TasksList!$C$6:$C$1005,MATCH(LEFT(B1868,SEARCH(" - ",B1868)-1)*1,TasksList!$B$6:$B$1005,0),1)=0,"",INDEX(TasksList!$C$6:$C$1005,MATCH(LEFT(B1868,SEARCH(" - ",B1868)-1)*1,TasksList!$B$6:$B$1005,0),1)),""),"Task not found!")</f>
        <v/>
      </c>
      <c r="D1868" s="384"/>
      <c r="E1868" s="149"/>
      <c r="F1868" s="149"/>
      <c r="G1868" s="150"/>
      <c r="I1868" s="276" t="str">
        <f t="shared" si="29"/>
        <v/>
      </c>
    </row>
    <row r="1869" spans="1:9" x14ac:dyDescent="0.25">
      <c r="A1869" s="12"/>
      <c r="B1869" s="228"/>
      <c r="C1869" s="154" t="str">
        <f>IFERROR(IF(LEN(B1869)&gt;0,IF(INDEX(TasksList!$C$6:$C$1005,MATCH(LEFT(B1869,SEARCH(" - ",B1869)-1)*1,TasksList!$B$6:$B$1005,0),1)=0,"",INDEX(TasksList!$C$6:$C$1005,MATCH(LEFT(B1869,SEARCH(" - ",B1869)-1)*1,TasksList!$B$6:$B$1005,0),1)),""),"Task not found!")</f>
        <v/>
      </c>
      <c r="D1869" s="384"/>
      <c r="E1869" s="149"/>
      <c r="F1869" s="149"/>
      <c r="G1869" s="150"/>
      <c r="I1869" s="276" t="str">
        <f t="shared" si="29"/>
        <v/>
      </c>
    </row>
    <row r="1870" spans="1:9" x14ac:dyDescent="0.25">
      <c r="A1870" s="12"/>
      <c r="B1870" s="228"/>
      <c r="C1870" s="154" t="str">
        <f>IFERROR(IF(LEN(B1870)&gt;0,IF(INDEX(TasksList!$C$6:$C$1005,MATCH(LEFT(B1870,SEARCH(" - ",B1870)-1)*1,TasksList!$B$6:$B$1005,0),1)=0,"",INDEX(TasksList!$C$6:$C$1005,MATCH(LEFT(B1870,SEARCH(" - ",B1870)-1)*1,TasksList!$B$6:$B$1005,0),1)),""),"Task not found!")</f>
        <v/>
      </c>
      <c r="D1870" s="384"/>
      <c r="E1870" s="149"/>
      <c r="F1870" s="149"/>
      <c r="G1870" s="150"/>
      <c r="I1870" s="276" t="str">
        <f t="shared" si="29"/>
        <v/>
      </c>
    </row>
    <row r="1871" spans="1:9" x14ac:dyDescent="0.25">
      <c r="A1871" s="12"/>
      <c r="B1871" s="228"/>
      <c r="C1871" s="154" t="str">
        <f>IFERROR(IF(LEN(B1871)&gt;0,IF(INDEX(TasksList!$C$6:$C$1005,MATCH(LEFT(B1871,SEARCH(" - ",B1871)-1)*1,TasksList!$B$6:$B$1005,0),1)=0,"",INDEX(TasksList!$C$6:$C$1005,MATCH(LEFT(B1871,SEARCH(" - ",B1871)-1)*1,TasksList!$B$6:$B$1005,0),1)),""),"Task not found!")</f>
        <v/>
      </c>
      <c r="D1871" s="384"/>
      <c r="E1871" s="149"/>
      <c r="F1871" s="149"/>
      <c r="G1871" s="150"/>
      <c r="I1871" s="276" t="str">
        <f t="shared" si="29"/>
        <v/>
      </c>
    </row>
    <row r="1872" spans="1:9" x14ac:dyDescent="0.25">
      <c r="A1872" s="12"/>
      <c r="B1872" s="228"/>
      <c r="C1872" s="154" t="str">
        <f>IFERROR(IF(LEN(B1872)&gt;0,IF(INDEX(TasksList!$C$6:$C$1005,MATCH(LEFT(B1872,SEARCH(" - ",B1872)-1)*1,TasksList!$B$6:$B$1005,0),1)=0,"",INDEX(TasksList!$C$6:$C$1005,MATCH(LEFT(B1872,SEARCH(" - ",B1872)-1)*1,TasksList!$B$6:$B$1005,0),1)),""),"Task not found!")</f>
        <v/>
      </c>
      <c r="D1872" s="384"/>
      <c r="E1872" s="149"/>
      <c r="F1872" s="149"/>
      <c r="G1872" s="150"/>
      <c r="I1872" s="276" t="str">
        <f t="shared" si="29"/>
        <v/>
      </c>
    </row>
    <row r="1873" spans="1:9" x14ac:dyDescent="0.25">
      <c r="A1873" s="12"/>
      <c r="B1873" s="228"/>
      <c r="C1873" s="154" t="str">
        <f>IFERROR(IF(LEN(B1873)&gt;0,IF(INDEX(TasksList!$C$6:$C$1005,MATCH(LEFT(B1873,SEARCH(" - ",B1873)-1)*1,TasksList!$B$6:$B$1005,0),1)=0,"",INDEX(TasksList!$C$6:$C$1005,MATCH(LEFT(B1873,SEARCH(" - ",B1873)-1)*1,TasksList!$B$6:$B$1005,0),1)),""),"Task not found!")</f>
        <v/>
      </c>
      <c r="D1873" s="384"/>
      <c r="E1873" s="149"/>
      <c r="F1873" s="149"/>
      <c r="G1873" s="150"/>
      <c r="I1873" s="276" t="str">
        <f t="shared" si="29"/>
        <v/>
      </c>
    </row>
    <row r="1874" spans="1:9" x14ac:dyDescent="0.25">
      <c r="A1874" s="12"/>
      <c r="B1874" s="228"/>
      <c r="C1874" s="154" t="str">
        <f>IFERROR(IF(LEN(B1874)&gt;0,IF(INDEX(TasksList!$C$6:$C$1005,MATCH(LEFT(B1874,SEARCH(" - ",B1874)-1)*1,TasksList!$B$6:$B$1005,0),1)=0,"",INDEX(TasksList!$C$6:$C$1005,MATCH(LEFT(B1874,SEARCH(" - ",B1874)-1)*1,TasksList!$B$6:$B$1005,0),1)),""),"Task not found!")</f>
        <v/>
      </c>
      <c r="D1874" s="384"/>
      <c r="E1874" s="149"/>
      <c r="F1874" s="149"/>
      <c r="G1874" s="150"/>
      <c r="I1874" s="276" t="str">
        <f t="shared" si="29"/>
        <v/>
      </c>
    </row>
    <row r="1875" spans="1:9" x14ac:dyDescent="0.25">
      <c r="A1875" s="12"/>
      <c r="B1875" s="228"/>
      <c r="C1875" s="154" t="str">
        <f>IFERROR(IF(LEN(B1875)&gt;0,IF(INDEX(TasksList!$C$6:$C$1005,MATCH(LEFT(B1875,SEARCH(" - ",B1875)-1)*1,TasksList!$B$6:$B$1005,0),1)=0,"",INDEX(TasksList!$C$6:$C$1005,MATCH(LEFT(B1875,SEARCH(" - ",B1875)-1)*1,TasksList!$B$6:$B$1005,0),1)),""),"Task not found!")</f>
        <v/>
      </c>
      <c r="D1875" s="384"/>
      <c r="E1875" s="149"/>
      <c r="F1875" s="149"/>
      <c r="G1875" s="150"/>
      <c r="I1875" s="276" t="str">
        <f t="shared" si="29"/>
        <v/>
      </c>
    </row>
    <row r="1876" spans="1:9" x14ac:dyDescent="0.25">
      <c r="A1876" s="12"/>
      <c r="B1876" s="228"/>
      <c r="C1876" s="154" t="str">
        <f>IFERROR(IF(LEN(B1876)&gt;0,IF(INDEX(TasksList!$C$6:$C$1005,MATCH(LEFT(B1876,SEARCH(" - ",B1876)-1)*1,TasksList!$B$6:$B$1005,0),1)=0,"",INDEX(TasksList!$C$6:$C$1005,MATCH(LEFT(B1876,SEARCH(" - ",B1876)-1)*1,TasksList!$B$6:$B$1005,0),1)),""),"Task not found!")</f>
        <v/>
      </c>
      <c r="D1876" s="384"/>
      <c r="E1876" s="149"/>
      <c r="F1876" s="149"/>
      <c r="G1876" s="150"/>
      <c r="I1876" s="276" t="str">
        <f t="shared" si="29"/>
        <v/>
      </c>
    </row>
    <row r="1877" spans="1:9" x14ac:dyDescent="0.25">
      <c r="A1877" s="12"/>
      <c r="B1877" s="228"/>
      <c r="C1877" s="154" t="str">
        <f>IFERROR(IF(LEN(B1877)&gt;0,IF(INDEX(TasksList!$C$6:$C$1005,MATCH(LEFT(B1877,SEARCH(" - ",B1877)-1)*1,TasksList!$B$6:$B$1005,0),1)=0,"",INDEX(TasksList!$C$6:$C$1005,MATCH(LEFT(B1877,SEARCH(" - ",B1877)-1)*1,TasksList!$B$6:$B$1005,0),1)),""),"Task not found!")</f>
        <v/>
      </c>
      <c r="D1877" s="384"/>
      <c r="E1877" s="149"/>
      <c r="F1877" s="149"/>
      <c r="G1877" s="150"/>
      <c r="I1877" s="276" t="str">
        <f t="shared" si="29"/>
        <v/>
      </c>
    </row>
    <row r="1878" spans="1:9" x14ac:dyDescent="0.25">
      <c r="A1878" s="12"/>
      <c r="B1878" s="228"/>
      <c r="C1878" s="154" t="str">
        <f>IFERROR(IF(LEN(B1878)&gt;0,IF(INDEX(TasksList!$C$6:$C$1005,MATCH(LEFT(B1878,SEARCH(" - ",B1878)-1)*1,TasksList!$B$6:$B$1005,0),1)=0,"",INDEX(TasksList!$C$6:$C$1005,MATCH(LEFT(B1878,SEARCH(" - ",B1878)-1)*1,TasksList!$B$6:$B$1005,0),1)),""),"Task not found!")</f>
        <v/>
      </c>
      <c r="D1878" s="384"/>
      <c r="E1878" s="149"/>
      <c r="F1878" s="149"/>
      <c r="G1878" s="150"/>
      <c r="I1878" s="276" t="str">
        <f t="shared" si="29"/>
        <v/>
      </c>
    </row>
    <row r="1879" spans="1:9" x14ac:dyDescent="0.25">
      <c r="A1879" s="12"/>
      <c r="B1879" s="228"/>
      <c r="C1879" s="154" t="str">
        <f>IFERROR(IF(LEN(B1879)&gt;0,IF(INDEX(TasksList!$C$6:$C$1005,MATCH(LEFT(B1879,SEARCH(" - ",B1879)-1)*1,TasksList!$B$6:$B$1005,0),1)=0,"",INDEX(TasksList!$C$6:$C$1005,MATCH(LEFT(B1879,SEARCH(" - ",B1879)-1)*1,TasksList!$B$6:$B$1005,0),1)),""),"Task not found!")</f>
        <v/>
      </c>
      <c r="D1879" s="384"/>
      <c r="E1879" s="149"/>
      <c r="F1879" s="149"/>
      <c r="G1879" s="150"/>
      <c r="I1879" s="276" t="str">
        <f t="shared" si="29"/>
        <v/>
      </c>
    </row>
    <row r="1880" spans="1:9" x14ac:dyDescent="0.25">
      <c r="A1880" s="12"/>
      <c r="B1880" s="228"/>
      <c r="C1880" s="154" t="str">
        <f>IFERROR(IF(LEN(B1880)&gt;0,IF(INDEX(TasksList!$C$6:$C$1005,MATCH(LEFT(B1880,SEARCH(" - ",B1880)-1)*1,TasksList!$B$6:$B$1005,0),1)=0,"",INDEX(TasksList!$C$6:$C$1005,MATCH(LEFT(B1880,SEARCH(" - ",B1880)-1)*1,TasksList!$B$6:$B$1005,0),1)),""),"Task not found!")</f>
        <v/>
      </c>
      <c r="D1880" s="384"/>
      <c r="E1880" s="149"/>
      <c r="F1880" s="149"/>
      <c r="G1880" s="150"/>
      <c r="I1880" s="276" t="str">
        <f t="shared" si="29"/>
        <v/>
      </c>
    </row>
    <row r="1881" spans="1:9" x14ac:dyDescent="0.25">
      <c r="A1881" s="12"/>
      <c r="B1881" s="228"/>
      <c r="C1881" s="154" t="str">
        <f>IFERROR(IF(LEN(B1881)&gt;0,IF(INDEX(TasksList!$C$6:$C$1005,MATCH(LEFT(B1881,SEARCH(" - ",B1881)-1)*1,TasksList!$B$6:$B$1005,0),1)=0,"",INDEX(TasksList!$C$6:$C$1005,MATCH(LEFT(B1881,SEARCH(" - ",B1881)-1)*1,TasksList!$B$6:$B$1005,0),1)),""),"Task not found!")</f>
        <v/>
      </c>
      <c r="D1881" s="384"/>
      <c r="E1881" s="149"/>
      <c r="F1881" s="149"/>
      <c r="G1881" s="150"/>
      <c r="I1881" s="276" t="str">
        <f t="shared" si="29"/>
        <v/>
      </c>
    </row>
    <row r="1882" spans="1:9" x14ac:dyDescent="0.25">
      <c r="A1882" s="12"/>
      <c r="B1882" s="228"/>
      <c r="C1882" s="154" t="str">
        <f>IFERROR(IF(LEN(B1882)&gt;0,IF(INDEX(TasksList!$C$6:$C$1005,MATCH(LEFT(B1882,SEARCH(" - ",B1882)-1)*1,TasksList!$B$6:$B$1005,0),1)=0,"",INDEX(TasksList!$C$6:$C$1005,MATCH(LEFT(B1882,SEARCH(" - ",B1882)-1)*1,TasksList!$B$6:$B$1005,0),1)),""),"Task not found!")</f>
        <v/>
      </c>
      <c r="D1882" s="384"/>
      <c r="E1882" s="149"/>
      <c r="F1882" s="149"/>
      <c r="G1882" s="150"/>
      <c r="I1882" s="276" t="str">
        <f t="shared" si="29"/>
        <v/>
      </c>
    </row>
    <row r="1883" spans="1:9" x14ac:dyDescent="0.25">
      <c r="A1883" s="12"/>
      <c r="B1883" s="228"/>
      <c r="C1883" s="154" t="str">
        <f>IFERROR(IF(LEN(B1883)&gt;0,IF(INDEX(TasksList!$C$6:$C$1005,MATCH(LEFT(B1883,SEARCH(" - ",B1883)-1)*1,TasksList!$B$6:$B$1005,0),1)=0,"",INDEX(TasksList!$C$6:$C$1005,MATCH(LEFT(B1883,SEARCH(" - ",B1883)-1)*1,TasksList!$B$6:$B$1005,0),1)),""),"Task not found!")</f>
        <v/>
      </c>
      <c r="D1883" s="384"/>
      <c r="E1883" s="149"/>
      <c r="F1883" s="149"/>
      <c r="G1883" s="150"/>
      <c r="I1883" s="276" t="str">
        <f t="shared" si="29"/>
        <v/>
      </c>
    </row>
    <row r="1884" spans="1:9" x14ac:dyDescent="0.25">
      <c r="A1884" s="12"/>
      <c r="B1884" s="228"/>
      <c r="C1884" s="154" t="str">
        <f>IFERROR(IF(LEN(B1884)&gt;0,IF(INDEX(TasksList!$C$6:$C$1005,MATCH(LEFT(B1884,SEARCH(" - ",B1884)-1)*1,TasksList!$B$6:$B$1005,0),1)=0,"",INDEX(TasksList!$C$6:$C$1005,MATCH(LEFT(B1884,SEARCH(" - ",B1884)-1)*1,TasksList!$B$6:$B$1005,0),1)),""),"Task not found!")</f>
        <v/>
      </c>
      <c r="D1884" s="384"/>
      <c r="E1884" s="149"/>
      <c r="F1884" s="149"/>
      <c r="G1884" s="150"/>
      <c r="I1884" s="276" t="str">
        <f t="shared" si="29"/>
        <v/>
      </c>
    </row>
    <row r="1885" spans="1:9" x14ac:dyDescent="0.25">
      <c r="A1885" s="12"/>
      <c r="B1885" s="228"/>
      <c r="C1885" s="154" t="str">
        <f>IFERROR(IF(LEN(B1885)&gt;0,IF(INDEX(TasksList!$C$6:$C$1005,MATCH(LEFT(B1885,SEARCH(" - ",B1885)-1)*1,TasksList!$B$6:$B$1005,0),1)=0,"",INDEX(TasksList!$C$6:$C$1005,MATCH(LEFT(B1885,SEARCH(" - ",B1885)-1)*1,TasksList!$B$6:$B$1005,0),1)),""),"Task not found!")</f>
        <v/>
      </c>
      <c r="D1885" s="384"/>
      <c r="E1885" s="149"/>
      <c r="F1885" s="149"/>
      <c r="G1885" s="150"/>
      <c r="I1885" s="276" t="str">
        <f t="shared" si="29"/>
        <v/>
      </c>
    </row>
    <row r="1886" spans="1:9" x14ac:dyDescent="0.25">
      <c r="A1886" s="12"/>
      <c r="B1886" s="228"/>
      <c r="C1886" s="154" t="str">
        <f>IFERROR(IF(LEN(B1886)&gt;0,IF(INDEX(TasksList!$C$6:$C$1005,MATCH(LEFT(B1886,SEARCH(" - ",B1886)-1)*1,TasksList!$B$6:$B$1005,0),1)=0,"",INDEX(TasksList!$C$6:$C$1005,MATCH(LEFT(B1886,SEARCH(" - ",B1886)-1)*1,TasksList!$B$6:$B$1005,0),1)),""),"Task not found!")</f>
        <v/>
      </c>
      <c r="D1886" s="384"/>
      <c r="E1886" s="149"/>
      <c r="F1886" s="149"/>
      <c r="G1886" s="150"/>
      <c r="I1886" s="276" t="str">
        <f t="shared" si="29"/>
        <v/>
      </c>
    </row>
    <row r="1887" spans="1:9" x14ac:dyDescent="0.25">
      <c r="A1887" s="12"/>
      <c r="B1887" s="228"/>
      <c r="C1887" s="154" t="str">
        <f>IFERROR(IF(LEN(B1887)&gt;0,IF(INDEX(TasksList!$C$6:$C$1005,MATCH(LEFT(B1887,SEARCH(" - ",B1887)-1)*1,TasksList!$B$6:$B$1005,0),1)=0,"",INDEX(TasksList!$C$6:$C$1005,MATCH(LEFT(B1887,SEARCH(" - ",B1887)-1)*1,TasksList!$B$6:$B$1005,0),1)),""),"Task not found!")</f>
        <v/>
      </c>
      <c r="D1887" s="384"/>
      <c r="E1887" s="149"/>
      <c r="F1887" s="149"/>
      <c r="G1887" s="150"/>
      <c r="I1887" s="276" t="str">
        <f t="shared" si="29"/>
        <v/>
      </c>
    </row>
    <row r="1888" spans="1:9" x14ac:dyDescent="0.25">
      <c r="A1888" s="12"/>
      <c r="B1888" s="228"/>
      <c r="C1888" s="154" t="str">
        <f>IFERROR(IF(LEN(B1888)&gt;0,IF(INDEX(TasksList!$C$6:$C$1005,MATCH(LEFT(B1888,SEARCH(" - ",B1888)-1)*1,TasksList!$B$6:$B$1005,0),1)=0,"",INDEX(TasksList!$C$6:$C$1005,MATCH(LEFT(B1888,SEARCH(" - ",B1888)-1)*1,TasksList!$B$6:$B$1005,0),1)),""),"Task not found!")</f>
        <v/>
      </c>
      <c r="D1888" s="384"/>
      <c r="E1888" s="149"/>
      <c r="F1888" s="149"/>
      <c r="G1888" s="150"/>
      <c r="I1888" s="276" t="str">
        <f t="shared" si="29"/>
        <v/>
      </c>
    </row>
    <row r="1889" spans="1:9" x14ac:dyDescent="0.25">
      <c r="A1889" s="12"/>
      <c r="B1889" s="228"/>
      <c r="C1889" s="154" t="str">
        <f>IFERROR(IF(LEN(B1889)&gt;0,IF(INDEX(TasksList!$C$6:$C$1005,MATCH(LEFT(B1889,SEARCH(" - ",B1889)-1)*1,TasksList!$B$6:$B$1005,0),1)=0,"",INDEX(TasksList!$C$6:$C$1005,MATCH(LEFT(B1889,SEARCH(" - ",B1889)-1)*1,TasksList!$B$6:$B$1005,0),1)),""),"Task not found!")</f>
        <v/>
      </c>
      <c r="D1889" s="384"/>
      <c r="E1889" s="149"/>
      <c r="F1889" s="149"/>
      <c r="G1889" s="150"/>
      <c r="I1889" s="276" t="str">
        <f t="shared" si="29"/>
        <v/>
      </c>
    </row>
    <row r="1890" spans="1:9" x14ac:dyDescent="0.25">
      <c r="A1890" s="12"/>
      <c r="B1890" s="228"/>
      <c r="C1890" s="154" t="str">
        <f>IFERROR(IF(LEN(B1890)&gt;0,IF(INDEX(TasksList!$C$6:$C$1005,MATCH(LEFT(B1890,SEARCH(" - ",B1890)-1)*1,TasksList!$B$6:$B$1005,0),1)=0,"",INDEX(TasksList!$C$6:$C$1005,MATCH(LEFT(B1890,SEARCH(" - ",B1890)-1)*1,TasksList!$B$6:$B$1005,0),1)),""),"Task not found!")</f>
        <v/>
      </c>
      <c r="D1890" s="384"/>
      <c r="E1890" s="149"/>
      <c r="F1890" s="149"/>
      <c r="G1890" s="150"/>
      <c r="I1890" s="276" t="str">
        <f t="shared" si="29"/>
        <v/>
      </c>
    </row>
    <row r="1891" spans="1:9" x14ac:dyDescent="0.25">
      <c r="A1891" s="12"/>
      <c r="B1891" s="228"/>
      <c r="C1891" s="154" t="str">
        <f>IFERROR(IF(LEN(B1891)&gt;0,IF(INDEX(TasksList!$C$6:$C$1005,MATCH(LEFT(B1891,SEARCH(" - ",B1891)-1)*1,TasksList!$B$6:$B$1005,0),1)=0,"",INDEX(TasksList!$C$6:$C$1005,MATCH(LEFT(B1891,SEARCH(" - ",B1891)-1)*1,TasksList!$B$6:$B$1005,0),1)),""),"Task not found!")</f>
        <v/>
      </c>
      <c r="D1891" s="384"/>
      <c r="E1891" s="149"/>
      <c r="F1891" s="149"/>
      <c r="G1891" s="150"/>
      <c r="I1891" s="276" t="str">
        <f t="shared" si="29"/>
        <v/>
      </c>
    </row>
    <row r="1892" spans="1:9" x14ac:dyDescent="0.25">
      <c r="A1892" s="12"/>
      <c r="B1892" s="228"/>
      <c r="C1892" s="154" t="str">
        <f>IFERROR(IF(LEN(B1892)&gt;0,IF(INDEX(TasksList!$C$6:$C$1005,MATCH(LEFT(B1892,SEARCH(" - ",B1892)-1)*1,TasksList!$B$6:$B$1005,0),1)=0,"",INDEX(TasksList!$C$6:$C$1005,MATCH(LEFT(B1892,SEARCH(" - ",B1892)-1)*1,TasksList!$B$6:$B$1005,0),1)),""),"Task not found!")</f>
        <v/>
      </c>
      <c r="D1892" s="384"/>
      <c r="E1892" s="149"/>
      <c r="F1892" s="149"/>
      <c r="G1892" s="150"/>
      <c r="I1892" s="276" t="str">
        <f t="shared" si="29"/>
        <v/>
      </c>
    </row>
    <row r="1893" spans="1:9" x14ac:dyDescent="0.25">
      <c r="A1893" s="12"/>
      <c r="B1893" s="228"/>
      <c r="C1893" s="154" t="str">
        <f>IFERROR(IF(LEN(B1893)&gt;0,IF(INDEX(TasksList!$C$6:$C$1005,MATCH(LEFT(B1893,SEARCH(" - ",B1893)-1)*1,TasksList!$B$6:$B$1005,0),1)=0,"",INDEX(TasksList!$C$6:$C$1005,MATCH(LEFT(B1893,SEARCH(" - ",B1893)-1)*1,TasksList!$B$6:$B$1005,0),1)),""),"Task not found!")</f>
        <v/>
      </c>
      <c r="D1893" s="384"/>
      <c r="E1893" s="149"/>
      <c r="F1893" s="149"/>
      <c r="G1893" s="150"/>
      <c r="I1893" s="276" t="str">
        <f t="shared" si="29"/>
        <v/>
      </c>
    </row>
    <row r="1894" spans="1:9" x14ac:dyDescent="0.25">
      <c r="A1894" s="12"/>
      <c r="B1894" s="228"/>
      <c r="C1894" s="154" t="str">
        <f>IFERROR(IF(LEN(B1894)&gt;0,IF(INDEX(TasksList!$C$6:$C$1005,MATCH(LEFT(B1894,SEARCH(" - ",B1894)-1)*1,TasksList!$B$6:$B$1005,0),1)=0,"",INDEX(TasksList!$C$6:$C$1005,MATCH(LEFT(B1894,SEARCH(" - ",B1894)-1)*1,TasksList!$B$6:$B$1005,0),1)),""),"Task not found!")</f>
        <v/>
      </c>
      <c r="D1894" s="384"/>
      <c r="E1894" s="149"/>
      <c r="F1894" s="149"/>
      <c r="G1894" s="150"/>
      <c r="I1894" s="276" t="str">
        <f t="shared" si="29"/>
        <v/>
      </c>
    </row>
    <row r="1895" spans="1:9" x14ac:dyDescent="0.25">
      <c r="A1895" s="12"/>
      <c r="B1895" s="228"/>
      <c r="C1895" s="154" t="str">
        <f>IFERROR(IF(LEN(B1895)&gt;0,IF(INDEX(TasksList!$C$6:$C$1005,MATCH(LEFT(B1895,SEARCH(" - ",B1895)-1)*1,TasksList!$B$6:$B$1005,0),1)=0,"",INDEX(TasksList!$C$6:$C$1005,MATCH(LEFT(B1895,SEARCH(" - ",B1895)-1)*1,TasksList!$B$6:$B$1005,0),1)),""),"Task not found!")</f>
        <v/>
      </c>
      <c r="D1895" s="384"/>
      <c r="E1895" s="149"/>
      <c r="F1895" s="149"/>
      <c r="G1895" s="150"/>
      <c r="I1895" s="276" t="str">
        <f t="shared" si="29"/>
        <v/>
      </c>
    </row>
    <row r="1896" spans="1:9" x14ac:dyDescent="0.25">
      <c r="A1896" s="12"/>
      <c r="B1896" s="228"/>
      <c r="C1896" s="154" t="str">
        <f>IFERROR(IF(LEN(B1896)&gt;0,IF(INDEX(TasksList!$C$6:$C$1005,MATCH(LEFT(B1896,SEARCH(" - ",B1896)-1)*1,TasksList!$B$6:$B$1005,0),1)=0,"",INDEX(TasksList!$C$6:$C$1005,MATCH(LEFT(B1896,SEARCH(" - ",B1896)-1)*1,TasksList!$B$6:$B$1005,0),1)),""),"Task not found!")</f>
        <v/>
      </c>
      <c r="D1896" s="384"/>
      <c r="E1896" s="149"/>
      <c r="F1896" s="149"/>
      <c r="G1896" s="150"/>
      <c r="I1896" s="276" t="str">
        <f t="shared" si="29"/>
        <v/>
      </c>
    </row>
    <row r="1897" spans="1:9" x14ac:dyDescent="0.25">
      <c r="A1897" s="12"/>
      <c r="B1897" s="228"/>
      <c r="C1897" s="154" t="str">
        <f>IFERROR(IF(LEN(B1897)&gt;0,IF(INDEX(TasksList!$C$6:$C$1005,MATCH(LEFT(B1897,SEARCH(" - ",B1897)-1)*1,TasksList!$B$6:$B$1005,0),1)=0,"",INDEX(TasksList!$C$6:$C$1005,MATCH(LEFT(B1897,SEARCH(" - ",B1897)-1)*1,TasksList!$B$6:$B$1005,0),1)),""),"Task not found!")</f>
        <v/>
      </c>
      <c r="D1897" s="384"/>
      <c r="E1897" s="149"/>
      <c r="F1897" s="149"/>
      <c r="G1897" s="150"/>
      <c r="I1897" s="276" t="str">
        <f t="shared" si="29"/>
        <v/>
      </c>
    </row>
    <row r="1898" spans="1:9" x14ac:dyDescent="0.25">
      <c r="A1898" s="12"/>
      <c r="B1898" s="228"/>
      <c r="C1898" s="154" t="str">
        <f>IFERROR(IF(LEN(B1898)&gt;0,IF(INDEX(TasksList!$C$6:$C$1005,MATCH(LEFT(B1898,SEARCH(" - ",B1898)-1)*1,TasksList!$B$6:$B$1005,0),1)=0,"",INDEX(TasksList!$C$6:$C$1005,MATCH(LEFT(B1898,SEARCH(" - ",B1898)-1)*1,TasksList!$B$6:$B$1005,0),1)),""),"Task not found!")</f>
        <v/>
      </c>
      <c r="D1898" s="384"/>
      <c r="E1898" s="149"/>
      <c r="F1898" s="149"/>
      <c r="G1898" s="150"/>
      <c r="I1898" s="276" t="str">
        <f t="shared" si="29"/>
        <v/>
      </c>
    </row>
    <row r="1899" spans="1:9" x14ac:dyDescent="0.25">
      <c r="A1899" s="12"/>
      <c r="B1899" s="228"/>
      <c r="C1899" s="154" t="str">
        <f>IFERROR(IF(LEN(B1899)&gt;0,IF(INDEX(TasksList!$C$6:$C$1005,MATCH(LEFT(B1899,SEARCH(" - ",B1899)-1)*1,TasksList!$B$6:$B$1005,0),1)=0,"",INDEX(TasksList!$C$6:$C$1005,MATCH(LEFT(B1899,SEARCH(" - ",B1899)-1)*1,TasksList!$B$6:$B$1005,0),1)),""),"Task not found!")</f>
        <v/>
      </c>
      <c r="D1899" s="384"/>
      <c r="E1899" s="149"/>
      <c r="F1899" s="149"/>
      <c r="G1899" s="150"/>
      <c r="I1899" s="276" t="str">
        <f t="shared" si="29"/>
        <v/>
      </c>
    </row>
    <row r="1900" spans="1:9" x14ac:dyDescent="0.25">
      <c r="A1900" s="12"/>
      <c r="B1900" s="228"/>
      <c r="C1900" s="154" t="str">
        <f>IFERROR(IF(LEN(B1900)&gt;0,IF(INDEX(TasksList!$C$6:$C$1005,MATCH(LEFT(B1900,SEARCH(" - ",B1900)-1)*1,TasksList!$B$6:$B$1005,0),1)=0,"",INDEX(TasksList!$C$6:$C$1005,MATCH(LEFT(B1900,SEARCH(" - ",B1900)-1)*1,TasksList!$B$6:$B$1005,0),1)),""),"Task not found!")</f>
        <v/>
      </c>
      <c r="D1900" s="384"/>
      <c r="E1900" s="149"/>
      <c r="F1900" s="149"/>
      <c r="G1900" s="150"/>
      <c r="I1900" s="276" t="str">
        <f t="shared" si="29"/>
        <v/>
      </c>
    </row>
    <row r="1901" spans="1:9" x14ac:dyDescent="0.25">
      <c r="A1901" s="12"/>
      <c r="B1901" s="228"/>
      <c r="C1901" s="154" t="str">
        <f>IFERROR(IF(LEN(B1901)&gt;0,IF(INDEX(TasksList!$C$6:$C$1005,MATCH(LEFT(B1901,SEARCH(" - ",B1901)-1)*1,TasksList!$B$6:$B$1005,0),1)=0,"",INDEX(TasksList!$C$6:$C$1005,MATCH(LEFT(B1901,SEARCH(" - ",B1901)-1)*1,TasksList!$B$6:$B$1005,0),1)),""),"Task not found!")</f>
        <v/>
      </c>
      <c r="D1901" s="384"/>
      <c r="E1901" s="149"/>
      <c r="F1901" s="149"/>
      <c r="G1901" s="150"/>
      <c r="I1901" s="276" t="str">
        <f t="shared" si="29"/>
        <v/>
      </c>
    </row>
    <row r="1902" spans="1:9" x14ac:dyDescent="0.25">
      <c r="A1902" s="12"/>
      <c r="B1902" s="228"/>
      <c r="C1902" s="154" t="str">
        <f>IFERROR(IF(LEN(B1902)&gt;0,IF(INDEX(TasksList!$C$6:$C$1005,MATCH(LEFT(B1902,SEARCH(" - ",B1902)-1)*1,TasksList!$B$6:$B$1005,0),1)=0,"",INDEX(TasksList!$C$6:$C$1005,MATCH(LEFT(B1902,SEARCH(" - ",B1902)-1)*1,TasksList!$B$6:$B$1005,0),1)),""),"Task not found!")</f>
        <v/>
      </c>
      <c r="D1902" s="384"/>
      <c r="E1902" s="149"/>
      <c r="F1902" s="149"/>
      <c r="G1902" s="150"/>
      <c r="I1902" s="276" t="str">
        <f t="shared" si="29"/>
        <v/>
      </c>
    </row>
    <row r="1903" spans="1:9" x14ac:dyDescent="0.25">
      <c r="A1903" s="12"/>
      <c r="B1903" s="228"/>
      <c r="C1903" s="154" t="str">
        <f>IFERROR(IF(LEN(B1903)&gt;0,IF(INDEX(TasksList!$C$6:$C$1005,MATCH(LEFT(B1903,SEARCH(" - ",B1903)-1)*1,TasksList!$B$6:$B$1005,0),1)=0,"",INDEX(TasksList!$C$6:$C$1005,MATCH(LEFT(B1903,SEARCH(" - ",B1903)-1)*1,TasksList!$B$6:$B$1005,0),1)),""),"Task not found!")</f>
        <v/>
      </c>
      <c r="D1903" s="384"/>
      <c r="E1903" s="149"/>
      <c r="F1903" s="149"/>
      <c r="G1903" s="150"/>
      <c r="I1903" s="276" t="str">
        <f t="shared" si="29"/>
        <v/>
      </c>
    </row>
    <row r="1904" spans="1:9" x14ac:dyDescent="0.25">
      <c r="A1904" s="12"/>
      <c r="B1904" s="228"/>
      <c r="C1904" s="154" t="str">
        <f>IFERROR(IF(LEN(B1904)&gt;0,IF(INDEX(TasksList!$C$6:$C$1005,MATCH(LEFT(B1904,SEARCH(" - ",B1904)-1)*1,TasksList!$B$6:$B$1005,0),1)=0,"",INDEX(TasksList!$C$6:$C$1005,MATCH(LEFT(B1904,SEARCH(" - ",B1904)-1)*1,TasksList!$B$6:$B$1005,0),1)),""),"Task not found!")</f>
        <v/>
      </c>
      <c r="D1904" s="384"/>
      <c r="E1904" s="149"/>
      <c r="F1904" s="149"/>
      <c r="G1904" s="150"/>
      <c r="I1904" s="276" t="str">
        <f t="shared" si="29"/>
        <v/>
      </c>
    </row>
    <row r="1905" spans="1:9" x14ac:dyDescent="0.25">
      <c r="A1905" s="12"/>
      <c r="B1905" s="228"/>
      <c r="C1905" s="154" t="str">
        <f>IFERROR(IF(LEN(B1905)&gt;0,IF(INDEX(TasksList!$C$6:$C$1005,MATCH(LEFT(B1905,SEARCH(" - ",B1905)-1)*1,TasksList!$B$6:$B$1005,0),1)=0,"",INDEX(TasksList!$C$6:$C$1005,MATCH(LEFT(B1905,SEARCH(" - ",B1905)-1)*1,TasksList!$B$6:$B$1005,0),1)),""),"Task not found!")</f>
        <v/>
      </c>
      <c r="D1905" s="384"/>
      <c r="E1905" s="149"/>
      <c r="F1905" s="149"/>
      <c r="G1905" s="150"/>
      <c r="I1905" s="276" t="str">
        <f t="shared" si="29"/>
        <v/>
      </c>
    </row>
    <row r="1906" spans="1:9" x14ac:dyDescent="0.25">
      <c r="A1906" s="12"/>
      <c r="B1906" s="228"/>
      <c r="C1906" s="154" t="str">
        <f>IFERROR(IF(LEN(B1906)&gt;0,IF(INDEX(TasksList!$C$6:$C$1005,MATCH(LEFT(B1906,SEARCH(" - ",B1906)-1)*1,TasksList!$B$6:$B$1005,0),1)=0,"",INDEX(TasksList!$C$6:$C$1005,MATCH(LEFT(B1906,SEARCH(" - ",B1906)-1)*1,TasksList!$B$6:$B$1005,0),1)),""),"Task not found!")</f>
        <v/>
      </c>
      <c r="D1906" s="384"/>
      <c r="E1906" s="149"/>
      <c r="F1906" s="149"/>
      <c r="G1906" s="150"/>
      <c r="I1906" s="276" t="str">
        <f t="shared" si="29"/>
        <v/>
      </c>
    </row>
    <row r="1907" spans="1:9" x14ac:dyDescent="0.25">
      <c r="A1907" s="12"/>
      <c r="B1907" s="228"/>
      <c r="C1907" s="154" t="str">
        <f>IFERROR(IF(LEN(B1907)&gt;0,IF(INDEX(TasksList!$C$6:$C$1005,MATCH(LEFT(B1907,SEARCH(" - ",B1907)-1)*1,TasksList!$B$6:$B$1005,0),1)=0,"",INDEX(TasksList!$C$6:$C$1005,MATCH(LEFT(B1907,SEARCH(" - ",B1907)-1)*1,TasksList!$B$6:$B$1005,0),1)),""),"Task not found!")</f>
        <v/>
      </c>
      <c r="D1907" s="384"/>
      <c r="E1907" s="149"/>
      <c r="F1907" s="149"/>
      <c r="G1907" s="150"/>
      <c r="I1907" s="276" t="str">
        <f t="shared" si="29"/>
        <v/>
      </c>
    </row>
    <row r="1908" spans="1:9" x14ac:dyDescent="0.25">
      <c r="A1908" s="12"/>
      <c r="B1908" s="228"/>
      <c r="C1908" s="154" t="str">
        <f>IFERROR(IF(LEN(B1908)&gt;0,IF(INDEX(TasksList!$C$6:$C$1005,MATCH(LEFT(B1908,SEARCH(" - ",B1908)-1)*1,TasksList!$B$6:$B$1005,0),1)=0,"",INDEX(TasksList!$C$6:$C$1005,MATCH(LEFT(B1908,SEARCH(" - ",B1908)-1)*1,TasksList!$B$6:$B$1005,0),1)),""),"Task not found!")</f>
        <v/>
      </c>
      <c r="D1908" s="384"/>
      <c r="E1908" s="149"/>
      <c r="F1908" s="149"/>
      <c r="G1908" s="150"/>
      <c r="I1908" s="276" t="str">
        <f t="shared" si="29"/>
        <v/>
      </c>
    </row>
    <row r="1909" spans="1:9" x14ac:dyDescent="0.25">
      <c r="A1909" s="12"/>
      <c r="B1909" s="228"/>
      <c r="C1909" s="154" t="str">
        <f>IFERROR(IF(LEN(B1909)&gt;0,IF(INDEX(TasksList!$C$6:$C$1005,MATCH(LEFT(B1909,SEARCH(" - ",B1909)-1)*1,TasksList!$B$6:$B$1005,0),1)=0,"",INDEX(TasksList!$C$6:$C$1005,MATCH(LEFT(B1909,SEARCH(" - ",B1909)-1)*1,TasksList!$B$6:$B$1005,0),1)),""),"Task not found!")</f>
        <v/>
      </c>
      <c r="D1909" s="384"/>
      <c r="E1909" s="149"/>
      <c r="F1909" s="149"/>
      <c r="G1909" s="150"/>
      <c r="I1909" s="276" t="str">
        <f t="shared" si="29"/>
        <v/>
      </c>
    </row>
    <row r="1910" spans="1:9" x14ac:dyDescent="0.25">
      <c r="A1910" s="12"/>
      <c r="B1910" s="228"/>
      <c r="C1910" s="154" t="str">
        <f>IFERROR(IF(LEN(B1910)&gt;0,IF(INDEX(TasksList!$C$6:$C$1005,MATCH(LEFT(B1910,SEARCH(" - ",B1910)-1)*1,TasksList!$B$6:$B$1005,0),1)=0,"",INDEX(TasksList!$C$6:$C$1005,MATCH(LEFT(B1910,SEARCH(" - ",B1910)-1)*1,TasksList!$B$6:$B$1005,0),1)),""),"Task not found!")</f>
        <v/>
      </c>
      <c r="D1910" s="384"/>
      <c r="E1910" s="149"/>
      <c r="F1910" s="149"/>
      <c r="G1910" s="150"/>
      <c r="I1910" s="276" t="str">
        <f t="shared" si="29"/>
        <v/>
      </c>
    </row>
    <row r="1911" spans="1:9" x14ac:dyDescent="0.25">
      <c r="A1911" s="12"/>
      <c r="B1911" s="228"/>
      <c r="C1911" s="154" t="str">
        <f>IFERROR(IF(LEN(B1911)&gt;0,IF(INDEX(TasksList!$C$6:$C$1005,MATCH(LEFT(B1911,SEARCH(" - ",B1911)-1)*1,TasksList!$B$6:$B$1005,0),1)=0,"",INDEX(TasksList!$C$6:$C$1005,MATCH(LEFT(B1911,SEARCH(" - ",B1911)-1)*1,TasksList!$B$6:$B$1005,0),1)),""),"Task not found!")</f>
        <v/>
      </c>
      <c r="D1911" s="384"/>
      <c r="E1911" s="149"/>
      <c r="F1911" s="149"/>
      <c r="G1911" s="150"/>
      <c r="I1911" s="276" t="str">
        <f t="shared" si="29"/>
        <v/>
      </c>
    </row>
    <row r="1912" spans="1:9" x14ac:dyDescent="0.25">
      <c r="A1912" s="12"/>
      <c r="B1912" s="228"/>
      <c r="C1912" s="154" t="str">
        <f>IFERROR(IF(LEN(B1912)&gt;0,IF(INDEX(TasksList!$C$6:$C$1005,MATCH(LEFT(B1912,SEARCH(" - ",B1912)-1)*1,TasksList!$B$6:$B$1005,0),1)=0,"",INDEX(TasksList!$C$6:$C$1005,MATCH(LEFT(B1912,SEARCH(" - ",B1912)-1)*1,TasksList!$B$6:$B$1005,0),1)),""),"Task not found!")</f>
        <v/>
      </c>
      <c r="D1912" s="384"/>
      <c r="E1912" s="149"/>
      <c r="F1912" s="149"/>
      <c r="G1912" s="150"/>
      <c r="I1912" s="276" t="str">
        <f t="shared" si="29"/>
        <v/>
      </c>
    </row>
    <row r="1913" spans="1:9" x14ac:dyDescent="0.25">
      <c r="A1913" s="12"/>
      <c r="B1913" s="228"/>
      <c r="C1913" s="154" t="str">
        <f>IFERROR(IF(LEN(B1913)&gt;0,IF(INDEX(TasksList!$C$6:$C$1005,MATCH(LEFT(B1913,SEARCH(" - ",B1913)-1)*1,TasksList!$B$6:$B$1005,0),1)=0,"",INDEX(TasksList!$C$6:$C$1005,MATCH(LEFT(B1913,SEARCH(" - ",B1913)-1)*1,TasksList!$B$6:$B$1005,0),1)),""),"Task not found!")</f>
        <v/>
      </c>
      <c r="D1913" s="384"/>
      <c r="E1913" s="149"/>
      <c r="F1913" s="149"/>
      <c r="G1913" s="150"/>
      <c r="I1913" s="276" t="str">
        <f t="shared" si="29"/>
        <v/>
      </c>
    </row>
    <row r="1914" spans="1:9" x14ac:dyDescent="0.25">
      <c r="A1914" s="12"/>
      <c r="B1914" s="228"/>
      <c r="C1914" s="154" t="str">
        <f>IFERROR(IF(LEN(B1914)&gt;0,IF(INDEX(TasksList!$C$6:$C$1005,MATCH(LEFT(B1914,SEARCH(" - ",B1914)-1)*1,TasksList!$B$6:$B$1005,0),1)=0,"",INDEX(TasksList!$C$6:$C$1005,MATCH(LEFT(B1914,SEARCH(" - ",B1914)-1)*1,TasksList!$B$6:$B$1005,0),1)),""),"Task not found!")</f>
        <v/>
      </c>
      <c r="D1914" s="384"/>
      <c r="E1914" s="149"/>
      <c r="F1914" s="149"/>
      <c r="G1914" s="150"/>
      <c r="I1914" s="276" t="str">
        <f t="shared" si="29"/>
        <v/>
      </c>
    </row>
    <row r="1915" spans="1:9" x14ac:dyDescent="0.25">
      <c r="A1915" s="12"/>
      <c r="B1915" s="228"/>
      <c r="C1915" s="154" t="str">
        <f>IFERROR(IF(LEN(B1915)&gt;0,IF(INDEX(TasksList!$C$6:$C$1005,MATCH(LEFT(B1915,SEARCH(" - ",B1915)-1)*1,TasksList!$B$6:$B$1005,0),1)=0,"",INDEX(TasksList!$C$6:$C$1005,MATCH(LEFT(B1915,SEARCH(" - ",B1915)-1)*1,TasksList!$B$6:$B$1005,0),1)),""),"Task not found!")</f>
        <v/>
      </c>
      <c r="D1915" s="384"/>
      <c r="E1915" s="149"/>
      <c r="F1915" s="149"/>
      <c r="G1915" s="150"/>
      <c r="I1915" s="276" t="str">
        <f t="shared" si="29"/>
        <v/>
      </c>
    </row>
    <row r="1916" spans="1:9" x14ac:dyDescent="0.25">
      <c r="A1916" s="12"/>
      <c r="B1916" s="228"/>
      <c r="C1916" s="154" t="str">
        <f>IFERROR(IF(LEN(B1916)&gt;0,IF(INDEX(TasksList!$C$6:$C$1005,MATCH(LEFT(B1916,SEARCH(" - ",B1916)-1)*1,TasksList!$B$6:$B$1005,0),1)=0,"",INDEX(TasksList!$C$6:$C$1005,MATCH(LEFT(B1916,SEARCH(" - ",B1916)-1)*1,TasksList!$B$6:$B$1005,0),1)),""),"Task not found!")</f>
        <v/>
      </c>
      <c r="D1916" s="384"/>
      <c r="E1916" s="149"/>
      <c r="F1916" s="149"/>
      <c r="G1916" s="150"/>
      <c r="I1916" s="276" t="str">
        <f t="shared" si="29"/>
        <v/>
      </c>
    </row>
    <row r="1917" spans="1:9" x14ac:dyDescent="0.25">
      <c r="A1917" s="12"/>
      <c r="B1917" s="228"/>
      <c r="C1917" s="154" t="str">
        <f>IFERROR(IF(LEN(B1917)&gt;0,IF(INDEX(TasksList!$C$6:$C$1005,MATCH(LEFT(B1917,SEARCH(" - ",B1917)-1)*1,TasksList!$B$6:$B$1005,0),1)=0,"",INDEX(TasksList!$C$6:$C$1005,MATCH(LEFT(B1917,SEARCH(" - ",B1917)-1)*1,TasksList!$B$6:$B$1005,0),1)),""),"Task not found!")</f>
        <v/>
      </c>
      <c r="D1917" s="384"/>
      <c r="E1917" s="149"/>
      <c r="F1917" s="149"/>
      <c r="G1917" s="150"/>
      <c r="I1917" s="276" t="str">
        <f t="shared" si="29"/>
        <v/>
      </c>
    </row>
    <row r="1918" spans="1:9" x14ac:dyDescent="0.25">
      <c r="A1918" s="12"/>
      <c r="B1918" s="228"/>
      <c r="C1918" s="154" t="str">
        <f>IFERROR(IF(LEN(B1918)&gt;0,IF(INDEX(TasksList!$C$6:$C$1005,MATCH(LEFT(B1918,SEARCH(" - ",B1918)-1)*1,TasksList!$B$6:$B$1005,0),1)=0,"",INDEX(TasksList!$C$6:$C$1005,MATCH(LEFT(B1918,SEARCH(" - ",B1918)-1)*1,TasksList!$B$6:$B$1005,0),1)),""),"Task not found!")</f>
        <v/>
      </c>
      <c r="D1918" s="384"/>
      <c r="E1918" s="149"/>
      <c r="F1918" s="149"/>
      <c r="G1918" s="150"/>
      <c r="I1918" s="276" t="str">
        <f t="shared" si="29"/>
        <v/>
      </c>
    </row>
    <row r="1919" spans="1:9" x14ac:dyDescent="0.25">
      <c r="A1919" s="12"/>
      <c r="B1919" s="228"/>
      <c r="C1919" s="154" t="str">
        <f>IFERROR(IF(LEN(B1919)&gt;0,IF(INDEX(TasksList!$C$6:$C$1005,MATCH(LEFT(B1919,SEARCH(" - ",B1919)-1)*1,TasksList!$B$6:$B$1005,0),1)=0,"",INDEX(TasksList!$C$6:$C$1005,MATCH(LEFT(B1919,SEARCH(" - ",B1919)-1)*1,TasksList!$B$6:$B$1005,0),1)),""),"Task not found!")</f>
        <v/>
      </c>
      <c r="D1919" s="384"/>
      <c r="E1919" s="149"/>
      <c r="F1919" s="149"/>
      <c r="G1919" s="150"/>
      <c r="I1919" s="276" t="str">
        <f t="shared" si="29"/>
        <v/>
      </c>
    </row>
    <row r="1920" spans="1:9" x14ac:dyDescent="0.25">
      <c r="A1920" s="12"/>
      <c r="B1920" s="228"/>
      <c r="C1920" s="154" t="str">
        <f>IFERROR(IF(LEN(B1920)&gt;0,IF(INDEX(TasksList!$C$6:$C$1005,MATCH(LEFT(B1920,SEARCH(" - ",B1920)-1)*1,TasksList!$B$6:$B$1005,0),1)=0,"",INDEX(TasksList!$C$6:$C$1005,MATCH(LEFT(B1920,SEARCH(" - ",B1920)-1)*1,TasksList!$B$6:$B$1005,0),1)),""),"Task not found!")</f>
        <v/>
      </c>
      <c r="D1920" s="384"/>
      <c r="E1920" s="149"/>
      <c r="F1920" s="149"/>
      <c r="G1920" s="150"/>
      <c r="I1920" s="276" t="str">
        <f t="shared" si="29"/>
        <v/>
      </c>
    </row>
    <row r="1921" spans="1:9" x14ac:dyDescent="0.25">
      <c r="A1921" s="12"/>
      <c r="B1921" s="228"/>
      <c r="C1921" s="154" t="str">
        <f>IFERROR(IF(LEN(B1921)&gt;0,IF(INDEX(TasksList!$C$6:$C$1005,MATCH(LEFT(B1921,SEARCH(" - ",B1921)-1)*1,TasksList!$B$6:$B$1005,0),1)=0,"",INDEX(TasksList!$C$6:$C$1005,MATCH(LEFT(B1921,SEARCH(" - ",B1921)-1)*1,TasksList!$B$6:$B$1005,0),1)),""),"Task not found!")</f>
        <v/>
      </c>
      <c r="D1921" s="384"/>
      <c r="E1921" s="149"/>
      <c r="F1921" s="149"/>
      <c r="G1921" s="150"/>
      <c r="I1921" s="276" t="str">
        <f t="shared" si="29"/>
        <v/>
      </c>
    </row>
    <row r="1922" spans="1:9" x14ac:dyDescent="0.25">
      <c r="A1922" s="12"/>
      <c r="B1922" s="228"/>
      <c r="C1922" s="154" t="str">
        <f>IFERROR(IF(LEN(B1922)&gt;0,IF(INDEX(TasksList!$C$6:$C$1005,MATCH(LEFT(B1922,SEARCH(" - ",B1922)-1)*1,TasksList!$B$6:$B$1005,0),1)=0,"",INDEX(TasksList!$C$6:$C$1005,MATCH(LEFT(B1922,SEARCH(" - ",B1922)-1)*1,TasksList!$B$6:$B$1005,0),1)),""),"Task not found!")</f>
        <v/>
      </c>
      <c r="D1922" s="384"/>
      <c r="E1922" s="149"/>
      <c r="F1922" s="149"/>
      <c r="G1922" s="150"/>
      <c r="I1922" s="276" t="str">
        <f t="shared" si="29"/>
        <v/>
      </c>
    </row>
    <row r="1923" spans="1:9" x14ac:dyDescent="0.25">
      <c r="A1923" s="12"/>
      <c r="B1923" s="228"/>
      <c r="C1923" s="154" t="str">
        <f>IFERROR(IF(LEN(B1923)&gt;0,IF(INDEX(TasksList!$C$6:$C$1005,MATCH(LEFT(B1923,SEARCH(" - ",B1923)-1)*1,TasksList!$B$6:$B$1005,0),1)=0,"",INDEX(TasksList!$C$6:$C$1005,MATCH(LEFT(B1923,SEARCH(" - ",B1923)-1)*1,TasksList!$B$6:$B$1005,0),1)),""),"Task not found!")</f>
        <v/>
      </c>
      <c r="D1923" s="384"/>
      <c r="E1923" s="149"/>
      <c r="F1923" s="149"/>
      <c r="G1923" s="150"/>
      <c r="I1923" s="276" t="str">
        <f t="shared" si="29"/>
        <v/>
      </c>
    </row>
    <row r="1924" spans="1:9" x14ac:dyDescent="0.25">
      <c r="A1924" s="12"/>
      <c r="B1924" s="228"/>
      <c r="C1924" s="154" t="str">
        <f>IFERROR(IF(LEN(B1924)&gt;0,IF(INDEX(TasksList!$C$6:$C$1005,MATCH(LEFT(B1924,SEARCH(" - ",B1924)-1)*1,TasksList!$B$6:$B$1005,0),1)=0,"",INDEX(TasksList!$C$6:$C$1005,MATCH(LEFT(B1924,SEARCH(" - ",B1924)-1)*1,TasksList!$B$6:$B$1005,0),1)),""),"Task not found!")</f>
        <v/>
      </c>
      <c r="D1924" s="384"/>
      <c r="E1924" s="149"/>
      <c r="F1924" s="149"/>
      <c r="G1924" s="150"/>
      <c r="I1924" s="276" t="str">
        <f t="shared" si="29"/>
        <v/>
      </c>
    </row>
    <row r="1925" spans="1:9" x14ac:dyDescent="0.25">
      <c r="A1925" s="12"/>
      <c r="B1925" s="228"/>
      <c r="C1925" s="154" t="str">
        <f>IFERROR(IF(LEN(B1925)&gt;0,IF(INDEX(TasksList!$C$6:$C$1005,MATCH(LEFT(B1925,SEARCH(" - ",B1925)-1)*1,TasksList!$B$6:$B$1005,0),1)=0,"",INDEX(TasksList!$C$6:$C$1005,MATCH(LEFT(B1925,SEARCH(" - ",B1925)-1)*1,TasksList!$B$6:$B$1005,0),1)),""),"Task not found!")</f>
        <v/>
      </c>
      <c r="D1925" s="384"/>
      <c r="E1925" s="149"/>
      <c r="F1925" s="149"/>
      <c r="G1925" s="150"/>
      <c r="I1925" s="276" t="str">
        <f t="shared" si="29"/>
        <v/>
      </c>
    </row>
    <row r="1926" spans="1:9" x14ac:dyDescent="0.25">
      <c r="A1926" s="12"/>
      <c r="B1926" s="228"/>
      <c r="C1926" s="154" t="str">
        <f>IFERROR(IF(LEN(B1926)&gt;0,IF(INDEX(TasksList!$C$6:$C$1005,MATCH(LEFT(B1926,SEARCH(" - ",B1926)-1)*1,TasksList!$B$6:$B$1005,0),1)=0,"",INDEX(TasksList!$C$6:$C$1005,MATCH(LEFT(B1926,SEARCH(" - ",B1926)-1)*1,TasksList!$B$6:$B$1005,0),1)),""),"Task not found!")</f>
        <v/>
      </c>
      <c r="D1926" s="384"/>
      <c r="E1926" s="149"/>
      <c r="F1926" s="149"/>
      <c r="G1926" s="150"/>
      <c r="I1926" s="276" t="str">
        <f t="shared" si="29"/>
        <v/>
      </c>
    </row>
    <row r="1927" spans="1:9" x14ac:dyDescent="0.25">
      <c r="A1927" s="12"/>
      <c r="B1927" s="228"/>
      <c r="C1927" s="154" t="str">
        <f>IFERROR(IF(LEN(B1927)&gt;0,IF(INDEX(TasksList!$C$6:$C$1005,MATCH(LEFT(B1927,SEARCH(" - ",B1927)-1)*1,TasksList!$B$6:$B$1005,0),1)=0,"",INDEX(TasksList!$C$6:$C$1005,MATCH(LEFT(B1927,SEARCH(" - ",B1927)-1)*1,TasksList!$B$6:$B$1005,0),1)),""),"Task not found!")</f>
        <v/>
      </c>
      <c r="D1927" s="384"/>
      <c r="E1927" s="149"/>
      <c r="F1927" s="149"/>
      <c r="G1927" s="150"/>
      <c r="I1927" s="276" t="str">
        <f t="shared" ref="I1927:I1990" si="30">IF(AND(LEN(D1927)&gt;0,LEN(B1927)=0),"←   Missing Task ID",IF(AND(LEN(D1927)&gt;0,LEN(E1927)=0),"←   Missing STAGE",IF(AND(LEN(B1927)+LEN(E1927)&gt;0,LEN(D1927)=0),"←   Missing DATE","")))</f>
        <v/>
      </c>
    </row>
    <row r="1928" spans="1:9" x14ac:dyDescent="0.25">
      <c r="A1928" s="12"/>
      <c r="B1928" s="228"/>
      <c r="C1928" s="154" t="str">
        <f>IFERROR(IF(LEN(B1928)&gt;0,IF(INDEX(TasksList!$C$6:$C$1005,MATCH(LEFT(B1928,SEARCH(" - ",B1928)-1)*1,TasksList!$B$6:$B$1005,0),1)=0,"",INDEX(TasksList!$C$6:$C$1005,MATCH(LEFT(B1928,SEARCH(" - ",B1928)-1)*1,TasksList!$B$6:$B$1005,0),1)),""),"Task not found!")</f>
        <v/>
      </c>
      <c r="D1928" s="384"/>
      <c r="E1928" s="149"/>
      <c r="F1928" s="149"/>
      <c r="G1928" s="150"/>
      <c r="I1928" s="276" t="str">
        <f t="shared" si="30"/>
        <v/>
      </c>
    </row>
    <row r="1929" spans="1:9" x14ac:dyDescent="0.25">
      <c r="A1929" s="12"/>
      <c r="B1929" s="228"/>
      <c r="C1929" s="154" t="str">
        <f>IFERROR(IF(LEN(B1929)&gt;0,IF(INDEX(TasksList!$C$6:$C$1005,MATCH(LEFT(B1929,SEARCH(" - ",B1929)-1)*1,TasksList!$B$6:$B$1005,0),1)=0,"",INDEX(TasksList!$C$6:$C$1005,MATCH(LEFT(B1929,SEARCH(" - ",B1929)-1)*1,TasksList!$B$6:$B$1005,0),1)),""),"Task not found!")</f>
        <v/>
      </c>
      <c r="D1929" s="384"/>
      <c r="E1929" s="149"/>
      <c r="F1929" s="149"/>
      <c r="G1929" s="150"/>
      <c r="I1929" s="276" t="str">
        <f t="shared" si="30"/>
        <v/>
      </c>
    </row>
    <row r="1930" spans="1:9" x14ac:dyDescent="0.25">
      <c r="A1930" s="12"/>
      <c r="B1930" s="228"/>
      <c r="C1930" s="154" t="str">
        <f>IFERROR(IF(LEN(B1930)&gt;0,IF(INDEX(TasksList!$C$6:$C$1005,MATCH(LEFT(B1930,SEARCH(" - ",B1930)-1)*1,TasksList!$B$6:$B$1005,0),1)=0,"",INDEX(TasksList!$C$6:$C$1005,MATCH(LEFT(B1930,SEARCH(" - ",B1930)-1)*1,TasksList!$B$6:$B$1005,0),1)),""),"Task not found!")</f>
        <v/>
      </c>
      <c r="D1930" s="384"/>
      <c r="E1930" s="149"/>
      <c r="F1930" s="149"/>
      <c r="G1930" s="150"/>
      <c r="I1930" s="276" t="str">
        <f t="shared" si="30"/>
        <v/>
      </c>
    </row>
    <row r="1931" spans="1:9" x14ac:dyDescent="0.25">
      <c r="A1931" s="12"/>
      <c r="B1931" s="228"/>
      <c r="C1931" s="154" t="str">
        <f>IFERROR(IF(LEN(B1931)&gt;0,IF(INDEX(TasksList!$C$6:$C$1005,MATCH(LEFT(B1931,SEARCH(" - ",B1931)-1)*1,TasksList!$B$6:$B$1005,0),1)=0,"",INDEX(TasksList!$C$6:$C$1005,MATCH(LEFT(B1931,SEARCH(" - ",B1931)-1)*1,TasksList!$B$6:$B$1005,0),1)),""),"Task not found!")</f>
        <v/>
      </c>
      <c r="D1931" s="384"/>
      <c r="E1931" s="149"/>
      <c r="F1931" s="149"/>
      <c r="G1931" s="150"/>
      <c r="I1931" s="276" t="str">
        <f t="shared" si="30"/>
        <v/>
      </c>
    </row>
    <row r="1932" spans="1:9" x14ac:dyDescent="0.25">
      <c r="A1932" s="12"/>
      <c r="B1932" s="228"/>
      <c r="C1932" s="154" t="str">
        <f>IFERROR(IF(LEN(B1932)&gt;0,IF(INDEX(TasksList!$C$6:$C$1005,MATCH(LEFT(B1932,SEARCH(" - ",B1932)-1)*1,TasksList!$B$6:$B$1005,0),1)=0,"",INDEX(TasksList!$C$6:$C$1005,MATCH(LEFT(B1932,SEARCH(" - ",B1932)-1)*1,TasksList!$B$6:$B$1005,0),1)),""),"Task not found!")</f>
        <v/>
      </c>
      <c r="D1932" s="384"/>
      <c r="E1932" s="149"/>
      <c r="F1932" s="149"/>
      <c r="G1932" s="150"/>
      <c r="I1932" s="276" t="str">
        <f t="shared" si="30"/>
        <v/>
      </c>
    </row>
    <row r="1933" spans="1:9" x14ac:dyDescent="0.25">
      <c r="A1933" s="12"/>
      <c r="B1933" s="228"/>
      <c r="C1933" s="154" t="str">
        <f>IFERROR(IF(LEN(B1933)&gt;0,IF(INDEX(TasksList!$C$6:$C$1005,MATCH(LEFT(B1933,SEARCH(" - ",B1933)-1)*1,TasksList!$B$6:$B$1005,0),1)=0,"",INDEX(TasksList!$C$6:$C$1005,MATCH(LEFT(B1933,SEARCH(" - ",B1933)-1)*1,TasksList!$B$6:$B$1005,0),1)),""),"Task not found!")</f>
        <v/>
      </c>
      <c r="D1933" s="384"/>
      <c r="E1933" s="149"/>
      <c r="F1933" s="149"/>
      <c r="G1933" s="150"/>
      <c r="I1933" s="276" t="str">
        <f t="shared" si="30"/>
        <v/>
      </c>
    </row>
    <row r="1934" spans="1:9" x14ac:dyDescent="0.25">
      <c r="A1934" s="12"/>
      <c r="B1934" s="228"/>
      <c r="C1934" s="154" t="str">
        <f>IFERROR(IF(LEN(B1934)&gt;0,IF(INDEX(TasksList!$C$6:$C$1005,MATCH(LEFT(B1934,SEARCH(" - ",B1934)-1)*1,TasksList!$B$6:$B$1005,0),1)=0,"",INDEX(TasksList!$C$6:$C$1005,MATCH(LEFT(B1934,SEARCH(" - ",B1934)-1)*1,TasksList!$B$6:$B$1005,0),1)),""),"Task not found!")</f>
        <v/>
      </c>
      <c r="D1934" s="384"/>
      <c r="E1934" s="149"/>
      <c r="F1934" s="149"/>
      <c r="G1934" s="150"/>
      <c r="I1934" s="276" t="str">
        <f t="shared" si="30"/>
        <v/>
      </c>
    </row>
    <row r="1935" spans="1:9" x14ac:dyDescent="0.25">
      <c r="A1935" s="12"/>
      <c r="B1935" s="228"/>
      <c r="C1935" s="154" t="str">
        <f>IFERROR(IF(LEN(B1935)&gt;0,IF(INDEX(TasksList!$C$6:$C$1005,MATCH(LEFT(B1935,SEARCH(" - ",B1935)-1)*1,TasksList!$B$6:$B$1005,0),1)=0,"",INDEX(TasksList!$C$6:$C$1005,MATCH(LEFT(B1935,SEARCH(" - ",B1935)-1)*1,TasksList!$B$6:$B$1005,0),1)),""),"Task not found!")</f>
        <v/>
      </c>
      <c r="D1935" s="384"/>
      <c r="E1935" s="149"/>
      <c r="F1935" s="149"/>
      <c r="G1935" s="150"/>
      <c r="I1935" s="276" t="str">
        <f t="shared" si="30"/>
        <v/>
      </c>
    </row>
    <row r="1936" spans="1:9" x14ac:dyDescent="0.25">
      <c r="A1936" s="12"/>
      <c r="B1936" s="228"/>
      <c r="C1936" s="154" t="str">
        <f>IFERROR(IF(LEN(B1936)&gt;0,IF(INDEX(TasksList!$C$6:$C$1005,MATCH(LEFT(B1936,SEARCH(" - ",B1936)-1)*1,TasksList!$B$6:$B$1005,0),1)=0,"",INDEX(TasksList!$C$6:$C$1005,MATCH(LEFT(B1936,SEARCH(" - ",B1936)-1)*1,TasksList!$B$6:$B$1005,0),1)),""),"Task not found!")</f>
        <v/>
      </c>
      <c r="D1936" s="384"/>
      <c r="E1936" s="149"/>
      <c r="F1936" s="149"/>
      <c r="G1936" s="150"/>
      <c r="I1936" s="276" t="str">
        <f t="shared" si="30"/>
        <v/>
      </c>
    </row>
    <row r="1937" spans="1:9" x14ac:dyDescent="0.25">
      <c r="A1937" s="12"/>
      <c r="B1937" s="228"/>
      <c r="C1937" s="154" t="str">
        <f>IFERROR(IF(LEN(B1937)&gt;0,IF(INDEX(TasksList!$C$6:$C$1005,MATCH(LEFT(B1937,SEARCH(" - ",B1937)-1)*1,TasksList!$B$6:$B$1005,0),1)=0,"",INDEX(TasksList!$C$6:$C$1005,MATCH(LEFT(B1937,SEARCH(" - ",B1937)-1)*1,TasksList!$B$6:$B$1005,0),1)),""),"Task not found!")</f>
        <v/>
      </c>
      <c r="D1937" s="384"/>
      <c r="E1937" s="149"/>
      <c r="F1937" s="149"/>
      <c r="G1937" s="150"/>
      <c r="I1937" s="276" t="str">
        <f t="shared" si="30"/>
        <v/>
      </c>
    </row>
    <row r="1938" spans="1:9" x14ac:dyDescent="0.25">
      <c r="A1938" s="12"/>
      <c r="B1938" s="228"/>
      <c r="C1938" s="154" t="str">
        <f>IFERROR(IF(LEN(B1938)&gt;0,IF(INDEX(TasksList!$C$6:$C$1005,MATCH(LEFT(B1938,SEARCH(" - ",B1938)-1)*1,TasksList!$B$6:$B$1005,0),1)=0,"",INDEX(TasksList!$C$6:$C$1005,MATCH(LEFT(B1938,SEARCH(" - ",B1938)-1)*1,TasksList!$B$6:$B$1005,0),1)),""),"Task not found!")</f>
        <v/>
      </c>
      <c r="D1938" s="384"/>
      <c r="E1938" s="149"/>
      <c r="F1938" s="149"/>
      <c r="G1938" s="150"/>
      <c r="I1938" s="276" t="str">
        <f t="shared" si="30"/>
        <v/>
      </c>
    </row>
    <row r="1939" spans="1:9" x14ac:dyDescent="0.25">
      <c r="A1939" s="12"/>
      <c r="B1939" s="228"/>
      <c r="C1939" s="154" t="str">
        <f>IFERROR(IF(LEN(B1939)&gt;0,IF(INDEX(TasksList!$C$6:$C$1005,MATCH(LEFT(B1939,SEARCH(" - ",B1939)-1)*1,TasksList!$B$6:$B$1005,0),1)=0,"",INDEX(TasksList!$C$6:$C$1005,MATCH(LEFT(B1939,SEARCH(" - ",B1939)-1)*1,TasksList!$B$6:$B$1005,0),1)),""),"Task not found!")</f>
        <v/>
      </c>
      <c r="D1939" s="384"/>
      <c r="E1939" s="149"/>
      <c r="F1939" s="149"/>
      <c r="G1939" s="150"/>
      <c r="I1939" s="276" t="str">
        <f t="shared" si="30"/>
        <v/>
      </c>
    </row>
    <row r="1940" spans="1:9" x14ac:dyDescent="0.25">
      <c r="A1940" s="12"/>
      <c r="B1940" s="228"/>
      <c r="C1940" s="154" t="str">
        <f>IFERROR(IF(LEN(B1940)&gt;0,IF(INDEX(TasksList!$C$6:$C$1005,MATCH(LEFT(B1940,SEARCH(" - ",B1940)-1)*1,TasksList!$B$6:$B$1005,0),1)=0,"",INDEX(TasksList!$C$6:$C$1005,MATCH(LEFT(B1940,SEARCH(" - ",B1940)-1)*1,TasksList!$B$6:$B$1005,0),1)),""),"Task not found!")</f>
        <v/>
      </c>
      <c r="D1940" s="384"/>
      <c r="E1940" s="149"/>
      <c r="F1940" s="149"/>
      <c r="G1940" s="150"/>
      <c r="I1940" s="276" t="str">
        <f t="shared" si="30"/>
        <v/>
      </c>
    </row>
    <row r="1941" spans="1:9" x14ac:dyDescent="0.25">
      <c r="A1941" s="12"/>
      <c r="B1941" s="228"/>
      <c r="C1941" s="154" t="str">
        <f>IFERROR(IF(LEN(B1941)&gt;0,IF(INDEX(TasksList!$C$6:$C$1005,MATCH(LEFT(B1941,SEARCH(" - ",B1941)-1)*1,TasksList!$B$6:$B$1005,0),1)=0,"",INDEX(TasksList!$C$6:$C$1005,MATCH(LEFT(B1941,SEARCH(" - ",B1941)-1)*1,TasksList!$B$6:$B$1005,0),1)),""),"Task not found!")</f>
        <v/>
      </c>
      <c r="D1941" s="384"/>
      <c r="E1941" s="149"/>
      <c r="F1941" s="149"/>
      <c r="G1941" s="150"/>
      <c r="I1941" s="276" t="str">
        <f t="shared" si="30"/>
        <v/>
      </c>
    </row>
    <row r="1942" spans="1:9" x14ac:dyDescent="0.25">
      <c r="A1942" s="12"/>
      <c r="B1942" s="228"/>
      <c r="C1942" s="154" t="str">
        <f>IFERROR(IF(LEN(B1942)&gt;0,IF(INDEX(TasksList!$C$6:$C$1005,MATCH(LEFT(B1942,SEARCH(" - ",B1942)-1)*1,TasksList!$B$6:$B$1005,0),1)=0,"",INDEX(TasksList!$C$6:$C$1005,MATCH(LEFT(B1942,SEARCH(" - ",B1942)-1)*1,TasksList!$B$6:$B$1005,0),1)),""),"Task not found!")</f>
        <v/>
      </c>
      <c r="D1942" s="384"/>
      <c r="E1942" s="149"/>
      <c r="F1942" s="149"/>
      <c r="G1942" s="150"/>
      <c r="I1942" s="276" t="str">
        <f t="shared" si="30"/>
        <v/>
      </c>
    </row>
    <row r="1943" spans="1:9" x14ac:dyDescent="0.25">
      <c r="A1943" s="12"/>
      <c r="B1943" s="228"/>
      <c r="C1943" s="154" t="str">
        <f>IFERROR(IF(LEN(B1943)&gt;0,IF(INDEX(TasksList!$C$6:$C$1005,MATCH(LEFT(B1943,SEARCH(" - ",B1943)-1)*1,TasksList!$B$6:$B$1005,0),1)=0,"",INDEX(TasksList!$C$6:$C$1005,MATCH(LEFT(B1943,SEARCH(" - ",B1943)-1)*1,TasksList!$B$6:$B$1005,0),1)),""),"Task not found!")</f>
        <v/>
      </c>
      <c r="D1943" s="384"/>
      <c r="E1943" s="149"/>
      <c r="F1943" s="149"/>
      <c r="G1943" s="150"/>
      <c r="I1943" s="276" t="str">
        <f t="shared" si="30"/>
        <v/>
      </c>
    </row>
    <row r="1944" spans="1:9" x14ac:dyDescent="0.25">
      <c r="A1944" s="12"/>
      <c r="B1944" s="228"/>
      <c r="C1944" s="154" t="str">
        <f>IFERROR(IF(LEN(B1944)&gt;0,IF(INDEX(TasksList!$C$6:$C$1005,MATCH(LEFT(B1944,SEARCH(" - ",B1944)-1)*1,TasksList!$B$6:$B$1005,0),1)=0,"",INDEX(TasksList!$C$6:$C$1005,MATCH(LEFT(B1944,SEARCH(" - ",B1944)-1)*1,TasksList!$B$6:$B$1005,0),1)),""),"Task not found!")</f>
        <v/>
      </c>
      <c r="D1944" s="384"/>
      <c r="E1944" s="149"/>
      <c r="F1944" s="149"/>
      <c r="G1944" s="150"/>
      <c r="I1944" s="276" t="str">
        <f t="shared" si="30"/>
        <v/>
      </c>
    </row>
    <row r="1945" spans="1:9" x14ac:dyDescent="0.25">
      <c r="A1945" s="12"/>
      <c r="B1945" s="228"/>
      <c r="C1945" s="154" t="str">
        <f>IFERROR(IF(LEN(B1945)&gt;0,IF(INDEX(TasksList!$C$6:$C$1005,MATCH(LEFT(B1945,SEARCH(" - ",B1945)-1)*1,TasksList!$B$6:$B$1005,0),1)=0,"",INDEX(TasksList!$C$6:$C$1005,MATCH(LEFT(B1945,SEARCH(" - ",B1945)-1)*1,TasksList!$B$6:$B$1005,0),1)),""),"Task not found!")</f>
        <v/>
      </c>
      <c r="D1945" s="384"/>
      <c r="E1945" s="149"/>
      <c r="F1945" s="149"/>
      <c r="G1945" s="150"/>
      <c r="I1945" s="276" t="str">
        <f t="shared" si="30"/>
        <v/>
      </c>
    </row>
    <row r="1946" spans="1:9" x14ac:dyDescent="0.25">
      <c r="A1946" s="12"/>
      <c r="B1946" s="228"/>
      <c r="C1946" s="154" t="str">
        <f>IFERROR(IF(LEN(B1946)&gt;0,IF(INDEX(TasksList!$C$6:$C$1005,MATCH(LEFT(B1946,SEARCH(" - ",B1946)-1)*1,TasksList!$B$6:$B$1005,0),1)=0,"",INDEX(TasksList!$C$6:$C$1005,MATCH(LEFT(B1946,SEARCH(" - ",B1946)-1)*1,TasksList!$B$6:$B$1005,0),1)),""),"Task not found!")</f>
        <v/>
      </c>
      <c r="D1946" s="384"/>
      <c r="E1946" s="149"/>
      <c r="F1946" s="149"/>
      <c r="G1946" s="150"/>
      <c r="I1946" s="276" t="str">
        <f t="shared" si="30"/>
        <v/>
      </c>
    </row>
    <row r="1947" spans="1:9" x14ac:dyDescent="0.25">
      <c r="A1947" s="12"/>
      <c r="B1947" s="228"/>
      <c r="C1947" s="154" t="str">
        <f>IFERROR(IF(LEN(B1947)&gt;0,IF(INDEX(TasksList!$C$6:$C$1005,MATCH(LEFT(B1947,SEARCH(" - ",B1947)-1)*1,TasksList!$B$6:$B$1005,0),1)=0,"",INDEX(TasksList!$C$6:$C$1005,MATCH(LEFT(B1947,SEARCH(" - ",B1947)-1)*1,TasksList!$B$6:$B$1005,0),1)),""),"Task not found!")</f>
        <v/>
      </c>
      <c r="D1947" s="384"/>
      <c r="E1947" s="149"/>
      <c r="F1947" s="149"/>
      <c r="G1947" s="150"/>
      <c r="I1947" s="276" t="str">
        <f t="shared" si="30"/>
        <v/>
      </c>
    </row>
    <row r="1948" spans="1:9" x14ac:dyDescent="0.25">
      <c r="A1948" s="12"/>
      <c r="B1948" s="228"/>
      <c r="C1948" s="154" t="str">
        <f>IFERROR(IF(LEN(B1948)&gt;0,IF(INDEX(TasksList!$C$6:$C$1005,MATCH(LEFT(B1948,SEARCH(" - ",B1948)-1)*1,TasksList!$B$6:$B$1005,0),1)=0,"",INDEX(TasksList!$C$6:$C$1005,MATCH(LEFT(B1948,SEARCH(" - ",B1948)-1)*1,TasksList!$B$6:$B$1005,0),1)),""),"Task not found!")</f>
        <v/>
      </c>
      <c r="D1948" s="384"/>
      <c r="E1948" s="149"/>
      <c r="F1948" s="149"/>
      <c r="G1948" s="150"/>
      <c r="I1948" s="276" t="str">
        <f t="shared" si="30"/>
        <v/>
      </c>
    </row>
    <row r="1949" spans="1:9" x14ac:dyDescent="0.25">
      <c r="A1949" s="12"/>
      <c r="B1949" s="228"/>
      <c r="C1949" s="154" t="str">
        <f>IFERROR(IF(LEN(B1949)&gt;0,IF(INDEX(TasksList!$C$6:$C$1005,MATCH(LEFT(B1949,SEARCH(" - ",B1949)-1)*1,TasksList!$B$6:$B$1005,0),1)=0,"",INDEX(TasksList!$C$6:$C$1005,MATCH(LEFT(B1949,SEARCH(" - ",B1949)-1)*1,TasksList!$B$6:$B$1005,0),1)),""),"Task not found!")</f>
        <v/>
      </c>
      <c r="D1949" s="384"/>
      <c r="E1949" s="149"/>
      <c r="F1949" s="149"/>
      <c r="G1949" s="150"/>
      <c r="I1949" s="276" t="str">
        <f t="shared" si="30"/>
        <v/>
      </c>
    </row>
    <row r="1950" spans="1:9" x14ac:dyDescent="0.25">
      <c r="A1950" s="12"/>
      <c r="B1950" s="228"/>
      <c r="C1950" s="154" t="str">
        <f>IFERROR(IF(LEN(B1950)&gt;0,IF(INDEX(TasksList!$C$6:$C$1005,MATCH(LEFT(B1950,SEARCH(" - ",B1950)-1)*1,TasksList!$B$6:$B$1005,0),1)=0,"",INDEX(TasksList!$C$6:$C$1005,MATCH(LEFT(B1950,SEARCH(" - ",B1950)-1)*1,TasksList!$B$6:$B$1005,0),1)),""),"Task not found!")</f>
        <v/>
      </c>
      <c r="D1950" s="384"/>
      <c r="E1950" s="149"/>
      <c r="F1950" s="149"/>
      <c r="G1950" s="150"/>
      <c r="I1950" s="276" t="str">
        <f t="shared" si="30"/>
        <v/>
      </c>
    </row>
    <row r="1951" spans="1:9" x14ac:dyDescent="0.25">
      <c r="A1951" s="12"/>
      <c r="B1951" s="228"/>
      <c r="C1951" s="154" t="str">
        <f>IFERROR(IF(LEN(B1951)&gt;0,IF(INDEX(TasksList!$C$6:$C$1005,MATCH(LEFT(B1951,SEARCH(" - ",B1951)-1)*1,TasksList!$B$6:$B$1005,0),1)=0,"",INDEX(TasksList!$C$6:$C$1005,MATCH(LEFT(B1951,SEARCH(" - ",B1951)-1)*1,TasksList!$B$6:$B$1005,0),1)),""),"Task not found!")</f>
        <v/>
      </c>
      <c r="D1951" s="384"/>
      <c r="E1951" s="149"/>
      <c r="F1951" s="149"/>
      <c r="G1951" s="150"/>
      <c r="I1951" s="276" t="str">
        <f t="shared" si="30"/>
        <v/>
      </c>
    </row>
    <row r="1952" spans="1:9" x14ac:dyDescent="0.25">
      <c r="A1952" s="12"/>
      <c r="B1952" s="228"/>
      <c r="C1952" s="154" t="str">
        <f>IFERROR(IF(LEN(B1952)&gt;0,IF(INDEX(TasksList!$C$6:$C$1005,MATCH(LEFT(B1952,SEARCH(" - ",B1952)-1)*1,TasksList!$B$6:$B$1005,0),1)=0,"",INDEX(TasksList!$C$6:$C$1005,MATCH(LEFT(B1952,SEARCH(" - ",B1952)-1)*1,TasksList!$B$6:$B$1005,0),1)),""),"Task not found!")</f>
        <v/>
      </c>
      <c r="D1952" s="384"/>
      <c r="E1952" s="149"/>
      <c r="F1952" s="149"/>
      <c r="G1952" s="150"/>
      <c r="I1952" s="276" t="str">
        <f t="shared" si="30"/>
        <v/>
      </c>
    </row>
    <row r="1953" spans="1:9" x14ac:dyDescent="0.25">
      <c r="A1953" s="12"/>
      <c r="B1953" s="228"/>
      <c r="C1953" s="154" t="str">
        <f>IFERROR(IF(LEN(B1953)&gt;0,IF(INDEX(TasksList!$C$6:$C$1005,MATCH(LEFT(B1953,SEARCH(" - ",B1953)-1)*1,TasksList!$B$6:$B$1005,0),1)=0,"",INDEX(TasksList!$C$6:$C$1005,MATCH(LEFT(B1953,SEARCH(" - ",B1953)-1)*1,TasksList!$B$6:$B$1005,0),1)),""),"Task not found!")</f>
        <v/>
      </c>
      <c r="D1953" s="384"/>
      <c r="E1953" s="149"/>
      <c r="F1953" s="149"/>
      <c r="G1953" s="150"/>
      <c r="I1953" s="276" t="str">
        <f t="shared" si="30"/>
        <v/>
      </c>
    </row>
    <row r="1954" spans="1:9" x14ac:dyDescent="0.25">
      <c r="A1954" s="12"/>
      <c r="B1954" s="228"/>
      <c r="C1954" s="154" t="str">
        <f>IFERROR(IF(LEN(B1954)&gt;0,IF(INDEX(TasksList!$C$6:$C$1005,MATCH(LEFT(B1954,SEARCH(" - ",B1954)-1)*1,TasksList!$B$6:$B$1005,0),1)=0,"",INDEX(TasksList!$C$6:$C$1005,MATCH(LEFT(B1954,SEARCH(" - ",B1954)-1)*1,TasksList!$B$6:$B$1005,0),1)),""),"Task not found!")</f>
        <v/>
      </c>
      <c r="D1954" s="384"/>
      <c r="E1954" s="149"/>
      <c r="F1954" s="149"/>
      <c r="G1954" s="150"/>
      <c r="I1954" s="276" t="str">
        <f t="shared" si="30"/>
        <v/>
      </c>
    </row>
    <row r="1955" spans="1:9" x14ac:dyDescent="0.25">
      <c r="A1955" s="12"/>
      <c r="B1955" s="228"/>
      <c r="C1955" s="154" t="str">
        <f>IFERROR(IF(LEN(B1955)&gt;0,IF(INDEX(TasksList!$C$6:$C$1005,MATCH(LEFT(B1955,SEARCH(" - ",B1955)-1)*1,TasksList!$B$6:$B$1005,0),1)=0,"",INDEX(TasksList!$C$6:$C$1005,MATCH(LEFT(B1955,SEARCH(" - ",B1955)-1)*1,TasksList!$B$6:$B$1005,0),1)),""),"Task not found!")</f>
        <v/>
      </c>
      <c r="D1955" s="384"/>
      <c r="E1955" s="149"/>
      <c r="F1955" s="149"/>
      <c r="G1955" s="150"/>
      <c r="I1955" s="276" t="str">
        <f t="shared" si="30"/>
        <v/>
      </c>
    </row>
    <row r="1956" spans="1:9" x14ac:dyDescent="0.25">
      <c r="A1956" s="12"/>
      <c r="B1956" s="228"/>
      <c r="C1956" s="154" t="str">
        <f>IFERROR(IF(LEN(B1956)&gt;0,IF(INDEX(TasksList!$C$6:$C$1005,MATCH(LEFT(B1956,SEARCH(" - ",B1956)-1)*1,TasksList!$B$6:$B$1005,0),1)=0,"",INDEX(TasksList!$C$6:$C$1005,MATCH(LEFT(B1956,SEARCH(" - ",B1956)-1)*1,TasksList!$B$6:$B$1005,0),1)),""),"Task not found!")</f>
        <v/>
      </c>
      <c r="D1956" s="384"/>
      <c r="E1956" s="149"/>
      <c r="F1956" s="149"/>
      <c r="G1956" s="150"/>
      <c r="I1956" s="276" t="str">
        <f t="shared" si="30"/>
        <v/>
      </c>
    </row>
    <row r="1957" spans="1:9" x14ac:dyDescent="0.25">
      <c r="A1957" s="12"/>
      <c r="B1957" s="228"/>
      <c r="C1957" s="154" t="str">
        <f>IFERROR(IF(LEN(B1957)&gt;0,IF(INDEX(TasksList!$C$6:$C$1005,MATCH(LEFT(B1957,SEARCH(" - ",B1957)-1)*1,TasksList!$B$6:$B$1005,0),1)=0,"",INDEX(TasksList!$C$6:$C$1005,MATCH(LEFT(B1957,SEARCH(" - ",B1957)-1)*1,TasksList!$B$6:$B$1005,0),1)),""),"Task not found!")</f>
        <v/>
      </c>
      <c r="D1957" s="384"/>
      <c r="E1957" s="149"/>
      <c r="F1957" s="149"/>
      <c r="G1957" s="150"/>
      <c r="I1957" s="276" t="str">
        <f t="shared" si="30"/>
        <v/>
      </c>
    </row>
    <row r="1958" spans="1:9" x14ac:dyDescent="0.25">
      <c r="A1958" s="12"/>
      <c r="B1958" s="228"/>
      <c r="C1958" s="154" t="str">
        <f>IFERROR(IF(LEN(B1958)&gt;0,IF(INDEX(TasksList!$C$6:$C$1005,MATCH(LEFT(B1958,SEARCH(" - ",B1958)-1)*1,TasksList!$B$6:$B$1005,0),1)=0,"",INDEX(TasksList!$C$6:$C$1005,MATCH(LEFT(B1958,SEARCH(" - ",B1958)-1)*1,TasksList!$B$6:$B$1005,0),1)),""),"Task not found!")</f>
        <v/>
      </c>
      <c r="D1958" s="384"/>
      <c r="E1958" s="149"/>
      <c r="F1958" s="149"/>
      <c r="G1958" s="150"/>
      <c r="I1958" s="276" t="str">
        <f t="shared" si="30"/>
        <v/>
      </c>
    </row>
    <row r="1959" spans="1:9" x14ac:dyDescent="0.25">
      <c r="A1959" s="12"/>
      <c r="B1959" s="228"/>
      <c r="C1959" s="154" t="str">
        <f>IFERROR(IF(LEN(B1959)&gt;0,IF(INDEX(TasksList!$C$6:$C$1005,MATCH(LEFT(B1959,SEARCH(" - ",B1959)-1)*1,TasksList!$B$6:$B$1005,0),1)=0,"",INDEX(TasksList!$C$6:$C$1005,MATCH(LEFT(B1959,SEARCH(" - ",B1959)-1)*1,TasksList!$B$6:$B$1005,0),1)),""),"Task not found!")</f>
        <v/>
      </c>
      <c r="D1959" s="384"/>
      <c r="E1959" s="149"/>
      <c r="F1959" s="149"/>
      <c r="G1959" s="150"/>
      <c r="I1959" s="276" t="str">
        <f t="shared" si="30"/>
        <v/>
      </c>
    </row>
    <row r="1960" spans="1:9" x14ac:dyDescent="0.25">
      <c r="A1960" s="12"/>
      <c r="B1960" s="228"/>
      <c r="C1960" s="154" t="str">
        <f>IFERROR(IF(LEN(B1960)&gt;0,IF(INDEX(TasksList!$C$6:$C$1005,MATCH(LEFT(B1960,SEARCH(" - ",B1960)-1)*1,TasksList!$B$6:$B$1005,0),1)=0,"",INDEX(TasksList!$C$6:$C$1005,MATCH(LEFT(B1960,SEARCH(" - ",B1960)-1)*1,TasksList!$B$6:$B$1005,0),1)),""),"Task not found!")</f>
        <v/>
      </c>
      <c r="D1960" s="384"/>
      <c r="E1960" s="149"/>
      <c r="F1960" s="149"/>
      <c r="G1960" s="150"/>
      <c r="I1960" s="276" t="str">
        <f t="shared" si="30"/>
        <v/>
      </c>
    </row>
    <row r="1961" spans="1:9" x14ac:dyDescent="0.25">
      <c r="A1961" s="12"/>
      <c r="B1961" s="228"/>
      <c r="C1961" s="154" t="str">
        <f>IFERROR(IF(LEN(B1961)&gt;0,IF(INDEX(TasksList!$C$6:$C$1005,MATCH(LEFT(B1961,SEARCH(" - ",B1961)-1)*1,TasksList!$B$6:$B$1005,0),1)=0,"",INDEX(TasksList!$C$6:$C$1005,MATCH(LEFT(B1961,SEARCH(" - ",B1961)-1)*1,TasksList!$B$6:$B$1005,0),1)),""),"Task not found!")</f>
        <v/>
      </c>
      <c r="D1961" s="384"/>
      <c r="E1961" s="149"/>
      <c r="F1961" s="149"/>
      <c r="G1961" s="150"/>
      <c r="I1961" s="276" t="str">
        <f t="shared" si="30"/>
        <v/>
      </c>
    </row>
    <row r="1962" spans="1:9" x14ac:dyDescent="0.25">
      <c r="A1962" s="12"/>
      <c r="B1962" s="228"/>
      <c r="C1962" s="154" t="str">
        <f>IFERROR(IF(LEN(B1962)&gt;0,IF(INDEX(TasksList!$C$6:$C$1005,MATCH(LEFT(B1962,SEARCH(" - ",B1962)-1)*1,TasksList!$B$6:$B$1005,0),1)=0,"",INDEX(TasksList!$C$6:$C$1005,MATCH(LEFT(B1962,SEARCH(" - ",B1962)-1)*1,TasksList!$B$6:$B$1005,0),1)),""),"Task not found!")</f>
        <v/>
      </c>
      <c r="D1962" s="384"/>
      <c r="E1962" s="149"/>
      <c r="F1962" s="149"/>
      <c r="G1962" s="150"/>
      <c r="I1962" s="276" t="str">
        <f t="shared" si="30"/>
        <v/>
      </c>
    </row>
    <row r="1963" spans="1:9" x14ac:dyDescent="0.25">
      <c r="A1963" s="12"/>
      <c r="B1963" s="228"/>
      <c r="C1963" s="154" t="str">
        <f>IFERROR(IF(LEN(B1963)&gt;0,IF(INDEX(TasksList!$C$6:$C$1005,MATCH(LEFT(B1963,SEARCH(" - ",B1963)-1)*1,TasksList!$B$6:$B$1005,0),1)=0,"",INDEX(TasksList!$C$6:$C$1005,MATCH(LEFT(B1963,SEARCH(" - ",B1963)-1)*1,TasksList!$B$6:$B$1005,0),1)),""),"Task not found!")</f>
        <v/>
      </c>
      <c r="D1963" s="384"/>
      <c r="E1963" s="149"/>
      <c r="F1963" s="149"/>
      <c r="G1963" s="150"/>
      <c r="I1963" s="276" t="str">
        <f t="shared" si="30"/>
        <v/>
      </c>
    </row>
    <row r="1964" spans="1:9" x14ac:dyDescent="0.25">
      <c r="A1964" s="12"/>
      <c r="B1964" s="228"/>
      <c r="C1964" s="154" t="str">
        <f>IFERROR(IF(LEN(B1964)&gt;0,IF(INDEX(TasksList!$C$6:$C$1005,MATCH(LEFT(B1964,SEARCH(" - ",B1964)-1)*1,TasksList!$B$6:$B$1005,0),1)=0,"",INDEX(TasksList!$C$6:$C$1005,MATCH(LEFT(B1964,SEARCH(" - ",B1964)-1)*1,TasksList!$B$6:$B$1005,0),1)),""),"Task not found!")</f>
        <v/>
      </c>
      <c r="D1964" s="384"/>
      <c r="E1964" s="149"/>
      <c r="F1964" s="149"/>
      <c r="G1964" s="150"/>
      <c r="I1964" s="276" t="str">
        <f t="shared" si="30"/>
        <v/>
      </c>
    </row>
    <row r="1965" spans="1:9" x14ac:dyDescent="0.25">
      <c r="A1965" s="12"/>
      <c r="B1965" s="228"/>
      <c r="C1965" s="154" t="str">
        <f>IFERROR(IF(LEN(B1965)&gt;0,IF(INDEX(TasksList!$C$6:$C$1005,MATCH(LEFT(B1965,SEARCH(" - ",B1965)-1)*1,TasksList!$B$6:$B$1005,0),1)=0,"",INDEX(TasksList!$C$6:$C$1005,MATCH(LEFT(B1965,SEARCH(" - ",B1965)-1)*1,TasksList!$B$6:$B$1005,0),1)),""),"Task not found!")</f>
        <v/>
      </c>
      <c r="D1965" s="384"/>
      <c r="E1965" s="149"/>
      <c r="F1965" s="149"/>
      <c r="G1965" s="150"/>
      <c r="I1965" s="276" t="str">
        <f t="shared" si="30"/>
        <v/>
      </c>
    </row>
    <row r="1966" spans="1:9" x14ac:dyDescent="0.25">
      <c r="A1966" s="12"/>
      <c r="B1966" s="228"/>
      <c r="C1966" s="154" t="str">
        <f>IFERROR(IF(LEN(B1966)&gt;0,IF(INDEX(TasksList!$C$6:$C$1005,MATCH(LEFT(B1966,SEARCH(" - ",B1966)-1)*1,TasksList!$B$6:$B$1005,0),1)=0,"",INDEX(TasksList!$C$6:$C$1005,MATCH(LEFT(B1966,SEARCH(" - ",B1966)-1)*1,TasksList!$B$6:$B$1005,0),1)),""),"Task not found!")</f>
        <v/>
      </c>
      <c r="D1966" s="384"/>
      <c r="E1966" s="149"/>
      <c r="F1966" s="149"/>
      <c r="G1966" s="150"/>
      <c r="I1966" s="276" t="str">
        <f t="shared" si="30"/>
        <v/>
      </c>
    </row>
    <row r="1967" spans="1:9" x14ac:dyDescent="0.25">
      <c r="A1967" s="12"/>
      <c r="B1967" s="228"/>
      <c r="C1967" s="154" t="str">
        <f>IFERROR(IF(LEN(B1967)&gt;0,IF(INDEX(TasksList!$C$6:$C$1005,MATCH(LEFT(B1967,SEARCH(" - ",B1967)-1)*1,TasksList!$B$6:$B$1005,0),1)=0,"",INDEX(TasksList!$C$6:$C$1005,MATCH(LEFT(B1967,SEARCH(" - ",B1967)-1)*1,TasksList!$B$6:$B$1005,0),1)),""),"Task not found!")</f>
        <v/>
      </c>
      <c r="D1967" s="384"/>
      <c r="E1967" s="149"/>
      <c r="F1967" s="149"/>
      <c r="G1967" s="150"/>
      <c r="I1967" s="276" t="str">
        <f t="shared" si="30"/>
        <v/>
      </c>
    </row>
    <row r="1968" spans="1:9" x14ac:dyDescent="0.25">
      <c r="A1968" s="12"/>
      <c r="B1968" s="228"/>
      <c r="C1968" s="154" t="str">
        <f>IFERROR(IF(LEN(B1968)&gt;0,IF(INDEX(TasksList!$C$6:$C$1005,MATCH(LEFT(B1968,SEARCH(" - ",B1968)-1)*1,TasksList!$B$6:$B$1005,0),1)=0,"",INDEX(TasksList!$C$6:$C$1005,MATCH(LEFT(B1968,SEARCH(" - ",B1968)-1)*1,TasksList!$B$6:$B$1005,0),1)),""),"Task not found!")</f>
        <v/>
      </c>
      <c r="D1968" s="384"/>
      <c r="E1968" s="149"/>
      <c r="F1968" s="149"/>
      <c r="G1968" s="150"/>
      <c r="I1968" s="276" t="str">
        <f t="shared" si="30"/>
        <v/>
      </c>
    </row>
    <row r="1969" spans="1:9" x14ac:dyDescent="0.25">
      <c r="A1969" s="12"/>
      <c r="B1969" s="228"/>
      <c r="C1969" s="154" t="str">
        <f>IFERROR(IF(LEN(B1969)&gt;0,IF(INDEX(TasksList!$C$6:$C$1005,MATCH(LEFT(B1969,SEARCH(" - ",B1969)-1)*1,TasksList!$B$6:$B$1005,0),1)=0,"",INDEX(TasksList!$C$6:$C$1005,MATCH(LEFT(B1969,SEARCH(" - ",B1969)-1)*1,TasksList!$B$6:$B$1005,0),1)),""),"Task not found!")</f>
        <v/>
      </c>
      <c r="D1969" s="384"/>
      <c r="E1969" s="149"/>
      <c r="F1969" s="149"/>
      <c r="G1969" s="150"/>
      <c r="I1969" s="276" t="str">
        <f t="shared" si="30"/>
        <v/>
      </c>
    </row>
    <row r="1970" spans="1:9" x14ac:dyDescent="0.25">
      <c r="A1970" s="12"/>
      <c r="B1970" s="228"/>
      <c r="C1970" s="154" t="str">
        <f>IFERROR(IF(LEN(B1970)&gt;0,IF(INDEX(TasksList!$C$6:$C$1005,MATCH(LEFT(B1970,SEARCH(" - ",B1970)-1)*1,TasksList!$B$6:$B$1005,0),1)=0,"",INDEX(TasksList!$C$6:$C$1005,MATCH(LEFT(B1970,SEARCH(" - ",B1970)-1)*1,TasksList!$B$6:$B$1005,0),1)),""),"Task not found!")</f>
        <v/>
      </c>
      <c r="D1970" s="384"/>
      <c r="E1970" s="149"/>
      <c r="F1970" s="149"/>
      <c r="G1970" s="150"/>
      <c r="I1970" s="276" t="str">
        <f t="shared" si="30"/>
        <v/>
      </c>
    </row>
    <row r="1971" spans="1:9" x14ac:dyDescent="0.25">
      <c r="A1971" s="12"/>
      <c r="B1971" s="228"/>
      <c r="C1971" s="154" t="str">
        <f>IFERROR(IF(LEN(B1971)&gt;0,IF(INDEX(TasksList!$C$6:$C$1005,MATCH(LEFT(B1971,SEARCH(" - ",B1971)-1)*1,TasksList!$B$6:$B$1005,0),1)=0,"",INDEX(TasksList!$C$6:$C$1005,MATCH(LEFT(B1971,SEARCH(" - ",B1971)-1)*1,TasksList!$B$6:$B$1005,0),1)),""),"Task not found!")</f>
        <v/>
      </c>
      <c r="D1971" s="384"/>
      <c r="E1971" s="149"/>
      <c r="F1971" s="149"/>
      <c r="G1971" s="150"/>
      <c r="I1971" s="276" t="str">
        <f t="shared" si="30"/>
        <v/>
      </c>
    </row>
    <row r="1972" spans="1:9" x14ac:dyDescent="0.25">
      <c r="A1972" s="12"/>
      <c r="B1972" s="228"/>
      <c r="C1972" s="154" t="str">
        <f>IFERROR(IF(LEN(B1972)&gt;0,IF(INDEX(TasksList!$C$6:$C$1005,MATCH(LEFT(B1972,SEARCH(" - ",B1972)-1)*1,TasksList!$B$6:$B$1005,0),1)=0,"",INDEX(TasksList!$C$6:$C$1005,MATCH(LEFT(B1972,SEARCH(" - ",B1972)-1)*1,TasksList!$B$6:$B$1005,0),1)),""),"Task not found!")</f>
        <v/>
      </c>
      <c r="D1972" s="384"/>
      <c r="E1972" s="149"/>
      <c r="F1972" s="149"/>
      <c r="G1972" s="150"/>
      <c r="I1972" s="276" t="str">
        <f t="shared" si="30"/>
        <v/>
      </c>
    </row>
    <row r="1973" spans="1:9" x14ac:dyDescent="0.25">
      <c r="A1973" s="12"/>
      <c r="B1973" s="228"/>
      <c r="C1973" s="154" t="str">
        <f>IFERROR(IF(LEN(B1973)&gt;0,IF(INDEX(TasksList!$C$6:$C$1005,MATCH(LEFT(B1973,SEARCH(" - ",B1973)-1)*1,TasksList!$B$6:$B$1005,0),1)=0,"",INDEX(TasksList!$C$6:$C$1005,MATCH(LEFT(B1973,SEARCH(" - ",B1973)-1)*1,TasksList!$B$6:$B$1005,0),1)),""),"Task not found!")</f>
        <v/>
      </c>
      <c r="D1973" s="384"/>
      <c r="E1973" s="149"/>
      <c r="F1973" s="149"/>
      <c r="G1973" s="150"/>
      <c r="I1973" s="276" t="str">
        <f t="shared" si="30"/>
        <v/>
      </c>
    </row>
    <row r="1974" spans="1:9" x14ac:dyDescent="0.25">
      <c r="A1974" s="12"/>
      <c r="B1974" s="228"/>
      <c r="C1974" s="154" t="str">
        <f>IFERROR(IF(LEN(B1974)&gt;0,IF(INDEX(TasksList!$C$6:$C$1005,MATCH(LEFT(B1974,SEARCH(" - ",B1974)-1)*1,TasksList!$B$6:$B$1005,0),1)=0,"",INDEX(TasksList!$C$6:$C$1005,MATCH(LEFT(B1974,SEARCH(" - ",B1974)-1)*1,TasksList!$B$6:$B$1005,0),1)),""),"Task not found!")</f>
        <v/>
      </c>
      <c r="D1974" s="384"/>
      <c r="E1974" s="149"/>
      <c r="F1974" s="149"/>
      <c r="G1974" s="150"/>
      <c r="I1974" s="276" t="str">
        <f t="shared" si="30"/>
        <v/>
      </c>
    </row>
    <row r="1975" spans="1:9" x14ac:dyDescent="0.25">
      <c r="A1975" s="12"/>
      <c r="B1975" s="228"/>
      <c r="C1975" s="154" t="str">
        <f>IFERROR(IF(LEN(B1975)&gt;0,IF(INDEX(TasksList!$C$6:$C$1005,MATCH(LEFT(B1975,SEARCH(" - ",B1975)-1)*1,TasksList!$B$6:$B$1005,0),1)=0,"",INDEX(TasksList!$C$6:$C$1005,MATCH(LEFT(B1975,SEARCH(" - ",B1975)-1)*1,TasksList!$B$6:$B$1005,0),1)),""),"Task not found!")</f>
        <v/>
      </c>
      <c r="D1975" s="384"/>
      <c r="E1975" s="149"/>
      <c r="F1975" s="149"/>
      <c r="G1975" s="150"/>
      <c r="I1975" s="276" t="str">
        <f t="shared" si="30"/>
        <v/>
      </c>
    </row>
    <row r="1976" spans="1:9" x14ac:dyDescent="0.25">
      <c r="A1976" s="12"/>
      <c r="B1976" s="228"/>
      <c r="C1976" s="154" t="str">
        <f>IFERROR(IF(LEN(B1976)&gt;0,IF(INDEX(TasksList!$C$6:$C$1005,MATCH(LEFT(B1976,SEARCH(" - ",B1976)-1)*1,TasksList!$B$6:$B$1005,0),1)=0,"",INDEX(TasksList!$C$6:$C$1005,MATCH(LEFT(B1976,SEARCH(" - ",B1976)-1)*1,TasksList!$B$6:$B$1005,0),1)),""),"Task not found!")</f>
        <v/>
      </c>
      <c r="D1976" s="384"/>
      <c r="E1976" s="149"/>
      <c r="F1976" s="149"/>
      <c r="G1976" s="150"/>
      <c r="I1976" s="276" t="str">
        <f t="shared" si="30"/>
        <v/>
      </c>
    </row>
    <row r="1977" spans="1:9" x14ac:dyDescent="0.25">
      <c r="A1977" s="12"/>
      <c r="B1977" s="228"/>
      <c r="C1977" s="154" t="str">
        <f>IFERROR(IF(LEN(B1977)&gt;0,IF(INDEX(TasksList!$C$6:$C$1005,MATCH(LEFT(B1977,SEARCH(" - ",B1977)-1)*1,TasksList!$B$6:$B$1005,0),1)=0,"",INDEX(TasksList!$C$6:$C$1005,MATCH(LEFT(B1977,SEARCH(" - ",B1977)-1)*1,TasksList!$B$6:$B$1005,0),1)),""),"Task not found!")</f>
        <v/>
      </c>
      <c r="D1977" s="384"/>
      <c r="E1977" s="149"/>
      <c r="F1977" s="149"/>
      <c r="G1977" s="150"/>
      <c r="I1977" s="276" t="str">
        <f t="shared" si="30"/>
        <v/>
      </c>
    </row>
    <row r="1978" spans="1:9" x14ac:dyDescent="0.25">
      <c r="A1978" s="12"/>
      <c r="B1978" s="228"/>
      <c r="C1978" s="154" t="str">
        <f>IFERROR(IF(LEN(B1978)&gt;0,IF(INDEX(TasksList!$C$6:$C$1005,MATCH(LEFT(B1978,SEARCH(" - ",B1978)-1)*1,TasksList!$B$6:$B$1005,0),1)=0,"",INDEX(TasksList!$C$6:$C$1005,MATCH(LEFT(B1978,SEARCH(" - ",B1978)-1)*1,TasksList!$B$6:$B$1005,0),1)),""),"Task not found!")</f>
        <v/>
      </c>
      <c r="D1978" s="384"/>
      <c r="E1978" s="149"/>
      <c r="F1978" s="149"/>
      <c r="G1978" s="150"/>
      <c r="I1978" s="276" t="str">
        <f t="shared" si="30"/>
        <v/>
      </c>
    </row>
    <row r="1979" spans="1:9" x14ac:dyDescent="0.25">
      <c r="A1979" s="12"/>
      <c r="B1979" s="228"/>
      <c r="C1979" s="154" t="str">
        <f>IFERROR(IF(LEN(B1979)&gt;0,IF(INDEX(TasksList!$C$6:$C$1005,MATCH(LEFT(B1979,SEARCH(" - ",B1979)-1)*1,TasksList!$B$6:$B$1005,0),1)=0,"",INDEX(TasksList!$C$6:$C$1005,MATCH(LEFT(B1979,SEARCH(" - ",B1979)-1)*1,TasksList!$B$6:$B$1005,0),1)),""),"Task not found!")</f>
        <v/>
      </c>
      <c r="D1979" s="384"/>
      <c r="E1979" s="149"/>
      <c r="F1979" s="149"/>
      <c r="G1979" s="150"/>
      <c r="I1979" s="276" t="str">
        <f t="shared" si="30"/>
        <v/>
      </c>
    </row>
    <row r="1980" spans="1:9" x14ac:dyDescent="0.25">
      <c r="A1980" s="12"/>
      <c r="B1980" s="228"/>
      <c r="C1980" s="154" t="str">
        <f>IFERROR(IF(LEN(B1980)&gt;0,IF(INDEX(TasksList!$C$6:$C$1005,MATCH(LEFT(B1980,SEARCH(" - ",B1980)-1)*1,TasksList!$B$6:$B$1005,0),1)=0,"",INDEX(TasksList!$C$6:$C$1005,MATCH(LEFT(B1980,SEARCH(" - ",B1980)-1)*1,TasksList!$B$6:$B$1005,0),1)),""),"Task not found!")</f>
        <v/>
      </c>
      <c r="D1980" s="384"/>
      <c r="E1980" s="149"/>
      <c r="F1980" s="149"/>
      <c r="G1980" s="150"/>
      <c r="I1980" s="276" t="str">
        <f t="shared" si="30"/>
        <v/>
      </c>
    </row>
    <row r="1981" spans="1:9" x14ac:dyDescent="0.25">
      <c r="A1981" s="12"/>
      <c r="B1981" s="228"/>
      <c r="C1981" s="154" t="str">
        <f>IFERROR(IF(LEN(B1981)&gt;0,IF(INDEX(TasksList!$C$6:$C$1005,MATCH(LEFT(B1981,SEARCH(" - ",B1981)-1)*1,TasksList!$B$6:$B$1005,0),1)=0,"",INDEX(TasksList!$C$6:$C$1005,MATCH(LEFT(B1981,SEARCH(" - ",B1981)-1)*1,TasksList!$B$6:$B$1005,0),1)),""),"Task not found!")</f>
        <v/>
      </c>
      <c r="D1981" s="384"/>
      <c r="E1981" s="149"/>
      <c r="F1981" s="149"/>
      <c r="G1981" s="150"/>
      <c r="I1981" s="276" t="str">
        <f t="shared" si="30"/>
        <v/>
      </c>
    </row>
    <row r="1982" spans="1:9" x14ac:dyDescent="0.25">
      <c r="A1982" s="12"/>
      <c r="B1982" s="228"/>
      <c r="C1982" s="154" t="str">
        <f>IFERROR(IF(LEN(B1982)&gt;0,IF(INDEX(TasksList!$C$6:$C$1005,MATCH(LEFT(B1982,SEARCH(" - ",B1982)-1)*1,TasksList!$B$6:$B$1005,0),1)=0,"",INDEX(TasksList!$C$6:$C$1005,MATCH(LEFT(B1982,SEARCH(" - ",B1982)-1)*1,TasksList!$B$6:$B$1005,0),1)),""),"Task not found!")</f>
        <v/>
      </c>
      <c r="D1982" s="384"/>
      <c r="E1982" s="149"/>
      <c r="F1982" s="149"/>
      <c r="G1982" s="150"/>
      <c r="I1982" s="276" t="str">
        <f t="shared" si="30"/>
        <v/>
      </c>
    </row>
    <row r="1983" spans="1:9" x14ac:dyDescent="0.25">
      <c r="A1983" s="12"/>
      <c r="B1983" s="228"/>
      <c r="C1983" s="154" t="str">
        <f>IFERROR(IF(LEN(B1983)&gt;0,IF(INDEX(TasksList!$C$6:$C$1005,MATCH(LEFT(B1983,SEARCH(" - ",B1983)-1)*1,TasksList!$B$6:$B$1005,0),1)=0,"",INDEX(TasksList!$C$6:$C$1005,MATCH(LEFT(B1983,SEARCH(" - ",B1983)-1)*1,TasksList!$B$6:$B$1005,0),1)),""),"Task not found!")</f>
        <v/>
      </c>
      <c r="D1983" s="384"/>
      <c r="E1983" s="149"/>
      <c r="F1983" s="149"/>
      <c r="G1983" s="150"/>
      <c r="I1983" s="276" t="str">
        <f t="shared" si="30"/>
        <v/>
      </c>
    </row>
    <row r="1984" spans="1:9" x14ac:dyDescent="0.25">
      <c r="A1984" s="12"/>
      <c r="B1984" s="228"/>
      <c r="C1984" s="154" t="str">
        <f>IFERROR(IF(LEN(B1984)&gt;0,IF(INDEX(TasksList!$C$6:$C$1005,MATCH(LEFT(B1984,SEARCH(" - ",B1984)-1)*1,TasksList!$B$6:$B$1005,0),1)=0,"",INDEX(TasksList!$C$6:$C$1005,MATCH(LEFT(B1984,SEARCH(" - ",B1984)-1)*1,TasksList!$B$6:$B$1005,0),1)),""),"Task not found!")</f>
        <v/>
      </c>
      <c r="D1984" s="384"/>
      <c r="E1984" s="149"/>
      <c r="F1984" s="149"/>
      <c r="G1984" s="150"/>
      <c r="I1984" s="276" t="str">
        <f t="shared" si="30"/>
        <v/>
      </c>
    </row>
    <row r="1985" spans="1:9" x14ac:dyDescent="0.25">
      <c r="A1985" s="12"/>
      <c r="B1985" s="228"/>
      <c r="C1985" s="154" t="str">
        <f>IFERROR(IF(LEN(B1985)&gt;0,IF(INDEX(TasksList!$C$6:$C$1005,MATCH(LEFT(B1985,SEARCH(" - ",B1985)-1)*1,TasksList!$B$6:$B$1005,0),1)=0,"",INDEX(TasksList!$C$6:$C$1005,MATCH(LEFT(B1985,SEARCH(" - ",B1985)-1)*1,TasksList!$B$6:$B$1005,0),1)),""),"Task not found!")</f>
        <v/>
      </c>
      <c r="D1985" s="384"/>
      <c r="E1985" s="149"/>
      <c r="F1985" s="149"/>
      <c r="G1985" s="150"/>
      <c r="I1985" s="276" t="str">
        <f t="shared" si="30"/>
        <v/>
      </c>
    </row>
    <row r="1986" spans="1:9" x14ac:dyDescent="0.25">
      <c r="A1986" s="12"/>
      <c r="B1986" s="228"/>
      <c r="C1986" s="154" t="str">
        <f>IFERROR(IF(LEN(B1986)&gt;0,IF(INDEX(TasksList!$C$6:$C$1005,MATCH(LEFT(B1986,SEARCH(" - ",B1986)-1)*1,TasksList!$B$6:$B$1005,0),1)=0,"",INDEX(TasksList!$C$6:$C$1005,MATCH(LEFT(B1986,SEARCH(" - ",B1986)-1)*1,TasksList!$B$6:$B$1005,0),1)),""),"Task not found!")</f>
        <v/>
      </c>
      <c r="D1986" s="384"/>
      <c r="E1986" s="149"/>
      <c r="F1986" s="149"/>
      <c r="G1986" s="150"/>
      <c r="I1986" s="276" t="str">
        <f t="shared" si="30"/>
        <v/>
      </c>
    </row>
    <row r="1987" spans="1:9" x14ac:dyDescent="0.25">
      <c r="A1987" s="12"/>
      <c r="B1987" s="228"/>
      <c r="C1987" s="154" t="str">
        <f>IFERROR(IF(LEN(B1987)&gt;0,IF(INDEX(TasksList!$C$6:$C$1005,MATCH(LEFT(B1987,SEARCH(" - ",B1987)-1)*1,TasksList!$B$6:$B$1005,0),1)=0,"",INDEX(TasksList!$C$6:$C$1005,MATCH(LEFT(B1987,SEARCH(" - ",B1987)-1)*1,TasksList!$B$6:$B$1005,0),1)),""),"Task not found!")</f>
        <v/>
      </c>
      <c r="D1987" s="384"/>
      <c r="E1987" s="149"/>
      <c r="F1987" s="149"/>
      <c r="G1987" s="150"/>
      <c r="I1987" s="276" t="str">
        <f t="shared" si="30"/>
        <v/>
      </c>
    </row>
    <row r="1988" spans="1:9" x14ac:dyDescent="0.25">
      <c r="A1988" s="12"/>
      <c r="B1988" s="228"/>
      <c r="C1988" s="154" t="str">
        <f>IFERROR(IF(LEN(B1988)&gt;0,IF(INDEX(TasksList!$C$6:$C$1005,MATCH(LEFT(B1988,SEARCH(" - ",B1988)-1)*1,TasksList!$B$6:$B$1005,0),1)=0,"",INDEX(TasksList!$C$6:$C$1005,MATCH(LEFT(B1988,SEARCH(" - ",B1988)-1)*1,TasksList!$B$6:$B$1005,0),1)),""),"Task not found!")</f>
        <v/>
      </c>
      <c r="D1988" s="384"/>
      <c r="E1988" s="149"/>
      <c r="F1988" s="149"/>
      <c r="G1988" s="150"/>
      <c r="I1988" s="276" t="str">
        <f t="shared" si="30"/>
        <v/>
      </c>
    </row>
    <row r="1989" spans="1:9" x14ac:dyDescent="0.25">
      <c r="A1989" s="12"/>
      <c r="B1989" s="228"/>
      <c r="C1989" s="154" t="str">
        <f>IFERROR(IF(LEN(B1989)&gt;0,IF(INDEX(TasksList!$C$6:$C$1005,MATCH(LEFT(B1989,SEARCH(" - ",B1989)-1)*1,TasksList!$B$6:$B$1005,0),1)=0,"",INDEX(TasksList!$C$6:$C$1005,MATCH(LEFT(B1989,SEARCH(" - ",B1989)-1)*1,TasksList!$B$6:$B$1005,0),1)),""),"Task not found!")</f>
        <v/>
      </c>
      <c r="D1989" s="384"/>
      <c r="E1989" s="149"/>
      <c r="F1989" s="149"/>
      <c r="G1989" s="150"/>
      <c r="I1989" s="276" t="str">
        <f t="shared" si="30"/>
        <v/>
      </c>
    </row>
    <row r="1990" spans="1:9" x14ac:dyDescent="0.25">
      <c r="A1990" s="12"/>
      <c r="B1990" s="228"/>
      <c r="C1990" s="154" t="str">
        <f>IFERROR(IF(LEN(B1990)&gt;0,IF(INDEX(TasksList!$C$6:$C$1005,MATCH(LEFT(B1990,SEARCH(" - ",B1990)-1)*1,TasksList!$B$6:$B$1005,0),1)=0,"",INDEX(TasksList!$C$6:$C$1005,MATCH(LEFT(B1990,SEARCH(" - ",B1990)-1)*1,TasksList!$B$6:$B$1005,0),1)),""),"Task not found!")</f>
        <v/>
      </c>
      <c r="D1990" s="384"/>
      <c r="E1990" s="149"/>
      <c r="F1990" s="149"/>
      <c r="G1990" s="150"/>
      <c r="I1990" s="276" t="str">
        <f t="shared" si="30"/>
        <v/>
      </c>
    </row>
    <row r="1991" spans="1:9" x14ac:dyDescent="0.25">
      <c r="A1991" s="12"/>
      <c r="B1991" s="228"/>
      <c r="C1991" s="154" t="str">
        <f>IFERROR(IF(LEN(B1991)&gt;0,IF(INDEX(TasksList!$C$6:$C$1005,MATCH(LEFT(B1991,SEARCH(" - ",B1991)-1)*1,TasksList!$B$6:$B$1005,0),1)=0,"",INDEX(TasksList!$C$6:$C$1005,MATCH(LEFT(B1991,SEARCH(" - ",B1991)-1)*1,TasksList!$B$6:$B$1005,0),1)),""),"Task not found!")</f>
        <v/>
      </c>
      <c r="D1991" s="384"/>
      <c r="E1991" s="149"/>
      <c r="F1991" s="149"/>
      <c r="G1991" s="150"/>
      <c r="I1991" s="276" t="str">
        <f t="shared" ref="I1991:I2005" si="31">IF(AND(LEN(D1991)&gt;0,LEN(B1991)=0),"←   Missing Task ID",IF(AND(LEN(D1991)&gt;0,LEN(E1991)=0),"←   Missing STAGE",IF(AND(LEN(B1991)+LEN(E1991)&gt;0,LEN(D1991)=0),"←   Missing DATE","")))</f>
        <v/>
      </c>
    </row>
    <row r="1992" spans="1:9" x14ac:dyDescent="0.25">
      <c r="A1992" s="12"/>
      <c r="B1992" s="228"/>
      <c r="C1992" s="154" t="str">
        <f>IFERROR(IF(LEN(B1992)&gt;0,IF(INDEX(TasksList!$C$6:$C$1005,MATCH(LEFT(B1992,SEARCH(" - ",B1992)-1)*1,TasksList!$B$6:$B$1005,0),1)=0,"",INDEX(TasksList!$C$6:$C$1005,MATCH(LEFT(B1992,SEARCH(" - ",B1992)-1)*1,TasksList!$B$6:$B$1005,0),1)),""),"Task not found!")</f>
        <v/>
      </c>
      <c r="D1992" s="384"/>
      <c r="E1992" s="149"/>
      <c r="F1992" s="149"/>
      <c r="G1992" s="150"/>
      <c r="I1992" s="276" t="str">
        <f t="shared" si="31"/>
        <v/>
      </c>
    </row>
    <row r="1993" spans="1:9" x14ac:dyDescent="0.25">
      <c r="A1993" s="12"/>
      <c r="B1993" s="228"/>
      <c r="C1993" s="154" t="str">
        <f>IFERROR(IF(LEN(B1993)&gt;0,IF(INDEX(TasksList!$C$6:$C$1005,MATCH(LEFT(B1993,SEARCH(" - ",B1993)-1)*1,TasksList!$B$6:$B$1005,0),1)=0,"",INDEX(TasksList!$C$6:$C$1005,MATCH(LEFT(B1993,SEARCH(" - ",B1993)-1)*1,TasksList!$B$6:$B$1005,0),1)),""),"Task not found!")</f>
        <v/>
      </c>
      <c r="D1993" s="384"/>
      <c r="E1993" s="149"/>
      <c r="F1993" s="149"/>
      <c r="G1993" s="150"/>
      <c r="I1993" s="276" t="str">
        <f t="shared" si="31"/>
        <v/>
      </c>
    </row>
    <row r="1994" spans="1:9" x14ac:dyDescent="0.25">
      <c r="A1994" s="12"/>
      <c r="B1994" s="228"/>
      <c r="C1994" s="154" t="str">
        <f>IFERROR(IF(LEN(B1994)&gt;0,IF(INDEX(TasksList!$C$6:$C$1005,MATCH(LEFT(B1994,SEARCH(" - ",B1994)-1)*1,TasksList!$B$6:$B$1005,0),1)=0,"",INDEX(TasksList!$C$6:$C$1005,MATCH(LEFT(B1994,SEARCH(" - ",B1994)-1)*1,TasksList!$B$6:$B$1005,0),1)),""),"Task not found!")</f>
        <v/>
      </c>
      <c r="D1994" s="384"/>
      <c r="E1994" s="149"/>
      <c r="F1994" s="149"/>
      <c r="G1994" s="150"/>
      <c r="I1994" s="276" t="str">
        <f t="shared" si="31"/>
        <v/>
      </c>
    </row>
    <row r="1995" spans="1:9" x14ac:dyDescent="0.25">
      <c r="A1995" s="12"/>
      <c r="B1995" s="228"/>
      <c r="C1995" s="154" t="str">
        <f>IFERROR(IF(LEN(B1995)&gt;0,IF(INDEX(TasksList!$C$6:$C$1005,MATCH(LEFT(B1995,SEARCH(" - ",B1995)-1)*1,TasksList!$B$6:$B$1005,0),1)=0,"",INDEX(TasksList!$C$6:$C$1005,MATCH(LEFT(B1995,SEARCH(" - ",B1995)-1)*1,TasksList!$B$6:$B$1005,0),1)),""),"Task not found!")</f>
        <v/>
      </c>
      <c r="D1995" s="384"/>
      <c r="E1995" s="149"/>
      <c r="F1995" s="149"/>
      <c r="G1995" s="150"/>
      <c r="I1995" s="276" t="str">
        <f t="shared" si="31"/>
        <v/>
      </c>
    </row>
    <row r="1996" spans="1:9" x14ac:dyDescent="0.25">
      <c r="A1996" s="12"/>
      <c r="B1996" s="228"/>
      <c r="C1996" s="154" t="str">
        <f>IFERROR(IF(LEN(B1996)&gt;0,IF(INDEX(TasksList!$C$6:$C$1005,MATCH(LEFT(B1996,SEARCH(" - ",B1996)-1)*1,TasksList!$B$6:$B$1005,0),1)=0,"",INDEX(TasksList!$C$6:$C$1005,MATCH(LEFT(B1996,SEARCH(" - ",B1996)-1)*1,TasksList!$B$6:$B$1005,0),1)),""),"Task not found!")</f>
        <v/>
      </c>
      <c r="D1996" s="384"/>
      <c r="E1996" s="149"/>
      <c r="F1996" s="149"/>
      <c r="G1996" s="150"/>
      <c r="I1996" s="276" t="str">
        <f t="shared" si="31"/>
        <v/>
      </c>
    </row>
    <row r="1997" spans="1:9" x14ac:dyDescent="0.25">
      <c r="A1997" s="12"/>
      <c r="B1997" s="228"/>
      <c r="C1997" s="154" t="str">
        <f>IFERROR(IF(LEN(B1997)&gt;0,IF(INDEX(TasksList!$C$6:$C$1005,MATCH(LEFT(B1997,SEARCH(" - ",B1997)-1)*1,TasksList!$B$6:$B$1005,0),1)=0,"",INDEX(TasksList!$C$6:$C$1005,MATCH(LEFT(B1997,SEARCH(" - ",B1997)-1)*1,TasksList!$B$6:$B$1005,0),1)),""),"Task not found!")</f>
        <v/>
      </c>
      <c r="D1997" s="384"/>
      <c r="E1997" s="149"/>
      <c r="F1997" s="149"/>
      <c r="G1997" s="150"/>
      <c r="I1997" s="276" t="str">
        <f t="shared" si="31"/>
        <v/>
      </c>
    </row>
    <row r="1998" spans="1:9" x14ac:dyDescent="0.25">
      <c r="A1998" s="12"/>
      <c r="B1998" s="228"/>
      <c r="C1998" s="154" t="str">
        <f>IFERROR(IF(LEN(B1998)&gt;0,IF(INDEX(TasksList!$C$6:$C$1005,MATCH(LEFT(B1998,SEARCH(" - ",B1998)-1)*1,TasksList!$B$6:$B$1005,0),1)=0,"",INDEX(TasksList!$C$6:$C$1005,MATCH(LEFT(B1998,SEARCH(" - ",B1998)-1)*1,TasksList!$B$6:$B$1005,0),1)),""),"Task not found!")</f>
        <v/>
      </c>
      <c r="D1998" s="384"/>
      <c r="E1998" s="149"/>
      <c r="F1998" s="149"/>
      <c r="G1998" s="150"/>
      <c r="I1998" s="276" t="str">
        <f t="shared" si="31"/>
        <v/>
      </c>
    </row>
    <row r="1999" spans="1:9" x14ac:dyDescent="0.25">
      <c r="A1999" s="12"/>
      <c r="B1999" s="228"/>
      <c r="C1999" s="154" t="str">
        <f>IFERROR(IF(LEN(B1999)&gt;0,IF(INDEX(TasksList!$C$6:$C$1005,MATCH(LEFT(B1999,SEARCH(" - ",B1999)-1)*1,TasksList!$B$6:$B$1005,0),1)=0,"",INDEX(TasksList!$C$6:$C$1005,MATCH(LEFT(B1999,SEARCH(" - ",B1999)-1)*1,TasksList!$B$6:$B$1005,0),1)),""),"Task not found!")</f>
        <v/>
      </c>
      <c r="D1999" s="384"/>
      <c r="E1999" s="149"/>
      <c r="F1999" s="149"/>
      <c r="G1999" s="150"/>
      <c r="I1999" s="276" t="str">
        <f t="shared" si="31"/>
        <v/>
      </c>
    </row>
    <row r="2000" spans="1:9" x14ac:dyDescent="0.25">
      <c r="A2000" s="12"/>
      <c r="B2000" s="228"/>
      <c r="C2000" s="154" t="str">
        <f>IFERROR(IF(LEN(B2000)&gt;0,IF(INDEX(TasksList!$C$6:$C$1005,MATCH(LEFT(B2000,SEARCH(" - ",B2000)-1)*1,TasksList!$B$6:$B$1005,0),1)=0,"",INDEX(TasksList!$C$6:$C$1005,MATCH(LEFT(B2000,SEARCH(" - ",B2000)-1)*1,TasksList!$B$6:$B$1005,0),1)),""),"Task not found!")</f>
        <v/>
      </c>
      <c r="D2000" s="384"/>
      <c r="E2000" s="149"/>
      <c r="F2000" s="149"/>
      <c r="G2000" s="150"/>
      <c r="I2000" s="276" t="str">
        <f t="shared" si="31"/>
        <v/>
      </c>
    </row>
    <row r="2001" spans="1:9" x14ac:dyDescent="0.25">
      <c r="A2001" s="12"/>
      <c r="B2001" s="228"/>
      <c r="C2001" s="154" t="str">
        <f>IFERROR(IF(LEN(B2001)&gt;0,IF(INDEX(TasksList!$C$6:$C$1005,MATCH(LEFT(B2001,SEARCH(" - ",B2001)-1)*1,TasksList!$B$6:$B$1005,0),1)=0,"",INDEX(TasksList!$C$6:$C$1005,MATCH(LEFT(B2001,SEARCH(" - ",B2001)-1)*1,TasksList!$B$6:$B$1005,0),1)),""),"Task not found!")</f>
        <v/>
      </c>
      <c r="D2001" s="384"/>
      <c r="E2001" s="149"/>
      <c r="F2001" s="149"/>
      <c r="G2001" s="150"/>
      <c r="I2001" s="276" t="str">
        <f t="shared" si="31"/>
        <v/>
      </c>
    </row>
    <row r="2002" spans="1:9" x14ac:dyDescent="0.25">
      <c r="A2002" s="12"/>
      <c r="B2002" s="228"/>
      <c r="C2002" s="154" t="str">
        <f>IFERROR(IF(LEN(B2002)&gt;0,IF(INDEX(TasksList!$C$6:$C$1005,MATCH(LEFT(B2002,SEARCH(" - ",B2002)-1)*1,TasksList!$B$6:$B$1005,0),1)=0,"",INDEX(TasksList!$C$6:$C$1005,MATCH(LEFT(B2002,SEARCH(" - ",B2002)-1)*1,TasksList!$B$6:$B$1005,0),1)),""),"Task not found!")</f>
        <v/>
      </c>
      <c r="D2002" s="384"/>
      <c r="E2002" s="149"/>
      <c r="F2002" s="149"/>
      <c r="G2002" s="150"/>
      <c r="I2002" s="276" t="str">
        <f t="shared" si="31"/>
        <v/>
      </c>
    </row>
    <row r="2003" spans="1:9" x14ac:dyDescent="0.25">
      <c r="A2003" s="12"/>
      <c r="B2003" s="228"/>
      <c r="C2003" s="154" t="str">
        <f>IFERROR(IF(LEN(B2003)&gt;0,IF(INDEX(TasksList!$C$6:$C$1005,MATCH(LEFT(B2003,SEARCH(" - ",B2003)-1)*1,TasksList!$B$6:$B$1005,0),1)=0,"",INDEX(TasksList!$C$6:$C$1005,MATCH(LEFT(B2003,SEARCH(" - ",B2003)-1)*1,TasksList!$B$6:$B$1005,0),1)),""),"Task not found!")</f>
        <v/>
      </c>
      <c r="D2003" s="384"/>
      <c r="E2003" s="149"/>
      <c r="F2003" s="149"/>
      <c r="G2003" s="150"/>
      <c r="I2003" s="276" t="str">
        <f t="shared" si="31"/>
        <v/>
      </c>
    </row>
    <row r="2004" spans="1:9" x14ac:dyDescent="0.25">
      <c r="A2004" s="12"/>
      <c r="B2004" s="228"/>
      <c r="C2004" s="154" t="str">
        <f>IFERROR(IF(LEN(B2004)&gt;0,IF(INDEX(TasksList!$C$6:$C$1005,MATCH(LEFT(B2004,SEARCH(" - ",B2004)-1)*1,TasksList!$B$6:$B$1005,0),1)=0,"",INDEX(TasksList!$C$6:$C$1005,MATCH(LEFT(B2004,SEARCH(" - ",B2004)-1)*1,TasksList!$B$6:$B$1005,0),1)),""),"Task not found!")</f>
        <v/>
      </c>
      <c r="D2004" s="384"/>
      <c r="E2004" s="149"/>
      <c r="F2004" s="149"/>
      <c r="G2004" s="150"/>
      <c r="I2004" s="276" t="str">
        <f t="shared" si="31"/>
        <v/>
      </c>
    </row>
    <row r="2005" spans="1:9" x14ac:dyDescent="0.25">
      <c r="A2005" s="12"/>
      <c r="B2005" s="228"/>
      <c r="C2005" s="154" t="str">
        <f>IFERROR(IF(LEN(B2005)&gt;0,IF(INDEX(TasksList!$C$6:$C$1005,MATCH(LEFT(B2005,SEARCH(" - ",B2005)-1)*1,TasksList!$B$6:$B$1005,0),1)=0,"",INDEX(TasksList!$C$6:$C$1005,MATCH(LEFT(B2005,SEARCH(" - ",B2005)-1)*1,TasksList!$B$6:$B$1005,0),1)),""),"Task not found!")</f>
        <v/>
      </c>
      <c r="D2005" s="384"/>
      <c r="E2005" s="149"/>
      <c r="F2005" s="149"/>
      <c r="G2005" s="150"/>
      <c r="I2005" s="276" t="str">
        <f t="shared" si="31"/>
        <v/>
      </c>
    </row>
    <row r="2006" spans="1:9" x14ac:dyDescent="0.25">
      <c r="B2006" s="382"/>
      <c r="C2006" s="383" t="str">
        <f>IFERROR(IF(LEN(B2006)&gt;0,IF(INDEX(TasksList!$C$6:$C$25,MATCH(LEFT(B2006,SEARCH(" - ",B2006)-1)*1,TasksList!$B$6:$B$25,0),1)=0,"",INDEX(TasksList!$C$6:$C$25,MATCH(LEFT(B2006,SEARCH(" - ",B2006)-1)*1,TasksList!$B$6:$B$25,0),1)),""),"Task not found!")</f>
        <v/>
      </c>
      <c r="D2006" s="385"/>
      <c r="E2006" s="149"/>
      <c r="F2006" s="149"/>
      <c r="G2006" s="150"/>
    </row>
    <row r="2007" spans="1:9" x14ac:dyDescent="0.25">
      <c r="B2007" s="382"/>
      <c r="C2007" s="383" t="str">
        <f>IFERROR(IF(LEN(B2007)&gt;0,IF(INDEX(TasksList!$C$6:$C$25,MATCH(LEFT(B2007,SEARCH(" - ",B2007)-1)*1,TasksList!$B$6:$B$25,0),1)=0,"",INDEX(TasksList!$C$6:$C$25,MATCH(LEFT(B2007,SEARCH(" - ",B2007)-1)*1,TasksList!$B$6:$B$25,0),1)),""),"Task not found!")</f>
        <v/>
      </c>
      <c r="D2007" s="385"/>
      <c r="E2007" s="149"/>
      <c r="F2007" s="149"/>
      <c r="G2007" s="150"/>
    </row>
    <row r="2008" spans="1:9" x14ac:dyDescent="0.25">
      <c r="B2008" s="382"/>
      <c r="C2008" s="383" t="str">
        <f>IFERROR(IF(LEN(B2008)&gt;0,IF(INDEX(TasksList!$C$6:$C$25,MATCH(LEFT(B2008,SEARCH(" - ",B2008)-1)*1,TasksList!$B$6:$B$25,0),1)=0,"",INDEX(TasksList!$C$6:$C$25,MATCH(LEFT(B2008,SEARCH(" - ",B2008)-1)*1,TasksList!$B$6:$B$25,0),1)),""),"Task not found!")</f>
        <v/>
      </c>
      <c r="D2008" s="385"/>
      <c r="E2008" s="149"/>
      <c r="F2008" s="149"/>
      <c r="G2008" s="150"/>
    </row>
    <row r="2009" spans="1:9" x14ac:dyDescent="0.25">
      <c r="B2009" s="382"/>
      <c r="C2009" s="383" t="str">
        <f>IFERROR(IF(LEN(B2009)&gt;0,IF(INDEX(TasksList!$C$6:$C$25,MATCH(LEFT(B2009,SEARCH(" - ",B2009)-1)*1,TasksList!$B$6:$B$25,0),1)=0,"",INDEX(TasksList!$C$6:$C$25,MATCH(LEFT(B2009,SEARCH(" - ",B2009)-1)*1,TasksList!$B$6:$B$25,0),1)),""),"Task not found!")</f>
        <v/>
      </c>
      <c r="D2009" s="385"/>
      <c r="E2009" s="149"/>
      <c r="F2009" s="149"/>
      <c r="G2009" s="150"/>
    </row>
    <row r="2010" spans="1:9" x14ac:dyDescent="0.25">
      <c r="B2010" s="382"/>
      <c r="C2010" s="383" t="str">
        <f>IFERROR(IF(LEN(B2010)&gt;0,IF(INDEX(TasksList!$C$6:$C$25,MATCH(LEFT(B2010,SEARCH(" - ",B2010)-1)*1,TasksList!$B$6:$B$25,0),1)=0,"",INDEX(TasksList!$C$6:$C$25,MATCH(LEFT(B2010,SEARCH(" - ",B2010)-1)*1,TasksList!$B$6:$B$25,0),1)),""),"Task not found!")</f>
        <v/>
      </c>
      <c r="D2010" s="385"/>
      <c r="E2010" s="149"/>
      <c r="F2010" s="149"/>
      <c r="G2010" s="150"/>
    </row>
    <row r="2011" spans="1:9" x14ac:dyDescent="0.25">
      <c r="B2011" s="382"/>
      <c r="C2011" s="383" t="str">
        <f>IFERROR(IF(LEN(B2011)&gt;0,IF(INDEX(TasksList!$C$6:$C$25,MATCH(LEFT(B2011,SEARCH(" - ",B2011)-1)*1,TasksList!$B$6:$B$25,0),1)=0,"",INDEX(TasksList!$C$6:$C$25,MATCH(LEFT(B2011,SEARCH(" - ",B2011)-1)*1,TasksList!$B$6:$B$25,0),1)),""),"Task not found!")</f>
        <v/>
      </c>
      <c r="D2011" s="385"/>
      <c r="E2011" s="149"/>
      <c r="F2011" s="149"/>
      <c r="G2011" s="150"/>
    </row>
    <row r="2012" spans="1:9" x14ac:dyDescent="0.25">
      <c r="B2012" s="382"/>
      <c r="C2012" s="383" t="str">
        <f>IFERROR(IF(LEN(B2012)&gt;0,IF(INDEX(TasksList!$C$6:$C$25,MATCH(LEFT(B2012,SEARCH(" - ",B2012)-1)*1,TasksList!$B$6:$B$25,0),1)=0,"",INDEX(TasksList!$C$6:$C$25,MATCH(LEFT(B2012,SEARCH(" - ",B2012)-1)*1,TasksList!$B$6:$B$25,0),1)),""),"Task not found!")</f>
        <v/>
      </c>
      <c r="D2012" s="385"/>
      <c r="E2012" s="149"/>
      <c r="F2012" s="149"/>
      <c r="G2012" s="150"/>
    </row>
    <row r="2013" spans="1:9" x14ac:dyDescent="0.25">
      <c r="B2013" s="382"/>
      <c r="C2013" s="383" t="str">
        <f>IFERROR(IF(LEN(B2013)&gt;0,IF(INDEX(TasksList!$C$6:$C$25,MATCH(LEFT(B2013,SEARCH(" - ",B2013)-1)*1,TasksList!$B$6:$B$25,0),1)=0,"",INDEX(TasksList!$C$6:$C$25,MATCH(LEFT(B2013,SEARCH(" - ",B2013)-1)*1,TasksList!$B$6:$B$25,0),1)),""),"Task not found!")</f>
        <v/>
      </c>
      <c r="D2013" s="385"/>
      <c r="E2013" s="149"/>
      <c r="F2013" s="149"/>
      <c r="G2013" s="150"/>
    </row>
    <row r="2014" spans="1:9" x14ac:dyDescent="0.25">
      <c r="B2014" s="382"/>
      <c r="C2014" s="383" t="str">
        <f>IFERROR(IF(LEN(B2014)&gt;0,IF(INDEX(TasksList!$C$6:$C$25,MATCH(LEFT(B2014,SEARCH(" - ",B2014)-1)*1,TasksList!$B$6:$B$25,0),1)=0,"",INDEX(TasksList!$C$6:$C$25,MATCH(LEFT(B2014,SEARCH(" - ",B2014)-1)*1,TasksList!$B$6:$B$25,0),1)),""),"Task not found!")</f>
        <v/>
      </c>
      <c r="D2014" s="385"/>
      <c r="E2014" s="149"/>
      <c r="F2014" s="149"/>
      <c r="G2014" s="150"/>
    </row>
    <row r="2015" spans="1:9" x14ac:dyDescent="0.25">
      <c r="B2015" s="382"/>
      <c r="C2015" s="383" t="str">
        <f>IFERROR(IF(LEN(B2015)&gt;0,IF(INDEX(TasksList!$C$6:$C$25,MATCH(LEFT(B2015,SEARCH(" - ",B2015)-1)*1,TasksList!$B$6:$B$25,0),1)=0,"",INDEX(TasksList!$C$6:$C$25,MATCH(LEFT(B2015,SEARCH(" - ",B2015)-1)*1,TasksList!$B$6:$B$25,0),1)),""),"Task not found!")</f>
        <v/>
      </c>
      <c r="D2015" s="385"/>
      <c r="E2015" s="149"/>
      <c r="F2015" s="149"/>
      <c r="G2015" s="150"/>
    </row>
    <row r="2016" spans="1:9" x14ac:dyDescent="0.25">
      <c r="B2016" s="382"/>
      <c r="C2016" s="383" t="str">
        <f>IFERROR(IF(LEN(B2016)&gt;0,IF(INDEX(TasksList!$C$6:$C$25,MATCH(LEFT(B2016,SEARCH(" - ",B2016)-1)*1,TasksList!$B$6:$B$25,0),1)=0,"",INDEX(TasksList!$C$6:$C$25,MATCH(LEFT(B2016,SEARCH(" - ",B2016)-1)*1,TasksList!$B$6:$B$25,0),1)),""),"Task not found!")</f>
        <v/>
      </c>
      <c r="D2016" s="385"/>
      <c r="E2016" s="149"/>
      <c r="F2016" s="149"/>
      <c r="G2016" s="150"/>
    </row>
    <row r="2017" spans="2:7" x14ac:dyDescent="0.25">
      <c r="B2017" s="382"/>
      <c r="C2017" s="383" t="str">
        <f>IFERROR(IF(LEN(B2017)&gt;0,IF(INDEX(TasksList!$C$6:$C$25,MATCH(LEFT(B2017,SEARCH(" - ",B2017)-1)*1,TasksList!$B$6:$B$25,0),1)=0,"",INDEX(TasksList!$C$6:$C$25,MATCH(LEFT(B2017,SEARCH(" - ",B2017)-1)*1,TasksList!$B$6:$B$25,0),1)),""),"Task not found!")</f>
        <v/>
      </c>
      <c r="D2017" s="385"/>
      <c r="E2017" s="149"/>
      <c r="F2017" s="149"/>
      <c r="G2017" s="150"/>
    </row>
    <row r="2018" spans="2:7" x14ac:dyDescent="0.25">
      <c r="B2018" s="382"/>
      <c r="C2018" s="383" t="str">
        <f>IFERROR(IF(LEN(B2018)&gt;0,IF(INDEX(TasksList!$C$6:$C$25,MATCH(LEFT(B2018,SEARCH(" - ",B2018)-1)*1,TasksList!$B$6:$B$25,0),1)=0,"",INDEX(TasksList!$C$6:$C$25,MATCH(LEFT(B2018,SEARCH(" - ",B2018)-1)*1,TasksList!$B$6:$B$25,0),1)),""),"Task not found!")</f>
        <v/>
      </c>
      <c r="D2018" s="385"/>
      <c r="E2018" s="149"/>
      <c r="F2018" s="149"/>
      <c r="G2018" s="150"/>
    </row>
    <row r="2019" spans="2:7" x14ac:dyDescent="0.25">
      <c r="B2019" s="382"/>
      <c r="C2019" s="383" t="str">
        <f>IFERROR(IF(LEN(B2019)&gt;0,IF(INDEX(TasksList!$C$6:$C$25,MATCH(LEFT(B2019,SEARCH(" - ",B2019)-1)*1,TasksList!$B$6:$B$25,0),1)=0,"",INDEX(TasksList!$C$6:$C$25,MATCH(LEFT(B2019,SEARCH(" - ",B2019)-1)*1,TasksList!$B$6:$B$25,0),1)),""),"Task not found!")</f>
        <v/>
      </c>
      <c r="D2019" s="385"/>
      <c r="E2019" s="149"/>
      <c r="F2019" s="149"/>
      <c r="G2019" s="150"/>
    </row>
    <row r="2020" spans="2:7" x14ac:dyDescent="0.25">
      <c r="B2020" s="382"/>
      <c r="C2020" s="383" t="str">
        <f>IFERROR(IF(LEN(B2020)&gt;0,IF(INDEX(TasksList!$C$6:$C$25,MATCH(LEFT(B2020,SEARCH(" - ",B2020)-1)*1,TasksList!$B$6:$B$25,0),1)=0,"",INDEX(TasksList!$C$6:$C$25,MATCH(LEFT(B2020,SEARCH(" - ",B2020)-1)*1,TasksList!$B$6:$B$25,0),1)),""),"Task not found!")</f>
        <v/>
      </c>
      <c r="D2020" s="385"/>
      <c r="E2020" s="149"/>
      <c r="F2020" s="149"/>
      <c r="G2020" s="150"/>
    </row>
    <row r="2021" spans="2:7" x14ac:dyDescent="0.25">
      <c r="B2021" s="382"/>
      <c r="C2021" s="383" t="str">
        <f>IFERROR(IF(LEN(B2021)&gt;0,IF(INDEX(TasksList!$C$6:$C$25,MATCH(LEFT(B2021,SEARCH(" - ",B2021)-1)*1,TasksList!$B$6:$B$25,0),1)=0,"",INDEX(TasksList!$C$6:$C$25,MATCH(LEFT(B2021,SEARCH(" - ",B2021)-1)*1,TasksList!$B$6:$B$25,0),1)),""),"Task not found!")</f>
        <v/>
      </c>
      <c r="D2021" s="385"/>
      <c r="E2021" s="149"/>
      <c r="F2021" s="149"/>
      <c r="G2021" s="150"/>
    </row>
    <row r="2022" spans="2:7" x14ac:dyDescent="0.25">
      <c r="B2022" s="382"/>
      <c r="C2022" s="383" t="str">
        <f>IFERROR(IF(LEN(B2022)&gt;0,IF(INDEX(TasksList!$C$6:$C$25,MATCH(LEFT(B2022,SEARCH(" - ",B2022)-1)*1,TasksList!$B$6:$B$25,0),1)=0,"",INDEX(TasksList!$C$6:$C$25,MATCH(LEFT(B2022,SEARCH(" - ",B2022)-1)*1,TasksList!$B$6:$B$25,0),1)),""),"Task not found!")</f>
        <v/>
      </c>
      <c r="D2022" s="385"/>
      <c r="E2022" s="149"/>
      <c r="F2022" s="149"/>
      <c r="G2022" s="150"/>
    </row>
    <row r="2023" spans="2:7" x14ac:dyDescent="0.25">
      <c r="B2023" s="382"/>
      <c r="C2023" s="383" t="str">
        <f>IFERROR(IF(LEN(B2023)&gt;0,IF(INDEX(TasksList!$C$6:$C$25,MATCH(LEFT(B2023,SEARCH(" - ",B2023)-1)*1,TasksList!$B$6:$B$25,0),1)=0,"",INDEX(TasksList!$C$6:$C$25,MATCH(LEFT(B2023,SEARCH(" - ",B2023)-1)*1,TasksList!$B$6:$B$25,0),1)),""),"Task not found!")</f>
        <v/>
      </c>
      <c r="D2023" s="385"/>
      <c r="E2023" s="149"/>
      <c r="F2023" s="149"/>
      <c r="G2023" s="150"/>
    </row>
    <row r="2024" spans="2:7" x14ac:dyDescent="0.25">
      <c r="B2024" s="382"/>
      <c r="C2024" s="383" t="str">
        <f>IFERROR(IF(LEN(B2024)&gt;0,IF(INDEX(TasksList!$C$6:$C$25,MATCH(LEFT(B2024,SEARCH(" - ",B2024)-1)*1,TasksList!$B$6:$B$25,0),1)=0,"",INDEX(TasksList!$C$6:$C$25,MATCH(LEFT(B2024,SEARCH(" - ",B2024)-1)*1,TasksList!$B$6:$B$25,0),1)),""),"Task not found!")</f>
        <v/>
      </c>
      <c r="D2024" s="385"/>
      <c r="E2024" s="149"/>
      <c r="F2024" s="149"/>
      <c r="G2024" s="150"/>
    </row>
    <row r="2025" spans="2:7" x14ac:dyDescent="0.25">
      <c r="B2025" s="382"/>
      <c r="C2025" s="383" t="str">
        <f>IFERROR(IF(LEN(B2025)&gt;0,IF(INDEX(TasksList!$C$6:$C$25,MATCH(LEFT(B2025,SEARCH(" - ",B2025)-1)*1,TasksList!$B$6:$B$25,0),1)=0,"",INDEX(TasksList!$C$6:$C$25,MATCH(LEFT(B2025,SEARCH(" - ",B2025)-1)*1,TasksList!$B$6:$B$25,0),1)),""),"Task not found!")</f>
        <v/>
      </c>
      <c r="D2025" s="385"/>
      <c r="E2025" s="149"/>
      <c r="F2025" s="149"/>
      <c r="G2025" s="150"/>
    </row>
    <row r="2026" spans="2:7" x14ac:dyDescent="0.25">
      <c r="B2026" s="382"/>
      <c r="C2026" s="383" t="str">
        <f>IFERROR(IF(LEN(B2026)&gt;0,IF(INDEX(TasksList!$C$6:$C$25,MATCH(LEFT(B2026,SEARCH(" - ",B2026)-1)*1,TasksList!$B$6:$B$25,0),1)=0,"",INDEX(TasksList!$C$6:$C$25,MATCH(LEFT(B2026,SEARCH(" - ",B2026)-1)*1,TasksList!$B$6:$B$25,0),1)),""),"Task not found!")</f>
        <v/>
      </c>
      <c r="D2026" s="385"/>
      <c r="E2026" s="149"/>
      <c r="F2026" s="149"/>
      <c r="G2026" s="150"/>
    </row>
    <row r="2027" spans="2:7" x14ac:dyDescent="0.25">
      <c r="B2027" s="382"/>
      <c r="C2027" s="383" t="str">
        <f>IFERROR(IF(LEN(B2027)&gt;0,IF(INDEX(TasksList!$C$6:$C$25,MATCH(LEFT(B2027,SEARCH(" - ",B2027)-1)*1,TasksList!$B$6:$B$25,0),1)=0,"",INDEX(TasksList!$C$6:$C$25,MATCH(LEFT(B2027,SEARCH(" - ",B2027)-1)*1,TasksList!$B$6:$B$25,0),1)),""),"Task not found!")</f>
        <v/>
      </c>
      <c r="D2027" s="385"/>
      <c r="E2027" s="149"/>
      <c r="F2027" s="149"/>
      <c r="G2027" s="150"/>
    </row>
    <row r="2028" spans="2:7" x14ac:dyDescent="0.25">
      <c r="B2028" s="382"/>
      <c r="C2028" s="383" t="str">
        <f>IFERROR(IF(LEN(B2028)&gt;0,IF(INDEX(TasksList!$C$6:$C$25,MATCH(LEFT(B2028,SEARCH(" - ",B2028)-1)*1,TasksList!$B$6:$B$25,0),1)=0,"",INDEX(TasksList!$C$6:$C$25,MATCH(LEFT(B2028,SEARCH(" - ",B2028)-1)*1,TasksList!$B$6:$B$25,0),1)),""),"Task not found!")</f>
        <v/>
      </c>
      <c r="D2028" s="385"/>
      <c r="E2028" s="149"/>
      <c r="F2028" s="149"/>
      <c r="G2028" s="150"/>
    </row>
    <row r="2029" spans="2:7" x14ac:dyDescent="0.25">
      <c r="B2029" s="382"/>
      <c r="C2029" s="383" t="str">
        <f>IFERROR(IF(LEN(B2029)&gt;0,IF(INDEX(TasksList!$C$6:$C$25,MATCH(LEFT(B2029,SEARCH(" - ",B2029)-1)*1,TasksList!$B$6:$B$25,0),1)=0,"",INDEX(TasksList!$C$6:$C$25,MATCH(LEFT(B2029,SEARCH(" - ",B2029)-1)*1,TasksList!$B$6:$B$25,0),1)),""),"Task not found!")</f>
        <v/>
      </c>
      <c r="D2029" s="385"/>
      <c r="E2029" s="149"/>
      <c r="F2029" s="149"/>
      <c r="G2029" s="150"/>
    </row>
    <row r="2030" spans="2:7" x14ac:dyDescent="0.25">
      <c r="B2030" s="382"/>
      <c r="C2030" s="383" t="str">
        <f>IFERROR(IF(LEN(B2030)&gt;0,IF(INDEX(TasksList!$C$6:$C$25,MATCH(LEFT(B2030,SEARCH(" - ",B2030)-1)*1,TasksList!$B$6:$B$25,0),1)=0,"",INDEX(TasksList!$C$6:$C$25,MATCH(LEFT(B2030,SEARCH(" - ",B2030)-1)*1,TasksList!$B$6:$B$25,0),1)),""),"Task not found!")</f>
        <v/>
      </c>
      <c r="D2030" s="385"/>
      <c r="E2030" s="149"/>
      <c r="F2030" s="149"/>
      <c r="G2030" s="150"/>
    </row>
    <row r="2031" spans="2:7" x14ac:dyDescent="0.25">
      <c r="B2031" s="382"/>
      <c r="C2031" s="383" t="str">
        <f>IFERROR(IF(LEN(B2031)&gt;0,IF(INDEX(TasksList!$C$6:$C$25,MATCH(LEFT(B2031,SEARCH(" - ",B2031)-1)*1,TasksList!$B$6:$B$25,0),1)=0,"",INDEX(TasksList!$C$6:$C$25,MATCH(LEFT(B2031,SEARCH(" - ",B2031)-1)*1,TasksList!$B$6:$B$25,0),1)),""),"Task not found!")</f>
        <v/>
      </c>
      <c r="D2031" s="385"/>
      <c r="E2031" s="149"/>
      <c r="F2031" s="149"/>
      <c r="G2031" s="150"/>
    </row>
    <row r="2032" spans="2:7" x14ac:dyDescent="0.25">
      <c r="B2032" s="382"/>
      <c r="C2032" s="383" t="str">
        <f>IFERROR(IF(LEN(B2032)&gt;0,IF(INDEX(TasksList!$C$6:$C$25,MATCH(LEFT(B2032,SEARCH(" - ",B2032)-1)*1,TasksList!$B$6:$B$25,0),1)=0,"",INDEX(TasksList!$C$6:$C$25,MATCH(LEFT(B2032,SEARCH(" - ",B2032)-1)*1,TasksList!$B$6:$B$25,0),1)),""),"Task not found!")</f>
        <v/>
      </c>
      <c r="D2032" s="385"/>
      <c r="E2032" s="149"/>
      <c r="F2032" s="149"/>
      <c r="G2032" s="150"/>
    </row>
    <row r="2033" spans="2:7" x14ac:dyDescent="0.25">
      <c r="B2033" s="382"/>
      <c r="C2033" s="383" t="str">
        <f>IFERROR(IF(LEN(B2033)&gt;0,IF(INDEX(TasksList!$C$6:$C$25,MATCH(LEFT(B2033,SEARCH(" - ",B2033)-1)*1,TasksList!$B$6:$B$25,0),1)=0,"",INDEX(TasksList!$C$6:$C$25,MATCH(LEFT(B2033,SEARCH(" - ",B2033)-1)*1,TasksList!$B$6:$B$25,0),1)),""),"Task not found!")</f>
        <v/>
      </c>
      <c r="D2033" s="385"/>
      <c r="E2033" s="149"/>
      <c r="F2033" s="149"/>
      <c r="G2033" s="150"/>
    </row>
    <row r="2034" spans="2:7" x14ac:dyDescent="0.25">
      <c r="B2034" s="382"/>
      <c r="C2034" s="383" t="str">
        <f>IFERROR(IF(LEN(B2034)&gt;0,IF(INDEX(TasksList!$C$6:$C$25,MATCH(LEFT(B2034,SEARCH(" - ",B2034)-1)*1,TasksList!$B$6:$B$25,0),1)=0,"",INDEX(TasksList!$C$6:$C$25,MATCH(LEFT(B2034,SEARCH(" - ",B2034)-1)*1,TasksList!$B$6:$B$25,0),1)),""),"Task not found!")</f>
        <v/>
      </c>
      <c r="D2034" s="385"/>
      <c r="E2034" s="149"/>
      <c r="F2034" s="149"/>
      <c r="G2034" s="150"/>
    </row>
    <row r="2035" spans="2:7" x14ac:dyDescent="0.25">
      <c r="B2035" s="382"/>
      <c r="C2035" s="383" t="str">
        <f>IFERROR(IF(LEN(B2035)&gt;0,IF(INDEX(TasksList!$C$6:$C$25,MATCH(LEFT(B2035,SEARCH(" - ",B2035)-1)*1,TasksList!$B$6:$B$25,0),1)=0,"",INDEX(TasksList!$C$6:$C$25,MATCH(LEFT(B2035,SEARCH(" - ",B2035)-1)*1,TasksList!$B$6:$B$25,0),1)),""),"Task not found!")</f>
        <v/>
      </c>
      <c r="D2035" s="385"/>
      <c r="E2035" s="149"/>
      <c r="F2035" s="149"/>
      <c r="G2035" s="150"/>
    </row>
    <row r="2036" spans="2:7" x14ac:dyDescent="0.25">
      <c r="B2036" s="382"/>
      <c r="C2036" s="383" t="str">
        <f>IFERROR(IF(LEN(B2036)&gt;0,IF(INDEX(TasksList!$C$6:$C$25,MATCH(LEFT(B2036,SEARCH(" - ",B2036)-1)*1,TasksList!$B$6:$B$25,0),1)=0,"",INDEX(TasksList!$C$6:$C$25,MATCH(LEFT(B2036,SEARCH(" - ",B2036)-1)*1,TasksList!$B$6:$B$25,0),1)),""),"Task not found!")</f>
        <v/>
      </c>
      <c r="D2036" s="385"/>
      <c r="E2036" s="149"/>
      <c r="F2036" s="149"/>
      <c r="G2036" s="150"/>
    </row>
    <row r="2037" spans="2:7" x14ac:dyDescent="0.25">
      <c r="B2037" s="382"/>
      <c r="C2037" s="383" t="str">
        <f>IFERROR(IF(LEN(B2037)&gt;0,IF(INDEX(TasksList!$C$6:$C$25,MATCH(LEFT(B2037,SEARCH(" - ",B2037)-1)*1,TasksList!$B$6:$B$25,0),1)=0,"",INDEX(TasksList!$C$6:$C$25,MATCH(LEFT(B2037,SEARCH(" - ",B2037)-1)*1,TasksList!$B$6:$B$25,0),1)),""),"Task not found!")</f>
        <v/>
      </c>
      <c r="D2037" s="385"/>
      <c r="E2037" s="149"/>
      <c r="F2037" s="149"/>
      <c r="G2037" s="150"/>
    </row>
    <row r="2038" spans="2:7" x14ac:dyDescent="0.25">
      <c r="B2038" s="382"/>
      <c r="C2038" s="383" t="str">
        <f>IFERROR(IF(LEN(B2038)&gt;0,IF(INDEX(TasksList!$C$6:$C$25,MATCH(LEFT(B2038,SEARCH(" - ",B2038)-1)*1,TasksList!$B$6:$B$25,0),1)=0,"",INDEX(TasksList!$C$6:$C$25,MATCH(LEFT(B2038,SEARCH(" - ",B2038)-1)*1,TasksList!$B$6:$B$25,0),1)),""),"Task not found!")</f>
        <v/>
      </c>
      <c r="D2038" s="385"/>
      <c r="E2038" s="149"/>
      <c r="F2038" s="149"/>
      <c r="G2038" s="150"/>
    </row>
    <row r="2039" spans="2:7" x14ac:dyDescent="0.25">
      <c r="B2039" s="382"/>
      <c r="C2039" s="383" t="str">
        <f>IFERROR(IF(LEN(B2039)&gt;0,IF(INDEX(TasksList!$C$6:$C$25,MATCH(LEFT(B2039,SEARCH(" - ",B2039)-1)*1,TasksList!$B$6:$B$25,0),1)=0,"",INDEX(TasksList!$C$6:$C$25,MATCH(LEFT(B2039,SEARCH(" - ",B2039)-1)*1,TasksList!$B$6:$B$25,0),1)),""),"Task not found!")</f>
        <v/>
      </c>
      <c r="D2039" s="385"/>
      <c r="E2039" s="149"/>
      <c r="F2039" s="149"/>
      <c r="G2039" s="150"/>
    </row>
    <row r="2040" spans="2:7" x14ac:dyDescent="0.25">
      <c r="B2040" s="382"/>
      <c r="C2040" s="383" t="str">
        <f>IFERROR(IF(LEN(B2040)&gt;0,IF(INDEX(TasksList!$C$6:$C$25,MATCH(LEFT(B2040,SEARCH(" - ",B2040)-1)*1,TasksList!$B$6:$B$25,0),1)=0,"",INDEX(TasksList!$C$6:$C$25,MATCH(LEFT(B2040,SEARCH(" - ",B2040)-1)*1,TasksList!$B$6:$B$25,0),1)),""),"Task not found!")</f>
        <v/>
      </c>
      <c r="D2040" s="385"/>
      <c r="E2040" s="149"/>
      <c r="F2040" s="149"/>
      <c r="G2040" s="150"/>
    </row>
    <row r="2041" spans="2:7" x14ac:dyDescent="0.25">
      <c r="B2041" s="382"/>
      <c r="C2041" s="383" t="str">
        <f>IFERROR(IF(LEN(B2041)&gt;0,IF(INDEX(TasksList!$C$6:$C$25,MATCH(LEFT(B2041,SEARCH(" - ",B2041)-1)*1,TasksList!$B$6:$B$25,0),1)=0,"",INDEX(TasksList!$C$6:$C$25,MATCH(LEFT(B2041,SEARCH(" - ",B2041)-1)*1,TasksList!$B$6:$B$25,0),1)),""),"Task not found!")</f>
        <v/>
      </c>
      <c r="D2041" s="385"/>
      <c r="E2041" s="149"/>
      <c r="F2041" s="149"/>
      <c r="G2041" s="150"/>
    </row>
    <row r="2042" spans="2:7" x14ac:dyDescent="0.25">
      <c r="B2042" s="382"/>
      <c r="C2042" s="383" t="str">
        <f>IFERROR(IF(LEN(B2042)&gt;0,IF(INDEX(TasksList!$C$6:$C$25,MATCH(LEFT(B2042,SEARCH(" - ",B2042)-1)*1,TasksList!$B$6:$B$25,0),1)=0,"",INDEX(TasksList!$C$6:$C$25,MATCH(LEFT(B2042,SEARCH(" - ",B2042)-1)*1,TasksList!$B$6:$B$25,0),1)),""),"Task not found!")</f>
        <v/>
      </c>
      <c r="D2042" s="385"/>
      <c r="E2042" s="149"/>
      <c r="F2042" s="149"/>
      <c r="G2042" s="150"/>
    </row>
    <row r="2043" spans="2:7" x14ac:dyDescent="0.25">
      <c r="B2043" s="382"/>
      <c r="C2043" s="383" t="str">
        <f>IFERROR(IF(LEN(B2043)&gt;0,IF(INDEX(TasksList!$C$6:$C$25,MATCH(LEFT(B2043,SEARCH(" - ",B2043)-1)*1,TasksList!$B$6:$B$25,0),1)=0,"",INDEX(TasksList!$C$6:$C$25,MATCH(LEFT(B2043,SEARCH(" - ",B2043)-1)*1,TasksList!$B$6:$B$25,0),1)),""),"Task not found!")</f>
        <v/>
      </c>
      <c r="D2043" s="385"/>
      <c r="E2043" s="149"/>
      <c r="F2043" s="149"/>
      <c r="G2043" s="150"/>
    </row>
    <row r="2044" spans="2:7" x14ac:dyDescent="0.25">
      <c r="B2044" s="382"/>
      <c r="C2044" s="383" t="str">
        <f>IFERROR(IF(LEN(B2044)&gt;0,IF(INDEX(TasksList!$C$6:$C$25,MATCH(LEFT(B2044,SEARCH(" - ",B2044)-1)*1,TasksList!$B$6:$B$25,0),1)=0,"",INDEX(TasksList!$C$6:$C$25,MATCH(LEFT(B2044,SEARCH(" - ",B2044)-1)*1,TasksList!$B$6:$B$25,0),1)),""),"Task not found!")</f>
        <v/>
      </c>
      <c r="D2044" s="385"/>
      <c r="E2044" s="149"/>
      <c r="F2044" s="149"/>
      <c r="G2044" s="150"/>
    </row>
    <row r="2045" spans="2:7" x14ac:dyDescent="0.25">
      <c r="B2045" s="382"/>
      <c r="C2045" s="383" t="str">
        <f>IFERROR(IF(LEN(B2045)&gt;0,IF(INDEX(TasksList!$C$6:$C$25,MATCH(LEFT(B2045,SEARCH(" - ",B2045)-1)*1,TasksList!$B$6:$B$25,0),1)=0,"",INDEX(TasksList!$C$6:$C$25,MATCH(LEFT(B2045,SEARCH(" - ",B2045)-1)*1,TasksList!$B$6:$B$25,0),1)),""),"Task not found!")</f>
        <v/>
      </c>
      <c r="D2045" s="385"/>
      <c r="E2045" s="149"/>
      <c r="F2045" s="149"/>
      <c r="G2045" s="150"/>
    </row>
    <row r="2046" spans="2:7" x14ac:dyDescent="0.25">
      <c r="B2046" s="382"/>
      <c r="C2046" s="383" t="str">
        <f>IFERROR(IF(LEN(B2046)&gt;0,IF(INDEX(TasksList!$C$6:$C$25,MATCH(LEFT(B2046,SEARCH(" - ",B2046)-1)*1,TasksList!$B$6:$B$25,0),1)=0,"",INDEX(TasksList!$C$6:$C$25,MATCH(LEFT(B2046,SEARCH(" - ",B2046)-1)*1,TasksList!$B$6:$B$25,0),1)),""),"Task not found!")</f>
        <v/>
      </c>
      <c r="D2046" s="385"/>
      <c r="E2046" s="149"/>
      <c r="F2046" s="149"/>
      <c r="G2046" s="150"/>
    </row>
    <row r="2047" spans="2:7" x14ac:dyDescent="0.25">
      <c r="B2047" s="382"/>
      <c r="C2047" s="383" t="str">
        <f>IFERROR(IF(LEN(B2047)&gt;0,IF(INDEX(TasksList!$C$6:$C$25,MATCH(LEFT(B2047,SEARCH(" - ",B2047)-1)*1,TasksList!$B$6:$B$25,0),1)=0,"",INDEX(TasksList!$C$6:$C$25,MATCH(LEFT(B2047,SEARCH(" - ",B2047)-1)*1,TasksList!$B$6:$B$25,0),1)),""),"Task not found!")</f>
        <v/>
      </c>
      <c r="D2047" s="385"/>
      <c r="E2047" s="149"/>
      <c r="F2047" s="149"/>
      <c r="G2047" s="150"/>
    </row>
    <row r="2048" spans="2:7" x14ac:dyDescent="0.25">
      <c r="B2048" s="382"/>
      <c r="C2048" s="383" t="str">
        <f>IFERROR(IF(LEN(B2048)&gt;0,IF(INDEX(TasksList!$C$6:$C$25,MATCH(LEFT(B2048,SEARCH(" - ",B2048)-1)*1,TasksList!$B$6:$B$25,0),1)=0,"",INDEX(TasksList!$C$6:$C$25,MATCH(LEFT(B2048,SEARCH(" - ",B2048)-1)*1,TasksList!$B$6:$B$25,0),1)),""),"Task not found!")</f>
        <v/>
      </c>
      <c r="D2048" s="385"/>
      <c r="E2048" s="149"/>
      <c r="F2048" s="149"/>
      <c r="G2048" s="150"/>
    </row>
    <row r="2049" spans="2:7" x14ac:dyDescent="0.25">
      <c r="B2049" s="382"/>
      <c r="C2049" s="383" t="str">
        <f>IFERROR(IF(LEN(B2049)&gt;0,IF(INDEX(TasksList!$C$6:$C$25,MATCH(LEFT(B2049,SEARCH(" - ",B2049)-1)*1,TasksList!$B$6:$B$25,0),1)=0,"",INDEX(TasksList!$C$6:$C$25,MATCH(LEFT(B2049,SEARCH(" - ",B2049)-1)*1,TasksList!$B$6:$B$25,0),1)),""),"Task not found!")</f>
        <v/>
      </c>
      <c r="D2049" s="385"/>
      <c r="E2049" s="149"/>
      <c r="F2049" s="149"/>
      <c r="G2049" s="150"/>
    </row>
    <row r="2050" spans="2:7" x14ac:dyDescent="0.25">
      <c r="B2050" s="382"/>
      <c r="C2050" s="383" t="str">
        <f>IFERROR(IF(LEN(B2050)&gt;0,IF(INDEX(TasksList!$C$6:$C$25,MATCH(LEFT(B2050,SEARCH(" - ",B2050)-1)*1,TasksList!$B$6:$B$25,0),1)=0,"",INDEX(TasksList!$C$6:$C$25,MATCH(LEFT(B2050,SEARCH(" - ",B2050)-1)*1,TasksList!$B$6:$B$25,0),1)),""),"Task not found!")</f>
        <v/>
      </c>
      <c r="D2050" s="385"/>
      <c r="E2050" s="149"/>
      <c r="F2050" s="149"/>
      <c r="G2050" s="150"/>
    </row>
    <row r="2051" spans="2:7" x14ac:dyDescent="0.25">
      <c r="B2051" s="382"/>
      <c r="C2051" s="383" t="str">
        <f>IFERROR(IF(LEN(B2051)&gt;0,IF(INDEX(TasksList!$C$6:$C$25,MATCH(LEFT(B2051,SEARCH(" - ",B2051)-1)*1,TasksList!$B$6:$B$25,0),1)=0,"",INDEX(TasksList!$C$6:$C$25,MATCH(LEFT(B2051,SEARCH(" - ",B2051)-1)*1,TasksList!$B$6:$B$25,0),1)),""),"Task not found!")</f>
        <v/>
      </c>
      <c r="D2051" s="385"/>
      <c r="E2051" s="149"/>
      <c r="F2051" s="149"/>
      <c r="G2051" s="150"/>
    </row>
    <row r="2052" spans="2:7" x14ac:dyDescent="0.25">
      <c r="B2052" s="382"/>
      <c r="C2052" s="383" t="str">
        <f>IFERROR(IF(LEN(B2052)&gt;0,IF(INDEX(TasksList!$C$6:$C$25,MATCH(LEFT(B2052,SEARCH(" - ",B2052)-1)*1,TasksList!$B$6:$B$25,0),1)=0,"",INDEX(TasksList!$C$6:$C$25,MATCH(LEFT(B2052,SEARCH(" - ",B2052)-1)*1,TasksList!$B$6:$B$25,0),1)),""),"Task not found!")</f>
        <v/>
      </c>
      <c r="D2052" s="385"/>
      <c r="E2052" s="149"/>
      <c r="F2052" s="149"/>
      <c r="G2052" s="150"/>
    </row>
    <row r="2053" spans="2:7" x14ac:dyDescent="0.25">
      <c r="B2053" s="382"/>
      <c r="C2053" s="383" t="str">
        <f>IFERROR(IF(LEN(B2053)&gt;0,IF(INDEX(TasksList!$C$6:$C$25,MATCH(LEFT(B2053,SEARCH(" - ",B2053)-1)*1,TasksList!$B$6:$B$25,0),1)=0,"",INDEX(TasksList!$C$6:$C$25,MATCH(LEFT(B2053,SEARCH(" - ",B2053)-1)*1,TasksList!$B$6:$B$25,0),1)),""),"Task not found!")</f>
        <v/>
      </c>
      <c r="D2053" s="385"/>
      <c r="E2053" s="149"/>
      <c r="F2053" s="149"/>
      <c r="G2053" s="150"/>
    </row>
    <row r="2054" spans="2:7" x14ac:dyDescent="0.25">
      <c r="B2054" s="382"/>
      <c r="C2054" s="383" t="str">
        <f>IFERROR(IF(LEN(B2054)&gt;0,IF(INDEX(TasksList!$C$6:$C$25,MATCH(LEFT(B2054,SEARCH(" - ",B2054)-1)*1,TasksList!$B$6:$B$25,0),1)=0,"",INDEX(TasksList!$C$6:$C$25,MATCH(LEFT(B2054,SEARCH(" - ",B2054)-1)*1,TasksList!$B$6:$B$25,0),1)),""),"Task not found!")</f>
        <v/>
      </c>
      <c r="D2054" s="385"/>
      <c r="E2054" s="149"/>
      <c r="F2054" s="149"/>
      <c r="G2054" s="150"/>
    </row>
    <row r="2055" spans="2:7" x14ac:dyDescent="0.25">
      <c r="B2055" s="382"/>
      <c r="C2055" s="383" t="str">
        <f>IFERROR(IF(LEN(B2055)&gt;0,IF(INDEX(TasksList!$C$6:$C$25,MATCH(LEFT(B2055,SEARCH(" - ",B2055)-1)*1,TasksList!$B$6:$B$25,0),1)=0,"",INDEX(TasksList!$C$6:$C$25,MATCH(LEFT(B2055,SEARCH(" - ",B2055)-1)*1,TasksList!$B$6:$B$25,0),1)),""),"Task not found!")</f>
        <v/>
      </c>
      <c r="D2055" s="385"/>
      <c r="E2055" s="149"/>
      <c r="F2055" s="149"/>
      <c r="G2055" s="150"/>
    </row>
    <row r="2056" spans="2:7" x14ac:dyDescent="0.25">
      <c r="B2056" s="382"/>
      <c r="C2056" s="383" t="str">
        <f>IFERROR(IF(LEN(B2056)&gt;0,IF(INDEX(TasksList!$C$6:$C$25,MATCH(LEFT(B2056,SEARCH(" - ",B2056)-1)*1,TasksList!$B$6:$B$25,0),1)=0,"",INDEX(TasksList!$C$6:$C$25,MATCH(LEFT(B2056,SEARCH(" - ",B2056)-1)*1,TasksList!$B$6:$B$25,0),1)),""),"Task not found!")</f>
        <v/>
      </c>
      <c r="D2056" s="385"/>
      <c r="E2056" s="149"/>
      <c r="F2056" s="149"/>
      <c r="G2056" s="150"/>
    </row>
    <row r="2057" spans="2:7" x14ac:dyDescent="0.25">
      <c r="B2057" s="382"/>
      <c r="C2057" s="383" t="str">
        <f>IFERROR(IF(LEN(B2057)&gt;0,IF(INDEX(TasksList!$C$6:$C$25,MATCH(LEFT(B2057,SEARCH(" - ",B2057)-1)*1,TasksList!$B$6:$B$25,0),1)=0,"",INDEX(TasksList!$C$6:$C$25,MATCH(LEFT(B2057,SEARCH(" - ",B2057)-1)*1,TasksList!$B$6:$B$25,0),1)),""),"Task not found!")</f>
        <v/>
      </c>
      <c r="D2057" s="385"/>
      <c r="E2057" s="149"/>
      <c r="F2057" s="149"/>
      <c r="G2057" s="150"/>
    </row>
    <row r="2058" spans="2:7" x14ac:dyDescent="0.25">
      <c r="B2058" s="382"/>
      <c r="C2058" s="383" t="str">
        <f>IFERROR(IF(LEN(B2058)&gt;0,IF(INDEX(TasksList!$C$6:$C$25,MATCH(LEFT(B2058,SEARCH(" - ",B2058)-1)*1,TasksList!$B$6:$B$25,0),1)=0,"",INDEX(TasksList!$C$6:$C$25,MATCH(LEFT(B2058,SEARCH(" - ",B2058)-1)*1,TasksList!$B$6:$B$25,0),1)),""),"Task not found!")</f>
        <v/>
      </c>
      <c r="D2058" s="385"/>
      <c r="E2058" s="149"/>
      <c r="F2058" s="149"/>
      <c r="G2058" s="150"/>
    </row>
    <row r="2059" spans="2:7" x14ac:dyDescent="0.25">
      <c r="B2059" s="382"/>
      <c r="C2059" s="383" t="str">
        <f>IFERROR(IF(LEN(B2059)&gt;0,IF(INDEX(TasksList!$C$6:$C$25,MATCH(LEFT(B2059,SEARCH(" - ",B2059)-1)*1,TasksList!$B$6:$B$25,0),1)=0,"",INDEX(TasksList!$C$6:$C$25,MATCH(LEFT(B2059,SEARCH(" - ",B2059)-1)*1,TasksList!$B$6:$B$25,0),1)),""),"Task not found!")</f>
        <v/>
      </c>
      <c r="D2059" s="385"/>
      <c r="E2059" s="149"/>
      <c r="F2059" s="149"/>
      <c r="G2059" s="150"/>
    </row>
    <row r="2060" spans="2:7" x14ac:dyDescent="0.25">
      <c r="B2060" s="382"/>
      <c r="C2060" s="383" t="str">
        <f>IFERROR(IF(LEN(B2060)&gt;0,IF(INDEX(TasksList!$C$6:$C$25,MATCH(LEFT(B2060,SEARCH(" - ",B2060)-1)*1,TasksList!$B$6:$B$25,0),1)=0,"",INDEX(TasksList!$C$6:$C$25,MATCH(LEFT(B2060,SEARCH(" - ",B2060)-1)*1,TasksList!$B$6:$B$25,0),1)),""),"Task not found!")</f>
        <v/>
      </c>
      <c r="D2060" s="385"/>
      <c r="E2060" s="149"/>
      <c r="F2060" s="149"/>
      <c r="G2060" s="150"/>
    </row>
    <row r="2061" spans="2:7" x14ac:dyDescent="0.25">
      <c r="B2061" s="382"/>
      <c r="C2061" s="383" t="str">
        <f>IFERROR(IF(LEN(B2061)&gt;0,IF(INDEX(TasksList!$C$6:$C$25,MATCH(LEFT(B2061,SEARCH(" - ",B2061)-1)*1,TasksList!$B$6:$B$25,0),1)=0,"",INDEX(TasksList!$C$6:$C$25,MATCH(LEFT(B2061,SEARCH(" - ",B2061)-1)*1,TasksList!$B$6:$B$25,0),1)),""),"Task not found!")</f>
        <v/>
      </c>
      <c r="D2061" s="385"/>
      <c r="E2061" s="149"/>
      <c r="F2061" s="149"/>
      <c r="G2061" s="150"/>
    </row>
    <row r="2062" spans="2:7" x14ac:dyDescent="0.25">
      <c r="B2062" s="382"/>
      <c r="C2062" s="383" t="str">
        <f>IFERROR(IF(LEN(B2062)&gt;0,IF(INDEX(TasksList!$C$6:$C$25,MATCH(LEFT(B2062,SEARCH(" - ",B2062)-1)*1,TasksList!$B$6:$B$25,0),1)=0,"",INDEX(TasksList!$C$6:$C$25,MATCH(LEFT(B2062,SEARCH(" - ",B2062)-1)*1,TasksList!$B$6:$B$25,0),1)),""),"Task not found!")</f>
        <v/>
      </c>
      <c r="D2062" s="385"/>
      <c r="E2062" s="149"/>
      <c r="F2062" s="149"/>
      <c r="G2062" s="150"/>
    </row>
    <row r="2063" spans="2:7" x14ac:dyDescent="0.25">
      <c r="B2063" s="382"/>
      <c r="C2063" s="383" t="str">
        <f>IFERROR(IF(LEN(B2063)&gt;0,IF(INDEX(TasksList!$C$6:$C$25,MATCH(LEFT(B2063,SEARCH(" - ",B2063)-1)*1,TasksList!$B$6:$B$25,0),1)=0,"",INDEX(TasksList!$C$6:$C$25,MATCH(LEFT(B2063,SEARCH(" - ",B2063)-1)*1,TasksList!$B$6:$B$25,0),1)),""),"Task not found!")</f>
        <v/>
      </c>
      <c r="D2063" s="385"/>
      <c r="E2063" s="149"/>
      <c r="F2063" s="149"/>
      <c r="G2063" s="150"/>
    </row>
    <row r="2064" spans="2:7" x14ac:dyDescent="0.25">
      <c r="B2064" s="382"/>
      <c r="C2064" s="383" t="str">
        <f>IFERROR(IF(LEN(B2064)&gt;0,IF(INDEX(TasksList!$C$6:$C$25,MATCH(LEFT(B2064,SEARCH(" - ",B2064)-1)*1,TasksList!$B$6:$B$25,0),1)=0,"",INDEX(TasksList!$C$6:$C$25,MATCH(LEFT(B2064,SEARCH(" - ",B2064)-1)*1,TasksList!$B$6:$B$25,0),1)),""),"Task not found!")</f>
        <v/>
      </c>
      <c r="D2064" s="385"/>
      <c r="E2064" s="149"/>
      <c r="F2064" s="149"/>
      <c r="G2064" s="150"/>
    </row>
    <row r="2065" spans="2:7" x14ac:dyDescent="0.25">
      <c r="B2065" s="382"/>
      <c r="C2065" s="383" t="str">
        <f>IFERROR(IF(LEN(B2065)&gt;0,IF(INDEX(TasksList!$C$6:$C$25,MATCH(LEFT(B2065,SEARCH(" - ",B2065)-1)*1,TasksList!$B$6:$B$25,0),1)=0,"",INDEX(TasksList!$C$6:$C$25,MATCH(LEFT(B2065,SEARCH(" - ",B2065)-1)*1,TasksList!$B$6:$B$25,0),1)),""),"Task not found!")</f>
        <v/>
      </c>
      <c r="D2065" s="385"/>
      <c r="E2065" s="149"/>
      <c r="F2065" s="149"/>
      <c r="G2065" s="150"/>
    </row>
    <row r="2066" spans="2:7" x14ac:dyDescent="0.25">
      <c r="B2066" s="382"/>
      <c r="C2066" s="383" t="str">
        <f>IFERROR(IF(LEN(B2066)&gt;0,IF(INDEX(TasksList!$C$6:$C$25,MATCH(LEFT(B2066,SEARCH(" - ",B2066)-1)*1,TasksList!$B$6:$B$25,0),1)=0,"",INDEX(TasksList!$C$6:$C$25,MATCH(LEFT(B2066,SEARCH(" - ",B2066)-1)*1,TasksList!$B$6:$B$25,0),1)),""),"Task not found!")</f>
        <v/>
      </c>
      <c r="D2066" s="385"/>
      <c r="E2066" s="149"/>
      <c r="F2066" s="149"/>
      <c r="G2066" s="150"/>
    </row>
    <row r="2067" spans="2:7" x14ac:dyDescent="0.25">
      <c r="B2067" s="382"/>
      <c r="C2067" s="383" t="str">
        <f>IFERROR(IF(LEN(B2067)&gt;0,IF(INDEX(TasksList!$C$6:$C$25,MATCH(LEFT(B2067,SEARCH(" - ",B2067)-1)*1,TasksList!$B$6:$B$25,0),1)=0,"",INDEX(TasksList!$C$6:$C$25,MATCH(LEFT(B2067,SEARCH(" - ",B2067)-1)*1,TasksList!$B$6:$B$25,0),1)),""),"Task not found!")</f>
        <v/>
      </c>
      <c r="D2067" s="385"/>
      <c r="E2067" s="149"/>
      <c r="F2067" s="149"/>
      <c r="G2067" s="150"/>
    </row>
    <row r="2068" spans="2:7" x14ac:dyDescent="0.25">
      <c r="B2068" s="382"/>
      <c r="C2068" s="383" t="str">
        <f>IFERROR(IF(LEN(B2068)&gt;0,IF(INDEX(TasksList!$C$6:$C$25,MATCH(LEFT(B2068,SEARCH(" - ",B2068)-1)*1,TasksList!$B$6:$B$25,0),1)=0,"",INDEX(TasksList!$C$6:$C$25,MATCH(LEFT(B2068,SEARCH(" - ",B2068)-1)*1,TasksList!$B$6:$B$25,0),1)),""),"Task not found!")</f>
        <v/>
      </c>
      <c r="D2068" s="385"/>
      <c r="E2068" s="149"/>
      <c r="F2068" s="149"/>
      <c r="G2068" s="150"/>
    </row>
    <row r="2069" spans="2:7" x14ac:dyDescent="0.25">
      <c r="B2069" s="382"/>
      <c r="C2069" s="383" t="str">
        <f>IFERROR(IF(LEN(B2069)&gt;0,IF(INDEX(TasksList!$C$6:$C$25,MATCH(LEFT(B2069,SEARCH(" - ",B2069)-1)*1,TasksList!$B$6:$B$25,0),1)=0,"",INDEX(TasksList!$C$6:$C$25,MATCH(LEFT(B2069,SEARCH(" - ",B2069)-1)*1,TasksList!$B$6:$B$25,0),1)),""),"Task not found!")</f>
        <v/>
      </c>
      <c r="D2069" s="385"/>
      <c r="E2069" s="149"/>
      <c r="F2069" s="149"/>
      <c r="G2069" s="150"/>
    </row>
    <row r="2070" spans="2:7" x14ac:dyDescent="0.25">
      <c r="B2070" s="382"/>
      <c r="C2070" s="383" t="str">
        <f>IFERROR(IF(LEN(B2070)&gt;0,IF(INDEX(TasksList!$C$6:$C$25,MATCH(LEFT(B2070,SEARCH(" - ",B2070)-1)*1,TasksList!$B$6:$B$25,0),1)=0,"",INDEX(TasksList!$C$6:$C$25,MATCH(LEFT(B2070,SEARCH(" - ",B2070)-1)*1,TasksList!$B$6:$B$25,0),1)),""),"Task not found!")</f>
        <v/>
      </c>
      <c r="D2070" s="385"/>
      <c r="E2070" s="149"/>
      <c r="F2070" s="149"/>
      <c r="G2070" s="150"/>
    </row>
    <row r="2071" spans="2:7" x14ac:dyDescent="0.25">
      <c r="B2071" s="382"/>
      <c r="C2071" s="383" t="str">
        <f>IFERROR(IF(LEN(B2071)&gt;0,IF(INDEX(TasksList!$C$6:$C$25,MATCH(LEFT(B2071,SEARCH(" - ",B2071)-1)*1,TasksList!$B$6:$B$25,0),1)=0,"",INDEX(TasksList!$C$6:$C$25,MATCH(LEFT(B2071,SEARCH(" - ",B2071)-1)*1,TasksList!$B$6:$B$25,0),1)),""),"Task not found!")</f>
        <v/>
      </c>
      <c r="D2071" s="385"/>
      <c r="E2071" s="149"/>
      <c r="F2071" s="149"/>
      <c r="G2071" s="150"/>
    </row>
    <row r="2072" spans="2:7" x14ac:dyDescent="0.25">
      <c r="B2072" s="382"/>
      <c r="C2072" s="383" t="str">
        <f>IFERROR(IF(LEN(B2072)&gt;0,IF(INDEX(TasksList!$C$6:$C$25,MATCH(LEFT(B2072,SEARCH(" - ",B2072)-1)*1,TasksList!$B$6:$B$25,0),1)=0,"",INDEX(TasksList!$C$6:$C$25,MATCH(LEFT(B2072,SEARCH(" - ",B2072)-1)*1,TasksList!$B$6:$B$25,0),1)),""),"Task not found!")</f>
        <v/>
      </c>
      <c r="D2072" s="385"/>
      <c r="E2072" s="149"/>
      <c r="F2072" s="149"/>
      <c r="G2072" s="150"/>
    </row>
    <row r="2073" spans="2:7" x14ac:dyDescent="0.25">
      <c r="B2073" s="382"/>
      <c r="C2073" s="383" t="str">
        <f>IFERROR(IF(LEN(B2073)&gt;0,IF(INDEX(TasksList!$C$6:$C$25,MATCH(LEFT(B2073,SEARCH(" - ",B2073)-1)*1,TasksList!$B$6:$B$25,0),1)=0,"",INDEX(TasksList!$C$6:$C$25,MATCH(LEFT(B2073,SEARCH(" - ",B2073)-1)*1,TasksList!$B$6:$B$25,0),1)),""),"Task not found!")</f>
        <v/>
      </c>
      <c r="D2073" s="385"/>
      <c r="E2073" s="149"/>
      <c r="F2073" s="149"/>
      <c r="G2073" s="150"/>
    </row>
    <row r="2074" spans="2:7" x14ac:dyDescent="0.25">
      <c r="B2074" s="382"/>
      <c r="C2074" s="383" t="str">
        <f>IFERROR(IF(LEN(B2074)&gt;0,IF(INDEX(TasksList!$C$6:$C$25,MATCH(LEFT(B2074,SEARCH(" - ",B2074)-1)*1,TasksList!$B$6:$B$25,0),1)=0,"",INDEX(TasksList!$C$6:$C$25,MATCH(LEFT(B2074,SEARCH(" - ",B2074)-1)*1,TasksList!$B$6:$B$25,0),1)),""),"Task not found!")</f>
        <v/>
      </c>
      <c r="D2074" s="385"/>
      <c r="E2074" s="149"/>
      <c r="F2074" s="149"/>
      <c r="G2074" s="150"/>
    </row>
    <row r="2075" spans="2:7" x14ac:dyDescent="0.25">
      <c r="B2075" s="382"/>
      <c r="C2075" s="383" t="str">
        <f>IFERROR(IF(LEN(B2075)&gt;0,IF(INDEX(TasksList!$C$6:$C$25,MATCH(LEFT(B2075,SEARCH(" - ",B2075)-1)*1,TasksList!$B$6:$B$25,0),1)=0,"",INDEX(TasksList!$C$6:$C$25,MATCH(LEFT(B2075,SEARCH(" - ",B2075)-1)*1,TasksList!$B$6:$B$25,0),1)),""),"Task not found!")</f>
        <v/>
      </c>
      <c r="D2075" s="385"/>
      <c r="E2075" s="149"/>
      <c r="F2075" s="149"/>
      <c r="G2075" s="150"/>
    </row>
    <row r="2076" spans="2:7" x14ac:dyDescent="0.25">
      <c r="B2076" s="382"/>
      <c r="C2076" s="383" t="str">
        <f>IFERROR(IF(LEN(B2076)&gt;0,IF(INDEX(TasksList!$C$6:$C$25,MATCH(LEFT(B2076,SEARCH(" - ",B2076)-1)*1,TasksList!$B$6:$B$25,0),1)=0,"",INDEX(TasksList!$C$6:$C$25,MATCH(LEFT(B2076,SEARCH(" - ",B2076)-1)*1,TasksList!$B$6:$B$25,0),1)),""),"Task not found!")</f>
        <v/>
      </c>
      <c r="D2076" s="385"/>
      <c r="E2076" s="149"/>
      <c r="F2076" s="149"/>
      <c r="G2076" s="150"/>
    </row>
    <row r="2077" spans="2:7" x14ac:dyDescent="0.25">
      <c r="B2077" s="382"/>
      <c r="C2077" s="383" t="str">
        <f>IFERROR(IF(LEN(B2077)&gt;0,IF(INDEX(TasksList!$C$6:$C$25,MATCH(LEFT(B2077,SEARCH(" - ",B2077)-1)*1,TasksList!$B$6:$B$25,0),1)=0,"",INDEX(TasksList!$C$6:$C$25,MATCH(LEFT(B2077,SEARCH(" - ",B2077)-1)*1,TasksList!$B$6:$B$25,0),1)),""),"Task not found!")</f>
        <v/>
      </c>
      <c r="D2077" s="385"/>
      <c r="E2077" s="149"/>
      <c r="F2077" s="149"/>
      <c r="G2077" s="150"/>
    </row>
    <row r="2078" spans="2:7" x14ac:dyDescent="0.25">
      <c r="B2078" s="382"/>
      <c r="C2078" s="383" t="str">
        <f>IFERROR(IF(LEN(B2078)&gt;0,IF(INDEX(TasksList!$C$6:$C$25,MATCH(LEFT(B2078,SEARCH(" - ",B2078)-1)*1,TasksList!$B$6:$B$25,0),1)=0,"",INDEX(TasksList!$C$6:$C$25,MATCH(LEFT(B2078,SEARCH(" - ",B2078)-1)*1,TasksList!$B$6:$B$25,0),1)),""),"Task not found!")</f>
        <v/>
      </c>
      <c r="D2078" s="385"/>
      <c r="E2078" s="149"/>
      <c r="F2078" s="149"/>
      <c r="G2078" s="150"/>
    </row>
    <row r="2079" spans="2:7" x14ac:dyDescent="0.25">
      <c r="B2079" s="382"/>
      <c r="C2079" s="383" t="str">
        <f>IFERROR(IF(LEN(B2079)&gt;0,IF(INDEX(TasksList!$C$6:$C$25,MATCH(LEFT(B2079,SEARCH(" - ",B2079)-1)*1,TasksList!$B$6:$B$25,0),1)=0,"",INDEX(TasksList!$C$6:$C$25,MATCH(LEFT(B2079,SEARCH(" - ",B2079)-1)*1,TasksList!$B$6:$B$25,0),1)),""),"Task not found!")</f>
        <v/>
      </c>
      <c r="D2079" s="385"/>
      <c r="E2079" s="149"/>
      <c r="F2079" s="149"/>
      <c r="G2079" s="150"/>
    </row>
    <row r="2080" spans="2:7" x14ac:dyDescent="0.25">
      <c r="B2080" s="382"/>
      <c r="C2080" s="383" t="str">
        <f>IFERROR(IF(LEN(B2080)&gt;0,IF(INDEX(TasksList!$C$6:$C$25,MATCH(LEFT(B2080,SEARCH(" - ",B2080)-1)*1,TasksList!$B$6:$B$25,0),1)=0,"",INDEX(TasksList!$C$6:$C$25,MATCH(LEFT(B2080,SEARCH(" - ",B2080)-1)*1,TasksList!$B$6:$B$25,0),1)),""),"Task not found!")</f>
        <v/>
      </c>
      <c r="D2080" s="385"/>
      <c r="E2080" s="149"/>
      <c r="F2080" s="149"/>
      <c r="G2080" s="150"/>
    </row>
    <row r="2081" spans="2:7" x14ac:dyDescent="0.25">
      <c r="B2081" s="382"/>
      <c r="C2081" s="383" t="str">
        <f>IFERROR(IF(LEN(B2081)&gt;0,IF(INDEX(TasksList!$C$6:$C$25,MATCH(LEFT(B2081,SEARCH(" - ",B2081)-1)*1,TasksList!$B$6:$B$25,0),1)=0,"",INDEX(TasksList!$C$6:$C$25,MATCH(LEFT(B2081,SEARCH(" - ",B2081)-1)*1,TasksList!$B$6:$B$25,0),1)),""),"Task not found!")</f>
        <v/>
      </c>
      <c r="D2081" s="385"/>
      <c r="E2081" s="149"/>
      <c r="F2081" s="149"/>
      <c r="G2081" s="150"/>
    </row>
    <row r="2082" spans="2:7" x14ac:dyDescent="0.25">
      <c r="B2082" s="382"/>
      <c r="C2082" s="383" t="str">
        <f>IFERROR(IF(LEN(B2082)&gt;0,IF(INDEX(TasksList!$C$6:$C$25,MATCH(LEFT(B2082,SEARCH(" - ",B2082)-1)*1,TasksList!$B$6:$B$25,0),1)=0,"",INDEX(TasksList!$C$6:$C$25,MATCH(LEFT(B2082,SEARCH(" - ",B2082)-1)*1,TasksList!$B$6:$B$25,0),1)),""),"Task not found!")</f>
        <v/>
      </c>
      <c r="D2082" s="385"/>
      <c r="E2082" s="149"/>
      <c r="F2082" s="149"/>
      <c r="G2082" s="150"/>
    </row>
    <row r="2083" spans="2:7" x14ac:dyDescent="0.25">
      <c r="B2083" s="382"/>
      <c r="C2083" s="383" t="str">
        <f>IFERROR(IF(LEN(B2083)&gt;0,IF(INDEX(TasksList!$C$6:$C$25,MATCH(LEFT(B2083,SEARCH(" - ",B2083)-1)*1,TasksList!$B$6:$B$25,0),1)=0,"",INDEX(TasksList!$C$6:$C$25,MATCH(LEFT(B2083,SEARCH(" - ",B2083)-1)*1,TasksList!$B$6:$B$25,0),1)),""),"Task not found!")</f>
        <v/>
      </c>
      <c r="D2083" s="385"/>
      <c r="E2083" s="149"/>
      <c r="F2083" s="149"/>
      <c r="G2083" s="150"/>
    </row>
    <row r="2084" spans="2:7" x14ac:dyDescent="0.25">
      <c r="B2084" s="382"/>
      <c r="C2084" s="383" t="str">
        <f>IFERROR(IF(LEN(B2084)&gt;0,IF(INDEX(TasksList!$C$6:$C$25,MATCH(LEFT(B2084,SEARCH(" - ",B2084)-1)*1,TasksList!$B$6:$B$25,0),1)=0,"",INDEX(TasksList!$C$6:$C$25,MATCH(LEFT(B2084,SEARCH(" - ",B2084)-1)*1,TasksList!$B$6:$B$25,0),1)),""),"Task not found!")</f>
        <v/>
      </c>
      <c r="D2084" s="385"/>
      <c r="E2084" s="149"/>
      <c r="F2084" s="149"/>
      <c r="G2084" s="150"/>
    </row>
    <row r="2085" spans="2:7" x14ac:dyDescent="0.25">
      <c r="B2085" s="382"/>
      <c r="C2085" s="383" t="str">
        <f>IFERROR(IF(LEN(B2085)&gt;0,IF(INDEX(TasksList!$C$6:$C$25,MATCH(LEFT(B2085,SEARCH(" - ",B2085)-1)*1,TasksList!$B$6:$B$25,0),1)=0,"",INDEX(TasksList!$C$6:$C$25,MATCH(LEFT(B2085,SEARCH(" - ",B2085)-1)*1,TasksList!$B$6:$B$25,0),1)),""),"Task not found!")</f>
        <v/>
      </c>
      <c r="D2085" s="385"/>
      <c r="E2085" s="149"/>
      <c r="F2085" s="149"/>
      <c r="G2085" s="150"/>
    </row>
    <row r="2086" spans="2:7" x14ac:dyDescent="0.25">
      <c r="B2086" s="382"/>
      <c r="C2086" s="383" t="str">
        <f>IFERROR(IF(LEN(B2086)&gt;0,IF(INDEX(TasksList!$C$6:$C$25,MATCH(LEFT(B2086,SEARCH(" - ",B2086)-1)*1,TasksList!$B$6:$B$25,0),1)=0,"",INDEX(TasksList!$C$6:$C$25,MATCH(LEFT(B2086,SEARCH(" - ",B2086)-1)*1,TasksList!$B$6:$B$25,0),1)),""),"Task not found!")</f>
        <v/>
      </c>
      <c r="D2086" s="385"/>
      <c r="E2086" s="149"/>
      <c r="F2086" s="149"/>
      <c r="G2086" s="150"/>
    </row>
    <row r="2087" spans="2:7" x14ac:dyDescent="0.25">
      <c r="B2087" s="382"/>
      <c r="C2087" s="383" t="str">
        <f>IFERROR(IF(LEN(B2087)&gt;0,IF(INDEX(TasksList!$C$6:$C$25,MATCH(LEFT(B2087,SEARCH(" - ",B2087)-1)*1,TasksList!$B$6:$B$25,0),1)=0,"",INDEX(TasksList!$C$6:$C$25,MATCH(LEFT(B2087,SEARCH(" - ",B2087)-1)*1,TasksList!$B$6:$B$25,0),1)),""),"Task not found!")</f>
        <v/>
      </c>
      <c r="D2087" s="385"/>
      <c r="E2087" s="149"/>
      <c r="F2087" s="149"/>
      <c r="G2087" s="150"/>
    </row>
    <row r="2088" spans="2:7" x14ac:dyDescent="0.25">
      <c r="B2088" s="382"/>
      <c r="C2088" s="383" t="str">
        <f>IFERROR(IF(LEN(B2088)&gt;0,IF(INDEX(TasksList!$C$6:$C$25,MATCH(LEFT(B2088,SEARCH(" - ",B2088)-1)*1,TasksList!$B$6:$B$25,0),1)=0,"",INDEX(TasksList!$C$6:$C$25,MATCH(LEFT(B2088,SEARCH(" - ",B2088)-1)*1,TasksList!$B$6:$B$25,0),1)),""),"Task not found!")</f>
        <v/>
      </c>
      <c r="D2088" s="385"/>
      <c r="E2088" s="149"/>
      <c r="F2088" s="149"/>
      <c r="G2088" s="150"/>
    </row>
    <row r="2089" spans="2:7" x14ac:dyDescent="0.25">
      <c r="B2089" s="382"/>
      <c r="C2089" s="383" t="str">
        <f>IFERROR(IF(LEN(B2089)&gt;0,IF(INDEX(TasksList!$C$6:$C$25,MATCH(LEFT(B2089,SEARCH(" - ",B2089)-1)*1,TasksList!$B$6:$B$25,0),1)=0,"",INDEX(TasksList!$C$6:$C$25,MATCH(LEFT(B2089,SEARCH(" - ",B2089)-1)*1,TasksList!$B$6:$B$25,0),1)),""),"Task not found!")</f>
        <v/>
      </c>
      <c r="D2089" s="385"/>
      <c r="E2089" s="149"/>
      <c r="F2089" s="149"/>
      <c r="G2089" s="150"/>
    </row>
    <row r="2090" spans="2:7" x14ac:dyDescent="0.25">
      <c r="B2090" s="382"/>
      <c r="C2090" s="383" t="str">
        <f>IFERROR(IF(LEN(B2090)&gt;0,IF(INDEX(TasksList!$C$6:$C$25,MATCH(LEFT(B2090,SEARCH(" - ",B2090)-1)*1,TasksList!$B$6:$B$25,0),1)=0,"",INDEX(TasksList!$C$6:$C$25,MATCH(LEFT(B2090,SEARCH(" - ",B2090)-1)*1,TasksList!$B$6:$B$25,0),1)),""),"Task not found!")</f>
        <v/>
      </c>
      <c r="D2090" s="385"/>
      <c r="E2090" s="149"/>
      <c r="F2090" s="149"/>
      <c r="G2090" s="150"/>
    </row>
    <row r="2091" spans="2:7" x14ac:dyDescent="0.25">
      <c r="B2091" s="382"/>
      <c r="C2091" s="383" t="str">
        <f>IFERROR(IF(LEN(B2091)&gt;0,IF(INDEX(TasksList!$C$6:$C$25,MATCH(LEFT(B2091,SEARCH(" - ",B2091)-1)*1,TasksList!$B$6:$B$25,0),1)=0,"",INDEX(TasksList!$C$6:$C$25,MATCH(LEFT(B2091,SEARCH(" - ",B2091)-1)*1,TasksList!$B$6:$B$25,0),1)),""),"Task not found!")</f>
        <v/>
      </c>
      <c r="D2091" s="385"/>
      <c r="E2091" s="149"/>
      <c r="F2091" s="149"/>
      <c r="G2091" s="150"/>
    </row>
    <row r="2092" spans="2:7" x14ac:dyDescent="0.25">
      <c r="B2092" s="382"/>
      <c r="C2092" s="383" t="str">
        <f>IFERROR(IF(LEN(B2092)&gt;0,IF(INDEX(TasksList!$C$6:$C$25,MATCH(LEFT(B2092,SEARCH(" - ",B2092)-1)*1,TasksList!$B$6:$B$25,0),1)=0,"",INDEX(TasksList!$C$6:$C$25,MATCH(LEFT(B2092,SEARCH(" - ",B2092)-1)*1,TasksList!$B$6:$B$25,0),1)),""),"Task not found!")</f>
        <v/>
      </c>
      <c r="D2092" s="385"/>
      <c r="E2092" s="149"/>
      <c r="F2092" s="149"/>
      <c r="G2092" s="150"/>
    </row>
    <row r="2093" spans="2:7" x14ac:dyDescent="0.25">
      <c r="B2093" s="382"/>
      <c r="C2093" s="383" t="str">
        <f>IFERROR(IF(LEN(B2093)&gt;0,IF(INDEX(TasksList!$C$6:$C$25,MATCH(LEFT(B2093,SEARCH(" - ",B2093)-1)*1,TasksList!$B$6:$B$25,0),1)=0,"",INDEX(TasksList!$C$6:$C$25,MATCH(LEFT(B2093,SEARCH(" - ",B2093)-1)*1,TasksList!$B$6:$B$25,0),1)),""),"Task not found!")</f>
        <v/>
      </c>
      <c r="D2093" s="385"/>
      <c r="E2093" s="149"/>
      <c r="F2093" s="149"/>
      <c r="G2093" s="150"/>
    </row>
    <row r="2094" spans="2:7" x14ac:dyDescent="0.25">
      <c r="B2094" s="382"/>
      <c r="C2094" s="383" t="str">
        <f>IFERROR(IF(LEN(B2094)&gt;0,IF(INDEX(TasksList!$C$6:$C$25,MATCH(LEFT(B2094,SEARCH(" - ",B2094)-1)*1,TasksList!$B$6:$B$25,0),1)=0,"",INDEX(TasksList!$C$6:$C$25,MATCH(LEFT(B2094,SEARCH(" - ",B2094)-1)*1,TasksList!$B$6:$B$25,0),1)),""),"Task not found!")</f>
        <v/>
      </c>
      <c r="D2094" s="385"/>
      <c r="E2094" s="149"/>
      <c r="F2094" s="149"/>
      <c r="G2094" s="150"/>
    </row>
    <row r="2095" spans="2:7" x14ac:dyDescent="0.25">
      <c r="B2095" s="382"/>
      <c r="C2095" s="383" t="str">
        <f>IFERROR(IF(LEN(B2095)&gt;0,IF(INDEX(TasksList!$C$6:$C$25,MATCH(LEFT(B2095,SEARCH(" - ",B2095)-1)*1,TasksList!$B$6:$B$25,0),1)=0,"",INDEX(TasksList!$C$6:$C$25,MATCH(LEFT(B2095,SEARCH(" - ",B2095)-1)*1,TasksList!$B$6:$B$25,0),1)),""),"Task not found!")</f>
        <v/>
      </c>
      <c r="D2095" s="385"/>
      <c r="E2095" s="149"/>
      <c r="F2095" s="149"/>
      <c r="G2095" s="150"/>
    </row>
    <row r="2096" spans="2:7" x14ac:dyDescent="0.25">
      <c r="B2096" s="382"/>
      <c r="C2096" s="383" t="str">
        <f>IFERROR(IF(LEN(B2096)&gt;0,IF(INDEX(TasksList!$C$6:$C$25,MATCH(LEFT(B2096,SEARCH(" - ",B2096)-1)*1,TasksList!$B$6:$B$25,0),1)=0,"",INDEX(TasksList!$C$6:$C$25,MATCH(LEFT(B2096,SEARCH(" - ",B2096)-1)*1,TasksList!$B$6:$B$25,0),1)),""),"Task not found!")</f>
        <v/>
      </c>
      <c r="D2096" s="385"/>
      <c r="E2096" s="149"/>
      <c r="F2096" s="149"/>
      <c r="G2096" s="150"/>
    </row>
    <row r="2097" spans="2:7" x14ac:dyDescent="0.25">
      <c r="B2097" s="382"/>
      <c r="C2097" s="383" t="str">
        <f>IFERROR(IF(LEN(B2097)&gt;0,IF(INDEX(TasksList!$C$6:$C$25,MATCH(LEFT(B2097,SEARCH(" - ",B2097)-1)*1,TasksList!$B$6:$B$25,0),1)=0,"",INDEX(TasksList!$C$6:$C$25,MATCH(LEFT(B2097,SEARCH(" - ",B2097)-1)*1,TasksList!$B$6:$B$25,0),1)),""),"Task not found!")</f>
        <v/>
      </c>
      <c r="D2097" s="385"/>
      <c r="E2097" s="149"/>
      <c r="F2097" s="149"/>
      <c r="G2097" s="150"/>
    </row>
    <row r="2098" spans="2:7" x14ac:dyDescent="0.25">
      <c r="B2098" s="382"/>
      <c r="C2098" s="383" t="str">
        <f>IFERROR(IF(LEN(B2098)&gt;0,IF(INDEX(TasksList!$C$6:$C$25,MATCH(LEFT(B2098,SEARCH(" - ",B2098)-1)*1,TasksList!$B$6:$B$25,0),1)=0,"",INDEX(TasksList!$C$6:$C$25,MATCH(LEFT(B2098,SEARCH(" - ",B2098)-1)*1,TasksList!$B$6:$B$25,0),1)),""),"Task not found!")</f>
        <v/>
      </c>
      <c r="D2098" s="385"/>
      <c r="E2098" s="149"/>
      <c r="F2098" s="149"/>
      <c r="G2098" s="150"/>
    </row>
    <row r="2099" spans="2:7" x14ac:dyDescent="0.25">
      <c r="B2099" s="382"/>
      <c r="C2099" s="383" t="str">
        <f>IFERROR(IF(LEN(B2099)&gt;0,IF(INDEX(TasksList!$C$6:$C$25,MATCH(LEFT(B2099,SEARCH(" - ",B2099)-1)*1,TasksList!$B$6:$B$25,0),1)=0,"",INDEX(TasksList!$C$6:$C$25,MATCH(LEFT(B2099,SEARCH(" - ",B2099)-1)*1,TasksList!$B$6:$B$25,0),1)),""),"Task not found!")</f>
        <v/>
      </c>
      <c r="D2099" s="385"/>
      <c r="E2099" s="149"/>
      <c r="F2099" s="149"/>
      <c r="G2099" s="150"/>
    </row>
    <row r="2100" spans="2:7" x14ac:dyDescent="0.25">
      <c r="B2100" s="382"/>
      <c r="C2100" s="383" t="str">
        <f>IFERROR(IF(LEN(B2100)&gt;0,IF(INDEX(TasksList!$C$6:$C$25,MATCH(LEFT(B2100,SEARCH(" - ",B2100)-1)*1,TasksList!$B$6:$B$25,0),1)=0,"",INDEX(TasksList!$C$6:$C$25,MATCH(LEFT(B2100,SEARCH(" - ",B2100)-1)*1,TasksList!$B$6:$B$25,0),1)),""),"Task not found!")</f>
        <v/>
      </c>
      <c r="D2100" s="385"/>
      <c r="E2100" s="149"/>
      <c r="F2100" s="149"/>
      <c r="G2100" s="150"/>
    </row>
    <row r="2101" spans="2:7" x14ac:dyDescent="0.25">
      <c r="B2101" s="382"/>
      <c r="C2101" s="383" t="str">
        <f>IFERROR(IF(LEN(B2101)&gt;0,IF(INDEX(TasksList!$C$6:$C$25,MATCH(LEFT(B2101,SEARCH(" - ",B2101)-1)*1,TasksList!$B$6:$B$25,0),1)=0,"",INDEX(TasksList!$C$6:$C$25,MATCH(LEFT(B2101,SEARCH(" - ",B2101)-1)*1,TasksList!$B$6:$B$25,0),1)),""),"Task not found!")</f>
        <v/>
      </c>
      <c r="D2101" s="385"/>
      <c r="E2101" s="149"/>
      <c r="F2101" s="149"/>
      <c r="G2101" s="150"/>
    </row>
    <row r="2102" spans="2:7" x14ac:dyDescent="0.25">
      <c r="B2102" s="382"/>
      <c r="C2102" s="383" t="str">
        <f>IFERROR(IF(LEN(B2102)&gt;0,IF(INDEX(TasksList!$C$6:$C$25,MATCH(LEFT(B2102,SEARCH(" - ",B2102)-1)*1,TasksList!$B$6:$B$25,0),1)=0,"",INDEX(TasksList!$C$6:$C$25,MATCH(LEFT(B2102,SEARCH(" - ",B2102)-1)*1,TasksList!$B$6:$B$25,0),1)),""),"Task not found!")</f>
        <v/>
      </c>
      <c r="D2102" s="385"/>
      <c r="E2102" s="149"/>
      <c r="F2102" s="149"/>
      <c r="G2102" s="150"/>
    </row>
    <row r="2103" spans="2:7" x14ac:dyDescent="0.25">
      <c r="B2103" s="382"/>
      <c r="C2103" s="383" t="str">
        <f>IFERROR(IF(LEN(B2103)&gt;0,IF(INDEX(TasksList!$C$6:$C$25,MATCH(LEFT(B2103,SEARCH(" - ",B2103)-1)*1,TasksList!$B$6:$B$25,0),1)=0,"",INDEX(TasksList!$C$6:$C$25,MATCH(LEFT(B2103,SEARCH(" - ",B2103)-1)*1,TasksList!$B$6:$B$25,0),1)),""),"Task not found!")</f>
        <v/>
      </c>
      <c r="D2103" s="385"/>
      <c r="E2103" s="149"/>
      <c r="F2103" s="149"/>
      <c r="G2103" s="150"/>
    </row>
    <row r="2104" spans="2:7" x14ac:dyDescent="0.25">
      <c r="B2104" s="382"/>
      <c r="C2104" s="383" t="str">
        <f>IFERROR(IF(LEN(B2104)&gt;0,IF(INDEX(TasksList!$C$6:$C$25,MATCH(LEFT(B2104,SEARCH(" - ",B2104)-1)*1,TasksList!$B$6:$B$25,0),1)=0,"",INDEX(TasksList!$C$6:$C$25,MATCH(LEFT(B2104,SEARCH(" - ",B2104)-1)*1,TasksList!$B$6:$B$25,0),1)),""),"Task not found!")</f>
        <v/>
      </c>
      <c r="D2104" s="385"/>
      <c r="E2104" s="149"/>
      <c r="F2104" s="149"/>
      <c r="G2104" s="150"/>
    </row>
    <row r="2105" spans="2:7" x14ac:dyDescent="0.25">
      <c r="B2105" s="382"/>
      <c r="C2105" s="383" t="str">
        <f>IFERROR(IF(LEN(B2105)&gt;0,IF(INDEX(TasksList!$C$6:$C$25,MATCH(LEFT(B2105,SEARCH(" - ",B2105)-1)*1,TasksList!$B$6:$B$25,0),1)=0,"",INDEX(TasksList!$C$6:$C$25,MATCH(LEFT(B2105,SEARCH(" - ",B2105)-1)*1,TasksList!$B$6:$B$25,0),1)),""),"Task not found!")</f>
        <v/>
      </c>
      <c r="D2105" s="385"/>
      <c r="E2105" s="149"/>
      <c r="F2105" s="149"/>
      <c r="G2105" s="150"/>
    </row>
    <row r="2106" spans="2:7" x14ac:dyDescent="0.25">
      <c r="B2106" s="382"/>
      <c r="C2106" s="383" t="str">
        <f>IFERROR(IF(LEN(B2106)&gt;0,IF(INDEX(TasksList!$C$6:$C$25,MATCH(LEFT(B2106,SEARCH(" - ",B2106)-1)*1,TasksList!$B$6:$B$25,0),1)=0,"",INDEX(TasksList!$C$6:$C$25,MATCH(LEFT(B2106,SEARCH(" - ",B2106)-1)*1,TasksList!$B$6:$B$25,0),1)),""),"Task not found!")</f>
        <v/>
      </c>
      <c r="D2106" s="385"/>
      <c r="E2106" s="149"/>
      <c r="F2106" s="149"/>
      <c r="G2106" s="150"/>
    </row>
    <row r="2107" spans="2:7" x14ac:dyDescent="0.25">
      <c r="B2107" s="382"/>
      <c r="C2107" s="383" t="str">
        <f>IFERROR(IF(LEN(B2107)&gt;0,IF(INDEX(TasksList!$C$6:$C$25,MATCH(LEFT(B2107,SEARCH(" - ",B2107)-1)*1,TasksList!$B$6:$B$25,0),1)=0,"",INDEX(TasksList!$C$6:$C$25,MATCH(LEFT(B2107,SEARCH(" - ",B2107)-1)*1,TasksList!$B$6:$B$25,0),1)),""),"Task not found!")</f>
        <v/>
      </c>
      <c r="D2107" s="385"/>
      <c r="E2107" s="149"/>
      <c r="F2107" s="149"/>
      <c r="G2107" s="150"/>
    </row>
    <row r="2108" spans="2:7" x14ac:dyDescent="0.25">
      <c r="B2108" s="382"/>
      <c r="C2108" s="383" t="str">
        <f>IFERROR(IF(LEN(B2108)&gt;0,IF(INDEX(TasksList!$C$6:$C$25,MATCH(LEFT(B2108,SEARCH(" - ",B2108)-1)*1,TasksList!$B$6:$B$25,0),1)=0,"",INDEX(TasksList!$C$6:$C$25,MATCH(LEFT(B2108,SEARCH(" - ",B2108)-1)*1,TasksList!$B$6:$B$25,0),1)),""),"Task not found!")</f>
        <v/>
      </c>
      <c r="D2108" s="385"/>
      <c r="E2108" s="149"/>
      <c r="F2108" s="149"/>
      <c r="G2108" s="150"/>
    </row>
    <row r="2109" spans="2:7" x14ac:dyDescent="0.25">
      <c r="B2109" s="382"/>
      <c r="C2109" s="383" t="str">
        <f>IFERROR(IF(LEN(B2109)&gt;0,IF(INDEX(TasksList!$C$6:$C$25,MATCH(LEFT(B2109,SEARCH(" - ",B2109)-1)*1,TasksList!$B$6:$B$25,0),1)=0,"",INDEX(TasksList!$C$6:$C$25,MATCH(LEFT(B2109,SEARCH(" - ",B2109)-1)*1,TasksList!$B$6:$B$25,0),1)),""),"Task not found!")</f>
        <v/>
      </c>
      <c r="D2109" s="385"/>
      <c r="E2109" s="149"/>
      <c r="F2109" s="149"/>
      <c r="G2109" s="150"/>
    </row>
    <row r="2110" spans="2:7" x14ac:dyDescent="0.25">
      <c r="B2110" s="382"/>
      <c r="C2110" s="383" t="str">
        <f>IFERROR(IF(LEN(B2110)&gt;0,IF(INDEX(TasksList!$C$6:$C$25,MATCH(LEFT(B2110,SEARCH(" - ",B2110)-1)*1,TasksList!$B$6:$B$25,0),1)=0,"",INDEX(TasksList!$C$6:$C$25,MATCH(LEFT(B2110,SEARCH(" - ",B2110)-1)*1,TasksList!$B$6:$B$25,0),1)),""),"Task not found!")</f>
        <v/>
      </c>
      <c r="D2110" s="385"/>
      <c r="E2110" s="149"/>
      <c r="F2110" s="149"/>
      <c r="G2110" s="150"/>
    </row>
    <row r="2111" spans="2:7" x14ac:dyDescent="0.25">
      <c r="B2111" s="382"/>
      <c r="C2111" s="383" t="str">
        <f>IFERROR(IF(LEN(B2111)&gt;0,IF(INDEX(TasksList!$C$6:$C$25,MATCH(LEFT(B2111,SEARCH(" - ",B2111)-1)*1,TasksList!$B$6:$B$25,0),1)=0,"",INDEX(TasksList!$C$6:$C$25,MATCH(LEFT(B2111,SEARCH(" - ",B2111)-1)*1,TasksList!$B$6:$B$25,0),1)),""),"Task not found!")</f>
        <v/>
      </c>
      <c r="D2111" s="385"/>
      <c r="E2111" s="149"/>
      <c r="F2111" s="149"/>
      <c r="G2111" s="150"/>
    </row>
    <row r="2112" spans="2:7" x14ac:dyDescent="0.25">
      <c r="B2112" s="382"/>
      <c r="C2112" s="383" t="str">
        <f>IFERROR(IF(LEN(B2112)&gt;0,IF(INDEX(TasksList!$C$6:$C$25,MATCH(LEFT(B2112,SEARCH(" - ",B2112)-1)*1,TasksList!$B$6:$B$25,0),1)=0,"",INDEX(TasksList!$C$6:$C$25,MATCH(LEFT(B2112,SEARCH(" - ",B2112)-1)*1,TasksList!$B$6:$B$25,0),1)),""),"Task not found!")</f>
        <v/>
      </c>
      <c r="D2112" s="385"/>
      <c r="E2112" s="149"/>
      <c r="F2112" s="149"/>
      <c r="G2112" s="150"/>
    </row>
    <row r="2113" spans="2:7" x14ac:dyDescent="0.25">
      <c r="B2113" s="382"/>
      <c r="C2113" s="383" t="str">
        <f>IFERROR(IF(LEN(B2113)&gt;0,IF(INDEX(TasksList!$C$6:$C$25,MATCH(LEFT(B2113,SEARCH(" - ",B2113)-1)*1,TasksList!$B$6:$B$25,0),1)=0,"",INDEX(TasksList!$C$6:$C$25,MATCH(LEFT(B2113,SEARCH(" - ",B2113)-1)*1,TasksList!$B$6:$B$25,0),1)),""),"Task not found!")</f>
        <v/>
      </c>
      <c r="D2113" s="385"/>
      <c r="E2113" s="149"/>
      <c r="F2113" s="149"/>
      <c r="G2113" s="150"/>
    </row>
    <row r="2114" spans="2:7" x14ac:dyDescent="0.25">
      <c r="B2114" s="382"/>
      <c r="C2114" s="383" t="str">
        <f>IFERROR(IF(LEN(B2114)&gt;0,IF(INDEX(TasksList!$C$6:$C$25,MATCH(LEFT(B2114,SEARCH(" - ",B2114)-1)*1,TasksList!$B$6:$B$25,0),1)=0,"",INDEX(TasksList!$C$6:$C$25,MATCH(LEFT(B2114,SEARCH(" - ",B2114)-1)*1,TasksList!$B$6:$B$25,0),1)),""),"Task not found!")</f>
        <v/>
      </c>
      <c r="D2114" s="385"/>
      <c r="E2114" s="149"/>
      <c r="F2114" s="149"/>
      <c r="G2114" s="150"/>
    </row>
    <row r="2115" spans="2:7" x14ac:dyDescent="0.25">
      <c r="B2115" s="382"/>
      <c r="C2115" s="383" t="str">
        <f>IFERROR(IF(LEN(B2115)&gt;0,IF(INDEX(TasksList!$C$6:$C$25,MATCH(LEFT(B2115,SEARCH(" - ",B2115)-1)*1,TasksList!$B$6:$B$25,0),1)=0,"",INDEX(TasksList!$C$6:$C$25,MATCH(LEFT(B2115,SEARCH(" - ",B2115)-1)*1,TasksList!$B$6:$B$25,0),1)),""),"Task not found!")</f>
        <v/>
      </c>
      <c r="D2115" s="385"/>
      <c r="E2115" s="149"/>
      <c r="F2115" s="149"/>
      <c r="G2115" s="150"/>
    </row>
    <row r="2116" spans="2:7" x14ac:dyDescent="0.25">
      <c r="B2116" s="382"/>
      <c r="C2116" s="383" t="str">
        <f>IFERROR(IF(LEN(B2116)&gt;0,IF(INDEX(TasksList!$C$6:$C$25,MATCH(LEFT(B2116,SEARCH(" - ",B2116)-1)*1,TasksList!$B$6:$B$25,0),1)=0,"",INDEX(TasksList!$C$6:$C$25,MATCH(LEFT(B2116,SEARCH(" - ",B2116)-1)*1,TasksList!$B$6:$B$25,0),1)),""),"Task not found!")</f>
        <v/>
      </c>
      <c r="D2116" s="385"/>
      <c r="E2116" s="149"/>
      <c r="F2116" s="149"/>
      <c r="G2116" s="150"/>
    </row>
    <row r="2117" spans="2:7" x14ac:dyDescent="0.25">
      <c r="B2117" s="382"/>
      <c r="C2117" s="383" t="str">
        <f>IFERROR(IF(LEN(B2117)&gt;0,IF(INDEX(TasksList!$C$6:$C$25,MATCH(LEFT(B2117,SEARCH(" - ",B2117)-1)*1,TasksList!$B$6:$B$25,0),1)=0,"",INDEX(TasksList!$C$6:$C$25,MATCH(LEFT(B2117,SEARCH(" - ",B2117)-1)*1,TasksList!$B$6:$B$25,0),1)),""),"Task not found!")</f>
        <v/>
      </c>
      <c r="D2117" s="385"/>
      <c r="E2117" s="149"/>
      <c r="F2117" s="149"/>
      <c r="G2117" s="150"/>
    </row>
    <row r="2118" spans="2:7" x14ac:dyDescent="0.25">
      <c r="B2118" s="382"/>
      <c r="C2118" s="383" t="str">
        <f>IFERROR(IF(LEN(B2118)&gt;0,IF(INDEX(TasksList!$C$6:$C$25,MATCH(LEFT(B2118,SEARCH(" - ",B2118)-1)*1,TasksList!$B$6:$B$25,0),1)=0,"",INDEX(TasksList!$C$6:$C$25,MATCH(LEFT(B2118,SEARCH(" - ",B2118)-1)*1,TasksList!$B$6:$B$25,0),1)),""),"Task not found!")</f>
        <v/>
      </c>
      <c r="D2118" s="385"/>
      <c r="E2118" s="149"/>
      <c r="F2118" s="149"/>
      <c r="G2118" s="150"/>
    </row>
    <row r="2119" spans="2:7" x14ac:dyDescent="0.25">
      <c r="B2119" s="382"/>
      <c r="C2119" s="383" t="str">
        <f>IFERROR(IF(LEN(B2119)&gt;0,IF(INDEX(TasksList!$C$6:$C$25,MATCH(LEFT(B2119,SEARCH(" - ",B2119)-1)*1,TasksList!$B$6:$B$25,0),1)=0,"",INDEX(TasksList!$C$6:$C$25,MATCH(LEFT(B2119,SEARCH(" - ",B2119)-1)*1,TasksList!$B$6:$B$25,0),1)),""),"Task not found!")</f>
        <v/>
      </c>
      <c r="D2119" s="385"/>
      <c r="E2119" s="149"/>
      <c r="F2119" s="149"/>
      <c r="G2119" s="150"/>
    </row>
    <row r="2120" spans="2:7" x14ac:dyDescent="0.25">
      <c r="B2120" s="382"/>
      <c r="C2120" s="383" t="str">
        <f>IFERROR(IF(LEN(B2120)&gt;0,IF(INDEX(TasksList!$C$6:$C$25,MATCH(LEFT(B2120,SEARCH(" - ",B2120)-1)*1,TasksList!$B$6:$B$25,0),1)=0,"",INDEX(TasksList!$C$6:$C$25,MATCH(LEFT(B2120,SEARCH(" - ",B2120)-1)*1,TasksList!$B$6:$B$25,0),1)),""),"Task not found!")</f>
        <v/>
      </c>
      <c r="D2120" s="385"/>
      <c r="E2120" s="149"/>
      <c r="F2120" s="149"/>
      <c r="G2120" s="150"/>
    </row>
    <row r="2121" spans="2:7" x14ac:dyDescent="0.25">
      <c r="B2121" s="382"/>
      <c r="C2121" s="383" t="str">
        <f>IFERROR(IF(LEN(B2121)&gt;0,IF(INDEX(TasksList!$C$6:$C$25,MATCH(LEFT(B2121,SEARCH(" - ",B2121)-1)*1,TasksList!$B$6:$B$25,0),1)=0,"",INDEX(TasksList!$C$6:$C$25,MATCH(LEFT(B2121,SEARCH(" - ",B2121)-1)*1,TasksList!$B$6:$B$25,0),1)),""),"Task not found!")</f>
        <v/>
      </c>
      <c r="D2121" s="385"/>
      <c r="E2121" s="149"/>
      <c r="F2121" s="149"/>
      <c r="G2121" s="150"/>
    </row>
    <row r="2122" spans="2:7" x14ac:dyDescent="0.25">
      <c r="B2122" s="382"/>
      <c r="C2122" s="383" t="str">
        <f>IFERROR(IF(LEN(B2122)&gt;0,IF(INDEX(TasksList!$C$6:$C$25,MATCH(LEFT(B2122,SEARCH(" - ",B2122)-1)*1,TasksList!$B$6:$B$25,0),1)=0,"",INDEX(TasksList!$C$6:$C$25,MATCH(LEFT(B2122,SEARCH(" - ",B2122)-1)*1,TasksList!$B$6:$B$25,0),1)),""),"Task not found!")</f>
        <v/>
      </c>
      <c r="D2122" s="385"/>
      <c r="E2122" s="149"/>
      <c r="F2122" s="149"/>
      <c r="G2122" s="150"/>
    </row>
    <row r="2123" spans="2:7" x14ac:dyDescent="0.25">
      <c r="B2123" s="382"/>
      <c r="C2123" s="383" t="str">
        <f>IFERROR(IF(LEN(B2123)&gt;0,IF(INDEX(TasksList!$C$6:$C$25,MATCH(LEFT(B2123,SEARCH(" - ",B2123)-1)*1,TasksList!$B$6:$B$25,0),1)=0,"",INDEX(TasksList!$C$6:$C$25,MATCH(LEFT(B2123,SEARCH(" - ",B2123)-1)*1,TasksList!$B$6:$B$25,0),1)),""),"Task not found!")</f>
        <v/>
      </c>
      <c r="D2123" s="385"/>
      <c r="E2123" s="149"/>
      <c r="F2123" s="149"/>
      <c r="G2123" s="150"/>
    </row>
    <row r="2124" spans="2:7" x14ac:dyDescent="0.25">
      <c r="B2124" s="382"/>
      <c r="C2124" s="383" t="str">
        <f>IFERROR(IF(LEN(B2124)&gt;0,IF(INDEX(TasksList!$C$6:$C$25,MATCH(LEFT(B2124,SEARCH(" - ",B2124)-1)*1,TasksList!$B$6:$B$25,0),1)=0,"",INDEX(TasksList!$C$6:$C$25,MATCH(LEFT(B2124,SEARCH(" - ",B2124)-1)*1,TasksList!$B$6:$B$25,0),1)),""),"Task not found!")</f>
        <v/>
      </c>
      <c r="D2124" s="385"/>
      <c r="E2124" s="149"/>
      <c r="F2124" s="149"/>
      <c r="G2124" s="150"/>
    </row>
    <row r="2125" spans="2:7" x14ac:dyDescent="0.25">
      <c r="B2125" s="382"/>
      <c r="C2125" s="383" t="str">
        <f>IFERROR(IF(LEN(B2125)&gt;0,IF(INDEX(TasksList!$C$6:$C$25,MATCH(LEFT(B2125,SEARCH(" - ",B2125)-1)*1,TasksList!$B$6:$B$25,0),1)=0,"",INDEX(TasksList!$C$6:$C$25,MATCH(LEFT(B2125,SEARCH(" - ",B2125)-1)*1,TasksList!$B$6:$B$25,0),1)),""),"Task not found!")</f>
        <v/>
      </c>
      <c r="D2125" s="385"/>
      <c r="E2125" s="149"/>
      <c r="F2125" s="149"/>
      <c r="G2125" s="150"/>
    </row>
    <row r="2126" spans="2:7" x14ac:dyDescent="0.25">
      <c r="B2126" s="382"/>
      <c r="C2126" s="383" t="str">
        <f>IFERROR(IF(LEN(B2126)&gt;0,IF(INDEX(TasksList!$C$6:$C$25,MATCH(LEFT(B2126,SEARCH(" - ",B2126)-1)*1,TasksList!$B$6:$B$25,0),1)=0,"",INDEX(TasksList!$C$6:$C$25,MATCH(LEFT(B2126,SEARCH(" - ",B2126)-1)*1,TasksList!$B$6:$B$25,0),1)),""),"Task not found!")</f>
        <v/>
      </c>
      <c r="D2126" s="385"/>
      <c r="E2126" s="149"/>
      <c r="F2126" s="149"/>
      <c r="G2126" s="150"/>
    </row>
    <row r="2127" spans="2:7" x14ac:dyDescent="0.25">
      <c r="B2127" s="382"/>
      <c r="C2127" s="383" t="str">
        <f>IFERROR(IF(LEN(B2127)&gt;0,IF(INDEX(TasksList!$C$6:$C$25,MATCH(LEFT(B2127,SEARCH(" - ",B2127)-1)*1,TasksList!$B$6:$B$25,0),1)=0,"",INDEX(TasksList!$C$6:$C$25,MATCH(LEFT(B2127,SEARCH(" - ",B2127)-1)*1,TasksList!$B$6:$B$25,0),1)),""),"Task not found!")</f>
        <v/>
      </c>
      <c r="D2127" s="385"/>
      <c r="E2127" s="149"/>
      <c r="F2127" s="149"/>
      <c r="G2127" s="150"/>
    </row>
    <row r="2128" spans="2:7" x14ac:dyDescent="0.25">
      <c r="B2128" s="382"/>
      <c r="C2128" s="383" t="str">
        <f>IFERROR(IF(LEN(B2128)&gt;0,IF(INDEX(TasksList!$C$6:$C$25,MATCH(LEFT(B2128,SEARCH(" - ",B2128)-1)*1,TasksList!$B$6:$B$25,0),1)=0,"",INDEX(TasksList!$C$6:$C$25,MATCH(LEFT(B2128,SEARCH(" - ",B2128)-1)*1,TasksList!$B$6:$B$25,0),1)),""),"Task not found!")</f>
        <v/>
      </c>
      <c r="D2128" s="385"/>
      <c r="E2128" s="149"/>
      <c r="F2128" s="149"/>
      <c r="G2128" s="150"/>
    </row>
    <row r="2129" spans="2:7" x14ac:dyDescent="0.25">
      <c r="B2129" s="382"/>
      <c r="C2129" s="383" t="str">
        <f>IFERROR(IF(LEN(B2129)&gt;0,IF(INDEX(TasksList!$C$6:$C$25,MATCH(LEFT(B2129,SEARCH(" - ",B2129)-1)*1,TasksList!$B$6:$B$25,0),1)=0,"",INDEX(TasksList!$C$6:$C$25,MATCH(LEFT(B2129,SEARCH(" - ",B2129)-1)*1,TasksList!$B$6:$B$25,0),1)),""),"Task not found!")</f>
        <v/>
      </c>
      <c r="D2129" s="385"/>
      <c r="E2129" s="149"/>
      <c r="F2129" s="149"/>
      <c r="G2129" s="150"/>
    </row>
    <row r="2130" spans="2:7" x14ac:dyDescent="0.25">
      <c r="B2130" s="382"/>
      <c r="C2130" s="383" t="str">
        <f>IFERROR(IF(LEN(B2130)&gt;0,IF(INDEX(TasksList!$C$6:$C$25,MATCH(LEFT(B2130,SEARCH(" - ",B2130)-1)*1,TasksList!$B$6:$B$25,0),1)=0,"",INDEX(TasksList!$C$6:$C$25,MATCH(LEFT(B2130,SEARCH(" - ",B2130)-1)*1,TasksList!$B$6:$B$25,0),1)),""),"Task not found!")</f>
        <v/>
      </c>
      <c r="D2130" s="385"/>
      <c r="E2130" s="149"/>
      <c r="F2130" s="149"/>
      <c r="G2130" s="150"/>
    </row>
    <row r="2131" spans="2:7" x14ac:dyDescent="0.25">
      <c r="B2131" s="382"/>
      <c r="C2131" s="383" t="str">
        <f>IFERROR(IF(LEN(B2131)&gt;0,IF(INDEX(TasksList!$C$6:$C$25,MATCH(LEFT(B2131,SEARCH(" - ",B2131)-1)*1,TasksList!$B$6:$B$25,0),1)=0,"",INDEX(TasksList!$C$6:$C$25,MATCH(LEFT(B2131,SEARCH(" - ",B2131)-1)*1,TasksList!$B$6:$B$25,0),1)),""),"Task not found!")</f>
        <v/>
      </c>
      <c r="D2131" s="385"/>
      <c r="E2131" s="149"/>
      <c r="F2131" s="149"/>
      <c r="G2131" s="150"/>
    </row>
    <row r="2132" spans="2:7" x14ac:dyDescent="0.25">
      <c r="B2132" s="382"/>
      <c r="C2132" s="383" t="str">
        <f>IFERROR(IF(LEN(B2132)&gt;0,IF(INDEX(TasksList!$C$6:$C$25,MATCH(LEFT(B2132,SEARCH(" - ",B2132)-1)*1,TasksList!$B$6:$B$25,0),1)=0,"",INDEX(TasksList!$C$6:$C$25,MATCH(LEFT(B2132,SEARCH(" - ",B2132)-1)*1,TasksList!$B$6:$B$25,0),1)),""),"Task not found!")</f>
        <v/>
      </c>
      <c r="D2132" s="385"/>
      <c r="E2132" s="149"/>
      <c r="F2132" s="149"/>
      <c r="G2132" s="150"/>
    </row>
    <row r="2133" spans="2:7" x14ac:dyDescent="0.25">
      <c r="B2133" s="382"/>
      <c r="C2133" s="383" t="str">
        <f>IFERROR(IF(LEN(B2133)&gt;0,IF(INDEX(TasksList!$C$6:$C$25,MATCH(LEFT(B2133,SEARCH(" - ",B2133)-1)*1,TasksList!$B$6:$B$25,0),1)=0,"",INDEX(TasksList!$C$6:$C$25,MATCH(LEFT(B2133,SEARCH(" - ",B2133)-1)*1,TasksList!$B$6:$B$25,0),1)),""),"Task not found!")</f>
        <v/>
      </c>
      <c r="D2133" s="385"/>
      <c r="E2133" s="149"/>
      <c r="F2133" s="149"/>
      <c r="G2133" s="150"/>
    </row>
    <row r="2134" spans="2:7" x14ac:dyDescent="0.25">
      <c r="B2134" s="382"/>
      <c r="C2134" s="383" t="str">
        <f>IFERROR(IF(LEN(B2134)&gt;0,IF(INDEX(TasksList!$C$6:$C$25,MATCH(LEFT(B2134,SEARCH(" - ",B2134)-1)*1,TasksList!$B$6:$B$25,0),1)=0,"",INDEX(TasksList!$C$6:$C$25,MATCH(LEFT(B2134,SEARCH(" - ",B2134)-1)*1,TasksList!$B$6:$B$25,0),1)),""),"Task not found!")</f>
        <v/>
      </c>
      <c r="D2134" s="385"/>
      <c r="E2134" s="149"/>
      <c r="F2134" s="149"/>
      <c r="G2134" s="150"/>
    </row>
    <row r="2135" spans="2:7" x14ac:dyDescent="0.25">
      <c r="B2135" s="382"/>
      <c r="C2135" s="383" t="str">
        <f>IFERROR(IF(LEN(B2135)&gt;0,IF(INDEX(TasksList!$C$6:$C$25,MATCH(LEFT(B2135,SEARCH(" - ",B2135)-1)*1,TasksList!$B$6:$B$25,0),1)=0,"",INDEX(TasksList!$C$6:$C$25,MATCH(LEFT(B2135,SEARCH(" - ",B2135)-1)*1,TasksList!$B$6:$B$25,0),1)),""),"Task not found!")</f>
        <v/>
      </c>
      <c r="D2135" s="385"/>
      <c r="E2135" s="149"/>
      <c r="F2135" s="149"/>
      <c r="G2135" s="150"/>
    </row>
    <row r="2136" spans="2:7" x14ac:dyDescent="0.25">
      <c r="B2136" s="382"/>
      <c r="C2136" s="383" t="str">
        <f>IFERROR(IF(LEN(B2136)&gt;0,IF(INDEX(TasksList!$C$6:$C$25,MATCH(LEFT(B2136,SEARCH(" - ",B2136)-1)*1,TasksList!$B$6:$B$25,0),1)=0,"",INDEX(TasksList!$C$6:$C$25,MATCH(LEFT(B2136,SEARCH(" - ",B2136)-1)*1,TasksList!$B$6:$B$25,0),1)),""),"Task not found!")</f>
        <v/>
      </c>
      <c r="D2136" s="385"/>
      <c r="E2136" s="149"/>
      <c r="F2136" s="149"/>
      <c r="G2136" s="150"/>
    </row>
    <row r="2137" spans="2:7" x14ac:dyDescent="0.25">
      <c r="B2137" s="382"/>
      <c r="C2137" s="383" t="str">
        <f>IFERROR(IF(LEN(B2137)&gt;0,IF(INDEX(TasksList!$C$6:$C$25,MATCH(LEFT(B2137,SEARCH(" - ",B2137)-1)*1,TasksList!$B$6:$B$25,0),1)=0,"",INDEX(TasksList!$C$6:$C$25,MATCH(LEFT(B2137,SEARCH(" - ",B2137)-1)*1,TasksList!$B$6:$B$25,0),1)),""),"Task not found!")</f>
        <v/>
      </c>
      <c r="D2137" s="385"/>
      <c r="E2137" s="149"/>
      <c r="F2137" s="149"/>
      <c r="G2137" s="150"/>
    </row>
    <row r="2138" spans="2:7" x14ac:dyDescent="0.25">
      <c r="B2138" s="382"/>
      <c r="C2138" s="383" t="str">
        <f>IFERROR(IF(LEN(B2138)&gt;0,IF(INDEX(TasksList!$C$6:$C$25,MATCH(LEFT(B2138,SEARCH(" - ",B2138)-1)*1,TasksList!$B$6:$B$25,0),1)=0,"",INDEX(TasksList!$C$6:$C$25,MATCH(LEFT(B2138,SEARCH(" - ",B2138)-1)*1,TasksList!$B$6:$B$25,0),1)),""),"Task not found!")</f>
        <v/>
      </c>
      <c r="D2138" s="385"/>
      <c r="E2138" s="149"/>
      <c r="F2138" s="149"/>
      <c r="G2138" s="150"/>
    </row>
    <row r="2139" spans="2:7" x14ac:dyDescent="0.25">
      <c r="B2139" s="382"/>
      <c r="C2139" s="383" t="str">
        <f>IFERROR(IF(LEN(B2139)&gt;0,IF(INDEX(TasksList!$C$6:$C$25,MATCH(LEFT(B2139,SEARCH(" - ",B2139)-1)*1,TasksList!$B$6:$B$25,0),1)=0,"",INDEX(TasksList!$C$6:$C$25,MATCH(LEFT(B2139,SEARCH(" - ",B2139)-1)*1,TasksList!$B$6:$B$25,0),1)),""),"Task not found!")</f>
        <v/>
      </c>
      <c r="D2139" s="385"/>
      <c r="E2139" s="149"/>
      <c r="F2139" s="149"/>
      <c r="G2139" s="150"/>
    </row>
    <row r="2140" spans="2:7" x14ac:dyDescent="0.25">
      <c r="B2140" s="382"/>
      <c r="C2140" s="383" t="str">
        <f>IFERROR(IF(LEN(B2140)&gt;0,IF(INDEX(TasksList!$C$6:$C$25,MATCH(LEFT(B2140,SEARCH(" - ",B2140)-1)*1,TasksList!$B$6:$B$25,0),1)=0,"",INDEX(TasksList!$C$6:$C$25,MATCH(LEFT(B2140,SEARCH(" - ",B2140)-1)*1,TasksList!$B$6:$B$25,0),1)),""),"Task not found!")</f>
        <v/>
      </c>
      <c r="D2140" s="385"/>
      <c r="E2140" s="149"/>
      <c r="F2140" s="149"/>
      <c r="G2140" s="150"/>
    </row>
    <row r="2141" spans="2:7" x14ac:dyDescent="0.25">
      <c r="B2141" s="382"/>
      <c r="C2141" s="383" t="str">
        <f>IFERROR(IF(LEN(B2141)&gt;0,IF(INDEX(TasksList!$C$6:$C$25,MATCH(LEFT(B2141,SEARCH(" - ",B2141)-1)*1,TasksList!$B$6:$B$25,0),1)=0,"",INDEX(TasksList!$C$6:$C$25,MATCH(LEFT(B2141,SEARCH(" - ",B2141)-1)*1,TasksList!$B$6:$B$25,0),1)),""),"Task not found!")</f>
        <v/>
      </c>
      <c r="D2141" s="385"/>
      <c r="E2141" s="149"/>
      <c r="F2141" s="149"/>
      <c r="G2141" s="150"/>
    </row>
    <row r="2142" spans="2:7" x14ac:dyDescent="0.25">
      <c r="B2142" s="382"/>
      <c r="C2142" s="383" t="str">
        <f>IFERROR(IF(LEN(B2142)&gt;0,IF(INDEX(TasksList!$C$6:$C$25,MATCH(LEFT(B2142,SEARCH(" - ",B2142)-1)*1,TasksList!$B$6:$B$25,0),1)=0,"",INDEX(TasksList!$C$6:$C$25,MATCH(LEFT(B2142,SEARCH(" - ",B2142)-1)*1,TasksList!$B$6:$B$25,0),1)),""),"Task not found!")</f>
        <v/>
      </c>
      <c r="D2142" s="385"/>
      <c r="E2142" s="149"/>
      <c r="F2142" s="149"/>
      <c r="G2142" s="150"/>
    </row>
    <row r="2143" spans="2:7" x14ac:dyDescent="0.25">
      <c r="B2143" s="382"/>
      <c r="C2143" s="383" t="str">
        <f>IFERROR(IF(LEN(B2143)&gt;0,IF(INDEX(TasksList!$C$6:$C$25,MATCH(LEFT(B2143,SEARCH(" - ",B2143)-1)*1,TasksList!$B$6:$B$25,0),1)=0,"",INDEX(TasksList!$C$6:$C$25,MATCH(LEFT(B2143,SEARCH(" - ",B2143)-1)*1,TasksList!$B$6:$B$25,0),1)),""),"Task not found!")</f>
        <v/>
      </c>
      <c r="D2143" s="385"/>
      <c r="E2143" s="149"/>
      <c r="F2143" s="149"/>
      <c r="G2143" s="150"/>
    </row>
    <row r="2144" spans="2:7" x14ac:dyDescent="0.25">
      <c r="B2144" s="382"/>
      <c r="C2144" s="383" t="str">
        <f>IFERROR(IF(LEN(B2144)&gt;0,IF(INDEX(TasksList!$C$6:$C$25,MATCH(LEFT(B2144,SEARCH(" - ",B2144)-1)*1,TasksList!$B$6:$B$25,0),1)=0,"",INDEX(TasksList!$C$6:$C$25,MATCH(LEFT(B2144,SEARCH(" - ",B2144)-1)*1,TasksList!$B$6:$B$25,0),1)),""),"Task not found!")</f>
        <v/>
      </c>
      <c r="D2144" s="385"/>
      <c r="E2144" s="149"/>
      <c r="F2144" s="149"/>
      <c r="G2144" s="150"/>
    </row>
    <row r="2145" spans="2:7" x14ac:dyDescent="0.25">
      <c r="B2145" s="382"/>
      <c r="C2145" s="383" t="str">
        <f>IFERROR(IF(LEN(B2145)&gt;0,IF(INDEX(TasksList!$C$6:$C$25,MATCH(LEFT(B2145,SEARCH(" - ",B2145)-1)*1,TasksList!$B$6:$B$25,0),1)=0,"",INDEX(TasksList!$C$6:$C$25,MATCH(LEFT(B2145,SEARCH(" - ",B2145)-1)*1,TasksList!$B$6:$B$25,0),1)),""),"Task not found!")</f>
        <v/>
      </c>
      <c r="D2145" s="385"/>
      <c r="E2145" s="149"/>
      <c r="F2145" s="149"/>
      <c r="G2145" s="150"/>
    </row>
    <row r="2146" spans="2:7" x14ac:dyDescent="0.25">
      <c r="B2146" s="382"/>
      <c r="C2146" s="383" t="str">
        <f>IFERROR(IF(LEN(B2146)&gt;0,IF(INDEX(TasksList!$C$6:$C$25,MATCH(LEFT(B2146,SEARCH(" - ",B2146)-1)*1,TasksList!$B$6:$B$25,0),1)=0,"",INDEX(TasksList!$C$6:$C$25,MATCH(LEFT(B2146,SEARCH(" - ",B2146)-1)*1,TasksList!$B$6:$B$25,0),1)),""),"Task not found!")</f>
        <v/>
      </c>
      <c r="D2146" s="385"/>
      <c r="E2146" s="149"/>
      <c r="F2146" s="149"/>
      <c r="G2146" s="150"/>
    </row>
    <row r="2147" spans="2:7" x14ac:dyDescent="0.25">
      <c r="B2147" s="382"/>
      <c r="C2147" s="383" t="str">
        <f>IFERROR(IF(LEN(B2147)&gt;0,IF(INDEX(TasksList!$C$6:$C$25,MATCH(LEFT(B2147,SEARCH(" - ",B2147)-1)*1,TasksList!$B$6:$B$25,0),1)=0,"",INDEX(TasksList!$C$6:$C$25,MATCH(LEFT(B2147,SEARCH(" - ",B2147)-1)*1,TasksList!$B$6:$B$25,0),1)),""),"Task not found!")</f>
        <v/>
      </c>
      <c r="D2147" s="385"/>
      <c r="E2147" s="149"/>
      <c r="F2147" s="149"/>
      <c r="G2147" s="150"/>
    </row>
    <row r="2148" spans="2:7" x14ac:dyDescent="0.25">
      <c r="B2148" s="382"/>
      <c r="C2148" s="383" t="str">
        <f>IFERROR(IF(LEN(B2148)&gt;0,IF(INDEX(TasksList!$C$6:$C$25,MATCH(LEFT(B2148,SEARCH(" - ",B2148)-1)*1,TasksList!$B$6:$B$25,0),1)=0,"",INDEX(TasksList!$C$6:$C$25,MATCH(LEFT(B2148,SEARCH(" - ",B2148)-1)*1,TasksList!$B$6:$B$25,0),1)),""),"Task not found!")</f>
        <v/>
      </c>
      <c r="D2148" s="385"/>
      <c r="E2148" s="149"/>
      <c r="F2148" s="149"/>
      <c r="G2148" s="150"/>
    </row>
    <row r="2149" spans="2:7" x14ac:dyDescent="0.25">
      <c r="B2149" s="382"/>
      <c r="C2149" s="383" t="str">
        <f>IFERROR(IF(LEN(B2149)&gt;0,IF(INDEX(TasksList!$C$6:$C$25,MATCH(LEFT(B2149,SEARCH(" - ",B2149)-1)*1,TasksList!$B$6:$B$25,0),1)=0,"",INDEX(TasksList!$C$6:$C$25,MATCH(LEFT(B2149,SEARCH(" - ",B2149)-1)*1,TasksList!$B$6:$B$25,0),1)),""),"Task not found!")</f>
        <v/>
      </c>
      <c r="D2149" s="385"/>
      <c r="E2149" s="149"/>
      <c r="F2149" s="149"/>
      <c r="G2149" s="150"/>
    </row>
    <row r="2150" spans="2:7" x14ac:dyDescent="0.25">
      <c r="B2150" s="382"/>
      <c r="C2150" s="383" t="str">
        <f>IFERROR(IF(LEN(B2150)&gt;0,IF(INDEX(TasksList!$C$6:$C$25,MATCH(LEFT(B2150,SEARCH(" - ",B2150)-1)*1,TasksList!$B$6:$B$25,0),1)=0,"",INDEX(TasksList!$C$6:$C$25,MATCH(LEFT(B2150,SEARCH(" - ",B2150)-1)*1,TasksList!$B$6:$B$25,0),1)),""),"Task not found!")</f>
        <v/>
      </c>
      <c r="D2150" s="385"/>
      <c r="E2150" s="149"/>
      <c r="F2150" s="149"/>
      <c r="G2150" s="150"/>
    </row>
    <row r="2151" spans="2:7" x14ac:dyDescent="0.25">
      <c r="B2151" s="382"/>
      <c r="C2151" s="383" t="str">
        <f>IFERROR(IF(LEN(B2151)&gt;0,IF(INDEX(TasksList!$C$6:$C$25,MATCH(LEFT(B2151,SEARCH(" - ",B2151)-1)*1,TasksList!$B$6:$B$25,0),1)=0,"",INDEX(TasksList!$C$6:$C$25,MATCH(LEFT(B2151,SEARCH(" - ",B2151)-1)*1,TasksList!$B$6:$B$25,0),1)),""),"Task not found!")</f>
        <v/>
      </c>
      <c r="D2151" s="385"/>
      <c r="E2151" s="149"/>
      <c r="F2151" s="149"/>
      <c r="G2151" s="150"/>
    </row>
    <row r="2152" spans="2:7" x14ac:dyDescent="0.25">
      <c r="B2152" s="382"/>
      <c r="C2152" s="383" t="str">
        <f>IFERROR(IF(LEN(B2152)&gt;0,IF(INDEX(TasksList!$C$6:$C$25,MATCH(LEFT(B2152,SEARCH(" - ",B2152)-1)*1,TasksList!$B$6:$B$25,0),1)=0,"",INDEX(TasksList!$C$6:$C$25,MATCH(LEFT(B2152,SEARCH(" - ",B2152)-1)*1,TasksList!$B$6:$B$25,0),1)),""),"Task not found!")</f>
        <v/>
      </c>
      <c r="D2152" s="385"/>
      <c r="E2152" s="149"/>
      <c r="F2152" s="149"/>
      <c r="G2152" s="150"/>
    </row>
    <row r="2153" spans="2:7" x14ac:dyDescent="0.25">
      <c r="B2153" s="382"/>
      <c r="C2153" s="383" t="str">
        <f>IFERROR(IF(LEN(B2153)&gt;0,IF(INDEX(TasksList!$C$6:$C$25,MATCH(LEFT(B2153,SEARCH(" - ",B2153)-1)*1,TasksList!$B$6:$B$25,0),1)=0,"",INDEX(TasksList!$C$6:$C$25,MATCH(LEFT(B2153,SEARCH(" - ",B2153)-1)*1,TasksList!$B$6:$B$25,0),1)),""),"Task not found!")</f>
        <v/>
      </c>
      <c r="D2153" s="385"/>
      <c r="E2153" s="149"/>
      <c r="F2153" s="149"/>
      <c r="G2153" s="150"/>
    </row>
    <row r="2154" spans="2:7" x14ac:dyDescent="0.25">
      <c r="B2154" s="382"/>
      <c r="C2154" s="383" t="str">
        <f>IFERROR(IF(LEN(B2154)&gt;0,IF(INDEX(TasksList!$C$6:$C$25,MATCH(LEFT(B2154,SEARCH(" - ",B2154)-1)*1,TasksList!$B$6:$B$25,0),1)=0,"",INDEX(TasksList!$C$6:$C$25,MATCH(LEFT(B2154,SEARCH(" - ",B2154)-1)*1,TasksList!$B$6:$B$25,0),1)),""),"Task not found!")</f>
        <v/>
      </c>
      <c r="D2154" s="385"/>
      <c r="E2154" s="149"/>
      <c r="F2154" s="149"/>
      <c r="G2154" s="150"/>
    </row>
    <row r="2155" spans="2:7" x14ac:dyDescent="0.25">
      <c r="B2155" s="382"/>
      <c r="C2155" s="383" t="str">
        <f>IFERROR(IF(LEN(B2155)&gt;0,IF(INDEX(TasksList!$C$6:$C$25,MATCH(LEFT(B2155,SEARCH(" - ",B2155)-1)*1,TasksList!$B$6:$B$25,0),1)=0,"",INDEX(TasksList!$C$6:$C$25,MATCH(LEFT(B2155,SEARCH(" - ",B2155)-1)*1,TasksList!$B$6:$B$25,0),1)),""),"Task not found!")</f>
        <v/>
      </c>
      <c r="D2155" s="385"/>
      <c r="E2155" s="149"/>
      <c r="F2155" s="149"/>
      <c r="G2155" s="150"/>
    </row>
    <row r="2156" spans="2:7" x14ac:dyDescent="0.25">
      <c r="B2156" s="382"/>
      <c r="C2156" s="383" t="str">
        <f>IFERROR(IF(LEN(B2156)&gt;0,IF(INDEX(TasksList!$C$6:$C$25,MATCH(LEFT(B2156,SEARCH(" - ",B2156)-1)*1,TasksList!$B$6:$B$25,0),1)=0,"",INDEX(TasksList!$C$6:$C$25,MATCH(LEFT(B2156,SEARCH(" - ",B2156)-1)*1,TasksList!$B$6:$B$25,0),1)),""),"Task not found!")</f>
        <v/>
      </c>
      <c r="D2156" s="385"/>
      <c r="E2156" s="149"/>
      <c r="F2156" s="149"/>
      <c r="G2156" s="150"/>
    </row>
    <row r="2157" spans="2:7" x14ac:dyDescent="0.25">
      <c r="B2157" s="382"/>
      <c r="C2157" s="383" t="str">
        <f>IFERROR(IF(LEN(B2157)&gt;0,IF(INDEX(TasksList!$C$6:$C$25,MATCH(LEFT(B2157,SEARCH(" - ",B2157)-1)*1,TasksList!$B$6:$B$25,0),1)=0,"",INDEX(TasksList!$C$6:$C$25,MATCH(LEFT(B2157,SEARCH(" - ",B2157)-1)*1,TasksList!$B$6:$B$25,0),1)),""),"Task not found!")</f>
        <v/>
      </c>
      <c r="D2157" s="385"/>
      <c r="E2157" s="149"/>
      <c r="F2157" s="149"/>
      <c r="G2157" s="150"/>
    </row>
    <row r="2158" spans="2:7" x14ac:dyDescent="0.25">
      <c r="B2158" s="382"/>
      <c r="C2158" s="383" t="str">
        <f>IFERROR(IF(LEN(B2158)&gt;0,IF(INDEX(TasksList!$C$6:$C$25,MATCH(LEFT(B2158,SEARCH(" - ",B2158)-1)*1,TasksList!$B$6:$B$25,0),1)=0,"",INDEX(TasksList!$C$6:$C$25,MATCH(LEFT(B2158,SEARCH(" - ",B2158)-1)*1,TasksList!$B$6:$B$25,0),1)),""),"Task not found!")</f>
        <v/>
      </c>
      <c r="D2158" s="385"/>
      <c r="E2158" s="149"/>
      <c r="F2158" s="149"/>
      <c r="G2158" s="150"/>
    </row>
    <row r="2159" spans="2:7" x14ac:dyDescent="0.25">
      <c r="B2159" s="382"/>
      <c r="C2159" s="383" t="str">
        <f>IFERROR(IF(LEN(B2159)&gt;0,IF(INDEX(TasksList!$C$6:$C$25,MATCH(LEFT(B2159,SEARCH(" - ",B2159)-1)*1,TasksList!$B$6:$B$25,0),1)=0,"",INDEX(TasksList!$C$6:$C$25,MATCH(LEFT(B2159,SEARCH(" - ",B2159)-1)*1,TasksList!$B$6:$B$25,0),1)),""),"Task not found!")</f>
        <v/>
      </c>
      <c r="D2159" s="385"/>
      <c r="E2159" s="149"/>
      <c r="F2159" s="149"/>
      <c r="G2159" s="150"/>
    </row>
    <row r="2160" spans="2:7" x14ac:dyDescent="0.25">
      <c r="B2160" s="382"/>
      <c r="C2160" s="383" t="str">
        <f>IFERROR(IF(LEN(B2160)&gt;0,IF(INDEX(TasksList!$C$6:$C$25,MATCH(LEFT(B2160,SEARCH(" - ",B2160)-1)*1,TasksList!$B$6:$B$25,0),1)=0,"",INDEX(TasksList!$C$6:$C$25,MATCH(LEFT(B2160,SEARCH(" - ",B2160)-1)*1,TasksList!$B$6:$B$25,0),1)),""),"Task not found!")</f>
        <v/>
      </c>
      <c r="D2160" s="385"/>
      <c r="E2160" s="149"/>
      <c r="F2160" s="149"/>
      <c r="G2160" s="150"/>
    </row>
    <row r="2161" spans="2:7" x14ac:dyDescent="0.25">
      <c r="B2161" s="382"/>
      <c r="C2161" s="383" t="str">
        <f>IFERROR(IF(LEN(B2161)&gt;0,IF(INDEX(TasksList!$C$6:$C$25,MATCH(LEFT(B2161,SEARCH(" - ",B2161)-1)*1,TasksList!$B$6:$B$25,0),1)=0,"",INDEX(TasksList!$C$6:$C$25,MATCH(LEFT(B2161,SEARCH(" - ",B2161)-1)*1,TasksList!$B$6:$B$25,0),1)),""),"Task not found!")</f>
        <v/>
      </c>
      <c r="D2161" s="385"/>
      <c r="E2161" s="149"/>
      <c r="F2161" s="149"/>
      <c r="G2161" s="150"/>
    </row>
    <row r="2162" spans="2:7" x14ac:dyDescent="0.25">
      <c r="B2162" s="382"/>
      <c r="C2162" s="383" t="str">
        <f>IFERROR(IF(LEN(B2162)&gt;0,IF(INDEX(TasksList!$C$6:$C$25,MATCH(LEFT(B2162,SEARCH(" - ",B2162)-1)*1,TasksList!$B$6:$B$25,0),1)=0,"",INDEX(TasksList!$C$6:$C$25,MATCH(LEFT(B2162,SEARCH(" - ",B2162)-1)*1,TasksList!$B$6:$B$25,0),1)),""),"Task not found!")</f>
        <v/>
      </c>
      <c r="D2162" s="385"/>
      <c r="E2162" s="149"/>
      <c r="F2162" s="149"/>
      <c r="G2162" s="150"/>
    </row>
    <row r="2163" spans="2:7" x14ac:dyDescent="0.25">
      <c r="B2163" s="382"/>
      <c r="C2163" s="383" t="str">
        <f>IFERROR(IF(LEN(B2163)&gt;0,IF(INDEX(TasksList!$C$6:$C$25,MATCH(LEFT(B2163,SEARCH(" - ",B2163)-1)*1,TasksList!$B$6:$B$25,0),1)=0,"",INDEX(TasksList!$C$6:$C$25,MATCH(LEFT(B2163,SEARCH(" - ",B2163)-1)*1,TasksList!$B$6:$B$25,0),1)),""),"Task not found!")</f>
        <v/>
      </c>
      <c r="D2163" s="385"/>
      <c r="E2163" s="149"/>
      <c r="F2163" s="149"/>
      <c r="G2163" s="150"/>
    </row>
    <row r="2164" spans="2:7" x14ac:dyDescent="0.25">
      <c r="B2164" s="382"/>
      <c r="C2164" s="383" t="str">
        <f>IFERROR(IF(LEN(B2164)&gt;0,IF(INDEX(TasksList!$C$6:$C$25,MATCH(LEFT(B2164,SEARCH(" - ",B2164)-1)*1,TasksList!$B$6:$B$25,0),1)=0,"",INDEX(TasksList!$C$6:$C$25,MATCH(LEFT(B2164,SEARCH(" - ",B2164)-1)*1,TasksList!$B$6:$B$25,0),1)),""),"Task not found!")</f>
        <v/>
      </c>
      <c r="D2164" s="385"/>
      <c r="E2164" s="149"/>
      <c r="F2164" s="149"/>
      <c r="G2164" s="150"/>
    </row>
    <row r="2165" spans="2:7" x14ac:dyDescent="0.25">
      <c r="B2165" s="382"/>
      <c r="C2165" s="383" t="str">
        <f>IFERROR(IF(LEN(B2165)&gt;0,IF(INDEX(TasksList!$C$6:$C$25,MATCH(LEFT(B2165,SEARCH(" - ",B2165)-1)*1,TasksList!$B$6:$B$25,0),1)=0,"",INDEX(TasksList!$C$6:$C$25,MATCH(LEFT(B2165,SEARCH(" - ",B2165)-1)*1,TasksList!$B$6:$B$25,0),1)),""),"Task not found!")</f>
        <v/>
      </c>
      <c r="D2165" s="385"/>
      <c r="E2165" s="149"/>
      <c r="F2165" s="149"/>
      <c r="G2165" s="150"/>
    </row>
    <row r="2166" spans="2:7" x14ac:dyDescent="0.25">
      <c r="B2166" s="382"/>
      <c r="C2166" s="383" t="str">
        <f>IFERROR(IF(LEN(B2166)&gt;0,IF(INDEX(TasksList!$C$6:$C$25,MATCH(LEFT(B2166,SEARCH(" - ",B2166)-1)*1,TasksList!$B$6:$B$25,0),1)=0,"",INDEX(TasksList!$C$6:$C$25,MATCH(LEFT(B2166,SEARCH(" - ",B2166)-1)*1,TasksList!$B$6:$B$25,0),1)),""),"Task not found!")</f>
        <v/>
      </c>
      <c r="D2166" s="385"/>
      <c r="E2166" s="149"/>
      <c r="F2166" s="149"/>
      <c r="G2166" s="150"/>
    </row>
    <row r="2167" spans="2:7" x14ac:dyDescent="0.25">
      <c r="B2167" s="382"/>
      <c r="C2167" s="383" t="str">
        <f>IFERROR(IF(LEN(B2167)&gt;0,IF(INDEX(TasksList!$C$6:$C$25,MATCH(LEFT(B2167,SEARCH(" - ",B2167)-1)*1,TasksList!$B$6:$B$25,0),1)=0,"",INDEX(TasksList!$C$6:$C$25,MATCH(LEFT(B2167,SEARCH(" - ",B2167)-1)*1,TasksList!$B$6:$B$25,0),1)),""),"Task not found!")</f>
        <v/>
      </c>
      <c r="D2167" s="385"/>
      <c r="E2167" s="149"/>
      <c r="F2167" s="149"/>
      <c r="G2167" s="150"/>
    </row>
    <row r="2168" spans="2:7" x14ac:dyDescent="0.25">
      <c r="B2168" s="382"/>
      <c r="C2168" s="383" t="str">
        <f>IFERROR(IF(LEN(B2168)&gt;0,IF(INDEX(TasksList!$C$6:$C$25,MATCH(LEFT(B2168,SEARCH(" - ",B2168)-1)*1,TasksList!$B$6:$B$25,0),1)=0,"",INDEX(TasksList!$C$6:$C$25,MATCH(LEFT(B2168,SEARCH(" - ",B2168)-1)*1,TasksList!$B$6:$B$25,0),1)),""),"Task not found!")</f>
        <v/>
      </c>
      <c r="D2168" s="385"/>
      <c r="E2168" s="149"/>
      <c r="F2168" s="149"/>
      <c r="G2168" s="150"/>
    </row>
    <row r="2169" spans="2:7" x14ac:dyDescent="0.25">
      <c r="B2169" s="382"/>
      <c r="C2169" s="383" t="str">
        <f>IFERROR(IF(LEN(B2169)&gt;0,IF(INDEX(TasksList!$C$6:$C$25,MATCH(LEFT(B2169,SEARCH(" - ",B2169)-1)*1,TasksList!$B$6:$B$25,0),1)=0,"",INDEX(TasksList!$C$6:$C$25,MATCH(LEFT(B2169,SEARCH(" - ",B2169)-1)*1,TasksList!$B$6:$B$25,0),1)),""),"Task not found!")</f>
        <v/>
      </c>
      <c r="D2169" s="385"/>
      <c r="E2169" s="149"/>
      <c r="F2169" s="149"/>
      <c r="G2169" s="150"/>
    </row>
    <row r="2170" spans="2:7" x14ac:dyDescent="0.25">
      <c r="B2170" s="382"/>
      <c r="C2170" s="383" t="str">
        <f>IFERROR(IF(LEN(B2170)&gt;0,IF(INDEX(TasksList!$C$6:$C$25,MATCH(LEFT(B2170,SEARCH(" - ",B2170)-1)*1,TasksList!$B$6:$B$25,0),1)=0,"",INDEX(TasksList!$C$6:$C$25,MATCH(LEFT(B2170,SEARCH(" - ",B2170)-1)*1,TasksList!$B$6:$B$25,0),1)),""),"Task not found!")</f>
        <v/>
      </c>
      <c r="D2170" s="385"/>
      <c r="E2170" s="149"/>
      <c r="F2170" s="149"/>
      <c r="G2170" s="150"/>
    </row>
    <row r="2171" spans="2:7" x14ac:dyDescent="0.25">
      <c r="B2171" s="382"/>
      <c r="C2171" s="383" t="str">
        <f>IFERROR(IF(LEN(B2171)&gt;0,IF(INDEX(TasksList!$C$6:$C$25,MATCH(LEFT(B2171,SEARCH(" - ",B2171)-1)*1,TasksList!$B$6:$B$25,0),1)=0,"",INDEX(TasksList!$C$6:$C$25,MATCH(LEFT(B2171,SEARCH(" - ",B2171)-1)*1,TasksList!$B$6:$B$25,0),1)),""),"Task not found!")</f>
        <v/>
      </c>
      <c r="D2171" s="385"/>
      <c r="E2171" s="149"/>
      <c r="F2171" s="149"/>
      <c r="G2171" s="150"/>
    </row>
    <row r="2172" spans="2:7" x14ac:dyDescent="0.25">
      <c r="B2172" s="382"/>
      <c r="C2172" s="383" t="str">
        <f>IFERROR(IF(LEN(B2172)&gt;0,IF(INDEX(TasksList!$C$6:$C$25,MATCH(LEFT(B2172,SEARCH(" - ",B2172)-1)*1,TasksList!$B$6:$B$25,0),1)=0,"",INDEX(TasksList!$C$6:$C$25,MATCH(LEFT(B2172,SEARCH(" - ",B2172)-1)*1,TasksList!$B$6:$B$25,0),1)),""),"Task not found!")</f>
        <v/>
      </c>
      <c r="D2172" s="385"/>
      <c r="E2172" s="149"/>
      <c r="F2172" s="149"/>
      <c r="G2172" s="150"/>
    </row>
    <row r="2173" spans="2:7" x14ac:dyDescent="0.25">
      <c r="B2173" s="382"/>
      <c r="C2173" s="383" t="str">
        <f>IFERROR(IF(LEN(B2173)&gt;0,IF(INDEX(TasksList!$C$6:$C$25,MATCH(LEFT(B2173,SEARCH(" - ",B2173)-1)*1,TasksList!$B$6:$B$25,0),1)=0,"",INDEX(TasksList!$C$6:$C$25,MATCH(LEFT(B2173,SEARCH(" - ",B2173)-1)*1,TasksList!$B$6:$B$25,0),1)),""),"Task not found!")</f>
        <v/>
      </c>
      <c r="D2173" s="385"/>
      <c r="E2173" s="149"/>
      <c r="F2173" s="149"/>
      <c r="G2173" s="150"/>
    </row>
    <row r="2174" spans="2:7" x14ac:dyDescent="0.25">
      <c r="B2174" s="382"/>
      <c r="C2174" s="383" t="str">
        <f>IFERROR(IF(LEN(B2174)&gt;0,IF(INDEX(TasksList!$C$6:$C$25,MATCH(LEFT(B2174,SEARCH(" - ",B2174)-1)*1,TasksList!$B$6:$B$25,0),1)=0,"",INDEX(TasksList!$C$6:$C$25,MATCH(LEFT(B2174,SEARCH(" - ",B2174)-1)*1,TasksList!$B$6:$B$25,0),1)),""),"Task not found!")</f>
        <v/>
      </c>
      <c r="D2174" s="385"/>
      <c r="E2174" s="149"/>
      <c r="F2174" s="149"/>
      <c r="G2174" s="150"/>
    </row>
    <row r="2175" spans="2:7" x14ac:dyDescent="0.25">
      <c r="B2175" s="382"/>
      <c r="C2175" s="383" t="str">
        <f>IFERROR(IF(LEN(B2175)&gt;0,IF(INDEX(TasksList!$C$6:$C$25,MATCH(LEFT(B2175,SEARCH(" - ",B2175)-1)*1,TasksList!$B$6:$B$25,0),1)=0,"",INDEX(TasksList!$C$6:$C$25,MATCH(LEFT(B2175,SEARCH(" - ",B2175)-1)*1,TasksList!$B$6:$B$25,0),1)),""),"Task not found!")</f>
        <v/>
      </c>
      <c r="D2175" s="385"/>
      <c r="E2175" s="149"/>
      <c r="F2175" s="149"/>
      <c r="G2175" s="150"/>
    </row>
    <row r="2176" spans="2:7" x14ac:dyDescent="0.25">
      <c r="B2176" s="382"/>
      <c r="C2176" s="383" t="str">
        <f>IFERROR(IF(LEN(B2176)&gt;0,IF(INDEX(TasksList!$C$6:$C$25,MATCH(LEFT(B2176,SEARCH(" - ",B2176)-1)*1,TasksList!$B$6:$B$25,0),1)=0,"",INDEX(TasksList!$C$6:$C$25,MATCH(LEFT(B2176,SEARCH(" - ",B2176)-1)*1,TasksList!$B$6:$B$25,0),1)),""),"Task not found!")</f>
        <v/>
      </c>
      <c r="D2176" s="385"/>
      <c r="E2176" s="149"/>
      <c r="F2176" s="149"/>
      <c r="G2176" s="150"/>
    </row>
    <row r="2177" spans="2:7" x14ac:dyDescent="0.25">
      <c r="B2177" s="382"/>
      <c r="C2177" s="383" t="str">
        <f>IFERROR(IF(LEN(B2177)&gt;0,IF(INDEX(TasksList!$C$6:$C$25,MATCH(LEFT(B2177,SEARCH(" - ",B2177)-1)*1,TasksList!$B$6:$B$25,0),1)=0,"",INDEX(TasksList!$C$6:$C$25,MATCH(LEFT(B2177,SEARCH(" - ",B2177)-1)*1,TasksList!$B$6:$B$25,0),1)),""),"Task not found!")</f>
        <v/>
      </c>
      <c r="D2177" s="385"/>
      <c r="E2177" s="149"/>
      <c r="F2177" s="149"/>
      <c r="G2177" s="150"/>
    </row>
    <row r="2178" spans="2:7" x14ac:dyDescent="0.25">
      <c r="B2178" s="382"/>
      <c r="C2178" s="383" t="str">
        <f>IFERROR(IF(LEN(B2178)&gt;0,IF(INDEX(TasksList!$C$6:$C$25,MATCH(LEFT(B2178,SEARCH(" - ",B2178)-1)*1,TasksList!$B$6:$B$25,0),1)=0,"",INDEX(TasksList!$C$6:$C$25,MATCH(LEFT(B2178,SEARCH(" - ",B2178)-1)*1,TasksList!$B$6:$B$25,0),1)),""),"Task not found!")</f>
        <v/>
      </c>
      <c r="D2178" s="385"/>
      <c r="E2178" s="149"/>
      <c r="F2178" s="149"/>
      <c r="G2178" s="150"/>
    </row>
    <row r="2179" spans="2:7" x14ac:dyDescent="0.25">
      <c r="B2179" s="382"/>
      <c r="C2179" s="383" t="str">
        <f>IFERROR(IF(LEN(B2179)&gt;0,IF(INDEX(TasksList!$C$6:$C$25,MATCH(LEFT(B2179,SEARCH(" - ",B2179)-1)*1,TasksList!$B$6:$B$25,0),1)=0,"",INDEX(TasksList!$C$6:$C$25,MATCH(LEFT(B2179,SEARCH(" - ",B2179)-1)*1,TasksList!$B$6:$B$25,0),1)),""),"Task not found!")</f>
        <v/>
      </c>
      <c r="D2179" s="385"/>
      <c r="E2179" s="149"/>
      <c r="F2179" s="149"/>
      <c r="G2179" s="150"/>
    </row>
    <row r="2180" spans="2:7" x14ac:dyDescent="0.25">
      <c r="B2180" s="382"/>
      <c r="C2180" s="383" t="str">
        <f>IFERROR(IF(LEN(B2180)&gt;0,IF(INDEX(TasksList!$C$6:$C$25,MATCH(LEFT(B2180,SEARCH(" - ",B2180)-1)*1,TasksList!$B$6:$B$25,0),1)=0,"",INDEX(TasksList!$C$6:$C$25,MATCH(LEFT(B2180,SEARCH(" - ",B2180)-1)*1,TasksList!$B$6:$B$25,0),1)),""),"Task not found!")</f>
        <v/>
      </c>
      <c r="D2180" s="385"/>
      <c r="E2180" s="149"/>
      <c r="F2180" s="149"/>
      <c r="G2180" s="150"/>
    </row>
    <row r="2181" spans="2:7" x14ac:dyDescent="0.25">
      <c r="B2181" s="382"/>
      <c r="C2181" s="383" t="str">
        <f>IFERROR(IF(LEN(B2181)&gt;0,IF(INDEX(TasksList!$C$6:$C$25,MATCH(LEFT(B2181,SEARCH(" - ",B2181)-1)*1,TasksList!$B$6:$B$25,0),1)=0,"",INDEX(TasksList!$C$6:$C$25,MATCH(LEFT(B2181,SEARCH(" - ",B2181)-1)*1,TasksList!$B$6:$B$25,0),1)),""),"Task not found!")</f>
        <v/>
      </c>
      <c r="D2181" s="385"/>
      <c r="E2181" s="149"/>
      <c r="F2181" s="149"/>
      <c r="G2181" s="150"/>
    </row>
    <row r="2182" spans="2:7" x14ac:dyDescent="0.25">
      <c r="B2182" s="382"/>
      <c r="C2182" s="383" t="str">
        <f>IFERROR(IF(LEN(B2182)&gt;0,IF(INDEX(TasksList!$C$6:$C$25,MATCH(LEFT(B2182,SEARCH(" - ",B2182)-1)*1,TasksList!$B$6:$B$25,0),1)=0,"",INDEX(TasksList!$C$6:$C$25,MATCH(LEFT(B2182,SEARCH(" - ",B2182)-1)*1,TasksList!$B$6:$B$25,0),1)),""),"Task not found!")</f>
        <v/>
      </c>
      <c r="D2182" s="385"/>
      <c r="E2182" s="149"/>
      <c r="F2182" s="149"/>
      <c r="G2182" s="150"/>
    </row>
    <row r="2183" spans="2:7" x14ac:dyDescent="0.25">
      <c r="B2183" s="382"/>
      <c r="C2183" s="383" t="str">
        <f>IFERROR(IF(LEN(B2183)&gt;0,IF(INDEX(TasksList!$C$6:$C$25,MATCH(LEFT(B2183,SEARCH(" - ",B2183)-1)*1,TasksList!$B$6:$B$25,0),1)=0,"",INDEX(TasksList!$C$6:$C$25,MATCH(LEFT(B2183,SEARCH(" - ",B2183)-1)*1,TasksList!$B$6:$B$25,0),1)),""),"Task not found!")</f>
        <v/>
      </c>
      <c r="D2183" s="385"/>
      <c r="E2183" s="149"/>
      <c r="F2183" s="149"/>
      <c r="G2183" s="150"/>
    </row>
    <row r="2184" spans="2:7" x14ac:dyDescent="0.25">
      <c r="B2184" s="382"/>
      <c r="C2184" s="383" t="str">
        <f>IFERROR(IF(LEN(B2184)&gt;0,IF(INDEX(TasksList!$C$6:$C$25,MATCH(LEFT(B2184,SEARCH(" - ",B2184)-1)*1,TasksList!$B$6:$B$25,0),1)=0,"",INDEX(TasksList!$C$6:$C$25,MATCH(LEFT(B2184,SEARCH(" - ",B2184)-1)*1,TasksList!$B$6:$B$25,0),1)),""),"Task not found!")</f>
        <v/>
      </c>
      <c r="D2184" s="385"/>
      <c r="E2184" s="149"/>
      <c r="F2184" s="149"/>
      <c r="G2184" s="150"/>
    </row>
    <row r="2185" spans="2:7" x14ac:dyDescent="0.25">
      <c r="B2185" s="382"/>
      <c r="C2185" s="383" t="str">
        <f>IFERROR(IF(LEN(B2185)&gt;0,IF(INDEX(TasksList!$C$6:$C$25,MATCH(LEFT(B2185,SEARCH(" - ",B2185)-1)*1,TasksList!$B$6:$B$25,0),1)=0,"",INDEX(TasksList!$C$6:$C$25,MATCH(LEFT(B2185,SEARCH(" - ",B2185)-1)*1,TasksList!$B$6:$B$25,0),1)),""),"Task not found!")</f>
        <v/>
      </c>
      <c r="D2185" s="385"/>
      <c r="E2185" s="149"/>
      <c r="F2185" s="149"/>
      <c r="G2185" s="150"/>
    </row>
    <row r="2186" spans="2:7" x14ac:dyDescent="0.25">
      <c r="B2186" s="382"/>
      <c r="C2186" s="383" t="str">
        <f>IFERROR(IF(LEN(B2186)&gt;0,IF(INDEX(TasksList!$C$6:$C$25,MATCH(LEFT(B2186,SEARCH(" - ",B2186)-1)*1,TasksList!$B$6:$B$25,0),1)=0,"",INDEX(TasksList!$C$6:$C$25,MATCH(LEFT(B2186,SEARCH(" - ",B2186)-1)*1,TasksList!$B$6:$B$25,0),1)),""),"Task not found!")</f>
        <v/>
      </c>
      <c r="D2186" s="385"/>
      <c r="E2186" s="149"/>
      <c r="F2186" s="149"/>
      <c r="G2186" s="150"/>
    </row>
    <row r="2187" spans="2:7" x14ac:dyDescent="0.25">
      <c r="B2187" s="382"/>
      <c r="C2187" s="383" t="str">
        <f>IFERROR(IF(LEN(B2187)&gt;0,IF(INDEX(TasksList!$C$6:$C$25,MATCH(LEFT(B2187,SEARCH(" - ",B2187)-1)*1,TasksList!$B$6:$B$25,0),1)=0,"",INDEX(TasksList!$C$6:$C$25,MATCH(LEFT(B2187,SEARCH(" - ",B2187)-1)*1,TasksList!$B$6:$B$25,0),1)),""),"Task not found!")</f>
        <v/>
      </c>
      <c r="D2187" s="385"/>
      <c r="E2187" s="149"/>
      <c r="F2187" s="149"/>
      <c r="G2187" s="150"/>
    </row>
    <row r="2188" spans="2:7" x14ac:dyDescent="0.25">
      <c r="B2188" s="382"/>
      <c r="C2188" s="383" t="str">
        <f>IFERROR(IF(LEN(B2188)&gt;0,IF(INDEX(TasksList!$C$6:$C$25,MATCH(LEFT(B2188,SEARCH(" - ",B2188)-1)*1,TasksList!$B$6:$B$25,0),1)=0,"",INDEX(TasksList!$C$6:$C$25,MATCH(LEFT(B2188,SEARCH(" - ",B2188)-1)*1,TasksList!$B$6:$B$25,0),1)),""),"Task not found!")</f>
        <v/>
      </c>
      <c r="D2188" s="385"/>
      <c r="E2188" s="149"/>
      <c r="F2188" s="149"/>
      <c r="G2188" s="150"/>
    </row>
    <row r="2189" spans="2:7" x14ac:dyDescent="0.25">
      <c r="B2189" s="382"/>
      <c r="C2189" s="383" t="str">
        <f>IFERROR(IF(LEN(B2189)&gt;0,IF(INDEX(TasksList!$C$6:$C$25,MATCH(LEFT(B2189,SEARCH(" - ",B2189)-1)*1,TasksList!$B$6:$B$25,0),1)=0,"",INDEX(TasksList!$C$6:$C$25,MATCH(LEFT(B2189,SEARCH(" - ",B2189)-1)*1,TasksList!$B$6:$B$25,0),1)),""),"Task not found!")</f>
        <v/>
      </c>
      <c r="D2189" s="385"/>
      <c r="E2189" s="149"/>
      <c r="F2189" s="149"/>
      <c r="G2189" s="150"/>
    </row>
    <row r="2190" spans="2:7" x14ac:dyDescent="0.25">
      <c r="B2190" s="382"/>
      <c r="C2190" s="383" t="str">
        <f>IFERROR(IF(LEN(B2190)&gt;0,IF(INDEX(TasksList!$C$6:$C$25,MATCH(LEFT(B2190,SEARCH(" - ",B2190)-1)*1,TasksList!$B$6:$B$25,0),1)=0,"",INDEX(TasksList!$C$6:$C$25,MATCH(LEFT(B2190,SEARCH(" - ",B2190)-1)*1,TasksList!$B$6:$B$25,0),1)),""),"Task not found!")</f>
        <v/>
      </c>
      <c r="D2190" s="385"/>
      <c r="E2190" s="149"/>
      <c r="F2190" s="149"/>
      <c r="G2190" s="150"/>
    </row>
    <row r="2191" spans="2:7" x14ac:dyDescent="0.25">
      <c r="B2191" s="382"/>
      <c r="C2191" s="383" t="str">
        <f>IFERROR(IF(LEN(B2191)&gt;0,IF(INDEX(TasksList!$C$6:$C$25,MATCH(LEFT(B2191,SEARCH(" - ",B2191)-1)*1,TasksList!$B$6:$B$25,0),1)=0,"",INDEX(TasksList!$C$6:$C$25,MATCH(LEFT(B2191,SEARCH(" - ",B2191)-1)*1,TasksList!$B$6:$B$25,0),1)),""),"Task not found!")</f>
        <v/>
      </c>
      <c r="D2191" s="385"/>
      <c r="E2191" s="149"/>
      <c r="F2191" s="149"/>
      <c r="G2191" s="150"/>
    </row>
    <row r="2192" spans="2:7" x14ac:dyDescent="0.25">
      <c r="B2192" s="382"/>
      <c r="C2192" s="383" t="str">
        <f>IFERROR(IF(LEN(B2192)&gt;0,IF(INDEX(TasksList!$C$6:$C$25,MATCH(LEFT(B2192,SEARCH(" - ",B2192)-1)*1,TasksList!$B$6:$B$25,0),1)=0,"",INDEX(TasksList!$C$6:$C$25,MATCH(LEFT(B2192,SEARCH(" - ",B2192)-1)*1,TasksList!$B$6:$B$25,0),1)),""),"Task not found!")</f>
        <v/>
      </c>
      <c r="D2192" s="385"/>
      <c r="E2192" s="149"/>
      <c r="F2192" s="149"/>
      <c r="G2192" s="150"/>
    </row>
    <row r="2193" spans="2:7" x14ac:dyDescent="0.25">
      <c r="B2193" s="382"/>
      <c r="C2193" s="383" t="str">
        <f>IFERROR(IF(LEN(B2193)&gt;0,IF(INDEX(TasksList!$C$6:$C$25,MATCH(LEFT(B2193,SEARCH(" - ",B2193)-1)*1,TasksList!$B$6:$B$25,0),1)=0,"",INDEX(TasksList!$C$6:$C$25,MATCH(LEFT(B2193,SEARCH(" - ",B2193)-1)*1,TasksList!$B$6:$B$25,0),1)),""),"Task not found!")</f>
        <v/>
      </c>
      <c r="D2193" s="385"/>
      <c r="E2193" s="149"/>
      <c r="F2193" s="149"/>
      <c r="G2193" s="150"/>
    </row>
    <row r="2194" spans="2:7" x14ac:dyDescent="0.25">
      <c r="B2194" s="382"/>
      <c r="C2194" s="383" t="str">
        <f>IFERROR(IF(LEN(B2194)&gt;0,IF(INDEX(TasksList!$C$6:$C$25,MATCH(LEFT(B2194,SEARCH(" - ",B2194)-1)*1,TasksList!$B$6:$B$25,0),1)=0,"",INDEX(TasksList!$C$6:$C$25,MATCH(LEFT(B2194,SEARCH(" - ",B2194)-1)*1,TasksList!$B$6:$B$25,0),1)),""),"Task not found!")</f>
        <v/>
      </c>
      <c r="D2194" s="385"/>
      <c r="E2194" s="149"/>
      <c r="F2194" s="149"/>
      <c r="G2194" s="150"/>
    </row>
    <row r="2195" spans="2:7" x14ac:dyDescent="0.25">
      <c r="B2195" s="382"/>
      <c r="C2195" s="383" t="str">
        <f>IFERROR(IF(LEN(B2195)&gt;0,IF(INDEX(TasksList!$C$6:$C$25,MATCH(LEFT(B2195,SEARCH(" - ",B2195)-1)*1,TasksList!$B$6:$B$25,0),1)=0,"",INDEX(TasksList!$C$6:$C$25,MATCH(LEFT(B2195,SEARCH(" - ",B2195)-1)*1,TasksList!$B$6:$B$25,0),1)),""),"Task not found!")</f>
        <v/>
      </c>
      <c r="D2195" s="385"/>
      <c r="E2195" s="149"/>
      <c r="F2195" s="149"/>
      <c r="G2195" s="150"/>
    </row>
    <row r="2196" spans="2:7" x14ac:dyDescent="0.25">
      <c r="B2196" s="382"/>
      <c r="C2196" s="383" t="str">
        <f>IFERROR(IF(LEN(B2196)&gt;0,IF(INDEX(TasksList!$C$6:$C$25,MATCH(LEFT(B2196,SEARCH(" - ",B2196)-1)*1,TasksList!$B$6:$B$25,0),1)=0,"",INDEX(TasksList!$C$6:$C$25,MATCH(LEFT(B2196,SEARCH(" - ",B2196)-1)*1,TasksList!$B$6:$B$25,0),1)),""),"Task not found!")</f>
        <v/>
      </c>
      <c r="D2196" s="385"/>
      <c r="E2196" s="149"/>
      <c r="F2196" s="149"/>
      <c r="G2196" s="150"/>
    </row>
    <row r="2197" spans="2:7" x14ac:dyDescent="0.25">
      <c r="B2197" s="382"/>
      <c r="C2197" s="383" t="str">
        <f>IFERROR(IF(LEN(B2197)&gt;0,IF(INDEX(TasksList!$C$6:$C$25,MATCH(LEFT(B2197,SEARCH(" - ",B2197)-1)*1,TasksList!$B$6:$B$25,0),1)=0,"",INDEX(TasksList!$C$6:$C$25,MATCH(LEFT(B2197,SEARCH(" - ",B2197)-1)*1,TasksList!$B$6:$B$25,0),1)),""),"Task not found!")</f>
        <v/>
      </c>
      <c r="D2197" s="385"/>
      <c r="E2197" s="149"/>
      <c r="F2197" s="149"/>
      <c r="G2197" s="150"/>
    </row>
    <row r="2198" spans="2:7" x14ac:dyDescent="0.25">
      <c r="B2198" s="382"/>
      <c r="C2198" s="383" t="str">
        <f>IFERROR(IF(LEN(B2198)&gt;0,IF(INDEX(TasksList!$C$6:$C$25,MATCH(LEFT(B2198,SEARCH(" - ",B2198)-1)*1,TasksList!$B$6:$B$25,0),1)=0,"",INDEX(TasksList!$C$6:$C$25,MATCH(LEFT(B2198,SEARCH(" - ",B2198)-1)*1,TasksList!$B$6:$B$25,0),1)),""),"Task not found!")</f>
        <v/>
      </c>
      <c r="D2198" s="385"/>
      <c r="E2198" s="149"/>
      <c r="F2198" s="149"/>
      <c r="G2198" s="150"/>
    </row>
    <row r="2199" spans="2:7" x14ac:dyDescent="0.25">
      <c r="B2199" s="382"/>
      <c r="C2199" s="383" t="str">
        <f>IFERROR(IF(LEN(B2199)&gt;0,IF(INDEX(TasksList!$C$6:$C$25,MATCH(LEFT(B2199,SEARCH(" - ",B2199)-1)*1,TasksList!$B$6:$B$25,0),1)=0,"",INDEX(TasksList!$C$6:$C$25,MATCH(LEFT(B2199,SEARCH(" - ",B2199)-1)*1,TasksList!$B$6:$B$25,0),1)),""),"Task not found!")</f>
        <v/>
      </c>
      <c r="D2199" s="385"/>
      <c r="E2199" s="149"/>
      <c r="F2199" s="149"/>
      <c r="G2199" s="150"/>
    </row>
    <row r="2200" spans="2:7" x14ac:dyDescent="0.25">
      <c r="B2200" s="382"/>
      <c r="C2200" s="383" t="str">
        <f>IFERROR(IF(LEN(B2200)&gt;0,IF(INDEX(TasksList!$C$6:$C$25,MATCH(LEFT(B2200,SEARCH(" - ",B2200)-1)*1,TasksList!$B$6:$B$25,0),1)=0,"",INDEX(TasksList!$C$6:$C$25,MATCH(LEFT(B2200,SEARCH(" - ",B2200)-1)*1,TasksList!$B$6:$B$25,0),1)),""),"Task not found!")</f>
        <v/>
      </c>
      <c r="D2200" s="385"/>
      <c r="E2200" s="149"/>
      <c r="F2200" s="149"/>
      <c r="G2200" s="150"/>
    </row>
    <row r="2201" spans="2:7" x14ac:dyDescent="0.25">
      <c r="B2201" s="382"/>
      <c r="C2201" s="383" t="str">
        <f>IFERROR(IF(LEN(B2201)&gt;0,IF(INDEX(TasksList!$C$6:$C$25,MATCH(LEFT(B2201,SEARCH(" - ",B2201)-1)*1,TasksList!$B$6:$B$25,0),1)=0,"",INDEX(TasksList!$C$6:$C$25,MATCH(LEFT(B2201,SEARCH(" - ",B2201)-1)*1,TasksList!$B$6:$B$25,0),1)),""),"Task not found!")</f>
        <v/>
      </c>
      <c r="D2201" s="385"/>
      <c r="E2201" s="149"/>
      <c r="F2201" s="149"/>
      <c r="G2201" s="150"/>
    </row>
    <row r="2202" spans="2:7" x14ac:dyDescent="0.25">
      <c r="B2202" s="382"/>
      <c r="C2202" s="383" t="str">
        <f>IFERROR(IF(LEN(B2202)&gt;0,IF(INDEX(TasksList!$C$6:$C$25,MATCH(LEFT(B2202,SEARCH(" - ",B2202)-1)*1,TasksList!$B$6:$B$25,0),1)=0,"",INDEX(TasksList!$C$6:$C$25,MATCH(LEFT(B2202,SEARCH(" - ",B2202)-1)*1,TasksList!$B$6:$B$25,0),1)),""),"Task not found!")</f>
        <v/>
      </c>
      <c r="D2202" s="385"/>
      <c r="E2202" s="149"/>
      <c r="F2202" s="149"/>
      <c r="G2202" s="150"/>
    </row>
    <row r="2203" spans="2:7" x14ac:dyDescent="0.25">
      <c r="B2203" s="382"/>
      <c r="C2203" s="383" t="str">
        <f>IFERROR(IF(LEN(B2203)&gt;0,IF(INDEX(TasksList!$C$6:$C$25,MATCH(LEFT(B2203,SEARCH(" - ",B2203)-1)*1,TasksList!$B$6:$B$25,0),1)=0,"",INDEX(TasksList!$C$6:$C$25,MATCH(LEFT(B2203,SEARCH(" - ",B2203)-1)*1,TasksList!$B$6:$B$25,0),1)),""),"Task not found!")</f>
        <v/>
      </c>
      <c r="D2203" s="385"/>
      <c r="E2203" s="149"/>
      <c r="F2203" s="149"/>
      <c r="G2203" s="150"/>
    </row>
    <row r="2204" spans="2:7" x14ac:dyDescent="0.25">
      <c r="B2204" s="382"/>
      <c r="C2204" s="383" t="str">
        <f>IFERROR(IF(LEN(B2204)&gt;0,IF(INDEX(TasksList!$C$6:$C$25,MATCH(LEFT(B2204,SEARCH(" - ",B2204)-1)*1,TasksList!$B$6:$B$25,0),1)=0,"",INDEX(TasksList!$C$6:$C$25,MATCH(LEFT(B2204,SEARCH(" - ",B2204)-1)*1,TasksList!$B$6:$B$25,0),1)),""),"Task not found!")</f>
        <v/>
      </c>
      <c r="D2204" s="385"/>
      <c r="E2204" s="149"/>
      <c r="F2204" s="149"/>
      <c r="G2204" s="150"/>
    </row>
    <row r="2205" spans="2:7" x14ac:dyDescent="0.25">
      <c r="B2205" s="382"/>
      <c r="C2205" s="383" t="str">
        <f>IFERROR(IF(LEN(B2205)&gt;0,IF(INDEX(TasksList!$C$6:$C$25,MATCH(LEFT(B2205,SEARCH(" - ",B2205)-1)*1,TasksList!$B$6:$B$25,0),1)=0,"",INDEX(TasksList!$C$6:$C$25,MATCH(LEFT(B2205,SEARCH(" - ",B2205)-1)*1,TasksList!$B$6:$B$25,0),1)),""),"Task not found!")</f>
        <v/>
      </c>
      <c r="D2205" s="385"/>
      <c r="E2205" s="149"/>
      <c r="F2205" s="149"/>
      <c r="G2205" s="150"/>
    </row>
    <row r="2206" spans="2:7" x14ac:dyDescent="0.25">
      <c r="B2206" s="382"/>
      <c r="C2206" s="383" t="str">
        <f>IFERROR(IF(LEN(B2206)&gt;0,IF(INDEX(TasksList!$C$6:$C$25,MATCH(LEFT(B2206,SEARCH(" - ",B2206)-1)*1,TasksList!$B$6:$B$25,0),1)=0,"",INDEX(TasksList!$C$6:$C$25,MATCH(LEFT(B2206,SEARCH(" - ",B2206)-1)*1,TasksList!$B$6:$B$25,0),1)),""),"Task not found!")</f>
        <v/>
      </c>
      <c r="D2206" s="385"/>
      <c r="E2206" s="149"/>
      <c r="F2206" s="149"/>
      <c r="G2206" s="150"/>
    </row>
    <row r="2207" spans="2:7" x14ac:dyDescent="0.25">
      <c r="B2207" s="382"/>
      <c r="C2207" s="383" t="str">
        <f>IFERROR(IF(LEN(B2207)&gt;0,IF(INDEX(TasksList!$C$6:$C$25,MATCH(LEFT(B2207,SEARCH(" - ",B2207)-1)*1,TasksList!$B$6:$B$25,0),1)=0,"",INDEX(TasksList!$C$6:$C$25,MATCH(LEFT(B2207,SEARCH(" - ",B2207)-1)*1,TasksList!$B$6:$B$25,0),1)),""),"Task not found!")</f>
        <v/>
      </c>
      <c r="D2207" s="385"/>
      <c r="E2207" s="149"/>
      <c r="F2207" s="149"/>
      <c r="G2207" s="150"/>
    </row>
    <row r="2208" spans="2:7" x14ac:dyDescent="0.25">
      <c r="B2208" s="382"/>
      <c r="C2208" s="383" t="str">
        <f>IFERROR(IF(LEN(B2208)&gt;0,IF(INDEX(TasksList!$C$6:$C$25,MATCH(LEFT(B2208,SEARCH(" - ",B2208)-1)*1,TasksList!$B$6:$B$25,0),1)=0,"",INDEX(TasksList!$C$6:$C$25,MATCH(LEFT(B2208,SEARCH(" - ",B2208)-1)*1,TasksList!$B$6:$B$25,0),1)),""),"Task not found!")</f>
        <v/>
      </c>
      <c r="D2208" s="385"/>
      <c r="E2208" s="149"/>
      <c r="F2208" s="149"/>
      <c r="G2208" s="150"/>
    </row>
    <row r="2209" spans="2:7" x14ac:dyDescent="0.25">
      <c r="B2209" s="382"/>
      <c r="C2209" s="383" t="str">
        <f>IFERROR(IF(LEN(B2209)&gt;0,IF(INDEX(TasksList!$C$6:$C$25,MATCH(LEFT(B2209,SEARCH(" - ",B2209)-1)*1,TasksList!$B$6:$B$25,0),1)=0,"",INDEX(TasksList!$C$6:$C$25,MATCH(LEFT(B2209,SEARCH(" - ",B2209)-1)*1,TasksList!$B$6:$B$25,0),1)),""),"Task not found!")</f>
        <v/>
      </c>
      <c r="D2209" s="385"/>
      <c r="E2209" s="149"/>
      <c r="F2209" s="149"/>
      <c r="G2209" s="150"/>
    </row>
    <row r="2210" spans="2:7" x14ac:dyDescent="0.25">
      <c r="B2210" s="382"/>
      <c r="C2210" s="383" t="str">
        <f>IFERROR(IF(LEN(B2210)&gt;0,IF(INDEX(TasksList!$C$6:$C$25,MATCH(LEFT(B2210,SEARCH(" - ",B2210)-1)*1,TasksList!$B$6:$B$25,0),1)=0,"",INDEX(TasksList!$C$6:$C$25,MATCH(LEFT(B2210,SEARCH(" - ",B2210)-1)*1,TasksList!$B$6:$B$25,0),1)),""),"Task not found!")</f>
        <v/>
      </c>
      <c r="D2210" s="385"/>
      <c r="E2210" s="149"/>
      <c r="F2210" s="149"/>
      <c r="G2210" s="150"/>
    </row>
    <row r="2211" spans="2:7" x14ac:dyDescent="0.25">
      <c r="B2211" s="382"/>
      <c r="C2211" s="383" t="str">
        <f>IFERROR(IF(LEN(B2211)&gt;0,IF(INDEX(TasksList!$C$6:$C$25,MATCH(LEFT(B2211,SEARCH(" - ",B2211)-1)*1,TasksList!$B$6:$B$25,0),1)=0,"",INDEX(TasksList!$C$6:$C$25,MATCH(LEFT(B2211,SEARCH(" - ",B2211)-1)*1,TasksList!$B$6:$B$25,0),1)),""),"Task not found!")</f>
        <v/>
      </c>
      <c r="D2211" s="385"/>
      <c r="E2211" s="149"/>
      <c r="F2211" s="149"/>
      <c r="G2211" s="150"/>
    </row>
    <row r="2212" spans="2:7" x14ac:dyDescent="0.25">
      <c r="B2212" s="382"/>
      <c r="C2212" s="383" t="str">
        <f>IFERROR(IF(LEN(B2212)&gt;0,IF(INDEX(TasksList!$C$6:$C$25,MATCH(LEFT(B2212,SEARCH(" - ",B2212)-1)*1,TasksList!$B$6:$B$25,0),1)=0,"",INDEX(TasksList!$C$6:$C$25,MATCH(LEFT(B2212,SEARCH(" - ",B2212)-1)*1,TasksList!$B$6:$B$25,0),1)),""),"Task not found!")</f>
        <v/>
      </c>
      <c r="D2212" s="385"/>
      <c r="E2212" s="149"/>
      <c r="F2212" s="149"/>
      <c r="G2212" s="150"/>
    </row>
    <row r="2213" spans="2:7" x14ac:dyDescent="0.25">
      <c r="B2213" s="382"/>
      <c r="C2213" s="383" t="str">
        <f>IFERROR(IF(LEN(B2213)&gt;0,IF(INDEX(TasksList!$C$6:$C$25,MATCH(LEFT(B2213,SEARCH(" - ",B2213)-1)*1,TasksList!$B$6:$B$25,0),1)=0,"",INDEX(TasksList!$C$6:$C$25,MATCH(LEFT(B2213,SEARCH(" - ",B2213)-1)*1,TasksList!$B$6:$B$25,0),1)),""),"Task not found!")</f>
        <v/>
      </c>
      <c r="D2213" s="385"/>
      <c r="E2213" s="149"/>
      <c r="F2213" s="149"/>
      <c r="G2213" s="150"/>
    </row>
    <row r="2214" spans="2:7" x14ac:dyDescent="0.25">
      <c r="B2214" s="382"/>
      <c r="C2214" s="383" t="str">
        <f>IFERROR(IF(LEN(B2214)&gt;0,IF(INDEX(TasksList!$C$6:$C$25,MATCH(LEFT(B2214,SEARCH(" - ",B2214)-1)*1,TasksList!$B$6:$B$25,0),1)=0,"",INDEX(TasksList!$C$6:$C$25,MATCH(LEFT(B2214,SEARCH(" - ",B2214)-1)*1,TasksList!$B$6:$B$25,0),1)),""),"Task not found!")</f>
        <v/>
      </c>
      <c r="D2214" s="385"/>
      <c r="E2214" s="149"/>
      <c r="F2214" s="149"/>
      <c r="G2214" s="150"/>
    </row>
    <row r="2215" spans="2:7" x14ac:dyDescent="0.25">
      <c r="B2215" s="382"/>
      <c r="C2215" s="383" t="str">
        <f>IFERROR(IF(LEN(B2215)&gt;0,IF(INDEX(TasksList!$C$6:$C$25,MATCH(LEFT(B2215,SEARCH(" - ",B2215)-1)*1,TasksList!$B$6:$B$25,0),1)=0,"",INDEX(TasksList!$C$6:$C$25,MATCH(LEFT(B2215,SEARCH(" - ",B2215)-1)*1,TasksList!$B$6:$B$25,0),1)),""),"Task not found!")</f>
        <v/>
      </c>
      <c r="D2215" s="385"/>
      <c r="E2215" s="149"/>
      <c r="F2215" s="149"/>
      <c r="G2215" s="150"/>
    </row>
    <row r="2216" spans="2:7" x14ac:dyDescent="0.25">
      <c r="B2216" s="382"/>
      <c r="C2216" s="383" t="str">
        <f>IFERROR(IF(LEN(B2216)&gt;0,IF(INDEX(TasksList!$C$6:$C$25,MATCH(LEFT(B2216,SEARCH(" - ",B2216)-1)*1,TasksList!$B$6:$B$25,0),1)=0,"",INDEX(TasksList!$C$6:$C$25,MATCH(LEFT(B2216,SEARCH(" - ",B2216)-1)*1,TasksList!$B$6:$B$25,0),1)),""),"Task not found!")</f>
        <v/>
      </c>
      <c r="D2216" s="385"/>
      <c r="E2216" s="149"/>
      <c r="F2216" s="149"/>
      <c r="G2216" s="150"/>
    </row>
    <row r="2217" spans="2:7" x14ac:dyDescent="0.25">
      <c r="B2217" s="382"/>
      <c r="C2217" s="383" t="str">
        <f>IFERROR(IF(LEN(B2217)&gt;0,IF(INDEX(TasksList!$C$6:$C$25,MATCH(LEFT(B2217,SEARCH(" - ",B2217)-1)*1,TasksList!$B$6:$B$25,0),1)=0,"",INDEX(TasksList!$C$6:$C$25,MATCH(LEFT(B2217,SEARCH(" - ",B2217)-1)*1,TasksList!$B$6:$B$25,0),1)),""),"Task not found!")</f>
        <v/>
      </c>
      <c r="D2217" s="385"/>
      <c r="E2217" s="149"/>
      <c r="F2217" s="149"/>
      <c r="G2217" s="150"/>
    </row>
    <row r="2218" spans="2:7" x14ac:dyDescent="0.25">
      <c r="B2218" s="382"/>
      <c r="C2218" s="383" t="str">
        <f>IFERROR(IF(LEN(B2218)&gt;0,IF(INDEX(TasksList!$C$6:$C$25,MATCH(LEFT(B2218,SEARCH(" - ",B2218)-1)*1,TasksList!$B$6:$B$25,0),1)=0,"",INDEX(TasksList!$C$6:$C$25,MATCH(LEFT(B2218,SEARCH(" - ",B2218)-1)*1,TasksList!$B$6:$B$25,0),1)),""),"Task not found!")</f>
        <v/>
      </c>
      <c r="D2218" s="385"/>
      <c r="E2218" s="149"/>
      <c r="F2218" s="149"/>
      <c r="G2218" s="150"/>
    </row>
    <row r="2219" spans="2:7" x14ac:dyDescent="0.25">
      <c r="B2219" s="382"/>
      <c r="C2219" s="383" t="str">
        <f>IFERROR(IF(LEN(B2219)&gt;0,IF(INDEX(TasksList!$C$6:$C$25,MATCH(LEFT(B2219,SEARCH(" - ",B2219)-1)*1,TasksList!$B$6:$B$25,0),1)=0,"",INDEX(TasksList!$C$6:$C$25,MATCH(LEFT(B2219,SEARCH(" - ",B2219)-1)*1,TasksList!$B$6:$B$25,0),1)),""),"Task not found!")</f>
        <v/>
      </c>
      <c r="D2219" s="385"/>
      <c r="E2219" s="149"/>
      <c r="F2219" s="149"/>
      <c r="G2219" s="150"/>
    </row>
    <row r="2220" spans="2:7" x14ac:dyDescent="0.25">
      <c r="B2220" s="382"/>
      <c r="C2220" s="383" t="str">
        <f>IFERROR(IF(LEN(B2220)&gt;0,IF(INDEX(TasksList!$C$6:$C$25,MATCH(LEFT(B2220,SEARCH(" - ",B2220)-1)*1,TasksList!$B$6:$B$25,0),1)=0,"",INDEX(TasksList!$C$6:$C$25,MATCH(LEFT(B2220,SEARCH(" - ",B2220)-1)*1,TasksList!$B$6:$B$25,0),1)),""),"Task not found!")</f>
        <v/>
      </c>
      <c r="D2220" s="385"/>
      <c r="E2220" s="149"/>
      <c r="F2220" s="149"/>
      <c r="G2220" s="150"/>
    </row>
    <row r="2221" spans="2:7" x14ac:dyDescent="0.25">
      <c r="B2221" s="382"/>
      <c r="C2221" s="383" t="str">
        <f>IFERROR(IF(LEN(B2221)&gt;0,IF(INDEX(TasksList!$C$6:$C$25,MATCH(LEFT(B2221,SEARCH(" - ",B2221)-1)*1,TasksList!$B$6:$B$25,0),1)=0,"",INDEX(TasksList!$C$6:$C$25,MATCH(LEFT(B2221,SEARCH(" - ",B2221)-1)*1,TasksList!$B$6:$B$25,0),1)),""),"Task not found!")</f>
        <v/>
      </c>
      <c r="D2221" s="385"/>
      <c r="E2221" s="149"/>
      <c r="F2221" s="149"/>
      <c r="G2221" s="150"/>
    </row>
    <row r="2222" spans="2:7" x14ac:dyDescent="0.25">
      <c r="B2222" s="382"/>
      <c r="C2222" s="383" t="str">
        <f>IFERROR(IF(LEN(B2222)&gt;0,IF(INDEX(TasksList!$C$6:$C$25,MATCH(LEFT(B2222,SEARCH(" - ",B2222)-1)*1,TasksList!$B$6:$B$25,0),1)=0,"",INDEX(TasksList!$C$6:$C$25,MATCH(LEFT(B2222,SEARCH(" - ",B2222)-1)*1,TasksList!$B$6:$B$25,0),1)),""),"Task not found!")</f>
        <v/>
      </c>
      <c r="D2222" s="385"/>
      <c r="E2222" s="149"/>
      <c r="F2222" s="149"/>
      <c r="G2222" s="150"/>
    </row>
    <row r="2223" spans="2:7" x14ac:dyDescent="0.25">
      <c r="B2223" s="382"/>
      <c r="C2223" s="383" t="str">
        <f>IFERROR(IF(LEN(B2223)&gt;0,IF(INDEX(TasksList!$C$6:$C$25,MATCH(LEFT(B2223,SEARCH(" - ",B2223)-1)*1,TasksList!$B$6:$B$25,0),1)=0,"",INDEX(TasksList!$C$6:$C$25,MATCH(LEFT(B2223,SEARCH(" - ",B2223)-1)*1,TasksList!$B$6:$B$25,0),1)),""),"Task not found!")</f>
        <v/>
      </c>
      <c r="D2223" s="385"/>
      <c r="E2223" s="149"/>
      <c r="F2223" s="149"/>
      <c r="G2223" s="150"/>
    </row>
    <row r="2224" spans="2:7" x14ac:dyDescent="0.25">
      <c r="B2224" s="382"/>
      <c r="C2224" s="383" t="str">
        <f>IFERROR(IF(LEN(B2224)&gt;0,IF(INDEX(TasksList!$C$6:$C$25,MATCH(LEFT(B2224,SEARCH(" - ",B2224)-1)*1,TasksList!$B$6:$B$25,0),1)=0,"",INDEX(TasksList!$C$6:$C$25,MATCH(LEFT(B2224,SEARCH(" - ",B2224)-1)*1,TasksList!$B$6:$B$25,0),1)),""),"Task not found!")</f>
        <v/>
      </c>
      <c r="D2224" s="385"/>
      <c r="E2224" s="149"/>
      <c r="F2224" s="149"/>
      <c r="G2224" s="150"/>
    </row>
    <row r="2225" spans="2:7" x14ac:dyDescent="0.25">
      <c r="B2225" s="382"/>
      <c r="C2225" s="383" t="str">
        <f>IFERROR(IF(LEN(B2225)&gt;0,IF(INDEX(TasksList!$C$6:$C$25,MATCH(LEFT(B2225,SEARCH(" - ",B2225)-1)*1,TasksList!$B$6:$B$25,0),1)=0,"",INDEX(TasksList!$C$6:$C$25,MATCH(LEFT(B2225,SEARCH(" - ",B2225)-1)*1,TasksList!$B$6:$B$25,0),1)),""),"Task not found!")</f>
        <v/>
      </c>
      <c r="D2225" s="385"/>
      <c r="E2225" s="149"/>
      <c r="F2225" s="149"/>
      <c r="G2225" s="150"/>
    </row>
    <row r="2226" spans="2:7" x14ac:dyDescent="0.25">
      <c r="B2226" s="382"/>
      <c r="C2226" s="383" t="str">
        <f>IFERROR(IF(LEN(B2226)&gt;0,IF(INDEX(TasksList!$C$6:$C$25,MATCH(LEFT(B2226,SEARCH(" - ",B2226)-1)*1,TasksList!$B$6:$B$25,0),1)=0,"",INDEX(TasksList!$C$6:$C$25,MATCH(LEFT(B2226,SEARCH(" - ",B2226)-1)*1,TasksList!$B$6:$B$25,0),1)),""),"Task not found!")</f>
        <v/>
      </c>
      <c r="D2226" s="385"/>
      <c r="E2226" s="149"/>
      <c r="F2226" s="149"/>
      <c r="G2226" s="150"/>
    </row>
    <row r="2227" spans="2:7" x14ac:dyDescent="0.25">
      <c r="B2227" s="382"/>
      <c r="C2227" s="383" t="str">
        <f>IFERROR(IF(LEN(B2227)&gt;0,IF(INDEX(TasksList!$C$6:$C$25,MATCH(LEFT(B2227,SEARCH(" - ",B2227)-1)*1,TasksList!$B$6:$B$25,0),1)=0,"",INDEX(TasksList!$C$6:$C$25,MATCH(LEFT(B2227,SEARCH(" - ",B2227)-1)*1,TasksList!$B$6:$B$25,0),1)),""),"Task not found!")</f>
        <v/>
      </c>
      <c r="D2227" s="385"/>
      <c r="E2227" s="149"/>
      <c r="F2227" s="149"/>
      <c r="G2227" s="150"/>
    </row>
    <row r="2228" spans="2:7" x14ac:dyDescent="0.25">
      <c r="B2228" s="382"/>
      <c r="C2228" s="383" t="str">
        <f>IFERROR(IF(LEN(B2228)&gt;0,IF(INDEX(TasksList!$C$6:$C$25,MATCH(LEFT(B2228,SEARCH(" - ",B2228)-1)*1,TasksList!$B$6:$B$25,0),1)=0,"",INDEX(TasksList!$C$6:$C$25,MATCH(LEFT(B2228,SEARCH(" - ",B2228)-1)*1,TasksList!$B$6:$B$25,0),1)),""),"Task not found!")</f>
        <v/>
      </c>
      <c r="D2228" s="385"/>
      <c r="E2228" s="149"/>
      <c r="F2228" s="149"/>
      <c r="G2228" s="150"/>
    </row>
    <row r="2229" spans="2:7" x14ac:dyDescent="0.25">
      <c r="B2229" s="382"/>
      <c r="C2229" s="383" t="str">
        <f>IFERROR(IF(LEN(B2229)&gt;0,IF(INDEX(TasksList!$C$6:$C$25,MATCH(LEFT(B2229,SEARCH(" - ",B2229)-1)*1,TasksList!$B$6:$B$25,0),1)=0,"",INDEX(TasksList!$C$6:$C$25,MATCH(LEFT(B2229,SEARCH(" - ",B2229)-1)*1,TasksList!$B$6:$B$25,0),1)),""),"Task not found!")</f>
        <v/>
      </c>
      <c r="D2229" s="385"/>
      <c r="E2229" s="149"/>
      <c r="F2229" s="149"/>
      <c r="G2229" s="150"/>
    </row>
    <row r="2230" spans="2:7" x14ac:dyDescent="0.25">
      <c r="B2230" s="382"/>
      <c r="C2230" s="383" t="str">
        <f>IFERROR(IF(LEN(B2230)&gt;0,IF(INDEX(TasksList!$C$6:$C$25,MATCH(LEFT(B2230,SEARCH(" - ",B2230)-1)*1,TasksList!$B$6:$B$25,0),1)=0,"",INDEX(TasksList!$C$6:$C$25,MATCH(LEFT(B2230,SEARCH(" - ",B2230)-1)*1,TasksList!$B$6:$B$25,0),1)),""),"Task not found!")</f>
        <v/>
      </c>
      <c r="D2230" s="385"/>
      <c r="E2230" s="149"/>
      <c r="F2230" s="149"/>
      <c r="G2230" s="150"/>
    </row>
    <row r="2231" spans="2:7" x14ac:dyDescent="0.25">
      <c r="B2231" s="382"/>
      <c r="C2231" s="383" t="str">
        <f>IFERROR(IF(LEN(B2231)&gt;0,IF(INDEX(TasksList!$C$6:$C$25,MATCH(LEFT(B2231,SEARCH(" - ",B2231)-1)*1,TasksList!$B$6:$B$25,0),1)=0,"",INDEX(TasksList!$C$6:$C$25,MATCH(LEFT(B2231,SEARCH(" - ",B2231)-1)*1,TasksList!$B$6:$B$25,0),1)),""),"Task not found!")</f>
        <v/>
      </c>
      <c r="D2231" s="385"/>
      <c r="E2231" s="149"/>
      <c r="F2231" s="149"/>
      <c r="G2231" s="150"/>
    </row>
    <row r="2232" spans="2:7" x14ac:dyDescent="0.25">
      <c r="B2232" s="382"/>
      <c r="C2232" s="383" t="str">
        <f>IFERROR(IF(LEN(B2232)&gt;0,IF(INDEX(TasksList!$C$6:$C$25,MATCH(LEFT(B2232,SEARCH(" - ",B2232)-1)*1,TasksList!$B$6:$B$25,0),1)=0,"",INDEX(TasksList!$C$6:$C$25,MATCH(LEFT(B2232,SEARCH(" - ",B2232)-1)*1,TasksList!$B$6:$B$25,0),1)),""),"Task not found!")</f>
        <v/>
      </c>
      <c r="D2232" s="385"/>
      <c r="E2232" s="149"/>
      <c r="F2232" s="149"/>
      <c r="G2232" s="150"/>
    </row>
    <row r="2233" spans="2:7" x14ac:dyDescent="0.25">
      <c r="B2233" s="382"/>
      <c r="C2233" s="383" t="str">
        <f>IFERROR(IF(LEN(B2233)&gt;0,IF(INDEX(TasksList!$C$6:$C$25,MATCH(LEFT(B2233,SEARCH(" - ",B2233)-1)*1,TasksList!$B$6:$B$25,0),1)=0,"",INDEX(TasksList!$C$6:$C$25,MATCH(LEFT(B2233,SEARCH(" - ",B2233)-1)*1,TasksList!$B$6:$B$25,0),1)),""),"Task not found!")</f>
        <v/>
      </c>
      <c r="D2233" s="385"/>
      <c r="E2233" s="149"/>
      <c r="F2233" s="149"/>
      <c r="G2233" s="150"/>
    </row>
    <row r="2234" spans="2:7" x14ac:dyDescent="0.25">
      <c r="B2234" s="382"/>
      <c r="C2234" s="383" t="str">
        <f>IFERROR(IF(LEN(B2234)&gt;0,IF(INDEX(TasksList!$C$6:$C$25,MATCH(LEFT(B2234,SEARCH(" - ",B2234)-1)*1,TasksList!$B$6:$B$25,0),1)=0,"",INDEX(TasksList!$C$6:$C$25,MATCH(LEFT(B2234,SEARCH(" - ",B2234)-1)*1,TasksList!$B$6:$B$25,0),1)),""),"Task not found!")</f>
        <v/>
      </c>
      <c r="D2234" s="385"/>
      <c r="E2234" s="149"/>
      <c r="F2234" s="149"/>
      <c r="G2234" s="150"/>
    </row>
    <row r="2235" spans="2:7" x14ac:dyDescent="0.25">
      <c r="B2235" s="382"/>
      <c r="C2235" s="383" t="str">
        <f>IFERROR(IF(LEN(B2235)&gt;0,IF(INDEX(TasksList!$C$6:$C$25,MATCH(LEFT(B2235,SEARCH(" - ",B2235)-1)*1,TasksList!$B$6:$B$25,0),1)=0,"",INDEX(TasksList!$C$6:$C$25,MATCH(LEFT(B2235,SEARCH(" - ",B2235)-1)*1,TasksList!$B$6:$B$25,0),1)),""),"Task not found!")</f>
        <v/>
      </c>
      <c r="D2235" s="385"/>
      <c r="E2235" s="149"/>
      <c r="F2235" s="149"/>
      <c r="G2235" s="150"/>
    </row>
    <row r="2236" spans="2:7" x14ac:dyDescent="0.25">
      <c r="B2236" s="382"/>
      <c r="C2236" s="383" t="str">
        <f>IFERROR(IF(LEN(B2236)&gt;0,IF(INDEX(TasksList!$C$6:$C$25,MATCH(LEFT(B2236,SEARCH(" - ",B2236)-1)*1,TasksList!$B$6:$B$25,0),1)=0,"",INDEX(TasksList!$C$6:$C$25,MATCH(LEFT(B2236,SEARCH(" - ",B2236)-1)*1,TasksList!$B$6:$B$25,0),1)),""),"Task not found!")</f>
        <v/>
      </c>
      <c r="D2236" s="385"/>
      <c r="E2236" s="149"/>
      <c r="F2236" s="149"/>
      <c r="G2236" s="150"/>
    </row>
    <row r="2237" spans="2:7" x14ac:dyDescent="0.25">
      <c r="B2237" s="382"/>
      <c r="C2237" s="383" t="str">
        <f>IFERROR(IF(LEN(B2237)&gt;0,IF(INDEX(TasksList!$C$6:$C$25,MATCH(LEFT(B2237,SEARCH(" - ",B2237)-1)*1,TasksList!$B$6:$B$25,0),1)=0,"",INDEX(TasksList!$C$6:$C$25,MATCH(LEFT(B2237,SEARCH(" - ",B2237)-1)*1,TasksList!$B$6:$B$25,0),1)),""),"Task not found!")</f>
        <v/>
      </c>
      <c r="D2237" s="385"/>
      <c r="E2237" s="149"/>
      <c r="F2237" s="149"/>
      <c r="G2237" s="150"/>
    </row>
    <row r="2238" spans="2:7" x14ac:dyDescent="0.25">
      <c r="B2238" s="382"/>
      <c r="C2238" s="383" t="str">
        <f>IFERROR(IF(LEN(B2238)&gt;0,IF(INDEX(TasksList!$C$6:$C$25,MATCH(LEFT(B2238,SEARCH(" - ",B2238)-1)*1,TasksList!$B$6:$B$25,0),1)=0,"",INDEX(TasksList!$C$6:$C$25,MATCH(LEFT(B2238,SEARCH(" - ",B2238)-1)*1,TasksList!$B$6:$B$25,0),1)),""),"Task not found!")</f>
        <v/>
      </c>
      <c r="D2238" s="385"/>
      <c r="E2238" s="149"/>
      <c r="F2238" s="149"/>
      <c r="G2238" s="150"/>
    </row>
    <row r="2239" spans="2:7" x14ac:dyDescent="0.25">
      <c r="B2239" s="382"/>
      <c r="C2239" s="383" t="str">
        <f>IFERROR(IF(LEN(B2239)&gt;0,IF(INDEX(TasksList!$C$6:$C$25,MATCH(LEFT(B2239,SEARCH(" - ",B2239)-1)*1,TasksList!$B$6:$B$25,0),1)=0,"",INDEX(TasksList!$C$6:$C$25,MATCH(LEFT(B2239,SEARCH(" - ",B2239)-1)*1,TasksList!$B$6:$B$25,0),1)),""),"Task not found!")</f>
        <v/>
      </c>
      <c r="D2239" s="385"/>
      <c r="E2239" s="149"/>
      <c r="F2239" s="149"/>
      <c r="G2239" s="150"/>
    </row>
    <row r="2240" spans="2:7" x14ac:dyDescent="0.25">
      <c r="B2240" s="382"/>
      <c r="C2240" s="383" t="str">
        <f>IFERROR(IF(LEN(B2240)&gt;0,IF(INDEX(TasksList!$C$6:$C$25,MATCH(LEFT(B2240,SEARCH(" - ",B2240)-1)*1,TasksList!$B$6:$B$25,0),1)=0,"",INDEX(TasksList!$C$6:$C$25,MATCH(LEFT(B2240,SEARCH(" - ",B2240)-1)*1,TasksList!$B$6:$B$25,0),1)),""),"Task not found!")</f>
        <v/>
      </c>
      <c r="D2240" s="385"/>
      <c r="E2240" s="149"/>
      <c r="F2240" s="149"/>
      <c r="G2240" s="150"/>
    </row>
    <row r="2241" spans="2:7" x14ac:dyDescent="0.25">
      <c r="B2241" s="382"/>
      <c r="C2241" s="383" t="str">
        <f>IFERROR(IF(LEN(B2241)&gt;0,IF(INDEX(TasksList!$C$6:$C$25,MATCH(LEFT(B2241,SEARCH(" - ",B2241)-1)*1,TasksList!$B$6:$B$25,0),1)=0,"",INDEX(TasksList!$C$6:$C$25,MATCH(LEFT(B2241,SEARCH(" - ",B2241)-1)*1,TasksList!$B$6:$B$25,0),1)),""),"Task not found!")</f>
        <v/>
      </c>
      <c r="D2241" s="385"/>
      <c r="E2241" s="149"/>
      <c r="F2241" s="149"/>
      <c r="G2241" s="150"/>
    </row>
    <row r="2242" spans="2:7" x14ac:dyDescent="0.25">
      <c r="B2242" s="382"/>
      <c r="C2242" s="383" t="str">
        <f>IFERROR(IF(LEN(B2242)&gt;0,IF(INDEX(TasksList!$C$6:$C$25,MATCH(LEFT(B2242,SEARCH(" - ",B2242)-1)*1,TasksList!$B$6:$B$25,0),1)=0,"",INDEX(TasksList!$C$6:$C$25,MATCH(LEFT(B2242,SEARCH(" - ",B2242)-1)*1,TasksList!$B$6:$B$25,0),1)),""),"Task not found!")</f>
        <v/>
      </c>
      <c r="D2242" s="385"/>
      <c r="E2242" s="149"/>
      <c r="F2242" s="149"/>
      <c r="G2242" s="150"/>
    </row>
    <row r="2243" spans="2:7" x14ac:dyDescent="0.25">
      <c r="B2243" s="382"/>
      <c r="C2243" s="383" t="str">
        <f>IFERROR(IF(LEN(B2243)&gt;0,IF(INDEX(TasksList!$C$6:$C$25,MATCH(LEFT(B2243,SEARCH(" - ",B2243)-1)*1,TasksList!$B$6:$B$25,0),1)=0,"",INDEX(TasksList!$C$6:$C$25,MATCH(LEFT(B2243,SEARCH(" - ",B2243)-1)*1,TasksList!$B$6:$B$25,0),1)),""),"Task not found!")</f>
        <v/>
      </c>
      <c r="D2243" s="385"/>
      <c r="E2243" s="149"/>
      <c r="F2243" s="149"/>
      <c r="G2243" s="150"/>
    </row>
    <row r="2244" spans="2:7" x14ac:dyDescent="0.25">
      <c r="B2244" s="382"/>
      <c r="C2244" s="383" t="str">
        <f>IFERROR(IF(LEN(B2244)&gt;0,IF(INDEX(TasksList!$C$6:$C$25,MATCH(LEFT(B2244,SEARCH(" - ",B2244)-1)*1,TasksList!$B$6:$B$25,0),1)=0,"",INDEX(TasksList!$C$6:$C$25,MATCH(LEFT(B2244,SEARCH(" - ",B2244)-1)*1,TasksList!$B$6:$B$25,0),1)),""),"Task not found!")</f>
        <v/>
      </c>
      <c r="D2244" s="385"/>
      <c r="E2244" s="149"/>
      <c r="F2244" s="149"/>
      <c r="G2244" s="150"/>
    </row>
    <row r="2245" spans="2:7" x14ac:dyDescent="0.25">
      <c r="B2245" s="382"/>
      <c r="C2245" s="383" t="str">
        <f>IFERROR(IF(LEN(B2245)&gt;0,IF(INDEX(TasksList!$C$6:$C$25,MATCH(LEFT(B2245,SEARCH(" - ",B2245)-1)*1,TasksList!$B$6:$B$25,0),1)=0,"",INDEX(TasksList!$C$6:$C$25,MATCH(LEFT(B2245,SEARCH(" - ",B2245)-1)*1,TasksList!$B$6:$B$25,0),1)),""),"Task not found!")</f>
        <v/>
      </c>
      <c r="D2245" s="385"/>
      <c r="E2245" s="149"/>
      <c r="F2245" s="149"/>
      <c r="G2245" s="150"/>
    </row>
    <row r="2246" spans="2:7" x14ac:dyDescent="0.25">
      <c r="B2246" s="382"/>
      <c r="C2246" s="383" t="str">
        <f>IFERROR(IF(LEN(B2246)&gt;0,IF(INDEX(TasksList!$C$6:$C$25,MATCH(LEFT(B2246,SEARCH(" - ",B2246)-1)*1,TasksList!$B$6:$B$25,0),1)=0,"",INDEX(TasksList!$C$6:$C$25,MATCH(LEFT(B2246,SEARCH(" - ",B2246)-1)*1,TasksList!$B$6:$B$25,0),1)),""),"Task not found!")</f>
        <v/>
      </c>
      <c r="D2246" s="385"/>
      <c r="E2246" s="149"/>
      <c r="F2246" s="149"/>
      <c r="G2246" s="150"/>
    </row>
    <row r="2247" spans="2:7" x14ac:dyDescent="0.25">
      <c r="B2247" s="382"/>
      <c r="C2247" s="383" t="str">
        <f>IFERROR(IF(LEN(B2247)&gt;0,IF(INDEX(TasksList!$C$6:$C$25,MATCH(LEFT(B2247,SEARCH(" - ",B2247)-1)*1,TasksList!$B$6:$B$25,0),1)=0,"",INDEX(TasksList!$C$6:$C$25,MATCH(LEFT(B2247,SEARCH(" - ",B2247)-1)*1,TasksList!$B$6:$B$25,0),1)),""),"Task not found!")</f>
        <v/>
      </c>
      <c r="D2247" s="385"/>
      <c r="E2247" s="149"/>
      <c r="F2247" s="149"/>
      <c r="G2247" s="150"/>
    </row>
    <row r="2248" spans="2:7" x14ac:dyDescent="0.25">
      <c r="B2248" s="382"/>
      <c r="C2248" s="383" t="str">
        <f>IFERROR(IF(LEN(B2248)&gt;0,IF(INDEX(TasksList!$C$6:$C$25,MATCH(LEFT(B2248,SEARCH(" - ",B2248)-1)*1,TasksList!$B$6:$B$25,0),1)=0,"",INDEX(TasksList!$C$6:$C$25,MATCH(LEFT(B2248,SEARCH(" - ",B2248)-1)*1,TasksList!$B$6:$B$25,0),1)),""),"Task not found!")</f>
        <v/>
      </c>
      <c r="D2248" s="385"/>
      <c r="E2248" s="149"/>
      <c r="F2248" s="149"/>
      <c r="G2248" s="150"/>
    </row>
    <row r="2249" spans="2:7" x14ac:dyDescent="0.25">
      <c r="B2249" s="382"/>
      <c r="C2249" s="383" t="str">
        <f>IFERROR(IF(LEN(B2249)&gt;0,IF(INDEX(TasksList!$C$6:$C$25,MATCH(LEFT(B2249,SEARCH(" - ",B2249)-1)*1,TasksList!$B$6:$B$25,0),1)=0,"",INDEX(TasksList!$C$6:$C$25,MATCH(LEFT(B2249,SEARCH(" - ",B2249)-1)*1,TasksList!$B$6:$B$25,0),1)),""),"Task not found!")</f>
        <v/>
      </c>
      <c r="D2249" s="385"/>
      <c r="E2249" s="149"/>
      <c r="F2249" s="149"/>
      <c r="G2249" s="150"/>
    </row>
    <row r="2250" spans="2:7" x14ac:dyDescent="0.25">
      <c r="B2250" s="382"/>
      <c r="C2250" s="383" t="str">
        <f>IFERROR(IF(LEN(B2250)&gt;0,IF(INDEX(TasksList!$C$6:$C$25,MATCH(LEFT(B2250,SEARCH(" - ",B2250)-1)*1,TasksList!$B$6:$B$25,0),1)=0,"",INDEX(TasksList!$C$6:$C$25,MATCH(LEFT(B2250,SEARCH(" - ",B2250)-1)*1,TasksList!$B$6:$B$25,0),1)),""),"Task not found!")</f>
        <v/>
      </c>
      <c r="D2250" s="385"/>
      <c r="E2250" s="149"/>
      <c r="F2250" s="149"/>
      <c r="G2250" s="150"/>
    </row>
    <row r="2251" spans="2:7" x14ac:dyDescent="0.25">
      <c r="B2251" s="382"/>
      <c r="C2251" s="383" t="str">
        <f>IFERROR(IF(LEN(B2251)&gt;0,IF(INDEX(TasksList!$C$6:$C$25,MATCH(LEFT(B2251,SEARCH(" - ",B2251)-1)*1,TasksList!$B$6:$B$25,0),1)=0,"",INDEX(TasksList!$C$6:$C$25,MATCH(LEFT(B2251,SEARCH(" - ",B2251)-1)*1,TasksList!$B$6:$B$25,0),1)),""),"Task not found!")</f>
        <v/>
      </c>
      <c r="D2251" s="385"/>
      <c r="E2251" s="149"/>
      <c r="F2251" s="149"/>
      <c r="G2251" s="150"/>
    </row>
    <row r="2252" spans="2:7" x14ac:dyDescent="0.25">
      <c r="B2252" s="382"/>
      <c r="C2252" s="383" t="str">
        <f>IFERROR(IF(LEN(B2252)&gt;0,IF(INDEX(TasksList!$C$6:$C$25,MATCH(LEFT(B2252,SEARCH(" - ",B2252)-1)*1,TasksList!$B$6:$B$25,0),1)=0,"",INDEX(TasksList!$C$6:$C$25,MATCH(LEFT(B2252,SEARCH(" - ",B2252)-1)*1,TasksList!$B$6:$B$25,0),1)),""),"Task not found!")</f>
        <v/>
      </c>
      <c r="D2252" s="385"/>
      <c r="E2252" s="149"/>
      <c r="F2252" s="149"/>
      <c r="G2252" s="150"/>
    </row>
    <row r="2253" spans="2:7" x14ac:dyDescent="0.25">
      <c r="B2253" s="382"/>
      <c r="C2253" s="383" t="str">
        <f>IFERROR(IF(LEN(B2253)&gt;0,IF(INDEX(TasksList!$C$6:$C$25,MATCH(LEFT(B2253,SEARCH(" - ",B2253)-1)*1,TasksList!$B$6:$B$25,0),1)=0,"",INDEX(TasksList!$C$6:$C$25,MATCH(LEFT(B2253,SEARCH(" - ",B2253)-1)*1,TasksList!$B$6:$B$25,0),1)),""),"Task not found!")</f>
        <v/>
      </c>
      <c r="D2253" s="385"/>
      <c r="E2253" s="149"/>
      <c r="F2253" s="149"/>
      <c r="G2253" s="150"/>
    </row>
    <row r="2254" spans="2:7" x14ac:dyDescent="0.25">
      <c r="B2254" s="382"/>
      <c r="C2254" s="383" t="str">
        <f>IFERROR(IF(LEN(B2254)&gt;0,IF(INDEX(TasksList!$C$6:$C$25,MATCH(LEFT(B2254,SEARCH(" - ",B2254)-1)*1,TasksList!$B$6:$B$25,0),1)=0,"",INDEX(TasksList!$C$6:$C$25,MATCH(LEFT(B2254,SEARCH(" - ",B2254)-1)*1,TasksList!$B$6:$B$25,0),1)),""),"Task not found!")</f>
        <v/>
      </c>
      <c r="D2254" s="385"/>
      <c r="E2254" s="149"/>
      <c r="F2254" s="149"/>
      <c r="G2254" s="150"/>
    </row>
    <row r="2255" spans="2:7" x14ac:dyDescent="0.25">
      <c r="B2255" s="382"/>
      <c r="C2255" s="383" t="str">
        <f>IFERROR(IF(LEN(B2255)&gt;0,IF(INDEX(TasksList!$C$6:$C$25,MATCH(LEFT(B2255,SEARCH(" - ",B2255)-1)*1,TasksList!$B$6:$B$25,0),1)=0,"",INDEX(TasksList!$C$6:$C$25,MATCH(LEFT(B2255,SEARCH(" - ",B2255)-1)*1,TasksList!$B$6:$B$25,0),1)),""),"Task not found!")</f>
        <v/>
      </c>
      <c r="D2255" s="385"/>
      <c r="E2255" s="149"/>
      <c r="F2255" s="149"/>
      <c r="G2255" s="150"/>
    </row>
    <row r="2256" spans="2:7" x14ac:dyDescent="0.25">
      <c r="B2256" s="382"/>
      <c r="C2256" s="383" t="str">
        <f>IFERROR(IF(LEN(B2256)&gt;0,IF(INDEX(TasksList!$C$6:$C$25,MATCH(LEFT(B2256,SEARCH(" - ",B2256)-1)*1,TasksList!$B$6:$B$25,0),1)=0,"",INDEX(TasksList!$C$6:$C$25,MATCH(LEFT(B2256,SEARCH(" - ",B2256)-1)*1,TasksList!$B$6:$B$25,0),1)),""),"Task not found!")</f>
        <v/>
      </c>
      <c r="D2256" s="385"/>
      <c r="E2256" s="149"/>
      <c r="F2256" s="149"/>
      <c r="G2256" s="150"/>
    </row>
    <row r="2257" spans="2:7" x14ac:dyDescent="0.25">
      <c r="B2257" s="382"/>
      <c r="C2257" s="383" t="str">
        <f>IFERROR(IF(LEN(B2257)&gt;0,IF(INDEX(TasksList!$C$6:$C$25,MATCH(LEFT(B2257,SEARCH(" - ",B2257)-1)*1,TasksList!$B$6:$B$25,0),1)=0,"",INDEX(TasksList!$C$6:$C$25,MATCH(LEFT(B2257,SEARCH(" - ",B2257)-1)*1,TasksList!$B$6:$B$25,0),1)),""),"Task not found!")</f>
        <v/>
      </c>
      <c r="D2257" s="385"/>
      <c r="E2257" s="149"/>
      <c r="F2257" s="149"/>
      <c r="G2257" s="150"/>
    </row>
    <row r="2258" spans="2:7" x14ac:dyDescent="0.25">
      <c r="B2258" s="382"/>
      <c r="C2258" s="383" t="str">
        <f>IFERROR(IF(LEN(B2258)&gt;0,IF(INDEX(TasksList!$C$6:$C$25,MATCH(LEFT(B2258,SEARCH(" - ",B2258)-1)*1,TasksList!$B$6:$B$25,0),1)=0,"",INDEX(TasksList!$C$6:$C$25,MATCH(LEFT(B2258,SEARCH(" - ",B2258)-1)*1,TasksList!$B$6:$B$25,0),1)),""),"Task not found!")</f>
        <v/>
      </c>
      <c r="D2258" s="385"/>
      <c r="E2258" s="149"/>
      <c r="F2258" s="149"/>
      <c r="G2258" s="150"/>
    </row>
    <row r="2259" spans="2:7" x14ac:dyDescent="0.25">
      <c r="B2259" s="382"/>
      <c r="C2259" s="383" t="str">
        <f>IFERROR(IF(LEN(B2259)&gt;0,IF(INDEX(TasksList!$C$6:$C$25,MATCH(LEFT(B2259,SEARCH(" - ",B2259)-1)*1,TasksList!$B$6:$B$25,0),1)=0,"",INDEX(TasksList!$C$6:$C$25,MATCH(LEFT(B2259,SEARCH(" - ",B2259)-1)*1,TasksList!$B$6:$B$25,0),1)),""),"Task not found!")</f>
        <v/>
      </c>
      <c r="D2259" s="385"/>
      <c r="E2259" s="149"/>
      <c r="F2259" s="149"/>
      <c r="G2259" s="150"/>
    </row>
    <row r="2260" spans="2:7" x14ac:dyDescent="0.25">
      <c r="B2260" s="382"/>
      <c r="C2260" s="383" t="str">
        <f>IFERROR(IF(LEN(B2260)&gt;0,IF(INDEX(TasksList!$C$6:$C$25,MATCH(LEFT(B2260,SEARCH(" - ",B2260)-1)*1,TasksList!$B$6:$B$25,0),1)=0,"",INDEX(TasksList!$C$6:$C$25,MATCH(LEFT(B2260,SEARCH(" - ",B2260)-1)*1,TasksList!$B$6:$B$25,0),1)),""),"Task not found!")</f>
        <v/>
      </c>
      <c r="D2260" s="385"/>
      <c r="E2260" s="149"/>
      <c r="F2260" s="149"/>
      <c r="G2260" s="150"/>
    </row>
    <row r="2261" spans="2:7" x14ac:dyDescent="0.25">
      <c r="B2261" s="382"/>
      <c r="C2261" s="383" t="str">
        <f>IFERROR(IF(LEN(B2261)&gt;0,IF(INDEX(TasksList!$C$6:$C$25,MATCH(LEFT(B2261,SEARCH(" - ",B2261)-1)*1,TasksList!$B$6:$B$25,0),1)=0,"",INDEX(TasksList!$C$6:$C$25,MATCH(LEFT(B2261,SEARCH(" - ",B2261)-1)*1,TasksList!$B$6:$B$25,0),1)),""),"Task not found!")</f>
        <v/>
      </c>
      <c r="D2261" s="385"/>
      <c r="E2261" s="149"/>
      <c r="F2261" s="149"/>
      <c r="G2261" s="150"/>
    </row>
    <row r="2262" spans="2:7" x14ac:dyDescent="0.25">
      <c r="B2262" s="382"/>
      <c r="C2262" s="383" t="str">
        <f>IFERROR(IF(LEN(B2262)&gt;0,IF(INDEX(TasksList!$C$6:$C$25,MATCH(LEFT(B2262,SEARCH(" - ",B2262)-1)*1,TasksList!$B$6:$B$25,0),1)=0,"",INDEX(TasksList!$C$6:$C$25,MATCH(LEFT(B2262,SEARCH(" - ",B2262)-1)*1,TasksList!$B$6:$B$25,0),1)),""),"Task not found!")</f>
        <v/>
      </c>
      <c r="D2262" s="385"/>
      <c r="E2262" s="149"/>
      <c r="F2262" s="149"/>
      <c r="G2262" s="150"/>
    </row>
    <row r="2263" spans="2:7" x14ac:dyDescent="0.25">
      <c r="B2263" s="382"/>
      <c r="C2263" s="383" t="str">
        <f>IFERROR(IF(LEN(B2263)&gt;0,IF(INDEX(TasksList!$C$6:$C$25,MATCH(LEFT(B2263,SEARCH(" - ",B2263)-1)*1,TasksList!$B$6:$B$25,0),1)=0,"",INDEX(TasksList!$C$6:$C$25,MATCH(LEFT(B2263,SEARCH(" - ",B2263)-1)*1,TasksList!$B$6:$B$25,0),1)),""),"Task not found!")</f>
        <v/>
      </c>
      <c r="D2263" s="385"/>
      <c r="E2263" s="149"/>
      <c r="F2263" s="149"/>
      <c r="G2263" s="150"/>
    </row>
    <row r="2264" spans="2:7" x14ac:dyDescent="0.25">
      <c r="B2264" s="382"/>
      <c r="C2264" s="383" t="str">
        <f>IFERROR(IF(LEN(B2264)&gt;0,IF(INDEX(TasksList!$C$6:$C$25,MATCH(LEFT(B2264,SEARCH(" - ",B2264)-1)*1,TasksList!$B$6:$B$25,0),1)=0,"",INDEX(TasksList!$C$6:$C$25,MATCH(LEFT(B2264,SEARCH(" - ",B2264)-1)*1,TasksList!$B$6:$B$25,0),1)),""),"Task not found!")</f>
        <v/>
      </c>
      <c r="D2264" s="385"/>
      <c r="E2264" s="149"/>
      <c r="F2264" s="149"/>
      <c r="G2264" s="150"/>
    </row>
    <row r="2265" spans="2:7" x14ac:dyDescent="0.25">
      <c r="B2265" s="382"/>
      <c r="C2265" s="383" t="str">
        <f>IFERROR(IF(LEN(B2265)&gt;0,IF(INDEX(TasksList!$C$6:$C$25,MATCH(LEFT(B2265,SEARCH(" - ",B2265)-1)*1,TasksList!$B$6:$B$25,0),1)=0,"",INDEX(TasksList!$C$6:$C$25,MATCH(LEFT(B2265,SEARCH(" - ",B2265)-1)*1,TasksList!$B$6:$B$25,0),1)),""),"Task not found!")</f>
        <v/>
      </c>
      <c r="D2265" s="385"/>
      <c r="E2265" s="149"/>
      <c r="F2265" s="149"/>
      <c r="G2265" s="150"/>
    </row>
    <row r="2266" spans="2:7" x14ac:dyDescent="0.25">
      <c r="B2266" s="382"/>
      <c r="C2266" s="383" t="str">
        <f>IFERROR(IF(LEN(B2266)&gt;0,IF(INDEX(TasksList!$C$6:$C$25,MATCH(LEFT(B2266,SEARCH(" - ",B2266)-1)*1,TasksList!$B$6:$B$25,0),1)=0,"",INDEX(TasksList!$C$6:$C$25,MATCH(LEFT(B2266,SEARCH(" - ",B2266)-1)*1,TasksList!$B$6:$B$25,0),1)),""),"Task not found!")</f>
        <v/>
      </c>
      <c r="D2266" s="385"/>
      <c r="E2266" s="149"/>
      <c r="F2266" s="149"/>
      <c r="G2266" s="150"/>
    </row>
    <row r="2267" spans="2:7" x14ac:dyDescent="0.25">
      <c r="B2267" s="382"/>
      <c r="C2267" s="383" t="str">
        <f>IFERROR(IF(LEN(B2267)&gt;0,IF(INDEX(TasksList!$C$6:$C$25,MATCH(LEFT(B2267,SEARCH(" - ",B2267)-1)*1,TasksList!$B$6:$B$25,0),1)=0,"",INDEX(TasksList!$C$6:$C$25,MATCH(LEFT(B2267,SEARCH(" - ",B2267)-1)*1,TasksList!$B$6:$B$25,0),1)),""),"Task not found!")</f>
        <v/>
      </c>
      <c r="D2267" s="385"/>
      <c r="E2267" s="149"/>
      <c r="F2267" s="149"/>
      <c r="G2267" s="150"/>
    </row>
    <row r="2268" spans="2:7" x14ac:dyDescent="0.25">
      <c r="B2268" s="382"/>
      <c r="C2268" s="383" t="str">
        <f>IFERROR(IF(LEN(B2268)&gt;0,IF(INDEX(TasksList!$C$6:$C$25,MATCH(LEFT(B2268,SEARCH(" - ",B2268)-1)*1,TasksList!$B$6:$B$25,0),1)=0,"",INDEX(TasksList!$C$6:$C$25,MATCH(LEFT(B2268,SEARCH(" - ",B2268)-1)*1,TasksList!$B$6:$B$25,0),1)),""),"Task not found!")</f>
        <v/>
      </c>
      <c r="D2268" s="385"/>
      <c r="E2268" s="149"/>
      <c r="F2268" s="149"/>
      <c r="G2268" s="150"/>
    </row>
    <row r="2269" spans="2:7" x14ac:dyDescent="0.25">
      <c r="B2269" s="382"/>
      <c r="C2269" s="383" t="str">
        <f>IFERROR(IF(LEN(B2269)&gt;0,IF(INDEX(TasksList!$C$6:$C$25,MATCH(LEFT(B2269,SEARCH(" - ",B2269)-1)*1,TasksList!$B$6:$B$25,0),1)=0,"",INDEX(TasksList!$C$6:$C$25,MATCH(LEFT(B2269,SEARCH(" - ",B2269)-1)*1,TasksList!$B$6:$B$25,0),1)),""),"Task not found!")</f>
        <v/>
      </c>
      <c r="D2269" s="385"/>
      <c r="E2269" s="149"/>
      <c r="F2269" s="149"/>
      <c r="G2269" s="150"/>
    </row>
    <row r="2270" spans="2:7" x14ac:dyDescent="0.25">
      <c r="B2270" s="382"/>
      <c r="C2270" s="383" t="str">
        <f>IFERROR(IF(LEN(B2270)&gt;0,IF(INDEX(TasksList!$C$6:$C$25,MATCH(LEFT(B2270,SEARCH(" - ",B2270)-1)*1,TasksList!$B$6:$B$25,0),1)=0,"",INDEX(TasksList!$C$6:$C$25,MATCH(LEFT(B2270,SEARCH(" - ",B2270)-1)*1,TasksList!$B$6:$B$25,0),1)),""),"Task not found!")</f>
        <v/>
      </c>
      <c r="D2270" s="385"/>
      <c r="E2270" s="149"/>
      <c r="F2270" s="149"/>
      <c r="G2270" s="150"/>
    </row>
    <row r="2271" spans="2:7" x14ac:dyDescent="0.25">
      <c r="B2271" s="382"/>
      <c r="C2271" s="383" t="str">
        <f>IFERROR(IF(LEN(B2271)&gt;0,IF(INDEX(TasksList!$C$6:$C$25,MATCH(LEFT(B2271,SEARCH(" - ",B2271)-1)*1,TasksList!$B$6:$B$25,0),1)=0,"",INDEX(TasksList!$C$6:$C$25,MATCH(LEFT(B2271,SEARCH(" - ",B2271)-1)*1,TasksList!$B$6:$B$25,0),1)),""),"Task not found!")</f>
        <v/>
      </c>
      <c r="D2271" s="385"/>
      <c r="E2271" s="149"/>
      <c r="F2271" s="149"/>
      <c r="G2271" s="150"/>
    </row>
    <row r="2272" spans="2:7" x14ac:dyDescent="0.25">
      <c r="B2272" s="382"/>
      <c r="C2272" s="383" t="str">
        <f>IFERROR(IF(LEN(B2272)&gt;0,IF(INDEX(TasksList!$C$6:$C$25,MATCH(LEFT(B2272,SEARCH(" - ",B2272)-1)*1,TasksList!$B$6:$B$25,0),1)=0,"",INDEX(TasksList!$C$6:$C$25,MATCH(LEFT(B2272,SEARCH(" - ",B2272)-1)*1,TasksList!$B$6:$B$25,0),1)),""),"Task not found!")</f>
        <v/>
      </c>
      <c r="D2272" s="385"/>
      <c r="E2272" s="149"/>
      <c r="F2272" s="149"/>
      <c r="G2272" s="150"/>
    </row>
    <row r="2273" spans="2:7" x14ac:dyDescent="0.25">
      <c r="B2273" s="382"/>
      <c r="C2273" s="383" t="str">
        <f>IFERROR(IF(LEN(B2273)&gt;0,IF(INDEX(TasksList!$C$6:$C$25,MATCH(LEFT(B2273,SEARCH(" - ",B2273)-1)*1,TasksList!$B$6:$B$25,0),1)=0,"",INDEX(TasksList!$C$6:$C$25,MATCH(LEFT(B2273,SEARCH(" - ",B2273)-1)*1,TasksList!$B$6:$B$25,0),1)),""),"Task not found!")</f>
        <v/>
      </c>
      <c r="D2273" s="385"/>
      <c r="E2273" s="149"/>
      <c r="F2273" s="149"/>
      <c r="G2273" s="150"/>
    </row>
    <row r="2274" spans="2:7" x14ac:dyDescent="0.25">
      <c r="B2274" s="382"/>
      <c r="C2274" s="383" t="str">
        <f>IFERROR(IF(LEN(B2274)&gt;0,IF(INDEX(TasksList!$C$6:$C$25,MATCH(LEFT(B2274,SEARCH(" - ",B2274)-1)*1,TasksList!$B$6:$B$25,0),1)=0,"",INDEX(TasksList!$C$6:$C$25,MATCH(LEFT(B2274,SEARCH(" - ",B2274)-1)*1,TasksList!$B$6:$B$25,0),1)),""),"Task not found!")</f>
        <v/>
      </c>
      <c r="D2274" s="385"/>
      <c r="E2274" s="149"/>
      <c r="F2274" s="149"/>
      <c r="G2274" s="150"/>
    </row>
    <row r="2275" spans="2:7" x14ac:dyDescent="0.25">
      <c r="B2275" s="382"/>
      <c r="C2275" s="383" t="str">
        <f>IFERROR(IF(LEN(B2275)&gt;0,IF(INDEX(TasksList!$C$6:$C$25,MATCH(LEFT(B2275,SEARCH(" - ",B2275)-1)*1,TasksList!$B$6:$B$25,0),1)=0,"",INDEX(TasksList!$C$6:$C$25,MATCH(LEFT(B2275,SEARCH(" - ",B2275)-1)*1,TasksList!$B$6:$B$25,0),1)),""),"Task not found!")</f>
        <v/>
      </c>
      <c r="D2275" s="385"/>
      <c r="E2275" s="149"/>
      <c r="F2275" s="149"/>
      <c r="G2275" s="150"/>
    </row>
    <row r="2276" spans="2:7" x14ac:dyDescent="0.25">
      <c r="B2276" s="382"/>
      <c r="C2276" s="383" t="str">
        <f>IFERROR(IF(LEN(B2276)&gt;0,IF(INDEX(TasksList!$C$6:$C$25,MATCH(LEFT(B2276,SEARCH(" - ",B2276)-1)*1,TasksList!$B$6:$B$25,0),1)=0,"",INDEX(TasksList!$C$6:$C$25,MATCH(LEFT(B2276,SEARCH(" - ",B2276)-1)*1,TasksList!$B$6:$B$25,0),1)),""),"Task not found!")</f>
        <v/>
      </c>
      <c r="D2276" s="385"/>
      <c r="E2276" s="149"/>
      <c r="F2276" s="149"/>
      <c r="G2276" s="150"/>
    </row>
    <row r="2277" spans="2:7" x14ac:dyDescent="0.25">
      <c r="B2277" s="382"/>
      <c r="C2277" s="383" t="str">
        <f>IFERROR(IF(LEN(B2277)&gt;0,IF(INDEX(TasksList!$C$6:$C$25,MATCH(LEFT(B2277,SEARCH(" - ",B2277)-1)*1,TasksList!$B$6:$B$25,0),1)=0,"",INDEX(TasksList!$C$6:$C$25,MATCH(LEFT(B2277,SEARCH(" - ",B2277)-1)*1,TasksList!$B$6:$B$25,0),1)),""),"Task not found!")</f>
        <v/>
      </c>
      <c r="D2277" s="385"/>
      <c r="E2277" s="149"/>
      <c r="F2277" s="149"/>
      <c r="G2277" s="150"/>
    </row>
    <row r="2278" spans="2:7" x14ac:dyDescent="0.25">
      <c r="B2278" s="382"/>
      <c r="C2278" s="383" t="str">
        <f>IFERROR(IF(LEN(B2278)&gt;0,IF(INDEX(TasksList!$C$6:$C$25,MATCH(LEFT(B2278,SEARCH(" - ",B2278)-1)*1,TasksList!$B$6:$B$25,0),1)=0,"",INDEX(TasksList!$C$6:$C$25,MATCH(LEFT(B2278,SEARCH(" - ",B2278)-1)*1,TasksList!$B$6:$B$25,0),1)),""),"Task not found!")</f>
        <v/>
      </c>
      <c r="D2278" s="385"/>
      <c r="E2278" s="149"/>
      <c r="F2278" s="149"/>
      <c r="G2278" s="150"/>
    </row>
    <row r="2279" spans="2:7" x14ac:dyDescent="0.25">
      <c r="B2279" s="382"/>
      <c r="C2279" s="383" t="str">
        <f>IFERROR(IF(LEN(B2279)&gt;0,IF(INDEX(TasksList!$C$6:$C$25,MATCH(LEFT(B2279,SEARCH(" - ",B2279)-1)*1,TasksList!$B$6:$B$25,0),1)=0,"",INDEX(TasksList!$C$6:$C$25,MATCH(LEFT(B2279,SEARCH(" - ",B2279)-1)*1,TasksList!$B$6:$B$25,0),1)),""),"Task not found!")</f>
        <v/>
      </c>
      <c r="D2279" s="385"/>
      <c r="E2279" s="149"/>
      <c r="F2279" s="149"/>
      <c r="G2279" s="150"/>
    </row>
    <row r="2280" spans="2:7" x14ac:dyDescent="0.25">
      <c r="B2280" s="382"/>
      <c r="C2280" s="383" t="str">
        <f>IFERROR(IF(LEN(B2280)&gt;0,IF(INDEX(TasksList!$C$6:$C$25,MATCH(LEFT(B2280,SEARCH(" - ",B2280)-1)*1,TasksList!$B$6:$B$25,0),1)=0,"",INDEX(TasksList!$C$6:$C$25,MATCH(LEFT(B2280,SEARCH(" - ",B2280)-1)*1,TasksList!$B$6:$B$25,0),1)),""),"Task not found!")</f>
        <v/>
      </c>
      <c r="D2280" s="385"/>
      <c r="E2280" s="149"/>
      <c r="F2280" s="149"/>
      <c r="G2280" s="150"/>
    </row>
    <row r="2281" spans="2:7" x14ac:dyDescent="0.25">
      <c r="B2281" s="382"/>
      <c r="C2281" s="383" t="str">
        <f>IFERROR(IF(LEN(B2281)&gt;0,IF(INDEX(TasksList!$C$6:$C$25,MATCH(LEFT(B2281,SEARCH(" - ",B2281)-1)*1,TasksList!$B$6:$B$25,0),1)=0,"",INDEX(TasksList!$C$6:$C$25,MATCH(LEFT(B2281,SEARCH(" - ",B2281)-1)*1,TasksList!$B$6:$B$25,0),1)),""),"Task not found!")</f>
        <v/>
      </c>
      <c r="D2281" s="385"/>
      <c r="E2281" s="149"/>
      <c r="F2281" s="149"/>
      <c r="G2281" s="150"/>
    </row>
    <row r="2282" spans="2:7" x14ac:dyDescent="0.25">
      <c r="B2282" s="382"/>
      <c r="C2282" s="383" t="str">
        <f>IFERROR(IF(LEN(B2282)&gt;0,IF(INDEX(TasksList!$C$6:$C$25,MATCH(LEFT(B2282,SEARCH(" - ",B2282)-1)*1,TasksList!$B$6:$B$25,0),1)=0,"",INDEX(TasksList!$C$6:$C$25,MATCH(LEFT(B2282,SEARCH(" - ",B2282)-1)*1,TasksList!$B$6:$B$25,0),1)),""),"Task not found!")</f>
        <v/>
      </c>
      <c r="D2282" s="385"/>
      <c r="E2282" s="149"/>
      <c r="F2282" s="149"/>
      <c r="G2282" s="150"/>
    </row>
    <row r="2283" spans="2:7" x14ac:dyDescent="0.25">
      <c r="B2283" s="382"/>
      <c r="C2283" s="383" t="str">
        <f>IFERROR(IF(LEN(B2283)&gt;0,IF(INDEX(TasksList!$C$6:$C$25,MATCH(LEFT(B2283,SEARCH(" - ",B2283)-1)*1,TasksList!$B$6:$B$25,0),1)=0,"",INDEX(TasksList!$C$6:$C$25,MATCH(LEFT(B2283,SEARCH(" - ",B2283)-1)*1,TasksList!$B$6:$B$25,0),1)),""),"Task not found!")</f>
        <v/>
      </c>
      <c r="D2283" s="385"/>
      <c r="E2283" s="149"/>
      <c r="F2283" s="149"/>
      <c r="G2283" s="150"/>
    </row>
    <row r="2284" spans="2:7" x14ac:dyDescent="0.25">
      <c r="B2284" s="382"/>
      <c r="C2284" s="383" t="str">
        <f>IFERROR(IF(LEN(B2284)&gt;0,IF(INDEX(TasksList!$C$6:$C$25,MATCH(LEFT(B2284,SEARCH(" - ",B2284)-1)*1,TasksList!$B$6:$B$25,0),1)=0,"",INDEX(TasksList!$C$6:$C$25,MATCH(LEFT(B2284,SEARCH(" - ",B2284)-1)*1,TasksList!$B$6:$B$25,0),1)),""),"Task not found!")</f>
        <v/>
      </c>
      <c r="D2284" s="385"/>
      <c r="E2284" s="149"/>
      <c r="F2284" s="149"/>
      <c r="G2284" s="150"/>
    </row>
    <row r="2285" spans="2:7" x14ac:dyDescent="0.25">
      <c r="B2285" s="382"/>
      <c r="C2285" s="383" t="str">
        <f>IFERROR(IF(LEN(B2285)&gt;0,IF(INDEX(TasksList!$C$6:$C$25,MATCH(LEFT(B2285,SEARCH(" - ",B2285)-1)*1,TasksList!$B$6:$B$25,0),1)=0,"",INDEX(TasksList!$C$6:$C$25,MATCH(LEFT(B2285,SEARCH(" - ",B2285)-1)*1,TasksList!$B$6:$B$25,0),1)),""),"Task not found!")</f>
        <v/>
      </c>
      <c r="D2285" s="385"/>
      <c r="E2285" s="149"/>
      <c r="F2285" s="149"/>
      <c r="G2285" s="150"/>
    </row>
    <row r="2286" spans="2:7" x14ac:dyDescent="0.25">
      <c r="B2286" s="382"/>
      <c r="C2286" s="383" t="str">
        <f>IFERROR(IF(LEN(B2286)&gt;0,IF(INDEX(TasksList!$C$6:$C$25,MATCH(LEFT(B2286,SEARCH(" - ",B2286)-1)*1,TasksList!$B$6:$B$25,0),1)=0,"",INDEX(TasksList!$C$6:$C$25,MATCH(LEFT(B2286,SEARCH(" - ",B2286)-1)*1,TasksList!$B$6:$B$25,0),1)),""),"Task not found!")</f>
        <v/>
      </c>
      <c r="D2286" s="385"/>
      <c r="E2286" s="149"/>
      <c r="F2286" s="149"/>
      <c r="G2286" s="150"/>
    </row>
    <row r="2287" spans="2:7" x14ac:dyDescent="0.25">
      <c r="B2287" s="382"/>
      <c r="C2287" s="383" t="str">
        <f>IFERROR(IF(LEN(B2287)&gt;0,IF(INDEX(TasksList!$C$6:$C$25,MATCH(LEFT(B2287,SEARCH(" - ",B2287)-1)*1,TasksList!$B$6:$B$25,0),1)=0,"",INDEX(TasksList!$C$6:$C$25,MATCH(LEFT(B2287,SEARCH(" - ",B2287)-1)*1,TasksList!$B$6:$B$25,0),1)),""),"Task not found!")</f>
        <v/>
      </c>
      <c r="D2287" s="385"/>
      <c r="E2287" s="149"/>
      <c r="F2287" s="149"/>
      <c r="G2287" s="150"/>
    </row>
    <row r="2288" spans="2:7" x14ac:dyDescent="0.25">
      <c r="B2288" s="382"/>
      <c r="C2288" s="383" t="str">
        <f>IFERROR(IF(LEN(B2288)&gt;0,IF(INDEX(TasksList!$C$6:$C$25,MATCH(LEFT(B2288,SEARCH(" - ",B2288)-1)*1,TasksList!$B$6:$B$25,0),1)=0,"",INDEX(TasksList!$C$6:$C$25,MATCH(LEFT(B2288,SEARCH(" - ",B2288)-1)*1,TasksList!$B$6:$B$25,0),1)),""),"Task not found!")</f>
        <v/>
      </c>
      <c r="D2288" s="385"/>
      <c r="E2288" s="149"/>
      <c r="F2288" s="149"/>
      <c r="G2288" s="150"/>
    </row>
    <row r="2289" spans="2:7" x14ac:dyDescent="0.25">
      <c r="B2289" s="382"/>
      <c r="C2289" s="383" t="str">
        <f>IFERROR(IF(LEN(B2289)&gt;0,IF(INDEX(TasksList!$C$6:$C$25,MATCH(LEFT(B2289,SEARCH(" - ",B2289)-1)*1,TasksList!$B$6:$B$25,0),1)=0,"",INDEX(TasksList!$C$6:$C$25,MATCH(LEFT(B2289,SEARCH(" - ",B2289)-1)*1,TasksList!$B$6:$B$25,0),1)),""),"Task not found!")</f>
        <v/>
      </c>
      <c r="D2289" s="385"/>
      <c r="E2289" s="149"/>
      <c r="F2289" s="149"/>
      <c r="G2289" s="150"/>
    </row>
    <row r="2290" spans="2:7" x14ac:dyDescent="0.25">
      <c r="B2290" s="382"/>
      <c r="C2290" s="383" t="str">
        <f>IFERROR(IF(LEN(B2290)&gt;0,IF(INDEX(TasksList!$C$6:$C$25,MATCH(LEFT(B2290,SEARCH(" - ",B2290)-1)*1,TasksList!$B$6:$B$25,0),1)=0,"",INDEX(TasksList!$C$6:$C$25,MATCH(LEFT(B2290,SEARCH(" - ",B2290)-1)*1,TasksList!$B$6:$B$25,0),1)),""),"Task not found!")</f>
        <v/>
      </c>
      <c r="D2290" s="385"/>
      <c r="E2290" s="149"/>
      <c r="F2290" s="149"/>
      <c r="G2290" s="150"/>
    </row>
    <row r="2291" spans="2:7" x14ac:dyDescent="0.25">
      <c r="B2291" s="382"/>
      <c r="C2291" s="383" t="str">
        <f>IFERROR(IF(LEN(B2291)&gt;0,IF(INDEX(TasksList!$C$6:$C$25,MATCH(LEFT(B2291,SEARCH(" - ",B2291)-1)*1,TasksList!$B$6:$B$25,0),1)=0,"",INDEX(TasksList!$C$6:$C$25,MATCH(LEFT(B2291,SEARCH(" - ",B2291)-1)*1,TasksList!$B$6:$B$25,0),1)),""),"Task not found!")</f>
        <v/>
      </c>
      <c r="D2291" s="385"/>
      <c r="E2291" s="149"/>
      <c r="F2291" s="149"/>
      <c r="G2291" s="150"/>
    </row>
    <row r="2292" spans="2:7" x14ac:dyDescent="0.25">
      <c r="B2292" s="382"/>
      <c r="C2292" s="383" t="str">
        <f>IFERROR(IF(LEN(B2292)&gt;0,IF(INDEX(TasksList!$C$6:$C$25,MATCH(LEFT(B2292,SEARCH(" - ",B2292)-1)*1,TasksList!$B$6:$B$25,0),1)=0,"",INDEX(TasksList!$C$6:$C$25,MATCH(LEFT(B2292,SEARCH(" - ",B2292)-1)*1,TasksList!$B$6:$B$25,0),1)),""),"Task not found!")</f>
        <v/>
      </c>
      <c r="D2292" s="385"/>
      <c r="E2292" s="149"/>
      <c r="F2292" s="149"/>
      <c r="G2292" s="150"/>
    </row>
    <row r="2293" spans="2:7" x14ac:dyDescent="0.25">
      <c r="B2293" s="382"/>
      <c r="C2293" s="383" t="str">
        <f>IFERROR(IF(LEN(B2293)&gt;0,IF(INDEX(TasksList!$C$6:$C$25,MATCH(LEFT(B2293,SEARCH(" - ",B2293)-1)*1,TasksList!$B$6:$B$25,0),1)=0,"",INDEX(TasksList!$C$6:$C$25,MATCH(LEFT(B2293,SEARCH(" - ",B2293)-1)*1,TasksList!$B$6:$B$25,0),1)),""),"Task not found!")</f>
        <v/>
      </c>
      <c r="D2293" s="385"/>
      <c r="E2293" s="149"/>
      <c r="F2293" s="149"/>
      <c r="G2293" s="150"/>
    </row>
    <row r="2294" spans="2:7" x14ac:dyDescent="0.25">
      <c r="B2294" s="382"/>
      <c r="C2294" s="383" t="str">
        <f>IFERROR(IF(LEN(B2294)&gt;0,IF(INDEX(TasksList!$C$6:$C$25,MATCH(LEFT(B2294,SEARCH(" - ",B2294)-1)*1,TasksList!$B$6:$B$25,0),1)=0,"",INDEX(TasksList!$C$6:$C$25,MATCH(LEFT(B2294,SEARCH(" - ",B2294)-1)*1,TasksList!$B$6:$B$25,0),1)),""),"Task not found!")</f>
        <v/>
      </c>
      <c r="D2294" s="385"/>
      <c r="E2294" s="149"/>
      <c r="F2294" s="149"/>
      <c r="G2294" s="150"/>
    </row>
    <row r="2295" spans="2:7" x14ac:dyDescent="0.25">
      <c r="B2295" s="382"/>
      <c r="C2295" s="383" t="str">
        <f>IFERROR(IF(LEN(B2295)&gt;0,IF(INDEX(TasksList!$C$6:$C$25,MATCH(LEFT(B2295,SEARCH(" - ",B2295)-1)*1,TasksList!$B$6:$B$25,0),1)=0,"",INDEX(TasksList!$C$6:$C$25,MATCH(LEFT(B2295,SEARCH(" - ",B2295)-1)*1,TasksList!$B$6:$B$25,0),1)),""),"Task not found!")</f>
        <v/>
      </c>
      <c r="D2295" s="385"/>
      <c r="E2295" s="149"/>
      <c r="F2295" s="149"/>
      <c r="G2295" s="150"/>
    </row>
    <row r="2296" spans="2:7" x14ac:dyDescent="0.25">
      <c r="B2296" s="382"/>
      <c r="C2296" s="383" t="str">
        <f>IFERROR(IF(LEN(B2296)&gt;0,IF(INDEX(TasksList!$C$6:$C$25,MATCH(LEFT(B2296,SEARCH(" - ",B2296)-1)*1,TasksList!$B$6:$B$25,0),1)=0,"",INDEX(TasksList!$C$6:$C$25,MATCH(LEFT(B2296,SEARCH(" - ",B2296)-1)*1,TasksList!$B$6:$B$25,0),1)),""),"Task not found!")</f>
        <v/>
      </c>
      <c r="D2296" s="385"/>
      <c r="E2296" s="149"/>
      <c r="F2296" s="149"/>
      <c r="G2296" s="150"/>
    </row>
    <row r="2297" spans="2:7" x14ac:dyDescent="0.25">
      <c r="B2297" s="382"/>
      <c r="C2297" s="383" t="str">
        <f>IFERROR(IF(LEN(B2297)&gt;0,IF(INDEX(TasksList!$C$6:$C$25,MATCH(LEFT(B2297,SEARCH(" - ",B2297)-1)*1,TasksList!$B$6:$B$25,0),1)=0,"",INDEX(TasksList!$C$6:$C$25,MATCH(LEFT(B2297,SEARCH(" - ",B2297)-1)*1,TasksList!$B$6:$B$25,0),1)),""),"Task not found!")</f>
        <v/>
      </c>
      <c r="D2297" s="385"/>
      <c r="E2297" s="149"/>
      <c r="F2297" s="149"/>
      <c r="G2297" s="150"/>
    </row>
    <row r="2298" spans="2:7" x14ac:dyDescent="0.25">
      <c r="B2298" s="382"/>
      <c r="C2298" s="383" t="str">
        <f>IFERROR(IF(LEN(B2298)&gt;0,IF(INDEX(TasksList!$C$6:$C$25,MATCH(LEFT(B2298,SEARCH(" - ",B2298)-1)*1,TasksList!$B$6:$B$25,0),1)=0,"",INDEX(TasksList!$C$6:$C$25,MATCH(LEFT(B2298,SEARCH(" - ",B2298)-1)*1,TasksList!$B$6:$B$25,0),1)),""),"Task not found!")</f>
        <v/>
      </c>
      <c r="D2298" s="385"/>
      <c r="E2298" s="149"/>
      <c r="F2298" s="149"/>
      <c r="G2298" s="150"/>
    </row>
    <row r="2299" spans="2:7" x14ac:dyDescent="0.25">
      <c r="B2299" s="382"/>
      <c r="C2299" s="383" t="str">
        <f>IFERROR(IF(LEN(B2299)&gt;0,IF(INDEX(TasksList!$C$6:$C$25,MATCH(LEFT(B2299,SEARCH(" - ",B2299)-1)*1,TasksList!$B$6:$B$25,0),1)=0,"",INDEX(TasksList!$C$6:$C$25,MATCH(LEFT(B2299,SEARCH(" - ",B2299)-1)*1,TasksList!$B$6:$B$25,0),1)),""),"Task not found!")</f>
        <v/>
      </c>
      <c r="D2299" s="385"/>
      <c r="E2299" s="149"/>
      <c r="F2299" s="149"/>
      <c r="G2299" s="150"/>
    </row>
    <row r="2300" spans="2:7" x14ac:dyDescent="0.25">
      <c r="B2300" s="382"/>
      <c r="C2300" s="383" t="str">
        <f>IFERROR(IF(LEN(B2300)&gt;0,IF(INDEX(TasksList!$C$6:$C$25,MATCH(LEFT(B2300,SEARCH(" - ",B2300)-1)*1,TasksList!$B$6:$B$25,0),1)=0,"",INDEX(TasksList!$C$6:$C$25,MATCH(LEFT(B2300,SEARCH(" - ",B2300)-1)*1,TasksList!$B$6:$B$25,0),1)),""),"Task not found!")</f>
        <v/>
      </c>
      <c r="D2300" s="385"/>
      <c r="E2300" s="149"/>
      <c r="F2300" s="149"/>
      <c r="G2300" s="150"/>
    </row>
    <row r="2301" spans="2:7" x14ac:dyDescent="0.25">
      <c r="B2301" s="382"/>
      <c r="C2301" s="383" t="str">
        <f>IFERROR(IF(LEN(B2301)&gt;0,IF(INDEX(TasksList!$C$6:$C$25,MATCH(LEFT(B2301,SEARCH(" - ",B2301)-1)*1,TasksList!$B$6:$B$25,0),1)=0,"",INDEX(TasksList!$C$6:$C$25,MATCH(LEFT(B2301,SEARCH(" - ",B2301)-1)*1,TasksList!$B$6:$B$25,0),1)),""),"Task not found!")</f>
        <v/>
      </c>
      <c r="D2301" s="385"/>
      <c r="E2301" s="149"/>
      <c r="F2301" s="149"/>
      <c r="G2301" s="150"/>
    </row>
    <row r="2302" spans="2:7" x14ac:dyDescent="0.25">
      <c r="B2302" s="382"/>
      <c r="C2302" s="383" t="str">
        <f>IFERROR(IF(LEN(B2302)&gt;0,IF(INDEX(TasksList!$C$6:$C$25,MATCH(LEFT(B2302,SEARCH(" - ",B2302)-1)*1,TasksList!$B$6:$B$25,0),1)=0,"",INDEX(TasksList!$C$6:$C$25,MATCH(LEFT(B2302,SEARCH(" - ",B2302)-1)*1,TasksList!$B$6:$B$25,0),1)),""),"Task not found!")</f>
        <v/>
      </c>
      <c r="D2302" s="385"/>
      <c r="E2302" s="149"/>
      <c r="F2302" s="149"/>
      <c r="G2302" s="150"/>
    </row>
    <row r="2303" spans="2:7" x14ac:dyDescent="0.25">
      <c r="B2303" s="382"/>
      <c r="C2303" s="383" t="str">
        <f>IFERROR(IF(LEN(B2303)&gt;0,IF(INDEX(TasksList!$C$6:$C$25,MATCH(LEFT(B2303,SEARCH(" - ",B2303)-1)*1,TasksList!$B$6:$B$25,0),1)=0,"",INDEX(TasksList!$C$6:$C$25,MATCH(LEFT(B2303,SEARCH(" - ",B2303)-1)*1,TasksList!$B$6:$B$25,0),1)),""),"Task not found!")</f>
        <v/>
      </c>
      <c r="D2303" s="385"/>
      <c r="E2303" s="149"/>
      <c r="F2303" s="149"/>
      <c r="G2303" s="150"/>
    </row>
    <row r="2304" spans="2:7" x14ac:dyDescent="0.25">
      <c r="B2304" s="382"/>
      <c r="C2304" s="383" t="str">
        <f>IFERROR(IF(LEN(B2304)&gt;0,IF(INDEX(TasksList!$C$6:$C$25,MATCH(LEFT(B2304,SEARCH(" - ",B2304)-1)*1,TasksList!$B$6:$B$25,0),1)=0,"",INDEX(TasksList!$C$6:$C$25,MATCH(LEFT(B2304,SEARCH(" - ",B2304)-1)*1,TasksList!$B$6:$B$25,0),1)),""),"Task not found!")</f>
        <v/>
      </c>
      <c r="D2304" s="385"/>
      <c r="E2304" s="149"/>
      <c r="F2304" s="149"/>
      <c r="G2304" s="150"/>
    </row>
    <row r="2305" spans="2:7" x14ac:dyDescent="0.25">
      <c r="B2305" s="382"/>
      <c r="C2305" s="383" t="str">
        <f>IFERROR(IF(LEN(B2305)&gt;0,IF(INDEX(TasksList!$C$6:$C$25,MATCH(LEFT(B2305,SEARCH(" - ",B2305)-1)*1,TasksList!$B$6:$B$25,0),1)=0,"",INDEX(TasksList!$C$6:$C$25,MATCH(LEFT(B2305,SEARCH(" - ",B2305)-1)*1,TasksList!$B$6:$B$25,0),1)),""),"Task not found!")</f>
        <v/>
      </c>
      <c r="D2305" s="385"/>
      <c r="E2305" s="149"/>
      <c r="F2305" s="149"/>
      <c r="G2305" s="150"/>
    </row>
    <row r="2306" spans="2:7" x14ac:dyDescent="0.25">
      <c r="B2306" s="382"/>
      <c r="C2306" s="383" t="str">
        <f>IFERROR(IF(LEN(B2306)&gt;0,IF(INDEX(TasksList!$C$6:$C$25,MATCH(LEFT(B2306,SEARCH(" - ",B2306)-1)*1,TasksList!$B$6:$B$25,0),1)=0,"",INDEX(TasksList!$C$6:$C$25,MATCH(LEFT(B2306,SEARCH(" - ",B2306)-1)*1,TasksList!$B$6:$B$25,0),1)),""),"Task not found!")</f>
        <v/>
      </c>
      <c r="D2306" s="385"/>
      <c r="E2306" s="149"/>
      <c r="F2306" s="149"/>
      <c r="G2306" s="150"/>
    </row>
    <row r="2307" spans="2:7" x14ac:dyDescent="0.25">
      <c r="B2307" s="382"/>
      <c r="C2307" s="383" t="str">
        <f>IFERROR(IF(LEN(B2307)&gt;0,IF(INDEX(TasksList!$C$6:$C$25,MATCH(LEFT(B2307,SEARCH(" - ",B2307)-1)*1,TasksList!$B$6:$B$25,0),1)=0,"",INDEX(TasksList!$C$6:$C$25,MATCH(LEFT(B2307,SEARCH(" - ",B2307)-1)*1,TasksList!$B$6:$B$25,0),1)),""),"Task not found!")</f>
        <v/>
      </c>
      <c r="D2307" s="385"/>
      <c r="E2307" s="149"/>
      <c r="F2307" s="149"/>
      <c r="G2307" s="150"/>
    </row>
    <row r="2308" spans="2:7" x14ac:dyDescent="0.25">
      <c r="B2308" s="382"/>
      <c r="C2308" s="383" t="str">
        <f>IFERROR(IF(LEN(B2308)&gt;0,IF(INDEX(TasksList!$C$6:$C$25,MATCH(LEFT(B2308,SEARCH(" - ",B2308)-1)*1,TasksList!$B$6:$B$25,0),1)=0,"",INDEX(TasksList!$C$6:$C$25,MATCH(LEFT(B2308,SEARCH(" - ",B2308)-1)*1,TasksList!$B$6:$B$25,0),1)),""),"Task not found!")</f>
        <v/>
      </c>
      <c r="D2308" s="385"/>
      <c r="E2308" s="149"/>
      <c r="F2308" s="149"/>
      <c r="G2308" s="150"/>
    </row>
    <row r="2309" spans="2:7" x14ac:dyDescent="0.25">
      <c r="B2309" s="382"/>
      <c r="C2309" s="383" t="str">
        <f>IFERROR(IF(LEN(B2309)&gt;0,IF(INDEX(TasksList!$C$6:$C$25,MATCH(LEFT(B2309,SEARCH(" - ",B2309)-1)*1,TasksList!$B$6:$B$25,0),1)=0,"",INDEX(TasksList!$C$6:$C$25,MATCH(LEFT(B2309,SEARCH(" - ",B2309)-1)*1,TasksList!$B$6:$B$25,0),1)),""),"Task not found!")</f>
        <v/>
      </c>
      <c r="D2309" s="385"/>
      <c r="E2309" s="149"/>
      <c r="F2309" s="149"/>
      <c r="G2309" s="150"/>
    </row>
    <row r="2310" spans="2:7" x14ac:dyDescent="0.25">
      <c r="B2310" s="382"/>
      <c r="C2310" s="383" t="str">
        <f>IFERROR(IF(LEN(B2310)&gt;0,IF(INDEX(TasksList!$C$6:$C$25,MATCH(LEFT(B2310,SEARCH(" - ",B2310)-1)*1,TasksList!$B$6:$B$25,0),1)=0,"",INDEX(TasksList!$C$6:$C$25,MATCH(LEFT(B2310,SEARCH(" - ",B2310)-1)*1,TasksList!$B$6:$B$25,0),1)),""),"Task not found!")</f>
        <v/>
      </c>
      <c r="D2310" s="385"/>
      <c r="E2310" s="149"/>
      <c r="F2310" s="149"/>
      <c r="G2310" s="150"/>
    </row>
    <row r="2311" spans="2:7" x14ac:dyDescent="0.25">
      <c r="B2311" s="382"/>
      <c r="C2311" s="383" t="str">
        <f>IFERROR(IF(LEN(B2311)&gt;0,IF(INDEX(TasksList!$C$6:$C$25,MATCH(LEFT(B2311,SEARCH(" - ",B2311)-1)*1,TasksList!$B$6:$B$25,0),1)=0,"",INDEX(TasksList!$C$6:$C$25,MATCH(LEFT(B2311,SEARCH(" - ",B2311)-1)*1,TasksList!$B$6:$B$25,0),1)),""),"Task not found!")</f>
        <v/>
      </c>
      <c r="D2311" s="385"/>
      <c r="E2311" s="149"/>
      <c r="F2311" s="149"/>
      <c r="G2311" s="150"/>
    </row>
    <row r="2312" spans="2:7" x14ac:dyDescent="0.25">
      <c r="B2312" s="382"/>
      <c r="C2312" s="383" t="str">
        <f>IFERROR(IF(LEN(B2312)&gt;0,IF(INDEX(TasksList!$C$6:$C$25,MATCH(LEFT(B2312,SEARCH(" - ",B2312)-1)*1,TasksList!$B$6:$B$25,0),1)=0,"",INDEX(TasksList!$C$6:$C$25,MATCH(LEFT(B2312,SEARCH(" - ",B2312)-1)*1,TasksList!$B$6:$B$25,0),1)),""),"Task not found!")</f>
        <v/>
      </c>
      <c r="D2312" s="385"/>
      <c r="E2312" s="149"/>
      <c r="F2312" s="149"/>
      <c r="G2312" s="150"/>
    </row>
    <row r="2313" spans="2:7" x14ac:dyDescent="0.25">
      <c r="B2313" s="382"/>
      <c r="C2313" s="383" t="str">
        <f>IFERROR(IF(LEN(B2313)&gt;0,IF(INDEX(TasksList!$C$6:$C$25,MATCH(LEFT(B2313,SEARCH(" - ",B2313)-1)*1,TasksList!$B$6:$B$25,0),1)=0,"",INDEX(TasksList!$C$6:$C$25,MATCH(LEFT(B2313,SEARCH(" - ",B2313)-1)*1,TasksList!$B$6:$B$25,0),1)),""),"Task not found!")</f>
        <v/>
      </c>
      <c r="D2313" s="385"/>
      <c r="E2313" s="149"/>
      <c r="F2313" s="149"/>
      <c r="G2313" s="150"/>
    </row>
    <row r="2314" spans="2:7" x14ac:dyDescent="0.25">
      <c r="B2314" s="382"/>
      <c r="C2314" s="383" t="str">
        <f>IFERROR(IF(LEN(B2314)&gt;0,IF(INDEX(TasksList!$C$6:$C$25,MATCH(LEFT(B2314,SEARCH(" - ",B2314)-1)*1,TasksList!$B$6:$B$25,0),1)=0,"",INDEX(TasksList!$C$6:$C$25,MATCH(LEFT(B2314,SEARCH(" - ",B2314)-1)*1,TasksList!$B$6:$B$25,0),1)),""),"Task not found!")</f>
        <v/>
      </c>
      <c r="D2314" s="385"/>
      <c r="E2314" s="149"/>
      <c r="F2314" s="149"/>
      <c r="G2314" s="150"/>
    </row>
    <row r="2315" spans="2:7" x14ac:dyDescent="0.25">
      <c r="B2315" s="382"/>
      <c r="C2315" s="383" t="str">
        <f>IFERROR(IF(LEN(B2315)&gt;0,IF(INDEX(TasksList!$C$6:$C$25,MATCH(LEFT(B2315,SEARCH(" - ",B2315)-1)*1,TasksList!$B$6:$B$25,0),1)=0,"",INDEX(TasksList!$C$6:$C$25,MATCH(LEFT(B2315,SEARCH(" - ",B2315)-1)*1,TasksList!$B$6:$B$25,0),1)),""),"Task not found!")</f>
        <v/>
      </c>
      <c r="D2315" s="385"/>
      <c r="E2315" s="149"/>
      <c r="F2315" s="149"/>
      <c r="G2315" s="150"/>
    </row>
    <row r="2316" spans="2:7" x14ac:dyDescent="0.25">
      <c r="B2316" s="382"/>
      <c r="C2316" s="383" t="str">
        <f>IFERROR(IF(LEN(B2316)&gt;0,IF(INDEX(TasksList!$C$6:$C$25,MATCH(LEFT(B2316,SEARCH(" - ",B2316)-1)*1,TasksList!$B$6:$B$25,0),1)=0,"",INDEX(TasksList!$C$6:$C$25,MATCH(LEFT(B2316,SEARCH(" - ",B2316)-1)*1,TasksList!$B$6:$B$25,0),1)),""),"Task not found!")</f>
        <v/>
      </c>
      <c r="D2316" s="385"/>
      <c r="E2316" s="149"/>
      <c r="F2316" s="149"/>
      <c r="G2316" s="150"/>
    </row>
    <row r="2317" spans="2:7" x14ac:dyDescent="0.25">
      <c r="B2317" s="382"/>
      <c r="C2317" s="383" t="str">
        <f>IFERROR(IF(LEN(B2317)&gt;0,IF(INDEX(TasksList!$C$6:$C$25,MATCH(LEFT(B2317,SEARCH(" - ",B2317)-1)*1,TasksList!$B$6:$B$25,0),1)=0,"",INDEX(TasksList!$C$6:$C$25,MATCH(LEFT(B2317,SEARCH(" - ",B2317)-1)*1,TasksList!$B$6:$B$25,0),1)),""),"Task not found!")</f>
        <v/>
      </c>
      <c r="D2317" s="385"/>
      <c r="E2317" s="149"/>
      <c r="F2317" s="149"/>
      <c r="G2317" s="150"/>
    </row>
    <row r="2318" spans="2:7" x14ac:dyDescent="0.25">
      <c r="B2318" s="382"/>
      <c r="C2318" s="383" t="str">
        <f>IFERROR(IF(LEN(B2318)&gt;0,IF(INDEX(TasksList!$C$6:$C$25,MATCH(LEFT(B2318,SEARCH(" - ",B2318)-1)*1,TasksList!$B$6:$B$25,0),1)=0,"",INDEX(TasksList!$C$6:$C$25,MATCH(LEFT(B2318,SEARCH(" - ",B2318)-1)*1,TasksList!$B$6:$B$25,0),1)),""),"Task not found!")</f>
        <v/>
      </c>
      <c r="D2318" s="385"/>
      <c r="E2318" s="149"/>
      <c r="F2318" s="149"/>
      <c r="G2318" s="150"/>
    </row>
    <row r="2319" spans="2:7" x14ac:dyDescent="0.25">
      <c r="B2319" s="382"/>
      <c r="C2319" s="383" t="str">
        <f>IFERROR(IF(LEN(B2319)&gt;0,IF(INDEX(TasksList!$C$6:$C$25,MATCH(LEFT(B2319,SEARCH(" - ",B2319)-1)*1,TasksList!$B$6:$B$25,0),1)=0,"",INDEX(TasksList!$C$6:$C$25,MATCH(LEFT(B2319,SEARCH(" - ",B2319)-1)*1,TasksList!$B$6:$B$25,0),1)),""),"Task not found!")</f>
        <v/>
      </c>
      <c r="D2319" s="385"/>
      <c r="E2319" s="149"/>
      <c r="F2319" s="149"/>
      <c r="G2319" s="150"/>
    </row>
    <row r="2320" spans="2:7" x14ac:dyDescent="0.25">
      <c r="B2320" s="382"/>
      <c r="C2320" s="383" t="str">
        <f>IFERROR(IF(LEN(B2320)&gt;0,IF(INDEX(TasksList!$C$6:$C$25,MATCH(LEFT(B2320,SEARCH(" - ",B2320)-1)*1,TasksList!$B$6:$B$25,0),1)=0,"",INDEX(TasksList!$C$6:$C$25,MATCH(LEFT(B2320,SEARCH(" - ",B2320)-1)*1,TasksList!$B$6:$B$25,0),1)),""),"Task not found!")</f>
        <v/>
      </c>
      <c r="D2320" s="385"/>
      <c r="E2320" s="149"/>
      <c r="F2320" s="149"/>
      <c r="G2320" s="150"/>
    </row>
    <row r="2321" spans="2:7" x14ac:dyDescent="0.25">
      <c r="B2321" s="382"/>
      <c r="C2321" s="383" t="str">
        <f>IFERROR(IF(LEN(B2321)&gt;0,IF(INDEX(TasksList!$C$6:$C$25,MATCH(LEFT(B2321,SEARCH(" - ",B2321)-1)*1,TasksList!$B$6:$B$25,0),1)=0,"",INDEX(TasksList!$C$6:$C$25,MATCH(LEFT(B2321,SEARCH(" - ",B2321)-1)*1,TasksList!$B$6:$B$25,0),1)),""),"Task not found!")</f>
        <v/>
      </c>
      <c r="D2321" s="385"/>
      <c r="E2321" s="149"/>
      <c r="F2321" s="149"/>
      <c r="G2321" s="150"/>
    </row>
    <row r="2322" spans="2:7" x14ac:dyDescent="0.25">
      <c r="B2322" s="382"/>
      <c r="C2322" s="383" t="str">
        <f>IFERROR(IF(LEN(B2322)&gt;0,IF(INDEX(TasksList!$C$6:$C$25,MATCH(LEFT(B2322,SEARCH(" - ",B2322)-1)*1,TasksList!$B$6:$B$25,0),1)=0,"",INDEX(TasksList!$C$6:$C$25,MATCH(LEFT(B2322,SEARCH(" - ",B2322)-1)*1,TasksList!$B$6:$B$25,0),1)),""),"Task not found!")</f>
        <v/>
      </c>
      <c r="D2322" s="385"/>
      <c r="E2322" s="149"/>
      <c r="F2322" s="149"/>
      <c r="G2322" s="150"/>
    </row>
    <row r="2323" spans="2:7" x14ac:dyDescent="0.25">
      <c r="B2323" s="382"/>
      <c r="C2323" s="383" t="str">
        <f>IFERROR(IF(LEN(B2323)&gt;0,IF(INDEX(TasksList!$C$6:$C$25,MATCH(LEFT(B2323,SEARCH(" - ",B2323)-1)*1,TasksList!$B$6:$B$25,0),1)=0,"",INDEX(TasksList!$C$6:$C$25,MATCH(LEFT(B2323,SEARCH(" - ",B2323)-1)*1,TasksList!$B$6:$B$25,0),1)),""),"Task not found!")</f>
        <v/>
      </c>
      <c r="D2323" s="385"/>
      <c r="E2323" s="149"/>
      <c r="F2323" s="149"/>
      <c r="G2323" s="150"/>
    </row>
    <row r="2324" spans="2:7" x14ac:dyDescent="0.25">
      <c r="B2324" s="382"/>
      <c r="C2324" s="383" t="str">
        <f>IFERROR(IF(LEN(B2324)&gt;0,IF(INDEX(TasksList!$C$6:$C$25,MATCH(LEFT(B2324,SEARCH(" - ",B2324)-1)*1,TasksList!$B$6:$B$25,0),1)=0,"",INDEX(TasksList!$C$6:$C$25,MATCH(LEFT(B2324,SEARCH(" - ",B2324)-1)*1,TasksList!$B$6:$B$25,0),1)),""),"Task not found!")</f>
        <v/>
      </c>
      <c r="D2324" s="385"/>
      <c r="E2324" s="149"/>
      <c r="F2324" s="149"/>
      <c r="G2324" s="150"/>
    </row>
    <row r="2325" spans="2:7" x14ac:dyDescent="0.25">
      <c r="B2325" s="382"/>
      <c r="C2325" s="383" t="str">
        <f>IFERROR(IF(LEN(B2325)&gt;0,IF(INDEX(TasksList!$C$6:$C$25,MATCH(LEFT(B2325,SEARCH(" - ",B2325)-1)*1,TasksList!$B$6:$B$25,0),1)=0,"",INDEX(TasksList!$C$6:$C$25,MATCH(LEFT(B2325,SEARCH(" - ",B2325)-1)*1,TasksList!$B$6:$B$25,0),1)),""),"Task not found!")</f>
        <v/>
      </c>
      <c r="D2325" s="385"/>
      <c r="E2325" s="149"/>
      <c r="F2325" s="149"/>
      <c r="G2325" s="150"/>
    </row>
    <row r="2326" spans="2:7" x14ac:dyDescent="0.25">
      <c r="B2326" s="382"/>
      <c r="C2326" s="383" t="str">
        <f>IFERROR(IF(LEN(B2326)&gt;0,IF(INDEX(TasksList!$C$6:$C$25,MATCH(LEFT(B2326,SEARCH(" - ",B2326)-1)*1,TasksList!$B$6:$B$25,0),1)=0,"",INDEX(TasksList!$C$6:$C$25,MATCH(LEFT(B2326,SEARCH(" - ",B2326)-1)*1,TasksList!$B$6:$B$25,0),1)),""),"Task not found!")</f>
        <v/>
      </c>
      <c r="D2326" s="385"/>
      <c r="E2326" s="149"/>
      <c r="F2326" s="149"/>
      <c r="G2326" s="150"/>
    </row>
    <row r="2327" spans="2:7" x14ac:dyDescent="0.25">
      <c r="B2327" s="382"/>
      <c r="C2327" s="383" t="str">
        <f>IFERROR(IF(LEN(B2327)&gt;0,IF(INDEX(TasksList!$C$6:$C$25,MATCH(LEFT(B2327,SEARCH(" - ",B2327)-1)*1,TasksList!$B$6:$B$25,0),1)=0,"",INDEX(TasksList!$C$6:$C$25,MATCH(LEFT(B2327,SEARCH(" - ",B2327)-1)*1,TasksList!$B$6:$B$25,0),1)),""),"Task not found!")</f>
        <v/>
      </c>
      <c r="D2327" s="385"/>
      <c r="E2327" s="149"/>
      <c r="F2327" s="149"/>
      <c r="G2327" s="150"/>
    </row>
    <row r="2328" spans="2:7" x14ac:dyDescent="0.25">
      <c r="B2328" s="382"/>
      <c r="C2328" s="383" t="str">
        <f>IFERROR(IF(LEN(B2328)&gt;0,IF(INDEX(TasksList!$C$6:$C$25,MATCH(LEFT(B2328,SEARCH(" - ",B2328)-1)*1,TasksList!$B$6:$B$25,0),1)=0,"",INDEX(TasksList!$C$6:$C$25,MATCH(LEFT(B2328,SEARCH(" - ",B2328)-1)*1,TasksList!$B$6:$B$25,0),1)),""),"Task not found!")</f>
        <v/>
      </c>
      <c r="D2328" s="385"/>
      <c r="E2328" s="149"/>
      <c r="F2328" s="149"/>
      <c r="G2328" s="150"/>
    </row>
    <row r="2329" spans="2:7" x14ac:dyDescent="0.25">
      <c r="B2329" s="382"/>
      <c r="C2329" s="383" t="str">
        <f>IFERROR(IF(LEN(B2329)&gt;0,IF(INDEX(TasksList!$C$6:$C$25,MATCH(LEFT(B2329,SEARCH(" - ",B2329)-1)*1,TasksList!$B$6:$B$25,0),1)=0,"",INDEX(TasksList!$C$6:$C$25,MATCH(LEFT(B2329,SEARCH(" - ",B2329)-1)*1,TasksList!$B$6:$B$25,0),1)),""),"Task not found!")</f>
        <v/>
      </c>
      <c r="D2329" s="385"/>
      <c r="E2329" s="149"/>
      <c r="F2329" s="149"/>
      <c r="G2329" s="150"/>
    </row>
    <row r="2330" spans="2:7" x14ac:dyDescent="0.25">
      <c r="B2330" s="382"/>
      <c r="C2330" s="383" t="str">
        <f>IFERROR(IF(LEN(B2330)&gt;0,IF(INDEX(TasksList!$C$6:$C$25,MATCH(LEFT(B2330,SEARCH(" - ",B2330)-1)*1,TasksList!$B$6:$B$25,0),1)=0,"",INDEX(TasksList!$C$6:$C$25,MATCH(LEFT(B2330,SEARCH(" - ",B2330)-1)*1,TasksList!$B$6:$B$25,0),1)),""),"Task not found!")</f>
        <v/>
      </c>
      <c r="D2330" s="385"/>
      <c r="E2330" s="149"/>
      <c r="F2330" s="149"/>
      <c r="G2330" s="150"/>
    </row>
    <row r="2331" spans="2:7" x14ac:dyDescent="0.25">
      <c r="B2331" s="382"/>
      <c r="C2331" s="383" t="str">
        <f>IFERROR(IF(LEN(B2331)&gt;0,IF(INDEX(TasksList!$C$6:$C$25,MATCH(LEFT(B2331,SEARCH(" - ",B2331)-1)*1,TasksList!$B$6:$B$25,0),1)=0,"",INDEX(TasksList!$C$6:$C$25,MATCH(LEFT(B2331,SEARCH(" - ",B2331)-1)*1,TasksList!$B$6:$B$25,0),1)),""),"Task not found!")</f>
        <v/>
      </c>
      <c r="D2331" s="385"/>
      <c r="E2331" s="149"/>
      <c r="F2331" s="149"/>
      <c r="G2331" s="150"/>
    </row>
    <row r="2332" spans="2:7" x14ac:dyDescent="0.25">
      <c r="B2332" s="382"/>
      <c r="C2332" s="383" t="str">
        <f>IFERROR(IF(LEN(B2332)&gt;0,IF(INDEX(TasksList!$C$6:$C$25,MATCH(LEFT(B2332,SEARCH(" - ",B2332)-1)*1,TasksList!$B$6:$B$25,0),1)=0,"",INDEX(TasksList!$C$6:$C$25,MATCH(LEFT(B2332,SEARCH(" - ",B2332)-1)*1,TasksList!$B$6:$B$25,0),1)),""),"Task not found!")</f>
        <v/>
      </c>
      <c r="D2332" s="385"/>
      <c r="E2332" s="149"/>
      <c r="F2332" s="149"/>
      <c r="G2332" s="150"/>
    </row>
    <row r="2333" spans="2:7" x14ac:dyDescent="0.25">
      <c r="B2333" s="382"/>
      <c r="C2333" s="383" t="str">
        <f>IFERROR(IF(LEN(B2333)&gt;0,IF(INDEX(TasksList!$C$6:$C$25,MATCH(LEFT(B2333,SEARCH(" - ",B2333)-1)*1,TasksList!$B$6:$B$25,0),1)=0,"",INDEX(TasksList!$C$6:$C$25,MATCH(LEFT(B2333,SEARCH(" - ",B2333)-1)*1,TasksList!$B$6:$B$25,0),1)),""),"Task not found!")</f>
        <v/>
      </c>
      <c r="D2333" s="385"/>
      <c r="E2333" s="149"/>
      <c r="F2333" s="149"/>
      <c r="G2333" s="150"/>
    </row>
    <row r="2334" spans="2:7" x14ac:dyDescent="0.25">
      <c r="B2334" s="382"/>
      <c r="C2334" s="383" t="str">
        <f>IFERROR(IF(LEN(B2334)&gt;0,IF(INDEX(TasksList!$C$6:$C$25,MATCH(LEFT(B2334,SEARCH(" - ",B2334)-1)*1,TasksList!$B$6:$B$25,0),1)=0,"",INDEX(TasksList!$C$6:$C$25,MATCH(LEFT(B2334,SEARCH(" - ",B2334)-1)*1,TasksList!$B$6:$B$25,0),1)),""),"Task not found!")</f>
        <v/>
      </c>
      <c r="D2334" s="385"/>
      <c r="E2334" s="149"/>
      <c r="F2334" s="149"/>
      <c r="G2334" s="150"/>
    </row>
    <row r="2335" spans="2:7" x14ac:dyDescent="0.25">
      <c r="B2335" s="382"/>
      <c r="C2335" s="383" t="str">
        <f>IFERROR(IF(LEN(B2335)&gt;0,IF(INDEX(TasksList!$C$6:$C$25,MATCH(LEFT(B2335,SEARCH(" - ",B2335)-1)*1,TasksList!$B$6:$B$25,0),1)=0,"",INDEX(TasksList!$C$6:$C$25,MATCH(LEFT(B2335,SEARCH(" - ",B2335)-1)*1,TasksList!$B$6:$B$25,0),1)),""),"Task not found!")</f>
        <v/>
      </c>
      <c r="D2335" s="385"/>
      <c r="E2335" s="149"/>
      <c r="F2335" s="149"/>
      <c r="G2335" s="150"/>
    </row>
    <row r="2336" spans="2:7" x14ac:dyDescent="0.25">
      <c r="B2336" s="382"/>
      <c r="C2336" s="383" t="str">
        <f>IFERROR(IF(LEN(B2336)&gt;0,IF(INDEX(TasksList!$C$6:$C$25,MATCH(LEFT(B2336,SEARCH(" - ",B2336)-1)*1,TasksList!$B$6:$B$25,0),1)=0,"",INDEX(TasksList!$C$6:$C$25,MATCH(LEFT(B2336,SEARCH(" - ",B2336)-1)*1,TasksList!$B$6:$B$25,0),1)),""),"Task not found!")</f>
        <v/>
      </c>
      <c r="D2336" s="385"/>
      <c r="E2336" s="149"/>
      <c r="F2336" s="149"/>
      <c r="G2336" s="150"/>
    </row>
    <row r="2337" spans="2:7" x14ac:dyDescent="0.25">
      <c r="B2337" s="382"/>
      <c r="C2337" s="383" t="str">
        <f>IFERROR(IF(LEN(B2337)&gt;0,IF(INDEX(TasksList!$C$6:$C$25,MATCH(LEFT(B2337,SEARCH(" - ",B2337)-1)*1,TasksList!$B$6:$B$25,0),1)=0,"",INDEX(TasksList!$C$6:$C$25,MATCH(LEFT(B2337,SEARCH(" - ",B2337)-1)*1,TasksList!$B$6:$B$25,0),1)),""),"Task not found!")</f>
        <v/>
      </c>
      <c r="D2337" s="385"/>
      <c r="E2337" s="149"/>
      <c r="F2337" s="149"/>
      <c r="G2337" s="150"/>
    </row>
    <row r="2338" spans="2:7" x14ac:dyDescent="0.25">
      <c r="B2338" s="382"/>
      <c r="C2338" s="383" t="str">
        <f>IFERROR(IF(LEN(B2338)&gt;0,IF(INDEX(TasksList!$C$6:$C$25,MATCH(LEFT(B2338,SEARCH(" - ",B2338)-1)*1,TasksList!$B$6:$B$25,0),1)=0,"",INDEX(TasksList!$C$6:$C$25,MATCH(LEFT(B2338,SEARCH(" - ",B2338)-1)*1,TasksList!$B$6:$B$25,0),1)),""),"Task not found!")</f>
        <v/>
      </c>
      <c r="D2338" s="385"/>
      <c r="E2338" s="149"/>
      <c r="F2338" s="149"/>
      <c r="G2338" s="150"/>
    </row>
    <row r="2339" spans="2:7" x14ac:dyDescent="0.25">
      <c r="B2339" s="382"/>
      <c r="C2339" s="383" t="str">
        <f>IFERROR(IF(LEN(B2339)&gt;0,IF(INDEX(TasksList!$C$6:$C$25,MATCH(LEFT(B2339,SEARCH(" - ",B2339)-1)*1,TasksList!$B$6:$B$25,0),1)=0,"",INDEX(TasksList!$C$6:$C$25,MATCH(LEFT(B2339,SEARCH(" - ",B2339)-1)*1,TasksList!$B$6:$B$25,0),1)),""),"Task not found!")</f>
        <v/>
      </c>
      <c r="D2339" s="385"/>
      <c r="E2339" s="149"/>
      <c r="F2339" s="149"/>
      <c r="G2339" s="150"/>
    </row>
    <row r="2340" spans="2:7" x14ac:dyDescent="0.25">
      <c r="B2340" s="382"/>
      <c r="C2340" s="383" t="str">
        <f>IFERROR(IF(LEN(B2340)&gt;0,IF(INDEX(TasksList!$C$6:$C$25,MATCH(LEFT(B2340,SEARCH(" - ",B2340)-1)*1,TasksList!$B$6:$B$25,0),1)=0,"",INDEX(TasksList!$C$6:$C$25,MATCH(LEFT(B2340,SEARCH(" - ",B2340)-1)*1,TasksList!$B$6:$B$25,0),1)),""),"Task not found!")</f>
        <v/>
      </c>
      <c r="D2340" s="385"/>
      <c r="E2340" s="149"/>
      <c r="F2340" s="149"/>
      <c r="G2340" s="150"/>
    </row>
    <row r="2341" spans="2:7" x14ac:dyDescent="0.25">
      <c r="B2341" s="382"/>
      <c r="C2341" s="383" t="str">
        <f>IFERROR(IF(LEN(B2341)&gt;0,IF(INDEX(TasksList!$C$6:$C$25,MATCH(LEFT(B2341,SEARCH(" - ",B2341)-1)*1,TasksList!$B$6:$B$25,0),1)=0,"",INDEX(TasksList!$C$6:$C$25,MATCH(LEFT(B2341,SEARCH(" - ",B2341)-1)*1,TasksList!$B$6:$B$25,0),1)),""),"Task not found!")</f>
        <v/>
      </c>
      <c r="D2341" s="385"/>
      <c r="E2341" s="149"/>
      <c r="F2341" s="149"/>
      <c r="G2341" s="150"/>
    </row>
    <row r="2342" spans="2:7" x14ac:dyDescent="0.25">
      <c r="B2342" s="382"/>
      <c r="C2342" s="383" t="str">
        <f>IFERROR(IF(LEN(B2342)&gt;0,IF(INDEX(TasksList!$C$6:$C$25,MATCH(LEFT(B2342,SEARCH(" - ",B2342)-1)*1,TasksList!$B$6:$B$25,0),1)=0,"",INDEX(TasksList!$C$6:$C$25,MATCH(LEFT(B2342,SEARCH(" - ",B2342)-1)*1,TasksList!$B$6:$B$25,0),1)),""),"Task not found!")</f>
        <v/>
      </c>
      <c r="D2342" s="385"/>
      <c r="E2342" s="149"/>
      <c r="F2342" s="149"/>
      <c r="G2342" s="150"/>
    </row>
    <row r="2343" spans="2:7" x14ac:dyDescent="0.25">
      <c r="B2343" s="382"/>
      <c r="C2343" s="383" t="str">
        <f>IFERROR(IF(LEN(B2343)&gt;0,IF(INDEX(TasksList!$C$6:$C$25,MATCH(LEFT(B2343,SEARCH(" - ",B2343)-1)*1,TasksList!$B$6:$B$25,0),1)=0,"",INDEX(TasksList!$C$6:$C$25,MATCH(LEFT(B2343,SEARCH(" - ",B2343)-1)*1,TasksList!$B$6:$B$25,0),1)),""),"Task not found!")</f>
        <v/>
      </c>
      <c r="D2343" s="385"/>
      <c r="E2343" s="149"/>
      <c r="F2343" s="149"/>
      <c r="G2343" s="150"/>
    </row>
    <row r="2344" spans="2:7" x14ac:dyDescent="0.25">
      <c r="B2344" s="382"/>
      <c r="C2344" s="383" t="str">
        <f>IFERROR(IF(LEN(B2344)&gt;0,IF(INDEX(TasksList!$C$6:$C$25,MATCH(LEFT(B2344,SEARCH(" - ",B2344)-1)*1,TasksList!$B$6:$B$25,0),1)=0,"",INDEX(TasksList!$C$6:$C$25,MATCH(LEFT(B2344,SEARCH(" - ",B2344)-1)*1,TasksList!$B$6:$B$25,0),1)),""),"Task not found!")</f>
        <v/>
      </c>
      <c r="D2344" s="385"/>
      <c r="E2344" s="149"/>
      <c r="F2344" s="149"/>
      <c r="G2344" s="150"/>
    </row>
    <row r="2345" spans="2:7" x14ac:dyDescent="0.25">
      <c r="B2345" s="382"/>
      <c r="C2345" s="383" t="str">
        <f>IFERROR(IF(LEN(B2345)&gt;0,IF(INDEX(TasksList!$C$6:$C$25,MATCH(LEFT(B2345,SEARCH(" - ",B2345)-1)*1,TasksList!$B$6:$B$25,0),1)=0,"",INDEX(TasksList!$C$6:$C$25,MATCH(LEFT(B2345,SEARCH(" - ",B2345)-1)*1,TasksList!$B$6:$B$25,0),1)),""),"Task not found!")</f>
        <v/>
      </c>
      <c r="D2345" s="385"/>
      <c r="E2345" s="149"/>
      <c r="F2345" s="149"/>
      <c r="G2345" s="150"/>
    </row>
    <row r="2346" spans="2:7" x14ac:dyDescent="0.25">
      <c r="B2346" s="382"/>
      <c r="C2346" s="383" t="str">
        <f>IFERROR(IF(LEN(B2346)&gt;0,IF(INDEX(TasksList!$C$6:$C$25,MATCH(LEFT(B2346,SEARCH(" - ",B2346)-1)*1,TasksList!$B$6:$B$25,0),1)=0,"",INDEX(TasksList!$C$6:$C$25,MATCH(LEFT(B2346,SEARCH(" - ",B2346)-1)*1,TasksList!$B$6:$B$25,0),1)),""),"Task not found!")</f>
        <v/>
      </c>
      <c r="D2346" s="385"/>
      <c r="E2346" s="149"/>
      <c r="F2346" s="149"/>
      <c r="G2346" s="150"/>
    </row>
    <row r="2347" spans="2:7" x14ac:dyDescent="0.25">
      <c r="B2347" s="382"/>
      <c r="C2347" s="383" t="str">
        <f>IFERROR(IF(LEN(B2347)&gt;0,IF(INDEX(TasksList!$C$6:$C$25,MATCH(LEFT(B2347,SEARCH(" - ",B2347)-1)*1,TasksList!$B$6:$B$25,0),1)=0,"",INDEX(TasksList!$C$6:$C$25,MATCH(LEFT(B2347,SEARCH(" - ",B2347)-1)*1,TasksList!$B$6:$B$25,0),1)),""),"Task not found!")</f>
        <v/>
      </c>
      <c r="D2347" s="385"/>
      <c r="E2347" s="149"/>
      <c r="F2347" s="149"/>
      <c r="G2347" s="150"/>
    </row>
    <row r="2348" spans="2:7" x14ac:dyDescent="0.25">
      <c r="B2348" s="382"/>
      <c r="C2348" s="383" t="str">
        <f>IFERROR(IF(LEN(B2348)&gt;0,IF(INDEX(TasksList!$C$6:$C$25,MATCH(LEFT(B2348,SEARCH(" - ",B2348)-1)*1,TasksList!$B$6:$B$25,0),1)=0,"",INDEX(TasksList!$C$6:$C$25,MATCH(LEFT(B2348,SEARCH(" - ",B2348)-1)*1,TasksList!$B$6:$B$25,0),1)),""),"Task not found!")</f>
        <v/>
      </c>
      <c r="D2348" s="385"/>
      <c r="E2348" s="149"/>
      <c r="F2348" s="149"/>
      <c r="G2348" s="150"/>
    </row>
    <row r="2349" spans="2:7" x14ac:dyDescent="0.25">
      <c r="B2349" s="382"/>
      <c r="C2349" s="383" t="str">
        <f>IFERROR(IF(LEN(B2349)&gt;0,IF(INDEX(TasksList!$C$6:$C$25,MATCH(LEFT(B2349,SEARCH(" - ",B2349)-1)*1,TasksList!$B$6:$B$25,0),1)=0,"",INDEX(TasksList!$C$6:$C$25,MATCH(LEFT(B2349,SEARCH(" - ",B2349)-1)*1,TasksList!$B$6:$B$25,0),1)),""),"Task not found!")</f>
        <v/>
      </c>
      <c r="D2349" s="385"/>
      <c r="E2349" s="149"/>
      <c r="F2349" s="149"/>
      <c r="G2349" s="150"/>
    </row>
    <row r="2350" spans="2:7" x14ac:dyDescent="0.25">
      <c r="B2350" s="382"/>
      <c r="C2350" s="383" t="str">
        <f>IFERROR(IF(LEN(B2350)&gt;0,IF(INDEX(TasksList!$C$6:$C$25,MATCH(LEFT(B2350,SEARCH(" - ",B2350)-1)*1,TasksList!$B$6:$B$25,0),1)=0,"",INDEX(TasksList!$C$6:$C$25,MATCH(LEFT(B2350,SEARCH(" - ",B2350)-1)*1,TasksList!$B$6:$B$25,0),1)),""),"Task not found!")</f>
        <v/>
      </c>
      <c r="D2350" s="385"/>
      <c r="E2350" s="149"/>
      <c r="F2350" s="149"/>
      <c r="G2350" s="150"/>
    </row>
    <row r="2351" spans="2:7" x14ac:dyDescent="0.25">
      <c r="B2351" s="382"/>
      <c r="C2351" s="383" t="str">
        <f>IFERROR(IF(LEN(B2351)&gt;0,IF(INDEX(TasksList!$C$6:$C$25,MATCH(LEFT(B2351,SEARCH(" - ",B2351)-1)*1,TasksList!$B$6:$B$25,0),1)=0,"",INDEX(TasksList!$C$6:$C$25,MATCH(LEFT(B2351,SEARCH(" - ",B2351)-1)*1,TasksList!$B$6:$B$25,0),1)),""),"Task not found!")</f>
        <v/>
      </c>
      <c r="D2351" s="385"/>
      <c r="E2351" s="149"/>
      <c r="F2351" s="149"/>
      <c r="G2351" s="150"/>
    </row>
    <row r="2352" spans="2:7" x14ac:dyDescent="0.25">
      <c r="B2352" s="382"/>
      <c r="C2352" s="383" t="str">
        <f>IFERROR(IF(LEN(B2352)&gt;0,IF(INDEX(TasksList!$C$6:$C$25,MATCH(LEFT(B2352,SEARCH(" - ",B2352)-1)*1,TasksList!$B$6:$B$25,0),1)=0,"",INDEX(TasksList!$C$6:$C$25,MATCH(LEFT(B2352,SEARCH(" - ",B2352)-1)*1,TasksList!$B$6:$B$25,0),1)),""),"Task not found!")</f>
        <v/>
      </c>
      <c r="D2352" s="385"/>
      <c r="E2352" s="149"/>
      <c r="F2352" s="149"/>
      <c r="G2352" s="150"/>
    </row>
    <row r="2353" spans="2:7" x14ac:dyDescent="0.25">
      <c r="B2353" s="382"/>
      <c r="C2353" s="383" t="str">
        <f>IFERROR(IF(LEN(B2353)&gt;0,IF(INDEX(TasksList!$C$6:$C$25,MATCH(LEFT(B2353,SEARCH(" - ",B2353)-1)*1,TasksList!$B$6:$B$25,0),1)=0,"",INDEX(TasksList!$C$6:$C$25,MATCH(LEFT(B2353,SEARCH(" - ",B2353)-1)*1,TasksList!$B$6:$B$25,0),1)),""),"Task not found!")</f>
        <v/>
      </c>
      <c r="D2353" s="385"/>
      <c r="E2353" s="149"/>
      <c r="F2353" s="149"/>
      <c r="G2353" s="150"/>
    </row>
    <row r="2354" spans="2:7" x14ac:dyDescent="0.25">
      <c r="B2354" s="382"/>
      <c r="C2354" s="383" t="str">
        <f>IFERROR(IF(LEN(B2354)&gt;0,IF(INDEX(TasksList!$C$6:$C$25,MATCH(LEFT(B2354,SEARCH(" - ",B2354)-1)*1,TasksList!$B$6:$B$25,0),1)=0,"",INDEX(TasksList!$C$6:$C$25,MATCH(LEFT(B2354,SEARCH(" - ",B2354)-1)*1,TasksList!$B$6:$B$25,0),1)),""),"Task not found!")</f>
        <v/>
      </c>
      <c r="D2354" s="385"/>
      <c r="E2354" s="149"/>
      <c r="F2354" s="149"/>
      <c r="G2354" s="150"/>
    </row>
    <row r="2355" spans="2:7" x14ac:dyDescent="0.25">
      <c r="B2355" s="382"/>
      <c r="C2355" s="383" t="str">
        <f>IFERROR(IF(LEN(B2355)&gt;0,IF(INDEX(TasksList!$C$6:$C$25,MATCH(LEFT(B2355,SEARCH(" - ",B2355)-1)*1,TasksList!$B$6:$B$25,0),1)=0,"",INDEX(TasksList!$C$6:$C$25,MATCH(LEFT(B2355,SEARCH(" - ",B2355)-1)*1,TasksList!$B$6:$B$25,0),1)),""),"Task not found!")</f>
        <v/>
      </c>
      <c r="D2355" s="385"/>
      <c r="E2355" s="149"/>
      <c r="F2355" s="149"/>
      <c r="G2355" s="150"/>
    </row>
    <row r="2356" spans="2:7" x14ac:dyDescent="0.25">
      <c r="B2356" s="382"/>
      <c r="C2356" s="383" t="str">
        <f>IFERROR(IF(LEN(B2356)&gt;0,IF(INDEX(TasksList!$C$6:$C$25,MATCH(LEFT(B2356,SEARCH(" - ",B2356)-1)*1,TasksList!$B$6:$B$25,0),1)=0,"",INDEX(TasksList!$C$6:$C$25,MATCH(LEFT(B2356,SEARCH(" - ",B2356)-1)*1,TasksList!$B$6:$B$25,0),1)),""),"Task not found!")</f>
        <v/>
      </c>
      <c r="D2356" s="385"/>
      <c r="E2356" s="149"/>
      <c r="F2356" s="149"/>
      <c r="G2356" s="150"/>
    </row>
    <row r="2357" spans="2:7" x14ac:dyDescent="0.25">
      <c r="B2357" s="382"/>
      <c r="C2357" s="383" t="str">
        <f>IFERROR(IF(LEN(B2357)&gt;0,IF(INDEX(TasksList!$C$6:$C$25,MATCH(LEFT(B2357,SEARCH(" - ",B2357)-1)*1,TasksList!$B$6:$B$25,0),1)=0,"",INDEX(TasksList!$C$6:$C$25,MATCH(LEFT(B2357,SEARCH(" - ",B2357)-1)*1,TasksList!$B$6:$B$25,0),1)),""),"Task not found!")</f>
        <v/>
      </c>
      <c r="D2357" s="385"/>
      <c r="E2357" s="149"/>
      <c r="F2357" s="149"/>
      <c r="G2357" s="150"/>
    </row>
    <row r="2358" spans="2:7" x14ac:dyDescent="0.25">
      <c r="B2358" s="382"/>
      <c r="C2358" s="383" t="str">
        <f>IFERROR(IF(LEN(B2358)&gt;0,IF(INDEX(TasksList!$C$6:$C$25,MATCH(LEFT(B2358,SEARCH(" - ",B2358)-1)*1,TasksList!$B$6:$B$25,0),1)=0,"",INDEX(TasksList!$C$6:$C$25,MATCH(LEFT(B2358,SEARCH(" - ",B2358)-1)*1,TasksList!$B$6:$B$25,0),1)),""),"Task not found!")</f>
        <v/>
      </c>
      <c r="D2358" s="385"/>
      <c r="E2358" s="149"/>
      <c r="F2358" s="149"/>
      <c r="G2358" s="150"/>
    </row>
    <row r="2359" spans="2:7" x14ac:dyDescent="0.25">
      <c r="B2359" s="382"/>
      <c r="C2359" s="383" t="str">
        <f>IFERROR(IF(LEN(B2359)&gt;0,IF(INDEX(TasksList!$C$6:$C$25,MATCH(LEFT(B2359,SEARCH(" - ",B2359)-1)*1,TasksList!$B$6:$B$25,0),1)=0,"",INDEX(TasksList!$C$6:$C$25,MATCH(LEFT(B2359,SEARCH(" - ",B2359)-1)*1,TasksList!$B$6:$B$25,0),1)),""),"Task not found!")</f>
        <v/>
      </c>
      <c r="D2359" s="385"/>
      <c r="E2359" s="149"/>
      <c r="F2359" s="149"/>
      <c r="G2359" s="150"/>
    </row>
    <row r="2360" spans="2:7" x14ac:dyDescent="0.25">
      <c r="B2360" s="382"/>
      <c r="C2360" s="383" t="str">
        <f>IFERROR(IF(LEN(B2360)&gt;0,IF(INDEX(TasksList!$C$6:$C$25,MATCH(LEFT(B2360,SEARCH(" - ",B2360)-1)*1,TasksList!$B$6:$B$25,0),1)=0,"",INDEX(TasksList!$C$6:$C$25,MATCH(LEFT(B2360,SEARCH(" - ",B2360)-1)*1,TasksList!$B$6:$B$25,0),1)),""),"Task not found!")</f>
        <v/>
      </c>
      <c r="D2360" s="385"/>
      <c r="E2360" s="149"/>
      <c r="F2360" s="149"/>
      <c r="G2360" s="150"/>
    </row>
    <row r="2361" spans="2:7" x14ac:dyDescent="0.25">
      <c r="B2361" s="382"/>
      <c r="C2361" s="383" t="str">
        <f>IFERROR(IF(LEN(B2361)&gt;0,IF(INDEX(TasksList!$C$6:$C$25,MATCH(LEFT(B2361,SEARCH(" - ",B2361)-1)*1,TasksList!$B$6:$B$25,0),1)=0,"",INDEX(TasksList!$C$6:$C$25,MATCH(LEFT(B2361,SEARCH(" - ",B2361)-1)*1,TasksList!$B$6:$B$25,0),1)),""),"Task not found!")</f>
        <v/>
      </c>
      <c r="D2361" s="385"/>
      <c r="E2361" s="149"/>
      <c r="F2361" s="149"/>
      <c r="G2361" s="150"/>
    </row>
    <row r="2362" spans="2:7" x14ac:dyDescent="0.25">
      <c r="B2362" s="382"/>
      <c r="C2362" s="383" t="str">
        <f>IFERROR(IF(LEN(B2362)&gt;0,IF(INDEX(TasksList!$C$6:$C$25,MATCH(LEFT(B2362,SEARCH(" - ",B2362)-1)*1,TasksList!$B$6:$B$25,0),1)=0,"",INDEX(TasksList!$C$6:$C$25,MATCH(LEFT(B2362,SEARCH(" - ",B2362)-1)*1,TasksList!$B$6:$B$25,0),1)),""),"Task not found!")</f>
        <v/>
      </c>
      <c r="D2362" s="385"/>
      <c r="E2362" s="149"/>
      <c r="F2362" s="149"/>
      <c r="G2362" s="150"/>
    </row>
    <row r="2363" spans="2:7" x14ac:dyDescent="0.25">
      <c r="B2363" s="382"/>
      <c r="C2363" s="383" t="str">
        <f>IFERROR(IF(LEN(B2363)&gt;0,IF(INDEX(TasksList!$C$6:$C$25,MATCH(LEFT(B2363,SEARCH(" - ",B2363)-1)*1,TasksList!$B$6:$B$25,0),1)=0,"",INDEX(TasksList!$C$6:$C$25,MATCH(LEFT(B2363,SEARCH(" - ",B2363)-1)*1,TasksList!$B$6:$B$25,0),1)),""),"Task not found!")</f>
        <v/>
      </c>
      <c r="D2363" s="385"/>
      <c r="E2363" s="149"/>
      <c r="F2363" s="149"/>
      <c r="G2363" s="150"/>
    </row>
    <row r="2364" spans="2:7" x14ac:dyDescent="0.25">
      <c r="B2364" s="382"/>
      <c r="C2364" s="383" t="str">
        <f>IFERROR(IF(LEN(B2364)&gt;0,IF(INDEX(TasksList!$C$6:$C$25,MATCH(LEFT(B2364,SEARCH(" - ",B2364)-1)*1,TasksList!$B$6:$B$25,0),1)=0,"",INDEX(TasksList!$C$6:$C$25,MATCH(LEFT(B2364,SEARCH(" - ",B2364)-1)*1,TasksList!$B$6:$B$25,0),1)),""),"Task not found!")</f>
        <v/>
      </c>
      <c r="D2364" s="385"/>
      <c r="E2364" s="149"/>
      <c r="F2364" s="149"/>
      <c r="G2364" s="150"/>
    </row>
    <row r="2365" spans="2:7" x14ac:dyDescent="0.25">
      <c r="B2365" s="382"/>
      <c r="C2365" s="383" t="str">
        <f>IFERROR(IF(LEN(B2365)&gt;0,IF(INDEX(TasksList!$C$6:$C$25,MATCH(LEFT(B2365,SEARCH(" - ",B2365)-1)*1,TasksList!$B$6:$B$25,0),1)=0,"",INDEX(TasksList!$C$6:$C$25,MATCH(LEFT(B2365,SEARCH(" - ",B2365)-1)*1,TasksList!$B$6:$B$25,0),1)),""),"Task not found!")</f>
        <v/>
      </c>
      <c r="D2365" s="385"/>
      <c r="E2365" s="149"/>
      <c r="F2365" s="149"/>
      <c r="G2365" s="150"/>
    </row>
    <row r="2366" spans="2:7" x14ac:dyDescent="0.25">
      <c r="B2366" s="382"/>
      <c r="C2366" s="383" t="str">
        <f>IFERROR(IF(LEN(B2366)&gt;0,IF(INDEX(TasksList!$C$6:$C$25,MATCH(LEFT(B2366,SEARCH(" - ",B2366)-1)*1,TasksList!$B$6:$B$25,0),1)=0,"",INDEX(TasksList!$C$6:$C$25,MATCH(LEFT(B2366,SEARCH(" - ",B2366)-1)*1,TasksList!$B$6:$B$25,0),1)),""),"Task not found!")</f>
        <v/>
      </c>
      <c r="D2366" s="385"/>
      <c r="E2366" s="149"/>
      <c r="F2366" s="149"/>
      <c r="G2366" s="150"/>
    </row>
    <row r="2367" spans="2:7" x14ac:dyDescent="0.25">
      <c r="B2367" s="382"/>
      <c r="C2367" s="383" t="str">
        <f>IFERROR(IF(LEN(B2367)&gt;0,IF(INDEX(TasksList!$C$6:$C$25,MATCH(LEFT(B2367,SEARCH(" - ",B2367)-1)*1,TasksList!$B$6:$B$25,0),1)=0,"",INDEX(TasksList!$C$6:$C$25,MATCH(LEFT(B2367,SEARCH(" - ",B2367)-1)*1,TasksList!$B$6:$B$25,0),1)),""),"Task not found!")</f>
        <v/>
      </c>
      <c r="D2367" s="385"/>
      <c r="E2367" s="149"/>
      <c r="F2367" s="149"/>
      <c r="G2367" s="150"/>
    </row>
    <row r="2368" spans="2:7" x14ac:dyDescent="0.25">
      <c r="B2368" s="382"/>
      <c r="C2368" s="383" t="str">
        <f>IFERROR(IF(LEN(B2368)&gt;0,IF(INDEX(TasksList!$C$6:$C$25,MATCH(LEFT(B2368,SEARCH(" - ",B2368)-1)*1,TasksList!$B$6:$B$25,0),1)=0,"",INDEX(TasksList!$C$6:$C$25,MATCH(LEFT(B2368,SEARCH(" - ",B2368)-1)*1,TasksList!$B$6:$B$25,0),1)),""),"Task not found!")</f>
        <v/>
      </c>
      <c r="D2368" s="385"/>
      <c r="E2368" s="149"/>
      <c r="F2368" s="149"/>
      <c r="G2368" s="150"/>
    </row>
    <row r="2369" spans="2:7" x14ac:dyDescent="0.25">
      <c r="B2369" s="382"/>
      <c r="C2369" s="383" t="str">
        <f>IFERROR(IF(LEN(B2369)&gt;0,IF(INDEX(TasksList!$C$6:$C$25,MATCH(LEFT(B2369,SEARCH(" - ",B2369)-1)*1,TasksList!$B$6:$B$25,0),1)=0,"",INDEX(TasksList!$C$6:$C$25,MATCH(LEFT(B2369,SEARCH(" - ",B2369)-1)*1,TasksList!$B$6:$B$25,0),1)),""),"Task not found!")</f>
        <v/>
      </c>
      <c r="D2369" s="385"/>
      <c r="E2369" s="149"/>
      <c r="F2369" s="149"/>
      <c r="G2369" s="150"/>
    </row>
    <row r="2370" spans="2:7" x14ac:dyDescent="0.25">
      <c r="B2370" s="382"/>
      <c r="C2370" s="383" t="str">
        <f>IFERROR(IF(LEN(B2370)&gt;0,IF(INDEX(TasksList!$C$6:$C$25,MATCH(LEFT(B2370,SEARCH(" - ",B2370)-1)*1,TasksList!$B$6:$B$25,0),1)=0,"",INDEX(TasksList!$C$6:$C$25,MATCH(LEFT(B2370,SEARCH(" - ",B2370)-1)*1,TasksList!$B$6:$B$25,0),1)),""),"Task not found!")</f>
        <v/>
      </c>
      <c r="D2370" s="385"/>
      <c r="E2370" s="149"/>
      <c r="F2370" s="149"/>
      <c r="G2370" s="150"/>
    </row>
    <row r="2371" spans="2:7" x14ac:dyDescent="0.25">
      <c r="B2371" s="382"/>
      <c r="C2371" s="383" t="str">
        <f>IFERROR(IF(LEN(B2371)&gt;0,IF(INDEX(TasksList!$C$6:$C$25,MATCH(LEFT(B2371,SEARCH(" - ",B2371)-1)*1,TasksList!$B$6:$B$25,0),1)=0,"",INDEX(TasksList!$C$6:$C$25,MATCH(LEFT(B2371,SEARCH(" - ",B2371)-1)*1,TasksList!$B$6:$B$25,0),1)),""),"Task not found!")</f>
        <v/>
      </c>
      <c r="D2371" s="385"/>
      <c r="E2371" s="149"/>
      <c r="F2371" s="149"/>
      <c r="G2371" s="150"/>
    </row>
    <row r="2372" spans="2:7" x14ac:dyDescent="0.25">
      <c r="B2372" s="382"/>
      <c r="C2372" s="383" t="str">
        <f>IFERROR(IF(LEN(B2372)&gt;0,IF(INDEX(TasksList!$C$6:$C$25,MATCH(LEFT(B2372,SEARCH(" - ",B2372)-1)*1,TasksList!$B$6:$B$25,0),1)=0,"",INDEX(TasksList!$C$6:$C$25,MATCH(LEFT(B2372,SEARCH(" - ",B2372)-1)*1,TasksList!$B$6:$B$25,0),1)),""),"Task not found!")</f>
        <v/>
      </c>
      <c r="D2372" s="385"/>
      <c r="E2372" s="149"/>
      <c r="F2372" s="149"/>
      <c r="G2372" s="150"/>
    </row>
    <row r="2373" spans="2:7" x14ac:dyDescent="0.25">
      <c r="B2373" s="382"/>
      <c r="C2373" s="383" t="str">
        <f>IFERROR(IF(LEN(B2373)&gt;0,IF(INDEX(TasksList!$C$6:$C$25,MATCH(LEFT(B2373,SEARCH(" - ",B2373)-1)*1,TasksList!$B$6:$B$25,0),1)=0,"",INDEX(TasksList!$C$6:$C$25,MATCH(LEFT(B2373,SEARCH(" - ",B2373)-1)*1,TasksList!$B$6:$B$25,0),1)),""),"Task not found!")</f>
        <v/>
      </c>
      <c r="D2373" s="385"/>
      <c r="E2373" s="149"/>
      <c r="F2373" s="149"/>
      <c r="G2373" s="150"/>
    </row>
    <row r="2374" spans="2:7" x14ac:dyDescent="0.25">
      <c r="B2374" s="382"/>
      <c r="C2374" s="383" t="str">
        <f>IFERROR(IF(LEN(B2374)&gt;0,IF(INDEX(TasksList!$C$6:$C$25,MATCH(LEFT(B2374,SEARCH(" - ",B2374)-1)*1,TasksList!$B$6:$B$25,0),1)=0,"",INDEX(TasksList!$C$6:$C$25,MATCH(LEFT(B2374,SEARCH(" - ",B2374)-1)*1,TasksList!$B$6:$B$25,0),1)),""),"Task not found!")</f>
        <v/>
      </c>
      <c r="D2374" s="385"/>
      <c r="E2374" s="149"/>
      <c r="F2374" s="149"/>
      <c r="G2374" s="150"/>
    </row>
    <row r="2375" spans="2:7" x14ac:dyDescent="0.25">
      <c r="B2375" s="382"/>
      <c r="C2375" s="383" t="str">
        <f>IFERROR(IF(LEN(B2375)&gt;0,IF(INDEX(TasksList!$C$6:$C$25,MATCH(LEFT(B2375,SEARCH(" - ",B2375)-1)*1,TasksList!$B$6:$B$25,0),1)=0,"",INDEX(TasksList!$C$6:$C$25,MATCH(LEFT(B2375,SEARCH(" - ",B2375)-1)*1,TasksList!$B$6:$B$25,0),1)),""),"Task not found!")</f>
        <v/>
      </c>
      <c r="D2375" s="385"/>
      <c r="E2375" s="149"/>
      <c r="F2375" s="149"/>
      <c r="G2375" s="150"/>
    </row>
    <row r="2376" spans="2:7" x14ac:dyDescent="0.25">
      <c r="B2376" s="382"/>
      <c r="C2376" s="383" t="str">
        <f>IFERROR(IF(LEN(B2376)&gt;0,IF(INDEX(TasksList!$C$6:$C$25,MATCH(LEFT(B2376,SEARCH(" - ",B2376)-1)*1,TasksList!$B$6:$B$25,0),1)=0,"",INDEX(TasksList!$C$6:$C$25,MATCH(LEFT(B2376,SEARCH(" - ",B2376)-1)*1,TasksList!$B$6:$B$25,0),1)),""),"Task not found!")</f>
        <v/>
      </c>
      <c r="D2376" s="385"/>
      <c r="E2376" s="149"/>
      <c r="F2376" s="149"/>
      <c r="G2376" s="150"/>
    </row>
    <row r="2377" spans="2:7" x14ac:dyDescent="0.25">
      <c r="B2377" s="382"/>
      <c r="C2377" s="383" t="str">
        <f>IFERROR(IF(LEN(B2377)&gt;0,IF(INDEX(TasksList!$C$6:$C$25,MATCH(LEFT(B2377,SEARCH(" - ",B2377)-1)*1,TasksList!$B$6:$B$25,0),1)=0,"",INDEX(TasksList!$C$6:$C$25,MATCH(LEFT(B2377,SEARCH(" - ",B2377)-1)*1,TasksList!$B$6:$B$25,0),1)),""),"Task not found!")</f>
        <v/>
      </c>
      <c r="D2377" s="385"/>
      <c r="E2377" s="149"/>
      <c r="F2377" s="149"/>
      <c r="G2377" s="150"/>
    </row>
    <row r="2378" spans="2:7" x14ac:dyDescent="0.25">
      <c r="B2378" s="382"/>
      <c r="C2378" s="383" t="str">
        <f>IFERROR(IF(LEN(B2378)&gt;0,IF(INDEX(TasksList!$C$6:$C$25,MATCH(LEFT(B2378,SEARCH(" - ",B2378)-1)*1,TasksList!$B$6:$B$25,0),1)=0,"",INDEX(TasksList!$C$6:$C$25,MATCH(LEFT(B2378,SEARCH(" - ",B2378)-1)*1,TasksList!$B$6:$B$25,0),1)),""),"Task not found!")</f>
        <v/>
      </c>
      <c r="D2378" s="385"/>
      <c r="E2378" s="149"/>
      <c r="F2378" s="149"/>
      <c r="G2378" s="150"/>
    </row>
    <row r="2379" spans="2:7" x14ac:dyDescent="0.25">
      <c r="B2379" s="382"/>
      <c r="C2379" s="383" t="str">
        <f>IFERROR(IF(LEN(B2379)&gt;0,IF(INDEX(TasksList!$C$6:$C$25,MATCH(LEFT(B2379,SEARCH(" - ",B2379)-1)*1,TasksList!$B$6:$B$25,0),1)=0,"",INDEX(TasksList!$C$6:$C$25,MATCH(LEFT(B2379,SEARCH(" - ",B2379)-1)*1,TasksList!$B$6:$B$25,0),1)),""),"Task not found!")</f>
        <v/>
      </c>
      <c r="D2379" s="385"/>
      <c r="E2379" s="149"/>
      <c r="F2379" s="149"/>
      <c r="G2379" s="150"/>
    </row>
    <row r="2380" spans="2:7" x14ac:dyDescent="0.25">
      <c r="B2380" s="382"/>
      <c r="C2380" s="383" t="str">
        <f>IFERROR(IF(LEN(B2380)&gt;0,IF(INDEX(TasksList!$C$6:$C$25,MATCH(LEFT(B2380,SEARCH(" - ",B2380)-1)*1,TasksList!$B$6:$B$25,0),1)=0,"",INDEX(TasksList!$C$6:$C$25,MATCH(LEFT(B2380,SEARCH(" - ",B2380)-1)*1,TasksList!$B$6:$B$25,0),1)),""),"Task not found!")</f>
        <v/>
      </c>
      <c r="D2380" s="385"/>
      <c r="E2380" s="149"/>
      <c r="F2380" s="149"/>
      <c r="G2380" s="150"/>
    </row>
    <row r="2381" spans="2:7" x14ac:dyDescent="0.25">
      <c r="B2381" s="382"/>
      <c r="C2381" s="383" t="str">
        <f>IFERROR(IF(LEN(B2381)&gt;0,IF(INDEX(TasksList!$C$6:$C$25,MATCH(LEFT(B2381,SEARCH(" - ",B2381)-1)*1,TasksList!$B$6:$B$25,0),1)=0,"",INDEX(TasksList!$C$6:$C$25,MATCH(LEFT(B2381,SEARCH(" - ",B2381)-1)*1,TasksList!$B$6:$B$25,0),1)),""),"Task not found!")</f>
        <v/>
      </c>
      <c r="D2381" s="385"/>
      <c r="E2381" s="149"/>
      <c r="F2381" s="149"/>
      <c r="G2381" s="150"/>
    </row>
    <row r="2382" spans="2:7" x14ac:dyDescent="0.25">
      <c r="B2382" s="382"/>
      <c r="C2382" s="383" t="str">
        <f>IFERROR(IF(LEN(B2382)&gt;0,IF(INDEX(TasksList!$C$6:$C$25,MATCH(LEFT(B2382,SEARCH(" - ",B2382)-1)*1,TasksList!$B$6:$B$25,0),1)=0,"",INDEX(TasksList!$C$6:$C$25,MATCH(LEFT(B2382,SEARCH(" - ",B2382)-1)*1,TasksList!$B$6:$B$25,0),1)),""),"Task not found!")</f>
        <v/>
      </c>
      <c r="D2382" s="385"/>
      <c r="E2382" s="149"/>
      <c r="F2382" s="149"/>
      <c r="G2382" s="150"/>
    </row>
    <row r="2383" spans="2:7" x14ac:dyDescent="0.25">
      <c r="B2383" s="382"/>
      <c r="C2383" s="383" t="str">
        <f>IFERROR(IF(LEN(B2383)&gt;0,IF(INDEX(TasksList!$C$6:$C$25,MATCH(LEFT(B2383,SEARCH(" - ",B2383)-1)*1,TasksList!$B$6:$B$25,0),1)=0,"",INDEX(TasksList!$C$6:$C$25,MATCH(LEFT(B2383,SEARCH(" - ",B2383)-1)*1,TasksList!$B$6:$B$25,0),1)),""),"Task not found!")</f>
        <v/>
      </c>
      <c r="D2383" s="385"/>
      <c r="E2383" s="149"/>
      <c r="F2383" s="149"/>
      <c r="G2383" s="150"/>
    </row>
    <row r="2384" spans="2:7" x14ac:dyDescent="0.25">
      <c r="B2384" s="382"/>
      <c r="C2384" s="383" t="str">
        <f>IFERROR(IF(LEN(B2384)&gt;0,IF(INDEX(TasksList!$C$6:$C$25,MATCH(LEFT(B2384,SEARCH(" - ",B2384)-1)*1,TasksList!$B$6:$B$25,0),1)=0,"",INDEX(TasksList!$C$6:$C$25,MATCH(LEFT(B2384,SEARCH(" - ",B2384)-1)*1,TasksList!$B$6:$B$25,0),1)),""),"Task not found!")</f>
        <v/>
      </c>
      <c r="D2384" s="385"/>
      <c r="E2384" s="149"/>
      <c r="F2384" s="149"/>
      <c r="G2384" s="150"/>
    </row>
    <row r="2385" spans="2:7" x14ac:dyDescent="0.25">
      <c r="B2385" s="382"/>
      <c r="C2385" s="383" t="str">
        <f>IFERROR(IF(LEN(B2385)&gt;0,IF(INDEX(TasksList!$C$6:$C$25,MATCH(LEFT(B2385,SEARCH(" - ",B2385)-1)*1,TasksList!$B$6:$B$25,0),1)=0,"",INDEX(TasksList!$C$6:$C$25,MATCH(LEFT(B2385,SEARCH(" - ",B2385)-1)*1,TasksList!$B$6:$B$25,0),1)),""),"Task not found!")</f>
        <v/>
      </c>
      <c r="D2385" s="385"/>
      <c r="E2385" s="149"/>
      <c r="F2385" s="149"/>
      <c r="G2385" s="150"/>
    </row>
    <row r="2386" spans="2:7" x14ac:dyDescent="0.25">
      <c r="B2386" s="382"/>
      <c r="C2386" s="383" t="str">
        <f>IFERROR(IF(LEN(B2386)&gt;0,IF(INDEX(TasksList!$C$6:$C$25,MATCH(LEFT(B2386,SEARCH(" - ",B2386)-1)*1,TasksList!$B$6:$B$25,0),1)=0,"",INDEX(TasksList!$C$6:$C$25,MATCH(LEFT(B2386,SEARCH(" - ",B2386)-1)*1,TasksList!$B$6:$B$25,0),1)),""),"Task not found!")</f>
        <v/>
      </c>
      <c r="D2386" s="385"/>
      <c r="E2386" s="149"/>
      <c r="F2386" s="149"/>
      <c r="G2386" s="150"/>
    </row>
    <row r="2387" spans="2:7" x14ac:dyDescent="0.25">
      <c r="B2387" s="382"/>
      <c r="C2387" s="383" t="str">
        <f>IFERROR(IF(LEN(B2387)&gt;0,IF(INDEX(TasksList!$C$6:$C$25,MATCH(LEFT(B2387,SEARCH(" - ",B2387)-1)*1,TasksList!$B$6:$B$25,0),1)=0,"",INDEX(TasksList!$C$6:$C$25,MATCH(LEFT(B2387,SEARCH(" - ",B2387)-1)*1,TasksList!$B$6:$B$25,0),1)),""),"Task not found!")</f>
        <v/>
      </c>
      <c r="D2387" s="385"/>
      <c r="E2387" s="149"/>
      <c r="F2387" s="149"/>
      <c r="G2387" s="150"/>
    </row>
    <row r="2388" spans="2:7" x14ac:dyDescent="0.25">
      <c r="B2388" s="382"/>
      <c r="C2388" s="383" t="str">
        <f>IFERROR(IF(LEN(B2388)&gt;0,IF(INDEX(TasksList!$C$6:$C$25,MATCH(LEFT(B2388,SEARCH(" - ",B2388)-1)*1,TasksList!$B$6:$B$25,0),1)=0,"",INDEX(TasksList!$C$6:$C$25,MATCH(LEFT(B2388,SEARCH(" - ",B2388)-1)*1,TasksList!$B$6:$B$25,0),1)),""),"Task not found!")</f>
        <v/>
      </c>
      <c r="D2388" s="385"/>
      <c r="E2388" s="149"/>
      <c r="F2388" s="149"/>
      <c r="G2388" s="150"/>
    </row>
    <row r="2389" spans="2:7" x14ac:dyDescent="0.25">
      <c r="B2389" s="382"/>
      <c r="C2389" s="383" t="str">
        <f>IFERROR(IF(LEN(B2389)&gt;0,IF(INDEX(TasksList!$C$6:$C$25,MATCH(LEFT(B2389,SEARCH(" - ",B2389)-1)*1,TasksList!$B$6:$B$25,0),1)=0,"",INDEX(TasksList!$C$6:$C$25,MATCH(LEFT(B2389,SEARCH(" - ",B2389)-1)*1,TasksList!$B$6:$B$25,0),1)),""),"Task not found!")</f>
        <v/>
      </c>
      <c r="D2389" s="385"/>
      <c r="E2389" s="149"/>
      <c r="F2389" s="149"/>
      <c r="G2389" s="150"/>
    </row>
    <row r="2390" spans="2:7" x14ac:dyDescent="0.25">
      <c r="B2390" s="382"/>
      <c r="C2390" s="383" t="str">
        <f>IFERROR(IF(LEN(B2390)&gt;0,IF(INDEX(TasksList!$C$6:$C$25,MATCH(LEFT(B2390,SEARCH(" - ",B2390)-1)*1,TasksList!$B$6:$B$25,0),1)=0,"",INDEX(TasksList!$C$6:$C$25,MATCH(LEFT(B2390,SEARCH(" - ",B2390)-1)*1,TasksList!$B$6:$B$25,0),1)),""),"Task not found!")</f>
        <v/>
      </c>
      <c r="D2390" s="385"/>
      <c r="E2390" s="149"/>
      <c r="F2390" s="149"/>
      <c r="G2390" s="150"/>
    </row>
    <row r="2391" spans="2:7" x14ac:dyDescent="0.25">
      <c r="B2391" s="382"/>
      <c r="C2391" s="383" t="str">
        <f>IFERROR(IF(LEN(B2391)&gt;0,IF(INDEX(TasksList!$C$6:$C$25,MATCH(LEFT(B2391,SEARCH(" - ",B2391)-1)*1,TasksList!$B$6:$B$25,0),1)=0,"",INDEX(TasksList!$C$6:$C$25,MATCH(LEFT(B2391,SEARCH(" - ",B2391)-1)*1,TasksList!$B$6:$B$25,0),1)),""),"Task not found!")</f>
        <v/>
      </c>
      <c r="D2391" s="385"/>
      <c r="E2391" s="149"/>
      <c r="F2391" s="149"/>
      <c r="G2391" s="150"/>
    </row>
    <row r="2392" spans="2:7" x14ac:dyDescent="0.25">
      <c r="B2392" s="382"/>
      <c r="C2392" s="383" t="str">
        <f>IFERROR(IF(LEN(B2392)&gt;0,IF(INDEX(TasksList!$C$6:$C$25,MATCH(LEFT(B2392,SEARCH(" - ",B2392)-1)*1,TasksList!$B$6:$B$25,0),1)=0,"",INDEX(TasksList!$C$6:$C$25,MATCH(LEFT(B2392,SEARCH(" - ",B2392)-1)*1,TasksList!$B$6:$B$25,0),1)),""),"Task not found!")</f>
        <v/>
      </c>
      <c r="D2392" s="385"/>
      <c r="E2392" s="149"/>
      <c r="F2392" s="149"/>
      <c r="G2392" s="150"/>
    </row>
    <row r="2393" spans="2:7" x14ac:dyDescent="0.25">
      <c r="B2393" s="382"/>
      <c r="C2393" s="383" t="str">
        <f>IFERROR(IF(LEN(B2393)&gt;0,IF(INDEX(TasksList!$C$6:$C$25,MATCH(LEFT(B2393,SEARCH(" - ",B2393)-1)*1,TasksList!$B$6:$B$25,0),1)=0,"",INDEX(TasksList!$C$6:$C$25,MATCH(LEFT(B2393,SEARCH(" - ",B2393)-1)*1,TasksList!$B$6:$B$25,0),1)),""),"Task not found!")</f>
        <v/>
      </c>
      <c r="D2393" s="385"/>
      <c r="E2393" s="149"/>
      <c r="F2393" s="149"/>
      <c r="G2393" s="150"/>
    </row>
    <row r="2394" spans="2:7" x14ac:dyDescent="0.25">
      <c r="B2394" s="382"/>
      <c r="C2394" s="383" t="str">
        <f>IFERROR(IF(LEN(B2394)&gt;0,IF(INDEX(TasksList!$C$6:$C$25,MATCH(LEFT(B2394,SEARCH(" - ",B2394)-1)*1,TasksList!$B$6:$B$25,0),1)=0,"",INDEX(TasksList!$C$6:$C$25,MATCH(LEFT(B2394,SEARCH(" - ",B2394)-1)*1,TasksList!$B$6:$B$25,0),1)),""),"Task not found!")</f>
        <v/>
      </c>
      <c r="D2394" s="385"/>
      <c r="E2394" s="149"/>
      <c r="F2394" s="149"/>
      <c r="G2394" s="150"/>
    </row>
    <row r="2395" spans="2:7" x14ac:dyDescent="0.25">
      <c r="B2395" s="382"/>
      <c r="C2395" s="383" t="str">
        <f>IFERROR(IF(LEN(B2395)&gt;0,IF(INDEX(TasksList!$C$6:$C$25,MATCH(LEFT(B2395,SEARCH(" - ",B2395)-1)*1,TasksList!$B$6:$B$25,0),1)=0,"",INDEX(TasksList!$C$6:$C$25,MATCH(LEFT(B2395,SEARCH(" - ",B2395)-1)*1,TasksList!$B$6:$B$25,0),1)),""),"Task not found!")</f>
        <v/>
      </c>
      <c r="D2395" s="385"/>
      <c r="E2395" s="149"/>
      <c r="F2395" s="149"/>
      <c r="G2395" s="150"/>
    </row>
    <row r="2396" spans="2:7" x14ac:dyDescent="0.25">
      <c r="B2396" s="382"/>
      <c r="C2396" s="383" t="str">
        <f>IFERROR(IF(LEN(B2396)&gt;0,IF(INDEX(TasksList!$C$6:$C$25,MATCH(LEFT(B2396,SEARCH(" - ",B2396)-1)*1,TasksList!$B$6:$B$25,0),1)=0,"",INDEX(TasksList!$C$6:$C$25,MATCH(LEFT(B2396,SEARCH(" - ",B2396)-1)*1,TasksList!$B$6:$B$25,0),1)),""),"Task not found!")</f>
        <v/>
      </c>
      <c r="D2396" s="385"/>
      <c r="E2396" s="149"/>
      <c r="F2396" s="149"/>
      <c r="G2396" s="150"/>
    </row>
    <row r="2397" spans="2:7" x14ac:dyDescent="0.25">
      <c r="B2397" s="382"/>
      <c r="C2397" s="383" t="str">
        <f>IFERROR(IF(LEN(B2397)&gt;0,IF(INDEX(TasksList!$C$6:$C$25,MATCH(LEFT(B2397,SEARCH(" - ",B2397)-1)*1,TasksList!$B$6:$B$25,0),1)=0,"",INDEX(TasksList!$C$6:$C$25,MATCH(LEFT(B2397,SEARCH(" - ",B2397)-1)*1,TasksList!$B$6:$B$25,0),1)),""),"Task not found!")</f>
        <v/>
      </c>
      <c r="D2397" s="385"/>
      <c r="E2397" s="149"/>
      <c r="F2397" s="149"/>
      <c r="G2397" s="150"/>
    </row>
    <row r="2398" spans="2:7" x14ac:dyDescent="0.25">
      <c r="B2398" s="382"/>
      <c r="C2398" s="383" t="str">
        <f>IFERROR(IF(LEN(B2398)&gt;0,IF(INDEX(TasksList!$C$6:$C$25,MATCH(LEFT(B2398,SEARCH(" - ",B2398)-1)*1,TasksList!$B$6:$B$25,0),1)=0,"",INDEX(TasksList!$C$6:$C$25,MATCH(LEFT(B2398,SEARCH(" - ",B2398)-1)*1,TasksList!$B$6:$B$25,0),1)),""),"Task not found!")</f>
        <v/>
      </c>
      <c r="D2398" s="385"/>
      <c r="E2398" s="149"/>
      <c r="F2398" s="149"/>
      <c r="G2398" s="150"/>
    </row>
    <row r="2399" spans="2:7" x14ac:dyDescent="0.25">
      <c r="B2399" s="382"/>
      <c r="C2399" s="383" t="str">
        <f>IFERROR(IF(LEN(B2399)&gt;0,IF(INDEX(TasksList!$C$6:$C$25,MATCH(LEFT(B2399,SEARCH(" - ",B2399)-1)*1,TasksList!$B$6:$B$25,0),1)=0,"",INDEX(TasksList!$C$6:$C$25,MATCH(LEFT(B2399,SEARCH(" - ",B2399)-1)*1,TasksList!$B$6:$B$25,0),1)),""),"Task not found!")</f>
        <v/>
      </c>
      <c r="D2399" s="385"/>
      <c r="E2399" s="149"/>
      <c r="F2399" s="149"/>
      <c r="G2399" s="150"/>
    </row>
    <row r="2400" spans="2:7" x14ac:dyDescent="0.25">
      <c r="B2400" s="382"/>
      <c r="C2400" s="383" t="str">
        <f>IFERROR(IF(LEN(B2400)&gt;0,IF(INDEX(TasksList!$C$6:$C$25,MATCH(LEFT(B2400,SEARCH(" - ",B2400)-1)*1,TasksList!$B$6:$B$25,0),1)=0,"",INDEX(TasksList!$C$6:$C$25,MATCH(LEFT(B2400,SEARCH(" - ",B2400)-1)*1,TasksList!$B$6:$B$25,0),1)),""),"Task not found!")</f>
        <v/>
      </c>
      <c r="D2400" s="385"/>
      <c r="E2400" s="149"/>
      <c r="F2400" s="149"/>
      <c r="G2400" s="150"/>
    </row>
    <row r="2401" spans="2:7" x14ac:dyDescent="0.25">
      <c r="B2401" s="382"/>
      <c r="C2401" s="383" t="str">
        <f>IFERROR(IF(LEN(B2401)&gt;0,IF(INDEX(TasksList!$C$6:$C$25,MATCH(LEFT(B2401,SEARCH(" - ",B2401)-1)*1,TasksList!$B$6:$B$25,0),1)=0,"",INDEX(TasksList!$C$6:$C$25,MATCH(LEFT(B2401,SEARCH(" - ",B2401)-1)*1,TasksList!$B$6:$B$25,0),1)),""),"Task not found!")</f>
        <v/>
      </c>
      <c r="D2401" s="385"/>
      <c r="E2401" s="149"/>
      <c r="F2401" s="149"/>
      <c r="G2401" s="150"/>
    </row>
    <row r="2402" spans="2:7" x14ac:dyDescent="0.25">
      <c r="B2402" s="382"/>
      <c r="C2402" s="383" t="str">
        <f>IFERROR(IF(LEN(B2402)&gt;0,IF(INDEX(TasksList!$C$6:$C$25,MATCH(LEFT(B2402,SEARCH(" - ",B2402)-1)*1,TasksList!$B$6:$B$25,0),1)=0,"",INDEX(TasksList!$C$6:$C$25,MATCH(LEFT(B2402,SEARCH(" - ",B2402)-1)*1,TasksList!$B$6:$B$25,0),1)),""),"Task not found!")</f>
        <v/>
      </c>
      <c r="D2402" s="385"/>
      <c r="E2402" s="149"/>
      <c r="F2402" s="149"/>
      <c r="G2402" s="150"/>
    </row>
    <row r="2403" spans="2:7" x14ac:dyDescent="0.25">
      <c r="B2403" s="382"/>
      <c r="C2403" s="383" t="str">
        <f>IFERROR(IF(LEN(B2403)&gt;0,IF(INDEX(TasksList!$C$6:$C$25,MATCH(LEFT(B2403,SEARCH(" - ",B2403)-1)*1,TasksList!$B$6:$B$25,0),1)=0,"",INDEX(TasksList!$C$6:$C$25,MATCH(LEFT(B2403,SEARCH(" - ",B2403)-1)*1,TasksList!$B$6:$B$25,0),1)),""),"Task not found!")</f>
        <v/>
      </c>
      <c r="D2403" s="385"/>
      <c r="E2403" s="149"/>
      <c r="F2403" s="149"/>
      <c r="G2403" s="150"/>
    </row>
    <row r="2404" spans="2:7" x14ac:dyDescent="0.25">
      <c r="B2404" s="382"/>
      <c r="C2404" s="383" t="str">
        <f>IFERROR(IF(LEN(B2404)&gt;0,IF(INDEX(TasksList!$C$6:$C$25,MATCH(LEFT(B2404,SEARCH(" - ",B2404)-1)*1,TasksList!$B$6:$B$25,0),1)=0,"",INDEX(TasksList!$C$6:$C$25,MATCH(LEFT(B2404,SEARCH(" - ",B2404)-1)*1,TasksList!$B$6:$B$25,0),1)),""),"Task not found!")</f>
        <v/>
      </c>
      <c r="D2404" s="385"/>
      <c r="E2404" s="149"/>
      <c r="F2404" s="149"/>
      <c r="G2404" s="150"/>
    </row>
    <row r="2405" spans="2:7" x14ac:dyDescent="0.25">
      <c r="B2405" s="382"/>
      <c r="C2405" s="383" t="str">
        <f>IFERROR(IF(LEN(B2405)&gt;0,IF(INDEX(TasksList!$C$6:$C$25,MATCH(LEFT(B2405,SEARCH(" - ",B2405)-1)*1,TasksList!$B$6:$B$25,0),1)=0,"",INDEX(TasksList!$C$6:$C$25,MATCH(LEFT(B2405,SEARCH(" - ",B2405)-1)*1,TasksList!$B$6:$B$25,0),1)),""),"Task not found!")</f>
        <v/>
      </c>
      <c r="D2405" s="385"/>
      <c r="E2405" s="149"/>
      <c r="F2405" s="149"/>
      <c r="G2405" s="150"/>
    </row>
    <row r="2406" spans="2:7" x14ac:dyDescent="0.25">
      <c r="B2406" s="382"/>
      <c r="C2406" s="383" t="str">
        <f>IFERROR(IF(LEN(B2406)&gt;0,IF(INDEX(TasksList!$C$6:$C$25,MATCH(LEFT(B2406,SEARCH(" - ",B2406)-1)*1,TasksList!$B$6:$B$25,0),1)=0,"",INDEX(TasksList!$C$6:$C$25,MATCH(LEFT(B2406,SEARCH(" - ",B2406)-1)*1,TasksList!$B$6:$B$25,0),1)),""),"Task not found!")</f>
        <v/>
      </c>
      <c r="D2406" s="385"/>
      <c r="E2406" s="149"/>
      <c r="F2406" s="149"/>
      <c r="G2406" s="150"/>
    </row>
    <row r="2407" spans="2:7" x14ac:dyDescent="0.25">
      <c r="B2407" s="382"/>
      <c r="C2407" s="383" t="str">
        <f>IFERROR(IF(LEN(B2407)&gt;0,IF(INDEX(TasksList!$C$6:$C$25,MATCH(LEFT(B2407,SEARCH(" - ",B2407)-1)*1,TasksList!$B$6:$B$25,0),1)=0,"",INDEX(TasksList!$C$6:$C$25,MATCH(LEFT(B2407,SEARCH(" - ",B2407)-1)*1,TasksList!$B$6:$B$25,0),1)),""),"Task not found!")</f>
        <v/>
      </c>
      <c r="D2407" s="385"/>
      <c r="E2407" s="149"/>
      <c r="F2407" s="149"/>
      <c r="G2407" s="150"/>
    </row>
    <row r="2408" spans="2:7" x14ac:dyDescent="0.25">
      <c r="B2408" s="382"/>
      <c r="C2408" s="383" t="str">
        <f>IFERROR(IF(LEN(B2408)&gt;0,IF(INDEX(TasksList!$C$6:$C$25,MATCH(LEFT(B2408,SEARCH(" - ",B2408)-1)*1,TasksList!$B$6:$B$25,0),1)=0,"",INDEX(TasksList!$C$6:$C$25,MATCH(LEFT(B2408,SEARCH(" - ",B2408)-1)*1,TasksList!$B$6:$B$25,0),1)),""),"Task not found!")</f>
        <v/>
      </c>
      <c r="D2408" s="385"/>
      <c r="E2408" s="149"/>
      <c r="F2408" s="149"/>
      <c r="G2408" s="150"/>
    </row>
    <row r="2409" spans="2:7" x14ac:dyDescent="0.25">
      <c r="B2409" s="382"/>
      <c r="C2409" s="383" t="str">
        <f>IFERROR(IF(LEN(B2409)&gt;0,IF(INDEX(TasksList!$C$6:$C$25,MATCH(LEFT(B2409,SEARCH(" - ",B2409)-1)*1,TasksList!$B$6:$B$25,0),1)=0,"",INDEX(TasksList!$C$6:$C$25,MATCH(LEFT(B2409,SEARCH(" - ",B2409)-1)*1,TasksList!$B$6:$B$25,0),1)),""),"Task not found!")</f>
        <v/>
      </c>
      <c r="D2409" s="385"/>
      <c r="E2409" s="149"/>
      <c r="F2409" s="149"/>
      <c r="G2409" s="150"/>
    </row>
    <row r="2410" spans="2:7" x14ac:dyDescent="0.25">
      <c r="B2410" s="382"/>
      <c r="C2410" s="383" t="str">
        <f>IFERROR(IF(LEN(B2410)&gt;0,IF(INDEX(TasksList!$C$6:$C$25,MATCH(LEFT(B2410,SEARCH(" - ",B2410)-1)*1,TasksList!$B$6:$B$25,0),1)=0,"",INDEX(TasksList!$C$6:$C$25,MATCH(LEFT(B2410,SEARCH(" - ",B2410)-1)*1,TasksList!$B$6:$B$25,0),1)),""),"Task not found!")</f>
        <v/>
      </c>
      <c r="D2410" s="385"/>
      <c r="E2410" s="149"/>
      <c r="F2410" s="149"/>
      <c r="G2410" s="150"/>
    </row>
    <row r="2411" spans="2:7" x14ac:dyDescent="0.25">
      <c r="B2411" s="382"/>
      <c r="C2411" s="383" t="str">
        <f>IFERROR(IF(LEN(B2411)&gt;0,IF(INDEX(TasksList!$C$6:$C$25,MATCH(LEFT(B2411,SEARCH(" - ",B2411)-1)*1,TasksList!$B$6:$B$25,0),1)=0,"",INDEX(TasksList!$C$6:$C$25,MATCH(LEFT(B2411,SEARCH(" - ",B2411)-1)*1,TasksList!$B$6:$B$25,0),1)),""),"Task not found!")</f>
        <v/>
      </c>
      <c r="D2411" s="385"/>
      <c r="E2411" s="149"/>
      <c r="F2411" s="149"/>
      <c r="G2411" s="150"/>
    </row>
    <row r="2412" spans="2:7" x14ac:dyDescent="0.25">
      <c r="B2412" s="382"/>
      <c r="C2412" s="383" t="str">
        <f>IFERROR(IF(LEN(B2412)&gt;0,IF(INDEX(TasksList!$C$6:$C$25,MATCH(LEFT(B2412,SEARCH(" - ",B2412)-1)*1,TasksList!$B$6:$B$25,0),1)=0,"",INDEX(TasksList!$C$6:$C$25,MATCH(LEFT(B2412,SEARCH(" - ",B2412)-1)*1,TasksList!$B$6:$B$25,0),1)),""),"Task not found!")</f>
        <v/>
      </c>
      <c r="D2412" s="385"/>
      <c r="E2412" s="149"/>
      <c r="F2412" s="149"/>
      <c r="G2412" s="150"/>
    </row>
    <row r="2413" spans="2:7" x14ac:dyDescent="0.25">
      <c r="B2413" s="382"/>
      <c r="C2413" s="383" t="str">
        <f>IFERROR(IF(LEN(B2413)&gt;0,IF(INDEX(TasksList!$C$6:$C$25,MATCH(LEFT(B2413,SEARCH(" - ",B2413)-1)*1,TasksList!$B$6:$B$25,0),1)=0,"",INDEX(TasksList!$C$6:$C$25,MATCH(LEFT(B2413,SEARCH(" - ",B2413)-1)*1,TasksList!$B$6:$B$25,0),1)),""),"Task not found!")</f>
        <v/>
      </c>
      <c r="D2413" s="385"/>
      <c r="E2413" s="149"/>
      <c r="F2413" s="149"/>
      <c r="G2413" s="150"/>
    </row>
    <row r="2414" spans="2:7" x14ac:dyDescent="0.25">
      <c r="B2414" s="382"/>
      <c r="C2414" s="383" t="str">
        <f>IFERROR(IF(LEN(B2414)&gt;0,IF(INDEX(TasksList!$C$6:$C$25,MATCH(LEFT(B2414,SEARCH(" - ",B2414)-1)*1,TasksList!$B$6:$B$25,0),1)=0,"",INDEX(TasksList!$C$6:$C$25,MATCH(LEFT(B2414,SEARCH(" - ",B2414)-1)*1,TasksList!$B$6:$B$25,0),1)),""),"Task not found!")</f>
        <v/>
      </c>
      <c r="D2414" s="385"/>
      <c r="E2414" s="149"/>
      <c r="F2414" s="149"/>
      <c r="G2414" s="150"/>
    </row>
    <row r="2415" spans="2:7" x14ac:dyDescent="0.25">
      <c r="B2415" s="382"/>
      <c r="C2415" s="383" t="str">
        <f>IFERROR(IF(LEN(B2415)&gt;0,IF(INDEX(TasksList!$C$6:$C$25,MATCH(LEFT(B2415,SEARCH(" - ",B2415)-1)*1,TasksList!$B$6:$B$25,0),1)=0,"",INDEX(TasksList!$C$6:$C$25,MATCH(LEFT(B2415,SEARCH(" - ",B2415)-1)*1,TasksList!$B$6:$B$25,0),1)),""),"Task not found!")</f>
        <v/>
      </c>
      <c r="D2415" s="385"/>
      <c r="E2415" s="149"/>
      <c r="F2415" s="149"/>
      <c r="G2415" s="150"/>
    </row>
    <row r="2416" spans="2:7" x14ac:dyDescent="0.25">
      <c r="B2416" s="382"/>
      <c r="C2416" s="383" t="str">
        <f>IFERROR(IF(LEN(B2416)&gt;0,IF(INDEX(TasksList!$C$6:$C$25,MATCH(LEFT(B2416,SEARCH(" - ",B2416)-1)*1,TasksList!$B$6:$B$25,0),1)=0,"",INDEX(TasksList!$C$6:$C$25,MATCH(LEFT(B2416,SEARCH(" - ",B2416)-1)*1,TasksList!$B$6:$B$25,0),1)),""),"Task not found!")</f>
        <v/>
      </c>
      <c r="D2416" s="385"/>
      <c r="E2416" s="149"/>
      <c r="F2416" s="149"/>
      <c r="G2416" s="150"/>
    </row>
    <row r="2417" spans="2:7" x14ac:dyDescent="0.25">
      <c r="B2417" s="382"/>
      <c r="C2417" s="383" t="str">
        <f>IFERROR(IF(LEN(B2417)&gt;0,IF(INDEX(TasksList!$C$6:$C$25,MATCH(LEFT(B2417,SEARCH(" - ",B2417)-1)*1,TasksList!$B$6:$B$25,0),1)=0,"",INDEX(TasksList!$C$6:$C$25,MATCH(LEFT(B2417,SEARCH(" - ",B2417)-1)*1,TasksList!$B$6:$B$25,0),1)),""),"Task not found!")</f>
        <v/>
      </c>
      <c r="D2417" s="385"/>
      <c r="E2417" s="149"/>
      <c r="F2417" s="149"/>
      <c r="G2417" s="150"/>
    </row>
    <row r="2418" spans="2:7" x14ac:dyDescent="0.25">
      <c r="B2418" s="382"/>
      <c r="C2418" s="383" t="str">
        <f>IFERROR(IF(LEN(B2418)&gt;0,IF(INDEX(TasksList!$C$6:$C$25,MATCH(LEFT(B2418,SEARCH(" - ",B2418)-1)*1,TasksList!$B$6:$B$25,0),1)=0,"",INDEX(TasksList!$C$6:$C$25,MATCH(LEFT(B2418,SEARCH(" - ",B2418)-1)*1,TasksList!$B$6:$B$25,0),1)),""),"Task not found!")</f>
        <v/>
      </c>
      <c r="D2418" s="385"/>
      <c r="E2418" s="149"/>
      <c r="F2418" s="149"/>
      <c r="G2418" s="150"/>
    </row>
    <row r="2419" spans="2:7" x14ac:dyDescent="0.25">
      <c r="B2419" s="382"/>
      <c r="C2419" s="383" t="str">
        <f>IFERROR(IF(LEN(B2419)&gt;0,IF(INDEX(TasksList!$C$6:$C$25,MATCH(LEFT(B2419,SEARCH(" - ",B2419)-1)*1,TasksList!$B$6:$B$25,0),1)=0,"",INDEX(TasksList!$C$6:$C$25,MATCH(LEFT(B2419,SEARCH(" - ",B2419)-1)*1,TasksList!$B$6:$B$25,0),1)),""),"Task not found!")</f>
        <v/>
      </c>
      <c r="D2419" s="385"/>
      <c r="E2419" s="149"/>
      <c r="F2419" s="149"/>
      <c r="G2419" s="150"/>
    </row>
    <row r="2420" spans="2:7" x14ac:dyDescent="0.25">
      <c r="B2420" s="382"/>
      <c r="C2420" s="383" t="str">
        <f>IFERROR(IF(LEN(B2420)&gt;0,IF(INDEX(TasksList!$C$6:$C$25,MATCH(LEFT(B2420,SEARCH(" - ",B2420)-1)*1,TasksList!$B$6:$B$25,0),1)=0,"",INDEX(TasksList!$C$6:$C$25,MATCH(LEFT(B2420,SEARCH(" - ",B2420)-1)*1,TasksList!$B$6:$B$25,0),1)),""),"Task not found!")</f>
        <v/>
      </c>
      <c r="D2420" s="385"/>
      <c r="E2420" s="149"/>
      <c r="F2420" s="149"/>
      <c r="G2420" s="150"/>
    </row>
    <row r="2421" spans="2:7" x14ac:dyDescent="0.25">
      <c r="B2421" s="382"/>
      <c r="C2421" s="383" t="str">
        <f>IFERROR(IF(LEN(B2421)&gt;0,IF(INDEX(TasksList!$C$6:$C$25,MATCH(LEFT(B2421,SEARCH(" - ",B2421)-1)*1,TasksList!$B$6:$B$25,0),1)=0,"",INDEX(TasksList!$C$6:$C$25,MATCH(LEFT(B2421,SEARCH(" - ",B2421)-1)*1,TasksList!$B$6:$B$25,0),1)),""),"Task not found!")</f>
        <v/>
      </c>
      <c r="D2421" s="385"/>
      <c r="E2421" s="149"/>
      <c r="F2421" s="149"/>
      <c r="G2421" s="150"/>
    </row>
    <row r="2422" spans="2:7" x14ac:dyDescent="0.25">
      <c r="B2422" s="382"/>
      <c r="C2422" s="383" t="str">
        <f>IFERROR(IF(LEN(B2422)&gt;0,IF(INDEX(TasksList!$C$6:$C$25,MATCH(LEFT(B2422,SEARCH(" - ",B2422)-1)*1,TasksList!$B$6:$B$25,0),1)=0,"",INDEX(TasksList!$C$6:$C$25,MATCH(LEFT(B2422,SEARCH(" - ",B2422)-1)*1,TasksList!$B$6:$B$25,0),1)),""),"Task not found!")</f>
        <v/>
      </c>
      <c r="D2422" s="385"/>
      <c r="E2422" s="149"/>
      <c r="F2422" s="149"/>
      <c r="G2422" s="150"/>
    </row>
    <row r="2423" spans="2:7" x14ac:dyDescent="0.25">
      <c r="B2423" s="382"/>
      <c r="C2423" s="383" t="str">
        <f>IFERROR(IF(LEN(B2423)&gt;0,IF(INDEX(TasksList!$C$6:$C$25,MATCH(LEFT(B2423,SEARCH(" - ",B2423)-1)*1,TasksList!$B$6:$B$25,0),1)=0,"",INDEX(TasksList!$C$6:$C$25,MATCH(LEFT(B2423,SEARCH(" - ",B2423)-1)*1,TasksList!$B$6:$B$25,0),1)),""),"Task not found!")</f>
        <v/>
      </c>
      <c r="D2423" s="385"/>
      <c r="E2423" s="149"/>
      <c r="F2423" s="149"/>
      <c r="G2423" s="150"/>
    </row>
    <row r="2424" spans="2:7" x14ac:dyDescent="0.25">
      <c r="B2424" s="382"/>
      <c r="C2424" s="383" t="str">
        <f>IFERROR(IF(LEN(B2424)&gt;0,IF(INDEX(TasksList!$C$6:$C$25,MATCH(LEFT(B2424,SEARCH(" - ",B2424)-1)*1,TasksList!$B$6:$B$25,0),1)=0,"",INDEX(TasksList!$C$6:$C$25,MATCH(LEFT(B2424,SEARCH(" - ",B2424)-1)*1,TasksList!$B$6:$B$25,0),1)),""),"Task not found!")</f>
        <v/>
      </c>
      <c r="D2424" s="385"/>
      <c r="E2424" s="149"/>
      <c r="F2424" s="149"/>
      <c r="G2424" s="150"/>
    </row>
    <row r="2425" spans="2:7" x14ac:dyDescent="0.25">
      <c r="B2425" s="382"/>
      <c r="C2425" s="383" t="str">
        <f>IFERROR(IF(LEN(B2425)&gt;0,IF(INDEX(TasksList!$C$6:$C$25,MATCH(LEFT(B2425,SEARCH(" - ",B2425)-1)*1,TasksList!$B$6:$B$25,0),1)=0,"",INDEX(TasksList!$C$6:$C$25,MATCH(LEFT(B2425,SEARCH(" - ",B2425)-1)*1,TasksList!$B$6:$B$25,0),1)),""),"Task not found!")</f>
        <v/>
      </c>
      <c r="D2425" s="385"/>
      <c r="E2425" s="149"/>
      <c r="F2425" s="149"/>
      <c r="G2425" s="150"/>
    </row>
    <row r="2426" spans="2:7" x14ac:dyDescent="0.25">
      <c r="B2426" s="382"/>
      <c r="C2426" s="383" t="str">
        <f>IFERROR(IF(LEN(B2426)&gt;0,IF(INDEX(TasksList!$C$6:$C$25,MATCH(LEFT(B2426,SEARCH(" - ",B2426)-1)*1,TasksList!$B$6:$B$25,0),1)=0,"",INDEX(TasksList!$C$6:$C$25,MATCH(LEFT(B2426,SEARCH(" - ",B2426)-1)*1,TasksList!$B$6:$B$25,0),1)),""),"Task not found!")</f>
        <v/>
      </c>
      <c r="D2426" s="385"/>
      <c r="E2426" s="149"/>
      <c r="F2426" s="149"/>
      <c r="G2426" s="150"/>
    </row>
    <row r="2427" spans="2:7" x14ac:dyDescent="0.25">
      <c r="B2427" s="382"/>
      <c r="C2427" s="383" t="str">
        <f>IFERROR(IF(LEN(B2427)&gt;0,IF(INDEX(TasksList!$C$6:$C$25,MATCH(LEFT(B2427,SEARCH(" - ",B2427)-1)*1,TasksList!$B$6:$B$25,0),1)=0,"",INDEX(TasksList!$C$6:$C$25,MATCH(LEFT(B2427,SEARCH(" - ",B2427)-1)*1,TasksList!$B$6:$B$25,0),1)),""),"Task not found!")</f>
        <v/>
      </c>
      <c r="D2427" s="385"/>
      <c r="E2427" s="149"/>
      <c r="F2427" s="149"/>
      <c r="G2427" s="150"/>
    </row>
    <row r="2428" spans="2:7" x14ac:dyDescent="0.25">
      <c r="B2428" s="382"/>
      <c r="C2428" s="383" t="str">
        <f>IFERROR(IF(LEN(B2428)&gt;0,IF(INDEX(TasksList!$C$6:$C$25,MATCH(LEFT(B2428,SEARCH(" - ",B2428)-1)*1,TasksList!$B$6:$B$25,0),1)=0,"",INDEX(TasksList!$C$6:$C$25,MATCH(LEFT(B2428,SEARCH(" - ",B2428)-1)*1,TasksList!$B$6:$B$25,0),1)),""),"Task not found!")</f>
        <v/>
      </c>
      <c r="D2428" s="385"/>
      <c r="E2428" s="149"/>
      <c r="F2428" s="149"/>
      <c r="G2428" s="150"/>
    </row>
    <row r="2429" spans="2:7" x14ac:dyDescent="0.25">
      <c r="B2429" s="382"/>
      <c r="C2429" s="383" t="str">
        <f>IFERROR(IF(LEN(B2429)&gt;0,IF(INDEX(TasksList!$C$6:$C$25,MATCH(LEFT(B2429,SEARCH(" - ",B2429)-1)*1,TasksList!$B$6:$B$25,0),1)=0,"",INDEX(TasksList!$C$6:$C$25,MATCH(LEFT(B2429,SEARCH(" - ",B2429)-1)*1,TasksList!$B$6:$B$25,0),1)),""),"Task not found!")</f>
        <v/>
      </c>
      <c r="D2429" s="385"/>
      <c r="E2429" s="149"/>
      <c r="F2429" s="149"/>
      <c r="G2429" s="150"/>
    </row>
    <row r="2430" spans="2:7" x14ac:dyDescent="0.25">
      <c r="B2430" s="382"/>
      <c r="C2430" s="383" t="str">
        <f>IFERROR(IF(LEN(B2430)&gt;0,IF(INDEX(TasksList!$C$6:$C$25,MATCH(LEFT(B2430,SEARCH(" - ",B2430)-1)*1,TasksList!$B$6:$B$25,0),1)=0,"",INDEX(TasksList!$C$6:$C$25,MATCH(LEFT(B2430,SEARCH(" - ",B2430)-1)*1,TasksList!$B$6:$B$25,0),1)),""),"Task not found!")</f>
        <v/>
      </c>
      <c r="D2430" s="385"/>
      <c r="E2430" s="149"/>
      <c r="F2430" s="149"/>
      <c r="G2430" s="150"/>
    </row>
    <row r="2431" spans="2:7" x14ac:dyDescent="0.25">
      <c r="B2431" s="382"/>
      <c r="C2431" s="383" t="str">
        <f>IFERROR(IF(LEN(B2431)&gt;0,IF(INDEX(TasksList!$C$6:$C$25,MATCH(LEFT(B2431,SEARCH(" - ",B2431)-1)*1,TasksList!$B$6:$B$25,0),1)=0,"",INDEX(TasksList!$C$6:$C$25,MATCH(LEFT(B2431,SEARCH(" - ",B2431)-1)*1,TasksList!$B$6:$B$25,0),1)),""),"Task not found!")</f>
        <v/>
      </c>
      <c r="D2431" s="385"/>
      <c r="E2431" s="149"/>
      <c r="F2431" s="149"/>
      <c r="G2431" s="150"/>
    </row>
    <row r="2432" spans="2:7" x14ac:dyDescent="0.25">
      <c r="B2432" s="382"/>
      <c r="C2432" s="383" t="str">
        <f>IFERROR(IF(LEN(B2432)&gt;0,IF(INDEX(TasksList!$C$6:$C$25,MATCH(LEFT(B2432,SEARCH(" - ",B2432)-1)*1,TasksList!$B$6:$B$25,0),1)=0,"",INDEX(TasksList!$C$6:$C$25,MATCH(LEFT(B2432,SEARCH(" - ",B2432)-1)*1,TasksList!$B$6:$B$25,0),1)),""),"Task not found!")</f>
        <v/>
      </c>
      <c r="D2432" s="385"/>
      <c r="E2432" s="149"/>
      <c r="F2432" s="149"/>
      <c r="G2432" s="150"/>
    </row>
    <row r="2433" spans="2:7" x14ac:dyDescent="0.25">
      <c r="B2433" s="382"/>
      <c r="C2433" s="383" t="str">
        <f>IFERROR(IF(LEN(B2433)&gt;0,IF(INDEX(TasksList!$C$6:$C$25,MATCH(LEFT(B2433,SEARCH(" - ",B2433)-1)*1,TasksList!$B$6:$B$25,0),1)=0,"",INDEX(TasksList!$C$6:$C$25,MATCH(LEFT(B2433,SEARCH(" - ",B2433)-1)*1,TasksList!$B$6:$B$25,0),1)),""),"Task not found!")</f>
        <v/>
      </c>
      <c r="D2433" s="385"/>
      <c r="E2433" s="149"/>
      <c r="F2433" s="149"/>
      <c r="G2433" s="150"/>
    </row>
    <row r="2434" spans="2:7" x14ac:dyDescent="0.25">
      <c r="B2434" s="382"/>
      <c r="C2434" s="383" t="str">
        <f>IFERROR(IF(LEN(B2434)&gt;0,IF(INDEX(TasksList!$C$6:$C$25,MATCH(LEFT(B2434,SEARCH(" - ",B2434)-1)*1,TasksList!$B$6:$B$25,0),1)=0,"",INDEX(TasksList!$C$6:$C$25,MATCH(LEFT(B2434,SEARCH(" - ",B2434)-1)*1,TasksList!$B$6:$B$25,0),1)),""),"Task not found!")</f>
        <v/>
      </c>
      <c r="D2434" s="385"/>
      <c r="E2434" s="149"/>
      <c r="F2434" s="149"/>
      <c r="G2434" s="150"/>
    </row>
    <row r="2435" spans="2:7" x14ac:dyDescent="0.25">
      <c r="B2435" s="382"/>
      <c r="C2435" s="383" t="str">
        <f>IFERROR(IF(LEN(B2435)&gt;0,IF(INDEX(TasksList!$C$6:$C$25,MATCH(LEFT(B2435,SEARCH(" - ",B2435)-1)*1,TasksList!$B$6:$B$25,0),1)=0,"",INDEX(TasksList!$C$6:$C$25,MATCH(LEFT(B2435,SEARCH(" - ",B2435)-1)*1,TasksList!$B$6:$B$25,0),1)),""),"Task not found!")</f>
        <v/>
      </c>
      <c r="D2435" s="385"/>
      <c r="E2435" s="149"/>
      <c r="F2435" s="149"/>
      <c r="G2435" s="150"/>
    </row>
    <row r="2436" spans="2:7" x14ac:dyDescent="0.25">
      <c r="B2436" s="382"/>
      <c r="C2436" s="383" t="str">
        <f>IFERROR(IF(LEN(B2436)&gt;0,IF(INDEX(TasksList!$C$6:$C$25,MATCH(LEFT(B2436,SEARCH(" - ",B2436)-1)*1,TasksList!$B$6:$B$25,0),1)=0,"",INDEX(TasksList!$C$6:$C$25,MATCH(LEFT(B2436,SEARCH(" - ",B2436)-1)*1,TasksList!$B$6:$B$25,0),1)),""),"Task not found!")</f>
        <v/>
      </c>
      <c r="D2436" s="385"/>
      <c r="E2436" s="149"/>
      <c r="F2436" s="149"/>
      <c r="G2436" s="150"/>
    </row>
    <row r="2437" spans="2:7" x14ac:dyDescent="0.25">
      <c r="B2437" s="382"/>
      <c r="C2437" s="383" t="str">
        <f>IFERROR(IF(LEN(B2437)&gt;0,IF(INDEX(TasksList!$C$6:$C$25,MATCH(LEFT(B2437,SEARCH(" - ",B2437)-1)*1,TasksList!$B$6:$B$25,0),1)=0,"",INDEX(TasksList!$C$6:$C$25,MATCH(LEFT(B2437,SEARCH(" - ",B2437)-1)*1,TasksList!$B$6:$B$25,0),1)),""),"Task not found!")</f>
        <v/>
      </c>
      <c r="D2437" s="385"/>
      <c r="E2437" s="149"/>
      <c r="F2437" s="149"/>
      <c r="G2437" s="150"/>
    </row>
    <row r="2438" spans="2:7" x14ac:dyDescent="0.25">
      <c r="B2438" s="382"/>
      <c r="C2438" s="383" t="str">
        <f>IFERROR(IF(LEN(B2438)&gt;0,IF(INDEX(TasksList!$C$6:$C$25,MATCH(LEFT(B2438,SEARCH(" - ",B2438)-1)*1,TasksList!$B$6:$B$25,0),1)=0,"",INDEX(TasksList!$C$6:$C$25,MATCH(LEFT(B2438,SEARCH(" - ",B2438)-1)*1,TasksList!$B$6:$B$25,0),1)),""),"Task not found!")</f>
        <v/>
      </c>
      <c r="D2438" s="385"/>
      <c r="E2438" s="149"/>
      <c r="F2438" s="149"/>
      <c r="G2438" s="150"/>
    </row>
    <row r="2439" spans="2:7" x14ac:dyDescent="0.25">
      <c r="B2439" s="382"/>
      <c r="C2439" s="383" t="str">
        <f>IFERROR(IF(LEN(B2439)&gt;0,IF(INDEX(TasksList!$C$6:$C$25,MATCH(LEFT(B2439,SEARCH(" - ",B2439)-1)*1,TasksList!$B$6:$B$25,0),1)=0,"",INDEX(TasksList!$C$6:$C$25,MATCH(LEFT(B2439,SEARCH(" - ",B2439)-1)*1,TasksList!$B$6:$B$25,0),1)),""),"Task not found!")</f>
        <v/>
      </c>
      <c r="D2439" s="385"/>
      <c r="E2439" s="149"/>
      <c r="F2439" s="149"/>
      <c r="G2439" s="150"/>
    </row>
    <row r="2440" spans="2:7" x14ac:dyDescent="0.25">
      <c r="B2440" s="382"/>
      <c r="C2440" s="383" t="str">
        <f>IFERROR(IF(LEN(B2440)&gt;0,IF(INDEX(TasksList!$C$6:$C$25,MATCH(LEFT(B2440,SEARCH(" - ",B2440)-1)*1,TasksList!$B$6:$B$25,0),1)=0,"",INDEX(TasksList!$C$6:$C$25,MATCH(LEFT(B2440,SEARCH(" - ",B2440)-1)*1,TasksList!$B$6:$B$25,0),1)),""),"Task not found!")</f>
        <v/>
      </c>
      <c r="D2440" s="385"/>
      <c r="E2440" s="149"/>
      <c r="F2440" s="149"/>
      <c r="G2440" s="150"/>
    </row>
    <row r="2441" spans="2:7" x14ac:dyDescent="0.25">
      <c r="B2441" s="382"/>
      <c r="C2441" s="383" t="str">
        <f>IFERROR(IF(LEN(B2441)&gt;0,IF(INDEX(TasksList!$C$6:$C$25,MATCH(LEFT(B2441,SEARCH(" - ",B2441)-1)*1,TasksList!$B$6:$B$25,0),1)=0,"",INDEX(TasksList!$C$6:$C$25,MATCH(LEFT(B2441,SEARCH(" - ",B2441)-1)*1,TasksList!$B$6:$B$25,0),1)),""),"Task not found!")</f>
        <v/>
      </c>
      <c r="D2441" s="385"/>
      <c r="E2441" s="149"/>
      <c r="F2441" s="149"/>
      <c r="G2441" s="150"/>
    </row>
    <row r="2442" spans="2:7" x14ac:dyDescent="0.25">
      <c r="B2442" s="382"/>
      <c r="C2442" s="383" t="str">
        <f>IFERROR(IF(LEN(B2442)&gt;0,IF(INDEX(TasksList!$C$6:$C$25,MATCH(LEFT(B2442,SEARCH(" - ",B2442)-1)*1,TasksList!$B$6:$B$25,0),1)=0,"",INDEX(TasksList!$C$6:$C$25,MATCH(LEFT(B2442,SEARCH(" - ",B2442)-1)*1,TasksList!$B$6:$B$25,0),1)),""),"Task not found!")</f>
        <v/>
      </c>
      <c r="D2442" s="385"/>
      <c r="E2442" s="149"/>
      <c r="F2442" s="149"/>
      <c r="G2442" s="150"/>
    </row>
    <row r="2443" spans="2:7" x14ac:dyDescent="0.25">
      <c r="B2443" s="382"/>
      <c r="C2443" s="383" t="str">
        <f>IFERROR(IF(LEN(B2443)&gt;0,IF(INDEX(TasksList!$C$6:$C$25,MATCH(LEFT(B2443,SEARCH(" - ",B2443)-1)*1,TasksList!$B$6:$B$25,0),1)=0,"",INDEX(TasksList!$C$6:$C$25,MATCH(LEFT(B2443,SEARCH(" - ",B2443)-1)*1,TasksList!$B$6:$B$25,0),1)),""),"Task not found!")</f>
        <v/>
      </c>
      <c r="D2443" s="385"/>
      <c r="E2443" s="149"/>
      <c r="F2443" s="149"/>
      <c r="G2443" s="150"/>
    </row>
    <row r="2444" spans="2:7" x14ac:dyDescent="0.25">
      <c r="B2444" s="382"/>
      <c r="C2444" s="383" t="str">
        <f>IFERROR(IF(LEN(B2444)&gt;0,IF(INDEX(TasksList!$C$6:$C$25,MATCH(LEFT(B2444,SEARCH(" - ",B2444)-1)*1,TasksList!$B$6:$B$25,0),1)=0,"",INDEX(TasksList!$C$6:$C$25,MATCH(LEFT(B2444,SEARCH(" - ",B2444)-1)*1,TasksList!$B$6:$B$25,0),1)),""),"Task not found!")</f>
        <v/>
      </c>
      <c r="D2444" s="385"/>
      <c r="E2444" s="149"/>
      <c r="F2444" s="149"/>
      <c r="G2444" s="150"/>
    </row>
    <row r="2445" spans="2:7" x14ac:dyDescent="0.25">
      <c r="B2445" s="382"/>
      <c r="C2445" s="383" t="str">
        <f>IFERROR(IF(LEN(B2445)&gt;0,IF(INDEX(TasksList!$C$6:$C$25,MATCH(LEFT(B2445,SEARCH(" - ",B2445)-1)*1,TasksList!$B$6:$B$25,0),1)=0,"",INDEX(TasksList!$C$6:$C$25,MATCH(LEFT(B2445,SEARCH(" - ",B2445)-1)*1,TasksList!$B$6:$B$25,0),1)),""),"Task not found!")</f>
        <v/>
      </c>
      <c r="D2445" s="385"/>
      <c r="E2445" s="149"/>
      <c r="F2445" s="149"/>
      <c r="G2445" s="150"/>
    </row>
    <row r="2446" spans="2:7" x14ac:dyDescent="0.25">
      <c r="B2446" s="382"/>
      <c r="C2446" s="383" t="str">
        <f>IFERROR(IF(LEN(B2446)&gt;0,IF(INDEX(TasksList!$C$6:$C$25,MATCH(LEFT(B2446,SEARCH(" - ",B2446)-1)*1,TasksList!$B$6:$B$25,0),1)=0,"",INDEX(TasksList!$C$6:$C$25,MATCH(LEFT(B2446,SEARCH(" - ",B2446)-1)*1,TasksList!$B$6:$B$25,0),1)),""),"Task not found!")</f>
        <v/>
      </c>
      <c r="D2446" s="385"/>
      <c r="E2446" s="149"/>
      <c r="F2446" s="149"/>
      <c r="G2446" s="150"/>
    </row>
    <row r="2447" spans="2:7" x14ac:dyDescent="0.25">
      <c r="B2447" s="382"/>
      <c r="C2447" s="383" t="str">
        <f>IFERROR(IF(LEN(B2447)&gt;0,IF(INDEX(TasksList!$C$6:$C$25,MATCH(LEFT(B2447,SEARCH(" - ",B2447)-1)*1,TasksList!$B$6:$B$25,0),1)=0,"",INDEX(TasksList!$C$6:$C$25,MATCH(LEFT(B2447,SEARCH(" - ",B2447)-1)*1,TasksList!$B$6:$B$25,0),1)),""),"Task not found!")</f>
        <v/>
      </c>
      <c r="D2447" s="385"/>
      <c r="E2447" s="149"/>
      <c r="F2447" s="149"/>
      <c r="G2447" s="150"/>
    </row>
    <row r="2448" spans="2:7" x14ac:dyDescent="0.25">
      <c r="B2448" s="382"/>
      <c r="C2448" s="383" t="str">
        <f>IFERROR(IF(LEN(B2448)&gt;0,IF(INDEX(TasksList!$C$6:$C$25,MATCH(LEFT(B2448,SEARCH(" - ",B2448)-1)*1,TasksList!$B$6:$B$25,0),1)=0,"",INDEX(TasksList!$C$6:$C$25,MATCH(LEFT(B2448,SEARCH(" - ",B2448)-1)*1,TasksList!$B$6:$B$25,0),1)),""),"Task not found!")</f>
        <v/>
      </c>
      <c r="D2448" s="385"/>
      <c r="E2448" s="149"/>
      <c r="F2448" s="149"/>
      <c r="G2448" s="150"/>
    </row>
    <row r="2449" spans="2:7" x14ac:dyDescent="0.25">
      <c r="B2449" s="382"/>
      <c r="C2449" s="383" t="str">
        <f>IFERROR(IF(LEN(B2449)&gt;0,IF(INDEX(TasksList!$C$6:$C$25,MATCH(LEFT(B2449,SEARCH(" - ",B2449)-1)*1,TasksList!$B$6:$B$25,0),1)=0,"",INDEX(TasksList!$C$6:$C$25,MATCH(LEFT(B2449,SEARCH(" - ",B2449)-1)*1,TasksList!$B$6:$B$25,0),1)),""),"Task not found!")</f>
        <v/>
      </c>
      <c r="D2449" s="385"/>
      <c r="E2449" s="149"/>
      <c r="F2449" s="149"/>
      <c r="G2449" s="150"/>
    </row>
    <row r="2450" spans="2:7" x14ac:dyDescent="0.25">
      <c r="B2450" s="382"/>
      <c r="C2450" s="383" t="str">
        <f>IFERROR(IF(LEN(B2450)&gt;0,IF(INDEX(TasksList!$C$6:$C$25,MATCH(LEFT(B2450,SEARCH(" - ",B2450)-1)*1,TasksList!$B$6:$B$25,0),1)=0,"",INDEX(TasksList!$C$6:$C$25,MATCH(LEFT(B2450,SEARCH(" - ",B2450)-1)*1,TasksList!$B$6:$B$25,0),1)),""),"Task not found!")</f>
        <v/>
      </c>
      <c r="D2450" s="385"/>
      <c r="E2450" s="149"/>
      <c r="F2450" s="149"/>
      <c r="G2450" s="150"/>
    </row>
    <row r="2451" spans="2:7" x14ac:dyDescent="0.25">
      <c r="B2451" s="382"/>
      <c r="C2451" s="383" t="str">
        <f>IFERROR(IF(LEN(B2451)&gt;0,IF(INDEX(TasksList!$C$6:$C$25,MATCH(LEFT(B2451,SEARCH(" - ",B2451)-1)*1,TasksList!$B$6:$B$25,0),1)=0,"",INDEX(TasksList!$C$6:$C$25,MATCH(LEFT(B2451,SEARCH(" - ",B2451)-1)*1,TasksList!$B$6:$B$25,0),1)),""),"Task not found!")</f>
        <v/>
      </c>
      <c r="D2451" s="385"/>
      <c r="E2451" s="149"/>
      <c r="F2451" s="149"/>
      <c r="G2451" s="150"/>
    </row>
    <row r="2452" spans="2:7" x14ac:dyDescent="0.25">
      <c r="B2452" s="382"/>
      <c r="C2452" s="383" t="str">
        <f>IFERROR(IF(LEN(B2452)&gt;0,IF(INDEX(TasksList!$C$6:$C$25,MATCH(LEFT(B2452,SEARCH(" - ",B2452)-1)*1,TasksList!$B$6:$B$25,0),1)=0,"",INDEX(TasksList!$C$6:$C$25,MATCH(LEFT(B2452,SEARCH(" - ",B2452)-1)*1,TasksList!$B$6:$B$25,0),1)),""),"Task not found!")</f>
        <v/>
      </c>
      <c r="D2452" s="385"/>
      <c r="E2452" s="149"/>
      <c r="F2452" s="149"/>
      <c r="G2452" s="150"/>
    </row>
    <row r="2453" spans="2:7" x14ac:dyDescent="0.25">
      <c r="B2453" s="382"/>
      <c r="C2453" s="383" t="str">
        <f>IFERROR(IF(LEN(B2453)&gt;0,IF(INDEX(TasksList!$C$6:$C$25,MATCH(LEFT(B2453,SEARCH(" - ",B2453)-1)*1,TasksList!$B$6:$B$25,0),1)=0,"",INDEX(TasksList!$C$6:$C$25,MATCH(LEFT(B2453,SEARCH(" - ",B2453)-1)*1,TasksList!$B$6:$B$25,0),1)),""),"Task not found!")</f>
        <v/>
      </c>
      <c r="D2453" s="385"/>
      <c r="E2453" s="149"/>
      <c r="F2453" s="149"/>
      <c r="G2453" s="150"/>
    </row>
    <row r="2454" spans="2:7" x14ac:dyDescent="0.25">
      <c r="B2454" s="382"/>
      <c r="C2454" s="383" t="str">
        <f>IFERROR(IF(LEN(B2454)&gt;0,IF(INDEX(TasksList!$C$6:$C$25,MATCH(LEFT(B2454,SEARCH(" - ",B2454)-1)*1,TasksList!$B$6:$B$25,0),1)=0,"",INDEX(TasksList!$C$6:$C$25,MATCH(LEFT(B2454,SEARCH(" - ",B2454)-1)*1,TasksList!$B$6:$B$25,0),1)),""),"Task not found!")</f>
        <v/>
      </c>
      <c r="D2454" s="385"/>
      <c r="E2454" s="149"/>
      <c r="F2454" s="149"/>
      <c r="G2454" s="150"/>
    </row>
    <row r="2455" spans="2:7" x14ac:dyDescent="0.25">
      <c r="B2455" s="382"/>
      <c r="C2455" s="383" t="str">
        <f>IFERROR(IF(LEN(B2455)&gt;0,IF(INDEX(TasksList!$C$6:$C$25,MATCH(LEFT(B2455,SEARCH(" - ",B2455)-1)*1,TasksList!$B$6:$B$25,0),1)=0,"",INDEX(TasksList!$C$6:$C$25,MATCH(LEFT(B2455,SEARCH(" - ",B2455)-1)*1,TasksList!$B$6:$B$25,0),1)),""),"Task not found!")</f>
        <v/>
      </c>
      <c r="D2455" s="385"/>
      <c r="E2455" s="149"/>
      <c r="F2455" s="149"/>
      <c r="G2455" s="150"/>
    </row>
    <row r="2456" spans="2:7" x14ac:dyDescent="0.25">
      <c r="B2456" s="382"/>
      <c r="C2456" s="383" t="str">
        <f>IFERROR(IF(LEN(B2456)&gt;0,IF(INDEX(TasksList!$C$6:$C$25,MATCH(LEFT(B2456,SEARCH(" - ",B2456)-1)*1,TasksList!$B$6:$B$25,0),1)=0,"",INDEX(TasksList!$C$6:$C$25,MATCH(LEFT(B2456,SEARCH(" - ",B2456)-1)*1,TasksList!$B$6:$B$25,0),1)),""),"Task not found!")</f>
        <v/>
      </c>
      <c r="D2456" s="385"/>
      <c r="E2456" s="149"/>
      <c r="F2456" s="149"/>
      <c r="G2456" s="150"/>
    </row>
    <row r="2457" spans="2:7" x14ac:dyDescent="0.25">
      <c r="B2457" s="382"/>
      <c r="C2457" s="383" t="str">
        <f>IFERROR(IF(LEN(B2457)&gt;0,IF(INDEX(TasksList!$C$6:$C$25,MATCH(LEFT(B2457,SEARCH(" - ",B2457)-1)*1,TasksList!$B$6:$B$25,0),1)=0,"",INDEX(TasksList!$C$6:$C$25,MATCH(LEFT(B2457,SEARCH(" - ",B2457)-1)*1,TasksList!$B$6:$B$25,0),1)),""),"Task not found!")</f>
        <v/>
      </c>
      <c r="D2457" s="385"/>
      <c r="E2457" s="149"/>
      <c r="F2457" s="149"/>
      <c r="G2457" s="150"/>
    </row>
    <row r="2458" spans="2:7" x14ac:dyDescent="0.25">
      <c r="B2458" s="382"/>
      <c r="C2458" s="383" t="str">
        <f>IFERROR(IF(LEN(B2458)&gt;0,IF(INDEX(TasksList!$C$6:$C$25,MATCH(LEFT(B2458,SEARCH(" - ",B2458)-1)*1,TasksList!$B$6:$B$25,0),1)=0,"",INDEX(TasksList!$C$6:$C$25,MATCH(LEFT(B2458,SEARCH(" - ",B2458)-1)*1,TasksList!$B$6:$B$25,0),1)),""),"Task not found!")</f>
        <v/>
      </c>
      <c r="D2458" s="385"/>
      <c r="E2458" s="149"/>
      <c r="F2458" s="149"/>
      <c r="G2458" s="150"/>
    </row>
    <row r="2459" spans="2:7" x14ac:dyDescent="0.25">
      <c r="B2459" s="382"/>
      <c r="C2459" s="383" t="str">
        <f>IFERROR(IF(LEN(B2459)&gt;0,IF(INDEX(TasksList!$C$6:$C$25,MATCH(LEFT(B2459,SEARCH(" - ",B2459)-1)*1,TasksList!$B$6:$B$25,0),1)=0,"",INDEX(TasksList!$C$6:$C$25,MATCH(LEFT(B2459,SEARCH(" - ",B2459)-1)*1,TasksList!$B$6:$B$25,0),1)),""),"Task not found!")</f>
        <v/>
      </c>
      <c r="D2459" s="385"/>
      <c r="E2459" s="149"/>
      <c r="F2459" s="149"/>
      <c r="G2459" s="150"/>
    </row>
    <row r="2460" spans="2:7" x14ac:dyDescent="0.25">
      <c r="B2460" s="382"/>
      <c r="C2460" s="383" t="str">
        <f>IFERROR(IF(LEN(B2460)&gt;0,IF(INDEX(TasksList!$C$6:$C$25,MATCH(LEFT(B2460,SEARCH(" - ",B2460)-1)*1,TasksList!$B$6:$B$25,0),1)=0,"",INDEX(TasksList!$C$6:$C$25,MATCH(LEFT(B2460,SEARCH(" - ",B2460)-1)*1,TasksList!$B$6:$B$25,0),1)),""),"Task not found!")</f>
        <v/>
      </c>
      <c r="D2460" s="385"/>
      <c r="E2460" s="149"/>
      <c r="F2460" s="149"/>
      <c r="G2460" s="150"/>
    </row>
    <row r="2461" spans="2:7" x14ac:dyDescent="0.25">
      <c r="B2461" s="382"/>
      <c r="C2461" s="383" t="str">
        <f>IFERROR(IF(LEN(B2461)&gt;0,IF(INDEX(TasksList!$C$6:$C$25,MATCH(LEFT(B2461,SEARCH(" - ",B2461)-1)*1,TasksList!$B$6:$B$25,0),1)=0,"",INDEX(TasksList!$C$6:$C$25,MATCH(LEFT(B2461,SEARCH(" - ",B2461)-1)*1,TasksList!$B$6:$B$25,0),1)),""),"Task not found!")</f>
        <v/>
      </c>
      <c r="D2461" s="385"/>
      <c r="E2461" s="149"/>
      <c r="F2461" s="149"/>
      <c r="G2461" s="150"/>
    </row>
    <row r="2462" spans="2:7" x14ac:dyDescent="0.25">
      <c r="B2462" s="382"/>
      <c r="C2462" s="383" t="str">
        <f>IFERROR(IF(LEN(B2462)&gt;0,IF(INDEX(TasksList!$C$6:$C$25,MATCH(LEFT(B2462,SEARCH(" - ",B2462)-1)*1,TasksList!$B$6:$B$25,0),1)=0,"",INDEX(TasksList!$C$6:$C$25,MATCH(LEFT(B2462,SEARCH(" - ",B2462)-1)*1,TasksList!$B$6:$B$25,0),1)),""),"Task not found!")</f>
        <v/>
      </c>
      <c r="D2462" s="385"/>
      <c r="E2462" s="149"/>
      <c r="F2462" s="149"/>
      <c r="G2462" s="150"/>
    </row>
    <row r="2463" spans="2:7" x14ac:dyDescent="0.25">
      <c r="B2463" s="382"/>
      <c r="C2463" s="383" t="str">
        <f>IFERROR(IF(LEN(B2463)&gt;0,IF(INDEX(TasksList!$C$6:$C$25,MATCH(LEFT(B2463,SEARCH(" - ",B2463)-1)*1,TasksList!$B$6:$B$25,0),1)=0,"",INDEX(TasksList!$C$6:$C$25,MATCH(LEFT(B2463,SEARCH(" - ",B2463)-1)*1,TasksList!$B$6:$B$25,0),1)),""),"Task not found!")</f>
        <v/>
      </c>
      <c r="D2463" s="385"/>
      <c r="E2463" s="149"/>
      <c r="F2463" s="149"/>
      <c r="G2463" s="150"/>
    </row>
    <row r="2464" spans="2:7" x14ac:dyDescent="0.25">
      <c r="B2464" s="382"/>
      <c r="C2464" s="383" t="str">
        <f>IFERROR(IF(LEN(B2464)&gt;0,IF(INDEX(TasksList!$C$6:$C$25,MATCH(LEFT(B2464,SEARCH(" - ",B2464)-1)*1,TasksList!$B$6:$B$25,0),1)=0,"",INDEX(TasksList!$C$6:$C$25,MATCH(LEFT(B2464,SEARCH(" - ",B2464)-1)*1,TasksList!$B$6:$B$25,0),1)),""),"Task not found!")</f>
        <v/>
      </c>
      <c r="D2464" s="385"/>
      <c r="E2464" s="149"/>
      <c r="F2464" s="149"/>
      <c r="G2464" s="150"/>
    </row>
    <row r="2465" spans="2:7" x14ac:dyDescent="0.25">
      <c r="B2465" s="382"/>
      <c r="C2465" s="383" t="str">
        <f>IFERROR(IF(LEN(B2465)&gt;0,IF(INDEX(TasksList!$C$6:$C$25,MATCH(LEFT(B2465,SEARCH(" - ",B2465)-1)*1,TasksList!$B$6:$B$25,0),1)=0,"",INDEX(TasksList!$C$6:$C$25,MATCH(LEFT(B2465,SEARCH(" - ",B2465)-1)*1,TasksList!$B$6:$B$25,0),1)),""),"Task not found!")</f>
        <v/>
      </c>
      <c r="D2465" s="385"/>
      <c r="E2465" s="149"/>
      <c r="F2465" s="149"/>
      <c r="G2465" s="150"/>
    </row>
    <row r="2466" spans="2:7" x14ac:dyDescent="0.25">
      <c r="B2466" s="382"/>
      <c r="C2466" s="383" t="str">
        <f>IFERROR(IF(LEN(B2466)&gt;0,IF(INDEX(TasksList!$C$6:$C$25,MATCH(LEFT(B2466,SEARCH(" - ",B2466)-1)*1,TasksList!$B$6:$B$25,0),1)=0,"",INDEX(TasksList!$C$6:$C$25,MATCH(LEFT(B2466,SEARCH(" - ",B2466)-1)*1,TasksList!$B$6:$B$25,0),1)),""),"Task not found!")</f>
        <v/>
      </c>
      <c r="D2466" s="385"/>
      <c r="E2466" s="149"/>
      <c r="F2466" s="149"/>
      <c r="G2466" s="150"/>
    </row>
    <row r="2467" spans="2:7" x14ac:dyDescent="0.25">
      <c r="B2467" s="382"/>
      <c r="C2467" s="383" t="str">
        <f>IFERROR(IF(LEN(B2467)&gt;0,IF(INDEX(TasksList!$C$6:$C$25,MATCH(LEFT(B2467,SEARCH(" - ",B2467)-1)*1,TasksList!$B$6:$B$25,0),1)=0,"",INDEX(TasksList!$C$6:$C$25,MATCH(LEFT(B2467,SEARCH(" - ",B2467)-1)*1,TasksList!$B$6:$B$25,0),1)),""),"Task not found!")</f>
        <v/>
      </c>
      <c r="D2467" s="385"/>
      <c r="E2467" s="149"/>
      <c r="F2467" s="149"/>
      <c r="G2467" s="150"/>
    </row>
    <row r="2468" spans="2:7" x14ac:dyDescent="0.25">
      <c r="B2468" s="382"/>
      <c r="C2468" s="383" t="str">
        <f>IFERROR(IF(LEN(B2468)&gt;0,IF(INDEX(TasksList!$C$6:$C$25,MATCH(LEFT(B2468,SEARCH(" - ",B2468)-1)*1,TasksList!$B$6:$B$25,0),1)=0,"",INDEX(TasksList!$C$6:$C$25,MATCH(LEFT(B2468,SEARCH(" - ",B2468)-1)*1,TasksList!$B$6:$B$25,0),1)),""),"Task not found!")</f>
        <v/>
      </c>
      <c r="D2468" s="385"/>
      <c r="E2468" s="149"/>
      <c r="F2468" s="149"/>
      <c r="G2468" s="150"/>
    </row>
    <row r="2469" spans="2:7" x14ac:dyDescent="0.25">
      <c r="B2469" s="382"/>
      <c r="C2469" s="383" t="str">
        <f>IFERROR(IF(LEN(B2469)&gt;0,IF(INDEX(TasksList!$C$6:$C$25,MATCH(LEFT(B2469,SEARCH(" - ",B2469)-1)*1,TasksList!$B$6:$B$25,0),1)=0,"",INDEX(TasksList!$C$6:$C$25,MATCH(LEFT(B2469,SEARCH(" - ",B2469)-1)*1,TasksList!$B$6:$B$25,0),1)),""),"Task not found!")</f>
        <v/>
      </c>
      <c r="D2469" s="385"/>
      <c r="E2469" s="149"/>
      <c r="F2469" s="149"/>
      <c r="G2469" s="150"/>
    </row>
    <row r="2470" spans="2:7" x14ac:dyDescent="0.25">
      <c r="B2470" s="382"/>
      <c r="C2470" s="383" t="str">
        <f>IFERROR(IF(LEN(B2470)&gt;0,IF(INDEX(TasksList!$C$6:$C$25,MATCH(LEFT(B2470,SEARCH(" - ",B2470)-1)*1,TasksList!$B$6:$B$25,0),1)=0,"",INDEX(TasksList!$C$6:$C$25,MATCH(LEFT(B2470,SEARCH(" - ",B2470)-1)*1,TasksList!$B$6:$B$25,0),1)),""),"Task not found!")</f>
        <v/>
      </c>
      <c r="D2470" s="385"/>
      <c r="E2470" s="149"/>
      <c r="F2470" s="149"/>
      <c r="G2470" s="150"/>
    </row>
    <row r="2471" spans="2:7" x14ac:dyDescent="0.25">
      <c r="B2471" s="382"/>
      <c r="C2471" s="383" t="str">
        <f>IFERROR(IF(LEN(B2471)&gt;0,IF(INDEX(TasksList!$C$6:$C$25,MATCH(LEFT(B2471,SEARCH(" - ",B2471)-1)*1,TasksList!$B$6:$B$25,0),1)=0,"",INDEX(TasksList!$C$6:$C$25,MATCH(LEFT(B2471,SEARCH(" - ",B2471)-1)*1,TasksList!$B$6:$B$25,0),1)),""),"Task not found!")</f>
        <v/>
      </c>
      <c r="D2471" s="385"/>
      <c r="E2471" s="149"/>
      <c r="F2471" s="149"/>
      <c r="G2471" s="150"/>
    </row>
    <row r="2472" spans="2:7" x14ac:dyDescent="0.25">
      <c r="B2472" s="382"/>
      <c r="C2472" s="383" t="str">
        <f>IFERROR(IF(LEN(B2472)&gt;0,IF(INDEX(TasksList!$C$6:$C$25,MATCH(LEFT(B2472,SEARCH(" - ",B2472)-1)*1,TasksList!$B$6:$B$25,0),1)=0,"",INDEX(TasksList!$C$6:$C$25,MATCH(LEFT(B2472,SEARCH(" - ",B2472)-1)*1,TasksList!$B$6:$B$25,0),1)),""),"Task not found!")</f>
        <v/>
      </c>
      <c r="D2472" s="385"/>
      <c r="E2472" s="149"/>
      <c r="F2472" s="149"/>
      <c r="G2472" s="150"/>
    </row>
    <row r="2473" spans="2:7" x14ac:dyDescent="0.25">
      <c r="B2473" s="382"/>
      <c r="C2473" s="383" t="str">
        <f>IFERROR(IF(LEN(B2473)&gt;0,IF(INDEX(TasksList!$C$6:$C$25,MATCH(LEFT(B2473,SEARCH(" - ",B2473)-1)*1,TasksList!$B$6:$B$25,0),1)=0,"",INDEX(TasksList!$C$6:$C$25,MATCH(LEFT(B2473,SEARCH(" - ",B2473)-1)*1,TasksList!$B$6:$B$25,0),1)),""),"Task not found!")</f>
        <v/>
      </c>
      <c r="D2473" s="385"/>
      <c r="E2473" s="149"/>
      <c r="F2473" s="149"/>
      <c r="G2473" s="150"/>
    </row>
    <row r="2474" spans="2:7" x14ac:dyDescent="0.25">
      <c r="B2474" s="382"/>
      <c r="C2474" s="383" t="str">
        <f>IFERROR(IF(LEN(B2474)&gt;0,IF(INDEX(TasksList!$C$6:$C$25,MATCH(LEFT(B2474,SEARCH(" - ",B2474)-1)*1,TasksList!$B$6:$B$25,0),1)=0,"",INDEX(TasksList!$C$6:$C$25,MATCH(LEFT(B2474,SEARCH(" - ",B2474)-1)*1,TasksList!$B$6:$B$25,0),1)),""),"Task not found!")</f>
        <v/>
      </c>
      <c r="D2474" s="385"/>
      <c r="E2474" s="149"/>
      <c r="F2474" s="149"/>
      <c r="G2474" s="150"/>
    </row>
    <row r="2475" spans="2:7" x14ac:dyDescent="0.25">
      <c r="B2475" s="382"/>
      <c r="C2475" s="383" t="str">
        <f>IFERROR(IF(LEN(B2475)&gt;0,IF(INDEX(TasksList!$C$6:$C$25,MATCH(LEFT(B2475,SEARCH(" - ",B2475)-1)*1,TasksList!$B$6:$B$25,0),1)=0,"",INDEX(TasksList!$C$6:$C$25,MATCH(LEFT(B2475,SEARCH(" - ",B2475)-1)*1,TasksList!$B$6:$B$25,0),1)),""),"Task not found!")</f>
        <v/>
      </c>
      <c r="D2475" s="385"/>
      <c r="E2475" s="149"/>
      <c r="F2475" s="149"/>
      <c r="G2475" s="150"/>
    </row>
    <row r="2476" spans="2:7" x14ac:dyDescent="0.25">
      <c r="B2476" s="382"/>
      <c r="C2476" s="383" t="str">
        <f>IFERROR(IF(LEN(B2476)&gt;0,IF(INDEX(TasksList!$C$6:$C$25,MATCH(LEFT(B2476,SEARCH(" - ",B2476)-1)*1,TasksList!$B$6:$B$25,0),1)=0,"",INDEX(TasksList!$C$6:$C$25,MATCH(LEFT(B2476,SEARCH(" - ",B2476)-1)*1,TasksList!$B$6:$B$25,0),1)),""),"Task not found!")</f>
        <v/>
      </c>
      <c r="D2476" s="385"/>
      <c r="E2476" s="149"/>
      <c r="F2476" s="149"/>
      <c r="G2476" s="150"/>
    </row>
    <row r="2477" spans="2:7" x14ac:dyDescent="0.25">
      <c r="B2477" s="382"/>
      <c r="C2477" s="383" t="str">
        <f>IFERROR(IF(LEN(B2477)&gt;0,IF(INDEX(TasksList!$C$6:$C$25,MATCH(LEFT(B2477,SEARCH(" - ",B2477)-1)*1,TasksList!$B$6:$B$25,0),1)=0,"",INDEX(TasksList!$C$6:$C$25,MATCH(LEFT(B2477,SEARCH(" - ",B2477)-1)*1,TasksList!$B$6:$B$25,0),1)),""),"Task not found!")</f>
        <v/>
      </c>
      <c r="D2477" s="385"/>
      <c r="E2477" s="149"/>
      <c r="F2477" s="149"/>
      <c r="G2477" s="150"/>
    </row>
    <row r="2478" spans="2:7" x14ac:dyDescent="0.25">
      <c r="B2478" s="382"/>
      <c r="C2478" s="383" t="str">
        <f>IFERROR(IF(LEN(B2478)&gt;0,IF(INDEX(TasksList!$C$6:$C$25,MATCH(LEFT(B2478,SEARCH(" - ",B2478)-1)*1,TasksList!$B$6:$B$25,0),1)=0,"",INDEX(TasksList!$C$6:$C$25,MATCH(LEFT(B2478,SEARCH(" - ",B2478)-1)*1,TasksList!$B$6:$B$25,0),1)),""),"Task not found!")</f>
        <v/>
      </c>
      <c r="D2478" s="385"/>
      <c r="E2478" s="149"/>
      <c r="F2478" s="149"/>
      <c r="G2478" s="150"/>
    </row>
    <row r="2479" spans="2:7" x14ac:dyDescent="0.25">
      <c r="B2479" s="382"/>
      <c r="C2479" s="383" t="str">
        <f>IFERROR(IF(LEN(B2479)&gt;0,IF(INDEX(TasksList!$C$6:$C$25,MATCH(LEFT(B2479,SEARCH(" - ",B2479)-1)*1,TasksList!$B$6:$B$25,0),1)=0,"",INDEX(TasksList!$C$6:$C$25,MATCH(LEFT(B2479,SEARCH(" - ",B2479)-1)*1,TasksList!$B$6:$B$25,0),1)),""),"Task not found!")</f>
        <v/>
      </c>
      <c r="D2479" s="385"/>
      <c r="E2479" s="149"/>
      <c r="F2479" s="149"/>
      <c r="G2479" s="150"/>
    </row>
    <row r="2480" spans="2:7" x14ac:dyDescent="0.25">
      <c r="B2480" s="382"/>
      <c r="C2480" s="383" t="str">
        <f>IFERROR(IF(LEN(B2480)&gt;0,IF(INDEX(TasksList!$C$6:$C$25,MATCH(LEFT(B2480,SEARCH(" - ",B2480)-1)*1,TasksList!$B$6:$B$25,0),1)=0,"",INDEX(TasksList!$C$6:$C$25,MATCH(LEFT(B2480,SEARCH(" - ",B2480)-1)*1,TasksList!$B$6:$B$25,0),1)),""),"Task not found!")</f>
        <v/>
      </c>
      <c r="D2480" s="385"/>
      <c r="E2480" s="149"/>
      <c r="F2480" s="149"/>
      <c r="G2480" s="150"/>
    </row>
    <row r="2481" spans="2:7" x14ac:dyDescent="0.25">
      <c r="B2481" s="382"/>
      <c r="C2481" s="383" t="str">
        <f>IFERROR(IF(LEN(B2481)&gt;0,IF(INDEX(TasksList!$C$6:$C$25,MATCH(LEFT(B2481,SEARCH(" - ",B2481)-1)*1,TasksList!$B$6:$B$25,0),1)=0,"",INDEX(TasksList!$C$6:$C$25,MATCH(LEFT(B2481,SEARCH(" - ",B2481)-1)*1,TasksList!$B$6:$B$25,0),1)),""),"Task not found!")</f>
        <v/>
      </c>
      <c r="D2481" s="385"/>
      <c r="E2481" s="149"/>
      <c r="F2481" s="149"/>
      <c r="G2481" s="150"/>
    </row>
    <row r="2482" spans="2:7" x14ac:dyDescent="0.25">
      <c r="B2482" s="382"/>
      <c r="C2482" s="383" t="str">
        <f>IFERROR(IF(LEN(B2482)&gt;0,IF(INDEX(TasksList!$C$6:$C$25,MATCH(LEFT(B2482,SEARCH(" - ",B2482)-1)*1,TasksList!$B$6:$B$25,0),1)=0,"",INDEX(TasksList!$C$6:$C$25,MATCH(LEFT(B2482,SEARCH(" - ",B2482)-1)*1,TasksList!$B$6:$B$25,0),1)),""),"Task not found!")</f>
        <v/>
      </c>
      <c r="D2482" s="385"/>
      <c r="E2482" s="149"/>
      <c r="F2482" s="149"/>
      <c r="G2482" s="150"/>
    </row>
    <row r="2483" spans="2:7" x14ac:dyDescent="0.25">
      <c r="B2483" s="382"/>
      <c r="C2483" s="383" t="str">
        <f>IFERROR(IF(LEN(B2483)&gt;0,IF(INDEX(TasksList!$C$6:$C$25,MATCH(LEFT(B2483,SEARCH(" - ",B2483)-1)*1,TasksList!$B$6:$B$25,0),1)=0,"",INDEX(TasksList!$C$6:$C$25,MATCH(LEFT(B2483,SEARCH(" - ",B2483)-1)*1,TasksList!$B$6:$B$25,0),1)),""),"Task not found!")</f>
        <v/>
      </c>
      <c r="D2483" s="385"/>
      <c r="E2483" s="149"/>
      <c r="F2483" s="149"/>
      <c r="G2483" s="150"/>
    </row>
    <row r="2484" spans="2:7" x14ac:dyDescent="0.25">
      <c r="B2484" s="382"/>
      <c r="C2484" s="383" t="str">
        <f>IFERROR(IF(LEN(B2484)&gt;0,IF(INDEX(TasksList!$C$6:$C$25,MATCH(LEFT(B2484,SEARCH(" - ",B2484)-1)*1,TasksList!$B$6:$B$25,0),1)=0,"",INDEX(TasksList!$C$6:$C$25,MATCH(LEFT(B2484,SEARCH(" - ",B2484)-1)*1,TasksList!$B$6:$B$25,0),1)),""),"Task not found!")</f>
        <v/>
      </c>
      <c r="D2484" s="385"/>
      <c r="E2484" s="149"/>
      <c r="F2484" s="149"/>
      <c r="G2484" s="150"/>
    </row>
    <row r="2485" spans="2:7" x14ac:dyDescent="0.25">
      <c r="B2485" s="382"/>
      <c r="C2485" s="383" t="str">
        <f>IFERROR(IF(LEN(B2485)&gt;0,IF(INDEX(TasksList!$C$6:$C$25,MATCH(LEFT(B2485,SEARCH(" - ",B2485)-1)*1,TasksList!$B$6:$B$25,0),1)=0,"",INDEX(TasksList!$C$6:$C$25,MATCH(LEFT(B2485,SEARCH(" - ",B2485)-1)*1,TasksList!$B$6:$B$25,0),1)),""),"Task not found!")</f>
        <v/>
      </c>
      <c r="D2485" s="385"/>
      <c r="E2485" s="149"/>
      <c r="F2485" s="149"/>
      <c r="G2485" s="150"/>
    </row>
    <row r="2486" spans="2:7" x14ac:dyDescent="0.25">
      <c r="B2486" s="382"/>
      <c r="C2486" s="383" t="str">
        <f>IFERROR(IF(LEN(B2486)&gt;0,IF(INDEX(TasksList!$C$6:$C$25,MATCH(LEFT(B2486,SEARCH(" - ",B2486)-1)*1,TasksList!$B$6:$B$25,0),1)=0,"",INDEX(TasksList!$C$6:$C$25,MATCH(LEFT(B2486,SEARCH(" - ",B2486)-1)*1,TasksList!$B$6:$B$25,0),1)),""),"Task not found!")</f>
        <v/>
      </c>
      <c r="D2486" s="385"/>
      <c r="E2486" s="149"/>
      <c r="F2486" s="149"/>
      <c r="G2486" s="150"/>
    </row>
    <row r="2487" spans="2:7" x14ac:dyDescent="0.25">
      <c r="B2487" s="382"/>
      <c r="C2487" s="383" t="str">
        <f>IFERROR(IF(LEN(B2487)&gt;0,IF(INDEX(TasksList!$C$6:$C$25,MATCH(LEFT(B2487,SEARCH(" - ",B2487)-1)*1,TasksList!$B$6:$B$25,0),1)=0,"",INDEX(TasksList!$C$6:$C$25,MATCH(LEFT(B2487,SEARCH(" - ",B2487)-1)*1,TasksList!$B$6:$B$25,0),1)),""),"Task not found!")</f>
        <v/>
      </c>
      <c r="D2487" s="385"/>
      <c r="E2487" s="149"/>
      <c r="F2487" s="149"/>
      <c r="G2487" s="150"/>
    </row>
    <row r="2488" spans="2:7" x14ac:dyDescent="0.25">
      <c r="B2488" s="382"/>
      <c r="C2488" s="383" t="str">
        <f>IFERROR(IF(LEN(B2488)&gt;0,IF(INDEX(TasksList!$C$6:$C$25,MATCH(LEFT(B2488,SEARCH(" - ",B2488)-1)*1,TasksList!$B$6:$B$25,0),1)=0,"",INDEX(TasksList!$C$6:$C$25,MATCH(LEFT(B2488,SEARCH(" - ",B2488)-1)*1,TasksList!$B$6:$B$25,0),1)),""),"Task not found!")</f>
        <v/>
      </c>
      <c r="D2488" s="385"/>
      <c r="E2488" s="149"/>
      <c r="F2488" s="149"/>
      <c r="G2488" s="150"/>
    </row>
    <row r="2489" spans="2:7" x14ac:dyDescent="0.25">
      <c r="B2489" s="382"/>
      <c r="C2489" s="383" t="str">
        <f>IFERROR(IF(LEN(B2489)&gt;0,IF(INDEX(TasksList!$C$6:$C$25,MATCH(LEFT(B2489,SEARCH(" - ",B2489)-1)*1,TasksList!$B$6:$B$25,0),1)=0,"",INDEX(TasksList!$C$6:$C$25,MATCH(LEFT(B2489,SEARCH(" - ",B2489)-1)*1,TasksList!$B$6:$B$25,0),1)),""),"Task not found!")</f>
        <v/>
      </c>
      <c r="D2489" s="385"/>
      <c r="E2489" s="149"/>
      <c r="F2489" s="149"/>
      <c r="G2489" s="150"/>
    </row>
    <row r="2490" spans="2:7" x14ac:dyDescent="0.25">
      <c r="B2490" s="382"/>
      <c r="C2490" s="383" t="str">
        <f>IFERROR(IF(LEN(B2490)&gt;0,IF(INDEX(TasksList!$C$6:$C$25,MATCH(LEFT(B2490,SEARCH(" - ",B2490)-1)*1,TasksList!$B$6:$B$25,0),1)=0,"",INDEX(TasksList!$C$6:$C$25,MATCH(LEFT(B2490,SEARCH(" - ",B2490)-1)*1,TasksList!$B$6:$B$25,0),1)),""),"Task not found!")</f>
        <v/>
      </c>
      <c r="D2490" s="385"/>
      <c r="E2490" s="149"/>
      <c r="F2490" s="149"/>
      <c r="G2490" s="150"/>
    </row>
    <row r="2491" spans="2:7" x14ac:dyDescent="0.25">
      <c r="B2491" s="382"/>
      <c r="C2491" s="383" t="str">
        <f>IFERROR(IF(LEN(B2491)&gt;0,IF(INDEX(TasksList!$C$6:$C$25,MATCH(LEFT(B2491,SEARCH(" - ",B2491)-1)*1,TasksList!$B$6:$B$25,0),1)=0,"",INDEX(TasksList!$C$6:$C$25,MATCH(LEFT(B2491,SEARCH(" - ",B2491)-1)*1,TasksList!$B$6:$B$25,0),1)),""),"Task not found!")</f>
        <v/>
      </c>
      <c r="D2491" s="385"/>
      <c r="E2491" s="149"/>
      <c r="F2491" s="149"/>
      <c r="G2491" s="150"/>
    </row>
    <row r="2492" spans="2:7" x14ac:dyDescent="0.25">
      <c r="B2492" s="382"/>
      <c r="C2492" s="383" t="str">
        <f>IFERROR(IF(LEN(B2492)&gt;0,IF(INDEX(TasksList!$C$6:$C$25,MATCH(LEFT(B2492,SEARCH(" - ",B2492)-1)*1,TasksList!$B$6:$B$25,0),1)=0,"",INDEX(TasksList!$C$6:$C$25,MATCH(LEFT(B2492,SEARCH(" - ",B2492)-1)*1,TasksList!$B$6:$B$25,0),1)),""),"Task not found!")</f>
        <v/>
      </c>
      <c r="D2492" s="385"/>
      <c r="E2492" s="149"/>
      <c r="F2492" s="149"/>
      <c r="G2492" s="150"/>
    </row>
    <row r="2493" spans="2:7" x14ac:dyDescent="0.25">
      <c r="B2493" s="382"/>
      <c r="C2493" s="383" t="str">
        <f>IFERROR(IF(LEN(B2493)&gt;0,IF(INDEX(TasksList!$C$6:$C$25,MATCH(LEFT(B2493,SEARCH(" - ",B2493)-1)*1,TasksList!$B$6:$B$25,0),1)=0,"",INDEX(TasksList!$C$6:$C$25,MATCH(LEFT(B2493,SEARCH(" - ",B2493)-1)*1,TasksList!$B$6:$B$25,0),1)),""),"Task not found!")</f>
        <v/>
      </c>
      <c r="D2493" s="385"/>
      <c r="E2493" s="149"/>
      <c r="F2493" s="149"/>
      <c r="G2493" s="150"/>
    </row>
    <row r="2494" spans="2:7" x14ac:dyDescent="0.25">
      <c r="B2494" s="382"/>
      <c r="C2494" s="383" t="str">
        <f>IFERROR(IF(LEN(B2494)&gt;0,IF(INDEX(TasksList!$C$6:$C$25,MATCH(LEFT(B2494,SEARCH(" - ",B2494)-1)*1,TasksList!$B$6:$B$25,0),1)=0,"",INDEX(TasksList!$C$6:$C$25,MATCH(LEFT(B2494,SEARCH(" - ",B2494)-1)*1,TasksList!$B$6:$B$25,0),1)),""),"Task not found!")</f>
        <v/>
      </c>
      <c r="D2494" s="385"/>
      <c r="E2494" s="149"/>
      <c r="F2494" s="149"/>
      <c r="G2494" s="150"/>
    </row>
    <row r="2495" spans="2:7" x14ac:dyDescent="0.25">
      <c r="B2495" s="382"/>
      <c r="C2495" s="383" t="str">
        <f>IFERROR(IF(LEN(B2495)&gt;0,IF(INDEX(TasksList!$C$6:$C$25,MATCH(LEFT(B2495,SEARCH(" - ",B2495)-1)*1,TasksList!$B$6:$B$25,0),1)=0,"",INDEX(TasksList!$C$6:$C$25,MATCH(LEFT(B2495,SEARCH(" - ",B2495)-1)*1,TasksList!$B$6:$B$25,0),1)),""),"Task not found!")</f>
        <v/>
      </c>
      <c r="D2495" s="385"/>
      <c r="E2495" s="149"/>
      <c r="F2495" s="149"/>
      <c r="G2495" s="150"/>
    </row>
    <row r="2496" spans="2:7" x14ac:dyDescent="0.25">
      <c r="B2496" s="382"/>
      <c r="C2496" s="383" t="str">
        <f>IFERROR(IF(LEN(B2496)&gt;0,IF(INDEX(TasksList!$C$6:$C$25,MATCH(LEFT(B2496,SEARCH(" - ",B2496)-1)*1,TasksList!$B$6:$B$25,0),1)=0,"",INDEX(TasksList!$C$6:$C$25,MATCH(LEFT(B2496,SEARCH(" - ",B2496)-1)*1,TasksList!$B$6:$B$25,0),1)),""),"Task not found!")</f>
        <v/>
      </c>
      <c r="D2496" s="385"/>
      <c r="E2496" s="149"/>
      <c r="F2496" s="149"/>
      <c r="G2496" s="150"/>
    </row>
    <row r="2497" spans="2:7" x14ac:dyDescent="0.25">
      <c r="B2497" s="382"/>
      <c r="C2497" s="383" t="str">
        <f>IFERROR(IF(LEN(B2497)&gt;0,IF(INDEX(TasksList!$C$6:$C$25,MATCH(LEFT(B2497,SEARCH(" - ",B2497)-1)*1,TasksList!$B$6:$B$25,0),1)=0,"",INDEX(TasksList!$C$6:$C$25,MATCH(LEFT(B2497,SEARCH(" - ",B2497)-1)*1,TasksList!$B$6:$B$25,0),1)),""),"Task not found!")</f>
        <v/>
      </c>
      <c r="D2497" s="385"/>
      <c r="E2497" s="149"/>
      <c r="F2497" s="149"/>
      <c r="G2497" s="150"/>
    </row>
    <row r="2498" spans="2:7" x14ac:dyDescent="0.25">
      <c r="B2498" s="382"/>
      <c r="C2498" s="383" t="str">
        <f>IFERROR(IF(LEN(B2498)&gt;0,IF(INDEX(TasksList!$C$6:$C$25,MATCH(LEFT(B2498,SEARCH(" - ",B2498)-1)*1,TasksList!$B$6:$B$25,0),1)=0,"",INDEX(TasksList!$C$6:$C$25,MATCH(LEFT(B2498,SEARCH(" - ",B2498)-1)*1,TasksList!$B$6:$B$25,0),1)),""),"Task not found!")</f>
        <v/>
      </c>
      <c r="D2498" s="385"/>
      <c r="E2498" s="149"/>
      <c r="F2498" s="149"/>
      <c r="G2498" s="150"/>
    </row>
    <row r="2499" spans="2:7" x14ac:dyDescent="0.25">
      <c r="B2499" s="382"/>
      <c r="C2499" s="383" t="str">
        <f>IFERROR(IF(LEN(B2499)&gt;0,IF(INDEX(TasksList!$C$6:$C$25,MATCH(LEFT(B2499,SEARCH(" - ",B2499)-1)*1,TasksList!$B$6:$B$25,0),1)=0,"",INDEX(TasksList!$C$6:$C$25,MATCH(LEFT(B2499,SEARCH(" - ",B2499)-1)*1,TasksList!$B$6:$B$25,0),1)),""),"Task not found!")</f>
        <v/>
      </c>
      <c r="D2499" s="385"/>
      <c r="E2499" s="149"/>
      <c r="F2499" s="149"/>
      <c r="G2499" s="150"/>
    </row>
    <row r="2500" spans="2:7" x14ac:dyDescent="0.25">
      <c r="B2500" s="382"/>
      <c r="C2500" s="383" t="str">
        <f>IFERROR(IF(LEN(B2500)&gt;0,IF(INDEX(TasksList!$C$6:$C$25,MATCH(LEFT(B2500,SEARCH(" - ",B2500)-1)*1,TasksList!$B$6:$B$25,0),1)=0,"",INDEX(TasksList!$C$6:$C$25,MATCH(LEFT(B2500,SEARCH(" - ",B2500)-1)*1,TasksList!$B$6:$B$25,0),1)),""),"Task not found!")</f>
        <v/>
      </c>
      <c r="D2500" s="385"/>
      <c r="E2500" s="149"/>
      <c r="F2500" s="149"/>
      <c r="G2500" s="150"/>
    </row>
    <row r="2501" spans="2:7" x14ac:dyDescent="0.25">
      <c r="B2501" s="382"/>
      <c r="C2501" s="383" t="str">
        <f>IFERROR(IF(LEN(B2501)&gt;0,IF(INDEX(TasksList!$C$6:$C$25,MATCH(LEFT(B2501,SEARCH(" - ",B2501)-1)*1,TasksList!$B$6:$B$25,0),1)=0,"",INDEX(TasksList!$C$6:$C$25,MATCH(LEFT(B2501,SEARCH(" - ",B2501)-1)*1,TasksList!$B$6:$B$25,0),1)),""),"Task not found!")</f>
        <v/>
      </c>
      <c r="D2501" s="385"/>
      <c r="E2501" s="149"/>
      <c r="F2501" s="149"/>
      <c r="G2501" s="150"/>
    </row>
    <row r="2502" spans="2:7" x14ac:dyDescent="0.25">
      <c r="B2502" s="382"/>
      <c r="C2502" s="383" t="str">
        <f>IFERROR(IF(LEN(B2502)&gt;0,IF(INDEX(TasksList!$C$6:$C$25,MATCH(LEFT(B2502,SEARCH(" - ",B2502)-1)*1,TasksList!$B$6:$B$25,0),1)=0,"",INDEX(TasksList!$C$6:$C$25,MATCH(LEFT(B2502,SEARCH(" - ",B2502)-1)*1,TasksList!$B$6:$B$25,0),1)),""),"Task not found!")</f>
        <v/>
      </c>
      <c r="D2502" s="385"/>
      <c r="E2502" s="149"/>
      <c r="F2502" s="149"/>
      <c r="G2502" s="150"/>
    </row>
    <row r="2503" spans="2:7" x14ac:dyDescent="0.25">
      <c r="B2503" s="382"/>
      <c r="C2503" s="383" t="str">
        <f>IFERROR(IF(LEN(B2503)&gt;0,IF(INDEX(TasksList!$C$6:$C$25,MATCH(LEFT(B2503,SEARCH(" - ",B2503)-1)*1,TasksList!$B$6:$B$25,0),1)=0,"",INDEX(TasksList!$C$6:$C$25,MATCH(LEFT(B2503,SEARCH(" - ",B2503)-1)*1,TasksList!$B$6:$B$25,0),1)),""),"Task not found!")</f>
        <v/>
      </c>
      <c r="D2503" s="385"/>
      <c r="E2503" s="149"/>
      <c r="F2503" s="149"/>
      <c r="G2503" s="150"/>
    </row>
    <row r="2504" spans="2:7" x14ac:dyDescent="0.25">
      <c r="B2504" s="382"/>
      <c r="C2504" s="383" t="str">
        <f>IFERROR(IF(LEN(B2504)&gt;0,IF(INDEX(TasksList!$C$6:$C$25,MATCH(LEFT(B2504,SEARCH(" - ",B2504)-1)*1,TasksList!$B$6:$B$25,0),1)=0,"",INDEX(TasksList!$C$6:$C$25,MATCH(LEFT(B2504,SEARCH(" - ",B2504)-1)*1,TasksList!$B$6:$B$25,0),1)),""),"Task not found!")</f>
        <v/>
      </c>
      <c r="D2504" s="385"/>
      <c r="E2504" s="149"/>
      <c r="F2504" s="149"/>
      <c r="G2504" s="150"/>
    </row>
    <row r="2505" spans="2:7" x14ac:dyDescent="0.25">
      <c r="B2505" s="382"/>
      <c r="C2505" s="383" t="str">
        <f>IFERROR(IF(LEN(B2505)&gt;0,IF(INDEX(TasksList!$C$6:$C$25,MATCH(LEFT(B2505,SEARCH(" - ",B2505)-1)*1,TasksList!$B$6:$B$25,0),1)=0,"",INDEX(TasksList!$C$6:$C$25,MATCH(LEFT(B2505,SEARCH(" - ",B2505)-1)*1,TasksList!$B$6:$B$25,0),1)),""),"Task not found!")</f>
        <v/>
      </c>
      <c r="D2505" s="385"/>
      <c r="E2505" s="149"/>
      <c r="F2505" s="149"/>
      <c r="G2505" s="150"/>
    </row>
    <row r="2506" spans="2:7" x14ac:dyDescent="0.25">
      <c r="B2506" s="382"/>
      <c r="C2506" s="383" t="str">
        <f>IFERROR(IF(LEN(B2506)&gt;0,IF(INDEX(TasksList!$C$6:$C$25,MATCH(LEFT(B2506,SEARCH(" - ",B2506)-1)*1,TasksList!$B$6:$B$25,0),1)=0,"",INDEX(TasksList!$C$6:$C$25,MATCH(LEFT(B2506,SEARCH(" - ",B2506)-1)*1,TasksList!$B$6:$B$25,0),1)),""),"Task not found!")</f>
        <v/>
      </c>
      <c r="D2506" s="385"/>
      <c r="E2506" s="149"/>
      <c r="F2506" s="149"/>
      <c r="G2506" s="150"/>
    </row>
    <row r="2507" spans="2:7" x14ac:dyDescent="0.25">
      <c r="B2507" s="382"/>
      <c r="C2507" s="383" t="str">
        <f>IFERROR(IF(LEN(B2507)&gt;0,IF(INDEX(TasksList!$C$6:$C$25,MATCH(LEFT(B2507,SEARCH(" - ",B2507)-1)*1,TasksList!$B$6:$B$25,0),1)=0,"",INDEX(TasksList!$C$6:$C$25,MATCH(LEFT(B2507,SEARCH(" - ",B2507)-1)*1,TasksList!$B$6:$B$25,0),1)),""),"Task not found!")</f>
        <v/>
      </c>
      <c r="D2507" s="385"/>
      <c r="E2507" s="149"/>
      <c r="F2507" s="149"/>
      <c r="G2507" s="150"/>
    </row>
    <row r="2508" spans="2:7" x14ac:dyDescent="0.25">
      <c r="B2508" s="382"/>
      <c r="C2508" s="383" t="str">
        <f>IFERROR(IF(LEN(B2508)&gt;0,IF(INDEX(TasksList!$C$6:$C$25,MATCH(LEFT(B2508,SEARCH(" - ",B2508)-1)*1,TasksList!$B$6:$B$25,0),1)=0,"",INDEX(TasksList!$C$6:$C$25,MATCH(LEFT(B2508,SEARCH(" - ",B2508)-1)*1,TasksList!$B$6:$B$25,0),1)),""),"Task not found!")</f>
        <v/>
      </c>
      <c r="D2508" s="385"/>
      <c r="E2508" s="149"/>
      <c r="F2508" s="149"/>
      <c r="G2508" s="150"/>
    </row>
    <row r="2509" spans="2:7" x14ac:dyDescent="0.25">
      <c r="B2509" s="382"/>
      <c r="C2509" s="383" t="str">
        <f>IFERROR(IF(LEN(B2509)&gt;0,IF(INDEX(TasksList!$C$6:$C$25,MATCH(LEFT(B2509,SEARCH(" - ",B2509)-1)*1,TasksList!$B$6:$B$25,0),1)=0,"",INDEX(TasksList!$C$6:$C$25,MATCH(LEFT(B2509,SEARCH(" - ",B2509)-1)*1,TasksList!$B$6:$B$25,0),1)),""),"Task not found!")</f>
        <v/>
      </c>
      <c r="D2509" s="385"/>
      <c r="E2509" s="149"/>
      <c r="F2509" s="149"/>
      <c r="G2509" s="150"/>
    </row>
    <row r="2510" spans="2:7" x14ac:dyDescent="0.25">
      <c r="B2510" s="382"/>
      <c r="C2510" s="383" t="str">
        <f>IFERROR(IF(LEN(B2510)&gt;0,IF(INDEX(TasksList!$C$6:$C$25,MATCH(LEFT(B2510,SEARCH(" - ",B2510)-1)*1,TasksList!$B$6:$B$25,0),1)=0,"",INDEX(TasksList!$C$6:$C$25,MATCH(LEFT(B2510,SEARCH(" - ",B2510)-1)*1,TasksList!$B$6:$B$25,0),1)),""),"Task not found!")</f>
        <v/>
      </c>
      <c r="D2510" s="385"/>
      <c r="E2510" s="149"/>
      <c r="F2510" s="149"/>
      <c r="G2510" s="150"/>
    </row>
    <row r="2511" spans="2:7" x14ac:dyDescent="0.25">
      <c r="B2511" s="382"/>
      <c r="C2511" s="383" t="str">
        <f>IFERROR(IF(LEN(B2511)&gt;0,IF(INDEX(TasksList!$C$6:$C$25,MATCH(LEFT(B2511,SEARCH(" - ",B2511)-1)*1,TasksList!$B$6:$B$25,0),1)=0,"",INDEX(TasksList!$C$6:$C$25,MATCH(LEFT(B2511,SEARCH(" - ",B2511)-1)*1,TasksList!$B$6:$B$25,0),1)),""),"Task not found!")</f>
        <v/>
      </c>
      <c r="D2511" s="385"/>
      <c r="E2511" s="149"/>
      <c r="F2511" s="149"/>
      <c r="G2511" s="150"/>
    </row>
    <row r="2512" spans="2:7" x14ac:dyDescent="0.25">
      <c r="B2512" s="382"/>
      <c r="C2512" s="383" t="str">
        <f>IFERROR(IF(LEN(B2512)&gt;0,IF(INDEX(TasksList!$C$6:$C$25,MATCH(LEFT(B2512,SEARCH(" - ",B2512)-1)*1,TasksList!$B$6:$B$25,0),1)=0,"",INDEX(TasksList!$C$6:$C$25,MATCH(LEFT(B2512,SEARCH(" - ",B2512)-1)*1,TasksList!$B$6:$B$25,0),1)),""),"Task not found!")</f>
        <v/>
      </c>
      <c r="D2512" s="385"/>
      <c r="E2512" s="149"/>
      <c r="F2512" s="149"/>
      <c r="G2512" s="150"/>
    </row>
    <row r="2513" spans="2:7" x14ac:dyDescent="0.25">
      <c r="B2513" s="382"/>
      <c r="C2513" s="383" t="str">
        <f>IFERROR(IF(LEN(B2513)&gt;0,IF(INDEX(TasksList!$C$6:$C$25,MATCH(LEFT(B2513,SEARCH(" - ",B2513)-1)*1,TasksList!$B$6:$B$25,0),1)=0,"",INDEX(TasksList!$C$6:$C$25,MATCH(LEFT(B2513,SEARCH(" - ",B2513)-1)*1,TasksList!$B$6:$B$25,0),1)),""),"Task not found!")</f>
        <v/>
      </c>
      <c r="D2513" s="385"/>
      <c r="E2513" s="149"/>
      <c r="F2513" s="149"/>
      <c r="G2513" s="150"/>
    </row>
    <row r="2514" spans="2:7" x14ac:dyDescent="0.25">
      <c r="B2514" s="382"/>
      <c r="C2514" s="383" t="str">
        <f>IFERROR(IF(LEN(B2514)&gt;0,IF(INDEX(TasksList!$C$6:$C$25,MATCH(LEFT(B2514,SEARCH(" - ",B2514)-1)*1,TasksList!$B$6:$B$25,0),1)=0,"",INDEX(TasksList!$C$6:$C$25,MATCH(LEFT(B2514,SEARCH(" - ",B2514)-1)*1,TasksList!$B$6:$B$25,0),1)),""),"Task not found!")</f>
        <v/>
      </c>
      <c r="D2514" s="385"/>
      <c r="E2514" s="149"/>
      <c r="F2514" s="149"/>
      <c r="G2514" s="150"/>
    </row>
    <row r="2515" spans="2:7" x14ac:dyDescent="0.25">
      <c r="B2515" s="382"/>
      <c r="C2515" s="383" t="str">
        <f>IFERROR(IF(LEN(B2515)&gt;0,IF(INDEX(TasksList!$C$6:$C$25,MATCH(LEFT(B2515,SEARCH(" - ",B2515)-1)*1,TasksList!$B$6:$B$25,0),1)=0,"",INDEX(TasksList!$C$6:$C$25,MATCH(LEFT(B2515,SEARCH(" - ",B2515)-1)*1,TasksList!$B$6:$B$25,0),1)),""),"Task not found!")</f>
        <v/>
      </c>
      <c r="D2515" s="385"/>
      <c r="E2515" s="149"/>
      <c r="F2515" s="149"/>
      <c r="G2515" s="150"/>
    </row>
    <row r="2516" spans="2:7" x14ac:dyDescent="0.25">
      <c r="B2516" s="382"/>
      <c r="C2516" s="383" t="str">
        <f>IFERROR(IF(LEN(B2516)&gt;0,IF(INDEX(TasksList!$C$6:$C$25,MATCH(LEFT(B2516,SEARCH(" - ",B2516)-1)*1,TasksList!$B$6:$B$25,0),1)=0,"",INDEX(TasksList!$C$6:$C$25,MATCH(LEFT(B2516,SEARCH(" - ",B2516)-1)*1,TasksList!$B$6:$B$25,0),1)),""),"Task not found!")</f>
        <v/>
      </c>
      <c r="D2516" s="385"/>
      <c r="E2516" s="149"/>
      <c r="F2516" s="149"/>
      <c r="G2516" s="150"/>
    </row>
    <row r="2517" spans="2:7" x14ac:dyDescent="0.25">
      <c r="B2517" s="382"/>
      <c r="C2517" s="383" t="str">
        <f>IFERROR(IF(LEN(B2517)&gt;0,IF(INDEX(TasksList!$C$6:$C$25,MATCH(LEFT(B2517,SEARCH(" - ",B2517)-1)*1,TasksList!$B$6:$B$25,0),1)=0,"",INDEX(TasksList!$C$6:$C$25,MATCH(LEFT(B2517,SEARCH(" - ",B2517)-1)*1,TasksList!$B$6:$B$25,0),1)),""),"Task not found!")</f>
        <v/>
      </c>
      <c r="D2517" s="385"/>
      <c r="E2517" s="149"/>
      <c r="F2517" s="149"/>
      <c r="G2517" s="150"/>
    </row>
    <row r="2518" spans="2:7" x14ac:dyDescent="0.25">
      <c r="B2518" s="382"/>
      <c r="C2518" s="383" t="str">
        <f>IFERROR(IF(LEN(B2518)&gt;0,IF(INDEX(TasksList!$C$6:$C$25,MATCH(LEFT(B2518,SEARCH(" - ",B2518)-1)*1,TasksList!$B$6:$B$25,0),1)=0,"",INDEX(TasksList!$C$6:$C$25,MATCH(LEFT(B2518,SEARCH(" - ",B2518)-1)*1,TasksList!$B$6:$B$25,0),1)),""),"Task not found!")</f>
        <v/>
      </c>
      <c r="D2518" s="385"/>
      <c r="E2518" s="149"/>
      <c r="F2518" s="149"/>
      <c r="G2518" s="150"/>
    </row>
    <row r="2519" spans="2:7" x14ac:dyDescent="0.25">
      <c r="B2519" s="382"/>
      <c r="C2519" s="383" t="str">
        <f>IFERROR(IF(LEN(B2519)&gt;0,IF(INDEX(TasksList!$C$6:$C$25,MATCH(LEFT(B2519,SEARCH(" - ",B2519)-1)*1,TasksList!$B$6:$B$25,0),1)=0,"",INDEX(TasksList!$C$6:$C$25,MATCH(LEFT(B2519,SEARCH(" - ",B2519)-1)*1,TasksList!$B$6:$B$25,0),1)),""),"Task not found!")</f>
        <v/>
      </c>
      <c r="D2519" s="385"/>
      <c r="E2519" s="149"/>
      <c r="F2519" s="149"/>
      <c r="G2519" s="150"/>
    </row>
    <row r="2520" spans="2:7" x14ac:dyDescent="0.25">
      <c r="B2520" s="382"/>
      <c r="C2520" s="383" t="str">
        <f>IFERROR(IF(LEN(B2520)&gt;0,IF(INDEX(TasksList!$C$6:$C$25,MATCH(LEFT(B2520,SEARCH(" - ",B2520)-1)*1,TasksList!$B$6:$B$25,0),1)=0,"",INDEX(TasksList!$C$6:$C$25,MATCH(LEFT(B2520,SEARCH(" - ",B2520)-1)*1,TasksList!$B$6:$B$25,0),1)),""),"Task not found!")</f>
        <v/>
      </c>
      <c r="D2520" s="385"/>
      <c r="E2520" s="149"/>
      <c r="F2520" s="149"/>
      <c r="G2520" s="150"/>
    </row>
    <row r="2521" spans="2:7" x14ac:dyDescent="0.25">
      <c r="B2521" s="382"/>
      <c r="C2521" s="383" t="str">
        <f>IFERROR(IF(LEN(B2521)&gt;0,IF(INDEX(TasksList!$C$6:$C$25,MATCH(LEFT(B2521,SEARCH(" - ",B2521)-1)*1,TasksList!$B$6:$B$25,0),1)=0,"",INDEX(TasksList!$C$6:$C$25,MATCH(LEFT(B2521,SEARCH(" - ",B2521)-1)*1,TasksList!$B$6:$B$25,0),1)),""),"Task not found!")</f>
        <v/>
      </c>
      <c r="D2521" s="385"/>
      <c r="E2521" s="149"/>
      <c r="F2521" s="149"/>
      <c r="G2521" s="150"/>
    </row>
    <row r="2522" spans="2:7" x14ac:dyDescent="0.25">
      <c r="B2522" s="382"/>
      <c r="C2522" s="383" t="str">
        <f>IFERROR(IF(LEN(B2522)&gt;0,IF(INDEX(TasksList!$C$6:$C$25,MATCH(LEFT(B2522,SEARCH(" - ",B2522)-1)*1,TasksList!$B$6:$B$25,0),1)=0,"",INDEX(TasksList!$C$6:$C$25,MATCH(LEFT(B2522,SEARCH(" - ",B2522)-1)*1,TasksList!$B$6:$B$25,0),1)),""),"Task not found!")</f>
        <v/>
      </c>
      <c r="D2522" s="385"/>
      <c r="E2522" s="149"/>
      <c r="F2522" s="149"/>
      <c r="G2522" s="150"/>
    </row>
    <row r="2523" spans="2:7" x14ac:dyDescent="0.25">
      <c r="B2523" s="382"/>
      <c r="C2523" s="383" t="str">
        <f>IFERROR(IF(LEN(B2523)&gt;0,IF(INDEX(TasksList!$C$6:$C$25,MATCH(LEFT(B2523,SEARCH(" - ",B2523)-1)*1,TasksList!$B$6:$B$25,0),1)=0,"",INDEX(TasksList!$C$6:$C$25,MATCH(LEFT(B2523,SEARCH(" - ",B2523)-1)*1,TasksList!$B$6:$B$25,0),1)),""),"Task not found!")</f>
        <v/>
      </c>
      <c r="D2523" s="385"/>
      <c r="E2523" s="149"/>
      <c r="F2523" s="149"/>
      <c r="G2523" s="150"/>
    </row>
    <row r="2524" spans="2:7" x14ac:dyDescent="0.25">
      <c r="B2524" s="382"/>
      <c r="C2524" s="383" t="str">
        <f>IFERROR(IF(LEN(B2524)&gt;0,IF(INDEX(TasksList!$C$6:$C$25,MATCH(LEFT(B2524,SEARCH(" - ",B2524)-1)*1,TasksList!$B$6:$B$25,0),1)=0,"",INDEX(TasksList!$C$6:$C$25,MATCH(LEFT(B2524,SEARCH(" - ",B2524)-1)*1,TasksList!$B$6:$B$25,0),1)),""),"Task not found!")</f>
        <v/>
      </c>
      <c r="D2524" s="385"/>
      <c r="E2524" s="149"/>
      <c r="F2524" s="149"/>
      <c r="G2524" s="150"/>
    </row>
    <row r="2525" spans="2:7" x14ac:dyDescent="0.25">
      <c r="B2525" s="382"/>
      <c r="C2525" s="383" t="str">
        <f>IFERROR(IF(LEN(B2525)&gt;0,IF(INDEX(TasksList!$C$6:$C$25,MATCH(LEFT(B2525,SEARCH(" - ",B2525)-1)*1,TasksList!$B$6:$B$25,0),1)=0,"",INDEX(TasksList!$C$6:$C$25,MATCH(LEFT(B2525,SEARCH(" - ",B2525)-1)*1,TasksList!$B$6:$B$25,0),1)),""),"Task not found!")</f>
        <v/>
      </c>
      <c r="D2525" s="385"/>
      <c r="E2525" s="149"/>
      <c r="F2525" s="149"/>
      <c r="G2525" s="150"/>
    </row>
    <row r="2526" spans="2:7" x14ac:dyDescent="0.25">
      <c r="B2526" s="382"/>
      <c r="C2526" s="383" t="str">
        <f>IFERROR(IF(LEN(B2526)&gt;0,IF(INDEX(TasksList!$C$6:$C$25,MATCH(LEFT(B2526,SEARCH(" - ",B2526)-1)*1,TasksList!$B$6:$B$25,0),1)=0,"",INDEX(TasksList!$C$6:$C$25,MATCH(LEFT(B2526,SEARCH(" - ",B2526)-1)*1,TasksList!$B$6:$B$25,0),1)),""),"Task not found!")</f>
        <v/>
      </c>
      <c r="D2526" s="385"/>
      <c r="E2526" s="149"/>
      <c r="F2526" s="149"/>
      <c r="G2526" s="150"/>
    </row>
    <row r="2527" spans="2:7" x14ac:dyDescent="0.25">
      <c r="B2527" s="382"/>
      <c r="C2527" s="383" t="str">
        <f>IFERROR(IF(LEN(B2527)&gt;0,IF(INDEX(TasksList!$C$6:$C$25,MATCH(LEFT(B2527,SEARCH(" - ",B2527)-1)*1,TasksList!$B$6:$B$25,0),1)=0,"",INDEX(TasksList!$C$6:$C$25,MATCH(LEFT(B2527,SEARCH(" - ",B2527)-1)*1,TasksList!$B$6:$B$25,0),1)),""),"Task not found!")</f>
        <v/>
      </c>
      <c r="D2527" s="385"/>
      <c r="E2527" s="149"/>
      <c r="F2527" s="149"/>
      <c r="G2527" s="150"/>
    </row>
    <row r="2528" spans="2:7" x14ac:dyDescent="0.25">
      <c r="B2528" s="382"/>
      <c r="C2528" s="383" t="str">
        <f>IFERROR(IF(LEN(B2528)&gt;0,IF(INDEX(TasksList!$C$6:$C$25,MATCH(LEFT(B2528,SEARCH(" - ",B2528)-1)*1,TasksList!$B$6:$B$25,0),1)=0,"",INDEX(TasksList!$C$6:$C$25,MATCH(LEFT(B2528,SEARCH(" - ",B2528)-1)*1,TasksList!$B$6:$B$25,0),1)),""),"Task not found!")</f>
        <v/>
      </c>
      <c r="D2528" s="385"/>
      <c r="E2528" s="149"/>
      <c r="F2528" s="149"/>
      <c r="G2528" s="150"/>
    </row>
    <row r="2529" spans="2:7" x14ac:dyDescent="0.25">
      <c r="B2529" s="382"/>
      <c r="C2529" s="383" t="str">
        <f>IFERROR(IF(LEN(B2529)&gt;0,IF(INDEX(TasksList!$C$6:$C$25,MATCH(LEFT(B2529,SEARCH(" - ",B2529)-1)*1,TasksList!$B$6:$B$25,0),1)=0,"",INDEX(TasksList!$C$6:$C$25,MATCH(LEFT(B2529,SEARCH(" - ",B2529)-1)*1,TasksList!$B$6:$B$25,0),1)),""),"Task not found!")</f>
        <v/>
      </c>
      <c r="D2529" s="385"/>
      <c r="E2529" s="149"/>
      <c r="F2529" s="149"/>
      <c r="G2529" s="150"/>
    </row>
    <row r="2530" spans="2:7" x14ac:dyDescent="0.25">
      <c r="B2530" s="382"/>
      <c r="C2530" s="383" t="str">
        <f>IFERROR(IF(LEN(B2530)&gt;0,IF(INDEX(TasksList!$C$6:$C$25,MATCH(LEFT(B2530,SEARCH(" - ",B2530)-1)*1,TasksList!$B$6:$B$25,0),1)=0,"",INDEX(TasksList!$C$6:$C$25,MATCH(LEFT(B2530,SEARCH(" - ",B2530)-1)*1,TasksList!$B$6:$B$25,0),1)),""),"Task not found!")</f>
        <v/>
      </c>
      <c r="D2530" s="385"/>
      <c r="E2530" s="149"/>
      <c r="F2530" s="149"/>
      <c r="G2530" s="150"/>
    </row>
    <row r="2531" spans="2:7" x14ac:dyDescent="0.25">
      <c r="B2531" s="382"/>
      <c r="C2531" s="383" t="str">
        <f>IFERROR(IF(LEN(B2531)&gt;0,IF(INDEX(TasksList!$C$6:$C$25,MATCH(LEFT(B2531,SEARCH(" - ",B2531)-1)*1,TasksList!$B$6:$B$25,0),1)=0,"",INDEX(TasksList!$C$6:$C$25,MATCH(LEFT(B2531,SEARCH(" - ",B2531)-1)*1,TasksList!$B$6:$B$25,0),1)),""),"Task not found!")</f>
        <v/>
      </c>
      <c r="D2531" s="385"/>
      <c r="E2531" s="149"/>
      <c r="F2531" s="149"/>
      <c r="G2531" s="150"/>
    </row>
    <row r="2532" spans="2:7" x14ac:dyDescent="0.25">
      <c r="B2532" s="382"/>
      <c r="C2532" s="383" t="str">
        <f>IFERROR(IF(LEN(B2532)&gt;0,IF(INDEX(TasksList!$C$6:$C$25,MATCH(LEFT(B2532,SEARCH(" - ",B2532)-1)*1,TasksList!$B$6:$B$25,0),1)=0,"",INDEX(TasksList!$C$6:$C$25,MATCH(LEFT(B2532,SEARCH(" - ",B2532)-1)*1,TasksList!$B$6:$B$25,0),1)),""),"Task not found!")</f>
        <v/>
      </c>
      <c r="D2532" s="385"/>
      <c r="E2532" s="149"/>
      <c r="F2532" s="149"/>
      <c r="G2532" s="150"/>
    </row>
    <row r="2533" spans="2:7" x14ac:dyDescent="0.25">
      <c r="B2533" s="382"/>
      <c r="C2533" s="383" t="str">
        <f>IFERROR(IF(LEN(B2533)&gt;0,IF(INDEX(TasksList!$C$6:$C$25,MATCH(LEFT(B2533,SEARCH(" - ",B2533)-1)*1,TasksList!$B$6:$B$25,0),1)=0,"",INDEX(TasksList!$C$6:$C$25,MATCH(LEFT(B2533,SEARCH(" - ",B2533)-1)*1,TasksList!$B$6:$B$25,0),1)),""),"Task not found!")</f>
        <v/>
      </c>
      <c r="D2533" s="385"/>
      <c r="E2533" s="149"/>
      <c r="F2533" s="149"/>
      <c r="G2533" s="150"/>
    </row>
    <row r="2534" spans="2:7" x14ac:dyDescent="0.25">
      <c r="B2534" s="382"/>
      <c r="C2534" s="383" t="str">
        <f>IFERROR(IF(LEN(B2534)&gt;0,IF(INDEX(TasksList!$C$6:$C$25,MATCH(LEFT(B2534,SEARCH(" - ",B2534)-1)*1,TasksList!$B$6:$B$25,0),1)=0,"",INDEX(TasksList!$C$6:$C$25,MATCH(LEFT(B2534,SEARCH(" - ",B2534)-1)*1,TasksList!$B$6:$B$25,0),1)),""),"Task not found!")</f>
        <v/>
      </c>
      <c r="D2534" s="385"/>
      <c r="E2534" s="149"/>
      <c r="F2534" s="149"/>
      <c r="G2534" s="150"/>
    </row>
    <row r="2535" spans="2:7" x14ac:dyDescent="0.25">
      <c r="B2535" s="382"/>
      <c r="C2535" s="383" t="str">
        <f>IFERROR(IF(LEN(B2535)&gt;0,IF(INDEX(TasksList!$C$6:$C$25,MATCH(LEFT(B2535,SEARCH(" - ",B2535)-1)*1,TasksList!$B$6:$B$25,0),1)=0,"",INDEX(TasksList!$C$6:$C$25,MATCH(LEFT(B2535,SEARCH(" - ",B2535)-1)*1,TasksList!$B$6:$B$25,0),1)),""),"Task not found!")</f>
        <v/>
      </c>
      <c r="D2535" s="385"/>
      <c r="E2535" s="149"/>
      <c r="F2535" s="149"/>
      <c r="G2535" s="150"/>
    </row>
    <row r="2536" spans="2:7" x14ac:dyDescent="0.25">
      <c r="B2536" s="382"/>
      <c r="C2536" s="383" t="str">
        <f>IFERROR(IF(LEN(B2536)&gt;0,IF(INDEX(TasksList!$C$6:$C$25,MATCH(LEFT(B2536,SEARCH(" - ",B2536)-1)*1,TasksList!$B$6:$B$25,0),1)=0,"",INDEX(TasksList!$C$6:$C$25,MATCH(LEFT(B2536,SEARCH(" - ",B2536)-1)*1,TasksList!$B$6:$B$25,0),1)),""),"Task not found!")</f>
        <v/>
      </c>
      <c r="D2536" s="385"/>
      <c r="E2536" s="149"/>
      <c r="F2536" s="149"/>
      <c r="G2536" s="150"/>
    </row>
    <row r="2537" spans="2:7" x14ac:dyDescent="0.25">
      <c r="B2537" s="382"/>
      <c r="C2537" s="383" t="str">
        <f>IFERROR(IF(LEN(B2537)&gt;0,IF(INDEX(TasksList!$C$6:$C$25,MATCH(LEFT(B2537,SEARCH(" - ",B2537)-1)*1,TasksList!$B$6:$B$25,0),1)=0,"",INDEX(TasksList!$C$6:$C$25,MATCH(LEFT(B2537,SEARCH(" - ",B2537)-1)*1,TasksList!$B$6:$B$25,0),1)),""),"Task not found!")</f>
        <v/>
      </c>
      <c r="D2537" s="385"/>
      <c r="E2537" s="149"/>
      <c r="F2537" s="149"/>
      <c r="G2537" s="150"/>
    </row>
    <row r="2538" spans="2:7" x14ac:dyDescent="0.25">
      <c r="B2538" s="382"/>
      <c r="C2538" s="383" t="str">
        <f>IFERROR(IF(LEN(B2538)&gt;0,IF(INDEX(TasksList!$C$6:$C$25,MATCH(LEFT(B2538,SEARCH(" - ",B2538)-1)*1,TasksList!$B$6:$B$25,0),1)=0,"",INDEX(TasksList!$C$6:$C$25,MATCH(LEFT(B2538,SEARCH(" - ",B2538)-1)*1,TasksList!$B$6:$B$25,0),1)),""),"Task not found!")</f>
        <v/>
      </c>
      <c r="D2538" s="385"/>
      <c r="E2538" s="149"/>
      <c r="F2538" s="149"/>
      <c r="G2538" s="150"/>
    </row>
    <row r="2539" spans="2:7" x14ac:dyDescent="0.25">
      <c r="B2539" s="382"/>
      <c r="C2539" s="383" t="str">
        <f>IFERROR(IF(LEN(B2539)&gt;0,IF(INDEX(TasksList!$C$6:$C$25,MATCH(LEFT(B2539,SEARCH(" - ",B2539)-1)*1,TasksList!$B$6:$B$25,0),1)=0,"",INDEX(TasksList!$C$6:$C$25,MATCH(LEFT(B2539,SEARCH(" - ",B2539)-1)*1,TasksList!$B$6:$B$25,0),1)),""),"Task not found!")</f>
        <v/>
      </c>
      <c r="D2539" s="385"/>
      <c r="E2539" s="149"/>
      <c r="F2539" s="149"/>
      <c r="G2539" s="150"/>
    </row>
    <row r="2540" spans="2:7" x14ac:dyDescent="0.25">
      <c r="B2540" s="382"/>
      <c r="C2540" s="383" t="str">
        <f>IFERROR(IF(LEN(B2540)&gt;0,IF(INDEX(TasksList!$C$6:$C$25,MATCH(LEFT(B2540,SEARCH(" - ",B2540)-1)*1,TasksList!$B$6:$B$25,0),1)=0,"",INDEX(TasksList!$C$6:$C$25,MATCH(LEFT(B2540,SEARCH(" - ",B2540)-1)*1,TasksList!$B$6:$B$25,0),1)),""),"Task not found!")</f>
        <v/>
      </c>
      <c r="D2540" s="385"/>
      <c r="E2540" s="149"/>
      <c r="F2540" s="149"/>
      <c r="G2540" s="150"/>
    </row>
    <row r="2541" spans="2:7" x14ac:dyDescent="0.25">
      <c r="B2541" s="382"/>
      <c r="C2541" s="383" t="str">
        <f>IFERROR(IF(LEN(B2541)&gt;0,IF(INDEX(TasksList!$C$6:$C$25,MATCH(LEFT(B2541,SEARCH(" - ",B2541)-1)*1,TasksList!$B$6:$B$25,0),1)=0,"",INDEX(TasksList!$C$6:$C$25,MATCH(LEFT(B2541,SEARCH(" - ",B2541)-1)*1,TasksList!$B$6:$B$25,0),1)),""),"Task not found!")</f>
        <v/>
      </c>
      <c r="D2541" s="385"/>
      <c r="E2541" s="149"/>
      <c r="F2541" s="149"/>
      <c r="G2541" s="150"/>
    </row>
    <row r="2542" spans="2:7" x14ac:dyDescent="0.25">
      <c r="B2542" s="382"/>
      <c r="C2542" s="383" t="str">
        <f>IFERROR(IF(LEN(B2542)&gt;0,IF(INDEX(TasksList!$C$6:$C$25,MATCH(LEFT(B2542,SEARCH(" - ",B2542)-1)*1,TasksList!$B$6:$B$25,0),1)=0,"",INDEX(TasksList!$C$6:$C$25,MATCH(LEFT(B2542,SEARCH(" - ",B2542)-1)*1,TasksList!$B$6:$B$25,0),1)),""),"Task not found!")</f>
        <v/>
      </c>
      <c r="D2542" s="385"/>
      <c r="E2542" s="149"/>
      <c r="F2542" s="149"/>
      <c r="G2542" s="150"/>
    </row>
    <row r="2543" spans="2:7" x14ac:dyDescent="0.25">
      <c r="B2543" s="382"/>
      <c r="C2543" s="383" t="str">
        <f>IFERROR(IF(LEN(B2543)&gt;0,IF(INDEX(TasksList!$C$6:$C$25,MATCH(LEFT(B2543,SEARCH(" - ",B2543)-1)*1,TasksList!$B$6:$B$25,0),1)=0,"",INDEX(TasksList!$C$6:$C$25,MATCH(LEFT(B2543,SEARCH(" - ",B2543)-1)*1,TasksList!$B$6:$B$25,0),1)),""),"Task not found!")</f>
        <v/>
      </c>
      <c r="D2543" s="385"/>
      <c r="E2543" s="149"/>
      <c r="F2543" s="149"/>
      <c r="G2543" s="150"/>
    </row>
    <row r="2544" spans="2:7" x14ac:dyDescent="0.25">
      <c r="B2544" s="382"/>
      <c r="C2544" s="383" t="str">
        <f>IFERROR(IF(LEN(B2544)&gt;0,IF(INDEX(TasksList!$C$6:$C$25,MATCH(LEFT(B2544,SEARCH(" - ",B2544)-1)*1,TasksList!$B$6:$B$25,0),1)=0,"",INDEX(TasksList!$C$6:$C$25,MATCH(LEFT(B2544,SEARCH(" - ",B2544)-1)*1,TasksList!$B$6:$B$25,0),1)),""),"Task not found!")</f>
        <v/>
      </c>
      <c r="D2544" s="385"/>
      <c r="E2544" s="149"/>
      <c r="F2544" s="149"/>
      <c r="G2544" s="150"/>
    </row>
    <row r="2545" spans="2:7" x14ac:dyDescent="0.25">
      <c r="B2545" s="382"/>
      <c r="C2545" s="383" t="str">
        <f>IFERROR(IF(LEN(B2545)&gt;0,IF(INDEX(TasksList!$C$6:$C$25,MATCH(LEFT(B2545,SEARCH(" - ",B2545)-1)*1,TasksList!$B$6:$B$25,0),1)=0,"",INDEX(TasksList!$C$6:$C$25,MATCH(LEFT(B2545,SEARCH(" - ",B2545)-1)*1,TasksList!$B$6:$B$25,0),1)),""),"Task not found!")</f>
        <v/>
      </c>
      <c r="D2545" s="385"/>
      <c r="E2545" s="149"/>
      <c r="F2545" s="149"/>
      <c r="G2545" s="150"/>
    </row>
    <row r="2546" spans="2:7" x14ac:dyDescent="0.25">
      <c r="B2546" s="382"/>
      <c r="C2546" s="383" t="str">
        <f>IFERROR(IF(LEN(B2546)&gt;0,IF(INDEX(TasksList!$C$6:$C$25,MATCH(LEFT(B2546,SEARCH(" - ",B2546)-1)*1,TasksList!$B$6:$B$25,0),1)=0,"",INDEX(TasksList!$C$6:$C$25,MATCH(LEFT(B2546,SEARCH(" - ",B2546)-1)*1,TasksList!$B$6:$B$25,0),1)),""),"Task not found!")</f>
        <v/>
      </c>
      <c r="D2546" s="385"/>
      <c r="E2546" s="149"/>
      <c r="F2546" s="149"/>
      <c r="G2546" s="150"/>
    </row>
    <row r="2547" spans="2:7" x14ac:dyDescent="0.25">
      <c r="B2547" s="382"/>
      <c r="C2547" s="383" t="str">
        <f>IFERROR(IF(LEN(B2547)&gt;0,IF(INDEX(TasksList!$C$6:$C$25,MATCH(LEFT(B2547,SEARCH(" - ",B2547)-1)*1,TasksList!$B$6:$B$25,0),1)=0,"",INDEX(TasksList!$C$6:$C$25,MATCH(LEFT(B2547,SEARCH(" - ",B2547)-1)*1,TasksList!$B$6:$B$25,0),1)),""),"Task not found!")</f>
        <v/>
      </c>
      <c r="D2547" s="385"/>
      <c r="E2547" s="149"/>
      <c r="F2547" s="149"/>
      <c r="G2547" s="150"/>
    </row>
    <row r="2548" spans="2:7" x14ac:dyDescent="0.25">
      <c r="B2548" s="382"/>
      <c r="C2548" s="383" t="str">
        <f>IFERROR(IF(LEN(B2548)&gt;0,IF(INDEX(TasksList!$C$6:$C$25,MATCH(LEFT(B2548,SEARCH(" - ",B2548)-1)*1,TasksList!$B$6:$B$25,0),1)=0,"",INDEX(TasksList!$C$6:$C$25,MATCH(LEFT(B2548,SEARCH(" - ",B2548)-1)*1,TasksList!$B$6:$B$25,0),1)),""),"Task not found!")</f>
        <v/>
      </c>
      <c r="D2548" s="385"/>
      <c r="E2548" s="149"/>
      <c r="F2548" s="149"/>
      <c r="G2548" s="150"/>
    </row>
    <row r="2549" spans="2:7" x14ac:dyDescent="0.25">
      <c r="B2549" s="382"/>
      <c r="C2549" s="383" t="str">
        <f>IFERROR(IF(LEN(B2549)&gt;0,IF(INDEX(TasksList!$C$6:$C$25,MATCH(LEFT(B2549,SEARCH(" - ",B2549)-1)*1,TasksList!$B$6:$B$25,0),1)=0,"",INDEX(TasksList!$C$6:$C$25,MATCH(LEFT(B2549,SEARCH(" - ",B2549)-1)*1,TasksList!$B$6:$B$25,0),1)),""),"Task not found!")</f>
        <v/>
      </c>
      <c r="D2549" s="385"/>
      <c r="E2549" s="149"/>
      <c r="F2549" s="149"/>
      <c r="G2549" s="150"/>
    </row>
    <row r="2550" spans="2:7" x14ac:dyDescent="0.25">
      <c r="B2550" s="382"/>
      <c r="C2550" s="383" t="str">
        <f>IFERROR(IF(LEN(B2550)&gt;0,IF(INDEX(TasksList!$C$6:$C$25,MATCH(LEFT(B2550,SEARCH(" - ",B2550)-1)*1,TasksList!$B$6:$B$25,0),1)=0,"",INDEX(TasksList!$C$6:$C$25,MATCH(LEFT(B2550,SEARCH(" - ",B2550)-1)*1,TasksList!$B$6:$B$25,0),1)),""),"Task not found!")</f>
        <v/>
      </c>
      <c r="D2550" s="385"/>
      <c r="E2550" s="149"/>
      <c r="F2550" s="149"/>
      <c r="G2550" s="150"/>
    </row>
    <row r="2551" spans="2:7" x14ac:dyDescent="0.25">
      <c r="B2551" s="382"/>
      <c r="C2551" s="383" t="str">
        <f>IFERROR(IF(LEN(B2551)&gt;0,IF(INDEX(TasksList!$C$6:$C$25,MATCH(LEFT(B2551,SEARCH(" - ",B2551)-1)*1,TasksList!$B$6:$B$25,0),1)=0,"",INDEX(TasksList!$C$6:$C$25,MATCH(LEFT(B2551,SEARCH(" - ",B2551)-1)*1,TasksList!$B$6:$B$25,0),1)),""),"Task not found!")</f>
        <v/>
      </c>
      <c r="D2551" s="385"/>
      <c r="E2551" s="149"/>
      <c r="F2551" s="149"/>
      <c r="G2551" s="150"/>
    </row>
    <row r="2552" spans="2:7" x14ac:dyDescent="0.25">
      <c r="B2552" s="382"/>
      <c r="C2552" s="383" t="str">
        <f>IFERROR(IF(LEN(B2552)&gt;0,IF(INDEX(TasksList!$C$6:$C$25,MATCH(LEFT(B2552,SEARCH(" - ",B2552)-1)*1,TasksList!$B$6:$B$25,0),1)=0,"",INDEX(TasksList!$C$6:$C$25,MATCH(LEFT(B2552,SEARCH(" - ",B2552)-1)*1,TasksList!$B$6:$B$25,0),1)),""),"Task not found!")</f>
        <v/>
      </c>
      <c r="D2552" s="385"/>
      <c r="E2552" s="149"/>
      <c r="F2552" s="149"/>
      <c r="G2552" s="150"/>
    </row>
    <row r="2553" spans="2:7" x14ac:dyDescent="0.25">
      <c r="B2553" s="382"/>
      <c r="C2553" s="383" t="str">
        <f>IFERROR(IF(LEN(B2553)&gt;0,IF(INDEX(TasksList!$C$6:$C$25,MATCH(LEFT(B2553,SEARCH(" - ",B2553)-1)*1,TasksList!$B$6:$B$25,0),1)=0,"",INDEX(TasksList!$C$6:$C$25,MATCH(LEFT(B2553,SEARCH(" - ",B2553)-1)*1,TasksList!$B$6:$B$25,0),1)),""),"Task not found!")</f>
        <v/>
      </c>
      <c r="D2553" s="385"/>
      <c r="E2553" s="149"/>
      <c r="F2553" s="149"/>
      <c r="G2553" s="150"/>
    </row>
    <row r="2554" spans="2:7" x14ac:dyDescent="0.25">
      <c r="B2554" s="382"/>
      <c r="C2554" s="383" t="str">
        <f>IFERROR(IF(LEN(B2554)&gt;0,IF(INDEX(TasksList!$C$6:$C$25,MATCH(LEFT(B2554,SEARCH(" - ",B2554)-1)*1,TasksList!$B$6:$B$25,0),1)=0,"",INDEX(TasksList!$C$6:$C$25,MATCH(LEFT(B2554,SEARCH(" - ",B2554)-1)*1,TasksList!$B$6:$B$25,0),1)),""),"Task not found!")</f>
        <v/>
      </c>
      <c r="D2554" s="385"/>
      <c r="E2554" s="149"/>
      <c r="F2554" s="149"/>
      <c r="G2554" s="150"/>
    </row>
    <row r="2555" spans="2:7" x14ac:dyDescent="0.25">
      <c r="B2555" s="382"/>
      <c r="C2555" s="383" t="str">
        <f>IFERROR(IF(LEN(B2555)&gt;0,IF(INDEX(TasksList!$C$6:$C$25,MATCH(LEFT(B2555,SEARCH(" - ",B2555)-1)*1,TasksList!$B$6:$B$25,0),1)=0,"",INDEX(TasksList!$C$6:$C$25,MATCH(LEFT(B2555,SEARCH(" - ",B2555)-1)*1,TasksList!$B$6:$B$25,0),1)),""),"Task not found!")</f>
        <v/>
      </c>
      <c r="D2555" s="385"/>
      <c r="E2555" s="149"/>
      <c r="F2555" s="149"/>
      <c r="G2555" s="150"/>
    </row>
    <row r="2556" spans="2:7" x14ac:dyDescent="0.25">
      <c r="B2556" s="382"/>
      <c r="C2556" s="383" t="str">
        <f>IFERROR(IF(LEN(B2556)&gt;0,IF(INDEX(TasksList!$C$6:$C$25,MATCH(LEFT(B2556,SEARCH(" - ",B2556)-1)*1,TasksList!$B$6:$B$25,0),1)=0,"",INDEX(TasksList!$C$6:$C$25,MATCH(LEFT(B2556,SEARCH(" - ",B2556)-1)*1,TasksList!$B$6:$B$25,0),1)),""),"Task not found!")</f>
        <v/>
      </c>
      <c r="D2556" s="385"/>
      <c r="E2556" s="149"/>
      <c r="F2556" s="149"/>
      <c r="G2556" s="150"/>
    </row>
    <row r="2557" spans="2:7" x14ac:dyDescent="0.25">
      <c r="B2557" s="382"/>
      <c r="C2557" s="383" t="str">
        <f>IFERROR(IF(LEN(B2557)&gt;0,IF(INDEX(TasksList!$C$6:$C$25,MATCH(LEFT(B2557,SEARCH(" - ",B2557)-1)*1,TasksList!$B$6:$B$25,0),1)=0,"",INDEX(TasksList!$C$6:$C$25,MATCH(LEFT(B2557,SEARCH(" - ",B2557)-1)*1,TasksList!$B$6:$B$25,0),1)),""),"Task not found!")</f>
        <v/>
      </c>
      <c r="D2557" s="385"/>
      <c r="E2557" s="149"/>
      <c r="F2557" s="149"/>
      <c r="G2557" s="150"/>
    </row>
    <row r="2558" spans="2:7" x14ac:dyDescent="0.25">
      <c r="B2558" s="382"/>
      <c r="C2558" s="383" t="str">
        <f>IFERROR(IF(LEN(B2558)&gt;0,IF(INDEX(TasksList!$C$6:$C$25,MATCH(LEFT(B2558,SEARCH(" - ",B2558)-1)*1,TasksList!$B$6:$B$25,0),1)=0,"",INDEX(TasksList!$C$6:$C$25,MATCH(LEFT(B2558,SEARCH(" - ",B2558)-1)*1,TasksList!$B$6:$B$25,0),1)),""),"Task not found!")</f>
        <v/>
      </c>
      <c r="D2558" s="385"/>
      <c r="E2558" s="149"/>
      <c r="F2558" s="149"/>
      <c r="G2558" s="150"/>
    </row>
    <row r="2559" spans="2:7" x14ac:dyDescent="0.25">
      <c r="B2559" s="382"/>
      <c r="C2559" s="383" t="str">
        <f>IFERROR(IF(LEN(B2559)&gt;0,IF(INDEX(TasksList!$C$6:$C$25,MATCH(LEFT(B2559,SEARCH(" - ",B2559)-1)*1,TasksList!$B$6:$B$25,0),1)=0,"",INDEX(TasksList!$C$6:$C$25,MATCH(LEFT(B2559,SEARCH(" - ",B2559)-1)*1,TasksList!$B$6:$B$25,0),1)),""),"Task not found!")</f>
        <v/>
      </c>
      <c r="D2559" s="385"/>
      <c r="E2559" s="149"/>
      <c r="F2559" s="149"/>
      <c r="G2559" s="150"/>
    </row>
    <row r="2560" spans="2:7" x14ac:dyDescent="0.25">
      <c r="B2560" s="382"/>
      <c r="C2560" s="383" t="str">
        <f>IFERROR(IF(LEN(B2560)&gt;0,IF(INDEX(TasksList!$C$6:$C$25,MATCH(LEFT(B2560,SEARCH(" - ",B2560)-1)*1,TasksList!$B$6:$B$25,0),1)=0,"",INDEX(TasksList!$C$6:$C$25,MATCH(LEFT(B2560,SEARCH(" - ",B2560)-1)*1,TasksList!$B$6:$B$25,0),1)),""),"Task not found!")</f>
        <v/>
      </c>
      <c r="D2560" s="385"/>
      <c r="E2560" s="149"/>
      <c r="F2560" s="149"/>
      <c r="G2560" s="150"/>
    </row>
    <row r="2561" spans="2:7" x14ac:dyDescent="0.25">
      <c r="B2561" s="382"/>
      <c r="C2561" s="383" t="str">
        <f>IFERROR(IF(LEN(B2561)&gt;0,IF(INDEX(TasksList!$C$6:$C$25,MATCH(LEFT(B2561,SEARCH(" - ",B2561)-1)*1,TasksList!$B$6:$B$25,0),1)=0,"",INDEX(TasksList!$C$6:$C$25,MATCH(LEFT(B2561,SEARCH(" - ",B2561)-1)*1,TasksList!$B$6:$B$25,0),1)),""),"Task not found!")</f>
        <v/>
      </c>
      <c r="D2561" s="385"/>
      <c r="E2561" s="149"/>
      <c r="F2561" s="149"/>
      <c r="G2561" s="150"/>
    </row>
    <row r="2562" spans="2:7" x14ac:dyDescent="0.25">
      <c r="B2562" s="382"/>
      <c r="C2562" s="383" t="str">
        <f>IFERROR(IF(LEN(B2562)&gt;0,IF(INDEX(TasksList!$C$6:$C$25,MATCH(LEFT(B2562,SEARCH(" - ",B2562)-1)*1,TasksList!$B$6:$B$25,0),1)=0,"",INDEX(TasksList!$C$6:$C$25,MATCH(LEFT(B2562,SEARCH(" - ",B2562)-1)*1,TasksList!$B$6:$B$25,0),1)),""),"Task not found!")</f>
        <v/>
      </c>
      <c r="D2562" s="385"/>
      <c r="E2562" s="149"/>
      <c r="F2562" s="149"/>
      <c r="G2562" s="150"/>
    </row>
    <row r="2563" spans="2:7" x14ac:dyDescent="0.25">
      <c r="B2563" s="382"/>
      <c r="C2563" s="383" t="str">
        <f>IFERROR(IF(LEN(B2563)&gt;0,IF(INDEX(TasksList!$C$6:$C$25,MATCH(LEFT(B2563,SEARCH(" - ",B2563)-1)*1,TasksList!$B$6:$B$25,0),1)=0,"",INDEX(TasksList!$C$6:$C$25,MATCH(LEFT(B2563,SEARCH(" - ",B2563)-1)*1,TasksList!$B$6:$B$25,0),1)),""),"Task not found!")</f>
        <v/>
      </c>
      <c r="D2563" s="385"/>
      <c r="E2563" s="149"/>
      <c r="F2563" s="149"/>
      <c r="G2563" s="150"/>
    </row>
    <row r="2564" spans="2:7" x14ac:dyDescent="0.25">
      <c r="B2564" s="382"/>
      <c r="C2564" s="383" t="str">
        <f>IFERROR(IF(LEN(B2564)&gt;0,IF(INDEX(TasksList!$C$6:$C$25,MATCH(LEFT(B2564,SEARCH(" - ",B2564)-1)*1,TasksList!$B$6:$B$25,0),1)=0,"",INDEX(TasksList!$C$6:$C$25,MATCH(LEFT(B2564,SEARCH(" - ",B2564)-1)*1,TasksList!$B$6:$B$25,0),1)),""),"Task not found!")</f>
        <v/>
      </c>
      <c r="D2564" s="385"/>
      <c r="E2564" s="149"/>
      <c r="F2564" s="149"/>
      <c r="G2564" s="150"/>
    </row>
    <row r="2565" spans="2:7" x14ac:dyDescent="0.25">
      <c r="B2565" s="382"/>
      <c r="C2565" s="383" t="str">
        <f>IFERROR(IF(LEN(B2565)&gt;0,IF(INDEX(TasksList!$C$6:$C$25,MATCH(LEFT(B2565,SEARCH(" - ",B2565)-1)*1,TasksList!$B$6:$B$25,0),1)=0,"",INDEX(TasksList!$C$6:$C$25,MATCH(LEFT(B2565,SEARCH(" - ",B2565)-1)*1,TasksList!$B$6:$B$25,0),1)),""),"Task not found!")</f>
        <v/>
      </c>
      <c r="D2565" s="385"/>
      <c r="E2565" s="149"/>
      <c r="F2565" s="149"/>
      <c r="G2565" s="150"/>
    </row>
    <row r="2566" spans="2:7" x14ac:dyDescent="0.25">
      <c r="B2566" s="382"/>
      <c r="C2566" s="383" t="str">
        <f>IFERROR(IF(LEN(B2566)&gt;0,IF(INDEX(TasksList!$C$6:$C$25,MATCH(LEFT(B2566,SEARCH(" - ",B2566)-1)*1,TasksList!$B$6:$B$25,0),1)=0,"",INDEX(TasksList!$C$6:$C$25,MATCH(LEFT(B2566,SEARCH(" - ",B2566)-1)*1,TasksList!$B$6:$B$25,0),1)),""),"Task not found!")</f>
        <v/>
      </c>
      <c r="D2566" s="385"/>
      <c r="E2566" s="149"/>
      <c r="F2566" s="149"/>
      <c r="G2566" s="150"/>
    </row>
    <row r="2567" spans="2:7" x14ac:dyDescent="0.25">
      <c r="B2567" s="382"/>
      <c r="C2567" s="383" t="str">
        <f>IFERROR(IF(LEN(B2567)&gt;0,IF(INDEX(TasksList!$C$6:$C$25,MATCH(LEFT(B2567,SEARCH(" - ",B2567)-1)*1,TasksList!$B$6:$B$25,0),1)=0,"",INDEX(TasksList!$C$6:$C$25,MATCH(LEFT(B2567,SEARCH(" - ",B2567)-1)*1,TasksList!$B$6:$B$25,0),1)),""),"Task not found!")</f>
        <v/>
      </c>
      <c r="D2567" s="385"/>
      <c r="E2567" s="149"/>
      <c r="F2567" s="149"/>
      <c r="G2567" s="150"/>
    </row>
    <row r="2568" spans="2:7" x14ac:dyDescent="0.25">
      <c r="B2568" s="382"/>
      <c r="C2568" s="383" t="str">
        <f>IFERROR(IF(LEN(B2568)&gt;0,IF(INDEX(TasksList!$C$6:$C$25,MATCH(LEFT(B2568,SEARCH(" - ",B2568)-1)*1,TasksList!$B$6:$B$25,0),1)=0,"",INDEX(TasksList!$C$6:$C$25,MATCH(LEFT(B2568,SEARCH(" - ",B2568)-1)*1,TasksList!$B$6:$B$25,0),1)),""),"Task not found!")</f>
        <v/>
      </c>
      <c r="D2568" s="385"/>
      <c r="E2568" s="149"/>
      <c r="F2568" s="149"/>
      <c r="G2568" s="150"/>
    </row>
    <row r="2569" spans="2:7" x14ac:dyDescent="0.25">
      <c r="B2569" s="382"/>
      <c r="C2569" s="383" t="str">
        <f>IFERROR(IF(LEN(B2569)&gt;0,IF(INDEX(TasksList!$C$6:$C$25,MATCH(LEFT(B2569,SEARCH(" - ",B2569)-1)*1,TasksList!$B$6:$B$25,0),1)=0,"",INDEX(TasksList!$C$6:$C$25,MATCH(LEFT(B2569,SEARCH(" - ",B2569)-1)*1,TasksList!$B$6:$B$25,0),1)),""),"Task not found!")</f>
        <v/>
      </c>
      <c r="D2569" s="385"/>
      <c r="E2569" s="149"/>
      <c r="F2569" s="149"/>
      <c r="G2569" s="150"/>
    </row>
    <row r="2570" spans="2:7" x14ac:dyDescent="0.25">
      <c r="B2570" s="382"/>
      <c r="C2570" s="383" t="str">
        <f>IFERROR(IF(LEN(B2570)&gt;0,IF(INDEX(TasksList!$C$6:$C$25,MATCH(LEFT(B2570,SEARCH(" - ",B2570)-1)*1,TasksList!$B$6:$B$25,0),1)=0,"",INDEX(TasksList!$C$6:$C$25,MATCH(LEFT(B2570,SEARCH(" - ",B2570)-1)*1,TasksList!$B$6:$B$25,0),1)),""),"Task not found!")</f>
        <v/>
      </c>
      <c r="D2570" s="385"/>
      <c r="E2570" s="149"/>
      <c r="F2570" s="149"/>
      <c r="G2570" s="150"/>
    </row>
    <row r="2571" spans="2:7" x14ac:dyDescent="0.25">
      <c r="B2571" s="382"/>
      <c r="C2571" s="383" t="str">
        <f>IFERROR(IF(LEN(B2571)&gt;0,IF(INDEX(TasksList!$C$6:$C$25,MATCH(LEFT(B2571,SEARCH(" - ",B2571)-1)*1,TasksList!$B$6:$B$25,0),1)=0,"",INDEX(TasksList!$C$6:$C$25,MATCH(LEFT(B2571,SEARCH(" - ",B2571)-1)*1,TasksList!$B$6:$B$25,0),1)),""),"Task not found!")</f>
        <v/>
      </c>
      <c r="D2571" s="385"/>
      <c r="E2571" s="149"/>
      <c r="F2571" s="149"/>
      <c r="G2571" s="150"/>
    </row>
    <row r="2572" spans="2:7" x14ac:dyDescent="0.25">
      <c r="B2572" s="382"/>
      <c r="C2572" s="383" t="str">
        <f>IFERROR(IF(LEN(B2572)&gt;0,IF(INDEX(TasksList!$C$6:$C$25,MATCH(LEFT(B2572,SEARCH(" - ",B2572)-1)*1,TasksList!$B$6:$B$25,0),1)=0,"",INDEX(TasksList!$C$6:$C$25,MATCH(LEFT(B2572,SEARCH(" - ",B2572)-1)*1,TasksList!$B$6:$B$25,0),1)),""),"Task not found!")</f>
        <v/>
      </c>
      <c r="D2572" s="385"/>
      <c r="E2572" s="149"/>
      <c r="F2572" s="149"/>
      <c r="G2572" s="150"/>
    </row>
    <row r="2573" spans="2:7" x14ac:dyDescent="0.25">
      <c r="B2573" s="382"/>
      <c r="C2573" s="383" t="str">
        <f>IFERROR(IF(LEN(B2573)&gt;0,IF(INDEX(TasksList!$C$6:$C$25,MATCH(LEFT(B2573,SEARCH(" - ",B2573)-1)*1,TasksList!$B$6:$B$25,0),1)=0,"",INDEX(TasksList!$C$6:$C$25,MATCH(LEFT(B2573,SEARCH(" - ",B2573)-1)*1,TasksList!$B$6:$B$25,0),1)),""),"Task not found!")</f>
        <v/>
      </c>
      <c r="D2573" s="385"/>
      <c r="E2573" s="149"/>
      <c r="F2573" s="149"/>
      <c r="G2573" s="150"/>
    </row>
    <row r="2574" spans="2:7" x14ac:dyDescent="0.25">
      <c r="B2574" s="382"/>
      <c r="C2574" s="383" t="str">
        <f>IFERROR(IF(LEN(B2574)&gt;0,IF(INDEX(TasksList!$C$6:$C$25,MATCH(LEFT(B2574,SEARCH(" - ",B2574)-1)*1,TasksList!$B$6:$B$25,0),1)=0,"",INDEX(TasksList!$C$6:$C$25,MATCH(LEFT(B2574,SEARCH(" - ",B2574)-1)*1,TasksList!$B$6:$B$25,0),1)),""),"Task not found!")</f>
        <v/>
      </c>
      <c r="D2574" s="385"/>
      <c r="E2574" s="149"/>
      <c r="F2574" s="149"/>
      <c r="G2574" s="150"/>
    </row>
    <row r="2575" spans="2:7" x14ac:dyDescent="0.25">
      <c r="B2575" s="382"/>
      <c r="C2575" s="383" t="str">
        <f>IFERROR(IF(LEN(B2575)&gt;0,IF(INDEX(TasksList!$C$6:$C$25,MATCH(LEFT(B2575,SEARCH(" - ",B2575)-1)*1,TasksList!$B$6:$B$25,0),1)=0,"",INDEX(TasksList!$C$6:$C$25,MATCH(LEFT(B2575,SEARCH(" - ",B2575)-1)*1,TasksList!$B$6:$B$25,0),1)),""),"Task not found!")</f>
        <v/>
      </c>
      <c r="D2575" s="385"/>
      <c r="E2575" s="149"/>
      <c r="F2575" s="149"/>
      <c r="G2575" s="150"/>
    </row>
    <row r="2576" spans="2:7" x14ac:dyDescent="0.25">
      <c r="B2576" s="382"/>
      <c r="C2576" s="383" t="str">
        <f>IFERROR(IF(LEN(B2576)&gt;0,IF(INDEX(TasksList!$C$6:$C$25,MATCH(LEFT(B2576,SEARCH(" - ",B2576)-1)*1,TasksList!$B$6:$B$25,0),1)=0,"",INDEX(TasksList!$C$6:$C$25,MATCH(LEFT(B2576,SEARCH(" - ",B2576)-1)*1,TasksList!$B$6:$B$25,0),1)),""),"Task not found!")</f>
        <v/>
      </c>
      <c r="D2576" s="385"/>
      <c r="E2576" s="149"/>
      <c r="F2576" s="149"/>
      <c r="G2576" s="150"/>
    </row>
    <row r="2577" spans="2:7" x14ac:dyDescent="0.25">
      <c r="B2577" s="382"/>
      <c r="C2577" s="383" t="str">
        <f>IFERROR(IF(LEN(B2577)&gt;0,IF(INDEX(TasksList!$C$6:$C$25,MATCH(LEFT(B2577,SEARCH(" - ",B2577)-1)*1,TasksList!$B$6:$B$25,0),1)=0,"",INDEX(TasksList!$C$6:$C$25,MATCH(LEFT(B2577,SEARCH(" - ",B2577)-1)*1,TasksList!$B$6:$B$25,0),1)),""),"Task not found!")</f>
        <v/>
      </c>
      <c r="D2577" s="385"/>
      <c r="E2577" s="149"/>
      <c r="F2577" s="149"/>
      <c r="G2577" s="150"/>
    </row>
    <row r="2578" spans="2:7" x14ac:dyDescent="0.25">
      <c r="B2578" s="382"/>
      <c r="C2578" s="383" t="str">
        <f>IFERROR(IF(LEN(B2578)&gt;0,IF(INDEX(TasksList!$C$6:$C$25,MATCH(LEFT(B2578,SEARCH(" - ",B2578)-1)*1,TasksList!$B$6:$B$25,0),1)=0,"",INDEX(TasksList!$C$6:$C$25,MATCH(LEFT(B2578,SEARCH(" - ",B2578)-1)*1,TasksList!$B$6:$B$25,0),1)),""),"Task not found!")</f>
        <v/>
      </c>
      <c r="D2578" s="385"/>
      <c r="E2578" s="149"/>
      <c r="F2578" s="149"/>
      <c r="G2578" s="150"/>
    </row>
    <row r="2579" spans="2:7" x14ac:dyDescent="0.25">
      <c r="B2579" s="382"/>
      <c r="C2579" s="383" t="str">
        <f>IFERROR(IF(LEN(B2579)&gt;0,IF(INDEX(TasksList!$C$6:$C$25,MATCH(LEFT(B2579,SEARCH(" - ",B2579)-1)*1,TasksList!$B$6:$B$25,0),1)=0,"",INDEX(TasksList!$C$6:$C$25,MATCH(LEFT(B2579,SEARCH(" - ",B2579)-1)*1,TasksList!$B$6:$B$25,0),1)),""),"Task not found!")</f>
        <v/>
      </c>
      <c r="D2579" s="385"/>
      <c r="E2579" s="149"/>
      <c r="F2579" s="149"/>
      <c r="G2579" s="150"/>
    </row>
    <row r="2580" spans="2:7" x14ac:dyDescent="0.25">
      <c r="B2580" s="382"/>
      <c r="C2580" s="383" t="str">
        <f>IFERROR(IF(LEN(B2580)&gt;0,IF(INDEX(TasksList!$C$6:$C$25,MATCH(LEFT(B2580,SEARCH(" - ",B2580)-1)*1,TasksList!$B$6:$B$25,0),1)=0,"",INDEX(TasksList!$C$6:$C$25,MATCH(LEFT(B2580,SEARCH(" - ",B2580)-1)*1,TasksList!$B$6:$B$25,0),1)),""),"Task not found!")</f>
        <v/>
      </c>
      <c r="D2580" s="385"/>
      <c r="E2580" s="149"/>
      <c r="F2580" s="149"/>
      <c r="G2580" s="150"/>
    </row>
    <row r="2581" spans="2:7" x14ac:dyDescent="0.25">
      <c r="B2581" s="382"/>
      <c r="C2581" s="383" t="str">
        <f>IFERROR(IF(LEN(B2581)&gt;0,IF(INDEX(TasksList!$C$6:$C$25,MATCH(LEFT(B2581,SEARCH(" - ",B2581)-1)*1,TasksList!$B$6:$B$25,0),1)=0,"",INDEX(TasksList!$C$6:$C$25,MATCH(LEFT(B2581,SEARCH(" - ",B2581)-1)*1,TasksList!$B$6:$B$25,0),1)),""),"Task not found!")</f>
        <v/>
      </c>
      <c r="D2581" s="385"/>
      <c r="E2581" s="149"/>
      <c r="F2581" s="149"/>
      <c r="G2581" s="150"/>
    </row>
    <row r="2582" spans="2:7" x14ac:dyDescent="0.25">
      <c r="B2582" s="382"/>
      <c r="C2582" s="383" t="str">
        <f>IFERROR(IF(LEN(B2582)&gt;0,IF(INDEX(TasksList!$C$6:$C$25,MATCH(LEFT(B2582,SEARCH(" - ",B2582)-1)*1,TasksList!$B$6:$B$25,0),1)=0,"",INDEX(TasksList!$C$6:$C$25,MATCH(LEFT(B2582,SEARCH(" - ",B2582)-1)*1,TasksList!$B$6:$B$25,0),1)),""),"Task not found!")</f>
        <v/>
      </c>
      <c r="D2582" s="385"/>
      <c r="E2582" s="149"/>
      <c r="F2582" s="149"/>
      <c r="G2582" s="150"/>
    </row>
    <row r="2583" spans="2:7" x14ac:dyDescent="0.25">
      <c r="B2583" s="382"/>
      <c r="C2583" s="383" t="str">
        <f>IFERROR(IF(LEN(B2583)&gt;0,IF(INDEX(TasksList!$C$6:$C$25,MATCH(LEFT(B2583,SEARCH(" - ",B2583)-1)*1,TasksList!$B$6:$B$25,0),1)=0,"",INDEX(TasksList!$C$6:$C$25,MATCH(LEFT(B2583,SEARCH(" - ",B2583)-1)*1,TasksList!$B$6:$B$25,0),1)),""),"Task not found!")</f>
        <v/>
      </c>
      <c r="D2583" s="385"/>
      <c r="E2583" s="149"/>
      <c r="F2583" s="149"/>
      <c r="G2583" s="150"/>
    </row>
    <row r="2584" spans="2:7" x14ac:dyDescent="0.25">
      <c r="B2584" s="382"/>
      <c r="C2584" s="383" t="str">
        <f>IFERROR(IF(LEN(B2584)&gt;0,IF(INDEX(TasksList!$C$6:$C$25,MATCH(LEFT(B2584,SEARCH(" - ",B2584)-1)*1,TasksList!$B$6:$B$25,0),1)=0,"",INDEX(TasksList!$C$6:$C$25,MATCH(LEFT(B2584,SEARCH(" - ",B2584)-1)*1,TasksList!$B$6:$B$25,0),1)),""),"Task not found!")</f>
        <v/>
      </c>
      <c r="D2584" s="385"/>
      <c r="E2584" s="149"/>
      <c r="F2584" s="149"/>
      <c r="G2584" s="150"/>
    </row>
    <row r="2585" spans="2:7" x14ac:dyDescent="0.25">
      <c r="B2585" s="382"/>
      <c r="C2585" s="383" t="str">
        <f>IFERROR(IF(LEN(B2585)&gt;0,IF(INDEX(TasksList!$C$6:$C$25,MATCH(LEFT(B2585,SEARCH(" - ",B2585)-1)*1,TasksList!$B$6:$B$25,0),1)=0,"",INDEX(TasksList!$C$6:$C$25,MATCH(LEFT(B2585,SEARCH(" - ",B2585)-1)*1,TasksList!$B$6:$B$25,0),1)),""),"Task not found!")</f>
        <v/>
      </c>
      <c r="D2585" s="385"/>
      <c r="E2585" s="149"/>
      <c r="F2585" s="149"/>
      <c r="G2585" s="150"/>
    </row>
    <row r="2586" spans="2:7" x14ac:dyDescent="0.25">
      <c r="B2586" s="382"/>
      <c r="C2586" s="383" t="str">
        <f>IFERROR(IF(LEN(B2586)&gt;0,IF(INDEX(TasksList!$C$6:$C$25,MATCH(LEFT(B2586,SEARCH(" - ",B2586)-1)*1,TasksList!$B$6:$B$25,0),1)=0,"",INDEX(TasksList!$C$6:$C$25,MATCH(LEFT(B2586,SEARCH(" - ",B2586)-1)*1,TasksList!$B$6:$B$25,0),1)),""),"Task not found!")</f>
        <v/>
      </c>
      <c r="D2586" s="385"/>
      <c r="E2586" s="149"/>
      <c r="F2586" s="149"/>
      <c r="G2586" s="150"/>
    </row>
    <row r="2587" spans="2:7" x14ac:dyDescent="0.25">
      <c r="B2587" s="382"/>
      <c r="C2587" s="383" t="str">
        <f>IFERROR(IF(LEN(B2587)&gt;0,IF(INDEX(TasksList!$C$6:$C$25,MATCH(LEFT(B2587,SEARCH(" - ",B2587)-1)*1,TasksList!$B$6:$B$25,0),1)=0,"",INDEX(TasksList!$C$6:$C$25,MATCH(LEFT(B2587,SEARCH(" - ",B2587)-1)*1,TasksList!$B$6:$B$25,0),1)),""),"Task not found!")</f>
        <v/>
      </c>
      <c r="D2587" s="385"/>
      <c r="E2587" s="149"/>
      <c r="F2587" s="149"/>
      <c r="G2587" s="150"/>
    </row>
    <row r="2588" spans="2:7" x14ac:dyDescent="0.25">
      <c r="B2588" s="382"/>
      <c r="C2588" s="383" t="str">
        <f>IFERROR(IF(LEN(B2588)&gt;0,IF(INDEX(TasksList!$C$6:$C$25,MATCH(LEFT(B2588,SEARCH(" - ",B2588)-1)*1,TasksList!$B$6:$B$25,0),1)=0,"",INDEX(TasksList!$C$6:$C$25,MATCH(LEFT(B2588,SEARCH(" - ",B2588)-1)*1,TasksList!$B$6:$B$25,0),1)),""),"Task not found!")</f>
        <v/>
      </c>
      <c r="D2588" s="385"/>
      <c r="E2588" s="149"/>
      <c r="F2588" s="149"/>
      <c r="G2588" s="150"/>
    </row>
    <row r="2589" spans="2:7" x14ac:dyDescent="0.25">
      <c r="B2589" s="382"/>
      <c r="C2589" s="383" t="str">
        <f>IFERROR(IF(LEN(B2589)&gt;0,IF(INDEX(TasksList!$C$6:$C$25,MATCH(LEFT(B2589,SEARCH(" - ",B2589)-1)*1,TasksList!$B$6:$B$25,0),1)=0,"",INDEX(TasksList!$C$6:$C$25,MATCH(LEFT(B2589,SEARCH(" - ",B2589)-1)*1,TasksList!$B$6:$B$25,0),1)),""),"Task not found!")</f>
        <v/>
      </c>
      <c r="D2589" s="385"/>
      <c r="E2589" s="149"/>
      <c r="F2589" s="149"/>
      <c r="G2589" s="150"/>
    </row>
    <row r="2590" spans="2:7" x14ac:dyDescent="0.25">
      <c r="B2590" s="382"/>
      <c r="C2590" s="383" t="str">
        <f>IFERROR(IF(LEN(B2590)&gt;0,IF(INDEX(TasksList!$C$6:$C$25,MATCH(LEFT(B2590,SEARCH(" - ",B2590)-1)*1,TasksList!$B$6:$B$25,0),1)=0,"",INDEX(TasksList!$C$6:$C$25,MATCH(LEFT(B2590,SEARCH(" - ",B2590)-1)*1,TasksList!$B$6:$B$25,0),1)),""),"Task not found!")</f>
        <v/>
      </c>
      <c r="D2590" s="385"/>
      <c r="E2590" s="149"/>
      <c r="F2590" s="149"/>
      <c r="G2590" s="150"/>
    </row>
    <row r="2591" spans="2:7" x14ac:dyDescent="0.25">
      <c r="B2591" s="382"/>
      <c r="C2591" s="383" t="str">
        <f>IFERROR(IF(LEN(B2591)&gt;0,IF(INDEX(TasksList!$C$6:$C$25,MATCH(LEFT(B2591,SEARCH(" - ",B2591)-1)*1,TasksList!$B$6:$B$25,0),1)=0,"",INDEX(TasksList!$C$6:$C$25,MATCH(LEFT(B2591,SEARCH(" - ",B2591)-1)*1,TasksList!$B$6:$B$25,0),1)),""),"Task not found!")</f>
        <v/>
      </c>
      <c r="D2591" s="385"/>
      <c r="E2591" s="149"/>
      <c r="F2591" s="149"/>
      <c r="G2591" s="150"/>
    </row>
    <row r="2592" spans="2:7" x14ac:dyDescent="0.25">
      <c r="B2592" s="382"/>
      <c r="C2592" s="383" t="str">
        <f>IFERROR(IF(LEN(B2592)&gt;0,IF(INDEX(TasksList!$C$6:$C$25,MATCH(LEFT(B2592,SEARCH(" - ",B2592)-1)*1,TasksList!$B$6:$B$25,0),1)=0,"",INDEX(TasksList!$C$6:$C$25,MATCH(LEFT(B2592,SEARCH(" - ",B2592)-1)*1,TasksList!$B$6:$B$25,0),1)),""),"Task not found!")</f>
        <v/>
      </c>
      <c r="D2592" s="385"/>
      <c r="E2592" s="149"/>
      <c r="F2592" s="149"/>
      <c r="G2592" s="150"/>
    </row>
    <row r="2593" spans="2:7" x14ac:dyDescent="0.25">
      <c r="B2593" s="382"/>
      <c r="C2593" s="383" t="str">
        <f>IFERROR(IF(LEN(B2593)&gt;0,IF(INDEX(TasksList!$C$6:$C$25,MATCH(LEFT(B2593,SEARCH(" - ",B2593)-1)*1,TasksList!$B$6:$B$25,0),1)=0,"",INDEX(TasksList!$C$6:$C$25,MATCH(LEFT(B2593,SEARCH(" - ",B2593)-1)*1,TasksList!$B$6:$B$25,0),1)),""),"Task not found!")</f>
        <v/>
      </c>
      <c r="D2593" s="385"/>
      <c r="E2593" s="149"/>
      <c r="F2593" s="149"/>
      <c r="G2593" s="150"/>
    </row>
    <row r="2594" spans="2:7" x14ac:dyDescent="0.25">
      <c r="B2594" s="382"/>
      <c r="C2594" s="383" t="str">
        <f>IFERROR(IF(LEN(B2594)&gt;0,IF(INDEX(TasksList!$C$6:$C$25,MATCH(LEFT(B2594,SEARCH(" - ",B2594)-1)*1,TasksList!$B$6:$B$25,0),1)=0,"",INDEX(TasksList!$C$6:$C$25,MATCH(LEFT(B2594,SEARCH(" - ",B2594)-1)*1,TasksList!$B$6:$B$25,0),1)),""),"Task not found!")</f>
        <v/>
      </c>
      <c r="D2594" s="385"/>
      <c r="E2594" s="149"/>
      <c r="F2594" s="149"/>
      <c r="G2594" s="150"/>
    </row>
    <row r="2595" spans="2:7" x14ac:dyDescent="0.25">
      <c r="B2595" s="382"/>
      <c r="C2595" s="383" t="str">
        <f>IFERROR(IF(LEN(B2595)&gt;0,IF(INDEX(TasksList!$C$6:$C$25,MATCH(LEFT(B2595,SEARCH(" - ",B2595)-1)*1,TasksList!$B$6:$B$25,0),1)=0,"",INDEX(TasksList!$C$6:$C$25,MATCH(LEFT(B2595,SEARCH(" - ",B2595)-1)*1,TasksList!$B$6:$B$25,0),1)),""),"Task not found!")</f>
        <v/>
      </c>
      <c r="D2595" s="385"/>
      <c r="E2595" s="149"/>
      <c r="F2595" s="149"/>
      <c r="G2595" s="150"/>
    </row>
    <row r="2596" spans="2:7" x14ac:dyDescent="0.25">
      <c r="B2596" s="382"/>
      <c r="C2596" s="383" t="str">
        <f>IFERROR(IF(LEN(B2596)&gt;0,IF(INDEX(TasksList!$C$6:$C$25,MATCH(LEFT(B2596,SEARCH(" - ",B2596)-1)*1,TasksList!$B$6:$B$25,0),1)=0,"",INDEX(TasksList!$C$6:$C$25,MATCH(LEFT(B2596,SEARCH(" - ",B2596)-1)*1,TasksList!$B$6:$B$25,0),1)),""),"Task not found!")</f>
        <v/>
      </c>
      <c r="D2596" s="385"/>
      <c r="E2596" s="149"/>
      <c r="F2596" s="149"/>
      <c r="G2596" s="150"/>
    </row>
    <row r="2597" spans="2:7" x14ac:dyDescent="0.25">
      <c r="B2597" s="382"/>
      <c r="C2597" s="383" t="str">
        <f>IFERROR(IF(LEN(B2597)&gt;0,IF(INDEX(TasksList!$C$6:$C$25,MATCH(LEFT(B2597,SEARCH(" - ",B2597)-1)*1,TasksList!$B$6:$B$25,0),1)=0,"",INDEX(TasksList!$C$6:$C$25,MATCH(LEFT(B2597,SEARCH(" - ",B2597)-1)*1,TasksList!$B$6:$B$25,0),1)),""),"Task not found!")</f>
        <v/>
      </c>
      <c r="D2597" s="385"/>
      <c r="E2597" s="149"/>
      <c r="F2597" s="149"/>
      <c r="G2597" s="150"/>
    </row>
    <row r="2598" spans="2:7" x14ac:dyDescent="0.25">
      <c r="B2598" s="382"/>
      <c r="C2598" s="383" t="str">
        <f>IFERROR(IF(LEN(B2598)&gt;0,IF(INDEX(TasksList!$C$6:$C$25,MATCH(LEFT(B2598,SEARCH(" - ",B2598)-1)*1,TasksList!$B$6:$B$25,0),1)=0,"",INDEX(TasksList!$C$6:$C$25,MATCH(LEFT(B2598,SEARCH(" - ",B2598)-1)*1,TasksList!$B$6:$B$25,0),1)),""),"Task not found!")</f>
        <v/>
      </c>
      <c r="D2598" s="385"/>
      <c r="E2598" s="149"/>
      <c r="F2598" s="149"/>
      <c r="G2598" s="150"/>
    </row>
    <row r="2599" spans="2:7" x14ac:dyDescent="0.25">
      <c r="B2599" s="382"/>
      <c r="C2599" s="383" t="str">
        <f>IFERROR(IF(LEN(B2599)&gt;0,IF(INDEX(TasksList!$C$6:$C$25,MATCH(LEFT(B2599,SEARCH(" - ",B2599)-1)*1,TasksList!$B$6:$B$25,0),1)=0,"",INDEX(TasksList!$C$6:$C$25,MATCH(LEFT(B2599,SEARCH(" - ",B2599)-1)*1,TasksList!$B$6:$B$25,0),1)),""),"Task not found!")</f>
        <v/>
      </c>
      <c r="D2599" s="385"/>
      <c r="E2599" s="149"/>
      <c r="F2599" s="149"/>
      <c r="G2599" s="150"/>
    </row>
    <row r="2600" spans="2:7" x14ac:dyDescent="0.25">
      <c r="B2600" s="382"/>
      <c r="C2600" s="383" t="str">
        <f>IFERROR(IF(LEN(B2600)&gt;0,IF(INDEX(TasksList!$C$6:$C$25,MATCH(LEFT(B2600,SEARCH(" - ",B2600)-1)*1,TasksList!$B$6:$B$25,0),1)=0,"",INDEX(TasksList!$C$6:$C$25,MATCH(LEFT(B2600,SEARCH(" - ",B2600)-1)*1,TasksList!$B$6:$B$25,0),1)),""),"Task not found!")</f>
        <v/>
      </c>
      <c r="D2600" s="385"/>
      <c r="E2600" s="149"/>
      <c r="F2600" s="149"/>
      <c r="G2600" s="150"/>
    </row>
    <row r="2601" spans="2:7" x14ac:dyDescent="0.25">
      <c r="B2601" s="382"/>
      <c r="C2601" s="383" t="str">
        <f>IFERROR(IF(LEN(B2601)&gt;0,IF(INDEX(TasksList!$C$6:$C$25,MATCH(LEFT(B2601,SEARCH(" - ",B2601)-1)*1,TasksList!$B$6:$B$25,0),1)=0,"",INDEX(TasksList!$C$6:$C$25,MATCH(LEFT(B2601,SEARCH(" - ",B2601)-1)*1,TasksList!$B$6:$B$25,0),1)),""),"Task not found!")</f>
        <v/>
      </c>
      <c r="D2601" s="385"/>
      <c r="E2601" s="149"/>
      <c r="F2601" s="149"/>
      <c r="G2601" s="150"/>
    </row>
    <row r="2602" spans="2:7" x14ac:dyDescent="0.25">
      <c r="B2602" s="382"/>
      <c r="C2602" s="383" t="str">
        <f>IFERROR(IF(LEN(B2602)&gt;0,IF(INDEX(TasksList!$C$6:$C$25,MATCH(LEFT(B2602,SEARCH(" - ",B2602)-1)*1,TasksList!$B$6:$B$25,0),1)=0,"",INDEX(TasksList!$C$6:$C$25,MATCH(LEFT(B2602,SEARCH(" - ",B2602)-1)*1,TasksList!$B$6:$B$25,0),1)),""),"Task not found!")</f>
        <v/>
      </c>
      <c r="D2602" s="385"/>
      <c r="E2602" s="149"/>
      <c r="F2602" s="149"/>
      <c r="G2602" s="150"/>
    </row>
    <row r="2603" spans="2:7" x14ac:dyDescent="0.25">
      <c r="B2603" s="382"/>
      <c r="C2603" s="383" t="str">
        <f>IFERROR(IF(LEN(B2603)&gt;0,IF(INDEX(TasksList!$C$6:$C$25,MATCH(LEFT(B2603,SEARCH(" - ",B2603)-1)*1,TasksList!$B$6:$B$25,0),1)=0,"",INDEX(TasksList!$C$6:$C$25,MATCH(LEFT(B2603,SEARCH(" - ",B2603)-1)*1,TasksList!$B$6:$B$25,0),1)),""),"Task not found!")</f>
        <v/>
      </c>
      <c r="D2603" s="385"/>
      <c r="E2603" s="149"/>
      <c r="F2603" s="149"/>
      <c r="G2603" s="150"/>
    </row>
    <row r="2604" spans="2:7" x14ac:dyDescent="0.25">
      <c r="B2604" s="382"/>
      <c r="C2604" s="383" t="str">
        <f>IFERROR(IF(LEN(B2604)&gt;0,IF(INDEX(TasksList!$C$6:$C$25,MATCH(LEFT(B2604,SEARCH(" - ",B2604)-1)*1,TasksList!$B$6:$B$25,0),1)=0,"",INDEX(TasksList!$C$6:$C$25,MATCH(LEFT(B2604,SEARCH(" - ",B2604)-1)*1,TasksList!$B$6:$B$25,0),1)),""),"Task not found!")</f>
        <v/>
      </c>
      <c r="D2604" s="385"/>
      <c r="E2604" s="149"/>
      <c r="F2604" s="149"/>
      <c r="G2604" s="150"/>
    </row>
    <row r="2605" spans="2:7" x14ac:dyDescent="0.25">
      <c r="B2605" s="382"/>
      <c r="C2605" s="383" t="str">
        <f>IFERROR(IF(LEN(B2605)&gt;0,IF(INDEX(TasksList!$C$6:$C$25,MATCH(LEFT(B2605,SEARCH(" - ",B2605)-1)*1,TasksList!$B$6:$B$25,0),1)=0,"",INDEX(TasksList!$C$6:$C$25,MATCH(LEFT(B2605,SEARCH(" - ",B2605)-1)*1,TasksList!$B$6:$B$25,0),1)),""),"Task not found!")</f>
        <v/>
      </c>
      <c r="D2605" s="385"/>
      <c r="E2605" s="149"/>
      <c r="F2605" s="149"/>
      <c r="G2605" s="150"/>
    </row>
    <row r="2606" spans="2:7" x14ac:dyDescent="0.25">
      <c r="B2606" s="382"/>
      <c r="C2606" s="383" t="str">
        <f>IFERROR(IF(LEN(B2606)&gt;0,IF(INDEX(TasksList!$C$6:$C$25,MATCH(LEFT(B2606,SEARCH(" - ",B2606)-1)*1,TasksList!$B$6:$B$25,0),1)=0,"",INDEX(TasksList!$C$6:$C$25,MATCH(LEFT(B2606,SEARCH(" - ",B2606)-1)*1,TasksList!$B$6:$B$25,0),1)),""),"Task not found!")</f>
        <v/>
      </c>
      <c r="D2606" s="385"/>
      <c r="E2606" s="149"/>
      <c r="F2606" s="149"/>
      <c r="G2606" s="150"/>
    </row>
    <row r="2607" spans="2:7" x14ac:dyDescent="0.25">
      <c r="B2607" s="382"/>
      <c r="C2607" s="383" t="str">
        <f>IFERROR(IF(LEN(B2607)&gt;0,IF(INDEX(TasksList!$C$6:$C$25,MATCH(LEFT(B2607,SEARCH(" - ",B2607)-1)*1,TasksList!$B$6:$B$25,0),1)=0,"",INDEX(TasksList!$C$6:$C$25,MATCH(LEFT(B2607,SEARCH(" - ",B2607)-1)*1,TasksList!$B$6:$B$25,0),1)),""),"Task not found!")</f>
        <v/>
      </c>
      <c r="D2607" s="385"/>
      <c r="E2607" s="149"/>
      <c r="F2607" s="149"/>
      <c r="G2607" s="150"/>
    </row>
    <row r="2608" spans="2:7" x14ac:dyDescent="0.25">
      <c r="B2608" s="382"/>
      <c r="C2608" s="383" t="str">
        <f>IFERROR(IF(LEN(B2608)&gt;0,IF(INDEX(TasksList!$C$6:$C$25,MATCH(LEFT(B2608,SEARCH(" - ",B2608)-1)*1,TasksList!$B$6:$B$25,0),1)=0,"",INDEX(TasksList!$C$6:$C$25,MATCH(LEFT(B2608,SEARCH(" - ",B2608)-1)*1,TasksList!$B$6:$B$25,0),1)),""),"Task not found!")</f>
        <v/>
      </c>
      <c r="D2608" s="385"/>
      <c r="E2608" s="149"/>
      <c r="F2608" s="149"/>
      <c r="G2608" s="150"/>
    </row>
    <row r="2609" spans="2:7" x14ac:dyDescent="0.25">
      <c r="B2609" s="382"/>
      <c r="C2609" s="383" t="str">
        <f>IFERROR(IF(LEN(B2609)&gt;0,IF(INDEX(TasksList!$C$6:$C$25,MATCH(LEFT(B2609,SEARCH(" - ",B2609)-1)*1,TasksList!$B$6:$B$25,0),1)=0,"",INDEX(TasksList!$C$6:$C$25,MATCH(LEFT(B2609,SEARCH(" - ",B2609)-1)*1,TasksList!$B$6:$B$25,0),1)),""),"Task not found!")</f>
        <v/>
      </c>
      <c r="D2609" s="385"/>
      <c r="E2609" s="149"/>
      <c r="F2609" s="149"/>
      <c r="G2609" s="150"/>
    </row>
    <row r="2610" spans="2:7" x14ac:dyDescent="0.25">
      <c r="B2610" s="382"/>
      <c r="C2610" s="383" t="str">
        <f>IFERROR(IF(LEN(B2610)&gt;0,IF(INDEX(TasksList!$C$6:$C$25,MATCH(LEFT(B2610,SEARCH(" - ",B2610)-1)*1,TasksList!$B$6:$B$25,0),1)=0,"",INDEX(TasksList!$C$6:$C$25,MATCH(LEFT(B2610,SEARCH(" - ",B2610)-1)*1,TasksList!$B$6:$B$25,0),1)),""),"Task not found!")</f>
        <v/>
      </c>
      <c r="D2610" s="385"/>
      <c r="E2610" s="149"/>
      <c r="F2610" s="149"/>
      <c r="G2610" s="150"/>
    </row>
    <row r="2611" spans="2:7" x14ac:dyDescent="0.25">
      <c r="B2611" s="382"/>
      <c r="C2611" s="383" t="str">
        <f>IFERROR(IF(LEN(B2611)&gt;0,IF(INDEX(TasksList!$C$6:$C$25,MATCH(LEFT(B2611,SEARCH(" - ",B2611)-1)*1,TasksList!$B$6:$B$25,0),1)=0,"",INDEX(TasksList!$C$6:$C$25,MATCH(LEFT(B2611,SEARCH(" - ",B2611)-1)*1,TasksList!$B$6:$B$25,0),1)),""),"Task not found!")</f>
        <v/>
      </c>
      <c r="D2611" s="385"/>
      <c r="E2611" s="149"/>
      <c r="F2611" s="149"/>
      <c r="G2611" s="150"/>
    </row>
    <row r="2612" spans="2:7" x14ac:dyDescent="0.25">
      <c r="B2612" s="382"/>
      <c r="C2612" s="383" t="str">
        <f>IFERROR(IF(LEN(B2612)&gt;0,IF(INDEX(TasksList!$C$6:$C$25,MATCH(LEFT(B2612,SEARCH(" - ",B2612)-1)*1,TasksList!$B$6:$B$25,0),1)=0,"",INDEX(TasksList!$C$6:$C$25,MATCH(LEFT(B2612,SEARCH(" - ",B2612)-1)*1,TasksList!$B$6:$B$25,0),1)),""),"Task not found!")</f>
        <v/>
      </c>
      <c r="D2612" s="385"/>
      <c r="E2612" s="149"/>
      <c r="F2612" s="149"/>
      <c r="G2612" s="150"/>
    </row>
    <row r="2613" spans="2:7" x14ac:dyDescent="0.25">
      <c r="B2613" s="382"/>
      <c r="C2613" s="383" t="str">
        <f>IFERROR(IF(LEN(B2613)&gt;0,IF(INDEX(TasksList!$C$6:$C$25,MATCH(LEFT(B2613,SEARCH(" - ",B2613)-1)*1,TasksList!$B$6:$B$25,0),1)=0,"",INDEX(TasksList!$C$6:$C$25,MATCH(LEFT(B2613,SEARCH(" - ",B2613)-1)*1,TasksList!$B$6:$B$25,0),1)),""),"Task not found!")</f>
        <v/>
      </c>
      <c r="D2613" s="385"/>
      <c r="E2613" s="149"/>
      <c r="F2613" s="149"/>
      <c r="G2613" s="150"/>
    </row>
    <row r="2614" spans="2:7" x14ac:dyDescent="0.25">
      <c r="B2614" s="382"/>
      <c r="C2614" s="383" t="str">
        <f>IFERROR(IF(LEN(B2614)&gt;0,IF(INDEX(TasksList!$C$6:$C$25,MATCH(LEFT(B2614,SEARCH(" - ",B2614)-1)*1,TasksList!$B$6:$B$25,0),1)=0,"",INDEX(TasksList!$C$6:$C$25,MATCH(LEFT(B2614,SEARCH(" - ",B2614)-1)*1,TasksList!$B$6:$B$25,0),1)),""),"Task not found!")</f>
        <v/>
      </c>
      <c r="D2614" s="385"/>
      <c r="E2614" s="149"/>
      <c r="F2614" s="149"/>
      <c r="G2614" s="150"/>
    </row>
    <row r="2615" spans="2:7" x14ac:dyDescent="0.25">
      <c r="B2615" s="382"/>
      <c r="C2615" s="383" t="str">
        <f>IFERROR(IF(LEN(B2615)&gt;0,IF(INDEX(TasksList!$C$6:$C$25,MATCH(LEFT(B2615,SEARCH(" - ",B2615)-1)*1,TasksList!$B$6:$B$25,0),1)=0,"",INDEX(TasksList!$C$6:$C$25,MATCH(LEFT(B2615,SEARCH(" - ",B2615)-1)*1,TasksList!$B$6:$B$25,0),1)),""),"Task not found!")</f>
        <v/>
      </c>
      <c r="D2615" s="385"/>
      <c r="E2615" s="149"/>
      <c r="F2615" s="149"/>
      <c r="G2615" s="150"/>
    </row>
    <row r="2616" spans="2:7" x14ac:dyDescent="0.25">
      <c r="B2616" s="382"/>
      <c r="C2616" s="383" t="str">
        <f>IFERROR(IF(LEN(B2616)&gt;0,IF(INDEX(TasksList!$C$6:$C$25,MATCH(LEFT(B2616,SEARCH(" - ",B2616)-1)*1,TasksList!$B$6:$B$25,0),1)=0,"",INDEX(TasksList!$C$6:$C$25,MATCH(LEFT(B2616,SEARCH(" - ",B2616)-1)*1,TasksList!$B$6:$B$25,0),1)),""),"Task not found!")</f>
        <v/>
      </c>
      <c r="D2616" s="385"/>
      <c r="E2616" s="149"/>
      <c r="F2616" s="149"/>
      <c r="G2616" s="150"/>
    </row>
    <row r="2617" spans="2:7" x14ac:dyDescent="0.25">
      <c r="B2617" s="382"/>
      <c r="C2617" s="383" t="str">
        <f>IFERROR(IF(LEN(B2617)&gt;0,IF(INDEX(TasksList!$C$6:$C$25,MATCH(LEFT(B2617,SEARCH(" - ",B2617)-1)*1,TasksList!$B$6:$B$25,0),1)=0,"",INDEX(TasksList!$C$6:$C$25,MATCH(LEFT(B2617,SEARCH(" - ",B2617)-1)*1,TasksList!$B$6:$B$25,0),1)),""),"Task not found!")</f>
        <v/>
      </c>
      <c r="D2617" s="385"/>
      <c r="E2617" s="149"/>
      <c r="F2617" s="149"/>
      <c r="G2617" s="150"/>
    </row>
    <row r="2618" spans="2:7" x14ac:dyDescent="0.25">
      <c r="B2618" s="382"/>
      <c r="C2618" s="383" t="str">
        <f>IFERROR(IF(LEN(B2618)&gt;0,IF(INDEX(TasksList!$C$6:$C$25,MATCH(LEFT(B2618,SEARCH(" - ",B2618)-1)*1,TasksList!$B$6:$B$25,0),1)=0,"",INDEX(TasksList!$C$6:$C$25,MATCH(LEFT(B2618,SEARCH(" - ",B2618)-1)*1,TasksList!$B$6:$B$25,0),1)),""),"Task not found!")</f>
        <v/>
      </c>
      <c r="D2618" s="385"/>
      <c r="E2618" s="149"/>
      <c r="F2618" s="149"/>
      <c r="G2618" s="150"/>
    </row>
    <row r="2619" spans="2:7" x14ac:dyDescent="0.25">
      <c r="B2619" s="382"/>
      <c r="C2619" s="383" t="str">
        <f>IFERROR(IF(LEN(B2619)&gt;0,IF(INDEX(TasksList!$C$6:$C$25,MATCH(LEFT(B2619,SEARCH(" - ",B2619)-1)*1,TasksList!$B$6:$B$25,0),1)=0,"",INDEX(TasksList!$C$6:$C$25,MATCH(LEFT(B2619,SEARCH(" - ",B2619)-1)*1,TasksList!$B$6:$B$25,0),1)),""),"Task not found!")</f>
        <v/>
      </c>
      <c r="D2619" s="385"/>
      <c r="E2619" s="149"/>
      <c r="F2619" s="149"/>
      <c r="G2619" s="150"/>
    </row>
    <row r="2620" spans="2:7" x14ac:dyDescent="0.25">
      <c r="B2620" s="382"/>
      <c r="C2620" s="383" t="str">
        <f>IFERROR(IF(LEN(B2620)&gt;0,IF(INDEX(TasksList!$C$6:$C$25,MATCH(LEFT(B2620,SEARCH(" - ",B2620)-1)*1,TasksList!$B$6:$B$25,0),1)=0,"",INDEX(TasksList!$C$6:$C$25,MATCH(LEFT(B2620,SEARCH(" - ",B2620)-1)*1,TasksList!$B$6:$B$25,0),1)),""),"Task not found!")</f>
        <v/>
      </c>
      <c r="D2620" s="385"/>
      <c r="E2620" s="149"/>
      <c r="F2620" s="149"/>
      <c r="G2620" s="150"/>
    </row>
    <row r="2621" spans="2:7" x14ac:dyDescent="0.25">
      <c r="B2621" s="382"/>
      <c r="C2621" s="383" t="str">
        <f>IFERROR(IF(LEN(B2621)&gt;0,IF(INDEX(TasksList!$C$6:$C$25,MATCH(LEFT(B2621,SEARCH(" - ",B2621)-1)*1,TasksList!$B$6:$B$25,0),1)=0,"",INDEX(TasksList!$C$6:$C$25,MATCH(LEFT(B2621,SEARCH(" - ",B2621)-1)*1,TasksList!$B$6:$B$25,0),1)),""),"Task not found!")</f>
        <v/>
      </c>
      <c r="D2621" s="385"/>
      <c r="E2621" s="149"/>
      <c r="F2621" s="149"/>
      <c r="G2621" s="150"/>
    </row>
    <row r="2622" spans="2:7" x14ac:dyDescent="0.25">
      <c r="B2622" s="382"/>
      <c r="C2622" s="383" t="str">
        <f>IFERROR(IF(LEN(B2622)&gt;0,IF(INDEX(TasksList!$C$6:$C$25,MATCH(LEFT(B2622,SEARCH(" - ",B2622)-1)*1,TasksList!$B$6:$B$25,0),1)=0,"",INDEX(TasksList!$C$6:$C$25,MATCH(LEFT(B2622,SEARCH(" - ",B2622)-1)*1,TasksList!$B$6:$B$25,0),1)),""),"Task not found!")</f>
        <v/>
      </c>
      <c r="D2622" s="385"/>
      <c r="E2622" s="149"/>
      <c r="F2622" s="149"/>
      <c r="G2622" s="150"/>
    </row>
    <row r="2623" spans="2:7" x14ac:dyDescent="0.25">
      <c r="B2623" s="382"/>
      <c r="C2623" s="383" t="str">
        <f>IFERROR(IF(LEN(B2623)&gt;0,IF(INDEX(TasksList!$C$6:$C$25,MATCH(LEFT(B2623,SEARCH(" - ",B2623)-1)*1,TasksList!$B$6:$B$25,0),1)=0,"",INDEX(TasksList!$C$6:$C$25,MATCH(LEFT(B2623,SEARCH(" - ",B2623)-1)*1,TasksList!$B$6:$B$25,0),1)),""),"Task not found!")</f>
        <v/>
      </c>
      <c r="D2623" s="385"/>
      <c r="E2623" s="149"/>
      <c r="F2623" s="149"/>
      <c r="G2623" s="150"/>
    </row>
    <row r="2624" spans="2:7" x14ac:dyDescent="0.25">
      <c r="B2624" s="382"/>
      <c r="C2624" s="383" t="str">
        <f>IFERROR(IF(LEN(B2624)&gt;0,IF(INDEX(TasksList!$C$6:$C$25,MATCH(LEFT(B2624,SEARCH(" - ",B2624)-1)*1,TasksList!$B$6:$B$25,0),1)=0,"",INDEX(TasksList!$C$6:$C$25,MATCH(LEFT(B2624,SEARCH(" - ",B2624)-1)*1,TasksList!$B$6:$B$25,0),1)),""),"Task not found!")</f>
        <v/>
      </c>
      <c r="D2624" s="385"/>
      <c r="E2624" s="149"/>
      <c r="F2624" s="149"/>
      <c r="G2624" s="150"/>
    </row>
    <row r="2625" spans="2:7" x14ac:dyDescent="0.25">
      <c r="B2625" s="382"/>
      <c r="C2625" s="383" t="str">
        <f>IFERROR(IF(LEN(B2625)&gt;0,IF(INDEX(TasksList!$C$6:$C$25,MATCH(LEFT(B2625,SEARCH(" - ",B2625)-1)*1,TasksList!$B$6:$B$25,0),1)=0,"",INDEX(TasksList!$C$6:$C$25,MATCH(LEFT(B2625,SEARCH(" - ",B2625)-1)*1,TasksList!$B$6:$B$25,0),1)),""),"Task not found!")</f>
        <v/>
      </c>
      <c r="D2625" s="385"/>
      <c r="E2625" s="149"/>
      <c r="F2625" s="149"/>
      <c r="G2625" s="150"/>
    </row>
    <row r="2626" spans="2:7" x14ac:dyDescent="0.25">
      <c r="B2626" s="382"/>
      <c r="C2626" s="383" t="str">
        <f>IFERROR(IF(LEN(B2626)&gt;0,IF(INDEX(TasksList!$C$6:$C$25,MATCH(LEFT(B2626,SEARCH(" - ",B2626)-1)*1,TasksList!$B$6:$B$25,0),1)=0,"",INDEX(TasksList!$C$6:$C$25,MATCH(LEFT(B2626,SEARCH(" - ",B2626)-1)*1,TasksList!$B$6:$B$25,0),1)),""),"Task not found!")</f>
        <v/>
      </c>
      <c r="D2626" s="385"/>
      <c r="E2626" s="149"/>
      <c r="F2626" s="149"/>
      <c r="G2626" s="150"/>
    </row>
    <row r="2627" spans="2:7" x14ac:dyDescent="0.25">
      <c r="B2627" s="382"/>
      <c r="C2627" s="383" t="str">
        <f>IFERROR(IF(LEN(B2627)&gt;0,IF(INDEX(TasksList!$C$6:$C$25,MATCH(LEFT(B2627,SEARCH(" - ",B2627)-1)*1,TasksList!$B$6:$B$25,0),1)=0,"",INDEX(TasksList!$C$6:$C$25,MATCH(LEFT(B2627,SEARCH(" - ",B2627)-1)*1,TasksList!$B$6:$B$25,0),1)),""),"Task not found!")</f>
        <v/>
      </c>
      <c r="D2627" s="385"/>
      <c r="E2627" s="149"/>
      <c r="F2627" s="149"/>
      <c r="G2627" s="150"/>
    </row>
    <row r="2628" spans="2:7" x14ac:dyDescent="0.25">
      <c r="B2628" s="382"/>
      <c r="C2628" s="383" t="str">
        <f>IFERROR(IF(LEN(B2628)&gt;0,IF(INDEX(TasksList!$C$6:$C$25,MATCH(LEFT(B2628,SEARCH(" - ",B2628)-1)*1,TasksList!$B$6:$B$25,0),1)=0,"",INDEX(TasksList!$C$6:$C$25,MATCH(LEFT(B2628,SEARCH(" - ",B2628)-1)*1,TasksList!$B$6:$B$25,0),1)),""),"Task not found!")</f>
        <v/>
      </c>
      <c r="D2628" s="385"/>
      <c r="E2628" s="149"/>
      <c r="F2628" s="149"/>
      <c r="G2628" s="150"/>
    </row>
    <row r="2629" spans="2:7" x14ac:dyDescent="0.25">
      <c r="B2629" s="382"/>
      <c r="C2629" s="383" t="str">
        <f>IFERROR(IF(LEN(B2629)&gt;0,IF(INDEX(TasksList!$C$6:$C$25,MATCH(LEFT(B2629,SEARCH(" - ",B2629)-1)*1,TasksList!$B$6:$B$25,0),1)=0,"",INDEX(TasksList!$C$6:$C$25,MATCH(LEFT(B2629,SEARCH(" - ",B2629)-1)*1,TasksList!$B$6:$B$25,0),1)),""),"Task not found!")</f>
        <v/>
      </c>
      <c r="D2629" s="385"/>
      <c r="E2629" s="149"/>
      <c r="F2629" s="149"/>
      <c r="G2629" s="150"/>
    </row>
    <row r="2630" spans="2:7" x14ac:dyDescent="0.25">
      <c r="B2630" s="382"/>
      <c r="C2630" s="383" t="str">
        <f>IFERROR(IF(LEN(B2630)&gt;0,IF(INDEX(TasksList!$C$6:$C$25,MATCH(LEFT(B2630,SEARCH(" - ",B2630)-1)*1,TasksList!$B$6:$B$25,0),1)=0,"",INDEX(TasksList!$C$6:$C$25,MATCH(LEFT(B2630,SEARCH(" - ",B2630)-1)*1,TasksList!$B$6:$B$25,0),1)),""),"Task not found!")</f>
        <v/>
      </c>
      <c r="D2630" s="385"/>
      <c r="E2630" s="149"/>
      <c r="F2630" s="149"/>
      <c r="G2630" s="150"/>
    </row>
    <row r="2631" spans="2:7" x14ac:dyDescent="0.25">
      <c r="B2631" s="382"/>
      <c r="C2631" s="383" t="str">
        <f>IFERROR(IF(LEN(B2631)&gt;0,IF(INDEX(TasksList!$C$6:$C$25,MATCH(LEFT(B2631,SEARCH(" - ",B2631)-1)*1,TasksList!$B$6:$B$25,0),1)=0,"",INDEX(TasksList!$C$6:$C$25,MATCH(LEFT(B2631,SEARCH(" - ",B2631)-1)*1,TasksList!$B$6:$B$25,0),1)),""),"Task not found!")</f>
        <v/>
      </c>
      <c r="D2631" s="385"/>
      <c r="E2631" s="149"/>
      <c r="F2631" s="149"/>
      <c r="G2631" s="150"/>
    </row>
    <row r="2632" spans="2:7" x14ac:dyDescent="0.25">
      <c r="B2632" s="382"/>
      <c r="C2632" s="383" t="str">
        <f>IFERROR(IF(LEN(B2632)&gt;0,IF(INDEX(TasksList!$C$6:$C$25,MATCH(LEFT(B2632,SEARCH(" - ",B2632)-1)*1,TasksList!$B$6:$B$25,0),1)=0,"",INDEX(TasksList!$C$6:$C$25,MATCH(LEFT(B2632,SEARCH(" - ",B2632)-1)*1,TasksList!$B$6:$B$25,0),1)),""),"Task not found!")</f>
        <v/>
      </c>
      <c r="D2632" s="385"/>
      <c r="E2632" s="149"/>
      <c r="F2632" s="149"/>
      <c r="G2632" s="150"/>
    </row>
    <row r="2633" spans="2:7" x14ac:dyDescent="0.25">
      <c r="B2633" s="382"/>
      <c r="C2633" s="383" t="str">
        <f>IFERROR(IF(LEN(B2633)&gt;0,IF(INDEX(TasksList!$C$6:$C$25,MATCH(LEFT(B2633,SEARCH(" - ",B2633)-1)*1,TasksList!$B$6:$B$25,0),1)=0,"",INDEX(TasksList!$C$6:$C$25,MATCH(LEFT(B2633,SEARCH(" - ",B2633)-1)*1,TasksList!$B$6:$B$25,0),1)),""),"Task not found!")</f>
        <v/>
      </c>
      <c r="D2633" s="385"/>
      <c r="E2633" s="149"/>
      <c r="F2633" s="149"/>
      <c r="G2633" s="150"/>
    </row>
    <row r="2634" spans="2:7" x14ac:dyDescent="0.25">
      <c r="B2634" s="382"/>
      <c r="C2634" s="383" t="str">
        <f>IFERROR(IF(LEN(B2634)&gt;0,IF(INDEX(TasksList!$C$6:$C$25,MATCH(LEFT(B2634,SEARCH(" - ",B2634)-1)*1,TasksList!$B$6:$B$25,0),1)=0,"",INDEX(TasksList!$C$6:$C$25,MATCH(LEFT(B2634,SEARCH(" - ",B2634)-1)*1,TasksList!$B$6:$B$25,0),1)),""),"Task not found!")</f>
        <v/>
      </c>
      <c r="D2634" s="385"/>
      <c r="E2634" s="149"/>
      <c r="F2634" s="149"/>
      <c r="G2634" s="150"/>
    </row>
    <row r="2635" spans="2:7" x14ac:dyDescent="0.25">
      <c r="B2635" s="382"/>
      <c r="C2635" s="383" t="str">
        <f>IFERROR(IF(LEN(B2635)&gt;0,IF(INDEX(TasksList!$C$6:$C$25,MATCH(LEFT(B2635,SEARCH(" - ",B2635)-1)*1,TasksList!$B$6:$B$25,0),1)=0,"",INDEX(TasksList!$C$6:$C$25,MATCH(LEFT(B2635,SEARCH(" - ",B2635)-1)*1,TasksList!$B$6:$B$25,0),1)),""),"Task not found!")</f>
        <v/>
      </c>
      <c r="D2635" s="385"/>
      <c r="E2635" s="149"/>
      <c r="F2635" s="149"/>
      <c r="G2635" s="150"/>
    </row>
    <row r="2636" spans="2:7" x14ac:dyDescent="0.25">
      <c r="B2636" s="382"/>
      <c r="C2636" s="383" t="str">
        <f>IFERROR(IF(LEN(B2636)&gt;0,IF(INDEX(TasksList!$C$6:$C$25,MATCH(LEFT(B2636,SEARCH(" - ",B2636)-1)*1,TasksList!$B$6:$B$25,0),1)=0,"",INDEX(TasksList!$C$6:$C$25,MATCH(LEFT(B2636,SEARCH(" - ",B2636)-1)*1,TasksList!$B$6:$B$25,0),1)),""),"Task not found!")</f>
        <v/>
      </c>
      <c r="D2636" s="385"/>
      <c r="E2636" s="149"/>
      <c r="F2636" s="149"/>
      <c r="G2636" s="150"/>
    </row>
    <row r="2637" spans="2:7" x14ac:dyDescent="0.25">
      <c r="B2637" s="382"/>
      <c r="C2637" s="383" t="str">
        <f>IFERROR(IF(LEN(B2637)&gt;0,IF(INDEX(TasksList!$C$6:$C$25,MATCH(LEFT(B2637,SEARCH(" - ",B2637)-1)*1,TasksList!$B$6:$B$25,0),1)=0,"",INDEX(TasksList!$C$6:$C$25,MATCH(LEFT(B2637,SEARCH(" - ",B2637)-1)*1,TasksList!$B$6:$B$25,0),1)),""),"Task not found!")</f>
        <v/>
      </c>
      <c r="D2637" s="385"/>
      <c r="E2637" s="149"/>
      <c r="F2637" s="149"/>
      <c r="G2637" s="150"/>
    </row>
    <row r="2638" spans="2:7" x14ac:dyDescent="0.25">
      <c r="B2638" s="382"/>
      <c r="C2638" s="383" t="str">
        <f>IFERROR(IF(LEN(B2638)&gt;0,IF(INDEX(TasksList!$C$6:$C$25,MATCH(LEFT(B2638,SEARCH(" - ",B2638)-1)*1,TasksList!$B$6:$B$25,0),1)=0,"",INDEX(TasksList!$C$6:$C$25,MATCH(LEFT(B2638,SEARCH(" - ",B2638)-1)*1,TasksList!$B$6:$B$25,0),1)),""),"Task not found!")</f>
        <v/>
      </c>
      <c r="D2638" s="385"/>
      <c r="E2638" s="149"/>
      <c r="F2638" s="149"/>
      <c r="G2638" s="150"/>
    </row>
    <row r="2639" spans="2:7" x14ac:dyDescent="0.25">
      <c r="B2639" s="382"/>
      <c r="C2639" s="383" t="str">
        <f>IFERROR(IF(LEN(B2639)&gt;0,IF(INDEX(TasksList!$C$6:$C$25,MATCH(LEFT(B2639,SEARCH(" - ",B2639)-1)*1,TasksList!$B$6:$B$25,0),1)=0,"",INDEX(TasksList!$C$6:$C$25,MATCH(LEFT(B2639,SEARCH(" - ",B2639)-1)*1,TasksList!$B$6:$B$25,0),1)),""),"Task not found!")</f>
        <v/>
      </c>
      <c r="D2639" s="385"/>
      <c r="E2639" s="149"/>
      <c r="F2639" s="149"/>
      <c r="G2639" s="150"/>
    </row>
    <row r="2640" spans="2:7" x14ac:dyDescent="0.25">
      <c r="B2640" s="382"/>
      <c r="C2640" s="383" t="str">
        <f>IFERROR(IF(LEN(B2640)&gt;0,IF(INDEX(TasksList!$C$6:$C$25,MATCH(LEFT(B2640,SEARCH(" - ",B2640)-1)*1,TasksList!$B$6:$B$25,0),1)=0,"",INDEX(TasksList!$C$6:$C$25,MATCH(LEFT(B2640,SEARCH(" - ",B2640)-1)*1,TasksList!$B$6:$B$25,0),1)),""),"Task not found!")</f>
        <v/>
      </c>
      <c r="D2640" s="385"/>
      <c r="E2640" s="149"/>
      <c r="F2640" s="149"/>
      <c r="G2640" s="150"/>
    </row>
    <row r="2641" spans="2:7" x14ac:dyDescent="0.25">
      <c r="B2641" s="382"/>
      <c r="C2641" s="383" t="str">
        <f>IFERROR(IF(LEN(B2641)&gt;0,IF(INDEX(TasksList!$C$6:$C$25,MATCH(LEFT(B2641,SEARCH(" - ",B2641)-1)*1,TasksList!$B$6:$B$25,0),1)=0,"",INDEX(TasksList!$C$6:$C$25,MATCH(LEFT(B2641,SEARCH(" - ",B2641)-1)*1,TasksList!$B$6:$B$25,0),1)),""),"Task not found!")</f>
        <v/>
      </c>
      <c r="D2641" s="385"/>
      <c r="E2641" s="149"/>
      <c r="F2641" s="149"/>
      <c r="G2641" s="150"/>
    </row>
    <row r="2642" spans="2:7" x14ac:dyDescent="0.25">
      <c r="B2642" s="382"/>
      <c r="C2642" s="383" t="str">
        <f>IFERROR(IF(LEN(B2642)&gt;0,IF(INDEX(TasksList!$C$6:$C$25,MATCH(LEFT(B2642,SEARCH(" - ",B2642)-1)*1,TasksList!$B$6:$B$25,0),1)=0,"",INDEX(TasksList!$C$6:$C$25,MATCH(LEFT(B2642,SEARCH(" - ",B2642)-1)*1,TasksList!$B$6:$B$25,0),1)),""),"Task not found!")</f>
        <v/>
      </c>
      <c r="D2642" s="385"/>
      <c r="E2642" s="149"/>
      <c r="F2642" s="149"/>
      <c r="G2642" s="150"/>
    </row>
    <row r="2643" spans="2:7" x14ac:dyDescent="0.25">
      <c r="B2643" s="382"/>
      <c r="C2643" s="383" t="str">
        <f>IFERROR(IF(LEN(B2643)&gt;0,IF(INDEX(TasksList!$C$6:$C$25,MATCH(LEFT(B2643,SEARCH(" - ",B2643)-1)*1,TasksList!$B$6:$B$25,0),1)=0,"",INDEX(TasksList!$C$6:$C$25,MATCH(LEFT(B2643,SEARCH(" - ",B2643)-1)*1,TasksList!$B$6:$B$25,0),1)),""),"Task not found!")</f>
        <v/>
      </c>
      <c r="D2643" s="385"/>
      <c r="E2643" s="149"/>
      <c r="F2643" s="149"/>
      <c r="G2643" s="150"/>
    </row>
    <row r="2644" spans="2:7" x14ac:dyDescent="0.25">
      <c r="B2644" s="382"/>
      <c r="C2644" s="383" t="str">
        <f>IFERROR(IF(LEN(B2644)&gt;0,IF(INDEX(TasksList!$C$6:$C$25,MATCH(LEFT(B2644,SEARCH(" - ",B2644)-1)*1,TasksList!$B$6:$B$25,0),1)=0,"",INDEX(TasksList!$C$6:$C$25,MATCH(LEFT(B2644,SEARCH(" - ",B2644)-1)*1,TasksList!$B$6:$B$25,0),1)),""),"Task not found!")</f>
        <v/>
      </c>
      <c r="D2644" s="385"/>
      <c r="E2644" s="149"/>
      <c r="F2644" s="149"/>
      <c r="G2644" s="150"/>
    </row>
    <row r="2645" spans="2:7" x14ac:dyDescent="0.25">
      <c r="B2645" s="382"/>
      <c r="C2645" s="383" t="str">
        <f>IFERROR(IF(LEN(B2645)&gt;0,IF(INDEX(TasksList!$C$6:$C$25,MATCH(LEFT(B2645,SEARCH(" - ",B2645)-1)*1,TasksList!$B$6:$B$25,0),1)=0,"",INDEX(TasksList!$C$6:$C$25,MATCH(LEFT(B2645,SEARCH(" - ",B2645)-1)*1,TasksList!$B$6:$B$25,0),1)),""),"Task not found!")</f>
        <v/>
      </c>
      <c r="D2645" s="385"/>
      <c r="E2645" s="149"/>
      <c r="F2645" s="149"/>
      <c r="G2645" s="150"/>
    </row>
    <row r="2646" spans="2:7" x14ac:dyDescent="0.25">
      <c r="B2646" s="382"/>
      <c r="C2646" s="383" t="str">
        <f>IFERROR(IF(LEN(B2646)&gt;0,IF(INDEX(TasksList!$C$6:$C$25,MATCH(LEFT(B2646,SEARCH(" - ",B2646)-1)*1,TasksList!$B$6:$B$25,0),1)=0,"",INDEX(TasksList!$C$6:$C$25,MATCH(LEFT(B2646,SEARCH(" - ",B2646)-1)*1,TasksList!$B$6:$B$25,0),1)),""),"Task not found!")</f>
        <v/>
      </c>
      <c r="D2646" s="385"/>
      <c r="E2646" s="149"/>
      <c r="F2646" s="149"/>
      <c r="G2646" s="150"/>
    </row>
    <row r="2647" spans="2:7" x14ac:dyDescent="0.25">
      <c r="B2647" s="382"/>
      <c r="C2647" s="383" t="str">
        <f>IFERROR(IF(LEN(B2647)&gt;0,IF(INDEX(TasksList!$C$6:$C$25,MATCH(LEFT(B2647,SEARCH(" - ",B2647)-1)*1,TasksList!$B$6:$B$25,0),1)=0,"",INDEX(TasksList!$C$6:$C$25,MATCH(LEFT(B2647,SEARCH(" - ",B2647)-1)*1,TasksList!$B$6:$B$25,0),1)),""),"Task not found!")</f>
        <v/>
      </c>
      <c r="D2647" s="385"/>
      <c r="E2647" s="149"/>
      <c r="F2647" s="149"/>
      <c r="G2647" s="150"/>
    </row>
    <row r="2648" spans="2:7" x14ac:dyDescent="0.25">
      <c r="B2648" s="382"/>
      <c r="C2648" s="383" t="str">
        <f>IFERROR(IF(LEN(B2648)&gt;0,IF(INDEX(TasksList!$C$6:$C$25,MATCH(LEFT(B2648,SEARCH(" - ",B2648)-1)*1,TasksList!$B$6:$B$25,0),1)=0,"",INDEX(TasksList!$C$6:$C$25,MATCH(LEFT(B2648,SEARCH(" - ",B2648)-1)*1,TasksList!$B$6:$B$25,0),1)),""),"Task not found!")</f>
        <v/>
      </c>
      <c r="D2648" s="385"/>
      <c r="E2648" s="149"/>
      <c r="F2648" s="149"/>
      <c r="G2648" s="150"/>
    </row>
    <row r="2649" spans="2:7" x14ac:dyDescent="0.25">
      <c r="B2649" s="382"/>
      <c r="C2649" s="383" t="str">
        <f>IFERROR(IF(LEN(B2649)&gt;0,IF(INDEX(TasksList!$C$6:$C$25,MATCH(LEFT(B2649,SEARCH(" - ",B2649)-1)*1,TasksList!$B$6:$B$25,0),1)=0,"",INDEX(TasksList!$C$6:$C$25,MATCH(LEFT(B2649,SEARCH(" - ",B2649)-1)*1,TasksList!$B$6:$B$25,0),1)),""),"Task not found!")</f>
        <v/>
      </c>
      <c r="D2649" s="385"/>
      <c r="E2649" s="149"/>
      <c r="F2649" s="149"/>
      <c r="G2649" s="150"/>
    </row>
    <row r="2650" spans="2:7" x14ac:dyDescent="0.25">
      <c r="B2650" s="382"/>
      <c r="C2650" s="383" t="str">
        <f>IFERROR(IF(LEN(B2650)&gt;0,IF(INDEX(TasksList!$C$6:$C$25,MATCH(LEFT(B2650,SEARCH(" - ",B2650)-1)*1,TasksList!$B$6:$B$25,0),1)=0,"",INDEX(TasksList!$C$6:$C$25,MATCH(LEFT(B2650,SEARCH(" - ",B2650)-1)*1,TasksList!$B$6:$B$25,0),1)),""),"Task not found!")</f>
        <v/>
      </c>
      <c r="D2650" s="385"/>
      <c r="E2650" s="149"/>
      <c r="F2650" s="149"/>
      <c r="G2650" s="150"/>
    </row>
    <row r="2651" spans="2:7" x14ac:dyDescent="0.25">
      <c r="B2651" s="382"/>
      <c r="C2651" s="383" t="str">
        <f>IFERROR(IF(LEN(B2651)&gt;0,IF(INDEX(TasksList!$C$6:$C$25,MATCH(LEFT(B2651,SEARCH(" - ",B2651)-1)*1,TasksList!$B$6:$B$25,0),1)=0,"",INDEX(TasksList!$C$6:$C$25,MATCH(LEFT(B2651,SEARCH(" - ",B2651)-1)*1,TasksList!$B$6:$B$25,0),1)),""),"Task not found!")</f>
        <v/>
      </c>
      <c r="D2651" s="385"/>
      <c r="E2651" s="149"/>
      <c r="F2651" s="149"/>
      <c r="G2651" s="150"/>
    </row>
    <row r="2652" spans="2:7" x14ac:dyDescent="0.25">
      <c r="B2652" s="382"/>
      <c r="C2652" s="383" t="str">
        <f>IFERROR(IF(LEN(B2652)&gt;0,IF(INDEX(TasksList!$C$6:$C$25,MATCH(LEFT(B2652,SEARCH(" - ",B2652)-1)*1,TasksList!$B$6:$B$25,0),1)=0,"",INDEX(TasksList!$C$6:$C$25,MATCH(LEFT(B2652,SEARCH(" - ",B2652)-1)*1,TasksList!$B$6:$B$25,0),1)),""),"Task not found!")</f>
        <v/>
      </c>
      <c r="D2652" s="385"/>
      <c r="E2652" s="149"/>
      <c r="F2652" s="149"/>
      <c r="G2652" s="150"/>
    </row>
    <row r="2653" spans="2:7" x14ac:dyDescent="0.25">
      <c r="B2653" s="382"/>
      <c r="C2653" s="383" t="str">
        <f>IFERROR(IF(LEN(B2653)&gt;0,IF(INDEX(TasksList!$C$6:$C$25,MATCH(LEFT(B2653,SEARCH(" - ",B2653)-1)*1,TasksList!$B$6:$B$25,0),1)=0,"",INDEX(TasksList!$C$6:$C$25,MATCH(LEFT(B2653,SEARCH(" - ",B2653)-1)*1,TasksList!$B$6:$B$25,0),1)),""),"Task not found!")</f>
        <v/>
      </c>
      <c r="D2653" s="385"/>
      <c r="E2653" s="149"/>
      <c r="F2653" s="149"/>
      <c r="G2653" s="150"/>
    </row>
    <row r="2654" spans="2:7" x14ac:dyDescent="0.25">
      <c r="B2654" s="382"/>
      <c r="C2654" s="383" t="str">
        <f>IFERROR(IF(LEN(B2654)&gt;0,IF(INDEX(TasksList!$C$6:$C$25,MATCH(LEFT(B2654,SEARCH(" - ",B2654)-1)*1,TasksList!$B$6:$B$25,0),1)=0,"",INDEX(TasksList!$C$6:$C$25,MATCH(LEFT(B2654,SEARCH(" - ",B2654)-1)*1,TasksList!$B$6:$B$25,0),1)),""),"Task not found!")</f>
        <v/>
      </c>
      <c r="D2654" s="385"/>
      <c r="E2654" s="149"/>
      <c r="F2654" s="149"/>
      <c r="G2654" s="150"/>
    </row>
    <row r="2655" spans="2:7" x14ac:dyDescent="0.25">
      <c r="B2655" s="382"/>
      <c r="C2655" s="383" t="str">
        <f>IFERROR(IF(LEN(B2655)&gt;0,IF(INDEX(TasksList!$C$6:$C$25,MATCH(LEFT(B2655,SEARCH(" - ",B2655)-1)*1,TasksList!$B$6:$B$25,0),1)=0,"",INDEX(TasksList!$C$6:$C$25,MATCH(LEFT(B2655,SEARCH(" - ",B2655)-1)*1,TasksList!$B$6:$B$25,0),1)),""),"Task not found!")</f>
        <v/>
      </c>
      <c r="D2655" s="385"/>
      <c r="E2655" s="149"/>
      <c r="F2655" s="149"/>
      <c r="G2655" s="150"/>
    </row>
    <row r="2656" spans="2:7" x14ac:dyDescent="0.25">
      <c r="B2656" s="382"/>
      <c r="C2656" s="383" t="str">
        <f>IFERROR(IF(LEN(B2656)&gt;0,IF(INDEX(TasksList!$C$6:$C$25,MATCH(LEFT(B2656,SEARCH(" - ",B2656)-1)*1,TasksList!$B$6:$B$25,0),1)=0,"",INDEX(TasksList!$C$6:$C$25,MATCH(LEFT(B2656,SEARCH(" - ",B2656)-1)*1,TasksList!$B$6:$B$25,0),1)),""),"Task not found!")</f>
        <v/>
      </c>
      <c r="D2656" s="385"/>
      <c r="E2656" s="149"/>
      <c r="F2656" s="149"/>
      <c r="G2656" s="150"/>
    </row>
    <row r="2657" spans="2:7" x14ac:dyDescent="0.25">
      <c r="B2657" s="382"/>
      <c r="C2657" s="383" t="str">
        <f>IFERROR(IF(LEN(B2657)&gt;0,IF(INDEX(TasksList!$C$6:$C$25,MATCH(LEFT(B2657,SEARCH(" - ",B2657)-1)*1,TasksList!$B$6:$B$25,0),1)=0,"",INDEX(TasksList!$C$6:$C$25,MATCH(LEFT(B2657,SEARCH(" - ",B2657)-1)*1,TasksList!$B$6:$B$25,0),1)),""),"Task not found!")</f>
        <v/>
      </c>
      <c r="D2657" s="385"/>
      <c r="E2657" s="149"/>
      <c r="F2657" s="149"/>
      <c r="G2657" s="150"/>
    </row>
    <row r="2658" spans="2:7" x14ac:dyDescent="0.25">
      <c r="B2658" s="382"/>
      <c r="C2658" s="383" t="str">
        <f>IFERROR(IF(LEN(B2658)&gt;0,IF(INDEX(TasksList!$C$6:$C$25,MATCH(LEFT(B2658,SEARCH(" - ",B2658)-1)*1,TasksList!$B$6:$B$25,0),1)=0,"",INDEX(TasksList!$C$6:$C$25,MATCH(LEFT(B2658,SEARCH(" - ",B2658)-1)*1,TasksList!$B$6:$B$25,0),1)),""),"Task not found!")</f>
        <v/>
      </c>
      <c r="D2658" s="385"/>
      <c r="E2658" s="149"/>
      <c r="F2658" s="149"/>
      <c r="G2658" s="150"/>
    </row>
    <row r="2659" spans="2:7" x14ac:dyDescent="0.25">
      <c r="B2659" s="382"/>
      <c r="C2659" s="383" t="str">
        <f>IFERROR(IF(LEN(B2659)&gt;0,IF(INDEX(TasksList!$C$6:$C$25,MATCH(LEFT(B2659,SEARCH(" - ",B2659)-1)*1,TasksList!$B$6:$B$25,0),1)=0,"",INDEX(TasksList!$C$6:$C$25,MATCH(LEFT(B2659,SEARCH(" - ",B2659)-1)*1,TasksList!$B$6:$B$25,0),1)),""),"Task not found!")</f>
        <v/>
      </c>
      <c r="D2659" s="385"/>
      <c r="E2659" s="149"/>
      <c r="F2659" s="149"/>
      <c r="G2659" s="150"/>
    </row>
    <row r="2660" spans="2:7" x14ac:dyDescent="0.25">
      <c r="B2660" s="382"/>
      <c r="C2660" s="383" t="str">
        <f>IFERROR(IF(LEN(B2660)&gt;0,IF(INDEX(TasksList!$C$6:$C$25,MATCH(LEFT(B2660,SEARCH(" - ",B2660)-1)*1,TasksList!$B$6:$B$25,0),1)=0,"",INDEX(TasksList!$C$6:$C$25,MATCH(LEFT(B2660,SEARCH(" - ",B2660)-1)*1,TasksList!$B$6:$B$25,0),1)),""),"Task not found!")</f>
        <v/>
      </c>
      <c r="D2660" s="385"/>
      <c r="E2660" s="149"/>
      <c r="F2660" s="149"/>
      <c r="G2660" s="150"/>
    </row>
    <row r="2661" spans="2:7" x14ac:dyDescent="0.25">
      <c r="B2661" s="382"/>
      <c r="C2661" s="383" t="str">
        <f>IFERROR(IF(LEN(B2661)&gt;0,IF(INDEX(TasksList!$C$6:$C$25,MATCH(LEFT(B2661,SEARCH(" - ",B2661)-1)*1,TasksList!$B$6:$B$25,0),1)=0,"",INDEX(TasksList!$C$6:$C$25,MATCH(LEFT(B2661,SEARCH(" - ",B2661)-1)*1,TasksList!$B$6:$B$25,0),1)),""),"Task not found!")</f>
        <v/>
      </c>
      <c r="D2661" s="385"/>
      <c r="E2661" s="149"/>
      <c r="F2661" s="149"/>
      <c r="G2661" s="150"/>
    </row>
    <row r="2662" spans="2:7" x14ac:dyDescent="0.25">
      <c r="B2662" s="382"/>
      <c r="C2662" s="383" t="str">
        <f>IFERROR(IF(LEN(B2662)&gt;0,IF(INDEX(TasksList!$C$6:$C$25,MATCH(LEFT(B2662,SEARCH(" - ",B2662)-1)*1,TasksList!$B$6:$B$25,0),1)=0,"",INDEX(TasksList!$C$6:$C$25,MATCH(LEFT(B2662,SEARCH(" - ",B2662)-1)*1,TasksList!$B$6:$B$25,0),1)),""),"Task not found!")</f>
        <v/>
      </c>
      <c r="D2662" s="385"/>
      <c r="E2662" s="149"/>
      <c r="F2662" s="149"/>
      <c r="G2662" s="150"/>
    </row>
    <row r="2663" spans="2:7" x14ac:dyDescent="0.25">
      <c r="B2663" s="382"/>
      <c r="C2663" s="383" t="str">
        <f>IFERROR(IF(LEN(B2663)&gt;0,IF(INDEX(TasksList!$C$6:$C$25,MATCH(LEFT(B2663,SEARCH(" - ",B2663)-1)*1,TasksList!$B$6:$B$25,0),1)=0,"",INDEX(TasksList!$C$6:$C$25,MATCH(LEFT(B2663,SEARCH(" - ",B2663)-1)*1,TasksList!$B$6:$B$25,0),1)),""),"Task not found!")</f>
        <v/>
      </c>
      <c r="D2663" s="385"/>
      <c r="E2663" s="149"/>
      <c r="F2663" s="149"/>
      <c r="G2663" s="150"/>
    </row>
    <row r="2664" spans="2:7" x14ac:dyDescent="0.25">
      <c r="B2664" s="382"/>
      <c r="C2664" s="383" t="str">
        <f>IFERROR(IF(LEN(B2664)&gt;0,IF(INDEX(TasksList!$C$6:$C$25,MATCH(LEFT(B2664,SEARCH(" - ",B2664)-1)*1,TasksList!$B$6:$B$25,0),1)=0,"",INDEX(TasksList!$C$6:$C$25,MATCH(LEFT(B2664,SEARCH(" - ",B2664)-1)*1,TasksList!$B$6:$B$25,0),1)),""),"Task not found!")</f>
        <v/>
      </c>
      <c r="D2664" s="385"/>
      <c r="E2664" s="149"/>
      <c r="F2664" s="149"/>
      <c r="G2664" s="150"/>
    </row>
    <row r="2665" spans="2:7" x14ac:dyDescent="0.25">
      <c r="B2665" s="382"/>
      <c r="C2665" s="383" t="str">
        <f>IFERROR(IF(LEN(B2665)&gt;0,IF(INDEX(TasksList!$C$6:$C$25,MATCH(LEFT(B2665,SEARCH(" - ",B2665)-1)*1,TasksList!$B$6:$B$25,0),1)=0,"",INDEX(TasksList!$C$6:$C$25,MATCH(LEFT(B2665,SEARCH(" - ",B2665)-1)*1,TasksList!$B$6:$B$25,0),1)),""),"Task not found!")</f>
        <v/>
      </c>
      <c r="D2665" s="385"/>
      <c r="E2665" s="149"/>
      <c r="F2665" s="149"/>
      <c r="G2665" s="150"/>
    </row>
    <row r="2666" spans="2:7" x14ac:dyDescent="0.25">
      <c r="B2666" s="382"/>
      <c r="C2666" s="383" t="str">
        <f>IFERROR(IF(LEN(B2666)&gt;0,IF(INDEX(TasksList!$C$6:$C$25,MATCH(LEFT(B2666,SEARCH(" - ",B2666)-1)*1,TasksList!$B$6:$B$25,0),1)=0,"",INDEX(TasksList!$C$6:$C$25,MATCH(LEFT(B2666,SEARCH(" - ",B2666)-1)*1,TasksList!$B$6:$B$25,0),1)),""),"Task not found!")</f>
        <v/>
      </c>
      <c r="D2666" s="385"/>
      <c r="E2666" s="149"/>
      <c r="F2666" s="149"/>
      <c r="G2666" s="150"/>
    </row>
    <row r="2667" spans="2:7" x14ac:dyDescent="0.25">
      <c r="B2667" s="382"/>
      <c r="C2667" s="383" t="str">
        <f>IFERROR(IF(LEN(B2667)&gt;0,IF(INDEX(TasksList!$C$6:$C$25,MATCH(LEFT(B2667,SEARCH(" - ",B2667)-1)*1,TasksList!$B$6:$B$25,0),1)=0,"",INDEX(TasksList!$C$6:$C$25,MATCH(LEFT(B2667,SEARCH(" - ",B2667)-1)*1,TasksList!$B$6:$B$25,0),1)),""),"Task not found!")</f>
        <v/>
      </c>
      <c r="D2667" s="385"/>
      <c r="E2667" s="149"/>
      <c r="F2667" s="149"/>
      <c r="G2667" s="150"/>
    </row>
    <row r="2668" spans="2:7" x14ac:dyDescent="0.25">
      <c r="B2668" s="382"/>
      <c r="C2668" s="383" t="str">
        <f>IFERROR(IF(LEN(B2668)&gt;0,IF(INDEX(TasksList!$C$6:$C$25,MATCH(LEFT(B2668,SEARCH(" - ",B2668)-1)*1,TasksList!$B$6:$B$25,0),1)=0,"",INDEX(TasksList!$C$6:$C$25,MATCH(LEFT(B2668,SEARCH(" - ",B2668)-1)*1,TasksList!$B$6:$B$25,0),1)),""),"Task not found!")</f>
        <v/>
      </c>
      <c r="D2668" s="385"/>
      <c r="E2668" s="149"/>
      <c r="F2668" s="149"/>
      <c r="G2668" s="150"/>
    </row>
    <row r="2669" spans="2:7" x14ac:dyDescent="0.25">
      <c r="B2669" s="382"/>
      <c r="C2669" s="383" t="str">
        <f>IFERROR(IF(LEN(B2669)&gt;0,IF(INDEX(TasksList!$C$6:$C$25,MATCH(LEFT(B2669,SEARCH(" - ",B2669)-1)*1,TasksList!$B$6:$B$25,0),1)=0,"",INDEX(TasksList!$C$6:$C$25,MATCH(LEFT(B2669,SEARCH(" - ",B2669)-1)*1,TasksList!$B$6:$B$25,0),1)),""),"Task not found!")</f>
        <v/>
      </c>
      <c r="D2669" s="385"/>
      <c r="E2669" s="149"/>
      <c r="F2669" s="149"/>
      <c r="G2669" s="150"/>
    </row>
    <row r="2670" spans="2:7" x14ac:dyDescent="0.25">
      <c r="B2670" s="382"/>
      <c r="C2670" s="383" t="str">
        <f>IFERROR(IF(LEN(B2670)&gt;0,IF(INDEX(TasksList!$C$6:$C$25,MATCH(LEFT(B2670,SEARCH(" - ",B2670)-1)*1,TasksList!$B$6:$B$25,0),1)=0,"",INDEX(TasksList!$C$6:$C$25,MATCH(LEFT(B2670,SEARCH(" - ",B2670)-1)*1,TasksList!$B$6:$B$25,0),1)),""),"Task not found!")</f>
        <v/>
      </c>
      <c r="D2670" s="385"/>
      <c r="E2670" s="149"/>
      <c r="F2670" s="149"/>
      <c r="G2670" s="150"/>
    </row>
    <row r="2671" spans="2:7" x14ac:dyDescent="0.25">
      <c r="B2671" s="382"/>
      <c r="C2671" s="383" t="str">
        <f>IFERROR(IF(LEN(B2671)&gt;0,IF(INDEX(TasksList!$C$6:$C$25,MATCH(LEFT(B2671,SEARCH(" - ",B2671)-1)*1,TasksList!$B$6:$B$25,0),1)=0,"",INDEX(TasksList!$C$6:$C$25,MATCH(LEFT(B2671,SEARCH(" - ",B2671)-1)*1,TasksList!$B$6:$B$25,0),1)),""),"Task not found!")</f>
        <v/>
      </c>
      <c r="D2671" s="385"/>
      <c r="E2671" s="149"/>
      <c r="F2671" s="149"/>
      <c r="G2671" s="150"/>
    </row>
    <row r="2672" spans="2:7" x14ac:dyDescent="0.25">
      <c r="B2672" s="382"/>
      <c r="C2672" s="383" t="str">
        <f>IFERROR(IF(LEN(B2672)&gt;0,IF(INDEX(TasksList!$C$6:$C$25,MATCH(LEFT(B2672,SEARCH(" - ",B2672)-1)*1,TasksList!$B$6:$B$25,0),1)=0,"",INDEX(TasksList!$C$6:$C$25,MATCH(LEFT(B2672,SEARCH(" - ",B2672)-1)*1,TasksList!$B$6:$B$25,0),1)),""),"Task not found!")</f>
        <v/>
      </c>
      <c r="D2672" s="385"/>
      <c r="E2672" s="149"/>
      <c r="F2672" s="149"/>
      <c r="G2672" s="150"/>
    </row>
    <row r="2673" spans="2:7" x14ac:dyDescent="0.25">
      <c r="B2673" s="382"/>
      <c r="C2673" s="383" t="str">
        <f>IFERROR(IF(LEN(B2673)&gt;0,IF(INDEX(TasksList!$C$6:$C$25,MATCH(LEFT(B2673,SEARCH(" - ",B2673)-1)*1,TasksList!$B$6:$B$25,0),1)=0,"",INDEX(TasksList!$C$6:$C$25,MATCH(LEFT(B2673,SEARCH(" - ",B2673)-1)*1,TasksList!$B$6:$B$25,0),1)),""),"Task not found!")</f>
        <v/>
      </c>
      <c r="D2673" s="385"/>
      <c r="E2673" s="149"/>
      <c r="F2673" s="149"/>
      <c r="G2673" s="150"/>
    </row>
    <row r="2674" spans="2:7" x14ac:dyDescent="0.25">
      <c r="B2674" s="382"/>
      <c r="C2674" s="383" t="str">
        <f>IFERROR(IF(LEN(B2674)&gt;0,IF(INDEX(TasksList!$C$6:$C$25,MATCH(LEFT(B2674,SEARCH(" - ",B2674)-1)*1,TasksList!$B$6:$B$25,0),1)=0,"",INDEX(TasksList!$C$6:$C$25,MATCH(LEFT(B2674,SEARCH(" - ",B2674)-1)*1,TasksList!$B$6:$B$25,0),1)),""),"Task not found!")</f>
        <v/>
      </c>
      <c r="D2674" s="385"/>
      <c r="E2674" s="149"/>
      <c r="F2674" s="149"/>
      <c r="G2674" s="150"/>
    </row>
    <row r="2675" spans="2:7" x14ac:dyDescent="0.25">
      <c r="B2675" s="382"/>
      <c r="C2675" s="383" t="str">
        <f>IFERROR(IF(LEN(B2675)&gt;0,IF(INDEX(TasksList!$C$6:$C$25,MATCH(LEFT(B2675,SEARCH(" - ",B2675)-1)*1,TasksList!$B$6:$B$25,0),1)=0,"",INDEX(TasksList!$C$6:$C$25,MATCH(LEFT(B2675,SEARCH(" - ",B2675)-1)*1,TasksList!$B$6:$B$25,0),1)),""),"Task not found!")</f>
        <v/>
      </c>
      <c r="D2675" s="385"/>
      <c r="E2675" s="149"/>
      <c r="F2675" s="149"/>
      <c r="G2675" s="150"/>
    </row>
    <row r="2676" spans="2:7" x14ac:dyDescent="0.25">
      <c r="B2676" s="382"/>
      <c r="C2676" s="383" t="str">
        <f>IFERROR(IF(LEN(B2676)&gt;0,IF(INDEX(TasksList!$C$6:$C$25,MATCH(LEFT(B2676,SEARCH(" - ",B2676)-1)*1,TasksList!$B$6:$B$25,0),1)=0,"",INDEX(TasksList!$C$6:$C$25,MATCH(LEFT(B2676,SEARCH(" - ",B2676)-1)*1,TasksList!$B$6:$B$25,0),1)),""),"Task not found!")</f>
        <v/>
      </c>
      <c r="D2676" s="385"/>
      <c r="E2676" s="149"/>
      <c r="F2676" s="149"/>
      <c r="G2676" s="150"/>
    </row>
    <row r="2677" spans="2:7" x14ac:dyDescent="0.25">
      <c r="B2677" s="382"/>
      <c r="C2677" s="383" t="str">
        <f>IFERROR(IF(LEN(B2677)&gt;0,IF(INDEX(TasksList!$C$6:$C$25,MATCH(LEFT(B2677,SEARCH(" - ",B2677)-1)*1,TasksList!$B$6:$B$25,0),1)=0,"",INDEX(TasksList!$C$6:$C$25,MATCH(LEFT(B2677,SEARCH(" - ",B2677)-1)*1,TasksList!$B$6:$B$25,0),1)),""),"Task not found!")</f>
        <v/>
      </c>
      <c r="D2677" s="385"/>
      <c r="E2677" s="149"/>
      <c r="F2677" s="149"/>
      <c r="G2677" s="150"/>
    </row>
    <row r="2678" spans="2:7" x14ac:dyDescent="0.25">
      <c r="B2678" s="382"/>
      <c r="C2678" s="383" t="str">
        <f>IFERROR(IF(LEN(B2678)&gt;0,IF(INDEX(TasksList!$C$6:$C$25,MATCH(LEFT(B2678,SEARCH(" - ",B2678)-1)*1,TasksList!$B$6:$B$25,0),1)=0,"",INDEX(TasksList!$C$6:$C$25,MATCH(LEFT(B2678,SEARCH(" - ",B2678)-1)*1,TasksList!$B$6:$B$25,0),1)),""),"Task not found!")</f>
        <v/>
      </c>
      <c r="D2678" s="385"/>
      <c r="E2678" s="149"/>
      <c r="F2678" s="149"/>
      <c r="G2678" s="150"/>
    </row>
    <row r="2679" spans="2:7" x14ac:dyDescent="0.25">
      <c r="B2679" s="382"/>
      <c r="C2679" s="383" t="str">
        <f>IFERROR(IF(LEN(B2679)&gt;0,IF(INDEX(TasksList!$C$6:$C$25,MATCH(LEFT(B2679,SEARCH(" - ",B2679)-1)*1,TasksList!$B$6:$B$25,0),1)=0,"",INDEX(TasksList!$C$6:$C$25,MATCH(LEFT(B2679,SEARCH(" - ",B2679)-1)*1,TasksList!$B$6:$B$25,0),1)),""),"Task not found!")</f>
        <v/>
      </c>
      <c r="D2679" s="385"/>
      <c r="E2679" s="149"/>
      <c r="F2679" s="149"/>
      <c r="G2679" s="150"/>
    </row>
    <row r="2680" spans="2:7" x14ac:dyDescent="0.25">
      <c r="B2680" s="382"/>
      <c r="C2680" s="383" t="str">
        <f>IFERROR(IF(LEN(B2680)&gt;0,IF(INDEX(TasksList!$C$6:$C$25,MATCH(LEFT(B2680,SEARCH(" - ",B2680)-1)*1,TasksList!$B$6:$B$25,0),1)=0,"",INDEX(TasksList!$C$6:$C$25,MATCH(LEFT(B2680,SEARCH(" - ",B2680)-1)*1,TasksList!$B$6:$B$25,0),1)),""),"Task not found!")</f>
        <v/>
      </c>
      <c r="D2680" s="385"/>
      <c r="E2680" s="149"/>
      <c r="F2680" s="149"/>
      <c r="G2680" s="150"/>
    </row>
    <row r="2681" spans="2:7" x14ac:dyDescent="0.25">
      <c r="B2681" s="382"/>
      <c r="C2681" s="383" t="str">
        <f>IFERROR(IF(LEN(B2681)&gt;0,IF(INDEX(TasksList!$C$6:$C$25,MATCH(LEFT(B2681,SEARCH(" - ",B2681)-1)*1,TasksList!$B$6:$B$25,0),1)=0,"",INDEX(TasksList!$C$6:$C$25,MATCH(LEFT(B2681,SEARCH(" - ",B2681)-1)*1,TasksList!$B$6:$B$25,0),1)),""),"Task not found!")</f>
        <v/>
      </c>
      <c r="D2681" s="385"/>
      <c r="E2681" s="149"/>
      <c r="F2681" s="149"/>
      <c r="G2681" s="150"/>
    </row>
    <row r="2682" spans="2:7" x14ac:dyDescent="0.25">
      <c r="B2682" s="382"/>
      <c r="C2682" s="383" t="str">
        <f>IFERROR(IF(LEN(B2682)&gt;0,IF(INDEX(TasksList!$C$6:$C$25,MATCH(LEFT(B2682,SEARCH(" - ",B2682)-1)*1,TasksList!$B$6:$B$25,0),1)=0,"",INDEX(TasksList!$C$6:$C$25,MATCH(LEFT(B2682,SEARCH(" - ",B2682)-1)*1,TasksList!$B$6:$B$25,0),1)),""),"Task not found!")</f>
        <v/>
      </c>
      <c r="D2682" s="385"/>
      <c r="E2682" s="149"/>
      <c r="F2682" s="149"/>
      <c r="G2682" s="150"/>
    </row>
    <row r="2683" spans="2:7" x14ac:dyDescent="0.25">
      <c r="B2683" s="382"/>
      <c r="C2683" s="383" t="str">
        <f>IFERROR(IF(LEN(B2683)&gt;0,IF(INDEX(TasksList!$C$6:$C$25,MATCH(LEFT(B2683,SEARCH(" - ",B2683)-1)*1,TasksList!$B$6:$B$25,0),1)=0,"",INDEX(TasksList!$C$6:$C$25,MATCH(LEFT(B2683,SEARCH(" - ",B2683)-1)*1,TasksList!$B$6:$B$25,0),1)),""),"Task not found!")</f>
        <v/>
      </c>
      <c r="D2683" s="385"/>
      <c r="E2683" s="149"/>
      <c r="F2683" s="149"/>
      <c r="G2683" s="150"/>
    </row>
    <row r="2684" spans="2:7" x14ac:dyDescent="0.25">
      <c r="B2684" s="382"/>
      <c r="C2684" s="383" t="str">
        <f>IFERROR(IF(LEN(B2684)&gt;0,IF(INDEX(TasksList!$C$6:$C$25,MATCH(LEFT(B2684,SEARCH(" - ",B2684)-1)*1,TasksList!$B$6:$B$25,0),1)=0,"",INDEX(TasksList!$C$6:$C$25,MATCH(LEFT(B2684,SEARCH(" - ",B2684)-1)*1,TasksList!$B$6:$B$25,0),1)),""),"Task not found!")</f>
        <v/>
      </c>
      <c r="D2684" s="385"/>
      <c r="E2684" s="149"/>
      <c r="F2684" s="149"/>
      <c r="G2684" s="150"/>
    </row>
    <row r="2685" spans="2:7" x14ac:dyDescent="0.25">
      <c r="B2685" s="382"/>
      <c r="C2685" s="383" t="str">
        <f>IFERROR(IF(LEN(B2685)&gt;0,IF(INDEX(TasksList!$C$6:$C$25,MATCH(LEFT(B2685,SEARCH(" - ",B2685)-1)*1,TasksList!$B$6:$B$25,0),1)=0,"",INDEX(TasksList!$C$6:$C$25,MATCH(LEFT(B2685,SEARCH(" - ",B2685)-1)*1,TasksList!$B$6:$B$25,0),1)),""),"Task not found!")</f>
        <v/>
      </c>
      <c r="D2685" s="385"/>
      <c r="E2685" s="149"/>
      <c r="F2685" s="149"/>
      <c r="G2685" s="150"/>
    </row>
    <row r="2686" spans="2:7" x14ac:dyDescent="0.25">
      <c r="B2686" s="382"/>
      <c r="C2686" s="383" t="str">
        <f>IFERROR(IF(LEN(B2686)&gt;0,IF(INDEX(TasksList!$C$6:$C$25,MATCH(LEFT(B2686,SEARCH(" - ",B2686)-1)*1,TasksList!$B$6:$B$25,0),1)=0,"",INDEX(TasksList!$C$6:$C$25,MATCH(LEFT(B2686,SEARCH(" - ",B2686)-1)*1,TasksList!$B$6:$B$25,0),1)),""),"Task not found!")</f>
        <v/>
      </c>
      <c r="D2686" s="385"/>
      <c r="E2686" s="149"/>
      <c r="F2686" s="149"/>
      <c r="G2686" s="150"/>
    </row>
    <row r="2687" spans="2:7" x14ac:dyDescent="0.25">
      <c r="B2687" s="382"/>
      <c r="C2687" s="383" t="str">
        <f>IFERROR(IF(LEN(B2687)&gt;0,IF(INDEX(TasksList!$C$6:$C$25,MATCH(LEFT(B2687,SEARCH(" - ",B2687)-1)*1,TasksList!$B$6:$B$25,0),1)=0,"",INDEX(TasksList!$C$6:$C$25,MATCH(LEFT(B2687,SEARCH(" - ",B2687)-1)*1,TasksList!$B$6:$B$25,0),1)),""),"Task not found!")</f>
        <v/>
      </c>
      <c r="D2687" s="385"/>
      <c r="E2687" s="149"/>
      <c r="F2687" s="149"/>
      <c r="G2687" s="150"/>
    </row>
    <row r="2688" spans="2:7" x14ac:dyDescent="0.25">
      <c r="B2688" s="382"/>
      <c r="C2688" s="383" t="str">
        <f>IFERROR(IF(LEN(B2688)&gt;0,IF(INDEX(TasksList!$C$6:$C$25,MATCH(LEFT(B2688,SEARCH(" - ",B2688)-1)*1,TasksList!$B$6:$B$25,0),1)=0,"",INDEX(TasksList!$C$6:$C$25,MATCH(LEFT(B2688,SEARCH(" - ",B2688)-1)*1,TasksList!$B$6:$B$25,0),1)),""),"Task not found!")</f>
        <v/>
      </c>
      <c r="D2688" s="385"/>
      <c r="E2688" s="149"/>
      <c r="F2688" s="149"/>
      <c r="G2688" s="150"/>
    </row>
    <row r="2689" spans="2:7" x14ac:dyDescent="0.25">
      <c r="B2689" s="382"/>
      <c r="C2689" s="383" t="str">
        <f>IFERROR(IF(LEN(B2689)&gt;0,IF(INDEX(TasksList!$C$6:$C$25,MATCH(LEFT(B2689,SEARCH(" - ",B2689)-1)*1,TasksList!$B$6:$B$25,0),1)=0,"",INDEX(TasksList!$C$6:$C$25,MATCH(LEFT(B2689,SEARCH(" - ",B2689)-1)*1,TasksList!$B$6:$B$25,0),1)),""),"Task not found!")</f>
        <v/>
      </c>
      <c r="D2689" s="385"/>
      <c r="E2689" s="149"/>
      <c r="F2689" s="149"/>
      <c r="G2689" s="150"/>
    </row>
    <row r="2690" spans="2:7" x14ac:dyDescent="0.25">
      <c r="B2690" s="382"/>
      <c r="C2690" s="383" t="str">
        <f>IFERROR(IF(LEN(B2690)&gt;0,IF(INDEX(TasksList!$C$6:$C$25,MATCH(LEFT(B2690,SEARCH(" - ",B2690)-1)*1,TasksList!$B$6:$B$25,0),1)=0,"",INDEX(TasksList!$C$6:$C$25,MATCH(LEFT(B2690,SEARCH(" - ",B2690)-1)*1,TasksList!$B$6:$B$25,0),1)),""),"Task not found!")</f>
        <v/>
      </c>
      <c r="D2690" s="385"/>
      <c r="E2690" s="149"/>
      <c r="F2690" s="149"/>
      <c r="G2690" s="150"/>
    </row>
    <row r="2691" spans="2:7" x14ac:dyDescent="0.25">
      <c r="B2691" s="382"/>
      <c r="C2691" s="383" t="str">
        <f>IFERROR(IF(LEN(B2691)&gt;0,IF(INDEX(TasksList!$C$6:$C$25,MATCH(LEFT(B2691,SEARCH(" - ",B2691)-1)*1,TasksList!$B$6:$B$25,0),1)=0,"",INDEX(TasksList!$C$6:$C$25,MATCH(LEFT(B2691,SEARCH(" - ",B2691)-1)*1,TasksList!$B$6:$B$25,0),1)),""),"Task not found!")</f>
        <v/>
      </c>
      <c r="D2691" s="385"/>
      <c r="E2691" s="149"/>
      <c r="F2691" s="149"/>
      <c r="G2691" s="150"/>
    </row>
    <row r="2692" spans="2:7" x14ac:dyDescent="0.25">
      <c r="B2692" s="382"/>
      <c r="C2692" s="383" t="str">
        <f>IFERROR(IF(LEN(B2692)&gt;0,IF(INDEX(TasksList!$C$6:$C$25,MATCH(LEFT(B2692,SEARCH(" - ",B2692)-1)*1,TasksList!$B$6:$B$25,0),1)=0,"",INDEX(TasksList!$C$6:$C$25,MATCH(LEFT(B2692,SEARCH(" - ",B2692)-1)*1,TasksList!$B$6:$B$25,0),1)),""),"Task not found!")</f>
        <v/>
      </c>
      <c r="D2692" s="385"/>
      <c r="E2692" s="149"/>
      <c r="F2692" s="149"/>
      <c r="G2692" s="150"/>
    </row>
    <row r="2693" spans="2:7" x14ac:dyDescent="0.25">
      <c r="B2693" s="382"/>
      <c r="C2693" s="383" t="str">
        <f>IFERROR(IF(LEN(B2693)&gt;0,IF(INDEX(TasksList!$C$6:$C$25,MATCH(LEFT(B2693,SEARCH(" - ",B2693)-1)*1,TasksList!$B$6:$B$25,0),1)=0,"",INDEX(TasksList!$C$6:$C$25,MATCH(LEFT(B2693,SEARCH(" - ",B2693)-1)*1,TasksList!$B$6:$B$25,0),1)),""),"Task not found!")</f>
        <v/>
      </c>
      <c r="D2693" s="385"/>
      <c r="E2693" s="149"/>
      <c r="F2693" s="149"/>
      <c r="G2693" s="150"/>
    </row>
    <row r="2694" spans="2:7" x14ac:dyDescent="0.25">
      <c r="B2694" s="382"/>
      <c r="C2694" s="383" t="str">
        <f>IFERROR(IF(LEN(B2694)&gt;0,IF(INDEX(TasksList!$C$6:$C$25,MATCH(LEFT(B2694,SEARCH(" - ",B2694)-1)*1,TasksList!$B$6:$B$25,0),1)=0,"",INDEX(TasksList!$C$6:$C$25,MATCH(LEFT(B2694,SEARCH(" - ",B2694)-1)*1,TasksList!$B$6:$B$25,0),1)),""),"Task not found!")</f>
        <v/>
      </c>
      <c r="D2694" s="385"/>
      <c r="E2694" s="149"/>
      <c r="F2694" s="149"/>
      <c r="G2694" s="150"/>
    </row>
    <row r="2695" spans="2:7" x14ac:dyDescent="0.25">
      <c r="B2695" s="382"/>
      <c r="C2695" s="383" t="str">
        <f>IFERROR(IF(LEN(B2695)&gt;0,IF(INDEX(TasksList!$C$6:$C$25,MATCH(LEFT(B2695,SEARCH(" - ",B2695)-1)*1,TasksList!$B$6:$B$25,0),1)=0,"",INDEX(TasksList!$C$6:$C$25,MATCH(LEFT(B2695,SEARCH(" - ",B2695)-1)*1,TasksList!$B$6:$B$25,0),1)),""),"Task not found!")</f>
        <v/>
      </c>
      <c r="D2695" s="385"/>
      <c r="E2695" s="149"/>
      <c r="F2695" s="149"/>
      <c r="G2695" s="150"/>
    </row>
    <row r="2696" spans="2:7" x14ac:dyDescent="0.25">
      <c r="B2696" s="382"/>
      <c r="C2696" s="383" t="str">
        <f>IFERROR(IF(LEN(B2696)&gt;0,IF(INDEX(TasksList!$C$6:$C$25,MATCH(LEFT(B2696,SEARCH(" - ",B2696)-1)*1,TasksList!$B$6:$B$25,0),1)=0,"",INDEX(TasksList!$C$6:$C$25,MATCH(LEFT(B2696,SEARCH(" - ",B2696)-1)*1,TasksList!$B$6:$B$25,0),1)),""),"Task not found!")</f>
        <v/>
      </c>
      <c r="D2696" s="385"/>
      <c r="E2696" s="149"/>
      <c r="F2696" s="149"/>
      <c r="G2696" s="150"/>
    </row>
    <row r="2697" spans="2:7" x14ac:dyDescent="0.25">
      <c r="B2697" s="382"/>
      <c r="C2697" s="383" t="str">
        <f>IFERROR(IF(LEN(B2697)&gt;0,IF(INDEX(TasksList!$C$6:$C$25,MATCH(LEFT(B2697,SEARCH(" - ",B2697)-1)*1,TasksList!$B$6:$B$25,0),1)=0,"",INDEX(TasksList!$C$6:$C$25,MATCH(LEFT(B2697,SEARCH(" - ",B2697)-1)*1,TasksList!$B$6:$B$25,0),1)),""),"Task not found!")</f>
        <v/>
      </c>
      <c r="D2697" s="385"/>
      <c r="E2697" s="149"/>
      <c r="F2697" s="149"/>
      <c r="G2697" s="150"/>
    </row>
    <row r="2698" spans="2:7" x14ac:dyDescent="0.25">
      <c r="B2698" s="382"/>
      <c r="C2698" s="383" t="str">
        <f>IFERROR(IF(LEN(B2698)&gt;0,IF(INDEX(TasksList!$C$6:$C$25,MATCH(LEFT(B2698,SEARCH(" - ",B2698)-1)*1,TasksList!$B$6:$B$25,0),1)=0,"",INDEX(TasksList!$C$6:$C$25,MATCH(LEFT(B2698,SEARCH(" - ",B2698)-1)*1,TasksList!$B$6:$B$25,0),1)),""),"Task not found!")</f>
        <v/>
      </c>
      <c r="D2698" s="385"/>
      <c r="E2698" s="149"/>
      <c r="F2698" s="149"/>
      <c r="G2698" s="150"/>
    </row>
    <row r="2699" spans="2:7" x14ac:dyDescent="0.25">
      <c r="B2699" s="382"/>
      <c r="C2699" s="383" t="str">
        <f>IFERROR(IF(LEN(B2699)&gt;0,IF(INDEX(TasksList!$C$6:$C$25,MATCH(LEFT(B2699,SEARCH(" - ",B2699)-1)*1,TasksList!$B$6:$B$25,0),1)=0,"",INDEX(TasksList!$C$6:$C$25,MATCH(LEFT(B2699,SEARCH(" - ",B2699)-1)*1,TasksList!$B$6:$B$25,0),1)),""),"Task not found!")</f>
        <v/>
      </c>
      <c r="D2699" s="385"/>
      <c r="E2699" s="149"/>
      <c r="F2699" s="149"/>
      <c r="G2699" s="150"/>
    </row>
    <row r="2700" spans="2:7" x14ac:dyDescent="0.25">
      <c r="B2700" s="382"/>
      <c r="C2700" s="383" t="str">
        <f>IFERROR(IF(LEN(B2700)&gt;0,IF(INDEX(TasksList!$C$6:$C$25,MATCH(LEFT(B2700,SEARCH(" - ",B2700)-1)*1,TasksList!$B$6:$B$25,0),1)=0,"",INDEX(TasksList!$C$6:$C$25,MATCH(LEFT(B2700,SEARCH(" - ",B2700)-1)*1,TasksList!$B$6:$B$25,0),1)),""),"Task not found!")</f>
        <v/>
      </c>
      <c r="D2700" s="385"/>
      <c r="E2700" s="149"/>
      <c r="F2700" s="149"/>
      <c r="G2700" s="150"/>
    </row>
    <row r="2701" spans="2:7" x14ac:dyDescent="0.25">
      <c r="B2701" s="382"/>
      <c r="C2701" s="383" t="str">
        <f>IFERROR(IF(LEN(B2701)&gt;0,IF(INDEX(TasksList!$C$6:$C$25,MATCH(LEFT(B2701,SEARCH(" - ",B2701)-1)*1,TasksList!$B$6:$B$25,0),1)=0,"",INDEX(TasksList!$C$6:$C$25,MATCH(LEFT(B2701,SEARCH(" - ",B2701)-1)*1,TasksList!$B$6:$B$25,0),1)),""),"Task not found!")</f>
        <v/>
      </c>
      <c r="D2701" s="385"/>
      <c r="E2701" s="149"/>
      <c r="F2701" s="149"/>
      <c r="G2701" s="150"/>
    </row>
    <row r="2702" spans="2:7" x14ac:dyDescent="0.25">
      <c r="B2702" s="382"/>
      <c r="C2702" s="383" t="str">
        <f>IFERROR(IF(LEN(B2702)&gt;0,IF(INDEX(TasksList!$C$6:$C$25,MATCH(LEFT(B2702,SEARCH(" - ",B2702)-1)*1,TasksList!$B$6:$B$25,0),1)=0,"",INDEX(TasksList!$C$6:$C$25,MATCH(LEFT(B2702,SEARCH(" - ",B2702)-1)*1,TasksList!$B$6:$B$25,0),1)),""),"Task not found!")</f>
        <v/>
      </c>
      <c r="D2702" s="385"/>
      <c r="E2702" s="149"/>
      <c r="F2702" s="149"/>
      <c r="G2702" s="150"/>
    </row>
    <row r="2703" spans="2:7" x14ac:dyDescent="0.25">
      <c r="B2703" s="382"/>
      <c r="C2703" s="383" t="str">
        <f>IFERROR(IF(LEN(B2703)&gt;0,IF(INDEX(TasksList!$C$6:$C$25,MATCH(LEFT(B2703,SEARCH(" - ",B2703)-1)*1,TasksList!$B$6:$B$25,0),1)=0,"",INDEX(TasksList!$C$6:$C$25,MATCH(LEFT(B2703,SEARCH(" - ",B2703)-1)*1,TasksList!$B$6:$B$25,0),1)),""),"Task not found!")</f>
        <v/>
      </c>
      <c r="D2703" s="385"/>
      <c r="E2703" s="149"/>
      <c r="F2703" s="149"/>
      <c r="G2703" s="150"/>
    </row>
    <row r="2704" spans="2:7" x14ac:dyDescent="0.25">
      <c r="B2704" s="382"/>
      <c r="C2704" s="383" t="str">
        <f>IFERROR(IF(LEN(B2704)&gt;0,IF(INDEX(TasksList!$C$6:$C$25,MATCH(LEFT(B2704,SEARCH(" - ",B2704)-1)*1,TasksList!$B$6:$B$25,0),1)=0,"",INDEX(TasksList!$C$6:$C$25,MATCH(LEFT(B2704,SEARCH(" - ",B2704)-1)*1,TasksList!$B$6:$B$25,0),1)),""),"Task not found!")</f>
        <v/>
      </c>
      <c r="D2704" s="385"/>
      <c r="E2704" s="149"/>
      <c r="F2704" s="149"/>
      <c r="G2704" s="150"/>
    </row>
    <row r="2705" spans="2:7" x14ac:dyDescent="0.25">
      <c r="B2705" s="382"/>
      <c r="C2705" s="383" t="str">
        <f>IFERROR(IF(LEN(B2705)&gt;0,IF(INDEX(TasksList!$C$6:$C$25,MATCH(LEFT(B2705,SEARCH(" - ",B2705)-1)*1,TasksList!$B$6:$B$25,0),1)=0,"",INDEX(TasksList!$C$6:$C$25,MATCH(LEFT(B2705,SEARCH(" - ",B2705)-1)*1,TasksList!$B$6:$B$25,0),1)),""),"Task not found!")</f>
        <v/>
      </c>
      <c r="D2705" s="385"/>
      <c r="E2705" s="149"/>
      <c r="F2705" s="149"/>
      <c r="G2705" s="150"/>
    </row>
    <row r="2706" spans="2:7" x14ac:dyDescent="0.25">
      <c r="B2706" s="382"/>
      <c r="C2706" s="383" t="str">
        <f>IFERROR(IF(LEN(B2706)&gt;0,IF(INDEX(TasksList!$C$6:$C$25,MATCH(LEFT(B2706,SEARCH(" - ",B2706)-1)*1,TasksList!$B$6:$B$25,0),1)=0,"",INDEX(TasksList!$C$6:$C$25,MATCH(LEFT(B2706,SEARCH(" - ",B2706)-1)*1,TasksList!$B$6:$B$25,0),1)),""),"Task not found!")</f>
        <v/>
      </c>
      <c r="D2706" s="385"/>
      <c r="E2706" s="149"/>
      <c r="F2706" s="149"/>
      <c r="G2706" s="150"/>
    </row>
    <row r="2707" spans="2:7" x14ac:dyDescent="0.25">
      <c r="B2707" s="382"/>
      <c r="C2707" s="383" t="str">
        <f>IFERROR(IF(LEN(B2707)&gt;0,IF(INDEX(TasksList!$C$6:$C$25,MATCH(LEFT(B2707,SEARCH(" - ",B2707)-1)*1,TasksList!$B$6:$B$25,0),1)=0,"",INDEX(TasksList!$C$6:$C$25,MATCH(LEFT(B2707,SEARCH(" - ",B2707)-1)*1,TasksList!$B$6:$B$25,0),1)),""),"Task not found!")</f>
        <v/>
      </c>
      <c r="D2707" s="385"/>
      <c r="E2707" s="149"/>
      <c r="F2707" s="149"/>
      <c r="G2707" s="150"/>
    </row>
    <row r="2708" spans="2:7" x14ac:dyDescent="0.25">
      <c r="B2708" s="382"/>
      <c r="C2708" s="383" t="str">
        <f>IFERROR(IF(LEN(B2708)&gt;0,IF(INDEX(TasksList!$C$6:$C$25,MATCH(LEFT(B2708,SEARCH(" - ",B2708)-1)*1,TasksList!$B$6:$B$25,0),1)=0,"",INDEX(TasksList!$C$6:$C$25,MATCH(LEFT(B2708,SEARCH(" - ",B2708)-1)*1,TasksList!$B$6:$B$25,0),1)),""),"Task not found!")</f>
        <v/>
      </c>
      <c r="D2708" s="385"/>
      <c r="E2708" s="149"/>
      <c r="F2708" s="149"/>
      <c r="G2708" s="150"/>
    </row>
    <row r="2709" spans="2:7" x14ac:dyDescent="0.25">
      <c r="B2709" s="382"/>
      <c r="C2709" s="383" t="str">
        <f>IFERROR(IF(LEN(B2709)&gt;0,IF(INDEX(TasksList!$C$6:$C$25,MATCH(LEFT(B2709,SEARCH(" - ",B2709)-1)*1,TasksList!$B$6:$B$25,0),1)=0,"",INDEX(TasksList!$C$6:$C$25,MATCH(LEFT(B2709,SEARCH(" - ",B2709)-1)*1,TasksList!$B$6:$B$25,0),1)),""),"Task not found!")</f>
        <v/>
      </c>
      <c r="D2709" s="385"/>
      <c r="E2709" s="149"/>
      <c r="F2709" s="149"/>
      <c r="G2709" s="150"/>
    </row>
    <row r="2710" spans="2:7" x14ac:dyDescent="0.25">
      <c r="B2710" s="382"/>
      <c r="C2710" s="383" t="str">
        <f>IFERROR(IF(LEN(B2710)&gt;0,IF(INDEX(TasksList!$C$6:$C$25,MATCH(LEFT(B2710,SEARCH(" - ",B2710)-1)*1,TasksList!$B$6:$B$25,0),1)=0,"",INDEX(TasksList!$C$6:$C$25,MATCH(LEFT(B2710,SEARCH(" - ",B2710)-1)*1,TasksList!$B$6:$B$25,0),1)),""),"Task not found!")</f>
        <v/>
      </c>
      <c r="D2710" s="385"/>
      <c r="E2710" s="149"/>
      <c r="F2710" s="149"/>
      <c r="G2710" s="150"/>
    </row>
    <row r="2711" spans="2:7" x14ac:dyDescent="0.25">
      <c r="B2711" s="382"/>
      <c r="C2711" s="383" t="str">
        <f>IFERROR(IF(LEN(B2711)&gt;0,IF(INDEX(TasksList!$C$6:$C$25,MATCH(LEFT(B2711,SEARCH(" - ",B2711)-1)*1,TasksList!$B$6:$B$25,0),1)=0,"",INDEX(TasksList!$C$6:$C$25,MATCH(LEFT(B2711,SEARCH(" - ",B2711)-1)*1,TasksList!$B$6:$B$25,0),1)),""),"Task not found!")</f>
        <v/>
      </c>
      <c r="D2711" s="385"/>
      <c r="E2711" s="149"/>
      <c r="F2711" s="149"/>
      <c r="G2711" s="150"/>
    </row>
    <row r="2712" spans="2:7" x14ac:dyDescent="0.25">
      <c r="B2712" s="382"/>
      <c r="C2712" s="383" t="str">
        <f>IFERROR(IF(LEN(B2712)&gt;0,IF(INDEX(TasksList!$C$6:$C$25,MATCH(LEFT(B2712,SEARCH(" - ",B2712)-1)*1,TasksList!$B$6:$B$25,0),1)=0,"",INDEX(TasksList!$C$6:$C$25,MATCH(LEFT(B2712,SEARCH(" - ",B2712)-1)*1,TasksList!$B$6:$B$25,0),1)),""),"Task not found!")</f>
        <v/>
      </c>
      <c r="D2712" s="385"/>
      <c r="E2712" s="149"/>
      <c r="F2712" s="149"/>
      <c r="G2712" s="150"/>
    </row>
    <row r="2713" spans="2:7" x14ac:dyDescent="0.25">
      <c r="B2713" s="382"/>
      <c r="C2713" s="383" t="str">
        <f>IFERROR(IF(LEN(B2713)&gt;0,IF(INDEX(TasksList!$C$6:$C$25,MATCH(LEFT(B2713,SEARCH(" - ",B2713)-1)*1,TasksList!$B$6:$B$25,0),1)=0,"",INDEX(TasksList!$C$6:$C$25,MATCH(LEFT(B2713,SEARCH(" - ",B2713)-1)*1,TasksList!$B$6:$B$25,0),1)),""),"Task not found!")</f>
        <v/>
      </c>
      <c r="D2713" s="385"/>
      <c r="E2713" s="149"/>
      <c r="F2713" s="149"/>
      <c r="G2713" s="150"/>
    </row>
    <row r="2714" spans="2:7" x14ac:dyDescent="0.25">
      <c r="B2714" s="382"/>
      <c r="C2714" s="383" t="str">
        <f>IFERROR(IF(LEN(B2714)&gt;0,IF(INDEX(TasksList!$C$6:$C$25,MATCH(LEFT(B2714,SEARCH(" - ",B2714)-1)*1,TasksList!$B$6:$B$25,0),1)=0,"",INDEX(TasksList!$C$6:$C$25,MATCH(LEFT(B2714,SEARCH(" - ",B2714)-1)*1,TasksList!$B$6:$B$25,0),1)),""),"Task not found!")</f>
        <v/>
      </c>
      <c r="D2714" s="385"/>
      <c r="E2714" s="149"/>
      <c r="F2714" s="149"/>
      <c r="G2714" s="150"/>
    </row>
    <row r="2715" spans="2:7" x14ac:dyDescent="0.25">
      <c r="B2715" s="382"/>
      <c r="C2715" s="383" t="str">
        <f>IFERROR(IF(LEN(B2715)&gt;0,IF(INDEX(TasksList!$C$6:$C$25,MATCH(LEFT(B2715,SEARCH(" - ",B2715)-1)*1,TasksList!$B$6:$B$25,0),1)=0,"",INDEX(TasksList!$C$6:$C$25,MATCH(LEFT(B2715,SEARCH(" - ",B2715)-1)*1,TasksList!$B$6:$B$25,0),1)),""),"Task not found!")</f>
        <v/>
      </c>
      <c r="D2715" s="385"/>
      <c r="E2715" s="149"/>
      <c r="F2715" s="149"/>
      <c r="G2715" s="150"/>
    </row>
    <row r="2716" spans="2:7" x14ac:dyDescent="0.25">
      <c r="B2716" s="382"/>
      <c r="C2716" s="383" t="str">
        <f>IFERROR(IF(LEN(B2716)&gt;0,IF(INDEX(TasksList!$C$6:$C$25,MATCH(LEFT(B2716,SEARCH(" - ",B2716)-1)*1,TasksList!$B$6:$B$25,0),1)=0,"",INDEX(TasksList!$C$6:$C$25,MATCH(LEFT(B2716,SEARCH(" - ",B2716)-1)*1,TasksList!$B$6:$B$25,0),1)),""),"Task not found!")</f>
        <v/>
      </c>
      <c r="D2716" s="385"/>
      <c r="E2716" s="149"/>
      <c r="F2716" s="149"/>
      <c r="G2716" s="150"/>
    </row>
    <row r="2717" spans="2:7" x14ac:dyDescent="0.25">
      <c r="B2717" s="382"/>
      <c r="C2717" s="383" t="str">
        <f>IFERROR(IF(LEN(B2717)&gt;0,IF(INDEX(TasksList!$C$6:$C$25,MATCH(LEFT(B2717,SEARCH(" - ",B2717)-1)*1,TasksList!$B$6:$B$25,0),1)=0,"",INDEX(TasksList!$C$6:$C$25,MATCH(LEFT(B2717,SEARCH(" - ",B2717)-1)*1,TasksList!$B$6:$B$25,0),1)),""),"Task not found!")</f>
        <v/>
      </c>
      <c r="D2717" s="385"/>
      <c r="E2717" s="149"/>
      <c r="F2717" s="149"/>
      <c r="G2717" s="150"/>
    </row>
    <row r="2718" spans="2:7" x14ac:dyDescent="0.25">
      <c r="B2718" s="382"/>
      <c r="C2718" s="383" t="str">
        <f>IFERROR(IF(LEN(B2718)&gt;0,IF(INDEX(TasksList!$C$6:$C$25,MATCH(LEFT(B2718,SEARCH(" - ",B2718)-1)*1,TasksList!$B$6:$B$25,0),1)=0,"",INDEX(TasksList!$C$6:$C$25,MATCH(LEFT(B2718,SEARCH(" - ",B2718)-1)*1,TasksList!$B$6:$B$25,0),1)),""),"Task not found!")</f>
        <v/>
      </c>
      <c r="D2718" s="385"/>
      <c r="E2718" s="149"/>
      <c r="F2718" s="149"/>
      <c r="G2718" s="150"/>
    </row>
    <row r="2719" spans="2:7" x14ac:dyDescent="0.25">
      <c r="B2719" s="382"/>
      <c r="C2719" s="383" t="str">
        <f>IFERROR(IF(LEN(B2719)&gt;0,IF(INDEX(TasksList!$C$6:$C$25,MATCH(LEFT(B2719,SEARCH(" - ",B2719)-1)*1,TasksList!$B$6:$B$25,0),1)=0,"",INDEX(TasksList!$C$6:$C$25,MATCH(LEFT(B2719,SEARCH(" - ",B2719)-1)*1,TasksList!$B$6:$B$25,0),1)),""),"Task not found!")</f>
        <v/>
      </c>
      <c r="D2719" s="385"/>
      <c r="E2719" s="149"/>
      <c r="F2719" s="149"/>
      <c r="G2719" s="150"/>
    </row>
    <row r="2720" spans="2:7" x14ac:dyDescent="0.25">
      <c r="B2720" s="382"/>
      <c r="C2720" s="383" t="str">
        <f>IFERROR(IF(LEN(B2720)&gt;0,IF(INDEX(TasksList!$C$6:$C$25,MATCH(LEFT(B2720,SEARCH(" - ",B2720)-1)*1,TasksList!$B$6:$B$25,0),1)=0,"",INDEX(TasksList!$C$6:$C$25,MATCH(LEFT(B2720,SEARCH(" - ",B2720)-1)*1,TasksList!$B$6:$B$25,0),1)),""),"Task not found!")</f>
        <v/>
      </c>
      <c r="D2720" s="385"/>
      <c r="E2720" s="149"/>
      <c r="F2720" s="149"/>
      <c r="G2720" s="150"/>
    </row>
    <row r="2721" spans="2:7" x14ac:dyDescent="0.25">
      <c r="B2721" s="382"/>
      <c r="C2721" s="383" t="str">
        <f>IFERROR(IF(LEN(B2721)&gt;0,IF(INDEX(TasksList!$C$6:$C$25,MATCH(LEFT(B2721,SEARCH(" - ",B2721)-1)*1,TasksList!$B$6:$B$25,0),1)=0,"",INDEX(TasksList!$C$6:$C$25,MATCH(LEFT(B2721,SEARCH(" - ",B2721)-1)*1,TasksList!$B$6:$B$25,0),1)),""),"Task not found!")</f>
        <v/>
      </c>
      <c r="D2721" s="385"/>
      <c r="E2721" s="149"/>
      <c r="F2721" s="149"/>
      <c r="G2721" s="150"/>
    </row>
    <row r="2722" spans="2:7" x14ac:dyDescent="0.25">
      <c r="B2722" s="382"/>
      <c r="C2722" s="383" t="str">
        <f>IFERROR(IF(LEN(B2722)&gt;0,IF(INDEX(TasksList!$C$6:$C$25,MATCH(LEFT(B2722,SEARCH(" - ",B2722)-1)*1,TasksList!$B$6:$B$25,0),1)=0,"",INDEX(TasksList!$C$6:$C$25,MATCH(LEFT(B2722,SEARCH(" - ",B2722)-1)*1,TasksList!$B$6:$B$25,0),1)),""),"Task not found!")</f>
        <v/>
      </c>
      <c r="D2722" s="385"/>
      <c r="E2722" s="149"/>
      <c r="F2722" s="149"/>
      <c r="G2722" s="150"/>
    </row>
    <row r="2723" spans="2:7" x14ac:dyDescent="0.25">
      <c r="B2723" s="382"/>
      <c r="C2723" s="383" t="str">
        <f>IFERROR(IF(LEN(B2723)&gt;0,IF(INDEX(TasksList!$C$6:$C$25,MATCH(LEFT(B2723,SEARCH(" - ",B2723)-1)*1,TasksList!$B$6:$B$25,0),1)=0,"",INDEX(TasksList!$C$6:$C$25,MATCH(LEFT(B2723,SEARCH(" - ",B2723)-1)*1,TasksList!$B$6:$B$25,0),1)),""),"Task not found!")</f>
        <v/>
      </c>
      <c r="D2723" s="385"/>
      <c r="E2723" s="149"/>
      <c r="F2723" s="149"/>
      <c r="G2723" s="150"/>
    </row>
    <row r="2724" spans="2:7" x14ac:dyDescent="0.25">
      <c r="B2724" s="382"/>
      <c r="C2724" s="383" t="str">
        <f>IFERROR(IF(LEN(B2724)&gt;0,IF(INDEX(TasksList!$C$6:$C$25,MATCH(LEFT(B2724,SEARCH(" - ",B2724)-1)*1,TasksList!$B$6:$B$25,0),1)=0,"",INDEX(TasksList!$C$6:$C$25,MATCH(LEFT(B2724,SEARCH(" - ",B2724)-1)*1,TasksList!$B$6:$B$25,0),1)),""),"Task not found!")</f>
        <v/>
      </c>
      <c r="D2724" s="385"/>
      <c r="E2724" s="149"/>
      <c r="F2724" s="149"/>
      <c r="G2724" s="150"/>
    </row>
    <row r="2725" spans="2:7" x14ac:dyDescent="0.25">
      <c r="B2725" s="382"/>
      <c r="C2725" s="383" t="str">
        <f>IFERROR(IF(LEN(B2725)&gt;0,IF(INDEX(TasksList!$C$6:$C$25,MATCH(LEFT(B2725,SEARCH(" - ",B2725)-1)*1,TasksList!$B$6:$B$25,0),1)=0,"",INDEX(TasksList!$C$6:$C$25,MATCH(LEFT(B2725,SEARCH(" - ",B2725)-1)*1,TasksList!$B$6:$B$25,0),1)),""),"Task not found!")</f>
        <v/>
      </c>
      <c r="D2725" s="385"/>
      <c r="E2725" s="149"/>
      <c r="F2725" s="149"/>
      <c r="G2725" s="150"/>
    </row>
    <row r="2726" spans="2:7" x14ac:dyDescent="0.25">
      <c r="B2726" s="382"/>
      <c r="C2726" s="383" t="str">
        <f>IFERROR(IF(LEN(B2726)&gt;0,IF(INDEX(TasksList!$C$6:$C$25,MATCH(LEFT(B2726,SEARCH(" - ",B2726)-1)*1,TasksList!$B$6:$B$25,0),1)=0,"",INDEX(TasksList!$C$6:$C$25,MATCH(LEFT(B2726,SEARCH(" - ",B2726)-1)*1,TasksList!$B$6:$B$25,0),1)),""),"Task not found!")</f>
        <v/>
      </c>
      <c r="D2726" s="385"/>
      <c r="E2726" s="149"/>
      <c r="F2726" s="149"/>
      <c r="G2726" s="150"/>
    </row>
    <row r="2727" spans="2:7" x14ac:dyDescent="0.25">
      <c r="B2727" s="382"/>
      <c r="C2727" s="383" t="str">
        <f>IFERROR(IF(LEN(B2727)&gt;0,IF(INDEX(TasksList!$C$6:$C$25,MATCH(LEFT(B2727,SEARCH(" - ",B2727)-1)*1,TasksList!$B$6:$B$25,0),1)=0,"",INDEX(TasksList!$C$6:$C$25,MATCH(LEFT(B2727,SEARCH(" - ",B2727)-1)*1,TasksList!$B$6:$B$25,0),1)),""),"Task not found!")</f>
        <v/>
      </c>
      <c r="D2727" s="385"/>
      <c r="E2727" s="149"/>
      <c r="F2727" s="149"/>
      <c r="G2727" s="150"/>
    </row>
    <row r="2728" spans="2:7" x14ac:dyDescent="0.25">
      <c r="B2728" s="382"/>
      <c r="C2728" s="383" t="str">
        <f>IFERROR(IF(LEN(B2728)&gt;0,IF(INDEX(TasksList!$C$6:$C$25,MATCH(LEFT(B2728,SEARCH(" - ",B2728)-1)*1,TasksList!$B$6:$B$25,0),1)=0,"",INDEX(TasksList!$C$6:$C$25,MATCH(LEFT(B2728,SEARCH(" - ",B2728)-1)*1,TasksList!$B$6:$B$25,0),1)),""),"Task not found!")</f>
        <v/>
      </c>
      <c r="D2728" s="385"/>
      <c r="E2728" s="149"/>
      <c r="F2728" s="149"/>
      <c r="G2728" s="150"/>
    </row>
    <row r="2729" spans="2:7" x14ac:dyDescent="0.25">
      <c r="B2729" s="382"/>
      <c r="C2729" s="383" t="str">
        <f>IFERROR(IF(LEN(B2729)&gt;0,IF(INDEX(TasksList!$C$6:$C$25,MATCH(LEFT(B2729,SEARCH(" - ",B2729)-1)*1,TasksList!$B$6:$B$25,0),1)=0,"",INDEX(TasksList!$C$6:$C$25,MATCH(LEFT(B2729,SEARCH(" - ",B2729)-1)*1,TasksList!$B$6:$B$25,0),1)),""),"Task not found!")</f>
        <v/>
      </c>
      <c r="D2729" s="385"/>
      <c r="E2729" s="149"/>
      <c r="F2729" s="149"/>
      <c r="G2729" s="150"/>
    </row>
    <row r="2730" spans="2:7" x14ac:dyDescent="0.25">
      <c r="B2730" s="382"/>
      <c r="C2730" s="383" t="str">
        <f>IFERROR(IF(LEN(B2730)&gt;0,IF(INDEX(TasksList!$C$6:$C$25,MATCH(LEFT(B2730,SEARCH(" - ",B2730)-1)*1,TasksList!$B$6:$B$25,0),1)=0,"",INDEX(TasksList!$C$6:$C$25,MATCH(LEFT(B2730,SEARCH(" - ",B2730)-1)*1,TasksList!$B$6:$B$25,0),1)),""),"Task not found!")</f>
        <v/>
      </c>
      <c r="D2730" s="385"/>
      <c r="E2730" s="149"/>
      <c r="F2730" s="149"/>
      <c r="G2730" s="150"/>
    </row>
    <row r="2731" spans="2:7" x14ac:dyDescent="0.25">
      <c r="B2731" s="382"/>
      <c r="C2731" s="383" t="str">
        <f>IFERROR(IF(LEN(B2731)&gt;0,IF(INDEX(TasksList!$C$6:$C$25,MATCH(LEFT(B2731,SEARCH(" - ",B2731)-1)*1,TasksList!$B$6:$B$25,0),1)=0,"",INDEX(TasksList!$C$6:$C$25,MATCH(LEFT(B2731,SEARCH(" - ",B2731)-1)*1,TasksList!$B$6:$B$25,0),1)),""),"Task not found!")</f>
        <v/>
      </c>
      <c r="D2731" s="385"/>
      <c r="E2731" s="149"/>
      <c r="F2731" s="149"/>
      <c r="G2731" s="150"/>
    </row>
    <row r="2732" spans="2:7" x14ac:dyDescent="0.25">
      <c r="B2732" s="382"/>
      <c r="C2732" s="383" t="str">
        <f>IFERROR(IF(LEN(B2732)&gt;0,IF(INDEX(TasksList!$C$6:$C$25,MATCH(LEFT(B2732,SEARCH(" - ",B2732)-1)*1,TasksList!$B$6:$B$25,0),1)=0,"",INDEX(TasksList!$C$6:$C$25,MATCH(LEFT(B2732,SEARCH(" - ",B2732)-1)*1,TasksList!$B$6:$B$25,0),1)),""),"Task not found!")</f>
        <v/>
      </c>
      <c r="D2732" s="385"/>
      <c r="E2732" s="149"/>
      <c r="F2732" s="149"/>
      <c r="G2732" s="150"/>
    </row>
    <row r="2733" spans="2:7" x14ac:dyDescent="0.25">
      <c r="B2733" s="382"/>
      <c r="C2733" s="383" t="str">
        <f>IFERROR(IF(LEN(B2733)&gt;0,IF(INDEX(TasksList!$C$6:$C$25,MATCH(LEFT(B2733,SEARCH(" - ",B2733)-1)*1,TasksList!$B$6:$B$25,0),1)=0,"",INDEX(TasksList!$C$6:$C$25,MATCH(LEFT(B2733,SEARCH(" - ",B2733)-1)*1,TasksList!$B$6:$B$25,0),1)),""),"Task not found!")</f>
        <v/>
      </c>
      <c r="D2733" s="385"/>
      <c r="E2733" s="149"/>
      <c r="F2733" s="149"/>
      <c r="G2733" s="150"/>
    </row>
    <row r="2734" spans="2:7" x14ac:dyDescent="0.25">
      <c r="B2734" s="382"/>
      <c r="C2734" s="383" t="str">
        <f>IFERROR(IF(LEN(B2734)&gt;0,IF(INDEX(TasksList!$C$6:$C$25,MATCH(LEFT(B2734,SEARCH(" - ",B2734)-1)*1,TasksList!$B$6:$B$25,0),1)=0,"",INDEX(TasksList!$C$6:$C$25,MATCH(LEFT(B2734,SEARCH(" - ",B2734)-1)*1,TasksList!$B$6:$B$25,0),1)),""),"Task not found!")</f>
        <v/>
      </c>
      <c r="D2734" s="385"/>
      <c r="E2734" s="149"/>
      <c r="F2734" s="149"/>
      <c r="G2734" s="150"/>
    </row>
    <row r="2735" spans="2:7" x14ac:dyDescent="0.25">
      <c r="B2735" s="382"/>
      <c r="C2735" s="383" t="str">
        <f>IFERROR(IF(LEN(B2735)&gt;0,IF(INDEX(TasksList!$C$6:$C$25,MATCH(LEFT(B2735,SEARCH(" - ",B2735)-1)*1,TasksList!$B$6:$B$25,0),1)=0,"",INDEX(TasksList!$C$6:$C$25,MATCH(LEFT(B2735,SEARCH(" - ",B2735)-1)*1,TasksList!$B$6:$B$25,0),1)),""),"Task not found!")</f>
        <v/>
      </c>
      <c r="D2735" s="385"/>
      <c r="E2735" s="149"/>
      <c r="F2735" s="149"/>
      <c r="G2735" s="150"/>
    </row>
    <row r="2736" spans="2:7" x14ac:dyDescent="0.25">
      <c r="B2736" s="382"/>
      <c r="C2736" s="383" t="str">
        <f>IFERROR(IF(LEN(B2736)&gt;0,IF(INDEX(TasksList!$C$6:$C$25,MATCH(LEFT(B2736,SEARCH(" - ",B2736)-1)*1,TasksList!$B$6:$B$25,0),1)=0,"",INDEX(TasksList!$C$6:$C$25,MATCH(LEFT(B2736,SEARCH(" - ",B2736)-1)*1,TasksList!$B$6:$B$25,0),1)),""),"Task not found!")</f>
        <v/>
      </c>
      <c r="D2736" s="385"/>
      <c r="E2736" s="149"/>
      <c r="F2736" s="149"/>
      <c r="G2736" s="150"/>
    </row>
    <row r="2737" spans="2:7" x14ac:dyDescent="0.25">
      <c r="B2737" s="382"/>
      <c r="C2737" s="383" t="str">
        <f>IFERROR(IF(LEN(B2737)&gt;0,IF(INDEX(TasksList!$C$6:$C$25,MATCH(LEFT(B2737,SEARCH(" - ",B2737)-1)*1,TasksList!$B$6:$B$25,0),1)=0,"",INDEX(TasksList!$C$6:$C$25,MATCH(LEFT(B2737,SEARCH(" - ",B2737)-1)*1,TasksList!$B$6:$B$25,0),1)),""),"Task not found!")</f>
        <v/>
      </c>
      <c r="D2737" s="385"/>
      <c r="E2737" s="149"/>
      <c r="F2737" s="149"/>
      <c r="G2737" s="150"/>
    </row>
    <row r="2738" spans="2:7" x14ac:dyDescent="0.25">
      <c r="B2738" s="382"/>
      <c r="C2738" s="383" t="str">
        <f>IFERROR(IF(LEN(B2738)&gt;0,IF(INDEX(TasksList!$C$6:$C$25,MATCH(LEFT(B2738,SEARCH(" - ",B2738)-1)*1,TasksList!$B$6:$B$25,0),1)=0,"",INDEX(TasksList!$C$6:$C$25,MATCH(LEFT(B2738,SEARCH(" - ",B2738)-1)*1,TasksList!$B$6:$B$25,0),1)),""),"Task not found!")</f>
        <v/>
      </c>
      <c r="D2738" s="385"/>
      <c r="E2738" s="149"/>
      <c r="F2738" s="149"/>
      <c r="G2738" s="150"/>
    </row>
    <row r="2739" spans="2:7" x14ac:dyDescent="0.25">
      <c r="B2739" s="382"/>
      <c r="C2739" s="383" t="str">
        <f>IFERROR(IF(LEN(B2739)&gt;0,IF(INDEX(TasksList!$C$6:$C$25,MATCH(LEFT(B2739,SEARCH(" - ",B2739)-1)*1,TasksList!$B$6:$B$25,0),1)=0,"",INDEX(TasksList!$C$6:$C$25,MATCH(LEFT(B2739,SEARCH(" - ",B2739)-1)*1,TasksList!$B$6:$B$25,0),1)),""),"Task not found!")</f>
        <v/>
      </c>
      <c r="D2739" s="385"/>
      <c r="E2739" s="149"/>
      <c r="F2739" s="149"/>
      <c r="G2739" s="150"/>
    </row>
    <row r="2740" spans="2:7" x14ac:dyDescent="0.25">
      <c r="B2740" s="382"/>
      <c r="C2740" s="383" t="str">
        <f>IFERROR(IF(LEN(B2740)&gt;0,IF(INDEX(TasksList!$C$6:$C$25,MATCH(LEFT(B2740,SEARCH(" - ",B2740)-1)*1,TasksList!$B$6:$B$25,0),1)=0,"",INDEX(TasksList!$C$6:$C$25,MATCH(LEFT(B2740,SEARCH(" - ",B2740)-1)*1,TasksList!$B$6:$B$25,0),1)),""),"Task not found!")</f>
        <v/>
      </c>
      <c r="D2740" s="385"/>
      <c r="E2740" s="149"/>
      <c r="F2740" s="149"/>
      <c r="G2740" s="150"/>
    </row>
    <row r="2741" spans="2:7" x14ac:dyDescent="0.25">
      <c r="B2741" s="382"/>
      <c r="C2741" s="383" t="str">
        <f>IFERROR(IF(LEN(B2741)&gt;0,IF(INDEX(TasksList!$C$6:$C$25,MATCH(LEFT(B2741,SEARCH(" - ",B2741)-1)*1,TasksList!$B$6:$B$25,0),1)=0,"",INDEX(TasksList!$C$6:$C$25,MATCH(LEFT(B2741,SEARCH(" - ",B2741)-1)*1,TasksList!$B$6:$B$25,0),1)),""),"Task not found!")</f>
        <v/>
      </c>
      <c r="D2741" s="385"/>
      <c r="E2741" s="149"/>
      <c r="F2741" s="149"/>
      <c r="G2741" s="150"/>
    </row>
    <row r="2742" spans="2:7" x14ac:dyDescent="0.25">
      <c r="B2742" s="382"/>
      <c r="C2742" s="383" t="str">
        <f>IFERROR(IF(LEN(B2742)&gt;0,IF(INDEX(TasksList!$C$6:$C$25,MATCH(LEFT(B2742,SEARCH(" - ",B2742)-1)*1,TasksList!$B$6:$B$25,0),1)=0,"",INDEX(TasksList!$C$6:$C$25,MATCH(LEFT(B2742,SEARCH(" - ",B2742)-1)*1,TasksList!$B$6:$B$25,0),1)),""),"Task not found!")</f>
        <v/>
      </c>
      <c r="D2742" s="385"/>
      <c r="E2742" s="149"/>
      <c r="F2742" s="149"/>
      <c r="G2742" s="150"/>
    </row>
    <row r="2743" spans="2:7" x14ac:dyDescent="0.25">
      <c r="B2743" s="382"/>
      <c r="C2743" s="383" t="str">
        <f>IFERROR(IF(LEN(B2743)&gt;0,IF(INDEX(TasksList!$C$6:$C$25,MATCH(LEFT(B2743,SEARCH(" - ",B2743)-1)*1,TasksList!$B$6:$B$25,0),1)=0,"",INDEX(TasksList!$C$6:$C$25,MATCH(LEFT(B2743,SEARCH(" - ",B2743)-1)*1,TasksList!$B$6:$B$25,0),1)),""),"Task not found!")</f>
        <v/>
      </c>
      <c r="D2743" s="385"/>
      <c r="E2743" s="149"/>
      <c r="F2743" s="149"/>
      <c r="G2743" s="150"/>
    </row>
    <row r="2744" spans="2:7" x14ac:dyDescent="0.25">
      <c r="B2744" s="382"/>
      <c r="C2744" s="383" t="str">
        <f>IFERROR(IF(LEN(B2744)&gt;0,IF(INDEX(TasksList!$C$6:$C$25,MATCH(LEFT(B2744,SEARCH(" - ",B2744)-1)*1,TasksList!$B$6:$B$25,0),1)=0,"",INDEX(TasksList!$C$6:$C$25,MATCH(LEFT(B2744,SEARCH(" - ",B2744)-1)*1,TasksList!$B$6:$B$25,0),1)),""),"Task not found!")</f>
        <v/>
      </c>
      <c r="D2744" s="385"/>
      <c r="E2744" s="149"/>
      <c r="F2744" s="149"/>
      <c r="G2744" s="150"/>
    </row>
    <row r="2745" spans="2:7" x14ac:dyDescent="0.25">
      <c r="B2745" s="382"/>
      <c r="C2745" s="383" t="str">
        <f>IFERROR(IF(LEN(B2745)&gt;0,IF(INDEX(TasksList!$C$6:$C$25,MATCH(LEFT(B2745,SEARCH(" - ",B2745)-1)*1,TasksList!$B$6:$B$25,0),1)=0,"",INDEX(TasksList!$C$6:$C$25,MATCH(LEFT(B2745,SEARCH(" - ",B2745)-1)*1,TasksList!$B$6:$B$25,0),1)),""),"Task not found!")</f>
        <v/>
      </c>
      <c r="D2745" s="385"/>
      <c r="E2745" s="149"/>
      <c r="F2745" s="149"/>
      <c r="G2745" s="150"/>
    </row>
    <row r="2746" spans="2:7" x14ac:dyDescent="0.25">
      <c r="B2746" s="382"/>
      <c r="C2746" s="383" t="str">
        <f>IFERROR(IF(LEN(B2746)&gt;0,IF(INDEX(TasksList!$C$6:$C$25,MATCH(LEFT(B2746,SEARCH(" - ",B2746)-1)*1,TasksList!$B$6:$B$25,0),1)=0,"",INDEX(TasksList!$C$6:$C$25,MATCH(LEFT(B2746,SEARCH(" - ",B2746)-1)*1,TasksList!$B$6:$B$25,0),1)),""),"Task not found!")</f>
        <v/>
      </c>
      <c r="D2746" s="385"/>
      <c r="E2746" s="149"/>
      <c r="F2746" s="149"/>
      <c r="G2746" s="150"/>
    </row>
    <row r="2747" spans="2:7" x14ac:dyDescent="0.25">
      <c r="B2747" s="382"/>
      <c r="C2747" s="383" t="str">
        <f>IFERROR(IF(LEN(B2747)&gt;0,IF(INDEX(TasksList!$C$6:$C$25,MATCH(LEFT(B2747,SEARCH(" - ",B2747)-1)*1,TasksList!$B$6:$B$25,0),1)=0,"",INDEX(TasksList!$C$6:$C$25,MATCH(LEFT(B2747,SEARCH(" - ",B2747)-1)*1,TasksList!$B$6:$B$25,0),1)),""),"Task not found!")</f>
        <v/>
      </c>
      <c r="D2747" s="385"/>
      <c r="E2747" s="149"/>
      <c r="F2747" s="149"/>
      <c r="G2747" s="150"/>
    </row>
    <row r="2748" spans="2:7" x14ac:dyDescent="0.25">
      <c r="B2748" s="382"/>
      <c r="C2748" s="383" t="str">
        <f>IFERROR(IF(LEN(B2748)&gt;0,IF(INDEX(TasksList!$C$6:$C$25,MATCH(LEFT(B2748,SEARCH(" - ",B2748)-1)*1,TasksList!$B$6:$B$25,0),1)=0,"",INDEX(TasksList!$C$6:$C$25,MATCH(LEFT(B2748,SEARCH(" - ",B2748)-1)*1,TasksList!$B$6:$B$25,0),1)),""),"Task not found!")</f>
        <v/>
      </c>
      <c r="D2748" s="385"/>
      <c r="E2748" s="149"/>
      <c r="F2748" s="149"/>
      <c r="G2748" s="150"/>
    </row>
    <row r="2749" spans="2:7" x14ac:dyDescent="0.25">
      <c r="B2749" s="382"/>
      <c r="C2749" s="383" t="str">
        <f>IFERROR(IF(LEN(B2749)&gt;0,IF(INDEX(TasksList!$C$6:$C$25,MATCH(LEFT(B2749,SEARCH(" - ",B2749)-1)*1,TasksList!$B$6:$B$25,0),1)=0,"",INDEX(TasksList!$C$6:$C$25,MATCH(LEFT(B2749,SEARCH(" - ",B2749)-1)*1,TasksList!$B$6:$B$25,0),1)),""),"Task not found!")</f>
        <v/>
      </c>
      <c r="D2749" s="385"/>
      <c r="E2749" s="149"/>
      <c r="F2749" s="149"/>
      <c r="G2749" s="150"/>
    </row>
    <row r="2750" spans="2:7" x14ac:dyDescent="0.25">
      <c r="B2750" s="382"/>
      <c r="C2750" s="383" t="str">
        <f>IFERROR(IF(LEN(B2750)&gt;0,IF(INDEX(TasksList!$C$6:$C$25,MATCH(LEFT(B2750,SEARCH(" - ",B2750)-1)*1,TasksList!$B$6:$B$25,0),1)=0,"",INDEX(TasksList!$C$6:$C$25,MATCH(LEFT(B2750,SEARCH(" - ",B2750)-1)*1,TasksList!$B$6:$B$25,0),1)),""),"Task not found!")</f>
        <v/>
      </c>
      <c r="D2750" s="385"/>
      <c r="E2750" s="149"/>
      <c r="F2750" s="149"/>
      <c r="G2750" s="150"/>
    </row>
    <row r="2751" spans="2:7" x14ac:dyDescent="0.25">
      <c r="B2751" s="382"/>
      <c r="C2751" s="383" t="str">
        <f>IFERROR(IF(LEN(B2751)&gt;0,IF(INDEX(TasksList!$C$6:$C$25,MATCH(LEFT(B2751,SEARCH(" - ",B2751)-1)*1,TasksList!$B$6:$B$25,0),1)=0,"",INDEX(TasksList!$C$6:$C$25,MATCH(LEFT(B2751,SEARCH(" - ",B2751)-1)*1,TasksList!$B$6:$B$25,0),1)),""),"Task not found!")</f>
        <v/>
      </c>
      <c r="D2751" s="385"/>
      <c r="E2751" s="149"/>
      <c r="F2751" s="149"/>
      <c r="G2751" s="150"/>
    </row>
    <row r="2752" spans="2:7" x14ac:dyDescent="0.25">
      <c r="B2752" s="382"/>
      <c r="C2752" s="383" t="str">
        <f>IFERROR(IF(LEN(B2752)&gt;0,IF(INDEX(TasksList!$C$6:$C$25,MATCH(LEFT(B2752,SEARCH(" - ",B2752)-1)*1,TasksList!$B$6:$B$25,0),1)=0,"",INDEX(TasksList!$C$6:$C$25,MATCH(LEFT(B2752,SEARCH(" - ",B2752)-1)*1,TasksList!$B$6:$B$25,0),1)),""),"Task not found!")</f>
        <v/>
      </c>
      <c r="D2752" s="385"/>
      <c r="E2752" s="149"/>
      <c r="F2752" s="149"/>
      <c r="G2752" s="150"/>
    </row>
    <row r="2753" spans="2:7" x14ac:dyDescent="0.25">
      <c r="B2753" s="382"/>
      <c r="C2753" s="383" t="str">
        <f>IFERROR(IF(LEN(B2753)&gt;0,IF(INDEX(TasksList!$C$6:$C$25,MATCH(LEFT(B2753,SEARCH(" - ",B2753)-1)*1,TasksList!$B$6:$B$25,0),1)=0,"",INDEX(TasksList!$C$6:$C$25,MATCH(LEFT(B2753,SEARCH(" - ",B2753)-1)*1,TasksList!$B$6:$B$25,0),1)),""),"Task not found!")</f>
        <v/>
      </c>
      <c r="D2753" s="385"/>
      <c r="E2753" s="149"/>
      <c r="F2753" s="149"/>
      <c r="G2753" s="150"/>
    </row>
    <row r="2754" spans="2:7" x14ac:dyDescent="0.25">
      <c r="B2754" s="382"/>
      <c r="C2754" s="383" t="str">
        <f>IFERROR(IF(LEN(B2754)&gt;0,IF(INDEX(TasksList!$C$6:$C$25,MATCH(LEFT(B2754,SEARCH(" - ",B2754)-1)*1,TasksList!$B$6:$B$25,0),1)=0,"",INDEX(TasksList!$C$6:$C$25,MATCH(LEFT(B2754,SEARCH(" - ",B2754)-1)*1,TasksList!$B$6:$B$25,0),1)),""),"Task not found!")</f>
        <v/>
      </c>
      <c r="D2754" s="385"/>
      <c r="E2754" s="149"/>
      <c r="F2754" s="149"/>
      <c r="G2754" s="150"/>
    </row>
    <row r="2755" spans="2:7" x14ac:dyDescent="0.25">
      <c r="B2755" s="382"/>
      <c r="C2755" s="383" t="str">
        <f>IFERROR(IF(LEN(B2755)&gt;0,IF(INDEX(TasksList!$C$6:$C$25,MATCH(LEFT(B2755,SEARCH(" - ",B2755)-1)*1,TasksList!$B$6:$B$25,0),1)=0,"",INDEX(TasksList!$C$6:$C$25,MATCH(LEFT(B2755,SEARCH(" - ",B2755)-1)*1,TasksList!$B$6:$B$25,0),1)),""),"Task not found!")</f>
        <v/>
      </c>
      <c r="D2755" s="385"/>
      <c r="E2755" s="149"/>
      <c r="F2755" s="149"/>
      <c r="G2755" s="150"/>
    </row>
    <row r="2756" spans="2:7" x14ac:dyDescent="0.25">
      <c r="B2756" s="382"/>
      <c r="C2756" s="383" t="str">
        <f>IFERROR(IF(LEN(B2756)&gt;0,IF(INDEX(TasksList!$C$6:$C$25,MATCH(LEFT(B2756,SEARCH(" - ",B2756)-1)*1,TasksList!$B$6:$B$25,0),1)=0,"",INDEX(TasksList!$C$6:$C$25,MATCH(LEFT(B2756,SEARCH(" - ",B2756)-1)*1,TasksList!$B$6:$B$25,0),1)),""),"Task not found!")</f>
        <v/>
      </c>
      <c r="D2756" s="385"/>
      <c r="E2756" s="149"/>
      <c r="F2756" s="149"/>
      <c r="G2756" s="150"/>
    </row>
    <row r="2757" spans="2:7" x14ac:dyDescent="0.25">
      <c r="B2757" s="382"/>
      <c r="C2757" s="383" t="str">
        <f>IFERROR(IF(LEN(B2757)&gt;0,IF(INDEX(TasksList!$C$6:$C$25,MATCH(LEFT(B2757,SEARCH(" - ",B2757)-1)*1,TasksList!$B$6:$B$25,0),1)=0,"",INDEX(TasksList!$C$6:$C$25,MATCH(LEFT(B2757,SEARCH(" - ",B2757)-1)*1,TasksList!$B$6:$B$25,0),1)),""),"Task not found!")</f>
        <v/>
      </c>
      <c r="D2757" s="385"/>
      <c r="E2757" s="149"/>
      <c r="F2757" s="149"/>
      <c r="G2757" s="150"/>
    </row>
    <row r="2758" spans="2:7" x14ac:dyDescent="0.25">
      <c r="B2758" s="382"/>
      <c r="C2758" s="383" t="str">
        <f>IFERROR(IF(LEN(B2758)&gt;0,IF(INDEX(TasksList!$C$6:$C$25,MATCH(LEFT(B2758,SEARCH(" - ",B2758)-1)*1,TasksList!$B$6:$B$25,0),1)=0,"",INDEX(TasksList!$C$6:$C$25,MATCH(LEFT(B2758,SEARCH(" - ",B2758)-1)*1,TasksList!$B$6:$B$25,0),1)),""),"Task not found!")</f>
        <v/>
      </c>
      <c r="D2758" s="385"/>
      <c r="E2758" s="149"/>
      <c r="F2758" s="149"/>
      <c r="G2758" s="150"/>
    </row>
    <row r="2759" spans="2:7" x14ac:dyDescent="0.25">
      <c r="B2759" s="382"/>
      <c r="C2759" s="383" t="str">
        <f>IFERROR(IF(LEN(B2759)&gt;0,IF(INDEX(TasksList!$C$6:$C$25,MATCH(LEFT(B2759,SEARCH(" - ",B2759)-1)*1,TasksList!$B$6:$B$25,0),1)=0,"",INDEX(TasksList!$C$6:$C$25,MATCH(LEFT(B2759,SEARCH(" - ",B2759)-1)*1,TasksList!$B$6:$B$25,0),1)),""),"Task not found!")</f>
        <v/>
      </c>
      <c r="D2759" s="385"/>
      <c r="E2759" s="149"/>
      <c r="F2759" s="149"/>
      <c r="G2759" s="150"/>
    </row>
    <row r="2760" spans="2:7" x14ac:dyDescent="0.25">
      <c r="B2760" s="382"/>
      <c r="C2760" s="383" t="str">
        <f>IFERROR(IF(LEN(B2760)&gt;0,IF(INDEX(TasksList!$C$6:$C$25,MATCH(LEFT(B2760,SEARCH(" - ",B2760)-1)*1,TasksList!$B$6:$B$25,0),1)=0,"",INDEX(TasksList!$C$6:$C$25,MATCH(LEFT(B2760,SEARCH(" - ",B2760)-1)*1,TasksList!$B$6:$B$25,0),1)),""),"Task not found!")</f>
        <v/>
      </c>
      <c r="D2760" s="385"/>
      <c r="E2760" s="149"/>
      <c r="F2760" s="149"/>
      <c r="G2760" s="150"/>
    </row>
    <row r="2761" spans="2:7" x14ac:dyDescent="0.25">
      <c r="B2761" s="382"/>
      <c r="C2761" s="383" t="str">
        <f>IFERROR(IF(LEN(B2761)&gt;0,IF(INDEX(TasksList!$C$6:$C$25,MATCH(LEFT(B2761,SEARCH(" - ",B2761)-1)*1,TasksList!$B$6:$B$25,0),1)=0,"",INDEX(TasksList!$C$6:$C$25,MATCH(LEFT(B2761,SEARCH(" - ",B2761)-1)*1,TasksList!$B$6:$B$25,0),1)),""),"Task not found!")</f>
        <v/>
      </c>
      <c r="D2761" s="385"/>
      <c r="E2761" s="149"/>
      <c r="F2761" s="149"/>
      <c r="G2761" s="150"/>
    </row>
    <row r="2762" spans="2:7" x14ac:dyDescent="0.25">
      <c r="B2762" s="382"/>
      <c r="C2762" s="383" t="str">
        <f>IFERROR(IF(LEN(B2762)&gt;0,IF(INDEX(TasksList!$C$6:$C$25,MATCH(LEFT(B2762,SEARCH(" - ",B2762)-1)*1,TasksList!$B$6:$B$25,0),1)=0,"",INDEX(TasksList!$C$6:$C$25,MATCH(LEFT(B2762,SEARCH(" - ",B2762)-1)*1,TasksList!$B$6:$B$25,0),1)),""),"Task not found!")</f>
        <v/>
      </c>
      <c r="D2762" s="385"/>
      <c r="E2762" s="149"/>
      <c r="F2762" s="149"/>
      <c r="G2762" s="150"/>
    </row>
    <row r="2763" spans="2:7" x14ac:dyDescent="0.25">
      <c r="B2763" s="382"/>
      <c r="C2763" s="383" t="str">
        <f>IFERROR(IF(LEN(B2763)&gt;0,IF(INDEX(TasksList!$C$6:$C$25,MATCH(LEFT(B2763,SEARCH(" - ",B2763)-1)*1,TasksList!$B$6:$B$25,0),1)=0,"",INDEX(TasksList!$C$6:$C$25,MATCH(LEFT(B2763,SEARCH(" - ",B2763)-1)*1,TasksList!$B$6:$B$25,0),1)),""),"Task not found!")</f>
        <v/>
      </c>
      <c r="D2763" s="385"/>
      <c r="E2763" s="149"/>
      <c r="F2763" s="149"/>
      <c r="G2763" s="150"/>
    </row>
    <row r="2764" spans="2:7" x14ac:dyDescent="0.25">
      <c r="B2764" s="382"/>
      <c r="C2764" s="383" t="str">
        <f>IFERROR(IF(LEN(B2764)&gt;0,IF(INDEX(TasksList!$C$6:$C$25,MATCH(LEFT(B2764,SEARCH(" - ",B2764)-1)*1,TasksList!$B$6:$B$25,0),1)=0,"",INDEX(TasksList!$C$6:$C$25,MATCH(LEFT(B2764,SEARCH(" - ",B2764)-1)*1,TasksList!$B$6:$B$25,0),1)),""),"Task not found!")</f>
        <v/>
      </c>
      <c r="D2764" s="385"/>
      <c r="E2764" s="149"/>
      <c r="F2764" s="149"/>
      <c r="G2764" s="150"/>
    </row>
    <row r="2765" spans="2:7" x14ac:dyDescent="0.25">
      <c r="B2765" s="382"/>
      <c r="C2765" s="383" t="str">
        <f>IFERROR(IF(LEN(B2765)&gt;0,IF(INDEX(TasksList!$C$6:$C$25,MATCH(LEFT(B2765,SEARCH(" - ",B2765)-1)*1,TasksList!$B$6:$B$25,0),1)=0,"",INDEX(TasksList!$C$6:$C$25,MATCH(LEFT(B2765,SEARCH(" - ",B2765)-1)*1,TasksList!$B$6:$B$25,0),1)),""),"Task not found!")</f>
        <v/>
      </c>
      <c r="D2765" s="385"/>
      <c r="E2765" s="149"/>
      <c r="F2765" s="149"/>
      <c r="G2765" s="150"/>
    </row>
    <row r="2766" spans="2:7" x14ac:dyDescent="0.25">
      <c r="B2766" s="382"/>
      <c r="C2766" s="383" t="str">
        <f>IFERROR(IF(LEN(B2766)&gt;0,IF(INDEX(TasksList!$C$6:$C$25,MATCH(LEFT(B2766,SEARCH(" - ",B2766)-1)*1,TasksList!$B$6:$B$25,0),1)=0,"",INDEX(TasksList!$C$6:$C$25,MATCH(LEFT(B2766,SEARCH(" - ",B2766)-1)*1,TasksList!$B$6:$B$25,0),1)),""),"Task not found!")</f>
        <v/>
      </c>
      <c r="D2766" s="385"/>
      <c r="E2766" s="149"/>
      <c r="F2766" s="149"/>
      <c r="G2766" s="150"/>
    </row>
    <row r="2767" spans="2:7" x14ac:dyDescent="0.25">
      <c r="B2767" s="382"/>
      <c r="C2767" s="383" t="str">
        <f>IFERROR(IF(LEN(B2767)&gt;0,IF(INDEX(TasksList!$C$6:$C$25,MATCH(LEFT(B2767,SEARCH(" - ",B2767)-1)*1,TasksList!$B$6:$B$25,0),1)=0,"",INDEX(TasksList!$C$6:$C$25,MATCH(LEFT(B2767,SEARCH(" - ",B2767)-1)*1,TasksList!$B$6:$B$25,0),1)),""),"Task not found!")</f>
        <v/>
      </c>
      <c r="D2767" s="385"/>
      <c r="E2767" s="149"/>
      <c r="F2767" s="149"/>
      <c r="G2767" s="150"/>
    </row>
    <row r="2768" spans="2:7" x14ac:dyDescent="0.25">
      <c r="B2768" s="382"/>
      <c r="C2768" s="383" t="str">
        <f>IFERROR(IF(LEN(B2768)&gt;0,IF(INDEX(TasksList!$C$6:$C$25,MATCH(LEFT(B2768,SEARCH(" - ",B2768)-1)*1,TasksList!$B$6:$B$25,0),1)=0,"",INDEX(TasksList!$C$6:$C$25,MATCH(LEFT(B2768,SEARCH(" - ",B2768)-1)*1,TasksList!$B$6:$B$25,0),1)),""),"Task not found!")</f>
        <v/>
      </c>
      <c r="D2768" s="385"/>
      <c r="E2768" s="149"/>
      <c r="F2768" s="149"/>
      <c r="G2768" s="150"/>
    </row>
    <row r="2769" spans="2:7" x14ac:dyDescent="0.25">
      <c r="B2769" s="382"/>
      <c r="C2769" s="383" t="str">
        <f>IFERROR(IF(LEN(B2769)&gt;0,IF(INDEX(TasksList!$C$6:$C$25,MATCH(LEFT(B2769,SEARCH(" - ",B2769)-1)*1,TasksList!$B$6:$B$25,0),1)=0,"",INDEX(TasksList!$C$6:$C$25,MATCH(LEFT(B2769,SEARCH(" - ",B2769)-1)*1,TasksList!$B$6:$B$25,0),1)),""),"Task not found!")</f>
        <v/>
      </c>
      <c r="D2769" s="385"/>
      <c r="E2769" s="149"/>
      <c r="F2769" s="149"/>
      <c r="G2769" s="150"/>
    </row>
    <row r="2770" spans="2:7" x14ac:dyDescent="0.25">
      <c r="B2770" s="382"/>
      <c r="C2770" s="383" t="str">
        <f>IFERROR(IF(LEN(B2770)&gt;0,IF(INDEX(TasksList!$C$6:$C$25,MATCH(LEFT(B2770,SEARCH(" - ",B2770)-1)*1,TasksList!$B$6:$B$25,0),1)=0,"",INDEX(TasksList!$C$6:$C$25,MATCH(LEFT(B2770,SEARCH(" - ",B2770)-1)*1,TasksList!$B$6:$B$25,0),1)),""),"Task not found!")</f>
        <v/>
      </c>
      <c r="D2770" s="385"/>
      <c r="E2770" s="149"/>
      <c r="F2770" s="149"/>
      <c r="G2770" s="150"/>
    </row>
    <row r="2771" spans="2:7" x14ac:dyDescent="0.25">
      <c r="B2771" s="382"/>
      <c r="C2771" s="383" t="str">
        <f>IFERROR(IF(LEN(B2771)&gt;0,IF(INDEX(TasksList!$C$6:$C$25,MATCH(LEFT(B2771,SEARCH(" - ",B2771)-1)*1,TasksList!$B$6:$B$25,0),1)=0,"",INDEX(TasksList!$C$6:$C$25,MATCH(LEFT(B2771,SEARCH(" - ",B2771)-1)*1,TasksList!$B$6:$B$25,0),1)),""),"Task not found!")</f>
        <v/>
      </c>
      <c r="D2771" s="385"/>
      <c r="E2771" s="149"/>
      <c r="F2771" s="149"/>
      <c r="G2771" s="150"/>
    </row>
    <row r="2772" spans="2:7" x14ac:dyDescent="0.25">
      <c r="B2772" s="382"/>
      <c r="C2772" s="383" t="str">
        <f>IFERROR(IF(LEN(B2772)&gt;0,IF(INDEX(TasksList!$C$6:$C$25,MATCH(LEFT(B2772,SEARCH(" - ",B2772)-1)*1,TasksList!$B$6:$B$25,0),1)=0,"",INDEX(TasksList!$C$6:$C$25,MATCH(LEFT(B2772,SEARCH(" - ",B2772)-1)*1,TasksList!$B$6:$B$25,0),1)),""),"Task not found!")</f>
        <v/>
      </c>
      <c r="D2772" s="385"/>
      <c r="E2772" s="149"/>
      <c r="F2772" s="149"/>
      <c r="G2772" s="150"/>
    </row>
    <row r="2773" spans="2:7" x14ac:dyDescent="0.25">
      <c r="B2773" s="382"/>
      <c r="C2773" s="383" t="str">
        <f>IFERROR(IF(LEN(B2773)&gt;0,IF(INDEX(TasksList!$C$6:$C$25,MATCH(LEFT(B2773,SEARCH(" - ",B2773)-1)*1,TasksList!$B$6:$B$25,0),1)=0,"",INDEX(TasksList!$C$6:$C$25,MATCH(LEFT(B2773,SEARCH(" - ",B2773)-1)*1,TasksList!$B$6:$B$25,0),1)),""),"Task not found!")</f>
        <v/>
      </c>
      <c r="D2773" s="385"/>
      <c r="E2773" s="149"/>
      <c r="F2773" s="149"/>
      <c r="G2773" s="150"/>
    </row>
    <row r="2774" spans="2:7" x14ac:dyDescent="0.25">
      <c r="B2774" s="382"/>
      <c r="C2774" s="383" t="str">
        <f>IFERROR(IF(LEN(B2774)&gt;0,IF(INDEX(TasksList!$C$6:$C$25,MATCH(LEFT(B2774,SEARCH(" - ",B2774)-1)*1,TasksList!$B$6:$B$25,0),1)=0,"",INDEX(TasksList!$C$6:$C$25,MATCH(LEFT(B2774,SEARCH(" - ",B2774)-1)*1,TasksList!$B$6:$B$25,0),1)),""),"Task not found!")</f>
        <v/>
      </c>
      <c r="D2774" s="385"/>
      <c r="E2774" s="149"/>
      <c r="F2774" s="149"/>
      <c r="G2774" s="150"/>
    </row>
    <row r="2775" spans="2:7" x14ac:dyDescent="0.25">
      <c r="B2775" s="382"/>
      <c r="C2775" s="383" t="str">
        <f>IFERROR(IF(LEN(B2775)&gt;0,IF(INDEX(TasksList!$C$6:$C$25,MATCH(LEFT(B2775,SEARCH(" - ",B2775)-1)*1,TasksList!$B$6:$B$25,0),1)=0,"",INDEX(TasksList!$C$6:$C$25,MATCH(LEFT(B2775,SEARCH(" - ",B2775)-1)*1,TasksList!$B$6:$B$25,0),1)),""),"Task not found!")</f>
        <v/>
      </c>
      <c r="D2775" s="385"/>
      <c r="E2775" s="149"/>
      <c r="F2775" s="149"/>
      <c r="G2775" s="150"/>
    </row>
    <row r="2776" spans="2:7" x14ac:dyDescent="0.25">
      <c r="B2776" s="382"/>
      <c r="C2776" s="383" t="str">
        <f>IFERROR(IF(LEN(B2776)&gt;0,IF(INDEX(TasksList!$C$6:$C$25,MATCH(LEFT(B2776,SEARCH(" - ",B2776)-1)*1,TasksList!$B$6:$B$25,0),1)=0,"",INDEX(TasksList!$C$6:$C$25,MATCH(LEFT(B2776,SEARCH(" - ",B2776)-1)*1,TasksList!$B$6:$B$25,0),1)),""),"Task not found!")</f>
        <v/>
      </c>
      <c r="D2776" s="385"/>
      <c r="E2776" s="149"/>
      <c r="F2776" s="149"/>
      <c r="G2776" s="150"/>
    </row>
    <row r="2777" spans="2:7" x14ac:dyDescent="0.25">
      <c r="B2777" s="382"/>
      <c r="C2777" s="383" t="str">
        <f>IFERROR(IF(LEN(B2777)&gt;0,IF(INDEX(TasksList!$C$6:$C$25,MATCH(LEFT(B2777,SEARCH(" - ",B2777)-1)*1,TasksList!$B$6:$B$25,0),1)=0,"",INDEX(TasksList!$C$6:$C$25,MATCH(LEFT(B2777,SEARCH(" - ",B2777)-1)*1,TasksList!$B$6:$B$25,0),1)),""),"Task not found!")</f>
        <v/>
      </c>
      <c r="D2777" s="385"/>
      <c r="E2777" s="149"/>
      <c r="F2777" s="149"/>
      <c r="G2777" s="150"/>
    </row>
    <row r="2778" spans="2:7" x14ac:dyDescent="0.25">
      <c r="B2778" s="382"/>
      <c r="C2778" s="383" t="str">
        <f>IFERROR(IF(LEN(B2778)&gt;0,IF(INDEX(TasksList!$C$6:$C$25,MATCH(LEFT(B2778,SEARCH(" - ",B2778)-1)*1,TasksList!$B$6:$B$25,0),1)=0,"",INDEX(TasksList!$C$6:$C$25,MATCH(LEFT(B2778,SEARCH(" - ",B2778)-1)*1,TasksList!$B$6:$B$25,0),1)),""),"Task not found!")</f>
        <v/>
      </c>
      <c r="D2778" s="385"/>
      <c r="E2778" s="149"/>
      <c r="F2778" s="149"/>
      <c r="G2778" s="150"/>
    </row>
    <row r="2779" spans="2:7" x14ac:dyDescent="0.25">
      <c r="B2779" s="382"/>
      <c r="C2779" s="383" t="str">
        <f>IFERROR(IF(LEN(B2779)&gt;0,IF(INDEX(TasksList!$C$6:$C$25,MATCH(LEFT(B2779,SEARCH(" - ",B2779)-1)*1,TasksList!$B$6:$B$25,0),1)=0,"",INDEX(TasksList!$C$6:$C$25,MATCH(LEFT(B2779,SEARCH(" - ",B2779)-1)*1,TasksList!$B$6:$B$25,0),1)),""),"Task not found!")</f>
        <v/>
      </c>
      <c r="D2779" s="385"/>
      <c r="E2779" s="149"/>
      <c r="F2779" s="149"/>
      <c r="G2779" s="150"/>
    </row>
    <row r="2780" spans="2:7" x14ac:dyDescent="0.25">
      <c r="B2780" s="382"/>
      <c r="C2780" s="383" t="str">
        <f>IFERROR(IF(LEN(B2780)&gt;0,IF(INDEX(TasksList!$C$6:$C$25,MATCH(LEFT(B2780,SEARCH(" - ",B2780)-1)*1,TasksList!$B$6:$B$25,0),1)=0,"",INDEX(TasksList!$C$6:$C$25,MATCH(LEFT(B2780,SEARCH(" - ",B2780)-1)*1,TasksList!$B$6:$B$25,0),1)),""),"Task not found!")</f>
        <v/>
      </c>
      <c r="D2780" s="385"/>
      <c r="E2780" s="149"/>
      <c r="F2780" s="149"/>
      <c r="G2780" s="150"/>
    </row>
    <row r="2781" spans="2:7" x14ac:dyDescent="0.25">
      <c r="B2781" s="382"/>
      <c r="C2781" s="383" t="str">
        <f>IFERROR(IF(LEN(B2781)&gt;0,IF(INDEX(TasksList!$C$6:$C$25,MATCH(LEFT(B2781,SEARCH(" - ",B2781)-1)*1,TasksList!$B$6:$B$25,0),1)=0,"",INDEX(TasksList!$C$6:$C$25,MATCH(LEFT(B2781,SEARCH(" - ",B2781)-1)*1,TasksList!$B$6:$B$25,0),1)),""),"Task not found!")</f>
        <v/>
      </c>
      <c r="D2781" s="385"/>
      <c r="E2781" s="149"/>
      <c r="F2781" s="149"/>
      <c r="G2781" s="150"/>
    </row>
    <row r="2782" spans="2:7" x14ac:dyDescent="0.25">
      <c r="B2782" s="382"/>
      <c r="C2782" s="383" t="str">
        <f>IFERROR(IF(LEN(B2782)&gt;0,IF(INDEX(TasksList!$C$6:$C$25,MATCH(LEFT(B2782,SEARCH(" - ",B2782)-1)*1,TasksList!$B$6:$B$25,0),1)=0,"",INDEX(TasksList!$C$6:$C$25,MATCH(LEFT(B2782,SEARCH(" - ",B2782)-1)*1,TasksList!$B$6:$B$25,0),1)),""),"Task not found!")</f>
        <v/>
      </c>
      <c r="D2782" s="385"/>
      <c r="E2782" s="149"/>
      <c r="F2782" s="149"/>
      <c r="G2782" s="150"/>
    </row>
    <row r="2783" spans="2:7" x14ac:dyDescent="0.25">
      <c r="B2783" s="382"/>
      <c r="C2783" s="383" t="str">
        <f>IFERROR(IF(LEN(B2783)&gt;0,IF(INDEX(TasksList!$C$6:$C$25,MATCH(LEFT(B2783,SEARCH(" - ",B2783)-1)*1,TasksList!$B$6:$B$25,0),1)=0,"",INDEX(TasksList!$C$6:$C$25,MATCH(LEFT(B2783,SEARCH(" - ",B2783)-1)*1,TasksList!$B$6:$B$25,0),1)),""),"Task not found!")</f>
        <v/>
      </c>
      <c r="D2783" s="385"/>
      <c r="E2783" s="149"/>
      <c r="F2783" s="149"/>
      <c r="G2783" s="150"/>
    </row>
    <row r="2784" spans="2:7" x14ac:dyDescent="0.25">
      <c r="B2784" s="382"/>
      <c r="C2784" s="383" t="str">
        <f>IFERROR(IF(LEN(B2784)&gt;0,IF(INDEX(TasksList!$C$6:$C$25,MATCH(LEFT(B2784,SEARCH(" - ",B2784)-1)*1,TasksList!$B$6:$B$25,0),1)=0,"",INDEX(TasksList!$C$6:$C$25,MATCH(LEFT(B2784,SEARCH(" - ",B2784)-1)*1,TasksList!$B$6:$B$25,0),1)),""),"Task not found!")</f>
        <v/>
      </c>
      <c r="D2784" s="385"/>
      <c r="E2784" s="149"/>
      <c r="F2784" s="149"/>
      <c r="G2784" s="150"/>
    </row>
    <row r="2785" spans="2:7" x14ac:dyDescent="0.25">
      <c r="B2785" s="382"/>
      <c r="C2785" s="383" t="str">
        <f>IFERROR(IF(LEN(B2785)&gt;0,IF(INDEX(TasksList!$C$6:$C$25,MATCH(LEFT(B2785,SEARCH(" - ",B2785)-1)*1,TasksList!$B$6:$B$25,0),1)=0,"",INDEX(TasksList!$C$6:$C$25,MATCH(LEFT(B2785,SEARCH(" - ",B2785)-1)*1,TasksList!$B$6:$B$25,0),1)),""),"Task not found!")</f>
        <v/>
      </c>
      <c r="D2785" s="385"/>
      <c r="E2785" s="149"/>
      <c r="F2785" s="149"/>
      <c r="G2785" s="150"/>
    </row>
    <row r="2786" spans="2:7" x14ac:dyDescent="0.25">
      <c r="B2786" s="382"/>
      <c r="C2786" s="383" t="str">
        <f>IFERROR(IF(LEN(B2786)&gt;0,IF(INDEX(TasksList!$C$6:$C$25,MATCH(LEFT(B2786,SEARCH(" - ",B2786)-1)*1,TasksList!$B$6:$B$25,0),1)=0,"",INDEX(TasksList!$C$6:$C$25,MATCH(LEFT(B2786,SEARCH(" - ",B2786)-1)*1,TasksList!$B$6:$B$25,0),1)),""),"Task not found!")</f>
        <v/>
      </c>
      <c r="D2786" s="385"/>
      <c r="E2786" s="149"/>
      <c r="F2786" s="149"/>
      <c r="G2786" s="150"/>
    </row>
    <row r="2787" spans="2:7" x14ac:dyDescent="0.25">
      <c r="B2787" s="382"/>
      <c r="C2787" s="383" t="str">
        <f>IFERROR(IF(LEN(B2787)&gt;0,IF(INDEX(TasksList!$C$6:$C$25,MATCH(LEFT(B2787,SEARCH(" - ",B2787)-1)*1,TasksList!$B$6:$B$25,0),1)=0,"",INDEX(TasksList!$C$6:$C$25,MATCH(LEFT(B2787,SEARCH(" - ",B2787)-1)*1,TasksList!$B$6:$B$25,0),1)),""),"Task not found!")</f>
        <v/>
      </c>
      <c r="D2787" s="385"/>
      <c r="E2787" s="149"/>
      <c r="F2787" s="149"/>
      <c r="G2787" s="150"/>
    </row>
    <row r="2788" spans="2:7" x14ac:dyDescent="0.25">
      <c r="B2788" s="382"/>
      <c r="C2788" s="383" t="str">
        <f>IFERROR(IF(LEN(B2788)&gt;0,IF(INDEX(TasksList!$C$6:$C$25,MATCH(LEFT(B2788,SEARCH(" - ",B2788)-1)*1,TasksList!$B$6:$B$25,0),1)=0,"",INDEX(TasksList!$C$6:$C$25,MATCH(LEFT(B2788,SEARCH(" - ",B2788)-1)*1,TasksList!$B$6:$B$25,0),1)),""),"Task not found!")</f>
        <v/>
      </c>
      <c r="D2788" s="385"/>
      <c r="E2788" s="149"/>
      <c r="F2788" s="149"/>
      <c r="G2788" s="150"/>
    </row>
    <row r="2789" spans="2:7" x14ac:dyDescent="0.25">
      <c r="B2789" s="382"/>
      <c r="C2789" s="383" t="str">
        <f>IFERROR(IF(LEN(B2789)&gt;0,IF(INDEX(TasksList!$C$6:$C$25,MATCH(LEFT(B2789,SEARCH(" - ",B2789)-1)*1,TasksList!$B$6:$B$25,0),1)=0,"",INDEX(TasksList!$C$6:$C$25,MATCH(LEFT(B2789,SEARCH(" - ",B2789)-1)*1,TasksList!$B$6:$B$25,0),1)),""),"Task not found!")</f>
        <v/>
      </c>
      <c r="D2789" s="385"/>
      <c r="E2789" s="149"/>
      <c r="F2789" s="149"/>
      <c r="G2789" s="150"/>
    </row>
    <row r="2790" spans="2:7" x14ac:dyDescent="0.25">
      <c r="B2790" s="382"/>
      <c r="C2790" s="383" t="str">
        <f>IFERROR(IF(LEN(B2790)&gt;0,IF(INDEX(TasksList!$C$6:$C$25,MATCH(LEFT(B2790,SEARCH(" - ",B2790)-1)*1,TasksList!$B$6:$B$25,0),1)=0,"",INDEX(TasksList!$C$6:$C$25,MATCH(LEFT(B2790,SEARCH(" - ",B2790)-1)*1,TasksList!$B$6:$B$25,0),1)),""),"Task not found!")</f>
        <v/>
      </c>
      <c r="D2790" s="385"/>
      <c r="E2790" s="149"/>
      <c r="F2790" s="149"/>
      <c r="G2790" s="150"/>
    </row>
    <row r="2791" spans="2:7" x14ac:dyDescent="0.25">
      <c r="B2791" s="382"/>
      <c r="C2791" s="383" t="str">
        <f>IFERROR(IF(LEN(B2791)&gt;0,IF(INDEX(TasksList!$C$6:$C$25,MATCH(LEFT(B2791,SEARCH(" - ",B2791)-1)*1,TasksList!$B$6:$B$25,0),1)=0,"",INDEX(TasksList!$C$6:$C$25,MATCH(LEFT(B2791,SEARCH(" - ",B2791)-1)*1,TasksList!$B$6:$B$25,0),1)),""),"Task not found!")</f>
        <v/>
      </c>
      <c r="D2791" s="385"/>
      <c r="E2791" s="149"/>
      <c r="F2791" s="149"/>
      <c r="G2791" s="150"/>
    </row>
    <row r="2792" spans="2:7" x14ac:dyDescent="0.25">
      <c r="B2792" s="382"/>
      <c r="C2792" s="383" t="str">
        <f>IFERROR(IF(LEN(B2792)&gt;0,IF(INDEX(TasksList!$C$6:$C$25,MATCH(LEFT(B2792,SEARCH(" - ",B2792)-1)*1,TasksList!$B$6:$B$25,0),1)=0,"",INDEX(TasksList!$C$6:$C$25,MATCH(LEFT(B2792,SEARCH(" - ",B2792)-1)*1,TasksList!$B$6:$B$25,0),1)),""),"Task not found!")</f>
        <v/>
      </c>
      <c r="D2792" s="385"/>
      <c r="E2792" s="149"/>
      <c r="F2792" s="149"/>
      <c r="G2792" s="150"/>
    </row>
    <row r="2793" spans="2:7" x14ac:dyDescent="0.25">
      <c r="B2793" s="382"/>
      <c r="C2793" s="383" t="str">
        <f>IFERROR(IF(LEN(B2793)&gt;0,IF(INDEX(TasksList!$C$6:$C$25,MATCH(LEFT(B2793,SEARCH(" - ",B2793)-1)*1,TasksList!$B$6:$B$25,0),1)=0,"",INDEX(TasksList!$C$6:$C$25,MATCH(LEFT(B2793,SEARCH(" - ",B2793)-1)*1,TasksList!$B$6:$B$25,0),1)),""),"Task not found!")</f>
        <v/>
      </c>
      <c r="D2793" s="385"/>
      <c r="E2793" s="149"/>
      <c r="F2793" s="149"/>
      <c r="G2793" s="150"/>
    </row>
    <row r="2794" spans="2:7" x14ac:dyDescent="0.25">
      <c r="B2794" s="382"/>
      <c r="C2794" s="383" t="str">
        <f>IFERROR(IF(LEN(B2794)&gt;0,IF(INDEX(TasksList!$C$6:$C$25,MATCH(LEFT(B2794,SEARCH(" - ",B2794)-1)*1,TasksList!$B$6:$B$25,0),1)=0,"",INDEX(TasksList!$C$6:$C$25,MATCH(LEFT(B2794,SEARCH(" - ",B2794)-1)*1,TasksList!$B$6:$B$25,0),1)),""),"Task not found!")</f>
        <v/>
      </c>
      <c r="D2794" s="385"/>
      <c r="E2794" s="149"/>
      <c r="F2794" s="149"/>
      <c r="G2794" s="150"/>
    </row>
    <row r="2795" spans="2:7" x14ac:dyDescent="0.25">
      <c r="B2795" s="382"/>
      <c r="C2795" s="383" t="str">
        <f>IFERROR(IF(LEN(B2795)&gt;0,IF(INDEX(TasksList!$C$6:$C$25,MATCH(LEFT(B2795,SEARCH(" - ",B2795)-1)*1,TasksList!$B$6:$B$25,0),1)=0,"",INDEX(TasksList!$C$6:$C$25,MATCH(LEFT(B2795,SEARCH(" - ",B2795)-1)*1,TasksList!$B$6:$B$25,0),1)),""),"Task not found!")</f>
        <v/>
      </c>
      <c r="D2795" s="385"/>
      <c r="E2795" s="149"/>
      <c r="F2795" s="149"/>
      <c r="G2795" s="150"/>
    </row>
    <row r="2796" spans="2:7" x14ac:dyDescent="0.25">
      <c r="B2796" s="382"/>
      <c r="C2796" s="383" t="str">
        <f>IFERROR(IF(LEN(B2796)&gt;0,IF(INDEX(TasksList!$C$6:$C$25,MATCH(LEFT(B2796,SEARCH(" - ",B2796)-1)*1,TasksList!$B$6:$B$25,0),1)=0,"",INDEX(TasksList!$C$6:$C$25,MATCH(LEFT(B2796,SEARCH(" - ",B2796)-1)*1,TasksList!$B$6:$B$25,0),1)),""),"Task not found!")</f>
        <v/>
      </c>
      <c r="D2796" s="385"/>
      <c r="E2796" s="149"/>
      <c r="F2796" s="149"/>
      <c r="G2796" s="150"/>
    </row>
    <row r="2797" spans="2:7" x14ac:dyDescent="0.25">
      <c r="B2797" s="382"/>
      <c r="C2797" s="383" t="str">
        <f>IFERROR(IF(LEN(B2797)&gt;0,IF(INDEX(TasksList!$C$6:$C$25,MATCH(LEFT(B2797,SEARCH(" - ",B2797)-1)*1,TasksList!$B$6:$B$25,0),1)=0,"",INDEX(TasksList!$C$6:$C$25,MATCH(LEFT(B2797,SEARCH(" - ",B2797)-1)*1,TasksList!$B$6:$B$25,0),1)),""),"Task not found!")</f>
        <v/>
      </c>
      <c r="D2797" s="385"/>
      <c r="E2797" s="149"/>
      <c r="F2797" s="149"/>
      <c r="G2797" s="150"/>
    </row>
    <row r="2798" spans="2:7" x14ac:dyDescent="0.25">
      <c r="B2798" s="382"/>
      <c r="C2798" s="383" t="str">
        <f>IFERROR(IF(LEN(B2798)&gt;0,IF(INDEX(TasksList!$C$6:$C$25,MATCH(LEFT(B2798,SEARCH(" - ",B2798)-1)*1,TasksList!$B$6:$B$25,0),1)=0,"",INDEX(TasksList!$C$6:$C$25,MATCH(LEFT(B2798,SEARCH(" - ",B2798)-1)*1,TasksList!$B$6:$B$25,0),1)),""),"Task not found!")</f>
        <v/>
      </c>
      <c r="D2798" s="385"/>
      <c r="E2798" s="149"/>
      <c r="F2798" s="149"/>
      <c r="G2798" s="150"/>
    </row>
    <row r="2799" spans="2:7" x14ac:dyDescent="0.25">
      <c r="B2799" s="382"/>
      <c r="C2799" s="383" t="str">
        <f>IFERROR(IF(LEN(B2799)&gt;0,IF(INDEX(TasksList!$C$6:$C$25,MATCH(LEFT(B2799,SEARCH(" - ",B2799)-1)*1,TasksList!$B$6:$B$25,0),1)=0,"",INDEX(TasksList!$C$6:$C$25,MATCH(LEFT(B2799,SEARCH(" - ",B2799)-1)*1,TasksList!$B$6:$B$25,0),1)),""),"Task not found!")</f>
        <v/>
      </c>
      <c r="D2799" s="385"/>
      <c r="E2799" s="149"/>
      <c r="F2799" s="149"/>
      <c r="G2799" s="150"/>
    </row>
    <row r="2800" spans="2:7" x14ac:dyDescent="0.25">
      <c r="B2800" s="382"/>
      <c r="C2800" s="383" t="str">
        <f>IFERROR(IF(LEN(B2800)&gt;0,IF(INDEX(TasksList!$C$6:$C$25,MATCH(LEFT(B2800,SEARCH(" - ",B2800)-1)*1,TasksList!$B$6:$B$25,0),1)=0,"",INDEX(TasksList!$C$6:$C$25,MATCH(LEFT(B2800,SEARCH(" - ",B2800)-1)*1,TasksList!$B$6:$B$25,0),1)),""),"Task not found!")</f>
        <v/>
      </c>
      <c r="D2800" s="385"/>
      <c r="E2800" s="149"/>
      <c r="F2800" s="149"/>
      <c r="G2800" s="150"/>
    </row>
    <row r="2801" spans="2:7" x14ac:dyDescent="0.25">
      <c r="B2801" s="382"/>
      <c r="C2801" s="383" t="str">
        <f>IFERROR(IF(LEN(B2801)&gt;0,IF(INDEX(TasksList!$C$6:$C$25,MATCH(LEFT(B2801,SEARCH(" - ",B2801)-1)*1,TasksList!$B$6:$B$25,0),1)=0,"",INDEX(TasksList!$C$6:$C$25,MATCH(LEFT(B2801,SEARCH(" - ",B2801)-1)*1,TasksList!$B$6:$B$25,0),1)),""),"Task not found!")</f>
        <v/>
      </c>
      <c r="D2801" s="385"/>
      <c r="E2801" s="149"/>
      <c r="F2801" s="149"/>
      <c r="G2801" s="150"/>
    </row>
    <row r="2802" spans="2:7" x14ac:dyDescent="0.25">
      <c r="B2802" s="382"/>
      <c r="C2802" s="383" t="str">
        <f>IFERROR(IF(LEN(B2802)&gt;0,IF(INDEX(TasksList!$C$6:$C$25,MATCH(LEFT(B2802,SEARCH(" - ",B2802)-1)*1,TasksList!$B$6:$B$25,0),1)=0,"",INDEX(TasksList!$C$6:$C$25,MATCH(LEFT(B2802,SEARCH(" - ",B2802)-1)*1,TasksList!$B$6:$B$25,0),1)),""),"Task not found!")</f>
        <v/>
      </c>
      <c r="D2802" s="385"/>
      <c r="E2802" s="149"/>
      <c r="F2802" s="149"/>
      <c r="G2802" s="150"/>
    </row>
    <row r="2803" spans="2:7" x14ac:dyDescent="0.25">
      <c r="B2803" s="382"/>
      <c r="C2803" s="383" t="str">
        <f>IFERROR(IF(LEN(B2803)&gt;0,IF(INDEX(TasksList!$C$6:$C$25,MATCH(LEFT(B2803,SEARCH(" - ",B2803)-1)*1,TasksList!$B$6:$B$25,0),1)=0,"",INDEX(TasksList!$C$6:$C$25,MATCH(LEFT(B2803,SEARCH(" - ",B2803)-1)*1,TasksList!$B$6:$B$25,0),1)),""),"Task not found!")</f>
        <v/>
      </c>
      <c r="D2803" s="385"/>
      <c r="E2803" s="149"/>
      <c r="F2803" s="149"/>
      <c r="G2803" s="150"/>
    </row>
    <row r="2804" spans="2:7" x14ac:dyDescent="0.25">
      <c r="B2804" s="382"/>
      <c r="C2804" s="383" t="str">
        <f>IFERROR(IF(LEN(B2804)&gt;0,IF(INDEX(TasksList!$C$6:$C$25,MATCH(LEFT(B2804,SEARCH(" - ",B2804)-1)*1,TasksList!$B$6:$B$25,0),1)=0,"",INDEX(TasksList!$C$6:$C$25,MATCH(LEFT(B2804,SEARCH(" - ",B2804)-1)*1,TasksList!$B$6:$B$25,0),1)),""),"Task not found!")</f>
        <v/>
      </c>
      <c r="D2804" s="385"/>
      <c r="E2804" s="149"/>
      <c r="F2804" s="149"/>
      <c r="G2804" s="150"/>
    </row>
    <row r="2805" spans="2:7" x14ac:dyDescent="0.25">
      <c r="B2805" s="382"/>
      <c r="C2805" s="383" t="str">
        <f>IFERROR(IF(LEN(B2805)&gt;0,IF(INDEX(TasksList!$C$6:$C$25,MATCH(LEFT(B2805,SEARCH(" - ",B2805)-1)*1,TasksList!$B$6:$B$25,0),1)=0,"",INDEX(TasksList!$C$6:$C$25,MATCH(LEFT(B2805,SEARCH(" - ",B2805)-1)*1,TasksList!$B$6:$B$25,0),1)),""),"Task not found!")</f>
        <v/>
      </c>
      <c r="D2805" s="385"/>
      <c r="E2805" s="149"/>
      <c r="F2805" s="149"/>
      <c r="G2805" s="150"/>
    </row>
    <row r="2806" spans="2:7" x14ac:dyDescent="0.25">
      <c r="B2806" s="382"/>
      <c r="C2806" s="383" t="str">
        <f>IFERROR(IF(LEN(B2806)&gt;0,IF(INDEX(TasksList!$C$6:$C$25,MATCH(LEFT(B2806,SEARCH(" - ",B2806)-1)*1,TasksList!$B$6:$B$25,0),1)=0,"",INDEX(TasksList!$C$6:$C$25,MATCH(LEFT(B2806,SEARCH(" - ",B2806)-1)*1,TasksList!$B$6:$B$25,0),1)),""),"Task not found!")</f>
        <v/>
      </c>
      <c r="D2806" s="385"/>
      <c r="E2806" s="149"/>
      <c r="F2806" s="149"/>
      <c r="G2806" s="150"/>
    </row>
    <row r="2807" spans="2:7" x14ac:dyDescent="0.25">
      <c r="B2807" s="382"/>
      <c r="C2807" s="383" t="str">
        <f>IFERROR(IF(LEN(B2807)&gt;0,IF(INDEX(TasksList!$C$6:$C$25,MATCH(LEFT(B2807,SEARCH(" - ",B2807)-1)*1,TasksList!$B$6:$B$25,0),1)=0,"",INDEX(TasksList!$C$6:$C$25,MATCH(LEFT(B2807,SEARCH(" - ",B2807)-1)*1,TasksList!$B$6:$B$25,0),1)),""),"Task not found!")</f>
        <v/>
      </c>
      <c r="D2807" s="385"/>
      <c r="E2807" s="149"/>
      <c r="F2807" s="149"/>
      <c r="G2807" s="150"/>
    </row>
    <row r="2808" spans="2:7" x14ac:dyDescent="0.25">
      <c r="B2808" s="382"/>
      <c r="C2808" s="383" t="str">
        <f>IFERROR(IF(LEN(B2808)&gt;0,IF(INDEX(TasksList!$C$6:$C$25,MATCH(LEFT(B2808,SEARCH(" - ",B2808)-1)*1,TasksList!$B$6:$B$25,0),1)=0,"",INDEX(TasksList!$C$6:$C$25,MATCH(LEFT(B2808,SEARCH(" - ",B2808)-1)*1,TasksList!$B$6:$B$25,0),1)),""),"Task not found!")</f>
        <v/>
      </c>
      <c r="D2808" s="385"/>
      <c r="E2808" s="149"/>
      <c r="F2808" s="149"/>
      <c r="G2808" s="150"/>
    </row>
    <row r="2809" spans="2:7" x14ac:dyDescent="0.25">
      <c r="B2809" s="382"/>
      <c r="C2809" s="383" t="str">
        <f>IFERROR(IF(LEN(B2809)&gt;0,IF(INDEX(TasksList!$C$6:$C$25,MATCH(LEFT(B2809,SEARCH(" - ",B2809)-1)*1,TasksList!$B$6:$B$25,0),1)=0,"",INDEX(TasksList!$C$6:$C$25,MATCH(LEFT(B2809,SEARCH(" - ",B2809)-1)*1,TasksList!$B$6:$B$25,0),1)),""),"Task not found!")</f>
        <v/>
      </c>
      <c r="D2809" s="385"/>
      <c r="E2809" s="149"/>
      <c r="F2809" s="149"/>
      <c r="G2809" s="150"/>
    </row>
    <row r="2810" spans="2:7" x14ac:dyDescent="0.25">
      <c r="B2810" s="382"/>
      <c r="C2810" s="383" t="str">
        <f>IFERROR(IF(LEN(B2810)&gt;0,IF(INDEX(TasksList!$C$6:$C$25,MATCH(LEFT(B2810,SEARCH(" - ",B2810)-1)*1,TasksList!$B$6:$B$25,0),1)=0,"",INDEX(TasksList!$C$6:$C$25,MATCH(LEFT(B2810,SEARCH(" - ",B2810)-1)*1,TasksList!$B$6:$B$25,0),1)),""),"Task not found!")</f>
        <v/>
      </c>
      <c r="D2810" s="385"/>
      <c r="E2810" s="149"/>
      <c r="F2810" s="149"/>
      <c r="G2810" s="150"/>
    </row>
    <row r="2811" spans="2:7" x14ac:dyDescent="0.25">
      <c r="B2811" s="382"/>
      <c r="C2811" s="383" t="str">
        <f>IFERROR(IF(LEN(B2811)&gt;0,IF(INDEX(TasksList!$C$6:$C$25,MATCH(LEFT(B2811,SEARCH(" - ",B2811)-1)*1,TasksList!$B$6:$B$25,0),1)=0,"",INDEX(TasksList!$C$6:$C$25,MATCH(LEFT(B2811,SEARCH(" - ",B2811)-1)*1,TasksList!$B$6:$B$25,0),1)),""),"Task not found!")</f>
        <v/>
      </c>
      <c r="D2811" s="385"/>
      <c r="E2811" s="149"/>
      <c r="F2811" s="149"/>
      <c r="G2811" s="150"/>
    </row>
    <row r="2812" spans="2:7" x14ac:dyDescent="0.25">
      <c r="B2812" s="382"/>
      <c r="C2812" s="383" t="str">
        <f>IFERROR(IF(LEN(B2812)&gt;0,IF(INDEX(TasksList!$C$6:$C$25,MATCH(LEFT(B2812,SEARCH(" - ",B2812)-1)*1,TasksList!$B$6:$B$25,0),1)=0,"",INDEX(TasksList!$C$6:$C$25,MATCH(LEFT(B2812,SEARCH(" - ",B2812)-1)*1,TasksList!$B$6:$B$25,0),1)),""),"Task not found!")</f>
        <v/>
      </c>
      <c r="D2812" s="385"/>
      <c r="E2812" s="149"/>
      <c r="F2812" s="149"/>
      <c r="G2812" s="150"/>
    </row>
    <row r="2813" spans="2:7" x14ac:dyDescent="0.25">
      <c r="B2813" s="382"/>
      <c r="C2813" s="383" t="str">
        <f>IFERROR(IF(LEN(B2813)&gt;0,IF(INDEX(TasksList!$C$6:$C$25,MATCH(LEFT(B2813,SEARCH(" - ",B2813)-1)*1,TasksList!$B$6:$B$25,0),1)=0,"",INDEX(TasksList!$C$6:$C$25,MATCH(LEFT(B2813,SEARCH(" - ",B2813)-1)*1,TasksList!$B$6:$B$25,0),1)),""),"Task not found!")</f>
        <v/>
      </c>
      <c r="D2813" s="385"/>
      <c r="E2813" s="149"/>
      <c r="F2813" s="149"/>
      <c r="G2813" s="150"/>
    </row>
    <row r="2814" spans="2:7" x14ac:dyDescent="0.25">
      <c r="B2814" s="382"/>
      <c r="C2814" s="383" t="str">
        <f>IFERROR(IF(LEN(B2814)&gt;0,IF(INDEX(TasksList!$C$6:$C$25,MATCH(LEFT(B2814,SEARCH(" - ",B2814)-1)*1,TasksList!$B$6:$B$25,0),1)=0,"",INDEX(TasksList!$C$6:$C$25,MATCH(LEFT(B2814,SEARCH(" - ",B2814)-1)*1,TasksList!$B$6:$B$25,0),1)),""),"Task not found!")</f>
        <v/>
      </c>
      <c r="D2814" s="385"/>
      <c r="E2814" s="149"/>
      <c r="F2814" s="149"/>
      <c r="G2814" s="150"/>
    </row>
    <row r="2815" spans="2:7" x14ac:dyDescent="0.25">
      <c r="B2815" s="382"/>
      <c r="C2815" s="383" t="str">
        <f>IFERROR(IF(LEN(B2815)&gt;0,IF(INDEX(TasksList!$C$6:$C$25,MATCH(LEFT(B2815,SEARCH(" - ",B2815)-1)*1,TasksList!$B$6:$B$25,0),1)=0,"",INDEX(TasksList!$C$6:$C$25,MATCH(LEFT(B2815,SEARCH(" - ",B2815)-1)*1,TasksList!$B$6:$B$25,0),1)),""),"Task not found!")</f>
        <v/>
      </c>
      <c r="D2815" s="385"/>
      <c r="E2815" s="149"/>
      <c r="F2815" s="149"/>
      <c r="G2815" s="150"/>
    </row>
    <row r="2816" spans="2:7" x14ac:dyDescent="0.25">
      <c r="B2816" s="382"/>
      <c r="C2816" s="383" t="str">
        <f>IFERROR(IF(LEN(B2816)&gt;0,IF(INDEX(TasksList!$C$6:$C$25,MATCH(LEFT(B2816,SEARCH(" - ",B2816)-1)*1,TasksList!$B$6:$B$25,0),1)=0,"",INDEX(TasksList!$C$6:$C$25,MATCH(LEFT(B2816,SEARCH(" - ",B2816)-1)*1,TasksList!$B$6:$B$25,0),1)),""),"Task not found!")</f>
        <v/>
      </c>
      <c r="D2816" s="385"/>
      <c r="E2816" s="149"/>
      <c r="F2816" s="149"/>
      <c r="G2816" s="150"/>
    </row>
    <row r="2817" spans="2:7" x14ac:dyDescent="0.25">
      <c r="B2817" s="382"/>
      <c r="C2817" s="383" t="str">
        <f>IFERROR(IF(LEN(B2817)&gt;0,IF(INDEX(TasksList!$C$6:$C$25,MATCH(LEFT(B2817,SEARCH(" - ",B2817)-1)*1,TasksList!$B$6:$B$25,0),1)=0,"",INDEX(TasksList!$C$6:$C$25,MATCH(LEFT(B2817,SEARCH(" - ",B2817)-1)*1,TasksList!$B$6:$B$25,0),1)),""),"Task not found!")</f>
        <v/>
      </c>
      <c r="D2817" s="385"/>
      <c r="E2817" s="149"/>
      <c r="F2817" s="149"/>
      <c r="G2817" s="150"/>
    </row>
    <row r="2818" spans="2:7" x14ac:dyDescent="0.25">
      <c r="B2818" s="382"/>
      <c r="C2818" s="383" t="str">
        <f>IFERROR(IF(LEN(B2818)&gt;0,IF(INDEX(TasksList!$C$6:$C$25,MATCH(LEFT(B2818,SEARCH(" - ",B2818)-1)*1,TasksList!$B$6:$B$25,0),1)=0,"",INDEX(TasksList!$C$6:$C$25,MATCH(LEFT(B2818,SEARCH(" - ",B2818)-1)*1,TasksList!$B$6:$B$25,0),1)),""),"Task not found!")</f>
        <v/>
      </c>
      <c r="D2818" s="385"/>
      <c r="E2818" s="149"/>
      <c r="F2818" s="149"/>
      <c r="G2818" s="150"/>
    </row>
    <row r="2819" spans="2:7" x14ac:dyDescent="0.25">
      <c r="B2819" s="382"/>
      <c r="C2819" s="383" t="str">
        <f>IFERROR(IF(LEN(B2819)&gt;0,IF(INDEX(TasksList!$C$6:$C$25,MATCH(LEFT(B2819,SEARCH(" - ",B2819)-1)*1,TasksList!$B$6:$B$25,0),1)=0,"",INDEX(TasksList!$C$6:$C$25,MATCH(LEFT(B2819,SEARCH(" - ",B2819)-1)*1,TasksList!$B$6:$B$25,0),1)),""),"Task not found!")</f>
        <v/>
      </c>
      <c r="D2819" s="385"/>
      <c r="E2819" s="149"/>
      <c r="F2819" s="149"/>
      <c r="G2819" s="150"/>
    </row>
    <row r="2820" spans="2:7" x14ac:dyDescent="0.25">
      <c r="B2820" s="382"/>
      <c r="C2820" s="383" t="str">
        <f>IFERROR(IF(LEN(B2820)&gt;0,IF(INDEX(TasksList!$C$6:$C$25,MATCH(LEFT(B2820,SEARCH(" - ",B2820)-1)*1,TasksList!$B$6:$B$25,0),1)=0,"",INDEX(TasksList!$C$6:$C$25,MATCH(LEFT(B2820,SEARCH(" - ",B2820)-1)*1,TasksList!$B$6:$B$25,0),1)),""),"Task not found!")</f>
        <v/>
      </c>
      <c r="D2820" s="385"/>
      <c r="E2820" s="149"/>
      <c r="F2820" s="149"/>
      <c r="G2820" s="150"/>
    </row>
    <row r="2821" spans="2:7" x14ac:dyDescent="0.25">
      <c r="B2821" s="382"/>
      <c r="C2821" s="383" t="str">
        <f>IFERROR(IF(LEN(B2821)&gt;0,IF(INDEX(TasksList!$C$6:$C$25,MATCH(LEFT(B2821,SEARCH(" - ",B2821)-1)*1,TasksList!$B$6:$B$25,0),1)=0,"",INDEX(TasksList!$C$6:$C$25,MATCH(LEFT(B2821,SEARCH(" - ",B2821)-1)*1,TasksList!$B$6:$B$25,0),1)),""),"Task not found!")</f>
        <v/>
      </c>
      <c r="D2821" s="385"/>
      <c r="E2821" s="149"/>
      <c r="F2821" s="149"/>
      <c r="G2821" s="150"/>
    </row>
    <row r="2822" spans="2:7" x14ac:dyDescent="0.25">
      <c r="B2822" s="382"/>
      <c r="C2822" s="383" t="str">
        <f>IFERROR(IF(LEN(B2822)&gt;0,IF(INDEX(TasksList!$C$6:$C$25,MATCH(LEFT(B2822,SEARCH(" - ",B2822)-1)*1,TasksList!$B$6:$B$25,0),1)=0,"",INDEX(TasksList!$C$6:$C$25,MATCH(LEFT(B2822,SEARCH(" - ",B2822)-1)*1,TasksList!$B$6:$B$25,0),1)),""),"Task not found!")</f>
        <v/>
      </c>
      <c r="D2822" s="385"/>
      <c r="E2822" s="149"/>
      <c r="F2822" s="149"/>
      <c r="G2822" s="150"/>
    </row>
    <row r="2823" spans="2:7" x14ac:dyDescent="0.25">
      <c r="B2823" s="382"/>
      <c r="C2823" s="383" t="str">
        <f>IFERROR(IF(LEN(B2823)&gt;0,IF(INDEX(TasksList!$C$6:$C$25,MATCH(LEFT(B2823,SEARCH(" - ",B2823)-1)*1,TasksList!$B$6:$B$25,0),1)=0,"",INDEX(TasksList!$C$6:$C$25,MATCH(LEFT(B2823,SEARCH(" - ",B2823)-1)*1,TasksList!$B$6:$B$25,0),1)),""),"Task not found!")</f>
        <v/>
      </c>
      <c r="D2823" s="385"/>
      <c r="E2823" s="149"/>
      <c r="F2823" s="149"/>
      <c r="G2823" s="150"/>
    </row>
    <row r="2824" spans="2:7" x14ac:dyDescent="0.25">
      <c r="B2824" s="382"/>
      <c r="C2824" s="383" t="str">
        <f>IFERROR(IF(LEN(B2824)&gt;0,IF(INDEX(TasksList!$C$6:$C$25,MATCH(LEFT(B2824,SEARCH(" - ",B2824)-1)*1,TasksList!$B$6:$B$25,0),1)=0,"",INDEX(TasksList!$C$6:$C$25,MATCH(LEFT(B2824,SEARCH(" - ",B2824)-1)*1,TasksList!$B$6:$B$25,0),1)),""),"Task not found!")</f>
        <v/>
      </c>
      <c r="D2824" s="385"/>
      <c r="E2824" s="149"/>
      <c r="F2824" s="149"/>
      <c r="G2824" s="150"/>
    </row>
    <row r="2825" spans="2:7" x14ac:dyDescent="0.25">
      <c r="B2825" s="382"/>
      <c r="C2825" s="383" t="str">
        <f>IFERROR(IF(LEN(B2825)&gt;0,IF(INDEX(TasksList!$C$6:$C$25,MATCH(LEFT(B2825,SEARCH(" - ",B2825)-1)*1,TasksList!$B$6:$B$25,0),1)=0,"",INDEX(TasksList!$C$6:$C$25,MATCH(LEFT(B2825,SEARCH(" - ",B2825)-1)*1,TasksList!$B$6:$B$25,0),1)),""),"Task not found!")</f>
        <v/>
      </c>
      <c r="D2825" s="385"/>
      <c r="E2825" s="149"/>
      <c r="F2825" s="149"/>
      <c r="G2825" s="150"/>
    </row>
    <row r="2826" spans="2:7" x14ac:dyDescent="0.25">
      <c r="B2826" s="382"/>
      <c r="C2826" s="383" t="str">
        <f>IFERROR(IF(LEN(B2826)&gt;0,IF(INDEX(TasksList!$C$6:$C$25,MATCH(LEFT(B2826,SEARCH(" - ",B2826)-1)*1,TasksList!$B$6:$B$25,0),1)=0,"",INDEX(TasksList!$C$6:$C$25,MATCH(LEFT(B2826,SEARCH(" - ",B2826)-1)*1,TasksList!$B$6:$B$25,0),1)),""),"Task not found!")</f>
        <v/>
      </c>
      <c r="D2826" s="385"/>
      <c r="E2826" s="149"/>
      <c r="F2826" s="149"/>
      <c r="G2826" s="150"/>
    </row>
    <row r="2827" spans="2:7" x14ac:dyDescent="0.25">
      <c r="B2827" s="382"/>
      <c r="C2827" s="383" t="str">
        <f>IFERROR(IF(LEN(B2827)&gt;0,IF(INDEX(TasksList!$C$6:$C$25,MATCH(LEFT(B2827,SEARCH(" - ",B2827)-1)*1,TasksList!$B$6:$B$25,0),1)=0,"",INDEX(TasksList!$C$6:$C$25,MATCH(LEFT(B2827,SEARCH(" - ",B2827)-1)*1,TasksList!$B$6:$B$25,0),1)),""),"Task not found!")</f>
        <v/>
      </c>
      <c r="D2827" s="385"/>
      <c r="E2827" s="149"/>
      <c r="F2827" s="149"/>
      <c r="G2827" s="150"/>
    </row>
    <row r="2828" spans="2:7" x14ac:dyDescent="0.25">
      <c r="B2828" s="382"/>
      <c r="C2828" s="383" t="str">
        <f>IFERROR(IF(LEN(B2828)&gt;0,IF(INDEX(TasksList!$C$6:$C$25,MATCH(LEFT(B2828,SEARCH(" - ",B2828)-1)*1,TasksList!$B$6:$B$25,0),1)=0,"",INDEX(TasksList!$C$6:$C$25,MATCH(LEFT(B2828,SEARCH(" - ",B2828)-1)*1,TasksList!$B$6:$B$25,0),1)),""),"Task not found!")</f>
        <v/>
      </c>
      <c r="D2828" s="385"/>
      <c r="E2828" s="149"/>
      <c r="F2828" s="149"/>
      <c r="G2828" s="150"/>
    </row>
    <row r="2829" spans="2:7" x14ac:dyDescent="0.25">
      <c r="B2829" s="382"/>
      <c r="C2829" s="383" t="str">
        <f>IFERROR(IF(LEN(B2829)&gt;0,IF(INDEX(TasksList!$C$6:$C$25,MATCH(LEFT(B2829,SEARCH(" - ",B2829)-1)*1,TasksList!$B$6:$B$25,0),1)=0,"",INDEX(TasksList!$C$6:$C$25,MATCH(LEFT(B2829,SEARCH(" - ",B2829)-1)*1,TasksList!$B$6:$B$25,0),1)),""),"Task not found!")</f>
        <v/>
      </c>
      <c r="D2829" s="385"/>
      <c r="E2829" s="149"/>
      <c r="F2829" s="149"/>
      <c r="G2829" s="150"/>
    </row>
    <row r="2830" spans="2:7" x14ac:dyDescent="0.25">
      <c r="B2830" s="382"/>
      <c r="C2830" s="383" t="str">
        <f>IFERROR(IF(LEN(B2830)&gt;0,IF(INDEX(TasksList!$C$6:$C$25,MATCH(LEFT(B2830,SEARCH(" - ",B2830)-1)*1,TasksList!$B$6:$B$25,0),1)=0,"",INDEX(TasksList!$C$6:$C$25,MATCH(LEFT(B2830,SEARCH(" - ",B2830)-1)*1,TasksList!$B$6:$B$25,0),1)),""),"Task not found!")</f>
        <v/>
      </c>
      <c r="D2830" s="385"/>
      <c r="E2830" s="149"/>
      <c r="F2830" s="149"/>
      <c r="G2830" s="150"/>
    </row>
    <row r="2831" spans="2:7" x14ac:dyDescent="0.25">
      <c r="B2831" s="382"/>
      <c r="C2831" s="383" t="str">
        <f>IFERROR(IF(LEN(B2831)&gt;0,IF(INDEX(TasksList!$C$6:$C$25,MATCH(LEFT(B2831,SEARCH(" - ",B2831)-1)*1,TasksList!$B$6:$B$25,0),1)=0,"",INDEX(TasksList!$C$6:$C$25,MATCH(LEFT(B2831,SEARCH(" - ",B2831)-1)*1,TasksList!$B$6:$B$25,0),1)),""),"Task not found!")</f>
        <v/>
      </c>
      <c r="D2831" s="385"/>
      <c r="E2831" s="149"/>
      <c r="F2831" s="149"/>
      <c r="G2831" s="150"/>
    </row>
    <row r="2832" spans="2:7" x14ac:dyDescent="0.25">
      <c r="B2832" s="382"/>
      <c r="C2832" s="383" t="str">
        <f>IFERROR(IF(LEN(B2832)&gt;0,IF(INDEX(TasksList!$C$6:$C$25,MATCH(LEFT(B2832,SEARCH(" - ",B2832)-1)*1,TasksList!$B$6:$B$25,0),1)=0,"",INDEX(TasksList!$C$6:$C$25,MATCH(LEFT(B2832,SEARCH(" - ",B2832)-1)*1,TasksList!$B$6:$B$25,0),1)),""),"Task not found!")</f>
        <v/>
      </c>
      <c r="D2832" s="385"/>
      <c r="E2832" s="149"/>
      <c r="F2832" s="149"/>
      <c r="G2832" s="150"/>
    </row>
    <row r="2833" spans="2:7" x14ac:dyDescent="0.25">
      <c r="B2833" s="382"/>
      <c r="C2833" s="383" t="str">
        <f>IFERROR(IF(LEN(B2833)&gt;0,IF(INDEX(TasksList!$C$6:$C$25,MATCH(LEFT(B2833,SEARCH(" - ",B2833)-1)*1,TasksList!$B$6:$B$25,0),1)=0,"",INDEX(TasksList!$C$6:$C$25,MATCH(LEFT(B2833,SEARCH(" - ",B2833)-1)*1,TasksList!$B$6:$B$25,0),1)),""),"Task not found!")</f>
        <v/>
      </c>
      <c r="D2833" s="385"/>
      <c r="E2833" s="149"/>
      <c r="F2833" s="149"/>
      <c r="G2833" s="150"/>
    </row>
    <row r="2834" spans="2:7" x14ac:dyDescent="0.25">
      <c r="B2834" s="382"/>
      <c r="C2834" s="383" t="str">
        <f>IFERROR(IF(LEN(B2834)&gt;0,IF(INDEX(TasksList!$C$6:$C$25,MATCH(LEFT(B2834,SEARCH(" - ",B2834)-1)*1,TasksList!$B$6:$B$25,0),1)=0,"",INDEX(TasksList!$C$6:$C$25,MATCH(LEFT(B2834,SEARCH(" - ",B2834)-1)*1,TasksList!$B$6:$B$25,0),1)),""),"Task not found!")</f>
        <v/>
      </c>
      <c r="D2834" s="385"/>
      <c r="E2834" s="149"/>
      <c r="F2834" s="149"/>
      <c r="G2834" s="150"/>
    </row>
    <row r="2835" spans="2:7" x14ac:dyDescent="0.25">
      <c r="B2835" s="382"/>
      <c r="C2835" s="383" t="str">
        <f>IFERROR(IF(LEN(B2835)&gt;0,IF(INDEX(TasksList!$C$6:$C$25,MATCH(LEFT(B2835,SEARCH(" - ",B2835)-1)*1,TasksList!$B$6:$B$25,0),1)=0,"",INDEX(TasksList!$C$6:$C$25,MATCH(LEFT(B2835,SEARCH(" - ",B2835)-1)*1,TasksList!$B$6:$B$25,0),1)),""),"Task not found!")</f>
        <v/>
      </c>
      <c r="D2835" s="385"/>
      <c r="E2835" s="149"/>
      <c r="F2835" s="149"/>
      <c r="G2835" s="150"/>
    </row>
    <row r="2836" spans="2:7" x14ac:dyDescent="0.25">
      <c r="B2836" s="382"/>
      <c r="C2836" s="383" t="str">
        <f>IFERROR(IF(LEN(B2836)&gt;0,IF(INDEX(TasksList!$C$6:$C$25,MATCH(LEFT(B2836,SEARCH(" - ",B2836)-1)*1,TasksList!$B$6:$B$25,0),1)=0,"",INDEX(TasksList!$C$6:$C$25,MATCH(LEFT(B2836,SEARCH(" - ",B2836)-1)*1,TasksList!$B$6:$B$25,0),1)),""),"Task not found!")</f>
        <v/>
      </c>
      <c r="D2836" s="385"/>
      <c r="E2836" s="149"/>
      <c r="F2836" s="149"/>
      <c r="G2836" s="150"/>
    </row>
    <row r="2837" spans="2:7" x14ac:dyDescent="0.25">
      <c r="B2837" s="382"/>
      <c r="C2837" s="383" t="str">
        <f>IFERROR(IF(LEN(B2837)&gt;0,IF(INDEX(TasksList!$C$6:$C$25,MATCH(LEFT(B2837,SEARCH(" - ",B2837)-1)*1,TasksList!$B$6:$B$25,0),1)=0,"",INDEX(TasksList!$C$6:$C$25,MATCH(LEFT(B2837,SEARCH(" - ",B2837)-1)*1,TasksList!$B$6:$B$25,0),1)),""),"Task not found!")</f>
        <v/>
      </c>
      <c r="D2837" s="385"/>
      <c r="E2837" s="149"/>
      <c r="F2837" s="149"/>
      <c r="G2837" s="150"/>
    </row>
    <row r="2838" spans="2:7" x14ac:dyDescent="0.25">
      <c r="B2838" s="382"/>
      <c r="C2838" s="383" t="str">
        <f>IFERROR(IF(LEN(B2838)&gt;0,IF(INDEX(TasksList!$C$6:$C$25,MATCH(LEFT(B2838,SEARCH(" - ",B2838)-1)*1,TasksList!$B$6:$B$25,0),1)=0,"",INDEX(TasksList!$C$6:$C$25,MATCH(LEFT(B2838,SEARCH(" - ",B2838)-1)*1,TasksList!$B$6:$B$25,0),1)),""),"Task not found!")</f>
        <v/>
      </c>
      <c r="D2838" s="385"/>
      <c r="E2838" s="149"/>
      <c r="F2838" s="149"/>
      <c r="G2838" s="150"/>
    </row>
    <row r="2839" spans="2:7" x14ac:dyDescent="0.25">
      <c r="B2839" s="382"/>
      <c r="C2839" s="383" t="str">
        <f>IFERROR(IF(LEN(B2839)&gt;0,IF(INDEX(TasksList!$C$6:$C$25,MATCH(LEFT(B2839,SEARCH(" - ",B2839)-1)*1,TasksList!$B$6:$B$25,0),1)=0,"",INDEX(TasksList!$C$6:$C$25,MATCH(LEFT(B2839,SEARCH(" - ",B2839)-1)*1,TasksList!$B$6:$B$25,0),1)),""),"Task not found!")</f>
        <v/>
      </c>
      <c r="D2839" s="385"/>
      <c r="E2839" s="149"/>
      <c r="F2839" s="149"/>
      <c r="G2839" s="150"/>
    </row>
    <row r="2840" spans="2:7" x14ac:dyDescent="0.25">
      <c r="B2840" s="382"/>
      <c r="C2840" s="383" t="str">
        <f>IFERROR(IF(LEN(B2840)&gt;0,IF(INDEX(TasksList!$C$6:$C$25,MATCH(LEFT(B2840,SEARCH(" - ",B2840)-1)*1,TasksList!$B$6:$B$25,0),1)=0,"",INDEX(TasksList!$C$6:$C$25,MATCH(LEFT(B2840,SEARCH(" - ",B2840)-1)*1,TasksList!$B$6:$B$25,0),1)),""),"Task not found!")</f>
        <v/>
      </c>
      <c r="D2840" s="385"/>
      <c r="E2840" s="149"/>
      <c r="F2840" s="149"/>
      <c r="G2840" s="150"/>
    </row>
    <row r="2841" spans="2:7" x14ac:dyDescent="0.25">
      <c r="B2841" s="382"/>
      <c r="C2841" s="383" t="str">
        <f>IFERROR(IF(LEN(B2841)&gt;0,IF(INDEX(TasksList!$C$6:$C$25,MATCH(LEFT(B2841,SEARCH(" - ",B2841)-1)*1,TasksList!$B$6:$B$25,0),1)=0,"",INDEX(TasksList!$C$6:$C$25,MATCH(LEFT(B2841,SEARCH(" - ",B2841)-1)*1,TasksList!$B$6:$B$25,0),1)),""),"Task not found!")</f>
        <v/>
      </c>
      <c r="D2841" s="385"/>
      <c r="E2841" s="149"/>
      <c r="F2841" s="149"/>
      <c r="G2841" s="150"/>
    </row>
    <row r="2842" spans="2:7" x14ac:dyDescent="0.25">
      <c r="B2842" s="382"/>
      <c r="C2842" s="383" t="str">
        <f>IFERROR(IF(LEN(B2842)&gt;0,IF(INDEX(TasksList!$C$6:$C$25,MATCH(LEFT(B2842,SEARCH(" - ",B2842)-1)*1,TasksList!$B$6:$B$25,0),1)=0,"",INDEX(TasksList!$C$6:$C$25,MATCH(LEFT(B2842,SEARCH(" - ",B2842)-1)*1,TasksList!$B$6:$B$25,0),1)),""),"Task not found!")</f>
        <v/>
      </c>
      <c r="D2842" s="385"/>
      <c r="E2842" s="149"/>
      <c r="F2842" s="149"/>
      <c r="G2842" s="150"/>
    </row>
    <row r="2843" spans="2:7" x14ac:dyDescent="0.25">
      <c r="B2843" s="382"/>
      <c r="C2843" s="383" t="str">
        <f>IFERROR(IF(LEN(B2843)&gt;0,IF(INDEX(TasksList!$C$6:$C$25,MATCH(LEFT(B2843,SEARCH(" - ",B2843)-1)*1,TasksList!$B$6:$B$25,0),1)=0,"",INDEX(TasksList!$C$6:$C$25,MATCH(LEFT(B2843,SEARCH(" - ",B2843)-1)*1,TasksList!$B$6:$B$25,0),1)),""),"Task not found!")</f>
        <v/>
      </c>
      <c r="D2843" s="385"/>
      <c r="E2843" s="149"/>
      <c r="F2843" s="149"/>
      <c r="G2843" s="150"/>
    </row>
    <row r="2844" spans="2:7" x14ac:dyDescent="0.25">
      <c r="B2844" s="382"/>
      <c r="C2844" s="383" t="str">
        <f>IFERROR(IF(LEN(B2844)&gt;0,IF(INDEX(TasksList!$C$6:$C$25,MATCH(LEFT(B2844,SEARCH(" - ",B2844)-1)*1,TasksList!$B$6:$B$25,0),1)=0,"",INDEX(TasksList!$C$6:$C$25,MATCH(LEFT(B2844,SEARCH(" - ",B2844)-1)*1,TasksList!$B$6:$B$25,0),1)),""),"Task not found!")</f>
        <v/>
      </c>
      <c r="D2844" s="385"/>
      <c r="E2844" s="149"/>
      <c r="F2844" s="149"/>
      <c r="G2844" s="150"/>
    </row>
    <row r="2845" spans="2:7" x14ac:dyDescent="0.25">
      <c r="B2845" s="382"/>
      <c r="C2845" s="383" t="str">
        <f>IFERROR(IF(LEN(B2845)&gt;0,IF(INDEX(TasksList!$C$6:$C$25,MATCH(LEFT(B2845,SEARCH(" - ",B2845)-1)*1,TasksList!$B$6:$B$25,0),1)=0,"",INDEX(TasksList!$C$6:$C$25,MATCH(LEFT(B2845,SEARCH(" - ",B2845)-1)*1,TasksList!$B$6:$B$25,0),1)),""),"Task not found!")</f>
        <v/>
      </c>
      <c r="D2845" s="385"/>
      <c r="E2845" s="149"/>
      <c r="F2845" s="149"/>
      <c r="G2845" s="150"/>
    </row>
    <row r="2846" spans="2:7" x14ac:dyDescent="0.25">
      <c r="B2846" s="382"/>
      <c r="C2846" s="383" t="str">
        <f>IFERROR(IF(LEN(B2846)&gt;0,IF(INDEX(TasksList!$C$6:$C$25,MATCH(LEFT(B2846,SEARCH(" - ",B2846)-1)*1,TasksList!$B$6:$B$25,0),1)=0,"",INDEX(TasksList!$C$6:$C$25,MATCH(LEFT(B2846,SEARCH(" - ",B2846)-1)*1,TasksList!$B$6:$B$25,0),1)),""),"Task not found!")</f>
        <v/>
      </c>
      <c r="D2846" s="385"/>
      <c r="E2846" s="149"/>
      <c r="F2846" s="149"/>
      <c r="G2846" s="150"/>
    </row>
    <row r="2847" spans="2:7" x14ac:dyDescent="0.25">
      <c r="B2847" s="382"/>
      <c r="C2847" s="383" t="str">
        <f>IFERROR(IF(LEN(B2847)&gt;0,IF(INDEX(TasksList!$C$6:$C$25,MATCH(LEFT(B2847,SEARCH(" - ",B2847)-1)*1,TasksList!$B$6:$B$25,0),1)=0,"",INDEX(TasksList!$C$6:$C$25,MATCH(LEFT(B2847,SEARCH(" - ",B2847)-1)*1,TasksList!$B$6:$B$25,0),1)),""),"Task not found!")</f>
        <v/>
      </c>
      <c r="D2847" s="385"/>
      <c r="E2847" s="149"/>
      <c r="F2847" s="149"/>
      <c r="G2847" s="150"/>
    </row>
    <row r="2848" spans="2:7" x14ac:dyDescent="0.25">
      <c r="B2848" s="382"/>
      <c r="C2848" s="383" t="str">
        <f>IFERROR(IF(LEN(B2848)&gt;0,IF(INDEX(TasksList!$C$6:$C$25,MATCH(LEFT(B2848,SEARCH(" - ",B2848)-1)*1,TasksList!$B$6:$B$25,0),1)=0,"",INDEX(TasksList!$C$6:$C$25,MATCH(LEFT(B2848,SEARCH(" - ",B2848)-1)*1,TasksList!$B$6:$B$25,0),1)),""),"Task not found!")</f>
        <v/>
      </c>
      <c r="D2848" s="385"/>
      <c r="E2848" s="149"/>
      <c r="F2848" s="149"/>
      <c r="G2848" s="150"/>
    </row>
    <row r="2849" spans="2:7" x14ac:dyDescent="0.25">
      <c r="B2849" s="382"/>
      <c r="C2849" s="383" t="str">
        <f>IFERROR(IF(LEN(B2849)&gt;0,IF(INDEX(TasksList!$C$6:$C$25,MATCH(LEFT(B2849,SEARCH(" - ",B2849)-1)*1,TasksList!$B$6:$B$25,0),1)=0,"",INDEX(TasksList!$C$6:$C$25,MATCH(LEFT(B2849,SEARCH(" - ",B2849)-1)*1,TasksList!$B$6:$B$25,0),1)),""),"Task not found!")</f>
        <v/>
      </c>
      <c r="D2849" s="385"/>
      <c r="E2849" s="149"/>
      <c r="F2849" s="149"/>
      <c r="G2849" s="150"/>
    </row>
    <row r="2850" spans="2:7" x14ac:dyDescent="0.25">
      <c r="B2850" s="382"/>
      <c r="C2850" s="383" t="str">
        <f>IFERROR(IF(LEN(B2850)&gt;0,IF(INDEX(TasksList!$C$6:$C$25,MATCH(LEFT(B2850,SEARCH(" - ",B2850)-1)*1,TasksList!$B$6:$B$25,0),1)=0,"",INDEX(TasksList!$C$6:$C$25,MATCH(LEFT(B2850,SEARCH(" - ",B2850)-1)*1,TasksList!$B$6:$B$25,0),1)),""),"Task not found!")</f>
        <v/>
      </c>
      <c r="D2850" s="385"/>
      <c r="E2850" s="149"/>
      <c r="F2850" s="149"/>
      <c r="G2850" s="150"/>
    </row>
    <row r="2851" spans="2:7" x14ac:dyDescent="0.25">
      <c r="B2851" s="382"/>
      <c r="C2851" s="383" t="str">
        <f>IFERROR(IF(LEN(B2851)&gt;0,IF(INDEX(TasksList!$C$6:$C$25,MATCH(LEFT(B2851,SEARCH(" - ",B2851)-1)*1,TasksList!$B$6:$B$25,0),1)=0,"",INDEX(TasksList!$C$6:$C$25,MATCH(LEFT(B2851,SEARCH(" - ",B2851)-1)*1,TasksList!$B$6:$B$25,0),1)),""),"Task not found!")</f>
        <v/>
      </c>
      <c r="D2851" s="385"/>
      <c r="E2851" s="149"/>
      <c r="F2851" s="149"/>
      <c r="G2851" s="150"/>
    </row>
    <row r="2852" spans="2:7" x14ac:dyDescent="0.25">
      <c r="B2852" s="382"/>
      <c r="C2852" s="383" t="str">
        <f>IFERROR(IF(LEN(B2852)&gt;0,IF(INDEX(TasksList!$C$6:$C$25,MATCH(LEFT(B2852,SEARCH(" - ",B2852)-1)*1,TasksList!$B$6:$B$25,0),1)=0,"",INDEX(TasksList!$C$6:$C$25,MATCH(LEFT(B2852,SEARCH(" - ",B2852)-1)*1,TasksList!$B$6:$B$25,0),1)),""),"Task not found!")</f>
        <v/>
      </c>
      <c r="D2852" s="385"/>
      <c r="E2852" s="149"/>
      <c r="F2852" s="149"/>
      <c r="G2852" s="150"/>
    </row>
    <row r="2853" spans="2:7" x14ac:dyDescent="0.25">
      <c r="B2853" s="382"/>
      <c r="C2853" s="383" t="str">
        <f>IFERROR(IF(LEN(B2853)&gt;0,IF(INDEX(TasksList!$C$6:$C$25,MATCH(LEFT(B2853,SEARCH(" - ",B2853)-1)*1,TasksList!$B$6:$B$25,0),1)=0,"",INDEX(TasksList!$C$6:$C$25,MATCH(LEFT(B2853,SEARCH(" - ",B2853)-1)*1,TasksList!$B$6:$B$25,0),1)),""),"Task not found!")</f>
        <v/>
      </c>
      <c r="D2853" s="385"/>
      <c r="E2853" s="149"/>
      <c r="F2853" s="149"/>
      <c r="G2853" s="150"/>
    </row>
    <row r="2854" spans="2:7" x14ac:dyDescent="0.25">
      <c r="B2854" s="382"/>
      <c r="C2854" s="383" t="str">
        <f>IFERROR(IF(LEN(B2854)&gt;0,IF(INDEX(TasksList!$C$6:$C$25,MATCH(LEFT(B2854,SEARCH(" - ",B2854)-1)*1,TasksList!$B$6:$B$25,0),1)=0,"",INDEX(TasksList!$C$6:$C$25,MATCH(LEFT(B2854,SEARCH(" - ",B2854)-1)*1,TasksList!$B$6:$B$25,0),1)),""),"Task not found!")</f>
        <v/>
      </c>
      <c r="D2854" s="385"/>
      <c r="E2854" s="149"/>
      <c r="F2854" s="149"/>
      <c r="G2854" s="150"/>
    </row>
    <row r="2855" spans="2:7" x14ac:dyDescent="0.25">
      <c r="B2855" s="382"/>
      <c r="C2855" s="383" t="str">
        <f>IFERROR(IF(LEN(B2855)&gt;0,IF(INDEX(TasksList!$C$6:$C$25,MATCH(LEFT(B2855,SEARCH(" - ",B2855)-1)*1,TasksList!$B$6:$B$25,0),1)=0,"",INDEX(TasksList!$C$6:$C$25,MATCH(LEFT(B2855,SEARCH(" - ",B2855)-1)*1,TasksList!$B$6:$B$25,0),1)),""),"Task not found!")</f>
        <v/>
      </c>
      <c r="D2855" s="385"/>
      <c r="E2855" s="149"/>
      <c r="F2855" s="149"/>
      <c r="G2855" s="150"/>
    </row>
    <row r="2856" spans="2:7" x14ac:dyDescent="0.25">
      <c r="B2856" s="382"/>
      <c r="C2856" s="383" t="str">
        <f>IFERROR(IF(LEN(B2856)&gt;0,IF(INDEX(TasksList!$C$6:$C$25,MATCH(LEFT(B2856,SEARCH(" - ",B2856)-1)*1,TasksList!$B$6:$B$25,0),1)=0,"",INDEX(TasksList!$C$6:$C$25,MATCH(LEFT(B2856,SEARCH(" - ",B2856)-1)*1,TasksList!$B$6:$B$25,0),1)),""),"Task not found!")</f>
        <v/>
      </c>
      <c r="D2856" s="385"/>
      <c r="E2856" s="149"/>
      <c r="F2856" s="149"/>
      <c r="G2856" s="150"/>
    </row>
    <row r="2857" spans="2:7" x14ac:dyDescent="0.25">
      <c r="B2857" s="382"/>
      <c r="C2857" s="383" t="str">
        <f>IFERROR(IF(LEN(B2857)&gt;0,IF(INDEX(TasksList!$C$6:$C$25,MATCH(LEFT(B2857,SEARCH(" - ",B2857)-1)*1,TasksList!$B$6:$B$25,0),1)=0,"",INDEX(TasksList!$C$6:$C$25,MATCH(LEFT(B2857,SEARCH(" - ",B2857)-1)*1,TasksList!$B$6:$B$25,0),1)),""),"Task not found!")</f>
        <v/>
      </c>
      <c r="D2857" s="385"/>
      <c r="E2857" s="149"/>
      <c r="F2857" s="149"/>
      <c r="G2857" s="150"/>
    </row>
    <row r="2858" spans="2:7" x14ac:dyDescent="0.25">
      <c r="B2858" s="382"/>
      <c r="C2858" s="383" t="str">
        <f>IFERROR(IF(LEN(B2858)&gt;0,IF(INDEX(TasksList!$C$6:$C$25,MATCH(LEFT(B2858,SEARCH(" - ",B2858)-1)*1,TasksList!$B$6:$B$25,0),1)=0,"",INDEX(TasksList!$C$6:$C$25,MATCH(LEFT(B2858,SEARCH(" - ",B2858)-1)*1,TasksList!$B$6:$B$25,0),1)),""),"Task not found!")</f>
        <v/>
      </c>
      <c r="D2858" s="385"/>
      <c r="E2858" s="149"/>
      <c r="F2858" s="149"/>
      <c r="G2858" s="150"/>
    </row>
    <row r="2859" spans="2:7" x14ac:dyDescent="0.25">
      <c r="B2859" s="382"/>
      <c r="C2859" s="383" t="str">
        <f>IFERROR(IF(LEN(B2859)&gt;0,IF(INDEX(TasksList!$C$6:$C$25,MATCH(LEFT(B2859,SEARCH(" - ",B2859)-1)*1,TasksList!$B$6:$B$25,0),1)=0,"",INDEX(TasksList!$C$6:$C$25,MATCH(LEFT(B2859,SEARCH(" - ",B2859)-1)*1,TasksList!$B$6:$B$25,0),1)),""),"Task not found!")</f>
        <v/>
      </c>
      <c r="D2859" s="385"/>
      <c r="E2859" s="149"/>
      <c r="F2859" s="149"/>
      <c r="G2859" s="150"/>
    </row>
    <row r="2860" spans="2:7" x14ac:dyDescent="0.25">
      <c r="B2860" s="382"/>
      <c r="C2860" s="383" t="str">
        <f>IFERROR(IF(LEN(B2860)&gt;0,IF(INDEX(TasksList!$C$6:$C$25,MATCH(LEFT(B2860,SEARCH(" - ",B2860)-1)*1,TasksList!$B$6:$B$25,0),1)=0,"",INDEX(TasksList!$C$6:$C$25,MATCH(LEFT(B2860,SEARCH(" - ",B2860)-1)*1,TasksList!$B$6:$B$25,0),1)),""),"Task not found!")</f>
        <v/>
      </c>
      <c r="D2860" s="385"/>
      <c r="E2860" s="149"/>
      <c r="F2860" s="149"/>
      <c r="G2860" s="150"/>
    </row>
    <row r="2861" spans="2:7" x14ac:dyDescent="0.25">
      <c r="B2861" s="382"/>
      <c r="C2861" s="383" t="str">
        <f>IFERROR(IF(LEN(B2861)&gt;0,IF(INDEX(TasksList!$C$6:$C$25,MATCH(LEFT(B2861,SEARCH(" - ",B2861)-1)*1,TasksList!$B$6:$B$25,0),1)=0,"",INDEX(TasksList!$C$6:$C$25,MATCH(LEFT(B2861,SEARCH(" - ",B2861)-1)*1,TasksList!$B$6:$B$25,0),1)),""),"Task not found!")</f>
        <v/>
      </c>
      <c r="D2861" s="385"/>
      <c r="E2861" s="149"/>
      <c r="F2861" s="149"/>
      <c r="G2861" s="150"/>
    </row>
    <row r="2862" spans="2:7" x14ac:dyDescent="0.25">
      <c r="B2862" s="382"/>
      <c r="C2862" s="383" t="str">
        <f>IFERROR(IF(LEN(B2862)&gt;0,IF(INDEX(TasksList!$C$6:$C$25,MATCH(LEFT(B2862,SEARCH(" - ",B2862)-1)*1,TasksList!$B$6:$B$25,0),1)=0,"",INDEX(TasksList!$C$6:$C$25,MATCH(LEFT(B2862,SEARCH(" - ",B2862)-1)*1,TasksList!$B$6:$B$25,0),1)),""),"Task not found!")</f>
        <v/>
      </c>
      <c r="D2862" s="385"/>
      <c r="E2862" s="149"/>
      <c r="F2862" s="149"/>
      <c r="G2862" s="150"/>
    </row>
    <row r="2863" spans="2:7" x14ac:dyDescent="0.25">
      <c r="B2863" s="382"/>
      <c r="C2863" s="383" t="str">
        <f>IFERROR(IF(LEN(B2863)&gt;0,IF(INDEX(TasksList!$C$6:$C$25,MATCH(LEFT(B2863,SEARCH(" - ",B2863)-1)*1,TasksList!$B$6:$B$25,0),1)=0,"",INDEX(TasksList!$C$6:$C$25,MATCH(LEFT(B2863,SEARCH(" - ",B2863)-1)*1,TasksList!$B$6:$B$25,0),1)),""),"Task not found!")</f>
        <v/>
      </c>
      <c r="D2863" s="385"/>
      <c r="E2863" s="149"/>
      <c r="F2863" s="149"/>
      <c r="G2863" s="150"/>
    </row>
    <row r="2864" spans="2:7" x14ac:dyDescent="0.25">
      <c r="B2864" s="382"/>
      <c r="C2864" s="383" t="str">
        <f>IFERROR(IF(LEN(B2864)&gt;0,IF(INDEX(TasksList!$C$6:$C$25,MATCH(LEFT(B2864,SEARCH(" - ",B2864)-1)*1,TasksList!$B$6:$B$25,0),1)=0,"",INDEX(TasksList!$C$6:$C$25,MATCH(LEFT(B2864,SEARCH(" - ",B2864)-1)*1,TasksList!$B$6:$B$25,0),1)),""),"Task not found!")</f>
        <v/>
      </c>
      <c r="D2864" s="385"/>
      <c r="E2864" s="149"/>
      <c r="F2864" s="149"/>
      <c r="G2864" s="150"/>
    </row>
    <row r="2865" spans="2:7" x14ac:dyDescent="0.25">
      <c r="B2865" s="382"/>
      <c r="C2865" s="383" t="str">
        <f>IFERROR(IF(LEN(B2865)&gt;0,IF(INDEX(TasksList!$C$6:$C$25,MATCH(LEFT(B2865,SEARCH(" - ",B2865)-1)*1,TasksList!$B$6:$B$25,0),1)=0,"",INDEX(TasksList!$C$6:$C$25,MATCH(LEFT(B2865,SEARCH(" - ",B2865)-1)*1,TasksList!$B$6:$B$25,0),1)),""),"Task not found!")</f>
        <v/>
      </c>
      <c r="D2865" s="385"/>
      <c r="E2865" s="149"/>
      <c r="F2865" s="149"/>
      <c r="G2865" s="150"/>
    </row>
    <row r="2866" spans="2:7" x14ac:dyDescent="0.25">
      <c r="B2866" s="382"/>
      <c r="C2866" s="383" t="str">
        <f>IFERROR(IF(LEN(B2866)&gt;0,IF(INDEX(TasksList!$C$6:$C$25,MATCH(LEFT(B2866,SEARCH(" - ",B2866)-1)*1,TasksList!$B$6:$B$25,0),1)=0,"",INDEX(TasksList!$C$6:$C$25,MATCH(LEFT(B2866,SEARCH(" - ",B2866)-1)*1,TasksList!$B$6:$B$25,0),1)),""),"Task not found!")</f>
        <v/>
      </c>
      <c r="D2866" s="385"/>
      <c r="E2866" s="149"/>
      <c r="F2866" s="149"/>
      <c r="G2866" s="150"/>
    </row>
    <row r="2867" spans="2:7" x14ac:dyDescent="0.25">
      <c r="B2867" s="382"/>
      <c r="C2867" s="383" t="str">
        <f>IFERROR(IF(LEN(B2867)&gt;0,IF(INDEX(TasksList!$C$6:$C$25,MATCH(LEFT(B2867,SEARCH(" - ",B2867)-1)*1,TasksList!$B$6:$B$25,0),1)=0,"",INDEX(TasksList!$C$6:$C$25,MATCH(LEFT(B2867,SEARCH(" - ",B2867)-1)*1,TasksList!$B$6:$B$25,0),1)),""),"Task not found!")</f>
        <v/>
      </c>
      <c r="D2867" s="385"/>
      <c r="E2867" s="149"/>
      <c r="F2867" s="149"/>
      <c r="G2867" s="150"/>
    </row>
    <row r="2868" spans="2:7" x14ac:dyDescent="0.25">
      <c r="B2868" s="382"/>
      <c r="C2868" s="383" t="str">
        <f>IFERROR(IF(LEN(B2868)&gt;0,IF(INDEX(TasksList!$C$6:$C$25,MATCH(LEFT(B2868,SEARCH(" - ",B2868)-1)*1,TasksList!$B$6:$B$25,0),1)=0,"",INDEX(TasksList!$C$6:$C$25,MATCH(LEFT(B2868,SEARCH(" - ",B2868)-1)*1,TasksList!$B$6:$B$25,0),1)),""),"Task not found!")</f>
        <v/>
      </c>
      <c r="D2868" s="385"/>
      <c r="E2868" s="149"/>
      <c r="F2868" s="149"/>
      <c r="G2868" s="150"/>
    </row>
    <row r="2869" spans="2:7" x14ac:dyDescent="0.25">
      <c r="B2869" s="382"/>
      <c r="C2869" s="383" t="str">
        <f>IFERROR(IF(LEN(B2869)&gt;0,IF(INDEX(TasksList!$C$6:$C$25,MATCH(LEFT(B2869,SEARCH(" - ",B2869)-1)*1,TasksList!$B$6:$B$25,0),1)=0,"",INDEX(TasksList!$C$6:$C$25,MATCH(LEFT(B2869,SEARCH(" - ",B2869)-1)*1,TasksList!$B$6:$B$25,0),1)),""),"Task not found!")</f>
        <v/>
      </c>
      <c r="D2869" s="385"/>
      <c r="E2869" s="149"/>
      <c r="F2869" s="149"/>
      <c r="G2869" s="150"/>
    </row>
    <row r="2870" spans="2:7" x14ac:dyDescent="0.25">
      <c r="B2870" s="382"/>
      <c r="C2870" s="383" t="str">
        <f>IFERROR(IF(LEN(B2870)&gt;0,IF(INDEX(TasksList!$C$6:$C$25,MATCH(LEFT(B2870,SEARCH(" - ",B2870)-1)*1,TasksList!$B$6:$B$25,0),1)=0,"",INDEX(TasksList!$C$6:$C$25,MATCH(LEFT(B2870,SEARCH(" - ",B2870)-1)*1,TasksList!$B$6:$B$25,0),1)),""),"Task not found!")</f>
        <v/>
      </c>
      <c r="D2870" s="385"/>
      <c r="E2870" s="149"/>
      <c r="F2870" s="149"/>
      <c r="G2870" s="150"/>
    </row>
    <row r="2871" spans="2:7" x14ac:dyDescent="0.25">
      <c r="B2871" s="382"/>
      <c r="C2871" s="383" t="str">
        <f>IFERROR(IF(LEN(B2871)&gt;0,IF(INDEX(TasksList!$C$6:$C$25,MATCH(LEFT(B2871,SEARCH(" - ",B2871)-1)*1,TasksList!$B$6:$B$25,0),1)=0,"",INDEX(TasksList!$C$6:$C$25,MATCH(LEFT(B2871,SEARCH(" - ",B2871)-1)*1,TasksList!$B$6:$B$25,0),1)),""),"Task not found!")</f>
        <v/>
      </c>
      <c r="D2871" s="385"/>
      <c r="E2871" s="149"/>
      <c r="F2871" s="149"/>
      <c r="G2871" s="150"/>
    </row>
    <row r="2872" spans="2:7" x14ac:dyDescent="0.25">
      <c r="B2872" s="382"/>
      <c r="C2872" s="383" t="str">
        <f>IFERROR(IF(LEN(B2872)&gt;0,IF(INDEX(TasksList!$C$6:$C$25,MATCH(LEFT(B2872,SEARCH(" - ",B2872)-1)*1,TasksList!$B$6:$B$25,0),1)=0,"",INDEX(TasksList!$C$6:$C$25,MATCH(LEFT(B2872,SEARCH(" - ",B2872)-1)*1,TasksList!$B$6:$B$25,0),1)),""),"Task not found!")</f>
        <v/>
      </c>
      <c r="D2872" s="385"/>
      <c r="E2872" s="149"/>
      <c r="F2872" s="149"/>
      <c r="G2872" s="150"/>
    </row>
    <row r="2873" spans="2:7" x14ac:dyDescent="0.25">
      <c r="B2873" s="382"/>
      <c r="C2873" s="383" t="str">
        <f>IFERROR(IF(LEN(B2873)&gt;0,IF(INDEX(TasksList!$C$6:$C$25,MATCH(LEFT(B2873,SEARCH(" - ",B2873)-1)*1,TasksList!$B$6:$B$25,0),1)=0,"",INDEX(TasksList!$C$6:$C$25,MATCH(LEFT(B2873,SEARCH(" - ",B2873)-1)*1,TasksList!$B$6:$B$25,0),1)),""),"Task not found!")</f>
        <v/>
      </c>
      <c r="D2873" s="385"/>
      <c r="E2873" s="149"/>
      <c r="F2873" s="149"/>
      <c r="G2873" s="150"/>
    </row>
    <row r="2874" spans="2:7" x14ac:dyDescent="0.25">
      <c r="B2874" s="382"/>
      <c r="C2874" s="383" t="str">
        <f>IFERROR(IF(LEN(B2874)&gt;0,IF(INDEX(TasksList!$C$6:$C$25,MATCH(LEFT(B2874,SEARCH(" - ",B2874)-1)*1,TasksList!$B$6:$B$25,0),1)=0,"",INDEX(TasksList!$C$6:$C$25,MATCH(LEFT(B2874,SEARCH(" - ",B2874)-1)*1,TasksList!$B$6:$B$25,0),1)),""),"Task not found!")</f>
        <v/>
      </c>
      <c r="D2874" s="385"/>
      <c r="E2874" s="149"/>
      <c r="F2874" s="149"/>
      <c r="G2874" s="150"/>
    </row>
    <row r="2875" spans="2:7" x14ac:dyDescent="0.25">
      <c r="B2875" s="382"/>
      <c r="C2875" s="383" t="str">
        <f>IFERROR(IF(LEN(B2875)&gt;0,IF(INDEX(TasksList!$C$6:$C$25,MATCH(LEFT(B2875,SEARCH(" - ",B2875)-1)*1,TasksList!$B$6:$B$25,0),1)=0,"",INDEX(TasksList!$C$6:$C$25,MATCH(LEFT(B2875,SEARCH(" - ",B2875)-1)*1,TasksList!$B$6:$B$25,0),1)),""),"Task not found!")</f>
        <v/>
      </c>
      <c r="D2875" s="385"/>
      <c r="E2875" s="149"/>
      <c r="F2875" s="149"/>
      <c r="G2875" s="150"/>
    </row>
    <row r="2876" spans="2:7" x14ac:dyDescent="0.25">
      <c r="B2876" s="382"/>
      <c r="C2876" s="383" t="str">
        <f>IFERROR(IF(LEN(B2876)&gt;0,IF(INDEX(TasksList!$C$6:$C$25,MATCH(LEFT(B2876,SEARCH(" - ",B2876)-1)*1,TasksList!$B$6:$B$25,0),1)=0,"",INDEX(TasksList!$C$6:$C$25,MATCH(LEFT(B2876,SEARCH(" - ",B2876)-1)*1,TasksList!$B$6:$B$25,0),1)),""),"Task not found!")</f>
        <v/>
      </c>
      <c r="D2876" s="385"/>
      <c r="E2876" s="149"/>
      <c r="F2876" s="149"/>
      <c r="G2876" s="150"/>
    </row>
    <row r="2877" spans="2:7" x14ac:dyDescent="0.25">
      <c r="B2877" s="382"/>
      <c r="C2877" s="383" t="str">
        <f>IFERROR(IF(LEN(B2877)&gt;0,IF(INDEX(TasksList!$C$6:$C$25,MATCH(LEFT(B2877,SEARCH(" - ",B2877)-1)*1,TasksList!$B$6:$B$25,0),1)=0,"",INDEX(TasksList!$C$6:$C$25,MATCH(LEFT(B2877,SEARCH(" - ",B2877)-1)*1,TasksList!$B$6:$B$25,0),1)),""),"Task not found!")</f>
        <v/>
      </c>
      <c r="D2877" s="385"/>
      <c r="E2877" s="149"/>
      <c r="F2877" s="149"/>
      <c r="G2877" s="150"/>
    </row>
    <row r="2878" spans="2:7" x14ac:dyDescent="0.25">
      <c r="B2878" s="382"/>
      <c r="C2878" s="383" t="str">
        <f>IFERROR(IF(LEN(B2878)&gt;0,IF(INDEX(TasksList!$C$6:$C$25,MATCH(LEFT(B2878,SEARCH(" - ",B2878)-1)*1,TasksList!$B$6:$B$25,0),1)=0,"",INDEX(TasksList!$C$6:$C$25,MATCH(LEFT(B2878,SEARCH(" - ",B2878)-1)*1,TasksList!$B$6:$B$25,0),1)),""),"Task not found!")</f>
        <v/>
      </c>
      <c r="D2878" s="385"/>
      <c r="E2878" s="149"/>
      <c r="F2878" s="149"/>
      <c r="G2878" s="150"/>
    </row>
    <row r="2879" spans="2:7" x14ac:dyDescent="0.25">
      <c r="B2879" s="382"/>
      <c r="C2879" s="383" t="str">
        <f>IFERROR(IF(LEN(B2879)&gt;0,IF(INDEX(TasksList!$C$6:$C$25,MATCH(LEFT(B2879,SEARCH(" - ",B2879)-1)*1,TasksList!$B$6:$B$25,0),1)=0,"",INDEX(TasksList!$C$6:$C$25,MATCH(LEFT(B2879,SEARCH(" - ",B2879)-1)*1,TasksList!$B$6:$B$25,0),1)),""),"Task not found!")</f>
        <v/>
      </c>
      <c r="D2879" s="385"/>
      <c r="E2879" s="149"/>
      <c r="F2879" s="149"/>
      <c r="G2879" s="150"/>
    </row>
    <row r="2880" spans="2:7" x14ac:dyDescent="0.25">
      <c r="B2880" s="382"/>
      <c r="C2880" s="383" t="str">
        <f>IFERROR(IF(LEN(B2880)&gt;0,IF(INDEX(TasksList!$C$6:$C$25,MATCH(LEFT(B2880,SEARCH(" - ",B2880)-1)*1,TasksList!$B$6:$B$25,0),1)=0,"",INDEX(TasksList!$C$6:$C$25,MATCH(LEFT(B2880,SEARCH(" - ",B2880)-1)*1,TasksList!$B$6:$B$25,0),1)),""),"Task not found!")</f>
        <v/>
      </c>
      <c r="D2880" s="385"/>
      <c r="E2880" s="149"/>
      <c r="F2880" s="149"/>
      <c r="G2880" s="150"/>
    </row>
    <row r="2881" spans="2:7" x14ac:dyDescent="0.25">
      <c r="B2881" s="382"/>
      <c r="C2881" s="383" t="str">
        <f>IFERROR(IF(LEN(B2881)&gt;0,IF(INDEX(TasksList!$C$6:$C$25,MATCH(LEFT(B2881,SEARCH(" - ",B2881)-1)*1,TasksList!$B$6:$B$25,0),1)=0,"",INDEX(TasksList!$C$6:$C$25,MATCH(LEFT(B2881,SEARCH(" - ",B2881)-1)*1,TasksList!$B$6:$B$25,0),1)),""),"Task not found!")</f>
        <v/>
      </c>
      <c r="D2881" s="385"/>
      <c r="E2881" s="149"/>
      <c r="F2881" s="149"/>
      <c r="G2881" s="150"/>
    </row>
    <row r="2882" spans="2:7" x14ac:dyDescent="0.25">
      <c r="B2882" s="382"/>
      <c r="C2882" s="383" t="str">
        <f>IFERROR(IF(LEN(B2882)&gt;0,IF(INDEX(TasksList!$C$6:$C$25,MATCH(LEFT(B2882,SEARCH(" - ",B2882)-1)*1,TasksList!$B$6:$B$25,0),1)=0,"",INDEX(TasksList!$C$6:$C$25,MATCH(LEFT(B2882,SEARCH(" - ",B2882)-1)*1,TasksList!$B$6:$B$25,0),1)),""),"Task not found!")</f>
        <v/>
      </c>
      <c r="D2882" s="385"/>
      <c r="E2882" s="149"/>
      <c r="F2882" s="149"/>
      <c r="G2882" s="150"/>
    </row>
    <row r="2883" spans="2:7" x14ac:dyDescent="0.25">
      <c r="B2883" s="382"/>
      <c r="C2883" s="383" t="str">
        <f>IFERROR(IF(LEN(B2883)&gt;0,IF(INDEX(TasksList!$C$6:$C$25,MATCH(LEFT(B2883,SEARCH(" - ",B2883)-1)*1,TasksList!$B$6:$B$25,0),1)=0,"",INDEX(TasksList!$C$6:$C$25,MATCH(LEFT(B2883,SEARCH(" - ",B2883)-1)*1,TasksList!$B$6:$B$25,0),1)),""),"Task not found!")</f>
        <v/>
      </c>
      <c r="D2883" s="385"/>
      <c r="E2883" s="149"/>
      <c r="F2883" s="149"/>
      <c r="G2883" s="150"/>
    </row>
    <row r="2884" spans="2:7" x14ac:dyDescent="0.25">
      <c r="B2884" s="382"/>
      <c r="C2884" s="383" t="str">
        <f>IFERROR(IF(LEN(B2884)&gt;0,IF(INDEX(TasksList!$C$6:$C$25,MATCH(LEFT(B2884,SEARCH(" - ",B2884)-1)*1,TasksList!$B$6:$B$25,0),1)=0,"",INDEX(TasksList!$C$6:$C$25,MATCH(LEFT(B2884,SEARCH(" - ",B2884)-1)*1,TasksList!$B$6:$B$25,0),1)),""),"Task not found!")</f>
        <v/>
      </c>
      <c r="D2884" s="385"/>
      <c r="E2884" s="149"/>
      <c r="F2884" s="149"/>
      <c r="G2884" s="150"/>
    </row>
    <row r="2885" spans="2:7" x14ac:dyDescent="0.25">
      <c r="B2885" s="382"/>
      <c r="C2885" s="383" t="str">
        <f>IFERROR(IF(LEN(B2885)&gt;0,IF(INDEX(TasksList!$C$6:$C$25,MATCH(LEFT(B2885,SEARCH(" - ",B2885)-1)*1,TasksList!$B$6:$B$25,0),1)=0,"",INDEX(TasksList!$C$6:$C$25,MATCH(LEFT(B2885,SEARCH(" - ",B2885)-1)*1,TasksList!$B$6:$B$25,0),1)),""),"Task not found!")</f>
        <v/>
      </c>
      <c r="D2885" s="385"/>
      <c r="E2885" s="149"/>
      <c r="F2885" s="149"/>
      <c r="G2885" s="150"/>
    </row>
    <row r="2886" spans="2:7" x14ac:dyDescent="0.25">
      <c r="B2886" s="382"/>
      <c r="C2886" s="383" t="str">
        <f>IFERROR(IF(LEN(B2886)&gt;0,IF(INDEX(TasksList!$C$6:$C$25,MATCH(LEFT(B2886,SEARCH(" - ",B2886)-1)*1,TasksList!$B$6:$B$25,0),1)=0,"",INDEX(TasksList!$C$6:$C$25,MATCH(LEFT(B2886,SEARCH(" - ",B2886)-1)*1,TasksList!$B$6:$B$25,0),1)),""),"Task not found!")</f>
        <v/>
      </c>
      <c r="D2886" s="385"/>
      <c r="E2886" s="149"/>
      <c r="F2886" s="149"/>
      <c r="G2886" s="150"/>
    </row>
    <row r="2887" spans="2:7" x14ac:dyDescent="0.25">
      <c r="B2887" s="382"/>
      <c r="C2887" s="383" t="str">
        <f>IFERROR(IF(LEN(B2887)&gt;0,IF(INDEX(TasksList!$C$6:$C$25,MATCH(LEFT(B2887,SEARCH(" - ",B2887)-1)*1,TasksList!$B$6:$B$25,0),1)=0,"",INDEX(TasksList!$C$6:$C$25,MATCH(LEFT(B2887,SEARCH(" - ",B2887)-1)*1,TasksList!$B$6:$B$25,0),1)),""),"Task not found!")</f>
        <v/>
      </c>
      <c r="D2887" s="385"/>
      <c r="E2887" s="149"/>
      <c r="F2887" s="149"/>
      <c r="G2887" s="150"/>
    </row>
    <row r="2888" spans="2:7" x14ac:dyDescent="0.25">
      <c r="B2888" s="382"/>
      <c r="C2888" s="383" t="str">
        <f>IFERROR(IF(LEN(B2888)&gt;0,IF(INDEX(TasksList!$C$6:$C$25,MATCH(LEFT(B2888,SEARCH(" - ",B2888)-1)*1,TasksList!$B$6:$B$25,0),1)=0,"",INDEX(TasksList!$C$6:$C$25,MATCH(LEFT(B2888,SEARCH(" - ",B2888)-1)*1,TasksList!$B$6:$B$25,0),1)),""),"Task not found!")</f>
        <v/>
      </c>
      <c r="D2888" s="385"/>
      <c r="E2888" s="149"/>
      <c r="F2888" s="149"/>
      <c r="G2888" s="150"/>
    </row>
    <row r="2889" spans="2:7" x14ac:dyDescent="0.25">
      <c r="B2889" s="382"/>
      <c r="C2889" s="383" t="str">
        <f>IFERROR(IF(LEN(B2889)&gt;0,IF(INDEX(TasksList!$C$6:$C$25,MATCH(LEFT(B2889,SEARCH(" - ",B2889)-1)*1,TasksList!$B$6:$B$25,0),1)=0,"",INDEX(TasksList!$C$6:$C$25,MATCH(LEFT(B2889,SEARCH(" - ",B2889)-1)*1,TasksList!$B$6:$B$25,0),1)),""),"Task not found!")</f>
        <v/>
      </c>
      <c r="D2889" s="385"/>
      <c r="E2889" s="149"/>
      <c r="F2889" s="149"/>
      <c r="G2889" s="150"/>
    </row>
    <row r="2890" spans="2:7" x14ac:dyDescent="0.25">
      <c r="B2890" s="382"/>
      <c r="C2890" s="383" t="str">
        <f>IFERROR(IF(LEN(B2890)&gt;0,IF(INDEX(TasksList!$C$6:$C$25,MATCH(LEFT(B2890,SEARCH(" - ",B2890)-1)*1,TasksList!$B$6:$B$25,0),1)=0,"",INDEX(TasksList!$C$6:$C$25,MATCH(LEFT(B2890,SEARCH(" - ",B2890)-1)*1,TasksList!$B$6:$B$25,0),1)),""),"Task not found!")</f>
        <v/>
      </c>
      <c r="D2890" s="385"/>
      <c r="E2890" s="149"/>
      <c r="F2890" s="149"/>
      <c r="G2890" s="150"/>
    </row>
    <row r="2891" spans="2:7" x14ac:dyDescent="0.25">
      <c r="B2891" s="382"/>
      <c r="C2891" s="383" t="str">
        <f>IFERROR(IF(LEN(B2891)&gt;0,IF(INDEX(TasksList!$C$6:$C$25,MATCH(LEFT(B2891,SEARCH(" - ",B2891)-1)*1,TasksList!$B$6:$B$25,0),1)=0,"",INDEX(TasksList!$C$6:$C$25,MATCH(LEFT(B2891,SEARCH(" - ",B2891)-1)*1,TasksList!$B$6:$B$25,0),1)),""),"Task not found!")</f>
        <v/>
      </c>
      <c r="D2891" s="385"/>
      <c r="E2891" s="149"/>
      <c r="F2891" s="149"/>
      <c r="G2891" s="150"/>
    </row>
    <row r="2892" spans="2:7" x14ac:dyDescent="0.25">
      <c r="B2892" s="382"/>
      <c r="C2892" s="383" t="str">
        <f>IFERROR(IF(LEN(B2892)&gt;0,IF(INDEX(TasksList!$C$6:$C$25,MATCH(LEFT(B2892,SEARCH(" - ",B2892)-1)*1,TasksList!$B$6:$B$25,0),1)=0,"",INDEX(TasksList!$C$6:$C$25,MATCH(LEFT(B2892,SEARCH(" - ",B2892)-1)*1,TasksList!$B$6:$B$25,0),1)),""),"Task not found!")</f>
        <v/>
      </c>
      <c r="D2892" s="385"/>
      <c r="E2892" s="149"/>
      <c r="F2892" s="149"/>
      <c r="G2892" s="150"/>
    </row>
    <row r="2893" spans="2:7" x14ac:dyDescent="0.25">
      <c r="B2893" s="382"/>
      <c r="C2893" s="383" t="str">
        <f>IFERROR(IF(LEN(B2893)&gt;0,IF(INDEX(TasksList!$C$6:$C$25,MATCH(LEFT(B2893,SEARCH(" - ",B2893)-1)*1,TasksList!$B$6:$B$25,0),1)=0,"",INDEX(TasksList!$C$6:$C$25,MATCH(LEFT(B2893,SEARCH(" - ",B2893)-1)*1,TasksList!$B$6:$B$25,0),1)),""),"Task not found!")</f>
        <v/>
      </c>
      <c r="D2893" s="385"/>
      <c r="E2893" s="149"/>
      <c r="F2893" s="149"/>
      <c r="G2893" s="150"/>
    </row>
    <row r="2894" spans="2:7" x14ac:dyDescent="0.25">
      <c r="B2894" s="382"/>
      <c r="C2894" s="383" t="str">
        <f>IFERROR(IF(LEN(B2894)&gt;0,IF(INDEX(TasksList!$C$6:$C$25,MATCH(LEFT(B2894,SEARCH(" - ",B2894)-1)*1,TasksList!$B$6:$B$25,0),1)=0,"",INDEX(TasksList!$C$6:$C$25,MATCH(LEFT(B2894,SEARCH(" - ",B2894)-1)*1,TasksList!$B$6:$B$25,0),1)),""),"Task not found!")</f>
        <v/>
      </c>
      <c r="D2894" s="385"/>
      <c r="E2894" s="149"/>
      <c r="F2894" s="149"/>
      <c r="G2894" s="150"/>
    </row>
    <row r="2895" spans="2:7" x14ac:dyDescent="0.25">
      <c r="B2895" s="382"/>
      <c r="C2895" s="383" t="str">
        <f>IFERROR(IF(LEN(B2895)&gt;0,IF(INDEX(TasksList!$C$6:$C$25,MATCH(LEFT(B2895,SEARCH(" - ",B2895)-1)*1,TasksList!$B$6:$B$25,0),1)=0,"",INDEX(TasksList!$C$6:$C$25,MATCH(LEFT(B2895,SEARCH(" - ",B2895)-1)*1,TasksList!$B$6:$B$25,0),1)),""),"Task not found!")</f>
        <v/>
      </c>
      <c r="D2895" s="385"/>
      <c r="E2895" s="149"/>
      <c r="F2895" s="149"/>
      <c r="G2895" s="150"/>
    </row>
    <row r="2896" spans="2:7" x14ac:dyDescent="0.25">
      <c r="B2896" s="382"/>
      <c r="C2896" s="383" t="str">
        <f>IFERROR(IF(LEN(B2896)&gt;0,IF(INDEX(TasksList!$C$6:$C$25,MATCH(LEFT(B2896,SEARCH(" - ",B2896)-1)*1,TasksList!$B$6:$B$25,0),1)=0,"",INDEX(TasksList!$C$6:$C$25,MATCH(LEFT(B2896,SEARCH(" - ",B2896)-1)*1,TasksList!$B$6:$B$25,0),1)),""),"Task not found!")</f>
        <v/>
      </c>
      <c r="D2896" s="385"/>
      <c r="E2896" s="149"/>
      <c r="F2896" s="149"/>
      <c r="G2896" s="150"/>
    </row>
    <row r="2897" spans="2:7" x14ac:dyDescent="0.25">
      <c r="B2897" s="382"/>
      <c r="C2897" s="383" t="str">
        <f>IFERROR(IF(LEN(B2897)&gt;0,IF(INDEX(TasksList!$C$6:$C$25,MATCH(LEFT(B2897,SEARCH(" - ",B2897)-1)*1,TasksList!$B$6:$B$25,0),1)=0,"",INDEX(TasksList!$C$6:$C$25,MATCH(LEFT(B2897,SEARCH(" - ",B2897)-1)*1,TasksList!$B$6:$B$25,0),1)),""),"Task not found!")</f>
        <v/>
      </c>
      <c r="D2897" s="385"/>
      <c r="E2897" s="149"/>
      <c r="F2897" s="149"/>
      <c r="G2897" s="150"/>
    </row>
    <row r="2898" spans="2:7" x14ac:dyDescent="0.25">
      <c r="B2898" s="382"/>
      <c r="C2898" s="383" t="str">
        <f>IFERROR(IF(LEN(B2898)&gt;0,IF(INDEX(TasksList!$C$6:$C$25,MATCH(LEFT(B2898,SEARCH(" - ",B2898)-1)*1,TasksList!$B$6:$B$25,0),1)=0,"",INDEX(TasksList!$C$6:$C$25,MATCH(LEFT(B2898,SEARCH(" - ",B2898)-1)*1,TasksList!$B$6:$B$25,0),1)),""),"Task not found!")</f>
        <v/>
      </c>
      <c r="D2898" s="385"/>
      <c r="E2898" s="149"/>
      <c r="F2898" s="149"/>
      <c r="G2898" s="150"/>
    </row>
    <row r="2899" spans="2:7" x14ac:dyDescent="0.25">
      <c r="B2899" s="382"/>
      <c r="C2899" s="383" t="str">
        <f>IFERROR(IF(LEN(B2899)&gt;0,IF(INDEX(TasksList!$C$6:$C$25,MATCH(LEFT(B2899,SEARCH(" - ",B2899)-1)*1,TasksList!$B$6:$B$25,0),1)=0,"",INDEX(TasksList!$C$6:$C$25,MATCH(LEFT(B2899,SEARCH(" - ",B2899)-1)*1,TasksList!$B$6:$B$25,0),1)),""),"Task not found!")</f>
        <v/>
      </c>
      <c r="D2899" s="385"/>
      <c r="E2899" s="149"/>
      <c r="F2899" s="149"/>
      <c r="G2899" s="150"/>
    </row>
    <row r="2900" spans="2:7" x14ac:dyDescent="0.25">
      <c r="B2900" s="382"/>
      <c r="C2900" s="383" t="str">
        <f>IFERROR(IF(LEN(B2900)&gt;0,IF(INDEX(TasksList!$C$6:$C$25,MATCH(LEFT(B2900,SEARCH(" - ",B2900)-1)*1,TasksList!$B$6:$B$25,0),1)=0,"",INDEX(TasksList!$C$6:$C$25,MATCH(LEFT(B2900,SEARCH(" - ",B2900)-1)*1,TasksList!$B$6:$B$25,0),1)),""),"Task not found!")</f>
        <v/>
      </c>
      <c r="D2900" s="385"/>
      <c r="E2900" s="149"/>
      <c r="F2900" s="149"/>
      <c r="G2900" s="150"/>
    </row>
    <row r="2901" spans="2:7" x14ac:dyDescent="0.25">
      <c r="B2901" s="382"/>
      <c r="C2901" s="383" t="str">
        <f>IFERROR(IF(LEN(B2901)&gt;0,IF(INDEX(TasksList!$C$6:$C$25,MATCH(LEFT(B2901,SEARCH(" - ",B2901)-1)*1,TasksList!$B$6:$B$25,0),1)=0,"",INDEX(TasksList!$C$6:$C$25,MATCH(LEFT(B2901,SEARCH(" - ",B2901)-1)*1,TasksList!$B$6:$B$25,0),1)),""),"Task not found!")</f>
        <v/>
      </c>
      <c r="D2901" s="385"/>
      <c r="E2901" s="149"/>
      <c r="F2901" s="149"/>
      <c r="G2901" s="150"/>
    </row>
    <row r="2902" spans="2:7" x14ac:dyDescent="0.25">
      <c r="B2902" s="382"/>
      <c r="C2902" s="383" t="str">
        <f>IFERROR(IF(LEN(B2902)&gt;0,IF(INDEX(TasksList!$C$6:$C$25,MATCH(LEFT(B2902,SEARCH(" - ",B2902)-1)*1,TasksList!$B$6:$B$25,0),1)=0,"",INDEX(TasksList!$C$6:$C$25,MATCH(LEFT(B2902,SEARCH(" - ",B2902)-1)*1,TasksList!$B$6:$B$25,0),1)),""),"Task not found!")</f>
        <v/>
      </c>
      <c r="D2902" s="385"/>
      <c r="E2902" s="149"/>
      <c r="F2902" s="149"/>
      <c r="G2902" s="150"/>
    </row>
    <row r="2903" spans="2:7" x14ac:dyDescent="0.25">
      <c r="B2903" s="382"/>
      <c r="C2903" s="383" t="str">
        <f>IFERROR(IF(LEN(B2903)&gt;0,IF(INDEX(TasksList!$C$6:$C$25,MATCH(LEFT(B2903,SEARCH(" - ",B2903)-1)*1,TasksList!$B$6:$B$25,0),1)=0,"",INDEX(TasksList!$C$6:$C$25,MATCH(LEFT(B2903,SEARCH(" - ",B2903)-1)*1,TasksList!$B$6:$B$25,0),1)),""),"Task not found!")</f>
        <v/>
      </c>
      <c r="D2903" s="385"/>
      <c r="E2903" s="149"/>
      <c r="F2903" s="149"/>
      <c r="G2903" s="150"/>
    </row>
    <row r="2904" spans="2:7" x14ac:dyDescent="0.25">
      <c r="B2904" s="382"/>
      <c r="C2904" s="383" t="str">
        <f>IFERROR(IF(LEN(B2904)&gt;0,IF(INDEX(TasksList!$C$6:$C$25,MATCH(LEFT(B2904,SEARCH(" - ",B2904)-1)*1,TasksList!$B$6:$B$25,0),1)=0,"",INDEX(TasksList!$C$6:$C$25,MATCH(LEFT(B2904,SEARCH(" - ",B2904)-1)*1,TasksList!$B$6:$B$25,0),1)),""),"Task not found!")</f>
        <v/>
      </c>
      <c r="D2904" s="385"/>
      <c r="E2904" s="149"/>
      <c r="F2904" s="149"/>
      <c r="G2904" s="150"/>
    </row>
    <row r="2905" spans="2:7" x14ac:dyDescent="0.25">
      <c r="B2905" s="382"/>
      <c r="C2905" s="383" t="str">
        <f>IFERROR(IF(LEN(B2905)&gt;0,IF(INDEX(TasksList!$C$6:$C$25,MATCH(LEFT(B2905,SEARCH(" - ",B2905)-1)*1,TasksList!$B$6:$B$25,0),1)=0,"",INDEX(TasksList!$C$6:$C$25,MATCH(LEFT(B2905,SEARCH(" - ",B2905)-1)*1,TasksList!$B$6:$B$25,0),1)),""),"Task not found!")</f>
        <v/>
      </c>
      <c r="D2905" s="385"/>
      <c r="E2905" s="149"/>
      <c r="F2905" s="149"/>
      <c r="G2905" s="150"/>
    </row>
    <row r="2906" spans="2:7" x14ac:dyDescent="0.25">
      <c r="B2906" s="382"/>
      <c r="C2906" s="383" t="str">
        <f>IFERROR(IF(LEN(B2906)&gt;0,IF(INDEX(TasksList!$C$6:$C$25,MATCH(LEFT(B2906,SEARCH(" - ",B2906)-1)*1,TasksList!$B$6:$B$25,0),1)=0,"",INDEX(TasksList!$C$6:$C$25,MATCH(LEFT(B2906,SEARCH(" - ",B2906)-1)*1,TasksList!$B$6:$B$25,0),1)),""),"Task not found!")</f>
        <v/>
      </c>
      <c r="D2906" s="385"/>
      <c r="E2906" s="149"/>
      <c r="F2906" s="149"/>
      <c r="G2906" s="150"/>
    </row>
    <row r="2907" spans="2:7" x14ac:dyDescent="0.25">
      <c r="B2907" s="382"/>
      <c r="C2907" s="383" t="str">
        <f>IFERROR(IF(LEN(B2907)&gt;0,IF(INDEX(TasksList!$C$6:$C$25,MATCH(LEFT(B2907,SEARCH(" - ",B2907)-1)*1,TasksList!$B$6:$B$25,0),1)=0,"",INDEX(TasksList!$C$6:$C$25,MATCH(LEFT(B2907,SEARCH(" - ",B2907)-1)*1,TasksList!$B$6:$B$25,0),1)),""),"Task not found!")</f>
        <v/>
      </c>
      <c r="D2907" s="385"/>
      <c r="E2907" s="149"/>
      <c r="F2907" s="149"/>
      <c r="G2907" s="150"/>
    </row>
    <row r="2908" spans="2:7" x14ac:dyDescent="0.25">
      <c r="B2908" s="382"/>
      <c r="C2908" s="383" t="str">
        <f>IFERROR(IF(LEN(B2908)&gt;0,IF(INDEX(TasksList!$C$6:$C$25,MATCH(LEFT(B2908,SEARCH(" - ",B2908)-1)*1,TasksList!$B$6:$B$25,0),1)=0,"",INDEX(TasksList!$C$6:$C$25,MATCH(LEFT(B2908,SEARCH(" - ",B2908)-1)*1,TasksList!$B$6:$B$25,0),1)),""),"Task not found!")</f>
        <v/>
      </c>
      <c r="D2908" s="385"/>
      <c r="E2908" s="149"/>
      <c r="F2908" s="149"/>
      <c r="G2908" s="150"/>
    </row>
    <row r="2909" spans="2:7" x14ac:dyDescent="0.25">
      <c r="B2909" s="382"/>
      <c r="C2909" s="383" t="str">
        <f>IFERROR(IF(LEN(B2909)&gt;0,IF(INDEX(TasksList!$C$6:$C$25,MATCH(LEFT(B2909,SEARCH(" - ",B2909)-1)*1,TasksList!$B$6:$B$25,0),1)=0,"",INDEX(TasksList!$C$6:$C$25,MATCH(LEFT(B2909,SEARCH(" - ",B2909)-1)*1,TasksList!$B$6:$B$25,0),1)),""),"Task not found!")</f>
        <v/>
      </c>
      <c r="D2909" s="385"/>
      <c r="E2909" s="149"/>
      <c r="F2909" s="149"/>
      <c r="G2909" s="150"/>
    </row>
    <row r="2910" spans="2:7" x14ac:dyDescent="0.25">
      <c r="B2910" s="382"/>
      <c r="C2910" s="383" t="str">
        <f>IFERROR(IF(LEN(B2910)&gt;0,IF(INDEX(TasksList!$C$6:$C$25,MATCH(LEFT(B2910,SEARCH(" - ",B2910)-1)*1,TasksList!$B$6:$B$25,0),1)=0,"",INDEX(TasksList!$C$6:$C$25,MATCH(LEFT(B2910,SEARCH(" - ",B2910)-1)*1,TasksList!$B$6:$B$25,0),1)),""),"Task not found!")</f>
        <v/>
      </c>
      <c r="D2910" s="385"/>
      <c r="E2910" s="149"/>
      <c r="F2910" s="149"/>
      <c r="G2910" s="150"/>
    </row>
    <row r="2911" spans="2:7" x14ac:dyDescent="0.25">
      <c r="B2911" s="382"/>
      <c r="C2911" s="383" t="str">
        <f>IFERROR(IF(LEN(B2911)&gt;0,IF(INDEX(TasksList!$C$6:$C$25,MATCH(LEFT(B2911,SEARCH(" - ",B2911)-1)*1,TasksList!$B$6:$B$25,0),1)=0,"",INDEX(TasksList!$C$6:$C$25,MATCH(LEFT(B2911,SEARCH(" - ",B2911)-1)*1,TasksList!$B$6:$B$25,0),1)),""),"Task not found!")</f>
        <v/>
      </c>
      <c r="D2911" s="385"/>
      <c r="E2911" s="149"/>
      <c r="F2911" s="149"/>
      <c r="G2911" s="150"/>
    </row>
    <row r="2912" spans="2:7" x14ac:dyDescent="0.25">
      <c r="B2912" s="382"/>
      <c r="C2912" s="383" t="str">
        <f>IFERROR(IF(LEN(B2912)&gt;0,IF(INDEX(TasksList!$C$6:$C$25,MATCH(LEFT(B2912,SEARCH(" - ",B2912)-1)*1,TasksList!$B$6:$B$25,0),1)=0,"",INDEX(TasksList!$C$6:$C$25,MATCH(LEFT(B2912,SEARCH(" - ",B2912)-1)*1,TasksList!$B$6:$B$25,0),1)),""),"Task not found!")</f>
        <v/>
      </c>
      <c r="D2912" s="385"/>
      <c r="E2912" s="149"/>
      <c r="F2912" s="149"/>
      <c r="G2912" s="150"/>
    </row>
    <row r="2913" spans="2:7" x14ac:dyDescent="0.25">
      <c r="B2913" s="382"/>
      <c r="C2913" s="383" t="str">
        <f>IFERROR(IF(LEN(B2913)&gt;0,IF(INDEX(TasksList!$C$6:$C$25,MATCH(LEFT(B2913,SEARCH(" - ",B2913)-1)*1,TasksList!$B$6:$B$25,0),1)=0,"",INDEX(TasksList!$C$6:$C$25,MATCH(LEFT(B2913,SEARCH(" - ",B2913)-1)*1,TasksList!$B$6:$B$25,0),1)),""),"Task not found!")</f>
        <v/>
      </c>
      <c r="D2913" s="385"/>
      <c r="E2913" s="149"/>
      <c r="F2913" s="149"/>
      <c r="G2913" s="150"/>
    </row>
    <row r="2914" spans="2:7" x14ac:dyDescent="0.25">
      <c r="B2914" s="382"/>
      <c r="C2914" s="383" t="str">
        <f>IFERROR(IF(LEN(B2914)&gt;0,IF(INDEX(TasksList!$C$6:$C$25,MATCH(LEFT(B2914,SEARCH(" - ",B2914)-1)*1,TasksList!$B$6:$B$25,0),1)=0,"",INDEX(TasksList!$C$6:$C$25,MATCH(LEFT(B2914,SEARCH(" - ",B2914)-1)*1,TasksList!$B$6:$B$25,0),1)),""),"Task not found!")</f>
        <v/>
      </c>
      <c r="D2914" s="385"/>
      <c r="E2914" s="149"/>
      <c r="F2914" s="149"/>
      <c r="G2914" s="150"/>
    </row>
    <row r="2915" spans="2:7" x14ac:dyDescent="0.25">
      <c r="B2915" s="382"/>
      <c r="C2915" s="383" t="str">
        <f>IFERROR(IF(LEN(B2915)&gt;0,IF(INDEX(TasksList!$C$6:$C$25,MATCH(LEFT(B2915,SEARCH(" - ",B2915)-1)*1,TasksList!$B$6:$B$25,0),1)=0,"",INDEX(TasksList!$C$6:$C$25,MATCH(LEFT(B2915,SEARCH(" - ",B2915)-1)*1,TasksList!$B$6:$B$25,0),1)),""),"Task not found!")</f>
        <v/>
      </c>
      <c r="D2915" s="385"/>
      <c r="E2915" s="149"/>
      <c r="F2915" s="149"/>
      <c r="G2915" s="150"/>
    </row>
    <row r="2916" spans="2:7" x14ac:dyDescent="0.25">
      <c r="B2916" s="382"/>
      <c r="C2916" s="383" t="str">
        <f>IFERROR(IF(LEN(B2916)&gt;0,IF(INDEX(TasksList!$C$6:$C$25,MATCH(LEFT(B2916,SEARCH(" - ",B2916)-1)*1,TasksList!$B$6:$B$25,0),1)=0,"",INDEX(TasksList!$C$6:$C$25,MATCH(LEFT(B2916,SEARCH(" - ",B2916)-1)*1,TasksList!$B$6:$B$25,0),1)),""),"Task not found!")</f>
        <v/>
      </c>
      <c r="D2916" s="385"/>
      <c r="E2916" s="149"/>
      <c r="F2916" s="149"/>
      <c r="G2916" s="150"/>
    </row>
    <row r="2917" spans="2:7" x14ac:dyDescent="0.25">
      <c r="B2917" s="382"/>
      <c r="C2917" s="383" t="str">
        <f>IFERROR(IF(LEN(B2917)&gt;0,IF(INDEX(TasksList!$C$6:$C$25,MATCH(LEFT(B2917,SEARCH(" - ",B2917)-1)*1,TasksList!$B$6:$B$25,0),1)=0,"",INDEX(TasksList!$C$6:$C$25,MATCH(LEFT(B2917,SEARCH(" - ",B2917)-1)*1,TasksList!$B$6:$B$25,0),1)),""),"Task not found!")</f>
        <v/>
      </c>
      <c r="D2917" s="385"/>
      <c r="E2917" s="149"/>
      <c r="F2917" s="149"/>
      <c r="G2917" s="150"/>
    </row>
    <row r="2918" spans="2:7" x14ac:dyDescent="0.25">
      <c r="B2918" s="382"/>
      <c r="C2918" s="383" t="str">
        <f>IFERROR(IF(LEN(B2918)&gt;0,IF(INDEX(TasksList!$C$6:$C$25,MATCH(LEFT(B2918,SEARCH(" - ",B2918)-1)*1,TasksList!$B$6:$B$25,0),1)=0,"",INDEX(TasksList!$C$6:$C$25,MATCH(LEFT(B2918,SEARCH(" - ",B2918)-1)*1,TasksList!$B$6:$B$25,0),1)),""),"Task not found!")</f>
        <v/>
      </c>
      <c r="D2918" s="385"/>
      <c r="E2918" s="149"/>
      <c r="F2918" s="149"/>
      <c r="G2918" s="150"/>
    </row>
    <row r="2919" spans="2:7" x14ac:dyDescent="0.25">
      <c r="B2919" s="382"/>
      <c r="C2919" s="383" t="str">
        <f>IFERROR(IF(LEN(B2919)&gt;0,IF(INDEX(TasksList!$C$6:$C$25,MATCH(LEFT(B2919,SEARCH(" - ",B2919)-1)*1,TasksList!$B$6:$B$25,0),1)=0,"",INDEX(TasksList!$C$6:$C$25,MATCH(LEFT(B2919,SEARCH(" - ",B2919)-1)*1,TasksList!$B$6:$B$25,0),1)),""),"Task not found!")</f>
        <v/>
      </c>
      <c r="D2919" s="385"/>
      <c r="E2919" s="149"/>
      <c r="F2919" s="149"/>
      <c r="G2919" s="150"/>
    </row>
    <row r="2920" spans="2:7" x14ac:dyDescent="0.25">
      <c r="B2920" s="382"/>
      <c r="C2920" s="383" t="str">
        <f>IFERROR(IF(LEN(B2920)&gt;0,IF(INDEX(TasksList!$C$6:$C$25,MATCH(LEFT(B2920,SEARCH(" - ",B2920)-1)*1,TasksList!$B$6:$B$25,0),1)=0,"",INDEX(TasksList!$C$6:$C$25,MATCH(LEFT(B2920,SEARCH(" - ",B2920)-1)*1,TasksList!$B$6:$B$25,0),1)),""),"Task not found!")</f>
        <v/>
      </c>
      <c r="D2920" s="385"/>
      <c r="E2920" s="149"/>
      <c r="F2920" s="149"/>
      <c r="G2920" s="150"/>
    </row>
    <row r="2921" spans="2:7" x14ac:dyDescent="0.25">
      <c r="B2921" s="382"/>
      <c r="C2921" s="383" t="str">
        <f>IFERROR(IF(LEN(B2921)&gt;0,IF(INDEX(TasksList!$C$6:$C$25,MATCH(LEFT(B2921,SEARCH(" - ",B2921)-1)*1,TasksList!$B$6:$B$25,0),1)=0,"",INDEX(TasksList!$C$6:$C$25,MATCH(LEFT(B2921,SEARCH(" - ",B2921)-1)*1,TasksList!$B$6:$B$25,0),1)),""),"Task not found!")</f>
        <v/>
      </c>
      <c r="D2921" s="385"/>
      <c r="E2921" s="149"/>
      <c r="F2921" s="149"/>
      <c r="G2921" s="150"/>
    </row>
    <row r="2922" spans="2:7" x14ac:dyDescent="0.25">
      <c r="B2922" s="382"/>
      <c r="C2922" s="383" t="str">
        <f>IFERROR(IF(LEN(B2922)&gt;0,IF(INDEX(TasksList!$C$6:$C$25,MATCH(LEFT(B2922,SEARCH(" - ",B2922)-1)*1,TasksList!$B$6:$B$25,0),1)=0,"",INDEX(TasksList!$C$6:$C$25,MATCH(LEFT(B2922,SEARCH(" - ",B2922)-1)*1,TasksList!$B$6:$B$25,0),1)),""),"Task not found!")</f>
        <v/>
      </c>
      <c r="D2922" s="385"/>
      <c r="E2922" s="149"/>
      <c r="F2922" s="149"/>
      <c r="G2922" s="150"/>
    </row>
    <row r="2923" spans="2:7" x14ac:dyDescent="0.25">
      <c r="B2923" s="382"/>
      <c r="C2923" s="383" t="str">
        <f>IFERROR(IF(LEN(B2923)&gt;0,IF(INDEX(TasksList!$C$6:$C$25,MATCH(LEFT(B2923,SEARCH(" - ",B2923)-1)*1,TasksList!$B$6:$B$25,0),1)=0,"",INDEX(TasksList!$C$6:$C$25,MATCH(LEFT(B2923,SEARCH(" - ",B2923)-1)*1,TasksList!$B$6:$B$25,0),1)),""),"Task not found!")</f>
        <v/>
      </c>
      <c r="D2923" s="385"/>
      <c r="E2923" s="149"/>
      <c r="F2923" s="149"/>
      <c r="G2923" s="150"/>
    </row>
    <row r="2924" spans="2:7" x14ac:dyDescent="0.25">
      <c r="B2924" s="382"/>
      <c r="C2924" s="383" t="str">
        <f>IFERROR(IF(LEN(B2924)&gt;0,IF(INDEX(TasksList!$C$6:$C$25,MATCH(LEFT(B2924,SEARCH(" - ",B2924)-1)*1,TasksList!$B$6:$B$25,0),1)=0,"",INDEX(TasksList!$C$6:$C$25,MATCH(LEFT(B2924,SEARCH(" - ",B2924)-1)*1,TasksList!$B$6:$B$25,0),1)),""),"Task not found!")</f>
        <v/>
      </c>
      <c r="D2924" s="385"/>
      <c r="E2924" s="149"/>
      <c r="F2924" s="149"/>
      <c r="G2924" s="150"/>
    </row>
    <row r="2925" spans="2:7" x14ac:dyDescent="0.25">
      <c r="B2925" s="382"/>
      <c r="C2925" s="383" t="str">
        <f>IFERROR(IF(LEN(B2925)&gt;0,IF(INDEX(TasksList!$C$6:$C$25,MATCH(LEFT(B2925,SEARCH(" - ",B2925)-1)*1,TasksList!$B$6:$B$25,0),1)=0,"",INDEX(TasksList!$C$6:$C$25,MATCH(LEFT(B2925,SEARCH(" - ",B2925)-1)*1,TasksList!$B$6:$B$25,0),1)),""),"Task not found!")</f>
        <v/>
      </c>
      <c r="D2925" s="385"/>
      <c r="E2925" s="149"/>
      <c r="F2925" s="149"/>
      <c r="G2925" s="150"/>
    </row>
    <row r="2926" spans="2:7" x14ac:dyDescent="0.25">
      <c r="B2926" s="382"/>
      <c r="C2926" s="383" t="str">
        <f>IFERROR(IF(LEN(B2926)&gt;0,IF(INDEX(TasksList!$C$6:$C$25,MATCH(LEFT(B2926,SEARCH(" - ",B2926)-1)*1,TasksList!$B$6:$B$25,0),1)=0,"",INDEX(TasksList!$C$6:$C$25,MATCH(LEFT(B2926,SEARCH(" - ",B2926)-1)*1,TasksList!$B$6:$B$25,0),1)),""),"Task not found!")</f>
        <v/>
      </c>
      <c r="D2926" s="385"/>
      <c r="E2926" s="149"/>
      <c r="F2926" s="149"/>
      <c r="G2926" s="150"/>
    </row>
    <row r="2927" spans="2:7" x14ac:dyDescent="0.25">
      <c r="B2927" s="382"/>
      <c r="C2927" s="383" t="str">
        <f>IFERROR(IF(LEN(B2927)&gt;0,IF(INDEX(TasksList!$C$6:$C$25,MATCH(LEFT(B2927,SEARCH(" - ",B2927)-1)*1,TasksList!$B$6:$B$25,0),1)=0,"",INDEX(TasksList!$C$6:$C$25,MATCH(LEFT(B2927,SEARCH(" - ",B2927)-1)*1,TasksList!$B$6:$B$25,0),1)),""),"Task not found!")</f>
        <v/>
      </c>
      <c r="D2927" s="385"/>
      <c r="E2927" s="149"/>
      <c r="F2927" s="149"/>
      <c r="G2927" s="150"/>
    </row>
    <row r="2928" spans="2:7" x14ac:dyDescent="0.25">
      <c r="B2928" s="382"/>
      <c r="C2928" s="383" t="str">
        <f>IFERROR(IF(LEN(B2928)&gt;0,IF(INDEX(TasksList!$C$6:$C$25,MATCH(LEFT(B2928,SEARCH(" - ",B2928)-1)*1,TasksList!$B$6:$B$25,0),1)=0,"",INDEX(TasksList!$C$6:$C$25,MATCH(LEFT(B2928,SEARCH(" - ",B2928)-1)*1,TasksList!$B$6:$B$25,0),1)),""),"Task not found!")</f>
        <v/>
      </c>
      <c r="D2928" s="385"/>
      <c r="E2928" s="149"/>
      <c r="F2928" s="149"/>
      <c r="G2928" s="150"/>
    </row>
    <row r="2929" spans="2:7" x14ac:dyDescent="0.25">
      <c r="B2929" s="382"/>
      <c r="C2929" s="383" t="str">
        <f>IFERROR(IF(LEN(B2929)&gt;0,IF(INDEX(TasksList!$C$6:$C$25,MATCH(LEFT(B2929,SEARCH(" - ",B2929)-1)*1,TasksList!$B$6:$B$25,0),1)=0,"",INDEX(TasksList!$C$6:$C$25,MATCH(LEFT(B2929,SEARCH(" - ",B2929)-1)*1,TasksList!$B$6:$B$25,0),1)),""),"Task not found!")</f>
        <v/>
      </c>
      <c r="D2929" s="385"/>
      <c r="E2929" s="149"/>
      <c r="F2929" s="149"/>
      <c r="G2929" s="150"/>
    </row>
    <row r="2930" spans="2:7" x14ac:dyDescent="0.25">
      <c r="B2930" s="382"/>
      <c r="C2930" s="383" t="str">
        <f>IFERROR(IF(LEN(B2930)&gt;0,IF(INDEX(TasksList!$C$6:$C$25,MATCH(LEFT(B2930,SEARCH(" - ",B2930)-1)*1,TasksList!$B$6:$B$25,0),1)=0,"",INDEX(TasksList!$C$6:$C$25,MATCH(LEFT(B2930,SEARCH(" - ",B2930)-1)*1,TasksList!$B$6:$B$25,0),1)),""),"Task not found!")</f>
        <v/>
      </c>
      <c r="D2930" s="385"/>
      <c r="E2930" s="149"/>
      <c r="F2930" s="149"/>
      <c r="G2930" s="150"/>
    </row>
    <row r="2931" spans="2:7" x14ac:dyDescent="0.25">
      <c r="B2931" s="382"/>
      <c r="C2931" s="383" t="str">
        <f>IFERROR(IF(LEN(B2931)&gt;0,IF(INDEX(TasksList!$C$6:$C$25,MATCH(LEFT(B2931,SEARCH(" - ",B2931)-1)*1,TasksList!$B$6:$B$25,0),1)=0,"",INDEX(TasksList!$C$6:$C$25,MATCH(LEFT(B2931,SEARCH(" - ",B2931)-1)*1,TasksList!$B$6:$B$25,0),1)),""),"Task not found!")</f>
        <v/>
      </c>
      <c r="D2931" s="385"/>
      <c r="E2931" s="149"/>
      <c r="F2931" s="149"/>
      <c r="G2931" s="150"/>
    </row>
    <row r="2932" spans="2:7" x14ac:dyDescent="0.25">
      <c r="B2932" s="382"/>
      <c r="C2932" s="383" t="str">
        <f>IFERROR(IF(LEN(B2932)&gt;0,IF(INDEX(TasksList!$C$6:$C$25,MATCH(LEFT(B2932,SEARCH(" - ",B2932)-1)*1,TasksList!$B$6:$B$25,0),1)=0,"",INDEX(TasksList!$C$6:$C$25,MATCH(LEFT(B2932,SEARCH(" - ",B2932)-1)*1,TasksList!$B$6:$B$25,0),1)),""),"Task not found!")</f>
        <v/>
      </c>
      <c r="D2932" s="385"/>
      <c r="E2932" s="149"/>
      <c r="F2932" s="149"/>
      <c r="G2932" s="150"/>
    </row>
    <row r="2933" spans="2:7" x14ac:dyDescent="0.25">
      <c r="B2933" s="382"/>
      <c r="C2933" s="383" t="str">
        <f>IFERROR(IF(LEN(B2933)&gt;0,IF(INDEX(TasksList!$C$6:$C$25,MATCH(LEFT(B2933,SEARCH(" - ",B2933)-1)*1,TasksList!$B$6:$B$25,0),1)=0,"",INDEX(TasksList!$C$6:$C$25,MATCH(LEFT(B2933,SEARCH(" - ",B2933)-1)*1,TasksList!$B$6:$B$25,0),1)),""),"Task not found!")</f>
        <v/>
      </c>
      <c r="D2933" s="385"/>
      <c r="E2933" s="149"/>
      <c r="F2933" s="149"/>
      <c r="G2933" s="150"/>
    </row>
    <row r="2934" spans="2:7" x14ac:dyDescent="0.25">
      <c r="B2934" s="382"/>
      <c r="C2934" s="383" t="str">
        <f>IFERROR(IF(LEN(B2934)&gt;0,IF(INDEX(TasksList!$C$6:$C$25,MATCH(LEFT(B2934,SEARCH(" - ",B2934)-1)*1,TasksList!$B$6:$B$25,0),1)=0,"",INDEX(TasksList!$C$6:$C$25,MATCH(LEFT(B2934,SEARCH(" - ",B2934)-1)*1,TasksList!$B$6:$B$25,0),1)),""),"Task not found!")</f>
        <v/>
      </c>
      <c r="D2934" s="385"/>
      <c r="E2934" s="149"/>
      <c r="F2934" s="149"/>
      <c r="G2934" s="150"/>
    </row>
    <row r="2935" spans="2:7" x14ac:dyDescent="0.25">
      <c r="B2935" s="382"/>
      <c r="C2935" s="383" t="str">
        <f>IFERROR(IF(LEN(B2935)&gt;0,IF(INDEX(TasksList!$C$6:$C$25,MATCH(LEFT(B2935,SEARCH(" - ",B2935)-1)*1,TasksList!$B$6:$B$25,0),1)=0,"",INDEX(TasksList!$C$6:$C$25,MATCH(LEFT(B2935,SEARCH(" - ",B2935)-1)*1,TasksList!$B$6:$B$25,0),1)),""),"Task not found!")</f>
        <v/>
      </c>
      <c r="D2935" s="385"/>
      <c r="E2935" s="149"/>
      <c r="F2935" s="149"/>
      <c r="G2935" s="150"/>
    </row>
    <row r="2936" spans="2:7" x14ac:dyDescent="0.25">
      <c r="B2936" s="382"/>
      <c r="C2936" s="383" t="str">
        <f>IFERROR(IF(LEN(B2936)&gt;0,IF(INDEX(TasksList!$C$6:$C$25,MATCH(LEFT(B2936,SEARCH(" - ",B2936)-1)*1,TasksList!$B$6:$B$25,0),1)=0,"",INDEX(TasksList!$C$6:$C$25,MATCH(LEFT(B2936,SEARCH(" - ",B2936)-1)*1,TasksList!$B$6:$B$25,0),1)),""),"Task not found!")</f>
        <v/>
      </c>
      <c r="D2936" s="385"/>
      <c r="E2936" s="149"/>
      <c r="F2936" s="149"/>
      <c r="G2936" s="150"/>
    </row>
    <row r="2937" spans="2:7" x14ac:dyDescent="0.25">
      <c r="B2937" s="382"/>
      <c r="C2937" s="383" t="str">
        <f>IFERROR(IF(LEN(B2937)&gt;0,IF(INDEX(TasksList!$C$6:$C$25,MATCH(LEFT(B2937,SEARCH(" - ",B2937)-1)*1,TasksList!$B$6:$B$25,0),1)=0,"",INDEX(TasksList!$C$6:$C$25,MATCH(LEFT(B2937,SEARCH(" - ",B2937)-1)*1,TasksList!$B$6:$B$25,0),1)),""),"Task not found!")</f>
        <v/>
      </c>
      <c r="D2937" s="385"/>
      <c r="E2937" s="149"/>
      <c r="F2937" s="149"/>
      <c r="G2937" s="150"/>
    </row>
    <row r="2938" spans="2:7" x14ac:dyDescent="0.25">
      <c r="B2938" s="382"/>
      <c r="C2938" s="383" t="str">
        <f>IFERROR(IF(LEN(B2938)&gt;0,IF(INDEX(TasksList!$C$6:$C$25,MATCH(LEFT(B2938,SEARCH(" - ",B2938)-1)*1,TasksList!$B$6:$B$25,0),1)=0,"",INDEX(TasksList!$C$6:$C$25,MATCH(LEFT(B2938,SEARCH(" - ",B2938)-1)*1,TasksList!$B$6:$B$25,0),1)),""),"Task not found!")</f>
        <v/>
      </c>
      <c r="D2938" s="385"/>
      <c r="E2938" s="149"/>
      <c r="F2938" s="149"/>
      <c r="G2938" s="150"/>
    </row>
    <row r="2939" spans="2:7" x14ac:dyDescent="0.25">
      <c r="B2939" s="382"/>
      <c r="C2939" s="383" t="str">
        <f>IFERROR(IF(LEN(B2939)&gt;0,IF(INDEX(TasksList!$C$6:$C$25,MATCH(LEFT(B2939,SEARCH(" - ",B2939)-1)*1,TasksList!$B$6:$B$25,0),1)=0,"",INDEX(TasksList!$C$6:$C$25,MATCH(LEFT(B2939,SEARCH(" - ",B2939)-1)*1,TasksList!$B$6:$B$25,0),1)),""),"Task not found!")</f>
        <v/>
      </c>
      <c r="D2939" s="385"/>
      <c r="E2939" s="149"/>
      <c r="F2939" s="149"/>
      <c r="G2939" s="150"/>
    </row>
    <row r="2940" spans="2:7" x14ac:dyDescent="0.25">
      <c r="B2940" s="382"/>
      <c r="C2940" s="383" t="str">
        <f>IFERROR(IF(LEN(B2940)&gt;0,IF(INDEX(TasksList!$C$6:$C$25,MATCH(LEFT(B2940,SEARCH(" - ",B2940)-1)*1,TasksList!$B$6:$B$25,0),1)=0,"",INDEX(TasksList!$C$6:$C$25,MATCH(LEFT(B2940,SEARCH(" - ",B2940)-1)*1,TasksList!$B$6:$B$25,0),1)),""),"Task not found!")</f>
        <v/>
      </c>
      <c r="D2940" s="385"/>
      <c r="E2940" s="149"/>
      <c r="F2940" s="149"/>
      <c r="G2940" s="150"/>
    </row>
    <row r="2941" spans="2:7" x14ac:dyDescent="0.25">
      <c r="B2941" s="382"/>
      <c r="C2941" s="383" t="str">
        <f>IFERROR(IF(LEN(B2941)&gt;0,IF(INDEX(TasksList!$C$6:$C$25,MATCH(LEFT(B2941,SEARCH(" - ",B2941)-1)*1,TasksList!$B$6:$B$25,0),1)=0,"",INDEX(TasksList!$C$6:$C$25,MATCH(LEFT(B2941,SEARCH(" - ",B2941)-1)*1,TasksList!$B$6:$B$25,0),1)),""),"Task not found!")</f>
        <v/>
      </c>
      <c r="D2941" s="385"/>
      <c r="E2941" s="149"/>
      <c r="F2941" s="149"/>
      <c r="G2941" s="150"/>
    </row>
    <row r="2942" spans="2:7" x14ac:dyDescent="0.25">
      <c r="B2942" s="382"/>
      <c r="C2942" s="383" t="str">
        <f>IFERROR(IF(LEN(B2942)&gt;0,IF(INDEX(TasksList!$C$6:$C$25,MATCH(LEFT(B2942,SEARCH(" - ",B2942)-1)*1,TasksList!$B$6:$B$25,0),1)=0,"",INDEX(TasksList!$C$6:$C$25,MATCH(LEFT(B2942,SEARCH(" - ",B2942)-1)*1,TasksList!$B$6:$B$25,0),1)),""),"Task not found!")</f>
        <v/>
      </c>
      <c r="D2942" s="385"/>
      <c r="E2942" s="149"/>
      <c r="F2942" s="149"/>
      <c r="G2942" s="150"/>
    </row>
    <row r="2943" spans="2:7" x14ac:dyDescent="0.25">
      <c r="B2943" s="382"/>
      <c r="C2943" s="383" t="str">
        <f>IFERROR(IF(LEN(B2943)&gt;0,IF(INDEX(TasksList!$C$6:$C$25,MATCH(LEFT(B2943,SEARCH(" - ",B2943)-1)*1,TasksList!$B$6:$B$25,0),1)=0,"",INDEX(TasksList!$C$6:$C$25,MATCH(LEFT(B2943,SEARCH(" - ",B2943)-1)*1,TasksList!$B$6:$B$25,0),1)),""),"Task not found!")</f>
        <v/>
      </c>
      <c r="D2943" s="385"/>
      <c r="E2943" s="149"/>
      <c r="F2943" s="149"/>
      <c r="G2943" s="150"/>
    </row>
    <row r="2944" spans="2:7" x14ac:dyDescent="0.25">
      <c r="B2944" s="382"/>
      <c r="C2944" s="383" t="str">
        <f>IFERROR(IF(LEN(B2944)&gt;0,IF(INDEX(TasksList!$C$6:$C$25,MATCH(LEFT(B2944,SEARCH(" - ",B2944)-1)*1,TasksList!$B$6:$B$25,0),1)=0,"",INDEX(TasksList!$C$6:$C$25,MATCH(LEFT(B2944,SEARCH(" - ",B2944)-1)*1,TasksList!$B$6:$B$25,0),1)),""),"Task not found!")</f>
        <v/>
      </c>
      <c r="D2944" s="385"/>
      <c r="E2944" s="149"/>
      <c r="F2944" s="149"/>
      <c r="G2944" s="150"/>
    </row>
    <row r="2945" spans="2:7" x14ac:dyDescent="0.25">
      <c r="B2945" s="382"/>
      <c r="C2945" s="383" t="str">
        <f>IFERROR(IF(LEN(B2945)&gt;0,IF(INDEX(TasksList!$C$6:$C$25,MATCH(LEFT(B2945,SEARCH(" - ",B2945)-1)*1,TasksList!$B$6:$B$25,0),1)=0,"",INDEX(TasksList!$C$6:$C$25,MATCH(LEFT(B2945,SEARCH(" - ",B2945)-1)*1,TasksList!$B$6:$B$25,0),1)),""),"Task not found!")</f>
        <v/>
      </c>
      <c r="D2945" s="385"/>
      <c r="E2945" s="149"/>
      <c r="F2945" s="149"/>
      <c r="G2945" s="150"/>
    </row>
    <row r="2946" spans="2:7" x14ac:dyDescent="0.25">
      <c r="B2946" s="382"/>
      <c r="C2946" s="383" t="str">
        <f>IFERROR(IF(LEN(B2946)&gt;0,IF(INDEX(TasksList!$C$6:$C$25,MATCH(LEFT(B2946,SEARCH(" - ",B2946)-1)*1,TasksList!$B$6:$B$25,0),1)=0,"",INDEX(TasksList!$C$6:$C$25,MATCH(LEFT(B2946,SEARCH(" - ",B2946)-1)*1,TasksList!$B$6:$B$25,0),1)),""),"Task not found!")</f>
        <v/>
      </c>
      <c r="D2946" s="385"/>
      <c r="E2946" s="149"/>
      <c r="F2946" s="149"/>
      <c r="G2946" s="150"/>
    </row>
    <row r="2947" spans="2:7" x14ac:dyDescent="0.25">
      <c r="B2947" s="382"/>
      <c r="C2947" s="383" t="str">
        <f>IFERROR(IF(LEN(B2947)&gt;0,IF(INDEX(TasksList!$C$6:$C$25,MATCH(LEFT(B2947,SEARCH(" - ",B2947)-1)*1,TasksList!$B$6:$B$25,0),1)=0,"",INDEX(TasksList!$C$6:$C$25,MATCH(LEFT(B2947,SEARCH(" - ",B2947)-1)*1,TasksList!$B$6:$B$25,0),1)),""),"Task not found!")</f>
        <v/>
      </c>
      <c r="D2947" s="385"/>
      <c r="E2947" s="149"/>
      <c r="F2947" s="149"/>
      <c r="G2947" s="150"/>
    </row>
    <row r="2948" spans="2:7" x14ac:dyDescent="0.25">
      <c r="B2948" s="382"/>
      <c r="C2948" s="383" t="str">
        <f>IFERROR(IF(LEN(B2948)&gt;0,IF(INDEX(TasksList!$C$6:$C$25,MATCH(LEFT(B2948,SEARCH(" - ",B2948)-1)*1,TasksList!$B$6:$B$25,0),1)=0,"",INDEX(TasksList!$C$6:$C$25,MATCH(LEFT(B2948,SEARCH(" - ",B2948)-1)*1,TasksList!$B$6:$B$25,0),1)),""),"Task not found!")</f>
        <v/>
      </c>
      <c r="D2948" s="385"/>
      <c r="E2948" s="149"/>
      <c r="F2948" s="149"/>
      <c r="G2948" s="150"/>
    </row>
    <row r="2949" spans="2:7" x14ac:dyDescent="0.25">
      <c r="B2949" s="382"/>
      <c r="C2949" s="383" t="str">
        <f>IFERROR(IF(LEN(B2949)&gt;0,IF(INDEX(TasksList!$C$6:$C$25,MATCH(LEFT(B2949,SEARCH(" - ",B2949)-1)*1,TasksList!$B$6:$B$25,0),1)=0,"",INDEX(TasksList!$C$6:$C$25,MATCH(LEFT(B2949,SEARCH(" - ",B2949)-1)*1,TasksList!$B$6:$B$25,0),1)),""),"Task not found!")</f>
        <v/>
      </c>
      <c r="D2949" s="385"/>
      <c r="E2949" s="149"/>
      <c r="F2949" s="149"/>
      <c r="G2949" s="150"/>
    </row>
    <row r="2950" spans="2:7" x14ac:dyDescent="0.25">
      <c r="B2950" s="382"/>
      <c r="C2950" s="383" t="str">
        <f>IFERROR(IF(LEN(B2950)&gt;0,IF(INDEX(TasksList!$C$6:$C$25,MATCH(LEFT(B2950,SEARCH(" - ",B2950)-1)*1,TasksList!$B$6:$B$25,0),1)=0,"",INDEX(TasksList!$C$6:$C$25,MATCH(LEFT(B2950,SEARCH(" - ",B2950)-1)*1,TasksList!$B$6:$B$25,0),1)),""),"Task not found!")</f>
        <v/>
      </c>
      <c r="D2950" s="385"/>
      <c r="E2950" s="149"/>
      <c r="F2950" s="149"/>
      <c r="G2950" s="150"/>
    </row>
    <row r="2951" spans="2:7" x14ac:dyDescent="0.25">
      <c r="B2951" s="382"/>
      <c r="C2951" s="383" t="str">
        <f>IFERROR(IF(LEN(B2951)&gt;0,IF(INDEX(TasksList!$C$6:$C$25,MATCH(LEFT(B2951,SEARCH(" - ",B2951)-1)*1,TasksList!$B$6:$B$25,0),1)=0,"",INDEX(TasksList!$C$6:$C$25,MATCH(LEFT(B2951,SEARCH(" - ",B2951)-1)*1,TasksList!$B$6:$B$25,0),1)),""),"Task not found!")</f>
        <v/>
      </c>
      <c r="D2951" s="385"/>
      <c r="E2951" s="149"/>
      <c r="F2951" s="149"/>
      <c r="G2951" s="150"/>
    </row>
    <row r="2952" spans="2:7" x14ac:dyDescent="0.25">
      <c r="B2952" s="382"/>
      <c r="C2952" s="383" t="str">
        <f>IFERROR(IF(LEN(B2952)&gt;0,IF(INDEX(TasksList!$C$6:$C$25,MATCH(LEFT(B2952,SEARCH(" - ",B2952)-1)*1,TasksList!$B$6:$B$25,0),1)=0,"",INDEX(TasksList!$C$6:$C$25,MATCH(LEFT(B2952,SEARCH(" - ",B2952)-1)*1,TasksList!$B$6:$B$25,0),1)),""),"Task not found!")</f>
        <v/>
      </c>
      <c r="D2952" s="385"/>
      <c r="E2952" s="149"/>
      <c r="F2952" s="149"/>
      <c r="G2952" s="150"/>
    </row>
    <row r="2953" spans="2:7" x14ac:dyDescent="0.25">
      <c r="B2953" s="382"/>
      <c r="C2953" s="383" t="str">
        <f>IFERROR(IF(LEN(B2953)&gt;0,IF(INDEX(TasksList!$C$6:$C$25,MATCH(LEFT(B2953,SEARCH(" - ",B2953)-1)*1,TasksList!$B$6:$B$25,0),1)=0,"",INDEX(TasksList!$C$6:$C$25,MATCH(LEFT(B2953,SEARCH(" - ",B2953)-1)*1,TasksList!$B$6:$B$25,0),1)),""),"Task not found!")</f>
        <v/>
      </c>
      <c r="D2953" s="385"/>
      <c r="E2953" s="149"/>
      <c r="F2953" s="149"/>
      <c r="G2953" s="150"/>
    </row>
    <row r="2954" spans="2:7" x14ac:dyDescent="0.25">
      <c r="B2954" s="382"/>
      <c r="C2954" s="383" t="str">
        <f>IFERROR(IF(LEN(B2954)&gt;0,IF(INDEX(TasksList!$C$6:$C$25,MATCH(LEFT(B2954,SEARCH(" - ",B2954)-1)*1,TasksList!$B$6:$B$25,0),1)=0,"",INDEX(TasksList!$C$6:$C$25,MATCH(LEFT(B2954,SEARCH(" - ",B2954)-1)*1,TasksList!$B$6:$B$25,0),1)),""),"Task not found!")</f>
        <v/>
      </c>
      <c r="D2954" s="385"/>
      <c r="E2954" s="149"/>
      <c r="F2954" s="149"/>
      <c r="G2954" s="150"/>
    </row>
    <row r="2955" spans="2:7" x14ac:dyDescent="0.25">
      <c r="B2955" s="382"/>
      <c r="C2955" s="383" t="str">
        <f>IFERROR(IF(LEN(B2955)&gt;0,IF(INDEX(TasksList!$C$6:$C$25,MATCH(LEFT(B2955,SEARCH(" - ",B2955)-1)*1,TasksList!$B$6:$B$25,0),1)=0,"",INDEX(TasksList!$C$6:$C$25,MATCH(LEFT(B2955,SEARCH(" - ",B2955)-1)*1,TasksList!$B$6:$B$25,0),1)),""),"Task not found!")</f>
        <v/>
      </c>
      <c r="D2955" s="385"/>
      <c r="E2955" s="149"/>
      <c r="F2955" s="149"/>
      <c r="G2955" s="150"/>
    </row>
    <row r="2956" spans="2:7" x14ac:dyDescent="0.25">
      <c r="B2956" s="382"/>
      <c r="C2956" s="383" t="str">
        <f>IFERROR(IF(LEN(B2956)&gt;0,IF(INDEX(TasksList!$C$6:$C$25,MATCH(LEFT(B2956,SEARCH(" - ",B2956)-1)*1,TasksList!$B$6:$B$25,0),1)=0,"",INDEX(TasksList!$C$6:$C$25,MATCH(LEFT(B2956,SEARCH(" - ",B2956)-1)*1,TasksList!$B$6:$B$25,0),1)),""),"Task not found!")</f>
        <v/>
      </c>
      <c r="D2956" s="385"/>
      <c r="E2956" s="149"/>
      <c r="F2956" s="149"/>
      <c r="G2956" s="150"/>
    </row>
    <row r="2957" spans="2:7" x14ac:dyDescent="0.25">
      <c r="B2957" s="382"/>
      <c r="C2957" s="383" t="str">
        <f>IFERROR(IF(LEN(B2957)&gt;0,IF(INDEX(TasksList!$C$6:$C$25,MATCH(LEFT(B2957,SEARCH(" - ",B2957)-1)*1,TasksList!$B$6:$B$25,0),1)=0,"",INDEX(TasksList!$C$6:$C$25,MATCH(LEFT(B2957,SEARCH(" - ",B2957)-1)*1,TasksList!$B$6:$B$25,0),1)),""),"Task not found!")</f>
        <v/>
      </c>
      <c r="D2957" s="385"/>
      <c r="E2957" s="149"/>
      <c r="F2957" s="149"/>
      <c r="G2957" s="150"/>
    </row>
    <row r="2958" spans="2:7" x14ac:dyDescent="0.25">
      <c r="B2958" s="382"/>
      <c r="C2958" s="383" t="str">
        <f>IFERROR(IF(LEN(B2958)&gt;0,IF(INDEX(TasksList!$C$6:$C$25,MATCH(LEFT(B2958,SEARCH(" - ",B2958)-1)*1,TasksList!$B$6:$B$25,0),1)=0,"",INDEX(TasksList!$C$6:$C$25,MATCH(LEFT(B2958,SEARCH(" - ",B2958)-1)*1,TasksList!$B$6:$B$25,0),1)),""),"Task not found!")</f>
        <v/>
      </c>
      <c r="D2958" s="385"/>
      <c r="E2958" s="149"/>
      <c r="F2958" s="149"/>
      <c r="G2958" s="150"/>
    </row>
    <row r="2959" spans="2:7" x14ac:dyDescent="0.25">
      <c r="B2959" s="382"/>
      <c r="C2959" s="383" t="str">
        <f>IFERROR(IF(LEN(B2959)&gt;0,IF(INDEX(TasksList!$C$6:$C$25,MATCH(LEFT(B2959,SEARCH(" - ",B2959)-1)*1,TasksList!$B$6:$B$25,0),1)=0,"",INDEX(TasksList!$C$6:$C$25,MATCH(LEFT(B2959,SEARCH(" - ",B2959)-1)*1,TasksList!$B$6:$B$25,0),1)),""),"Task not found!")</f>
        <v/>
      </c>
      <c r="D2959" s="385"/>
      <c r="E2959" s="149"/>
      <c r="F2959" s="149"/>
      <c r="G2959" s="150"/>
    </row>
    <row r="2960" spans="2:7" x14ac:dyDescent="0.25">
      <c r="B2960" s="382"/>
      <c r="C2960" s="383" t="str">
        <f>IFERROR(IF(LEN(B2960)&gt;0,IF(INDEX(TasksList!$C$6:$C$25,MATCH(LEFT(B2960,SEARCH(" - ",B2960)-1)*1,TasksList!$B$6:$B$25,0),1)=0,"",INDEX(TasksList!$C$6:$C$25,MATCH(LEFT(B2960,SEARCH(" - ",B2960)-1)*1,TasksList!$B$6:$B$25,0),1)),""),"Task not found!")</f>
        <v/>
      </c>
      <c r="D2960" s="385"/>
      <c r="E2960" s="149"/>
      <c r="F2960" s="149"/>
      <c r="G2960" s="150"/>
    </row>
    <row r="2961" spans="2:7" x14ac:dyDescent="0.25">
      <c r="B2961" s="382"/>
      <c r="C2961" s="383" t="str">
        <f>IFERROR(IF(LEN(B2961)&gt;0,IF(INDEX(TasksList!$C$6:$C$25,MATCH(LEFT(B2961,SEARCH(" - ",B2961)-1)*1,TasksList!$B$6:$B$25,0),1)=0,"",INDEX(TasksList!$C$6:$C$25,MATCH(LEFT(B2961,SEARCH(" - ",B2961)-1)*1,TasksList!$B$6:$B$25,0),1)),""),"Task not found!")</f>
        <v/>
      </c>
      <c r="D2961" s="385"/>
      <c r="E2961" s="149"/>
      <c r="F2961" s="149"/>
      <c r="G2961" s="150"/>
    </row>
    <row r="2962" spans="2:7" x14ac:dyDescent="0.25">
      <c r="B2962" s="382"/>
      <c r="C2962" s="383" t="str">
        <f>IFERROR(IF(LEN(B2962)&gt;0,IF(INDEX(TasksList!$C$6:$C$25,MATCH(LEFT(B2962,SEARCH(" - ",B2962)-1)*1,TasksList!$B$6:$B$25,0),1)=0,"",INDEX(TasksList!$C$6:$C$25,MATCH(LEFT(B2962,SEARCH(" - ",B2962)-1)*1,TasksList!$B$6:$B$25,0),1)),""),"Task not found!")</f>
        <v/>
      </c>
      <c r="D2962" s="385"/>
      <c r="E2962" s="149"/>
      <c r="F2962" s="149"/>
      <c r="G2962" s="150"/>
    </row>
    <row r="2963" spans="2:7" x14ac:dyDescent="0.25">
      <c r="B2963" s="382"/>
      <c r="C2963" s="383" t="str">
        <f>IFERROR(IF(LEN(B2963)&gt;0,IF(INDEX(TasksList!$C$6:$C$25,MATCH(LEFT(B2963,SEARCH(" - ",B2963)-1)*1,TasksList!$B$6:$B$25,0),1)=0,"",INDEX(TasksList!$C$6:$C$25,MATCH(LEFT(B2963,SEARCH(" - ",B2963)-1)*1,TasksList!$B$6:$B$25,0),1)),""),"Task not found!")</f>
        <v/>
      </c>
      <c r="D2963" s="385"/>
      <c r="E2963" s="149"/>
      <c r="F2963" s="149"/>
      <c r="G2963" s="150"/>
    </row>
    <row r="2964" spans="2:7" x14ac:dyDescent="0.25">
      <c r="B2964" s="382"/>
      <c r="C2964" s="383" t="str">
        <f>IFERROR(IF(LEN(B2964)&gt;0,IF(INDEX(TasksList!$C$6:$C$25,MATCH(LEFT(B2964,SEARCH(" - ",B2964)-1)*1,TasksList!$B$6:$B$25,0),1)=0,"",INDEX(TasksList!$C$6:$C$25,MATCH(LEFT(B2964,SEARCH(" - ",B2964)-1)*1,TasksList!$B$6:$B$25,0),1)),""),"Task not found!")</f>
        <v/>
      </c>
      <c r="D2964" s="385"/>
      <c r="E2964" s="149"/>
      <c r="F2964" s="149"/>
      <c r="G2964" s="150"/>
    </row>
    <row r="2965" spans="2:7" x14ac:dyDescent="0.25">
      <c r="B2965" s="382"/>
      <c r="C2965" s="383" t="str">
        <f>IFERROR(IF(LEN(B2965)&gt;0,IF(INDEX(TasksList!$C$6:$C$25,MATCH(LEFT(B2965,SEARCH(" - ",B2965)-1)*1,TasksList!$B$6:$B$25,0),1)=0,"",INDEX(TasksList!$C$6:$C$25,MATCH(LEFT(B2965,SEARCH(" - ",B2965)-1)*1,TasksList!$B$6:$B$25,0),1)),""),"Task not found!")</f>
        <v/>
      </c>
      <c r="D2965" s="385"/>
      <c r="E2965" s="149"/>
      <c r="F2965" s="149"/>
      <c r="G2965" s="150"/>
    </row>
    <row r="2966" spans="2:7" x14ac:dyDescent="0.25">
      <c r="B2966" s="382"/>
      <c r="C2966" s="383" t="str">
        <f>IFERROR(IF(LEN(B2966)&gt;0,IF(INDEX(TasksList!$C$6:$C$25,MATCH(LEFT(B2966,SEARCH(" - ",B2966)-1)*1,TasksList!$B$6:$B$25,0),1)=0,"",INDEX(TasksList!$C$6:$C$25,MATCH(LEFT(B2966,SEARCH(" - ",B2966)-1)*1,TasksList!$B$6:$B$25,0),1)),""),"Task not found!")</f>
        <v/>
      </c>
      <c r="D2966" s="385"/>
      <c r="E2966" s="149"/>
      <c r="F2966" s="149"/>
      <c r="G2966" s="150"/>
    </row>
    <row r="2967" spans="2:7" x14ac:dyDescent="0.25">
      <c r="B2967" s="382"/>
      <c r="C2967" s="383" t="str">
        <f>IFERROR(IF(LEN(B2967)&gt;0,IF(INDEX(TasksList!$C$6:$C$25,MATCH(LEFT(B2967,SEARCH(" - ",B2967)-1)*1,TasksList!$B$6:$B$25,0),1)=0,"",INDEX(TasksList!$C$6:$C$25,MATCH(LEFT(B2967,SEARCH(" - ",B2967)-1)*1,TasksList!$B$6:$B$25,0),1)),""),"Task not found!")</f>
        <v/>
      </c>
      <c r="D2967" s="385"/>
      <c r="E2967" s="149"/>
      <c r="F2967" s="149"/>
      <c r="G2967" s="150"/>
    </row>
    <row r="2968" spans="2:7" x14ac:dyDescent="0.25">
      <c r="B2968" s="382"/>
      <c r="C2968" s="383" t="str">
        <f>IFERROR(IF(LEN(B2968)&gt;0,IF(INDEX(TasksList!$C$6:$C$25,MATCH(LEFT(B2968,SEARCH(" - ",B2968)-1)*1,TasksList!$B$6:$B$25,0),1)=0,"",INDEX(TasksList!$C$6:$C$25,MATCH(LEFT(B2968,SEARCH(" - ",B2968)-1)*1,TasksList!$B$6:$B$25,0),1)),""),"Task not found!")</f>
        <v/>
      </c>
      <c r="D2968" s="385"/>
      <c r="E2968" s="149"/>
      <c r="F2968" s="149"/>
      <c r="G2968" s="150"/>
    </row>
    <row r="2969" spans="2:7" x14ac:dyDescent="0.25">
      <c r="B2969" s="382"/>
      <c r="C2969" s="383" t="str">
        <f>IFERROR(IF(LEN(B2969)&gt;0,IF(INDEX(TasksList!$C$6:$C$25,MATCH(LEFT(B2969,SEARCH(" - ",B2969)-1)*1,TasksList!$B$6:$B$25,0),1)=0,"",INDEX(TasksList!$C$6:$C$25,MATCH(LEFT(B2969,SEARCH(" - ",B2969)-1)*1,TasksList!$B$6:$B$25,0),1)),""),"Task not found!")</f>
        <v/>
      </c>
      <c r="D2969" s="385"/>
      <c r="E2969" s="149"/>
      <c r="F2969" s="149"/>
      <c r="G2969" s="150"/>
    </row>
    <row r="2970" spans="2:7" x14ac:dyDescent="0.25">
      <c r="B2970" s="382"/>
      <c r="C2970" s="383" t="str">
        <f>IFERROR(IF(LEN(B2970)&gt;0,IF(INDEX(TasksList!$C$6:$C$25,MATCH(LEFT(B2970,SEARCH(" - ",B2970)-1)*1,TasksList!$B$6:$B$25,0),1)=0,"",INDEX(TasksList!$C$6:$C$25,MATCH(LEFT(B2970,SEARCH(" - ",B2970)-1)*1,TasksList!$B$6:$B$25,0),1)),""),"Task not found!")</f>
        <v/>
      </c>
      <c r="D2970" s="385"/>
      <c r="E2970" s="149"/>
      <c r="F2970" s="149"/>
      <c r="G2970" s="150"/>
    </row>
    <row r="2971" spans="2:7" x14ac:dyDescent="0.25">
      <c r="B2971" s="382"/>
      <c r="C2971" s="383" t="str">
        <f>IFERROR(IF(LEN(B2971)&gt;0,IF(INDEX(TasksList!$C$6:$C$25,MATCH(LEFT(B2971,SEARCH(" - ",B2971)-1)*1,TasksList!$B$6:$B$25,0),1)=0,"",INDEX(TasksList!$C$6:$C$25,MATCH(LEFT(B2971,SEARCH(" - ",B2971)-1)*1,TasksList!$B$6:$B$25,0),1)),""),"Task not found!")</f>
        <v/>
      </c>
      <c r="D2971" s="385"/>
      <c r="E2971" s="149"/>
      <c r="F2971" s="149"/>
      <c r="G2971" s="150"/>
    </row>
    <row r="2972" spans="2:7" x14ac:dyDescent="0.25">
      <c r="B2972" s="382"/>
      <c r="C2972" s="383" t="str">
        <f>IFERROR(IF(LEN(B2972)&gt;0,IF(INDEX(TasksList!$C$6:$C$25,MATCH(LEFT(B2972,SEARCH(" - ",B2972)-1)*1,TasksList!$B$6:$B$25,0),1)=0,"",INDEX(TasksList!$C$6:$C$25,MATCH(LEFT(B2972,SEARCH(" - ",B2972)-1)*1,TasksList!$B$6:$B$25,0),1)),""),"Task not found!")</f>
        <v/>
      </c>
      <c r="D2972" s="385"/>
      <c r="E2972" s="149"/>
      <c r="F2972" s="149"/>
      <c r="G2972" s="150"/>
    </row>
    <row r="2973" spans="2:7" x14ac:dyDescent="0.25">
      <c r="B2973" s="382"/>
      <c r="C2973" s="383" t="str">
        <f>IFERROR(IF(LEN(B2973)&gt;0,IF(INDEX(TasksList!$C$6:$C$25,MATCH(LEFT(B2973,SEARCH(" - ",B2973)-1)*1,TasksList!$B$6:$B$25,0),1)=0,"",INDEX(TasksList!$C$6:$C$25,MATCH(LEFT(B2973,SEARCH(" - ",B2973)-1)*1,TasksList!$B$6:$B$25,0),1)),""),"Task not found!")</f>
        <v/>
      </c>
      <c r="D2973" s="385"/>
      <c r="E2973" s="149"/>
      <c r="F2973" s="149"/>
      <c r="G2973" s="150"/>
    </row>
    <row r="2974" spans="2:7" x14ac:dyDescent="0.25">
      <c r="B2974" s="382"/>
      <c r="C2974" s="383" t="str">
        <f>IFERROR(IF(LEN(B2974)&gt;0,IF(INDEX(TasksList!$C$6:$C$25,MATCH(LEFT(B2974,SEARCH(" - ",B2974)-1)*1,TasksList!$B$6:$B$25,0),1)=0,"",INDEX(TasksList!$C$6:$C$25,MATCH(LEFT(B2974,SEARCH(" - ",B2974)-1)*1,TasksList!$B$6:$B$25,0),1)),""),"Task not found!")</f>
        <v/>
      </c>
      <c r="D2974" s="385"/>
      <c r="E2974" s="149"/>
      <c r="F2974" s="149"/>
      <c r="G2974" s="150"/>
    </row>
    <row r="2975" spans="2:7" x14ac:dyDescent="0.25">
      <c r="B2975" s="382"/>
      <c r="C2975" s="383" t="str">
        <f>IFERROR(IF(LEN(B2975)&gt;0,IF(INDEX(TasksList!$C$6:$C$25,MATCH(LEFT(B2975,SEARCH(" - ",B2975)-1)*1,TasksList!$B$6:$B$25,0),1)=0,"",INDEX(TasksList!$C$6:$C$25,MATCH(LEFT(B2975,SEARCH(" - ",B2975)-1)*1,TasksList!$B$6:$B$25,0),1)),""),"Task not found!")</f>
        <v/>
      </c>
      <c r="D2975" s="385"/>
      <c r="E2975" s="149"/>
      <c r="F2975" s="149"/>
      <c r="G2975" s="150"/>
    </row>
    <row r="2976" spans="2:7" x14ac:dyDescent="0.25">
      <c r="B2976" s="382"/>
      <c r="C2976" s="383" t="str">
        <f>IFERROR(IF(LEN(B2976)&gt;0,IF(INDEX(TasksList!$C$6:$C$25,MATCH(LEFT(B2976,SEARCH(" - ",B2976)-1)*1,TasksList!$B$6:$B$25,0),1)=0,"",INDEX(TasksList!$C$6:$C$25,MATCH(LEFT(B2976,SEARCH(" - ",B2976)-1)*1,TasksList!$B$6:$B$25,0),1)),""),"Task not found!")</f>
        <v/>
      </c>
      <c r="D2976" s="385"/>
      <c r="E2976" s="149"/>
      <c r="F2976" s="149"/>
      <c r="G2976" s="150"/>
    </row>
    <row r="2977" spans="2:7" x14ac:dyDescent="0.25">
      <c r="B2977" s="382"/>
      <c r="C2977" s="383" t="str">
        <f>IFERROR(IF(LEN(B2977)&gt;0,IF(INDEX(TasksList!$C$6:$C$25,MATCH(LEFT(B2977,SEARCH(" - ",B2977)-1)*1,TasksList!$B$6:$B$25,0),1)=0,"",INDEX(TasksList!$C$6:$C$25,MATCH(LEFT(B2977,SEARCH(" - ",B2977)-1)*1,TasksList!$B$6:$B$25,0),1)),""),"Task not found!")</f>
        <v/>
      </c>
      <c r="D2977" s="385"/>
      <c r="E2977" s="149"/>
      <c r="F2977" s="149"/>
      <c r="G2977" s="150"/>
    </row>
    <row r="2978" spans="2:7" x14ac:dyDescent="0.25">
      <c r="B2978" s="382"/>
      <c r="C2978" s="383" t="str">
        <f>IFERROR(IF(LEN(B2978)&gt;0,IF(INDEX(TasksList!$C$6:$C$25,MATCH(LEFT(B2978,SEARCH(" - ",B2978)-1)*1,TasksList!$B$6:$B$25,0),1)=0,"",INDEX(TasksList!$C$6:$C$25,MATCH(LEFT(B2978,SEARCH(" - ",B2978)-1)*1,TasksList!$B$6:$B$25,0),1)),""),"Task not found!")</f>
        <v/>
      </c>
      <c r="D2978" s="385"/>
      <c r="E2978" s="149"/>
      <c r="F2978" s="149"/>
      <c r="G2978" s="150"/>
    </row>
    <row r="2979" spans="2:7" x14ac:dyDescent="0.25">
      <c r="B2979" s="382"/>
      <c r="C2979" s="383" t="str">
        <f>IFERROR(IF(LEN(B2979)&gt;0,IF(INDEX(TasksList!$C$6:$C$25,MATCH(LEFT(B2979,SEARCH(" - ",B2979)-1)*1,TasksList!$B$6:$B$25,0),1)=0,"",INDEX(TasksList!$C$6:$C$25,MATCH(LEFT(B2979,SEARCH(" - ",B2979)-1)*1,TasksList!$B$6:$B$25,0),1)),""),"Task not found!")</f>
        <v/>
      </c>
      <c r="D2979" s="385"/>
      <c r="E2979" s="149"/>
      <c r="F2979" s="149"/>
      <c r="G2979" s="150"/>
    </row>
    <row r="2980" spans="2:7" x14ac:dyDescent="0.25">
      <c r="B2980" s="382"/>
      <c r="C2980" s="383" t="str">
        <f>IFERROR(IF(LEN(B2980)&gt;0,IF(INDEX(TasksList!$C$6:$C$25,MATCH(LEFT(B2980,SEARCH(" - ",B2980)-1)*1,TasksList!$B$6:$B$25,0),1)=0,"",INDEX(TasksList!$C$6:$C$25,MATCH(LEFT(B2980,SEARCH(" - ",B2980)-1)*1,TasksList!$B$6:$B$25,0),1)),""),"Task not found!")</f>
        <v/>
      </c>
      <c r="D2980" s="385"/>
      <c r="E2980" s="149"/>
      <c r="F2980" s="149"/>
      <c r="G2980" s="150"/>
    </row>
    <row r="2981" spans="2:7" x14ac:dyDescent="0.25">
      <c r="B2981" s="382"/>
      <c r="C2981" s="383" t="str">
        <f>IFERROR(IF(LEN(B2981)&gt;0,IF(INDEX(TasksList!$C$6:$C$25,MATCH(LEFT(B2981,SEARCH(" - ",B2981)-1)*1,TasksList!$B$6:$B$25,0),1)=0,"",INDEX(TasksList!$C$6:$C$25,MATCH(LEFT(B2981,SEARCH(" - ",B2981)-1)*1,TasksList!$B$6:$B$25,0),1)),""),"Task not found!")</f>
        <v/>
      </c>
      <c r="D2981" s="385"/>
      <c r="E2981" s="149"/>
      <c r="F2981" s="149"/>
      <c r="G2981" s="150"/>
    </row>
    <row r="2982" spans="2:7" x14ac:dyDescent="0.25">
      <c r="B2982" s="382"/>
      <c r="C2982" s="383" t="str">
        <f>IFERROR(IF(LEN(B2982)&gt;0,IF(INDEX(TasksList!$C$6:$C$25,MATCH(LEFT(B2982,SEARCH(" - ",B2982)-1)*1,TasksList!$B$6:$B$25,0),1)=0,"",INDEX(TasksList!$C$6:$C$25,MATCH(LEFT(B2982,SEARCH(" - ",B2982)-1)*1,TasksList!$B$6:$B$25,0),1)),""),"Task not found!")</f>
        <v/>
      </c>
      <c r="D2982" s="385"/>
      <c r="E2982" s="149"/>
      <c r="F2982" s="149"/>
      <c r="G2982" s="150"/>
    </row>
    <row r="2983" spans="2:7" x14ac:dyDescent="0.25">
      <c r="B2983" s="382"/>
      <c r="C2983" s="383" t="str">
        <f>IFERROR(IF(LEN(B2983)&gt;0,IF(INDEX(TasksList!$C$6:$C$25,MATCH(LEFT(B2983,SEARCH(" - ",B2983)-1)*1,TasksList!$B$6:$B$25,0),1)=0,"",INDEX(TasksList!$C$6:$C$25,MATCH(LEFT(B2983,SEARCH(" - ",B2983)-1)*1,TasksList!$B$6:$B$25,0),1)),""),"Task not found!")</f>
        <v/>
      </c>
      <c r="D2983" s="385"/>
      <c r="E2983" s="149"/>
      <c r="F2983" s="149"/>
      <c r="G2983" s="150"/>
    </row>
    <row r="2984" spans="2:7" x14ac:dyDescent="0.25">
      <c r="B2984" s="382"/>
      <c r="C2984" s="383" t="str">
        <f>IFERROR(IF(LEN(B2984)&gt;0,IF(INDEX(TasksList!$C$6:$C$25,MATCH(LEFT(B2984,SEARCH(" - ",B2984)-1)*1,TasksList!$B$6:$B$25,0),1)=0,"",INDEX(TasksList!$C$6:$C$25,MATCH(LEFT(B2984,SEARCH(" - ",B2984)-1)*1,TasksList!$B$6:$B$25,0),1)),""),"Task not found!")</f>
        <v/>
      </c>
      <c r="D2984" s="385"/>
      <c r="E2984" s="149"/>
      <c r="F2984" s="149"/>
      <c r="G2984" s="150"/>
    </row>
    <row r="2985" spans="2:7" x14ac:dyDescent="0.25">
      <c r="B2985" s="382"/>
      <c r="C2985" s="383" t="str">
        <f>IFERROR(IF(LEN(B2985)&gt;0,IF(INDEX(TasksList!$C$6:$C$25,MATCH(LEFT(B2985,SEARCH(" - ",B2985)-1)*1,TasksList!$B$6:$B$25,0),1)=0,"",INDEX(TasksList!$C$6:$C$25,MATCH(LEFT(B2985,SEARCH(" - ",B2985)-1)*1,TasksList!$B$6:$B$25,0),1)),""),"Task not found!")</f>
        <v/>
      </c>
      <c r="D2985" s="385"/>
      <c r="E2985" s="149"/>
      <c r="F2985" s="149"/>
      <c r="G2985" s="150"/>
    </row>
    <row r="2986" spans="2:7" x14ac:dyDescent="0.25">
      <c r="B2986" s="382"/>
      <c r="C2986" s="383" t="str">
        <f>IFERROR(IF(LEN(B2986)&gt;0,IF(INDEX(TasksList!$C$6:$C$25,MATCH(LEFT(B2986,SEARCH(" - ",B2986)-1)*1,TasksList!$B$6:$B$25,0),1)=0,"",INDEX(TasksList!$C$6:$C$25,MATCH(LEFT(B2986,SEARCH(" - ",B2986)-1)*1,TasksList!$B$6:$B$25,0),1)),""),"Task not found!")</f>
        <v/>
      </c>
      <c r="D2986" s="385"/>
      <c r="E2986" s="149"/>
      <c r="F2986" s="149"/>
      <c r="G2986" s="150"/>
    </row>
    <row r="2987" spans="2:7" x14ac:dyDescent="0.25">
      <c r="B2987" s="382"/>
      <c r="C2987" s="383" t="str">
        <f>IFERROR(IF(LEN(B2987)&gt;0,IF(INDEX(TasksList!$C$6:$C$25,MATCH(LEFT(B2987,SEARCH(" - ",B2987)-1)*1,TasksList!$B$6:$B$25,0),1)=0,"",INDEX(TasksList!$C$6:$C$25,MATCH(LEFT(B2987,SEARCH(" - ",B2987)-1)*1,TasksList!$B$6:$B$25,0),1)),""),"Task not found!")</f>
        <v/>
      </c>
      <c r="D2987" s="385"/>
      <c r="E2987" s="149"/>
      <c r="F2987" s="149"/>
      <c r="G2987" s="150"/>
    </row>
    <row r="2988" spans="2:7" x14ac:dyDescent="0.25">
      <c r="B2988" s="382"/>
      <c r="C2988" s="383" t="str">
        <f>IFERROR(IF(LEN(B2988)&gt;0,IF(INDEX(TasksList!$C$6:$C$25,MATCH(LEFT(B2988,SEARCH(" - ",B2988)-1)*1,TasksList!$B$6:$B$25,0),1)=0,"",INDEX(TasksList!$C$6:$C$25,MATCH(LEFT(B2988,SEARCH(" - ",B2988)-1)*1,TasksList!$B$6:$B$25,0),1)),""),"Task not found!")</f>
        <v/>
      </c>
      <c r="D2988" s="385"/>
      <c r="E2988" s="149"/>
      <c r="F2988" s="149"/>
      <c r="G2988" s="150"/>
    </row>
    <row r="2989" spans="2:7" x14ac:dyDescent="0.25">
      <c r="B2989" s="382"/>
      <c r="C2989" s="383" t="str">
        <f>IFERROR(IF(LEN(B2989)&gt;0,IF(INDEX(TasksList!$C$6:$C$25,MATCH(LEFT(B2989,SEARCH(" - ",B2989)-1)*1,TasksList!$B$6:$B$25,0),1)=0,"",INDEX(TasksList!$C$6:$C$25,MATCH(LEFT(B2989,SEARCH(" - ",B2989)-1)*1,TasksList!$B$6:$B$25,0),1)),""),"Task not found!")</f>
        <v/>
      </c>
      <c r="D2989" s="385"/>
      <c r="E2989" s="149"/>
      <c r="F2989" s="149"/>
      <c r="G2989" s="150"/>
    </row>
    <row r="2990" spans="2:7" x14ac:dyDescent="0.25">
      <c r="B2990" s="382"/>
      <c r="C2990" s="383" t="str">
        <f>IFERROR(IF(LEN(B2990)&gt;0,IF(INDEX(TasksList!$C$6:$C$25,MATCH(LEFT(B2990,SEARCH(" - ",B2990)-1)*1,TasksList!$B$6:$B$25,0),1)=0,"",INDEX(TasksList!$C$6:$C$25,MATCH(LEFT(B2990,SEARCH(" - ",B2990)-1)*1,TasksList!$B$6:$B$25,0),1)),""),"Task not found!")</f>
        <v/>
      </c>
      <c r="D2990" s="385"/>
      <c r="E2990" s="149"/>
      <c r="F2990" s="149"/>
      <c r="G2990" s="150"/>
    </row>
    <row r="2991" spans="2:7" x14ac:dyDescent="0.25">
      <c r="B2991" s="382"/>
      <c r="C2991" s="383" t="str">
        <f>IFERROR(IF(LEN(B2991)&gt;0,IF(INDEX(TasksList!$C$6:$C$25,MATCH(LEFT(B2991,SEARCH(" - ",B2991)-1)*1,TasksList!$B$6:$B$25,0),1)=0,"",INDEX(TasksList!$C$6:$C$25,MATCH(LEFT(B2991,SEARCH(" - ",B2991)-1)*1,TasksList!$B$6:$B$25,0),1)),""),"Task not found!")</f>
        <v/>
      </c>
      <c r="D2991" s="385"/>
      <c r="E2991" s="149"/>
      <c r="F2991" s="149"/>
      <c r="G2991" s="150"/>
    </row>
    <row r="2992" spans="2:7" x14ac:dyDescent="0.25">
      <c r="B2992" s="382"/>
      <c r="C2992" s="383" t="str">
        <f>IFERROR(IF(LEN(B2992)&gt;0,IF(INDEX(TasksList!$C$6:$C$25,MATCH(LEFT(B2992,SEARCH(" - ",B2992)-1)*1,TasksList!$B$6:$B$25,0),1)=0,"",INDEX(TasksList!$C$6:$C$25,MATCH(LEFT(B2992,SEARCH(" - ",B2992)-1)*1,TasksList!$B$6:$B$25,0),1)),""),"Task not found!")</f>
        <v/>
      </c>
      <c r="D2992" s="385"/>
      <c r="E2992" s="149"/>
      <c r="F2992" s="149"/>
      <c r="G2992" s="150"/>
    </row>
    <row r="2993" spans="2:7" x14ac:dyDescent="0.25">
      <c r="B2993" s="382"/>
      <c r="C2993" s="383" t="str">
        <f>IFERROR(IF(LEN(B2993)&gt;0,IF(INDEX(TasksList!$C$6:$C$25,MATCH(LEFT(B2993,SEARCH(" - ",B2993)-1)*1,TasksList!$B$6:$B$25,0),1)=0,"",INDEX(TasksList!$C$6:$C$25,MATCH(LEFT(B2993,SEARCH(" - ",B2993)-1)*1,TasksList!$B$6:$B$25,0),1)),""),"Task not found!")</f>
        <v/>
      </c>
      <c r="D2993" s="385"/>
      <c r="E2993" s="149"/>
      <c r="F2993" s="149"/>
      <c r="G2993" s="150"/>
    </row>
    <row r="2994" spans="2:7" x14ac:dyDescent="0.25">
      <c r="B2994" s="382"/>
      <c r="C2994" s="383" t="str">
        <f>IFERROR(IF(LEN(B2994)&gt;0,IF(INDEX(TasksList!$C$6:$C$25,MATCH(LEFT(B2994,SEARCH(" - ",B2994)-1)*1,TasksList!$B$6:$B$25,0),1)=0,"",INDEX(TasksList!$C$6:$C$25,MATCH(LEFT(B2994,SEARCH(" - ",B2994)-1)*1,TasksList!$B$6:$B$25,0),1)),""),"Task not found!")</f>
        <v/>
      </c>
      <c r="D2994" s="385"/>
      <c r="E2994" s="149"/>
      <c r="F2994" s="149"/>
      <c r="G2994" s="150"/>
    </row>
    <row r="2995" spans="2:7" x14ac:dyDescent="0.25">
      <c r="B2995" s="382"/>
      <c r="C2995" s="383" t="str">
        <f>IFERROR(IF(LEN(B2995)&gt;0,IF(INDEX(TasksList!$C$6:$C$25,MATCH(LEFT(B2995,SEARCH(" - ",B2995)-1)*1,TasksList!$B$6:$B$25,0),1)=0,"",INDEX(TasksList!$C$6:$C$25,MATCH(LEFT(B2995,SEARCH(" - ",B2995)-1)*1,TasksList!$B$6:$B$25,0),1)),""),"Task not found!")</f>
        <v/>
      </c>
      <c r="D2995" s="385"/>
      <c r="E2995" s="149"/>
      <c r="F2995" s="149"/>
      <c r="G2995" s="150"/>
    </row>
    <row r="2996" spans="2:7" x14ac:dyDescent="0.25">
      <c r="B2996" s="382"/>
      <c r="C2996" s="383" t="str">
        <f>IFERROR(IF(LEN(B2996)&gt;0,IF(INDEX(TasksList!$C$6:$C$25,MATCH(LEFT(B2996,SEARCH(" - ",B2996)-1)*1,TasksList!$B$6:$B$25,0),1)=0,"",INDEX(TasksList!$C$6:$C$25,MATCH(LEFT(B2996,SEARCH(" - ",B2996)-1)*1,TasksList!$B$6:$B$25,0),1)),""),"Task not found!")</f>
        <v/>
      </c>
      <c r="D2996" s="385"/>
      <c r="E2996" s="149"/>
      <c r="F2996" s="149"/>
      <c r="G2996" s="150"/>
    </row>
    <row r="2997" spans="2:7" x14ac:dyDescent="0.25">
      <c r="B2997" s="382"/>
      <c r="C2997" s="383" t="str">
        <f>IFERROR(IF(LEN(B2997)&gt;0,IF(INDEX(TasksList!$C$6:$C$25,MATCH(LEFT(B2997,SEARCH(" - ",B2997)-1)*1,TasksList!$B$6:$B$25,0),1)=0,"",INDEX(TasksList!$C$6:$C$25,MATCH(LEFT(B2997,SEARCH(" - ",B2997)-1)*1,TasksList!$B$6:$B$25,0),1)),""),"Task not found!")</f>
        <v/>
      </c>
      <c r="D2997" s="385"/>
      <c r="E2997" s="149"/>
      <c r="F2997" s="149"/>
      <c r="G2997" s="150"/>
    </row>
    <row r="2998" spans="2:7" x14ac:dyDescent="0.25">
      <c r="B2998" s="382"/>
      <c r="C2998" s="383" t="str">
        <f>IFERROR(IF(LEN(B2998)&gt;0,IF(INDEX(TasksList!$C$6:$C$25,MATCH(LEFT(B2998,SEARCH(" - ",B2998)-1)*1,TasksList!$B$6:$B$25,0),1)=0,"",INDEX(TasksList!$C$6:$C$25,MATCH(LEFT(B2998,SEARCH(" - ",B2998)-1)*1,TasksList!$B$6:$B$25,0),1)),""),"Task not found!")</f>
        <v/>
      </c>
      <c r="D2998" s="385"/>
      <c r="E2998" s="149"/>
      <c r="F2998" s="149"/>
      <c r="G2998" s="150"/>
    </row>
    <row r="2999" spans="2:7" x14ac:dyDescent="0.25">
      <c r="B2999" s="382"/>
      <c r="C2999" s="383" t="str">
        <f>IFERROR(IF(LEN(B2999)&gt;0,IF(INDEX(TasksList!$C$6:$C$25,MATCH(LEFT(B2999,SEARCH(" - ",B2999)-1)*1,TasksList!$B$6:$B$25,0),1)=0,"",INDEX(TasksList!$C$6:$C$25,MATCH(LEFT(B2999,SEARCH(" - ",B2999)-1)*1,TasksList!$B$6:$B$25,0),1)),""),"Task not found!")</f>
        <v/>
      </c>
      <c r="D2999" s="385"/>
      <c r="E2999" s="149"/>
      <c r="F2999" s="149"/>
      <c r="G2999" s="150"/>
    </row>
    <row r="3000" spans="2:7" x14ac:dyDescent="0.25">
      <c r="B3000" s="382"/>
      <c r="C3000" s="383" t="str">
        <f>IFERROR(IF(LEN(B3000)&gt;0,IF(INDEX(TasksList!$C$6:$C$25,MATCH(LEFT(B3000,SEARCH(" - ",B3000)-1)*1,TasksList!$B$6:$B$25,0),1)=0,"",INDEX(TasksList!$C$6:$C$25,MATCH(LEFT(B3000,SEARCH(" - ",B3000)-1)*1,TasksList!$B$6:$B$25,0),1)),""),"Task not found!")</f>
        <v/>
      </c>
      <c r="D3000" s="385"/>
      <c r="E3000" s="149"/>
      <c r="F3000" s="149"/>
      <c r="G3000" s="150"/>
    </row>
    <row r="3001" spans="2:7" x14ac:dyDescent="0.25">
      <c r="B3001" s="382"/>
      <c r="C3001" s="383" t="str">
        <f>IFERROR(IF(LEN(B3001)&gt;0,IF(INDEX(TasksList!$C$6:$C$25,MATCH(LEFT(B3001,SEARCH(" - ",B3001)-1)*1,TasksList!$B$6:$B$25,0),1)=0,"",INDEX(TasksList!$C$6:$C$25,MATCH(LEFT(B3001,SEARCH(" - ",B3001)-1)*1,TasksList!$B$6:$B$25,0),1)),""),"Task not found!")</f>
        <v/>
      </c>
      <c r="D3001" s="385"/>
      <c r="E3001" s="149"/>
      <c r="F3001" s="149"/>
      <c r="G3001" s="150"/>
    </row>
    <row r="3002" spans="2:7" x14ac:dyDescent="0.25">
      <c r="B3002" s="382"/>
      <c r="C3002" s="383" t="str">
        <f>IFERROR(IF(LEN(B3002)&gt;0,IF(INDEX(TasksList!$C$6:$C$25,MATCH(LEFT(B3002,SEARCH(" - ",B3002)-1)*1,TasksList!$B$6:$B$25,0),1)=0,"",INDEX(TasksList!$C$6:$C$25,MATCH(LEFT(B3002,SEARCH(" - ",B3002)-1)*1,TasksList!$B$6:$B$25,0),1)),""),"Task not found!")</f>
        <v/>
      </c>
      <c r="D3002" s="385"/>
      <c r="E3002" s="149"/>
      <c r="F3002" s="149"/>
      <c r="G3002" s="150"/>
    </row>
    <row r="3003" spans="2:7" x14ac:dyDescent="0.25">
      <c r="B3003" s="382"/>
      <c r="C3003" s="383" t="str">
        <f>IFERROR(IF(LEN(B3003)&gt;0,IF(INDEX(TasksList!$C$6:$C$25,MATCH(LEFT(B3003,SEARCH(" - ",B3003)-1)*1,TasksList!$B$6:$B$25,0),1)=0,"",INDEX(TasksList!$C$6:$C$25,MATCH(LEFT(B3003,SEARCH(" - ",B3003)-1)*1,TasksList!$B$6:$B$25,0),1)),""),"Task not found!")</f>
        <v/>
      </c>
      <c r="D3003" s="385"/>
      <c r="E3003" s="149"/>
      <c r="F3003" s="149"/>
      <c r="G3003" s="150"/>
    </row>
    <row r="3004" spans="2:7" x14ac:dyDescent="0.25">
      <c r="B3004" s="382"/>
      <c r="C3004" s="383" t="str">
        <f>IFERROR(IF(LEN(B3004)&gt;0,IF(INDEX(TasksList!$C$6:$C$25,MATCH(LEFT(B3004,SEARCH(" - ",B3004)-1)*1,TasksList!$B$6:$B$25,0),1)=0,"",INDEX(TasksList!$C$6:$C$25,MATCH(LEFT(B3004,SEARCH(" - ",B3004)-1)*1,TasksList!$B$6:$B$25,0),1)),""),"Task not found!")</f>
        <v/>
      </c>
      <c r="D3004" s="385"/>
      <c r="E3004" s="149"/>
      <c r="F3004" s="149"/>
      <c r="G3004" s="150"/>
    </row>
    <row r="3005" spans="2:7" x14ac:dyDescent="0.25">
      <c r="B3005" s="382"/>
      <c r="C3005" s="383" t="str">
        <f>IFERROR(IF(LEN(B3005)&gt;0,IF(INDEX(TasksList!$C$6:$C$25,MATCH(LEFT(B3005,SEARCH(" - ",B3005)-1)*1,TasksList!$B$6:$B$25,0),1)=0,"",INDEX(TasksList!$C$6:$C$25,MATCH(LEFT(B3005,SEARCH(" - ",B3005)-1)*1,TasksList!$B$6:$B$25,0),1)),""),"Task not found!")</f>
        <v/>
      </c>
      <c r="D3005" s="385"/>
      <c r="E3005" s="149"/>
      <c r="F3005" s="149"/>
      <c r="G3005" s="150"/>
    </row>
    <row r="3006" spans="2:7" x14ac:dyDescent="0.25">
      <c r="B3006" s="382"/>
      <c r="C3006" s="383" t="str">
        <f>IFERROR(IF(LEN(B3006)&gt;0,IF(INDEX(TasksList!$C$6:$C$25,MATCH(LEFT(B3006,SEARCH(" - ",B3006)-1)*1,TasksList!$B$6:$B$25,0),1)=0,"",INDEX(TasksList!$C$6:$C$25,MATCH(LEFT(B3006,SEARCH(" - ",B3006)-1)*1,TasksList!$B$6:$B$25,0),1)),""),"Task not found!")</f>
        <v/>
      </c>
      <c r="D3006" s="385"/>
      <c r="E3006" s="149"/>
      <c r="F3006" s="149"/>
      <c r="G3006" s="150"/>
    </row>
    <row r="3007" spans="2:7" x14ac:dyDescent="0.25">
      <c r="B3007" s="382"/>
      <c r="C3007" s="383" t="str">
        <f>IFERROR(IF(LEN(B3007)&gt;0,IF(INDEX(TasksList!$C$6:$C$25,MATCH(LEFT(B3007,SEARCH(" - ",B3007)-1)*1,TasksList!$B$6:$B$25,0),1)=0,"",INDEX(TasksList!$C$6:$C$25,MATCH(LEFT(B3007,SEARCH(" - ",B3007)-1)*1,TasksList!$B$6:$B$25,0),1)),""),"Task not found!")</f>
        <v/>
      </c>
      <c r="D3007" s="385"/>
      <c r="E3007" s="149"/>
      <c r="F3007" s="149"/>
      <c r="G3007" s="150"/>
    </row>
    <row r="3008" spans="2:7" x14ac:dyDescent="0.25">
      <c r="B3008" s="382"/>
      <c r="C3008" s="383" t="str">
        <f>IFERROR(IF(LEN(B3008)&gt;0,IF(INDEX(TasksList!$C$6:$C$25,MATCH(LEFT(B3008,SEARCH(" - ",B3008)-1)*1,TasksList!$B$6:$B$25,0),1)=0,"",INDEX(TasksList!$C$6:$C$25,MATCH(LEFT(B3008,SEARCH(" - ",B3008)-1)*1,TasksList!$B$6:$B$25,0),1)),""),"Task not found!")</f>
        <v/>
      </c>
      <c r="D3008" s="385"/>
      <c r="E3008" s="149"/>
      <c r="F3008" s="149"/>
      <c r="G3008" s="150"/>
    </row>
    <row r="3009" spans="2:7" x14ac:dyDescent="0.25">
      <c r="B3009" s="382"/>
      <c r="C3009" s="383" t="str">
        <f>IFERROR(IF(LEN(B3009)&gt;0,IF(INDEX(TasksList!$C$6:$C$25,MATCH(LEFT(B3009,SEARCH(" - ",B3009)-1)*1,TasksList!$B$6:$B$25,0),1)=0,"",INDEX(TasksList!$C$6:$C$25,MATCH(LEFT(B3009,SEARCH(" - ",B3009)-1)*1,TasksList!$B$6:$B$25,0),1)),""),"Task not found!")</f>
        <v/>
      </c>
      <c r="D3009" s="385"/>
      <c r="E3009" s="149"/>
      <c r="F3009" s="149"/>
      <c r="G3009" s="150"/>
    </row>
    <row r="3010" spans="2:7" x14ac:dyDescent="0.25">
      <c r="B3010" s="382"/>
      <c r="C3010" s="383" t="str">
        <f>IFERROR(IF(LEN(B3010)&gt;0,IF(INDEX(TasksList!$C$6:$C$25,MATCH(LEFT(B3010,SEARCH(" - ",B3010)-1)*1,TasksList!$B$6:$B$25,0),1)=0,"",INDEX(TasksList!$C$6:$C$25,MATCH(LEFT(B3010,SEARCH(" - ",B3010)-1)*1,TasksList!$B$6:$B$25,0),1)),""),"Task not found!")</f>
        <v/>
      </c>
      <c r="D3010" s="385"/>
      <c r="E3010" s="149"/>
      <c r="F3010" s="149"/>
      <c r="G3010" s="150"/>
    </row>
    <row r="3011" spans="2:7" x14ac:dyDescent="0.25">
      <c r="B3011" s="382"/>
      <c r="C3011" s="383" t="str">
        <f>IFERROR(IF(LEN(B3011)&gt;0,IF(INDEX(TasksList!$C$6:$C$25,MATCH(LEFT(B3011,SEARCH(" - ",B3011)-1)*1,TasksList!$B$6:$B$25,0),1)=0,"",INDEX(TasksList!$C$6:$C$25,MATCH(LEFT(B3011,SEARCH(" - ",B3011)-1)*1,TasksList!$B$6:$B$25,0),1)),""),"Task not found!")</f>
        <v/>
      </c>
      <c r="D3011" s="385"/>
      <c r="E3011" s="149"/>
      <c r="F3011" s="149"/>
      <c r="G3011" s="150"/>
    </row>
    <row r="3012" spans="2:7" x14ac:dyDescent="0.25">
      <c r="B3012" s="382"/>
      <c r="C3012" s="383" t="str">
        <f>IFERROR(IF(LEN(B3012)&gt;0,IF(INDEX(TasksList!$C$6:$C$25,MATCH(LEFT(B3012,SEARCH(" - ",B3012)-1)*1,TasksList!$B$6:$B$25,0),1)=0,"",INDEX(TasksList!$C$6:$C$25,MATCH(LEFT(B3012,SEARCH(" - ",B3012)-1)*1,TasksList!$B$6:$B$25,0),1)),""),"Task not found!")</f>
        <v/>
      </c>
      <c r="D3012" s="385"/>
      <c r="E3012" s="149"/>
      <c r="F3012" s="149"/>
      <c r="G3012" s="150"/>
    </row>
    <row r="3013" spans="2:7" x14ac:dyDescent="0.25">
      <c r="B3013" s="382"/>
      <c r="C3013" s="383" t="str">
        <f>IFERROR(IF(LEN(B3013)&gt;0,IF(INDEX(TasksList!$C$6:$C$25,MATCH(LEFT(B3013,SEARCH(" - ",B3013)-1)*1,TasksList!$B$6:$B$25,0),1)=0,"",INDEX(TasksList!$C$6:$C$25,MATCH(LEFT(B3013,SEARCH(" - ",B3013)-1)*1,TasksList!$B$6:$B$25,0),1)),""),"Task not found!")</f>
        <v/>
      </c>
      <c r="D3013" s="385"/>
      <c r="E3013" s="149"/>
      <c r="F3013" s="149"/>
      <c r="G3013" s="150"/>
    </row>
    <row r="3014" spans="2:7" x14ac:dyDescent="0.25">
      <c r="B3014" s="382"/>
      <c r="C3014" s="383" t="str">
        <f>IFERROR(IF(LEN(B3014)&gt;0,IF(INDEX(TasksList!$C$6:$C$25,MATCH(LEFT(B3014,SEARCH(" - ",B3014)-1)*1,TasksList!$B$6:$B$25,0),1)=0,"",INDEX(TasksList!$C$6:$C$25,MATCH(LEFT(B3014,SEARCH(" - ",B3014)-1)*1,TasksList!$B$6:$B$25,0),1)),""),"Task not found!")</f>
        <v/>
      </c>
      <c r="D3014" s="385"/>
      <c r="E3014" s="149"/>
      <c r="F3014" s="149"/>
      <c r="G3014" s="150"/>
    </row>
    <row r="3015" spans="2:7" x14ac:dyDescent="0.25">
      <c r="B3015" s="382"/>
      <c r="C3015" s="383" t="str">
        <f>IFERROR(IF(LEN(B3015)&gt;0,IF(INDEX(TasksList!$C$6:$C$25,MATCH(LEFT(B3015,SEARCH(" - ",B3015)-1)*1,TasksList!$B$6:$B$25,0),1)=0,"",INDEX(TasksList!$C$6:$C$25,MATCH(LEFT(B3015,SEARCH(" - ",B3015)-1)*1,TasksList!$B$6:$B$25,0),1)),""),"Task not found!")</f>
        <v/>
      </c>
      <c r="D3015" s="385"/>
      <c r="E3015" s="149"/>
      <c r="F3015" s="149"/>
      <c r="G3015" s="150"/>
    </row>
    <row r="3016" spans="2:7" x14ac:dyDescent="0.25">
      <c r="B3016" s="382"/>
      <c r="C3016" s="383" t="str">
        <f>IFERROR(IF(LEN(B3016)&gt;0,IF(INDEX(TasksList!$C$6:$C$25,MATCH(LEFT(B3016,SEARCH(" - ",B3016)-1)*1,TasksList!$B$6:$B$25,0),1)=0,"",INDEX(TasksList!$C$6:$C$25,MATCH(LEFT(B3016,SEARCH(" - ",B3016)-1)*1,TasksList!$B$6:$B$25,0),1)),""),"Task not found!")</f>
        <v/>
      </c>
      <c r="D3016" s="385"/>
      <c r="E3016" s="149"/>
      <c r="F3016" s="149"/>
      <c r="G3016" s="150"/>
    </row>
    <row r="3017" spans="2:7" x14ac:dyDescent="0.25">
      <c r="B3017" s="382"/>
      <c r="C3017" s="383" t="str">
        <f>IFERROR(IF(LEN(B3017)&gt;0,IF(INDEX(TasksList!$C$6:$C$25,MATCH(LEFT(B3017,SEARCH(" - ",B3017)-1)*1,TasksList!$B$6:$B$25,0),1)=0,"",INDEX(TasksList!$C$6:$C$25,MATCH(LEFT(B3017,SEARCH(" - ",B3017)-1)*1,TasksList!$B$6:$B$25,0),1)),""),"Task not found!")</f>
        <v/>
      </c>
      <c r="D3017" s="385"/>
      <c r="E3017" s="149"/>
      <c r="F3017" s="149"/>
      <c r="G3017" s="150"/>
    </row>
    <row r="3018" spans="2:7" x14ac:dyDescent="0.25">
      <c r="B3018" s="382"/>
      <c r="C3018" s="383" t="str">
        <f>IFERROR(IF(LEN(B3018)&gt;0,IF(INDEX(TasksList!$C$6:$C$25,MATCH(LEFT(B3018,SEARCH(" - ",B3018)-1)*1,TasksList!$B$6:$B$25,0),1)=0,"",INDEX(TasksList!$C$6:$C$25,MATCH(LEFT(B3018,SEARCH(" - ",B3018)-1)*1,TasksList!$B$6:$B$25,0),1)),""),"Task not found!")</f>
        <v/>
      </c>
      <c r="D3018" s="385"/>
      <c r="E3018" s="149"/>
      <c r="F3018" s="149"/>
      <c r="G3018" s="150"/>
    </row>
    <row r="3019" spans="2:7" x14ac:dyDescent="0.25">
      <c r="B3019" s="382"/>
      <c r="C3019" s="383" t="str">
        <f>IFERROR(IF(LEN(B3019)&gt;0,IF(INDEX(TasksList!$C$6:$C$25,MATCH(LEFT(B3019,SEARCH(" - ",B3019)-1)*1,TasksList!$B$6:$B$25,0),1)=0,"",INDEX(TasksList!$C$6:$C$25,MATCH(LEFT(B3019,SEARCH(" - ",B3019)-1)*1,TasksList!$B$6:$B$25,0),1)),""),"Task not found!")</f>
        <v/>
      </c>
      <c r="D3019" s="385"/>
      <c r="E3019" s="149"/>
      <c r="F3019" s="149"/>
      <c r="G3019" s="150"/>
    </row>
    <row r="3020" spans="2:7" x14ac:dyDescent="0.25">
      <c r="B3020" s="382"/>
      <c r="C3020" s="383" t="str">
        <f>IFERROR(IF(LEN(B3020)&gt;0,IF(INDEX(TasksList!$C$6:$C$25,MATCH(LEFT(B3020,SEARCH(" - ",B3020)-1)*1,TasksList!$B$6:$B$25,0),1)=0,"",INDEX(TasksList!$C$6:$C$25,MATCH(LEFT(B3020,SEARCH(" - ",B3020)-1)*1,TasksList!$B$6:$B$25,0),1)),""),"Task not found!")</f>
        <v/>
      </c>
      <c r="D3020" s="385"/>
      <c r="E3020" s="149"/>
      <c r="F3020" s="149"/>
      <c r="G3020" s="150"/>
    </row>
    <row r="3021" spans="2:7" x14ac:dyDescent="0.25">
      <c r="B3021" s="382"/>
      <c r="C3021" s="383" t="str">
        <f>IFERROR(IF(LEN(B3021)&gt;0,IF(INDEX(TasksList!$C$6:$C$25,MATCH(LEFT(B3021,SEARCH(" - ",B3021)-1)*1,TasksList!$B$6:$B$25,0),1)=0,"",INDEX(TasksList!$C$6:$C$25,MATCH(LEFT(B3021,SEARCH(" - ",B3021)-1)*1,TasksList!$B$6:$B$25,0),1)),""),"Task not found!")</f>
        <v/>
      </c>
      <c r="D3021" s="385"/>
      <c r="E3021" s="149"/>
      <c r="F3021" s="149"/>
      <c r="G3021" s="150"/>
    </row>
    <row r="3022" spans="2:7" x14ac:dyDescent="0.25">
      <c r="B3022" s="382"/>
      <c r="C3022" s="383" t="str">
        <f>IFERROR(IF(LEN(B3022)&gt;0,IF(INDEX(TasksList!$C$6:$C$25,MATCH(LEFT(B3022,SEARCH(" - ",B3022)-1)*1,TasksList!$B$6:$B$25,0),1)=0,"",INDEX(TasksList!$C$6:$C$25,MATCH(LEFT(B3022,SEARCH(" - ",B3022)-1)*1,TasksList!$B$6:$B$25,0),1)),""),"Task not found!")</f>
        <v/>
      </c>
      <c r="D3022" s="385"/>
      <c r="E3022" s="149"/>
      <c r="F3022" s="149"/>
      <c r="G3022" s="150"/>
    </row>
    <row r="3023" spans="2:7" x14ac:dyDescent="0.25">
      <c r="B3023" s="382"/>
      <c r="C3023" s="383" t="str">
        <f>IFERROR(IF(LEN(B3023)&gt;0,IF(INDEX(TasksList!$C$6:$C$25,MATCH(LEFT(B3023,SEARCH(" - ",B3023)-1)*1,TasksList!$B$6:$B$25,0),1)=0,"",INDEX(TasksList!$C$6:$C$25,MATCH(LEFT(B3023,SEARCH(" - ",B3023)-1)*1,TasksList!$B$6:$B$25,0),1)),""),"Task not found!")</f>
        <v/>
      </c>
      <c r="D3023" s="385"/>
      <c r="E3023" s="149"/>
      <c r="F3023" s="149"/>
      <c r="G3023" s="150"/>
    </row>
    <row r="3024" spans="2:7" x14ac:dyDescent="0.25">
      <c r="B3024" s="382"/>
      <c r="C3024" s="383" t="str">
        <f>IFERROR(IF(LEN(B3024)&gt;0,IF(INDEX(TasksList!$C$6:$C$25,MATCH(LEFT(B3024,SEARCH(" - ",B3024)-1)*1,TasksList!$B$6:$B$25,0),1)=0,"",INDEX(TasksList!$C$6:$C$25,MATCH(LEFT(B3024,SEARCH(" - ",B3024)-1)*1,TasksList!$B$6:$B$25,0),1)),""),"Task not found!")</f>
        <v/>
      </c>
      <c r="D3024" s="385"/>
      <c r="E3024" s="149"/>
      <c r="F3024" s="149"/>
      <c r="G3024" s="150"/>
    </row>
    <row r="3025" spans="2:7" x14ac:dyDescent="0.25">
      <c r="B3025" s="382"/>
      <c r="C3025" s="383" t="str">
        <f>IFERROR(IF(LEN(B3025)&gt;0,IF(INDEX(TasksList!$C$6:$C$25,MATCH(LEFT(B3025,SEARCH(" - ",B3025)-1)*1,TasksList!$B$6:$B$25,0),1)=0,"",INDEX(TasksList!$C$6:$C$25,MATCH(LEFT(B3025,SEARCH(" - ",B3025)-1)*1,TasksList!$B$6:$B$25,0),1)),""),"Task not found!")</f>
        <v/>
      </c>
      <c r="D3025" s="385"/>
      <c r="E3025" s="149"/>
      <c r="F3025" s="149"/>
      <c r="G3025" s="150"/>
    </row>
    <row r="3026" spans="2:7" x14ac:dyDescent="0.25">
      <c r="B3026" s="382"/>
      <c r="C3026" s="383" t="str">
        <f>IFERROR(IF(LEN(B3026)&gt;0,IF(INDEX(TasksList!$C$6:$C$25,MATCH(LEFT(B3026,SEARCH(" - ",B3026)-1)*1,TasksList!$B$6:$B$25,0),1)=0,"",INDEX(TasksList!$C$6:$C$25,MATCH(LEFT(B3026,SEARCH(" - ",B3026)-1)*1,TasksList!$B$6:$B$25,0),1)),""),"Task not found!")</f>
        <v/>
      </c>
      <c r="D3026" s="385"/>
      <c r="E3026" s="149"/>
      <c r="F3026" s="149"/>
      <c r="G3026" s="150"/>
    </row>
    <row r="3027" spans="2:7" x14ac:dyDescent="0.25">
      <c r="B3027" s="382"/>
      <c r="C3027" s="383" t="str">
        <f>IFERROR(IF(LEN(B3027)&gt;0,IF(INDEX(TasksList!$C$6:$C$25,MATCH(LEFT(B3027,SEARCH(" - ",B3027)-1)*1,TasksList!$B$6:$B$25,0),1)=0,"",INDEX(TasksList!$C$6:$C$25,MATCH(LEFT(B3027,SEARCH(" - ",B3027)-1)*1,TasksList!$B$6:$B$25,0),1)),""),"Task not found!")</f>
        <v/>
      </c>
      <c r="D3027" s="385"/>
      <c r="E3027" s="149"/>
      <c r="F3027" s="149"/>
      <c r="G3027" s="150"/>
    </row>
    <row r="3028" spans="2:7" x14ac:dyDescent="0.25">
      <c r="B3028" s="382"/>
      <c r="C3028" s="383" t="str">
        <f>IFERROR(IF(LEN(B3028)&gt;0,IF(INDEX(TasksList!$C$6:$C$25,MATCH(LEFT(B3028,SEARCH(" - ",B3028)-1)*1,TasksList!$B$6:$B$25,0),1)=0,"",INDEX(TasksList!$C$6:$C$25,MATCH(LEFT(B3028,SEARCH(" - ",B3028)-1)*1,TasksList!$B$6:$B$25,0),1)),""),"Task not found!")</f>
        <v/>
      </c>
      <c r="D3028" s="385"/>
      <c r="E3028" s="149"/>
      <c r="F3028" s="149"/>
      <c r="G3028" s="150"/>
    </row>
    <row r="3029" spans="2:7" x14ac:dyDescent="0.25">
      <c r="B3029" s="382"/>
      <c r="C3029" s="383" t="str">
        <f>IFERROR(IF(LEN(B3029)&gt;0,IF(INDEX(TasksList!$C$6:$C$25,MATCH(LEFT(B3029,SEARCH(" - ",B3029)-1)*1,TasksList!$B$6:$B$25,0),1)=0,"",INDEX(TasksList!$C$6:$C$25,MATCH(LEFT(B3029,SEARCH(" - ",B3029)-1)*1,TasksList!$B$6:$B$25,0),1)),""),"Task not found!")</f>
        <v/>
      </c>
      <c r="D3029" s="385"/>
      <c r="E3029" s="149"/>
      <c r="F3029" s="149"/>
      <c r="G3029" s="150"/>
    </row>
    <row r="3030" spans="2:7" x14ac:dyDescent="0.25">
      <c r="B3030" s="382"/>
      <c r="C3030" s="383" t="str">
        <f>IFERROR(IF(LEN(B3030)&gt;0,IF(INDEX(TasksList!$C$6:$C$25,MATCH(LEFT(B3030,SEARCH(" - ",B3030)-1)*1,TasksList!$B$6:$B$25,0),1)=0,"",INDEX(TasksList!$C$6:$C$25,MATCH(LEFT(B3030,SEARCH(" - ",B3030)-1)*1,TasksList!$B$6:$B$25,0),1)),""),"Task not found!")</f>
        <v/>
      </c>
      <c r="D3030" s="385"/>
      <c r="E3030" s="149"/>
      <c r="F3030" s="149"/>
      <c r="G3030" s="150"/>
    </row>
    <row r="3031" spans="2:7" x14ac:dyDescent="0.25">
      <c r="B3031" s="382"/>
      <c r="C3031" s="383" t="str">
        <f>IFERROR(IF(LEN(B3031)&gt;0,IF(INDEX(TasksList!$C$6:$C$25,MATCH(LEFT(B3031,SEARCH(" - ",B3031)-1)*1,TasksList!$B$6:$B$25,0),1)=0,"",INDEX(TasksList!$C$6:$C$25,MATCH(LEFT(B3031,SEARCH(" - ",B3031)-1)*1,TasksList!$B$6:$B$25,0),1)),""),"Task not found!")</f>
        <v/>
      </c>
      <c r="D3031" s="385"/>
      <c r="E3031" s="149"/>
      <c r="F3031" s="149"/>
      <c r="G3031" s="150"/>
    </row>
    <row r="3032" spans="2:7" x14ac:dyDescent="0.25">
      <c r="B3032" s="382"/>
      <c r="C3032" s="383" t="str">
        <f>IFERROR(IF(LEN(B3032)&gt;0,IF(INDEX(TasksList!$C$6:$C$25,MATCH(LEFT(B3032,SEARCH(" - ",B3032)-1)*1,TasksList!$B$6:$B$25,0),1)=0,"",INDEX(TasksList!$C$6:$C$25,MATCH(LEFT(B3032,SEARCH(" - ",B3032)-1)*1,TasksList!$B$6:$B$25,0),1)),""),"Task not found!")</f>
        <v/>
      </c>
      <c r="D3032" s="385"/>
      <c r="E3032" s="149"/>
      <c r="F3032" s="149"/>
      <c r="G3032" s="150"/>
    </row>
    <row r="3033" spans="2:7" x14ac:dyDescent="0.25">
      <c r="B3033" s="382"/>
      <c r="C3033" s="383" t="str">
        <f>IFERROR(IF(LEN(B3033)&gt;0,IF(INDEX(TasksList!$C$6:$C$25,MATCH(LEFT(B3033,SEARCH(" - ",B3033)-1)*1,TasksList!$B$6:$B$25,0),1)=0,"",INDEX(TasksList!$C$6:$C$25,MATCH(LEFT(B3033,SEARCH(" - ",B3033)-1)*1,TasksList!$B$6:$B$25,0),1)),""),"Task not found!")</f>
        <v/>
      </c>
      <c r="D3033" s="385"/>
      <c r="E3033" s="149"/>
      <c r="F3033" s="149"/>
      <c r="G3033" s="150"/>
    </row>
    <row r="3034" spans="2:7" x14ac:dyDescent="0.25">
      <c r="B3034" s="382"/>
      <c r="C3034" s="383" t="str">
        <f>IFERROR(IF(LEN(B3034)&gt;0,IF(INDEX(TasksList!$C$6:$C$25,MATCH(LEFT(B3034,SEARCH(" - ",B3034)-1)*1,TasksList!$B$6:$B$25,0),1)=0,"",INDEX(TasksList!$C$6:$C$25,MATCH(LEFT(B3034,SEARCH(" - ",B3034)-1)*1,TasksList!$B$6:$B$25,0),1)),""),"Task not found!")</f>
        <v/>
      </c>
      <c r="D3034" s="385"/>
      <c r="E3034" s="149"/>
      <c r="F3034" s="149"/>
      <c r="G3034" s="150"/>
    </row>
    <row r="3035" spans="2:7" x14ac:dyDescent="0.25">
      <c r="B3035" s="382"/>
      <c r="C3035" s="383" t="str">
        <f>IFERROR(IF(LEN(B3035)&gt;0,IF(INDEX(TasksList!$C$6:$C$25,MATCH(LEFT(B3035,SEARCH(" - ",B3035)-1)*1,TasksList!$B$6:$B$25,0),1)=0,"",INDEX(TasksList!$C$6:$C$25,MATCH(LEFT(B3035,SEARCH(" - ",B3035)-1)*1,TasksList!$B$6:$B$25,0),1)),""),"Task not found!")</f>
        <v/>
      </c>
      <c r="D3035" s="385"/>
      <c r="E3035" s="149"/>
      <c r="F3035" s="149"/>
      <c r="G3035" s="150"/>
    </row>
    <row r="3036" spans="2:7" x14ac:dyDescent="0.25">
      <c r="B3036" s="382"/>
      <c r="C3036" s="383" t="str">
        <f>IFERROR(IF(LEN(B3036)&gt;0,IF(INDEX(TasksList!$C$6:$C$25,MATCH(LEFT(B3036,SEARCH(" - ",B3036)-1)*1,TasksList!$B$6:$B$25,0),1)=0,"",INDEX(TasksList!$C$6:$C$25,MATCH(LEFT(B3036,SEARCH(" - ",B3036)-1)*1,TasksList!$B$6:$B$25,0),1)),""),"Task not found!")</f>
        <v/>
      </c>
      <c r="D3036" s="385"/>
      <c r="E3036" s="149"/>
      <c r="F3036" s="149"/>
      <c r="G3036" s="150"/>
    </row>
    <row r="3037" spans="2:7" x14ac:dyDescent="0.25">
      <c r="B3037" s="382"/>
      <c r="C3037" s="383" t="str">
        <f>IFERROR(IF(LEN(B3037)&gt;0,IF(INDEX(TasksList!$C$6:$C$25,MATCH(LEFT(B3037,SEARCH(" - ",B3037)-1)*1,TasksList!$B$6:$B$25,0),1)=0,"",INDEX(TasksList!$C$6:$C$25,MATCH(LEFT(B3037,SEARCH(" - ",B3037)-1)*1,TasksList!$B$6:$B$25,0),1)),""),"Task not found!")</f>
        <v/>
      </c>
      <c r="D3037" s="385"/>
      <c r="E3037" s="149"/>
      <c r="F3037" s="149"/>
      <c r="G3037" s="150"/>
    </row>
    <row r="3038" spans="2:7" x14ac:dyDescent="0.25">
      <c r="B3038" s="382"/>
      <c r="C3038" s="383" t="str">
        <f>IFERROR(IF(LEN(B3038)&gt;0,IF(INDEX(TasksList!$C$6:$C$25,MATCH(LEFT(B3038,SEARCH(" - ",B3038)-1)*1,TasksList!$B$6:$B$25,0),1)=0,"",INDEX(TasksList!$C$6:$C$25,MATCH(LEFT(B3038,SEARCH(" - ",B3038)-1)*1,TasksList!$B$6:$B$25,0),1)),""),"Task not found!")</f>
        <v/>
      </c>
      <c r="D3038" s="385"/>
      <c r="E3038" s="149"/>
      <c r="F3038" s="149"/>
      <c r="G3038" s="150"/>
    </row>
    <row r="3039" spans="2:7" x14ac:dyDescent="0.25">
      <c r="B3039" s="382"/>
      <c r="C3039" s="383" t="str">
        <f>IFERROR(IF(LEN(B3039)&gt;0,IF(INDEX(TasksList!$C$6:$C$25,MATCH(LEFT(B3039,SEARCH(" - ",B3039)-1)*1,TasksList!$B$6:$B$25,0),1)=0,"",INDEX(TasksList!$C$6:$C$25,MATCH(LEFT(B3039,SEARCH(" - ",B3039)-1)*1,TasksList!$B$6:$B$25,0),1)),""),"Task not found!")</f>
        <v/>
      </c>
      <c r="D3039" s="385"/>
      <c r="E3039" s="149"/>
      <c r="F3039" s="149"/>
      <c r="G3039" s="150"/>
    </row>
    <row r="3040" spans="2:7" x14ac:dyDescent="0.25">
      <c r="B3040" s="382"/>
      <c r="C3040" s="383" t="str">
        <f>IFERROR(IF(LEN(B3040)&gt;0,IF(INDEX(TasksList!$C$6:$C$25,MATCH(LEFT(B3040,SEARCH(" - ",B3040)-1)*1,TasksList!$B$6:$B$25,0),1)=0,"",INDEX(TasksList!$C$6:$C$25,MATCH(LEFT(B3040,SEARCH(" - ",B3040)-1)*1,TasksList!$B$6:$B$25,0),1)),""),"Task not found!")</f>
        <v/>
      </c>
      <c r="D3040" s="385"/>
      <c r="E3040" s="149"/>
      <c r="F3040" s="149"/>
      <c r="G3040" s="150"/>
    </row>
    <row r="3041" spans="2:7" x14ac:dyDescent="0.25">
      <c r="B3041" s="382"/>
      <c r="C3041" s="383" t="str">
        <f>IFERROR(IF(LEN(B3041)&gt;0,IF(INDEX(TasksList!$C$6:$C$25,MATCH(LEFT(B3041,SEARCH(" - ",B3041)-1)*1,TasksList!$B$6:$B$25,0),1)=0,"",INDEX(TasksList!$C$6:$C$25,MATCH(LEFT(B3041,SEARCH(" - ",B3041)-1)*1,TasksList!$B$6:$B$25,0),1)),""),"Task not found!")</f>
        <v/>
      </c>
      <c r="D3041" s="385"/>
      <c r="E3041" s="149"/>
      <c r="F3041" s="149"/>
      <c r="G3041" s="150"/>
    </row>
    <row r="3042" spans="2:7" x14ac:dyDescent="0.25">
      <c r="B3042" s="382"/>
      <c r="C3042" s="383" t="str">
        <f>IFERROR(IF(LEN(B3042)&gt;0,IF(INDEX(TasksList!$C$6:$C$25,MATCH(LEFT(B3042,SEARCH(" - ",B3042)-1)*1,TasksList!$B$6:$B$25,0),1)=0,"",INDEX(TasksList!$C$6:$C$25,MATCH(LEFT(B3042,SEARCH(" - ",B3042)-1)*1,TasksList!$B$6:$B$25,0),1)),""),"Task not found!")</f>
        <v/>
      </c>
      <c r="D3042" s="385"/>
      <c r="E3042" s="149"/>
      <c r="F3042" s="149"/>
      <c r="G3042" s="150"/>
    </row>
    <row r="3043" spans="2:7" x14ac:dyDescent="0.25">
      <c r="B3043" s="382"/>
      <c r="C3043" s="383" t="str">
        <f>IFERROR(IF(LEN(B3043)&gt;0,IF(INDEX(TasksList!$C$6:$C$25,MATCH(LEFT(B3043,SEARCH(" - ",B3043)-1)*1,TasksList!$B$6:$B$25,0),1)=0,"",INDEX(TasksList!$C$6:$C$25,MATCH(LEFT(B3043,SEARCH(" - ",B3043)-1)*1,TasksList!$B$6:$B$25,0),1)),""),"Task not found!")</f>
        <v/>
      </c>
      <c r="D3043" s="385"/>
      <c r="E3043" s="149"/>
      <c r="F3043" s="149"/>
      <c r="G3043" s="150"/>
    </row>
    <row r="3044" spans="2:7" x14ac:dyDescent="0.25">
      <c r="B3044" s="382"/>
      <c r="C3044" s="383" t="str">
        <f>IFERROR(IF(LEN(B3044)&gt;0,IF(INDEX(TasksList!$C$6:$C$25,MATCH(LEFT(B3044,SEARCH(" - ",B3044)-1)*1,TasksList!$B$6:$B$25,0),1)=0,"",INDEX(TasksList!$C$6:$C$25,MATCH(LEFT(B3044,SEARCH(" - ",B3044)-1)*1,TasksList!$B$6:$B$25,0),1)),""),"Task not found!")</f>
        <v/>
      </c>
      <c r="D3044" s="385"/>
      <c r="E3044" s="149"/>
      <c r="F3044" s="149"/>
      <c r="G3044" s="150"/>
    </row>
    <row r="3045" spans="2:7" x14ac:dyDescent="0.25">
      <c r="B3045" s="382"/>
      <c r="C3045" s="383" t="str">
        <f>IFERROR(IF(LEN(B3045)&gt;0,IF(INDEX(TasksList!$C$6:$C$25,MATCH(LEFT(B3045,SEARCH(" - ",B3045)-1)*1,TasksList!$B$6:$B$25,0),1)=0,"",INDEX(TasksList!$C$6:$C$25,MATCH(LEFT(B3045,SEARCH(" - ",B3045)-1)*1,TasksList!$B$6:$B$25,0),1)),""),"Task not found!")</f>
        <v/>
      </c>
      <c r="D3045" s="385"/>
      <c r="E3045" s="149"/>
      <c r="F3045" s="149"/>
      <c r="G3045" s="150"/>
    </row>
    <row r="3046" spans="2:7" x14ac:dyDescent="0.25">
      <c r="B3046" s="382"/>
      <c r="C3046" s="383" t="str">
        <f>IFERROR(IF(LEN(B3046)&gt;0,IF(INDEX(TasksList!$C$6:$C$25,MATCH(LEFT(B3046,SEARCH(" - ",B3046)-1)*1,TasksList!$B$6:$B$25,0),1)=0,"",INDEX(TasksList!$C$6:$C$25,MATCH(LEFT(B3046,SEARCH(" - ",B3046)-1)*1,TasksList!$B$6:$B$25,0),1)),""),"Task not found!")</f>
        <v/>
      </c>
      <c r="D3046" s="385"/>
      <c r="E3046" s="149"/>
      <c r="F3046" s="149"/>
      <c r="G3046" s="150"/>
    </row>
    <row r="3047" spans="2:7" x14ac:dyDescent="0.25">
      <c r="B3047" s="382"/>
      <c r="C3047" s="383" t="str">
        <f>IFERROR(IF(LEN(B3047)&gt;0,IF(INDEX(TasksList!$C$6:$C$25,MATCH(LEFT(B3047,SEARCH(" - ",B3047)-1)*1,TasksList!$B$6:$B$25,0),1)=0,"",INDEX(TasksList!$C$6:$C$25,MATCH(LEFT(B3047,SEARCH(" - ",B3047)-1)*1,TasksList!$B$6:$B$25,0),1)),""),"Task not found!")</f>
        <v/>
      </c>
      <c r="D3047" s="385"/>
      <c r="E3047" s="149"/>
      <c r="F3047" s="149"/>
      <c r="G3047" s="150"/>
    </row>
    <row r="3048" spans="2:7" x14ac:dyDescent="0.25">
      <c r="B3048" s="382"/>
      <c r="C3048" s="383" t="str">
        <f>IFERROR(IF(LEN(B3048)&gt;0,IF(INDEX(TasksList!$C$6:$C$25,MATCH(LEFT(B3048,SEARCH(" - ",B3048)-1)*1,TasksList!$B$6:$B$25,0),1)=0,"",INDEX(TasksList!$C$6:$C$25,MATCH(LEFT(B3048,SEARCH(" - ",B3048)-1)*1,TasksList!$B$6:$B$25,0),1)),""),"Task not found!")</f>
        <v/>
      </c>
      <c r="D3048" s="385"/>
      <c r="E3048" s="149"/>
      <c r="F3048" s="149"/>
      <c r="G3048" s="150"/>
    </row>
    <row r="3049" spans="2:7" x14ac:dyDescent="0.25">
      <c r="B3049" s="382"/>
      <c r="C3049" s="383" t="str">
        <f>IFERROR(IF(LEN(B3049)&gt;0,IF(INDEX(TasksList!$C$6:$C$25,MATCH(LEFT(B3049,SEARCH(" - ",B3049)-1)*1,TasksList!$B$6:$B$25,0),1)=0,"",INDEX(TasksList!$C$6:$C$25,MATCH(LEFT(B3049,SEARCH(" - ",B3049)-1)*1,TasksList!$B$6:$B$25,0),1)),""),"Task not found!")</f>
        <v/>
      </c>
      <c r="D3049" s="385"/>
      <c r="E3049" s="149"/>
      <c r="F3049" s="149"/>
      <c r="G3049" s="150"/>
    </row>
    <row r="3050" spans="2:7" x14ac:dyDescent="0.25">
      <c r="B3050" s="382"/>
      <c r="C3050" s="383" t="str">
        <f>IFERROR(IF(LEN(B3050)&gt;0,IF(INDEX(TasksList!$C$6:$C$25,MATCH(LEFT(B3050,SEARCH(" - ",B3050)-1)*1,TasksList!$B$6:$B$25,0),1)=0,"",INDEX(TasksList!$C$6:$C$25,MATCH(LEFT(B3050,SEARCH(" - ",B3050)-1)*1,TasksList!$B$6:$B$25,0),1)),""),"Task not found!")</f>
        <v/>
      </c>
      <c r="D3050" s="385"/>
      <c r="E3050" s="149"/>
      <c r="F3050" s="149"/>
      <c r="G3050" s="150"/>
    </row>
    <row r="3051" spans="2:7" x14ac:dyDescent="0.25">
      <c r="B3051" s="382"/>
      <c r="C3051" s="383" t="str">
        <f>IFERROR(IF(LEN(B3051)&gt;0,IF(INDEX(TasksList!$C$6:$C$25,MATCH(LEFT(B3051,SEARCH(" - ",B3051)-1)*1,TasksList!$B$6:$B$25,0),1)=0,"",INDEX(TasksList!$C$6:$C$25,MATCH(LEFT(B3051,SEARCH(" - ",B3051)-1)*1,TasksList!$B$6:$B$25,0),1)),""),"Task not found!")</f>
        <v/>
      </c>
      <c r="D3051" s="385"/>
      <c r="E3051" s="149"/>
      <c r="F3051" s="149"/>
      <c r="G3051" s="150"/>
    </row>
    <row r="3052" spans="2:7" x14ac:dyDescent="0.25">
      <c r="B3052" s="382"/>
      <c r="C3052" s="383" t="str">
        <f>IFERROR(IF(LEN(B3052)&gt;0,IF(INDEX(TasksList!$C$6:$C$25,MATCH(LEFT(B3052,SEARCH(" - ",B3052)-1)*1,TasksList!$B$6:$B$25,0),1)=0,"",INDEX(TasksList!$C$6:$C$25,MATCH(LEFT(B3052,SEARCH(" - ",B3052)-1)*1,TasksList!$B$6:$B$25,0),1)),""),"Task not found!")</f>
        <v/>
      </c>
      <c r="D3052" s="385"/>
      <c r="E3052" s="149"/>
      <c r="F3052" s="149"/>
      <c r="G3052" s="150"/>
    </row>
    <row r="3053" spans="2:7" x14ac:dyDescent="0.25">
      <c r="B3053" s="382"/>
      <c r="C3053" s="383" t="str">
        <f>IFERROR(IF(LEN(B3053)&gt;0,IF(INDEX(TasksList!$C$6:$C$25,MATCH(LEFT(B3053,SEARCH(" - ",B3053)-1)*1,TasksList!$B$6:$B$25,0),1)=0,"",INDEX(TasksList!$C$6:$C$25,MATCH(LEFT(B3053,SEARCH(" - ",B3053)-1)*1,TasksList!$B$6:$B$25,0),1)),""),"Task not found!")</f>
        <v/>
      </c>
      <c r="D3053" s="385"/>
      <c r="E3053" s="149"/>
      <c r="F3053" s="149"/>
      <c r="G3053" s="150"/>
    </row>
    <row r="3054" spans="2:7" x14ac:dyDescent="0.25">
      <c r="B3054" s="382"/>
      <c r="C3054" s="383" t="str">
        <f>IFERROR(IF(LEN(B3054)&gt;0,IF(INDEX(TasksList!$C$6:$C$25,MATCH(LEFT(B3054,SEARCH(" - ",B3054)-1)*1,TasksList!$B$6:$B$25,0),1)=0,"",INDEX(TasksList!$C$6:$C$25,MATCH(LEFT(B3054,SEARCH(" - ",B3054)-1)*1,TasksList!$B$6:$B$25,0),1)),""),"Task not found!")</f>
        <v/>
      </c>
      <c r="D3054" s="385"/>
      <c r="E3054" s="149"/>
      <c r="F3054" s="149"/>
      <c r="G3054" s="150"/>
    </row>
    <row r="3055" spans="2:7" x14ac:dyDescent="0.25">
      <c r="B3055" s="382"/>
      <c r="C3055" s="383" t="str">
        <f>IFERROR(IF(LEN(B3055)&gt;0,IF(INDEX(TasksList!$C$6:$C$25,MATCH(LEFT(B3055,SEARCH(" - ",B3055)-1)*1,TasksList!$B$6:$B$25,0),1)=0,"",INDEX(TasksList!$C$6:$C$25,MATCH(LEFT(B3055,SEARCH(" - ",B3055)-1)*1,TasksList!$B$6:$B$25,0),1)),""),"Task not found!")</f>
        <v/>
      </c>
      <c r="D3055" s="385"/>
      <c r="E3055" s="149"/>
      <c r="F3055" s="149"/>
      <c r="G3055" s="150"/>
    </row>
    <row r="3056" spans="2:7" x14ac:dyDescent="0.25">
      <c r="B3056" s="382"/>
      <c r="C3056" s="383" t="str">
        <f>IFERROR(IF(LEN(B3056)&gt;0,IF(INDEX(TasksList!$C$6:$C$25,MATCH(LEFT(B3056,SEARCH(" - ",B3056)-1)*1,TasksList!$B$6:$B$25,0),1)=0,"",INDEX(TasksList!$C$6:$C$25,MATCH(LEFT(B3056,SEARCH(" - ",B3056)-1)*1,TasksList!$B$6:$B$25,0),1)),""),"Task not found!")</f>
        <v/>
      </c>
      <c r="D3056" s="385"/>
      <c r="E3056" s="149"/>
      <c r="F3056" s="149"/>
      <c r="G3056" s="150"/>
    </row>
    <row r="3057" spans="2:7" x14ac:dyDescent="0.25">
      <c r="B3057" s="382"/>
      <c r="C3057" s="383" t="str">
        <f>IFERROR(IF(LEN(B3057)&gt;0,IF(INDEX(TasksList!$C$6:$C$25,MATCH(LEFT(B3057,SEARCH(" - ",B3057)-1)*1,TasksList!$B$6:$B$25,0),1)=0,"",INDEX(TasksList!$C$6:$C$25,MATCH(LEFT(B3057,SEARCH(" - ",B3057)-1)*1,TasksList!$B$6:$B$25,0),1)),""),"Task not found!")</f>
        <v/>
      </c>
      <c r="D3057" s="385"/>
      <c r="E3057" s="149"/>
      <c r="F3057" s="149"/>
      <c r="G3057" s="150"/>
    </row>
    <row r="3058" spans="2:7" x14ac:dyDescent="0.25">
      <c r="B3058" s="382"/>
      <c r="C3058" s="383" t="str">
        <f>IFERROR(IF(LEN(B3058)&gt;0,IF(INDEX(TasksList!$C$6:$C$25,MATCH(LEFT(B3058,SEARCH(" - ",B3058)-1)*1,TasksList!$B$6:$B$25,0),1)=0,"",INDEX(TasksList!$C$6:$C$25,MATCH(LEFT(B3058,SEARCH(" - ",B3058)-1)*1,TasksList!$B$6:$B$25,0),1)),""),"Task not found!")</f>
        <v/>
      </c>
      <c r="D3058" s="385"/>
      <c r="E3058" s="149"/>
      <c r="F3058" s="149"/>
      <c r="G3058" s="150"/>
    </row>
    <row r="3059" spans="2:7" x14ac:dyDescent="0.25">
      <c r="B3059" s="382"/>
      <c r="C3059" s="383" t="str">
        <f>IFERROR(IF(LEN(B3059)&gt;0,IF(INDEX(TasksList!$C$6:$C$25,MATCH(LEFT(B3059,SEARCH(" - ",B3059)-1)*1,TasksList!$B$6:$B$25,0),1)=0,"",INDEX(TasksList!$C$6:$C$25,MATCH(LEFT(B3059,SEARCH(" - ",B3059)-1)*1,TasksList!$B$6:$B$25,0),1)),""),"Task not found!")</f>
        <v/>
      </c>
      <c r="D3059" s="385"/>
      <c r="E3059" s="149"/>
      <c r="F3059" s="149"/>
      <c r="G3059" s="150"/>
    </row>
    <row r="3060" spans="2:7" x14ac:dyDescent="0.25">
      <c r="B3060" s="382"/>
      <c r="C3060" s="383" t="str">
        <f>IFERROR(IF(LEN(B3060)&gt;0,IF(INDEX(TasksList!$C$6:$C$25,MATCH(LEFT(B3060,SEARCH(" - ",B3060)-1)*1,TasksList!$B$6:$B$25,0),1)=0,"",INDEX(TasksList!$C$6:$C$25,MATCH(LEFT(B3060,SEARCH(" - ",B3060)-1)*1,TasksList!$B$6:$B$25,0),1)),""),"Task not found!")</f>
        <v/>
      </c>
      <c r="D3060" s="385"/>
      <c r="E3060" s="149"/>
      <c r="F3060" s="149"/>
      <c r="G3060" s="150"/>
    </row>
    <row r="3061" spans="2:7" x14ac:dyDescent="0.25">
      <c r="B3061" s="382"/>
      <c r="C3061" s="383" t="str">
        <f>IFERROR(IF(LEN(B3061)&gt;0,IF(INDEX(TasksList!$C$6:$C$25,MATCH(LEFT(B3061,SEARCH(" - ",B3061)-1)*1,TasksList!$B$6:$B$25,0),1)=0,"",INDEX(TasksList!$C$6:$C$25,MATCH(LEFT(B3061,SEARCH(" - ",B3061)-1)*1,TasksList!$B$6:$B$25,0),1)),""),"Task not found!")</f>
        <v/>
      </c>
      <c r="D3061" s="385"/>
      <c r="E3061" s="149"/>
      <c r="F3061" s="149"/>
      <c r="G3061" s="150"/>
    </row>
    <row r="3062" spans="2:7" x14ac:dyDescent="0.25">
      <c r="B3062" s="382"/>
      <c r="C3062" s="383" t="str">
        <f>IFERROR(IF(LEN(B3062)&gt;0,IF(INDEX(TasksList!$C$6:$C$25,MATCH(LEFT(B3062,SEARCH(" - ",B3062)-1)*1,TasksList!$B$6:$B$25,0),1)=0,"",INDEX(TasksList!$C$6:$C$25,MATCH(LEFT(B3062,SEARCH(" - ",B3062)-1)*1,TasksList!$B$6:$B$25,0),1)),""),"Task not found!")</f>
        <v/>
      </c>
      <c r="D3062" s="385"/>
      <c r="E3062" s="149"/>
      <c r="F3062" s="149"/>
      <c r="G3062" s="150"/>
    </row>
    <row r="3063" spans="2:7" x14ac:dyDescent="0.25">
      <c r="B3063" s="382"/>
      <c r="C3063" s="383" t="str">
        <f>IFERROR(IF(LEN(B3063)&gt;0,IF(INDEX(TasksList!$C$6:$C$25,MATCH(LEFT(B3063,SEARCH(" - ",B3063)-1)*1,TasksList!$B$6:$B$25,0),1)=0,"",INDEX(TasksList!$C$6:$C$25,MATCH(LEFT(B3063,SEARCH(" - ",B3063)-1)*1,TasksList!$B$6:$B$25,0),1)),""),"Task not found!")</f>
        <v/>
      </c>
      <c r="D3063" s="385"/>
      <c r="E3063" s="149"/>
      <c r="F3063" s="149"/>
      <c r="G3063" s="150"/>
    </row>
    <row r="3064" spans="2:7" x14ac:dyDescent="0.25">
      <c r="B3064" s="382"/>
      <c r="C3064" s="383" t="str">
        <f>IFERROR(IF(LEN(B3064)&gt;0,IF(INDEX(TasksList!$C$6:$C$25,MATCH(LEFT(B3064,SEARCH(" - ",B3064)-1)*1,TasksList!$B$6:$B$25,0),1)=0,"",INDEX(TasksList!$C$6:$C$25,MATCH(LEFT(B3064,SEARCH(" - ",B3064)-1)*1,TasksList!$B$6:$B$25,0),1)),""),"Task not found!")</f>
        <v/>
      </c>
      <c r="D3064" s="385"/>
      <c r="E3064" s="149"/>
      <c r="F3064" s="149"/>
      <c r="G3064" s="150"/>
    </row>
    <row r="3065" spans="2:7" x14ac:dyDescent="0.25">
      <c r="B3065" s="382"/>
      <c r="C3065" s="383" t="str">
        <f>IFERROR(IF(LEN(B3065)&gt;0,IF(INDEX(TasksList!$C$6:$C$25,MATCH(LEFT(B3065,SEARCH(" - ",B3065)-1)*1,TasksList!$B$6:$B$25,0),1)=0,"",INDEX(TasksList!$C$6:$C$25,MATCH(LEFT(B3065,SEARCH(" - ",B3065)-1)*1,TasksList!$B$6:$B$25,0),1)),""),"Task not found!")</f>
        <v/>
      </c>
      <c r="D3065" s="385"/>
      <c r="E3065" s="149"/>
      <c r="F3065" s="149"/>
      <c r="G3065" s="150"/>
    </row>
    <row r="3066" spans="2:7" x14ac:dyDescent="0.25">
      <c r="B3066" s="382"/>
      <c r="C3066" s="383" t="str">
        <f>IFERROR(IF(LEN(B3066)&gt;0,IF(INDEX(TasksList!$C$6:$C$25,MATCH(LEFT(B3066,SEARCH(" - ",B3066)-1)*1,TasksList!$B$6:$B$25,0),1)=0,"",INDEX(TasksList!$C$6:$C$25,MATCH(LEFT(B3066,SEARCH(" - ",B3066)-1)*1,TasksList!$B$6:$B$25,0),1)),""),"Task not found!")</f>
        <v/>
      </c>
      <c r="D3066" s="385"/>
      <c r="E3066" s="149"/>
      <c r="F3066" s="149"/>
      <c r="G3066" s="150"/>
    </row>
    <row r="3067" spans="2:7" x14ac:dyDescent="0.25">
      <c r="B3067" s="382"/>
      <c r="C3067" s="383" t="str">
        <f>IFERROR(IF(LEN(B3067)&gt;0,IF(INDEX(TasksList!$C$6:$C$25,MATCH(LEFT(B3067,SEARCH(" - ",B3067)-1)*1,TasksList!$B$6:$B$25,0),1)=0,"",INDEX(TasksList!$C$6:$C$25,MATCH(LEFT(B3067,SEARCH(" - ",B3067)-1)*1,TasksList!$B$6:$B$25,0),1)),""),"Task not found!")</f>
        <v/>
      </c>
      <c r="D3067" s="385"/>
      <c r="E3067" s="149"/>
      <c r="F3067" s="149"/>
      <c r="G3067" s="150"/>
    </row>
    <row r="3068" spans="2:7" x14ac:dyDescent="0.25">
      <c r="B3068" s="382"/>
      <c r="C3068" s="383" t="str">
        <f>IFERROR(IF(LEN(B3068)&gt;0,IF(INDEX(TasksList!$C$6:$C$25,MATCH(LEFT(B3068,SEARCH(" - ",B3068)-1)*1,TasksList!$B$6:$B$25,0),1)=0,"",INDEX(TasksList!$C$6:$C$25,MATCH(LEFT(B3068,SEARCH(" - ",B3068)-1)*1,TasksList!$B$6:$B$25,0),1)),""),"Task not found!")</f>
        <v/>
      </c>
      <c r="D3068" s="385"/>
      <c r="E3068" s="149"/>
      <c r="F3068" s="149"/>
      <c r="G3068" s="150"/>
    </row>
    <row r="3069" spans="2:7" x14ac:dyDescent="0.25">
      <c r="B3069" s="382"/>
      <c r="C3069" s="383" t="str">
        <f>IFERROR(IF(LEN(B3069)&gt;0,IF(INDEX(TasksList!$C$6:$C$25,MATCH(LEFT(B3069,SEARCH(" - ",B3069)-1)*1,TasksList!$B$6:$B$25,0),1)=0,"",INDEX(TasksList!$C$6:$C$25,MATCH(LEFT(B3069,SEARCH(" - ",B3069)-1)*1,TasksList!$B$6:$B$25,0),1)),""),"Task not found!")</f>
        <v/>
      </c>
      <c r="D3069" s="385"/>
      <c r="E3069" s="149"/>
      <c r="F3069" s="149"/>
      <c r="G3069" s="150"/>
    </row>
    <row r="3070" spans="2:7" x14ac:dyDescent="0.25">
      <c r="B3070" s="382"/>
      <c r="C3070" s="383" t="str">
        <f>IFERROR(IF(LEN(B3070)&gt;0,IF(INDEX(TasksList!$C$6:$C$25,MATCH(LEFT(B3070,SEARCH(" - ",B3070)-1)*1,TasksList!$B$6:$B$25,0),1)=0,"",INDEX(TasksList!$C$6:$C$25,MATCH(LEFT(B3070,SEARCH(" - ",B3070)-1)*1,TasksList!$B$6:$B$25,0),1)),""),"Task not found!")</f>
        <v/>
      </c>
      <c r="D3070" s="385"/>
      <c r="E3070" s="149"/>
      <c r="F3070" s="149"/>
      <c r="G3070" s="150"/>
    </row>
    <row r="3071" spans="2:7" x14ac:dyDescent="0.25">
      <c r="B3071" s="382"/>
      <c r="C3071" s="383" t="str">
        <f>IFERROR(IF(LEN(B3071)&gt;0,IF(INDEX(TasksList!$C$6:$C$25,MATCH(LEFT(B3071,SEARCH(" - ",B3071)-1)*1,TasksList!$B$6:$B$25,0),1)=0,"",INDEX(TasksList!$C$6:$C$25,MATCH(LEFT(B3071,SEARCH(" - ",B3071)-1)*1,TasksList!$B$6:$B$25,0),1)),""),"Task not found!")</f>
        <v/>
      </c>
      <c r="D3071" s="385"/>
      <c r="E3071" s="149"/>
      <c r="F3071" s="149"/>
      <c r="G3071" s="150"/>
    </row>
    <row r="3072" spans="2:7" x14ac:dyDescent="0.25">
      <c r="B3072" s="382"/>
      <c r="C3072" s="383" t="str">
        <f>IFERROR(IF(LEN(B3072)&gt;0,IF(INDEX(TasksList!$C$6:$C$25,MATCH(LEFT(B3072,SEARCH(" - ",B3072)-1)*1,TasksList!$B$6:$B$25,0),1)=0,"",INDEX(TasksList!$C$6:$C$25,MATCH(LEFT(B3072,SEARCH(" - ",B3072)-1)*1,TasksList!$B$6:$B$25,0),1)),""),"Task not found!")</f>
        <v/>
      </c>
      <c r="D3072" s="385"/>
      <c r="E3072" s="149"/>
      <c r="F3072" s="149"/>
      <c r="G3072" s="150"/>
    </row>
    <row r="3073" spans="2:7" x14ac:dyDescent="0.25">
      <c r="B3073" s="382"/>
      <c r="C3073" s="383" t="str">
        <f>IFERROR(IF(LEN(B3073)&gt;0,IF(INDEX(TasksList!$C$6:$C$25,MATCH(LEFT(B3073,SEARCH(" - ",B3073)-1)*1,TasksList!$B$6:$B$25,0),1)=0,"",INDEX(TasksList!$C$6:$C$25,MATCH(LEFT(B3073,SEARCH(" - ",B3073)-1)*1,TasksList!$B$6:$B$25,0),1)),""),"Task not found!")</f>
        <v/>
      </c>
      <c r="D3073" s="385"/>
      <c r="E3073" s="149"/>
      <c r="F3073" s="149"/>
      <c r="G3073" s="150"/>
    </row>
    <row r="3074" spans="2:7" x14ac:dyDescent="0.25">
      <c r="B3074" s="382"/>
      <c r="C3074" s="383" t="str">
        <f>IFERROR(IF(LEN(B3074)&gt;0,IF(INDEX(TasksList!$C$6:$C$25,MATCH(LEFT(B3074,SEARCH(" - ",B3074)-1)*1,TasksList!$B$6:$B$25,0),1)=0,"",INDEX(TasksList!$C$6:$C$25,MATCH(LEFT(B3074,SEARCH(" - ",B3074)-1)*1,TasksList!$B$6:$B$25,0),1)),""),"Task not found!")</f>
        <v/>
      </c>
      <c r="D3074" s="385"/>
      <c r="E3074" s="149"/>
      <c r="F3074" s="149"/>
      <c r="G3074" s="150"/>
    </row>
    <row r="3075" spans="2:7" x14ac:dyDescent="0.25">
      <c r="B3075" s="382"/>
      <c r="C3075" s="383" t="str">
        <f>IFERROR(IF(LEN(B3075)&gt;0,IF(INDEX(TasksList!$C$6:$C$25,MATCH(LEFT(B3075,SEARCH(" - ",B3075)-1)*1,TasksList!$B$6:$B$25,0),1)=0,"",INDEX(TasksList!$C$6:$C$25,MATCH(LEFT(B3075,SEARCH(" - ",B3075)-1)*1,TasksList!$B$6:$B$25,0),1)),""),"Task not found!")</f>
        <v/>
      </c>
      <c r="D3075" s="385"/>
      <c r="E3075" s="149"/>
      <c r="F3075" s="149"/>
      <c r="G3075" s="150"/>
    </row>
    <row r="3076" spans="2:7" x14ac:dyDescent="0.25">
      <c r="B3076" s="382"/>
      <c r="C3076" s="383" t="str">
        <f>IFERROR(IF(LEN(B3076)&gt;0,IF(INDEX(TasksList!$C$6:$C$25,MATCH(LEFT(B3076,SEARCH(" - ",B3076)-1)*1,TasksList!$B$6:$B$25,0),1)=0,"",INDEX(TasksList!$C$6:$C$25,MATCH(LEFT(B3076,SEARCH(" - ",B3076)-1)*1,TasksList!$B$6:$B$25,0),1)),""),"Task not found!")</f>
        <v/>
      </c>
      <c r="D3076" s="385"/>
      <c r="E3076" s="149"/>
      <c r="F3076" s="149"/>
      <c r="G3076" s="150"/>
    </row>
    <row r="3077" spans="2:7" x14ac:dyDescent="0.25">
      <c r="B3077" s="382"/>
      <c r="C3077" s="383" t="str">
        <f>IFERROR(IF(LEN(B3077)&gt;0,IF(INDEX(TasksList!$C$6:$C$25,MATCH(LEFT(B3077,SEARCH(" - ",B3077)-1)*1,TasksList!$B$6:$B$25,0),1)=0,"",INDEX(TasksList!$C$6:$C$25,MATCH(LEFT(B3077,SEARCH(" - ",B3077)-1)*1,TasksList!$B$6:$B$25,0),1)),""),"Task not found!")</f>
        <v/>
      </c>
      <c r="D3077" s="385"/>
      <c r="E3077" s="149"/>
      <c r="F3077" s="149"/>
      <c r="G3077" s="150"/>
    </row>
    <row r="3078" spans="2:7" x14ac:dyDescent="0.25">
      <c r="B3078" s="382"/>
      <c r="C3078" s="383" t="str">
        <f>IFERROR(IF(LEN(B3078)&gt;0,IF(INDEX(TasksList!$C$6:$C$25,MATCH(LEFT(B3078,SEARCH(" - ",B3078)-1)*1,TasksList!$B$6:$B$25,0),1)=0,"",INDEX(TasksList!$C$6:$C$25,MATCH(LEFT(B3078,SEARCH(" - ",B3078)-1)*1,TasksList!$B$6:$B$25,0),1)),""),"Task not found!")</f>
        <v/>
      </c>
      <c r="D3078" s="385"/>
      <c r="E3078" s="149"/>
      <c r="F3078" s="149"/>
      <c r="G3078" s="150"/>
    </row>
    <row r="3079" spans="2:7" x14ac:dyDescent="0.25">
      <c r="B3079" s="382"/>
      <c r="C3079" s="383" t="str">
        <f>IFERROR(IF(LEN(B3079)&gt;0,IF(INDEX(TasksList!$C$6:$C$25,MATCH(LEFT(B3079,SEARCH(" - ",B3079)-1)*1,TasksList!$B$6:$B$25,0),1)=0,"",INDEX(TasksList!$C$6:$C$25,MATCH(LEFT(B3079,SEARCH(" - ",B3079)-1)*1,TasksList!$B$6:$B$25,0),1)),""),"Task not found!")</f>
        <v/>
      </c>
      <c r="D3079" s="385"/>
      <c r="E3079" s="149"/>
      <c r="F3079" s="149"/>
      <c r="G3079" s="150"/>
    </row>
    <row r="3080" spans="2:7" x14ac:dyDescent="0.25">
      <c r="B3080" s="382"/>
      <c r="C3080" s="383" t="str">
        <f>IFERROR(IF(LEN(B3080)&gt;0,IF(INDEX(TasksList!$C$6:$C$25,MATCH(LEFT(B3080,SEARCH(" - ",B3080)-1)*1,TasksList!$B$6:$B$25,0),1)=0,"",INDEX(TasksList!$C$6:$C$25,MATCH(LEFT(B3080,SEARCH(" - ",B3080)-1)*1,TasksList!$B$6:$B$25,0),1)),""),"Task not found!")</f>
        <v/>
      </c>
      <c r="D3080" s="385"/>
      <c r="E3080" s="149"/>
      <c r="F3080" s="149"/>
      <c r="G3080" s="150"/>
    </row>
    <row r="3081" spans="2:7" x14ac:dyDescent="0.25">
      <c r="B3081" s="382"/>
      <c r="C3081" s="383" t="str">
        <f>IFERROR(IF(LEN(B3081)&gt;0,IF(INDEX(TasksList!$C$6:$C$25,MATCH(LEFT(B3081,SEARCH(" - ",B3081)-1)*1,TasksList!$B$6:$B$25,0),1)=0,"",INDEX(TasksList!$C$6:$C$25,MATCH(LEFT(B3081,SEARCH(" - ",B3081)-1)*1,TasksList!$B$6:$B$25,0),1)),""),"Task not found!")</f>
        <v/>
      </c>
      <c r="D3081" s="385"/>
      <c r="E3081" s="149"/>
      <c r="F3081" s="149"/>
      <c r="G3081" s="150"/>
    </row>
    <row r="3082" spans="2:7" x14ac:dyDescent="0.25">
      <c r="B3082" s="382"/>
      <c r="C3082" s="383" t="str">
        <f>IFERROR(IF(LEN(B3082)&gt;0,IF(INDEX(TasksList!$C$6:$C$25,MATCH(LEFT(B3082,SEARCH(" - ",B3082)-1)*1,TasksList!$B$6:$B$25,0),1)=0,"",INDEX(TasksList!$C$6:$C$25,MATCH(LEFT(B3082,SEARCH(" - ",B3082)-1)*1,TasksList!$B$6:$B$25,0),1)),""),"Task not found!")</f>
        <v/>
      </c>
      <c r="D3082" s="385"/>
      <c r="E3082" s="149"/>
      <c r="F3082" s="149"/>
      <c r="G3082" s="150"/>
    </row>
    <row r="3083" spans="2:7" x14ac:dyDescent="0.25">
      <c r="B3083" s="382"/>
      <c r="C3083" s="383" t="str">
        <f>IFERROR(IF(LEN(B3083)&gt;0,IF(INDEX(TasksList!$C$6:$C$25,MATCH(LEFT(B3083,SEARCH(" - ",B3083)-1)*1,TasksList!$B$6:$B$25,0),1)=0,"",INDEX(TasksList!$C$6:$C$25,MATCH(LEFT(B3083,SEARCH(" - ",B3083)-1)*1,TasksList!$B$6:$B$25,0),1)),""),"Task not found!")</f>
        <v/>
      </c>
      <c r="D3083" s="385"/>
      <c r="E3083" s="149"/>
      <c r="F3083" s="149"/>
      <c r="G3083" s="150"/>
    </row>
    <row r="3084" spans="2:7" x14ac:dyDescent="0.25">
      <c r="B3084" s="382"/>
      <c r="C3084" s="383" t="str">
        <f>IFERROR(IF(LEN(B3084)&gt;0,IF(INDEX(TasksList!$C$6:$C$25,MATCH(LEFT(B3084,SEARCH(" - ",B3084)-1)*1,TasksList!$B$6:$B$25,0),1)=0,"",INDEX(TasksList!$C$6:$C$25,MATCH(LEFT(B3084,SEARCH(" - ",B3084)-1)*1,TasksList!$B$6:$B$25,0),1)),""),"Task not found!")</f>
        <v/>
      </c>
      <c r="D3084" s="385"/>
      <c r="E3084" s="149"/>
      <c r="F3084" s="149"/>
      <c r="G3084" s="150"/>
    </row>
    <row r="3085" spans="2:7" x14ac:dyDescent="0.25">
      <c r="B3085" s="382"/>
      <c r="C3085" s="383" t="str">
        <f>IFERROR(IF(LEN(B3085)&gt;0,IF(INDEX(TasksList!$C$6:$C$25,MATCH(LEFT(B3085,SEARCH(" - ",B3085)-1)*1,TasksList!$B$6:$B$25,0),1)=0,"",INDEX(TasksList!$C$6:$C$25,MATCH(LEFT(B3085,SEARCH(" - ",B3085)-1)*1,TasksList!$B$6:$B$25,0),1)),""),"Task not found!")</f>
        <v/>
      </c>
      <c r="D3085" s="385"/>
      <c r="E3085" s="149"/>
      <c r="F3085" s="149"/>
      <c r="G3085" s="150"/>
    </row>
    <row r="3086" spans="2:7" x14ac:dyDescent="0.25">
      <c r="B3086" s="382"/>
      <c r="C3086" s="383" t="str">
        <f>IFERROR(IF(LEN(B3086)&gt;0,IF(INDEX(TasksList!$C$6:$C$25,MATCH(LEFT(B3086,SEARCH(" - ",B3086)-1)*1,TasksList!$B$6:$B$25,0),1)=0,"",INDEX(TasksList!$C$6:$C$25,MATCH(LEFT(B3086,SEARCH(" - ",B3086)-1)*1,TasksList!$B$6:$B$25,0),1)),""),"Task not found!")</f>
        <v/>
      </c>
      <c r="D3086" s="385"/>
      <c r="E3086" s="149"/>
      <c r="F3086" s="149"/>
      <c r="G3086" s="150"/>
    </row>
    <row r="3087" spans="2:7" x14ac:dyDescent="0.25">
      <c r="B3087" s="382"/>
      <c r="C3087" s="383" t="str">
        <f>IFERROR(IF(LEN(B3087)&gt;0,IF(INDEX(TasksList!$C$6:$C$25,MATCH(LEFT(B3087,SEARCH(" - ",B3087)-1)*1,TasksList!$B$6:$B$25,0),1)=0,"",INDEX(TasksList!$C$6:$C$25,MATCH(LEFT(B3087,SEARCH(" - ",B3087)-1)*1,TasksList!$B$6:$B$25,0),1)),""),"Task not found!")</f>
        <v/>
      </c>
      <c r="D3087" s="385"/>
      <c r="E3087" s="149"/>
      <c r="F3087" s="149"/>
      <c r="G3087" s="150"/>
    </row>
    <row r="3088" spans="2:7" x14ac:dyDescent="0.25">
      <c r="B3088" s="382"/>
      <c r="C3088" s="383" t="str">
        <f>IFERROR(IF(LEN(B3088)&gt;0,IF(INDEX(TasksList!$C$6:$C$25,MATCH(LEFT(B3088,SEARCH(" - ",B3088)-1)*1,TasksList!$B$6:$B$25,0),1)=0,"",INDEX(TasksList!$C$6:$C$25,MATCH(LEFT(B3088,SEARCH(" - ",B3088)-1)*1,TasksList!$B$6:$B$25,0),1)),""),"Task not found!")</f>
        <v/>
      </c>
      <c r="D3088" s="385"/>
      <c r="E3088" s="149"/>
      <c r="F3088" s="149"/>
      <c r="G3088" s="150"/>
    </row>
    <row r="3089" spans="2:7" x14ac:dyDescent="0.25">
      <c r="B3089" s="382"/>
      <c r="C3089" s="383" t="str">
        <f>IFERROR(IF(LEN(B3089)&gt;0,IF(INDEX(TasksList!$C$6:$C$25,MATCH(LEFT(B3089,SEARCH(" - ",B3089)-1)*1,TasksList!$B$6:$B$25,0),1)=0,"",INDEX(TasksList!$C$6:$C$25,MATCH(LEFT(B3089,SEARCH(" - ",B3089)-1)*1,TasksList!$B$6:$B$25,0),1)),""),"Task not found!")</f>
        <v/>
      </c>
      <c r="D3089" s="385"/>
      <c r="E3089" s="149"/>
      <c r="F3089" s="149"/>
      <c r="G3089" s="150"/>
    </row>
    <row r="3090" spans="2:7" x14ac:dyDescent="0.25">
      <c r="B3090" s="382"/>
      <c r="C3090" s="383" t="str">
        <f>IFERROR(IF(LEN(B3090)&gt;0,IF(INDEX(TasksList!$C$6:$C$25,MATCH(LEFT(B3090,SEARCH(" - ",B3090)-1)*1,TasksList!$B$6:$B$25,0),1)=0,"",INDEX(TasksList!$C$6:$C$25,MATCH(LEFT(B3090,SEARCH(" - ",B3090)-1)*1,TasksList!$B$6:$B$25,0),1)),""),"Task not found!")</f>
        <v/>
      </c>
      <c r="D3090" s="385"/>
      <c r="E3090" s="149"/>
      <c r="F3090" s="149"/>
      <c r="G3090" s="150"/>
    </row>
    <row r="3091" spans="2:7" x14ac:dyDescent="0.25">
      <c r="B3091" s="382"/>
      <c r="C3091" s="383" t="str">
        <f>IFERROR(IF(LEN(B3091)&gt;0,IF(INDEX(TasksList!$C$6:$C$25,MATCH(LEFT(B3091,SEARCH(" - ",B3091)-1)*1,TasksList!$B$6:$B$25,0),1)=0,"",INDEX(TasksList!$C$6:$C$25,MATCH(LEFT(B3091,SEARCH(" - ",B3091)-1)*1,TasksList!$B$6:$B$25,0),1)),""),"Task not found!")</f>
        <v/>
      </c>
      <c r="D3091" s="385"/>
      <c r="E3091" s="149"/>
      <c r="F3091" s="149"/>
      <c r="G3091" s="150"/>
    </row>
    <row r="3092" spans="2:7" x14ac:dyDescent="0.25">
      <c r="B3092" s="382"/>
      <c r="C3092" s="383" t="str">
        <f>IFERROR(IF(LEN(B3092)&gt;0,IF(INDEX(TasksList!$C$6:$C$25,MATCH(LEFT(B3092,SEARCH(" - ",B3092)-1)*1,TasksList!$B$6:$B$25,0),1)=0,"",INDEX(TasksList!$C$6:$C$25,MATCH(LEFT(B3092,SEARCH(" - ",B3092)-1)*1,TasksList!$B$6:$B$25,0),1)),""),"Task not found!")</f>
        <v/>
      </c>
      <c r="D3092" s="385"/>
      <c r="E3092" s="149"/>
      <c r="F3092" s="149"/>
      <c r="G3092" s="150"/>
    </row>
    <row r="3093" spans="2:7" x14ac:dyDescent="0.25">
      <c r="B3093" s="382"/>
      <c r="C3093" s="383" t="str">
        <f>IFERROR(IF(LEN(B3093)&gt;0,IF(INDEX(TasksList!$C$6:$C$25,MATCH(LEFT(B3093,SEARCH(" - ",B3093)-1)*1,TasksList!$B$6:$B$25,0),1)=0,"",INDEX(TasksList!$C$6:$C$25,MATCH(LEFT(B3093,SEARCH(" - ",B3093)-1)*1,TasksList!$B$6:$B$25,0),1)),""),"Task not found!")</f>
        <v/>
      </c>
      <c r="D3093" s="385"/>
      <c r="E3093" s="149"/>
      <c r="F3093" s="149"/>
      <c r="G3093" s="150"/>
    </row>
    <row r="3094" spans="2:7" x14ac:dyDescent="0.25">
      <c r="B3094" s="382"/>
      <c r="C3094" s="383" t="str">
        <f>IFERROR(IF(LEN(B3094)&gt;0,IF(INDEX(TasksList!$C$6:$C$25,MATCH(LEFT(B3094,SEARCH(" - ",B3094)-1)*1,TasksList!$B$6:$B$25,0),1)=0,"",INDEX(TasksList!$C$6:$C$25,MATCH(LEFT(B3094,SEARCH(" - ",B3094)-1)*1,TasksList!$B$6:$B$25,0),1)),""),"Task not found!")</f>
        <v/>
      </c>
      <c r="D3094" s="385"/>
      <c r="E3094" s="149"/>
      <c r="F3094" s="149"/>
      <c r="G3094" s="150"/>
    </row>
    <row r="3095" spans="2:7" x14ac:dyDescent="0.25">
      <c r="B3095" s="382"/>
      <c r="C3095" s="383" t="str">
        <f>IFERROR(IF(LEN(B3095)&gt;0,IF(INDEX(TasksList!$C$6:$C$25,MATCH(LEFT(B3095,SEARCH(" - ",B3095)-1)*1,TasksList!$B$6:$B$25,0),1)=0,"",INDEX(TasksList!$C$6:$C$25,MATCH(LEFT(B3095,SEARCH(" - ",B3095)-1)*1,TasksList!$B$6:$B$25,0),1)),""),"Task not found!")</f>
        <v/>
      </c>
      <c r="D3095" s="385"/>
      <c r="E3095" s="149"/>
      <c r="F3095" s="149"/>
      <c r="G3095" s="150"/>
    </row>
    <row r="3096" spans="2:7" x14ac:dyDescent="0.25">
      <c r="B3096" s="382"/>
      <c r="C3096" s="383" t="str">
        <f>IFERROR(IF(LEN(B3096)&gt;0,IF(INDEX(TasksList!$C$6:$C$25,MATCH(LEFT(B3096,SEARCH(" - ",B3096)-1)*1,TasksList!$B$6:$B$25,0),1)=0,"",INDEX(TasksList!$C$6:$C$25,MATCH(LEFT(B3096,SEARCH(" - ",B3096)-1)*1,TasksList!$B$6:$B$25,0),1)),""),"Task not found!")</f>
        <v/>
      </c>
      <c r="D3096" s="385"/>
      <c r="E3096" s="149"/>
      <c r="F3096" s="149"/>
      <c r="G3096" s="150"/>
    </row>
    <row r="3097" spans="2:7" x14ac:dyDescent="0.25">
      <c r="B3097" s="382"/>
      <c r="C3097" s="383" t="str">
        <f>IFERROR(IF(LEN(B3097)&gt;0,IF(INDEX(TasksList!$C$6:$C$25,MATCH(LEFT(B3097,SEARCH(" - ",B3097)-1)*1,TasksList!$B$6:$B$25,0),1)=0,"",INDEX(TasksList!$C$6:$C$25,MATCH(LEFT(B3097,SEARCH(" - ",B3097)-1)*1,TasksList!$B$6:$B$25,0),1)),""),"Task not found!")</f>
        <v/>
      </c>
      <c r="D3097" s="385"/>
      <c r="E3097" s="149"/>
      <c r="F3097" s="149"/>
      <c r="G3097" s="150"/>
    </row>
    <row r="3098" spans="2:7" x14ac:dyDescent="0.25">
      <c r="B3098" s="382"/>
      <c r="C3098" s="383" t="str">
        <f>IFERROR(IF(LEN(B3098)&gt;0,IF(INDEX(TasksList!$C$6:$C$25,MATCH(LEFT(B3098,SEARCH(" - ",B3098)-1)*1,TasksList!$B$6:$B$25,0),1)=0,"",INDEX(TasksList!$C$6:$C$25,MATCH(LEFT(B3098,SEARCH(" - ",B3098)-1)*1,TasksList!$B$6:$B$25,0),1)),""),"Task not found!")</f>
        <v/>
      </c>
      <c r="D3098" s="385"/>
      <c r="E3098" s="149"/>
      <c r="F3098" s="149"/>
      <c r="G3098" s="150"/>
    </row>
    <row r="3099" spans="2:7" x14ac:dyDescent="0.25">
      <c r="B3099" s="382"/>
      <c r="C3099" s="383" t="str">
        <f>IFERROR(IF(LEN(B3099)&gt;0,IF(INDEX(TasksList!$C$6:$C$25,MATCH(LEFT(B3099,SEARCH(" - ",B3099)-1)*1,TasksList!$B$6:$B$25,0),1)=0,"",INDEX(TasksList!$C$6:$C$25,MATCH(LEFT(B3099,SEARCH(" - ",B3099)-1)*1,TasksList!$B$6:$B$25,0),1)),""),"Task not found!")</f>
        <v/>
      </c>
      <c r="D3099" s="385"/>
      <c r="E3099" s="149"/>
      <c r="F3099" s="149"/>
      <c r="G3099" s="150"/>
    </row>
    <row r="3100" spans="2:7" x14ac:dyDescent="0.25">
      <c r="B3100" s="382"/>
      <c r="C3100" s="383" t="str">
        <f>IFERROR(IF(LEN(B3100)&gt;0,IF(INDEX(TasksList!$C$6:$C$25,MATCH(LEFT(B3100,SEARCH(" - ",B3100)-1)*1,TasksList!$B$6:$B$25,0),1)=0,"",INDEX(TasksList!$C$6:$C$25,MATCH(LEFT(B3100,SEARCH(" - ",B3100)-1)*1,TasksList!$B$6:$B$25,0),1)),""),"Task not found!")</f>
        <v/>
      </c>
      <c r="D3100" s="385"/>
      <c r="E3100" s="149"/>
      <c r="F3100" s="149"/>
      <c r="G3100" s="150"/>
    </row>
    <row r="3101" spans="2:7" x14ac:dyDescent="0.25">
      <c r="B3101" s="382"/>
      <c r="C3101" s="383" t="str">
        <f>IFERROR(IF(LEN(B3101)&gt;0,IF(INDEX(TasksList!$C$6:$C$25,MATCH(LEFT(B3101,SEARCH(" - ",B3101)-1)*1,TasksList!$B$6:$B$25,0),1)=0,"",INDEX(TasksList!$C$6:$C$25,MATCH(LEFT(B3101,SEARCH(" - ",B3101)-1)*1,TasksList!$B$6:$B$25,0),1)),""),"Task not found!")</f>
        <v/>
      </c>
      <c r="D3101" s="385"/>
      <c r="E3101" s="149"/>
      <c r="F3101" s="149"/>
      <c r="G3101" s="150"/>
    </row>
    <row r="3102" spans="2:7" x14ac:dyDescent="0.25">
      <c r="B3102" s="382"/>
      <c r="C3102" s="383" t="str">
        <f>IFERROR(IF(LEN(B3102)&gt;0,IF(INDEX(TasksList!$C$6:$C$25,MATCH(LEFT(B3102,SEARCH(" - ",B3102)-1)*1,TasksList!$B$6:$B$25,0),1)=0,"",INDEX(TasksList!$C$6:$C$25,MATCH(LEFT(B3102,SEARCH(" - ",B3102)-1)*1,TasksList!$B$6:$B$25,0),1)),""),"Task not found!")</f>
        <v/>
      </c>
      <c r="D3102" s="385"/>
      <c r="E3102" s="149"/>
      <c r="F3102" s="149"/>
      <c r="G3102" s="150"/>
    </row>
    <row r="3103" spans="2:7" x14ac:dyDescent="0.25">
      <c r="B3103" s="382"/>
      <c r="C3103" s="383" t="str">
        <f>IFERROR(IF(LEN(B3103)&gt;0,IF(INDEX(TasksList!$C$6:$C$25,MATCH(LEFT(B3103,SEARCH(" - ",B3103)-1)*1,TasksList!$B$6:$B$25,0),1)=0,"",INDEX(TasksList!$C$6:$C$25,MATCH(LEFT(B3103,SEARCH(" - ",B3103)-1)*1,TasksList!$B$6:$B$25,0),1)),""),"Task not found!")</f>
        <v/>
      </c>
      <c r="D3103" s="385"/>
      <c r="E3103" s="149"/>
      <c r="F3103" s="149"/>
      <c r="G3103" s="150"/>
    </row>
    <row r="3104" spans="2:7" x14ac:dyDescent="0.25">
      <c r="B3104" s="382"/>
      <c r="C3104" s="383" t="str">
        <f>IFERROR(IF(LEN(B3104)&gt;0,IF(INDEX(TasksList!$C$6:$C$25,MATCH(LEFT(B3104,SEARCH(" - ",B3104)-1)*1,TasksList!$B$6:$B$25,0),1)=0,"",INDEX(TasksList!$C$6:$C$25,MATCH(LEFT(B3104,SEARCH(" - ",B3104)-1)*1,TasksList!$B$6:$B$25,0),1)),""),"Task not found!")</f>
        <v/>
      </c>
      <c r="D3104" s="385"/>
      <c r="E3104" s="149"/>
      <c r="F3104" s="149"/>
      <c r="G3104" s="150"/>
    </row>
    <row r="3105" spans="2:7" x14ac:dyDescent="0.25">
      <c r="B3105" s="382"/>
      <c r="C3105" s="383" t="str">
        <f>IFERROR(IF(LEN(B3105)&gt;0,IF(INDEX(TasksList!$C$6:$C$25,MATCH(LEFT(B3105,SEARCH(" - ",B3105)-1)*1,TasksList!$B$6:$B$25,0),1)=0,"",INDEX(TasksList!$C$6:$C$25,MATCH(LEFT(B3105,SEARCH(" - ",B3105)-1)*1,TasksList!$B$6:$B$25,0),1)),""),"Task not found!")</f>
        <v/>
      </c>
      <c r="D3105" s="385"/>
      <c r="E3105" s="149"/>
      <c r="F3105" s="149"/>
      <c r="G3105" s="150"/>
    </row>
    <row r="3106" spans="2:7" x14ac:dyDescent="0.25">
      <c r="B3106" s="382"/>
      <c r="C3106" s="383" t="str">
        <f>IFERROR(IF(LEN(B3106)&gt;0,IF(INDEX(TasksList!$C$6:$C$25,MATCH(LEFT(B3106,SEARCH(" - ",B3106)-1)*1,TasksList!$B$6:$B$25,0),1)=0,"",INDEX(TasksList!$C$6:$C$25,MATCH(LEFT(B3106,SEARCH(" - ",B3106)-1)*1,TasksList!$B$6:$B$25,0),1)),""),"Task not found!")</f>
        <v/>
      </c>
      <c r="D3106" s="385"/>
      <c r="E3106" s="149"/>
      <c r="F3106" s="149"/>
      <c r="G3106" s="150"/>
    </row>
    <row r="3107" spans="2:7" x14ac:dyDescent="0.25">
      <c r="B3107" s="382"/>
      <c r="C3107" s="383" t="str">
        <f>IFERROR(IF(LEN(B3107)&gt;0,IF(INDEX(TasksList!$C$6:$C$25,MATCH(LEFT(B3107,SEARCH(" - ",B3107)-1)*1,TasksList!$B$6:$B$25,0),1)=0,"",INDEX(TasksList!$C$6:$C$25,MATCH(LEFT(B3107,SEARCH(" - ",B3107)-1)*1,TasksList!$B$6:$B$25,0),1)),""),"Task not found!")</f>
        <v/>
      </c>
      <c r="D3107" s="385"/>
      <c r="E3107" s="149"/>
      <c r="F3107" s="149"/>
      <c r="G3107" s="150"/>
    </row>
    <row r="3108" spans="2:7" x14ac:dyDescent="0.25">
      <c r="B3108" s="382"/>
      <c r="C3108" s="383" t="str">
        <f>IFERROR(IF(LEN(B3108)&gt;0,IF(INDEX(TasksList!$C$6:$C$25,MATCH(LEFT(B3108,SEARCH(" - ",B3108)-1)*1,TasksList!$B$6:$B$25,0),1)=0,"",INDEX(TasksList!$C$6:$C$25,MATCH(LEFT(B3108,SEARCH(" - ",B3108)-1)*1,TasksList!$B$6:$B$25,0),1)),""),"Task not found!")</f>
        <v/>
      </c>
      <c r="D3108" s="385"/>
      <c r="E3108" s="149"/>
      <c r="F3108" s="149"/>
      <c r="G3108" s="150"/>
    </row>
    <row r="3109" spans="2:7" x14ac:dyDescent="0.25">
      <c r="B3109" s="382"/>
      <c r="C3109" s="383" t="str">
        <f>IFERROR(IF(LEN(B3109)&gt;0,IF(INDEX(TasksList!$C$6:$C$25,MATCH(LEFT(B3109,SEARCH(" - ",B3109)-1)*1,TasksList!$B$6:$B$25,0),1)=0,"",INDEX(TasksList!$C$6:$C$25,MATCH(LEFT(B3109,SEARCH(" - ",B3109)-1)*1,TasksList!$B$6:$B$25,0),1)),""),"Task not found!")</f>
        <v/>
      </c>
      <c r="D3109" s="385"/>
      <c r="E3109" s="149"/>
      <c r="F3109" s="149"/>
      <c r="G3109" s="150"/>
    </row>
    <row r="3110" spans="2:7" x14ac:dyDescent="0.25">
      <c r="B3110" s="382"/>
      <c r="C3110" s="383" t="str">
        <f>IFERROR(IF(LEN(B3110)&gt;0,IF(INDEX(TasksList!$C$6:$C$25,MATCH(LEFT(B3110,SEARCH(" - ",B3110)-1)*1,TasksList!$B$6:$B$25,0),1)=0,"",INDEX(TasksList!$C$6:$C$25,MATCH(LEFT(B3110,SEARCH(" - ",B3110)-1)*1,TasksList!$B$6:$B$25,0),1)),""),"Task not found!")</f>
        <v/>
      </c>
      <c r="D3110" s="385"/>
      <c r="E3110" s="149"/>
      <c r="F3110" s="149"/>
      <c r="G3110" s="150"/>
    </row>
    <row r="3111" spans="2:7" x14ac:dyDescent="0.25">
      <c r="B3111" s="382"/>
      <c r="C3111" s="383" t="str">
        <f>IFERROR(IF(LEN(B3111)&gt;0,IF(INDEX(TasksList!$C$6:$C$25,MATCH(LEFT(B3111,SEARCH(" - ",B3111)-1)*1,TasksList!$B$6:$B$25,0),1)=0,"",INDEX(TasksList!$C$6:$C$25,MATCH(LEFT(B3111,SEARCH(" - ",B3111)-1)*1,TasksList!$B$6:$B$25,0),1)),""),"Task not found!")</f>
        <v/>
      </c>
      <c r="D3111" s="385"/>
      <c r="E3111" s="149"/>
      <c r="F3111" s="149"/>
      <c r="G3111" s="150"/>
    </row>
    <row r="3112" spans="2:7" x14ac:dyDescent="0.25">
      <c r="B3112" s="382"/>
      <c r="C3112" s="383" t="str">
        <f>IFERROR(IF(LEN(B3112)&gt;0,IF(INDEX(TasksList!$C$6:$C$25,MATCH(LEFT(B3112,SEARCH(" - ",B3112)-1)*1,TasksList!$B$6:$B$25,0),1)=0,"",INDEX(TasksList!$C$6:$C$25,MATCH(LEFT(B3112,SEARCH(" - ",B3112)-1)*1,TasksList!$B$6:$B$25,0),1)),""),"Task not found!")</f>
        <v/>
      </c>
      <c r="D3112" s="385"/>
      <c r="E3112" s="149"/>
      <c r="F3112" s="149"/>
      <c r="G3112" s="150"/>
    </row>
    <row r="3113" spans="2:7" x14ac:dyDescent="0.25">
      <c r="B3113" s="382"/>
      <c r="C3113" s="383" t="str">
        <f>IFERROR(IF(LEN(B3113)&gt;0,IF(INDEX(TasksList!$C$6:$C$25,MATCH(LEFT(B3113,SEARCH(" - ",B3113)-1)*1,TasksList!$B$6:$B$25,0),1)=0,"",INDEX(TasksList!$C$6:$C$25,MATCH(LEFT(B3113,SEARCH(" - ",B3113)-1)*1,TasksList!$B$6:$B$25,0),1)),""),"Task not found!")</f>
        <v/>
      </c>
      <c r="D3113" s="385"/>
      <c r="E3113" s="149"/>
      <c r="F3113" s="149"/>
      <c r="G3113" s="150"/>
    </row>
    <row r="3114" spans="2:7" x14ac:dyDescent="0.25">
      <c r="B3114" s="382"/>
      <c r="C3114" s="383" t="str">
        <f>IFERROR(IF(LEN(B3114)&gt;0,IF(INDEX(TasksList!$C$6:$C$25,MATCH(LEFT(B3114,SEARCH(" - ",B3114)-1)*1,TasksList!$B$6:$B$25,0),1)=0,"",INDEX(TasksList!$C$6:$C$25,MATCH(LEFT(B3114,SEARCH(" - ",B3114)-1)*1,TasksList!$B$6:$B$25,0),1)),""),"Task not found!")</f>
        <v/>
      </c>
      <c r="D3114" s="385"/>
      <c r="E3114" s="149"/>
      <c r="F3114" s="149"/>
      <c r="G3114" s="150"/>
    </row>
    <row r="3115" spans="2:7" x14ac:dyDescent="0.25">
      <c r="B3115" s="382"/>
      <c r="C3115" s="383" t="str">
        <f>IFERROR(IF(LEN(B3115)&gt;0,IF(INDEX(TasksList!$C$6:$C$25,MATCH(LEFT(B3115,SEARCH(" - ",B3115)-1)*1,TasksList!$B$6:$B$25,0),1)=0,"",INDEX(TasksList!$C$6:$C$25,MATCH(LEFT(B3115,SEARCH(" - ",B3115)-1)*1,TasksList!$B$6:$B$25,0),1)),""),"Task not found!")</f>
        <v/>
      </c>
      <c r="D3115" s="385"/>
      <c r="E3115" s="149"/>
      <c r="F3115" s="149"/>
      <c r="G3115" s="150"/>
    </row>
    <row r="3116" spans="2:7" x14ac:dyDescent="0.25">
      <c r="B3116" s="382"/>
      <c r="C3116" s="383" t="str">
        <f>IFERROR(IF(LEN(B3116)&gt;0,IF(INDEX(TasksList!$C$6:$C$25,MATCH(LEFT(B3116,SEARCH(" - ",B3116)-1)*1,TasksList!$B$6:$B$25,0),1)=0,"",INDEX(TasksList!$C$6:$C$25,MATCH(LEFT(B3116,SEARCH(" - ",B3116)-1)*1,TasksList!$B$6:$B$25,0),1)),""),"Task not found!")</f>
        <v/>
      </c>
      <c r="D3116" s="385"/>
      <c r="E3116" s="149"/>
      <c r="F3116" s="149"/>
      <c r="G3116" s="150"/>
    </row>
    <row r="3117" spans="2:7" x14ac:dyDescent="0.25">
      <c r="B3117" s="382"/>
      <c r="C3117" s="383" t="str">
        <f>IFERROR(IF(LEN(B3117)&gt;0,IF(INDEX(TasksList!$C$6:$C$25,MATCH(LEFT(B3117,SEARCH(" - ",B3117)-1)*1,TasksList!$B$6:$B$25,0),1)=0,"",INDEX(TasksList!$C$6:$C$25,MATCH(LEFT(B3117,SEARCH(" - ",B3117)-1)*1,TasksList!$B$6:$B$25,0),1)),""),"Task not found!")</f>
        <v/>
      </c>
      <c r="D3117" s="385"/>
      <c r="E3117" s="149"/>
      <c r="F3117" s="149"/>
      <c r="G3117" s="150"/>
    </row>
    <row r="3118" spans="2:7" x14ac:dyDescent="0.25">
      <c r="B3118" s="382"/>
      <c r="C3118" s="383" t="str">
        <f>IFERROR(IF(LEN(B3118)&gt;0,IF(INDEX(TasksList!$C$6:$C$25,MATCH(LEFT(B3118,SEARCH(" - ",B3118)-1)*1,TasksList!$B$6:$B$25,0),1)=0,"",INDEX(TasksList!$C$6:$C$25,MATCH(LEFT(B3118,SEARCH(" - ",B3118)-1)*1,TasksList!$B$6:$B$25,0),1)),""),"Task not found!")</f>
        <v/>
      </c>
      <c r="D3118" s="385"/>
      <c r="E3118" s="149"/>
      <c r="F3118" s="149"/>
      <c r="G3118" s="150"/>
    </row>
    <row r="3119" spans="2:7" x14ac:dyDescent="0.25">
      <c r="B3119" s="382"/>
      <c r="C3119" s="383" t="str">
        <f>IFERROR(IF(LEN(B3119)&gt;0,IF(INDEX(TasksList!$C$6:$C$25,MATCH(LEFT(B3119,SEARCH(" - ",B3119)-1)*1,TasksList!$B$6:$B$25,0),1)=0,"",INDEX(TasksList!$C$6:$C$25,MATCH(LEFT(B3119,SEARCH(" - ",B3119)-1)*1,TasksList!$B$6:$B$25,0),1)),""),"Task not found!")</f>
        <v/>
      </c>
      <c r="D3119" s="385"/>
      <c r="E3119" s="149"/>
      <c r="F3119" s="149"/>
      <c r="G3119" s="150"/>
    </row>
    <row r="3120" spans="2:7" x14ac:dyDescent="0.25">
      <c r="B3120" s="382"/>
      <c r="C3120" s="383" t="str">
        <f>IFERROR(IF(LEN(B3120)&gt;0,IF(INDEX(TasksList!$C$6:$C$25,MATCH(LEFT(B3120,SEARCH(" - ",B3120)-1)*1,TasksList!$B$6:$B$25,0),1)=0,"",INDEX(TasksList!$C$6:$C$25,MATCH(LEFT(B3120,SEARCH(" - ",B3120)-1)*1,TasksList!$B$6:$B$25,0),1)),""),"Task not found!")</f>
        <v/>
      </c>
      <c r="D3120" s="385"/>
      <c r="E3120" s="149"/>
      <c r="F3120" s="149"/>
      <c r="G3120" s="150"/>
    </row>
    <row r="3121" spans="2:7" x14ac:dyDescent="0.25">
      <c r="B3121" s="382"/>
      <c r="C3121" s="383" t="str">
        <f>IFERROR(IF(LEN(B3121)&gt;0,IF(INDEX(TasksList!$C$6:$C$25,MATCH(LEFT(B3121,SEARCH(" - ",B3121)-1)*1,TasksList!$B$6:$B$25,0),1)=0,"",INDEX(TasksList!$C$6:$C$25,MATCH(LEFT(B3121,SEARCH(" - ",B3121)-1)*1,TasksList!$B$6:$B$25,0),1)),""),"Task not found!")</f>
        <v/>
      </c>
      <c r="D3121" s="385"/>
      <c r="E3121" s="149"/>
      <c r="F3121" s="149"/>
      <c r="G3121" s="150"/>
    </row>
    <row r="3122" spans="2:7" x14ac:dyDescent="0.25">
      <c r="B3122" s="382"/>
      <c r="C3122" s="383" t="str">
        <f>IFERROR(IF(LEN(B3122)&gt;0,IF(INDEX(TasksList!$C$6:$C$25,MATCH(LEFT(B3122,SEARCH(" - ",B3122)-1)*1,TasksList!$B$6:$B$25,0),1)=0,"",INDEX(TasksList!$C$6:$C$25,MATCH(LEFT(B3122,SEARCH(" - ",B3122)-1)*1,TasksList!$B$6:$B$25,0),1)),""),"Task not found!")</f>
        <v/>
      </c>
      <c r="D3122" s="385"/>
      <c r="E3122" s="149"/>
      <c r="F3122" s="149"/>
      <c r="G3122" s="150"/>
    </row>
    <row r="3123" spans="2:7" x14ac:dyDescent="0.25">
      <c r="B3123" s="382"/>
      <c r="C3123" s="383" t="str">
        <f>IFERROR(IF(LEN(B3123)&gt;0,IF(INDEX(TasksList!$C$6:$C$25,MATCH(LEFT(B3123,SEARCH(" - ",B3123)-1)*1,TasksList!$B$6:$B$25,0),1)=0,"",INDEX(TasksList!$C$6:$C$25,MATCH(LEFT(B3123,SEARCH(" - ",B3123)-1)*1,TasksList!$B$6:$B$25,0),1)),""),"Task not found!")</f>
        <v/>
      </c>
      <c r="D3123" s="385"/>
      <c r="E3123" s="149"/>
      <c r="F3123" s="149"/>
      <c r="G3123" s="150"/>
    </row>
    <row r="3124" spans="2:7" x14ac:dyDescent="0.25">
      <c r="B3124" s="382"/>
      <c r="C3124" s="383" t="str">
        <f>IFERROR(IF(LEN(B3124)&gt;0,IF(INDEX(TasksList!$C$6:$C$25,MATCH(LEFT(B3124,SEARCH(" - ",B3124)-1)*1,TasksList!$B$6:$B$25,0),1)=0,"",INDEX(TasksList!$C$6:$C$25,MATCH(LEFT(B3124,SEARCH(" - ",B3124)-1)*1,TasksList!$B$6:$B$25,0),1)),""),"Task not found!")</f>
        <v/>
      </c>
      <c r="D3124" s="385"/>
      <c r="E3124" s="149"/>
      <c r="F3124" s="149"/>
      <c r="G3124" s="150"/>
    </row>
    <row r="3125" spans="2:7" x14ac:dyDescent="0.25">
      <c r="B3125" s="382"/>
      <c r="C3125" s="383" t="str">
        <f>IFERROR(IF(LEN(B3125)&gt;0,IF(INDEX(TasksList!$C$6:$C$25,MATCH(LEFT(B3125,SEARCH(" - ",B3125)-1)*1,TasksList!$B$6:$B$25,0),1)=0,"",INDEX(TasksList!$C$6:$C$25,MATCH(LEFT(B3125,SEARCH(" - ",B3125)-1)*1,TasksList!$B$6:$B$25,0),1)),""),"Task not found!")</f>
        <v/>
      </c>
      <c r="D3125" s="385"/>
      <c r="E3125" s="149"/>
      <c r="F3125" s="149"/>
      <c r="G3125" s="150"/>
    </row>
    <row r="3126" spans="2:7" x14ac:dyDescent="0.25">
      <c r="B3126" s="382"/>
      <c r="C3126" s="383" t="str">
        <f>IFERROR(IF(LEN(B3126)&gt;0,IF(INDEX(TasksList!$C$6:$C$25,MATCH(LEFT(B3126,SEARCH(" - ",B3126)-1)*1,TasksList!$B$6:$B$25,0),1)=0,"",INDEX(TasksList!$C$6:$C$25,MATCH(LEFT(B3126,SEARCH(" - ",B3126)-1)*1,TasksList!$B$6:$B$25,0),1)),""),"Task not found!")</f>
        <v/>
      </c>
      <c r="D3126" s="385"/>
      <c r="E3126" s="149"/>
      <c r="F3126" s="149"/>
      <c r="G3126" s="150"/>
    </row>
    <row r="3127" spans="2:7" x14ac:dyDescent="0.25">
      <c r="B3127" s="382"/>
      <c r="C3127" s="383" t="str">
        <f>IFERROR(IF(LEN(B3127)&gt;0,IF(INDEX(TasksList!$C$6:$C$25,MATCH(LEFT(B3127,SEARCH(" - ",B3127)-1)*1,TasksList!$B$6:$B$25,0),1)=0,"",INDEX(TasksList!$C$6:$C$25,MATCH(LEFT(B3127,SEARCH(" - ",B3127)-1)*1,TasksList!$B$6:$B$25,0),1)),""),"Task not found!")</f>
        <v/>
      </c>
      <c r="D3127" s="385"/>
      <c r="E3127" s="149"/>
      <c r="F3127" s="149"/>
      <c r="G3127" s="150"/>
    </row>
    <row r="3128" spans="2:7" x14ac:dyDescent="0.25">
      <c r="B3128" s="382"/>
      <c r="C3128" s="383" t="str">
        <f>IFERROR(IF(LEN(B3128)&gt;0,IF(INDEX(TasksList!$C$6:$C$25,MATCH(LEFT(B3128,SEARCH(" - ",B3128)-1)*1,TasksList!$B$6:$B$25,0),1)=0,"",INDEX(TasksList!$C$6:$C$25,MATCH(LEFT(B3128,SEARCH(" - ",B3128)-1)*1,TasksList!$B$6:$B$25,0),1)),""),"Task not found!")</f>
        <v/>
      </c>
      <c r="D3128" s="385"/>
      <c r="E3128" s="149"/>
      <c r="F3128" s="149"/>
      <c r="G3128" s="150"/>
    </row>
    <row r="3129" spans="2:7" x14ac:dyDescent="0.25">
      <c r="B3129" s="382"/>
      <c r="C3129" s="383" t="str">
        <f>IFERROR(IF(LEN(B3129)&gt;0,IF(INDEX(TasksList!$C$6:$C$25,MATCH(LEFT(B3129,SEARCH(" - ",B3129)-1)*1,TasksList!$B$6:$B$25,0),1)=0,"",INDEX(TasksList!$C$6:$C$25,MATCH(LEFT(B3129,SEARCH(" - ",B3129)-1)*1,TasksList!$B$6:$B$25,0),1)),""),"Task not found!")</f>
        <v/>
      </c>
      <c r="D3129" s="385"/>
      <c r="E3129" s="149"/>
      <c r="F3129" s="149"/>
      <c r="G3129" s="150"/>
    </row>
    <row r="3130" spans="2:7" x14ac:dyDescent="0.25">
      <c r="B3130" s="382"/>
      <c r="C3130" s="383" t="str">
        <f>IFERROR(IF(LEN(B3130)&gt;0,IF(INDEX(TasksList!$C$6:$C$25,MATCH(LEFT(B3130,SEARCH(" - ",B3130)-1)*1,TasksList!$B$6:$B$25,0),1)=0,"",INDEX(TasksList!$C$6:$C$25,MATCH(LEFT(B3130,SEARCH(" - ",B3130)-1)*1,TasksList!$B$6:$B$25,0),1)),""),"Task not found!")</f>
        <v/>
      </c>
      <c r="D3130" s="385"/>
      <c r="E3130" s="149"/>
      <c r="F3130" s="149"/>
      <c r="G3130" s="150"/>
    </row>
    <row r="3131" spans="2:7" x14ac:dyDescent="0.25">
      <c r="B3131" s="382"/>
      <c r="C3131" s="383" t="str">
        <f>IFERROR(IF(LEN(B3131)&gt;0,IF(INDEX(TasksList!$C$6:$C$25,MATCH(LEFT(B3131,SEARCH(" - ",B3131)-1)*1,TasksList!$B$6:$B$25,0),1)=0,"",INDEX(TasksList!$C$6:$C$25,MATCH(LEFT(B3131,SEARCH(" - ",B3131)-1)*1,TasksList!$B$6:$B$25,0),1)),""),"Task not found!")</f>
        <v/>
      </c>
      <c r="D3131" s="385"/>
      <c r="E3131" s="149"/>
      <c r="F3131" s="149"/>
      <c r="G3131" s="150"/>
    </row>
    <row r="3132" spans="2:7" x14ac:dyDescent="0.25">
      <c r="B3132" s="382"/>
      <c r="C3132" s="383" t="str">
        <f>IFERROR(IF(LEN(B3132)&gt;0,IF(INDEX(TasksList!$C$6:$C$25,MATCH(LEFT(B3132,SEARCH(" - ",B3132)-1)*1,TasksList!$B$6:$B$25,0),1)=0,"",INDEX(TasksList!$C$6:$C$25,MATCH(LEFT(B3132,SEARCH(" - ",B3132)-1)*1,TasksList!$B$6:$B$25,0),1)),""),"Task not found!")</f>
        <v/>
      </c>
      <c r="D3132" s="385"/>
      <c r="E3132" s="149"/>
      <c r="F3132" s="149"/>
      <c r="G3132" s="150"/>
    </row>
    <row r="3133" spans="2:7" x14ac:dyDescent="0.25">
      <c r="B3133" s="382"/>
      <c r="C3133" s="383" t="str">
        <f>IFERROR(IF(LEN(B3133)&gt;0,IF(INDEX(TasksList!$C$6:$C$25,MATCH(LEFT(B3133,SEARCH(" - ",B3133)-1)*1,TasksList!$B$6:$B$25,0),1)=0,"",INDEX(TasksList!$C$6:$C$25,MATCH(LEFT(B3133,SEARCH(" - ",B3133)-1)*1,TasksList!$B$6:$B$25,0),1)),""),"Task not found!")</f>
        <v/>
      </c>
      <c r="D3133" s="385"/>
      <c r="E3133" s="149"/>
      <c r="F3133" s="149"/>
      <c r="G3133" s="150"/>
    </row>
    <row r="3134" spans="2:7" x14ac:dyDescent="0.25">
      <c r="B3134" s="382"/>
      <c r="C3134" s="383" t="str">
        <f>IFERROR(IF(LEN(B3134)&gt;0,IF(INDEX(TasksList!$C$6:$C$25,MATCH(LEFT(B3134,SEARCH(" - ",B3134)-1)*1,TasksList!$B$6:$B$25,0),1)=0,"",INDEX(TasksList!$C$6:$C$25,MATCH(LEFT(B3134,SEARCH(" - ",B3134)-1)*1,TasksList!$B$6:$B$25,0),1)),""),"Task not found!")</f>
        <v/>
      </c>
      <c r="D3134" s="385"/>
      <c r="E3134" s="149"/>
      <c r="F3134" s="149"/>
      <c r="G3134" s="150"/>
    </row>
    <row r="3135" spans="2:7" x14ac:dyDescent="0.25">
      <c r="B3135" s="382"/>
      <c r="C3135" s="383" t="str">
        <f>IFERROR(IF(LEN(B3135)&gt;0,IF(INDEX(TasksList!$C$6:$C$25,MATCH(LEFT(B3135,SEARCH(" - ",B3135)-1)*1,TasksList!$B$6:$B$25,0),1)=0,"",INDEX(TasksList!$C$6:$C$25,MATCH(LEFT(B3135,SEARCH(" - ",B3135)-1)*1,TasksList!$B$6:$B$25,0),1)),""),"Task not found!")</f>
        <v/>
      </c>
      <c r="D3135" s="385"/>
      <c r="E3135" s="149"/>
      <c r="F3135" s="149"/>
      <c r="G3135" s="150"/>
    </row>
    <row r="3136" spans="2:7" x14ac:dyDescent="0.25">
      <c r="B3136" s="382"/>
      <c r="C3136" s="383" t="str">
        <f>IFERROR(IF(LEN(B3136)&gt;0,IF(INDEX(TasksList!$C$6:$C$25,MATCH(LEFT(B3136,SEARCH(" - ",B3136)-1)*1,TasksList!$B$6:$B$25,0),1)=0,"",INDEX(TasksList!$C$6:$C$25,MATCH(LEFT(B3136,SEARCH(" - ",B3136)-1)*1,TasksList!$B$6:$B$25,0),1)),""),"Task not found!")</f>
        <v/>
      </c>
      <c r="D3136" s="385"/>
      <c r="E3136" s="149"/>
      <c r="F3136" s="149"/>
      <c r="G3136" s="150"/>
    </row>
    <row r="3137" spans="2:7" x14ac:dyDescent="0.25">
      <c r="B3137" s="382"/>
      <c r="C3137" s="383" t="str">
        <f>IFERROR(IF(LEN(B3137)&gt;0,IF(INDEX(TasksList!$C$6:$C$25,MATCH(LEFT(B3137,SEARCH(" - ",B3137)-1)*1,TasksList!$B$6:$B$25,0),1)=0,"",INDEX(TasksList!$C$6:$C$25,MATCH(LEFT(B3137,SEARCH(" - ",B3137)-1)*1,TasksList!$B$6:$B$25,0),1)),""),"Task not found!")</f>
        <v/>
      </c>
      <c r="D3137" s="385"/>
      <c r="E3137" s="149"/>
      <c r="F3137" s="149"/>
      <c r="G3137" s="150"/>
    </row>
    <row r="3138" spans="2:7" x14ac:dyDescent="0.25">
      <c r="B3138" s="382"/>
      <c r="C3138" s="383" t="str">
        <f>IFERROR(IF(LEN(B3138)&gt;0,IF(INDEX(TasksList!$C$6:$C$25,MATCH(LEFT(B3138,SEARCH(" - ",B3138)-1)*1,TasksList!$B$6:$B$25,0),1)=0,"",INDEX(TasksList!$C$6:$C$25,MATCH(LEFT(B3138,SEARCH(" - ",B3138)-1)*1,TasksList!$B$6:$B$25,0),1)),""),"Task not found!")</f>
        <v/>
      </c>
      <c r="D3138" s="385"/>
      <c r="E3138" s="149"/>
      <c r="F3138" s="149"/>
      <c r="G3138" s="150"/>
    </row>
    <row r="3139" spans="2:7" x14ac:dyDescent="0.25">
      <c r="B3139" s="382"/>
      <c r="C3139" s="383" t="str">
        <f>IFERROR(IF(LEN(B3139)&gt;0,IF(INDEX(TasksList!$C$6:$C$25,MATCH(LEFT(B3139,SEARCH(" - ",B3139)-1)*1,TasksList!$B$6:$B$25,0),1)=0,"",INDEX(TasksList!$C$6:$C$25,MATCH(LEFT(B3139,SEARCH(" - ",B3139)-1)*1,TasksList!$B$6:$B$25,0),1)),""),"Task not found!")</f>
        <v/>
      </c>
      <c r="D3139" s="385"/>
      <c r="E3139" s="149"/>
      <c r="F3139" s="149"/>
      <c r="G3139" s="150"/>
    </row>
    <row r="3140" spans="2:7" x14ac:dyDescent="0.25">
      <c r="B3140" s="382"/>
      <c r="C3140" s="383" t="str">
        <f>IFERROR(IF(LEN(B3140)&gt;0,IF(INDEX(TasksList!$C$6:$C$25,MATCH(LEFT(B3140,SEARCH(" - ",B3140)-1)*1,TasksList!$B$6:$B$25,0),1)=0,"",INDEX(TasksList!$C$6:$C$25,MATCH(LEFT(B3140,SEARCH(" - ",B3140)-1)*1,TasksList!$B$6:$B$25,0),1)),""),"Task not found!")</f>
        <v/>
      </c>
      <c r="D3140" s="385"/>
      <c r="E3140" s="149"/>
      <c r="F3140" s="149"/>
      <c r="G3140" s="150"/>
    </row>
    <row r="3141" spans="2:7" x14ac:dyDescent="0.25">
      <c r="B3141" s="382"/>
      <c r="C3141" s="383" t="str">
        <f>IFERROR(IF(LEN(B3141)&gt;0,IF(INDEX(TasksList!$C$6:$C$25,MATCH(LEFT(B3141,SEARCH(" - ",B3141)-1)*1,TasksList!$B$6:$B$25,0),1)=0,"",INDEX(TasksList!$C$6:$C$25,MATCH(LEFT(B3141,SEARCH(" - ",B3141)-1)*1,TasksList!$B$6:$B$25,0),1)),""),"Task not found!")</f>
        <v/>
      </c>
      <c r="D3141" s="385"/>
      <c r="E3141" s="149"/>
      <c r="F3141" s="149"/>
      <c r="G3141" s="150"/>
    </row>
    <row r="3142" spans="2:7" x14ac:dyDescent="0.25">
      <c r="B3142" s="382"/>
      <c r="C3142" s="383" t="str">
        <f>IFERROR(IF(LEN(B3142)&gt;0,IF(INDEX(TasksList!$C$6:$C$25,MATCH(LEFT(B3142,SEARCH(" - ",B3142)-1)*1,TasksList!$B$6:$B$25,0),1)=0,"",INDEX(TasksList!$C$6:$C$25,MATCH(LEFT(B3142,SEARCH(" - ",B3142)-1)*1,TasksList!$B$6:$B$25,0),1)),""),"Task not found!")</f>
        <v/>
      </c>
      <c r="D3142" s="385"/>
      <c r="E3142" s="149"/>
      <c r="F3142" s="149"/>
      <c r="G3142" s="150"/>
    </row>
    <row r="3143" spans="2:7" x14ac:dyDescent="0.25">
      <c r="B3143" s="382"/>
      <c r="C3143" s="383" t="str">
        <f>IFERROR(IF(LEN(B3143)&gt;0,IF(INDEX(TasksList!$C$6:$C$25,MATCH(LEFT(B3143,SEARCH(" - ",B3143)-1)*1,TasksList!$B$6:$B$25,0),1)=0,"",INDEX(TasksList!$C$6:$C$25,MATCH(LEFT(B3143,SEARCH(" - ",B3143)-1)*1,TasksList!$B$6:$B$25,0),1)),""),"Task not found!")</f>
        <v/>
      </c>
      <c r="D3143" s="385"/>
      <c r="E3143" s="149"/>
      <c r="F3143" s="149"/>
      <c r="G3143" s="150"/>
    </row>
    <row r="3144" spans="2:7" x14ac:dyDescent="0.25">
      <c r="B3144" s="382"/>
      <c r="C3144" s="383" t="str">
        <f>IFERROR(IF(LEN(B3144)&gt;0,IF(INDEX(TasksList!$C$6:$C$25,MATCH(LEFT(B3144,SEARCH(" - ",B3144)-1)*1,TasksList!$B$6:$B$25,0),1)=0,"",INDEX(TasksList!$C$6:$C$25,MATCH(LEFT(B3144,SEARCH(" - ",B3144)-1)*1,TasksList!$B$6:$B$25,0),1)),""),"Task not found!")</f>
        <v/>
      </c>
      <c r="D3144" s="385"/>
      <c r="E3144" s="149"/>
      <c r="F3144" s="149"/>
      <c r="G3144" s="150"/>
    </row>
    <row r="3145" spans="2:7" x14ac:dyDescent="0.25">
      <c r="B3145" s="382"/>
      <c r="C3145" s="383" t="str">
        <f>IFERROR(IF(LEN(B3145)&gt;0,IF(INDEX(TasksList!$C$6:$C$25,MATCH(LEFT(B3145,SEARCH(" - ",B3145)-1)*1,TasksList!$B$6:$B$25,0),1)=0,"",INDEX(TasksList!$C$6:$C$25,MATCH(LEFT(B3145,SEARCH(" - ",B3145)-1)*1,TasksList!$B$6:$B$25,0),1)),""),"Task not found!")</f>
        <v/>
      </c>
      <c r="D3145" s="385"/>
      <c r="E3145" s="149"/>
      <c r="F3145" s="149"/>
      <c r="G3145" s="150"/>
    </row>
    <row r="3146" spans="2:7" x14ac:dyDescent="0.25">
      <c r="B3146" s="382"/>
      <c r="C3146" s="383" t="str">
        <f>IFERROR(IF(LEN(B3146)&gt;0,IF(INDEX(TasksList!$C$6:$C$25,MATCH(LEFT(B3146,SEARCH(" - ",B3146)-1)*1,TasksList!$B$6:$B$25,0),1)=0,"",INDEX(TasksList!$C$6:$C$25,MATCH(LEFT(B3146,SEARCH(" - ",B3146)-1)*1,TasksList!$B$6:$B$25,0),1)),""),"Task not found!")</f>
        <v/>
      </c>
      <c r="D3146" s="385"/>
      <c r="E3146" s="149"/>
      <c r="F3146" s="149"/>
      <c r="G3146" s="150"/>
    </row>
    <row r="3147" spans="2:7" x14ac:dyDescent="0.25">
      <c r="B3147" s="382"/>
      <c r="C3147" s="383" t="str">
        <f>IFERROR(IF(LEN(B3147)&gt;0,IF(INDEX(TasksList!$C$6:$C$25,MATCH(LEFT(B3147,SEARCH(" - ",B3147)-1)*1,TasksList!$B$6:$B$25,0),1)=0,"",INDEX(TasksList!$C$6:$C$25,MATCH(LEFT(B3147,SEARCH(" - ",B3147)-1)*1,TasksList!$B$6:$B$25,0),1)),""),"Task not found!")</f>
        <v/>
      </c>
      <c r="D3147" s="385"/>
      <c r="E3147" s="149"/>
      <c r="F3147" s="149"/>
      <c r="G3147" s="150"/>
    </row>
    <row r="3148" spans="2:7" x14ac:dyDescent="0.25">
      <c r="B3148" s="382"/>
      <c r="C3148" s="383" t="str">
        <f>IFERROR(IF(LEN(B3148)&gt;0,IF(INDEX(TasksList!$C$6:$C$25,MATCH(LEFT(B3148,SEARCH(" - ",B3148)-1)*1,TasksList!$B$6:$B$25,0),1)=0,"",INDEX(TasksList!$C$6:$C$25,MATCH(LEFT(B3148,SEARCH(" - ",B3148)-1)*1,TasksList!$B$6:$B$25,0),1)),""),"Task not found!")</f>
        <v/>
      </c>
      <c r="D3148" s="385"/>
      <c r="E3148" s="149"/>
      <c r="F3148" s="149"/>
      <c r="G3148" s="150"/>
    </row>
    <row r="3149" spans="2:7" x14ac:dyDescent="0.25">
      <c r="B3149" s="382"/>
      <c r="C3149" s="383" t="str">
        <f>IFERROR(IF(LEN(B3149)&gt;0,IF(INDEX(TasksList!$C$6:$C$25,MATCH(LEFT(B3149,SEARCH(" - ",B3149)-1)*1,TasksList!$B$6:$B$25,0),1)=0,"",INDEX(TasksList!$C$6:$C$25,MATCH(LEFT(B3149,SEARCH(" - ",B3149)-1)*1,TasksList!$B$6:$B$25,0),1)),""),"Task not found!")</f>
        <v/>
      </c>
      <c r="D3149" s="385"/>
      <c r="E3149" s="149"/>
      <c r="F3149" s="149"/>
      <c r="G3149" s="150"/>
    </row>
    <row r="3150" spans="2:7" x14ac:dyDescent="0.25">
      <c r="B3150" s="382"/>
      <c r="C3150" s="383" t="str">
        <f>IFERROR(IF(LEN(B3150)&gt;0,IF(INDEX(TasksList!$C$6:$C$25,MATCH(LEFT(B3150,SEARCH(" - ",B3150)-1)*1,TasksList!$B$6:$B$25,0),1)=0,"",INDEX(TasksList!$C$6:$C$25,MATCH(LEFT(B3150,SEARCH(" - ",B3150)-1)*1,TasksList!$B$6:$B$25,0),1)),""),"Task not found!")</f>
        <v/>
      </c>
      <c r="D3150" s="385"/>
      <c r="E3150" s="149"/>
      <c r="F3150" s="149"/>
      <c r="G3150" s="150"/>
    </row>
    <row r="3151" spans="2:7" x14ac:dyDescent="0.25">
      <c r="B3151" s="382"/>
      <c r="C3151" s="383" t="str">
        <f>IFERROR(IF(LEN(B3151)&gt;0,IF(INDEX(TasksList!$C$6:$C$25,MATCH(LEFT(B3151,SEARCH(" - ",B3151)-1)*1,TasksList!$B$6:$B$25,0),1)=0,"",INDEX(TasksList!$C$6:$C$25,MATCH(LEFT(B3151,SEARCH(" - ",B3151)-1)*1,TasksList!$B$6:$B$25,0),1)),""),"Task not found!")</f>
        <v/>
      </c>
      <c r="D3151" s="385"/>
      <c r="E3151" s="149"/>
      <c r="F3151" s="149"/>
      <c r="G3151" s="150"/>
    </row>
    <row r="3152" spans="2:7" x14ac:dyDescent="0.25">
      <c r="B3152" s="382"/>
      <c r="C3152" s="383" t="str">
        <f>IFERROR(IF(LEN(B3152)&gt;0,IF(INDEX(TasksList!$C$6:$C$25,MATCH(LEFT(B3152,SEARCH(" - ",B3152)-1)*1,TasksList!$B$6:$B$25,0),1)=0,"",INDEX(TasksList!$C$6:$C$25,MATCH(LEFT(B3152,SEARCH(" - ",B3152)-1)*1,TasksList!$B$6:$B$25,0),1)),""),"Task not found!")</f>
        <v/>
      </c>
      <c r="D3152" s="385"/>
      <c r="E3152" s="149"/>
      <c r="F3152" s="149"/>
      <c r="G3152" s="150"/>
    </row>
    <row r="3153" spans="2:7" x14ac:dyDescent="0.25">
      <c r="B3153" s="382"/>
      <c r="C3153" s="383" t="str">
        <f>IFERROR(IF(LEN(B3153)&gt;0,IF(INDEX(TasksList!$C$6:$C$25,MATCH(LEFT(B3153,SEARCH(" - ",B3153)-1)*1,TasksList!$B$6:$B$25,0),1)=0,"",INDEX(TasksList!$C$6:$C$25,MATCH(LEFT(B3153,SEARCH(" - ",B3153)-1)*1,TasksList!$B$6:$B$25,0),1)),""),"Task not found!")</f>
        <v/>
      </c>
      <c r="D3153" s="385"/>
      <c r="E3153" s="149"/>
      <c r="F3153" s="149"/>
      <c r="G3153" s="150"/>
    </row>
    <row r="3154" spans="2:7" x14ac:dyDescent="0.25">
      <c r="B3154" s="382"/>
      <c r="C3154" s="383" t="str">
        <f>IFERROR(IF(LEN(B3154)&gt;0,IF(INDEX(TasksList!$C$6:$C$25,MATCH(LEFT(B3154,SEARCH(" - ",B3154)-1)*1,TasksList!$B$6:$B$25,0),1)=0,"",INDEX(TasksList!$C$6:$C$25,MATCH(LEFT(B3154,SEARCH(" - ",B3154)-1)*1,TasksList!$B$6:$B$25,0),1)),""),"Task not found!")</f>
        <v/>
      </c>
      <c r="D3154" s="385"/>
      <c r="E3154" s="149"/>
      <c r="F3154" s="149"/>
      <c r="G3154" s="150"/>
    </row>
    <row r="3155" spans="2:7" x14ac:dyDescent="0.25">
      <c r="B3155" s="382"/>
      <c r="C3155" s="383" t="str">
        <f>IFERROR(IF(LEN(B3155)&gt;0,IF(INDEX(TasksList!$C$6:$C$25,MATCH(LEFT(B3155,SEARCH(" - ",B3155)-1)*1,TasksList!$B$6:$B$25,0),1)=0,"",INDEX(TasksList!$C$6:$C$25,MATCH(LEFT(B3155,SEARCH(" - ",B3155)-1)*1,TasksList!$B$6:$B$25,0),1)),""),"Task not found!")</f>
        <v/>
      </c>
      <c r="D3155" s="385"/>
      <c r="E3155" s="149"/>
      <c r="F3155" s="149"/>
      <c r="G3155" s="150"/>
    </row>
    <row r="3156" spans="2:7" x14ac:dyDescent="0.25">
      <c r="B3156" s="382"/>
      <c r="C3156" s="383" t="str">
        <f>IFERROR(IF(LEN(B3156)&gt;0,IF(INDEX(TasksList!$C$6:$C$25,MATCH(LEFT(B3156,SEARCH(" - ",B3156)-1)*1,TasksList!$B$6:$B$25,0),1)=0,"",INDEX(TasksList!$C$6:$C$25,MATCH(LEFT(B3156,SEARCH(" - ",B3156)-1)*1,TasksList!$B$6:$B$25,0),1)),""),"Task not found!")</f>
        <v/>
      </c>
      <c r="D3156" s="385"/>
      <c r="E3156" s="149"/>
      <c r="F3156" s="149"/>
      <c r="G3156" s="150"/>
    </row>
    <row r="3157" spans="2:7" x14ac:dyDescent="0.25">
      <c r="B3157" s="382"/>
      <c r="C3157" s="383" t="str">
        <f>IFERROR(IF(LEN(B3157)&gt;0,IF(INDEX(TasksList!$C$6:$C$25,MATCH(LEFT(B3157,SEARCH(" - ",B3157)-1)*1,TasksList!$B$6:$B$25,0),1)=0,"",INDEX(TasksList!$C$6:$C$25,MATCH(LEFT(B3157,SEARCH(" - ",B3157)-1)*1,TasksList!$B$6:$B$25,0),1)),""),"Task not found!")</f>
        <v/>
      </c>
      <c r="D3157" s="385"/>
      <c r="E3157" s="149"/>
      <c r="F3157" s="149"/>
      <c r="G3157" s="150"/>
    </row>
    <row r="3158" spans="2:7" x14ac:dyDescent="0.25">
      <c r="B3158" s="382"/>
      <c r="C3158" s="383" t="str">
        <f>IFERROR(IF(LEN(B3158)&gt;0,IF(INDEX(TasksList!$C$6:$C$25,MATCH(LEFT(B3158,SEARCH(" - ",B3158)-1)*1,TasksList!$B$6:$B$25,0),1)=0,"",INDEX(TasksList!$C$6:$C$25,MATCH(LEFT(B3158,SEARCH(" - ",B3158)-1)*1,TasksList!$B$6:$B$25,0),1)),""),"Task not found!")</f>
        <v/>
      </c>
      <c r="D3158" s="385"/>
      <c r="E3158" s="149"/>
      <c r="F3158" s="149"/>
      <c r="G3158" s="150"/>
    </row>
    <row r="3159" spans="2:7" x14ac:dyDescent="0.25">
      <c r="B3159" s="382"/>
      <c r="C3159" s="383" t="str">
        <f>IFERROR(IF(LEN(B3159)&gt;0,IF(INDEX(TasksList!$C$6:$C$25,MATCH(LEFT(B3159,SEARCH(" - ",B3159)-1)*1,TasksList!$B$6:$B$25,0),1)=0,"",INDEX(TasksList!$C$6:$C$25,MATCH(LEFT(B3159,SEARCH(" - ",B3159)-1)*1,TasksList!$B$6:$B$25,0),1)),""),"Task not found!")</f>
        <v/>
      </c>
      <c r="D3159" s="385"/>
      <c r="E3159" s="149"/>
      <c r="F3159" s="149"/>
      <c r="G3159" s="150"/>
    </row>
    <row r="3160" spans="2:7" x14ac:dyDescent="0.25">
      <c r="B3160" s="382"/>
      <c r="C3160" s="383" t="str">
        <f>IFERROR(IF(LEN(B3160)&gt;0,IF(INDEX(TasksList!$C$6:$C$25,MATCH(LEFT(B3160,SEARCH(" - ",B3160)-1)*1,TasksList!$B$6:$B$25,0),1)=0,"",INDEX(TasksList!$C$6:$C$25,MATCH(LEFT(B3160,SEARCH(" - ",B3160)-1)*1,TasksList!$B$6:$B$25,0),1)),""),"Task not found!")</f>
        <v/>
      </c>
      <c r="D3160" s="385"/>
      <c r="E3160" s="149"/>
      <c r="F3160" s="149"/>
      <c r="G3160" s="150"/>
    </row>
    <row r="3161" spans="2:7" x14ac:dyDescent="0.25">
      <c r="B3161" s="382"/>
      <c r="C3161" s="383" t="str">
        <f>IFERROR(IF(LEN(B3161)&gt;0,IF(INDEX(TasksList!$C$6:$C$25,MATCH(LEFT(B3161,SEARCH(" - ",B3161)-1)*1,TasksList!$B$6:$B$25,0),1)=0,"",INDEX(TasksList!$C$6:$C$25,MATCH(LEFT(B3161,SEARCH(" - ",B3161)-1)*1,TasksList!$B$6:$B$25,0),1)),""),"Task not found!")</f>
        <v/>
      </c>
      <c r="D3161" s="385"/>
      <c r="E3161" s="149"/>
      <c r="F3161" s="149"/>
      <c r="G3161" s="150"/>
    </row>
    <row r="3162" spans="2:7" x14ac:dyDescent="0.25">
      <c r="B3162" s="382"/>
      <c r="C3162" s="383" t="str">
        <f>IFERROR(IF(LEN(B3162)&gt;0,IF(INDEX(TasksList!$C$6:$C$25,MATCH(LEFT(B3162,SEARCH(" - ",B3162)-1)*1,TasksList!$B$6:$B$25,0),1)=0,"",INDEX(TasksList!$C$6:$C$25,MATCH(LEFT(B3162,SEARCH(" - ",B3162)-1)*1,TasksList!$B$6:$B$25,0),1)),""),"Task not found!")</f>
        <v/>
      </c>
      <c r="D3162" s="385"/>
      <c r="E3162" s="149"/>
      <c r="F3162" s="149"/>
      <c r="G3162" s="150"/>
    </row>
    <row r="3163" spans="2:7" x14ac:dyDescent="0.25">
      <c r="B3163" s="382"/>
      <c r="C3163" s="383" t="str">
        <f>IFERROR(IF(LEN(B3163)&gt;0,IF(INDEX(TasksList!$C$6:$C$25,MATCH(LEFT(B3163,SEARCH(" - ",B3163)-1)*1,TasksList!$B$6:$B$25,0),1)=0,"",INDEX(TasksList!$C$6:$C$25,MATCH(LEFT(B3163,SEARCH(" - ",B3163)-1)*1,TasksList!$B$6:$B$25,0),1)),""),"Task not found!")</f>
        <v/>
      </c>
      <c r="D3163" s="385"/>
      <c r="E3163" s="149"/>
      <c r="F3163" s="149"/>
      <c r="G3163" s="150"/>
    </row>
    <row r="3164" spans="2:7" x14ac:dyDescent="0.25">
      <c r="B3164" s="382"/>
      <c r="C3164" s="383" t="str">
        <f>IFERROR(IF(LEN(B3164)&gt;0,IF(INDEX(TasksList!$C$6:$C$25,MATCH(LEFT(B3164,SEARCH(" - ",B3164)-1)*1,TasksList!$B$6:$B$25,0),1)=0,"",INDEX(TasksList!$C$6:$C$25,MATCH(LEFT(B3164,SEARCH(" - ",B3164)-1)*1,TasksList!$B$6:$B$25,0),1)),""),"Task not found!")</f>
        <v/>
      </c>
      <c r="D3164" s="385"/>
      <c r="E3164" s="149"/>
      <c r="F3164" s="149"/>
      <c r="G3164" s="150"/>
    </row>
    <row r="3165" spans="2:7" x14ac:dyDescent="0.25">
      <c r="B3165" s="382"/>
      <c r="C3165" s="383" t="str">
        <f>IFERROR(IF(LEN(B3165)&gt;0,IF(INDEX(TasksList!$C$6:$C$25,MATCH(LEFT(B3165,SEARCH(" - ",B3165)-1)*1,TasksList!$B$6:$B$25,0),1)=0,"",INDEX(TasksList!$C$6:$C$25,MATCH(LEFT(B3165,SEARCH(" - ",B3165)-1)*1,TasksList!$B$6:$B$25,0),1)),""),"Task not found!")</f>
        <v/>
      </c>
      <c r="D3165" s="385"/>
      <c r="E3165" s="149"/>
      <c r="F3165" s="149"/>
      <c r="G3165" s="150"/>
    </row>
    <row r="3166" spans="2:7" x14ac:dyDescent="0.25">
      <c r="B3166" s="382"/>
      <c r="C3166" s="383" t="str">
        <f>IFERROR(IF(LEN(B3166)&gt;0,IF(INDEX(TasksList!$C$6:$C$25,MATCH(LEFT(B3166,SEARCH(" - ",B3166)-1)*1,TasksList!$B$6:$B$25,0),1)=0,"",INDEX(TasksList!$C$6:$C$25,MATCH(LEFT(B3166,SEARCH(" - ",B3166)-1)*1,TasksList!$B$6:$B$25,0),1)),""),"Task not found!")</f>
        <v/>
      </c>
      <c r="D3166" s="385"/>
      <c r="E3166" s="149"/>
      <c r="F3166" s="149"/>
      <c r="G3166" s="150"/>
    </row>
    <row r="3167" spans="2:7" x14ac:dyDescent="0.25">
      <c r="B3167" s="382"/>
      <c r="C3167" s="383" t="str">
        <f>IFERROR(IF(LEN(B3167)&gt;0,IF(INDEX(TasksList!$C$6:$C$25,MATCH(LEFT(B3167,SEARCH(" - ",B3167)-1)*1,TasksList!$B$6:$B$25,0),1)=0,"",INDEX(TasksList!$C$6:$C$25,MATCH(LEFT(B3167,SEARCH(" - ",B3167)-1)*1,TasksList!$B$6:$B$25,0),1)),""),"Task not found!")</f>
        <v/>
      </c>
      <c r="D3167" s="385"/>
      <c r="E3167" s="149"/>
      <c r="F3167" s="149"/>
      <c r="G3167" s="150"/>
    </row>
    <row r="3168" spans="2:7" x14ac:dyDescent="0.25">
      <c r="B3168" s="382"/>
      <c r="C3168" s="383" t="str">
        <f>IFERROR(IF(LEN(B3168)&gt;0,IF(INDEX(TasksList!$C$6:$C$25,MATCH(LEFT(B3168,SEARCH(" - ",B3168)-1)*1,TasksList!$B$6:$B$25,0),1)=0,"",INDEX(TasksList!$C$6:$C$25,MATCH(LEFT(B3168,SEARCH(" - ",B3168)-1)*1,TasksList!$B$6:$B$25,0),1)),""),"Task not found!")</f>
        <v/>
      </c>
      <c r="D3168" s="385"/>
      <c r="E3168" s="149"/>
      <c r="F3168" s="149"/>
      <c r="G3168" s="150"/>
    </row>
    <row r="3169" spans="2:7" x14ac:dyDescent="0.25">
      <c r="B3169" s="382"/>
      <c r="C3169" s="383" t="str">
        <f>IFERROR(IF(LEN(B3169)&gt;0,IF(INDEX(TasksList!$C$6:$C$25,MATCH(LEFT(B3169,SEARCH(" - ",B3169)-1)*1,TasksList!$B$6:$B$25,0),1)=0,"",INDEX(TasksList!$C$6:$C$25,MATCH(LEFT(B3169,SEARCH(" - ",B3169)-1)*1,TasksList!$B$6:$B$25,0),1)),""),"Task not found!")</f>
        <v/>
      </c>
      <c r="D3169" s="385"/>
      <c r="E3169" s="149"/>
      <c r="F3169" s="149"/>
      <c r="G3169" s="150"/>
    </row>
    <row r="3170" spans="2:7" x14ac:dyDescent="0.25">
      <c r="B3170" s="382"/>
      <c r="C3170" s="383" t="str">
        <f>IFERROR(IF(LEN(B3170)&gt;0,IF(INDEX(TasksList!$C$6:$C$25,MATCH(LEFT(B3170,SEARCH(" - ",B3170)-1)*1,TasksList!$B$6:$B$25,0),1)=0,"",INDEX(TasksList!$C$6:$C$25,MATCH(LEFT(B3170,SEARCH(" - ",B3170)-1)*1,TasksList!$B$6:$B$25,0),1)),""),"Task not found!")</f>
        <v/>
      </c>
      <c r="D3170" s="385"/>
      <c r="E3170" s="149"/>
      <c r="F3170" s="149"/>
      <c r="G3170" s="150"/>
    </row>
    <row r="3171" spans="2:7" x14ac:dyDescent="0.25">
      <c r="B3171" s="382"/>
      <c r="C3171" s="383" t="str">
        <f>IFERROR(IF(LEN(B3171)&gt;0,IF(INDEX(TasksList!$C$6:$C$25,MATCH(LEFT(B3171,SEARCH(" - ",B3171)-1)*1,TasksList!$B$6:$B$25,0),1)=0,"",INDEX(TasksList!$C$6:$C$25,MATCH(LEFT(B3171,SEARCH(" - ",B3171)-1)*1,TasksList!$B$6:$B$25,0),1)),""),"Task not found!")</f>
        <v/>
      </c>
      <c r="D3171" s="385"/>
      <c r="E3171" s="149"/>
      <c r="F3171" s="149"/>
      <c r="G3171" s="150"/>
    </row>
    <row r="3172" spans="2:7" x14ac:dyDescent="0.25">
      <c r="B3172" s="382"/>
      <c r="C3172" s="383" t="str">
        <f>IFERROR(IF(LEN(B3172)&gt;0,IF(INDEX(TasksList!$C$6:$C$25,MATCH(LEFT(B3172,SEARCH(" - ",B3172)-1)*1,TasksList!$B$6:$B$25,0),1)=0,"",INDEX(TasksList!$C$6:$C$25,MATCH(LEFT(B3172,SEARCH(" - ",B3172)-1)*1,TasksList!$B$6:$B$25,0),1)),""),"Task not found!")</f>
        <v/>
      </c>
      <c r="D3172" s="385"/>
      <c r="E3172" s="149"/>
      <c r="F3172" s="149"/>
      <c r="G3172" s="150"/>
    </row>
    <row r="3173" spans="2:7" x14ac:dyDescent="0.25">
      <c r="B3173" s="382"/>
      <c r="C3173" s="383" t="str">
        <f>IFERROR(IF(LEN(B3173)&gt;0,IF(INDEX(TasksList!$C$6:$C$25,MATCH(LEFT(B3173,SEARCH(" - ",B3173)-1)*1,TasksList!$B$6:$B$25,0),1)=0,"",INDEX(TasksList!$C$6:$C$25,MATCH(LEFT(B3173,SEARCH(" - ",B3173)-1)*1,TasksList!$B$6:$B$25,0),1)),""),"Task not found!")</f>
        <v/>
      </c>
      <c r="D3173" s="385"/>
      <c r="E3173" s="149"/>
      <c r="F3173" s="149"/>
      <c r="G3173" s="150"/>
    </row>
    <row r="3174" spans="2:7" x14ac:dyDescent="0.25">
      <c r="B3174" s="382"/>
      <c r="C3174" s="383" t="str">
        <f>IFERROR(IF(LEN(B3174)&gt;0,IF(INDEX(TasksList!$C$6:$C$25,MATCH(LEFT(B3174,SEARCH(" - ",B3174)-1)*1,TasksList!$B$6:$B$25,0),1)=0,"",INDEX(TasksList!$C$6:$C$25,MATCH(LEFT(B3174,SEARCH(" - ",B3174)-1)*1,TasksList!$B$6:$B$25,0),1)),""),"Task not found!")</f>
        <v/>
      </c>
      <c r="D3174" s="385"/>
      <c r="E3174" s="149"/>
      <c r="F3174" s="149"/>
      <c r="G3174" s="150"/>
    </row>
    <row r="3175" spans="2:7" x14ac:dyDescent="0.25">
      <c r="B3175" s="382"/>
      <c r="C3175" s="383" t="str">
        <f>IFERROR(IF(LEN(B3175)&gt;0,IF(INDEX(TasksList!$C$6:$C$25,MATCH(LEFT(B3175,SEARCH(" - ",B3175)-1)*1,TasksList!$B$6:$B$25,0),1)=0,"",INDEX(TasksList!$C$6:$C$25,MATCH(LEFT(B3175,SEARCH(" - ",B3175)-1)*1,TasksList!$B$6:$B$25,0),1)),""),"Task not found!")</f>
        <v/>
      </c>
      <c r="D3175" s="385"/>
      <c r="E3175" s="149"/>
      <c r="F3175" s="149"/>
      <c r="G3175" s="150"/>
    </row>
    <row r="3176" spans="2:7" x14ac:dyDescent="0.25">
      <c r="B3176" s="382"/>
      <c r="C3176" s="383" t="str">
        <f>IFERROR(IF(LEN(B3176)&gt;0,IF(INDEX(TasksList!$C$6:$C$25,MATCH(LEFT(B3176,SEARCH(" - ",B3176)-1)*1,TasksList!$B$6:$B$25,0),1)=0,"",INDEX(TasksList!$C$6:$C$25,MATCH(LEFT(B3176,SEARCH(" - ",B3176)-1)*1,TasksList!$B$6:$B$25,0),1)),""),"Task not found!")</f>
        <v/>
      </c>
      <c r="D3176" s="385"/>
      <c r="E3176" s="149"/>
      <c r="F3176" s="149"/>
      <c r="G3176" s="150"/>
    </row>
    <row r="3177" spans="2:7" x14ac:dyDescent="0.25">
      <c r="B3177" s="382"/>
      <c r="C3177" s="383" t="str">
        <f>IFERROR(IF(LEN(B3177)&gt;0,IF(INDEX(TasksList!$C$6:$C$25,MATCH(LEFT(B3177,SEARCH(" - ",B3177)-1)*1,TasksList!$B$6:$B$25,0),1)=0,"",INDEX(TasksList!$C$6:$C$25,MATCH(LEFT(B3177,SEARCH(" - ",B3177)-1)*1,TasksList!$B$6:$B$25,0),1)),""),"Task not found!")</f>
        <v/>
      </c>
      <c r="D3177" s="385"/>
      <c r="E3177" s="149"/>
      <c r="F3177" s="149"/>
      <c r="G3177" s="150"/>
    </row>
    <row r="3178" spans="2:7" x14ac:dyDescent="0.25">
      <c r="B3178" s="382"/>
      <c r="C3178" s="383" t="str">
        <f>IFERROR(IF(LEN(B3178)&gt;0,IF(INDEX(TasksList!$C$6:$C$25,MATCH(LEFT(B3178,SEARCH(" - ",B3178)-1)*1,TasksList!$B$6:$B$25,0),1)=0,"",INDEX(TasksList!$C$6:$C$25,MATCH(LEFT(B3178,SEARCH(" - ",B3178)-1)*1,TasksList!$B$6:$B$25,0),1)),""),"Task not found!")</f>
        <v/>
      </c>
      <c r="D3178" s="385"/>
      <c r="E3178" s="149"/>
      <c r="F3178" s="149"/>
      <c r="G3178" s="150"/>
    </row>
    <row r="3179" spans="2:7" x14ac:dyDescent="0.25">
      <c r="B3179" s="382"/>
      <c r="C3179" s="383" t="str">
        <f>IFERROR(IF(LEN(B3179)&gt;0,IF(INDEX(TasksList!$C$6:$C$25,MATCH(LEFT(B3179,SEARCH(" - ",B3179)-1)*1,TasksList!$B$6:$B$25,0),1)=0,"",INDEX(TasksList!$C$6:$C$25,MATCH(LEFT(B3179,SEARCH(" - ",B3179)-1)*1,TasksList!$B$6:$B$25,0),1)),""),"Task not found!")</f>
        <v/>
      </c>
      <c r="D3179" s="385"/>
      <c r="E3179" s="149"/>
      <c r="F3179" s="149"/>
      <c r="G3179" s="150"/>
    </row>
    <row r="3180" spans="2:7" x14ac:dyDescent="0.25">
      <c r="B3180" s="382"/>
      <c r="C3180" s="383" t="str">
        <f>IFERROR(IF(LEN(B3180)&gt;0,IF(INDEX(TasksList!$C$6:$C$25,MATCH(LEFT(B3180,SEARCH(" - ",B3180)-1)*1,TasksList!$B$6:$B$25,0),1)=0,"",INDEX(TasksList!$C$6:$C$25,MATCH(LEFT(B3180,SEARCH(" - ",B3180)-1)*1,TasksList!$B$6:$B$25,0),1)),""),"Task not found!")</f>
        <v/>
      </c>
      <c r="D3180" s="385"/>
      <c r="E3180" s="149"/>
      <c r="F3180" s="149"/>
      <c r="G3180" s="150"/>
    </row>
    <row r="3181" spans="2:7" x14ac:dyDescent="0.25">
      <c r="B3181" s="382"/>
      <c r="C3181" s="383" t="str">
        <f>IFERROR(IF(LEN(B3181)&gt;0,IF(INDEX(TasksList!$C$6:$C$25,MATCH(LEFT(B3181,SEARCH(" - ",B3181)-1)*1,TasksList!$B$6:$B$25,0),1)=0,"",INDEX(TasksList!$C$6:$C$25,MATCH(LEFT(B3181,SEARCH(" - ",B3181)-1)*1,TasksList!$B$6:$B$25,0),1)),""),"Task not found!")</f>
        <v/>
      </c>
      <c r="D3181" s="385"/>
      <c r="E3181" s="149"/>
      <c r="F3181" s="149"/>
      <c r="G3181" s="150"/>
    </row>
    <row r="3182" spans="2:7" x14ac:dyDescent="0.25">
      <c r="B3182" s="382"/>
      <c r="C3182" s="383" t="str">
        <f>IFERROR(IF(LEN(B3182)&gt;0,IF(INDEX(TasksList!$C$6:$C$25,MATCH(LEFT(B3182,SEARCH(" - ",B3182)-1)*1,TasksList!$B$6:$B$25,0),1)=0,"",INDEX(TasksList!$C$6:$C$25,MATCH(LEFT(B3182,SEARCH(" - ",B3182)-1)*1,TasksList!$B$6:$B$25,0),1)),""),"Task not found!")</f>
        <v/>
      </c>
      <c r="D3182" s="385"/>
      <c r="E3182" s="149"/>
      <c r="F3182" s="149"/>
      <c r="G3182" s="150"/>
    </row>
    <row r="3183" spans="2:7" x14ac:dyDescent="0.25">
      <c r="B3183" s="382"/>
      <c r="C3183" s="383" t="str">
        <f>IFERROR(IF(LEN(B3183)&gt;0,IF(INDEX(TasksList!$C$6:$C$25,MATCH(LEFT(B3183,SEARCH(" - ",B3183)-1)*1,TasksList!$B$6:$B$25,0),1)=0,"",INDEX(TasksList!$C$6:$C$25,MATCH(LEFT(B3183,SEARCH(" - ",B3183)-1)*1,TasksList!$B$6:$B$25,0),1)),""),"Task not found!")</f>
        <v/>
      </c>
      <c r="D3183" s="385"/>
      <c r="E3183" s="149"/>
      <c r="F3183" s="149"/>
      <c r="G3183" s="150"/>
    </row>
    <row r="3184" spans="2:7" x14ac:dyDescent="0.25">
      <c r="B3184" s="382"/>
      <c r="C3184" s="383" t="str">
        <f>IFERROR(IF(LEN(B3184)&gt;0,IF(INDEX(TasksList!$C$6:$C$25,MATCH(LEFT(B3184,SEARCH(" - ",B3184)-1)*1,TasksList!$B$6:$B$25,0),1)=0,"",INDEX(TasksList!$C$6:$C$25,MATCH(LEFT(B3184,SEARCH(" - ",B3184)-1)*1,TasksList!$B$6:$B$25,0),1)),""),"Task not found!")</f>
        <v/>
      </c>
      <c r="D3184" s="385"/>
      <c r="E3184" s="149"/>
      <c r="F3184" s="149"/>
      <c r="G3184" s="150"/>
    </row>
    <row r="3185" spans="2:7" x14ac:dyDescent="0.25">
      <c r="B3185" s="382"/>
      <c r="C3185" s="383" t="str">
        <f>IFERROR(IF(LEN(B3185)&gt;0,IF(INDEX(TasksList!$C$6:$C$25,MATCH(LEFT(B3185,SEARCH(" - ",B3185)-1)*1,TasksList!$B$6:$B$25,0),1)=0,"",INDEX(TasksList!$C$6:$C$25,MATCH(LEFT(B3185,SEARCH(" - ",B3185)-1)*1,TasksList!$B$6:$B$25,0),1)),""),"Task not found!")</f>
        <v/>
      </c>
      <c r="D3185" s="385"/>
      <c r="E3185" s="149"/>
      <c r="F3185" s="149"/>
      <c r="G3185" s="150"/>
    </row>
    <row r="3186" spans="2:7" x14ac:dyDescent="0.25">
      <c r="B3186" s="382"/>
      <c r="C3186" s="383" t="str">
        <f>IFERROR(IF(LEN(B3186)&gt;0,IF(INDEX(TasksList!$C$6:$C$25,MATCH(LEFT(B3186,SEARCH(" - ",B3186)-1)*1,TasksList!$B$6:$B$25,0),1)=0,"",INDEX(TasksList!$C$6:$C$25,MATCH(LEFT(B3186,SEARCH(" - ",B3186)-1)*1,TasksList!$B$6:$B$25,0),1)),""),"Task not found!")</f>
        <v/>
      </c>
      <c r="D3186" s="385"/>
      <c r="E3186" s="149"/>
      <c r="F3186" s="149"/>
      <c r="G3186" s="150"/>
    </row>
    <row r="3187" spans="2:7" x14ac:dyDescent="0.25">
      <c r="B3187" s="382"/>
      <c r="C3187" s="383" t="str">
        <f>IFERROR(IF(LEN(B3187)&gt;0,IF(INDEX(TasksList!$C$6:$C$25,MATCH(LEFT(B3187,SEARCH(" - ",B3187)-1)*1,TasksList!$B$6:$B$25,0),1)=0,"",INDEX(TasksList!$C$6:$C$25,MATCH(LEFT(B3187,SEARCH(" - ",B3187)-1)*1,TasksList!$B$6:$B$25,0),1)),""),"Task not found!")</f>
        <v/>
      </c>
      <c r="D3187" s="385"/>
      <c r="E3187" s="149"/>
      <c r="F3187" s="149"/>
      <c r="G3187" s="150"/>
    </row>
    <row r="3188" spans="2:7" x14ac:dyDescent="0.25">
      <c r="B3188" s="382"/>
      <c r="C3188" s="383" t="str">
        <f>IFERROR(IF(LEN(B3188)&gt;0,IF(INDEX(TasksList!$C$6:$C$25,MATCH(LEFT(B3188,SEARCH(" - ",B3188)-1)*1,TasksList!$B$6:$B$25,0),1)=0,"",INDEX(TasksList!$C$6:$C$25,MATCH(LEFT(B3188,SEARCH(" - ",B3188)-1)*1,TasksList!$B$6:$B$25,0),1)),""),"Task not found!")</f>
        <v/>
      </c>
      <c r="D3188" s="385"/>
      <c r="E3188" s="149"/>
      <c r="F3188" s="149"/>
      <c r="G3188" s="150"/>
    </row>
    <row r="3189" spans="2:7" x14ac:dyDescent="0.25">
      <c r="B3189" s="382"/>
      <c r="C3189" s="383" t="str">
        <f>IFERROR(IF(LEN(B3189)&gt;0,IF(INDEX(TasksList!$C$6:$C$25,MATCH(LEFT(B3189,SEARCH(" - ",B3189)-1)*1,TasksList!$B$6:$B$25,0),1)=0,"",INDEX(TasksList!$C$6:$C$25,MATCH(LEFT(B3189,SEARCH(" - ",B3189)-1)*1,TasksList!$B$6:$B$25,0),1)),""),"Task not found!")</f>
        <v/>
      </c>
      <c r="D3189" s="385"/>
      <c r="E3189" s="149"/>
      <c r="F3189" s="149"/>
      <c r="G3189" s="150"/>
    </row>
    <row r="3190" spans="2:7" x14ac:dyDescent="0.25">
      <c r="B3190" s="382"/>
      <c r="C3190" s="383" t="str">
        <f>IFERROR(IF(LEN(B3190)&gt;0,IF(INDEX(TasksList!$C$6:$C$25,MATCH(LEFT(B3190,SEARCH(" - ",B3190)-1)*1,TasksList!$B$6:$B$25,0),1)=0,"",INDEX(TasksList!$C$6:$C$25,MATCH(LEFT(B3190,SEARCH(" - ",B3190)-1)*1,TasksList!$B$6:$B$25,0),1)),""),"Task not found!")</f>
        <v/>
      </c>
      <c r="D3190" s="385"/>
      <c r="E3190" s="149"/>
      <c r="F3190" s="149"/>
      <c r="G3190" s="150"/>
    </row>
    <row r="3191" spans="2:7" x14ac:dyDescent="0.25">
      <c r="B3191" s="382"/>
      <c r="C3191" s="383" t="str">
        <f>IFERROR(IF(LEN(B3191)&gt;0,IF(INDEX(TasksList!$C$6:$C$25,MATCH(LEFT(B3191,SEARCH(" - ",B3191)-1)*1,TasksList!$B$6:$B$25,0),1)=0,"",INDEX(TasksList!$C$6:$C$25,MATCH(LEFT(B3191,SEARCH(" - ",B3191)-1)*1,TasksList!$B$6:$B$25,0),1)),""),"Task not found!")</f>
        <v/>
      </c>
      <c r="D3191" s="385"/>
      <c r="E3191" s="149"/>
      <c r="F3191" s="149"/>
      <c r="G3191" s="150"/>
    </row>
    <row r="3192" spans="2:7" x14ac:dyDescent="0.25">
      <c r="B3192" s="382"/>
      <c r="C3192" s="383" t="str">
        <f>IFERROR(IF(LEN(B3192)&gt;0,IF(INDEX(TasksList!$C$6:$C$25,MATCH(LEFT(B3192,SEARCH(" - ",B3192)-1)*1,TasksList!$B$6:$B$25,0),1)=0,"",INDEX(TasksList!$C$6:$C$25,MATCH(LEFT(B3192,SEARCH(" - ",B3192)-1)*1,TasksList!$B$6:$B$25,0),1)),""),"Task not found!")</f>
        <v/>
      </c>
      <c r="D3192" s="385"/>
      <c r="E3192" s="149"/>
      <c r="F3192" s="149"/>
      <c r="G3192" s="150"/>
    </row>
    <row r="3193" spans="2:7" x14ac:dyDescent="0.25">
      <c r="B3193" s="382"/>
      <c r="C3193" s="383" t="str">
        <f>IFERROR(IF(LEN(B3193)&gt;0,IF(INDEX(TasksList!$C$6:$C$25,MATCH(LEFT(B3193,SEARCH(" - ",B3193)-1)*1,TasksList!$B$6:$B$25,0),1)=0,"",INDEX(TasksList!$C$6:$C$25,MATCH(LEFT(B3193,SEARCH(" - ",B3193)-1)*1,TasksList!$B$6:$B$25,0),1)),""),"Task not found!")</f>
        <v/>
      </c>
      <c r="D3193" s="385"/>
      <c r="E3193" s="149"/>
      <c r="F3193" s="149"/>
      <c r="G3193" s="150"/>
    </row>
    <row r="3194" spans="2:7" x14ac:dyDescent="0.25">
      <c r="B3194" s="382"/>
      <c r="C3194" s="383" t="str">
        <f>IFERROR(IF(LEN(B3194)&gt;0,IF(INDEX(TasksList!$C$6:$C$25,MATCH(LEFT(B3194,SEARCH(" - ",B3194)-1)*1,TasksList!$B$6:$B$25,0),1)=0,"",INDEX(TasksList!$C$6:$C$25,MATCH(LEFT(B3194,SEARCH(" - ",B3194)-1)*1,TasksList!$B$6:$B$25,0),1)),""),"Task not found!")</f>
        <v/>
      </c>
      <c r="D3194" s="385"/>
      <c r="E3194" s="149"/>
      <c r="F3194" s="149"/>
      <c r="G3194" s="150"/>
    </row>
    <row r="3195" spans="2:7" x14ac:dyDescent="0.25">
      <c r="B3195" s="382"/>
      <c r="C3195" s="383" t="str">
        <f>IFERROR(IF(LEN(B3195)&gt;0,IF(INDEX(TasksList!$C$6:$C$25,MATCH(LEFT(B3195,SEARCH(" - ",B3195)-1)*1,TasksList!$B$6:$B$25,0),1)=0,"",INDEX(TasksList!$C$6:$C$25,MATCH(LEFT(B3195,SEARCH(" - ",B3195)-1)*1,TasksList!$B$6:$B$25,0),1)),""),"Task not found!")</f>
        <v/>
      </c>
      <c r="D3195" s="385"/>
      <c r="E3195" s="149"/>
      <c r="F3195" s="149"/>
      <c r="G3195" s="150"/>
    </row>
    <row r="3196" spans="2:7" x14ac:dyDescent="0.25">
      <c r="B3196" s="382"/>
      <c r="C3196" s="383" t="str">
        <f>IFERROR(IF(LEN(B3196)&gt;0,IF(INDEX(TasksList!$C$6:$C$25,MATCH(LEFT(B3196,SEARCH(" - ",B3196)-1)*1,TasksList!$B$6:$B$25,0),1)=0,"",INDEX(TasksList!$C$6:$C$25,MATCH(LEFT(B3196,SEARCH(" - ",B3196)-1)*1,TasksList!$B$6:$B$25,0),1)),""),"Task not found!")</f>
        <v/>
      </c>
      <c r="D3196" s="385"/>
      <c r="E3196" s="149"/>
      <c r="F3196" s="149"/>
      <c r="G3196" s="150"/>
    </row>
    <row r="3197" spans="2:7" x14ac:dyDescent="0.25">
      <c r="B3197" s="382"/>
      <c r="C3197" s="383" t="str">
        <f>IFERROR(IF(LEN(B3197)&gt;0,IF(INDEX(TasksList!$C$6:$C$25,MATCH(LEFT(B3197,SEARCH(" - ",B3197)-1)*1,TasksList!$B$6:$B$25,0),1)=0,"",INDEX(TasksList!$C$6:$C$25,MATCH(LEFT(B3197,SEARCH(" - ",B3197)-1)*1,TasksList!$B$6:$B$25,0),1)),""),"Task not found!")</f>
        <v/>
      </c>
      <c r="D3197" s="385"/>
      <c r="E3197" s="149"/>
      <c r="F3197" s="149"/>
      <c r="G3197" s="150"/>
    </row>
    <row r="3198" spans="2:7" x14ac:dyDescent="0.25">
      <c r="B3198" s="382"/>
      <c r="C3198" s="383" t="str">
        <f>IFERROR(IF(LEN(B3198)&gt;0,IF(INDEX(TasksList!$C$6:$C$25,MATCH(LEFT(B3198,SEARCH(" - ",B3198)-1)*1,TasksList!$B$6:$B$25,0),1)=0,"",INDEX(TasksList!$C$6:$C$25,MATCH(LEFT(B3198,SEARCH(" - ",B3198)-1)*1,TasksList!$B$6:$B$25,0),1)),""),"Task not found!")</f>
        <v/>
      </c>
      <c r="D3198" s="385"/>
      <c r="E3198" s="149"/>
      <c r="F3198" s="149"/>
      <c r="G3198" s="150"/>
    </row>
    <row r="3199" spans="2:7" x14ac:dyDescent="0.25">
      <c r="B3199" s="382"/>
      <c r="C3199" s="383" t="str">
        <f>IFERROR(IF(LEN(B3199)&gt;0,IF(INDEX(TasksList!$C$6:$C$25,MATCH(LEFT(B3199,SEARCH(" - ",B3199)-1)*1,TasksList!$B$6:$B$25,0),1)=0,"",INDEX(TasksList!$C$6:$C$25,MATCH(LEFT(B3199,SEARCH(" - ",B3199)-1)*1,TasksList!$B$6:$B$25,0),1)),""),"Task not found!")</f>
        <v/>
      </c>
      <c r="D3199" s="385"/>
      <c r="E3199" s="149"/>
      <c r="F3199" s="149"/>
      <c r="G3199" s="150"/>
    </row>
    <row r="3200" spans="2:7" x14ac:dyDescent="0.25">
      <c r="B3200" s="382"/>
      <c r="C3200" s="383" t="str">
        <f>IFERROR(IF(LEN(B3200)&gt;0,IF(INDEX(TasksList!$C$6:$C$25,MATCH(LEFT(B3200,SEARCH(" - ",B3200)-1)*1,TasksList!$B$6:$B$25,0),1)=0,"",INDEX(TasksList!$C$6:$C$25,MATCH(LEFT(B3200,SEARCH(" - ",B3200)-1)*1,TasksList!$B$6:$B$25,0),1)),""),"Task not found!")</f>
        <v/>
      </c>
      <c r="D3200" s="385"/>
      <c r="E3200" s="149"/>
      <c r="F3200" s="149"/>
      <c r="G3200" s="150"/>
    </row>
    <row r="3201" spans="2:7" x14ac:dyDescent="0.25">
      <c r="B3201" s="382"/>
      <c r="C3201" s="383" t="str">
        <f>IFERROR(IF(LEN(B3201)&gt;0,IF(INDEX(TasksList!$C$6:$C$25,MATCH(LEFT(B3201,SEARCH(" - ",B3201)-1)*1,TasksList!$B$6:$B$25,0),1)=0,"",INDEX(TasksList!$C$6:$C$25,MATCH(LEFT(B3201,SEARCH(" - ",B3201)-1)*1,TasksList!$B$6:$B$25,0),1)),""),"Task not found!")</f>
        <v/>
      </c>
      <c r="D3201" s="385"/>
      <c r="E3201" s="149"/>
      <c r="F3201" s="149"/>
      <c r="G3201" s="150"/>
    </row>
    <row r="3202" spans="2:7" x14ac:dyDescent="0.25">
      <c r="B3202" s="382"/>
      <c r="C3202" s="383" t="str">
        <f>IFERROR(IF(LEN(B3202)&gt;0,IF(INDEX(TasksList!$C$6:$C$25,MATCH(LEFT(B3202,SEARCH(" - ",B3202)-1)*1,TasksList!$B$6:$B$25,0),1)=0,"",INDEX(TasksList!$C$6:$C$25,MATCH(LEFT(B3202,SEARCH(" - ",B3202)-1)*1,TasksList!$B$6:$B$25,0),1)),""),"Task not found!")</f>
        <v/>
      </c>
      <c r="D3202" s="385"/>
      <c r="E3202" s="149"/>
      <c r="F3202" s="149"/>
      <c r="G3202" s="150"/>
    </row>
    <row r="3203" spans="2:7" x14ac:dyDescent="0.25">
      <c r="B3203" s="382"/>
      <c r="C3203" s="383" t="str">
        <f>IFERROR(IF(LEN(B3203)&gt;0,IF(INDEX(TasksList!$C$6:$C$25,MATCH(LEFT(B3203,SEARCH(" - ",B3203)-1)*1,TasksList!$B$6:$B$25,0),1)=0,"",INDEX(TasksList!$C$6:$C$25,MATCH(LEFT(B3203,SEARCH(" - ",B3203)-1)*1,TasksList!$B$6:$B$25,0),1)),""),"Task not found!")</f>
        <v/>
      </c>
      <c r="D3203" s="385"/>
      <c r="E3203" s="149"/>
      <c r="F3203" s="149"/>
      <c r="G3203" s="150"/>
    </row>
    <row r="3204" spans="2:7" x14ac:dyDescent="0.25">
      <c r="B3204" s="382"/>
      <c r="C3204" s="383" t="str">
        <f>IFERROR(IF(LEN(B3204)&gt;0,IF(INDEX(TasksList!$C$6:$C$25,MATCH(LEFT(B3204,SEARCH(" - ",B3204)-1)*1,TasksList!$B$6:$B$25,0),1)=0,"",INDEX(TasksList!$C$6:$C$25,MATCH(LEFT(B3204,SEARCH(" - ",B3204)-1)*1,TasksList!$B$6:$B$25,0),1)),""),"Task not found!")</f>
        <v/>
      </c>
      <c r="D3204" s="385"/>
      <c r="E3204" s="149"/>
      <c r="F3204" s="149"/>
      <c r="G3204" s="150"/>
    </row>
    <row r="3205" spans="2:7" x14ac:dyDescent="0.25">
      <c r="B3205" s="382"/>
      <c r="C3205" s="383" t="str">
        <f>IFERROR(IF(LEN(B3205)&gt;0,IF(INDEX(TasksList!$C$6:$C$25,MATCH(LEFT(B3205,SEARCH(" - ",B3205)-1)*1,TasksList!$B$6:$B$25,0),1)=0,"",INDEX(TasksList!$C$6:$C$25,MATCH(LEFT(B3205,SEARCH(" - ",B3205)-1)*1,TasksList!$B$6:$B$25,0),1)),""),"Task not found!")</f>
        <v/>
      </c>
      <c r="D3205" s="385"/>
      <c r="E3205" s="149"/>
      <c r="F3205" s="149"/>
      <c r="G3205" s="150"/>
    </row>
    <row r="3206" spans="2:7" x14ac:dyDescent="0.25">
      <c r="B3206" s="382"/>
      <c r="C3206" s="383" t="str">
        <f>IFERROR(IF(LEN(B3206)&gt;0,IF(INDEX(TasksList!$C$6:$C$25,MATCH(LEFT(B3206,SEARCH(" - ",B3206)-1)*1,TasksList!$B$6:$B$25,0),1)=0,"",INDEX(TasksList!$C$6:$C$25,MATCH(LEFT(B3206,SEARCH(" - ",B3206)-1)*1,TasksList!$B$6:$B$25,0),1)),""),"Task not found!")</f>
        <v/>
      </c>
      <c r="D3206" s="385"/>
      <c r="E3206" s="149"/>
      <c r="F3206" s="149"/>
      <c r="G3206" s="150"/>
    </row>
    <row r="3207" spans="2:7" x14ac:dyDescent="0.25">
      <c r="B3207" s="382"/>
      <c r="C3207" s="383" t="str">
        <f>IFERROR(IF(LEN(B3207)&gt;0,IF(INDEX(TasksList!$C$6:$C$25,MATCH(LEFT(B3207,SEARCH(" - ",B3207)-1)*1,TasksList!$B$6:$B$25,0),1)=0,"",INDEX(TasksList!$C$6:$C$25,MATCH(LEFT(B3207,SEARCH(" - ",B3207)-1)*1,TasksList!$B$6:$B$25,0),1)),""),"Task not found!")</f>
        <v/>
      </c>
      <c r="D3207" s="385"/>
      <c r="E3207" s="149"/>
      <c r="F3207" s="149"/>
      <c r="G3207" s="150"/>
    </row>
    <row r="3208" spans="2:7" x14ac:dyDescent="0.25">
      <c r="B3208" s="382"/>
      <c r="C3208" s="383" t="str">
        <f>IFERROR(IF(LEN(B3208)&gt;0,IF(INDEX(TasksList!$C$6:$C$25,MATCH(LEFT(B3208,SEARCH(" - ",B3208)-1)*1,TasksList!$B$6:$B$25,0),1)=0,"",INDEX(TasksList!$C$6:$C$25,MATCH(LEFT(B3208,SEARCH(" - ",B3208)-1)*1,TasksList!$B$6:$B$25,0),1)),""),"Task not found!")</f>
        <v/>
      </c>
      <c r="D3208" s="385"/>
      <c r="E3208" s="149"/>
      <c r="F3208" s="149"/>
      <c r="G3208" s="150"/>
    </row>
    <row r="3209" spans="2:7" x14ac:dyDescent="0.25">
      <c r="B3209" s="382"/>
      <c r="C3209" s="383" t="str">
        <f>IFERROR(IF(LEN(B3209)&gt;0,IF(INDEX(TasksList!$C$6:$C$25,MATCH(LEFT(B3209,SEARCH(" - ",B3209)-1)*1,TasksList!$B$6:$B$25,0),1)=0,"",INDEX(TasksList!$C$6:$C$25,MATCH(LEFT(B3209,SEARCH(" - ",B3209)-1)*1,TasksList!$B$6:$B$25,0),1)),""),"Task not found!")</f>
        <v/>
      </c>
      <c r="D3209" s="385"/>
      <c r="E3209" s="149"/>
      <c r="F3209" s="149"/>
      <c r="G3209" s="150"/>
    </row>
    <row r="3210" spans="2:7" x14ac:dyDescent="0.25">
      <c r="B3210" s="382"/>
      <c r="C3210" s="383" t="str">
        <f>IFERROR(IF(LEN(B3210)&gt;0,IF(INDEX(TasksList!$C$6:$C$25,MATCH(LEFT(B3210,SEARCH(" - ",B3210)-1)*1,TasksList!$B$6:$B$25,0),1)=0,"",INDEX(TasksList!$C$6:$C$25,MATCH(LEFT(B3210,SEARCH(" - ",B3210)-1)*1,TasksList!$B$6:$B$25,0),1)),""),"Task not found!")</f>
        <v/>
      </c>
      <c r="D3210" s="385"/>
      <c r="E3210" s="149"/>
      <c r="F3210" s="149"/>
      <c r="G3210" s="150"/>
    </row>
    <row r="3211" spans="2:7" x14ac:dyDescent="0.25">
      <c r="B3211" s="382"/>
      <c r="C3211" s="383" t="str">
        <f>IFERROR(IF(LEN(B3211)&gt;0,IF(INDEX(TasksList!$C$6:$C$25,MATCH(LEFT(B3211,SEARCH(" - ",B3211)-1)*1,TasksList!$B$6:$B$25,0),1)=0,"",INDEX(TasksList!$C$6:$C$25,MATCH(LEFT(B3211,SEARCH(" - ",B3211)-1)*1,TasksList!$B$6:$B$25,0),1)),""),"Task not found!")</f>
        <v/>
      </c>
      <c r="D3211" s="385"/>
      <c r="E3211" s="149"/>
      <c r="F3211" s="149"/>
      <c r="G3211" s="150"/>
    </row>
    <row r="3212" spans="2:7" x14ac:dyDescent="0.25">
      <c r="B3212" s="382"/>
      <c r="C3212" s="383" t="str">
        <f>IFERROR(IF(LEN(B3212)&gt;0,IF(INDEX(TasksList!$C$6:$C$25,MATCH(LEFT(B3212,SEARCH(" - ",B3212)-1)*1,TasksList!$B$6:$B$25,0),1)=0,"",INDEX(TasksList!$C$6:$C$25,MATCH(LEFT(B3212,SEARCH(" - ",B3212)-1)*1,TasksList!$B$6:$B$25,0),1)),""),"Task not found!")</f>
        <v/>
      </c>
      <c r="D3212" s="385"/>
      <c r="E3212" s="149"/>
      <c r="F3212" s="149"/>
      <c r="G3212" s="150"/>
    </row>
    <row r="3213" spans="2:7" x14ac:dyDescent="0.25">
      <c r="B3213" s="382"/>
      <c r="C3213" s="383" t="str">
        <f>IFERROR(IF(LEN(B3213)&gt;0,IF(INDEX(TasksList!$C$6:$C$25,MATCH(LEFT(B3213,SEARCH(" - ",B3213)-1)*1,TasksList!$B$6:$B$25,0),1)=0,"",INDEX(TasksList!$C$6:$C$25,MATCH(LEFT(B3213,SEARCH(" - ",B3213)-1)*1,TasksList!$B$6:$B$25,0),1)),""),"Task not found!")</f>
        <v/>
      </c>
      <c r="D3213" s="385"/>
      <c r="E3213" s="149"/>
      <c r="F3213" s="149"/>
      <c r="G3213" s="150"/>
    </row>
    <row r="3214" spans="2:7" x14ac:dyDescent="0.25">
      <c r="B3214" s="382"/>
      <c r="C3214" s="383" t="str">
        <f>IFERROR(IF(LEN(B3214)&gt;0,IF(INDEX(TasksList!$C$6:$C$25,MATCH(LEFT(B3214,SEARCH(" - ",B3214)-1)*1,TasksList!$B$6:$B$25,0),1)=0,"",INDEX(TasksList!$C$6:$C$25,MATCH(LEFT(B3214,SEARCH(" - ",B3214)-1)*1,TasksList!$B$6:$B$25,0),1)),""),"Task not found!")</f>
        <v/>
      </c>
      <c r="D3214" s="385"/>
      <c r="E3214" s="149"/>
      <c r="F3214" s="149"/>
      <c r="G3214" s="150"/>
    </row>
    <row r="3215" spans="2:7" x14ac:dyDescent="0.25">
      <c r="B3215" s="382"/>
      <c r="C3215" s="383" t="str">
        <f>IFERROR(IF(LEN(B3215)&gt;0,IF(INDEX(TasksList!$C$6:$C$25,MATCH(LEFT(B3215,SEARCH(" - ",B3215)-1)*1,TasksList!$B$6:$B$25,0),1)=0,"",INDEX(TasksList!$C$6:$C$25,MATCH(LEFT(B3215,SEARCH(" - ",B3215)-1)*1,TasksList!$B$6:$B$25,0),1)),""),"Task not found!")</f>
        <v/>
      </c>
      <c r="D3215" s="385"/>
      <c r="E3215" s="149"/>
      <c r="F3215" s="149"/>
      <c r="G3215" s="150"/>
    </row>
    <row r="3216" spans="2:7" x14ac:dyDescent="0.25">
      <c r="B3216" s="382"/>
      <c r="C3216" s="383" t="str">
        <f>IFERROR(IF(LEN(B3216)&gt;0,IF(INDEX(TasksList!$C$6:$C$25,MATCH(LEFT(B3216,SEARCH(" - ",B3216)-1)*1,TasksList!$B$6:$B$25,0),1)=0,"",INDEX(TasksList!$C$6:$C$25,MATCH(LEFT(B3216,SEARCH(" - ",B3216)-1)*1,TasksList!$B$6:$B$25,0),1)),""),"Task not found!")</f>
        <v/>
      </c>
      <c r="D3216" s="385"/>
      <c r="E3216" s="149"/>
      <c r="F3216" s="149"/>
      <c r="G3216" s="150"/>
    </row>
    <row r="3217" spans="2:7" x14ac:dyDescent="0.25">
      <c r="B3217" s="382"/>
      <c r="C3217" s="383" t="str">
        <f>IFERROR(IF(LEN(B3217)&gt;0,IF(INDEX(TasksList!$C$6:$C$25,MATCH(LEFT(B3217,SEARCH(" - ",B3217)-1)*1,TasksList!$B$6:$B$25,0),1)=0,"",INDEX(TasksList!$C$6:$C$25,MATCH(LEFT(B3217,SEARCH(" - ",B3217)-1)*1,TasksList!$B$6:$B$25,0),1)),""),"Task not found!")</f>
        <v/>
      </c>
      <c r="D3217" s="385"/>
      <c r="E3217" s="149"/>
      <c r="F3217" s="149"/>
      <c r="G3217" s="150"/>
    </row>
    <row r="3218" spans="2:7" x14ac:dyDescent="0.25">
      <c r="B3218" s="382"/>
      <c r="C3218" s="383" t="str">
        <f>IFERROR(IF(LEN(B3218)&gt;0,IF(INDEX(TasksList!$C$6:$C$25,MATCH(LEFT(B3218,SEARCH(" - ",B3218)-1)*1,TasksList!$B$6:$B$25,0),1)=0,"",INDEX(TasksList!$C$6:$C$25,MATCH(LEFT(B3218,SEARCH(" - ",B3218)-1)*1,TasksList!$B$6:$B$25,0),1)),""),"Task not found!")</f>
        <v/>
      </c>
      <c r="D3218" s="385"/>
      <c r="E3218" s="149"/>
      <c r="F3218" s="149"/>
      <c r="G3218" s="150"/>
    </row>
    <row r="3219" spans="2:7" x14ac:dyDescent="0.25">
      <c r="B3219" s="382"/>
      <c r="C3219" s="383" t="str">
        <f>IFERROR(IF(LEN(B3219)&gt;0,IF(INDEX(TasksList!$C$6:$C$25,MATCH(LEFT(B3219,SEARCH(" - ",B3219)-1)*1,TasksList!$B$6:$B$25,0),1)=0,"",INDEX(TasksList!$C$6:$C$25,MATCH(LEFT(B3219,SEARCH(" - ",B3219)-1)*1,TasksList!$B$6:$B$25,0),1)),""),"Task not found!")</f>
        <v/>
      </c>
      <c r="D3219" s="385"/>
      <c r="E3219" s="149"/>
      <c r="F3219" s="149"/>
      <c r="G3219" s="150"/>
    </row>
    <row r="3220" spans="2:7" x14ac:dyDescent="0.25">
      <c r="B3220" s="382"/>
      <c r="C3220" s="383" t="str">
        <f>IFERROR(IF(LEN(B3220)&gt;0,IF(INDEX(TasksList!$C$6:$C$25,MATCH(LEFT(B3220,SEARCH(" - ",B3220)-1)*1,TasksList!$B$6:$B$25,0),1)=0,"",INDEX(TasksList!$C$6:$C$25,MATCH(LEFT(B3220,SEARCH(" - ",B3220)-1)*1,TasksList!$B$6:$B$25,0),1)),""),"Task not found!")</f>
        <v/>
      </c>
      <c r="D3220" s="385"/>
      <c r="E3220" s="149"/>
      <c r="F3220" s="149"/>
      <c r="G3220" s="150"/>
    </row>
    <row r="3221" spans="2:7" x14ac:dyDescent="0.25">
      <c r="B3221" s="382"/>
      <c r="C3221" s="383" t="str">
        <f>IFERROR(IF(LEN(B3221)&gt;0,IF(INDEX(TasksList!$C$6:$C$25,MATCH(LEFT(B3221,SEARCH(" - ",B3221)-1)*1,TasksList!$B$6:$B$25,0),1)=0,"",INDEX(TasksList!$C$6:$C$25,MATCH(LEFT(B3221,SEARCH(" - ",B3221)-1)*1,TasksList!$B$6:$B$25,0),1)),""),"Task not found!")</f>
        <v/>
      </c>
      <c r="D3221" s="385"/>
      <c r="E3221" s="149"/>
      <c r="F3221" s="149"/>
      <c r="G3221" s="150"/>
    </row>
    <row r="3222" spans="2:7" x14ac:dyDescent="0.25">
      <c r="B3222" s="382"/>
      <c r="C3222" s="383" t="str">
        <f>IFERROR(IF(LEN(B3222)&gt;0,IF(INDEX(TasksList!$C$6:$C$25,MATCH(LEFT(B3222,SEARCH(" - ",B3222)-1)*1,TasksList!$B$6:$B$25,0),1)=0,"",INDEX(TasksList!$C$6:$C$25,MATCH(LEFT(B3222,SEARCH(" - ",B3222)-1)*1,TasksList!$B$6:$B$25,0),1)),""),"Task not found!")</f>
        <v/>
      </c>
      <c r="D3222" s="385"/>
      <c r="E3222" s="149"/>
      <c r="F3222" s="149"/>
      <c r="G3222" s="150"/>
    </row>
    <row r="3223" spans="2:7" x14ac:dyDescent="0.25">
      <c r="B3223" s="382"/>
      <c r="C3223" s="383" t="str">
        <f>IFERROR(IF(LEN(B3223)&gt;0,IF(INDEX(TasksList!$C$6:$C$25,MATCH(LEFT(B3223,SEARCH(" - ",B3223)-1)*1,TasksList!$B$6:$B$25,0),1)=0,"",INDEX(TasksList!$C$6:$C$25,MATCH(LEFT(B3223,SEARCH(" - ",B3223)-1)*1,TasksList!$B$6:$B$25,0),1)),""),"Task not found!")</f>
        <v/>
      </c>
      <c r="D3223" s="385"/>
      <c r="E3223" s="149"/>
      <c r="F3223" s="149"/>
      <c r="G3223" s="150"/>
    </row>
    <row r="3224" spans="2:7" x14ac:dyDescent="0.25">
      <c r="B3224" s="382"/>
      <c r="C3224" s="383" t="str">
        <f>IFERROR(IF(LEN(B3224)&gt;0,IF(INDEX(TasksList!$C$6:$C$25,MATCH(LEFT(B3224,SEARCH(" - ",B3224)-1)*1,TasksList!$B$6:$B$25,0),1)=0,"",INDEX(TasksList!$C$6:$C$25,MATCH(LEFT(B3224,SEARCH(" - ",B3224)-1)*1,TasksList!$B$6:$B$25,0),1)),""),"Task not found!")</f>
        <v/>
      </c>
      <c r="D3224" s="385"/>
      <c r="E3224" s="149"/>
      <c r="F3224" s="149"/>
      <c r="G3224" s="150"/>
    </row>
    <row r="3225" spans="2:7" x14ac:dyDescent="0.25">
      <c r="B3225" s="382"/>
      <c r="C3225" s="383" t="str">
        <f>IFERROR(IF(LEN(B3225)&gt;0,IF(INDEX(TasksList!$C$6:$C$25,MATCH(LEFT(B3225,SEARCH(" - ",B3225)-1)*1,TasksList!$B$6:$B$25,0),1)=0,"",INDEX(TasksList!$C$6:$C$25,MATCH(LEFT(B3225,SEARCH(" - ",B3225)-1)*1,TasksList!$B$6:$B$25,0),1)),""),"Task not found!")</f>
        <v/>
      </c>
      <c r="D3225" s="385"/>
      <c r="E3225" s="149"/>
      <c r="F3225" s="149"/>
      <c r="G3225" s="150"/>
    </row>
    <row r="3226" spans="2:7" x14ac:dyDescent="0.25">
      <c r="B3226" s="382"/>
      <c r="C3226" s="383" t="str">
        <f>IFERROR(IF(LEN(B3226)&gt;0,IF(INDEX(TasksList!$C$6:$C$25,MATCH(LEFT(B3226,SEARCH(" - ",B3226)-1)*1,TasksList!$B$6:$B$25,0),1)=0,"",INDEX(TasksList!$C$6:$C$25,MATCH(LEFT(B3226,SEARCH(" - ",B3226)-1)*1,TasksList!$B$6:$B$25,0),1)),""),"Task not found!")</f>
        <v/>
      </c>
      <c r="D3226" s="385"/>
      <c r="E3226" s="149"/>
      <c r="F3226" s="149"/>
      <c r="G3226" s="150"/>
    </row>
    <row r="3227" spans="2:7" x14ac:dyDescent="0.25">
      <c r="B3227" s="382"/>
      <c r="C3227" s="383" t="str">
        <f>IFERROR(IF(LEN(B3227)&gt;0,IF(INDEX(TasksList!$C$6:$C$25,MATCH(LEFT(B3227,SEARCH(" - ",B3227)-1)*1,TasksList!$B$6:$B$25,0),1)=0,"",INDEX(TasksList!$C$6:$C$25,MATCH(LEFT(B3227,SEARCH(" - ",B3227)-1)*1,TasksList!$B$6:$B$25,0),1)),""),"Task not found!")</f>
        <v/>
      </c>
      <c r="D3227" s="385"/>
      <c r="E3227" s="149"/>
      <c r="F3227" s="149"/>
      <c r="G3227" s="150"/>
    </row>
    <row r="3228" spans="2:7" x14ac:dyDescent="0.25">
      <c r="B3228" s="382"/>
      <c r="C3228" s="383" t="str">
        <f>IFERROR(IF(LEN(B3228)&gt;0,IF(INDEX(TasksList!$C$6:$C$25,MATCH(LEFT(B3228,SEARCH(" - ",B3228)-1)*1,TasksList!$B$6:$B$25,0),1)=0,"",INDEX(TasksList!$C$6:$C$25,MATCH(LEFT(B3228,SEARCH(" - ",B3228)-1)*1,TasksList!$B$6:$B$25,0),1)),""),"Task not found!")</f>
        <v/>
      </c>
      <c r="D3228" s="385"/>
      <c r="E3228" s="149"/>
      <c r="F3228" s="149"/>
      <c r="G3228" s="150"/>
    </row>
    <row r="3229" spans="2:7" x14ac:dyDescent="0.25">
      <c r="B3229" s="382"/>
      <c r="C3229" s="383" t="str">
        <f>IFERROR(IF(LEN(B3229)&gt;0,IF(INDEX(TasksList!$C$6:$C$25,MATCH(LEFT(B3229,SEARCH(" - ",B3229)-1)*1,TasksList!$B$6:$B$25,0),1)=0,"",INDEX(TasksList!$C$6:$C$25,MATCH(LEFT(B3229,SEARCH(" - ",B3229)-1)*1,TasksList!$B$6:$B$25,0),1)),""),"Task not found!")</f>
        <v/>
      </c>
      <c r="D3229" s="385"/>
      <c r="E3229" s="149"/>
      <c r="F3229" s="149"/>
      <c r="G3229" s="150"/>
    </row>
    <row r="3230" spans="2:7" x14ac:dyDescent="0.25">
      <c r="B3230" s="382"/>
      <c r="C3230" s="383" t="str">
        <f>IFERROR(IF(LEN(B3230)&gt;0,IF(INDEX(TasksList!$C$6:$C$25,MATCH(LEFT(B3230,SEARCH(" - ",B3230)-1)*1,TasksList!$B$6:$B$25,0),1)=0,"",INDEX(TasksList!$C$6:$C$25,MATCH(LEFT(B3230,SEARCH(" - ",B3230)-1)*1,TasksList!$B$6:$B$25,0),1)),""),"Task not found!")</f>
        <v/>
      </c>
      <c r="D3230" s="385"/>
      <c r="E3230" s="149"/>
      <c r="F3230" s="149"/>
      <c r="G3230" s="150"/>
    </row>
    <row r="3231" spans="2:7" x14ac:dyDescent="0.25">
      <c r="B3231" s="382"/>
      <c r="C3231" s="383" t="str">
        <f>IFERROR(IF(LEN(B3231)&gt;0,IF(INDEX(TasksList!$C$6:$C$25,MATCH(LEFT(B3231,SEARCH(" - ",B3231)-1)*1,TasksList!$B$6:$B$25,0),1)=0,"",INDEX(TasksList!$C$6:$C$25,MATCH(LEFT(B3231,SEARCH(" - ",B3231)-1)*1,TasksList!$B$6:$B$25,0),1)),""),"Task not found!")</f>
        <v/>
      </c>
      <c r="D3231" s="385"/>
      <c r="E3231" s="149"/>
      <c r="F3231" s="149"/>
      <c r="G3231" s="150"/>
    </row>
    <row r="3232" spans="2:7" x14ac:dyDescent="0.25">
      <c r="B3232" s="382"/>
      <c r="C3232" s="383" t="str">
        <f>IFERROR(IF(LEN(B3232)&gt;0,IF(INDEX(TasksList!$C$6:$C$25,MATCH(LEFT(B3232,SEARCH(" - ",B3232)-1)*1,TasksList!$B$6:$B$25,0),1)=0,"",INDEX(TasksList!$C$6:$C$25,MATCH(LEFT(B3232,SEARCH(" - ",B3232)-1)*1,TasksList!$B$6:$B$25,0),1)),""),"Task not found!")</f>
        <v/>
      </c>
      <c r="D3232" s="385"/>
      <c r="E3232" s="149"/>
      <c r="F3232" s="149"/>
      <c r="G3232" s="150"/>
    </row>
    <row r="3233" spans="2:7" x14ac:dyDescent="0.25">
      <c r="B3233" s="382"/>
      <c r="C3233" s="383" t="str">
        <f>IFERROR(IF(LEN(B3233)&gt;0,IF(INDEX(TasksList!$C$6:$C$25,MATCH(LEFT(B3233,SEARCH(" - ",B3233)-1)*1,TasksList!$B$6:$B$25,0),1)=0,"",INDEX(TasksList!$C$6:$C$25,MATCH(LEFT(B3233,SEARCH(" - ",B3233)-1)*1,TasksList!$B$6:$B$25,0),1)),""),"Task not found!")</f>
        <v/>
      </c>
      <c r="D3233" s="385"/>
      <c r="E3233" s="149"/>
      <c r="F3233" s="149"/>
      <c r="G3233" s="150"/>
    </row>
    <row r="3234" spans="2:7" x14ac:dyDescent="0.25">
      <c r="B3234" s="382"/>
      <c r="C3234" s="383" t="str">
        <f>IFERROR(IF(LEN(B3234)&gt;0,IF(INDEX(TasksList!$C$6:$C$25,MATCH(LEFT(B3234,SEARCH(" - ",B3234)-1)*1,TasksList!$B$6:$B$25,0),1)=0,"",INDEX(TasksList!$C$6:$C$25,MATCH(LEFT(B3234,SEARCH(" - ",B3234)-1)*1,TasksList!$B$6:$B$25,0),1)),""),"Task not found!")</f>
        <v/>
      </c>
      <c r="D3234" s="385"/>
      <c r="E3234" s="149"/>
      <c r="F3234" s="149"/>
      <c r="G3234" s="150"/>
    </row>
    <row r="3235" spans="2:7" x14ac:dyDescent="0.25">
      <c r="B3235" s="382"/>
      <c r="C3235" s="383" t="str">
        <f>IFERROR(IF(LEN(B3235)&gt;0,IF(INDEX(TasksList!$C$6:$C$25,MATCH(LEFT(B3235,SEARCH(" - ",B3235)-1)*1,TasksList!$B$6:$B$25,0),1)=0,"",INDEX(TasksList!$C$6:$C$25,MATCH(LEFT(B3235,SEARCH(" - ",B3235)-1)*1,TasksList!$B$6:$B$25,0),1)),""),"Task not found!")</f>
        <v/>
      </c>
      <c r="D3235" s="385"/>
      <c r="E3235" s="149"/>
      <c r="F3235" s="149"/>
      <c r="G3235" s="150"/>
    </row>
    <row r="3236" spans="2:7" x14ac:dyDescent="0.25">
      <c r="B3236" s="382"/>
      <c r="C3236" s="383" t="str">
        <f>IFERROR(IF(LEN(B3236)&gt;0,IF(INDEX(TasksList!$C$6:$C$25,MATCH(LEFT(B3236,SEARCH(" - ",B3236)-1)*1,TasksList!$B$6:$B$25,0),1)=0,"",INDEX(TasksList!$C$6:$C$25,MATCH(LEFT(B3236,SEARCH(" - ",B3236)-1)*1,TasksList!$B$6:$B$25,0),1)),""),"Task not found!")</f>
        <v/>
      </c>
      <c r="D3236" s="385"/>
      <c r="E3236" s="149"/>
      <c r="F3236" s="149"/>
      <c r="G3236" s="150"/>
    </row>
    <row r="3237" spans="2:7" x14ac:dyDescent="0.25">
      <c r="B3237" s="382"/>
      <c r="C3237" s="383" t="str">
        <f>IFERROR(IF(LEN(B3237)&gt;0,IF(INDEX(TasksList!$C$6:$C$25,MATCH(LEFT(B3237,SEARCH(" - ",B3237)-1)*1,TasksList!$B$6:$B$25,0),1)=0,"",INDEX(TasksList!$C$6:$C$25,MATCH(LEFT(B3237,SEARCH(" - ",B3237)-1)*1,TasksList!$B$6:$B$25,0),1)),""),"Task not found!")</f>
        <v/>
      </c>
      <c r="D3237" s="385"/>
      <c r="E3237" s="149"/>
      <c r="F3237" s="149"/>
      <c r="G3237" s="150"/>
    </row>
    <row r="3238" spans="2:7" x14ac:dyDescent="0.25">
      <c r="B3238" s="382"/>
      <c r="C3238" s="383" t="str">
        <f>IFERROR(IF(LEN(B3238)&gt;0,IF(INDEX(TasksList!$C$6:$C$25,MATCH(LEFT(B3238,SEARCH(" - ",B3238)-1)*1,TasksList!$B$6:$B$25,0),1)=0,"",INDEX(TasksList!$C$6:$C$25,MATCH(LEFT(B3238,SEARCH(" - ",B3238)-1)*1,TasksList!$B$6:$B$25,0),1)),""),"Task not found!")</f>
        <v/>
      </c>
      <c r="D3238" s="385"/>
      <c r="E3238" s="149"/>
      <c r="F3238" s="149"/>
      <c r="G3238" s="150"/>
    </row>
    <row r="3239" spans="2:7" x14ac:dyDescent="0.25">
      <c r="B3239" s="382"/>
      <c r="C3239" s="383" t="str">
        <f>IFERROR(IF(LEN(B3239)&gt;0,IF(INDEX(TasksList!$C$6:$C$25,MATCH(LEFT(B3239,SEARCH(" - ",B3239)-1)*1,TasksList!$B$6:$B$25,0),1)=0,"",INDEX(TasksList!$C$6:$C$25,MATCH(LEFT(B3239,SEARCH(" - ",B3239)-1)*1,TasksList!$B$6:$B$25,0),1)),""),"Task not found!")</f>
        <v/>
      </c>
      <c r="D3239" s="385"/>
      <c r="E3239" s="149"/>
      <c r="F3239" s="149"/>
      <c r="G3239" s="150"/>
    </row>
    <row r="3240" spans="2:7" x14ac:dyDescent="0.25">
      <c r="B3240" s="382"/>
      <c r="C3240" s="383" t="str">
        <f>IFERROR(IF(LEN(B3240)&gt;0,IF(INDEX(TasksList!$C$6:$C$25,MATCH(LEFT(B3240,SEARCH(" - ",B3240)-1)*1,TasksList!$B$6:$B$25,0),1)=0,"",INDEX(TasksList!$C$6:$C$25,MATCH(LEFT(B3240,SEARCH(" - ",B3240)-1)*1,TasksList!$B$6:$B$25,0),1)),""),"Task not found!")</f>
        <v/>
      </c>
      <c r="D3240" s="385"/>
      <c r="E3240" s="149"/>
      <c r="F3240" s="149"/>
      <c r="G3240" s="150"/>
    </row>
    <row r="3241" spans="2:7" x14ac:dyDescent="0.25">
      <c r="B3241" s="382"/>
      <c r="C3241" s="383" t="str">
        <f>IFERROR(IF(LEN(B3241)&gt;0,IF(INDEX(TasksList!$C$6:$C$25,MATCH(LEFT(B3241,SEARCH(" - ",B3241)-1)*1,TasksList!$B$6:$B$25,0),1)=0,"",INDEX(TasksList!$C$6:$C$25,MATCH(LEFT(B3241,SEARCH(" - ",B3241)-1)*1,TasksList!$B$6:$B$25,0),1)),""),"Task not found!")</f>
        <v/>
      </c>
      <c r="D3241" s="385"/>
      <c r="E3241" s="149"/>
      <c r="F3241" s="149"/>
      <c r="G3241" s="150"/>
    </row>
    <row r="3242" spans="2:7" x14ac:dyDescent="0.25">
      <c r="B3242" s="382"/>
      <c r="C3242" s="383" t="str">
        <f>IFERROR(IF(LEN(B3242)&gt;0,IF(INDEX(TasksList!$C$6:$C$25,MATCH(LEFT(B3242,SEARCH(" - ",B3242)-1)*1,TasksList!$B$6:$B$25,0),1)=0,"",INDEX(TasksList!$C$6:$C$25,MATCH(LEFT(B3242,SEARCH(" - ",B3242)-1)*1,TasksList!$B$6:$B$25,0),1)),""),"Task not found!")</f>
        <v/>
      </c>
      <c r="D3242" s="385"/>
      <c r="E3242" s="149"/>
      <c r="F3242" s="149"/>
      <c r="G3242" s="150"/>
    </row>
    <row r="3243" spans="2:7" x14ac:dyDescent="0.25">
      <c r="B3243" s="382"/>
      <c r="C3243" s="383" t="str">
        <f>IFERROR(IF(LEN(B3243)&gt;0,IF(INDEX(TasksList!$C$6:$C$25,MATCH(LEFT(B3243,SEARCH(" - ",B3243)-1)*1,TasksList!$B$6:$B$25,0),1)=0,"",INDEX(TasksList!$C$6:$C$25,MATCH(LEFT(B3243,SEARCH(" - ",B3243)-1)*1,TasksList!$B$6:$B$25,0),1)),""),"Task not found!")</f>
        <v/>
      </c>
      <c r="D3243" s="385"/>
      <c r="E3243" s="149"/>
      <c r="F3243" s="149"/>
      <c r="G3243" s="150"/>
    </row>
    <row r="3244" spans="2:7" x14ac:dyDescent="0.25">
      <c r="B3244" s="382"/>
      <c r="C3244" s="383" t="str">
        <f>IFERROR(IF(LEN(B3244)&gt;0,IF(INDEX(TasksList!$C$6:$C$25,MATCH(LEFT(B3244,SEARCH(" - ",B3244)-1)*1,TasksList!$B$6:$B$25,0),1)=0,"",INDEX(TasksList!$C$6:$C$25,MATCH(LEFT(B3244,SEARCH(" - ",B3244)-1)*1,TasksList!$B$6:$B$25,0),1)),""),"Task not found!")</f>
        <v/>
      </c>
      <c r="D3244" s="385"/>
      <c r="E3244" s="149"/>
      <c r="F3244" s="149"/>
      <c r="G3244" s="150"/>
    </row>
    <row r="3245" spans="2:7" x14ac:dyDescent="0.25">
      <c r="B3245" s="382"/>
      <c r="C3245" s="383" t="str">
        <f>IFERROR(IF(LEN(B3245)&gt;0,IF(INDEX(TasksList!$C$6:$C$25,MATCH(LEFT(B3245,SEARCH(" - ",B3245)-1)*1,TasksList!$B$6:$B$25,0),1)=0,"",INDEX(TasksList!$C$6:$C$25,MATCH(LEFT(B3245,SEARCH(" - ",B3245)-1)*1,TasksList!$B$6:$B$25,0),1)),""),"Task not found!")</f>
        <v/>
      </c>
      <c r="D3245" s="385"/>
      <c r="E3245" s="149"/>
      <c r="F3245" s="149"/>
      <c r="G3245" s="150"/>
    </row>
    <row r="3246" spans="2:7" x14ac:dyDescent="0.25">
      <c r="B3246" s="382"/>
      <c r="C3246" s="383" t="str">
        <f>IFERROR(IF(LEN(B3246)&gt;0,IF(INDEX(TasksList!$C$6:$C$25,MATCH(LEFT(B3246,SEARCH(" - ",B3246)-1)*1,TasksList!$B$6:$B$25,0),1)=0,"",INDEX(TasksList!$C$6:$C$25,MATCH(LEFT(B3246,SEARCH(" - ",B3246)-1)*1,TasksList!$B$6:$B$25,0),1)),""),"Task not found!")</f>
        <v/>
      </c>
      <c r="D3246" s="385"/>
      <c r="E3246" s="149"/>
      <c r="F3246" s="149"/>
      <c r="G3246" s="150"/>
    </row>
    <row r="3247" spans="2:7" x14ac:dyDescent="0.25">
      <c r="B3247" s="382"/>
      <c r="C3247" s="383" t="str">
        <f>IFERROR(IF(LEN(B3247)&gt;0,IF(INDEX(TasksList!$C$6:$C$25,MATCH(LEFT(B3247,SEARCH(" - ",B3247)-1)*1,TasksList!$B$6:$B$25,0),1)=0,"",INDEX(TasksList!$C$6:$C$25,MATCH(LEFT(B3247,SEARCH(" - ",B3247)-1)*1,TasksList!$B$6:$B$25,0),1)),""),"Task not found!")</f>
        <v/>
      </c>
      <c r="D3247" s="385"/>
      <c r="E3247" s="149"/>
      <c r="F3247" s="149"/>
      <c r="G3247" s="150"/>
    </row>
    <row r="3248" spans="2:7" x14ac:dyDescent="0.25">
      <c r="B3248" s="382"/>
      <c r="C3248" s="383" t="str">
        <f>IFERROR(IF(LEN(B3248)&gt;0,IF(INDEX(TasksList!$C$6:$C$25,MATCH(LEFT(B3248,SEARCH(" - ",B3248)-1)*1,TasksList!$B$6:$B$25,0),1)=0,"",INDEX(TasksList!$C$6:$C$25,MATCH(LEFT(B3248,SEARCH(" - ",B3248)-1)*1,TasksList!$B$6:$B$25,0),1)),""),"Task not found!")</f>
        <v/>
      </c>
      <c r="D3248" s="385"/>
      <c r="E3248" s="149"/>
      <c r="F3248" s="149"/>
      <c r="G3248" s="150"/>
    </row>
    <row r="3249" spans="2:7" x14ac:dyDescent="0.25">
      <c r="B3249" s="382"/>
      <c r="C3249" s="383" t="str">
        <f>IFERROR(IF(LEN(B3249)&gt;0,IF(INDEX(TasksList!$C$6:$C$25,MATCH(LEFT(B3249,SEARCH(" - ",B3249)-1)*1,TasksList!$B$6:$B$25,0),1)=0,"",INDEX(TasksList!$C$6:$C$25,MATCH(LEFT(B3249,SEARCH(" - ",B3249)-1)*1,TasksList!$B$6:$B$25,0),1)),""),"Task not found!")</f>
        <v/>
      </c>
      <c r="D3249" s="385"/>
      <c r="E3249" s="149"/>
      <c r="F3249" s="149"/>
      <c r="G3249" s="150"/>
    </row>
    <row r="3250" spans="2:7" x14ac:dyDescent="0.25">
      <c r="B3250" s="382"/>
      <c r="C3250" s="383" t="str">
        <f>IFERROR(IF(LEN(B3250)&gt;0,IF(INDEX(TasksList!$C$6:$C$25,MATCH(LEFT(B3250,SEARCH(" - ",B3250)-1)*1,TasksList!$B$6:$B$25,0),1)=0,"",INDEX(TasksList!$C$6:$C$25,MATCH(LEFT(B3250,SEARCH(" - ",B3250)-1)*1,TasksList!$B$6:$B$25,0),1)),""),"Task not found!")</f>
        <v/>
      </c>
      <c r="D3250" s="385"/>
      <c r="E3250" s="149"/>
      <c r="F3250" s="149"/>
      <c r="G3250" s="150"/>
    </row>
    <row r="3251" spans="2:7" x14ac:dyDescent="0.25">
      <c r="B3251" s="382"/>
      <c r="C3251" s="383" t="str">
        <f>IFERROR(IF(LEN(B3251)&gt;0,IF(INDEX(TasksList!$C$6:$C$25,MATCH(LEFT(B3251,SEARCH(" - ",B3251)-1)*1,TasksList!$B$6:$B$25,0),1)=0,"",INDEX(TasksList!$C$6:$C$25,MATCH(LEFT(B3251,SEARCH(" - ",B3251)-1)*1,TasksList!$B$6:$B$25,0),1)),""),"Task not found!")</f>
        <v/>
      </c>
      <c r="D3251" s="385"/>
      <c r="E3251" s="149"/>
      <c r="F3251" s="149"/>
      <c r="G3251" s="150"/>
    </row>
    <row r="3252" spans="2:7" x14ac:dyDescent="0.25">
      <c r="B3252" s="382"/>
      <c r="C3252" s="383" t="str">
        <f>IFERROR(IF(LEN(B3252)&gt;0,IF(INDEX(TasksList!$C$6:$C$25,MATCH(LEFT(B3252,SEARCH(" - ",B3252)-1)*1,TasksList!$B$6:$B$25,0),1)=0,"",INDEX(TasksList!$C$6:$C$25,MATCH(LEFT(B3252,SEARCH(" - ",B3252)-1)*1,TasksList!$B$6:$B$25,0),1)),""),"Task not found!")</f>
        <v/>
      </c>
      <c r="D3252" s="385"/>
      <c r="E3252" s="149"/>
      <c r="F3252" s="149"/>
      <c r="G3252" s="150"/>
    </row>
    <row r="3253" spans="2:7" x14ac:dyDescent="0.25">
      <c r="B3253" s="382"/>
      <c r="C3253" s="383" t="str">
        <f>IFERROR(IF(LEN(B3253)&gt;0,IF(INDEX(TasksList!$C$6:$C$25,MATCH(LEFT(B3253,SEARCH(" - ",B3253)-1)*1,TasksList!$B$6:$B$25,0),1)=0,"",INDEX(TasksList!$C$6:$C$25,MATCH(LEFT(B3253,SEARCH(" - ",B3253)-1)*1,TasksList!$B$6:$B$25,0),1)),""),"Task not found!")</f>
        <v/>
      </c>
      <c r="D3253" s="385"/>
      <c r="E3253" s="149"/>
      <c r="F3253" s="149"/>
      <c r="G3253" s="150"/>
    </row>
    <row r="3254" spans="2:7" x14ac:dyDescent="0.25">
      <c r="B3254" s="382"/>
      <c r="C3254" s="383" t="str">
        <f>IFERROR(IF(LEN(B3254)&gt;0,IF(INDEX(TasksList!$C$6:$C$25,MATCH(LEFT(B3254,SEARCH(" - ",B3254)-1)*1,TasksList!$B$6:$B$25,0),1)=0,"",INDEX(TasksList!$C$6:$C$25,MATCH(LEFT(B3254,SEARCH(" - ",B3254)-1)*1,TasksList!$B$6:$B$25,0),1)),""),"Task not found!")</f>
        <v/>
      </c>
      <c r="D3254" s="385"/>
      <c r="E3254" s="149"/>
      <c r="F3254" s="149"/>
      <c r="G3254" s="150"/>
    </row>
    <row r="3255" spans="2:7" x14ac:dyDescent="0.25">
      <c r="B3255" s="382"/>
      <c r="C3255" s="383" t="str">
        <f>IFERROR(IF(LEN(B3255)&gt;0,IF(INDEX(TasksList!$C$6:$C$25,MATCH(LEFT(B3255,SEARCH(" - ",B3255)-1)*1,TasksList!$B$6:$B$25,0),1)=0,"",INDEX(TasksList!$C$6:$C$25,MATCH(LEFT(B3255,SEARCH(" - ",B3255)-1)*1,TasksList!$B$6:$B$25,0),1)),""),"Task not found!")</f>
        <v/>
      </c>
      <c r="D3255" s="385"/>
      <c r="E3255" s="149"/>
      <c r="F3255" s="149"/>
      <c r="G3255" s="150"/>
    </row>
    <row r="3256" spans="2:7" x14ac:dyDescent="0.25">
      <c r="B3256" s="382"/>
      <c r="C3256" s="383" t="str">
        <f>IFERROR(IF(LEN(B3256)&gt;0,IF(INDEX(TasksList!$C$6:$C$25,MATCH(LEFT(B3256,SEARCH(" - ",B3256)-1)*1,TasksList!$B$6:$B$25,0),1)=0,"",INDEX(TasksList!$C$6:$C$25,MATCH(LEFT(B3256,SEARCH(" - ",B3256)-1)*1,TasksList!$B$6:$B$25,0),1)),""),"Task not found!")</f>
        <v/>
      </c>
      <c r="D3256" s="385"/>
      <c r="E3256" s="149"/>
      <c r="F3256" s="149"/>
      <c r="G3256" s="150"/>
    </row>
    <row r="3257" spans="2:7" x14ac:dyDescent="0.25">
      <c r="B3257" s="382"/>
      <c r="C3257" s="383" t="str">
        <f>IFERROR(IF(LEN(B3257)&gt;0,IF(INDEX(TasksList!$C$6:$C$25,MATCH(LEFT(B3257,SEARCH(" - ",B3257)-1)*1,TasksList!$B$6:$B$25,0),1)=0,"",INDEX(TasksList!$C$6:$C$25,MATCH(LEFT(B3257,SEARCH(" - ",B3257)-1)*1,TasksList!$B$6:$B$25,0),1)),""),"Task not found!")</f>
        <v/>
      </c>
      <c r="D3257" s="385"/>
      <c r="E3257" s="149"/>
      <c r="F3257" s="149"/>
      <c r="G3257" s="150"/>
    </row>
    <row r="3258" spans="2:7" x14ac:dyDescent="0.25">
      <c r="B3258" s="382"/>
      <c r="C3258" s="383" t="str">
        <f>IFERROR(IF(LEN(B3258)&gt;0,IF(INDEX(TasksList!$C$6:$C$25,MATCH(LEFT(B3258,SEARCH(" - ",B3258)-1)*1,TasksList!$B$6:$B$25,0),1)=0,"",INDEX(TasksList!$C$6:$C$25,MATCH(LEFT(B3258,SEARCH(" - ",B3258)-1)*1,TasksList!$B$6:$B$25,0),1)),""),"Task not found!")</f>
        <v/>
      </c>
      <c r="D3258" s="385"/>
      <c r="E3258" s="149"/>
      <c r="F3258" s="149"/>
      <c r="G3258" s="150"/>
    </row>
    <row r="3259" spans="2:7" x14ac:dyDescent="0.25">
      <c r="B3259" s="382"/>
      <c r="C3259" s="383" t="str">
        <f>IFERROR(IF(LEN(B3259)&gt;0,IF(INDEX(TasksList!$C$6:$C$25,MATCH(LEFT(B3259,SEARCH(" - ",B3259)-1)*1,TasksList!$B$6:$B$25,0),1)=0,"",INDEX(TasksList!$C$6:$C$25,MATCH(LEFT(B3259,SEARCH(" - ",B3259)-1)*1,TasksList!$B$6:$B$25,0),1)),""),"Task not found!")</f>
        <v/>
      </c>
      <c r="D3259" s="385"/>
      <c r="E3259" s="149"/>
      <c r="F3259" s="149"/>
      <c r="G3259" s="150"/>
    </row>
    <row r="3260" spans="2:7" x14ac:dyDescent="0.25">
      <c r="B3260" s="382"/>
      <c r="C3260" s="383" t="str">
        <f>IFERROR(IF(LEN(B3260)&gt;0,IF(INDEX(TasksList!$C$6:$C$25,MATCH(LEFT(B3260,SEARCH(" - ",B3260)-1)*1,TasksList!$B$6:$B$25,0),1)=0,"",INDEX(TasksList!$C$6:$C$25,MATCH(LEFT(B3260,SEARCH(" - ",B3260)-1)*1,TasksList!$B$6:$B$25,0),1)),""),"Task not found!")</f>
        <v/>
      </c>
      <c r="D3260" s="385"/>
      <c r="E3260" s="149"/>
      <c r="F3260" s="149"/>
      <c r="G3260" s="150"/>
    </row>
    <row r="3261" spans="2:7" x14ac:dyDescent="0.25">
      <c r="B3261" s="382"/>
      <c r="C3261" s="383" t="str">
        <f>IFERROR(IF(LEN(B3261)&gt;0,IF(INDEX(TasksList!$C$6:$C$25,MATCH(LEFT(B3261,SEARCH(" - ",B3261)-1)*1,TasksList!$B$6:$B$25,0),1)=0,"",INDEX(TasksList!$C$6:$C$25,MATCH(LEFT(B3261,SEARCH(" - ",B3261)-1)*1,TasksList!$B$6:$B$25,0),1)),""),"Task not found!")</f>
        <v/>
      </c>
      <c r="D3261" s="385"/>
      <c r="E3261" s="149"/>
      <c r="F3261" s="149"/>
      <c r="G3261" s="150"/>
    </row>
    <row r="3262" spans="2:7" x14ac:dyDescent="0.25">
      <c r="B3262" s="382"/>
      <c r="C3262" s="383" t="str">
        <f>IFERROR(IF(LEN(B3262)&gt;0,IF(INDEX(TasksList!$C$6:$C$25,MATCH(LEFT(B3262,SEARCH(" - ",B3262)-1)*1,TasksList!$B$6:$B$25,0),1)=0,"",INDEX(TasksList!$C$6:$C$25,MATCH(LEFT(B3262,SEARCH(" - ",B3262)-1)*1,TasksList!$B$6:$B$25,0),1)),""),"Task not found!")</f>
        <v/>
      </c>
      <c r="D3262" s="385"/>
      <c r="E3262" s="149"/>
      <c r="F3262" s="149"/>
      <c r="G3262" s="150"/>
    </row>
    <row r="3263" spans="2:7" x14ac:dyDescent="0.25">
      <c r="B3263" s="382"/>
      <c r="C3263" s="383" t="str">
        <f>IFERROR(IF(LEN(B3263)&gt;0,IF(INDEX(TasksList!$C$6:$C$25,MATCH(LEFT(B3263,SEARCH(" - ",B3263)-1)*1,TasksList!$B$6:$B$25,0),1)=0,"",INDEX(TasksList!$C$6:$C$25,MATCH(LEFT(B3263,SEARCH(" - ",B3263)-1)*1,TasksList!$B$6:$B$25,0),1)),""),"Task not found!")</f>
        <v/>
      </c>
      <c r="D3263" s="385"/>
      <c r="E3263" s="149"/>
      <c r="F3263" s="149"/>
      <c r="G3263" s="150"/>
    </row>
    <row r="3264" spans="2:7" x14ac:dyDescent="0.25">
      <c r="B3264" s="382"/>
      <c r="C3264" s="383" t="str">
        <f>IFERROR(IF(LEN(B3264)&gt;0,IF(INDEX(TasksList!$C$6:$C$25,MATCH(LEFT(B3264,SEARCH(" - ",B3264)-1)*1,TasksList!$B$6:$B$25,0),1)=0,"",INDEX(TasksList!$C$6:$C$25,MATCH(LEFT(B3264,SEARCH(" - ",B3264)-1)*1,TasksList!$B$6:$B$25,0),1)),""),"Task not found!")</f>
        <v/>
      </c>
      <c r="D3264" s="385"/>
      <c r="E3264" s="149"/>
      <c r="F3264" s="149"/>
      <c r="G3264" s="150"/>
    </row>
    <row r="3265" spans="2:7" x14ac:dyDescent="0.25">
      <c r="B3265" s="382"/>
      <c r="C3265" s="383" t="str">
        <f>IFERROR(IF(LEN(B3265)&gt;0,IF(INDEX(TasksList!$C$6:$C$25,MATCH(LEFT(B3265,SEARCH(" - ",B3265)-1)*1,TasksList!$B$6:$B$25,0),1)=0,"",INDEX(TasksList!$C$6:$C$25,MATCH(LEFT(B3265,SEARCH(" - ",B3265)-1)*1,TasksList!$B$6:$B$25,0),1)),""),"Task not found!")</f>
        <v/>
      </c>
      <c r="D3265" s="385"/>
      <c r="E3265" s="149"/>
      <c r="F3265" s="149"/>
      <c r="G3265" s="150"/>
    </row>
    <row r="3266" spans="2:7" x14ac:dyDescent="0.25">
      <c r="B3266" s="382"/>
      <c r="C3266" s="383" t="str">
        <f>IFERROR(IF(LEN(B3266)&gt;0,IF(INDEX(TasksList!$C$6:$C$25,MATCH(LEFT(B3266,SEARCH(" - ",B3266)-1)*1,TasksList!$B$6:$B$25,0),1)=0,"",INDEX(TasksList!$C$6:$C$25,MATCH(LEFT(B3266,SEARCH(" - ",B3266)-1)*1,TasksList!$B$6:$B$25,0),1)),""),"Task not found!")</f>
        <v/>
      </c>
      <c r="D3266" s="385"/>
      <c r="E3266" s="149"/>
      <c r="F3266" s="149"/>
      <c r="G3266" s="150"/>
    </row>
    <row r="3267" spans="2:7" x14ac:dyDescent="0.25">
      <c r="B3267" s="382"/>
      <c r="C3267" s="383" t="str">
        <f>IFERROR(IF(LEN(B3267)&gt;0,IF(INDEX(TasksList!$C$6:$C$25,MATCH(LEFT(B3267,SEARCH(" - ",B3267)-1)*1,TasksList!$B$6:$B$25,0),1)=0,"",INDEX(TasksList!$C$6:$C$25,MATCH(LEFT(B3267,SEARCH(" - ",B3267)-1)*1,TasksList!$B$6:$B$25,0),1)),""),"Task not found!")</f>
        <v/>
      </c>
      <c r="D3267" s="385"/>
      <c r="E3267" s="149"/>
      <c r="F3267" s="149"/>
      <c r="G3267" s="150"/>
    </row>
    <row r="3268" spans="2:7" x14ac:dyDescent="0.25">
      <c r="B3268" s="382"/>
      <c r="C3268" s="383" t="str">
        <f>IFERROR(IF(LEN(B3268)&gt;0,IF(INDEX(TasksList!$C$6:$C$25,MATCH(LEFT(B3268,SEARCH(" - ",B3268)-1)*1,TasksList!$B$6:$B$25,0),1)=0,"",INDEX(TasksList!$C$6:$C$25,MATCH(LEFT(B3268,SEARCH(" - ",B3268)-1)*1,TasksList!$B$6:$B$25,0),1)),""),"Task not found!")</f>
        <v/>
      </c>
      <c r="D3268" s="385"/>
      <c r="E3268" s="149"/>
      <c r="F3268" s="149"/>
      <c r="G3268" s="150"/>
    </row>
    <row r="3269" spans="2:7" x14ac:dyDescent="0.25">
      <c r="B3269" s="382"/>
      <c r="C3269" s="383" t="str">
        <f>IFERROR(IF(LEN(B3269)&gt;0,IF(INDEX(TasksList!$C$6:$C$25,MATCH(LEFT(B3269,SEARCH(" - ",B3269)-1)*1,TasksList!$B$6:$B$25,0),1)=0,"",INDEX(TasksList!$C$6:$C$25,MATCH(LEFT(B3269,SEARCH(" - ",B3269)-1)*1,TasksList!$B$6:$B$25,0),1)),""),"Task not found!")</f>
        <v/>
      </c>
      <c r="D3269" s="385"/>
      <c r="E3269" s="149"/>
      <c r="F3269" s="149"/>
      <c r="G3269" s="150"/>
    </row>
    <row r="3270" spans="2:7" x14ac:dyDescent="0.25">
      <c r="B3270" s="382"/>
      <c r="C3270" s="383" t="str">
        <f>IFERROR(IF(LEN(B3270)&gt;0,IF(INDEX(TasksList!$C$6:$C$25,MATCH(LEFT(B3270,SEARCH(" - ",B3270)-1)*1,TasksList!$B$6:$B$25,0),1)=0,"",INDEX(TasksList!$C$6:$C$25,MATCH(LEFT(B3270,SEARCH(" - ",B3270)-1)*1,TasksList!$B$6:$B$25,0),1)),""),"Task not found!")</f>
        <v/>
      </c>
      <c r="D3270" s="385"/>
      <c r="E3270" s="149"/>
      <c r="F3270" s="149"/>
      <c r="G3270" s="150"/>
    </row>
    <row r="3271" spans="2:7" x14ac:dyDescent="0.25">
      <c r="B3271" s="382"/>
      <c r="C3271" s="383" t="str">
        <f>IFERROR(IF(LEN(B3271)&gt;0,IF(INDEX(TasksList!$C$6:$C$25,MATCH(LEFT(B3271,SEARCH(" - ",B3271)-1)*1,TasksList!$B$6:$B$25,0),1)=0,"",INDEX(TasksList!$C$6:$C$25,MATCH(LEFT(B3271,SEARCH(" - ",B3271)-1)*1,TasksList!$B$6:$B$25,0),1)),""),"Task not found!")</f>
        <v/>
      </c>
      <c r="D3271" s="385"/>
      <c r="E3271" s="149"/>
      <c r="F3271" s="149"/>
      <c r="G3271" s="150"/>
    </row>
    <row r="3272" spans="2:7" x14ac:dyDescent="0.25">
      <c r="B3272" s="382"/>
      <c r="C3272" s="383" t="str">
        <f>IFERROR(IF(LEN(B3272)&gt;0,IF(INDEX(TasksList!$C$6:$C$25,MATCH(LEFT(B3272,SEARCH(" - ",B3272)-1)*1,TasksList!$B$6:$B$25,0),1)=0,"",INDEX(TasksList!$C$6:$C$25,MATCH(LEFT(B3272,SEARCH(" - ",B3272)-1)*1,TasksList!$B$6:$B$25,0),1)),""),"Task not found!")</f>
        <v/>
      </c>
      <c r="D3272" s="385"/>
      <c r="E3272" s="149"/>
      <c r="F3272" s="149"/>
      <c r="G3272" s="150"/>
    </row>
    <row r="3273" spans="2:7" x14ac:dyDescent="0.25">
      <c r="B3273" s="382"/>
      <c r="C3273" s="383" t="str">
        <f>IFERROR(IF(LEN(B3273)&gt;0,IF(INDEX(TasksList!$C$6:$C$25,MATCH(LEFT(B3273,SEARCH(" - ",B3273)-1)*1,TasksList!$B$6:$B$25,0),1)=0,"",INDEX(TasksList!$C$6:$C$25,MATCH(LEFT(B3273,SEARCH(" - ",B3273)-1)*1,TasksList!$B$6:$B$25,0),1)),""),"Task not found!")</f>
        <v/>
      </c>
      <c r="D3273" s="385"/>
      <c r="E3273" s="149"/>
      <c r="F3273" s="149"/>
      <c r="G3273" s="150"/>
    </row>
    <row r="3274" spans="2:7" x14ac:dyDescent="0.25">
      <c r="B3274" s="382"/>
      <c r="C3274" s="383" t="str">
        <f>IFERROR(IF(LEN(B3274)&gt;0,IF(INDEX(TasksList!$C$6:$C$25,MATCH(LEFT(B3274,SEARCH(" - ",B3274)-1)*1,TasksList!$B$6:$B$25,0),1)=0,"",INDEX(TasksList!$C$6:$C$25,MATCH(LEFT(B3274,SEARCH(" - ",B3274)-1)*1,TasksList!$B$6:$B$25,0),1)),""),"Task not found!")</f>
        <v/>
      </c>
      <c r="D3274" s="385"/>
      <c r="E3274" s="149"/>
      <c r="F3274" s="149"/>
      <c r="G3274" s="150"/>
    </row>
    <row r="3275" spans="2:7" x14ac:dyDescent="0.25">
      <c r="B3275" s="382"/>
      <c r="C3275" s="383" t="str">
        <f>IFERROR(IF(LEN(B3275)&gt;0,IF(INDEX(TasksList!$C$6:$C$25,MATCH(LEFT(B3275,SEARCH(" - ",B3275)-1)*1,TasksList!$B$6:$B$25,0),1)=0,"",INDEX(TasksList!$C$6:$C$25,MATCH(LEFT(B3275,SEARCH(" - ",B3275)-1)*1,TasksList!$B$6:$B$25,0),1)),""),"Task not found!")</f>
        <v/>
      </c>
      <c r="D3275" s="385"/>
      <c r="E3275" s="149"/>
      <c r="F3275" s="149"/>
      <c r="G3275" s="150"/>
    </row>
    <row r="3276" spans="2:7" x14ac:dyDescent="0.25">
      <c r="B3276" s="382"/>
      <c r="C3276" s="383" t="str">
        <f>IFERROR(IF(LEN(B3276)&gt;0,IF(INDEX(TasksList!$C$6:$C$25,MATCH(LEFT(B3276,SEARCH(" - ",B3276)-1)*1,TasksList!$B$6:$B$25,0),1)=0,"",INDEX(TasksList!$C$6:$C$25,MATCH(LEFT(B3276,SEARCH(" - ",B3276)-1)*1,TasksList!$B$6:$B$25,0),1)),""),"Task not found!")</f>
        <v/>
      </c>
      <c r="D3276" s="385"/>
      <c r="E3276" s="149"/>
      <c r="F3276" s="149"/>
      <c r="G3276" s="150"/>
    </row>
    <row r="3277" spans="2:7" x14ac:dyDescent="0.25">
      <c r="B3277" s="382"/>
      <c r="C3277" s="383" t="str">
        <f>IFERROR(IF(LEN(B3277)&gt;0,IF(INDEX(TasksList!$C$6:$C$25,MATCH(LEFT(B3277,SEARCH(" - ",B3277)-1)*1,TasksList!$B$6:$B$25,0),1)=0,"",INDEX(TasksList!$C$6:$C$25,MATCH(LEFT(B3277,SEARCH(" - ",B3277)-1)*1,TasksList!$B$6:$B$25,0),1)),""),"Task not found!")</f>
        <v/>
      </c>
      <c r="D3277" s="385"/>
      <c r="E3277" s="149"/>
      <c r="F3277" s="149"/>
      <c r="G3277" s="150"/>
    </row>
    <row r="3278" spans="2:7" x14ac:dyDescent="0.25">
      <c r="B3278" s="382"/>
      <c r="C3278" s="383" t="str">
        <f>IFERROR(IF(LEN(B3278)&gt;0,IF(INDEX(TasksList!$C$6:$C$25,MATCH(LEFT(B3278,SEARCH(" - ",B3278)-1)*1,TasksList!$B$6:$B$25,0),1)=0,"",INDEX(TasksList!$C$6:$C$25,MATCH(LEFT(B3278,SEARCH(" - ",B3278)-1)*1,TasksList!$B$6:$B$25,0),1)),""),"Task not found!")</f>
        <v/>
      </c>
      <c r="D3278" s="385"/>
      <c r="E3278" s="149"/>
      <c r="F3278" s="149"/>
      <c r="G3278" s="150"/>
    </row>
    <row r="3279" spans="2:7" x14ac:dyDescent="0.25">
      <c r="B3279" s="382"/>
      <c r="C3279" s="383" t="str">
        <f>IFERROR(IF(LEN(B3279)&gt;0,IF(INDEX(TasksList!$C$6:$C$25,MATCH(LEFT(B3279,SEARCH(" - ",B3279)-1)*1,TasksList!$B$6:$B$25,0),1)=0,"",INDEX(TasksList!$C$6:$C$25,MATCH(LEFT(B3279,SEARCH(" - ",B3279)-1)*1,TasksList!$B$6:$B$25,0),1)),""),"Task not found!")</f>
        <v/>
      </c>
      <c r="D3279" s="385"/>
      <c r="E3279" s="149"/>
      <c r="F3279" s="149"/>
      <c r="G3279" s="150"/>
    </row>
    <row r="3280" spans="2:7" x14ac:dyDescent="0.25">
      <c r="B3280" s="382"/>
      <c r="C3280" s="383" t="str">
        <f>IFERROR(IF(LEN(B3280)&gt;0,IF(INDEX(TasksList!$C$6:$C$25,MATCH(LEFT(B3280,SEARCH(" - ",B3280)-1)*1,TasksList!$B$6:$B$25,0),1)=0,"",INDEX(TasksList!$C$6:$C$25,MATCH(LEFT(B3280,SEARCH(" - ",B3280)-1)*1,TasksList!$B$6:$B$25,0),1)),""),"Task not found!")</f>
        <v/>
      </c>
      <c r="D3280" s="385"/>
      <c r="E3280" s="149"/>
      <c r="F3280" s="149"/>
      <c r="G3280" s="150"/>
    </row>
    <row r="3281" spans="2:7" x14ac:dyDescent="0.25">
      <c r="B3281" s="382"/>
      <c r="C3281" s="383" t="str">
        <f>IFERROR(IF(LEN(B3281)&gt;0,IF(INDEX(TasksList!$C$6:$C$25,MATCH(LEFT(B3281,SEARCH(" - ",B3281)-1)*1,TasksList!$B$6:$B$25,0),1)=0,"",INDEX(TasksList!$C$6:$C$25,MATCH(LEFT(B3281,SEARCH(" - ",B3281)-1)*1,TasksList!$B$6:$B$25,0),1)),""),"Task not found!")</f>
        <v/>
      </c>
      <c r="D3281" s="385"/>
      <c r="E3281" s="149"/>
      <c r="F3281" s="149"/>
      <c r="G3281" s="150"/>
    </row>
    <row r="3282" spans="2:7" x14ac:dyDescent="0.25">
      <c r="B3282" s="382"/>
      <c r="C3282" s="383" t="str">
        <f>IFERROR(IF(LEN(B3282)&gt;0,IF(INDEX(TasksList!$C$6:$C$25,MATCH(LEFT(B3282,SEARCH(" - ",B3282)-1)*1,TasksList!$B$6:$B$25,0),1)=0,"",INDEX(TasksList!$C$6:$C$25,MATCH(LEFT(B3282,SEARCH(" - ",B3282)-1)*1,TasksList!$B$6:$B$25,0),1)),""),"Task not found!")</f>
        <v/>
      </c>
      <c r="D3282" s="385"/>
      <c r="E3282" s="149"/>
      <c r="F3282" s="149"/>
      <c r="G3282" s="150"/>
    </row>
    <row r="3283" spans="2:7" x14ac:dyDescent="0.25">
      <c r="B3283" s="382"/>
      <c r="C3283" s="383" t="str">
        <f>IFERROR(IF(LEN(B3283)&gt;0,IF(INDEX(TasksList!$C$6:$C$25,MATCH(LEFT(B3283,SEARCH(" - ",B3283)-1)*1,TasksList!$B$6:$B$25,0),1)=0,"",INDEX(TasksList!$C$6:$C$25,MATCH(LEFT(B3283,SEARCH(" - ",B3283)-1)*1,TasksList!$B$6:$B$25,0),1)),""),"Task not found!")</f>
        <v/>
      </c>
      <c r="D3283" s="385"/>
      <c r="E3283" s="149"/>
      <c r="F3283" s="149"/>
      <c r="G3283" s="150"/>
    </row>
    <row r="3284" spans="2:7" x14ac:dyDescent="0.25">
      <c r="B3284" s="382"/>
      <c r="C3284" s="383" t="str">
        <f>IFERROR(IF(LEN(B3284)&gt;0,IF(INDEX(TasksList!$C$6:$C$25,MATCH(LEFT(B3284,SEARCH(" - ",B3284)-1)*1,TasksList!$B$6:$B$25,0),1)=0,"",INDEX(TasksList!$C$6:$C$25,MATCH(LEFT(B3284,SEARCH(" - ",B3284)-1)*1,TasksList!$B$6:$B$25,0),1)),""),"Task not found!")</f>
        <v/>
      </c>
      <c r="D3284" s="385"/>
      <c r="E3284" s="149"/>
      <c r="F3284" s="149"/>
      <c r="G3284" s="150"/>
    </row>
    <row r="3285" spans="2:7" x14ac:dyDescent="0.25">
      <c r="B3285" s="382"/>
      <c r="C3285" s="383" t="str">
        <f>IFERROR(IF(LEN(B3285)&gt;0,IF(INDEX(TasksList!$C$6:$C$25,MATCH(LEFT(B3285,SEARCH(" - ",B3285)-1)*1,TasksList!$B$6:$B$25,0),1)=0,"",INDEX(TasksList!$C$6:$C$25,MATCH(LEFT(B3285,SEARCH(" - ",B3285)-1)*1,TasksList!$B$6:$B$25,0),1)),""),"Task not found!")</f>
        <v/>
      </c>
      <c r="D3285" s="385"/>
      <c r="E3285" s="149"/>
      <c r="F3285" s="149"/>
      <c r="G3285" s="150"/>
    </row>
    <row r="3286" spans="2:7" x14ac:dyDescent="0.25">
      <c r="B3286" s="382"/>
      <c r="C3286" s="383" t="str">
        <f>IFERROR(IF(LEN(B3286)&gt;0,IF(INDEX(TasksList!$C$6:$C$25,MATCH(LEFT(B3286,SEARCH(" - ",B3286)-1)*1,TasksList!$B$6:$B$25,0),1)=0,"",INDEX(TasksList!$C$6:$C$25,MATCH(LEFT(B3286,SEARCH(" - ",B3286)-1)*1,TasksList!$B$6:$B$25,0),1)),""),"Task not found!")</f>
        <v/>
      </c>
      <c r="D3286" s="385"/>
      <c r="E3286" s="149"/>
      <c r="F3286" s="149"/>
      <c r="G3286" s="150"/>
    </row>
    <row r="3287" spans="2:7" x14ac:dyDescent="0.25">
      <c r="B3287" s="382"/>
      <c r="C3287" s="383" t="str">
        <f>IFERROR(IF(LEN(B3287)&gt;0,IF(INDEX(TasksList!$C$6:$C$25,MATCH(LEFT(B3287,SEARCH(" - ",B3287)-1)*1,TasksList!$B$6:$B$25,0),1)=0,"",INDEX(TasksList!$C$6:$C$25,MATCH(LEFT(B3287,SEARCH(" - ",B3287)-1)*1,TasksList!$B$6:$B$25,0),1)),""),"Task not found!")</f>
        <v/>
      </c>
      <c r="D3287" s="385"/>
      <c r="E3287" s="149"/>
      <c r="F3287" s="149"/>
      <c r="G3287" s="150"/>
    </row>
    <row r="3288" spans="2:7" x14ac:dyDescent="0.25">
      <c r="B3288" s="382"/>
      <c r="C3288" s="383" t="str">
        <f>IFERROR(IF(LEN(B3288)&gt;0,IF(INDEX(TasksList!$C$6:$C$25,MATCH(LEFT(B3288,SEARCH(" - ",B3288)-1)*1,TasksList!$B$6:$B$25,0),1)=0,"",INDEX(TasksList!$C$6:$C$25,MATCH(LEFT(B3288,SEARCH(" - ",B3288)-1)*1,TasksList!$B$6:$B$25,0),1)),""),"Task not found!")</f>
        <v/>
      </c>
      <c r="D3288" s="385"/>
      <c r="E3288" s="149"/>
      <c r="F3288" s="149"/>
      <c r="G3288" s="150"/>
    </row>
    <row r="3289" spans="2:7" x14ac:dyDescent="0.25">
      <c r="B3289" s="382"/>
      <c r="C3289" s="383" t="str">
        <f>IFERROR(IF(LEN(B3289)&gt;0,IF(INDEX(TasksList!$C$6:$C$25,MATCH(LEFT(B3289,SEARCH(" - ",B3289)-1)*1,TasksList!$B$6:$B$25,0),1)=0,"",INDEX(TasksList!$C$6:$C$25,MATCH(LEFT(B3289,SEARCH(" - ",B3289)-1)*1,TasksList!$B$6:$B$25,0),1)),""),"Task not found!")</f>
        <v/>
      </c>
      <c r="D3289" s="385"/>
      <c r="E3289" s="149"/>
      <c r="F3289" s="149"/>
      <c r="G3289" s="150"/>
    </row>
    <row r="3290" spans="2:7" x14ac:dyDescent="0.25">
      <c r="B3290" s="382"/>
      <c r="C3290" s="383" t="str">
        <f>IFERROR(IF(LEN(B3290)&gt;0,IF(INDEX(TasksList!$C$6:$C$25,MATCH(LEFT(B3290,SEARCH(" - ",B3290)-1)*1,TasksList!$B$6:$B$25,0),1)=0,"",INDEX(TasksList!$C$6:$C$25,MATCH(LEFT(B3290,SEARCH(" - ",B3290)-1)*1,TasksList!$B$6:$B$25,0),1)),""),"Task not found!")</f>
        <v/>
      </c>
      <c r="D3290" s="385"/>
      <c r="E3290" s="149"/>
      <c r="F3290" s="149"/>
      <c r="G3290" s="150"/>
    </row>
    <row r="3291" spans="2:7" x14ac:dyDescent="0.25">
      <c r="B3291" s="382"/>
      <c r="C3291" s="383" t="str">
        <f>IFERROR(IF(LEN(B3291)&gt;0,IF(INDEX(TasksList!$C$6:$C$25,MATCH(LEFT(B3291,SEARCH(" - ",B3291)-1)*1,TasksList!$B$6:$B$25,0),1)=0,"",INDEX(TasksList!$C$6:$C$25,MATCH(LEFT(B3291,SEARCH(" - ",B3291)-1)*1,TasksList!$B$6:$B$25,0),1)),""),"Task not found!")</f>
        <v/>
      </c>
      <c r="D3291" s="385"/>
      <c r="E3291" s="149"/>
      <c r="F3291" s="149"/>
      <c r="G3291" s="150"/>
    </row>
    <row r="3292" spans="2:7" x14ac:dyDescent="0.25">
      <c r="B3292" s="382"/>
      <c r="C3292" s="383" t="str">
        <f>IFERROR(IF(LEN(B3292)&gt;0,IF(INDEX(TasksList!$C$6:$C$25,MATCH(LEFT(B3292,SEARCH(" - ",B3292)-1)*1,TasksList!$B$6:$B$25,0),1)=0,"",INDEX(TasksList!$C$6:$C$25,MATCH(LEFT(B3292,SEARCH(" - ",B3292)-1)*1,TasksList!$B$6:$B$25,0),1)),""),"Task not found!")</f>
        <v/>
      </c>
      <c r="D3292" s="385"/>
      <c r="E3292" s="149"/>
      <c r="F3292" s="149"/>
      <c r="G3292" s="150"/>
    </row>
    <row r="3293" spans="2:7" x14ac:dyDescent="0.25">
      <c r="B3293" s="382"/>
      <c r="C3293" s="383" t="str">
        <f>IFERROR(IF(LEN(B3293)&gt;0,IF(INDEX(TasksList!$C$6:$C$25,MATCH(LEFT(B3293,SEARCH(" - ",B3293)-1)*1,TasksList!$B$6:$B$25,0),1)=0,"",INDEX(TasksList!$C$6:$C$25,MATCH(LEFT(B3293,SEARCH(" - ",B3293)-1)*1,TasksList!$B$6:$B$25,0),1)),""),"Task not found!")</f>
        <v/>
      </c>
      <c r="D3293" s="385"/>
      <c r="E3293" s="149"/>
      <c r="F3293" s="149"/>
      <c r="G3293" s="150"/>
    </row>
    <row r="3294" spans="2:7" x14ac:dyDescent="0.25">
      <c r="B3294" s="382"/>
      <c r="C3294" s="383" t="str">
        <f>IFERROR(IF(LEN(B3294)&gt;0,IF(INDEX(TasksList!$C$6:$C$25,MATCH(LEFT(B3294,SEARCH(" - ",B3294)-1)*1,TasksList!$B$6:$B$25,0),1)=0,"",INDEX(TasksList!$C$6:$C$25,MATCH(LEFT(B3294,SEARCH(" - ",B3294)-1)*1,TasksList!$B$6:$B$25,0),1)),""),"Task not found!")</f>
        <v/>
      </c>
      <c r="D3294" s="385"/>
      <c r="E3294" s="149"/>
      <c r="F3294" s="149"/>
      <c r="G3294" s="150"/>
    </row>
    <row r="3295" spans="2:7" x14ac:dyDescent="0.25">
      <c r="B3295" s="382"/>
      <c r="C3295" s="383" t="str">
        <f>IFERROR(IF(LEN(B3295)&gt;0,IF(INDEX(TasksList!$C$6:$C$25,MATCH(LEFT(B3295,SEARCH(" - ",B3295)-1)*1,TasksList!$B$6:$B$25,0),1)=0,"",INDEX(TasksList!$C$6:$C$25,MATCH(LEFT(B3295,SEARCH(" - ",B3295)-1)*1,TasksList!$B$6:$B$25,0),1)),""),"Task not found!")</f>
        <v/>
      </c>
      <c r="D3295" s="385"/>
      <c r="E3295" s="149"/>
      <c r="F3295" s="149"/>
      <c r="G3295" s="150"/>
    </row>
    <row r="3296" spans="2:7" x14ac:dyDescent="0.25">
      <c r="B3296" s="382"/>
      <c r="C3296" s="383" t="str">
        <f>IFERROR(IF(LEN(B3296)&gt;0,IF(INDEX(TasksList!$C$6:$C$25,MATCH(LEFT(B3296,SEARCH(" - ",B3296)-1)*1,TasksList!$B$6:$B$25,0),1)=0,"",INDEX(TasksList!$C$6:$C$25,MATCH(LEFT(B3296,SEARCH(" - ",B3296)-1)*1,TasksList!$B$6:$B$25,0),1)),""),"Task not found!")</f>
        <v/>
      </c>
      <c r="D3296" s="385"/>
      <c r="E3296" s="149"/>
      <c r="F3296" s="149"/>
      <c r="G3296" s="150"/>
    </row>
    <row r="3297" spans="2:7" x14ac:dyDescent="0.25">
      <c r="B3297" s="382"/>
      <c r="C3297" s="383" t="str">
        <f>IFERROR(IF(LEN(B3297)&gt;0,IF(INDEX(TasksList!$C$6:$C$25,MATCH(LEFT(B3297,SEARCH(" - ",B3297)-1)*1,TasksList!$B$6:$B$25,0),1)=0,"",INDEX(TasksList!$C$6:$C$25,MATCH(LEFT(B3297,SEARCH(" - ",B3297)-1)*1,TasksList!$B$6:$B$25,0),1)),""),"Task not found!")</f>
        <v/>
      </c>
      <c r="D3297" s="385"/>
      <c r="E3297" s="149"/>
      <c r="F3297" s="149"/>
      <c r="G3297" s="150"/>
    </row>
    <row r="3298" spans="2:7" x14ac:dyDescent="0.25">
      <c r="B3298" s="382"/>
      <c r="C3298" s="383" t="str">
        <f>IFERROR(IF(LEN(B3298)&gt;0,IF(INDEX(TasksList!$C$6:$C$25,MATCH(LEFT(B3298,SEARCH(" - ",B3298)-1)*1,TasksList!$B$6:$B$25,0),1)=0,"",INDEX(TasksList!$C$6:$C$25,MATCH(LEFT(B3298,SEARCH(" - ",B3298)-1)*1,TasksList!$B$6:$B$25,0),1)),""),"Task not found!")</f>
        <v/>
      </c>
      <c r="D3298" s="385"/>
      <c r="E3298" s="149"/>
      <c r="F3298" s="149"/>
      <c r="G3298" s="150"/>
    </row>
    <row r="3299" spans="2:7" x14ac:dyDescent="0.25">
      <c r="B3299" s="382"/>
      <c r="C3299" s="383" t="str">
        <f>IFERROR(IF(LEN(B3299)&gt;0,IF(INDEX(TasksList!$C$6:$C$25,MATCH(LEFT(B3299,SEARCH(" - ",B3299)-1)*1,TasksList!$B$6:$B$25,0),1)=0,"",INDEX(TasksList!$C$6:$C$25,MATCH(LEFT(B3299,SEARCH(" - ",B3299)-1)*1,TasksList!$B$6:$B$25,0),1)),""),"Task not found!")</f>
        <v/>
      </c>
      <c r="D3299" s="385"/>
      <c r="E3299" s="149"/>
      <c r="F3299" s="149"/>
      <c r="G3299" s="150"/>
    </row>
    <row r="3300" spans="2:7" x14ac:dyDescent="0.25">
      <c r="B3300" s="382"/>
      <c r="C3300" s="383" t="str">
        <f>IFERROR(IF(LEN(B3300)&gt;0,IF(INDEX(TasksList!$C$6:$C$25,MATCH(LEFT(B3300,SEARCH(" - ",B3300)-1)*1,TasksList!$B$6:$B$25,0),1)=0,"",INDEX(TasksList!$C$6:$C$25,MATCH(LEFT(B3300,SEARCH(" - ",B3300)-1)*1,TasksList!$B$6:$B$25,0),1)),""),"Task not found!")</f>
        <v/>
      </c>
      <c r="D3300" s="385"/>
      <c r="E3300" s="149"/>
      <c r="F3300" s="149"/>
      <c r="G3300" s="150"/>
    </row>
    <row r="3301" spans="2:7" x14ac:dyDescent="0.25">
      <c r="B3301" s="382"/>
      <c r="C3301" s="383" t="str">
        <f>IFERROR(IF(LEN(B3301)&gt;0,IF(INDEX(TasksList!$C$6:$C$25,MATCH(LEFT(B3301,SEARCH(" - ",B3301)-1)*1,TasksList!$B$6:$B$25,0),1)=0,"",INDEX(TasksList!$C$6:$C$25,MATCH(LEFT(B3301,SEARCH(" - ",B3301)-1)*1,TasksList!$B$6:$B$25,0),1)),""),"Task not found!")</f>
        <v/>
      </c>
      <c r="D3301" s="385"/>
      <c r="E3301" s="149"/>
      <c r="F3301" s="149"/>
      <c r="G3301" s="150"/>
    </row>
    <row r="3302" spans="2:7" x14ac:dyDescent="0.25">
      <c r="B3302" s="382"/>
      <c r="C3302" s="383" t="str">
        <f>IFERROR(IF(LEN(B3302)&gt;0,IF(INDEX(TasksList!$C$6:$C$25,MATCH(LEFT(B3302,SEARCH(" - ",B3302)-1)*1,TasksList!$B$6:$B$25,0),1)=0,"",INDEX(TasksList!$C$6:$C$25,MATCH(LEFT(B3302,SEARCH(" - ",B3302)-1)*1,TasksList!$B$6:$B$25,0),1)),""),"Task not found!")</f>
        <v/>
      </c>
      <c r="D3302" s="385"/>
      <c r="E3302" s="149"/>
      <c r="F3302" s="149"/>
      <c r="G3302" s="150"/>
    </row>
    <row r="3303" spans="2:7" x14ac:dyDescent="0.25">
      <c r="B3303" s="382"/>
      <c r="C3303" s="383" t="str">
        <f>IFERROR(IF(LEN(B3303)&gt;0,IF(INDEX(TasksList!$C$6:$C$25,MATCH(LEFT(B3303,SEARCH(" - ",B3303)-1)*1,TasksList!$B$6:$B$25,0),1)=0,"",INDEX(TasksList!$C$6:$C$25,MATCH(LEFT(B3303,SEARCH(" - ",B3303)-1)*1,TasksList!$B$6:$B$25,0),1)),""),"Task not found!")</f>
        <v/>
      </c>
      <c r="D3303" s="385"/>
      <c r="E3303" s="149"/>
      <c r="F3303" s="149"/>
      <c r="G3303" s="150"/>
    </row>
    <row r="3304" spans="2:7" x14ac:dyDescent="0.25">
      <c r="B3304" s="382"/>
      <c r="C3304" s="383" t="str">
        <f>IFERROR(IF(LEN(B3304)&gt;0,IF(INDEX(TasksList!$C$6:$C$25,MATCH(LEFT(B3304,SEARCH(" - ",B3304)-1)*1,TasksList!$B$6:$B$25,0),1)=0,"",INDEX(TasksList!$C$6:$C$25,MATCH(LEFT(B3304,SEARCH(" - ",B3304)-1)*1,TasksList!$B$6:$B$25,0),1)),""),"Task not found!")</f>
        <v/>
      </c>
      <c r="D3304" s="385"/>
      <c r="E3304" s="149"/>
      <c r="F3304" s="149"/>
      <c r="G3304" s="150"/>
    </row>
    <row r="3305" spans="2:7" x14ac:dyDescent="0.25">
      <c r="B3305" s="382"/>
      <c r="C3305" s="383" t="str">
        <f>IFERROR(IF(LEN(B3305)&gt;0,IF(INDEX(TasksList!$C$6:$C$25,MATCH(LEFT(B3305,SEARCH(" - ",B3305)-1)*1,TasksList!$B$6:$B$25,0),1)=0,"",INDEX(TasksList!$C$6:$C$25,MATCH(LEFT(B3305,SEARCH(" - ",B3305)-1)*1,TasksList!$B$6:$B$25,0),1)),""),"Task not found!")</f>
        <v/>
      </c>
      <c r="D3305" s="385"/>
      <c r="E3305" s="149"/>
      <c r="F3305" s="149"/>
      <c r="G3305" s="150"/>
    </row>
    <row r="3306" spans="2:7" x14ac:dyDescent="0.25">
      <c r="B3306" s="382"/>
      <c r="C3306" s="383" t="str">
        <f>IFERROR(IF(LEN(B3306)&gt;0,IF(INDEX(TasksList!$C$6:$C$25,MATCH(LEFT(B3306,SEARCH(" - ",B3306)-1)*1,TasksList!$B$6:$B$25,0),1)=0,"",INDEX(TasksList!$C$6:$C$25,MATCH(LEFT(B3306,SEARCH(" - ",B3306)-1)*1,TasksList!$B$6:$B$25,0),1)),""),"Task not found!")</f>
        <v/>
      </c>
      <c r="D3306" s="385"/>
      <c r="E3306" s="149"/>
      <c r="F3306" s="149"/>
      <c r="G3306" s="150"/>
    </row>
    <row r="3307" spans="2:7" x14ac:dyDescent="0.25">
      <c r="B3307" s="382"/>
      <c r="C3307" s="383" t="str">
        <f>IFERROR(IF(LEN(B3307)&gt;0,IF(INDEX(TasksList!$C$6:$C$25,MATCH(LEFT(B3307,SEARCH(" - ",B3307)-1)*1,TasksList!$B$6:$B$25,0),1)=0,"",INDEX(TasksList!$C$6:$C$25,MATCH(LEFT(B3307,SEARCH(" - ",B3307)-1)*1,TasksList!$B$6:$B$25,0),1)),""),"Task not found!")</f>
        <v/>
      </c>
      <c r="D3307" s="385"/>
      <c r="E3307" s="149"/>
      <c r="F3307" s="149"/>
      <c r="G3307" s="150"/>
    </row>
    <row r="3308" spans="2:7" x14ac:dyDescent="0.25">
      <c r="B3308" s="382"/>
      <c r="C3308" s="383" t="str">
        <f>IFERROR(IF(LEN(B3308)&gt;0,IF(INDEX(TasksList!$C$6:$C$25,MATCH(LEFT(B3308,SEARCH(" - ",B3308)-1)*1,TasksList!$B$6:$B$25,0),1)=0,"",INDEX(TasksList!$C$6:$C$25,MATCH(LEFT(B3308,SEARCH(" - ",B3308)-1)*1,TasksList!$B$6:$B$25,0),1)),""),"Task not found!")</f>
        <v/>
      </c>
      <c r="D3308" s="385"/>
      <c r="E3308" s="149"/>
      <c r="F3308" s="149"/>
      <c r="G3308" s="150"/>
    </row>
    <row r="3309" spans="2:7" x14ac:dyDescent="0.25">
      <c r="B3309" s="382"/>
      <c r="C3309" s="383" t="str">
        <f>IFERROR(IF(LEN(B3309)&gt;0,IF(INDEX(TasksList!$C$6:$C$25,MATCH(LEFT(B3309,SEARCH(" - ",B3309)-1)*1,TasksList!$B$6:$B$25,0),1)=0,"",INDEX(TasksList!$C$6:$C$25,MATCH(LEFT(B3309,SEARCH(" - ",B3309)-1)*1,TasksList!$B$6:$B$25,0),1)),""),"Task not found!")</f>
        <v/>
      </c>
      <c r="D3309" s="385"/>
      <c r="E3309" s="149"/>
      <c r="F3309" s="149"/>
      <c r="G3309" s="150"/>
    </row>
    <row r="3310" spans="2:7" x14ac:dyDescent="0.25">
      <c r="B3310" s="382"/>
      <c r="C3310" s="383" t="str">
        <f>IFERROR(IF(LEN(B3310)&gt;0,IF(INDEX(TasksList!$C$6:$C$25,MATCH(LEFT(B3310,SEARCH(" - ",B3310)-1)*1,TasksList!$B$6:$B$25,0),1)=0,"",INDEX(TasksList!$C$6:$C$25,MATCH(LEFT(B3310,SEARCH(" - ",B3310)-1)*1,TasksList!$B$6:$B$25,0),1)),""),"Task not found!")</f>
        <v/>
      </c>
      <c r="D3310" s="385"/>
      <c r="E3310" s="149"/>
      <c r="F3310" s="149"/>
      <c r="G3310" s="150"/>
    </row>
    <row r="3311" spans="2:7" x14ac:dyDescent="0.25">
      <c r="B3311" s="382"/>
      <c r="C3311" s="383" t="str">
        <f>IFERROR(IF(LEN(B3311)&gt;0,IF(INDEX(TasksList!$C$6:$C$25,MATCH(LEFT(B3311,SEARCH(" - ",B3311)-1)*1,TasksList!$B$6:$B$25,0),1)=0,"",INDEX(TasksList!$C$6:$C$25,MATCH(LEFT(B3311,SEARCH(" - ",B3311)-1)*1,TasksList!$B$6:$B$25,0),1)),""),"Task not found!")</f>
        <v/>
      </c>
      <c r="D3311" s="385"/>
      <c r="E3311" s="149"/>
      <c r="F3311" s="149"/>
      <c r="G3311" s="150"/>
    </row>
    <row r="3312" spans="2:7" x14ac:dyDescent="0.25">
      <c r="B3312" s="382"/>
      <c r="C3312" s="383" t="str">
        <f>IFERROR(IF(LEN(B3312)&gt;0,IF(INDEX(TasksList!$C$6:$C$25,MATCH(LEFT(B3312,SEARCH(" - ",B3312)-1)*1,TasksList!$B$6:$B$25,0),1)=0,"",INDEX(TasksList!$C$6:$C$25,MATCH(LEFT(B3312,SEARCH(" - ",B3312)-1)*1,TasksList!$B$6:$B$25,0),1)),""),"Task not found!")</f>
        <v/>
      </c>
      <c r="D3312" s="385"/>
      <c r="E3312" s="149"/>
      <c r="F3312" s="149"/>
      <c r="G3312" s="150"/>
    </row>
    <row r="3313" spans="2:7" x14ac:dyDescent="0.25">
      <c r="B3313" s="382"/>
      <c r="C3313" s="383" t="str">
        <f>IFERROR(IF(LEN(B3313)&gt;0,IF(INDEX(TasksList!$C$6:$C$25,MATCH(LEFT(B3313,SEARCH(" - ",B3313)-1)*1,TasksList!$B$6:$B$25,0),1)=0,"",INDEX(TasksList!$C$6:$C$25,MATCH(LEFT(B3313,SEARCH(" - ",B3313)-1)*1,TasksList!$B$6:$B$25,0),1)),""),"Task not found!")</f>
        <v/>
      </c>
      <c r="D3313" s="385"/>
      <c r="E3313" s="149"/>
      <c r="F3313" s="149"/>
      <c r="G3313" s="150"/>
    </row>
    <row r="3314" spans="2:7" x14ac:dyDescent="0.25">
      <c r="B3314" s="382"/>
      <c r="C3314" s="383" t="str">
        <f>IFERROR(IF(LEN(B3314)&gt;0,IF(INDEX(TasksList!$C$6:$C$25,MATCH(LEFT(B3314,SEARCH(" - ",B3314)-1)*1,TasksList!$B$6:$B$25,0),1)=0,"",INDEX(TasksList!$C$6:$C$25,MATCH(LEFT(B3314,SEARCH(" - ",B3314)-1)*1,TasksList!$B$6:$B$25,0),1)),""),"Task not found!")</f>
        <v/>
      </c>
      <c r="D3314" s="385"/>
      <c r="E3314" s="149"/>
      <c r="F3314" s="149"/>
      <c r="G3314" s="150"/>
    </row>
    <row r="3315" spans="2:7" x14ac:dyDescent="0.25">
      <c r="B3315" s="382"/>
      <c r="C3315" s="383" t="str">
        <f>IFERROR(IF(LEN(B3315)&gt;0,IF(INDEX(TasksList!$C$6:$C$25,MATCH(LEFT(B3315,SEARCH(" - ",B3315)-1)*1,TasksList!$B$6:$B$25,0),1)=0,"",INDEX(TasksList!$C$6:$C$25,MATCH(LEFT(B3315,SEARCH(" - ",B3315)-1)*1,TasksList!$B$6:$B$25,0),1)),""),"Task not found!")</f>
        <v/>
      </c>
      <c r="D3315" s="385"/>
      <c r="E3315" s="149"/>
      <c r="F3315" s="149"/>
      <c r="G3315" s="150"/>
    </row>
    <row r="3316" spans="2:7" x14ac:dyDescent="0.25">
      <c r="B3316" s="382"/>
      <c r="C3316" s="383" t="str">
        <f>IFERROR(IF(LEN(B3316)&gt;0,IF(INDEX(TasksList!$C$6:$C$25,MATCH(LEFT(B3316,SEARCH(" - ",B3316)-1)*1,TasksList!$B$6:$B$25,0),1)=0,"",INDEX(TasksList!$C$6:$C$25,MATCH(LEFT(B3316,SEARCH(" - ",B3316)-1)*1,TasksList!$B$6:$B$25,0),1)),""),"Task not found!")</f>
        <v/>
      </c>
      <c r="D3316" s="385"/>
      <c r="E3316" s="149"/>
      <c r="F3316" s="149"/>
      <c r="G3316" s="150"/>
    </row>
    <row r="3317" spans="2:7" x14ac:dyDescent="0.25">
      <c r="B3317" s="382"/>
      <c r="C3317" s="383" t="str">
        <f>IFERROR(IF(LEN(B3317)&gt;0,IF(INDEX(TasksList!$C$6:$C$25,MATCH(LEFT(B3317,SEARCH(" - ",B3317)-1)*1,TasksList!$B$6:$B$25,0),1)=0,"",INDEX(TasksList!$C$6:$C$25,MATCH(LEFT(B3317,SEARCH(" - ",B3317)-1)*1,TasksList!$B$6:$B$25,0),1)),""),"Task not found!")</f>
        <v/>
      </c>
      <c r="D3317" s="385"/>
      <c r="E3317" s="149"/>
      <c r="F3317" s="149"/>
      <c r="G3317" s="150"/>
    </row>
    <row r="3318" spans="2:7" x14ac:dyDescent="0.25">
      <c r="B3318" s="382"/>
      <c r="C3318" s="383" t="str">
        <f>IFERROR(IF(LEN(B3318)&gt;0,IF(INDEX(TasksList!$C$6:$C$25,MATCH(LEFT(B3318,SEARCH(" - ",B3318)-1)*1,TasksList!$B$6:$B$25,0),1)=0,"",INDEX(TasksList!$C$6:$C$25,MATCH(LEFT(B3318,SEARCH(" - ",B3318)-1)*1,TasksList!$B$6:$B$25,0),1)),""),"Task not found!")</f>
        <v/>
      </c>
      <c r="D3318" s="385"/>
      <c r="E3318" s="149"/>
      <c r="F3318" s="149"/>
      <c r="G3318" s="150"/>
    </row>
    <row r="3319" spans="2:7" x14ac:dyDescent="0.25">
      <c r="B3319" s="382"/>
      <c r="C3319" s="383" t="str">
        <f>IFERROR(IF(LEN(B3319)&gt;0,IF(INDEX(TasksList!$C$6:$C$25,MATCH(LEFT(B3319,SEARCH(" - ",B3319)-1)*1,TasksList!$B$6:$B$25,0),1)=0,"",INDEX(TasksList!$C$6:$C$25,MATCH(LEFT(B3319,SEARCH(" - ",B3319)-1)*1,TasksList!$B$6:$B$25,0),1)),""),"Task not found!")</f>
        <v/>
      </c>
      <c r="D3319" s="385"/>
      <c r="E3319" s="149"/>
      <c r="F3319" s="149"/>
      <c r="G3319" s="150"/>
    </row>
    <row r="3320" spans="2:7" x14ac:dyDescent="0.25">
      <c r="B3320" s="382"/>
      <c r="C3320" s="383" t="str">
        <f>IFERROR(IF(LEN(B3320)&gt;0,IF(INDEX(TasksList!$C$6:$C$25,MATCH(LEFT(B3320,SEARCH(" - ",B3320)-1)*1,TasksList!$B$6:$B$25,0),1)=0,"",INDEX(TasksList!$C$6:$C$25,MATCH(LEFT(B3320,SEARCH(" - ",B3320)-1)*1,TasksList!$B$6:$B$25,0),1)),""),"Task not found!")</f>
        <v/>
      </c>
      <c r="D3320" s="385"/>
      <c r="E3320" s="149"/>
      <c r="F3320" s="149"/>
      <c r="G3320" s="150"/>
    </row>
    <row r="3321" spans="2:7" x14ac:dyDescent="0.25">
      <c r="B3321" s="382"/>
      <c r="C3321" s="383" t="str">
        <f>IFERROR(IF(LEN(B3321)&gt;0,IF(INDEX(TasksList!$C$6:$C$25,MATCH(LEFT(B3321,SEARCH(" - ",B3321)-1)*1,TasksList!$B$6:$B$25,0),1)=0,"",INDEX(TasksList!$C$6:$C$25,MATCH(LEFT(B3321,SEARCH(" - ",B3321)-1)*1,TasksList!$B$6:$B$25,0),1)),""),"Task not found!")</f>
        <v/>
      </c>
      <c r="D3321" s="385"/>
      <c r="E3321" s="149"/>
      <c r="F3321" s="149"/>
      <c r="G3321" s="150"/>
    </row>
    <row r="3322" spans="2:7" x14ac:dyDescent="0.25">
      <c r="B3322" s="382"/>
      <c r="C3322" s="383" t="str">
        <f>IFERROR(IF(LEN(B3322)&gt;0,IF(INDEX(TasksList!$C$6:$C$25,MATCH(LEFT(B3322,SEARCH(" - ",B3322)-1)*1,TasksList!$B$6:$B$25,0),1)=0,"",INDEX(TasksList!$C$6:$C$25,MATCH(LEFT(B3322,SEARCH(" - ",B3322)-1)*1,TasksList!$B$6:$B$25,0),1)),""),"Task not found!")</f>
        <v/>
      </c>
      <c r="D3322" s="385"/>
      <c r="E3322" s="149"/>
      <c r="F3322" s="149"/>
      <c r="G3322" s="150"/>
    </row>
    <row r="3323" spans="2:7" x14ac:dyDescent="0.25">
      <c r="B3323" s="382"/>
      <c r="C3323" s="383" t="str">
        <f>IFERROR(IF(LEN(B3323)&gt;0,IF(INDEX(TasksList!$C$6:$C$25,MATCH(LEFT(B3323,SEARCH(" - ",B3323)-1)*1,TasksList!$B$6:$B$25,0),1)=0,"",INDEX(TasksList!$C$6:$C$25,MATCH(LEFT(B3323,SEARCH(" - ",B3323)-1)*1,TasksList!$B$6:$B$25,0),1)),""),"Task not found!")</f>
        <v/>
      </c>
      <c r="D3323" s="385"/>
      <c r="E3323" s="149"/>
      <c r="F3323" s="149"/>
      <c r="G3323" s="150"/>
    </row>
    <row r="3324" spans="2:7" x14ac:dyDescent="0.25">
      <c r="B3324" s="382"/>
      <c r="C3324" s="383" t="str">
        <f>IFERROR(IF(LEN(B3324)&gt;0,IF(INDEX(TasksList!$C$6:$C$25,MATCH(LEFT(B3324,SEARCH(" - ",B3324)-1)*1,TasksList!$B$6:$B$25,0),1)=0,"",INDEX(TasksList!$C$6:$C$25,MATCH(LEFT(B3324,SEARCH(" - ",B3324)-1)*1,TasksList!$B$6:$B$25,0),1)),""),"Task not found!")</f>
        <v/>
      </c>
      <c r="D3324" s="385"/>
      <c r="E3324" s="149"/>
      <c r="F3324" s="149"/>
      <c r="G3324" s="150"/>
    </row>
    <row r="3325" spans="2:7" x14ac:dyDescent="0.25">
      <c r="B3325" s="382"/>
      <c r="C3325" s="383" t="str">
        <f>IFERROR(IF(LEN(B3325)&gt;0,IF(INDEX(TasksList!$C$6:$C$25,MATCH(LEFT(B3325,SEARCH(" - ",B3325)-1)*1,TasksList!$B$6:$B$25,0),1)=0,"",INDEX(TasksList!$C$6:$C$25,MATCH(LEFT(B3325,SEARCH(" - ",B3325)-1)*1,TasksList!$B$6:$B$25,0),1)),""),"Task not found!")</f>
        <v/>
      </c>
      <c r="D3325" s="385"/>
      <c r="E3325" s="149"/>
      <c r="F3325" s="149"/>
      <c r="G3325" s="150"/>
    </row>
    <row r="3326" spans="2:7" x14ac:dyDescent="0.25">
      <c r="B3326" s="382"/>
      <c r="C3326" s="383" t="str">
        <f>IFERROR(IF(LEN(B3326)&gt;0,IF(INDEX(TasksList!$C$6:$C$25,MATCH(LEFT(B3326,SEARCH(" - ",B3326)-1)*1,TasksList!$B$6:$B$25,0),1)=0,"",INDEX(TasksList!$C$6:$C$25,MATCH(LEFT(B3326,SEARCH(" - ",B3326)-1)*1,TasksList!$B$6:$B$25,0),1)),""),"Task not found!")</f>
        <v/>
      </c>
      <c r="D3326" s="385"/>
      <c r="E3326" s="149"/>
      <c r="F3326" s="149"/>
      <c r="G3326" s="150"/>
    </row>
    <row r="3327" spans="2:7" x14ac:dyDescent="0.25">
      <c r="B3327" s="382"/>
      <c r="C3327" s="383" t="str">
        <f>IFERROR(IF(LEN(B3327)&gt;0,IF(INDEX(TasksList!$C$6:$C$25,MATCH(LEFT(B3327,SEARCH(" - ",B3327)-1)*1,TasksList!$B$6:$B$25,0),1)=0,"",INDEX(TasksList!$C$6:$C$25,MATCH(LEFT(B3327,SEARCH(" - ",B3327)-1)*1,TasksList!$B$6:$B$25,0),1)),""),"Task not found!")</f>
        <v/>
      </c>
      <c r="D3327" s="385"/>
      <c r="E3327" s="149"/>
      <c r="F3327" s="149"/>
      <c r="G3327" s="150"/>
    </row>
    <row r="3328" spans="2:7" x14ac:dyDescent="0.25">
      <c r="B3328" s="382"/>
      <c r="C3328" s="383" t="str">
        <f>IFERROR(IF(LEN(B3328)&gt;0,IF(INDEX(TasksList!$C$6:$C$25,MATCH(LEFT(B3328,SEARCH(" - ",B3328)-1)*1,TasksList!$B$6:$B$25,0),1)=0,"",INDEX(TasksList!$C$6:$C$25,MATCH(LEFT(B3328,SEARCH(" - ",B3328)-1)*1,TasksList!$B$6:$B$25,0),1)),""),"Task not found!")</f>
        <v/>
      </c>
      <c r="D3328" s="385"/>
      <c r="E3328" s="149"/>
      <c r="F3328" s="149"/>
      <c r="G3328" s="150"/>
    </row>
    <row r="3329" spans="2:7" x14ac:dyDescent="0.25">
      <c r="B3329" s="382"/>
      <c r="C3329" s="383" t="str">
        <f>IFERROR(IF(LEN(B3329)&gt;0,IF(INDEX(TasksList!$C$6:$C$25,MATCH(LEFT(B3329,SEARCH(" - ",B3329)-1)*1,TasksList!$B$6:$B$25,0),1)=0,"",INDEX(TasksList!$C$6:$C$25,MATCH(LEFT(B3329,SEARCH(" - ",B3329)-1)*1,TasksList!$B$6:$B$25,0),1)),""),"Task not found!")</f>
        <v/>
      </c>
      <c r="D3329" s="385"/>
      <c r="E3329" s="149"/>
      <c r="F3329" s="149"/>
      <c r="G3329" s="150"/>
    </row>
    <row r="3330" spans="2:7" x14ac:dyDescent="0.25">
      <c r="B3330" s="382"/>
      <c r="C3330" s="383" t="str">
        <f>IFERROR(IF(LEN(B3330)&gt;0,IF(INDEX(TasksList!$C$6:$C$25,MATCH(LEFT(B3330,SEARCH(" - ",B3330)-1)*1,TasksList!$B$6:$B$25,0),1)=0,"",INDEX(TasksList!$C$6:$C$25,MATCH(LEFT(B3330,SEARCH(" - ",B3330)-1)*1,TasksList!$B$6:$B$25,0),1)),""),"Task not found!")</f>
        <v/>
      </c>
      <c r="D3330" s="385"/>
      <c r="E3330" s="149"/>
      <c r="F3330" s="149"/>
      <c r="G3330" s="150"/>
    </row>
    <row r="3331" spans="2:7" x14ac:dyDescent="0.25">
      <c r="B3331" s="382"/>
      <c r="C3331" s="383" t="str">
        <f>IFERROR(IF(LEN(B3331)&gt;0,IF(INDEX(TasksList!$C$6:$C$25,MATCH(LEFT(B3331,SEARCH(" - ",B3331)-1)*1,TasksList!$B$6:$B$25,0),1)=0,"",INDEX(TasksList!$C$6:$C$25,MATCH(LEFT(B3331,SEARCH(" - ",B3331)-1)*1,TasksList!$B$6:$B$25,0),1)),""),"Task not found!")</f>
        <v/>
      </c>
      <c r="D3331" s="385"/>
      <c r="E3331" s="149"/>
      <c r="F3331" s="149"/>
      <c r="G3331" s="150"/>
    </row>
    <row r="3332" spans="2:7" x14ac:dyDescent="0.25">
      <c r="B3332" s="382"/>
      <c r="C3332" s="383" t="str">
        <f>IFERROR(IF(LEN(B3332)&gt;0,IF(INDEX(TasksList!$C$6:$C$25,MATCH(LEFT(B3332,SEARCH(" - ",B3332)-1)*1,TasksList!$B$6:$B$25,0),1)=0,"",INDEX(TasksList!$C$6:$C$25,MATCH(LEFT(B3332,SEARCH(" - ",B3332)-1)*1,TasksList!$B$6:$B$25,0),1)),""),"Task not found!")</f>
        <v/>
      </c>
      <c r="D3332" s="385"/>
      <c r="E3332" s="149"/>
      <c r="F3332" s="149"/>
      <c r="G3332" s="150"/>
    </row>
    <row r="3333" spans="2:7" x14ac:dyDescent="0.25">
      <c r="B3333" s="382"/>
      <c r="C3333" s="383" t="str">
        <f>IFERROR(IF(LEN(B3333)&gt;0,IF(INDEX(TasksList!$C$6:$C$25,MATCH(LEFT(B3333,SEARCH(" - ",B3333)-1)*1,TasksList!$B$6:$B$25,0),1)=0,"",INDEX(TasksList!$C$6:$C$25,MATCH(LEFT(B3333,SEARCH(" - ",B3333)-1)*1,TasksList!$B$6:$B$25,0),1)),""),"Task not found!")</f>
        <v/>
      </c>
      <c r="D3333" s="385"/>
      <c r="E3333" s="149"/>
      <c r="F3333" s="149"/>
      <c r="G3333" s="150"/>
    </row>
    <row r="3334" spans="2:7" x14ac:dyDescent="0.25">
      <c r="B3334" s="382"/>
      <c r="C3334" s="383" t="str">
        <f>IFERROR(IF(LEN(B3334)&gt;0,IF(INDEX(TasksList!$C$6:$C$25,MATCH(LEFT(B3334,SEARCH(" - ",B3334)-1)*1,TasksList!$B$6:$B$25,0),1)=0,"",INDEX(TasksList!$C$6:$C$25,MATCH(LEFT(B3334,SEARCH(" - ",B3334)-1)*1,TasksList!$B$6:$B$25,0),1)),""),"Task not found!")</f>
        <v/>
      </c>
      <c r="D3334" s="385"/>
      <c r="E3334" s="149"/>
      <c r="F3334" s="149"/>
      <c r="G3334" s="150"/>
    </row>
    <row r="3335" spans="2:7" x14ac:dyDescent="0.25">
      <c r="B3335" s="382"/>
      <c r="C3335" s="383" t="str">
        <f>IFERROR(IF(LEN(B3335)&gt;0,IF(INDEX(TasksList!$C$6:$C$25,MATCH(LEFT(B3335,SEARCH(" - ",B3335)-1)*1,TasksList!$B$6:$B$25,0),1)=0,"",INDEX(TasksList!$C$6:$C$25,MATCH(LEFT(B3335,SEARCH(" - ",B3335)-1)*1,TasksList!$B$6:$B$25,0),1)),""),"Task not found!")</f>
        <v/>
      </c>
      <c r="D3335" s="385"/>
      <c r="E3335" s="149"/>
      <c r="F3335" s="149"/>
      <c r="G3335" s="150"/>
    </row>
    <row r="3336" spans="2:7" x14ac:dyDescent="0.25">
      <c r="B3336" s="382"/>
      <c r="C3336" s="383" t="str">
        <f>IFERROR(IF(LEN(B3336)&gt;0,IF(INDEX(TasksList!$C$6:$C$25,MATCH(LEFT(B3336,SEARCH(" - ",B3336)-1)*1,TasksList!$B$6:$B$25,0),1)=0,"",INDEX(TasksList!$C$6:$C$25,MATCH(LEFT(B3336,SEARCH(" - ",B3336)-1)*1,TasksList!$B$6:$B$25,0),1)),""),"Task not found!")</f>
        <v/>
      </c>
      <c r="D3336" s="385"/>
      <c r="E3336" s="149"/>
      <c r="F3336" s="149"/>
      <c r="G3336" s="150"/>
    </row>
    <row r="3337" spans="2:7" x14ac:dyDescent="0.25">
      <c r="B3337" s="382"/>
      <c r="C3337" s="383" t="str">
        <f>IFERROR(IF(LEN(B3337)&gt;0,IF(INDEX(TasksList!$C$6:$C$25,MATCH(LEFT(B3337,SEARCH(" - ",B3337)-1)*1,TasksList!$B$6:$B$25,0),1)=0,"",INDEX(TasksList!$C$6:$C$25,MATCH(LEFT(B3337,SEARCH(" - ",B3337)-1)*1,TasksList!$B$6:$B$25,0),1)),""),"Task not found!")</f>
        <v/>
      </c>
      <c r="D3337" s="385"/>
      <c r="E3337" s="149"/>
      <c r="F3337" s="149"/>
      <c r="G3337" s="150"/>
    </row>
    <row r="3338" spans="2:7" x14ac:dyDescent="0.25">
      <c r="B3338" s="382"/>
      <c r="C3338" s="383" t="str">
        <f>IFERROR(IF(LEN(B3338)&gt;0,IF(INDEX(TasksList!$C$6:$C$25,MATCH(LEFT(B3338,SEARCH(" - ",B3338)-1)*1,TasksList!$B$6:$B$25,0),1)=0,"",INDEX(TasksList!$C$6:$C$25,MATCH(LEFT(B3338,SEARCH(" - ",B3338)-1)*1,TasksList!$B$6:$B$25,0),1)),""),"Task not found!")</f>
        <v/>
      </c>
      <c r="D3338" s="385"/>
      <c r="E3338" s="149"/>
      <c r="F3338" s="149"/>
      <c r="G3338" s="150"/>
    </row>
    <row r="3339" spans="2:7" x14ac:dyDescent="0.25">
      <c r="B3339" s="382"/>
      <c r="C3339" s="383" t="str">
        <f>IFERROR(IF(LEN(B3339)&gt;0,IF(INDEX(TasksList!$C$6:$C$25,MATCH(LEFT(B3339,SEARCH(" - ",B3339)-1)*1,TasksList!$B$6:$B$25,0),1)=0,"",INDEX(TasksList!$C$6:$C$25,MATCH(LEFT(B3339,SEARCH(" - ",B3339)-1)*1,TasksList!$B$6:$B$25,0),1)),""),"Task not found!")</f>
        <v/>
      </c>
      <c r="D3339" s="385"/>
      <c r="E3339" s="149"/>
      <c r="F3339" s="149"/>
      <c r="G3339" s="150"/>
    </row>
    <row r="3340" spans="2:7" x14ac:dyDescent="0.25">
      <c r="B3340" s="382"/>
      <c r="C3340" s="383" t="str">
        <f>IFERROR(IF(LEN(B3340)&gt;0,IF(INDEX(TasksList!$C$6:$C$25,MATCH(LEFT(B3340,SEARCH(" - ",B3340)-1)*1,TasksList!$B$6:$B$25,0),1)=0,"",INDEX(TasksList!$C$6:$C$25,MATCH(LEFT(B3340,SEARCH(" - ",B3340)-1)*1,TasksList!$B$6:$B$25,0),1)),""),"Task not found!")</f>
        <v/>
      </c>
      <c r="D3340" s="385"/>
      <c r="E3340" s="149"/>
      <c r="F3340" s="149"/>
      <c r="G3340" s="150"/>
    </row>
    <row r="3341" spans="2:7" x14ac:dyDescent="0.25">
      <c r="B3341" s="382"/>
      <c r="C3341" s="383" t="str">
        <f>IFERROR(IF(LEN(B3341)&gt;0,IF(INDEX(TasksList!$C$6:$C$25,MATCH(LEFT(B3341,SEARCH(" - ",B3341)-1)*1,TasksList!$B$6:$B$25,0),1)=0,"",INDEX(TasksList!$C$6:$C$25,MATCH(LEFT(B3341,SEARCH(" - ",B3341)-1)*1,TasksList!$B$6:$B$25,0),1)),""),"Task not found!")</f>
        <v/>
      </c>
      <c r="D3341" s="385"/>
      <c r="E3341" s="149"/>
      <c r="F3341" s="149"/>
      <c r="G3341" s="150"/>
    </row>
    <row r="3342" spans="2:7" x14ac:dyDescent="0.25">
      <c r="B3342" s="382"/>
      <c r="C3342" s="383" t="str">
        <f>IFERROR(IF(LEN(B3342)&gt;0,IF(INDEX(TasksList!$C$6:$C$25,MATCH(LEFT(B3342,SEARCH(" - ",B3342)-1)*1,TasksList!$B$6:$B$25,0),1)=0,"",INDEX(TasksList!$C$6:$C$25,MATCH(LEFT(B3342,SEARCH(" - ",B3342)-1)*1,TasksList!$B$6:$B$25,0),1)),""),"Task not found!")</f>
        <v/>
      </c>
      <c r="D3342" s="385"/>
      <c r="E3342" s="149"/>
      <c r="F3342" s="149"/>
      <c r="G3342" s="150"/>
    </row>
    <row r="3343" spans="2:7" x14ac:dyDescent="0.25">
      <c r="B3343" s="382"/>
      <c r="C3343" s="383" t="str">
        <f>IFERROR(IF(LEN(B3343)&gt;0,IF(INDEX(TasksList!$C$6:$C$25,MATCH(LEFT(B3343,SEARCH(" - ",B3343)-1)*1,TasksList!$B$6:$B$25,0),1)=0,"",INDEX(TasksList!$C$6:$C$25,MATCH(LEFT(B3343,SEARCH(" - ",B3343)-1)*1,TasksList!$B$6:$B$25,0),1)),""),"Task not found!")</f>
        <v/>
      </c>
      <c r="D3343" s="385"/>
      <c r="E3343" s="149"/>
      <c r="F3343" s="149"/>
      <c r="G3343" s="150"/>
    </row>
    <row r="3344" spans="2:7" x14ac:dyDescent="0.25">
      <c r="B3344" s="382"/>
      <c r="C3344" s="383" t="str">
        <f>IFERROR(IF(LEN(B3344)&gt;0,IF(INDEX(TasksList!$C$6:$C$25,MATCH(LEFT(B3344,SEARCH(" - ",B3344)-1)*1,TasksList!$B$6:$B$25,0),1)=0,"",INDEX(TasksList!$C$6:$C$25,MATCH(LEFT(B3344,SEARCH(" - ",B3344)-1)*1,TasksList!$B$6:$B$25,0),1)),""),"Task not found!")</f>
        <v/>
      </c>
      <c r="D3344" s="385"/>
      <c r="E3344" s="149"/>
      <c r="F3344" s="149"/>
      <c r="G3344" s="150"/>
    </row>
    <row r="3345" spans="2:7" x14ac:dyDescent="0.25">
      <c r="B3345" s="382"/>
      <c r="C3345" s="383" t="str">
        <f>IFERROR(IF(LEN(B3345)&gt;0,IF(INDEX(TasksList!$C$6:$C$25,MATCH(LEFT(B3345,SEARCH(" - ",B3345)-1)*1,TasksList!$B$6:$B$25,0),1)=0,"",INDEX(TasksList!$C$6:$C$25,MATCH(LEFT(B3345,SEARCH(" - ",B3345)-1)*1,TasksList!$B$6:$B$25,0),1)),""),"Task not found!")</f>
        <v/>
      </c>
      <c r="D3345" s="385"/>
      <c r="E3345" s="149"/>
      <c r="F3345" s="149"/>
      <c r="G3345" s="150"/>
    </row>
    <row r="3346" spans="2:7" x14ac:dyDescent="0.25">
      <c r="B3346" s="382"/>
      <c r="C3346" s="383" t="str">
        <f>IFERROR(IF(LEN(B3346)&gt;0,IF(INDEX(TasksList!$C$6:$C$25,MATCH(LEFT(B3346,SEARCH(" - ",B3346)-1)*1,TasksList!$B$6:$B$25,0),1)=0,"",INDEX(TasksList!$C$6:$C$25,MATCH(LEFT(B3346,SEARCH(" - ",B3346)-1)*1,TasksList!$B$6:$B$25,0),1)),""),"Task not found!")</f>
        <v/>
      </c>
      <c r="D3346" s="385"/>
      <c r="E3346" s="149"/>
      <c r="F3346" s="149"/>
      <c r="G3346" s="150"/>
    </row>
    <row r="3347" spans="2:7" x14ac:dyDescent="0.25">
      <c r="B3347" s="382"/>
      <c r="C3347" s="383" t="str">
        <f>IFERROR(IF(LEN(B3347)&gt;0,IF(INDEX(TasksList!$C$6:$C$25,MATCH(LEFT(B3347,SEARCH(" - ",B3347)-1)*1,TasksList!$B$6:$B$25,0),1)=0,"",INDEX(TasksList!$C$6:$C$25,MATCH(LEFT(B3347,SEARCH(" - ",B3347)-1)*1,TasksList!$B$6:$B$25,0),1)),""),"Task not found!")</f>
        <v/>
      </c>
      <c r="D3347" s="385"/>
      <c r="E3347" s="149"/>
      <c r="F3347" s="149"/>
      <c r="G3347" s="150"/>
    </row>
    <row r="3348" spans="2:7" x14ac:dyDescent="0.25">
      <c r="B3348" s="382"/>
      <c r="C3348" s="383" t="str">
        <f>IFERROR(IF(LEN(B3348)&gt;0,IF(INDEX(TasksList!$C$6:$C$25,MATCH(LEFT(B3348,SEARCH(" - ",B3348)-1)*1,TasksList!$B$6:$B$25,0),1)=0,"",INDEX(TasksList!$C$6:$C$25,MATCH(LEFT(B3348,SEARCH(" - ",B3348)-1)*1,TasksList!$B$6:$B$25,0),1)),""),"Task not found!")</f>
        <v/>
      </c>
      <c r="D3348" s="385"/>
      <c r="E3348" s="149"/>
      <c r="F3348" s="149"/>
      <c r="G3348" s="150"/>
    </row>
    <row r="3349" spans="2:7" x14ac:dyDescent="0.25">
      <c r="B3349" s="382"/>
      <c r="C3349" s="383" t="str">
        <f>IFERROR(IF(LEN(B3349)&gt;0,IF(INDEX(TasksList!$C$6:$C$25,MATCH(LEFT(B3349,SEARCH(" - ",B3349)-1)*1,TasksList!$B$6:$B$25,0),1)=0,"",INDEX(TasksList!$C$6:$C$25,MATCH(LEFT(B3349,SEARCH(" - ",B3349)-1)*1,TasksList!$B$6:$B$25,0),1)),""),"Task not found!")</f>
        <v/>
      </c>
      <c r="D3349" s="385"/>
      <c r="E3349" s="149"/>
      <c r="F3349" s="149"/>
      <c r="G3349" s="150"/>
    </row>
    <row r="3350" spans="2:7" x14ac:dyDescent="0.25">
      <c r="B3350" s="382"/>
      <c r="C3350" s="383" t="str">
        <f>IFERROR(IF(LEN(B3350)&gt;0,IF(INDEX(TasksList!$C$6:$C$25,MATCH(LEFT(B3350,SEARCH(" - ",B3350)-1)*1,TasksList!$B$6:$B$25,0),1)=0,"",INDEX(TasksList!$C$6:$C$25,MATCH(LEFT(B3350,SEARCH(" - ",B3350)-1)*1,TasksList!$B$6:$B$25,0),1)),""),"Task not found!")</f>
        <v/>
      </c>
      <c r="D3350" s="385"/>
      <c r="E3350" s="149"/>
      <c r="F3350" s="149"/>
      <c r="G3350" s="150"/>
    </row>
    <row r="3351" spans="2:7" x14ac:dyDescent="0.25">
      <c r="B3351" s="382"/>
      <c r="C3351" s="383" t="str">
        <f>IFERROR(IF(LEN(B3351)&gt;0,IF(INDEX(TasksList!$C$6:$C$25,MATCH(LEFT(B3351,SEARCH(" - ",B3351)-1)*1,TasksList!$B$6:$B$25,0),1)=0,"",INDEX(TasksList!$C$6:$C$25,MATCH(LEFT(B3351,SEARCH(" - ",B3351)-1)*1,TasksList!$B$6:$B$25,0),1)),""),"Task not found!")</f>
        <v/>
      </c>
      <c r="D3351" s="385"/>
      <c r="E3351" s="149"/>
      <c r="F3351" s="149"/>
      <c r="G3351" s="150"/>
    </row>
    <row r="3352" spans="2:7" x14ac:dyDescent="0.25">
      <c r="B3352" s="382"/>
      <c r="C3352" s="383" t="str">
        <f>IFERROR(IF(LEN(B3352)&gt;0,IF(INDEX(TasksList!$C$6:$C$25,MATCH(LEFT(B3352,SEARCH(" - ",B3352)-1)*1,TasksList!$B$6:$B$25,0),1)=0,"",INDEX(TasksList!$C$6:$C$25,MATCH(LEFT(B3352,SEARCH(" - ",B3352)-1)*1,TasksList!$B$6:$B$25,0),1)),""),"Task not found!")</f>
        <v/>
      </c>
      <c r="D3352" s="385"/>
      <c r="E3352" s="149"/>
      <c r="F3352" s="149"/>
      <c r="G3352" s="150"/>
    </row>
    <row r="3353" spans="2:7" x14ac:dyDescent="0.25">
      <c r="B3353" s="382"/>
      <c r="C3353" s="383" t="str">
        <f>IFERROR(IF(LEN(B3353)&gt;0,IF(INDEX(TasksList!$C$6:$C$25,MATCH(LEFT(B3353,SEARCH(" - ",B3353)-1)*1,TasksList!$B$6:$B$25,0),1)=0,"",INDEX(TasksList!$C$6:$C$25,MATCH(LEFT(B3353,SEARCH(" - ",B3353)-1)*1,TasksList!$B$6:$B$25,0),1)),""),"Task not found!")</f>
        <v/>
      </c>
      <c r="D3353" s="385"/>
      <c r="E3353" s="149"/>
      <c r="F3353" s="149"/>
      <c r="G3353" s="150"/>
    </row>
    <row r="3354" spans="2:7" x14ac:dyDescent="0.25">
      <c r="B3354" s="382"/>
      <c r="C3354" s="383" t="str">
        <f>IFERROR(IF(LEN(B3354)&gt;0,IF(INDEX(TasksList!$C$6:$C$25,MATCH(LEFT(B3354,SEARCH(" - ",B3354)-1)*1,TasksList!$B$6:$B$25,0),1)=0,"",INDEX(TasksList!$C$6:$C$25,MATCH(LEFT(B3354,SEARCH(" - ",B3354)-1)*1,TasksList!$B$6:$B$25,0),1)),""),"Task not found!")</f>
        <v/>
      </c>
      <c r="D3354" s="385"/>
      <c r="E3354" s="149"/>
      <c r="F3354" s="149"/>
      <c r="G3354" s="150"/>
    </row>
    <row r="3355" spans="2:7" x14ac:dyDescent="0.25">
      <c r="B3355" s="382"/>
      <c r="C3355" s="383" t="str">
        <f>IFERROR(IF(LEN(B3355)&gt;0,IF(INDEX(TasksList!$C$6:$C$25,MATCH(LEFT(B3355,SEARCH(" - ",B3355)-1)*1,TasksList!$B$6:$B$25,0),1)=0,"",INDEX(TasksList!$C$6:$C$25,MATCH(LEFT(B3355,SEARCH(" - ",B3355)-1)*1,TasksList!$B$6:$B$25,0),1)),""),"Task not found!")</f>
        <v/>
      </c>
      <c r="D3355" s="385"/>
      <c r="E3355" s="149"/>
      <c r="F3355" s="149"/>
      <c r="G3355" s="150"/>
    </row>
    <row r="3356" spans="2:7" x14ac:dyDescent="0.25">
      <c r="B3356" s="382"/>
      <c r="C3356" s="383" t="str">
        <f>IFERROR(IF(LEN(B3356)&gt;0,IF(INDEX(TasksList!$C$6:$C$25,MATCH(LEFT(B3356,SEARCH(" - ",B3356)-1)*1,TasksList!$B$6:$B$25,0),1)=0,"",INDEX(TasksList!$C$6:$C$25,MATCH(LEFT(B3356,SEARCH(" - ",B3356)-1)*1,TasksList!$B$6:$B$25,0),1)),""),"Task not found!")</f>
        <v/>
      </c>
      <c r="D3356" s="385"/>
      <c r="E3356" s="149"/>
      <c r="F3356" s="149"/>
      <c r="G3356" s="150"/>
    </row>
    <row r="3357" spans="2:7" x14ac:dyDescent="0.25">
      <c r="B3357" s="382"/>
      <c r="C3357" s="383" t="str">
        <f>IFERROR(IF(LEN(B3357)&gt;0,IF(INDEX(TasksList!$C$6:$C$25,MATCH(LEFT(B3357,SEARCH(" - ",B3357)-1)*1,TasksList!$B$6:$B$25,0),1)=0,"",INDEX(TasksList!$C$6:$C$25,MATCH(LEFT(B3357,SEARCH(" - ",B3357)-1)*1,TasksList!$B$6:$B$25,0),1)),""),"Task not found!")</f>
        <v/>
      </c>
      <c r="D3357" s="385"/>
      <c r="E3357" s="149"/>
      <c r="F3357" s="149"/>
      <c r="G3357" s="150"/>
    </row>
    <row r="3358" spans="2:7" x14ac:dyDescent="0.25">
      <c r="B3358" s="382"/>
      <c r="C3358" s="383" t="str">
        <f>IFERROR(IF(LEN(B3358)&gt;0,IF(INDEX(TasksList!$C$6:$C$25,MATCH(LEFT(B3358,SEARCH(" - ",B3358)-1)*1,TasksList!$B$6:$B$25,0),1)=0,"",INDEX(TasksList!$C$6:$C$25,MATCH(LEFT(B3358,SEARCH(" - ",B3358)-1)*1,TasksList!$B$6:$B$25,0),1)),""),"Task not found!")</f>
        <v/>
      </c>
      <c r="D3358" s="385"/>
      <c r="E3358" s="149"/>
      <c r="F3358" s="149"/>
      <c r="G3358" s="150"/>
    </row>
    <row r="3359" spans="2:7" x14ac:dyDescent="0.25">
      <c r="B3359" s="382"/>
      <c r="C3359" s="383" t="str">
        <f>IFERROR(IF(LEN(B3359)&gt;0,IF(INDEX(TasksList!$C$6:$C$25,MATCH(LEFT(B3359,SEARCH(" - ",B3359)-1)*1,TasksList!$B$6:$B$25,0),1)=0,"",INDEX(TasksList!$C$6:$C$25,MATCH(LEFT(B3359,SEARCH(" - ",B3359)-1)*1,TasksList!$B$6:$B$25,0),1)),""),"Task not found!")</f>
        <v/>
      </c>
      <c r="D3359" s="385"/>
      <c r="E3359" s="149"/>
      <c r="F3359" s="149"/>
      <c r="G3359" s="150"/>
    </row>
    <row r="3360" spans="2:7" x14ac:dyDescent="0.25">
      <c r="B3360" s="382"/>
      <c r="C3360" s="383" t="str">
        <f>IFERROR(IF(LEN(B3360)&gt;0,IF(INDEX(TasksList!$C$6:$C$25,MATCH(LEFT(B3360,SEARCH(" - ",B3360)-1)*1,TasksList!$B$6:$B$25,0),1)=0,"",INDEX(TasksList!$C$6:$C$25,MATCH(LEFT(B3360,SEARCH(" - ",B3360)-1)*1,TasksList!$B$6:$B$25,0),1)),""),"Task not found!")</f>
        <v/>
      </c>
      <c r="D3360" s="385"/>
      <c r="E3360" s="149"/>
      <c r="F3360" s="149"/>
      <c r="G3360" s="150"/>
    </row>
    <row r="3361" spans="2:7" x14ac:dyDescent="0.25">
      <c r="B3361" s="382"/>
      <c r="C3361" s="383" t="str">
        <f>IFERROR(IF(LEN(B3361)&gt;0,IF(INDEX(TasksList!$C$6:$C$25,MATCH(LEFT(B3361,SEARCH(" - ",B3361)-1)*1,TasksList!$B$6:$B$25,0),1)=0,"",INDEX(TasksList!$C$6:$C$25,MATCH(LEFT(B3361,SEARCH(" - ",B3361)-1)*1,TasksList!$B$6:$B$25,0),1)),""),"Task not found!")</f>
        <v/>
      </c>
      <c r="D3361" s="385"/>
      <c r="E3361" s="149"/>
      <c r="F3361" s="149"/>
      <c r="G3361" s="150"/>
    </row>
    <row r="3362" spans="2:7" x14ac:dyDescent="0.25">
      <c r="B3362" s="382"/>
      <c r="C3362" s="383" t="str">
        <f>IFERROR(IF(LEN(B3362)&gt;0,IF(INDEX(TasksList!$C$6:$C$25,MATCH(LEFT(B3362,SEARCH(" - ",B3362)-1)*1,TasksList!$B$6:$B$25,0),1)=0,"",INDEX(TasksList!$C$6:$C$25,MATCH(LEFT(B3362,SEARCH(" - ",B3362)-1)*1,TasksList!$B$6:$B$25,0),1)),""),"Task not found!")</f>
        <v/>
      </c>
      <c r="D3362" s="385"/>
      <c r="E3362" s="149"/>
      <c r="F3362" s="149"/>
      <c r="G3362" s="150"/>
    </row>
    <row r="3363" spans="2:7" x14ac:dyDescent="0.25">
      <c r="B3363" s="382"/>
      <c r="C3363" s="383" t="str">
        <f>IFERROR(IF(LEN(B3363)&gt;0,IF(INDEX(TasksList!$C$6:$C$25,MATCH(LEFT(B3363,SEARCH(" - ",B3363)-1)*1,TasksList!$B$6:$B$25,0),1)=0,"",INDEX(TasksList!$C$6:$C$25,MATCH(LEFT(B3363,SEARCH(" - ",B3363)-1)*1,TasksList!$B$6:$B$25,0),1)),""),"Task not found!")</f>
        <v/>
      </c>
      <c r="D3363" s="385"/>
      <c r="E3363" s="149"/>
      <c r="F3363" s="149"/>
      <c r="G3363" s="150"/>
    </row>
    <row r="3364" spans="2:7" x14ac:dyDescent="0.25">
      <c r="B3364" s="382"/>
      <c r="C3364" s="383" t="str">
        <f>IFERROR(IF(LEN(B3364)&gt;0,IF(INDEX(TasksList!$C$6:$C$25,MATCH(LEFT(B3364,SEARCH(" - ",B3364)-1)*1,TasksList!$B$6:$B$25,0),1)=0,"",INDEX(TasksList!$C$6:$C$25,MATCH(LEFT(B3364,SEARCH(" - ",B3364)-1)*1,TasksList!$B$6:$B$25,0),1)),""),"Task not found!")</f>
        <v/>
      </c>
      <c r="D3364" s="385"/>
      <c r="E3364" s="149"/>
      <c r="F3364" s="149"/>
      <c r="G3364" s="150"/>
    </row>
    <row r="3365" spans="2:7" x14ac:dyDescent="0.25">
      <c r="B3365" s="382"/>
      <c r="C3365" s="383" t="str">
        <f>IFERROR(IF(LEN(B3365)&gt;0,IF(INDEX(TasksList!$C$6:$C$25,MATCH(LEFT(B3365,SEARCH(" - ",B3365)-1)*1,TasksList!$B$6:$B$25,0),1)=0,"",INDEX(TasksList!$C$6:$C$25,MATCH(LEFT(B3365,SEARCH(" - ",B3365)-1)*1,TasksList!$B$6:$B$25,0),1)),""),"Task not found!")</f>
        <v/>
      </c>
      <c r="D3365" s="385"/>
      <c r="E3365" s="149"/>
      <c r="F3365" s="149"/>
      <c r="G3365" s="150"/>
    </row>
    <row r="3366" spans="2:7" x14ac:dyDescent="0.25">
      <c r="B3366" s="382"/>
      <c r="C3366" s="383" t="str">
        <f>IFERROR(IF(LEN(B3366)&gt;0,IF(INDEX(TasksList!$C$6:$C$25,MATCH(LEFT(B3366,SEARCH(" - ",B3366)-1)*1,TasksList!$B$6:$B$25,0),1)=0,"",INDEX(TasksList!$C$6:$C$25,MATCH(LEFT(B3366,SEARCH(" - ",B3366)-1)*1,TasksList!$B$6:$B$25,0),1)),""),"Task not found!")</f>
        <v/>
      </c>
      <c r="D3366" s="385"/>
      <c r="E3366" s="149"/>
      <c r="F3366" s="149"/>
      <c r="G3366" s="150"/>
    </row>
    <row r="3367" spans="2:7" x14ac:dyDescent="0.25">
      <c r="B3367" s="382"/>
      <c r="C3367" s="383" t="str">
        <f>IFERROR(IF(LEN(B3367)&gt;0,IF(INDEX(TasksList!$C$6:$C$25,MATCH(LEFT(B3367,SEARCH(" - ",B3367)-1)*1,TasksList!$B$6:$B$25,0),1)=0,"",INDEX(TasksList!$C$6:$C$25,MATCH(LEFT(B3367,SEARCH(" - ",B3367)-1)*1,TasksList!$B$6:$B$25,0),1)),""),"Task not found!")</f>
        <v/>
      </c>
      <c r="D3367" s="385"/>
      <c r="E3367" s="149"/>
      <c r="F3367" s="149"/>
      <c r="G3367" s="150"/>
    </row>
    <row r="3368" spans="2:7" x14ac:dyDescent="0.25">
      <c r="B3368" s="382"/>
      <c r="C3368" s="383" t="str">
        <f>IFERROR(IF(LEN(B3368)&gt;0,IF(INDEX(TasksList!$C$6:$C$25,MATCH(LEFT(B3368,SEARCH(" - ",B3368)-1)*1,TasksList!$B$6:$B$25,0),1)=0,"",INDEX(TasksList!$C$6:$C$25,MATCH(LEFT(B3368,SEARCH(" - ",B3368)-1)*1,TasksList!$B$6:$B$25,0),1)),""),"Task not found!")</f>
        <v/>
      </c>
      <c r="D3368" s="385"/>
      <c r="E3368" s="149"/>
      <c r="F3368" s="149"/>
      <c r="G3368" s="150"/>
    </row>
    <row r="3369" spans="2:7" x14ac:dyDescent="0.25">
      <c r="B3369" s="382"/>
      <c r="C3369" s="383" t="str">
        <f>IFERROR(IF(LEN(B3369)&gt;0,IF(INDEX(TasksList!$C$6:$C$25,MATCH(LEFT(B3369,SEARCH(" - ",B3369)-1)*1,TasksList!$B$6:$B$25,0),1)=0,"",INDEX(TasksList!$C$6:$C$25,MATCH(LEFT(B3369,SEARCH(" - ",B3369)-1)*1,TasksList!$B$6:$B$25,0),1)),""),"Task not found!")</f>
        <v/>
      </c>
      <c r="D3369" s="385"/>
      <c r="E3369" s="149"/>
      <c r="F3369" s="149"/>
      <c r="G3369" s="150"/>
    </row>
    <row r="3370" spans="2:7" x14ac:dyDescent="0.25">
      <c r="B3370" s="382"/>
      <c r="C3370" s="383" t="str">
        <f>IFERROR(IF(LEN(B3370)&gt;0,IF(INDEX(TasksList!$C$6:$C$25,MATCH(LEFT(B3370,SEARCH(" - ",B3370)-1)*1,TasksList!$B$6:$B$25,0),1)=0,"",INDEX(TasksList!$C$6:$C$25,MATCH(LEFT(B3370,SEARCH(" - ",B3370)-1)*1,TasksList!$B$6:$B$25,0),1)),""),"Task not found!")</f>
        <v/>
      </c>
      <c r="D3370" s="385"/>
      <c r="E3370" s="149"/>
      <c r="F3370" s="149"/>
      <c r="G3370" s="150"/>
    </row>
    <row r="3371" spans="2:7" x14ac:dyDescent="0.25">
      <c r="B3371" s="382"/>
      <c r="C3371" s="383" t="str">
        <f>IFERROR(IF(LEN(B3371)&gt;0,IF(INDEX(TasksList!$C$6:$C$25,MATCH(LEFT(B3371,SEARCH(" - ",B3371)-1)*1,TasksList!$B$6:$B$25,0),1)=0,"",INDEX(TasksList!$C$6:$C$25,MATCH(LEFT(B3371,SEARCH(" - ",B3371)-1)*1,TasksList!$B$6:$B$25,0),1)),""),"Task not found!")</f>
        <v/>
      </c>
      <c r="D3371" s="385"/>
      <c r="E3371" s="149"/>
      <c r="F3371" s="149"/>
      <c r="G3371" s="150"/>
    </row>
    <row r="3372" spans="2:7" x14ac:dyDescent="0.25">
      <c r="B3372" s="382"/>
      <c r="C3372" s="383" t="str">
        <f>IFERROR(IF(LEN(B3372)&gt;0,IF(INDEX(TasksList!$C$6:$C$25,MATCH(LEFT(B3372,SEARCH(" - ",B3372)-1)*1,TasksList!$B$6:$B$25,0),1)=0,"",INDEX(TasksList!$C$6:$C$25,MATCH(LEFT(B3372,SEARCH(" - ",B3372)-1)*1,TasksList!$B$6:$B$25,0),1)),""),"Task not found!")</f>
        <v/>
      </c>
      <c r="D3372" s="385"/>
      <c r="E3372" s="149"/>
      <c r="F3372" s="149"/>
      <c r="G3372" s="150"/>
    </row>
    <row r="3373" spans="2:7" x14ac:dyDescent="0.25">
      <c r="B3373" s="382"/>
      <c r="C3373" s="383" t="str">
        <f>IFERROR(IF(LEN(B3373)&gt;0,IF(INDEX(TasksList!$C$6:$C$25,MATCH(LEFT(B3373,SEARCH(" - ",B3373)-1)*1,TasksList!$B$6:$B$25,0),1)=0,"",INDEX(TasksList!$C$6:$C$25,MATCH(LEFT(B3373,SEARCH(" - ",B3373)-1)*1,TasksList!$B$6:$B$25,0),1)),""),"Task not found!")</f>
        <v/>
      </c>
      <c r="D3373" s="385"/>
      <c r="E3373" s="149"/>
      <c r="F3373" s="149"/>
      <c r="G3373" s="150"/>
    </row>
    <row r="3374" spans="2:7" x14ac:dyDescent="0.25">
      <c r="B3374" s="382"/>
      <c r="C3374" s="383" t="str">
        <f>IFERROR(IF(LEN(B3374)&gt;0,IF(INDEX(TasksList!$C$6:$C$25,MATCH(LEFT(B3374,SEARCH(" - ",B3374)-1)*1,TasksList!$B$6:$B$25,0),1)=0,"",INDEX(TasksList!$C$6:$C$25,MATCH(LEFT(B3374,SEARCH(" - ",B3374)-1)*1,TasksList!$B$6:$B$25,0),1)),""),"Task not found!")</f>
        <v/>
      </c>
      <c r="D3374" s="385"/>
      <c r="E3374" s="149"/>
      <c r="F3374" s="149"/>
      <c r="G3374" s="150"/>
    </row>
    <row r="3375" spans="2:7" x14ac:dyDescent="0.25">
      <c r="B3375" s="382"/>
      <c r="C3375" s="383" t="str">
        <f>IFERROR(IF(LEN(B3375)&gt;0,IF(INDEX(TasksList!$C$6:$C$25,MATCH(LEFT(B3375,SEARCH(" - ",B3375)-1)*1,TasksList!$B$6:$B$25,0),1)=0,"",INDEX(TasksList!$C$6:$C$25,MATCH(LEFT(B3375,SEARCH(" - ",B3375)-1)*1,TasksList!$B$6:$B$25,0),1)),""),"Task not found!")</f>
        <v/>
      </c>
      <c r="D3375" s="385"/>
      <c r="E3375" s="149"/>
      <c r="F3375" s="149"/>
      <c r="G3375" s="150"/>
    </row>
    <row r="3376" spans="2:7" x14ac:dyDescent="0.25">
      <c r="B3376" s="382"/>
      <c r="C3376" s="383" t="str">
        <f>IFERROR(IF(LEN(B3376)&gt;0,IF(INDEX(TasksList!$C$6:$C$25,MATCH(LEFT(B3376,SEARCH(" - ",B3376)-1)*1,TasksList!$B$6:$B$25,0),1)=0,"",INDEX(TasksList!$C$6:$C$25,MATCH(LEFT(B3376,SEARCH(" - ",B3376)-1)*1,TasksList!$B$6:$B$25,0),1)),""),"Task not found!")</f>
        <v/>
      </c>
      <c r="D3376" s="385"/>
      <c r="E3376" s="149"/>
      <c r="F3376" s="149"/>
      <c r="G3376" s="150"/>
    </row>
    <row r="3377" spans="2:7" x14ac:dyDescent="0.25">
      <c r="B3377" s="382"/>
      <c r="C3377" s="383" t="str">
        <f>IFERROR(IF(LEN(B3377)&gt;0,IF(INDEX(TasksList!$C$6:$C$25,MATCH(LEFT(B3377,SEARCH(" - ",B3377)-1)*1,TasksList!$B$6:$B$25,0),1)=0,"",INDEX(TasksList!$C$6:$C$25,MATCH(LEFT(B3377,SEARCH(" - ",B3377)-1)*1,TasksList!$B$6:$B$25,0),1)),""),"Task not found!")</f>
        <v/>
      </c>
      <c r="D3377" s="385"/>
      <c r="E3377" s="149"/>
      <c r="F3377" s="149"/>
      <c r="G3377" s="150"/>
    </row>
    <row r="3378" spans="2:7" x14ac:dyDescent="0.25">
      <c r="B3378" s="382"/>
      <c r="C3378" s="383" t="str">
        <f>IFERROR(IF(LEN(B3378)&gt;0,IF(INDEX(TasksList!$C$6:$C$25,MATCH(LEFT(B3378,SEARCH(" - ",B3378)-1)*1,TasksList!$B$6:$B$25,0),1)=0,"",INDEX(TasksList!$C$6:$C$25,MATCH(LEFT(B3378,SEARCH(" - ",B3378)-1)*1,TasksList!$B$6:$B$25,0),1)),""),"Task not found!")</f>
        <v/>
      </c>
      <c r="D3378" s="385"/>
      <c r="E3378" s="149"/>
      <c r="F3378" s="149"/>
      <c r="G3378" s="150"/>
    </row>
    <row r="3379" spans="2:7" x14ac:dyDescent="0.25">
      <c r="B3379" s="382"/>
      <c r="C3379" s="383" t="str">
        <f>IFERROR(IF(LEN(B3379)&gt;0,IF(INDEX(TasksList!$C$6:$C$25,MATCH(LEFT(B3379,SEARCH(" - ",B3379)-1)*1,TasksList!$B$6:$B$25,0),1)=0,"",INDEX(TasksList!$C$6:$C$25,MATCH(LEFT(B3379,SEARCH(" - ",B3379)-1)*1,TasksList!$B$6:$B$25,0),1)),""),"Task not found!")</f>
        <v/>
      </c>
      <c r="D3379" s="385"/>
      <c r="E3379" s="149"/>
      <c r="F3379" s="149"/>
      <c r="G3379" s="150"/>
    </row>
    <row r="3380" spans="2:7" x14ac:dyDescent="0.25">
      <c r="B3380" s="382"/>
      <c r="C3380" s="383" t="str">
        <f>IFERROR(IF(LEN(B3380)&gt;0,IF(INDEX(TasksList!$C$6:$C$25,MATCH(LEFT(B3380,SEARCH(" - ",B3380)-1)*1,TasksList!$B$6:$B$25,0),1)=0,"",INDEX(TasksList!$C$6:$C$25,MATCH(LEFT(B3380,SEARCH(" - ",B3380)-1)*1,TasksList!$B$6:$B$25,0),1)),""),"Task not found!")</f>
        <v/>
      </c>
      <c r="D3380" s="385"/>
      <c r="E3380" s="149"/>
      <c r="F3380" s="149"/>
      <c r="G3380" s="150"/>
    </row>
    <row r="3381" spans="2:7" x14ac:dyDescent="0.25">
      <c r="B3381" s="382"/>
      <c r="C3381" s="383" t="str">
        <f>IFERROR(IF(LEN(B3381)&gt;0,IF(INDEX(TasksList!$C$6:$C$25,MATCH(LEFT(B3381,SEARCH(" - ",B3381)-1)*1,TasksList!$B$6:$B$25,0),1)=0,"",INDEX(TasksList!$C$6:$C$25,MATCH(LEFT(B3381,SEARCH(" - ",B3381)-1)*1,TasksList!$B$6:$B$25,0),1)),""),"Task not found!")</f>
        <v/>
      </c>
      <c r="D3381" s="385"/>
      <c r="E3381" s="149"/>
      <c r="F3381" s="149"/>
      <c r="G3381" s="150"/>
    </row>
    <row r="3382" spans="2:7" x14ac:dyDescent="0.25">
      <c r="B3382" s="382"/>
      <c r="C3382" s="383" t="str">
        <f>IFERROR(IF(LEN(B3382)&gt;0,IF(INDEX(TasksList!$C$6:$C$25,MATCH(LEFT(B3382,SEARCH(" - ",B3382)-1)*1,TasksList!$B$6:$B$25,0),1)=0,"",INDEX(TasksList!$C$6:$C$25,MATCH(LEFT(B3382,SEARCH(" - ",B3382)-1)*1,TasksList!$B$6:$B$25,0),1)),""),"Task not found!")</f>
        <v/>
      </c>
      <c r="D3382" s="385"/>
      <c r="E3382" s="149"/>
      <c r="F3382" s="149"/>
      <c r="G3382" s="150"/>
    </row>
    <row r="3383" spans="2:7" x14ac:dyDescent="0.25">
      <c r="B3383" s="382"/>
      <c r="C3383" s="383" t="str">
        <f>IFERROR(IF(LEN(B3383)&gt;0,IF(INDEX(TasksList!$C$6:$C$25,MATCH(LEFT(B3383,SEARCH(" - ",B3383)-1)*1,TasksList!$B$6:$B$25,0),1)=0,"",INDEX(TasksList!$C$6:$C$25,MATCH(LEFT(B3383,SEARCH(" - ",B3383)-1)*1,TasksList!$B$6:$B$25,0),1)),""),"Task not found!")</f>
        <v/>
      </c>
      <c r="D3383" s="385"/>
      <c r="E3383" s="149"/>
      <c r="F3383" s="149"/>
      <c r="G3383" s="150"/>
    </row>
    <row r="3384" spans="2:7" x14ac:dyDescent="0.25">
      <c r="B3384" s="382"/>
      <c r="C3384" s="383" t="str">
        <f>IFERROR(IF(LEN(B3384)&gt;0,IF(INDEX(TasksList!$C$6:$C$25,MATCH(LEFT(B3384,SEARCH(" - ",B3384)-1)*1,TasksList!$B$6:$B$25,0),1)=0,"",INDEX(TasksList!$C$6:$C$25,MATCH(LEFT(B3384,SEARCH(" - ",B3384)-1)*1,TasksList!$B$6:$B$25,0),1)),""),"Task not found!")</f>
        <v/>
      </c>
      <c r="D3384" s="385"/>
      <c r="E3384" s="149"/>
      <c r="F3384" s="149"/>
      <c r="G3384" s="150"/>
    </row>
    <row r="3385" spans="2:7" x14ac:dyDescent="0.25">
      <c r="B3385" s="382"/>
      <c r="C3385" s="383" t="str">
        <f>IFERROR(IF(LEN(B3385)&gt;0,IF(INDEX(TasksList!$C$6:$C$25,MATCH(LEFT(B3385,SEARCH(" - ",B3385)-1)*1,TasksList!$B$6:$B$25,0),1)=0,"",INDEX(TasksList!$C$6:$C$25,MATCH(LEFT(B3385,SEARCH(" - ",B3385)-1)*1,TasksList!$B$6:$B$25,0),1)),""),"Task not found!")</f>
        <v/>
      </c>
      <c r="D3385" s="385"/>
      <c r="E3385" s="149"/>
      <c r="F3385" s="149"/>
      <c r="G3385" s="150"/>
    </row>
    <row r="3386" spans="2:7" x14ac:dyDescent="0.25">
      <c r="B3386" s="382"/>
      <c r="C3386" s="383" t="str">
        <f>IFERROR(IF(LEN(B3386)&gt;0,IF(INDEX(TasksList!$C$6:$C$25,MATCH(LEFT(B3386,SEARCH(" - ",B3386)-1)*1,TasksList!$B$6:$B$25,0),1)=0,"",INDEX(TasksList!$C$6:$C$25,MATCH(LEFT(B3386,SEARCH(" - ",B3386)-1)*1,TasksList!$B$6:$B$25,0),1)),""),"Task not found!")</f>
        <v/>
      </c>
      <c r="D3386" s="385"/>
      <c r="E3386" s="149"/>
      <c r="F3386" s="149"/>
      <c r="G3386" s="150"/>
    </row>
    <row r="3387" spans="2:7" x14ac:dyDescent="0.25">
      <c r="B3387" s="382"/>
      <c r="C3387" s="383" t="str">
        <f>IFERROR(IF(LEN(B3387)&gt;0,IF(INDEX(TasksList!$C$6:$C$25,MATCH(LEFT(B3387,SEARCH(" - ",B3387)-1)*1,TasksList!$B$6:$B$25,0),1)=0,"",INDEX(TasksList!$C$6:$C$25,MATCH(LEFT(B3387,SEARCH(" - ",B3387)-1)*1,TasksList!$B$6:$B$25,0),1)),""),"Task not found!")</f>
        <v/>
      </c>
      <c r="D3387" s="385"/>
      <c r="E3387" s="149"/>
      <c r="F3387" s="149"/>
      <c r="G3387" s="150"/>
    </row>
    <row r="3388" spans="2:7" x14ac:dyDescent="0.25">
      <c r="B3388" s="382"/>
      <c r="C3388" s="383" t="str">
        <f>IFERROR(IF(LEN(B3388)&gt;0,IF(INDEX(TasksList!$C$6:$C$25,MATCH(LEFT(B3388,SEARCH(" - ",B3388)-1)*1,TasksList!$B$6:$B$25,0),1)=0,"",INDEX(TasksList!$C$6:$C$25,MATCH(LEFT(B3388,SEARCH(" - ",B3388)-1)*1,TasksList!$B$6:$B$25,0),1)),""),"Task not found!")</f>
        <v/>
      </c>
      <c r="D3388" s="385"/>
      <c r="E3388" s="149"/>
      <c r="F3388" s="149"/>
      <c r="G3388" s="150"/>
    </row>
    <row r="3389" spans="2:7" x14ac:dyDescent="0.25">
      <c r="B3389" s="382"/>
      <c r="C3389" s="383" t="str">
        <f>IFERROR(IF(LEN(B3389)&gt;0,IF(INDEX(TasksList!$C$6:$C$25,MATCH(LEFT(B3389,SEARCH(" - ",B3389)-1)*1,TasksList!$B$6:$B$25,0),1)=0,"",INDEX(TasksList!$C$6:$C$25,MATCH(LEFT(B3389,SEARCH(" - ",B3389)-1)*1,TasksList!$B$6:$B$25,0),1)),""),"Task not found!")</f>
        <v/>
      </c>
      <c r="D3389" s="385"/>
      <c r="E3389" s="149"/>
      <c r="F3389" s="149"/>
      <c r="G3389" s="150"/>
    </row>
    <row r="3390" spans="2:7" x14ac:dyDescent="0.25">
      <c r="B3390" s="382"/>
      <c r="C3390" s="383" t="str">
        <f>IFERROR(IF(LEN(B3390)&gt;0,IF(INDEX(TasksList!$C$6:$C$25,MATCH(LEFT(B3390,SEARCH(" - ",B3390)-1)*1,TasksList!$B$6:$B$25,0),1)=0,"",INDEX(TasksList!$C$6:$C$25,MATCH(LEFT(B3390,SEARCH(" - ",B3390)-1)*1,TasksList!$B$6:$B$25,0),1)),""),"Task not found!")</f>
        <v/>
      </c>
      <c r="D3390" s="385"/>
      <c r="E3390" s="149"/>
      <c r="F3390" s="149"/>
      <c r="G3390" s="150"/>
    </row>
    <row r="3391" spans="2:7" x14ac:dyDescent="0.25">
      <c r="B3391" s="382"/>
      <c r="C3391" s="383" t="str">
        <f>IFERROR(IF(LEN(B3391)&gt;0,IF(INDEX(TasksList!$C$6:$C$25,MATCH(LEFT(B3391,SEARCH(" - ",B3391)-1)*1,TasksList!$B$6:$B$25,0),1)=0,"",INDEX(TasksList!$C$6:$C$25,MATCH(LEFT(B3391,SEARCH(" - ",B3391)-1)*1,TasksList!$B$6:$B$25,0),1)),""),"Task not found!")</f>
        <v/>
      </c>
      <c r="D3391" s="385"/>
      <c r="E3391" s="149"/>
      <c r="F3391" s="149"/>
      <c r="G3391" s="150"/>
    </row>
    <row r="3392" spans="2:7" x14ac:dyDescent="0.25">
      <c r="B3392" s="382"/>
      <c r="C3392" s="383" t="str">
        <f>IFERROR(IF(LEN(B3392)&gt;0,IF(INDEX(TasksList!$C$6:$C$25,MATCH(LEFT(B3392,SEARCH(" - ",B3392)-1)*1,TasksList!$B$6:$B$25,0),1)=0,"",INDEX(TasksList!$C$6:$C$25,MATCH(LEFT(B3392,SEARCH(" - ",B3392)-1)*1,TasksList!$B$6:$B$25,0),1)),""),"Task not found!")</f>
        <v/>
      </c>
      <c r="D3392" s="385"/>
      <c r="E3392" s="149"/>
      <c r="F3392" s="149"/>
      <c r="G3392" s="150"/>
    </row>
    <row r="3393" spans="2:7" x14ac:dyDescent="0.25">
      <c r="B3393" s="382"/>
      <c r="C3393" s="383" t="str">
        <f>IFERROR(IF(LEN(B3393)&gt;0,IF(INDEX(TasksList!$C$6:$C$25,MATCH(LEFT(B3393,SEARCH(" - ",B3393)-1)*1,TasksList!$B$6:$B$25,0),1)=0,"",INDEX(TasksList!$C$6:$C$25,MATCH(LEFT(B3393,SEARCH(" - ",B3393)-1)*1,TasksList!$B$6:$B$25,0),1)),""),"Task not found!")</f>
        <v/>
      </c>
      <c r="D3393" s="385"/>
      <c r="E3393" s="149"/>
      <c r="F3393" s="149"/>
      <c r="G3393" s="150"/>
    </row>
    <row r="3394" spans="2:7" x14ac:dyDescent="0.25">
      <c r="B3394" s="382"/>
      <c r="C3394" s="383" t="str">
        <f>IFERROR(IF(LEN(B3394)&gt;0,IF(INDEX(TasksList!$C$6:$C$25,MATCH(LEFT(B3394,SEARCH(" - ",B3394)-1)*1,TasksList!$B$6:$B$25,0),1)=0,"",INDEX(TasksList!$C$6:$C$25,MATCH(LEFT(B3394,SEARCH(" - ",B3394)-1)*1,TasksList!$B$6:$B$25,0),1)),""),"Task not found!")</f>
        <v/>
      </c>
      <c r="D3394" s="385"/>
      <c r="E3394" s="149"/>
      <c r="F3394" s="149"/>
      <c r="G3394" s="150"/>
    </row>
    <row r="3395" spans="2:7" x14ac:dyDescent="0.25">
      <c r="B3395" s="382"/>
      <c r="C3395" s="383" t="str">
        <f>IFERROR(IF(LEN(B3395)&gt;0,IF(INDEX(TasksList!$C$6:$C$25,MATCH(LEFT(B3395,SEARCH(" - ",B3395)-1)*1,TasksList!$B$6:$B$25,0),1)=0,"",INDEX(TasksList!$C$6:$C$25,MATCH(LEFT(B3395,SEARCH(" - ",B3395)-1)*1,TasksList!$B$6:$B$25,0),1)),""),"Task not found!")</f>
        <v/>
      </c>
      <c r="D3395" s="385"/>
      <c r="E3395" s="149"/>
      <c r="F3395" s="149"/>
      <c r="G3395" s="150"/>
    </row>
    <row r="3396" spans="2:7" x14ac:dyDescent="0.25">
      <c r="B3396" s="382"/>
      <c r="C3396" s="383" t="str">
        <f>IFERROR(IF(LEN(B3396)&gt;0,IF(INDEX(TasksList!$C$6:$C$25,MATCH(LEFT(B3396,SEARCH(" - ",B3396)-1)*1,TasksList!$B$6:$B$25,0),1)=0,"",INDEX(TasksList!$C$6:$C$25,MATCH(LEFT(B3396,SEARCH(" - ",B3396)-1)*1,TasksList!$B$6:$B$25,0),1)),""),"Task not found!")</f>
        <v/>
      </c>
      <c r="D3396" s="385"/>
      <c r="E3396" s="149"/>
      <c r="F3396" s="149"/>
      <c r="G3396" s="150"/>
    </row>
    <row r="3397" spans="2:7" x14ac:dyDescent="0.25">
      <c r="B3397" s="382"/>
      <c r="C3397" s="383" t="str">
        <f>IFERROR(IF(LEN(B3397)&gt;0,IF(INDEX(TasksList!$C$6:$C$25,MATCH(LEFT(B3397,SEARCH(" - ",B3397)-1)*1,TasksList!$B$6:$B$25,0),1)=0,"",INDEX(TasksList!$C$6:$C$25,MATCH(LEFT(B3397,SEARCH(" - ",B3397)-1)*1,TasksList!$B$6:$B$25,0),1)),""),"Task not found!")</f>
        <v/>
      </c>
      <c r="D3397" s="385"/>
      <c r="E3397" s="149"/>
      <c r="F3397" s="149"/>
      <c r="G3397" s="150"/>
    </row>
    <row r="3398" spans="2:7" x14ac:dyDescent="0.25">
      <c r="B3398" s="382"/>
      <c r="C3398" s="383" t="str">
        <f>IFERROR(IF(LEN(B3398)&gt;0,IF(INDEX(TasksList!$C$6:$C$25,MATCH(LEFT(B3398,SEARCH(" - ",B3398)-1)*1,TasksList!$B$6:$B$25,0),1)=0,"",INDEX(TasksList!$C$6:$C$25,MATCH(LEFT(B3398,SEARCH(" - ",B3398)-1)*1,TasksList!$B$6:$B$25,0),1)),""),"Task not found!")</f>
        <v/>
      </c>
      <c r="D3398" s="385"/>
      <c r="E3398" s="149"/>
      <c r="F3398" s="149"/>
      <c r="G3398" s="150"/>
    </row>
    <row r="3399" spans="2:7" x14ac:dyDescent="0.25">
      <c r="B3399" s="382"/>
      <c r="C3399" s="383" t="str">
        <f>IFERROR(IF(LEN(B3399)&gt;0,IF(INDEX(TasksList!$C$6:$C$25,MATCH(LEFT(B3399,SEARCH(" - ",B3399)-1)*1,TasksList!$B$6:$B$25,0),1)=0,"",INDEX(TasksList!$C$6:$C$25,MATCH(LEFT(B3399,SEARCH(" - ",B3399)-1)*1,TasksList!$B$6:$B$25,0),1)),""),"Task not found!")</f>
        <v/>
      </c>
      <c r="D3399" s="385"/>
      <c r="E3399" s="149"/>
      <c r="F3399" s="149"/>
      <c r="G3399" s="150"/>
    </row>
    <row r="3400" spans="2:7" x14ac:dyDescent="0.25">
      <c r="B3400" s="382"/>
      <c r="C3400" s="383" t="str">
        <f>IFERROR(IF(LEN(B3400)&gt;0,IF(INDEX(TasksList!$C$6:$C$25,MATCH(LEFT(B3400,SEARCH(" - ",B3400)-1)*1,TasksList!$B$6:$B$25,0),1)=0,"",INDEX(TasksList!$C$6:$C$25,MATCH(LEFT(B3400,SEARCH(" - ",B3400)-1)*1,TasksList!$B$6:$B$25,0),1)),""),"Task not found!")</f>
        <v/>
      </c>
      <c r="D3400" s="385"/>
      <c r="E3400" s="149"/>
      <c r="F3400" s="149"/>
      <c r="G3400" s="150"/>
    </row>
    <row r="3401" spans="2:7" x14ac:dyDescent="0.25">
      <c r="B3401" s="382"/>
      <c r="C3401" s="383" t="str">
        <f>IFERROR(IF(LEN(B3401)&gt;0,IF(INDEX(TasksList!$C$6:$C$25,MATCH(LEFT(B3401,SEARCH(" - ",B3401)-1)*1,TasksList!$B$6:$B$25,0),1)=0,"",INDEX(TasksList!$C$6:$C$25,MATCH(LEFT(B3401,SEARCH(" - ",B3401)-1)*1,TasksList!$B$6:$B$25,0),1)),""),"Task not found!")</f>
        <v/>
      </c>
      <c r="D3401" s="385"/>
      <c r="E3401" s="149"/>
      <c r="F3401" s="149"/>
      <c r="G3401" s="150"/>
    </row>
    <row r="3402" spans="2:7" x14ac:dyDescent="0.25">
      <c r="B3402" s="382"/>
      <c r="C3402" s="383" t="str">
        <f>IFERROR(IF(LEN(B3402)&gt;0,IF(INDEX(TasksList!$C$6:$C$25,MATCH(LEFT(B3402,SEARCH(" - ",B3402)-1)*1,TasksList!$B$6:$B$25,0),1)=0,"",INDEX(TasksList!$C$6:$C$25,MATCH(LEFT(B3402,SEARCH(" - ",B3402)-1)*1,TasksList!$B$6:$B$25,0),1)),""),"Task not found!")</f>
        <v/>
      </c>
      <c r="D3402" s="385"/>
      <c r="E3402" s="149"/>
      <c r="F3402" s="149"/>
      <c r="G3402" s="150"/>
    </row>
    <row r="3403" spans="2:7" x14ac:dyDescent="0.25">
      <c r="B3403" s="382"/>
      <c r="C3403" s="383" t="str">
        <f>IFERROR(IF(LEN(B3403)&gt;0,IF(INDEX(TasksList!$C$6:$C$25,MATCH(LEFT(B3403,SEARCH(" - ",B3403)-1)*1,TasksList!$B$6:$B$25,0),1)=0,"",INDEX(TasksList!$C$6:$C$25,MATCH(LEFT(B3403,SEARCH(" - ",B3403)-1)*1,TasksList!$B$6:$B$25,0),1)),""),"Task not found!")</f>
        <v/>
      </c>
      <c r="D3403" s="385"/>
      <c r="E3403" s="149"/>
      <c r="F3403" s="149"/>
      <c r="G3403" s="150"/>
    </row>
    <row r="3404" spans="2:7" x14ac:dyDescent="0.25">
      <c r="B3404" s="382"/>
      <c r="C3404" s="383" t="str">
        <f>IFERROR(IF(LEN(B3404)&gt;0,IF(INDEX(TasksList!$C$6:$C$25,MATCH(LEFT(B3404,SEARCH(" - ",B3404)-1)*1,TasksList!$B$6:$B$25,0),1)=0,"",INDEX(TasksList!$C$6:$C$25,MATCH(LEFT(B3404,SEARCH(" - ",B3404)-1)*1,TasksList!$B$6:$B$25,0),1)),""),"Task not found!")</f>
        <v/>
      </c>
      <c r="D3404" s="385"/>
      <c r="E3404" s="149"/>
      <c r="F3404" s="149"/>
      <c r="G3404" s="150"/>
    </row>
    <row r="3405" spans="2:7" x14ac:dyDescent="0.25">
      <c r="B3405" s="382"/>
      <c r="C3405" s="383" t="str">
        <f>IFERROR(IF(LEN(B3405)&gt;0,IF(INDEX(TasksList!$C$6:$C$25,MATCH(LEFT(B3405,SEARCH(" - ",B3405)-1)*1,TasksList!$B$6:$B$25,0),1)=0,"",INDEX(TasksList!$C$6:$C$25,MATCH(LEFT(B3405,SEARCH(" - ",B3405)-1)*1,TasksList!$B$6:$B$25,0),1)),""),"Task not found!")</f>
        <v/>
      </c>
      <c r="D3405" s="385"/>
      <c r="E3405" s="149"/>
      <c r="F3405" s="149"/>
      <c r="G3405" s="150"/>
    </row>
    <row r="3406" spans="2:7" x14ac:dyDescent="0.25">
      <c r="B3406" s="382"/>
      <c r="C3406" s="383" t="str">
        <f>IFERROR(IF(LEN(B3406)&gt;0,IF(INDEX(TasksList!$C$6:$C$25,MATCH(LEFT(B3406,SEARCH(" - ",B3406)-1)*1,TasksList!$B$6:$B$25,0),1)=0,"",INDEX(TasksList!$C$6:$C$25,MATCH(LEFT(B3406,SEARCH(" - ",B3406)-1)*1,TasksList!$B$6:$B$25,0),1)),""),"Task not found!")</f>
        <v/>
      </c>
      <c r="D3406" s="385"/>
      <c r="E3406" s="149"/>
      <c r="F3406" s="149"/>
      <c r="G3406" s="150"/>
    </row>
    <row r="3407" spans="2:7" x14ac:dyDescent="0.25">
      <c r="B3407" s="382"/>
      <c r="C3407" s="383" t="str">
        <f>IFERROR(IF(LEN(B3407)&gt;0,IF(INDEX(TasksList!$C$6:$C$25,MATCH(LEFT(B3407,SEARCH(" - ",B3407)-1)*1,TasksList!$B$6:$B$25,0),1)=0,"",INDEX(TasksList!$C$6:$C$25,MATCH(LEFT(B3407,SEARCH(" - ",B3407)-1)*1,TasksList!$B$6:$B$25,0),1)),""),"Task not found!")</f>
        <v/>
      </c>
      <c r="D3407" s="385"/>
      <c r="E3407" s="149"/>
      <c r="F3407" s="149"/>
      <c r="G3407" s="150"/>
    </row>
    <row r="3408" spans="2:7" x14ac:dyDescent="0.25">
      <c r="B3408" s="382"/>
      <c r="C3408" s="383" t="str">
        <f>IFERROR(IF(LEN(B3408)&gt;0,IF(INDEX(TasksList!$C$6:$C$25,MATCH(LEFT(B3408,SEARCH(" - ",B3408)-1)*1,TasksList!$B$6:$B$25,0),1)=0,"",INDEX(TasksList!$C$6:$C$25,MATCH(LEFT(B3408,SEARCH(" - ",B3408)-1)*1,TasksList!$B$6:$B$25,0),1)),""),"Task not found!")</f>
        <v/>
      </c>
      <c r="D3408" s="385"/>
      <c r="E3408" s="149"/>
      <c r="F3408" s="149"/>
      <c r="G3408" s="150"/>
    </row>
    <row r="3409" spans="2:7" x14ac:dyDescent="0.25">
      <c r="B3409" s="382"/>
      <c r="C3409" s="383" t="str">
        <f>IFERROR(IF(LEN(B3409)&gt;0,IF(INDEX(TasksList!$C$6:$C$25,MATCH(LEFT(B3409,SEARCH(" - ",B3409)-1)*1,TasksList!$B$6:$B$25,0),1)=0,"",INDEX(TasksList!$C$6:$C$25,MATCH(LEFT(B3409,SEARCH(" - ",B3409)-1)*1,TasksList!$B$6:$B$25,0),1)),""),"Task not found!")</f>
        <v/>
      </c>
      <c r="D3409" s="385"/>
      <c r="E3409" s="149"/>
      <c r="F3409" s="149"/>
      <c r="G3409" s="150"/>
    </row>
    <row r="3410" spans="2:7" x14ac:dyDescent="0.25">
      <c r="B3410" s="382"/>
      <c r="C3410" s="383" t="str">
        <f>IFERROR(IF(LEN(B3410)&gt;0,IF(INDEX(TasksList!$C$6:$C$25,MATCH(LEFT(B3410,SEARCH(" - ",B3410)-1)*1,TasksList!$B$6:$B$25,0),1)=0,"",INDEX(TasksList!$C$6:$C$25,MATCH(LEFT(B3410,SEARCH(" - ",B3410)-1)*1,TasksList!$B$6:$B$25,0),1)),""),"Task not found!")</f>
        <v/>
      </c>
      <c r="D3410" s="385"/>
      <c r="E3410" s="149"/>
      <c r="F3410" s="149"/>
      <c r="G3410" s="150"/>
    </row>
    <row r="3411" spans="2:7" x14ac:dyDescent="0.25">
      <c r="B3411" s="382"/>
      <c r="C3411" s="383" t="str">
        <f>IFERROR(IF(LEN(B3411)&gt;0,IF(INDEX(TasksList!$C$6:$C$25,MATCH(LEFT(B3411,SEARCH(" - ",B3411)-1)*1,TasksList!$B$6:$B$25,0),1)=0,"",INDEX(TasksList!$C$6:$C$25,MATCH(LEFT(B3411,SEARCH(" - ",B3411)-1)*1,TasksList!$B$6:$B$25,0),1)),""),"Task not found!")</f>
        <v/>
      </c>
      <c r="D3411" s="385"/>
      <c r="E3411" s="149"/>
      <c r="F3411" s="149"/>
      <c r="G3411" s="150"/>
    </row>
    <row r="3412" spans="2:7" x14ac:dyDescent="0.25">
      <c r="B3412" s="382"/>
      <c r="C3412" s="383" t="str">
        <f>IFERROR(IF(LEN(B3412)&gt;0,IF(INDEX(TasksList!$C$6:$C$25,MATCH(LEFT(B3412,SEARCH(" - ",B3412)-1)*1,TasksList!$B$6:$B$25,0),1)=0,"",INDEX(TasksList!$C$6:$C$25,MATCH(LEFT(B3412,SEARCH(" - ",B3412)-1)*1,TasksList!$B$6:$B$25,0),1)),""),"Task not found!")</f>
        <v/>
      </c>
      <c r="D3412" s="385"/>
      <c r="E3412" s="149"/>
      <c r="F3412" s="149"/>
      <c r="G3412" s="150"/>
    </row>
    <row r="3413" spans="2:7" x14ac:dyDescent="0.25">
      <c r="B3413" s="382"/>
      <c r="C3413" s="383" t="str">
        <f>IFERROR(IF(LEN(B3413)&gt;0,IF(INDEX(TasksList!$C$6:$C$25,MATCH(LEFT(B3413,SEARCH(" - ",B3413)-1)*1,TasksList!$B$6:$B$25,0),1)=0,"",INDEX(TasksList!$C$6:$C$25,MATCH(LEFT(B3413,SEARCH(" - ",B3413)-1)*1,TasksList!$B$6:$B$25,0),1)),""),"Task not found!")</f>
        <v/>
      </c>
      <c r="D3413" s="385"/>
      <c r="E3413" s="149"/>
      <c r="F3413" s="149"/>
      <c r="G3413" s="150"/>
    </row>
    <row r="3414" spans="2:7" x14ac:dyDescent="0.25">
      <c r="B3414" s="382"/>
      <c r="C3414" s="383" t="str">
        <f>IFERROR(IF(LEN(B3414)&gt;0,IF(INDEX(TasksList!$C$6:$C$25,MATCH(LEFT(B3414,SEARCH(" - ",B3414)-1)*1,TasksList!$B$6:$B$25,0),1)=0,"",INDEX(TasksList!$C$6:$C$25,MATCH(LEFT(B3414,SEARCH(" - ",B3414)-1)*1,TasksList!$B$6:$B$25,0),1)),""),"Task not found!")</f>
        <v/>
      </c>
      <c r="D3414" s="385"/>
      <c r="E3414" s="149"/>
      <c r="F3414" s="149"/>
      <c r="G3414" s="150"/>
    </row>
    <row r="3415" spans="2:7" x14ac:dyDescent="0.25">
      <c r="B3415" s="382"/>
      <c r="C3415" s="383" t="str">
        <f>IFERROR(IF(LEN(B3415)&gt;0,IF(INDEX(TasksList!$C$6:$C$25,MATCH(LEFT(B3415,SEARCH(" - ",B3415)-1)*1,TasksList!$B$6:$B$25,0),1)=0,"",INDEX(TasksList!$C$6:$C$25,MATCH(LEFT(B3415,SEARCH(" - ",B3415)-1)*1,TasksList!$B$6:$B$25,0),1)),""),"Task not found!")</f>
        <v/>
      </c>
      <c r="D3415" s="385"/>
      <c r="E3415" s="149"/>
      <c r="F3415" s="149"/>
      <c r="G3415" s="150"/>
    </row>
    <row r="3416" spans="2:7" x14ac:dyDescent="0.25">
      <c r="B3416" s="382"/>
      <c r="C3416" s="383" t="str">
        <f>IFERROR(IF(LEN(B3416)&gt;0,IF(INDEX(TasksList!$C$6:$C$25,MATCH(LEFT(B3416,SEARCH(" - ",B3416)-1)*1,TasksList!$B$6:$B$25,0),1)=0,"",INDEX(TasksList!$C$6:$C$25,MATCH(LEFT(B3416,SEARCH(" - ",B3416)-1)*1,TasksList!$B$6:$B$25,0),1)),""),"Task not found!")</f>
        <v/>
      </c>
      <c r="D3416" s="385"/>
      <c r="E3416" s="149"/>
      <c r="F3416" s="149"/>
      <c r="G3416" s="150"/>
    </row>
    <row r="3417" spans="2:7" x14ac:dyDescent="0.25">
      <c r="B3417" s="382"/>
      <c r="C3417" s="383" t="str">
        <f>IFERROR(IF(LEN(B3417)&gt;0,IF(INDEX(TasksList!$C$6:$C$25,MATCH(LEFT(B3417,SEARCH(" - ",B3417)-1)*1,TasksList!$B$6:$B$25,0),1)=0,"",INDEX(TasksList!$C$6:$C$25,MATCH(LEFT(B3417,SEARCH(" - ",B3417)-1)*1,TasksList!$B$6:$B$25,0),1)),""),"Task not found!")</f>
        <v/>
      </c>
      <c r="D3417" s="385"/>
      <c r="E3417" s="149"/>
      <c r="F3417" s="149"/>
      <c r="G3417" s="150"/>
    </row>
    <row r="3418" spans="2:7" x14ac:dyDescent="0.25">
      <c r="B3418" s="382"/>
      <c r="C3418" s="383" t="str">
        <f>IFERROR(IF(LEN(B3418)&gt;0,IF(INDEX(TasksList!$C$6:$C$25,MATCH(LEFT(B3418,SEARCH(" - ",B3418)-1)*1,TasksList!$B$6:$B$25,0),1)=0,"",INDEX(TasksList!$C$6:$C$25,MATCH(LEFT(B3418,SEARCH(" - ",B3418)-1)*1,TasksList!$B$6:$B$25,0),1)),""),"Task not found!")</f>
        <v/>
      </c>
      <c r="D3418" s="385"/>
      <c r="E3418" s="149"/>
      <c r="F3418" s="149"/>
      <c r="G3418" s="150"/>
    </row>
    <row r="3419" spans="2:7" x14ac:dyDescent="0.25">
      <c r="B3419" s="382"/>
      <c r="C3419" s="383" t="str">
        <f>IFERROR(IF(LEN(B3419)&gt;0,IF(INDEX(TasksList!$C$6:$C$25,MATCH(LEFT(B3419,SEARCH(" - ",B3419)-1)*1,TasksList!$B$6:$B$25,0),1)=0,"",INDEX(TasksList!$C$6:$C$25,MATCH(LEFT(B3419,SEARCH(" - ",B3419)-1)*1,TasksList!$B$6:$B$25,0),1)),""),"Task not found!")</f>
        <v/>
      </c>
      <c r="D3419" s="385"/>
      <c r="E3419" s="149"/>
      <c r="F3419" s="149"/>
      <c r="G3419" s="150"/>
    </row>
    <row r="3420" spans="2:7" x14ac:dyDescent="0.25">
      <c r="B3420" s="382"/>
      <c r="C3420" s="383" t="str">
        <f>IFERROR(IF(LEN(B3420)&gt;0,IF(INDEX(TasksList!$C$6:$C$25,MATCH(LEFT(B3420,SEARCH(" - ",B3420)-1)*1,TasksList!$B$6:$B$25,0),1)=0,"",INDEX(TasksList!$C$6:$C$25,MATCH(LEFT(B3420,SEARCH(" - ",B3420)-1)*1,TasksList!$B$6:$B$25,0),1)),""),"Task not found!")</f>
        <v/>
      </c>
      <c r="D3420" s="385"/>
      <c r="E3420" s="149"/>
      <c r="F3420" s="149"/>
      <c r="G3420" s="150"/>
    </row>
    <row r="3421" spans="2:7" x14ac:dyDescent="0.25">
      <c r="B3421" s="382"/>
      <c r="C3421" s="383" t="str">
        <f>IFERROR(IF(LEN(B3421)&gt;0,IF(INDEX(TasksList!$C$6:$C$25,MATCH(LEFT(B3421,SEARCH(" - ",B3421)-1)*1,TasksList!$B$6:$B$25,0),1)=0,"",INDEX(TasksList!$C$6:$C$25,MATCH(LEFT(B3421,SEARCH(" - ",B3421)-1)*1,TasksList!$B$6:$B$25,0),1)),""),"Task not found!")</f>
        <v/>
      </c>
      <c r="D3421" s="385"/>
      <c r="E3421" s="149"/>
      <c r="F3421" s="149"/>
      <c r="G3421" s="150"/>
    </row>
    <row r="3422" spans="2:7" x14ac:dyDescent="0.25">
      <c r="B3422" s="382"/>
      <c r="C3422" s="383" t="str">
        <f>IFERROR(IF(LEN(B3422)&gt;0,IF(INDEX(TasksList!$C$6:$C$25,MATCH(LEFT(B3422,SEARCH(" - ",B3422)-1)*1,TasksList!$B$6:$B$25,0),1)=0,"",INDEX(TasksList!$C$6:$C$25,MATCH(LEFT(B3422,SEARCH(" - ",B3422)-1)*1,TasksList!$B$6:$B$25,0),1)),""),"Task not found!")</f>
        <v/>
      </c>
      <c r="D3422" s="385"/>
      <c r="E3422" s="149"/>
      <c r="F3422" s="149"/>
      <c r="G3422" s="150"/>
    </row>
    <row r="3423" spans="2:7" x14ac:dyDescent="0.25">
      <c r="B3423" s="382"/>
      <c r="C3423" s="383" t="str">
        <f>IFERROR(IF(LEN(B3423)&gt;0,IF(INDEX(TasksList!$C$6:$C$25,MATCH(LEFT(B3423,SEARCH(" - ",B3423)-1)*1,TasksList!$B$6:$B$25,0),1)=0,"",INDEX(TasksList!$C$6:$C$25,MATCH(LEFT(B3423,SEARCH(" - ",B3423)-1)*1,TasksList!$B$6:$B$25,0),1)),""),"Task not found!")</f>
        <v/>
      </c>
      <c r="D3423" s="385"/>
      <c r="E3423" s="149"/>
      <c r="F3423" s="149"/>
      <c r="G3423" s="150"/>
    </row>
    <row r="3424" spans="2:7" x14ac:dyDescent="0.25">
      <c r="B3424" s="382"/>
      <c r="C3424" s="383" t="str">
        <f>IFERROR(IF(LEN(B3424)&gt;0,IF(INDEX(TasksList!$C$6:$C$25,MATCH(LEFT(B3424,SEARCH(" - ",B3424)-1)*1,TasksList!$B$6:$B$25,0),1)=0,"",INDEX(TasksList!$C$6:$C$25,MATCH(LEFT(B3424,SEARCH(" - ",B3424)-1)*1,TasksList!$B$6:$B$25,0),1)),""),"Task not found!")</f>
        <v/>
      </c>
      <c r="D3424" s="385"/>
      <c r="E3424" s="149"/>
      <c r="F3424" s="149"/>
      <c r="G3424" s="150"/>
    </row>
    <row r="3425" spans="2:7" x14ac:dyDescent="0.25">
      <c r="B3425" s="382"/>
      <c r="C3425" s="383" t="str">
        <f>IFERROR(IF(LEN(B3425)&gt;0,IF(INDEX(TasksList!$C$6:$C$25,MATCH(LEFT(B3425,SEARCH(" - ",B3425)-1)*1,TasksList!$B$6:$B$25,0),1)=0,"",INDEX(TasksList!$C$6:$C$25,MATCH(LEFT(B3425,SEARCH(" - ",B3425)-1)*1,TasksList!$B$6:$B$25,0),1)),""),"Task not found!")</f>
        <v/>
      </c>
      <c r="D3425" s="385"/>
      <c r="E3425" s="149"/>
      <c r="F3425" s="149"/>
      <c r="G3425" s="150"/>
    </row>
    <row r="3426" spans="2:7" x14ac:dyDescent="0.25">
      <c r="B3426" s="382"/>
      <c r="C3426" s="383" t="str">
        <f>IFERROR(IF(LEN(B3426)&gt;0,IF(INDEX(TasksList!$C$6:$C$25,MATCH(LEFT(B3426,SEARCH(" - ",B3426)-1)*1,TasksList!$B$6:$B$25,0),1)=0,"",INDEX(TasksList!$C$6:$C$25,MATCH(LEFT(B3426,SEARCH(" - ",B3426)-1)*1,TasksList!$B$6:$B$25,0),1)),""),"Task not found!")</f>
        <v/>
      </c>
      <c r="D3426" s="385"/>
      <c r="E3426" s="149"/>
      <c r="F3426" s="149"/>
      <c r="G3426" s="150"/>
    </row>
    <row r="3427" spans="2:7" x14ac:dyDescent="0.25">
      <c r="B3427" s="382"/>
      <c r="C3427" s="383" t="str">
        <f>IFERROR(IF(LEN(B3427)&gt;0,IF(INDEX(TasksList!$C$6:$C$25,MATCH(LEFT(B3427,SEARCH(" - ",B3427)-1)*1,TasksList!$B$6:$B$25,0),1)=0,"",INDEX(TasksList!$C$6:$C$25,MATCH(LEFT(B3427,SEARCH(" - ",B3427)-1)*1,TasksList!$B$6:$B$25,0),1)),""),"Task not found!")</f>
        <v/>
      </c>
      <c r="D3427" s="385"/>
      <c r="E3427" s="149"/>
      <c r="F3427" s="149"/>
      <c r="G3427" s="150"/>
    </row>
    <row r="3428" spans="2:7" x14ac:dyDescent="0.25">
      <c r="B3428" s="382"/>
      <c r="C3428" s="383" t="str">
        <f>IFERROR(IF(LEN(B3428)&gt;0,IF(INDEX(TasksList!$C$6:$C$25,MATCH(LEFT(B3428,SEARCH(" - ",B3428)-1)*1,TasksList!$B$6:$B$25,0),1)=0,"",INDEX(TasksList!$C$6:$C$25,MATCH(LEFT(B3428,SEARCH(" - ",B3428)-1)*1,TasksList!$B$6:$B$25,0),1)),""),"Task not found!")</f>
        <v/>
      </c>
      <c r="D3428" s="385"/>
      <c r="E3428" s="149"/>
      <c r="F3428" s="149"/>
      <c r="G3428" s="150"/>
    </row>
    <row r="3429" spans="2:7" x14ac:dyDescent="0.25">
      <c r="B3429" s="382"/>
      <c r="C3429" s="383" t="str">
        <f>IFERROR(IF(LEN(B3429)&gt;0,IF(INDEX(TasksList!$C$6:$C$25,MATCH(LEFT(B3429,SEARCH(" - ",B3429)-1)*1,TasksList!$B$6:$B$25,0),1)=0,"",INDEX(TasksList!$C$6:$C$25,MATCH(LEFT(B3429,SEARCH(" - ",B3429)-1)*1,TasksList!$B$6:$B$25,0),1)),""),"Task not found!")</f>
        <v/>
      </c>
      <c r="D3429" s="385"/>
      <c r="E3429" s="149"/>
      <c r="F3429" s="149"/>
      <c r="G3429" s="150"/>
    </row>
    <row r="3430" spans="2:7" x14ac:dyDescent="0.25">
      <c r="B3430" s="382"/>
      <c r="C3430" s="383" t="str">
        <f>IFERROR(IF(LEN(B3430)&gt;0,IF(INDEX(TasksList!$C$6:$C$25,MATCH(LEFT(B3430,SEARCH(" - ",B3430)-1)*1,TasksList!$B$6:$B$25,0),1)=0,"",INDEX(TasksList!$C$6:$C$25,MATCH(LEFT(B3430,SEARCH(" - ",B3430)-1)*1,TasksList!$B$6:$B$25,0),1)),""),"Task not found!")</f>
        <v/>
      </c>
      <c r="D3430" s="385"/>
      <c r="E3430" s="149"/>
      <c r="F3430" s="149"/>
      <c r="G3430" s="150"/>
    </row>
    <row r="3431" spans="2:7" x14ac:dyDescent="0.25">
      <c r="B3431" s="382"/>
      <c r="C3431" s="383" t="str">
        <f>IFERROR(IF(LEN(B3431)&gt;0,IF(INDEX(TasksList!$C$6:$C$25,MATCH(LEFT(B3431,SEARCH(" - ",B3431)-1)*1,TasksList!$B$6:$B$25,0),1)=0,"",INDEX(TasksList!$C$6:$C$25,MATCH(LEFT(B3431,SEARCH(" - ",B3431)-1)*1,TasksList!$B$6:$B$25,0),1)),""),"Task not found!")</f>
        <v/>
      </c>
      <c r="D3431" s="385"/>
      <c r="E3431" s="149"/>
      <c r="F3431" s="149"/>
      <c r="G3431" s="150"/>
    </row>
    <row r="3432" spans="2:7" x14ac:dyDescent="0.25">
      <c r="B3432" s="382"/>
      <c r="C3432" s="383" t="str">
        <f>IFERROR(IF(LEN(B3432)&gt;0,IF(INDEX(TasksList!$C$6:$C$25,MATCH(LEFT(B3432,SEARCH(" - ",B3432)-1)*1,TasksList!$B$6:$B$25,0),1)=0,"",INDEX(TasksList!$C$6:$C$25,MATCH(LEFT(B3432,SEARCH(" - ",B3432)-1)*1,TasksList!$B$6:$B$25,0),1)),""),"Task not found!")</f>
        <v/>
      </c>
      <c r="D3432" s="385"/>
      <c r="E3432" s="149"/>
      <c r="F3432" s="149"/>
      <c r="G3432" s="150"/>
    </row>
    <row r="3433" spans="2:7" x14ac:dyDescent="0.25">
      <c r="B3433" s="382"/>
      <c r="C3433" s="383" t="str">
        <f>IFERROR(IF(LEN(B3433)&gt;0,IF(INDEX(TasksList!$C$6:$C$25,MATCH(LEFT(B3433,SEARCH(" - ",B3433)-1)*1,TasksList!$B$6:$B$25,0),1)=0,"",INDEX(TasksList!$C$6:$C$25,MATCH(LEFT(B3433,SEARCH(" - ",B3433)-1)*1,TasksList!$B$6:$B$25,0),1)),""),"Task not found!")</f>
        <v/>
      </c>
      <c r="D3433" s="385"/>
      <c r="E3433" s="149"/>
      <c r="F3433" s="149"/>
      <c r="G3433" s="150"/>
    </row>
    <row r="3434" spans="2:7" x14ac:dyDescent="0.25">
      <c r="B3434" s="382"/>
      <c r="C3434" s="383" t="str">
        <f>IFERROR(IF(LEN(B3434)&gt;0,IF(INDEX(TasksList!$C$6:$C$25,MATCH(LEFT(B3434,SEARCH(" - ",B3434)-1)*1,TasksList!$B$6:$B$25,0),1)=0,"",INDEX(TasksList!$C$6:$C$25,MATCH(LEFT(B3434,SEARCH(" - ",B3434)-1)*1,TasksList!$B$6:$B$25,0),1)),""),"Task not found!")</f>
        <v/>
      </c>
      <c r="D3434" s="385"/>
      <c r="E3434" s="149"/>
      <c r="F3434" s="149"/>
      <c r="G3434" s="150"/>
    </row>
    <row r="3435" spans="2:7" x14ac:dyDescent="0.25">
      <c r="B3435" s="382"/>
      <c r="C3435" s="383" t="str">
        <f>IFERROR(IF(LEN(B3435)&gt;0,IF(INDEX(TasksList!$C$6:$C$25,MATCH(LEFT(B3435,SEARCH(" - ",B3435)-1)*1,TasksList!$B$6:$B$25,0),1)=0,"",INDEX(TasksList!$C$6:$C$25,MATCH(LEFT(B3435,SEARCH(" - ",B3435)-1)*1,TasksList!$B$6:$B$25,0),1)),""),"Task not found!")</f>
        <v/>
      </c>
      <c r="D3435" s="385"/>
      <c r="E3435" s="149"/>
      <c r="F3435" s="149"/>
      <c r="G3435" s="150"/>
    </row>
    <row r="3436" spans="2:7" x14ac:dyDescent="0.25">
      <c r="B3436" s="382"/>
      <c r="C3436" s="383" t="str">
        <f>IFERROR(IF(LEN(B3436)&gt;0,IF(INDEX(TasksList!$C$6:$C$25,MATCH(LEFT(B3436,SEARCH(" - ",B3436)-1)*1,TasksList!$B$6:$B$25,0),1)=0,"",INDEX(TasksList!$C$6:$C$25,MATCH(LEFT(B3436,SEARCH(" - ",B3436)-1)*1,TasksList!$B$6:$B$25,0),1)),""),"Task not found!")</f>
        <v/>
      </c>
      <c r="D3436" s="385"/>
      <c r="E3436" s="149"/>
      <c r="F3436" s="149"/>
      <c r="G3436" s="150"/>
    </row>
    <row r="3437" spans="2:7" x14ac:dyDescent="0.25">
      <c r="B3437" s="382"/>
      <c r="C3437" s="383" t="str">
        <f>IFERROR(IF(LEN(B3437)&gt;0,IF(INDEX(TasksList!$C$6:$C$25,MATCH(LEFT(B3437,SEARCH(" - ",B3437)-1)*1,TasksList!$B$6:$B$25,0),1)=0,"",INDEX(TasksList!$C$6:$C$25,MATCH(LEFT(B3437,SEARCH(" - ",B3437)-1)*1,TasksList!$B$6:$B$25,0),1)),""),"Task not found!")</f>
        <v/>
      </c>
      <c r="D3437" s="385"/>
      <c r="E3437" s="149"/>
      <c r="F3437" s="149"/>
      <c r="G3437" s="150"/>
    </row>
    <row r="3438" spans="2:7" x14ac:dyDescent="0.25">
      <c r="B3438" s="382"/>
      <c r="C3438" s="383" t="str">
        <f>IFERROR(IF(LEN(B3438)&gt;0,IF(INDEX(TasksList!$C$6:$C$25,MATCH(LEFT(B3438,SEARCH(" - ",B3438)-1)*1,TasksList!$B$6:$B$25,0),1)=0,"",INDEX(TasksList!$C$6:$C$25,MATCH(LEFT(B3438,SEARCH(" - ",B3438)-1)*1,TasksList!$B$6:$B$25,0),1)),""),"Task not found!")</f>
        <v/>
      </c>
      <c r="D3438" s="385"/>
      <c r="E3438" s="149"/>
      <c r="F3438" s="149"/>
      <c r="G3438" s="150"/>
    </row>
    <row r="3439" spans="2:7" x14ac:dyDescent="0.25">
      <c r="B3439" s="382"/>
      <c r="C3439" s="383" t="str">
        <f>IFERROR(IF(LEN(B3439)&gt;0,IF(INDEX(TasksList!$C$6:$C$25,MATCH(LEFT(B3439,SEARCH(" - ",B3439)-1)*1,TasksList!$B$6:$B$25,0),1)=0,"",INDEX(TasksList!$C$6:$C$25,MATCH(LEFT(B3439,SEARCH(" - ",B3439)-1)*1,TasksList!$B$6:$B$25,0),1)),""),"Task not found!")</f>
        <v/>
      </c>
      <c r="D3439" s="385"/>
      <c r="E3439" s="149"/>
      <c r="F3439" s="149"/>
      <c r="G3439" s="150"/>
    </row>
    <row r="3440" spans="2:7" x14ac:dyDescent="0.25">
      <c r="B3440" s="382"/>
      <c r="C3440" s="383" t="str">
        <f>IFERROR(IF(LEN(B3440)&gt;0,IF(INDEX(TasksList!$C$6:$C$25,MATCH(LEFT(B3440,SEARCH(" - ",B3440)-1)*1,TasksList!$B$6:$B$25,0),1)=0,"",INDEX(TasksList!$C$6:$C$25,MATCH(LEFT(B3440,SEARCH(" - ",B3440)-1)*1,TasksList!$B$6:$B$25,0),1)),""),"Task not found!")</f>
        <v/>
      </c>
      <c r="D3440" s="385"/>
      <c r="E3440" s="149"/>
      <c r="F3440" s="149"/>
      <c r="G3440" s="150"/>
    </row>
    <row r="3441" spans="2:7" x14ac:dyDescent="0.25">
      <c r="B3441" s="382"/>
      <c r="C3441" s="383" t="str">
        <f>IFERROR(IF(LEN(B3441)&gt;0,IF(INDEX(TasksList!$C$6:$C$25,MATCH(LEFT(B3441,SEARCH(" - ",B3441)-1)*1,TasksList!$B$6:$B$25,0),1)=0,"",INDEX(TasksList!$C$6:$C$25,MATCH(LEFT(B3441,SEARCH(" - ",B3441)-1)*1,TasksList!$B$6:$B$25,0),1)),""),"Task not found!")</f>
        <v/>
      </c>
      <c r="D3441" s="385"/>
      <c r="E3441" s="149"/>
      <c r="F3441" s="149"/>
      <c r="G3441" s="150"/>
    </row>
    <row r="3442" spans="2:7" x14ac:dyDescent="0.25">
      <c r="B3442" s="382"/>
      <c r="C3442" s="383" t="str">
        <f>IFERROR(IF(LEN(B3442)&gt;0,IF(INDEX(TasksList!$C$6:$C$25,MATCH(LEFT(B3442,SEARCH(" - ",B3442)-1)*1,TasksList!$B$6:$B$25,0),1)=0,"",INDEX(TasksList!$C$6:$C$25,MATCH(LEFT(B3442,SEARCH(" - ",B3442)-1)*1,TasksList!$B$6:$B$25,0),1)),""),"Task not found!")</f>
        <v/>
      </c>
      <c r="D3442" s="385"/>
      <c r="E3442" s="149"/>
      <c r="F3442" s="149"/>
      <c r="G3442" s="150"/>
    </row>
    <row r="3443" spans="2:7" x14ac:dyDescent="0.25">
      <c r="B3443" s="382"/>
      <c r="C3443" s="383" t="str">
        <f>IFERROR(IF(LEN(B3443)&gt;0,IF(INDEX(TasksList!$C$6:$C$25,MATCH(LEFT(B3443,SEARCH(" - ",B3443)-1)*1,TasksList!$B$6:$B$25,0),1)=0,"",INDEX(TasksList!$C$6:$C$25,MATCH(LEFT(B3443,SEARCH(" - ",B3443)-1)*1,TasksList!$B$6:$B$25,0),1)),""),"Task not found!")</f>
        <v/>
      </c>
      <c r="D3443" s="385"/>
      <c r="E3443" s="149"/>
      <c r="F3443" s="149"/>
      <c r="G3443" s="150"/>
    </row>
    <row r="3444" spans="2:7" x14ac:dyDescent="0.25">
      <c r="B3444" s="382"/>
      <c r="C3444" s="383" t="str">
        <f>IFERROR(IF(LEN(B3444)&gt;0,IF(INDEX(TasksList!$C$6:$C$25,MATCH(LEFT(B3444,SEARCH(" - ",B3444)-1)*1,TasksList!$B$6:$B$25,0),1)=0,"",INDEX(TasksList!$C$6:$C$25,MATCH(LEFT(B3444,SEARCH(" - ",B3444)-1)*1,TasksList!$B$6:$B$25,0),1)),""),"Task not found!")</f>
        <v/>
      </c>
      <c r="D3444" s="385"/>
      <c r="E3444" s="149"/>
      <c r="F3444" s="149"/>
      <c r="G3444" s="150"/>
    </row>
    <row r="3445" spans="2:7" x14ac:dyDescent="0.25">
      <c r="B3445" s="382"/>
      <c r="C3445" s="383" t="str">
        <f>IFERROR(IF(LEN(B3445)&gt;0,IF(INDEX(TasksList!$C$6:$C$25,MATCH(LEFT(B3445,SEARCH(" - ",B3445)-1)*1,TasksList!$B$6:$B$25,0),1)=0,"",INDEX(TasksList!$C$6:$C$25,MATCH(LEFT(B3445,SEARCH(" - ",B3445)-1)*1,TasksList!$B$6:$B$25,0),1)),""),"Task not found!")</f>
        <v/>
      </c>
      <c r="D3445" s="385"/>
      <c r="E3445" s="149"/>
      <c r="F3445" s="149"/>
      <c r="G3445" s="150"/>
    </row>
    <row r="3446" spans="2:7" x14ac:dyDescent="0.25">
      <c r="B3446" s="382"/>
      <c r="C3446" s="383" t="str">
        <f>IFERROR(IF(LEN(B3446)&gt;0,IF(INDEX(TasksList!$C$6:$C$25,MATCH(LEFT(B3446,SEARCH(" - ",B3446)-1)*1,TasksList!$B$6:$B$25,0),1)=0,"",INDEX(TasksList!$C$6:$C$25,MATCH(LEFT(B3446,SEARCH(" - ",B3446)-1)*1,TasksList!$B$6:$B$25,0),1)),""),"Task not found!")</f>
        <v/>
      </c>
      <c r="D3446" s="385"/>
      <c r="E3446" s="149"/>
      <c r="F3446" s="149"/>
      <c r="G3446" s="150"/>
    </row>
    <row r="3447" spans="2:7" x14ac:dyDescent="0.25">
      <c r="B3447" s="382"/>
      <c r="C3447" s="383" t="str">
        <f>IFERROR(IF(LEN(B3447)&gt;0,IF(INDEX(TasksList!$C$6:$C$25,MATCH(LEFT(B3447,SEARCH(" - ",B3447)-1)*1,TasksList!$B$6:$B$25,0),1)=0,"",INDEX(TasksList!$C$6:$C$25,MATCH(LEFT(B3447,SEARCH(" - ",B3447)-1)*1,TasksList!$B$6:$B$25,0),1)),""),"Task not found!")</f>
        <v/>
      </c>
      <c r="D3447" s="385"/>
      <c r="E3447" s="149"/>
      <c r="F3447" s="149"/>
      <c r="G3447" s="150"/>
    </row>
    <row r="3448" spans="2:7" x14ac:dyDescent="0.25">
      <c r="B3448" s="382"/>
      <c r="C3448" s="383" t="str">
        <f>IFERROR(IF(LEN(B3448)&gt;0,IF(INDEX(TasksList!$C$6:$C$25,MATCH(LEFT(B3448,SEARCH(" - ",B3448)-1)*1,TasksList!$B$6:$B$25,0),1)=0,"",INDEX(TasksList!$C$6:$C$25,MATCH(LEFT(B3448,SEARCH(" - ",B3448)-1)*1,TasksList!$B$6:$B$25,0),1)),""),"Task not found!")</f>
        <v/>
      </c>
      <c r="D3448" s="385"/>
      <c r="E3448" s="149"/>
      <c r="F3448" s="149"/>
      <c r="G3448" s="150"/>
    </row>
    <row r="3449" spans="2:7" x14ac:dyDescent="0.25">
      <c r="B3449" s="382"/>
      <c r="C3449" s="383" t="str">
        <f>IFERROR(IF(LEN(B3449)&gt;0,IF(INDEX(TasksList!$C$6:$C$25,MATCH(LEFT(B3449,SEARCH(" - ",B3449)-1)*1,TasksList!$B$6:$B$25,0),1)=0,"",INDEX(TasksList!$C$6:$C$25,MATCH(LEFT(B3449,SEARCH(" - ",B3449)-1)*1,TasksList!$B$6:$B$25,0),1)),""),"Task not found!")</f>
        <v/>
      </c>
      <c r="D3449" s="385"/>
      <c r="E3449" s="149"/>
      <c r="F3449" s="149"/>
      <c r="G3449" s="150"/>
    </row>
    <row r="3450" spans="2:7" x14ac:dyDescent="0.25">
      <c r="B3450" s="382"/>
      <c r="C3450" s="383" t="str">
        <f>IFERROR(IF(LEN(B3450)&gt;0,IF(INDEX(TasksList!$C$6:$C$25,MATCH(LEFT(B3450,SEARCH(" - ",B3450)-1)*1,TasksList!$B$6:$B$25,0),1)=0,"",INDEX(TasksList!$C$6:$C$25,MATCH(LEFT(B3450,SEARCH(" - ",B3450)-1)*1,TasksList!$B$6:$B$25,0),1)),""),"Task not found!")</f>
        <v/>
      </c>
      <c r="D3450" s="385"/>
      <c r="E3450" s="149"/>
      <c r="F3450" s="149"/>
      <c r="G3450" s="150"/>
    </row>
    <row r="3451" spans="2:7" x14ac:dyDescent="0.25">
      <c r="B3451" s="382"/>
      <c r="C3451" s="383" t="str">
        <f>IFERROR(IF(LEN(B3451)&gt;0,IF(INDEX(TasksList!$C$6:$C$25,MATCH(LEFT(B3451,SEARCH(" - ",B3451)-1)*1,TasksList!$B$6:$B$25,0),1)=0,"",INDEX(TasksList!$C$6:$C$25,MATCH(LEFT(B3451,SEARCH(" - ",B3451)-1)*1,TasksList!$B$6:$B$25,0),1)),""),"Task not found!")</f>
        <v/>
      </c>
      <c r="D3451" s="385"/>
      <c r="E3451" s="149"/>
      <c r="F3451" s="149"/>
      <c r="G3451" s="150"/>
    </row>
    <row r="3452" spans="2:7" x14ac:dyDescent="0.25">
      <c r="B3452" s="382"/>
      <c r="C3452" s="383" t="str">
        <f>IFERROR(IF(LEN(B3452)&gt;0,IF(INDEX(TasksList!$C$6:$C$25,MATCH(LEFT(B3452,SEARCH(" - ",B3452)-1)*1,TasksList!$B$6:$B$25,0),1)=0,"",INDEX(TasksList!$C$6:$C$25,MATCH(LEFT(B3452,SEARCH(" - ",B3452)-1)*1,TasksList!$B$6:$B$25,0),1)),""),"Task not found!")</f>
        <v/>
      </c>
      <c r="D3452" s="385"/>
      <c r="E3452" s="149"/>
      <c r="F3452" s="149"/>
      <c r="G3452" s="150"/>
    </row>
    <row r="3453" spans="2:7" x14ac:dyDescent="0.25">
      <c r="B3453" s="382"/>
      <c r="C3453" s="383" t="str">
        <f>IFERROR(IF(LEN(B3453)&gt;0,IF(INDEX(TasksList!$C$6:$C$25,MATCH(LEFT(B3453,SEARCH(" - ",B3453)-1)*1,TasksList!$B$6:$B$25,0),1)=0,"",INDEX(TasksList!$C$6:$C$25,MATCH(LEFT(B3453,SEARCH(" - ",B3453)-1)*1,TasksList!$B$6:$B$25,0),1)),""),"Task not found!")</f>
        <v/>
      </c>
      <c r="D3453" s="385"/>
      <c r="E3453" s="149"/>
      <c r="F3453" s="149"/>
      <c r="G3453" s="150"/>
    </row>
    <row r="3454" spans="2:7" x14ac:dyDescent="0.25">
      <c r="B3454" s="382"/>
      <c r="C3454" s="383" t="str">
        <f>IFERROR(IF(LEN(B3454)&gt;0,IF(INDEX(TasksList!$C$6:$C$25,MATCH(LEFT(B3454,SEARCH(" - ",B3454)-1)*1,TasksList!$B$6:$B$25,0),1)=0,"",INDEX(TasksList!$C$6:$C$25,MATCH(LEFT(B3454,SEARCH(" - ",B3454)-1)*1,TasksList!$B$6:$B$25,0),1)),""),"Task not found!")</f>
        <v/>
      </c>
      <c r="D3454" s="385"/>
      <c r="E3454" s="149"/>
      <c r="F3454" s="149"/>
      <c r="G3454" s="150"/>
    </row>
    <row r="3455" spans="2:7" x14ac:dyDescent="0.25">
      <c r="B3455" s="382"/>
      <c r="C3455" s="383" t="str">
        <f>IFERROR(IF(LEN(B3455)&gt;0,IF(INDEX(TasksList!$C$6:$C$25,MATCH(LEFT(B3455,SEARCH(" - ",B3455)-1)*1,TasksList!$B$6:$B$25,0),1)=0,"",INDEX(TasksList!$C$6:$C$25,MATCH(LEFT(B3455,SEARCH(" - ",B3455)-1)*1,TasksList!$B$6:$B$25,0),1)),""),"Task not found!")</f>
        <v/>
      </c>
      <c r="D3455" s="385"/>
      <c r="E3455" s="149"/>
      <c r="F3455" s="149"/>
      <c r="G3455" s="150"/>
    </row>
    <row r="3456" spans="2:7" x14ac:dyDescent="0.25">
      <c r="B3456" s="382"/>
      <c r="C3456" s="383" t="str">
        <f>IFERROR(IF(LEN(B3456)&gt;0,IF(INDEX(TasksList!$C$6:$C$25,MATCH(LEFT(B3456,SEARCH(" - ",B3456)-1)*1,TasksList!$B$6:$B$25,0),1)=0,"",INDEX(TasksList!$C$6:$C$25,MATCH(LEFT(B3456,SEARCH(" - ",B3456)-1)*1,TasksList!$B$6:$B$25,0),1)),""),"Task not found!")</f>
        <v/>
      </c>
      <c r="D3456" s="385"/>
      <c r="E3456" s="149"/>
      <c r="F3456" s="149"/>
      <c r="G3456" s="150"/>
    </row>
    <row r="3457" spans="2:7" x14ac:dyDescent="0.25">
      <c r="B3457" s="382"/>
      <c r="C3457" s="383" t="str">
        <f>IFERROR(IF(LEN(B3457)&gt;0,IF(INDEX(TasksList!$C$6:$C$25,MATCH(LEFT(B3457,SEARCH(" - ",B3457)-1)*1,TasksList!$B$6:$B$25,0),1)=0,"",INDEX(TasksList!$C$6:$C$25,MATCH(LEFT(B3457,SEARCH(" - ",B3457)-1)*1,TasksList!$B$6:$B$25,0),1)),""),"Task not found!")</f>
        <v/>
      </c>
      <c r="D3457" s="385"/>
      <c r="E3457" s="149"/>
      <c r="F3457" s="149"/>
      <c r="G3457" s="150"/>
    </row>
    <row r="3458" spans="2:7" x14ac:dyDescent="0.25">
      <c r="B3458" s="382"/>
      <c r="C3458" s="383" t="str">
        <f>IFERROR(IF(LEN(B3458)&gt;0,IF(INDEX(TasksList!$C$6:$C$25,MATCH(LEFT(B3458,SEARCH(" - ",B3458)-1)*1,TasksList!$B$6:$B$25,0),1)=0,"",INDEX(TasksList!$C$6:$C$25,MATCH(LEFT(B3458,SEARCH(" - ",B3458)-1)*1,TasksList!$B$6:$B$25,0),1)),""),"Task not found!")</f>
        <v/>
      </c>
      <c r="D3458" s="385"/>
      <c r="E3458" s="149"/>
      <c r="F3458" s="149"/>
      <c r="G3458" s="150"/>
    </row>
    <row r="3459" spans="2:7" x14ac:dyDescent="0.25">
      <c r="B3459" s="382"/>
      <c r="C3459" s="383" t="str">
        <f>IFERROR(IF(LEN(B3459)&gt;0,IF(INDEX(TasksList!$C$6:$C$25,MATCH(LEFT(B3459,SEARCH(" - ",B3459)-1)*1,TasksList!$B$6:$B$25,0),1)=0,"",INDEX(TasksList!$C$6:$C$25,MATCH(LEFT(B3459,SEARCH(" - ",B3459)-1)*1,TasksList!$B$6:$B$25,0),1)),""),"Task not found!")</f>
        <v/>
      </c>
      <c r="D3459" s="385"/>
      <c r="E3459" s="149"/>
      <c r="F3459" s="149"/>
      <c r="G3459" s="150"/>
    </row>
    <row r="3460" spans="2:7" x14ac:dyDescent="0.25">
      <c r="B3460" s="382"/>
      <c r="C3460" s="383" t="str">
        <f>IFERROR(IF(LEN(B3460)&gt;0,IF(INDEX(TasksList!$C$6:$C$25,MATCH(LEFT(B3460,SEARCH(" - ",B3460)-1)*1,TasksList!$B$6:$B$25,0),1)=0,"",INDEX(TasksList!$C$6:$C$25,MATCH(LEFT(B3460,SEARCH(" - ",B3460)-1)*1,TasksList!$B$6:$B$25,0),1)),""),"Task not found!")</f>
        <v/>
      </c>
      <c r="D3460" s="385"/>
      <c r="E3460" s="149"/>
      <c r="F3460" s="149"/>
      <c r="G3460" s="150"/>
    </row>
    <row r="3461" spans="2:7" x14ac:dyDescent="0.25">
      <c r="B3461" s="382"/>
      <c r="C3461" s="383" t="str">
        <f>IFERROR(IF(LEN(B3461)&gt;0,IF(INDEX(TasksList!$C$6:$C$25,MATCH(LEFT(B3461,SEARCH(" - ",B3461)-1)*1,TasksList!$B$6:$B$25,0),1)=0,"",INDEX(TasksList!$C$6:$C$25,MATCH(LEFT(B3461,SEARCH(" - ",B3461)-1)*1,TasksList!$B$6:$B$25,0),1)),""),"Task not found!")</f>
        <v/>
      </c>
      <c r="D3461" s="385"/>
      <c r="E3461" s="149"/>
      <c r="F3461" s="149"/>
      <c r="G3461" s="150"/>
    </row>
    <row r="3462" spans="2:7" x14ac:dyDescent="0.25">
      <c r="B3462" s="382"/>
      <c r="C3462" s="383" t="str">
        <f>IFERROR(IF(LEN(B3462)&gt;0,IF(INDEX(TasksList!$C$6:$C$25,MATCH(LEFT(B3462,SEARCH(" - ",B3462)-1)*1,TasksList!$B$6:$B$25,0),1)=0,"",INDEX(TasksList!$C$6:$C$25,MATCH(LEFT(B3462,SEARCH(" - ",B3462)-1)*1,TasksList!$B$6:$B$25,0),1)),""),"Task not found!")</f>
        <v/>
      </c>
      <c r="D3462" s="385"/>
      <c r="E3462" s="149"/>
      <c r="F3462" s="149"/>
      <c r="G3462" s="150"/>
    </row>
    <row r="3463" spans="2:7" x14ac:dyDescent="0.25">
      <c r="B3463" s="382"/>
      <c r="C3463" s="383" t="str">
        <f>IFERROR(IF(LEN(B3463)&gt;0,IF(INDEX(TasksList!$C$6:$C$25,MATCH(LEFT(B3463,SEARCH(" - ",B3463)-1)*1,TasksList!$B$6:$B$25,0),1)=0,"",INDEX(TasksList!$C$6:$C$25,MATCH(LEFT(B3463,SEARCH(" - ",B3463)-1)*1,TasksList!$B$6:$B$25,0),1)),""),"Task not found!")</f>
        <v/>
      </c>
      <c r="D3463" s="385"/>
      <c r="E3463" s="149"/>
      <c r="F3463" s="149"/>
      <c r="G3463" s="150"/>
    </row>
    <row r="3464" spans="2:7" x14ac:dyDescent="0.25">
      <c r="B3464" s="382"/>
      <c r="C3464" s="383" t="str">
        <f>IFERROR(IF(LEN(B3464)&gt;0,IF(INDEX(TasksList!$C$6:$C$25,MATCH(LEFT(B3464,SEARCH(" - ",B3464)-1)*1,TasksList!$B$6:$B$25,0),1)=0,"",INDEX(TasksList!$C$6:$C$25,MATCH(LEFT(B3464,SEARCH(" - ",B3464)-1)*1,TasksList!$B$6:$B$25,0),1)),""),"Task not found!")</f>
        <v/>
      </c>
      <c r="D3464" s="385"/>
      <c r="E3464" s="149"/>
      <c r="F3464" s="149"/>
      <c r="G3464" s="150"/>
    </row>
    <row r="3465" spans="2:7" x14ac:dyDescent="0.25">
      <c r="B3465" s="382"/>
      <c r="C3465" s="383" t="str">
        <f>IFERROR(IF(LEN(B3465)&gt;0,IF(INDEX(TasksList!$C$6:$C$25,MATCH(LEFT(B3465,SEARCH(" - ",B3465)-1)*1,TasksList!$B$6:$B$25,0),1)=0,"",INDEX(TasksList!$C$6:$C$25,MATCH(LEFT(B3465,SEARCH(" - ",B3465)-1)*1,TasksList!$B$6:$B$25,0),1)),""),"Task not found!")</f>
        <v/>
      </c>
      <c r="D3465" s="385"/>
      <c r="E3465" s="149"/>
      <c r="F3465" s="149"/>
      <c r="G3465" s="150"/>
    </row>
    <row r="3466" spans="2:7" x14ac:dyDescent="0.25">
      <c r="B3466" s="382"/>
      <c r="C3466" s="383" t="str">
        <f>IFERROR(IF(LEN(B3466)&gt;0,IF(INDEX(TasksList!$C$6:$C$25,MATCH(LEFT(B3466,SEARCH(" - ",B3466)-1)*1,TasksList!$B$6:$B$25,0),1)=0,"",INDEX(TasksList!$C$6:$C$25,MATCH(LEFT(B3466,SEARCH(" - ",B3466)-1)*1,TasksList!$B$6:$B$25,0),1)),""),"Task not found!")</f>
        <v/>
      </c>
      <c r="D3466" s="385"/>
      <c r="E3466" s="149"/>
      <c r="F3466" s="149"/>
      <c r="G3466" s="150"/>
    </row>
    <row r="3467" spans="2:7" x14ac:dyDescent="0.25">
      <c r="B3467" s="382"/>
      <c r="C3467" s="383" t="str">
        <f>IFERROR(IF(LEN(B3467)&gt;0,IF(INDEX(TasksList!$C$6:$C$25,MATCH(LEFT(B3467,SEARCH(" - ",B3467)-1)*1,TasksList!$B$6:$B$25,0),1)=0,"",INDEX(TasksList!$C$6:$C$25,MATCH(LEFT(B3467,SEARCH(" - ",B3467)-1)*1,TasksList!$B$6:$B$25,0),1)),""),"Task not found!")</f>
        <v/>
      </c>
      <c r="D3467" s="385"/>
      <c r="E3467" s="149"/>
      <c r="F3467" s="149"/>
      <c r="G3467" s="150"/>
    </row>
    <row r="3468" spans="2:7" x14ac:dyDescent="0.25">
      <c r="B3468" s="382"/>
      <c r="C3468" s="383" t="str">
        <f>IFERROR(IF(LEN(B3468)&gt;0,IF(INDEX(TasksList!$C$6:$C$25,MATCH(LEFT(B3468,SEARCH(" - ",B3468)-1)*1,TasksList!$B$6:$B$25,0),1)=0,"",INDEX(TasksList!$C$6:$C$25,MATCH(LEFT(B3468,SEARCH(" - ",B3468)-1)*1,TasksList!$B$6:$B$25,0),1)),""),"Task not found!")</f>
        <v/>
      </c>
      <c r="D3468" s="385"/>
      <c r="E3468" s="149"/>
      <c r="F3468" s="149"/>
      <c r="G3468" s="150"/>
    </row>
    <row r="3469" spans="2:7" x14ac:dyDescent="0.25">
      <c r="B3469" s="382"/>
      <c r="C3469" s="383" t="str">
        <f>IFERROR(IF(LEN(B3469)&gt;0,IF(INDEX(TasksList!$C$6:$C$25,MATCH(LEFT(B3469,SEARCH(" - ",B3469)-1)*1,TasksList!$B$6:$B$25,0),1)=0,"",INDEX(TasksList!$C$6:$C$25,MATCH(LEFT(B3469,SEARCH(" - ",B3469)-1)*1,TasksList!$B$6:$B$25,0),1)),""),"Task not found!")</f>
        <v/>
      </c>
      <c r="D3469" s="385"/>
      <c r="E3469" s="149"/>
      <c r="F3469" s="149"/>
      <c r="G3469" s="150"/>
    </row>
    <row r="3470" spans="2:7" x14ac:dyDescent="0.25">
      <c r="B3470" s="382"/>
      <c r="C3470" s="383" t="str">
        <f>IFERROR(IF(LEN(B3470)&gt;0,IF(INDEX(TasksList!$C$6:$C$25,MATCH(LEFT(B3470,SEARCH(" - ",B3470)-1)*1,TasksList!$B$6:$B$25,0),1)=0,"",INDEX(TasksList!$C$6:$C$25,MATCH(LEFT(B3470,SEARCH(" - ",B3470)-1)*1,TasksList!$B$6:$B$25,0),1)),""),"Task not found!")</f>
        <v/>
      </c>
      <c r="D3470" s="385"/>
      <c r="E3470" s="149"/>
      <c r="F3470" s="149"/>
      <c r="G3470" s="150"/>
    </row>
    <row r="3471" spans="2:7" x14ac:dyDescent="0.25">
      <c r="B3471" s="382"/>
      <c r="C3471" s="383" t="str">
        <f>IFERROR(IF(LEN(B3471)&gt;0,IF(INDEX(TasksList!$C$6:$C$25,MATCH(LEFT(B3471,SEARCH(" - ",B3471)-1)*1,TasksList!$B$6:$B$25,0),1)=0,"",INDEX(TasksList!$C$6:$C$25,MATCH(LEFT(B3471,SEARCH(" - ",B3471)-1)*1,TasksList!$B$6:$B$25,0),1)),""),"Task not found!")</f>
        <v/>
      </c>
      <c r="D3471" s="385"/>
      <c r="E3471" s="149"/>
      <c r="F3471" s="149"/>
      <c r="G3471" s="150"/>
    </row>
    <row r="3472" spans="2:7" x14ac:dyDescent="0.25">
      <c r="B3472" s="382"/>
      <c r="C3472" s="383" t="str">
        <f>IFERROR(IF(LEN(B3472)&gt;0,IF(INDEX(TasksList!$C$6:$C$25,MATCH(LEFT(B3472,SEARCH(" - ",B3472)-1)*1,TasksList!$B$6:$B$25,0),1)=0,"",INDEX(TasksList!$C$6:$C$25,MATCH(LEFT(B3472,SEARCH(" - ",B3472)-1)*1,TasksList!$B$6:$B$25,0),1)),""),"Task not found!")</f>
        <v/>
      </c>
      <c r="D3472" s="385"/>
      <c r="E3472" s="149"/>
      <c r="F3472" s="149"/>
      <c r="G3472" s="150"/>
    </row>
    <row r="3473" spans="2:7" x14ac:dyDescent="0.25">
      <c r="B3473" s="382"/>
      <c r="C3473" s="383" t="str">
        <f>IFERROR(IF(LEN(B3473)&gt;0,IF(INDEX(TasksList!$C$6:$C$25,MATCH(LEFT(B3473,SEARCH(" - ",B3473)-1)*1,TasksList!$B$6:$B$25,0),1)=0,"",INDEX(TasksList!$C$6:$C$25,MATCH(LEFT(B3473,SEARCH(" - ",B3473)-1)*1,TasksList!$B$6:$B$25,0),1)),""),"Task not found!")</f>
        <v/>
      </c>
      <c r="D3473" s="385"/>
      <c r="E3473" s="149"/>
      <c r="F3473" s="149"/>
      <c r="G3473" s="150"/>
    </row>
    <row r="3474" spans="2:7" x14ac:dyDescent="0.25">
      <c r="B3474" s="382"/>
      <c r="C3474" s="383" t="str">
        <f>IFERROR(IF(LEN(B3474)&gt;0,IF(INDEX(TasksList!$C$6:$C$25,MATCH(LEFT(B3474,SEARCH(" - ",B3474)-1)*1,TasksList!$B$6:$B$25,0),1)=0,"",INDEX(TasksList!$C$6:$C$25,MATCH(LEFT(B3474,SEARCH(" - ",B3474)-1)*1,TasksList!$B$6:$B$25,0),1)),""),"Task not found!")</f>
        <v/>
      </c>
      <c r="D3474" s="385"/>
      <c r="E3474" s="149"/>
      <c r="F3474" s="149"/>
      <c r="G3474" s="150"/>
    </row>
    <row r="3475" spans="2:7" x14ac:dyDescent="0.25">
      <c r="B3475" s="382"/>
      <c r="C3475" s="383" t="str">
        <f>IFERROR(IF(LEN(B3475)&gt;0,IF(INDEX(TasksList!$C$6:$C$25,MATCH(LEFT(B3475,SEARCH(" - ",B3475)-1)*1,TasksList!$B$6:$B$25,0),1)=0,"",INDEX(TasksList!$C$6:$C$25,MATCH(LEFT(B3475,SEARCH(" - ",B3475)-1)*1,TasksList!$B$6:$B$25,0),1)),""),"Task not found!")</f>
        <v/>
      </c>
      <c r="D3475" s="385"/>
      <c r="E3475" s="149"/>
      <c r="F3475" s="149"/>
      <c r="G3475" s="150"/>
    </row>
    <row r="3476" spans="2:7" x14ac:dyDescent="0.25">
      <c r="B3476" s="382"/>
      <c r="C3476" s="383" t="str">
        <f>IFERROR(IF(LEN(B3476)&gt;0,IF(INDEX(TasksList!$C$6:$C$25,MATCH(LEFT(B3476,SEARCH(" - ",B3476)-1)*1,TasksList!$B$6:$B$25,0),1)=0,"",INDEX(TasksList!$C$6:$C$25,MATCH(LEFT(B3476,SEARCH(" - ",B3476)-1)*1,TasksList!$B$6:$B$25,0),1)),""),"Task not found!")</f>
        <v/>
      </c>
      <c r="D3476" s="385"/>
      <c r="E3476" s="149"/>
      <c r="F3476" s="149"/>
      <c r="G3476" s="150"/>
    </row>
    <row r="3477" spans="2:7" x14ac:dyDescent="0.25">
      <c r="B3477" s="382"/>
      <c r="C3477" s="383" t="str">
        <f>IFERROR(IF(LEN(B3477)&gt;0,IF(INDEX(TasksList!$C$6:$C$25,MATCH(LEFT(B3477,SEARCH(" - ",B3477)-1)*1,TasksList!$B$6:$B$25,0),1)=0,"",INDEX(TasksList!$C$6:$C$25,MATCH(LEFT(B3477,SEARCH(" - ",B3477)-1)*1,TasksList!$B$6:$B$25,0),1)),""),"Task not found!")</f>
        <v/>
      </c>
      <c r="D3477" s="385"/>
      <c r="E3477" s="149"/>
      <c r="F3477" s="149"/>
      <c r="G3477" s="150"/>
    </row>
    <row r="3478" spans="2:7" x14ac:dyDescent="0.25">
      <c r="B3478" s="382"/>
      <c r="C3478" s="383" t="str">
        <f>IFERROR(IF(LEN(B3478)&gt;0,IF(INDEX(TasksList!$C$6:$C$25,MATCH(LEFT(B3478,SEARCH(" - ",B3478)-1)*1,TasksList!$B$6:$B$25,0),1)=0,"",INDEX(TasksList!$C$6:$C$25,MATCH(LEFT(B3478,SEARCH(" - ",B3478)-1)*1,TasksList!$B$6:$B$25,0),1)),""),"Task not found!")</f>
        <v/>
      </c>
      <c r="D3478" s="385"/>
      <c r="E3478" s="149"/>
      <c r="F3478" s="149"/>
      <c r="G3478" s="150"/>
    </row>
    <row r="3479" spans="2:7" x14ac:dyDescent="0.25">
      <c r="B3479" s="382"/>
      <c r="C3479" s="383" t="str">
        <f>IFERROR(IF(LEN(B3479)&gt;0,IF(INDEX(TasksList!$C$6:$C$25,MATCH(LEFT(B3479,SEARCH(" - ",B3479)-1)*1,TasksList!$B$6:$B$25,0),1)=0,"",INDEX(TasksList!$C$6:$C$25,MATCH(LEFT(B3479,SEARCH(" - ",B3479)-1)*1,TasksList!$B$6:$B$25,0),1)),""),"Task not found!")</f>
        <v/>
      </c>
      <c r="D3479" s="385"/>
      <c r="E3479" s="149"/>
      <c r="F3479" s="149"/>
      <c r="G3479" s="150"/>
    </row>
    <row r="3480" spans="2:7" x14ac:dyDescent="0.25">
      <c r="B3480" s="382"/>
      <c r="C3480" s="383" t="str">
        <f>IFERROR(IF(LEN(B3480)&gt;0,IF(INDEX(TasksList!$C$6:$C$25,MATCH(LEFT(B3480,SEARCH(" - ",B3480)-1)*1,TasksList!$B$6:$B$25,0),1)=0,"",INDEX(TasksList!$C$6:$C$25,MATCH(LEFT(B3480,SEARCH(" - ",B3480)-1)*1,TasksList!$B$6:$B$25,0),1)),""),"Task not found!")</f>
        <v/>
      </c>
      <c r="D3480" s="385"/>
      <c r="E3480" s="149"/>
      <c r="F3480" s="149"/>
      <c r="G3480" s="150"/>
    </row>
    <row r="3481" spans="2:7" x14ac:dyDescent="0.25">
      <c r="B3481" s="382"/>
      <c r="C3481" s="383" t="str">
        <f>IFERROR(IF(LEN(B3481)&gt;0,IF(INDEX(TasksList!$C$6:$C$25,MATCH(LEFT(B3481,SEARCH(" - ",B3481)-1)*1,TasksList!$B$6:$B$25,0),1)=0,"",INDEX(TasksList!$C$6:$C$25,MATCH(LEFT(B3481,SEARCH(" - ",B3481)-1)*1,TasksList!$B$6:$B$25,0),1)),""),"Task not found!")</f>
        <v/>
      </c>
      <c r="D3481" s="385"/>
      <c r="E3481" s="149"/>
      <c r="F3481" s="149"/>
      <c r="G3481" s="150"/>
    </row>
    <row r="3482" spans="2:7" x14ac:dyDescent="0.25">
      <c r="B3482" s="382"/>
      <c r="C3482" s="383" t="str">
        <f>IFERROR(IF(LEN(B3482)&gt;0,IF(INDEX(TasksList!$C$6:$C$25,MATCH(LEFT(B3482,SEARCH(" - ",B3482)-1)*1,TasksList!$B$6:$B$25,0),1)=0,"",INDEX(TasksList!$C$6:$C$25,MATCH(LEFT(B3482,SEARCH(" - ",B3482)-1)*1,TasksList!$B$6:$B$25,0),1)),""),"Task not found!")</f>
        <v/>
      </c>
      <c r="D3482" s="385"/>
      <c r="E3482" s="149"/>
      <c r="F3482" s="149"/>
      <c r="G3482" s="150"/>
    </row>
    <row r="3483" spans="2:7" x14ac:dyDescent="0.25">
      <c r="B3483" s="382"/>
      <c r="C3483" s="383" t="str">
        <f>IFERROR(IF(LEN(B3483)&gt;0,IF(INDEX(TasksList!$C$6:$C$25,MATCH(LEFT(B3483,SEARCH(" - ",B3483)-1)*1,TasksList!$B$6:$B$25,0),1)=0,"",INDEX(TasksList!$C$6:$C$25,MATCH(LEFT(B3483,SEARCH(" - ",B3483)-1)*1,TasksList!$B$6:$B$25,0),1)),""),"Task not found!")</f>
        <v/>
      </c>
      <c r="D3483" s="385"/>
      <c r="E3483" s="149"/>
      <c r="F3483" s="149"/>
      <c r="G3483" s="150"/>
    </row>
    <row r="3484" spans="2:7" x14ac:dyDescent="0.25">
      <c r="B3484" s="382"/>
      <c r="C3484" s="383" t="str">
        <f>IFERROR(IF(LEN(B3484)&gt;0,IF(INDEX(TasksList!$C$6:$C$25,MATCH(LEFT(B3484,SEARCH(" - ",B3484)-1)*1,TasksList!$B$6:$B$25,0),1)=0,"",INDEX(TasksList!$C$6:$C$25,MATCH(LEFT(B3484,SEARCH(" - ",B3484)-1)*1,TasksList!$B$6:$B$25,0),1)),""),"Task not found!")</f>
        <v/>
      </c>
      <c r="D3484" s="385"/>
      <c r="E3484" s="149"/>
      <c r="F3484" s="149"/>
      <c r="G3484" s="150"/>
    </row>
    <row r="3485" spans="2:7" x14ac:dyDescent="0.25">
      <c r="B3485" s="382"/>
      <c r="C3485" s="383" t="str">
        <f>IFERROR(IF(LEN(B3485)&gt;0,IF(INDEX(TasksList!$C$6:$C$25,MATCH(LEFT(B3485,SEARCH(" - ",B3485)-1)*1,TasksList!$B$6:$B$25,0),1)=0,"",INDEX(TasksList!$C$6:$C$25,MATCH(LEFT(B3485,SEARCH(" - ",B3485)-1)*1,TasksList!$B$6:$B$25,0),1)),""),"Task not found!")</f>
        <v/>
      </c>
      <c r="D3485" s="385"/>
      <c r="E3485" s="149"/>
      <c r="F3485" s="149"/>
      <c r="G3485" s="150"/>
    </row>
    <row r="3486" spans="2:7" x14ac:dyDescent="0.25">
      <c r="B3486" s="382"/>
      <c r="C3486" s="383" t="str">
        <f>IFERROR(IF(LEN(B3486)&gt;0,IF(INDEX(TasksList!$C$6:$C$25,MATCH(LEFT(B3486,SEARCH(" - ",B3486)-1)*1,TasksList!$B$6:$B$25,0),1)=0,"",INDEX(TasksList!$C$6:$C$25,MATCH(LEFT(B3486,SEARCH(" - ",B3486)-1)*1,TasksList!$B$6:$B$25,0),1)),""),"Task not found!")</f>
        <v/>
      </c>
      <c r="D3486" s="385"/>
      <c r="E3486" s="149"/>
      <c r="F3486" s="149"/>
      <c r="G3486" s="150"/>
    </row>
    <row r="3487" spans="2:7" x14ac:dyDescent="0.25">
      <c r="B3487" s="382"/>
      <c r="C3487" s="383" t="str">
        <f>IFERROR(IF(LEN(B3487)&gt;0,IF(INDEX(TasksList!$C$6:$C$25,MATCH(LEFT(B3487,SEARCH(" - ",B3487)-1)*1,TasksList!$B$6:$B$25,0),1)=0,"",INDEX(TasksList!$C$6:$C$25,MATCH(LEFT(B3487,SEARCH(" - ",B3487)-1)*1,TasksList!$B$6:$B$25,0),1)),""),"Task not found!")</f>
        <v/>
      </c>
      <c r="D3487" s="385"/>
      <c r="E3487" s="149"/>
      <c r="F3487" s="149"/>
      <c r="G3487" s="150"/>
    </row>
    <row r="3488" spans="2:7" x14ac:dyDescent="0.25">
      <c r="B3488" s="382"/>
      <c r="C3488" s="383" t="str">
        <f>IFERROR(IF(LEN(B3488)&gt;0,IF(INDEX(TasksList!$C$6:$C$25,MATCH(LEFT(B3488,SEARCH(" - ",B3488)-1)*1,TasksList!$B$6:$B$25,0),1)=0,"",INDEX(TasksList!$C$6:$C$25,MATCH(LEFT(B3488,SEARCH(" - ",B3488)-1)*1,TasksList!$B$6:$B$25,0),1)),""),"Task not found!")</f>
        <v/>
      </c>
      <c r="D3488" s="385"/>
      <c r="E3488" s="149"/>
      <c r="F3488" s="149"/>
      <c r="G3488" s="150"/>
    </row>
    <row r="3489" spans="2:7" x14ac:dyDescent="0.25">
      <c r="B3489" s="382"/>
      <c r="C3489" s="383" t="str">
        <f>IFERROR(IF(LEN(B3489)&gt;0,IF(INDEX(TasksList!$C$6:$C$25,MATCH(LEFT(B3489,SEARCH(" - ",B3489)-1)*1,TasksList!$B$6:$B$25,0),1)=0,"",INDEX(TasksList!$C$6:$C$25,MATCH(LEFT(B3489,SEARCH(" - ",B3489)-1)*1,TasksList!$B$6:$B$25,0),1)),""),"Task not found!")</f>
        <v/>
      </c>
      <c r="D3489" s="385"/>
      <c r="E3489" s="149"/>
      <c r="F3489" s="149"/>
      <c r="G3489" s="150"/>
    </row>
    <row r="3490" spans="2:7" x14ac:dyDescent="0.25">
      <c r="B3490" s="382"/>
      <c r="C3490" s="383" t="str">
        <f>IFERROR(IF(LEN(B3490)&gt;0,IF(INDEX(TasksList!$C$6:$C$25,MATCH(LEFT(B3490,SEARCH(" - ",B3490)-1)*1,TasksList!$B$6:$B$25,0),1)=0,"",INDEX(TasksList!$C$6:$C$25,MATCH(LEFT(B3490,SEARCH(" - ",B3490)-1)*1,TasksList!$B$6:$B$25,0),1)),""),"Task not found!")</f>
        <v/>
      </c>
      <c r="D3490" s="385"/>
      <c r="E3490" s="149"/>
      <c r="F3490" s="149"/>
      <c r="G3490" s="150"/>
    </row>
    <row r="3491" spans="2:7" x14ac:dyDescent="0.25">
      <c r="B3491" s="382"/>
      <c r="C3491" s="383" t="str">
        <f>IFERROR(IF(LEN(B3491)&gt;0,IF(INDEX(TasksList!$C$6:$C$25,MATCH(LEFT(B3491,SEARCH(" - ",B3491)-1)*1,TasksList!$B$6:$B$25,0),1)=0,"",INDEX(TasksList!$C$6:$C$25,MATCH(LEFT(B3491,SEARCH(" - ",B3491)-1)*1,TasksList!$B$6:$B$25,0),1)),""),"Task not found!")</f>
        <v/>
      </c>
      <c r="D3491" s="385"/>
      <c r="E3491" s="149"/>
      <c r="F3491" s="149"/>
      <c r="G3491" s="150"/>
    </row>
    <row r="3492" spans="2:7" x14ac:dyDescent="0.25">
      <c r="B3492" s="382"/>
      <c r="C3492" s="383" t="str">
        <f>IFERROR(IF(LEN(B3492)&gt;0,IF(INDEX(TasksList!$C$6:$C$25,MATCH(LEFT(B3492,SEARCH(" - ",B3492)-1)*1,TasksList!$B$6:$B$25,0),1)=0,"",INDEX(TasksList!$C$6:$C$25,MATCH(LEFT(B3492,SEARCH(" - ",B3492)-1)*1,TasksList!$B$6:$B$25,0),1)),""),"Task not found!")</f>
        <v/>
      </c>
      <c r="D3492" s="385"/>
      <c r="E3492" s="149"/>
      <c r="F3492" s="149"/>
      <c r="G3492" s="150"/>
    </row>
    <row r="3493" spans="2:7" x14ac:dyDescent="0.25">
      <c r="B3493" s="382"/>
      <c r="C3493" s="383" t="str">
        <f>IFERROR(IF(LEN(B3493)&gt;0,IF(INDEX(TasksList!$C$6:$C$25,MATCH(LEFT(B3493,SEARCH(" - ",B3493)-1)*1,TasksList!$B$6:$B$25,0),1)=0,"",INDEX(TasksList!$C$6:$C$25,MATCH(LEFT(B3493,SEARCH(" - ",B3493)-1)*1,TasksList!$B$6:$B$25,0),1)),""),"Task not found!")</f>
        <v/>
      </c>
      <c r="D3493" s="385"/>
      <c r="E3493" s="149"/>
      <c r="F3493" s="149"/>
      <c r="G3493" s="150"/>
    </row>
    <row r="3494" spans="2:7" x14ac:dyDescent="0.25">
      <c r="B3494" s="382"/>
      <c r="C3494" s="383" t="str">
        <f>IFERROR(IF(LEN(B3494)&gt;0,IF(INDEX(TasksList!$C$6:$C$25,MATCH(LEFT(B3494,SEARCH(" - ",B3494)-1)*1,TasksList!$B$6:$B$25,0),1)=0,"",INDEX(TasksList!$C$6:$C$25,MATCH(LEFT(B3494,SEARCH(" - ",B3494)-1)*1,TasksList!$B$6:$B$25,0),1)),""),"Task not found!")</f>
        <v/>
      </c>
      <c r="D3494" s="385"/>
      <c r="E3494" s="149"/>
      <c r="F3494" s="149"/>
      <c r="G3494" s="150"/>
    </row>
    <row r="3495" spans="2:7" x14ac:dyDescent="0.25">
      <c r="B3495" s="382"/>
      <c r="C3495" s="383" t="str">
        <f>IFERROR(IF(LEN(B3495)&gt;0,IF(INDEX(TasksList!$C$6:$C$25,MATCH(LEFT(B3495,SEARCH(" - ",B3495)-1)*1,TasksList!$B$6:$B$25,0),1)=0,"",INDEX(TasksList!$C$6:$C$25,MATCH(LEFT(B3495,SEARCH(" - ",B3495)-1)*1,TasksList!$B$6:$B$25,0),1)),""),"Task not found!")</f>
        <v/>
      </c>
      <c r="D3495" s="385"/>
      <c r="E3495" s="149"/>
      <c r="F3495" s="149"/>
      <c r="G3495" s="150"/>
    </row>
    <row r="3496" spans="2:7" x14ac:dyDescent="0.25">
      <c r="B3496" s="382"/>
      <c r="C3496" s="383" t="str">
        <f>IFERROR(IF(LEN(B3496)&gt;0,IF(INDEX(TasksList!$C$6:$C$25,MATCH(LEFT(B3496,SEARCH(" - ",B3496)-1)*1,TasksList!$B$6:$B$25,0),1)=0,"",INDEX(TasksList!$C$6:$C$25,MATCH(LEFT(B3496,SEARCH(" - ",B3496)-1)*1,TasksList!$B$6:$B$25,0),1)),""),"Task not found!")</f>
        <v/>
      </c>
      <c r="D3496" s="385"/>
      <c r="E3496" s="149"/>
      <c r="F3496" s="149"/>
      <c r="G3496" s="150"/>
    </row>
    <row r="3497" spans="2:7" x14ac:dyDescent="0.25">
      <c r="B3497" s="382"/>
      <c r="C3497" s="383" t="str">
        <f>IFERROR(IF(LEN(B3497)&gt;0,IF(INDEX(TasksList!$C$6:$C$25,MATCH(LEFT(B3497,SEARCH(" - ",B3497)-1)*1,TasksList!$B$6:$B$25,0),1)=0,"",INDEX(TasksList!$C$6:$C$25,MATCH(LEFT(B3497,SEARCH(" - ",B3497)-1)*1,TasksList!$B$6:$B$25,0),1)),""),"Task not found!")</f>
        <v/>
      </c>
      <c r="D3497" s="385"/>
      <c r="E3497" s="149"/>
      <c r="F3497" s="149"/>
      <c r="G3497" s="150"/>
    </row>
    <row r="3498" spans="2:7" x14ac:dyDescent="0.25">
      <c r="B3498" s="382"/>
      <c r="C3498" s="383" t="str">
        <f>IFERROR(IF(LEN(B3498)&gt;0,IF(INDEX(TasksList!$C$6:$C$25,MATCH(LEFT(B3498,SEARCH(" - ",B3498)-1)*1,TasksList!$B$6:$B$25,0),1)=0,"",INDEX(TasksList!$C$6:$C$25,MATCH(LEFT(B3498,SEARCH(" - ",B3498)-1)*1,TasksList!$B$6:$B$25,0),1)),""),"Task not found!")</f>
        <v/>
      </c>
      <c r="D3498" s="385"/>
      <c r="E3498" s="149"/>
      <c r="F3498" s="149"/>
      <c r="G3498" s="150"/>
    </row>
    <row r="3499" spans="2:7" x14ac:dyDescent="0.25">
      <c r="B3499" s="382"/>
      <c r="C3499" s="383" t="str">
        <f>IFERROR(IF(LEN(B3499)&gt;0,IF(INDEX(TasksList!$C$6:$C$25,MATCH(LEFT(B3499,SEARCH(" - ",B3499)-1)*1,TasksList!$B$6:$B$25,0),1)=0,"",INDEX(TasksList!$C$6:$C$25,MATCH(LEFT(B3499,SEARCH(" - ",B3499)-1)*1,TasksList!$B$6:$B$25,0),1)),""),"Task not found!")</f>
        <v/>
      </c>
      <c r="D3499" s="385"/>
      <c r="E3499" s="149"/>
      <c r="F3499" s="149"/>
      <c r="G3499" s="150"/>
    </row>
    <row r="3500" spans="2:7" x14ac:dyDescent="0.25">
      <c r="B3500" s="382"/>
      <c r="C3500" s="383" t="str">
        <f>IFERROR(IF(LEN(B3500)&gt;0,IF(INDEX(TasksList!$C$6:$C$25,MATCH(LEFT(B3500,SEARCH(" - ",B3500)-1)*1,TasksList!$B$6:$B$25,0),1)=0,"",INDEX(TasksList!$C$6:$C$25,MATCH(LEFT(B3500,SEARCH(" - ",B3500)-1)*1,TasksList!$B$6:$B$25,0),1)),""),"Task not found!")</f>
        <v/>
      </c>
      <c r="D3500" s="385"/>
      <c r="E3500" s="149"/>
      <c r="F3500" s="149"/>
      <c r="G3500" s="150"/>
    </row>
    <row r="3501" spans="2:7" x14ac:dyDescent="0.25">
      <c r="B3501" s="382"/>
      <c r="C3501" s="383" t="str">
        <f>IFERROR(IF(LEN(B3501)&gt;0,IF(INDEX(TasksList!$C$6:$C$25,MATCH(LEFT(B3501,SEARCH(" - ",B3501)-1)*1,TasksList!$B$6:$B$25,0),1)=0,"",INDEX(TasksList!$C$6:$C$25,MATCH(LEFT(B3501,SEARCH(" - ",B3501)-1)*1,TasksList!$B$6:$B$25,0),1)),""),"Task not found!")</f>
        <v/>
      </c>
      <c r="D3501" s="385"/>
      <c r="E3501" s="149"/>
      <c r="F3501" s="149"/>
      <c r="G3501" s="150"/>
    </row>
    <row r="3502" spans="2:7" x14ac:dyDescent="0.25">
      <c r="B3502" s="382"/>
      <c r="C3502" s="383" t="str">
        <f>IFERROR(IF(LEN(B3502)&gt;0,IF(INDEX(TasksList!$C$6:$C$25,MATCH(LEFT(B3502,SEARCH(" - ",B3502)-1)*1,TasksList!$B$6:$B$25,0),1)=0,"",INDEX(TasksList!$C$6:$C$25,MATCH(LEFT(B3502,SEARCH(" - ",B3502)-1)*1,TasksList!$B$6:$B$25,0),1)),""),"Task not found!")</f>
        <v/>
      </c>
      <c r="D3502" s="385"/>
      <c r="E3502" s="149"/>
      <c r="F3502" s="149"/>
      <c r="G3502" s="150"/>
    </row>
    <row r="3503" spans="2:7" x14ac:dyDescent="0.25">
      <c r="B3503" s="382"/>
      <c r="C3503" s="383" t="str">
        <f>IFERROR(IF(LEN(B3503)&gt;0,IF(INDEX(TasksList!$C$6:$C$25,MATCH(LEFT(B3503,SEARCH(" - ",B3503)-1)*1,TasksList!$B$6:$B$25,0),1)=0,"",INDEX(TasksList!$C$6:$C$25,MATCH(LEFT(B3503,SEARCH(" - ",B3503)-1)*1,TasksList!$B$6:$B$25,0),1)),""),"Task not found!")</f>
        <v/>
      </c>
      <c r="D3503" s="385"/>
      <c r="E3503" s="149"/>
      <c r="F3503" s="149"/>
      <c r="G3503" s="150"/>
    </row>
    <row r="3504" spans="2:7" x14ac:dyDescent="0.25">
      <c r="B3504" s="382"/>
      <c r="C3504" s="383" t="str">
        <f>IFERROR(IF(LEN(B3504)&gt;0,IF(INDEX(TasksList!$C$6:$C$25,MATCH(LEFT(B3504,SEARCH(" - ",B3504)-1)*1,TasksList!$B$6:$B$25,0),1)=0,"",INDEX(TasksList!$C$6:$C$25,MATCH(LEFT(B3504,SEARCH(" - ",B3504)-1)*1,TasksList!$B$6:$B$25,0),1)),""),"Task not found!")</f>
        <v/>
      </c>
      <c r="D3504" s="385"/>
      <c r="E3504" s="149"/>
      <c r="F3504" s="149"/>
      <c r="G3504" s="150"/>
    </row>
    <row r="3505" spans="2:7" x14ac:dyDescent="0.25">
      <c r="B3505" s="382"/>
      <c r="C3505" s="383" t="str">
        <f>IFERROR(IF(LEN(B3505)&gt;0,IF(INDEX(TasksList!$C$6:$C$25,MATCH(LEFT(B3505,SEARCH(" - ",B3505)-1)*1,TasksList!$B$6:$B$25,0),1)=0,"",INDEX(TasksList!$C$6:$C$25,MATCH(LEFT(B3505,SEARCH(" - ",B3505)-1)*1,TasksList!$B$6:$B$25,0),1)),""),"Task not found!")</f>
        <v/>
      </c>
      <c r="D3505" s="385"/>
      <c r="E3505" s="149"/>
      <c r="F3505" s="149"/>
      <c r="G3505" s="150"/>
    </row>
    <row r="3506" spans="2:7" x14ac:dyDescent="0.25">
      <c r="B3506" s="382"/>
      <c r="C3506" s="383" t="str">
        <f>IFERROR(IF(LEN(B3506)&gt;0,IF(INDEX(TasksList!$C$6:$C$25,MATCH(LEFT(B3506,SEARCH(" - ",B3506)-1)*1,TasksList!$B$6:$B$25,0),1)=0,"",INDEX(TasksList!$C$6:$C$25,MATCH(LEFT(B3506,SEARCH(" - ",B3506)-1)*1,TasksList!$B$6:$B$25,0),1)),""),"Task not found!")</f>
        <v/>
      </c>
      <c r="D3506" s="385"/>
      <c r="E3506" s="149"/>
      <c r="F3506" s="149"/>
      <c r="G3506" s="150"/>
    </row>
    <row r="3507" spans="2:7" x14ac:dyDescent="0.25">
      <c r="B3507" s="382"/>
      <c r="C3507" s="383" t="str">
        <f>IFERROR(IF(LEN(B3507)&gt;0,IF(INDEX(TasksList!$C$6:$C$25,MATCH(LEFT(B3507,SEARCH(" - ",B3507)-1)*1,TasksList!$B$6:$B$25,0),1)=0,"",INDEX(TasksList!$C$6:$C$25,MATCH(LEFT(B3507,SEARCH(" - ",B3507)-1)*1,TasksList!$B$6:$B$25,0),1)),""),"Task not found!")</f>
        <v/>
      </c>
      <c r="D3507" s="385"/>
      <c r="E3507" s="149"/>
      <c r="F3507" s="149"/>
      <c r="G3507" s="150"/>
    </row>
    <row r="3508" spans="2:7" x14ac:dyDescent="0.25">
      <c r="B3508" s="382"/>
      <c r="C3508" s="383" t="str">
        <f>IFERROR(IF(LEN(B3508)&gt;0,IF(INDEX(TasksList!$C$6:$C$25,MATCH(LEFT(B3508,SEARCH(" - ",B3508)-1)*1,TasksList!$B$6:$B$25,0),1)=0,"",INDEX(TasksList!$C$6:$C$25,MATCH(LEFT(B3508,SEARCH(" - ",B3508)-1)*1,TasksList!$B$6:$B$25,0),1)),""),"Task not found!")</f>
        <v/>
      </c>
      <c r="D3508" s="385"/>
      <c r="E3508" s="149"/>
      <c r="F3508" s="149"/>
      <c r="G3508" s="150"/>
    </row>
    <row r="3509" spans="2:7" x14ac:dyDescent="0.25">
      <c r="B3509" s="382"/>
      <c r="C3509" s="383" t="str">
        <f>IFERROR(IF(LEN(B3509)&gt;0,IF(INDEX(TasksList!$C$6:$C$25,MATCH(LEFT(B3509,SEARCH(" - ",B3509)-1)*1,TasksList!$B$6:$B$25,0),1)=0,"",INDEX(TasksList!$C$6:$C$25,MATCH(LEFT(B3509,SEARCH(" - ",B3509)-1)*1,TasksList!$B$6:$B$25,0),1)),""),"Task not found!")</f>
        <v/>
      </c>
      <c r="D3509" s="385"/>
      <c r="E3509" s="149"/>
      <c r="F3509" s="149"/>
      <c r="G3509" s="150"/>
    </row>
    <row r="3510" spans="2:7" x14ac:dyDescent="0.25">
      <c r="B3510" s="382"/>
      <c r="C3510" s="383" t="str">
        <f>IFERROR(IF(LEN(B3510)&gt;0,IF(INDEX(TasksList!$C$6:$C$25,MATCH(LEFT(B3510,SEARCH(" - ",B3510)-1)*1,TasksList!$B$6:$B$25,0),1)=0,"",INDEX(TasksList!$C$6:$C$25,MATCH(LEFT(B3510,SEARCH(" - ",B3510)-1)*1,TasksList!$B$6:$B$25,0),1)),""),"Task not found!")</f>
        <v/>
      </c>
      <c r="D3510" s="385"/>
      <c r="E3510" s="149"/>
      <c r="F3510" s="149"/>
      <c r="G3510" s="150"/>
    </row>
    <row r="3511" spans="2:7" x14ac:dyDescent="0.25">
      <c r="B3511" s="382"/>
      <c r="C3511" s="383" t="str">
        <f>IFERROR(IF(LEN(B3511)&gt;0,IF(INDEX(TasksList!$C$6:$C$25,MATCH(LEFT(B3511,SEARCH(" - ",B3511)-1)*1,TasksList!$B$6:$B$25,0),1)=0,"",INDEX(TasksList!$C$6:$C$25,MATCH(LEFT(B3511,SEARCH(" - ",B3511)-1)*1,TasksList!$B$6:$B$25,0),1)),""),"Task not found!")</f>
        <v/>
      </c>
      <c r="D3511" s="385"/>
      <c r="E3511" s="149"/>
      <c r="F3511" s="149"/>
      <c r="G3511" s="150"/>
    </row>
    <row r="3512" spans="2:7" x14ac:dyDescent="0.25">
      <c r="B3512" s="382"/>
      <c r="C3512" s="383" t="str">
        <f>IFERROR(IF(LEN(B3512)&gt;0,IF(INDEX(TasksList!$C$6:$C$25,MATCH(LEFT(B3512,SEARCH(" - ",B3512)-1)*1,TasksList!$B$6:$B$25,0),1)=0,"",INDEX(TasksList!$C$6:$C$25,MATCH(LEFT(B3512,SEARCH(" - ",B3512)-1)*1,TasksList!$B$6:$B$25,0),1)),""),"Task not found!")</f>
        <v/>
      </c>
      <c r="D3512" s="385"/>
      <c r="E3512" s="149"/>
      <c r="F3512" s="149"/>
      <c r="G3512" s="150"/>
    </row>
    <row r="3513" spans="2:7" x14ac:dyDescent="0.25">
      <c r="B3513" s="382"/>
      <c r="C3513" s="383" t="str">
        <f>IFERROR(IF(LEN(B3513)&gt;0,IF(INDEX(TasksList!$C$6:$C$25,MATCH(LEFT(B3513,SEARCH(" - ",B3513)-1)*1,TasksList!$B$6:$B$25,0),1)=0,"",INDEX(TasksList!$C$6:$C$25,MATCH(LEFT(B3513,SEARCH(" - ",B3513)-1)*1,TasksList!$B$6:$B$25,0),1)),""),"Task not found!")</f>
        <v/>
      </c>
      <c r="D3513" s="385"/>
      <c r="E3513" s="149"/>
      <c r="F3513" s="149"/>
      <c r="G3513" s="150"/>
    </row>
    <row r="3514" spans="2:7" x14ac:dyDescent="0.25">
      <c r="B3514" s="382"/>
      <c r="C3514" s="383" t="str">
        <f>IFERROR(IF(LEN(B3514)&gt;0,IF(INDEX(TasksList!$C$6:$C$25,MATCH(LEFT(B3514,SEARCH(" - ",B3514)-1)*1,TasksList!$B$6:$B$25,0),1)=0,"",INDEX(TasksList!$C$6:$C$25,MATCH(LEFT(B3514,SEARCH(" - ",B3514)-1)*1,TasksList!$B$6:$B$25,0),1)),""),"Task not found!")</f>
        <v/>
      </c>
      <c r="D3514" s="385"/>
      <c r="E3514" s="149"/>
      <c r="F3514" s="149"/>
      <c r="G3514" s="150"/>
    </row>
    <row r="3515" spans="2:7" x14ac:dyDescent="0.25">
      <c r="B3515" s="382"/>
      <c r="C3515" s="383" t="str">
        <f>IFERROR(IF(LEN(B3515)&gt;0,IF(INDEX(TasksList!$C$6:$C$25,MATCH(LEFT(B3515,SEARCH(" - ",B3515)-1)*1,TasksList!$B$6:$B$25,0),1)=0,"",INDEX(TasksList!$C$6:$C$25,MATCH(LEFT(B3515,SEARCH(" - ",B3515)-1)*1,TasksList!$B$6:$B$25,0),1)),""),"Task not found!")</f>
        <v/>
      </c>
      <c r="D3515" s="385"/>
      <c r="E3515" s="149"/>
      <c r="F3515" s="149"/>
      <c r="G3515" s="150"/>
    </row>
    <row r="3516" spans="2:7" x14ac:dyDescent="0.25">
      <c r="B3516" s="382"/>
      <c r="C3516" s="383" t="str">
        <f>IFERROR(IF(LEN(B3516)&gt;0,IF(INDEX(TasksList!$C$6:$C$25,MATCH(LEFT(B3516,SEARCH(" - ",B3516)-1)*1,TasksList!$B$6:$B$25,0),1)=0,"",INDEX(TasksList!$C$6:$C$25,MATCH(LEFT(B3516,SEARCH(" - ",B3516)-1)*1,TasksList!$B$6:$B$25,0),1)),""),"Task not found!")</f>
        <v/>
      </c>
      <c r="D3516" s="385"/>
      <c r="E3516" s="149"/>
      <c r="F3516" s="149"/>
      <c r="G3516" s="150"/>
    </row>
    <row r="3517" spans="2:7" x14ac:dyDescent="0.25">
      <c r="B3517" s="382"/>
      <c r="C3517" s="383" t="str">
        <f>IFERROR(IF(LEN(B3517)&gt;0,IF(INDEX(TasksList!$C$6:$C$25,MATCH(LEFT(B3517,SEARCH(" - ",B3517)-1)*1,TasksList!$B$6:$B$25,0),1)=0,"",INDEX(TasksList!$C$6:$C$25,MATCH(LEFT(B3517,SEARCH(" - ",B3517)-1)*1,TasksList!$B$6:$B$25,0),1)),""),"Task not found!")</f>
        <v/>
      </c>
      <c r="D3517" s="385"/>
      <c r="E3517" s="149"/>
      <c r="F3517" s="149"/>
      <c r="G3517" s="150"/>
    </row>
    <row r="3518" spans="2:7" x14ac:dyDescent="0.25">
      <c r="B3518" s="382"/>
      <c r="C3518" s="383" t="str">
        <f>IFERROR(IF(LEN(B3518)&gt;0,IF(INDEX(TasksList!$C$6:$C$25,MATCH(LEFT(B3518,SEARCH(" - ",B3518)-1)*1,TasksList!$B$6:$B$25,0),1)=0,"",INDEX(TasksList!$C$6:$C$25,MATCH(LEFT(B3518,SEARCH(" - ",B3518)-1)*1,TasksList!$B$6:$B$25,0),1)),""),"Task not found!")</f>
        <v/>
      </c>
      <c r="D3518" s="385"/>
      <c r="E3518" s="149"/>
      <c r="F3518" s="149"/>
      <c r="G3518" s="150"/>
    </row>
    <row r="3519" spans="2:7" x14ac:dyDescent="0.25">
      <c r="B3519" s="382"/>
      <c r="C3519" s="383" t="str">
        <f>IFERROR(IF(LEN(B3519)&gt;0,IF(INDEX(TasksList!$C$6:$C$25,MATCH(LEFT(B3519,SEARCH(" - ",B3519)-1)*1,TasksList!$B$6:$B$25,0),1)=0,"",INDEX(TasksList!$C$6:$C$25,MATCH(LEFT(B3519,SEARCH(" - ",B3519)-1)*1,TasksList!$B$6:$B$25,0),1)),""),"Task not found!")</f>
        <v/>
      </c>
      <c r="D3519" s="385"/>
      <c r="E3519" s="149"/>
      <c r="F3519" s="149"/>
      <c r="G3519" s="150"/>
    </row>
    <row r="3520" spans="2:7" x14ac:dyDescent="0.25">
      <c r="B3520" s="382"/>
      <c r="C3520" s="383" t="str">
        <f>IFERROR(IF(LEN(B3520)&gt;0,IF(INDEX(TasksList!$C$6:$C$25,MATCH(LEFT(B3520,SEARCH(" - ",B3520)-1)*1,TasksList!$B$6:$B$25,0),1)=0,"",INDEX(TasksList!$C$6:$C$25,MATCH(LEFT(B3520,SEARCH(" - ",B3520)-1)*1,TasksList!$B$6:$B$25,0),1)),""),"Task not found!")</f>
        <v/>
      </c>
      <c r="D3520" s="385"/>
      <c r="E3520" s="149"/>
      <c r="F3520" s="149"/>
      <c r="G3520" s="150"/>
    </row>
    <row r="3521" spans="2:7" x14ac:dyDescent="0.25">
      <c r="B3521" s="382"/>
      <c r="C3521" s="383" t="str">
        <f>IFERROR(IF(LEN(B3521)&gt;0,IF(INDEX(TasksList!$C$6:$C$25,MATCH(LEFT(B3521,SEARCH(" - ",B3521)-1)*1,TasksList!$B$6:$B$25,0),1)=0,"",INDEX(TasksList!$C$6:$C$25,MATCH(LEFT(B3521,SEARCH(" - ",B3521)-1)*1,TasksList!$B$6:$B$25,0),1)),""),"Task not found!")</f>
        <v/>
      </c>
      <c r="D3521" s="385"/>
      <c r="E3521" s="149"/>
      <c r="F3521" s="149"/>
      <c r="G3521" s="150"/>
    </row>
    <row r="3522" spans="2:7" x14ac:dyDescent="0.25">
      <c r="B3522" s="382"/>
      <c r="C3522" s="383" t="str">
        <f>IFERROR(IF(LEN(B3522)&gt;0,IF(INDEX(TasksList!$C$6:$C$25,MATCH(LEFT(B3522,SEARCH(" - ",B3522)-1)*1,TasksList!$B$6:$B$25,0),1)=0,"",INDEX(TasksList!$C$6:$C$25,MATCH(LEFT(B3522,SEARCH(" - ",B3522)-1)*1,TasksList!$B$6:$B$25,0),1)),""),"Task not found!")</f>
        <v/>
      </c>
      <c r="D3522" s="385"/>
      <c r="E3522" s="149"/>
      <c r="F3522" s="149"/>
      <c r="G3522" s="150"/>
    </row>
    <row r="3523" spans="2:7" x14ac:dyDescent="0.25">
      <c r="B3523" s="382"/>
      <c r="C3523" s="383" t="str">
        <f>IFERROR(IF(LEN(B3523)&gt;0,IF(INDEX(TasksList!$C$6:$C$25,MATCH(LEFT(B3523,SEARCH(" - ",B3523)-1)*1,TasksList!$B$6:$B$25,0),1)=0,"",INDEX(TasksList!$C$6:$C$25,MATCH(LEFT(B3523,SEARCH(" - ",B3523)-1)*1,TasksList!$B$6:$B$25,0),1)),""),"Task not found!")</f>
        <v/>
      </c>
      <c r="D3523" s="385"/>
      <c r="E3523" s="149"/>
      <c r="F3523" s="149"/>
      <c r="G3523" s="150"/>
    </row>
    <row r="3524" spans="2:7" x14ac:dyDescent="0.25">
      <c r="B3524" s="382"/>
      <c r="C3524" s="383" t="str">
        <f>IFERROR(IF(LEN(B3524)&gt;0,IF(INDEX(TasksList!$C$6:$C$25,MATCH(LEFT(B3524,SEARCH(" - ",B3524)-1)*1,TasksList!$B$6:$B$25,0),1)=0,"",INDEX(TasksList!$C$6:$C$25,MATCH(LEFT(B3524,SEARCH(" - ",B3524)-1)*1,TasksList!$B$6:$B$25,0),1)),""),"Task not found!")</f>
        <v/>
      </c>
      <c r="D3524" s="385"/>
      <c r="E3524" s="149"/>
      <c r="F3524" s="149"/>
      <c r="G3524" s="150"/>
    </row>
    <row r="3525" spans="2:7" x14ac:dyDescent="0.25">
      <c r="B3525" s="382"/>
      <c r="C3525" s="383" t="str">
        <f>IFERROR(IF(LEN(B3525)&gt;0,IF(INDEX(TasksList!$C$6:$C$25,MATCH(LEFT(B3525,SEARCH(" - ",B3525)-1)*1,TasksList!$B$6:$B$25,0),1)=0,"",INDEX(TasksList!$C$6:$C$25,MATCH(LEFT(B3525,SEARCH(" - ",B3525)-1)*1,TasksList!$B$6:$B$25,0),1)),""),"Task not found!")</f>
        <v/>
      </c>
      <c r="D3525" s="385"/>
      <c r="E3525" s="149"/>
      <c r="F3525" s="149"/>
      <c r="G3525" s="150"/>
    </row>
    <row r="3526" spans="2:7" x14ac:dyDescent="0.25">
      <c r="B3526" s="382"/>
      <c r="C3526" s="383" t="str">
        <f>IFERROR(IF(LEN(B3526)&gt;0,IF(INDEX(TasksList!$C$6:$C$25,MATCH(LEFT(B3526,SEARCH(" - ",B3526)-1)*1,TasksList!$B$6:$B$25,0),1)=0,"",INDEX(TasksList!$C$6:$C$25,MATCH(LEFT(B3526,SEARCH(" - ",B3526)-1)*1,TasksList!$B$6:$B$25,0),1)),""),"Task not found!")</f>
        <v/>
      </c>
      <c r="D3526" s="385"/>
      <c r="E3526" s="149"/>
      <c r="F3526" s="149"/>
      <c r="G3526" s="150"/>
    </row>
    <row r="3527" spans="2:7" x14ac:dyDescent="0.25">
      <c r="B3527" s="382"/>
      <c r="C3527" s="383" t="str">
        <f>IFERROR(IF(LEN(B3527)&gt;0,IF(INDEX(TasksList!$C$6:$C$25,MATCH(LEFT(B3527,SEARCH(" - ",B3527)-1)*1,TasksList!$B$6:$B$25,0),1)=0,"",INDEX(TasksList!$C$6:$C$25,MATCH(LEFT(B3527,SEARCH(" - ",B3527)-1)*1,TasksList!$B$6:$B$25,0),1)),""),"Task not found!")</f>
        <v/>
      </c>
      <c r="D3527" s="385"/>
      <c r="E3527" s="149"/>
      <c r="F3527" s="149"/>
      <c r="G3527" s="150"/>
    </row>
    <row r="3528" spans="2:7" x14ac:dyDescent="0.25">
      <c r="B3528" s="382"/>
      <c r="C3528" s="383" t="str">
        <f>IFERROR(IF(LEN(B3528)&gt;0,IF(INDEX(TasksList!$C$6:$C$25,MATCH(LEFT(B3528,SEARCH(" - ",B3528)-1)*1,TasksList!$B$6:$B$25,0),1)=0,"",INDEX(TasksList!$C$6:$C$25,MATCH(LEFT(B3528,SEARCH(" - ",B3528)-1)*1,TasksList!$B$6:$B$25,0),1)),""),"Task not found!")</f>
        <v/>
      </c>
      <c r="D3528" s="385"/>
      <c r="E3528" s="149"/>
      <c r="F3528" s="149"/>
      <c r="G3528" s="150"/>
    </row>
    <row r="3529" spans="2:7" x14ac:dyDescent="0.25">
      <c r="B3529" s="382"/>
      <c r="C3529" s="383" t="str">
        <f>IFERROR(IF(LEN(B3529)&gt;0,IF(INDEX(TasksList!$C$6:$C$25,MATCH(LEFT(B3529,SEARCH(" - ",B3529)-1)*1,TasksList!$B$6:$B$25,0),1)=0,"",INDEX(TasksList!$C$6:$C$25,MATCH(LEFT(B3529,SEARCH(" - ",B3529)-1)*1,TasksList!$B$6:$B$25,0),1)),""),"Task not found!")</f>
        <v/>
      </c>
      <c r="D3529" s="385"/>
      <c r="E3529" s="149"/>
      <c r="F3529" s="149"/>
      <c r="G3529" s="150"/>
    </row>
    <row r="3530" spans="2:7" x14ac:dyDescent="0.25">
      <c r="B3530" s="382"/>
      <c r="C3530" s="383" t="str">
        <f>IFERROR(IF(LEN(B3530)&gt;0,IF(INDEX(TasksList!$C$6:$C$25,MATCH(LEFT(B3530,SEARCH(" - ",B3530)-1)*1,TasksList!$B$6:$B$25,0),1)=0,"",INDEX(TasksList!$C$6:$C$25,MATCH(LEFT(B3530,SEARCH(" - ",B3530)-1)*1,TasksList!$B$6:$B$25,0),1)),""),"Task not found!")</f>
        <v/>
      </c>
      <c r="D3530" s="385"/>
      <c r="E3530" s="149"/>
      <c r="F3530" s="149"/>
      <c r="G3530" s="150"/>
    </row>
    <row r="3531" spans="2:7" x14ac:dyDescent="0.25">
      <c r="B3531" s="382"/>
      <c r="C3531" s="383" t="str">
        <f>IFERROR(IF(LEN(B3531)&gt;0,IF(INDEX(TasksList!$C$6:$C$25,MATCH(LEFT(B3531,SEARCH(" - ",B3531)-1)*1,TasksList!$B$6:$B$25,0),1)=0,"",INDEX(TasksList!$C$6:$C$25,MATCH(LEFT(B3531,SEARCH(" - ",B3531)-1)*1,TasksList!$B$6:$B$25,0),1)),""),"Task not found!")</f>
        <v/>
      </c>
      <c r="D3531" s="385"/>
      <c r="E3531" s="149"/>
      <c r="F3531" s="149"/>
      <c r="G3531" s="150"/>
    </row>
    <row r="3532" spans="2:7" x14ac:dyDescent="0.25">
      <c r="B3532" s="382"/>
      <c r="C3532" s="383" t="str">
        <f>IFERROR(IF(LEN(B3532)&gt;0,IF(INDEX(TasksList!$C$6:$C$25,MATCH(LEFT(B3532,SEARCH(" - ",B3532)-1)*1,TasksList!$B$6:$B$25,0),1)=0,"",INDEX(TasksList!$C$6:$C$25,MATCH(LEFT(B3532,SEARCH(" - ",B3532)-1)*1,TasksList!$B$6:$B$25,0),1)),""),"Task not found!")</f>
        <v/>
      </c>
      <c r="D3532" s="385"/>
      <c r="E3532" s="149"/>
      <c r="F3532" s="149"/>
      <c r="G3532" s="150"/>
    </row>
    <row r="3533" spans="2:7" x14ac:dyDescent="0.25">
      <c r="B3533" s="382"/>
      <c r="C3533" s="383" t="str">
        <f>IFERROR(IF(LEN(B3533)&gt;0,IF(INDEX(TasksList!$C$6:$C$25,MATCH(LEFT(B3533,SEARCH(" - ",B3533)-1)*1,TasksList!$B$6:$B$25,0),1)=0,"",INDEX(TasksList!$C$6:$C$25,MATCH(LEFT(B3533,SEARCH(" - ",B3533)-1)*1,TasksList!$B$6:$B$25,0),1)),""),"Task not found!")</f>
        <v/>
      </c>
      <c r="D3533" s="385"/>
      <c r="E3533" s="149"/>
      <c r="F3533" s="149"/>
      <c r="G3533" s="150"/>
    </row>
    <row r="3534" spans="2:7" x14ac:dyDescent="0.25">
      <c r="B3534" s="382"/>
      <c r="C3534" s="383" t="str">
        <f>IFERROR(IF(LEN(B3534)&gt;0,IF(INDEX(TasksList!$C$6:$C$25,MATCH(LEFT(B3534,SEARCH(" - ",B3534)-1)*1,TasksList!$B$6:$B$25,0),1)=0,"",INDEX(TasksList!$C$6:$C$25,MATCH(LEFT(B3534,SEARCH(" - ",B3534)-1)*1,TasksList!$B$6:$B$25,0),1)),""),"Task not found!")</f>
        <v/>
      </c>
      <c r="D3534" s="385"/>
      <c r="E3534" s="149"/>
      <c r="F3534" s="149"/>
      <c r="G3534" s="150"/>
    </row>
    <row r="3535" spans="2:7" x14ac:dyDescent="0.25">
      <c r="B3535" s="382"/>
      <c r="C3535" s="383" t="str">
        <f>IFERROR(IF(LEN(B3535)&gt;0,IF(INDEX(TasksList!$C$6:$C$25,MATCH(LEFT(B3535,SEARCH(" - ",B3535)-1)*1,TasksList!$B$6:$B$25,0),1)=0,"",INDEX(TasksList!$C$6:$C$25,MATCH(LEFT(B3535,SEARCH(" - ",B3535)-1)*1,TasksList!$B$6:$B$25,0),1)),""),"Task not found!")</f>
        <v/>
      </c>
      <c r="D3535" s="385"/>
      <c r="E3535" s="149"/>
      <c r="F3535" s="149"/>
      <c r="G3535" s="150"/>
    </row>
    <row r="3536" spans="2:7" x14ac:dyDescent="0.25">
      <c r="B3536" s="382"/>
      <c r="C3536" s="383" t="str">
        <f>IFERROR(IF(LEN(B3536)&gt;0,IF(INDEX(TasksList!$C$6:$C$25,MATCH(LEFT(B3536,SEARCH(" - ",B3536)-1)*1,TasksList!$B$6:$B$25,0),1)=0,"",INDEX(TasksList!$C$6:$C$25,MATCH(LEFT(B3536,SEARCH(" - ",B3536)-1)*1,TasksList!$B$6:$B$25,0),1)),""),"Task not found!")</f>
        <v/>
      </c>
      <c r="D3536" s="385"/>
      <c r="E3536" s="149"/>
      <c r="F3536" s="149"/>
      <c r="G3536" s="150"/>
    </row>
    <row r="3537" spans="2:7" x14ac:dyDescent="0.25">
      <c r="B3537" s="382"/>
      <c r="C3537" s="383" t="str">
        <f>IFERROR(IF(LEN(B3537)&gt;0,IF(INDEX(TasksList!$C$6:$C$25,MATCH(LEFT(B3537,SEARCH(" - ",B3537)-1)*1,TasksList!$B$6:$B$25,0),1)=0,"",INDEX(TasksList!$C$6:$C$25,MATCH(LEFT(B3537,SEARCH(" - ",B3537)-1)*1,TasksList!$B$6:$B$25,0),1)),""),"Task not found!")</f>
        <v/>
      </c>
      <c r="D3537" s="385"/>
      <c r="E3537" s="149"/>
      <c r="F3537" s="149"/>
      <c r="G3537" s="150"/>
    </row>
    <row r="3538" spans="2:7" x14ac:dyDescent="0.25">
      <c r="B3538" s="382"/>
      <c r="C3538" s="383" t="str">
        <f>IFERROR(IF(LEN(B3538)&gt;0,IF(INDEX(TasksList!$C$6:$C$25,MATCH(LEFT(B3538,SEARCH(" - ",B3538)-1)*1,TasksList!$B$6:$B$25,0),1)=0,"",INDEX(TasksList!$C$6:$C$25,MATCH(LEFT(B3538,SEARCH(" - ",B3538)-1)*1,TasksList!$B$6:$B$25,0),1)),""),"Task not found!")</f>
        <v/>
      </c>
      <c r="D3538" s="385"/>
      <c r="E3538" s="149"/>
      <c r="F3538" s="149"/>
      <c r="G3538" s="150"/>
    </row>
    <row r="3539" spans="2:7" x14ac:dyDescent="0.25">
      <c r="B3539" s="382"/>
      <c r="C3539" s="383" t="str">
        <f>IFERROR(IF(LEN(B3539)&gt;0,IF(INDEX(TasksList!$C$6:$C$25,MATCH(LEFT(B3539,SEARCH(" - ",B3539)-1)*1,TasksList!$B$6:$B$25,0),1)=0,"",INDEX(TasksList!$C$6:$C$25,MATCH(LEFT(B3539,SEARCH(" - ",B3539)-1)*1,TasksList!$B$6:$B$25,0),1)),""),"Task not found!")</f>
        <v/>
      </c>
      <c r="D3539" s="385"/>
      <c r="E3539" s="149"/>
      <c r="F3539" s="149"/>
      <c r="G3539" s="150"/>
    </row>
    <row r="3540" spans="2:7" x14ac:dyDescent="0.25">
      <c r="B3540" s="382"/>
      <c r="C3540" s="383" t="str">
        <f>IFERROR(IF(LEN(B3540)&gt;0,IF(INDEX(TasksList!$C$6:$C$25,MATCH(LEFT(B3540,SEARCH(" - ",B3540)-1)*1,TasksList!$B$6:$B$25,0),1)=0,"",INDEX(TasksList!$C$6:$C$25,MATCH(LEFT(B3540,SEARCH(" - ",B3540)-1)*1,TasksList!$B$6:$B$25,0),1)),""),"Task not found!")</f>
        <v/>
      </c>
      <c r="D3540" s="385"/>
      <c r="E3540" s="149"/>
      <c r="F3540" s="149"/>
      <c r="G3540" s="150"/>
    </row>
    <row r="3541" spans="2:7" x14ac:dyDescent="0.25">
      <c r="B3541" s="382"/>
      <c r="C3541" s="383" t="str">
        <f>IFERROR(IF(LEN(B3541)&gt;0,IF(INDEX(TasksList!$C$6:$C$25,MATCH(LEFT(B3541,SEARCH(" - ",B3541)-1)*1,TasksList!$B$6:$B$25,0),1)=0,"",INDEX(TasksList!$C$6:$C$25,MATCH(LEFT(B3541,SEARCH(" - ",B3541)-1)*1,TasksList!$B$6:$B$25,0),1)),""),"Task not found!")</f>
        <v/>
      </c>
      <c r="D3541" s="385"/>
      <c r="E3541" s="149"/>
      <c r="F3541" s="149"/>
      <c r="G3541" s="150"/>
    </row>
    <row r="3542" spans="2:7" x14ac:dyDescent="0.25">
      <c r="B3542" s="382"/>
      <c r="C3542" s="383" t="str">
        <f>IFERROR(IF(LEN(B3542)&gt;0,IF(INDEX(TasksList!$C$6:$C$25,MATCH(LEFT(B3542,SEARCH(" - ",B3542)-1)*1,TasksList!$B$6:$B$25,0),1)=0,"",INDEX(TasksList!$C$6:$C$25,MATCH(LEFT(B3542,SEARCH(" - ",B3542)-1)*1,TasksList!$B$6:$B$25,0),1)),""),"Task not found!")</f>
        <v/>
      </c>
      <c r="D3542" s="385"/>
      <c r="E3542" s="149"/>
      <c r="F3542" s="149"/>
      <c r="G3542" s="150"/>
    </row>
    <row r="3543" spans="2:7" x14ac:dyDescent="0.25">
      <c r="B3543" s="382"/>
      <c r="C3543" s="383" t="str">
        <f>IFERROR(IF(LEN(B3543)&gt;0,IF(INDEX(TasksList!$C$6:$C$25,MATCH(LEFT(B3543,SEARCH(" - ",B3543)-1)*1,TasksList!$B$6:$B$25,0),1)=0,"",INDEX(TasksList!$C$6:$C$25,MATCH(LEFT(B3543,SEARCH(" - ",B3543)-1)*1,TasksList!$B$6:$B$25,0),1)),""),"Task not found!")</f>
        <v/>
      </c>
      <c r="D3543" s="385"/>
      <c r="E3543" s="149"/>
      <c r="F3543" s="149"/>
      <c r="G3543" s="150"/>
    </row>
    <row r="3544" spans="2:7" x14ac:dyDescent="0.25">
      <c r="B3544" s="382"/>
      <c r="C3544" s="383" t="str">
        <f>IFERROR(IF(LEN(B3544)&gt;0,IF(INDEX(TasksList!$C$6:$C$25,MATCH(LEFT(B3544,SEARCH(" - ",B3544)-1)*1,TasksList!$B$6:$B$25,0),1)=0,"",INDEX(TasksList!$C$6:$C$25,MATCH(LEFT(B3544,SEARCH(" - ",B3544)-1)*1,TasksList!$B$6:$B$25,0),1)),""),"Task not found!")</f>
        <v/>
      </c>
      <c r="D3544" s="385"/>
      <c r="E3544" s="149"/>
      <c r="F3544" s="149"/>
      <c r="G3544" s="150"/>
    </row>
    <row r="3545" spans="2:7" x14ac:dyDescent="0.25">
      <c r="B3545" s="382"/>
      <c r="C3545" s="383" t="str">
        <f>IFERROR(IF(LEN(B3545)&gt;0,IF(INDEX(TasksList!$C$6:$C$25,MATCH(LEFT(B3545,SEARCH(" - ",B3545)-1)*1,TasksList!$B$6:$B$25,0),1)=0,"",INDEX(TasksList!$C$6:$C$25,MATCH(LEFT(B3545,SEARCH(" - ",B3545)-1)*1,TasksList!$B$6:$B$25,0),1)),""),"Task not found!")</f>
        <v/>
      </c>
      <c r="D3545" s="385"/>
      <c r="E3545" s="149"/>
      <c r="F3545" s="149"/>
      <c r="G3545" s="150"/>
    </row>
    <row r="3546" spans="2:7" x14ac:dyDescent="0.25">
      <c r="B3546" s="382"/>
      <c r="C3546" s="383" t="str">
        <f>IFERROR(IF(LEN(B3546)&gt;0,IF(INDEX(TasksList!$C$6:$C$25,MATCH(LEFT(B3546,SEARCH(" - ",B3546)-1)*1,TasksList!$B$6:$B$25,0),1)=0,"",INDEX(TasksList!$C$6:$C$25,MATCH(LEFT(B3546,SEARCH(" - ",B3546)-1)*1,TasksList!$B$6:$B$25,0),1)),""),"Task not found!")</f>
        <v/>
      </c>
      <c r="D3546" s="385"/>
      <c r="E3546" s="149"/>
      <c r="F3546" s="149"/>
      <c r="G3546" s="150"/>
    </row>
    <row r="3547" spans="2:7" x14ac:dyDescent="0.25">
      <c r="B3547" s="382"/>
      <c r="C3547" s="383" t="str">
        <f>IFERROR(IF(LEN(B3547)&gt;0,IF(INDEX(TasksList!$C$6:$C$25,MATCH(LEFT(B3547,SEARCH(" - ",B3547)-1)*1,TasksList!$B$6:$B$25,0),1)=0,"",INDEX(TasksList!$C$6:$C$25,MATCH(LEFT(B3547,SEARCH(" - ",B3547)-1)*1,TasksList!$B$6:$B$25,0),1)),""),"Task not found!")</f>
        <v/>
      </c>
      <c r="D3547" s="385"/>
      <c r="E3547" s="149"/>
      <c r="F3547" s="149"/>
      <c r="G3547" s="150"/>
    </row>
    <row r="3548" spans="2:7" x14ac:dyDescent="0.25">
      <c r="B3548" s="382"/>
      <c r="C3548" s="383" t="str">
        <f>IFERROR(IF(LEN(B3548)&gt;0,IF(INDEX(TasksList!$C$6:$C$25,MATCH(LEFT(B3548,SEARCH(" - ",B3548)-1)*1,TasksList!$B$6:$B$25,0),1)=0,"",INDEX(TasksList!$C$6:$C$25,MATCH(LEFT(B3548,SEARCH(" - ",B3548)-1)*1,TasksList!$B$6:$B$25,0),1)),""),"Task not found!")</f>
        <v/>
      </c>
      <c r="D3548" s="385"/>
      <c r="E3548" s="149"/>
      <c r="F3548" s="149"/>
      <c r="G3548" s="150"/>
    </row>
    <row r="3549" spans="2:7" x14ac:dyDescent="0.25">
      <c r="B3549" s="382"/>
      <c r="C3549" s="383" t="str">
        <f>IFERROR(IF(LEN(B3549)&gt;0,IF(INDEX(TasksList!$C$6:$C$25,MATCH(LEFT(B3549,SEARCH(" - ",B3549)-1)*1,TasksList!$B$6:$B$25,0),1)=0,"",INDEX(TasksList!$C$6:$C$25,MATCH(LEFT(B3549,SEARCH(" - ",B3549)-1)*1,TasksList!$B$6:$B$25,0),1)),""),"Task not found!")</f>
        <v/>
      </c>
      <c r="D3549" s="385"/>
      <c r="E3549" s="149"/>
      <c r="F3549" s="149"/>
      <c r="G3549" s="150"/>
    </row>
    <row r="3550" spans="2:7" x14ac:dyDescent="0.25">
      <c r="B3550" s="382"/>
      <c r="C3550" s="383" t="str">
        <f>IFERROR(IF(LEN(B3550)&gt;0,IF(INDEX(TasksList!$C$6:$C$25,MATCH(LEFT(B3550,SEARCH(" - ",B3550)-1)*1,TasksList!$B$6:$B$25,0),1)=0,"",INDEX(TasksList!$C$6:$C$25,MATCH(LEFT(B3550,SEARCH(" - ",B3550)-1)*1,TasksList!$B$6:$B$25,0),1)),""),"Task not found!")</f>
        <v/>
      </c>
      <c r="D3550" s="385"/>
      <c r="E3550" s="149"/>
      <c r="F3550" s="149"/>
      <c r="G3550" s="150"/>
    </row>
    <row r="3551" spans="2:7" x14ac:dyDescent="0.25">
      <c r="B3551" s="382"/>
      <c r="C3551" s="383" t="str">
        <f>IFERROR(IF(LEN(B3551)&gt;0,IF(INDEX(TasksList!$C$6:$C$25,MATCH(LEFT(B3551,SEARCH(" - ",B3551)-1)*1,TasksList!$B$6:$B$25,0),1)=0,"",INDEX(TasksList!$C$6:$C$25,MATCH(LEFT(B3551,SEARCH(" - ",B3551)-1)*1,TasksList!$B$6:$B$25,0),1)),""),"Task not found!")</f>
        <v/>
      </c>
      <c r="D3551" s="385"/>
      <c r="E3551" s="149"/>
      <c r="F3551" s="149"/>
      <c r="G3551" s="150"/>
    </row>
    <row r="3552" spans="2:7" x14ac:dyDescent="0.25">
      <c r="B3552" s="382"/>
      <c r="C3552" s="383" t="str">
        <f>IFERROR(IF(LEN(B3552)&gt;0,IF(INDEX(TasksList!$C$6:$C$25,MATCH(LEFT(B3552,SEARCH(" - ",B3552)-1)*1,TasksList!$B$6:$B$25,0),1)=0,"",INDEX(TasksList!$C$6:$C$25,MATCH(LEFT(B3552,SEARCH(" - ",B3552)-1)*1,TasksList!$B$6:$B$25,0),1)),""),"Task not found!")</f>
        <v/>
      </c>
      <c r="D3552" s="385"/>
      <c r="E3552" s="149"/>
      <c r="F3552" s="149"/>
      <c r="G3552" s="150"/>
    </row>
    <row r="3553" spans="2:7" x14ac:dyDescent="0.25">
      <c r="B3553" s="382"/>
      <c r="C3553" s="383" t="str">
        <f>IFERROR(IF(LEN(B3553)&gt;0,IF(INDEX(TasksList!$C$6:$C$25,MATCH(LEFT(B3553,SEARCH(" - ",B3553)-1)*1,TasksList!$B$6:$B$25,0),1)=0,"",INDEX(TasksList!$C$6:$C$25,MATCH(LEFT(B3553,SEARCH(" - ",B3553)-1)*1,TasksList!$B$6:$B$25,0),1)),""),"Task not found!")</f>
        <v/>
      </c>
      <c r="D3553" s="385"/>
      <c r="E3553" s="149"/>
      <c r="F3553" s="149"/>
      <c r="G3553" s="150"/>
    </row>
    <row r="3554" spans="2:7" x14ac:dyDescent="0.25">
      <c r="B3554" s="382"/>
      <c r="C3554" s="383" t="str">
        <f>IFERROR(IF(LEN(B3554)&gt;0,IF(INDEX(TasksList!$C$6:$C$25,MATCH(LEFT(B3554,SEARCH(" - ",B3554)-1)*1,TasksList!$B$6:$B$25,0),1)=0,"",INDEX(TasksList!$C$6:$C$25,MATCH(LEFT(B3554,SEARCH(" - ",B3554)-1)*1,TasksList!$B$6:$B$25,0),1)),""),"Task not found!")</f>
        <v/>
      </c>
      <c r="D3554" s="385"/>
      <c r="E3554" s="149"/>
      <c r="F3554" s="149"/>
      <c r="G3554" s="150"/>
    </row>
    <row r="3555" spans="2:7" x14ac:dyDescent="0.25">
      <c r="B3555" s="382"/>
      <c r="C3555" s="383" t="str">
        <f>IFERROR(IF(LEN(B3555)&gt;0,IF(INDEX(TasksList!$C$6:$C$25,MATCH(LEFT(B3555,SEARCH(" - ",B3555)-1)*1,TasksList!$B$6:$B$25,0),1)=0,"",INDEX(TasksList!$C$6:$C$25,MATCH(LEFT(B3555,SEARCH(" - ",B3555)-1)*1,TasksList!$B$6:$B$25,0),1)),""),"Task not found!")</f>
        <v/>
      </c>
      <c r="D3555" s="385"/>
      <c r="E3555" s="149"/>
      <c r="F3555" s="149"/>
      <c r="G3555" s="150"/>
    </row>
    <row r="3556" spans="2:7" x14ac:dyDescent="0.25">
      <c r="B3556" s="382"/>
      <c r="C3556" s="383" t="str">
        <f>IFERROR(IF(LEN(B3556)&gt;0,IF(INDEX(TasksList!$C$6:$C$25,MATCH(LEFT(B3556,SEARCH(" - ",B3556)-1)*1,TasksList!$B$6:$B$25,0),1)=0,"",INDEX(TasksList!$C$6:$C$25,MATCH(LEFT(B3556,SEARCH(" - ",B3556)-1)*1,TasksList!$B$6:$B$25,0),1)),""),"Task not found!")</f>
        <v/>
      </c>
      <c r="D3556" s="385"/>
      <c r="E3556" s="149"/>
      <c r="F3556" s="149"/>
      <c r="G3556" s="150"/>
    </row>
    <row r="3557" spans="2:7" x14ac:dyDescent="0.25">
      <c r="B3557" s="382"/>
      <c r="C3557" s="383" t="str">
        <f>IFERROR(IF(LEN(B3557)&gt;0,IF(INDEX(TasksList!$C$6:$C$25,MATCH(LEFT(B3557,SEARCH(" - ",B3557)-1)*1,TasksList!$B$6:$B$25,0),1)=0,"",INDEX(TasksList!$C$6:$C$25,MATCH(LEFT(B3557,SEARCH(" - ",B3557)-1)*1,TasksList!$B$6:$B$25,0),1)),""),"Task not found!")</f>
        <v/>
      </c>
      <c r="D3557" s="385"/>
      <c r="E3557" s="149"/>
      <c r="F3557" s="149"/>
      <c r="G3557" s="150"/>
    </row>
    <row r="3558" spans="2:7" x14ac:dyDescent="0.25">
      <c r="B3558" s="382"/>
      <c r="C3558" s="383" t="str">
        <f>IFERROR(IF(LEN(B3558)&gt;0,IF(INDEX(TasksList!$C$6:$C$25,MATCH(LEFT(B3558,SEARCH(" - ",B3558)-1)*1,TasksList!$B$6:$B$25,0),1)=0,"",INDEX(TasksList!$C$6:$C$25,MATCH(LEFT(B3558,SEARCH(" - ",B3558)-1)*1,TasksList!$B$6:$B$25,0),1)),""),"Task not found!")</f>
        <v/>
      </c>
      <c r="D3558" s="385"/>
      <c r="E3558" s="149"/>
      <c r="F3558" s="149"/>
      <c r="G3558" s="150"/>
    </row>
    <row r="3559" spans="2:7" x14ac:dyDescent="0.25">
      <c r="B3559" s="382"/>
      <c r="C3559" s="383" t="str">
        <f>IFERROR(IF(LEN(B3559)&gt;0,IF(INDEX(TasksList!$C$6:$C$25,MATCH(LEFT(B3559,SEARCH(" - ",B3559)-1)*1,TasksList!$B$6:$B$25,0),1)=0,"",INDEX(TasksList!$C$6:$C$25,MATCH(LEFT(B3559,SEARCH(" - ",B3559)-1)*1,TasksList!$B$6:$B$25,0),1)),""),"Task not found!")</f>
        <v/>
      </c>
      <c r="D3559" s="385"/>
      <c r="E3559" s="149"/>
      <c r="F3559" s="149"/>
      <c r="G3559" s="150"/>
    </row>
    <row r="3560" spans="2:7" x14ac:dyDescent="0.25">
      <c r="B3560" s="382"/>
      <c r="C3560" s="383" t="str">
        <f>IFERROR(IF(LEN(B3560)&gt;0,IF(INDEX(TasksList!$C$6:$C$25,MATCH(LEFT(B3560,SEARCH(" - ",B3560)-1)*1,TasksList!$B$6:$B$25,0),1)=0,"",INDEX(TasksList!$C$6:$C$25,MATCH(LEFT(B3560,SEARCH(" - ",B3560)-1)*1,TasksList!$B$6:$B$25,0),1)),""),"Task not found!")</f>
        <v/>
      </c>
      <c r="D3560" s="385"/>
      <c r="E3560" s="149"/>
      <c r="F3560" s="149"/>
      <c r="G3560" s="150"/>
    </row>
    <row r="3561" spans="2:7" x14ac:dyDescent="0.25">
      <c r="B3561" s="382"/>
      <c r="C3561" s="383" t="str">
        <f>IFERROR(IF(LEN(B3561)&gt;0,IF(INDEX(TasksList!$C$6:$C$25,MATCH(LEFT(B3561,SEARCH(" - ",B3561)-1)*1,TasksList!$B$6:$B$25,0),1)=0,"",INDEX(TasksList!$C$6:$C$25,MATCH(LEFT(B3561,SEARCH(" - ",B3561)-1)*1,TasksList!$B$6:$B$25,0),1)),""),"Task not found!")</f>
        <v/>
      </c>
      <c r="D3561" s="385"/>
      <c r="E3561" s="149"/>
      <c r="F3561" s="149"/>
      <c r="G3561" s="150"/>
    </row>
    <row r="3562" spans="2:7" x14ac:dyDescent="0.25">
      <c r="B3562" s="382"/>
      <c r="C3562" s="383" t="str">
        <f>IFERROR(IF(LEN(B3562)&gt;0,IF(INDEX(TasksList!$C$6:$C$25,MATCH(LEFT(B3562,SEARCH(" - ",B3562)-1)*1,TasksList!$B$6:$B$25,0),1)=0,"",INDEX(TasksList!$C$6:$C$25,MATCH(LEFT(B3562,SEARCH(" - ",B3562)-1)*1,TasksList!$B$6:$B$25,0),1)),""),"Task not found!")</f>
        <v/>
      </c>
      <c r="D3562" s="385"/>
      <c r="E3562" s="149"/>
      <c r="F3562" s="149"/>
      <c r="G3562" s="150"/>
    </row>
    <row r="3563" spans="2:7" x14ac:dyDescent="0.25">
      <c r="B3563" s="382"/>
      <c r="C3563" s="383" t="str">
        <f>IFERROR(IF(LEN(B3563)&gt;0,IF(INDEX(TasksList!$C$6:$C$25,MATCH(LEFT(B3563,SEARCH(" - ",B3563)-1)*1,TasksList!$B$6:$B$25,0),1)=0,"",INDEX(TasksList!$C$6:$C$25,MATCH(LEFT(B3563,SEARCH(" - ",B3563)-1)*1,TasksList!$B$6:$B$25,0),1)),""),"Task not found!")</f>
        <v/>
      </c>
      <c r="D3563" s="385"/>
      <c r="E3563" s="149"/>
      <c r="F3563" s="149"/>
      <c r="G3563" s="150"/>
    </row>
    <row r="3564" spans="2:7" x14ac:dyDescent="0.25">
      <c r="B3564" s="382"/>
      <c r="C3564" s="383" t="str">
        <f>IFERROR(IF(LEN(B3564)&gt;0,IF(INDEX(TasksList!$C$6:$C$25,MATCH(LEFT(B3564,SEARCH(" - ",B3564)-1)*1,TasksList!$B$6:$B$25,0),1)=0,"",INDEX(TasksList!$C$6:$C$25,MATCH(LEFT(B3564,SEARCH(" - ",B3564)-1)*1,TasksList!$B$6:$B$25,0),1)),""),"Task not found!")</f>
        <v/>
      </c>
      <c r="D3564" s="385"/>
      <c r="E3564" s="149"/>
      <c r="F3564" s="149"/>
      <c r="G3564" s="150"/>
    </row>
    <row r="3565" spans="2:7" x14ac:dyDescent="0.25">
      <c r="B3565" s="382"/>
      <c r="C3565" s="383" t="str">
        <f>IFERROR(IF(LEN(B3565)&gt;0,IF(INDEX(TasksList!$C$6:$C$25,MATCH(LEFT(B3565,SEARCH(" - ",B3565)-1)*1,TasksList!$B$6:$B$25,0),1)=0,"",INDEX(TasksList!$C$6:$C$25,MATCH(LEFT(B3565,SEARCH(" - ",B3565)-1)*1,TasksList!$B$6:$B$25,0),1)),""),"Task not found!")</f>
        <v/>
      </c>
      <c r="D3565" s="385"/>
      <c r="E3565" s="149"/>
      <c r="F3565" s="149"/>
      <c r="G3565" s="150"/>
    </row>
    <row r="3566" spans="2:7" x14ac:dyDescent="0.25">
      <c r="B3566" s="382"/>
      <c r="C3566" s="383" t="str">
        <f>IFERROR(IF(LEN(B3566)&gt;0,IF(INDEX(TasksList!$C$6:$C$25,MATCH(LEFT(B3566,SEARCH(" - ",B3566)-1)*1,TasksList!$B$6:$B$25,0),1)=0,"",INDEX(TasksList!$C$6:$C$25,MATCH(LEFT(B3566,SEARCH(" - ",B3566)-1)*1,TasksList!$B$6:$B$25,0),1)),""),"Task not found!")</f>
        <v/>
      </c>
      <c r="D3566" s="385"/>
      <c r="E3566" s="149"/>
      <c r="F3566" s="149"/>
      <c r="G3566" s="150"/>
    </row>
    <row r="3567" spans="2:7" x14ac:dyDescent="0.25">
      <c r="B3567" s="382"/>
      <c r="C3567" s="383" t="str">
        <f>IFERROR(IF(LEN(B3567)&gt;0,IF(INDEX(TasksList!$C$6:$C$25,MATCH(LEFT(B3567,SEARCH(" - ",B3567)-1)*1,TasksList!$B$6:$B$25,0),1)=0,"",INDEX(TasksList!$C$6:$C$25,MATCH(LEFT(B3567,SEARCH(" - ",B3567)-1)*1,TasksList!$B$6:$B$25,0),1)),""),"Task not found!")</f>
        <v/>
      </c>
      <c r="D3567" s="385"/>
      <c r="E3567" s="149"/>
      <c r="F3567" s="149"/>
      <c r="G3567" s="150"/>
    </row>
    <row r="3568" spans="2:7" x14ac:dyDescent="0.25">
      <c r="B3568" s="382"/>
      <c r="C3568" s="383" t="str">
        <f>IFERROR(IF(LEN(B3568)&gt;0,IF(INDEX(TasksList!$C$6:$C$25,MATCH(LEFT(B3568,SEARCH(" - ",B3568)-1)*1,TasksList!$B$6:$B$25,0),1)=0,"",INDEX(TasksList!$C$6:$C$25,MATCH(LEFT(B3568,SEARCH(" - ",B3568)-1)*1,TasksList!$B$6:$B$25,0),1)),""),"Task not found!")</f>
        <v/>
      </c>
      <c r="D3568" s="385"/>
      <c r="E3568" s="149"/>
      <c r="F3568" s="149"/>
      <c r="G3568" s="150"/>
    </row>
    <row r="3569" spans="2:7" x14ac:dyDescent="0.25">
      <c r="B3569" s="382"/>
      <c r="C3569" s="383" t="str">
        <f>IFERROR(IF(LEN(B3569)&gt;0,IF(INDEX(TasksList!$C$6:$C$25,MATCH(LEFT(B3569,SEARCH(" - ",B3569)-1)*1,TasksList!$B$6:$B$25,0),1)=0,"",INDEX(TasksList!$C$6:$C$25,MATCH(LEFT(B3569,SEARCH(" - ",B3569)-1)*1,TasksList!$B$6:$B$25,0),1)),""),"Task not found!")</f>
        <v/>
      </c>
      <c r="D3569" s="385"/>
      <c r="E3569" s="149"/>
      <c r="F3569" s="149"/>
      <c r="G3569" s="150"/>
    </row>
    <row r="3570" spans="2:7" x14ac:dyDescent="0.25">
      <c r="B3570" s="382"/>
      <c r="C3570" s="383" t="str">
        <f>IFERROR(IF(LEN(B3570)&gt;0,IF(INDEX(TasksList!$C$6:$C$25,MATCH(LEFT(B3570,SEARCH(" - ",B3570)-1)*1,TasksList!$B$6:$B$25,0),1)=0,"",INDEX(TasksList!$C$6:$C$25,MATCH(LEFT(B3570,SEARCH(" - ",B3570)-1)*1,TasksList!$B$6:$B$25,0),1)),""),"Task not found!")</f>
        <v/>
      </c>
      <c r="D3570" s="385"/>
      <c r="E3570" s="149"/>
      <c r="F3570" s="149"/>
      <c r="G3570" s="150"/>
    </row>
    <row r="3571" spans="2:7" x14ac:dyDescent="0.25">
      <c r="B3571" s="382"/>
      <c r="C3571" s="383" t="str">
        <f>IFERROR(IF(LEN(B3571)&gt;0,IF(INDEX(TasksList!$C$6:$C$25,MATCH(LEFT(B3571,SEARCH(" - ",B3571)-1)*1,TasksList!$B$6:$B$25,0),1)=0,"",INDEX(TasksList!$C$6:$C$25,MATCH(LEFT(B3571,SEARCH(" - ",B3571)-1)*1,TasksList!$B$6:$B$25,0),1)),""),"Task not found!")</f>
        <v/>
      </c>
      <c r="D3571" s="385"/>
      <c r="E3571" s="149"/>
      <c r="F3571" s="149"/>
      <c r="G3571" s="150"/>
    </row>
    <row r="3572" spans="2:7" x14ac:dyDescent="0.25">
      <c r="B3572" s="382"/>
      <c r="C3572" s="383" t="str">
        <f>IFERROR(IF(LEN(B3572)&gt;0,IF(INDEX(TasksList!$C$6:$C$25,MATCH(LEFT(B3572,SEARCH(" - ",B3572)-1)*1,TasksList!$B$6:$B$25,0),1)=0,"",INDEX(TasksList!$C$6:$C$25,MATCH(LEFT(B3572,SEARCH(" - ",B3572)-1)*1,TasksList!$B$6:$B$25,0),1)),""),"Task not found!")</f>
        <v/>
      </c>
      <c r="D3572" s="385"/>
      <c r="E3572" s="149"/>
      <c r="F3572" s="149"/>
      <c r="G3572" s="150"/>
    </row>
    <row r="3573" spans="2:7" x14ac:dyDescent="0.25">
      <c r="B3573" s="382"/>
      <c r="C3573" s="383" t="str">
        <f>IFERROR(IF(LEN(B3573)&gt;0,IF(INDEX(TasksList!$C$6:$C$25,MATCH(LEFT(B3573,SEARCH(" - ",B3573)-1)*1,TasksList!$B$6:$B$25,0),1)=0,"",INDEX(TasksList!$C$6:$C$25,MATCH(LEFT(B3573,SEARCH(" - ",B3573)-1)*1,TasksList!$B$6:$B$25,0),1)),""),"Task not found!")</f>
        <v/>
      </c>
      <c r="D3573" s="385"/>
      <c r="E3573" s="149"/>
      <c r="F3573" s="149"/>
      <c r="G3573" s="150"/>
    </row>
    <row r="3574" spans="2:7" x14ac:dyDescent="0.25">
      <c r="B3574" s="382"/>
      <c r="C3574" s="383" t="str">
        <f>IFERROR(IF(LEN(B3574)&gt;0,IF(INDEX(TasksList!$C$6:$C$25,MATCH(LEFT(B3574,SEARCH(" - ",B3574)-1)*1,TasksList!$B$6:$B$25,0),1)=0,"",INDEX(TasksList!$C$6:$C$25,MATCH(LEFT(B3574,SEARCH(" - ",B3574)-1)*1,TasksList!$B$6:$B$25,0),1)),""),"Task not found!")</f>
        <v/>
      </c>
      <c r="D3574" s="385"/>
      <c r="E3574" s="149"/>
      <c r="F3574" s="149"/>
      <c r="G3574" s="150"/>
    </row>
    <row r="3575" spans="2:7" x14ac:dyDescent="0.25">
      <c r="B3575" s="382"/>
      <c r="C3575" s="383" t="str">
        <f>IFERROR(IF(LEN(B3575)&gt;0,IF(INDEX(TasksList!$C$6:$C$25,MATCH(LEFT(B3575,SEARCH(" - ",B3575)-1)*1,TasksList!$B$6:$B$25,0),1)=0,"",INDEX(TasksList!$C$6:$C$25,MATCH(LEFT(B3575,SEARCH(" - ",B3575)-1)*1,TasksList!$B$6:$B$25,0),1)),""),"Task not found!")</f>
        <v/>
      </c>
      <c r="D3575" s="385"/>
      <c r="E3575" s="149"/>
      <c r="F3575" s="149"/>
      <c r="G3575" s="150"/>
    </row>
    <row r="3576" spans="2:7" x14ac:dyDescent="0.25">
      <c r="B3576" s="382"/>
      <c r="C3576" s="383" t="str">
        <f>IFERROR(IF(LEN(B3576)&gt;0,IF(INDEX(TasksList!$C$6:$C$25,MATCH(LEFT(B3576,SEARCH(" - ",B3576)-1)*1,TasksList!$B$6:$B$25,0),1)=0,"",INDEX(TasksList!$C$6:$C$25,MATCH(LEFT(B3576,SEARCH(" - ",B3576)-1)*1,TasksList!$B$6:$B$25,0),1)),""),"Task not found!")</f>
        <v/>
      </c>
      <c r="D3576" s="385"/>
      <c r="E3576" s="149"/>
      <c r="F3576" s="149"/>
      <c r="G3576" s="150"/>
    </row>
    <row r="3577" spans="2:7" x14ac:dyDescent="0.25">
      <c r="B3577" s="382"/>
      <c r="C3577" s="383" t="str">
        <f>IFERROR(IF(LEN(B3577)&gt;0,IF(INDEX(TasksList!$C$6:$C$25,MATCH(LEFT(B3577,SEARCH(" - ",B3577)-1)*1,TasksList!$B$6:$B$25,0),1)=0,"",INDEX(TasksList!$C$6:$C$25,MATCH(LEFT(B3577,SEARCH(" - ",B3577)-1)*1,TasksList!$B$6:$B$25,0),1)),""),"Task not found!")</f>
        <v/>
      </c>
      <c r="D3577" s="385"/>
      <c r="E3577" s="149"/>
      <c r="F3577" s="149"/>
      <c r="G3577" s="150"/>
    </row>
    <row r="3578" spans="2:7" x14ac:dyDescent="0.25">
      <c r="B3578" s="382"/>
      <c r="C3578" s="383" t="str">
        <f>IFERROR(IF(LEN(B3578)&gt;0,IF(INDEX(TasksList!$C$6:$C$25,MATCH(LEFT(B3578,SEARCH(" - ",B3578)-1)*1,TasksList!$B$6:$B$25,0),1)=0,"",INDEX(TasksList!$C$6:$C$25,MATCH(LEFT(B3578,SEARCH(" - ",B3578)-1)*1,TasksList!$B$6:$B$25,0),1)),""),"Task not found!")</f>
        <v/>
      </c>
      <c r="D3578" s="385"/>
      <c r="E3578" s="149"/>
      <c r="F3578" s="149"/>
      <c r="G3578" s="150"/>
    </row>
    <row r="3579" spans="2:7" x14ac:dyDescent="0.25">
      <c r="B3579" s="382"/>
      <c r="C3579" s="383" t="str">
        <f>IFERROR(IF(LEN(B3579)&gt;0,IF(INDEX(TasksList!$C$6:$C$25,MATCH(LEFT(B3579,SEARCH(" - ",B3579)-1)*1,TasksList!$B$6:$B$25,0),1)=0,"",INDEX(TasksList!$C$6:$C$25,MATCH(LEFT(B3579,SEARCH(" - ",B3579)-1)*1,TasksList!$B$6:$B$25,0),1)),""),"Task not found!")</f>
        <v/>
      </c>
      <c r="D3579" s="385"/>
      <c r="E3579" s="149"/>
      <c r="F3579" s="149"/>
      <c r="G3579" s="150"/>
    </row>
    <row r="3580" spans="2:7" x14ac:dyDescent="0.25">
      <c r="B3580" s="382"/>
      <c r="C3580" s="383" t="str">
        <f>IFERROR(IF(LEN(B3580)&gt;0,IF(INDEX(TasksList!$C$6:$C$25,MATCH(LEFT(B3580,SEARCH(" - ",B3580)-1)*1,TasksList!$B$6:$B$25,0),1)=0,"",INDEX(TasksList!$C$6:$C$25,MATCH(LEFT(B3580,SEARCH(" - ",B3580)-1)*1,TasksList!$B$6:$B$25,0),1)),""),"Task not found!")</f>
        <v/>
      </c>
      <c r="D3580" s="385"/>
      <c r="E3580" s="149"/>
      <c r="F3580" s="149"/>
      <c r="G3580" s="150"/>
    </row>
    <row r="3581" spans="2:7" x14ac:dyDescent="0.25">
      <c r="B3581" s="382"/>
      <c r="C3581" s="383" t="str">
        <f>IFERROR(IF(LEN(B3581)&gt;0,IF(INDEX(TasksList!$C$6:$C$25,MATCH(LEFT(B3581,SEARCH(" - ",B3581)-1)*1,TasksList!$B$6:$B$25,0),1)=0,"",INDEX(TasksList!$C$6:$C$25,MATCH(LEFT(B3581,SEARCH(" - ",B3581)-1)*1,TasksList!$B$6:$B$25,0),1)),""),"Task not found!")</f>
        <v/>
      </c>
      <c r="D3581" s="385"/>
      <c r="E3581" s="149"/>
      <c r="F3581" s="149"/>
      <c r="G3581" s="150"/>
    </row>
    <row r="3582" spans="2:7" x14ac:dyDescent="0.25">
      <c r="B3582" s="382"/>
      <c r="C3582" s="383" t="str">
        <f>IFERROR(IF(LEN(B3582)&gt;0,IF(INDEX(TasksList!$C$6:$C$25,MATCH(LEFT(B3582,SEARCH(" - ",B3582)-1)*1,TasksList!$B$6:$B$25,0),1)=0,"",INDEX(TasksList!$C$6:$C$25,MATCH(LEFT(B3582,SEARCH(" - ",B3582)-1)*1,TasksList!$B$6:$B$25,0),1)),""),"Task not found!")</f>
        <v/>
      </c>
      <c r="D3582" s="385"/>
      <c r="E3582" s="149"/>
      <c r="F3582" s="149"/>
      <c r="G3582" s="150"/>
    </row>
    <row r="3583" spans="2:7" x14ac:dyDescent="0.25">
      <c r="B3583" s="382"/>
      <c r="C3583" s="383" t="str">
        <f>IFERROR(IF(LEN(B3583)&gt;0,IF(INDEX(TasksList!$C$6:$C$25,MATCH(LEFT(B3583,SEARCH(" - ",B3583)-1)*1,TasksList!$B$6:$B$25,0),1)=0,"",INDEX(TasksList!$C$6:$C$25,MATCH(LEFT(B3583,SEARCH(" - ",B3583)-1)*1,TasksList!$B$6:$B$25,0),1)),""),"Task not found!")</f>
        <v/>
      </c>
      <c r="D3583" s="385"/>
      <c r="E3583" s="149"/>
      <c r="F3583" s="149"/>
      <c r="G3583" s="150"/>
    </row>
    <row r="3584" spans="2:7" x14ac:dyDescent="0.25">
      <c r="B3584" s="382"/>
      <c r="C3584" s="383" t="str">
        <f>IFERROR(IF(LEN(B3584)&gt;0,IF(INDEX(TasksList!$C$6:$C$25,MATCH(LEFT(B3584,SEARCH(" - ",B3584)-1)*1,TasksList!$B$6:$B$25,0),1)=0,"",INDEX(TasksList!$C$6:$C$25,MATCH(LEFT(B3584,SEARCH(" - ",B3584)-1)*1,TasksList!$B$6:$B$25,0),1)),""),"Task not found!")</f>
        <v/>
      </c>
      <c r="D3584" s="385"/>
      <c r="E3584" s="149"/>
      <c r="F3584" s="149"/>
      <c r="G3584" s="150"/>
    </row>
    <row r="3585" spans="2:7" x14ac:dyDescent="0.25">
      <c r="B3585" s="382"/>
      <c r="C3585" s="383" t="str">
        <f>IFERROR(IF(LEN(B3585)&gt;0,IF(INDEX(TasksList!$C$6:$C$25,MATCH(LEFT(B3585,SEARCH(" - ",B3585)-1)*1,TasksList!$B$6:$B$25,0),1)=0,"",INDEX(TasksList!$C$6:$C$25,MATCH(LEFT(B3585,SEARCH(" - ",B3585)-1)*1,TasksList!$B$6:$B$25,0),1)),""),"Task not found!")</f>
        <v/>
      </c>
      <c r="D3585" s="385"/>
      <c r="E3585" s="149"/>
      <c r="F3585" s="149"/>
      <c r="G3585" s="150"/>
    </row>
    <row r="3586" spans="2:7" x14ac:dyDescent="0.25">
      <c r="B3586" s="382"/>
      <c r="C3586" s="383" t="str">
        <f>IFERROR(IF(LEN(B3586)&gt;0,IF(INDEX(TasksList!$C$6:$C$25,MATCH(LEFT(B3586,SEARCH(" - ",B3586)-1)*1,TasksList!$B$6:$B$25,0),1)=0,"",INDEX(TasksList!$C$6:$C$25,MATCH(LEFT(B3586,SEARCH(" - ",B3586)-1)*1,TasksList!$B$6:$B$25,0),1)),""),"Task not found!")</f>
        <v/>
      </c>
      <c r="D3586" s="385"/>
      <c r="E3586" s="149"/>
      <c r="F3586" s="149"/>
      <c r="G3586" s="150"/>
    </row>
    <row r="3587" spans="2:7" x14ac:dyDescent="0.25">
      <c r="B3587" s="382"/>
      <c r="C3587" s="383" t="str">
        <f>IFERROR(IF(LEN(B3587)&gt;0,IF(INDEX(TasksList!$C$6:$C$25,MATCH(LEFT(B3587,SEARCH(" - ",B3587)-1)*1,TasksList!$B$6:$B$25,0),1)=0,"",INDEX(TasksList!$C$6:$C$25,MATCH(LEFT(B3587,SEARCH(" - ",B3587)-1)*1,TasksList!$B$6:$B$25,0),1)),""),"Task not found!")</f>
        <v/>
      </c>
      <c r="D3587" s="385"/>
      <c r="E3587" s="149"/>
      <c r="F3587" s="149"/>
      <c r="G3587" s="150"/>
    </row>
    <row r="3588" spans="2:7" x14ac:dyDescent="0.25">
      <c r="B3588" s="382"/>
      <c r="C3588" s="383" t="str">
        <f>IFERROR(IF(LEN(B3588)&gt;0,IF(INDEX(TasksList!$C$6:$C$25,MATCH(LEFT(B3588,SEARCH(" - ",B3588)-1)*1,TasksList!$B$6:$B$25,0),1)=0,"",INDEX(TasksList!$C$6:$C$25,MATCH(LEFT(B3588,SEARCH(" - ",B3588)-1)*1,TasksList!$B$6:$B$25,0),1)),""),"Task not found!")</f>
        <v/>
      </c>
      <c r="D3588" s="385"/>
      <c r="E3588" s="149"/>
      <c r="F3588" s="149"/>
      <c r="G3588" s="150"/>
    </row>
    <row r="3589" spans="2:7" x14ac:dyDescent="0.25">
      <c r="B3589" s="382"/>
      <c r="C3589" s="383" t="str">
        <f>IFERROR(IF(LEN(B3589)&gt;0,IF(INDEX(TasksList!$C$6:$C$25,MATCH(LEFT(B3589,SEARCH(" - ",B3589)-1)*1,TasksList!$B$6:$B$25,0),1)=0,"",INDEX(TasksList!$C$6:$C$25,MATCH(LEFT(B3589,SEARCH(" - ",B3589)-1)*1,TasksList!$B$6:$B$25,0),1)),""),"Task not found!")</f>
        <v/>
      </c>
      <c r="D3589" s="385"/>
      <c r="E3589" s="149"/>
      <c r="F3589" s="149"/>
      <c r="G3589" s="150"/>
    </row>
    <row r="3590" spans="2:7" x14ac:dyDescent="0.25">
      <c r="B3590" s="382"/>
      <c r="C3590" s="383" t="str">
        <f>IFERROR(IF(LEN(B3590)&gt;0,IF(INDEX(TasksList!$C$6:$C$25,MATCH(LEFT(B3590,SEARCH(" - ",B3590)-1)*1,TasksList!$B$6:$B$25,0),1)=0,"",INDEX(TasksList!$C$6:$C$25,MATCH(LEFT(B3590,SEARCH(" - ",B3590)-1)*1,TasksList!$B$6:$B$25,0),1)),""),"Task not found!")</f>
        <v/>
      </c>
      <c r="D3590" s="385"/>
      <c r="E3590" s="149"/>
      <c r="F3590" s="149"/>
      <c r="G3590" s="150"/>
    </row>
    <row r="3591" spans="2:7" x14ac:dyDescent="0.25">
      <c r="B3591" s="382"/>
      <c r="C3591" s="383" t="str">
        <f>IFERROR(IF(LEN(B3591)&gt;0,IF(INDEX(TasksList!$C$6:$C$25,MATCH(LEFT(B3591,SEARCH(" - ",B3591)-1)*1,TasksList!$B$6:$B$25,0),1)=0,"",INDEX(TasksList!$C$6:$C$25,MATCH(LEFT(B3591,SEARCH(" - ",B3591)-1)*1,TasksList!$B$6:$B$25,0),1)),""),"Task not found!")</f>
        <v/>
      </c>
      <c r="D3591" s="385"/>
      <c r="E3591" s="149"/>
      <c r="F3591" s="149"/>
      <c r="G3591" s="150"/>
    </row>
    <row r="3592" spans="2:7" x14ac:dyDescent="0.25">
      <c r="B3592" s="382"/>
      <c r="C3592" s="383" t="str">
        <f>IFERROR(IF(LEN(B3592)&gt;0,IF(INDEX(TasksList!$C$6:$C$25,MATCH(LEFT(B3592,SEARCH(" - ",B3592)-1)*1,TasksList!$B$6:$B$25,0),1)=0,"",INDEX(TasksList!$C$6:$C$25,MATCH(LEFT(B3592,SEARCH(" - ",B3592)-1)*1,TasksList!$B$6:$B$25,0),1)),""),"Task not found!")</f>
        <v/>
      </c>
      <c r="D3592" s="385"/>
      <c r="E3592" s="149"/>
      <c r="F3592" s="149"/>
      <c r="G3592" s="150"/>
    </row>
    <row r="3593" spans="2:7" x14ac:dyDescent="0.25">
      <c r="B3593" s="382"/>
      <c r="C3593" s="383" t="str">
        <f>IFERROR(IF(LEN(B3593)&gt;0,IF(INDEX(TasksList!$C$6:$C$25,MATCH(LEFT(B3593,SEARCH(" - ",B3593)-1)*1,TasksList!$B$6:$B$25,0),1)=0,"",INDEX(TasksList!$C$6:$C$25,MATCH(LEFT(B3593,SEARCH(" - ",B3593)-1)*1,TasksList!$B$6:$B$25,0),1)),""),"Task not found!")</f>
        <v/>
      </c>
      <c r="D3593" s="385"/>
      <c r="E3593" s="149"/>
      <c r="F3593" s="149"/>
      <c r="G3593" s="150"/>
    </row>
    <row r="3594" spans="2:7" x14ac:dyDescent="0.25">
      <c r="B3594" s="382"/>
      <c r="C3594" s="383" t="str">
        <f>IFERROR(IF(LEN(B3594)&gt;0,IF(INDEX(TasksList!$C$6:$C$25,MATCH(LEFT(B3594,SEARCH(" - ",B3594)-1)*1,TasksList!$B$6:$B$25,0),1)=0,"",INDEX(TasksList!$C$6:$C$25,MATCH(LEFT(B3594,SEARCH(" - ",B3594)-1)*1,TasksList!$B$6:$B$25,0),1)),""),"Task not found!")</f>
        <v/>
      </c>
      <c r="D3594" s="385"/>
      <c r="E3594" s="149"/>
      <c r="F3594" s="149"/>
      <c r="G3594" s="150"/>
    </row>
    <row r="3595" spans="2:7" x14ac:dyDescent="0.25">
      <c r="B3595" s="382"/>
      <c r="C3595" s="383" t="str">
        <f>IFERROR(IF(LEN(B3595)&gt;0,IF(INDEX(TasksList!$C$6:$C$25,MATCH(LEFT(B3595,SEARCH(" - ",B3595)-1)*1,TasksList!$B$6:$B$25,0),1)=0,"",INDEX(TasksList!$C$6:$C$25,MATCH(LEFT(B3595,SEARCH(" - ",B3595)-1)*1,TasksList!$B$6:$B$25,0),1)),""),"Task not found!")</f>
        <v/>
      </c>
      <c r="D3595" s="385"/>
      <c r="E3595" s="149"/>
      <c r="F3595" s="149"/>
      <c r="G3595" s="150"/>
    </row>
    <row r="3596" spans="2:7" x14ac:dyDescent="0.25">
      <c r="B3596" s="382"/>
      <c r="C3596" s="383" t="str">
        <f>IFERROR(IF(LEN(B3596)&gt;0,IF(INDEX(TasksList!$C$6:$C$25,MATCH(LEFT(B3596,SEARCH(" - ",B3596)-1)*1,TasksList!$B$6:$B$25,0),1)=0,"",INDEX(TasksList!$C$6:$C$25,MATCH(LEFT(B3596,SEARCH(" - ",B3596)-1)*1,TasksList!$B$6:$B$25,0),1)),""),"Task not found!")</f>
        <v/>
      </c>
      <c r="D3596" s="385"/>
      <c r="E3596" s="149"/>
      <c r="F3596" s="149"/>
      <c r="G3596" s="150"/>
    </row>
    <row r="3597" spans="2:7" x14ac:dyDescent="0.25">
      <c r="B3597" s="382"/>
      <c r="C3597" s="383" t="str">
        <f>IFERROR(IF(LEN(B3597)&gt;0,IF(INDEX(TasksList!$C$6:$C$25,MATCH(LEFT(B3597,SEARCH(" - ",B3597)-1)*1,TasksList!$B$6:$B$25,0),1)=0,"",INDEX(TasksList!$C$6:$C$25,MATCH(LEFT(B3597,SEARCH(" - ",B3597)-1)*1,TasksList!$B$6:$B$25,0),1)),""),"Task not found!")</f>
        <v/>
      </c>
      <c r="D3597" s="385"/>
      <c r="E3597" s="149"/>
      <c r="F3597" s="149"/>
      <c r="G3597" s="150"/>
    </row>
    <row r="3598" spans="2:7" x14ac:dyDescent="0.25">
      <c r="B3598" s="382"/>
      <c r="C3598" s="383" t="str">
        <f>IFERROR(IF(LEN(B3598)&gt;0,IF(INDEX(TasksList!$C$6:$C$25,MATCH(LEFT(B3598,SEARCH(" - ",B3598)-1)*1,TasksList!$B$6:$B$25,0),1)=0,"",INDEX(TasksList!$C$6:$C$25,MATCH(LEFT(B3598,SEARCH(" - ",B3598)-1)*1,TasksList!$B$6:$B$25,0),1)),""),"Task not found!")</f>
        <v/>
      </c>
      <c r="D3598" s="385"/>
      <c r="E3598" s="149"/>
      <c r="F3598" s="149"/>
      <c r="G3598" s="150"/>
    </row>
    <row r="3599" spans="2:7" x14ac:dyDescent="0.25">
      <c r="B3599" s="382"/>
      <c r="C3599" s="383" t="str">
        <f>IFERROR(IF(LEN(B3599)&gt;0,IF(INDEX(TasksList!$C$6:$C$25,MATCH(LEFT(B3599,SEARCH(" - ",B3599)-1)*1,TasksList!$B$6:$B$25,0),1)=0,"",INDEX(TasksList!$C$6:$C$25,MATCH(LEFT(B3599,SEARCH(" - ",B3599)-1)*1,TasksList!$B$6:$B$25,0),1)),""),"Task not found!")</f>
        <v/>
      </c>
      <c r="D3599" s="385"/>
      <c r="E3599" s="149"/>
      <c r="F3599" s="149"/>
      <c r="G3599" s="150"/>
    </row>
    <row r="3600" spans="2:7" x14ac:dyDescent="0.25">
      <c r="B3600" s="382"/>
      <c r="C3600" s="383" t="str">
        <f>IFERROR(IF(LEN(B3600)&gt;0,IF(INDEX(TasksList!$C$6:$C$25,MATCH(LEFT(B3600,SEARCH(" - ",B3600)-1)*1,TasksList!$B$6:$B$25,0),1)=0,"",INDEX(TasksList!$C$6:$C$25,MATCH(LEFT(B3600,SEARCH(" - ",B3600)-1)*1,TasksList!$B$6:$B$25,0),1)),""),"Task not found!")</f>
        <v/>
      </c>
      <c r="D3600" s="385"/>
      <c r="E3600" s="149"/>
      <c r="F3600" s="149"/>
      <c r="G3600" s="150"/>
    </row>
    <row r="3601" spans="2:7" x14ac:dyDescent="0.25">
      <c r="B3601" s="382"/>
      <c r="C3601" s="383" t="str">
        <f>IFERROR(IF(LEN(B3601)&gt;0,IF(INDEX(TasksList!$C$6:$C$25,MATCH(LEFT(B3601,SEARCH(" - ",B3601)-1)*1,TasksList!$B$6:$B$25,0),1)=0,"",INDEX(TasksList!$C$6:$C$25,MATCH(LEFT(B3601,SEARCH(" - ",B3601)-1)*1,TasksList!$B$6:$B$25,0),1)),""),"Task not found!")</f>
        <v/>
      </c>
      <c r="D3601" s="385"/>
      <c r="E3601" s="149"/>
      <c r="F3601" s="149"/>
      <c r="G3601" s="150"/>
    </row>
    <row r="3602" spans="2:7" x14ac:dyDescent="0.25">
      <c r="B3602" s="382"/>
      <c r="C3602" s="383" t="str">
        <f>IFERROR(IF(LEN(B3602)&gt;0,IF(INDEX(TasksList!$C$6:$C$25,MATCH(LEFT(B3602,SEARCH(" - ",B3602)-1)*1,TasksList!$B$6:$B$25,0),1)=0,"",INDEX(TasksList!$C$6:$C$25,MATCH(LEFT(B3602,SEARCH(" - ",B3602)-1)*1,TasksList!$B$6:$B$25,0),1)),""),"Task not found!")</f>
        <v/>
      </c>
      <c r="D3602" s="385"/>
      <c r="E3602" s="149"/>
      <c r="F3602" s="149"/>
      <c r="G3602" s="150"/>
    </row>
    <row r="3603" spans="2:7" x14ac:dyDescent="0.25">
      <c r="B3603" s="382"/>
      <c r="C3603" s="383" t="str">
        <f>IFERROR(IF(LEN(B3603)&gt;0,IF(INDEX(TasksList!$C$6:$C$25,MATCH(LEFT(B3603,SEARCH(" - ",B3603)-1)*1,TasksList!$B$6:$B$25,0),1)=0,"",INDEX(TasksList!$C$6:$C$25,MATCH(LEFT(B3603,SEARCH(" - ",B3603)-1)*1,TasksList!$B$6:$B$25,0),1)),""),"Task not found!")</f>
        <v/>
      </c>
      <c r="D3603" s="385"/>
      <c r="E3603" s="149"/>
      <c r="F3603" s="149"/>
      <c r="G3603" s="150"/>
    </row>
    <row r="3604" spans="2:7" x14ac:dyDescent="0.25">
      <c r="B3604" s="382"/>
      <c r="C3604" s="383" t="str">
        <f>IFERROR(IF(LEN(B3604)&gt;0,IF(INDEX(TasksList!$C$6:$C$25,MATCH(LEFT(B3604,SEARCH(" - ",B3604)-1)*1,TasksList!$B$6:$B$25,0),1)=0,"",INDEX(TasksList!$C$6:$C$25,MATCH(LEFT(B3604,SEARCH(" - ",B3604)-1)*1,TasksList!$B$6:$B$25,0),1)),""),"Task not found!")</f>
        <v/>
      </c>
      <c r="D3604" s="385"/>
      <c r="E3604" s="149"/>
      <c r="F3604" s="149"/>
      <c r="G3604" s="150"/>
    </row>
    <row r="3605" spans="2:7" x14ac:dyDescent="0.25">
      <c r="B3605" s="382"/>
      <c r="C3605" s="383" t="str">
        <f>IFERROR(IF(LEN(B3605)&gt;0,IF(INDEX(TasksList!$C$6:$C$25,MATCH(LEFT(B3605,SEARCH(" - ",B3605)-1)*1,TasksList!$B$6:$B$25,0),1)=0,"",INDEX(TasksList!$C$6:$C$25,MATCH(LEFT(B3605,SEARCH(" - ",B3605)-1)*1,TasksList!$B$6:$B$25,0),1)),""),"Task not found!")</f>
        <v/>
      </c>
      <c r="D3605" s="385"/>
      <c r="E3605" s="149"/>
      <c r="F3605" s="149"/>
      <c r="G3605" s="150"/>
    </row>
    <row r="3606" spans="2:7" x14ac:dyDescent="0.25">
      <c r="B3606" s="382"/>
      <c r="C3606" s="383" t="str">
        <f>IFERROR(IF(LEN(B3606)&gt;0,IF(INDEX(TasksList!$C$6:$C$25,MATCH(LEFT(B3606,SEARCH(" - ",B3606)-1)*1,TasksList!$B$6:$B$25,0),1)=0,"",INDEX(TasksList!$C$6:$C$25,MATCH(LEFT(B3606,SEARCH(" - ",B3606)-1)*1,TasksList!$B$6:$B$25,0),1)),""),"Task not found!")</f>
        <v/>
      </c>
      <c r="D3606" s="385"/>
      <c r="E3606" s="149"/>
      <c r="F3606" s="149"/>
      <c r="G3606" s="150"/>
    </row>
    <row r="3607" spans="2:7" x14ac:dyDescent="0.25">
      <c r="B3607" s="382"/>
      <c r="C3607" s="383" t="str">
        <f>IFERROR(IF(LEN(B3607)&gt;0,IF(INDEX(TasksList!$C$6:$C$25,MATCH(LEFT(B3607,SEARCH(" - ",B3607)-1)*1,TasksList!$B$6:$B$25,0),1)=0,"",INDEX(TasksList!$C$6:$C$25,MATCH(LEFT(B3607,SEARCH(" - ",B3607)-1)*1,TasksList!$B$6:$B$25,0),1)),""),"Task not found!")</f>
        <v/>
      </c>
      <c r="D3607" s="385"/>
      <c r="E3607" s="149"/>
      <c r="F3607" s="149"/>
      <c r="G3607" s="150"/>
    </row>
    <row r="3608" spans="2:7" x14ac:dyDescent="0.25">
      <c r="B3608" s="382"/>
      <c r="C3608" s="383" t="str">
        <f>IFERROR(IF(LEN(B3608)&gt;0,IF(INDEX(TasksList!$C$6:$C$25,MATCH(LEFT(B3608,SEARCH(" - ",B3608)-1)*1,TasksList!$B$6:$B$25,0),1)=0,"",INDEX(TasksList!$C$6:$C$25,MATCH(LEFT(B3608,SEARCH(" - ",B3608)-1)*1,TasksList!$B$6:$B$25,0),1)),""),"Task not found!")</f>
        <v/>
      </c>
      <c r="D3608" s="385"/>
      <c r="E3608" s="149"/>
      <c r="F3608" s="149"/>
      <c r="G3608" s="150"/>
    </row>
    <row r="3609" spans="2:7" x14ac:dyDescent="0.25">
      <c r="B3609" s="382"/>
      <c r="C3609" s="383" t="str">
        <f>IFERROR(IF(LEN(B3609)&gt;0,IF(INDEX(TasksList!$C$6:$C$25,MATCH(LEFT(B3609,SEARCH(" - ",B3609)-1)*1,TasksList!$B$6:$B$25,0),1)=0,"",INDEX(TasksList!$C$6:$C$25,MATCH(LEFT(B3609,SEARCH(" - ",B3609)-1)*1,TasksList!$B$6:$B$25,0),1)),""),"Task not found!")</f>
        <v/>
      </c>
      <c r="D3609" s="385"/>
      <c r="E3609" s="149"/>
      <c r="F3609" s="149"/>
      <c r="G3609" s="150"/>
    </row>
    <row r="3610" spans="2:7" x14ac:dyDescent="0.25">
      <c r="B3610" s="382"/>
      <c r="C3610" s="383" t="str">
        <f>IFERROR(IF(LEN(B3610)&gt;0,IF(INDEX(TasksList!$C$6:$C$25,MATCH(LEFT(B3610,SEARCH(" - ",B3610)-1)*1,TasksList!$B$6:$B$25,0),1)=0,"",INDEX(TasksList!$C$6:$C$25,MATCH(LEFT(B3610,SEARCH(" - ",B3610)-1)*1,TasksList!$B$6:$B$25,0),1)),""),"Task not found!")</f>
        <v/>
      </c>
      <c r="D3610" s="385"/>
      <c r="E3610" s="149"/>
      <c r="F3610" s="149"/>
      <c r="G3610" s="150"/>
    </row>
    <row r="3611" spans="2:7" x14ac:dyDescent="0.25">
      <c r="B3611" s="382"/>
      <c r="C3611" s="383" t="str">
        <f>IFERROR(IF(LEN(B3611)&gt;0,IF(INDEX(TasksList!$C$6:$C$25,MATCH(LEFT(B3611,SEARCH(" - ",B3611)-1)*1,TasksList!$B$6:$B$25,0),1)=0,"",INDEX(TasksList!$C$6:$C$25,MATCH(LEFT(B3611,SEARCH(" - ",B3611)-1)*1,TasksList!$B$6:$B$25,0),1)),""),"Task not found!")</f>
        <v/>
      </c>
      <c r="D3611" s="385"/>
      <c r="E3611" s="149"/>
      <c r="F3611" s="149"/>
      <c r="G3611" s="150"/>
    </row>
    <row r="3612" spans="2:7" x14ac:dyDescent="0.25">
      <c r="B3612" s="382"/>
      <c r="C3612" s="383" t="str">
        <f>IFERROR(IF(LEN(B3612)&gt;0,IF(INDEX(TasksList!$C$6:$C$25,MATCH(LEFT(B3612,SEARCH(" - ",B3612)-1)*1,TasksList!$B$6:$B$25,0),1)=0,"",INDEX(TasksList!$C$6:$C$25,MATCH(LEFT(B3612,SEARCH(" - ",B3612)-1)*1,TasksList!$B$6:$B$25,0),1)),""),"Task not found!")</f>
        <v/>
      </c>
      <c r="D3612" s="385"/>
      <c r="E3612" s="149"/>
      <c r="F3612" s="149"/>
      <c r="G3612" s="150"/>
    </row>
    <row r="3613" spans="2:7" x14ac:dyDescent="0.25">
      <c r="B3613" s="382"/>
      <c r="C3613" s="383" t="str">
        <f>IFERROR(IF(LEN(B3613)&gt;0,IF(INDEX(TasksList!$C$6:$C$25,MATCH(LEFT(B3613,SEARCH(" - ",B3613)-1)*1,TasksList!$B$6:$B$25,0),1)=0,"",INDEX(TasksList!$C$6:$C$25,MATCH(LEFT(B3613,SEARCH(" - ",B3613)-1)*1,TasksList!$B$6:$B$25,0),1)),""),"Task not found!")</f>
        <v/>
      </c>
      <c r="D3613" s="385"/>
      <c r="E3613" s="149"/>
      <c r="F3613" s="149"/>
      <c r="G3613" s="150"/>
    </row>
    <row r="3614" spans="2:7" x14ac:dyDescent="0.25">
      <c r="B3614" s="382"/>
      <c r="C3614" s="383" t="str">
        <f>IFERROR(IF(LEN(B3614)&gt;0,IF(INDEX(TasksList!$C$6:$C$25,MATCH(LEFT(B3614,SEARCH(" - ",B3614)-1)*1,TasksList!$B$6:$B$25,0),1)=0,"",INDEX(TasksList!$C$6:$C$25,MATCH(LEFT(B3614,SEARCH(" - ",B3614)-1)*1,TasksList!$B$6:$B$25,0),1)),""),"Task not found!")</f>
        <v/>
      </c>
      <c r="D3614" s="385"/>
      <c r="E3614" s="149"/>
      <c r="F3614" s="149"/>
      <c r="G3614" s="150"/>
    </row>
    <row r="3615" spans="2:7" x14ac:dyDescent="0.25">
      <c r="B3615" s="382"/>
      <c r="C3615" s="383" t="str">
        <f>IFERROR(IF(LEN(B3615)&gt;0,IF(INDEX(TasksList!$C$6:$C$25,MATCH(LEFT(B3615,SEARCH(" - ",B3615)-1)*1,TasksList!$B$6:$B$25,0),1)=0,"",INDEX(TasksList!$C$6:$C$25,MATCH(LEFT(B3615,SEARCH(" - ",B3615)-1)*1,TasksList!$B$6:$B$25,0),1)),""),"Task not found!")</f>
        <v/>
      </c>
      <c r="D3615" s="385"/>
      <c r="E3615" s="149"/>
      <c r="F3615" s="149"/>
      <c r="G3615" s="150"/>
    </row>
    <row r="3616" spans="2:7" x14ac:dyDescent="0.25">
      <c r="B3616" s="382"/>
      <c r="C3616" s="383" t="str">
        <f>IFERROR(IF(LEN(B3616)&gt;0,IF(INDEX(TasksList!$C$6:$C$25,MATCH(LEFT(B3616,SEARCH(" - ",B3616)-1)*1,TasksList!$B$6:$B$25,0),1)=0,"",INDEX(TasksList!$C$6:$C$25,MATCH(LEFT(B3616,SEARCH(" - ",B3616)-1)*1,TasksList!$B$6:$B$25,0),1)),""),"Task not found!")</f>
        <v/>
      </c>
      <c r="D3616" s="385"/>
      <c r="E3616" s="149"/>
      <c r="F3616" s="149"/>
      <c r="G3616" s="150"/>
    </row>
    <row r="3617" spans="2:7" x14ac:dyDescent="0.25">
      <c r="B3617" s="382"/>
      <c r="C3617" s="383" t="str">
        <f>IFERROR(IF(LEN(B3617)&gt;0,IF(INDEX(TasksList!$C$6:$C$25,MATCH(LEFT(B3617,SEARCH(" - ",B3617)-1)*1,TasksList!$B$6:$B$25,0),1)=0,"",INDEX(TasksList!$C$6:$C$25,MATCH(LEFT(B3617,SEARCH(" - ",B3617)-1)*1,TasksList!$B$6:$B$25,0),1)),""),"Task not found!")</f>
        <v/>
      </c>
      <c r="D3617" s="385"/>
      <c r="E3617" s="149"/>
      <c r="F3617" s="149"/>
      <c r="G3617" s="150"/>
    </row>
    <row r="3618" spans="2:7" x14ac:dyDescent="0.25">
      <c r="B3618" s="382"/>
      <c r="C3618" s="383" t="str">
        <f>IFERROR(IF(LEN(B3618)&gt;0,IF(INDEX(TasksList!$C$6:$C$25,MATCH(LEFT(B3618,SEARCH(" - ",B3618)-1)*1,TasksList!$B$6:$B$25,0),1)=0,"",INDEX(TasksList!$C$6:$C$25,MATCH(LEFT(B3618,SEARCH(" - ",B3618)-1)*1,TasksList!$B$6:$B$25,0),1)),""),"Task not found!")</f>
        <v/>
      </c>
      <c r="D3618" s="385"/>
      <c r="E3618" s="149"/>
      <c r="F3618" s="149"/>
      <c r="G3618" s="150"/>
    </row>
    <row r="3619" spans="2:7" x14ac:dyDescent="0.25">
      <c r="B3619" s="382"/>
      <c r="C3619" s="383" t="str">
        <f>IFERROR(IF(LEN(B3619)&gt;0,IF(INDEX(TasksList!$C$6:$C$25,MATCH(LEFT(B3619,SEARCH(" - ",B3619)-1)*1,TasksList!$B$6:$B$25,0),1)=0,"",INDEX(TasksList!$C$6:$C$25,MATCH(LEFT(B3619,SEARCH(" - ",B3619)-1)*1,TasksList!$B$6:$B$25,0),1)),""),"Task not found!")</f>
        <v/>
      </c>
      <c r="D3619" s="385"/>
      <c r="E3619" s="149"/>
      <c r="F3619" s="149"/>
      <c r="G3619" s="150"/>
    </row>
    <row r="3620" spans="2:7" x14ac:dyDescent="0.25">
      <c r="B3620" s="382"/>
      <c r="C3620" s="383" t="str">
        <f>IFERROR(IF(LEN(B3620)&gt;0,IF(INDEX(TasksList!$C$6:$C$25,MATCH(LEFT(B3620,SEARCH(" - ",B3620)-1)*1,TasksList!$B$6:$B$25,0),1)=0,"",INDEX(TasksList!$C$6:$C$25,MATCH(LEFT(B3620,SEARCH(" - ",B3620)-1)*1,TasksList!$B$6:$B$25,0),1)),""),"Task not found!")</f>
        <v/>
      </c>
      <c r="D3620" s="385"/>
      <c r="E3620" s="149"/>
      <c r="F3620" s="149"/>
      <c r="G3620" s="150"/>
    </row>
    <row r="3621" spans="2:7" x14ac:dyDescent="0.25">
      <c r="B3621" s="382"/>
      <c r="C3621" s="383" t="str">
        <f>IFERROR(IF(LEN(B3621)&gt;0,IF(INDEX(TasksList!$C$6:$C$25,MATCH(LEFT(B3621,SEARCH(" - ",B3621)-1)*1,TasksList!$B$6:$B$25,0),1)=0,"",INDEX(TasksList!$C$6:$C$25,MATCH(LEFT(B3621,SEARCH(" - ",B3621)-1)*1,TasksList!$B$6:$B$25,0),1)),""),"Task not found!")</f>
        <v/>
      </c>
      <c r="D3621" s="385"/>
      <c r="E3621" s="149"/>
      <c r="F3621" s="149"/>
      <c r="G3621" s="150"/>
    </row>
    <row r="3622" spans="2:7" x14ac:dyDescent="0.25">
      <c r="B3622" s="382"/>
      <c r="C3622" s="383" t="str">
        <f>IFERROR(IF(LEN(B3622)&gt;0,IF(INDEX(TasksList!$C$6:$C$25,MATCH(LEFT(B3622,SEARCH(" - ",B3622)-1)*1,TasksList!$B$6:$B$25,0),1)=0,"",INDEX(TasksList!$C$6:$C$25,MATCH(LEFT(B3622,SEARCH(" - ",B3622)-1)*1,TasksList!$B$6:$B$25,0),1)),""),"Task not found!")</f>
        <v/>
      </c>
      <c r="D3622" s="385"/>
      <c r="E3622" s="149"/>
      <c r="F3622" s="149"/>
      <c r="G3622" s="150"/>
    </row>
    <row r="3623" spans="2:7" x14ac:dyDescent="0.25">
      <c r="B3623" s="382"/>
      <c r="C3623" s="383" t="str">
        <f>IFERROR(IF(LEN(B3623)&gt;0,IF(INDEX(TasksList!$C$6:$C$25,MATCH(LEFT(B3623,SEARCH(" - ",B3623)-1)*1,TasksList!$B$6:$B$25,0),1)=0,"",INDEX(TasksList!$C$6:$C$25,MATCH(LEFT(B3623,SEARCH(" - ",B3623)-1)*1,TasksList!$B$6:$B$25,0),1)),""),"Task not found!")</f>
        <v/>
      </c>
      <c r="D3623" s="385"/>
      <c r="E3623" s="149"/>
      <c r="F3623" s="149"/>
      <c r="G3623" s="150"/>
    </row>
    <row r="3624" spans="2:7" x14ac:dyDescent="0.25">
      <c r="B3624" s="382"/>
      <c r="C3624" s="383" t="str">
        <f>IFERROR(IF(LEN(B3624)&gt;0,IF(INDEX(TasksList!$C$6:$C$25,MATCH(LEFT(B3624,SEARCH(" - ",B3624)-1)*1,TasksList!$B$6:$B$25,0),1)=0,"",INDEX(TasksList!$C$6:$C$25,MATCH(LEFT(B3624,SEARCH(" - ",B3624)-1)*1,TasksList!$B$6:$B$25,0),1)),""),"Task not found!")</f>
        <v/>
      </c>
      <c r="D3624" s="385"/>
      <c r="E3624" s="149"/>
      <c r="F3624" s="149"/>
      <c r="G3624" s="150"/>
    </row>
    <row r="3625" spans="2:7" x14ac:dyDescent="0.25">
      <c r="B3625" s="382"/>
      <c r="C3625" s="383" t="str">
        <f>IFERROR(IF(LEN(B3625)&gt;0,IF(INDEX(TasksList!$C$6:$C$25,MATCH(LEFT(B3625,SEARCH(" - ",B3625)-1)*1,TasksList!$B$6:$B$25,0),1)=0,"",INDEX(TasksList!$C$6:$C$25,MATCH(LEFT(B3625,SEARCH(" - ",B3625)-1)*1,TasksList!$B$6:$B$25,0),1)),""),"Task not found!")</f>
        <v/>
      </c>
      <c r="D3625" s="385"/>
      <c r="E3625" s="149"/>
      <c r="F3625" s="149"/>
      <c r="G3625" s="150"/>
    </row>
    <row r="3626" spans="2:7" x14ac:dyDescent="0.25">
      <c r="B3626" s="382"/>
      <c r="C3626" s="383" t="str">
        <f>IFERROR(IF(LEN(B3626)&gt;0,IF(INDEX(TasksList!$C$6:$C$25,MATCH(LEFT(B3626,SEARCH(" - ",B3626)-1)*1,TasksList!$B$6:$B$25,0),1)=0,"",INDEX(TasksList!$C$6:$C$25,MATCH(LEFT(B3626,SEARCH(" - ",B3626)-1)*1,TasksList!$B$6:$B$25,0),1)),""),"Task not found!")</f>
        <v/>
      </c>
      <c r="D3626" s="385"/>
      <c r="E3626" s="149"/>
      <c r="F3626" s="149"/>
      <c r="G3626" s="150"/>
    </row>
    <row r="3627" spans="2:7" x14ac:dyDescent="0.25">
      <c r="B3627" s="382"/>
      <c r="C3627" s="383" t="str">
        <f>IFERROR(IF(LEN(B3627)&gt;0,IF(INDEX(TasksList!$C$6:$C$25,MATCH(LEFT(B3627,SEARCH(" - ",B3627)-1)*1,TasksList!$B$6:$B$25,0),1)=0,"",INDEX(TasksList!$C$6:$C$25,MATCH(LEFT(B3627,SEARCH(" - ",B3627)-1)*1,TasksList!$B$6:$B$25,0),1)),""),"Task not found!")</f>
        <v/>
      </c>
      <c r="D3627" s="385"/>
      <c r="E3627" s="149"/>
      <c r="F3627" s="149"/>
      <c r="G3627" s="150"/>
    </row>
    <row r="3628" spans="2:7" x14ac:dyDescent="0.25">
      <c r="B3628" s="382"/>
      <c r="C3628" s="383" t="str">
        <f>IFERROR(IF(LEN(B3628)&gt;0,IF(INDEX(TasksList!$C$6:$C$25,MATCH(LEFT(B3628,SEARCH(" - ",B3628)-1)*1,TasksList!$B$6:$B$25,0),1)=0,"",INDEX(TasksList!$C$6:$C$25,MATCH(LEFT(B3628,SEARCH(" - ",B3628)-1)*1,TasksList!$B$6:$B$25,0),1)),""),"Task not found!")</f>
        <v/>
      </c>
      <c r="D3628" s="385"/>
      <c r="E3628" s="149"/>
      <c r="F3628" s="149"/>
      <c r="G3628" s="150"/>
    </row>
    <row r="3629" spans="2:7" x14ac:dyDescent="0.25">
      <c r="B3629" s="382"/>
      <c r="C3629" s="383" t="str">
        <f>IFERROR(IF(LEN(B3629)&gt;0,IF(INDEX(TasksList!$C$6:$C$25,MATCH(LEFT(B3629,SEARCH(" - ",B3629)-1)*1,TasksList!$B$6:$B$25,0),1)=0,"",INDEX(TasksList!$C$6:$C$25,MATCH(LEFT(B3629,SEARCH(" - ",B3629)-1)*1,TasksList!$B$6:$B$25,0),1)),""),"Task not found!")</f>
        <v/>
      </c>
      <c r="D3629" s="385"/>
      <c r="E3629" s="149"/>
      <c r="F3629" s="149"/>
      <c r="G3629" s="150"/>
    </row>
    <row r="3630" spans="2:7" x14ac:dyDescent="0.25">
      <c r="B3630" s="382"/>
      <c r="C3630" s="383" t="str">
        <f>IFERROR(IF(LEN(B3630)&gt;0,IF(INDEX(TasksList!$C$6:$C$25,MATCH(LEFT(B3630,SEARCH(" - ",B3630)-1)*1,TasksList!$B$6:$B$25,0),1)=0,"",INDEX(TasksList!$C$6:$C$25,MATCH(LEFT(B3630,SEARCH(" - ",B3630)-1)*1,TasksList!$B$6:$B$25,0),1)),""),"Task not found!")</f>
        <v/>
      </c>
      <c r="D3630" s="385"/>
      <c r="E3630" s="149"/>
      <c r="F3630" s="149"/>
      <c r="G3630" s="150"/>
    </row>
    <row r="3631" spans="2:7" x14ac:dyDescent="0.25">
      <c r="B3631" s="382"/>
      <c r="C3631" s="383" t="str">
        <f>IFERROR(IF(LEN(B3631)&gt;0,IF(INDEX(TasksList!$C$6:$C$25,MATCH(LEFT(B3631,SEARCH(" - ",B3631)-1)*1,TasksList!$B$6:$B$25,0),1)=0,"",INDEX(TasksList!$C$6:$C$25,MATCH(LEFT(B3631,SEARCH(" - ",B3631)-1)*1,TasksList!$B$6:$B$25,0),1)),""),"Task not found!")</f>
        <v/>
      </c>
      <c r="D3631" s="385"/>
      <c r="E3631" s="149"/>
      <c r="F3631" s="149"/>
      <c r="G3631" s="150"/>
    </row>
    <row r="3632" spans="2:7" x14ac:dyDescent="0.25">
      <c r="B3632" s="382"/>
      <c r="C3632" s="383" t="str">
        <f>IFERROR(IF(LEN(B3632)&gt;0,IF(INDEX(TasksList!$C$6:$C$25,MATCH(LEFT(B3632,SEARCH(" - ",B3632)-1)*1,TasksList!$B$6:$B$25,0),1)=0,"",INDEX(TasksList!$C$6:$C$25,MATCH(LEFT(B3632,SEARCH(" - ",B3632)-1)*1,TasksList!$B$6:$B$25,0),1)),""),"Task not found!")</f>
        <v/>
      </c>
      <c r="D3632" s="385"/>
      <c r="E3632" s="149"/>
      <c r="F3632" s="149"/>
      <c r="G3632" s="150"/>
    </row>
    <row r="3633" spans="2:7" x14ac:dyDescent="0.25">
      <c r="B3633" s="382"/>
      <c r="C3633" s="383" t="str">
        <f>IFERROR(IF(LEN(B3633)&gt;0,IF(INDEX(TasksList!$C$6:$C$25,MATCH(LEFT(B3633,SEARCH(" - ",B3633)-1)*1,TasksList!$B$6:$B$25,0),1)=0,"",INDEX(TasksList!$C$6:$C$25,MATCH(LEFT(B3633,SEARCH(" - ",B3633)-1)*1,TasksList!$B$6:$B$25,0),1)),""),"Task not found!")</f>
        <v/>
      </c>
      <c r="D3633" s="385"/>
      <c r="E3633" s="149"/>
      <c r="F3633" s="149"/>
      <c r="G3633" s="150"/>
    </row>
    <row r="3634" spans="2:7" x14ac:dyDescent="0.25">
      <c r="B3634" s="382"/>
      <c r="C3634" s="383" t="str">
        <f>IFERROR(IF(LEN(B3634)&gt;0,IF(INDEX(TasksList!$C$6:$C$25,MATCH(LEFT(B3634,SEARCH(" - ",B3634)-1)*1,TasksList!$B$6:$B$25,0),1)=0,"",INDEX(TasksList!$C$6:$C$25,MATCH(LEFT(B3634,SEARCH(" - ",B3634)-1)*1,TasksList!$B$6:$B$25,0),1)),""),"Task not found!")</f>
        <v/>
      </c>
      <c r="D3634" s="385"/>
      <c r="E3634" s="149"/>
      <c r="F3634" s="149"/>
      <c r="G3634" s="150"/>
    </row>
    <row r="3635" spans="2:7" x14ac:dyDescent="0.25">
      <c r="B3635" s="382"/>
      <c r="C3635" s="383" t="str">
        <f>IFERROR(IF(LEN(B3635)&gt;0,IF(INDEX(TasksList!$C$6:$C$25,MATCH(LEFT(B3635,SEARCH(" - ",B3635)-1)*1,TasksList!$B$6:$B$25,0),1)=0,"",INDEX(TasksList!$C$6:$C$25,MATCH(LEFT(B3635,SEARCH(" - ",B3635)-1)*1,TasksList!$B$6:$B$25,0),1)),""),"Task not found!")</f>
        <v/>
      </c>
      <c r="D3635" s="385"/>
      <c r="E3635" s="149"/>
      <c r="F3635" s="149"/>
      <c r="G3635" s="150"/>
    </row>
    <row r="3636" spans="2:7" x14ac:dyDescent="0.25">
      <c r="B3636" s="382"/>
      <c r="C3636" s="383" t="str">
        <f>IFERROR(IF(LEN(B3636)&gt;0,IF(INDEX(TasksList!$C$6:$C$25,MATCH(LEFT(B3636,SEARCH(" - ",B3636)-1)*1,TasksList!$B$6:$B$25,0),1)=0,"",INDEX(TasksList!$C$6:$C$25,MATCH(LEFT(B3636,SEARCH(" - ",B3636)-1)*1,TasksList!$B$6:$B$25,0),1)),""),"Task not found!")</f>
        <v/>
      </c>
      <c r="D3636" s="385"/>
      <c r="E3636" s="149"/>
      <c r="F3636" s="149"/>
      <c r="G3636" s="150"/>
    </row>
    <row r="3637" spans="2:7" x14ac:dyDescent="0.25">
      <c r="B3637" s="382"/>
      <c r="C3637" s="383" t="str">
        <f>IFERROR(IF(LEN(B3637)&gt;0,IF(INDEX(TasksList!$C$6:$C$25,MATCH(LEFT(B3637,SEARCH(" - ",B3637)-1)*1,TasksList!$B$6:$B$25,0),1)=0,"",INDEX(TasksList!$C$6:$C$25,MATCH(LEFT(B3637,SEARCH(" - ",B3637)-1)*1,TasksList!$B$6:$B$25,0),1)),""),"Task not found!")</f>
        <v/>
      </c>
      <c r="D3637" s="385"/>
      <c r="E3637" s="149"/>
      <c r="F3637" s="149"/>
      <c r="G3637" s="150"/>
    </row>
    <row r="3638" spans="2:7" x14ac:dyDescent="0.25">
      <c r="B3638" s="382"/>
      <c r="C3638" s="383" t="str">
        <f>IFERROR(IF(LEN(B3638)&gt;0,IF(INDEX(TasksList!$C$6:$C$25,MATCH(LEFT(B3638,SEARCH(" - ",B3638)-1)*1,TasksList!$B$6:$B$25,0),1)=0,"",INDEX(TasksList!$C$6:$C$25,MATCH(LEFT(B3638,SEARCH(" - ",B3638)-1)*1,TasksList!$B$6:$B$25,0),1)),""),"Task not found!")</f>
        <v/>
      </c>
      <c r="D3638" s="385"/>
      <c r="E3638" s="149"/>
      <c r="F3638" s="149"/>
      <c r="G3638" s="150"/>
    </row>
    <row r="3639" spans="2:7" x14ac:dyDescent="0.25">
      <c r="B3639" s="382"/>
      <c r="C3639" s="383" t="str">
        <f>IFERROR(IF(LEN(B3639)&gt;0,IF(INDEX(TasksList!$C$6:$C$25,MATCH(LEFT(B3639,SEARCH(" - ",B3639)-1)*1,TasksList!$B$6:$B$25,0),1)=0,"",INDEX(TasksList!$C$6:$C$25,MATCH(LEFT(B3639,SEARCH(" - ",B3639)-1)*1,TasksList!$B$6:$B$25,0),1)),""),"Task not found!")</f>
        <v/>
      </c>
      <c r="D3639" s="385"/>
      <c r="E3639" s="149"/>
      <c r="F3639" s="149"/>
      <c r="G3639" s="150"/>
    </row>
    <row r="3640" spans="2:7" x14ac:dyDescent="0.25">
      <c r="B3640" s="382"/>
      <c r="C3640" s="383" t="str">
        <f>IFERROR(IF(LEN(B3640)&gt;0,IF(INDEX(TasksList!$C$6:$C$25,MATCH(LEFT(B3640,SEARCH(" - ",B3640)-1)*1,TasksList!$B$6:$B$25,0),1)=0,"",INDEX(TasksList!$C$6:$C$25,MATCH(LEFT(B3640,SEARCH(" - ",B3640)-1)*1,TasksList!$B$6:$B$25,0),1)),""),"Task not found!")</f>
        <v/>
      </c>
      <c r="D3640" s="385"/>
      <c r="E3640" s="149"/>
      <c r="F3640" s="149"/>
      <c r="G3640" s="150"/>
    </row>
    <row r="3641" spans="2:7" x14ac:dyDescent="0.25">
      <c r="B3641" s="382"/>
      <c r="C3641" s="383" t="str">
        <f>IFERROR(IF(LEN(B3641)&gt;0,IF(INDEX(TasksList!$C$6:$C$25,MATCH(LEFT(B3641,SEARCH(" - ",B3641)-1)*1,TasksList!$B$6:$B$25,0),1)=0,"",INDEX(TasksList!$C$6:$C$25,MATCH(LEFT(B3641,SEARCH(" - ",B3641)-1)*1,TasksList!$B$6:$B$25,0),1)),""),"Task not found!")</f>
        <v/>
      </c>
      <c r="D3641" s="385"/>
      <c r="E3641" s="149"/>
      <c r="F3641" s="149"/>
      <c r="G3641" s="150"/>
    </row>
    <row r="3642" spans="2:7" x14ac:dyDescent="0.25">
      <c r="B3642" s="382"/>
      <c r="C3642" s="383" t="str">
        <f>IFERROR(IF(LEN(B3642)&gt;0,IF(INDEX(TasksList!$C$6:$C$25,MATCH(LEFT(B3642,SEARCH(" - ",B3642)-1)*1,TasksList!$B$6:$B$25,0),1)=0,"",INDEX(TasksList!$C$6:$C$25,MATCH(LEFT(B3642,SEARCH(" - ",B3642)-1)*1,TasksList!$B$6:$B$25,0),1)),""),"Task not found!")</f>
        <v/>
      </c>
      <c r="D3642" s="385"/>
      <c r="E3642" s="149"/>
      <c r="F3642" s="149"/>
      <c r="G3642" s="150"/>
    </row>
    <row r="3643" spans="2:7" x14ac:dyDescent="0.25">
      <c r="B3643" s="382"/>
      <c r="C3643" s="383" t="str">
        <f>IFERROR(IF(LEN(B3643)&gt;0,IF(INDEX(TasksList!$C$6:$C$25,MATCH(LEFT(B3643,SEARCH(" - ",B3643)-1)*1,TasksList!$B$6:$B$25,0),1)=0,"",INDEX(TasksList!$C$6:$C$25,MATCH(LEFT(B3643,SEARCH(" - ",B3643)-1)*1,TasksList!$B$6:$B$25,0),1)),""),"Task not found!")</f>
        <v/>
      </c>
      <c r="D3643" s="385"/>
      <c r="E3643" s="149"/>
      <c r="F3643" s="149"/>
      <c r="G3643" s="150"/>
    </row>
    <row r="3644" spans="2:7" x14ac:dyDescent="0.25">
      <c r="B3644" s="382"/>
      <c r="C3644" s="383" t="str">
        <f>IFERROR(IF(LEN(B3644)&gt;0,IF(INDEX(TasksList!$C$6:$C$25,MATCH(LEFT(B3644,SEARCH(" - ",B3644)-1)*1,TasksList!$B$6:$B$25,0),1)=0,"",INDEX(TasksList!$C$6:$C$25,MATCH(LEFT(B3644,SEARCH(" - ",B3644)-1)*1,TasksList!$B$6:$B$25,0),1)),""),"Task not found!")</f>
        <v/>
      </c>
      <c r="D3644" s="385"/>
      <c r="E3644" s="149"/>
      <c r="F3644" s="149"/>
      <c r="G3644" s="150"/>
    </row>
    <row r="3645" spans="2:7" x14ac:dyDescent="0.25">
      <c r="B3645" s="382"/>
      <c r="C3645" s="383" t="str">
        <f>IFERROR(IF(LEN(B3645)&gt;0,IF(INDEX(TasksList!$C$6:$C$25,MATCH(LEFT(B3645,SEARCH(" - ",B3645)-1)*1,TasksList!$B$6:$B$25,0),1)=0,"",INDEX(TasksList!$C$6:$C$25,MATCH(LEFT(B3645,SEARCH(" - ",B3645)-1)*1,TasksList!$B$6:$B$25,0),1)),""),"Task not found!")</f>
        <v/>
      </c>
      <c r="D3645" s="385"/>
      <c r="E3645" s="149"/>
      <c r="F3645" s="149"/>
      <c r="G3645" s="150"/>
    </row>
    <row r="3646" spans="2:7" x14ac:dyDescent="0.25">
      <c r="B3646" s="382"/>
      <c r="C3646" s="383" t="str">
        <f>IFERROR(IF(LEN(B3646)&gt;0,IF(INDEX(TasksList!$C$6:$C$25,MATCH(LEFT(B3646,SEARCH(" - ",B3646)-1)*1,TasksList!$B$6:$B$25,0),1)=0,"",INDEX(TasksList!$C$6:$C$25,MATCH(LEFT(B3646,SEARCH(" - ",B3646)-1)*1,TasksList!$B$6:$B$25,0),1)),""),"Task not found!")</f>
        <v/>
      </c>
      <c r="D3646" s="385"/>
      <c r="E3646" s="149"/>
      <c r="F3646" s="149"/>
      <c r="G3646" s="150"/>
    </row>
    <row r="3647" spans="2:7" x14ac:dyDescent="0.25">
      <c r="B3647" s="382"/>
      <c r="C3647" s="383" t="str">
        <f>IFERROR(IF(LEN(B3647)&gt;0,IF(INDEX(TasksList!$C$6:$C$25,MATCH(LEFT(B3647,SEARCH(" - ",B3647)-1)*1,TasksList!$B$6:$B$25,0),1)=0,"",INDEX(TasksList!$C$6:$C$25,MATCH(LEFT(B3647,SEARCH(" - ",B3647)-1)*1,TasksList!$B$6:$B$25,0),1)),""),"Task not found!")</f>
        <v/>
      </c>
      <c r="D3647" s="385"/>
      <c r="E3647" s="149"/>
      <c r="F3647" s="149"/>
      <c r="G3647" s="150"/>
    </row>
    <row r="3648" spans="2:7" x14ac:dyDescent="0.25">
      <c r="B3648" s="382"/>
      <c r="C3648" s="383" t="str">
        <f>IFERROR(IF(LEN(B3648)&gt;0,IF(INDEX(TasksList!$C$6:$C$25,MATCH(LEFT(B3648,SEARCH(" - ",B3648)-1)*1,TasksList!$B$6:$B$25,0),1)=0,"",INDEX(TasksList!$C$6:$C$25,MATCH(LEFT(B3648,SEARCH(" - ",B3648)-1)*1,TasksList!$B$6:$B$25,0),1)),""),"Task not found!")</f>
        <v/>
      </c>
      <c r="D3648" s="385"/>
      <c r="E3648" s="149"/>
      <c r="F3648" s="149"/>
      <c r="G3648" s="150"/>
    </row>
    <row r="3649" spans="2:7" x14ac:dyDescent="0.25">
      <c r="B3649" s="382"/>
      <c r="C3649" s="383" t="str">
        <f>IFERROR(IF(LEN(B3649)&gt;0,IF(INDEX(TasksList!$C$6:$C$25,MATCH(LEFT(B3649,SEARCH(" - ",B3649)-1)*1,TasksList!$B$6:$B$25,0),1)=0,"",INDEX(TasksList!$C$6:$C$25,MATCH(LEFT(B3649,SEARCH(" - ",B3649)-1)*1,TasksList!$B$6:$B$25,0),1)),""),"Task not found!")</f>
        <v/>
      </c>
      <c r="D3649" s="385"/>
      <c r="E3649" s="149"/>
      <c r="F3649" s="149"/>
      <c r="G3649" s="150"/>
    </row>
    <row r="3650" spans="2:7" x14ac:dyDescent="0.25">
      <c r="B3650" s="382"/>
      <c r="C3650" s="383" t="str">
        <f>IFERROR(IF(LEN(B3650)&gt;0,IF(INDEX(TasksList!$C$6:$C$25,MATCH(LEFT(B3650,SEARCH(" - ",B3650)-1)*1,TasksList!$B$6:$B$25,0),1)=0,"",INDEX(TasksList!$C$6:$C$25,MATCH(LEFT(B3650,SEARCH(" - ",B3650)-1)*1,TasksList!$B$6:$B$25,0),1)),""),"Task not found!")</f>
        <v/>
      </c>
      <c r="D3650" s="385"/>
      <c r="E3650" s="149"/>
      <c r="F3650" s="149"/>
      <c r="G3650" s="150"/>
    </row>
    <row r="3651" spans="2:7" x14ac:dyDescent="0.25">
      <c r="B3651" s="382"/>
      <c r="C3651" s="383" t="str">
        <f>IFERROR(IF(LEN(B3651)&gt;0,IF(INDEX(TasksList!$C$6:$C$25,MATCH(LEFT(B3651,SEARCH(" - ",B3651)-1)*1,TasksList!$B$6:$B$25,0),1)=0,"",INDEX(TasksList!$C$6:$C$25,MATCH(LEFT(B3651,SEARCH(" - ",B3651)-1)*1,TasksList!$B$6:$B$25,0),1)),""),"Task not found!")</f>
        <v/>
      </c>
      <c r="D3651" s="385"/>
      <c r="E3651" s="149"/>
      <c r="F3651" s="149"/>
      <c r="G3651" s="150"/>
    </row>
    <row r="3652" spans="2:7" x14ac:dyDescent="0.25">
      <c r="B3652" s="382"/>
      <c r="C3652" s="383" t="str">
        <f>IFERROR(IF(LEN(B3652)&gt;0,IF(INDEX(TasksList!$C$6:$C$25,MATCH(LEFT(B3652,SEARCH(" - ",B3652)-1)*1,TasksList!$B$6:$B$25,0),1)=0,"",INDEX(TasksList!$C$6:$C$25,MATCH(LEFT(B3652,SEARCH(" - ",B3652)-1)*1,TasksList!$B$6:$B$25,0),1)),""),"Task not found!")</f>
        <v/>
      </c>
      <c r="D3652" s="385"/>
      <c r="E3652" s="149"/>
      <c r="F3652" s="149"/>
      <c r="G3652" s="150"/>
    </row>
    <row r="3653" spans="2:7" x14ac:dyDescent="0.25">
      <c r="B3653" s="382"/>
      <c r="C3653" s="383" t="str">
        <f>IFERROR(IF(LEN(B3653)&gt;0,IF(INDEX(TasksList!$C$6:$C$25,MATCH(LEFT(B3653,SEARCH(" - ",B3653)-1)*1,TasksList!$B$6:$B$25,0),1)=0,"",INDEX(TasksList!$C$6:$C$25,MATCH(LEFT(B3653,SEARCH(" - ",B3653)-1)*1,TasksList!$B$6:$B$25,0),1)),""),"Task not found!")</f>
        <v/>
      </c>
      <c r="D3653" s="385"/>
      <c r="E3653" s="149"/>
      <c r="F3653" s="149"/>
      <c r="G3653" s="150"/>
    </row>
    <row r="3654" spans="2:7" x14ac:dyDescent="0.25">
      <c r="B3654" s="382"/>
      <c r="C3654" s="383" t="str">
        <f>IFERROR(IF(LEN(B3654)&gt;0,IF(INDEX(TasksList!$C$6:$C$25,MATCH(LEFT(B3654,SEARCH(" - ",B3654)-1)*1,TasksList!$B$6:$B$25,0),1)=0,"",INDEX(TasksList!$C$6:$C$25,MATCH(LEFT(B3654,SEARCH(" - ",B3654)-1)*1,TasksList!$B$6:$B$25,0),1)),""),"Task not found!")</f>
        <v/>
      </c>
      <c r="D3654" s="385"/>
      <c r="E3654" s="149"/>
      <c r="F3654" s="149"/>
      <c r="G3654" s="150"/>
    </row>
    <row r="3655" spans="2:7" x14ac:dyDescent="0.25">
      <c r="B3655" s="382"/>
      <c r="C3655" s="383" t="str">
        <f>IFERROR(IF(LEN(B3655)&gt;0,IF(INDEX(TasksList!$C$6:$C$25,MATCH(LEFT(B3655,SEARCH(" - ",B3655)-1)*1,TasksList!$B$6:$B$25,0),1)=0,"",INDEX(TasksList!$C$6:$C$25,MATCH(LEFT(B3655,SEARCH(" - ",B3655)-1)*1,TasksList!$B$6:$B$25,0),1)),""),"Task not found!")</f>
        <v/>
      </c>
      <c r="D3655" s="385"/>
      <c r="E3655" s="149"/>
      <c r="F3655" s="149"/>
      <c r="G3655" s="150"/>
    </row>
    <row r="3656" spans="2:7" x14ac:dyDescent="0.25">
      <c r="B3656" s="382"/>
      <c r="C3656" s="383" t="str">
        <f>IFERROR(IF(LEN(B3656)&gt;0,IF(INDEX(TasksList!$C$6:$C$25,MATCH(LEFT(B3656,SEARCH(" - ",B3656)-1)*1,TasksList!$B$6:$B$25,0),1)=0,"",INDEX(TasksList!$C$6:$C$25,MATCH(LEFT(B3656,SEARCH(" - ",B3656)-1)*1,TasksList!$B$6:$B$25,0),1)),""),"Task not found!")</f>
        <v/>
      </c>
      <c r="D3656" s="385"/>
      <c r="E3656" s="149"/>
      <c r="F3656" s="149"/>
      <c r="G3656" s="150"/>
    </row>
    <row r="3657" spans="2:7" x14ac:dyDescent="0.25">
      <c r="B3657" s="382"/>
      <c r="C3657" s="383" t="str">
        <f>IFERROR(IF(LEN(B3657)&gt;0,IF(INDEX(TasksList!$C$6:$C$25,MATCH(LEFT(B3657,SEARCH(" - ",B3657)-1)*1,TasksList!$B$6:$B$25,0),1)=0,"",INDEX(TasksList!$C$6:$C$25,MATCH(LEFT(B3657,SEARCH(" - ",B3657)-1)*1,TasksList!$B$6:$B$25,0),1)),""),"Task not found!")</f>
        <v/>
      </c>
      <c r="D3657" s="385"/>
      <c r="E3657" s="149"/>
      <c r="F3657" s="149"/>
      <c r="G3657" s="150"/>
    </row>
    <row r="3658" spans="2:7" x14ac:dyDescent="0.25">
      <c r="B3658" s="382"/>
      <c r="C3658" s="383" t="str">
        <f>IFERROR(IF(LEN(B3658)&gt;0,IF(INDEX(TasksList!$C$6:$C$25,MATCH(LEFT(B3658,SEARCH(" - ",B3658)-1)*1,TasksList!$B$6:$B$25,0),1)=0,"",INDEX(TasksList!$C$6:$C$25,MATCH(LEFT(B3658,SEARCH(" - ",B3658)-1)*1,TasksList!$B$6:$B$25,0),1)),""),"Task not found!")</f>
        <v/>
      </c>
      <c r="D3658" s="385"/>
      <c r="E3658" s="149"/>
      <c r="F3658" s="149"/>
      <c r="G3658" s="150"/>
    </row>
    <row r="3659" spans="2:7" x14ac:dyDescent="0.25">
      <c r="B3659" s="382"/>
      <c r="C3659" s="383" t="str">
        <f>IFERROR(IF(LEN(B3659)&gt;0,IF(INDEX(TasksList!$C$6:$C$25,MATCH(LEFT(B3659,SEARCH(" - ",B3659)-1)*1,TasksList!$B$6:$B$25,0),1)=0,"",INDEX(TasksList!$C$6:$C$25,MATCH(LEFT(B3659,SEARCH(" - ",B3659)-1)*1,TasksList!$B$6:$B$25,0),1)),""),"Task not found!")</f>
        <v/>
      </c>
      <c r="D3659" s="385"/>
      <c r="E3659" s="149"/>
      <c r="F3659" s="149"/>
      <c r="G3659" s="150"/>
    </row>
    <row r="3660" spans="2:7" x14ac:dyDescent="0.25">
      <c r="B3660" s="382"/>
      <c r="C3660" s="383" t="str">
        <f>IFERROR(IF(LEN(B3660)&gt;0,IF(INDEX(TasksList!$C$6:$C$25,MATCH(LEFT(B3660,SEARCH(" - ",B3660)-1)*1,TasksList!$B$6:$B$25,0),1)=0,"",INDEX(TasksList!$C$6:$C$25,MATCH(LEFT(B3660,SEARCH(" - ",B3660)-1)*1,TasksList!$B$6:$B$25,0),1)),""),"Task not found!")</f>
        <v/>
      </c>
      <c r="D3660" s="385"/>
      <c r="E3660" s="149"/>
      <c r="F3660" s="149"/>
      <c r="G3660" s="150"/>
    </row>
    <row r="3661" spans="2:7" x14ac:dyDescent="0.25">
      <c r="B3661" s="382"/>
      <c r="C3661" s="383" t="str">
        <f>IFERROR(IF(LEN(B3661)&gt;0,IF(INDEX(TasksList!$C$6:$C$25,MATCH(LEFT(B3661,SEARCH(" - ",B3661)-1)*1,TasksList!$B$6:$B$25,0),1)=0,"",INDEX(TasksList!$C$6:$C$25,MATCH(LEFT(B3661,SEARCH(" - ",B3661)-1)*1,TasksList!$B$6:$B$25,0),1)),""),"Task not found!")</f>
        <v/>
      </c>
      <c r="D3661" s="385"/>
      <c r="E3661" s="149"/>
      <c r="F3661" s="149"/>
      <c r="G3661" s="150"/>
    </row>
    <row r="3662" spans="2:7" x14ac:dyDescent="0.25">
      <c r="B3662" s="382"/>
      <c r="C3662" s="383" t="str">
        <f>IFERROR(IF(LEN(B3662)&gt;0,IF(INDEX(TasksList!$C$6:$C$25,MATCH(LEFT(B3662,SEARCH(" - ",B3662)-1)*1,TasksList!$B$6:$B$25,0),1)=0,"",INDEX(TasksList!$C$6:$C$25,MATCH(LEFT(B3662,SEARCH(" - ",B3662)-1)*1,TasksList!$B$6:$B$25,0),1)),""),"Task not found!")</f>
        <v/>
      </c>
      <c r="D3662" s="385"/>
      <c r="E3662" s="149"/>
      <c r="F3662" s="149"/>
      <c r="G3662" s="150"/>
    </row>
    <row r="3663" spans="2:7" x14ac:dyDescent="0.25">
      <c r="B3663" s="382"/>
      <c r="C3663" s="383" t="str">
        <f>IFERROR(IF(LEN(B3663)&gt;0,IF(INDEX(TasksList!$C$6:$C$25,MATCH(LEFT(B3663,SEARCH(" - ",B3663)-1)*1,TasksList!$B$6:$B$25,0),1)=0,"",INDEX(TasksList!$C$6:$C$25,MATCH(LEFT(B3663,SEARCH(" - ",B3663)-1)*1,TasksList!$B$6:$B$25,0),1)),""),"Task not found!")</f>
        <v/>
      </c>
      <c r="D3663" s="385"/>
      <c r="E3663" s="149"/>
      <c r="F3663" s="149"/>
      <c r="G3663" s="150"/>
    </row>
    <row r="3664" spans="2:7" x14ac:dyDescent="0.25">
      <c r="B3664" s="382"/>
      <c r="C3664" s="383" t="str">
        <f>IFERROR(IF(LEN(B3664)&gt;0,IF(INDEX(TasksList!$C$6:$C$25,MATCH(LEFT(B3664,SEARCH(" - ",B3664)-1)*1,TasksList!$B$6:$B$25,0),1)=0,"",INDEX(TasksList!$C$6:$C$25,MATCH(LEFT(B3664,SEARCH(" - ",B3664)-1)*1,TasksList!$B$6:$B$25,0),1)),""),"Task not found!")</f>
        <v/>
      </c>
      <c r="D3664" s="385"/>
      <c r="E3664" s="149"/>
      <c r="F3664" s="149"/>
      <c r="G3664" s="150"/>
    </row>
    <row r="3665" spans="2:7" x14ac:dyDescent="0.25">
      <c r="B3665" s="382"/>
      <c r="C3665" s="383" t="str">
        <f>IFERROR(IF(LEN(B3665)&gt;0,IF(INDEX(TasksList!$C$6:$C$25,MATCH(LEFT(B3665,SEARCH(" - ",B3665)-1)*1,TasksList!$B$6:$B$25,0),1)=0,"",INDEX(TasksList!$C$6:$C$25,MATCH(LEFT(B3665,SEARCH(" - ",B3665)-1)*1,TasksList!$B$6:$B$25,0),1)),""),"Task not found!")</f>
        <v/>
      </c>
      <c r="D3665" s="385"/>
      <c r="E3665" s="149"/>
      <c r="F3665" s="149"/>
      <c r="G3665" s="150"/>
    </row>
    <row r="3666" spans="2:7" x14ac:dyDescent="0.25">
      <c r="B3666" s="382"/>
      <c r="C3666" s="383" t="str">
        <f>IFERROR(IF(LEN(B3666)&gt;0,IF(INDEX(TasksList!$C$6:$C$25,MATCH(LEFT(B3666,SEARCH(" - ",B3666)-1)*1,TasksList!$B$6:$B$25,0),1)=0,"",INDEX(TasksList!$C$6:$C$25,MATCH(LEFT(B3666,SEARCH(" - ",B3666)-1)*1,TasksList!$B$6:$B$25,0),1)),""),"Task not found!")</f>
        <v/>
      </c>
      <c r="D3666" s="385"/>
      <c r="E3666" s="149"/>
      <c r="F3666" s="149"/>
      <c r="G3666" s="150"/>
    </row>
    <row r="3667" spans="2:7" x14ac:dyDescent="0.25">
      <c r="B3667" s="382"/>
      <c r="C3667" s="383" t="str">
        <f>IFERROR(IF(LEN(B3667)&gt;0,IF(INDEX(TasksList!$C$6:$C$25,MATCH(LEFT(B3667,SEARCH(" - ",B3667)-1)*1,TasksList!$B$6:$B$25,0),1)=0,"",INDEX(TasksList!$C$6:$C$25,MATCH(LEFT(B3667,SEARCH(" - ",B3667)-1)*1,TasksList!$B$6:$B$25,0),1)),""),"Task not found!")</f>
        <v/>
      </c>
      <c r="D3667" s="385"/>
      <c r="E3667" s="149"/>
      <c r="F3667" s="149"/>
      <c r="G3667" s="150"/>
    </row>
    <row r="3668" spans="2:7" x14ac:dyDescent="0.25">
      <c r="B3668" s="382"/>
      <c r="C3668" s="383" t="str">
        <f>IFERROR(IF(LEN(B3668)&gt;0,IF(INDEX(TasksList!$C$6:$C$25,MATCH(LEFT(B3668,SEARCH(" - ",B3668)-1)*1,TasksList!$B$6:$B$25,0),1)=0,"",INDEX(TasksList!$C$6:$C$25,MATCH(LEFT(B3668,SEARCH(" - ",B3668)-1)*1,TasksList!$B$6:$B$25,0),1)),""),"Task not found!")</f>
        <v/>
      </c>
      <c r="D3668" s="385"/>
      <c r="E3668" s="149"/>
      <c r="F3668" s="149"/>
      <c r="G3668" s="150"/>
    </row>
    <row r="3669" spans="2:7" x14ac:dyDescent="0.25">
      <c r="B3669" s="382"/>
      <c r="C3669" s="383" t="str">
        <f>IFERROR(IF(LEN(B3669)&gt;0,IF(INDEX(TasksList!$C$6:$C$25,MATCH(LEFT(B3669,SEARCH(" - ",B3669)-1)*1,TasksList!$B$6:$B$25,0),1)=0,"",INDEX(TasksList!$C$6:$C$25,MATCH(LEFT(B3669,SEARCH(" - ",B3669)-1)*1,TasksList!$B$6:$B$25,0),1)),""),"Task not found!")</f>
        <v/>
      </c>
      <c r="D3669" s="385"/>
      <c r="E3669" s="149"/>
      <c r="F3669" s="149"/>
      <c r="G3669" s="150"/>
    </row>
    <row r="3670" spans="2:7" x14ac:dyDescent="0.25">
      <c r="B3670" s="382"/>
      <c r="C3670" s="383" t="str">
        <f>IFERROR(IF(LEN(B3670)&gt;0,IF(INDEX(TasksList!$C$6:$C$25,MATCH(LEFT(B3670,SEARCH(" - ",B3670)-1)*1,TasksList!$B$6:$B$25,0),1)=0,"",INDEX(TasksList!$C$6:$C$25,MATCH(LEFT(B3670,SEARCH(" - ",B3670)-1)*1,TasksList!$B$6:$B$25,0),1)),""),"Task not found!")</f>
        <v/>
      </c>
      <c r="D3670" s="385"/>
      <c r="E3670" s="149"/>
      <c r="F3670" s="149"/>
      <c r="G3670" s="150"/>
    </row>
    <row r="3671" spans="2:7" x14ac:dyDescent="0.25">
      <c r="B3671" s="382"/>
      <c r="C3671" s="383" t="str">
        <f>IFERROR(IF(LEN(B3671)&gt;0,IF(INDEX(TasksList!$C$6:$C$25,MATCH(LEFT(B3671,SEARCH(" - ",B3671)-1)*1,TasksList!$B$6:$B$25,0),1)=0,"",INDEX(TasksList!$C$6:$C$25,MATCH(LEFT(B3671,SEARCH(" - ",B3671)-1)*1,TasksList!$B$6:$B$25,0),1)),""),"Task not found!")</f>
        <v/>
      </c>
      <c r="D3671" s="385"/>
      <c r="E3671" s="149"/>
      <c r="F3671" s="149"/>
      <c r="G3671" s="150"/>
    </row>
    <row r="3672" spans="2:7" x14ac:dyDescent="0.25">
      <c r="B3672" s="382"/>
      <c r="C3672" s="383" t="str">
        <f>IFERROR(IF(LEN(B3672)&gt;0,IF(INDEX(TasksList!$C$6:$C$25,MATCH(LEFT(B3672,SEARCH(" - ",B3672)-1)*1,TasksList!$B$6:$B$25,0),1)=0,"",INDEX(TasksList!$C$6:$C$25,MATCH(LEFT(B3672,SEARCH(" - ",B3672)-1)*1,TasksList!$B$6:$B$25,0),1)),""),"Task not found!")</f>
        <v/>
      </c>
      <c r="D3672" s="385"/>
      <c r="E3672" s="149"/>
      <c r="F3672" s="149"/>
      <c r="G3672" s="150"/>
    </row>
    <row r="3673" spans="2:7" x14ac:dyDescent="0.25">
      <c r="B3673" s="382"/>
      <c r="C3673" s="383" t="str">
        <f>IFERROR(IF(LEN(B3673)&gt;0,IF(INDEX(TasksList!$C$6:$C$25,MATCH(LEFT(B3673,SEARCH(" - ",B3673)-1)*1,TasksList!$B$6:$B$25,0),1)=0,"",INDEX(TasksList!$C$6:$C$25,MATCH(LEFT(B3673,SEARCH(" - ",B3673)-1)*1,TasksList!$B$6:$B$25,0),1)),""),"Task not found!")</f>
        <v/>
      </c>
      <c r="D3673" s="385"/>
      <c r="E3673" s="149"/>
      <c r="F3673" s="149"/>
      <c r="G3673" s="150"/>
    </row>
    <row r="3674" spans="2:7" x14ac:dyDescent="0.25">
      <c r="B3674" s="382"/>
      <c r="C3674" s="383" t="str">
        <f>IFERROR(IF(LEN(B3674)&gt;0,IF(INDEX(TasksList!$C$6:$C$25,MATCH(LEFT(B3674,SEARCH(" - ",B3674)-1)*1,TasksList!$B$6:$B$25,0),1)=0,"",INDEX(TasksList!$C$6:$C$25,MATCH(LEFT(B3674,SEARCH(" - ",B3674)-1)*1,TasksList!$B$6:$B$25,0),1)),""),"Task not found!")</f>
        <v/>
      </c>
      <c r="D3674" s="385"/>
      <c r="E3674" s="149"/>
      <c r="F3674" s="149"/>
      <c r="G3674" s="150"/>
    </row>
    <row r="3675" spans="2:7" x14ac:dyDescent="0.25">
      <c r="B3675" s="382"/>
      <c r="C3675" s="383" t="str">
        <f>IFERROR(IF(LEN(B3675)&gt;0,IF(INDEX(TasksList!$C$6:$C$25,MATCH(LEFT(B3675,SEARCH(" - ",B3675)-1)*1,TasksList!$B$6:$B$25,0),1)=0,"",INDEX(TasksList!$C$6:$C$25,MATCH(LEFT(B3675,SEARCH(" - ",B3675)-1)*1,TasksList!$B$6:$B$25,0),1)),""),"Task not found!")</f>
        <v/>
      </c>
      <c r="D3675" s="385"/>
      <c r="E3675" s="149"/>
      <c r="F3675" s="149"/>
      <c r="G3675" s="150"/>
    </row>
    <row r="3676" spans="2:7" x14ac:dyDescent="0.25">
      <c r="B3676" s="382"/>
      <c r="C3676" s="383" t="str">
        <f>IFERROR(IF(LEN(B3676)&gt;0,IF(INDEX(TasksList!$C$6:$C$25,MATCH(LEFT(B3676,SEARCH(" - ",B3676)-1)*1,TasksList!$B$6:$B$25,0),1)=0,"",INDEX(TasksList!$C$6:$C$25,MATCH(LEFT(B3676,SEARCH(" - ",B3676)-1)*1,TasksList!$B$6:$B$25,0),1)),""),"Task not found!")</f>
        <v/>
      </c>
      <c r="D3676" s="385"/>
      <c r="E3676" s="149"/>
      <c r="F3676" s="149"/>
      <c r="G3676" s="150"/>
    </row>
    <row r="3677" spans="2:7" x14ac:dyDescent="0.25">
      <c r="B3677" s="382"/>
      <c r="C3677" s="383" t="str">
        <f>IFERROR(IF(LEN(B3677)&gt;0,IF(INDEX(TasksList!$C$6:$C$25,MATCH(LEFT(B3677,SEARCH(" - ",B3677)-1)*1,TasksList!$B$6:$B$25,0),1)=0,"",INDEX(TasksList!$C$6:$C$25,MATCH(LEFT(B3677,SEARCH(" - ",B3677)-1)*1,TasksList!$B$6:$B$25,0),1)),""),"Task not found!")</f>
        <v/>
      </c>
      <c r="D3677" s="385"/>
      <c r="E3677" s="149"/>
      <c r="F3677" s="149"/>
      <c r="G3677" s="150"/>
    </row>
    <row r="3678" spans="2:7" x14ac:dyDescent="0.25">
      <c r="B3678" s="382"/>
      <c r="C3678" s="383" t="str">
        <f>IFERROR(IF(LEN(B3678)&gt;0,IF(INDEX(TasksList!$C$6:$C$25,MATCH(LEFT(B3678,SEARCH(" - ",B3678)-1)*1,TasksList!$B$6:$B$25,0),1)=0,"",INDEX(TasksList!$C$6:$C$25,MATCH(LEFT(B3678,SEARCH(" - ",B3678)-1)*1,TasksList!$B$6:$B$25,0),1)),""),"Task not found!")</f>
        <v/>
      </c>
      <c r="D3678" s="385"/>
      <c r="E3678" s="149"/>
      <c r="F3678" s="149"/>
      <c r="G3678" s="150"/>
    </row>
    <row r="3679" spans="2:7" x14ac:dyDescent="0.25">
      <c r="B3679" s="382"/>
      <c r="C3679" s="383" t="str">
        <f>IFERROR(IF(LEN(B3679)&gt;0,IF(INDEX(TasksList!$C$6:$C$25,MATCH(LEFT(B3679,SEARCH(" - ",B3679)-1)*1,TasksList!$B$6:$B$25,0),1)=0,"",INDEX(TasksList!$C$6:$C$25,MATCH(LEFT(B3679,SEARCH(" - ",B3679)-1)*1,TasksList!$B$6:$B$25,0),1)),""),"Task not found!")</f>
        <v/>
      </c>
      <c r="D3679" s="385"/>
      <c r="E3679" s="149"/>
      <c r="F3679" s="149"/>
      <c r="G3679" s="150"/>
    </row>
    <row r="3680" spans="2:7" x14ac:dyDescent="0.25">
      <c r="B3680" s="382"/>
      <c r="C3680" s="383" t="str">
        <f>IFERROR(IF(LEN(B3680)&gt;0,IF(INDEX(TasksList!$C$6:$C$25,MATCH(LEFT(B3680,SEARCH(" - ",B3680)-1)*1,TasksList!$B$6:$B$25,0),1)=0,"",INDEX(TasksList!$C$6:$C$25,MATCH(LEFT(B3680,SEARCH(" - ",B3680)-1)*1,TasksList!$B$6:$B$25,0),1)),""),"Task not found!")</f>
        <v/>
      </c>
      <c r="D3680" s="385"/>
      <c r="E3680" s="149"/>
      <c r="F3680" s="149"/>
      <c r="G3680" s="150"/>
    </row>
    <row r="3681" spans="2:7" x14ac:dyDescent="0.25">
      <c r="B3681" s="382"/>
      <c r="C3681" s="383" t="str">
        <f>IFERROR(IF(LEN(B3681)&gt;0,IF(INDEX(TasksList!$C$6:$C$25,MATCH(LEFT(B3681,SEARCH(" - ",B3681)-1)*1,TasksList!$B$6:$B$25,0),1)=0,"",INDEX(TasksList!$C$6:$C$25,MATCH(LEFT(B3681,SEARCH(" - ",B3681)-1)*1,TasksList!$B$6:$B$25,0),1)),""),"Task not found!")</f>
        <v/>
      </c>
      <c r="D3681" s="385"/>
      <c r="E3681" s="149"/>
      <c r="F3681" s="149"/>
      <c r="G3681" s="150"/>
    </row>
    <row r="3682" spans="2:7" x14ac:dyDescent="0.25">
      <c r="B3682" s="382"/>
      <c r="C3682" s="383" t="str">
        <f>IFERROR(IF(LEN(B3682)&gt;0,IF(INDEX(TasksList!$C$6:$C$25,MATCH(LEFT(B3682,SEARCH(" - ",B3682)-1)*1,TasksList!$B$6:$B$25,0),1)=0,"",INDEX(TasksList!$C$6:$C$25,MATCH(LEFT(B3682,SEARCH(" - ",B3682)-1)*1,TasksList!$B$6:$B$25,0),1)),""),"Task not found!")</f>
        <v/>
      </c>
      <c r="D3682" s="385"/>
      <c r="E3682" s="149"/>
      <c r="F3682" s="149"/>
      <c r="G3682" s="150"/>
    </row>
    <row r="3683" spans="2:7" x14ac:dyDescent="0.25">
      <c r="B3683" s="382"/>
      <c r="C3683" s="383" t="str">
        <f>IFERROR(IF(LEN(B3683)&gt;0,IF(INDEX(TasksList!$C$6:$C$25,MATCH(LEFT(B3683,SEARCH(" - ",B3683)-1)*1,TasksList!$B$6:$B$25,0),1)=0,"",INDEX(TasksList!$C$6:$C$25,MATCH(LEFT(B3683,SEARCH(" - ",B3683)-1)*1,TasksList!$B$6:$B$25,0),1)),""),"Task not found!")</f>
        <v/>
      </c>
      <c r="D3683" s="385"/>
      <c r="E3683" s="149"/>
      <c r="F3683" s="149"/>
      <c r="G3683" s="150"/>
    </row>
    <row r="3684" spans="2:7" x14ac:dyDescent="0.25">
      <c r="B3684" s="382"/>
      <c r="C3684" s="383" t="str">
        <f>IFERROR(IF(LEN(B3684)&gt;0,IF(INDEX(TasksList!$C$6:$C$25,MATCH(LEFT(B3684,SEARCH(" - ",B3684)-1)*1,TasksList!$B$6:$B$25,0),1)=0,"",INDEX(TasksList!$C$6:$C$25,MATCH(LEFT(B3684,SEARCH(" - ",B3684)-1)*1,TasksList!$B$6:$B$25,0),1)),""),"Task not found!")</f>
        <v/>
      </c>
      <c r="D3684" s="385"/>
      <c r="E3684" s="149"/>
      <c r="F3684" s="149"/>
      <c r="G3684" s="150"/>
    </row>
    <row r="3685" spans="2:7" x14ac:dyDescent="0.25">
      <c r="B3685" s="382"/>
      <c r="C3685" s="383" t="str">
        <f>IFERROR(IF(LEN(B3685)&gt;0,IF(INDEX(TasksList!$C$6:$C$25,MATCH(LEFT(B3685,SEARCH(" - ",B3685)-1)*1,TasksList!$B$6:$B$25,0),1)=0,"",INDEX(TasksList!$C$6:$C$25,MATCH(LEFT(B3685,SEARCH(" - ",B3685)-1)*1,TasksList!$B$6:$B$25,0),1)),""),"Task not found!")</f>
        <v/>
      </c>
      <c r="D3685" s="385"/>
      <c r="E3685" s="149"/>
      <c r="F3685" s="149"/>
      <c r="G3685" s="150"/>
    </row>
    <row r="3686" spans="2:7" x14ac:dyDescent="0.25">
      <c r="B3686" s="382"/>
      <c r="C3686" s="383" t="str">
        <f>IFERROR(IF(LEN(B3686)&gt;0,IF(INDEX(TasksList!$C$6:$C$25,MATCH(LEFT(B3686,SEARCH(" - ",B3686)-1)*1,TasksList!$B$6:$B$25,0),1)=0,"",INDEX(TasksList!$C$6:$C$25,MATCH(LEFT(B3686,SEARCH(" - ",B3686)-1)*1,TasksList!$B$6:$B$25,0),1)),""),"Task not found!")</f>
        <v/>
      </c>
      <c r="D3686" s="385"/>
      <c r="E3686" s="149"/>
      <c r="F3686" s="149"/>
      <c r="G3686" s="150"/>
    </row>
    <row r="3687" spans="2:7" x14ac:dyDescent="0.25">
      <c r="B3687" s="382"/>
      <c r="C3687" s="383" t="str">
        <f>IFERROR(IF(LEN(B3687)&gt;0,IF(INDEX(TasksList!$C$6:$C$25,MATCH(LEFT(B3687,SEARCH(" - ",B3687)-1)*1,TasksList!$B$6:$B$25,0),1)=0,"",INDEX(TasksList!$C$6:$C$25,MATCH(LEFT(B3687,SEARCH(" - ",B3687)-1)*1,TasksList!$B$6:$B$25,0),1)),""),"Task not found!")</f>
        <v/>
      </c>
      <c r="D3687" s="385"/>
      <c r="E3687" s="149"/>
      <c r="F3687" s="149"/>
      <c r="G3687" s="150"/>
    </row>
    <row r="3688" spans="2:7" x14ac:dyDescent="0.25">
      <c r="B3688" s="382"/>
      <c r="C3688" s="383" t="str">
        <f>IFERROR(IF(LEN(B3688)&gt;0,IF(INDEX(TasksList!$C$6:$C$25,MATCH(LEFT(B3688,SEARCH(" - ",B3688)-1)*1,TasksList!$B$6:$B$25,0),1)=0,"",INDEX(TasksList!$C$6:$C$25,MATCH(LEFT(B3688,SEARCH(" - ",B3688)-1)*1,TasksList!$B$6:$B$25,0),1)),""),"Task not found!")</f>
        <v/>
      </c>
      <c r="D3688" s="385"/>
      <c r="E3688" s="149"/>
      <c r="F3688" s="149"/>
      <c r="G3688" s="150"/>
    </row>
    <row r="3689" spans="2:7" x14ac:dyDescent="0.25">
      <c r="B3689" s="382"/>
      <c r="C3689" s="383" t="str">
        <f>IFERROR(IF(LEN(B3689)&gt;0,IF(INDEX(TasksList!$C$6:$C$25,MATCH(LEFT(B3689,SEARCH(" - ",B3689)-1)*1,TasksList!$B$6:$B$25,0),1)=0,"",INDEX(TasksList!$C$6:$C$25,MATCH(LEFT(B3689,SEARCH(" - ",B3689)-1)*1,TasksList!$B$6:$B$25,0),1)),""),"Task not found!")</f>
        <v/>
      </c>
      <c r="D3689" s="385"/>
      <c r="E3689" s="149"/>
      <c r="F3689" s="149"/>
      <c r="G3689" s="150"/>
    </row>
    <row r="3690" spans="2:7" x14ac:dyDescent="0.25">
      <c r="B3690" s="382"/>
      <c r="C3690" s="383" t="str">
        <f>IFERROR(IF(LEN(B3690)&gt;0,IF(INDEX(TasksList!$C$6:$C$25,MATCH(LEFT(B3690,SEARCH(" - ",B3690)-1)*1,TasksList!$B$6:$B$25,0),1)=0,"",INDEX(TasksList!$C$6:$C$25,MATCH(LEFT(B3690,SEARCH(" - ",B3690)-1)*1,TasksList!$B$6:$B$25,0),1)),""),"Task not found!")</f>
        <v/>
      </c>
      <c r="D3690" s="385"/>
      <c r="E3690" s="149"/>
      <c r="F3690" s="149"/>
      <c r="G3690" s="150"/>
    </row>
    <row r="3691" spans="2:7" x14ac:dyDescent="0.25">
      <c r="B3691" s="382"/>
      <c r="C3691" s="383" t="str">
        <f>IFERROR(IF(LEN(B3691)&gt;0,IF(INDEX(TasksList!$C$6:$C$25,MATCH(LEFT(B3691,SEARCH(" - ",B3691)-1)*1,TasksList!$B$6:$B$25,0),1)=0,"",INDEX(TasksList!$C$6:$C$25,MATCH(LEFT(B3691,SEARCH(" - ",B3691)-1)*1,TasksList!$B$6:$B$25,0),1)),""),"Task not found!")</f>
        <v/>
      </c>
      <c r="D3691" s="385"/>
      <c r="E3691" s="149"/>
      <c r="F3691" s="149"/>
      <c r="G3691" s="150"/>
    </row>
    <row r="3692" spans="2:7" x14ac:dyDescent="0.25">
      <c r="B3692" s="382"/>
      <c r="C3692" s="383" t="str">
        <f>IFERROR(IF(LEN(B3692)&gt;0,IF(INDEX(TasksList!$C$6:$C$25,MATCH(LEFT(B3692,SEARCH(" - ",B3692)-1)*1,TasksList!$B$6:$B$25,0),1)=0,"",INDEX(TasksList!$C$6:$C$25,MATCH(LEFT(B3692,SEARCH(" - ",B3692)-1)*1,TasksList!$B$6:$B$25,0),1)),""),"Task not found!")</f>
        <v/>
      </c>
      <c r="D3692" s="385"/>
      <c r="E3692" s="149"/>
      <c r="F3692" s="149"/>
      <c r="G3692" s="150"/>
    </row>
    <row r="3693" spans="2:7" x14ac:dyDescent="0.25">
      <c r="B3693" s="382"/>
      <c r="C3693" s="383" t="str">
        <f>IFERROR(IF(LEN(B3693)&gt;0,IF(INDEX(TasksList!$C$6:$C$25,MATCH(LEFT(B3693,SEARCH(" - ",B3693)-1)*1,TasksList!$B$6:$B$25,0),1)=0,"",INDEX(TasksList!$C$6:$C$25,MATCH(LEFT(B3693,SEARCH(" - ",B3693)-1)*1,TasksList!$B$6:$B$25,0),1)),""),"Task not found!")</f>
        <v/>
      </c>
      <c r="D3693" s="385"/>
      <c r="E3693" s="149"/>
      <c r="F3693" s="149"/>
      <c r="G3693" s="150"/>
    </row>
    <row r="3694" spans="2:7" x14ac:dyDescent="0.25">
      <c r="B3694" s="382"/>
      <c r="C3694" s="383" t="str">
        <f>IFERROR(IF(LEN(B3694)&gt;0,IF(INDEX(TasksList!$C$6:$C$25,MATCH(LEFT(B3694,SEARCH(" - ",B3694)-1)*1,TasksList!$B$6:$B$25,0),1)=0,"",INDEX(TasksList!$C$6:$C$25,MATCH(LEFT(B3694,SEARCH(" - ",B3694)-1)*1,TasksList!$B$6:$B$25,0),1)),""),"Task not found!")</f>
        <v/>
      </c>
      <c r="D3694" s="385"/>
      <c r="E3694" s="149"/>
      <c r="F3694" s="149"/>
      <c r="G3694" s="150"/>
    </row>
    <row r="3695" spans="2:7" x14ac:dyDescent="0.25">
      <c r="B3695" s="382"/>
      <c r="C3695" s="383" t="str">
        <f>IFERROR(IF(LEN(B3695)&gt;0,IF(INDEX(TasksList!$C$6:$C$25,MATCH(LEFT(B3695,SEARCH(" - ",B3695)-1)*1,TasksList!$B$6:$B$25,0),1)=0,"",INDEX(TasksList!$C$6:$C$25,MATCH(LEFT(B3695,SEARCH(" - ",B3695)-1)*1,TasksList!$B$6:$B$25,0),1)),""),"Task not found!")</f>
        <v/>
      </c>
      <c r="D3695" s="385"/>
      <c r="E3695" s="149"/>
      <c r="F3695" s="149"/>
      <c r="G3695" s="150"/>
    </row>
    <row r="3696" spans="2:7" x14ac:dyDescent="0.25">
      <c r="B3696" s="382"/>
      <c r="C3696" s="383" t="str">
        <f>IFERROR(IF(LEN(B3696)&gt;0,IF(INDEX(TasksList!$C$6:$C$25,MATCH(LEFT(B3696,SEARCH(" - ",B3696)-1)*1,TasksList!$B$6:$B$25,0),1)=0,"",INDEX(TasksList!$C$6:$C$25,MATCH(LEFT(B3696,SEARCH(" - ",B3696)-1)*1,TasksList!$B$6:$B$25,0),1)),""),"Task not found!")</f>
        <v/>
      </c>
      <c r="D3696" s="385"/>
      <c r="E3696" s="149"/>
      <c r="F3696" s="149"/>
      <c r="G3696" s="150"/>
    </row>
    <row r="3697" spans="2:7" x14ac:dyDescent="0.25">
      <c r="B3697" s="382"/>
      <c r="C3697" s="383" t="str">
        <f>IFERROR(IF(LEN(B3697)&gt;0,IF(INDEX(TasksList!$C$6:$C$25,MATCH(LEFT(B3697,SEARCH(" - ",B3697)-1)*1,TasksList!$B$6:$B$25,0),1)=0,"",INDEX(TasksList!$C$6:$C$25,MATCH(LEFT(B3697,SEARCH(" - ",B3697)-1)*1,TasksList!$B$6:$B$25,0),1)),""),"Task not found!")</f>
        <v/>
      </c>
      <c r="D3697" s="385"/>
      <c r="E3697" s="149"/>
      <c r="F3697" s="149"/>
      <c r="G3697" s="150"/>
    </row>
    <row r="3698" spans="2:7" x14ac:dyDescent="0.25">
      <c r="B3698" s="382"/>
      <c r="C3698" s="383" t="str">
        <f>IFERROR(IF(LEN(B3698)&gt;0,IF(INDEX(TasksList!$C$6:$C$25,MATCH(LEFT(B3698,SEARCH(" - ",B3698)-1)*1,TasksList!$B$6:$B$25,0),1)=0,"",INDEX(TasksList!$C$6:$C$25,MATCH(LEFT(B3698,SEARCH(" - ",B3698)-1)*1,TasksList!$B$6:$B$25,0),1)),""),"Task not found!")</f>
        <v/>
      </c>
      <c r="D3698" s="385"/>
      <c r="E3698" s="149"/>
      <c r="F3698" s="149"/>
      <c r="G3698" s="150"/>
    </row>
    <row r="3699" spans="2:7" x14ac:dyDescent="0.25">
      <c r="B3699" s="382"/>
      <c r="C3699" s="383" t="str">
        <f>IFERROR(IF(LEN(B3699)&gt;0,IF(INDEX(TasksList!$C$6:$C$25,MATCH(LEFT(B3699,SEARCH(" - ",B3699)-1)*1,TasksList!$B$6:$B$25,0),1)=0,"",INDEX(TasksList!$C$6:$C$25,MATCH(LEFT(B3699,SEARCH(" - ",B3699)-1)*1,TasksList!$B$6:$B$25,0),1)),""),"Task not found!")</f>
        <v/>
      </c>
      <c r="D3699" s="385"/>
      <c r="E3699" s="149"/>
      <c r="F3699" s="149"/>
      <c r="G3699" s="150"/>
    </row>
    <row r="3700" spans="2:7" x14ac:dyDescent="0.25">
      <c r="B3700" s="382"/>
      <c r="C3700" s="383" t="str">
        <f>IFERROR(IF(LEN(B3700)&gt;0,IF(INDEX(TasksList!$C$6:$C$25,MATCH(LEFT(B3700,SEARCH(" - ",B3700)-1)*1,TasksList!$B$6:$B$25,0),1)=0,"",INDEX(TasksList!$C$6:$C$25,MATCH(LEFT(B3700,SEARCH(" - ",B3700)-1)*1,TasksList!$B$6:$B$25,0),1)),""),"Task not found!")</f>
        <v/>
      </c>
      <c r="D3700" s="385"/>
      <c r="E3700" s="149"/>
      <c r="F3700" s="149"/>
      <c r="G3700" s="150"/>
    </row>
    <row r="3701" spans="2:7" x14ac:dyDescent="0.25">
      <c r="B3701" s="382"/>
      <c r="C3701" s="383" t="str">
        <f>IFERROR(IF(LEN(B3701)&gt;0,IF(INDEX(TasksList!$C$6:$C$25,MATCH(LEFT(B3701,SEARCH(" - ",B3701)-1)*1,TasksList!$B$6:$B$25,0),1)=0,"",INDEX(TasksList!$C$6:$C$25,MATCH(LEFT(B3701,SEARCH(" - ",B3701)-1)*1,TasksList!$B$6:$B$25,0),1)),""),"Task not found!")</f>
        <v/>
      </c>
      <c r="D3701" s="385"/>
      <c r="E3701" s="149"/>
      <c r="F3701" s="149"/>
      <c r="G3701" s="150"/>
    </row>
    <row r="3702" spans="2:7" x14ac:dyDescent="0.25">
      <c r="B3702" s="382"/>
      <c r="C3702" s="383" t="str">
        <f>IFERROR(IF(LEN(B3702)&gt;0,IF(INDEX(TasksList!$C$6:$C$25,MATCH(LEFT(B3702,SEARCH(" - ",B3702)-1)*1,TasksList!$B$6:$B$25,0),1)=0,"",INDEX(TasksList!$C$6:$C$25,MATCH(LEFT(B3702,SEARCH(" - ",B3702)-1)*1,TasksList!$B$6:$B$25,0),1)),""),"Task not found!")</f>
        <v/>
      </c>
      <c r="D3702" s="385"/>
      <c r="E3702" s="149"/>
      <c r="F3702" s="149"/>
      <c r="G3702" s="150"/>
    </row>
    <row r="3703" spans="2:7" x14ac:dyDescent="0.25">
      <c r="B3703" s="382"/>
      <c r="C3703" s="383" t="str">
        <f>IFERROR(IF(LEN(B3703)&gt;0,IF(INDEX(TasksList!$C$6:$C$25,MATCH(LEFT(B3703,SEARCH(" - ",B3703)-1)*1,TasksList!$B$6:$B$25,0),1)=0,"",INDEX(TasksList!$C$6:$C$25,MATCH(LEFT(B3703,SEARCH(" - ",B3703)-1)*1,TasksList!$B$6:$B$25,0),1)),""),"Task not found!")</f>
        <v/>
      </c>
      <c r="D3703" s="385"/>
      <c r="E3703" s="149"/>
      <c r="F3703" s="149"/>
      <c r="G3703" s="150"/>
    </row>
    <row r="3704" spans="2:7" x14ac:dyDescent="0.25">
      <c r="B3704" s="382"/>
      <c r="C3704" s="383" t="str">
        <f>IFERROR(IF(LEN(B3704)&gt;0,IF(INDEX(TasksList!$C$6:$C$25,MATCH(LEFT(B3704,SEARCH(" - ",B3704)-1)*1,TasksList!$B$6:$B$25,0),1)=0,"",INDEX(TasksList!$C$6:$C$25,MATCH(LEFT(B3704,SEARCH(" - ",B3704)-1)*1,TasksList!$B$6:$B$25,0),1)),""),"Task not found!")</f>
        <v/>
      </c>
      <c r="D3704" s="385"/>
      <c r="E3704" s="149"/>
      <c r="F3704" s="149"/>
      <c r="G3704" s="150"/>
    </row>
    <row r="3705" spans="2:7" x14ac:dyDescent="0.25">
      <c r="B3705" s="382"/>
      <c r="C3705" s="383" t="str">
        <f>IFERROR(IF(LEN(B3705)&gt;0,IF(INDEX(TasksList!$C$6:$C$25,MATCH(LEFT(B3705,SEARCH(" - ",B3705)-1)*1,TasksList!$B$6:$B$25,0),1)=0,"",INDEX(TasksList!$C$6:$C$25,MATCH(LEFT(B3705,SEARCH(" - ",B3705)-1)*1,TasksList!$B$6:$B$25,0),1)),""),"Task not found!")</f>
        <v/>
      </c>
      <c r="D3705" s="385"/>
      <c r="E3705" s="149"/>
      <c r="F3705" s="149"/>
      <c r="G3705" s="150"/>
    </row>
    <row r="3706" spans="2:7" x14ac:dyDescent="0.25">
      <c r="B3706" s="382"/>
      <c r="C3706" s="383" t="str">
        <f>IFERROR(IF(LEN(B3706)&gt;0,IF(INDEX(TasksList!$C$6:$C$25,MATCH(LEFT(B3706,SEARCH(" - ",B3706)-1)*1,TasksList!$B$6:$B$25,0),1)=0,"",INDEX(TasksList!$C$6:$C$25,MATCH(LEFT(B3706,SEARCH(" - ",B3706)-1)*1,TasksList!$B$6:$B$25,0),1)),""),"Task not found!")</f>
        <v/>
      </c>
      <c r="D3706" s="385"/>
      <c r="E3706" s="149"/>
      <c r="F3706" s="149"/>
      <c r="G3706" s="150"/>
    </row>
    <row r="3707" spans="2:7" x14ac:dyDescent="0.25">
      <c r="B3707" s="382"/>
      <c r="C3707" s="383" t="str">
        <f>IFERROR(IF(LEN(B3707)&gt;0,IF(INDEX(TasksList!$C$6:$C$25,MATCH(LEFT(B3707,SEARCH(" - ",B3707)-1)*1,TasksList!$B$6:$B$25,0),1)=0,"",INDEX(TasksList!$C$6:$C$25,MATCH(LEFT(B3707,SEARCH(" - ",B3707)-1)*1,TasksList!$B$6:$B$25,0),1)),""),"Task not found!")</f>
        <v/>
      </c>
      <c r="D3707" s="385"/>
      <c r="E3707" s="149"/>
      <c r="F3707" s="149"/>
      <c r="G3707" s="150"/>
    </row>
    <row r="3708" spans="2:7" x14ac:dyDescent="0.25">
      <c r="B3708" s="382"/>
      <c r="C3708" s="383" t="str">
        <f>IFERROR(IF(LEN(B3708)&gt;0,IF(INDEX(TasksList!$C$6:$C$25,MATCH(LEFT(B3708,SEARCH(" - ",B3708)-1)*1,TasksList!$B$6:$B$25,0),1)=0,"",INDEX(TasksList!$C$6:$C$25,MATCH(LEFT(B3708,SEARCH(" - ",B3708)-1)*1,TasksList!$B$6:$B$25,0),1)),""),"Task not found!")</f>
        <v/>
      </c>
      <c r="D3708" s="385"/>
      <c r="E3708" s="149"/>
      <c r="F3708" s="149"/>
      <c r="G3708" s="150"/>
    </row>
    <row r="3709" spans="2:7" x14ac:dyDescent="0.25">
      <c r="B3709" s="382"/>
      <c r="C3709" s="383" t="str">
        <f>IFERROR(IF(LEN(B3709)&gt;0,IF(INDEX(TasksList!$C$6:$C$25,MATCH(LEFT(B3709,SEARCH(" - ",B3709)-1)*1,TasksList!$B$6:$B$25,0),1)=0,"",INDEX(TasksList!$C$6:$C$25,MATCH(LEFT(B3709,SEARCH(" - ",B3709)-1)*1,TasksList!$B$6:$B$25,0),1)),""),"Task not found!")</f>
        <v/>
      </c>
      <c r="D3709" s="385"/>
      <c r="E3709" s="149"/>
      <c r="F3709" s="149"/>
      <c r="G3709" s="150"/>
    </row>
    <row r="3710" spans="2:7" x14ac:dyDescent="0.25">
      <c r="B3710" s="382"/>
      <c r="C3710" s="383" t="str">
        <f>IFERROR(IF(LEN(B3710)&gt;0,IF(INDEX(TasksList!$C$6:$C$25,MATCH(LEFT(B3710,SEARCH(" - ",B3710)-1)*1,TasksList!$B$6:$B$25,0),1)=0,"",INDEX(TasksList!$C$6:$C$25,MATCH(LEFT(B3710,SEARCH(" - ",B3710)-1)*1,TasksList!$B$6:$B$25,0),1)),""),"Task not found!")</f>
        <v/>
      </c>
      <c r="D3710" s="385"/>
      <c r="E3710" s="149"/>
      <c r="F3710" s="149"/>
      <c r="G3710" s="150"/>
    </row>
    <row r="3711" spans="2:7" x14ac:dyDescent="0.25">
      <c r="B3711" s="382"/>
      <c r="C3711" s="383" t="str">
        <f>IFERROR(IF(LEN(B3711)&gt;0,IF(INDEX(TasksList!$C$6:$C$25,MATCH(LEFT(B3711,SEARCH(" - ",B3711)-1)*1,TasksList!$B$6:$B$25,0),1)=0,"",INDEX(TasksList!$C$6:$C$25,MATCH(LEFT(B3711,SEARCH(" - ",B3711)-1)*1,TasksList!$B$6:$B$25,0),1)),""),"Task not found!")</f>
        <v/>
      </c>
      <c r="D3711" s="385"/>
      <c r="E3711" s="149"/>
      <c r="F3711" s="149"/>
      <c r="G3711" s="150"/>
    </row>
    <row r="3712" spans="2:7" x14ac:dyDescent="0.25">
      <c r="B3712" s="382"/>
      <c r="C3712" s="383" t="str">
        <f>IFERROR(IF(LEN(B3712)&gt;0,IF(INDEX(TasksList!$C$6:$C$25,MATCH(LEFT(B3712,SEARCH(" - ",B3712)-1)*1,TasksList!$B$6:$B$25,0),1)=0,"",INDEX(TasksList!$C$6:$C$25,MATCH(LEFT(B3712,SEARCH(" - ",B3712)-1)*1,TasksList!$B$6:$B$25,0),1)),""),"Task not found!")</f>
        <v/>
      </c>
      <c r="D3712" s="385"/>
      <c r="E3712" s="149"/>
      <c r="F3712" s="149"/>
      <c r="G3712" s="150"/>
    </row>
    <row r="3713" spans="2:7" x14ac:dyDescent="0.25">
      <c r="B3713" s="382"/>
      <c r="C3713" s="383" t="str">
        <f>IFERROR(IF(LEN(B3713)&gt;0,IF(INDEX(TasksList!$C$6:$C$25,MATCH(LEFT(B3713,SEARCH(" - ",B3713)-1)*1,TasksList!$B$6:$B$25,0),1)=0,"",INDEX(TasksList!$C$6:$C$25,MATCH(LEFT(B3713,SEARCH(" - ",B3713)-1)*1,TasksList!$B$6:$B$25,0),1)),""),"Task not found!")</f>
        <v/>
      </c>
      <c r="D3713" s="385"/>
      <c r="E3713" s="149"/>
      <c r="F3713" s="149"/>
      <c r="G3713" s="150"/>
    </row>
    <row r="3714" spans="2:7" x14ac:dyDescent="0.25">
      <c r="B3714" s="382"/>
      <c r="C3714" s="383" t="str">
        <f>IFERROR(IF(LEN(B3714)&gt;0,IF(INDEX(TasksList!$C$6:$C$25,MATCH(LEFT(B3714,SEARCH(" - ",B3714)-1)*1,TasksList!$B$6:$B$25,0),1)=0,"",INDEX(TasksList!$C$6:$C$25,MATCH(LEFT(B3714,SEARCH(" - ",B3714)-1)*1,TasksList!$B$6:$B$25,0),1)),""),"Task not found!")</f>
        <v/>
      </c>
      <c r="D3714" s="385"/>
      <c r="E3714" s="149"/>
      <c r="F3714" s="149"/>
      <c r="G3714" s="150"/>
    </row>
    <row r="3715" spans="2:7" x14ac:dyDescent="0.25">
      <c r="B3715" s="382"/>
      <c r="C3715" s="383" t="str">
        <f>IFERROR(IF(LEN(B3715)&gt;0,IF(INDEX(TasksList!$C$6:$C$25,MATCH(LEFT(B3715,SEARCH(" - ",B3715)-1)*1,TasksList!$B$6:$B$25,0),1)=0,"",INDEX(TasksList!$C$6:$C$25,MATCH(LEFT(B3715,SEARCH(" - ",B3715)-1)*1,TasksList!$B$6:$B$25,0),1)),""),"Task not found!")</f>
        <v/>
      </c>
      <c r="D3715" s="385"/>
      <c r="E3715" s="149"/>
      <c r="F3715" s="149"/>
      <c r="G3715" s="150"/>
    </row>
    <row r="3716" spans="2:7" x14ac:dyDescent="0.25">
      <c r="B3716" s="382"/>
      <c r="C3716" s="383" t="str">
        <f>IFERROR(IF(LEN(B3716)&gt;0,IF(INDEX(TasksList!$C$6:$C$25,MATCH(LEFT(B3716,SEARCH(" - ",B3716)-1)*1,TasksList!$B$6:$B$25,0),1)=0,"",INDEX(TasksList!$C$6:$C$25,MATCH(LEFT(B3716,SEARCH(" - ",B3716)-1)*1,TasksList!$B$6:$B$25,0),1)),""),"Task not found!")</f>
        <v/>
      </c>
      <c r="D3716" s="385"/>
      <c r="E3716" s="149"/>
      <c r="F3716" s="149"/>
      <c r="G3716" s="150"/>
    </row>
    <row r="3717" spans="2:7" x14ac:dyDescent="0.25">
      <c r="B3717" s="382"/>
      <c r="C3717" s="383" t="str">
        <f>IFERROR(IF(LEN(B3717)&gt;0,IF(INDEX(TasksList!$C$6:$C$25,MATCH(LEFT(B3717,SEARCH(" - ",B3717)-1)*1,TasksList!$B$6:$B$25,0),1)=0,"",INDEX(TasksList!$C$6:$C$25,MATCH(LEFT(B3717,SEARCH(" - ",B3717)-1)*1,TasksList!$B$6:$B$25,0),1)),""),"Task not found!")</f>
        <v/>
      </c>
      <c r="D3717" s="385"/>
      <c r="E3717" s="149"/>
      <c r="F3717" s="149"/>
      <c r="G3717" s="150"/>
    </row>
    <row r="3718" spans="2:7" x14ac:dyDescent="0.25">
      <c r="B3718" s="382"/>
      <c r="C3718" s="383" t="str">
        <f>IFERROR(IF(LEN(B3718)&gt;0,IF(INDEX(TasksList!$C$6:$C$25,MATCH(LEFT(B3718,SEARCH(" - ",B3718)-1)*1,TasksList!$B$6:$B$25,0),1)=0,"",INDEX(TasksList!$C$6:$C$25,MATCH(LEFT(B3718,SEARCH(" - ",B3718)-1)*1,TasksList!$B$6:$B$25,0),1)),""),"Task not found!")</f>
        <v/>
      </c>
      <c r="D3718" s="385"/>
      <c r="E3718" s="149"/>
      <c r="F3718" s="149"/>
      <c r="G3718" s="150"/>
    </row>
    <row r="3719" spans="2:7" x14ac:dyDescent="0.25">
      <c r="B3719" s="382"/>
      <c r="C3719" s="383" t="str">
        <f>IFERROR(IF(LEN(B3719)&gt;0,IF(INDEX(TasksList!$C$6:$C$25,MATCH(LEFT(B3719,SEARCH(" - ",B3719)-1)*1,TasksList!$B$6:$B$25,0),1)=0,"",INDEX(TasksList!$C$6:$C$25,MATCH(LEFT(B3719,SEARCH(" - ",B3719)-1)*1,TasksList!$B$6:$B$25,0),1)),""),"Task not found!")</f>
        <v/>
      </c>
      <c r="D3719" s="385"/>
      <c r="E3719" s="149"/>
      <c r="F3719" s="149"/>
      <c r="G3719" s="150"/>
    </row>
    <row r="3720" spans="2:7" x14ac:dyDescent="0.25">
      <c r="B3720" s="382"/>
      <c r="C3720" s="383" t="str">
        <f>IFERROR(IF(LEN(B3720)&gt;0,IF(INDEX(TasksList!$C$6:$C$25,MATCH(LEFT(B3720,SEARCH(" - ",B3720)-1)*1,TasksList!$B$6:$B$25,0),1)=0,"",INDEX(TasksList!$C$6:$C$25,MATCH(LEFT(B3720,SEARCH(" - ",B3720)-1)*1,TasksList!$B$6:$B$25,0),1)),""),"Task not found!")</f>
        <v/>
      </c>
      <c r="D3720" s="385"/>
      <c r="E3720" s="149"/>
      <c r="F3720" s="149"/>
      <c r="G3720" s="150"/>
    </row>
    <row r="3721" spans="2:7" x14ac:dyDescent="0.25">
      <c r="B3721" s="382"/>
      <c r="C3721" s="383" t="str">
        <f>IFERROR(IF(LEN(B3721)&gt;0,IF(INDEX(TasksList!$C$6:$C$25,MATCH(LEFT(B3721,SEARCH(" - ",B3721)-1)*1,TasksList!$B$6:$B$25,0),1)=0,"",INDEX(TasksList!$C$6:$C$25,MATCH(LEFT(B3721,SEARCH(" - ",B3721)-1)*1,TasksList!$B$6:$B$25,0),1)),""),"Task not found!")</f>
        <v/>
      </c>
      <c r="D3721" s="385"/>
      <c r="E3721" s="149"/>
      <c r="F3721" s="149"/>
      <c r="G3721" s="150"/>
    </row>
    <row r="3722" spans="2:7" x14ac:dyDescent="0.25">
      <c r="B3722" s="382"/>
      <c r="C3722" s="383" t="str">
        <f>IFERROR(IF(LEN(B3722)&gt;0,IF(INDEX(TasksList!$C$6:$C$25,MATCH(LEFT(B3722,SEARCH(" - ",B3722)-1)*1,TasksList!$B$6:$B$25,0),1)=0,"",INDEX(TasksList!$C$6:$C$25,MATCH(LEFT(B3722,SEARCH(" - ",B3722)-1)*1,TasksList!$B$6:$B$25,0),1)),""),"Task not found!")</f>
        <v/>
      </c>
      <c r="D3722" s="385"/>
      <c r="E3722" s="149"/>
      <c r="F3722" s="149"/>
      <c r="G3722" s="150"/>
    </row>
    <row r="3723" spans="2:7" x14ac:dyDescent="0.25">
      <c r="B3723" s="382"/>
      <c r="C3723" s="383" t="str">
        <f>IFERROR(IF(LEN(B3723)&gt;0,IF(INDEX(TasksList!$C$6:$C$25,MATCH(LEFT(B3723,SEARCH(" - ",B3723)-1)*1,TasksList!$B$6:$B$25,0),1)=0,"",INDEX(TasksList!$C$6:$C$25,MATCH(LEFT(B3723,SEARCH(" - ",B3723)-1)*1,TasksList!$B$6:$B$25,0),1)),""),"Task not found!")</f>
        <v/>
      </c>
      <c r="D3723" s="385"/>
      <c r="E3723" s="149"/>
      <c r="F3723" s="149"/>
      <c r="G3723" s="150"/>
    </row>
    <row r="3724" spans="2:7" x14ac:dyDescent="0.25">
      <c r="B3724" s="382"/>
      <c r="C3724" s="383" t="str">
        <f>IFERROR(IF(LEN(B3724)&gt;0,IF(INDEX(TasksList!$C$6:$C$25,MATCH(LEFT(B3724,SEARCH(" - ",B3724)-1)*1,TasksList!$B$6:$B$25,0),1)=0,"",INDEX(TasksList!$C$6:$C$25,MATCH(LEFT(B3724,SEARCH(" - ",B3724)-1)*1,TasksList!$B$6:$B$25,0),1)),""),"Task not found!")</f>
        <v/>
      </c>
      <c r="D3724" s="385"/>
      <c r="E3724" s="149"/>
      <c r="F3724" s="149"/>
      <c r="G3724" s="150"/>
    </row>
    <row r="3725" spans="2:7" x14ac:dyDescent="0.25">
      <c r="B3725" s="382"/>
      <c r="C3725" s="383" t="str">
        <f>IFERROR(IF(LEN(B3725)&gt;0,IF(INDEX(TasksList!$C$6:$C$25,MATCH(LEFT(B3725,SEARCH(" - ",B3725)-1)*1,TasksList!$B$6:$B$25,0),1)=0,"",INDEX(TasksList!$C$6:$C$25,MATCH(LEFT(B3725,SEARCH(" - ",B3725)-1)*1,TasksList!$B$6:$B$25,0),1)),""),"Task not found!")</f>
        <v/>
      </c>
      <c r="D3725" s="385"/>
      <c r="E3725" s="149"/>
      <c r="F3725" s="149"/>
      <c r="G3725" s="150"/>
    </row>
    <row r="3726" spans="2:7" x14ac:dyDescent="0.25">
      <c r="B3726" s="382"/>
      <c r="C3726" s="383" t="str">
        <f>IFERROR(IF(LEN(B3726)&gt;0,IF(INDEX(TasksList!$C$6:$C$25,MATCH(LEFT(B3726,SEARCH(" - ",B3726)-1)*1,TasksList!$B$6:$B$25,0),1)=0,"",INDEX(TasksList!$C$6:$C$25,MATCH(LEFT(B3726,SEARCH(" - ",B3726)-1)*1,TasksList!$B$6:$B$25,0),1)),""),"Task not found!")</f>
        <v/>
      </c>
      <c r="D3726" s="385"/>
      <c r="E3726" s="149"/>
      <c r="F3726" s="149"/>
      <c r="G3726" s="150"/>
    </row>
    <row r="3727" spans="2:7" x14ac:dyDescent="0.25">
      <c r="B3727" s="382"/>
      <c r="C3727" s="383" t="str">
        <f>IFERROR(IF(LEN(B3727)&gt;0,IF(INDEX(TasksList!$C$6:$C$25,MATCH(LEFT(B3727,SEARCH(" - ",B3727)-1)*1,TasksList!$B$6:$B$25,0),1)=0,"",INDEX(TasksList!$C$6:$C$25,MATCH(LEFT(B3727,SEARCH(" - ",B3727)-1)*1,TasksList!$B$6:$B$25,0),1)),""),"Task not found!")</f>
        <v/>
      </c>
      <c r="D3727" s="385"/>
      <c r="E3727" s="149"/>
      <c r="F3727" s="149"/>
      <c r="G3727" s="150"/>
    </row>
    <row r="3728" spans="2:7" x14ac:dyDescent="0.25">
      <c r="B3728" s="382"/>
      <c r="C3728" s="383" t="str">
        <f>IFERROR(IF(LEN(B3728)&gt;0,IF(INDEX(TasksList!$C$6:$C$25,MATCH(LEFT(B3728,SEARCH(" - ",B3728)-1)*1,TasksList!$B$6:$B$25,0),1)=0,"",INDEX(TasksList!$C$6:$C$25,MATCH(LEFT(B3728,SEARCH(" - ",B3728)-1)*1,TasksList!$B$6:$B$25,0),1)),""),"Task not found!")</f>
        <v/>
      </c>
      <c r="D3728" s="385"/>
      <c r="E3728" s="149"/>
      <c r="F3728" s="149"/>
      <c r="G3728" s="150"/>
    </row>
    <row r="3729" spans="2:7" x14ac:dyDescent="0.25">
      <c r="B3729" s="382"/>
      <c r="C3729" s="383" t="str">
        <f>IFERROR(IF(LEN(B3729)&gt;0,IF(INDEX(TasksList!$C$6:$C$25,MATCH(LEFT(B3729,SEARCH(" - ",B3729)-1)*1,TasksList!$B$6:$B$25,0),1)=0,"",INDEX(TasksList!$C$6:$C$25,MATCH(LEFT(B3729,SEARCH(" - ",B3729)-1)*1,TasksList!$B$6:$B$25,0),1)),""),"Task not found!")</f>
        <v/>
      </c>
      <c r="D3729" s="385"/>
      <c r="E3729" s="149"/>
      <c r="F3729" s="149"/>
      <c r="G3729" s="150"/>
    </row>
    <row r="3730" spans="2:7" x14ac:dyDescent="0.25">
      <c r="B3730" s="382"/>
      <c r="C3730" s="383" t="str">
        <f>IFERROR(IF(LEN(B3730)&gt;0,IF(INDEX(TasksList!$C$6:$C$25,MATCH(LEFT(B3730,SEARCH(" - ",B3730)-1)*1,TasksList!$B$6:$B$25,0),1)=0,"",INDEX(TasksList!$C$6:$C$25,MATCH(LEFT(B3730,SEARCH(" - ",B3730)-1)*1,TasksList!$B$6:$B$25,0),1)),""),"Task not found!")</f>
        <v/>
      </c>
      <c r="D3730" s="385"/>
      <c r="E3730" s="149"/>
      <c r="F3730" s="149"/>
      <c r="G3730" s="150"/>
    </row>
    <row r="3731" spans="2:7" x14ac:dyDescent="0.25">
      <c r="B3731" s="382"/>
      <c r="C3731" s="383" t="str">
        <f>IFERROR(IF(LEN(B3731)&gt;0,IF(INDEX(TasksList!$C$6:$C$25,MATCH(LEFT(B3731,SEARCH(" - ",B3731)-1)*1,TasksList!$B$6:$B$25,0),1)=0,"",INDEX(TasksList!$C$6:$C$25,MATCH(LEFT(B3731,SEARCH(" - ",B3731)-1)*1,TasksList!$B$6:$B$25,0),1)),""),"Task not found!")</f>
        <v/>
      </c>
      <c r="D3731" s="385"/>
      <c r="E3731" s="149"/>
      <c r="F3731" s="149"/>
      <c r="G3731" s="150"/>
    </row>
    <row r="3732" spans="2:7" x14ac:dyDescent="0.25">
      <c r="B3732" s="382"/>
      <c r="C3732" s="383" t="str">
        <f>IFERROR(IF(LEN(B3732)&gt;0,IF(INDEX(TasksList!$C$6:$C$25,MATCH(LEFT(B3732,SEARCH(" - ",B3732)-1)*1,TasksList!$B$6:$B$25,0),1)=0,"",INDEX(TasksList!$C$6:$C$25,MATCH(LEFT(B3732,SEARCH(" - ",B3732)-1)*1,TasksList!$B$6:$B$25,0),1)),""),"Task not found!")</f>
        <v/>
      </c>
      <c r="D3732" s="385"/>
      <c r="E3732" s="149"/>
      <c r="F3732" s="149"/>
      <c r="G3732" s="150"/>
    </row>
    <row r="3733" spans="2:7" x14ac:dyDescent="0.25">
      <c r="B3733" s="382"/>
      <c r="C3733" s="383" t="str">
        <f>IFERROR(IF(LEN(B3733)&gt;0,IF(INDEX(TasksList!$C$6:$C$25,MATCH(LEFT(B3733,SEARCH(" - ",B3733)-1)*1,TasksList!$B$6:$B$25,0),1)=0,"",INDEX(TasksList!$C$6:$C$25,MATCH(LEFT(B3733,SEARCH(" - ",B3733)-1)*1,TasksList!$B$6:$B$25,0),1)),""),"Task not found!")</f>
        <v/>
      </c>
      <c r="D3733" s="385"/>
      <c r="E3733" s="149"/>
      <c r="F3733" s="149"/>
      <c r="G3733" s="150"/>
    </row>
    <row r="3734" spans="2:7" x14ac:dyDescent="0.25">
      <c r="B3734" s="382"/>
      <c r="C3734" s="383" t="str">
        <f>IFERROR(IF(LEN(B3734)&gt;0,IF(INDEX(TasksList!$C$6:$C$25,MATCH(LEFT(B3734,SEARCH(" - ",B3734)-1)*1,TasksList!$B$6:$B$25,0),1)=0,"",INDEX(TasksList!$C$6:$C$25,MATCH(LEFT(B3734,SEARCH(" - ",B3734)-1)*1,TasksList!$B$6:$B$25,0),1)),""),"Task not found!")</f>
        <v/>
      </c>
      <c r="D3734" s="385"/>
      <c r="E3734" s="149"/>
      <c r="F3734" s="149"/>
      <c r="G3734" s="150"/>
    </row>
    <row r="3735" spans="2:7" x14ac:dyDescent="0.25">
      <c r="B3735" s="382"/>
      <c r="C3735" s="383" t="str">
        <f>IFERROR(IF(LEN(B3735)&gt;0,IF(INDEX(TasksList!$C$6:$C$25,MATCH(LEFT(B3735,SEARCH(" - ",B3735)-1)*1,TasksList!$B$6:$B$25,0),1)=0,"",INDEX(TasksList!$C$6:$C$25,MATCH(LEFT(B3735,SEARCH(" - ",B3735)-1)*1,TasksList!$B$6:$B$25,0),1)),""),"Task not found!")</f>
        <v/>
      </c>
      <c r="D3735" s="385"/>
      <c r="E3735" s="149"/>
      <c r="F3735" s="149"/>
      <c r="G3735" s="150"/>
    </row>
    <row r="3736" spans="2:7" x14ac:dyDescent="0.25">
      <c r="B3736" s="382"/>
      <c r="C3736" s="383" t="str">
        <f>IFERROR(IF(LEN(B3736)&gt;0,IF(INDEX(TasksList!$C$6:$C$25,MATCH(LEFT(B3736,SEARCH(" - ",B3736)-1)*1,TasksList!$B$6:$B$25,0),1)=0,"",INDEX(TasksList!$C$6:$C$25,MATCH(LEFT(B3736,SEARCH(" - ",B3736)-1)*1,TasksList!$B$6:$B$25,0),1)),""),"Task not found!")</f>
        <v/>
      </c>
      <c r="D3736" s="385"/>
      <c r="E3736" s="149"/>
      <c r="F3736" s="149"/>
      <c r="G3736" s="150"/>
    </row>
    <row r="3737" spans="2:7" x14ac:dyDescent="0.25">
      <c r="B3737" s="382"/>
      <c r="C3737" s="383" t="str">
        <f>IFERROR(IF(LEN(B3737)&gt;0,IF(INDEX(TasksList!$C$6:$C$25,MATCH(LEFT(B3737,SEARCH(" - ",B3737)-1)*1,TasksList!$B$6:$B$25,0),1)=0,"",INDEX(TasksList!$C$6:$C$25,MATCH(LEFT(B3737,SEARCH(" - ",B3737)-1)*1,TasksList!$B$6:$B$25,0),1)),""),"Task not found!")</f>
        <v/>
      </c>
      <c r="D3737" s="385"/>
      <c r="E3737" s="149"/>
      <c r="F3737" s="149"/>
      <c r="G3737" s="150"/>
    </row>
    <row r="3738" spans="2:7" x14ac:dyDescent="0.25">
      <c r="B3738" s="382"/>
      <c r="C3738" s="383" t="str">
        <f>IFERROR(IF(LEN(B3738)&gt;0,IF(INDEX(TasksList!$C$6:$C$25,MATCH(LEFT(B3738,SEARCH(" - ",B3738)-1)*1,TasksList!$B$6:$B$25,0),1)=0,"",INDEX(TasksList!$C$6:$C$25,MATCH(LEFT(B3738,SEARCH(" - ",B3738)-1)*1,TasksList!$B$6:$B$25,0),1)),""),"Task not found!")</f>
        <v/>
      </c>
      <c r="D3738" s="385"/>
      <c r="E3738" s="149"/>
      <c r="F3738" s="149"/>
      <c r="G3738" s="150"/>
    </row>
    <row r="3739" spans="2:7" x14ac:dyDescent="0.25">
      <c r="B3739" s="382"/>
      <c r="C3739" s="383" t="str">
        <f>IFERROR(IF(LEN(B3739)&gt;0,IF(INDEX(TasksList!$C$6:$C$25,MATCH(LEFT(B3739,SEARCH(" - ",B3739)-1)*1,TasksList!$B$6:$B$25,0),1)=0,"",INDEX(TasksList!$C$6:$C$25,MATCH(LEFT(B3739,SEARCH(" - ",B3739)-1)*1,TasksList!$B$6:$B$25,0),1)),""),"Task not found!")</f>
        <v/>
      </c>
      <c r="D3739" s="385"/>
      <c r="E3739" s="149"/>
      <c r="F3739" s="149"/>
      <c r="G3739" s="150"/>
    </row>
    <row r="3740" spans="2:7" x14ac:dyDescent="0.25">
      <c r="B3740" s="382"/>
      <c r="C3740" s="383" t="str">
        <f>IFERROR(IF(LEN(B3740)&gt;0,IF(INDEX(TasksList!$C$6:$C$25,MATCH(LEFT(B3740,SEARCH(" - ",B3740)-1)*1,TasksList!$B$6:$B$25,0),1)=0,"",INDEX(TasksList!$C$6:$C$25,MATCH(LEFT(B3740,SEARCH(" - ",B3740)-1)*1,TasksList!$B$6:$B$25,0),1)),""),"Task not found!")</f>
        <v/>
      </c>
      <c r="D3740" s="385"/>
      <c r="E3740" s="149"/>
      <c r="F3740" s="149"/>
      <c r="G3740" s="150"/>
    </row>
    <row r="3741" spans="2:7" x14ac:dyDescent="0.25">
      <c r="B3741" s="382"/>
      <c r="C3741" s="383" t="str">
        <f>IFERROR(IF(LEN(B3741)&gt;0,IF(INDEX(TasksList!$C$6:$C$25,MATCH(LEFT(B3741,SEARCH(" - ",B3741)-1)*1,TasksList!$B$6:$B$25,0),1)=0,"",INDEX(TasksList!$C$6:$C$25,MATCH(LEFT(B3741,SEARCH(" - ",B3741)-1)*1,TasksList!$B$6:$B$25,0),1)),""),"Task not found!")</f>
        <v/>
      </c>
      <c r="D3741" s="385"/>
      <c r="E3741" s="149"/>
      <c r="F3741" s="149"/>
      <c r="G3741" s="150"/>
    </row>
    <row r="3742" spans="2:7" x14ac:dyDescent="0.25">
      <c r="B3742" s="382"/>
      <c r="C3742" s="383" t="str">
        <f>IFERROR(IF(LEN(B3742)&gt;0,IF(INDEX(TasksList!$C$6:$C$25,MATCH(LEFT(B3742,SEARCH(" - ",B3742)-1)*1,TasksList!$B$6:$B$25,0),1)=0,"",INDEX(TasksList!$C$6:$C$25,MATCH(LEFT(B3742,SEARCH(" - ",B3742)-1)*1,TasksList!$B$6:$B$25,0),1)),""),"Task not found!")</f>
        <v/>
      </c>
      <c r="D3742" s="385"/>
      <c r="E3742" s="149"/>
      <c r="F3742" s="149"/>
      <c r="G3742" s="150"/>
    </row>
    <row r="3743" spans="2:7" x14ac:dyDescent="0.25">
      <c r="B3743" s="382"/>
      <c r="C3743" s="383" t="str">
        <f>IFERROR(IF(LEN(B3743)&gt;0,IF(INDEX(TasksList!$C$6:$C$25,MATCH(LEFT(B3743,SEARCH(" - ",B3743)-1)*1,TasksList!$B$6:$B$25,0),1)=0,"",INDEX(TasksList!$C$6:$C$25,MATCH(LEFT(B3743,SEARCH(" - ",B3743)-1)*1,TasksList!$B$6:$B$25,0),1)),""),"Task not found!")</f>
        <v/>
      </c>
      <c r="D3743" s="385"/>
      <c r="E3743" s="149"/>
      <c r="F3743" s="149"/>
      <c r="G3743" s="150"/>
    </row>
    <row r="3744" spans="2:7" x14ac:dyDescent="0.25">
      <c r="B3744" s="382"/>
      <c r="C3744" s="383" t="str">
        <f>IFERROR(IF(LEN(B3744)&gt;0,IF(INDEX(TasksList!$C$6:$C$25,MATCH(LEFT(B3744,SEARCH(" - ",B3744)-1)*1,TasksList!$B$6:$B$25,0),1)=0,"",INDEX(TasksList!$C$6:$C$25,MATCH(LEFT(B3744,SEARCH(" - ",B3744)-1)*1,TasksList!$B$6:$B$25,0),1)),""),"Task not found!")</f>
        <v/>
      </c>
      <c r="D3744" s="385"/>
      <c r="E3744" s="149"/>
      <c r="F3744" s="149"/>
      <c r="G3744" s="150"/>
    </row>
    <row r="3745" spans="2:7" x14ac:dyDescent="0.25">
      <c r="B3745" s="382"/>
      <c r="C3745" s="383" t="str">
        <f>IFERROR(IF(LEN(B3745)&gt;0,IF(INDEX(TasksList!$C$6:$C$25,MATCH(LEFT(B3745,SEARCH(" - ",B3745)-1)*1,TasksList!$B$6:$B$25,0),1)=0,"",INDEX(TasksList!$C$6:$C$25,MATCH(LEFT(B3745,SEARCH(" - ",B3745)-1)*1,TasksList!$B$6:$B$25,0),1)),""),"Task not found!")</f>
        <v/>
      </c>
      <c r="D3745" s="385"/>
      <c r="E3745" s="149"/>
      <c r="F3745" s="149"/>
      <c r="G3745" s="150"/>
    </row>
    <row r="3746" spans="2:7" x14ac:dyDescent="0.25">
      <c r="B3746" s="382"/>
      <c r="C3746" s="383" t="str">
        <f>IFERROR(IF(LEN(B3746)&gt;0,IF(INDEX(TasksList!$C$6:$C$25,MATCH(LEFT(B3746,SEARCH(" - ",B3746)-1)*1,TasksList!$B$6:$B$25,0),1)=0,"",INDEX(TasksList!$C$6:$C$25,MATCH(LEFT(B3746,SEARCH(" - ",B3746)-1)*1,TasksList!$B$6:$B$25,0),1)),""),"Task not found!")</f>
        <v/>
      </c>
      <c r="D3746" s="385"/>
      <c r="E3746" s="149"/>
      <c r="F3746" s="149"/>
      <c r="G3746" s="150"/>
    </row>
    <row r="3747" spans="2:7" x14ac:dyDescent="0.25">
      <c r="B3747" s="382"/>
      <c r="C3747" s="383" t="str">
        <f>IFERROR(IF(LEN(B3747)&gt;0,IF(INDEX(TasksList!$C$6:$C$25,MATCH(LEFT(B3747,SEARCH(" - ",B3747)-1)*1,TasksList!$B$6:$B$25,0),1)=0,"",INDEX(TasksList!$C$6:$C$25,MATCH(LEFT(B3747,SEARCH(" - ",B3747)-1)*1,TasksList!$B$6:$B$25,0),1)),""),"Task not found!")</f>
        <v/>
      </c>
      <c r="D3747" s="385"/>
      <c r="E3747" s="149"/>
      <c r="F3747" s="149"/>
      <c r="G3747" s="150"/>
    </row>
    <row r="3748" spans="2:7" x14ac:dyDescent="0.25">
      <c r="B3748" s="382"/>
      <c r="C3748" s="383" t="str">
        <f>IFERROR(IF(LEN(B3748)&gt;0,IF(INDEX(TasksList!$C$6:$C$25,MATCH(LEFT(B3748,SEARCH(" - ",B3748)-1)*1,TasksList!$B$6:$B$25,0),1)=0,"",INDEX(TasksList!$C$6:$C$25,MATCH(LEFT(B3748,SEARCH(" - ",B3748)-1)*1,TasksList!$B$6:$B$25,0),1)),""),"Task not found!")</f>
        <v/>
      </c>
      <c r="D3748" s="385"/>
      <c r="E3748" s="149"/>
      <c r="F3748" s="149"/>
      <c r="G3748" s="150"/>
    </row>
    <row r="3749" spans="2:7" x14ac:dyDescent="0.25">
      <c r="B3749" s="382"/>
      <c r="C3749" s="383" t="str">
        <f>IFERROR(IF(LEN(B3749)&gt;0,IF(INDEX(TasksList!$C$6:$C$25,MATCH(LEFT(B3749,SEARCH(" - ",B3749)-1)*1,TasksList!$B$6:$B$25,0),1)=0,"",INDEX(TasksList!$C$6:$C$25,MATCH(LEFT(B3749,SEARCH(" - ",B3749)-1)*1,TasksList!$B$6:$B$25,0),1)),""),"Task not found!")</f>
        <v/>
      </c>
      <c r="D3749" s="385"/>
      <c r="E3749" s="149"/>
      <c r="F3749" s="149"/>
      <c r="G3749" s="150"/>
    </row>
    <row r="3750" spans="2:7" x14ac:dyDescent="0.25">
      <c r="B3750" s="382"/>
      <c r="C3750" s="383" t="str">
        <f>IFERROR(IF(LEN(B3750)&gt;0,IF(INDEX(TasksList!$C$6:$C$25,MATCH(LEFT(B3750,SEARCH(" - ",B3750)-1)*1,TasksList!$B$6:$B$25,0),1)=0,"",INDEX(TasksList!$C$6:$C$25,MATCH(LEFT(B3750,SEARCH(" - ",B3750)-1)*1,TasksList!$B$6:$B$25,0),1)),""),"Task not found!")</f>
        <v/>
      </c>
      <c r="D3750" s="385"/>
      <c r="E3750" s="149"/>
      <c r="F3750" s="149"/>
      <c r="G3750" s="150"/>
    </row>
    <row r="3751" spans="2:7" x14ac:dyDescent="0.25">
      <c r="B3751" s="382"/>
      <c r="C3751" s="383" t="str">
        <f>IFERROR(IF(LEN(B3751)&gt;0,IF(INDEX(TasksList!$C$6:$C$25,MATCH(LEFT(B3751,SEARCH(" - ",B3751)-1)*1,TasksList!$B$6:$B$25,0),1)=0,"",INDEX(TasksList!$C$6:$C$25,MATCH(LEFT(B3751,SEARCH(" - ",B3751)-1)*1,TasksList!$B$6:$B$25,0),1)),""),"Task not found!")</f>
        <v/>
      </c>
      <c r="D3751" s="385"/>
      <c r="E3751" s="149"/>
      <c r="F3751" s="149"/>
      <c r="G3751" s="150"/>
    </row>
    <row r="3752" spans="2:7" x14ac:dyDescent="0.25">
      <c r="B3752" s="382"/>
      <c r="C3752" s="383" t="str">
        <f>IFERROR(IF(LEN(B3752)&gt;0,IF(INDEX(TasksList!$C$6:$C$25,MATCH(LEFT(B3752,SEARCH(" - ",B3752)-1)*1,TasksList!$B$6:$B$25,0),1)=0,"",INDEX(TasksList!$C$6:$C$25,MATCH(LEFT(B3752,SEARCH(" - ",B3752)-1)*1,TasksList!$B$6:$B$25,0),1)),""),"Task not found!")</f>
        <v/>
      </c>
      <c r="D3752" s="385"/>
      <c r="E3752" s="149"/>
      <c r="F3752" s="149"/>
      <c r="G3752" s="150"/>
    </row>
    <row r="3753" spans="2:7" x14ac:dyDescent="0.25">
      <c r="B3753" s="382"/>
      <c r="C3753" s="383" t="str">
        <f>IFERROR(IF(LEN(B3753)&gt;0,IF(INDEX(TasksList!$C$6:$C$25,MATCH(LEFT(B3753,SEARCH(" - ",B3753)-1)*1,TasksList!$B$6:$B$25,0),1)=0,"",INDEX(TasksList!$C$6:$C$25,MATCH(LEFT(B3753,SEARCH(" - ",B3753)-1)*1,TasksList!$B$6:$B$25,0),1)),""),"Task not found!")</f>
        <v/>
      </c>
      <c r="D3753" s="385"/>
      <c r="E3753" s="149"/>
      <c r="F3753" s="149"/>
      <c r="G3753" s="150"/>
    </row>
    <row r="3754" spans="2:7" x14ac:dyDescent="0.25">
      <c r="B3754" s="382"/>
      <c r="C3754" s="383" t="str">
        <f>IFERROR(IF(LEN(B3754)&gt;0,IF(INDEX(TasksList!$C$6:$C$25,MATCH(LEFT(B3754,SEARCH(" - ",B3754)-1)*1,TasksList!$B$6:$B$25,0),1)=0,"",INDEX(TasksList!$C$6:$C$25,MATCH(LEFT(B3754,SEARCH(" - ",B3754)-1)*1,TasksList!$B$6:$B$25,0),1)),""),"Task not found!")</f>
        <v/>
      </c>
      <c r="D3754" s="385"/>
      <c r="E3754" s="149"/>
      <c r="F3754" s="149"/>
      <c r="G3754" s="150"/>
    </row>
    <row r="3755" spans="2:7" x14ac:dyDescent="0.25">
      <c r="B3755" s="382"/>
      <c r="C3755" s="383" t="str">
        <f>IFERROR(IF(LEN(B3755)&gt;0,IF(INDEX(TasksList!$C$6:$C$25,MATCH(LEFT(B3755,SEARCH(" - ",B3755)-1)*1,TasksList!$B$6:$B$25,0),1)=0,"",INDEX(TasksList!$C$6:$C$25,MATCH(LEFT(B3755,SEARCH(" - ",B3755)-1)*1,TasksList!$B$6:$B$25,0),1)),""),"Task not found!")</f>
        <v/>
      </c>
      <c r="D3755" s="385"/>
      <c r="E3755" s="149"/>
      <c r="F3755" s="149"/>
      <c r="G3755" s="150"/>
    </row>
    <row r="3756" spans="2:7" x14ac:dyDescent="0.25">
      <c r="B3756" s="382"/>
      <c r="C3756" s="383" t="str">
        <f>IFERROR(IF(LEN(B3756)&gt;0,IF(INDEX(TasksList!$C$6:$C$25,MATCH(LEFT(B3756,SEARCH(" - ",B3756)-1)*1,TasksList!$B$6:$B$25,0),1)=0,"",INDEX(TasksList!$C$6:$C$25,MATCH(LEFT(B3756,SEARCH(" - ",B3756)-1)*1,TasksList!$B$6:$B$25,0),1)),""),"Task not found!")</f>
        <v/>
      </c>
      <c r="D3756" s="385"/>
      <c r="E3756" s="149"/>
      <c r="F3756" s="149"/>
      <c r="G3756" s="150"/>
    </row>
    <row r="3757" spans="2:7" x14ac:dyDescent="0.25">
      <c r="B3757" s="382"/>
      <c r="C3757" s="383" t="str">
        <f>IFERROR(IF(LEN(B3757)&gt;0,IF(INDEX(TasksList!$C$6:$C$25,MATCH(LEFT(B3757,SEARCH(" - ",B3757)-1)*1,TasksList!$B$6:$B$25,0),1)=0,"",INDEX(TasksList!$C$6:$C$25,MATCH(LEFT(B3757,SEARCH(" - ",B3757)-1)*1,TasksList!$B$6:$B$25,0),1)),""),"Task not found!")</f>
        <v/>
      </c>
      <c r="D3757" s="385"/>
      <c r="E3757" s="149"/>
      <c r="F3757" s="149"/>
      <c r="G3757" s="150"/>
    </row>
    <row r="3758" spans="2:7" x14ac:dyDescent="0.25">
      <c r="B3758" s="382"/>
      <c r="C3758" s="383" t="str">
        <f>IFERROR(IF(LEN(B3758)&gt;0,IF(INDEX(TasksList!$C$6:$C$25,MATCH(LEFT(B3758,SEARCH(" - ",B3758)-1)*1,TasksList!$B$6:$B$25,0),1)=0,"",INDEX(TasksList!$C$6:$C$25,MATCH(LEFT(B3758,SEARCH(" - ",B3758)-1)*1,TasksList!$B$6:$B$25,0),1)),""),"Task not found!")</f>
        <v/>
      </c>
      <c r="D3758" s="385"/>
      <c r="E3758" s="149"/>
      <c r="F3758" s="149"/>
      <c r="G3758" s="150"/>
    </row>
    <row r="3759" spans="2:7" x14ac:dyDescent="0.25">
      <c r="B3759" s="382"/>
      <c r="C3759" s="383" t="str">
        <f>IFERROR(IF(LEN(B3759)&gt;0,IF(INDEX(TasksList!$C$6:$C$25,MATCH(LEFT(B3759,SEARCH(" - ",B3759)-1)*1,TasksList!$B$6:$B$25,0),1)=0,"",INDEX(TasksList!$C$6:$C$25,MATCH(LEFT(B3759,SEARCH(" - ",B3759)-1)*1,TasksList!$B$6:$B$25,0),1)),""),"Task not found!")</f>
        <v/>
      </c>
      <c r="D3759" s="385"/>
      <c r="E3759" s="149"/>
      <c r="F3759" s="149"/>
      <c r="G3759" s="150"/>
    </row>
    <row r="3760" spans="2:7" x14ac:dyDescent="0.25">
      <c r="B3760" s="382"/>
      <c r="C3760" s="383" t="str">
        <f>IFERROR(IF(LEN(B3760)&gt;0,IF(INDEX(TasksList!$C$6:$C$25,MATCH(LEFT(B3760,SEARCH(" - ",B3760)-1)*1,TasksList!$B$6:$B$25,0),1)=0,"",INDEX(TasksList!$C$6:$C$25,MATCH(LEFT(B3760,SEARCH(" - ",B3760)-1)*1,TasksList!$B$6:$B$25,0),1)),""),"Task not found!")</f>
        <v/>
      </c>
      <c r="D3760" s="385"/>
      <c r="E3760" s="149"/>
      <c r="F3760" s="149"/>
      <c r="G3760" s="150"/>
    </row>
    <row r="3761" spans="2:7" x14ac:dyDescent="0.25">
      <c r="B3761" s="382"/>
      <c r="C3761" s="383" t="str">
        <f>IFERROR(IF(LEN(B3761)&gt;0,IF(INDEX(TasksList!$C$6:$C$25,MATCH(LEFT(B3761,SEARCH(" - ",B3761)-1)*1,TasksList!$B$6:$B$25,0),1)=0,"",INDEX(TasksList!$C$6:$C$25,MATCH(LEFT(B3761,SEARCH(" - ",B3761)-1)*1,TasksList!$B$6:$B$25,0),1)),""),"Task not found!")</f>
        <v/>
      </c>
      <c r="D3761" s="385"/>
      <c r="E3761" s="149"/>
      <c r="F3761" s="149"/>
      <c r="G3761" s="150"/>
    </row>
    <row r="3762" spans="2:7" x14ac:dyDescent="0.25">
      <c r="B3762" s="382"/>
      <c r="C3762" s="383" t="str">
        <f>IFERROR(IF(LEN(B3762)&gt;0,IF(INDEX(TasksList!$C$6:$C$25,MATCH(LEFT(B3762,SEARCH(" - ",B3762)-1)*1,TasksList!$B$6:$B$25,0),1)=0,"",INDEX(TasksList!$C$6:$C$25,MATCH(LEFT(B3762,SEARCH(" - ",B3762)-1)*1,TasksList!$B$6:$B$25,0),1)),""),"Task not found!")</f>
        <v/>
      </c>
      <c r="D3762" s="385"/>
      <c r="E3762" s="149"/>
      <c r="F3762" s="149"/>
      <c r="G3762" s="150"/>
    </row>
    <row r="3763" spans="2:7" x14ac:dyDescent="0.25">
      <c r="B3763" s="382"/>
      <c r="C3763" s="383" t="str">
        <f>IFERROR(IF(LEN(B3763)&gt;0,IF(INDEX(TasksList!$C$6:$C$25,MATCH(LEFT(B3763,SEARCH(" - ",B3763)-1)*1,TasksList!$B$6:$B$25,0),1)=0,"",INDEX(TasksList!$C$6:$C$25,MATCH(LEFT(B3763,SEARCH(" - ",B3763)-1)*1,TasksList!$B$6:$B$25,0),1)),""),"Task not found!")</f>
        <v/>
      </c>
      <c r="D3763" s="385"/>
      <c r="E3763" s="149"/>
      <c r="F3763" s="149"/>
      <c r="G3763" s="150"/>
    </row>
    <row r="3764" spans="2:7" x14ac:dyDescent="0.25">
      <c r="B3764" s="382"/>
      <c r="C3764" s="383" t="str">
        <f>IFERROR(IF(LEN(B3764)&gt;0,IF(INDEX(TasksList!$C$6:$C$25,MATCH(LEFT(B3764,SEARCH(" - ",B3764)-1)*1,TasksList!$B$6:$B$25,0),1)=0,"",INDEX(TasksList!$C$6:$C$25,MATCH(LEFT(B3764,SEARCH(" - ",B3764)-1)*1,TasksList!$B$6:$B$25,0),1)),""),"Task not found!")</f>
        <v/>
      </c>
      <c r="D3764" s="385"/>
      <c r="E3764" s="149"/>
      <c r="F3764" s="149"/>
      <c r="G3764" s="150"/>
    </row>
    <row r="3765" spans="2:7" x14ac:dyDescent="0.25">
      <c r="B3765" s="382"/>
      <c r="C3765" s="383" t="str">
        <f>IFERROR(IF(LEN(B3765)&gt;0,IF(INDEX(TasksList!$C$6:$C$25,MATCH(LEFT(B3765,SEARCH(" - ",B3765)-1)*1,TasksList!$B$6:$B$25,0),1)=0,"",INDEX(TasksList!$C$6:$C$25,MATCH(LEFT(B3765,SEARCH(" - ",B3765)-1)*1,TasksList!$B$6:$B$25,0),1)),""),"Task not found!")</f>
        <v/>
      </c>
      <c r="D3765" s="385"/>
      <c r="E3765" s="149"/>
      <c r="F3765" s="149"/>
      <c r="G3765" s="150"/>
    </row>
    <row r="3766" spans="2:7" x14ac:dyDescent="0.25">
      <c r="B3766" s="382"/>
      <c r="C3766" s="383" t="str">
        <f>IFERROR(IF(LEN(B3766)&gt;0,IF(INDEX(TasksList!$C$6:$C$25,MATCH(LEFT(B3766,SEARCH(" - ",B3766)-1)*1,TasksList!$B$6:$B$25,0),1)=0,"",INDEX(TasksList!$C$6:$C$25,MATCH(LEFT(B3766,SEARCH(" - ",B3766)-1)*1,TasksList!$B$6:$B$25,0),1)),""),"Task not found!")</f>
        <v/>
      </c>
      <c r="D3766" s="385"/>
      <c r="E3766" s="149"/>
      <c r="F3766" s="149"/>
      <c r="G3766" s="150"/>
    </row>
    <row r="3767" spans="2:7" x14ac:dyDescent="0.25">
      <c r="B3767" s="382"/>
      <c r="C3767" s="383" t="str">
        <f>IFERROR(IF(LEN(B3767)&gt;0,IF(INDEX(TasksList!$C$6:$C$25,MATCH(LEFT(B3767,SEARCH(" - ",B3767)-1)*1,TasksList!$B$6:$B$25,0),1)=0,"",INDEX(TasksList!$C$6:$C$25,MATCH(LEFT(B3767,SEARCH(" - ",B3767)-1)*1,TasksList!$B$6:$B$25,0),1)),""),"Task not found!")</f>
        <v/>
      </c>
      <c r="D3767" s="385"/>
      <c r="E3767" s="149"/>
      <c r="F3767" s="149"/>
      <c r="G3767" s="150"/>
    </row>
    <row r="3768" spans="2:7" x14ac:dyDescent="0.25">
      <c r="B3768" s="382"/>
      <c r="C3768" s="383" t="str">
        <f>IFERROR(IF(LEN(B3768)&gt;0,IF(INDEX(TasksList!$C$6:$C$25,MATCH(LEFT(B3768,SEARCH(" - ",B3768)-1)*1,TasksList!$B$6:$B$25,0),1)=0,"",INDEX(TasksList!$C$6:$C$25,MATCH(LEFT(B3768,SEARCH(" - ",B3768)-1)*1,TasksList!$B$6:$B$25,0),1)),""),"Task not found!")</f>
        <v/>
      </c>
      <c r="D3768" s="385"/>
      <c r="E3768" s="149"/>
      <c r="F3768" s="149"/>
      <c r="G3768" s="150"/>
    </row>
    <row r="3769" spans="2:7" x14ac:dyDescent="0.25">
      <c r="B3769" s="382"/>
      <c r="C3769" s="383" t="str">
        <f>IFERROR(IF(LEN(B3769)&gt;0,IF(INDEX(TasksList!$C$6:$C$25,MATCH(LEFT(B3769,SEARCH(" - ",B3769)-1)*1,TasksList!$B$6:$B$25,0),1)=0,"",INDEX(TasksList!$C$6:$C$25,MATCH(LEFT(B3769,SEARCH(" - ",B3769)-1)*1,TasksList!$B$6:$B$25,0),1)),""),"Task not found!")</f>
        <v/>
      </c>
      <c r="D3769" s="385"/>
      <c r="E3769" s="149"/>
      <c r="F3769" s="149"/>
      <c r="G3769" s="150"/>
    </row>
    <row r="3770" spans="2:7" x14ac:dyDescent="0.25">
      <c r="B3770" s="382"/>
      <c r="C3770" s="383" t="str">
        <f>IFERROR(IF(LEN(B3770)&gt;0,IF(INDEX(TasksList!$C$6:$C$25,MATCH(LEFT(B3770,SEARCH(" - ",B3770)-1)*1,TasksList!$B$6:$B$25,0),1)=0,"",INDEX(TasksList!$C$6:$C$25,MATCH(LEFT(B3770,SEARCH(" - ",B3770)-1)*1,TasksList!$B$6:$B$25,0),1)),""),"Task not found!")</f>
        <v/>
      </c>
      <c r="D3770" s="385"/>
      <c r="E3770" s="149"/>
      <c r="F3770" s="149"/>
      <c r="G3770" s="150"/>
    </row>
    <row r="3771" spans="2:7" x14ac:dyDescent="0.25">
      <c r="B3771" s="382"/>
      <c r="C3771" s="383" t="str">
        <f>IFERROR(IF(LEN(B3771)&gt;0,IF(INDEX(TasksList!$C$6:$C$25,MATCH(LEFT(B3771,SEARCH(" - ",B3771)-1)*1,TasksList!$B$6:$B$25,0),1)=0,"",INDEX(TasksList!$C$6:$C$25,MATCH(LEFT(B3771,SEARCH(" - ",B3771)-1)*1,TasksList!$B$6:$B$25,0),1)),""),"Task not found!")</f>
        <v/>
      </c>
      <c r="D3771" s="385"/>
      <c r="E3771" s="149"/>
      <c r="F3771" s="149"/>
      <c r="G3771" s="150"/>
    </row>
    <row r="3772" spans="2:7" x14ac:dyDescent="0.25">
      <c r="B3772" s="382"/>
      <c r="C3772" s="383" t="str">
        <f>IFERROR(IF(LEN(B3772)&gt;0,IF(INDEX(TasksList!$C$6:$C$25,MATCH(LEFT(B3772,SEARCH(" - ",B3772)-1)*1,TasksList!$B$6:$B$25,0),1)=0,"",INDEX(TasksList!$C$6:$C$25,MATCH(LEFT(B3772,SEARCH(" - ",B3772)-1)*1,TasksList!$B$6:$B$25,0),1)),""),"Task not found!")</f>
        <v/>
      </c>
      <c r="D3772" s="385"/>
      <c r="E3772" s="149"/>
      <c r="F3772" s="149"/>
      <c r="G3772" s="150"/>
    </row>
    <row r="3773" spans="2:7" x14ac:dyDescent="0.25">
      <c r="B3773" s="382"/>
      <c r="C3773" s="383" t="str">
        <f>IFERROR(IF(LEN(B3773)&gt;0,IF(INDEX(TasksList!$C$6:$C$25,MATCH(LEFT(B3773,SEARCH(" - ",B3773)-1)*1,TasksList!$B$6:$B$25,0),1)=0,"",INDEX(TasksList!$C$6:$C$25,MATCH(LEFT(B3773,SEARCH(" - ",B3773)-1)*1,TasksList!$B$6:$B$25,0),1)),""),"Task not found!")</f>
        <v/>
      </c>
      <c r="D3773" s="385"/>
      <c r="E3773" s="149"/>
      <c r="F3773" s="149"/>
      <c r="G3773" s="150"/>
    </row>
    <row r="3774" spans="2:7" x14ac:dyDescent="0.25">
      <c r="B3774" s="382"/>
      <c r="C3774" s="383" t="str">
        <f>IFERROR(IF(LEN(B3774)&gt;0,IF(INDEX(TasksList!$C$6:$C$25,MATCH(LEFT(B3774,SEARCH(" - ",B3774)-1)*1,TasksList!$B$6:$B$25,0),1)=0,"",INDEX(TasksList!$C$6:$C$25,MATCH(LEFT(B3774,SEARCH(" - ",B3774)-1)*1,TasksList!$B$6:$B$25,0),1)),""),"Task not found!")</f>
        <v/>
      </c>
      <c r="D3774" s="385"/>
      <c r="E3774" s="149"/>
      <c r="F3774" s="149"/>
      <c r="G3774" s="150"/>
    </row>
    <row r="3775" spans="2:7" x14ac:dyDescent="0.25">
      <c r="B3775" s="382"/>
      <c r="C3775" s="383" t="str">
        <f>IFERROR(IF(LEN(B3775)&gt;0,IF(INDEX(TasksList!$C$6:$C$25,MATCH(LEFT(B3775,SEARCH(" - ",B3775)-1)*1,TasksList!$B$6:$B$25,0),1)=0,"",INDEX(TasksList!$C$6:$C$25,MATCH(LEFT(B3775,SEARCH(" - ",B3775)-1)*1,TasksList!$B$6:$B$25,0),1)),""),"Task not found!")</f>
        <v/>
      </c>
      <c r="D3775" s="385"/>
      <c r="E3775" s="149"/>
      <c r="F3775" s="149"/>
      <c r="G3775" s="150"/>
    </row>
    <row r="3776" spans="2:7" x14ac:dyDescent="0.25">
      <c r="B3776" s="382"/>
      <c r="C3776" s="383" t="str">
        <f>IFERROR(IF(LEN(B3776)&gt;0,IF(INDEX(TasksList!$C$6:$C$25,MATCH(LEFT(B3776,SEARCH(" - ",B3776)-1)*1,TasksList!$B$6:$B$25,0),1)=0,"",INDEX(TasksList!$C$6:$C$25,MATCH(LEFT(B3776,SEARCH(" - ",B3776)-1)*1,TasksList!$B$6:$B$25,0),1)),""),"Task not found!")</f>
        <v/>
      </c>
      <c r="D3776" s="385"/>
      <c r="E3776" s="149"/>
      <c r="F3776" s="149"/>
      <c r="G3776" s="150"/>
    </row>
    <row r="3777" spans="2:7" x14ac:dyDescent="0.25">
      <c r="B3777" s="382"/>
      <c r="C3777" s="383" t="str">
        <f>IFERROR(IF(LEN(B3777)&gt;0,IF(INDEX(TasksList!$C$6:$C$25,MATCH(LEFT(B3777,SEARCH(" - ",B3777)-1)*1,TasksList!$B$6:$B$25,0),1)=0,"",INDEX(TasksList!$C$6:$C$25,MATCH(LEFT(B3777,SEARCH(" - ",B3777)-1)*1,TasksList!$B$6:$B$25,0),1)),""),"Task not found!")</f>
        <v/>
      </c>
      <c r="D3777" s="385"/>
      <c r="E3777" s="149"/>
      <c r="F3777" s="149"/>
      <c r="G3777" s="150"/>
    </row>
    <row r="3778" spans="2:7" x14ac:dyDescent="0.25">
      <c r="B3778" s="382"/>
      <c r="C3778" s="383" t="str">
        <f>IFERROR(IF(LEN(B3778)&gt;0,IF(INDEX(TasksList!$C$6:$C$25,MATCH(LEFT(B3778,SEARCH(" - ",B3778)-1)*1,TasksList!$B$6:$B$25,0),1)=0,"",INDEX(TasksList!$C$6:$C$25,MATCH(LEFT(B3778,SEARCH(" - ",B3778)-1)*1,TasksList!$B$6:$B$25,0),1)),""),"Task not found!")</f>
        <v/>
      </c>
      <c r="D3778" s="385"/>
      <c r="E3778" s="149"/>
      <c r="F3778" s="149"/>
      <c r="G3778" s="150"/>
    </row>
    <row r="3779" spans="2:7" x14ac:dyDescent="0.25">
      <c r="B3779" s="382"/>
      <c r="C3779" s="383" t="str">
        <f>IFERROR(IF(LEN(B3779)&gt;0,IF(INDEX(TasksList!$C$6:$C$25,MATCH(LEFT(B3779,SEARCH(" - ",B3779)-1)*1,TasksList!$B$6:$B$25,0),1)=0,"",INDEX(TasksList!$C$6:$C$25,MATCH(LEFT(B3779,SEARCH(" - ",B3779)-1)*1,TasksList!$B$6:$B$25,0),1)),""),"Task not found!")</f>
        <v/>
      </c>
      <c r="D3779" s="385"/>
      <c r="E3779" s="149"/>
      <c r="F3779" s="149"/>
      <c r="G3779" s="150"/>
    </row>
    <row r="3780" spans="2:7" x14ac:dyDescent="0.25">
      <c r="B3780" s="382"/>
      <c r="C3780" s="383" t="str">
        <f>IFERROR(IF(LEN(B3780)&gt;0,IF(INDEX(TasksList!$C$6:$C$25,MATCH(LEFT(B3780,SEARCH(" - ",B3780)-1)*1,TasksList!$B$6:$B$25,0),1)=0,"",INDEX(TasksList!$C$6:$C$25,MATCH(LEFT(B3780,SEARCH(" - ",B3780)-1)*1,TasksList!$B$6:$B$25,0),1)),""),"Task not found!")</f>
        <v/>
      </c>
      <c r="D3780" s="385"/>
      <c r="E3780" s="149"/>
      <c r="F3780" s="149"/>
      <c r="G3780" s="150"/>
    </row>
    <row r="3781" spans="2:7" x14ac:dyDescent="0.25">
      <c r="B3781" s="382"/>
      <c r="C3781" s="383" t="str">
        <f>IFERROR(IF(LEN(B3781)&gt;0,IF(INDEX(TasksList!$C$6:$C$25,MATCH(LEFT(B3781,SEARCH(" - ",B3781)-1)*1,TasksList!$B$6:$B$25,0),1)=0,"",INDEX(TasksList!$C$6:$C$25,MATCH(LEFT(B3781,SEARCH(" - ",B3781)-1)*1,TasksList!$B$6:$B$25,0),1)),""),"Task not found!")</f>
        <v/>
      </c>
      <c r="D3781" s="385"/>
      <c r="E3781" s="149"/>
      <c r="F3781" s="149"/>
      <c r="G3781" s="150"/>
    </row>
    <row r="3782" spans="2:7" x14ac:dyDescent="0.25">
      <c r="B3782" s="382"/>
      <c r="C3782" s="383" t="str">
        <f>IFERROR(IF(LEN(B3782)&gt;0,IF(INDEX(TasksList!$C$6:$C$25,MATCH(LEFT(B3782,SEARCH(" - ",B3782)-1)*1,TasksList!$B$6:$B$25,0),1)=0,"",INDEX(TasksList!$C$6:$C$25,MATCH(LEFT(B3782,SEARCH(" - ",B3782)-1)*1,TasksList!$B$6:$B$25,0),1)),""),"Task not found!")</f>
        <v/>
      </c>
      <c r="D3782" s="385"/>
      <c r="E3782" s="149"/>
      <c r="F3782" s="149"/>
      <c r="G3782" s="150"/>
    </row>
    <row r="3783" spans="2:7" x14ac:dyDescent="0.25">
      <c r="B3783" s="382"/>
      <c r="C3783" s="383" t="str">
        <f>IFERROR(IF(LEN(B3783)&gt;0,IF(INDEX(TasksList!$C$6:$C$25,MATCH(LEFT(B3783,SEARCH(" - ",B3783)-1)*1,TasksList!$B$6:$B$25,0),1)=0,"",INDEX(TasksList!$C$6:$C$25,MATCH(LEFT(B3783,SEARCH(" - ",B3783)-1)*1,TasksList!$B$6:$B$25,0),1)),""),"Task not found!")</f>
        <v/>
      </c>
      <c r="D3783" s="385"/>
      <c r="E3783" s="149"/>
      <c r="F3783" s="149"/>
      <c r="G3783" s="150"/>
    </row>
    <row r="3784" spans="2:7" x14ac:dyDescent="0.25">
      <c r="B3784" s="382"/>
      <c r="C3784" s="383" t="str">
        <f>IFERROR(IF(LEN(B3784)&gt;0,IF(INDEX(TasksList!$C$6:$C$25,MATCH(LEFT(B3784,SEARCH(" - ",B3784)-1)*1,TasksList!$B$6:$B$25,0),1)=0,"",INDEX(TasksList!$C$6:$C$25,MATCH(LEFT(B3784,SEARCH(" - ",B3784)-1)*1,TasksList!$B$6:$B$25,0),1)),""),"Task not found!")</f>
        <v/>
      </c>
      <c r="D3784" s="385"/>
      <c r="E3784" s="149"/>
      <c r="F3784" s="149"/>
      <c r="G3784" s="150"/>
    </row>
    <row r="3785" spans="2:7" x14ac:dyDescent="0.25">
      <c r="B3785" s="382"/>
      <c r="C3785" s="383" t="str">
        <f>IFERROR(IF(LEN(B3785)&gt;0,IF(INDEX(TasksList!$C$6:$C$25,MATCH(LEFT(B3785,SEARCH(" - ",B3785)-1)*1,TasksList!$B$6:$B$25,0),1)=0,"",INDEX(TasksList!$C$6:$C$25,MATCH(LEFT(B3785,SEARCH(" - ",B3785)-1)*1,TasksList!$B$6:$B$25,0),1)),""),"Task not found!")</f>
        <v/>
      </c>
      <c r="D3785" s="385"/>
      <c r="E3785" s="149"/>
      <c r="F3785" s="149"/>
      <c r="G3785" s="150"/>
    </row>
    <row r="3786" spans="2:7" x14ac:dyDescent="0.25">
      <c r="B3786" s="382"/>
      <c r="C3786" s="383" t="str">
        <f>IFERROR(IF(LEN(B3786)&gt;0,IF(INDEX(TasksList!$C$6:$C$25,MATCH(LEFT(B3786,SEARCH(" - ",B3786)-1)*1,TasksList!$B$6:$B$25,0),1)=0,"",INDEX(TasksList!$C$6:$C$25,MATCH(LEFT(B3786,SEARCH(" - ",B3786)-1)*1,TasksList!$B$6:$B$25,0),1)),""),"Task not found!")</f>
        <v/>
      </c>
      <c r="D3786" s="385"/>
      <c r="E3786" s="149"/>
      <c r="F3786" s="149"/>
      <c r="G3786" s="150"/>
    </row>
    <row r="3787" spans="2:7" x14ac:dyDescent="0.25">
      <c r="B3787" s="382"/>
      <c r="C3787" s="383" t="str">
        <f>IFERROR(IF(LEN(B3787)&gt;0,IF(INDEX(TasksList!$C$6:$C$25,MATCH(LEFT(B3787,SEARCH(" - ",B3787)-1)*1,TasksList!$B$6:$B$25,0),1)=0,"",INDEX(TasksList!$C$6:$C$25,MATCH(LEFT(B3787,SEARCH(" - ",B3787)-1)*1,TasksList!$B$6:$B$25,0),1)),""),"Task not found!")</f>
        <v/>
      </c>
      <c r="D3787" s="385"/>
      <c r="E3787" s="149"/>
      <c r="F3787" s="149"/>
      <c r="G3787" s="150"/>
    </row>
    <row r="3788" spans="2:7" x14ac:dyDescent="0.25">
      <c r="B3788" s="382"/>
      <c r="C3788" s="383" t="str">
        <f>IFERROR(IF(LEN(B3788)&gt;0,IF(INDEX(TasksList!$C$6:$C$25,MATCH(LEFT(B3788,SEARCH(" - ",B3788)-1)*1,TasksList!$B$6:$B$25,0),1)=0,"",INDEX(TasksList!$C$6:$C$25,MATCH(LEFT(B3788,SEARCH(" - ",B3788)-1)*1,TasksList!$B$6:$B$25,0),1)),""),"Task not found!")</f>
        <v/>
      </c>
      <c r="D3788" s="385"/>
      <c r="E3788" s="149"/>
      <c r="F3788" s="149"/>
      <c r="G3788" s="150"/>
    </row>
    <row r="3789" spans="2:7" x14ac:dyDescent="0.25">
      <c r="B3789" s="382"/>
      <c r="C3789" s="383" t="str">
        <f>IFERROR(IF(LEN(B3789)&gt;0,IF(INDEX(TasksList!$C$6:$C$25,MATCH(LEFT(B3789,SEARCH(" - ",B3789)-1)*1,TasksList!$B$6:$B$25,0),1)=0,"",INDEX(TasksList!$C$6:$C$25,MATCH(LEFT(B3789,SEARCH(" - ",B3789)-1)*1,TasksList!$B$6:$B$25,0),1)),""),"Task not found!")</f>
        <v/>
      </c>
      <c r="D3789" s="385"/>
      <c r="E3789" s="149"/>
      <c r="F3789" s="149"/>
      <c r="G3789" s="150"/>
    </row>
    <row r="3790" spans="2:7" x14ac:dyDescent="0.25">
      <c r="B3790" s="382"/>
      <c r="C3790" s="383" t="str">
        <f>IFERROR(IF(LEN(B3790)&gt;0,IF(INDEX(TasksList!$C$6:$C$25,MATCH(LEFT(B3790,SEARCH(" - ",B3790)-1)*1,TasksList!$B$6:$B$25,0),1)=0,"",INDEX(TasksList!$C$6:$C$25,MATCH(LEFT(B3790,SEARCH(" - ",B3790)-1)*1,TasksList!$B$6:$B$25,0),1)),""),"Task not found!")</f>
        <v/>
      </c>
      <c r="D3790" s="385"/>
      <c r="E3790" s="149"/>
      <c r="F3790" s="149"/>
      <c r="G3790" s="150"/>
    </row>
    <row r="3791" spans="2:7" x14ac:dyDescent="0.25">
      <c r="B3791" s="382"/>
      <c r="C3791" s="383" t="str">
        <f>IFERROR(IF(LEN(B3791)&gt;0,IF(INDEX(TasksList!$C$6:$C$25,MATCH(LEFT(B3791,SEARCH(" - ",B3791)-1)*1,TasksList!$B$6:$B$25,0),1)=0,"",INDEX(TasksList!$C$6:$C$25,MATCH(LEFT(B3791,SEARCH(" - ",B3791)-1)*1,TasksList!$B$6:$B$25,0),1)),""),"Task not found!")</f>
        <v/>
      </c>
      <c r="D3791" s="385"/>
      <c r="E3791" s="149"/>
      <c r="F3791" s="149"/>
      <c r="G3791" s="150"/>
    </row>
    <row r="3792" spans="2:7" x14ac:dyDescent="0.25">
      <c r="B3792" s="382"/>
      <c r="C3792" s="383" t="str">
        <f>IFERROR(IF(LEN(B3792)&gt;0,IF(INDEX(TasksList!$C$6:$C$25,MATCH(LEFT(B3792,SEARCH(" - ",B3792)-1)*1,TasksList!$B$6:$B$25,0),1)=0,"",INDEX(TasksList!$C$6:$C$25,MATCH(LEFT(B3792,SEARCH(" - ",B3792)-1)*1,TasksList!$B$6:$B$25,0),1)),""),"Task not found!")</f>
        <v/>
      </c>
      <c r="D3792" s="385"/>
      <c r="E3792" s="149"/>
      <c r="F3792" s="149"/>
      <c r="G3792" s="150"/>
    </row>
    <row r="3793" spans="2:7" x14ac:dyDescent="0.25">
      <c r="B3793" s="382"/>
      <c r="C3793" s="383" t="str">
        <f>IFERROR(IF(LEN(B3793)&gt;0,IF(INDEX(TasksList!$C$6:$C$25,MATCH(LEFT(B3793,SEARCH(" - ",B3793)-1)*1,TasksList!$B$6:$B$25,0),1)=0,"",INDEX(TasksList!$C$6:$C$25,MATCH(LEFT(B3793,SEARCH(" - ",B3793)-1)*1,TasksList!$B$6:$B$25,0),1)),""),"Task not found!")</f>
        <v/>
      </c>
      <c r="D3793" s="385"/>
      <c r="E3793" s="149"/>
      <c r="F3793" s="149"/>
      <c r="G3793" s="150"/>
    </row>
    <row r="3794" spans="2:7" x14ac:dyDescent="0.25">
      <c r="B3794" s="382"/>
      <c r="C3794" s="383" t="str">
        <f>IFERROR(IF(LEN(B3794)&gt;0,IF(INDEX(TasksList!$C$6:$C$25,MATCH(LEFT(B3794,SEARCH(" - ",B3794)-1)*1,TasksList!$B$6:$B$25,0),1)=0,"",INDEX(TasksList!$C$6:$C$25,MATCH(LEFT(B3794,SEARCH(" - ",B3794)-1)*1,TasksList!$B$6:$B$25,0),1)),""),"Task not found!")</f>
        <v/>
      </c>
      <c r="D3794" s="385"/>
      <c r="E3794" s="149"/>
      <c r="F3794" s="149"/>
      <c r="G3794" s="150"/>
    </row>
    <row r="3795" spans="2:7" x14ac:dyDescent="0.25">
      <c r="B3795" s="382"/>
      <c r="C3795" s="383" t="str">
        <f>IFERROR(IF(LEN(B3795)&gt;0,IF(INDEX(TasksList!$C$6:$C$25,MATCH(LEFT(B3795,SEARCH(" - ",B3795)-1)*1,TasksList!$B$6:$B$25,0),1)=0,"",INDEX(TasksList!$C$6:$C$25,MATCH(LEFT(B3795,SEARCH(" - ",B3795)-1)*1,TasksList!$B$6:$B$25,0),1)),""),"Task not found!")</f>
        <v/>
      </c>
      <c r="D3795" s="385"/>
      <c r="E3795" s="149"/>
      <c r="F3795" s="149"/>
      <c r="G3795" s="150"/>
    </row>
    <row r="3796" spans="2:7" x14ac:dyDescent="0.25">
      <c r="B3796" s="382"/>
      <c r="C3796" s="383" t="str">
        <f>IFERROR(IF(LEN(B3796)&gt;0,IF(INDEX(TasksList!$C$6:$C$25,MATCH(LEFT(B3796,SEARCH(" - ",B3796)-1)*1,TasksList!$B$6:$B$25,0),1)=0,"",INDEX(TasksList!$C$6:$C$25,MATCH(LEFT(B3796,SEARCH(" - ",B3796)-1)*1,TasksList!$B$6:$B$25,0),1)),""),"Task not found!")</f>
        <v/>
      </c>
      <c r="D3796" s="385"/>
      <c r="E3796" s="149"/>
      <c r="F3796" s="149"/>
      <c r="G3796" s="150"/>
    </row>
    <row r="3797" spans="2:7" x14ac:dyDescent="0.25">
      <c r="B3797" s="382"/>
      <c r="C3797" s="383" t="str">
        <f>IFERROR(IF(LEN(B3797)&gt;0,IF(INDEX(TasksList!$C$6:$C$25,MATCH(LEFT(B3797,SEARCH(" - ",B3797)-1)*1,TasksList!$B$6:$B$25,0),1)=0,"",INDEX(TasksList!$C$6:$C$25,MATCH(LEFT(B3797,SEARCH(" - ",B3797)-1)*1,TasksList!$B$6:$B$25,0),1)),""),"Task not found!")</f>
        <v/>
      </c>
      <c r="D3797" s="385"/>
      <c r="E3797" s="149"/>
      <c r="F3797" s="149"/>
      <c r="G3797" s="150"/>
    </row>
    <row r="3798" spans="2:7" x14ac:dyDescent="0.25">
      <c r="B3798" s="382"/>
      <c r="C3798" s="383" t="str">
        <f>IFERROR(IF(LEN(B3798)&gt;0,IF(INDEX(TasksList!$C$6:$C$25,MATCH(LEFT(B3798,SEARCH(" - ",B3798)-1)*1,TasksList!$B$6:$B$25,0),1)=0,"",INDEX(TasksList!$C$6:$C$25,MATCH(LEFT(B3798,SEARCH(" - ",B3798)-1)*1,TasksList!$B$6:$B$25,0),1)),""),"Task not found!")</f>
        <v/>
      </c>
      <c r="D3798" s="385"/>
      <c r="E3798" s="149"/>
      <c r="F3798" s="149"/>
      <c r="G3798" s="150"/>
    </row>
    <row r="3799" spans="2:7" x14ac:dyDescent="0.25">
      <c r="B3799" s="382"/>
      <c r="C3799" s="383" t="str">
        <f>IFERROR(IF(LEN(B3799)&gt;0,IF(INDEX(TasksList!$C$6:$C$25,MATCH(LEFT(B3799,SEARCH(" - ",B3799)-1)*1,TasksList!$B$6:$B$25,0),1)=0,"",INDEX(TasksList!$C$6:$C$25,MATCH(LEFT(B3799,SEARCH(" - ",B3799)-1)*1,TasksList!$B$6:$B$25,0),1)),""),"Task not found!")</f>
        <v/>
      </c>
      <c r="D3799" s="385"/>
      <c r="E3799" s="149"/>
      <c r="F3799" s="149"/>
      <c r="G3799" s="150"/>
    </row>
    <row r="3800" spans="2:7" x14ac:dyDescent="0.25">
      <c r="B3800" s="382"/>
      <c r="C3800" s="383" t="str">
        <f>IFERROR(IF(LEN(B3800)&gt;0,IF(INDEX(TasksList!$C$6:$C$25,MATCH(LEFT(B3800,SEARCH(" - ",B3800)-1)*1,TasksList!$B$6:$B$25,0),1)=0,"",INDEX(TasksList!$C$6:$C$25,MATCH(LEFT(B3800,SEARCH(" - ",B3800)-1)*1,TasksList!$B$6:$B$25,0),1)),""),"Task not found!")</f>
        <v/>
      </c>
      <c r="D3800" s="385"/>
      <c r="E3800" s="149"/>
      <c r="F3800" s="149"/>
      <c r="G3800" s="150"/>
    </row>
    <row r="3801" spans="2:7" x14ac:dyDescent="0.25">
      <c r="B3801" s="382"/>
      <c r="C3801" s="383" t="str">
        <f>IFERROR(IF(LEN(B3801)&gt;0,IF(INDEX(TasksList!$C$6:$C$25,MATCH(LEFT(B3801,SEARCH(" - ",B3801)-1)*1,TasksList!$B$6:$B$25,0),1)=0,"",INDEX(TasksList!$C$6:$C$25,MATCH(LEFT(B3801,SEARCH(" - ",B3801)-1)*1,TasksList!$B$6:$B$25,0),1)),""),"Task not found!")</f>
        <v/>
      </c>
      <c r="D3801" s="385"/>
      <c r="E3801" s="149"/>
      <c r="F3801" s="149"/>
      <c r="G3801" s="150"/>
    </row>
    <row r="3802" spans="2:7" x14ac:dyDescent="0.25">
      <c r="B3802" s="382"/>
      <c r="C3802" s="383" t="str">
        <f>IFERROR(IF(LEN(B3802)&gt;0,IF(INDEX(TasksList!$C$6:$C$25,MATCH(LEFT(B3802,SEARCH(" - ",B3802)-1)*1,TasksList!$B$6:$B$25,0),1)=0,"",INDEX(TasksList!$C$6:$C$25,MATCH(LEFT(B3802,SEARCH(" - ",B3802)-1)*1,TasksList!$B$6:$B$25,0),1)),""),"Task not found!")</f>
        <v/>
      </c>
      <c r="D3802" s="385"/>
      <c r="E3802" s="149"/>
      <c r="F3802" s="149"/>
      <c r="G3802" s="150"/>
    </row>
    <row r="3803" spans="2:7" x14ac:dyDescent="0.25">
      <c r="B3803" s="382"/>
      <c r="C3803" s="383" t="str">
        <f>IFERROR(IF(LEN(B3803)&gt;0,IF(INDEX(TasksList!$C$6:$C$25,MATCH(LEFT(B3803,SEARCH(" - ",B3803)-1)*1,TasksList!$B$6:$B$25,0),1)=0,"",INDEX(TasksList!$C$6:$C$25,MATCH(LEFT(B3803,SEARCH(" - ",B3803)-1)*1,TasksList!$B$6:$B$25,0),1)),""),"Task not found!")</f>
        <v/>
      </c>
      <c r="D3803" s="385"/>
      <c r="E3803" s="149"/>
      <c r="F3803" s="149"/>
      <c r="G3803" s="150"/>
    </row>
    <row r="3804" spans="2:7" x14ac:dyDescent="0.25">
      <c r="B3804" s="382"/>
      <c r="C3804" s="383" t="str">
        <f>IFERROR(IF(LEN(B3804)&gt;0,IF(INDEX(TasksList!$C$6:$C$25,MATCH(LEFT(B3804,SEARCH(" - ",B3804)-1)*1,TasksList!$B$6:$B$25,0),1)=0,"",INDEX(TasksList!$C$6:$C$25,MATCH(LEFT(B3804,SEARCH(" - ",B3804)-1)*1,TasksList!$B$6:$B$25,0),1)),""),"Task not found!")</f>
        <v/>
      </c>
      <c r="D3804" s="385"/>
      <c r="E3804" s="149"/>
      <c r="F3804" s="149"/>
      <c r="G3804" s="150"/>
    </row>
    <row r="3805" spans="2:7" x14ac:dyDescent="0.25">
      <c r="B3805" s="382"/>
      <c r="C3805" s="383" t="str">
        <f>IFERROR(IF(LEN(B3805)&gt;0,IF(INDEX(TasksList!$C$6:$C$25,MATCH(LEFT(B3805,SEARCH(" - ",B3805)-1)*1,TasksList!$B$6:$B$25,0),1)=0,"",INDEX(TasksList!$C$6:$C$25,MATCH(LEFT(B3805,SEARCH(" - ",B3805)-1)*1,TasksList!$B$6:$B$25,0),1)),""),"Task not found!")</f>
        <v/>
      </c>
      <c r="D3805" s="385"/>
      <c r="E3805" s="149"/>
      <c r="F3805" s="149"/>
      <c r="G3805" s="150"/>
    </row>
    <row r="3806" spans="2:7" x14ac:dyDescent="0.25">
      <c r="B3806" s="382"/>
      <c r="C3806" s="383" t="str">
        <f>IFERROR(IF(LEN(B3806)&gt;0,IF(INDEX(TasksList!$C$6:$C$25,MATCH(LEFT(B3806,SEARCH(" - ",B3806)-1)*1,TasksList!$B$6:$B$25,0),1)=0,"",INDEX(TasksList!$C$6:$C$25,MATCH(LEFT(B3806,SEARCH(" - ",B3806)-1)*1,TasksList!$B$6:$B$25,0),1)),""),"Task not found!")</f>
        <v/>
      </c>
      <c r="D3806" s="385"/>
      <c r="E3806" s="149"/>
      <c r="F3806" s="149"/>
      <c r="G3806" s="150"/>
    </row>
    <row r="3807" spans="2:7" x14ac:dyDescent="0.25">
      <c r="B3807" s="382"/>
      <c r="C3807" s="383" t="str">
        <f>IFERROR(IF(LEN(B3807)&gt;0,IF(INDEX(TasksList!$C$6:$C$25,MATCH(LEFT(B3807,SEARCH(" - ",B3807)-1)*1,TasksList!$B$6:$B$25,0),1)=0,"",INDEX(TasksList!$C$6:$C$25,MATCH(LEFT(B3807,SEARCH(" - ",B3807)-1)*1,TasksList!$B$6:$B$25,0),1)),""),"Task not found!")</f>
        <v/>
      </c>
      <c r="D3807" s="385"/>
      <c r="E3807" s="149"/>
      <c r="F3807" s="149"/>
      <c r="G3807" s="150"/>
    </row>
    <row r="3808" spans="2:7" x14ac:dyDescent="0.25">
      <c r="B3808" s="382"/>
      <c r="C3808" s="383" t="str">
        <f>IFERROR(IF(LEN(B3808)&gt;0,IF(INDEX(TasksList!$C$6:$C$25,MATCH(LEFT(B3808,SEARCH(" - ",B3808)-1)*1,TasksList!$B$6:$B$25,0),1)=0,"",INDEX(TasksList!$C$6:$C$25,MATCH(LEFT(B3808,SEARCH(" - ",B3808)-1)*1,TasksList!$B$6:$B$25,0),1)),""),"Task not found!")</f>
        <v/>
      </c>
      <c r="D3808" s="385"/>
      <c r="E3808" s="149"/>
      <c r="F3808" s="149"/>
      <c r="G3808" s="150"/>
    </row>
    <row r="3809" spans="2:7" x14ac:dyDescent="0.25">
      <c r="B3809" s="382"/>
      <c r="C3809" s="383" t="str">
        <f>IFERROR(IF(LEN(B3809)&gt;0,IF(INDEX(TasksList!$C$6:$C$25,MATCH(LEFT(B3809,SEARCH(" - ",B3809)-1)*1,TasksList!$B$6:$B$25,0),1)=0,"",INDEX(TasksList!$C$6:$C$25,MATCH(LEFT(B3809,SEARCH(" - ",B3809)-1)*1,TasksList!$B$6:$B$25,0),1)),""),"Task not found!")</f>
        <v/>
      </c>
      <c r="D3809" s="385"/>
      <c r="E3809" s="149"/>
      <c r="F3809" s="149"/>
      <c r="G3809" s="150"/>
    </row>
    <row r="3810" spans="2:7" x14ac:dyDescent="0.25">
      <c r="B3810" s="382"/>
      <c r="C3810" s="383" t="str">
        <f>IFERROR(IF(LEN(B3810)&gt;0,IF(INDEX(TasksList!$C$6:$C$25,MATCH(LEFT(B3810,SEARCH(" - ",B3810)-1)*1,TasksList!$B$6:$B$25,0),1)=0,"",INDEX(TasksList!$C$6:$C$25,MATCH(LEFT(B3810,SEARCH(" - ",B3810)-1)*1,TasksList!$B$6:$B$25,0),1)),""),"Task not found!")</f>
        <v/>
      </c>
      <c r="D3810" s="385"/>
      <c r="E3810" s="149"/>
      <c r="F3810" s="149"/>
      <c r="G3810" s="150"/>
    </row>
    <row r="3811" spans="2:7" x14ac:dyDescent="0.25">
      <c r="B3811" s="382"/>
      <c r="C3811" s="383" t="str">
        <f>IFERROR(IF(LEN(B3811)&gt;0,IF(INDEX(TasksList!$C$6:$C$25,MATCH(LEFT(B3811,SEARCH(" - ",B3811)-1)*1,TasksList!$B$6:$B$25,0),1)=0,"",INDEX(TasksList!$C$6:$C$25,MATCH(LEFT(B3811,SEARCH(" - ",B3811)-1)*1,TasksList!$B$6:$B$25,0),1)),""),"Task not found!")</f>
        <v/>
      </c>
      <c r="D3811" s="385"/>
      <c r="E3811" s="149"/>
      <c r="F3811" s="149"/>
      <c r="G3811" s="150"/>
    </row>
    <row r="3812" spans="2:7" x14ac:dyDescent="0.25">
      <c r="B3812" s="382"/>
      <c r="C3812" s="383" t="str">
        <f>IFERROR(IF(LEN(B3812)&gt;0,IF(INDEX(TasksList!$C$6:$C$25,MATCH(LEFT(B3812,SEARCH(" - ",B3812)-1)*1,TasksList!$B$6:$B$25,0),1)=0,"",INDEX(TasksList!$C$6:$C$25,MATCH(LEFT(B3812,SEARCH(" - ",B3812)-1)*1,TasksList!$B$6:$B$25,0),1)),""),"Task not found!")</f>
        <v/>
      </c>
      <c r="D3812" s="385"/>
      <c r="E3812" s="149"/>
      <c r="F3812" s="149"/>
      <c r="G3812" s="150"/>
    </row>
    <row r="3813" spans="2:7" x14ac:dyDescent="0.25">
      <c r="B3813" s="382"/>
      <c r="C3813" s="383" t="str">
        <f>IFERROR(IF(LEN(B3813)&gt;0,IF(INDEX(TasksList!$C$6:$C$25,MATCH(LEFT(B3813,SEARCH(" - ",B3813)-1)*1,TasksList!$B$6:$B$25,0),1)=0,"",INDEX(TasksList!$C$6:$C$25,MATCH(LEFT(B3813,SEARCH(" - ",B3813)-1)*1,TasksList!$B$6:$B$25,0),1)),""),"Task not found!")</f>
        <v/>
      </c>
      <c r="D3813" s="385"/>
      <c r="E3813" s="149"/>
      <c r="F3813" s="149"/>
      <c r="G3813" s="150"/>
    </row>
    <row r="3814" spans="2:7" x14ac:dyDescent="0.25">
      <c r="B3814" s="382"/>
      <c r="C3814" s="383" t="str">
        <f>IFERROR(IF(LEN(B3814)&gt;0,IF(INDEX(TasksList!$C$6:$C$25,MATCH(LEFT(B3814,SEARCH(" - ",B3814)-1)*1,TasksList!$B$6:$B$25,0),1)=0,"",INDEX(TasksList!$C$6:$C$25,MATCH(LEFT(B3814,SEARCH(" - ",B3814)-1)*1,TasksList!$B$6:$B$25,0),1)),""),"Task not found!")</f>
        <v/>
      </c>
      <c r="D3814" s="385"/>
      <c r="E3814" s="149"/>
      <c r="F3814" s="149"/>
      <c r="G3814" s="150"/>
    </row>
    <row r="3815" spans="2:7" x14ac:dyDescent="0.25">
      <c r="B3815" s="382"/>
      <c r="C3815" s="383" t="str">
        <f>IFERROR(IF(LEN(B3815)&gt;0,IF(INDEX(TasksList!$C$6:$C$25,MATCH(LEFT(B3815,SEARCH(" - ",B3815)-1)*1,TasksList!$B$6:$B$25,0),1)=0,"",INDEX(TasksList!$C$6:$C$25,MATCH(LEFT(B3815,SEARCH(" - ",B3815)-1)*1,TasksList!$B$6:$B$25,0),1)),""),"Task not found!")</f>
        <v/>
      </c>
      <c r="D3815" s="385"/>
      <c r="E3815" s="149"/>
      <c r="F3815" s="149"/>
      <c r="G3815" s="150"/>
    </row>
    <row r="3816" spans="2:7" x14ac:dyDescent="0.25">
      <c r="B3816" s="382"/>
      <c r="C3816" s="383" t="str">
        <f>IFERROR(IF(LEN(B3816)&gt;0,IF(INDEX(TasksList!$C$6:$C$25,MATCH(LEFT(B3816,SEARCH(" - ",B3816)-1)*1,TasksList!$B$6:$B$25,0),1)=0,"",INDEX(TasksList!$C$6:$C$25,MATCH(LEFT(B3816,SEARCH(" - ",B3816)-1)*1,TasksList!$B$6:$B$25,0),1)),""),"Task not found!")</f>
        <v/>
      </c>
      <c r="D3816" s="385"/>
      <c r="E3816" s="149"/>
      <c r="F3816" s="149"/>
      <c r="G3816" s="150"/>
    </row>
    <row r="3817" spans="2:7" x14ac:dyDescent="0.25">
      <c r="B3817" s="382"/>
      <c r="C3817" s="383" t="str">
        <f>IFERROR(IF(LEN(B3817)&gt;0,IF(INDEX(TasksList!$C$6:$C$25,MATCH(LEFT(B3817,SEARCH(" - ",B3817)-1)*1,TasksList!$B$6:$B$25,0),1)=0,"",INDEX(TasksList!$C$6:$C$25,MATCH(LEFT(B3817,SEARCH(" - ",B3817)-1)*1,TasksList!$B$6:$B$25,0),1)),""),"Task not found!")</f>
        <v/>
      </c>
      <c r="D3817" s="385"/>
      <c r="E3817" s="149"/>
      <c r="F3817" s="149"/>
      <c r="G3817" s="150"/>
    </row>
    <row r="3818" spans="2:7" x14ac:dyDescent="0.25">
      <c r="B3818" s="382"/>
      <c r="C3818" s="383" t="str">
        <f>IFERROR(IF(LEN(B3818)&gt;0,IF(INDEX(TasksList!$C$6:$C$25,MATCH(LEFT(B3818,SEARCH(" - ",B3818)-1)*1,TasksList!$B$6:$B$25,0),1)=0,"",INDEX(TasksList!$C$6:$C$25,MATCH(LEFT(B3818,SEARCH(" - ",B3818)-1)*1,TasksList!$B$6:$B$25,0),1)),""),"Task not found!")</f>
        <v/>
      </c>
      <c r="D3818" s="385"/>
      <c r="E3818" s="149"/>
      <c r="F3818" s="149"/>
      <c r="G3818" s="150"/>
    </row>
    <row r="3819" spans="2:7" x14ac:dyDescent="0.25">
      <c r="B3819" s="382"/>
      <c r="C3819" s="383" t="str">
        <f>IFERROR(IF(LEN(B3819)&gt;0,IF(INDEX(TasksList!$C$6:$C$25,MATCH(LEFT(B3819,SEARCH(" - ",B3819)-1)*1,TasksList!$B$6:$B$25,0),1)=0,"",INDEX(TasksList!$C$6:$C$25,MATCH(LEFT(B3819,SEARCH(" - ",B3819)-1)*1,TasksList!$B$6:$B$25,0),1)),""),"Task not found!")</f>
        <v/>
      </c>
      <c r="D3819" s="385"/>
      <c r="E3819" s="149"/>
      <c r="F3819" s="149"/>
      <c r="G3819" s="150"/>
    </row>
    <row r="3820" spans="2:7" x14ac:dyDescent="0.25">
      <c r="B3820" s="382"/>
      <c r="C3820" s="383" t="str">
        <f>IFERROR(IF(LEN(B3820)&gt;0,IF(INDEX(TasksList!$C$6:$C$25,MATCH(LEFT(B3820,SEARCH(" - ",B3820)-1)*1,TasksList!$B$6:$B$25,0),1)=0,"",INDEX(TasksList!$C$6:$C$25,MATCH(LEFT(B3820,SEARCH(" - ",B3820)-1)*1,TasksList!$B$6:$B$25,0),1)),""),"Task not found!")</f>
        <v/>
      </c>
      <c r="D3820" s="385"/>
      <c r="E3820" s="149"/>
      <c r="F3820" s="149"/>
      <c r="G3820" s="150"/>
    </row>
    <row r="3821" spans="2:7" x14ac:dyDescent="0.25">
      <c r="B3821" s="382"/>
      <c r="C3821" s="383" t="str">
        <f>IFERROR(IF(LEN(B3821)&gt;0,IF(INDEX(TasksList!$C$6:$C$25,MATCH(LEFT(B3821,SEARCH(" - ",B3821)-1)*1,TasksList!$B$6:$B$25,0),1)=0,"",INDEX(TasksList!$C$6:$C$25,MATCH(LEFT(B3821,SEARCH(" - ",B3821)-1)*1,TasksList!$B$6:$B$25,0),1)),""),"Task not found!")</f>
        <v/>
      </c>
      <c r="D3821" s="385"/>
      <c r="E3821" s="149"/>
      <c r="F3821" s="149"/>
      <c r="G3821" s="150"/>
    </row>
    <row r="3822" spans="2:7" x14ac:dyDescent="0.25">
      <c r="B3822" s="382"/>
      <c r="C3822" s="383" t="str">
        <f>IFERROR(IF(LEN(B3822)&gt;0,IF(INDEX(TasksList!$C$6:$C$25,MATCH(LEFT(B3822,SEARCH(" - ",B3822)-1)*1,TasksList!$B$6:$B$25,0),1)=0,"",INDEX(TasksList!$C$6:$C$25,MATCH(LEFT(B3822,SEARCH(" - ",B3822)-1)*1,TasksList!$B$6:$B$25,0),1)),""),"Task not found!")</f>
        <v/>
      </c>
      <c r="D3822" s="385"/>
      <c r="E3822" s="149"/>
      <c r="F3822" s="149"/>
      <c r="G3822" s="150"/>
    </row>
    <row r="3823" spans="2:7" x14ac:dyDescent="0.25">
      <c r="B3823" s="382"/>
      <c r="C3823" s="383" t="str">
        <f>IFERROR(IF(LEN(B3823)&gt;0,IF(INDEX(TasksList!$C$6:$C$25,MATCH(LEFT(B3823,SEARCH(" - ",B3823)-1)*1,TasksList!$B$6:$B$25,0),1)=0,"",INDEX(TasksList!$C$6:$C$25,MATCH(LEFT(B3823,SEARCH(" - ",B3823)-1)*1,TasksList!$B$6:$B$25,0),1)),""),"Task not found!")</f>
        <v/>
      </c>
      <c r="D3823" s="385"/>
      <c r="E3823" s="149"/>
      <c r="F3823" s="149"/>
      <c r="G3823" s="150"/>
    </row>
    <row r="3824" spans="2:7" x14ac:dyDescent="0.25">
      <c r="B3824" s="382"/>
      <c r="C3824" s="383" t="str">
        <f>IFERROR(IF(LEN(B3824)&gt;0,IF(INDEX(TasksList!$C$6:$C$25,MATCH(LEFT(B3824,SEARCH(" - ",B3824)-1)*1,TasksList!$B$6:$B$25,0),1)=0,"",INDEX(TasksList!$C$6:$C$25,MATCH(LEFT(B3824,SEARCH(" - ",B3824)-1)*1,TasksList!$B$6:$B$25,0),1)),""),"Task not found!")</f>
        <v/>
      </c>
      <c r="D3824" s="385"/>
      <c r="E3824" s="149"/>
      <c r="F3824" s="149"/>
      <c r="G3824" s="150"/>
    </row>
    <row r="3825" spans="2:7" x14ac:dyDescent="0.25">
      <c r="B3825" s="382"/>
      <c r="C3825" s="383" t="str">
        <f>IFERROR(IF(LEN(B3825)&gt;0,IF(INDEX(TasksList!$C$6:$C$25,MATCH(LEFT(B3825,SEARCH(" - ",B3825)-1)*1,TasksList!$B$6:$B$25,0),1)=0,"",INDEX(TasksList!$C$6:$C$25,MATCH(LEFT(B3825,SEARCH(" - ",B3825)-1)*1,TasksList!$B$6:$B$25,0),1)),""),"Task not found!")</f>
        <v/>
      </c>
      <c r="D3825" s="385"/>
      <c r="E3825" s="149"/>
      <c r="F3825" s="149"/>
      <c r="G3825" s="150"/>
    </row>
    <row r="3826" spans="2:7" x14ac:dyDescent="0.25">
      <c r="B3826" s="382"/>
      <c r="C3826" s="383" t="str">
        <f>IFERROR(IF(LEN(B3826)&gt;0,IF(INDEX(TasksList!$C$6:$C$25,MATCH(LEFT(B3826,SEARCH(" - ",B3826)-1)*1,TasksList!$B$6:$B$25,0),1)=0,"",INDEX(TasksList!$C$6:$C$25,MATCH(LEFT(B3826,SEARCH(" - ",B3826)-1)*1,TasksList!$B$6:$B$25,0),1)),""),"Task not found!")</f>
        <v/>
      </c>
      <c r="D3826" s="385"/>
      <c r="E3826" s="149"/>
      <c r="F3826" s="149"/>
      <c r="G3826" s="150"/>
    </row>
    <row r="3827" spans="2:7" x14ac:dyDescent="0.25">
      <c r="B3827" s="382"/>
      <c r="C3827" s="383" t="str">
        <f>IFERROR(IF(LEN(B3827)&gt;0,IF(INDEX(TasksList!$C$6:$C$25,MATCH(LEFT(B3827,SEARCH(" - ",B3827)-1)*1,TasksList!$B$6:$B$25,0),1)=0,"",INDEX(TasksList!$C$6:$C$25,MATCH(LEFT(B3827,SEARCH(" - ",B3827)-1)*1,TasksList!$B$6:$B$25,0),1)),""),"Task not found!")</f>
        <v/>
      </c>
      <c r="D3827" s="385"/>
      <c r="E3827" s="149"/>
      <c r="F3827" s="149"/>
      <c r="G3827" s="150"/>
    </row>
    <row r="3828" spans="2:7" x14ac:dyDescent="0.25">
      <c r="B3828" s="382"/>
      <c r="C3828" s="383" t="str">
        <f>IFERROR(IF(LEN(B3828)&gt;0,IF(INDEX(TasksList!$C$6:$C$25,MATCH(LEFT(B3828,SEARCH(" - ",B3828)-1)*1,TasksList!$B$6:$B$25,0),1)=0,"",INDEX(TasksList!$C$6:$C$25,MATCH(LEFT(B3828,SEARCH(" - ",B3828)-1)*1,TasksList!$B$6:$B$25,0),1)),""),"Task not found!")</f>
        <v/>
      </c>
      <c r="D3828" s="385"/>
      <c r="E3828" s="149"/>
      <c r="F3828" s="149"/>
      <c r="G3828" s="150"/>
    </row>
    <row r="3829" spans="2:7" x14ac:dyDescent="0.25">
      <c r="B3829" s="382"/>
      <c r="C3829" s="383" t="str">
        <f>IFERROR(IF(LEN(B3829)&gt;0,IF(INDEX(TasksList!$C$6:$C$25,MATCH(LEFT(B3829,SEARCH(" - ",B3829)-1)*1,TasksList!$B$6:$B$25,0),1)=0,"",INDEX(TasksList!$C$6:$C$25,MATCH(LEFT(B3829,SEARCH(" - ",B3829)-1)*1,TasksList!$B$6:$B$25,0),1)),""),"Task not found!")</f>
        <v/>
      </c>
      <c r="D3829" s="385"/>
      <c r="E3829" s="149"/>
      <c r="F3829" s="149"/>
      <c r="G3829" s="150"/>
    </row>
    <row r="3830" spans="2:7" x14ac:dyDescent="0.25">
      <c r="B3830" s="382"/>
      <c r="C3830" s="383" t="str">
        <f>IFERROR(IF(LEN(B3830)&gt;0,IF(INDEX(TasksList!$C$6:$C$25,MATCH(LEFT(B3830,SEARCH(" - ",B3830)-1)*1,TasksList!$B$6:$B$25,0),1)=0,"",INDEX(TasksList!$C$6:$C$25,MATCH(LEFT(B3830,SEARCH(" - ",B3830)-1)*1,TasksList!$B$6:$B$25,0),1)),""),"Task not found!")</f>
        <v/>
      </c>
      <c r="D3830" s="385"/>
      <c r="E3830" s="149"/>
      <c r="F3830" s="149"/>
      <c r="G3830" s="150"/>
    </row>
    <row r="3831" spans="2:7" x14ac:dyDescent="0.25">
      <c r="B3831" s="382"/>
      <c r="C3831" s="383" t="str">
        <f>IFERROR(IF(LEN(B3831)&gt;0,IF(INDEX(TasksList!$C$6:$C$25,MATCH(LEFT(B3831,SEARCH(" - ",B3831)-1)*1,TasksList!$B$6:$B$25,0),1)=0,"",INDEX(TasksList!$C$6:$C$25,MATCH(LEFT(B3831,SEARCH(" - ",B3831)-1)*1,TasksList!$B$6:$B$25,0),1)),""),"Task not found!")</f>
        <v/>
      </c>
      <c r="D3831" s="385"/>
      <c r="E3831" s="149"/>
      <c r="F3831" s="149"/>
      <c r="G3831" s="150"/>
    </row>
    <row r="3832" spans="2:7" x14ac:dyDescent="0.25">
      <c r="B3832" s="382"/>
      <c r="C3832" s="383" t="str">
        <f>IFERROR(IF(LEN(B3832)&gt;0,IF(INDEX(TasksList!$C$6:$C$25,MATCH(LEFT(B3832,SEARCH(" - ",B3832)-1)*1,TasksList!$B$6:$B$25,0),1)=0,"",INDEX(TasksList!$C$6:$C$25,MATCH(LEFT(B3832,SEARCH(" - ",B3832)-1)*1,TasksList!$B$6:$B$25,0),1)),""),"Task not found!")</f>
        <v/>
      </c>
      <c r="D3832" s="385"/>
      <c r="E3832" s="149"/>
      <c r="F3832" s="149"/>
      <c r="G3832" s="150"/>
    </row>
    <row r="3833" spans="2:7" x14ac:dyDescent="0.25">
      <c r="B3833" s="382"/>
      <c r="C3833" s="383" t="str">
        <f>IFERROR(IF(LEN(B3833)&gt;0,IF(INDEX(TasksList!$C$6:$C$25,MATCH(LEFT(B3833,SEARCH(" - ",B3833)-1)*1,TasksList!$B$6:$B$25,0),1)=0,"",INDEX(TasksList!$C$6:$C$25,MATCH(LEFT(B3833,SEARCH(" - ",B3833)-1)*1,TasksList!$B$6:$B$25,0),1)),""),"Task not found!")</f>
        <v/>
      </c>
      <c r="D3833" s="385"/>
      <c r="E3833" s="149"/>
      <c r="F3833" s="149"/>
      <c r="G3833" s="150"/>
    </row>
    <row r="3834" spans="2:7" x14ac:dyDescent="0.25">
      <c r="B3834" s="382"/>
      <c r="C3834" s="383" t="str">
        <f>IFERROR(IF(LEN(B3834)&gt;0,IF(INDEX(TasksList!$C$6:$C$25,MATCH(LEFT(B3834,SEARCH(" - ",B3834)-1)*1,TasksList!$B$6:$B$25,0),1)=0,"",INDEX(TasksList!$C$6:$C$25,MATCH(LEFT(B3834,SEARCH(" - ",B3834)-1)*1,TasksList!$B$6:$B$25,0),1)),""),"Task not found!")</f>
        <v/>
      </c>
      <c r="D3834" s="385"/>
      <c r="E3834" s="149"/>
      <c r="F3834" s="149"/>
      <c r="G3834" s="150"/>
    </row>
    <row r="3835" spans="2:7" x14ac:dyDescent="0.25">
      <c r="B3835" s="382"/>
      <c r="C3835" s="383" t="str">
        <f>IFERROR(IF(LEN(B3835)&gt;0,IF(INDEX(TasksList!$C$6:$C$25,MATCH(LEFT(B3835,SEARCH(" - ",B3835)-1)*1,TasksList!$B$6:$B$25,0),1)=0,"",INDEX(TasksList!$C$6:$C$25,MATCH(LEFT(B3835,SEARCH(" - ",B3835)-1)*1,TasksList!$B$6:$B$25,0),1)),""),"Task not found!")</f>
        <v/>
      </c>
      <c r="D3835" s="385"/>
      <c r="E3835" s="149"/>
      <c r="F3835" s="149"/>
      <c r="G3835" s="150"/>
    </row>
    <row r="3836" spans="2:7" x14ac:dyDescent="0.25">
      <c r="B3836" s="382"/>
      <c r="C3836" s="383" t="str">
        <f>IFERROR(IF(LEN(B3836)&gt;0,IF(INDEX(TasksList!$C$6:$C$25,MATCH(LEFT(B3836,SEARCH(" - ",B3836)-1)*1,TasksList!$B$6:$B$25,0),1)=0,"",INDEX(TasksList!$C$6:$C$25,MATCH(LEFT(B3836,SEARCH(" - ",B3836)-1)*1,TasksList!$B$6:$B$25,0),1)),""),"Task not found!")</f>
        <v/>
      </c>
      <c r="D3836" s="385"/>
      <c r="E3836" s="149"/>
      <c r="F3836" s="149"/>
      <c r="G3836" s="150"/>
    </row>
    <row r="3837" spans="2:7" x14ac:dyDescent="0.25">
      <c r="B3837" s="382"/>
      <c r="C3837" s="383" t="str">
        <f>IFERROR(IF(LEN(B3837)&gt;0,IF(INDEX(TasksList!$C$6:$C$25,MATCH(LEFT(B3837,SEARCH(" - ",B3837)-1)*1,TasksList!$B$6:$B$25,0),1)=0,"",INDEX(TasksList!$C$6:$C$25,MATCH(LEFT(B3837,SEARCH(" - ",B3837)-1)*1,TasksList!$B$6:$B$25,0),1)),""),"Task not found!")</f>
        <v/>
      </c>
      <c r="D3837" s="385"/>
      <c r="E3837" s="149"/>
      <c r="F3837" s="149"/>
      <c r="G3837" s="150"/>
    </row>
    <row r="3838" spans="2:7" x14ac:dyDescent="0.25">
      <c r="B3838" s="382"/>
      <c r="C3838" s="383" t="str">
        <f>IFERROR(IF(LEN(B3838)&gt;0,IF(INDEX(TasksList!$C$6:$C$25,MATCH(LEFT(B3838,SEARCH(" - ",B3838)-1)*1,TasksList!$B$6:$B$25,0),1)=0,"",INDEX(TasksList!$C$6:$C$25,MATCH(LEFT(B3838,SEARCH(" - ",B3838)-1)*1,TasksList!$B$6:$B$25,0),1)),""),"Task not found!")</f>
        <v/>
      </c>
      <c r="D3838" s="385"/>
      <c r="E3838" s="149"/>
      <c r="F3838" s="149"/>
      <c r="G3838" s="150"/>
    </row>
    <row r="3839" spans="2:7" x14ac:dyDescent="0.25">
      <c r="B3839" s="382"/>
      <c r="C3839" s="383" t="str">
        <f>IFERROR(IF(LEN(B3839)&gt;0,IF(INDEX(TasksList!$C$6:$C$25,MATCH(LEFT(B3839,SEARCH(" - ",B3839)-1)*1,TasksList!$B$6:$B$25,0),1)=0,"",INDEX(TasksList!$C$6:$C$25,MATCH(LEFT(B3839,SEARCH(" - ",B3839)-1)*1,TasksList!$B$6:$B$25,0),1)),""),"Task not found!")</f>
        <v/>
      </c>
      <c r="D3839" s="385"/>
      <c r="E3839" s="149"/>
      <c r="F3839" s="149"/>
      <c r="G3839" s="150"/>
    </row>
    <row r="3840" spans="2:7" x14ac:dyDescent="0.25">
      <c r="B3840" s="382"/>
      <c r="C3840" s="383" t="str">
        <f>IFERROR(IF(LEN(B3840)&gt;0,IF(INDEX(TasksList!$C$6:$C$25,MATCH(LEFT(B3840,SEARCH(" - ",B3840)-1)*1,TasksList!$B$6:$B$25,0),1)=0,"",INDEX(TasksList!$C$6:$C$25,MATCH(LEFT(B3840,SEARCH(" - ",B3840)-1)*1,TasksList!$B$6:$B$25,0),1)),""),"Task not found!")</f>
        <v/>
      </c>
      <c r="D3840" s="385"/>
      <c r="E3840" s="149"/>
      <c r="F3840" s="149"/>
      <c r="G3840" s="150"/>
    </row>
    <row r="3841" spans="2:7" x14ac:dyDescent="0.25">
      <c r="B3841" s="382"/>
      <c r="C3841" s="383" t="str">
        <f>IFERROR(IF(LEN(B3841)&gt;0,IF(INDEX(TasksList!$C$6:$C$25,MATCH(LEFT(B3841,SEARCH(" - ",B3841)-1)*1,TasksList!$B$6:$B$25,0),1)=0,"",INDEX(TasksList!$C$6:$C$25,MATCH(LEFT(B3841,SEARCH(" - ",B3841)-1)*1,TasksList!$B$6:$B$25,0),1)),""),"Task not found!")</f>
        <v/>
      </c>
      <c r="D3841" s="385"/>
      <c r="E3841" s="149"/>
      <c r="F3841" s="149"/>
      <c r="G3841" s="150"/>
    </row>
    <row r="3842" spans="2:7" x14ac:dyDescent="0.25">
      <c r="B3842" s="382"/>
      <c r="C3842" s="383" t="str">
        <f>IFERROR(IF(LEN(B3842)&gt;0,IF(INDEX(TasksList!$C$6:$C$25,MATCH(LEFT(B3842,SEARCH(" - ",B3842)-1)*1,TasksList!$B$6:$B$25,0),1)=0,"",INDEX(TasksList!$C$6:$C$25,MATCH(LEFT(B3842,SEARCH(" - ",B3842)-1)*1,TasksList!$B$6:$B$25,0),1)),""),"Task not found!")</f>
        <v/>
      </c>
      <c r="D3842" s="385"/>
      <c r="E3842" s="149"/>
      <c r="F3842" s="149"/>
      <c r="G3842" s="150"/>
    </row>
    <row r="3843" spans="2:7" x14ac:dyDescent="0.25">
      <c r="B3843" s="382"/>
      <c r="C3843" s="383" t="str">
        <f>IFERROR(IF(LEN(B3843)&gt;0,IF(INDEX(TasksList!$C$6:$C$25,MATCH(LEFT(B3843,SEARCH(" - ",B3843)-1)*1,TasksList!$B$6:$B$25,0),1)=0,"",INDEX(TasksList!$C$6:$C$25,MATCH(LEFT(B3843,SEARCH(" - ",B3843)-1)*1,TasksList!$B$6:$B$25,0),1)),""),"Task not found!")</f>
        <v/>
      </c>
      <c r="D3843" s="385"/>
      <c r="E3843" s="149"/>
      <c r="F3843" s="149"/>
      <c r="G3843" s="150"/>
    </row>
    <row r="3844" spans="2:7" x14ac:dyDescent="0.25">
      <c r="B3844" s="382"/>
      <c r="C3844" s="383" t="str">
        <f>IFERROR(IF(LEN(B3844)&gt;0,IF(INDEX(TasksList!$C$6:$C$25,MATCH(LEFT(B3844,SEARCH(" - ",B3844)-1)*1,TasksList!$B$6:$B$25,0),1)=0,"",INDEX(TasksList!$C$6:$C$25,MATCH(LEFT(B3844,SEARCH(" - ",B3844)-1)*1,TasksList!$B$6:$B$25,0),1)),""),"Task not found!")</f>
        <v/>
      </c>
      <c r="D3844" s="385"/>
      <c r="E3844" s="149"/>
      <c r="F3844" s="149"/>
      <c r="G3844" s="150"/>
    </row>
    <row r="3845" spans="2:7" x14ac:dyDescent="0.25">
      <c r="B3845" s="382"/>
      <c r="C3845" s="383" t="str">
        <f>IFERROR(IF(LEN(B3845)&gt;0,IF(INDEX(TasksList!$C$6:$C$25,MATCH(LEFT(B3845,SEARCH(" - ",B3845)-1)*1,TasksList!$B$6:$B$25,0),1)=0,"",INDEX(TasksList!$C$6:$C$25,MATCH(LEFT(B3845,SEARCH(" - ",B3845)-1)*1,TasksList!$B$6:$B$25,0),1)),""),"Task not found!")</f>
        <v/>
      </c>
      <c r="D3845" s="385"/>
      <c r="E3845" s="149"/>
      <c r="F3845" s="149"/>
      <c r="G3845" s="150"/>
    </row>
    <row r="3846" spans="2:7" x14ac:dyDescent="0.25">
      <c r="B3846" s="382"/>
      <c r="C3846" s="383" t="str">
        <f>IFERROR(IF(LEN(B3846)&gt;0,IF(INDEX(TasksList!$C$6:$C$25,MATCH(LEFT(B3846,SEARCH(" - ",B3846)-1)*1,TasksList!$B$6:$B$25,0),1)=0,"",INDEX(TasksList!$C$6:$C$25,MATCH(LEFT(B3846,SEARCH(" - ",B3846)-1)*1,TasksList!$B$6:$B$25,0),1)),""),"Task not found!")</f>
        <v/>
      </c>
      <c r="D3846" s="385"/>
      <c r="E3846" s="149"/>
      <c r="F3846" s="149"/>
      <c r="G3846" s="150"/>
    </row>
    <row r="3847" spans="2:7" x14ac:dyDescent="0.25">
      <c r="B3847" s="382"/>
      <c r="C3847" s="383" t="str">
        <f>IFERROR(IF(LEN(B3847)&gt;0,IF(INDEX(TasksList!$C$6:$C$25,MATCH(LEFT(B3847,SEARCH(" - ",B3847)-1)*1,TasksList!$B$6:$B$25,0),1)=0,"",INDEX(TasksList!$C$6:$C$25,MATCH(LEFT(B3847,SEARCH(" - ",B3847)-1)*1,TasksList!$B$6:$B$25,0),1)),""),"Task not found!")</f>
        <v/>
      </c>
      <c r="D3847" s="385"/>
      <c r="E3847" s="149"/>
      <c r="F3847" s="149"/>
      <c r="G3847" s="150"/>
    </row>
    <row r="3848" spans="2:7" x14ac:dyDescent="0.25">
      <c r="B3848" s="382"/>
      <c r="C3848" s="383" t="str">
        <f>IFERROR(IF(LEN(B3848)&gt;0,IF(INDEX(TasksList!$C$6:$C$25,MATCH(LEFT(B3848,SEARCH(" - ",B3848)-1)*1,TasksList!$B$6:$B$25,0),1)=0,"",INDEX(TasksList!$C$6:$C$25,MATCH(LEFT(B3848,SEARCH(" - ",B3848)-1)*1,TasksList!$B$6:$B$25,0),1)),""),"Task not found!")</f>
        <v/>
      </c>
      <c r="D3848" s="385"/>
      <c r="E3848" s="149"/>
      <c r="F3848" s="149"/>
      <c r="G3848" s="150"/>
    </row>
    <row r="3849" spans="2:7" x14ac:dyDescent="0.25">
      <c r="B3849" s="382"/>
      <c r="C3849" s="383" t="str">
        <f>IFERROR(IF(LEN(B3849)&gt;0,IF(INDEX(TasksList!$C$6:$C$25,MATCH(LEFT(B3849,SEARCH(" - ",B3849)-1)*1,TasksList!$B$6:$B$25,0),1)=0,"",INDEX(TasksList!$C$6:$C$25,MATCH(LEFT(B3849,SEARCH(" - ",B3849)-1)*1,TasksList!$B$6:$B$25,0),1)),""),"Task not found!")</f>
        <v/>
      </c>
      <c r="D3849" s="385"/>
      <c r="E3849" s="149"/>
      <c r="F3849" s="149"/>
      <c r="G3849" s="150"/>
    </row>
    <row r="3850" spans="2:7" x14ac:dyDescent="0.25">
      <c r="B3850" s="382"/>
      <c r="C3850" s="383" t="str">
        <f>IFERROR(IF(LEN(B3850)&gt;0,IF(INDEX(TasksList!$C$6:$C$25,MATCH(LEFT(B3850,SEARCH(" - ",B3850)-1)*1,TasksList!$B$6:$B$25,0),1)=0,"",INDEX(TasksList!$C$6:$C$25,MATCH(LEFT(B3850,SEARCH(" - ",B3850)-1)*1,TasksList!$B$6:$B$25,0),1)),""),"Task not found!")</f>
        <v/>
      </c>
      <c r="D3850" s="385"/>
      <c r="E3850" s="149"/>
      <c r="F3850" s="149"/>
      <c r="G3850" s="150"/>
    </row>
    <row r="3851" spans="2:7" x14ac:dyDescent="0.25">
      <c r="B3851" s="382"/>
      <c r="C3851" s="383" t="str">
        <f>IFERROR(IF(LEN(B3851)&gt;0,IF(INDEX(TasksList!$C$6:$C$25,MATCH(LEFT(B3851,SEARCH(" - ",B3851)-1)*1,TasksList!$B$6:$B$25,0),1)=0,"",INDEX(TasksList!$C$6:$C$25,MATCH(LEFT(B3851,SEARCH(" - ",B3851)-1)*1,TasksList!$B$6:$B$25,0),1)),""),"Task not found!")</f>
        <v/>
      </c>
      <c r="D3851" s="385"/>
      <c r="E3851" s="149"/>
      <c r="F3851" s="149"/>
      <c r="G3851" s="150"/>
    </row>
    <row r="3852" spans="2:7" x14ac:dyDescent="0.25">
      <c r="B3852" s="382"/>
      <c r="C3852" s="383" t="str">
        <f>IFERROR(IF(LEN(B3852)&gt;0,IF(INDEX(TasksList!$C$6:$C$25,MATCH(LEFT(B3852,SEARCH(" - ",B3852)-1)*1,TasksList!$B$6:$B$25,0),1)=0,"",INDEX(TasksList!$C$6:$C$25,MATCH(LEFT(B3852,SEARCH(" - ",B3852)-1)*1,TasksList!$B$6:$B$25,0),1)),""),"Task not found!")</f>
        <v/>
      </c>
      <c r="D3852" s="385"/>
      <c r="E3852" s="149"/>
      <c r="F3852" s="149"/>
      <c r="G3852" s="150"/>
    </row>
    <row r="3853" spans="2:7" x14ac:dyDescent="0.25">
      <c r="B3853" s="382"/>
      <c r="C3853" s="383" t="str">
        <f>IFERROR(IF(LEN(B3853)&gt;0,IF(INDEX(TasksList!$C$6:$C$25,MATCH(LEFT(B3853,SEARCH(" - ",B3853)-1)*1,TasksList!$B$6:$B$25,0),1)=0,"",INDEX(TasksList!$C$6:$C$25,MATCH(LEFT(B3853,SEARCH(" - ",B3853)-1)*1,TasksList!$B$6:$B$25,0),1)),""),"Task not found!")</f>
        <v/>
      </c>
      <c r="D3853" s="385"/>
      <c r="E3853" s="149"/>
      <c r="F3853" s="149"/>
      <c r="G3853" s="150"/>
    </row>
    <row r="3854" spans="2:7" x14ac:dyDescent="0.25">
      <c r="B3854" s="382"/>
      <c r="C3854" s="383" t="str">
        <f>IFERROR(IF(LEN(B3854)&gt;0,IF(INDEX(TasksList!$C$6:$C$25,MATCH(LEFT(B3854,SEARCH(" - ",B3854)-1)*1,TasksList!$B$6:$B$25,0),1)=0,"",INDEX(TasksList!$C$6:$C$25,MATCH(LEFT(B3854,SEARCH(" - ",B3854)-1)*1,TasksList!$B$6:$B$25,0),1)),""),"Task not found!")</f>
        <v/>
      </c>
      <c r="D3854" s="385"/>
      <c r="E3854" s="149"/>
      <c r="F3854" s="149"/>
      <c r="G3854" s="150"/>
    </row>
    <row r="3855" spans="2:7" x14ac:dyDescent="0.25">
      <c r="B3855" s="382"/>
      <c r="C3855" s="383" t="str">
        <f>IFERROR(IF(LEN(B3855)&gt;0,IF(INDEX(TasksList!$C$6:$C$25,MATCH(LEFT(B3855,SEARCH(" - ",B3855)-1)*1,TasksList!$B$6:$B$25,0),1)=0,"",INDEX(TasksList!$C$6:$C$25,MATCH(LEFT(B3855,SEARCH(" - ",B3855)-1)*1,TasksList!$B$6:$B$25,0),1)),""),"Task not found!")</f>
        <v/>
      </c>
      <c r="D3855" s="385"/>
      <c r="E3855" s="149"/>
      <c r="F3855" s="149"/>
      <c r="G3855" s="150"/>
    </row>
    <row r="3856" spans="2:7" x14ac:dyDescent="0.25">
      <c r="B3856" s="382"/>
      <c r="C3856" s="383" t="str">
        <f>IFERROR(IF(LEN(B3856)&gt;0,IF(INDEX(TasksList!$C$6:$C$25,MATCH(LEFT(B3856,SEARCH(" - ",B3856)-1)*1,TasksList!$B$6:$B$25,0),1)=0,"",INDEX(TasksList!$C$6:$C$25,MATCH(LEFT(B3856,SEARCH(" - ",B3856)-1)*1,TasksList!$B$6:$B$25,0),1)),""),"Task not found!")</f>
        <v/>
      </c>
      <c r="D3856" s="385"/>
      <c r="E3856" s="149"/>
      <c r="F3856" s="149"/>
      <c r="G3856" s="150"/>
    </row>
    <row r="3857" spans="2:7" x14ac:dyDescent="0.25">
      <c r="B3857" s="382"/>
      <c r="C3857" s="383" t="str">
        <f>IFERROR(IF(LEN(B3857)&gt;0,IF(INDEX(TasksList!$C$6:$C$25,MATCH(LEFT(B3857,SEARCH(" - ",B3857)-1)*1,TasksList!$B$6:$B$25,0),1)=0,"",INDEX(TasksList!$C$6:$C$25,MATCH(LEFT(B3857,SEARCH(" - ",B3857)-1)*1,TasksList!$B$6:$B$25,0),1)),""),"Task not found!")</f>
        <v/>
      </c>
      <c r="D3857" s="385"/>
      <c r="E3857" s="149"/>
      <c r="F3857" s="149"/>
      <c r="G3857" s="150"/>
    </row>
    <row r="3858" spans="2:7" x14ac:dyDescent="0.25">
      <c r="B3858" s="382"/>
      <c r="C3858" s="383" t="str">
        <f>IFERROR(IF(LEN(B3858)&gt;0,IF(INDEX(TasksList!$C$6:$C$25,MATCH(LEFT(B3858,SEARCH(" - ",B3858)-1)*1,TasksList!$B$6:$B$25,0),1)=0,"",INDEX(TasksList!$C$6:$C$25,MATCH(LEFT(B3858,SEARCH(" - ",B3858)-1)*1,TasksList!$B$6:$B$25,0),1)),""),"Task not found!")</f>
        <v/>
      </c>
      <c r="D3858" s="385"/>
      <c r="E3858" s="149"/>
      <c r="F3858" s="149"/>
      <c r="G3858" s="150"/>
    </row>
    <row r="3859" spans="2:7" x14ac:dyDescent="0.25">
      <c r="B3859" s="382"/>
      <c r="C3859" s="383" t="str">
        <f>IFERROR(IF(LEN(B3859)&gt;0,IF(INDEX(TasksList!$C$6:$C$25,MATCH(LEFT(B3859,SEARCH(" - ",B3859)-1)*1,TasksList!$B$6:$B$25,0),1)=0,"",INDEX(TasksList!$C$6:$C$25,MATCH(LEFT(B3859,SEARCH(" - ",B3859)-1)*1,TasksList!$B$6:$B$25,0),1)),""),"Task not found!")</f>
        <v/>
      </c>
      <c r="D3859" s="385"/>
      <c r="E3859" s="149"/>
      <c r="F3859" s="149"/>
      <c r="G3859" s="150"/>
    </row>
    <row r="3860" spans="2:7" x14ac:dyDescent="0.25">
      <c r="B3860" s="382"/>
      <c r="C3860" s="383" t="str">
        <f>IFERROR(IF(LEN(B3860)&gt;0,IF(INDEX(TasksList!$C$6:$C$25,MATCH(LEFT(B3860,SEARCH(" - ",B3860)-1)*1,TasksList!$B$6:$B$25,0),1)=0,"",INDEX(TasksList!$C$6:$C$25,MATCH(LEFT(B3860,SEARCH(" - ",B3860)-1)*1,TasksList!$B$6:$B$25,0),1)),""),"Task not found!")</f>
        <v/>
      </c>
      <c r="D3860" s="385"/>
      <c r="E3860" s="149"/>
      <c r="F3860" s="149"/>
      <c r="G3860" s="150"/>
    </row>
    <row r="3861" spans="2:7" x14ac:dyDescent="0.25">
      <c r="B3861" s="382"/>
      <c r="C3861" s="383" t="str">
        <f>IFERROR(IF(LEN(B3861)&gt;0,IF(INDEX(TasksList!$C$6:$C$25,MATCH(LEFT(B3861,SEARCH(" - ",B3861)-1)*1,TasksList!$B$6:$B$25,0),1)=0,"",INDEX(TasksList!$C$6:$C$25,MATCH(LEFT(B3861,SEARCH(" - ",B3861)-1)*1,TasksList!$B$6:$B$25,0),1)),""),"Task not found!")</f>
        <v/>
      </c>
      <c r="D3861" s="385"/>
      <c r="E3861" s="149"/>
      <c r="F3861" s="149"/>
      <c r="G3861" s="150"/>
    </row>
    <row r="3862" spans="2:7" x14ac:dyDescent="0.25">
      <c r="B3862" s="382"/>
      <c r="C3862" s="383" t="str">
        <f>IFERROR(IF(LEN(B3862)&gt;0,IF(INDEX(TasksList!$C$6:$C$25,MATCH(LEFT(B3862,SEARCH(" - ",B3862)-1)*1,TasksList!$B$6:$B$25,0),1)=0,"",INDEX(TasksList!$C$6:$C$25,MATCH(LEFT(B3862,SEARCH(" - ",B3862)-1)*1,TasksList!$B$6:$B$25,0),1)),""),"Task not found!")</f>
        <v/>
      </c>
      <c r="D3862" s="385"/>
      <c r="E3862" s="149"/>
      <c r="F3862" s="149"/>
      <c r="G3862" s="150"/>
    </row>
    <row r="3863" spans="2:7" x14ac:dyDescent="0.25">
      <c r="B3863" s="382"/>
      <c r="C3863" s="383" t="str">
        <f>IFERROR(IF(LEN(B3863)&gt;0,IF(INDEX(TasksList!$C$6:$C$25,MATCH(LEFT(B3863,SEARCH(" - ",B3863)-1)*1,TasksList!$B$6:$B$25,0),1)=0,"",INDEX(TasksList!$C$6:$C$25,MATCH(LEFT(B3863,SEARCH(" - ",B3863)-1)*1,TasksList!$B$6:$B$25,0),1)),""),"Task not found!")</f>
        <v/>
      </c>
      <c r="D3863" s="385"/>
      <c r="E3863" s="149"/>
      <c r="F3863" s="149"/>
      <c r="G3863" s="150"/>
    </row>
    <row r="3864" spans="2:7" x14ac:dyDescent="0.25">
      <c r="B3864" s="382"/>
      <c r="C3864" s="383" t="str">
        <f>IFERROR(IF(LEN(B3864)&gt;0,IF(INDEX(TasksList!$C$6:$C$25,MATCH(LEFT(B3864,SEARCH(" - ",B3864)-1)*1,TasksList!$B$6:$B$25,0),1)=0,"",INDEX(TasksList!$C$6:$C$25,MATCH(LEFT(B3864,SEARCH(" - ",B3864)-1)*1,TasksList!$B$6:$B$25,0),1)),""),"Task not found!")</f>
        <v/>
      </c>
      <c r="D3864" s="385"/>
      <c r="E3864" s="149"/>
      <c r="F3864" s="149"/>
      <c r="G3864" s="150"/>
    </row>
    <row r="3865" spans="2:7" x14ac:dyDescent="0.25">
      <c r="B3865" s="382"/>
      <c r="C3865" s="383" t="str">
        <f>IFERROR(IF(LEN(B3865)&gt;0,IF(INDEX(TasksList!$C$6:$C$25,MATCH(LEFT(B3865,SEARCH(" - ",B3865)-1)*1,TasksList!$B$6:$B$25,0),1)=0,"",INDEX(TasksList!$C$6:$C$25,MATCH(LEFT(B3865,SEARCH(" - ",B3865)-1)*1,TasksList!$B$6:$B$25,0),1)),""),"Task not found!")</f>
        <v/>
      </c>
      <c r="D3865" s="385"/>
      <c r="E3865" s="149"/>
      <c r="F3865" s="149"/>
      <c r="G3865" s="150"/>
    </row>
    <row r="3866" spans="2:7" x14ac:dyDescent="0.25">
      <c r="B3866" s="382"/>
      <c r="C3866" s="383" t="str">
        <f>IFERROR(IF(LEN(B3866)&gt;0,IF(INDEX(TasksList!$C$6:$C$25,MATCH(LEFT(B3866,SEARCH(" - ",B3866)-1)*1,TasksList!$B$6:$B$25,0),1)=0,"",INDEX(TasksList!$C$6:$C$25,MATCH(LEFT(B3866,SEARCH(" - ",B3866)-1)*1,TasksList!$B$6:$B$25,0),1)),""),"Task not found!")</f>
        <v/>
      </c>
      <c r="D3866" s="385"/>
      <c r="E3866" s="149"/>
      <c r="F3866" s="149"/>
      <c r="G3866" s="150"/>
    </row>
    <row r="3867" spans="2:7" x14ac:dyDescent="0.25">
      <c r="B3867" s="382"/>
      <c r="C3867" s="383" t="str">
        <f>IFERROR(IF(LEN(B3867)&gt;0,IF(INDEX(TasksList!$C$6:$C$25,MATCH(LEFT(B3867,SEARCH(" - ",B3867)-1)*1,TasksList!$B$6:$B$25,0),1)=0,"",INDEX(TasksList!$C$6:$C$25,MATCH(LEFT(B3867,SEARCH(" - ",B3867)-1)*1,TasksList!$B$6:$B$25,0),1)),""),"Task not found!")</f>
        <v/>
      </c>
      <c r="D3867" s="385"/>
      <c r="E3867" s="149"/>
      <c r="F3867" s="149"/>
      <c r="G3867" s="150"/>
    </row>
    <row r="3868" spans="2:7" x14ac:dyDescent="0.25">
      <c r="B3868" s="382"/>
      <c r="C3868" s="383" t="str">
        <f>IFERROR(IF(LEN(B3868)&gt;0,IF(INDEX(TasksList!$C$6:$C$25,MATCH(LEFT(B3868,SEARCH(" - ",B3868)-1)*1,TasksList!$B$6:$B$25,0),1)=0,"",INDEX(TasksList!$C$6:$C$25,MATCH(LEFT(B3868,SEARCH(" - ",B3868)-1)*1,TasksList!$B$6:$B$25,0),1)),""),"Task not found!")</f>
        <v/>
      </c>
      <c r="D3868" s="385"/>
      <c r="E3868" s="149"/>
      <c r="F3868" s="149"/>
      <c r="G3868" s="150"/>
    </row>
    <row r="3869" spans="2:7" x14ac:dyDescent="0.25">
      <c r="B3869" s="382"/>
      <c r="C3869" s="383" t="str">
        <f>IFERROR(IF(LEN(B3869)&gt;0,IF(INDEX(TasksList!$C$6:$C$25,MATCH(LEFT(B3869,SEARCH(" - ",B3869)-1)*1,TasksList!$B$6:$B$25,0),1)=0,"",INDEX(TasksList!$C$6:$C$25,MATCH(LEFT(B3869,SEARCH(" - ",B3869)-1)*1,TasksList!$B$6:$B$25,0),1)),""),"Task not found!")</f>
        <v/>
      </c>
      <c r="D3869" s="385"/>
      <c r="E3869" s="149"/>
      <c r="F3869" s="149"/>
      <c r="G3869" s="150"/>
    </row>
    <row r="3870" spans="2:7" x14ac:dyDescent="0.25">
      <c r="B3870" s="382"/>
      <c r="C3870" s="383" t="str">
        <f>IFERROR(IF(LEN(B3870)&gt;0,IF(INDEX(TasksList!$C$6:$C$25,MATCH(LEFT(B3870,SEARCH(" - ",B3870)-1)*1,TasksList!$B$6:$B$25,0),1)=0,"",INDEX(TasksList!$C$6:$C$25,MATCH(LEFT(B3870,SEARCH(" - ",B3870)-1)*1,TasksList!$B$6:$B$25,0),1)),""),"Task not found!")</f>
        <v/>
      </c>
      <c r="D3870" s="385"/>
      <c r="E3870" s="149"/>
      <c r="F3870" s="149"/>
      <c r="G3870" s="150"/>
    </row>
    <row r="3871" spans="2:7" x14ac:dyDescent="0.25">
      <c r="B3871" s="382"/>
      <c r="C3871" s="383" t="str">
        <f>IFERROR(IF(LEN(B3871)&gt;0,IF(INDEX(TasksList!$C$6:$C$25,MATCH(LEFT(B3871,SEARCH(" - ",B3871)-1)*1,TasksList!$B$6:$B$25,0),1)=0,"",INDEX(TasksList!$C$6:$C$25,MATCH(LEFT(B3871,SEARCH(" - ",B3871)-1)*1,TasksList!$B$6:$B$25,0),1)),""),"Task not found!")</f>
        <v/>
      </c>
      <c r="D3871" s="385"/>
      <c r="E3871" s="149"/>
      <c r="F3871" s="149"/>
      <c r="G3871" s="150"/>
    </row>
    <row r="3872" spans="2:7" x14ac:dyDescent="0.25">
      <c r="B3872" s="382"/>
      <c r="C3872" s="383" t="str">
        <f>IFERROR(IF(LEN(B3872)&gt;0,IF(INDEX(TasksList!$C$6:$C$25,MATCH(LEFT(B3872,SEARCH(" - ",B3872)-1)*1,TasksList!$B$6:$B$25,0),1)=0,"",INDEX(TasksList!$C$6:$C$25,MATCH(LEFT(B3872,SEARCH(" - ",B3872)-1)*1,TasksList!$B$6:$B$25,0),1)),""),"Task not found!")</f>
        <v/>
      </c>
      <c r="D3872" s="385"/>
      <c r="E3872" s="149"/>
      <c r="F3872" s="149"/>
      <c r="G3872" s="150"/>
    </row>
    <row r="3873" spans="2:7" x14ac:dyDescent="0.25">
      <c r="B3873" s="382"/>
      <c r="C3873" s="383" t="str">
        <f>IFERROR(IF(LEN(B3873)&gt;0,IF(INDEX(TasksList!$C$6:$C$25,MATCH(LEFT(B3873,SEARCH(" - ",B3873)-1)*1,TasksList!$B$6:$B$25,0),1)=0,"",INDEX(TasksList!$C$6:$C$25,MATCH(LEFT(B3873,SEARCH(" - ",B3873)-1)*1,TasksList!$B$6:$B$25,0),1)),""),"Task not found!")</f>
        <v/>
      </c>
      <c r="D3873" s="385"/>
      <c r="E3873" s="149"/>
      <c r="F3873" s="149"/>
      <c r="G3873" s="150"/>
    </row>
    <row r="3874" spans="2:7" x14ac:dyDescent="0.25">
      <c r="B3874" s="382"/>
      <c r="C3874" s="383" t="str">
        <f>IFERROR(IF(LEN(B3874)&gt;0,IF(INDEX(TasksList!$C$6:$C$25,MATCH(LEFT(B3874,SEARCH(" - ",B3874)-1)*1,TasksList!$B$6:$B$25,0),1)=0,"",INDEX(TasksList!$C$6:$C$25,MATCH(LEFT(B3874,SEARCH(" - ",B3874)-1)*1,TasksList!$B$6:$B$25,0),1)),""),"Task not found!")</f>
        <v/>
      </c>
      <c r="D3874" s="385"/>
      <c r="E3874" s="149"/>
      <c r="F3874" s="149"/>
      <c r="G3874" s="150"/>
    </row>
    <row r="3875" spans="2:7" x14ac:dyDescent="0.25">
      <c r="B3875" s="382"/>
      <c r="C3875" s="383" t="str">
        <f>IFERROR(IF(LEN(B3875)&gt;0,IF(INDEX(TasksList!$C$6:$C$25,MATCH(LEFT(B3875,SEARCH(" - ",B3875)-1)*1,TasksList!$B$6:$B$25,0),1)=0,"",INDEX(TasksList!$C$6:$C$25,MATCH(LEFT(B3875,SEARCH(" - ",B3875)-1)*1,TasksList!$B$6:$B$25,0),1)),""),"Task not found!")</f>
        <v/>
      </c>
      <c r="D3875" s="385"/>
      <c r="E3875" s="149"/>
      <c r="F3875" s="149"/>
      <c r="G3875" s="150"/>
    </row>
    <row r="3876" spans="2:7" x14ac:dyDescent="0.25">
      <c r="B3876" s="382"/>
      <c r="C3876" s="383" t="str">
        <f>IFERROR(IF(LEN(B3876)&gt;0,IF(INDEX(TasksList!$C$6:$C$25,MATCH(LEFT(B3876,SEARCH(" - ",B3876)-1)*1,TasksList!$B$6:$B$25,0),1)=0,"",INDEX(TasksList!$C$6:$C$25,MATCH(LEFT(B3876,SEARCH(" - ",B3876)-1)*1,TasksList!$B$6:$B$25,0),1)),""),"Task not found!")</f>
        <v/>
      </c>
      <c r="D3876" s="385"/>
      <c r="E3876" s="149"/>
      <c r="F3876" s="149"/>
      <c r="G3876" s="150"/>
    </row>
    <row r="3877" spans="2:7" x14ac:dyDescent="0.25">
      <c r="B3877" s="382"/>
      <c r="C3877" s="383" t="str">
        <f>IFERROR(IF(LEN(B3877)&gt;0,IF(INDEX(TasksList!$C$6:$C$25,MATCH(LEFT(B3877,SEARCH(" - ",B3877)-1)*1,TasksList!$B$6:$B$25,0),1)=0,"",INDEX(TasksList!$C$6:$C$25,MATCH(LEFT(B3877,SEARCH(" - ",B3877)-1)*1,TasksList!$B$6:$B$25,0),1)),""),"Task not found!")</f>
        <v/>
      </c>
      <c r="D3877" s="385"/>
      <c r="E3877" s="149"/>
      <c r="F3877" s="149"/>
      <c r="G3877" s="150"/>
    </row>
    <row r="3878" spans="2:7" x14ac:dyDescent="0.25">
      <c r="B3878" s="382"/>
      <c r="C3878" s="383" t="str">
        <f>IFERROR(IF(LEN(B3878)&gt;0,IF(INDEX(TasksList!$C$6:$C$25,MATCH(LEFT(B3878,SEARCH(" - ",B3878)-1)*1,TasksList!$B$6:$B$25,0),1)=0,"",INDEX(TasksList!$C$6:$C$25,MATCH(LEFT(B3878,SEARCH(" - ",B3878)-1)*1,TasksList!$B$6:$B$25,0),1)),""),"Task not found!")</f>
        <v/>
      </c>
      <c r="D3878" s="385"/>
      <c r="E3878" s="149"/>
      <c r="F3878" s="149"/>
      <c r="G3878" s="150"/>
    </row>
    <row r="3879" spans="2:7" x14ac:dyDescent="0.25">
      <c r="B3879" s="382"/>
      <c r="C3879" s="383" t="str">
        <f>IFERROR(IF(LEN(B3879)&gt;0,IF(INDEX(TasksList!$C$6:$C$25,MATCH(LEFT(B3879,SEARCH(" - ",B3879)-1)*1,TasksList!$B$6:$B$25,0),1)=0,"",INDEX(TasksList!$C$6:$C$25,MATCH(LEFT(B3879,SEARCH(" - ",B3879)-1)*1,TasksList!$B$6:$B$25,0),1)),""),"Task not found!")</f>
        <v/>
      </c>
      <c r="D3879" s="385"/>
      <c r="E3879" s="149"/>
      <c r="F3879" s="149"/>
      <c r="G3879" s="150"/>
    </row>
    <row r="3880" spans="2:7" x14ac:dyDescent="0.25">
      <c r="B3880" s="382"/>
      <c r="C3880" s="383" t="str">
        <f>IFERROR(IF(LEN(B3880)&gt;0,IF(INDEX(TasksList!$C$6:$C$25,MATCH(LEFT(B3880,SEARCH(" - ",B3880)-1)*1,TasksList!$B$6:$B$25,0),1)=0,"",INDEX(TasksList!$C$6:$C$25,MATCH(LEFT(B3880,SEARCH(" - ",B3880)-1)*1,TasksList!$B$6:$B$25,0),1)),""),"Task not found!")</f>
        <v/>
      </c>
      <c r="D3880" s="385"/>
      <c r="E3880" s="149"/>
      <c r="F3880" s="149"/>
      <c r="G3880" s="150"/>
    </row>
    <row r="3881" spans="2:7" x14ac:dyDescent="0.25">
      <c r="B3881" s="382"/>
      <c r="C3881" s="383" t="str">
        <f>IFERROR(IF(LEN(B3881)&gt;0,IF(INDEX(TasksList!$C$6:$C$25,MATCH(LEFT(B3881,SEARCH(" - ",B3881)-1)*1,TasksList!$B$6:$B$25,0),1)=0,"",INDEX(TasksList!$C$6:$C$25,MATCH(LEFT(B3881,SEARCH(" - ",B3881)-1)*1,TasksList!$B$6:$B$25,0),1)),""),"Task not found!")</f>
        <v/>
      </c>
      <c r="D3881" s="385"/>
      <c r="E3881" s="149"/>
      <c r="F3881" s="149"/>
      <c r="G3881" s="150"/>
    </row>
    <row r="3882" spans="2:7" x14ac:dyDescent="0.25">
      <c r="B3882" s="382"/>
      <c r="C3882" s="383" t="str">
        <f>IFERROR(IF(LEN(B3882)&gt;0,IF(INDEX(TasksList!$C$6:$C$25,MATCH(LEFT(B3882,SEARCH(" - ",B3882)-1)*1,TasksList!$B$6:$B$25,0),1)=0,"",INDEX(TasksList!$C$6:$C$25,MATCH(LEFT(B3882,SEARCH(" - ",B3882)-1)*1,TasksList!$B$6:$B$25,0),1)),""),"Task not found!")</f>
        <v/>
      </c>
      <c r="D3882" s="385"/>
      <c r="E3882" s="149"/>
      <c r="F3882" s="149"/>
      <c r="G3882" s="150"/>
    </row>
    <row r="3883" spans="2:7" x14ac:dyDescent="0.25">
      <c r="B3883" s="382"/>
      <c r="C3883" s="383" t="str">
        <f>IFERROR(IF(LEN(B3883)&gt;0,IF(INDEX(TasksList!$C$6:$C$25,MATCH(LEFT(B3883,SEARCH(" - ",B3883)-1)*1,TasksList!$B$6:$B$25,0),1)=0,"",INDEX(TasksList!$C$6:$C$25,MATCH(LEFT(B3883,SEARCH(" - ",B3883)-1)*1,TasksList!$B$6:$B$25,0),1)),""),"Task not found!")</f>
        <v/>
      </c>
      <c r="D3883" s="385"/>
      <c r="E3883" s="149"/>
      <c r="F3883" s="149"/>
      <c r="G3883" s="150"/>
    </row>
    <row r="3884" spans="2:7" x14ac:dyDescent="0.25">
      <c r="B3884" s="382"/>
      <c r="C3884" s="383" t="str">
        <f>IFERROR(IF(LEN(B3884)&gt;0,IF(INDEX(TasksList!$C$6:$C$25,MATCH(LEFT(B3884,SEARCH(" - ",B3884)-1)*1,TasksList!$B$6:$B$25,0),1)=0,"",INDEX(TasksList!$C$6:$C$25,MATCH(LEFT(B3884,SEARCH(" - ",B3884)-1)*1,TasksList!$B$6:$B$25,0),1)),""),"Task not found!")</f>
        <v/>
      </c>
      <c r="D3884" s="385"/>
      <c r="E3884" s="149"/>
      <c r="F3884" s="149"/>
      <c r="G3884" s="150"/>
    </row>
    <row r="3885" spans="2:7" x14ac:dyDescent="0.25">
      <c r="B3885" s="382"/>
      <c r="C3885" s="383" t="str">
        <f>IFERROR(IF(LEN(B3885)&gt;0,IF(INDEX(TasksList!$C$6:$C$25,MATCH(LEFT(B3885,SEARCH(" - ",B3885)-1)*1,TasksList!$B$6:$B$25,0),1)=0,"",INDEX(TasksList!$C$6:$C$25,MATCH(LEFT(B3885,SEARCH(" - ",B3885)-1)*1,TasksList!$B$6:$B$25,0),1)),""),"Task not found!")</f>
        <v/>
      </c>
      <c r="D3885" s="385"/>
      <c r="E3885" s="149"/>
      <c r="F3885" s="149"/>
      <c r="G3885" s="150"/>
    </row>
    <row r="3886" spans="2:7" x14ac:dyDescent="0.25">
      <c r="B3886" s="382"/>
      <c r="C3886" s="383" t="str">
        <f>IFERROR(IF(LEN(B3886)&gt;0,IF(INDEX(TasksList!$C$6:$C$25,MATCH(LEFT(B3886,SEARCH(" - ",B3886)-1)*1,TasksList!$B$6:$B$25,0),1)=0,"",INDEX(TasksList!$C$6:$C$25,MATCH(LEFT(B3886,SEARCH(" - ",B3886)-1)*1,TasksList!$B$6:$B$25,0),1)),""),"Task not found!")</f>
        <v/>
      </c>
      <c r="D3886" s="385"/>
      <c r="E3886" s="149"/>
      <c r="F3886" s="149"/>
      <c r="G3886" s="150"/>
    </row>
    <row r="3887" spans="2:7" x14ac:dyDescent="0.25">
      <c r="B3887" s="382"/>
      <c r="C3887" s="383" t="str">
        <f>IFERROR(IF(LEN(B3887)&gt;0,IF(INDEX(TasksList!$C$6:$C$25,MATCH(LEFT(B3887,SEARCH(" - ",B3887)-1)*1,TasksList!$B$6:$B$25,0),1)=0,"",INDEX(TasksList!$C$6:$C$25,MATCH(LEFT(B3887,SEARCH(" - ",B3887)-1)*1,TasksList!$B$6:$B$25,0),1)),""),"Task not found!")</f>
        <v/>
      </c>
      <c r="D3887" s="385"/>
      <c r="E3887" s="149"/>
      <c r="F3887" s="149"/>
      <c r="G3887" s="150"/>
    </row>
    <row r="3888" spans="2:7" x14ac:dyDescent="0.25">
      <c r="B3888" s="382"/>
      <c r="C3888" s="383" t="str">
        <f>IFERROR(IF(LEN(B3888)&gt;0,IF(INDEX(TasksList!$C$6:$C$25,MATCH(LEFT(B3888,SEARCH(" - ",B3888)-1)*1,TasksList!$B$6:$B$25,0),1)=0,"",INDEX(TasksList!$C$6:$C$25,MATCH(LEFT(B3888,SEARCH(" - ",B3888)-1)*1,TasksList!$B$6:$B$25,0),1)),""),"Task not found!")</f>
        <v/>
      </c>
      <c r="D3888" s="385"/>
      <c r="E3888" s="149"/>
      <c r="F3888" s="149"/>
      <c r="G3888" s="150"/>
    </row>
    <row r="3889" spans="2:7" x14ac:dyDescent="0.25">
      <c r="B3889" s="382"/>
      <c r="C3889" s="383" t="str">
        <f>IFERROR(IF(LEN(B3889)&gt;0,IF(INDEX(TasksList!$C$6:$C$25,MATCH(LEFT(B3889,SEARCH(" - ",B3889)-1)*1,TasksList!$B$6:$B$25,0),1)=0,"",INDEX(TasksList!$C$6:$C$25,MATCH(LEFT(B3889,SEARCH(" - ",B3889)-1)*1,TasksList!$B$6:$B$25,0),1)),""),"Task not found!")</f>
        <v/>
      </c>
      <c r="D3889" s="385"/>
      <c r="E3889" s="149"/>
      <c r="F3889" s="149"/>
      <c r="G3889" s="150"/>
    </row>
    <row r="3890" spans="2:7" x14ac:dyDescent="0.25">
      <c r="B3890" s="382"/>
      <c r="C3890" s="383" t="str">
        <f>IFERROR(IF(LEN(B3890)&gt;0,IF(INDEX(TasksList!$C$6:$C$25,MATCH(LEFT(B3890,SEARCH(" - ",B3890)-1)*1,TasksList!$B$6:$B$25,0),1)=0,"",INDEX(TasksList!$C$6:$C$25,MATCH(LEFT(B3890,SEARCH(" - ",B3890)-1)*1,TasksList!$B$6:$B$25,0),1)),""),"Task not found!")</f>
        <v/>
      </c>
      <c r="D3890" s="385"/>
      <c r="E3890" s="149"/>
      <c r="F3890" s="149"/>
      <c r="G3890" s="150"/>
    </row>
    <row r="3891" spans="2:7" x14ac:dyDescent="0.25">
      <c r="B3891" s="382"/>
      <c r="C3891" s="383" t="str">
        <f>IFERROR(IF(LEN(B3891)&gt;0,IF(INDEX(TasksList!$C$6:$C$25,MATCH(LEFT(B3891,SEARCH(" - ",B3891)-1)*1,TasksList!$B$6:$B$25,0),1)=0,"",INDEX(TasksList!$C$6:$C$25,MATCH(LEFT(B3891,SEARCH(" - ",B3891)-1)*1,TasksList!$B$6:$B$25,0),1)),""),"Task not found!")</f>
        <v/>
      </c>
      <c r="D3891" s="385"/>
      <c r="E3891" s="149"/>
      <c r="F3891" s="149"/>
      <c r="G3891" s="150"/>
    </row>
    <row r="3892" spans="2:7" x14ac:dyDescent="0.25">
      <c r="B3892" s="382"/>
      <c r="C3892" s="383" t="str">
        <f>IFERROR(IF(LEN(B3892)&gt;0,IF(INDEX(TasksList!$C$6:$C$25,MATCH(LEFT(B3892,SEARCH(" - ",B3892)-1)*1,TasksList!$B$6:$B$25,0),1)=0,"",INDEX(TasksList!$C$6:$C$25,MATCH(LEFT(B3892,SEARCH(" - ",B3892)-1)*1,TasksList!$B$6:$B$25,0),1)),""),"Task not found!")</f>
        <v/>
      </c>
      <c r="D3892" s="385"/>
      <c r="E3892" s="149"/>
      <c r="F3892" s="149"/>
      <c r="G3892" s="150"/>
    </row>
    <row r="3893" spans="2:7" x14ac:dyDescent="0.25">
      <c r="B3893" s="382"/>
      <c r="C3893" s="383" t="str">
        <f>IFERROR(IF(LEN(B3893)&gt;0,IF(INDEX(TasksList!$C$6:$C$25,MATCH(LEFT(B3893,SEARCH(" - ",B3893)-1)*1,TasksList!$B$6:$B$25,0),1)=0,"",INDEX(TasksList!$C$6:$C$25,MATCH(LEFT(B3893,SEARCH(" - ",B3893)-1)*1,TasksList!$B$6:$B$25,0),1)),""),"Task not found!")</f>
        <v/>
      </c>
      <c r="D3893" s="385"/>
      <c r="E3893" s="149"/>
      <c r="F3893" s="149"/>
      <c r="G3893" s="150"/>
    </row>
    <row r="3894" spans="2:7" x14ac:dyDescent="0.25">
      <c r="B3894" s="382"/>
      <c r="C3894" s="383" t="str">
        <f>IFERROR(IF(LEN(B3894)&gt;0,IF(INDEX(TasksList!$C$6:$C$25,MATCH(LEFT(B3894,SEARCH(" - ",B3894)-1)*1,TasksList!$B$6:$B$25,0),1)=0,"",INDEX(TasksList!$C$6:$C$25,MATCH(LEFT(B3894,SEARCH(" - ",B3894)-1)*1,TasksList!$B$6:$B$25,0),1)),""),"Task not found!")</f>
        <v/>
      </c>
      <c r="D3894" s="385"/>
      <c r="E3894" s="149"/>
      <c r="F3894" s="149"/>
      <c r="G3894" s="150"/>
    </row>
    <row r="3895" spans="2:7" x14ac:dyDescent="0.25">
      <c r="B3895" s="382"/>
      <c r="C3895" s="383" t="str">
        <f>IFERROR(IF(LEN(B3895)&gt;0,IF(INDEX(TasksList!$C$6:$C$25,MATCH(LEFT(B3895,SEARCH(" - ",B3895)-1)*1,TasksList!$B$6:$B$25,0),1)=0,"",INDEX(TasksList!$C$6:$C$25,MATCH(LEFT(B3895,SEARCH(" - ",B3895)-1)*1,TasksList!$B$6:$B$25,0),1)),""),"Task not found!")</f>
        <v/>
      </c>
      <c r="D3895" s="385"/>
      <c r="E3895" s="149"/>
      <c r="F3895" s="149"/>
      <c r="G3895" s="150"/>
    </row>
    <row r="3896" spans="2:7" x14ac:dyDescent="0.25">
      <c r="B3896" s="382"/>
      <c r="C3896" s="383" t="str">
        <f>IFERROR(IF(LEN(B3896)&gt;0,IF(INDEX(TasksList!$C$6:$C$25,MATCH(LEFT(B3896,SEARCH(" - ",B3896)-1)*1,TasksList!$B$6:$B$25,0),1)=0,"",INDEX(TasksList!$C$6:$C$25,MATCH(LEFT(B3896,SEARCH(" - ",B3896)-1)*1,TasksList!$B$6:$B$25,0),1)),""),"Task not found!")</f>
        <v/>
      </c>
      <c r="D3896" s="385"/>
      <c r="E3896" s="149"/>
      <c r="F3896" s="149"/>
      <c r="G3896" s="150"/>
    </row>
    <row r="3897" spans="2:7" x14ac:dyDescent="0.25">
      <c r="B3897" s="382"/>
      <c r="C3897" s="383" t="str">
        <f>IFERROR(IF(LEN(B3897)&gt;0,IF(INDEX(TasksList!$C$6:$C$25,MATCH(LEFT(B3897,SEARCH(" - ",B3897)-1)*1,TasksList!$B$6:$B$25,0),1)=0,"",INDEX(TasksList!$C$6:$C$25,MATCH(LEFT(B3897,SEARCH(" - ",B3897)-1)*1,TasksList!$B$6:$B$25,0),1)),""),"Task not found!")</f>
        <v/>
      </c>
      <c r="D3897" s="385"/>
      <c r="E3897" s="149"/>
      <c r="F3897" s="149"/>
      <c r="G3897" s="150"/>
    </row>
    <row r="3898" spans="2:7" x14ac:dyDescent="0.25">
      <c r="B3898" s="382"/>
      <c r="C3898" s="383" t="str">
        <f>IFERROR(IF(LEN(B3898)&gt;0,IF(INDEX(TasksList!$C$6:$C$25,MATCH(LEFT(B3898,SEARCH(" - ",B3898)-1)*1,TasksList!$B$6:$B$25,0),1)=0,"",INDEX(TasksList!$C$6:$C$25,MATCH(LEFT(B3898,SEARCH(" - ",B3898)-1)*1,TasksList!$B$6:$B$25,0),1)),""),"Task not found!")</f>
        <v/>
      </c>
      <c r="D3898" s="385"/>
      <c r="E3898" s="149"/>
      <c r="F3898" s="149"/>
      <c r="G3898" s="150"/>
    </row>
    <row r="3899" spans="2:7" x14ac:dyDescent="0.25">
      <c r="B3899" s="382"/>
      <c r="C3899" s="383" t="str">
        <f>IFERROR(IF(LEN(B3899)&gt;0,IF(INDEX(TasksList!$C$6:$C$25,MATCH(LEFT(B3899,SEARCH(" - ",B3899)-1)*1,TasksList!$B$6:$B$25,0),1)=0,"",INDEX(TasksList!$C$6:$C$25,MATCH(LEFT(B3899,SEARCH(" - ",B3899)-1)*1,TasksList!$B$6:$B$25,0),1)),""),"Task not found!")</f>
        <v/>
      </c>
      <c r="D3899" s="385"/>
      <c r="E3899" s="149"/>
      <c r="F3899" s="149"/>
      <c r="G3899" s="150"/>
    </row>
    <row r="3900" spans="2:7" x14ac:dyDescent="0.25">
      <c r="B3900" s="382"/>
      <c r="C3900" s="383" t="str">
        <f>IFERROR(IF(LEN(B3900)&gt;0,IF(INDEX(TasksList!$C$6:$C$25,MATCH(LEFT(B3900,SEARCH(" - ",B3900)-1)*1,TasksList!$B$6:$B$25,0),1)=0,"",INDEX(TasksList!$C$6:$C$25,MATCH(LEFT(B3900,SEARCH(" - ",B3900)-1)*1,TasksList!$B$6:$B$25,0),1)),""),"Task not found!")</f>
        <v/>
      </c>
      <c r="D3900" s="385"/>
      <c r="E3900" s="149"/>
      <c r="F3900" s="149"/>
      <c r="G3900" s="150"/>
    </row>
    <row r="3901" spans="2:7" x14ac:dyDescent="0.25">
      <c r="B3901" s="382"/>
      <c r="C3901" s="383" t="str">
        <f>IFERROR(IF(LEN(B3901)&gt;0,IF(INDEX(TasksList!$C$6:$C$25,MATCH(LEFT(B3901,SEARCH(" - ",B3901)-1)*1,TasksList!$B$6:$B$25,0),1)=0,"",INDEX(TasksList!$C$6:$C$25,MATCH(LEFT(B3901,SEARCH(" - ",B3901)-1)*1,TasksList!$B$6:$B$25,0),1)),""),"Task not found!")</f>
        <v/>
      </c>
      <c r="D3901" s="385"/>
      <c r="E3901" s="149"/>
      <c r="F3901" s="149"/>
      <c r="G3901" s="150"/>
    </row>
    <row r="3902" spans="2:7" x14ac:dyDescent="0.25">
      <c r="B3902" s="382"/>
      <c r="C3902" s="383" t="str">
        <f>IFERROR(IF(LEN(B3902)&gt;0,IF(INDEX(TasksList!$C$6:$C$25,MATCH(LEFT(B3902,SEARCH(" - ",B3902)-1)*1,TasksList!$B$6:$B$25,0),1)=0,"",INDEX(TasksList!$C$6:$C$25,MATCH(LEFT(B3902,SEARCH(" - ",B3902)-1)*1,TasksList!$B$6:$B$25,0),1)),""),"Task not found!")</f>
        <v/>
      </c>
      <c r="D3902" s="385"/>
      <c r="E3902" s="149"/>
      <c r="F3902" s="149"/>
      <c r="G3902" s="150"/>
    </row>
    <row r="3903" spans="2:7" x14ac:dyDescent="0.25">
      <c r="B3903" s="382"/>
      <c r="C3903" s="383" t="str">
        <f>IFERROR(IF(LEN(B3903)&gt;0,IF(INDEX(TasksList!$C$6:$C$25,MATCH(LEFT(B3903,SEARCH(" - ",B3903)-1)*1,TasksList!$B$6:$B$25,0),1)=0,"",INDEX(TasksList!$C$6:$C$25,MATCH(LEFT(B3903,SEARCH(" - ",B3903)-1)*1,TasksList!$B$6:$B$25,0),1)),""),"Task not found!")</f>
        <v/>
      </c>
      <c r="D3903" s="385"/>
      <c r="E3903" s="149"/>
      <c r="F3903" s="149"/>
      <c r="G3903" s="150"/>
    </row>
    <row r="3904" spans="2:7" x14ac:dyDescent="0.25">
      <c r="B3904" s="382"/>
      <c r="C3904" s="383" t="str">
        <f>IFERROR(IF(LEN(B3904)&gt;0,IF(INDEX(TasksList!$C$6:$C$25,MATCH(LEFT(B3904,SEARCH(" - ",B3904)-1)*1,TasksList!$B$6:$B$25,0),1)=0,"",INDEX(TasksList!$C$6:$C$25,MATCH(LEFT(B3904,SEARCH(" - ",B3904)-1)*1,TasksList!$B$6:$B$25,0),1)),""),"Task not found!")</f>
        <v/>
      </c>
      <c r="D3904" s="385"/>
      <c r="E3904" s="149"/>
      <c r="F3904" s="149"/>
      <c r="G3904" s="150"/>
    </row>
    <row r="3905" spans="2:7" x14ac:dyDescent="0.25">
      <c r="B3905" s="382"/>
      <c r="C3905" s="383" t="str">
        <f>IFERROR(IF(LEN(B3905)&gt;0,IF(INDEX(TasksList!$C$6:$C$25,MATCH(LEFT(B3905,SEARCH(" - ",B3905)-1)*1,TasksList!$B$6:$B$25,0),1)=0,"",INDEX(TasksList!$C$6:$C$25,MATCH(LEFT(B3905,SEARCH(" - ",B3905)-1)*1,TasksList!$B$6:$B$25,0),1)),""),"Task not found!")</f>
        <v/>
      </c>
      <c r="D3905" s="385"/>
      <c r="E3905" s="149"/>
      <c r="F3905" s="149"/>
      <c r="G3905" s="150"/>
    </row>
    <row r="3906" spans="2:7" x14ac:dyDescent="0.25">
      <c r="B3906" s="382"/>
      <c r="C3906" s="383" t="str">
        <f>IFERROR(IF(LEN(B3906)&gt;0,IF(INDEX(TasksList!$C$6:$C$25,MATCH(LEFT(B3906,SEARCH(" - ",B3906)-1)*1,TasksList!$B$6:$B$25,0),1)=0,"",INDEX(TasksList!$C$6:$C$25,MATCH(LEFT(B3906,SEARCH(" - ",B3906)-1)*1,TasksList!$B$6:$B$25,0),1)),""),"Task not found!")</f>
        <v/>
      </c>
      <c r="D3906" s="385"/>
      <c r="E3906" s="149"/>
      <c r="F3906" s="149"/>
      <c r="G3906" s="150"/>
    </row>
    <row r="3907" spans="2:7" x14ac:dyDescent="0.25">
      <c r="B3907" s="382"/>
      <c r="C3907" s="383" t="str">
        <f>IFERROR(IF(LEN(B3907)&gt;0,IF(INDEX(TasksList!$C$6:$C$25,MATCH(LEFT(B3907,SEARCH(" - ",B3907)-1)*1,TasksList!$B$6:$B$25,0),1)=0,"",INDEX(TasksList!$C$6:$C$25,MATCH(LEFT(B3907,SEARCH(" - ",B3907)-1)*1,TasksList!$B$6:$B$25,0),1)),""),"Task not found!")</f>
        <v/>
      </c>
      <c r="D3907" s="385"/>
      <c r="E3907" s="149"/>
      <c r="F3907" s="149"/>
      <c r="G3907" s="150"/>
    </row>
    <row r="3908" spans="2:7" x14ac:dyDescent="0.25">
      <c r="B3908" s="382"/>
      <c r="C3908" s="383" t="str">
        <f>IFERROR(IF(LEN(B3908)&gt;0,IF(INDEX(TasksList!$C$6:$C$25,MATCH(LEFT(B3908,SEARCH(" - ",B3908)-1)*1,TasksList!$B$6:$B$25,0),1)=0,"",INDEX(TasksList!$C$6:$C$25,MATCH(LEFT(B3908,SEARCH(" - ",B3908)-1)*1,TasksList!$B$6:$B$25,0),1)),""),"Task not found!")</f>
        <v/>
      </c>
      <c r="D3908" s="385"/>
      <c r="E3908" s="149"/>
      <c r="F3908" s="149"/>
      <c r="G3908" s="150"/>
    </row>
    <row r="3909" spans="2:7" x14ac:dyDescent="0.25">
      <c r="B3909" s="382"/>
      <c r="C3909" s="383" t="str">
        <f>IFERROR(IF(LEN(B3909)&gt;0,IF(INDEX(TasksList!$C$6:$C$25,MATCH(LEFT(B3909,SEARCH(" - ",B3909)-1)*1,TasksList!$B$6:$B$25,0),1)=0,"",INDEX(TasksList!$C$6:$C$25,MATCH(LEFT(B3909,SEARCH(" - ",B3909)-1)*1,TasksList!$B$6:$B$25,0),1)),""),"Task not found!")</f>
        <v/>
      </c>
      <c r="D3909" s="385"/>
      <c r="E3909" s="149"/>
      <c r="F3909" s="149"/>
      <c r="G3909" s="150"/>
    </row>
    <row r="3910" spans="2:7" x14ac:dyDescent="0.25">
      <c r="B3910" s="382"/>
      <c r="C3910" s="383" t="str">
        <f>IFERROR(IF(LEN(B3910)&gt;0,IF(INDEX(TasksList!$C$6:$C$25,MATCH(LEFT(B3910,SEARCH(" - ",B3910)-1)*1,TasksList!$B$6:$B$25,0),1)=0,"",INDEX(TasksList!$C$6:$C$25,MATCH(LEFT(B3910,SEARCH(" - ",B3910)-1)*1,TasksList!$B$6:$B$25,0),1)),""),"Task not found!")</f>
        <v/>
      </c>
      <c r="D3910" s="385"/>
      <c r="E3910" s="149"/>
      <c r="F3910" s="149"/>
      <c r="G3910" s="150"/>
    </row>
    <row r="3911" spans="2:7" x14ac:dyDescent="0.25">
      <c r="B3911" s="382"/>
      <c r="C3911" s="383" t="str">
        <f>IFERROR(IF(LEN(B3911)&gt;0,IF(INDEX(TasksList!$C$6:$C$25,MATCH(LEFT(B3911,SEARCH(" - ",B3911)-1)*1,TasksList!$B$6:$B$25,0),1)=0,"",INDEX(TasksList!$C$6:$C$25,MATCH(LEFT(B3911,SEARCH(" - ",B3911)-1)*1,TasksList!$B$6:$B$25,0),1)),""),"Task not found!")</f>
        <v/>
      </c>
      <c r="D3911" s="385"/>
      <c r="E3911" s="149"/>
      <c r="F3911" s="149"/>
      <c r="G3911" s="150"/>
    </row>
    <row r="3912" spans="2:7" x14ac:dyDescent="0.25">
      <c r="B3912" s="382"/>
      <c r="C3912" s="383" t="str">
        <f>IFERROR(IF(LEN(B3912)&gt;0,IF(INDEX(TasksList!$C$6:$C$25,MATCH(LEFT(B3912,SEARCH(" - ",B3912)-1)*1,TasksList!$B$6:$B$25,0),1)=0,"",INDEX(TasksList!$C$6:$C$25,MATCH(LEFT(B3912,SEARCH(" - ",B3912)-1)*1,TasksList!$B$6:$B$25,0),1)),""),"Task not found!")</f>
        <v/>
      </c>
      <c r="D3912" s="385"/>
      <c r="E3912" s="149"/>
      <c r="F3912" s="149"/>
      <c r="G3912" s="150"/>
    </row>
    <row r="3913" spans="2:7" x14ac:dyDescent="0.25">
      <c r="B3913" s="382"/>
      <c r="C3913" s="383" t="str">
        <f>IFERROR(IF(LEN(B3913)&gt;0,IF(INDEX(TasksList!$C$6:$C$25,MATCH(LEFT(B3913,SEARCH(" - ",B3913)-1)*1,TasksList!$B$6:$B$25,0),1)=0,"",INDEX(TasksList!$C$6:$C$25,MATCH(LEFT(B3913,SEARCH(" - ",B3913)-1)*1,TasksList!$B$6:$B$25,0),1)),""),"Task not found!")</f>
        <v/>
      </c>
      <c r="D3913" s="385"/>
      <c r="E3913" s="149"/>
      <c r="F3913" s="149"/>
      <c r="G3913" s="150"/>
    </row>
    <row r="3914" spans="2:7" x14ac:dyDescent="0.25">
      <c r="B3914" s="382"/>
      <c r="C3914" s="383" t="str">
        <f>IFERROR(IF(LEN(B3914)&gt;0,IF(INDEX(TasksList!$C$6:$C$25,MATCH(LEFT(B3914,SEARCH(" - ",B3914)-1)*1,TasksList!$B$6:$B$25,0),1)=0,"",INDEX(TasksList!$C$6:$C$25,MATCH(LEFT(B3914,SEARCH(" - ",B3914)-1)*1,TasksList!$B$6:$B$25,0),1)),""),"Task not found!")</f>
        <v/>
      </c>
      <c r="D3914" s="385"/>
      <c r="E3914" s="149"/>
      <c r="F3914" s="149"/>
      <c r="G3914" s="150"/>
    </row>
    <row r="3915" spans="2:7" x14ac:dyDescent="0.25">
      <c r="B3915" s="382"/>
      <c r="C3915" s="383" t="str">
        <f>IFERROR(IF(LEN(B3915)&gt;0,IF(INDEX(TasksList!$C$6:$C$25,MATCH(LEFT(B3915,SEARCH(" - ",B3915)-1)*1,TasksList!$B$6:$B$25,0),1)=0,"",INDEX(TasksList!$C$6:$C$25,MATCH(LEFT(B3915,SEARCH(" - ",B3915)-1)*1,TasksList!$B$6:$B$25,0),1)),""),"Task not found!")</f>
        <v/>
      </c>
      <c r="D3915" s="385"/>
      <c r="E3915" s="149"/>
      <c r="F3915" s="149"/>
      <c r="G3915" s="150"/>
    </row>
    <row r="3916" spans="2:7" x14ac:dyDescent="0.25">
      <c r="B3916" s="382"/>
      <c r="C3916" s="383" t="str">
        <f>IFERROR(IF(LEN(B3916)&gt;0,IF(INDEX(TasksList!$C$6:$C$25,MATCH(LEFT(B3916,SEARCH(" - ",B3916)-1)*1,TasksList!$B$6:$B$25,0),1)=0,"",INDEX(TasksList!$C$6:$C$25,MATCH(LEFT(B3916,SEARCH(" - ",B3916)-1)*1,TasksList!$B$6:$B$25,0),1)),""),"Task not found!")</f>
        <v/>
      </c>
      <c r="D3916" s="385"/>
      <c r="E3916" s="149"/>
      <c r="F3916" s="149"/>
      <c r="G3916" s="150"/>
    </row>
    <row r="3917" spans="2:7" x14ac:dyDescent="0.25">
      <c r="B3917" s="382"/>
      <c r="C3917" s="383" t="str">
        <f>IFERROR(IF(LEN(B3917)&gt;0,IF(INDEX(TasksList!$C$6:$C$25,MATCH(LEFT(B3917,SEARCH(" - ",B3917)-1)*1,TasksList!$B$6:$B$25,0),1)=0,"",INDEX(TasksList!$C$6:$C$25,MATCH(LEFT(B3917,SEARCH(" - ",B3917)-1)*1,TasksList!$B$6:$B$25,0),1)),""),"Task not found!")</f>
        <v/>
      </c>
      <c r="D3917" s="385"/>
      <c r="E3917" s="149"/>
      <c r="F3917" s="149"/>
      <c r="G3917" s="150"/>
    </row>
    <row r="3918" spans="2:7" x14ac:dyDescent="0.25">
      <c r="B3918" s="382"/>
      <c r="C3918" s="383" t="str">
        <f>IFERROR(IF(LEN(B3918)&gt;0,IF(INDEX(TasksList!$C$6:$C$25,MATCH(LEFT(B3918,SEARCH(" - ",B3918)-1)*1,TasksList!$B$6:$B$25,0),1)=0,"",INDEX(TasksList!$C$6:$C$25,MATCH(LEFT(B3918,SEARCH(" - ",B3918)-1)*1,TasksList!$B$6:$B$25,0),1)),""),"Task not found!")</f>
        <v/>
      </c>
      <c r="D3918" s="385"/>
      <c r="E3918" s="149"/>
      <c r="F3918" s="149"/>
      <c r="G3918" s="150"/>
    </row>
    <row r="3919" spans="2:7" x14ac:dyDescent="0.25">
      <c r="B3919" s="382"/>
      <c r="C3919" s="383" t="str">
        <f>IFERROR(IF(LEN(B3919)&gt;0,IF(INDEX(TasksList!$C$6:$C$25,MATCH(LEFT(B3919,SEARCH(" - ",B3919)-1)*1,TasksList!$B$6:$B$25,0),1)=0,"",INDEX(TasksList!$C$6:$C$25,MATCH(LEFT(B3919,SEARCH(" - ",B3919)-1)*1,TasksList!$B$6:$B$25,0),1)),""),"Task not found!")</f>
        <v/>
      </c>
      <c r="D3919" s="385"/>
      <c r="E3919" s="149"/>
      <c r="F3919" s="149"/>
      <c r="G3919" s="150"/>
    </row>
    <row r="3920" spans="2:7" x14ac:dyDescent="0.25">
      <c r="B3920" s="382"/>
      <c r="C3920" s="383" t="str">
        <f>IFERROR(IF(LEN(B3920)&gt;0,IF(INDEX(TasksList!$C$6:$C$25,MATCH(LEFT(B3920,SEARCH(" - ",B3920)-1)*1,TasksList!$B$6:$B$25,0),1)=0,"",INDEX(TasksList!$C$6:$C$25,MATCH(LEFT(B3920,SEARCH(" - ",B3920)-1)*1,TasksList!$B$6:$B$25,0),1)),""),"Task not found!")</f>
        <v/>
      </c>
      <c r="D3920" s="385"/>
      <c r="E3920" s="149"/>
      <c r="F3920" s="149"/>
      <c r="G3920" s="150"/>
    </row>
    <row r="3921" spans="2:7" x14ac:dyDescent="0.25">
      <c r="B3921" s="382"/>
      <c r="C3921" s="383" t="str">
        <f>IFERROR(IF(LEN(B3921)&gt;0,IF(INDEX(TasksList!$C$6:$C$25,MATCH(LEFT(B3921,SEARCH(" - ",B3921)-1)*1,TasksList!$B$6:$B$25,0),1)=0,"",INDEX(TasksList!$C$6:$C$25,MATCH(LEFT(B3921,SEARCH(" - ",B3921)-1)*1,TasksList!$B$6:$B$25,0),1)),""),"Task not found!")</f>
        <v/>
      </c>
      <c r="D3921" s="385"/>
      <c r="E3921" s="149"/>
      <c r="F3921" s="149"/>
      <c r="G3921" s="150"/>
    </row>
    <row r="3922" spans="2:7" x14ac:dyDescent="0.25">
      <c r="B3922" s="382"/>
      <c r="C3922" s="383" t="str">
        <f>IFERROR(IF(LEN(B3922)&gt;0,IF(INDEX(TasksList!$C$6:$C$25,MATCH(LEFT(B3922,SEARCH(" - ",B3922)-1)*1,TasksList!$B$6:$B$25,0),1)=0,"",INDEX(TasksList!$C$6:$C$25,MATCH(LEFT(B3922,SEARCH(" - ",B3922)-1)*1,TasksList!$B$6:$B$25,0),1)),""),"Task not found!")</f>
        <v/>
      </c>
      <c r="D3922" s="385"/>
      <c r="E3922" s="149"/>
      <c r="F3922" s="149"/>
      <c r="G3922" s="150"/>
    </row>
    <row r="3923" spans="2:7" x14ac:dyDescent="0.25">
      <c r="B3923" s="382"/>
      <c r="C3923" s="383" t="str">
        <f>IFERROR(IF(LEN(B3923)&gt;0,IF(INDEX(TasksList!$C$6:$C$25,MATCH(LEFT(B3923,SEARCH(" - ",B3923)-1)*1,TasksList!$B$6:$B$25,0),1)=0,"",INDEX(TasksList!$C$6:$C$25,MATCH(LEFT(B3923,SEARCH(" - ",B3923)-1)*1,TasksList!$B$6:$B$25,0),1)),""),"Task not found!")</f>
        <v/>
      </c>
      <c r="D3923" s="385"/>
      <c r="E3923" s="149"/>
      <c r="F3923" s="149"/>
      <c r="G3923" s="150"/>
    </row>
    <row r="3924" spans="2:7" x14ac:dyDescent="0.25">
      <c r="B3924" s="382"/>
      <c r="C3924" s="383" t="str">
        <f>IFERROR(IF(LEN(B3924)&gt;0,IF(INDEX(TasksList!$C$6:$C$25,MATCH(LEFT(B3924,SEARCH(" - ",B3924)-1)*1,TasksList!$B$6:$B$25,0),1)=0,"",INDEX(TasksList!$C$6:$C$25,MATCH(LEFT(B3924,SEARCH(" - ",B3924)-1)*1,TasksList!$B$6:$B$25,0),1)),""),"Task not found!")</f>
        <v/>
      </c>
      <c r="D3924" s="385"/>
      <c r="E3924" s="149"/>
      <c r="F3924" s="149"/>
      <c r="G3924" s="150"/>
    </row>
    <row r="3925" spans="2:7" x14ac:dyDescent="0.25">
      <c r="B3925" s="382"/>
      <c r="C3925" s="383" t="str">
        <f>IFERROR(IF(LEN(B3925)&gt;0,IF(INDEX(TasksList!$C$6:$C$25,MATCH(LEFT(B3925,SEARCH(" - ",B3925)-1)*1,TasksList!$B$6:$B$25,0),1)=0,"",INDEX(TasksList!$C$6:$C$25,MATCH(LEFT(B3925,SEARCH(" - ",B3925)-1)*1,TasksList!$B$6:$B$25,0),1)),""),"Task not found!")</f>
        <v/>
      </c>
      <c r="D3925" s="385"/>
      <c r="E3925" s="149"/>
      <c r="F3925" s="149"/>
      <c r="G3925" s="150"/>
    </row>
    <row r="3926" spans="2:7" x14ac:dyDescent="0.25">
      <c r="B3926" s="382"/>
      <c r="C3926" s="383" t="str">
        <f>IFERROR(IF(LEN(B3926)&gt;0,IF(INDEX(TasksList!$C$6:$C$25,MATCH(LEFT(B3926,SEARCH(" - ",B3926)-1)*1,TasksList!$B$6:$B$25,0),1)=0,"",INDEX(TasksList!$C$6:$C$25,MATCH(LEFT(B3926,SEARCH(" - ",B3926)-1)*1,TasksList!$B$6:$B$25,0),1)),""),"Task not found!")</f>
        <v/>
      </c>
      <c r="D3926" s="385"/>
      <c r="E3926" s="149"/>
      <c r="F3926" s="149"/>
      <c r="G3926" s="150"/>
    </row>
    <row r="3927" spans="2:7" x14ac:dyDescent="0.25">
      <c r="B3927" s="382"/>
      <c r="C3927" s="383" t="str">
        <f>IFERROR(IF(LEN(B3927)&gt;0,IF(INDEX(TasksList!$C$6:$C$25,MATCH(LEFT(B3927,SEARCH(" - ",B3927)-1)*1,TasksList!$B$6:$B$25,0),1)=0,"",INDEX(TasksList!$C$6:$C$25,MATCH(LEFT(B3927,SEARCH(" - ",B3927)-1)*1,TasksList!$B$6:$B$25,0),1)),""),"Task not found!")</f>
        <v/>
      </c>
      <c r="D3927" s="385"/>
      <c r="E3927" s="149"/>
      <c r="F3927" s="149"/>
      <c r="G3927" s="150"/>
    </row>
    <row r="3928" spans="2:7" x14ac:dyDescent="0.25">
      <c r="B3928" s="382"/>
      <c r="C3928" s="383" t="str">
        <f>IFERROR(IF(LEN(B3928)&gt;0,IF(INDEX(TasksList!$C$6:$C$25,MATCH(LEFT(B3928,SEARCH(" - ",B3928)-1)*1,TasksList!$B$6:$B$25,0),1)=0,"",INDEX(TasksList!$C$6:$C$25,MATCH(LEFT(B3928,SEARCH(" - ",B3928)-1)*1,TasksList!$B$6:$B$25,0),1)),""),"Task not found!")</f>
        <v/>
      </c>
      <c r="D3928" s="385"/>
      <c r="E3928" s="149"/>
      <c r="F3928" s="149"/>
      <c r="G3928" s="150"/>
    </row>
    <row r="3929" spans="2:7" x14ac:dyDescent="0.25">
      <c r="B3929" s="382"/>
      <c r="C3929" s="383" t="str">
        <f>IFERROR(IF(LEN(B3929)&gt;0,IF(INDEX(TasksList!$C$6:$C$25,MATCH(LEFT(B3929,SEARCH(" - ",B3929)-1)*1,TasksList!$B$6:$B$25,0),1)=0,"",INDEX(TasksList!$C$6:$C$25,MATCH(LEFT(B3929,SEARCH(" - ",B3929)-1)*1,TasksList!$B$6:$B$25,0),1)),""),"Task not found!")</f>
        <v/>
      </c>
      <c r="D3929" s="385"/>
      <c r="E3929" s="149"/>
      <c r="F3929" s="149"/>
      <c r="G3929" s="150"/>
    </row>
    <row r="3930" spans="2:7" x14ac:dyDescent="0.25">
      <c r="B3930" s="382"/>
      <c r="C3930" s="383" t="str">
        <f>IFERROR(IF(LEN(B3930)&gt;0,IF(INDEX(TasksList!$C$6:$C$25,MATCH(LEFT(B3930,SEARCH(" - ",B3930)-1)*1,TasksList!$B$6:$B$25,0),1)=0,"",INDEX(TasksList!$C$6:$C$25,MATCH(LEFT(B3930,SEARCH(" - ",B3930)-1)*1,TasksList!$B$6:$B$25,0),1)),""),"Task not found!")</f>
        <v/>
      </c>
      <c r="D3930" s="385"/>
      <c r="E3930" s="149"/>
      <c r="F3930" s="149"/>
      <c r="G3930" s="150"/>
    </row>
    <row r="3931" spans="2:7" x14ac:dyDescent="0.25">
      <c r="B3931" s="382"/>
      <c r="C3931" s="383" t="str">
        <f>IFERROR(IF(LEN(B3931)&gt;0,IF(INDEX(TasksList!$C$6:$C$25,MATCH(LEFT(B3931,SEARCH(" - ",B3931)-1)*1,TasksList!$B$6:$B$25,0),1)=0,"",INDEX(TasksList!$C$6:$C$25,MATCH(LEFT(B3931,SEARCH(" - ",B3931)-1)*1,TasksList!$B$6:$B$25,0),1)),""),"Task not found!")</f>
        <v/>
      </c>
      <c r="D3931" s="385"/>
      <c r="E3931" s="149"/>
      <c r="F3931" s="149"/>
      <c r="G3931" s="150"/>
    </row>
    <row r="3932" spans="2:7" x14ac:dyDescent="0.25">
      <c r="B3932" s="382"/>
      <c r="C3932" s="383" t="str">
        <f>IFERROR(IF(LEN(B3932)&gt;0,IF(INDEX(TasksList!$C$6:$C$25,MATCH(LEFT(B3932,SEARCH(" - ",B3932)-1)*1,TasksList!$B$6:$B$25,0),1)=0,"",INDEX(TasksList!$C$6:$C$25,MATCH(LEFT(B3932,SEARCH(" - ",B3932)-1)*1,TasksList!$B$6:$B$25,0),1)),""),"Task not found!")</f>
        <v/>
      </c>
      <c r="D3932" s="385"/>
      <c r="E3932" s="149"/>
      <c r="F3932" s="149"/>
      <c r="G3932" s="150"/>
    </row>
    <row r="3933" spans="2:7" x14ac:dyDescent="0.25">
      <c r="B3933" s="382"/>
      <c r="C3933" s="383" t="str">
        <f>IFERROR(IF(LEN(B3933)&gt;0,IF(INDEX(TasksList!$C$6:$C$25,MATCH(LEFT(B3933,SEARCH(" - ",B3933)-1)*1,TasksList!$B$6:$B$25,0),1)=0,"",INDEX(TasksList!$C$6:$C$25,MATCH(LEFT(B3933,SEARCH(" - ",B3933)-1)*1,TasksList!$B$6:$B$25,0),1)),""),"Task not found!")</f>
        <v/>
      </c>
      <c r="D3933" s="385"/>
      <c r="E3933" s="149"/>
      <c r="F3933" s="149"/>
      <c r="G3933" s="150"/>
    </row>
    <row r="3934" spans="2:7" x14ac:dyDescent="0.25">
      <c r="B3934" s="382"/>
      <c r="C3934" s="383" t="str">
        <f>IFERROR(IF(LEN(B3934)&gt;0,IF(INDEX(TasksList!$C$6:$C$25,MATCH(LEFT(B3934,SEARCH(" - ",B3934)-1)*1,TasksList!$B$6:$B$25,0),1)=0,"",INDEX(TasksList!$C$6:$C$25,MATCH(LEFT(B3934,SEARCH(" - ",B3934)-1)*1,TasksList!$B$6:$B$25,0),1)),""),"Task not found!")</f>
        <v/>
      </c>
      <c r="D3934" s="385"/>
      <c r="E3934" s="149"/>
      <c r="F3934" s="149"/>
      <c r="G3934" s="150"/>
    </row>
    <row r="3935" spans="2:7" x14ac:dyDescent="0.25">
      <c r="B3935" s="382"/>
      <c r="C3935" s="383" t="str">
        <f>IFERROR(IF(LEN(B3935)&gt;0,IF(INDEX(TasksList!$C$6:$C$25,MATCH(LEFT(B3935,SEARCH(" - ",B3935)-1)*1,TasksList!$B$6:$B$25,0),1)=0,"",INDEX(TasksList!$C$6:$C$25,MATCH(LEFT(B3935,SEARCH(" - ",B3935)-1)*1,TasksList!$B$6:$B$25,0),1)),""),"Task not found!")</f>
        <v/>
      </c>
      <c r="D3935" s="385"/>
      <c r="E3935" s="149"/>
      <c r="F3935" s="149"/>
      <c r="G3935" s="150"/>
    </row>
    <row r="3936" spans="2:7" x14ac:dyDescent="0.25">
      <c r="B3936" s="382"/>
      <c r="C3936" s="383" t="str">
        <f>IFERROR(IF(LEN(B3936)&gt;0,IF(INDEX(TasksList!$C$6:$C$25,MATCH(LEFT(B3936,SEARCH(" - ",B3936)-1)*1,TasksList!$B$6:$B$25,0),1)=0,"",INDEX(TasksList!$C$6:$C$25,MATCH(LEFT(B3936,SEARCH(" - ",B3936)-1)*1,TasksList!$B$6:$B$25,0),1)),""),"Task not found!")</f>
        <v/>
      </c>
      <c r="D3936" s="385"/>
      <c r="E3936" s="149"/>
      <c r="F3936" s="149"/>
      <c r="G3936" s="150"/>
    </row>
    <row r="3937" spans="2:7" x14ac:dyDescent="0.25">
      <c r="B3937" s="382"/>
      <c r="C3937" s="383" t="str">
        <f>IFERROR(IF(LEN(B3937)&gt;0,IF(INDEX(TasksList!$C$6:$C$25,MATCH(LEFT(B3937,SEARCH(" - ",B3937)-1)*1,TasksList!$B$6:$B$25,0),1)=0,"",INDEX(TasksList!$C$6:$C$25,MATCH(LEFT(B3937,SEARCH(" - ",B3937)-1)*1,TasksList!$B$6:$B$25,0),1)),""),"Task not found!")</f>
        <v/>
      </c>
      <c r="D3937" s="385"/>
      <c r="E3937" s="149"/>
      <c r="F3937" s="149"/>
      <c r="G3937" s="150"/>
    </row>
    <row r="3938" spans="2:7" x14ac:dyDescent="0.25">
      <c r="B3938" s="382"/>
      <c r="C3938" s="383" t="str">
        <f>IFERROR(IF(LEN(B3938)&gt;0,IF(INDEX(TasksList!$C$6:$C$25,MATCH(LEFT(B3938,SEARCH(" - ",B3938)-1)*1,TasksList!$B$6:$B$25,0),1)=0,"",INDEX(TasksList!$C$6:$C$25,MATCH(LEFT(B3938,SEARCH(" - ",B3938)-1)*1,TasksList!$B$6:$B$25,0),1)),""),"Task not found!")</f>
        <v/>
      </c>
      <c r="D3938" s="385"/>
      <c r="E3938" s="149"/>
      <c r="F3938" s="149"/>
      <c r="G3938" s="150"/>
    </row>
    <row r="3939" spans="2:7" x14ac:dyDescent="0.25">
      <c r="B3939" s="382"/>
      <c r="C3939" s="383" t="str">
        <f>IFERROR(IF(LEN(B3939)&gt;0,IF(INDEX(TasksList!$C$6:$C$25,MATCH(LEFT(B3939,SEARCH(" - ",B3939)-1)*1,TasksList!$B$6:$B$25,0),1)=0,"",INDEX(TasksList!$C$6:$C$25,MATCH(LEFT(B3939,SEARCH(" - ",B3939)-1)*1,TasksList!$B$6:$B$25,0),1)),""),"Task not found!")</f>
        <v/>
      </c>
      <c r="D3939" s="385"/>
      <c r="E3939" s="149"/>
      <c r="F3939" s="149"/>
      <c r="G3939" s="150"/>
    </row>
    <row r="3940" spans="2:7" x14ac:dyDescent="0.25">
      <c r="B3940" s="382"/>
      <c r="C3940" s="383" t="str">
        <f>IFERROR(IF(LEN(B3940)&gt;0,IF(INDEX(TasksList!$C$6:$C$25,MATCH(LEFT(B3940,SEARCH(" - ",B3940)-1)*1,TasksList!$B$6:$B$25,0),1)=0,"",INDEX(TasksList!$C$6:$C$25,MATCH(LEFT(B3940,SEARCH(" - ",B3940)-1)*1,TasksList!$B$6:$B$25,0),1)),""),"Task not found!")</f>
        <v/>
      </c>
      <c r="D3940" s="385"/>
      <c r="E3940" s="149"/>
      <c r="F3940" s="149"/>
      <c r="G3940" s="150"/>
    </row>
    <row r="3941" spans="2:7" x14ac:dyDescent="0.25">
      <c r="B3941" s="382"/>
      <c r="C3941" s="383" t="str">
        <f>IFERROR(IF(LEN(B3941)&gt;0,IF(INDEX(TasksList!$C$6:$C$25,MATCH(LEFT(B3941,SEARCH(" - ",B3941)-1)*1,TasksList!$B$6:$B$25,0),1)=0,"",INDEX(TasksList!$C$6:$C$25,MATCH(LEFT(B3941,SEARCH(" - ",B3941)-1)*1,TasksList!$B$6:$B$25,0),1)),""),"Task not found!")</f>
        <v/>
      </c>
      <c r="D3941" s="385"/>
      <c r="E3941" s="149"/>
      <c r="F3941" s="149"/>
      <c r="G3941" s="150"/>
    </row>
    <row r="3942" spans="2:7" x14ac:dyDescent="0.25">
      <c r="B3942" s="382"/>
      <c r="C3942" s="383" t="str">
        <f>IFERROR(IF(LEN(B3942)&gt;0,IF(INDEX(TasksList!$C$6:$C$25,MATCH(LEFT(B3942,SEARCH(" - ",B3942)-1)*1,TasksList!$B$6:$B$25,0),1)=0,"",INDEX(TasksList!$C$6:$C$25,MATCH(LEFT(B3942,SEARCH(" - ",B3942)-1)*1,TasksList!$B$6:$B$25,0),1)),""),"Task not found!")</f>
        <v/>
      </c>
      <c r="D3942" s="385"/>
      <c r="E3942" s="149"/>
      <c r="F3942" s="149"/>
      <c r="G3942" s="150"/>
    </row>
    <row r="3943" spans="2:7" x14ac:dyDescent="0.25">
      <c r="B3943" s="382"/>
      <c r="C3943" s="383" t="str">
        <f>IFERROR(IF(LEN(B3943)&gt;0,IF(INDEX(TasksList!$C$6:$C$25,MATCH(LEFT(B3943,SEARCH(" - ",B3943)-1)*1,TasksList!$B$6:$B$25,0),1)=0,"",INDEX(TasksList!$C$6:$C$25,MATCH(LEFT(B3943,SEARCH(" - ",B3943)-1)*1,TasksList!$B$6:$B$25,0),1)),""),"Task not found!")</f>
        <v/>
      </c>
      <c r="D3943" s="385"/>
      <c r="E3943" s="149"/>
      <c r="F3943" s="149"/>
      <c r="G3943" s="150"/>
    </row>
    <row r="3944" spans="2:7" x14ac:dyDescent="0.25">
      <c r="B3944" s="382"/>
      <c r="C3944" s="383" t="str">
        <f>IFERROR(IF(LEN(B3944)&gt;0,IF(INDEX(TasksList!$C$6:$C$25,MATCH(LEFT(B3944,SEARCH(" - ",B3944)-1)*1,TasksList!$B$6:$B$25,0),1)=0,"",INDEX(TasksList!$C$6:$C$25,MATCH(LEFT(B3944,SEARCH(" - ",B3944)-1)*1,TasksList!$B$6:$B$25,0),1)),""),"Task not found!")</f>
        <v/>
      </c>
      <c r="D3944" s="385"/>
      <c r="E3944" s="149"/>
      <c r="F3944" s="149"/>
      <c r="G3944" s="150"/>
    </row>
    <row r="3945" spans="2:7" x14ac:dyDescent="0.25">
      <c r="B3945" s="382"/>
      <c r="C3945" s="383" t="str">
        <f>IFERROR(IF(LEN(B3945)&gt;0,IF(INDEX(TasksList!$C$6:$C$25,MATCH(LEFT(B3945,SEARCH(" - ",B3945)-1)*1,TasksList!$B$6:$B$25,0),1)=0,"",INDEX(TasksList!$C$6:$C$25,MATCH(LEFT(B3945,SEARCH(" - ",B3945)-1)*1,TasksList!$B$6:$B$25,0),1)),""),"Task not found!")</f>
        <v/>
      </c>
      <c r="D3945" s="385"/>
      <c r="E3945" s="149"/>
      <c r="F3945" s="149"/>
      <c r="G3945" s="150"/>
    </row>
    <row r="3946" spans="2:7" x14ac:dyDescent="0.25">
      <c r="B3946" s="382"/>
      <c r="C3946" s="383" t="str">
        <f>IFERROR(IF(LEN(B3946)&gt;0,IF(INDEX(TasksList!$C$6:$C$25,MATCH(LEFT(B3946,SEARCH(" - ",B3946)-1)*1,TasksList!$B$6:$B$25,0),1)=0,"",INDEX(TasksList!$C$6:$C$25,MATCH(LEFT(B3946,SEARCH(" - ",B3946)-1)*1,TasksList!$B$6:$B$25,0),1)),""),"Task not found!")</f>
        <v/>
      </c>
      <c r="D3946" s="385"/>
      <c r="E3946" s="149"/>
      <c r="F3946" s="149"/>
      <c r="G3946" s="150"/>
    </row>
    <row r="3947" spans="2:7" x14ac:dyDescent="0.25">
      <c r="B3947" s="382"/>
      <c r="C3947" s="383" t="str">
        <f>IFERROR(IF(LEN(B3947)&gt;0,IF(INDEX(TasksList!$C$6:$C$25,MATCH(LEFT(B3947,SEARCH(" - ",B3947)-1)*1,TasksList!$B$6:$B$25,0),1)=0,"",INDEX(TasksList!$C$6:$C$25,MATCH(LEFT(B3947,SEARCH(" - ",B3947)-1)*1,TasksList!$B$6:$B$25,0),1)),""),"Task not found!")</f>
        <v/>
      </c>
      <c r="D3947" s="385"/>
      <c r="E3947" s="149"/>
      <c r="F3947" s="149"/>
      <c r="G3947" s="150"/>
    </row>
    <row r="3948" spans="2:7" x14ac:dyDescent="0.25">
      <c r="B3948" s="382"/>
      <c r="C3948" s="383" t="str">
        <f>IFERROR(IF(LEN(B3948)&gt;0,IF(INDEX(TasksList!$C$6:$C$25,MATCH(LEFT(B3948,SEARCH(" - ",B3948)-1)*1,TasksList!$B$6:$B$25,0),1)=0,"",INDEX(TasksList!$C$6:$C$25,MATCH(LEFT(B3948,SEARCH(" - ",B3948)-1)*1,TasksList!$B$6:$B$25,0),1)),""),"Task not found!")</f>
        <v/>
      </c>
      <c r="D3948" s="385"/>
      <c r="E3948" s="149"/>
      <c r="F3948" s="149"/>
      <c r="G3948" s="150"/>
    </row>
    <row r="3949" spans="2:7" x14ac:dyDescent="0.25">
      <c r="B3949" s="382"/>
      <c r="C3949" s="383" t="str">
        <f>IFERROR(IF(LEN(B3949)&gt;0,IF(INDEX(TasksList!$C$6:$C$25,MATCH(LEFT(B3949,SEARCH(" - ",B3949)-1)*1,TasksList!$B$6:$B$25,0),1)=0,"",INDEX(TasksList!$C$6:$C$25,MATCH(LEFT(B3949,SEARCH(" - ",B3949)-1)*1,TasksList!$B$6:$B$25,0),1)),""),"Task not found!")</f>
        <v/>
      </c>
      <c r="D3949" s="385"/>
      <c r="E3949" s="149"/>
      <c r="F3949" s="149"/>
      <c r="G3949" s="150"/>
    </row>
    <row r="3950" spans="2:7" x14ac:dyDescent="0.25">
      <c r="B3950" s="382"/>
      <c r="C3950" s="383" t="str">
        <f>IFERROR(IF(LEN(B3950)&gt;0,IF(INDEX(TasksList!$C$6:$C$25,MATCH(LEFT(B3950,SEARCH(" - ",B3950)-1)*1,TasksList!$B$6:$B$25,0),1)=0,"",INDEX(TasksList!$C$6:$C$25,MATCH(LEFT(B3950,SEARCH(" - ",B3950)-1)*1,TasksList!$B$6:$B$25,0),1)),""),"Task not found!")</f>
        <v/>
      </c>
      <c r="D3950" s="385"/>
      <c r="E3950" s="149"/>
      <c r="F3950" s="149"/>
      <c r="G3950" s="150"/>
    </row>
    <row r="3951" spans="2:7" x14ac:dyDescent="0.25">
      <c r="B3951" s="382"/>
      <c r="C3951" s="383" t="str">
        <f>IFERROR(IF(LEN(B3951)&gt;0,IF(INDEX(TasksList!$C$6:$C$25,MATCH(LEFT(B3951,SEARCH(" - ",B3951)-1)*1,TasksList!$B$6:$B$25,0),1)=0,"",INDEX(TasksList!$C$6:$C$25,MATCH(LEFT(B3951,SEARCH(" - ",B3951)-1)*1,TasksList!$B$6:$B$25,0),1)),""),"Task not found!")</f>
        <v/>
      </c>
      <c r="D3951" s="385"/>
      <c r="E3951" s="149"/>
      <c r="F3951" s="149"/>
      <c r="G3951" s="150"/>
    </row>
    <row r="3952" spans="2:7" x14ac:dyDescent="0.25">
      <c r="B3952" s="382"/>
      <c r="C3952" s="383" t="str">
        <f>IFERROR(IF(LEN(B3952)&gt;0,IF(INDEX(TasksList!$C$6:$C$25,MATCH(LEFT(B3952,SEARCH(" - ",B3952)-1)*1,TasksList!$B$6:$B$25,0),1)=0,"",INDEX(TasksList!$C$6:$C$25,MATCH(LEFT(B3952,SEARCH(" - ",B3952)-1)*1,TasksList!$B$6:$B$25,0),1)),""),"Task not found!")</f>
        <v/>
      </c>
      <c r="D3952" s="385"/>
      <c r="E3952" s="149"/>
      <c r="F3952" s="149"/>
      <c r="G3952" s="150"/>
    </row>
    <row r="3953" spans="2:7" x14ac:dyDescent="0.25">
      <c r="B3953" s="382"/>
      <c r="C3953" s="383" t="str">
        <f>IFERROR(IF(LEN(B3953)&gt;0,IF(INDEX(TasksList!$C$6:$C$25,MATCH(LEFT(B3953,SEARCH(" - ",B3953)-1)*1,TasksList!$B$6:$B$25,0),1)=0,"",INDEX(TasksList!$C$6:$C$25,MATCH(LEFT(B3953,SEARCH(" - ",B3953)-1)*1,TasksList!$B$6:$B$25,0),1)),""),"Task not found!")</f>
        <v/>
      </c>
      <c r="D3953" s="385"/>
      <c r="E3953" s="149"/>
      <c r="F3953" s="149"/>
      <c r="G3953" s="150"/>
    </row>
    <row r="3954" spans="2:7" x14ac:dyDescent="0.25">
      <c r="B3954" s="382"/>
      <c r="C3954" s="383" t="str">
        <f>IFERROR(IF(LEN(B3954)&gt;0,IF(INDEX(TasksList!$C$6:$C$25,MATCH(LEFT(B3954,SEARCH(" - ",B3954)-1)*1,TasksList!$B$6:$B$25,0),1)=0,"",INDEX(TasksList!$C$6:$C$25,MATCH(LEFT(B3954,SEARCH(" - ",B3954)-1)*1,TasksList!$B$6:$B$25,0),1)),""),"Task not found!")</f>
        <v/>
      </c>
      <c r="D3954" s="385"/>
      <c r="E3954" s="149"/>
      <c r="F3954" s="149"/>
      <c r="G3954" s="150"/>
    </row>
    <row r="3955" spans="2:7" x14ac:dyDescent="0.25">
      <c r="B3955" s="382"/>
      <c r="C3955" s="383" t="str">
        <f>IFERROR(IF(LEN(B3955)&gt;0,IF(INDEX(TasksList!$C$6:$C$25,MATCH(LEFT(B3955,SEARCH(" - ",B3955)-1)*1,TasksList!$B$6:$B$25,0),1)=0,"",INDEX(TasksList!$C$6:$C$25,MATCH(LEFT(B3955,SEARCH(" - ",B3955)-1)*1,TasksList!$B$6:$B$25,0),1)),""),"Task not found!")</f>
        <v/>
      </c>
      <c r="D3955" s="385"/>
      <c r="E3955" s="149"/>
      <c r="F3955" s="149"/>
      <c r="G3955" s="150"/>
    </row>
    <row r="3956" spans="2:7" x14ac:dyDescent="0.25">
      <c r="B3956" s="382"/>
      <c r="C3956" s="383" t="str">
        <f>IFERROR(IF(LEN(B3956)&gt;0,IF(INDEX(TasksList!$C$6:$C$25,MATCH(LEFT(B3956,SEARCH(" - ",B3956)-1)*1,TasksList!$B$6:$B$25,0),1)=0,"",INDEX(TasksList!$C$6:$C$25,MATCH(LEFT(B3956,SEARCH(" - ",B3956)-1)*1,TasksList!$B$6:$B$25,0),1)),""),"Task not found!")</f>
        <v/>
      </c>
      <c r="D3956" s="385"/>
      <c r="E3956" s="149"/>
      <c r="F3956" s="149"/>
      <c r="G3956" s="150"/>
    </row>
    <row r="3957" spans="2:7" x14ac:dyDescent="0.25">
      <c r="B3957" s="382"/>
      <c r="C3957" s="383" t="str">
        <f>IFERROR(IF(LEN(B3957)&gt;0,IF(INDEX(TasksList!$C$6:$C$25,MATCH(LEFT(B3957,SEARCH(" - ",B3957)-1)*1,TasksList!$B$6:$B$25,0),1)=0,"",INDEX(TasksList!$C$6:$C$25,MATCH(LEFT(B3957,SEARCH(" - ",B3957)-1)*1,TasksList!$B$6:$B$25,0),1)),""),"Task not found!")</f>
        <v/>
      </c>
      <c r="D3957" s="385"/>
      <c r="E3957" s="149"/>
      <c r="F3957" s="149"/>
      <c r="G3957" s="150"/>
    </row>
    <row r="3958" spans="2:7" x14ac:dyDescent="0.25">
      <c r="B3958" s="382"/>
      <c r="C3958" s="383" t="str">
        <f>IFERROR(IF(LEN(B3958)&gt;0,IF(INDEX(TasksList!$C$6:$C$25,MATCH(LEFT(B3958,SEARCH(" - ",B3958)-1)*1,TasksList!$B$6:$B$25,0),1)=0,"",INDEX(TasksList!$C$6:$C$25,MATCH(LEFT(B3958,SEARCH(" - ",B3958)-1)*1,TasksList!$B$6:$B$25,0),1)),""),"Task not found!")</f>
        <v/>
      </c>
      <c r="D3958" s="385"/>
      <c r="E3958" s="149"/>
      <c r="F3958" s="149"/>
      <c r="G3958" s="150"/>
    </row>
    <row r="3959" spans="2:7" x14ac:dyDescent="0.25">
      <c r="B3959" s="382"/>
      <c r="C3959" s="383" t="str">
        <f>IFERROR(IF(LEN(B3959)&gt;0,IF(INDEX(TasksList!$C$6:$C$25,MATCH(LEFT(B3959,SEARCH(" - ",B3959)-1)*1,TasksList!$B$6:$B$25,0),1)=0,"",INDEX(TasksList!$C$6:$C$25,MATCH(LEFT(B3959,SEARCH(" - ",B3959)-1)*1,TasksList!$B$6:$B$25,0),1)),""),"Task not found!")</f>
        <v/>
      </c>
      <c r="D3959" s="385"/>
      <c r="E3959" s="149"/>
      <c r="F3959" s="149"/>
      <c r="G3959" s="150"/>
    </row>
    <row r="3960" spans="2:7" x14ac:dyDescent="0.25">
      <c r="B3960" s="382"/>
      <c r="C3960" s="383" t="str">
        <f>IFERROR(IF(LEN(B3960)&gt;0,IF(INDEX(TasksList!$C$6:$C$25,MATCH(LEFT(B3960,SEARCH(" - ",B3960)-1)*1,TasksList!$B$6:$B$25,0),1)=0,"",INDEX(TasksList!$C$6:$C$25,MATCH(LEFT(B3960,SEARCH(" - ",B3960)-1)*1,TasksList!$B$6:$B$25,0),1)),""),"Task not found!")</f>
        <v/>
      </c>
      <c r="D3960" s="385"/>
      <c r="E3960" s="149"/>
      <c r="F3960" s="149"/>
      <c r="G3960" s="150"/>
    </row>
    <row r="3961" spans="2:7" x14ac:dyDescent="0.25">
      <c r="B3961" s="382"/>
      <c r="C3961" s="383" t="str">
        <f>IFERROR(IF(LEN(B3961)&gt;0,IF(INDEX(TasksList!$C$6:$C$25,MATCH(LEFT(B3961,SEARCH(" - ",B3961)-1)*1,TasksList!$B$6:$B$25,0),1)=0,"",INDEX(TasksList!$C$6:$C$25,MATCH(LEFT(B3961,SEARCH(" - ",B3961)-1)*1,TasksList!$B$6:$B$25,0),1)),""),"Task not found!")</f>
        <v/>
      </c>
      <c r="D3961" s="385"/>
      <c r="E3961" s="149"/>
      <c r="F3961" s="149"/>
      <c r="G3961" s="150"/>
    </row>
    <row r="3962" spans="2:7" x14ac:dyDescent="0.25">
      <c r="B3962" s="382"/>
      <c r="C3962" s="383" t="str">
        <f>IFERROR(IF(LEN(B3962)&gt;0,IF(INDEX(TasksList!$C$6:$C$25,MATCH(LEFT(B3962,SEARCH(" - ",B3962)-1)*1,TasksList!$B$6:$B$25,0),1)=0,"",INDEX(TasksList!$C$6:$C$25,MATCH(LEFT(B3962,SEARCH(" - ",B3962)-1)*1,TasksList!$B$6:$B$25,0),1)),""),"Task not found!")</f>
        <v/>
      </c>
      <c r="D3962" s="385"/>
      <c r="E3962" s="149"/>
      <c r="F3962" s="149"/>
      <c r="G3962" s="150"/>
    </row>
    <row r="3963" spans="2:7" x14ac:dyDescent="0.25">
      <c r="B3963" s="382"/>
      <c r="C3963" s="383" t="str">
        <f>IFERROR(IF(LEN(B3963)&gt;0,IF(INDEX(TasksList!$C$6:$C$25,MATCH(LEFT(B3963,SEARCH(" - ",B3963)-1)*1,TasksList!$B$6:$B$25,0),1)=0,"",INDEX(TasksList!$C$6:$C$25,MATCH(LEFT(B3963,SEARCH(" - ",B3963)-1)*1,TasksList!$B$6:$B$25,0),1)),""),"Task not found!")</f>
        <v/>
      </c>
      <c r="D3963" s="385"/>
      <c r="E3963" s="149"/>
      <c r="F3963" s="149"/>
      <c r="G3963" s="150"/>
    </row>
    <row r="3964" spans="2:7" x14ac:dyDescent="0.25">
      <c r="B3964" s="382"/>
      <c r="C3964" s="383" t="str">
        <f>IFERROR(IF(LEN(B3964)&gt;0,IF(INDEX(TasksList!$C$6:$C$25,MATCH(LEFT(B3964,SEARCH(" - ",B3964)-1)*1,TasksList!$B$6:$B$25,0),1)=0,"",INDEX(TasksList!$C$6:$C$25,MATCH(LEFT(B3964,SEARCH(" - ",B3964)-1)*1,TasksList!$B$6:$B$25,0),1)),""),"Task not found!")</f>
        <v/>
      </c>
      <c r="D3964" s="385"/>
      <c r="E3964" s="149"/>
      <c r="F3964" s="149"/>
      <c r="G3964" s="150"/>
    </row>
    <row r="3965" spans="2:7" x14ac:dyDescent="0.25">
      <c r="B3965" s="382"/>
      <c r="C3965" s="383" t="str">
        <f>IFERROR(IF(LEN(B3965)&gt;0,IF(INDEX(TasksList!$C$6:$C$25,MATCH(LEFT(B3965,SEARCH(" - ",B3965)-1)*1,TasksList!$B$6:$B$25,0),1)=0,"",INDEX(TasksList!$C$6:$C$25,MATCH(LEFT(B3965,SEARCH(" - ",B3965)-1)*1,TasksList!$B$6:$B$25,0),1)),""),"Task not found!")</f>
        <v/>
      </c>
      <c r="D3965" s="385"/>
      <c r="E3965" s="149"/>
      <c r="F3965" s="149"/>
      <c r="G3965" s="150"/>
    </row>
    <row r="3966" spans="2:7" x14ac:dyDescent="0.25">
      <c r="B3966" s="382"/>
      <c r="C3966" s="383" t="str">
        <f>IFERROR(IF(LEN(B3966)&gt;0,IF(INDEX(TasksList!$C$6:$C$25,MATCH(LEFT(B3966,SEARCH(" - ",B3966)-1)*1,TasksList!$B$6:$B$25,0),1)=0,"",INDEX(TasksList!$C$6:$C$25,MATCH(LEFT(B3966,SEARCH(" - ",B3966)-1)*1,TasksList!$B$6:$B$25,0),1)),""),"Task not found!")</f>
        <v/>
      </c>
      <c r="D3966" s="385"/>
      <c r="E3966" s="149"/>
      <c r="F3966" s="149"/>
      <c r="G3966" s="150"/>
    </row>
    <row r="3967" spans="2:7" x14ac:dyDescent="0.25">
      <c r="B3967" s="382"/>
      <c r="C3967" s="383" t="str">
        <f>IFERROR(IF(LEN(B3967)&gt;0,IF(INDEX(TasksList!$C$6:$C$25,MATCH(LEFT(B3967,SEARCH(" - ",B3967)-1)*1,TasksList!$B$6:$B$25,0),1)=0,"",INDEX(TasksList!$C$6:$C$25,MATCH(LEFT(B3967,SEARCH(" - ",B3967)-1)*1,TasksList!$B$6:$B$25,0),1)),""),"Task not found!")</f>
        <v/>
      </c>
      <c r="D3967" s="385"/>
      <c r="E3967" s="149"/>
      <c r="F3967" s="149"/>
      <c r="G3967" s="150"/>
    </row>
    <row r="3968" spans="2:7" x14ac:dyDescent="0.25">
      <c r="B3968" s="382"/>
      <c r="C3968" s="383" t="str">
        <f>IFERROR(IF(LEN(B3968)&gt;0,IF(INDEX(TasksList!$C$6:$C$25,MATCH(LEFT(B3968,SEARCH(" - ",B3968)-1)*1,TasksList!$B$6:$B$25,0),1)=0,"",INDEX(TasksList!$C$6:$C$25,MATCH(LEFT(B3968,SEARCH(" - ",B3968)-1)*1,TasksList!$B$6:$B$25,0),1)),""),"Task not found!")</f>
        <v/>
      </c>
      <c r="D3968" s="385"/>
      <c r="E3968" s="149"/>
      <c r="F3968" s="149"/>
      <c r="G3968" s="150"/>
    </row>
    <row r="3969" spans="2:7" x14ac:dyDescent="0.25">
      <c r="B3969" s="382"/>
      <c r="C3969" s="383" t="str">
        <f>IFERROR(IF(LEN(B3969)&gt;0,IF(INDEX(TasksList!$C$6:$C$25,MATCH(LEFT(B3969,SEARCH(" - ",B3969)-1)*1,TasksList!$B$6:$B$25,0),1)=0,"",INDEX(TasksList!$C$6:$C$25,MATCH(LEFT(B3969,SEARCH(" - ",B3969)-1)*1,TasksList!$B$6:$B$25,0),1)),""),"Task not found!")</f>
        <v/>
      </c>
      <c r="D3969" s="385"/>
      <c r="E3969" s="149"/>
      <c r="F3969" s="149"/>
      <c r="G3969" s="150"/>
    </row>
    <row r="3970" spans="2:7" x14ac:dyDescent="0.25">
      <c r="B3970" s="382"/>
      <c r="C3970" s="383" t="str">
        <f>IFERROR(IF(LEN(B3970)&gt;0,IF(INDEX(TasksList!$C$6:$C$25,MATCH(LEFT(B3970,SEARCH(" - ",B3970)-1)*1,TasksList!$B$6:$B$25,0),1)=0,"",INDEX(TasksList!$C$6:$C$25,MATCH(LEFT(B3970,SEARCH(" - ",B3970)-1)*1,TasksList!$B$6:$B$25,0),1)),""),"Task not found!")</f>
        <v/>
      </c>
      <c r="D3970" s="385"/>
      <c r="E3970" s="149"/>
      <c r="F3970" s="149"/>
      <c r="G3970" s="150"/>
    </row>
    <row r="3971" spans="2:7" x14ac:dyDescent="0.25">
      <c r="B3971" s="382"/>
      <c r="C3971" s="383" t="str">
        <f>IFERROR(IF(LEN(B3971)&gt;0,IF(INDEX(TasksList!$C$6:$C$25,MATCH(LEFT(B3971,SEARCH(" - ",B3971)-1)*1,TasksList!$B$6:$B$25,0),1)=0,"",INDEX(TasksList!$C$6:$C$25,MATCH(LEFT(B3971,SEARCH(" - ",B3971)-1)*1,TasksList!$B$6:$B$25,0),1)),""),"Task not found!")</f>
        <v/>
      </c>
      <c r="D3971" s="385"/>
      <c r="E3971" s="149"/>
      <c r="F3971" s="149"/>
      <c r="G3971" s="150"/>
    </row>
    <row r="3972" spans="2:7" x14ac:dyDescent="0.25">
      <c r="B3972" s="382"/>
      <c r="C3972" s="383" t="str">
        <f>IFERROR(IF(LEN(B3972)&gt;0,IF(INDEX(TasksList!$C$6:$C$25,MATCH(LEFT(B3972,SEARCH(" - ",B3972)-1)*1,TasksList!$B$6:$B$25,0),1)=0,"",INDEX(TasksList!$C$6:$C$25,MATCH(LEFT(B3972,SEARCH(" - ",B3972)-1)*1,TasksList!$B$6:$B$25,0),1)),""),"Task not found!")</f>
        <v/>
      </c>
      <c r="D3972" s="385"/>
      <c r="E3972" s="149"/>
      <c r="F3972" s="149"/>
      <c r="G3972" s="150"/>
    </row>
    <row r="3973" spans="2:7" x14ac:dyDescent="0.25">
      <c r="B3973" s="382"/>
      <c r="C3973" s="383" t="str">
        <f>IFERROR(IF(LEN(B3973)&gt;0,IF(INDEX(TasksList!$C$6:$C$25,MATCH(LEFT(B3973,SEARCH(" - ",B3973)-1)*1,TasksList!$B$6:$B$25,0),1)=0,"",INDEX(TasksList!$C$6:$C$25,MATCH(LEFT(B3973,SEARCH(" - ",B3973)-1)*1,TasksList!$B$6:$B$25,0),1)),""),"Task not found!")</f>
        <v/>
      </c>
      <c r="D3973" s="385"/>
      <c r="E3973" s="149"/>
      <c r="F3973" s="149"/>
      <c r="G3973" s="150"/>
    </row>
    <row r="3974" spans="2:7" x14ac:dyDescent="0.25">
      <c r="B3974" s="382"/>
      <c r="C3974" s="383" t="str">
        <f>IFERROR(IF(LEN(B3974)&gt;0,IF(INDEX(TasksList!$C$6:$C$25,MATCH(LEFT(B3974,SEARCH(" - ",B3974)-1)*1,TasksList!$B$6:$B$25,0),1)=0,"",INDEX(TasksList!$C$6:$C$25,MATCH(LEFT(B3974,SEARCH(" - ",B3974)-1)*1,TasksList!$B$6:$B$25,0),1)),""),"Task not found!")</f>
        <v/>
      </c>
      <c r="D3974" s="385"/>
      <c r="E3974" s="149"/>
      <c r="F3974" s="149"/>
      <c r="G3974" s="150"/>
    </row>
    <row r="3975" spans="2:7" x14ac:dyDescent="0.25">
      <c r="B3975" s="382"/>
      <c r="C3975" s="383" t="str">
        <f>IFERROR(IF(LEN(B3975)&gt;0,IF(INDEX(TasksList!$C$6:$C$25,MATCH(LEFT(B3975,SEARCH(" - ",B3975)-1)*1,TasksList!$B$6:$B$25,0),1)=0,"",INDEX(TasksList!$C$6:$C$25,MATCH(LEFT(B3975,SEARCH(" - ",B3975)-1)*1,TasksList!$B$6:$B$25,0),1)),""),"Task not found!")</f>
        <v/>
      </c>
      <c r="D3975" s="385"/>
      <c r="E3975" s="149"/>
      <c r="F3975" s="149"/>
      <c r="G3975" s="150"/>
    </row>
    <row r="3976" spans="2:7" x14ac:dyDescent="0.25">
      <c r="B3976" s="382"/>
      <c r="C3976" s="383" t="str">
        <f>IFERROR(IF(LEN(B3976)&gt;0,IF(INDEX(TasksList!$C$6:$C$25,MATCH(LEFT(B3976,SEARCH(" - ",B3976)-1)*1,TasksList!$B$6:$B$25,0),1)=0,"",INDEX(TasksList!$C$6:$C$25,MATCH(LEFT(B3976,SEARCH(" - ",B3976)-1)*1,TasksList!$B$6:$B$25,0),1)),""),"Task not found!")</f>
        <v/>
      </c>
      <c r="D3976" s="385"/>
      <c r="E3976" s="149"/>
      <c r="F3976" s="149"/>
      <c r="G3976" s="150"/>
    </row>
    <row r="3977" spans="2:7" x14ac:dyDescent="0.25">
      <c r="B3977" s="382"/>
      <c r="C3977" s="383" t="str">
        <f>IFERROR(IF(LEN(B3977)&gt;0,IF(INDEX(TasksList!$C$6:$C$25,MATCH(LEFT(B3977,SEARCH(" - ",B3977)-1)*1,TasksList!$B$6:$B$25,0),1)=0,"",INDEX(TasksList!$C$6:$C$25,MATCH(LEFT(B3977,SEARCH(" - ",B3977)-1)*1,TasksList!$B$6:$B$25,0),1)),""),"Task not found!")</f>
        <v/>
      </c>
      <c r="D3977" s="385"/>
      <c r="E3977" s="149"/>
      <c r="F3977" s="149"/>
      <c r="G3977" s="150"/>
    </row>
    <row r="3978" spans="2:7" x14ac:dyDescent="0.25">
      <c r="B3978" s="382"/>
      <c r="C3978" s="383" t="str">
        <f>IFERROR(IF(LEN(B3978)&gt;0,IF(INDEX(TasksList!$C$6:$C$25,MATCH(LEFT(B3978,SEARCH(" - ",B3978)-1)*1,TasksList!$B$6:$B$25,0),1)=0,"",INDEX(TasksList!$C$6:$C$25,MATCH(LEFT(B3978,SEARCH(" - ",B3978)-1)*1,TasksList!$B$6:$B$25,0),1)),""),"Task not found!")</f>
        <v/>
      </c>
      <c r="D3978" s="385"/>
      <c r="E3978" s="149"/>
      <c r="F3978" s="149"/>
      <c r="G3978" s="150"/>
    </row>
    <row r="3979" spans="2:7" x14ac:dyDescent="0.25">
      <c r="B3979" s="382"/>
      <c r="C3979" s="383" t="str">
        <f>IFERROR(IF(LEN(B3979)&gt;0,IF(INDEX(TasksList!$C$6:$C$25,MATCH(LEFT(B3979,SEARCH(" - ",B3979)-1)*1,TasksList!$B$6:$B$25,0),1)=0,"",INDEX(TasksList!$C$6:$C$25,MATCH(LEFT(B3979,SEARCH(" - ",B3979)-1)*1,TasksList!$B$6:$B$25,0),1)),""),"Task not found!")</f>
        <v/>
      </c>
      <c r="D3979" s="385"/>
      <c r="E3979" s="149"/>
      <c r="F3979" s="149"/>
      <c r="G3979" s="150"/>
    </row>
    <row r="3980" spans="2:7" x14ac:dyDescent="0.25">
      <c r="B3980" s="382"/>
      <c r="C3980" s="383" t="str">
        <f>IFERROR(IF(LEN(B3980)&gt;0,IF(INDEX(TasksList!$C$6:$C$25,MATCH(LEFT(B3980,SEARCH(" - ",B3980)-1)*1,TasksList!$B$6:$B$25,0),1)=0,"",INDEX(TasksList!$C$6:$C$25,MATCH(LEFT(B3980,SEARCH(" - ",B3980)-1)*1,TasksList!$B$6:$B$25,0),1)),""),"Task not found!")</f>
        <v/>
      </c>
      <c r="D3980" s="385"/>
      <c r="E3980" s="149"/>
      <c r="F3980" s="149"/>
      <c r="G3980" s="150"/>
    </row>
    <row r="3981" spans="2:7" x14ac:dyDescent="0.25">
      <c r="B3981" s="382"/>
      <c r="C3981" s="383" t="str">
        <f>IFERROR(IF(LEN(B3981)&gt;0,IF(INDEX(TasksList!$C$6:$C$25,MATCH(LEFT(B3981,SEARCH(" - ",B3981)-1)*1,TasksList!$B$6:$B$25,0),1)=0,"",INDEX(TasksList!$C$6:$C$25,MATCH(LEFT(B3981,SEARCH(" - ",B3981)-1)*1,TasksList!$B$6:$B$25,0),1)),""),"Task not found!")</f>
        <v/>
      </c>
      <c r="D3981" s="385"/>
      <c r="E3981" s="149"/>
      <c r="F3981" s="149"/>
      <c r="G3981" s="150"/>
    </row>
    <row r="3982" spans="2:7" x14ac:dyDescent="0.25">
      <c r="B3982" s="382"/>
      <c r="C3982" s="383" t="str">
        <f>IFERROR(IF(LEN(B3982)&gt;0,IF(INDEX(TasksList!$C$6:$C$25,MATCH(LEFT(B3982,SEARCH(" - ",B3982)-1)*1,TasksList!$B$6:$B$25,0),1)=0,"",INDEX(TasksList!$C$6:$C$25,MATCH(LEFT(B3982,SEARCH(" - ",B3982)-1)*1,TasksList!$B$6:$B$25,0),1)),""),"Task not found!")</f>
        <v/>
      </c>
      <c r="D3982" s="385"/>
      <c r="E3982" s="149"/>
      <c r="F3982" s="149"/>
      <c r="G3982" s="150"/>
    </row>
    <row r="3983" spans="2:7" x14ac:dyDescent="0.25">
      <c r="B3983" s="382"/>
      <c r="C3983" s="383" t="str">
        <f>IFERROR(IF(LEN(B3983)&gt;0,IF(INDEX(TasksList!$C$6:$C$25,MATCH(LEFT(B3983,SEARCH(" - ",B3983)-1)*1,TasksList!$B$6:$B$25,0),1)=0,"",INDEX(TasksList!$C$6:$C$25,MATCH(LEFT(B3983,SEARCH(" - ",B3983)-1)*1,TasksList!$B$6:$B$25,0),1)),""),"Task not found!")</f>
        <v/>
      </c>
      <c r="D3983" s="385"/>
      <c r="E3983" s="149"/>
      <c r="F3983" s="149"/>
      <c r="G3983" s="150"/>
    </row>
    <row r="3984" spans="2:7" x14ac:dyDescent="0.25">
      <c r="B3984" s="382"/>
      <c r="C3984" s="383" t="str">
        <f>IFERROR(IF(LEN(B3984)&gt;0,IF(INDEX(TasksList!$C$6:$C$25,MATCH(LEFT(B3984,SEARCH(" - ",B3984)-1)*1,TasksList!$B$6:$B$25,0),1)=0,"",INDEX(TasksList!$C$6:$C$25,MATCH(LEFT(B3984,SEARCH(" - ",B3984)-1)*1,TasksList!$B$6:$B$25,0),1)),""),"Task not found!")</f>
        <v/>
      </c>
      <c r="D3984" s="385"/>
      <c r="E3984" s="149"/>
      <c r="F3984" s="149"/>
      <c r="G3984" s="150"/>
    </row>
    <row r="3985" spans="2:7" x14ac:dyDescent="0.25">
      <c r="B3985" s="382"/>
      <c r="C3985" s="383" t="str">
        <f>IFERROR(IF(LEN(B3985)&gt;0,IF(INDEX(TasksList!$C$6:$C$25,MATCH(LEFT(B3985,SEARCH(" - ",B3985)-1)*1,TasksList!$B$6:$B$25,0),1)=0,"",INDEX(TasksList!$C$6:$C$25,MATCH(LEFT(B3985,SEARCH(" - ",B3985)-1)*1,TasksList!$B$6:$B$25,0),1)),""),"Task not found!")</f>
        <v/>
      </c>
      <c r="D3985" s="385"/>
      <c r="E3985" s="149"/>
      <c r="F3985" s="149"/>
      <c r="G3985" s="150"/>
    </row>
    <row r="3986" spans="2:7" x14ac:dyDescent="0.25">
      <c r="B3986" s="382"/>
      <c r="C3986" s="383" t="str">
        <f>IFERROR(IF(LEN(B3986)&gt;0,IF(INDEX(TasksList!$C$6:$C$25,MATCH(LEFT(B3986,SEARCH(" - ",B3986)-1)*1,TasksList!$B$6:$B$25,0),1)=0,"",INDEX(TasksList!$C$6:$C$25,MATCH(LEFT(B3986,SEARCH(" - ",B3986)-1)*1,TasksList!$B$6:$B$25,0),1)),""),"Task not found!")</f>
        <v/>
      </c>
      <c r="D3986" s="385"/>
      <c r="E3986" s="149"/>
      <c r="F3986" s="149"/>
      <c r="G3986" s="150"/>
    </row>
    <row r="3987" spans="2:7" x14ac:dyDescent="0.25">
      <c r="B3987" s="382"/>
      <c r="C3987" s="383" t="str">
        <f>IFERROR(IF(LEN(B3987)&gt;0,IF(INDEX(TasksList!$C$6:$C$25,MATCH(LEFT(B3987,SEARCH(" - ",B3987)-1)*1,TasksList!$B$6:$B$25,0),1)=0,"",INDEX(TasksList!$C$6:$C$25,MATCH(LEFT(B3987,SEARCH(" - ",B3987)-1)*1,TasksList!$B$6:$B$25,0),1)),""),"Task not found!")</f>
        <v/>
      </c>
      <c r="D3987" s="385"/>
      <c r="E3987" s="149"/>
      <c r="F3987" s="149"/>
      <c r="G3987" s="150"/>
    </row>
    <row r="3988" spans="2:7" x14ac:dyDescent="0.25">
      <c r="B3988" s="382"/>
      <c r="C3988" s="383" t="str">
        <f>IFERROR(IF(LEN(B3988)&gt;0,IF(INDEX(TasksList!$C$6:$C$25,MATCH(LEFT(B3988,SEARCH(" - ",B3988)-1)*1,TasksList!$B$6:$B$25,0),1)=0,"",INDEX(TasksList!$C$6:$C$25,MATCH(LEFT(B3988,SEARCH(" - ",B3988)-1)*1,TasksList!$B$6:$B$25,0),1)),""),"Task not found!")</f>
        <v/>
      </c>
      <c r="D3988" s="385"/>
      <c r="E3988" s="149"/>
      <c r="F3988" s="149"/>
      <c r="G3988" s="150"/>
    </row>
    <row r="3989" spans="2:7" x14ac:dyDescent="0.25">
      <c r="B3989" s="382"/>
      <c r="C3989" s="383" t="str">
        <f>IFERROR(IF(LEN(B3989)&gt;0,IF(INDEX(TasksList!$C$6:$C$25,MATCH(LEFT(B3989,SEARCH(" - ",B3989)-1)*1,TasksList!$B$6:$B$25,0),1)=0,"",INDEX(TasksList!$C$6:$C$25,MATCH(LEFT(B3989,SEARCH(" - ",B3989)-1)*1,TasksList!$B$6:$B$25,0),1)),""),"Task not found!")</f>
        <v/>
      </c>
      <c r="D3989" s="385"/>
      <c r="E3989" s="149"/>
      <c r="F3989" s="149"/>
      <c r="G3989" s="150"/>
    </row>
    <row r="3990" spans="2:7" x14ac:dyDescent="0.25">
      <c r="B3990" s="382"/>
      <c r="C3990" s="383" t="str">
        <f>IFERROR(IF(LEN(B3990)&gt;0,IF(INDEX(TasksList!$C$6:$C$25,MATCH(LEFT(B3990,SEARCH(" - ",B3990)-1)*1,TasksList!$B$6:$B$25,0),1)=0,"",INDEX(TasksList!$C$6:$C$25,MATCH(LEFT(B3990,SEARCH(" - ",B3990)-1)*1,TasksList!$B$6:$B$25,0),1)),""),"Task not found!")</f>
        <v/>
      </c>
      <c r="D3990" s="385"/>
      <c r="E3990" s="149"/>
      <c r="F3990" s="149"/>
      <c r="G3990" s="150"/>
    </row>
    <row r="3991" spans="2:7" x14ac:dyDescent="0.25">
      <c r="B3991" s="382"/>
      <c r="C3991" s="383" t="str">
        <f>IFERROR(IF(LEN(B3991)&gt;0,IF(INDEX(TasksList!$C$6:$C$25,MATCH(LEFT(B3991,SEARCH(" - ",B3991)-1)*1,TasksList!$B$6:$B$25,0),1)=0,"",INDEX(TasksList!$C$6:$C$25,MATCH(LEFT(B3991,SEARCH(" - ",B3991)-1)*1,TasksList!$B$6:$B$25,0),1)),""),"Task not found!")</f>
        <v/>
      </c>
      <c r="D3991" s="385"/>
      <c r="E3991" s="149"/>
      <c r="F3991" s="149"/>
      <c r="G3991" s="150"/>
    </row>
    <row r="3992" spans="2:7" x14ac:dyDescent="0.25">
      <c r="B3992" s="382"/>
      <c r="C3992" s="383" t="str">
        <f>IFERROR(IF(LEN(B3992)&gt;0,IF(INDEX(TasksList!$C$6:$C$25,MATCH(LEFT(B3992,SEARCH(" - ",B3992)-1)*1,TasksList!$B$6:$B$25,0),1)=0,"",INDEX(TasksList!$C$6:$C$25,MATCH(LEFT(B3992,SEARCH(" - ",B3992)-1)*1,TasksList!$B$6:$B$25,0),1)),""),"Task not found!")</f>
        <v/>
      </c>
      <c r="D3992" s="385"/>
      <c r="E3992" s="149"/>
      <c r="F3992" s="149"/>
      <c r="G3992" s="150"/>
    </row>
    <row r="3993" spans="2:7" x14ac:dyDescent="0.25">
      <c r="B3993" s="382"/>
      <c r="C3993" s="383" t="str">
        <f>IFERROR(IF(LEN(B3993)&gt;0,IF(INDEX(TasksList!$C$6:$C$25,MATCH(LEFT(B3993,SEARCH(" - ",B3993)-1)*1,TasksList!$B$6:$B$25,0),1)=0,"",INDEX(TasksList!$C$6:$C$25,MATCH(LEFT(B3993,SEARCH(" - ",B3993)-1)*1,TasksList!$B$6:$B$25,0),1)),""),"Task not found!")</f>
        <v/>
      </c>
      <c r="D3993" s="385"/>
      <c r="E3993" s="149"/>
      <c r="F3993" s="149"/>
      <c r="G3993" s="150"/>
    </row>
    <row r="3994" spans="2:7" x14ac:dyDescent="0.25">
      <c r="B3994" s="382"/>
      <c r="C3994" s="383" t="str">
        <f>IFERROR(IF(LEN(B3994)&gt;0,IF(INDEX(TasksList!$C$6:$C$25,MATCH(LEFT(B3994,SEARCH(" - ",B3994)-1)*1,TasksList!$B$6:$B$25,0),1)=0,"",INDEX(TasksList!$C$6:$C$25,MATCH(LEFT(B3994,SEARCH(" - ",B3994)-1)*1,TasksList!$B$6:$B$25,0),1)),""),"Task not found!")</f>
        <v/>
      </c>
      <c r="D3994" s="385"/>
      <c r="E3994" s="149"/>
      <c r="F3994" s="149"/>
      <c r="G3994" s="150"/>
    </row>
    <row r="3995" spans="2:7" x14ac:dyDescent="0.25">
      <c r="B3995" s="382"/>
      <c r="C3995" s="383" t="str">
        <f>IFERROR(IF(LEN(B3995)&gt;0,IF(INDEX(TasksList!$C$6:$C$25,MATCH(LEFT(B3995,SEARCH(" - ",B3995)-1)*1,TasksList!$B$6:$B$25,0),1)=0,"",INDEX(TasksList!$C$6:$C$25,MATCH(LEFT(B3995,SEARCH(" - ",B3995)-1)*1,TasksList!$B$6:$B$25,0),1)),""),"Task not found!")</f>
        <v/>
      </c>
      <c r="D3995" s="385"/>
      <c r="E3995" s="149"/>
      <c r="F3995" s="149"/>
      <c r="G3995" s="150"/>
    </row>
    <row r="3996" spans="2:7" x14ac:dyDescent="0.25">
      <c r="B3996" s="382"/>
      <c r="C3996" s="383" t="str">
        <f>IFERROR(IF(LEN(B3996)&gt;0,IF(INDEX(TasksList!$C$6:$C$25,MATCH(LEFT(B3996,SEARCH(" - ",B3996)-1)*1,TasksList!$B$6:$B$25,0),1)=0,"",INDEX(TasksList!$C$6:$C$25,MATCH(LEFT(B3996,SEARCH(" - ",B3996)-1)*1,TasksList!$B$6:$B$25,0),1)),""),"Task not found!")</f>
        <v/>
      </c>
      <c r="D3996" s="385"/>
      <c r="E3996" s="149"/>
      <c r="F3996" s="149"/>
      <c r="G3996" s="150"/>
    </row>
    <row r="3997" spans="2:7" x14ac:dyDescent="0.25">
      <c r="B3997" s="382"/>
      <c r="C3997" s="383" t="str">
        <f>IFERROR(IF(LEN(B3997)&gt;0,IF(INDEX(TasksList!$C$6:$C$25,MATCH(LEFT(B3997,SEARCH(" - ",B3997)-1)*1,TasksList!$B$6:$B$25,0),1)=0,"",INDEX(TasksList!$C$6:$C$25,MATCH(LEFT(B3997,SEARCH(" - ",B3997)-1)*1,TasksList!$B$6:$B$25,0),1)),""),"Task not found!")</f>
        <v/>
      </c>
      <c r="D3997" s="385"/>
      <c r="E3997" s="149"/>
      <c r="F3997" s="149"/>
      <c r="G3997" s="150"/>
    </row>
    <row r="3998" spans="2:7" x14ac:dyDescent="0.25">
      <c r="B3998" s="382"/>
      <c r="C3998" s="383" t="str">
        <f>IFERROR(IF(LEN(B3998)&gt;0,IF(INDEX(TasksList!$C$6:$C$25,MATCH(LEFT(B3998,SEARCH(" - ",B3998)-1)*1,TasksList!$B$6:$B$25,0),1)=0,"",INDEX(TasksList!$C$6:$C$25,MATCH(LEFT(B3998,SEARCH(" - ",B3998)-1)*1,TasksList!$B$6:$B$25,0),1)),""),"Task not found!")</f>
        <v/>
      </c>
      <c r="D3998" s="385"/>
      <c r="E3998" s="149"/>
      <c r="F3998" s="149"/>
      <c r="G3998" s="150"/>
    </row>
    <row r="3999" spans="2:7" x14ac:dyDescent="0.25">
      <c r="B3999" s="382"/>
      <c r="C3999" s="383" t="str">
        <f>IFERROR(IF(LEN(B3999)&gt;0,IF(INDEX(TasksList!$C$6:$C$25,MATCH(LEFT(B3999,SEARCH(" - ",B3999)-1)*1,TasksList!$B$6:$B$25,0),1)=0,"",INDEX(TasksList!$C$6:$C$25,MATCH(LEFT(B3999,SEARCH(" - ",B3999)-1)*1,TasksList!$B$6:$B$25,0),1)),""),"Task not found!")</f>
        <v/>
      </c>
      <c r="D3999" s="385"/>
      <c r="E3999" s="149"/>
      <c r="F3999" s="149"/>
      <c r="G3999" s="150"/>
    </row>
    <row r="4000" spans="2:7" x14ac:dyDescent="0.25">
      <c r="B4000" s="382"/>
      <c r="C4000" s="383" t="str">
        <f>IFERROR(IF(LEN(B4000)&gt;0,IF(INDEX(TasksList!$C$6:$C$25,MATCH(LEFT(B4000,SEARCH(" - ",B4000)-1)*1,TasksList!$B$6:$B$25,0),1)=0,"",INDEX(TasksList!$C$6:$C$25,MATCH(LEFT(B4000,SEARCH(" - ",B4000)-1)*1,TasksList!$B$6:$B$25,0),1)),""),"Task not found!")</f>
        <v/>
      </c>
      <c r="D4000" s="385"/>
      <c r="E4000" s="149"/>
      <c r="F4000" s="149"/>
      <c r="G4000" s="150"/>
    </row>
    <row r="4001" spans="2:7" x14ac:dyDescent="0.25">
      <c r="B4001" s="382"/>
      <c r="C4001" s="383" t="str">
        <f>IFERROR(IF(LEN(B4001)&gt;0,IF(INDEX(TasksList!$C$6:$C$25,MATCH(LEFT(B4001,SEARCH(" - ",B4001)-1)*1,TasksList!$B$6:$B$25,0),1)=0,"",INDEX(TasksList!$C$6:$C$25,MATCH(LEFT(B4001,SEARCH(" - ",B4001)-1)*1,TasksList!$B$6:$B$25,0),1)),""),"Task not found!")</f>
        <v/>
      </c>
      <c r="D4001" s="385"/>
      <c r="E4001" s="149"/>
      <c r="F4001" s="149"/>
      <c r="G4001" s="150"/>
    </row>
    <row r="4002" spans="2:7" x14ac:dyDescent="0.25">
      <c r="B4002" s="382"/>
      <c r="C4002" s="383" t="str">
        <f>IFERROR(IF(LEN(B4002)&gt;0,IF(INDEX(TasksList!$C$6:$C$25,MATCH(LEFT(B4002,SEARCH(" - ",B4002)-1)*1,TasksList!$B$6:$B$25,0),1)=0,"",INDEX(TasksList!$C$6:$C$25,MATCH(LEFT(B4002,SEARCH(" - ",B4002)-1)*1,TasksList!$B$6:$B$25,0),1)),""),"Task not found!")</f>
        <v/>
      </c>
      <c r="D4002" s="385"/>
      <c r="E4002" s="149"/>
      <c r="F4002" s="149"/>
      <c r="G4002" s="150"/>
    </row>
    <row r="4003" spans="2:7" x14ac:dyDescent="0.25">
      <c r="B4003" s="382"/>
      <c r="C4003" s="383" t="str">
        <f>IFERROR(IF(LEN(B4003)&gt;0,IF(INDEX(TasksList!$C$6:$C$25,MATCH(LEFT(B4003,SEARCH(" - ",B4003)-1)*1,TasksList!$B$6:$B$25,0),1)=0,"",INDEX(TasksList!$C$6:$C$25,MATCH(LEFT(B4003,SEARCH(" - ",B4003)-1)*1,TasksList!$B$6:$B$25,0),1)),""),"Task not found!")</f>
        <v/>
      </c>
      <c r="D4003" s="385"/>
      <c r="E4003" s="149"/>
      <c r="F4003" s="149"/>
      <c r="G4003" s="150"/>
    </row>
    <row r="4004" spans="2:7" x14ac:dyDescent="0.25">
      <c r="B4004" s="382"/>
      <c r="C4004" s="383" t="str">
        <f>IFERROR(IF(LEN(B4004)&gt;0,IF(INDEX(TasksList!$C$6:$C$25,MATCH(LEFT(B4004,SEARCH(" - ",B4004)-1)*1,TasksList!$B$6:$B$25,0),1)=0,"",INDEX(TasksList!$C$6:$C$25,MATCH(LEFT(B4004,SEARCH(" - ",B4004)-1)*1,TasksList!$B$6:$B$25,0),1)),""),"Task not found!")</f>
        <v/>
      </c>
      <c r="D4004" s="385"/>
      <c r="E4004" s="149"/>
      <c r="F4004" s="149"/>
      <c r="G4004" s="150"/>
    </row>
    <row r="4005" spans="2:7" x14ac:dyDescent="0.25">
      <c r="B4005" s="382"/>
      <c r="C4005" s="383" t="str">
        <f>IFERROR(IF(LEN(B4005)&gt;0,IF(INDEX(TasksList!$C$6:$C$1005,MATCH(LEFT(B4005,SEARCH(" - ",B4005)-1)*1,TasksList!$B$6:$B$1005,0),1)=0,"",INDEX(TasksList!$C$6:$C$1005,MATCH(LEFT(B4005,SEARCH(" - ",B4005)-1)*1,TasksList!$B$6:$B$1005,0),1)),""),"Task not found!")</f>
        <v/>
      </c>
      <c r="D4005" s="385"/>
      <c r="E4005" s="149"/>
      <c r="F4005" s="149"/>
      <c r="G4005" s="150"/>
    </row>
  </sheetData>
  <sheetProtection algorithmName="SHA-512" hashValue="AYG6GTluJ+iM8O5/7iE6DS3tOGTgx3R2oSXBEhBZ7QBVaLUjqpv7ZLSMYEBzXoEh642AWbdIbenkS9P6ZJpQEA==" saltValue="k6ujOg6AugVlr1m/WpGg7Q==" spinCount="100000" sheet="1" objects="1" scenarios="1" formatCells="0" autoFilter="0"/>
  <conditionalFormatting sqref="D6:D4005">
    <cfRule type="expression" dxfId="45" priority="1">
      <formula>AND(LEN(B6)&gt;0,LEN(D6)=0)</formula>
    </cfRule>
  </conditionalFormatting>
  <conditionalFormatting sqref="E6:E4005">
    <cfRule type="expression" dxfId="44" priority="2">
      <formula>AND(LEN(B6)&gt;0,LEN(E6)=0)</formula>
    </cfRule>
  </conditionalFormatting>
  <dataValidations count="1">
    <dataValidation type="date" operator="greaterThan" allowBlank="1" showInputMessage="1" showErrorMessage="1" errorTitle="Wrong input!" error="Please write a date." sqref="D6:D4005" xr:uid="{BA64880A-AF48-4783-BB40-20C0445063A8}">
      <formula1>1</formula1>
    </dataValidation>
  </dataValidations>
  <pageMargins left="0.31496062992125984" right="0.31496062992125984" top="0.31496062992125984" bottom="0.31496062992125984" header="0.31496062992125984" footer="0.31496062992125984"/>
  <pageSetup scale="53"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EDB9D6B6-177D-4F04-8DB8-BDA931ABBCDA}">
          <x14:formula1>
            <xm:f>OFFSET(Settings!$C$6,1,0,COUNTA(Settings!$C$7:$C$26),1)</xm:f>
          </x14:formula1>
          <xm:sqref>E6:E4005</xm:sqref>
        </x14:dataValidation>
        <x14:dataValidation type="list" allowBlank="1" showInputMessage="1" showErrorMessage="1" xr:uid="{CD31F580-53C5-4039-96CB-052A541B6D7F}">
          <x14:formula1>
            <xm:f>OFFSET(Settings!$E$6,1,0,COUNTA(Settings!$E$6:$E$56)-1,1)</xm:f>
          </x14:formula1>
          <xm:sqref>F6:F4005</xm:sqref>
        </x14:dataValidation>
        <x14:dataValidation type="list" allowBlank="1" showInputMessage="1" showErrorMessage="1" xr:uid="{76B94BC4-7E92-47F0-AE1B-EC19E43F41BA}">
          <x14:formula1>
            <xm:f>OFFSET(Calculations!$L$4,0,0,Calculations!$L$3,1)</xm:f>
          </x14:formula1>
          <xm:sqref>B6:B4005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4897-70F4-460F-95E8-A3EE3DB82AB1}">
  <sheetPr codeName="Sheet9">
    <pageSetUpPr fitToPage="1"/>
  </sheetPr>
  <dimension ref="A1:Y200"/>
  <sheetViews>
    <sheetView showGridLines="0" showRowColHeaders="0" zoomScale="85" zoomScaleNormal="85" workbookViewId="0">
      <pane ySplit="10" topLeftCell="A11" activePane="bottomLeft" state="frozen"/>
      <selection pane="bottomLeft" activeCell="A11" sqref="A11"/>
    </sheetView>
  </sheetViews>
  <sheetFormatPr defaultRowHeight="15" customHeight="1" outlineLevelCol="1" x14ac:dyDescent="0.25"/>
  <cols>
    <col min="1" max="2" width="3.7109375" style="10" customWidth="1"/>
    <col min="3" max="3" width="1.7109375" style="83" customWidth="1"/>
    <col min="4" max="4" width="30.7109375" style="83" customWidth="1"/>
    <col min="5" max="5" width="1.7109375" style="10" customWidth="1"/>
    <col min="6" max="6" width="30.7109375" style="10" customWidth="1"/>
    <col min="7" max="7" width="1.7109375" style="10" customWidth="1"/>
    <col min="8" max="8" width="30.7109375" style="10" customWidth="1"/>
    <col min="9" max="9" width="1.7109375" style="10" customWidth="1"/>
    <col min="10" max="10" width="30.7109375" style="10" customWidth="1"/>
    <col min="11" max="11" width="1.7109375" style="10" customWidth="1"/>
    <col min="12" max="12" width="30.7109375" style="10" customWidth="1"/>
    <col min="13" max="13" width="1.7109375" style="10" customWidth="1"/>
    <col min="14" max="14" width="30.7109375" style="10" customWidth="1"/>
    <col min="15" max="15" width="1.7109375" style="10" hidden="1" customWidth="1" outlineLevel="1"/>
    <col min="16" max="16" width="30.7109375" style="10" hidden="1" customWidth="1" outlineLevel="1"/>
    <col min="17" max="17" width="1.7109375" style="10" hidden="1" customWidth="1" outlineLevel="1"/>
    <col min="18" max="18" width="30.7109375" style="10" hidden="1" customWidth="1" outlineLevel="1"/>
    <col min="19" max="19" width="1.7109375" style="10" hidden="1" customWidth="1" outlineLevel="1"/>
    <col min="20" max="20" width="30.7109375" style="10" hidden="1" customWidth="1" outlineLevel="1"/>
    <col min="21" max="21" width="1.7109375" style="10" hidden="1" customWidth="1" outlineLevel="1"/>
    <col min="22" max="22" width="30.7109375" style="10" hidden="1" customWidth="1" outlineLevel="1"/>
    <col min="23" max="23" width="3.7109375" style="10" customWidth="1" collapsed="1"/>
    <col min="24" max="24" width="3.7109375" style="10" customWidth="1"/>
    <col min="25" max="25" width="17.5703125" style="10" customWidth="1"/>
    <col min="26" max="16384" width="9.140625" style="10"/>
  </cols>
  <sheetData>
    <row r="1" spans="1:25" ht="6.75" customHeight="1" x14ac:dyDescent="0.25">
      <c r="A1" s="1"/>
      <c r="B1" s="2"/>
      <c r="C1" s="2"/>
      <c r="D1" s="1"/>
      <c r="E1" s="1"/>
      <c r="F1" s="1"/>
      <c r="G1" s="1"/>
      <c r="H1" s="3"/>
      <c r="I1" s="3"/>
      <c r="J1" s="3"/>
      <c r="K1" s="3"/>
      <c r="L1" s="3"/>
      <c r="M1" s="3"/>
      <c r="N1" s="1"/>
      <c r="O1" s="1"/>
      <c r="P1" s="1"/>
      <c r="Q1" s="1"/>
      <c r="R1" s="1"/>
      <c r="S1" s="1"/>
      <c r="T1" s="1"/>
      <c r="U1" s="1"/>
      <c r="V1" s="1"/>
      <c r="W1" s="1"/>
      <c r="X1" s="91"/>
      <c r="Y1" s="91"/>
    </row>
    <row r="2" spans="1:25" s="127" customFormat="1" ht="20.100000000000001" customHeight="1" x14ac:dyDescent="0.3">
      <c r="A2" s="15"/>
      <c r="B2" s="67"/>
      <c r="C2" s="67"/>
      <c r="D2" s="140" t="s">
        <v>35</v>
      </c>
      <c r="E2" s="140"/>
      <c r="F2" s="18"/>
      <c r="G2" s="18"/>
      <c r="H2" s="18"/>
      <c r="I2" s="18"/>
      <c r="J2" s="18"/>
      <c r="K2" s="18"/>
      <c r="L2" s="18"/>
      <c r="M2" s="18"/>
      <c r="N2" s="18"/>
      <c r="O2" s="18"/>
      <c r="P2" s="18"/>
      <c r="Q2" s="18"/>
      <c r="R2" s="18"/>
      <c r="S2" s="18"/>
      <c r="T2" s="19"/>
      <c r="U2" s="19"/>
      <c r="V2" s="19"/>
      <c r="W2" s="18"/>
      <c r="X2" s="130"/>
      <c r="Y2" s="130"/>
    </row>
    <row r="3" spans="1:25" s="129" customFormat="1" ht="24" customHeight="1" x14ac:dyDescent="0.35">
      <c r="A3" s="21"/>
      <c r="B3" s="68"/>
      <c r="C3" s="68"/>
      <c r="D3" s="141" t="s">
        <v>34</v>
      </c>
      <c r="E3" s="141"/>
      <c r="F3" s="24"/>
      <c r="G3" s="24"/>
      <c r="H3" s="24"/>
      <c r="I3" s="24"/>
      <c r="J3" s="24"/>
      <c r="K3" s="24"/>
      <c r="L3" s="24"/>
      <c r="M3" s="24"/>
      <c r="N3" s="24"/>
      <c r="O3" s="24"/>
      <c r="P3" s="24"/>
      <c r="Q3" s="24"/>
      <c r="R3" s="24"/>
      <c r="S3" s="24"/>
      <c r="T3" s="25"/>
      <c r="U3" s="25"/>
      <c r="V3" s="25"/>
      <c r="W3" s="24"/>
      <c r="X3" s="92"/>
      <c r="Y3" s="92"/>
    </row>
    <row r="4" spans="1:25" ht="5.0999999999999996" customHeight="1" x14ac:dyDescent="0.25">
      <c r="A4" s="4"/>
      <c r="B4" s="85"/>
      <c r="C4" s="85"/>
      <c r="D4" s="4"/>
      <c r="E4" s="4"/>
      <c r="F4" s="4"/>
      <c r="G4" s="4"/>
      <c r="H4" s="4"/>
      <c r="I4" s="4"/>
      <c r="J4" s="4"/>
      <c r="K4" s="4"/>
      <c r="L4" s="4"/>
      <c r="M4" s="4"/>
      <c r="N4" s="4"/>
      <c r="O4" s="4"/>
      <c r="P4" s="4"/>
      <c r="Q4" s="4"/>
      <c r="R4" s="4"/>
      <c r="S4" s="4"/>
      <c r="T4" s="4"/>
      <c r="U4" s="4"/>
      <c r="V4" s="4"/>
      <c r="W4" s="4"/>
      <c r="X4" s="93"/>
      <c r="Y4" s="93"/>
    </row>
    <row r="5" spans="1:25" ht="27" customHeight="1" x14ac:dyDescent="0.25">
      <c r="B5" s="259"/>
      <c r="C5" s="260"/>
      <c r="D5" s="261"/>
      <c r="E5" s="261"/>
      <c r="F5" s="261"/>
      <c r="G5" s="261"/>
      <c r="H5" s="261"/>
      <c r="I5" s="261"/>
      <c r="J5" s="261"/>
      <c r="K5" s="261"/>
      <c r="L5" s="261"/>
      <c r="M5" s="261"/>
      <c r="N5" s="261"/>
      <c r="O5" s="261"/>
      <c r="P5" s="261"/>
      <c r="Q5" s="261"/>
      <c r="R5" s="261"/>
      <c r="S5" s="261"/>
      <c r="T5" s="261"/>
      <c r="U5" s="261"/>
      <c r="V5" s="261"/>
      <c r="W5" s="262"/>
      <c r="X5" s="93"/>
      <c r="Y5" s="93"/>
    </row>
    <row r="6" spans="1:25" ht="27" customHeight="1" x14ac:dyDescent="0.25">
      <c r="B6" s="263"/>
      <c r="C6" s="175"/>
      <c r="D6" s="37"/>
      <c r="E6" s="37"/>
      <c r="F6" s="37"/>
      <c r="G6" s="37"/>
      <c r="H6" s="37"/>
      <c r="I6" s="37"/>
      <c r="J6" s="37"/>
      <c r="K6" s="37"/>
      <c r="L6" s="37"/>
      <c r="M6" s="37"/>
      <c r="N6" s="37"/>
      <c r="O6" s="37"/>
      <c r="P6" s="37"/>
      <c r="Q6" s="37"/>
      <c r="R6" s="37"/>
      <c r="S6" s="37"/>
      <c r="T6" s="37"/>
      <c r="U6" s="37"/>
      <c r="V6" s="37"/>
      <c r="W6" s="264"/>
      <c r="X6" s="93"/>
      <c r="Y6" s="93"/>
    </row>
    <row r="7" spans="1:25" ht="27" customHeight="1" x14ac:dyDescent="0.25">
      <c r="B7" s="265"/>
      <c r="C7" s="266"/>
      <c r="D7" s="267"/>
      <c r="E7" s="267"/>
      <c r="F7" s="268"/>
      <c r="G7" s="268"/>
      <c r="H7" s="267"/>
      <c r="I7" s="267"/>
      <c r="J7" s="267"/>
      <c r="K7" s="267"/>
      <c r="L7" s="267"/>
      <c r="M7" s="267"/>
      <c r="N7" s="267"/>
      <c r="O7" s="267"/>
      <c r="P7" s="267"/>
      <c r="Q7" s="267"/>
      <c r="R7" s="267"/>
      <c r="S7" s="267"/>
      <c r="T7" s="267"/>
      <c r="U7" s="267"/>
      <c r="V7" s="267"/>
      <c r="W7" s="269"/>
      <c r="X7" s="93"/>
      <c r="Y7" s="93"/>
    </row>
    <row r="8" spans="1:25" ht="5.0999999999999996" customHeight="1" x14ac:dyDescent="0.25">
      <c r="B8" s="270"/>
      <c r="C8" s="50"/>
      <c r="D8" s="10"/>
      <c r="F8" s="32"/>
      <c r="G8" s="32"/>
      <c r="X8" s="93"/>
      <c r="Y8" s="93"/>
    </row>
    <row r="9" spans="1:25" ht="5.0999999999999996" customHeight="1" thickBot="1" x14ac:dyDescent="0.3">
      <c r="B9" s="241"/>
      <c r="C9" s="242"/>
      <c r="D9" s="243"/>
      <c r="E9" s="243"/>
      <c r="F9" s="243"/>
      <c r="G9" s="243"/>
      <c r="H9" s="243"/>
      <c r="I9" s="243"/>
      <c r="J9" s="243"/>
      <c r="K9" s="243"/>
      <c r="L9" s="243"/>
      <c r="M9" s="243"/>
      <c r="N9" s="243"/>
      <c r="O9" s="243"/>
      <c r="P9" s="244"/>
      <c r="Q9" s="244"/>
      <c r="R9" s="243"/>
      <c r="S9" s="243"/>
      <c r="T9" s="243"/>
      <c r="U9" s="243"/>
      <c r="V9" s="243"/>
      <c r="W9" s="245"/>
      <c r="X9" s="93"/>
      <c r="Y9" s="93"/>
    </row>
    <row r="10" spans="1:25" ht="27" customHeight="1" thickTop="1" thickBot="1" x14ac:dyDescent="0.3">
      <c r="B10" s="246"/>
      <c r="C10" s="197"/>
      <c r="D10" s="177" t="s">
        <v>117</v>
      </c>
      <c r="E10" s="183"/>
      <c r="F10" s="177" t="s">
        <v>100</v>
      </c>
      <c r="G10" s="188"/>
      <c r="H10" s="177" t="s">
        <v>101</v>
      </c>
      <c r="I10" s="188"/>
      <c r="J10" s="177" t="s">
        <v>102</v>
      </c>
      <c r="K10" s="188"/>
      <c r="L10" s="177" t="s">
        <v>103</v>
      </c>
      <c r="M10" s="188"/>
      <c r="N10" s="177" t="s">
        <v>104</v>
      </c>
      <c r="O10" s="188"/>
      <c r="P10" s="177"/>
      <c r="Q10" s="188"/>
      <c r="R10" s="177"/>
      <c r="S10" s="188"/>
      <c r="T10" s="177"/>
      <c r="U10" s="188"/>
      <c r="V10" s="177"/>
      <c r="W10" s="247"/>
      <c r="X10" s="93"/>
      <c r="Y10" s="93"/>
    </row>
    <row r="11" spans="1:25" ht="20.100000000000001" customHeight="1" thickTop="1" x14ac:dyDescent="0.25">
      <c r="A11" s="49"/>
      <c r="B11" s="248"/>
      <c r="C11" s="189"/>
      <c r="D11" s="184" t="str">
        <f t="array" ref="D11">IFERROR(IF(LEN(D$10)&gt;0, INDEX(Calculations!$B$4:$B$4005,SMALL(IF((Calculations!$U$4:$U$4005=D$10)*(Calculations!$V$4:$V$4005&gt;0),ROW(Calculations!$U$4:$U$4005)-ROW(INDEX(Calculations!$U$4:$U$4005,1,1))+1),ROUNDUP((ROW($A11)-ROW(startCell))/3,0)),1),""),"")</f>
        <v>109 - Implement system</v>
      </c>
      <c r="E11" s="185"/>
      <c r="F11" s="184" t="str">
        <f t="array" ref="F11">IFERROR(IF(LEN(F$10)&gt;0, INDEX(Calculations!$B$4:$B$4005,SMALL(IF((Calculations!$U$4:$U$4005=F$10)*(Calculations!$V$4:$V$4005&gt;0),ROW(Calculations!$U$4:$U$4005)-ROW(INDEX(Calculations!$U$4:$U$4005,1,1))+1),ROUNDUP((ROW($A11)-ROW(startCell))/3,0)),1),""),"")</f>
        <v>105 - Sell subscription</v>
      </c>
      <c r="G11" s="185"/>
      <c r="H11" s="184" t="str">
        <f t="array" ref="H11">IFERROR(IF(LEN(H$10)&gt;0, INDEX(Calculations!$B$4:$B$4005,SMALL(IF((Calculations!$U$4:$U$4005=H$10)*(Calculations!$V$4:$V$4005&gt;0),ROW(Calculations!$U$4:$U$4005)-ROW(INDEX(Calculations!$U$4:$U$4005,1,1))+1),ROUNDUP((ROW($A11)-ROW(startCell))/3,0)),1),""),"")</f>
        <v/>
      </c>
      <c r="I11" s="185"/>
      <c r="J11" s="184" t="str">
        <f t="array" ref="J11">IFERROR(IF(LEN(J$10)&gt;0, INDEX(Calculations!$B$4:$B$4005,SMALL(IF((Calculations!$U$4:$U$4005=J$10)*(Calculations!$V$4:$V$4005&gt;0),ROW(Calculations!$U$4:$U$4005)-ROW(INDEX(Calculations!$U$4:$U$4005,1,1))+1),ROUNDUP((ROW($A11)-ROW(startCell))/3,0)),1),""),"")</f>
        <v/>
      </c>
      <c r="K11" s="185"/>
      <c r="L11" s="184" t="str">
        <f t="array" ref="L11">IFERROR(IF(LEN(L$10)&gt;0, INDEX(Calculations!$B$4:$B$4005,SMALL(IF((Calculations!$U$4:$U$4005=L$10)*(Calculations!$V$4:$V$4005&gt;0),ROW(Calculations!$U$4:$U$4005)-ROW(INDEX(Calculations!$U$4:$U$4005,1,1))+1),ROUNDUP((ROW($A11)-ROW(startCell))/3,0)),1),""),"")</f>
        <v/>
      </c>
      <c r="M11" s="185"/>
      <c r="N11" s="184" t="str">
        <f t="array" ref="N11">IFERROR(IF(LEN(N$10)&gt;0, INDEX(Calculations!$B$4:$B$4005,SMALL(IF((Calculations!$U$4:$U$4005=N$10)*(Calculations!$V$4:$V$4005&gt;0),ROW(Calculations!$U$4:$U$4005)-ROW(INDEX(Calculations!$U$4:$U$4005,1,1))+1),ROUNDUP((ROW($A11)-ROW(startCell))/3,0)),1),""),"")</f>
        <v>112 - Renew contract</v>
      </c>
      <c r="O11" s="185"/>
      <c r="P11" s="184" t="str">
        <f t="array" ref="P11">IFERROR(IF(LEN(P$10)&gt;0, INDEX(Calculations!$B$4:$B$4005,SMALL(IF((Calculations!$U$4:$U$4005=P$10)*(Calculations!$V$4:$V$4005&gt;0),ROW(Calculations!$U$4:$U$4005)-ROW(INDEX(Calculations!$U$4:$U$4005,1,1))+1),ROUNDUP((ROW($A11)-ROW(startCell))/3,0)),1),""),"")</f>
        <v/>
      </c>
      <c r="Q11" s="185"/>
      <c r="R11" s="184" t="str">
        <f t="array" ref="R11">IFERROR(IF(LEN(R$10)&gt;0, INDEX(Calculations!$B$4:$B$4005,SMALL(IF((Calculations!$U$4:$U$4005=R$10)*(Calculations!$V$4:$V$4005&gt;0),ROW(Calculations!$U$4:$U$4005)-ROW(INDEX(Calculations!$U$4:$U$4005,1,1))+1),ROUNDUP((ROW($A11)-ROW(startCell))/3,0)),1),""),"")</f>
        <v/>
      </c>
      <c r="S11" s="185"/>
      <c r="T11" s="184" t="str">
        <f t="array" ref="T11">IFERROR(IF(LEN(T$10)&gt;0, INDEX(Calculations!$B$4:$B$4005,SMALL(IF((Calculations!$U$4:$U$4005=T$10)*(Calculations!$V$4:$V$4005&gt;0),ROW(Calculations!$U$4:$U$4005)-ROW(INDEX(Calculations!$U$4:$U$4005,1,1))+1),ROUNDUP((ROW($A11)-ROW(startCell))/3,0)),1),""),"")</f>
        <v/>
      </c>
      <c r="U11" s="185"/>
      <c r="V11" s="184" t="str">
        <f t="array" ref="V11">IFERROR(IF(LEN(V$10)&gt;0, INDEX(Calculations!$B$4:$B$4005,SMALL(IF((Calculations!$U$4:$U$4005=V$10)*(Calculations!$V$4:$V$4005&gt;0),ROW(Calculations!$U$4:$U$4005)-ROW(INDEX(Calculations!$U$4:$U$4005,1,1))+1),ROUNDUP((ROW($A11)-ROW(startCell))/3,0)),1),""),"")</f>
        <v/>
      </c>
      <c r="W11" s="249"/>
      <c r="X11" s="94"/>
      <c r="Y11" s="94"/>
    </row>
    <row r="12" spans="1:25" ht="20.100000000000001" customHeight="1" x14ac:dyDescent="0.25">
      <c r="A12" s="49"/>
      <c r="B12" s="248"/>
      <c r="C12" s="176"/>
      <c r="D12" s="186" t="str">
        <f t="array" ref="D12">IFERROR(
IF(LEN(D$10)&gt;0,
INDEX(Calculations!$D$4:$D$4005,SMALL(IF((Calculations!$U$4:$U$4005=D$10)*(Calculations!$V$4:$V$4005&gt;0),ROW(Calculations!$U$4:$U$4005)-ROW(INDEX(Calculations!$U$4:$U$4005,1,1))+1),ROUNDUP((ROW($A12)-ROW(startCell))/3,0)),1),""),"")</f>
        <v>Maecenas Incorporated</v>
      </c>
      <c r="E12" s="187"/>
      <c r="F12" s="186" t="str">
        <f t="array" ref="F12">IFERROR(
IF(LEN(F$10)&gt;0,
INDEX(Calculations!$D$4:$D$4005,SMALL(IF((Calculations!$U$4:$U$4005=F$10)*(Calculations!$V$4:$V$4005&gt;0),ROW(Calculations!$U$4:$U$4005)-ROW(INDEX(Calculations!$U$4:$U$4005,1,1))+1),ROUNDUP((ROW($A12)-ROW(startCell))/3,0)),1),""),"")</f>
        <v>Erat Semper PC</v>
      </c>
      <c r="G12" s="187"/>
      <c r="H12" s="186" t="str">
        <f t="array" ref="H12">IFERROR(
IF(LEN(H$10)&gt;0,
INDEX(Calculations!$D$4:$D$4005,SMALL(IF((Calculations!$U$4:$U$4005=H$10)*(Calculations!$V$4:$V$4005&gt;0),ROW(Calculations!$U$4:$U$4005)-ROW(INDEX(Calculations!$U$4:$U$4005,1,1))+1),ROUNDUP((ROW($A12)-ROW(startCell))/3,0)),1),""),"")</f>
        <v/>
      </c>
      <c r="I12" s="187"/>
      <c r="J12" s="186" t="str">
        <f t="array" ref="J12">IFERROR(
IF(LEN(J$10)&gt;0,
INDEX(Calculations!$D$4:$D$4005,SMALL(IF((Calculations!$U$4:$U$4005=J$10)*(Calculations!$V$4:$V$4005&gt;0),ROW(Calculations!$U$4:$U$4005)-ROW(INDEX(Calculations!$U$4:$U$4005,1,1))+1),ROUNDUP((ROW($A12)-ROW(startCell))/3,0)),1),""),"")</f>
        <v/>
      </c>
      <c r="K12" s="187"/>
      <c r="L12" s="186" t="str">
        <f t="array" ref="L12">IFERROR(
IF(LEN(L$10)&gt;0,
INDEX(Calculations!$D$4:$D$4005,SMALL(IF((Calculations!$U$4:$U$4005=L$10)*(Calculations!$V$4:$V$4005&gt;0),ROW(Calculations!$U$4:$U$4005)-ROW(INDEX(Calculations!$U$4:$U$4005,1,1))+1),ROUNDUP((ROW($A12)-ROW(startCell))/3,0)),1),""),"")</f>
        <v/>
      </c>
      <c r="M12" s="187"/>
      <c r="N12" s="186" t="str">
        <f t="array" ref="N12">IFERROR(
IF(LEN(N$10)&gt;0,
INDEX(Calculations!$D$4:$D$4005,SMALL(IF((Calculations!$U$4:$U$4005=N$10)*(Calculations!$V$4:$V$4005&gt;0),ROW(Calculations!$U$4:$U$4005)-ROW(INDEX(Calculations!$U$4:$U$4005,1,1))+1),ROUNDUP((ROW($A12)-ROW(startCell))/3,0)),1),""),"")</f>
        <v>Enim Mauris Corporation</v>
      </c>
      <c r="O12" s="187"/>
      <c r="P12" s="186" t="str">
        <f t="array" ref="P12">IFERROR(
IF(LEN(P$10)&gt;0,
INDEX(Calculations!$D$4:$D$4005,SMALL(IF((Calculations!$U$4:$U$4005=P$10)*(Calculations!$V$4:$V$4005&gt;0),ROW(Calculations!$U$4:$U$4005)-ROW(INDEX(Calculations!$U$4:$U$4005,1,1))+1),ROUNDUP((ROW($A12)-ROW(startCell))/3,0)),1),""),"")</f>
        <v/>
      </c>
      <c r="Q12" s="187"/>
      <c r="R12" s="186" t="str">
        <f t="array" ref="R12">IFERROR(
IF(LEN(R$10)&gt;0,
INDEX(Calculations!$D$4:$D$4005,SMALL(IF((Calculations!$U$4:$U$4005=R$10)*(Calculations!$V$4:$V$4005&gt;0),ROW(Calculations!$U$4:$U$4005)-ROW(INDEX(Calculations!$U$4:$U$4005,1,1))+1),ROUNDUP((ROW($A12)-ROW(startCell))/3,0)),1),""),"")</f>
        <v/>
      </c>
      <c r="S12" s="187"/>
      <c r="T12" s="186" t="str">
        <f t="array" ref="T12">IFERROR(
IF(LEN(T$10)&gt;0,
INDEX(Calculations!$D$4:$D$4005,SMALL(IF((Calculations!$U$4:$U$4005=T$10)*(Calculations!$V$4:$V$4005&gt;0),ROW(Calculations!$U$4:$U$4005)-ROW(INDEX(Calculations!$U$4:$U$4005,1,1))+1),ROUNDUP((ROW($A12)-ROW(startCell))/3,0)),1),""),"")</f>
        <v/>
      </c>
      <c r="U12" s="187"/>
      <c r="V12" s="186" t="str">
        <f t="array" ref="V12">IFERROR(
IF(LEN(V$10)&gt;0,
INDEX(Calculations!$D$4:$D$4005,SMALL(IF((Calculations!$U$4:$U$4005=V$10)*(Calculations!$V$4:$V$4005&gt;0),ROW(Calculations!$U$4:$U$4005)-ROW(INDEX(Calculations!$U$4:$U$4005,1,1))+1),ROUNDUP((ROW($A12)-ROW(startCell))/3,0)),1),""),"")</f>
        <v/>
      </c>
      <c r="W12" s="249"/>
      <c r="X12" s="94"/>
      <c r="Y12" s="94"/>
    </row>
    <row r="13" spans="1:25" ht="20.100000000000001" customHeight="1" thickBot="1" x14ac:dyDescent="0.3">
      <c r="A13" s="49"/>
      <c r="B13" s="248"/>
      <c r="C13" s="190"/>
      <c r="D13" s="191" t="str">
        <f t="array" ref="D13">IFERROR(
IF(LEN(D$10)&gt;0,
INDEX(Calculations!$G$4:$G$4005,SMALL(IF((Calculations!$U$4:$U$4005=D$10)*(Calculations!$V$4:$V$4005&gt;0),ROW(Calculations!$U$4:$U$4005)-ROW(INDEX(Calculations!$U$4:$U$4005,1,1))+1),ROUNDUP((ROW($A13)-ROW(startCell))/3,0)),1),""),"")</f>
        <v>Sylvia Mcclain</v>
      </c>
      <c r="E13" s="187"/>
      <c r="F13" s="186" t="str">
        <f t="array" ref="F13">IFERROR(
IF(LEN(F$10)&gt;0,
INDEX(Calculations!$G$4:$G$4005,SMALL(IF((Calculations!$U$4:$U$4005=F$10)*(Calculations!$V$4:$V$4005&gt;0),ROW(Calculations!$U$4:$U$4005)-ROW(INDEX(Calculations!$U$4:$U$4005,1,1))+1),ROUNDUP((ROW($A13)-ROW(startCell))/3,0)),1),""),"")</f>
        <v>Charles Guy</v>
      </c>
      <c r="G13" s="187"/>
      <c r="H13" s="186" t="str">
        <f t="array" ref="H13">IFERROR(
IF(LEN(H$10)&gt;0,
INDEX(Calculations!$G$4:$G$4005,SMALL(IF((Calculations!$U$4:$U$4005=H$10)*(Calculations!$V$4:$V$4005&gt;0),ROW(Calculations!$U$4:$U$4005)-ROW(INDEX(Calculations!$U$4:$U$4005,1,1))+1),ROUNDUP((ROW($A13)-ROW(startCell))/3,0)),1),""),"")</f>
        <v/>
      </c>
      <c r="I13" s="187"/>
      <c r="J13" s="186" t="str">
        <f t="array" ref="J13">IFERROR(
IF(LEN(J$10)&gt;0,
INDEX(Calculations!$G$4:$G$4005,SMALL(IF((Calculations!$U$4:$U$4005=J$10)*(Calculations!$V$4:$V$4005&gt;0),ROW(Calculations!$U$4:$U$4005)-ROW(INDEX(Calculations!$U$4:$U$4005,1,1))+1),ROUNDUP((ROW($A13)-ROW(startCell))/3,0)),1),""),"")</f>
        <v/>
      </c>
      <c r="K13" s="187"/>
      <c r="L13" s="186" t="str">
        <f t="array" ref="L13">IFERROR(
IF(LEN(L$10)&gt;0,
INDEX(Calculations!$G$4:$G$4005,SMALL(IF((Calculations!$U$4:$U$4005=L$10)*(Calculations!$V$4:$V$4005&gt;0),ROW(Calculations!$U$4:$U$4005)-ROW(INDEX(Calculations!$U$4:$U$4005,1,1))+1),ROUNDUP((ROW($A13)-ROW(startCell))/3,0)),1),""),"")</f>
        <v/>
      </c>
      <c r="M13" s="187"/>
      <c r="N13" s="186" t="str">
        <f t="array" ref="N13">IFERROR(
IF(LEN(N$10)&gt;0,
INDEX(Calculations!$G$4:$G$4005,SMALL(IF((Calculations!$U$4:$U$4005=N$10)*(Calculations!$V$4:$V$4005&gt;0),ROW(Calculations!$U$4:$U$4005)-ROW(INDEX(Calculations!$U$4:$U$4005,1,1))+1),ROUNDUP((ROW($A13)-ROW(startCell))/3,0)),1),""),"")</f>
        <v>Mohammad Riggs</v>
      </c>
      <c r="O13" s="187"/>
      <c r="P13" s="186" t="str">
        <f t="array" ref="P13">IFERROR(
IF(LEN(P$10)&gt;0,
INDEX(Calculations!$G$4:$G$4005,SMALL(IF((Calculations!$U$4:$U$4005=P$10)*(Calculations!$V$4:$V$4005&gt;0),ROW(Calculations!$U$4:$U$4005)-ROW(INDEX(Calculations!$U$4:$U$4005,1,1))+1),ROUNDUP((ROW($A13)-ROW(startCell))/3,0)),1),""),"")</f>
        <v/>
      </c>
      <c r="Q13" s="187"/>
      <c r="R13" s="186" t="str">
        <f t="array" ref="R13">IFERROR(
IF(LEN(R$10)&gt;0,
INDEX(Calculations!$G$4:$G$4005,SMALL(IF((Calculations!$U$4:$U$4005=R$10)*(Calculations!$V$4:$V$4005&gt;0),ROW(Calculations!$U$4:$U$4005)-ROW(INDEX(Calculations!$U$4:$U$4005,1,1))+1),ROUNDUP((ROW($A13)-ROW(startCell))/3,0)),1),""),"")</f>
        <v/>
      </c>
      <c r="S13" s="187"/>
      <c r="T13" s="186" t="str">
        <f t="array" ref="T13">IFERROR(
IF(LEN(T$10)&gt;0,
INDEX(Calculations!$G$4:$G$4005,SMALL(IF((Calculations!$U$4:$U$4005=T$10)*(Calculations!$V$4:$V$4005&gt;0),ROW(Calculations!$U$4:$U$4005)-ROW(INDEX(Calculations!$U$4:$U$4005,1,1))+1),ROUNDUP((ROW($A13)-ROW(startCell))/3,0)),1),""),"")</f>
        <v/>
      </c>
      <c r="U13" s="187"/>
      <c r="V13" s="186" t="str">
        <f t="array" ref="V13">IFERROR(
IF(LEN(V$10)&gt;0,
INDEX(Calculations!$G$4:$G$4005,SMALL(IF((Calculations!$U$4:$U$4005=V$10)*(Calculations!$V$4:$V$4005&gt;0),ROW(Calculations!$U$4:$U$4005)-ROW(INDEX(Calculations!$U$4:$U$4005,1,1))+1),ROUNDUP((ROW($A13)-ROW(startCell))/3,0)),1),""),"")</f>
        <v/>
      </c>
      <c r="W13" s="249"/>
      <c r="X13" s="94"/>
      <c r="Y13" s="94"/>
    </row>
    <row r="14" spans="1:25" ht="20.100000000000001" customHeight="1" thickTop="1" x14ac:dyDescent="0.25">
      <c r="A14" s="49"/>
      <c r="B14" s="248"/>
      <c r="C14" s="189"/>
      <c r="D14" s="184" t="str">
        <f t="array" ref="D14">IFERROR(IF(LEN(D$10)&gt;0, INDEX(Calculations!$B$4:$B$4005,SMALL(IF((Calculations!$U$4:$U$4005=D$10)*(Calculations!$V$4:$V$4005&gt;0),ROW(Calculations!$U$4:$U$4005)-ROW(INDEX(Calculations!$U$4:$U$4005,1,1))+1),ROUNDUP((ROW($A14)-ROW(startCell))/3,0)),1),""),"")</f>
        <v/>
      </c>
      <c r="E14" s="185"/>
      <c r="F14" s="184" t="str">
        <f t="array" ref="F14">IFERROR(IF(LEN(F$10)&gt;0, INDEX(Calculations!$B$4:$B$4005,SMALL(IF((Calculations!$U$4:$U$4005=F$10)*(Calculations!$V$4:$V$4005&gt;0),ROW(Calculations!$U$4:$U$4005)-ROW(INDEX(Calculations!$U$4:$U$4005,1,1))+1),ROUNDUP((ROW($A14)-ROW(startCell))/3,0)),1),""),"")</f>
        <v/>
      </c>
      <c r="G14" s="185"/>
      <c r="H14" s="184" t="str">
        <f t="array" ref="H14">IFERROR(IF(LEN(H$10)&gt;0, INDEX(Calculations!$B$4:$B$4005,SMALL(IF((Calculations!$U$4:$U$4005=H$10)*(Calculations!$V$4:$V$4005&gt;0),ROW(Calculations!$U$4:$U$4005)-ROW(INDEX(Calculations!$U$4:$U$4005,1,1))+1),ROUNDUP((ROW($A14)-ROW(startCell))/3,0)),1),""),"")</f>
        <v/>
      </c>
      <c r="I14" s="185"/>
      <c r="J14" s="184" t="str">
        <f t="array" ref="J14">IFERROR(IF(LEN(J$10)&gt;0, INDEX(Calculations!$B$4:$B$4005,SMALL(IF((Calculations!$U$4:$U$4005=J$10)*(Calculations!$V$4:$V$4005&gt;0),ROW(Calculations!$U$4:$U$4005)-ROW(INDEX(Calculations!$U$4:$U$4005,1,1))+1),ROUNDUP((ROW($A14)-ROW(startCell))/3,0)),1),""),"")</f>
        <v/>
      </c>
      <c r="K14" s="185"/>
      <c r="L14" s="184" t="str">
        <f t="array" ref="L14">IFERROR(IF(LEN(L$10)&gt;0, INDEX(Calculations!$B$4:$B$4005,SMALL(IF((Calculations!$U$4:$U$4005=L$10)*(Calculations!$V$4:$V$4005&gt;0),ROW(Calculations!$U$4:$U$4005)-ROW(INDEX(Calculations!$U$4:$U$4005,1,1))+1),ROUNDUP((ROW($A14)-ROW(startCell))/3,0)),1),""),"")</f>
        <v/>
      </c>
      <c r="M14" s="185"/>
      <c r="N14" s="184" t="str">
        <f t="array" ref="N14">IFERROR(IF(LEN(N$10)&gt;0, INDEX(Calculations!$B$4:$B$4005,SMALL(IF((Calculations!$U$4:$U$4005=N$10)*(Calculations!$V$4:$V$4005&gt;0),ROW(Calculations!$U$4:$U$4005)-ROW(INDEX(Calculations!$U$4:$U$4005,1,1))+1),ROUNDUP((ROW($A14)-ROW(startCell))/3,0)),1),""),"")</f>
        <v/>
      </c>
      <c r="O14" s="185"/>
      <c r="P14" s="184" t="str">
        <f t="array" ref="P14">IFERROR(IF(LEN(P$10)&gt;0, INDEX(Calculations!$B$4:$B$4005,SMALL(IF((Calculations!$U$4:$U$4005=P$10)*(Calculations!$V$4:$V$4005&gt;0),ROW(Calculations!$U$4:$U$4005)-ROW(INDEX(Calculations!$U$4:$U$4005,1,1))+1),ROUNDUP((ROW($A14)-ROW(startCell))/3,0)),1),""),"")</f>
        <v/>
      </c>
      <c r="Q14" s="185"/>
      <c r="R14" s="184" t="str">
        <f t="array" ref="R14">IFERROR(IF(LEN(R$10)&gt;0, INDEX(Calculations!$B$4:$B$4005,SMALL(IF((Calculations!$U$4:$U$4005=R$10)*(Calculations!$V$4:$V$4005&gt;0),ROW(Calculations!$U$4:$U$4005)-ROW(INDEX(Calculations!$U$4:$U$4005,1,1))+1),ROUNDUP((ROW($A14)-ROW(startCell))/3,0)),1),""),"")</f>
        <v/>
      </c>
      <c r="S14" s="185"/>
      <c r="T14" s="184" t="str">
        <f t="array" ref="T14">IFERROR(IF(LEN(T$10)&gt;0, INDEX(Calculations!$B$4:$B$4005,SMALL(IF((Calculations!$U$4:$U$4005=T$10)*(Calculations!$V$4:$V$4005&gt;0),ROW(Calculations!$U$4:$U$4005)-ROW(INDEX(Calculations!$U$4:$U$4005,1,1))+1),ROUNDUP((ROW($A14)-ROW(startCell))/3,0)),1),""),"")</f>
        <v/>
      </c>
      <c r="U14" s="185"/>
      <c r="V14" s="184" t="str">
        <f t="array" ref="V14">IFERROR(IF(LEN(V$10)&gt;0, INDEX(Calculations!$B$4:$B$4005,SMALL(IF((Calculations!$U$4:$U$4005=V$10)*(Calculations!$V$4:$V$4005&gt;0),ROW(Calculations!$U$4:$U$4005)-ROW(INDEX(Calculations!$U$4:$U$4005,1,1))+1),ROUNDUP((ROW($A14)-ROW(startCell))/3,0)),1),""),"")</f>
        <v/>
      </c>
      <c r="W14" s="249"/>
      <c r="X14" s="94"/>
      <c r="Y14" s="94"/>
    </row>
    <row r="15" spans="1:25" ht="20.100000000000001" customHeight="1" x14ac:dyDescent="0.25">
      <c r="A15" s="33"/>
      <c r="B15" s="248"/>
      <c r="C15" s="176"/>
      <c r="D15" s="186" t="str">
        <f t="array" ref="D15">IFERROR(
IF(LEN(D$10)&gt;0,
INDEX(Calculations!$D$4:$D$4005,SMALL(IF((Calculations!$U$4:$U$4005=D$10)*(Calculations!$V$4:$V$4005&gt;0),ROW(Calculations!$U$4:$U$4005)-ROW(INDEX(Calculations!$U$4:$U$4005,1,1))+1),ROUNDUP((ROW($A15)-ROW(startCell))/3,0)),1),""),"")</f>
        <v/>
      </c>
      <c r="E15" s="187"/>
      <c r="F15" s="186" t="str">
        <f t="array" ref="F15">IFERROR(
IF(LEN(F$10)&gt;0,
INDEX(Calculations!$D$4:$D$4005,SMALL(IF((Calculations!$U$4:$U$4005=F$10)*(Calculations!$V$4:$V$4005&gt;0),ROW(Calculations!$U$4:$U$4005)-ROW(INDEX(Calculations!$U$4:$U$4005,1,1))+1),ROUNDUP((ROW($A15)-ROW(startCell))/3,0)),1),""),"")</f>
        <v/>
      </c>
      <c r="G15" s="187"/>
      <c r="H15" s="186" t="str">
        <f t="array" ref="H15">IFERROR(
IF(LEN(H$10)&gt;0,
INDEX(Calculations!$D$4:$D$4005,SMALL(IF((Calculations!$U$4:$U$4005=H$10)*(Calculations!$V$4:$V$4005&gt;0),ROW(Calculations!$U$4:$U$4005)-ROW(INDEX(Calculations!$U$4:$U$4005,1,1))+1),ROUNDUP((ROW($A15)-ROW(startCell))/3,0)),1),""),"")</f>
        <v/>
      </c>
      <c r="I15" s="187"/>
      <c r="J15" s="186" t="str">
        <f t="array" ref="J15">IFERROR(
IF(LEN(J$10)&gt;0,
INDEX(Calculations!$D$4:$D$4005,SMALL(IF((Calculations!$U$4:$U$4005=J$10)*(Calculations!$V$4:$V$4005&gt;0),ROW(Calculations!$U$4:$U$4005)-ROW(INDEX(Calculations!$U$4:$U$4005,1,1))+1),ROUNDUP((ROW($A15)-ROW(startCell))/3,0)),1),""),"")</f>
        <v/>
      </c>
      <c r="K15" s="187"/>
      <c r="L15" s="186" t="str">
        <f t="array" ref="L15">IFERROR(
IF(LEN(L$10)&gt;0,
INDEX(Calculations!$D$4:$D$4005,SMALL(IF((Calculations!$U$4:$U$4005=L$10)*(Calculations!$V$4:$V$4005&gt;0),ROW(Calculations!$U$4:$U$4005)-ROW(INDEX(Calculations!$U$4:$U$4005,1,1))+1),ROUNDUP((ROW($A15)-ROW(startCell))/3,0)),1),""),"")</f>
        <v/>
      </c>
      <c r="M15" s="187"/>
      <c r="N15" s="186" t="str">
        <f t="array" ref="N15">IFERROR(
IF(LEN(N$10)&gt;0,
INDEX(Calculations!$D$4:$D$4005,SMALL(IF((Calculations!$U$4:$U$4005=N$10)*(Calculations!$V$4:$V$4005&gt;0),ROW(Calculations!$U$4:$U$4005)-ROW(INDEX(Calculations!$U$4:$U$4005,1,1))+1),ROUNDUP((ROW($A15)-ROW(startCell))/3,0)),1),""),"")</f>
        <v/>
      </c>
      <c r="O15" s="187"/>
      <c r="P15" s="186" t="str">
        <f t="array" ref="P15">IFERROR(
IF(LEN(P$10)&gt;0,
INDEX(Calculations!$D$4:$D$4005,SMALL(IF((Calculations!$U$4:$U$4005=P$10)*(Calculations!$V$4:$V$4005&gt;0),ROW(Calculations!$U$4:$U$4005)-ROW(INDEX(Calculations!$U$4:$U$4005,1,1))+1),ROUNDUP((ROW($A15)-ROW(startCell))/3,0)),1),""),"")</f>
        <v/>
      </c>
      <c r="Q15" s="187"/>
      <c r="R15" s="186" t="str">
        <f t="array" ref="R15">IFERROR(
IF(LEN(R$10)&gt;0,
INDEX(Calculations!$D$4:$D$4005,SMALL(IF((Calculations!$U$4:$U$4005=R$10)*(Calculations!$V$4:$V$4005&gt;0),ROW(Calculations!$U$4:$U$4005)-ROW(INDEX(Calculations!$U$4:$U$4005,1,1))+1),ROUNDUP((ROW($A15)-ROW(startCell))/3,0)),1),""),"")</f>
        <v/>
      </c>
      <c r="S15" s="187"/>
      <c r="T15" s="186" t="str">
        <f t="array" ref="T15">IFERROR(
IF(LEN(T$10)&gt;0,
INDEX(Calculations!$D$4:$D$4005,SMALL(IF((Calculations!$U$4:$U$4005=T$10)*(Calculations!$V$4:$V$4005&gt;0),ROW(Calculations!$U$4:$U$4005)-ROW(INDEX(Calculations!$U$4:$U$4005,1,1))+1),ROUNDUP((ROW($A15)-ROW(startCell))/3,0)),1),""),"")</f>
        <v/>
      </c>
      <c r="U15" s="187"/>
      <c r="V15" s="186" t="str">
        <f t="array" ref="V15">IFERROR(
IF(LEN(V$10)&gt;0,
INDEX(Calculations!$D$4:$D$4005,SMALL(IF((Calculations!$U$4:$U$4005=V$10)*(Calculations!$V$4:$V$4005&gt;0),ROW(Calculations!$U$4:$U$4005)-ROW(INDEX(Calculations!$U$4:$U$4005,1,1))+1),ROUNDUP((ROW($A15)-ROW(startCell))/3,0)),1),""),"")</f>
        <v/>
      </c>
      <c r="W15" s="250"/>
      <c r="X15" s="95"/>
      <c r="Y15" s="95"/>
    </row>
    <row r="16" spans="1:25" ht="20.100000000000001" customHeight="1" thickBot="1" x14ac:dyDescent="0.3">
      <c r="A16" s="33"/>
      <c r="B16" s="248"/>
      <c r="C16" s="190"/>
      <c r="D16" s="191" t="str">
        <f t="array" ref="D16">IFERROR(
IF(LEN(D$10)&gt;0,
INDEX(Calculations!$G$4:$G$4005,SMALL(IF((Calculations!$U$4:$U$4005=D$10)*(Calculations!$V$4:$V$4005&gt;0),ROW(Calculations!$U$4:$U$4005)-ROW(INDEX(Calculations!$U$4:$U$4005,1,1))+1),ROUNDUP((ROW($A16)-ROW(startCell))/3,0)),1),""),"")</f>
        <v/>
      </c>
      <c r="E16" s="187"/>
      <c r="F16" s="186" t="str">
        <f t="array" ref="F16">IFERROR(
IF(LEN(F$10)&gt;0,
INDEX(Calculations!$G$4:$G$4005,SMALL(IF((Calculations!$U$4:$U$4005=F$10)*(Calculations!$V$4:$V$4005&gt;0),ROW(Calculations!$U$4:$U$4005)-ROW(INDEX(Calculations!$U$4:$U$4005,1,1))+1),ROUNDUP((ROW($A16)-ROW(startCell))/3,0)),1),""),"")</f>
        <v/>
      </c>
      <c r="G16" s="187"/>
      <c r="H16" s="186" t="str">
        <f t="array" ref="H16">IFERROR(
IF(LEN(H$10)&gt;0,
INDEX(Calculations!$G$4:$G$4005,SMALL(IF((Calculations!$U$4:$U$4005=H$10)*(Calculations!$V$4:$V$4005&gt;0),ROW(Calculations!$U$4:$U$4005)-ROW(INDEX(Calculations!$U$4:$U$4005,1,1))+1),ROUNDUP((ROW($A16)-ROW(startCell))/3,0)),1),""),"")</f>
        <v/>
      </c>
      <c r="I16" s="187"/>
      <c r="J16" s="186" t="str">
        <f t="array" ref="J16">IFERROR(
IF(LEN(J$10)&gt;0,
INDEX(Calculations!$G$4:$G$4005,SMALL(IF((Calculations!$U$4:$U$4005=J$10)*(Calculations!$V$4:$V$4005&gt;0),ROW(Calculations!$U$4:$U$4005)-ROW(INDEX(Calculations!$U$4:$U$4005,1,1))+1),ROUNDUP((ROW($A16)-ROW(startCell))/3,0)),1),""),"")</f>
        <v/>
      </c>
      <c r="K16" s="187"/>
      <c r="L16" s="186" t="str">
        <f t="array" ref="L16">IFERROR(
IF(LEN(L$10)&gt;0,
INDEX(Calculations!$G$4:$G$4005,SMALL(IF((Calculations!$U$4:$U$4005=L$10)*(Calculations!$V$4:$V$4005&gt;0),ROW(Calculations!$U$4:$U$4005)-ROW(INDEX(Calculations!$U$4:$U$4005,1,1))+1),ROUNDUP((ROW($A16)-ROW(startCell))/3,0)),1),""),"")</f>
        <v/>
      </c>
      <c r="M16" s="187"/>
      <c r="N16" s="186" t="str">
        <f t="array" ref="N16">IFERROR(
IF(LEN(N$10)&gt;0,
INDEX(Calculations!$G$4:$G$4005,SMALL(IF((Calculations!$U$4:$U$4005=N$10)*(Calculations!$V$4:$V$4005&gt;0),ROW(Calculations!$U$4:$U$4005)-ROW(INDEX(Calculations!$U$4:$U$4005,1,1))+1),ROUNDUP((ROW($A16)-ROW(startCell))/3,0)),1),""),"")</f>
        <v/>
      </c>
      <c r="O16" s="187"/>
      <c r="P16" s="186" t="str">
        <f t="array" ref="P16">IFERROR(
IF(LEN(P$10)&gt;0,
INDEX(Calculations!$G$4:$G$4005,SMALL(IF((Calculations!$U$4:$U$4005=P$10)*(Calculations!$V$4:$V$4005&gt;0),ROW(Calculations!$U$4:$U$4005)-ROW(INDEX(Calculations!$U$4:$U$4005,1,1))+1),ROUNDUP((ROW($A16)-ROW(startCell))/3,0)),1),""),"")</f>
        <v/>
      </c>
      <c r="Q16" s="187"/>
      <c r="R16" s="186" t="str">
        <f t="array" ref="R16">IFERROR(
IF(LEN(R$10)&gt;0,
INDEX(Calculations!$G$4:$G$4005,SMALL(IF((Calculations!$U$4:$U$4005=R$10)*(Calculations!$V$4:$V$4005&gt;0),ROW(Calculations!$U$4:$U$4005)-ROW(INDEX(Calculations!$U$4:$U$4005,1,1))+1),ROUNDUP((ROW($A16)-ROW(startCell))/3,0)),1),""),"")</f>
        <v/>
      </c>
      <c r="S16" s="187"/>
      <c r="T16" s="186" t="str">
        <f t="array" ref="T16">IFERROR(
IF(LEN(T$10)&gt;0,
INDEX(Calculations!$G$4:$G$4005,SMALL(IF((Calculations!$U$4:$U$4005=T$10)*(Calculations!$V$4:$V$4005&gt;0),ROW(Calculations!$U$4:$U$4005)-ROW(INDEX(Calculations!$U$4:$U$4005,1,1))+1),ROUNDUP((ROW($A16)-ROW(startCell))/3,0)),1),""),"")</f>
        <v/>
      </c>
      <c r="U16" s="187"/>
      <c r="V16" s="186" t="str">
        <f t="array" ref="V16">IFERROR(
IF(LEN(V$10)&gt;0,
INDEX(Calculations!$G$4:$G$4005,SMALL(IF((Calculations!$U$4:$U$4005=V$10)*(Calculations!$V$4:$V$4005&gt;0),ROW(Calculations!$U$4:$U$4005)-ROW(INDEX(Calculations!$U$4:$U$4005,1,1))+1),ROUNDUP((ROW($A16)-ROW(startCell))/3,0)),1),""),"")</f>
        <v/>
      </c>
      <c r="W16" s="250"/>
      <c r="X16" s="95"/>
      <c r="Y16" s="95"/>
    </row>
    <row r="17" spans="1:25" ht="20.100000000000001" customHeight="1" thickTop="1" x14ac:dyDescent="0.25">
      <c r="A17" s="33"/>
      <c r="B17" s="248"/>
      <c r="C17" s="189"/>
      <c r="D17" s="184" t="str">
        <f t="array" ref="D17">IFERROR(IF(LEN(D$10)&gt;0, INDEX(Calculations!$B$4:$B$4005,SMALL(IF((Calculations!$U$4:$U$4005=D$10)*(Calculations!$V$4:$V$4005&gt;0),ROW(Calculations!$U$4:$U$4005)-ROW(INDEX(Calculations!$U$4:$U$4005,1,1))+1),ROUNDUP((ROW($A17)-ROW(startCell))/3,0)),1),""),"")</f>
        <v/>
      </c>
      <c r="E17" s="185"/>
      <c r="F17" s="184" t="str">
        <f t="array" ref="F17">IFERROR(IF(LEN(F$10)&gt;0, INDEX(Calculations!$B$4:$B$4005,SMALL(IF((Calculations!$U$4:$U$4005=F$10)*(Calculations!$V$4:$V$4005&gt;0),ROW(Calculations!$U$4:$U$4005)-ROW(INDEX(Calculations!$U$4:$U$4005,1,1))+1),ROUNDUP((ROW($A17)-ROW(startCell))/3,0)),1),""),"")</f>
        <v/>
      </c>
      <c r="G17" s="185"/>
      <c r="H17" s="184" t="str">
        <f t="array" ref="H17">IFERROR(IF(LEN(H$10)&gt;0, INDEX(Calculations!$B$4:$B$4005,SMALL(IF((Calculations!$U$4:$U$4005=H$10)*(Calculations!$V$4:$V$4005&gt;0),ROW(Calculations!$U$4:$U$4005)-ROW(INDEX(Calculations!$U$4:$U$4005,1,1))+1),ROUNDUP((ROW($A17)-ROW(startCell))/3,0)),1),""),"")</f>
        <v/>
      </c>
      <c r="I17" s="185"/>
      <c r="J17" s="184" t="str">
        <f t="array" ref="J17">IFERROR(IF(LEN(J$10)&gt;0, INDEX(Calculations!$B$4:$B$4005,SMALL(IF((Calculations!$U$4:$U$4005=J$10)*(Calculations!$V$4:$V$4005&gt;0),ROW(Calculations!$U$4:$U$4005)-ROW(INDEX(Calculations!$U$4:$U$4005,1,1))+1),ROUNDUP((ROW($A17)-ROW(startCell))/3,0)),1),""),"")</f>
        <v/>
      </c>
      <c r="K17" s="185"/>
      <c r="L17" s="184" t="str">
        <f t="array" ref="L17">IFERROR(IF(LEN(L$10)&gt;0, INDEX(Calculations!$B$4:$B$4005,SMALL(IF((Calculations!$U$4:$U$4005=L$10)*(Calculations!$V$4:$V$4005&gt;0),ROW(Calculations!$U$4:$U$4005)-ROW(INDEX(Calculations!$U$4:$U$4005,1,1))+1),ROUNDUP((ROW($A17)-ROW(startCell))/3,0)),1),""),"")</f>
        <v/>
      </c>
      <c r="M17" s="185"/>
      <c r="N17" s="184" t="str">
        <f t="array" ref="N17">IFERROR(IF(LEN(N$10)&gt;0, INDEX(Calculations!$B$4:$B$4005,SMALL(IF((Calculations!$U$4:$U$4005=N$10)*(Calculations!$V$4:$V$4005&gt;0),ROW(Calculations!$U$4:$U$4005)-ROW(INDEX(Calculations!$U$4:$U$4005,1,1))+1),ROUNDUP((ROW($A17)-ROW(startCell))/3,0)),1),""),"")</f>
        <v/>
      </c>
      <c r="O17" s="185"/>
      <c r="P17" s="184" t="str">
        <f t="array" ref="P17">IFERROR(IF(LEN(P$10)&gt;0, INDEX(Calculations!$B$4:$B$4005,SMALL(IF((Calculations!$U$4:$U$4005=P$10)*(Calculations!$V$4:$V$4005&gt;0),ROW(Calculations!$U$4:$U$4005)-ROW(INDEX(Calculations!$U$4:$U$4005,1,1))+1),ROUNDUP((ROW($A17)-ROW(startCell))/3,0)),1),""),"")</f>
        <v/>
      </c>
      <c r="Q17" s="185"/>
      <c r="R17" s="184" t="str">
        <f t="array" ref="R17">IFERROR(IF(LEN(R$10)&gt;0, INDEX(Calculations!$B$4:$B$4005,SMALL(IF((Calculations!$U$4:$U$4005=R$10)*(Calculations!$V$4:$V$4005&gt;0),ROW(Calculations!$U$4:$U$4005)-ROW(INDEX(Calculations!$U$4:$U$4005,1,1))+1),ROUNDUP((ROW($A17)-ROW(startCell))/3,0)),1),""),"")</f>
        <v/>
      </c>
      <c r="S17" s="185"/>
      <c r="T17" s="184" t="str">
        <f t="array" ref="T17">IFERROR(IF(LEN(T$10)&gt;0, INDEX(Calculations!$B$4:$B$4005,SMALL(IF((Calculations!$U$4:$U$4005=T$10)*(Calculations!$V$4:$V$4005&gt;0),ROW(Calculations!$U$4:$U$4005)-ROW(INDEX(Calculations!$U$4:$U$4005,1,1))+1),ROUNDUP((ROW($A17)-ROW(startCell))/3,0)),1),""),"")</f>
        <v/>
      </c>
      <c r="U17" s="185"/>
      <c r="V17" s="184" t="str">
        <f t="array" ref="V17">IFERROR(IF(LEN(V$10)&gt;0, INDEX(Calculations!$B$4:$B$4005,SMALL(IF((Calculations!$U$4:$U$4005=V$10)*(Calculations!$V$4:$V$4005&gt;0),ROW(Calculations!$U$4:$U$4005)-ROW(INDEX(Calculations!$U$4:$U$4005,1,1))+1),ROUNDUP((ROW($A17)-ROW(startCell))/3,0)),1),""),"")</f>
        <v/>
      </c>
      <c r="W17" s="250"/>
      <c r="X17" s="95"/>
      <c r="Y17" s="95"/>
    </row>
    <row r="18" spans="1:25" ht="20.100000000000001" customHeight="1" x14ac:dyDescent="0.25">
      <c r="A18" s="33"/>
      <c r="B18" s="248"/>
      <c r="C18" s="176"/>
      <c r="D18" s="186" t="str">
        <f t="array" ref="D18">IFERROR(
IF(LEN(D$10)&gt;0,
INDEX(Calculations!$D$4:$D$4005,SMALL(IF((Calculations!$U$4:$U$4005=D$10)*(Calculations!$V$4:$V$4005&gt;0),ROW(Calculations!$U$4:$U$4005)-ROW(INDEX(Calculations!$U$4:$U$4005,1,1))+1),ROUNDUP((ROW($A18)-ROW(startCell))/3,0)),1),""),"")</f>
        <v/>
      </c>
      <c r="E18" s="187"/>
      <c r="F18" s="186" t="str">
        <f t="array" ref="F18">IFERROR(
IF(LEN(F$10)&gt;0,
INDEX(Calculations!$D$4:$D$4005,SMALL(IF((Calculations!$U$4:$U$4005=F$10)*(Calculations!$V$4:$V$4005&gt;0),ROW(Calculations!$U$4:$U$4005)-ROW(INDEX(Calculations!$U$4:$U$4005,1,1))+1),ROUNDUP((ROW($A18)-ROW(startCell))/3,0)),1),""),"")</f>
        <v/>
      </c>
      <c r="G18" s="187"/>
      <c r="H18" s="186" t="str">
        <f t="array" ref="H18">IFERROR(
IF(LEN(H$10)&gt;0,
INDEX(Calculations!$D$4:$D$4005,SMALL(IF((Calculations!$U$4:$U$4005=H$10)*(Calculations!$V$4:$V$4005&gt;0),ROW(Calculations!$U$4:$U$4005)-ROW(INDEX(Calculations!$U$4:$U$4005,1,1))+1),ROUNDUP((ROW($A18)-ROW(startCell))/3,0)),1),""),"")</f>
        <v/>
      </c>
      <c r="I18" s="187"/>
      <c r="J18" s="186" t="str">
        <f t="array" ref="J18">IFERROR(
IF(LEN(J$10)&gt;0,
INDEX(Calculations!$D$4:$D$4005,SMALL(IF((Calculations!$U$4:$U$4005=J$10)*(Calculations!$V$4:$V$4005&gt;0),ROW(Calculations!$U$4:$U$4005)-ROW(INDEX(Calculations!$U$4:$U$4005,1,1))+1),ROUNDUP((ROW($A18)-ROW(startCell))/3,0)),1),""),"")</f>
        <v/>
      </c>
      <c r="K18" s="187"/>
      <c r="L18" s="186" t="str">
        <f t="array" ref="L18">IFERROR(
IF(LEN(L$10)&gt;0,
INDEX(Calculations!$D$4:$D$4005,SMALL(IF((Calculations!$U$4:$U$4005=L$10)*(Calculations!$V$4:$V$4005&gt;0),ROW(Calculations!$U$4:$U$4005)-ROW(INDEX(Calculations!$U$4:$U$4005,1,1))+1),ROUNDUP((ROW($A18)-ROW(startCell))/3,0)),1),""),"")</f>
        <v/>
      </c>
      <c r="M18" s="187"/>
      <c r="N18" s="186" t="str">
        <f t="array" ref="N18">IFERROR(
IF(LEN(N$10)&gt;0,
INDEX(Calculations!$D$4:$D$4005,SMALL(IF((Calculations!$U$4:$U$4005=N$10)*(Calculations!$V$4:$V$4005&gt;0),ROW(Calculations!$U$4:$U$4005)-ROW(INDEX(Calculations!$U$4:$U$4005,1,1))+1),ROUNDUP((ROW($A18)-ROW(startCell))/3,0)),1),""),"")</f>
        <v/>
      </c>
      <c r="O18" s="187"/>
      <c r="P18" s="186" t="str">
        <f t="array" ref="P18">IFERROR(
IF(LEN(P$10)&gt;0,
INDEX(Calculations!$D$4:$D$4005,SMALL(IF((Calculations!$U$4:$U$4005=P$10)*(Calculations!$V$4:$V$4005&gt;0),ROW(Calculations!$U$4:$U$4005)-ROW(INDEX(Calculations!$U$4:$U$4005,1,1))+1),ROUNDUP((ROW($A18)-ROW(startCell))/3,0)),1),""),"")</f>
        <v/>
      </c>
      <c r="Q18" s="187"/>
      <c r="R18" s="186" t="str">
        <f t="array" ref="R18">IFERROR(
IF(LEN(R$10)&gt;0,
INDEX(Calculations!$D$4:$D$4005,SMALL(IF((Calculations!$U$4:$U$4005=R$10)*(Calculations!$V$4:$V$4005&gt;0),ROW(Calculations!$U$4:$U$4005)-ROW(INDEX(Calculations!$U$4:$U$4005,1,1))+1),ROUNDUP((ROW($A18)-ROW(startCell))/3,0)),1),""),"")</f>
        <v/>
      </c>
      <c r="S18" s="187"/>
      <c r="T18" s="186" t="str">
        <f t="array" ref="T18">IFERROR(
IF(LEN(T$10)&gt;0,
INDEX(Calculations!$D$4:$D$4005,SMALL(IF((Calculations!$U$4:$U$4005=T$10)*(Calculations!$V$4:$V$4005&gt;0),ROW(Calculations!$U$4:$U$4005)-ROW(INDEX(Calculations!$U$4:$U$4005,1,1))+1),ROUNDUP((ROW($A18)-ROW(startCell))/3,0)),1),""),"")</f>
        <v/>
      </c>
      <c r="U18" s="187"/>
      <c r="V18" s="186" t="str">
        <f t="array" ref="V18">IFERROR(
IF(LEN(V$10)&gt;0,
INDEX(Calculations!$D$4:$D$4005,SMALL(IF((Calculations!$U$4:$U$4005=V$10)*(Calculations!$V$4:$V$4005&gt;0),ROW(Calculations!$U$4:$U$4005)-ROW(INDEX(Calculations!$U$4:$U$4005,1,1))+1),ROUNDUP((ROW($A18)-ROW(startCell))/3,0)),1),""),"")</f>
        <v/>
      </c>
      <c r="W18" s="250"/>
      <c r="X18" s="95"/>
      <c r="Y18" s="95"/>
    </row>
    <row r="19" spans="1:25" ht="20.100000000000001" customHeight="1" thickBot="1" x14ac:dyDescent="0.3">
      <c r="A19" s="33"/>
      <c r="B19" s="251"/>
      <c r="C19" s="190"/>
      <c r="D19" s="191" t="str">
        <f t="array" ref="D19">IFERROR(
IF(LEN(D$10)&gt;0,
INDEX(Calculations!$G$4:$G$4005,SMALL(IF((Calculations!$U$4:$U$4005=D$10)*(Calculations!$V$4:$V$4005&gt;0),ROW(Calculations!$U$4:$U$4005)-ROW(INDEX(Calculations!$U$4:$U$4005,1,1))+1),ROUNDUP((ROW($A19)-ROW(startCell))/3,0)),1),""),"")</f>
        <v/>
      </c>
      <c r="E19" s="187"/>
      <c r="F19" s="186" t="str">
        <f t="array" ref="F19">IFERROR(
IF(LEN(F$10)&gt;0,
INDEX(Calculations!$G$4:$G$4005,SMALL(IF((Calculations!$U$4:$U$4005=F$10)*(Calculations!$V$4:$V$4005&gt;0),ROW(Calculations!$U$4:$U$4005)-ROW(INDEX(Calculations!$U$4:$U$4005,1,1))+1),ROUNDUP((ROW($A19)-ROW(startCell))/3,0)),1),""),"")</f>
        <v/>
      </c>
      <c r="G19" s="187"/>
      <c r="H19" s="186" t="str">
        <f t="array" ref="H19">IFERROR(
IF(LEN(H$10)&gt;0,
INDEX(Calculations!$G$4:$G$4005,SMALL(IF((Calculations!$U$4:$U$4005=H$10)*(Calculations!$V$4:$V$4005&gt;0),ROW(Calculations!$U$4:$U$4005)-ROW(INDEX(Calculations!$U$4:$U$4005,1,1))+1),ROUNDUP((ROW($A19)-ROW(startCell))/3,0)),1),""),"")</f>
        <v/>
      </c>
      <c r="I19" s="187"/>
      <c r="J19" s="186" t="str">
        <f t="array" ref="J19">IFERROR(
IF(LEN(J$10)&gt;0,
INDEX(Calculations!$G$4:$G$4005,SMALL(IF((Calculations!$U$4:$U$4005=J$10)*(Calculations!$V$4:$V$4005&gt;0),ROW(Calculations!$U$4:$U$4005)-ROW(INDEX(Calculations!$U$4:$U$4005,1,1))+1),ROUNDUP((ROW($A19)-ROW(startCell))/3,0)),1),""),"")</f>
        <v/>
      </c>
      <c r="K19" s="187"/>
      <c r="L19" s="186" t="str">
        <f t="array" ref="L19">IFERROR(
IF(LEN(L$10)&gt;0,
INDEX(Calculations!$G$4:$G$4005,SMALL(IF((Calculations!$U$4:$U$4005=L$10)*(Calculations!$V$4:$V$4005&gt;0),ROW(Calculations!$U$4:$U$4005)-ROW(INDEX(Calculations!$U$4:$U$4005,1,1))+1),ROUNDUP((ROW($A19)-ROW(startCell))/3,0)),1),""),"")</f>
        <v/>
      </c>
      <c r="M19" s="187"/>
      <c r="N19" s="186" t="str">
        <f t="array" ref="N19">IFERROR(
IF(LEN(N$10)&gt;0,
INDEX(Calculations!$G$4:$G$4005,SMALL(IF((Calculations!$U$4:$U$4005=N$10)*(Calculations!$V$4:$V$4005&gt;0),ROW(Calculations!$U$4:$U$4005)-ROW(INDEX(Calculations!$U$4:$U$4005,1,1))+1),ROUNDUP((ROW($A19)-ROW(startCell))/3,0)),1),""),"")</f>
        <v/>
      </c>
      <c r="O19" s="187"/>
      <c r="P19" s="186" t="str">
        <f t="array" ref="P19">IFERROR(
IF(LEN(P$10)&gt;0,
INDEX(Calculations!$G$4:$G$4005,SMALL(IF((Calculations!$U$4:$U$4005=P$10)*(Calculations!$V$4:$V$4005&gt;0),ROW(Calculations!$U$4:$U$4005)-ROW(INDEX(Calculations!$U$4:$U$4005,1,1))+1),ROUNDUP((ROW($A19)-ROW(startCell))/3,0)),1),""),"")</f>
        <v/>
      </c>
      <c r="Q19" s="187"/>
      <c r="R19" s="186" t="str">
        <f t="array" ref="R19">IFERROR(
IF(LEN(R$10)&gt;0,
INDEX(Calculations!$G$4:$G$4005,SMALL(IF((Calculations!$U$4:$U$4005=R$10)*(Calculations!$V$4:$V$4005&gt;0),ROW(Calculations!$U$4:$U$4005)-ROW(INDEX(Calculations!$U$4:$U$4005,1,1))+1),ROUNDUP((ROW($A19)-ROW(startCell))/3,0)),1),""),"")</f>
        <v/>
      </c>
      <c r="S19" s="187"/>
      <c r="T19" s="186" t="str">
        <f t="array" ref="T19">IFERROR(
IF(LEN(T$10)&gt;0,
INDEX(Calculations!$G$4:$G$4005,SMALL(IF((Calculations!$U$4:$U$4005=T$10)*(Calculations!$V$4:$V$4005&gt;0),ROW(Calculations!$U$4:$U$4005)-ROW(INDEX(Calculations!$U$4:$U$4005,1,1))+1),ROUNDUP((ROW($A19)-ROW(startCell))/3,0)),1),""),"")</f>
        <v/>
      </c>
      <c r="U19" s="187"/>
      <c r="V19" s="186" t="str">
        <f t="array" ref="V19">IFERROR(
IF(LEN(V$10)&gt;0,
INDEX(Calculations!$G$4:$G$4005,SMALL(IF((Calculations!$U$4:$U$4005=V$10)*(Calculations!$V$4:$V$4005&gt;0),ROW(Calculations!$U$4:$U$4005)-ROW(INDEX(Calculations!$U$4:$U$4005,1,1))+1),ROUNDUP((ROW($A19)-ROW(startCell))/3,0)),1),""),"")</f>
        <v/>
      </c>
      <c r="W19" s="250"/>
      <c r="X19" s="95"/>
      <c r="Y19" s="95"/>
    </row>
    <row r="20" spans="1:25" ht="20.100000000000001" customHeight="1" thickTop="1" x14ac:dyDescent="0.25">
      <c r="A20" s="33"/>
      <c r="B20" s="251"/>
      <c r="C20" s="193"/>
      <c r="D20" s="186" t="str">
        <f t="array" ref="D20">IFERROR(IF(LEN(D$10)&gt;0, INDEX(Calculations!$B$4:$B$4005,SMALL(IF((Calculations!$U$4:$U$4005=D$10)*(Calculations!$V$4:$V$4005&gt;0),ROW(Calculations!$U$4:$U$4005)-ROW(INDEX(Calculations!$U$4:$U$4005,1,1))+1),ROUNDUP((ROW($A20)-ROW(startCell))/3,0)),1),""),"")</f>
        <v/>
      </c>
      <c r="E20" s="185"/>
      <c r="F20" s="184" t="str">
        <f t="array" ref="F20">IFERROR(IF(LEN(F$10)&gt;0, INDEX(Calculations!$B$4:$B$4005,SMALL(IF((Calculations!$U$4:$U$4005=F$10)*(Calculations!$V$4:$V$4005&gt;0),ROW(Calculations!$U$4:$U$4005)-ROW(INDEX(Calculations!$U$4:$U$4005,1,1))+1),ROUNDUP((ROW($A20)-ROW(startCell))/3,0)),1),""),"")</f>
        <v/>
      </c>
      <c r="G20" s="185"/>
      <c r="H20" s="184" t="str">
        <f t="array" ref="H20">IFERROR(IF(LEN(H$10)&gt;0, INDEX(Calculations!$B$4:$B$4005,SMALL(IF((Calculations!$U$4:$U$4005=H$10)*(Calculations!$V$4:$V$4005&gt;0),ROW(Calculations!$U$4:$U$4005)-ROW(INDEX(Calculations!$U$4:$U$4005,1,1))+1),ROUNDUP((ROW($A20)-ROW(startCell))/3,0)),1),""),"")</f>
        <v/>
      </c>
      <c r="I20" s="185"/>
      <c r="J20" s="184" t="str">
        <f t="array" ref="J20">IFERROR(IF(LEN(J$10)&gt;0, INDEX(Calculations!$B$4:$B$4005,SMALL(IF((Calculations!$U$4:$U$4005=J$10)*(Calculations!$V$4:$V$4005&gt;0),ROW(Calculations!$U$4:$U$4005)-ROW(INDEX(Calculations!$U$4:$U$4005,1,1))+1),ROUNDUP((ROW($A20)-ROW(startCell))/3,0)),1),""),"")</f>
        <v/>
      </c>
      <c r="K20" s="185"/>
      <c r="L20" s="184" t="str">
        <f t="array" ref="L20">IFERROR(IF(LEN(L$10)&gt;0, INDEX(Calculations!$B$4:$B$4005,SMALL(IF((Calculations!$U$4:$U$4005=L$10)*(Calculations!$V$4:$V$4005&gt;0),ROW(Calculations!$U$4:$U$4005)-ROW(INDEX(Calculations!$U$4:$U$4005,1,1))+1),ROUNDUP((ROW($A20)-ROW(startCell))/3,0)),1),""),"")</f>
        <v/>
      </c>
      <c r="M20" s="185"/>
      <c r="N20" s="184" t="str">
        <f t="array" ref="N20">IFERROR(IF(LEN(N$10)&gt;0, INDEX(Calculations!$B$4:$B$4005,SMALL(IF((Calculations!$U$4:$U$4005=N$10)*(Calculations!$V$4:$V$4005&gt;0),ROW(Calculations!$U$4:$U$4005)-ROW(INDEX(Calculations!$U$4:$U$4005,1,1))+1),ROUNDUP((ROW($A20)-ROW(startCell))/3,0)),1),""),"")</f>
        <v/>
      </c>
      <c r="O20" s="185"/>
      <c r="P20" s="184" t="str">
        <f t="array" ref="P20">IFERROR(IF(LEN(P$10)&gt;0, INDEX(Calculations!$B$4:$B$4005,SMALL(IF((Calculations!$U$4:$U$4005=P$10)*(Calculations!$V$4:$V$4005&gt;0),ROW(Calculations!$U$4:$U$4005)-ROW(INDEX(Calculations!$U$4:$U$4005,1,1))+1),ROUNDUP((ROW($A20)-ROW(startCell))/3,0)),1),""),"")</f>
        <v/>
      </c>
      <c r="Q20" s="185"/>
      <c r="R20" s="184" t="str">
        <f t="array" ref="R20">IFERROR(IF(LEN(R$10)&gt;0, INDEX(Calculations!$B$4:$B$4005,SMALL(IF((Calculations!$U$4:$U$4005=R$10)*(Calculations!$V$4:$V$4005&gt;0),ROW(Calculations!$U$4:$U$4005)-ROW(INDEX(Calculations!$U$4:$U$4005,1,1))+1),ROUNDUP((ROW($A20)-ROW(startCell))/3,0)),1),""),"")</f>
        <v/>
      </c>
      <c r="S20" s="185"/>
      <c r="T20" s="184" t="str">
        <f t="array" ref="T20">IFERROR(IF(LEN(T$10)&gt;0, INDEX(Calculations!$B$4:$B$4005,SMALL(IF((Calculations!$U$4:$U$4005=T$10)*(Calculations!$V$4:$V$4005&gt;0),ROW(Calculations!$U$4:$U$4005)-ROW(INDEX(Calculations!$U$4:$U$4005,1,1))+1),ROUNDUP((ROW($A20)-ROW(startCell))/3,0)),1),""),"")</f>
        <v/>
      </c>
      <c r="U20" s="185"/>
      <c r="V20" s="184" t="str">
        <f t="array" ref="V20">IFERROR(IF(LEN(V$10)&gt;0, INDEX(Calculations!$B$4:$B$4005,SMALL(IF((Calculations!$U$4:$U$4005=V$10)*(Calculations!$V$4:$V$4005&gt;0),ROW(Calculations!$U$4:$U$4005)-ROW(INDEX(Calculations!$U$4:$U$4005,1,1))+1),ROUNDUP((ROW($A20)-ROW(startCell))/3,0)),1),""),"")</f>
        <v/>
      </c>
      <c r="W20" s="252"/>
      <c r="X20" s="95"/>
      <c r="Y20" s="95"/>
    </row>
    <row r="21" spans="1:25" ht="20.100000000000001" customHeight="1" x14ac:dyDescent="0.25">
      <c r="A21" s="33"/>
      <c r="B21" s="251"/>
      <c r="C21" s="193"/>
      <c r="D21" s="186" t="str">
        <f t="array" ref="D21">IFERROR(
IF(LEN(D$10)&gt;0,
INDEX(Calculations!$D$4:$D$4005,SMALL(IF((Calculations!$U$4:$U$4005=D$10)*(Calculations!$V$4:$V$4005&gt;0),ROW(Calculations!$U$4:$U$4005)-ROW(INDEX(Calculations!$U$4:$U$4005,1,1))+1),ROUNDUP((ROW($A21)-ROW(startCell))/3,0)),1),""),"")</f>
        <v/>
      </c>
      <c r="E21" s="187"/>
      <c r="F21" s="186" t="str">
        <f t="array" ref="F21">IFERROR(
IF(LEN(F$10)&gt;0,
INDEX(Calculations!$D$4:$D$4005,SMALL(IF((Calculations!$U$4:$U$4005=F$10)*(Calculations!$V$4:$V$4005&gt;0),ROW(Calculations!$U$4:$U$4005)-ROW(INDEX(Calculations!$U$4:$U$4005,1,1))+1),ROUNDUP((ROW($A21)-ROW(startCell))/3,0)),1),""),"")</f>
        <v/>
      </c>
      <c r="G21" s="187"/>
      <c r="H21" s="186" t="str">
        <f t="array" ref="H21">IFERROR(
IF(LEN(H$10)&gt;0,
INDEX(Calculations!$D$4:$D$4005,SMALL(IF((Calculations!$U$4:$U$4005=H$10)*(Calculations!$V$4:$V$4005&gt;0),ROW(Calculations!$U$4:$U$4005)-ROW(INDEX(Calculations!$U$4:$U$4005,1,1))+1),ROUNDUP((ROW($A21)-ROW(startCell))/3,0)),1),""),"")</f>
        <v/>
      </c>
      <c r="I21" s="187"/>
      <c r="J21" s="186" t="str">
        <f t="array" ref="J21">IFERROR(
IF(LEN(J$10)&gt;0,
INDEX(Calculations!$D$4:$D$4005,SMALL(IF((Calculations!$U$4:$U$4005=J$10)*(Calculations!$V$4:$V$4005&gt;0),ROW(Calculations!$U$4:$U$4005)-ROW(INDEX(Calculations!$U$4:$U$4005,1,1))+1),ROUNDUP((ROW($A21)-ROW(startCell))/3,0)),1),""),"")</f>
        <v/>
      </c>
      <c r="K21" s="187"/>
      <c r="L21" s="186" t="str">
        <f t="array" ref="L21">IFERROR(
IF(LEN(L$10)&gt;0,
INDEX(Calculations!$D$4:$D$4005,SMALL(IF((Calculations!$U$4:$U$4005=L$10)*(Calculations!$V$4:$V$4005&gt;0),ROW(Calculations!$U$4:$U$4005)-ROW(INDEX(Calculations!$U$4:$U$4005,1,1))+1),ROUNDUP((ROW($A21)-ROW(startCell))/3,0)),1),""),"")</f>
        <v/>
      </c>
      <c r="M21" s="187"/>
      <c r="N21" s="186" t="str">
        <f t="array" ref="N21">IFERROR(
IF(LEN(N$10)&gt;0,
INDEX(Calculations!$D$4:$D$4005,SMALL(IF((Calculations!$U$4:$U$4005=N$10)*(Calculations!$V$4:$V$4005&gt;0),ROW(Calculations!$U$4:$U$4005)-ROW(INDEX(Calculations!$U$4:$U$4005,1,1))+1),ROUNDUP((ROW($A21)-ROW(startCell))/3,0)),1),""),"")</f>
        <v/>
      </c>
      <c r="O21" s="187"/>
      <c r="P21" s="186" t="str">
        <f t="array" ref="P21">IFERROR(
IF(LEN(P$10)&gt;0,
INDEX(Calculations!$D$4:$D$4005,SMALL(IF((Calculations!$U$4:$U$4005=P$10)*(Calculations!$V$4:$V$4005&gt;0),ROW(Calculations!$U$4:$U$4005)-ROW(INDEX(Calculations!$U$4:$U$4005,1,1))+1),ROUNDUP((ROW($A21)-ROW(startCell))/3,0)),1),""),"")</f>
        <v/>
      </c>
      <c r="Q21" s="187"/>
      <c r="R21" s="186" t="str">
        <f t="array" ref="R21">IFERROR(
IF(LEN(R$10)&gt;0,
INDEX(Calculations!$D$4:$D$4005,SMALL(IF((Calculations!$U$4:$U$4005=R$10)*(Calculations!$V$4:$V$4005&gt;0),ROW(Calculations!$U$4:$U$4005)-ROW(INDEX(Calculations!$U$4:$U$4005,1,1))+1),ROUNDUP((ROW($A21)-ROW(startCell))/3,0)),1),""),"")</f>
        <v/>
      </c>
      <c r="S21" s="187"/>
      <c r="T21" s="186" t="str">
        <f t="array" ref="T21">IFERROR(
IF(LEN(T$10)&gt;0,
INDEX(Calculations!$D$4:$D$4005,SMALL(IF((Calculations!$U$4:$U$4005=T$10)*(Calculations!$V$4:$V$4005&gt;0),ROW(Calculations!$U$4:$U$4005)-ROW(INDEX(Calculations!$U$4:$U$4005,1,1))+1),ROUNDUP((ROW($A21)-ROW(startCell))/3,0)),1),""),"")</f>
        <v/>
      </c>
      <c r="U21" s="187"/>
      <c r="V21" s="186" t="str">
        <f t="array" ref="V21">IFERROR(
IF(LEN(V$10)&gt;0,
INDEX(Calculations!$D$4:$D$4005,SMALL(IF((Calculations!$U$4:$U$4005=V$10)*(Calculations!$V$4:$V$4005&gt;0),ROW(Calculations!$U$4:$U$4005)-ROW(INDEX(Calculations!$U$4:$U$4005,1,1))+1),ROUNDUP((ROW($A21)-ROW(startCell))/3,0)),1),""),"")</f>
        <v/>
      </c>
      <c r="W21" s="252"/>
      <c r="X21" s="95"/>
      <c r="Y21" s="95"/>
    </row>
    <row r="22" spans="1:25" ht="20.100000000000001" customHeight="1" thickBot="1" x14ac:dyDescent="0.3">
      <c r="A22" s="33"/>
      <c r="B22" s="251"/>
      <c r="C22" s="193"/>
      <c r="D22" s="186" t="str">
        <f t="array" ref="D22">IFERROR(
IF(LEN(D$10)&gt;0,
INDEX(Calculations!$G$4:$G$4005,SMALL(IF((Calculations!$U$4:$U$4005=D$10)*(Calculations!$V$4:$V$4005&gt;0),ROW(Calculations!$U$4:$U$4005)-ROW(INDEX(Calculations!$U$4:$U$4005,1,1))+1),ROUNDUP((ROW($A22)-ROW(startCell))/3,0)),1),""),"")</f>
        <v/>
      </c>
      <c r="E22" s="187"/>
      <c r="F22" s="186" t="str">
        <f t="array" ref="F22">IFERROR(
IF(LEN(F$10)&gt;0,
INDEX(Calculations!$G$4:$G$4005,SMALL(IF((Calculations!$U$4:$U$4005=F$10)*(Calculations!$V$4:$V$4005&gt;0),ROW(Calculations!$U$4:$U$4005)-ROW(INDEX(Calculations!$U$4:$U$4005,1,1))+1),ROUNDUP((ROW($A22)-ROW(startCell))/3,0)),1),""),"")</f>
        <v/>
      </c>
      <c r="G22" s="187"/>
      <c r="H22" s="186" t="str">
        <f t="array" ref="H22">IFERROR(
IF(LEN(H$10)&gt;0,
INDEX(Calculations!$G$4:$G$4005,SMALL(IF((Calculations!$U$4:$U$4005=H$10)*(Calculations!$V$4:$V$4005&gt;0),ROW(Calculations!$U$4:$U$4005)-ROW(INDEX(Calculations!$U$4:$U$4005,1,1))+1),ROUNDUP((ROW($A22)-ROW(startCell))/3,0)),1),""),"")</f>
        <v/>
      </c>
      <c r="I22" s="187"/>
      <c r="J22" s="186" t="str">
        <f t="array" ref="J22">IFERROR(
IF(LEN(J$10)&gt;0,
INDEX(Calculations!$G$4:$G$4005,SMALL(IF((Calculations!$U$4:$U$4005=J$10)*(Calculations!$V$4:$V$4005&gt;0),ROW(Calculations!$U$4:$U$4005)-ROW(INDEX(Calculations!$U$4:$U$4005,1,1))+1),ROUNDUP((ROW($A22)-ROW(startCell))/3,0)),1),""),"")</f>
        <v/>
      </c>
      <c r="K22" s="187"/>
      <c r="L22" s="186" t="str">
        <f t="array" ref="L22">IFERROR(
IF(LEN(L$10)&gt;0,
INDEX(Calculations!$G$4:$G$4005,SMALL(IF((Calculations!$U$4:$U$4005=L$10)*(Calculations!$V$4:$V$4005&gt;0),ROW(Calculations!$U$4:$U$4005)-ROW(INDEX(Calculations!$U$4:$U$4005,1,1))+1),ROUNDUP((ROW($A22)-ROW(startCell))/3,0)),1),""),"")</f>
        <v/>
      </c>
      <c r="M22" s="187"/>
      <c r="N22" s="186" t="str">
        <f t="array" ref="N22">IFERROR(
IF(LEN(N$10)&gt;0,
INDEX(Calculations!$G$4:$G$4005,SMALL(IF((Calculations!$U$4:$U$4005=N$10)*(Calculations!$V$4:$V$4005&gt;0),ROW(Calculations!$U$4:$U$4005)-ROW(INDEX(Calculations!$U$4:$U$4005,1,1))+1),ROUNDUP((ROW($A22)-ROW(startCell))/3,0)),1),""),"")</f>
        <v/>
      </c>
      <c r="O22" s="187"/>
      <c r="P22" s="186" t="str">
        <f t="array" ref="P22">IFERROR(
IF(LEN(P$10)&gt;0,
INDEX(Calculations!$G$4:$G$4005,SMALL(IF((Calculations!$U$4:$U$4005=P$10)*(Calculations!$V$4:$V$4005&gt;0),ROW(Calculations!$U$4:$U$4005)-ROW(INDEX(Calculations!$U$4:$U$4005,1,1))+1),ROUNDUP((ROW($A22)-ROW(startCell))/3,0)),1),""),"")</f>
        <v/>
      </c>
      <c r="Q22" s="187"/>
      <c r="R22" s="186" t="str">
        <f t="array" ref="R22">IFERROR(
IF(LEN(R$10)&gt;0,
INDEX(Calculations!$G$4:$G$4005,SMALL(IF((Calculations!$U$4:$U$4005=R$10)*(Calculations!$V$4:$V$4005&gt;0),ROW(Calculations!$U$4:$U$4005)-ROW(INDEX(Calculations!$U$4:$U$4005,1,1))+1),ROUNDUP((ROW($A22)-ROW(startCell))/3,0)),1),""),"")</f>
        <v/>
      </c>
      <c r="S22" s="187"/>
      <c r="T22" s="186" t="str">
        <f t="array" ref="T22">IFERROR(
IF(LEN(T$10)&gt;0,
INDEX(Calculations!$G$4:$G$4005,SMALL(IF((Calculations!$U$4:$U$4005=T$10)*(Calculations!$V$4:$V$4005&gt;0),ROW(Calculations!$U$4:$U$4005)-ROW(INDEX(Calculations!$U$4:$U$4005,1,1))+1),ROUNDUP((ROW($A22)-ROW(startCell))/3,0)),1),""),"")</f>
        <v/>
      </c>
      <c r="U22" s="187"/>
      <c r="V22" s="186" t="str">
        <f t="array" ref="V22">IFERROR(
IF(LEN(V$10)&gt;0,
INDEX(Calculations!$G$4:$G$4005,SMALL(IF((Calculations!$U$4:$U$4005=V$10)*(Calculations!$V$4:$V$4005&gt;0),ROW(Calculations!$U$4:$U$4005)-ROW(INDEX(Calculations!$U$4:$U$4005,1,1))+1),ROUNDUP((ROW($A22)-ROW(startCell))/3,0)),1),""),"")</f>
        <v/>
      </c>
      <c r="W22" s="252"/>
      <c r="X22" s="95"/>
      <c r="Y22" s="95"/>
    </row>
    <row r="23" spans="1:25" ht="20.100000000000001" customHeight="1" thickTop="1" x14ac:dyDescent="0.25">
      <c r="A23" s="33"/>
      <c r="B23" s="251"/>
      <c r="C23" s="194"/>
      <c r="D23" s="184" t="str">
        <f t="array" ref="D23">IFERROR(IF(LEN(D$10)&gt;0, INDEX(Calculations!$B$4:$B$4005,SMALL(IF((Calculations!$U$4:$U$4005=D$10)*(Calculations!$V$4:$V$4005&gt;0),ROW(Calculations!$U$4:$U$4005)-ROW(INDEX(Calculations!$U$4:$U$4005,1,1))+1),ROUNDUP((ROW($A23)-ROW(startCell))/3,0)),1),""),"")</f>
        <v/>
      </c>
      <c r="E23" s="185"/>
      <c r="F23" s="184" t="str">
        <f t="array" ref="F23">IFERROR(IF(LEN(F$10)&gt;0, INDEX(Calculations!$B$4:$B$4005,SMALL(IF((Calculations!$U$4:$U$4005=F$10)*(Calculations!$V$4:$V$4005&gt;0),ROW(Calculations!$U$4:$U$4005)-ROW(INDEX(Calculations!$U$4:$U$4005,1,1))+1),ROUNDUP((ROW($A23)-ROW(startCell))/3,0)),1),""),"")</f>
        <v/>
      </c>
      <c r="G23" s="185"/>
      <c r="H23" s="184" t="str">
        <f t="array" ref="H23">IFERROR(IF(LEN(H$10)&gt;0, INDEX(Calculations!$B$4:$B$4005,SMALL(IF((Calculations!$U$4:$U$4005=H$10)*(Calculations!$V$4:$V$4005&gt;0),ROW(Calculations!$U$4:$U$4005)-ROW(INDEX(Calculations!$U$4:$U$4005,1,1))+1),ROUNDUP((ROW($A23)-ROW(startCell))/3,0)),1),""),"")</f>
        <v/>
      </c>
      <c r="I23" s="185"/>
      <c r="J23" s="184" t="str">
        <f t="array" ref="J23">IFERROR(IF(LEN(J$10)&gt;0, INDEX(Calculations!$B$4:$B$4005,SMALL(IF((Calculations!$U$4:$U$4005=J$10)*(Calculations!$V$4:$V$4005&gt;0),ROW(Calculations!$U$4:$U$4005)-ROW(INDEX(Calculations!$U$4:$U$4005,1,1))+1),ROUNDUP((ROW($A23)-ROW(startCell))/3,0)),1),""),"")</f>
        <v/>
      </c>
      <c r="K23" s="185"/>
      <c r="L23" s="184" t="str">
        <f t="array" ref="L23">IFERROR(IF(LEN(L$10)&gt;0, INDEX(Calculations!$B$4:$B$4005,SMALL(IF((Calculations!$U$4:$U$4005=L$10)*(Calculations!$V$4:$V$4005&gt;0),ROW(Calculations!$U$4:$U$4005)-ROW(INDEX(Calculations!$U$4:$U$4005,1,1))+1),ROUNDUP((ROW($A23)-ROW(startCell))/3,0)),1),""),"")</f>
        <v/>
      </c>
      <c r="M23" s="185"/>
      <c r="N23" s="184" t="str">
        <f t="array" ref="N23">IFERROR(IF(LEN(N$10)&gt;0, INDEX(Calculations!$B$4:$B$4005,SMALL(IF((Calculations!$U$4:$U$4005=N$10)*(Calculations!$V$4:$V$4005&gt;0),ROW(Calculations!$U$4:$U$4005)-ROW(INDEX(Calculations!$U$4:$U$4005,1,1))+1),ROUNDUP((ROW($A23)-ROW(startCell))/3,0)),1),""),"")</f>
        <v/>
      </c>
      <c r="O23" s="185"/>
      <c r="P23" s="184" t="str">
        <f t="array" ref="P23">IFERROR(IF(LEN(P$10)&gt;0, INDEX(Calculations!$B$4:$B$4005,SMALL(IF((Calculations!$U$4:$U$4005=P$10)*(Calculations!$V$4:$V$4005&gt;0),ROW(Calculations!$U$4:$U$4005)-ROW(INDEX(Calculations!$U$4:$U$4005,1,1))+1),ROUNDUP((ROW($A23)-ROW(startCell))/3,0)),1),""),"")</f>
        <v/>
      </c>
      <c r="Q23" s="185"/>
      <c r="R23" s="184" t="str">
        <f t="array" ref="R23">IFERROR(IF(LEN(R$10)&gt;0, INDEX(Calculations!$B$4:$B$4005,SMALL(IF((Calculations!$U$4:$U$4005=R$10)*(Calculations!$V$4:$V$4005&gt;0),ROW(Calculations!$U$4:$U$4005)-ROW(INDEX(Calculations!$U$4:$U$4005,1,1))+1),ROUNDUP((ROW($A23)-ROW(startCell))/3,0)),1),""),"")</f>
        <v/>
      </c>
      <c r="S23" s="185"/>
      <c r="T23" s="184" t="str">
        <f t="array" ref="T23">IFERROR(IF(LEN(T$10)&gt;0, INDEX(Calculations!$B$4:$B$4005,SMALL(IF((Calculations!$U$4:$U$4005=T$10)*(Calculations!$V$4:$V$4005&gt;0),ROW(Calculations!$U$4:$U$4005)-ROW(INDEX(Calculations!$U$4:$U$4005,1,1))+1),ROUNDUP((ROW($A23)-ROW(startCell))/3,0)),1),""),"")</f>
        <v/>
      </c>
      <c r="U23" s="185"/>
      <c r="V23" s="184" t="str">
        <f t="array" ref="V23">IFERROR(IF(LEN(V$10)&gt;0, INDEX(Calculations!$B$4:$B$4005,SMALL(IF((Calculations!$U$4:$U$4005=V$10)*(Calculations!$V$4:$V$4005&gt;0),ROW(Calculations!$U$4:$U$4005)-ROW(INDEX(Calculations!$U$4:$U$4005,1,1))+1),ROUNDUP((ROW($A23)-ROW(startCell))/3,0)),1),""),"")</f>
        <v/>
      </c>
      <c r="W23" s="252"/>
      <c r="X23" s="95"/>
      <c r="Y23" s="95"/>
    </row>
    <row r="24" spans="1:25" ht="20.100000000000001" customHeight="1" x14ac:dyDescent="0.25">
      <c r="A24" s="33"/>
      <c r="B24" s="251"/>
      <c r="C24" s="193"/>
      <c r="D24" s="186" t="str">
        <f t="array" ref="D24">IFERROR(
IF(LEN(D$10)&gt;0,
INDEX(Calculations!$D$4:$D$4005,SMALL(IF((Calculations!$U$4:$U$4005=D$10)*(Calculations!$V$4:$V$4005&gt;0),ROW(Calculations!$U$4:$U$4005)-ROW(INDEX(Calculations!$U$4:$U$4005,1,1))+1),ROUNDUP((ROW($A24)-ROW(startCell))/3,0)),1),""),"")</f>
        <v/>
      </c>
      <c r="E24" s="187"/>
      <c r="F24" s="186" t="str">
        <f t="array" ref="F24">IFERROR(
IF(LEN(F$10)&gt;0,
INDEX(Calculations!$D$4:$D$4005,SMALL(IF((Calculations!$U$4:$U$4005=F$10)*(Calculations!$V$4:$V$4005&gt;0),ROW(Calculations!$U$4:$U$4005)-ROW(INDEX(Calculations!$U$4:$U$4005,1,1))+1),ROUNDUP((ROW($A24)-ROW(startCell))/3,0)),1),""),"")</f>
        <v/>
      </c>
      <c r="G24" s="187"/>
      <c r="H24" s="186" t="str">
        <f t="array" ref="H24">IFERROR(
IF(LEN(H$10)&gt;0,
INDEX(Calculations!$D$4:$D$4005,SMALL(IF((Calculations!$U$4:$U$4005=H$10)*(Calculations!$V$4:$V$4005&gt;0),ROW(Calculations!$U$4:$U$4005)-ROW(INDEX(Calculations!$U$4:$U$4005,1,1))+1),ROUNDUP((ROW($A24)-ROW(startCell))/3,0)),1),""),"")</f>
        <v/>
      </c>
      <c r="I24" s="187"/>
      <c r="J24" s="186" t="str">
        <f t="array" ref="J24">IFERROR(
IF(LEN(J$10)&gt;0,
INDEX(Calculations!$D$4:$D$4005,SMALL(IF((Calculations!$U$4:$U$4005=J$10)*(Calculations!$V$4:$V$4005&gt;0),ROW(Calculations!$U$4:$U$4005)-ROW(INDEX(Calculations!$U$4:$U$4005,1,1))+1),ROUNDUP((ROW($A24)-ROW(startCell))/3,0)),1),""),"")</f>
        <v/>
      </c>
      <c r="K24" s="187"/>
      <c r="L24" s="186" t="str">
        <f t="array" ref="L24">IFERROR(
IF(LEN(L$10)&gt;0,
INDEX(Calculations!$D$4:$D$4005,SMALL(IF((Calculations!$U$4:$U$4005=L$10)*(Calculations!$V$4:$V$4005&gt;0),ROW(Calculations!$U$4:$U$4005)-ROW(INDEX(Calculations!$U$4:$U$4005,1,1))+1),ROUNDUP((ROW($A24)-ROW(startCell))/3,0)),1),""),"")</f>
        <v/>
      </c>
      <c r="M24" s="187"/>
      <c r="N24" s="186" t="str">
        <f t="array" ref="N24">IFERROR(
IF(LEN(N$10)&gt;0,
INDEX(Calculations!$D$4:$D$4005,SMALL(IF((Calculations!$U$4:$U$4005=N$10)*(Calculations!$V$4:$V$4005&gt;0),ROW(Calculations!$U$4:$U$4005)-ROW(INDEX(Calculations!$U$4:$U$4005,1,1))+1),ROUNDUP((ROW($A24)-ROW(startCell))/3,0)),1),""),"")</f>
        <v/>
      </c>
      <c r="O24" s="187"/>
      <c r="P24" s="186" t="str">
        <f t="array" ref="P24">IFERROR(
IF(LEN(P$10)&gt;0,
INDEX(Calculations!$D$4:$D$4005,SMALL(IF((Calculations!$U$4:$U$4005=P$10)*(Calculations!$V$4:$V$4005&gt;0),ROW(Calculations!$U$4:$U$4005)-ROW(INDEX(Calculations!$U$4:$U$4005,1,1))+1),ROUNDUP((ROW($A24)-ROW(startCell))/3,0)),1),""),"")</f>
        <v/>
      </c>
      <c r="Q24" s="187"/>
      <c r="R24" s="186" t="str">
        <f t="array" ref="R24">IFERROR(
IF(LEN(R$10)&gt;0,
INDEX(Calculations!$D$4:$D$4005,SMALL(IF((Calculations!$U$4:$U$4005=R$10)*(Calculations!$V$4:$V$4005&gt;0),ROW(Calculations!$U$4:$U$4005)-ROW(INDEX(Calculations!$U$4:$U$4005,1,1))+1),ROUNDUP((ROW($A24)-ROW(startCell))/3,0)),1),""),"")</f>
        <v/>
      </c>
      <c r="S24" s="187"/>
      <c r="T24" s="186" t="str">
        <f t="array" ref="T24">IFERROR(
IF(LEN(T$10)&gt;0,
INDEX(Calculations!$D$4:$D$4005,SMALL(IF((Calculations!$U$4:$U$4005=T$10)*(Calculations!$V$4:$V$4005&gt;0),ROW(Calculations!$U$4:$U$4005)-ROW(INDEX(Calculations!$U$4:$U$4005,1,1))+1),ROUNDUP((ROW($A24)-ROW(startCell))/3,0)),1),""),"")</f>
        <v/>
      </c>
      <c r="U24" s="187"/>
      <c r="V24" s="186" t="str">
        <f t="array" ref="V24">IFERROR(
IF(LEN(V$10)&gt;0,
INDEX(Calculations!$D$4:$D$4005,SMALL(IF((Calculations!$U$4:$U$4005=V$10)*(Calculations!$V$4:$V$4005&gt;0),ROW(Calculations!$U$4:$U$4005)-ROW(INDEX(Calculations!$U$4:$U$4005,1,1))+1),ROUNDUP((ROW($A24)-ROW(startCell))/3,0)),1),""),"")</f>
        <v/>
      </c>
      <c r="W24" s="252"/>
      <c r="X24" s="95"/>
      <c r="Y24" s="95"/>
    </row>
    <row r="25" spans="1:25" ht="20.100000000000001" customHeight="1" thickBot="1" x14ac:dyDescent="0.3">
      <c r="A25" s="33"/>
      <c r="B25" s="251"/>
      <c r="C25" s="192"/>
      <c r="D25" s="191" t="str">
        <f t="array" ref="D25">IFERROR(
IF(LEN(D$10)&gt;0,
INDEX(Calculations!$G$4:$G$4005,SMALL(IF((Calculations!$U$4:$U$4005=D$10)*(Calculations!$V$4:$V$4005&gt;0),ROW(Calculations!$U$4:$U$4005)-ROW(INDEX(Calculations!$U$4:$U$4005,1,1))+1),ROUNDUP((ROW($A25)-ROW(startCell))/3,0)),1),""),"")</f>
        <v/>
      </c>
      <c r="E25" s="187"/>
      <c r="F25" s="186" t="str">
        <f t="array" ref="F25">IFERROR(
IF(LEN(F$10)&gt;0,
INDEX(Calculations!$G$4:$G$4005,SMALL(IF((Calculations!$U$4:$U$4005=F$10)*(Calculations!$V$4:$V$4005&gt;0),ROW(Calculations!$U$4:$U$4005)-ROW(INDEX(Calculations!$U$4:$U$4005,1,1))+1),ROUNDUP((ROW($A25)-ROW(startCell))/3,0)),1),""),"")</f>
        <v/>
      </c>
      <c r="G25" s="187"/>
      <c r="H25" s="186" t="str">
        <f t="array" ref="H25">IFERROR(
IF(LEN(H$10)&gt;0,
INDEX(Calculations!$G$4:$G$4005,SMALL(IF((Calculations!$U$4:$U$4005=H$10)*(Calculations!$V$4:$V$4005&gt;0),ROW(Calculations!$U$4:$U$4005)-ROW(INDEX(Calculations!$U$4:$U$4005,1,1))+1),ROUNDUP((ROW($A25)-ROW(startCell))/3,0)),1),""),"")</f>
        <v/>
      </c>
      <c r="I25" s="187"/>
      <c r="J25" s="186" t="str">
        <f t="array" ref="J25">IFERROR(
IF(LEN(J$10)&gt;0,
INDEX(Calculations!$G$4:$G$4005,SMALL(IF((Calculations!$U$4:$U$4005=J$10)*(Calculations!$V$4:$V$4005&gt;0),ROW(Calculations!$U$4:$U$4005)-ROW(INDEX(Calculations!$U$4:$U$4005,1,1))+1),ROUNDUP((ROW($A25)-ROW(startCell))/3,0)),1),""),"")</f>
        <v/>
      </c>
      <c r="K25" s="187"/>
      <c r="L25" s="186" t="str">
        <f t="array" ref="L25">IFERROR(
IF(LEN(L$10)&gt;0,
INDEX(Calculations!$G$4:$G$4005,SMALL(IF((Calculations!$U$4:$U$4005=L$10)*(Calculations!$V$4:$V$4005&gt;0),ROW(Calculations!$U$4:$U$4005)-ROW(INDEX(Calculations!$U$4:$U$4005,1,1))+1),ROUNDUP((ROW($A25)-ROW(startCell))/3,0)),1),""),"")</f>
        <v/>
      </c>
      <c r="M25" s="187"/>
      <c r="N25" s="186" t="str">
        <f t="array" ref="N25">IFERROR(
IF(LEN(N$10)&gt;0,
INDEX(Calculations!$G$4:$G$4005,SMALL(IF((Calculations!$U$4:$U$4005=N$10)*(Calculations!$V$4:$V$4005&gt;0),ROW(Calculations!$U$4:$U$4005)-ROW(INDEX(Calculations!$U$4:$U$4005,1,1))+1),ROUNDUP((ROW($A25)-ROW(startCell))/3,0)),1),""),"")</f>
        <v/>
      </c>
      <c r="O25" s="187"/>
      <c r="P25" s="186" t="str">
        <f t="array" ref="P25">IFERROR(
IF(LEN(P$10)&gt;0,
INDEX(Calculations!$G$4:$G$4005,SMALL(IF((Calculations!$U$4:$U$4005=P$10)*(Calculations!$V$4:$V$4005&gt;0),ROW(Calculations!$U$4:$U$4005)-ROW(INDEX(Calculations!$U$4:$U$4005,1,1))+1),ROUNDUP((ROW($A25)-ROW(startCell))/3,0)),1),""),"")</f>
        <v/>
      </c>
      <c r="Q25" s="187"/>
      <c r="R25" s="186" t="str">
        <f t="array" ref="R25">IFERROR(
IF(LEN(R$10)&gt;0,
INDEX(Calculations!$G$4:$G$4005,SMALL(IF((Calculations!$U$4:$U$4005=R$10)*(Calculations!$V$4:$V$4005&gt;0),ROW(Calculations!$U$4:$U$4005)-ROW(INDEX(Calculations!$U$4:$U$4005,1,1))+1),ROUNDUP((ROW($A25)-ROW(startCell))/3,0)),1),""),"")</f>
        <v/>
      </c>
      <c r="S25" s="187"/>
      <c r="T25" s="186" t="str">
        <f t="array" ref="T25">IFERROR(
IF(LEN(T$10)&gt;0,
INDEX(Calculations!$G$4:$G$4005,SMALL(IF((Calculations!$U$4:$U$4005=T$10)*(Calculations!$V$4:$V$4005&gt;0),ROW(Calculations!$U$4:$U$4005)-ROW(INDEX(Calculations!$U$4:$U$4005,1,1))+1),ROUNDUP((ROW($A25)-ROW(startCell))/3,0)),1),""),"")</f>
        <v/>
      </c>
      <c r="U25" s="187"/>
      <c r="V25" s="186" t="str">
        <f t="array" ref="V25">IFERROR(
IF(LEN(V$10)&gt;0,
INDEX(Calculations!$G$4:$G$4005,SMALL(IF((Calculations!$U$4:$U$4005=V$10)*(Calculations!$V$4:$V$4005&gt;0),ROW(Calculations!$U$4:$U$4005)-ROW(INDEX(Calculations!$U$4:$U$4005,1,1))+1),ROUNDUP((ROW($A25)-ROW(startCell))/3,0)),1),""),"")</f>
        <v/>
      </c>
      <c r="W25" s="252"/>
      <c r="X25" s="95"/>
      <c r="Y25" s="95"/>
    </row>
    <row r="26" spans="1:25" ht="20.100000000000001" customHeight="1" thickTop="1" x14ac:dyDescent="0.25">
      <c r="A26" s="33"/>
      <c r="B26" s="251"/>
      <c r="C26" s="193"/>
      <c r="D26" s="186" t="str">
        <f t="array" ref="D26">IFERROR(IF(LEN(D$10)&gt;0, INDEX(Calculations!$B$4:$B$4005,SMALL(IF((Calculations!$U$4:$U$4005=D$10)*(Calculations!$V$4:$V$4005&gt;0),ROW(Calculations!$U$4:$U$4005)-ROW(INDEX(Calculations!$U$4:$U$4005,1,1))+1),ROUNDUP((ROW($A26)-ROW(startCell))/3,0)),1),""),"")</f>
        <v/>
      </c>
      <c r="E26" s="185"/>
      <c r="F26" s="184" t="str">
        <f t="array" ref="F26">IFERROR(IF(LEN(F$10)&gt;0, INDEX(Calculations!$B$4:$B$4005,SMALL(IF((Calculations!$U$4:$U$4005=F$10)*(Calculations!$V$4:$V$4005&gt;0),ROW(Calculations!$U$4:$U$4005)-ROW(INDEX(Calculations!$U$4:$U$4005,1,1))+1),ROUNDUP((ROW($A26)-ROW(startCell))/3,0)),1),""),"")</f>
        <v/>
      </c>
      <c r="G26" s="185"/>
      <c r="H26" s="184" t="str">
        <f t="array" ref="H26">IFERROR(IF(LEN(H$10)&gt;0, INDEX(Calculations!$B$4:$B$4005,SMALL(IF((Calculations!$U$4:$U$4005=H$10)*(Calculations!$V$4:$V$4005&gt;0),ROW(Calculations!$U$4:$U$4005)-ROW(INDEX(Calculations!$U$4:$U$4005,1,1))+1),ROUNDUP((ROW($A26)-ROW(startCell))/3,0)),1),""),"")</f>
        <v/>
      </c>
      <c r="I26" s="185"/>
      <c r="J26" s="184" t="str">
        <f t="array" ref="J26">IFERROR(IF(LEN(J$10)&gt;0, INDEX(Calculations!$B$4:$B$4005,SMALL(IF((Calculations!$U$4:$U$4005=J$10)*(Calculations!$V$4:$V$4005&gt;0),ROW(Calculations!$U$4:$U$4005)-ROW(INDEX(Calculations!$U$4:$U$4005,1,1))+1),ROUNDUP((ROW($A26)-ROW(startCell))/3,0)),1),""),"")</f>
        <v/>
      </c>
      <c r="K26" s="185"/>
      <c r="L26" s="184" t="str">
        <f t="array" ref="L26">IFERROR(IF(LEN(L$10)&gt;0, INDEX(Calculations!$B$4:$B$4005,SMALL(IF((Calculations!$U$4:$U$4005=L$10)*(Calculations!$V$4:$V$4005&gt;0),ROW(Calculations!$U$4:$U$4005)-ROW(INDEX(Calculations!$U$4:$U$4005,1,1))+1),ROUNDUP((ROW($A26)-ROW(startCell))/3,0)),1),""),"")</f>
        <v/>
      </c>
      <c r="M26" s="185"/>
      <c r="N26" s="184" t="str">
        <f t="array" ref="N26">IFERROR(IF(LEN(N$10)&gt;0, INDEX(Calculations!$B$4:$B$4005,SMALL(IF((Calculations!$U$4:$U$4005=N$10)*(Calculations!$V$4:$V$4005&gt;0),ROW(Calculations!$U$4:$U$4005)-ROW(INDEX(Calculations!$U$4:$U$4005,1,1))+1),ROUNDUP((ROW($A26)-ROW(startCell))/3,0)),1),""),"")</f>
        <v/>
      </c>
      <c r="O26" s="185"/>
      <c r="P26" s="184" t="str">
        <f t="array" ref="P26">IFERROR(IF(LEN(P$10)&gt;0, INDEX(Calculations!$B$4:$B$4005,SMALL(IF((Calculations!$U$4:$U$4005=P$10)*(Calculations!$V$4:$V$4005&gt;0),ROW(Calculations!$U$4:$U$4005)-ROW(INDEX(Calculations!$U$4:$U$4005,1,1))+1),ROUNDUP((ROW($A26)-ROW(startCell))/3,0)),1),""),"")</f>
        <v/>
      </c>
      <c r="Q26" s="185"/>
      <c r="R26" s="184" t="str">
        <f t="array" ref="R26">IFERROR(IF(LEN(R$10)&gt;0, INDEX(Calculations!$B$4:$B$4005,SMALL(IF((Calculations!$U$4:$U$4005=R$10)*(Calculations!$V$4:$V$4005&gt;0),ROW(Calculations!$U$4:$U$4005)-ROW(INDEX(Calculations!$U$4:$U$4005,1,1))+1),ROUNDUP((ROW($A26)-ROW(startCell))/3,0)),1),""),"")</f>
        <v/>
      </c>
      <c r="S26" s="185"/>
      <c r="T26" s="184" t="str">
        <f t="array" ref="T26">IFERROR(IF(LEN(T$10)&gt;0, INDEX(Calculations!$B$4:$B$4005,SMALL(IF((Calculations!$U$4:$U$4005=T$10)*(Calculations!$V$4:$V$4005&gt;0),ROW(Calculations!$U$4:$U$4005)-ROW(INDEX(Calculations!$U$4:$U$4005,1,1))+1),ROUNDUP((ROW($A26)-ROW(startCell))/3,0)),1),""),"")</f>
        <v/>
      </c>
      <c r="U26" s="185"/>
      <c r="V26" s="184" t="str">
        <f t="array" ref="V26">IFERROR(IF(LEN(V$10)&gt;0, INDEX(Calculations!$B$4:$B$4005,SMALL(IF((Calculations!$U$4:$U$4005=V$10)*(Calculations!$V$4:$V$4005&gt;0),ROW(Calculations!$U$4:$U$4005)-ROW(INDEX(Calculations!$U$4:$U$4005,1,1))+1),ROUNDUP((ROW($A26)-ROW(startCell))/3,0)),1),""),"")</f>
        <v/>
      </c>
      <c r="W26" s="252"/>
      <c r="X26" s="95"/>
      <c r="Y26" s="95"/>
    </row>
    <row r="27" spans="1:25" ht="20.100000000000001" customHeight="1" x14ac:dyDescent="0.25">
      <c r="A27" s="33"/>
      <c r="B27" s="251"/>
      <c r="C27" s="193"/>
      <c r="D27" s="186" t="str">
        <f t="array" ref="D27">IFERROR(
IF(LEN(D$10)&gt;0,
INDEX(Calculations!$D$4:$D$4005,SMALL(IF((Calculations!$U$4:$U$4005=D$10)*(Calculations!$V$4:$V$4005&gt;0),ROW(Calculations!$U$4:$U$4005)-ROW(INDEX(Calculations!$U$4:$U$4005,1,1))+1),ROUNDUP((ROW($A27)-ROW(startCell))/3,0)),1),""),"")</f>
        <v/>
      </c>
      <c r="E27" s="187"/>
      <c r="F27" s="186" t="str">
        <f t="array" ref="F27">IFERROR(
IF(LEN(F$10)&gt;0,
INDEX(Calculations!$D$4:$D$4005,SMALL(IF((Calculations!$U$4:$U$4005=F$10)*(Calculations!$V$4:$V$4005&gt;0),ROW(Calculations!$U$4:$U$4005)-ROW(INDEX(Calculations!$U$4:$U$4005,1,1))+1),ROUNDUP((ROW($A27)-ROW(startCell))/3,0)),1),""),"")</f>
        <v/>
      </c>
      <c r="G27" s="187"/>
      <c r="H27" s="186" t="str">
        <f t="array" ref="H27">IFERROR(
IF(LEN(H$10)&gt;0,
INDEX(Calculations!$D$4:$D$4005,SMALL(IF((Calculations!$U$4:$U$4005=H$10)*(Calculations!$V$4:$V$4005&gt;0),ROW(Calculations!$U$4:$U$4005)-ROW(INDEX(Calculations!$U$4:$U$4005,1,1))+1),ROUNDUP((ROW($A27)-ROW(startCell))/3,0)),1),""),"")</f>
        <v/>
      </c>
      <c r="I27" s="187"/>
      <c r="J27" s="186" t="str">
        <f t="array" ref="J27">IFERROR(
IF(LEN(J$10)&gt;0,
INDEX(Calculations!$D$4:$D$4005,SMALL(IF((Calculations!$U$4:$U$4005=J$10)*(Calculations!$V$4:$V$4005&gt;0),ROW(Calculations!$U$4:$U$4005)-ROW(INDEX(Calculations!$U$4:$U$4005,1,1))+1),ROUNDUP((ROW($A27)-ROW(startCell))/3,0)),1),""),"")</f>
        <v/>
      </c>
      <c r="K27" s="187"/>
      <c r="L27" s="186" t="str">
        <f t="array" ref="L27">IFERROR(
IF(LEN(L$10)&gt;0,
INDEX(Calculations!$D$4:$D$4005,SMALL(IF((Calculations!$U$4:$U$4005=L$10)*(Calculations!$V$4:$V$4005&gt;0),ROW(Calculations!$U$4:$U$4005)-ROW(INDEX(Calculations!$U$4:$U$4005,1,1))+1),ROUNDUP((ROW($A27)-ROW(startCell))/3,0)),1),""),"")</f>
        <v/>
      </c>
      <c r="M27" s="187"/>
      <c r="N27" s="186" t="str">
        <f t="array" ref="N27">IFERROR(
IF(LEN(N$10)&gt;0,
INDEX(Calculations!$D$4:$D$4005,SMALL(IF((Calculations!$U$4:$U$4005=N$10)*(Calculations!$V$4:$V$4005&gt;0),ROW(Calculations!$U$4:$U$4005)-ROW(INDEX(Calculations!$U$4:$U$4005,1,1))+1),ROUNDUP((ROW($A27)-ROW(startCell))/3,0)),1),""),"")</f>
        <v/>
      </c>
      <c r="O27" s="187"/>
      <c r="P27" s="186" t="str">
        <f t="array" ref="P27">IFERROR(
IF(LEN(P$10)&gt;0,
INDEX(Calculations!$D$4:$D$4005,SMALL(IF((Calculations!$U$4:$U$4005=P$10)*(Calculations!$V$4:$V$4005&gt;0),ROW(Calculations!$U$4:$U$4005)-ROW(INDEX(Calculations!$U$4:$U$4005,1,1))+1),ROUNDUP((ROW($A27)-ROW(startCell))/3,0)),1),""),"")</f>
        <v/>
      </c>
      <c r="Q27" s="187"/>
      <c r="R27" s="186" t="str">
        <f t="array" ref="R27">IFERROR(
IF(LEN(R$10)&gt;0,
INDEX(Calculations!$D$4:$D$4005,SMALL(IF((Calculations!$U$4:$U$4005=R$10)*(Calculations!$V$4:$V$4005&gt;0),ROW(Calculations!$U$4:$U$4005)-ROW(INDEX(Calculations!$U$4:$U$4005,1,1))+1),ROUNDUP((ROW($A27)-ROW(startCell))/3,0)),1),""),"")</f>
        <v/>
      </c>
      <c r="S27" s="187"/>
      <c r="T27" s="186" t="str">
        <f t="array" ref="T27">IFERROR(
IF(LEN(T$10)&gt;0,
INDEX(Calculations!$D$4:$D$4005,SMALL(IF((Calculations!$U$4:$U$4005=T$10)*(Calculations!$V$4:$V$4005&gt;0),ROW(Calculations!$U$4:$U$4005)-ROW(INDEX(Calculations!$U$4:$U$4005,1,1))+1),ROUNDUP((ROW($A27)-ROW(startCell))/3,0)),1),""),"")</f>
        <v/>
      </c>
      <c r="U27" s="187"/>
      <c r="V27" s="186" t="str">
        <f t="array" ref="V27">IFERROR(
IF(LEN(V$10)&gt;0,
INDEX(Calculations!$D$4:$D$4005,SMALL(IF((Calculations!$U$4:$U$4005=V$10)*(Calculations!$V$4:$V$4005&gt;0),ROW(Calculations!$U$4:$U$4005)-ROW(INDEX(Calculations!$U$4:$U$4005,1,1))+1),ROUNDUP((ROW($A27)-ROW(startCell))/3,0)),1),""),"")</f>
        <v/>
      </c>
      <c r="W27" s="252"/>
      <c r="X27" s="95"/>
      <c r="Y27" s="95"/>
    </row>
    <row r="28" spans="1:25" ht="20.100000000000001" customHeight="1" thickBot="1" x14ac:dyDescent="0.3">
      <c r="A28" s="33"/>
      <c r="B28" s="251"/>
      <c r="C28" s="193"/>
      <c r="D28" s="186" t="str">
        <f t="array" ref="D28">IFERROR(
IF(LEN(D$10)&gt;0,
INDEX(Calculations!$G$4:$G$4005,SMALL(IF((Calculations!$U$4:$U$4005=D$10)*(Calculations!$V$4:$V$4005&gt;0),ROW(Calculations!$U$4:$U$4005)-ROW(INDEX(Calculations!$U$4:$U$4005,1,1))+1),ROUNDUP((ROW($A28)-ROW(startCell))/3,0)),1),""),"")</f>
        <v/>
      </c>
      <c r="E28" s="187"/>
      <c r="F28" s="186" t="str">
        <f t="array" ref="F28">IFERROR(
IF(LEN(F$10)&gt;0,
INDEX(Calculations!$G$4:$G$4005,SMALL(IF((Calculations!$U$4:$U$4005=F$10)*(Calculations!$V$4:$V$4005&gt;0),ROW(Calculations!$U$4:$U$4005)-ROW(INDEX(Calculations!$U$4:$U$4005,1,1))+1),ROUNDUP((ROW($A28)-ROW(startCell))/3,0)),1),""),"")</f>
        <v/>
      </c>
      <c r="G28" s="187"/>
      <c r="H28" s="186" t="str">
        <f t="array" ref="H28">IFERROR(
IF(LEN(H$10)&gt;0,
INDEX(Calculations!$G$4:$G$4005,SMALL(IF((Calculations!$U$4:$U$4005=H$10)*(Calculations!$V$4:$V$4005&gt;0),ROW(Calculations!$U$4:$U$4005)-ROW(INDEX(Calculations!$U$4:$U$4005,1,1))+1),ROUNDUP((ROW($A28)-ROW(startCell))/3,0)),1),""),"")</f>
        <v/>
      </c>
      <c r="I28" s="187"/>
      <c r="J28" s="186" t="str">
        <f t="array" ref="J28">IFERROR(
IF(LEN(J$10)&gt;0,
INDEX(Calculations!$G$4:$G$4005,SMALL(IF((Calculations!$U$4:$U$4005=J$10)*(Calculations!$V$4:$V$4005&gt;0),ROW(Calculations!$U$4:$U$4005)-ROW(INDEX(Calculations!$U$4:$U$4005,1,1))+1),ROUNDUP((ROW($A28)-ROW(startCell))/3,0)),1),""),"")</f>
        <v/>
      </c>
      <c r="K28" s="187"/>
      <c r="L28" s="186" t="str">
        <f t="array" ref="L28">IFERROR(
IF(LEN(L$10)&gt;0,
INDEX(Calculations!$G$4:$G$4005,SMALL(IF((Calculations!$U$4:$U$4005=L$10)*(Calculations!$V$4:$V$4005&gt;0),ROW(Calculations!$U$4:$U$4005)-ROW(INDEX(Calculations!$U$4:$U$4005,1,1))+1),ROUNDUP((ROW($A28)-ROW(startCell))/3,0)),1),""),"")</f>
        <v/>
      </c>
      <c r="M28" s="187"/>
      <c r="N28" s="186" t="str">
        <f t="array" ref="N28">IFERROR(
IF(LEN(N$10)&gt;0,
INDEX(Calculations!$G$4:$G$4005,SMALL(IF((Calculations!$U$4:$U$4005=N$10)*(Calculations!$V$4:$V$4005&gt;0),ROW(Calculations!$U$4:$U$4005)-ROW(INDEX(Calculations!$U$4:$U$4005,1,1))+1),ROUNDUP((ROW($A28)-ROW(startCell))/3,0)),1),""),"")</f>
        <v/>
      </c>
      <c r="O28" s="187"/>
      <c r="P28" s="186" t="str">
        <f t="array" ref="P28">IFERROR(
IF(LEN(P$10)&gt;0,
INDEX(Calculations!$G$4:$G$4005,SMALL(IF((Calculations!$U$4:$U$4005=P$10)*(Calculations!$V$4:$V$4005&gt;0),ROW(Calculations!$U$4:$U$4005)-ROW(INDEX(Calculations!$U$4:$U$4005,1,1))+1),ROUNDUP((ROW($A28)-ROW(startCell))/3,0)),1),""),"")</f>
        <v/>
      </c>
      <c r="Q28" s="187"/>
      <c r="R28" s="186" t="str">
        <f t="array" ref="R28">IFERROR(
IF(LEN(R$10)&gt;0,
INDEX(Calculations!$G$4:$G$4005,SMALL(IF((Calculations!$U$4:$U$4005=R$10)*(Calculations!$V$4:$V$4005&gt;0),ROW(Calculations!$U$4:$U$4005)-ROW(INDEX(Calculations!$U$4:$U$4005,1,1))+1),ROUNDUP((ROW($A28)-ROW(startCell))/3,0)),1),""),"")</f>
        <v/>
      </c>
      <c r="S28" s="187"/>
      <c r="T28" s="186" t="str">
        <f t="array" ref="T28">IFERROR(
IF(LEN(T$10)&gt;0,
INDEX(Calculations!$G$4:$G$4005,SMALL(IF((Calculations!$U$4:$U$4005=T$10)*(Calculations!$V$4:$V$4005&gt;0),ROW(Calculations!$U$4:$U$4005)-ROW(INDEX(Calculations!$U$4:$U$4005,1,1))+1),ROUNDUP((ROW($A28)-ROW(startCell))/3,0)),1),""),"")</f>
        <v/>
      </c>
      <c r="U28" s="187"/>
      <c r="V28" s="186" t="str">
        <f t="array" ref="V28">IFERROR(
IF(LEN(V$10)&gt;0,
INDEX(Calculations!$G$4:$G$4005,SMALL(IF((Calculations!$U$4:$U$4005=V$10)*(Calculations!$V$4:$V$4005&gt;0),ROW(Calculations!$U$4:$U$4005)-ROW(INDEX(Calculations!$U$4:$U$4005,1,1))+1),ROUNDUP((ROW($A28)-ROW(startCell))/3,0)),1),""),"")</f>
        <v/>
      </c>
      <c r="W28" s="252"/>
      <c r="X28" s="95"/>
      <c r="Y28" s="95"/>
    </row>
    <row r="29" spans="1:25" ht="20.100000000000001" customHeight="1" thickTop="1" x14ac:dyDescent="0.25">
      <c r="A29" s="33"/>
      <c r="B29" s="251"/>
      <c r="C29" s="194"/>
      <c r="D29" s="184" t="str">
        <f t="array" ref="D29">IFERROR(IF(LEN(D$10)&gt;0, INDEX(Calculations!$B$4:$B$4005,SMALL(IF((Calculations!$U$4:$U$4005=D$10)*(Calculations!$V$4:$V$4005&gt;0),ROW(Calculations!$U$4:$U$4005)-ROW(INDEX(Calculations!$U$4:$U$4005,1,1))+1),ROUNDUP((ROW($A29)-ROW(startCell))/3,0)),1),""),"")</f>
        <v/>
      </c>
      <c r="E29" s="185"/>
      <c r="F29" s="184" t="str">
        <f t="array" ref="F29">IFERROR(IF(LEN(F$10)&gt;0, INDEX(Calculations!$B$4:$B$4005,SMALL(IF((Calculations!$U$4:$U$4005=F$10)*(Calculations!$V$4:$V$4005&gt;0),ROW(Calculations!$U$4:$U$4005)-ROW(INDEX(Calculations!$U$4:$U$4005,1,1))+1),ROUNDUP((ROW($A29)-ROW(startCell))/3,0)),1),""),"")</f>
        <v/>
      </c>
      <c r="G29" s="185"/>
      <c r="H29" s="184" t="str">
        <f t="array" ref="H29">IFERROR(IF(LEN(H$10)&gt;0, INDEX(Calculations!$B$4:$B$4005,SMALL(IF((Calculations!$U$4:$U$4005=H$10)*(Calculations!$V$4:$V$4005&gt;0),ROW(Calculations!$U$4:$U$4005)-ROW(INDEX(Calculations!$U$4:$U$4005,1,1))+1),ROUNDUP((ROW($A29)-ROW(startCell))/3,0)),1),""),"")</f>
        <v/>
      </c>
      <c r="I29" s="185"/>
      <c r="J29" s="184" t="str">
        <f t="array" ref="J29">IFERROR(IF(LEN(J$10)&gt;0, INDEX(Calculations!$B$4:$B$4005,SMALL(IF((Calculations!$U$4:$U$4005=J$10)*(Calculations!$V$4:$V$4005&gt;0),ROW(Calculations!$U$4:$U$4005)-ROW(INDEX(Calculations!$U$4:$U$4005,1,1))+1),ROUNDUP((ROW($A29)-ROW(startCell))/3,0)),1),""),"")</f>
        <v/>
      </c>
      <c r="K29" s="185"/>
      <c r="L29" s="184" t="str">
        <f t="array" ref="L29">IFERROR(IF(LEN(L$10)&gt;0, INDEX(Calculations!$B$4:$B$4005,SMALL(IF((Calculations!$U$4:$U$4005=L$10)*(Calculations!$V$4:$V$4005&gt;0),ROW(Calculations!$U$4:$U$4005)-ROW(INDEX(Calculations!$U$4:$U$4005,1,1))+1),ROUNDUP((ROW($A29)-ROW(startCell))/3,0)),1),""),"")</f>
        <v/>
      </c>
      <c r="M29" s="185"/>
      <c r="N29" s="184" t="str">
        <f t="array" ref="N29">IFERROR(IF(LEN(N$10)&gt;0, INDEX(Calculations!$B$4:$B$4005,SMALL(IF((Calculations!$U$4:$U$4005=N$10)*(Calculations!$V$4:$V$4005&gt;0),ROW(Calculations!$U$4:$U$4005)-ROW(INDEX(Calculations!$U$4:$U$4005,1,1))+1),ROUNDUP((ROW($A29)-ROW(startCell))/3,0)),1),""),"")</f>
        <v/>
      </c>
      <c r="O29" s="185"/>
      <c r="P29" s="184" t="str">
        <f t="array" ref="P29">IFERROR(IF(LEN(P$10)&gt;0, INDEX(Calculations!$B$4:$B$4005,SMALL(IF((Calculations!$U$4:$U$4005=P$10)*(Calculations!$V$4:$V$4005&gt;0),ROW(Calculations!$U$4:$U$4005)-ROW(INDEX(Calculations!$U$4:$U$4005,1,1))+1),ROUNDUP((ROW($A29)-ROW(startCell))/3,0)),1),""),"")</f>
        <v/>
      </c>
      <c r="Q29" s="185"/>
      <c r="R29" s="184" t="str">
        <f t="array" ref="R29">IFERROR(IF(LEN(R$10)&gt;0, INDEX(Calculations!$B$4:$B$4005,SMALL(IF((Calculations!$U$4:$U$4005=R$10)*(Calculations!$V$4:$V$4005&gt;0),ROW(Calculations!$U$4:$U$4005)-ROW(INDEX(Calculations!$U$4:$U$4005,1,1))+1),ROUNDUP((ROW($A29)-ROW(startCell))/3,0)),1),""),"")</f>
        <v/>
      </c>
      <c r="S29" s="185"/>
      <c r="T29" s="184" t="str">
        <f t="array" ref="T29">IFERROR(IF(LEN(T$10)&gt;0, INDEX(Calculations!$B$4:$B$4005,SMALL(IF((Calculations!$U$4:$U$4005=T$10)*(Calculations!$V$4:$V$4005&gt;0),ROW(Calculations!$U$4:$U$4005)-ROW(INDEX(Calculations!$U$4:$U$4005,1,1))+1),ROUNDUP((ROW($A29)-ROW(startCell))/3,0)),1),""),"")</f>
        <v/>
      </c>
      <c r="U29" s="185"/>
      <c r="V29" s="184" t="str">
        <f t="array" ref="V29">IFERROR(IF(LEN(V$10)&gt;0, INDEX(Calculations!$B$4:$B$4005,SMALL(IF((Calculations!$U$4:$U$4005=V$10)*(Calculations!$V$4:$V$4005&gt;0),ROW(Calculations!$U$4:$U$4005)-ROW(INDEX(Calculations!$U$4:$U$4005,1,1))+1),ROUNDUP((ROW($A29)-ROW(startCell))/3,0)),1),""),"")</f>
        <v/>
      </c>
      <c r="W29" s="252"/>
      <c r="X29" s="95"/>
      <c r="Y29" s="95"/>
    </row>
    <row r="30" spans="1:25" ht="20.100000000000001" customHeight="1" x14ac:dyDescent="0.25">
      <c r="A30" s="33"/>
      <c r="B30" s="251"/>
      <c r="C30" s="193"/>
      <c r="D30" s="186" t="str">
        <f t="array" ref="D30">IFERROR(
IF(LEN(D$10)&gt;0,
INDEX(Calculations!$D$4:$D$4005,SMALL(IF((Calculations!$U$4:$U$4005=D$10)*(Calculations!$V$4:$V$4005&gt;0),ROW(Calculations!$U$4:$U$4005)-ROW(INDEX(Calculations!$U$4:$U$4005,1,1))+1),ROUNDUP((ROW($A30)-ROW(startCell))/3,0)),1),""),"")</f>
        <v/>
      </c>
      <c r="E30" s="187"/>
      <c r="F30" s="186" t="str">
        <f t="array" ref="F30">IFERROR(
IF(LEN(F$10)&gt;0,
INDEX(Calculations!$D$4:$D$4005,SMALL(IF((Calculations!$U$4:$U$4005=F$10)*(Calculations!$V$4:$V$4005&gt;0),ROW(Calculations!$U$4:$U$4005)-ROW(INDEX(Calculations!$U$4:$U$4005,1,1))+1),ROUNDUP((ROW($A30)-ROW(startCell))/3,0)),1),""),"")</f>
        <v/>
      </c>
      <c r="G30" s="187"/>
      <c r="H30" s="186" t="str">
        <f t="array" ref="H30">IFERROR(
IF(LEN(H$10)&gt;0,
INDEX(Calculations!$D$4:$D$4005,SMALL(IF((Calculations!$U$4:$U$4005=H$10)*(Calculations!$V$4:$V$4005&gt;0),ROW(Calculations!$U$4:$U$4005)-ROW(INDEX(Calculations!$U$4:$U$4005,1,1))+1),ROUNDUP((ROW($A30)-ROW(startCell))/3,0)),1),""),"")</f>
        <v/>
      </c>
      <c r="I30" s="187"/>
      <c r="J30" s="186" t="str">
        <f t="array" ref="J30">IFERROR(
IF(LEN(J$10)&gt;0,
INDEX(Calculations!$D$4:$D$4005,SMALL(IF((Calculations!$U$4:$U$4005=J$10)*(Calculations!$V$4:$V$4005&gt;0),ROW(Calculations!$U$4:$U$4005)-ROW(INDEX(Calculations!$U$4:$U$4005,1,1))+1),ROUNDUP((ROW($A30)-ROW(startCell))/3,0)),1),""),"")</f>
        <v/>
      </c>
      <c r="K30" s="187"/>
      <c r="L30" s="186" t="str">
        <f t="array" ref="L30">IFERROR(
IF(LEN(L$10)&gt;0,
INDEX(Calculations!$D$4:$D$4005,SMALL(IF((Calculations!$U$4:$U$4005=L$10)*(Calculations!$V$4:$V$4005&gt;0),ROW(Calculations!$U$4:$U$4005)-ROW(INDEX(Calculations!$U$4:$U$4005,1,1))+1),ROUNDUP((ROW($A30)-ROW(startCell))/3,0)),1),""),"")</f>
        <v/>
      </c>
      <c r="M30" s="187"/>
      <c r="N30" s="186" t="str">
        <f t="array" ref="N30">IFERROR(
IF(LEN(N$10)&gt;0,
INDEX(Calculations!$D$4:$D$4005,SMALL(IF((Calculations!$U$4:$U$4005=N$10)*(Calculations!$V$4:$V$4005&gt;0),ROW(Calculations!$U$4:$U$4005)-ROW(INDEX(Calculations!$U$4:$U$4005,1,1))+1),ROUNDUP((ROW($A30)-ROW(startCell))/3,0)),1),""),"")</f>
        <v/>
      </c>
      <c r="O30" s="187"/>
      <c r="P30" s="186" t="str">
        <f t="array" ref="P30">IFERROR(
IF(LEN(P$10)&gt;0,
INDEX(Calculations!$D$4:$D$4005,SMALL(IF((Calculations!$U$4:$U$4005=P$10)*(Calculations!$V$4:$V$4005&gt;0),ROW(Calculations!$U$4:$U$4005)-ROW(INDEX(Calculations!$U$4:$U$4005,1,1))+1),ROUNDUP((ROW($A30)-ROW(startCell))/3,0)),1),""),"")</f>
        <v/>
      </c>
      <c r="Q30" s="187"/>
      <c r="R30" s="186" t="str">
        <f t="array" ref="R30">IFERROR(
IF(LEN(R$10)&gt;0,
INDEX(Calculations!$D$4:$D$4005,SMALL(IF((Calculations!$U$4:$U$4005=R$10)*(Calculations!$V$4:$V$4005&gt;0),ROW(Calculations!$U$4:$U$4005)-ROW(INDEX(Calculations!$U$4:$U$4005,1,1))+1),ROUNDUP((ROW($A30)-ROW(startCell))/3,0)),1),""),"")</f>
        <v/>
      </c>
      <c r="S30" s="187"/>
      <c r="T30" s="186" t="str">
        <f t="array" ref="T30">IFERROR(
IF(LEN(T$10)&gt;0,
INDEX(Calculations!$D$4:$D$4005,SMALL(IF((Calculations!$U$4:$U$4005=T$10)*(Calculations!$V$4:$V$4005&gt;0),ROW(Calculations!$U$4:$U$4005)-ROW(INDEX(Calculations!$U$4:$U$4005,1,1))+1),ROUNDUP((ROW($A30)-ROW(startCell))/3,0)),1),""),"")</f>
        <v/>
      </c>
      <c r="U30" s="187"/>
      <c r="V30" s="186" t="str">
        <f t="array" ref="V30">IFERROR(
IF(LEN(V$10)&gt;0,
INDEX(Calculations!$D$4:$D$4005,SMALL(IF((Calculations!$U$4:$U$4005=V$10)*(Calculations!$V$4:$V$4005&gt;0),ROW(Calculations!$U$4:$U$4005)-ROW(INDEX(Calculations!$U$4:$U$4005,1,1))+1),ROUNDUP((ROW($A30)-ROW(startCell))/3,0)),1),""),"")</f>
        <v/>
      </c>
      <c r="W30" s="252"/>
      <c r="X30" s="95"/>
      <c r="Y30" s="95"/>
    </row>
    <row r="31" spans="1:25" ht="20.100000000000001" customHeight="1" thickBot="1" x14ac:dyDescent="0.3">
      <c r="A31" s="33"/>
      <c r="B31" s="251"/>
      <c r="C31" s="192"/>
      <c r="D31" s="191" t="str">
        <f t="array" ref="D31">IFERROR(
IF(LEN(D$10)&gt;0,
INDEX(Calculations!$G$4:$G$4005,SMALL(IF((Calculations!$U$4:$U$4005=D$10)*(Calculations!$V$4:$V$4005&gt;0),ROW(Calculations!$U$4:$U$4005)-ROW(INDEX(Calculations!$U$4:$U$4005,1,1))+1),ROUNDUP((ROW($A31)-ROW(startCell))/3,0)),1),""),"")</f>
        <v/>
      </c>
      <c r="E31" s="187"/>
      <c r="F31" s="186" t="str">
        <f t="array" ref="F31">IFERROR(
IF(LEN(F$10)&gt;0,
INDEX(Calculations!$G$4:$G$4005,SMALL(IF((Calculations!$U$4:$U$4005=F$10)*(Calculations!$V$4:$V$4005&gt;0),ROW(Calculations!$U$4:$U$4005)-ROW(INDEX(Calculations!$U$4:$U$4005,1,1))+1),ROUNDUP((ROW($A31)-ROW(startCell))/3,0)),1),""),"")</f>
        <v/>
      </c>
      <c r="G31" s="187"/>
      <c r="H31" s="186" t="str">
        <f t="array" ref="H31">IFERROR(
IF(LEN(H$10)&gt;0,
INDEX(Calculations!$G$4:$G$4005,SMALL(IF((Calculations!$U$4:$U$4005=H$10)*(Calculations!$V$4:$V$4005&gt;0),ROW(Calculations!$U$4:$U$4005)-ROW(INDEX(Calculations!$U$4:$U$4005,1,1))+1),ROUNDUP((ROW($A31)-ROW(startCell))/3,0)),1),""),"")</f>
        <v/>
      </c>
      <c r="I31" s="187"/>
      <c r="J31" s="186" t="str">
        <f t="array" ref="J31">IFERROR(
IF(LEN(J$10)&gt;0,
INDEX(Calculations!$G$4:$G$4005,SMALL(IF((Calculations!$U$4:$U$4005=J$10)*(Calculations!$V$4:$V$4005&gt;0),ROW(Calculations!$U$4:$U$4005)-ROW(INDEX(Calculations!$U$4:$U$4005,1,1))+1),ROUNDUP((ROW($A31)-ROW(startCell))/3,0)),1),""),"")</f>
        <v/>
      </c>
      <c r="K31" s="187"/>
      <c r="L31" s="186" t="str">
        <f t="array" ref="L31">IFERROR(
IF(LEN(L$10)&gt;0,
INDEX(Calculations!$G$4:$G$4005,SMALL(IF((Calculations!$U$4:$U$4005=L$10)*(Calculations!$V$4:$V$4005&gt;0),ROW(Calculations!$U$4:$U$4005)-ROW(INDEX(Calculations!$U$4:$U$4005,1,1))+1),ROUNDUP((ROW($A31)-ROW(startCell))/3,0)),1),""),"")</f>
        <v/>
      </c>
      <c r="M31" s="187"/>
      <c r="N31" s="186" t="str">
        <f t="array" ref="N31">IFERROR(
IF(LEN(N$10)&gt;0,
INDEX(Calculations!$G$4:$G$4005,SMALL(IF((Calculations!$U$4:$U$4005=N$10)*(Calculations!$V$4:$V$4005&gt;0),ROW(Calculations!$U$4:$U$4005)-ROW(INDEX(Calculations!$U$4:$U$4005,1,1))+1),ROUNDUP((ROW($A31)-ROW(startCell))/3,0)),1),""),"")</f>
        <v/>
      </c>
      <c r="O31" s="187"/>
      <c r="P31" s="186" t="str">
        <f t="array" ref="P31">IFERROR(
IF(LEN(P$10)&gt;0,
INDEX(Calculations!$G$4:$G$4005,SMALL(IF((Calculations!$U$4:$U$4005=P$10)*(Calculations!$V$4:$V$4005&gt;0),ROW(Calculations!$U$4:$U$4005)-ROW(INDEX(Calculations!$U$4:$U$4005,1,1))+1),ROUNDUP((ROW($A31)-ROW(startCell))/3,0)),1),""),"")</f>
        <v/>
      </c>
      <c r="Q31" s="187"/>
      <c r="R31" s="186" t="str">
        <f t="array" ref="R31">IFERROR(
IF(LEN(R$10)&gt;0,
INDEX(Calculations!$G$4:$G$4005,SMALL(IF((Calculations!$U$4:$U$4005=R$10)*(Calculations!$V$4:$V$4005&gt;0),ROW(Calculations!$U$4:$U$4005)-ROW(INDEX(Calculations!$U$4:$U$4005,1,1))+1),ROUNDUP((ROW($A31)-ROW(startCell))/3,0)),1),""),"")</f>
        <v/>
      </c>
      <c r="S31" s="187"/>
      <c r="T31" s="186" t="str">
        <f t="array" ref="T31">IFERROR(
IF(LEN(T$10)&gt;0,
INDEX(Calculations!$G$4:$G$4005,SMALL(IF((Calculations!$U$4:$U$4005=T$10)*(Calculations!$V$4:$V$4005&gt;0),ROW(Calculations!$U$4:$U$4005)-ROW(INDEX(Calculations!$U$4:$U$4005,1,1))+1),ROUNDUP((ROW($A31)-ROW(startCell))/3,0)),1),""),"")</f>
        <v/>
      </c>
      <c r="U31" s="187"/>
      <c r="V31" s="186" t="str">
        <f t="array" ref="V31">IFERROR(
IF(LEN(V$10)&gt;0,
INDEX(Calculations!$G$4:$G$4005,SMALL(IF((Calculations!$U$4:$U$4005=V$10)*(Calculations!$V$4:$V$4005&gt;0),ROW(Calculations!$U$4:$U$4005)-ROW(INDEX(Calculations!$U$4:$U$4005,1,1))+1),ROUNDUP((ROW($A31)-ROW(startCell))/3,0)),1),""),"")</f>
        <v/>
      </c>
      <c r="W31" s="252"/>
      <c r="X31" s="95"/>
      <c r="Y31" s="95"/>
    </row>
    <row r="32" spans="1:25" ht="20.100000000000001" customHeight="1" thickTop="1" x14ac:dyDescent="0.25">
      <c r="A32" s="33"/>
      <c r="B32" s="251"/>
      <c r="C32" s="193"/>
      <c r="D32" s="186" t="str">
        <f t="array" ref="D32">IFERROR(IF(LEN(D$10)&gt;0, INDEX(Calculations!$B$4:$B$4005,SMALL(IF((Calculations!$U$4:$U$4005=D$10)*(Calculations!$V$4:$V$4005&gt;0),ROW(Calculations!$U$4:$U$4005)-ROW(INDEX(Calculations!$U$4:$U$4005,1,1))+1),ROUNDUP((ROW($A32)-ROW(startCell))/3,0)),1),""),"")</f>
        <v/>
      </c>
      <c r="E32" s="185"/>
      <c r="F32" s="184" t="str">
        <f t="array" ref="F32">IFERROR(IF(LEN(F$10)&gt;0, INDEX(Calculations!$B$4:$B$4005,SMALL(IF((Calculations!$U$4:$U$4005=F$10)*(Calculations!$V$4:$V$4005&gt;0),ROW(Calculations!$U$4:$U$4005)-ROW(INDEX(Calculations!$U$4:$U$4005,1,1))+1),ROUNDUP((ROW($A32)-ROW(startCell))/3,0)),1),""),"")</f>
        <v/>
      </c>
      <c r="G32" s="185"/>
      <c r="H32" s="184" t="str">
        <f t="array" ref="H32">IFERROR(IF(LEN(H$10)&gt;0, INDEX(Calculations!$B$4:$B$4005,SMALL(IF((Calculations!$U$4:$U$4005=H$10)*(Calculations!$V$4:$V$4005&gt;0),ROW(Calculations!$U$4:$U$4005)-ROW(INDEX(Calculations!$U$4:$U$4005,1,1))+1),ROUNDUP((ROW($A32)-ROW(startCell))/3,0)),1),""),"")</f>
        <v/>
      </c>
      <c r="I32" s="185"/>
      <c r="J32" s="184" t="str">
        <f t="array" ref="J32">IFERROR(IF(LEN(J$10)&gt;0, INDEX(Calculations!$B$4:$B$4005,SMALL(IF((Calculations!$U$4:$U$4005=J$10)*(Calculations!$V$4:$V$4005&gt;0),ROW(Calculations!$U$4:$U$4005)-ROW(INDEX(Calculations!$U$4:$U$4005,1,1))+1),ROUNDUP((ROW($A32)-ROW(startCell))/3,0)),1),""),"")</f>
        <v/>
      </c>
      <c r="K32" s="185"/>
      <c r="L32" s="184" t="str">
        <f t="array" ref="L32">IFERROR(IF(LEN(L$10)&gt;0, INDEX(Calculations!$B$4:$B$4005,SMALL(IF((Calculations!$U$4:$U$4005=L$10)*(Calculations!$V$4:$V$4005&gt;0),ROW(Calculations!$U$4:$U$4005)-ROW(INDEX(Calculations!$U$4:$U$4005,1,1))+1),ROUNDUP((ROW($A32)-ROW(startCell))/3,0)),1),""),"")</f>
        <v/>
      </c>
      <c r="M32" s="185"/>
      <c r="N32" s="184" t="str">
        <f t="array" ref="N32">IFERROR(IF(LEN(N$10)&gt;0, INDEX(Calculations!$B$4:$B$4005,SMALL(IF((Calculations!$U$4:$U$4005=N$10)*(Calculations!$V$4:$V$4005&gt;0),ROW(Calculations!$U$4:$U$4005)-ROW(INDEX(Calculations!$U$4:$U$4005,1,1))+1),ROUNDUP((ROW($A32)-ROW(startCell))/3,0)),1),""),"")</f>
        <v/>
      </c>
      <c r="O32" s="185"/>
      <c r="P32" s="184" t="str">
        <f t="array" ref="P32">IFERROR(IF(LEN(P$10)&gt;0, INDEX(Calculations!$B$4:$B$4005,SMALL(IF((Calculations!$U$4:$U$4005=P$10)*(Calculations!$V$4:$V$4005&gt;0),ROW(Calculations!$U$4:$U$4005)-ROW(INDEX(Calculations!$U$4:$U$4005,1,1))+1),ROUNDUP((ROW($A32)-ROW(startCell))/3,0)),1),""),"")</f>
        <v/>
      </c>
      <c r="Q32" s="185"/>
      <c r="R32" s="184" t="str">
        <f t="array" ref="R32">IFERROR(IF(LEN(R$10)&gt;0, INDEX(Calculations!$B$4:$B$4005,SMALL(IF((Calculations!$U$4:$U$4005=R$10)*(Calculations!$V$4:$V$4005&gt;0),ROW(Calculations!$U$4:$U$4005)-ROW(INDEX(Calculations!$U$4:$U$4005,1,1))+1),ROUNDUP((ROW($A32)-ROW(startCell))/3,0)),1),""),"")</f>
        <v/>
      </c>
      <c r="S32" s="185"/>
      <c r="T32" s="184" t="str">
        <f t="array" ref="T32">IFERROR(IF(LEN(T$10)&gt;0, INDEX(Calculations!$B$4:$B$4005,SMALL(IF((Calculations!$U$4:$U$4005=T$10)*(Calculations!$V$4:$V$4005&gt;0),ROW(Calculations!$U$4:$U$4005)-ROW(INDEX(Calculations!$U$4:$U$4005,1,1))+1),ROUNDUP((ROW($A32)-ROW(startCell))/3,0)),1),""),"")</f>
        <v/>
      </c>
      <c r="U32" s="185"/>
      <c r="V32" s="184" t="str">
        <f t="array" ref="V32">IFERROR(IF(LEN(V$10)&gt;0, INDEX(Calculations!$B$4:$B$4005,SMALL(IF((Calculations!$U$4:$U$4005=V$10)*(Calculations!$V$4:$V$4005&gt;0),ROW(Calculations!$U$4:$U$4005)-ROW(INDEX(Calculations!$U$4:$U$4005,1,1))+1),ROUNDUP((ROW($A32)-ROW(startCell))/3,0)),1),""),"")</f>
        <v/>
      </c>
      <c r="W32" s="252"/>
      <c r="X32" s="95"/>
      <c r="Y32" s="95"/>
    </row>
    <row r="33" spans="1:25" ht="20.100000000000001" customHeight="1" x14ac:dyDescent="0.25">
      <c r="A33" s="33"/>
      <c r="B33" s="251"/>
      <c r="C33" s="193"/>
      <c r="D33" s="186" t="str">
        <f t="array" ref="D33">IFERROR(
IF(LEN(D$10)&gt;0,
INDEX(Calculations!$D$4:$D$4005,SMALL(IF((Calculations!$U$4:$U$4005=D$10)*(Calculations!$V$4:$V$4005&gt;0),ROW(Calculations!$U$4:$U$4005)-ROW(INDEX(Calculations!$U$4:$U$4005,1,1))+1),ROUNDUP((ROW($A33)-ROW(startCell))/3,0)),1),""),"")</f>
        <v/>
      </c>
      <c r="E33" s="187"/>
      <c r="F33" s="186" t="str">
        <f t="array" ref="F33">IFERROR(
IF(LEN(F$10)&gt;0,
INDEX(Calculations!$D$4:$D$4005,SMALL(IF((Calculations!$U$4:$U$4005=F$10)*(Calculations!$V$4:$V$4005&gt;0),ROW(Calculations!$U$4:$U$4005)-ROW(INDEX(Calculations!$U$4:$U$4005,1,1))+1),ROUNDUP((ROW($A33)-ROW(startCell))/3,0)),1),""),"")</f>
        <v/>
      </c>
      <c r="G33" s="187"/>
      <c r="H33" s="186" t="str">
        <f t="array" ref="H33">IFERROR(
IF(LEN(H$10)&gt;0,
INDEX(Calculations!$D$4:$D$4005,SMALL(IF((Calculations!$U$4:$U$4005=H$10)*(Calculations!$V$4:$V$4005&gt;0),ROW(Calculations!$U$4:$U$4005)-ROW(INDEX(Calculations!$U$4:$U$4005,1,1))+1),ROUNDUP((ROW($A33)-ROW(startCell))/3,0)),1),""),"")</f>
        <v/>
      </c>
      <c r="I33" s="187"/>
      <c r="J33" s="186" t="str">
        <f t="array" ref="J33">IFERROR(
IF(LEN(J$10)&gt;0,
INDEX(Calculations!$D$4:$D$4005,SMALL(IF((Calculations!$U$4:$U$4005=J$10)*(Calculations!$V$4:$V$4005&gt;0),ROW(Calculations!$U$4:$U$4005)-ROW(INDEX(Calculations!$U$4:$U$4005,1,1))+1),ROUNDUP((ROW($A33)-ROW(startCell))/3,0)),1),""),"")</f>
        <v/>
      </c>
      <c r="K33" s="187"/>
      <c r="L33" s="186" t="str">
        <f t="array" ref="L33">IFERROR(
IF(LEN(L$10)&gt;0,
INDEX(Calculations!$D$4:$D$4005,SMALL(IF((Calculations!$U$4:$U$4005=L$10)*(Calculations!$V$4:$V$4005&gt;0),ROW(Calculations!$U$4:$U$4005)-ROW(INDEX(Calculations!$U$4:$U$4005,1,1))+1),ROUNDUP((ROW($A33)-ROW(startCell))/3,0)),1),""),"")</f>
        <v/>
      </c>
      <c r="M33" s="187"/>
      <c r="N33" s="186" t="str">
        <f t="array" ref="N33">IFERROR(
IF(LEN(N$10)&gt;0,
INDEX(Calculations!$D$4:$D$4005,SMALL(IF((Calculations!$U$4:$U$4005=N$10)*(Calculations!$V$4:$V$4005&gt;0),ROW(Calculations!$U$4:$U$4005)-ROW(INDEX(Calculations!$U$4:$U$4005,1,1))+1),ROUNDUP((ROW($A33)-ROW(startCell))/3,0)),1),""),"")</f>
        <v/>
      </c>
      <c r="O33" s="187"/>
      <c r="P33" s="186" t="str">
        <f t="array" ref="P33">IFERROR(
IF(LEN(P$10)&gt;0,
INDEX(Calculations!$D$4:$D$4005,SMALL(IF((Calculations!$U$4:$U$4005=P$10)*(Calculations!$V$4:$V$4005&gt;0),ROW(Calculations!$U$4:$U$4005)-ROW(INDEX(Calculations!$U$4:$U$4005,1,1))+1),ROUNDUP((ROW($A33)-ROW(startCell))/3,0)),1),""),"")</f>
        <v/>
      </c>
      <c r="Q33" s="187"/>
      <c r="R33" s="186" t="str">
        <f t="array" ref="R33">IFERROR(
IF(LEN(R$10)&gt;0,
INDEX(Calculations!$D$4:$D$4005,SMALL(IF((Calculations!$U$4:$U$4005=R$10)*(Calculations!$V$4:$V$4005&gt;0),ROW(Calculations!$U$4:$U$4005)-ROW(INDEX(Calculations!$U$4:$U$4005,1,1))+1),ROUNDUP((ROW($A33)-ROW(startCell))/3,0)),1),""),"")</f>
        <v/>
      </c>
      <c r="S33" s="187"/>
      <c r="T33" s="186" t="str">
        <f t="array" ref="T33">IFERROR(
IF(LEN(T$10)&gt;0,
INDEX(Calculations!$D$4:$D$4005,SMALL(IF((Calculations!$U$4:$U$4005=T$10)*(Calculations!$V$4:$V$4005&gt;0),ROW(Calculations!$U$4:$U$4005)-ROW(INDEX(Calculations!$U$4:$U$4005,1,1))+1),ROUNDUP((ROW($A33)-ROW(startCell))/3,0)),1),""),"")</f>
        <v/>
      </c>
      <c r="U33" s="187"/>
      <c r="V33" s="186" t="str">
        <f t="array" ref="V33">IFERROR(
IF(LEN(V$10)&gt;0,
INDEX(Calculations!$D$4:$D$4005,SMALL(IF((Calculations!$U$4:$U$4005=V$10)*(Calculations!$V$4:$V$4005&gt;0),ROW(Calculations!$U$4:$U$4005)-ROW(INDEX(Calculations!$U$4:$U$4005,1,1))+1),ROUNDUP((ROW($A33)-ROW(startCell))/3,0)),1),""),"")</f>
        <v/>
      </c>
      <c r="W33" s="252"/>
      <c r="X33" s="95"/>
      <c r="Y33" s="95"/>
    </row>
    <row r="34" spans="1:25" ht="20.100000000000001" customHeight="1" thickBot="1" x14ac:dyDescent="0.3">
      <c r="A34" s="33"/>
      <c r="B34" s="251"/>
      <c r="C34" s="193"/>
      <c r="D34" s="186" t="str">
        <f t="array" ref="D34">IFERROR(
IF(LEN(D$10)&gt;0,
INDEX(Calculations!$G$4:$G$4005,SMALL(IF((Calculations!$U$4:$U$4005=D$10)*(Calculations!$V$4:$V$4005&gt;0),ROW(Calculations!$U$4:$U$4005)-ROW(INDEX(Calculations!$U$4:$U$4005,1,1))+1),ROUNDUP((ROW($A34)-ROW(startCell))/3,0)),1),""),"")</f>
        <v/>
      </c>
      <c r="E34" s="187"/>
      <c r="F34" s="186" t="str">
        <f t="array" ref="F34">IFERROR(
IF(LEN(F$10)&gt;0,
INDEX(Calculations!$G$4:$G$4005,SMALL(IF((Calculations!$U$4:$U$4005=F$10)*(Calculations!$V$4:$V$4005&gt;0),ROW(Calculations!$U$4:$U$4005)-ROW(INDEX(Calculations!$U$4:$U$4005,1,1))+1),ROUNDUP((ROW($A34)-ROW(startCell))/3,0)),1),""),"")</f>
        <v/>
      </c>
      <c r="G34" s="187"/>
      <c r="H34" s="186" t="str">
        <f t="array" ref="H34">IFERROR(
IF(LEN(H$10)&gt;0,
INDEX(Calculations!$G$4:$G$4005,SMALL(IF((Calculations!$U$4:$U$4005=H$10)*(Calculations!$V$4:$V$4005&gt;0),ROW(Calculations!$U$4:$U$4005)-ROW(INDEX(Calculations!$U$4:$U$4005,1,1))+1),ROUNDUP((ROW($A34)-ROW(startCell))/3,0)),1),""),"")</f>
        <v/>
      </c>
      <c r="I34" s="187"/>
      <c r="J34" s="186" t="str">
        <f t="array" ref="J34">IFERROR(
IF(LEN(J$10)&gt;0,
INDEX(Calculations!$G$4:$G$4005,SMALL(IF((Calculations!$U$4:$U$4005=J$10)*(Calculations!$V$4:$V$4005&gt;0),ROW(Calculations!$U$4:$U$4005)-ROW(INDEX(Calculations!$U$4:$U$4005,1,1))+1),ROUNDUP((ROW($A34)-ROW(startCell))/3,0)),1),""),"")</f>
        <v/>
      </c>
      <c r="K34" s="187"/>
      <c r="L34" s="186" t="str">
        <f t="array" ref="L34">IFERROR(
IF(LEN(L$10)&gt;0,
INDEX(Calculations!$G$4:$G$4005,SMALL(IF((Calculations!$U$4:$U$4005=L$10)*(Calculations!$V$4:$V$4005&gt;0),ROW(Calculations!$U$4:$U$4005)-ROW(INDEX(Calculations!$U$4:$U$4005,1,1))+1),ROUNDUP((ROW($A34)-ROW(startCell))/3,0)),1),""),"")</f>
        <v/>
      </c>
      <c r="M34" s="187"/>
      <c r="N34" s="186" t="str">
        <f t="array" ref="N34">IFERROR(
IF(LEN(N$10)&gt;0,
INDEX(Calculations!$G$4:$G$4005,SMALL(IF((Calculations!$U$4:$U$4005=N$10)*(Calculations!$V$4:$V$4005&gt;0),ROW(Calculations!$U$4:$U$4005)-ROW(INDEX(Calculations!$U$4:$U$4005,1,1))+1),ROUNDUP((ROW($A34)-ROW(startCell))/3,0)),1),""),"")</f>
        <v/>
      </c>
      <c r="O34" s="187"/>
      <c r="P34" s="186" t="str">
        <f t="array" ref="P34">IFERROR(
IF(LEN(P$10)&gt;0,
INDEX(Calculations!$G$4:$G$4005,SMALL(IF((Calculations!$U$4:$U$4005=P$10)*(Calculations!$V$4:$V$4005&gt;0),ROW(Calculations!$U$4:$U$4005)-ROW(INDEX(Calculations!$U$4:$U$4005,1,1))+1),ROUNDUP((ROW($A34)-ROW(startCell))/3,0)),1),""),"")</f>
        <v/>
      </c>
      <c r="Q34" s="187"/>
      <c r="R34" s="186" t="str">
        <f t="array" ref="R34">IFERROR(
IF(LEN(R$10)&gt;0,
INDEX(Calculations!$G$4:$G$4005,SMALL(IF((Calculations!$U$4:$U$4005=R$10)*(Calculations!$V$4:$V$4005&gt;0),ROW(Calculations!$U$4:$U$4005)-ROW(INDEX(Calculations!$U$4:$U$4005,1,1))+1),ROUNDUP((ROW($A34)-ROW(startCell))/3,0)),1),""),"")</f>
        <v/>
      </c>
      <c r="S34" s="187"/>
      <c r="T34" s="186" t="str">
        <f t="array" ref="T34">IFERROR(
IF(LEN(T$10)&gt;0,
INDEX(Calculations!$G$4:$G$4005,SMALL(IF((Calculations!$U$4:$U$4005=T$10)*(Calculations!$V$4:$V$4005&gt;0),ROW(Calculations!$U$4:$U$4005)-ROW(INDEX(Calculations!$U$4:$U$4005,1,1))+1),ROUNDUP((ROW($A34)-ROW(startCell))/3,0)),1),""),"")</f>
        <v/>
      </c>
      <c r="U34" s="187"/>
      <c r="V34" s="186" t="str">
        <f t="array" ref="V34">IFERROR(
IF(LEN(V$10)&gt;0,
INDEX(Calculations!$G$4:$G$4005,SMALL(IF((Calculations!$U$4:$U$4005=V$10)*(Calculations!$V$4:$V$4005&gt;0),ROW(Calculations!$U$4:$U$4005)-ROW(INDEX(Calculations!$U$4:$U$4005,1,1))+1),ROUNDUP((ROW($A34)-ROW(startCell))/3,0)),1),""),"")</f>
        <v/>
      </c>
      <c r="W34" s="252"/>
      <c r="X34" s="95"/>
      <c r="Y34" s="95"/>
    </row>
    <row r="35" spans="1:25" ht="20.100000000000001" customHeight="1" thickTop="1" x14ac:dyDescent="0.25">
      <c r="A35" s="33"/>
      <c r="B35" s="251"/>
      <c r="C35" s="194"/>
      <c r="D35" s="184" t="str">
        <f t="array" ref="D35">IFERROR(IF(LEN(D$10)&gt;0, INDEX(Calculations!$B$4:$B$4005,SMALL(IF((Calculations!$U$4:$U$4005=D$10)*(Calculations!$V$4:$V$4005&gt;0),ROW(Calculations!$U$4:$U$4005)-ROW(INDEX(Calculations!$U$4:$U$4005,1,1))+1),ROUNDUP((ROW($A35)-ROW(startCell))/3,0)),1),""),"")</f>
        <v/>
      </c>
      <c r="E35" s="185"/>
      <c r="F35" s="184" t="str">
        <f t="array" ref="F35">IFERROR(IF(LEN(F$10)&gt;0, INDEX(Calculations!$B$4:$B$4005,SMALL(IF((Calculations!$U$4:$U$4005=F$10)*(Calculations!$V$4:$V$4005&gt;0),ROW(Calculations!$U$4:$U$4005)-ROW(INDEX(Calculations!$U$4:$U$4005,1,1))+1),ROUNDUP((ROW($A35)-ROW(startCell))/3,0)),1),""),"")</f>
        <v/>
      </c>
      <c r="G35" s="185"/>
      <c r="H35" s="184" t="str">
        <f t="array" ref="H35">IFERROR(IF(LEN(H$10)&gt;0, INDEX(Calculations!$B$4:$B$4005,SMALL(IF((Calculations!$U$4:$U$4005=H$10)*(Calculations!$V$4:$V$4005&gt;0),ROW(Calculations!$U$4:$U$4005)-ROW(INDEX(Calculations!$U$4:$U$4005,1,1))+1),ROUNDUP((ROW($A35)-ROW(startCell))/3,0)),1),""),"")</f>
        <v/>
      </c>
      <c r="I35" s="185"/>
      <c r="J35" s="184" t="str">
        <f t="array" ref="J35">IFERROR(IF(LEN(J$10)&gt;0, INDEX(Calculations!$B$4:$B$4005,SMALL(IF((Calculations!$U$4:$U$4005=J$10)*(Calculations!$V$4:$V$4005&gt;0),ROW(Calculations!$U$4:$U$4005)-ROW(INDEX(Calculations!$U$4:$U$4005,1,1))+1),ROUNDUP((ROW($A35)-ROW(startCell))/3,0)),1),""),"")</f>
        <v/>
      </c>
      <c r="K35" s="185"/>
      <c r="L35" s="184" t="str">
        <f t="array" ref="L35">IFERROR(IF(LEN(L$10)&gt;0, INDEX(Calculations!$B$4:$B$4005,SMALL(IF((Calculations!$U$4:$U$4005=L$10)*(Calculations!$V$4:$V$4005&gt;0),ROW(Calculations!$U$4:$U$4005)-ROW(INDEX(Calculations!$U$4:$U$4005,1,1))+1),ROUNDUP((ROW($A35)-ROW(startCell))/3,0)),1),""),"")</f>
        <v/>
      </c>
      <c r="M35" s="185"/>
      <c r="N35" s="184" t="str">
        <f t="array" ref="N35">IFERROR(IF(LEN(N$10)&gt;0, INDEX(Calculations!$B$4:$B$4005,SMALL(IF((Calculations!$U$4:$U$4005=N$10)*(Calculations!$V$4:$V$4005&gt;0),ROW(Calculations!$U$4:$U$4005)-ROW(INDEX(Calculations!$U$4:$U$4005,1,1))+1),ROUNDUP((ROW($A35)-ROW(startCell))/3,0)),1),""),"")</f>
        <v/>
      </c>
      <c r="O35" s="185"/>
      <c r="P35" s="184" t="str">
        <f t="array" ref="P35">IFERROR(IF(LEN(P$10)&gt;0, INDEX(Calculations!$B$4:$B$4005,SMALL(IF((Calculations!$U$4:$U$4005=P$10)*(Calculations!$V$4:$V$4005&gt;0),ROW(Calculations!$U$4:$U$4005)-ROW(INDEX(Calculations!$U$4:$U$4005,1,1))+1),ROUNDUP((ROW($A35)-ROW(startCell))/3,0)),1),""),"")</f>
        <v/>
      </c>
      <c r="Q35" s="185"/>
      <c r="R35" s="184" t="str">
        <f t="array" ref="R35">IFERROR(IF(LEN(R$10)&gt;0, INDEX(Calculations!$B$4:$B$4005,SMALL(IF((Calculations!$U$4:$U$4005=R$10)*(Calculations!$V$4:$V$4005&gt;0),ROW(Calculations!$U$4:$U$4005)-ROW(INDEX(Calculations!$U$4:$U$4005,1,1))+1),ROUNDUP((ROW($A35)-ROW(startCell))/3,0)),1),""),"")</f>
        <v/>
      </c>
      <c r="S35" s="185"/>
      <c r="T35" s="184" t="str">
        <f t="array" ref="T35">IFERROR(IF(LEN(T$10)&gt;0, INDEX(Calculations!$B$4:$B$4005,SMALL(IF((Calculations!$U$4:$U$4005=T$10)*(Calculations!$V$4:$V$4005&gt;0),ROW(Calculations!$U$4:$U$4005)-ROW(INDEX(Calculations!$U$4:$U$4005,1,1))+1),ROUNDUP((ROW($A35)-ROW(startCell))/3,0)),1),""),"")</f>
        <v/>
      </c>
      <c r="U35" s="185"/>
      <c r="V35" s="184" t="str">
        <f t="array" ref="V35">IFERROR(IF(LEN(V$10)&gt;0, INDEX(Calculations!$B$4:$B$4005,SMALL(IF((Calculations!$U$4:$U$4005=V$10)*(Calculations!$V$4:$V$4005&gt;0),ROW(Calculations!$U$4:$U$4005)-ROW(INDEX(Calculations!$U$4:$U$4005,1,1))+1),ROUNDUP((ROW($A35)-ROW(startCell))/3,0)),1),""),"")</f>
        <v/>
      </c>
      <c r="W35" s="252"/>
      <c r="X35" s="95"/>
      <c r="Y35" s="95"/>
    </row>
    <row r="36" spans="1:25" ht="20.100000000000001" customHeight="1" x14ac:dyDescent="0.25">
      <c r="A36" s="33"/>
      <c r="B36" s="251"/>
      <c r="C36" s="193"/>
      <c r="D36" s="186" t="str">
        <f t="array" ref="D36">IFERROR(
IF(LEN(D$10)&gt;0,
INDEX(Calculations!$D$4:$D$4005,SMALL(IF((Calculations!$U$4:$U$4005=D$10)*(Calculations!$V$4:$V$4005&gt;0),ROW(Calculations!$U$4:$U$4005)-ROW(INDEX(Calculations!$U$4:$U$4005,1,1))+1),ROUNDUP((ROW($A36)-ROW(startCell))/3,0)),1),""),"")</f>
        <v/>
      </c>
      <c r="E36" s="187"/>
      <c r="F36" s="186" t="str">
        <f t="array" ref="F36">IFERROR(
IF(LEN(F$10)&gt;0,
INDEX(Calculations!$D$4:$D$4005,SMALL(IF((Calculations!$U$4:$U$4005=F$10)*(Calculations!$V$4:$V$4005&gt;0),ROW(Calculations!$U$4:$U$4005)-ROW(INDEX(Calculations!$U$4:$U$4005,1,1))+1),ROUNDUP((ROW($A36)-ROW(startCell))/3,0)),1),""),"")</f>
        <v/>
      </c>
      <c r="G36" s="187"/>
      <c r="H36" s="186" t="str">
        <f t="array" ref="H36">IFERROR(
IF(LEN(H$10)&gt;0,
INDEX(Calculations!$D$4:$D$4005,SMALL(IF((Calculations!$U$4:$U$4005=H$10)*(Calculations!$V$4:$V$4005&gt;0),ROW(Calculations!$U$4:$U$4005)-ROW(INDEX(Calculations!$U$4:$U$4005,1,1))+1),ROUNDUP((ROW($A36)-ROW(startCell))/3,0)),1),""),"")</f>
        <v/>
      </c>
      <c r="I36" s="187"/>
      <c r="J36" s="186" t="str">
        <f t="array" ref="J36">IFERROR(
IF(LEN(J$10)&gt;0,
INDEX(Calculations!$D$4:$D$4005,SMALL(IF((Calculations!$U$4:$U$4005=J$10)*(Calculations!$V$4:$V$4005&gt;0),ROW(Calculations!$U$4:$U$4005)-ROW(INDEX(Calculations!$U$4:$U$4005,1,1))+1),ROUNDUP((ROW($A36)-ROW(startCell))/3,0)),1),""),"")</f>
        <v/>
      </c>
      <c r="K36" s="187"/>
      <c r="L36" s="186" t="str">
        <f t="array" ref="L36">IFERROR(
IF(LEN(L$10)&gt;0,
INDEX(Calculations!$D$4:$D$4005,SMALL(IF((Calculations!$U$4:$U$4005=L$10)*(Calculations!$V$4:$V$4005&gt;0),ROW(Calculations!$U$4:$U$4005)-ROW(INDEX(Calculations!$U$4:$U$4005,1,1))+1),ROUNDUP((ROW($A36)-ROW(startCell))/3,0)),1),""),"")</f>
        <v/>
      </c>
      <c r="M36" s="187"/>
      <c r="N36" s="186" t="str">
        <f t="array" ref="N36">IFERROR(
IF(LEN(N$10)&gt;0,
INDEX(Calculations!$D$4:$D$4005,SMALL(IF((Calculations!$U$4:$U$4005=N$10)*(Calculations!$V$4:$V$4005&gt;0),ROW(Calculations!$U$4:$U$4005)-ROW(INDEX(Calculations!$U$4:$U$4005,1,1))+1),ROUNDUP((ROW($A36)-ROW(startCell))/3,0)),1),""),"")</f>
        <v/>
      </c>
      <c r="O36" s="187"/>
      <c r="P36" s="186" t="str">
        <f t="array" ref="P36">IFERROR(
IF(LEN(P$10)&gt;0,
INDEX(Calculations!$D$4:$D$4005,SMALL(IF((Calculations!$U$4:$U$4005=P$10)*(Calculations!$V$4:$V$4005&gt;0),ROW(Calculations!$U$4:$U$4005)-ROW(INDEX(Calculations!$U$4:$U$4005,1,1))+1),ROUNDUP((ROW($A36)-ROW(startCell))/3,0)),1),""),"")</f>
        <v/>
      </c>
      <c r="Q36" s="187"/>
      <c r="R36" s="186" t="str">
        <f t="array" ref="R36">IFERROR(
IF(LEN(R$10)&gt;0,
INDEX(Calculations!$D$4:$D$4005,SMALL(IF((Calculations!$U$4:$U$4005=R$10)*(Calculations!$V$4:$V$4005&gt;0),ROW(Calculations!$U$4:$U$4005)-ROW(INDEX(Calculations!$U$4:$U$4005,1,1))+1),ROUNDUP((ROW($A36)-ROW(startCell))/3,0)),1),""),"")</f>
        <v/>
      </c>
      <c r="S36" s="187"/>
      <c r="T36" s="186" t="str">
        <f t="array" ref="T36">IFERROR(
IF(LEN(T$10)&gt;0,
INDEX(Calculations!$D$4:$D$4005,SMALL(IF((Calculations!$U$4:$U$4005=T$10)*(Calculations!$V$4:$V$4005&gt;0),ROW(Calculations!$U$4:$U$4005)-ROW(INDEX(Calculations!$U$4:$U$4005,1,1))+1),ROUNDUP((ROW($A36)-ROW(startCell))/3,0)),1),""),"")</f>
        <v/>
      </c>
      <c r="U36" s="187"/>
      <c r="V36" s="186" t="str">
        <f t="array" ref="V36">IFERROR(
IF(LEN(V$10)&gt;0,
INDEX(Calculations!$D$4:$D$4005,SMALL(IF((Calculations!$U$4:$U$4005=V$10)*(Calculations!$V$4:$V$4005&gt;0),ROW(Calculations!$U$4:$U$4005)-ROW(INDEX(Calculations!$U$4:$U$4005,1,1))+1),ROUNDUP((ROW($A36)-ROW(startCell))/3,0)),1),""),"")</f>
        <v/>
      </c>
      <c r="W36" s="252"/>
      <c r="X36" s="95"/>
      <c r="Y36" s="95"/>
    </row>
    <row r="37" spans="1:25" ht="20.100000000000001" customHeight="1" thickBot="1" x14ac:dyDescent="0.3">
      <c r="A37" s="33"/>
      <c r="B37" s="251"/>
      <c r="C37" s="192"/>
      <c r="D37" s="191" t="str">
        <f t="array" ref="D37">IFERROR(
IF(LEN(D$10)&gt;0,
INDEX(Calculations!$G$4:$G$4005,SMALL(IF((Calculations!$U$4:$U$4005=D$10)*(Calculations!$V$4:$V$4005&gt;0),ROW(Calculations!$U$4:$U$4005)-ROW(INDEX(Calculations!$U$4:$U$4005,1,1))+1),ROUNDUP((ROW($A37)-ROW(startCell))/3,0)),1),""),"")</f>
        <v/>
      </c>
      <c r="E37" s="187"/>
      <c r="F37" s="186" t="str">
        <f t="array" ref="F37">IFERROR(
IF(LEN(F$10)&gt;0,
INDEX(Calculations!$G$4:$G$4005,SMALL(IF((Calculations!$U$4:$U$4005=F$10)*(Calculations!$V$4:$V$4005&gt;0),ROW(Calculations!$U$4:$U$4005)-ROW(INDEX(Calculations!$U$4:$U$4005,1,1))+1),ROUNDUP((ROW($A37)-ROW(startCell))/3,0)),1),""),"")</f>
        <v/>
      </c>
      <c r="G37" s="187"/>
      <c r="H37" s="186" t="str">
        <f t="array" ref="H37">IFERROR(
IF(LEN(H$10)&gt;0,
INDEX(Calculations!$G$4:$G$4005,SMALL(IF((Calculations!$U$4:$U$4005=H$10)*(Calculations!$V$4:$V$4005&gt;0),ROW(Calculations!$U$4:$U$4005)-ROW(INDEX(Calculations!$U$4:$U$4005,1,1))+1),ROUNDUP((ROW($A37)-ROW(startCell))/3,0)),1),""),"")</f>
        <v/>
      </c>
      <c r="I37" s="187"/>
      <c r="J37" s="186" t="str">
        <f t="array" ref="J37">IFERROR(
IF(LEN(J$10)&gt;0,
INDEX(Calculations!$G$4:$G$4005,SMALL(IF((Calculations!$U$4:$U$4005=J$10)*(Calculations!$V$4:$V$4005&gt;0),ROW(Calculations!$U$4:$U$4005)-ROW(INDEX(Calculations!$U$4:$U$4005,1,1))+1),ROUNDUP((ROW($A37)-ROW(startCell))/3,0)),1),""),"")</f>
        <v/>
      </c>
      <c r="K37" s="187"/>
      <c r="L37" s="186" t="str">
        <f t="array" ref="L37">IFERROR(
IF(LEN(L$10)&gt;0,
INDEX(Calculations!$G$4:$G$4005,SMALL(IF((Calculations!$U$4:$U$4005=L$10)*(Calculations!$V$4:$V$4005&gt;0),ROW(Calculations!$U$4:$U$4005)-ROW(INDEX(Calculations!$U$4:$U$4005,1,1))+1),ROUNDUP((ROW($A37)-ROW(startCell))/3,0)),1),""),"")</f>
        <v/>
      </c>
      <c r="M37" s="187"/>
      <c r="N37" s="186" t="str">
        <f t="array" ref="N37">IFERROR(
IF(LEN(N$10)&gt;0,
INDEX(Calculations!$G$4:$G$4005,SMALL(IF((Calculations!$U$4:$U$4005=N$10)*(Calculations!$V$4:$V$4005&gt;0),ROW(Calculations!$U$4:$U$4005)-ROW(INDEX(Calculations!$U$4:$U$4005,1,1))+1),ROUNDUP((ROW($A37)-ROW(startCell))/3,0)),1),""),"")</f>
        <v/>
      </c>
      <c r="O37" s="187"/>
      <c r="P37" s="186" t="str">
        <f t="array" ref="P37">IFERROR(
IF(LEN(P$10)&gt;0,
INDEX(Calculations!$G$4:$G$4005,SMALL(IF((Calculations!$U$4:$U$4005=P$10)*(Calculations!$V$4:$V$4005&gt;0),ROW(Calculations!$U$4:$U$4005)-ROW(INDEX(Calculations!$U$4:$U$4005,1,1))+1),ROUNDUP((ROW($A37)-ROW(startCell))/3,0)),1),""),"")</f>
        <v/>
      </c>
      <c r="Q37" s="187"/>
      <c r="R37" s="186" t="str">
        <f t="array" ref="R37">IFERROR(
IF(LEN(R$10)&gt;0,
INDEX(Calculations!$G$4:$G$4005,SMALL(IF((Calculations!$U$4:$U$4005=R$10)*(Calculations!$V$4:$V$4005&gt;0),ROW(Calculations!$U$4:$U$4005)-ROW(INDEX(Calculations!$U$4:$U$4005,1,1))+1),ROUNDUP((ROW($A37)-ROW(startCell))/3,0)),1),""),"")</f>
        <v/>
      </c>
      <c r="S37" s="187"/>
      <c r="T37" s="186" t="str">
        <f t="array" ref="T37">IFERROR(
IF(LEN(T$10)&gt;0,
INDEX(Calculations!$G$4:$G$4005,SMALL(IF((Calculations!$U$4:$U$4005=T$10)*(Calculations!$V$4:$V$4005&gt;0),ROW(Calculations!$U$4:$U$4005)-ROW(INDEX(Calculations!$U$4:$U$4005,1,1))+1),ROUNDUP((ROW($A37)-ROW(startCell))/3,0)),1),""),"")</f>
        <v/>
      </c>
      <c r="U37" s="187"/>
      <c r="V37" s="186" t="str">
        <f t="array" ref="V37">IFERROR(
IF(LEN(V$10)&gt;0,
INDEX(Calculations!$G$4:$G$4005,SMALL(IF((Calculations!$U$4:$U$4005=V$10)*(Calculations!$V$4:$V$4005&gt;0),ROW(Calculations!$U$4:$U$4005)-ROW(INDEX(Calculations!$U$4:$U$4005,1,1))+1),ROUNDUP((ROW($A37)-ROW(startCell))/3,0)),1),""),"")</f>
        <v/>
      </c>
      <c r="W37" s="252"/>
      <c r="X37" s="95"/>
      <c r="Y37" s="95"/>
    </row>
    <row r="38" spans="1:25" ht="20.100000000000001" customHeight="1" thickTop="1" x14ac:dyDescent="0.25">
      <c r="A38" s="33"/>
      <c r="B38" s="251"/>
      <c r="C38" s="193"/>
      <c r="D38" s="186" t="str">
        <f t="array" ref="D38">IFERROR(IF(LEN(D$10)&gt;0, INDEX(Calculations!$B$4:$B$4005,SMALL(IF((Calculations!$U$4:$U$4005=D$10)*(Calculations!$V$4:$V$4005&gt;0),ROW(Calculations!$U$4:$U$4005)-ROW(INDEX(Calculations!$U$4:$U$4005,1,1))+1),ROUNDUP((ROW($A38)-ROW(startCell))/3,0)),1),""),"")</f>
        <v/>
      </c>
      <c r="E38" s="185"/>
      <c r="F38" s="184" t="str">
        <f t="array" ref="F38">IFERROR(IF(LEN(F$10)&gt;0, INDEX(Calculations!$B$4:$B$4005,SMALL(IF((Calculations!$U$4:$U$4005=F$10)*(Calculations!$V$4:$V$4005&gt;0),ROW(Calculations!$U$4:$U$4005)-ROW(INDEX(Calculations!$U$4:$U$4005,1,1))+1),ROUNDUP((ROW($A38)-ROW(startCell))/3,0)),1),""),"")</f>
        <v/>
      </c>
      <c r="G38" s="185"/>
      <c r="H38" s="184" t="str">
        <f t="array" ref="H38">IFERROR(IF(LEN(H$10)&gt;0, INDEX(Calculations!$B$4:$B$4005,SMALL(IF((Calculations!$U$4:$U$4005=H$10)*(Calculations!$V$4:$V$4005&gt;0),ROW(Calculations!$U$4:$U$4005)-ROW(INDEX(Calculations!$U$4:$U$4005,1,1))+1),ROUNDUP((ROW($A38)-ROW(startCell))/3,0)),1),""),"")</f>
        <v/>
      </c>
      <c r="I38" s="185"/>
      <c r="J38" s="184" t="str">
        <f t="array" ref="J38">IFERROR(IF(LEN(J$10)&gt;0, INDEX(Calculations!$B$4:$B$4005,SMALL(IF((Calculations!$U$4:$U$4005=J$10)*(Calculations!$V$4:$V$4005&gt;0),ROW(Calculations!$U$4:$U$4005)-ROW(INDEX(Calculations!$U$4:$U$4005,1,1))+1),ROUNDUP((ROW($A38)-ROW(startCell))/3,0)),1),""),"")</f>
        <v/>
      </c>
      <c r="K38" s="185"/>
      <c r="L38" s="184" t="str">
        <f t="array" ref="L38">IFERROR(IF(LEN(L$10)&gt;0, INDEX(Calculations!$B$4:$B$4005,SMALL(IF((Calculations!$U$4:$U$4005=L$10)*(Calculations!$V$4:$V$4005&gt;0),ROW(Calculations!$U$4:$U$4005)-ROW(INDEX(Calculations!$U$4:$U$4005,1,1))+1),ROUNDUP((ROW($A38)-ROW(startCell))/3,0)),1),""),"")</f>
        <v/>
      </c>
      <c r="M38" s="185"/>
      <c r="N38" s="184" t="str">
        <f t="array" ref="N38">IFERROR(IF(LEN(N$10)&gt;0, INDEX(Calculations!$B$4:$B$4005,SMALL(IF((Calculations!$U$4:$U$4005=N$10)*(Calculations!$V$4:$V$4005&gt;0),ROW(Calculations!$U$4:$U$4005)-ROW(INDEX(Calculations!$U$4:$U$4005,1,1))+1),ROUNDUP((ROW($A38)-ROW(startCell))/3,0)),1),""),"")</f>
        <v/>
      </c>
      <c r="O38" s="185"/>
      <c r="P38" s="184" t="str">
        <f t="array" ref="P38">IFERROR(IF(LEN(P$10)&gt;0, INDEX(Calculations!$B$4:$B$4005,SMALL(IF((Calculations!$U$4:$U$4005=P$10)*(Calculations!$V$4:$V$4005&gt;0),ROW(Calculations!$U$4:$U$4005)-ROW(INDEX(Calculations!$U$4:$U$4005,1,1))+1),ROUNDUP((ROW($A38)-ROW(startCell))/3,0)),1),""),"")</f>
        <v/>
      </c>
      <c r="Q38" s="185"/>
      <c r="R38" s="184" t="str">
        <f t="array" ref="R38">IFERROR(IF(LEN(R$10)&gt;0, INDEX(Calculations!$B$4:$B$4005,SMALL(IF((Calculations!$U$4:$U$4005=R$10)*(Calculations!$V$4:$V$4005&gt;0),ROW(Calculations!$U$4:$U$4005)-ROW(INDEX(Calculations!$U$4:$U$4005,1,1))+1),ROUNDUP((ROW($A38)-ROW(startCell))/3,0)),1),""),"")</f>
        <v/>
      </c>
      <c r="S38" s="185"/>
      <c r="T38" s="184" t="str">
        <f t="array" ref="T38">IFERROR(IF(LEN(T$10)&gt;0, INDEX(Calculations!$B$4:$B$4005,SMALL(IF((Calculations!$U$4:$U$4005=T$10)*(Calculations!$V$4:$V$4005&gt;0),ROW(Calculations!$U$4:$U$4005)-ROW(INDEX(Calculations!$U$4:$U$4005,1,1))+1),ROUNDUP((ROW($A38)-ROW(startCell))/3,0)),1),""),"")</f>
        <v/>
      </c>
      <c r="U38" s="185"/>
      <c r="V38" s="184" t="str">
        <f t="array" ref="V38">IFERROR(IF(LEN(V$10)&gt;0, INDEX(Calculations!$B$4:$B$4005,SMALL(IF((Calculations!$U$4:$U$4005=V$10)*(Calculations!$V$4:$V$4005&gt;0),ROW(Calculations!$U$4:$U$4005)-ROW(INDEX(Calculations!$U$4:$U$4005,1,1))+1),ROUNDUP((ROW($A38)-ROW(startCell))/3,0)),1),""),"")</f>
        <v/>
      </c>
      <c r="W38" s="252"/>
      <c r="X38" s="95"/>
      <c r="Y38" s="95"/>
    </row>
    <row r="39" spans="1:25" ht="20.100000000000001" customHeight="1" x14ac:dyDescent="0.25">
      <c r="A39" s="33"/>
      <c r="B39" s="251"/>
      <c r="C39" s="193"/>
      <c r="D39" s="186" t="str">
        <f t="array" ref="D39">IFERROR(
IF(LEN(D$10)&gt;0,
INDEX(Calculations!$D$4:$D$4005,SMALL(IF((Calculations!$U$4:$U$4005=D$10)*(Calculations!$V$4:$V$4005&gt;0),ROW(Calculations!$U$4:$U$4005)-ROW(INDEX(Calculations!$U$4:$U$4005,1,1))+1),ROUNDUP((ROW($A39)-ROW(startCell))/3,0)),1),""),"")</f>
        <v/>
      </c>
      <c r="E39" s="187"/>
      <c r="F39" s="186" t="str">
        <f t="array" ref="F39">IFERROR(
IF(LEN(F$10)&gt;0,
INDEX(Calculations!$D$4:$D$4005,SMALL(IF((Calculations!$U$4:$U$4005=F$10)*(Calculations!$V$4:$V$4005&gt;0),ROW(Calculations!$U$4:$U$4005)-ROW(INDEX(Calculations!$U$4:$U$4005,1,1))+1),ROUNDUP((ROW($A39)-ROW(startCell))/3,0)),1),""),"")</f>
        <v/>
      </c>
      <c r="G39" s="187"/>
      <c r="H39" s="186" t="str">
        <f t="array" ref="H39">IFERROR(
IF(LEN(H$10)&gt;0,
INDEX(Calculations!$D$4:$D$4005,SMALL(IF((Calculations!$U$4:$U$4005=H$10)*(Calculations!$V$4:$V$4005&gt;0),ROW(Calculations!$U$4:$U$4005)-ROW(INDEX(Calculations!$U$4:$U$4005,1,1))+1),ROUNDUP((ROW($A39)-ROW(startCell))/3,0)),1),""),"")</f>
        <v/>
      </c>
      <c r="I39" s="187"/>
      <c r="J39" s="186" t="str">
        <f t="array" ref="J39">IFERROR(
IF(LEN(J$10)&gt;0,
INDEX(Calculations!$D$4:$D$4005,SMALL(IF((Calculations!$U$4:$U$4005=J$10)*(Calculations!$V$4:$V$4005&gt;0),ROW(Calculations!$U$4:$U$4005)-ROW(INDEX(Calculations!$U$4:$U$4005,1,1))+1),ROUNDUP((ROW($A39)-ROW(startCell))/3,0)),1),""),"")</f>
        <v/>
      </c>
      <c r="K39" s="187"/>
      <c r="L39" s="186" t="str">
        <f t="array" ref="L39">IFERROR(
IF(LEN(L$10)&gt;0,
INDEX(Calculations!$D$4:$D$4005,SMALL(IF((Calculations!$U$4:$U$4005=L$10)*(Calculations!$V$4:$V$4005&gt;0),ROW(Calculations!$U$4:$U$4005)-ROW(INDEX(Calculations!$U$4:$U$4005,1,1))+1),ROUNDUP((ROW($A39)-ROW(startCell))/3,0)),1),""),"")</f>
        <v/>
      </c>
      <c r="M39" s="187"/>
      <c r="N39" s="186" t="str">
        <f t="array" ref="N39">IFERROR(
IF(LEN(N$10)&gt;0,
INDEX(Calculations!$D$4:$D$4005,SMALL(IF((Calculations!$U$4:$U$4005=N$10)*(Calculations!$V$4:$V$4005&gt;0),ROW(Calculations!$U$4:$U$4005)-ROW(INDEX(Calculations!$U$4:$U$4005,1,1))+1),ROUNDUP((ROW($A39)-ROW(startCell))/3,0)),1),""),"")</f>
        <v/>
      </c>
      <c r="O39" s="187"/>
      <c r="P39" s="186" t="str">
        <f t="array" ref="P39">IFERROR(
IF(LEN(P$10)&gt;0,
INDEX(Calculations!$D$4:$D$4005,SMALL(IF((Calculations!$U$4:$U$4005=P$10)*(Calculations!$V$4:$V$4005&gt;0),ROW(Calculations!$U$4:$U$4005)-ROW(INDEX(Calculations!$U$4:$U$4005,1,1))+1),ROUNDUP((ROW($A39)-ROW(startCell))/3,0)),1),""),"")</f>
        <v/>
      </c>
      <c r="Q39" s="187"/>
      <c r="R39" s="186" t="str">
        <f t="array" ref="R39">IFERROR(
IF(LEN(R$10)&gt;0,
INDEX(Calculations!$D$4:$D$4005,SMALL(IF((Calculations!$U$4:$U$4005=R$10)*(Calculations!$V$4:$V$4005&gt;0),ROW(Calculations!$U$4:$U$4005)-ROW(INDEX(Calculations!$U$4:$U$4005,1,1))+1),ROUNDUP((ROW($A39)-ROW(startCell))/3,0)),1),""),"")</f>
        <v/>
      </c>
      <c r="S39" s="187"/>
      <c r="T39" s="186" t="str">
        <f t="array" ref="T39">IFERROR(
IF(LEN(T$10)&gt;0,
INDEX(Calculations!$D$4:$D$4005,SMALL(IF((Calculations!$U$4:$U$4005=T$10)*(Calculations!$V$4:$V$4005&gt;0),ROW(Calculations!$U$4:$U$4005)-ROW(INDEX(Calculations!$U$4:$U$4005,1,1))+1),ROUNDUP((ROW($A39)-ROW(startCell))/3,0)),1),""),"")</f>
        <v/>
      </c>
      <c r="U39" s="187"/>
      <c r="V39" s="186" t="str">
        <f t="array" ref="V39">IFERROR(
IF(LEN(V$10)&gt;0,
INDEX(Calculations!$D$4:$D$4005,SMALL(IF((Calculations!$U$4:$U$4005=V$10)*(Calculations!$V$4:$V$4005&gt;0),ROW(Calculations!$U$4:$U$4005)-ROW(INDEX(Calculations!$U$4:$U$4005,1,1))+1),ROUNDUP((ROW($A39)-ROW(startCell))/3,0)),1),""),"")</f>
        <v/>
      </c>
      <c r="W39" s="252"/>
      <c r="X39" s="95"/>
      <c r="Y39" s="95"/>
    </row>
    <row r="40" spans="1:25" ht="20.100000000000001" customHeight="1" thickBot="1" x14ac:dyDescent="0.3">
      <c r="A40" s="33"/>
      <c r="B40" s="251"/>
      <c r="C40" s="193"/>
      <c r="D40" s="186" t="str">
        <f t="array" ref="D40">IFERROR(
IF(LEN(D$10)&gt;0,
INDEX(Calculations!$G$4:$G$4005,SMALL(IF((Calculations!$U$4:$U$4005=D$10)*(Calculations!$V$4:$V$4005&gt;0),ROW(Calculations!$U$4:$U$4005)-ROW(INDEX(Calculations!$U$4:$U$4005,1,1))+1),ROUNDUP((ROW($A40)-ROW(startCell))/3,0)),1),""),"")</f>
        <v/>
      </c>
      <c r="E40" s="187"/>
      <c r="F40" s="186" t="str">
        <f t="array" ref="F40">IFERROR(
IF(LEN(F$10)&gt;0,
INDEX(Calculations!$G$4:$G$4005,SMALL(IF((Calculations!$U$4:$U$4005=F$10)*(Calculations!$V$4:$V$4005&gt;0),ROW(Calculations!$U$4:$U$4005)-ROW(INDEX(Calculations!$U$4:$U$4005,1,1))+1),ROUNDUP((ROW($A40)-ROW(startCell))/3,0)),1),""),"")</f>
        <v/>
      </c>
      <c r="G40" s="187"/>
      <c r="H40" s="186" t="str">
        <f t="array" ref="H40">IFERROR(
IF(LEN(H$10)&gt;0,
INDEX(Calculations!$G$4:$G$4005,SMALL(IF((Calculations!$U$4:$U$4005=H$10)*(Calculations!$V$4:$V$4005&gt;0),ROW(Calculations!$U$4:$U$4005)-ROW(INDEX(Calculations!$U$4:$U$4005,1,1))+1),ROUNDUP((ROW($A40)-ROW(startCell))/3,0)),1),""),"")</f>
        <v/>
      </c>
      <c r="I40" s="187"/>
      <c r="J40" s="186" t="str">
        <f t="array" ref="J40">IFERROR(
IF(LEN(J$10)&gt;0,
INDEX(Calculations!$G$4:$G$4005,SMALL(IF((Calculations!$U$4:$U$4005=J$10)*(Calculations!$V$4:$V$4005&gt;0),ROW(Calculations!$U$4:$U$4005)-ROW(INDEX(Calculations!$U$4:$U$4005,1,1))+1),ROUNDUP((ROW($A40)-ROW(startCell))/3,0)),1),""),"")</f>
        <v/>
      </c>
      <c r="K40" s="187"/>
      <c r="L40" s="186" t="str">
        <f t="array" ref="L40">IFERROR(
IF(LEN(L$10)&gt;0,
INDEX(Calculations!$G$4:$G$4005,SMALL(IF((Calculations!$U$4:$U$4005=L$10)*(Calculations!$V$4:$V$4005&gt;0),ROW(Calculations!$U$4:$U$4005)-ROW(INDEX(Calculations!$U$4:$U$4005,1,1))+1),ROUNDUP((ROW($A40)-ROW(startCell))/3,0)),1),""),"")</f>
        <v/>
      </c>
      <c r="M40" s="187"/>
      <c r="N40" s="186" t="str">
        <f t="array" ref="N40">IFERROR(
IF(LEN(N$10)&gt;0,
INDEX(Calculations!$G$4:$G$4005,SMALL(IF((Calculations!$U$4:$U$4005=N$10)*(Calculations!$V$4:$V$4005&gt;0),ROW(Calculations!$U$4:$U$4005)-ROW(INDEX(Calculations!$U$4:$U$4005,1,1))+1),ROUNDUP((ROW($A40)-ROW(startCell))/3,0)),1),""),"")</f>
        <v/>
      </c>
      <c r="O40" s="187"/>
      <c r="P40" s="186" t="str">
        <f t="array" ref="P40">IFERROR(
IF(LEN(P$10)&gt;0,
INDEX(Calculations!$G$4:$G$4005,SMALL(IF((Calculations!$U$4:$U$4005=P$10)*(Calculations!$V$4:$V$4005&gt;0),ROW(Calculations!$U$4:$U$4005)-ROW(INDEX(Calculations!$U$4:$U$4005,1,1))+1),ROUNDUP((ROW($A40)-ROW(startCell))/3,0)),1),""),"")</f>
        <v/>
      </c>
      <c r="Q40" s="187"/>
      <c r="R40" s="186" t="str">
        <f t="array" ref="R40">IFERROR(
IF(LEN(R$10)&gt;0,
INDEX(Calculations!$G$4:$G$4005,SMALL(IF((Calculations!$U$4:$U$4005=R$10)*(Calculations!$V$4:$V$4005&gt;0),ROW(Calculations!$U$4:$U$4005)-ROW(INDEX(Calculations!$U$4:$U$4005,1,1))+1),ROUNDUP((ROW($A40)-ROW(startCell))/3,0)),1),""),"")</f>
        <v/>
      </c>
      <c r="S40" s="187"/>
      <c r="T40" s="186" t="str">
        <f t="array" ref="T40">IFERROR(
IF(LEN(T$10)&gt;0,
INDEX(Calculations!$G$4:$G$4005,SMALL(IF((Calculations!$U$4:$U$4005=T$10)*(Calculations!$V$4:$V$4005&gt;0),ROW(Calculations!$U$4:$U$4005)-ROW(INDEX(Calculations!$U$4:$U$4005,1,1))+1),ROUNDUP((ROW($A40)-ROW(startCell))/3,0)),1),""),"")</f>
        <v/>
      </c>
      <c r="U40" s="187"/>
      <c r="V40" s="186" t="str">
        <f t="array" ref="V40">IFERROR(
IF(LEN(V$10)&gt;0,
INDEX(Calculations!$G$4:$G$4005,SMALL(IF((Calculations!$U$4:$U$4005=V$10)*(Calculations!$V$4:$V$4005&gt;0),ROW(Calculations!$U$4:$U$4005)-ROW(INDEX(Calculations!$U$4:$U$4005,1,1))+1),ROUNDUP((ROW($A40)-ROW(startCell))/3,0)),1),""),"")</f>
        <v/>
      </c>
      <c r="W40" s="252"/>
      <c r="X40" s="95"/>
      <c r="Y40" s="95"/>
    </row>
    <row r="41" spans="1:25" ht="20.100000000000001" customHeight="1" thickTop="1" x14ac:dyDescent="0.25">
      <c r="A41" s="33"/>
      <c r="B41" s="251"/>
      <c r="C41" s="194"/>
      <c r="D41" s="184" t="str">
        <f t="array" ref="D41">IFERROR(IF(LEN(D$10)&gt;0, INDEX(Calculations!$B$4:$B$4005,SMALL(IF((Calculations!$U$4:$U$4005=D$10)*(Calculations!$V$4:$V$4005&gt;0),ROW(Calculations!$U$4:$U$4005)-ROW(INDEX(Calculations!$U$4:$U$4005,1,1))+1),ROUNDUP((ROW($A41)-ROW(startCell))/3,0)),1),""),"")</f>
        <v/>
      </c>
      <c r="E41" s="185"/>
      <c r="F41" s="184" t="str">
        <f t="array" ref="F41">IFERROR(IF(LEN(F$10)&gt;0, INDEX(Calculations!$B$4:$B$4005,SMALL(IF((Calculations!$U$4:$U$4005=F$10)*(Calculations!$V$4:$V$4005&gt;0),ROW(Calculations!$U$4:$U$4005)-ROW(INDEX(Calculations!$U$4:$U$4005,1,1))+1),ROUNDUP((ROW($A41)-ROW(startCell))/3,0)),1),""),"")</f>
        <v/>
      </c>
      <c r="G41" s="185"/>
      <c r="H41" s="184" t="str">
        <f t="array" ref="H41">IFERROR(IF(LEN(H$10)&gt;0, INDEX(Calculations!$B$4:$B$4005,SMALL(IF((Calculations!$U$4:$U$4005=H$10)*(Calculations!$V$4:$V$4005&gt;0),ROW(Calculations!$U$4:$U$4005)-ROW(INDEX(Calculations!$U$4:$U$4005,1,1))+1),ROUNDUP((ROW($A41)-ROW(startCell))/3,0)),1),""),"")</f>
        <v/>
      </c>
      <c r="I41" s="185"/>
      <c r="J41" s="184" t="str">
        <f t="array" ref="J41">IFERROR(IF(LEN(J$10)&gt;0, INDEX(Calculations!$B$4:$B$4005,SMALL(IF((Calculations!$U$4:$U$4005=J$10)*(Calculations!$V$4:$V$4005&gt;0),ROW(Calculations!$U$4:$U$4005)-ROW(INDEX(Calculations!$U$4:$U$4005,1,1))+1),ROUNDUP((ROW($A41)-ROW(startCell))/3,0)),1),""),"")</f>
        <v/>
      </c>
      <c r="K41" s="185"/>
      <c r="L41" s="184" t="str">
        <f t="array" ref="L41">IFERROR(IF(LEN(L$10)&gt;0, INDEX(Calculations!$B$4:$B$4005,SMALL(IF((Calculations!$U$4:$U$4005=L$10)*(Calculations!$V$4:$V$4005&gt;0),ROW(Calculations!$U$4:$U$4005)-ROW(INDEX(Calculations!$U$4:$U$4005,1,1))+1),ROUNDUP((ROW($A41)-ROW(startCell))/3,0)),1),""),"")</f>
        <v/>
      </c>
      <c r="M41" s="185"/>
      <c r="N41" s="184" t="str">
        <f t="array" ref="N41">IFERROR(IF(LEN(N$10)&gt;0, INDEX(Calculations!$B$4:$B$4005,SMALL(IF((Calculations!$U$4:$U$4005=N$10)*(Calculations!$V$4:$V$4005&gt;0),ROW(Calculations!$U$4:$U$4005)-ROW(INDEX(Calculations!$U$4:$U$4005,1,1))+1),ROUNDUP((ROW($A41)-ROW(startCell))/3,0)),1),""),"")</f>
        <v/>
      </c>
      <c r="O41" s="185"/>
      <c r="P41" s="184" t="str">
        <f t="array" ref="P41">IFERROR(IF(LEN(P$10)&gt;0, INDEX(Calculations!$B$4:$B$4005,SMALL(IF((Calculations!$U$4:$U$4005=P$10)*(Calculations!$V$4:$V$4005&gt;0),ROW(Calculations!$U$4:$U$4005)-ROW(INDEX(Calculations!$U$4:$U$4005,1,1))+1),ROUNDUP((ROW($A41)-ROW(startCell))/3,0)),1),""),"")</f>
        <v/>
      </c>
      <c r="Q41" s="185"/>
      <c r="R41" s="184" t="str">
        <f t="array" ref="R41">IFERROR(IF(LEN(R$10)&gt;0, INDEX(Calculations!$B$4:$B$4005,SMALL(IF((Calculations!$U$4:$U$4005=R$10)*(Calculations!$V$4:$V$4005&gt;0),ROW(Calculations!$U$4:$U$4005)-ROW(INDEX(Calculations!$U$4:$U$4005,1,1))+1),ROUNDUP((ROW($A41)-ROW(startCell))/3,0)),1),""),"")</f>
        <v/>
      </c>
      <c r="S41" s="185"/>
      <c r="T41" s="184" t="str">
        <f t="array" ref="T41">IFERROR(IF(LEN(T$10)&gt;0, INDEX(Calculations!$B$4:$B$4005,SMALL(IF((Calculations!$U$4:$U$4005=T$10)*(Calculations!$V$4:$V$4005&gt;0),ROW(Calculations!$U$4:$U$4005)-ROW(INDEX(Calculations!$U$4:$U$4005,1,1))+1),ROUNDUP((ROW($A41)-ROW(startCell))/3,0)),1),""),"")</f>
        <v/>
      </c>
      <c r="U41" s="185"/>
      <c r="V41" s="184" t="str">
        <f t="array" ref="V41">IFERROR(IF(LEN(V$10)&gt;0, INDEX(Calculations!$B$4:$B$4005,SMALL(IF((Calculations!$U$4:$U$4005=V$10)*(Calculations!$V$4:$V$4005&gt;0),ROW(Calculations!$U$4:$U$4005)-ROW(INDEX(Calculations!$U$4:$U$4005,1,1))+1),ROUNDUP((ROW($A41)-ROW(startCell))/3,0)),1),""),"")</f>
        <v/>
      </c>
      <c r="W41" s="253"/>
      <c r="X41" s="33"/>
      <c r="Y41" s="33"/>
    </row>
    <row r="42" spans="1:25" ht="20.100000000000001" customHeight="1" x14ac:dyDescent="0.25">
      <c r="A42" s="33"/>
      <c r="B42" s="251"/>
      <c r="C42" s="193"/>
      <c r="D42" s="186" t="str">
        <f t="array" ref="D42">IFERROR(
IF(LEN(D$10)&gt;0,
INDEX(Calculations!$D$4:$D$4005,SMALL(IF((Calculations!$U$4:$U$4005=D$10)*(Calculations!$V$4:$V$4005&gt;0),ROW(Calculations!$U$4:$U$4005)-ROW(INDEX(Calculations!$U$4:$U$4005,1,1))+1),ROUNDUP((ROW($A42)-ROW(startCell))/3,0)),1),""),"")</f>
        <v/>
      </c>
      <c r="E42" s="187"/>
      <c r="F42" s="186" t="str">
        <f t="array" ref="F42">IFERROR(
IF(LEN(F$10)&gt;0,
INDEX(Calculations!$D$4:$D$4005,SMALL(IF((Calculations!$U$4:$U$4005=F$10)*(Calculations!$V$4:$V$4005&gt;0),ROW(Calculations!$U$4:$U$4005)-ROW(INDEX(Calculations!$U$4:$U$4005,1,1))+1),ROUNDUP((ROW($A42)-ROW(startCell))/3,0)),1),""),"")</f>
        <v/>
      </c>
      <c r="G42" s="187"/>
      <c r="H42" s="186" t="str">
        <f t="array" ref="H42">IFERROR(
IF(LEN(H$10)&gt;0,
INDEX(Calculations!$D$4:$D$4005,SMALL(IF((Calculations!$U$4:$U$4005=H$10)*(Calculations!$V$4:$V$4005&gt;0),ROW(Calculations!$U$4:$U$4005)-ROW(INDEX(Calculations!$U$4:$U$4005,1,1))+1),ROUNDUP((ROW($A42)-ROW(startCell))/3,0)),1),""),"")</f>
        <v/>
      </c>
      <c r="I42" s="187"/>
      <c r="J42" s="186" t="str">
        <f t="array" ref="J42">IFERROR(
IF(LEN(J$10)&gt;0,
INDEX(Calculations!$D$4:$D$4005,SMALL(IF((Calculations!$U$4:$U$4005=J$10)*(Calculations!$V$4:$V$4005&gt;0),ROW(Calculations!$U$4:$U$4005)-ROW(INDEX(Calculations!$U$4:$U$4005,1,1))+1),ROUNDUP((ROW($A42)-ROW(startCell))/3,0)),1),""),"")</f>
        <v/>
      </c>
      <c r="K42" s="187"/>
      <c r="L42" s="186" t="str">
        <f t="array" ref="L42">IFERROR(
IF(LEN(L$10)&gt;0,
INDEX(Calculations!$D$4:$D$4005,SMALL(IF((Calculations!$U$4:$U$4005=L$10)*(Calculations!$V$4:$V$4005&gt;0),ROW(Calculations!$U$4:$U$4005)-ROW(INDEX(Calculations!$U$4:$U$4005,1,1))+1),ROUNDUP((ROW($A42)-ROW(startCell))/3,0)),1),""),"")</f>
        <v/>
      </c>
      <c r="M42" s="187"/>
      <c r="N42" s="186" t="str">
        <f t="array" ref="N42">IFERROR(
IF(LEN(N$10)&gt;0,
INDEX(Calculations!$D$4:$D$4005,SMALL(IF((Calculations!$U$4:$U$4005=N$10)*(Calculations!$V$4:$V$4005&gt;0),ROW(Calculations!$U$4:$U$4005)-ROW(INDEX(Calculations!$U$4:$U$4005,1,1))+1),ROUNDUP((ROW($A42)-ROW(startCell))/3,0)),1),""),"")</f>
        <v/>
      </c>
      <c r="O42" s="187"/>
      <c r="P42" s="186" t="str">
        <f t="array" ref="P42">IFERROR(
IF(LEN(P$10)&gt;0,
INDEX(Calculations!$D$4:$D$4005,SMALL(IF((Calculations!$U$4:$U$4005=P$10)*(Calculations!$V$4:$V$4005&gt;0),ROW(Calculations!$U$4:$U$4005)-ROW(INDEX(Calculations!$U$4:$U$4005,1,1))+1),ROUNDUP((ROW($A42)-ROW(startCell))/3,0)),1),""),"")</f>
        <v/>
      </c>
      <c r="Q42" s="187"/>
      <c r="R42" s="186" t="str">
        <f t="array" ref="R42">IFERROR(
IF(LEN(R$10)&gt;0,
INDEX(Calculations!$D$4:$D$4005,SMALL(IF((Calculations!$U$4:$U$4005=R$10)*(Calculations!$V$4:$V$4005&gt;0),ROW(Calculations!$U$4:$U$4005)-ROW(INDEX(Calculations!$U$4:$U$4005,1,1))+1),ROUNDUP((ROW($A42)-ROW(startCell))/3,0)),1),""),"")</f>
        <v/>
      </c>
      <c r="S42" s="187"/>
      <c r="T42" s="186" t="str">
        <f t="array" ref="T42">IFERROR(
IF(LEN(T$10)&gt;0,
INDEX(Calculations!$D$4:$D$4005,SMALL(IF((Calculations!$U$4:$U$4005=T$10)*(Calculations!$V$4:$V$4005&gt;0),ROW(Calculations!$U$4:$U$4005)-ROW(INDEX(Calculations!$U$4:$U$4005,1,1))+1),ROUNDUP((ROW($A42)-ROW(startCell))/3,0)),1),""),"")</f>
        <v/>
      </c>
      <c r="U42" s="187"/>
      <c r="V42" s="186" t="str">
        <f t="array" ref="V42">IFERROR(
IF(LEN(V$10)&gt;0,
INDEX(Calculations!$D$4:$D$4005,SMALL(IF((Calculations!$U$4:$U$4005=V$10)*(Calculations!$V$4:$V$4005&gt;0),ROW(Calculations!$U$4:$U$4005)-ROW(INDEX(Calculations!$U$4:$U$4005,1,1))+1),ROUNDUP((ROW($A42)-ROW(startCell))/3,0)),1),""),"")</f>
        <v/>
      </c>
      <c r="W42" s="253"/>
      <c r="X42" s="33"/>
      <c r="Y42" s="33"/>
    </row>
    <row r="43" spans="1:25" ht="20.100000000000001" customHeight="1" thickBot="1" x14ac:dyDescent="0.3">
      <c r="A43" s="33"/>
      <c r="B43" s="254"/>
      <c r="C43" s="195"/>
      <c r="D43" s="191" t="str">
        <f t="array" ref="D43">IFERROR(
IF(LEN(D$10)&gt;0,
INDEX(Calculations!$G$4:$G$4005,SMALL(IF((Calculations!$U$4:$U$4005=D$10)*(Calculations!$V$4:$V$4005&gt;0),ROW(Calculations!$U$4:$U$4005)-ROW(INDEX(Calculations!$U$4:$U$4005,1,1))+1),ROUNDUP((ROW($A43)-ROW(startCell))/3,0)),1),""),"")</f>
        <v/>
      </c>
      <c r="E43" s="187"/>
      <c r="F43" s="186" t="str">
        <f t="array" ref="F43">IFERROR(
IF(LEN(F$10)&gt;0,
INDEX(Calculations!$G$4:$G$4005,SMALL(IF((Calculations!$U$4:$U$4005=F$10)*(Calculations!$V$4:$V$4005&gt;0),ROW(Calculations!$U$4:$U$4005)-ROW(INDEX(Calculations!$U$4:$U$4005,1,1))+1),ROUNDUP((ROW($A43)-ROW(startCell))/3,0)),1),""),"")</f>
        <v/>
      </c>
      <c r="G43" s="187"/>
      <c r="H43" s="186" t="str">
        <f t="array" ref="H43">IFERROR(
IF(LEN(H$10)&gt;0,
INDEX(Calculations!$G$4:$G$4005,SMALL(IF((Calculations!$U$4:$U$4005=H$10)*(Calculations!$V$4:$V$4005&gt;0),ROW(Calculations!$U$4:$U$4005)-ROW(INDEX(Calculations!$U$4:$U$4005,1,1))+1),ROUNDUP((ROW($A43)-ROW(startCell))/3,0)),1),""),"")</f>
        <v/>
      </c>
      <c r="I43" s="187"/>
      <c r="J43" s="186" t="str">
        <f t="array" ref="J43">IFERROR(
IF(LEN(J$10)&gt;0,
INDEX(Calculations!$G$4:$G$4005,SMALL(IF((Calculations!$U$4:$U$4005=J$10)*(Calculations!$V$4:$V$4005&gt;0),ROW(Calculations!$U$4:$U$4005)-ROW(INDEX(Calculations!$U$4:$U$4005,1,1))+1),ROUNDUP((ROW($A43)-ROW(startCell))/3,0)),1),""),"")</f>
        <v/>
      </c>
      <c r="K43" s="187"/>
      <c r="L43" s="186" t="str">
        <f t="array" ref="L43">IFERROR(
IF(LEN(L$10)&gt;0,
INDEX(Calculations!$G$4:$G$4005,SMALL(IF((Calculations!$U$4:$U$4005=L$10)*(Calculations!$V$4:$V$4005&gt;0),ROW(Calculations!$U$4:$U$4005)-ROW(INDEX(Calculations!$U$4:$U$4005,1,1))+1),ROUNDUP((ROW($A43)-ROW(startCell))/3,0)),1),""),"")</f>
        <v/>
      </c>
      <c r="M43" s="187"/>
      <c r="N43" s="186" t="str">
        <f t="array" ref="N43">IFERROR(
IF(LEN(N$10)&gt;0,
INDEX(Calculations!$G$4:$G$4005,SMALL(IF((Calculations!$U$4:$U$4005=N$10)*(Calculations!$V$4:$V$4005&gt;0),ROW(Calculations!$U$4:$U$4005)-ROW(INDEX(Calculations!$U$4:$U$4005,1,1))+1),ROUNDUP((ROW($A43)-ROW(startCell))/3,0)),1),""),"")</f>
        <v/>
      </c>
      <c r="O43" s="187"/>
      <c r="P43" s="186" t="str">
        <f t="array" ref="P43">IFERROR(
IF(LEN(P$10)&gt;0,
INDEX(Calculations!$G$4:$G$4005,SMALL(IF((Calculations!$U$4:$U$4005=P$10)*(Calculations!$V$4:$V$4005&gt;0),ROW(Calculations!$U$4:$U$4005)-ROW(INDEX(Calculations!$U$4:$U$4005,1,1))+1),ROUNDUP((ROW($A43)-ROW(startCell))/3,0)),1),""),"")</f>
        <v/>
      </c>
      <c r="Q43" s="187"/>
      <c r="R43" s="186" t="str">
        <f t="array" ref="R43">IFERROR(
IF(LEN(R$10)&gt;0,
INDEX(Calculations!$G$4:$G$4005,SMALL(IF((Calculations!$U$4:$U$4005=R$10)*(Calculations!$V$4:$V$4005&gt;0),ROW(Calculations!$U$4:$U$4005)-ROW(INDEX(Calculations!$U$4:$U$4005,1,1))+1),ROUNDUP((ROW($A43)-ROW(startCell))/3,0)),1),""),"")</f>
        <v/>
      </c>
      <c r="S43" s="187"/>
      <c r="T43" s="186" t="str">
        <f t="array" ref="T43">IFERROR(
IF(LEN(T$10)&gt;0,
INDEX(Calculations!$G$4:$G$4005,SMALL(IF((Calculations!$U$4:$U$4005=T$10)*(Calculations!$V$4:$V$4005&gt;0),ROW(Calculations!$U$4:$U$4005)-ROW(INDEX(Calculations!$U$4:$U$4005,1,1))+1),ROUNDUP((ROW($A43)-ROW(startCell))/3,0)),1),""),"")</f>
        <v/>
      </c>
      <c r="U43" s="187"/>
      <c r="V43" s="186" t="str">
        <f t="array" ref="V43">IFERROR(
IF(LEN(V$10)&gt;0,
INDEX(Calculations!$G$4:$G$4005,SMALL(IF((Calculations!$U$4:$U$4005=V$10)*(Calculations!$V$4:$V$4005&gt;0),ROW(Calculations!$U$4:$U$4005)-ROW(INDEX(Calculations!$U$4:$U$4005,1,1))+1),ROUNDUP((ROW($A43)-ROW(startCell))/3,0)),1),""),"")</f>
        <v/>
      </c>
      <c r="W43" s="253"/>
      <c r="X43" s="33"/>
      <c r="Y43" s="33"/>
    </row>
    <row r="44" spans="1:25" ht="20.100000000000001" customHeight="1" thickTop="1" x14ac:dyDescent="0.25">
      <c r="A44" s="33"/>
      <c r="B44" s="251"/>
      <c r="C44" s="193"/>
      <c r="D44" s="186" t="str">
        <f t="array" ref="D44">IFERROR(IF(LEN(D$10)&gt;0, INDEX(Calculations!$B$4:$B$4005,SMALL(IF((Calculations!$U$4:$U$4005=D$10)*(Calculations!$V$4:$V$4005&gt;0),ROW(Calculations!$U$4:$U$4005)-ROW(INDEX(Calculations!$U$4:$U$4005,1,1))+1),ROUNDUP((ROW($A44)-ROW(startCell))/3,0)),1),""),"")</f>
        <v/>
      </c>
      <c r="E44" s="185"/>
      <c r="F44" s="184" t="str">
        <f t="array" ref="F44">IFERROR(IF(LEN(F$10)&gt;0, INDEX(Calculations!$B$4:$B$4005,SMALL(IF((Calculations!$U$4:$U$4005=F$10)*(Calculations!$V$4:$V$4005&gt;0),ROW(Calculations!$U$4:$U$4005)-ROW(INDEX(Calculations!$U$4:$U$4005,1,1))+1),ROUNDUP((ROW($A44)-ROW(startCell))/3,0)),1),""),"")</f>
        <v/>
      </c>
      <c r="G44" s="185"/>
      <c r="H44" s="184" t="str">
        <f t="array" ref="H44">IFERROR(IF(LEN(H$10)&gt;0, INDEX(Calculations!$B$4:$B$4005,SMALL(IF((Calculations!$U$4:$U$4005=H$10)*(Calculations!$V$4:$V$4005&gt;0),ROW(Calculations!$U$4:$U$4005)-ROW(INDEX(Calculations!$U$4:$U$4005,1,1))+1),ROUNDUP((ROW($A44)-ROW(startCell))/3,0)),1),""),"")</f>
        <v/>
      </c>
      <c r="I44" s="185"/>
      <c r="J44" s="184" t="str">
        <f t="array" ref="J44">IFERROR(IF(LEN(J$10)&gt;0, INDEX(Calculations!$B$4:$B$4005,SMALL(IF((Calculations!$U$4:$U$4005=J$10)*(Calculations!$V$4:$V$4005&gt;0),ROW(Calculations!$U$4:$U$4005)-ROW(INDEX(Calculations!$U$4:$U$4005,1,1))+1),ROUNDUP((ROW($A44)-ROW(startCell))/3,0)),1),""),"")</f>
        <v/>
      </c>
      <c r="K44" s="185"/>
      <c r="L44" s="184" t="str">
        <f t="array" ref="L44">IFERROR(IF(LEN(L$10)&gt;0, INDEX(Calculations!$B$4:$B$4005,SMALL(IF((Calculations!$U$4:$U$4005=L$10)*(Calculations!$V$4:$V$4005&gt;0),ROW(Calculations!$U$4:$U$4005)-ROW(INDEX(Calculations!$U$4:$U$4005,1,1))+1),ROUNDUP((ROW($A44)-ROW(startCell))/3,0)),1),""),"")</f>
        <v/>
      </c>
      <c r="M44" s="185"/>
      <c r="N44" s="184" t="str">
        <f t="array" ref="N44">IFERROR(IF(LEN(N$10)&gt;0, INDEX(Calculations!$B$4:$B$4005,SMALL(IF((Calculations!$U$4:$U$4005=N$10)*(Calculations!$V$4:$V$4005&gt;0),ROW(Calculations!$U$4:$U$4005)-ROW(INDEX(Calculations!$U$4:$U$4005,1,1))+1),ROUNDUP((ROW($A44)-ROW(startCell))/3,0)),1),""),"")</f>
        <v/>
      </c>
      <c r="O44" s="185"/>
      <c r="P44" s="184" t="str">
        <f t="array" ref="P44">IFERROR(IF(LEN(P$10)&gt;0, INDEX(Calculations!$B$4:$B$4005,SMALL(IF((Calculations!$U$4:$U$4005=P$10)*(Calculations!$V$4:$V$4005&gt;0),ROW(Calculations!$U$4:$U$4005)-ROW(INDEX(Calculations!$U$4:$U$4005,1,1))+1),ROUNDUP((ROW($A44)-ROW(startCell))/3,0)),1),""),"")</f>
        <v/>
      </c>
      <c r="Q44" s="185"/>
      <c r="R44" s="184" t="str">
        <f t="array" ref="R44">IFERROR(IF(LEN(R$10)&gt;0, INDEX(Calculations!$B$4:$B$4005,SMALL(IF((Calculations!$U$4:$U$4005=R$10)*(Calculations!$V$4:$V$4005&gt;0),ROW(Calculations!$U$4:$U$4005)-ROW(INDEX(Calculations!$U$4:$U$4005,1,1))+1),ROUNDUP((ROW($A44)-ROW(startCell))/3,0)),1),""),"")</f>
        <v/>
      </c>
      <c r="S44" s="185"/>
      <c r="T44" s="184" t="str">
        <f t="array" ref="T44">IFERROR(IF(LEN(T$10)&gt;0, INDEX(Calculations!$B$4:$B$4005,SMALL(IF((Calculations!$U$4:$U$4005=T$10)*(Calculations!$V$4:$V$4005&gt;0),ROW(Calculations!$U$4:$U$4005)-ROW(INDEX(Calculations!$U$4:$U$4005,1,1))+1),ROUNDUP((ROW($A44)-ROW(startCell))/3,0)),1),""),"")</f>
        <v/>
      </c>
      <c r="U44" s="185"/>
      <c r="V44" s="184" t="str">
        <f t="array" ref="V44">IFERROR(IF(LEN(V$10)&gt;0, INDEX(Calculations!$B$4:$B$4005,SMALL(IF((Calculations!$U$4:$U$4005=V$10)*(Calculations!$V$4:$V$4005&gt;0),ROW(Calculations!$U$4:$U$4005)-ROW(INDEX(Calculations!$U$4:$U$4005,1,1))+1),ROUNDUP((ROW($A44)-ROW(startCell))/3,0)),1),""),"")</f>
        <v/>
      </c>
      <c r="W44" s="253"/>
      <c r="X44" s="33"/>
      <c r="Y44" s="33"/>
    </row>
    <row r="45" spans="1:25" ht="20.100000000000001" customHeight="1" x14ac:dyDescent="0.25">
      <c r="A45" s="33"/>
      <c r="B45" s="251"/>
      <c r="C45" s="193"/>
      <c r="D45" s="186" t="str">
        <f t="array" ref="D45">IFERROR(
IF(LEN(D$10)&gt;0,
INDEX(Calculations!$D$4:$D$4005,SMALL(IF((Calculations!$U$4:$U$4005=D$10)*(Calculations!$V$4:$V$4005&gt;0),ROW(Calculations!$U$4:$U$4005)-ROW(INDEX(Calculations!$U$4:$U$4005,1,1))+1),ROUNDUP((ROW($A45)-ROW(startCell))/3,0)),1),""),"")</f>
        <v/>
      </c>
      <c r="E45" s="187"/>
      <c r="F45" s="186" t="str">
        <f t="array" ref="F45">IFERROR(
IF(LEN(F$10)&gt;0,
INDEX(Calculations!$D$4:$D$4005,SMALL(IF((Calculations!$U$4:$U$4005=F$10)*(Calculations!$V$4:$V$4005&gt;0),ROW(Calculations!$U$4:$U$4005)-ROW(INDEX(Calculations!$U$4:$U$4005,1,1))+1),ROUNDUP((ROW($A45)-ROW(startCell))/3,0)),1),""),"")</f>
        <v/>
      </c>
      <c r="G45" s="187"/>
      <c r="H45" s="186" t="str">
        <f t="array" ref="H45">IFERROR(
IF(LEN(H$10)&gt;0,
INDEX(Calculations!$D$4:$D$4005,SMALL(IF((Calculations!$U$4:$U$4005=H$10)*(Calculations!$V$4:$V$4005&gt;0),ROW(Calculations!$U$4:$U$4005)-ROW(INDEX(Calculations!$U$4:$U$4005,1,1))+1),ROUNDUP((ROW($A45)-ROW(startCell))/3,0)),1),""),"")</f>
        <v/>
      </c>
      <c r="I45" s="187"/>
      <c r="J45" s="186" t="str">
        <f t="array" ref="J45">IFERROR(
IF(LEN(J$10)&gt;0,
INDEX(Calculations!$D$4:$D$4005,SMALL(IF((Calculations!$U$4:$U$4005=J$10)*(Calculations!$V$4:$V$4005&gt;0),ROW(Calculations!$U$4:$U$4005)-ROW(INDEX(Calculations!$U$4:$U$4005,1,1))+1),ROUNDUP((ROW($A45)-ROW(startCell))/3,0)),1),""),"")</f>
        <v/>
      </c>
      <c r="K45" s="187"/>
      <c r="L45" s="186" t="str">
        <f t="array" ref="L45">IFERROR(
IF(LEN(L$10)&gt;0,
INDEX(Calculations!$D$4:$D$4005,SMALL(IF((Calculations!$U$4:$U$4005=L$10)*(Calculations!$V$4:$V$4005&gt;0),ROW(Calculations!$U$4:$U$4005)-ROW(INDEX(Calculations!$U$4:$U$4005,1,1))+1),ROUNDUP((ROW($A45)-ROW(startCell))/3,0)),1),""),"")</f>
        <v/>
      </c>
      <c r="M45" s="187"/>
      <c r="N45" s="186" t="str">
        <f t="array" ref="N45">IFERROR(
IF(LEN(N$10)&gt;0,
INDEX(Calculations!$D$4:$D$4005,SMALL(IF((Calculations!$U$4:$U$4005=N$10)*(Calculations!$V$4:$V$4005&gt;0),ROW(Calculations!$U$4:$U$4005)-ROW(INDEX(Calculations!$U$4:$U$4005,1,1))+1),ROUNDUP((ROW($A45)-ROW(startCell))/3,0)),1),""),"")</f>
        <v/>
      </c>
      <c r="O45" s="187"/>
      <c r="P45" s="186" t="str">
        <f t="array" ref="P45">IFERROR(
IF(LEN(P$10)&gt;0,
INDEX(Calculations!$D$4:$D$4005,SMALL(IF((Calculations!$U$4:$U$4005=P$10)*(Calculations!$V$4:$V$4005&gt;0),ROW(Calculations!$U$4:$U$4005)-ROW(INDEX(Calculations!$U$4:$U$4005,1,1))+1),ROUNDUP((ROW($A45)-ROW(startCell))/3,0)),1),""),"")</f>
        <v/>
      </c>
      <c r="Q45" s="187"/>
      <c r="R45" s="186" t="str">
        <f t="array" ref="R45">IFERROR(
IF(LEN(R$10)&gt;0,
INDEX(Calculations!$D$4:$D$4005,SMALL(IF((Calculations!$U$4:$U$4005=R$10)*(Calculations!$V$4:$V$4005&gt;0),ROW(Calculations!$U$4:$U$4005)-ROW(INDEX(Calculations!$U$4:$U$4005,1,1))+1),ROUNDUP((ROW($A45)-ROW(startCell))/3,0)),1),""),"")</f>
        <v/>
      </c>
      <c r="S45" s="187"/>
      <c r="T45" s="186" t="str">
        <f t="array" ref="T45">IFERROR(
IF(LEN(T$10)&gt;0,
INDEX(Calculations!$D$4:$D$4005,SMALL(IF((Calculations!$U$4:$U$4005=T$10)*(Calculations!$V$4:$V$4005&gt;0),ROW(Calculations!$U$4:$U$4005)-ROW(INDEX(Calculations!$U$4:$U$4005,1,1))+1),ROUNDUP((ROW($A45)-ROW(startCell))/3,0)),1),""),"")</f>
        <v/>
      </c>
      <c r="U45" s="187"/>
      <c r="V45" s="186" t="str">
        <f t="array" ref="V45">IFERROR(
IF(LEN(V$10)&gt;0,
INDEX(Calculations!$D$4:$D$4005,SMALL(IF((Calculations!$U$4:$U$4005=V$10)*(Calculations!$V$4:$V$4005&gt;0),ROW(Calculations!$U$4:$U$4005)-ROW(INDEX(Calculations!$U$4:$U$4005,1,1))+1),ROUNDUP((ROW($A45)-ROW(startCell))/3,0)),1),""),"")</f>
        <v/>
      </c>
      <c r="W45" s="253"/>
      <c r="X45" s="33"/>
      <c r="Y45" s="33"/>
    </row>
    <row r="46" spans="1:25" ht="20.100000000000001" customHeight="1" thickBot="1" x14ac:dyDescent="0.3">
      <c r="A46" s="33"/>
      <c r="B46" s="254"/>
      <c r="C46" s="196"/>
      <c r="D46" s="186" t="str">
        <f t="array" ref="D46">IFERROR(
IF(LEN(D$10)&gt;0,
INDEX(Calculations!$G$4:$G$4005,SMALL(IF((Calculations!$U$4:$U$4005=D$10)*(Calculations!$V$4:$V$4005&gt;0),ROW(Calculations!$U$4:$U$4005)-ROW(INDEX(Calculations!$U$4:$U$4005,1,1))+1),ROUNDUP((ROW($A46)-ROW(startCell))/3,0)),1),""),"")</f>
        <v/>
      </c>
      <c r="E46" s="187"/>
      <c r="F46" s="186" t="str">
        <f t="array" ref="F46">IFERROR(
IF(LEN(F$10)&gt;0,
INDEX(Calculations!$G$4:$G$4005,SMALL(IF((Calculations!$U$4:$U$4005=F$10)*(Calculations!$V$4:$V$4005&gt;0),ROW(Calculations!$U$4:$U$4005)-ROW(INDEX(Calculations!$U$4:$U$4005,1,1))+1),ROUNDUP((ROW($A46)-ROW(startCell))/3,0)),1),""),"")</f>
        <v/>
      </c>
      <c r="G46" s="187"/>
      <c r="H46" s="186" t="str">
        <f t="array" ref="H46">IFERROR(
IF(LEN(H$10)&gt;0,
INDEX(Calculations!$G$4:$G$4005,SMALL(IF((Calculations!$U$4:$U$4005=H$10)*(Calculations!$V$4:$V$4005&gt;0),ROW(Calculations!$U$4:$U$4005)-ROW(INDEX(Calculations!$U$4:$U$4005,1,1))+1),ROUNDUP((ROW($A46)-ROW(startCell))/3,0)),1),""),"")</f>
        <v/>
      </c>
      <c r="I46" s="187"/>
      <c r="J46" s="186" t="str">
        <f t="array" ref="J46">IFERROR(
IF(LEN(J$10)&gt;0,
INDEX(Calculations!$G$4:$G$4005,SMALL(IF((Calculations!$U$4:$U$4005=J$10)*(Calculations!$V$4:$V$4005&gt;0),ROW(Calculations!$U$4:$U$4005)-ROW(INDEX(Calculations!$U$4:$U$4005,1,1))+1),ROUNDUP((ROW($A46)-ROW(startCell))/3,0)),1),""),"")</f>
        <v/>
      </c>
      <c r="K46" s="187"/>
      <c r="L46" s="186" t="str">
        <f t="array" ref="L46">IFERROR(
IF(LEN(L$10)&gt;0,
INDEX(Calculations!$G$4:$G$4005,SMALL(IF((Calculations!$U$4:$U$4005=L$10)*(Calculations!$V$4:$V$4005&gt;0),ROW(Calculations!$U$4:$U$4005)-ROW(INDEX(Calculations!$U$4:$U$4005,1,1))+1),ROUNDUP((ROW($A46)-ROW(startCell))/3,0)),1),""),"")</f>
        <v/>
      </c>
      <c r="M46" s="187"/>
      <c r="N46" s="186" t="str">
        <f t="array" ref="N46">IFERROR(
IF(LEN(N$10)&gt;0,
INDEX(Calculations!$G$4:$G$4005,SMALL(IF((Calculations!$U$4:$U$4005=N$10)*(Calculations!$V$4:$V$4005&gt;0),ROW(Calculations!$U$4:$U$4005)-ROW(INDEX(Calculations!$U$4:$U$4005,1,1))+1),ROUNDUP((ROW($A46)-ROW(startCell))/3,0)),1),""),"")</f>
        <v/>
      </c>
      <c r="O46" s="187"/>
      <c r="P46" s="186" t="str">
        <f t="array" ref="P46">IFERROR(
IF(LEN(P$10)&gt;0,
INDEX(Calculations!$G$4:$G$4005,SMALL(IF((Calculations!$U$4:$U$4005=P$10)*(Calculations!$V$4:$V$4005&gt;0),ROW(Calculations!$U$4:$U$4005)-ROW(INDEX(Calculations!$U$4:$U$4005,1,1))+1),ROUNDUP((ROW($A46)-ROW(startCell))/3,0)),1),""),"")</f>
        <v/>
      </c>
      <c r="Q46" s="187"/>
      <c r="R46" s="186" t="str">
        <f t="array" ref="R46">IFERROR(
IF(LEN(R$10)&gt;0,
INDEX(Calculations!$G$4:$G$4005,SMALL(IF((Calculations!$U$4:$U$4005=R$10)*(Calculations!$V$4:$V$4005&gt;0),ROW(Calculations!$U$4:$U$4005)-ROW(INDEX(Calculations!$U$4:$U$4005,1,1))+1),ROUNDUP((ROW($A46)-ROW(startCell))/3,0)),1),""),"")</f>
        <v/>
      </c>
      <c r="S46" s="187"/>
      <c r="T46" s="186" t="str">
        <f t="array" ref="T46">IFERROR(
IF(LEN(T$10)&gt;0,
INDEX(Calculations!$G$4:$G$4005,SMALL(IF((Calculations!$U$4:$U$4005=T$10)*(Calculations!$V$4:$V$4005&gt;0),ROW(Calculations!$U$4:$U$4005)-ROW(INDEX(Calculations!$U$4:$U$4005,1,1))+1),ROUNDUP((ROW($A46)-ROW(startCell))/3,0)),1),""),"")</f>
        <v/>
      </c>
      <c r="U46" s="187"/>
      <c r="V46" s="186" t="str">
        <f t="array" ref="V46">IFERROR(
IF(LEN(V$10)&gt;0,
INDEX(Calculations!$G$4:$G$4005,SMALL(IF((Calculations!$U$4:$U$4005=V$10)*(Calculations!$V$4:$V$4005&gt;0),ROW(Calculations!$U$4:$U$4005)-ROW(INDEX(Calculations!$U$4:$U$4005,1,1))+1),ROUNDUP((ROW($A46)-ROW(startCell))/3,0)),1),""),"")</f>
        <v/>
      </c>
      <c r="W46" s="253"/>
      <c r="X46" s="33"/>
      <c r="Y46" s="33"/>
    </row>
    <row r="47" spans="1:25" ht="20.100000000000001" customHeight="1" thickTop="1" x14ac:dyDescent="0.25">
      <c r="A47" s="33"/>
      <c r="B47" s="251"/>
      <c r="C47" s="194"/>
      <c r="D47" s="184" t="str">
        <f t="array" ref="D47">IFERROR(IF(LEN(D$10)&gt;0, INDEX(Calculations!$B$4:$B$4005,SMALL(IF((Calculations!$U$4:$U$4005=D$10)*(Calculations!$V$4:$V$4005&gt;0),ROW(Calculations!$U$4:$U$4005)-ROW(INDEX(Calculations!$U$4:$U$4005,1,1))+1),ROUNDUP((ROW($A47)-ROW(startCell))/3,0)),1),""),"")</f>
        <v/>
      </c>
      <c r="E47" s="185"/>
      <c r="F47" s="184" t="str">
        <f t="array" ref="F47">IFERROR(IF(LEN(F$10)&gt;0, INDEX(Calculations!$B$4:$B$4005,SMALL(IF((Calculations!$U$4:$U$4005=F$10)*(Calculations!$V$4:$V$4005&gt;0),ROW(Calculations!$U$4:$U$4005)-ROW(INDEX(Calculations!$U$4:$U$4005,1,1))+1),ROUNDUP((ROW($A47)-ROW(startCell))/3,0)),1),""),"")</f>
        <v/>
      </c>
      <c r="G47" s="185"/>
      <c r="H47" s="184" t="str">
        <f t="array" ref="H47">IFERROR(IF(LEN(H$10)&gt;0, INDEX(Calculations!$B$4:$B$4005,SMALL(IF((Calculations!$U$4:$U$4005=H$10)*(Calculations!$V$4:$V$4005&gt;0),ROW(Calculations!$U$4:$U$4005)-ROW(INDEX(Calculations!$U$4:$U$4005,1,1))+1),ROUNDUP((ROW($A47)-ROW(startCell))/3,0)),1),""),"")</f>
        <v/>
      </c>
      <c r="I47" s="185"/>
      <c r="J47" s="184" t="str">
        <f t="array" ref="J47">IFERROR(IF(LEN(J$10)&gt;0, INDEX(Calculations!$B$4:$B$4005,SMALL(IF((Calculations!$U$4:$U$4005=J$10)*(Calculations!$V$4:$V$4005&gt;0),ROW(Calculations!$U$4:$U$4005)-ROW(INDEX(Calculations!$U$4:$U$4005,1,1))+1),ROUNDUP((ROW($A47)-ROW(startCell))/3,0)),1),""),"")</f>
        <v/>
      </c>
      <c r="K47" s="185"/>
      <c r="L47" s="184" t="str">
        <f t="array" ref="L47">IFERROR(IF(LEN(L$10)&gt;0, INDEX(Calculations!$B$4:$B$4005,SMALL(IF((Calculations!$U$4:$U$4005=L$10)*(Calculations!$V$4:$V$4005&gt;0),ROW(Calculations!$U$4:$U$4005)-ROW(INDEX(Calculations!$U$4:$U$4005,1,1))+1),ROUNDUP((ROW($A47)-ROW(startCell))/3,0)),1),""),"")</f>
        <v/>
      </c>
      <c r="M47" s="185"/>
      <c r="N47" s="184" t="str">
        <f t="array" ref="N47">IFERROR(IF(LEN(N$10)&gt;0, INDEX(Calculations!$B$4:$B$4005,SMALL(IF((Calculations!$U$4:$U$4005=N$10)*(Calculations!$V$4:$V$4005&gt;0),ROW(Calculations!$U$4:$U$4005)-ROW(INDEX(Calculations!$U$4:$U$4005,1,1))+1),ROUNDUP((ROW($A47)-ROW(startCell))/3,0)),1),""),"")</f>
        <v/>
      </c>
      <c r="O47" s="185"/>
      <c r="P47" s="184" t="str">
        <f t="array" ref="P47">IFERROR(IF(LEN(P$10)&gt;0, INDEX(Calculations!$B$4:$B$4005,SMALL(IF((Calculations!$U$4:$U$4005=P$10)*(Calculations!$V$4:$V$4005&gt;0),ROW(Calculations!$U$4:$U$4005)-ROW(INDEX(Calculations!$U$4:$U$4005,1,1))+1),ROUNDUP((ROW($A47)-ROW(startCell))/3,0)),1),""),"")</f>
        <v/>
      </c>
      <c r="Q47" s="185"/>
      <c r="R47" s="184" t="str">
        <f t="array" ref="R47">IFERROR(IF(LEN(R$10)&gt;0, INDEX(Calculations!$B$4:$B$4005,SMALL(IF((Calculations!$U$4:$U$4005=R$10)*(Calculations!$V$4:$V$4005&gt;0),ROW(Calculations!$U$4:$U$4005)-ROW(INDEX(Calculations!$U$4:$U$4005,1,1))+1),ROUNDUP((ROW($A47)-ROW(startCell))/3,0)),1),""),"")</f>
        <v/>
      </c>
      <c r="S47" s="185"/>
      <c r="T47" s="184" t="str">
        <f t="array" ref="T47">IFERROR(IF(LEN(T$10)&gt;0, INDEX(Calculations!$B$4:$B$4005,SMALL(IF((Calculations!$U$4:$U$4005=T$10)*(Calculations!$V$4:$V$4005&gt;0),ROW(Calculations!$U$4:$U$4005)-ROW(INDEX(Calculations!$U$4:$U$4005,1,1))+1),ROUNDUP((ROW($A47)-ROW(startCell))/3,0)),1),""),"")</f>
        <v/>
      </c>
      <c r="U47" s="185"/>
      <c r="V47" s="184" t="str">
        <f t="array" ref="V47">IFERROR(IF(LEN(V$10)&gt;0, INDEX(Calculations!$B$4:$B$4005,SMALL(IF((Calculations!$U$4:$U$4005=V$10)*(Calculations!$V$4:$V$4005&gt;0),ROW(Calculations!$U$4:$U$4005)-ROW(INDEX(Calculations!$U$4:$U$4005,1,1))+1),ROUNDUP((ROW($A47)-ROW(startCell))/3,0)),1),""),"")</f>
        <v/>
      </c>
      <c r="W47" s="253"/>
      <c r="X47" s="33"/>
      <c r="Y47" s="33"/>
    </row>
    <row r="48" spans="1:25" ht="20.100000000000001" customHeight="1" x14ac:dyDescent="0.25">
      <c r="A48" s="33"/>
      <c r="B48" s="251"/>
      <c r="C48" s="193"/>
      <c r="D48" s="186" t="str">
        <f t="array" ref="D48">IFERROR(
IF(LEN(D$10)&gt;0,
INDEX(Calculations!$D$4:$D$4005,SMALL(IF((Calculations!$U$4:$U$4005=D$10)*(Calculations!$V$4:$V$4005&gt;0),ROW(Calculations!$U$4:$U$4005)-ROW(INDEX(Calculations!$U$4:$U$4005,1,1))+1),ROUNDUP((ROW($A48)-ROW(startCell))/3,0)),1),""),"")</f>
        <v/>
      </c>
      <c r="E48" s="187"/>
      <c r="F48" s="186" t="str">
        <f t="array" ref="F48">IFERROR(
IF(LEN(F$10)&gt;0,
INDEX(Calculations!$D$4:$D$4005,SMALL(IF((Calculations!$U$4:$U$4005=F$10)*(Calculations!$V$4:$V$4005&gt;0),ROW(Calculations!$U$4:$U$4005)-ROW(INDEX(Calculations!$U$4:$U$4005,1,1))+1),ROUNDUP((ROW($A48)-ROW(startCell))/3,0)),1),""),"")</f>
        <v/>
      </c>
      <c r="G48" s="187"/>
      <c r="H48" s="186" t="str">
        <f t="array" ref="H48">IFERROR(
IF(LEN(H$10)&gt;0,
INDEX(Calculations!$D$4:$D$4005,SMALL(IF((Calculations!$U$4:$U$4005=H$10)*(Calculations!$V$4:$V$4005&gt;0),ROW(Calculations!$U$4:$U$4005)-ROW(INDEX(Calculations!$U$4:$U$4005,1,1))+1),ROUNDUP((ROW($A48)-ROW(startCell))/3,0)),1),""),"")</f>
        <v/>
      </c>
      <c r="I48" s="187"/>
      <c r="J48" s="186" t="str">
        <f t="array" ref="J48">IFERROR(
IF(LEN(J$10)&gt;0,
INDEX(Calculations!$D$4:$D$4005,SMALL(IF((Calculations!$U$4:$U$4005=J$10)*(Calculations!$V$4:$V$4005&gt;0),ROW(Calculations!$U$4:$U$4005)-ROW(INDEX(Calculations!$U$4:$U$4005,1,1))+1),ROUNDUP((ROW($A48)-ROW(startCell))/3,0)),1),""),"")</f>
        <v/>
      </c>
      <c r="K48" s="187"/>
      <c r="L48" s="186" t="str">
        <f t="array" ref="L48">IFERROR(
IF(LEN(L$10)&gt;0,
INDEX(Calculations!$D$4:$D$4005,SMALL(IF((Calculations!$U$4:$U$4005=L$10)*(Calculations!$V$4:$V$4005&gt;0),ROW(Calculations!$U$4:$U$4005)-ROW(INDEX(Calculations!$U$4:$U$4005,1,1))+1),ROUNDUP((ROW($A48)-ROW(startCell))/3,0)),1),""),"")</f>
        <v/>
      </c>
      <c r="M48" s="187"/>
      <c r="N48" s="186" t="str">
        <f t="array" ref="N48">IFERROR(
IF(LEN(N$10)&gt;0,
INDEX(Calculations!$D$4:$D$4005,SMALL(IF((Calculations!$U$4:$U$4005=N$10)*(Calculations!$V$4:$V$4005&gt;0),ROW(Calculations!$U$4:$U$4005)-ROW(INDEX(Calculations!$U$4:$U$4005,1,1))+1),ROUNDUP((ROW($A48)-ROW(startCell))/3,0)),1),""),"")</f>
        <v/>
      </c>
      <c r="O48" s="187"/>
      <c r="P48" s="186" t="str">
        <f t="array" ref="P48">IFERROR(
IF(LEN(P$10)&gt;0,
INDEX(Calculations!$D$4:$D$4005,SMALL(IF((Calculations!$U$4:$U$4005=P$10)*(Calculations!$V$4:$V$4005&gt;0),ROW(Calculations!$U$4:$U$4005)-ROW(INDEX(Calculations!$U$4:$U$4005,1,1))+1),ROUNDUP((ROW($A48)-ROW(startCell))/3,0)),1),""),"")</f>
        <v/>
      </c>
      <c r="Q48" s="187"/>
      <c r="R48" s="186" t="str">
        <f t="array" ref="R48">IFERROR(
IF(LEN(R$10)&gt;0,
INDEX(Calculations!$D$4:$D$4005,SMALL(IF((Calculations!$U$4:$U$4005=R$10)*(Calculations!$V$4:$V$4005&gt;0),ROW(Calculations!$U$4:$U$4005)-ROW(INDEX(Calculations!$U$4:$U$4005,1,1))+1),ROUNDUP((ROW($A48)-ROW(startCell))/3,0)),1),""),"")</f>
        <v/>
      </c>
      <c r="S48" s="187"/>
      <c r="T48" s="186" t="str">
        <f t="array" ref="T48">IFERROR(
IF(LEN(T$10)&gt;0,
INDEX(Calculations!$D$4:$D$4005,SMALL(IF((Calculations!$U$4:$U$4005=T$10)*(Calculations!$V$4:$V$4005&gt;0),ROW(Calculations!$U$4:$U$4005)-ROW(INDEX(Calculations!$U$4:$U$4005,1,1))+1),ROUNDUP((ROW($A48)-ROW(startCell))/3,0)),1),""),"")</f>
        <v/>
      </c>
      <c r="U48" s="187"/>
      <c r="V48" s="186" t="str">
        <f t="array" ref="V48">IFERROR(
IF(LEN(V$10)&gt;0,
INDEX(Calculations!$D$4:$D$4005,SMALL(IF((Calculations!$U$4:$U$4005=V$10)*(Calculations!$V$4:$V$4005&gt;0),ROW(Calculations!$U$4:$U$4005)-ROW(INDEX(Calculations!$U$4:$U$4005,1,1))+1),ROUNDUP((ROW($A48)-ROW(startCell))/3,0)),1),""),"")</f>
        <v/>
      </c>
      <c r="W48" s="253"/>
      <c r="X48" s="33"/>
      <c r="Y48" s="33"/>
    </row>
    <row r="49" spans="1:25" ht="20.100000000000001" customHeight="1" thickBot="1" x14ac:dyDescent="0.3">
      <c r="A49" s="33"/>
      <c r="B49" s="254"/>
      <c r="C49" s="195"/>
      <c r="D49" s="191" t="str">
        <f t="array" ref="D49">IFERROR(
IF(LEN(D$10)&gt;0,
INDEX(Calculations!$G$4:$G$4005,SMALL(IF((Calculations!$U$4:$U$4005=D$10)*(Calculations!$V$4:$V$4005&gt;0),ROW(Calculations!$U$4:$U$4005)-ROW(INDEX(Calculations!$U$4:$U$4005,1,1))+1),ROUNDUP((ROW($A49)-ROW(startCell))/3,0)),1),""),"")</f>
        <v/>
      </c>
      <c r="E49" s="187"/>
      <c r="F49" s="186" t="str">
        <f t="array" ref="F49">IFERROR(
IF(LEN(F$10)&gt;0,
INDEX(Calculations!$G$4:$G$4005,SMALL(IF((Calculations!$U$4:$U$4005=F$10)*(Calculations!$V$4:$V$4005&gt;0),ROW(Calculations!$U$4:$U$4005)-ROW(INDEX(Calculations!$U$4:$U$4005,1,1))+1),ROUNDUP((ROW($A49)-ROW(startCell))/3,0)),1),""),"")</f>
        <v/>
      </c>
      <c r="G49" s="187"/>
      <c r="H49" s="186" t="str">
        <f t="array" ref="H49">IFERROR(
IF(LEN(H$10)&gt;0,
INDEX(Calculations!$G$4:$G$4005,SMALL(IF((Calculations!$U$4:$U$4005=H$10)*(Calculations!$V$4:$V$4005&gt;0),ROW(Calculations!$U$4:$U$4005)-ROW(INDEX(Calculations!$U$4:$U$4005,1,1))+1),ROUNDUP((ROW($A49)-ROW(startCell))/3,0)),1),""),"")</f>
        <v/>
      </c>
      <c r="I49" s="187"/>
      <c r="J49" s="186" t="str">
        <f t="array" ref="J49">IFERROR(
IF(LEN(J$10)&gt;0,
INDEX(Calculations!$G$4:$G$4005,SMALL(IF((Calculations!$U$4:$U$4005=J$10)*(Calculations!$V$4:$V$4005&gt;0),ROW(Calculations!$U$4:$U$4005)-ROW(INDEX(Calculations!$U$4:$U$4005,1,1))+1),ROUNDUP((ROW($A49)-ROW(startCell))/3,0)),1),""),"")</f>
        <v/>
      </c>
      <c r="K49" s="187"/>
      <c r="L49" s="186" t="str">
        <f t="array" ref="L49">IFERROR(
IF(LEN(L$10)&gt;0,
INDEX(Calculations!$G$4:$G$4005,SMALL(IF((Calculations!$U$4:$U$4005=L$10)*(Calculations!$V$4:$V$4005&gt;0),ROW(Calculations!$U$4:$U$4005)-ROW(INDEX(Calculations!$U$4:$U$4005,1,1))+1),ROUNDUP((ROW($A49)-ROW(startCell))/3,0)),1),""),"")</f>
        <v/>
      </c>
      <c r="M49" s="187"/>
      <c r="N49" s="186" t="str">
        <f t="array" ref="N49">IFERROR(
IF(LEN(N$10)&gt;0,
INDEX(Calculations!$G$4:$G$4005,SMALL(IF((Calculations!$U$4:$U$4005=N$10)*(Calculations!$V$4:$V$4005&gt;0),ROW(Calculations!$U$4:$U$4005)-ROW(INDEX(Calculations!$U$4:$U$4005,1,1))+1),ROUNDUP((ROW($A49)-ROW(startCell))/3,0)),1),""),"")</f>
        <v/>
      </c>
      <c r="O49" s="187"/>
      <c r="P49" s="186" t="str">
        <f t="array" ref="P49">IFERROR(
IF(LEN(P$10)&gt;0,
INDEX(Calculations!$G$4:$G$4005,SMALL(IF((Calculations!$U$4:$U$4005=P$10)*(Calculations!$V$4:$V$4005&gt;0),ROW(Calculations!$U$4:$U$4005)-ROW(INDEX(Calculations!$U$4:$U$4005,1,1))+1),ROUNDUP((ROW($A49)-ROW(startCell))/3,0)),1),""),"")</f>
        <v/>
      </c>
      <c r="Q49" s="187"/>
      <c r="R49" s="186" t="str">
        <f t="array" ref="R49">IFERROR(
IF(LEN(R$10)&gt;0,
INDEX(Calculations!$G$4:$G$4005,SMALL(IF((Calculations!$U$4:$U$4005=R$10)*(Calculations!$V$4:$V$4005&gt;0),ROW(Calculations!$U$4:$U$4005)-ROW(INDEX(Calculations!$U$4:$U$4005,1,1))+1),ROUNDUP((ROW($A49)-ROW(startCell))/3,0)),1),""),"")</f>
        <v/>
      </c>
      <c r="S49" s="187"/>
      <c r="T49" s="186" t="str">
        <f t="array" ref="T49">IFERROR(
IF(LEN(T$10)&gt;0,
INDEX(Calculations!$G$4:$G$4005,SMALL(IF((Calculations!$U$4:$U$4005=T$10)*(Calculations!$V$4:$V$4005&gt;0),ROW(Calculations!$U$4:$U$4005)-ROW(INDEX(Calculations!$U$4:$U$4005,1,1))+1),ROUNDUP((ROW($A49)-ROW(startCell))/3,0)),1),""),"")</f>
        <v/>
      </c>
      <c r="U49" s="187"/>
      <c r="V49" s="186" t="str">
        <f t="array" ref="V49">IFERROR(
IF(LEN(V$10)&gt;0,
INDEX(Calculations!$G$4:$G$4005,SMALL(IF((Calculations!$U$4:$U$4005=V$10)*(Calculations!$V$4:$V$4005&gt;0),ROW(Calculations!$U$4:$U$4005)-ROW(INDEX(Calculations!$U$4:$U$4005,1,1))+1),ROUNDUP((ROW($A49)-ROW(startCell))/3,0)),1),""),"")</f>
        <v/>
      </c>
      <c r="W49" s="253"/>
      <c r="X49" s="33"/>
      <c r="Y49" s="33"/>
    </row>
    <row r="50" spans="1:25" ht="20.100000000000001" customHeight="1" thickTop="1" x14ac:dyDescent="0.25">
      <c r="A50" s="33"/>
      <c r="B50" s="251"/>
      <c r="C50" s="193"/>
      <c r="D50" s="186" t="str">
        <f t="array" ref="D50">IFERROR(IF(LEN(D$10)&gt;0, INDEX(Calculations!$B$4:$B$4005,SMALL(IF((Calculations!$U$4:$U$4005=D$10)*(Calculations!$V$4:$V$4005&gt;0),ROW(Calculations!$U$4:$U$4005)-ROW(INDEX(Calculations!$U$4:$U$4005,1,1))+1),ROUNDUP((ROW($A50)-ROW(startCell))/3,0)),1),""),"")</f>
        <v/>
      </c>
      <c r="E50" s="185"/>
      <c r="F50" s="184" t="str">
        <f t="array" ref="F50">IFERROR(IF(LEN(F$10)&gt;0, INDEX(Calculations!$B$4:$B$4005,SMALL(IF((Calculations!$U$4:$U$4005=F$10)*(Calculations!$V$4:$V$4005&gt;0),ROW(Calculations!$U$4:$U$4005)-ROW(INDEX(Calculations!$U$4:$U$4005,1,1))+1),ROUNDUP((ROW($A50)-ROW(startCell))/3,0)),1),""),"")</f>
        <v/>
      </c>
      <c r="G50" s="185"/>
      <c r="H50" s="184" t="str">
        <f t="array" ref="H50">IFERROR(IF(LEN(H$10)&gt;0, INDEX(Calculations!$B$4:$B$4005,SMALL(IF((Calculations!$U$4:$U$4005=H$10)*(Calculations!$V$4:$V$4005&gt;0),ROW(Calculations!$U$4:$U$4005)-ROW(INDEX(Calculations!$U$4:$U$4005,1,1))+1),ROUNDUP((ROW($A50)-ROW(startCell))/3,0)),1),""),"")</f>
        <v/>
      </c>
      <c r="I50" s="185"/>
      <c r="J50" s="184" t="str">
        <f t="array" ref="J50">IFERROR(IF(LEN(J$10)&gt;0, INDEX(Calculations!$B$4:$B$4005,SMALL(IF((Calculations!$U$4:$U$4005=J$10)*(Calculations!$V$4:$V$4005&gt;0),ROW(Calculations!$U$4:$U$4005)-ROW(INDEX(Calculations!$U$4:$U$4005,1,1))+1),ROUNDUP((ROW($A50)-ROW(startCell))/3,0)),1),""),"")</f>
        <v/>
      </c>
      <c r="K50" s="185"/>
      <c r="L50" s="184" t="str">
        <f t="array" ref="L50">IFERROR(IF(LEN(L$10)&gt;0, INDEX(Calculations!$B$4:$B$4005,SMALL(IF((Calculations!$U$4:$U$4005=L$10)*(Calculations!$V$4:$V$4005&gt;0),ROW(Calculations!$U$4:$U$4005)-ROW(INDEX(Calculations!$U$4:$U$4005,1,1))+1),ROUNDUP((ROW($A50)-ROW(startCell))/3,0)),1),""),"")</f>
        <v/>
      </c>
      <c r="M50" s="185"/>
      <c r="N50" s="184" t="str">
        <f t="array" ref="N50">IFERROR(IF(LEN(N$10)&gt;0, INDEX(Calculations!$B$4:$B$4005,SMALL(IF((Calculations!$U$4:$U$4005=N$10)*(Calculations!$V$4:$V$4005&gt;0),ROW(Calculations!$U$4:$U$4005)-ROW(INDEX(Calculations!$U$4:$U$4005,1,1))+1),ROUNDUP((ROW($A50)-ROW(startCell))/3,0)),1),""),"")</f>
        <v/>
      </c>
      <c r="O50" s="185"/>
      <c r="P50" s="184" t="str">
        <f t="array" ref="P50">IFERROR(IF(LEN(P$10)&gt;0, INDEX(Calculations!$B$4:$B$4005,SMALL(IF((Calculations!$U$4:$U$4005=P$10)*(Calculations!$V$4:$V$4005&gt;0),ROW(Calculations!$U$4:$U$4005)-ROW(INDEX(Calculations!$U$4:$U$4005,1,1))+1),ROUNDUP((ROW($A50)-ROW(startCell))/3,0)),1),""),"")</f>
        <v/>
      </c>
      <c r="Q50" s="185"/>
      <c r="R50" s="184" t="str">
        <f t="array" ref="R50">IFERROR(IF(LEN(R$10)&gt;0, INDEX(Calculations!$B$4:$B$4005,SMALL(IF((Calculations!$U$4:$U$4005=R$10)*(Calculations!$V$4:$V$4005&gt;0),ROW(Calculations!$U$4:$U$4005)-ROW(INDEX(Calculations!$U$4:$U$4005,1,1))+1),ROUNDUP((ROW($A50)-ROW(startCell))/3,0)),1),""),"")</f>
        <v/>
      </c>
      <c r="S50" s="185"/>
      <c r="T50" s="184" t="str">
        <f t="array" ref="T50">IFERROR(IF(LEN(T$10)&gt;0, INDEX(Calculations!$B$4:$B$4005,SMALL(IF((Calculations!$U$4:$U$4005=T$10)*(Calculations!$V$4:$V$4005&gt;0),ROW(Calculations!$U$4:$U$4005)-ROW(INDEX(Calculations!$U$4:$U$4005,1,1))+1),ROUNDUP((ROW($A50)-ROW(startCell))/3,0)),1),""),"")</f>
        <v/>
      </c>
      <c r="U50" s="185"/>
      <c r="V50" s="184" t="str">
        <f t="array" ref="V50">IFERROR(IF(LEN(V$10)&gt;0, INDEX(Calculations!$B$4:$B$4005,SMALL(IF((Calculations!$U$4:$U$4005=V$10)*(Calculations!$V$4:$V$4005&gt;0),ROW(Calculations!$U$4:$U$4005)-ROW(INDEX(Calculations!$U$4:$U$4005,1,1))+1),ROUNDUP((ROW($A50)-ROW(startCell))/3,0)),1),""),"")</f>
        <v/>
      </c>
      <c r="W50" s="253"/>
      <c r="X50" s="33"/>
      <c r="Y50" s="33"/>
    </row>
    <row r="51" spans="1:25" ht="20.100000000000001" customHeight="1" x14ac:dyDescent="0.25">
      <c r="A51" s="33"/>
      <c r="B51" s="251"/>
      <c r="C51" s="193"/>
      <c r="D51" s="186" t="str">
        <f t="array" ref="D51">IFERROR(
IF(LEN(D$10)&gt;0,
INDEX(Calculations!$D$4:$D$4005,SMALL(IF((Calculations!$U$4:$U$4005=D$10)*(Calculations!$V$4:$V$4005&gt;0),ROW(Calculations!$U$4:$U$4005)-ROW(INDEX(Calculations!$U$4:$U$4005,1,1))+1),ROUNDUP((ROW($A51)-ROW(startCell))/3,0)),1),""),"")</f>
        <v/>
      </c>
      <c r="E51" s="187"/>
      <c r="F51" s="186" t="str">
        <f t="array" ref="F51">IFERROR(
IF(LEN(F$10)&gt;0,
INDEX(Calculations!$D$4:$D$4005,SMALL(IF((Calculations!$U$4:$U$4005=F$10)*(Calculations!$V$4:$V$4005&gt;0),ROW(Calculations!$U$4:$U$4005)-ROW(INDEX(Calculations!$U$4:$U$4005,1,1))+1),ROUNDUP((ROW($A51)-ROW(startCell))/3,0)),1),""),"")</f>
        <v/>
      </c>
      <c r="G51" s="187"/>
      <c r="H51" s="186" t="str">
        <f t="array" ref="H51">IFERROR(
IF(LEN(H$10)&gt;0,
INDEX(Calculations!$D$4:$D$4005,SMALL(IF((Calculations!$U$4:$U$4005=H$10)*(Calculations!$V$4:$V$4005&gt;0),ROW(Calculations!$U$4:$U$4005)-ROW(INDEX(Calculations!$U$4:$U$4005,1,1))+1),ROUNDUP((ROW($A51)-ROW(startCell))/3,0)),1),""),"")</f>
        <v/>
      </c>
      <c r="I51" s="187"/>
      <c r="J51" s="186" t="str">
        <f t="array" ref="J51">IFERROR(
IF(LEN(J$10)&gt;0,
INDEX(Calculations!$D$4:$D$4005,SMALL(IF((Calculations!$U$4:$U$4005=J$10)*(Calculations!$V$4:$V$4005&gt;0),ROW(Calculations!$U$4:$U$4005)-ROW(INDEX(Calculations!$U$4:$U$4005,1,1))+1),ROUNDUP((ROW($A51)-ROW(startCell))/3,0)),1),""),"")</f>
        <v/>
      </c>
      <c r="K51" s="187"/>
      <c r="L51" s="186" t="str">
        <f t="array" ref="L51">IFERROR(
IF(LEN(L$10)&gt;0,
INDEX(Calculations!$D$4:$D$4005,SMALL(IF((Calculations!$U$4:$U$4005=L$10)*(Calculations!$V$4:$V$4005&gt;0),ROW(Calculations!$U$4:$U$4005)-ROW(INDEX(Calculations!$U$4:$U$4005,1,1))+1),ROUNDUP((ROW($A51)-ROW(startCell))/3,0)),1),""),"")</f>
        <v/>
      </c>
      <c r="M51" s="187"/>
      <c r="N51" s="186" t="str">
        <f t="array" ref="N51">IFERROR(
IF(LEN(N$10)&gt;0,
INDEX(Calculations!$D$4:$D$4005,SMALL(IF((Calculations!$U$4:$U$4005=N$10)*(Calculations!$V$4:$V$4005&gt;0),ROW(Calculations!$U$4:$U$4005)-ROW(INDEX(Calculations!$U$4:$U$4005,1,1))+1),ROUNDUP((ROW($A51)-ROW(startCell))/3,0)),1),""),"")</f>
        <v/>
      </c>
      <c r="O51" s="187"/>
      <c r="P51" s="186" t="str">
        <f t="array" ref="P51">IFERROR(
IF(LEN(P$10)&gt;0,
INDEX(Calculations!$D$4:$D$4005,SMALL(IF((Calculations!$U$4:$U$4005=P$10)*(Calculations!$V$4:$V$4005&gt;0),ROW(Calculations!$U$4:$U$4005)-ROW(INDEX(Calculations!$U$4:$U$4005,1,1))+1),ROUNDUP((ROW($A51)-ROW(startCell))/3,0)),1),""),"")</f>
        <v/>
      </c>
      <c r="Q51" s="187"/>
      <c r="R51" s="186" t="str">
        <f t="array" ref="R51">IFERROR(
IF(LEN(R$10)&gt;0,
INDEX(Calculations!$D$4:$D$4005,SMALL(IF((Calculations!$U$4:$U$4005=R$10)*(Calculations!$V$4:$V$4005&gt;0),ROW(Calculations!$U$4:$U$4005)-ROW(INDEX(Calculations!$U$4:$U$4005,1,1))+1),ROUNDUP((ROW($A51)-ROW(startCell))/3,0)),1),""),"")</f>
        <v/>
      </c>
      <c r="S51" s="187"/>
      <c r="T51" s="186" t="str">
        <f t="array" ref="T51">IFERROR(
IF(LEN(T$10)&gt;0,
INDEX(Calculations!$D$4:$D$4005,SMALL(IF((Calculations!$U$4:$U$4005=T$10)*(Calculations!$V$4:$V$4005&gt;0),ROW(Calculations!$U$4:$U$4005)-ROW(INDEX(Calculations!$U$4:$U$4005,1,1))+1),ROUNDUP((ROW($A51)-ROW(startCell))/3,0)),1),""),"")</f>
        <v/>
      </c>
      <c r="U51" s="187"/>
      <c r="V51" s="186" t="str">
        <f t="array" ref="V51">IFERROR(
IF(LEN(V$10)&gt;0,
INDEX(Calculations!$D$4:$D$4005,SMALL(IF((Calculations!$U$4:$U$4005=V$10)*(Calculations!$V$4:$V$4005&gt;0),ROW(Calculations!$U$4:$U$4005)-ROW(INDEX(Calculations!$U$4:$U$4005,1,1))+1),ROUNDUP((ROW($A51)-ROW(startCell))/3,0)),1),""),"")</f>
        <v/>
      </c>
      <c r="W51" s="253"/>
      <c r="X51" s="33"/>
      <c r="Y51" s="33"/>
    </row>
    <row r="52" spans="1:25" ht="20.100000000000001" customHeight="1" thickBot="1" x14ac:dyDescent="0.3">
      <c r="A52" s="33"/>
      <c r="B52" s="254"/>
      <c r="C52" s="196"/>
      <c r="D52" s="186" t="str">
        <f t="array" ref="D52">IFERROR(
IF(LEN(D$10)&gt;0,
INDEX(Calculations!$G$4:$G$4005,SMALL(IF((Calculations!$U$4:$U$4005=D$10)*(Calculations!$V$4:$V$4005&gt;0),ROW(Calculations!$U$4:$U$4005)-ROW(INDEX(Calculations!$U$4:$U$4005,1,1))+1),ROUNDUP((ROW($A52)-ROW(startCell))/3,0)),1),""),"")</f>
        <v/>
      </c>
      <c r="E52" s="187"/>
      <c r="F52" s="186" t="str">
        <f t="array" ref="F52">IFERROR(
IF(LEN(F$10)&gt;0,
INDEX(Calculations!$G$4:$G$4005,SMALL(IF((Calculations!$U$4:$U$4005=F$10)*(Calculations!$V$4:$V$4005&gt;0),ROW(Calculations!$U$4:$U$4005)-ROW(INDEX(Calculations!$U$4:$U$4005,1,1))+1),ROUNDUP((ROW($A52)-ROW(startCell))/3,0)),1),""),"")</f>
        <v/>
      </c>
      <c r="G52" s="187"/>
      <c r="H52" s="186" t="str">
        <f t="array" ref="H52">IFERROR(
IF(LEN(H$10)&gt;0,
INDEX(Calculations!$G$4:$G$4005,SMALL(IF((Calculations!$U$4:$U$4005=H$10)*(Calculations!$V$4:$V$4005&gt;0),ROW(Calculations!$U$4:$U$4005)-ROW(INDEX(Calculations!$U$4:$U$4005,1,1))+1),ROUNDUP((ROW($A52)-ROW(startCell))/3,0)),1),""),"")</f>
        <v/>
      </c>
      <c r="I52" s="187"/>
      <c r="J52" s="186" t="str">
        <f t="array" ref="J52">IFERROR(
IF(LEN(J$10)&gt;0,
INDEX(Calculations!$G$4:$G$4005,SMALL(IF((Calculations!$U$4:$U$4005=J$10)*(Calculations!$V$4:$V$4005&gt;0),ROW(Calculations!$U$4:$U$4005)-ROW(INDEX(Calculations!$U$4:$U$4005,1,1))+1),ROUNDUP((ROW($A52)-ROW(startCell))/3,0)),1),""),"")</f>
        <v/>
      </c>
      <c r="K52" s="187"/>
      <c r="L52" s="186" t="str">
        <f t="array" ref="L52">IFERROR(
IF(LEN(L$10)&gt;0,
INDEX(Calculations!$G$4:$G$4005,SMALL(IF((Calculations!$U$4:$U$4005=L$10)*(Calculations!$V$4:$V$4005&gt;0),ROW(Calculations!$U$4:$U$4005)-ROW(INDEX(Calculations!$U$4:$U$4005,1,1))+1),ROUNDUP((ROW($A52)-ROW(startCell))/3,0)),1),""),"")</f>
        <v/>
      </c>
      <c r="M52" s="187"/>
      <c r="N52" s="186" t="str">
        <f t="array" ref="N52">IFERROR(
IF(LEN(N$10)&gt;0,
INDEX(Calculations!$G$4:$G$4005,SMALL(IF((Calculations!$U$4:$U$4005=N$10)*(Calculations!$V$4:$V$4005&gt;0),ROW(Calculations!$U$4:$U$4005)-ROW(INDEX(Calculations!$U$4:$U$4005,1,1))+1),ROUNDUP((ROW($A52)-ROW(startCell))/3,0)),1),""),"")</f>
        <v/>
      </c>
      <c r="O52" s="187"/>
      <c r="P52" s="186" t="str">
        <f t="array" ref="P52">IFERROR(
IF(LEN(P$10)&gt;0,
INDEX(Calculations!$G$4:$G$4005,SMALL(IF((Calculations!$U$4:$U$4005=P$10)*(Calculations!$V$4:$V$4005&gt;0),ROW(Calculations!$U$4:$U$4005)-ROW(INDEX(Calculations!$U$4:$U$4005,1,1))+1),ROUNDUP((ROW($A52)-ROW(startCell))/3,0)),1),""),"")</f>
        <v/>
      </c>
      <c r="Q52" s="187"/>
      <c r="R52" s="186" t="str">
        <f t="array" ref="R52">IFERROR(
IF(LEN(R$10)&gt;0,
INDEX(Calculations!$G$4:$G$4005,SMALL(IF((Calculations!$U$4:$U$4005=R$10)*(Calculations!$V$4:$V$4005&gt;0),ROW(Calculations!$U$4:$U$4005)-ROW(INDEX(Calculations!$U$4:$U$4005,1,1))+1),ROUNDUP((ROW($A52)-ROW(startCell))/3,0)),1),""),"")</f>
        <v/>
      </c>
      <c r="S52" s="187"/>
      <c r="T52" s="186" t="str">
        <f t="array" ref="T52">IFERROR(
IF(LEN(T$10)&gt;0,
INDEX(Calculations!$G$4:$G$4005,SMALL(IF((Calculations!$U$4:$U$4005=T$10)*(Calculations!$V$4:$V$4005&gt;0),ROW(Calculations!$U$4:$U$4005)-ROW(INDEX(Calculations!$U$4:$U$4005,1,1))+1),ROUNDUP((ROW($A52)-ROW(startCell))/3,0)),1),""),"")</f>
        <v/>
      </c>
      <c r="U52" s="187"/>
      <c r="V52" s="186" t="str">
        <f t="array" ref="V52">IFERROR(
IF(LEN(V$10)&gt;0,
INDEX(Calculations!$G$4:$G$4005,SMALL(IF((Calculations!$U$4:$U$4005=V$10)*(Calculations!$V$4:$V$4005&gt;0),ROW(Calculations!$U$4:$U$4005)-ROW(INDEX(Calculations!$U$4:$U$4005,1,1))+1),ROUNDUP((ROW($A52)-ROW(startCell))/3,0)),1),""),"")</f>
        <v/>
      </c>
      <c r="W52" s="253"/>
      <c r="X52" s="33"/>
      <c r="Y52" s="33"/>
    </row>
    <row r="53" spans="1:25" ht="20.100000000000001" customHeight="1" thickTop="1" x14ac:dyDescent="0.25">
      <c r="A53" s="33"/>
      <c r="B53" s="251"/>
      <c r="C53" s="194"/>
      <c r="D53" s="184" t="str">
        <f t="array" ref="D53">IFERROR(IF(LEN(D$10)&gt;0, INDEX(Calculations!$B$4:$B$4005,SMALL(IF((Calculations!$U$4:$U$4005=D$10)*(Calculations!$V$4:$V$4005&gt;0),ROW(Calculations!$U$4:$U$4005)-ROW(INDEX(Calculations!$U$4:$U$4005,1,1))+1),ROUNDUP((ROW($A53)-ROW(startCell))/3,0)),1),""),"")</f>
        <v/>
      </c>
      <c r="E53" s="185"/>
      <c r="F53" s="184" t="str">
        <f t="array" ref="F53">IFERROR(IF(LEN(F$10)&gt;0, INDEX(Calculations!$B$4:$B$4005,SMALL(IF((Calculations!$U$4:$U$4005=F$10)*(Calculations!$V$4:$V$4005&gt;0),ROW(Calculations!$U$4:$U$4005)-ROW(INDEX(Calculations!$U$4:$U$4005,1,1))+1),ROUNDUP((ROW($A53)-ROW(startCell))/3,0)),1),""),"")</f>
        <v/>
      </c>
      <c r="G53" s="185"/>
      <c r="H53" s="184" t="str">
        <f t="array" ref="H53">IFERROR(IF(LEN(H$10)&gt;0, INDEX(Calculations!$B$4:$B$4005,SMALL(IF((Calculations!$U$4:$U$4005=H$10)*(Calculations!$V$4:$V$4005&gt;0),ROW(Calculations!$U$4:$U$4005)-ROW(INDEX(Calculations!$U$4:$U$4005,1,1))+1),ROUNDUP((ROW($A53)-ROW(startCell))/3,0)),1),""),"")</f>
        <v/>
      </c>
      <c r="I53" s="185"/>
      <c r="J53" s="184" t="str">
        <f t="array" ref="J53">IFERROR(IF(LEN(J$10)&gt;0, INDEX(Calculations!$B$4:$B$4005,SMALL(IF((Calculations!$U$4:$U$4005=J$10)*(Calculations!$V$4:$V$4005&gt;0),ROW(Calculations!$U$4:$U$4005)-ROW(INDEX(Calculations!$U$4:$U$4005,1,1))+1),ROUNDUP((ROW($A53)-ROW(startCell))/3,0)),1),""),"")</f>
        <v/>
      </c>
      <c r="K53" s="185"/>
      <c r="L53" s="184" t="str">
        <f t="array" ref="L53">IFERROR(IF(LEN(L$10)&gt;0, INDEX(Calculations!$B$4:$B$4005,SMALL(IF((Calculations!$U$4:$U$4005=L$10)*(Calculations!$V$4:$V$4005&gt;0),ROW(Calculations!$U$4:$U$4005)-ROW(INDEX(Calculations!$U$4:$U$4005,1,1))+1),ROUNDUP((ROW($A53)-ROW(startCell))/3,0)),1),""),"")</f>
        <v/>
      </c>
      <c r="M53" s="185"/>
      <c r="N53" s="184" t="str">
        <f t="array" ref="N53">IFERROR(IF(LEN(N$10)&gt;0, INDEX(Calculations!$B$4:$B$4005,SMALL(IF((Calculations!$U$4:$U$4005=N$10)*(Calculations!$V$4:$V$4005&gt;0),ROW(Calculations!$U$4:$U$4005)-ROW(INDEX(Calculations!$U$4:$U$4005,1,1))+1),ROUNDUP((ROW($A53)-ROW(startCell))/3,0)),1),""),"")</f>
        <v/>
      </c>
      <c r="O53" s="185"/>
      <c r="P53" s="184" t="str">
        <f t="array" ref="P53">IFERROR(IF(LEN(P$10)&gt;0, INDEX(Calculations!$B$4:$B$4005,SMALL(IF((Calculations!$U$4:$U$4005=P$10)*(Calculations!$V$4:$V$4005&gt;0),ROW(Calculations!$U$4:$U$4005)-ROW(INDEX(Calculations!$U$4:$U$4005,1,1))+1),ROUNDUP((ROW($A53)-ROW(startCell))/3,0)),1),""),"")</f>
        <v/>
      </c>
      <c r="Q53" s="185"/>
      <c r="R53" s="184" t="str">
        <f t="array" ref="R53">IFERROR(IF(LEN(R$10)&gt;0, INDEX(Calculations!$B$4:$B$4005,SMALL(IF((Calculations!$U$4:$U$4005=R$10)*(Calculations!$V$4:$V$4005&gt;0),ROW(Calculations!$U$4:$U$4005)-ROW(INDEX(Calculations!$U$4:$U$4005,1,1))+1),ROUNDUP((ROW($A53)-ROW(startCell))/3,0)),1),""),"")</f>
        <v/>
      </c>
      <c r="S53" s="185"/>
      <c r="T53" s="184" t="str">
        <f t="array" ref="T53">IFERROR(IF(LEN(T$10)&gt;0, INDEX(Calculations!$B$4:$B$4005,SMALL(IF((Calculations!$U$4:$U$4005=T$10)*(Calculations!$V$4:$V$4005&gt;0),ROW(Calculations!$U$4:$U$4005)-ROW(INDEX(Calculations!$U$4:$U$4005,1,1))+1),ROUNDUP((ROW($A53)-ROW(startCell))/3,0)),1),""),"")</f>
        <v/>
      </c>
      <c r="U53" s="185"/>
      <c r="V53" s="184" t="str">
        <f t="array" ref="V53">IFERROR(IF(LEN(V$10)&gt;0, INDEX(Calculations!$B$4:$B$4005,SMALL(IF((Calculations!$U$4:$U$4005=V$10)*(Calculations!$V$4:$V$4005&gt;0),ROW(Calculations!$U$4:$U$4005)-ROW(INDEX(Calculations!$U$4:$U$4005,1,1))+1),ROUNDUP((ROW($A53)-ROW(startCell))/3,0)),1),""),"")</f>
        <v/>
      </c>
      <c r="W53" s="253"/>
      <c r="X53" s="33"/>
      <c r="Y53" s="33"/>
    </row>
    <row r="54" spans="1:25" ht="20.100000000000001" customHeight="1" x14ac:dyDescent="0.25">
      <c r="A54" s="33"/>
      <c r="B54" s="251"/>
      <c r="C54" s="193"/>
      <c r="D54" s="186" t="str">
        <f t="array" ref="D54">IFERROR(
IF(LEN(D$10)&gt;0,
INDEX(Calculations!$D$4:$D$4005,SMALL(IF((Calculations!$U$4:$U$4005=D$10)*(Calculations!$V$4:$V$4005&gt;0),ROW(Calculations!$U$4:$U$4005)-ROW(INDEX(Calculations!$U$4:$U$4005,1,1))+1),ROUNDUP((ROW($A54)-ROW(startCell))/3,0)),1),""),"")</f>
        <v/>
      </c>
      <c r="E54" s="187"/>
      <c r="F54" s="186" t="str">
        <f t="array" ref="F54">IFERROR(
IF(LEN(F$10)&gt;0,
INDEX(Calculations!$D$4:$D$4005,SMALL(IF((Calculations!$U$4:$U$4005=F$10)*(Calculations!$V$4:$V$4005&gt;0),ROW(Calculations!$U$4:$U$4005)-ROW(INDEX(Calculations!$U$4:$U$4005,1,1))+1),ROUNDUP((ROW($A54)-ROW(startCell))/3,0)),1),""),"")</f>
        <v/>
      </c>
      <c r="G54" s="187"/>
      <c r="H54" s="186" t="str">
        <f t="array" ref="H54">IFERROR(
IF(LEN(H$10)&gt;0,
INDEX(Calculations!$D$4:$D$4005,SMALL(IF((Calculations!$U$4:$U$4005=H$10)*(Calculations!$V$4:$V$4005&gt;0),ROW(Calculations!$U$4:$U$4005)-ROW(INDEX(Calculations!$U$4:$U$4005,1,1))+1),ROUNDUP((ROW($A54)-ROW(startCell))/3,0)),1),""),"")</f>
        <v/>
      </c>
      <c r="I54" s="187"/>
      <c r="J54" s="186" t="str">
        <f t="array" ref="J54">IFERROR(
IF(LEN(J$10)&gt;0,
INDEX(Calculations!$D$4:$D$4005,SMALL(IF((Calculations!$U$4:$U$4005=J$10)*(Calculations!$V$4:$V$4005&gt;0),ROW(Calculations!$U$4:$U$4005)-ROW(INDEX(Calculations!$U$4:$U$4005,1,1))+1),ROUNDUP((ROW($A54)-ROW(startCell))/3,0)),1),""),"")</f>
        <v/>
      </c>
      <c r="K54" s="187"/>
      <c r="L54" s="186" t="str">
        <f t="array" ref="L54">IFERROR(
IF(LEN(L$10)&gt;0,
INDEX(Calculations!$D$4:$D$4005,SMALL(IF((Calculations!$U$4:$U$4005=L$10)*(Calculations!$V$4:$V$4005&gt;0),ROW(Calculations!$U$4:$U$4005)-ROW(INDEX(Calculations!$U$4:$U$4005,1,1))+1),ROUNDUP((ROW($A54)-ROW(startCell))/3,0)),1),""),"")</f>
        <v/>
      </c>
      <c r="M54" s="187"/>
      <c r="N54" s="186" t="str">
        <f t="array" ref="N54">IFERROR(
IF(LEN(N$10)&gt;0,
INDEX(Calculations!$D$4:$D$4005,SMALL(IF((Calculations!$U$4:$U$4005=N$10)*(Calculations!$V$4:$V$4005&gt;0),ROW(Calculations!$U$4:$U$4005)-ROW(INDEX(Calculations!$U$4:$U$4005,1,1))+1),ROUNDUP((ROW($A54)-ROW(startCell))/3,0)),1),""),"")</f>
        <v/>
      </c>
      <c r="O54" s="187"/>
      <c r="P54" s="186" t="str">
        <f t="array" ref="P54">IFERROR(
IF(LEN(P$10)&gt;0,
INDEX(Calculations!$D$4:$D$4005,SMALL(IF((Calculations!$U$4:$U$4005=P$10)*(Calculations!$V$4:$V$4005&gt;0),ROW(Calculations!$U$4:$U$4005)-ROW(INDEX(Calculations!$U$4:$U$4005,1,1))+1),ROUNDUP((ROW($A54)-ROW(startCell))/3,0)),1),""),"")</f>
        <v/>
      </c>
      <c r="Q54" s="187"/>
      <c r="R54" s="186" t="str">
        <f t="array" ref="R54">IFERROR(
IF(LEN(R$10)&gt;0,
INDEX(Calculations!$D$4:$D$4005,SMALL(IF((Calculations!$U$4:$U$4005=R$10)*(Calculations!$V$4:$V$4005&gt;0),ROW(Calculations!$U$4:$U$4005)-ROW(INDEX(Calculations!$U$4:$U$4005,1,1))+1),ROUNDUP((ROW($A54)-ROW(startCell))/3,0)),1),""),"")</f>
        <v/>
      </c>
      <c r="S54" s="187"/>
      <c r="T54" s="186" t="str">
        <f t="array" ref="T54">IFERROR(
IF(LEN(T$10)&gt;0,
INDEX(Calculations!$D$4:$D$4005,SMALL(IF((Calculations!$U$4:$U$4005=T$10)*(Calculations!$V$4:$V$4005&gt;0),ROW(Calculations!$U$4:$U$4005)-ROW(INDEX(Calculations!$U$4:$U$4005,1,1))+1),ROUNDUP((ROW($A54)-ROW(startCell))/3,0)),1),""),"")</f>
        <v/>
      </c>
      <c r="U54" s="187"/>
      <c r="V54" s="186" t="str">
        <f t="array" ref="V54">IFERROR(
IF(LEN(V$10)&gt;0,
INDEX(Calculations!$D$4:$D$4005,SMALL(IF((Calculations!$U$4:$U$4005=V$10)*(Calculations!$V$4:$V$4005&gt;0),ROW(Calculations!$U$4:$U$4005)-ROW(INDEX(Calculations!$U$4:$U$4005,1,1))+1),ROUNDUP((ROW($A54)-ROW(startCell))/3,0)),1),""),"")</f>
        <v/>
      </c>
      <c r="W54" s="253"/>
      <c r="X54" s="33"/>
      <c r="Y54" s="33"/>
    </row>
    <row r="55" spans="1:25" ht="20.100000000000001" customHeight="1" thickBot="1" x14ac:dyDescent="0.3">
      <c r="A55" s="33"/>
      <c r="B55" s="254"/>
      <c r="C55" s="195"/>
      <c r="D55" s="191" t="str">
        <f t="array" ref="D55">IFERROR(
IF(LEN(D$10)&gt;0,
INDEX(Calculations!$G$4:$G$4005,SMALL(IF((Calculations!$U$4:$U$4005=D$10)*(Calculations!$V$4:$V$4005&gt;0),ROW(Calculations!$U$4:$U$4005)-ROW(INDEX(Calculations!$U$4:$U$4005,1,1))+1),ROUNDUP((ROW($A55)-ROW(startCell))/3,0)),1),""),"")</f>
        <v/>
      </c>
      <c r="E55" s="187"/>
      <c r="F55" s="186" t="str">
        <f t="array" ref="F55">IFERROR(
IF(LEN(F$10)&gt;0,
INDEX(Calculations!$G$4:$G$4005,SMALL(IF((Calculations!$U$4:$U$4005=F$10)*(Calculations!$V$4:$V$4005&gt;0),ROW(Calculations!$U$4:$U$4005)-ROW(INDEX(Calculations!$U$4:$U$4005,1,1))+1),ROUNDUP((ROW($A55)-ROW(startCell))/3,0)),1),""),"")</f>
        <v/>
      </c>
      <c r="G55" s="187"/>
      <c r="H55" s="186" t="str">
        <f t="array" ref="H55">IFERROR(
IF(LEN(H$10)&gt;0,
INDEX(Calculations!$G$4:$G$4005,SMALL(IF((Calculations!$U$4:$U$4005=H$10)*(Calculations!$V$4:$V$4005&gt;0),ROW(Calculations!$U$4:$U$4005)-ROW(INDEX(Calculations!$U$4:$U$4005,1,1))+1),ROUNDUP((ROW($A55)-ROW(startCell))/3,0)),1),""),"")</f>
        <v/>
      </c>
      <c r="I55" s="187"/>
      <c r="J55" s="186" t="str">
        <f t="array" ref="J55">IFERROR(
IF(LEN(J$10)&gt;0,
INDEX(Calculations!$G$4:$G$4005,SMALL(IF((Calculations!$U$4:$U$4005=J$10)*(Calculations!$V$4:$V$4005&gt;0),ROW(Calculations!$U$4:$U$4005)-ROW(INDEX(Calculations!$U$4:$U$4005,1,1))+1),ROUNDUP((ROW($A55)-ROW(startCell))/3,0)),1),""),"")</f>
        <v/>
      </c>
      <c r="K55" s="187"/>
      <c r="L55" s="186" t="str">
        <f t="array" ref="L55">IFERROR(
IF(LEN(L$10)&gt;0,
INDEX(Calculations!$G$4:$G$4005,SMALL(IF((Calculations!$U$4:$U$4005=L$10)*(Calculations!$V$4:$V$4005&gt;0),ROW(Calculations!$U$4:$U$4005)-ROW(INDEX(Calculations!$U$4:$U$4005,1,1))+1),ROUNDUP((ROW($A55)-ROW(startCell))/3,0)),1),""),"")</f>
        <v/>
      </c>
      <c r="M55" s="187"/>
      <c r="N55" s="186" t="str">
        <f t="array" ref="N55">IFERROR(
IF(LEN(N$10)&gt;0,
INDEX(Calculations!$G$4:$G$4005,SMALL(IF((Calculations!$U$4:$U$4005=N$10)*(Calculations!$V$4:$V$4005&gt;0),ROW(Calculations!$U$4:$U$4005)-ROW(INDEX(Calculations!$U$4:$U$4005,1,1))+1),ROUNDUP((ROW($A55)-ROW(startCell))/3,0)),1),""),"")</f>
        <v/>
      </c>
      <c r="O55" s="187"/>
      <c r="P55" s="186" t="str">
        <f t="array" ref="P55">IFERROR(
IF(LEN(P$10)&gt;0,
INDEX(Calculations!$G$4:$G$4005,SMALL(IF((Calculations!$U$4:$U$4005=P$10)*(Calculations!$V$4:$V$4005&gt;0),ROW(Calculations!$U$4:$U$4005)-ROW(INDEX(Calculations!$U$4:$U$4005,1,1))+1),ROUNDUP((ROW($A55)-ROW(startCell))/3,0)),1),""),"")</f>
        <v/>
      </c>
      <c r="Q55" s="187"/>
      <c r="R55" s="186" t="str">
        <f t="array" ref="R55">IFERROR(
IF(LEN(R$10)&gt;0,
INDEX(Calculations!$G$4:$G$4005,SMALL(IF((Calculations!$U$4:$U$4005=R$10)*(Calculations!$V$4:$V$4005&gt;0),ROW(Calculations!$U$4:$U$4005)-ROW(INDEX(Calculations!$U$4:$U$4005,1,1))+1),ROUNDUP((ROW($A55)-ROW(startCell))/3,0)),1),""),"")</f>
        <v/>
      </c>
      <c r="S55" s="187"/>
      <c r="T55" s="186" t="str">
        <f t="array" ref="T55">IFERROR(
IF(LEN(T$10)&gt;0,
INDEX(Calculations!$G$4:$G$4005,SMALL(IF((Calculations!$U$4:$U$4005=T$10)*(Calculations!$V$4:$V$4005&gt;0),ROW(Calculations!$U$4:$U$4005)-ROW(INDEX(Calculations!$U$4:$U$4005,1,1))+1),ROUNDUP((ROW($A55)-ROW(startCell))/3,0)),1),""),"")</f>
        <v/>
      </c>
      <c r="U55" s="187"/>
      <c r="V55" s="186" t="str">
        <f t="array" ref="V55">IFERROR(
IF(LEN(V$10)&gt;0,
INDEX(Calculations!$G$4:$G$4005,SMALL(IF((Calculations!$U$4:$U$4005=V$10)*(Calculations!$V$4:$V$4005&gt;0),ROW(Calculations!$U$4:$U$4005)-ROW(INDEX(Calculations!$U$4:$U$4005,1,1))+1),ROUNDUP((ROW($A55)-ROW(startCell))/3,0)),1),""),"")</f>
        <v/>
      </c>
      <c r="W55" s="253"/>
      <c r="X55" s="33"/>
      <c r="Y55" s="33"/>
    </row>
    <row r="56" spans="1:25" ht="20.100000000000001" customHeight="1" thickTop="1" x14ac:dyDescent="0.25">
      <c r="A56" s="33"/>
      <c r="B56" s="251"/>
      <c r="C56" s="193"/>
      <c r="D56" s="186" t="str">
        <f t="array" ref="D56">IFERROR(IF(LEN(D$10)&gt;0, INDEX(Calculations!$B$4:$B$4005,SMALL(IF((Calculations!$U$4:$U$4005=D$10)*(Calculations!$V$4:$V$4005&gt;0),ROW(Calculations!$U$4:$U$4005)-ROW(INDEX(Calculations!$U$4:$U$4005,1,1))+1),ROUNDUP((ROW($A56)-ROW(startCell))/3,0)),1),""),"")</f>
        <v/>
      </c>
      <c r="E56" s="185"/>
      <c r="F56" s="184" t="str">
        <f t="array" ref="F56">IFERROR(IF(LEN(F$10)&gt;0, INDEX(Calculations!$B$4:$B$4005,SMALL(IF((Calculations!$U$4:$U$4005=F$10)*(Calculations!$V$4:$V$4005&gt;0),ROW(Calculations!$U$4:$U$4005)-ROW(INDEX(Calculations!$U$4:$U$4005,1,1))+1),ROUNDUP((ROW($A56)-ROW(startCell))/3,0)),1),""),"")</f>
        <v/>
      </c>
      <c r="G56" s="185"/>
      <c r="H56" s="184" t="str">
        <f t="array" ref="H56">IFERROR(IF(LEN(H$10)&gt;0, INDEX(Calculations!$B$4:$B$4005,SMALL(IF((Calculations!$U$4:$U$4005=H$10)*(Calculations!$V$4:$V$4005&gt;0),ROW(Calculations!$U$4:$U$4005)-ROW(INDEX(Calculations!$U$4:$U$4005,1,1))+1),ROUNDUP((ROW($A56)-ROW(startCell))/3,0)),1),""),"")</f>
        <v/>
      </c>
      <c r="I56" s="185"/>
      <c r="J56" s="184" t="str">
        <f t="array" ref="J56">IFERROR(IF(LEN(J$10)&gt;0, INDEX(Calculations!$B$4:$B$4005,SMALL(IF((Calculations!$U$4:$U$4005=J$10)*(Calculations!$V$4:$V$4005&gt;0),ROW(Calculations!$U$4:$U$4005)-ROW(INDEX(Calculations!$U$4:$U$4005,1,1))+1),ROUNDUP((ROW($A56)-ROW(startCell))/3,0)),1),""),"")</f>
        <v/>
      </c>
      <c r="K56" s="185"/>
      <c r="L56" s="184" t="str">
        <f t="array" ref="L56">IFERROR(IF(LEN(L$10)&gt;0, INDEX(Calculations!$B$4:$B$4005,SMALL(IF((Calculations!$U$4:$U$4005=L$10)*(Calculations!$V$4:$V$4005&gt;0),ROW(Calculations!$U$4:$U$4005)-ROW(INDEX(Calculations!$U$4:$U$4005,1,1))+1),ROUNDUP((ROW($A56)-ROW(startCell))/3,0)),1),""),"")</f>
        <v/>
      </c>
      <c r="M56" s="185"/>
      <c r="N56" s="184" t="str">
        <f t="array" ref="N56">IFERROR(IF(LEN(N$10)&gt;0, INDEX(Calculations!$B$4:$B$4005,SMALL(IF((Calculations!$U$4:$U$4005=N$10)*(Calculations!$V$4:$V$4005&gt;0),ROW(Calculations!$U$4:$U$4005)-ROW(INDEX(Calculations!$U$4:$U$4005,1,1))+1),ROUNDUP((ROW($A56)-ROW(startCell))/3,0)),1),""),"")</f>
        <v/>
      </c>
      <c r="O56" s="185"/>
      <c r="P56" s="184" t="str">
        <f t="array" ref="P56">IFERROR(IF(LEN(P$10)&gt;0, INDEX(Calculations!$B$4:$B$4005,SMALL(IF((Calculations!$U$4:$U$4005=P$10)*(Calculations!$V$4:$V$4005&gt;0),ROW(Calculations!$U$4:$U$4005)-ROW(INDEX(Calculations!$U$4:$U$4005,1,1))+1),ROUNDUP((ROW($A56)-ROW(startCell))/3,0)),1),""),"")</f>
        <v/>
      </c>
      <c r="Q56" s="185"/>
      <c r="R56" s="184" t="str">
        <f t="array" ref="R56">IFERROR(IF(LEN(R$10)&gt;0, INDEX(Calculations!$B$4:$B$4005,SMALL(IF((Calculations!$U$4:$U$4005=R$10)*(Calculations!$V$4:$V$4005&gt;0),ROW(Calculations!$U$4:$U$4005)-ROW(INDEX(Calculations!$U$4:$U$4005,1,1))+1),ROUNDUP((ROW($A56)-ROW(startCell))/3,0)),1),""),"")</f>
        <v/>
      </c>
      <c r="S56" s="185"/>
      <c r="T56" s="184" t="str">
        <f t="array" ref="T56">IFERROR(IF(LEN(T$10)&gt;0, INDEX(Calculations!$B$4:$B$4005,SMALL(IF((Calculations!$U$4:$U$4005=T$10)*(Calculations!$V$4:$V$4005&gt;0),ROW(Calculations!$U$4:$U$4005)-ROW(INDEX(Calculations!$U$4:$U$4005,1,1))+1),ROUNDUP((ROW($A56)-ROW(startCell))/3,0)),1),""),"")</f>
        <v/>
      </c>
      <c r="U56" s="185"/>
      <c r="V56" s="184" t="str">
        <f t="array" ref="V56">IFERROR(IF(LEN(V$10)&gt;0, INDEX(Calculations!$B$4:$B$4005,SMALL(IF((Calculations!$U$4:$U$4005=V$10)*(Calculations!$V$4:$V$4005&gt;0),ROW(Calculations!$U$4:$U$4005)-ROW(INDEX(Calculations!$U$4:$U$4005,1,1))+1),ROUNDUP((ROW($A56)-ROW(startCell))/3,0)),1),""),"")</f>
        <v/>
      </c>
      <c r="W56" s="253"/>
      <c r="X56" s="33"/>
      <c r="Y56" s="33"/>
    </row>
    <row r="57" spans="1:25" ht="20.100000000000001" customHeight="1" x14ac:dyDescent="0.25">
      <c r="A57" s="33"/>
      <c r="B57" s="251"/>
      <c r="C57" s="193"/>
      <c r="D57" s="186" t="str">
        <f t="array" ref="D57">IFERROR(
IF(LEN(D$10)&gt;0,
INDEX(Calculations!$D$4:$D$4005,SMALL(IF((Calculations!$U$4:$U$4005=D$10)*(Calculations!$V$4:$V$4005&gt;0),ROW(Calculations!$U$4:$U$4005)-ROW(INDEX(Calculations!$U$4:$U$4005,1,1))+1),ROUNDUP((ROW($A57)-ROW(startCell))/3,0)),1),""),"")</f>
        <v/>
      </c>
      <c r="E57" s="187"/>
      <c r="F57" s="186" t="str">
        <f t="array" ref="F57">IFERROR(
IF(LEN(F$10)&gt;0,
INDEX(Calculations!$D$4:$D$4005,SMALL(IF((Calculations!$U$4:$U$4005=F$10)*(Calculations!$V$4:$V$4005&gt;0),ROW(Calculations!$U$4:$U$4005)-ROW(INDEX(Calculations!$U$4:$U$4005,1,1))+1),ROUNDUP((ROW($A57)-ROW(startCell))/3,0)),1),""),"")</f>
        <v/>
      </c>
      <c r="G57" s="187"/>
      <c r="H57" s="186" t="str">
        <f t="array" ref="H57">IFERROR(
IF(LEN(H$10)&gt;0,
INDEX(Calculations!$D$4:$D$4005,SMALL(IF((Calculations!$U$4:$U$4005=H$10)*(Calculations!$V$4:$V$4005&gt;0),ROW(Calculations!$U$4:$U$4005)-ROW(INDEX(Calculations!$U$4:$U$4005,1,1))+1),ROUNDUP((ROW($A57)-ROW(startCell))/3,0)),1),""),"")</f>
        <v/>
      </c>
      <c r="I57" s="187"/>
      <c r="J57" s="186" t="str">
        <f t="array" ref="J57">IFERROR(
IF(LEN(J$10)&gt;0,
INDEX(Calculations!$D$4:$D$4005,SMALL(IF((Calculations!$U$4:$U$4005=J$10)*(Calculations!$V$4:$V$4005&gt;0),ROW(Calculations!$U$4:$U$4005)-ROW(INDEX(Calculations!$U$4:$U$4005,1,1))+1),ROUNDUP((ROW($A57)-ROW(startCell))/3,0)),1),""),"")</f>
        <v/>
      </c>
      <c r="K57" s="187"/>
      <c r="L57" s="186" t="str">
        <f t="array" ref="L57">IFERROR(
IF(LEN(L$10)&gt;0,
INDEX(Calculations!$D$4:$D$4005,SMALL(IF((Calculations!$U$4:$U$4005=L$10)*(Calculations!$V$4:$V$4005&gt;0),ROW(Calculations!$U$4:$U$4005)-ROW(INDEX(Calculations!$U$4:$U$4005,1,1))+1),ROUNDUP((ROW($A57)-ROW(startCell))/3,0)),1),""),"")</f>
        <v/>
      </c>
      <c r="M57" s="187"/>
      <c r="N57" s="186" t="str">
        <f t="array" ref="N57">IFERROR(
IF(LEN(N$10)&gt;0,
INDEX(Calculations!$D$4:$D$4005,SMALL(IF((Calculations!$U$4:$U$4005=N$10)*(Calculations!$V$4:$V$4005&gt;0),ROW(Calculations!$U$4:$U$4005)-ROW(INDEX(Calculations!$U$4:$U$4005,1,1))+1),ROUNDUP((ROW($A57)-ROW(startCell))/3,0)),1),""),"")</f>
        <v/>
      </c>
      <c r="O57" s="187"/>
      <c r="P57" s="186" t="str">
        <f t="array" ref="P57">IFERROR(
IF(LEN(P$10)&gt;0,
INDEX(Calculations!$D$4:$D$4005,SMALL(IF((Calculations!$U$4:$U$4005=P$10)*(Calculations!$V$4:$V$4005&gt;0),ROW(Calculations!$U$4:$U$4005)-ROW(INDEX(Calculations!$U$4:$U$4005,1,1))+1),ROUNDUP((ROW($A57)-ROW(startCell))/3,0)),1),""),"")</f>
        <v/>
      </c>
      <c r="Q57" s="187"/>
      <c r="R57" s="186" t="str">
        <f t="array" ref="R57">IFERROR(
IF(LEN(R$10)&gt;0,
INDEX(Calculations!$D$4:$D$4005,SMALL(IF((Calculations!$U$4:$U$4005=R$10)*(Calculations!$V$4:$V$4005&gt;0),ROW(Calculations!$U$4:$U$4005)-ROW(INDEX(Calculations!$U$4:$U$4005,1,1))+1),ROUNDUP((ROW($A57)-ROW(startCell))/3,0)),1),""),"")</f>
        <v/>
      </c>
      <c r="S57" s="187"/>
      <c r="T57" s="186" t="str">
        <f t="array" ref="T57">IFERROR(
IF(LEN(T$10)&gt;0,
INDEX(Calculations!$D$4:$D$4005,SMALL(IF((Calculations!$U$4:$U$4005=T$10)*(Calculations!$V$4:$V$4005&gt;0),ROW(Calculations!$U$4:$U$4005)-ROW(INDEX(Calculations!$U$4:$U$4005,1,1))+1),ROUNDUP((ROW($A57)-ROW(startCell))/3,0)),1),""),"")</f>
        <v/>
      </c>
      <c r="U57" s="187"/>
      <c r="V57" s="186" t="str">
        <f t="array" ref="V57">IFERROR(
IF(LEN(V$10)&gt;0,
INDEX(Calculations!$D$4:$D$4005,SMALL(IF((Calculations!$U$4:$U$4005=V$10)*(Calculations!$V$4:$V$4005&gt;0),ROW(Calculations!$U$4:$U$4005)-ROW(INDEX(Calculations!$U$4:$U$4005,1,1))+1),ROUNDUP((ROW($A57)-ROW(startCell))/3,0)),1),""),"")</f>
        <v/>
      </c>
      <c r="W57" s="253"/>
      <c r="X57" s="33"/>
      <c r="Y57" s="33"/>
    </row>
    <row r="58" spans="1:25" ht="20.100000000000001" customHeight="1" thickBot="1" x14ac:dyDescent="0.3">
      <c r="A58" s="33"/>
      <c r="B58" s="254"/>
      <c r="C58" s="196"/>
      <c r="D58" s="186" t="str">
        <f t="array" ref="D58">IFERROR(
IF(LEN(D$10)&gt;0,
INDEX(Calculations!$G$4:$G$4005,SMALL(IF((Calculations!$U$4:$U$4005=D$10)*(Calculations!$V$4:$V$4005&gt;0),ROW(Calculations!$U$4:$U$4005)-ROW(INDEX(Calculations!$U$4:$U$4005,1,1))+1),ROUNDUP((ROW($A58)-ROW(startCell))/3,0)),1),""),"")</f>
        <v/>
      </c>
      <c r="E58" s="187"/>
      <c r="F58" s="186" t="str">
        <f t="array" ref="F58">IFERROR(
IF(LEN(F$10)&gt;0,
INDEX(Calculations!$G$4:$G$4005,SMALL(IF((Calculations!$U$4:$U$4005=F$10)*(Calculations!$V$4:$V$4005&gt;0),ROW(Calculations!$U$4:$U$4005)-ROW(INDEX(Calculations!$U$4:$U$4005,1,1))+1),ROUNDUP((ROW($A58)-ROW(startCell))/3,0)),1),""),"")</f>
        <v/>
      </c>
      <c r="G58" s="187"/>
      <c r="H58" s="186" t="str">
        <f t="array" ref="H58">IFERROR(
IF(LEN(H$10)&gt;0,
INDEX(Calculations!$G$4:$G$4005,SMALL(IF((Calculations!$U$4:$U$4005=H$10)*(Calculations!$V$4:$V$4005&gt;0),ROW(Calculations!$U$4:$U$4005)-ROW(INDEX(Calculations!$U$4:$U$4005,1,1))+1),ROUNDUP((ROW($A58)-ROW(startCell))/3,0)),1),""),"")</f>
        <v/>
      </c>
      <c r="I58" s="187"/>
      <c r="J58" s="186" t="str">
        <f t="array" ref="J58">IFERROR(
IF(LEN(J$10)&gt;0,
INDEX(Calculations!$G$4:$G$4005,SMALL(IF((Calculations!$U$4:$U$4005=J$10)*(Calculations!$V$4:$V$4005&gt;0),ROW(Calculations!$U$4:$U$4005)-ROW(INDEX(Calculations!$U$4:$U$4005,1,1))+1),ROUNDUP((ROW($A58)-ROW(startCell))/3,0)),1),""),"")</f>
        <v/>
      </c>
      <c r="K58" s="187"/>
      <c r="L58" s="186" t="str">
        <f t="array" ref="L58">IFERROR(
IF(LEN(L$10)&gt;0,
INDEX(Calculations!$G$4:$G$4005,SMALL(IF((Calculations!$U$4:$U$4005=L$10)*(Calculations!$V$4:$V$4005&gt;0),ROW(Calculations!$U$4:$U$4005)-ROW(INDEX(Calculations!$U$4:$U$4005,1,1))+1),ROUNDUP((ROW($A58)-ROW(startCell))/3,0)),1),""),"")</f>
        <v/>
      </c>
      <c r="M58" s="187"/>
      <c r="N58" s="186" t="str">
        <f t="array" ref="N58">IFERROR(
IF(LEN(N$10)&gt;0,
INDEX(Calculations!$G$4:$G$4005,SMALL(IF((Calculations!$U$4:$U$4005=N$10)*(Calculations!$V$4:$V$4005&gt;0),ROW(Calculations!$U$4:$U$4005)-ROW(INDEX(Calculations!$U$4:$U$4005,1,1))+1),ROUNDUP((ROW($A58)-ROW(startCell))/3,0)),1),""),"")</f>
        <v/>
      </c>
      <c r="O58" s="187"/>
      <c r="P58" s="186" t="str">
        <f t="array" ref="P58">IFERROR(
IF(LEN(P$10)&gt;0,
INDEX(Calculations!$G$4:$G$4005,SMALL(IF((Calculations!$U$4:$U$4005=P$10)*(Calculations!$V$4:$V$4005&gt;0),ROW(Calculations!$U$4:$U$4005)-ROW(INDEX(Calculations!$U$4:$U$4005,1,1))+1),ROUNDUP((ROW($A58)-ROW(startCell))/3,0)),1),""),"")</f>
        <v/>
      </c>
      <c r="Q58" s="187"/>
      <c r="R58" s="186" t="str">
        <f t="array" ref="R58">IFERROR(
IF(LEN(R$10)&gt;0,
INDEX(Calculations!$G$4:$G$4005,SMALL(IF((Calculations!$U$4:$U$4005=R$10)*(Calculations!$V$4:$V$4005&gt;0),ROW(Calculations!$U$4:$U$4005)-ROW(INDEX(Calculations!$U$4:$U$4005,1,1))+1),ROUNDUP((ROW($A58)-ROW(startCell))/3,0)),1),""),"")</f>
        <v/>
      </c>
      <c r="S58" s="187"/>
      <c r="T58" s="186" t="str">
        <f t="array" ref="T58">IFERROR(
IF(LEN(T$10)&gt;0,
INDEX(Calculations!$G$4:$G$4005,SMALL(IF((Calculations!$U$4:$U$4005=T$10)*(Calculations!$V$4:$V$4005&gt;0),ROW(Calculations!$U$4:$U$4005)-ROW(INDEX(Calculations!$U$4:$U$4005,1,1))+1),ROUNDUP((ROW($A58)-ROW(startCell))/3,0)),1),""),"")</f>
        <v/>
      </c>
      <c r="U58" s="187"/>
      <c r="V58" s="186" t="str">
        <f t="array" ref="V58">IFERROR(
IF(LEN(V$10)&gt;0,
INDEX(Calculations!$G$4:$G$4005,SMALL(IF((Calculations!$U$4:$U$4005=V$10)*(Calculations!$V$4:$V$4005&gt;0),ROW(Calculations!$U$4:$U$4005)-ROW(INDEX(Calculations!$U$4:$U$4005,1,1))+1),ROUNDUP((ROW($A58)-ROW(startCell))/3,0)),1),""),"")</f>
        <v/>
      </c>
      <c r="W58" s="253"/>
      <c r="X58" s="33"/>
      <c r="Y58" s="33"/>
    </row>
    <row r="59" spans="1:25" ht="20.100000000000001" customHeight="1" thickTop="1" x14ac:dyDescent="0.25">
      <c r="A59" s="33"/>
      <c r="B59" s="251"/>
      <c r="C59" s="194"/>
      <c r="D59" s="184" t="str">
        <f t="array" ref="D59">IFERROR(IF(LEN(D$10)&gt;0, INDEX(Calculations!$B$4:$B$4005,SMALL(IF((Calculations!$U$4:$U$4005=D$10)*(Calculations!$V$4:$V$4005&gt;0),ROW(Calculations!$U$4:$U$4005)-ROW(INDEX(Calculations!$U$4:$U$4005,1,1))+1),ROUNDUP((ROW($A59)-ROW(startCell))/3,0)),1),""),"")</f>
        <v/>
      </c>
      <c r="E59" s="185"/>
      <c r="F59" s="184" t="str">
        <f t="array" ref="F59">IFERROR(IF(LEN(F$10)&gt;0, INDEX(Calculations!$B$4:$B$4005,SMALL(IF((Calculations!$U$4:$U$4005=F$10)*(Calculations!$V$4:$V$4005&gt;0),ROW(Calculations!$U$4:$U$4005)-ROW(INDEX(Calculations!$U$4:$U$4005,1,1))+1),ROUNDUP((ROW($A59)-ROW(startCell))/3,0)),1),""),"")</f>
        <v/>
      </c>
      <c r="G59" s="185"/>
      <c r="H59" s="184" t="str">
        <f t="array" ref="H59">IFERROR(IF(LEN(H$10)&gt;0, INDEX(Calculations!$B$4:$B$4005,SMALL(IF((Calculations!$U$4:$U$4005=H$10)*(Calculations!$V$4:$V$4005&gt;0),ROW(Calculations!$U$4:$U$4005)-ROW(INDEX(Calculations!$U$4:$U$4005,1,1))+1),ROUNDUP((ROW($A59)-ROW(startCell))/3,0)),1),""),"")</f>
        <v/>
      </c>
      <c r="I59" s="185"/>
      <c r="J59" s="184" t="str">
        <f t="array" ref="J59">IFERROR(IF(LEN(J$10)&gt;0, INDEX(Calculations!$B$4:$B$4005,SMALL(IF((Calculations!$U$4:$U$4005=J$10)*(Calculations!$V$4:$V$4005&gt;0),ROW(Calculations!$U$4:$U$4005)-ROW(INDEX(Calculations!$U$4:$U$4005,1,1))+1),ROUNDUP((ROW($A59)-ROW(startCell))/3,0)),1),""),"")</f>
        <v/>
      </c>
      <c r="K59" s="185"/>
      <c r="L59" s="184" t="str">
        <f t="array" ref="L59">IFERROR(IF(LEN(L$10)&gt;0, INDEX(Calculations!$B$4:$B$4005,SMALL(IF((Calculations!$U$4:$U$4005=L$10)*(Calculations!$V$4:$V$4005&gt;0),ROW(Calculations!$U$4:$U$4005)-ROW(INDEX(Calculations!$U$4:$U$4005,1,1))+1),ROUNDUP((ROW($A59)-ROW(startCell))/3,0)),1),""),"")</f>
        <v/>
      </c>
      <c r="M59" s="185"/>
      <c r="N59" s="184" t="str">
        <f t="array" ref="N59">IFERROR(IF(LEN(N$10)&gt;0, INDEX(Calculations!$B$4:$B$4005,SMALL(IF((Calculations!$U$4:$U$4005=N$10)*(Calculations!$V$4:$V$4005&gt;0),ROW(Calculations!$U$4:$U$4005)-ROW(INDEX(Calculations!$U$4:$U$4005,1,1))+1),ROUNDUP((ROW($A59)-ROW(startCell))/3,0)),1),""),"")</f>
        <v/>
      </c>
      <c r="O59" s="185"/>
      <c r="P59" s="184" t="str">
        <f t="array" ref="P59">IFERROR(IF(LEN(P$10)&gt;0, INDEX(Calculations!$B$4:$B$4005,SMALL(IF((Calculations!$U$4:$U$4005=P$10)*(Calculations!$V$4:$V$4005&gt;0),ROW(Calculations!$U$4:$U$4005)-ROW(INDEX(Calculations!$U$4:$U$4005,1,1))+1),ROUNDUP((ROW($A59)-ROW(startCell))/3,0)),1),""),"")</f>
        <v/>
      </c>
      <c r="Q59" s="185"/>
      <c r="R59" s="184" t="str">
        <f t="array" ref="R59">IFERROR(IF(LEN(R$10)&gt;0, INDEX(Calculations!$B$4:$B$4005,SMALL(IF((Calculations!$U$4:$U$4005=R$10)*(Calculations!$V$4:$V$4005&gt;0),ROW(Calculations!$U$4:$U$4005)-ROW(INDEX(Calculations!$U$4:$U$4005,1,1))+1),ROUNDUP((ROW($A59)-ROW(startCell))/3,0)),1),""),"")</f>
        <v/>
      </c>
      <c r="S59" s="185"/>
      <c r="T59" s="184" t="str">
        <f t="array" ref="T59">IFERROR(IF(LEN(T$10)&gt;0, INDEX(Calculations!$B$4:$B$4005,SMALL(IF((Calculations!$U$4:$U$4005=T$10)*(Calculations!$V$4:$V$4005&gt;0),ROW(Calculations!$U$4:$U$4005)-ROW(INDEX(Calculations!$U$4:$U$4005,1,1))+1),ROUNDUP((ROW($A59)-ROW(startCell))/3,0)),1),""),"")</f>
        <v/>
      </c>
      <c r="U59" s="185"/>
      <c r="V59" s="184" t="str">
        <f t="array" ref="V59">IFERROR(IF(LEN(V$10)&gt;0, INDEX(Calculations!$B$4:$B$4005,SMALL(IF((Calculations!$U$4:$U$4005=V$10)*(Calculations!$V$4:$V$4005&gt;0),ROW(Calculations!$U$4:$U$4005)-ROW(INDEX(Calculations!$U$4:$U$4005,1,1))+1),ROUNDUP((ROW($A59)-ROW(startCell))/3,0)),1),""),"")</f>
        <v/>
      </c>
      <c r="W59" s="253"/>
      <c r="X59" s="33"/>
      <c r="Y59" s="33"/>
    </row>
    <row r="60" spans="1:25" ht="20.100000000000001" customHeight="1" x14ac:dyDescent="0.25">
      <c r="A60" s="33"/>
      <c r="B60" s="251"/>
      <c r="C60" s="193"/>
      <c r="D60" s="186" t="str">
        <f t="array" ref="D60">IFERROR(
IF(LEN(D$10)&gt;0,
INDEX(Calculations!$D$4:$D$4005,SMALL(IF((Calculations!$U$4:$U$4005=D$10)*(Calculations!$V$4:$V$4005&gt;0),ROW(Calculations!$U$4:$U$4005)-ROW(INDEX(Calculations!$U$4:$U$4005,1,1))+1),ROUNDUP((ROW($A60)-ROW(startCell))/3,0)),1),""),"")</f>
        <v/>
      </c>
      <c r="E60" s="187"/>
      <c r="F60" s="186" t="str">
        <f t="array" ref="F60">IFERROR(
IF(LEN(F$10)&gt;0,
INDEX(Calculations!$D$4:$D$4005,SMALL(IF((Calculations!$U$4:$U$4005=F$10)*(Calculations!$V$4:$V$4005&gt;0),ROW(Calculations!$U$4:$U$4005)-ROW(INDEX(Calculations!$U$4:$U$4005,1,1))+1),ROUNDUP((ROW($A60)-ROW(startCell))/3,0)),1),""),"")</f>
        <v/>
      </c>
      <c r="G60" s="187"/>
      <c r="H60" s="186" t="str">
        <f t="array" ref="H60">IFERROR(
IF(LEN(H$10)&gt;0,
INDEX(Calculations!$D$4:$D$4005,SMALL(IF((Calculations!$U$4:$U$4005=H$10)*(Calculations!$V$4:$V$4005&gt;0),ROW(Calculations!$U$4:$U$4005)-ROW(INDEX(Calculations!$U$4:$U$4005,1,1))+1),ROUNDUP((ROW($A60)-ROW(startCell))/3,0)),1),""),"")</f>
        <v/>
      </c>
      <c r="I60" s="187"/>
      <c r="J60" s="186" t="str">
        <f t="array" ref="J60">IFERROR(
IF(LEN(J$10)&gt;0,
INDEX(Calculations!$D$4:$D$4005,SMALL(IF((Calculations!$U$4:$U$4005=J$10)*(Calculations!$V$4:$V$4005&gt;0),ROW(Calculations!$U$4:$U$4005)-ROW(INDEX(Calculations!$U$4:$U$4005,1,1))+1),ROUNDUP((ROW($A60)-ROW(startCell))/3,0)),1),""),"")</f>
        <v/>
      </c>
      <c r="K60" s="187"/>
      <c r="L60" s="186" t="str">
        <f t="array" ref="L60">IFERROR(
IF(LEN(L$10)&gt;0,
INDEX(Calculations!$D$4:$D$4005,SMALL(IF((Calculations!$U$4:$U$4005=L$10)*(Calculations!$V$4:$V$4005&gt;0),ROW(Calculations!$U$4:$U$4005)-ROW(INDEX(Calculations!$U$4:$U$4005,1,1))+1),ROUNDUP((ROW($A60)-ROW(startCell))/3,0)),1),""),"")</f>
        <v/>
      </c>
      <c r="M60" s="187"/>
      <c r="N60" s="186" t="str">
        <f t="array" ref="N60">IFERROR(
IF(LEN(N$10)&gt;0,
INDEX(Calculations!$D$4:$D$4005,SMALL(IF((Calculations!$U$4:$U$4005=N$10)*(Calculations!$V$4:$V$4005&gt;0),ROW(Calculations!$U$4:$U$4005)-ROW(INDEX(Calculations!$U$4:$U$4005,1,1))+1),ROUNDUP((ROW($A60)-ROW(startCell))/3,0)),1),""),"")</f>
        <v/>
      </c>
      <c r="O60" s="187"/>
      <c r="P60" s="186" t="str">
        <f t="array" ref="P60">IFERROR(
IF(LEN(P$10)&gt;0,
INDEX(Calculations!$D$4:$D$4005,SMALL(IF((Calculations!$U$4:$U$4005=P$10)*(Calculations!$V$4:$V$4005&gt;0),ROW(Calculations!$U$4:$U$4005)-ROW(INDEX(Calculations!$U$4:$U$4005,1,1))+1),ROUNDUP((ROW($A60)-ROW(startCell))/3,0)),1),""),"")</f>
        <v/>
      </c>
      <c r="Q60" s="187"/>
      <c r="R60" s="186" t="str">
        <f t="array" ref="R60">IFERROR(
IF(LEN(R$10)&gt;0,
INDEX(Calculations!$D$4:$D$4005,SMALL(IF((Calculations!$U$4:$U$4005=R$10)*(Calculations!$V$4:$V$4005&gt;0),ROW(Calculations!$U$4:$U$4005)-ROW(INDEX(Calculations!$U$4:$U$4005,1,1))+1),ROUNDUP((ROW($A60)-ROW(startCell))/3,0)),1),""),"")</f>
        <v/>
      </c>
      <c r="S60" s="187"/>
      <c r="T60" s="186" t="str">
        <f t="array" ref="T60">IFERROR(
IF(LEN(T$10)&gt;0,
INDEX(Calculations!$D$4:$D$4005,SMALL(IF((Calculations!$U$4:$U$4005=T$10)*(Calculations!$V$4:$V$4005&gt;0),ROW(Calculations!$U$4:$U$4005)-ROW(INDEX(Calculations!$U$4:$U$4005,1,1))+1),ROUNDUP((ROW($A60)-ROW(startCell))/3,0)),1),""),"")</f>
        <v/>
      </c>
      <c r="U60" s="187"/>
      <c r="V60" s="186" t="str">
        <f t="array" ref="V60">IFERROR(
IF(LEN(V$10)&gt;0,
INDEX(Calculations!$D$4:$D$4005,SMALL(IF((Calculations!$U$4:$U$4005=V$10)*(Calculations!$V$4:$V$4005&gt;0),ROW(Calculations!$U$4:$U$4005)-ROW(INDEX(Calculations!$U$4:$U$4005,1,1))+1),ROUNDUP((ROW($A60)-ROW(startCell))/3,0)),1),""),"")</f>
        <v/>
      </c>
      <c r="W60" s="253"/>
      <c r="X60" s="33"/>
      <c r="Y60" s="33"/>
    </row>
    <row r="61" spans="1:25" ht="20.100000000000001" customHeight="1" thickBot="1" x14ac:dyDescent="0.3">
      <c r="A61" s="33"/>
      <c r="B61" s="254"/>
      <c r="C61" s="195"/>
      <c r="D61" s="191" t="str">
        <f t="array" ref="D61">IFERROR(
IF(LEN(D$10)&gt;0,
INDEX(Calculations!$G$4:$G$4005,SMALL(IF((Calculations!$U$4:$U$4005=D$10)*(Calculations!$V$4:$V$4005&gt;0),ROW(Calculations!$U$4:$U$4005)-ROW(INDEX(Calculations!$U$4:$U$4005,1,1))+1),ROUNDUP((ROW($A61)-ROW(startCell))/3,0)),1),""),"")</f>
        <v/>
      </c>
      <c r="E61" s="187"/>
      <c r="F61" s="186" t="str">
        <f t="array" ref="F61">IFERROR(
IF(LEN(F$10)&gt;0,
INDEX(Calculations!$G$4:$G$4005,SMALL(IF((Calculations!$U$4:$U$4005=F$10)*(Calculations!$V$4:$V$4005&gt;0),ROW(Calculations!$U$4:$U$4005)-ROW(INDEX(Calculations!$U$4:$U$4005,1,1))+1),ROUNDUP((ROW($A61)-ROW(startCell))/3,0)),1),""),"")</f>
        <v/>
      </c>
      <c r="G61" s="187"/>
      <c r="H61" s="186" t="str">
        <f t="array" ref="H61">IFERROR(
IF(LEN(H$10)&gt;0,
INDEX(Calculations!$G$4:$G$4005,SMALL(IF((Calculations!$U$4:$U$4005=H$10)*(Calculations!$V$4:$V$4005&gt;0),ROW(Calculations!$U$4:$U$4005)-ROW(INDEX(Calculations!$U$4:$U$4005,1,1))+1),ROUNDUP((ROW($A61)-ROW(startCell))/3,0)),1),""),"")</f>
        <v/>
      </c>
      <c r="I61" s="187"/>
      <c r="J61" s="186" t="str">
        <f t="array" ref="J61">IFERROR(
IF(LEN(J$10)&gt;0,
INDEX(Calculations!$G$4:$G$4005,SMALL(IF((Calculations!$U$4:$U$4005=J$10)*(Calculations!$V$4:$V$4005&gt;0),ROW(Calculations!$U$4:$U$4005)-ROW(INDEX(Calculations!$U$4:$U$4005,1,1))+1),ROUNDUP((ROW($A61)-ROW(startCell))/3,0)),1),""),"")</f>
        <v/>
      </c>
      <c r="K61" s="187"/>
      <c r="L61" s="186" t="str">
        <f t="array" ref="L61">IFERROR(
IF(LEN(L$10)&gt;0,
INDEX(Calculations!$G$4:$G$4005,SMALL(IF((Calculations!$U$4:$U$4005=L$10)*(Calculations!$V$4:$V$4005&gt;0),ROW(Calculations!$U$4:$U$4005)-ROW(INDEX(Calculations!$U$4:$U$4005,1,1))+1),ROUNDUP((ROW($A61)-ROW(startCell))/3,0)),1),""),"")</f>
        <v/>
      </c>
      <c r="M61" s="187"/>
      <c r="N61" s="186" t="str">
        <f t="array" ref="N61">IFERROR(
IF(LEN(N$10)&gt;0,
INDEX(Calculations!$G$4:$G$4005,SMALL(IF((Calculations!$U$4:$U$4005=N$10)*(Calculations!$V$4:$V$4005&gt;0),ROW(Calculations!$U$4:$U$4005)-ROW(INDEX(Calculations!$U$4:$U$4005,1,1))+1),ROUNDUP((ROW($A61)-ROW(startCell))/3,0)),1),""),"")</f>
        <v/>
      </c>
      <c r="O61" s="187"/>
      <c r="P61" s="186" t="str">
        <f t="array" ref="P61">IFERROR(
IF(LEN(P$10)&gt;0,
INDEX(Calculations!$G$4:$G$4005,SMALL(IF((Calculations!$U$4:$U$4005=P$10)*(Calculations!$V$4:$V$4005&gt;0),ROW(Calculations!$U$4:$U$4005)-ROW(INDEX(Calculations!$U$4:$U$4005,1,1))+1),ROUNDUP((ROW($A61)-ROW(startCell))/3,0)),1),""),"")</f>
        <v/>
      </c>
      <c r="Q61" s="187"/>
      <c r="R61" s="186" t="str">
        <f t="array" ref="R61">IFERROR(
IF(LEN(R$10)&gt;0,
INDEX(Calculations!$G$4:$G$4005,SMALL(IF((Calculations!$U$4:$U$4005=R$10)*(Calculations!$V$4:$V$4005&gt;0),ROW(Calculations!$U$4:$U$4005)-ROW(INDEX(Calculations!$U$4:$U$4005,1,1))+1),ROUNDUP((ROW($A61)-ROW(startCell))/3,0)),1),""),"")</f>
        <v/>
      </c>
      <c r="S61" s="187"/>
      <c r="T61" s="186" t="str">
        <f t="array" ref="T61">IFERROR(
IF(LEN(T$10)&gt;0,
INDEX(Calculations!$G$4:$G$4005,SMALL(IF((Calculations!$U$4:$U$4005=T$10)*(Calculations!$V$4:$V$4005&gt;0),ROW(Calculations!$U$4:$U$4005)-ROW(INDEX(Calculations!$U$4:$U$4005,1,1))+1),ROUNDUP((ROW($A61)-ROW(startCell))/3,0)),1),""),"")</f>
        <v/>
      </c>
      <c r="U61" s="187"/>
      <c r="V61" s="186" t="str">
        <f t="array" ref="V61">IFERROR(
IF(LEN(V$10)&gt;0,
INDEX(Calculations!$G$4:$G$4005,SMALL(IF((Calculations!$U$4:$U$4005=V$10)*(Calculations!$V$4:$V$4005&gt;0),ROW(Calculations!$U$4:$U$4005)-ROW(INDEX(Calculations!$U$4:$U$4005,1,1))+1),ROUNDUP((ROW($A61)-ROW(startCell))/3,0)),1),""),"")</f>
        <v/>
      </c>
      <c r="W61" s="253"/>
      <c r="X61" s="33"/>
      <c r="Y61" s="33"/>
    </row>
    <row r="62" spans="1:25" ht="20.100000000000001" customHeight="1" thickTop="1" x14ac:dyDescent="0.25">
      <c r="A62" s="33"/>
      <c r="B62" s="251"/>
      <c r="C62" s="193"/>
      <c r="D62" s="186" t="str">
        <f t="array" ref="D62">IFERROR(IF(LEN(D$10)&gt;0, INDEX(Calculations!$B$4:$B$4005,SMALL(IF((Calculations!$U$4:$U$4005=D$10)*(Calculations!$V$4:$V$4005&gt;0),ROW(Calculations!$U$4:$U$4005)-ROW(INDEX(Calculations!$U$4:$U$4005,1,1))+1),ROUNDUP((ROW($A62)-ROW(startCell))/3,0)),1),""),"")</f>
        <v/>
      </c>
      <c r="E62" s="185"/>
      <c r="F62" s="184" t="str">
        <f t="array" ref="F62">IFERROR(IF(LEN(F$10)&gt;0, INDEX(Calculations!$B$4:$B$4005,SMALL(IF((Calculations!$U$4:$U$4005=F$10)*(Calculations!$V$4:$V$4005&gt;0),ROW(Calculations!$U$4:$U$4005)-ROW(INDEX(Calculations!$U$4:$U$4005,1,1))+1),ROUNDUP((ROW($A62)-ROW(startCell))/3,0)),1),""),"")</f>
        <v/>
      </c>
      <c r="G62" s="185"/>
      <c r="H62" s="184" t="str">
        <f t="array" ref="H62">IFERROR(IF(LEN(H$10)&gt;0, INDEX(Calculations!$B$4:$B$4005,SMALL(IF((Calculations!$U$4:$U$4005=H$10)*(Calculations!$V$4:$V$4005&gt;0),ROW(Calculations!$U$4:$U$4005)-ROW(INDEX(Calculations!$U$4:$U$4005,1,1))+1),ROUNDUP((ROW($A62)-ROW(startCell))/3,0)),1),""),"")</f>
        <v/>
      </c>
      <c r="I62" s="185"/>
      <c r="J62" s="184" t="str">
        <f t="array" ref="J62">IFERROR(IF(LEN(J$10)&gt;0, INDEX(Calculations!$B$4:$B$4005,SMALL(IF((Calculations!$U$4:$U$4005=J$10)*(Calculations!$V$4:$V$4005&gt;0),ROW(Calculations!$U$4:$U$4005)-ROW(INDEX(Calculations!$U$4:$U$4005,1,1))+1),ROUNDUP((ROW($A62)-ROW(startCell))/3,0)),1),""),"")</f>
        <v/>
      </c>
      <c r="K62" s="185"/>
      <c r="L62" s="184" t="str">
        <f t="array" ref="L62">IFERROR(IF(LEN(L$10)&gt;0, INDEX(Calculations!$B$4:$B$4005,SMALL(IF((Calculations!$U$4:$U$4005=L$10)*(Calculations!$V$4:$V$4005&gt;0),ROW(Calculations!$U$4:$U$4005)-ROW(INDEX(Calculations!$U$4:$U$4005,1,1))+1),ROUNDUP((ROW($A62)-ROW(startCell))/3,0)),1),""),"")</f>
        <v/>
      </c>
      <c r="M62" s="185"/>
      <c r="N62" s="184" t="str">
        <f t="array" ref="N62">IFERROR(IF(LEN(N$10)&gt;0, INDEX(Calculations!$B$4:$B$4005,SMALL(IF((Calculations!$U$4:$U$4005=N$10)*(Calculations!$V$4:$V$4005&gt;0),ROW(Calculations!$U$4:$U$4005)-ROW(INDEX(Calculations!$U$4:$U$4005,1,1))+1),ROUNDUP((ROW($A62)-ROW(startCell))/3,0)),1),""),"")</f>
        <v/>
      </c>
      <c r="O62" s="185"/>
      <c r="P62" s="184" t="str">
        <f t="array" ref="P62">IFERROR(IF(LEN(P$10)&gt;0, INDEX(Calculations!$B$4:$B$4005,SMALL(IF((Calculations!$U$4:$U$4005=P$10)*(Calculations!$V$4:$V$4005&gt;0),ROW(Calculations!$U$4:$U$4005)-ROW(INDEX(Calculations!$U$4:$U$4005,1,1))+1),ROUNDUP((ROW($A62)-ROW(startCell))/3,0)),1),""),"")</f>
        <v/>
      </c>
      <c r="Q62" s="185"/>
      <c r="R62" s="184" t="str">
        <f t="array" ref="R62">IFERROR(IF(LEN(R$10)&gt;0, INDEX(Calculations!$B$4:$B$4005,SMALL(IF((Calculations!$U$4:$U$4005=R$10)*(Calculations!$V$4:$V$4005&gt;0),ROW(Calculations!$U$4:$U$4005)-ROW(INDEX(Calculations!$U$4:$U$4005,1,1))+1),ROUNDUP((ROW($A62)-ROW(startCell))/3,0)),1),""),"")</f>
        <v/>
      </c>
      <c r="S62" s="185"/>
      <c r="T62" s="184" t="str">
        <f t="array" ref="T62">IFERROR(IF(LEN(T$10)&gt;0, INDEX(Calculations!$B$4:$B$4005,SMALL(IF((Calculations!$U$4:$U$4005=T$10)*(Calculations!$V$4:$V$4005&gt;0),ROW(Calculations!$U$4:$U$4005)-ROW(INDEX(Calculations!$U$4:$U$4005,1,1))+1),ROUNDUP((ROW($A62)-ROW(startCell))/3,0)),1),""),"")</f>
        <v/>
      </c>
      <c r="U62" s="185"/>
      <c r="V62" s="184" t="str">
        <f t="array" ref="V62">IFERROR(IF(LEN(V$10)&gt;0, INDEX(Calculations!$B$4:$B$4005,SMALL(IF((Calculations!$U$4:$U$4005=V$10)*(Calculations!$V$4:$V$4005&gt;0),ROW(Calculations!$U$4:$U$4005)-ROW(INDEX(Calculations!$U$4:$U$4005,1,1))+1),ROUNDUP((ROW($A62)-ROW(startCell))/3,0)),1),""),"")</f>
        <v/>
      </c>
      <c r="W62" s="253"/>
      <c r="X62" s="33"/>
      <c r="Y62" s="33"/>
    </row>
    <row r="63" spans="1:25" ht="20.100000000000001" customHeight="1" x14ac:dyDescent="0.25">
      <c r="A63" s="33"/>
      <c r="B63" s="251"/>
      <c r="C63" s="193"/>
      <c r="D63" s="186" t="str">
        <f t="array" ref="D63">IFERROR(
IF(LEN(D$10)&gt;0,
INDEX(Calculations!$D$4:$D$4005,SMALL(IF((Calculations!$U$4:$U$4005=D$10)*(Calculations!$V$4:$V$4005&gt;0),ROW(Calculations!$U$4:$U$4005)-ROW(INDEX(Calculations!$U$4:$U$4005,1,1))+1),ROUNDUP((ROW($A63)-ROW(startCell))/3,0)),1),""),"")</f>
        <v/>
      </c>
      <c r="E63" s="187"/>
      <c r="F63" s="186" t="str">
        <f t="array" ref="F63">IFERROR(
IF(LEN(F$10)&gt;0,
INDEX(Calculations!$D$4:$D$4005,SMALL(IF((Calculations!$U$4:$U$4005=F$10)*(Calculations!$V$4:$V$4005&gt;0),ROW(Calculations!$U$4:$U$4005)-ROW(INDEX(Calculations!$U$4:$U$4005,1,1))+1),ROUNDUP((ROW($A63)-ROW(startCell))/3,0)),1),""),"")</f>
        <v/>
      </c>
      <c r="G63" s="187"/>
      <c r="H63" s="186" t="str">
        <f t="array" ref="H63">IFERROR(
IF(LEN(H$10)&gt;0,
INDEX(Calculations!$D$4:$D$4005,SMALL(IF((Calculations!$U$4:$U$4005=H$10)*(Calculations!$V$4:$V$4005&gt;0),ROW(Calculations!$U$4:$U$4005)-ROW(INDEX(Calculations!$U$4:$U$4005,1,1))+1),ROUNDUP((ROW($A63)-ROW(startCell))/3,0)),1),""),"")</f>
        <v/>
      </c>
      <c r="I63" s="187"/>
      <c r="J63" s="186" t="str">
        <f t="array" ref="J63">IFERROR(
IF(LEN(J$10)&gt;0,
INDEX(Calculations!$D$4:$D$4005,SMALL(IF((Calculations!$U$4:$U$4005=J$10)*(Calculations!$V$4:$V$4005&gt;0),ROW(Calculations!$U$4:$U$4005)-ROW(INDEX(Calculations!$U$4:$U$4005,1,1))+1),ROUNDUP((ROW($A63)-ROW(startCell))/3,0)),1),""),"")</f>
        <v/>
      </c>
      <c r="K63" s="187"/>
      <c r="L63" s="186" t="str">
        <f t="array" ref="L63">IFERROR(
IF(LEN(L$10)&gt;0,
INDEX(Calculations!$D$4:$D$4005,SMALL(IF((Calculations!$U$4:$U$4005=L$10)*(Calculations!$V$4:$V$4005&gt;0),ROW(Calculations!$U$4:$U$4005)-ROW(INDEX(Calculations!$U$4:$U$4005,1,1))+1),ROUNDUP((ROW($A63)-ROW(startCell))/3,0)),1),""),"")</f>
        <v/>
      </c>
      <c r="M63" s="187"/>
      <c r="N63" s="186" t="str">
        <f t="array" ref="N63">IFERROR(
IF(LEN(N$10)&gt;0,
INDEX(Calculations!$D$4:$D$4005,SMALL(IF((Calculations!$U$4:$U$4005=N$10)*(Calculations!$V$4:$V$4005&gt;0),ROW(Calculations!$U$4:$U$4005)-ROW(INDEX(Calculations!$U$4:$U$4005,1,1))+1),ROUNDUP((ROW($A63)-ROW(startCell))/3,0)),1),""),"")</f>
        <v/>
      </c>
      <c r="O63" s="187"/>
      <c r="P63" s="186" t="str">
        <f t="array" ref="P63">IFERROR(
IF(LEN(P$10)&gt;0,
INDEX(Calculations!$D$4:$D$4005,SMALL(IF((Calculations!$U$4:$U$4005=P$10)*(Calculations!$V$4:$V$4005&gt;0),ROW(Calculations!$U$4:$U$4005)-ROW(INDEX(Calculations!$U$4:$U$4005,1,1))+1),ROUNDUP((ROW($A63)-ROW(startCell))/3,0)),1),""),"")</f>
        <v/>
      </c>
      <c r="Q63" s="187"/>
      <c r="R63" s="186" t="str">
        <f t="array" ref="R63">IFERROR(
IF(LEN(R$10)&gt;0,
INDEX(Calculations!$D$4:$D$4005,SMALL(IF((Calculations!$U$4:$U$4005=R$10)*(Calculations!$V$4:$V$4005&gt;0),ROW(Calculations!$U$4:$U$4005)-ROW(INDEX(Calculations!$U$4:$U$4005,1,1))+1),ROUNDUP((ROW($A63)-ROW(startCell))/3,0)),1),""),"")</f>
        <v/>
      </c>
      <c r="S63" s="187"/>
      <c r="T63" s="186" t="str">
        <f t="array" ref="T63">IFERROR(
IF(LEN(T$10)&gt;0,
INDEX(Calculations!$D$4:$D$4005,SMALL(IF((Calculations!$U$4:$U$4005=T$10)*(Calculations!$V$4:$V$4005&gt;0),ROW(Calculations!$U$4:$U$4005)-ROW(INDEX(Calculations!$U$4:$U$4005,1,1))+1),ROUNDUP((ROW($A63)-ROW(startCell))/3,0)),1),""),"")</f>
        <v/>
      </c>
      <c r="U63" s="187"/>
      <c r="V63" s="186" t="str">
        <f t="array" ref="V63">IFERROR(
IF(LEN(V$10)&gt;0,
INDEX(Calculations!$D$4:$D$4005,SMALL(IF((Calculations!$U$4:$U$4005=V$10)*(Calculations!$V$4:$V$4005&gt;0),ROW(Calculations!$U$4:$U$4005)-ROW(INDEX(Calculations!$U$4:$U$4005,1,1))+1),ROUNDUP((ROW($A63)-ROW(startCell))/3,0)),1),""),"")</f>
        <v/>
      </c>
      <c r="W63" s="253"/>
      <c r="X63" s="33"/>
      <c r="Y63" s="33"/>
    </row>
    <row r="64" spans="1:25" ht="20.100000000000001" customHeight="1" thickBot="1" x14ac:dyDescent="0.3">
      <c r="A64" s="33"/>
      <c r="B64" s="254"/>
      <c r="C64" s="196"/>
      <c r="D64" s="186" t="str">
        <f t="array" ref="D64">IFERROR(
IF(LEN(D$10)&gt;0,
INDEX(Calculations!$G$4:$G$4005,SMALL(IF((Calculations!$U$4:$U$4005=D$10)*(Calculations!$V$4:$V$4005&gt;0),ROW(Calculations!$U$4:$U$4005)-ROW(INDEX(Calculations!$U$4:$U$4005,1,1))+1),ROUNDUP((ROW($A64)-ROW(startCell))/3,0)),1),""),"")</f>
        <v/>
      </c>
      <c r="E64" s="187"/>
      <c r="F64" s="186" t="str">
        <f t="array" ref="F64">IFERROR(
IF(LEN(F$10)&gt;0,
INDEX(Calculations!$G$4:$G$4005,SMALL(IF((Calculations!$U$4:$U$4005=F$10)*(Calculations!$V$4:$V$4005&gt;0),ROW(Calculations!$U$4:$U$4005)-ROW(INDEX(Calculations!$U$4:$U$4005,1,1))+1),ROUNDUP((ROW($A64)-ROW(startCell))/3,0)),1),""),"")</f>
        <v/>
      </c>
      <c r="G64" s="187"/>
      <c r="H64" s="186" t="str">
        <f t="array" ref="H64">IFERROR(
IF(LEN(H$10)&gt;0,
INDEX(Calculations!$G$4:$G$4005,SMALL(IF((Calculations!$U$4:$U$4005=H$10)*(Calculations!$V$4:$V$4005&gt;0),ROW(Calculations!$U$4:$U$4005)-ROW(INDEX(Calculations!$U$4:$U$4005,1,1))+1),ROUNDUP((ROW($A64)-ROW(startCell))/3,0)),1),""),"")</f>
        <v/>
      </c>
      <c r="I64" s="187"/>
      <c r="J64" s="186" t="str">
        <f t="array" ref="J64">IFERROR(
IF(LEN(J$10)&gt;0,
INDEX(Calculations!$G$4:$G$4005,SMALL(IF((Calculations!$U$4:$U$4005=J$10)*(Calculations!$V$4:$V$4005&gt;0),ROW(Calculations!$U$4:$U$4005)-ROW(INDEX(Calculations!$U$4:$U$4005,1,1))+1),ROUNDUP((ROW($A64)-ROW(startCell))/3,0)),1),""),"")</f>
        <v/>
      </c>
      <c r="K64" s="187"/>
      <c r="L64" s="186" t="str">
        <f t="array" ref="L64">IFERROR(
IF(LEN(L$10)&gt;0,
INDEX(Calculations!$G$4:$G$4005,SMALL(IF((Calculations!$U$4:$U$4005=L$10)*(Calculations!$V$4:$V$4005&gt;0),ROW(Calculations!$U$4:$U$4005)-ROW(INDEX(Calculations!$U$4:$U$4005,1,1))+1),ROUNDUP((ROW($A64)-ROW(startCell))/3,0)),1),""),"")</f>
        <v/>
      </c>
      <c r="M64" s="187"/>
      <c r="N64" s="186" t="str">
        <f t="array" ref="N64">IFERROR(
IF(LEN(N$10)&gt;0,
INDEX(Calculations!$G$4:$G$4005,SMALL(IF((Calculations!$U$4:$U$4005=N$10)*(Calculations!$V$4:$V$4005&gt;0),ROW(Calculations!$U$4:$U$4005)-ROW(INDEX(Calculations!$U$4:$U$4005,1,1))+1),ROUNDUP((ROW($A64)-ROW(startCell))/3,0)),1),""),"")</f>
        <v/>
      </c>
      <c r="O64" s="187"/>
      <c r="P64" s="186" t="str">
        <f t="array" ref="P64">IFERROR(
IF(LEN(P$10)&gt;0,
INDEX(Calculations!$G$4:$G$4005,SMALL(IF((Calculations!$U$4:$U$4005=P$10)*(Calculations!$V$4:$V$4005&gt;0),ROW(Calculations!$U$4:$U$4005)-ROW(INDEX(Calculations!$U$4:$U$4005,1,1))+1),ROUNDUP((ROW($A64)-ROW(startCell))/3,0)),1),""),"")</f>
        <v/>
      </c>
      <c r="Q64" s="187"/>
      <c r="R64" s="186" t="str">
        <f t="array" ref="R64">IFERROR(
IF(LEN(R$10)&gt;0,
INDEX(Calculations!$G$4:$G$4005,SMALL(IF((Calculations!$U$4:$U$4005=R$10)*(Calculations!$V$4:$V$4005&gt;0),ROW(Calculations!$U$4:$U$4005)-ROW(INDEX(Calculations!$U$4:$U$4005,1,1))+1),ROUNDUP((ROW($A64)-ROW(startCell))/3,0)),1),""),"")</f>
        <v/>
      </c>
      <c r="S64" s="187"/>
      <c r="T64" s="186" t="str">
        <f t="array" ref="T64">IFERROR(
IF(LEN(T$10)&gt;0,
INDEX(Calculations!$G$4:$G$4005,SMALL(IF((Calculations!$U$4:$U$4005=T$10)*(Calculations!$V$4:$V$4005&gt;0),ROW(Calculations!$U$4:$U$4005)-ROW(INDEX(Calculations!$U$4:$U$4005,1,1))+1),ROUNDUP((ROW($A64)-ROW(startCell))/3,0)),1),""),"")</f>
        <v/>
      </c>
      <c r="U64" s="187"/>
      <c r="V64" s="186" t="str">
        <f t="array" ref="V64">IFERROR(
IF(LEN(V$10)&gt;0,
INDEX(Calculations!$G$4:$G$4005,SMALL(IF((Calculations!$U$4:$U$4005=V$10)*(Calculations!$V$4:$V$4005&gt;0),ROW(Calculations!$U$4:$U$4005)-ROW(INDEX(Calculations!$U$4:$U$4005,1,1))+1),ROUNDUP((ROW($A64)-ROW(startCell))/3,0)),1),""),"")</f>
        <v/>
      </c>
      <c r="W64" s="253"/>
      <c r="X64" s="33"/>
      <c r="Y64" s="33"/>
    </row>
    <row r="65" spans="1:25" ht="20.100000000000001" customHeight="1" thickTop="1" x14ac:dyDescent="0.25">
      <c r="A65" s="33"/>
      <c r="B65" s="251"/>
      <c r="C65" s="194"/>
      <c r="D65" s="184" t="str">
        <f t="array" ref="D65">IFERROR(IF(LEN(D$10)&gt;0, INDEX(Calculations!$B$4:$B$4005,SMALL(IF((Calculations!$U$4:$U$4005=D$10)*(Calculations!$V$4:$V$4005&gt;0),ROW(Calculations!$U$4:$U$4005)-ROW(INDEX(Calculations!$U$4:$U$4005,1,1))+1),ROUNDUP((ROW($A65)-ROW(startCell))/3,0)),1),""),"")</f>
        <v/>
      </c>
      <c r="E65" s="185"/>
      <c r="F65" s="184" t="str">
        <f t="array" ref="F65">IFERROR(IF(LEN(F$10)&gt;0, INDEX(Calculations!$B$4:$B$4005,SMALL(IF((Calculations!$U$4:$U$4005=F$10)*(Calculations!$V$4:$V$4005&gt;0),ROW(Calculations!$U$4:$U$4005)-ROW(INDEX(Calculations!$U$4:$U$4005,1,1))+1),ROUNDUP((ROW($A65)-ROW(startCell))/3,0)),1),""),"")</f>
        <v/>
      </c>
      <c r="G65" s="185"/>
      <c r="H65" s="184" t="str">
        <f t="array" ref="H65">IFERROR(IF(LEN(H$10)&gt;0, INDEX(Calculations!$B$4:$B$4005,SMALL(IF((Calculations!$U$4:$U$4005=H$10)*(Calculations!$V$4:$V$4005&gt;0),ROW(Calculations!$U$4:$U$4005)-ROW(INDEX(Calculations!$U$4:$U$4005,1,1))+1),ROUNDUP((ROW($A65)-ROW(startCell))/3,0)),1),""),"")</f>
        <v/>
      </c>
      <c r="I65" s="185"/>
      <c r="J65" s="184" t="str">
        <f t="array" ref="J65">IFERROR(IF(LEN(J$10)&gt;0, INDEX(Calculations!$B$4:$B$4005,SMALL(IF((Calculations!$U$4:$U$4005=J$10)*(Calculations!$V$4:$V$4005&gt;0),ROW(Calculations!$U$4:$U$4005)-ROW(INDEX(Calculations!$U$4:$U$4005,1,1))+1),ROUNDUP((ROW($A65)-ROW(startCell))/3,0)),1),""),"")</f>
        <v/>
      </c>
      <c r="K65" s="185"/>
      <c r="L65" s="184" t="str">
        <f t="array" ref="L65">IFERROR(IF(LEN(L$10)&gt;0, INDEX(Calculations!$B$4:$B$4005,SMALL(IF((Calculations!$U$4:$U$4005=L$10)*(Calculations!$V$4:$V$4005&gt;0),ROW(Calculations!$U$4:$U$4005)-ROW(INDEX(Calculations!$U$4:$U$4005,1,1))+1),ROUNDUP((ROW($A65)-ROW(startCell))/3,0)),1),""),"")</f>
        <v/>
      </c>
      <c r="M65" s="185"/>
      <c r="N65" s="184" t="str">
        <f t="array" ref="N65">IFERROR(IF(LEN(N$10)&gt;0, INDEX(Calculations!$B$4:$B$4005,SMALL(IF((Calculations!$U$4:$U$4005=N$10)*(Calculations!$V$4:$V$4005&gt;0),ROW(Calculations!$U$4:$U$4005)-ROW(INDEX(Calculations!$U$4:$U$4005,1,1))+1),ROUNDUP((ROW($A65)-ROW(startCell))/3,0)),1),""),"")</f>
        <v/>
      </c>
      <c r="O65" s="185"/>
      <c r="P65" s="184" t="str">
        <f t="array" ref="P65">IFERROR(IF(LEN(P$10)&gt;0, INDEX(Calculations!$B$4:$B$4005,SMALL(IF((Calculations!$U$4:$U$4005=P$10)*(Calculations!$V$4:$V$4005&gt;0),ROW(Calculations!$U$4:$U$4005)-ROW(INDEX(Calculations!$U$4:$U$4005,1,1))+1),ROUNDUP((ROW($A65)-ROW(startCell))/3,0)),1),""),"")</f>
        <v/>
      </c>
      <c r="Q65" s="185"/>
      <c r="R65" s="184" t="str">
        <f t="array" ref="R65">IFERROR(IF(LEN(R$10)&gt;0, INDEX(Calculations!$B$4:$B$4005,SMALL(IF((Calculations!$U$4:$U$4005=R$10)*(Calculations!$V$4:$V$4005&gt;0),ROW(Calculations!$U$4:$U$4005)-ROW(INDEX(Calculations!$U$4:$U$4005,1,1))+1),ROUNDUP((ROW($A65)-ROW(startCell))/3,0)),1),""),"")</f>
        <v/>
      </c>
      <c r="S65" s="185"/>
      <c r="T65" s="184" t="str">
        <f t="array" ref="T65">IFERROR(IF(LEN(T$10)&gt;0, INDEX(Calculations!$B$4:$B$4005,SMALL(IF((Calculations!$U$4:$U$4005=T$10)*(Calculations!$V$4:$V$4005&gt;0),ROW(Calculations!$U$4:$U$4005)-ROW(INDEX(Calculations!$U$4:$U$4005,1,1))+1),ROUNDUP((ROW($A65)-ROW(startCell))/3,0)),1),""),"")</f>
        <v/>
      </c>
      <c r="U65" s="185"/>
      <c r="V65" s="184" t="str">
        <f t="array" ref="V65">IFERROR(IF(LEN(V$10)&gt;0, INDEX(Calculations!$B$4:$B$4005,SMALL(IF((Calculations!$U$4:$U$4005=V$10)*(Calculations!$V$4:$V$4005&gt;0),ROW(Calculations!$U$4:$U$4005)-ROW(INDEX(Calculations!$U$4:$U$4005,1,1))+1),ROUNDUP((ROW($A65)-ROW(startCell))/3,0)),1),""),"")</f>
        <v/>
      </c>
      <c r="W65" s="253"/>
      <c r="X65" s="33"/>
      <c r="Y65" s="33"/>
    </row>
    <row r="66" spans="1:25" ht="20.100000000000001" customHeight="1" x14ac:dyDescent="0.25">
      <c r="A66" s="33"/>
      <c r="B66" s="251"/>
      <c r="C66" s="193"/>
      <c r="D66" s="186" t="str">
        <f t="array" ref="D66">IFERROR(
IF(LEN(D$10)&gt;0,
INDEX(Calculations!$D$4:$D$4005,SMALL(IF((Calculations!$U$4:$U$4005=D$10)*(Calculations!$V$4:$V$4005&gt;0),ROW(Calculations!$U$4:$U$4005)-ROW(INDEX(Calculations!$U$4:$U$4005,1,1))+1),ROUNDUP((ROW($A66)-ROW(startCell))/3,0)),1),""),"")</f>
        <v/>
      </c>
      <c r="E66" s="187"/>
      <c r="F66" s="186" t="str">
        <f t="array" ref="F66">IFERROR(
IF(LEN(F$10)&gt;0,
INDEX(Calculations!$D$4:$D$4005,SMALL(IF((Calculations!$U$4:$U$4005=F$10)*(Calculations!$V$4:$V$4005&gt;0),ROW(Calculations!$U$4:$U$4005)-ROW(INDEX(Calculations!$U$4:$U$4005,1,1))+1),ROUNDUP((ROW($A66)-ROW(startCell))/3,0)),1),""),"")</f>
        <v/>
      </c>
      <c r="G66" s="187"/>
      <c r="H66" s="186" t="str">
        <f t="array" ref="H66">IFERROR(
IF(LEN(H$10)&gt;0,
INDEX(Calculations!$D$4:$D$4005,SMALL(IF((Calculations!$U$4:$U$4005=H$10)*(Calculations!$V$4:$V$4005&gt;0),ROW(Calculations!$U$4:$U$4005)-ROW(INDEX(Calculations!$U$4:$U$4005,1,1))+1),ROUNDUP((ROW($A66)-ROW(startCell))/3,0)),1),""),"")</f>
        <v/>
      </c>
      <c r="I66" s="187"/>
      <c r="J66" s="186" t="str">
        <f t="array" ref="J66">IFERROR(
IF(LEN(J$10)&gt;0,
INDEX(Calculations!$D$4:$D$4005,SMALL(IF((Calculations!$U$4:$U$4005=J$10)*(Calculations!$V$4:$V$4005&gt;0),ROW(Calculations!$U$4:$U$4005)-ROW(INDEX(Calculations!$U$4:$U$4005,1,1))+1),ROUNDUP((ROW($A66)-ROW(startCell))/3,0)),1),""),"")</f>
        <v/>
      </c>
      <c r="K66" s="187"/>
      <c r="L66" s="186" t="str">
        <f t="array" ref="L66">IFERROR(
IF(LEN(L$10)&gt;0,
INDEX(Calculations!$D$4:$D$4005,SMALL(IF((Calculations!$U$4:$U$4005=L$10)*(Calculations!$V$4:$V$4005&gt;0),ROW(Calculations!$U$4:$U$4005)-ROW(INDEX(Calculations!$U$4:$U$4005,1,1))+1),ROUNDUP((ROW($A66)-ROW(startCell))/3,0)),1),""),"")</f>
        <v/>
      </c>
      <c r="M66" s="187"/>
      <c r="N66" s="186" t="str">
        <f t="array" ref="N66">IFERROR(
IF(LEN(N$10)&gt;0,
INDEX(Calculations!$D$4:$D$4005,SMALL(IF((Calculations!$U$4:$U$4005=N$10)*(Calculations!$V$4:$V$4005&gt;0),ROW(Calculations!$U$4:$U$4005)-ROW(INDEX(Calculations!$U$4:$U$4005,1,1))+1),ROUNDUP((ROW($A66)-ROW(startCell))/3,0)),1),""),"")</f>
        <v/>
      </c>
      <c r="O66" s="187"/>
      <c r="P66" s="186" t="str">
        <f t="array" ref="P66">IFERROR(
IF(LEN(P$10)&gt;0,
INDEX(Calculations!$D$4:$D$4005,SMALL(IF((Calculations!$U$4:$U$4005=P$10)*(Calculations!$V$4:$V$4005&gt;0),ROW(Calculations!$U$4:$U$4005)-ROW(INDEX(Calculations!$U$4:$U$4005,1,1))+1),ROUNDUP((ROW($A66)-ROW(startCell))/3,0)),1),""),"")</f>
        <v/>
      </c>
      <c r="Q66" s="187"/>
      <c r="R66" s="186" t="str">
        <f t="array" ref="R66">IFERROR(
IF(LEN(R$10)&gt;0,
INDEX(Calculations!$D$4:$D$4005,SMALL(IF((Calculations!$U$4:$U$4005=R$10)*(Calculations!$V$4:$V$4005&gt;0),ROW(Calculations!$U$4:$U$4005)-ROW(INDEX(Calculations!$U$4:$U$4005,1,1))+1),ROUNDUP((ROW($A66)-ROW(startCell))/3,0)),1),""),"")</f>
        <v/>
      </c>
      <c r="S66" s="187"/>
      <c r="T66" s="186" t="str">
        <f t="array" ref="T66">IFERROR(
IF(LEN(T$10)&gt;0,
INDEX(Calculations!$D$4:$D$4005,SMALL(IF((Calculations!$U$4:$U$4005=T$10)*(Calculations!$V$4:$V$4005&gt;0),ROW(Calculations!$U$4:$U$4005)-ROW(INDEX(Calculations!$U$4:$U$4005,1,1))+1),ROUNDUP((ROW($A66)-ROW(startCell))/3,0)),1),""),"")</f>
        <v/>
      </c>
      <c r="U66" s="187"/>
      <c r="V66" s="186" t="str">
        <f t="array" ref="V66">IFERROR(
IF(LEN(V$10)&gt;0,
INDEX(Calculations!$D$4:$D$4005,SMALL(IF((Calculations!$U$4:$U$4005=V$10)*(Calculations!$V$4:$V$4005&gt;0),ROW(Calculations!$U$4:$U$4005)-ROW(INDEX(Calculations!$U$4:$U$4005,1,1))+1),ROUNDUP((ROW($A66)-ROW(startCell))/3,0)),1),""),"")</f>
        <v/>
      </c>
      <c r="W66" s="253"/>
      <c r="X66" s="33"/>
      <c r="Y66" s="33"/>
    </row>
    <row r="67" spans="1:25" ht="20.100000000000001" customHeight="1" thickBot="1" x14ac:dyDescent="0.3">
      <c r="A67" s="33"/>
      <c r="B67" s="254"/>
      <c r="C67" s="195"/>
      <c r="D67" s="191" t="str">
        <f t="array" ref="D67">IFERROR(
IF(LEN(D$10)&gt;0,
INDEX(Calculations!$G$4:$G$4005,SMALL(IF((Calculations!$U$4:$U$4005=D$10)*(Calculations!$V$4:$V$4005&gt;0),ROW(Calculations!$U$4:$U$4005)-ROW(INDEX(Calculations!$U$4:$U$4005,1,1))+1),ROUNDUP((ROW($A67)-ROW(startCell))/3,0)),1),""),"")</f>
        <v/>
      </c>
      <c r="E67" s="187"/>
      <c r="F67" s="186" t="str">
        <f t="array" ref="F67">IFERROR(
IF(LEN(F$10)&gt;0,
INDEX(Calculations!$G$4:$G$4005,SMALL(IF((Calculations!$U$4:$U$4005=F$10)*(Calculations!$V$4:$V$4005&gt;0),ROW(Calculations!$U$4:$U$4005)-ROW(INDEX(Calculations!$U$4:$U$4005,1,1))+1),ROUNDUP((ROW($A67)-ROW(startCell))/3,0)),1),""),"")</f>
        <v/>
      </c>
      <c r="G67" s="187"/>
      <c r="H67" s="186" t="str">
        <f t="array" ref="H67">IFERROR(
IF(LEN(H$10)&gt;0,
INDEX(Calculations!$G$4:$G$4005,SMALL(IF((Calculations!$U$4:$U$4005=H$10)*(Calculations!$V$4:$V$4005&gt;0),ROW(Calculations!$U$4:$U$4005)-ROW(INDEX(Calculations!$U$4:$U$4005,1,1))+1),ROUNDUP((ROW($A67)-ROW(startCell))/3,0)),1),""),"")</f>
        <v/>
      </c>
      <c r="I67" s="187"/>
      <c r="J67" s="186" t="str">
        <f t="array" ref="J67">IFERROR(
IF(LEN(J$10)&gt;0,
INDEX(Calculations!$G$4:$G$4005,SMALL(IF((Calculations!$U$4:$U$4005=J$10)*(Calculations!$V$4:$V$4005&gt;0),ROW(Calculations!$U$4:$U$4005)-ROW(INDEX(Calculations!$U$4:$U$4005,1,1))+1),ROUNDUP((ROW($A67)-ROW(startCell))/3,0)),1),""),"")</f>
        <v/>
      </c>
      <c r="K67" s="187"/>
      <c r="L67" s="186" t="str">
        <f t="array" ref="L67">IFERROR(
IF(LEN(L$10)&gt;0,
INDEX(Calculations!$G$4:$G$4005,SMALL(IF((Calculations!$U$4:$U$4005=L$10)*(Calculations!$V$4:$V$4005&gt;0),ROW(Calculations!$U$4:$U$4005)-ROW(INDEX(Calculations!$U$4:$U$4005,1,1))+1),ROUNDUP((ROW($A67)-ROW(startCell))/3,0)),1),""),"")</f>
        <v/>
      </c>
      <c r="M67" s="187"/>
      <c r="N67" s="186" t="str">
        <f t="array" ref="N67">IFERROR(
IF(LEN(N$10)&gt;0,
INDEX(Calculations!$G$4:$G$4005,SMALL(IF((Calculations!$U$4:$U$4005=N$10)*(Calculations!$V$4:$V$4005&gt;0),ROW(Calculations!$U$4:$U$4005)-ROW(INDEX(Calculations!$U$4:$U$4005,1,1))+1),ROUNDUP((ROW($A67)-ROW(startCell))/3,0)),1),""),"")</f>
        <v/>
      </c>
      <c r="O67" s="187"/>
      <c r="P67" s="186" t="str">
        <f t="array" ref="P67">IFERROR(
IF(LEN(P$10)&gt;0,
INDEX(Calculations!$G$4:$G$4005,SMALL(IF((Calculations!$U$4:$U$4005=P$10)*(Calculations!$V$4:$V$4005&gt;0),ROW(Calculations!$U$4:$U$4005)-ROW(INDEX(Calculations!$U$4:$U$4005,1,1))+1),ROUNDUP((ROW($A67)-ROW(startCell))/3,0)),1),""),"")</f>
        <v/>
      </c>
      <c r="Q67" s="187"/>
      <c r="R67" s="186" t="str">
        <f t="array" ref="R67">IFERROR(
IF(LEN(R$10)&gt;0,
INDEX(Calculations!$G$4:$G$4005,SMALL(IF((Calculations!$U$4:$U$4005=R$10)*(Calculations!$V$4:$V$4005&gt;0),ROW(Calculations!$U$4:$U$4005)-ROW(INDEX(Calculations!$U$4:$U$4005,1,1))+1),ROUNDUP((ROW($A67)-ROW(startCell))/3,0)),1),""),"")</f>
        <v/>
      </c>
      <c r="S67" s="187"/>
      <c r="T67" s="186" t="str">
        <f t="array" ref="T67">IFERROR(
IF(LEN(T$10)&gt;0,
INDEX(Calculations!$G$4:$G$4005,SMALL(IF((Calculations!$U$4:$U$4005=T$10)*(Calculations!$V$4:$V$4005&gt;0),ROW(Calculations!$U$4:$U$4005)-ROW(INDEX(Calculations!$U$4:$U$4005,1,1))+1),ROUNDUP((ROW($A67)-ROW(startCell))/3,0)),1),""),"")</f>
        <v/>
      </c>
      <c r="U67" s="187"/>
      <c r="V67" s="186" t="str">
        <f t="array" ref="V67">IFERROR(
IF(LEN(V$10)&gt;0,
INDEX(Calculations!$G$4:$G$4005,SMALL(IF((Calculations!$U$4:$U$4005=V$10)*(Calculations!$V$4:$V$4005&gt;0),ROW(Calculations!$U$4:$U$4005)-ROW(INDEX(Calculations!$U$4:$U$4005,1,1))+1),ROUNDUP((ROW($A67)-ROW(startCell))/3,0)),1),""),"")</f>
        <v/>
      </c>
      <c r="W67" s="253"/>
      <c r="X67" s="33"/>
      <c r="Y67" s="33"/>
    </row>
    <row r="68" spans="1:25" ht="20.100000000000001" customHeight="1" thickTop="1" x14ac:dyDescent="0.25">
      <c r="A68" s="33"/>
      <c r="B68" s="251"/>
      <c r="C68" s="193"/>
      <c r="D68" s="186" t="str">
        <f t="array" ref="D68">IFERROR(IF(LEN(D$10)&gt;0, INDEX(Calculations!$B$4:$B$4005,SMALL(IF((Calculations!$U$4:$U$4005=D$10)*(Calculations!$V$4:$V$4005&gt;0),ROW(Calculations!$U$4:$U$4005)-ROW(INDEX(Calculations!$U$4:$U$4005,1,1))+1),ROUNDUP((ROW($A68)-ROW(startCell))/3,0)),1),""),"")</f>
        <v/>
      </c>
      <c r="E68" s="185"/>
      <c r="F68" s="184" t="str">
        <f t="array" ref="F68">IFERROR(IF(LEN(F$10)&gt;0, INDEX(Calculations!$B$4:$B$4005,SMALL(IF((Calculations!$U$4:$U$4005=F$10)*(Calculations!$V$4:$V$4005&gt;0),ROW(Calculations!$U$4:$U$4005)-ROW(INDEX(Calculations!$U$4:$U$4005,1,1))+1),ROUNDUP((ROW($A68)-ROW(startCell))/3,0)),1),""),"")</f>
        <v/>
      </c>
      <c r="G68" s="185"/>
      <c r="H68" s="184" t="str">
        <f t="array" ref="H68">IFERROR(IF(LEN(H$10)&gt;0, INDEX(Calculations!$B$4:$B$4005,SMALL(IF((Calculations!$U$4:$U$4005=H$10)*(Calculations!$V$4:$V$4005&gt;0),ROW(Calculations!$U$4:$U$4005)-ROW(INDEX(Calculations!$U$4:$U$4005,1,1))+1),ROUNDUP((ROW($A68)-ROW(startCell))/3,0)),1),""),"")</f>
        <v/>
      </c>
      <c r="I68" s="185"/>
      <c r="J68" s="184" t="str">
        <f t="array" ref="J68">IFERROR(IF(LEN(J$10)&gt;0, INDEX(Calculations!$B$4:$B$4005,SMALL(IF((Calculations!$U$4:$U$4005=J$10)*(Calculations!$V$4:$V$4005&gt;0),ROW(Calculations!$U$4:$U$4005)-ROW(INDEX(Calculations!$U$4:$U$4005,1,1))+1),ROUNDUP((ROW($A68)-ROW(startCell))/3,0)),1),""),"")</f>
        <v/>
      </c>
      <c r="K68" s="185"/>
      <c r="L68" s="184" t="str">
        <f t="array" ref="L68">IFERROR(IF(LEN(L$10)&gt;0, INDEX(Calculations!$B$4:$B$4005,SMALL(IF((Calculations!$U$4:$U$4005=L$10)*(Calculations!$V$4:$V$4005&gt;0),ROW(Calculations!$U$4:$U$4005)-ROW(INDEX(Calculations!$U$4:$U$4005,1,1))+1),ROUNDUP((ROW($A68)-ROW(startCell))/3,0)),1),""),"")</f>
        <v/>
      </c>
      <c r="M68" s="185"/>
      <c r="N68" s="184" t="str">
        <f t="array" ref="N68">IFERROR(IF(LEN(N$10)&gt;0, INDEX(Calculations!$B$4:$B$4005,SMALL(IF((Calculations!$U$4:$U$4005=N$10)*(Calculations!$V$4:$V$4005&gt;0),ROW(Calculations!$U$4:$U$4005)-ROW(INDEX(Calculations!$U$4:$U$4005,1,1))+1),ROUNDUP((ROW($A68)-ROW(startCell))/3,0)),1),""),"")</f>
        <v/>
      </c>
      <c r="O68" s="185"/>
      <c r="P68" s="184" t="str">
        <f t="array" ref="P68">IFERROR(IF(LEN(P$10)&gt;0, INDEX(Calculations!$B$4:$B$4005,SMALL(IF((Calculations!$U$4:$U$4005=P$10)*(Calculations!$V$4:$V$4005&gt;0),ROW(Calculations!$U$4:$U$4005)-ROW(INDEX(Calculations!$U$4:$U$4005,1,1))+1),ROUNDUP((ROW($A68)-ROW(startCell))/3,0)),1),""),"")</f>
        <v/>
      </c>
      <c r="Q68" s="185"/>
      <c r="R68" s="184" t="str">
        <f t="array" ref="R68">IFERROR(IF(LEN(R$10)&gt;0, INDEX(Calculations!$B$4:$B$4005,SMALL(IF((Calculations!$U$4:$U$4005=R$10)*(Calculations!$V$4:$V$4005&gt;0),ROW(Calculations!$U$4:$U$4005)-ROW(INDEX(Calculations!$U$4:$U$4005,1,1))+1),ROUNDUP((ROW($A68)-ROW(startCell))/3,0)),1),""),"")</f>
        <v/>
      </c>
      <c r="S68" s="185"/>
      <c r="T68" s="184" t="str">
        <f t="array" ref="T68">IFERROR(IF(LEN(T$10)&gt;0, INDEX(Calculations!$B$4:$B$4005,SMALL(IF((Calculations!$U$4:$U$4005=T$10)*(Calculations!$V$4:$V$4005&gt;0),ROW(Calculations!$U$4:$U$4005)-ROW(INDEX(Calculations!$U$4:$U$4005,1,1))+1),ROUNDUP((ROW($A68)-ROW(startCell))/3,0)),1),""),"")</f>
        <v/>
      </c>
      <c r="U68" s="185"/>
      <c r="V68" s="184" t="str">
        <f t="array" ref="V68">IFERROR(IF(LEN(V$10)&gt;0, INDEX(Calculations!$B$4:$B$4005,SMALL(IF((Calculations!$U$4:$U$4005=V$10)*(Calculations!$V$4:$V$4005&gt;0),ROW(Calculations!$U$4:$U$4005)-ROW(INDEX(Calculations!$U$4:$U$4005,1,1))+1),ROUNDUP((ROW($A68)-ROW(startCell))/3,0)),1),""),"")</f>
        <v/>
      </c>
      <c r="W68" s="253"/>
      <c r="X68" s="33"/>
      <c r="Y68" s="33"/>
    </row>
    <row r="69" spans="1:25" ht="20.100000000000001" customHeight="1" x14ac:dyDescent="0.25">
      <c r="A69" s="33"/>
      <c r="B69" s="251"/>
      <c r="C69" s="193"/>
      <c r="D69" s="186" t="str">
        <f t="array" ref="D69">IFERROR(
IF(LEN(D$10)&gt;0,
INDEX(Calculations!$D$4:$D$4005,SMALL(IF((Calculations!$U$4:$U$4005=D$10)*(Calculations!$V$4:$V$4005&gt;0),ROW(Calculations!$U$4:$U$4005)-ROW(INDEX(Calculations!$U$4:$U$4005,1,1))+1),ROUNDUP((ROW($A69)-ROW(startCell))/3,0)),1),""),"")</f>
        <v/>
      </c>
      <c r="E69" s="187"/>
      <c r="F69" s="186" t="str">
        <f t="array" ref="F69">IFERROR(
IF(LEN(F$10)&gt;0,
INDEX(Calculations!$D$4:$D$4005,SMALL(IF((Calculations!$U$4:$U$4005=F$10)*(Calculations!$V$4:$V$4005&gt;0),ROW(Calculations!$U$4:$U$4005)-ROW(INDEX(Calculations!$U$4:$U$4005,1,1))+1),ROUNDUP((ROW($A69)-ROW(startCell))/3,0)),1),""),"")</f>
        <v/>
      </c>
      <c r="G69" s="187"/>
      <c r="H69" s="186" t="str">
        <f t="array" ref="H69">IFERROR(
IF(LEN(H$10)&gt;0,
INDEX(Calculations!$D$4:$D$4005,SMALL(IF((Calculations!$U$4:$U$4005=H$10)*(Calculations!$V$4:$V$4005&gt;0),ROW(Calculations!$U$4:$U$4005)-ROW(INDEX(Calculations!$U$4:$U$4005,1,1))+1),ROUNDUP((ROW($A69)-ROW(startCell))/3,0)),1),""),"")</f>
        <v/>
      </c>
      <c r="I69" s="187"/>
      <c r="J69" s="186" t="str">
        <f t="array" ref="J69">IFERROR(
IF(LEN(J$10)&gt;0,
INDEX(Calculations!$D$4:$D$4005,SMALL(IF((Calculations!$U$4:$U$4005=J$10)*(Calculations!$V$4:$V$4005&gt;0),ROW(Calculations!$U$4:$U$4005)-ROW(INDEX(Calculations!$U$4:$U$4005,1,1))+1),ROUNDUP((ROW($A69)-ROW(startCell))/3,0)),1),""),"")</f>
        <v/>
      </c>
      <c r="K69" s="187"/>
      <c r="L69" s="186" t="str">
        <f t="array" ref="L69">IFERROR(
IF(LEN(L$10)&gt;0,
INDEX(Calculations!$D$4:$D$4005,SMALL(IF((Calculations!$U$4:$U$4005=L$10)*(Calculations!$V$4:$V$4005&gt;0),ROW(Calculations!$U$4:$U$4005)-ROW(INDEX(Calculations!$U$4:$U$4005,1,1))+1),ROUNDUP((ROW($A69)-ROW(startCell))/3,0)),1),""),"")</f>
        <v/>
      </c>
      <c r="M69" s="187"/>
      <c r="N69" s="186" t="str">
        <f t="array" ref="N69">IFERROR(
IF(LEN(N$10)&gt;0,
INDEX(Calculations!$D$4:$D$4005,SMALL(IF((Calculations!$U$4:$U$4005=N$10)*(Calculations!$V$4:$V$4005&gt;0),ROW(Calculations!$U$4:$U$4005)-ROW(INDEX(Calculations!$U$4:$U$4005,1,1))+1),ROUNDUP((ROW($A69)-ROW(startCell))/3,0)),1),""),"")</f>
        <v/>
      </c>
      <c r="O69" s="187"/>
      <c r="P69" s="186" t="str">
        <f t="array" ref="P69">IFERROR(
IF(LEN(P$10)&gt;0,
INDEX(Calculations!$D$4:$D$4005,SMALL(IF((Calculations!$U$4:$U$4005=P$10)*(Calculations!$V$4:$V$4005&gt;0),ROW(Calculations!$U$4:$U$4005)-ROW(INDEX(Calculations!$U$4:$U$4005,1,1))+1),ROUNDUP((ROW($A69)-ROW(startCell))/3,0)),1),""),"")</f>
        <v/>
      </c>
      <c r="Q69" s="187"/>
      <c r="R69" s="186" t="str">
        <f t="array" ref="R69">IFERROR(
IF(LEN(R$10)&gt;0,
INDEX(Calculations!$D$4:$D$4005,SMALL(IF((Calculations!$U$4:$U$4005=R$10)*(Calculations!$V$4:$V$4005&gt;0),ROW(Calculations!$U$4:$U$4005)-ROW(INDEX(Calculations!$U$4:$U$4005,1,1))+1),ROUNDUP((ROW($A69)-ROW(startCell))/3,0)),1),""),"")</f>
        <v/>
      </c>
      <c r="S69" s="187"/>
      <c r="T69" s="186" t="str">
        <f t="array" ref="T69">IFERROR(
IF(LEN(T$10)&gt;0,
INDEX(Calculations!$D$4:$D$4005,SMALL(IF((Calculations!$U$4:$U$4005=T$10)*(Calculations!$V$4:$V$4005&gt;0),ROW(Calculations!$U$4:$U$4005)-ROW(INDEX(Calculations!$U$4:$U$4005,1,1))+1),ROUNDUP((ROW($A69)-ROW(startCell))/3,0)),1),""),"")</f>
        <v/>
      </c>
      <c r="U69" s="187"/>
      <c r="V69" s="186" t="str">
        <f t="array" ref="V69">IFERROR(
IF(LEN(V$10)&gt;0,
INDEX(Calculations!$D$4:$D$4005,SMALL(IF((Calculations!$U$4:$U$4005=V$10)*(Calculations!$V$4:$V$4005&gt;0),ROW(Calculations!$U$4:$U$4005)-ROW(INDEX(Calculations!$U$4:$U$4005,1,1))+1),ROUNDUP((ROW($A69)-ROW(startCell))/3,0)),1),""),"")</f>
        <v/>
      </c>
      <c r="W69" s="253"/>
      <c r="X69" s="33"/>
      <c r="Y69" s="33"/>
    </row>
    <row r="70" spans="1:25" ht="20.100000000000001" customHeight="1" thickBot="1" x14ac:dyDescent="0.3">
      <c r="A70" s="33"/>
      <c r="B70" s="254"/>
      <c r="C70" s="196"/>
      <c r="D70" s="186" t="str">
        <f t="array" ref="D70">IFERROR(
IF(LEN(D$10)&gt;0,
INDEX(Calculations!$G$4:$G$4005,SMALL(IF((Calculations!$U$4:$U$4005=D$10)*(Calculations!$V$4:$V$4005&gt;0),ROW(Calculations!$U$4:$U$4005)-ROW(INDEX(Calculations!$U$4:$U$4005,1,1))+1),ROUNDUP((ROW($A70)-ROW(startCell))/3,0)),1),""),"")</f>
        <v/>
      </c>
      <c r="E70" s="187"/>
      <c r="F70" s="186" t="str">
        <f t="array" ref="F70">IFERROR(
IF(LEN(F$10)&gt;0,
INDEX(Calculations!$G$4:$G$4005,SMALL(IF((Calculations!$U$4:$U$4005=F$10)*(Calculations!$V$4:$V$4005&gt;0),ROW(Calculations!$U$4:$U$4005)-ROW(INDEX(Calculations!$U$4:$U$4005,1,1))+1),ROUNDUP((ROW($A70)-ROW(startCell))/3,0)),1),""),"")</f>
        <v/>
      </c>
      <c r="G70" s="187"/>
      <c r="H70" s="186" t="str">
        <f t="array" ref="H70">IFERROR(
IF(LEN(H$10)&gt;0,
INDEX(Calculations!$G$4:$G$4005,SMALL(IF((Calculations!$U$4:$U$4005=H$10)*(Calculations!$V$4:$V$4005&gt;0),ROW(Calculations!$U$4:$U$4005)-ROW(INDEX(Calculations!$U$4:$U$4005,1,1))+1),ROUNDUP((ROW($A70)-ROW(startCell))/3,0)),1),""),"")</f>
        <v/>
      </c>
      <c r="I70" s="187"/>
      <c r="J70" s="186" t="str">
        <f t="array" ref="J70">IFERROR(
IF(LEN(J$10)&gt;0,
INDEX(Calculations!$G$4:$G$4005,SMALL(IF((Calculations!$U$4:$U$4005=J$10)*(Calculations!$V$4:$V$4005&gt;0),ROW(Calculations!$U$4:$U$4005)-ROW(INDEX(Calculations!$U$4:$U$4005,1,1))+1),ROUNDUP((ROW($A70)-ROW(startCell))/3,0)),1),""),"")</f>
        <v/>
      </c>
      <c r="K70" s="187"/>
      <c r="L70" s="186" t="str">
        <f t="array" ref="L70">IFERROR(
IF(LEN(L$10)&gt;0,
INDEX(Calculations!$G$4:$G$4005,SMALL(IF((Calculations!$U$4:$U$4005=L$10)*(Calculations!$V$4:$V$4005&gt;0),ROW(Calculations!$U$4:$U$4005)-ROW(INDEX(Calculations!$U$4:$U$4005,1,1))+1),ROUNDUP((ROW($A70)-ROW(startCell))/3,0)),1),""),"")</f>
        <v/>
      </c>
      <c r="M70" s="187"/>
      <c r="N70" s="186" t="str">
        <f t="array" ref="N70">IFERROR(
IF(LEN(N$10)&gt;0,
INDEX(Calculations!$G$4:$G$4005,SMALL(IF((Calculations!$U$4:$U$4005=N$10)*(Calculations!$V$4:$V$4005&gt;0),ROW(Calculations!$U$4:$U$4005)-ROW(INDEX(Calculations!$U$4:$U$4005,1,1))+1),ROUNDUP((ROW($A70)-ROW(startCell))/3,0)),1),""),"")</f>
        <v/>
      </c>
      <c r="O70" s="187"/>
      <c r="P70" s="186" t="str">
        <f t="array" ref="P70">IFERROR(
IF(LEN(P$10)&gt;0,
INDEX(Calculations!$G$4:$G$4005,SMALL(IF((Calculations!$U$4:$U$4005=P$10)*(Calculations!$V$4:$V$4005&gt;0),ROW(Calculations!$U$4:$U$4005)-ROW(INDEX(Calculations!$U$4:$U$4005,1,1))+1),ROUNDUP((ROW($A70)-ROW(startCell))/3,0)),1),""),"")</f>
        <v/>
      </c>
      <c r="Q70" s="187"/>
      <c r="R70" s="186" t="str">
        <f t="array" ref="R70">IFERROR(
IF(LEN(R$10)&gt;0,
INDEX(Calculations!$G$4:$G$4005,SMALL(IF((Calculations!$U$4:$U$4005=R$10)*(Calculations!$V$4:$V$4005&gt;0),ROW(Calculations!$U$4:$U$4005)-ROW(INDEX(Calculations!$U$4:$U$4005,1,1))+1),ROUNDUP((ROW($A70)-ROW(startCell))/3,0)),1),""),"")</f>
        <v/>
      </c>
      <c r="S70" s="187"/>
      <c r="T70" s="186" t="str">
        <f t="array" ref="T70">IFERROR(
IF(LEN(T$10)&gt;0,
INDEX(Calculations!$G$4:$G$4005,SMALL(IF((Calculations!$U$4:$U$4005=T$10)*(Calculations!$V$4:$V$4005&gt;0),ROW(Calculations!$U$4:$U$4005)-ROW(INDEX(Calculations!$U$4:$U$4005,1,1))+1),ROUNDUP((ROW($A70)-ROW(startCell))/3,0)),1),""),"")</f>
        <v/>
      </c>
      <c r="U70" s="187"/>
      <c r="V70" s="186" t="str">
        <f t="array" ref="V70">IFERROR(
IF(LEN(V$10)&gt;0,
INDEX(Calculations!$G$4:$G$4005,SMALL(IF((Calculations!$U$4:$U$4005=V$10)*(Calculations!$V$4:$V$4005&gt;0),ROW(Calculations!$U$4:$U$4005)-ROW(INDEX(Calculations!$U$4:$U$4005,1,1))+1),ROUNDUP((ROW($A70)-ROW(startCell))/3,0)),1),""),"")</f>
        <v/>
      </c>
      <c r="W70" s="253"/>
      <c r="X70" s="33"/>
      <c r="Y70" s="33"/>
    </row>
    <row r="71" spans="1:25" ht="20.100000000000001" customHeight="1" thickTop="1" x14ac:dyDescent="0.25">
      <c r="A71" s="33"/>
      <c r="B71" s="251"/>
      <c r="C71" s="194"/>
      <c r="D71" s="184" t="str">
        <f t="array" ref="D71">IFERROR(IF(LEN(D$10)&gt;0, INDEX(Calculations!$B$4:$B$4005,SMALL(IF((Calculations!$U$4:$U$4005=D$10)*(Calculations!$V$4:$V$4005&gt;0),ROW(Calculations!$U$4:$U$4005)-ROW(INDEX(Calculations!$U$4:$U$4005,1,1))+1),ROUNDUP((ROW($A71)-ROW(startCell))/3,0)),1),""),"")</f>
        <v/>
      </c>
      <c r="E71" s="185"/>
      <c r="F71" s="184" t="str">
        <f t="array" ref="F71">IFERROR(IF(LEN(F$10)&gt;0, INDEX(Calculations!$B$4:$B$4005,SMALL(IF((Calculations!$U$4:$U$4005=F$10)*(Calculations!$V$4:$V$4005&gt;0),ROW(Calculations!$U$4:$U$4005)-ROW(INDEX(Calculations!$U$4:$U$4005,1,1))+1),ROUNDUP((ROW($A71)-ROW(startCell))/3,0)),1),""),"")</f>
        <v/>
      </c>
      <c r="G71" s="185"/>
      <c r="H71" s="184" t="str">
        <f t="array" ref="H71">IFERROR(IF(LEN(H$10)&gt;0, INDEX(Calculations!$B$4:$B$4005,SMALL(IF((Calculations!$U$4:$U$4005=H$10)*(Calculations!$V$4:$V$4005&gt;0),ROW(Calculations!$U$4:$U$4005)-ROW(INDEX(Calculations!$U$4:$U$4005,1,1))+1),ROUNDUP((ROW($A71)-ROW(startCell))/3,0)),1),""),"")</f>
        <v/>
      </c>
      <c r="I71" s="185"/>
      <c r="J71" s="184" t="str">
        <f t="array" ref="J71">IFERROR(IF(LEN(J$10)&gt;0, INDEX(Calculations!$B$4:$B$4005,SMALL(IF((Calculations!$U$4:$U$4005=J$10)*(Calculations!$V$4:$V$4005&gt;0),ROW(Calculations!$U$4:$U$4005)-ROW(INDEX(Calculations!$U$4:$U$4005,1,1))+1),ROUNDUP((ROW($A71)-ROW(startCell))/3,0)),1),""),"")</f>
        <v/>
      </c>
      <c r="K71" s="185"/>
      <c r="L71" s="184" t="str">
        <f t="array" ref="L71">IFERROR(IF(LEN(L$10)&gt;0, INDEX(Calculations!$B$4:$B$4005,SMALL(IF((Calculations!$U$4:$U$4005=L$10)*(Calculations!$V$4:$V$4005&gt;0),ROW(Calculations!$U$4:$U$4005)-ROW(INDEX(Calculations!$U$4:$U$4005,1,1))+1),ROUNDUP((ROW($A71)-ROW(startCell))/3,0)),1),""),"")</f>
        <v/>
      </c>
      <c r="M71" s="185"/>
      <c r="N71" s="184" t="str">
        <f t="array" ref="N71">IFERROR(IF(LEN(N$10)&gt;0, INDEX(Calculations!$B$4:$B$4005,SMALL(IF((Calculations!$U$4:$U$4005=N$10)*(Calculations!$V$4:$V$4005&gt;0),ROW(Calculations!$U$4:$U$4005)-ROW(INDEX(Calculations!$U$4:$U$4005,1,1))+1),ROUNDUP((ROW($A71)-ROW(startCell))/3,0)),1),""),"")</f>
        <v/>
      </c>
      <c r="O71" s="185"/>
      <c r="P71" s="184" t="str">
        <f t="array" ref="P71">IFERROR(IF(LEN(P$10)&gt;0, INDEX(Calculations!$B$4:$B$4005,SMALL(IF((Calculations!$U$4:$U$4005=P$10)*(Calculations!$V$4:$V$4005&gt;0),ROW(Calculations!$U$4:$U$4005)-ROW(INDEX(Calculations!$U$4:$U$4005,1,1))+1),ROUNDUP((ROW($A71)-ROW(startCell))/3,0)),1),""),"")</f>
        <v/>
      </c>
      <c r="Q71" s="185"/>
      <c r="R71" s="184" t="str">
        <f t="array" ref="R71">IFERROR(IF(LEN(R$10)&gt;0, INDEX(Calculations!$B$4:$B$4005,SMALL(IF((Calculations!$U$4:$U$4005=R$10)*(Calculations!$V$4:$V$4005&gt;0),ROW(Calculations!$U$4:$U$4005)-ROW(INDEX(Calculations!$U$4:$U$4005,1,1))+1),ROUNDUP((ROW($A71)-ROW(startCell))/3,0)),1),""),"")</f>
        <v/>
      </c>
      <c r="S71" s="185"/>
      <c r="T71" s="184" t="str">
        <f t="array" ref="T71">IFERROR(IF(LEN(T$10)&gt;0, INDEX(Calculations!$B$4:$B$4005,SMALL(IF((Calculations!$U$4:$U$4005=T$10)*(Calculations!$V$4:$V$4005&gt;0),ROW(Calculations!$U$4:$U$4005)-ROW(INDEX(Calculations!$U$4:$U$4005,1,1))+1),ROUNDUP((ROW($A71)-ROW(startCell))/3,0)),1),""),"")</f>
        <v/>
      </c>
      <c r="U71" s="185"/>
      <c r="V71" s="184" t="str">
        <f t="array" ref="V71">IFERROR(IF(LEN(V$10)&gt;0, INDEX(Calculations!$B$4:$B$4005,SMALL(IF((Calculations!$U$4:$U$4005=V$10)*(Calculations!$V$4:$V$4005&gt;0),ROW(Calculations!$U$4:$U$4005)-ROW(INDEX(Calculations!$U$4:$U$4005,1,1))+1),ROUNDUP((ROW($A71)-ROW(startCell))/3,0)),1),""),"")</f>
        <v/>
      </c>
      <c r="W71" s="253"/>
      <c r="X71" s="33"/>
      <c r="Y71" s="33"/>
    </row>
    <row r="72" spans="1:25" ht="20.100000000000001" customHeight="1" x14ac:dyDescent="0.25">
      <c r="A72" s="33"/>
      <c r="B72" s="251"/>
      <c r="C72" s="193"/>
      <c r="D72" s="186" t="str">
        <f t="array" ref="D72">IFERROR(
IF(LEN(D$10)&gt;0,
INDEX(Calculations!$D$4:$D$4005,SMALL(IF((Calculations!$U$4:$U$4005=D$10)*(Calculations!$V$4:$V$4005&gt;0),ROW(Calculations!$U$4:$U$4005)-ROW(INDEX(Calculations!$U$4:$U$4005,1,1))+1),ROUNDUP((ROW($A72)-ROW(startCell))/3,0)),1),""),"")</f>
        <v/>
      </c>
      <c r="E72" s="187"/>
      <c r="F72" s="186" t="str">
        <f t="array" ref="F72">IFERROR(
IF(LEN(F$10)&gt;0,
INDEX(Calculations!$D$4:$D$4005,SMALL(IF((Calculations!$U$4:$U$4005=F$10)*(Calculations!$V$4:$V$4005&gt;0),ROW(Calculations!$U$4:$U$4005)-ROW(INDEX(Calculations!$U$4:$U$4005,1,1))+1),ROUNDUP((ROW($A72)-ROW(startCell))/3,0)),1),""),"")</f>
        <v/>
      </c>
      <c r="G72" s="187"/>
      <c r="H72" s="186" t="str">
        <f t="array" ref="H72">IFERROR(
IF(LEN(H$10)&gt;0,
INDEX(Calculations!$D$4:$D$4005,SMALL(IF((Calculations!$U$4:$U$4005=H$10)*(Calculations!$V$4:$V$4005&gt;0),ROW(Calculations!$U$4:$U$4005)-ROW(INDEX(Calculations!$U$4:$U$4005,1,1))+1),ROUNDUP((ROW($A72)-ROW(startCell))/3,0)),1),""),"")</f>
        <v/>
      </c>
      <c r="I72" s="187"/>
      <c r="J72" s="186" t="str">
        <f t="array" ref="J72">IFERROR(
IF(LEN(J$10)&gt;0,
INDEX(Calculations!$D$4:$D$4005,SMALL(IF((Calculations!$U$4:$U$4005=J$10)*(Calculations!$V$4:$V$4005&gt;0),ROW(Calculations!$U$4:$U$4005)-ROW(INDEX(Calculations!$U$4:$U$4005,1,1))+1),ROUNDUP((ROW($A72)-ROW(startCell))/3,0)),1),""),"")</f>
        <v/>
      </c>
      <c r="K72" s="187"/>
      <c r="L72" s="186" t="str">
        <f t="array" ref="L72">IFERROR(
IF(LEN(L$10)&gt;0,
INDEX(Calculations!$D$4:$D$4005,SMALL(IF((Calculations!$U$4:$U$4005=L$10)*(Calculations!$V$4:$V$4005&gt;0),ROW(Calculations!$U$4:$U$4005)-ROW(INDEX(Calculations!$U$4:$U$4005,1,1))+1),ROUNDUP((ROW($A72)-ROW(startCell))/3,0)),1),""),"")</f>
        <v/>
      </c>
      <c r="M72" s="187"/>
      <c r="N72" s="186" t="str">
        <f t="array" ref="N72">IFERROR(
IF(LEN(N$10)&gt;0,
INDEX(Calculations!$D$4:$D$4005,SMALL(IF((Calculations!$U$4:$U$4005=N$10)*(Calculations!$V$4:$V$4005&gt;0),ROW(Calculations!$U$4:$U$4005)-ROW(INDEX(Calculations!$U$4:$U$4005,1,1))+1),ROUNDUP((ROW($A72)-ROW(startCell))/3,0)),1),""),"")</f>
        <v/>
      </c>
      <c r="O72" s="187"/>
      <c r="P72" s="186" t="str">
        <f t="array" ref="P72">IFERROR(
IF(LEN(P$10)&gt;0,
INDEX(Calculations!$D$4:$D$4005,SMALL(IF((Calculations!$U$4:$U$4005=P$10)*(Calculations!$V$4:$V$4005&gt;0),ROW(Calculations!$U$4:$U$4005)-ROW(INDEX(Calculations!$U$4:$U$4005,1,1))+1),ROUNDUP((ROW($A72)-ROW(startCell))/3,0)),1),""),"")</f>
        <v/>
      </c>
      <c r="Q72" s="187"/>
      <c r="R72" s="186" t="str">
        <f t="array" ref="R72">IFERROR(
IF(LEN(R$10)&gt;0,
INDEX(Calculations!$D$4:$D$4005,SMALL(IF((Calculations!$U$4:$U$4005=R$10)*(Calculations!$V$4:$V$4005&gt;0),ROW(Calculations!$U$4:$U$4005)-ROW(INDEX(Calculations!$U$4:$U$4005,1,1))+1),ROUNDUP((ROW($A72)-ROW(startCell))/3,0)),1),""),"")</f>
        <v/>
      </c>
      <c r="S72" s="187"/>
      <c r="T72" s="186" t="str">
        <f t="array" ref="T72">IFERROR(
IF(LEN(T$10)&gt;0,
INDEX(Calculations!$D$4:$D$4005,SMALL(IF((Calculations!$U$4:$U$4005=T$10)*(Calculations!$V$4:$V$4005&gt;0),ROW(Calculations!$U$4:$U$4005)-ROW(INDEX(Calculations!$U$4:$U$4005,1,1))+1),ROUNDUP((ROW($A72)-ROW(startCell))/3,0)),1),""),"")</f>
        <v/>
      </c>
      <c r="U72" s="187"/>
      <c r="V72" s="186" t="str">
        <f t="array" ref="V72">IFERROR(
IF(LEN(V$10)&gt;0,
INDEX(Calculations!$D$4:$D$4005,SMALL(IF((Calculations!$U$4:$U$4005=V$10)*(Calculations!$V$4:$V$4005&gt;0),ROW(Calculations!$U$4:$U$4005)-ROW(INDEX(Calculations!$U$4:$U$4005,1,1))+1),ROUNDUP((ROW($A72)-ROW(startCell))/3,0)),1),""),"")</f>
        <v/>
      </c>
      <c r="W72" s="253"/>
      <c r="X72" s="33"/>
      <c r="Y72" s="33"/>
    </row>
    <row r="73" spans="1:25" ht="20.100000000000001" customHeight="1" thickBot="1" x14ac:dyDescent="0.3">
      <c r="A73" s="33"/>
      <c r="B73" s="254"/>
      <c r="C73" s="195"/>
      <c r="D73" s="191" t="str">
        <f t="array" ref="D73">IFERROR(
IF(LEN(D$10)&gt;0,
INDEX(Calculations!$G$4:$G$4005,SMALL(IF((Calculations!$U$4:$U$4005=D$10)*(Calculations!$V$4:$V$4005&gt;0),ROW(Calculations!$U$4:$U$4005)-ROW(INDEX(Calculations!$U$4:$U$4005,1,1))+1),ROUNDUP((ROW($A73)-ROW(startCell))/3,0)),1),""),"")</f>
        <v/>
      </c>
      <c r="E73" s="187"/>
      <c r="F73" s="186" t="str">
        <f t="array" ref="F73">IFERROR(
IF(LEN(F$10)&gt;0,
INDEX(Calculations!$G$4:$G$4005,SMALL(IF((Calculations!$U$4:$U$4005=F$10)*(Calculations!$V$4:$V$4005&gt;0),ROW(Calculations!$U$4:$U$4005)-ROW(INDEX(Calculations!$U$4:$U$4005,1,1))+1),ROUNDUP((ROW($A73)-ROW(startCell))/3,0)),1),""),"")</f>
        <v/>
      </c>
      <c r="G73" s="187"/>
      <c r="H73" s="186" t="str">
        <f t="array" ref="H73">IFERROR(
IF(LEN(H$10)&gt;0,
INDEX(Calculations!$G$4:$G$4005,SMALL(IF((Calculations!$U$4:$U$4005=H$10)*(Calculations!$V$4:$V$4005&gt;0),ROW(Calculations!$U$4:$U$4005)-ROW(INDEX(Calculations!$U$4:$U$4005,1,1))+1),ROUNDUP((ROW($A73)-ROW(startCell))/3,0)),1),""),"")</f>
        <v/>
      </c>
      <c r="I73" s="187"/>
      <c r="J73" s="186" t="str">
        <f t="array" ref="J73">IFERROR(
IF(LEN(J$10)&gt;0,
INDEX(Calculations!$G$4:$G$4005,SMALL(IF((Calculations!$U$4:$U$4005=J$10)*(Calculations!$V$4:$V$4005&gt;0),ROW(Calculations!$U$4:$U$4005)-ROW(INDEX(Calculations!$U$4:$U$4005,1,1))+1),ROUNDUP((ROW($A73)-ROW(startCell))/3,0)),1),""),"")</f>
        <v/>
      </c>
      <c r="K73" s="187"/>
      <c r="L73" s="186" t="str">
        <f t="array" ref="L73">IFERROR(
IF(LEN(L$10)&gt;0,
INDEX(Calculations!$G$4:$G$4005,SMALL(IF((Calculations!$U$4:$U$4005=L$10)*(Calculations!$V$4:$V$4005&gt;0),ROW(Calculations!$U$4:$U$4005)-ROW(INDEX(Calculations!$U$4:$U$4005,1,1))+1),ROUNDUP((ROW($A73)-ROW(startCell))/3,0)),1),""),"")</f>
        <v/>
      </c>
      <c r="M73" s="187"/>
      <c r="N73" s="186" t="str">
        <f t="array" ref="N73">IFERROR(
IF(LEN(N$10)&gt;0,
INDEX(Calculations!$G$4:$G$4005,SMALL(IF((Calculations!$U$4:$U$4005=N$10)*(Calculations!$V$4:$V$4005&gt;0),ROW(Calculations!$U$4:$U$4005)-ROW(INDEX(Calculations!$U$4:$U$4005,1,1))+1),ROUNDUP((ROW($A73)-ROW(startCell))/3,0)),1),""),"")</f>
        <v/>
      </c>
      <c r="O73" s="187"/>
      <c r="P73" s="186" t="str">
        <f t="array" ref="P73">IFERROR(
IF(LEN(P$10)&gt;0,
INDEX(Calculations!$G$4:$G$4005,SMALL(IF((Calculations!$U$4:$U$4005=P$10)*(Calculations!$V$4:$V$4005&gt;0),ROW(Calculations!$U$4:$U$4005)-ROW(INDEX(Calculations!$U$4:$U$4005,1,1))+1),ROUNDUP((ROW($A73)-ROW(startCell))/3,0)),1),""),"")</f>
        <v/>
      </c>
      <c r="Q73" s="187"/>
      <c r="R73" s="186" t="str">
        <f t="array" ref="R73">IFERROR(
IF(LEN(R$10)&gt;0,
INDEX(Calculations!$G$4:$G$4005,SMALL(IF((Calculations!$U$4:$U$4005=R$10)*(Calculations!$V$4:$V$4005&gt;0),ROW(Calculations!$U$4:$U$4005)-ROW(INDEX(Calculations!$U$4:$U$4005,1,1))+1),ROUNDUP((ROW($A73)-ROW(startCell))/3,0)),1),""),"")</f>
        <v/>
      </c>
      <c r="S73" s="187"/>
      <c r="T73" s="186" t="str">
        <f t="array" ref="T73">IFERROR(
IF(LEN(T$10)&gt;0,
INDEX(Calculations!$G$4:$G$4005,SMALL(IF((Calculations!$U$4:$U$4005=T$10)*(Calculations!$V$4:$V$4005&gt;0),ROW(Calculations!$U$4:$U$4005)-ROW(INDEX(Calculations!$U$4:$U$4005,1,1))+1),ROUNDUP((ROW($A73)-ROW(startCell))/3,0)),1),""),"")</f>
        <v/>
      </c>
      <c r="U73" s="187"/>
      <c r="V73" s="186" t="str">
        <f t="array" ref="V73">IFERROR(
IF(LEN(V$10)&gt;0,
INDEX(Calculations!$G$4:$G$4005,SMALL(IF((Calculations!$U$4:$U$4005=V$10)*(Calculations!$V$4:$V$4005&gt;0),ROW(Calculations!$U$4:$U$4005)-ROW(INDEX(Calculations!$U$4:$U$4005,1,1))+1),ROUNDUP((ROW($A73)-ROW(startCell))/3,0)),1),""),"")</f>
        <v/>
      </c>
      <c r="W73" s="253"/>
      <c r="X73" s="33"/>
      <c r="Y73" s="33"/>
    </row>
    <row r="74" spans="1:25" ht="20.100000000000001" customHeight="1" thickTop="1" x14ac:dyDescent="0.25">
      <c r="A74" s="33"/>
      <c r="B74" s="251"/>
      <c r="C74" s="193"/>
      <c r="D74" s="186" t="str">
        <f t="array" ref="D74">IFERROR(IF(LEN(D$10)&gt;0, INDEX(Calculations!$B$4:$B$4005,SMALL(IF((Calculations!$U$4:$U$4005=D$10)*(Calculations!$V$4:$V$4005&gt;0),ROW(Calculations!$U$4:$U$4005)-ROW(INDEX(Calculations!$U$4:$U$4005,1,1))+1),ROUNDUP((ROW($A74)-ROW(startCell))/3,0)),1),""),"")</f>
        <v/>
      </c>
      <c r="E74" s="185"/>
      <c r="F74" s="184" t="str">
        <f t="array" ref="F74">IFERROR(IF(LEN(F$10)&gt;0, INDEX(Calculations!$B$4:$B$4005,SMALL(IF((Calculations!$U$4:$U$4005=F$10)*(Calculations!$V$4:$V$4005&gt;0),ROW(Calculations!$U$4:$U$4005)-ROW(INDEX(Calculations!$U$4:$U$4005,1,1))+1),ROUNDUP((ROW($A74)-ROW(startCell))/3,0)),1),""),"")</f>
        <v/>
      </c>
      <c r="G74" s="185"/>
      <c r="H74" s="184" t="str">
        <f t="array" ref="H74">IFERROR(IF(LEN(H$10)&gt;0, INDEX(Calculations!$B$4:$B$4005,SMALL(IF((Calculations!$U$4:$U$4005=H$10)*(Calculations!$V$4:$V$4005&gt;0),ROW(Calculations!$U$4:$U$4005)-ROW(INDEX(Calculations!$U$4:$U$4005,1,1))+1),ROUNDUP((ROW($A74)-ROW(startCell))/3,0)),1),""),"")</f>
        <v/>
      </c>
      <c r="I74" s="185"/>
      <c r="J74" s="184" t="str">
        <f t="array" ref="J74">IFERROR(IF(LEN(J$10)&gt;0, INDEX(Calculations!$B$4:$B$4005,SMALL(IF((Calculations!$U$4:$U$4005=J$10)*(Calculations!$V$4:$V$4005&gt;0),ROW(Calculations!$U$4:$U$4005)-ROW(INDEX(Calculations!$U$4:$U$4005,1,1))+1),ROUNDUP((ROW($A74)-ROW(startCell))/3,0)),1),""),"")</f>
        <v/>
      </c>
      <c r="K74" s="185"/>
      <c r="L74" s="184" t="str">
        <f t="array" ref="L74">IFERROR(IF(LEN(L$10)&gt;0, INDEX(Calculations!$B$4:$B$4005,SMALL(IF((Calculations!$U$4:$U$4005=L$10)*(Calculations!$V$4:$V$4005&gt;0),ROW(Calculations!$U$4:$U$4005)-ROW(INDEX(Calculations!$U$4:$U$4005,1,1))+1),ROUNDUP((ROW($A74)-ROW(startCell))/3,0)),1),""),"")</f>
        <v/>
      </c>
      <c r="M74" s="185"/>
      <c r="N74" s="184" t="str">
        <f t="array" ref="N74">IFERROR(IF(LEN(N$10)&gt;0, INDEX(Calculations!$B$4:$B$4005,SMALL(IF((Calculations!$U$4:$U$4005=N$10)*(Calculations!$V$4:$V$4005&gt;0),ROW(Calculations!$U$4:$U$4005)-ROW(INDEX(Calculations!$U$4:$U$4005,1,1))+1),ROUNDUP((ROW($A74)-ROW(startCell))/3,0)),1),""),"")</f>
        <v/>
      </c>
      <c r="O74" s="185"/>
      <c r="P74" s="184" t="str">
        <f t="array" ref="P74">IFERROR(IF(LEN(P$10)&gt;0, INDEX(Calculations!$B$4:$B$4005,SMALL(IF((Calculations!$U$4:$U$4005=P$10)*(Calculations!$V$4:$V$4005&gt;0),ROW(Calculations!$U$4:$U$4005)-ROW(INDEX(Calculations!$U$4:$U$4005,1,1))+1),ROUNDUP((ROW($A74)-ROW(startCell))/3,0)),1),""),"")</f>
        <v/>
      </c>
      <c r="Q74" s="185"/>
      <c r="R74" s="184" t="str">
        <f t="array" ref="R74">IFERROR(IF(LEN(R$10)&gt;0, INDEX(Calculations!$B$4:$B$4005,SMALL(IF((Calculations!$U$4:$U$4005=R$10)*(Calculations!$V$4:$V$4005&gt;0),ROW(Calculations!$U$4:$U$4005)-ROW(INDEX(Calculations!$U$4:$U$4005,1,1))+1),ROUNDUP((ROW($A74)-ROW(startCell))/3,0)),1),""),"")</f>
        <v/>
      </c>
      <c r="S74" s="185"/>
      <c r="T74" s="184" t="str">
        <f t="array" ref="T74">IFERROR(IF(LEN(T$10)&gt;0, INDEX(Calculations!$B$4:$B$4005,SMALL(IF((Calculations!$U$4:$U$4005=T$10)*(Calculations!$V$4:$V$4005&gt;0),ROW(Calculations!$U$4:$U$4005)-ROW(INDEX(Calculations!$U$4:$U$4005,1,1))+1),ROUNDUP((ROW($A74)-ROW(startCell))/3,0)),1),""),"")</f>
        <v/>
      </c>
      <c r="U74" s="185"/>
      <c r="V74" s="184" t="str">
        <f t="array" ref="V74">IFERROR(IF(LEN(V$10)&gt;0, INDEX(Calculations!$B$4:$B$4005,SMALL(IF((Calculations!$U$4:$U$4005=V$10)*(Calculations!$V$4:$V$4005&gt;0),ROW(Calculations!$U$4:$U$4005)-ROW(INDEX(Calculations!$U$4:$U$4005,1,1))+1),ROUNDUP((ROW($A74)-ROW(startCell))/3,0)),1),""),"")</f>
        <v/>
      </c>
      <c r="W74" s="253"/>
      <c r="X74" s="33"/>
      <c r="Y74" s="33"/>
    </row>
    <row r="75" spans="1:25" ht="20.100000000000001" customHeight="1" x14ac:dyDescent="0.25">
      <c r="A75" s="33"/>
      <c r="B75" s="251"/>
      <c r="C75" s="193"/>
      <c r="D75" s="186" t="str">
        <f t="array" ref="D75">IFERROR(
IF(LEN(D$10)&gt;0,
INDEX(Calculations!$D$4:$D$4005,SMALL(IF((Calculations!$U$4:$U$4005=D$10)*(Calculations!$V$4:$V$4005&gt;0),ROW(Calculations!$U$4:$U$4005)-ROW(INDEX(Calculations!$U$4:$U$4005,1,1))+1),ROUNDUP((ROW($A75)-ROW(startCell))/3,0)),1),""),"")</f>
        <v/>
      </c>
      <c r="E75" s="187"/>
      <c r="F75" s="186" t="str">
        <f t="array" ref="F75">IFERROR(
IF(LEN(F$10)&gt;0,
INDEX(Calculations!$D$4:$D$4005,SMALL(IF((Calculations!$U$4:$U$4005=F$10)*(Calculations!$V$4:$V$4005&gt;0),ROW(Calculations!$U$4:$U$4005)-ROW(INDEX(Calculations!$U$4:$U$4005,1,1))+1),ROUNDUP((ROW($A75)-ROW(startCell))/3,0)),1),""),"")</f>
        <v/>
      </c>
      <c r="G75" s="187"/>
      <c r="H75" s="186" t="str">
        <f t="array" ref="H75">IFERROR(
IF(LEN(H$10)&gt;0,
INDEX(Calculations!$D$4:$D$4005,SMALL(IF((Calculations!$U$4:$U$4005=H$10)*(Calculations!$V$4:$V$4005&gt;0),ROW(Calculations!$U$4:$U$4005)-ROW(INDEX(Calculations!$U$4:$U$4005,1,1))+1),ROUNDUP((ROW($A75)-ROW(startCell))/3,0)),1),""),"")</f>
        <v/>
      </c>
      <c r="I75" s="187"/>
      <c r="J75" s="186" t="str">
        <f t="array" ref="J75">IFERROR(
IF(LEN(J$10)&gt;0,
INDEX(Calculations!$D$4:$D$4005,SMALL(IF((Calculations!$U$4:$U$4005=J$10)*(Calculations!$V$4:$V$4005&gt;0),ROW(Calculations!$U$4:$U$4005)-ROW(INDEX(Calculations!$U$4:$U$4005,1,1))+1),ROUNDUP((ROW($A75)-ROW(startCell))/3,0)),1),""),"")</f>
        <v/>
      </c>
      <c r="K75" s="187"/>
      <c r="L75" s="186" t="str">
        <f t="array" ref="L75">IFERROR(
IF(LEN(L$10)&gt;0,
INDEX(Calculations!$D$4:$D$4005,SMALL(IF((Calculations!$U$4:$U$4005=L$10)*(Calculations!$V$4:$V$4005&gt;0),ROW(Calculations!$U$4:$U$4005)-ROW(INDEX(Calculations!$U$4:$U$4005,1,1))+1),ROUNDUP((ROW($A75)-ROW(startCell))/3,0)),1),""),"")</f>
        <v/>
      </c>
      <c r="M75" s="187"/>
      <c r="N75" s="186" t="str">
        <f t="array" ref="N75">IFERROR(
IF(LEN(N$10)&gt;0,
INDEX(Calculations!$D$4:$D$4005,SMALL(IF((Calculations!$U$4:$U$4005=N$10)*(Calculations!$V$4:$V$4005&gt;0),ROW(Calculations!$U$4:$U$4005)-ROW(INDEX(Calculations!$U$4:$U$4005,1,1))+1),ROUNDUP((ROW($A75)-ROW(startCell))/3,0)),1),""),"")</f>
        <v/>
      </c>
      <c r="O75" s="187"/>
      <c r="P75" s="186" t="str">
        <f t="array" ref="P75">IFERROR(
IF(LEN(P$10)&gt;0,
INDEX(Calculations!$D$4:$D$4005,SMALL(IF((Calculations!$U$4:$U$4005=P$10)*(Calculations!$V$4:$V$4005&gt;0),ROW(Calculations!$U$4:$U$4005)-ROW(INDEX(Calculations!$U$4:$U$4005,1,1))+1),ROUNDUP((ROW($A75)-ROW(startCell))/3,0)),1),""),"")</f>
        <v/>
      </c>
      <c r="Q75" s="187"/>
      <c r="R75" s="186" t="str">
        <f t="array" ref="R75">IFERROR(
IF(LEN(R$10)&gt;0,
INDEX(Calculations!$D$4:$D$4005,SMALL(IF((Calculations!$U$4:$U$4005=R$10)*(Calculations!$V$4:$V$4005&gt;0),ROW(Calculations!$U$4:$U$4005)-ROW(INDEX(Calculations!$U$4:$U$4005,1,1))+1),ROUNDUP((ROW($A75)-ROW(startCell))/3,0)),1),""),"")</f>
        <v/>
      </c>
      <c r="S75" s="187"/>
      <c r="T75" s="186" t="str">
        <f t="array" ref="T75">IFERROR(
IF(LEN(T$10)&gt;0,
INDEX(Calculations!$D$4:$D$4005,SMALL(IF((Calculations!$U$4:$U$4005=T$10)*(Calculations!$V$4:$V$4005&gt;0),ROW(Calculations!$U$4:$U$4005)-ROW(INDEX(Calculations!$U$4:$U$4005,1,1))+1),ROUNDUP((ROW($A75)-ROW(startCell))/3,0)),1),""),"")</f>
        <v/>
      </c>
      <c r="U75" s="187"/>
      <c r="V75" s="186" t="str">
        <f t="array" ref="V75">IFERROR(
IF(LEN(V$10)&gt;0,
INDEX(Calculations!$D$4:$D$4005,SMALL(IF((Calculations!$U$4:$U$4005=V$10)*(Calculations!$V$4:$V$4005&gt;0),ROW(Calculations!$U$4:$U$4005)-ROW(INDEX(Calculations!$U$4:$U$4005,1,1))+1),ROUNDUP((ROW($A75)-ROW(startCell))/3,0)),1),""),"")</f>
        <v/>
      </c>
      <c r="W75" s="253"/>
      <c r="X75" s="33"/>
      <c r="Y75" s="33"/>
    </row>
    <row r="76" spans="1:25" ht="20.100000000000001" customHeight="1" thickBot="1" x14ac:dyDescent="0.3">
      <c r="A76" s="33"/>
      <c r="B76" s="254"/>
      <c r="C76" s="196"/>
      <c r="D76" s="186" t="str">
        <f t="array" ref="D76">IFERROR(
IF(LEN(D$10)&gt;0,
INDEX(Calculations!$G$4:$G$4005,SMALL(IF((Calculations!$U$4:$U$4005=D$10)*(Calculations!$V$4:$V$4005&gt;0),ROW(Calculations!$U$4:$U$4005)-ROW(INDEX(Calculations!$U$4:$U$4005,1,1))+1),ROUNDUP((ROW($A76)-ROW(startCell))/3,0)),1),""),"")</f>
        <v/>
      </c>
      <c r="E76" s="187"/>
      <c r="F76" s="186" t="str">
        <f t="array" ref="F76">IFERROR(
IF(LEN(F$10)&gt;0,
INDEX(Calculations!$G$4:$G$4005,SMALL(IF((Calculations!$U$4:$U$4005=F$10)*(Calculations!$V$4:$V$4005&gt;0),ROW(Calculations!$U$4:$U$4005)-ROW(INDEX(Calculations!$U$4:$U$4005,1,1))+1),ROUNDUP((ROW($A76)-ROW(startCell))/3,0)),1),""),"")</f>
        <v/>
      </c>
      <c r="G76" s="187"/>
      <c r="H76" s="186" t="str">
        <f t="array" ref="H76">IFERROR(
IF(LEN(H$10)&gt;0,
INDEX(Calculations!$G$4:$G$4005,SMALL(IF((Calculations!$U$4:$U$4005=H$10)*(Calculations!$V$4:$V$4005&gt;0),ROW(Calculations!$U$4:$U$4005)-ROW(INDEX(Calculations!$U$4:$U$4005,1,1))+1),ROUNDUP((ROW($A76)-ROW(startCell))/3,0)),1),""),"")</f>
        <v/>
      </c>
      <c r="I76" s="187"/>
      <c r="J76" s="186" t="str">
        <f t="array" ref="J76">IFERROR(
IF(LEN(J$10)&gt;0,
INDEX(Calculations!$G$4:$G$4005,SMALL(IF((Calculations!$U$4:$U$4005=J$10)*(Calculations!$V$4:$V$4005&gt;0),ROW(Calculations!$U$4:$U$4005)-ROW(INDEX(Calculations!$U$4:$U$4005,1,1))+1),ROUNDUP((ROW($A76)-ROW(startCell))/3,0)),1),""),"")</f>
        <v/>
      </c>
      <c r="K76" s="187"/>
      <c r="L76" s="186" t="str">
        <f t="array" ref="L76">IFERROR(
IF(LEN(L$10)&gt;0,
INDEX(Calculations!$G$4:$G$4005,SMALL(IF((Calculations!$U$4:$U$4005=L$10)*(Calculations!$V$4:$V$4005&gt;0),ROW(Calculations!$U$4:$U$4005)-ROW(INDEX(Calculations!$U$4:$U$4005,1,1))+1),ROUNDUP((ROW($A76)-ROW(startCell))/3,0)),1),""),"")</f>
        <v/>
      </c>
      <c r="M76" s="187"/>
      <c r="N76" s="186" t="str">
        <f t="array" ref="N76">IFERROR(
IF(LEN(N$10)&gt;0,
INDEX(Calculations!$G$4:$G$4005,SMALL(IF((Calculations!$U$4:$U$4005=N$10)*(Calculations!$V$4:$V$4005&gt;0),ROW(Calculations!$U$4:$U$4005)-ROW(INDEX(Calculations!$U$4:$U$4005,1,1))+1),ROUNDUP((ROW($A76)-ROW(startCell))/3,0)),1),""),"")</f>
        <v/>
      </c>
      <c r="O76" s="187"/>
      <c r="P76" s="186" t="str">
        <f t="array" ref="P76">IFERROR(
IF(LEN(P$10)&gt;0,
INDEX(Calculations!$G$4:$G$4005,SMALL(IF((Calculations!$U$4:$U$4005=P$10)*(Calculations!$V$4:$V$4005&gt;0),ROW(Calculations!$U$4:$U$4005)-ROW(INDEX(Calculations!$U$4:$U$4005,1,1))+1),ROUNDUP((ROW($A76)-ROW(startCell))/3,0)),1),""),"")</f>
        <v/>
      </c>
      <c r="Q76" s="187"/>
      <c r="R76" s="186" t="str">
        <f t="array" ref="R76">IFERROR(
IF(LEN(R$10)&gt;0,
INDEX(Calculations!$G$4:$G$4005,SMALL(IF((Calculations!$U$4:$U$4005=R$10)*(Calculations!$V$4:$V$4005&gt;0),ROW(Calculations!$U$4:$U$4005)-ROW(INDEX(Calculations!$U$4:$U$4005,1,1))+1),ROUNDUP((ROW($A76)-ROW(startCell))/3,0)),1),""),"")</f>
        <v/>
      </c>
      <c r="S76" s="187"/>
      <c r="T76" s="186" t="str">
        <f t="array" ref="T76">IFERROR(
IF(LEN(T$10)&gt;0,
INDEX(Calculations!$G$4:$G$4005,SMALL(IF((Calculations!$U$4:$U$4005=T$10)*(Calculations!$V$4:$V$4005&gt;0),ROW(Calculations!$U$4:$U$4005)-ROW(INDEX(Calculations!$U$4:$U$4005,1,1))+1),ROUNDUP((ROW($A76)-ROW(startCell))/3,0)),1),""),"")</f>
        <v/>
      </c>
      <c r="U76" s="187"/>
      <c r="V76" s="186" t="str">
        <f t="array" ref="V76">IFERROR(
IF(LEN(V$10)&gt;0,
INDEX(Calculations!$G$4:$G$4005,SMALL(IF((Calculations!$U$4:$U$4005=V$10)*(Calculations!$V$4:$V$4005&gt;0),ROW(Calculations!$U$4:$U$4005)-ROW(INDEX(Calculations!$U$4:$U$4005,1,1))+1),ROUNDUP((ROW($A76)-ROW(startCell))/3,0)),1),""),"")</f>
        <v/>
      </c>
      <c r="W76" s="253"/>
      <c r="X76" s="33"/>
      <c r="Y76" s="33"/>
    </row>
    <row r="77" spans="1:25" ht="20.100000000000001" customHeight="1" thickTop="1" x14ac:dyDescent="0.25">
      <c r="A77" s="33"/>
      <c r="B77" s="251"/>
      <c r="C77" s="194"/>
      <c r="D77" s="184" t="str">
        <f t="array" ref="D77">IFERROR(IF(LEN(D$10)&gt;0, INDEX(Calculations!$B$4:$B$4005,SMALL(IF((Calculations!$U$4:$U$4005=D$10)*(Calculations!$V$4:$V$4005&gt;0),ROW(Calculations!$U$4:$U$4005)-ROW(INDEX(Calculations!$U$4:$U$4005,1,1))+1),ROUNDUP((ROW($A77)-ROW(startCell))/3,0)),1),""),"")</f>
        <v/>
      </c>
      <c r="E77" s="185"/>
      <c r="F77" s="184" t="str">
        <f t="array" ref="F77">IFERROR(IF(LEN(F$10)&gt;0, INDEX(Calculations!$B$4:$B$4005,SMALL(IF((Calculations!$U$4:$U$4005=F$10)*(Calculations!$V$4:$V$4005&gt;0),ROW(Calculations!$U$4:$U$4005)-ROW(INDEX(Calculations!$U$4:$U$4005,1,1))+1),ROUNDUP((ROW($A77)-ROW(startCell))/3,0)),1),""),"")</f>
        <v/>
      </c>
      <c r="G77" s="185"/>
      <c r="H77" s="184" t="str">
        <f t="array" ref="H77">IFERROR(IF(LEN(H$10)&gt;0, INDEX(Calculations!$B$4:$B$4005,SMALL(IF((Calculations!$U$4:$U$4005=H$10)*(Calculations!$V$4:$V$4005&gt;0),ROW(Calculations!$U$4:$U$4005)-ROW(INDEX(Calculations!$U$4:$U$4005,1,1))+1),ROUNDUP((ROW($A77)-ROW(startCell))/3,0)),1),""),"")</f>
        <v/>
      </c>
      <c r="I77" s="185"/>
      <c r="J77" s="184" t="str">
        <f t="array" ref="J77">IFERROR(IF(LEN(J$10)&gt;0, INDEX(Calculations!$B$4:$B$4005,SMALL(IF((Calculations!$U$4:$U$4005=J$10)*(Calculations!$V$4:$V$4005&gt;0),ROW(Calculations!$U$4:$U$4005)-ROW(INDEX(Calculations!$U$4:$U$4005,1,1))+1),ROUNDUP((ROW($A77)-ROW(startCell))/3,0)),1),""),"")</f>
        <v/>
      </c>
      <c r="K77" s="185"/>
      <c r="L77" s="184" t="str">
        <f t="array" ref="L77">IFERROR(IF(LEN(L$10)&gt;0, INDEX(Calculations!$B$4:$B$4005,SMALL(IF((Calculations!$U$4:$U$4005=L$10)*(Calculations!$V$4:$V$4005&gt;0),ROW(Calculations!$U$4:$U$4005)-ROW(INDEX(Calculations!$U$4:$U$4005,1,1))+1),ROUNDUP((ROW($A77)-ROW(startCell))/3,0)),1),""),"")</f>
        <v/>
      </c>
      <c r="M77" s="185"/>
      <c r="N77" s="184" t="str">
        <f t="array" ref="N77">IFERROR(IF(LEN(N$10)&gt;0, INDEX(Calculations!$B$4:$B$4005,SMALL(IF((Calculations!$U$4:$U$4005=N$10)*(Calculations!$V$4:$V$4005&gt;0),ROW(Calculations!$U$4:$U$4005)-ROW(INDEX(Calculations!$U$4:$U$4005,1,1))+1),ROUNDUP((ROW($A77)-ROW(startCell))/3,0)),1),""),"")</f>
        <v/>
      </c>
      <c r="O77" s="185"/>
      <c r="P77" s="184" t="str">
        <f t="array" ref="P77">IFERROR(IF(LEN(P$10)&gt;0, INDEX(Calculations!$B$4:$B$4005,SMALL(IF((Calculations!$U$4:$U$4005=P$10)*(Calculations!$V$4:$V$4005&gt;0),ROW(Calculations!$U$4:$U$4005)-ROW(INDEX(Calculations!$U$4:$U$4005,1,1))+1),ROUNDUP((ROW($A77)-ROW(startCell))/3,0)),1),""),"")</f>
        <v/>
      </c>
      <c r="Q77" s="185"/>
      <c r="R77" s="184" t="str">
        <f t="array" ref="R77">IFERROR(IF(LEN(R$10)&gt;0, INDEX(Calculations!$B$4:$B$4005,SMALL(IF((Calculations!$U$4:$U$4005=R$10)*(Calculations!$V$4:$V$4005&gt;0),ROW(Calculations!$U$4:$U$4005)-ROW(INDEX(Calculations!$U$4:$U$4005,1,1))+1),ROUNDUP((ROW($A77)-ROW(startCell))/3,0)),1),""),"")</f>
        <v/>
      </c>
      <c r="S77" s="185"/>
      <c r="T77" s="184" t="str">
        <f t="array" ref="T77">IFERROR(IF(LEN(T$10)&gt;0, INDEX(Calculations!$B$4:$B$4005,SMALL(IF((Calculations!$U$4:$U$4005=T$10)*(Calculations!$V$4:$V$4005&gt;0),ROW(Calculations!$U$4:$U$4005)-ROW(INDEX(Calculations!$U$4:$U$4005,1,1))+1),ROUNDUP((ROW($A77)-ROW(startCell))/3,0)),1),""),"")</f>
        <v/>
      </c>
      <c r="U77" s="185"/>
      <c r="V77" s="184" t="str">
        <f t="array" ref="V77">IFERROR(IF(LEN(V$10)&gt;0, INDEX(Calculations!$B$4:$B$4005,SMALL(IF((Calculations!$U$4:$U$4005=V$10)*(Calculations!$V$4:$V$4005&gt;0),ROW(Calculations!$U$4:$U$4005)-ROW(INDEX(Calculations!$U$4:$U$4005,1,1))+1),ROUNDUP((ROW($A77)-ROW(startCell))/3,0)),1),""),"")</f>
        <v/>
      </c>
      <c r="W77" s="253"/>
      <c r="X77" s="33"/>
      <c r="Y77" s="33"/>
    </row>
    <row r="78" spans="1:25" ht="20.100000000000001" customHeight="1" x14ac:dyDescent="0.25">
      <c r="A78" s="33"/>
      <c r="B78" s="251"/>
      <c r="C78" s="193"/>
      <c r="D78" s="186" t="str">
        <f t="array" ref="D78">IFERROR(
IF(LEN(D$10)&gt;0,
INDEX(Calculations!$D$4:$D$4005,SMALL(IF((Calculations!$U$4:$U$4005=D$10)*(Calculations!$V$4:$V$4005&gt;0),ROW(Calculations!$U$4:$U$4005)-ROW(INDEX(Calculations!$U$4:$U$4005,1,1))+1),ROUNDUP((ROW($A78)-ROW(startCell))/3,0)),1),""),"")</f>
        <v/>
      </c>
      <c r="E78" s="187"/>
      <c r="F78" s="186" t="str">
        <f t="array" ref="F78">IFERROR(
IF(LEN(F$10)&gt;0,
INDEX(Calculations!$D$4:$D$4005,SMALL(IF((Calculations!$U$4:$U$4005=F$10)*(Calculations!$V$4:$V$4005&gt;0),ROW(Calculations!$U$4:$U$4005)-ROW(INDEX(Calculations!$U$4:$U$4005,1,1))+1),ROUNDUP((ROW($A78)-ROW(startCell))/3,0)),1),""),"")</f>
        <v/>
      </c>
      <c r="G78" s="187"/>
      <c r="H78" s="186" t="str">
        <f t="array" ref="H78">IFERROR(
IF(LEN(H$10)&gt;0,
INDEX(Calculations!$D$4:$D$4005,SMALL(IF((Calculations!$U$4:$U$4005=H$10)*(Calculations!$V$4:$V$4005&gt;0),ROW(Calculations!$U$4:$U$4005)-ROW(INDEX(Calculations!$U$4:$U$4005,1,1))+1),ROUNDUP((ROW($A78)-ROW(startCell))/3,0)),1),""),"")</f>
        <v/>
      </c>
      <c r="I78" s="187"/>
      <c r="J78" s="186" t="str">
        <f t="array" ref="J78">IFERROR(
IF(LEN(J$10)&gt;0,
INDEX(Calculations!$D$4:$D$4005,SMALL(IF((Calculations!$U$4:$U$4005=J$10)*(Calculations!$V$4:$V$4005&gt;0),ROW(Calculations!$U$4:$U$4005)-ROW(INDEX(Calculations!$U$4:$U$4005,1,1))+1),ROUNDUP((ROW($A78)-ROW(startCell))/3,0)),1),""),"")</f>
        <v/>
      </c>
      <c r="K78" s="187"/>
      <c r="L78" s="186" t="str">
        <f t="array" ref="L78">IFERROR(
IF(LEN(L$10)&gt;0,
INDEX(Calculations!$D$4:$D$4005,SMALL(IF((Calculations!$U$4:$U$4005=L$10)*(Calculations!$V$4:$V$4005&gt;0),ROW(Calculations!$U$4:$U$4005)-ROW(INDEX(Calculations!$U$4:$U$4005,1,1))+1),ROUNDUP((ROW($A78)-ROW(startCell))/3,0)),1),""),"")</f>
        <v/>
      </c>
      <c r="M78" s="187"/>
      <c r="N78" s="186" t="str">
        <f t="array" ref="N78">IFERROR(
IF(LEN(N$10)&gt;0,
INDEX(Calculations!$D$4:$D$4005,SMALL(IF((Calculations!$U$4:$U$4005=N$10)*(Calculations!$V$4:$V$4005&gt;0),ROW(Calculations!$U$4:$U$4005)-ROW(INDEX(Calculations!$U$4:$U$4005,1,1))+1),ROUNDUP((ROW($A78)-ROW(startCell))/3,0)),1),""),"")</f>
        <v/>
      </c>
      <c r="O78" s="187"/>
      <c r="P78" s="186" t="str">
        <f t="array" ref="P78">IFERROR(
IF(LEN(P$10)&gt;0,
INDEX(Calculations!$D$4:$D$4005,SMALL(IF((Calculations!$U$4:$U$4005=P$10)*(Calculations!$V$4:$V$4005&gt;0),ROW(Calculations!$U$4:$U$4005)-ROW(INDEX(Calculations!$U$4:$U$4005,1,1))+1),ROUNDUP((ROW($A78)-ROW(startCell))/3,0)),1),""),"")</f>
        <v/>
      </c>
      <c r="Q78" s="187"/>
      <c r="R78" s="186" t="str">
        <f t="array" ref="R78">IFERROR(
IF(LEN(R$10)&gt;0,
INDEX(Calculations!$D$4:$D$4005,SMALL(IF((Calculations!$U$4:$U$4005=R$10)*(Calculations!$V$4:$V$4005&gt;0),ROW(Calculations!$U$4:$U$4005)-ROW(INDEX(Calculations!$U$4:$U$4005,1,1))+1),ROUNDUP((ROW($A78)-ROW(startCell))/3,0)),1),""),"")</f>
        <v/>
      </c>
      <c r="S78" s="187"/>
      <c r="T78" s="186" t="str">
        <f t="array" ref="T78">IFERROR(
IF(LEN(T$10)&gt;0,
INDEX(Calculations!$D$4:$D$4005,SMALL(IF((Calculations!$U$4:$U$4005=T$10)*(Calculations!$V$4:$V$4005&gt;0),ROW(Calculations!$U$4:$U$4005)-ROW(INDEX(Calculations!$U$4:$U$4005,1,1))+1),ROUNDUP((ROW($A78)-ROW(startCell))/3,0)),1),""),"")</f>
        <v/>
      </c>
      <c r="U78" s="187"/>
      <c r="V78" s="186" t="str">
        <f t="array" ref="V78">IFERROR(
IF(LEN(V$10)&gt;0,
INDEX(Calculations!$D$4:$D$4005,SMALL(IF((Calculations!$U$4:$U$4005=V$10)*(Calculations!$V$4:$V$4005&gt;0),ROW(Calculations!$U$4:$U$4005)-ROW(INDEX(Calculations!$U$4:$U$4005,1,1))+1),ROUNDUP((ROW($A78)-ROW(startCell))/3,0)),1),""),"")</f>
        <v/>
      </c>
      <c r="W78" s="253"/>
      <c r="X78" s="33"/>
      <c r="Y78" s="33"/>
    </row>
    <row r="79" spans="1:25" ht="20.100000000000001" customHeight="1" thickBot="1" x14ac:dyDescent="0.3">
      <c r="A79" s="33"/>
      <c r="B79" s="254"/>
      <c r="C79" s="195"/>
      <c r="D79" s="191" t="str">
        <f t="array" ref="D79">IFERROR(
IF(LEN(D$10)&gt;0,
INDEX(Calculations!$G$4:$G$4005,SMALL(IF((Calculations!$U$4:$U$4005=D$10)*(Calculations!$V$4:$V$4005&gt;0),ROW(Calculations!$U$4:$U$4005)-ROW(INDEX(Calculations!$U$4:$U$4005,1,1))+1),ROUNDUP((ROW($A79)-ROW(startCell))/3,0)),1),""),"")</f>
        <v/>
      </c>
      <c r="E79" s="187"/>
      <c r="F79" s="186" t="str">
        <f t="array" ref="F79">IFERROR(
IF(LEN(F$10)&gt;0,
INDEX(Calculations!$G$4:$G$4005,SMALL(IF((Calculations!$U$4:$U$4005=F$10)*(Calculations!$V$4:$V$4005&gt;0),ROW(Calculations!$U$4:$U$4005)-ROW(INDEX(Calculations!$U$4:$U$4005,1,1))+1),ROUNDUP((ROW($A79)-ROW(startCell))/3,0)),1),""),"")</f>
        <v/>
      </c>
      <c r="G79" s="187"/>
      <c r="H79" s="186" t="str">
        <f t="array" ref="H79">IFERROR(
IF(LEN(H$10)&gt;0,
INDEX(Calculations!$G$4:$G$4005,SMALL(IF((Calculations!$U$4:$U$4005=H$10)*(Calculations!$V$4:$V$4005&gt;0),ROW(Calculations!$U$4:$U$4005)-ROW(INDEX(Calculations!$U$4:$U$4005,1,1))+1),ROUNDUP((ROW($A79)-ROW(startCell))/3,0)),1),""),"")</f>
        <v/>
      </c>
      <c r="I79" s="187"/>
      <c r="J79" s="186" t="str">
        <f t="array" ref="J79">IFERROR(
IF(LEN(J$10)&gt;0,
INDEX(Calculations!$G$4:$G$4005,SMALL(IF((Calculations!$U$4:$U$4005=J$10)*(Calculations!$V$4:$V$4005&gt;0),ROW(Calculations!$U$4:$U$4005)-ROW(INDEX(Calculations!$U$4:$U$4005,1,1))+1),ROUNDUP((ROW($A79)-ROW(startCell))/3,0)),1),""),"")</f>
        <v/>
      </c>
      <c r="K79" s="187"/>
      <c r="L79" s="186" t="str">
        <f t="array" ref="L79">IFERROR(
IF(LEN(L$10)&gt;0,
INDEX(Calculations!$G$4:$G$4005,SMALL(IF((Calculations!$U$4:$U$4005=L$10)*(Calculations!$V$4:$V$4005&gt;0),ROW(Calculations!$U$4:$U$4005)-ROW(INDEX(Calculations!$U$4:$U$4005,1,1))+1),ROUNDUP((ROW($A79)-ROW(startCell))/3,0)),1),""),"")</f>
        <v/>
      </c>
      <c r="M79" s="187"/>
      <c r="N79" s="186" t="str">
        <f t="array" ref="N79">IFERROR(
IF(LEN(N$10)&gt;0,
INDEX(Calculations!$G$4:$G$4005,SMALL(IF((Calculations!$U$4:$U$4005=N$10)*(Calculations!$V$4:$V$4005&gt;0),ROW(Calculations!$U$4:$U$4005)-ROW(INDEX(Calculations!$U$4:$U$4005,1,1))+1),ROUNDUP((ROW($A79)-ROW(startCell))/3,0)),1),""),"")</f>
        <v/>
      </c>
      <c r="O79" s="187"/>
      <c r="P79" s="186" t="str">
        <f t="array" ref="P79">IFERROR(
IF(LEN(P$10)&gt;0,
INDEX(Calculations!$G$4:$G$4005,SMALL(IF((Calculations!$U$4:$U$4005=P$10)*(Calculations!$V$4:$V$4005&gt;0),ROW(Calculations!$U$4:$U$4005)-ROW(INDEX(Calculations!$U$4:$U$4005,1,1))+1),ROUNDUP((ROW($A79)-ROW(startCell))/3,0)),1),""),"")</f>
        <v/>
      </c>
      <c r="Q79" s="187"/>
      <c r="R79" s="186" t="str">
        <f t="array" ref="R79">IFERROR(
IF(LEN(R$10)&gt;0,
INDEX(Calculations!$G$4:$G$4005,SMALL(IF((Calculations!$U$4:$U$4005=R$10)*(Calculations!$V$4:$V$4005&gt;0),ROW(Calculations!$U$4:$U$4005)-ROW(INDEX(Calculations!$U$4:$U$4005,1,1))+1),ROUNDUP((ROW($A79)-ROW(startCell))/3,0)),1),""),"")</f>
        <v/>
      </c>
      <c r="S79" s="187"/>
      <c r="T79" s="186" t="str">
        <f t="array" ref="T79">IFERROR(
IF(LEN(T$10)&gt;0,
INDEX(Calculations!$G$4:$G$4005,SMALL(IF((Calculations!$U$4:$U$4005=T$10)*(Calculations!$V$4:$V$4005&gt;0),ROW(Calculations!$U$4:$U$4005)-ROW(INDEX(Calculations!$U$4:$U$4005,1,1))+1),ROUNDUP((ROW($A79)-ROW(startCell))/3,0)),1),""),"")</f>
        <v/>
      </c>
      <c r="U79" s="187"/>
      <c r="V79" s="186" t="str">
        <f t="array" ref="V79">IFERROR(
IF(LEN(V$10)&gt;0,
INDEX(Calculations!$G$4:$G$4005,SMALL(IF((Calculations!$U$4:$U$4005=V$10)*(Calculations!$V$4:$V$4005&gt;0),ROW(Calculations!$U$4:$U$4005)-ROW(INDEX(Calculations!$U$4:$U$4005,1,1))+1),ROUNDUP((ROW($A79)-ROW(startCell))/3,0)),1),""),"")</f>
        <v/>
      </c>
      <c r="W79" s="253"/>
      <c r="X79" s="33"/>
      <c r="Y79" s="33"/>
    </row>
    <row r="80" spans="1:25" ht="20.100000000000001" customHeight="1" thickTop="1" x14ac:dyDescent="0.25">
      <c r="A80" s="33"/>
      <c r="B80" s="251"/>
      <c r="C80" s="193"/>
      <c r="D80" s="186" t="str">
        <f t="array" ref="D80">IFERROR(IF(LEN(D$10)&gt;0, INDEX(Calculations!$B$4:$B$4005,SMALL(IF((Calculations!$U$4:$U$4005=D$10)*(Calculations!$V$4:$V$4005&gt;0),ROW(Calculations!$U$4:$U$4005)-ROW(INDEX(Calculations!$U$4:$U$4005,1,1))+1),ROUNDUP((ROW($A80)-ROW(startCell))/3,0)),1),""),"")</f>
        <v/>
      </c>
      <c r="E80" s="185"/>
      <c r="F80" s="184" t="str">
        <f t="array" ref="F80">IFERROR(IF(LEN(F$10)&gt;0, INDEX(Calculations!$B$4:$B$4005,SMALL(IF((Calculations!$U$4:$U$4005=F$10)*(Calculations!$V$4:$V$4005&gt;0),ROW(Calculations!$U$4:$U$4005)-ROW(INDEX(Calculations!$U$4:$U$4005,1,1))+1),ROUNDUP((ROW($A80)-ROW(startCell))/3,0)),1),""),"")</f>
        <v/>
      </c>
      <c r="G80" s="185"/>
      <c r="H80" s="184" t="str">
        <f t="array" ref="H80">IFERROR(IF(LEN(H$10)&gt;0, INDEX(Calculations!$B$4:$B$4005,SMALL(IF((Calculations!$U$4:$U$4005=H$10)*(Calculations!$V$4:$V$4005&gt;0),ROW(Calculations!$U$4:$U$4005)-ROW(INDEX(Calculations!$U$4:$U$4005,1,1))+1),ROUNDUP((ROW($A80)-ROW(startCell))/3,0)),1),""),"")</f>
        <v/>
      </c>
      <c r="I80" s="185"/>
      <c r="J80" s="184" t="str">
        <f t="array" ref="J80">IFERROR(IF(LEN(J$10)&gt;0, INDEX(Calculations!$B$4:$B$4005,SMALL(IF((Calculations!$U$4:$U$4005=J$10)*(Calculations!$V$4:$V$4005&gt;0),ROW(Calculations!$U$4:$U$4005)-ROW(INDEX(Calculations!$U$4:$U$4005,1,1))+1),ROUNDUP((ROW($A80)-ROW(startCell))/3,0)),1),""),"")</f>
        <v/>
      </c>
      <c r="K80" s="185"/>
      <c r="L80" s="184" t="str">
        <f t="array" ref="L80">IFERROR(IF(LEN(L$10)&gt;0, INDEX(Calculations!$B$4:$B$4005,SMALL(IF((Calculations!$U$4:$U$4005=L$10)*(Calculations!$V$4:$V$4005&gt;0),ROW(Calculations!$U$4:$U$4005)-ROW(INDEX(Calculations!$U$4:$U$4005,1,1))+1),ROUNDUP((ROW($A80)-ROW(startCell))/3,0)),1),""),"")</f>
        <v/>
      </c>
      <c r="M80" s="185"/>
      <c r="N80" s="184" t="str">
        <f t="array" ref="N80">IFERROR(IF(LEN(N$10)&gt;0, INDEX(Calculations!$B$4:$B$4005,SMALL(IF((Calculations!$U$4:$U$4005=N$10)*(Calculations!$V$4:$V$4005&gt;0),ROW(Calculations!$U$4:$U$4005)-ROW(INDEX(Calculations!$U$4:$U$4005,1,1))+1),ROUNDUP((ROW($A80)-ROW(startCell))/3,0)),1),""),"")</f>
        <v/>
      </c>
      <c r="O80" s="185"/>
      <c r="P80" s="184" t="str">
        <f t="array" ref="P80">IFERROR(IF(LEN(P$10)&gt;0, INDEX(Calculations!$B$4:$B$4005,SMALL(IF((Calculations!$U$4:$U$4005=P$10)*(Calculations!$V$4:$V$4005&gt;0),ROW(Calculations!$U$4:$U$4005)-ROW(INDEX(Calculations!$U$4:$U$4005,1,1))+1),ROUNDUP((ROW($A80)-ROW(startCell))/3,0)),1),""),"")</f>
        <v/>
      </c>
      <c r="Q80" s="185"/>
      <c r="R80" s="184" t="str">
        <f t="array" ref="R80">IFERROR(IF(LEN(R$10)&gt;0, INDEX(Calculations!$B$4:$B$4005,SMALL(IF((Calculations!$U$4:$U$4005=R$10)*(Calculations!$V$4:$V$4005&gt;0),ROW(Calculations!$U$4:$U$4005)-ROW(INDEX(Calculations!$U$4:$U$4005,1,1))+1),ROUNDUP((ROW($A80)-ROW(startCell))/3,0)),1),""),"")</f>
        <v/>
      </c>
      <c r="S80" s="185"/>
      <c r="T80" s="184" t="str">
        <f t="array" ref="T80">IFERROR(IF(LEN(T$10)&gt;0, INDEX(Calculations!$B$4:$B$4005,SMALL(IF((Calculations!$U$4:$U$4005=T$10)*(Calculations!$V$4:$V$4005&gt;0),ROW(Calculations!$U$4:$U$4005)-ROW(INDEX(Calculations!$U$4:$U$4005,1,1))+1),ROUNDUP((ROW($A80)-ROW(startCell))/3,0)),1),""),"")</f>
        <v/>
      </c>
      <c r="U80" s="185"/>
      <c r="V80" s="184" t="str">
        <f t="array" ref="V80">IFERROR(IF(LEN(V$10)&gt;0, INDEX(Calculations!$B$4:$B$4005,SMALL(IF((Calculations!$U$4:$U$4005=V$10)*(Calculations!$V$4:$V$4005&gt;0),ROW(Calculations!$U$4:$U$4005)-ROW(INDEX(Calculations!$U$4:$U$4005,1,1))+1),ROUNDUP((ROW($A80)-ROW(startCell))/3,0)),1),""),"")</f>
        <v/>
      </c>
      <c r="W80" s="253"/>
      <c r="X80" s="33"/>
      <c r="Y80" s="33"/>
    </row>
    <row r="81" spans="1:25" ht="20.100000000000001" customHeight="1" x14ac:dyDescent="0.25">
      <c r="A81" s="33"/>
      <c r="B81" s="251"/>
      <c r="C81" s="193"/>
      <c r="D81" s="186" t="str">
        <f t="array" ref="D81">IFERROR(
IF(LEN(D$10)&gt;0,
INDEX(Calculations!$D$4:$D$4005,SMALL(IF((Calculations!$U$4:$U$4005=D$10)*(Calculations!$V$4:$V$4005&gt;0),ROW(Calculations!$U$4:$U$4005)-ROW(INDEX(Calculations!$U$4:$U$4005,1,1))+1),ROUNDUP((ROW($A81)-ROW(startCell))/3,0)),1),""),"")</f>
        <v/>
      </c>
      <c r="E81" s="187"/>
      <c r="F81" s="186" t="str">
        <f t="array" ref="F81">IFERROR(
IF(LEN(F$10)&gt;0,
INDEX(Calculations!$D$4:$D$4005,SMALL(IF((Calculations!$U$4:$U$4005=F$10)*(Calculations!$V$4:$V$4005&gt;0),ROW(Calculations!$U$4:$U$4005)-ROW(INDEX(Calculations!$U$4:$U$4005,1,1))+1),ROUNDUP((ROW($A81)-ROW(startCell))/3,0)),1),""),"")</f>
        <v/>
      </c>
      <c r="G81" s="187"/>
      <c r="H81" s="186" t="str">
        <f t="array" ref="H81">IFERROR(
IF(LEN(H$10)&gt;0,
INDEX(Calculations!$D$4:$D$4005,SMALL(IF((Calculations!$U$4:$U$4005=H$10)*(Calculations!$V$4:$V$4005&gt;0),ROW(Calculations!$U$4:$U$4005)-ROW(INDEX(Calculations!$U$4:$U$4005,1,1))+1),ROUNDUP((ROW($A81)-ROW(startCell))/3,0)),1),""),"")</f>
        <v/>
      </c>
      <c r="I81" s="187"/>
      <c r="J81" s="186" t="str">
        <f t="array" ref="J81">IFERROR(
IF(LEN(J$10)&gt;0,
INDEX(Calculations!$D$4:$D$4005,SMALL(IF((Calculations!$U$4:$U$4005=J$10)*(Calculations!$V$4:$V$4005&gt;0),ROW(Calculations!$U$4:$U$4005)-ROW(INDEX(Calculations!$U$4:$U$4005,1,1))+1),ROUNDUP((ROW($A81)-ROW(startCell))/3,0)),1),""),"")</f>
        <v/>
      </c>
      <c r="K81" s="187"/>
      <c r="L81" s="186" t="str">
        <f t="array" ref="L81">IFERROR(
IF(LEN(L$10)&gt;0,
INDEX(Calculations!$D$4:$D$4005,SMALL(IF((Calculations!$U$4:$U$4005=L$10)*(Calculations!$V$4:$V$4005&gt;0),ROW(Calculations!$U$4:$U$4005)-ROW(INDEX(Calculations!$U$4:$U$4005,1,1))+1),ROUNDUP((ROW($A81)-ROW(startCell))/3,0)),1),""),"")</f>
        <v/>
      </c>
      <c r="M81" s="187"/>
      <c r="N81" s="186" t="str">
        <f t="array" ref="N81">IFERROR(
IF(LEN(N$10)&gt;0,
INDEX(Calculations!$D$4:$D$4005,SMALL(IF((Calculations!$U$4:$U$4005=N$10)*(Calculations!$V$4:$V$4005&gt;0),ROW(Calculations!$U$4:$U$4005)-ROW(INDEX(Calculations!$U$4:$U$4005,1,1))+1),ROUNDUP((ROW($A81)-ROW(startCell))/3,0)),1),""),"")</f>
        <v/>
      </c>
      <c r="O81" s="187"/>
      <c r="P81" s="186" t="str">
        <f t="array" ref="P81">IFERROR(
IF(LEN(P$10)&gt;0,
INDEX(Calculations!$D$4:$D$4005,SMALL(IF((Calculations!$U$4:$U$4005=P$10)*(Calculations!$V$4:$V$4005&gt;0),ROW(Calculations!$U$4:$U$4005)-ROW(INDEX(Calculations!$U$4:$U$4005,1,1))+1),ROUNDUP((ROW($A81)-ROW(startCell))/3,0)),1),""),"")</f>
        <v/>
      </c>
      <c r="Q81" s="187"/>
      <c r="R81" s="186" t="str">
        <f t="array" ref="R81">IFERROR(
IF(LEN(R$10)&gt;0,
INDEX(Calculations!$D$4:$D$4005,SMALL(IF((Calculations!$U$4:$U$4005=R$10)*(Calculations!$V$4:$V$4005&gt;0),ROW(Calculations!$U$4:$U$4005)-ROW(INDEX(Calculations!$U$4:$U$4005,1,1))+1),ROUNDUP((ROW($A81)-ROW(startCell))/3,0)),1),""),"")</f>
        <v/>
      </c>
      <c r="S81" s="187"/>
      <c r="T81" s="186" t="str">
        <f t="array" ref="T81">IFERROR(
IF(LEN(T$10)&gt;0,
INDEX(Calculations!$D$4:$D$4005,SMALL(IF((Calculations!$U$4:$U$4005=T$10)*(Calculations!$V$4:$V$4005&gt;0),ROW(Calculations!$U$4:$U$4005)-ROW(INDEX(Calculations!$U$4:$U$4005,1,1))+1),ROUNDUP((ROW($A81)-ROW(startCell))/3,0)),1),""),"")</f>
        <v/>
      </c>
      <c r="U81" s="187"/>
      <c r="V81" s="186" t="str">
        <f t="array" ref="V81">IFERROR(
IF(LEN(V$10)&gt;0,
INDEX(Calculations!$D$4:$D$4005,SMALL(IF((Calculations!$U$4:$U$4005=V$10)*(Calculations!$V$4:$V$4005&gt;0),ROW(Calculations!$U$4:$U$4005)-ROW(INDEX(Calculations!$U$4:$U$4005,1,1))+1),ROUNDUP((ROW($A81)-ROW(startCell))/3,0)),1),""),"")</f>
        <v/>
      </c>
      <c r="W81" s="253"/>
      <c r="X81" s="33"/>
      <c r="Y81" s="33"/>
    </row>
    <row r="82" spans="1:25" ht="20.100000000000001" customHeight="1" thickBot="1" x14ac:dyDescent="0.3">
      <c r="A82" s="33"/>
      <c r="B82" s="254"/>
      <c r="C82" s="196"/>
      <c r="D82" s="186" t="str">
        <f t="array" ref="D82">IFERROR(
IF(LEN(D$10)&gt;0,
INDEX(Calculations!$G$4:$G$4005,SMALL(IF((Calculations!$U$4:$U$4005=D$10)*(Calculations!$V$4:$V$4005&gt;0),ROW(Calculations!$U$4:$U$4005)-ROW(INDEX(Calculations!$U$4:$U$4005,1,1))+1),ROUNDUP((ROW($A82)-ROW(startCell))/3,0)),1),""),"")</f>
        <v/>
      </c>
      <c r="E82" s="187"/>
      <c r="F82" s="186" t="str">
        <f t="array" ref="F82">IFERROR(
IF(LEN(F$10)&gt;0,
INDEX(Calculations!$G$4:$G$4005,SMALL(IF((Calculations!$U$4:$U$4005=F$10)*(Calculations!$V$4:$V$4005&gt;0),ROW(Calculations!$U$4:$U$4005)-ROW(INDEX(Calculations!$U$4:$U$4005,1,1))+1),ROUNDUP((ROW($A82)-ROW(startCell))/3,0)),1),""),"")</f>
        <v/>
      </c>
      <c r="G82" s="187"/>
      <c r="H82" s="186" t="str">
        <f t="array" ref="H82">IFERROR(
IF(LEN(H$10)&gt;0,
INDEX(Calculations!$G$4:$G$4005,SMALL(IF((Calculations!$U$4:$U$4005=H$10)*(Calculations!$V$4:$V$4005&gt;0),ROW(Calculations!$U$4:$U$4005)-ROW(INDEX(Calculations!$U$4:$U$4005,1,1))+1),ROUNDUP((ROW($A82)-ROW(startCell))/3,0)),1),""),"")</f>
        <v/>
      </c>
      <c r="I82" s="187"/>
      <c r="J82" s="186" t="str">
        <f t="array" ref="J82">IFERROR(
IF(LEN(J$10)&gt;0,
INDEX(Calculations!$G$4:$G$4005,SMALL(IF((Calculations!$U$4:$U$4005=J$10)*(Calculations!$V$4:$V$4005&gt;0),ROW(Calculations!$U$4:$U$4005)-ROW(INDEX(Calculations!$U$4:$U$4005,1,1))+1),ROUNDUP((ROW($A82)-ROW(startCell))/3,0)),1),""),"")</f>
        <v/>
      </c>
      <c r="K82" s="187"/>
      <c r="L82" s="186" t="str">
        <f t="array" ref="L82">IFERROR(
IF(LEN(L$10)&gt;0,
INDEX(Calculations!$G$4:$G$4005,SMALL(IF((Calculations!$U$4:$U$4005=L$10)*(Calculations!$V$4:$V$4005&gt;0),ROW(Calculations!$U$4:$U$4005)-ROW(INDEX(Calculations!$U$4:$U$4005,1,1))+1),ROUNDUP((ROW($A82)-ROW(startCell))/3,0)),1),""),"")</f>
        <v/>
      </c>
      <c r="M82" s="187"/>
      <c r="N82" s="186" t="str">
        <f t="array" ref="N82">IFERROR(
IF(LEN(N$10)&gt;0,
INDEX(Calculations!$G$4:$G$4005,SMALL(IF((Calculations!$U$4:$U$4005=N$10)*(Calculations!$V$4:$V$4005&gt;0),ROW(Calculations!$U$4:$U$4005)-ROW(INDEX(Calculations!$U$4:$U$4005,1,1))+1),ROUNDUP((ROW($A82)-ROW(startCell))/3,0)),1),""),"")</f>
        <v/>
      </c>
      <c r="O82" s="187"/>
      <c r="P82" s="186" t="str">
        <f t="array" ref="P82">IFERROR(
IF(LEN(P$10)&gt;0,
INDEX(Calculations!$G$4:$G$4005,SMALL(IF((Calculations!$U$4:$U$4005=P$10)*(Calculations!$V$4:$V$4005&gt;0),ROW(Calculations!$U$4:$U$4005)-ROW(INDEX(Calculations!$U$4:$U$4005,1,1))+1),ROUNDUP((ROW($A82)-ROW(startCell))/3,0)),1),""),"")</f>
        <v/>
      </c>
      <c r="Q82" s="187"/>
      <c r="R82" s="186" t="str">
        <f t="array" ref="R82">IFERROR(
IF(LEN(R$10)&gt;0,
INDEX(Calculations!$G$4:$G$4005,SMALL(IF((Calculations!$U$4:$U$4005=R$10)*(Calculations!$V$4:$V$4005&gt;0),ROW(Calculations!$U$4:$U$4005)-ROW(INDEX(Calculations!$U$4:$U$4005,1,1))+1),ROUNDUP((ROW($A82)-ROW(startCell))/3,0)),1),""),"")</f>
        <v/>
      </c>
      <c r="S82" s="187"/>
      <c r="T82" s="186" t="str">
        <f t="array" ref="T82">IFERROR(
IF(LEN(T$10)&gt;0,
INDEX(Calculations!$G$4:$G$4005,SMALL(IF((Calculations!$U$4:$U$4005=T$10)*(Calculations!$V$4:$V$4005&gt;0),ROW(Calculations!$U$4:$U$4005)-ROW(INDEX(Calculations!$U$4:$U$4005,1,1))+1),ROUNDUP((ROW($A82)-ROW(startCell))/3,0)),1),""),"")</f>
        <v/>
      </c>
      <c r="U82" s="187"/>
      <c r="V82" s="186" t="str">
        <f t="array" ref="V82">IFERROR(
IF(LEN(V$10)&gt;0,
INDEX(Calculations!$G$4:$G$4005,SMALL(IF((Calculations!$U$4:$U$4005=V$10)*(Calculations!$V$4:$V$4005&gt;0),ROW(Calculations!$U$4:$U$4005)-ROW(INDEX(Calculations!$U$4:$U$4005,1,1))+1),ROUNDUP((ROW($A82)-ROW(startCell))/3,0)),1),""),"")</f>
        <v/>
      </c>
      <c r="W82" s="253"/>
      <c r="X82" s="33"/>
      <c r="Y82" s="33"/>
    </row>
    <row r="83" spans="1:25" ht="20.100000000000001" customHeight="1" thickTop="1" x14ac:dyDescent="0.25">
      <c r="A83" s="33"/>
      <c r="B83" s="251"/>
      <c r="C83" s="194"/>
      <c r="D83" s="184" t="str">
        <f t="array" ref="D83">IFERROR(IF(LEN(D$10)&gt;0, INDEX(Calculations!$B$4:$B$4005,SMALL(IF((Calculations!$U$4:$U$4005=D$10)*(Calculations!$V$4:$V$4005&gt;0),ROW(Calculations!$U$4:$U$4005)-ROW(INDEX(Calculations!$U$4:$U$4005,1,1))+1),ROUNDUP((ROW($A83)-ROW(startCell))/3,0)),1),""),"")</f>
        <v/>
      </c>
      <c r="E83" s="185"/>
      <c r="F83" s="184" t="str">
        <f t="array" ref="F83">IFERROR(IF(LEN(F$10)&gt;0, INDEX(Calculations!$B$4:$B$4005,SMALL(IF((Calculations!$U$4:$U$4005=F$10)*(Calculations!$V$4:$V$4005&gt;0),ROW(Calculations!$U$4:$U$4005)-ROW(INDEX(Calculations!$U$4:$U$4005,1,1))+1),ROUNDUP((ROW($A83)-ROW(startCell))/3,0)),1),""),"")</f>
        <v/>
      </c>
      <c r="G83" s="185"/>
      <c r="H83" s="184" t="str">
        <f t="array" ref="H83">IFERROR(IF(LEN(H$10)&gt;0, INDEX(Calculations!$B$4:$B$4005,SMALL(IF((Calculations!$U$4:$U$4005=H$10)*(Calculations!$V$4:$V$4005&gt;0),ROW(Calculations!$U$4:$U$4005)-ROW(INDEX(Calculations!$U$4:$U$4005,1,1))+1),ROUNDUP((ROW($A83)-ROW(startCell))/3,0)),1),""),"")</f>
        <v/>
      </c>
      <c r="I83" s="185"/>
      <c r="J83" s="184" t="str">
        <f t="array" ref="J83">IFERROR(IF(LEN(J$10)&gt;0, INDEX(Calculations!$B$4:$B$4005,SMALL(IF((Calculations!$U$4:$U$4005=J$10)*(Calculations!$V$4:$V$4005&gt;0),ROW(Calculations!$U$4:$U$4005)-ROW(INDEX(Calculations!$U$4:$U$4005,1,1))+1),ROUNDUP((ROW($A83)-ROW(startCell))/3,0)),1),""),"")</f>
        <v/>
      </c>
      <c r="K83" s="185"/>
      <c r="L83" s="184" t="str">
        <f t="array" ref="L83">IFERROR(IF(LEN(L$10)&gt;0, INDEX(Calculations!$B$4:$B$4005,SMALL(IF((Calculations!$U$4:$U$4005=L$10)*(Calculations!$V$4:$V$4005&gt;0),ROW(Calculations!$U$4:$U$4005)-ROW(INDEX(Calculations!$U$4:$U$4005,1,1))+1),ROUNDUP((ROW($A83)-ROW(startCell))/3,0)),1),""),"")</f>
        <v/>
      </c>
      <c r="M83" s="185"/>
      <c r="N83" s="184" t="str">
        <f t="array" ref="N83">IFERROR(IF(LEN(N$10)&gt;0, INDEX(Calculations!$B$4:$B$4005,SMALL(IF((Calculations!$U$4:$U$4005=N$10)*(Calculations!$V$4:$V$4005&gt;0),ROW(Calculations!$U$4:$U$4005)-ROW(INDEX(Calculations!$U$4:$U$4005,1,1))+1),ROUNDUP((ROW($A83)-ROW(startCell))/3,0)),1),""),"")</f>
        <v/>
      </c>
      <c r="O83" s="185"/>
      <c r="P83" s="184" t="str">
        <f t="array" ref="P83">IFERROR(IF(LEN(P$10)&gt;0, INDEX(Calculations!$B$4:$B$4005,SMALL(IF((Calculations!$U$4:$U$4005=P$10)*(Calculations!$V$4:$V$4005&gt;0),ROW(Calculations!$U$4:$U$4005)-ROW(INDEX(Calculations!$U$4:$U$4005,1,1))+1),ROUNDUP((ROW($A83)-ROW(startCell))/3,0)),1),""),"")</f>
        <v/>
      </c>
      <c r="Q83" s="185"/>
      <c r="R83" s="184" t="str">
        <f t="array" ref="R83">IFERROR(IF(LEN(R$10)&gt;0, INDEX(Calculations!$B$4:$B$4005,SMALL(IF((Calculations!$U$4:$U$4005=R$10)*(Calculations!$V$4:$V$4005&gt;0),ROW(Calculations!$U$4:$U$4005)-ROW(INDEX(Calculations!$U$4:$U$4005,1,1))+1),ROUNDUP((ROW($A83)-ROW(startCell))/3,0)),1),""),"")</f>
        <v/>
      </c>
      <c r="S83" s="185"/>
      <c r="T83" s="184" t="str">
        <f t="array" ref="T83">IFERROR(IF(LEN(T$10)&gt;0, INDEX(Calculations!$B$4:$B$4005,SMALL(IF((Calculations!$U$4:$U$4005=T$10)*(Calculations!$V$4:$V$4005&gt;0),ROW(Calculations!$U$4:$U$4005)-ROW(INDEX(Calculations!$U$4:$U$4005,1,1))+1),ROUNDUP((ROW($A83)-ROW(startCell))/3,0)),1),""),"")</f>
        <v/>
      </c>
      <c r="U83" s="185"/>
      <c r="V83" s="184" t="str">
        <f t="array" ref="V83">IFERROR(IF(LEN(V$10)&gt;0, INDEX(Calculations!$B$4:$B$4005,SMALL(IF((Calculations!$U$4:$U$4005=V$10)*(Calculations!$V$4:$V$4005&gt;0),ROW(Calculations!$U$4:$U$4005)-ROW(INDEX(Calculations!$U$4:$U$4005,1,1))+1),ROUNDUP((ROW($A83)-ROW(startCell))/3,0)),1),""),"")</f>
        <v/>
      </c>
      <c r="W83" s="253"/>
      <c r="X83" s="33"/>
      <c r="Y83" s="33"/>
    </row>
    <row r="84" spans="1:25" ht="20.100000000000001" customHeight="1" x14ac:dyDescent="0.25">
      <c r="A84" s="33"/>
      <c r="B84" s="251"/>
      <c r="C84" s="193"/>
      <c r="D84" s="186" t="str">
        <f t="array" ref="D84">IFERROR(
IF(LEN(D$10)&gt;0,
INDEX(Calculations!$D$4:$D$4005,SMALL(IF((Calculations!$U$4:$U$4005=D$10)*(Calculations!$V$4:$V$4005&gt;0),ROW(Calculations!$U$4:$U$4005)-ROW(INDEX(Calculations!$U$4:$U$4005,1,1))+1),ROUNDUP((ROW($A84)-ROW(startCell))/3,0)),1),""),"")</f>
        <v/>
      </c>
      <c r="E84" s="187"/>
      <c r="F84" s="186" t="str">
        <f t="array" ref="F84">IFERROR(
IF(LEN(F$10)&gt;0,
INDEX(Calculations!$D$4:$D$4005,SMALL(IF((Calculations!$U$4:$U$4005=F$10)*(Calculations!$V$4:$V$4005&gt;0),ROW(Calculations!$U$4:$U$4005)-ROW(INDEX(Calculations!$U$4:$U$4005,1,1))+1),ROUNDUP((ROW($A84)-ROW(startCell))/3,0)),1),""),"")</f>
        <v/>
      </c>
      <c r="G84" s="187"/>
      <c r="H84" s="186" t="str">
        <f t="array" ref="H84">IFERROR(
IF(LEN(H$10)&gt;0,
INDEX(Calculations!$D$4:$D$4005,SMALL(IF((Calculations!$U$4:$U$4005=H$10)*(Calculations!$V$4:$V$4005&gt;0),ROW(Calculations!$U$4:$U$4005)-ROW(INDEX(Calculations!$U$4:$U$4005,1,1))+1),ROUNDUP((ROW($A84)-ROW(startCell))/3,0)),1),""),"")</f>
        <v/>
      </c>
      <c r="I84" s="187"/>
      <c r="J84" s="186" t="str">
        <f t="array" ref="J84">IFERROR(
IF(LEN(J$10)&gt;0,
INDEX(Calculations!$D$4:$D$4005,SMALL(IF((Calculations!$U$4:$U$4005=J$10)*(Calculations!$V$4:$V$4005&gt;0),ROW(Calculations!$U$4:$U$4005)-ROW(INDEX(Calculations!$U$4:$U$4005,1,1))+1),ROUNDUP((ROW($A84)-ROW(startCell))/3,0)),1),""),"")</f>
        <v/>
      </c>
      <c r="K84" s="187"/>
      <c r="L84" s="186" t="str">
        <f t="array" ref="L84">IFERROR(
IF(LEN(L$10)&gt;0,
INDEX(Calculations!$D$4:$D$4005,SMALL(IF((Calculations!$U$4:$U$4005=L$10)*(Calculations!$V$4:$V$4005&gt;0),ROW(Calculations!$U$4:$U$4005)-ROW(INDEX(Calculations!$U$4:$U$4005,1,1))+1),ROUNDUP((ROW($A84)-ROW(startCell))/3,0)),1),""),"")</f>
        <v/>
      </c>
      <c r="M84" s="187"/>
      <c r="N84" s="186" t="str">
        <f t="array" ref="N84">IFERROR(
IF(LEN(N$10)&gt;0,
INDEX(Calculations!$D$4:$D$4005,SMALL(IF((Calculations!$U$4:$U$4005=N$10)*(Calculations!$V$4:$V$4005&gt;0),ROW(Calculations!$U$4:$U$4005)-ROW(INDEX(Calculations!$U$4:$U$4005,1,1))+1),ROUNDUP((ROW($A84)-ROW(startCell))/3,0)),1),""),"")</f>
        <v/>
      </c>
      <c r="O84" s="187"/>
      <c r="P84" s="186" t="str">
        <f t="array" ref="P84">IFERROR(
IF(LEN(P$10)&gt;0,
INDEX(Calculations!$D$4:$D$4005,SMALL(IF((Calculations!$U$4:$U$4005=P$10)*(Calculations!$V$4:$V$4005&gt;0),ROW(Calculations!$U$4:$U$4005)-ROW(INDEX(Calculations!$U$4:$U$4005,1,1))+1),ROUNDUP((ROW($A84)-ROW(startCell))/3,0)),1),""),"")</f>
        <v/>
      </c>
      <c r="Q84" s="187"/>
      <c r="R84" s="186" t="str">
        <f t="array" ref="R84">IFERROR(
IF(LEN(R$10)&gt;0,
INDEX(Calculations!$D$4:$D$4005,SMALL(IF((Calculations!$U$4:$U$4005=R$10)*(Calculations!$V$4:$V$4005&gt;0),ROW(Calculations!$U$4:$U$4005)-ROW(INDEX(Calculations!$U$4:$U$4005,1,1))+1),ROUNDUP((ROW($A84)-ROW(startCell))/3,0)),1),""),"")</f>
        <v/>
      </c>
      <c r="S84" s="187"/>
      <c r="T84" s="186" t="str">
        <f t="array" ref="T84">IFERROR(
IF(LEN(T$10)&gt;0,
INDEX(Calculations!$D$4:$D$4005,SMALL(IF((Calculations!$U$4:$U$4005=T$10)*(Calculations!$V$4:$V$4005&gt;0),ROW(Calculations!$U$4:$U$4005)-ROW(INDEX(Calculations!$U$4:$U$4005,1,1))+1),ROUNDUP((ROW($A84)-ROW(startCell))/3,0)),1),""),"")</f>
        <v/>
      </c>
      <c r="U84" s="187"/>
      <c r="V84" s="186" t="str">
        <f t="array" ref="V84">IFERROR(
IF(LEN(V$10)&gt;0,
INDEX(Calculations!$D$4:$D$4005,SMALL(IF((Calculations!$U$4:$U$4005=V$10)*(Calculations!$V$4:$V$4005&gt;0),ROW(Calculations!$U$4:$U$4005)-ROW(INDEX(Calculations!$U$4:$U$4005,1,1))+1),ROUNDUP((ROW($A84)-ROW(startCell))/3,0)),1),""),"")</f>
        <v/>
      </c>
      <c r="W84" s="253"/>
      <c r="X84" s="33"/>
      <c r="Y84" s="33"/>
    </row>
    <row r="85" spans="1:25" ht="20.100000000000001" customHeight="1" thickBot="1" x14ac:dyDescent="0.3">
      <c r="A85" s="33"/>
      <c r="B85" s="254"/>
      <c r="C85" s="195"/>
      <c r="D85" s="191" t="str">
        <f t="array" ref="D85">IFERROR(
IF(LEN(D$10)&gt;0,
INDEX(Calculations!$G$4:$G$4005,SMALL(IF((Calculations!$U$4:$U$4005=D$10)*(Calculations!$V$4:$V$4005&gt;0),ROW(Calculations!$U$4:$U$4005)-ROW(INDEX(Calculations!$U$4:$U$4005,1,1))+1),ROUNDUP((ROW($A85)-ROW(startCell))/3,0)),1),""),"")</f>
        <v/>
      </c>
      <c r="E85" s="187"/>
      <c r="F85" s="186" t="str">
        <f t="array" ref="F85">IFERROR(
IF(LEN(F$10)&gt;0,
INDEX(Calculations!$G$4:$G$4005,SMALL(IF((Calculations!$U$4:$U$4005=F$10)*(Calculations!$V$4:$V$4005&gt;0),ROW(Calculations!$U$4:$U$4005)-ROW(INDEX(Calculations!$U$4:$U$4005,1,1))+1),ROUNDUP((ROW($A85)-ROW(startCell))/3,0)),1),""),"")</f>
        <v/>
      </c>
      <c r="G85" s="187"/>
      <c r="H85" s="186" t="str">
        <f t="array" ref="H85">IFERROR(
IF(LEN(H$10)&gt;0,
INDEX(Calculations!$G$4:$G$4005,SMALL(IF((Calculations!$U$4:$U$4005=H$10)*(Calculations!$V$4:$V$4005&gt;0),ROW(Calculations!$U$4:$U$4005)-ROW(INDEX(Calculations!$U$4:$U$4005,1,1))+1),ROUNDUP((ROW($A85)-ROW(startCell))/3,0)),1),""),"")</f>
        <v/>
      </c>
      <c r="I85" s="187"/>
      <c r="J85" s="186" t="str">
        <f t="array" ref="J85">IFERROR(
IF(LEN(J$10)&gt;0,
INDEX(Calculations!$G$4:$G$4005,SMALL(IF((Calculations!$U$4:$U$4005=J$10)*(Calculations!$V$4:$V$4005&gt;0),ROW(Calculations!$U$4:$U$4005)-ROW(INDEX(Calculations!$U$4:$U$4005,1,1))+1),ROUNDUP((ROW($A85)-ROW(startCell))/3,0)),1),""),"")</f>
        <v/>
      </c>
      <c r="K85" s="187"/>
      <c r="L85" s="186" t="str">
        <f t="array" ref="L85">IFERROR(
IF(LEN(L$10)&gt;0,
INDEX(Calculations!$G$4:$G$4005,SMALL(IF((Calculations!$U$4:$U$4005=L$10)*(Calculations!$V$4:$V$4005&gt;0),ROW(Calculations!$U$4:$U$4005)-ROW(INDEX(Calculations!$U$4:$U$4005,1,1))+1),ROUNDUP((ROW($A85)-ROW(startCell))/3,0)),1),""),"")</f>
        <v/>
      </c>
      <c r="M85" s="187"/>
      <c r="N85" s="186" t="str">
        <f t="array" ref="N85">IFERROR(
IF(LEN(N$10)&gt;0,
INDEX(Calculations!$G$4:$G$4005,SMALL(IF((Calculations!$U$4:$U$4005=N$10)*(Calculations!$V$4:$V$4005&gt;0),ROW(Calculations!$U$4:$U$4005)-ROW(INDEX(Calculations!$U$4:$U$4005,1,1))+1),ROUNDUP((ROW($A85)-ROW(startCell))/3,0)),1),""),"")</f>
        <v/>
      </c>
      <c r="O85" s="187"/>
      <c r="P85" s="186" t="str">
        <f t="array" ref="P85">IFERROR(
IF(LEN(P$10)&gt;0,
INDEX(Calculations!$G$4:$G$4005,SMALL(IF((Calculations!$U$4:$U$4005=P$10)*(Calculations!$V$4:$V$4005&gt;0),ROW(Calculations!$U$4:$U$4005)-ROW(INDEX(Calculations!$U$4:$U$4005,1,1))+1),ROUNDUP((ROW($A85)-ROW(startCell))/3,0)),1),""),"")</f>
        <v/>
      </c>
      <c r="Q85" s="187"/>
      <c r="R85" s="186" t="str">
        <f t="array" ref="R85">IFERROR(
IF(LEN(R$10)&gt;0,
INDEX(Calculations!$G$4:$G$4005,SMALL(IF((Calculations!$U$4:$U$4005=R$10)*(Calculations!$V$4:$V$4005&gt;0),ROW(Calculations!$U$4:$U$4005)-ROW(INDEX(Calculations!$U$4:$U$4005,1,1))+1),ROUNDUP((ROW($A85)-ROW(startCell))/3,0)),1),""),"")</f>
        <v/>
      </c>
      <c r="S85" s="187"/>
      <c r="T85" s="186" t="str">
        <f t="array" ref="T85">IFERROR(
IF(LEN(T$10)&gt;0,
INDEX(Calculations!$G$4:$G$4005,SMALL(IF((Calculations!$U$4:$U$4005=T$10)*(Calculations!$V$4:$V$4005&gt;0),ROW(Calculations!$U$4:$U$4005)-ROW(INDEX(Calculations!$U$4:$U$4005,1,1))+1),ROUNDUP((ROW($A85)-ROW(startCell))/3,0)),1),""),"")</f>
        <v/>
      </c>
      <c r="U85" s="187"/>
      <c r="V85" s="186" t="str">
        <f t="array" ref="V85">IFERROR(
IF(LEN(V$10)&gt;0,
INDEX(Calculations!$G$4:$G$4005,SMALL(IF((Calculations!$U$4:$U$4005=V$10)*(Calculations!$V$4:$V$4005&gt;0),ROW(Calculations!$U$4:$U$4005)-ROW(INDEX(Calculations!$U$4:$U$4005,1,1))+1),ROUNDUP((ROW($A85)-ROW(startCell))/3,0)),1),""),"")</f>
        <v/>
      </c>
      <c r="W85" s="253"/>
      <c r="X85" s="33"/>
      <c r="Y85" s="33"/>
    </row>
    <row r="86" spans="1:25" ht="20.100000000000001" customHeight="1" thickTop="1" x14ac:dyDescent="0.25">
      <c r="A86" s="33"/>
      <c r="B86" s="251"/>
      <c r="C86" s="193"/>
      <c r="D86" s="186" t="str">
        <f t="array" ref="D86">IFERROR(IF(LEN(D$10)&gt;0, INDEX(Calculations!$B$4:$B$4005,SMALL(IF((Calculations!$U$4:$U$4005=D$10)*(Calculations!$V$4:$V$4005&gt;0),ROW(Calculations!$U$4:$U$4005)-ROW(INDEX(Calculations!$U$4:$U$4005,1,1))+1),ROUNDUP((ROW($A86)-ROW(startCell))/3,0)),1),""),"")</f>
        <v/>
      </c>
      <c r="E86" s="185"/>
      <c r="F86" s="184" t="str">
        <f t="array" ref="F86">IFERROR(IF(LEN(F$10)&gt;0, INDEX(Calculations!$B$4:$B$4005,SMALL(IF((Calculations!$U$4:$U$4005=F$10)*(Calculations!$V$4:$V$4005&gt;0),ROW(Calculations!$U$4:$U$4005)-ROW(INDEX(Calculations!$U$4:$U$4005,1,1))+1),ROUNDUP((ROW($A86)-ROW(startCell))/3,0)),1),""),"")</f>
        <v/>
      </c>
      <c r="G86" s="185"/>
      <c r="H86" s="184" t="str">
        <f t="array" ref="H86">IFERROR(IF(LEN(H$10)&gt;0, INDEX(Calculations!$B$4:$B$4005,SMALL(IF((Calculations!$U$4:$U$4005=H$10)*(Calculations!$V$4:$V$4005&gt;0),ROW(Calculations!$U$4:$U$4005)-ROW(INDEX(Calculations!$U$4:$U$4005,1,1))+1),ROUNDUP((ROW($A86)-ROW(startCell))/3,0)),1),""),"")</f>
        <v/>
      </c>
      <c r="I86" s="185"/>
      <c r="J86" s="184" t="str">
        <f t="array" ref="J86">IFERROR(IF(LEN(J$10)&gt;0, INDEX(Calculations!$B$4:$B$4005,SMALL(IF((Calculations!$U$4:$U$4005=J$10)*(Calculations!$V$4:$V$4005&gt;0),ROW(Calculations!$U$4:$U$4005)-ROW(INDEX(Calculations!$U$4:$U$4005,1,1))+1),ROUNDUP((ROW($A86)-ROW(startCell))/3,0)),1),""),"")</f>
        <v/>
      </c>
      <c r="K86" s="185"/>
      <c r="L86" s="184" t="str">
        <f t="array" ref="L86">IFERROR(IF(LEN(L$10)&gt;0, INDEX(Calculations!$B$4:$B$4005,SMALL(IF((Calculations!$U$4:$U$4005=L$10)*(Calculations!$V$4:$V$4005&gt;0),ROW(Calculations!$U$4:$U$4005)-ROW(INDEX(Calculations!$U$4:$U$4005,1,1))+1),ROUNDUP((ROW($A86)-ROW(startCell))/3,0)),1),""),"")</f>
        <v/>
      </c>
      <c r="M86" s="185"/>
      <c r="N86" s="184" t="str">
        <f t="array" ref="N86">IFERROR(IF(LEN(N$10)&gt;0, INDEX(Calculations!$B$4:$B$4005,SMALL(IF((Calculations!$U$4:$U$4005=N$10)*(Calculations!$V$4:$V$4005&gt;0),ROW(Calculations!$U$4:$U$4005)-ROW(INDEX(Calculations!$U$4:$U$4005,1,1))+1),ROUNDUP((ROW($A86)-ROW(startCell))/3,0)),1),""),"")</f>
        <v/>
      </c>
      <c r="O86" s="185"/>
      <c r="P86" s="184" t="str">
        <f t="array" ref="P86">IFERROR(IF(LEN(P$10)&gt;0, INDEX(Calculations!$B$4:$B$4005,SMALL(IF((Calculations!$U$4:$U$4005=P$10)*(Calculations!$V$4:$V$4005&gt;0),ROW(Calculations!$U$4:$U$4005)-ROW(INDEX(Calculations!$U$4:$U$4005,1,1))+1),ROUNDUP((ROW($A86)-ROW(startCell))/3,0)),1),""),"")</f>
        <v/>
      </c>
      <c r="Q86" s="185"/>
      <c r="R86" s="184" t="str">
        <f t="array" ref="R86">IFERROR(IF(LEN(R$10)&gt;0, INDEX(Calculations!$B$4:$B$4005,SMALL(IF((Calculations!$U$4:$U$4005=R$10)*(Calculations!$V$4:$V$4005&gt;0),ROW(Calculations!$U$4:$U$4005)-ROW(INDEX(Calculations!$U$4:$U$4005,1,1))+1),ROUNDUP((ROW($A86)-ROW(startCell))/3,0)),1),""),"")</f>
        <v/>
      </c>
      <c r="S86" s="185"/>
      <c r="T86" s="184" t="str">
        <f t="array" ref="T86">IFERROR(IF(LEN(T$10)&gt;0, INDEX(Calculations!$B$4:$B$4005,SMALL(IF((Calculations!$U$4:$U$4005=T$10)*(Calculations!$V$4:$V$4005&gt;0),ROW(Calculations!$U$4:$U$4005)-ROW(INDEX(Calculations!$U$4:$U$4005,1,1))+1),ROUNDUP((ROW($A86)-ROW(startCell))/3,0)),1),""),"")</f>
        <v/>
      </c>
      <c r="U86" s="185"/>
      <c r="V86" s="184" t="str">
        <f t="array" ref="V86">IFERROR(IF(LEN(V$10)&gt;0, INDEX(Calculations!$B$4:$B$4005,SMALL(IF((Calculations!$U$4:$U$4005=V$10)*(Calculations!$V$4:$V$4005&gt;0),ROW(Calculations!$U$4:$U$4005)-ROW(INDEX(Calculations!$U$4:$U$4005,1,1))+1),ROUNDUP((ROW($A86)-ROW(startCell))/3,0)),1),""),"")</f>
        <v/>
      </c>
      <c r="W86" s="253"/>
      <c r="X86" s="33"/>
      <c r="Y86" s="33"/>
    </row>
    <row r="87" spans="1:25" ht="20.100000000000001" customHeight="1" x14ac:dyDescent="0.25">
      <c r="A87" s="33"/>
      <c r="B87" s="251"/>
      <c r="C87" s="193"/>
      <c r="D87" s="186" t="str">
        <f t="array" ref="D87">IFERROR(
IF(LEN(D$10)&gt;0,
INDEX(Calculations!$D$4:$D$4005,SMALL(IF((Calculations!$U$4:$U$4005=D$10)*(Calculations!$V$4:$V$4005&gt;0),ROW(Calculations!$U$4:$U$4005)-ROW(INDEX(Calculations!$U$4:$U$4005,1,1))+1),ROUNDUP((ROW($A87)-ROW(startCell))/3,0)),1),""),"")</f>
        <v/>
      </c>
      <c r="E87" s="187"/>
      <c r="F87" s="186" t="str">
        <f t="array" ref="F87">IFERROR(
IF(LEN(F$10)&gt;0,
INDEX(Calculations!$D$4:$D$4005,SMALL(IF((Calculations!$U$4:$U$4005=F$10)*(Calculations!$V$4:$V$4005&gt;0),ROW(Calculations!$U$4:$U$4005)-ROW(INDEX(Calculations!$U$4:$U$4005,1,1))+1),ROUNDUP((ROW($A87)-ROW(startCell))/3,0)),1),""),"")</f>
        <v/>
      </c>
      <c r="G87" s="187"/>
      <c r="H87" s="186" t="str">
        <f t="array" ref="H87">IFERROR(
IF(LEN(H$10)&gt;0,
INDEX(Calculations!$D$4:$D$4005,SMALL(IF((Calculations!$U$4:$U$4005=H$10)*(Calculations!$V$4:$V$4005&gt;0),ROW(Calculations!$U$4:$U$4005)-ROW(INDEX(Calculations!$U$4:$U$4005,1,1))+1),ROUNDUP((ROW($A87)-ROW(startCell))/3,0)),1),""),"")</f>
        <v/>
      </c>
      <c r="I87" s="187"/>
      <c r="J87" s="186" t="str">
        <f t="array" ref="J87">IFERROR(
IF(LEN(J$10)&gt;0,
INDEX(Calculations!$D$4:$D$4005,SMALL(IF((Calculations!$U$4:$U$4005=J$10)*(Calculations!$V$4:$V$4005&gt;0),ROW(Calculations!$U$4:$U$4005)-ROW(INDEX(Calculations!$U$4:$U$4005,1,1))+1),ROUNDUP((ROW($A87)-ROW(startCell))/3,0)),1),""),"")</f>
        <v/>
      </c>
      <c r="K87" s="187"/>
      <c r="L87" s="186" t="str">
        <f t="array" ref="L87">IFERROR(
IF(LEN(L$10)&gt;0,
INDEX(Calculations!$D$4:$D$4005,SMALL(IF((Calculations!$U$4:$U$4005=L$10)*(Calculations!$V$4:$V$4005&gt;0),ROW(Calculations!$U$4:$U$4005)-ROW(INDEX(Calculations!$U$4:$U$4005,1,1))+1),ROUNDUP((ROW($A87)-ROW(startCell))/3,0)),1),""),"")</f>
        <v/>
      </c>
      <c r="M87" s="187"/>
      <c r="N87" s="186" t="str">
        <f t="array" ref="N87">IFERROR(
IF(LEN(N$10)&gt;0,
INDEX(Calculations!$D$4:$D$4005,SMALL(IF((Calculations!$U$4:$U$4005=N$10)*(Calculations!$V$4:$V$4005&gt;0),ROW(Calculations!$U$4:$U$4005)-ROW(INDEX(Calculations!$U$4:$U$4005,1,1))+1),ROUNDUP((ROW($A87)-ROW(startCell))/3,0)),1),""),"")</f>
        <v/>
      </c>
      <c r="O87" s="187"/>
      <c r="P87" s="186" t="str">
        <f t="array" ref="P87">IFERROR(
IF(LEN(P$10)&gt;0,
INDEX(Calculations!$D$4:$D$4005,SMALL(IF((Calculations!$U$4:$U$4005=P$10)*(Calculations!$V$4:$V$4005&gt;0),ROW(Calculations!$U$4:$U$4005)-ROW(INDEX(Calculations!$U$4:$U$4005,1,1))+1),ROUNDUP((ROW($A87)-ROW(startCell))/3,0)),1),""),"")</f>
        <v/>
      </c>
      <c r="Q87" s="187"/>
      <c r="R87" s="186" t="str">
        <f t="array" ref="R87">IFERROR(
IF(LEN(R$10)&gt;0,
INDEX(Calculations!$D$4:$D$4005,SMALL(IF((Calculations!$U$4:$U$4005=R$10)*(Calculations!$V$4:$V$4005&gt;0),ROW(Calculations!$U$4:$U$4005)-ROW(INDEX(Calculations!$U$4:$U$4005,1,1))+1),ROUNDUP((ROW($A87)-ROW(startCell))/3,0)),1),""),"")</f>
        <v/>
      </c>
      <c r="S87" s="187"/>
      <c r="T87" s="186" t="str">
        <f t="array" ref="T87">IFERROR(
IF(LEN(T$10)&gt;0,
INDEX(Calculations!$D$4:$D$4005,SMALL(IF((Calculations!$U$4:$U$4005=T$10)*(Calculations!$V$4:$V$4005&gt;0),ROW(Calculations!$U$4:$U$4005)-ROW(INDEX(Calculations!$U$4:$U$4005,1,1))+1),ROUNDUP((ROW($A87)-ROW(startCell))/3,0)),1),""),"")</f>
        <v/>
      </c>
      <c r="U87" s="187"/>
      <c r="V87" s="186" t="str">
        <f t="array" ref="V87">IFERROR(
IF(LEN(V$10)&gt;0,
INDEX(Calculations!$D$4:$D$4005,SMALL(IF((Calculations!$U$4:$U$4005=V$10)*(Calculations!$V$4:$V$4005&gt;0),ROW(Calculations!$U$4:$U$4005)-ROW(INDEX(Calculations!$U$4:$U$4005,1,1))+1),ROUNDUP((ROW($A87)-ROW(startCell))/3,0)),1),""),"")</f>
        <v/>
      </c>
      <c r="W87" s="253"/>
      <c r="X87" s="33"/>
      <c r="Y87" s="33"/>
    </row>
    <row r="88" spans="1:25" ht="20.100000000000001" customHeight="1" thickBot="1" x14ac:dyDescent="0.3">
      <c r="A88" s="33"/>
      <c r="B88" s="254"/>
      <c r="C88" s="196"/>
      <c r="D88" s="186" t="str">
        <f t="array" ref="D88">IFERROR(
IF(LEN(D$10)&gt;0,
INDEX(Calculations!$G$4:$G$4005,SMALL(IF((Calculations!$U$4:$U$4005=D$10)*(Calculations!$V$4:$V$4005&gt;0),ROW(Calculations!$U$4:$U$4005)-ROW(INDEX(Calculations!$U$4:$U$4005,1,1))+1),ROUNDUP((ROW($A88)-ROW(startCell))/3,0)),1),""),"")</f>
        <v/>
      </c>
      <c r="E88" s="187"/>
      <c r="F88" s="186" t="str">
        <f t="array" ref="F88">IFERROR(
IF(LEN(F$10)&gt;0,
INDEX(Calculations!$G$4:$G$4005,SMALL(IF((Calculations!$U$4:$U$4005=F$10)*(Calculations!$V$4:$V$4005&gt;0),ROW(Calculations!$U$4:$U$4005)-ROW(INDEX(Calculations!$U$4:$U$4005,1,1))+1),ROUNDUP((ROW($A88)-ROW(startCell))/3,0)),1),""),"")</f>
        <v/>
      </c>
      <c r="G88" s="187"/>
      <c r="H88" s="186" t="str">
        <f t="array" ref="H88">IFERROR(
IF(LEN(H$10)&gt;0,
INDEX(Calculations!$G$4:$G$4005,SMALL(IF((Calculations!$U$4:$U$4005=H$10)*(Calculations!$V$4:$V$4005&gt;0),ROW(Calculations!$U$4:$U$4005)-ROW(INDEX(Calculations!$U$4:$U$4005,1,1))+1),ROUNDUP((ROW($A88)-ROW(startCell))/3,0)),1),""),"")</f>
        <v/>
      </c>
      <c r="I88" s="187"/>
      <c r="J88" s="186" t="str">
        <f t="array" ref="J88">IFERROR(
IF(LEN(J$10)&gt;0,
INDEX(Calculations!$G$4:$G$4005,SMALL(IF((Calculations!$U$4:$U$4005=J$10)*(Calculations!$V$4:$V$4005&gt;0),ROW(Calculations!$U$4:$U$4005)-ROW(INDEX(Calculations!$U$4:$U$4005,1,1))+1),ROUNDUP((ROW($A88)-ROW(startCell))/3,0)),1),""),"")</f>
        <v/>
      </c>
      <c r="K88" s="187"/>
      <c r="L88" s="186" t="str">
        <f t="array" ref="L88">IFERROR(
IF(LEN(L$10)&gt;0,
INDEX(Calculations!$G$4:$G$4005,SMALL(IF((Calculations!$U$4:$U$4005=L$10)*(Calculations!$V$4:$V$4005&gt;0),ROW(Calculations!$U$4:$U$4005)-ROW(INDEX(Calculations!$U$4:$U$4005,1,1))+1),ROUNDUP((ROW($A88)-ROW(startCell))/3,0)),1),""),"")</f>
        <v/>
      </c>
      <c r="M88" s="187"/>
      <c r="N88" s="186" t="str">
        <f t="array" ref="N88">IFERROR(
IF(LEN(N$10)&gt;0,
INDEX(Calculations!$G$4:$G$4005,SMALL(IF((Calculations!$U$4:$U$4005=N$10)*(Calculations!$V$4:$V$4005&gt;0),ROW(Calculations!$U$4:$U$4005)-ROW(INDEX(Calculations!$U$4:$U$4005,1,1))+1),ROUNDUP((ROW($A88)-ROW(startCell))/3,0)),1),""),"")</f>
        <v/>
      </c>
      <c r="O88" s="187"/>
      <c r="P88" s="186" t="str">
        <f t="array" ref="P88">IFERROR(
IF(LEN(P$10)&gt;0,
INDEX(Calculations!$G$4:$G$4005,SMALL(IF((Calculations!$U$4:$U$4005=P$10)*(Calculations!$V$4:$V$4005&gt;0),ROW(Calculations!$U$4:$U$4005)-ROW(INDEX(Calculations!$U$4:$U$4005,1,1))+1),ROUNDUP((ROW($A88)-ROW(startCell))/3,0)),1),""),"")</f>
        <v/>
      </c>
      <c r="Q88" s="187"/>
      <c r="R88" s="186" t="str">
        <f t="array" ref="R88">IFERROR(
IF(LEN(R$10)&gt;0,
INDEX(Calculations!$G$4:$G$4005,SMALL(IF((Calculations!$U$4:$U$4005=R$10)*(Calculations!$V$4:$V$4005&gt;0),ROW(Calculations!$U$4:$U$4005)-ROW(INDEX(Calculations!$U$4:$U$4005,1,1))+1),ROUNDUP((ROW($A88)-ROW(startCell))/3,0)),1),""),"")</f>
        <v/>
      </c>
      <c r="S88" s="187"/>
      <c r="T88" s="186" t="str">
        <f t="array" ref="T88">IFERROR(
IF(LEN(T$10)&gt;0,
INDEX(Calculations!$G$4:$G$4005,SMALL(IF((Calculations!$U$4:$U$4005=T$10)*(Calculations!$V$4:$V$4005&gt;0),ROW(Calculations!$U$4:$U$4005)-ROW(INDEX(Calculations!$U$4:$U$4005,1,1))+1),ROUNDUP((ROW($A88)-ROW(startCell))/3,0)),1),""),"")</f>
        <v/>
      </c>
      <c r="U88" s="187"/>
      <c r="V88" s="186" t="str">
        <f t="array" ref="V88">IFERROR(
IF(LEN(V$10)&gt;0,
INDEX(Calculations!$G$4:$G$4005,SMALL(IF((Calculations!$U$4:$U$4005=V$10)*(Calculations!$V$4:$V$4005&gt;0),ROW(Calculations!$U$4:$U$4005)-ROW(INDEX(Calculations!$U$4:$U$4005,1,1))+1),ROUNDUP((ROW($A88)-ROW(startCell))/3,0)),1),""),"")</f>
        <v/>
      </c>
      <c r="W88" s="253"/>
      <c r="X88" s="33"/>
      <c r="Y88" s="33"/>
    </row>
    <row r="89" spans="1:25" ht="20.100000000000001" customHeight="1" thickTop="1" x14ac:dyDescent="0.25">
      <c r="A89" s="33"/>
      <c r="B89" s="251"/>
      <c r="C89" s="194"/>
      <c r="D89" s="184" t="str">
        <f t="array" ref="D89">IFERROR(IF(LEN(D$10)&gt;0, INDEX(Calculations!$B$4:$B$4005,SMALL(IF((Calculations!$U$4:$U$4005=D$10)*(Calculations!$V$4:$V$4005&gt;0),ROW(Calculations!$U$4:$U$4005)-ROW(INDEX(Calculations!$U$4:$U$4005,1,1))+1),ROUNDUP((ROW($A89)-ROW(startCell))/3,0)),1),""),"")</f>
        <v/>
      </c>
      <c r="E89" s="185"/>
      <c r="F89" s="184" t="str">
        <f t="array" ref="F89">IFERROR(IF(LEN(F$10)&gt;0, INDEX(Calculations!$B$4:$B$4005,SMALL(IF((Calculations!$U$4:$U$4005=F$10)*(Calculations!$V$4:$V$4005&gt;0),ROW(Calculations!$U$4:$U$4005)-ROW(INDEX(Calculations!$U$4:$U$4005,1,1))+1),ROUNDUP((ROW($A89)-ROW(startCell))/3,0)),1),""),"")</f>
        <v/>
      </c>
      <c r="G89" s="185"/>
      <c r="H89" s="184" t="str">
        <f t="array" ref="H89">IFERROR(IF(LEN(H$10)&gt;0, INDEX(Calculations!$B$4:$B$4005,SMALL(IF((Calculations!$U$4:$U$4005=H$10)*(Calculations!$V$4:$V$4005&gt;0),ROW(Calculations!$U$4:$U$4005)-ROW(INDEX(Calculations!$U$4:$U$4005,1,1))+1),ROUNDUP((ROW($A89)-ROW(startCell))/3,0)),1),""),"")</f>
        <v/>
      </c>
      <c r="I89" s="185"/>
      <c r="J89" s="184" t="str">
        <f t="array" ref="J89">IFERROR(IF(LEN(J$10)&gt;0, INDEX(Calculations!$B$4:$B$4005,SMALL(IF((Calculations!$U$4:$U$4005=J$10)*(Calculations!$V$4:$V$4005&gt;0),ROW(Calculations!$U$4:$U$4005)-ROW(INDEX(Calculations!$U$4:$U$4005,1,1))+1),ROUNDUP((ROW($A89)-ROW(startCell))/3,0)),1),""),"")</f>
        <v/>
      </c>
      <c r="K89" s="185"/>
      <c r="L89" s="184" t="str">
        <f t="array" ref="L89">IFERROR(IF(LEN(L$10)&gt;0, INDEX(Calculations!$B$4:$B$4005,SMALL(IF((Calculations!$U$4:$U$4005=L$10)*(Calculations!$V$4:$V$4005&gt;0),ROW(Calculations!$U$4:$U$4005)-ROW(INDEX(Calculations!$U$4:$U$4005,1,1))+1),ROUNDUP((ROW($A89)-ROW(startCell))/3,0)),1),""),"")</f>
        <v/>
      </c>
      <c r="M89" s="185"/>
      <c r="N89" s="184" t="str">
        <f t="array" ref="N89">IFERROR(IF(LEN(N$10)&gt;0, INDEX(Calculations!$B$4:$B$4005,SMALL(IF((Calculations!$U$4:$U$4005=N$10)*(Calculations!$V$4:$V$4005&gt;0),ROW(Calculations!$U$4:$U$4005)-ROW(INDEX(Calculations!$U$4:$U$4005,1,1))+1),ROUNDUP((ROW($A89)-ROW(startCell))/3,0)),1),""),"")</f>
        <v/>
      </c>
      <c r="O89" s="185"/>
      <c r="P89" s="184" t="str">
        <f t="array" ref="P89">IFERROR(IF(LEN(P$10)&gt;0, INDEX(Calculations!$B$4:$B$4005,SMALL(IF((Calculations!$U$4:$U$4005=P$10)*(Calculations!$V$4:$V$4005&gt;0),ROW(Calculations!$U$4:$U$4005)-ROW(INDEX(Calculations!$U$4:$U$4005,1,1))+1),ROUNDUP((ROW($A89)-ROW(startCell))/3,0)),1),""),"")</f>
        <v/>
      </c>
      <c r="Q89" s="185"/>
      <c r="R89" s="184" t="str">
        <f t="array" ref="R89">IFERROR(IF(LEN(R$10)&gt;0, INDEX(Calculations!$B$4:$B$4005,SMALL(IF((Calculations!$U$4:$U$4005=R$10)*(Calculations!$V$4:$V$4005&gt;0),ROW(Calculations!$U$4:$U$4005)-ROW(INDEX(Calculations!$U$4:$U$4005,1,1))+1),ROUNDUP((ROW($A89)-ROW(startCell))/3,0)),1),""),"")</f>
        <v/>
      </c>
      <c r="S89" s="185"/>
      <c r="T89" s="184" t="str">
        <f t="array" ref="T89">IFERROR(IF(LEN(T$10)&gt;0, INDEX(Calculations!$B$4:$B$4005,SMALL(IF((Calculations!$U$4:$U$4005=T$10)*(Calculations!$V$4:$V$4005&gt;0),ROW(Calculations!$U$4:$U$4005)-ROW(INDEX(Calculations!$U$4:$U$4005,1,1))+1),ROUNDUP((ROW($A89)-ROW(startCell))/3,0)),1),""),"")</f>
        <v/>
      </c>
      <c r="U89" s="185"/>
      <c r="V89" s="184" t="str">
        <f t="array" ref="V89">IFERROR(IF(LEN(V$10)&gt;0, INDEX(Calculations!$B$4:$B$4005,SMALL(IF((Calculations!$U$4:$U$4005=V$10)*(Calculations!$V$4:$V$4005&gt;0),ROW(Calculations!$U$4:$U$4005)-ROW(INDEX(Calculations!$U$4:$U$4005,1,1))+1),ROUNDUP((ROW($A89)-ROW(startCell))/3,0)),1),""),"")</f>
        <v/>
      </c>
      <c r="W89" s="253"/>
      <c r="X89" s="33"/>
      <c r="Y89" s="33"/>
    </row>
    <row r="90" spans="1:25" ht="20.100000000000001" customHeight="1" x14ac:dyDescent="0.25">
      <c r="A90" s="33"/>
      <c r="B90" s="251"/>
      <c r="C90" s="193"/>
      <c r="D90" s="186" t="str">
        <f t="array" ref="D90">IFERROR(
IF(LEN(D$10)&gt;0,
INDEX(Calculations!$D$4:$D$4005,SMALL(IF((Calculations!$U$4:$U$4005=D$10)*(Calculations!$V$4:$V$4005&gt;0),ROW(Calculations!$U$4:$U$4005)-ROW(INDEX(Calculations!$U$4:$U$4005,1,1))+1),ROUNDUP((ROW($A90)-ROW(startCell))/3,0)),1),""),"")</f>
        <v/>
      </c>
      <c r="E90" s="187"/>
      <c r="F90" s="186" t="str">
        <f t="array" ref="F90">IFERROR(
IF(LEN(F$10)&gt;0,
INDEX(Calculations!$D$4:$D$4005,SMALL(IF((Calculations!$U$4:$U$4005=F$10)*(Calculations!$V$4:$V$4005&gt;0),ROW(Calculations!$U$4:$U$4005)-ROW(INDEX(Calculations!$U$4:$U$4005,1,1))+1),ROUNDUP((ROW($A90)-ROW(startCell))/3,0)),1),""),"")</f>
        <v/>
      </c>
      <c r="G90" s="187"/>
      <c r="H90" s="186" t="str">
        <f t="array" ref="H90">IFERROR(
IF(LEN(H$10)&gt;0,
INDEX(Calculations!$D$4:$D$4005,SMALL(IF((Calculations!$U$4:$U$4005=H$10)*(Calculations!$V$4:$V$4005&gt;0),ROW(Calculations!$U$4:$U$4005)-ROW(INDEX(Calculations!$U$4:$U$4005,1,1))+1),ROUNDUP((ROW($A90)-ROW(startCell))/3,0)),1),""),"")</f>
        <v/>
      </c>
      <c r="I90" s="187"/>
      <c r="J90" s="186" t="str">
        <f t="array" ref="J90">IFERROR(
IF(LEN(J$10)&gt;0,
INDEX(Calculations!$D$4:$D$4005,SMALL(IF((Calculations!$U$4:$U$4005=J$10)*(Calculations!$V$4:$V$4005&gt;0),ROW(Calculations!$U$4:$U$4005)-ROW(INDEX(Calculations!$U$4:$U$4005,1,1))+1),ROUNDUP((ROW($A90)-ROW(startCell))/3,0)),1),""),"")</f>
        <v/>
      </c>
      <c r="K90" s="187"/>
      <c r="L90" s="186" t="str">
        <f t="array" ref="L90">IFERROR(
IF(LEN(L$10)&gt;0,
INDEX(Calculations!$D$4:$D$4005,SMALL(IF((Calculations!$U$4:$U$4005=L$10)*(Calculations!$V$4:$V$4005&gt;0),ROW(Calculations!$U$4:$U$4005)-ROW(INDEX(Calculations!$U$4:$U$4005,1,1))+1),ROUNDUP((ROW($A90)-ROW(startCell))/3,0)),1),""),"")</f>
        <v/>
      </c>
      <c r="M90" s="187"/>
      <c r="N90" s="186" t="str">
        <f t="array" ref="N90">IFERROR(
IF(LEN(N$10)&gt;0,
INDEX(Calculations!$D$4:$D$4005,SMALL(IF((Calculations!$U$4:$U$4005=N$10)*(Calculations!$V$4:$V$4005&gt;0),ROW(Calculations!$U$4:$U$4005)-ROW(INDEX(Calculations!$U$4:$U$4005,1,1))+1),ROUNDUP((ROW($A90)-ROW(startCell))/3,0)),1),""),"")</f>
        <v/>
      </c>
      <c r="O90" s="187"/>
      <c r="P90" s="186" t="str">
        <f t="array" ref="P90">IFERROR(
IF(LEN(P$10)&gt;0,
INDEX(Calculations!$D$4:$D$4005,SMALL(IF((Calculations!$U$4:$U$4005=P$10)*(Calculations!$V$4:$V$4005&gt;0),ROW(Calculations!$U$4:$U$4005)-ROW(INDEX(Calculations!$U$4:$U$4005,1,1))+1),ROUNDUP((ROW($A90)-ROW(startCell))/3,0)),1),""),"")</f>
        <v/>
      </c>
      <c r="Q90" s="187"/>
      <c r="R90" s="186" t="str">
        <f t="array" ref="R90">IFERROR(
IF(LEN(R$10)&gt;0,
INDEX(Calculations!$D$4:$D$4005,SMALL(IF((Calculations!$U$4:$U$4005=R$10)*(Calculations!$V$4:$V$4005&gt;0),ROW(Calculations!$U$4:$U$4005)-ROW(INDEX(Calculations!$U$4:$U$4005,1,1))+1),ROUNDUP((ROW($A90)-ROW(startCell))/3,0)),1),""),"")</f>
        <v/>
      </c>
      <c r="S90" s="187"/>
      <c r="T90" s="186" t="str">
        <f t="array" ref="T90">IFERROR(
IF(LEN(T$10)&gt;0,
INDEX(Calculations!$D$4:$D$4005,SMALL(IF((Calculations!$U$4:$U$4005=T$10)*(Calculations!$V$4:$V$4005&gt;0),ROW(Calculations!$U$4:$U$4005)-ROW(INDEX(Calculations!$U$4:$U$4005,1,1))+1),ROUNDUP((ROW($A90)-ROW(startCell))/3,0)),1),""),"")</f>
        <v/>
      </c>
      <c r="U90" s="187"/>
      <c r="V90" s="186" t="str">
        <f t="array" ref="V90">IFERROR(
IF(LEN(V$10)&gt;0,
INDEX(Calculations!$D$4:$D$4005,SMALL(IF((Calculations!$U$4:$U$4005=V$10)*(Calculations!$V$4:$V$4005&gt;0),ROW(Calculations!$U$4:$U$4005)-ROW(INDEX(Calculations!$U$4:$U$4005,1,1))+1),ROUNDUP((ROW($A90)-ROW(startCell))/3,0)),1),""),"")</f>
        <v/>
      </c>
      <c r="W90" s="253"/>
      <c r="X90" s="33"/>
      <c r="Y90" s="33"/>
    </row>
    <row r="91" spans="1:25" ht="20.100000000000001" customHeight="1" thickBot="1" x14ac:dyDescent="0.3">
      <c r="A91" s="33"/>
      <c r="B91" s="254"/>
      <c r="C91" s="195"/>
      <c r="D91" s="191" t="str">
        <f t="array" ref="D91">IFERROR(
IF(LEN(D$10)&gt;0,
INDEX(Calculations!$G$4:$G$4005,SMALL(IF((Calculations!$U$4:$U$4005=D$10)*(Calculations!$V$4:$V$4005&gt;0),ROW(Calculations!$U$4:$U$4005)-ROW(INDEX(Calculations!$U$4:$U$4005,1,1))+1),ROUNDUP((ROW($A91)-ROW(startCell))/3,0)),1),""),"")</f>
        <v/>
      </c>
      <c r="E91" s="187"/>
      <c r="F91" s="186" t="str">
        <f t="array" ref="F91">IFERROR(
IF(LEN(F$10)&gt;0,
INDEX(Calculations!$G$4:$G$4005,SMALL(IF((Calculations!$U$4:$U$4005=F$10)*(Calculations!$V$4:$V$4005&gt;0),ROW(Calculations!$U$4:$U$4005)-ROW(INDEX(Calculations!$U$4:$U$4005,1,1))+1),ROUNDUP((ROW($A91)-ROW(startCell))/3,0)),1),""),"")</f>
        <v/>
      </c>
      <c r="G91" s="187"/>
      <c r="H91" s="186" t="str">
        <f t="array" ref="H91">IFERROR(
IF(LEN(H$10)&gt;0,
INDEX(Calculations!$G$4:$G$4005,SMALL(IF((Calculations!$U$4:$U$4005=H$10)*(Calculations!$V$4:$V$4005&gt;0),ROW(Calculations!$U$4:$U$4005)-ROW(INDEX(Calculations!$U$4:$U$4005,1,1))+1),ROUNDUP((ROW($A91)-ROW(startCell))/3,0)),1),""),"")</f>
        <v/>
      </c>
      <c r="I91" s="187"/>
      <c r="J91" s="186" t="str">
        <f t="array" ref="J91">IFERROR(
IF(LEN(J$10)&gt;0,
INDEX(Calculations!$G$4:$G$4005,SMALL(IF((Calculations!$U$4:$U$4005=J$10)*(Calculations!$V$4:$V$4005&gt;0),ROW(Calculations!$U$4:$U$4005)-ROW(INDEX(Calculations!$U$4:$U$4005,1,1))+1),ROUNDUP((ROW($A91)-ROW(startCell))/3,0)),1),""),"")</f>
        <v/>
      </c>
      <c r="K91" s="187"/>
      <c r="L91" s="186" t="str">
        <f t="array" ref="L91">IFERROR(
IF(LEN(L$10)&gt;0,
INDEX(Calculations!$G$4:$G$4005,SMALL(IF((Calculations!$U$4:$U$4005=L$10)*(Calculations!$V$4:$V$4005&gt;0),ROW(Calculations!$U$4:$U$4005)-ROW(INDEX(Calculations!$U$4:$U$4005,1,1))+1),ROUNDUP((ROW($A91)-ROW(startCell))/3,0)),1),""),"")</f>
        <v/>
      </c>
      <c r="M91" s="187"/>
      <c r="N91" s="186" t="str">
        <f t="array" ref="N91">IFERROR(
IF(LEN(N$10)&gt;0,
INDEX(Calculations!$G$4:$G$4005,SMALL(IF((Calculations!$U$4:$U$4005=N$10)*(Calculations!$V$4:$V$4005&gt;0),ROW(Calculations!$U$4:$U$4005)-ROW(INDEX(Calculations!$U$4:$U$4005,1,1))+1),ROUNDUP((ROW($A91)-ROW(startCell))/3,0)),1),""),"")</f>
        <v/>
      </c>
      <c r="O91" s="187"/>
      <c r="P91" s="186" t="str">
        <f t="array" ref="P91">IFERROR(
IF(LEN(P$10)&gt;0,
INDEX(Calculations!$G$4:$G$4005,SMALL(IF((Calculations!$U$4:$U$4005=P$10)*(Calculations!$V$4:$V$4005&gt;0),ROW(Calculations!$U$4:$U$4005)-ROW(INDEX(Calculations!$U$4:$U$4005,1,1))+1),ROUNDUP((ROW($A91)-ROW(startCell))/3,0)),1),""),"")</f>
        <v/>
      </c>
      <c r="Q91" s="187"/>
      <c r="R91" s="186" t="str">
        <f t="array" ref="R91">IFERROR(
IF(LEN(R$10)&gt;0,
INDEX(Calculations!$G$4:$G$4005,SMALL(IF((Calculations!$U$4:$U$4005=R$10)*(Calculations!$V$4:$V$4005&gt;0),ROW(Calculations!$U$4:$U$4005)-ROW(INDEX(Calculations!$U$4:$U$4005,1,1))+1),ROUNDUP((ROW($A91)-ROW(startCell))/3,0)),1),""),"")</f>
        <v/>
      </c>
      <c r="S91" s="187"/>
      <c r="T91" s="186" t="str">
        <f t="array" ref="T91">IFERROR(
IF(LEN(T$10)&gt;0,
INDEX(Calculations!$G$4:$G$4005,SMALL(IF((Calculations!$U$4:$U$4005=T$10)*(Calculations!$V$4:$V$4005&gt;0),ROW(Calculations!$U$4:$U$4005)-ROW(INDEX(Calculations!$U$4:$U$4005,1,1))+1),ROUNDUP((ROW($A91)-ROW(startCell))/3,0)),1),""),"")</f>
        <v/>
      </c>
      <c r="U91" s="187"/>
      <c r="V91" s="186" t="str">
        <f t="array" ref="V91">IFERROR(
IF(LEN(V$10)&gt;0,
INDEX(Calculations!$G$4:$G$4005,SMALL(IF((Calculations!$U$4:$U$4005=V$10)*(Calculations!$V$4:$V$4005&gt;0),ROW(Calculations!$U$4:$U$4005)-ROW(INDEX(Calculations!$U$4:$U$4005,1,1))+1),ROUNDUP((ROW($A91)-ROW(startCell))/3,0)),1),""),"")</f>
        <v/>
      </c>
      <c r="W91" s="253"/>
      <c r="X91" s="33"/>
      <c r="Y91" s="33"/>
    </row>
    <row r="92" spans="1:25" ht="20.100000000000001" customHeight="1" thickTop="1" x14ac:dyDescent="0.25">
      <c r="A92" s="33"/>
      <c r="B92" s="251"/>
      <c r="C92" s="193"/>
      <c r="D92" s="186" t="str">
        <f t="array" ref="D92">IFERROR(IF(LEN(D$10)&gt;0, INDEX(Calculations!$B$4:$B$4005,SMALL(IF((Calculations!$U$4:$U$4005=D$10)*(Calculations!$V$4:$V$4005&gt;0),ROW(Calculations!$U$4:$U$4005)-ROW(INDEX(Calculations!$U$4:$U$4005,1,1))+1),ROUNDUP((ROW($A92)-ROW(startCell))/3,0)),1),""),"")</f>
        <v/>
      </c>
      <c r="E92" s="185"/>
      <c r="F92" s="184" t="str">
        <f t="array" ref="F92">IFERROR(IF(LEN(F$10)&gt;0, INDEX(Calculations!$B$4:$B$4005,SMALL(IF((Calculations!$U$4:$U$4005=F$10)*(Calculations!$V$4:$V$4005&gt;0),ROW(Calculations!$U$4:$U$4005)-ROW(INDEX(Calculations!$U$4:$U$4005,1,1))+1),ROUNDUP((ROW($A92)-ROW(startCell))/3,0)),1),""),"")</f>
        <v/>
      </c>
      <c r="G92" s="185"/>
      <c r="H92" s="184" t="str">
        <f t="array" ref="H92">IFERROR(IF(LEN(H$10)&gt;0, INDEX(Calculations!$B$4:$B$4005,SMALL(IF((Calculations!$U$4:$U$4005=H$10)*(Calculations!$V$4:$V$4005&gt;0),ROW(Calculations!$U$4:$U$4005)-ROW(INDEX(Calculations!$U$4:$U$4005,1,1))+1),ROUNDUP((ROW($A92)-ROW(startCell))/3,0)),1),""),"")</f>
        <v/>
      </c>
      <c r="I92" s="185"/>
      <c r="J92" s="184" t="str">
        <f t="array" ref="J92">IFERROR(IF(LEN(J$10)&gt;0, INDEX(Calculations!$B$4:$B$4005,SMALL(IF((Calculations!$U$4:$U$4005=J$10)*(Calculations!$V$4:$V$4005&gt;0),ROW(Calculations!$U$4:$U$4005)-ROW(INDEX(Calculations!$U$4:$U$4005,1,1))+1),ROUNDUP((ROW($A92)-ROW(startCell))/3,0)),1),""),"")</f>
        <v/>
      </c>
      <c r="K92" s="185"/>
      <c r="L92" s="184" t="str">
        <f t="array" ref="L92">IFERROR(IF(LEN(L$10)&gt;0, INDEX(Calculations!$B$4:$B$4005,SMALL(IF((Calculations!$U$4:$U$4005=L$10)*(Calculations!$V$4:$V$4005&gt;0),ROW(Calculations!$U$4:$U$4005)-ROW(INDEX(Calculations!$U$4:$U$4005,1,1))+1),ROUNDUP((ROW($A92)-ROW(startCell))/3,0)),1),""),"")</f>
        <v/>
      </c>
      <c r="M92" s="185"/>
      <c r="N92" s="184" t="str">
        <f t="array" ref="N92">IFERROR(IF(LEN(N$10)&gt;0, INDEX(Calculations!$B$4:$B$4005,SMALL(IF((Calculations!$U$4:$U$4005=N$10)*(Calculations!$V$4:$V$4005&gt;0),ROW(Calculations!$U$4:$U$4005)-ROW(INDEX(Calculations!$U$4:$U$4005,1,1))+1),ROUNDUP((ROW($A92)-ROW(startCell))/3,0)),1),""),"")</f>
        <v/>
      </c>
      <c r="O92" s="185"/>
      <c r="P92" s="184" t="str">
        <f t="array" ref="P92">IFERROR(IF(LEN(P$10)&gt;0, INDEX(Calculations!$B$4:$B$4005,SMALL(IF((Calculations!$U$4:$U$4005=P$10)*(Calculations!$V$4:$V$4005&gt;0),ROW(Calculations!$U$4:$U$4005)-ROW(INDEX(Calculations!$U$4:$U$4005,1,1))+1),ROUNDUP((ROW($A92)-ROW(startCell))/3,0)),1),""),"")</f>
        <v/>
      </c>
      <c r="Q92" s="185"/>
      <c r="R92" s="184" t="str">
        <f t="array" ref="R92">IFERROR(IF(LEN(R$10)&gt;0, INDEX(Calculations!$B$4:$B$4005,SMALL(IF((Calculations!$U$4:$U$4005=R$10)*(Calculations!$V$4:$V$4005&gt;0),ROW(Calculations!$U$4:$U$4005)-ROW(INDEX(Calculations!$U$4:$U$4005,1,1))+1),ROUNDUP((ROW($A92)-ROW(startCell))/3,0)),1),""),"")</f>
        <v/>
      </c>
      <c r="S92" s="185"/>
      <c r="T92" s="184" t="str">
        <f t="array" ref="T92">IFERROR(IF(LEN(T$10)&gt;0, INDEX(Calculations!$B$4:$B$4005,SMALL(IF((Calculations!$U$4:$U$4005=T$10)*(Calculations!$V$4:$V$4005&gt;0),ROW(Calculations!$U$4:$U$4005)-ROW(INDEX(Calculations!$U$4:$U$4005,1,1))+1),ROUNDUP((ROW($A92)-ROW(startCell))/3,0)),1),""),"")</f>
        <v/>
      </c>
      <c r="U92" s="185"/>
      <c r="V92" s="184" t="str">
        <f t="array" ref="V92">IFERROR(IF(LEN(V$10)&gt;0, INDEX(Calculations!$B$4:$B$4005,SMALL(IF((Calculations!$U$4:$U$4005=V$10)*(Calculations!$V$4:$V$4005&gt;0),ROW(Calculations!$U$4:$U$4005)-ROW(INDEX(Calculations!$U$4:$U$4005,1,1))+1),ROUNDUP((ROW($A92)-ROW(startCell))/3,0)),1),""),"")</f>
        <v/>
      </c>
      <c r="W92" s="253"/>
      <c r="X92" s="33"/>
      <c r="Y92" s="33"/>
    </row>
    <row r="93" spans="1:25" ht="20.100000000000001" customHeight="1" x14ac:dyDescent="0.25">
      <c r="A93" s="33"/>
      <c r="B93" s="251"/>
      <c r="C93" s="193"/>
      <c r="D93" s="186" t="str">
        <f t="array" ref="D93">IFERROR(
IF(LEN(D$10)&gt;0,
INDEX(Calculations!$D$4:$D$4005,SMALL(IF((Calculations!$U$4:$U$4005=D$10)*(Calculations!$V$4:$V$4005&gt;0),ROW(Calculations!$U$4:$U$4005)-ROW(INDEX(Calculations!$U$4:$U$4005,1,1))+1),ROUNDUP((ROW($A93)-ROW(startCell))/3,0)),1),""),"")</f>
        <v/>
      </c>
      <c r="E93" s="187"/>
      <c r="F93" s="186" t="str">
        <f t="array" ref="F93">IFERROR(
IF(LEN(F$10)&gt;0,
INDEX(Calculations!$D$4:$D$4005,SMALL(IF((Calculations!$U$4:$U$4005=F$10)*(Calculations!$V$4:$V$4005&gt;0),ROW(Calculations!$U$4:$U$4005)-ROW(INDEX(Calculations!$U$4:$U$4005,1,1))+1),ROUNDUP((ROW($A93)-ROW(startCell))/3,0)),1),""),"")</f>
        <v/>
      </c>
      <c r="G93" s="187"/>
      <c r="H93" s="186" t="str">
        <f t="array" ref="H93">IFERROR(
IF(LEN(H$10)&gt;0,
INDEX(Calculations!$D$4:$D$4005,SMALL(IF((Calculations!$U$4:$U$4005=H$10)*(Calculations!$V$4:$V$4005&gt;0),ROW(Calculations!$U$4:$U$4005)-ROW(INDEX(Calculations!$U$4:$U$4005,1,1))+1),ROUNDUP((ROW($A93)-ROW(startCell))/3,0)),1),""),"")</f>
        <v/>
      </c>
      <c r="I93" s="187"/>
      <c r="J93" s="186" t="str">
        <f t="array" ref="J93">IFERROR(
IF(LEN(J$10)&gt;0,
INDEX(Calculations!$D$4:$D$4005,SMALL(IF((Calculations!$U$4:$U$4005=J$10)*(Calculations!$V$4:$V$4005&gt;0),ROW(Calculations!$U$4:$U$4005)-ROW(INDEX(Calculations!$U$4:$U$4005,1,1))+1),ROUNDUP((ROW($A93)-ROW(startCell))/3,0)),1),""),"")</f>
        <v/>
      </c>
      <c r="K93" s="187"/>
      <c r="L93" s="186" t="str">
        <f t="array" ref="L93">IFERROR(
IF(LEN(L$10)&gt;0,
INDEX(Calculations!$D$4:$D$4005,SMALL(IF((Calculations!$U$4:$U$4005=L$10)*(Calculations!$V$4:$V$4005&gt;0),ROW(Calculations!$U$4:$U$4005)-ROW(INDEX(Calculations!$U$4:$U$4005,1,1))+1),ROUNDUP((ROW($A93)-ROW(startCell))/3,0)),1),""),"")</f>
        <v/>
      </c>
      <c r="M93" s="187"/>
      <c r="N93" s="186" t="str">
        <f t="array" ref="N93">IFERROR(
IF(LEN(N$10)&gt;0,
INDEX(Calculations!$D$4:$D$4005,SMALL(IF((Calculations!$U$4:$U$4005=N$10)*(Calculations!$V$4:$V$4005&gt;0),ROW(Calculations!$U$4:$U$4005)-ROW(INDEX(Calculations!$U$4:$U$4005,1,1))+1),ROUNDUP((ROW($A93)-ROW(startCell))/3,0)),1),""),"")</f>
        <v/>
      </c>
      <c r="O93" s="187"/>
      <c r="P93" s="186" t="str">
        <f t="array" ref="P93">IFERROR(
IF(LEN(P$10)&gt;0,
INDEX(Calculations!$D$4:$D$4005,SMALL(IF((Calculations!$U$4:$U$4005=P$10)*(Calculations!$V$4:$V$4005&gt;0),ROW(Calculations!$U$4:$U$4005)-ROW(INDEX(Calculations!$U$4:$U$4005,1,1))+1),ROUNDUP((ROW($A93)-ROW(startCell))/3,0)),1),""),"")</f>
        <v/>
      </c>
      <c r="Q93" s="187"/>
      <c r="R93" s="186" t="str">
        <f t="array" ref="R93">IFERROR(
IF(LEN(R$10)&gt;0,
INDEX(Calculations!$D$4:$D$4005,SMALL(IF((Calculations!$U$4:$U$4005=R$10)*(Calculations!$V$4:$V$4005&gt;0),ROW(Calculations!$U$4:$U$4005)-ROW(INDEX(Calculations!$U$4:$U$4005,1,1))+1),ROUNDUP((ROW($A93)-ROW(startCell))/3,0)),1),""),"")</f>
        <v/>
      </c>
      <c r="S93" s="187"/>
      <c r="T93" s="186" t="str">
        <f t="array" ref="T93">IFERROR(
IF(LEN(T$10)&gt;0,
INDEX(Calculations!$D$4:$D$4005,SMALL(IF((Calculations!$U$4:$U$4005=T$10)*(Calculations!$V$4:$V$4005&gt;0),ROW(Calculations!$U$4:$U$4005)-ROW(INDEX(Calculations!$U$4:$U$4005,1,1))+1),ROUNDUP((ROW($A93)-ROW(startCell))/3,0)),1),""),"")</f>
        <v/>
      </c>
      <c r="U93" s="187"/>
      <c r="V93" s="186" t="str">
        <f t="array" ref="V93">IFERROR(
IF(LEN(V$10)&gt;0,
INDEX(Calculations!$D$4:$D$4005,SMALL(IF((Calculations!$U$4:$U$4005=V$10)*(Calculations!$V$4:$V$4005&gt;0),ROW(Calculations!$U$4:$U$4005)-ROW(INDEX(Calculations!$U$4:$U$4005,1,1))+1),ROUNDUP((ROW($A93)-ROW(startCell))/3,0)),1),""),"")</f>
        <v/>
      </c>
      <c r="W93" s="253"/>
      <c r="X93" s="33"/>
      <c r="Y93" s="33"/>
    </row>
    <row r="94" spans="1:25" ht="20.100000000000001" customHeight="1" thickBot="1" x14ac:dyDescent="0.3">
      <c r="A94" s="33"/>
      <c r="B94" s="254"/>
      <c r="C94" s="196"/>
      <c r="D94" s="186" t="str">
        <f t="array" ref="D94">IFERROR(
IF(LEN(D$10)&gt;0,
INDEX(Calculations!$G$4:$G$4005,SMALL(IF((Calculations!$U$4:$U$4005=D$10)*(Calculations!$V$4:$V$4005&gt;0),ROW(Calculations!$U$4:$U$4005)-ROW(INDEX(Calculations!$U$4:$U$4005,1,1))+1),ROUNDUP((ROW($A94)-ROW(startCell))/3,0)),1),""),"")</f>
        <v/>
      </c>
      <c r="E94" s="187"/>
      <c r="F94" s="186" t="str">
        <f t="array" ref="F94">IFERROR(
IF(LEN(F$10)&gt;0,
INDEX(Calculations!$G$4:$G$4005,SMALL(IF((Calculations!$U$4:$U$4005=F$10)*(Calculations!$V$4:$V$4005&gt;0),ROW(Calculations!$U$4:$U$4005)-ROW(INDEX(Calculations!$U$4:$U$4005,1,1))+1),ROUNDUP((ROW($A94)-ROW(startCell))/3,0)),1),""),"")</f>
        <v/>
      </c>
      <c r="G94" s="187"/>
      <c r="H94" s="186" t="str">
        <f t="array" ref="H94">IFERROR(
IF(LEN(H$10)&gt;0,
INDEX(Calculations!$G$4:$G$4005,SMALL(IF((Calculations!$U$4:$U$4005=H$10)*(Calculations!$V$4:$V$4005&gt;0),ROW(Calculations!$U$4:$U$4005)-ROW(INDEX(Calculations!$U$4:$U$4005,1,1))+1),ROUNDUP((ROW($A94)-ROW(startCell))/3,0)),1),""),"")</f>
        <v/>
      </c>
      <c r="I94" s="187"/>
      <c r="J94" s="186" t="str">
        <f t="array" ref="J94">IFERROR(
IF(LEN(J$10)&gt;0,
INDEX(Calculations!$G$4:$G$4005,SMALL(IF((Calculations!$U$4:$U$4005=J$10)*(Calculations!$V$4:$V$4005&gt;0),ROW(Calculations!$U$4:$U$4005)-ROW(INDEX(Calculations!$U$4:$U$4005,1,1))+1),ROUNDUP((ROW($A94)-ROW(startCell))/3,0)),1),""),"")</f>
        <v/>
      </c>
      <c r="K94" s="187"/>
      <c r="L94" s="186" t="str">
        <f t="array" ref="L94">IFERROR(
IF(LEN(L$10)&gt;0,
INDEX(Calculations!$G$4:$G$4005,SMALL(IF((Calculations!$U$4:$U$4005=L$10)*(Calculations!$V$4:$V$4005&gt;0),ROW(Calculations!$U$4:$U$4005)-ROW(INDEX(Calculations!$U$4:$U$4005,1,1))+1),ROUNDUP((ROW($A94)-ROW(startCell))/3,0)),1),""),"")</f>
        <v/>
      </c>
      <c r="M94" s="187"/>
      <c r="N94" s="186" t="str">
        <f t="array" ref="N94">IFERROR(
IF(LEN(N$10)&gt;0,
INDEX(Calculations!$G$4:$G$4005,SMALL(IF((Calculations!$U$4:$U$4005=N$10)*(Calculations!$V$4:$V$4005&gt;0),ROW(Calculations!$U$4:$U$4005)-ROW(INDEX(Calculations!$U$4:$U$4005,1,1))+1),ROUNDUP((ROW($A94)-ROW(startCell))/3,0)),1),""),"")</f>
        <v/>
      </c>
      <c r="O94" s="187"/>
      <c r="P94" s="186" t="str">
        <f t="array" ref="P94">IFERROR(
IF(LEN(P$10)&gt;0,
INDEX(Calculations!$G$4:$G$4005,SMALL(IF((Calculations!$U$4:$U$4005=P$10)*(Calculations!$V$4:$V$4005&gt;0),ROW(Calculations!$U$4:$U$4005)-ROW(INDEX(Calculations!$U$4:$U$4005,1,1))+1),ROUNDUP((ROW($A94)-ROW(startCell))/3,0)),1),""),"")</f>
        <v/>
      </c>
      <c r="Q94" s="187"/>
      <c r="R94" s="186" t="str">
        <f t="array" ref="R94">IFERROR(
IF(LEN(R$10)&gt;0,
INDEX(Calculations!$G$4:$G$4005,SMALL(IF((Calculations!$U$4:$U$4005=R$10)*(Calculations!$V$4:$V$4005&gt;0),ROW(Calculations!$U$4:$U$4005)-ROW(INDEX(Calculations!$U$4:$U$4005,1,1))+1),ROUNDUP((ROW($A94)-ROW(startCell))/3,0)),1),""),"")</f>
        <v/>
      </c>
      <c r="S94" s="187"/>
      <c r="T94" s="186" t="str">
        <f t="array" ref="T94">IFERROR(
IF(LEN(T$10)&gt;0,
INDEX(Calculations!$G$4:$G$4005,SMALL(IF((Calculations!$U$4:$U$4005=T$10)*(Calculations!$V$4:$V$4005&gt;0),ROW(Calculations!$U$4:$U$4005)-ROW(INDEX(Calculations!$U$4:$U$4005,1,1))+1),ROUNDUP((ROW($A94)-ROW(startCell))/3,0)),1),""),"")</f>
        <v/>
      </c>
      <c r="U94" s="187"/>
      <c r="V94" s="186" t="str">
        <f t="array" ref="V94">IFERROR(
IF(LEN(V$10)&gt;0,
INDEX(Calculations!$G$4:$G$4005,SMALL(IF((Calculations!$U$4:$U$4005=V$10)*(Calculations!$V$4:$V$4005&gt;0),ROW(Calculations!$U$4:$U$4005)-ROW(INDEX(Calculations!$U$4:$U$4005,1,1))+1),ROUNDUP((ROW($A94)-ROW(startCell))/3,0)),1),""),"")</f>
        <v/>
      </c>
      <c r="W94" s="253"/>
      <c r="X94" s="33"/>
      <c r="Y94" s="33"/>
    </row>
    <row r="95" spans="1:25" ht="20.100000000000001" customHeight="1" thickTop="1" x14ac:dyDescent="0.25">
      <c r="A95" s="33"/>
      <c r="B95" s="251"/>
      <c r="C95" s="194"/>
      <c r="D95" s="184" t="str">
        <f t="array" ref="D95">IFERROR(IF(LEN(D$10)&gt;0, INDEX(Calculations!$B$4:$B$4005,SMALL(IF((Calculations!$U$4:$U$4005=D$10)*(Calculations!$V$4:$V$4005&gt;0),ROW(Calculations!$U$4:$U$4005)-ROW(INDEX(Calculations!$U$4:$U$4005,1,1))+1),ROUNDUP((ROW($A95)-ROW(startCell))/3,0)),1),""),"")</f>
        <v/>
      </c>
      <c r="E95" s="185"/>
      <c r="F95" s="184" t="str">
        <f t="array" ref="F95">IFERROR(IF(LEN(F$10)&gt;0, INDEX(Calculations!$B$4:$B$4005,SMALL(IF((Calculations!$U$4:$U$4005=F$10)*(Calculations!$V$4:$V$4005&gt;0),ROW(Calculations!$U$4:$U$4005)-ROW(INDEX(Calculations!$U$4:$U$4005,1,1))+1),ROUNDUP((ROW($A95)-ROW(startCell))/3,0)),1),""),"")</f>
        <v/>
      </c>
      <c r="G95" s="185"/>
      <c r="H95" s="184" t="str">
        <f t="array" ref="H95">IFERROR(IF(LEN(H$10)&gt;0, INDEX(Calculations!$B$4:$B$4005,SMALL(IF((Calculations!$U$4:$U$4005=H$10)*(Calculations!$V$4:$V$4005&gt;0),ROW(Calculations!$U$4:$U$4005)-ROW(INDEX(Calculations!$U$4:$U$4005,1,1))+1),ROUNDUP((ROW($A95)-ROW(startCell))/3,0)),1),""),"")</f>
        <v/>
      </c>
      <c r="I95" s="185"/>
      <c r="J95" s="184" t="str">
        <f t="array" ref="J95">IFERROR(IF(LEN(J$10)&gt;0, INDEX(Calculations!$B$4:$B$4005,SMALL(IF((Calculations!$U$4:$U$4005=J$10)*(Calculations!$V$4:$V$4005&gt;0),ROW(Calculations!$U$4:$U$4005)-ROW(INDEX(Calculations!$U$4:$U$4005,1,1))+1),ROUNDUP((ROW($A95)-ROW(startCell))/3,0)),1),""),"")</f>
        <v/>
      </c>
      <c r="K95" s="185"/>
      <c r="L95" s="184" t="str">
        <f t="array" ref="L95">IFERROR(IF(LEN(L$10)&gt;0, INDEX(Calculations!$B$4:$B$4005,SMALL(IF((Calculations!$U$4:$U$4005=L$10)*(Calculations!$V$4:$V$4005&gt;0),ROW(Calculations!$U$4:$U$4005)-ROW(INDEX(Calculations!$U$4:$U$4005,1,1))+1),ROUNDUP((ROW($A95)-ROW(startCell))/3,0)),1),""),"")</f>
        <v/>
      </c>
      <c r="M95" s="185"/>
      <c r="N95" s="184" t="str">
        <f t="array" ref="N95">IFERROR(IF(LEN(N$10)&gt;0, INDEX(Calculations!$B$4:$B$4005,SMALL(IF((Calculations!$U$4:$U$4005=N$10)*(Calculations!$V$4:$V$4005&gt;0),ROW(Calculations!$U$4:$U$4005)-ROW(INDEX(Calculations!$U$4:$U$4005,1,1))+1),ROUNDUP((ROW($A95)-ROW(startCell))/3,0)),1),""),"")</f>
        <v/>
      </c>
      <c r="O95" s="185"/>
      <c r="P95" s="184" t="str">
        <f t="array" ref="P95">IFERROR(IF(LEN(P$10)&gt;0, INDEX(Calculations!$B$4:$B$4005,SMALL(IF((Calculations!$U$4:$U$4005=P$10)*(Calculations!$V$4:$V$4005&gt;0),ROW(Calculations!$U$4:$U$4005)-ROW(INDEX(Calculations!$U$4:$U$4005,1,1))+1),ROUNDUP((ROW($A95)-ROW(startCell))/3,0)),1),""),"")</f>
        <v/>
      </c>
      <c r="Q95" s="185"/>
      <c r="R95" s="184" t="str">
        <f t="array" ref="R95">IFERROR(IF(LEN(R$10)&gt;0, INDEX(Calculations!$B$4:$B$4005,SMALL(IF((Calculations!$U$4:$U$4005=R$10)*(Calculations!$V$4:$V$4005&gt;0),ROW(Calculations!$U$4:$U$4005)-ROW(INDEX(Calculations!$U$4:$U$4005,1,1))+1),ROUNDUP((ROW($A95)-ROW(startCell))/3,0)),1),""),"")</f>
        <v/>
      </c>
      <c r="S95" s="185"/>
      <c r="T95" s="184" t="str">
        <f t="array" ref="T95">IFERROR(IF(LEN(T$10)&gt;0, INDEX(Calculations!$B$4:$B$4005,SMALL(IF((Calculations!$U$4:$U$4005=T$10)*(Calculations!$V$4:$V$4005&gt;0),ROW(Calculations!$U$4:$U$4005)-ROW(INDEX(Calculations!$U$4:$U$4005,1,1))+1),ROUNDUP((ROW($A95)-ROW(startCell))/3,0)),1),""),"")</f>
        <v/>
      </c>
      <c r="U95" s="185"/>
      <c r="V95" s="184" t="str">
        <f t="array" ref="V95">IFERROR(IF(LEN(V$10)&gt;0, INDEX(Calculations!$B$4:$B$4005,SMALL(IF((Calculations!$U$4:$U$4005=V$10)*(Calculations!$V$4:$V$4005&gt;0),ROW(Calculations!$U$4:$U$4005)-ROW(INDEX(Calculations!$U$4:$U$4005,1,1))+1),ROUNDUP((ROW($A95)-ROW(startCell))/3,0)),1),""),"")</f>
        <v/>
      </c>
      <c r="W95" s="253"/>
      <c r="X95" s="33"/>
      <c r="Y95" s="33"/>
    </row>
    <row r="96" spans="1:25" ht="20.100000000000001" customHeight="1" x14ac:dyDescent="0.25">
      <c r="A96" s="33"/>
      <c r="B96" s="251"/>
      <c r="C96" s="193"/>
      <c r="D96" s="186" t="str">
        <f t="array" ref="D96">IFERROR(
IF(LEN(D$10)&gt;0,
INDEX(Calculations!$D$4:$D$4005,SMALL(IF((Calculations!$U$4:$U$4005=D$10)*(Calculations!$V$4:$V$4005&gt;0),ROW(Calculations!$U$4:$U$4005)-ROW(INDEX(Calculations!$U$4:$U$4005,1,1))+1),ROUNDUP((ROW($A96)-ROW(startCell))/3,0)),1),""),"")</f>
        <v/>
      </c>
      <c r="E96" s="187"/>
      <c r="F96" s="186" t="str">
        <f t="array" ref="F96">IFERROR(
IF(LEN(F$10)&gt;0,
INDEX(Calculations!$D$4:$D$4005,SMALL(IF((Calculations!$U$4:$U$4005=F$10)*(Calculations!$V$4:$V$4005&gt;0),ROW(Calculations!$U$4:$U$4005)-ROW(INDEX(Calculations!$U$4:$U$4005,1,1))+1),ROUNDUP((ROW($A96)-ROW(startCell))/3,0)),1),""),"")</f>
        <v/>
      </c>
      <c r="G96" s="187"/>
      <c r="H96" s="186" t="str">
        <f t="array" ref="H96">IFERROR(
IF(LEN(H$10)&gt;0,
INDEX(Calculations!$D$4:$D$4005,SMALL(IF((Calculations!$U$4:$U$4005=H$10)*(Calculations!$V$4:$V$4005&gt;0),ROW(Calculations!$U$4:$U$4005)-ROW(INDEX(Calculations!$U$4:$U$4005,1,1))+1),ROUNDUP((ROW($A96)-ROW(startCell))/3,0)),1),""),"")</f>
        <v/>
      </c>
      <c r="I96" s="187"/>
      <c r="J96" s="186" t="str">
        <f t="array" ref="J96">IFERROR(
IF(LEN(J$10)&gt;0,
INDEX(Calculations!$D$4:$D$4005,SMALL(IF((Calculations!$U$4:$U$4005=J$10)*(Calculations!$V$4:$V$4005&gt;0),ROW(Calculations!$U$4:$U$4005)-ROW(INDEX(Calculations!$U$4:$U$4005,1,1))+1),ROUNDUP((ROW($A96)-ROW(startCell))/3,0)),1),""),"")</f>
        <v/>
      </c>
      <c r="K96" s="187"/>
      <c r="L96" s="186" t="str">
        <f t="array" ref="L96">IFERROR(
IF(LEN(L$10)&gt;0,
INDEX(Calculations!$D$4:$D$4005,SMALL(IF((Calculations!$U$4:$U$4005=L$10)*(Calculations!$V$4:$V$4005&gt;0),ROW(Calculations!$U$4:$U$4005)-ROW(INDEX(Calculations!$U$4:$U$4005,1,1))+1),ROUNDUP((ROW($A96)-ROW(startCell))/3,0)),1),""),"")</f>
        <v/>
      </c>
      <c r="M96" s="187"/>
      <c r="N96" s="186" t="str">
        <f t="array" ref="N96">IFERROR(
IF(LEN(N$10)&gt;0,
INDEX(Calculations!$D$4:$D$4005,SMALL(IF((Calculations!$U$4:$U$4005=N$10)*(Calculations!$V$4:$V$4005&gt;0),ROW(Calculations!$U$4:$U$4005)-ROW(INDEX(Calculations!$U$4:$U$4005,1,1))+1),ROUNDUP((ROW($A96)-ROW(startCell))/3,0)),1),""),"")</f>
        <v/>
      </c>
      <c r="O96" s="187"/>
      <c r="P96" s="186" t="str">
        <f t="array" ref="P96">IFERROR(
IF(LEN(P$10)&gt;0,
INDEX(Calculations!$D$4:$D$4005,SMALL(IF((Calculations!$U$4:$U$4005=P$10)*(Calculations!$V$4:$V$4005&gt;0),ROW(Calculations!$U$4:$U$4005)-ROW(INDEX(Calculations!$U$4:$U$4005,1,1))+1),ROUNDUP((ROW($A96)-ROW(startCell))/3,0)),1),""),"")</f>
        <v/>
      </c>
      <c r="Q96" s="187"/>
      <c r="R96" s="186" t="str">
        <f t="array" ref="R96">IFERROR(
IF(LEN(R$10)&gt;0,
INDEX(Calculations!$D$4:$D$4005,SMALL(IF((Calculations!$U$4:$U$4005=R$10)*(Calculations!$V$4:$V$4005&gt;0),ROW(Calculations!$U$4:$U$4005)-ROW(INDEX(Calculations!$U$4:$U$4005,1,1))+1),ROUNDUP((ROW($A96)-ROW(startCell))/3,0)),1),""),"")</f>
        <v/>
      </c>
      <c r="S96" s="187"/>
      <c r="T96" s="186" t="str">
        <f t="array" ref="T96">IFERROR(
IF(LEN(T$10)&gt;0,
INDEX(Calculations!$D$4:$D$4005,SMALL(IF((Calculations!$U$4:$U$4005=T$10)*(Calculations!$V$4:$V$4005&gt;0),ROW(Calculations!$U$4:$U$4005)-ROW(INDEX(Calculations!$U$4:$U$4005,1,1))+1),ROUNDUP((ROW($A96)-ROW(startCell))/3,0)),1),""),"")</f>
        <v/>
      </c>
      <c r="U96" s="187"/>
      <c r="V96" s="186" t="str">
        <f t="array" ref="V96">IFERROR(
IF(LEN(V$10)&gt;0,
INDEX(Calculations!$D$4:$D$4005,SMALL(IF((Calculations!$U$4:$U$4005=V$10)*(Calculations!$V$4:$V$4005&gt;0),ROW(Calculations!$U$4:$U$4005)-ROW(INDEX(Calculations!$U$4:$U$4005,1,1))+1),ROUNDUP((ROW($A96)-ROW(startCell))/3,0)),1),""),"")</f>
        <v/>
      </c>
      <c r="W96" s="253"/>
      <c r="X96" s="33"/>
      <c r="Y96" s="33"/>
    </row>
    <row r="97" spans="1:25" ht="20.100000000000001" customHeight="1" thickBot="1" x14ac:dyDescent="0.3">
      <c r="A97" s="33"/>
      <c r="B97" s="254"/>
      <c r="C97" s="195"/>
      <c r="D97" s="191" t="str">
        <f t="array" ref="D97">IFERROR(
IF(LEN(D$10)&gt;0,
INDEX(Calculations!$G$4:$G$4005,SMALL(IF((Calculations!$U$4:$U$4005=D$10)*(Calculations!$V$4:$V$4005&gt;0),ROW(Calculations!$U$4:$U$4005)-ROW(INDEX(Calculations!$U$4:$U$4005,1,1))+1),ROUNDUP((ROW($A97)-ROW(startCell))/3,0)),1),""),"")</f>
        <v/>
      </c>
      <c r="E97" s="187"/>
      <c r="F97" s="186" t="str">
        <f t="array" ref="F97">IFERROR(
IF(LEN(F$10)&gt;0,
INDEX(Calculations!$G$4:$G$4005,SMALL(IF((Calculations!$U$4:$U$4005=F$10)*(Calculations!$V$4:$V$4005&gt;0),ROW(Calculations!$U$4:$U$4005)-ROW(INDEX(Calculations!$U$4:$U$4005,1,1))+1),ROUNDUP((ROW($A97)-ROW(startCell))/3,0)),1),""),"")</f>
        <v/>
      </c>
      <c r="G97" s="187"/>
      <c r="H97" s="186" t="str">
        <f t="array" ref="H97">IFERROR(
IF(LEN(H$10)&gt;0,
INDEX(Calculations!$G$4:$G$4005,SMALL(IF((Calculations!$U$4:$U$4005=H$10)*(Calculations!$V$4:$V$4005&gt;0),ROW(Calculations!$U$4:$U$4005)-ROW(INDEX(Calculations!$U$4:$U$4005,1,1))+1),ROUNDUP((ROW($A97)-ROW(startCell))/3,0)),1),""),"")</f>
        <v/>
      </c>
      <c r="I97" s="187"/>
      <c r="J97" s="186" t="str">
        <f t="array" ref="J97">IFERROR(
IF(LEN(J$10)&gt;0,
INDEX(Calculations!$G$4:$G$4005,SMALL(IF((Calculations!$U$4:$U$4005=J$10)*(Calculations!$V$4:$V$4005&gt;0),ROW(Calculations!$U$4:$U$4005)-ROW(INDEX(Calculations!$U$4:$U$4005,1,1))+1),ROUNDUP((ROW($A97)-ROW(startCell))/3,0)),1),""),"")</f>
        <v/>
      </c>
      <c r="K97" s="187"/>
      <c r="L97" s="186" t="str">
        <f t="array" ref="L97">IFERROR(
IF(LEN(L$10)&gt;0,
INDEX(Calculations!$G$4:$G$4005,SMALL(IF((Calculations!$U$4:$U$4005=L$10)*(Calculations!$V$4:$V$4005&gt;0),ROW(Calculations!$U$4:$U$4005)-ROW(INDEX(Calculations!$U$4:$U$4005,1,1))+1),ROUNDUP((ROW($A97)-ROW(startCell))/3,0)),1),""),"")</f>
        <v/>
      </c>
      <c r="M97" s="187"/>
      <c r="N97" s="186" t="str">
        <f t="array" ref="N97">IFERROR(
IF(LEN(N$10)&gt;0,
INDEX(Calculations!$G$4:$G$4005,SMALL(IF((Calculations!$U$4:$U$4005=N$10)*(Calculations!$V$4:$V$4005&gt;0),ROW(Calculations!$U$4:$U$4005)-ROW(INDEX(Calculations!$U$4:$U$4005,1,1))+1),ROUNDUP((ROW($A97)-ROW(startCell))/3,0)),1),""),"")</f>
        <v/>
      </c>
      <c r="O97" s="187"/>
      <c r="P97" s="186" t="str">
        <f t="array" ref="P97">IFERROR(
IF(LEN(P$10)&gt;0,
INDEX(Calculations!$G$4:$G$4005,SMALL(IF((Calculations!$U$4:$U$4005=P$10)*(Calculations!$V$4:$V$4005&gt;0),ROW(Calculations!$U$4:$U$4005)-ROW(INDEX(Calculations!$U$4:$U$4005,1,1))+1),ROUNDUP((ROW($A97)-ROW(startCell))/3,0)),1),""),"")</f>
        <v/>
      </c>
      <c r="Q97" s="187"/>
      <c r="R97" s="186" t="str">
        <f t="array" ref="R97">IFERROR(
IF(LEN(R$10)&gt;0,
INDEX(Calculations!$G$4:$G$4005,SMALL(IF((Calculations!$U$4:$U$4005=R$10)*(Calculations!$V$4:$V$4005&gt;0),ROW(Calculations!$U$4:$U$4005)-ROW(INDEX(Calculations!$U$4:$U$4005,1,1))+1),ROUNDUP((ROW($A97)-ROW(startCell))/3,0)),1),""),"")</f>
        <v/>
      </c>
      <c r="S97" s="187"/>
      <c r="T97" s="186" t="str">
        <f t="array" ref="T97">IFERROR(
IF(LEN(T$10)&gt;0,
INDEX(Calculations!$G$4:$G$4005,SMALL(IF((Calculations!$U$4:$U$4005=T$10)*(Calculations!$V$4:$V$4005&gt;0),ROW(Calculations!$U$4:$U$4005)-ROW(INDEX(Calculations!$U$4:$U$4005,1,1))+1),ROUNDUP((ROW($A97)-ROW(startCell))/3,0)),1),""),"")</f>
        <v/>
      </c>
      <c r="U97" s="187"/>
      <c r="V97" s="186" t="str">
        <f t="array" ref="V97">IFERROR(
IF(LEN(V$10)&gt;0,
INDEX(Calculations!$G$4:$G$4005,SMALL(IF((Calculations!$U$4:$U$4005=V$10)*(Calculations!$V$4:$V$4005&gt;0),ROW(Calculations!$U$4:$U$4005)-ROW(INDEX(Calculations!$U$4:$U$4005,1,1))+1),ROUNDUP((ROW($A97)-ROW(startCell))/3,0)),1),""),"")</f>
        <v/>
      </c>
      <c r="W97" s="253"/>
      <c r="X97" s="33"/>
      <c r="Y97" s="33"/>
    </row>
    <row r="98" spans="1:25" ht="20.100000000000001" customHeight="1" thickTop="1" x14ac:dyDescent="0.25">
      <c r="A98" s="33"/>
      <c r="B98" s="251"/>
      <c r="C98" s="193"/>
      <c r="D98" s="186" t="str">
        <f t="array" ref="D98">IFERROR(IF(LEN(D$10)&gt;0, INDEX(Calculations!$B$4:$B$4005,SMALL(IF((Calculations!$U$4:$U$4005=D$10)*(Calculations!$V$4:$V$4005&gt;0),ROW(Calculations!$U$4:$U$4005)-ROW(INDEX(Calculations!$U$4:$U$4005,1,1))+1),ROUNDUP((ROW($A98)-ROW(startCell))/3,0)),1),""),"")</f>
        <v/>
      </c>
      <c r="E98" s="185"/>
      <c r="F98" s="184" t="str">
        <f t="array" ref="F98">IFERROR(IF(LEN(F$10)&gt;0, INDEX(Calculations!$B$4:$B$4005,SMALL(IF((Calculations!$U$4:$U$4005=F$10)*(Calculations!$V$4:$V$4005&gt;0),ROW(Calculations!$U$4:$U$4005)-ROW(INDEX(Calculations!$U$4:$U$4005,1,1))+1),ROUNDUP((ROW($A98)-ROW(startCell))/3,0)),1),""),"")</f>
        <v/>
      </c>
      <c r="G98" s="185"/>
      <c r="H98" s="184" t="str">
        <f t="array" ref="H98">IFERROR(IF(LEN(H$10)&gt;0, INDEX(Calculations!$B$4:$B$4005,SMALL(IF((Calculations!$U$4:$U$4005=H$10)*(Calculations!$V$4:$V$4005&gt;0),ROW(Calculations!$U$4:$U$4005)-ROW(INDEX(Calculations!$U$4:$U$4005,1,1))+1),ROUNDUP((ROW($A98)-ROW(startCell))/3,0)),1),""),"")</f>
        <v/>
      </c>
      <c r="I98" s="185"/>
      <c r="J98" s="184" t="str">
        <f t="array" ref="J98">IFERROR(IF(LEN(J$10)&gt;0, INDEX(Calculations!$B$4:$B$4005,SMALL(IF((Calculations!$U$4:$U$4005=J$10)*(Calculations!$V$4:$V$4005&gt;0),ROW(Calculations!$U$4:$U$4005)-ROW(INDEX(Calculations!$U$4:$U$4005,1,1))+1),ROUNDUP((ROW($A98)-ROW(startCell))/3,0)),1),""),"")</f>
        <v/>
      </c>
      <c r="K98" s="185"/>
      <c r="L98" s="184" t="str">
        <f t="array" ref="L98">IFERROR(IF(LEN(L$10)&gt;0, INDEX(Calculations!$B$4:$B$4005,SMALL(IF((Calculations!$U$4:$U$4005=L$10)*(Calculations!$V$4:$V$4005&gt;0),ROW(Calculations!$U$4:$U$4005)-ROW(INDEX(Calculations!$U$4:$U$4005,1,1))+1),ROUNDUP((ROW($A98)-ROW(startCell))/3,0)),1),""),"")</f>
        <v/>
      </c>
      <c r="M98" s="185"/>
      <c r="N98" s="184" t="str">
        <f t="array" ref="N98">IFERROR(IF(LEN(N$10)&gt;0, INDEX(Calculations!$B$4:$B$4005,SMALL(IF((Calculations!$U$4:$U$4005=N$10)*(Calculations!$V$4:$V$4005&gt;0),ROW(Calculations!$U$4:$U$4005)-ROW(INDEX(Calculations!$U$4:$U$4005,1,1))+1),ROUNDUP((ROW($A98)-ROW(startCell))/3,0)),1),""),"")</f>
        <v/>
      </c>
      <c r="O98" s="185"/>
      <c r="P98" s="184" t="str">
        <f t="array" ref="P98">IFERROR(IF(LEN(P$10)&gt;0, INDEX(Calculations!$B$4:$B$4005,SMALL(IF((Calculations!$U$4:$U$4005=P$10)*(Calculations!$V$4:$V$4005&gt;0),ROW(Calculations!$U$4:$U$4005)-ROW(INDEX(Calculations!$U$4:$U$4005,1,1))+1),ROUNDUP((ROW($A98)-ROW(startCell))/3,0)),1),""),"")</f>
        <v/>
      </c>
      <c r="Q98" s="185"/>
      <c r="R98" s="184" t="str">
        <f t="array" ref="R98">IFERROR(IF(LEN(R$10)&gt;0, INDEX(Calculations!$B$4:$B$4005,SMALL(IF((Calculations!$U$4:$U$4005=R$10)*(Calculations!$V$4:$V$4005&gt;0),ROW(Calculations!$U$4:$U$4005)-ROW(INDEX(Calculations!$U$4:$U$4005,1,1))+1),ROUNDUP((ROW($A98)-ROW(startCell))/3,0)),1),""),"")</f>
        <v/>
      </c>
      <c r="S98" s="185"/>
      <c r="T98" s="184" t="str">
        <f t="array" ref="T98">IFERROR(IF(LEN(T$10)&gt;0, INDEX(Calculations!$B$4:$B$4005,SMALL(IF((Calculations!$U$4:$U$4005=T$10)*(Calculations!$V$4:$V$4005&gt;0),ROW(Calculations!$U$4:$U$4005)-ROW(INDEX(Calculations!$U$4:$U$4005,1,1))+1),ROUNDUP((ROW($A98)-ROW(startCell))/3,0)),1),""),"")</f>
        <v/>
      </c>
      <c r="U98" s="185"/>
      <c r="V98" s="184" t="str">
        <f t="array" ref="V98">IFERROR(IF(LEN(V$10)&gt;0, INDEX(Calculations!$B$4:$B$4005,SMALL(IF((Calculations!$U$4:$U$4005=V$10)*(Calculations!$V$4:$V$4005&gt;0),ROW(Calculations!$U$4:$U$4005)-ROW(INDEX(Calculations!$U$4:$U$4005,1,1))+1),ROUNDUP((ROW($A98)-ROW(startCell))/3,0)),1),""),"")</f>
        <v/>
      </c>
      <c r="W98" s="253"/>
      <c r="X98" s="33"/>
      <c r="Y98" s="33"/>
    </row>
    <row r="99" spans="1:25" ht="20.100000000000001" customHeight="1" x14ac:dyDescent="0.25">
      <c r="A99" s="33"/>
      <c r="B99" s="251"/>
      <c r="C99" s="193"/>
      <c r="D99" s="186" t="str">
        <f t="array" ref="D99">IFERROR(
IF(LEN(D$10)&gt;0,
INDEX(Calculations!$D$4:$D$4005,SMALL(IF((Calculations!$U$4:$U$4005=D$10)*(Calculations!$V$4:$V$4005&gt;0),ROW(Calculations!$U$4:$U$4005)-ROW(INDEX(Calculations!$U$4:$U$4005,1,1))+1),ROUNDUP((ROW($A99)-ROW(startCell))/3,0)),1),""),"")</f>
        <v/>
      </c>
      <c r="E99" s="187"/>
      <c r="F99" s="186" t="str">
        <f t="array" ref="F99">IFERROR(
IF(LEN(F$10)&gt;0,
INDEX(Calculations!$D$4:$D$4005,SMALL(IF((Calculations!$U$4:$U$4005=F$10)*(Calculations!$V$4:$V$4005&gt;0),ROW(Calculations!$U$4:$U$4005)-ROW(INDEX(Calculations!$U$4:$U$4005,1,1))+1),ROUNDUP((ROW($A99)-ROW(startCell))/3,0)),1),""),"")</f>
        <v/>
      </c>
      <c r="G99" s="187"/>
      <c r="H99" s="186" t="str">
        <f t="array" ref="H99">IFERROR(
IF(LEN(H$10)&gt;0,
INDEX(Calculations!$D$4:$D$4005,SMALL(IF((Calculations!$U$4:$U$4005=H$10)*(Calculations!$V$4:$V$4005&gt;0),ROW(Calculations!$U$4:$U$4005)-ROW(INDEX(Calculations!$U$4:$U$4005,1,1))+1),ROUNDUP((ROW($A99)-ROW(startCell))/3,0)),1),""),"")</f>
        <v/>
      </c>
      <c r="I99" s="187"/>
      <c r="J99" s="186" t="str">
        <f t="array" ref="J99">IFERROR(
IF(LEN(J$10)&gt;0,
INDEX(Calculations!$D$4:$D$4005,SMALL(IF((Calculations!$U$4:$U$4005=J$10)*(Calculations!$V$4:$V$4005&gt;0),ROW(Calculations!$U$4:$U$4005)-ROW(INDEX(Calculations!$U$4:$U$4005,1,1))+1),ROUNDUP((ROW($A99)-ROW(startCell))/3,0)),1),""),"")</f>
        <v/>
      </c>
      <c r="K99" s="187"/>
      <c r="L99" s="186" t="str">
        <f t="array" ref="L99">IFERROR(
IF(LEN(L$10)&gt;0,
INDEX(Calculations!$D$4:$D$4005,SMALL(IF((Calculations!$U$4:$U$4005=L$10)*(Calculations!$V$4:$V$4005&gt;0),ROW(Calculations!$U$4:$U$4005)-ROW(INDEX(Calculations!$U$4:$U$4005,1,1))+1),ROUNDUP((ROW($A99)-ROW(startCell))/3,0)),1),""),"")</f>
        <v/>
      </c>
      <c r="M99" s="187"/>
      <c r="N99" s="186" t="str">
        <f t="array" ref="N99">IFERROR(
IF(LEN(N$10)&gt;0,
INDEX(Calculations!$D$4:$D$4005,SMALL(IF((Calculations!$U$4:$U$4005=N$10)*(Calculations!$V$4:$V$4005&gt;0),ROW(Calculations!$U$4:$U$4005)-ROW(INDEX(Calculations!$U$4:$U$4005,1,1))+1),ROUNDUP((ROW($A99)-ROW(startCell))/3,0)),1),""),"")</f>
        <v/>
      </c>
      <c r="O99" s="187"/>
      <c r="P99" s="186" t="str">
        <f t="array" ref="P99">IFERROR(
IF(LEN(P$10)&gt;0,
INDEX(Calculations!$D$4:$D$4005,SMALL(IF((Calculations!$U$4:$U$4005=P$10)*(Calculations!$V$4:$V$4005&gt;0),ROW(Calculations!$U$4:$U$4005)-ROW(INDEX(Calculations!$U$4:$U$4005,1,1))+1),ROUNDUP((ROW($A99)-ROW(startCell))/3,0)),1),""),"")</f>
        <v/>
      </c>
      <c r="Q99" s="187"/>
      <c r="R99" s="186" t="str">
        <f t="array" ref="R99">IFERROR(
IF(LEN(R$10)&gt;0,
INDEX(Calculations!$D$4:$D$4005,SMALL(IF((Calculations!$U$4:$U$4005=R$10)*(Calculations!$V$4:$V$4005&gt;0),ROW(Calculations!$U$4:$U$4005)-ROW(INDEX(Calculations!$U$4:$U$4005,1,1))+1),ROUNDUP((ROW($A99)-ROW(startCell))/3,0)),1),""),"")</f>
        <v/>
      </c>
      <c r="S99" s="187"/>
      <c r="T99" s="186" t="str">
        <f t="array" ref="T99">IFERROR(
IF(LEN(T$10)&gt;0,
INDEX(Calculations!$D$4:$D$4005,SMALL(IF((Calculations!$U$4:$U$4005=T$10)*(Calculations!$V$4:$V$4005&gt;0),ROW(Calculations!$U$4:$U$4005)-ROW(INDEX(Calculations!$U$4:$U$4005,1,1))+1),ROUNDUP((ROW($A99)-ROW(startCell))/3,0)),1),""),"")</f>
        <v/>
      </c>
      <c r="U99" s="187"/>
      <c r="V99" s="186" t="str">
        <f t="array" ref="V99">IFERROR(
IF(LEN(V$10)&gt;0,
INDEX(Calculations!$D$4:$D$4005,SMALL(IF((Calculations!$U$4:$U$4005=V$10)*(Calculations!$V$4:$V$4005&gt;0),ROW(Calculations!$U$4:$U$4005)-ROW(INDEX(Calculations!$U$4:$U$4005,1,1))+1),ROUNDUP((ROW($A99)-ROW(startCell))/3,0)),1),""),"")</f>
        <v/>
      </c>
      <c r="W99" s="253"/>
      <c r="X99" s="33"/>
      <c r="Y99" s="33"/>
    </row>
    <row r="100" spans="1:25" ht="20.100000000000001" customHeight="1" thickBot="1" x14ac:dyDescent="0.3">
      <c r="A100" s="33"/>
      <c r="B100" s="254"/>
      <c r="C100" s="196"/>
      <c r="D100" s="186" t="str">
        <f t="array" ref="D100">IFERROR(
IF(LEN(D$10)&gt;0,
INDEX(Calculations!$G$4:$G$4005,SMALL(IF((Calculations!$U$4:$U$4005=D$10)*(Calculations!$V$4:$V$4005&gt;0),ROW(Calculations!$U$4:$U$4005)-ROW(INDEX(Calculations!$U$4:$U$4005,1,1))+1),ROUNDUP((ROW($A100)-ROW(startCell))/3,0)),1),""),"")</f>
        <v/>
      </c>
      <c r="E100" s="187"/>
      <c r="F100" s="186" t="str">
        <f t="array" ref="F100">IFERROR(
IF(LEN(F$10)&gt;0,
INDEX(Calculations!$G$4:$G$4005,SMALL(IF((Calculations!$U$4:$U$4005=F$10)*(Calculations!$V$4:$V$4005&gt;0),ROW(Calculations!$U$4:$U$4005)-ROW(INDEX(Calculations!$U$4:$U$4005,1,1))+1),ROUNDUP((ROW($A100)-ROW(startCell))/3,0)),1),""),"")</f>
        <v/>
      </c>
      <c r="G100" s="187"/>
      <c r="H100" s="186" t="str">
        <f t="array" ref="H100">IFERROR(
IF(LEN(H$10)&gt;0,
INDEX(Calculations!$G$4:$G$4005,SMALL(IF((Calculations!$U$4:$U$4005=H$10)*(Calculations!$V$4:$V$4005&gt;0),ROW(Calculations!$U$4:$U$4005)-ROW(INDEX(Calculations!$U$4:$U$4005,1,1))+1),ROUNDUP((ROW($A100)-ROW(startCell))/3,0)),1),""),"")</f>
        <v/>
      </c>
      <c r="I100" s="187"/>
      <c r="J100" s="186" t="str">
        <f t="array" ref="J100">IFERROR(
IF(LEN(J$10)&gt;0,
INDEX(Calculations!$G$4:$G$4005,SMALL(IF((Calculations!$U$4:$U$4005=J$10)*(Calculations!$V$4:$V$4005&gt;0),ROW(Calculations!$U$4:$U$4005)-ROW(INDEX(Calculations!$U$4:$U$4005,1,1))+1),ROUNDUP((ROW($A100)-ROW(startCell))/3,0)),1),""),"")</f>
        <v/>
      </c>
      <c r="K100" s="187"/>
      <c r="L100" s="186" t="str">
        <f t="array" ref="L100">IFERROR(
IF(LEN(L$10)&gt;0,
INDEX(Calculations!$G$4:$G$4005,SMALL(IF((Calculations!$U$4:$U$4005=L$10)*(Calculations!$V$4:$V$4005&gt;0),ROW(Calculations!$U$4:$U$4005)-ROW(INDEX(Calculations!$U$4:$U$4005,1,1))+1),ROUNDUP((ROW($A100)-ROW(startCell))/3,0)),1),""),"")</f>
        <v/>
      </c>
      <c r="M100" s="187"/>
      <c r="N100" s="186" t="str">
        <f t="array" ref="N100">IFERROR(
IF(LEN(N$10)&gt;0,
INDEX(Calculations!$G$4:$G$4005,SMALL(IF((Calculations!$U$4:$U$4005=N$10)*(Calculations!$V$4:$V$4005&gt;0),ROW(Calculations!$U$4:$U$4005)-ROW(INDEX(Calculations!$U$4:$U$4005,1,1))+1),ROUNDUP((ROW($A100)-ROW(startCell))/3,0)),1),""),"")</f>
        <v/>
      </c>
      <c r="O100" s="187"/>
      <c r="P100" s="186" t="str">
        <f t="array" ref="P100">IFERROR(
IF(LEN(P$10)&gt;0,
INDEX(Calculations!$G$4:$G$4005,SMALL(IF((Calculations!$U$4:$U$4005=P$10)*(Calculations!$V$4:$V$4005&gt;0),ROW(Calculations!$U$4:$U$4005)-ROW(INDEX(Calculations!$U$4:$U$4005,1,1))+1),ROUNDUP((ROW($A100)-ROW(startCell))/3,0)),1),""),"")</f>
        <v/>
      </c>
      <c r="Q100" s="187"/>
      <c r="R100" s="186" t="str">
        <f t="array" ref="R100">IFERROR(
IF(LEN(R$10)&gt;0,
INDEX(Calculations!$G$4:$G$4005,SMALL(IF((Calculations!$U$4:$U$4005=R$10)*(Calculations!$V$4:$V$4005&gt;0),ROW(Calculations!$U$4:$U$4005)-ROW(INDEX(Calculations!$U$4:$U$4005,1,1))+1),ROUNDUP((ROW($A100)-ROW(startCell))/3,0)),1),""),"")</f>
        <v/>
      </c>
      <c r="S100" s="187"/>
      <c r="T100" s="186" t="str">
        <f t="array" ref="T100">IFERROR(
IF(LEN(T$10)&gt;0,
INDEX(Calculations!$G$4:$G$4005,SMALL(IF((Calculations!$U$4:$U$4005=T$10)*(Calculations!$V$4:$V$4005&gt;0),ROW(Calculations!$U$4:$U$4005)-ROW(INDEX(Calculations!$U$4:$U$4005,1,1))+1),ROUNDUP((ROW($A100)-ROW(startCell))/3,0)),1),""),"")</f>
        <v/>
      </c>
      <c r="U100" s="187"/>
      <c r="V100" s="186" t="str">
        <f t="array" ref="V100">IFERROR(
IF(LEN(V$10)&gt;0,
INDEX(Calculations!$G$4:$G$4005,SMALL(IF((Calculations!$U$4:$U$4005=V$10)*(Calculations!$V$4:$V$4005&gt;0),ROW(Calculations!$U$4:$U$4005)-ROW(INDEX(Calculations!$U$4:$U$4005,1,1))+1),ROUNDUP((ROW($A100)-ROW(startCell))/3,0)),1),""),"")</f>
        <v/>
      </c>
      <c r="W100" s="253"/>
      <c r="X100" s="33"/>
      <c r="Y100" s="33"/>
    </row>
    <row r="101" spans="1:25" ht="20.100000000000001" customHeight="1" thickTop="1" x14ac:dyDescent="0.25">
      <c r="A101" s="33"/>
      <c r="B101" s="251"/>
      <c r="C101" s="194"/>
      <c r="D101" s="184" t="str">
        <f t="array" ref="D101">IFERROR(IF(LEN(D$10)&gt;0, INDEX(Calculations!$B$4:$B$4005,SMALL(IF((Calculations!$U$4:$U$4005=D$10)*(Calculations!$V$4:$V$4005&gt;0),ROW(Calculations!$U$4:$U$4005)-ROW(INDEX(Calculations!$U$4:$U$4005,1,1))+1),ROUNDUP((ROW($A101)-ROW(startCell))/3,0)),1),""),"")</f>
        <v/>
      </c>
      <c r="E101" s="185"/>
      <c r="F101" s="184" t="str">
        <f t="array" ref="F101">IFERROR(IF(LEN(F$10)&gt;0, INDEX(Calculations!$B$4:$B$4005,SMALL(IF((Calculations!$U$4:$U$4005=F$10)*(Calculations!$V$4:$V$4005&gt;0),ROW(Calculations!$U$4:$U$4005)-ROW(INDEX(Calculations!$U$4:$U$4005,1,1))+1),ROUNDUP((ROW($A101)-ROW(startCell))/3,0)),1),""),"")</f>
        <v/>
      </c>
      <c r="G101" s="185"/>
      <c r="H101" s="184" t="str">
        <f t="array" ref="H101">IFERROR(IF(LEN(H$10)&gt;0, INDEX(Calculations!$B$4:$B$4005,SMALL(IF((Calculations!$U$4:$U$4005=H$10)*(Calculations!$V$4:$V$4005&gt;0),ROW(Calculations!$U$4:$U$4005)-ROW(INDEX(Calculations!$U$4:$U$4005,1,1))+1),ROUNDUP((ROW($A101)-ROW(startCell))/3,0)),1),""),"")</f>
        <v/>
      </c>
      <c r="I101" s="185"/>
      <c r="J101" s="184" t="str">
        <f t="array" ref="J101">IFERROR(IF(LEN(J$10)&gt;0, INDEX(Calculations!$B$4:$B$4005,SMALL(IF((Calculations!$U$4:$U$4005=J$10)*(Calculations!$V$4:$V$4005&gt;0),ROW(Calculations!$U$4:$U$4005)-ROW(INDEX(Calculations!$U$4:$U$4005,1,1))+1),ROUNDUP((ROW($A101)-ROW(startCell))/3,0)),1),""),"")</f>
        <v/>
      </c>
      <c r="K101" s="185"/>
      <c r="L101" s="184" t="str">
        <f t="array" ref="L101">IFERROR(IF(LEN(L$10)&gt;0, INDEX(Calculations!$B$4:$B$4005,SMALL(IF((Calculations!$U$4:$U$4005=L$10)*(Calculations!$V$4:$V$4005&gt;0),ROW(Calculations!$U$4:$U$4005)-ROW(INDEX(Calculations!$U$4:$U$4005,1,1))+1),ROUNDUP((ROW($A101)-ROW(startCell))/3,0)),1),""),"")</f>
        <v/>
      </c>
      <c r="M101" s="185"/>
      <c r="N101" s="184" t="str">
        <f t="array" ref="N101">IFERROR(IF(LEN(N$10)&gt;0, INDEX(Calculations!$B$4:$B$4005,SMALL(IF((Calculations!$U$4:$U$4005=N$10)*(Calculations!$V$4:$V$4005&gt;0),ROW(Calculations!$U$4:$U$4005)-ROW(INDEX(Calculations!$U$4:$U$4005,1,1))+1),ROUNDUP((ROW($A101)-ROW(startCell))/3,0)),1),""),"")</f>
        <v/>
      </c>
      <c r="O101" s="185"/>
      <c r="P101" s="184" t="str">
        <f t="array" ref="P101">IFERROR(IF(LEN(P$10)&gt;0, INDEX(Calculations!$B$4:$B$4005,SMALL(IF((Calculations!$U$4:$U$4005=P$10)*(Calculations!$V$4:$V$4005&gt;0),ROW(Calculations!$U$4:$U$4005)-ROW(INDEX(Calculations!$U$4:$U$4005,1,1))+1),ROUNDUP((ROW($A101)-ROW(startCell))/3,0)),1),""),"")</f>
        <v/>
      </c>
      <c r="Q101" s="185"/>
      <c r="R101" s="184" t="str">
        <f t="array" ref="R101">IFERROR(IF(LEN(R$10)&gt;0, INDEX(Calculations!$B$4:$B$4005,SMALL(IF((Calculations!$U$4:$U$4005=R$10)*(Calculations!$V$4:$V$4005&gt;0),ROW(Calculations!$U$4:$U$4005)-ROW(INDEX(Calculations!$U$4:$U$4005,1,1))+1),ROUNDUP((ROW($A101)-ROW(startCell))/3,0)),1),""),"")</f>
        <v/>
      </c>
      <c r="S101" s="185"/>
      <c r="T101" s="184" t="str">
        <f t="array" ref="T101">IFERROR(IF(LEN(T$10)&gt;0, INDEX(Calculations!$B$4:$B$4005,SMALL(IF((Calculations!$U$4:$U$4005=T$10)*(Calculations!$V$4:$V$4005&gt;0),ROW(Calculations!$U$4:$U$4005)-ROW(INDEX(Calculations!$U$4:$U$4005,1,1))+1),ROUNDUP((ROW($A101)-ROW(startCell))/3,0)),1),""),"")</f>
        <v/>
      </c>
      <c r="U101" s="185"/>
      <c r="V101" s="184" t="str">
        <f t="array" ref="V101">IFERROR(IF(LEN(V$10)&gt;0, INDEX(Calculations!$B$4:$B$4005,SMALL(IF((Calculations!$U$4:$U$4005=V$10)*(Calculations!$V$4:$V$4005&gt;0),ROW(Calculations!$U$4:$U$4005)-ROW(INDEX(Calculations!$U$4:$U$4005,1,1))+1),ROUNDUP((ROW($A101)-ROW(startCell))/3,0)),1),""),"")</f>
        <v/>
      </c>
      <c r="W101" s="253"/>
      <c r="X101" s="33"/>
      <c r="Y101" s="33"/>
    </row>
    <row r="102" spans="1:25" ht="20.100000000000001" customHeight="1" x14ac:dyDescent="0.25">
      <c r="A102" s="33"/>
      <c r="B102" s="251"/>
      <c r="C102" s="193"/>
      <c r="D102" s="186" t="str">
        <f t="array" ref="D102">IFERROR(
IF(LEN(D$10)&gt;0,
INDEX(Calculations!$D$4:$D$4005,SMALL(IF((Calculations!$U$4:$U$4005=D$10)*(Calculations!$V$4:$V$4005&gt;0),ROW(Calculations!$U$4:$U$4005)-ROW(INDEX(Calculations!$U$4:$U$4005,1,1))+1),ROUNDUP((ROW($A102)-ROW(startCell))/3,0)),1),""),"")</f>
        <v/>
      </c>
      <c r="E102" s="187"/>
      <c r="F102" s="186" t="str">
        <f t="array" ref="F102">IFERROR(
IF(LEN(F$10)&gt;0,
INDEX(Calculations!$D$4:$D$4005,SMALL(IF((Calculations!$U$4:$U$4005=F$10)*(Calculations!$V$4:$V$4005&gt;0),ROW(Calculations!$U$4:$U$4005)-ROW(INDEX(Calculations!$U$4:$U$4005,1,1))+1),ROUNDUP((ROW($A102)-ROW(startCell))/3,0)),1),""),"")</f>
        <v/>
      </c>
      <c r="G102" s="187"/>
      <c r="H102" s="186" t="str">
        <f t="array" ref="H102">IFERROR(
IF(LEN(H$10)&gt;0,
INDEX(Calculations!$D$4:$D$4005,SMALL(IF((Calculations!$U$4:$U$4005=H$10)*(Calculations!$V$4:$V$4005&gt;0),ROW(Calculations!$U$4:$U$4005)-ROW(INDEX(Calculations!$U$4:$U$4005,1,1))+1),ROUNDUP((ROW($A102)-ROW(startCell))/3,0)),1),""),"")</f>
        <v/>
      </c>
      <c r="I102" s="187"/>
      <c r="J102" s="186" t="str">
        <f t="array" ref="J102">IFERROR(
IF(LEN(J$10)&gt;0,
INDEX(Calculations!$D$4:$D$4005,SMALL(IF((Calculations!$U$4:$U$4005=J$10)*(Calculations!$V$4:$V$4005&gt;0),ROW(Calculations!$U$4:$U$4005)-ROW(INDEX(Calculations!$U$4:$U$4005,1,1))+1),ROUNDUP((ROW($A102)-ROW(startCell))/3,0)),1),""),"")</f>
        <v/>
      </c>
      <c r="K102" s="187"/>
      <c r="L102" s="186" t="str">
        <f t="array" ref="L102">IFERROR(
IF(LEN(L$10)&gt;0,
INDEX(Calculations!$D$4:$D$4005,SMALL(IF((Calculations!$U$4:$U$4005=L$10)*(Calculations!$V$4:$V$4005&gt;0),ROW(Calculations!$U$4:$U$4005)-ROW(INDEX(Calculations!$U$4:$U$4005,1,1))+1),ROUNDUP((ROW($A102)-ROW(startCell))/3,0)),1),""),"")</f>
        <v/>
      </c>
      <c r="M102" s="187"/>
      <c r="N102" s="186" t="str">
        <f t="array" ref="N102">IFERROR(
IF(LEN(N$10)&gt;0,
INDEX(Calculations!$D$4:$D$4005,SMALL(IF((Calculations!$U$4:$U$4005=N$10)*(Calculations!$V$4:$V$4005&gt;0),ROW(Calculations!$U$4:$U$4005)-ROW(INDEX(Calculations!$U$4:$U$4005,1,1))+1),ROUNDUP((ROW($A102)-ROW(startCell))/3,0)),1),""),"")</f>
        <v/>
      </c>
      <c r="O102" s="187"/>
      <c r="P102" s="186" t="str">
        <f t="array" ref="P102">IFERROR(
IF(LEN(P$10)&gt;0,
INDEX(Calculations!$D$4:$D$4005,SMALL(IF((Calculations!$U$4:$U$4005=P$10)*(Calculations!$V$4:$V$4005&gt;0),ROW(Calculations!$U$4:$U$4005)-ROW(INDEX(Calculations!$U$4:$U$4005,1,1))+1),ROUNDUP((ROW($A102)-ROW(startCell))/3,0)),1),""),"")</f>
        <v/>
      </c>
      <c r="Q102" s="187"/>
      <c r="R102" s="186" t="str">
        <f t="array" ref="R102">IFERROR(
IF(LEN(R$10)&gt;0,
INDEX(Calculations!$D$4:$D$4005,SMALL(IF((Calculations!$U$4:$U$4005=R$10)*(Calculations!$V$4:$V$4005&gt;0),ROW(Calculations!$U$4:$U$4005)-ROW(INDEX(Calculations!$U$4:$U$4005,1,1))+1),ROUNDUP((ROW($A102)-ROW(startCell))/3,0)),1),""),"")</f>
        <v/>
      </c>
      <c r="S102" s="187"/>
      <c r="T102" s="186" t="str">
        <f t="array" ref="T102">IFERROR(
IF(LEN(T$10)&gt;0,
INDEX(Calculations!$D$4:$D$4005,SMALL(IF((Calculations!$U$4:$U$4005=T$10)*(Calculations!$V$4:$V$4005&gt;0),ROW(Calculations!$U$4:$U$4005)-ROW(INDEX(Calculations!$U$4:$U$4005,1,1))+1),ROUNDUP((ROW($A102)-ROW(startCell))/3,0)),1),""),"")</f>
        <v/>
      </c>
      <c r="U102" s="187"/>
      <c r="V102" s="186" t="str">
        <f t="array" ref="V102">IFERROR(
IF(LEN(V$10)&gt;0,
INDEX(Calculations!$D$4:$D$4005,SMALL(IF((Calculations!$U$4:$U$4005=V$10)*(Calculations!$V$4:$V$4005&gt;0),ROW(Calculations!$U$4:$U$4005)-ROW(INDEX(Calculations!$U$4:$U$4005,1,1))+1),ROUNDUP((ROW($A102)-ROW(startCell))/3,0)),1),""),"")</f>
        <v/>
      </c>
      <c r="W102" s="253"/>
      <c r="X102" s="33"/>
      <c r="Y102" s="33"/>
    </row>
    <row r="103" spans="1:25" ht="20.100000000000001" customHeight="1" thickBot="1" x14ac:dyDescent="0.3">
      <c r="A103" s="33"/>
      <c r="B103" s="254"/>
      <c r="C103" s="195"/>
      <c r="D103" s="191" t="str">
        <f t="array" ref="D103">IFERROR(
IF(LEN(D$10)&gt;0,
INDEX(Calculations!$G$4:$G$4005,SMALL(IF((Calculations!$U$4:$U$4005=D$10)*(Calculations!$V$4:$V$4005&gt;0),ROW(Calculations!$U$4:$U$4005)-ROW(INDEX(Calculations!$U$4:$U$4005,1,1))+1),ROUNDUP((ROW($A103)-ROW(startCell))/3,0)),1),""),"")</f>
        <v/>
      </c>
      <c r="E103" s="187"/>
      <c r="F103" s="186" t="str">
        <f t="array" ref="F103">IFERROR(
IF(LEN(F$10)&gt;0,
INDEX(Calculations!$G$4:$G$4005,SMALL(IF((Calculations!$U$4:$U$4005=F$10)*(Calculations!$V$4:$V$4005&gt;0),ROW(Calculations!$U$4:$U$4005)-ROW(INDEX(Calculations!$U$4:$U$4005,1,1))+1),ROUNDUP((ROW($A103)-ROW(startCell))/3,0)),1),""),"")</f>
        <v/>
      </c>
      <c r="G103" s="187"/>
      <c r="H103" s="186" t="str">
        <f t="array" ref="H103">IFERROR(
IF(LEN(H$10)&gt;0,
INDEX(Calculations!$G$4:$G$4005,SMALL(IF((Calculations!$U$4:$U$4005=H$10)*(Calculations!$V$4:$V$4005&gt;0),ROW(Calculations!$U$4:$U$4005)-ROW(INDEX(Calculations!$U$4:$U$4005,1,1))+1),ROUNDUP((ROW($A103)-ROW(startCell))/3,0)),1),""),"")</f>
        <v/>
      </c>
      <c r="I103" s="187"/>
      <c r="J103" s="186" t="str">
        <f t="array" ref="J103">IFERROR(
IF(LEN(J$10)&gt;0,
INDEX(Calculations!$G$4:$G$4005,SMALL(IF((Calculations!$U$4:$U$4005=J$10)*(Calculations!$V$4:$V$4005&gt;0),ROW(Calculations!$U$4:$U$4005)-ROW(INDEX(Calculations!$U$4:$U$4005,1,1))+1),ROUNDUP((ROW($A103)-ROW(startCell))/3,0)),1),""),"")</f>
        <v/>
      </c>
      <c r="K103" s="187"/>
      <c r="L103" s="186" t="str">
        <f t="array" ref="L103">IFERROR(
IF(LEN(L$10)&gt;0,
INDEX(Calculations!$G$4:$G$4005,SMALL(IF((Calculations!$U$4:$U$4005=L$10)*(Calculations!$V$4:$V$4005&gt;0),ROW(Calculations!$U$4:$U$4005)-ROW(INDEX(Calculations!$U$4:$U$4005,1,1))+1),ROUNDUP((ROW($A103)-ROW(startCell))/3,0)),1),""),"")</f>
        <v/>
      </c>
      <c r="M103" s="187"/>
      <c r="N103" s="186" t="str">
        <f t="array" ref="N103">IFERROR(
IF(LEN(N$10)&gt;0,
INDEX(Calculations!$G$4:$G$4005,SMALL(IF((Calculations!$U$4:$U$4005=N$10)*(Calculations!$V$4:$V$4005&gt;0),ROW(Calculations!$U$4:$U$4005)-ROW(INDEX(Calculations!$U$4:$U$4005,1,1))+1),ROUNDUP((ROW($A103)-ROW(startCell))/3,0)),1),""),"")</f>
        <v/>
      </c>
      <c r="O103" s="187"/>
      <c r="P103" s="186" t="str">
        <f t="array" ref="P103">IFERROR(
IF(LEN(P$10)&gt;0,
INDEX(Calculations!$G$4:$G$4005,SMALL(IF((Calculations!$U$4:$U$4005=P$10)*(Calculations!$V$4:$V$4005&gt;0),ROW(Calculations!$U$4:$U$4005)-ROW(INDEX(Calculations!$U$4:$U$4005,1,1))+1),ROUNDUP((ROW($A103)-ROW(startCell))/3,0)),1),""),"")</f>
        <v/>
      </c>
      <c r="Q103" s="187"/>
      <c r="R103" s="186" t="str">
        <f t="array" ref="R103">IFERROR(
IF(LEN(R$10)&gt;0,
INDEX(Calculations!$G$4:$G$4005,SMALL(IF((Calculations!$U$4:$U$4005=R$10)*(Calculations!$V$4:$V$4005&gt;0),ROW(Calculations!$U$4:$U$4005)-ROW(INDEX(Calculations!$U$4:$U$4005,1,1))+1),ROUNDUP((ROW($A103)-ROW(startCell))/3,0)),1),""),"")</f>
        <v/>
      </c>
      <c r="S103" s="187"/>
      <c r="T103" s="186" t="str">
        <f t="array" ref="T103">IFERROR(
IF(LEN(T$10)&gt;0,
INDEX(Calculations!$G$4:$G$4005,SMALL(IF((Calculations!$U$4:$U$4005=T$10)*(Calculations!$V$4:$V$4005&gt;0),ROW(Calculations!$U$4:$U$4005)-ROW(INDEX(Calculations!$U$4:$U$4005,1,1))+1),ROUNDUP((ROW($A103)-ROW(startCell))/3,0)),1),""),"")</f>
        <v/>
      </c>
      <c r="U103" s="187"/>
      <c r="V103" s="186" t="str">
        <f t="array" ref="V103">IFERROR(
IF(LEN(V$10)&gt;0,
INDEX(Calculations!$G$4:$G$4005,SMALL(IF((Calculations!$U$4:$U$4005=V$10)*(Calculations!$V$4:$V$4005&gt;0),ROW(Calculations!$U$4:$U$4005)-ROW(INDEX(Calculations!$U$4:$U$4005,1,1))+1),ROUNDUP((ROW($A103)-ROW(startCell))/3,0)),1),""),"")</f>
        <v/>
      </c>
      <c r="W103" s="253"/>
      <c r="X103" s="33"/>
      <c r="Y103" s="33"/>
    </row>
    <row r="104" spans="1:25" ht="20.100000000000001" customHeight="1" thickTop="1" x14ac:dyDescent="0.25">
      <c r="A104" s="33"/>
      <c r="B104" s="251"/>
      <c r="C104" s="193"/>
      <c r="D104" s="186" t="str">
        <f t="array" ref="D104">IFERROR(IF(LEN(D$10)&gt;0, INDEX(Calculations!$B$4:$B$4005,SMALL(IF((Calculations!$U$4:$U$4005=D$10)*(Calculations!$V$4:$V$4005&gt;0),ROW(Calculations!$U$4:$U$4005)-ROW(INDEX(Calculations!$U$4:$U$4005,1,1))+1),ROUNDUP((ROW($A104)-ROW(startCell))/3,0)),1),""),"")</f>
        <v/>
      </c>
      <c r="E104" s="185"/>
      <c r="F104" s="184" t="str">
        <f t="array" ref="F104">IFERROR(IF(LEN(F$10)&gt;0, INDEX(Calculations!$B$4:$B$4005,SMALL(IF((Calculations!$U$4:$U$4005=F$10)*(Calculations!$V$4:$V$4005&gt;0),ROW(Calculations!$U$4:$U$4005)-ROW(INDEX(Calculations!$U$4:$U$4005,1,1))+1),ROUNDUP((ROW($A104)-ROW(startCell))/3,0)),1),""),"")</f>
        <v/>
      </c>
      <c r="G104" s="185"/>
      <c r="H104" s="184" t="str">
        <f t="array" ref="H104">IFERROR(IF(LEN(H$10)&gt;0, INDEX(Calculations!$B$4:$B$4005,SMALL(IF((Calculations!$U$4:$U$4005=H$10)*(Calculations!$V$4:$V$4005&gt;0),ROW(Calculations!$U$4:$U$4005)-ROW(INDEX(Calculations!$U$4:$U$4005,1,1))+1),ROUNDUP((ROW($A104)-ROW(startCell))/3,0)),1),""),"")</f>
        <v/>
      </c>
      <c r="I104" s="185"/>
      <c r="J104" s="184" t="str">
        <f t="array" ref="J104">IFERROR(IF(LEN(J$10)&gt;0, INDEX(Calculations!$B$4:$B$4005,SMALL(IF((Calculations!$U$4:$U$4005=J$10)*(Calculations!$V$4:$V$4005&gt;0),ROW(Calculations!$U$4:$U$4005)-ROW(INDEX(Calculations!$U$4:$U$4005,1,1))+1),ROUNDUP((ROW($A104)-ROW(startCell))/3,0)),1),""),"")</f>
        <v/>
      </c>
      <c r="K104" s="185"/>
      <c r="L104" s="184" t="str">
        <f t="array" ref="L104">IFERROR(IF(LEN(L$10)&gt;0, INDEX(Calculations!$B$4:$B$4005,SMALL(IF((Calculations!$U$4:$U$4005=L$10)*(Calculations!$V$4:$V$4005&gt;0),ROW(Calculations!$U$4:$U$4005)-ROW(INDEX(Calculations!$U$4:$U$4005,1,1))+1),ROUNDUP((ROW($A104)-ROW(startCell))/3,0)),1),""),"")</f>
        <v/>
      </c>
      <c r="M104" s="185"/>
      <c r="N104" s="184" t="str">
        <f t="array" ref="N104">IFERROR(IF(LEN(N$10)&gt;0, INDEX(Calculations!$B$4:$B$4005,SMALL(IF((Calculations!$U$4:$U$4005=N$10)*(Calculations!$V$4:$V$4005&gt;0),ROW(Calculations!$U$4:$U$4005)-ROW(INDEX(Calculations!$U$4:$U$4005,1,1))+1),ROUNDUP((ROW($A104)-ROW(startCell))/3,0)),1),""),"")</f>
        <v/>
      </c>
      <c r="O104" s="185"/>
      <c r="P104" s="184" t="str">
        <f t="array" ref="P104">IFERROR(IF(LEN(P$10)&gt;0, INDEX(Calculations!$B$4:$B$4005,SMALL(IF((Calculations!$U$4:$U$4005=P$10)*(Calculations!$V$4:$V$4005&gt;0),ROW(Calculations!$U$4:$U$4005)-ROW(INDEX(Calculations!$U$4:$U$4005,1,1))+1),ROUNDUP((ROW($A104)-ROW(startCell))/3,0)),1),""),"")</f>
        <v/>
      </c>
      <c r="Q104" s="185"/>
      <c r="R104" s="184" t="str">
        <f t="array" ref="R104">IFERROR(IF(LEN(R$10)&gt;0, INDEX(Calculations!$B$4:$B$4005,SMALL(IF((Calculations!$U$4:$U$4005=R$10)*(Calculations!$V$4:$V$4005&gt;0),ROW(Calculations!$U$4:$U$4005)-ROW(INDEX(Calculations!$U$4:$U$4005,1,1))+1),ROUNDUP((ROW($A104)-ROW(startCell))/3,0)),1),""),"")</f>
        <v/>
      </c>
      <c r="S104" s="185"/>
      <c r="T104" s="184" t="str">
        <f t="array" ref="T104">IFERROR(IF(LEN(T$10)&gt;0, INDEX(Calculations!$B$4:$B$4005,SMALL(IF((Calculations!$U$4:$U$4005=T$10)*(Calculations!$V$4:$V$4005&gt;0),ROW(Calculations!$U$4:$U$4005)-ROW(INDEX(Calculations!$U$4:$U$4005,1,1))+1),ROUNDUP((ROW($A104)-ROW(startCell))/3,0)),1),""),"")</f>
        <v/>
      </c>
      <c r="U104" s="185"/>
      <c r="V104" s="184" t="str">
        <f t="array" ref="V104">IFERROR(IF(LEN(V$10)&gt;0, INDEX(Calculations!$B$4:$B$4005,SMALL(IF((Calculations!$U$4:$U$4005=V$10)*(Calculations!$V$4:$V$4005&gt;0),ROW(Calculations!$U$4:$U$4005)-ROW(INDEX(Calculations!$U$4:$U$4005,1,1))+1),ROUNDUP((ROW($A104)-ROW(startCell))/3,0)),1),""),"")</f>
        <v/>
      </c>
      <c r="W104" s="253"/>
      <c r="X104" s="33"/>
      <c r="Y104" s="33"/>
    </row>
    <row r="105" spans="1:25" ht="20.100000000000001" customHeight="1" x14ac:dyDescent="0.25">
      <c r="A105" s="33"/>
      <c r="B105" s="251"/>
      <c r="C105" s="193"/>
      <c r="D105" s="186" t="str">
        <f t="array" ref="D105">IFERROR(
IF(LEN(D$10)&gt;0,
INDEX(Calculations!$D$4:$D$4005,SMALL(IF((Calculations!$U$4:$U$4005=D$10)*(Calculations!$V$4:$V$4005&gt;0),ROW(Calculations!$U$4:$U$4005)-ROW(INDEX(Calculations!$U$4:$U$4005,1,1))+1),ROUNDUP((ROW($A105)-ROW(startCell))/3,0)),1),""),"")</f>
        <v/>
      </c>
      <c r="E105" s="187"/>
      <c r="F105" s="186" t="str">
        <f t="array" ref="F105">IFERROR(
IF(LEN(F$10)&gt;0,
INDEX(Calculations!$D$4:$D$4005,SMALL(IF((Calculations!$U$4:$U$4005=F$10)*(Calculations!$V$4:$V$4005&gt;0),ROW(Calculations!$U$4:$U$4005)-ROW(INDEX(Calculations!$U$4:$U$4005,1,1))+1),ROUNDUP((ROW($A105)-ROW(startCell))/3,0)),1),""),"")</f>
        <v/>
      </c>
      <c r="G105" s="187"/>
      <c r="H105" s="186" t="str">
        <f t="array" ref="H105">IFERROR(
IF(LEN(H$10)&gt;0,
INDEX(Calculations!$D$4:$D$4005,SMALL(IF((Calculations!$U$4:$U$4005=H$10)*(Calculations!$V$4:$V$4005&gt;0),ROW(Calculations!$U$4:$U$4005)-ROW(INDEX(Calculations!$U$4:$U$4005,1,1))+1),ROUNDUP((ROW($A105)-ROW(startCell))/3,0)),1),""),"")</f>
        <v/>
      </c>
      <c r="I105" s="187"/>
      <c r="J105" s="186" t="str">
        <f t="array" ref="J105">IFERROR(
IF(LEN(J$10)&gt;0,
INDEX(Calculations!$D$4:$D$4005,SMALL(IF((Calculations!$U$4:$U$4005=J$10)*(Calculations!$V$4:$V$4005&gt;0),ROW(Calculations!$U$4:$U$4005)-ROW(INDEX(Calculations!$U$4:$U$4005,1,1))+1),ROUNDUP((ROW($A105)-ROW(startCell))/3,0)),1),""),"")</f>
        <v/>
      </c>
      <c r="K105" s="187"/>
      <c r="L105" s="186" t="str">
        <f t="array" ref="L105">IFERROR(
IF(LEN(L$10)&gt;0,
INDEX(Calculations!$D$4:$D$4005,SMALL(IF((Calculations!$U$4:$U$4005=L$10)*(Calculations!$V$4:$V$4005&gt;0),ROW(Calculations!$U$4:$U$4005)-ROW(INDEX(Calculations!$U$4:$U$4005,1,1))+1),ROUNDUP((ROW($A105)-ROW(startCell))/3,0)),1),""),"")</f>
        <v/>
      </c>
      <c r="M105" s="187"/>
      <c r="N105" s="186" t="str">
        <f t="array" ref="N105">IFERROR(
IF(LEN(N$10)&gt;0,
INDEX(Calculations!$D$4:$D$4005,SMALL(IF((Calculations!$U$4:$U$4005=N$10)*(Calculations!$V$4:$V$4005&gt;0),ROW(Calculations!$U$4:$U$4005)-ROW(INDEX(Calculations!$U$4:$U$4005,1,1))+1),ROUNDUP((ROW($A105)-ROW(startCell))/3,0)),1),""),"")</f>
        <v/>
      </c>
      <c r="O105" s="187"/>
      <c r="P105" s="186" t="str">
        <f t="array" ref="P105">IFERROR(
IF(LEN(P$10)&gt;0,
INDEX(Calculations!$D$4:$D$4005,SMALL(IF((Calculations!$U$4:$U$4005=P$10)*(Calculations!$V$4:$V$4005&gt;0),ROW(Calculations!$U$4:$U$4005)-ROW(INDEX(Calculations!$U$4:$U$4005,1,1))+1),ROUNDUP((ROW($A105)-ROW(startCell))/3,0)),1),""),"")</f>
        <v/>
      </c>
      <c r="Q105" s="187"/>
      <c r="R105" s="186" t="str">
        <f t="array" ref="R105">IFERROR(
IF(LEN(R$10)&gt;0,
INDEX(Calculations!$D$4:$D$4005,SMALL(IF((Calculations!$U$4:$U$4005=R$10)*(Calculations!$V$4:$V$4005&gt;0),ROW(Calculations!$U$4:$U$4005)-ROW(INDEX(Calculations!$U$4:$U$4005,1,1))+1),ROUNDUP((ROW($A105)-ROW(startCell))/3,0)),1),""),"")</f>
        <v/>
      </c>
      <c r="S105" s="187"/>
      <c r="T105" s="186" t="str">
        <f t="array" ref="T105">IFERROR(
IF(LEN(T$10)&gt;0,
INDEX(Calculations!$D$4:$D$4005,SMALL(IF((Calculations!$U$4:$U$4005=T$10)*(Calculations!$V$4:$V$4005&gt;0),ROW(Calculations!$U$4:$U$4005)-ROW(INDEX(Calculations!$U$4:$U$4005,1,1))+1),ROUNDUP((ROW($A105)-ROW(startCell))/3,0)),1),""),"")</f>
        <v/>
      </c>
      <c r="U105" s="187"/>
      <c r="V105" s="186" t="str">
        <f t="array" ref="V105">IFERROR(
IF(LEN(V$10)&gt;0,
INDEX(Calculations!$D$4:$D$4005,SMALL(IF((Calculations!$U$4:$U$4005=V$10)*(Calculations!$V$4:$V$4005&gt;0),ROW(Calculations!$U$4:$U$4005)-ROW(INDEX(Calculations!$U$4:$U$4005,1,1))+1),ROUNDUP((ROW($A105)-ROW(startCell))/3,0)),1),""),"")</f>
        <v/>
      </c>
      <c r="W105" s="253"/>
      <c r="X105" s="33"/>
      <c r="Y105" s="33"/>
    </row>
    <row r="106" spans="1:25" ht="20.100000000000001" customHeight="1" thickBot="1" x14ac:dyDescent="0.3">
      <c r="A106" s="33"/>
      <c r="B106" s="254"/>
      <c r="C106" s="196"/>
      <c r="D106" s="186" t="str">
        <f t="array" ref="D106">IFERROR(
IF(LEN(D$10)&gt;0,
INDEX(Calculations!$G$4:$G$4005,SMALL(IF((Calculations!$U$4:$U$4005=D$10)*(Calculations!$V$4:$V$4005&gt;0),ROW(Calculations!$U$4:$U$4005)-ROW(INDEX(Calculations!$U$4:$U$4005,1,1))+1),ROUNDUP((ROW($A106)-ROW(startCell))/3,0)),1),""),"")</f>
        <v/>
      </c>
      <c r="E106" s="187"/>
      <c r="F106" s="186" t="str">
        <f t="array" ref="F106">IFERROR(
IF(LEN(F$10)&gt;0,
INDEX(Calculations!$G$4:$G$4005,SMALL(IF((Calculations!$U$4:$U$4005=F$10)*(Calculations!$V$4:$V$4005&gt;0),ROW(Calculations!$U$4:$U$4005)-ROW(INDEX(Calculations!$U$4:$U$4005,1,1))+1),ROUNDUP((ROW($A106)-ROW(startCell))/3,0)),1),""),"")</f>
        <v/>
      </c>
      <c r="G106" s="187"/>
      <c r="H106" s="186" t="str">
        <f t="array" ref="H106">IFERROR(
IF(LEN(H$10)&gt;0,
INDEX(Calculations!$G$4:$G$4005,SMALL(IF((Calculations!$U$4:$U$4005=H$10)*(Calculations!$V$4:$V$4005&gt;0),ROW(Calculations!$U$4:$U$4005)-ROW(INDEX(Calculations!$U$4:$U$4005,1,1))+1),ROUNDUP((ROW($A106)-ROW(startCell))/3,0)),1),""),"")</f>
        <v/>
      </c>
      <c r="I106" s="187"/>
      <c r="J106" s="186" t="str">
        <f t="array" ref="J106">IFERROR(
IF(LEN(J$10)&gt;0,
INDEX(Calculations!$G$4:$G$4005,SMALL(IF((Calculations!$U$4:$U$4005=J$10)*(Calculations!$V$4:$V$4005&gt;0),ROW(Calculations!$U$4:$U$4005)-ROW(INDEX(Calculations!$U$4:$U$4005,1,1))+1),ROUNDUP((ROW($A106)-ROW(startCell))/3,0)),1),""),"")</f>
        <v/>
      </c>
      <c r="K106" s="187"/>
      <c r="L106" s="186" t="str">
        <f t="array" ref="L106">IFERROR(
IF(LEN(L$10)&gt;0,
INDEX(Calculations!$G$4:$G$4005,SMALL(IF((Calculations!$U$4:$U$4005=L$10)*(Calculations!$V$4:$V$4005&gt;0),ROW(Calculations!$U$4:$U$4005)-ROW(INDEX(Calculations!$U$4:$U$4005,1,1))+1),ROUNDUP((ROW($A106)-ROW(startCell))/3,0)),1),""),"")</f>
        <v/>
      </c>
      <c r="M106" s="187"/>
      <c r="N106" s="186" t="str">
        <f t="array" ref="N106">IFERROR(
IF(LEN(N$10)&gt;0,
INDEX(Calculations!$G$4:$G$4005,SMALL(IF((Calculations!$U$4:$U$4005=N$10)*(Calculations!$V$4:$V$4005&gt;0),ROW(Calculations!$U$4:$U$4005)-ROW(INDEX(Calculations!$U$4:$U$4005,1,1))+1),ROUNDUP((ROW($A106)-ROW(startCell))/3,0)),1),""),"")</f>
        <v/>
      </c>
      <c r="O106" s="187"/>
      <c r="P106" s="186" t="str">
        <f t="array" ref="P106">IFERROR(
IF(LEN(P$10)&gt;0,
INDEX(Calculations!$G$4:$G$4005,SMALL(IF((Calculations!$U$4:$U$4005=P$10)*(Calculations!$V$4:$V$4005&gt;0),ROW(Calculations!$U$4:$U$4005)-ROW(INDEX(Calculations!$U$4:$U$4005,1,1))+1),ROUNDUP((ROW($A106)-ROW(startCell))/3,0)),1),""),"")</f>
        <v/>
      </c>
      <c r="Q106" s="187"/>
      <c r="R106" s="186" t="str">
        <f t="array" ref="R106">IFERROR(
IF(LEN(R$10)&gt;0,
INDEX(Calculations!$G$4:$G$4005,SMALL(IF((Calculations!$U$4:$U$4005=R$10)*(Calculations!$V$4:$V$4005&gt;0),ROW(Calculations!$U$4:$U$4005)-ROW(INDEX(Calculations!$U$4:$U$4005,1,1))+1),ROUNDUP((ROW($A106)-ROW(startCell))/3,0)),1),""),"")</f>
        <v/>
      </c>
      <c r="S106" s="187"/>
      <c r="T106" s="186" t="str">
        <f t="array" ref="T106">IFERROR(
IF(LEN(T$10)&gt;0,
INDEX(Calculations!$G$4:$G$4005,SMALL(IF((Calculations!$U$4:$U$4005=T$10)*(Calculations!$V$4:$V$4005&gt;0),ROW(Calculations!$U$4:$U$4005)-ROW(INDEX(Calculations!$U$4:$U$4005,1,1))+1),ROUNDUP((ROW($A106)-ROW(startCell))/3,0)),1),""),"")</f>
        <v/>
      </c>
      <c r="U106" s="187"/>
      <c r="V106" s="186" t="str">
        <f t="array" ref="V106">IFERROR(
IF(LEN(V$10)&gt;0,
INDEX(Calculations!$G$4:$G$4005,SMALL(IF((Calculations!$U$4:$U$4005=V$10)*(Calculations!$V$4:$V$4005&gt;0),ROW(Calculations!$U$4:$U$4005)-ROW(INDEX(Calculations!$U$4:$U$4005,1,1))+1),ROUNDUP((ROW($A106)-ROW(startCell))/3,0)),1),""),"")</f>
        <v/>
      </c>
      <c r="W106" s="253"/>
      <c r="X106" s="33"/>
      <c r="Y106" s="33"/>
    </row>
    <row r="107" spans="1:25" ht="20.100000000000001" customHeight="1" thickTop="1" x14ac:dyDescent="0.25">
      <c r="A107" s="33"/>
      <c r="B107" s="251"/>
      <c r="C107" s="194"/>
      <c r="D107" s="184" t="str">
        <f t="array" ref="D107">IFERROR(IF(LEN(D$10)&gt;0, INDEX(Calculations!$B$4:$B$4005,SMALL(IF((Calculations!$U$4:$U$4005=D$10)*(Calculations!$V$4:$V$4005&gt;0),ROW(Calculations!$U$4:$U$4005)-ROW(INDEX(Calculations!$U$4:$U$4005,1,1))+1),ROUNDUP((ROW($A107)-ROW(startCell))/3,0)),1),""),"")</f>
        <v/>
      </c>
      <c r="E107" s="185"/>
      <c r="F107" s="184" t="str">
        <f t="array" ref="F107">IFERROR(IF(LEN(F$10)&gt;0, INDEX(Calculations!$B$4:$B$4005,SMALL(IF((Calculations!$U$4:$U$4005=F$10)*(Calculations!$V$4:$V$4005&gt;0),ROW(Calculations!$U$4:$U$4005)-ROW(INDEX(Calculations!$U$4:$U$4005,1,1))+1),ROUNDUP((ROW($A107)-ROW(startCell))/3,0)),1),""),"")</f>
        <v/>
      </c>
      <c r="G107" s="185"/>
      <c r="H107" s="184" t="str">
        <f t="array" ref="H107">IFERROR(IF(LEN(H$10)&gt;0, INDEX(Calculations!$B$4:$B$4005,SMALL(IF((Calculations!$U$4:$U$4005=H$10)*(Calculations!$V$4:$V$4005&gt;0),ROW(Calculations!$U$4:$U$4005)-ROW(INDEX(Calculations!$U$4:$U$4005,1,1))+1),ROUNDUP((ROW($A107)-ROW(startCell))/3,0)),1),""),"")</f>
        <v/>
      </c>
      <c r="I107" s="185"/>
      <c r="J107" s="184" t="str">
        <f t="array" ref="J107">IFERROR(IF(LEN(J$10)&gt;0, INDEX(Calculations!$B$4:$B$4005,SMALL(IF((Calculations!$U$4:$U$4005=J$10)*(Calculations!$V$4:$V$4005&gt;0),ROW(Calculations!$U$4:$U$4005)-ROW(INDEX(Calculations!$U$4:$U$4005,1,1))+1),ROUNDUP((ROW($A107)-ROW(startCell))/3,0)),1),""),"")</f>
        <v/>
      </c>
      <c r="K107" s="185"/>
      <c r="L107" s="184" t="str">
        <f t="array" ref="L107">IFERROR(IF(LEN(L$10)&gt;0, INDEX(Calculations!$B$4:$B$4005,SMALL(IF((Calculations!$U$4:$U$4005=L$10)*(Calculations!$V$4:$V$4005&gt;0),ROW(Calculations!$U$4:$U$4005)-ROW(INDEX(Calculations!$U$4:$U$4005,1,1))+1),ROUNDUP((ROW($A107)-ROW(startCell))/3,0)),1),""),"")</f>
        <v/>
      </c>
      <c r="M107" s="185"/>
      <c r="N107" s="184" t="str">
        <f t="array" ref="N107">IFERROR(IF(LEN(N$10)&gt;0, INDEX(Calculations!$B$4:$B$4005,SMALL(IF((Calculations!$U$4:$U$4005=N$10)*(Calculations!$V$4:$V$4005&gt;0),ROW(Calculations!$U$4:$U$4005)-ROW(INDEX(Calculations!$U$4:$U$4005,1,1))+1),ROUNDUP((ROW($A107)-ROW(startCell))/3,0)),1),""),"")</f>
        <v/>
      </c>
      <c r="O107" s="185"/>
      <c r="P107" s="184" t="str">
        <f t="array" ref="P107">IFERROR(IF(LEN(P$10)&gt;0, INDEX(Calculations!$B$4:$B$4005,SMALL(IF((Calculations!$U$4:$U$4005=P$10)*(Calculations!$V$4:$V$4005&gt;0),ROW(Calculations!$U$4:$U$4005)-ROW(INDEX(Calculations!$U$4:$U$4005,1,1))+1),ROUNDUP((ROW($A107)-ROW(startCell))/3,0)),1),""),"")</f>
        <v/>
      </c>
      <c r="Q107" s="185"/>
      <c r="R107" s="184" t="str">
        <f t="array" ref="R107">IFERROR(IF(LEN(R$10)&gt;0, INDEX(Calculations!$B$4:$B$4005,SMALL(IF((Calculations!$U$4:$U$4005=R$10)*(Calculations!$V$4:$V$4005&gt;0),ROW(Calculations!$U$4:$U$4005)-ROW(INDEX(Calculations!$U$4:$U$4005,1,1))+1),ROUNDUP((ROW($A107)-ROW(startCell))/3,0)),1),""),"")</f>
        <v/>
      </c>
      <c r="S107" s="185"/>
      <c r="T107" s="184" t="str">
        <f t="array" ref="T107">IFERROR(IF(LEN(T$10)&gt;0, INDEX(Calculations!$B$4:$B$4005,SMALL(IF((Calculations!$U$4:$U$4005=T$10)*(Calculations!$V$4:$V$4005&gt;0),ROW(Calculations!$U$4:$U$4005)-ROW(INDEX(Calculations!$U$4:$U$4005,1,1))+1),ROUNDUP((ROW($A107)-ROW(startCell))/3,0)),1),""),"")</f>
        <v/>
      </c>
      <c r="U107" s="185"/>
      <c r="V107" s="184" t="str">
        <f t="array" ref="V107">IFERROR(IF(LEN(V$10)&gt;0, INDEX(Calculations!$B$4:$B$4005,SMALL(IF((Calculations!$U$4:$U$4005=V$10)*(Calculations!$V$4:$V$4005&gt;0),ROW(Calculations!$U$4:$U$4005)-ROW(INDEX(Calculations!$U$4:$U$4005,1,1))+1),ROUNDUP((ROW($A107)-ROW(startCell))/3,0)),1),""),"")</f>
        <v/>
      </c>
      <c r="W107" s="253"/>
      <c r="X107" s="33"/>
      <c r="Y107" s="33"/>
    </row>
    <row r="108" spans="1:25" ht="20.100000000000001" customHeight="1" x14ac:dyDescent="0.25">
      <c r="A108" s="33"/>
      <c r="B108" s="251"/>
      <c r="C108" s="193"/>
      <c r="D108" s="186" t="str">
        <f t="array" ref="D108">IFERROR(
IF(LEN(D$10)&gt;0,
INDEX(Calculations!$D$4:$D$4005,SMALL(IF((Calculations!$U$4:$U$4005=D$10)*(Calculations!$V$4:$V$4005&gt;0),ROW(Calculations!$U$4:$U$4005)-ROW(INDEX(Calculations!$U$4:$U$4005,1,1))+1),ROUNDUP((ROW($A108)-ROW(startCell))/3,0)),1),""),"")</f>
        <v/>
      </c>
      <c r="E108" s="187"/>
      <c r="F108" s="186" t="str">
        <f t="array" ref="F108">IFERROR(
IF(LEN(F$10)&gt;0,
INDEX(Calculations!$D$4:$D$4005,SMALL(IF((Calculations!$U$4:$U$4005=F$10)*(Calculations!$V$4:$V$4005&gt;0),ROW(Calculations!$U$4:$U$4005)-ROW(INDEX(Calculations!$U$4:$U$4005,1,1))+1),ROUNDUP((ROW($A108)-ROW(startCell))/3,0)),1),""),"")</f>
        <v/>
      </c>
      <c r="G108" s="187"/>
      <c r="H108" s="186" t="str">
        <f t="array" ref="H108">IFERROR(
IF(LEN(H$10)&gt;0,
INDEX(Calculations!$D$4:$D$4005,SMALL(IF((Calculations!$U$4:$U$4005=H$10)*(Calculations!$V$4:$V$4005&gt;0),ROW(Calculations!$U$4:$U$4005)-ROW(INDEX(Calculations!$U$4:$U$4005,1,1))+1),ROUNDUP((ROW($A108)-ROW(startCell))/3,0)),1),""),"")</f>
        <v/>
      </c>
      <c r="I108" s="187"/>
      <c r="J108" s="186" t="str">
        <f t="array" ref="J108">IFERROR(
IF(LEN(J$10)&gt;0,
INDEX(Calculations!$D$4:$D$4005,SMALL(IF((Calculations!$U$4:$U$4005=J$10)*(Calculations!$V$4:$V$4005&gt;0),ROW(Calculations!$U$4:$U$4005)-ROW(INDEX(Calculations!$U$4:$U$4005,1,1))+1),ROUNDUP((ROW($A108)-ROW(startCell))/3,0)),1),""),"")</f>
        <v/>
      </c>
      <c r="K108" s="187"/>
      <c r="L108" s="186" t="str">
        <f t="array" ref="L108">IFERROR(
IF(LEN(L$10)&gt;0,
INDEX(Calculations!$D$4:$D$4005,SMALL(IF((Calculations!$U$4:$U$4005=L$10)*(Calculations!$V$4:$V$4005&gt;0),ROW(Calculations!$U$4:$U$4005)-ROW(INDEX(Calculations!$U$4:$U$4005,1,1))+1),ROUNDUP((ROW($A108)-ROW(startCell))/3,0)),1),""),"")</f>
        <v/>
      </c>
      <c r="M108" s="187"/>
      <c r="N108" s="186" t="str">
        <f t="array" ref="N108">IFERROR(
IF(LEN(N$10)&gt;0,
INDEX(Calculations!$D$4:$D$4005,SMALL(IF((Calculations!$U$4:$U$4005=N$10)*(Calculations!$V$4:$V$4005&gt;0),ROW(Calculations!$U$4:$U$4005)-ROW(INDEX(Calculations!$U$4:$U$4005,1,1))+1),ROUNDUP((ROW($A108)-ROW(startCell))/3,0)),1),""),"")</f>
        <v/>
      </c>
      <c r="O108" s="187"/>
      <c r="P108" s="186" t="str">
        <f t="array" ref="P108">IFERROR(
IF(LEN(P$10)&gt;0,
INDEX(Calculations!$D$4:$D$4005,SMALL(IF((Calculations!$U$4:$U$4005=P$10)*(Calculations!$V$4:$V$4005&gt;0),ROW(Calculations!$U$4:$U$4005)-ROW(INDEX(Calculations!$U$4:$U$4005,1,1))+1),ROUNDUP((ROW($A108)-ROW(startCell))/3,0)),1),""),"")</f>
        <v/>
      </c>
      <c r="Q108" s="187"/>
      <c r="R108" s="186" t="str">
        <f t="array" ref="R108">IFERROR(
IF(LEN(R$10)&gt;0,
INDEX(Calculations!$D$4:$D$4005,SMALL(IF((Calculations!$U$4:$U$4005=R$10)*(Calculations!$V$4:$V$4005&gt;0),ROW(Calculations!$U$4:$U$4005)-ROW(INDEX(Calculations!$U$4:$U$4005,1,1))+1),ROUNDUP((ROW($A108)-ROW(startCell))/3,0)),1),""),"")</f>
        <v/>
      </c>
      <c r="S108" s="187"/>
      <c r="T108" s="186" t="str">
        <f t="array" ref="T108">IFERROR(
IF(LEN(T$10)&gt;0,
INDEX(Calculations!$D$4:$D$4005,SMALL(IF((Calculations!$U$4:$U$4005=T$10)*(Calculations!$V$4:$V$4005&gt;0),ROW(Calculations!$U$4:$U$4005)-ROW(INDEX(Calculations!$U$4:$U$4005,1,1))+1),ROUNDUP((ROW($A108)-ROW(startCell))/3,0)),1),""),"")</f>
        <v/>
      </c>
      <c r="U108" s="187"/>
      <c r="V108" s="186" t="str">
        <f t="array" ref="V108">IFERROR(
IF(LEN(V$10)&gt;0,
INDEX(Calculations!$D$4:$D$4005,SMALL(IF((Calculations!$U$4:$U$4005=V$10)*(Calculations!$V$4:$V$4005&gt;0),ROW(Calculations!$U$4:$U$4005)-ROW(INDEX(Calculations!$U$4:$U$4005,1,1))+1),ROUNDUP((ROW($A108)-ROW(startCell))/3,0)),1),""),"")</f>
        <v/>
      </c>
      <c r="W108" s="253"/>
      <c r="X108" s="33"/>
      <c r="Y108" s="33"/>
    </row>
    <row r="109" spans="1:25" ht="20.100000000000001" customHeight="1" thickBot="1" x14ac:dyDescent="0.3">
      <c r="A109" s="33"/>
      <c r="B109" s="254"/>
      <c r="C109" s="195"/>
      <c r="D109" s="191" t="str">
        <f t="array" ref="D109">IFERROR(
IF(LEN(D$10)&gt;0,
INDEX(Calculations!$G$4:$G$4005,SMALL(IF((Calculations!$U$4:$U$4005=D$10)*(Calculations!$V$4:$V$4005&gt;0),ROW(Calculations!$U$4:$U$4005)-ROW(INDEX(Calculations!$U$4:$U$4005,1,1))+1),ROUNDUP((ROW($A109)-ROW(startCell))/3,0)),1),""),"")</f>
        <v/>
      </c>
      <c r="E109" s="187"/>
      <c r="F109" s="186" t="str">
        <f t="array" ref="F109">IFERROR(
IF(LEN(F$10)&gt;0,
INDEX(Calculations!$G$4:$G$4005,SMALL(IF((Calculations!$U$4:$U$4005=F$10)*(Calculations!$V$4:$V$4005&gt;0),ROW(Calculations!$U$4:$U$4005)-ROW(INDEX(Calculations!$U$4:$U$4005,1,1))+1),ROUNDUP((ROW($A109)-ROW(startCell))/3,0)),1),""),"")</f>
        <v/>
      </c>
      <c r="G109" s="187"/>
      <c r="H109" s="186" t="str">
        <f t="array" ref="H109">IFERROR(
IF(LEN(H$10)&gt;0,
INDEX(Calculations!$G$4:$G$4005,SMALL(IF((Calculations!$U$4:$U$4005=H$10)*(Calculations!$V$4:$V$4005&gt;0),ROW(Calculations!$U$4:$U$4005)-ROW(INDEX(Calculations!$U$4:$U$4005,1,1))+1),ROUNDUP((ROW($A109)-ROW(startCell))/3,0)),1),""),"")</f>
        <v/>
      </c>
      <c r="I109" s="187"/>
      <c r="J109" s="186" t="str">
        <f t="array" ref="J109">IFERROR(
IF(LEN(J$10)&gt;0,
INDEX(Calculations!$G$4:$G$4005,SMALL(IF((Calculations!$U$4:$U$4005=J$10)*(Calculations!$V$4:$V$4005&gt;0),ROW(Calculations!$U$4:$U$4005)-ROW(INDEX(Calculations!$U$4:$U$4005,1,1))+1),ROUNDUP((ROW($A109)-ROW(startCell))/3,0)),1),""),"")</f>
        <v/>
      </c>
      <c r="K109" s="187"/>
      <c r="L109" s="186" t="str">
        <f t="array" ref="L109">IFERROR(
IF(LEN(L$10)&gt;0,
INDEX(Calculations!$G$4:$G$4005,SMALL(IF((Calculations!$U$4:$U$4005=L$10)*(Calculations!$V$4:$V$4005&gt;0),ROW(Calculations!$U$4:$U$4005)-ROW(INDEX(Calculations!$U$4:$U$4005,1,1))+1),ROUNDUP((ROW($A109)-ROW(startCell))/3,0)),1),""),"")</f>
        <v/>
      </c>
      <c r="M109" s="187"/>
      <c r="N109" s="186" t="str">
        <f t="array" ref="N109">IFERROR(
IF(LEN(N$10)&gt;0,
INDEX(Calculations!$G$4:$G$4005,SMALL(IF((Calculations!$U$4:$U$4005=N$10)*(Calculations!$V$4:$V$4005&gt;0),ROW(Calculations!$U$4:$U$4005)-ROW(INDEX(Calculations!$U$4:$U$4005,1,1))+1),ROUNDUP((ROW($A109)-ROW(startCell))/3,0)),1),""),"")</f>
        <v/>
      </c>
      <c r="O109" s="187"/>
      <c r="P109" s="186" t="str">
        <f t="array" ref="P109">IFERROR(
IF(LEN(P$10)&gt;0,
INDEX(Calculations!$G$4:$G$4005,SMALL(IF((Calculations!$U$4:$U$4005=P$10)*(Calculations!$V$4:$V$4005&gt;0),ROW(Calculations!$U$4:$U$4005)-ROW(INDEX(Calculations!$U$4:$U$4005,1,1))+1),ROUNDUP((ROW($A109)-ROW(startCell))/3,0)),1),""),"")</f>
        <v/>
      </c>
      <c r="Q109" s="187"/>
      <c r="R109" s="186" t="str">
        <f t="array" ref="R109">IFERROR(
IF(LEN(R$10)&gt;0,
INDEX(Calculations!$G$4:$G$4005,SMALL(IF((Calculations!$U$4:$U$4005=R$10)*(Calculations!$V$4:$V$4005&gt;0),ROW(Calculations!$U$4:$U$4005)-ROW(INDEX(Calculations!$U$4:$U$4005,1,1))+1),ROUNDUP((ROW($A109)-ROW(startCell))/3,0)),1),""),"")</f>
        <v/>
      </c>
      <c r="S109" s="187"/>
      <c r="T109" s="186" t="str">
        <f t="array" ref="T109">IFERROR(
IF(LEN(T$10)&gt;0,
INDEX(Calculations!$G$4:$G$4005,SMALL(IF((Calculations!$U$4:$U$4005=T$10)*(Calculations!$V$4:$V$4005&gt;0),ROW(Calculations!$U$4:$U$4005)-ROW(INDEX(Calculations!$U$4:$U$4005,1,1))+1),ROUNDUP((ROW($A109)-ROW(startCell))/3,0)),1),""),"")</f>
        <v/>
      </c>
      <c r="U109" s="187"/>
      <c r="V109" s="186" t="str">
        <f t="array" ref="V109">IFERROR(
IF(LEN(V$10)&gt;0,
INDEX(Calculations!$G$4:$G$4005,SMALL(IF((Calculations!$U$4:$U$4005=V$10)*(Calculations!$V$4:$V$4005&gt;0),ROW(Calculations!$U$4:$U$4005)-ROW(INDEX(Calculations!$U$4:$U$4005,1,1))+1),ROUNDUP((ROW($A109)-ROW(startCell))/3,0)),1),""),"")</f>
        <v/>
      </c>
      <c r="W109" s="253"/>
      <c r="X109" s="33"/>
      <c r="Y109" s="33"/>
    </row>
    <row r="110" spans="1:25" ht="20.100000000000001" customHeight="1" thickTop="1" x14ac:dyDescent="0.25">
      <c r="A110" s="33"/>
      <c r="B110" s="251"/>
      <c r="C110" s="193"/>
      <c r="D110" s="186" t="str">
        <f t="array" ref="D110">IFERROR(IF(LEN(D$10)&gt;0, INDEX(Calculations!$B$4:$B$4005,SMALL(IF((Calculations!$U$4:$U$4005=D$10)*(Calculations!$V$4:$V$4005&gt;0),ROW(Calculations!$U$4:$U$4005)-ROW(INDEX(Calculations!$U$4:$U$4005,1,1))+1),ROUNDUP((ROW($A110)-ROW(startCell))/3,0)),1),""),"")</f>
        <v/>
      </c>
      <c r="E110" s="185"/>
      <c r="F110" s="184" t="str">
        <f t="array" ref="F110">IFERROR(IF(LEN(F$10)&gt;0, INDEX(Calculations!$B$4:$B$4005,SMALL(IF((Calculations!$U$4:$U$4005=F$10)*(Calculations!$V$4:$V$4005&gt;0),ROW(Calculations!$U$4:$U$4005)-ROW(INDEX(Calculations!$U$4:$U$4005,1,1))+1),ROUNDUP((ROW($A110)-ROW(startCell))/3,0)),1),""),"")</f>
        <v/>
      </c>
      <c r="G110" s="185"/>
      <c r="H110" s="184" t="str">
        <f t="array" ref="H110">IFERROR(IF(LEN(H$10)&gt;0, INDEX(Calculations!$B$4:$B$4005,SMALL(IF((Calculations!$U$4:$U$4005=H$10)*(Calculations!$V$4:$V$4005&gt;0),ROW(Calculations!$U$4:$U$4005)-ROW(INDEX(Calculations!$U$4:$U$4005,1,1))+1),ROUNDUP((ROW($A110)-ROW(startCell))/3,0)),1),""),"")</f>
        <v/>
      </c>
      <c r="I110" s="185"/>
      <c r="J110" s="184" t="str">
        <f t="array" ref="J110">IFERROR(IF(LEN(J$10)&gt;0, INDEX(Calculations!$B$4:$B$4005,SMALL(IF((Calculations!$U$4:$U$4005=J$10)*(Calculations!$V$4:$V$4005&gt;0),ROW(Calculations!$U$4:$U$4005)-ROW(INDEX(Calculations!$U$4:$U$4005,1,1))+1),ROUNDUP((ROW($A110)-ROW(startCell))/3,0)),1),""),"")</f>
        <v/>
      </c>
      <c r="K110" s="185"/>
      <c r="L110" s="184" t="str">
        <f t="array" ref="L110">IFERROR(IF(LEN(L$10)&gt;0, INDEX(Calculations!$B$4:$B$4005,SMALL(IF((Calculations!$U$4:$U$4005=L$10)*(Calculations!$V$4:$V$4005&gt;0),ROW(Calculations!$U$4:$U$4005)-ROW(INDEX(Calculations!$U$4:$U$4005,1,1))+1),ROUNDUP((ROW($A110)-ROW(startCell))/3,0)),1),""),"")</f>
        <v/>
      </c>
      <c r="M110" s="185"/>
      <c r="N110" s="184" t="str">
        <f t="array" ref="N110">IFERROR(IF(LEN(N$10)&gt;0, INDEX(Calculations!$B$4:$B$4005,SMALL(IF((Calculations!$U$4:$U$4005=N$10)*(Calculations!$V$4:$V$4005&gt;0),ROW(Calculations!$U$4:$U$4005)-ROW(INDEX(Calculations!$U$4:$U$4005,1,1))+1),ROUNDUP((ROW($A110)-ROW(startCell))/3,0)),1),""),"")</f>
        <v/>
      </c>
      <c r="O110" s="185"/>
      <c r="P110" s="184" t="str">
        <f t="array" ref="P110">IFERROR(IF(LEN(P$10)&gt;0, INDEX(Calculations!$B$4:$B$4005,SMALL(IF((Calculations!$U$4:$U$4005=P$10)*(Calculations!$V$4:$V$4005&gt;0),ROW(Calculations!$U$4:$U$4005)-ROW(INDEX(Calculations!$U$4:$U$4005,1,1))+1),ROUNDUP((ROW($A110)-ROW(startCell))/3,0)),1),""),"")</f>
        <v/>
      </c>
      <c r="Q110" s="185"/>
      <c r="R110" s="184" t="str">
        <f t="array" ref="R110">IFERROR(IF(LEN(R$10)&gt;0, INDEX(Calculations!$B$4:$B$4005,SMALL(IF((Calculations!$U$4:$U$4005=R$10)*(Calculations!$V$4:$V$4005&gt;0),ROW(Calculations!$U$4:$U$4005)-ROW(INDEX(Calculations!$U$4:$U$4005,1,1))+1),ROUNDUP((ROW($A110)-ROW(startCell))/3,0)),1),""),"")</f>
        <v/>
      </c>
      <c r="S110" s="185"/>
      <c r="T110" s="184" t="str">
        <f t="array" ref="T110">IFERROR(IF(LEN(T$10)&gt;0, INDEX(Calculations!$B$4:$B$4005,SMALL(IF((Calculations!$U$4:$U$4005=T$10)*(Calculations!$V$4:$V$4005&gt;0),ROW(Calculations!$U$4:$U$4005)-ROW(INDEX(Calculations!$U$4:$U$4005,1,1))+1),ROUNDUP((ROW($A110)-ROW(startCell))/3,0)),1),""),"")</f>
        <v/>
      </c>
      <c r="U110" s="185"/>
      <c r="V110" s="184" t="str">
        <f t="array" ref="V110">IFERROR(IF(LEN(V$10)&gt;0, INDEX(Calculations!$B$4:$B$4005,SMALL(IF((Calculations!$U$4:$U$4005=V$10)*(Calculations!$V$4:$V$4005&gt;0),ROW(Calculations!$U$4:$U$4005)-ROW(INDEX(Calculations!$U$4:$U$4005,1,1))+1),ROUNDUP((ROW($A110)-ROW(startCell))/3,0)),1),""),"")</f>
        <v/>
      </c>
      <c r="W110" s="253"/>
      <c r="X110" s="33"/>
      <c r="Y110" s="33"/>
    </row>
    <row r="111" spans="1:25" ht="20.100000000000001" customHeight="1" x14ac:dyDescent="0.25">
      <c r="A111" s="33"/>
      <c r="B111" s="251"/>
      <c r="C111" s="193"/>
      <c r="D111" s="186" t="str">
        <f t="array" ref="D111">IFERROR(
IF(LEN(D$10)&gt;0,
INDEX(Calculations!$D$4:$D$4005,SMALL(IF((Calculations!$U$4:$U$4005=D$10)*(Calculations!$V$4:$V$4005&gt;0),ROW(Calculations!$U$4:$U$4005)-ROW(INDEX(Calculations!$U$4:$U$4005,1,1))+1),ROUNDUP((ROW($A111)-ROW(startCell))/3,0)),1),""),"")</f>
        <v/>
      </c>
      <c r="E111" s="187"/>
      <c r="F111" s="186" t="str">
        <f t="array" ref="F111">IFERROR(
IF(LEN(F$10)&gt;0,
INDEX(Calculations!$D$4:$D$4005,SMALL(IF((Calculations!$U$4:$U$4005=F$10)*(Calculations!$V$4:$V$4005&gt;0),ROW(Calculations!$U$4:$U$4005)-ROW(INDEX(Calculations!$U$4:$U$4005,1,1))+1),ROUNDUP((ROW($A111)-ROW(startCell))/3,0)),1),""),"")</f>
        <v/>
      </c>
      <c r="G111" s="187"/>
      <c r="H111" s="186" t="str">
        <f t="array" ref="H111">IFERROR(
IF(LEN(H$10)&gt;0,
INDEX(Calculations!$D$4:$D$4005,SMALL(IF((Calculations!$U$4:$U$4005=H$10)*(Calculations!$V$4:$V$4005&gt;0),ROW(Calculations!$U$4:$U$4005)-ROW(INDEX(Calculations!$U$4:$U$4005,1,1))+1),ROUNDUP((ROW($A111)-ROW(startCell))/3,0)),1),""),"")</f>
        <v/>
      </c>
      <c r="I111" s="187"/>
      <c r="J111" s="186" t="str">
        <f t="array" ref="J111">IFERROR(
IF(LEN(J$10)&gt;0,
INDEX(Calculations!$D$4:$D$4005,SMALL(IF((Calculations!$U$4:$U$4005=J$10)*(Calculations!$V$4:$V$4005&gt;0),ROW(Calculations!$U$4:$U$4005)-ROW(INDEX(Calculations!$U$4:$U$4005,1,1))+1),ROUNDUP((ROW($A111)-ROW(startCell))/3,0)),1),""),"")</f>
        <v/>
      </c>
      <c r="K111" s="187"/>
      <c r="L111" s="186" t="str">
        <f t="array" ref="L111">IFERROR(
IF(LEN(L$10)&gt;0,
INDEX(Calculations!$D$4:$D$4005,SMALL(IF((Calculations!$U$4:$U$4005=L$10)*(Calculations!$V$4:$V$4005&gt;0),ROW(Calculations!$U$4:$U$4005)-ROW(INDEX(Calculations!$U$4:$U$4005,1,1))+1),ROUNDUP((ROW($A111)-ROW(startCell))/3,0)),1),""),"")</f>
        <v/>
      </c>
      <c r="M111" s="187"/>
      <c r="N111" s="186" t="str">
        <f t="array" ref="N111">IFERROR(
IF(LEN(N$10)&gt;0,
INDEX(Calculations!$D$4:$D$4005,SMALL(IF((Calculations!$U$4:$U$4005=N$10)*(Calculations!$V$4:$V$4005&gt;0),ROW(Calculations!$U$4:$U$4005)-ROW(INDEX(Calculations!$U$4:$U$4005,1,1))+1),ROUNDUP((ROW($A111)-ROW(startCell))/3,0)),1),""),"")</f>
        <v/>
      </c>
      <c r="O111" s="187"/>
      <c r="P111" s="186" t="str">
        <f t="array" ref="P111">IFERROR(
IF(LEN(P$10)&gt;0,
INDEX(Calculations!$D$4:$D$4005,SMALL(IF((Calculations!$U$4:$U$4005=P$10)*(Calculations!$V$4:$V$4005&gt;0),ROW(Calculations!$U$4:$U$4005)-ROW(INDEX(Calculations!$U$4:$U$4005,1,1))+1),ROUNDUP((ROW($A111)-ROW(startCell))/3,0)),1),""),"")</f>
        <v/>
      </c>
      <c r="Q111" s="187"/>
      <c r="R111" s="186" t="str">
        <f t="array" ref="R111">IFERROR(
IF(LEN(R$10)&gt;0,
INDEX(Calculations!$D$4:$D$4005,SMALL(IF((Calculations!$U$4:$U$4005=R$10)*(Calculations!$V$4:$V$4005&gt;0),ROW(Calculations!$U$4:$U$4005)-ROW(INDEX(Calculations!$U$4:$U$4005,1,1))+1),ROUNDUP((ROW($A111)-ROW(startCell))/3,0)),1),""),"")</f>
        <v/>
      </c>
      <c r="S111" s="187"/>
      <c r="T111" s="186" t="str">
        <f t="array" ref="T111">IFERROR(
IF(LEN(T$10)&gt;0,
INDEX(Calculations!$D$4:$D$4005,SMALL(IF((Calculations!$U$4:$U$4005=T$10)*(Calculations!$V$4:$V$4005&gt;0),ROW(Calculations!$U$4:$U$4005)-ROW(INDEX(Calculations!$U$4:$U$4005,1,1))+1),ROUNDUP((ROW($A111)-ROW(startCell))/3,0)),1),""),"")</f>
        <v/>
      </c>
      <c r="U111" s="187"/>
      <c r="V111" s="186" t="str">
        <f t="array" ref="V111">IFERROR(
IF(LEN(V$10)&gt;0,
INDEX(Calculations!$D$4:$D$4005,SMALL(IF((Calculations!$U$4:$U$4005=V$10)*(Calculations!$V$4:$V$4005&gt;0),ROW(Calculations!$U$4:$U$4005)-ROW(INDEX(Calculations!$U$4:$U$4005,1,1))+1),ROUNDUP((ROW($A111)-ROW(startCell))/3,0)),1),""),"")</f>
        <v/>
      </c>
      <c r="W111" s="253"/>
      <c r="X111" s="33"/>
      <c r="Y111" s="33"/>
    </row>
    <row r="112" spans="1:25" ht="20.100000000000001" customHeight="1" thickBot="1" x14ac:dyDescent="0.3">
      <c r="A112" s="33"/>
      <c r="B112" s="254"/>
      <c r="C112" s="196"/>
      <c r="D112" s="186" t="str">
        <f t="array" ref="D112">IFERROR(
IF(LEN(D$10)&gt;0,
INDEX(Calculations!$G$4:$G$4005,SMALL(IF((Calculations!$U$4:$U$4005=D$10)*(Calculations!$V$4:$V$4005&gt;0),ROW(Calculations!$U$4:$U$4005)-ROW(INDEX(Calculations!$U$4:$U$4005,1,1))+1),ROUNDUP((ROW($A112)-ROW(startCell))/3,0)),1),""),"")</f>
        <v/>
      </c>
      <c r="E112" s="187"/>
      <c r="F112" s="186" t="str">
        <f t="array" ref="F112">IFERROR(
IF(LEN(F$10)&gt;0,
INDEX(Calculations!$G$4:$G$4005,SMALL(IF((Calculations!$U$4:$U$4005=F$10)*(Calculations!$V$4:$V$4005&gt;0),ROW(Calculations!$U$4:$U$4005)-ROW(INDEX(Calculations!$U$4:$U$4005,1,1))+1),ROUNDUP((ROW($A112)-ROW(startCell))/3,0)),1),""),"")</f>
        <v/>
      </c>
      <c r="G112" s="187"/>
      <c r="H112" s="186" t="str">
        <f t="array" ref="H112">IFERROR(
IF(LEN(H$10)&gt;0,
INDEX(Calculations!$G$4:$G$4005,SMALL(IF((Calculations!$U$4:$U$4005=H$10)*(Calculations!$V$4:$V$4005&gt;0),ROW(Calculations!$U$4:$U$4005)-ROW(INDEX(Calculations!$U$4:$U$4005,1,1))+1),ROUNDUP((ROW($A112)-ROW(startCell))/3,0)),1),""),"")</f>
        <v/>
      </c>
      <c r="I112" s="187"/>
      <c r="J112" s="186" t="str">
        <f t="array" ref="J112">IFERROR(
IF(LEN(J$10)&gt;0,
INDEX(Calculations!$G$4:$G$4005,SMALL(IF((Calculations!$U$4:$U$4005=J$10)*(Calculations!$V$4:$V$4005&gt;0),ROW(Calculations!$U$4:$U$4005)-ROW(INDEX(Calculations!$U$4:$U$4005,1,1))+1),ROUNDUP((ROW($A112)-ROW(startCell))/3,0)),1),""),"")</f>
        <v/>
      </c>
      <c r="K112" s="187"/>
      <c r="L112" s="186" t="str">
        <f t="array" ref="L112">IFERROR(
IF(LEN(L$10)&gt;0,
INDEX(Calculations!$G$4:$G$4005,SMALL(IF((Calculations!$U$4:$U$4005=L$10)*(Calculations!$V$4:$V$4005&gt;0),ROW(Calculations!$U$4:$U$4005)-ROW(INDEX(Calculations!$U$4:$U$4005,1,1))+1),ROUNDUP((ROW($A112)-ROW(startCell))/3,0)),1),""),"")</f>
        <v/>
      </c>
      <c r="M112" s="187"/>
      <c r="N112" s="186" t="str">
        <f t="array" ref="N112">IFERROR(
IF(LEN(N$10)&gt;0,
INDEX(Calculations!$G$4:$G$4005,SMALL(IF((Calculations!$U$4:$U$4005=N$10)*(Calculations!$V$4:$V$4005&gt;0),ROW(Calculations!$U$4:$U$4005)-ROW(INDEX(Calculations!$U$4:$U$4005,1,1))+1),ROUNDUP((ROW($A112)-ROW(startCell))/3,0)),1),""),"")</f>
        <v/>
      </c>
      <c r="O112" s="187"/>
      <c r="P112" s="186" t="str">
        <f t="array" ref="P112">IFERROR(
IF(LEN(P$10)&gt;0,
INDEX(Calculations!$G$4:$G$4005,SMALL(IF((Calculations!$U$4:$U$4005=P$10)*(Calculations!$V$4:$V$4005&gt;0),ROW(Calculations!$U$4:$U$4005)-ROW(INDEX(Calculations!$U$4:$U$4005,1,1))+1),ROUNDUP((ROW($A112)-ROW(startCell))/3,0)),1),""),"")</f>
        <v/>
      </c>
      <c r="Q112" s="187"/>
      <c r="R112" s="186" t="str">
        <f t="array" ref="R112">IFERROR(
IF(LEN(R$10)&gt;0,
INDEX(Calculations!$G$4:$G$4005,SMALL(IF((Calculations!$U$4:$U$4005=R$10)*(Calculations!$V$4:$V$4005&gt;0),ROW(Calculations!$U$4:$U$4005)-ROW(INDEX(Calculations!$U$4:$U$4005,1,1))+1),ROUNDUP((ROW($A112)-ROW(startCell))/3,0)),1),""),"")</f>
        <v/>
      </c>
      <c r="S112" s="187"/>
      <c r="T112" s="186" t="str">
        <f t="array" ref="T112">IFERROR(
IF(LEN(T$10)&gt;0,
INDEX(Calculations!$G$4:$G$4005,SMALL(IF((Calculations!$U$4:$U$4005=T$10)*(Calculations!$V$4:$V$4005&gt;0),ROW(Calculations!$U$4:$U$4005)-ROW(INDEX(Calculations!$U$4:$U$4005,1,1))+1),ROUNDUP((ROW($A112)-ROW(startCell))/3,0)),1),""),"")</f>
        <v/>
      </c>
      <c r="U112" s="187"/>
      <c r="V112" s="186" t="str">
        <f t="array" ref="V112">IFERROR(
IF(LEN(V$10)&gt;0,
INDEX(Calculations!$G$4:$G$4005,SMALL(IF((Calculations!$U$4:$U$4005=V$10)*(Calculations!$V$4:$V$4005&gt;0),ROW(Calculations!$U$4:$U$4005)-ROW(INDEX(Calculations!$U$4:$U$4005,1,1))+1),ROUNDUP((ROW($A112)-ROW(startCell))/3,0)),1),""),"")</f>
        <v/>
      </c>
      <c r="W112" s="253"/>
      <c r="X112" s="33"/>
      <c r="Y112" s="33"/>
    </row>
    <row r="113" spans="1:25" ht="20.100000000000001" customHeight="1" thickTop="1" x14ac:dyDescent="0.25">
      <c r="A113" s="33"/>
      <c r="B113" s="251"/>
      <c r="C113" s="194"/>
      <c r="D113" s="184" t="str">
        <f t="array" ref="D113">IFERROR(IF(LEN(D$10)&gt;0, INDEX(Calculations!$B$4:$B$4005,SMALL(IF((Calculations!$U$4:$U$4005=D$10)*(Calculations!$V$4:$V$4005&gt;0),ROW(Calculations!$U$4:$U$4005)-ROW(INDEX(Calculations!$U$4:$U$4005,1,1))+1),ROUNDUP((ROW($A113)-ROW(startCell))/3,0)),1),""),"")</f>
        <v/>
      </c>
      <c r="E113" s="185"/>
      <c r="F113" s="184" t="str">
        <f t="array" ref="F113">IFERROR(IF(LEN(F$10)&gt;0, INDEX(Calculations!$B$4:$B$4005,SMALL(IF((Calculations!$U$4:$U$4005=F$10)*(Calculations!$V$4:$V$4005&gt;0),ROW(Calculations!$U$4:$U$4005)-ROW(INDEX(Calculations!$U$4:$U$4005,1,1))+1),ROUNDUP((ROW($A113)-ROW(startCell))/3,0)),1),""),"")</f>
        <v/>
      </c>
      <c r="G113" s="185"/>
      <c r="H113" s="184" t="str">
        <f t="array" ref="H113">IFERROR(IF(LEN(H$10)&gt;0, INDEX(Calculations!$B$4:$B$4005,SMALL(IF((Calculations!$U$4:$U$4005=H$10)*(Calculations!$V$4:$V$4005&gt;0),ROW(Calculations!$U$4:$U$4005)-ROW(INDEX(Calculations!$U$4:$U$4005,1,1))+1),ROUNDUP((ROW($A113)-ROW(startCell))/3,0)),1),""),"")</f>
        <v/>
      </c>
      <c r="I113" s="185"/>
      <c r="J113" s="184" t="str">
        <f t="array" ref="J113">IFERROR(IF(LEN(J$10)&gt;0, INDEX(Calculations!$B$4:$B$4005,SMALL(IF((Calculations!$U$4:$U$4005=J$10)*(Calculations!$V$4:$V$4005&gt;0),ROW(Calculations!$U$4:$U$4005)-ROW(INDEX(Calculations!$U$4:$U$4005,1,1))+1),ROUNDUP((ROW($A113)-ROW(startCell))/3,0)),1),""),"")</f>
        <v/>
      </c>
      <c r="K113" s="185"/>
      <c r="L113" s="184" t="str">
        <f t="array" ref="L113">IFERROR(IF(LEN(L$10)&gt;0, INDEX(Calculations!$B$4:$B$4005,SMALL(IF((Calculations!$U$4:$U$4005=L$10)*(Calculations!$V$4:$V$4005&gt;0),ROW(Calculations!$U$4:$U$4005)-ROW(INDEX(Calculations!$U$4:$U$4005,1,1))+1),ROUNDUP((ROW($A113)-ROW(startCell))/3,0)),1),""),"")</f>
        <v/>
      </c>
      <c r="M113" s="185"/>
      <c r="N113" s="184" t="str">
        <f t="array" ref="N113">IFERROR(IF(LEN(N$10)&gt;0, INDEX(Calculations!$B$4:$B$4005,SMALL(IF((Calculations!$U$4:$U$4005=N$10)*(Calculations!$V$4:$V$4005&gt;0),ROW(Calculations!$U$4:$U$4005)-ROW(INDEX(Calculations!$U$4:$U$4005,1,1))+1),ROUNDUP((ROW($A113)-ROW(startCell))/3,0)),1),""),"")</f>
        <v/>
      </c>
      <c r="O113" s="185"/>
      <c r="P113" s="184" t="str">
        <f t="array" ref="P113">IFERROR(IF(LEN(P$10)&gt;0, INDEX(Calculations!$B$4:$B$4005,SMALL(IF((Calculations!$U$4:$U$4005=P$10)*(Calculations!$V$4:$V$4005&gt;0),ROW(Calculations!$U$4:$U$4005)-ROW(INDEX(Calculations!$U$4:$U$4005,1,1))+1),ROUNDUP((ROW($A113)-ROW(startCell))/3,0)),1),""),"")</f>
        <v/>
      </c>
      <c r="Q113" s="185"/>
      <c r="R113" s="184" t="str">
        <f t="array" ref="R113">IFERROR(IF(LEN(R$10)&gt;0, INDEX(Calculations!$B$4:$B$4005,SMALL(IF((Calculations!$U$4:$U$4005=R$10)*(Calculations!$V$4:$V$4005&gt;0),ROW(Calculations!$U$4:$U$4005)-ROW(INDEX(Calculations!$U$4:$U$4005,1,1))+1),ROUNDUP((ROW($A113)-ROW(startCell))/3,0)),1),""),"")</f>
        <v/>
      </c>
      <c r="S113" s="185"/>
      <c r="T113" s="184" t="str">
        <f t="array" ref="T113">IFERROR(IF(LEN(T$10)&gt;0, INDEX(Calculations!$B$4:$B$4005,SMALL(IF((Calculations!$U$4:$U$4005=T$10)*(Calculations!$V$4:$V$4005&gt;0),ROW(Calculations!$U$4:$U$4005)-ROW(INDEX(Calculations!$U$4:$U$4005,1,1))+1),ROUNDUP((ROW($A113)-ROW(startCell))/3,0)),1),""),"")</f>
        <v/>
      </c>
      <c r="U113" s="185"/>
      <c r="V113" s="184" t="str">
        <f t="array" ref="V113">IFERROR(IF(LEN(V$10)&gt;0, INDEX(Calculations!$B$4:$B$4005,SMALL(IF((Calculations!$U$4:$U$4005=V$10)*(Calculations!$V$4:$V$4005&gt;0),ROW(Calculations!$U$4:$U$4005)-ROW(INDEX(Calculations!$U$4:$U$4005,1,1))+1),ROUNDUP((ROW($A113)-ROW(startCell))/3,0)),1),""),"")</f>
        <v/>
      </c>
      <c r="W113" s="253"/>
      <c r="X113" s="33"/>
      <c r="Y113" s="33"/>
    </row>
    <row r="114" spans="1:25" ht="20.100000000000001" customHeight="1" x14ac:dyDescent="0.25">
      <c r="A114" s="33"/>
      <c r="B114" s="251"/>
      <c r="C114" s="193"/>
      <c r="D114" s="186" t="str">
        <f t="array" ref="D114">IFERROR(
IF(LEN(D$10)&gt;0,
INDEX(Calculations!$D$4:$D$4005,SMALL(IF((Calculations!$U$4:$U$4005=D$10)*(Calculations!$V$4:$V$4005&gt;0),ROW(Calculations!$U$4:$U$4005)-ROW(INDEX(Calculations!$U$4:$U$4005,1,1))+1),ROUNDUP((ROW($A114)-ROW(startCell))/3,0)),1),""),"")</f>
        <v/>
      </c>
      <c r="E114" s="187"/>
      <c r="F114" s="186" t="str">
        <f t="array" ref="F114">IFERROR(
IF(LEN(F$10)&gt;0,
INDEX(Calculations!$D$4:$D$4005,SMALL(IF((Calculations!$U$4:$U$4005=F$10)*(Calculations!$V$4:$V$4005&gt;0),ROW(Calculations!$U$4:$U$4005)-ROW(INDEX(Calculations!$U$4:$U$4005,1,1))+1),ROUNDUP((ROW($A114)-ROW(startCell))/3,0)),1),""),"")</f>
        <v/>
      </c>
      <c r="G114" s="187"/>
      <c r="H114" s="186" t="str">
        <f t="array" ref="H114">IFERROR(
IF(LEN(H$10)&gt;0,
INDEX(Calculations!$D$4:$D$4005,SMALL(IF((Calculations!$U$4:$U$4005=H$10)*(Calculations!$V$4:$V$4005&gt;0),ROW(Calculations!$U$4:$U$4005)-ROW(INDEX(Calculations!$U$4:$U$4005,1,1))+1),ROUNDUP((ROW($A114)-ROW(startCell))/3,0)),1),""),"")</f>
        <v/>
      </c>
      <c r="I114" s="187"/>
      <c r="J114" s="186" t="str">
        <f t="array" ref="J114">IFERROR(
IF(LEN(J$10)&gt;0,
INDEX(Calculations!$D$4:$D$4005,SMALL(IF((Calculations!$U$4:$U$4005=J$10)*(Calculations!$V$4:$V$4005&gt;0),ROW(Calculations!$U$4:$U$4005)-ROW(INDEX(Calculations!$U$4:$U$4005,1,1))+1),ROUNDUP((ROW($A114)-ROW(startCell))/3,0)),1),""),"")</f>
        <v/>
      </c>
      <c r="K114" s="187"/>
      <c r="L114" s="186" t="str">
        <f t="array" ref="L114">IFERROR(
IF(LEN(L$10)&gt;0,
INDEX(Calculations!$D$4:$D$4005,SMALL(IF((Calculations!$U$4:$U$4005=L$10)*(Calculations!$V$4:$V$4005&gt;0),ROW(Calculations!$U$4:$U$4005)-ROW(INDEX(Calculations!$U$4:$U$4005,1,1))+1),ROUNDUP((ROW($A114)-ROW(startCell))/3,0)),1),""),"")</f>
        <v/>
      </c>
      <c r="M114" s="187"/>
      <c r="N114" s="186" t="str">
        <f t="array" ref="N114">IFERROR(
IF(LEN(N$10)&gt;0,
INDEX(Calculations!$D$4:$D$4005,SMALL(IF((Calculations!$U$4:$U$4005=N$10)*(Calculations!$V$4:$V$4005&gt;0),ROW(Calculations!$U$4:$U$4005)-ROW(INDEX(Calculations!$U$4:$U$4005,1,1))+1),ROUNDUP((ROW($A114)-ROW(startCell))/3,0)),1),""),"")</f>
        <v/>
      </c>
      <c r="O114" s="187"/>
      <c r="P114" s="186" t="str">
        <f t="array" ref="P114">IFERROR(
IF(LEN(P$10)&gt;0,
INDEX(Calculations!$D$4:$D$4005,SMALL(IF((Calculations!$U$4:$U$4005=P$10)*(Calculations!$V$4:$V$4005&gt;0),ROW(Calculations!$U$4:$U$4005)-ROW(INDEX(Calculations!$U$4:$U$4005,1,1))+1),ROUNDUP((ROW($A114)-ROW(startCell))/3,0)),1),""),"")</f>
        <v/>
      </c>
      <c r="Q114" s="187"/>
      <c r="R114" s="186" t="str">
        <f t="array" ref="R114">IFERROR(
IF(LEN(R$10)&gt;0,
INDEX(Calculations!$D$4:$D$4005,SMALL(IF((Calculations!$U$4:$U$4005=R$10)*(Calculations!$V$4:$V$4005&gt;0),ROW(Calculations!$U$4:$U$4005)-ROW(INDEX(Calculations!$U$4:$U$4005,1,1))+1),ROUNDUP((ROW($A114)-ROW(startCell))/3,0)),1),""),"")</f>
        <v/>
      </c>
      <c r="S114" s="187"/>
      <c r="T114" s="186" t="str">
        <f t="array" ref="T114">IFERROR(
IF(LEN(T$10)&gt;0,
INDEX(Calculations!$D$4:$D$4005,SMALL(IF((Calculations!$U$4:$U$4005=T$10)*(Calculations!$V$4:$V$4005&gt;0),ROW(Calculations!$U$4:$U$4005)-ROW(INDEX(Calculations!$U$4:$U$4005,1,1))+1),ROUNDUP((ROW($A114)-ROW(startCell))/3,0)),1),""),"")</f>
        <v/>
      </c>
      <c r="U114" s="187"/>
      <c r="V114" s="186" t="str">
        <f t="array" ref="V114">IFERROR(
IF(LEN(V$10)&gt;0,
INDEX(Calculations!$D$4:$D$4005,SMALL(IF((Calculations!$U$4:$U$4005=V$10)*(Calculations!$V$4:$V$4005&gt;0),ROW(Calculations!$U$4:$U$4005)-ROW(INDEX(Calculations!$U$4:$U$4005,1,1))+1),ROUNDUP((ROW($A114)-ROW(startCell))/3,0)),1),""),"")</f>
        <v/>
      </c>
      <c r="W114" s="253"/>
      <c r="X114" s="33"/>
      <c r="Y114" s="33"/>
    </row>
    <row r="115" spans="1:25" ht="20.100000000000001" customHeight="1" thickBot="1" x14ac:dyDescent="0.3">
      <c r="A115" s="33"/>
      <c r="B115" s="254"/>
      <c r="C115" s="195"/>
      <c r="D115" s="191" t="str">
        <f t="array" ref="D115">IFERROR(
IF(LEN(D$10)&gt;0,
INDEX(Calculations!$G$4:$G$4005,SMALL(IF((Calculations!$U$4:$U$4005=D$10)*(Calculations!$V$4:$V$4005&gt;0),ROW(Calculations!$U$4:$U$4005)-ROW(INDEX(Calculations!$U$4:$U$4005,1,1))+1),ROUNDUP((ROW($A115)-ROW(startCell))/3,0)),1),""),"")</f>
        <v/>
      </c>
      <c r="E115" s="187"/>
      <c r="F115" s="186" t="str">
        <f t="array" ref="F115">IFERROR(
IF(LEN(F$10)&gt;0,
INDEX(Calculations!$G$4:$G$4005,SMALL(IF((Calculations!$U$4:$U$4005=F$10)*(Calculations!$V$4:$V$4005&gt;0),ROW(Calculations!$U$4:$U$4005)-ROW(INDEX(Calculations!$U$4:$U$4005,1,1))+1),ROUNDUP((ROW($A115)-ROW(startCell))/3,0)),1),""),"")</f>
        <v/>
      </c>
      <c r="G115" s="187"/>
      <c r="H115" s="186" t="str">
        <f t="array" ref="H115">IFERROR(
IF(LEN(H$10)&gt;0,
INDEX(Calculations!$G$4:$G$4005,SMALL(IF((Calculations!$U$4:$U$4005=H$10)*(Calculations!$V$4:$V$4005&gt;0),ROW(Calculations!$U$4:$U$4005)-ROW(INDEX(Calculations!$U$4:$U$4005,1,1))+1),ROUNDUP((ROW($A115)-ROW(startCell))/3,0)),1),""),"")</f>
        <v/>
      </c>
      <c r="I115" s="187"/>
      <c r="J115" s="186" t="str">
        <f t="array" ref="J115">IFERROR(
IF(LEN(J$10)&gt;0,
INDEX(Calculations!$G$4:$G$4005,SMALL(IF((Calculations!$U$4:$U$4005=J$10)*(Calculations!$V$4:$V$4005&gt;0),ROW(Calculations!$U$4:$U$4005)-ROW(INDEX(Calculations!$U$4:$U$4005,1,1))+1),ROUNDUP((ROW($A115)-ROW(startCell))/3,0)),1),""),"")</f>
        <v/>
      </c>
      <c r="K115" s="187"/>
      <c r="L115" s="186" t="str">
        <f t="array" ref="L115">IFERROR(
IF(LEN(L$10)&gt;0,
INDEX(Calculations!$G$4:$G$4005,SMALL(IF((Calculations!$U$4:$U$4005=L$10)*(Calculations!$V$4:$V$4005&gt;0),ROW(Calculations!$U$4:$U$4005)-ROW(INDEX(Calculations!$U$4:$U$4005,1,1))+1),ROUNDUP((ROW($A115)-ROW(startCell))/3,0)),1),""),"")</f>
        <v/>
      </c>
      <c r="M115" s="187"/>
      <c r="N115" s="186" t="str">
        <f t="array" ref="N115">IFERROR(
IF(LEN(N$10)&gt;0,
INDEX(Calculations!$G$4:$G$4005,SMALL(IF((Calculations!$U$4:$U$4005=N$10)*(Calculations!$V$4:$V$4005&gt;0),ROW(Calculations!$U$4:$U$4005)-ROW(INDEX(Calculations!$U$4:$U$4005,1,1))+1),ROUNDUP((ROW($A115)-ROW(startCell))/3,0)),1),""),"")</f>
        <v/>
      </c>
      <c r="O115" s="187"/>
      <c r="P115" s="186" t="str">
        <f t="array" ref="P115">IFERROR(
IF(LEN(P$10)&gt;0,
INDEX(Calculations!$G$4:$G$4005,SMALL(IF((Calculations!$U$4:$U$4005=P$10)*(Calculations!$V$4:$V$4005&gt;0),ROW(Calculations!$U$4:$U$4005)-ROW(INDEX(Calculations!$U$4:$U$4005,1,1))+1),ROUNDUP((ROW($A115)-ROW(startCell))/3,0)),1),""),"")</f>
        <v/>
      </c>
      <c r="Q115" s="187"/>
      <c r="R115" s="186" t="str">
        <f t="array" ref="R115">IFERROR(
IF(LEN(R$10)&gt;0,
INDEX(Calculations!$G$4:$G$4005,SMALL(IF((Calculations!$U$4:$U$4005=R$10)*(Calculations!$V$4:$V$4005&gt;0),ROW(Calculations!$U$4:$U$4005)-ROW(INDEX(Calculations!$U$4:$U$4005,1,1))+1),ROUNDUP((ROW($A115)-ROW(startCell))/3,0)),1),""),"")</f>
        <v/>
      </c>
      <c r="S115" s="187"/>
      <c r="T115" s="186" t="str">
        <f t="array" ref="T115">IFERROR(
IF(LEN(T$10)&gt;0,
INDEX(Calculations!$G$4:$G$4005,SMALL(IF((Calculations!$U$4:$U$4005=T$10)*(Calculations!$V$4:$V$4005&gt;0),ROW(Calculations!$U$4:$U$4005)-ROW(INDEX(Calculations!$U$4:$U$4005,1,1))+1),ROUNDUP((ROW($A115)-ROW(startCell))/3,0)),1),""),"")</f>
        <v/>
      </c>
      <c r="U115" s="187"/>
      <c r="V115" s="186" t="str">
        <f t="array" ref="V115">IFERROR(
IF(LEN(V$10)&gt;0,
INDEX(Calculations!$G$4:$G$4005,SMALL(IF((Calculations!$U$4:$U$4005=V$10)*(Calculations!$V$4:$V$4005&gt;0),ROW(Calculations!$U$4:$U$4005)-ROW(INDEX(Calculations!$U$4:$U$4005,1,1))+1),ROUNDUP((ROW($A115)-ROW(startCell))/3,0)),1),""),"")</f>
        <v/>
      </c>
      <c r="W115" s="253"/>
      <c r="X115" s="33"/>
      <c r="Y115" s="33"/>
    </row>
    <row r="116" spans="1:25" ht="20.100000000000001" customHeight="1" thickTop="1" x14ac:dyDescent="0.25">
      <c r="A116" s="33"/>
      <c r="B116" s="251"/>
      <c r="C116" s="193"/>
      <c r="D116" s="186" t="str">
        <f t="array" ref="D116">IFERROR(IF(LEN(D$10)&gt;0, INDEX(Calculations!$B$4:$B$4005,SMALL(IF((Calculations!$U$4:$U$4005=D$10)*(Calculations!$V$4:$V$4005&gt;0),ROW(Calculations!$U$4:$U$4005)-ROW(INDEX(Calculations!$U$4:$U$4005,1,1))+1),ROUNDUP((ROW($A116)-ROW(startCell))/3,0)),1),""),"")</f>
        <v/>
      </c>
      <c r="E116" s="185"/>
      <c r="F116" s="184" t="str">
        <f t="array" ref="F116">IFERROR(IF(LEN(F$10)&gt;0, INDEX(Calculations!$B$4:$B$4005,SMALL(IF((Calculations!$U$4:$U$4005=F$10)*(Calculations!$V$4:$V$4005&gt;0),ROW(Calculations!$U$4:$U$4005)-ROW(INDEX(Calculations!$U$4:$U$4005,1,1))+1),ROUNDUP((ROW($A116)-ROW(startCell))/3,0)),1),""),"")</f>
        <v/>
      </c>
      <c r="G116" s="185"/>
      <c r="H116" s="184" t="str">
        <f t="array" ref="H116">IFERROR(IF(LEN(H$10)&gt;0, INDEX(Calculations!$B$4:$B$4005,SMALL(IF((Calculations!$U$4:$U$4005=H$10)*(Calculations!$V$4:$V$4005&gt;0),ROW(Calculations!$U$4:$U$4005)-ROW(INDEX(Calculations!$U$4:$U$4005,1,1))+1),ROUNDUP((ROW($A116)-ROW(startCell))/3,0)),1),""),"")</f>
        <v/>
      </c>
      <c r="I116" s="185"/>
      <c r="J116" s="184" t="str">
        <f t="array" ref="J116">IFERROR(IF(LEN(J$10)&gt;0, INDEX(Calculations!$B$4:$B$4005,SMALL(IF((Calculations!$U$4:$U$4005=J$10)*(Calculations!$V$4:$V$4005&gt;0),ROW(Calculations!$U$4:$U$4005)-ROW(INDEX(Calculations!$U$4:$U$4005,1,1))+1),ROUNDUP((ROW($A116)-ROW(startCell))/3,0)),1),""),"")</f>
        <v/>
      </c>
      <c r="K116" s="185"/>
      <c r="L116" s="184" t="str">
        <f t="array" ref="L116">IFERROR(IF(LEN(L$10)&gt;0, INDEX(Calculations!$B$4:$B$4005,SMALL(IF((Calculations!$U$4:$U$4005=L$10)*(Calculations!$V$4:$V$4005&gt;0),ROW(Calculations!$U$4:$U$4005)-ROW(INDEX(Calculations!$U$4:$U$4005,1,1))+1),ROUNDUP((ROW($A116)-ROW(startCell))/3,0)),1),""),"")</f>
        <v/>
      </c>
      <c r="M116" s="185"/>
      <c r="N116" s="184" t="str">
        <f t="array" ref="N116">IFERROR(IF(LEN(N$10)&gt;0, INDEX(Calculations!$B$4:$B$4005,SMALL(IF((Calculations!$U$4:$U$4005=N$10)*(Calculations!$V$4:$V$4005&gt;0),ROW(Calculations!$U$4:$U$4005)-ROW(INDEX(Calculations!$U$4:$U$4005,1,1))+1),ROUNDUP((ROW($A116)-ROW(startCell))/3,0)),1),""),"")</f>
        <v/>
      </c>
      <c r="O116" s="185"/>
      <c r="P116" s="184" t="str">
        <f t="array" ref="P116">IFERROR(IF(LEN(P$10)&gt;0, INDEX(Calculations!$B$4:$B$4005,SMALL(IF((Calculations!$U$4:$U$4005=P$10)*(Calculations!$V$4:$V$4005&gt;0),ROW(Calculations!$U$4:$U$4005)-ROW(INDEX(Calculations!$U$4:$U$4005,1,1))+1),ROUNDUP((ROW($A116)-ROW(startCell))/3,0)),1),""),"")</f>
        <v/>
      </c>
      <c r="Q116" s="185"/>
      <c r="R116" s="184" t="str">
        <f t="array" ref="R116">IFERROR(IF(LEN(R$10)&gt;0, INDEX(Calculations!$B$4:$B$4005,SMALL(IF((Calculations!$U$4:$U$4005=R$10)*(Calculations!$V$4:$V$4005&gt;0),ROW(Calculations!$U$4:$U$4005)-ROW(INDEX(Calculations!$U$4:$U$4005,1,1))+1),ROUNDUP((ROW($A116)-ROW(startCell))/3,0)),1),""),"")</f>
        <v/>
      </c>
      <c r="S116" s="185"/>
      <c r="T116" s="184" t="str">
        <f t="array" ref="T116">IFERROR(IF(LEN(T$10)&gt;0, INDEX(Calculations!$B$4:$B$4005,SMALL(IF((Calculations!$U$4:$U$4005=T$10)*(Calculations!$V$4:$V$4005&gt;0),ROW(Calculations!$U$4:$U$4005)-ROW(INDEX(Calculations!$U$4:$U$4005,1,1))+1),ROUNDUP((ROW($A116)-ROW(startCell))/3,0)),1),""),"")</f>
        <v/>
      </c>
      <c r="U116" s="185"/>
      <c r="V116" s="184" t="str">
        <f t="array" ref="V116">IFERROR(IF(LEN(V$10)&gt;0, INDEX(Calculations!$B$4:$B$4005,SMALL(IF((Calculations!$U$4:$U$4005=V$10)*(Calculations!$V$4:$V$4005&gt;0),ROW(Calculations!$U$4:$U$4005)-ROW(INDEX(Calculations!$U$4:$U$4005,1,1))+1),ROUNDUP((ROW($A116)-ROW(startCell))/3,0)),1),""),"")</f>
        <v/>
      </c>
      <c r="W116" s="253"/>
      <c r="X116" s="33"/>
      <c r="Y116" s="33"/>
    </row>
    <row r="117" spans="1:25" ht="20.100000000000001" customHeight="1" x14ac:dyDescent="0.25">
      <c r="A117" s="33"/>
      <c r="B117" s="251"/>
      <c r="C117" s="193"/>
      <c r="D117" s="186" t="str">
        <f t="array" ref="D117">IFERROR(
IF(LEN(D$10)&gt;0,
INDEX(Calculations!$D$4:$D$4005,SMALL(IF((Calculations!$U$4:$U$4005=D$10)*(Calculations!$V$4:$V$4005&gt;0),ROW(Calculations!$U$4:$U$4005)-ROW(INDEX(Calculations!$U$4:$U$4005,1,1))+1),ROUNDUP((ROW($A117)-ROW(startCell))/3,0)),1),""),"")</f>
        <v/>
      </c>
      <c r="E117" s="187"/>
      <c r="F117" s="186" t="str">
        <f t="array" ref="F117">IFERROR(
IF(LEN(F$10)&gt;0,
INDEX(Calculations!$D$4:$D$4005,SMALL(IF((Calculations!$U$4:$U$4005=F$10)*(Calculations!$V$4:$V$4005&gt;0),ROW(Calculations!$U$4:$U$4005)-ROW(INDEX(Calculations!$U$4:$U$4005,1,1))+1),ROUNDUP((ROW($A117)-ROW(startCell))/3,0)),1),""),"")</f>
        <v/>
      </c>
      <c r="G117" s="187"/>
      <c r="H117" s="186" t="str">
        <f t="array" ref="H117">IFERROR(
IF(LEN(H$10)&gt;0,
INDEX(Calculations!$D$4:$D$4005,SMALL(IF((Calculations!$U$4:$U$4005=H$10)*(Calculations!$V$4:$V$4005&gt;0),ROW(Calculations!$U$4:$U$4005)-ROW(INDEX(Calculations!$U$4:$U$4005,1,1))+1),ROUNDUP((ROW($A117)-ROW(startCell))/3,0)),1),""),"")</f>
        <v/>
      </c>
      <c r="I117" s="187"/>
      <c r="J117" s="186" t="str">
        <f t="array" ref="J117">IFERROR(
IF(LEN(J$10)&gt;0,
INDEX(Calculations!$D$4:$D$4005,SMALL(IF((Calculations!$U$4:$U$4005=J$10)*(Calculations!$V$4:$V$4005&gt;0),ROW(Calculations!$U$4:$U$4005)-ROW(INDEX(Calculations!$U$4:$U$4005,1,1))+1),ROUNDUP((ROW($A117)-ROW(startCell))/3,0)),1),""),"")</f>
        <v/>
      </c>
      <c r="K117" s="187"/>
      <c r="L117" s="186" t="str">
        <f t="array" ref="L117">IFERROR(
IF(LEN(L$10)&gt;0,
INDEX(Calculations!$D$4:$D$4005,SMALL(IF((Calculations!$U$4:$U$4005=L$10)*(Calculations!$V$4:$V$4005&gt;0),ROW(Calculations!$U$4:$U$4005)-ROW(INDEX(Calculations!$U$4:$U$4005,1,1))+1),ROUNDUP((ROW($A117)-ROW(startCell))/3,0)),1),""),"")</f>
        <v/>
      </c>
      <c r="M117" s="187"/>
      <c r="N117" s="186" t="str">
        <f t="array" ref="N117">IFERROR(
IF(LEN(N$10)&gt;0,
INDEX(Calculations!$D$4:$D$4005,SMALL(IF((Calculations!$U$4:$U$4005=N$10)*(Calculations!$V$4:$V$4005&gt;0),ROW(Calculations!$U$4:$U$4005)-ROW(INDEX(Calculations!$U$4:$U$4005,1,1))+1),ROUNDUP((ROW($A117)-ROW(startCell))/3,0)),1),""),"")</f>
        <v/>
      </c>
      <c r="O117" s="187"/>
      <c r="P117" s="186" t="str">
        <f t="array" ref="P117">IFERROR(
IF(LEN(P$10)&gt;0,
INDEX(Calculations!$D$4:$D$4005,SMALL(IF((Calculations!$U$4:$U$4005=P$10)*(Calculations!$V$4:$V$4005&gt;0),ROW(Calculations!$U$4:$U$4005)-ROW(INDEX(Calculations!$U$4:$U$4005,1,1))+1),ROUNDUP((ROW($A117)-ROW(startCell))/3,0)),1),""),"")</f>
        <v/>
      </c>
      <c r="Q117" s="187"/>
      <c r="R117" s="186" t="str">
        <f t="array" ref="R117">IFERROR(
IF(LEN(R$10)&gt;0,
INDEX(Calculations!$D$4:$D$4005,SMALL(IF((Calculations!$U$4:$U$4005=R$10)*(Calculations!$V$4:$V$4005&gt;0),ROW(Calculations!$U$4:$U$4005)-ROW(INDEX(Calculations!$U$4:$U$4005,1,1))+1),ROUNDUP((ROW($A117)-ROW(startCell))/3,0)),1),""),"")</f>
        <v/>
      </c>
      <c r="S117" s="187"/>
      <c r="T117" s="186" t="str">
        <f t="array" ref="T117">IFERROR(
IF(LEN(T$10)&gt;0,
INDEX(Calculations!$D$4:$D$4005,SMALL(IF((Calculations!$U$4:$U$4005=T$10)*(Calculations!$V$4:$V$4005&gt;0),ROW(Calculations!$U$4:$U$4005)-ROW(INDEX(Calculations!$U$4:$U$4005,1,1))+1),ROUNDUP((ROW($A117)-ROW(startCell))/3,0)),1),""),"")</f>
        <v/>
      </c>
      <c r="U117" s="187"/>
      <c r="V117" s="186" t="str">
        <f t="array" ref="V117">IFERROR(
IF(LEN(V$10)&gt;0,
INDEX(Calculations!$D$4:$D$4005,SMALL(IF((Calculations!$U$4:$U$4005=V$10)*(Calculations!$V$4:$V$4005&gt;0),ROW(Calculations!$U$4:$U$4005)-ROW(INDEX(Calculations!$U$4:$U$4005,1,1))+1),ROUNDUP((ROW($A117)-ROW(startCell))/3,0)),1),""),"")</f>
        <v/>
      </c>
      <c r="W117" s="253"/>
      <c r="X117" s="33"/>
      <c r="Y117" s="33"/>
    </row>
    <row r="118" spans="1:25" ht="20.100000000000001" customHeight="1" thickBot="1" x14ac:dyDescent="0.3">
      <c r="A118" s="33"/>
      <c r="B118" s="254"/>
      <c r="C118" s="196"/>
      <c r="D118" s="186" t="str">
        <f t="array" ref="D118">IFERROR(
IF(LEN(D$10)&gt;0,
INDEX(Calculations!$G$4:$G$4005,SMALL(IF((Calculations!$U$4:$U$4005=D$10)*(Calculations!$V$4:$V$4005&gt;0),ROW(Calculations!$U$4:$U$4005)-ROW(INDEX(Calculations!$U$4:$U$4005,1,1))+1),ROUNDUP((ROW($A118)-ROW(startCell))/3,0)),1),""),"")</f>
        <v/>
      </c>
      <c r="E118" s="187"/>
      <c r="F118" s="186" t="str">
        <f t="array" ref="F118">IFERROR(
IF(LEN(F$10)&gt;0,
INDEX(Calculations!$G$4:$G$4005,SMALL(IF((Calculations!$U$4:$U$4005=F$10)*(Calculations!$V$4:$V$4005&gt;0),ROW(Calculations!$U$4:$U$4005)-ROW(INDEX(Calculations!$U$4:$U$4005,1,1))+1),ROUNDUP((ROW($A118)-ROW(startCell))/3,0)),1),""),"")</f>
        <v/>
      </c>
      <c r="G118" s="187"/>
      <c r="H118" s="186" t="str">
        <f t="array" ref="H118">IFERROR(
IF(LEN(H$10)&gt;0,
INDEX(Calculations!$G$4:$G$4005,SMALL(IF((Calculations!$U$4:$U$4005=H$10)*(Calculations!$V$4:$V$4005&gt;0),ROW(Calculations!$U$4:$U$4005)-ROW(INDEX(Calculations!$U$4:$U$4005,1,1))+1),ROUNDUP((ROW($A118)-ROW(startCell))/3,0)),1),""),"")</f>
        <v/>
      </c>
      <c r="I118" s="187"/>
      <c r="J118" s="186" t="str">
        <f t="array" ref="J118">IFERROR(
IF(LEN(J$10)&gt;0,
INDEX(Calculations!$G$4:$G$4005,SMALL(IF((Calculations!$U$4:$U$4005=J$10)*(Calculations!$V$4:$V$4005&gt;0),ROW(Calculations!$U$4:$U$4005)-ROW(INDEX(Calculations!$U$4:$U$4005,1,1))+1),ROUNDUP((ROW($A118)-ROW(startCell))/3,0)),1),""),"")</f>
        <v/>
      </c>
      <c r="K118" s="187"/>
      <c r="L118" s="186" t="str">
        <f t="array" ref="L118">IFERROR(
IF(LEN(L$10)&gt;0,
INDEX(Calculations!$G$4:$G$4005,SMALL(IF((Calculations!$U$4:$U$4005=L$10)*(Calculations!$V$4:$V$4005&gt;0),ROW(Calculations!$U$4:$U$4005)-ROW(INDEX(Calculations!$U$4:$U$4005,1,1))+1),ROUNDUP((ROW($A118)-ROW(startCell))/3,0)),1),""),"")</f>
        <v/>
      </c>
      <c r="M118" s="187"/>
      <c r="N118" s="186" t="str">
        <f t="array" ref="N118">IFERROR(
IF(LEN(N$10)&gt;0,
INDEX(Calculations!$G$4:$G$4005,SMALL(IF((Calculations!$U$4:$U$4005=N$10)*(Calculations!$V$4:$V$4005&gt;0),ROW(Calculations!$U$4:$U$4005)-ROW(INDEX(Calculations!$U$4:$U$4005,1,1))+1),ROUNDUP((ROW($A118)-ROW(startCell))/3,0)),1),""),"")</f>
        <v/>
      </c>
      <c r="O118" s="187"/>
      <c r="P118" s="186" t="str">
        <f t="array" ref="P118">IFERROR(
IF(LEN(P$10)&gt;0,
INDEX(Calculations!$G$4:$G$4005,SMALL(IF((Calculations!$U$4:$U$4005=P$10)*(Calculations!$V$4:$V$4005&gt;0),ROW(Calculations!$U$4:$U$4005)-ROW(INDEX(Calculations!$U$4:$U$4005,1,1))+1),ROUNDUP((ROW($A118)-ROW(startCell))/3,0)),1),""),"")</f>
        <v/>
      </c>
      <c r="Q118" s="187"/>
      <c r="R118" s="186" t="str">
        <f t="array" ref="R118">IFERROR(
IF(LEN(R$10)&gt;0,
INDEX(Calculations!$G$4:$G$4005,SMALL(IF((Calculations!$U$4:$U$4005=R$10)*(Calculations!$V$4:$V$4005&gt;0),ROW(Calculations!$U$4:$U$4005)-ROW(INDEX(Calculations!$U$4:$U$4005,1,1))+1),ROUNDUP((ROW($A118)-ROW(startCell))/3,0)),1),""),"")</f>
        <v/>
      </c>
      <c r="S118" s="187"/>
      <c r="T118" s="186" t="str">
        <f t="array" ref="T118">IFERROR(
IF(LEN(T$10)&gt;0,
INDEX(Calculations!$G$4:$G$4005,SMALL(IF((Calculations!$U$4:$U$4005=T$10)*(Calculations!$V$4:$V$4005&gt;0),ROW(Calculations!$U$4:$U$4005)-ROW(INDEX(Calculations!$U$4:$U$4005,1,1))+1),ROUNDUP((ROW($A118)-ROW(startCell))/3,0)),1),""),"")</f>
        <v/>
      </c>
      <c r="U118" s="187"/>
      <c r="V118" s="186" t="str">
        <f t="array" ref="V118">IFERROR(
IF(LEN(V$10)&gt;0,
INDEX(Calculations!$G$4:$G$4005,SMALL(IF((Calculations!$U$4:$U$4005=V$10)*(Calculations!$V$4:$V$4005&gt;0),ROW(Calculations!$U$4:$U$4005)-ROW(INDEX(Calculations!$U$4:$U$4005,1,1))+1),ROUNDUP((ROW($A118)-ROW(startCell))/3,0)),1),""),"")</f>
        <v/>
      </c>
      <c r="W118" s="253"/>
      <c r="X118" s="33"/>
      <c r="Y118" s="33"/>
    </row>
    <row r="119" spans="1:25" ht="20.100000000000001" customHeight="1" thickTop="1" x14ac:dyDescent="0.25">
      <c r="A119" s="33"/>
      <c r="B119" s="251"/>
      <c r="C119" s="194"/>
      <c r="D119" s="184" t="str">
        <f t="array" ref="D119">IFERROR(IF(LEN(D$10)&gt;0, INDEX(Calculations!$B$4:$B$4005,SMALL(IF((Calculations!$U$4:$U$4005=D$10)*(Calculations!$V$4:$V$4005&gt;0),ROW(Calculations!$U$4:$U$4005)-ROW(INDEX(Calculations!$U$4:$U$4005,1,1))+1),ROUNDUP((ROW($A119)-ROW(startCell))/3,0)),1),""),"")</f>
        <v/>
      </c>
      <c r="E119" s="185"/>
      <c r="F119" s="184" t="str">
        <f t="array" ref="F119">IFERROR(IF(LEN(F$10)&gt;0, INDEX(Calculations!$B$4:$B$4005,SMALL(IF((Calculations!$U$4:$U$4005=F$10)*(Calculations!$V$4:$V$4005&gt;0),ROW(Calculations!$U$4:$U$4005)-ROW(INDEX(Calculations!$U$4:$U$4005,1,1))+1),ROUNDUP((ROW($A119)-ROW(startCell))/3,0)),1),""),"")</f>
        <v/>
      </c>
      <c r="G119" s="185"/>
      <c r="H119" s="184" t="str">
        <f t="array" ref="H119">IFERROR(IF(LEN(H$10)&gt;0, INDEX(Calculations!$B$4:$B$4005,SMALL(IF((Calculations!$U$4:$U$4005=H$10)*(Calculations!$V$4:$V$4005&gt;0),ROW(Calculations!$U$4:$U$4005)-ROW(INDEX(Calculations!$U$4:$U$4005,1,1))+1),ROUNDUP((ROW($A119)-ROW(startCell))/3,0)),1),""),"")</f>
        <v/>
      </c>
      <c r="I119" s="185"/>
      <c r="J119" s="184" t="str">
        <f t="array" ref="J119">IFERROR(IF(LEN(J$10)&gt;0, INDEX(Calculations!$B$4:$B$4005,SMALL(IF((Calculations!$U$4:$U$4005=J$10)*(Calculations!$V$4:$V$4005&gt;0),ROW(Calculations!$U$4:$U$4005)-ROW(INDEX(Calculations!$U$4:$U$4005,1,1))+1),ROUNDUP((ROW($A119)-ROW(startCell))/3,0)),1),""),"")</f>
        <v/>
      </c>
      <c r="K119" s="185"/>
      <c r="L119" s="184" t="str">
        <f t="array" ref="L119">IFERROR(IF(LEN(L$10)&gt;0, INDEX(Calculations!$B$4:$B$4005,SMALL(IF((Calculations!$U$4:$U$4005=L$10)*(Calculations!$V$4:$V$4005&gt;0),ROW(Calculations!$U$4:$U$4005)-ROW(INDEX(Calculations!$U$4:$U$4005,1,1))+1),ROUNDUP((ROW($A119)-ROW(startCell))/3,0)),1),""),"")</f>
        <v/>
      </c>
      <c r="M119" s="185"/>
      <c r="N119" s="184" t="str">
        <f t="array" ref="N119">IFERROR(IF(LEN(N$10)&gt;0, INDEX(Calculations!$B$4:$B$4005,SMALL(IF((Calculations!$U$4:$U$4005=N$10)*(Calculations!$V$4:$V$4005&gt;0),ROW(Calculations!$U$4:$U$4005)-ROW(INDEX(Calculations!$U$4:$U$4005,1,1))+1),ROUNDUP((ROW($A119)-ROW(startCell))/3,0)),1),""),"")</f>
        <v/>
      </c>
      <c r="O119" s="185"/>
      <c r="P119" s="184" t="str">
        <f t="array" ref="P119">IFERROR(IF(LEN(P$10)&gt;0, INDEX(Calculations!$B$4:$B$4005,SMALL(IF((Calculations!$U$4:$U$4005=P$10)*(Calculations!$V$4:$V$4005&gt;0),ROW(Calculations!$U$4:$U$4005)-ROW(INDEX(Calculations!$U$4:$U$4005,1,1))+1),ROUNDUP((ROW($A119)-ROW(startCell))/3,0)),1),""),"")</f>
        <v/>
      </c>
      <c r="Q119" s="185"/>
      <c r="R119" s="184" t="str">
        <f t="array" ref="R119">IFERROR(IF(LEN(R$10)&gt;0, INDEX(Calculations!$B$4:$B$4005,SMALL(IF((Calculations!$U$4:$U$4005=R$10)*(Calculations!$V$4:$V$4005&gt;0),ROW(Calculations!$U$4:$U$4005)-ROW(INDEX(Calculations!$U$4:$U$4005,1,1))+1),ROUNDUP((ROW($A119)-ROW(startCell))/3,0)),1),""),"")</f>
        <v/>
      </c>
      <c r="S119" s="185"/>
      <c r="T119" s="184" t="str">
        <f t="array" ref="T119">IFERROR(IF(LEN(T$10)&gt;0, INDEX(Calculations!$B$4:$B$4005,SMALL(IF((Calculations!$U$4:$U$4005=T$10)*(Calculations!$V$4:$V$4005&gt;0),ROW(Calculations!$U$4:$U$4005)-ROW(INDEX(Calculations!$U$4:$U$4005,1,1))+1),ROUNDUP((ROW($A119)-ROW(startCell))/3,0)),1),""),"")</f>
        <v/>
      </c>
      <c r="U119" s="185"/>
      <c r="V119" s="184" t="str">
        <f t="array" ref="V119">IFERROR(IF(LEN(V$10)&gt;0, INDEX(Calculations!$B$4:$B$4005,SMALL(IF((Calculations!$U$4:$U$4005=V$10)*(Calculations!$V$4:$V$4005&gt;0),ROW(Calculations!$U$4:$U$4005)-ROW(INDEX(Calculations!$U$4:$U$4005,1,1))+1),ROUNDUP((ROW($A119)-ROW(startCell))/3,0)),1),""),"")</f>
        <v/>
      </c>
      <c r="W119" s="253"/>
      <c r="X119" s="33"/>
      <c r="Y119" s="33"/>
    </row>
    <row r="120" spans="1:25" ht="20.100000000000001" customHeight="1" x14ac:dyDescent="0.25">
      <c r="A120" s="33"/>
      <c r="B120" s="251"/>
      <c r="C120" s="193"/>
      <c r="D120" s="186" t="str">
        <f t="array" ref="D120">IFERROR(
IF(LEN(D$10)&gt;0,
INDEX(Calculations!$D$4:$D$4005,SMALL(IF((Calculations!$U$4:$U$4005=D$10)*(Calculations!$V$4:$V$4005&gt;0),ROW(Calculations!$U$4:$U$4005)-ROW(INDEX(Calculations!$U$4:$U$4005,1,1))+1),ROUNDUP((ROW($A120)-ROW(startCell))/3,0)),1),""),"")</f>
        <v/>
      </c>
      <c r="E120" s="187"/>
      <c r="F120" s="186" t="str">
        <f t="array" ref="F120">IFERROR(
IF(LEN(F$10)&gt;0,
INDEX(Calculations!$D$4:$D$4005,SMALL(IF((Calculations!$U$4:$U$4005=F$10)*(Calculations!$V$4:$V$4005&gt;0),ROW(Calculations!$U$4:$U$4005)-ROW(INDEX(Calculations!$U$4:$U$4005,1,1))+1),ROUNDUP((ROW($A120)-ROW(startCell))/3,0)),1),""),"")</f>
        <v/>
      </c>
      <c r="G120" s="187"/>
      <c r="H120" s="186" t="str">
        <f t="array" ref="H120">IFERROR(
IF(LEN(H$10)&gt;0,
INDEX(Calculations!$D$4:$D$4005,SMALL(IF((Calculations!$U$4:$U$4005=H$10)*(Calculations!$V$4:$V$4005&gt;0),ROW(Calculations!$U$4:$U$4005)-ROW(INDEX(Calculations!$U$4:$U$4005,1,1))+1),ROUNDUP((ROW($A120)-ROW(startCell))/3,0)),1),""),"")</f>
        <v/>
      </c>
      <c r="I120" s="187"/>
      <c r="J120" s="186" t="str">
        <f t="array" ref="J120">IFERROR(
IF(LEN(J$10)&gt;0,
INDEX(Calculations!$D$4:$D$4005,SMALL(IF((Calculations!$U$4:$U$4005=J$10)*(Calculations!$V$4:$V$4005&gt;0),ROW(Calculations!$U$4:$U$4005)-ROW(INDEX(Calculations!$U$4:$U$4005,1,1))+1),ROUNDUP((ROW($A120)-ROW(startCell))/3,0)),1),""),"")</f>
        <v/>
      </c>
      <c r="K120" s="187"/>
      <c r="L120" s="186" t="str">
        <f t="array" ref="L120">IFERROR(
IF(LEN(L$10)&gt;0,
INDEX(Calculations!$D$4:$D$4005,SMALL(IF((Calculations!$U$4:$U$4005=L$10)*(Calculations!$V$4:$V$4005&gt;0),ROW(Calculations!$U$4:$U$4005)-ROW(INDEX(Calculations!$U$4:$U$4005,1,1))+1),ROUNDUP((ROW($A120)-ROW(startCell))/3,0)),1),""),"")</f>
        <v/>
      </c>
      <c r="M120" s="187"/>
      <c r="N120" s="186" t="str">
        <f t="array" ref="N120">IFERROR(
IF(LEN(N$10)&gt;0,
INDEX(Calculations!$D$4:$D$4005,SMALL(IF((Calculations!$U$4:$U$4005=N$10)*(Calculations!$V$4:$V$4005&gt;0),ROW(Calculations!$U$4:$U$4005)-ROW(INDEX(Calculations!$U$4:$U$4005,1,1))+1),ROUNDUP((ROW($A120)-ROW(startCell))/3,0)),1),""),"")</f>
        <v/>
      </c>
      <c r="O120" s="187"/>
      <c r="P120" s="186" t="str">
        <f t="array" ref="P120">IFERROR(
IF(LEN(P$10)&gt;0,
INDEX(Calculations!$D$4:$D$4005,SMALL(IF((Calculations!$U$4:$U$4005=P$10)*(Calculations!$V$4:$V$4005&gt;0),ROW(Calculations!$U$4:$U$4005)-ROW(INDEX(Calculations!$U$4:$U$4005,1,1))+1),ROUNDUP((ROW($A120)-ROW(startCell))/3,0)),1),""),"")</f>
        <v/>
      </c>
      <c r="Q120" s="187"/>
      <c r="R120" s="186" t="str">
        <f t="array" ref="R120">IFERROR(
IF(LEN(R$10)&gt;0,
INDEX(Calculations!$D$4:$D$4005,SMALL(IF((Calculations!$U$4:$U$4005=R$10)*(Calculations!$V$4:$V$4005&gt;0),ROW(Calculations!$U$4:$U$4005)-ROW(INDEX(Calculations!$U$4:$U$4005,1,1))+1),ROUNDUP((ROW($A120)-ROW(startCell))/3,0)),1),""),"")</f>
        <v/>
      </c>
      <c r="S120" s="187"/>
      <c r="T120" s="186" t="str">
        <f t="array" ref="T120">IFERROR(
IF(LEN(T$10)&gt;0,
INDEX(Calculations!$D$4:$D$4005,SMALL(IF((Calculations!$U$4:$U$4005=T$10)*(Calculations!$V$4:$V$4005&gt;0),ROW(Calculations!$U$4:$U$4005)-ROW(INDEX(Calculations!$U$4:$U$4005,1,1))+1),ROUNDUP((ROW($A120)-ROW(startCell))/3,0)),1),""),"")</f>
        <v/>
      </c>
      <c r="U120" s="187"/>
      <c r="V120" s="186" t="str">
        <f t="array" ref="V120">IFERROR(
IF(LEN(V$10)&gt;0,
INDEX(Calculations!$D$4:$D$4005,SMALL(IF((Calculations!$U$4:$U$4005=V$10)*(Calculations!$V$4:$V$4005&gt;0),ROW(Calculations!$U$4:$U$4005)-ROW(INDEX(Calculations!$U$4:$U$4005,1,1))+1),ROUNDUP((ROW($A120)-ROW(startCell))/3,0)),1),""),"")</f>
        <v/>
      </c>
      <c r="W120" s="253"/>
      <c r="X120" s="33"/>
      <c r="Y120" s="33"/>
    </row>
    <row r="121" spans="1:25" ht="20.100000000000001" customHeight="1" thickBot="1" x14ac:dyDescent="0.3">
      <c r="A121" s="33"/>
      <c r="B121" s="254"/>
      <c r="C121" s="195"/>
      <c r="D121" s="191" t="str">
        <f t="array" ref="D121">IFERROR(
IF(LEN(D$10)&gt;0,
INDEX(Calculations!$G$4:$G$4005,SMALL(IF((Calculations!$U$4:$U$4005=D$10)*(Calculations!$V$4:$V$4005&gt;0),ROW(Calculations!$U$4:$U$4005)-ROW(INDEX(Calculations!$U$4:$U$4005,1,1))+1),ROUNDUP((ROW($A121)-ROW(startCell))/3,0)),1),""),"")</f>
        <v/>
      </c>
      <c r="E121" s="187"/>
      <c r="F121" s="186" t="str">
        <f t="array" ref="F121">IFERROR(
IF(LEN(F$10)&gt;0,
INDEX(Calculations!$G$4:$G$4005,SMALL(IF((Calculations!$U$4:$U$4005=F$10)*(Calculations!$V$4:$V$4005&gt;0),ROW(Calculations!$U$4:$U$4005)-ROW(INDEX(Calculations!$U$4:$U$4005,1,1))+1),ROUNDUP((ROW($A121)-ROW(startCell))/3,0)),1),""),"")</f>
        <v/>
      </c>
      <c r="G121" s="187"/>
      <c r="H121" s="186" t="str">
        <f t="array" ref="H121">IFERROR(
IF(LEN(H$10)&gt;0,
INDEX(Calculations!$G$4:$G$4005,SMALL(IF((Calculations!$U$4:$U$4005=H$10)*(Calculations!$V$4:$V$4005&gt;0),ROW(Calculations!$U$4:$U$4005)-ROW(INDEX(Calculations!$U$4:$U$4005,1,1))+1),ROUNDUP((ROW($A121)-ROW(startCell))/3,0)),1),""),"")</f>
        <v/>
      </c>
      <c r="I121" s="187"/>
      <c r="J121" s="186" t="str">
        <f t="array" ref="J121">IFERROR(
IF(LEN(J$10)&gt;0,
INDEX(Calculations!$G$4:$G$4005,SMALL(IF((Calculations!$U$4:$U$4005=J$10)*(Calculations!$V$4:$V$4005&gt;0),ROW(Calculations!$U$4:$U$4005)-ROW(INDEX(Calculations!$U$4:$U$4005,1,1))+1),ROUNDUP((ROW($A121)-ROW(startCell))/3,0)),1),""),"")</f>
        <v/>
      </c>
      <c r="K121" s="187"/>
      <c r="L121" s="186" t="str">
        <f t="array" ref="L121">IFERROR(
IF(LEN(L$10)&gt;0,
INDEX(Calculations!$G$4:$G$4005,SMALL(IF((Calculations!$U$4:$U$4005=L$10)*(Calculations!$V$4:$V$4005&gt;0),ROW(Calculations!$U$4:$U$4005)-ROW(INDEX(Calculations!$U$4:$U$4005,1,1))+1),ROUNDUP((ROW($A121)-ROW(startCell))/3,0)),1),""),"")</f>
        <v/>
      </c>
      <c r="M121" s="187"/>
      <c r="N121" s="186" t="str">
        <f t="array" ref="N121">IFERROR(
IF(LEN(N$10)&gt;0,
INDEX(Calculations!$G$4:$G$4005,SMALL(IF((Calculations!$U$4:$U$4005=N$10)*(Calculations!$V$4:$V$4005&gt;0),ROW(Calculations!$U$4:$U$4005)-ROW(INDEX(Calculations!$U$4:$U$4005,1,1))+1),ROUNDUP((ROW($A121)-ROW(startCell))/3,0)),1),""),"")</f>
        <v/>
      </c>
      <c r="O121" s="187"/>
      <c r="P121" s="186" t="str">
        <f t="array" ref="P121">IFERROR(
IF(LEN(P$10)&gt;0,
INDEX(Calculations!$G$4:$G$4005,SMALL(IF((Calculations!$U$4:$U$4005=P$10)*(Calculations!$V$4:$V$4005&gt;0),ROW(Calculations!$U$4:$U$4005)-ROW(INDEX(Calculations!$U$4:$U$4005,1,1))+1),ROUNDUP((ROW($A121)-ROW(startCell))/3,0)),1),""),"")</f>
        <v/>
      </c>
      <c r="Q121" s="187"/>
      <c r="R121" s="186" t="str">
        <f t="array" ref="R121">IFERROR(
IF(LEN(R$10)&gt;0,
INDEX(Calculations!$G$4:$G$4005,SMALL(IF((Calculations!$U$4:$U$4005=R$10)*(Calculations!$V$4:$V$4005&gt;0),ROW(Calculations!$U$4:$U$4005)-ROW(INDEX(Calculations!$U$4:$U$4005,1,1))+1),ROUNDUP((ROW($A121)-ROW(startCell))/3,0)),1),""),"")</f>
        <v/>
      </c>
      <c r="S121" s="187"/>
      <c r="T121" s="186" t="str">
        <f t="array" ref="T121">IFERROR(
IF(LEN(T$10)&gt;0,
INDEX(Calculations!$G$4:$G$4005,SMALL(IF((Calculations!$U$4:$U$4005=T$10)*(Calculations!$V$4:$V$4005&gt;0),ROW(Calculations!$U$4:$U$4005)-ROW(INDEX(Calculations!$U$4:$U$4005,1,1))+1),ROUNDUP((ROW($A121)-ROW(startCell))/3,0)),1),""),"")</f>
        <v/>
      </c>
      <c r="U121" s="187"/>
      <c r="V121" s="186" t="str">
        <f t="array" ref="V121">IFERROR(
IF(LEN(V$10)&gt;0,
INDEX(Calculations!$G$4:$G$4005,SMALL(IF((Calculations!$U$4:$U$4005=V$10)*(Calculations!$V$4:$V$4005&gt;0),ROW(Calculations!$U$4:$U$4005)-ROW(INDEX(Calculations!$U$4:$U$4005,1,1))+1),ROUNDUP((ROW($A121)-ROW(startCell))/3,0)),1),""),"")</f>
        <v/>
      </c>
      <c r="W121" s="253"/>
      <c r="X121" s="33"/>
      <c r="Y121" s="33"/>
    </row>
    <row r="122" spans="1:25" ht="20.100000000000001" customHeight="1" thickTop="1" x14ac:dyDescent="0.25">
      <c r="A122" s="33"/>
      <c r="B122" s="251"/>
      <c r="C122" s="193"/>
      <c r="D122" s="186" t="str">
        <f t="array" ref="D122">IFERROR(IF(LEN(D$10)&gt;0, INDEX(Calculations!$B$4:$B$4005,SMALL(IF((Calculations!$U$4:$U$4005=D$10)*(Calculations!$V$4:$V$4005&gt;0),ROW(Calculations!$U$4:$U$4005)-ROW(INDEX(Calculations!$U$4:$U$4005,1,1))+1),ROUNDUP((ROW($A122)-ROW(startCell))/3,0)),1),""),"")</f>
        <v/>
      </c>
      <c r="E122" s="185"/>
      <c r="F122" s="184" t="str">
        <f t="array" ref="F122">IFERROR(IF(LEN(F$10)&gt;0, INDEX(Calculations!$B$4:$B$4005,SMALL(IF((Calculations!$U$4:$U$4005=F$10)*(Calculations!$V$4:$V$4005&gt;0),ROW(Calculations!$U$4:$U$4005)-ROW(INDEX(Calculations!$U$4:$U$4005,1,1))+1),ROUNDUP((ROW($A122)-ROW(startCell))/3,0)),1),""),"")</f>
        <v/>
      </c>
      <c r="G122" s="185"/>
      <c r="H122" s="184" t="str">
        <f t="array" ref="H122">IFERROR(IF(LEN(H$10)&gt;0, INDEX(Calculations!$B$4:$B$4005,SMALL(IF((Calculations!$U$4:$U$4005=H$10)*(Calculations!$V$4:$V$4005&gt;0),ROW(Calculations!$U$4:$U$4005)-ROW(INDEX(Calculations!$U$4:$U$4005,1,1))+1),ROUNDUP((ROW($A122)-ROW(startCell))/3,0)),1),""),"")</f>
        <v/>
      </c>
      <c r="I122" s="185"/>
      <c r="J122" s="184" t="str">
        <f t="array" ref="J122">IFERROR(IF(LEN(J$10)&gt;0, INDEX(Calculations!$B$4:$B$4005,SMALL(IF((Calculations!$U$4:$U$4005=J$10)*(Calculations!$V$4:$V$4005&gt;0),ROW(Calculations!$U$4:$U$4005)-ROW(INDEX(Calculations!$U$4:$U$4005,1,1))+1),ROUNDUP((ROW($A122)-ROW(startCell))/3,0)),1),""),"")</f>
        <v/>
      </c>
      <c r="K122" s="185"/>
      <c r="L122" s="184" t="str">
        <f t="array" ref="L122">IFERROR(IF(LEN(L$10)&gt;0, INDEX(Calculations!$B$4:$B$4005,SMALL(IF((Calculations!$U$4:$U$4005=L$10)*(Calculations!$V$4:$V$4005&gt;0),ROW(Calculations!$U$4:$U$4005)-ROW(INDEX(Calculations!$U$4:$U$4005,1,1))+1),ROUNDUP((ROW($A122)-ROW(startCell))/3,0)),1),""),"")</f>
        <v/>
      </c>
      <c r="M122" s="185"/>
      <c r="N122" s="184" t="str">
        <f t="array" ref="N122">IFERROR(IF(LEN(N$10)&gt;0, INDEX(Calculations!$B$4:$B$4005,SMALL(IF((Calculations!$U$4:$U$4005=N$10)*(Calculations!$V$4:$V$4005&gt;0),ROW(Calculations!$U$4:$U$4005)-ROW(INDEX(Calculations!$U$4:$U$4005,1,1))+1),ROUNDUP((ROW($A122)-ROW(startCell))/3,0)),1),""),"")</f>
        <v/>
      </c>
      <c r="O122" s="185"/>
      <c r="P122" s="184" t="str">
        <f t="array" ref="P122">IFERROR(IF(LEN(P$10)&gt;0, INDEX(Calculations!$B$4:$B$4005,SMALL(IF((Calculations!$U$4:$U$4005=P$10)*(Calculations!$V$4:$V$4005&gt;0),ROW(Calculations!$U$4:$U$4005)-ROW(INDEX(Calculations!$U$4:$U$4005,1,1))+1),ROUNDUP((ROW($A122)-ROW(startCell))/3,0)),1),""),"")</f>
        <v/>
      </c>
      <c r="Q122" s="185"/>
      <c r="R122" s="184" t="str">
        <f t="array" ref="R122">IFERROR(IF(LEN(R$10)&gt;0, INDEX(Calculations!$B$4:$B$4005,SMALL(IF((Calculations!$U$4:$U$4005=R$10)*(Calculations!$V$4:$V$4005&gt;0),ROW(Calculations!$U$4:$U$4005)-ROW(INDEX(Calculations!$U$4:$U$4005,1,1))+1),ROUNDUP((ROW($A122)-ROW(startCell))/3,0)),1),""),"")</f>
        <v/>
      </c>
      <c r="S122" s="185"/>
      <c r="T122" s="184" t="str">
        <f t="array" ref="T122">IFERROR(IF(LEN(T$10)&gt;0, INDEX(Calculations!$B$4:$B$4005,SMALL(IF((Calculations!$U$4:$U$4005=T$10)*(Calculations!$V$4:$V$4005&gt;0),ROW(Calculations!$U$4:$U$4005)-ROW(INDEX(Calculations!$U$4:$U$4005,1,1))+1),ROUNDUP((ROW($A122)-ROW(startCell))/3,0)),1),""),"")</f>
        <v/>
      </c>
      <c r="U122" s="185"/>
      <c r="V122" s="184" t="str">
        <f t="array" ref="V122">IFERROR(IF(LEN(V$10)&gt;0, INDEX(Calculations!$B$4:$B$4005,SMALL(IF((Calculations!$U$4:$U$4005=V$10)*(Calculations!$V$4:$V$4005&gt;0),ROW(Calculations!$U$4:$U$4005)-ROW(INDEX(Calculations!$U$4:$U$4005,1,1))+1),ROUNDUP((ROW($A122)-ROW(startCell))/3,0)),1),""),"")</f>
        <v/>
      </c>
      <c r="W122" s="253"/>
      <c r="X122" s="33"/>
      <c r="Y122" s="33"/>
    </row>
    <row r="123" spans="1:25" ht="20.100000000000001" customHeight="1" x14ac:dyDescent="0.25">
      <c r="A123" s="33"/>
      <c r="B123" s="251"/>
      <c r="C123" s="193"/>
      <c r="D123" s="186" t="str">
        <f t="array" ref="D123">IFERROR(
IF(LEN(D$10)&gt;0,
INDEX(Calculations!$D$4:$D$4005,SMALL(IF((Calculations!$U$4:$U$4005=D$10)*(Calculations!$V$4:$V$4005&gt;0),ROW(Calculations!$U$4:$U$4005)-ROW(INDEX(Calculations!$U$4:$U$4005,1,1))+1),ROUNDUP((ROW($A123)-ROW(startCell))/3,0)),1),""),"")</f>
        <v/>
      </c>
      <c r="E123" s="187"/>
      <c r="F123" s="186" t="str">
        <f t="array" ref="F123">IFERROR(
IF(LEN(F$10)&gt;0,
INDEX(Calculations!$D$4:$D$4005,SMALL(IF((Calculations!$U$4:$U$4005=F$10)*(Calculations!$V$4:$V$4005&gt;0),ROW(Calculations!$U$4:$U$4005)-ROW(INDEX(Calculations!$U$4:$U$4005,1,1))+1),ROUNDUP((ROW($A123)-ROW(startCell))/3,0)),1),""),"")</f>
        <v/>
      </c>
      <c r="G123" s="187"/>
      <c r="H123" s="186" t="str">
        <f t="array" ref="H123">IFERROR(
IF(LEN(H$10)&gt;0,
INDEX(Calculations!$D$4:$D$4005,SMALL(IF((Calculations!$U$4:$U$4005=H$10)*(Calculations!$V$4:$V$4005&gt;0),ROW(Calculations!$U$4:$U$4005)-ROW(INDEX(Calculations!$U$4:$U$4005,1,1))+1),ROUNDUP((ROW($A123)-ROW(startCell))/3,0)),1),""),"")</f>
        <v/>
      </c>
      <c r="I123" s="187"/>
      <c r="J123" s="186" t="str">
        <f t="array" ref="J123">IFERROR(
IF(LEN(J$10)&gt;0,
INDEX(Calculations!$D$4:$D$4005,SMALL(IF((Calculations!$U$4:$U$4005=J$10)*(Calculations!$V$4:$V$4005&gt;0),ROW(Calculations!$U$4:$U$4005)-ROW(INDEX(Calculations!$U$4:$U$4005,1,1))+1),ROUNDUP((ROW($A123)-ROW(startCell))/3,0)),1),""),"")</f>
        <v/>
      </c>
      <c r="K123" s="187"/>
      <c r="L123" s="186" t="str">
        <f t="array" ref="L123">IFERROR(
IF(LEN(L$10)&gt;0,
INDEX(Calculations!$D$4:$D$4005,SMALL(IF((Calculations!$U$4:$U$4005=L$10)*(Calculations!$V$4:$V$4005&gt;0),ROW(Calculations!$U$4:$U$4005)-ROW(INDEX(Calculations!$U$4:$U$4005,1,1))+1),ROUNDUP((ROW($A123)-ROW(startCell))/3,0)),1),""),"")</f>
        <v/>
      </c>
      <c r="M123" s="187"/>
      <c r="N123" s="186" t="str">
        <f t="array" ref="N123">IFERROR(
IF(LEN(N$10)&gt;0,
INDEX(Calculations!$D$4:$D$4005,SMALL(IF((Calculations!$U$4:$U$4005=N$10)*(Calculations!$V$4:$V$4005&gt;0),ROW(Calculations!$U$4:$U$4005)-ROW(INDEX(Calculations!$U$4:$U$4005,1,1))+1),ROUNDUP((ROW($A123)-ROW(startCell))/3,0)),1),""),"")</f>
        <v/>
      </c>
      <c r="O123" s="187"/>
      <c r="P123" s="186" t="str">
        <f t="array" ref="P123">IFERROR(
IF(LEN(P$10)&gt;0,
INDEX(Calculations!$D$4:$D$4005,SMALL(IF((Calculations!$U$4:$U$4005=P$10)*(Calculations!$V$4:$V$4005&gt;0),ROW(Calculations!$U$4:$U$4005)-ROW(INDEX(Calculations!$U$4:$U$4005,1,1))+1),ROUNDUP((ROW($A123)-ROW(startCell))/3,0)),1),""),"")</f>
        <v/>
      </c>
      <c r="Q123" s="187"/>
      <c r="R123" s="186" t="str">
        <f t="array" ref="R123">IFERROR(
IF(LEN(R$10)&gt;0,
INDEX(Calculations!$D$4:$D$4005,SMALL(IF((Calculations!$U$4:$U$4005=R$10)*(Calculations!$V$4:$V$4005&gt;0),ROW(Calculations!$U$4:$U$4005)-ROW(INDEX(Calculations!$U$4:$U$4005,1,1))+1),ROUNDUP((ROW($A123)-ROW(startCell))/3,0)),1),""),"")</f>
        <v/>
      </c>
      <c r="S123" s="187"/>
      <c r="T123" s="186" t="str">
        <f t="array" ref="T123">IFERROR(
IF(LEN(T$10)&gt;0,
INDEX(Calculations!$D$4:$D$4005,SMALL(IF((Calculations!$U$4:$U$4005=T$10)*(Calculations!$V$4:$V$4005&gt;0),ROW(Calculations!$U$4:$U$4005)-ROW(INDEX(Calculations!$U$4:$U$4005,1,1))+1),ROUNDUP((ROW($A123)-ROW(startCell))/3,0)),1),""),"")</f>
        <v/>
      </c>
      <c r="U123" s="187"/>
      <c r="V123" s="186" t="str">
        <f t="array" ref="V123">IFERROR(
IF(LEN(V$10)&gt;0,
INDEX(Calculations!$D$4:$D$4005,SMALL(IF((Calculations!$U$4:$U$4005=V$10)*(Calculations!$V$4:$V$4005&gt;0),ROW(Calculations!$U$4:$U$4005)-ROW(INDEX(Calculations!$U$4:$U$4005,1,1))+1),ROUNDUP((ROW($A123)-ROW(startCell))/3,0)),1),""),"")</f>
        <v/>
      </c>
      <c r="W123" s="253"/>
      <c r="X123" s="33"/>
      <c r="Y123" s="33"/>
    </row>
    <row r="124" spans="1:25" ht="20.100000000000001" customHeight="1" thickBot="1" x14ac:dyDescent="0.3">
      <c r="A124" s="33"/>
      <c r="B124" s="254"/>
      <c r="C124" s="196"/>
      <c r="D124" s="186" t="str">
        <f t="array" ref="D124">IFERROR(
IF(LEN(D$10)&gt;0,
INDEX(Calculations!$G$4:$G$4005,SMALL(IF((Calculations!$U$4:$U$4005=D$10)*(Calculations!$V$4:$V$4005&gt;0),ROW(Calculations!$U$4:$U$4005)-ROW(INDEX(Calculations!$U$4:$U$4005,1,1))+1),ROUNDUP((ROW($A124)-ROW(startCell))/3,0)),1),""),"")</f>
        <v/>
      </c>
      <c r="E124" s="187"/>
      <c r="F124" s="186" t="str">
        <f t="array" ref="F124">IFERROR(
IF(LEN(F$10)&gt;0,
INDEX(Calculations!$G$4:$G$4005,SMALL(IF((Calculations!$U$4:$U$4005=F$10)*(Calculations!$V$4:$V$4005&gt;0),ROW(Calculations!$U$4:$U$4005)-ROW(INDEX(Calculations!$U$4:$U$4005,1,1))+1),ROUNDUP((ROW($A124)-ROW(startCell))/3,0)),1),""),"")</f>
        <v/>
      </c>
      <c r="G124" s="187"/>
      <c r="H124" s="186" t="str">
        <f t="array" ref="H124">IFERROR(
IF(LEN(H$10)&gt;0,
INDEX(Calculations!$G$4:$G$4005,SMALL(IF((Calculations!$U$4:$U$4005=H$10)*(Calculations!$V$4:$V$4005&gt;0),ROW(Calculations!$U$4:$U$4005)-ROW(INDEX(Calculations!$U$4:$U$4005,1,1))+1),ROUNDUP((ROW($A124)-ROW(startCell))/3,0)),1),""),"")</f>
        <v/>
      </c>
      <c r="I124" s="187"/>
      <c r="J124" s="186" t="str">
        <f t="array" ref="J124">IFERROR(
IF(LEN(J$10)&gt;0,
INDEX(Calculations!$G$4:$G$4005,SMALL(IF((Calculations!$U$4:$U$4005=J$10)*(Calculations!$V$4:$V$4005&gt;0),ROW(Calculations!$U$4:$U$4005)-ROW(INDEX(Calculations!$U$4:$U$4005,1,1))+1),ROUNDUP((ROW($A124)-ROW(startCell))/3,0)),1),""),"")</f>
        <v/>
      </c>
      <c r="K124" s="187"/>
      <c r="L124" s="186" t="str">
        <f t="array" ref="L124">IFERROR(
IF(LEN(L$10)&gt;0,
INDEX(Calculations!$G$4:$G$4005,SMALL(IF((Calculations!$U$4:$U$4005=L$10)*(Calculations!$V$4:$V$4005&gt;0),ROW(Calculations!$U$4:$U$4005)-ROW(INDEX(Calculations!$U$4:$U$4005,1,1))+1),ROUNDUP((ROW($A124)-ROW(startCell))/3,0)),1),""),"")</f>
        <v/>
      </c>
      <c r="M124" s="187"/>
      <c r="N124" s="186" t="str">
        <f t="array" ref="N124">IFERROR(
IF(LEN(N$10)&gt;0,
INDEX(Calculations!$G$4:$G$4005,SMALL(IF((Calculations!$U$4:$U$4005=N$10)*(Calculations!$V$4:$V$4005&gt;0),ROW(Calculations!$U$4:$U$4005)-ROW(INDEX(Calculations!$U$4:$U$4005,1,1))+1),ROUNDUP((ROW($A124)-ROW(startCell))/3,0)),1),""),"")</f>
        <v/>
      </c>
      <c r="O124" s="187"/>
      <c r="P124" s="186" t="str">
        <f t="array" ref="P124">IFERROR(
IF(LEN(P$10)&gt;0,
INDEX(Calculations!$G$4:$G$4005,SMALL(IF((Calculations!$U$4:$U$4005=P$10)*(Calculations!$V$4:$V$4005&gt;0),ROW(Calculations!$U$4:$U$4005)-ROW(INDEX(Calculations!$U$4:$U$4005,1,1))+1),ROUNDUP((ROW($A124)-ROW(startCell))/3,0)),1),""),"")</f>
        <v/>
      </c>
      <c r="Q124" s="187"/>
      <c r="R124" s="186" t="str">
        <f t="array" ref="R124">IFERROR(
IF(LEN(R$10)&gt;0,
INDEX(Calculations!$G$4:$G$4005,SMALL(IF((Calculations!$U$4:$U$4005=R$10)*(Calculations!$V$4:$V$4005&gt;0),ROW(Calculations!$U$4:$U$4005)-ROW(INDEX(Calculations!$U$4:$U$4005,1,1))+1),ROUNDUP((ROW($A124)-ROW(startCell))/3,0)),1),""),"")</f>
        <v/>
      </c>
      <c r="S124" s="187"/>
      <c r="T124" s="186" t="str">
        <f t="array" ref="T124">IFERROR(
IF(LEN(T$10)&gt;0,
INDEX(Calculations!$G$4:$G$4005,SMALL(IF((Calculations!$U$4:$U$4005=T$10)*(Calculations!$V$4:$V$4005&gt;0),ROW(Calculations!$U$4:$U$4005)-ROW(INDEX(Calculations!$U$4:$U$4005,1,1))+1),ROUNDUP((ROW($A124)-ROW(startCell))/3,0)),1),""),"")</f>
        <v/>
      </c>
      <c r="U124" s="187"/>
      <c r="V124" s="186" t="str">
        <f t="array" ref="V124">IFERROR(
IF(LEN(V$10)&gt;0,
INDEX(Calculations!$G$4:$G$4005,SMALL(IF((Calculations!$U$4:$U$4005=V$10)*(Calculations!$V$4:$V$4005&gt;0),ROW(Calculations!$U$4:$U$4005)-ROW(INDEX(Calculations!$U$4:$U$4005,1,1))+1),ROUNDUP((ROW($A124)-ROW(startCell))/3,0)),1),""),"")</f>
        <v/>
      </c>
      <c r="W124" s="253"/>
      <c r="X124" s="33"/>
      <c r="Y124" s="33"/>
    </row>
    <row r="125" spans="1:25" ht="20.100000000000001" customHeight="1" thickTop="1" x14ac:dyDescent="0.25">
      <c r="A125" s="33"/>
      <c r="B125" s="251"/>
      <c r="C125" s="194"/>
      <c r="D125" s="184" t="str">
        <f t="array" ref="D125">IFERROR(IF(LEN(D$10)&gt;0, INDEX(Calculations!$B$4:$B$4005,SMALL(IF((Calculations!$U$4:$U$4005=D$10)*(Calculations!$V$4:$V$4005&gt;0),ROW(Calculations!$U$4:$U$4005)-ROW(INDEX(Calculations!$U$4:$U$4005,1,1))+1),ROUNDUP((ROW($A125)-ROW(startCell))/3,0)),1),""),"")</f>
        <v/>
      </c>
      <c r="E125" s="185"/>
      <c r="F125" s="184" t="str">
        <f t="array" ref="F125">IFERROR(IF(LEN(F$10)&gt;0, INDEX(Calculations!$B$4:$B$4005,SMALL(IF((Calculations!$U$4:$U$4005=F$10)*(Calculations!$V$4:$V$4005&gt;0),ROW(Calculations!$U$4:$U$4005)-ROW(INDEX(Calculations!$U$4:$U$4005,1,1))+1),ROUNDUP((ROW($A125)-ROW(startCell))/3,0)),1),""),"")</f>
        <v/>
      </c>
      <c r="G125" s="185"/>
      <c r="H125" s="184" t="str">
        <f t="array" ref="H125">IFERROR(IF(LEN(H$10)&gt;0, INDEX(Calculations!$B$4:$B$4005,SMALL(IF((Calculations!$U$4:$U$4005=H$10)*(Calculations!$V$4:$V$4005&gt;0),ROW(Calculations!$U$4:$U$4005)-ROW(INDEX(Calculations!$U$4:$U$4005,1,1))+1),ROUNDUP((ROW($A125)-ROW(startCell))/3,0)),1),""),"")</f>
        <v/>
      </c>
      <c r="I125" s="185"/>
      <c r="J125" s="184" t="str">
        <f t="array" ref="J125">IFERROR(IF(LEN(J$10)&gt;0, INDEX(Calculations!$B$4:$B$4005,SMALL(IF((Calculations!$U$4:$U$4005=J$10)*(Calculations!$V$4:$V$4005&gt;0),ROW(Calculations!$U$4:$U$4005)-ROW(INDEX(Calculations!$U$4:$U$4005,1,1))+1),ROUNDUP((ROW($A125)-ROW(startCell))/3,0)),1),""),"")</f>
        <v/>
      </c>
      <c r="K125" s="185"/>
      <c r="L125" s="184" t="str">
        <f t="array" ref="L125">IFERROR(IF(LEN(L$10)&gt;0, INDEX(Calculations!$B$4:$B$4005,SMALL(IF((Calculations!$U$4:$U$4005=L$10)*(Calculations!$V$4:$V$4005&gt;0),ROW(Calculations!$U$4:$U$4005)-ROW(INDEX(Calculations!$U$4:$U$4005,1,1))+1),ROUNDUP((ROW($A125)-ROW(startCell))/3,0)),1),""),"")</f>
        <v/>
      </c>
      <c r="M125" s="185"/>
      <c r="N125" s="184" t="str">
        <f t="array" ref="N125">IFERROR(IF(LEN(N$10)&gt;0, INDEX(Calculations!$B$4:$B$4005,SMALL(IF((Calculations!$U$4:$U$4005=N$10)*(Calculations!$V$4:$V$4005&gt;0),ROW(Calculations!$U$4:$U$4005)-ROW(INDEX(Calculations!$U$4:$U$4005,1,1))+1),ROUNDUP((ROW($A125)-ROW(startCell))/3,0)),1),""),"")</f>
        <v/>
      </c>
      <c r="O125" s="185"/>
      <c r="P125" s="184" t="str">
        <f t="array" ref="P125">IFERROR(IF(LEN(P$10)&gt;0, INDEX(Calculations!$B$4:$B$4005,SMALL(IF((Calculations!$U$4:$U$4005=P$10)*(Calculations!$V$4:$V$4005&gt;0),ROW(Calculations!$U$4:$U$4005)-ROW(INDEX(Calculations!$U$4:$U$4005,1,1))+1),ROUNDUP((ROW($A125)-ROW(startCell))/3,0)),1),""),"")</f>
        <v/>
      </c>
      <c r="Q125" s="185"/>
      <c r="R125" s="184" t="str">
        <f t="array" ref="R125">IFERROR(IF(LEN(R$10)&gt;0, INDEX(Calculations!$B$4:$B$4005,SMALL(IF((Calculations!$U$4:$U$4005=R$10)*(Calculations!$V$4:$V$4005&gt;0),ROW(Calculations!$U$4:$U$4005)-ROW(INDEX(Calculations!$U$4:$U$4005,1,1))+1),ROUNDUP((ROW($A125)-ROW(startCell))/3,0)),1),""),"")</f>
        <v/>
      </c>
      <c r="S125" s="185"/>
      <c r="T125" s="184" t="str">
        <f t="array" ref="T125">IFERROR(IF(LEN(T$10)&gt;0, INDEX(Calculations!$B$4:$B$4005,SMALL(IF((Calculations!$U$4:$U$4005=T$10)*(Calculations!$V$4:$V$4005&gt;0),ROW(Calculations!$U$4:$U$4005)-ROW(INDEX(Calculations!$U$4:$U$4005,1,1))+1),ROUNDUP((ROW($A125)-ROW(startCell))/3,0)),1),""),"")</f>
        <v/>
      </c>
      <c r="U125" s="185"/>
      <c r="V125" s="184" t="str">
        <f t="array" ref="V125">IFERROR(IF(LEN(V$10)&gt;0, INDEX(Calculations!$B$4:$B$4005,SMALL(IF((Calculations!$U$4:$U$4005=V$10)*(Calculations!$V$4:$V$4005&gt;0),ROW(Calculations!$U$4:$U$4005)-ROW(INDEX(Calculations!$U$4:$U$4005,1,1))+1),ROUNDUP((ROW($A125)-ROW(startCell))/3,0)),1),""),"")</f>
        <v/>
      </c>
      <c r="W125" s="253"/>
      <c r="X125" s="33"/>
      <c r="Y125" s="33"/>
    </row>
    <row r="126" spans="1:25" ht="20.100000000000001" customHeight="1" x14ac:dyDescent="0.25">
      <c r="A126" s="33"/>
      <c r="B126" s="251"/>
      <c r="C126" s="193"/>
      <c r="D126" s="186" t="str">
        <f t="array" ref="D126">IFERROR(
IF(LEN(D$10)&gt;0,
INDEX(Calculations!$D$4:$D$4005,SMALL(IF((Calculations!$U$4:$U$4005=D$10)*(Calculations!$V$4:$V$4005&gt;0),ROW(Calculations!$U$4:$U$4005)-ROW(INDEX(Calculations!$U$4:$U$4005,1,1))+1),ROUNDUP((ROW($A126)-ROW(startCell))/3,0)),1),""),"")</f>
        <v/>
      </c>
      <c r="E126" s="187"/>
      <c r="F126" s="186" t="str">
        <f t="array" ref="F126">IFERROR(
IF(LEN(F$10)&gt;0,
INDEX(Calculations!$D$4:$D$4005,SMALL(IF((Calculations!$U$4:$U$4005=F$10)*(Calculations!$V$4:$V$4005&gt;0),ROW(Calculations!$U$4:$U$4005)-ROW(INDEX(Calculations!$U$4:$U$4005,1,1))+1),ROUNDUP((ROW($A126)-ROW(startCell))/3,0)),1),""),"")</f>
        <v/>
      </c>
      <c r="G126" s="187"/>
      <c r="H126" s="186" t="str">
        <f t="array" ref="H126">IFERROR(
IF(LEN(H$10)&gt;0,
INDEX(Calculations!$D$4:$D$4005,SMALL(IF((Calculations!$U$4:$U$4005=H$10)*(Calculations!$V$4:$V$4005&gt;0),ROW(Calculations!$U$4:$U$4005)-ROW(INDEX(Calculations!$U$4:$U$4005,1,1))+1),ROUNDUP((ROW($A126)-ROW(startCell))/3,0)),1),""),"")</f>
        <v/>
      </c>
      <c r="I126" s="187"/>
      <c r="J126" s="186" t="str">
        <f t="array" ref="J126">IFERROR(
IF(LEN(J$10)&gt;0,
INDEX(Calculations!$D$4:$D$4005,SMALL(IF((Calculations!$U$4:$U$4005=J$10)*(Calculations!$V$4:$V$4005&gt;0),ROW(Calculations!$U$4:$U$4005)-ROW(INDEX(Calculations!$U$4:$U$4005,1,1))+1),ROUNDUP((ROW($A126)-ROW(startCell))/3,0)),1),""),"")</f>
        <v/>
      </c>
      <c r="K126" s="187"/>
      <c r="L126" s="186" t="str">
        <f t="array" ref="L126">IFERROR(
IF(LEN(L$10)&gt;0,
INDEX(Calculations!$D$4:$D$4005,SMALL(IF((Calculations!$U$4:$U$4005=L$10)*(Calculations!$V$4:$V$4005&gt;0),ROW(Calculations!$U$4:$U$4005)-ROW(INDEX(Calculations!$U$4:$U$4005,1,1))+1),ROUNDUP((ROW($A126)-ROW(startCell))/3,0)),1),""),"")</f>
        <v/>
      </c>
      <c r="M126" s="187"/>
      <c r="N126" s="186" t="str">
        <f t="array" ref="N126">IFERROR(
IF(LEN(N$10)&gt;0,
INDEX(Calculations!$D$4:$D$4005,SMALL(IF((Calculations!$U$4:$U$4005=N$10)*(Calculations!$V$4:$V$4005&gt;0),ROW(Calculations!$U$4:$U$4005)-ROW(INDEX(Calculations!$U$4:$U$4005,1,1))+1),ROUNDUP((ROW($A126)-ROW(startCell))/3,0)),1),""),"")</f>
        <v/>
      </c>
      <c r="O126" s="187"/>
      <c r="P126" s="186" t="str">
        <f t="array" ref="P126">IFERROR(
IF(LEN(P$10)&gt;0,
INDEX(Calculations!$D$4:$D$4005,SMALL(IF((Calculations!$U$4:$U$4005=P$10)*(Calculations!$V$4:$V$4005&gt;0),ROW(Calculations!$U$4:$U$4005)-ROW(INDEX(Calculations!$U$4:$U$4005,1,1))+1),ROUNDUP((ROW($A126)-ROW(startCell))/3,0)),1),""),"")</f>
        <v/>
      </c>
      <c r="Q126" s="187"/>
      <c r="R126" s="186" t="str">
        <f t="array" ref="R126">IFERROR(
IF(LEN(R$10)&gt;0,
INDEX(Calculations!$D$4:$D$4005,SMALL(IF((Calculations!$U$4:$U$4005=R$10)*(Calculations!$V$4:$V$4005&gt;0),ROW(Calculations!$U$4:$U$4005)-ROW(INDEX(Calculations!$U$4:$U$4005,1,1))+1),ROUNDUP((ROW($A126)-ROW(startCell))/3,0)),1),""),"")</f>
        <v/>
      </c>
      <c r="S126" s="187"/>
      <c r="T126" s="186" t="str">
        <f t="array" ref="T126">IFERROR(
IF(LEN(T$10)&gt;0,
INDEX(Calculations!$D$4:$D$4005,SMALL(IF((Calculations!$U$4:$U$4005=T$10)*(Calculations!$V$4:$V$4005&gt;0),ROW(Calculations!$U$4:$U$4005)-ROW(INDEX(Calculations!$U$4:$U$4005,1,1))+1),ROUNDUP((ROW($A126)-ROW(startCell))/3,0)),1),""),"")</f>
        <v/>
      </c>
      <c r="U126" s="187"/>
      <c r="V126" s="186" t="str">
        <f t="array" ref="V126">IFERROR(
IF(LEN(V$10)&gt;0,
INDEX(Calculations!$D$4:$D$4005,SMALL(IF((Calculations!$U$4:$U$4005=V$10)*(Calculations!$V$4:$V$4005&gt;0),ROW(Calculations!$U$4:$U$4005)-ROW(INDEX(Calculations!$U$4:$U$4005,1,1))+1),ROUNDUP((ROW($A126)-ROW(startCell))/3,0)),1),""),"")</f>
        <v/>
      </c>
      <c r="W126" s="253"/>
      <c r="X126" s="33"/>
      <c r="Y126" s="33"/>
    </row>
    <row r="127" spans="1:25" ht="20.100000000000001" customHeight="1" thickBot="1" x14ac:dyDescent="0.3">
      <c r="A127" s="33"/>
      <c r="B127" s="254"/>
      <c r="C127" s="195"/>
      <c r="D127" s="191" t="str">
        <f t="array" ref="D127">IFERROR(
IF(LEN(D$10)&gt;0,
INDEX(Calculations!$G$4:$G$4005,SMALL(IF((Calculations!$U$4:$U$4005=D$10)*(Calculations!$V$4:$V$4005&gt;0),ROW(Calculations!$U$4:$U$4005)-ROW(INDEX(Calculations!$U$4:$U$4005,1,1))+1),ROUNDUP((ROW($A127)-ROW(startCell))/3,0)),1),""),"")</f>
        <v/>
      </c>
      <c r="E127" s="187"/>
      <c r="F127" s="186" t="str">
        <f t="array" ref="F127">IFERROR(
IF(LEN(F$10)&gt;0,
INDEX(Calculations!$G$4:$G$4005,SMALL(IF((Calculations!$U$4:$U$4005=F$10)*(Calculations!$V$4:$V$4005&gt;0),ROW(Calculations!$U$4:$U$4005)-ROW(INDEX(Calculations!$U$4:$U$4005,1,1))+1),ROUNDUP((ROW($A127)-ROW(startCell))/3,0)),1),""),"")</f>
        <v/>
      </c>
      <c r="G127" s="187"/>
      <c r="H127" s="186" t="str">
        <f t="array" ref="H127">IFERROR(
IF(LEN(H$10)&gt;0,
INDEX(Calculations!$G$4:$G$4005,SMALL(IF((Calculations!$U$4:$U$4005=H$10)*(Calculations!$V$4:$V$4005&gt;0),ROW(Calculations!$U$4:$U$4005)-ROW(INDEX(Calculations!$U$4:$U$4005,1,1))+1),ROUNDUP((ROW($A127)-ROW(startCell))/3,0)),1),""),"")</f>
        <v/>
      </c>
      <c r="I127" s="187"/>
      <c r="J127" s="186" t="str">
        <f t="array" ref="J127">IFERROR(
IF(LEN(J$10)&gt;0,
INDEX(Calculations!$G$4:$G$4005,SMALL(IF((Calculations!$U$4:$U$4005=J$10)*(Calculations!$V$4:$V$4005&gt;0),ROW(Calculations!$U$4:$U$4005)-ROW(INDEX(Calculations!$U$4:$U$4005,1,1))+1),ROUNDUP((ROW($A127)-ROW(startCell))/3,0)),1),""),"")</f>
        <v/>
      </c>
      <c r="K127" s="187"/>
      <c r="L127" s="186" t="str">
        <f t="array" ref="L127">IFERROR(
IF(LEN(L$10)&gt;0,
INDEX(Calculations!$G$4:$G$4005,SMALL(IF((Calculations!$U$4:$U$4005=L$10)*(Calculations!$V$4:$V$4005&gt;0),ROW(Calculations!$U$4:$U$4005)-ROW(INDEX(Calculations!$U$4:$U$4005,1,1))+1),ROUNDUP((ROW($A127)-ROW(startCell))/3,0)),1),""),"")</f>
        <v/>
      </c>
      <c r="M127" s="187"/>
      <c r="N127" s="186" t="str">
        <f t="array" ref="N127">IFERROR(
IF(LEN(N$10)&gt;0,
INDEX(Calculations!$G$4:$G$4005,SMALL(IF((Calculations!$U$4:$U$4005=N$10)*(Calculations!$V$4:$V$4005&gt;0),ROW(Calculations!$U$4:$U$4005)-ROW(INDEX(Calculations!$U$4:$U$4005,1,1))+1),ROUNDUP((ROW($A127)-ROW(startCell))/3,0)),1),""),"")</f>
        <v/>
      </c>
      <c r="O127" s="187"/>
      <c r="P127" s="186" t="str">
        <f t="array" ref="P127">IFERROR(
IF(LEN(P$10)&gt;0,
INDEX(Calculations!$G$4:$G$4005,SMALL(IF((Calculations!$U$4:$U$4005=P$10)*(Calculations!$V$4:$V$4005&gt;0),ROW(Calculations!$U$4:$U$4005)-ROW(INDEX(Calculations!$U$4:$U$4005,1,1))+1),ROUNDUP((ROW($A127)-ROW(startCell))/3,0)),1),""),"")</f>
        <v/>
      </c>
      <c r="Q127" s="187"/>
      <c r="R127" s="186" t="str">
        <f t="array" ref="R127">IFERROR(
IF(LEN(R$10)&gt;0,
INDEX(Calculations!$G$4:$G$4005,SMALL(IF((Calculations!$U$4:$U$4005=R$10)*(Calculations!$V$4:$V$4005&gt;0),ROW(Calculations!$U$4:$U$4005)-ROW(INDEX(Calculations!$U$4:$U$4005,1,1))+1),ROUNDUP((ROW($A127)-ROW(startCell))/3,0)),1),""),"")</f>
        <v/>
      </c>
      <c r="S127" s="187"/>
      <c r="T127" s="186" t="str">
        <f t="array" ref="T127">IFERROR(
IF(LEN(T$10)&gt;0,
INDEX(Calculations!$G$4:$G$4005,SMALL(IF((Calculations!$U$4:$U$4005=T$10)*(Calculations!$V$4:$V$4005&gt;0),ROW(Calculations!$U$4:$U$4005)-ROW(INDEX(Calculations!$U$4:$U$4005,1,1))+1),ROUNDUP((ROW($A127)-ROW(startCell))/3,0)),1),""),"")</f>
        <v/>
      </c>
      <c r="U127" s="187"/>
      <c r="V127" s="186" t="str">
        <f t="array" ref="V127">IFERROR(
IF(LEN(V$10)&gt;0,
INDEX(Calculations!$G$4:$G$4005,SMALL(IF((Calculations!$U$4:$U$4005=V$10)*(Calculations!$V$4:$V$4005&gt;0),ROW(Calculations!$U$4:$U$4005)-ROW(INDEX(Calculations!$U$4:$U$4005,1,1))+1),ROUNDUP((ROW($A127)-ROW(startCell))/3,0)),1),""),"")</f>
        <v/>
      </c>
      <c r="W127" s="253"/>
      <c r="X127" s="33"/>
      <c r="Y127" s="33"/>
    </row>
    <row r="128" spans="1:25" ht="20.100000000000001" customHeight="1" thickTop="1" x14ac:dyDescent="0.25">
      <c r="A128" s="33"/>
      <c r="B128" s="251"/>
      <c r="C128" s="193"/>
      <c r="D128" s="186" t="str">
        <f t="array" ref="D128">IFERROR(IF(LEN(D$10)&gt;0, INDEX(Calculations!$B$4:$B$4005,SMALL(IF((Calculations!$U$4:$U$4005=D$10)*(Calculations!$V$4:$V$4005&gt;0),ROW(Calculations!$U$4:$U$4005)-ROW(INDEX(Calculations!$U$4:$U$4005,1,1))+1),ROUNDUP((ROW($A128)-ROW(startCell))/3,0)),1),""),"")</f>
        <v/>
      </c>
      <c r="E128" s="185"/>
      <c r="F128" s="184" t="str">
        <f t="array" ref="F128">IFERROR(IF(LEN(F$10)&gt;0, INDEX(Calculations!$B$4:$B$4005,SMALL(IF((Calculations!$U$4:$U$4005=F$10)*(Calculations!$V$4:$V$4005&gt;0),ROW(Calculations!$U$4:$U$4005)-ROW(INDEX(Calculations!$U$4:$U$4005,1,1))+1),ROUNDUP((ROW($A128)-ROW(startCell))/3,0)),1),""),"")</f>
        <v/>
      </c>
      <c r="G128" s="185"/>
      <c r="H128" s="184" t="str">
        <f t="array" ref="H128">IFERROR(IF(LEN(H$10)&gt;0, INDEX(Calculations!$B$4:$B$4005,SMALL(IF((Calculations!$U$4:$U$4005=H$10)*(Calculations!$V$4:$V$4005&gt;0),ROW(Calculations!$U$4:$U$4005)-ROW(INDEX(Calculations!$U$4:$U$4005,1,1))+1),ROUNDUP((ROW($A128)-ROW(startCell))/3,0)),1),""),"")</f>
        <v/>
      </c>
      <c r="I128" s="185"/>
      <c r="J128" s="184" t="str">
        <f t="array" ref="J128">IFERROR(IF(LEN(J$10)&gt;0, INDEX(Calculations!$B$4:$B$4005,SMALL(IF((Calculations!$U$4:$U$4005=J$10)*(Calculations!$V$4:$V$4005&gt;0),ROW(Calculations!$U$4:$U$4005)-ROW(INDEX(Calculations!$U$4:$U$4005,1,1))+1),ROUNDUP((ROW($A128)-ROW(startCell))/3,0)),1),""),"")</f>
        <v/>
      </c>
      <c r="K128" s="185"/>
      <c r="L128" s="184" t="str">
        <f t="array" ref="L128">IFERROR(IF(LEN(L$10)&gt;0, INDEX(Calculations!$B$4:$B$4005,SMALL(IF((Calculations!$U$4:$U$4005=L$10)*(Calculations!$V$4:$V$4005&gt;0),ROW(Calculations!$U$4:$U$4005)-ROW(INDEX(Calculations!$U$4:$U$4005,1,1))+1),ROUNDUP((ROW($A128)-ROW(startCell))/3,0)),1),""),"")</f>
        <v/>
      </c>
      <c r="M128" s="185"/>
      <c r="N128" s="184" t="str">
        <f t="array" ref="N128">IFERROR(IF(LEN(N$10)&gt;0, INDEX(Calculations!$B$4:$B$4005,SMALL(IF((Calculations!$U$4:$U$4005=N$10)*(Calculations!$V$4:$V$4005&gt;0),ROW(Calculations!$U$4:$U$4005)-ROW(INDEX(Calculations!$U$4:$U$4005,1,1))+1),ROUNDUP((ROW($A128)-ROW(startCell))/3,0)),1),""),"")</f>
        <v/>
      </c>
      <c r="O128" s="185"/>
      <c r="P128" s="184" t="str">
        <f t="array" ref="P128">IFERROR(IF(LEN(P$10)&gt;0, INDEX(Calculations!$B$4:$B$4005,SMALL(IF((Calculations!$U$4:$U$4005=P$10)*(Calculations!$V$4:$V$4005&gt;0),ROW(Calculations!$U$4:$U$4005)-ROW(INDEX(Calculations!$U$4:$U$4005,1,1))+1),ROUNDUP((ROW($A128)-ROW(startCell))/3,0)),1),""),"")</f>
        <v/>
      </c>
      <c r="Q128" s="185"/>
      <c r="R128" s="184" t="str">
        <f t="array" ref="R128">IFERROR(IF(LEN(R$10)&gt;0, INDEX(Calculations!$B$4:$B$4005,SMALL(IF((Calculations!$U$4:$U$4005=R$10)*(Calculations!$V$4:$V$4005&gt;0),ROW(Calculations!$U$4:$U$4005)-ROW(INDEX(Calculations!$U$4:$U$4005,1,1))+1),ROUNDUP((ROW($A128)-ROW(startCell))/3,0)),1),""),"")</f>
        <v/>
      </c>
      <c r="S128" s="185"/>
      <c r="T128" s="184" t="str">
        <f t="array" ref="T128">IFERROR(IF(LEN(T$10)&gt;0, INDEX(Calculations!$B$4:$B$4005,SMALL(IF((Calculations!$U$4:$U$4005=T$10)*(Calculations!$V$4:$V$4005&gt;0),ROW(Calculations!$U$4:$U$4005)-ROW(INDEX(Calculations!$U$4:$U$4005,1,1))+1),ROUNDUP((ROW($A128)-ROW(startCell))/3,0)),1),""),"")</f>
        <v/>
      </c>
      <c r="U128" s="185"/>
      <c r="V128" s="184" t="str">
        <f t="array" ref="V128">IFERROR(IF(LEN(V$10)&gt;0, INDEX(Calculations!$B$4:$B$4005,SMALL(IF((Calculations!$U$4:$U$4005=V$10)*(Calculations!$V$4:$V$4005&gt;0),ROW(Calculations!$U$4:$U$4005)-ROW(INDEX(Calculations!$U$4:$U$4005,1,1))+1),ROUNDUP((ROW($A128)-ROW(startCell))/3,0)),1),""),"")</f>
        <v/>
      </c>
      <c r="W128" s="253"/>
      <c r="X128" s="33"/>
      <c r="Y128" s="33"/>
    </row>
    <row r="129" spans="1:25" ht="20.100000000000001" customHeight="1" x14ac:dyDescent="0.25">
      <c r="A129" s="33"/>
      <c r="B129" s="251"/>
      <c r="C129" s="193"/>
      <c r="D129" s="186" t="str">
        <f t="array" ref="D129">IFERROR(
IF(LEN(D$10)&gt;0,
INDEX(Calculations!$D$4:$D$4005,SMALL(IF((Calculations!$U$4:$U$4005=D$10)*(Calculations!$V$4:$V$4005&gt;0),ROW(Calculations!$U$4:$U$4005)-ROW(INDEX(Calculations!$U$4:$U$4005,1,1))+1),ROUNDUP((ROW($A129)-ROW(startCell))/3,0)),1),""),"")</f>
        <v/>
      </c>
      <c r="E129" s="187"/>
      <c r="F129" s="186" t="str">
        <f t="array" ref="F129">IFERROR(
IF(LEN(F$10)&gt;0,
INDEX(Calculations!$D$4:$D$4005,SMALL(IF((Calculations!$U$4:$U$4005=F$10)*(Calculations!$V$4:$V$4005&gt;0),ROW(Calculations!$U$4:$U$4005)-ROW(INDEX(Calculations!$U$4:$U$4005,1,1))+1),ROUNDUP((ROW($A129)-ROW(startCell))/3,0)),1),""),"")</f>
        <v/>
      </c>
      <c r="G129" s="187"/>
      <c r="H129" s="186" t="str">
        <f t="array" ref="H129">IFERROR(
IF(LEN(H$10)&gt;0,
INDEX(Calculations!$D$4:$D$4005,SMALL(IF((Calculations!$U$4:$U$4005=H$10)*(Calculations!$V$4:$V$4005&gt;0),ROW(Calculations!$U$4:$U$4005)-ROW(INDEX(Calculations!$U$4:$U$4005,1,1))+1),ROUNDUP((ROW($A129)-ROW(startCell))/3,0)),1),""),"")</f>
        <v/>
      </c>
      <c r="I129" s="187"/>
      <c r="J129" s="186" t="str">
        <f t="array" ref="J129">IFERROR(
IF(LEN(J$10)&gt;0,
INDEX(Calculations!$D$4:$D$4005,SMALL(IF((Calculations!$U$4:$U$4005=J$10)*(Calculations!$V$4:$V$4005&gt;0),ROW(Calculations!$U$4:$U$4005)-ROW(INDEX(Calculations!$U$4:$U$4005,1,1))+1),ROUNDUP((ROW($A129)-ROW(startCell))/3,0)),1),""),"")</f>
        <v/>
      </c>
      <c r="K129" s="187"/>
      <c r="L129" s="186" t="str">
        <f t="array" ref="L129">IFERROR(
IF(LEN(L$10)&gt;0,
INDEX(Calculations!$D$4:$D$4005,SMALL(IF((Calculations!$U$4:$U$4005=L$10)*(Calculations!$V$4:$V$4005&gt;0),ROW(Calculations!$U$4:$U$4005)-ROW(INDEX(Calculations!$U$4:$U$4005,1,1))+1),ROUNDUP((ROW($A129)-ROW(startCell))/3,0)),1),""),"")</f>
        <v/>
      </c>
      <c r="M129" s="187"/>
      <c r="N129" s="186" t="str">
        <f t="array" ref="N129">IFERROR(
IF(LEN(N$10)&gt;0,
INDEX(Calculations!$D$4:$D$4005,SMALL(IF((Calculations!$U$4:$U$4005=N$10)*(Calculations!$V$4:$V$4005&gt;0),ROW(Calculations!$U$4:$U$4005)-ROW(INDEX(Calculations!$U$4:$U$4005,1,1))+1),ROUNDUP((ROW($A129)-ROW(startCell))/3,0)),1),""),"")</f>
        <v/>
      </c>
      <c r="O129" s="187"/>
      <c r="P129" s="186" t="str">
        <f t="array" ref="P129">IFERROR(
IF(LEN(P$10)&gt;0,
INDEX(Calculations!$D$4:$D$4005,SMALL(IF((Calculations!$U$4:$U$4005=P$10)*(Calculations!$V$4:$V$4005&gt;0),ROW(Calculations!$U$4:$U$4005)-ROW(INDEX(Calculations!$U$4:$U$4005,1,1))+1),ROUNDUP((ROW($A129)-ROW(startCell))/3,0)),1),""),"")</f>
        <v/>
      </c>
      <c r="Q129" s="187"/>
      <c r="R129" s="186" t="str">
        <f t="array" ref="R129">IFERROR(
IF(LEN(R$10)&gt;0,
INDEX(Calculations!$D$4:$D$4005,SMALL(IF((Calculations!$U$4:$U$4005=R$10)*(Calculations!$V$4:$V$4005&gt;0),ROW(Calculations!$U$4:$U$4005)-ROW(INDEX(Calculations!$U$4:$U$4005,1,1))+1),ROUNDUP((ROW($A129)-ROW(startCell))/3,0)),1),""),"")</f>
        <v/>
      </c>
      <c r="S129" s="187"/>
      <c r="T129" s="186" t="str">
        <f t="array" ref="T129">IFERROR(
IF(LEN(T$10)&gt;0,
INDEX(Calculations!$D$4:$D$4005,SMALL(IF((Calculations!$U$4:$U$4005=T$10)*(Calculations!$V$4:$V$4005&gt;0),ROW(Calculations!$U$4:$U$4005)-ROW(INDEX(Calculations!$U$4:$U$4005,1,1))+1),ROUNDUP((ROW($A129)-ROW(startCell))/3,0)),1),""),"")</f>
        <v/>
      </c>
      <c r="U129" s="187"/>
      <c r="V129" s="186" t="str">
        <f t="array" ref="V129">IFERROR(
IF(LEN(V$10)&gt;0,
INDEX(Calculations!$D$4:$D$4005,SMALL(IF((Calculations!$U$4:$U$4005=V$10)*(Calculations!$V$4:$V$4005&gt;0),ROW(Calculations!$U$4:$U$4005)-ROW(INDEX(Calculations!$U$4:$U$4005,1,1))+1),ROUNDUP((ROW($A129)-ROW(startCell))/3,0)),1),""),"")</f>
        <v/>
      </c>
      <c r="W129" s="253"/>
      <c r="X129" s="33"/>
      <c r="Y129" s="33"/>
    </row>
    <row r="130" spans="1:25" ht="20.100000000000001" customHeight="1" thickBot="1" x14ac:dyDescent="0.3">
      <c r="A130" s="33"/>
      <c r="B130" s="254"/>
      <c r="C130" s="196"/>
      <c r="D130" s="186" t="str">
        <f t="array" ref="D130">IFERROR(
IF(LEN(D$10)&gt;0,
INDEX(Calculations!$G$4:$G$4005,SMALL(IF((Calculations!$U$4:$U$4005=D$10)*(Calculations!$V$4:$V$4005&gt;0),ROW(Calculations!$U$4:$U$4005)-ROW(INDEX(Calculations!$U$4:$U$4005,1,1))+1),ROUNDUP((ROW($A130)-ROW(startCell))/3,0)),1),""),"")</f>
        <v/>
      </c>
      <c r="E130" s="187"/>
      <c r="F130" s="186" t="str">
        <f t="array" ref="F130">IFERROR(
IF(LEN(F$10)&gt;0,
INDEX(Calculations!$G$4:$G$4005,SMALL(IF((Calculations!$U$4:$U$4005=F$10)*(Calculations!$V$4:$V$4005&gt;0),ROW(Calculations!$U$4:$U$4005)-ROW(INDEX(Calculations!$U$4:$U$4005,1,1))+1),ROUNDUP((ROW($A130)-ROW(startCell))/3,0)),1),""),"")</f>
        <v/>
      </c>
      <c r="G130" s="187"/>
      <c r="H130" s="186" t="str">
        <f t="array" ref="H130">IFERROR(
IF(LEN(H$10)&gt;0,
INDEX(Calculations!$G$4:$G$4005,SMALL(IF((Calculations!$U$4:$U$4005=H$10)*(Calculations!$V$4:$V$4005&gt;0),ROW(Calculations!$U$4:$U$4005)-ROW(INDEX(Calculations!$U$4:$U$4005,1,1))+1),ROUNDUP((ROW($A130)-ROW(startCell))/3,0)),1),""),"")</f>
        <v/>
      </c>
      <c r="I130" s="187"/>
      <c r="J130" s="186" t="str">
        <f t="array" ref="J130">IFERROR(
IF(LEN(J$10)&gt;0,
INDEX(Calculations!$G$4:$G$4005,SMALL(IF((Calculations!$U$4:$U$4005=J$10)*(Calculations!$V$4:$V$4005&gt;0),ROW(Calculations!$U$4:$U$4005)-ROW(INDEX(Calculations!$U$4:$U$4005,1,1))+1),ROUNDUP((ROW($A130)-ROW(startCell))/3,0)),1),""),"")</f>
        <v/>
      </c>
      <c r="K130" s="187"/>
      <c r="L130" s="186" t="str">
        <f t="array" ref="L130">IFERROR(
IF(LEN(L$10)&gt;0,
INDEX(Calculations!$G$4:$G$4005,SMALL(IF((Calculations!$U$4:$U$4005=L$10)*(Calculations!$V$4:$V$4005&gt;0),ROW(Calculations!$U$4:$U$4005)-ROW(INDEX(Calculations!$U$4:$U$4005,1,1))+1),ROUNDUP((ROW($A130)-ROW(startCell))/3,0)),1),""),"")</f>
        <v/>
      </c>
      <c r="M130" s="187"/>
      <c r="N130" s="186" t="str">
        <f t="array" ref="N130">IFERROR(
IF(LEN(N$10)&gt;0,
INDEX(Calculations!$G$4:$G$4005,SMALL(IF((Calculations!$U$4:$U$4005=N$10)*(Calculations!$V$4:$V$4005&gt;0),ROW(Calculations!$U$4:$U$4005)-ROW(INDEX(Calculations!$U$4:$U$4005,1,1))+1),ROUNDUP((ROW($A130)-ROW(startCell))/3,0)),1),""),"")</f>
        <v/>
      </c>
      <c r="O130" s="187"/>
      <c r="P130" s="186" t="str">
        <f t="array" ref="P130">IFERROR(
IF(LEN(P$10)&gt;0,
INDEX(Calculations!$G$4:$G$4005,SMALL(IF((Calculations!$U$4:$U$4005=P$10)*(Calculations!$V$4:$V$4005&gt;0),ROW(Calculations!$U$4:$U$4005)-ROW(INDEX(Calculations!$U$4:$U$4005,1,1))+1),ROUNDUP((ROW($A130)-ROW(startCell))/3,0)),1),""),"")</f>
        <v/>
      </c>
      <c r="Q130" s="187"/>
      <c r="R130" s="186" t="str">
        <f t="array" ref="R130">IFERROR(
IF(LEN(R$10)&gt;0,
INDEX(Calculations!$G$4:$G$4005,SMALL(IF((Calculations!$U$4:$U$4005=R$10)*(Calculations!$V$4:$V$4005&gt;0),ROW(Calculations!$U$4:$U$4005)-ROW(INDEX(Calculations!$U$4:$U$4005,1,1))+1),ROUNDUP((ROW($A130)-ROW(startCell))/3,0)),1),""),"")</f>
        <v/>
      </c>
      <c r="S130" s="187"/>
      <c r="T130" s="186" t="str">
        <f t="array" ref="T130">IFERROR(
IF(LEN(T$10)&gt;0,
INDEX(Calculations!$G$4:$G$4005,SMALL(IF((Calculations!$U$4:$U$4005=T$10)*(Calculations!$V$4:$V$4005&gt;0),ROW(Calculations!$U$4:$U$4005)-ROW(INDEX(Calculations!$U$4:$U$4005,1,1))+1),ROUNDUP((ROW($A130)-ROW(startCell))/3,0)),1),""),"")</f>
        <v/>
      </c>
      <c r="U130" s="187"/>
      <c r="V130" s="186" t="str">
        <f t="array" ref="V130">IFERROR(
IF(LEN(V$10)&gt;0,
INDEX(Calculations!$G$4:$G$4005,SMALL(IF((Calculations!$U$4:$U$4005=V$10)*(Calculations!$V$4:$V$4005&gt;0),ROW(Calculations!$U$4:$U$4005)-ROW(INDEX(Calculations!$U$4:$U$4005,1,1))+1),ROUNDUP((ROW($A130)-ROW(startCell))/3,0)),1),""),"")</f>
        <v/>
      </c>
      <c r="W130" s="253"/>
      <c r="X130" s="33"/>
      <c r="Y130" s="33"/>
    </row>
    <row r="131" spans="1:25" ht="20.100000000000001" customHeight="1" thickTop="1" x14ac:dyDescent="0.25">
      <c r="A131" s="33"/>
      <c r="B131" s="251"/>
      <c r="C131" s="194"/>
      <c r="D131" s="184" t="str">
        <f t="array" ref="D131">IFERROR(IF(LEN(D$10)&gt;0, INDEX(Calculations!$B$4:$B$4005,SMALL(IF((Calculations!$U$4:$U$4005=D$10)*(Calculations!$V$4:$V$4005&gt;0),ROW(Calculations!$U$4:$U$4005)-ROW(INDEX(Calculations!$U$4:$U$4005,1,1))+1),ROUNDUP((ROW($A131)-ROW(startCell))/3,0)),1),""),"")</f>
        <v/>
      </c>
      <c r="E131" s="185"/>
      <c r="F131" s="184" t="str">
        <f t="array" ref="F131">IFERROR(IF(LEN(F$10)&gt;0, INDEX(Calculations!$B$4:$B$4005,SMALL(IF((Calculations!$U$4:$U$4005=F$10)*(Calculations!$V$4:$V$4005&gt;0),ROW(Calculations!$U$4:$U$4005)-ROW(INDEX(Calculations!$U$4:$U$4005,1,1))+1),ROUNDUP((ROW($A131)-ROW(startCell))/3,0)),1),""),"")</f>
        <v/>
      </c>
      <c r="G131" s="185"/>
      <c r="H131" s="184" t="str">
        <f t="array" ref="H131">IFERROR(IF(LEN(H$10)&gt;0, INDEX(Calculations!$B$4:$B$4005,SMALL(IF((Calculations!$U$4:$U$4005=H$10)*(Calculations!$V$4:$V$4005&gt;0),ROW(Calculations!$U$4:$U$4005)-ROW(INDEX(Calculations!$U$4:$U$4005,1,1))+1),ROUNDUP((ROW($A131)-ROW(startCell))/3,0)),1),""),"")</f>
        <v/>
      </c>
      <c r="I131" s="185"/>
      <c r="J131" s="184" t="str">
        <f t="array" ref="J131">IFERROR(IF(LEN(J$10)&gt;0, INDEX(Calculations!$B$4:$B$4005,SMALL(IF((Calculations!$U$4:$U$4005=J$10)*(Calculations!$V$4:$V$4005&gt;0),ROW(Calculations!$U$4:$U$4005)-ROW(INDEX(Calculations!$U$4:$U$4005,1,1))+1),ROUNDUP((ROW($A131)-ROW(startCell))/3,0)),1),""),"")</f>
        <v/>
      </c>
      <c r="K131" s="185"/>
      <c r="L131" s="184" t="str">
        <f t="array" ref="L131">IFERROR(IF(LEN(L$10)&gt;0, INDEX(Calculations!$B$4:$B$4005,SMALL(IF((Calculations!$U$4:$U$4005=L$10)*(Calculations!$V$4:$V$4005&gt;0),ROW(Calculations!$U$4:$U$4005)-ROW(INDEX(Calculations!$U$4:$U$4005,1,1))+1),ROUNDUP((ROW($A131)-ROW(startCell))/3,0)),1),""),"")</f>
        <v/>
      </c>
      <c r="M131" s="185"/>
      <c r="N131" s="184" t="str">
        <f t="array" ref="N131">IFERROR(IF(LEN(N$10)&gt;0, INDEX(Calculations!$B$4:$B$4005,SMALL(IF((Calculations!$U$4:$U$4005=N$10)*(Calculations!$V$4:$V$4005&gt;0),ROW(Calculations!$U$4:$U$4005)-ROW(INDEX(Calculations!$U$4:$U$4005,1,1))+1),ROUNDUP((ROW($A131)-ROW(startCell))/3,0)),1),""),"")</f>
        <v/>
      </c>
      <c r="O131" s="185"/>
      <c r="P131" s="184" t="str">
        <f t="array" ref="P131">IFERROR(IF(LEN(P$10)&gt;0, INDEX(Calculations!$B$4:$B$4005,SMALL(IF((Calculations!$U$4:$U$4005=P$10)*(Calculations!$V$4:$V$4005&gt;0),ROW(Calculations!$U$4:$U$4005)-ROW(INDEX(Calculations!$U$4:$U$4005,1,1))+1),ROUNDUP((ROW($A131)-ROW(startCell))/3,0)),1),""),"")</f>
        <v/>
      </c>
      <c r="Q131" s="185"/>
      <c r="R131" s="184" t="str">
        <f t="array" ref="R131">IFERROR(IF(LEN(R$10)&gt;0, INDEX(Calculations!$B$4:$B$4005,SMALL(IF((Calculations!$U$4:$U$4005=R$10)*(Calculations!$V$4:$V$4005&gt;0),ROW(Calculations!$U$4:$U$4005)-ROW(INDEX(Calculations!$U$4:$U$4005,1,1))+1),ROUNDUP((ROW($A131)-ROW(startCell))/3,0)),1),""),"")</f>
        <v/>
      </c>
      <c r="S131" s="185"/>
      <c r="T131" s="184" t="str">
        <f t="array" ref="T131">IFERROR(IF(LEN(T$10)&gt;0, INDEX(Calculations!$B$4:$B$4005,SMALL(IF((Calculations!$U$4:$U$4005=T$10)*(Calculations!$V$4:$V$4005&gt;0),ROW(Calculations!$U$4:$U$4005)-ROW(INDEX(Calculations!$U$4:$U$4005,1,1))+1),ROUNDUP((ROW($A131)-ROW(startCell))/3,0)),1),""),"")</f>
        <v/>
      </c>
      <c r="U131" s="185"/>
      <c r="V131" s="184" t="str">
        <f t="array" ref="V131">IFERROR(IF(LEN(V$10)&gt;0, INDEX(Calculations!$B$4:$B$4005,SMALL(IF((Calculations!$U$4:$U$4005=V$10)*(Calculations!$V$4:$V$4005&gt;0),ROW(Calculations!$U$4:$U$4005)-ROW(INDEX(Calculations!$U$4:$U$4005,1,1))+1),ROUNDUP((ROW($A131)-ROW(startCell))/3,0)),1),""),"")</f>
        <v/>
      </c>
      <c r="W131" s="253"/>
      <c r="X131" s="33"/>
      <c r="Y131" s="33"/>
    </row>
    <row r="132" spans="1:25" ht="20.100000000000001" customHeight="1" x14ac:dyDescent="0.25">
      <c r="A132" s="33"/>
      <c r="B132" s="251"/>
      <c r="C132" s="193"/>
      <c r="D132" s="186" t="str">
        <f t="array" ref="D132">IFERROR(
IF(LEN(D$10)&gt;0,
INDEX(Calculations!$D$4:$D$4005,SMALL(IF((Calculations!$U$4:$U$4005=D$10)*(Calculations!$V$4:$V$4005&gt;0),ROW(Calculations!$U$4:$U$4005)-ROW(INDEX(Calculations!$U$4:$U$4005,1,1))+1),ROUNDUP((ROW($A132)-ROW(startCell))/3,0)),1),""),"")</f>
        <v/>
      </c>
      <c r="E132" s="187"/>
      <c r="F132" s="186" t="str">
        <f t="array" ref="F132">IFERROR(
IF(LEN(F$10)&gt;0,
INDEX(Calculations!$D$4:$D$4005,SMALL(IF((Calculations!$U$4:$U$4005=F$10)*(Calculations!$V$4:$V$4005&gt;0),ROW(Calculations!$U$4:$U$4005)-ROW(INDEX(Calculations!$U$4:$U$4005,1,1))+1),ROUNDUP((ROW($A132)-ROW(startCell))/3,0)),1),""),"")</f>
        <v/>
      </c>
      <c r="G132" s="187"/>
      <c r="H132" s="186" t="str">
        <f t="array" ref="H132">IFERROR(
IF(LEN(H$10)&gt;0,
INDEX(Calculations!$D$4:$D$4005,SMALL(IF((Calculations!$U$4:$U$4005=H$10)*(Calculations!$V$4:$V$4005&gt;0),ROW(Calculations!$U$4:$U$4005)-ROW(INDEX(Calculations!$U$4:$U$4005,1,1))+1),ROUNDUP((ROW($A132)-ROW(startCell))/3,0)),1),""),"")</f>
        <v/>
      </c>
      <c r="I132" s="187"/>
      <c r="J132" s="186" t="str">
        <f t="array" ref="J132">IFERROR(
IF(LEN(J$10)&gt;0,
INDEX(Calculations!$D$4:$D$4005,SMALL(IF((Calculations!$U$4:$U$4005=J$10)*(Calculations!$V$4:$V$4005&gt;0),ROW(Calculations!$U$4:$U$4005)-ROW(INDEX(Calculations!$U$4:$U$4005,1,1))+1),ROUNDUP((ROW($A132)-ROW(startCell))/3,0)),1),""),"")</f>
        <v/>
      </c>
      <c r="K132" s="187"/>
      <c r="L132" s="186" t="str">
        <f t="array" ref="L132">IFERROR(
IF(LEN(L$10)&gt;0,
INDEX(Calculations!$D$4:$D$4005,SMALL(IF((Calculations!$U$4:$U$4005=L$10)*(Calculations!$V$4:$V$4005&gt;0),ROW(Calculations!$U$4:$U$4005)-ROW(INDEX(Calculations!$U$4:$U$4005,1,1))+1),ROUNDUP((ROW($A132)-ROW(startCell))/3,0)),1),""),"")</f>
        <v/>
      </c>
      <c r="M132" s="187"/>
      <c r="N132" s="186" t="str">
        <f t="array" ref="N132">IFERROR(
IF(LEN(N$10)&gt;0,
INDEX(Calculations!$D$4:$D$4005,SMALL(IF((Calculations!$U$4:$U$4005=N$10)*(Calculations!$V$4:$V$4005&gt;0),ROW(Calculations!$U$4:$U$4005)-ROW(INDEX(Calculations!$U$4:$U$4005,1,1))+1),ROUNDUP((ROW($A132)-ROW(startCell))/3,0)),1),""),"")</f>
        <v/>
      </c>
      <c r="O132" s="187"/>
      <c r="P132" s="186" t="str">
        <f t="array" ref="P132">IFERROR(
IF(LEN(P$10)&gt;0,
INDEX(Calculations!$D$4:$D$4005,SMALL(IF((Calculations!$U$4:$U$4005=P$10)*(Calculations!$V$4:$V$4005&gt;0),ROW(Calculations!$U$4:$U$4005)-ROW(INDEX(Calculations!$U$4:$U$4005,1,1))+1),ROUNDUP((ROW($A132)-ROW(startCell))/3,0)),1),""),"")</f>
        <v/>
      </c>
      <c r="Q132" s="187"/>
      <c r="R132" s="186" t="str">
        <f t="array" ref="R132">IFERROR(
IF(LEN(R$10)&gt;0,
INDEX(Calculations!$D$4:$D$4005,SMALL(IF((Calculations!$U$4:$U$4005=R$10)*(Calculations!$V$4:$V$4005&gt;0),ROW(Calculations!$U$4:$U$4005)-ROW(INDEX(Calculations!$U$4:$U$4005,1,1))+1),ROUNDUP((ROW($A132)-ROW(startCell))/3,0)),1),""),"")</f>
        <v/>
      </c>
      <c r="S132" s="187"/>
      <c r="T132" s="186" t="str">
        <f t="array" ref="T132">IFERROR(
IF(LEN(T$10)&gt;0,
INDEX(Calculations!$D$4:$D$4005,SMALL(IF((Calculations!$U$4:$U$4005=T$10)*(Calculations!$V$4:$V$4005&gt;0),ROW(Calculations!$U$4:$U$4005)-ROW(INDEX(Calculations!$U$4:$U$4005,1,1))+1),ROUNDUP((ROW($A132)-ROW(startCell))/3,0)),1),""),"")</f>
        <v/>
      </c>
      <c r="U132" s="187"/>
      <c r="V132" s="186" t="str">
        <f t="array" ref="V132">IFERROR(
IF(LEN(V$10)&gt;0,
INDEX(Calculations!$D$4:$D$4005,SMALL(IF((Calculations!$U$4:$U$4005=V$10)*(Calculations!$V$4:$V$4005&gt;0),ROW(Calculations!$U$4:$U$4005)-ROW(INDEX(Calculations!$U$4:$U$4005,1,1))+1),ROUNDUP((ROW($A132)-ROW(startCell))/3,0)),1),""),"")</f>
        <v/>
      </c>
      <c r="W132" s="253"/>
      <c r="X132" s="33"/>
      <c r="Y132" s="33"/>
    </row>
    <row r="133" spans="1:25" ht="20.100000000000001" customHeight="1" thickBot="1" x14ac:dyDescent="0.3">
      <c r="A133" s="33"/>
      <c r="B133" s="254"/>
      <c r="C133" s="195"/>
      <c r="D133" s="191" t="str">
        <f t="array" ref="D133">IFERROR(
IF(LEN(D$10)&gt;0,
INDEX(Calculations!$G$4:$G$4005,SMALL(IF((Calculations!$U$4:$U$4005=D$10)*(Calculations!$V$4:$V$4005&gt;0),ROW(Calculations!$U$4:$U$4005)-ROW(INDEX(Calculations!$U$4:$U$4005,1,1))+1),ROUNDUP((ROW($A133)-ROW(startCell))/3,0)),1),""),"")</f>
        <v/>
      </c>
      <c r="E133" s="187"/>
      <c r="F133" s="186" t="str">
        <f t="array" ref="F133">IFERROR(
IF(LEN(F$10)&gt;0,
INDEX(Calculations!$G$4:$G$4005,SMALL(IF((Calculations!$U$4:$U$4005=F$10)*(Calculations!$V$4:$V$4005&gt;0),ROW(Calculations!$U$4:$U$4005)-ROW(INDEX(Calculations!$U$4:$U$4005,1,1))+1),ROUNDUP((ROW($A133)-ROW(startCell))/3,0)),1),""),"")</f>
        <v/>
      </c>
      <c r="G133" s="187"/>
      <c r="H133" s="186" t="str">
        <f t="array" ref="H133">IFERROR(
IF(LEN(H$10)&gt;0,
INDEX(Calculations!$G$4:$G$4005,SMALL(IF((Calculations!$U$4:$U$4005=H$10)*(Calculations!$V$4:$V$4005&gt;0),ROW(Calculations!$U$4:$U$4005)-ROW(INDEX(Calculations!$U$4:$U$4005,1,1))+1),ROUNDUP((ROW($A133)-ROW(startCell))/3,0)),1),""),"")</f>
        <v/>
      </c>
      <c r="I133" s="187"/>
      <c r="J133" s="186" t="str">
        <f t="array" ref="J133">IFERROR(
IF(LEN(J$10)&gt;0,
INDEX(Calculations!$G$4:$G$4005,SMALL(IF((Calculations!$U$4:$U$4005=J$10)*(Calculations!$V$4:$V$4005&gt;0),ROW(Calculations!$U$4:$U$4005)-ROW(INDEX(Calculations!$U$4:$U$4005,1,1))+1),ROUNDUP((ROW($A133)-ROW(startCell))/3,0)),1),""),"")</f>
        <v/>
      </c>
      <c r="K133" s="187"/>
      <c r="L133" s="186" t="str">
        <f t="array" ref="L133">IFERROR(
IF(LEN(L$10)&gt;0,
INDEX(Calculations!$G$4:$G$4005,SMALL(IF((Calculations!$U$4:$U$4005=L$10)*(Calculations!$V$4:$V$4005&gt;0),ROW(Calculations!$U$4:$U$4005)-ROW(INDEX(Calculations!$U$4:$U$4005,1,1))+1),ROUNDUP((ROW($A133)-ROW(startCell))/3,0)),1),""),"")</f>
        <v/>
      </c>
      <c r="M133" s="187"/>
      <c r="N133" s="186" t="str">
        <f t="array" ref="N133">IFERROR(
IF(LEN(N$10)&gt;0,
INDEX(Calculations!$G$4:$G$4005,SMALL(IF((Calculations!$U$4:$U$4005=N$10)*(Calculations!$V$4:$V$4005&gt;0),ROW(Calculations!$U$4:$U$4005)-ROW(INDEX(Calculations!$U$4:$U$4005,1,1))+1),ROUNDUP((ROW($A133)-ROW(startCell))/3,0)),1),""),"")</f>
        <v/>
      </c>
      <c r="O133" s="187"/>
      <c r="P133" s="186" t="str">
        <f t="array" ref="P133">IFERROR(
IF(LEN(P$10)&gt;0,
INDEX(Calculations!$G$4:$G$4005,SMALL(IF((Calculations!$U$4:$U$4005=P$10)*(Calculations!$V$4:$V$4005&gt;0),ROW(Calculations!$U$4:$U$4005)-ROW(INDEX(Calculations!$U$4:$U$4005,1,1))+1),ROUNDUP((ROW($A133)-ROW(startCell))/3,0)),1),""),"")</f>
        <v/>
      </c>
      <c r="Q133" s="187"/>
      <c r="R133" s="186" t="str">
        <f t="array" ref="R133">IFERROR(
IF(LEN(R$10)&gt;0,
INDEX(Calculations!$G$4:$G$4005,SMALL(IF((Calculations!$U$4:$U$4005=R$10)*(Calculations!$V$4:$V$4005&gt;0),ROW(Calculations!$U$4:$U$4005)-ROW(INDEX(Calculations!$U$4:$U$4005,1,1))+1),ROUNDUP((ROW($A133)-ROW(startCell))/3,0)),1),""),"")</f>
        <v/>
      </c>
      <c r="S133" s="187"/>
      <c r="T133" s="186" t="str">
        <f t="array" ref="T133">IFERROR(
IF(LEN(T$10)&gt;0,
INDEX(Calculations!$G$4:$G$4005,SMALL(IF((Calculations!$U$4:$U$4005=T$10)*(Calculations!$V$4:$V$4005&gt;0),ROW(Calculations!$U$4:$U$4005)-ROW(INDEX(Calculations!$U$4:$U$4005,1,1))+1),ROUNDUP((ROW($A133)-ROW(startCell))/3,0)),1),""),"")</f>
        <v/>
      </c>
      <c r="U133" s="187"/>
      <c r="V133" s="186" t="str">
        <f t="array" ref="V133">IFERROR(
IF(LEN(V$10)&gt;0,
INDEX(Calculations!$G$4:$G$4005,SMALL(IF((Calculations!$U$4:$U$4005=V$10)*(Calculations!$V$4:$V$4005&gt;0),ROW(Calculations!$U$4:$U$4005)-ROW(INDEX(Calculations!$U$4:$U$4005,1,1))+1),ROUNDUP((ROW($A133)-ROW(startCell))/3,0)),1),""),"")</f>
        <v/>
      </c>
      <c r="W133" s="253"/>
      <c r="X133" s="33"/>
      <c r="Y133" s="33"/>
    </row>
    <row r="134" spans="1:25" ht="20.100000000000001" customHeight="1" thickTop="1" x14ac:dyDescent="0.25">
      <c r="A134" s="33"/>
      <c r="B134" s="251"/>
      <c r="C134" s="193"/>
      <c r="D134" s="186" t="str">
        <f t="array" ref="D134">IFERROR(IF(LEN(D$10)&gt;0, INDEX(Calculations!$B$4:$B$4005,SMALL(IF((Calculations!$U$4:$U$4005=D$10)*(Calculations!$V$4:$V$4005&gt;0),ROW(Calculations!$U$4:$U$4005)-ROW(INDEX(Calculations!$U$4:$U$4005,1,1))+1),ROUNDUP((ROW($A134)-ROW(startCell))/3,0)),1),""),"")</f>
        <v/>
      </c>
      <c r="E134" s="185"/>
      <c r="F134" s="184" t="str">
        <f t="array" ref="F134">IFERROR(IF(LEN(F$10)&gt;0, INDEX(Calculations!$B$4:$B$4005,SMALL(IF((Calculations!$U$4:$U$4005=F$10)*(Calculations!$V$4:$V$4005&gt;0),ROW(Calculations!$U$4:$U$4005)-ROW(INDEX(Calculations!$U$4:$U$4005,1,1))+1),ROUNDUP((ROW($A134)-ROW(startCell))/3,0)),1),""),"")</f>
        <v/>
      </c>
      <c r="G134" s="185"/>
      <c r="H134" s="184" t="str">
        <f t="array" ref="H134">IFERROR(IF(LEN(H$10)&gt;0, INDEX(Calculations!$B$4:$B$4005,SMALL(IF((Calculations!$U$4:$U$4005=H$10)*(Calculations!$V$4:$V$4005&gt;0),ROW(Calculations!$U$4:$U$4005)-ROW(INDEX(Calculations!$U$4:$U$4005,1,1))+1),ROUNDUP((ROW($A134)-ROW(startCell))/3,0)),1),""),"")</f>
        <v/>
      </c>
      <c r="I134" s="185"/>
      <c r="J134" s="184" t="str">
        <f t="array" ref="J134">IFERROR(IF(LEN(J$10)&gt;0, INDEX(Calculations!$B$4:$B$4005,SMALL(IF((Calculations!$U$4:$U$4005=J$10)*(Calculations!$V$4:$V$4005&gt;0),ROW(Calculations!$U$4:$U$4005)-ROW(INDEX(Calculations!$U$4:$U$4005,1,1))+1),ROUNDUP((ROW($A134)-ROW(startCell))/3,0)),1),""),"")</f>
        <v/>
      </c>
      <c r="K134" s="185"/>
      <c r="L134" s="184" t="str">
        <f t="array" ref="L134">IFERROR(IF(LEN(L$10)&gt;0, INDEX(Calculations!$B$4:$B$4005,SMALL(IF((Calculations!$U$4:$U$4005=L$10)*(Calculations!$V$4:$V$4005&gt;0),ROW(Calculations!$U$4:$U$4005)-ROW(INDEX(Calculations!$U$4:$U$4005,1,1))+1),ROUNDUP((ROW($A134)-ROW(startCell))/3,0)),1),""),"")</f>
        <v/>
      </c>
      <c r="M134" s="185"/>
      <c r="N134" s="184" t="str">
        <f t="array" ref="N134">IFERROR(IF(LEN(N$10)&gt;0, INDEX(Calculations!$B$4:$B$4005,SMALL(IF((Calculations!$U$4:$U$4005=N$10)*(Calculations!$V$4:$V$4005&gt;0),ROW(Calculations!$U$4:$U$4005)-ROW(INDEX(Calculations!$U$4:$U$4005,1,1))+1),ROUNDUP((ROW($A134)-ROW(startCell))/3,0)),1),""),"")</f>
        <v/>
      </c>
      <c r="O134" s="185"/>
      <c r="P134" s="184" t="str">
        <f t="array" ref="P134">IFERROR(IF(LEN(P$10)&gt;0, INDEX(Calculations!$B$4:$B$4005,SMALL(IF((Calculations!$U$4:$U$4005=P$10)*(Calculations!$V$4:$V$4005&gt;0),ROW(Calculations!$U$4:$U$4005)-ROW(INDEX(Calculations!$U$4:$U$4005,1,1))+1),ROUNDUP((ROW($A134)-ROW(startCell))/3,0)),1),""),"")</f>
        <v/>
      </c>
      <c r="Q134" s="185"/>
      <c r="R134" s="184" t="str">
        <f t="array" ref="R134">IFERROR(IF(LEN(R$10)&gt;0, INDEX(Calculations!$B$4:$B$4005,SMALL(IF((Calculations!$U$4:$U$4005=R$10)*(Calculations!$V$4:$V$4005&gt;0),ROW(Calculations!$U$4:$U$4005)-ROW(INDEX(Calculations!$U$4:$U$4005,1,1))+1),ROUNDUP((ROW($A134)-ROW(startCell))/3,0)),1),""),"")</f>
        <v/>
      </c>
      <c r="S134" s="185"/>
      <c r="T134" s="184" t="str">
        <f t="array" ref="T134">IFERROR(IF(LEN(T$10)&gt;0, INDEX(Calculations!$B$4:$B$4005,SMALL(IF((Calculations!$U$4:$U$4005=T$10)*(Calculations!$V$4:$V$4005&gt;0),ROW(Calculations!$U$4:$U$4005)-ROW(INDEX(Calculations!$U$4:$U$4005,1,1))+1),ROUNDUP((ROW($A134)-ROW(startCell))/3,0)),1),""),"")</f>
        <v/>
      </c>
      <c r="U134" s="185"/>
      <c r="V134" s="184" t="str">
        <f t="array" ref="V134">IFERROR(IF(LEN(V$10)&gt;0, INDEX(Calculations!$B$4:$B$4005,SMALL(IF((Calculations!$U$4:$U$4005=V$10)*(Calculations!$V$4:$V$4005&gt;0),ROW(Calculations!$U$4:$U$4005)-ROW(INDEX(Calculations!$U$4:$U$4005,1,1))+1),ROUNDUP((ROW($A134)-ROW(startCell))/3,0)),1),""),"")</f>
        <v/>
      </c>
      <c r="W134" s="253"/>
      <c r="X134" s="33"/>
      <c r="Y134" s="33"/>
    </row>
    <row r="135" spans="1:25" ht="20.100000000000001" customHeight="1" x14ac:dyDescent="0.25">
      <c r="A135" s="33"/>
      <c r="B135" s="251"/>
      <c r="C135" s="193"/>
      <c r="D135" s="186" t="str">
        <f t="array" ref="D135">IFERROR(
IF(LEN(D$10)&gt;0,
INDEX(Calculations!$D$4:$D$4005,SMALL(IF((Calculations!$U$4:$U$4005=D$10)*(Calculations!$V$4:$V$4005&gt;0),ROW(Calculations!$U$4:$U$4005)-ROW(INDEX(Calculations!$U$4:$U$4005,1,1))+1),ROUNDUP((ROW($A135)-ROW(startCell))/3,0)),1),""),"")</f>
        <v/>
      </c>
      <c r="E135" s="187"/>
      <c r="F135" s="186" t="str">
        <f t="array" ref="F135">IFERROR(
IF(LEN(F$10)&gt;0,
INDEX(Calculations!$D$4:$D$4005,SMALL(IF((Calculations!$U$4:$U$4005=F$10)*(Calculations!$V$4:$V$4005&gt;0),ROW(Calculations!$U$4:$U$4005)-ROW(INDEX(Calculations!$U$4:$U$4005,1,1))+1),ROUNDUP((ROW($A135)-ROW(startCell))/3,0)),1),""),"")</f>
        <v/>
      </c>
      <c r="G135" s="187"/>
      <c r="H135" s="186" t="str">
        <f t="array" ref="H135">IFERROR(
IF(LEN(H$10)&gt;0,
INDEX(Calculations!$D$4:$D$4005,SMALL(IF((Calculations!$U$4:$U$4005=H$10)*(Calculations!$V$4:$V$4005&gt;0),ROW(Calculations!$U$4:$U$4005)-ROW(INDEX(Calculations!$U$4:$U$4005,1,1))+1),ROUNDUP((ROW($A135)-ROW(startCell))/3,0)),1),""),"")</f>
        <v/>
      </c>
      <c r="I135" s="187"/>
      <c r="J135" s="186" t="str">
        <f t="array" ref="J135">IFERROR(
IF(LEN(J$10)&gt;0,
INDEX(Calculations!$D$4:$D$4005,SMALL(IF((Calculations!$U$4:$U$4005=J$10)*(Calculations!$V$4:$V$4005&gt;0),ROW(Calculations!$U$4:$U$4005)-ROW(INDEX(Calculations!$U$4:$U$4005,1,1))+1),ROUNDUP((ROW($A135)-ROW(startCell))/3,0)),1),""),"")</f>
        <v/>
      </c>
      <c r="K135" s="187"/>
      <c r="L135" s="186" t="str">
        <f t="array" ref="L135">IFERROR(
IF(LEN(L$10)&gt;0,
INDEX(Calculations!$D$4:$D$4005,SMALL(IF((Calculations!$U$4:$U$4005=L$10)*(Calculations!$V$4:$V$4005&gt;0),ROW(Calculations!$U$4:$U$4005)-ROW(INDEX(Calculations!$U$4:$U$4005,1,1))+1),ROUNDUP((ROW($A135)-ROW(startCell))/3,0)),1),""),"")</f>
        <v/>
      </c>
      <c r="M135" s="187"/>
      <c r="N135" s="186" t="str">
        <f t="array" ref="N135">IFERROR(
IF(LEN(N$10)&gt;0,
INDEX(Calculations!$D$4:$D$4005,SMALL(IF((Calculations!$U$4:$U$4005=N$10)*(Calculations!$V$4:$V$4005&gt;0),ROW(Calculations!$U$4:$U$4005)-ROW(INDEX(Calculations!$U$4:$U$4005,1,1))+1),ROUNDUP((ROW($A135)-ROW(startCell))/3,0)),1),""),"")</f>
        <v/>
      </c>
      <c r="O135" s="187"/>
      <c r="P135" s="186" t="str">
        <f t="array" ref="P135">IFERROR(
IF(LEN(P$10)&gt;0,
INDEX(Calculations!$D$4:$D$4005,SMALL(IF((Calculations!$U$4:$U$4005=P$10)*(Calculations!$V$4:$V$4005&gt;0),ROW(Calculations!$U$4:$U$4005)-ROW(INDEX(Calculations!$U$4:$U$4005,1,1))+1),ROUNDUP((ROW($A135)-ROW(startCell))/3,0)),1),""),"")</f>
        <v/>
      </c>
      <c r="Q135" s="187"/>
      <c r="R135" s="186" t="str">
        <f t="array" ref="R135">IFERROR(
IF(LEN(R$10)&gt;0,
INDEX(Calculations!$D$4:$D$4005,SMALL(IF((Calculations!$U$4:$U$4005=R$10)*(Calculations!$V$4:$V$4005&gt;0),ROW(Calculations!$U$4:$U$4005)-ROW(INDEX(Calculations!$U$4:$U$4005,1,1))+1),ROUNDUP((ROW($A135)-ROW(startCell))/3,0)),1),""),"")</f>
        <v/>
      </c>
      <c r="S135" s="187"/>
      <c r="T135" s="186" t="str">
        <f t="array" ref="T135">IFERROR(
IF(LEN(T$10)&gt;0,
INDEX(Calculations!$D$4:$D$4005,SMALL(IF((Calculations!$U$4:$U$4005=T$10)*(Calculations!$V$4:$V$4005&gt;0),ROW(Calculations!$U$4:$U$4005)-ROW(INDEX(Calculations!$U$4:$U$4005,1,1))+1),ROUNDUP((ROW($A135)-ROW(startCell))/3,0)),1),""),"")</f>
        <v/>
      </c>
      <c r="U135" s="187"/>
      <c r="V135" s="186" t="str">
        <f t="array" ref="V135">IFERROR(
IF(LEN(V$10)&gt;0,
INDEX(Calculations!$D$4:$D$4005,SMALL(IF((Calculations!$U$4:$U$4005=V$10)*(Calculations!$V$4:$V$4005&gt;0),ROW(Calculations!$U$4:$U$4005)-ROW(INDEX(Calculations!$U$4:$U$4005,1,1))+1),ROUNDUP((ROW($A135)-ROW(startCell))/3,0)),1),""),"")</f>
        <v/>
      </c>
      <c r="W135" s="253"/>
      <c r="X135" s="33"/>
      <c r="Y135" s="33"/>
    </row>
    <row r="136" spans="1:25" ht="20.100000000000001" customHeight="1" thickBot="1" x14ac:dyDescent="0.3">
      <c r="A136" s="33"/>
      <c r="B136" s="254"/>
      <c r="C136" s="196"/>
      <c r="D136" s="186" t="str">
        <f t="array" ref="D136">IFERROR(
IF(LEN(D$10)&gt;0,
INDEX(Calculations!$G$4:$G$4005,SMALL(IF((Calculations!$U$4:$U$4005=D$10)*(Calculations!$V$4:$V$4005&gt;0),ROW(Calculations!$U$4:$U$4005)-ROW(INDEX(Calculations!$U$4:$U$4005,1,1))+1),ROUNDUP((ROW($A136)-ROW(startCell))/3,0)),1),""),"")</f>
        <v/>
      </c>
      <c r="E136" s="187"/>
      <c r="F136" s="186" t="str">
        <f t="array" ref="F136">IFERROR(
IF(LEN(F$10)&gt;0,
INDEX(Calculations!$G$4:$G$4005,SMALL(IF((Calculations!$U$4:$U$4005=F$10)*(Calculations!$V$4:$V$4005&gt;0),ROW(Calculations!$U$4:$U$4005)-ROW(INDEX(Calculations!$U$4:$U$4005,1,1))+1),ROUNDUP((ROW($A136)-ROW(startCell))/3,0)),1),""),"")</f>
        <v/>
      </c>
      <c r="G136" s="187"/>
      <c r="H136" s="186" t="str">
        <f t="array" ref="H136">IFERROR(
IF(LEN(H$10)&gt;0,
INDEX(Calculations!$G$4:$G$4005,SMALL(IF((Calculations!$U$4:$U$4005=H$10)*(Calculations!$V$4:$V$4005&gt;0),ROW(Calculations!$U$4:$U$4005)-ROW(INDEX(Calculations!$U$4:$U$4005,1,1))+1),ROUNDUP((ROW($A136)-ROW(startCell))/3,0)),1),""),"")</f>
        <v/>
      </c>
      <c r="I136" s="187"/>
      <c r="J136" s="186" t="str">
        <f t="array" ref="J136">IFERROR(
IF(LEN(J$10)&gt;0,
INDEX(Calculations!$G$4:$G$4005,SMALL(IF((Calculations!$U$4:$U$4005=J$10)*(Calculations!$V$4:$V$4005&gt;0),ROW(Calculations!$U$4:$U$4005)-ROW(INDEX(Calculations!$U$4:$U$4005,1,1))+1),ROUNDUP((ROW($A136)-ROW(startCell))/3,0)),1),""),"")</f>
        <v/>
      </c>
      <c r="K136" s="187"/>
      <c r="L136" s="186" t="str">
        <f t="array" ref="L136">IFERROR(
IF(LEN(L$10)&gt;0,
INDEX(Calculations!$G$4:$G$4005,SMALL(IF((Calculations!$U$4:$U$4005=L$10)*(Calculations!$V$4:$V$4005&gt;0),ROW(Calculations!$U$4:$U$4005)-ROW(INDEX(Calculations!$U$4:$U$4005,1,1))+1),ROUNDUP((ROW($A136)-ROW(startCell))/3,0)),1),""),"")</f>
        <v/>
      </c>
      <c r="M136" s="187"/>
      <c r="N136" s="186" t="str">
        <f t="array" ref="N136">IFERROR(
IF(LEN(N$10)&gt;0,
INDEX(Calculations!$G$4:$G$4005,SMALL(IF((Calculations!$U$4:$U$4005=N$10)*(Calculations!$V$4:$V$4005&gt;0),ROW(Calculations!$U$4:$U$4005)-ROW(INDEX(Calculations!$U$4:$U$4005,1,1))+1),ROUNDUP((ROW($A136)-ROW(startCell))/3,0)),1),""),"")</f>
        <v/>
      </c>
      <c r="O136" s="187"/>
      <c r="P136" s="186" t="str">
        <f t="array" ref="P136">IFERROR(
IF(LEN(P$10)&gt;0,
INDEX(Calculations!$G$4:$G$4005,SMALL(IF((Calculations!$U$4:$U$4005=P$10)*(Calculations!$V$4:$V$4005&gt;0),ROW(Calculations!$U$4:$U$4005)-ROW(INDEX(Calculations!$U$4:$U$4005,1,1))+1),ROUNDUP((ROW($A136)-ROW(startCell))/3,0)),1),""),"")</f>
        <v/>
      </c>
      <c r="Q136" s="187"/>
      <c r="R136" s="186" t="str">
        <f t="array" ref="R136">IFERROR(
IF(LEN(R$10)&gt;0,
INDEX(Calculations!$G$4:$G$4005,SMALL(IF((Calculations!$U$4:$U$4005=R$10)*(Calculations!$V$4:$V$4005&gt;0),ROW(Calculations!$U$4:$U$4005)-ROW(INDEX(Calculations!$U$4:$U$4005,1,1))+1),ROUNDUP((ROW($A136)-ROW(startCell))/3,0)),1),""),"")</f>
        <v/>
      </c>
      <c r="S136" s="187"/>
      <c r="T136" s="186" t="str">
        <f t="array" ref="T136">IFERROR(
IF(LEN(T$10)&gt;0,
INDEX(Calculations!$G$4:$G$4005,SMALL(IF((Calculations!$U$4:$U$4005=T$10)*(Calculations!$V$4:$V$4005&gt;0),ROW(Calculations!$U$4:$U$4005)-ROW(INDEX(Calculations!$U$4:$U$4005,1,1))+1),ROUNDUP((ROW($A136)-ROW(startCell))/3,0)),1),""),"")</f>
        <v/>
      </c>
      <c r="U136" s="187"/>
      <c r="V136" s="186" t="str">
        <f t="array" ref="V136">IFERROR(
IF(LEN(V$10)&gt;0,
INDEX(Calculations!$G$4:$G$4005,SMALL(IF((Calculations!$U$4:$U$4005=V$10)*(Calculations!$V$4:$V$4005&gt;0),ROW(Calculations!$U$4:$U$4005)-ROW(INDEX(Calculations!$U$4:$U$4005,1,1))+1),ROUNDUP((ROW($A136)-ROW(startCell))/3,0)),1),""),"")</f>
        <v/>
      </c>
      <c r="W136" s="253"/>
      <c r="X136" s="33"/>
      <c r="Y136" s="33"/>
    </row>
    <row r="137" spans="1:25" ht="20.100000000000001" customHeight="1" thickTop="1" x14ac:dyDescent="0.25">
      <c r="A137" s="33"/>
      <c r="B137" s="251"/>
      <c r="C137" s="194"/>
      <c r="D137" s="184" t="str">
        <f t="array" ref="D137">IFERROR(IF(LEN(D$10)&gt;0, INDEX(Calculations!$B$4:$B$4005,SMALL(IF((Calculations!$U$4:$U$4005=D$10)*(Calculations!$V$4:$V$4005&gt;0),ROW(Calculations!$U$4:$U$4005)-ROW(INDEX(Calculations!$U$4:$U$4005,1,1))+1),ROUNDUP((ROW($A137)-ROW(startCell))/3,0)),1),""),"")</f>
        <v/>
      </c>
      <c r="E137" s="185"/>
      <c r="F137" s="184" t="str">
        <f t="array" ref="F137">IFERROR(IF(LEN(F$10)&gt;0, INDEX(Calculations!$B$4:$B$4005,SMALL(IF((Calculations!$U$4:$U$4005=F$10)*(Calculations!$V$4:$V$4005&gt;0),ROW(Calculations!$U$4:$U$4005)-ROW(INDEX(Calculations!$U$4:$U$4005,1,1))+1),ROUNDUP((ROW($A137)-ROW(startCell))/3,0)),1),""),"")</f>
        <v/>
      </c>
      <c r="G137" s="185"/>
      <c r="H137" s="184" t="str">
        <f t="array" ref="H137">IFERROR(IF(LEN(H$10)&gt;0, INDEX(Calculations!$B$4:$B$4005,SMALL(IF((Calculations!$U$4:$U$4005=H$10)*(Calculations!$V$4:$V$4005&gt;0),ROW(Calculations!$U$4:$U$4005)-ROW(INDEX(Calculations!$U$4:$U$4005,1,1))+1),ROUNDUP((ROW($A137)-ROW(startCell))/3,0)),1),""),"")</f>
        <v/>
      </c>
      <c r="I137" s="185"/>
      <c r="J137" s="184" t="str">
        <f t="array" ref="J137">IFERROR(IF(LEN(J$10)&gt;0, INDEX(Calculations!$B$4:$B$4005,SMALL(IF((Calculations!$U$4:$U$4005=J$10)*(Calculations!$V$4:$V$4005&gt;0),ROW(Calculations!$U$4:$U$4005)-ROW(INDEX(Calculations!$U$4:$U$4005,1,1))+1),ROUNDUP((ROW($A137)-ROW(startCell))/3,0)),1),""),"")</f>
        <v/>
      </c>
      <c r="K137" s="185"/>
      <c r="L137" s="184" t="str">
        <f t="array" ref="L137">IFERROR(IF(LEN(L$10)&gt;0, INDEX(Calculations!$B$4:$B$4005,SMALL(IF((Calculations!$U$4:$U$4005=L$10)*(Calculations!$V$4:$V$4005&gt;0),ROW(Calculations!$U$4:$U$4005)-ROW(INDEX(Calculations!$U$4:$U$4005,1,1))+1),ROUNDUP((ROW($A137)-ROW(startCell))/3,0)),1),""),"")</f>
        <v/>
      </c>
      <c r="M137" s="185"/>
      <c r="N137" s="184" t="str">
        <f t="array" ref="N137">IFERROR(IF(LEN(N$10)&gt;0, INDEX(Calculations!$B$4:$B$4005,SMALL(IF((Calculations!$U$4:$U$4005=N$10)*(Calculations!$V$4:$V$4005&gt;0),ROW(Calculations!$U$4:$U$4005)-ROW(INDEX(Calculations!$U$4:$U$4005,1,1))+1),ROUNDUP((ROW($A137)-ROW(startCell))/3,0)),1),""),"")</f>
        <v/>
      </c>
      <c r="O137" s="185"/>
      <c r="P137" s="184" t="str">
        <f t="array" ref="P137">IFERROR(IF(LEN(P$10)&gt;0, INDEX(Calculations!$B$4:$B$4005,SMALL(IF((Calculations!$U$4:$U$4005=P$10)*(Calculations!$V$4:$V$4005&gt;0),ROW(Calculations!$U$4:$U$4005)-ROW(INDEX(Calculations!$U$4:$U$4005,1,1))+1),ROUNDUP((ROW($A137)-ROW(startCell))/3,0)),1),""),"")</f>
        <v/>
      </c>
      <c r="Q137" s="185"/>
      <c r="R137" s="184" t="str">
        <f t="array" ref="R137">IFERROR(IF(LEN(R$10)&gt;0, INDEX(Calculations!$B$4:$B$4005,SMALL(IF((Calculations!$U$4:$U$4005=R$10)*(Calculations!$V$4:$V$4005&gt;0),ROW(Calculations!$U$4:$U$4005)-ROW(INDEX(Calculations!$U$4:$U$4005,1,1))+1),ROUNDUP((ROW($A137)-ROW(startCell))/3,0)),1),""),"")</f>
        <v/>
      </c>
      <c r="S137" s="185"/>
      <c r="T137" s="184" t="str">
        <f t="array" ref="T137">IFERROR(IF(LEN(T$10)&gt;0, INDEX(Calculations!$B$4:$B$4005,SMALL(IF((Calculations!$U$4:$U$4005=T$10)*(Calculations!$V$4:$V$4005&gt;0),ROW(Calculations!$U$4:$U$4005)-ROW(INDEX(Calculations!$U$4:$U$4005,1,1))+1),ROUNDUP((ROW($A137)-ROW(startCell))/3,0)),1),""),"")</f>
        <v/>
      </c>
      <c r="U137" s="185"/>
      <c r="V137" s="184" t="str">
        <f t="array" ref="V137">IFERROR(IF(LEN(V$10)&gt;0, INDEX(Calculations!$B$4:$B$4005,SMALL(IF((Calculations!$U$4:$U$4005=V$10)*(Calculations!$V$4:$V$4005&gt;0),ROW(Calculations!$U$4:$U$4005)-ROW(INDEX(Calculations!$U$4:$U$4005,1,1))+1),ROUNDUP((ROW($A137)-ROW(startCell))/3,0)),1),""),"")</f>
        <v/>
      </c>
      <c r="W137" s="253"/>
      <c r="X137" s="33"/>
      <c r="Y137" s="33"/>
    </row>
    <row r="138" spans="1:25" ht="20.100000000000001" customHeight="1" x14ac:dyDescent="0.25">
      <c r="A138" s="33"/>
      <c r="B138" s="251"/>
      <c r="C138" s="193"/>
      <c r="D138" s="186" t="str">
        <f t="array" ref="D138">IFERROR(
IF(LEN(D$10)&gt;0,
INDEX(Calculations!$D$4:$D$4005,SMALL(IF((Calculations!$U$4:$U$4005=D$10)*(Calculations!$V$4:$V$4005&gt;0),ROW(Calculations!$U$4:$U$4005)-ROW(INDEX(Calculations!$U$4:$U$4005,1,1))+1),ROUNDUP((ROW($A138)-ROW(startCell))/3,0)),1),""),"")</f>
        <v/>
      </c>
      <c r="E138" s="187"/>
      <c r="F138" s="186" t="str">
        <f t="array" ref="F138">IFERROR(
IF(LEN(F$10)&gt;0,
INDEX(Calculations!$D$4:$D$4005,SMALL(IF((Calculations!$U$4:$U$4005=F$10)*(Calculations!$V$4:$V$4005&gt;0),ROW(Calculations!$U$4:$U$4005)-ROW(INDEX(Calculations!$U$4:$U$4005,1,1))+1),ROUNDUP((ROW($A138)-ROW(startCell))/3,0)),1),""),"")</f>
        <v/>
      </c>
      <c r="G138" s="187"/>
      <c r="H138" s="186" t="str">
        <f t="array" ref="H138">IFERROR(
IF(LEN(H$10)&gt;0,
INDEX(Calculations!$D$4:$D$4005,SMALL(IF((Calculations!$U$4:$U$4005=H$10)*(Calculations!$V$4:$V$4005&gt;0),ROW(Calculations!$U$4:$U$4005)-ROW(INDEX(Calculations!$U$4:$U$4005,1,1))+1),ROUNDUP((ROW($A138)-ROW(startCell))/3,0)),1),""),"")</f>
        <v/>
      </c>
      <c r="I138" s="187"/>
      <c r="J138" s="186" t="str">
        <f t="array" ref="J138">IFERROR(
IF(LEN(J$10)&gt;0,
INDEX(Calculations!$D$4:$D$4005,SMALL(IF((Calculations!$U$4:$U$4005=J$10)*(Calculations!$V$4:$V$4005&gt;0),ROW(Calculations!$U$4:$U$4005)-ROW(INDEX(Calculations!$U$4:$U$4005,1,1))+1),ROUNDUP((ROW($A138)-ROW(startCell))/3,0)),1),""),"")</f>
        <v/>
      </c>
      <c r="K138" s="187"/>
      <c r="L138" s="186" t="str">
        <f t="array" ref="L138">IFERROR(
IF(LEN(L$10)&gt;0,
INDEX(Calculations!$D$4:$D$4005,SMALL(IF((Calculations!$U$4:$U$4005=L$10)*(Calculations!$V$4:$V$4005&gt;0),ROW(Calculations!$U$4:$U$4005)-ROW(INDEX(Calculations!$U$4:$U$4005,1,1))+1),ROUNDUP((ROW($A138)-ROW(startCell))/3,0)),1),""),"")</f>
        <v/>
      </c>
      <c r="M138" s="187"/>
      <c r="N138" s="186" t="str">
        <f t="array" ref="N138">IFERROR(
IF(LEN(N$10)&gt;0,
INDEX(Calculations!$D$4:$D$4005,SMALL(IF((Calculations!$U$4:$U$4005=N$10)*(Calculations!$V$4:$V$4005&gt;0),ROW(Calculations!$U$4:$U$4005)-ROW(INDEX(Calculations!$U$4:$U$4005,1,1))+1),ROUNDUP((ROW($A138)-ROW(startCell))/3,0)),1),""),"")</f>
        <v/>
      </c>
      <c r="O138" s="187"/>
      <c r="P138" s="186" t="str">
        <f t="array" ref="P138">IFERROR(
IF(LEN(P$10)&gt;0,
INDEX(Calculations!$D$4:$D$4005,SMALL(IF((Calculations!$U$4:$U$4005=P$10)*(Calculations!$V$4:$V$4005&gt;0),ROW(Calculations!$U$4:$U$4005)-ROW(INDEX(Calculations!$U$4:$U$4005,1,1))+1),ROUNDUP((ROW($A138)-ROW(startCell))/3,0)),1),""),"")</f>
        <v/>
      </c>
      <c r="Q138" s="187"/>
      <c r="R138" s="186" t="str">
        <f t="array" ref="R138">IFERROR(
IF(LEN(R$10)&gt;0,
INDEX(Calculations!$D$4:$D$4005,SMALL(IF((Calculations!$U$4:$U$4005=R$10)*(Calculations!$V$4:$V$4005&gt;0),ROW(Calculations!$U$4:$U$4005)-ROW(INDEX(Calculations!$U$4:$U$4005,1,1))+1),ROUNDUP((ROW($A138)-ROW(startCell))/3,0)),1),""),"")</f>
        <v/>
      </c>
      <c r="S138" s="187"/>
      <c r="T138" s="186" t="str">
        <f t="array" ref="T138">IFERROR(
IF(LEN(T$10)&gt;0,
INDEX(Calculations!$D$4:$D$4005,SMALL(IF((Calculations!$U$4:$U$4005=T$10)*(Calculations!$V$4:$V$4005&gt;0),ROW(Calculations!$U$4:$U$4005)-ROW(INDEX(Calculations!$U$4:$U$4005,1,1))+1),ROUNDUP((ROW($A138)-ROW(startCell))/3,0)),1),""),"")</f>
        <v/>
      </c>
      <c r="U138" s="187"/>
      <c r="V138" s="186" t="str">
        <f t="array" ref="V138">IFERROR(
IF(LEN(V$10)&gt;0,
INDEX(Calculations!$D$4:$D$4005,SMALL(IF((Calculations!$U$4:$U$4005=V$10)*(Calculations!$V$4:$V$4005&gt;0),ROW(Calculations!$U$4:$U$4005)-ROW(INDEX(Calculations!$U$4:$U$4005,1,1))+1),ROUNDUP((ROW($A138)-ROW(startCell))/3,0)),1),""),"")</f>
        <v/>
      </c>
      <c r="W138" s="253"/>
      <c r="X138" s="33"/>
      <c r="Y138" s="33"/>
    </row>
    <row r="139" spans="1:25" ht="20.100000000000001" customHeight="1" thickBot="1" x14ac:dyDescent="0.3">
      <c r="A139" s="33"/>
      <c r="B139" s="254"/>
      <c r="C139" s="195"/>
      <c r="D139" s="191" t="str">
        <f t="array" ref="D139">IFERROR(
IF(LEN(D$10)&gt;0,
INDEX(Calculations!$G$4:$G$4005,SMALL(IF((Calculations!$U$4:$U$4005=D$10)*(Calculations!$V$4:$V$4005&gt;0),ROW(Calculations!$U$4:$U$4005)-ROW(INDEX(Calculations!$U$4:$U$4005,1,1))+1),ROUNDUP((ROW($A139)-ROW(startCell))/3,0)),1),""),"")</f>
        <v/>
      </c>
      <c r="E139" s="187"/>
      <c r="F139" s="186" t="str">
        <f t="array" ref="F139">IFERROR(
IF(LEN(F$10)&gt;0,
INDEX(Calculations!$G$4:$G$4005,SMALL(IF((Calculations!$U$4:$U$4005=F$10)*(Calculations!$V$4:$V$4005&gt;0),ROW(Calculations!$U$4:$U$4005)-ROW(INDEX(Calculations!$U$4:$U$4005,1,1))+1),ROUNDUP((ROW($A139)-ROW(startCell))/3,0)),1),""),"")</f>
        <v/>
      </c>
      <c r="G139" s="187"/>
      <c r="H139" s="186" t="str">
        <f t="array" ref="H139">IFERROR(
IF(LEN(H$10)&gt;0,
INDEX(Calculations!$G$4:$G$4005,SMALL(IF((Calculations!$U$4:$U$4005=H$10)*(Calculations!$V$4:$V$4005&gt;0),ROW(Calculations!$U$4:$U$4005)-ROW(INDEX(Calculations!$U$4:$U$4005,1,1))+1),ROUNDUP((ROW($A139)-ROW(startCell))/3,0)),1),""),"")</f>
        <v/>
      </c>
      <c r="I139" s="187"/>
      <c r="J139" s="186" t="str">
        <f t="array" ref="J139">IFERROR(
IF(LEN(J$10)&gt;0,
INDEX(Calculations!$G$4:$G$4005,SMALL(IF((Calculations!$U$4:$U$4005=J$10)*(Calculations!$V$4:$V$4005&gt;0),ROW(Calculations!$U$4:$U$4005)-ROW(INDEX(Calculations!$U$4:$U$4005,1,1))+1),ROUNDUP((ROW($A139)-ROW(startCell))/3,0)),1),""),"")</f>
        <v/>
      </c>
      <c r="K139" s="187"/>
      <c r="L139" s="186" t="str">
        <f t="array" ref="L139">IFERROR(
IF(LEN(L$10)&gt;0,
INDEX(Calculations!$G$4:$G$4005,SMALL(IF((Calculations!$U$4:$U$4005=L$10)*(Calculations!$V$4:$V$4005&gt;0),ROW(Calculations!$U$4:$U$4005)-ROW(INDEX(Calculations!$U$4:$U$4005,1,1))+1),ROUNDUP((ROW($A139)-ROW(startCell))/3,0)),1),""),"")</f>
        <v/>
      </c>
      <c r="M139" s="187"/>
      <c r="N139" s="186" t="str">
        <f t="array" ref="N139">IFERROR(
IF(LEN(N$10)&gt;0,
INDEX(Calculations!$G$4:$G$4005,SMALL(IF((Calculations!$U$4:$U$4005=N$10)*(Calculations!$V$4:$V$4005&gt;0),ROW(Calculations!$U$4:$U$4005)-ROW(INDEX(Calculations!$U$4:$U$4005,1,1))+1),ROUNDUP((ROW($A139)-ROW(startCell))/3,0)),1),""),"")</f>
        <v/>
      </c>
      <c r="O139" s="187"/>
      <c r="P139" s="186" t="str">
        <f t="array" ref="P139">IFERROR(
IF(LEN(P$10)&gt;0,
INDEX(Calculations!$G$4:$G$4005,SMALL(IF((Calculations!$U$4:$U$4005=P$10)*(Calculations!$V$4:$V$4005&gt;0),ROW(Calculations!$U$4:$U$4005)-ROW(INDEX(Calculations!$U$4:$U$4005,1,1))+1),ROUNDUP((ROW($A139)-ROW(startCell))/3,0)),1),""),"")</f>
        <v/>
      </c>
      <c r="Q139" s="187"/>
      <c r="R139" s="186" t="str">
        <f t="array" ref="R139">IFERROR(
IF(LEN(R$10)&gt;0,
INDEX(Calculations!$G$4:$G$4005,SMALL(IF((Calculations!$U$4:$U$4005=R$10)*(Calculations!$V$4:$V$4005&gt;0),ROW(Calculations!$U$4:$U$4005)-ROW(INDEX(Calculations!$U$4:$U$4005,1,1))+1),ROUNDUP((ROW($A139)-ROW(startCell))/3,0)),1),""),"")</f>
        <v/>
      </c>
      <c r="S139" s="187"/>
      <c r="T139" s="186" t="str">
        <f t="array" ref="T139">IFERROR(
IF(LEN(T$10)&gt;0,
INDEX(Calculations!$G$4:$G$4005,SMALL(IF((Calculations!$U$4:$U$4005=T$10)*(Calculations!$V$4:$V$4005&gt;0),ROW(Calculations!$U$4:$U$4005)-ROW(INDEX(Calculations!$U$4:$U$4005,1,1))+1),ROUNDUP((ROW($A139)-ROW(startCell))/3,0)),1),""),"")</f>
        <v/>
      </c>
      <c r="U139" s="187"/>
      <c r="V139" s="186" t="str">
        <f t="array" ref="V139">IFERROR(
IF(LEN(V$10)&gt;0,
INDEX(Calculations!$G$4:$G$4005,SMALL(IF((Calculations!$U$4:$U$4005=V$10)*(Calculations!$V$4:$V$4005&gt;0),ROW(Calculations!$U$4:$U$4005)-ROW(INDEX(Calculations!$U$4:$U$4005,1,1))+1),ROUNDUP((ROW($A139)-ROW(startCell))/3,0)),1),""),"")</f>
        <v/>
      </c>
      <c r="W139" s="253"/>
      <c r="X139" s="33"/>
      <c r="Y139" s="33"/>
    </row>
    <row r="140" spans="1:25" ht="20.100000000000001" customHeight="1" thickTop="1" x14ac:dyDescent="0.25">
      <c r="A140" s="33"/>
      <c r="B140" s="251"/>
      <c r="C140" s="193"/>
      <c r="D140" s="186" t="str">
        <f t="array" ref="D140">IFERROR(IF(LEN(D$10)&gt;0, INDEX(Calculations!$B$4:$B$4005,SMALL(IF((Calculations!$U$4:$U$4005=D$10)*(Calculations!$V$4:$V$4005&gt;0),ROW(Calculations!$U$4:$U$4005)-ROW(INDEX(Calculations!$U$4:$U$4005,1,1))+1),ROUNDUP((ROW($A140)-ROW(startCell))/3,0)),1),""),"")</f>
        <v/>
      </c>
      <c r="E140" s="185"/>
      <c r="F140" s="184" t="str">
        <f t="array" ref="F140">IFERROR(IF(LEN(F$10)&gt;0, INDEX(Calculations!$B$4:$B$4005,SMALL(IF((Calculations!$U$4:$U$4005=F$10)*(Calculations!$V$4:$V$4005&gt;0),ROW(Calculations!$U$4:$U$4005)-ROW(INDEX(Calculations!$U$4:$U$4005,1,1))+1),ROUNDUP((ROW($A140)-ROW(startCell))/3,0)),1),""),"")</f>
        <v/>
      </c>
      <c r="G140" s="185"/>
      <c r="H140" s="184" t="str">
        <f t="array" ref="H140">IFERROR(IF(LEN(H$10)&gt;0, INDEX(Calculations!$B$4:$B$4005,SMALL(IF((Calculations!$U$4:$U$4005=H$10)*(Calculations!$V$4:$V$4005&gt;0),ROW(Calculations!$U$4:$U$4005)-ROW(INDEX(Calculations!$U$4:$U$4005,1,1))+1),ROUNDUP((ROW($A140)-ROW(startCell))/3,0)),1),""),"")</f>
        <v/>
      </c>
      <c r="I140" s="185"/>
      <c r="J140" s="184" t="str">
        <f t="array" ref="J140">IFERROR(IF(LEN(J$10)&gt;0, INDEX(Calculations!$B$4:$B$4005,SMALL(IF((Calculations!$U$4:$U$4005=J$10)*(Calculations!$V$4:$V$4005&gt;0),ROW(Calculations!$U$4:$U$4005)-ROW(INDEX(Calculations!$U$4:$U$4005,1,1))+1),ROUNDUP((ROW($A140)-ROW(startCell))/3,0)),1),""),"")</f>
        <v/>
      </c>
      <c r="K140" s="185"/>
      <c r="L140" s="184" t="str">
        <f t="array" ref="L140">IFERROR(IF(LEN(L$10)&gt;0, INDEX(Calculations!$B$4:$B$4005,SMALL(IF((Calculations!$U$4:$U$4005=L$10)*(Calculations!$V$4:$V$4005&gt;0),ROW(Calculations!$U$4:$U$4005)-ROW(INDEX(Calculations!$U$4:$U$4005,1,1))+1),ROUNDUP((ROW($A140)-ROW(startCell))/3,0)),1),""),"")</f>
        <v/>
      </c>
      <c r="M140" s="185"/>
      <c r="N140" s="184" t="str">
        <f t="array" ref="N140">IFERROR(IF(LEN(N$10)&gt;0, INDEX(Calculations!$B$4:$B$4005,SMALL(IF((Calculations!$U$4:$U$4005=N$10)*(Calculations!$V$4:$V$4005&gt;0),ROW(Calculations!$U$4:$U$4005)-ROW(INDEX(Calculations!$U$4:$U$4005,1,1))+1),ROUNDUP((ROW($A140)-ROW(startCell))/3,0)),1),""),"")</f>
        <v/>
      </c>
      <c r="O140" s="185"/>
      <c r="P140" s="184" t="str">
        <f t="array" ref="P140">IFERROR(IF(LEN(P$10)&gt;0, INDEX(Calculations!$B$4:$B$4005,SMALL(IF((Calculations!$U$4:$U$4005=P$10)*(Calculations!$V$4:$V$4005&gt;0),ROW(Calculations!$U$4:$U$4005)-ROW(INDEX(Calculations!$U$4:$U$4005,1,1))+1),ROUNDUP((ROW($A140)-ROW(startCell))/3,0)),1),""),"")</f>
        <v/>
      </c>
      <c r="Q140" s="185"/>
      <c r="R140" s="184" t="str">
        <f t="array" ref="R140">IFERROR(IF(LEN(R$10)&gt;0, INDEX(Calculations!$B$4:$B$4005,SMALL(IF((Calculations!$U$4:$U$4005=R$10)*(Calculations!$V$4:$V$4005&gt;0),ROW(Calculations!$U$4:$U$4005)-ROW(INDEX(Calculations!$U$4:$U$4005,1,1))+1),ROUNDUP((ROW($A140)-ROW(startCell))/3,0)),1),""),"")</f>
        <v/>
      </c>
      <c r="S140" s="185"/>
      <c r="T140" s="184" t="str">
        <f t="array" ref="T140">IFERROR(IF(LEN(T$10)&gt;0, INDEX(Calculations!$B$4:$B$4005,SMALL(IF((Calculations!$U$4:$U$4005=T$10)*(Calculations!$V$4:$V$4005&gt;0),ROW(Calculations!$U$4:$U$4005)-ROW(INDEX(Calculations!$U$4:$U$4005,1,1))+1),ROUNDUP((ROW($A140)-ROW(startCell))/3,0)),1),""),"")</f>
        <v/>
      </c>
      <c r="U140" s="185"/>
      <c r="V140" s="184" t="str">
        <f t="array" ref="V140">IFERROR(IF(LEN(V$10)&gt;0, INDEX(Calculations!$B$4:$B$4005,SMALL(IF((Calculations!$U$4:$U$4005=V$10)*(Calculations!$V$4:$V$4005&gt;0),ROW(Calculations!$U$4:$U$4005)-ROW(INDEX(Calculations!$U$4:$U$4005,1,1))+1),ROUNDUP((ROW($A140)-ROW(startCell))/3,0)),1),""),"")</f>
        <v/>
      </c>
      <c r="W140" s="253"/>
      <c r="X140" s="33"/>
      <c r="Y140" s="33"/>
    </row>
    <row r="141" spans="1:25" ht="20.100000000000001" customHeight="1" x14ac:dyDescent="0.25">
      <c r="A141" s="33"/>
      <c r="B141" s="251"/>
      <c r="C141" s="193"/>
      <c r="D141" s="186" t="str">
        <f t="array" ref="D141">IFERROR(
IF(LEN(D$10)&gt;0,
INDEX(Calculations!$D$4:$D$4005,SMALL(IF((Calculations!$U$4:$U$4005=D$10)*(Calculations!$V$4:$V$4005&gt;0),ROW(Calculations!$U$4:$U$4005)-ROW(INDEX(Calculations!$U$4:$U$4005,1,1))+1),ROUNDUP((ROW($A141)-ROW(startCell))/3,0)),1),""),"")</f>
        <v/>
      </c>
      <c r="E141" s="187"/>
      <c r="F141" s="186" t="str">
        <f t="array" ref="F141">IFERROR(
IF(LEN(F$10)&gt;0,
INDEX(Calculations!$D$4:$D$4005,SMALL(IF((Calculations!$U$4:$U$4005=F$10)*(Calculations!$V$4:$V$4005&gt;0),ROW(Calculations!$U$4:$U$4005)-ROW(INDEX(Calculations!$U$4:$U$4005,1,1))+1),ROUNDUP((ROW($A141)-ROW(startCell))/3,0)),1),""),"")</f>
        <v/>
      </c>
      <c r="G141" s="187"/>
      <c r="H141" s="186" t="str">
        <f t="array" ref="H141">IFERROR(
IF(LEN(H$10)&gt;0,
INDEX(Calculations!$D$4:$D$4005,SMALL(IF((Calculations!$U$4:$U$4005=H$10)*(Calculations!$V$4:$V$4005&gt;0),ROW(Calculations!$U$4:$U$4005)-ROW(INDEX(Calculations!$U$4:$U$4005,1,1))+1),ROUNDUP((ROW($A141)-ROW(startCell))/3,0)),1),""),"")</f>
        <v/>
      </c>
      <c r="I141" s="187"/>
      <c r="J141" s="186" t="str">
        <f t="array" ref="J141">IFERROR(
IF(LEN(J$10)&gt;0,
INDEX(Calculations!$D$4:$D$4005,SMALL(IF((Calculations!$U$4:$U$4005=J$10)*(Calculations!$V$4:$V$4005&gt;0),ROW(Calculations!$U$4:$U$4005)-ROW(INDEX(Calculations!$U$4:$U$4005,1,1))+1),ROUNDUP((ROW($A141)-ROW(startCell))/3,0)),1),""),"")</f>
        <v/>
      </c>
      <c r="K141" s="187"/>
      <c r="L141" s="186" t="str">
        <f t="array" ref="L141">IFERROR(
IF(LEN(L$10)&gt;0,
INDEX(Calculations!$D$4:$D$4005,SMALL(IF((Calculations!$U$4:$U$4005=L$10)*(Calculations!$V$4:$V$4005&gt;0),ROW(Calculations!$U$4:$U$4005)-ROW(INDEX(Calculations!$U$4:$U$4005,1,1))+1),ROUNDUP((ROW($A141)-ROW(startCell))/3,0)),1),""),"")</f>
        <v/>
      </c>
      <c r="M141" s="187"/>
      <c r="N141" s="186" t="str">
        <f t="array" ref="N141">IFERROR(
IF(LEN(N$10)&gt;0,
INDEX(Calculations!$D$4:$D$4005,SMALL(IF((Calculations!$U$4:$U$4005=N$10)*(Calculations!$V$4:$V$4005&gt;0),ROW(Calculations!$U$4:$U$4005)-ROW(INDEX(Calculations!$U$4:$U$4005,1,1))+1),ROUNDUP((ROW($A141)-ROW(startCell))/3,0)),1),""),"")</f>
        <v/>
      </c>
      <c r="O141" s="187"/>
      <c r="P141" s="186" t="str">
        <f t="array" ref="P141">IFERROR(
IF(LEN(P$10)&gt;0,
INDEX(Calculations!$D$4:$D$4005,SMALL(IF((Calculations!$U$4:$U$4005=P$10)*(Calculations!$V$4:$V$4005&gt;0),ROW(Calculations!$U$4:$U$4005)-ROW(INDEX(Calculations!$U$4:$U$4005,1,1))+1),ROUNDUP((ROW($A141)-ROW(startCell))/3,0)),1),""),"")</f>
        <v/>
      </c>
      <c r="Q141" s="187"/>
      <c r="R141" s="186" t="str">
        <f t="array" ref="R141">IFERROR(
IF(LEN(R$10)&gt;0,
INDEX(Calculations!$D$4:$D$4005,SMALL(IF((Calculations!$U$4:$U$4005=R$10)*(Calculations!$V$4:$V$4005&gt;0),ROW(Calculations!$U$4:$U$4005)-ROW(INDEX(Calculations!$U$4:$U$4005,1,1))+1),ROUNDUP((ROW($A141)-ROW(startCell))/3,0)),1),""),"")</f>
        <v/>
      </c>
      <c r="S141" s="187"/>
      <c r="T141" s="186" t="str">
        <f t="array" ref="T141">IFERROR(
IF(LEN(T$10)&gt;0,
INDEX(Calculations!$D$4:$D$4005,SMALL(IF((Calculations!$U$4:$U$4005=T$10)*(Calculations!$V$4:$V$4005&gt;0),ROW(Calculations!$U$4:$U$4005)-ROW(INDEX(Calculations!$U$4:$U$4005,1,1))+1),ROUNDUP((ROW($A141)-ROW(startCell))/3,0)),1),""),"")</f>
        <v/>
      </c>
      <c r="U141" s="187"/>
      <c r="V141" s="186" t="str">
        <f t="array" ref="V141">IFERROR(
IF(LEN(V$10)&gt;0,
INDEX(Calculations!$D$4:$D$4005,SMALL(IF((Calculations!$U$4:$U$4005=V$10)*(Calculations!$V$4:$V$4005&gt;0),ROW(Calculations!$U$4:$U$4005)-ROW(INDEX(Calculations!$U$4:$U$4005,1,1))+1),ROUNDUP((ROW($A141)-ROW(startCell))/3,0)),1),""),"")</f>
        <v/>
      </c>
      <c r="W141" s="253"/>
      <c r="X141" s="33"/>
      <c r="Y141" s="33"/>
    </row>
    <row r="142" spans="1:25" ht="20.100000000000001" customHeight="1" thickBot="1" x14ac:dyDescent="0.3">
      <c r="A142" s="33"/>
      <c r="B142" s="254"/>
      <c r="C142" s="196"/>
      <c r="D142" s="186" t="str">
        <f t="array" ref="D142">IFERROR(
IF(LEN(D$10)&gt;0,
INDEX(Calculations!$G$4:$G$4005,SMALL(IF((Calculations!$U$4:$U$4005=D$10)*(Calculations!$V$4:$V$4005&gt;0),ROW(Calculations!$U$4:$U$4005)-ROW(INDEX(Calculations!$U$4:$U$4005,1,1))+1),ROUNDUP((ROW($A142)-ROW(startCell))/3,0)),1),""),"")</f>
        <v/>
      </c>
      <c r="E142" s="187"/>
      <c r="F142" s="186" t="str">
        <f t="array" ref="F142">IFERROR(
IF(LEN(F$10)&gt;0,
INDEX(Calculations!$G$4:$G$4005,SMALL(IF((Calculations!$U$4:$U$4005=F$10)*(Calculations!$V$4:$V$4005&gt;0),ROW(Calculations!$U$4:$U$4005)-ROW(INDEX(Calculations!$U$4:$U$4005,1,1))+1),ROUNDUP((ROW($A142)-ROW(startCell))/3,0)),1),""),"")</f>
        <v/>
      </c>
      <c r="G142" s="187"/>
      <c r="H142" s="186" t="str">
        <f t="array" ref="H142">IFERROR(
IF(LEN(H$10)&gt;0,
INDEX(Calculations!$G$4:$G$4005,SMALL(IF((Calculations!$U$4:$U$4005=H$10)*(Calculations!$V$4:$V$4005&gt;0),ROW(Calculations!$U$4:$U$4005)-ROW(INDEX(Calculations!$U$4:$U$4005,1,1))+1),ROUNDUP((ROW($A142)-ROW(startCell))/3,0)),1),""),"")</f>
        <v/>
      </c>
      <c r="I142" s="187"/>
      <c r="J142" s="186" t="str">
        <f t="array" ref="J142">IFERROR(
IF(LEN(J$10)&gt;0,
INDEX(Calculations!$G$4:$G$4005,SMALL(IF((Calculations!$U$4:$U$4005=J$10)*(Calculations!$V$4:$V$4005&gt;0),ROW(Calculations!$U$4:$U$4005)-ROW(INDEX(Calculations!$U$4:$U$4005,1,1))+1),ROUNDUP((ROW($A142)-ROW(startCell))/3,0)),1),""),"")</f>
        <v/>
      </c>
      <c r="K142" s="187"/>
      <c r="L142" s="186" t="str">
        <f t="array" ref="L142">IFERROR(
IF(LEN(L$10)&gt;0,
INDEX(Calculations!$G$4:$G$4005,SMALL(IF((Calculations!$U$4:$U$4005=L$10)*(Calculations!$V$4:$V$4005&gt;0),ROW(Calculations!$U$4:$U$4005)-ROW(INDEX(Calculations!$U$4:$U$4005,1,1))+1),ROUNDUP((ROW($A142)-ROW(startCell))/3,0)),1),""),"")</f>
        <v/>
      </c>
      <c r="M142" s="187"/>
      <c r="N142" s="186" t="str">
        <f t="array" ref="N142">IFERROR(
IF(LEN(N$10)&gt;0,
INDEX(Calculations!$G$4:$G$4005,SMALL(IF((Calculations!$U$4:$U$4005=N$10)*(Calculations!$V$4:$V$4005&gt;0),ROW(Calculations!$U$4:$U$4005)-ROW(INDEX(Calculations!$U$4:$U$4005,1,1))+1),ROUNDUP((ROW($A142)-ROW(startCell))/3,0)),1),""),"")</f>
        <v/>
      </c>
      <c r="O142" s="187"/>
      <c r="P142" s="186" t="str">
        <f t="array" ref="P142">IFERROR(
IF(LEN(P$10)&gt;0,
INDEX(Calculations!$G$4:$G$4005,SMALL(IF((Calculations!$U$4:$U$4005=P$10)*(Calculations!$V$4:$V$4005&gt;0),ROW(Calculations!$U$4:$U$4005)-ROW(INDEX(Calculations!$U$4:$U$4005,1,1))+1),ROUNDUP((ROW($A142)-ROW(startCell))/3,0)),1),""),"")</f>
        <v/>
      </c>
      <c r="Q142" s="187"/>
      <c r="R142" s="186" t="str">
        <f t="array" ref="R142">IFERROR(
IF(LEN(R$10)&gt;0,
INDEX(Calculations!$G$4:$G$4005,SMALL(IF((Calculations!$U$4:$U$4005=R$10)*(Calculations!$V$4:$V$4005&gt;0),ROW(Calculations!$U$4:$U$4005)-ROW(INDEX(Calculations!$U$4:$U$4005,1,1))+1),ROUNDUP((ROW($A142)-ROW(startCell))/3,0)),1),""),"")</f>
        <v/>
      </c>
      <c r="S142" s="187"/>
      <c r="T142" s="186" t="str">
        <f t="array" ref="T142">IFERROR(
IF(LEN(T$10)&gt;0,
INDEX(Calculations!$G$4:$G$4005,SMALL(IF((Calculations!$U$4:$U$4005=T$10)*(Calculations!$V$4:$V$4005&gt;0),ROW(Calculations!$U$4:$U$4005)-ROW(INDEX(Calculations!$U$4:$U$4005,1,1))+1),ROUNDUP((ROW($A142)-ROW(startCell))/3,0)),1),""),"")</f>
        <v/>
      </c>
      <c r="U142" s="187"/>
      <c r="V142" s="186" t="str">
        <f t="array" ref="V142">IFERROR(
IF(LEN(V$10)&gt;0,
INDEX(Calculations!$G$4:$G$4005,SMALL(IF((Calculations!$U$4:$U$4005=V$10)*(Calculations!$V$4:$V$4005&gt;0),ROW(Calculations!$U$4:$U$4005)-ROW(INDEX(Calculations!$U$4:$U$4005,1,1))+1),ROUNDUP((ROW($A142)-ROW(startCell))/3,0)),1),""),"")</f>
        <v/>
      </c>
      <c r="W142" s="253"/>
      <c r="X142" s="33"/>
      <c r="Y142" s="33"/>
    </row>
    <row r="143" spans="1:25" ht="20.100000000000001" customHeight="1" thickTop="1" x14ac:dyDescent="0.25">
      <c r="A143" s="33"/>
      <c r="B143" s="251"/>
      <c r="C143" s="194"/>
      <c r="D143" s="184" t="str">
        <f t="array" ref="D143">IFERROR(IF(LEN(D$10)&gt;0, INDEX(Calculations!$B$4:$B$4005,SMALL(IF((Calculations!$U$4:$U$4005=D$10)*(Calculations!$V$4:$V$4005&gt;0),ROW(Calculations!$U$4:$U$4005)-ROW(INDEX(Calculations!$U$4:$U$4005,1,1))+1),ROUNDUP((ROW($A143)-ROW(startCell))/3,0)),1),""),"")</f>
        <v/>
      </c>
      <c r="E143" s="185"/>
      <c r="F143" s="184" t="str">
        <f t="array" ref="F143">IFERROR(IF(LEN(F$10)&gt;0, INDEX(Calculations!$B$4:$B$4005,SMALL(IF((Calculations!$U$4:$U$4005=F$10)*(Calculations!$V$4:$V$4005&gt;0),ROW(Calculations!$U$4:$U$4005)-ROW(INDEX(Calculations!$U$4:$U$4005,1,1))+1),ROUNDUP((ROW($A143)-ROW(startCell))/3,0)),1),""),"")</f>
        <v/>
      </c>
      <c r="G143" s="185"/>
      <c r="H143" s="184" t="str">
        <f t="array" ref="H143">IFERROR(IF(LEN(H$10)&gt;0, INDEX(Calculations!$B$4:$B$4005,SMALL(IF((Calculations!$U$4:$U$4005=H$10)*(Calculations!$V$4:$V$4005&gt;0),ROW(Calculations!$U$4:$U$4005)-ROW(INDEX(Calculations!$U$4:$U$4005,1,1))+1),ROUNDUP((ROW($A143)-ROW(startCell))/3,0)),1),""),"")</f>
        <v/>
      </c>
      <c r="I143" s="185"/>
      <c r="J143" s="184" t="str">
        <f t="array" ref="J143">IFERROR(IF(LEN(J$10)&gt;0, INDEX(Calculations!$B$4:$B$4005,SMALL(IF((Calculations!$U$4:$U$4005=J$10)*(Calculations!$V$4:$V$4005&gt;0),ROW(Calculations!$U$4:$U$4005)-ROW(INDEX(Calculations!$U$4:$U$4005,1,1))+1),ROUNDUP((ROW($A143)-ROW(startCell))/3,0)),1),""),"")</f>
        <v/>
      </c>
      <c r="K143" s="185"/>
      <c r="L143" s="184" t="str">
        <f t="array" ref="L143">IFERROR(IF(LEN(L$10)&gt;0, INDEX(Calculations!$B$4:$B$4005,SMALL(IF((Calculations!$U$4:$U$4005=L$10)*(Calculations!$V$4:$V$4005&gt;0),ROW(Calculations!$U$4:$U$4005)-ROW(INDEX(Calculations!$U$4:$U$4005,1,1))+1),ROUNDUP((ROW($A143)-ROW(startCell))/3,0)),1),""),"")</f>
        <v/>
      </c>
      <c r="M143" s="185"/>
      <c r="N143" s="184" t="str">
        <f t="array" ref="N143">IFERROR(IF(LEN(N$10)&gt;0, INDEX(Calculations!$B$4:$B$4005,SMALL(IF((Calculations!$U$4:$U$4005=N$10)*(Calculations!$V$4:$V$4005&gt;0),ROW(Calculations!$U$4:$U$4005)-ROW(INDEX(Calculations!$U$4:$U$4005,1,1))+1),ROUNDUP((ROW($A143)-ROW(startCell))/3,0)),1),""),"")</f>
        <v/>
      </c>
      <c r="O143" s="185"/>
      <c r="P143" s="184" t="str">
        <f t="array" ref="P143">IFERROR(IF(LEN(P$10)&gt;0, INDEX(Calculations!$B$4:$B$4005,SMALL(IF((Calculations!$U$4:$U$4005=P$10)*(Calculations!$V$4:$V$4005&gt;0),ROW(Calculations!$U$4:$U$4005)-ROW(INDEX(Calculations!$U$4:$U$4005,1,1))+1),ROUNDUP((ROW($A143)-ROW(startCell))/3,0)),1),""),"")</f>
        <v/>
      </c>
      <c r="Q143" s="185"/>
      <c r="R143" s="184" t="str">
        <f t="array" ref="R143">IFERROR(IF(LEN(R$10)&gt;0, INDEX(Calculations!$B$4:$B$4005,SMALL(IF((Calculations!$U$4:$U$4005=R$10)*(Calculations!$V$4:$V$4005&gt;0),ROW(Calculations!$U$4:$U$4005)-ROW(INDEX(Calculations!$U$4:$U$4005,1,1))+1),ROUNDUP((ROW($A143)-ROW(startCell))/3,0)),1),""),"")</f>
        <v/>
      </c>
      <c r="S143" s="185"/>
      <c r="T143" s="184" t="str">
        <f t="array" ref="T143">IFERROR(IF(LEN(T$10)&gt;0, INDEX(Calculations!$B$4:$B$4005,SMALL(IF((Calculations!$U$4:$U$4005=T$10)*(Calculations!$V$4:$V$4005&gt;0),ROW(Calculations!$U$4:$U$4005)-ROW(INDEX(Calculations!$U$4:$U$4005,1,1))+1),ROUNDUP((ROW($A143)-ROW(startCell))/3,0)),1),""),"")</f>
        <v/>
      </c>
      <c r="U143" s="185"/>
      <c r="V143" s="184" t="str">
        <f t="array" ref="V143">IFERROR(IF(LEN(V$10)&gt;0, INDEX(Calculations!$B$4:$B$4005,SMALL(IF((Calculations!$U$4:$U$4005=V$10)*(Calculations!$V$4:$V$4005&gt;0),ROW(Calculations!$U$4:$U$4005)-ROW(INDEX(Calculations!$U$4:$U$4005,1,1))+1),ROUNDUP((ROW($A143)-ROW(startCell))/3,0)),1),""),"")</f>
        <v/>
      </c>
      <c r="W143" s="253"/>
      <c r="X143" s="33"/>
      <c r="Y143" s="33"/>
    </row>
    <row r="144" spans="1:25" ht="20.100000000000001" customHeight="1" x14ac:dyDescent="0.25">
      <c r="A144" s="33"/>
      <c r="B144" s="251"/>
      <c r="C144" s="193"/>
      <c r="D144" s="186" t="str">
        <f t="array" ref="D144">IFERROR(
IF(LEN(D$10)&gt;0,
INDEX(Calculations!$D$4:$D$4005,SMALL(IF((Calculations!$U$4:$U$4005=D$10)*(Calculations!$V$4:$V$4005&gt;0),ROW(Calculations!$U$4:$U$4005)-ROW(INDEX(Calculations!$U$4:$U$4005,1,1))+1),ROUNDUP((ROW($A144)-ROW(startCell))/3,0)),1),""),"")</f>
        <v/>
      </c>
      <c r="E144" s="187"/>
      <c r="F144" s="186" t="str">
        <f t="array" ref="F144">IFERROR(
IF(LEN(F$10)&gt;0,
INDEX(Calculations!$D$4:$D$4005,SMALL(IF((Calculations!$U$4:$U$4005=F$10)*(Calculations!$V$4:$V$4005&gt;0),ROW(Calculations!$U$4:$U$4005)-ROW(INDEX(Calculations!$U$4:$U$4005,1,1))+1),ROUNDUP((ROW($A144)-ROW(startCell))/3,0)),1),""),"")</f>
        <v/>
      </c>
      <c r="G144" s="187"/>
      <c r="H144" s="186" t="str">
        <f t="array" ref="H144">IFERROR(
IF(LEN(H$10)&gt;0,
INDEX(Calculations!$D$4:$D$4005,SMALL(IF((Calculations!$U$4:$U$4005=H$10)*(Calculations!$V$4:$V$4005&gt;0),ROW(Calculations!$U$4:$U$4005)-ROW(INDEX(Calculations!$U$4:$U$4005,1,1))+1),ROUNDUP((ROW($A144)-ROW(startCell))/3,0)),1),""),"")</f>
        <v/>
      </c>
      <c r="I144" s="187"/>
      <c r="J144" s="186" t="str">
        <f t="array" ref="J144">IFERROR(
IF(LEN(J$10)&gt;0,
INDEX(Calculations!$D$4:$D$4005,SMALL(IF((Calculations!$U$4:$U$4005=J$10)*(Calculations!$V$4:$V$4005&gt;0),ROW(Calculations!$U$4:$U$4005)-ROW(INDEX(Calculations!$U$4:$U$4005,1,1))+1),ROUNDUP((ROW($A144)-ROW(startCell))/3,0)),1),""),"")</f>
        <v/>
      </c>
      <c r="K144" s="187"/>
      <c r="L144" s="186" t="str">
        <f t="array" ref="L144">IFERROR(
IF(LEN(L$10)&gt;0,
INDEX(Calculations!$D$4:$D$4005,SMALL(IF((Calculations!$U$4:$U$4005=L$10)*(Calculations!$V$4:$V$4005&gt;0),ROW(Calculations!$U$4:$U$4005)-ROW(INDEX(Calculations!$U$4:$U$4005,1,1))+1),ROUNDUP((ROW($A144)-ROW(startCell))/3,0)),1),""),"")</f>
        <v/>
      </c>
      <c r="M144" s="187"/>
      <c r="N144" s="186" t="str">
        <f t="array" ref="N144">IFERROR(
IF(LEN(N$10)&gt;0,
INDEX(Calculations!$D$4:$D$4005,SMALL(IF((Calculations!$U$4:$U$4005=N$10)*(Calculations!$V$4:$V$4005&gt;0),ROW(Calculations!$U$4:$U$4005)-ROW(INDEX(Calculations!$U$4:$U$4005,1,1))+1),ROUNDUP((ROW($A144)-ROW(startCell))/3,0)),1),""),"")</f>
        <v/>
      </c>
      <c r="O144" s="187"/>
      <c r="P144" s="186" t="str">
        <f t="array" ref="P144">IFERROR(
IF(LEN(P$10)&gt;0,
INDEX(Calculations!$D$4:$D$4005,SMALL(IF((Calculations!$U$4:$U$4005=P$10)*(Calculations!$V$4:$V$4005&gt;0),ROW(Calculations!$U$4:$U$4005)-ROW(INDEX(Calculations!$U$4:$U$4005,1,1))+1),ROUNDUP((ROW($A144)-ROW(startCell))/3,0)),1),""),"")</f>
        <v/>
      </c>
      <c r="Q144" s="187"/>
      <c r="R144" s="186" t="str">
        <f t="array" ref="R144">IFERROR(
IF(LEN(R$10)&gt;0,
INDEX(Calculations!$D$4:$D$4005,SMALL(IF((Calculations!$U$4:$U$4005=R$10)*(Calculations!$V$4:$V$4005&gt;0),ROW(Calculations!$U$4:$U$4005)-ROW(INDEX(Calculations!$U$4:$U$4005,1,1))+1),ROUNDUP((ROW($A144)-ROW(startCell))/3,0)),1),""),"")</f>
        <v/>
      </c>
      <c r="S144" s="187"/>
      <c r="T144" s="186" t="str">
        <f t="array" ref="T144">IFERROR(
IF(LEN(T$10)&gt;0,
INDEX(Calculations!$D$4:$D$4005,SMALL(IF((Calculations!$U$4:$U$4005=T$10)*(Calculations!$V$4:$V$4005&gt;0),ROW(Calculations!$U$4:$U$4005)-ROW(INDEX(Calculations!$U$4:$U$4005,1,1))+1),ROUNDUP((ROW($A144)-ROW(startCell))/3,0)),1),""),"")</f>
        <v/>
      </c>
      <c r="U144" s="187"/>
      <c r="V144" s="186" t="str">
        <f t="array" ref="V144">IFERROR(
IF(LEN(V$10)&gt;0,
INDEX(Calculations!$D$4:$D$4005,SMALL(IF((Calculations!$U$4:$U$4005=V$10)*(Calculations!$V$4:$V$4005&gt;0),ROW(Calculations!$U$4:$U$4005)-ROW(INDEX(Calculations!$U$4:$U$4005,1,1))+1),ROUNDUP((ROW($A144)-ROW(startCell))/3,0)),1),""),"")</f>
        <v/>
      </c>
      <c r="W144" s="253"/>
      <c r="X144" s="33"/>
      <c r="Y144" s="33"/>
    </row>
    <row r="145" spans="1:25" ht="20.100000000000001" customHeight="1" thickBot="1" x14ac:dyDescent="0.3">
      <c r="A145" s="33"/>
      <c r="B145" s="254"/>
      <c r="C145" s="195"/>
      <c r="D145" s="191" t="str">
        <f t="array" ref="D145">IFERROR(
IF(LEN(D$10)&gt;0,
INDEX(Calculations!$G$4:$G$4005,SMALL(IF((Calculations!$U$4:$U$4005=D$10)*(Calculations!$V$4:$V$4005&gt;0),ROW(Calculations!$U$4:$U$4005)-ROW(INDEX(Calculations!$U$4:$U$4005,1,1))+1),ROUNDUP((ROW($A145)-ROW(startCell))/3,0)),1),""),"")</f>
        <v/>
      </c>
      <c r="E145" s="187"/>
      <c r="F145" s="186" t="str">
        <f t="array" ref="F145">IFERROR(
IF(LEN(F$10)&gt;0,
INDEX(Calculations!$G$4:$G$4005,SMALL(IF((Calculations!$U$4:$U$4005=F$10)*(Calculations!$V$4:$V$4005&gt;0),ROW(Calculations!$U$4:$U$4005)-ROW(INDEX(Calculations!$U$4:$U$4005,1,1))+1),ROUNDUP((ROW($A145)-ROW(startCell))/3,0)),1),""),"")</f>
        <v/>
      </c>
      <c r="G145" s="187"/>
      <c r="H145" s="186" t="str">
        <f t="array" ref="H145">IFERROR(
IF(LEN(H$10)&gt;0,
INDEX(Calculations!$G$4:$G$4005,SMALL(IF((Calculations!$U$4:$U$4005=H$10)*(Calculations!$V$4:$V$4005&gt;0),ROW(Calculations!$U$4:$U$4005)-ROW(INDEX(Calculations!$U$4:$U$4005,1,1))+1),ROUNDUP((ROW($A145)-ROW(startCell))/3,0)),1),""),"")</f>
        <v/>
      </c>
      <c r="I145" s="187"/>
      <c r="J145" s="186" t="str">
        <f t="array" ref="J145">IFERROR(
IF(LEN(J$10)&gt;0,
INDEX(Calculations!$G$4:$G$4005,SMALL(IF((Calculations!$U$4:$U$4005=J$10)*(Calculations!$V$4:$V$4005&gt;0),ROW(Calculations!$U$4:$U$4005)-ROW(INDEX(Calculations!$U$4:$U$4005,1,1))+1),ROUNDUP((ROW($A145)-ROW(startCell))/3,0)),1),""),"")</f>
        <v/>
      </c>
      <c r="K145" s="187"/>
      <c r="L145" s="186" t="str">
        <f t="array" ref="L145">IFERROR(
IF(LEN(L$10)&gt;0,
INDEX(Calculations!$G$4:$G$4005,SMALL(IF((Calculations!$U$4:$U$4005=L$10)*(Calculations!$V$4:$V$4005&gt;0),ROW(Calculations!$U$4:$U$4005)-ROW(INDEX(Calculations!$U$4:$U$4005,1,1))+1),ROUNDUP((ROW($A145)-ROW(startCell))/3,0)),1),""),"")</f>
        <v/>
      </c>
      <c r="M145" s="187"/>
      <c r="N145" s="186" t="str">
        <f t="array" ref="N145">IFERROR(
IF(LEN(N$10)&gt;0,
INDEX(Calculations!$G$4:$G$4005,SMALL(IF((Calculations!$U$4:$U$4005=N$10)*(Calculations!$V$4:$V$4005&gt;0),ROW(Calculations!$U$4:$U$4005)-ROW(INDEX(Calculations!$U$4:$U$4005,1,1))+1),ROUNDUP((ROW($A145)-ROW(startCell))/3,0)),1),""),"")</f>
        <v/>
      </c>
      <c r="O145" s="187"/>
      <c r="P145" s="186" t="str">
        <f t="array" ref="P145">IFERROR(
IF(LEN(P$10)&gt;0,
INDEX(Calculations!$G$4:$G$4005,SMALL(IF((Calculations!$U$4:$U$4005=P$10)*(Calculations!$V$4:$V$4005&gt;0),ROW(Calculations!$U$4:$U$4005)-ROW(INDEX(Calculations!$U$4:$U$4005,1,1))+1),ROUNDUP((ROW($A145)-ROW(startCell))/3,0)),1),""),"")</f>
        <v/>
      </c>
      <c r="Q145" s="187"/>
      <c r="R145" s="186" t="str">
        <f t="array" ref="R145">IFERROR(
IF(LEN(R$10)&gt;0,
INDEX(Calculations!$G$4:$G$4005,SMALL(IF((Calculations!$U$4:$U$4005=R$10)*(Calculations!$V$4:$V$4005&gt;0),ROW(Calculations!$U$4:$U$4005)-ROW(INDEX(Calculations!$U$4:$U$4005,1,1))+1),ROUNDUP((ROW($A145)-ROW(startCell))/3,0)),1),""),"")</f>
        <v/>
      </c>
      <c r="S145" s="187"/>
      <c r="T145" s="186" t="str">
        <f t="array" ref="T145">IFERROR(
IF(LEN(T$10)&gt;0,
INDEX(Calculations!$G$4:$G$4005,SMALL(IF((Calculations!$U$4:$U$4005=T$10)*(Calculations!$V$4:$V$4005&gt;0),ROW(Calculations!$U$4:$U$4005)-ROW(INDEX(Calculations!$U$4:$U$4005,1,1))+1),ROUNDUP((ROW($A145)-ROW(startCell))/3,0)),1),""),"")</f>
        <v/>
      </c>
      <c r="U145" s="187"/>
      <c r="V145" s="186" t="str">
        <f t="array" ref="V145">IFERROR(
IF(LEN(V$10)&gt;0,
INDEX(Calculations!$G$4:$G$4005,SMALL(IF((Calculations!$U$4:$U$4005=V$10)*(Calculations!$V$4:$V$4005&gt;0),ROW(Calculations!$U$4:$U$4005)-ROW(INDEX(Calculations!$U$4:$U$4005,1,1))+1),ROUNDUP((ROW($A145)-ROW(startCell))/3,0)),1),""),"")</f>
        <v/>
      </c>
      <c r="W145" s="253"/>
      <c r="X145" s="33"/>
      <c r="Y145" s="33"/>
    </row>
    <row r="146" spans="1:25" ht="20.100000000000001" customHeight="1" thickTop="1" x14ac:dyDescent="0.25">
      <c r="A146" s="33"/>
      <c r="B146" s="251"/>
      <c r="C146" s="193"/>
      <c r="D146" s="186" t="str">
        <f t="array" ref="D146">IFERROR(IF(LEN(D$10)&gt;0, INDEX(Calculations!$B$4:$B$4005,SMALL(IF((Calculations!$U$4:$U$4005=D$10)*(Calculations!$V$4:$V$4005&gt;0),ROW(Calculations!$U$4:$U$4005)-ROW(INDEX(Calculations!$U$4:$U$4005,1,1))+1),ROUNDUP((ROW($A146)-ROW(startCell))/3,0)),1),""),"")</f>
        <v/>
      </c>
      <c r="E146" s="185"/>
      <c r="F146" s="184" t="str">
        <f t="array" ref="F146">IFERROR(IF(LEN(F$10)&gt;0, INDEX(Calculations!$B$4:$B$4005,SMALL(IF((Calculations!$U$4:$U$4005=F$10)*(Calculations!$V$4:$V$4005&gt;0),ROW(Calculations!$U$4:$U$4005)-ROW(INDEX(Calculations!$U$4:$U$4005,1,1))+1),ROUNDUP((ROW($A146)-ROW(startCell))/3,0)),1),""),"")</f>
        <v/>
      </c>
      <c r="G146" s="185"/>
      <c r="H146" s="184" t="str">
        <f t="array" ref="H146">IFERROR(IF(LEN(H$10)&gt;0, INDEX(Calculations!$B$4:$B$4005,SMALL(IF((Calculations!$U$4:$U$4005=H$10)*(Calculations!$V$4:$V$4005&gt;0),ROW(Calculations!$U$4:$U$4005)-ROW(INDEX(Calculations!$U$4:$U$4005,1,1))+1),ROUNDUP((ROW($A146)-ROW(startCell))/3,0)),1),""),"")</f>
        <v/>
      </c>
      <c r="I146" s="185"/>
      <c r="J146" s="184" t="str">
        <f t="array" ref="J146">IFERROR(IF(LEN(J$10)&gt;0, INDEX(Calculations!$B$4:$B$4005,SMALL(IF((Calculations!$U$4:$U$4005=J$10)*(Calculations!$V$4:$V$4005&gt;0),ROW(Calculations!$U$4:$U$4005)-ROW(INDEX(Calculations!$U$4:$U$4005,1,1))+1),ROUNDUP((ROW($A146)-ROW(startCell))/3,0)),1),""),"")</f>
        <v/>
      </c>
      <c r="K146" s="185"/>
      <c r="L146" s="184" t="str">
        <f t="array" ref="L146">IFERROR(IF(LEN(L$10)&gt;0, INDEX(Calculations!$B$4:$B$4005,SMALL(IF((Calculations!$U$4:$U$4005=L$10)*(Calculations!$V$4:$V$4005&gt;0),ROW(Calculations!$U$4:$U$4005)-ROW(INDEX(Calculations!$U$4:$U$4005,1,1))+1),ROUNDUP((ROW($A146)-ROW(startCell))/3,0)),1),""),"")</f>
        <v/>
      </c>
      <c r="M146" s="185"/>
      <c r="N146" s="184" t="str">
        <f t="array" ref="N146">IFERROR(IF(LEN(N$10)&gt;0, INDEX(Calculations!$B$4:$B$4005,SMALL(IF((Calculations!$U$4:$U$4005=N$10)*(Calculations!$V$4:$V$4005&gt;0),ROW(Calculations!$U$4:$U$4005)-ROW(INDEX(Calculations!$U$4:$U$4005,1,1))+1),ROUNDUP((ROW($A146)-ROW(startCell))/3,0)),1),""),"")</f>
        <v/>
      </c>
      <c r="O146" s="185"/>
      <c r="P146" s="184" t="str">
        <f t="array" ref="P146">IFERROR(IF(LEN(P$10)&gt;0, INDEX(Calculations!$B$4:$B$4005,SMALL(IF((Calculations!$U$4:$U$4005=P$10)*(Calculations!$V$4:$V$4005&gt;0),ROW(Calculations!$U$4:$U$4005)-ROW(INDEX(Calculations!$U$4:$U$4005,1,1))+1),ROUNDUP((ROW($A146)-ROW(startCell))/3,0)),1),""),"")</f>
        <v/>
      </c>
      <c r="Q146" s="185"/>
      <c r="R146" s="184" t="str">
        <f t="array" ref="R146">IFERROR(IF(LEN(R$10)&gt;0, INDEX(Calculations!$B$4:$B$4005,SMALL(IF((Calculations!$U$4:$U$4005=R$10)*(Calculations!$V$4:$V$4005&gt;0),ROW(Calculations!$U$4:$U$4005)-ROW(INDEX(Calculations!$U$4:$U$4005,1,1))+1),ROUNDUP((ROW($A146)-ROW(startCell))/3,0)),1),""),"")</f>
        <v/>
      </c>
      <c r="S146" s="185"/>
      <c r="T146" s="184" t="str">
        <f t="array" ref="T146">IFERROR(IF(LEN(T$10)&gt;0, INDEX(Calculations!$B$4:$B$4005,SMALL(IF((Calculations!$U$4:$U$4005=T$10)*(Calculations!$V$4:$V$4005&gt;0),ROW(Calculations!$U$4:$U$4005)-ROW(INDEX(Calculations!$U$4:$U$4005,1,1))+1),ROUNDUP((ROW($A146)-ROW(startCell))/3,0)),1),""),"")</f>
        <v/>
      </c>
      <c r="U146" s="185"/>
      <c r="V146" s="184" t="str">
        <f t="array" ref="V146">IFERROR(IF(LEN(V$10)&gt;0, INDEX(Calculations!$B$4:$B$4005,SMALL(IF((Calculations!$U$4:$U$4005=V$10)*(Calculations!$V$4:$V$4005&gt;0),ROW(Calculations!$U$4:$U$4005)-ROW(INDEX(Calculations!$U$4:$U$4005,1,1))+1),ROUNDUP((ROW($A146)-ROW(startCell))/3,0)),1),""),"")</f>
        <v/>
      </c>
      <c r="W146" s="253"/>
      <c r="X146" s="33"/>
      <c r="Y146" s="33"/>
    </row>
    <row r="147" spans="1:25" ht="20.100000000000001" customHeight="1" x14ac:dyDescent="0.25">
      <c r="A147" s="33"/>
      <c r="B147" s="251"/>
      <c r="C147" s="193"/>
      <c r="D147" s="186" t="str">
        <f t="array" ref="D147">IFERROR(
IF(LEN(D$10)&gt;0,
INDEX(Calculations!$D$4:$D$4005,SMALL(IF((Calculations!$U$4:$U$4005=D$10)*(Calculations!$V$4:$V$4005&gt;0),ROW(Calculations!$U$4:$U$4005)-ROW(INDEX(Calculations!$U$4:$U$4005,1,1))+1),ROUNDUP((ROW($A147)-ROW(startCell))/3,0)),1),""),"")</f>
        <v/>
      </c>
      <c r="E147" s="187"/>
      <c r="F147" s="186" t="str">
        <f t="array" ref="F147">IFERROR(
IF(LEN(F$10)&gt;0,
INDEX(Calculations!$D$4:$D$4005,SMALL(IF((Calculations!$U$4:$U$4005=F$10)*(Calculations!$V$4:$V$4005&gt;0),ROW(Calculations!$U$4:$U$4005)-ROW(INDEX(Calculations!$U$4:$U$4005,1,1))+1),ROUNDUP((ROW($A147)-ROW(startCell))/3,0)),1),""),"")</f>
        <v/>
      </c>
      <c r="G147" s="187"/>
      <c r="H147" s="186" t="str">
        <f t="array" ref="H147">IFERROR(
IF(LEN(H$10)&gt;0,
INDEX(Calculations!$D$4:$D$4005,SMALL(IF((Calculations!$U$4:$U$4005=H$10)*(Calculations!$V$4:$V$4005&gt;0),ROW(Calculations!$U$4:$U$4005)-ROW(INDEX(Calculations!$U$4:$U$4005,1,1))+1),ROUNDUP((ROW($A147)-ROW(startCell))/3,0)),1),""),"")</f>
        <v/>
      </c>
      <c r="I147" s="187"/>
      <c r="J147" s="186" t="str">
        <f t="array" ref="J147">IFERROR(
IF(LEN(J$10)&gt;0,
INDEX(Calculations!$D$4:$D$4005,SMALL(IF((Calculations!$U$4:$U$4005=J$10)*(Calculations!$V$4:$V$4005&gt;0),ROW(Calculations!$U$4:$U$4005)-ROW(INDEX(Calculations!$U$4:$U$4005,1,1))+1),ROUNDUP((ROW($A147)-ROW(startCell))/3,0)),1),""),"")</f>
        <v/>
      </c>
      <c r="K147" s="187"/>
      <c r="L147" s="186" t="str">
        <f t="array" ref="L147">IFERROR(
IF(LEN(L$10)&gt;0,
INDEX(Calculations!$D$4:$D$4005,SMALL(IF((Calculations!$U$4:$U$4005=L$10)*(Calculations!$V$4:$V$4005&gt;0),ROW(Calculations!$U$4:$U$4005)-ROW(INDEX(Calculations!$U$4:$U$4005,1,1))+1),ROUNDUP((ROW($A147)-ROW(startCell))/3,0)),1),""),"")</f>
        <v/>
      </c>
      <c r="M147" s="187"/>
      <c r="N147" s="186" t="str">
        <f t="array" ref="N147">IFERROR(
IF(LEN(N$10)&gt;0,
INDEX(Calculations!$D$4:$D$4005,SMALL(IF((Calculations!$U$4:$U$4005=N$10)*(Calculations!$V$4:$V$4005&gt;0),ROW(Calculations!$U$4:$U$4005)-ROW(INDEX(Calculations!$U$4:$U$4005,1,1))+1),ROUNDUP((ROW($A147)-ROW(startCell))/3,0)),1),""),"")</f>
        <v/>
      </c>
      <c r="O147" s="187"/>
      <c r="P147" s="186" t="str">
        <f t="array" ref="P147">IFERROR(
IF(LEN(P$10)&gt;0,
INDEX(Calculations!$D$4:$D$4005,SMALL(IF((Calculations!$U$4:$U$4005=P$10)*(Calculations!$V$4:$V$4005&gt;0),ROW(Calculations!$U$4:$U$4005)-ROW(INDEX(Calculations!$U$4:$U$4005,1,1))+1),ROUNDUP((ROW($A147)-ROW(startCell))/3,0)),1),""),"")</f>
        <v/>
      </c>
      <c r="Q147" s="187"/>
      <c r="R147" s="186" t="str">
        <f t="array" ref="R147">IFERROR(
IF(LEN(R$10)&gt;0,
INDEX(Calculations!$D$4:$D$4005,SMALL(IF((Calculations!$U$4:$U$4005=R$10)*(Calculations!$V$4:$V$4005&gt;0),ROW(Calculations!$U$4:$U$4005)-ROW(INDEX(Calculations!$U$4:$U$4005,1,1))+1),ROUNDUP((ROW($A147)-ROW(startCell))/3,0)),1),""),"")</f>
        <v/>
      </c>
      <c r="S147" s="187"/>
      <c r="T147" s="186" t="str">
        <f t="array" ref="T147">IFERROR(
IF(LEN(T$10)&gt;0,
INDEX(Calculations!$D$4:$D$4005,SMALL(IF((Calculations!$U$4:$U$4005=T$10)*(Calculations!$V$4:$V$4005&gt;0),ROW(Calculations!$U$4:$U$4005)-ROW(INDEX(Calculations!$U$4:$U$4005,1,1))+1),ROUNDUP((ROW($A147)-ROW(startCell))/3,0)),1),""),"")</f>
        <v/>
      </c>
      <c r="U147" s="187"/>
      <c r="V147" s="186" t="str">
        <f t="array" ref="V147">IFERROR(
IF(LEN(V$10)&gt;0,
INDEX(Calculations!$D$4:$D$4005,SMALL(IF((Calculations!$U$4:$U$4005=V$10)*(Calculations!$V$4:$V$4005&gt;0),ROW(Calculations!$U$4:$U$4005)-ROW(INDEX(Calculations!$U$4:$U$4005,1,1))+1),ROUNDUP((ROW($A147)-ROW(startCell))/3,0)),1),""),"")</f>
        <v/>
      </c>
      <c r="W147" s="253"/>
      <c r="X147" s="33"/>
      <c r="Y147" s="33"/>
    </row>
    <row r="148" spans="1:25" ht="20.100000000000001" customHeight="1" thickBot="1" x14ac:dyDescent="0.3">
      <c r="A148" s="33"/>
      <c r="B148" s="254"/>
      <c r="C148" s="196"/>
      <c r="D148" s="186" t="str">
        <f t="array" ref="D148">IFERROR(
IF(LEN(D$10)&gt;0,
INDEX(Calculations!$G$4:$G$4005,SMALL(IF((Calculations!$U$4:$U$4005=D$10)*(Calculations!$V$4:$V$4005&gt;0),ROW(Calculations!$U$4:$U$4005)-ROW(INDEX(Calculations!$U$4:$U$4005,1,1))+1),ROUNDUP((ROW($A148)-ROW(startCell))/3,0)),1),""),"")</f>
        <v/>
      </c>
      <c r="E148" s="187"/>
      <c r="F148" s="186" t="str">
        <f t="array" ref="F148">IFERROR(
IF(LEN(F$10)&gt;0,
INDEX(Calculations!$G$4:$G$4005,SMALL(IF((Calculations!$U$4:$U$4005=F$10)*(Calculations!$V$4:$V$4005&gt;0),ROW(Calculations!$U$4:$U$4005)-ROW(INDEX(Calculations!$U$4:$U$4005,1,1))+1),ROUNDUP((ROW($A148)-ROW(startCell))/3,0)),1),""),"")</f>
        <v/>
      </c>
      <c r="G148" s="187"/>
      <c r="H148" s="186" t="str">
        <f t="array" ref="H148">IFERROR(
IF(LEN(H$10)&gt;0,
INDEX(Calculations!$G$4:$G$4005,SMALL(IF((Calculations!$U$4:$U$4005=H$10)*(Calculations!$V$4:$V$4005&gt;0),ROW(Calculations!$U$4:$U$4005)-ROW(INDEX(Calculations!$U$4:$U$4005,1,1))+1),ROUNDUP((ROW($A148)-ROW(startCell))/3,0)),1),""),"")</f>
        <v/>
      </c>
      <c r="I148" s="187"/>
      <c r="J148" s="186" t="str">
        <f t="array" ref="J148">IFERROR(
IF(LEN(J$10)&gt;0,
INDEX(Calculations!$G$4:$G$4005,SMALL(IF((Calculations!$U$4:$U$4005=J$10)*(Calculations!$V$4:$V$4005&gt;0),ROW(Calculations!$U$4:$U$4005)-ROW(INDEX(Calculations!$U$4:$U$4005,1,1))+1),ROUNDUP((ROW($A148)-ROW(startCell))/3,0)),1),""),"")</f>
        <v/>
      </c>
      <c r="K148" s="187"/>
      <c r="L148" s="186" t="str">
        <f t="array" ref="L148">IFERROR(
IF(LEN(L$10)&gt;0,
INDEX(Calculations!$G$4:$G$4005,SMALL(IF((Calculations!$U$4:$U$4005=L$10)*(Calculations!$V$4:$V$4005&gt;0),ROW(Calculations!$U$4:$U$4005)-ROW(INDEX(Calculations!$U$4:$U$4005,1,1))+1),ROUNDUP((ROW($A148)-ROW(startCell))/3,0)),1),""),"")</f>
        <v/>
      </c>
      <c r="M148" s="187"/>
      <c r="N148" s="186" t="str">
        <f t="array" ref="N148">IFERROR(
IF(LEN(N$10)&gt;0,
INDEX(Calculations!$G$4:$G$4005,SMALL(IF((Calculations!$U$4:$U$4005=N$10)*(Calculations!$V$4:$V$4005&gt;0),ROW(Calculations!$U$4:$U$4005)-ROW(INDEX(Calculations!$U$4:$U$4005,1,1))+1),ROUNDUP((ROW($A148)-ROW(startCell))/3,0)),1),""),"")</f>
        <v/>
      </c>
      <c r="O148" s="187"/>
      <c r="P148" s="186" t="str">
        <f t="array" ref="P148">IFERROR(
IF(LEN(P$10)&gt;0,
INDEX(Calculations!$G$4:$G$4005,SMALL(IF((Calculations!$U$4:$U$4005=P$10)*(Calculations!$V$4:$V$4005&gt;0),ROW(Calculations!$U$4:$U$4005)-ROW(INDEX(Calculations!$U$4:$U$4005,1,1))+1),ROUNDUP((ROW($A148)-ROW(startCell))/3,0)),1),""),"")</f>
        <v/>
      </c>
      <c r="Q148" s="187"/>
      <c r="R148" s="186" t="str">
        <f t="array" ref="R148">IFERROR(
IF(LEN(R$10)&gt;0,
INDEX(Calculations!$G$4:$G$4005,SMALL(IF((Calculations!$U$4:$U$4005=R$10)*(Calculations!$V$4:$V$4005&gt;0),ROW(Calculations!$U$4:$U$4005)-ROW(INDEX(Calculations!$U$4:$U$4005,1,1))+1),ROUNDUP((ROW($A148)-ROW(startCell))/3,0)),1),""),"")</f>
        <v/>
      </c>
      <c r="S148" s="187"/>
      <c r="T148" s="186" t="str">
        <f t="array" ref="T148">IFERROR(
IF(LEN(T$10)&gt;0,
INDEX(Calculations!$G$4:$G$4005,SMALL(IF((Calculations!$U$4:$U$4005=T$10)*(Calculations!$V$4:$V$4005&gt;0),ROW(Calculations!$U$4:$U$4005)-ROW(INDEX(Calculations!$U$4:$U$4005,1,1))+1),ROUNDUP((ROW($A148)-ROW(startCell))/3,0)),1),""),"")</f>
        <v/>
      </c>
      <c r="U148" s="187"/>
      <c r="V148" s="186" t="str">
        <f t="array" ref="V148">IFERROR(
IF(LEN(V$10)&gt;0,
INDEX(Calculations!$G$4:$G$4005,SMALL(IF((Calculations!$U$4:$U$4005=V$10)*(Calculations!$V$4:$V$4005&gt;0),ROW(Calculations!$U$4:$U$4005)-ROW(INDEX(Calculations!$U$4:$U$4005,1,1))+1),ROUNDUP((ROW($A148)-ROW(startCell))/3,0)),1),""),"")</f>
        <v/>
      </c>
      <c r="W148" s="253"/>
      <c r="X148" s="33"/>
      <c r="Y148" s="33"/>
    </row>
    <row r="149" spans="1:25" ht="20.100000000000001" customHeight="1" thickTop="1" x14ac:dyDescent="0.25">
      <c r="A149" s="33"/>
      <c r="B149" s="251"/>
      <c r="C149" s="194"/>
      <c r="D149" s="184" t="str">
        <f t="array" ref="D149">IFERROR(IF(LEN(D$10)&gt;0, INDEX(Calculations!$B$4:$B$4005,SMALL(IF((Calculations!$U$4:$U$4005=D$10)*(Calculations!$V$4:$V$4005&gt;0),ROW(Calculations!$U$4:$U$4005)-ROW(INDEX(Calculations!$U$4:$U$4005,1,1))+1),ROUNDUP((ROW($A149)-ROW(startCell))/3,0)),1),""),"")</f>
        <v/>
      </c>
      <c r="E149" s="185"/>
      <c r="F149" s="184" t="str">
        <f t="array" ref="F149">IFERROR(IF(LEN(F$10)&gt;0, INDEX(Calculations!$B$4:$B$4005,SMALL(IF((Calculations!$U$4:$U$4005=F$10)*(Calculations!$V$4:$V$4005&gt;0),ROW(Calculations!$U$4:$U$4005)-ROW(INDEX(Calculations!$U$4:$U$4005,1,1))+1),ROUNDUP((ROW($A149)-ROW(startCell))/3,0)),1),""),"")</f>
        <v/>
      </c>
      <c r="G149" s="185"/>
      <c r="H149" s="184" t="str">
        <f t="array" ref="H149">IFERROR(IF(LEN(H$10)&gt;0, INDEX(Calculations!$B$4:$B$4005,SMALL(IF((Calculations!$U$4:$U$4005=H$10)*(Calculations!$V$4:$V$4005&gt;0),ROW(Calculations!$U$4:$U$4005)-ROW(INDEX(Calculations!$U$4:$U$4005,1,1))+1),ROUNDUP((ROW($A149)-ROW(startCell))/3,0)),1),""),"")</f>
        <v/>
      </c>
      <c r="I149" s="185"/>
      <c r="J149" s="184" t="str">
        <f t="array" ref="J149">IFERROR(IF(LEN(J$10)&gt;0, INDEX(Calculations!$B$4:$B$4005,SMALL(IF((Calculations!$U$4:$U$4005=J$10)*(Calculations!$V$4:$V$4005&gt;0),ROW(Calculations!$U$4:$U$4005)-ROW(INDEX(Calculations!$U$4:$U$4005,1,1))+1),ROUNDUP((ROW($A149)-ROW(startCell))/3,0)),1),""),"")</f>
        <v/>
      </c>
      <c r="K149" s="185"/>
      <c r="L149" s="184" t="str">
        <f t="array" ref="L149">IFERROR(IF(LEN(L$10)&gt;0, INDEX(Calculations!$B$4:$B$4005,SMALL(IF((Calculations!$U$4:$U$4005=L$10)*(Calculations!$V$4:$V$4005&gt;0),ROW(Calculations!$U$4:$U$4005)-ROW(INDEX(Calculations!$U$4:$U$4005,1,1))+1),ROUNDUP((ROW($A149)-ROW(startCell))/3,0)),1),""),"")</f>
        <v/>
      </c>
      <c r="M149" s="185"/>
      <c r="N149" s="184" t="str">
        <f t="array" ref="N149">IFERROR(IF(LEN(N$10)&gt;0, INDEX(Calculations!$B$4:$B$4005,SMALL(IF((Calculations!$U$4:$U$4005=N$10)*(Calculations!$V$4:$V$4005&gt;0),ROW(Calculations!$U$4:$U$4005)-ROW(INDEX(Calculations!$U$4:$U$4005,1,1))+1),ROUNDUP((ROW($A149)-ROW(startCell))/3,0)),1),""),"")</f>
        <v/>
      </c>
      <c r="O149" s="185"/>
      <c r="P149" s="184" t="str">
        <f t="array" ref="P149">IFERROR(IF(LEN(P$10)&gt;0, INDEX(Calculations!$B$4:$B$4005,SMALL(IF((Calculations!$U$4:$U$4005=P$10)*(Calculations!$V$4:$V$4005&gt;0),ROW(Calculations!$U$4:$U$4005)-ROW(INDEX(Calculations!$U$4:$U$4005,1,1))+1),ROUNDUP((ROW($A149)-ROW(startCell))/3,0)),1),""),"")</f>
        <v/>
      </c>
      <c r="Q149" s="185"/>
      <c r="R149" s="184" t="str">
        <f t="array" ref="R149">IFERROR(IF(LEN(R$10)&gt;0, INDEX(Calculations!$B$4:$B$4005,SMALL(IF((Calculations!$U$4:$U$4005=R$10)*(Calculations!$V$4:$V$4005&gt;0),ROW(Calculations!$U$4:$U$4005)-ROW(INDEX(Calculations!$U$4:$U$4005,1,1))+1),ROUNDUP((ROW($A149)-ROW(startCell))/3,0)),1),""),"")</f>
        <v/>
      </c>
      <c r="S149" s="185"/>
      <c r="T149" s="184" t="str">
        <f t="array" ref="T149">IFERROR(IF(LEN(T$10)&gt;0, INDEX(Calculations!$B$4:$B$4005,SMALL(IF((Calculations!$U$4:$U$4005=T$10)*(Calculations!$V$4:$V$4005&gt;0),ROW(Calculations!$U$4:$U$4005)-ROW(INDEX(Calculations!$U$4:$U$4005,1,1))+1),ROUNDUP((ROW($A149)-ROW(startCell))/3,0)),1),""),"")</f>
        <v/>
      </c>
      <c r="U149" s="185"/>
      <c r="V149" s="184" t="str">
        <f t="array" ref="V149">IFERROR(IF(LEN(V$10)&gt;0, INDEX(Calculations!$B$4:$B$4005,SMALL(IF((Calculations!$U$4:$U$4005=V$10)*(Calculations!$V$4:$V$4005&gt;0),ROW(Calculations!$U$4:$U$4005)-ROW(INDEX(Calculations!$U$4:$U$4005,1,1))+1),ROUNDUP((ROW($A149)-ROW(startCell))/3,0)),1),""),"")</f>
        <v/>
      </c>
      <c r="W149" s="253"/>
      <c r="X149" s="33"/>
      <c r="Y149" s="33"/>
    </row>
    <row r="150" spans="1:25" ht="20.100000000000001" customHeight="1" x14ac:dyDescent="0.25">
      <c r="A150" s="33"/>
      <c r="B150" s="251"/>
      <c r="C150" s="193"/>
      <c r="D150" s="186" t="str">
        <f t="array" ref="D150">IFERROR(
IF(LEN(D$10)&gt;0,
INDEX(Calculations!$D$4:$D$4005,SMALL(IF((Calculations!$U$4:$U$4005=D$10)*(Calculations!$V$4:$V$4005&gt;0),ROW(Calculations!$U$4:$U$4005)-ROW(INDEX(Calculations!$U$4:$U$4005,1,1))+1),ROUNDUP((ROW($A150)-ROW(startCell))/3,0)),1),""),"")</f>
        <v/>
      </c>
      <c r="E150" s="187"/>
      <c r="F150" s="186" t="str">
        <f t="array" ref="F150">IFERROR(
IF(LEN(F$10)&gt;0,
INDEX(Calculations!$D$4:$D$4005,SMALL(IF((Calculations!$U$4:$U$4005=F$10)*(Calculations!$V$4:$V$4005&gt;0),ROW(Calculations!$U$4:$U$4005)-ROW(INDEX(Calculations!$U$4:$U$4005,1,1))+1),ROUNDUP((ROW($A150)-ROW(startCell))/3,0)),1),""),"")</f>
        <v/>
      </c>
      <c r="G150" s="187"/>
      <c r="H150" s="186" t="str">
        <f t="array" ref="H150">IFERROR(
IF(LEN(H$10)&gt;0,
INDEX(Calculations!$D$4:$D$4005,SMALL(IF((Calculations!$U$4:$U$4005=H$10)*(Calculations!$V$4:$V$4005&gt;0),ROW(Calculations!$U$4:$U$4005)-ROW(INDEX(Calculations!$U$4:$U$4005,1,1))+1),ROUNDUP((ROW($A150)-ROW(startCell))/3,0)),1),""),"")</f>
        <v/>
      </c>
      <c r="I150" s="187"/>
      <c r="J150" s="186" t="str">
        <f t="array" ref="J150">IFERROR(
IF(LEN(J$10)&gt;0,
INDEX(Calculations!$D$4:$D$4005,SMALL(IF((Calculations!$U$4:$U$4005=J$10)*(Calculations!$V$4:$V$4005&gt;0),ROW(Calculations!$U$4:$U$4005)-ROW(INDEX(Calculations!$U$4:$U$4005,1,1))+1),ROUNDUP((ROW($A150)-ROW(startCell))/3,0)),1),""),"")</f>
        <v/>
      </c>
      <c r="K150" s="187"/>
      <c r="L150" s="186" t="str">
        <f t="array" ref="L150">IFERROR(
IF(LEN(L$10)&gt;0,
INDEX(Calculations!$D$4:$D$4005,SMALL(IF((Calculations!$U$4:$U$4005=L$10)*(Calculations!$V$4:$V$4005&gt;0),ROW(Calculations!$U$4:$U$4005)-ROW(INDEX(Calculations!$U$4:$U$4005,1,1))+1),ROUNDUP((ROW($A150)-ROW(startCell))/3,0)),1),""),"")</f>
        <v/>
      </c>
      <c r="M150" s="187"/>
      <c r="N150" s="186" t="str">
        <f t="array" ref="N150">IFERROR(
IF(LEN(N$10)&gt;0,
INDEX(Calculations!$D$4:$D$4005,SMALL(IF((Calculations!$U$4:$U$4005=N$10)*(Calculations!$V$4:$V$4005&gt;0),ROW(Calculations!$U$4:$U$4005)-ROW(INDEX(Calculations!$U$4:$U$4005,1,1))+1),ROUNDUP((ROW($A150)-ROW(startCell))/3,0)),1),""),"")</f>
        <v/>
      </c>
      <c r="O150" s="187"/>
      <c r="P150" s="186" t="str">
        <f t="array" ref="P150">IFERROR(
IF(LEN(P$10)&gt;0,
INDEX(Calculations!$D$4:$D$4005,SMALL(IF((Calculations!$U$4:$U$4005=P$10)*(Calculations!$V$4:$V$4005&gt;0),ROW(Calculations!$U$4:$U$4005)-ROW(INDEX(Calculations!$U$4:$U$4005,1,1))+1),ROUNDUP((ROW($A150)-ROW(startCell))/3,0)),1),""),"")</f>
        <v/>
      </c>
      <c r="Q150" s="187"/>
      <c r="R150" s="186" t="str">
        <f t="array" ref="R150">IFERROR(
IF(LEN(R$10)&gt;0,
INDEX(Calculations!$D$4:$D$4005,SMALL(IF((Calculations!$U$4:$U$4005=R$10)*(Calculations!$V$4:$V$4005&gt;0),ROW(Calculations!$U$4:$U$4005)-ROW(INDEX(Calculations!$U$4:$U$4005,1,1))+1),ROUNDUP((ROW($A150)-ROW(startCell))/3,0)),1),""),"")</f>
        <v/>
      </c>
      <c r="S150" s="187"/>
      <c r="T150" s="186" t="str">
        <f t="array" ref="T150">IFERROR(
IF(LEN(T$10)&gt;0,
INDEX(Calculations!$D$4:$D$4005,SMALL(IF((Calculations!$U$4:$U$4005=T$10)*(Calculations!$V$4:$V$4005&gt;0),ROW(Calculations!$U$4:$U$4005)-ROW(INDEX(Calculations!$U$4:$U$4005,1,1))+1),ROUNDUP((ROW($A150)-ROW(startCell))/3,0)),1),""),"")</f>
        <v/>
      </c>
      <c r="U150" s="187"/>
      <c r="V150" s="186" t="str">
        <f t="array" ref="V150">IFERROR(
IF(LEN(V$10)&gt;0,
INDEX(Calculations!$D$4:$D$4005,SMALL(IF((Calculations!$U$4:$U$4005=V$10)*(Calculations!$V$4:$V$4005&gt;0),ROW(Calculations!$U$4:$U$4005)-ROW(INDEX(Calculations!$U$4:$U$4005,1,1))+1),ROUNDUP((ROW($A150)-ROW(startCell))/3,0)),1),""),"")</f>
        <v/>
      </c>
      <c r="W150" s="253"/>
      <c r="X150" s="33"/>
      <c r="Y150" s="33"/>
    </row>
    <row r="151" spans="1:25" ht="20.100000000000001" customHeight="1" thickBot="1" x14ac:dyDescent="0.3">
      <c r="A151" s="33"/>
      <c r="B151" s="254"/>
      <c r="C151" s="195"/>
      <c r="D151" s="191" t="str">
        <f t="array" ref="D151">IFERROR(
IF(LEN(D$10)&gt;0,
INDEX(Calculations!$G$4:$G$4005,SMALL(IF((Calculations!$U$4:$U$4005=D$10)*(Calculations!$V$4:$V$4005&gt;0),ROW(Calculations!$U$4:$U$4005)-ROW(INDEX(Calculations!$U$4:$U$4005,1,1))+1),ROUNDUP((ROW($A151)-ROW(startCell))/3,0)),1),""),"")</f>
        <v/>
      </c>
      <c r="E151" s="187"/>
      <c r="F151" s="186" t="str">
        <f t="array" ref="F151">IFERROR(
IF(LEN(F$10)&gt;0,
INDEX(Calculations!$G$4:$G$4005,SMALL(IF((Calculations!$U$4:$U$4005=F$10)*(Calculations!$V$4:$V$4005&gt;0),ROW(Calculations!$U$4:$U$4005)-ROW(INDEX(Calculations!$U$4:$U$4005,1,1))+1),ROUNDUP((ROW($A151)-ROW(startCell))/3,0)),1),""),"")</f>
        <v/>
      </c>
      <c r="G151" s="187"/>
      <c r="H151" s="186" t="str">
        <f t="array" ref="H151">IFERROR(
IF(LEN(H$10)&gt;0,
INDEX(Calculations!$G$4:$G$4005,SMALL(IF((Calculations!$U$4:$U$4005=H$10)*(Calculations!$V$4:$V$4005&gt;0),ROW(Calculations!$U$4:$U$4005)-ROW(INDEX(Calculations!$U$4:$U$4005,1,1))+1),ROUNDUP((ROW($A151)-ROW(startCell))/3,0)),1),""),"")</f>
        <v/>
      </c>
      <c r="I151" s="187"/>
      <c r="J151" s="186" t="str">
        <f t="array" ref="J151">IFERROR(
IF(LEN(J$10)&gt;0,
INDEX(Calculations!$G$4:$G$4005,SMALL(IF((Calculations!$U$4:$U$4005=J$10)*(Calculations!$V$4:$V$4005&gt;0),ROW(Calculations!$U$4:$U$4005)-ROW(INDEX(Calculations!$U$4:$U$4005,1,1))+1),ROUNDUP((ROW($A151)-ROW(startCell))/3,0)),1),""),"")</f>
        <v/>
      </c>
      <c r="K151" s="187"/>
      <c r="L151" s="186" t="str">
        <f t="array" ref="L151">IFERROR(
IF(LEN(L$10)&gt;0,
INDEX(Calculations!$G$4:$G$4005,SMALL(IF((Calculations!$U$4:$U$4005=L$10)*(Calculations!$V$4:$V$4005&gt;0),ROW(Calculations!$U$4:$U$4005)-ROW(INDEX(Calculations!$U$4:$U$4005,1,1))+1),ROUNDUP((ROW($A151)-ROW(startCell))/3,0)),1),""),"")</f>
        <v/>
      </c>
      <c r="M151" s="187"/>
      <c r="N151" s="186" t="str">
        <f t="array" ref="N151">IFERROR(
IF(LEN(N$10)&gt;0,
INDEX(Calculations!$G$4:$G$4005,SMALL(IF((Calculations!$U$4:$U$4005=N$10)*(Calculations!$V$4:$V$4005&gt;0),ROW(Calculations!$U$4:$U$4005)-ROW(INDEX(Calculations!$U$4:$U$4005,1,1))+1),ROUNDUP((ROW($A151)-ROW(startCell))/3,0)),1),""),"")</f>
        <v/>
      </c>
      <c r="O151" s="187"/>
      <c r="P151" s="186" t="str">
        <f t="array" ref="P151">IFERROR(
IF(LEN(P$10)&gt;0,
INDEX(Calculations!$G$4:$G$4005,SMALL(IF((Calculations!$U$4:$U$4005=P$10)*(Calculations!$V$4:$V$4005&gt;0),ROW(Calculations!$U$4:$U$4005)-ROW(INDEX(Calculations!$U$4:$U$4005,1,1))+1),ROUNDUP((ROW($A151)-ROW(startCell))/3,0)),1),""),"")</f>
        <v/>
      </c>
      <c r="Q151" s="187"/>
      <c r="R151" s="186" t="str">
        <f t="array" ref="R151">IFERROR(
IF(LEN(R$10)&gt;0,
INDEX(Calculations!$G$4:$G$4005,SMALL(IF((Calculations!$U$4:$U$4005=R$10)*(Calculations!$V$4:$V$4005&gt;0),ROW(Calculations!$U$4:$U$4005)-ROW(INDEX(Calculations!$U$4:$U$4005,1,1))+1),ROUNDUP((ROW($A151)-ROW(startCell))/3,0)),1),""),"")</f>
        <v/>
      </c>
      <c r="S151" s="187"/>
      <c r="T151" s="186" t="str">
        <f t="array" ref="T151">IFERROR(
IF(LEN(T$10)&gt;0,
INDEX(Calculations!$G$4:$G$4005,SMALL(IF((Calculations!$U$4:$U$4005=T$10)*(Calculations!$V$4:$V$4005&gt;0),ROW(Calculations!$U$4:$U$4005)-ROW(INDEX(Calculations!$U$4:$U$4005,1,1))+1),ROUNDUP((ROW($A151)-ROW(startCell))/3,0)),1),""),"")</f>
        <v/>
      </c>
      <c r="U151" s="187"/>
      <c r="V151" s="186" t="str">
        <f t="array" ref="V151">IFERROR(
IF(LEN(V$10)&gt;0,
INDEX(Calculations!$G$4:$G$4005,SMALL(IF((Calculations!$U$4:$U$4005=V$10)*(Calculations!$V$4:$V$4005&gt;0),ROW(Calculations!$U$4:$U$4005)-ROW(INDEX(Calculations!$U$4:$U$4005,1,1))+1),ROUNDUP((ROW($A151)-ROW(startCell))/3,0)),1),""),"")</f>
        <v/>
      </c>
      <c r="W151" s="253"/>
      <c r="X151" s="33"/>
      <c r="Y151" s="33"/>
    </row>
    <row r="152" spans="1:25" ht="20.100000000000001" customHeight="1" thickTop="1" x14ac:dyDescent="0.25">
      <c r="A152" s="33"/>
      <c r="B152" s="251"/>
      <c r="C152" s="193"/>
      <c r="D152" s="186" t="str">
        <f t="array" ref="D152">IFERROR(IF(LEN(D$10)&gt;0, INDEX(Calculations!$B$4:$B$4005,SMALL(IF((Calculations!$U$4:$U$4005=D$10)*(Calculations!$V$4:$V$4005&gt;0),ROW(Calculations!$U$4:$U$4005)-ROW(INDEX(Calculations!$U$4:$U$4005,1,1))+1),ROUNDUP((ROW($A152)-ROW(startCell))/3,0)),1),""),"")</f>
        <v/>
      </c>
      <c r="E152" s="185"/>
      <c r="F152" s="184" t="str">
        <f t="array" ref="F152">IFERROR(IF(LEN(F$10)&gt;0, INDEX(Calculations!$B$4:$B$4005,SMALL(IF((Calculations!$U$4:$U$4005=F$10)*(Calculations!$V$4:$V$4005&gt;0),ROW(Calculations!$U$4:$U$4005)-ROW(INDEX(Calculations!$U$4:$U$4005,1,1))+1),ROUNDUP((ROW($A152)-ROW(startCell))/3,0)),1),""),"")</f>
        <v/>
      </c>
      <c r="G152" s="185"/>
      <c r="H152" s="184" t="str">
        <f t="array" ref="H152">IFERROR(IF(LEN(H$10)&gt;0, INDEX(Calculations!$B$4:$B$4005,SMALL(IF((Calculations!$U$4:$U$4005=H$10)*(Calculations!$V$4:$V$4005&gt;0),ROW(Calculations!$U$4:$U$4005)-ROW(INDEX(Calculations!$U$4:$U$4005,1,1))+1),ROUNDUP((ROW($A152)-ROW(startCell))/3,0)),1),""),"")</f>
        <v/>
      </c>
      <c r="I152" s="185"/>
      <c r="J152" s="184" t="str">
        <f t="array" ref="J152">IFERROR(IF(LEN(J$10)&gt;0, INDEX(Calculations!$B$4:$B$4005,SMALL(IF((Calculations!$U$4:$U$4005=J$10)*(Calculations!$V$4:$V$4005&gt;0),ROW(Calculations!$U$4:$U$4005)-ROW(INDEX(Calculations!$U$4:$U$4005,1,1))+1),ROUNDUP((ROW($A152)-ROW(startCell))/3,0)),1),""),"")</f>
        <v/>
      </c>
      <c r="K152" s="185"/>
      <c r="L152" s="184" t="str">
        <f t="array" ref="L152">IFERROR(IF(LEN(L$10)&gt;0, INDEX(Calculations!$B$4:$B$4005,SMALL(IF((Calculations!$U$4:$U$4005=L$10)*(Calculations!$V$4:$V$4005&gt;0),ROW(Calculations!$U$4:$U$4005)-ROW(INDEX(Calculations!$U$4:$U$4005,1,1))+1),ROUNDUP((ROW($A152)-ROW(startCell))/3,0)),1),""),"")</f>
        <v/>
      </c>
      <c r="M152" s="185"/>
      <c r="N152" s="184" t="str">
        <f t="array" ref="N152">IFERROR(IF(LEN(N$10)&gt;0, INDEX(Calculations!$B$4:$B$4005,SMALL(IF((Calculations!$U$4:$U$4005=N$10)*(Calculations!$V$4:$V$4005&gt;0),ROW(Calculations!$U$4:$U$4005)-ROW(INDEX(Calculations!$U$4:$U$4005,1,1))+1),ROUNDUP((ROW($A152)-ROW(startCell))/3,0)),1),""),"")</f>
        <v/>
      </c>
      <c r="O152" s="185"/>
      <c r="P152" s="184" t="str">
        <f t="array" ref="P152">IFERROR(IF(LEN(P$10)&gt;0, INDEX(Calculations!$B$4:$B$4005,SMALL(IF((Calculations!$U$4:$U$4005=P$10)*(Calculations!$V$4:$V$4005&gt;0),ROW(Calculations!$U$4:$U$4005)-ROW(INDEX(Calculations!$U$4:$U$4005,1,1))+1),ROUNDUP((ROW($A152)-ROW(startCell))/3,0)),1),""),"")</f>
        <v/>
      </c>
      <c r="Q152" s="185"/>
      <c r="R152" s="184" t="str">
        <f t="array" ref="R152">IFERROR(IF(LEN(R$10)&gt;0, INDEX(Calculations!$B$4:$B$4005,SMALL(IF((Calculations!$U$4:$U$4005=R$10)*(Calculations!$V$4:$V$4005&gt;0),ROW(Calculations!$U$4:$U$4005)-ROW(INDEX(Calculations!$U$4:$U$4005,1,1))+1),ROUNDUP((ROW($A152)-ROW(startCell))/3,0)),1),""),"")</f>
        <v/>
      </c>
      <c r="S152" s="185"/>
      <c r="T152" s="184" t="str">
        <f t="array" ref="T152">IFERROR(IF(LEN(T$10)&gt;0, INDEX(Calculations!$B$4:$B$4005,SMALL(IF((Calculations!$U$4:$U$4005=T$10)*(Calculations!$V$4:$V$4005&gt;0),ROW(Calculations!$U$4:$U$4005)-ROW(INDEX(Calculations!$U$4:$U$4005,1,1))+1),ROUNDUP((ROW($A152)-ROW(startCell))/3,0)),1),""),"")</f>
        <v/>
      </c>
      <c r="U152" s="185"/>
      <c r="V152" s="184" t="str">
        <f t="array" ref="V152">IFERROR(IF(LEN(V$10)&gt;0, INDEX(Calculations!$B$4:$B$4005,SMALL(IF((Calculations!$U$4:$U$4005=V$10)*(Calculations!$V$4:$V$4005&gt;0),ROW(Calculations!$U$4:$U$4005)-ROW(INDEX(Calculations!$U$4:$U$4005,1,1))+1),ROUNDUP((ROW($A152)-ROW(startCell))/3,0)),1),""),"")</f>
        <v/>
      </c>
      <c r="W152" s="253"/>
      <c r="X152" s="33"/>
      <c r="Y152" s="33"/>
    </row>
    <row r="153" spans="1:25" ht="20.100000000000001" customHeight="1" x14ac:dyDescent="0.25">
      <c r="A153" s="33"/>
      <c r="B153" s="251"/>
      <c r="C153" s="193"/>
      <c r="D153" s="186" t="str">
        <f t="array" ref="D153">IFERROR(
IF(LEN(D$10)&gt;0,
INDEX(Calculations!$D$4:$D$4005,SMALL(IF((Calculations!$U$4:$U$4005=D$10)*(Calculations!$V$4:$V$4005&gt;0),ROW(Calculations!$U$4:$U$4005)-ROW(INDEX(Calculations!$U$4:$U$4005,1,1))+1),ROUNDUP((ROW($A153)-ROW(startCell))/3,0)),1),""),"")</f>
        <v/>
      </c>
      <c r="E153" s="187"/>
      <c r="F153" s="186" t="str">
        <f t="array" ref="F153">IFERROR(
IF(LEN(F$10)&gt;0,
INDEX(Calculations!$D$4:$D$4005,SMALL(IF((Calculations!$U$4:$U$4005=F$10)*(Calculations!$V$4:$V$4005&gt;0),ROW(Calculations!$U$4:$U$4005)-ROW(INDEX(Calculations!$U$4:$U$4005,1,1))+1),ROUNDUP((ROW($A153)-ROW(startCell))/3,0)),1),""),"")</f>
        <v/>
      </c>
      <c r="G153" s="187"/>
      <c r="H153" s="186" t="str">
        <f t="array" ref="H153">IFERROR(
IF(LEN(H$10)&gt;0,
INDEX(Calculations!$D$4:$D$4005,SMALL(IF((Calculations!$U$4:$U$4005=H$10)*(Calculations!$V$4:$V$4005&gt;0),ROW(Calculations!$U$4:$U$4005)-ROW(INDEX(Calculations!$U$4:$U$4005,1,1))+1),ROUNDUP((ROW($A153)-ROW(startCell))/3,0)),1),""),"")</f>
        <v/>
      </c>
      <c r="I153" s="187"/>
      <c r="J153" s="186" t="str">
        <f t="array" ref="J153">IFERROR(
IF(LEN(J$10)&gt;0,
INDEX(Calculations!$D$4:$D$4005,SMALL(IF((Calculations!$U$4:$U$4005=J$10)*(Calculations!$V$4:$V$4005&gt;0),ROW(Calculations!$U$4:$U$4005)-ROW(INDEX(Calculations!$U$4:$U$4005,1,1))+1),ROUNDUP((ROW($A153)-ROW(startCell))/3,0)),1),""),"")</f>
        <v/>
      </c>
      <c r="K153" s="187"/>
      <c r="L153" s="186" t="str">
        <f t="array" ref="L153">IFERROR(
IF(LEN(L$10)&gt;0,
INDEX(Calculations!$D$4:$D$4005,SMALL(IF((Calculations!$U$4:$U$4005=L$10)*(Calculations!$V$4:$V$4005&gt;0),ROW(Calculations!$U$4:$U$4005)-ROW(INDEX(Calculations!$U$4:$U$4005,1,1))+1),ROUNDUP((ROW($A153)-ROW(startCell))/3,0)),1),""),"")</f>
        <v/>
      </c>
      <c r="M153" s="187"/>
      <c r="N153" s="186" t="str">
        <f t="array" ref="N153">IFERROR(
IF(LEN(N$10)&gt;0,
INDEX(Calculations!$D$4:$D$4005,SMALL(IF((Calculations!$U$4:$U$4005=N$10)*(Calculations!$V$4:$V$4005&gt;0),ROW(Calculations!$U$4:$U$4005)-ROW(INDEX(Calculations!$U$4:$U$4005,1,1))+1),ROUNDUP((ROW($A153)-ROW(startCell))/3,0)),1),""),"")</f>
        <v/>
      </c>
      <c r="O153" s="187"/>
      <c r="P153" s="186" t="str">
        <f t="array" ref="P153">IFERROR(
IF(LEN(P$10)&gt;0,
INDEX(Calculations!$D$4:$D$4005,SMALL(IF((Calculations!$U$4:$U$4005=P$10)*(Calculations!$V$4:$V$4005&gt;0),ROW(Calculations!$U$4:$U$4005)-ROW(INDEX(Calculations!$U$4:$U$4005,1,1))+1),ROUNDUP((ROW($A153)-ROW(startCell))/3,0)),1),""),"")</f>
        <v/>
      </c>
      <c r="Q153" s="187"/>
      <c r="R153" s="186" t="str">
        <f t="array" ref="R153">IFERROR(
IF(LEN(R$10)&gt;0,
INDEX(Calculations!$D$4:$D$4005,SMALL(IF((Calculations!$U$4:$U$4005=R$10)*(Calculations!$V$4:$V$4005&gt;0),ROW(Calculations!$U$4:$U$4005)-ROW(INDEX(Calculations!$U$4:$U$4005,1,1))+1),ROUNDUP((ROW($A153)-ROW(startCell))/3,0)),1),""),"")</f>
        <v/>
      </c>
      <c r="S153" s="187"/>
      <c r="T153" s="186" t="str">
        <f t="array" ref="T153">IFERROR(
IF(LEN(T$10)&gt;0,
INDEX(Calculations!$D$4:$D$4005,SMALL(IF((Calculations!$U$4:$U$4005=T$10)*(Calculations!$V$4:$V$4005&gt;0),ROW(Calculations!$U$4:$U$4005)-ROW(INDEX(Calculations!$U$4:$U$4005,1,1))+1),ROUNDUP((ROW($A153)-ROW(startCell))/3,0)),1),""),"")</f>
        <v/>
      </c>
      <c r="U153" s="187"/>
      <c r="V153" s="186" t="str">
        <f t="array" ref="V153">IFERROR(
IF(LEN(V$10)&gt;0,
INDEX(Calculations!$D$4:$D$4005,SMALL(IF((Calculations!$U$4:$U$4005=V$10)*(Calculations!$V$4:$V$4005&gt;0),ROW(Calculations!$U$4:$U$4005)-ROW(INDEX(Calculations!$U$4:$U$4005,1,1))+1),ROUNDUP((ROW($A153)-ROW(startCell))/3,0)),1),""),"")</f>
        <v/>
      </c>
      <c r="W153" s="253"/>
      <c r="X153" s="33"/>
      <c r="Y153" s="33"/>
    </row>
    <row r="154" spans="1:25" ht="20.100000000000001" customHeight="1" thickBot="1" x14ac:dyDescent="0.3">
      <c r="A154" s="33"/>
      <c r="B154" s="254"/>
      <c r="C154" s="196"/>
      <c r="D154" s="186" t="str">
        <f t="array" ref="D154">IFERROR(
IF(LEN(D$10)&gt;0,
INDEX(Calculations!$G$4:$G$4005,SMALL(IF((Calculations!$U$4:$U$4005=D$10)*(Calculations!$V$4:$V$4005&gt;0),ROW(Calculations!$U$4:$U$4005)-ROW(INDEX(Calculations!$U$4:$U$4005,1,1))+1),ROUNDUP((ROW($A154)-ROW(startCell))/3,0)),1),""),"")</f>
        <v/>
      </c>
      <c r="E154" s="187"/>
      <c r="F154" s="186" t="str">
        <f t="array" ref="F154">IFERROR(
IF(LEN(F$10)&gt;0,
INDEX(Calculations!$G$4:$G$4005,SMALL(IF((Calculations!$U$4:$U$4005=F$10)*(Calculations!$V$4:$V$4005&gt;0),ROW(Calculations!$U$4:$U$4005)-ROW(INDEX(Calculations!$U$4:$U$4005,1,1))+1),ROUNDUP((ROW($A154)-ROW(startCell))/3,0)),1),""),"")</f>
        <v/>
      </c>
      <c r="G154" s="187"/>
      <c r="H154" s="186" t="str">
        <f t="array" ref="H154">IFERROR(
IF(LEN(H$10)&gt;0,
INDEX(Calculations!$G$4:$G$4005,SMALL(IF((Calculations!$U$4:$U$4005=H$10)*(Calculations!$V$4:$V$4005&gt;0),ROW(Calculations!$U$4:$U$4005)-ROW(INDEX(Calculations!$U$4:$U$4005,1,1))+1),ROUNDUP((ROW($A154)-ROW(startCell))/3,0)),1),""),"")</f>
        <v/>
      </c>
      <c r="I154" s="187"/>
      <c r="J154" s="186" t="str">
        <f t="array" ref="J154">IFERROR(
IF(LEN(J$10)&gt;0,
INDEX(Calculations!$G$4:$G$4005,SMALL(IF((Calculations!$U$4:$U$4005=J$10)*(Calculations!$V$4:$V$4005&gt;0),ROW(Calculations!$U$4:$U$4005)-ROW(INDEX(Calculations!$U$4:$U$4005,1,1))+1),ROUNDUP((ROW($A154)-ROW(startCell))/3,0)),1),""),"")</f>
        <v/>
      </c>
      <c r="K154" s="187"/>
      <c r="L154" s="186" t="str">
        <f t="array" ref="L154">IFERROR(
IF(LEN(L$10)&gt;0,
INDEX(Calculations!$G$4:$G$4005,SMALL(IF((Calculations!$U$4:$U$4005=L$10)*(Calculations!$V$4:$V$4005&gt;0),ROW(Calculations!$U$4:$U$4005)-ROW(INDEX(Calculations!$U$4:$U$4005,1,1))+1),ROUNDUP((ROW($A154)-ROW(startCell))/3,0)),1),""),"")</f>
        <v/>
      </c>
      <c r="M154" s="187"/>
      <c r="N154" s="186" t="str">
        <f t="array" ref="N154">IFERROR(
IF(LEN(N$10)&gt;0,
INDEX(Calculations!$G$4:$G$4005,SMALL(IF((Calculations!$U$4:$U$4005=N$10)*(Calculations!$V$4:$V$4005&gt;0),ROW(Calculations!$U$4:$U$4005)-ROW(INDEX(Calculations!$U$4:$U$4005,1,1))+1),ROUNDUP((ROW($A154)-ROW(startCell))/3,0)),1),""),"")</f>
        <v/>
      </c>
      <c r="O154" s="187"/>
      <c r="P154" s="186" t="str">
        <f t="array" ref="P154">IFERROR(
IF(LEN(P$10)&gt;0,
INDEX(Calculations!$G$4:$G$4005,SMALL(IF((Calculations!$U$4:$U$4005=P$10)*(Calculations!$V$4:$V$4005&gt;0),ROW(Calculations!$U$4:$U$4005)-ROW(INDEX(Calculations!$U$4:$U$4005,1,1))+1),ROUNDUP((ROW($A154)-ROW(startCell))/3,0)),1),""),"")</f>
        <v/>
      </c>
      <c r="Q154" s="187"/>
      <c r="R154" s="186" t="str">
        <f t="array" ref="R154">IFERROR(
IF(LEN(R$10)&gt;0,
INDEX(Calculations!$G$4:$G$4005,SMALL(IF((Calculations!$U$4:$U$4005=R$10)*(Calculations!$V$4:$V$4005&gt;0),ROW(Calculations!$U$4:$U$4005)-ROW(INDEX(Calculations!$U$4:$U$4005,1,1))+1),ROUNDUP((ROW($A154)-ROW(startCell))/3,0)),1),""),"")</f>
        <v/>
      </c>
      <c r="S154" s="187"/>
      <c r="T154" s="186" t="str">
        <f t="array" ref="T154">IFERROR(
IF(LEN(T$10)&gt;0,
INDEX(Calculations!$G$4:$G$4005,SMALL(IF((Calculations!$U$4:$U$4005=T$10)*(Calculations!$V$4:$V$4005&gt;0),ROW(Calculations!$U$4:$U$4005)-ROW(INDEX(Calculations!$U$4:$U$4005,1,1))+1),ROUNDUP((ROW($A154)-ROW(startCell))/3,0)),1),""),"")</f>
        <v/>
      </c>
      <c r="U154" s="187"/>
      <c r="V154" s="186" t="str">
        <f t="array" ref="V154">IFERROR(
IF(LEN(V$10)&gt;0,
INDEX(Calculations!$G$4:$G$4005,SMALL(IF((Calculations!$U$4:$U$4005=V$10)*(Calculations!$V$4:$V$4005&gt;0),ROW(Calculations!$U$4:$U$4005)-ROW(INDEX(Calculations!$U$4:$U$4005,1,1))+1),ROUNDUP((ROW($A154)-ROW(startCell))/3,0)),1),""),"")</f>
        <v/>
      </c>
      <c r="W154" s="253"/>
      <c r="X154" s="33"/>
      <c r="Y154" s="33"/>
    </row>
    <row r="155" spans="1:25" ht="20.100000000000001" customHeight="1" thickTop="1" x14ac:dyDescent="0.25">
      <c r="A155" s="33"/>
      <c r="B155" s="251"/>
      <c r="C155" s="194"/>
      <c r="D155" s="184" t="str">
        <f t="array" ref="D155">IFERROR(IF(LEN(D$10)&gt;0, INDEX(Calculations!$B$4:$B$4005,SMALL(IF((Calculations!$U$4:$U$4005=D$10)*(Calculations!$V$4:$V$4005&gt;0),ROW(Calculations!$U$4:$U$4005)-ROW(INDEX(Calculations!$U$4:$U$4005,1,1))+1),ROUNDUP((ROW($A155)-ROW(startCell))/3,0)),1),""),"")</f>
        <v/>
      </c>
      <c r="E155" s="185"/>
      <c r="F155" s="184" t="str">
        <f t="array" ref="F155">IFERROR(IF(LEN(F$10)&gt;0, INDEX(Calculations!$B$4:$B$4005,SMALL(IF((Calculations!$U$4:$U$4005=F$10)*(Calculations!$V$4:$V$4005&gt;0),ROW(Calculations!$U$4:$U$4005)-ROW(INDEX(Calculations!$U$4:$U$4005,1,1))+1),ROUNDUP((ROW($A155)-ROW(startCell))/3,0)),1),""),"")</f>
        <v/>
      </c>
      <c r="G155" s="185"/>
      <c r="H155" s="184" t="str">
        <f t="array" ref="H155">IFERROR(IF(LEN(H$10)&gt;0, INDEX(Calculations!$B$4:$B$4005,SMALL(IF((Calculations!$U$4:$U$4005=H$10)*(Calculations!$V$4:$V$4005&gt;0),ROW(Calculations!$U$4:$U$4005)-ROW(INDEX(Calculations!$U$4:$U$4005,1,1))+1),ROUNDUP((ROW($A155)-ROW(startCell))/3,0)),1),""),"")</f>
        <v/>
      </c>
      <c r="I155" s="185"/>
      <c r="J155" s="184" t="str">
        <f t="array" ref="J155">IFERROR(IF(LEN(J$10)&gt;0, INDEX(Calculations!$B$4:$B$4005,SMALL(IF((Calculations!$U$4:$U$4005=J$10)*(Calculations!$V$4:$V$4005&gt;0),ROW(Calculations!$U$4:$U$4005)-ROW(INDEX(Calculations!$U$4:$U$4005,1,1))+1),ROUNDUP((ROW($A155)-ROW(startCell))/3,0)),1),""),"")</f>
        <v/>
      </c>
      <c r="K155" s="185"/>
      <c r="L155" s="184" t="str">
        <f t="array" ref="L155">IFERROR(IF(LEN(L$10)&gt;0, INDEX(Calculations!$B$4:$B$4005,SMALL(IF((Calculations!$U$4:$U$4005=L$10)*(Calculations!$V$4:$V$4005&gt;0),ROW(Calculations!$U$4:$U$4005)-ROW(INDEX(Calculations!$U$4:$U$4005,1,1))+1),ROUNDUP((ROW($A155)-ROW(startCell))/3,0)),1),""),"")</f>
        <v/>
      </c>
      <c r="M155" s="185"/>
      <c r="N155" s="184" t="str">
        <f t="array" ref="N155">IFERROR(IF(LEN(N$10)&gt;0, INDEX(Calculations!$B$4:$B$4005,SMALL(IF((Calculations!$U$4:$U$4005=N$10)*(Calculations!$V$4:$V$4005&gt;0),ROW(Calculations!$U$4:$U$4005)-ROW(INDEX(Calculations!$U$4:$U$4005,1,1))+1),ROUNDUP((ROW($A155)-ROW(startCell))/3,0)),1),""),"")</f>
        <v/>
      </c>
      <c r="O155" s="185"/>
      <c r="P155" s="184" t="str">
        <f t="array" ref="P155">IFERROR(IF(LEN(P$10)&gt;0, INDEX(Calculations!$B$4:$B$4005,SMALL(IF((Calculations!$U$4:$U$4005=P$10)*(Calculations!$V$4:$V$4005&gt;0),ROW(Calculations!$U$4:$U$4005)-ROW(INDEX(Calculations!$U$4:$U$4005,1,1))+1),ROUNDUP((ROW($A155)-ROW(startCell))/3,0)),1),""),"")</f>
        <v/>
      </c>
      <c r="Q155" s="185"/>
      <c r="R155" s="184" t="str">
        <f t="array" ref="R155">IFERROR(IF(LEN(R$10)&gt;0, INDEX(Calculations!$B$4:$B$4005,SMALL(IF((Calculations!$U$4:$U$4005=R$10)*(Calculations!$V$4:$V$4005&gt;0),ROW(Calculations!$U$4:$U$4005)-ROW(INDEX(Calculations!$U$4:$U$4005,1,1))+1),ROUNDUP((ROW($A155)-ROW(startCell))/3,0)),1),""),"")</f>
        <v/>
      </c>
      <c r="S155" s="185"/>
      <c r="T155" s="184" t="str">
        <f t="array" ref="T155">IFERROR(IF(LEN(T$10)&gt;0, INDEX(Calculations!$B$4:$B$4005,SMALL(IF((Calculations!$U$4:$U$4005=T$10)*(Calculations!$V$4:$V$4005&gt;0),ROW(Calculations!$U$4:$U$4005)-ROW(INDEX(Calculations!$U$4:$U$4005,1,1))+1),ROUNDUP((ROW($A155)-ROW(startCell))/3,0)),1),""),"")</f>
        <v/>
      </c>
      <c r="U155" s="185"/>
      <c r="V155" s="184" t="str">
        <f t="array" ref="V155">IFERROR(IF(LEN(V$10)&gt;0, INDEX(Calculations!$B$4:$B$4005,SMALL(IF((Calculations!$U$4:$U$4005=V$10)*(Calculations!$V$4:$V$4005&gt;0),ROW(Calculations!$U$4:$U$4005)-ROW(INDEX(Calculations!$U$4:$U$4005,1,1))+1),ROUNDUP((ROW($A155)-ROW(startCell))/3,0)),1),""),"")</f>
        <v/>
      </c>
      <c r="W155" s="253"/>
      <c r="X155" s="33"/>
      <c r="Y155" s="33"/>
    </row>
    <row r="156" spans="1:25" ht="20.100000000000001" customHeight="1" x14ac:dyDescent="0.25">
      <c r="A156" s="33"/>
      <c r="B156" s="251"/>
      <c r="C156" s="193"/>
      <c r="D156" s="186" t="str">
        <f t="array" ref="D156">IFERROR(
IF(LEN(D$10)&gt;0,
INDEX(Calculations!$D$4:$D$4005,SMALL(IF((Calculations!$U$4:$U$4005=D$10)*(Calculations!$V$4:$V$4005&gt;0),ROW(Calculations!$U$4:$U$4005)-ROW(INDEX(Calculations!$U$4:$U$4005,1,1))+1),ROUNDUP((ROW($A156)-ROW(startCell))/3,0)),1),""),"")</f>
        <v/>
      </c>
      <c r="E156" s="187"/>
      <c r="F156" s="186" t="str">
        <f t="array" ref="F156">IFERROR(
IF(LEN(F$10)&gt;0,
INDEX(Calculations!$D$4:$D$4005,SMALL(IF((Calculations!$U$4:$U$4005=F$10)*(Calculations!$V$4:$V$4005&gt;0),ROW(Calculations!$U$4:$U$4005)-ROW(INDEX(Calculations!$U$4:$U$4005,1,1))+1),ROUNDUP((ROW($A156)-ROW(startCell))/3,0)),1),""),"")</f>
        <v/>
      </c>
      <c r="G156" s="187"/>
      <c r="H156" s="186" t="str">
        <f t="array" ref="H156">IFERROR(
IF(LEN(H$10)&gt;0,
INDEX(Calculations!$D$4:$D$4005,SMALL(IF((Calculations!$U$4:$U$4005=H$10)*(Calculations!$V$4:$V$4005&gt;0),ROW(Calculations!$U$4:$U$4005)-ROW(INDEX(Calculations!$U$4:$U$4005,1,1))+1),ROUNDUP((ROW($A156)-ROW(startCell))/3,0)),1),""),"")</f>
        <v/>
      </c>
      <c r="I156" s="187"/>
      <c r="J156" s="186" t="str">
        <f t="array" ref="J156">IFERROR(
IF(LEN(J$10)&gt;0,
INDEX(Calculations!$D$4:$D$4005,SMALL(IF((Calculations!$U$4:$U$4005=J$10)*(Calculations!$V$4:$V$4005&gt;0),ROW(Calculations!$U$4:$U$4005)-ROW(INDEX(Calculations!$U$4:$U$4005,1,1))+1),ROUNDUP((ROW($A156)-ROW(startCell))/3,0)),1),""),"")</f>
        <v/>
      </c>
      <c r="K156" s="187"/>
      <c r="L156" s="186" t="str">
        <f t="array" ref="L156">IFERROR(
IF(LEN(L$10)&gt;0,
INDEX(Calculations!$D$4:$D$4005,SMALL(IF((Calculations!$U$4:$U$4005=L$10)*(Calculations!$V$4:$V$4005&gt;0),ROW(Calculations!$U$4:$U$4005)-ROW(INDEX(Calculations!$U$4:$U$4005,1,1))+1),ROUNDUP((ROW($A156)-ROW(startCell))/3,0)),1),""),"")</f>
        <v/>
      </c>
      <c r="M156" s="187"/>
      <c r="N156" s="186" t="str">
        <f t="array" ref="N156">IFERROR(
IF(LEN(N$10)&gt;0,
INDEX(Calculations!$D$4:$D$4005,SMALL(IF((Calculations!$U$4:$U$4005=N$10)*(Calculations!$V$4:$V$4005&gt;0),ROW(Calculations!$U$4:$U$4005)-ROW(INDEX(Calculations!$U$4:$U$4005,1,1))+1),ROUNDUP((ROW($A156)-ROW(startCell))/3,0)),1),""),"")</f>
        <v/>
      </c>
      <c r="O156" s="187"/>
      <c r="P156" s="186" t="str">
        <f t="array" ref="P156">IFERROR(
IF(LEN(P$10)&gt;0,
INDEX(Calculations!$D$4:$D$4005,SMALL(IF((Calculations!$U$4:$U$4005=P$10)*(Calculations!$V$4:$V$4005&gt;0),ROW(Calculations!$U$4:$U$4005)-ROW(INDEX(Calculations!$U$4:$U$4005,1,1))+1),ROUNDUP((ROW($A156)-ROW(startCell))/3,0)),1),""),"")</f>
        <v/>
      </c>
      <c r="Q156" s="187"/>
      <c r="R156" s="186" t="str">
        <f t="array" ref="R156">IFERROR(
IF(LEN(R$10)&gt;0,
INDEX(Calculations!$D$4:$D$4005,SMALL(IF((Calculations!$U$4:$U$4005=R$10)*(Calculations!$V$4:$V$4005&gt;0),ROW(Calculations!$U$4:$U$4005)-ROW(INDEX(Calculations!$U$4:$U$4005,1,1))+1),ROUNDUP((ROW($A156)-ROW(startCell))/3,0)),1),""),"")</f>
        <v/>
      </c>
      <c r="S156" s="187"/>
      <c r="T156" s="186" t="str">
        <f t="array" ref="T156">IFERROR(
IF(LEN(T$10)&gt;0,
INDEX(Calculations!$D$4:$D$4005,SMALL(IF((Calculations!$U$4:$U$4005=T$10)*(Calculations!$V$4:$V$4005&gt;0),ROW(Calculations!$U$4:$U$4005)-ROW(INDEX(Calculations!$U$4:$U$4005,1,1))+1),ROUNDUP((ROW($A156)-ROW(startCell))/3,0)),1),""),"")</f>
        <v/>
      </c>
      <c r="U156" s="187"/>
      <c r="V156" s="186" t="str">
        <f t="array" ref="V156">IFERROR(
IF(LEN(V$10)&gt;0,
INDEX(Calculations!$D$4:$D$4005,SMALL(IF((Calculations!$U$4:$U$4005=V$10)*(Calculations!$V$4:$V$4005&gt;0),ROW(Calculations!$U$4:$U$4005)-ROW(INDEX(Calculations!$U$4:$U$4005,1,1))+1),ROUNDUP((ROW($A156)-ROW(startCell))/3,0)),1),""),"")</f>
        <v/>
      </c>
      <c r="W156" s="253"/>
      <c r="X156" s="33"/>
      <c r="Y156" s="33"/>
    </row>
    <row r="157" spans="1:25" ht="20.100000000000001" customHeight="1" thickBot="1" x14ac:dyDescent="0.3">
      <c r="A157" s="33"/>
      <c r="B157" s="254"/>
      <c r="C157" s="195"/>
      <c r="D157" s="191" t="str">
        <f t="array" ref="D157">IFERROR(
IF(LEN(D$10)&gt;0,
INDEX(Calculations!$G$4:$G$4005,SMALL(IF((Calculations!$U$4:$U$4005=D$10)*(Calculations!$V$4:$V$4005&gt;0),ROW(Calculations!$U$4:$U$4005)-ROW(INDEX(Calculations!$U$4:$U$4005,1,1))+1),ROUNDUP((ROW($A157)-ROW(startCell))/3,0)),1),""),"")</f>
        <v/>
      </c>
      <c r="E157" s="187"/>
      <c r="F157" s="186" t="str">
        <f t="array" ref="F157">IFERROR(
IF(LEN(F$10)&gt;0,
INDEX(Calculations!$G$4:$G$4005,SMALL(IF((Calculations!$U$4:$U$4005=F$10)*(Calculations!$V$4:$V$4005&gt;0),ROW(Calculations!$U$4:$U$4005)-ROW(INDEX(Calculations!$U$4:$U$4005,1,1))+1),ROUNDUP((ROW($A157)-ROW(startCell))/3,0)),1),""),"")</f>
        <v/>
      </c>
      <c r="G157" s="187"/>
      <c r="H157" s="186" t="str">
        <f t="array" ref="H157">IFERROR(
IF(LEN(H$10)&gt;0,
INDEX(Calculations!$G$4:$G$4005,SMALL(IF((Calculations!$U$4:$U$4005=H$10)*(Calculations!$V$4:$V$4005&gt;0),ROW(Calculations!$U$4:$U$4005)-ROW(INDEX(Calculations!$U$4:$U$4005,1,1))+1),ROUNDUP((ROW($A157)-ROW(startCell))/3,0)),1),""),"")</f>
        <v/>
      </c>
      <c r="I157" s="187"/>
      <c r="J157" s="186" t="str">
        <f t="array" ref="J157">IFERROR(
IF(LEN(J$10)&gt;0,
INDEX(Calculations!$G$4:$G$4005,SMALL(IF((Calculations!$U$4:$U$4005=J$10)*(Calculations!$V$4:$V$4005&gt;0),ROW(Calculations!$U$4:$U$4005)-ROW(INDEX(Calculations!$U$4:$U$4005,1,1))+1),ROUNDUP((ROW($A157)-ROW(startCell))/3,0)),1),""),"")</f>
        <v/>
      </c>
      <c r="K157" s="187"/>
      <c r="L157" s="186" t="str">
        <f t="array" ref="L157">IFERROR(
IF(LEN(L$10)&gt;0,
INDEX(Calculations!$G$4:$G$4005,SMALL(IF((Calculations!$U$4:$U$4005=L$10)*(Calculations!$V$4:$V$4005&gt;0),ROW(Calculations!$U$4:$U$4005)-ROW(INDEX(Calculations!$U$4:$U$4005,1,1))+1),ROUNDUP((ROW($A157)-ROW(startCell))/3,0)),1),""),"")</f>
        <v/>
      </c>
      <c r="M157" s="187"/>
      <c r="N157" s="186" t="str">
        <f t="array" ref="N157">IFERROR(
IF(LEN(N$10)&gt;0,
INDEX(Calculations!$G$4:$G$4005,SMALL(IF((Calculations!$U$4:$U$4005=N$10)*(Calculations!$V$4:$V$4005&gt;0),ROW(Calculations!$U$4:$U$4005)-ROW(INDEX(Calculations!$U$4:$U$4005,1,1))+1),ROUNDUP((ROW($A157)-ROW(startCell))/3,0)),1),""),"")</f>
        <v/>
      </c>
      <c r="O157" s="187"/>
      <c r="P157" s="186" t="str">
        <f t="array" ref="P157">IFERROR(
IF(LEN(P$10)&gt;0,
INDEX(Calculations!$G$4:$G$4005,SMALL(IF((Calculations!$U$4:$U$4005=P$10)*(Calculations!$V$4:$V$4005&gt;0),ROW(Calculations!$U$4:$U$4005)-ROW(INDEX(Calculations!$U$4:$U$4005,1,1))+1),ROUNDUP((ROW($A157)-ROW(startCell))/3,0)),1),""),"")</f>
        <v/>
      </c>
      <c r="Q157" s="187"/>
      <c r="R157" s="186" t="str">
        <f t="array" ref="R157">IFERROR(
IF(LEN(R$10)&gt;0,
INDEX(Calculations!$G$4:$G$4005,SMALL(IF((Calculations!$U$4:$U$4005=R$10)*(Calculations!$V$4:$V$4005&gt;0),ROW(Calculations!$U$4:$U$4005)-ROW(INDEX(Calculations!$U$4:$U$4005,1,1))+1),ROUNDUP((ROW($A157)-ROW(startCell))/3,0)),1),""),"")</f>
        <v/>
      </c>
      <c r="S157" s="187"/>
      <c r="T157" s="186" t="str">
        <f t="array" ref="T157">IFERROR(
IF(LEN(T$10)&gt;0,
INDEX(Calculations!$G$4:$G$4005,SMALL(IF((Calculations!$U$4:$U$4005=T$10)*(Calculations!$V$4:$V$4005&gt;0),ROW(Calculations!$U$4:$U$4005)-ROW(INDEX(Calculations!$U$4:$U$4005,1,1))+1),ROUNDUP((ROW($A157)-ROW(startCell))/3,0)),1),""),"")</f>
        <v/>
      </c>
      <c r="U157" s="187"/>
      <c r="V157" s="186" t="str">
        <f t="array" ref="V157">IFERROR(
IF(LEN(V$10)&gt;0,
INDEX(Calculations!$G$4:$G$4005,SMALL(IF((Calculations!$U$4:$U$4005=V$10)*(Calculations!$V$4:$V$4005&gt;0),ROW(Calculations!$U$4:$U$4005)-ROW(INDEX(Calculations!$U$4:$U$4005,1,1))+1),ROUNDUP((ROW($A157)-ROW(startCell))/3,0)),1),""),"")</f>
        <v/>
      </c>
      <c r="W157" s="253"/>
      <c r="X157" s="33"/>
      <c r="Y157" s="33"/>
    </row>
    <row r="158" spans="1:25" ht="20.100000000000001" customHeight="1" thickTop="1" x14ac:dyDescent="0.25">
      <c r="A158" s="33"/>
      <c r="B158" s="251"/>
      <c r="C158" s="193"/>
      <c r="D158" s="186" t="str">
        <f t="array" ref="D158">IFERROR(IF(LEN(D$10)&gt;0, INDEX(Calculations!$B$4:$B$4005,SMALL(IF((Calculations!$U$4:$U$4005=D$10)*(Calculations!$V$4:$V$4005&gt;0),ROW(Calculations!$U$4:$U$4005)-ROW(INDEX(Calculations!$U$4:$U$4005,1,1))+1),ROUNDUP((ROW($A158)-ROW(startCell))/3,0)),1),""),"")</f>
        <v/>
      </c>
      <c r="E158" s="185"/>
      <c r="F158" s="184" t="str">
        <f t="array" ref="F158">IFERROR(IF(LEN(F$10)&gt;0, INDEX(Calculations!$B$4:$B$4005,SMALL(IF((Calculations!$U$4:$U$4005=F$10)*(Calculations!$V$4:$V$4005&gt;0),ROW(Calculations!$U$4:$U$4005)-ROW(INDEX(Calculations!$U$4:$U$4005,1,1))+1),ROUNDUP((ROW($A158)-ROW(startCell))/3,0)),1),""),"")</f>
        <v/>
      </c>
      <c r="G158" s="185"/>
      <c r="H158" s="184" t="str">
        <f t="array" ref="H158">IFERROR(IF(LEN(H$10)&gt;0, INDEX(Calculations!$B$4:$B$4005,SMALL(IF((Calculations!$U$4:$U$4005=H$10)*(Calculations!$V$4:$V$4005&gt;0),ROW(Calculations!$U$4:$U$4005)-ROW(INDEX(Calculations!$U$4:$U$4005,1,1))+1),ROUNDUP((ROW($A158)-ROW(startCell))/3,0)),1),""),"")</f>
        <v/>
      </c>
      <c r="I158" s="185"/>
      <c r="J158" s="184" t="str">
        <f t="array" ref="J158">IFERROR(IF(LEN(J$10)&gt;0, INDEX(Calculations!$B$4:$B$4005,SMALL(IF((Calculations!$U$4:$U$4005=J$10)*(Calculations!$V$4:$V$4005&gt;0),ROW(Calculations!$U$4:$U$4005)-ROW(INDEX(Calculations!$U$4:$U$4005,1,1))+1),ROUNDUP((ROW($A158)-ROW(startCell))/3,0)),1),""),"")</f>
        <v/>
      </c>
      <c r="K158" s="185"/>
      <c r="L158" s="184" t="str">
        <f t="array" ref="L158">IFERROR(IF(LEN(L$10)&gt;0, INDEX(Calculations!$B$4:$B$4005,SMALL(IF((Calculations!$U$4:$U$4005=L$10)*(Calculations!$V$4:$V$4005&gt;0),ROW(Calculations!$U$4:$U$4005)-ROW(INDEX(Calculations!$U$4:$U$4005,1,1))+1),ROUNDUP((ROW($A158)-ROW(startCell))/3,0)),1),""),"")</f>
        <v/>
      </c>
      <c r="M158" s="185"/>
      <c r="N158" s="184" t="str">
        <f t="array" ref="N158">IFERROR(IF(LEN(N$10)&gt;0, INDEX(Calculations!$B$4:$B$4005,SMALL(IF((Calculations!$U$4:$U$4005=N$10)*(Calculations!$V$4:$V$4005&gt;0),ROW(Calculations!$U$4:$U$4005)-ROW(INDEX(Calculations!$U$4:$U$4005,1,1))+1),ROUNDUP((ROW($A158)-ROW(startCell))/3,0)),1),""),"")</f>
        <v/>
      </c>
      <c r="O158" s="185"/>
      <c r="P158" s="184" t="str">
        <f t="array" ref="P158">IFERROR(IF(LEN(P$10)&gt;0, INDEX(Calculations!$B$4:$B$4005,SMALL(IF((Calculations!$U$4:$U$4005=P$10)*(Calculations!$V$4:$V$4005&gt;0),ROW(Calculations!$U$4:$U$4005)-ROW(INDEX(Calculations!$U$4:$U$4005,1,1))+1),ROUNDUP((ROW($A158)-ROW(startCell))/3,0)),1),""),"")</f>
        <v/>
      </c>
      <c r="Q158" s="185"/>
      <c r="R158" s="184" t="str">
        <f t="array" ref="R158">IFERROR(IF(LEN(R$10)&gt;0, INDEX(Calculations!$B$4:$B$4005,SMALL(IF((Calculations!$U$4:$U$4005=R$10)*(Calculations!$V$4:$V$4005&gt;0),ROW(Calculations!$U$4:$U$4005)-ROW(INDEX(Calculations!$U$4:$U$4005,1,1))+1),ROUNDUP((ROW($A158)-ROW(startCell))/3,0)),1),""),"")</f>
        <v/>
      </c>
      <c r="S158" s="185"/>
      <c r="T158" s="184" t="str">
        <f t="array" ref="T158">IFERROR(IF(LEN(T$10)&gt;0, INDEX(Calculations!$B$4:$B$4005,SMALL(IF((Calculations!$U$4:$U$4005=T$10)*(Calculations!$V$4:$V$4005&gt;0),ROW(Calculations!$U$4:$U$4005)-ROW(INDEX(Calculations!$U$4:$U$4005,1,1))+1),ROUNDUP((ROW($A158)-ROW(startCell))/3,0)),1),""),"")</f>
        <v/>
      </c>
      <c r="U158" s="185"/>
      <c r="V158" s="184" t="str">
        <f t="array" ref="V158">IFERROR(IF(LEN(V$10)&gt;0, INDEX(Calculations!$B$4:$B$4005,SMALL(IF((Calculations!$U$4:$U$4005=V$10)*(Calculations!$V$4:$V$4005&gt;0),ROW(Calculations!$U$4:$U$4005)-ROW(INDEX(Calculations!$U$4:$U$4005,1,1))+1),ROUNDUP((ROW($A158)-ROW(startCell))/3,0)),1),""),"")</f>
        <v/>
      </c>
      <c r="W158" s="253"/>
      <c r="X158" s="33"/>
      <c r="Y158" s="33"/>
    </row>
    <row r="159" spans="1:25" ht="20.100000000000001" customHeight="1" x14ac:dyDescent="0.25">
      <c r="A159" s="33"/>
      <c r="B159" s="251"/>
      <c r="C159" s="193"/>
      <c r="D159" s="186" t="str">
        <f t="array" ref="D159">IFERROR(
IF(LEN(D$10)&gt;0,
INDEX(Calculations!$D$4:$D$4005,SMALL(IF((Calculations!$U$4:$U$4005=D$10)*(Calculations!$V$4:$V$4005&gt;0),ROW(Calculations!$U$4:$U$4005)-ROW(INDEX(Calculations!$U$4:$U$4005,1,1))+1),ROUNDUP((ROW($A159)-ROW(startCell))/3,0)),1),""),"")</f>
        <v/>
      </c>
      <c r="E159" s="187"/>
      <c r="F159" s="186" t="str">
        <f t="array" ref="F159">IFERROR(
IF(LEN(F$10)&gt;0,
INDEX(Calculations!$D$4:$D$4005,SMALL(IF((Calculations!$U$4:$U$4005=F$10)*(Calculations!$V$4:$V$4005&gt;0),ROW(Calculations!$U$4:$U$4005)-ROW(INDEX(Calculations!$U$4:$U$4005,1,1))+1),ROUNDUP((ROW($A159)-ROW(startCell))/3,0)),1),""),"")</f>
        <v/>
      </c>
      <c r="G159" s="187"/>
      <c r="H159" s="186" t="str">
        <f t="array" ref="H159">IFERROR(
IF(LEN(H$10)&gt;0,
INDEX(Calculations!$D$4:$D$4005,SMALL(IF((Calculations!$U$4:$U$4005=H$10)*(Calculations!$V$4:$V$4005&gt;0),ROW(Calculations!$U$4:$U$4005)-ROW(INDEX(Calculations!$U$4:$U$4005,1,1))+1),ROUNDUP((ROW($A159)-ROW(startCell))/3,0)),1),""),"")</f>
        <v/>
      </c>
      <c r="I159" s="187"/>
      <c r="J159" s="186" t="str">
        <f t="array" ref="J159">IFERROR(
IF(LEN(J$10)&gt;0,
INDEX(Calculations!$D$4:$D$4005,SMALL(IF((Calculations!$U$4:$U$4005=J$10)*(Calculations!$V$4:$V$4005&gt;0),ROW(Calculations!$U$4:$U$4005)-ROW(INDEX(Calculations!$U$4:$U$4005,1,1))+1),ROUNDUP((ROW($A159)-ROW(startCell))/3,0)),1),""),"")</f>
        <v/>
      </c>
      <c r="K159" s="187"/>
      <c r="L159" s="186" t="str">
        <f t="array" ref="L159">IFERROR(
IF(LEN(L$10)&gt;0,
INDEX(Calculations!$D$4:$D$4005,SMALL(IF((Calculations!$U$4:$U$4005=L$10)*(Calculations!$V$4:$V$4005&gt;0),ROW(Calculations!$U$4:$U$4005)-ROW(INDEX(Calculations!$U$4:$U$4005,1,1))+1),ROUNDUP((ROW($A159)-ROW(startCell))/3,0)),1),""),"")</f>
        <v/>
      </c>
      <c r="M159" s="187"/>
      <c r="N159" s="186" t="str">
        <f t="array" ref="N159">IFERROR(
IF(LEN(N$10)&gt;0,
INDEX(Calculations!$D$4:$D$4005,SMALL(IF((Calculations!$U$4:$U$4005=N$10)*(Calculations!$V$4:$V$4005&gt;0),ROW(Calculations!$U$4:$U$4005)-ROW(INDEX(Calculations!$U$4:$U$4005,1,1))+1),ROUNDUP((ROW($A159)-ROW(startCell))/3,0)),1),""),"")</f>
        <v/>
      </c>
      <c r="O159" s="187"/>
      <c r="P159" s="186" t="str">
        <f t="array" ref="P159">IFERROR(
IF(LEN(P$10)&gt;0,
INDEX(Calculations!$D$4:$D$4005,SMALL(IF((Calculations!$U$4:$U$4005=P$10)*(Calculations!$V$4:$V$4005&gt;0),ROW(Calculations!$U$4:$U$4005)-ROW(INDEX(Calculations!$U$4:$U$4005,1,1))+1),ROUNDUP((ROW($A159)-ROW(startCell))/3,0)),1),""),"")</f>
        <v/>
      </c>
      <c r="Q159" s="187"/>
      <c r="R159" s="186" t="str">
        <f t="array" ref="R159">IFERROR(
IF(LEN(R$10)&gt;0,
INDEX(Calculations!$D$4:$D$4005,SMALL(IF((Calculations!$U$4:$U$4005=R$10)*(Calculations!$V$4:$V$4005&gt;0),ROW(Calculations!$U$4:$U$4005)-ROW(INDEX(Calculations!$U$4:$U$4005,1,1))+1),ROUNDUP((ROW($A159)-ROW(startCell))/3,0)),1),""),"")</f>
        <v/>
      </c>
      <c r="S159" s="187"/>
      <c r="T159" s="186" t="str">
        <f t="array" ref="T159">IFERROR(
IF(LEN(T$10)&gt;0,
INDEX(Calculations!$D$4:$D$4005,SMALL(IF((Calculations!$U$4:$U$4005=T$10)*(Calculations!$V$4:$V$4005&gt;0),ROW(Calculations!$U$4:$U$4005)-ROW(INDEX(Calculations!$U$4:$U$4005,1,1))+1),ROUNDUP((ROW($A159)-ROW(startCell))/3,0)),1),""),"")</f>
        <v/>
      </c>
      <c r="U159" s="187"/>
      <c r="V159" s="186" t="str">
        <f t="array" ref="V159">IFERROR(
IF(LEN(V$10)&gt;0,
INDEX(Calculations!$D$4:$D$4005,SMALL(IF((Calculations!$U$4:$U$4005=V$10)*(Calculations!$V$4:$V$4005&gt;0),ROW(Calculations!$U$4:$U$4005)-ROW(INDEX(Calculations!$U$4:$U$4005,1,1))+1),ROUNDUP((ROW($A159)-ROW(startCell))/3,0)),1),""),"")</f>
        <v/>
      </c>
      <c r="W159" s="253"/>
      <c r="X159" s="33"/>
      <c r="Y159" s="33"/>
    </row>
    <row r="160" spans="1:25" ht="20.100000000000001" customHeight="1" thickBot="1" x14ac:dyDescent="0.3">
      <c r="A160" s="33"/>
      <c r="B160" s="254"/>
      <c r="C160" s="196"/>
      <c r="D160" s="186" t="str">
        <f t="array" ref="D160">IFERROR(
IF(LEN(D$10)&gt;0,
INDEX(Calculations!$G$4:$G$4005,SMALL(IF((Calculations!$U$4:$U$4005=D$10)*(Calculations!$V$4:$V$4005&gt;0),ROW(Calculations!$U$4:$U$4005)-ROW(INDEX(Calculations!$U$4:$U$4005,1,1))+1),ROUNDUP((ROW($A160)-ROW(startCell))/3,0)),1),""),"")</f>
        <v/>
      </c>
      <c r="E160" s="187"/>
      <c r="F160" s="186" t="str">
        <f t="array" ref="F160">IFERROR(
IF(LEN(F$10)&gt;0,
INDEX(Calculations!$G$4:$G$4005,SMALL(IF((Calculations!$U$4:$U$4005=F$10)*(Calculations!$V$4:$V$4005&gt;0),ROW(Calculations!$U$4:$U$4005)-ROW(INDEX(Calculations!$U$4:$U$4005,1,1))+1),ROUNDUP((ROW($A160)-ROW(startCell))/3,0)),1),""),"")</f>
        <v/>
      </c>
      <c r="G160" s="187"/>
      <c r="H160" s="186" t="str">
        <f t="array" ref="H160">IFERROR(
IF(LEN(H$10)&gt;0,
INDEX(Calculations!$G$4:$G$4005,SMALL(IF((Calculations!$U$4:$U$4005=H$10)*(Calculations!$V$4:$V$4005&gt;0),ROW(Calculations!$U$4:$U$4005)-ROW(INDEX(Calculations!$U$4:$U$4005,1,1))+1),ROUNDUP((ROW($A160)-ROW(startCell))/3,0)),1),""),"")</f>
        <v/>
      </c>
      <c r="I160" s="187"/>
      <c r="J160" s="186" t="str">
        <f t="array" ref="J160">IFERROR(
IF(LEN(J$10)&gt;0,
INDEX(Calculations!$G$4:$G$4005,SMALL(IF((Calculations!$U$4:$U$4005=J$10)*(Calculations!$V$4:$V$4005&gt;0),ROW(Calculations!$U$4:$U$4005)-ROW(INDEX(Calculations!$U$4:$U$4005,1,1))+1),ROUNDUP((ROW($A160)-ROW(startCell))/3,0)),1),""),"")</f>
        <v/>
      </c>
      <c r="K160" s="187"/>
      <c r="L160" s="186" t="str">
        <f t="array" ref="L160">IFERROR(
IF(LEN(L$10)&gt;0,
INDEX(Calculations!$G$4:$G$4005,SMALL(IF((Calculations!$U$4:$U$4005=L$10)*(Calculations!$V$4:$V$4005&gt;0),ROW(Calculations!$U$4:$U$4005)-ROW(INDEX(Calculations!$U$4:$U$4005,1,1))+1),ROUNDUP((ROW($A160)-ROW(startCell))/3,0)),1),""),"")</f>
        <v/>
      </c>
      <c r="M160" s="187"/>
      <c r="N160" s="186" t="str">
        <f t="array" ref="N160">IFERROR(
IF(LEN(N$10)&gt;0,
INDEX(Calculations!$G$4:$G$4005,SMALL(IF((Calculations!$U$4:$U$4005=N$10)*(Calculations!$V$4:$V$4005&gt;0),ROW(Calculations!$U$4:$U$4005)-ROW(INDEX(Calculations!$U$4:$U$4005,1,1))+1),ROUNDUP((ROW($A160)-ROW(startCell))/3,0)),1),""),"")</f>
        <v/>
      </c>
      <c r="O160" s="187"/>
      <c r="P160" s="186" t="str">
        <f t="array" ref="P160">IFERROR(
IF(LEN(P$10)&gt;0,
INDEX(Calculations!$G$4:$G$4005,SMALL(IF((Calculations!$U$4:$U$4005=P$10)*(Calculations!$V$4:$V$4005&gt;0),ROW(Calculations!$U$4:$U$4005)-ROW(INDEX(Calculations!$U$4:$U$4005,1,1))+1),ROUNDUP((ROW($A160)-ROW(startCell))/3,0)),1),""),"")</f>
        <v/>
      </c>
      <c r="Q160" s="187"/>
      <c r="R160" s="186" t="str">
        <f t="array" ref="R160">IFERROR(
IF(LEN(R$10)&gt;0,
INDEX(Calculations!$G$4:$G$4005,SMALL(IF((Calculations!$U$4:$U$4005=R$10)*(Calculations!$V$4:$V$4005&gt;0),ROW(Calculations!$U$4:$U$4005)-ROW(INDEX(Calculations!$U$4:$U$4005,1,1))+1),ROUNDUP((ROW($A160)-ROW(startCell))/3,0)),1),""),"")</f>
        <v/>
      </c>
      <c r="S160" s="187"/>
      <c r="T160" s="186" t="str">
        <f t="array" ref="T160">IFERROR(
IF(LEN(T$10)&gt;0,
INDEX(Calculations!$G$4:$G$4005,SMALL(IF((Calculations!$U$4:$U$4005=T$10)*(Calculations!$V$4:$V$4005&gt;0),ROW(Calculations!$U$4:$U$4005)-ROW(INDEX(Calculations!$U$4:$U$4005,1,1))+1),ROUNDUP((ROW($A160)-ROW(startCell))/3,0)),1),""),"")</f>
        <v/>
      </c>
      <c r="U160" s="187"/>
      <c r="V160" s="186" t="str">
        <f t="array" ref="V160">IFERROR(
IF(LEN(V$10)&gt;0,
INDEX(Calculations!$G$4:$G$4005,SMALL(IF((Calculations!$U$4:$U$4005=V$10)*(Calculations!$V$4:$V$4005&gt;0),ROW(Calculations!$U$4:$U$4005)-ROW(INDEX(Calculations!$U$4:$U$4005,1,1))+1),ROUNDUP((ROW($A160)-ROW(startCell))/3,0)),1),""),"")</f>
        <v/>
      </c>
      <c r="W160" s="253"/>
      <c r="X160" s="33"/>
      <c r="Y160" s="33"/>
    </row>
    <row r="161" spans="1:25" ht="20.100000000000001" customHeight="1" thickTop="1" x14ac:dyDescent="0.25">
      <c r="A161" s="33"/>
      <c r="B161" s="251"/>
      <c r="C161" s="194"/>
      <c r="D161" s="184" t="str">
        <f t="array" ref="D161">IFERROR(IF(LEN(D$10)&gt;0, INDEX(Calculations!$B$4:$B$4005,SMALL(IF((Calculations!$U$4:$U$4005=D$10)*(Calculations!$V$4:$V$4005&gt;0),ROW(Calculations!$U$4:$U$4005)-ROW(INDEX(Calculations!$U$4:$U$4005,1,1))+1),ROUNDUP((ROW($A161)-ROW(startCell))/3,0)),1),""),"")</f>
        <v/>
      </c>
      <c r="E161" s="185"/>
      <c r="F161" s="184" t="str">
        <f t="array" ref="F161">IFERROR(IF(LEN(F$10)&gt;0, INDEX(Calculations!$B$4:$B$4005,SMALL(IF((Calculations!$U$4:$U$4005=F$10)*(Calculations!$V$4:$V$4005&gt;0),ROW(Calculations!$U$4:$U$4005)-ROW(INDEX(Calculations!$U$4:$U$4005,1,1))+1),ROUNDUP((ROW($A161)-ROW(startCell))/3,0)),1),""),"")</f>
        <v/>
      </c>
      <c r="G161" s="185"/>
      <c r="H161" s="184" t="str">
        <f t="array" ref="H161">IFERROR(IF(LEN(H$10)&gt;0, INDEX(Calculations!$B$4:$B$4005,SMALL(IF((Calculations!$U$4:$U$4005=H$10)*(Calculations!$V$4:$V$4005&gt;0),ROW(Calculations!$U$4:$U$4005)-ROW(INDEX(Calculations!$U$4:$U$4005,1,1))+1),ROUNDUP((ROW($A161)-ROW(startCell))/3,0)),1),""),"")</f>
        <v/>
      </c>
      <c r="I161" s="185"/>
      <c r="J161" s="184" t="str">
        <f t="array" ref="J161">IFERROR(IF(LEN(J$10)&gt;0, INDEX(Calculations!$B$4:$B$4005,SMALL(IF((Calculations!$U$4:$U$4005=J$10)*(Calculations!$V$4:$V$4005&gt;0),ROW(Calculations!$U$4:$U$4005)-ROW(INDEX(Calculations!$U$4:$U$4005,1,1))+1),ROUNDUP((ROW($A161)-ROW(startCell))/3,0)),1),""),"")</f>
        <v/>
      </c>
      <c r="K161" s="185"/>
      <c r="L161" s="184" t="str">
        <f t="array" ref="L161">IFERROR(IF(LEN(L$10)&gt;0, INDEX(Calculations!$B$4:$B$4005,SMALL(IF((Calculations!$U$4:$U$4005=L$10)*(Calculations!$V$4:$V$4005&gt;0),ROW(Calculations!$U$4:$U$4005)-ROW(INDEX(Calculations!$U$4:$U$4005,1,1))+1),ROUNDUP((ROW($A161)-ROW(startCell))/3,0)),1),""),"")</f>
        <v/>
      </c>
      <c r="M161" s="185"/>
      <c r="N161" s="184" t="str">
        <f t="array" ref="N161">IFERROR(IF(LEN(N$10)&gt;0, INDEX(Calculations!$B$4:$B$4005,SMALL(IF((Calculations!$U$4:$U$4005=N$10)*(Calculations!$V$4:$V$4005&gt;0),ROW(Calculations!$U$4:$U$4005)-ROW(INDEX(Calculations!$U$4:$U$4005,1,1))+1),ROUNDUP((ROW($A161)-ROW(startCell))/3,0)),1),""),"")</f>
        <v/>
      </c>
      <c r="O161" s="185"/>
      <c r="P161" s="184" t="str">
        <f t="array" ref="P161">IFERROR(IF(LEN(P$10)&gt;0, INDEX(Calculations!$B$4:$B$4005,SMALL(IF((Calculations!$U$4:$U$4005=P$10)*(Calculations!$V$4:$V$4005&gt;0),ROW(Calculations!$U$4:$U$4005)-ROW(INDEX(Calculations!$U$4:$U$4005,1,1))+1),ROUNDUP((ROW($A161)-ROW(startCell))/3,0)),1),""),"")</f>
        <v/>
      </c>
      <c r="Q161" s="185"/>
      <c r="R161" s="184" t="str">
        <f t="array" ref="R161">IFERROR(IF(LEN(R$10)&gt;0, INDEX(Calculations!$B$4:$B$4005,SMALL(IF((Calculations!$U$4:$U$4005=R$10)*(Calculations!$V$4:$V$4005&gt;0),ROW(Calculations!$U$4:$U$4005)-ROW(INDEX(Calculations!$U$4:$U$4005,1,1))+1),ROUNDUP((ROW($A161)-ROW(startCell))/3,0)),1),""),"")</f>
        <v/>
      </c>
      <c r="S161" s="185"/>
      <c r="T161" s="184" t="str">
        <f t="array" ref="T161">IFERROR(IF(LEN(T$10)&gt;0, INDEX(Calculations!$B$4:$B$4005,SMALL(IF((Calculations!$U$4:$U$4005=T$10)*(Calculations!$V$4:$V$4005&gt;0),ROW(Calculations!$U$4:$U$4005)-ROW(INDEX(Calculations!$U$4:$U$4005,1,1))+1),ROUNDUP((ROW($A161)-ROW(startCell))/3,0)),1),""),"")</f>
        <v/>
      </c>
      <c r="U161" s="185"/>
      <c r="V161" s="184" t="str">
        <f t="array" ref="V161">IFERROR(IF(LEN(V$10)&gt;0, INDEX(Calculations!$B$4:$B$4005,SMALL(IF((Calculations!$U$4:$U$4005=V$10)*(Calculations!$V$4:$V$4005&gt;0),ROW(Calculations!$U$4:$U$4005)-ROW(INDEX(Calculations!$U$4:$U$4005,1,1))+1),ROUNDUP((ROW($A161)-ROW(startCell))/3,0)),1),""),"")</f>
        <v/>
      </c>
      <c r="W161" s="253"/>
      <c r="X161" s="33"/>
      <c r="Y161" s="33"/>
    </row>
    <row r="162" spans="1:25" ht="20.100000000000001" customHeight="1" x14ac:dyDescent="0.25">
      <c r="A162" s="33"/>
      <c r="B162" s="251"/>
      <c r="C162" s="193"/>
      <c r="D162" s="186" t="str">
        <f t="array" ref="D162">IFERROR(
IF(LEN(D$10)&gt;0,
INDEX(Calculations!$D$4:$D$4005,SMALL(IF((Calculations!$U$4:$U$4005=D$10)*(Calculations!$V$4:$V$4005&gt;0),ROW(Calculations!$U$4:$U$4005)-ROW(INDEX(Calculations!$U$4:$U$4005,1,1))+1),ROUNDUP((ROW($A162)-ROW(startCell))/3,0)),1),""),"")</f>
        <v/>
      </c>
      <c r="E162" s="187"/>
      <c r="F162" s="186" t="str">
        <f t="array" ref="F162">IFERROR(
IF(LEN(F$10)&gt;0,
INDEX(Calculations!$D$4:$D$4005,SMALL(IF((Calculations!$U$4:$U$4005=F$10)*(Calculations!$V$4:$V$4005&gt;0),ROW(Calculations!$U$4:$U$4005)-ROW(INDEX(Calculations!$U$4:$U$4005,1,1))+1),ROUNDUP((ROW($A162)-ROW(startCell))/3,0)),1),""),"")</f>
        <v/>
      </c>
      <c r="G162" s="187"/>
      <c r="H162" s="186" t="str">
        <f t="array" ref="H162">IFERROR(
IF(LEN(H$10)&gt;0,
INDEX(Calculations!$D$4:$D$4005,SMALL(IF((Calculations!$U$4:$U$4005=H$10)*(Calculations!$V$4:$V$4005&gt;0),ROW(Calculations!$U$4:$U$4005)-ROW(INDEX(Calculations!$U$4:$U$4005,1,1))+1),ROUNDUP((ROW($A162)-ROW(startCell))/3,0)),1),""),"")</f>
        <v/>
      </c>
      <c r="I162" s="187"/>
      <c r="J162" s="186" t="str">
        <f t="array" ref="J162">IFERROR(
IF(LEN(J$10)&gt;0,
INDEX(Calculations!$D$4:$D$4005,SMALL(IF((Calculations!$U$4:$U$4005=J$10)*(Calculations!$V$4:$V$4005&gt;0),ROW(Calculations!$U$4:$U$4005)-ROW(INDEX(Calculations!$U$4:$U$4005,1,1))+1),ROUNDUP((ROW($A162)-ROW(startCell))/3,0)),1),""),"")</f>
        <v/>
      </c>
      <c r="K162" s="187"/>
      <c r="L162" s="186" t="str">
        <f t="array" ref="L162">IFERROR(
IF(LEN(L$10)&gt;0,
INDEX(Calculations!$D$4:$D$4005,SMALL(IF((Calculations!$U$4:$U$4005=L$10)*(Calculations!$V$4:$V$4005&gt;0),ROW(Calculations!$U$4:$U$4005)-ROW(INDEX(Calculations!$U$4:$U$4005,1,1))+1),ROUNDUP((ROW($A162)-ROW(startCell))/3,0)),1),""),"")</f>
        <v/>
      </c>
      <c r="M162" s="187"/>
      <c r="N162" s="186" t="str">
        <f t="array" ref="N162">IFERROR(
IF(LEN(N$10)&gt;0,
INDEX(Calculations!$D$4:$D$4005,SMALL(IF((Calculations!$U$4:$U$4005=N$10)*(Calculations!$V$4:$V$4005&gt;0),ROW(Calculations!$U$4:$U$4005)-ROW(INDEX(Calculations!$U$4:$U$4005,1,1))+1),ROUNDUP((ROW($A162)-ROW(startCell))/3,0)),1),""),"")</f>
        <v/>
      </c>
      <c r="O162" s="187"/>
      <c r="P162" s="186" t="str">
        <f t="array" ref="P162">IFERROR(
IF(LEN(P$10)&gt;0,
INDEX(Calculations!$D$4:$D$4005,SMALL(IF((Calculations!$U$4:$U$4005=P$10)*(Calculations!$V$4:$V$4005&gt;0),ROW(Calculations!$U$4:$U$4005)-ROW(INDEX(Calculations!$U$4:$U$4005,1,1))+1),ROUNDUP((ROW($A162)-ROW(startCell))/3,0)),1),""),"")</f>
        <v/>
      </c>
      <c r="Q162" s="187"/>
      <c r="R162" s="186" t="str">
        <f t="array" ref="R162">IFERROR(
IF(LEN(R$10)&gt;0,
INDEX(Calculations!$D$4:$D$4005,SMALL(IF((Calculations!$U$4:$U$4005=R$10)*(Calculations!$V$4:$V$4005&gt;0),ROW(Calculations!$U$4:$U$4005)-ROW(INDEX(Calculations!$U$4:$U$4005,1,1))+1),ROUNDUP((ROW($A162)-ROW(startCell))/3,0)),1),""),"")</f>
        <v/>
      </c>
      <c r="S162" s="187"/>
      <c r="T162" s="186" t="str">
        <f t="array" ref="T162">IFERROR(
IF(LEN(T$10)&gt;0,
INDEX(Calculations!$D$4:$D$4005,SMALL(IF((Calculations!$U$4:$U$4005=T$10)*(Calculations!$V$4:$V$4005&gt;0),ROW(Calculations!$U$4:$U$4005)-ROW(INDEX(Calculations!$U$4:$U$4005,1,1))+1),ROUNDUP((ROW($A162)-ROW(startCell))/3,0)),1),""),"")</f>
        <v/>
      </c>
      <c r="U162" s="187"/>
      <c r="V162" s="186" t="str">
        <f t="array" ref="V162">IFERROR(
IF(LEN(V$10)&gt;0,
INDEX(Calculations!$D$4:$D$4005,SMALL(IF((Calculations!$U$4:$U$4005=V$10)*(Calculations!$V$4:$V$4005&gt;0),ROW(Calculations!$U$4:$U$4005)-ROW(INDEX(Calculations!$U$4:$U$4005,1,1))+1),ROUNDUP((ROW($A162)-ROW(startCell))/3,0)),1),""),"")</f>
        <v/>
      </c>
      <c r="W162" s="253"/>
      <c r="X162" s="33"/>
      <c r="Y162" s="33"/>
    </row>
    <row r="163" spans="1:25" ht="20.100000000000001" customHeight="1" thickBot="1" x14ac:dyDescent="0.3">
      <c r="A163" s="33"/>
      <c r="B163" s="254"/>
      <c r="C163" s="195"/>
      <c r="D163" s="191" t="str">
        <f t="array" ref="D163">IFERROR(
IF(LEN(D$10)&gt;0,
INDEX(Calculations!$G$4:$G$4005,SMALL(IF((Calculations!$U$4:$U$4005=D$10)*(Calculations!$V$4:$V$4005&gt;0),ROW(Calculations!$U$4:$U$4005)-ROW(INDEX(Calculations!$U$4:$U$4005,1,1))+1),ROUNDUP((ROW($A163)-ROW(startCell))/3,0)),1),""),"")</f>
        <v/>
      </c>
      <c r="E163" s="187"/>
      <c r="F163" s="186" t="str">
        <f t="array" ref="F163">IFERROR(
IF(LEN(F$10)&gt;0,
INDEX(Calculations!$G$4:$G$4005,SMALL(IF((Calculations!$U$4:$U$4005=F$10)*(Calculations!$V$4:$V$4005&gt;0),ROW(Calculations!$U$4:$U$4005)-ROW(INDEX(Calculations!$U$4:$U$4005,1,1))+1),ROUNDUP((ROW($A163)-ROW(startCell))/3,0)),1),""),"")</f>
        <v/>
      </c>
      <c r="G163" s="187"/>
      <c r="H163" s="186" t="str">
        <f t="array" ref="H163">IFERROR(
IF(LEN(H$10)&gt;0,
INDEX(Calculations!$G$4:$G$4005,SMALL(IF((Calculations!$U$4:$U$4005=H$10)*(Calculations!$V$4:$V$4005&gt;0),ROW(Calculations!$U$4:$U$4005)-ROW(INDEX(Calculations!$U$4:$U$4005,1,1))+1),ROUNDUP((ROW($A163)-ROW(startCell))/3,0)),1),""),"")</f>
        <v/>
      </c>
      <c r="I163" s="187"/>
      <c r="J163" s="186" t="str">
        <f t="array" ref="J163">IFERROR(
IF(LEN(J$10)&gt;0,
INDEX(Calculations!$G$4:$G$4005,SMALL(IF((Calculations!$U$4:$U$4005=J$10)*(Calculations!$V$4:$V$4005&gt;0),ROW(Calculations!$U$4:$U$4005)-ROW(INDEX(Calculations!$U$4:$U$4005,1,1))+1),ROUNDUP((ROW($A163)-ROW(startCell))/3,0)),1),""),"")</f>
        <v/>
      </c>
      <c r="K163" s="187"/>
      <c r="L163" s="186" t="str">
        <f t="array" ref="L163">IFERROR(
IF(LEN(L$10)&gt;0,
INDEX(Calculations!$G$4:$G$4005,SMALL(IF((Calculations!$U$4:$U$4005=L$10)*(Calculations!$V$4:$V$4005&gt;0),ROW(Calculations!$U$4:$U$4005)-ROW(INDEX(Calculations!$U$4:$U$4005,1,1))+1),ROUNDUP((ROW($A163)-ROW(startCell))/3,0)),1),""),"")</f>
        <v/>
      </c>
      <c r="M163" s="187"/>
      <c r="N163" s="186" t="str">
        <f t="array" ref="N163">IFERROR(
IF(LEN(N$10)&gt;0,
INDEX(Calculations!$G$4:$G$4005,SMALL(IF((Calculations!$U$4:$U$4005=N$10)*(Calculations!$V$4:$V$4005&gt;0),ROW(Calculations!$U$4:$U$4005)-ROW(INDEX(Calculations!$U$4:$U$4005,1,1))+1),ROUNDUP((ROW($A163)-ROW(startCell))/3,0)),1),""),"")</f>
        <v/>
      </c>
      <c r="O163" s="187"/>
      <c r="P163" s="186" t="str">
        <f t="array" ref="P163">IFERROR(
IF(LEN(P$10)&gt;0,
INDEX(Calculations!$G$4:$G$4005,SMALL(IF((Calculations!$U$4:$U$4005=P$10)*(Calculations!$V$4:$V$4005&gt;0),ROW(Calculations!$U$4:$U$4005)-ROW(INDEX(Calculations!$U$4:$U$4005,1,1))+1),ROUNDUP((ROW($A163)-ROW(startCell))/3,0)),1),""),"")</f>
        <v/>
      </c>
      <c r="Q163" s="187"/>
      <c r="R163" s="186" t="str">
        <f t="array" ref="R163">IFERROR(
IF(LEN(R$10)&gt;0,
INDEX(Calculations!$G$4:$G$4005,SMALL(IF((Calculations!$U$4:$U$4005=R$10)*(Calculations!$V$4:$V$4005&gt;0),ROW(Calculations!$U$4:$U$4005)-ROW(INDEX(Calculations!$U$4:$U$4005,1,1))+1),ROUNDUP((ROW($A163)-ROW(startCell))/3,0)),1),""),"")</f>
        <v/>
      </c>
      <c r="S163" s="187"/>
      <c r="T163" s="186" t="str">
        <f t="array" ref="T163">IFERROR(
IF(LEN(T$10)&gt;0,
INDEX(Calculations!$G$4:$G$4005,SMALL(IF((Calculations!$U$4:$U$4005=T$10)*(Calculations!$V$4:$V$4005&gt;0),ROW(Calculations!$U$4:$U$4005)-ROW(INDEX(Calculations!$U$4:$U$4005,1,1))+1),ROUNDUP((ROW($A163)-ROW(startCell))/3,0)),1),""),"")</f>
        <v/>
      </c>
      <c r="U163" s="187"/>
      <c r="V163" s="186" t="str">
        <f t="array" ref="V163">IFERROR(
IF(LEN(V$10)&gt;0,
INDEX(Calculations!$G$4:$G$4005,SMALL(IF((Calculations!$U$4:$U$4005=V$10)*(Calculations!$V$4:$V$4005&gt;0),ROW(Calculations!$U$4:$U$4005)-ROW(INDEX(Calculations!$U$4:$U$4005,1,1))+1),ROUNDUP((ROW($A163)-ROW(startCell))/3,0)),1),""),"")</f>
        <v/>
      </c>
      <c r="W163" s="253"/>
      <c r="X163" s="33"/>
      <c r="Y163" s="33"/>
    </row>
    <row r="164" spans="1:25" ht="20.100000000000001" customHeight="1" thickTop="1" x14ac:dyDescent="0.25">
      <c r="A164" s="33"/>
      <c r="B164" s="251"/>
      <c r="C164" s="193"/>
      <c r="D164" s="186" t="str">
        <f t="array" ref="D164">IFERROR(IF(LEN(D$10)&gt;0, INDEX(Calculations!$B$4:$B$4005,SMALL(IF((Calculations!$U$4:$U$4005=D$10)*(Calculations!$V$4:$V$4005&gt;0),ROW(Calculations!$U$4:$U$4005)-ROW(INDEX(Calculations!$U$4:$U$4005,1,1))+1),ROUNDUP((ROW($A164)-ROW(startCell))/3,0)),1),""),"")</f>
        <v/>
      </c>
      <c r="E164" s="185"/>
      <c r="F164" s="184" t="str">
        <f t="array" ref="F164">IFERROR(IF(LEN(F$10)&gt;0, INDEX(Calculations!$B$4:$B$4005,SMALL(IF((Calculations!$U$4:$U$4005=F$10)*(Calculations!$V$4:$V$4005&gt;0),ROW(Calculations!$U$4:$U$4005)-ROW(INDEX(Calculations!$U$4:$U$4005,1,1))+1),ROUNDUP((ROW($A164)-ROW(startCell))/3,0)),1),""),"")</f>
        <v/>
      </c>
      <c r="G164" s="185"/>
      <c r="H164" s="184" t="str">
        <f t="array" ref="H164">IFERROR(IF(LEN(H$10)&gt;0, INDEX(Calculations!$B$4:$B$4005,SMALL(IF((Calculations!$U$4:$U$4005=H$10)*(Calculations!$V$4:$V$4005&gt;0),ROW(Calculations!$U$4:$U$4005)-ROW(INDEX(Calculations!$U$4:$U$4005,1,1))+1),ROUNDUP((ROW($A164)-ROW(startCell))/3,0)),1),""),"")</f>
        <v/>
      </c>
      <c r="I164" s="185"/>
      <c r="J164" s="184" t="str">
        <f t="array" ref="J164">IFERROR(IF(LEN(J$10)&gt;0, INDEX(Calculations!$B$4:$B$4005,SMALL(IF((Calculations!$U$4:$U$4005=J$10)*(Calculations!$V$4:$V$4005&gt;0),ROW(Calculations!$U$4:$U$4005)-ROW(INDEX(Calculations!$U$4:$U$4005,1,1))+1),ROUNDUP((ROW($A164)-ROW(startCell))/3,0)),1),""),"")</f>
        <v/>
      </c>
      <c r="K164" s="185"/>
      <c r="L164" s="184" t="str">
        <f t="array" ref="L164">IFERROR(IF(LEN(L$10)&gt;0, INDEX(Calculations!$B$4:$B$4005,SMALL(IF((Calculations!$U$4:$U$4005=L$10)*(Calculations!$V$4:$V$4005&gt;0),ROW(Calculations!$U$4:$U$4005)-ROW(INDEX(Calculations!$U$4:$U$4005,1,1))+1),ROUNDUP((ROW($A164)-ROW(startCell))/3,0)),1),""),"")</f>
        <v/>
      </c>
      <c r="M164" s="185"/>
      <c r="N164" s="184" t="str">
        <f t="array" ref="N164">IFERROR(IF(LEN(N$10)&gt;0, INDEX(Calculations!$B$4:$B$4005,SMALL(IF((Calculations!$U$4:$U$4005=N$10)*(Calculations!$V$4:$V$4005&gt;0),ROW(Calculations!$U$4:$U$4005)-ROW(INDEX(Calculations!$U$4:$U$4005,1,1))+1),ROUNDUP((ROW($A164)-ROW(startCell))/3,0)),1),""),"")</f>
        <v/>
      </c>
      <c r="O164" s="185"/>
      <c r="P164" s="184" t="str">
        <f t="array" ref="P164">IFERROR(IF(LEN(P$10)&gt;0, INDEX(Calculations!$B$4:$B$4005,SMALL(IF((Calculations!$U$4:$U$4005=P$10)*(Calculations!$V$4:$V$4005&gt;0),ROW(Calculations!$U$4:$U$4005)-ROW(INDEX(Calculations!$U$4:$U$4005,1,1))+1),ROUNDUP((ROW($A164)-ROW(startCell))/3,0)),1),""),"")</f>
        <v/>
      </c>
      <c r="Q164" s="185"/>
      <c r="R164" s="184" t="str">
        <f t="array" ref="R164">IFERROR(IF(LEN(R$10)&gt;0, INDEX(Calculations!$B$4:$B$4005,SMALL(IF((Calculations!$U$4:$U$4005=R$10)*(Calculations!$V$4:$V$4005&gt;0),ROW(Calculations!$U$4:$U$4005)-ROW(INDEX(Calculations!$U$4:$U$4005,1,1))+1),ROUNDUP((ROW($A164)-ROW(startCell))/3,0)),1),""),"")</f>
        <v/>
      </c>
      <c r="S164" s="185"/>
      <c r="T164" s="184" t="str">
        <f t="array" ref="T164">IFERROR(IF(LEN(T$10)&gt;0, INDEX(Calculations!$B$4:$B$4005,SMALL(IF((Calculations!$U$4:$U$4005=T$10)*(Calculations!$V$4:$V$4005&gt;0),ROW(Calculations!$U$4:$U$4005)-ROW(INDEX(Calculations!$U$4:$U$4005,1,1))+1),ROUNDUP((ROW($A164)-ROW(startCell))/3,0)),1),""),"")</f>
        <v/>
      </c>
      <c r="U164" s="185"/>
      <c r="V164" s="184" t="str">
        <f t="array" ref="V164">IFERROR(IF(LEN(V$10)&gt;0, INDEX(Calculations!$B$4:$B$4005,SMALL(IF((Calculations!$U$4:$U$4005=V$10)*(Calculations!$V$4:$V$4005&gt;0),ROW(Calculations!$U$4:$U$4005)-ROW(INDEX(Calculations!$U$4:$U$4005,1,1))+1),ROUNDUP((ROW($A164)-ROW(startCell))/3,0)),1),""),"")</f>
        <v/>
      </c>
      <c r="W164" s="253"/>
      <c r="X164" s="33"/>
      <c r="Y164" s="33"/>
    </row>
    <row r="165" spans="1:25" ht="20.100000000000001" customHeight="1" x14ac:dyDescent="0.25">
      <c r="A165" s="33"/>
      <c r="B165" s="251"/>
      <c r="C165" s="193"/>
      <c r="D165" s="186" t="str">
        <f t="array" ref="D165">IFERROR(
IF(LEN(D$10)&gt;0,
INDEX(Calculations!$D$4:$D$4005,SMALL(IF((Calculations!$U$4:$U$4005=D$10)*(Calculations!$V$4:$V$4005&gt;0),ROW(Calculations!$U$4:$U$4005)-ROW(INDEX(Calculations!$U$4:$U$4005,1,1))+1),ROUNDUP((ROW($A165)-ROW(startCell))/3,0)),1),""),"")</f>
        <v/>
      </c>
      <c r="E165" s="187"/>
      <c r="F165" s="186" t="str">
        <f t="array" ref="F165">IFERROR(
IF(LEN(F$10)&gt;0,
INDEX(Calculations!$D$4:$D$4005,SMALL(IF((Calculations!$U$4:$U$4005=F$10)*(Calculations!$V$4:$V$4005&gt;0),ROW(Calculations!$U$4:$U$4005)-ROW(INDEX(Calculations!$U$4:$U$4005,1,1))+1),ROUNDUP((ROW($A165)-ROW(startCell))/3,0)),1),""),"")</f>
        <v/>
      </c>
      <c r="G165" s="187"/>
      <c r="H165" s="186" t="str">
        <f t="array" ref="H165">IFERROR(
IF(LEN(H$10)&gt;0,
INDEX(Calculations!$D$4:$D$4005,SMALL(IF((Calculations!$U$4:$U$4005=H$10)*(Calculations!$V$4:$V$4005&gt;0),ROW(Calculations!$U$4:$U$4005)-ROW(INDEX(Calculations!$U$4:$U$4005,1,1))+1),ROUNDUP((ROW($A165)-ROW(startCell))/3,0)),1),""),"")</f>
        <v/>
      </c>
      <c r="I165" s="187"/>
      <c r="J165" s="186" t="str">
        <f t="array" ref="J165">IFERROR(
IF(LEN(J$10)&gt;0,
INDEX(Calculations!$D$4:$D$4005,SMALL(IF((Calculations!$U$4:$U$4005=J$10)*(Calculations!$V$4:$V$4005&gt;0),ROW(Calculations!$U$4:$U$4005)-ROW(INDEX(Calculations!$U$4:$U$4005,1,1))+1),ROUNDUP((ROW($A165)-ROW(startCell))/3,0)),1),""),"")</f>
        <v/>
      </c>
      <c r="K165" s="187"/>
      <c r="L165" s="186" t="str">
        <f t="array" ref="L165">IFERROR(
IF(LEN(L$10)&gt;0,
INDEX(Calculations!$D$4:$D$4005,SMALL(IF((Calculations!$U$4:$U$4005=L$10)*(Calculations!$V$4:$V$4005&gt;0),ROW(Calculations!$U$4:$U$4005)-ROW(INDEX(Calculations!$U$4:$U$4005,1,1))+1),ROUNDUP((ROW($A165)-ROW(startCell))/3,0)),1),""),"")</f>
        <v/>
      </c>
      <c r="M165" s="187"/>
      <c r="N165" s="186" t="str">
        <f t="array" ref="N165">IFERROR(
IF(LEN(N$10)&gt;0,
INDEX(Calculations!$D$4:$D$4005,SMALL(IF((Calculations!$U$4:$U$4005=N$10)*(Calculations!$V$4:$V$4005&gt;0),ROW(Calculations!$U$4:$U$4005)-ROW(INDEX(Calculations!$U$4:$U$4005,1,1))+1),ROUNDUP((ROW($A165)-ROW(startCell))/3,0)),1),""),"")</f>
        <v/>
      </c>
      <c r="O165" s="187"/>
      <c r="P165" s="186" t="str">
        <f t="array" ref="P165">IFERROR(
IF(LEN(P$10)&gt;0,
INDEX(Calculations!$D$4:$D$4005,SMALL(IF((Calculations!$U$4:$U$4005=P$10)*(Calculations!$V$4:$V$4005&gt;0),ROW(Calculations!$U$4:$U$4005)-ROW(INDEX(Calculations!$U$4:$U$4005,1,1))+1),ROUNDUP((ROW($A165)-ROW(startCell))/3,0)),1),""),"")</f>
        <v/>
      </c>
      <c r="Q165" s="187"/>
      <c r="R165" s="186" t="str">
        <f t="array" ref="R165">IFERROR(
IF(LEN(R$10)&gt;0,
INDEX(Calculations!$D$4:$D$4005,SMALL(IF((Calculations!$U$4:$U$4005=R$10)*(Calculations!$V$4:$V$4005&gt;0),ROW(Calculations!$U$4:$U$4005)-ROW(INDEX(Calculations!$U$4:$U$4005,1,1))+1),ROUNDUP((ROW($A165)-ROW(startCell))/3,0)),1),""),"")</f>
        <v/>
      </c>
      <c r="S165" s="187"/>
      <c r="T165" s="186" t="str">
        <f t="array" ref="T165">IFERROR(
IF(LEN(T$10)&gt;0,
INDEX(Calculations!$D$4:$D$4005,SMALL(IF((Calculations!$U$4:$U$4005=T$10)*(Calculations!$V$4:$V$4005&gt;0),ROW(Calculations!$U$4:$U$4005)-ROW(INDEX(Calculations!$U$4:$U$4005,1,1))+1),ROUNDUP((ROW($A165)-ROW(startCell))/3,0)),1),""),"")</f>
        <v/>
      </c>
      <c r="U165" s="187"/>
      <c r="V165" s="186" t="str">
        <f t="array" ref="V165">IFERROR(
IF(LEN(V$10)&gt;0,
INDEX(Calculations!$D$4:$D$4005,SMALL(IF((Calculations!$U$4:$U$4005=V$10)*(Calculations!$V$4:$V$4005&gt;0),ROW(Calculations!$U$4:$U$4005)-ROW(INDEX(Calculations!$U$4:$U$4005,1,1))+1),ROUNDUP((ROW($A165)-ROW(startCell))/3,0)),1),""),"")</f>
        <v/>
      </c>
      <c r="W165" s="253"/>
      <c r="X165" s="33"/>
      <c r="Y165" s="33"/>
    </row>
    <row r="166" spans="1:25" ht="20.100000000000001" customHeight="1" thickBot="1" x14ac:dyDescent="0.3">
      <c r="A166" s="33"/>
      <c r="B166" s="254"/>
      <c r="C166" s="196"/>
      <c r="D166" s="186" t="str">
        <f t="array" ref="D166">IFERROR(
IF(LEN(D$10)&gt;0,
INDEX(Calculations!$G$4:$G$4005,SMALL(IF((Calculations!$U$4:$U$4005=D$10)*(Calculations!$V$4:$V$4005&gt;0),ROW(Calculations!$U$4:$U$4005)-ROW(INDEX(Calculations!$U$4:$U$4005,1,1))+1),ROUNDUP((ROW($A166)-ROW(startCell))/3,0)),1),""),"")</f>
        <v/>
      </c>
      <c r="E166" s="187"/>
      <c r="F166" s="186" t="str">
        <f t="array" ref="F166">IFERROR(
IF(LEN(F$10)&gt;0,
INDEX(Calculations!$G$4:$G$4005,SMALL(IF((Calculations!$U$4:$U$4005=F$10)*(Calculations!$V$4:$V$4005&gt;0),ROW(Calculations!$U$4:$U$4005)-ROW(INDEX(Calculations!$U$4:$U$4005,1,1))+1),ROUNDUP((ROW($A166)-ROW(startCell))/3,0)),1),""),"")</f>
        <v/>
      </c>
      <c r="G166" s="187"/>
      <c r="H166" s="186" t="str">
        <f t="array" ref="H166">IFERROR(
IF(LEN(H$10)&gt;0,
INDEX(Calculations!$G$4:$G$4005,SMALL(IF((Calculations!$U$4:$U$4005=H$10)*(Calculations!$V$4:$V$4005&gt;0),ROW(Calculations!$U$4:$U$4005)-ROW(INDEX(Calculations!$U$4:$U$4005,1,1))+1),ROUNDUP((ROW($A166)-ROW(startCell))/3,0)),1),""),"")</f>
        <v/>
      </c>
      <c r="I166" s="187"/>
      <c r="J166" s="186" t="str">
        <f t="array" ref="J166">IFERROR(
IF(LEN(J$10)&gt;0,
INDEX(Calculations!$G$4:$G$4005,SMALL(IF((Calculations!$U$4:$U$4005=J$10)*(Calculations!$V$4:$V$4005&gt;0),ROW(Calculations!$U$4:$U$4005)-ROW(INDEX(Calculations!$U$4:$U$4005,1,1))+1),ROUNDUP((ROW($A166)-ROW(startCell))/3,0)),1),""),"")</f>
        <v/>
      </c>
      <c r="K166" s="187"/>
      <c r="L166" s="186" t="str">
        <f t="array" ref="L166">IFERROR(
IF(LEN(L$10)&gt;0,
INDEX(Calculations!$G$4:$G$4005,SMALL(IF((Calculations!$U$4:$U$4005=L$10)*(Calculations!$V$4:$V$4005&gt;0),ROW(Calculations!$U$4:$U$4005)-ROW(INDEX(Calculations!$U$4:$U$4005,1,1))+1),ROUNDUP((ROW($A166)-ROW(startCell))/3,0)),1),""),"")</f>
        <v/>
      </c>
      <c r="M166" s="187"/>
      <c r="N166" s="186" t="str">
        <f t="array" ref="N166">IFERROR(
IF(LEN(N$10)&gt;0,
INDEX(Calculations!$G$4:$G$4005,SMALL(IF((Calculations!$U$4:$U$4005=N$10)*(Calculations!$V$4:$V$4005&gt;0),ROW(Calculations!$U$4:$U$4005)-ROW(INDEX(Calculations!$U$4:$U$4005,1,1))+1),ROUNDUP((ROW($A166)-ROW(startCell))/3,0)),1),""),"")</f>
        <v/>
      </c>
      <c r="O166" s="187"/>
      <c r="P166" s="186" t="str">
        <f t="array" ref="P166">IFERROR(
IF(LEN(P$10)&gt;0,
INDEX(Calculations!$G$4:$G$4005,SMALL(IF((Calculations!$U$4:$U$4005=P$10)*(Calculations!$V$4:$V$4005&gt;0),ROW(Calculations!$U$4:$U$4005)-ROW(INDEX(Calculations!$U$4:$U$4005,1,1))+1),ROUNDUP((ROW($A166)-ROW(startCell))/3,0)),1),""),"")</f>
        <v/>
      </c>
      <c r="Q166" s="187"/>
      <c r="R166" s="186" t="str">
        <f t="array" ref="R166">IFERROR(
IF(LEN(R$10)&gt;0,
INDEX(Calculations!$G$4:$G$4005,SMALL(IF((Calculations!$U$4:$U$4005=R$10)*(Calculations!$V$4:$V$4005&gt;0),ROW(Calculations!$U$4:$U$4005)-ROW(INDEX(Calculations!$U$4:$U$4005,1,1))+1),ROUNDUP((ROW($A166)-ROW(startCell))/3,0)),1),""),"")</f>
        <v/>
      </c>
      <c r="S166" s="187"/>
      <c r="T166" s="186" t="str">
        <f t="array" ref="T166">IFERROR(
IF(LEN(T$10)&gt;0,
INDEX(Calculations!$G$4:$G$4005,SMALL(IF((Calculations!$U$4:$U$4005=T$10)*(Calculations!$V$4:$V$4005&gt;0),ROW(Calculations!$U$4:$U$4005)-ROW(INDEX(Calculations!$U$4:$U$4005,1,1))+1),ROUNDUP((ROW($A166)-ROW(startCell))/3,0)),1),""),"")</f>
        <v/>
      </c>
      <c r="U166" s="187"/>
      <c r="V166" s="186" t="str">
        <f t="array" ref="V166">IFERROR(
IF(LEN(V$10)&gt;0,
INDEX(Calculations!$G$4:$G$4005,SMALL(IF((Calculations!$U$4:$U$4005=V$10)*(Calculations!$V$4:$V$4005&gt;0),ROW(Calculations!$U$4:$U$4005)-ROW(INDEX(Calculations!$U$4:$U$4005,1,1))+1),ROUNDUP((ROW($A166)-ROW(startCell))/3,0)),1),""),"")</f>
        <v/>
      </c>
      <c r="W166" s="253"/>
      <c r="X166" s="33"/>
      <c r="Y166" s="33"/>
    </row>
    <row r="167" spans="1:25" ht="20.100000000000001" customHeight="1" thickTop="1" x14ac:dyDescent="0.25">
      <c r="A167" s="33"/>
      <c r="B167" s="251"/>
      <c r="C167" s="194"/>
      <c r="D167" s="184" t="str">
        <f t="array" ref="D167">IFERROR(IF(LEN(D$10)&gt;0, INDEX(Calculations!$B$4:$B$4005,SMALL(IF((Calculations!$U$4:$U$4005=D$10)*(Calculations!$V$4:$V$4005&gt;0),ROW(Calculations!$U$4:$U$4005)-ROW(INDEX(Calculations!$U$4:$U$4005,1,1))+1),ROUNDUP((ROW($A167)-ROW(startCell))/3,0)),1),""),"")</f>
        <v/>
      </c>
      <c r="E167" s="185"/>
      <c r="F167" s="184" t="str">
        <f t="array" ref="F167">IFERROR(IF(LEN(F$10)&gt;0, INDEX(Calculations!$B$4:$B$4005,SMALL(IF((Calculations!$U$4:$U$4005=F$10)*(Calculations!$V$4:$V$4005&gt;0),ROW(Calculations!$U$4:$U$4005)-ROW(INDEX(Calculations!$U$4:$U$4005,1,1))+1),ROUNDUP((ROW($A167)-ROW(startCell))/3,0)),1),""),"")</f>
        <v/>
      </c>
      <c r="G167" s="185"/>
      <c r="H167" s="184" t="str">
        <f t="array" ref="H167">IFERROR(IF(LEN(H$10)&gt;0, INDEX(Calculations!$B$4:$B$4005,SMALL(IF((Calculations!$U$4:$U$4005=H$10)*(Calculations!$V$4:$V$4005&gt;0),ROW(Calculations!$U$4:$U$4005)-ROW(INDEX(Calculations!$U$4:$U$4005,1,1))+1),ROUNDUP((ROW($A167)-ROW(startCell))/3,0)),1),""),"")</f>
        <v/>
      </c>
      <c r="I167" s="185"/>
      <c r="J167" s="184" t="str">
        <f t="array" ref="J167">IFERROR(IF(LEN(J$10)&gt;0, INDEX(Calculations!$B$4:$B$4005,SMALL(IF((Calculations!$U$4:$U$4005=J$10)*(Calculations!$V$4:$V$4005&gt;0),ROW(Calculations!$U$4:$U$4005)-ROW(INDEX(Calculations!$U$4:$U$4005,1,1))+1),ROUNDUP((ROW($A167)-ROW(startCell))/3,0)),1),""),"")</f>
        <v/>
      </c>
      <c r="K167" s="185"/>
      <c r="L167" s="184" t="str">
        <f t="array" ref="L167">IFERROR(IF(LEN(L$10)&gt;0, INDEX(Calculations!$B$4:$B$4005,SMALL(IF((Calculations!$U$4:$U$4005=L$10)*(Calculations!$V$4:$V$4005&gt;0),ROW(Calculations!$U$4:$U$4005)-ROW(INDEX(Calculations!$U$4:$U$4005,1,1))+1),ROUNDUP((ROW($A167)-ROW(startCell))/3,0)),1),""),"")</f>
        <v/>
      </c>
      <c r="M167" s="185"/>
      <c r="N167" s="184" t="str">
        <f t="array" ref="N167">IFERROR(IF(LEN(N$10)&gt;0, INDEX(Calculations!$B$4:$B$4005,SMALL(IF((Calculations!$U$4:$U$4005=N$10)*(Calculations!$V$4:$V$4005&gt;0),ROW(Calculations!$U$4:$U$4005)-ROW(INDEX(Calculations!$U$4:$U$4005,1,1))+1),ROUNDUP((ROW($A167)-ROW(startCell))/3,0)),1),""),"")</f>
        <v/>
      </c>
      <c r="O167" s="185"/>
      <c r="P167" s="184" t="str">
        <f t="array" ref="P167">IFERROR(IF(LEN(P$10)&gt;0, INDEX(Calculations!$B$4:$B$4005,SMALL(IF((Calculations!$U$4:$U$4005=P$10)*(Calculations!$V$4:$V$4005&gt;0),ROW(Calculations!$U$4:$U$4005)-ROW(INDEX(Calculations!$U$4:$U$4005,1,1))+1),ROUNDUP((ROW($A167)-ROW(startCell))/3,0)),1),""),"")</f>
        <v/>
      </c>
      <c r="Q167" s="185"/>
      <c r="R167" s="184" t="str">
        <f t="array" ref="R167">IFERROR(IF(LEN(R$10)&gt;0, INDEX(Calculations!$B$4:$B$4005,SMALL(IF((Calculations!$U$4:$U$4005=R$10)*(Calculations!$V$4:$V$4005&gt;0),ROW(Calculations!$U$4:$U$4005)-ROW(INDEX(Calculations!$U$4:$U$4005,1,1))+1),ROUNDUP((ROW($A167)-ROW(startCell))/3,0)),1),""),"")</f>
        <v/>
      </c>
      <c r="S167" s="185"/>
      <c r="T167" s="184" t="str">
        <f t="array" ref="T167">IFERROR(IF(LEN(T$10)&gt;0, INDEX(Calculations!$B$4:$B$4005,SMALL(IF((Calculations!$U$4:$U$4005=T$10)*(Calculations!$V$4:$V$4005&gt;0),ROW(Calculations!$U$4:$U$4005)-ROW(INDEX(Calculations!$U$4:$U$4005,1,1))+1),ROUNDUP((ROW($A167)-ROW(startCell))/3,0)),1),""),"")</f>
        <v/>
      </c>
      <c r="U167" s="185"/>
      <c r="V167" s="184" t="str">
        <f t="array" ref="V167">IFERROR(IF(LEN(V$10)&gt;0, INDEX(Calculations!$B$4:$B$4005,SMALL(IF((Calculations!$U$4:$U$4005=V$10)*(Calculations!$V$4:$V$4005&gt;0),ROW(Calculations!$U$4:$U$4005)-ROW(INDEX(Calculations!$U$4:$U$4005,1,1))+1),ROUNDUP((ROW($A167)-ROW(startCell))/3,0)),1),""),"")</f>
        <v/>
      </c>
      <c r="W167" s="253"/>
      <c r="X167" s="33"/>
      <c r="Y167" s="33"/>
    </row>
    <row r="168" spans="1:25" ht="20.100000000000001" customHeight="1" x14ac:dyDescent="0.25">
      <c r="A168" s="33"/>
      <c r="B168" s="251"/>
      <c r="C168" s="193"/>
      <c r="D168" s="186" t="str">
        <f t="array" ref="D168">IFERROR(
IF(LEN(D$10)&gt;0,
INDEX(Calculations!$D$4:$D$4005,SMALL(IF((Calculations!$U$4:$U$4005=D$10)*(Calculations!$V$4:$V$4005&gt;0),ROW(Calculations!$U$4:$U$4005)-ROW(INDEX(Calculations!$U$4:$U$4005,1,1))+1),ROUNDUP((ROW($A168)-ROW(startCell))/3,0)),1),""),"")</f>
        <v/>
      </c>
      <c r="E168" s="187"/>
      <c r="F168" s="186" t="str">
        <f t="array" ref="F168">IFERROR(
IF(LEN(F$10)&gt;0,
INDEX(Calculations!$D$4:$D$4005,SMALL(IF((Calculations!$U$4:$U$4005=F$10)*(Calculations!$V$4:$V$4005&gt;0),ROW(Calculations!$U$4:$U$4005)-ROW(INDEX(Calculations!$U$4:$U$4005,1,1))+1),ROUNDUP((ROW($A168)-ROW(startCell))/3,0)),1),""),"")</f>
        <v/>
      </c>
      <c r="G168" s="187"/>
      <c r="H168" s="186" t="str">
        <f t="array" ref="H168">IFERROR(
IF(LEN(H$10)&gt;0,
INDEX(Calculations!$D$4:$D$4005,SMALL(IF((Calculations!$U$4:$U$4005=H$10)*(Calculations!$V$4:$V$4005&gt;0),ROW(Calculations!$U$4:$U$4005)-ROW(INDEX(Calculations!$U$4:$U$4005,1,1))+1),ROUNDUP((ROW($A168)-ROW(startCell))/3,0)),1),""),"")</f>
        <v/>
      </c>
      <c r="I168" s="187"/>
      <c r="J168" s="186" t="str">
        <f t="array" ref="J168">IFERROR(
IF(LEN(J$10)&gt;0,
INDEX(Calculations!$D$4:$D$4005,SMALL(IF((Calculations!$U$4:$U$4005=J$10)*(Calculations!$V$4:$V$4005&gt;0),ROW(Calculations!$U$4:$U$4005)-ROW(INDEX(Calculations!$U$4:$U$4005,1,1))+1),ROUNDUP((ROW($A168)-ROW(startCell))/3,0)),1),""),"")</f>
        <v/>
      </c>
      <c r="K168" s="187"/>
      <c r="L168" s="186" t="str">
        <f t="array" ref="L168">IFERROR(
IF(LEN(L$10)&gt;0,
INDEX(Calculations!$D$4:$D$4005,SMALL(IF((Calculations!$U$4:$U$4005=L$10)*(Calculations!$V$4:$V$4005&gt;0),ROW(Calculations!$U$4:$U$4005)-ROW(INDEX(Calculations!$U$4:$U$4005,1,1))+1),ROUNDUP((ROW($A168)-ROW(startCell))/3,0)),1),""),"")</f>
        <v/>
      </c>
      <c r="M168" s="187"/>
      <c r="N168" s="186" t="str">
        <f t="array" ref="N168">IFERROR(
IF(LEN(N$10)&gt;0,
INDEX(Calculations!$D$4:$D$4005,SMALL(IF((Calculations!$U$4:$U$4005=N$10)*(Calculations!$V$4:$V$4005&gt;0),ROW(Calculations!$U$4:$U$4005)-ROW(INDEX(Calculations!$U$4:$U$4005,1,1))+1),ROUNDUP((ROW($A168)-ROW(startCell))/3,0)),1),""),"")</f>
        <v/>
      </c>
      <c r="O168" s="187"/>
      <c r="P168" s="186" t="str">
        <f t="array" ref="P168">IFERROR(
IF(LEN(P$10)&gt;0,
INDEX(Calculations!$D$4:$D$4005,SMALL(IF((Calculations!$U$4:$U$4005=P$10)*(Calculations!$V$4:$V$4005&gt;0),ROW(Calculations!$U$4:$U$4005)-ROW(INDEX(Calculations!$U$4:$U$4005,1,1))+1),ROUNDUP((ROW($A168)-ROW(startCell))/3,0)),1),""),"")</f>
        <v/>
      </c>
      <c r="Q168" s="187"/>
      <c r="R168" s="186" t="str">
        <f t="array" ref="R168">IFERROR(
IF(LEN(R$10)&gt;0,
INDEX(Calculations!$D$4:$D$4005,SMALL(IF((Calculations!$U$4:$U$4005=R$10)*(Calculations!$V$4:$V$4005&gt;0),ROW(Calculations!$U$4:$U$4005)-ROW(INDEX(Calculations!$U$4:$U$4005,1,1))+1),ROUNDUP((ROW($A168)-ROW(startCell))/3,0)),1),""),"")</f>
        <v/>
      </c>
      <c r="S168" s="187"/>
      <c r="T168" s="186" t="str">
        <f t="array" ref="T168">IFERROR(
IF(LEN(T$10)&gt;0,
INDEX(Calculations!$D$4:$D$4005,SMALL(IF((Calculations!$U$4:$U$4005=T$10)*(Calculations!$V$4:$V$4005&gt;0),ROW(Calculations!$U$4:$U$4005)-ROW(INDEX(Calculations!$U$4:$U$4005,1,1))+1),ROUNDUP((ROW($A168)-ROW(startCell))/3,0)),1),""),"")</f>
        <v/>
      </c>
      <c r="U168" s="187"/>
      <c r="V168" s="186" t="str">
        <f t="array" ref="V168">IFERROR(
IF(LEN(V$10)&gt;0,
INDEX(Calculations!$D$4:$D$4005,SMALL(IF((Calculations!$U$4:$U$4005=V$10)*(Calculations!$V$4:$V$4005&gt;0),ROW(Calculations!$U$4:$U$4005)-ROW(INDEX(Calculations!$U$4:$U$4005,1,1))+1),ROUNDUP((ROW($A168)-ROW(startCell))/3,0)),1),""),"")</f>
        <v/>
      </c>
      <c r="W168" s="253"/>
      <c r="X168" s="33"/>
      <c r="Y168" s="33"/>
    </row>
    <row r="169" spans="1:25" ht="20.100000000000001" customHeight="1" thickBot="1" x14ac:dyDescent="0.3">
      <c r="A169" s="33"/>
      <c r="B169" s="254"/>
      <c r="C169" s="195"/>
      <c r="D169" s="191" t="str">
        <f t="array" ref="D169">IFERROR(
IF(LEN(D$10)&gt;0,
INDEX(Calculations!$G$4:$G$4005,SMALL(IF((Calculations!$U$4:$U$4005=D$10)*(Calculations!$V$4:$V$4005&gt;0),ROW(Calculations!$U$4:$U$4005)-ROW(INDEX(Calculations!$U$4:$U$4005,1,1))+1),ROUNDUP((ROW($A169)-ROW(startCell))/3,0)),1),""),"")</f>
        <v/>
      </c>
      <c r="E169" s="187"/>
      <c r="F169" s="186" t="str">
        <f t="array" ref="F169">IFERROR(
IF(LEN(F$10)&gt;0,
INDEX(Calculations!$G$4:$G$4005,SMALL(IF((Calculations!$U$4:$U$4005=F$10)*(Calculations!$V$4:$V$4005&gt;0),ROW(Calculations!$U$4:$U$4005)-ROW(INDEX(Calculations!$U$4:$U$4005,1,1))+1),ROUNDUP((ROW($A169)-ROW(startCell))/3,0)),1),""),"")</f>
        <v/>
      </c>
      <c r="G169" s="187"/>
      <c r="H169" s="186" t="str">
        <f t="array" ref="H169">IFERROR(
IF(LEN(H$10)&gt;0,
INDEX(Calculations!$G$4:$G$4005,SMALL(IF((Calculations!$U$4:$U$4005=H$10)*(Calculations!$V$4:$V$4005&gt;0),ROW(Calculations!$U$4:$U$4005)-ROW(INDEX(Calculations!$U$4:$U$4005,1,1))+1),ROUNDUP((ROW($A169)-ROW(startCell))/3,0)),1),""),"")</f>
        <v/>
      </c>
      <c r="I169" s="187"/>
      <c r="J169" s="186" t="str">
        <f t="array" ref="J169">IFERROR(
IF(LEN(J$10)&gt;0,
INDEX(Calculations!$G$4:$G$4005,SMALL(IF((Calculations!$U$4:$U$4005=J$10)*(Calculations!$V$4:$V$4005&gt;0),ROW(Calculations!$U$4:$U$4005)-ROW(INDEX(Calculations!$U$4:$U$4005,1,1))+1),ROUNDUP((ROW($A169)-ROW(startCell))/3,0)),1),""),"")</f>
        <v/>
      </c>
      <c r="K169" s="187"/>
      <c r="L169" s="186" t="str">
        <f t="array" ref="L169">IFERROR(
IF(LEN(L$10)&gt;0,
INDEX(Calculations!$G$4:$G$4005,SMALL(IF((Calculations!$U$4:$U$4005=L$10)*(Calculations!$V$4:$V$4005&gt;0),ROW(Calculations!$U$4:$U$4005)-ROW(INDEX(Calculations!$U$4:$U$4005,1,1))+1),ROUNDUP((ROW($A169)-ROW(startCell))/3,0)),1),""),"")</f>
        <v/>
      </c>
      <c r="M169" s="187"/>
      <c r="N169" s="186" t="str">
        <f t="array" ref="N169">IFERROR(
IF(LEN(N$10)&gt;0,
INDEX(Calculations!$G$4:$G$4005,SMALL(IF((Calculations!$U$4:$U$4005=N$10)*(Calculations!$V$4:$V$4005&gt;0),ROW(Calculations!$U$4:$U$4005)-ROW(INDEX(Calculations!$U$4:$U$4005,1,1))+1),ROUNDUP((ROW($A169)-ROW(startCell))/3,0)),1),""),"")</f>
        <v/>
      </c>
      <c r="O169" s="187"/>
      <c r="P169" s="186" t="str">
        <f t="array" ref="P169">IFERROR(
IF(LEN(P$10)&gt;0,
INDEX(Calculations!$G$4:$G$4005,SMALL(IF((Calculations!$U$4:$U$4005=P$10)*(Calculations!$V$4:$V$4005&gt;0),ROW(Calculations!$U$4:$U$4005)-ROW(INDEX(Calculations!$U$4:$U$4005,1,1))+1),ROUNDUP((ROW($A169)-ROW(startCell))/3,0)),1),""),"")</f>
        <v/>
      </c>
      <c r="Q169" s="187"/>
      <c r="R169" s="186" t="str">
        <f t="array" ref="R169">IFERROR(
IF(LEN(R$10)&gt;0,
INDEX(Calculations!$G$4:$G$4005,SMALL(IF((Calculations!$U$4:$U$4005=R$10)*(Calculations!$V$4:$V$4005&gt;0),ROW(Calculations!$U$4:$U$4005)-ROW(INDEX(Calculations!$U$4:$U$4005,1,1))+1),ROUNDUP((ROW($A169)-ROW(startCell))/3,0)),1),""),"")</f>
        <v/>
      </c>
      <c r="S169" s="187"/>
      <c r="T169" s="186" t="str">
        <f t="array" ref="T169">IFERROR(
IF(LEN(T$10)&gt;0,
INDEX(Calculations!$G$4:$G$4005,SMALL(IF((Calculations!$U$4:$U$4005=T$10)*(Calculations!$V$4:$V$4005&gt;0),ROW(Calculations!$U$4:$U$4005)-ROW(INDEX(Calculations!$U$4:$U$4005,1,1))+1),ROUNDUP((ROW($A169)-ROW(startCell))/3,0)),1),""),"")</f>
        <v/>
      </c>
      <c r="U169" s="187"/>
      <c r="V169" s="186" t="str">
        <f t="array" ref="V169">IFERROR(
IF(LEN(V$10)&gt;0,
INDEX(Calculations!$G$4:$G$4005,SMALL(IF((Calculations!$U$4:$U$4005=V$10)*(Calculations!$V$4:$V$4005&gt;0),ROW(Calculations!$U$4:$U$4005)-ROW(INDEX(Calculations!$U$4:$U$4005,1,1))+1),ROUNDUP((ROW($A169)-ROW(startCell))/3,0)),1),""),"")</f>
        <v/>
      </c>
      <c r="W169" s="253"/>
      <c r="X169" s="33"/>
      <c r="Y169" s="33"/>
    </row>
    <row r="170" spans="1:25" ht="20.100000000000001" customHeight="1" thickTop="1" x14ac:dyDescent="0.25">
      <c r="A170" s="33"/>
      <c r="B170" s="251"/>
      <c r="C170" s="193"/>
      <c r="D170" s="186" t="str">
        <f t="array" ref="D170">IFERROR(IF(LEN(D$10)&gt;0, INDEX(Calculations!$B$4:$B$4005,SMALL(IF((Calculations!$U$4:$U$4005=D$10)*(Calculations!$V$4:$V$4005&gt;0),ROW(Calculations!$U$4:$U$4005)-ROW(INDEX(Calculations!$U$4:$U$4005,1,1))+1),ROUNDUP((ROW($A170)-ROW(startCell))/3,0)),1),""),"")</f>
        <v/>
      </c>
      <c r="E170" s="185"/>
      <c r="F170" s="184" t="str">
        <f t="array" ref="F170">IFERROR(IF(LEN(F$10)&gt;0, INDEX(Calculations!$B$4:$B$4005,SMALL(IF((Calculations!$U$4:$U$4005=F$10)*(Calculations!$V$4:$V$4005&gt;0),ROW(Calculations!$U$4:$U$4005)-ROW(INDEX(Calculations!$U$4:$U$4005,1,1))+1),ROUNDUP((ROW($A170)-ROW(startCell))/3,0)),1),""),"")</f>
        <v/>
      </c>
      <c r="G170" s="185"/>
      <c r="H170" s="184" t="str">
        <f t="array" ref="H170">IFERROR(IF(LEN(H$10)&gt;0, INDEX(Calculations!$B$4:$B$4005,SMALL(IF((Calculations!$U$4:$U$4005=H$10)*(Calculations!$V$4:$V$4005&gt;0),ROW(Calculations!$U$4:$U$4005)-ROW(INDEX(Calculations!$U$4:$U$4005,1,1))+1),ROUNDUP((ROW($A170)-ROW(startCell))/3,0)),1),""),"")</f>
        <v/>
      </c>
      <c r="I170" s="185"/>
      <c r="J170" s="184" t="str">
        <f t="array" ref="J170">IFERROR(IF(LEN(J$10)&gt;0, INDEX(Calculations!$B$4:$B$4005,SMALL(IF((Calculations!$U$4:$U$4005=J$10)*(Calculations!$V$4:$V$4005&gt;0),ROW(Calculations!$U$4:$U$4005)-ROW(INDEX(Calculations!$U$4:$U$4005,1,1))+1),ROUNDUP((ROW($A170)-ROW(startCell))/3,0)),1),""),"")</f>
        <v/>
      </c>
      <c r="K170" s="185"/>
      <c r="L170" s="184" t="str">
        <f t="array" ref="L170">IFERROR(IF(LEN(L$10)&gt;0, INDEX(Calculations!$B$4:$B$4005,SMALL(IF((Calculations!$U$4:$U$4005=L$10)*(Calculations!$V$4:$V$4005&gt;0),ROW(Calculations!$U$4:$U$4005)-ROW(INDEX(Calculations!$U$4:$U$4005,1,1))+1),ROUNDUP((ROW($A170)-ROW(startCell))/3,0)),1),""),"")</f>
        <v/>
      </c>
      <c r="M170" s="185"/>
      <c r="N170" s="184" t="str">
        <f t="array" ref="N170">IFERROR(IF(LEN(N$10)&gt;0, INDEX(Calculations!$B$4:$B$4005,SMALL(IF((Calculations!$U$4:$U$4005=N$10)*(Calculations!$V$4:$V$4005&gt;0),ROW(Calculations!$U$4:$U$4005)-ROW(INDEX(Calculations!$U$4:$U$4005,1,1))+1),ROUNDUP((ROW($A170)-ROW(startCell))/3,0)),1),""),"")</f>
        <v/>
      </c>
      <c r="O170" s="185"/>
      <c r="P170" s="184" t="str">
        <f t="array" ref="P170">IFERROR(IF(LEN(P$10)&gt;0, INDEX(Calculations!$B$4:$B$4005,SMALL(IF((Calculations!$U$4:$U$4005=P$10)*(Calculations!$V$4:$V$4005&gt;0),ROW(Calculations!$U$4:$U$4005)-ROW(INDEX(Calculations!$U$4:$U$4005,1,1))+1),ROUNDUP((ROW($A170)-ROW(startCell))/3,0)),1),""),"")</f>
        <v/>
      </c>
      <c r="Q170" s="185"/>
      <c r="R170" s="184" t="str">
        <f t="array" ref="R170">IFERROR(IF(LEN(R$10)&gt;0, INDEX(Calculations!$B$4:$B$4005,SMALL(IF((Calculations!$U$4:$U$4005=R$10)*(Calculations!$V$4:$V$4005&gt;0),ROW(Calculations!$U$4:$U$4005)-ROW(INDEX(Calculations!$U$4:$U$4005,1,1))+1),ROUNDUP((ROW($A170)-ROW(startCell))/3,0)),1),""),"")</f>
        <v/>
      </c>
      <c r="S170" s="185"/>
      <c r="T170" s="184" t="str">
        <f t="array" ref="T170">IFERROR(IF(LEN(T$10)&gt;0, INDEX(Calculations!$B$4:$B$4005,SMALL(IF((Calculations!$U$4:$U$4005=T$10)*(Calculations!$V$4:$V$4005&gt;0),ROW(Calculations!$U$4:$U$4005)-ROW(INDEX(Calculations!$U$4:$U$4005,1,1))+1),ROUNDUP((ROW($A170)-ROW(startCell))/3,0)),1),""),"")</f>
        <v/>
      </c>
      <c r="U170" s="185"/>
      <c r="V170" s="184" t="str">
        <f t="array" ref="V170">IFERROR(IF(LEN(V$10)&gt;0, INDEX(Calculations!$B$4:$B$4005,SMALL(IF((Calculations!$U$4:$U$4005=V$10)*(Calculations!$V$4:$V$4005&gt;0),ROW(Calculations!$U$4:$U$4005)-ROW(INDEX(Calculations!$U$4:$U$4005,1,1))+1),ROUNDUP((ROW($A170)-ROW(startCell))/3,0)),1),""),"")</f>
        <v/>
      </c>
      <c r="W170" s="253"/>
      <c r="X170" s="33"/>
      <c r="Y170" s="33"/>
    </row>
    <row r="171" spans="1:25" ht="20.100000000000001" customHeight="1" x14ac:dyDescent="0.25">
      <c r="A171" s="33"/>
      <c r="B171" s="251"/>
      <c r="C171" s="193"/>
      <c r="D171" s="186" t="str">
        <f t="array" ref="D171">IFERROR(
IF(LEN(D$10)&gt;0,
INDEX(Calculations!$D$4:$D$4005,SMALL(IF((Calculations!$U$4:$U$4005=D$10)*(Calculations!$V$4:$V$4005&gt;0),ROW(Calculations!$U$4:$U$4005)-ROW(INDEX(Calculations!$U$4:$U$4005,1,1))+1),ROUNDUP((ROW($A171)-ROW(startCell))/3,0)),1),""),"")</f>
        <v/>
      </c>
      <c r="E171" s="187"/>
      <c r="F171" s="186" t="str">
        <f t="array" ref="F171">IFERROR(
IF(LEN(F$10)&gt;0,
INDEX(Calculations!$D$4:$D$4005,SMALL(IF((Calculations!$U$4:$U$4005=F$10)*(Calculations!$V$4:$V$4005&gt;0),ROW(Calculations!$U$4:$U$4005)-ROW(INDEX(Calculations!$U$4:$U$4005,1,1))+1),ROUNDUP((ROW($A171)-ROW(startCell))/3,0)),1),""),"")</f>
        <v/>
      </c>
      <c r="G171" s="187"/>
      <c r="H171" s="186" t="str">
        <f t="array" ref="H171">IFERROR(
IF(LEN(H$10)&gt;0,
INDEX(Calculations!$D$4:$D$4005,SMALL(IF((Calculations!$U$4:$U$4005=H$10)*(Calculations!$V$4:$V$4005&gt;0),ROW(Calculations!$U$4:$U$4005)-ROW(INDEX(Calculations!$U$4:$U$4005,1,1))+1),ROUNDUP((ROW($A171)-ROW(startCell))/3,0)),1),""),"")</f>
        <v/>
      </c>
      <c r="I171" s="187"/>
      <c r="J171" s="186" t="str">
        <f t="array" ref="J171">IFERROR(
IF(LEN(J$10)&gt;0,
INDEX(Calculations!$D$4:$D$4005,SMALL(IF((Calculations!$U$4:$U$4005=J$10)*(Calculations!$V$4:$V$4005&gt;0),ROW(Calculations!$U$4:$U$4005)-ROW(INDEX(Calculations!$U$4:$U$4005,1,1))+1),ROUNDUP((ROW($A171)-ROW(startCell))/3,0)),1),""),"")</f>
        <v/>
      </c>
      <c r="K171" s="187"/>
      <c r="L171" s="186" t="str">
        <f t="array" ref="L171">IFERROR(
IF(LEN(L$10)&gt;0,
INDEX(Calculations!$D$4:$D$4005,SMALL(IF((Calculations!$U$4:$U$4005=L$10)*(Calculations!$V$4:$V$4005&gt;0),ROW(Calculations!$U$4:$U$4005)-ROW(INDEX(Calculations!$U$4:$U$4005,1,1))+1),ROUNDUP((ROW($A171)-ROW(startCell))/3,0)),1),""),"")</f>
        <v/>
      </c>
      <c r="M171" s="187"/>
      <c r="N171" s="186" t="str">
        <f t="array" ref="N171">IFERROR(
IF(LEN(N$10)&gt;0,
INDEX(Calculations!$D$4:$D$4005,SMALL(IF((Calculations!$U$4:$U$4005=N$10)*(Calculations!$V$4:$V$4005&gt;0),ROW(Calculations!$U$4:$U$4005)-ROW(INDEX(Calculations!$U$4:$U$4005,1,1))+1),ROUNDUP((ROW($A171)-ROW(startCell))/3,0)),1),""),"")</f>
        <v/>
      </c>
      <c r="O171" s="187"/>
      <c r="P171" s="186" t="str">
        <f t="array" ref="P171">IFERROR(
IF(LEN(P$10)&gt;0,
INDEX(Calculations!$D$4:$D$4005,SMALL(IF((Calculations!$U$4:$U$4005=P$10)*(Calculations!$V$4:$V$4005&gt;0),ROW(Calculations!$U$4:$U$4005)-ROW(INDEX(Calculations!$U$4:$U$4005,1,1))+1),ROUNDUP((ROW($A171)-ROW(startCell))/3,0)),1),""),"")</f>
        <v/>
      </c>
      <c r="Q171" s="187"/>
      <c r="R171" s="186" t="str">
        <f t="array" ref="R171">IFERROR(
IF(LEN(R$10)&gt;0,
INDEX(Calculations!$D$4:$D$4005,SMALL(IF((Calculations!$U$4:$U$4005=R$10)*(Calculations!$V$4:$V$4005&gt;0),ROW(Calculations!$U$4:$U$4005)-ROW(INDEX(Calculations!$U$4:$U$4005,1,1))+1),ROUNDUP((ROW($A171)-ROW(startCell))/3,0)),1),""),"")</f>
        <v/>
      </c>
      <c r="S171" s="187"/>
      <c r="T171" s="186" t="str">
        <f t="array" ref="T171">IFERROR(
IF(LEN(T$10)&gt;0,
INDEX(Calculations!$D$4:$D$4005,SMALL(IF((Calculations!$U$4:$U$4005=T$10)*(Calculations!$V$4:$V$4005&gt;0),ROW(Calculations!$U$4:$U$4005)-ROW(INDEX(Calculations!$U$4:$U$4005,1,1))+1),ROUNDUP((ROW($A171)-ROW(startCell))/3,0)),1),""),"")</f>
        <v/>
      </c>
      <c r="U171" s="187"/>
      <c r="V171" s="186" t="str">
        <f t="array" ref="V171">IFERROR(
IF(LEN(V$10)&gt;0,
INDEX(Calculations!$D$4:$D$4005,SMALL(IF((Calculations!$U$4:$U$4005=V$10)*(Calculations!$V$4:$V$4005&gt;0),ROW(Calculations!$U$4:$U$4005)-ROW(INDEX(Calculations!$U$4:$U$4005,1,1))+1),ROUNDUP((ROW($A171)-ROW(startCell))/3,0)),1),""),"")</f>
        <v/>
      </c>
      <c r="W171" s="253"/>
      <c r="X171" s="33"/>
      <c r="Y171" s="33"/>
    </row>
    <row r="172" spans="1:25" ht="20.100000000000001" customHeight="1" thickBot="1" x14ac:dyDescent="0.3">
      <c r="A172" s="33"/>
      <c r="B172" s="254"/>
      <c r="C172" s="196"/>
      <c r="D172" s="186" t="str">
        <f t="array" ref="D172">IFERROR(
IF(LEN(D$10)&gt;0,
INDEX(Calculations!$G$4:$G$4005,SMALL(IF((Calculations!$U$4:$U$4005=D$10)*(Calculations!$V$4:$V$4005&gt;0),ROW(Calculations!$U$4:$U$4005)-ROW(INDEX(Calculations!$U$4:$U$4005,1,1))+1),ROUNDUP((ROW($A172)-ROW(startCell))/3,0)),1),""),"")</f>
        <v/>
      </c>
      <c r="E172" s="187"/>
      <c r="F172" s="186" t="str">
        <f t="array" ref="F172">IFERROR(
IF(LEN(F$10)&gt;0,
INDEX(Calculations!$G$4:$G$4005,SMALL(IF((Calculations!$U$4:$U$4005=F$10)*(Calculations!$V$4:$V$4005&gt;0),ROW(Calculations!$U$4:$U$4005)-ROW(INDEX(Calculations!$U$4:$U$4005,1,1))+1),ROUNDUP((ROW($A172)-ROW(startCell))/3,0)),1),""),"")</f>
        <v/>
      </c>
      <c r="G172" s="187"/>
      <c r="H172" s="186" t="str">
        <f t="array" ref="H172">IFERROR(
IF(LEN(H$10)&gt;0,
INDEX(Calculations!$G$4:$G$4005,SMALL(IF((Calculations!$U$4:$U$4005=H$10)*(Calculations!$V$4:$V$4005&gt;0),ROW(Calculations!$U$4:$U$4005)-ROW(INDEX(Calculations!$U$4:$U$4005,1,1))+1),ROUNDUP((ROW($A172)-ROW(startCell))/3,0)),1),""),"")</f>
        <v/>
      </c>
      <c r="I172" s="187"/>
      <c r="J172" s="186" t="str">
        <f t="array" ref="J172">IFERROR(
IF(LEN(J$10)&gt;0,
INDEX(Calculations!$G$4:$G$4005,SMALL(IF((Calculations!$U$4:$U$4005=J$10)*(Calculations!$V$4:$V$4005&gt;0),ROW(Calculations!$U$4:$U$4005)-ROW(INDEX(Calculations!$U$4:$U$4005,1,1))+1),ROUNDUP((ROW($A172)-ROW(startCell))/3,0)),1),""),"")</f>
        <v/>
      </c>
      <c r="K172" s="187"/>
      <c r="L172" s="186" t="str">
        <f t="array" ref="L172">IFERROR(
IF(LEN(L$10)&gt;0,
INDEX(Calculations!$G$4:$G$4005,SMALL(IF((Calculations!$U$4:$U$4005=L$10)*(Calculations!$V$4:$V$4005&gt;0),ROW(Calculations!$U$4:$U$4005)-ROW(INDEX(Calculations!$U$4:$U$4005,1,1))+1),ROUNDUP((ROW($A172)-ROW(startCell))/3,0)),1),""),"")</f>
        <v/>
      </c>
      <c r="M172" s="187"/>
      <c r="N172" s="186" t="str">
        <f t="array" ref="N172">IFERROR(
IF(LEN(N$10)&gt;0,
INDEX(Calculations!$G$4:$G$4005,SMALL(IF((Calculations!$U$4:$U$4005=N$10)*(Calculations!$V$4:$V$4005&gt;0),ROW(Calculations!$U$4:$U$4005)-ROW(INDEX(Calculations!$U$4:$U$4005,1,1))+1),ROUNDUP((ROW($A172)-ROW(startCell))/3,0)),1),""),"")</f>
        <v/>
      </c>
      <c r="O172" s="187"/>
      <c r="P172" s="186" t="str">
        <f t="array" ref="P172">IFERROR(
IF(LEN(P$10)&gt;0,
INDEX(Calculations!$G$4:$G$4005,SMALL(IF((Calculations!$U$4:$U$4005=P$10)*(Calculations!$V$4:$V$4005&gt;0),ROW(Calculations!$U$4:$U$4005)-ROW(INDEX(Calculations!$U$4:$U$4005,1,1))+1),ROUNDUP((ROW($A172)-ROW(startCell))/3,0)),1),""),"")</f>
        <v/>
      </c>
      <c r="Q172" s="187"/>
      <c r="R172" s="186" t="str">
        <f t="array" ref="R172">IFERROR(
IF(LEN(R$10)&gt;0,
INDEX(Calculations!$G$4:$G$4005,SMALL(IF((Calculations!$U$4:$U$4005=R$10)*(Calculations!$V$4:$V$4005&gt;0),ROW(Calculations!$U$4:$U$4005)-ROW(INDEX(Calculations!$U$4:$U$4005,1,1))+1),ROUNDUP((ROW($A172)-ROW(startCell))/3,0)),1),""),"")</f>
        <v/>
      </c>
      <c r="S172" s="187"/>
      <c r="T172" s="186" t="str">
        <f t="array" ref="T172">IFERROR(
IF(LEN(T$10)&gt;0,
INDEX(Calculations!$G$4:$G$4005,SMALL(IF((Calculations!$U$4:$U$4005=T$10)*(Calculations!$V$4:$V$4005&gt;0),ROW(Calculations!$U$4:$U$4005)-ROW(INDEX(Calculations!$U$4:$U$4005,1,1))+1),ROUNDUP((ROW($A172)-ROW(startCell))/3,0)),1),""),"")</f>
        <v/>
      </c>
      <c r="U172" s="187"/>
      <c r="V172" s="186" t="str">
        <f t="array" ref="V172">IFERROR(
IF(LEN(V$10)&gt;0,
INDEX(Calculations!$G$4:$G$4005,SMALL(IF((Calculations!$U$4:$U$4005=V$10)*(Calculations!$V$4:$V$4005&gt;0),ROW(Calculations!$U$4:$U$4005)-ROW(INDEX(Calculations!$U$4:$U$4005,1,1))+1),ROUNDUP((ROW($A172)-ROW(startCell))/3,0)),1),""),"")</f>
        <v/>
      </c>
      <c r="W172" s="253"/>
      <c r="X172" s="33"/>
      <c r="Y172" s="33"/>
    </row>
    <row r="173" spans="1:25" ht="20.100000000000001" customHeight="1" thickTop="1" x14ac:dyDescent="0.25">
      <c r="A173" s="33"/>
      <c r="B173" s="251"/>
      <c r="C173" s="194"/>
      <c r="D173" s="184" t="str">
        <f t="array" ref="D173">IFERROR(IF(LEN(D$10)&gt;0, INDEX(Calculations!$B$4:$B$4005,SMALL(IF((Calculations!$U$4:$U$4005=D$10)*(Calculations!$V$4:$V$4005&gt;0),ROW(Calculations!$U$4:$U$4005)-ROW(INDEX(Calculations!$U$4:$U$4005,1,1))+1),ROUNDUP((ROW($A173)-ROW(startCell))/3,0)),1),""),"")</f>
        <v/>
      </c>
      <c r="E173" s="185"/>
      <c r="F173" s="184" t="str">
        <f t="array" ref="F173">IFERROR(IF(LEN(F$10)&gt;0, INDEX(Calculations!$B$4:$B$4005,SMALL(IF((Calculations!$U$4:$U$4005=F$10)*(Calculations!$V$4:$V$4005&gt;0),ROW(Calculations!$U$4:$U$4005)-ROW(INDEX(Calculations!$U$4:$U$4005,1,1))+1),ROUNDUP((ROW($A173)-ROW(startCell))/3,0)),1),""),"")</f>
        <v/>
      </c>
      <c r="G173" s="185"/>
      <c r="H173" s="184" t="str">
        <f t="array" ref="H173">IFERROR(IF(LEN(H$10)&gt;0, INDEX(Calculations!$B$4:$B$4005,SMALL(IF((Calculations!$U$4:$U$4005=H$10)*(Calculations!$V$4:$V$4005&gt;0),ROW(Calculations!$U$4:$U$4005)-ROW(INDEX(Calculations!$U$4:$U$4005,1,1))+1),ROUNDUP((ROW($A173)-ROW(startCell))/3,0)),1),""),"")</f>
        <v/>
      </c>
      <c r="I173" s="185"/>
      <c r="J173" s="184" t="str">
        <f t="array" ref="J173">IFERROR(IF(LEN(J$10)&gt;0, INDEX(Calculations!$B$4:$B$4005,SMALL(IF((Calculations!$U$4:$U$4005=J$10)*(Calculations!$V$4:$V$4005&gt;0),ROW(Calculations!$U$4:$U$4005)-ROW(INDEX(Calculations!$U$4:$U$4005,1,1))+1),ROUNDUP((ROW($A173)-ROW(startCell))/3,0)),1),""),"")</f>
        <v/>
      </c>
      <c r="K173" s="185"/>
      <c r="L173" s="184" t="str">
        <f t="array" ref="L173">IFERROR(IF(LEN(L$10)&gt;0, INDEX(Calculations!$B$4:$B$4005,SMALL(IF((Calculations!$U$4:$U$4005=L$10)*(Calculations!$V$4:$V$4005&gt;0),ROW(Calculations!$U$4:$U$4005)-ROW(INDEX(Calculations!$U$4:$U$4005,1,1))+1),ROUNDUP((ROW($A173)-ROW(startCell))/3,0)),1),""),"")</f>
        <v/>
      </c>
      <c r="M173" s="185"/>
      <c r="N173" s="184" t="str">
        <f t="array" ref="N173">IFERROR(IF(LEN(N$10)&gt;0, INDEX(Calculations!$B$4:$B$4005,SMALL(IF((Calculations!$U$4:$U$4005=N$10)*(Calculations!$V$4:$V$4005&gt;0),ROW(Calculations!$U$4:$U$4005)-ROW(INDEX(Calculations!$U$4:$U$4005,1,1))+1),ROUNDUP((ROW($A173)-ROW(startCell))/3,0)),1),""),"")</f>
        <v/>
      </c>
      <c r="O173" s="185"/>
      <c r="P173" s="184" t="str">
        <f t="array" ref="P173">IFERROR(IF(LEN(P$10)&gt;0, INDEX(Calculations!$B$4:$B$4005,SMALL(IF((Calculations!$U$4:$U$4005=P$10)*(Calculations!$V$4:$V$4005&gt;0),ROW(Calculations!$U$4:$U$4005)-ROW(INDEX(Calculations!$U$4:$U$4005,1,1))+1),ROUNDUP((ROW($A173)-ROW(startCell))/3,0)),1),""),"")</f>
        <v/>
      </c>
      <c r="Q173" s="185"/>
      <c r="R173" s="184" t="str">
        <f t="array" ref="R173">IFERROR(IF(LEN(R$10)&gt;0, INDEX(Calculations!$B$4:$B$4005,SMALL(IF((Calculations!$U$4:$U$4005=R$10)*(Calculations!$V$4:$V$4005&gt;0),ROW(Calculations!$U$4:$U$4005)-ROW(INDEX(Calculations!$U$4:$U$4005,1,1))+1),ROUNDUP((ROW($A173)-ROW(startCell))/3,0)),1),""),"")</f>
        <v/>
      </c>
      <c r="S173" s="185"/>
      <c r="T173" s="184" t="str">
        <f t="array" ref="T173">IFERROR(IF(LEN(T$10)&gt;0, INDEX(Calculations!$B$4:$B$4005,SMALL(IF((Calculations!$U$4:$U$4005=T$10)*(Calculations!$V$4:$V$4005&gt;0),ROW(Calculations!$U$4:$U$4005)-ROW(INDEX(Calculations!$U$4:$U$4005,1,1))+1),ROUNDUP((ROW($A173)-ROW(startCell))/3,0)),1),""),"")</f>
        <v/>
      </c>
      <c r="U173" s="185"/>
      <c r="V173" s="184" t="str">
        <f t="array" ref="V173">IFERROR(IF(LEN(V$10)&gt;0, INDEX(Calculations!$B$4:$B$4005,SMALL(IF((Calculations!$U$4:$U$4005=V$10)*(Calculations!$V$4:$V$4005&gt;0),ROW(Calculations!$U$4:$U$4005)-ROW(INDEX(Calculations!$U$4:$U$4005,1,1))+1),ROUNDUP((ROW($A173)-ROW(startCell))/3,0)),1),""),"")</f>
        <v/>
      </c>
      <c r="W173" s="253"/>
      <c r="X173" s="33"/>
      <c r="Y173" s="33"/>
    </row>
    <row r="174" spans="1:25" ht="20.100000000000001" customHeight="1" x14ac:dyDescent="0.25">
      <c r="A174" s="33"/>
      <c r="B174" s="251"/>
      <c r="C174" s="193"/>
      <c r="D174" s="186" t="str">
        <f t="array" ref="D174">IFERROR(
IF(LEN(D$10)&gt;0,
INDEX(Calculations!$D$4:$D$4005,SMALL(IF((Calculations!$U$4:$U$4005=D$10)*(Calculations!$V$4:$V$4005&gt;0),ROW(Calculations!$U$4:$U$4005)-ROW(INDEX(Calculations!$U$4:$U$4005,1,1))+1),ROUNDUP((ROW($A174)-ROW(startCell))/3,0)),1),""),"")</f>
        <v/>
      </c>
      <c r="E174" s="187"/>
      <c r="F174" s="186" t="str">
        <f t="array" ref="F174">IFERROR(
IF(LEN(F$10)&gt;0,
INDEX(Calculations!$D$4:$D$4005,SMALL(IF((Calculations!$U$4:$U$4005=F$10)*(Calculations!$V$4:$V$4005&gt;0),ROW(Calculations!$U$4:$U$4005)-ROW(INDEX(Calculations!$U$4:$U$4005,1,1))+1),ROUNDUP((ROW($A174)-ROW(startCell))/3,0)),1),""),"")</f>
        <v/>
      </c>
      <c r="G174" s="187"/>
      <c r="H174" s="186" t="str">
        <f t="array" ref="H174">IFERROR(
IF(LEN(H$10)&gt;0,
INDEX(Calculations!$D$4:$D$4005,SMALL(IF((Calculations!$U$4:$U$4005=H$10)*(Calculations!$V$4:$V$4005&gt;0),ROW(Calculations!$U$4:$U$4005)-ROW(INDEX(Calculations!$U$4:$U$4005,1,1))+1),ROUNDUP((ROW($A174)-ROW(startCell))/3,0)),1),""),"")</f>
        <v/>
      </c>
      <c r="I174" s="187"/>
      <c r="J174" s="186" t="str">
        <f t="array" ref="J174">IFERROR(
IF(LEN(J$10)&gt;0,
INDEX(Calculations!$D$4:$D$4005,SMALL(IF((Calculations!$U$4:$U$4005=J$10)*(Calculations!$V$4:$V$4005&gt;0),ROW(Calculations!$U$4:$U$4005)-ROW(INDEX(Calculations!$U$4:$U$4005,1,1))+1),ROUNDUP((ROW($A174)-ROW(startCell))/3,0)),1),""),"")</f>
        <v/>
      </c>
      <c r="K174" s="187"/>
      <c r="L174" s="186" t="str">
        <f t="array" ref="L174">IFERROR(
IF(LEN(L$10)&gt;0,
INDEX(Calculations!$D$4:$D$4005,SMALL(IF((Calculations!$U$4:$U$4005=L$10)*(Calculations!$V$4:$V$4005&gt;0),ROW(Calculations!$U$4:$U$4005)-ROW(INDEX(Calculations!$U$4:$U$4005,1,1))+1),ROUNDUP((ROW($A174)-ROW(startCell))/3,0)),1),""),"")</f>
        <v/>
      </c>
      <c r="M174" s="187"/>
      <c r="N174" s="186" t="str">
        <f t="array" ref="N174">IFERROR(
IF(LEN(N$10)&gt;0,
INDEX(Calculations!$D$4:$D$4005,SMALL(IF((Calculations!$U$4:$U$4005=N$10)*(Calculations!$V$4:$V$4005&gt;0),ROW(Calculations!$U$4:$U$4005)-ROW(INDEX(Calculations!$U$4:$U$4005,1,1))+1),ROUNDUP((ROW($A174)-ROW(startCell))/3,0)),1),""),"")</f>
        <v/>
      </c>
      <c r="O174" s="187"/>
      <c r="P174" s="186" t="str">
        <f t="array" ref="P174">IFERROR(
IF(LEN(P$10)&gt;0,
INDEX(Calculations!$D$4:$D$4005,SMALL(IF((Calculations!$U$4:$U$4005=P$10)*(Calculations!$V$4:$V$4005&gt;0),ROW(Calculations!$U$4:$U$4005)-ROW(INDEX(Calculations!$U$4:$U$4005,1,1))+1),ROUNDUP((ROW($A174)-ROW(startCell))/3,0)),1),""),"")</f>
        <v/>
      </c>
      <c r="Q174" s="187"/>
      <c r="R174" s="186" t="str">
        <f t="array" ref="R174">IFERROR(
IF(LEN(R$10)&gt;0,
INDEX(Calculations!$D$4:$D$4005,SMALL(IF((Calculations!$U$4:$U$4005=R$10)*(Calculations!$V$4:$V$4005&gt;0),ROW(Calculations!$U$4:$U$4005)-ROW(INDEX(Calculations!$U$4:$U$4005,1,1))+1),ROUNDUP((ROW($A174)-ROW(startCell))/3,0)),1),""),"")</f>
        <v/>
      </c>
      <c r="S174" s="187"/>
      <c r="T174" s="186" t="str">
        <f t="array" ref="T174">IFERROR(
IF(LEN(T$10)&gt;0,
INDEX(Calculations!$D$4:$D$4005,SMALL(IF((Calculations!$U$4:$U$4005=T$10)*(Calculations!$V$4:$V$4005&gt;0),ROW(Calculations!$U$4:$U$4005)-ROW(INDEX(Calculations!$U$4:$U$4005,1,1))+1),ROUNDUP((ROW($A174)-ROW(startCell))/3,0)),1),""),"")</f>
        <v/>
      </c>
      <c r="U174" s="187"/>
      <c r="V174" s="186" t="str">
        <f t="array" ref="V174">IFERROR(
IF(LEN(V$10)&gt;0,
INDEX(Calculations!$D$4:$D$4005,SMALL(IF((Calculations!$U$4:$U$4005=V$10)*(Calculations!$V$4:$V$4005&gt;0),ROW(Calculations!$U$4:$U$4005)-ROW(INDEX(Calculations!$U$4:$U$4005,1,1))+1),ROUNDUP((ROW($A174)-ROW(startCell))/3,0)),1),""),"")</f>
        <v/>
      </c>
      <c r="W174" s="253"/>
      <c r="X174" s="33"/>
      <c r="Y174" s="33"/>
    </row>
    <row r="175" spans="1:25" ht="20.100000000000001" customHeight="1" thickBot="1" x14ac:dyDescent="0.3">
      <c r="A175" s="33"/>
      <c r="B175" s="254"/>
      <c r="C175" s="195"/>
      <c r="D175" s="191" t="str">
        <f t="array" ref="D175">IFERROR(
IF(LEN(D$10)&gt;0,
INDEX(Calculations!$G$4:$G$4005,SMALL(IF((Calculations!$U$4:$U$4005=D$10)*(Calculations!$V$4:$V$4005&gt;0),ROW(Calculations!$U$4:$U$4005)-ROW(INDEX(Calculations!$U$4:$U$4005,1,1))+1),ROUNDUP((ROW($A175)-ROW(startCell))/3,0)),1),""),"")</f>
        <v/>
      </c>
      <c r="E175" s="187"/>
      <c r="F175" s="186" t="str">
        <f t="array" ref="F175">IFERROR(
IF(LEN(F$10)&gt;0,
INDEX(Calculations!$G$4:$G$4005,SMALL(IF((Calculations!$U$4:$U$4005=F$10)*(Calculations!$V$4:$V$4005&gt;0),ROW(Calculations!$U$4:$U$4005)-ROW(INDEX(Calculations!$U$4:$U$4005,1,1))+1),ROUNDUP((ROW($A175)-ROW(startCell))/3,0)),1),""),"")</f>
        <v/>
      </c>
      <c r="G175" s="187"/>
      <c r="H175" s="186" t="str">
        <f t="array" ref="H175">IFERROR(
IF(LEN(H$10)&gt;0,
INDEX(Calculations!$G$4:$G$4005,SMALL(IF((Calculations!$U$4:$U$4005=H$10)*(Calculations!$V$4:$V$4005&gt;0),ROW(Calculations!$U$4:$U$4005)-ROW(INDEX(Calculations!$U$4:$U$4005,1,1))+1),ROUNDUP((ROW($A175)-ROW(startCell))/3,0)),1),""),"")</f>
        <v/>
      </c>
      <c r="I175" s="187"/>
      <c r="J175" s="186" t="str">
        <f t="array" ref="J175">IFERROR(
IF(LEN(J$10)&gt;0,
INDEX(Calculations!$G$4:$G$4005,SMALL(IF((Calculations!$U$4:$U$4005=J$10)*(Calculations!$V$4:$V$4005&gt;0),ROW(Calculations!$U$4:$U$4005)-ROW(INDEX(Calculations!$U$4:$U$4005,1,1))+1),ROUNDUP((ROW($A175)-ROW(startCell))/3,0)),1),""),"")</f>
        <v/>
      </c>
      <c r="K175" s="187"/>
      <c r="L175" s="186" t="str">
        <f t="array" ref="L175">IFERROR(
IF(LEN(L$10)&gt;0,
INDEX(Calculations!$G$4:$G$4005,SMALL(IF((Calculations!$U$4:$U$4005=L$10)*(Calculations!$V$4:$V$4005&gt;0),ROW(Calculations!$U$4:$U$4005)-ROW(INDEX(Calculations!$U$4:$U$4005,1,1))+1),ROUNDUP((ROW($A175)-ROW(startCell))/3,0)),1),""),"")</f>
        <v/>
      </c>
      <c r="M175" s="187"/>
      <c r="N175" s="186" t="str">
        <f t="array" ref="N175">IFERROR(
IF(LEN(N$10)&gt;0,
INDEX(Calculations!$G$4:$G$4005,SMALL(IF((Calculations!$U$4:$U$4005=N$10)*(Calculations!$V$4:$V$4005&gt;0),ROW(Calculations!$U$4:$U$4005)-ROW(INDEX(Calculations!$U$4:$U$4005,1,1))+1),ROUNDUP((ROW($A175)-ROW(startCell))/3,0)),1),""),"")</f>
        <v/>
      </c>
      <c r="O175" s="187"/>
      <c r="P175" s="186" t="str">
        <f t="array" ref="P175">IFERROR(
IF(LEN(P$10)&gt;0,
INDEX(Calculations!$G$4:$G$4005,SMALL(IF((Calculations!$U$4:$U$4005=P$10)*(Calculations!$V$4:$V$4005&gt;0),ROW(Calculations!$U$4:$U$4005)-ROW(INDEX(Calculations!$U$4:$U$4005,1,1))+1),ROUNDUP((ROW($A175)-ROW(startCell))/3,0)),1),""),"")</f>
        <v/>
      </c>
      <c r="Q175" s="187"/>
      <c r="R175" s="186" t="str">
        <f t="array" ref="R175">IFERROR(
IF(LEN(R$10)&gt;0,
INDEX(Calculations!$G$4:$G$4005,SMALL(IF((Calculations!$U$4:$U$4005=R$10)*(Calculations!$V$4:$V$4005&gt;0),ROW(Calculations!$U$4:$U$4005)-ROW(INDEX(Calculations!$U$4:$U$4005,1,1))+1),ROUNDUP((ROW($A175)-ROW(startCell))/3,0)),1),""),"")</f>
        <v/>
      </c>
      <c r="S175" s="187"/>
      <c r="T175" s="186" t="str">
        <f t="array" ref="T175">IFERROR(
IF(LEN(T$10)&gt;0,
INDEX(Calculations!$G$4:$G$4005,SMALL(IF((Calculations!$U$4:$U$4005=T$10)*(Calculations!$V$4:$V$4005&gt;0),ROW(Calculations!$U$4:$U$4005)-ROW(INDEX(Calculations!$U$4:$U$4005,1,1))+1),ROUNDUP((ROW($A175)-ROW(startCell))/3,0)),1),""),"")</f>
        <v/>
      </c>
      <c r="U175" s="187"/>
      <c r="V175" s="186" t="str">
        <f t="array" ref="V175">IFERROR(
IF(LEN(V$10)&gt;0,
INDEX(Calculations!$G$4:$G$4005,SMALL(IF((Calculations!$U$4:$U$4005=V$10)*(Calculations!$V$4:$V$4005&gt;0),ROW(Calculations!$U$4:$U$4005)-ROW(INDEX(Calculations!$U$4:$U$4005,1,1))+1),ROUNDUP((ROW($A175)-ROW(startCell))/3,0)),1),""),"")</f>
        <v/>
      </c>
      <c r="W175" s="253"/>
      <c r="X175" s="33"/>
      <c r="Y175" s="33"/>
    </row>
    <row r="176" spans="1:25" ht="20.100000000000001" customHeight="1" thickTop="1" x14ac:dyDescent="0.25">
      <c r="A176" s="33"/>
      <c r="B176" s="251"/>
      <c r="C176" s="193"/>
      <c r="D176" s="186" t="str">
        <f t="array" ref="D176">IFERROR(IF(LEN(D$10)&gt;0, INDEX(Calculations!$B$4:$B$4005,SMALL(IF((Calculations!$U$4:$U$4005=D$10)*(Calculations!$V$4:$V$4005&gt;0),ROW(Calculations!$U$4:$U$4005)-ROW(INDEX(Calculations!$U$4:$U$4005,1,1))+1),ROUNDUP((ROW($A176)-ROW(startCell))/3,0)),1),""),"")</f>
        <v/>
      </c>
      <c r="E176" s="185"/>
      <c r="F176" s="184" t="str">
        <f t="array" ref="F176">IFERROR(IF(LEN(F$10)&gt;0, INDEX(Calculations!$B$4:$B$4005,SMALL(IF((Calculations!$U$4:$U$4005=F$10)*(Calculations!$V$4:$V$4005&gt;0),ROW(Calculations!$U$4:$U$4005)-ROW(INDEX(Calculations!$U$4:$U$4005,1,1))+1),ROUNDUP((ROW($A176)-ROW(startCell))/3,0)),1),""),"")</f>
        <v/>
      </c>
      <c r="G176" s="185"/>
      <c r="H176" s="184" t="str">
        <f t="array" ref="H176">IFERROR(IF(LEN(H$10)&gt;0, INDEX(Calculations!$B$4:$B$4005,SMALL(IF((Calculations!$U$4:$U$4005=H$10)*(Calculations!$V$4:$V$4005&gt;0),ROW(Calculations!$U$4:$U$4005)-ROW(INDEX(Calculations!$U$4:$U$4005,1,1))+1),ROUNDUP((ROW($A176)-ROW(startCell))/3,0)),1),""),"")</f>
        <v/>
      </c>
      <c r="I176" s="185"/>
      <c r="J176" s="184" t="str">
        <f t="array" ref="J176">IFERROR(IF(LEN(J$10)&gt;0, INDEX(Calculations!$B$4:$B$4005,SMALL(IF((Calculations!$U$4:$U$4005=J$10)*(Calculations!$V$4:$V$4005&gt;0),ROW(Calculations!$U$4:$U$4005)-ROW(INDEX(Calculations!$U$4:$U$4005,1,1))+1),ROUNDUP((ROW($A176)-ROW(startCell))/3,0)),1),""),"")</f>
        <v/>
      </c>
      <c r="K176" s="185"/>
      <c r="L176" s="184" t="str">
        <f t="array" ref="L176">IFERROR(IF(LEN(L$10)&gt;0, INDEX(Calculations!$B$4:$B$4005,SMALL(IF((Calculations!$U$4:$U$4005=L$10)*(Calculations!$V$4:$V$4005&gt;0),ROW(Calculations!$U$4:$U$4005)-ROW(INDEX(Calculations!$U$4:$U$4005,1,1))+1),ROUNDUP((ROW($A176)-ROW(startCell))/3,0)),1),""),"")</f>
        <v/>
      </c>
      <c r="M176" s="185"/>
      <c r="N176" s="184" t="str">
        <f t="array" ref="N176">IFERROR(IF(LEN(N$10)&gt;0, INDEX(Calculations!$B$4:$B$4005,SMALL(IF((Calculations!$U$4:$U$4005=N$10)*(Calculations!$V$4:$V$4005&gt;0),ROW(Calculations!$U$4:$U$4005)-ROW(INDEX(Calculations!$U$4:$U$4005,1,1))+1),ROUNDUP((ROW($A176)-ROW(startCell))/3,0)),1),""),"")</f>
        <v/>
      </c>
      <c r="O176" s="185"/>
      <c r="P176" s="184" t="str">
        <f t="array" ref="P176">IFERROR(IF(LEN(P$10)&gt;0, INDEX(Calculations!$B$4:$B$4005,SMALL(IF((Calculations!$U$4:$U$4005=P$10)*(Calculations!$V$4:$V$4005&gt;0),ROW(Calculations!$U$4:$U$4005)-ROW(INDEX(Calculations!$U$4:$U$4005,1,1))+1),ROUNDUP((ROW($A176)-ROW(startCell))/3,0)),1),""),"")</f>
        <v/>
      </c>
      <c r="Q176" s="185"/>
      <c r="R176" s="184" t="str">
        <f t="array" ref="R176">IFERROR(IF(LEN(R$10)&gt;0, INDEX(Calculations!$B$4:$B$4005,SMALL(IF((Calculations!$U$4:$U$4005=R$10)*(Calculations!$V$4:$V$4005&gt;0),ROW(Calculations!$U$4:$U$4005)-ROW(INDEX(Calculations!$U$4:$U$4005,1,1))+1),ROUNDUP((ROW($A176)-ROW(startCell))/3,0)),1),""),"")</f>
        <v/>
      </c>
      <c r="S176" s="185"/>
      <c r="T176" s="184" t="str">
        <f t="array" ref="T176">IFERROR(IF(LEN(T$10)&gt;0, INDEX(Calculations!$B$4:$B$4005,SMALL(IF((Calculations!$U$4:$U$4005=T$10)*(Calculations!$V$4:$V$4005&gt;0),ROW(Calculations!$U$4:$U$4005)-ROW(INDEX(Calculations!$U$4:$U$4005,1,1))+1),ROUNDUP((ROW($A176)-ROW(startCell))/3,0)),1),""),"")</f>
        <v/>
      </c>
      <c r="U176" s="185"/>
      <c r="V176" s="184" t="str">
        <f t="array" ref="V176">IFERROR(IF(LEN(V$10)&gt;0, INDEX(Calculations!$B$4:$B$4005,SMALL(IF((Calculations!$U$4:$U$4005=V$10)*(Calculations!$V$4:$V$4005&gt;0),ROW(Calculations!$U$4:$U$4005)-ROW(INDEX(Calculations!$U$4:$U$4005,1,1))+1),ROUNDUP((ROW($A176)-ROW(startCell))/3,0)),1),""),"")</f>
        <v/>
      </c>
      <c r="W176" s="253"/>
      <c r="X176" s="33"/>
      <c r="Y176" s="33"/>
    </row>
    <row r="177" spans="1:25" ht="20.100000000000001" customHeight="1" x14ac:dyDescent="0.25">
      <c r="A177" s="33"/>
      <c r="B177" s="251"/>
      <c r="C177" s="193"/>
      <c r="D177" s="186" t="str">
        <f t="array" ref="D177">IFERROR(
IF(LEN(D$10)&gt;0,
INDEX(Calculations!$D$4:$D$4005,SMALL(IF((Calculations!$U$4:$U$4005=D$10)*(Calculations!$V$4:$V$4005&gt;0),ROW(Calculations!$U$4:$U$4005)-ROW(INDEX(Calculations!$U$4:$U$4005,1,1))+1),ROUNDUP((ROW($A177)-ROW(startCell))/3,0)),1),""),"")</f>
        <v/>
      </c>
      <c r="E177" s="187"/>
      <c r="F177" s="186" t="str">
        <f t="array" ref="F177">IFERROR(
IF(LEN(F$10)&gt;0,
INDEX(Calculations!$D$4:$D$4005,SMALL(IF((Calculations!$U$4:$U$4005=F$10)*(Calculations!$V$4:$V$4005&gt;0),ROW(Calculations!$U$4:$U$4005)-ROW(INDEX(Calculations!$U$4:$U$4005,1,1))+1),ROUNDUP((ROW($A177)-ROW(startCell))/3,0)),1),""),"")</f>
        <v/>
      </c>
      <c r="G177" s="187"/>
      <c r="H177" s="186" t="str">
        <f t="array" ref="H177">IFERROR(
IF(LEN(H$10)&gt;0,
INDEX(Calculations!$D$4:$D$4005,SMALL(IF((Calculations!$U$4:$U$4005=H$10)*(Calculations!$V$4:$V$4005&gt;0),ROW(Calculations!$U$4:$U$4005)-ROW(INDEX(Calculations!$U$4:$U$4005,1,1))+1),ROUNDUP((ROW($A177)-ROW(startCell))/3,0)),1),""),"")</f>
        <v/>
      </c>
      <c r="I177" s="187"/>
      <c r="J177" s="186" t="str">
        <f t="array" ref="J177">IFERROR(
IF(LEN(J$10)&gt;0,
INDEX(Calculations!$D$4:$D$4005,SMALL(IF((Calculations!$U$4:$U$4005=J$10)*(Calculations!$V$4:$V$4005&gt;0),ROW(Calculations!$U$4:$U$4005)-ROW(INDEX(Calculations!$U$4:$U$4005,1,1))+1),ROUNDUP((ROW($A177)-ROW(startCell))/3,0)),1),""),"")</f>
        <v/>
      </c>
      <c r="K177" s="187"/>
      <c r="L177" s="186" t="str">
        <f t="array" ref="L177">IFERROR(
IF(LEN(L$10)&gt;0,
INDEX(Calculations!$D$4:$D$4005,SMALL(IF((Calculations!$U$4:$U$4005=L$10)*(Calculations!$V$4:$V$4005&gt;0),ROW(Calculations!$U$4:$U$4005)-ROW(INDEX(Calculations!$U$4:$U$4005,1,1))+1),ROUNDUP((ROW($A177)-ROW(startCell))/3,0)),1),""),"")</f>
        <v/>
      </c>
      <c r="M177" s="187"/>
      <c r="N177" s="186" t="str">
        <f t="array" ref="N177">IFERROR(
IF(LEN(N$10)&gt;0,
INDEX(Calculations!$D$4:$D$4005,SMALL(IF((Calculations!$U$4:$U$4005=N$10)*(Calculations!$V$4:$V$4005&gt;0),ROW(Calculations!$U$4:$U$4005)-ROW(INDEX(Calculations!$U$4:$U$4005,1,1))+1),ROUNDUP((ROW($A177)-ROW(startCell))/3,0)),1),""),"")</f>
        <v/>
      </c>
      <c r="O177" s="187"/>
      <c r="P177" s="186" t="str">
        <f t="array" ref="P177">IFERROR(
IF(LEN(P$10)&gt;0,
INDEX(Calculations!$D$4:$D$4005,SMALL(IF((Calculations!$U$4:$U$4005=P$10)*(Calculations!$V$4:$V$4005&gt;0),ROW(Calculations!$U$4:$U$4005)-ROW(INDEX(Calculations!$U$4:$U$4005,1,1))+1),ROUNDUP((ROW($A177)-ROW(startCell))/3,0)),1),""),"")</f>
        <v/>
      </c>
      <c r="Q177" s="187"/>
      <c r="R177" s="186" t="str">
        <f t="array" ref="R177">IFERROR(
IF(LEN(R$10)&gt;0,
INDEX(Calculations!$D$4:$D$4005,SMALL(IF((Calculations!$U$4:$U$4005=R$10)*(Calculations!$V$4:$V$4005&gt;0),ROW(Calculations!$U$4:$U$4005)-ROW(INDEX(Calculations!$U$4:$U$4005,1,1))+1),ROUNDUP((ROW($A177)-ROW(startCell))/3,0)),1),""),"")</f>
        <v/>
      </c>
      <c r="S177" s="187"/>
      <c r="T177" s="186" t="str">
        <f t="array" ref="T177">IFERROR(
IF(LEN(T$10)&gt;0,
INDEX(Calculations!$D$4:$D$4005,SMALL(IF((Calculations!$U$4:$U$4005=T$10)*(Calculations!$V$4:$V$4005&gt;0),ROW(Calculations!$U$4:$U$4005)-ROW(INDEX(Calculations!$U$4:$U$4005,1,1))+1),ROUNDUP((ROW($A177)-ROW(startCell))/3,0)),1),""),"")</f>
        <v/>
      </c>
      <c r="U177" s="187"/>
      <c r="V177" s="186" t="str">
        <f t="array" ref="V177">IFERROR(
IF(LEN(V$10)&gt;0,
INDEX(Calculations!$D$4:$D$4005,SMALL(IF((Calculations!$U$4:$U$4005=V$10)*(Calculations!$V$4:$V$4005&gt;0),ROW(Calculations!$U$4:$U$4005)-ROW(INDEX(Calculations!$U$4:$U$4005,1,1))+1),ROUNDUP((ROW($A177)-ROW(startCell))/3,0)),1),""),"")</f>
        <v/>
      </c>
      <c r="W177" s="253"/>
      <c r="X177" s="33"/>
      <c r="Y177" s="33"/>
    </row>
    <row r="178" spans="1:25" ht="20.100000000000001" customHeight="1" thickBot="1" x14ac:dyDescent="0.3">
      <c r="A178" s="33"/>
      <c r="B178" s="254"/>
      <c r="C178" s="196"/>
      <c r="D178" s="186" t="str">
        <f t="array" ref="D178">IFERROR(
IF(LEN(D$10)&gt;0,
INDEX(Calculations!$G$4:$G$4005,SMALL(IF((Calculations!$U$4:$U$4005=D$10)*(Calculations!$V$4:$V$4005&gt;0),ROW(Calculations!$U$4:$U$4005)-ROW(INDEX(Calculations!$U$4:$U$4005,1,1))+1),ROUNDUP((ROW($A178)-ROW(startCell))/3,0)),1),""),"")</f>
        <v/>
      </c>
      <c r="E178" s="187"/>
      <c r="F178" s="186" t="str">
        <f t="array" ref="F178">IFERROR(
IF(LEN(F$10)&gt;0,
INDEX(Calculations!$G$4:$G$4005,SMALL(IF((Calculations!$U$4:$U$4005=F$10)*(Calculations!$V$4:$V$4005&gt;0),ROW(Calculations!$U$4:$U$4005)-ROW(INDEX(Calculations!$U$4:$U$4005,1,1))+1),ROUNDUP((ROW($A178)-ROW(startCell))/3,0)),1),""),"")</f>
        <v/>
      </c>
      <c r="G178" s="187"/>
      <c r="H178" s="186" t="str">
        <f t="array" ref="H178">IFERROR(
IF(LEN(H$10)&gt;0,
INDEX(Calculations!$G$4:$G$4005,SMALL(IF((Calculations!$U$4:$U$4005=H$10)*(Calculations!$V$4:$V$4005&gt;0),ROW(Calculations!$U$4:$U$4005)-ROW(INDEX(Calculations!$U$4:$U$4005,1,1))+1),ROUNDUP((ROW($A178)-ROW(startCell))/3,0)),1),""),"")</f>
        <v/>
      </c>
      <c r="I178" s="187"/>
      <c r="J178" s="186" t="str">
        <f t="array" ref="J178">IFERROR(
IF(LEN(J$10)&gt;0,
INDEX(Calculations!$G$4:$G$4005,SMALL(IF((Calculations!$U$4:$U$4005=J$10)*(Calculations!$V$4:$V$4005&gt;0),ROW(Calculations!$U$4:$U$4005)-ROW(INDEX(Calculations!$U$4:$U$4005,1,1))+1),ROUNDUP((ROW($A178)-ROW(startCell))/3,0)),1),""),"")</f>
        <v/>
      </c>
      <c r="K178" s="187"/>
      <c r="L178" s="186" t="str">
        <f t="array" ref="L178">IFERROR(
IF(LEN(L$10)&gt;0,
INDEX(Calculations!$G$4:$G$4005,SMALL(IF((Calculations!$U$4:$U$4005=L$10)*(Calculations!$V$4:$V$4005&gt;0),ROW(Calculations!$U$4:$U$4005)-ROW(INDEX(Calculations!$U$4:$U$4005,1,1))+1),ROUNDUP((ROW($A178)-ROW(startCell))/3,0)),1),""),"")</f>
        <v/>
      </c>
      <c r="M178" s="187"/>
      <c r="N178" s="186" t="str">
        <f t="array" ref="N178">IFERROR(
IF(LEN(N$10)&gt;0,
INDEX(Calculations!$G$4:$G$4005,SMALL(IF((Calculations!$U$4:$U$4005=N$10)*(Calculations!$V$4:$V$4005&gt;0),ROW(Calculations!$U$4:$U$4005)-ROW(INDEX(Calculations!$U$4:$U$4005,1,1))+1),ROUNDUP((ROW($A178)-ROW(startCell))/3,0)),1),""),"")</f>
        <v/>
      </c>
      <c r="O178" s="187"/>
      <c r="P178" s="186" t="str">
        <f t="array" ref="P178">IFERROR(
IF(LEN(P$10)&gt;0,
INDEX(Calculations!$G$4:$G$4005,SMALL(IF((Calculations!$U$4:$U$4005=P$10)*(Calculations!$V$4:$V$4005&gt;0),ROW(Calculations!$U$4:$U$4005)-ROW(INDEX(Calculations!$U$4:$U$4005,1,1))+1),ROUNDUP((ROW($A178)-ROW(startCell))/3,0)),1),""),"")</f>
        <v/>
      </c>
      <c r="Q178" s="187"/>
      <c r="R178" s="186" t="str">
        <f t="array" ref="R178">IFERROR(
IF(LEN(R$10)&gt;0,
INDEX(Calculations!$G$4:$G$4005,SMALL(IF((Calculations!$U$4:$U$4005=R$10)*(Calculations!$V$4:$V$4005&gt;0),ROW(Calculations!$U$4:$U$4005)-ROW(INDEX(Calculations!$U$4:$U$4005,1,1))+1),ROUNDUP((ROW($A178)-ROW(startCell))/3,0)),1),""),"")</f>
        <v/>
      </c>
      <c r="S178" s="187"/>
      <c r="T178" s="186" t="str">
        <f t="array" ref="T178">IFERROR(
IF(LEN(T$10)&gt;0,
INDEX(Calculations!$G$4:$G$4005,SMALL(IF((Calculations!$U$4:$U$4005=T$10)*(Calculations!$V$4:$V$4005&gt;0),ROW(Calculations!$U$4:$U$4005)-ROW(INDEX(Calculations!$U$4:$U$4005,1,1))+1),ROUNDUP((ROW($A178)-ROW(startCell))/3,0)),1),""),"")</f>
        <v/>
      </c>
      <c r="U178" s="187"/>
      <c r="V178" s="186" t="str">
        <f t="array" ref="V178">IFERROR(
IF(LEN(V$10)&gt;0,
INDEX(Calculations!$G$4:$G$4005,SMALL(IF((Calculations!$U$4:$U$4005=V$10)*(Calculations!$V$4:$V$4005&gt;0),ROW(Calculations!$U$4:$U$4005)-ROW(INDEX(Calculations!$U$4:$U$4005,1,1))+1),ROUNDUP((ROW($A178)-ROW(startCell))/3,0)),1),""),"")</f>
        <v/>
      </c>
      <c r="W178" s="253"/>
      <c r="X178" s="33"/>
      <c r="Y178" s="33"/>
    </row>
    <row r="179" spans="1:25" ht="20.100000000000001" customHeight="1" thickTop="1" x14ac:dyDescent="0.25">
      <c r="A179" s="33"/>
      <c r="B179" s="251"/>
      <c r="C179" s="194"/>
      <c r="D179" s="184" t="str">
        <f t="array" ref="D179">IFERROR(IF(LEN(D$10)&gt;0, INDEX(Calculations!$B$4:$B$4005,SMALL(IF((Calculations!$U$4:$U$4005=D$10)*(Calculations!$V$4:$V$4005&gt;0),ROW(Calculations!$U$4:$U$4005)-ROW(INDEX(Calculations!$U$4:$U$4005,1,1))+1),ROUNDUP((ROW($A179)-ROW(startCell))/3,0)),1),""),"")</f>
        <v/>
      </c>
      <c r="E179" s="185"/>
      <c r="F179" s="184" t="str">
        <f t="array" ref="F179">IFERROR(IF(LEN(F$10)&gt;0, INDEX(Calculations!$B$4:$B$4005,SMALL(IF((Calculations!$U$4:$U$4005=F$10)*(Calculations!$V$4:$V$4005&gt;0),ROW(Calculations!$U$4:$U$4005)-ROW(INDEX(Calculations!$U$4:$U$4005,1,1))+1),ROUNDUP((ROW($A179)-ROW(startCell))/3,0)),1),""),"")</f>
        <v/>
      </c>
      <c r="G179" s="185"/>
      <c r="H179" s="184" t="str">
        <f t="array" ref="H179">IFERROR(IF(LEN(H$10)&gt;0, INDEX(Calculations!$B$4:$B$4005,SMALL(IF((Calculations!$U$4:$U$4005=H$10)*(Calculations!$V$4:$V$4005&gt;0),ROW(Calculations!$U$4:$U$4005)-ROW(INDEX(Calculations!$U$4:$U$4005,1,1))+1),ROUNDUP((ROW($A179)-ROW(startCell))/3,0)),1),""),"")</f>
        <v/>
      </c>
      <c r="I179" s="185"/>
      <c r="J179" s="184" t="str">
        <f t="array" ref="J179">IFERROR(IF(LEN(J$10)&gt;0, INDEX(Calculations!$B$4:$B$4005,SMALL(IF((Calculations!$U$4:$U$4005=J$10)*(Calculations!$V$4:$V$4005&gt;0),ROW(Calculations!$U$4:$U$4005)-ROW(INDEX(Calculations!$U$4:$U$4005,1,1))+1),ROUNDUP((ROW($A179)-ROW(startCell))/3,0)),1),""),"")</f>
        <v/>
      </c>
      <c r="K179" s="185"/>
      <c r="L179" s="184" t="str">
        <f t="array" ref="L179">IFERROR(IF(LEN(L$10)&gt;0, INDEX(Calculations!$B$4:$B$4005,SMALL(IF((Calculations!$U$4:$U$4005=L$10)*(Calculations!$V$4:$V$4005&gt;0),ROW(Calculations!$U$4:$U$4005)-ROW(INDEX(Calculations!$U$4:$U$4005,1,1))+1),ROUNDUP((ROW($A179)-ROW(startCell))/3,0)),1),""),"")</f>
        <v/>
      </c>
      <c r="M179" s="185"/>
      <c r="N179" s="184" t="str">
        <f t="array" ref="N179">IFERROR(IF(LEN(N$10)&gt;0, INDEX(Calculations!$B$4:$B$4005,SMALL(IF((Calculations!$U$4:$U$4005=N$10)*(Calculations!$V$4:$V$4005&gt;0),ROW(Calculations!$U$4:$U$4005)-ROW(INDEX(Calculations!$U$4:$U$4005,1,1))+1),ROUNDUP((ROW($A179)-ROW(startCell))/3,0)),1),""),"")</f>
        <v/>
      </c>
      <c r="O179" s="185"/>
      <c r="P179" s="184" t="str">
        <f t="array" ref="P179">IFERROR(IF(LEN(P$10)&gt;0, INDEX(Calculations!$B$4:$B$4005,SMALL(IF((Calculations!$U$4:$U$4005=P$10)*(Calculations!$V$4:$V$4005&gt;0),ROW(Calculations!$U$4:$U$4005)-ROW(INDEX(Calculations!$U$4:$U$4005,1,1))+1),ROUNDUP((ROW($A179)-ROW(startCell))/3,0)),1),""),"")</f>
        <v/>
      </c>
      <c r="Q179" s="185"/>
      <c r="R179" s="184" t="str">
        <f t="array" ref="R179">IFERROR(IF(LEN(R$10)&gt;0, INDEX(Calculations!$B$4:$B$4005,SMALL(IF((Calculations!$U$4:$U$4005=R$10)*(Calculations!$V$4:$V$4005&gt;0),ROW(Calculations!$U$4:$U$4005)-ROW(INDEX(Calculations!$U$4:$U$4005,1,1))+1),ROUNDUP((ROW($A179)-ROW(startCell))/3,0)),1),""),"")</f>
        <v/>
      </c>
      <c r="S179" s="185"/>
      <c r="T179" s="184" t="str">
        <f t="array" ref="T179">IFERROR(IF(LEN(T$10)&gt;0, INDEX(Calculations!$B$4:$B$4005,SMALL(IF((Calculations!$U$4:$U$4005=T$10)*(Calculations!$V$4:$V$4005&gt;0),ROW(Calculations!$U$4:$U$4005)-ROW(INDEX(Calculations!$U$4:$U$4005,1,1))+1),ROUNDUP((ROW($A179)-ROW(startCell))/3,0)),1),""),"")</f>
        <v/>
      </c>
      <c r="U179" s="185"/>
      <c r="V179" s="184" t="str">
        <f t="array" ref="V179">IFERROR(IF(LEN(V$10)&gt;0, INDEX(Calculations!$B$4:$B$4005,SMALL(IF((Calculations!$U$4:$U$4005=V$10)*(Calculations!$V$4:$V$4005&gt;0),ROW(Calculations!$U$4:$U$4005)-ROW(INDEX(Calculations!$U$4:$U$4005,1,1))+1),ROUNDUP((ROW($A179)-ROW(startCell))/3,0)),1),""),"")</f>
        <v/>
      </c>
      <c r="W179" s="253"/>
      <c r="X179" s="33"/>
      <c r="Y179" s="33"/>
    </row>
    <row r="180" spans="1:25" ht="20.100000000000001" customHeight="1" x14ac:dyDescent="0.25">
      <c r="A180" s="33"/>
      <c r="B180" s="251"/>
      <c r="C180" s="193"/>
      <c r="D180" s="186" t="str">
        <f t="array" ref="D180">IFERROR(
IF(LEN(D$10)&gt;0,
INDEX(Calculations!$D$4:$D$4005,SMALL(IF((Calculations!$U$4:$U$4005=D$10)*(Calculations!$V$4:$V$4005&gt;0),ROW(Calculations!$U$4:$U$4005)-ROW(INDEX(Calculations!$U$4:$U$4005,1,1))+1),ROUNDUP((ROW($A180)-ROW(startCell))/3,0)),1),""),"")</f>
        <v/>
      </c>
      <c r="E180" s="187"/>
      <c r="F180" s="186" t="str">
        <f t="array" ref="F180">IFERROR(
IF(LEN(F$10)&gt;0,
INDEX(Calculations!$D$4:$D$4005,SMALL(IF((Calculations!$U$4:$U$4005=F$10)*(Calculations!$V$4:$V$4005&gt;0),ROW(Calculations!$U$4:$U$4005)-ROW(INDEX(Calculations!$U$4:$U$4005,1,1))+1),ROUNDUP((ROW($A180)-ROW(startCell))/3,0)),1),""),"")</f>
        <v/>
      </c>
      <c r="G180" s="187"/>
      <c r="H180" s="186" t="str">
        <f t="array" ref="H180">IFERROR(
IF(LEN(H$10)&gt;0,
INDEX(Calculations!$D$4:$D$4005,SMALL(IF((Calculations!$U$4:$U$4005=H$10)*(Calculations!$V$4:$V$4005&gt;0),ROW(Calculations!$U$4:$U$4005)-ROW(INDEX(Calculations!$U$4:$U$4005,1,1))+1),ROUNDUP((ROW($A180)-ROW(startCell))/3,0)),1),""),"")</f>
        <v/>
      </c>
      <c r="I180" s="187"/>
      <c r="J180" s="186" t="str">
        <f t="array" ref="J180">IFERROR(
IF(LEN(J$10)&gt;0,
INDEX(Calculations!$D$4:$D$4005,SMALL(IF((Calculations!$U$4:$U$4005=J$10)*(Calculations!$V$4:$V$4005&gt;0),ROW(Calculations!$U$4:$U$4005)-ROW(INDEX(Calculations!$U$4:$U$4005,1,1))+1),ROUNDUP((ROW($A180)-ROW(startCell))/3,0)),1),""),"")</f>
        <v/>
      </c>
      <c r="K180" s="187"/>
      <c r="L180" s="186" t="str">
        <f t="array" ref="L180">IFERROR(
IF(LEN(L$10)&gt;0,
INDEX(Calculations!$D$4:$D$4005,SMALL(IF((Calculations!$U$4:$U$4005=L$10)*(Calculations!$V$4:$V$4005&gt;0),ROW(Calculations!$U$4:$U$4005)-ROW(INDEX(Calculations!$U$4:$U$4005,1,1))+1),ROUNDUP((ROW($A180)-ROW(startCell))/3,0)),1),""),"")</f>
        <v/>
      </c>
      <c r="M180" s="187"/>
      <c r="N180" s="186" t="str">
        <f t="array" ref="N180">IFERROR(
IF(LEN(N$10)&gt;0,
INDEX(Calculations!$D$4:$D$4005,SMALL(IF((Calculations!$U$4:$U$4005=N$10)*(Calculations!$V$4:$V$4005&gt;0),ROW(Calculations!$U$4:$U$4005)-ROW(INDEX(Calculations!$U$4:$U$4005,1,1))+1),ROUNDUP((ROW($A180)-ROW(startCell))/3,0)),1),""),"")</f>
        <v/>
      </c>
      <c r="O180" s="187"/>
      <c r="P180" s="186" t="str">
        <f t="array" ref="P180">IFERROR(
IF(LEN(P$10)&gt;0,
INDEX(Calculations!$D$4:$D$4005,SMALL(IF((Calculations!$U$4:$U$4005=P$10)*(Calculations!$V$4:$V$4005&gt;0),ROW(Calculations!$U$4:$U$4005)-ROW(INDEX(Calculations!$U$4:$U$4005,1,1))+1),ROUNDUP((ROW($A180)-ROW(startCell))/3,0)),1),""),"")</f>
        <v/>
      </c>
      <c r="Q180" s="187"/>
      <c r="R180" s="186" t="str">
        <f t="array" ref="R180">IFERROR(
IF(LEN(R$10)&gt;0,
INDEX(Calculations!$D$4:$D$4005,SMALL(IF((Calculations!$U$4:$U$4005=R$10)*(Calculations!$V$4:$V$4005&gt;0),ROW(Calculations!$U$4:$U$4005)-ROW(INDEX(Calculations!$U$4:$U$4005,1,1))+1),ROUNDUP((ROW($A180)-ROW(startCell))/3,0)),1),""),"")</f>
        <v/>
      </c>
      <c r="S180" s="187"/>
      <c r="T180" s="186" t="str">
        <f t="array" ref="T180">IFERROR(
IF(LEN(T$10)&gt;0,
INDEX(Calculations!$D$4:$D$4005,SMALL(IF((Calculations!$U$4:$U$4005=T$10)*(Calculations!$V$4:$V$4005&gt;0),ROW(Calculations!$U$4:$U$4005)-ROW(INDEX(Calculations!$U$4:$U$4005,1,1))+1),ROUNDUP((ROW($A180)-ROW(startCell))/3,0)),1),""),"")</f>
        <v/>
      </c>
      <c r="U180" s="187"/>
      <c r="V180" s="186" t="str">
        <f t="array" ref="V180">IFERROR(
IF(LEN(V$10)&gt;0,
INDEX(Calculations!$D$4:$D$4005,SMALL(IF((Calculations!$U$4:$U$4005=V$10)*(Calculations!$V$4:$V$4005&gt;0),ROW(Calculations!$U$4:$U$4005)-ROW(INDEX(Calculations!$U$4:$U$4005,1,1))+1),ROUNDUP((ROW($A180)-ROW(startCell))/3,0)),1),""),"")</f>
        <v/>
      </c>
      <c r="W180" s="253"/>
      <c r="X180" s="33"/>
      <c r="Y180" s="33"/>
    </row>
    <row r="181" spans="1:25" ht="20.100000000000001" customHeight="1" thickBot="1" x14ac:dyDescent="0.3">
      <c r="A181" s="33"/>
      <c r="B181" s="254"/>
      <c r="C181" s="195"/>
      <c r="D181" s="191" t="str">
        <f t="array" ref="D181">IFERROR(
IF(LEN(D$10)&gt;0,
INDEX(Calculations!$G$4:$G$4005,SMALL(IF((Calculations!$U$4:$U$4005=D$10)*(Calculations!$V$4:$V$4005&gt;0),ROW(Calculations!$U$4:$U$4005)-ROW(INDEX(Calculations!$U$4:$U$4005,1,1))+1),ROUNDUP((ROW($A181)-ROW(startCell))/3,0)),1),""),"")</f>
        <v/>
      </c>
      <c r="E181" s="187"/>
      <c r="F181" s="186" t="str">
        <f t="array" ref="F181">IFERROR(
IF(LEN(F$10)&gt;0,
INDEX(Calculations!$G$4:$G$4005,SMALL(IF((Calculations!$U$4:$U$4005=F$10)*(Calculations!$V$4:$V$4005&gt;0),ROW(Calculations!$U$4:$U$4005)-ROW(INDEX(Calculations!$U$4:$U$4005,1,1))+1),ROUNDUP((ROW($A181)-ROW(startCell))/3,0)),1),""),"")</f>
        <v/>
      </c>
      <c r="G181" s="187"/>
      <c r="H181" s="186" t="str">
        <f t="array" ref="H181">IFERROR(
IF(LEN(H$10)&gt;0,
INDEX(Calculations!$G$4:$G$4005,SMALL(IF((Calculations!$U$4:$U$4005=H$10)*(Calculations!$V$4:$V$4005&gt;0),ROW(Calculations!$U$4:$U$4005)-ROW(INDEX(Calculations!$U$4:$U$4005,1,1))+1),ROUNDUP((ROW($A181)-ROW(startCell))/3,0)),1),""),"")</f>
        <v/>
      </c>
      <c r="I181" s="187"/>
      <c r="J181" s="186" t="str">
        <f t="array" ref="J181">IFERROR(
IF(LEN(J$10)&gt;0,
INDEX(Calculations!$G$4:$G$4005,SMALL(IF((Calculations!$U$4:$U$4005=J$10)*(Calculations!$V$4:$V$4005&gt;0),ROW(Calculations!$U$4:$U$4005)-ROW(INDEX(Calculations!$U$4:$U$4005,1,1))+1),ROUNDUP((ROW($A181)-ROW(startCell))/3,0)),1),""),"")</f>
        <v/>
      </c>
      <c r="K181" s="187"/>
      <c r="L181" s="186" t="str">
        <f t="array" ref="L181">IFERROR(
IF(LEN(L$10)&gt;0,
INDEX(Calculations!$G$4:$G$4005,SMALL(IF((Calculations!$U$4:$U$4005=L$10)*(Calculations!$V$4:$V$4005&gt;0),ROW(Calculations!$U$4:$U$4005)-ROW(INDEX(Calculations!$U$4:$U$4005,1,1))+1),ROUNDUP((ROW($A181)-ROW(startCell))/3,0)),1),""),"")</f>
        <v/>
      </c>
      <c r="M181" s="187"/>
      <c r="N181" s="186" t="str">
        <f t="array" ref="N181">IFERROR(
IF(LEN(N$10)&gt;0,
INDEX(Calculations!$G$4:$G$4005,SMALL(IF((Calculations!$U$4:$U$4005=N$10)*(Calculations!$V$4:$V$4005&gt;0),ROW(Calculations!$U$4:$U$4005)-ROW(INDEX(Calculations!$U$4:$U$4005,1,1))+1),ROUNDUP((ROW($A181)-ROW(startCell))/3,0)),1),""),"")</f>
        <v/>
      </c>
      <c r="O181" s="187"/>
      <c r="P181" s="186" t="str">
        <f t="array" ref="P181">IFERROR(
IF(LEN(P$10)&gt;0,
INDEX(Calculations!$G$4:$G$4005,SMALL(IF((Calculations!$U$4:$U$4005=P$10)*(Calculations!$V$4:$V$4005&gt;0),ROW(Calculations!$U$4:$U$4005)-ROW(INDEX(Calculations!$U$4:$U$4005,1,1))+1),ROUNDUP((ROW($A181)-ROW(startCell))/3,0)),1),""),"")</f>
        <v/>
      </c>
      <c r="Q181" s="187"/>
      <c r="R181" s="186" t="str">
        <f t="array" ref="R181">IFERROR(
IF(LEN(R$10)&gt;0,
INDEX(Calculations!$G$4:$G$4005,SMALL(IF((Calculations!$U$4:$U$4005=R$10)*(Calculations!$V$4:$V$4005&gt;0),ROW(Calculations!$U$4:$U$4005)-ROW(INDEX(Calculations!$U$4:$U$4005,1,1))+1),ROUNDUP((ROW($A181)-ROW(startCell))/3,0)),1),""),"")</f>
        <v/>
      </c>
      <c r="S181" s="187"/>
      <c r="T181" s="186" t="str">
        <f t="array" ref="T181">IFERROR(
IF(LEN(T$10)&gt;0,
INDEX(Calculations!$G$4:$G$4005,SMALL(IF((Calculations!$U$4:$U$4005=T$10)*(Calculations!$V$4:$V$4005&gt;0),ROW(Calculations!$U$4:$U$4005)-ROW(INDEX(Calculations!$U$4:$U$4005,1,1))+1),ROUNDUP((ROW($A181)-ROW(startCell))/3,0)),1),""),"")</f>
        <v/>
      </c>
      <c r="U181" s="187"/>
      <c r="V181" s="186" t="str">
        <f t="array" ref="V181">IFERROR(
IF(LEN(V$10)&gt;0,
INDEX(Calculations!$G$4:$G$4005,SMALL(IF((Calculations!$U$4:$U$4005=V$10)*(Calculations!$V$4:$V$4005&gt;0),ROW(Calculations!$U$4:$U$4005)-ROW(INDEX(Calculations!$U$4:$U$4005,1,1))+1),ROUNDUP((ROW($A181)-ROW(startCell))/3,0)),1),""),"")</f>
        <v/>
      </c>
      <c r="W181" s="253"/>
      <c r="X181" s="33"/>
      <c r="Y181" s="33"/>
    </row>
    <row r="182" spans="1:25" ht="20.100000000000001" customHeight="1" thickTop="1" x14ac:dyDescent="0.25">
      <c r="A182" s="33"/>
      <c r="B182" s="251"/>
      <c r="C182" s="193"/>
      <c r="D182" s="186" t="str">
        <f t="array" ref="D182">IFERROR(IF(LEN(D$10)&gt;0, INDEX(Calculations!$B$4:$B$4005,SMALL(IF((Calculations!$U$4:$U$4005=D$10)*(Calculations!$V$4:$V$4005&gt;0),ROW(Calculations!$U$4:$U$4005)-ROW(INDEX(Calculations!$U$4:$U$4005,1,1))+1),ROUNDUP((ROW($A182)-ROW(startCell))/3,0)),1),""),"")</f>
        <v/>
      </c>
      <c r="E182" s="185"/>
      <c r="F182" s="184" t="str">
        <f t="array" ref="F182">IFERROR(IF(LEN(F$10)&gt;0, INDEX(Calculations!$B$4:$B$4005,SMALL(IF((Calculations!$U$4:$U$4005=F$10)*(Calculations!$V$4:$V$4005&gt;0),ROW(Calculations!$U$4:$U$4005)-ROW(INDEX(Calculations!$U$4:$U$4005,1,1))+1),ROUNDUP((ROW($A182)-ROW(startCell))/3,0)),1),""),"")</f>
        <v/>
      </c>
      <c r="G182" s="185"/>
      <c r="H182" s="184" t="str">
        <f t="array" ref="H182">IFERROR(IF(LEN(H$10)&gt;0, INDEX(Calculations!$B$4:$B$4005,SMALL(IF((Calculations!$U$4:$U$4005=H$10)*(Calculations!$V$4:$V$4005&gt;0),ROW(Calculations!$U$4:$U$4005)-ROW(INDEX(Calculations!$U$4:$U$4005,1,1))+1),ROUNDUP((ROW($A182)-ROW(startCell))/3,0)),1),""),"")</f>
        <v/>
      </c>
      <c r="I182" s="185"/>
      <c r="J182" s="184" t="str">
        <f t="array" ref="J182">IFERROR(IF(LEN(J$10)&gt;0, INDEX(Calculations!$B$4:$B$4005,SMALL(IF((Calculations!$U$4:$U$4005=J$10)*(Calculations!$V$4:$V$4005&gt;0),ROW(Calculations!$U$4:$U$4005)-ROW(INDEX(Calculations!$U$4:$U$4005,1,1))+1),ROUNDUP((ROW($A182)-ROW(startCell))/3,0)),1),""),"")</f>
        <v/>
      </c>
      <c r="K182" s="185"/>
      <c r="L182" s="184" t="str">
        <f t="array" ref="L182">IFERROR(IF(LEN(L$10)&gt;0, INDEX(Calculations!$B$4:$B$4005,SMALL(IF((Calculations!$U$4:$U$4005=L$10)*(Calculations!$V$4:$V$4005&gt;0),ROW(Calculations!$U$4:$U$4005)-ROW(INDEX(Calculations!$U$4:$U$4005,1,1))+1),ROUNDUP((ROW($A182)-ROW(startCell))/3,0)),1),""),"")</f>
        <v/>
      </c>
      <c r="M182" s="185"/>
      <c r="N182" s="184" t="str">
        <f t="array" ref="N182">IFERROR(IF(LEN(N$10)&gt;0, INDEX(Calculations!$B$4:$B$4005,SMALL(IF((Calculations!$U$4:$U$4005=N$10)*(Calculations!$V$4:$V$4005&gt;0),ROW(Calculations!$U$4:$U$4005)-ROW(INDEX(Calculations!$U$4:$U$4005,1,1))+1),ROUNDUP((ROW($A182)-ROW(startCell))/3,0)),1),""),"")</f>
        <v/>
      </c>
      <c r="O182" s="185"/>
      <c r="P182" s="184" t="str">
        <f t="array" ref="P182">IFERROR(IF(LEN(P$10)&gt;0, INDEX(Calculations!$B$4:$B$4005,SMALL(IF((Calculations!$U$4:$U$4005=P$10)*(Calculations!$V$4:$V$4005&gt;0),ROW(Calculations!$U$4:$U$4005)-ROW(INDEX(Calculations!$U$4:$U$4005,1,1))+1),ROUNDUP((ROW($A182)-ROW(startCell))/3,0)),1),""),"")</f>
        <v/>
      </c>
      <c r="Q182" s="185"/>
      <c r="R182" s="184" t="str">
        <f t="array" ref="R182">IFERROR(IF(LEN(R$10)&gt;0, INDEX(Calculations!$B$4:$B$4005,SMALL(IF((Calculations!$U$4:$U$4005=R$10)*(Calculations!$V$4:$V$4005&gt;0),ROW(Calculations!$U$4:$U$4005)-ROW(INDEX(Calculations!$U$4:$U$4005,1,1))+1),ROUNDUP((ROW($A182)-ROW(startCell))/3,0)),1),""),"")</f>
        <v/>
      </c>
      <c r="S182" s="185"/>
      <c r="T182" s="184" t="str">
        <f t="array" ref="T182">IFERROR(IF(LEN(T$10)&gt;0, INDEX(Calculations!$B$4:$B$4005,SMALL(IF((Calculations!$U$4:$U$4005=T$10)*(Calculations!$V$4:$V$4005&gt;0),ROW(Calculations!$U$4:$U$4005)-ROW(INDEX(Calculations!$U$4:$U$4005,1,1))+1),ROUNDUP((ROW($A182)-ROW(startCell))/3,0)),1),""),"")</f>
        <v/>
      </c>
      <c r="U182" s="185"/>
      <c r="V182" s="184" t="str">
        <f t="array" ref="V182">IFERROR(IF(LEN(V$10)&gt;0, INDEX(Calculations!$B$4:$B$4005,SMALL(IF((Calculations!$U$4:$U$4005=V$10)*(Calculations!$V$4:$V$4005&gt;0),ROW(Calculations!$U$4:$U$4005)-ROW(INDEX(Calculations!$U$4:$U$4005,1,1))+1),ROUNDUP((ROW($A182)-ROW(startCell))/3,0)),1),""),"")</f>
        <v/>
      </c>
      <c r="W182" s="253"/>
      <c r="X182" s="33"/>
      <c r="Y182" s="33"/>
    </row>
    <row r="183" spans="1:25" ht="20.100000000000001" customHeight="1" x14ac:dyDescent="0.25">
      <c r="A183" s="33"/>
      <c r="B183" s="251"/>
      <c r="C183" s="193"/>
      <c r="D183" s="186" t="str">
        <f t="array" ref="D183">IFERROR(
IF(LEN(D$10)&gt;0,
INDEX(Calculations!$D$4:$D$4005,SMALL(IF((Calculations!$U$4:$U$4005=D$10)*(Calculations!$V$4:$V$4005&gt;0),ROW(Calculations!$U$4:$U$4005)-ROW(INDEX(Calculations!$U$4:$U$4005,1,1))+1),ROUNDUP((ROW($A183)-ROW(startCell))/3,0)),1),""),"")</f>
        <v/>
      </c>
      <c r="E183" s="187"/>
      <c r="F183" s="186" t="str">
        <f t="array" ref="F183">IFERROR(
IF(LEN(F$10)&gt;0,
INDEX(Calculations!$D$4:$D$4005,SMALL(IF((Calculations!$U$4:$U$4005=F$10)*(Calculations!$V$4:$V$4005&gt;0),ROW(Calculations!$U$4:$U$4005)-ROW(INDEX(Calculations!$U$4:$U$4005,1,1))+1),ROUNDUP((ROW($A183)-ROW(startCell))/3,0)),1),""),"")</f>
        <v/>
      </c>
      <c r="G183" s="187"/>
      <c r="H183" s="186" t="str">
        <f t="array" ref="H183">IFERROR(
IF(LEN(H$10)&gt;0,
INDEX(Calculations!$D$4:$D$4005,SMALL(IF((Calculations!$U$4:$U$4005=H$10)*(Calculations!$V$4:$V$4005&gt;0),ROW(Calculations!$U$4:$U$4005)-ROW(INDEX(Calculations!$U$4:$U$4005,1,1))+1),ROUNDUP((ROW($A183)-ROW(startCell))/3,0)),1),""),"")</f>
        <v/>
      </c>
      <c r="I183" s="187"/>
      <c r="J183" s="186" t="str">
        <f t="array" ref="J183">IFERROR(
IF(LEN(J$10)&gt;0,
INDEX(Calculations!$D$4:$D$4005,SMALL(IF((Calculations!$U$4:$U$4005=J$10)*(Calculations!$V$4:$V$4005&gt;0),ROW(Calculations!$U$4:$U$4005)-ROW(INDEX(Calculations!$U$4:$U$4005,1,1))+1),ROUNDUP((ROW($A183)-ROW(startCell))/3,0)),1),""),"")</f>
        <v/>
      </c>
      <c r="K183" s="187"/>
      <c r="L183" s="186" t="str">
        <f t="array" ref="L183">IFERROR(
IF(LEN(L$10)&gt;0,
INDEX(Calculations!$D$4:$D$4005,SMALL(IF((Calculations!$U$4:$U$4005=L$10)*(Calculations!$V$4:$V$4005&gt;0),ROW(Calculations!$U$4:$U$4005)-ROW(INDEX(Calculations!$U$4:$U$4005,1,1))+1),ROUNDUP((ROW($A183)-ROW(startCell))/3,0)),1),""),"")</f>
        <v/>
      </c>
      <c r="M183" s="187"/>
      <c r="N183" s="186" t="str">
        <f t="array" ref="N183">IFERROR(
IF(LEN(N$10)&gt;0,
INDEX(Calculations!$D$4:$D$4005,SMALL(IF((Calculations!$U$4:$U$4005=N$10)*(Calculations!$V$4:$V$4005&gt;0),ROW(Calculations!$U$4:$U$4005)-ROW(INDEX(Calculations!$U$4:$U$4005,1,1))+1),ROUNDUP((ROW($A183)-ROW(startCell))/3,0)),1),""),"")</f>
        <v/>
      </c>
      <c r="O183" s="187"/>
      <c r="P183" s="186" t="str">
        <f t="array" ref="P183">IFERROR(
IF(LEN(P$10)&gt;0,
INDEX(Calculations!$D$4:$D$4005,SMALL(IF((Calculations!$U$4:$U$4005=P$10)*(Calculations!$V$4:$V$4005&gt;0),ROW(Calculations!$U$4:$U$4005)-ROW(INDEX(Calculations!$U$4:$U$4005,1,1))+1),ROUNDUP((ROW($A183)-ROW(startCell))/3,0)),1),""),"")</f>
        <v/>
      </c>
      <c r="Q183" s="187"/>
      <c r="R183" s="186" t="str">
        <f t="array" ref="R183">IFERROR(
IF(LEN(R$10)&gt;0,
INDEX(Calculations!$D$4:$D$4005,SMALL(IF((Calculations!$U$4:$U$4005=R$10)*(Calculations!$V$4:$V$4005&gt;0),ROW(Calculations!$U$4:$U$4005)-ROW(INDEX(Calculations!$U$4:$U$4005,1,1))+1),ROUNDUP((ROW($A183)-ROW(startCell))/3,0)),1),""),"")</f>
        <v/>
      </c>
      <c r="S183" s="187"/>
      <c r="T183" s="186" t="str">
        <f t="array" ref="T183">IFERROR(
IF(LEN(T$10)&gt;0,
INDEX(Calculations!$D$4:$D$4005,SMALL(IF((Calculations!$U$4:$U$4005=T$10)*(Calculations!$V$4:$V$4005&gt;0),ROW(Calculations!$U$4:$U$4005)-ROW(INDEX(Calculations!$U$4:$U$4005,1,1))+1),ROUNDUP((ROW($A183)-ROW(startCell))/3,0)),1),""),"")</f>
        <v/>
      </c>
      <c r="U183" s="187"/>
      <c r="V183" s="186" t="str">
        <f t="array" ref="V183">IFERROR(
IF(LEN(V$10)&gt;0,
INDEX(Calculations!$D$4:$D$4005,SMALL(IF((Calculations!$U$4:$U$4005=V$10)*(Calculations!$V$4:$V$4005&gt;0),ROW(Calculations!$U$4:$U$4005)-ROW(INDEX(Calculations!$U$4:$U$4005,1,1))+1),ROUNDUP((ROW($A183)-ROW(startCell))/3,0)),1),""),"")</f>
        <v/>
      </c>
      <c r="W183" s="253"/>
      <c r="X183" s="33"/>
      <c r="Y183" s="33"/>
    </row>
    <row r="184" spans="1:25" ht="20.100000000000001" customHeight="1" thickBot="1" x14ac:dyDescent="0.3">
      <c r="A184" s="33"/>
      <c r="B184" s="254"/>
      <c r="C184" s="196"/>
      <c r="D184" s="186" t="str">
        <f t="array" ref="D184">IFERROR(
IF(LEN(D$10)&gt;0,
INDEX(Calculations!$G$4:$G$4005,SMALL(IF((Calculations!$U$4:$U$4005=D$10)*(Calculations!$V$4:$V$4005&gt;0),ROW(Calculations!$U$4:$U$4005)-ROW(INDEX(Calculations!$U$4:$U$4005,1,1))+1),ROUNDUP((ROW($A184)-ROW(startCell))/3,0)),1),""),"")</f>
        <v/>
      </c>
      <c r="E184" s="187"/>
      <c r="F184" s="186" t="str">
        <f t="array" ref="F184">IFERROR(
IF(LEN(F$10)&gt;0,
INDEX(Calculations!$G$4:$G$4005,SMALL(IF((Calculations!$U$4:$U$4005=F$10)*(Calculations!$V$4:$V$4005&gt;0),ROW(Calculations!$U$4:$U$4005)-ROW(INDEX(Calculations!$U$4:$U$4005,1,1))+1),ROUNDUP((ROW($A184)-ROW(startCell))/3,0)),1),""),"")</f>
        <v/>
      </c>
      <c r="G184" s="187"/>
      <c r="H184" s="186" t="str">
        <f t="array" ref="H184">IFERROR(
IF(LEN(H$10)&gt;0,
INDEX(Calculations!$G$4:$G$4005,SMALL(IF((Calculations!$U$4:$U$4005=H$10)*(Calculations!$V$4:$V$4005&gt;0),ROW(Calculations!$U$4:$U$4005)-ROW(INDEX(Calculations!$U$4:$U$4005,1,1))+1),ROUNDUP((ROW($A184)-ROW(startCell))/3,0)),1),""),"")</f>
        <v/>
      </c>
      <c r="I184" s="187"/>
      <c r="J184" s="186" t="str">
        <f t="array" ref="J184">IFERROR(
IF(LEN(J$10)&gt;0,
INDEX(Calculations!$G$4:$G$4005,SMALL(IF((Calculations!$U$4:$U$4005=J$10)*(Calculations!$V$4:$V$4005&gt;0),ROW(Calculations!$U$4:$U$4005)-ROW(INDEX(Calculations!$U$4:$U$4005,1,1))+1),ROUNDUP((ROW($A184)-ROW(startCell))/3,0)),1),""),"")</f>
        <v/>
      </c>
      <c r="K184" s="187"/>
      <c r="L184" s="186" t="str">
        <f t="array" ref="L184">IFERROR(
IF(LEN(L$10)&gt;0,
INDEX(Calculations!$G$4:$G$4005,SMALL(IF((Calculations!$U$4:$U$4005=L$10)*(Calculations!$V$4:$V$4005&gt;0),ROW(Calculations!$U$4:$U$4005)-ROW(INDEX(Calculations!$U$4:$U$4005,1,1))+1),ROUNDUP((ROW($A184)-ROW(startCell))/3,0)),1),""),"")</f>
        <v/>
      </c>
      <c r="M184" s="187"/>
      <c r="N184" s="186" t="str">
        <f t="array" ref="N184">IFERROR(
IF(LEN(N$10)&gt;0,
INDEX(Calculations!$G$4:$G$4005,SMALL(IF((Calculations!$U$4:$U$4005=N$10)*(Calculations!$V$4:$V$4005&gt;0),ROW(Calculations!$U$4:$U$4005)-ROW(INDEX(Calculations!$U$4:$U$4005,1,1))+1),ROUNDUP((ROW($A184)-ROW(startCell))/3,0)),1),""),"")</f>
        <v/>
      </c>
      <c r="O184" s="187"/>
      <c r="P184" s="186" t="str">
        <f t="array" ref="P184">IFERROR(
IF(LEN(P$10)&gt;0,
INDEX(Calculations!$G$4:$G$4005,SMALL(IF((Calculations!$U$4:$U$4005=P$10)*(Calculations!$V$4:$V$4005&gt;0),ROW(Calculations!$U$4:$U$4005)-ROW(INDEX(Calculations!$U$4:$U$4005,1,1))+1),ROUNDUP((ROW($A184)-ROW(startCell))/3,0)),1),""),"")</f>
        <v/>
      </c>
      <c r="Q184" s="187"/>
      <c r="R184" s="186" t="str">
        <f t="array" ref="R184">IFERROR(
IF(LEN(R$10)&gt;0,
INDEX(Calculations!$G$4:$G$4005,SMALL(IF((Calculations!$U$4:$U$4005=R$10)*(Calculations!$V$4:$V$4005&gt;0),ROW(Calculations!$U$4:$U$4005)-ROW(INDEX(Calculations!$U$4:$U$4005,1,1))+1),ROUNDUP((ROW($A184)-ROW(startCell))/3,0)),1),""),"")</f>
        <v/>
      </c>
      <c r="S184" s="187"/>
      <c r="T184" s="186" t="str">
        <f t="array" ref="T184">IFERROR(
IF(LEN(T$10)&gt;0,
INDEX(Calculations!$G$4:$G$4005,SMALL(IF((Calculations!$U$4:$U$4005=T$10)*(Calculations!$V$4:$V$4005&gt;0),ROW(Calculations!$U$4:$U$4005)-ROW(INDEX(Calculations!$U$4:$U$4005,1,1))+1),ROUNDUP((ROW($A184)-ROW(startCell))/3,0)),1),""),"")</f>
        <v/>
      </c>
      <c r="U184" s="187"/>
      <c r="V184" s="186" t="str">
        <f t="array" ref="V184">IFERROR(
IF(LEN(V$10)&gt;0,
INDEX(Calculations!$G$4:$G$4005,SMALL(IF((Calculations!$U$4:$U$4005=V$10)*(Calculations!$V$4:$V$4005&gt;0),ROW(Calculations!$U$4:$U$4005)-ROW(INDEX(Calculations!$U$4:$U$4005,1,1))+1),ROUNDUP((ROW($A184)-ROW(startCell))/3,0)),1),""),"")</f>
        <v/>
      </c>
      <c r="W184" s="253"/>
      <c r="X184" s="33"/>
      <c r="Y184" s="33"/>
    </row>
    <row r="185" spans="1:25" ht="20.100000000000001" customHeight="1" thickTop="1" x14ac:dyDescent="0.25">
      <c r="A185" s="33"/>
      <c r="B185" s="251"/>
      <c r="C185" s="194"/>
      <c r="D185" s="184" t="str">
        <f t="array" ref="D185">IFERROR(IF(LEN(D$10)&gt;0, INDEX(Calculations!$B$4:$B$4005,SMALL(IF((Calculations!$U$4:$U$4005=D$10)*(Calculations!$V$4:$V$4005&gt;0),ROW(Calculations!$U$4:$U$4005)-ROW(INDEX(Calculations!$U$4:$U$4005,1,1))+1),ROUNDUP((ROW($A185)-ROW(startCell))/3,0)),1),""),"")</f>
        <v/>
      </c>
      <c r="E185" s="185"/>
      <c r="F185" s="184" t="str">
        <f t="array" ref="F185">IFERROR(IF(LEN(F$10)&gt;0, INDEX(Calculations!$B$4:$B$4005,SMALL(IF((Calculations!$U$4:$U$4005=F$10)*(Calculations!$V$4:$V$4005&gt;0),ROW(Calculations!$U$4:$U$4005)-ROW(INDEX(Calculations!$U$4:$U$4005,1,1))+1),ROUNDUP((ROW($A185)-ROW(startCell))/3,0)),1),""),"")</f>
        <v/>
      </c>
      <c r="G185" s="185"/>
      <c r="H185" s="184" t="str">
        <f t="array" ref="H185">IFERROR(IF(LEN(H$10)&gt;0, INDEX(Calculations!$B$4:$B$4005,SMALL(IF((Calculations!$U$4:$U$4005=H$10)*(Calculations!$V$4:$V$4005&gt;0),ROW(Calculations!$U$4:$U$4005)-ROW(INDEX(Calculations!$U$4:$U$4005,1,1))+1),ROUNDUP((ROW($A185)-ROW(startCell))/3,0)),1),""),"")</f>
        <v/>
      </c>
      <c r="I185" s="185"/>
      <c r="J185" s="184" t="str">
        <f t="array" ref="J185">IFERROR(IF(LEN(J$10)&gt;0, INDEX(Calculations!$B$4:$B$4005,SMALL(IF((Calculations!$U$4:$U$4005=J$10)*(Calculations!$V$4:$V$4005&gt;0),ROW(Calculations!$U$4:$U$4005)-ROW(INDEX(Calculations!$U$4:$U$4005,1,1))+1),ROUNDUP((ROW($A185)-ROW(startCell))/3,0)),1),""),"")</f>
        <v/>
      </c>
      <c r="K185" s="185"/>
      <c r="L185" s="184" t="str">
        <f t="array" ref="L185">IFERROR(IF(LEN(L$10)&gt;0, INDEX(Calculations!$B$4:$B$4005,SMALL(IF((Calculations!$U$4:$U$4005=L$10)*(Calculations!$V$4:$V$4005&gt;0),ROW(Calculations!$U$4:$U$4005)-ROW(INDEX(Calculations!$U$4:$U$4005,1,1))+1),ROUNDUP((ROW($A185)-ROW(startCell))/3,0)),1),""),"")</f>
        <v/>
      </c>
      <c r="M185" s="185"/>
      <c r="N185" s="184" t="str">
        <f t="array" ref="N185">IFERROR(IF(LEN(N$10)&gt;0, INDEX(Calculations!$B$4:$B$4005,SMALL(IF((Calculations!$U$4:$U$4005=N$10)*(Calculations!$V$4:$V$4005&gt;0),ROW(Calculations!$U$4:$U$4005)-ROW(INDEX(Calculations!$U$4:$U$4005,1,1))+1),ROUNDUP((ROW($A185)-ROW(startCell))/3,0)),1),""),"")</f>
        <v/>
      </c>
      <c r="O185" s="185"/>
      <c r="P185" s="184" t="str">
        <f t="array" ref="P185">IFERROR(IF(LEN(P$10)&gt;0, INDEX(Calculations!$B$4:$B$4005,SMALL(IF((Calculations!$U$4:$U$4005=P$10)*(Calculations!$V$4:$V$4005&gt;0),ROW(Calculations!$U$4:$U$4005)-ROW(INDEX(Calculations!$U$4:$U$4005,1,1))+1),ROUNDUP((ROW($A185)-ROW(startCell))/3,0)),1),""),"")</f>
        <v/>
      </c>
      <c r="Q185" s="185"/>
      <c r="R185" s="184" t="str">
        <f t="array" ref="R185">IFERROR(IF(LEN(R$10)&gt;0, INDEX(Calculations!$B$4:$B$4005,SMALL(IF((Calculations!$U$4:$U$4005=R$10)*(Calculations!$V$4:$V$4005&gt;0),ROW(Calculations!$U$4:$U$4005)-ROW(INDEX(Calculations!$U$4:$U$4005,1,1))+1),ROUNDUP((ROW($A185)-ROW(startCell))/3,0)),1),""),"")</f>
        <v/>
      </c>
      <c r="S185" s="185"/>
      <c r="T185" s="184" t="str">
        <f t="array" ref="T185">IFERROR(IF(LEN(T$10)&gt;0, INDEX(Calculations!$B$4:$B$4005,SMALL(IF((Calculations!$U$4:$U$4005=T$10)*(Calculations!$V$4:$V$4005&gt;0),ROW(Calculations!$U$4:$U$4005)-ROW(INDEX(Calculations!$U$4:$U$4005,1,1))+1),ROUNDUP((ROW($A185)-ROW(startCell))/3,0)),1),""),"")</f>
        <v/>
      </c>
      <c r="U185" s="185"/>
      <c r="V185" s="184" t="str">
        <f t="array" ref="V185">IFERROR(IF(LEN(V$10)&gt;0, INDEX(Calculations!$B$4:$B$4005,SMALL(IF((Calculations!$U$4:$U$4005=V$10)*(Calculations!$V$4:$V$4005&gt;0),ROW(Calculations!$U$4:$U$4005)-ROW(INDEX(Calculations!$U$4:$U$4005,1,1))+1),ROUNDUP((ROW($A185)-ROW(startCell))/3,0)),1),""),"")</f>
        <v/>
      </c>
      <c r="W185" s="253"/>
      <c r="X185" s="33"/>
      <c r="Y185" s="33"/>
    </row>
    <row r="186" spans="1:25" ht="20.100000000000001" customHeight="1" x14ac:dyDescent="0.25">
      <c r="A186" s="33"/>
      <c r="B186" s="251"/>
      <c r="C186" s="193"/>
      <c r="D186" s="186" t="str">
        <f t="array" ref="D186">IFERROR(
IF(LEN(D$10)&gt;0,
INDEX(Calculations!$D$4:$D$4005,SMALL(IF((Calculations!$U$4:$U$4005=D$10)*(Calculations!$V$4:$V$4005&gt;0),ROW(Calculations!$U$4:$U$4005)-ROW(INDEX(Calculations!$U$4:$U$4005,1,1))+1),ROUNDUP((ROW($A186)-ROW(startCell))/3,0)),1),""),"")</f>
        <v/>
      </c>
      <c r="E186" s="187"/>
      <c r="F186" s="186" t="str">
        <f t="array" ref="F186">IFERROR(
IF(LEN(F$10)&gt;0,
INDEX(Calculations!$D$4:$D$4005,SMALL(IF((Calculations!$U$4:$U$4005=F$10)*(Calculations!$V$4:$V$4005&gt;0),ROW(Calculations!$U$4:$U$4005)-ROW(INDEX(Calculations!$U$4:$U$4005,1,1))+1),ROUNDUP((ROW($A186)-ROW(startCell))/3,0)),1),""),"")</f>
        <v/>
      </c>
      <c r="G186" s="187"/>
      <c r="H186" s="186" t="str">
        <f t="array" ref="H186">IFERROR(
IF(LEN(H$10)&gt;0,
INDEX(Calculations!$D$4:$D$4005,SMALL(IF((Calculations!$U$4:$U$4005=H$10)*(Calculations!$V$4:$V$4005&gt;0),ROW(Calculations!$U$4:$U$4005)-ROW(INDEX(Calculations!$U$4:$U$4005,1,1))+1),ROUNDUP((ROW($A186)-ROW(startCell))/3,0)),1),""),"")</f>
        <v/>
      </c>
      <c r="I186" s="187"/>
      <c r="J186" s="186" t="str">
        <f t="array" ref="J186">IFERROR(
IF(LEN(J$10)&gt;0,
INDEX(Calculations!$D$4:$D$4005,SMALL(IF((Calculations!$U$4:$U$4005=J$10)*(Calculations!$V$4:$V$4005&gt;0),ROW(Calculations!$U$4:$U$4005)-ROW(INDEX(Calculations!$U$4:$U$4005,1,1))+1),ROUNDUP((ROW($A186)-ROW(startCell))/3,0)),1),""),"")</f>
        <v/>
      </c>
      <c r="K186" s="187"/>
      <c r="L186" s="186" t="str">
        <f t="array" ref="L186">IFERROR(
IF(LEN(L$10)&gt;0,
INDEX(Calculations!$D$4:$D$4005,SMALL(IF((Calculations!$U$4:$U$4005=L$10)*(Calculations!$V$4:$V$4005&gt;0),ROW(Calculations!$U$4:$U$4005)-ROW(INDEX(Calculations!$U$4:$U$4005,1,1))+1),ROUNDUP((ROW($A186)-ROW(startCell))/3,0)),1),""),"")</f>
        <v/>
      </c>
      <c r="M186" s="187"/>
      <c r="N186" s="186" t="str">
        <f t="array" ref="N186">IFERROR(
IF(LEN(N$10)&gt;0,
INDEX(Calculations!$D$4:$D$4005,SMALL(IF((Calculations!$U$4:$U$4005=N$10)*(Calculations!$V$4:$V$4005&gt;0),ROW(Calculations!$U$4:$U$4005)-ROW(INDEX(Calculations!$U$4:$U$4005,1,1))+1),ROUNDUP((ROW($A186)-ROW(startCell))/3,0)),1),""),"")</f>
        <v/>
      </c>
      <c r="O186" s="187"/>
      <c r="P186" s="186" t="str">
        <f t="array" ref="P186">IFERROR(
IF(LEN(P$10)&gt;0,
INDEX(Calculations!$D$4:$D$4005,SMALL(IF((Calculations!$U$4:$U$4005=P$10)*(Calculations!$V$4:$V$4005&gt;0),ROW(Calculations!$U$4:$U$4005)-ROW(INDEX(Calculations!$U$4:$U$4005,1,1))+1),ROUNDUP((ROW($A186)-ROW(startCell))/3,0)),1),""),"")</f>
        <v/>
      </c>
      <c r="Q186" s="187"/>
      <c r="R186" s="186" t="str">
        <f t="array" ref="R186">IFERROR(
IF(LEN(R$10)&gt;0,
INDEX(Calculations!$D$4:$D$4005,SMALL(IF((Calculations!$U$4:$U$4005=R$10)*(Calculations!$V$4:$V$4005&gt;0),ROW(Calculations!$U$4:$U$4005)-ROW(INDEX(Calculations!$U$4:$U$4005,1,1))+1),ROUNDUP((ROW($A186)-ROW(startCell))/3,0)),1),""),"")</f>
        <v/>
      </c>
      <c r="S186" s="187"/>
      <c r="T186" s="186" t="str">
        <f t="array" ref="T186">IFERROR(
IF(LEN(T$10)&gt;0,
INDEX(Calculations!$D$4:$D$4005,SMALL(IF((Calculations!$U$4:$U$4005=T$10)*(Calculations!$V$4:$V$4005&gt;0),ROW(Calculations!$U$4:$U$4005)-ROW(INDEX(Calculations!$U$4:$U$4005,1,1))+1),ROUNDUP((ROW($A186)-ROW(startCell))/3,0)),1),""),"")</f>
        <v/>
      </c>
      <c r="U186" s="187"/>
      <c r="V186" s="186" t="str">
        <f t="array" ref="V186">IFERROR(
IF(LEN(V$10)&gt;0,
INDEX(Calculations!$D$4:$D$4005,SMALL(IF((Calculations!$U$4:$U$4005=V$10)*(Calculations!$V$4:$V$4005&gt;0),ROW(Calculations!$U$4:$U$4005)-ROW(INDEX(Calculations!$U$4:$U$4005,1,1))+1),ROUNDUP((ROW($A186)-ROW(startCell))/3,0)),1),""),"")</f>
        <v/>
      </c>
      <c r="W186" s="253"/>
      <c r="X186" s="33"/>
      <c r="Y186" s="33"/>
    </row>
    <row r="187" spans="1:25" ht="20.100000000000001" customHeight="1" thickBot="1" x14ac:dyDescent="0.3">
      <c r="A187" s="33"/>
      <c r="B187" s="254"/>
      <c r="C187" s="195"/>
      <c r="D187" s="191" t="str">
        <f t="array" ref="D187">IFERROR(
IF(LEN(D$10)&gt;0,
INDEX(Calculations!$G$4:$G$4005,SMALL(IF((Calculations!$U$4:$U$4005=D$10)*(Calculations!$V$4:$V$4005&gt;0),ROW(Calculations!$U$4:$U$4005)-ROW(INDEX(Calculations!$U$4:$U$4005,1,1))+1),ROUNDUP((ROW($A187)-ROW(startCell))/3,0)),1),""),"")</f>
        <v/>
      </c>
      <c r="E187" s="187"/>
      <c r="F187" s="186" t="str">
        <f t="array" ref="F187">IFERROR(
IF(LEN(F$10)&gt;0,
INDEX(Calculations!$G$4:$G$4005,SMALL(IF((Calculations!$U$4:$U$4005=F$10)*(Calculations!$V$4:$V$4005&gt;0),ROW(Calculations!$U$4:$U$4005)-ROW(INDEX(Calculations!$U$4:$U$4005,1,1))+1),ROUNDUP((ROW($A187)-ROW(startCell))/3,0)),1),""),"")</f>
        <v/>
      </c>
      <c r="G187" s="187"/>
      <c r="H187" s="186" t="str">
        <f t="array" ref="H187">IFERROR(
IF(LEN(H$10)&gt;0,
INDEX(Calculations!$G$4:$G$4005,SMALL(IF((Calculations!$U$4:$U$4005=H$10)*(Calculations!$V$4:$V$4005&gt;0),ROW(Calculations!$U$4:$U$4005)-ROW(INDEX(Calculations!$U$4:$U$4005,1,1))+1),ROUNDUP((ROW($A187)-ROW(startCell))/3,0)),1),""),"")</f>
        <v/>
      </c>
      <c r="I187" s="187"/>
      <c r="J187" s="186" t="str">
        <f t="array" ref="J187">IFERROR(
IF(LEN(J$10)&gt;0,
INDEX(Calculations!$G$4:$G$4005,SMALL(IF((Calculations!$U$4:$U$4005=J$10)*(Calculations!$V$4:$V$4005&gt;0),ROW(Calculations!$U$4:$U$4005)-ROW(INDEX(Calculations!$U$4:$U$4005,1,1))+1),ROUNDUP((ROW($A187)-ROW(startCell))/3,0)),1),""),"")</f>
        <v/>
      </c>
      <c r="K187" s="187"/>
      <c r="L187" s="186" t="str">
        <f t="array" ref="L187">IFERROR(
IF(LEN(L$10)&gt;0,
INDEX(Calculations!$G$4:$G$4005,SMALL(IF((Calculations!$U$4:$U$4005=L$10)*(Calculations!$V$4:$V$4005&gt;0),ROW(Calculations!$U$4:$U$4005)-ROW(INDEX(Calculations!$U$4:$U$4005,1,1))+1),ROUNDUP((ROW($A187)-ROW(startCell))/3,0)),1),""),"")</f>
        <v/>
      </c>
      <c r="M187" s="187"/>
      <c r="N187" s="186" t="str">
        <f t="array" ref="N187">IFERROR(
IF(LEN(N$10)&gt;0,
INDEX(Calculations!$G$4:$G$4005,SMALL(IF((Calculations!$U$4:$U$4005=N$10)*(Calculations!$V$4:$V$4005&gt;0),ROW(Calculations!$U$4:$U$4005)-ROW(INDEX(Calculations!$U$4:$U$4005,1,1))+1),ROUNDUP((ROW($A187)-ROW(startCell))/3,0)),1),""),"")</f>
        <v/>
      </c>
      <c r="O187" s="187"/>
      <c r="P187" s="186" t="str">
        <f t="array" ref="P187">IFERROR(
IF(LEN(P$10)&gt;0,
INDEX(Calculations!$G$4:$G$4005,SMALL(IF((Calculations!$U$4:$U$4005=P$10)*(Calculations!$V$4:$V$4005&gt;0),ROW(Calculations!$U$4:$U$4005)-ROW(INDEX(Calculations!$U$4:$U$4005,1,1))+1),ROUNDUP((ROW($A187)-ROW(startCell))/3,0)),1),""),"")</f>
        <v/>
      </c>
      <c r="Q187" s="187"/>
      <c r="R187" s="186" t="str">
        <f t="array" ref="R187">IFERROR(
IF(LEN(R$10)&gt;0,
INDEX(Calculations!$G$4:$G$4005,SMALL(IF((Calculations!$U$4:$U$4005=R$10)*(Calculations!$V$4:$V$4005&gt;0),ROW(Calculations!$U$4:$U$4005)-ROW(INDEX(Calculations!$U$4:$U$4005,1,1))+1),ROUNDUP((ROW($A187)-ROW(startCell))/3,0)),1),""),"")</f>
        <v/>
      </c>
      <c r="S187" s="187"/>
      <c r="T187" s="186" t="str">
        <f t="array" ref="T187">IFERROR(
IF(LEN(T$10)&gt;0,
INDEX(Calculations!$G$4:$G$4005,SMALL(IF((Calculations!$U$4:$U$4005=T$10)*(Calculations!$V$4:$V$4005&gt;0),ROW(Calculations!$U$4:$U$4005)-ROW(INDEX(Calculations!$U$4:$U$4005,1,1))+1),ROUNDUP((ROW($A187)-ROW(startCell))/3,0)),1),""),"")</f>
        <v/>
      </c>
      <c r="U187" s="187"/>
      <c r="V187" s="186" t="str">
        <f t="array" ref="V187">IFERROR(
IF(LEN(V$10)&gt;0,
INDEX(Calculations!$G$4:$G$4005,SMALL(IF((Calculations!$U$4:$U$4005=V$10)*(Calculations!$V$4:$V$4005&gt;0),ROW(Calculations!$U$4:$U$4005)-ROW(INDEX(Calculations!$U$4:$U$4005,1,1))+1),ROUNDUP((ROW($A187)-ROW(startCell))/3,0)),1),""),"")</f>
        <v/>
      </c>
      <c r="W187" s="253"/>
      <c r="X187" s="33"/>
      <c r="Y187" s="33"/>
    </row>
    <row r="188" spans="1:25" ht="20.100000000000001" customHeight="1" thickTop="1" x14ac:dyDescent="0.25">
      <c r="A188" s="33"/>
      <c r="B188" s="251"/>
      <c r="C188" s="193"/>
      <c r="D188" s="186" t="str">
        <f t="array" ref="D188">IFERROR(IF(LEN(D$10)&gt;0, INDEX(Calculations!$B$4:$B$4005,SMALL(IF((Calculations!$U$4:$U$4005=D$10)*(Calculations!$V$4:$V$4005&gt;0),ROW(Calculations!$U$4:$U$4005)-ROW(INDEX(Calculations!$U$4:$U$4005,1,1))+1),ROUNDUP((ROW($A188)-ROW(startCell))/3,0)),1),""),"")</f>
        <v/>
      </c>
      <c r="E188" s="185"/>
      <c r="F188" s="184" t="str">
        <f t="array" ref="F188">IFERROR(IF(LEN(F$10)&gt;0, INDEX(Calculations!$B$4:$B$4005,SMALL(IF((Calculations!$U$4:$U$4005=F$10)*(Calculations!$V$4:$V$4005&gt;0),ROW(Calculations!$U$4:$U$4005)-ROW(INDEX(Calculations!$U$4:$U$4005,1,1))+1),ROUNDUP((ROW($A188)-ROW(startCell))/3,0)),1),""),"")</f>
        <v/>
      </c>
      <c r="G188" s="185"/>
      <c r="H188" s="184" t="str">
        <f t="array" ref="H188">IFERROR(IF(LEN(H$10)&gt;0, INDEX(Calculations!$B$4:$B$4005,SMALL(IF((Calculations!$U$4:$U$4005=H$10)*(Calculations!$V$4:$V$4005&gt;0),ROW(Calculations!$U$4:$U$4005)-ROW(INDEX(Calculations!$U$4:$U$4005,1,1))+1),ROUNDUP((ROW($A188)-ROW(startCell))/3,0)),1),""),"")</f>
        <v/>
      </c>
      <c r="I188" s="185"/>
      <c r="J188" s="184" t="str">
        <f t="array" ref="J188">IFERROR(IF(LEN(J$10)&gt;0, INDEX(Calculations!$B$4:$B$4005,SMALL(IF((Calculations!$U$4:$U$4005=J$10)*(Calculations!$V$4:$V$4005&gt;0),ROW(Calculations!$U$4:$U$4005)-ROW(INDEX(Calculations!$U$4:$U$4005,1,1))+1),ROUNDUP((ROW($A188)-ROW(startCell))/3,0)),1),""),"")</f>
        <v/>
      </c>
      <c r="K188" s="185"/>
      <c r="L188" s="184" t="str">
        <f t="array" ref="L188">IFERROR(IF(LEN(L$10)&gt;0, INDEX(Calculations!$B$4:$B$4005,SMALL(IF((Calculations!$U$4:$U$4005=L$10)*(Calculations!$V$4:$V$4005&gt;0),ROW(Calculations!$U$4:$U$4005)-ROW(INDEX(Calculations!$U$4:$U$4005,1,1))+1),ROUNDUP((ROW($A188)-ROW(startCell))/3,0)),1),""),"")</f>
        <v/>
      </c>
      <c r="M188" s="185"/>
      <c r="N188" s="184" t="str">
        <f t="array" ref="N188">IFERROR(IF(LEN(N$10)&gt;0, INDEX(Calculations!$B$4:$B$4005,SMALL(IF((Calculations!$U$4:$U$4005=N$10)*(Calculations!$V$4:$V$4005&gt;0),ROW(Calculations!$U$4:$U$4005)-ROW(INDEX(Calculations!$U$4:$U$4005,1,1))+1),ROUNDUP((ROW($A188)-ROW(startCell))/3,0)),1),""),"")</f>
        <v/>
      </c>
      <c r="O188" s="185"/>
      <c r="P188" s="184" t="str">
        <f t="array" ref="P188">IFERROR(IF(LEN(P$10)&gt;0, INDEX(Calculations!$B$4:$B$4005,SMALL(IF((Calculations!$U$4:$U$4005=P$10)*(Calculations!$V$4:$V$4005&gt;0),ROW(Calculations!$U$4:$U$4005)-ROW(INDEX(Calculations!$U$4:$U$4005,1,1))+1),ROUNDUP((ROW($A188)-ROW(startCell))/3,0)),1),""),"")</f>
        <v/>
      </c>
      <c r="Q188" s="185"/>
      <c r="R188" s="184" t="str">
        <f t="array" ref="R188">IFERROR(IF(LEN(R$10)&gt;0, INDEX(Calculations!$B$4:$B$4005,SMALL(IF((Calculations!$U$4:$U$4005=R$10)*(Calculations!$V$4:$V$4005&gt;0),ROW(Calculations!$U$4:$U$4005)-ROW(INDEX(Calculations!$U$4:$U$4005,1,1))+1),ROUNDUP((ROW($A188)-ROW(startCell))/3,0)),1),""),"")</f>
        <v/>
      </c>
      <c r="S188" s="185"/>
      <c r="T188" s="184" t="str">
        <f t="array" ref="T188">IFERROR(IF(LEN(T$10)&gt;0, INDEX(Calculations!$B$4:$B$4005,SMALL(IF((Calculations!$U$4:$U$4005=T$10)*(Calculations!$V$4:$V$4005&gt;0),ROW(Calculations!$U$4:$U$4005)-ROW(INDEX(Calculations!$U$4:$U$4005,1,1))+1),ROUNDUP((ROW($A188)-ROW(startCell))/3,0)),1),""),"")</f>
        <v/>
      </c>
      <c r="U188" s="185"/>
      <c r="V188" s="184" t="str">
        <f t="array" ref="V188">IFERROR(IF(LEN(V$10)&gt;0, INDEX(Calculations!$B$4:$B$4005,SMALL(IF((Calculations!$U$4:$U$4005=V$10)*(Calculations!$V$4:$V$4005&gt;0),ROW(Calculations!$U$4:$U$4005)-ROW(INDEX(Calculations!$U$4:$U$4005,1,1))+1),ROUNDUP((ROW($A188)-ROW(startCell))/3,0)),1),""),"")</f>
        <v/>
      </c>
      <c r="W188" s="253"/>
      <c r="X188" s="33"/>
      <c r="Y188" s="33"/>
    </row>
    <row r="189" spans="1:25" ht="20.100000000000001" customHeight="1" x14ac:dyDescent="0.25">
      <c r="A189" s="33"/>
      <c r="B189" s="251"/>
      <c r="C189" s="193"/>
      <c r="D189" s="186" t="str">
        <f t="array" ref="D189">IFERROR(
IF(LEN(D$10)&gt;0,
INDEX(Calculations!$D$4:$D$4005,SMALL(IF((Calculations!$U$4:$U$4005=D$10)*(Calculations!$V$4:$V$4005&gt;0),ROW(Calculations!$U$4:$U$4005)-ROW(INDEX(Calculations!$U$4:$U$4005,1,1))+1),ROUNDUP((ROW($A189)-ROW(startCell))/3,0)),1),""),"")</f>
        <v/>
      </c>
      <c r="E189" s="187"/>
      <c r="F189" s="186" t="str">
        <f t="array" ref="F189">IFERROR(
IF(LEN(F$10)&gt;0,
INDEX(Calculations!$D$4:$D$4005,SMALL(IF((Calculations!$U$4:$U$4005=F$10)*(Calculations!$V$4:$V$4005&gt;0),ROW(Calculations!$U$4:$U$4005)-ROW(INDEX(Calculations!$U$4:$U$4005,1,1))+1),ROUNDUP((ROW($A189)-ROW(startCell))/3,0)),1),""),"")</f>
        <v/>
      </c>
      <c r="G189" s="187"/>
      <c r="H189" s="186" t="str">
        <f t="array" ref="H189">IFERROR(
IF(LEN(H$10)&gt;0,
INDEX(Calculations!$D$4:$D$4005,SMALL(IF((Calculations!$U$4:$U$4005=H$10)*(Calculations!$V$4:$V$4005&gt;0),ROW(Calculations!$U$4:$U$4005)-ROW(INDEX(Calculations!$U$4:$U$4005,1,1))+1),ROUNDUP((ROW($A189)-ROW(startCell))/3,0)),1),""),"")</f>
        <v/>
      </c>
      <c r="I189" s="187"/>
      <c r="J189" s="186" t="str">
        <f t="array" ref="J189">IFERROR(
IF(LEN(J$10)&gt;0,
INDEX(Calculations!$D$4:$D$4005,SMALL(IF((Calculations!$U$4:$U$4005=J$10)*(Calculations!$V$4:$V$4005&gt;0),ROW(Calculations!$U$4:$U$4005)-ROW(INDEX(Calculations!$U$4:$U$4005,1,1))+1),ROUNDUP((ROW($A189)-ROW(startCell))/3,0)),1),""),"")</f>
        <v/>
      </c>
      <c r="K189" s="187"/>
      <c r="L189" s="186" t="str">
        <f t="array" ref="L189">IFERROR(
IF(LEN(L$10)&gt;0,
INDEX(Calculations!$D$4:$D$4005,SMALL(IF((Calculations!$U$4:$U$4005=L$10)*(Calculations!$V$4:$V$4005&gt;0),ROW(Calculations!$U$4:$U$4005)-ROW(INDEX(Calculations!$U$4:$U$4005,1,1))+1),ROUNDUP((ROW($A189)-ROW(startCell))/3,0)),1),""),"")</f>
        <v/>
      </c>
      <c r="M189" s="187"/>
      <c r="N189" s="186" t="str">
        <f t="array" ref="N189">IFERROR(
IF(LEN(N$10)&gt;0,
INDEX(Calculations!$D$4:$D$4005,SMALL(IF((Calculations!$U$4:$U$4005=N$10)*(Calculations!$V$4:$V$4005&gt;0),ROW(Calculations!$U$4:$U$4005)-ROW(INDEX(Calculations!$U$4:$U$4005,1,1))+1),ROUNDUP((ROW($A189)-ROW(startCell))/3,0)),1),""),"")</f>
        <v/>
      </c>
      <c r="O189" s="187"/>
      <c r="P189" s="186" t="str">
        <f t="array" ref="P189">IFERROR(
IF(LEN(P$10)&gt;0,
INDEX(Calculations!$D$4:$D$4005,SMALL(IF((Calculations!$U$4:$U$4005=P$10)*(Calculations!$V$4:$V$4005&gt;0),ROW(Calculations!$U$4:$U$4005)-ROW(INDEX(Calculations!$U$4:$U$4005,1,1))+1),ROUNDUP((ROW($A189)-ROW(startCell))/3,0)),1),""),"")</f>
        <v/>
      </c>
      <c r="Q189" s="187"/>
      <c r="R189" s="186" t="str">
        <f t="array" ref="R189">IFERROR(
IF(LEN(R$10)&gt;0,
INDEX(Calculations!$D$4:$D$4005,SMALL(IF((Calculations!$U$4:$U$4005=R$10)*(Calculations!$V$4:$V$4005&gt;0),ROW(Calculations!$U$4:$U$4005)-ROW(INDEX(Calculations!$U$4:$U$4005,1,1))+1),ROUNDUP((ROW($A189)-ROW(startCell))/3,0)),1),""),"")</f>
        <v/>
      </c>
      <c r="S189" s="187"/>
      <c r="T189" s="186" t="str">
        <f t="array" ref="T189">IFERROR(
IF(LEN(T$10)&gt;0,
INDEX(Calculations!$D$4:$D$4005,SMALL(IF((Calculations!$U$4:$U$4005=T$10)*(Calculations!$V$4:$V$4005&gt;0),ROW(Calculations!$U$4:$U$4005)-ROW(INDEX(Calculations!$U$4:$U$4005,1,1))+1),ROUNDUP((ROW($A189)-ROW(startCell))/3,0)),1),""),"")</f>
        <v/>
      </c>
      <c r="U189" s="187"/>
      <c r="V189" s="186" t="str">
        <f t="array" ref="V189">IFERROR(
IF(LEN(V$10)&gt;0,
INDEX(Calculations!$D$4:$D$4005,SMALL(IF((Calculations!$U$4:$U$4005=V$10)*(Calculations!$V$4:$V$4005&gt;0),ROW(Calculations!$U$4:$U$4005)-ROW(INDEX(Calculations!$U$4:$U$4005,1,1))+1),ROUNDUP((ROW($A189)-ROW(startCell))/3,0)),1),""),"")</f>
        <v/>
      </c>
      <c r="W189" s="253"/>
      <c r="X189" s="33"/>
      <c r="Y189" s="33"/>
    </row>
    <row r="190" spans="1:25" ht="20.100000000000001" customHeight="1" thickBot="1" x14ac:dyDescent="0.3">
      <c r="A190" s="33"/>
      <c r="B190" s="254"/>
      <c r="C190" s="196"/>
      <c r="D190" s="186" t="str">
        <f t="array" ref="D190">IFERROR(
IF(LEN(D$10)&gt;0,
INDEX(Calculations!$G$4:$G$4005,SMALL(IF((Calculations!$U$4:$U$4005=D$10)*(Calculations!$V$4:$V$4005&gt;0),ROW(Calculations!$U$4:$U$4005)-ROW(INDEX(Calculations!$U$4:$U$4005,1,1))+1),ROUNDUP((ROW($A190)-ROW(startCell))/3,0)),1),""),"")</f>
        <v/>
      </c>
      <c r="E190" s="187"/>
      <c r="F190" s="186" t="str">
        <f t="array" ref="F190">IFERROR(
IF(LEN(F$10)&gt;0,
INDEX(Calculations!$G$4:$G$4005,SMALL(IF((Calculations!$U$4:$U$4005=F$10)*(Calculations!$V$4:$V$4005&gt;0),ROW(Calculations!$U$4:$U$4005)-ROW(INDEX(Calculations!$U$4:$U$4005,1,1))+1),ROUNDUP((ROW($A190)-ROW(startCell))/3,0)),1),""),"")</f>
        <v/>
      </c>
      <c r="G190" s="187"/>
      <c r="H190" s="186" t="str">
        <f t="array" ref="H190">IFERROR(
IF(LEN(H$10)&gt;0,
INDEX(Calculations!$G$4:$G$4005,SMALL(IF((Calculations!$U$4:$U$4005=H$10)*(Calculations!$V$4:$V$4005&gt;0),ROW(Calculations!$U$4:$U$4005)-ROW(INDEX(Calculations!$U$4:$U$4005,1,1))+1),ROUNDUP((ROW($A190)-ROW(startCell))/3,0)),1),""),"")</f>
        <v/>
      </c>
      <c r="I190" s="187"/>
      <c r="J190" s="186" t="str">
        <f t="array" ref="J190">IFERROR(
IF(LEN(J$10)&gt;0,
INDEX(Calculations!$G$4:$G$4005,SMALL(IF((Calculations!$U$4:$U$4005=J$10)*(Calculations!$V$4:$V$4005&gt;0),ROW(Calculations!$U$4:$U$4005)-ROW(INDEX(Calculations!$U$4:$U$4005,1,1))+1),ROUNDUP((ROW($A190)-ROW(startCell))/3,0)),1),""),"")</f>
        <v/>
      </c>
      <c r="K190" s="187"/>
      <c r="L190" s="186" t="str">
        <f t="array" ref="L190">IFERROR(
IF(LEN(L$10)&gt;0,
INDEX(Calculations!$G$4:$G$4005,SMALL(IF((Calculations!$U$4:$U$4005=L$10)*(Calculations!$V$4:$V$4005&gt;0),ROW(Calculations!$U$4:$U$4005)-ROW(INDEX(Calculations!$U$4:$U$4005,1,1))+1),ROUNDUP((ROW($A190)-ROW(startCell))/3,0)),1),""),"")</f>
        <v/>
      </c>
      <c r="M190" s="187"/>
      <c r="N190" s="186" t="str">
        <f t="array" ref="N190">IFERROR(
IF(LEN(N$10)&gt;0,
INDEX(Calculations!$G$4:$G$4005,SMALL(IF((Calculations!$U$4:$U$4005=N$10)*(Calculations!$V$4:$V$4005&gt;0),ROW(Calculations!$U$4:$U$4005)-ROW(INDEX(Calculations!$U$4:$U$4005,1,1))+1),ROUNDUP((ROW($A190)-ROW(startCell))/3,0)),1),""),"")</f>
        <v/>
      </c>
      <c r="O190" s="187"/>
      <c r="P190" s="186" t="str">
        <f t="array" ref="P190">IFERROR(
IF(LEN(P$10)&gt;0,
INDEX(Calculations!$G$4:$G$4005,SMALL(IF((Calculations!$U$4:$U$4005=P$10)*(Calculations!$V$4:$V$4005&gt;0),ROW(Calculations!$U$4:$U$4005)-ROW(INDEX(Calculations!$U$4:$U$4005,1,1))+1),ROUNDUP((ROW($A190)-ROW(startCell))/3,0)),1),""),"")</f>
        <v/>
      </c>
      <c r="Q190" s="187"/>
      <c r="R190" s="186" t="str">
        <f t="array" ref="R190">IFERROR(
IF(LEN(R$10)&gt;0,
INDEX(Calculations!$G$4:$G$4005,SMALL(IF((Calculations!$U$4:$U$4005=R$10)*(Calculations!$V$4:$V$4005&gt;0),ROW(Calculations!$U$4:$U$4005)-ROW(INDEX(Calculations!$U$4:$U$4005,1,1))+1),ROUNDUP((ROW($A190)-ROW(startCell))/3,0)),1),""),"")</f>
        <v/>
      </c>
      <c r="S190" s="187"/>
      <c r="T190" s="186" t="str">
        <f t="array" ref="T190">IFERROR(
IF(LEN(T$10)&gt;0,
INDEX(Calculations!$G$4:$G$4005,SMALL(IF((Calculations!$U$4:$U$4005=T$10)*(Calculations!$V$4:$V$4005&gt;0),ROW(Calculations!$U$4:$U$4005)-ROW(INDEX(Calculations!$U$4:$U$4005,1,1))+1),ROUNDUP((ROW($A190)-ROW(startCell))/3,0)),1),""),"")</f>
        <v/>
      </c>
      <c r="U190" s="187"/>
      <c r="V190" s="186" t="str">
        <f t="array" ref="V190">IFERROR(
IF(LEN(V$10)&gt;0,
INDEX(Calculations!$G$4:$G$4005,SMALL(IF((Calculations!$U$4:$U$4005=V$10)*(Calculations!$V$4:$V$4005&gt;0),ROW(Calculations!$U$4:$U$4005)-ROW(INDEX(Calculations!$U$4:$U$4005,1,1))+1),ROUNDUP((ROW($A190)-ROW(startCell))/3,0)),1),""),"")</f>
        <v/>
      </c>
      <c r="W190" s="253"/>
      <c r="X190" s="33"/>
      <c r="Y190" s="33"/>
    </row>
    <row r="191" spans="1:25" ht="20.100000000000001" customHeight="1" thickTop="1" x14ac:dyDescent="0.25">
      <c r="A191" s="33"/>
      <c r="B191" s="251"/>
      <c r="C191" s="194"/>
      <c r="D191" s="184" t="str">
        <f t="array" ref="D191">IFERROR(IF(LEN(D$10)&gt;0, INDEX(Calculations!$B$4:$B$4005,SMALL(IF((Calculations!$U$4:$U$4005=D$10)*(Calculations!$V$4:$V$4005&gt;0),ROW(Calculations!$U$4:$U$4005)-ROW(INDEX(Calculations!$U$4:$U$4005,1,1))+1),ROUNDUP((ROW($A191)-ROW(startCell))/3,0)),1),""),"")</f>
        <v/>
      </c>
      <c r="E191" s="185"/>
      <c r="F191" s="184" t="str">
        <f t="array" ref="F191">IFERROR(IF(LEN(F$10)&gt;0, INDEX(Calculations!$B$4:$B$4005,SMALL(IF((Calculations!$U$4:$U$4005=F$10)*(Calculations!$V$4:$V$4005&gt;0),ROW(Calculations!$U$4:$U$4005)-ROW(INDEX(Calculations!$U$4:$U$4005,1,1))+1),ROUNDUP((ROW($A191)-ROW(startCell))/3,0)),1),""),"")</f>
        <v/>
      </c>
      <c r="G191" s="185"/>
      <c r="H191" s="184" t="str">
        <f t="array" ref="H191">IFERROR(IF(LEN(H$10)&gt;0, INDEX(Calculations!$B$4:$B$4005,SMALL(IF((Calculations!$U$4:$U$4005=H$10)*(Calculations!$V$4:$V$4005&gt;0),ROW(Calculations!$U$4:$U$4005)-ROW(INDEX(Calculations!$U$4:$U$4005,1,1))+1),ROUNDUP((ROW($A191)-ROW(startCell))/3,0)),1),""),"")</f>
        <v/>
      </c>
      <c r="I191" s="185"/>
      <c r="J191" s="184" t="str">
        <f t="array" ref="J191">IFERROR(IF(LEN(J$10)&gt;0, INDEX(Calculations!$B$4:$B$4005,SMALL(IF((Calculations!$U$4:$U$4005=J$10)*(Calculations!$V$4:$V$4005&gt;0),ROW(Calculations!$U$4:$U$4005)-ROW(INDEX(Calculations!$U$4:$U$4005,1,1))+1),ROUNDUP((ROW($A191)-ROW(startCell))/3,0)),1),""),"")</f>
        <v/>
      </c>
      <c r="K191" s="185"/>
      <c r="L191" s="184" t="str">
        <f t="array" ref="L191">IFERROR(IF(LEN(L$10)&gt;0, INDEX(Calculations!$B$4:$B$4005,SMALL(IF((Calculations!$U$4:$U$4005=L$10)*(Calculations!$V$4:$V$4005&gt;0),ROW(Calculations!$U$4:$U$4005)-ROW(INDEX(Calculations!$U$4:$U$4005,1,1))+1),ROUNDUP((ROW($A191)-ROW(startCell))/3,0)),1),""),"")</f>
        <v/>
      </c>
      <c r="M191" s="185"/>
      <c r="N191" s="184" t="str">
        <f t="array" ref="N191">IFERROR(IF(LEN(N$10)&gt;0, INDEX(Calculations!$B$4:$B$4005,SMALL(IF((Calculations!$U$4:$U$4005=N$10)*(Calculations!$V$4:$V$4005&gt;0),ROW(Calculations!$U$4:$U$4005)-ROW(INDEX(Calculations!$U$4:$U$4005,1,1))+1),ROUNDUP((ROW($A191)-ROW(startCell))/3,0)),1),""),"")</f>
        <v/>
      </c>
      <c r="O191" s="185"/>
      <c r="P191" s="184" t="str">
        <f t="array" ref="P191">IFERROR(IF(LEN(P$10)&gt;0, INDEX(Calculations!$B$4:$B$4005,SMALL(IF((Calculations!$U$4:$U$4005=P$10)*(Calculations!$V$4:$V$4005&gt;0),ROW(Calculations!$U$4:$U$4005)-ROW(INDEX(Calculations!$U$4:$U$4005,1,1))+1),ROUNDUP((ROW($A191)-ROW(startCell))/3,0)),1),""),"")</f>
        <v/>
      </c>
      <c r="Q191" s="185"/>
      <c r="R191" s="184" t="str">
        <f t="array" ref="R191">IFERROR(IF(LEN(R$10)&gt;0, INDEX(Calculations!$B$4:$B$4005,SMALL(IF((Calculations!$U$4:$U$4005=R$10)*(Calculations!$V$4:$V$4005&gt;0),ROW(Calculations!$U$4:$U$4005)-ROW(INDEX(Calculations!$U$4:$U$4005,1,1))+1),ROUNDUP((ROW($A191)-ROW(startCell))/3,0)),1),""),"")</f>
        <v/>
      </c>
      <c r="S191" s="185"/>
      <c r="T191" s="184" t="str">
        <f t="array" ref="T191">IFERROR(IF(LEN(T$10)&gt;0, INDEX(Calculations!$B$4:$B$4005,SMALL(IF((Calculations!$U$4:$U$4005=T$10)*(Calculations!$V$4:$V$4005&gt;0),ROW(Calculations!$U$4:$U$4005)-ROW(INDEX(Calculations!$U$4:$U$4005,1,1))+1),ROUNDUP((ROW($A191)-ROW(startCell))/3,0)),1),""),"")</f>
        <v/>
      </c>
      <c r="U191" s="185"/>
      <c r="V191" s="184" t="str">
        <f t="array" ref="V191">IFERROR(IF(LEN(V$10)&gt;0, INDEX(Calculations!$B$4:$B$4005,SMALL(IF((Calculations!$U$4:$U$4005=V$10)*(Calculations!$V$4:$V$4005&gt;0),ROW(Calculations!$U$4:$U$4005)-ROW(INDEX(Calculations!$U$4:$U$4005,1,1))+1),ROUNDUP((ROW($A191)-ROW(startCell))/3,0)),1),""),"")</f>
        <v/>
      </c>
      <c r="W191" s="253"/>
      <c r="X191" s="33"/>
      <c r="Y191" s="33"/>
    </row>
    <row r="192" spans="1:25" ht="20.100000000000001" customHeight="1" x14ac:dyDescent="0.25">
      <c r="A192" s="33"/>
      <c r="B192" s="251"/>
      <c r="C192" s="193"/>
      <c r="D192" s="186" t="str">
        <f t="array" ref="D192">IFERROR(
IF(LEN(D$10)&gt;0,
INDEX(Calculations!$D$4:$D$4005,SMALL(IF((Calculations!$U$4:$U$4005=D$10)*(Calculations!$V$4:$V$4005&gt;0),ROW(Calculations!$U$4:$U$4005)-ROW(INDEX(Calculations!$U$4:$U$4005,1,1))+1),ROUNDUP((ROW($A192)-ROW(startCell))/3,0)),1),""),"")</f>
        <v/>
      </c>
      <c r="E192" s="187"/>
      <c r="F192" s="186" t="str">
        <f t="array" ref="F192">IFERROR(
IF(LEN(F$10)&gt;0,
INDEX(Calculations!$D$4:$D$4005,SMALL(IF((Calculations!$U$4:$U$4005=F$10)*(Calculations!$V$4:$V$4005&gt;0),ROW(Calculations!$U$4:$U$4005)-ROW(INDEX(Calculations!$U$4:$U$4005,1,1))+1),ROUNDUP((ROW($A192)-ROW(startCell))/3,0)),1),""),"")</f>
        <v/>
      </c>
      <c r="G192" s="187"/>
      <c r="H192" s="186" t="str">
        <f t="array" ref="H192">IFERROR(
IF(LEN(H$10)&gt;0,
INDEX(Calculations!$D$4:$D$4005,SMALL(IF((Calculations!$U$4:$U$4005=H$10)*(Calculations!$V$4:$V$4005&gt;0),ROW(Calculations!$U$4:$U$4005)-ROW(INDEX(Calculations!$U$4:$U$4005,1,1))+1),ROUNDUP((ROW($A192)-ROW(startCell))/3,0)),1),""),"")</f>
        <v/>
      </c>
      <c r="I192" s="187"/>
      <c r="J192" s="186" t="str">
        <f t="array" ref="J192">IFERROR(
IF(LEN(J$10)&gt;0,
INDEX(Calculations!$D$4:$D$4005,SMALL(IF((Calculations!$U$4:$U$4005=J$10)*(Calculations!$V$4:$V$4005&gt;0),ROW(Calculations!$U$4:$U$4005)-ROW(INDEX(Calculations!$U$4:$U$4005,1,1))+1),ROUNDUP((ROW($A192)-ROW(startCell))/3,0)),1),""),"")</f>
        <v/>
      </c>
      <c r="K192" s="187"/>
      <c r="L192" s="186" t="str">
        <f t="array" ref="L192">IFERROR(
IF(LEN(L$10)&gt;0,
INDEX(Calculations!$D$4:$D$4005,SMALL(IF((Calculations!$U$4:$U$4005=L$10)*(Calculations!$V$4:$V$4005&gt;0),ROW(Calculations!$U$4:$U$4005)-ROW(INDEX(Calculations!$U$4:$U$4005,1,1))+1),ROUNDUP((ROW($A192)-ROW(startCell))/3,0)),1),""),"")</f>
        <v/>
      </c>
      <c r="M192" s="187"/>
      <c r="N192" s="186" t="str">
        <f t="array" ref="N192">IFERROR(
IF(LEN(N$10)&gt;0,
INDEX(Calculations!$D$4:$D$4005,SMALL(IF((Calculations!$U$4:$U$4005=N$10)*(Calculations!$V$4:$V$4005&gt;0),ROW(Calculations!$U$4:$U$4005)-ROW(INDEX(Calculations!$U$4:$U$4005,1,1))+1),ROUNDUP((ROW($A192)-ROW(startCell))/3,0)),1),""),"")</f>
        <v/>
      </c>
      <c r="O192" s="187"/>
      <c r="P192" s="186" t="str">
        <f t="array" ref="P192">IFERROR(
IF(LEN(P$10)&gt;0,
INDEX(Calculations!$D$4:$D$4005,SMALL(IF((Calculations!$U$4:$U$4005=P$10)*(Calculations!$V$4:$V$4005&gt;0),ROW(Calculations!$U$4:$U$4005)-ROW(INDEX(Calculations!$U$4:$U$4005,1,1))+1),ROUNDUP((ROW($A192)-ROW(startCell))/3,0)),1),""),"")</f>
        <v/>
      </c>
      <c r="Q192" s="187"/>
      <c r="R192" s="186" t="str">
        <f t="array" ref="R192">IFERROR(
IF(LEN(R$10)&gt;0,
INDEX(Calculations!$D$4:$D$4005,SMALL(IF((Calculations!$U$4:$U$4005=R$10)*(Calculations!$V$4:$V$4005&gt;0),ROW(Calculations!$U$4:$U$4005)-ROW(INDEX(Calculations!$U$4:$U$4005,1,1))+1),ROUNDUP((ROW($A192)-ROW(startCell))/3,0)),1),""),"")</f>
        <v/>
      </c>
      <c r="S192" s="187"/>
      <c r="T192" s="186" t="str">
        <f t="array" ref="T192">IFERROR(
IF(LEN(T$10)&gt;0,
INDEX(Calculations!$D$4:$D$4005,SMALL(IF((Calculations!$U$4:$U$4005=T$10)*(Calculations!$V$4:$V$4005&gt;0),ROW(Calculations!$U$4:$U$4005)-ROW(INDEX(Calculations!$U$4:$U$4005,1,1))+1),ROUNDUP((ROW($A192)-ROW(startCell))/3,0)),1),""),"")</f>
        <v/>
      </c>
      <c r="U192" s="187"/>
      <c r="V192" s="186" t="str">
        <f t="array" ref="V192">IFERROR(
IF(LEN(V$10)&gt;0,
INDEX(Calculations!$D$4:$D$4005,SMALL(IF((Calculations!$U$4:$U$4005=V$10)*(Calculations!$V$4:$V$4005&gt;0),ROW(Calculations!$U$4:$U$4005)-ROW(INDEX(Calculations!$U$4:$U$4005,1,1))+1),ROUNDUP((ROW($A192)-ROW(startCell))/3,0)),1),""),"")</f>
        <v/>
      </c>
      <c r="W192" s="253"/>
      <c r="X192" s="33"/>
      <c r="Y192" s="33"/>
    </row>
    <row r="193" spans="1:25" ht="20.100000000000001" customHeight="1" thickBot="1" x14ac:dyDescent="0.3">
      <c r="A193" s="33"/>
      <c r="B193" s="254"/>
      <c r="C193" s="195"/>
      <c r="D193" s="191" t="str">
        <f t="array" ref="D193">IFERROR(
IF(LEN(D$10)&gt;0,
INDEX(Calculations!$G$4:$G$4005,SMALL(IF((Calculations!$U$4:$U$4005=D$10)*(Calculations!$V$4:$V$4005&gt;0),ROW(Calculations!$U$4:$U$4005)-ROW(INDEX(Calculations!$U$4:$U$4005,1,1))+1),ROUNDUP((ROW($A193)-ROW(startCell))/3,0)),1),""),"")</f>
        <v/>
      </c>
      <c r="E193" s="187"/>
      <c r="F193" s="186" t="str">
        <f t="array" ref="F193">IFERROR(
IF(LEN(F$10)&gt;0,
INDEX(Calculations!$G$4:$G$4005,SMALL(IF((Calculations!$U$4:$U$4005=F$10)*(Calculations!$V$4:$V$4005&gt;0),ROW(Calculations!$U$4:$U$4005)-ROW(INDEX(Calculations!$U$4:$U$4005,1,1))+1),ROUNDUP((ROW($A193)-ROW(startCell))/3,0)),1),""),"")</f>
        <v/>
      </c>
      <c r="G193" s="187"/>
      <c r="H193" s="186" t="str">
        <f t="array" ref="H193">IFERROR(
IF(LEN(H$10)&gt;0,
INDEX(Calculations!$G$4:$G$4005,SMALL(IF((Calculations!$U$4:$U$4005=H$10)*(Calculations!$V$4:$V$4005&gt;0),ROW(Calculations!$U$4:$U$4005)-ROW(INDEX(Calculations!$U$4:$U$4005,1,1))+1),ROUNDUP((ROW($A193)-ROW(startCell))/3,0)),1),""),"")</f>
        <v/>
      </c>
      <c r="I193" s="187"/>
      <c r="J193" s="186" t="str">
        <f t="array" ref="J193">IFERROR(
IF(LEN(J$10)&gt;0,
INDEX(Calculations!$G$4:$G$4005,SMALL(IF((Calculations!$U$4:$U$4005=J$10)*(Calculations!$V$4:$V$4005&gt;0),ROW(Calculations!$U$4:$U$4005)-ROW(INDEX(Calculations!$U$4:$U$4005,1,1))+1),ROUNDUP((ROW($A193)-ROW(startCell))/3,0)),1),""),"")</f>
        <v/>
      </c>
      <c r="K193" s="187"/>
      <c r="L193" s="186" t="str">
        <f t="array" ref="L193">IFERROR(
IF(LEN(L$10)&gt;0,
INDEX(Calculations!$G$4:$G$4005,SMALL(IF((Calculations!$U$4:$U$4005=L$10)*(Calculations!$V$4:$V$4005&gt;0),ROW(Calculations!$U$4:$U$4005)-ROW(INDEX(Calculations!$U$4:$U$4005,1,1))+1),ROUNDUP((ROW($A193)-ROW(startCell))/3,0)),1),""),"")</f>
        <v/>
      </c>
      <c r="M193" s="187"/>
      <c r="N193" s="186" t="str">
        <f t="array" ref="N193">IFERROR(
IF(LEN(N$10)&gt;0,
INDEX(Calculations!$G$4:$G$4005,SMALL(IF((Calculations!$U$4:$U$4005=N$10)*(Calculations!$V$4:$V$4005&gt;0),ROW(Calculations!$U$4:$U$4005)-ROW(INDEX(Calculations!$U$4:$U$4005,1,1))+1),ROUNDUP((ROW($A193)-ROW(startCell))/3,0)),1),""),"")</f>
        <v/>
      </c>
      <c r="O193" s="187"/>
      <c r="P193" s="186" t="str">
        <f t="array" ref="P193">IFERROR(
IF(LEN(P$10)&gt;0,
INDEX(Calculations!$G$4:$G$4005,SMALL(IF((Calculations!$U$4:$U$4005=P$10)*(Calculations!$V$4:$V$4005&gt;0),ROW(Calculations!$U$4:$U$4005)-ROW(INDEX(Calculations!$U$4:$U$4005,1,1))+1),ROUNDUP((ROW($A193)-ROW(startCell))/3,0)),1),""),"")</f>
        <v/>
      </c>
      <c r="Q193" s="187"/>
      <c r="R193" s="186" t="str">
        <f t="array" ref="R193">IFERROR(
IF(LEN(R$10)&gt;0,
INDEX(Calculations!$G$4:$G$4005,SMALL(IF((Calculations!$U$4:$U$4005=R$10)*(Calculations!$V$4:$V$4005&gt;0),ROW(Calculations!$U$4:$U$4005)-ROW(INDEX(Calculations!$U$4:$U$4005,1,1))+1),ROUNDUP((ROW($A193)-ROW(startCell))/3,0)),1),""),"")</f>
        <v/>
      </c>
      <c r="S193" s="187"/>
      <c r="T193" s="186" t="str">
        <f t="array" ref="T193">IFERROR(
IF(LEN(T$10)&gt;0,
INDEX(Calculations!$G$4:$G$4005,SMALL(IF((Calculations!$U$4:$U$4005=T$10)*(Calculations!$V$4:$V$4005&gt;0),ROW(Calculations!$U$4:$U$4005)-ROW(INDEX(Calculations!$U$4:$U$4005,1,1))+1),ROUNDUP((ROW($A193)-ROW(startCell))/3,0)),1),""),"")</f>
        <v/>
      </c>
      <c r="U193" s="187"/>
      <c r="V193" s="186" t="str">
        <f t="array" ref="V193">IFERROR(
IF(LEN(V$10)&gt;0,
INDEX(Calculations!$G$4:$G$4005,SMALL(IF((Calculations!$U$4:$U$4005=V$10)*(Calculations!$V$4:$V$4005&gt;0),ROW(Calculations!$U$4:$U$4005)-ROW(INDEX(Calculations!$U$4:$U$4005,1,1))+1),ROUNDUP((ROW($A193)-ROW(startCell))/3,0)),1),""),"")</f>
        <v/>
      </c>
      <c r="W193" s="253"/>
      <c r="X193" s="33"/>
      <c r="Y193" s="33"/>
    </row>
    <row r="194" spans="1:25" ht="20.100000000000001" customHeight="1" thickTop="1" x14ac:dyDescent="0.25">
      <c r="A194" s="33"/>
      <c r="B194" s="251"/>
      <c r="C194" s="193"/>
      <c r="D194" s="186" t="str">
        <f t="array" ref="D194">IFERROR(IF(LEN(D$10)&gt;0, INDEX(Calculations!$B$4:$B$4005,SMALL(IF((Calculations!$U$4:$U$4005=D$10)*(Calculations!$V$4:$V$4005&gt;0),ROW(Calculations!$U$4:$U$4005)-ROW(INDEX(Calculations!$U$4:$U$4005,1,1))+1),ROUNDUP((ROW($A194)-ROW(startCell))/3,0)),1),""),"")</f>
        <v/>
      </c>
      <c r="E194" s="185"/>
      <c r="F194" s="184" t="str">
        <f t="array" ref="F194">IFERROR(IF(LEN(F$10)&gt;0, INDEX(Calculations!$B$4:$B$4005,SMALL(IF((Calculations!$U$4:$U$4005=F$10)*(Calculations!$V$4:$V$4005&gt;0),ROW(Calculations!$U$4:$U$4005)-ROW(INDEX(Calculations!$U$4:$U$4005,1,1))+1),ROUNDUP((ROW($A194)-ROW(startCell))/3,0)),1),""),"")</f>
        <v/>
      </c>
      <c r="G194" s="185"/>
      <c r="H194" s="184" t="str">
        <f t="array" ref="H194">IFERROR(IF(LEN(H$10)&gt;0, INDEX(Calculations!$B$4:$B$4005,SMALL(IF((Calculations!$U$4:$U$4005=H$10)*(Calculations!$V$4:$V$4005&gt;0),ROW(Calculations!$U$4:$U$4005)-ROW(INDEX(Calculations!$U$4:$U$4005,1,1))+1),ROUNDUP((ROW($A194)-ROW(startCell))/3,0)),1),""),"")</f>
        <v/>
      </c>
      <c r="I194" s="185"/>
      <c r="J194" s="184" t="str">
        <f t="array" ref="J194">IFERROR(IF(LEN(J$10)&gt;0, INDEX(Calculations!$B$4:$B$4005,SMALL(IF((Calculations!$U$4:$U$4005=J$10)*(Calculations!$V$4:$V$4005&gt;0),ROW(Calculations!$U$4:$U$4005)-ROW(INDEX(Calculations!$U$4:$U$4005,1,1))+1),ROUNDUP((ROW($A194)-ROW(startCell))/3,0)),1),""),"")</f>
        <v/>
      </c>
      <c r="K194" s="185"/>
      <c r="L194" s="184" t="str">
        <f t="array" ref="L194">IFERROR(IF(LEN(L$10)&gt;0, INDEX(Calculations!$B$4:$B$4005,SMALL(IF((Calculations!$U$4:$U$4005=L$10)*(Calculations!$V$4:$V$4005&gt;0),ROW(Calculations!$U$4:$U$4005)-ROW(INDEX(Calculations!$U$4:$U$4005,1,1))+1),ROUNDUP((ROW($A194)-ROW(startCell))/3,0)),1),""),"")</f>
        <v/>
      </c>
      <c r="M194" s="185"/>
      <c r="N194" s="184" t="str">
        <f t="array" ref="N194">IFERROR(IF(LEN(N$10)&gt;0, INDEX(Calculations!$B$4:$B$4005,SMALL(IF((Calculations!$U$4:$U$4005=N$10)*(Calculations!$V$4:$V$4005&gt;0),ROW(Calculations!$U$4:$U$4005)-ROW(INDEX(Calculations!$U$4:$U$4005,1,1))+1),ROUNDUP((ROW($A194)-ROW(startCell))/3,0)),1),""),"")</f>
        <v/>
      </c>
      <c r="O194" s="185"/>
      <c r="P194" s="184" t="str">
        <f t="array" ref="P194">IFERROR(IF(LEN(P$10)&gt;0, INDEX(Calculations!$B$4:$B$4005,SMALL(IF((Calculations!$U$4:$U$4005=P$10)*(Calculations!$V$4:$V$4005&gt;0),ROW(Calculations!$U$4:$U$4005)-ROW(INDEX(Calculations!$U$4:$U$4005,1,1))+1),ROUNDUP((ROW($A194)-ROW(startCell))/3,0)),1),""),"")</f>
        <v/>
      </c>
      <c r="Q194" s="185"/>
      <c r="R194" s="184" t="str">
        <f t="array" ref="R194">IFERROR(IF(LEN(R$10)&gt;0, INDEX(Calculations!$B$4:$B$4005,SMALL(IF((Calculations!$U$4:$U$4005=R$10)*(Calculations!$V$4:$V$4005&gt;0),ROW(Calculations!$U$4:$U$4005)-ROW(INDEX(Calculations!$U$4:$U$4005,1,1))+1),ROUNDUP((ROW($A194)-ROW(startCell))/3,0)),1),""),"")</f>
        <v/>
      </c>
      <c r="S194" s="185"/>
      <c r="T194" s="184" t="str">
        <f t="array" ref="T194">IFERROR(IF(LEN(T$10)&gt;0, INDEX(Calculations!$B$4:$B$4005,SMALL(IF((Calculations!$U$4:$U$4005=T$10)*(Calculations!$V$4:$V$4005&gt;0),ROW(Calculations!$U$4:$U$4005)-ROW(INDEX(Calculations!$U$4:$U$4005,1,1))+1),ROUNDUP((ROW($A194)-ROW(startCell))/3,0)),1),""),"")</f>
        <v/>
      </c>
      <c r="U194" s="185"/>
      <c r="V194" s="184" t="str">
        <f t="array" ref="V194">IFERROR(IF(LEN(V$10)&gt;0, INDEX(Calculations!$B$4:$B$4005,SMALL(IF((Calculations!$U$4:$U$4005=V$10)*(Calculations!$V$4:$V$4005&gt;0),ROW(Calculations!$U$4:$U$4005)-ROW(INDEX(Calculations!$U$4:$U$4005,1,1))+1),ROUNDUP((ROW($A194)-ROW(startCell))/3,0)),1),""),"")</f>
        <v/>
      </c>
      <c r="W194" s="253"/>
      <c r="X194" s="33"/>
      <c r="Y194" s="33"/>
    </row>
    <row r="195" spans="1:25" ht="20.100000000000001" customHeight="1" x14ac:dyDescent="0.25">
      <c r="A195" s="33"/>
      <c r="B195" s="251"/>
      <c r="C195" s="193"/>
      <c r="D195" s="186" t="str">
        <f t="array" ref="D195">IFERROR(
IF(LEN(D$10)&gt;0,
INDEX(Calculations!$D$4:$D$4005,SMALL(IF((Calculations!$U$4:$U$4005=D$10)*(Calculations!$V$4:$V$4005&gt;0),ROW(Calculations!$U$4:$U$4005)-ROW(INDEX(Calculations!$U$4:$U$4005,1,1))+1),ROUNDUP((ROW($A195)-ROW(startCell))/3,0)),1),""),"")</f>
        <v/>
      </c>
      <c r="E195" s="187"/>
      <c r="F195" s="186" t="str">
        <f t="array" ref="F195">IFERROR(
IF(LEN(F$10)&gt;0,
INDEX(Calculations!$D$4:$D$4005,SMALL(IF((Calculations!$U$4:$U$4005=F$10)*(Calculations!$V$4:$V$4005&gt;0),ROW(Calculations!$U$4:$U$4005)-ROW(INDEX(Calculations!$U$4:$U$4005,1,1))+1),ROUNDUP((ROW($A195)-ROW(startCell))/3,0)),1),""),"")</f>
        <v/>
      </c>
      <c r="G195" s="187"/>
      <c r="H195" s="186" t="str">
        <f t="array" ref="H195">IFERROR(
IF(LEN(H$10)&gt;0,
INDEX(Calculations!$D$4:$D$4005,SMALL(IF((Calculations!$U$4:$U$4005=H$10)*(Calculations!$V$4:$V$4005&gt;0),ROW(Calculations!$U$4:$U$4005)-ROW(INDEX(Calculations!$U$4:$U$4005,1,1))+1),ROUNDUP((ROW($A195)-ROW(startCell))/3,0)),1),""),"")</f>
        <v/>
      </c>
      <c r="I195" s="187"/>
      <c r="J195" s="186" t="str">
        <f t="array" ref="J195">IFERROR(
IF(LEN(J$10)&gt;0,
INDEX(Calculations!$D$4:$D$4005,SMALL(IF((Calculations!$U$4:$U$4005=J$10)*(Calculations!$V$4:$V$4005&gt;0),ROW(Calculations!$U$4:$U$4005)-ROW(INDEX(Calculations!$U$4:$U$4005,1,1))+1),ROUNDUP((ROW($A195)-ROW(startCell))/3,0)),1),""),"")</f>
        <v/>
      </c>
      <c r="K195" s="187"/>
      <c r="L195" s="186" t="str">
        <f t="array" ref="L195">IFERROR(
IF(LEN(L$10)&gt;0,
INDEX(Calculations!$D$4:$D$4005,SMALL(IF((Calculations!$U$4:$U$4005=L$10)*(Calculations!$V$4:$V$4005&gt;0),ROW(Calculations!$U$4:$U$4005)-ROW(INDEX(Calculations!$U$4:$U$4005,1,1))+1),ROUNDUP((ROW($A195)-ROW(startCell))/3,0)),1),""),"")</f>
        <v/>
      </c>
      <c r="M195" s="187"/>
      <c r="N195" s="186" t="str">
        <f t="array" ref="N195">IFERROR(
IF(LEN(N$10)&gt;0,
INDEX(Calculations!$D$4:$D$4005,SMALL(IF((Calculations!$U$4:$U$4005=N$10)*(Calculations!$V$4:$V$4005&gt;0),ROW(Calculations!$U$4:$U$4005)-ROW(INDEX(Calculations!$U$4:$U$4005,1,1))+1),ROUNDUP((ROW($A195)-ROW(startCell))/3,0)),1),""),"")</f>
        <v/>
      </c>
      <c r="O195" s="187"/>
      <c r="P195" s="186" t="str">
        <f t="array" ref="P195">IFERROR(
IF(LEN(P$10)&gt;0,
INDEX(Calculations!$D$4:$D$4005,SMALL(IF((Calculations!$U$4:$U$4005=P$10)*(Calculations!$V$4:$V$4005&gt;0),ROW(Calculations!$U$4:$U$4005)-ROW(INDEX(Calculations!$U$4:$U$4005,1,1))+1),ROUNDUP((ROW($A195)-ROW(startCell))/3,0)),1),""),"")</f>
        <v/>
      </c>
      <c r="Q195" s="187"/>
      <c r="R195" s="186" t="str">
        <f t="array" ref="R195">IFERROR(
IF(LEN(R$10)&gt;0,
INDEX(Calculations!$D$4:$D$4005,SMALL(IF((Calculations!$U$4:$U$4005=R$10)*(Calculations!$V$4:$V$4005&gt;0),ROW(Calculations!$U$4:$U$4005)-ROW(INDEX(Calculations!$U$4:$U$4005,1,1))+1),ROUNDUP((ROW($A195)-ROW(startCell))/3,0)),1),""),"")</f>
        <v/>
      </c>
      <c r="S195" s="187"/>
      <c r="T195" s="186" t="str">
        <f t="array" ref="T195">IFERROR(
IF(LEN(T$10)&gt;0,
INDEX(Calculations!$D$4:$D$4005,SMALL(IF((Calculations!$U$4:$U$4005=T$10)*(Calculations!$V$4:$V$4005&gt;0),ROW(Calculations!$U$4:$U$4005)-ROW(INDEX(Calculations!$U$4:$U$4005,1,1))+1),ROUNDUP((ROW($A195)-ROW(startCell))/3,0)),1),""),"")</f>
        <v/>
      </c>
      <c r="U195" s="187"/>
      <c r="V195" s="186" t="str">
        <f t="array" ref="V195">IFERROR(
IF(LEN(V$10)&gt;0,
INDEX(Calculations!$D$4:$D$4005,SMALL(IF((Calculations!$U$4:$U$4005=V$10)*(Calculations!$V$4:$V$4005&gt;0),ROW(Calculations!$U$4:$U$4005)-ROW(INDEX(Calculations!$U$4:$U$4005,1,1))+1),ROUNDUP((ROW($A195)-ROW(startCell))/3,0)),1),""),"")</f>
        <v/>
      </c>
      <c r="W195" s="253"/>
      <c r="X195" s="33"/>
      <c r="Y195" s="33"/>
    </row>
    <row r="196" spans="1:25" ht="20.100000000000001" customHeight="1" thickBot="1" x14ac:dyDescent="0.3">
      <c r="A196" s="33"/>
      <c r="B196" s="254"/>
      <c r="C196" s="196"/>
      <c r="D196" s="186" t="str">
        <f t="array" ref="D196">IFERROR(
IF(LEN(D$10)&gt;0,
INDEX(Calculations!$G$4:$G$4005,SMALL(IF((Calculations!$U$4:$U$4005=D$10)*(Calculations!$V$4:$V$4005&gt;0),ROW(Calculations!$U$4:$U$4005)-ROW(INDEX(Calculations!$U$4:$U$4005,1,1))+1),ROUNDUP((ROW($A196)-ROW(startCell))/3,0)),1),""),"")</f>
        <v/>
      </c>
      <c r="E196" s="187"/>
      <c r="F196" s="186" t="str">
        <f t="array" ref="F196">IFERROR(
IF(LEN(F$10)&gt;0,
INDEX(Calculations!$G$4:$G$4005,SMALL(IF((Calculations!$U$4:$U$4005=F$10)*(Calculations!$V$4:$V$4005&gt;0),ROW(Calculations!$U$4:$U$4005)-ROW(INDEX(Calculations!$U$4:$U$4005,1,1))+1),ROUNDUP((ROW($A196)-ROW(startCell))/3,0)),1),""),"")</f>
        <v/>
      </c>
      <c r="G196" s="187"/>
      <c r="H196" s="186" t="str">
        <f t="array" ref="H196">IFERROR(
IF(LEN(H$10)&gt;0,
INDEX(Calculations!$G$4:$G$4005,SMALL(IF((Calculations!$U$4:$U$4005=H$10)*(Calculations!$V$4:$V$4005&gt;0),ROW(Calculations!$U$4:$U$4005)-ROW(INDEX(Calculations!$U$4:$U$4005,1,1))+1),ROUNDUP((ROW($A196)-ROW(startCell))/3,0)),1),""),"")</f>
        <v/>
      </c>
      <c r="I196" s="187"/>
      <c r="J196" s="186" t="str">
        <f t="array" ref="J196">IFERROR(
IF(LEN(J$10)&gt;0,
INDEX(Calculations!$G$4:$G$4005,SMALL(IF((Calculations!$U$4:$U$4005=J$10)*(Calculations!$V$4:$V$4005&gt;0),ROW(Calculations!$U$4:$U$4005)-ROW(INDEX(Calculations!$U$4:$U$4005,1,1))+1),ROUNDUP((ROW($A196)-ROW(startCell))/3,0)),1),""),"")</f>
        <v/>
      </c>
      <c r="K196" s="187"/>
      <c r="L196" s="186" t="str">
        <f t="array" ref="L196">IFERROR(
IF(LEN(L$10)&gt;0,
INDEX(Calculations!$G$4:$G$4005,SMALL(IF((Calculations!$U$4:$U$4005=L$10)*(Calculations!$V$4:$V$4005&gt;0),ROW(Calculations!$U$4:$U$4005)-ROW(INDEX(Calculations!$U$4:$U$4005,1,1))+1),ROUNDUP((ROW($A196)-ROW(startCell))/3,0)),1),""),"")</f>
        <v/>
      </c>
      <c r="M196" s="187"/>
      <c r="N196" s="186" t="str">
        <f t="array" ref="N196">IFERROR(
IF(LEN(N$10)&gt;0,
INDEX(Calculations!$G$4:$G$4005,SMALL(IF((Calculations!$U$4:$U$4005=N$10)*(Calculations!$V$4:$V$4005&gt;0),ROW(Calculations!$U$4:$U$4005)-ROW(INDEX(Calculations!$U$4:$U$4005,1,1))+1),ROUNDUP((ROW($A196)-ROW(startCell))/3,0)),1),""),"")</f>
        <v/>
      </c>
      <c r="O196" s="187"/>
      <c r="P196" s="186" t="str">
        <f t="array" ref="P196">IFERROR(
IF(LEN(P$10)&gt;0,
INDEX(Calculations!$G$4:$G$4005,SMALL(IF((Calculations!$U$4:$U$4005=P$10)*(Calculations!$V$4:$V$4005&gt;0),ROW(Calculations!$U$4:$U$4005)-ROW(INDEX(Calculations!$U$4:$U$4005,1,1))+1),ROUNDUP((ROW($A196)-ROW(startCell))/3,0)),1),""),"")</f>
        <v/>
      </c>
      <c r="Q196" s="187"/>
      <c r="R196" s="186" t="str">
        <f t="array" ref="R196">IFERROR(
IF(LEN(R$10)&gt;0,
INDEX(Calculations!$G$4:$G$4005,SMALL(IF((Calculations!$U$4:$U$4005=R$10)*(Calculations!$V$4:$V$4005&gt;0),ROW(Calculations!$U$4:$U$4005)-ROW(INDEX(Calculations!$U$4:$U$4005,1,1))+1),ROUNDUP((ROW($A196)-ROW(startCell))/3,0)),1),""),"")</f>
        <v/>
      </c>
      <c r="S196" s="187"/>
      <c r="T196" s="186" t="str">
        <f t="array" ref="T196">IFERROR(
IF(LEN(T$10)&gt;0,
INDEX(Calculations!$G$4:$G$4005,SMALL(IF((Calculations!$U$4:$U$4005=T$10)*(Calculations!$V$4:$V$4005&gt;0),ROW(Calculations!$U$4:$U$4005)-ROW(INDEX(Calculations!$U$4:$U$4005,1,1))+1),ROUNDUP((ROW($A196)-ROW(startCell))/3,0)),1),""),"")</f>
        <v/>
      </c>
      <c r="U196" s="187"/>
      <c r="V196" s="186" t="str">
        <f t="array" ref="V196">IFERROR(
IF(LEN(V$10)&gt;0,
INDEX(Calculations!$G$4:$G$4005,SMALL(IF((Calculations!$U$4:$U$4005=V$10)*(Calculations!$V$4:$V$4005&gt;0),ROW(Calculations!$U$4:$U$4005)-ROW(INDEX(Calculations!$U$4:$U$4005,1,1))+1),ROUNDUP((ROW($A196)-ROW(startCell))/3,0)),1),""),"")</f>
        <v/>
      </c>
      <c r="W196" s="253"/>
      <c r="X196" s="33"/>
      <c r="Y196" s="33"/>
    </row>
    <row r="197" spans="1:25" ht="15" customHeight="1" thickTop="1" x14ac:dyDescent="0.25">
      <c r="A197" s="33"/>
      <c r="B197" s="255"/>
      <c r="C197" s="256"/>
      <c r="D197" s="257"/>
      <c r="E197" s="257"/>
      <c r="F197" s="257"/>
      <c r="G197" s="257"/>
      <c r="H197" s="257"/>
      <c r="I197" s="257"/>
      <c r="J197" s="257"/>
      <c r="K197" s="257"/>
      <c r="L197" s="257"/>
      <c r="M197" s="257"/>
      <c r="N197" s="257"/>
      <c r="O197" s="257"/>
      <c r="P197" s="257"/>
      <c r="Q197" s="257"/>
      <c r="R197" s="257"/>
      <c r="S197" s="257"/>
      <c r="T197" s="257"/>
      <c r="U197" s="257"/>
      <c r="V197" s="257"/>
      <c r="W197" s="258"/>
      <c r="X197" s="95"/>
      <c r="Y197" s="95"/>
    </row>
    <row r="198" spans="1:25" ht="7.35" customHeight="1" x14ac:dyDescent="0.25">
      <c r="A198" s="33"/>
      <c r="B198" s="90"/>
      <c r="C198" s="178"/>
      <c r="D198" s="179"/>
      <c r="E198" s="33"/>
      <c r="F198" s="33"/>
      <c r="G198" s="33"/>
      <c r="H198" s="33"/>
      <c r="I198" s="33"/>
      <c r="J198" s="33"/>
      <c r="K198" s="33"/>
      <c r="L198" s="33"/>
      <c r="M198" s="33"/>
      <c r="N198" s="33"/>
      <c r="O198" s="33"/>
      <c r="P198" s="33"/>
      <c r="Q198" s="33"/>
      <c r="R198" s="33"/>
      <c r="S198" s="33"/>
      <c r="T198" s="33"/>
      <c r="U198" s="33"/>
      <c r="V198" s="33"/>
      <c r="W198" s="33"/>
      <c r="X198" s="95"/>
      <c r="Y198" s="95"/>
    </row>
    <row r="199" spans="1:25" ht="23.1" customHeight="1" x14ac:dyDescent="0.25">
      <c r="A199" s="9"/>
      <c r="B199" s="8"/>
      <c r="C199" s="180"/>
      <c r="D199" s="181"/>
      <c r="E199" s="6"/>
      <c r="F199" s="7"/>
      <c r="G199" s="7"/>
      <c r="H199" s="8"/>
      <c r="I199" s="8"/>
      <c r="J199" s="8"/>
      <c r="K199" s="8"/>
      <c r="L199" s="8"/>
      <c r="M199" s="8"/>
      <c r="N199" s="6"/>
      <c r="O199" s="6"/>
      <c r="P199" s="6"/>
      <c r="Q199" s="6"/>
      <c r="R199" s="6"/>
      <c r="S199" s="6"/>
      <c r="T199" s="6"/>
      <c r="U199" s="6"/>
      <c r="V199" s="6"/>
      <c r="W199" s="6"/>
      <c r="X199" s="91"/>
      <c r="Y199" s="91"/>
    </row>
    <row r="200" spans="1:25" ht="15" customHeight="1" x14ac:dyDescent="0.25">
      <c r="B200" s="50"/>
      <c r="C200" s="182"/>
      <c r="D200" s="179"/>
      <c r="E200" s="33"/>
      <c r="F200" s="33"/>
      <c r="G200" s="33"/>
      <c r="H200" s="33"/>
      <c r="I200" s="33"/>
      <c r="J200" s="33"/>
      <c r="K200" s="33"/>
      <c r="L200" s="33"/>
      <c r="M200" s="33"/>
      <c r="N200" s="33"/>
      <c r="O200" s="33"/>
      <c r="P200" s="33"/>
      <c r="Q200" s="33"/>
      <c r="R200" s="33"/>
      <c r="S200" s="33"/>
      <c r="T200" s="33"/>
      <c r="U200" s="33"/>
      <c r="V200" s="33"/>
      <c r="X200" s="93"/>
      <c r="Y200" s="93"/>
    </row>
  </sheetData>
  <sheetProtection algorithmName="SHA-512" hashValue="WJH4iTtPoTLvpQOGr1LwFt/0rIyGK5P1PdXfYo3CCgcw1uAmml5Yv9ym9XwWxELoyrknqx3w0J8Q2rPIfXQQaQ==" saltValue="BGwjnrgZrYWZPcq9fgO8rg==" spinCount="100000" sheet="1" objects="1" scenarios="1"/>
  <conditionalFormatting sqref="D10:V10">
    <cfRule type="expression" dxfId="34" priority="415">
      <formula>LEN(D$10)&gt;0</formula>
    </cfRule>
  </conditionalFormatting>
  <conditionalFormatting sqref="C10:V10">
    <cfRule type="expression" dxfId="33" priority="1">
      <formula>LEN(D$10)&gt;0</formula>
    </cfRule>
  </conditionalFormatting>
  <printOptions horizontalCentered="1"/>
  <pageMargins left="0.31496062992125984" right="0.31496062992125984" top="0.31496062992125984" bottom="0.31496062992125984" header="0.31496062992125984" footer="0.31496062992125984"/>
  <pageSetup scale="6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60" id="{00000000-000E-0000-0500-000002000000}">
            <xm:f>AND(SEARCH(importance1,PipelineCalc!C4)&gt;0,importance1&gt;0)</xm:f>
            <x14:dxf>
              <fill>
                <patternFill>
                  <bgColor rgb="FFFC887B"/>
                </patternFill>
              </fill>
            </x14:dxf>
          </x14:cfRule>
          <x14:cfRule type="expression" priority="461" id="{00000000-000E-0000-0500-0000C8010000}">
            <xm:f>AND(SEARCH(importance2,PipelineCalc!C4)&gt;0,importance2&gt;0)</xm:f>
            <x14:dxf>
              <fill>
                <patternFill>
                  <bgColor rgb="FFFFDD95"/>
                </patternFill>
              </fill>
            </x14:dxf>
          </x14:cfRule>
          <x14:cfRule type="expression" priority="462" id="{00000000-000E-0000-0500-0000C9010000}">
            <xm:f>AND(SEARCH(importance3,PipelineCalc!C4)&gt;0,importance3&gt;0)</xm:f>
            <x14:dxf>
              <fill>
                <patternFill>
                  <bgColor theme="9" tint="0.59996337778862885"/>
                </patternFill>
              </fill>
            </x14:dxf>
          </x14:cfRule>
          <x14:cfRule type="expression" priority="463" id="{00000000-000E-0000-0500-0000CA010000}">
            <xm:f>PipelineCalc!C4="not set!"</xm:f>
            <x14:dxf>
              <fill>
                <patternFill>
                  <bgColor rgb="FFFCE4D6"/>
                </patternFill>
              </fill>
            </x14:dxf>
          </x14:cfRule>
          <xm:sqref>C11:V196</xm:sqref>
        </x14:conditionalFormatting>
        <x14:conditionalFormatting xmlns:xm="http://schemas.microsoft.com/office/excel/2006/main">
          <x14:cfRule type="expression" priority="464" id="{00000000-000E-0000-0500-0000CB010000}">
            <xm:f>LEN(PipelineCalc!C4)&gt;0</xm:f>
            <x14:dxf>
              <fill>
                <patternFill>
                  <bgColor theme="0" tint="-4.9989318521683403E-2"/>
                </patternFill>
              </fill>
            </x14:dxf>
          </x14:cfRule>
          <xm:sqref>D11:V196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28DF4B2-9827-4918-8CF9-050F336F8E29}">
          <x14:formula1>
            <xm:f>OFFSET(Settings!$C$6,1,0,COUNTA(Settings!$C$7:$C$26),1)</xm:f>
          </x14:formula1>
          <xm:sqref>N10:V10 F10 D10 L10 J10 H10</xm:sqref>
        </x14:dataValidation>
      </x14:dataValidations>
    </ext>
    <ext xmlns:x15="http://schemas.microsoft.com/office/spreadsheetml/2010/11/main" uri="{3A4CF648-6AED-40f4-86FF-DC5316D8AED3}">
      <x14:slicerList xmlns:x14="http://schemas.microsoft.com/office/spreadsheetml/2009/9/main">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43CFF-E978-4D77-8C3F-98D573EDB2B1}">
  <sheetPr codeName="Sheet15">
    <pageSetUpPr fitToPage="1"/>
  </sheetPr>
  <dimension ref="A1:U78"/>
  <sheetViews>
    <sheetView showGridLines="0" showRowColHeaders="0" showZeros="0" zoomScale="85" zoomScaleNormal="85" zoomScaleSheetLayoutView="85" workbookViewId="0">
      <pane ySplit="8" topLeftCell="A9" activePane="bottomLeft" state="frozen"/>
      <selection pane="bottomLeft" activeCell="A9" sqref="A9"/>
    </sheetView>
  </sheetViews>
  <sheetFormatPr defaultColWidth="8.85546875" defaultRowHeight="15" x14ac:dyDescent="0.25"/>
  <cols>
    <col min="1" max="1" width="3.7109375" style="9" customWidth="1"/>
    <col min="2" max="2" width="1.7109375" style="9" customWidth="1"/>
    <col min="3" max="3" width="26.5703125" style="9" customWidth="1"/>
    <col min="4" max="4" width="1" style="9" customWidth="1"/>
    <col min="5" max="5" width="27.5703125" style="9" customWidth="1"/>
    <col min="6" max="6" width="1" style="9" customWidth="1"/>
    <col min="7" max="7" width="26.85546875" style="9" customWidth="1"/>
    <col min="8" max="8" width="1" style="9" customWidth="1"/>
    <col min="9" max="9" width="27.5703125" style="9" customWidth="1"/>
    <col min="10" max="10" width="1" style="9" customWidth="1"/>
    <col min="11" max="11" width="27.140625" style="9" customWidth="1"/>
    <col min="12" max="12" width="1" style="9" customWidth="1"/>
    <col min="13" max="13" width="27" style="9" customWidth="1"/>
    <col min="14" max="14" width="1" style="9" customWidth="1"/>
    <col min="15" max="15" width="27.42578125" style="9" customWidth="1"/>
    <col min="16" max="16" width="2.7109375" style="9" customWidth="1"/>
    <col min="17" max="17" width="3.7109375" style="9" customWidth="1"/>
    <col min="18" max="18" width="8.85546875" style="9" customWidth="1"/>
    <col min="19" max="19" width="8.85546875" hidden="1" customWidth="1"/>
    <col min="20" max="21" width="8.85546875" style="9" customWidth="1"/>
    <col min="22" max="16384" width="8.85546875" style="9"/>
  </cols>
  <sheetData>
    <row r="1" spans="1:21" s="10" customFormat="1" ht="6.75" customHeight="1" x14ac:dyDescent="0.25">
      <c r="A1" s="1"/>
      <c r="B1" s="1"/>
      <c r="C1" s="2"/>
      <c r="D1" s="2"/>
      <c r="E1" s="1"/>
      <c r="F1" s="1"/>
      <c r="G1" s="1"/>
      <c r="H1" s="1"/>
      <c r="I1" s="3"/>
      <c r="J1" s="3"/>
      <c r="K1" s="3"/>
      <c r="L1" s="3"/>
      <c r="M1" s="3"/>
      <c r="N1" s="3"/>
      <c r="O1" s="1"/>
      <c r="P1" s="1"/>
      <c r="Q1" s="1"/>
      <c r="R1" s="203"/>
      <c r="T1" s="203"/>
      <c r="U1" s="1"/>
    </row>
    <row r="2" spans="1:21" s="127" customFormat="1" ht="20.100000000000001" customHeight="1" x14ac:dyDescent="0.3">
      <c r="A2" s="15"/>
      <c r="B2" s="124"/>
      <c r="C2" s="122" t="s">
        <v>35</v>
      </c>
      <c r="D2" s="122"/>
      <c r="E2" s="17"/>
      <c r="F2" s="17"/>
      <c r="G2" s="18"/>
      <c r="H2" s="18"/>
      <c r="I2" s="18"/>
      <c r="J2" s="18"/>
      <c r="K2" s="18"/>
      <c r="L2" s="18"/>
      <c r="M2" s="18"/>
      <c r="N2" s="18"/>
      <c r="O2" s="18"/>
      <c r="P2" s="18"/>
      <c r="Q2" s="20"/>
      <c r="R2" s="15"/>
      <c r="T2" s="15"/>
      <c r="U2" s="15"/>
    </row>
    <row r="3" spans="1:21" s="129" customFormat="1" ht="24" customHeight="1" x14ac:dyDescent="0.35">
      <c r="A3" s="21"/>
      <c r="B3" s="125"/>
      <c r="C3" s="123" t="s">
        <v>33</v>
      </c>
      <c r="D3" s="123"/>
      <c r="E3" s="23"/>
      <c r="F3" s="23"/>
      <c r="G3" s="24"/>
      <c r="H3" s="24"/>
      <c r="I3" s="24"/>
      <c r="J3" s="24"/>
      <c r="K3" s="24"/>
      <c r="L3" s="24"/>
      <c r="M3" s="24"/>
      <c r="N3" s="24"/>
      <c r="O3" s="24"/>
      <c r="P3" s="24"/>
      <c r="Q3" s="26"/>
      <c r="R3" s="348"/>
      <c r="T3" s="348"/>
      <c r="U3" s="21"/>
    </row>
    <row r="4" spans="1:21" s="10" customFormat="1" ht="5.0999999999999996" customHeight="1" x14ac:dyDescent="0.25">
      <c r="A4" s="43"/>
      <c r="B4" s="43"/>
      <c r="C4" s="45"/>
      <c r="D4" s="45"/>
      <c r="E4" s="44"/>
      <c r="F4" s="44"/>
      <c r="G4" s="44"/>
      <c r="H4" s="44"/>
      <c r="I4" s="44"/>
      <c r="J4" s="44"/>
      <c r="K4" s="44"/>
      <c r="L4" s="44"/>
      <c r="M4" s="44"/>
      <c r="N4" s="44"/>
      <c r="O4" s="44"/>
      <c r="P4" s="44"/>
      <c r="Q4" s="44"/>
      <c r="R4" s="349"/>
      <c r="T4" s="350"/>
      <c r="U4" s="42"/>
    </row>
    <row r="5" spans="1:21" s="10" customFormat="1" ht="5.0999999999999996" customHeight="1" x14ac:dyDescent="0.25">
      <c r="A5" s="43"/>
      <c r="B5" s="325"/>
      <c r="C5" s="330"/>
      <c r="D5" s="330"/>
      <c r="E5" s="331"/>
      <c r="F5" s="331"/>
      <c r="G5" s="331"/>
      <c r="H5" s="331"/>
      <c r="I5" s="331"/>
      <c r="J5" s="331"/>
      <c r="K5" s="331"/>
      <c r="L5" s="331"/>
      <c r="M5" s="331"/>
      <c r="N5" s="331"/>
      <c r="O5" s="331"/>
      <c r="P5" s="332"/>
      <c r="Q5" s="44"/>
      <c r="R5" s="349"/>
      <c r="T5" s="350"/>
      <c r="U5" s="42"/>
    </row>
    <row r="6" spans="1:21" s="10" customFormat="1" ht="23.1" customHeight="1" x14ac:dyDescent="0.25">
      <c r="A6" s="43"/>
      <c r="B6" s="326"/>
      <c r="C6" s="322" t="s">
        <v>211</v>
      </c>
      <c r="D6" s="323"/>
      <c r="E6" s="324"/>
      <c r="F6" s="333"/>
      <c r="G6" s="28"/>
      <c r="H6" s="333"/>
      <c r="I6" s="343" t="s">
        <v>24</v>
      </c>
      <c r="J6" s="333"/>
      <c r="K6" s="343" t="s">
        <v>99</v>
      </c>
      <c r="M6" s="345" t="s">
        <v>215</v>
      </c>
      <c r="N6" s="333"/>
      <c r="O6" s="345" t="s">
        <v>213</v>
      </c>
      <c r="P6" s="338"/>
      <c r="Q6" s="44"/>
      <c r="R6" s="349"/>
      <c r="T6" s="350"/>
      <c r="U6" s="42"/>
    </row>
    <row r="7" spans="1:21" s="10" customFormat="1" ht="23.1" customHeight="1" x14ac:dyDescent="0.25">
      <c r="A7" s="42"/>
      <c r="B7" s="327"/>
      <c r="C7" s="305" t="s">
        <v>13</v>
      </c>
      <c r="D7" s="339"/>
      <c r="E7" s="305">
        <v>2022</v>
      </c>
      <c r="F7" s="334"/>
      <c r="G7" s="28"/>
      <c r="H7" s="334"/>
      <c r="I7" s="344" t="s">
        <v>218</v>
      </c>
      <c r="J7" s="334"/>
      <c r="K7" s="344" t="s">
        <v>106</v>
      </c>
      <c r="M7" s="346" t="s">
        <v>217</v>
      </c>
      <c r="N7" s="342"/>
      <c r="O7" s="346" t="s">
        <v>225</v>
      </c>
      <c r="P7" s="337"/>
      <c r="Q7" s="42"/>
      <c r="R7" s="350"/>
      <c r="T7" s="350"/>
      <c r="U7" s="42"/>
    </row>
    <row r="8" spans="1:21" s="10" customFormat="1" ht="5.0999999999999996" customHeight="1" x14ac:dyDescent="0.25">
      <c r="A8" s="42"/>
      <c r="B8" s="327"/>
      <c r="C8" s="335"/>
      <c r="D8" s="335"/>
      <c r="E8" s="335"/>
      <c r="F8" s="335"/>
      <c r="G8" s="335"/>
      <c r="H8" s="335"/>
      <c r="I8" s="335"/>
      <c r="J8" s="335"/>
      <c r="K8" s="335"/>
      <c r="L8" s="335"/>
      <c r="M8" s="336"/>
      <c r="N8" s="336"/>
      <c r="O8" s="335"/>
      <c r="P8" s="337"/>
      <c r="Q8" s="42"/>
      <c r="R8" s="350"/>
      <c r="T8" s="351"/>
      <c r="U8" s="42"/>
    </row>
    <row r="9" spans="1:21" s="10" customFormat="1" ht="5.0999999999999996" customHeight="1" x14ac:dyDescent="0.25">
      <c r="A9" s="42"/>
      <c r="B9" s="327"/>
      <c r="C9" s="335"/>
      <c r="D9" s="335"/>
      <c r="E9" s="335"/>
      <c r="F9" s="335"/>
      <c r="G9" s="335"/>
      <c r="H9" s="335"/>
      <c r="I9" s="335"/>
      <c r="J9" s="335"/>
      <c r="K9" s="335"/>
      <c r="L9" s="335"/>
      <c r="M9" s="335"/>
      <c r="N9" s="335"/>
      <c r="O9" s="335"/>
      <c r="P9" s="337"/>
      <c r="Q9" s="42"/>
      <c r="R9" s="350"/>
      <c r="T9" s="350"/>
      <c r="U9" s="42"/>
    </row>
    <row r="10" spans="1:21" ht="15.95" customHeight="1" x14ac:dyDescent="0.25">
      <c r="A10" s="47"/>
      <c r="B10" s="328"/>
      <c r="C10" s="294" t="str">
        <f>IF(WEEKDAY(chosenDate)=2,chosenDate,"")</f>
        <v/>
      </c>
      <c r="D10" s="340"/>
      <c r="E10" s="294" t="str">
        <f>IF(LEN(C10)&gt;0,C10+1,IF(WEEKDAY(chosenDate)=3,chosenDate,""))</f>
        <v/>
      </c>
      <c r="F10" s="356"/>
      <c r="G10" s="294" t="str">
        <f>IF(LEN(E10)&gt;0,E10+1,IF(WEEKDAY(chosenDate)=4,chosenDate,""))</f>
        <v/>
      </c>
      <c r="H10" s="340"/>
      <c r="I10" s="294" t="str">
        <f>IF(LEN(G10)&gt;0,G10+1,IF(WEEKDAY(chosenDate)=5,chosenDate,""))</f>
        <v/>
      </c>
      <c r="J10" s="340"/>
      <c r="K10" s="294">
        <f>IF(LEN(I10)&gt;0,I10+1,IF(WEEKDAY(chosenDate)=6,chosenDate,""))</f>
        <v>44652</v>
      </c>
      <c r="L10" s="356"/>
      <c r="M10" s="295">
        <f>IF(LEN(K10)&gt;0,K10+1,IF(WEEKDAY(chosenDate)=7,chosenDate,""))</f>
        <v>44653</v>
      </c>
      <c r="N10" s="356"/>
      <c r="O10" s="295">
        <f>IF(LEN(M10)&gt;0,M10+1,IF(WEEKDAY(chosenDate)=1,chosenDate,""))</f>
        <v>44654</v>
      </c>
      <c r="P10" s="353"/>
      <c r="Q10" s="47"/>
      <c r="R10" s="352"/>
      <c r="S10" s="374" t="s">
        <v>216</v>
      </c>
      <c r="T10" s="352"/>
      <c r="U10" s="47"/>
    </row>
    <row r="11" spans="1:21" ht="14.1" customHeight="1" x14ac:dyDescent="0.25">
      <c r="A11" s="47"/>
      <c r="B11" s="328"/>
      <c r="C11" s="296" t="str">
        <f t="array" ref="C11">IFERROR(INDEX(Calculations!$B$4:$B$4005,SMALL(IF((Calculations!$N$4:$N$4005=C10)*(Calculations!$T$4:$T$4005&gt;0),Calculations!$T$4:$T$4005),Calendar!$S11),1),"")</f>
        <v/>
      </c>
      <c r="D11" s="277"/>
      <c r="E11" s="296" t="str">
        <f t="array" ref="E11">IFERROR(INDEX(Calculations!$B$4:$B$4005,SMALL(IF((Calculations!$N$4:$N$4005=E10)*(Calculations!$T$4:$T$4005&gt;0),Calculations!$T$4:$T$4005),Calendar!$S11),1),"")</f>
        <v/>
      </c>
      <c r="F11" s="277"/>
      <c r="G11" s="296" t="str">
        <f t="array" ref="G11">IFERROR(INDEX(Calculations!$B$4:$B$4005,SMALL(IF((Calculations!$N$4:$N$4005=G10)*(Calculations!$T$4:$T$4005&gt;0),Calculations!$T$4:$T$4005),Calendar!$S11),1),"")</f>
        <v/>
      </c>
      <c r="H11" s="277"/>
      <c r="I11" s="296" t="str">
        <f t="array" ref="I11">IFERROR(INDEX(Calculations!$B$4:$B$4005,SMALL(IF((Calculations!$N$4:$N$4005=I10)*(Calculations!$T$4:$T$4005&gt;0),Calculations!$T$4:$T$4005),Calendar!$S11),1),"")</f>
        <v/>
      </c>
      <c r="J11" s="277"/>
      <c r="K11" s="296" t="str">
        <f t="array" ref="K11">IFERROR(INDEX(Calculations!$B$4:$B$4005,SMALL(IF((Calculations!$N$4:$N$4005=K10)*(Calculations!$T$4:$T$4005&gt;0),Calculations!$T$4:$T$4005),Calendar!$S11),1),"")</f>
        <v>111 - Outsourcing contract</v>
      </c>
      <c r="L11" s="277"/>
      <c r="M11" s="297" t="str">
        <f t="array" ref="M11">IFERROR(INDEX(Calculations!$B$4:$B$4005,SMALL(IF((Calculations!$N$4:$N$4005=M10)*(Calculations!$T$4:$T$4005&gt;0),Calculations!$T$4:$T$4005),Calendar!$S11),1),"")</f>
        <v/>
      </c>
      <c r="N11" s="277"/>
      <c r="O11" s="297" t="str">
        <f t="array" ref="O11">IFERROR(INDEX(Calculations!$B$4:$B$4005,SMALL(IF((Calculations!$N$4:$N$4005=O10)*(Calculations!$T$4:$T$4005&gt;0),Calculations!$T$4:$T$4005),Calendar!$S11),1),"")</f>
        <v/>
      </c>
      <c r="P11" s="354"/>
      <c r="Q11" s="47"/>
      <c r="R11" s="352"/>
      <c r="S11" s="375">
        <v>1</v>
      </c>
      <c r="T11" s="352"/>
      <c r="U11" s="47"/>
    </row>
    <row r="12" spans="1:21" ht="14.1" customHeight="1" x14ac:dyDescent="0.25">
      <c r="A12" s="47"/>
      <c r="B12" s="328"/>
      <c r="C12" s="298" t="str">
        <f t="array" ref="C12">IFERROR(IF(calendarView="Simple",INDEX(Calculations!$B$4:$B$4005,SMALL(IF((Calculations!$N$4:$N$4005=C10)*(Calculations!$T$4:$T$4005&gt;0),Calculations!$T$4:$T$4005),Calendar!$S12),1),
INDEX(Calculations!$D$4:$D$4005,SMALL(IF((Calculations!$N$4:$N$4005=C10 )*(Calculations!$T$4:$T$4005&gt;0),Calculations!$T$4:$T$4005),Calendar!$S12),1)),"")</f>
        <v/>
      </c>
      <c r="D12" s="277"/>
      <c r="E12" s="298" t="str">
        <f t="array" ref="E12">IFERROR(IF(calendarView="Simple",INDEX(Calculations!$B$4:$B$4005,SMALL(IF((Calculations!$N$4:$N$4005=E10)*(Calculations!$T$4:$T$4005&gt;0),Calculations!$T$4:$T$4005),Calendar!$S12),1),
INDEX(Calculations!$D$4:$D$4005,SMALL(IF((Calculations!$N$4:$N$4005=E10 )*(Calculations!$T$4:$T$4005&gt;0),Calculations!$T$4:$T$4005),Calendar!$S12),1)),"")</f>
        <v/>
      </c>
      <c r="F12" s="277"/>
      <c r="G12" s="298" t="str">
        <f t="array" ref="G12">IFERROR(IF(calendarView="Simple",INDEX(Calculations!$B$4:$B$4005,SMALL(IF((Calculations!$N$4:$N$4005=G10)*(Calculations!$T$4:$T$4005&gt;0),Calculations!$T$4:$T$4005),Calendar!$S12),1),
INDEX(Calculations!$D$4:$D$4005,SMALL(IF((Calculations!$N$4:$N$4005=G10 )*(Calculations!$T$4:$T$4005&gt;0),Calculations!$T$4:$T$4005),Calendar!$S12),1)),"")</f>
        <v/>
      </c>
      <c r="H12" s="277"/>
      <c r="I12" s="298" t="str">
        <f t="array" ref="I12">IFERROR(IF(calendarView="Simple",INDEX(Calculations!$B$4:$B$4005,SMALL(IF((Calculations!$N$4:$N$4005=I10)*(Calculations!$T$4:$T$4005&gt;0),Calculations!$T$4:$T$4005),Calendar!$S12),1),
INDEX(Calculations!$D$4:$D$4005,SMALL(IF((Calculations!$N$4:$N$4005=I10 )*(Calculations!$T$4:$T$4005&gt;0),Calculations!$T$4:$T$4005),Calendar!$S12),1)),"")</f>
        <v/>
      </c>
      <c r="J12" s="277"/>
      <c r="K12" s="298" t="str">
        <f t="array" ref="K12">IFERROR(IF(calendarView="Simple",INDEX(Calculations!$B$4:$B$4005,SMALL(IF((Calculations!$N$4:$N$4005=K10)*(Calculations!$T$4:$T$4005&gt;0),Calculations!$T$4:$T$4005),Calendar!$S12),1),
INDEX(Calculations!$D$4:$D$4005,SMALL(IF((Calculations!$N$4:$N$4005=K10 )*(Calculations!$T$4:$T$4005&gt;0),Calculations!$T$4:$T$4005),Calendar!$S12),1)),"")</f>
        <v>Rutrum Inc.</v>
      </c>
      <c r="L12" s="277"/>
      <c r="M12" s="299" t="str">
        <f t="array" ref="M12">IFERROR(IF(calendarView="Simple",INDEX(Calculations!$B$4:$B$4005,SMALL(IF((Calculations!$N$4:$N$4005=M10)*(Calculations!$T$4:$T$4005&gt;0),Calculations!$T$4:$T$4005),Calendar!$S12),1),
INDEX(Calculations!$D$4:$D$4005,SMALL(IF((Calculations!$N$4:$N$4005=M10 )*(Calculations!$T$4:$T$4005&gt;0),Calculations!$T$4:$T$4005),Calendar!$S12),1)),"")</f>
        <v/>
      </c>
      <c r="N12" s="277"/>
      <c r="O12" s="299" t="str">
        <f t="array" ref="O12">IFERROR(IF(calendarView="Simple",INDEX(Calculations!$B$4:$B$4005,SMALL(IF((Calculations!$N$4:$N$4005=O10)*(Calculations!$T$4:$T$4005&gt;0),Calculations!$T$4:$T$4005),Calendar!$S12),1),
INDEX(Calculations!$D$4:$D$4005,SMALL(IF((Calculations!$N$4:$N$4005=O10 )*(Calculations!$T$4:$T$4005&gt;0),Calculations!$T$4:$T$4005),Calendar!$S12),1)),"")</f>
        <v/>
      </c>
      <c r="P12" s="354"/>
      <c r="Q12" s="47"/>
      <c r="R12" s="352"/>
      <c r="S12" s="376">
        <f>IF(calendarView="Simple",S11+1,S11)</f>
        <v>1</v>
      </c>
      <c r="T12" s="352"/>
      <c r="U12" s="47"/>
    </row>
    <row r="13" spans="1:21" ht="14.1" customHeight="1" x14ac:dyDescent="0.25">
      <c r="A13" s="47"/>
      <c r="B13" s="328"/>
      <c r="C13" s="300" t="str">
        <f t="array" ref="C13">IFERROR(IF(calendarView="Simple",INDEX(Calculations!$B$4:$B$4005,SMALL(IF((Calculations!$N$4:$N$4005=C10)*(Calculations!$T$4:$T$4005&gt;0),Calculations!$T$4:$T$4005),Calendar!$S13),1),
INDEX(Calculations!$P$4:$P$4005,SMALL(IF((Calculations!$N$4:$N$4005=C10 )*(Calculations!$T$4:$T$4005&gt;0),Calculations!$T$4:$T$4005),Calendar!$S13),1)),"")</f>
        <v/>
      </c>
      <c r="D13" s="277"/>
      <c r="E13" s="300" t="str">
        <f t="array" ref="E13">IFERROR(IF(calendarView="Simple",INDEX(Calculations!$B$4:$B$4005,SMALL(IF((Calculations!$N$4:$N$4005=E10)*(Calculations!$T$4:$T$4005&gt;0),Calculations!$T$4:$T$4005),Calendar!$S13),1),
INDEX(Calculations!$P$4:$P$4005,SMALL(IF((Calculations!$N$4:$N$4005=E10 )*(Calculations!$T$4:$T$4005&gt;0),Calculations!$T$4:$T$4005),Calendar!$S13),1)),"")</f>
        <v/>
      </c>
      <c r="F13" s="277"/>
      <c r="G13" s="300" t="str">
        <f t="array" ref="G13">IFERROR(IF(calendarView="Simple",INDEX(Calculations!$B$4:$B$4005,SMALL(IF((Calculations!$N$4:$N$4005=G10)*(Calculations!$T$4:$T$4005&gt;0),Calculations!$T$4:$T$4005),Calendar!$S13),1),
INDEX(Calculations!$P$4:$P$4005,SMALL(IF((Calculations!$N$4:$N$4005=G10 )*(Calculations!$T$4:$T$4005&gt;0),Calculations!$T$4:$T$4005),Calendar!$S13),1)),"")</f>
        <v/>
      </c>
      <c r="H13" s="277"/>
      <c r="I13" s="300" t="str">
        <f t="array" ref="I13">IFERROR(IF(calendarView="Simple",INDEX(Calculations!$B$4:$B$4005,SMALL(IF((Calculations!$N$4:$N$4005=I10)*(Calculations!$T$4:$T$4005&gt;0),Calculations!$T$4:$T$4005),Calendar!$S13),1),
INDEX(Calculations!$P$4:$P$4005,SMALL(IF((Calculations!$N$4:$N$4005=I10 )*(Calculations!$T$4:$T$4005&gt;0),Calculations!$T$4:$T$4005),Calendar!$S13),1)),"")</f>
        <v/>
      </c>
      <c r="J13" s="277"/>
      <c r="K13" s="300" t="str">
        <f t="array" ref="K13">IFERROR(IF(calendarView="Simple",INDEX(Calculations!$B$4:$B$4005,SMALL(IF((Calculations!$N$4:$N$4005=K10)*(Calculations!$T$4:$T$4005&gt;0),Calculations!$T$4:$T$4005),Calendar!$S13),1),
INDEX(Calculations!$P$4:$P$4005,SMALL(IF((Calculations!$N$4:$N$4005=K10 )*(Calculations!$T$4:$T$4005&gt;0),Calculations!$T$4:$T$4005),Calendar!$S13),1)),"")</f>
        <v>NEGOTIATION</v>
      </c>
      <c r="L13" s="277"/>
      <c r="M13" s="301" t="str">
        <f t="array" ref="M13">IFERROR(IF(calendarView="Simple",INDEX(Calculations!$B$4:$B$4005,SMALL(IF((Calculations!$N$4:$N$4005=M10)*(Calculations!$T$4:$T$4005&gt;0),Calculations!$T$4:$T$4005),Calendar!$S13),1),
INDEX(Calculations!$P$4:$P$4005,SMALL(IF((Calculations!$N$4:$N$4005=M10 )*(Calculations!$T$4:$T$4005&gt;0),Calculations!$T$4:$T$4005),Calendar!$S13),1)),"")</f>
        <v/>
      </c>
      <c r="N13" s="277"/>
      <c r="O13" s="301" t="str">
        <f t="array" ref="O13">IFERROR(IF(calendarView="Simple",INDEX(Calculations!$B$4:$B$4005,SMALL(IF((Calculations!$N$4:$N$4005=O10)*(Calculations!$T$4:$T$4005&gt;0),Calculations!$T$4:$T$4005),Calendar!$S13),1),
INDEX(Calculations!$P$4:$P$4005,SMALL(IF((Calculations!$N$4:$N$4005=O10 )*(Calculations!$T$4:$T$4005&gt;0),Calculations!$T$4:$T$4005),Calendar!$S13),1)),"")</f>
        <v/>
      </c>
      <c r="P13" s="354"/>
      <c r="Q13" s="47"/>
      <c r="R13" s="352"/>
      <c r="S13" s="376">
        <f>IF(calendarView="Simple",S12+1,S12)</f>
        <v>1</v>
      </c>
      <c r="T13" s="352"/>
      <c r="U13" s="47"/>
    </row>
    <row r="14" spans="1:21" ht="14.1" customHeight="1" x14ac:dyDescent="0.25">
      <c r="A14" s="47"/>
      <c r="B14" s="328"/>
      <c r="C14" s="296" t="str">
        <f t="array" ref="C14">IFERROR(INDEX(Calculations!$B$4:$B$4005,SMALL(IF((Calculations!$N$4:$N$4005=C10)*(Calculations!$T$4:$T$4005&gt;0),Calculations!$T$4:$T$4005),Calendar!$S14),1),"")</f>
        <v/>
      </c>
      <c r="D14" s="277"/>
      <c r="E14" s="296" t="str">
        <f t="array" ref="E14">IFERROR(INDEX(Calculations!$B$4:$B$4005,SMALL(IF((Calculations!$N$4:$N$4005=E10)*(Calculations!$T$4:$T$4005&gt;0),Calculations!$T$4:$T$4005),Calendar!$S14),1),"")</f>
        <v/>
      </c>
      <c r="F14" s="277"/>
      <c r="G14" s="296" t="str">
        <f t="array" ref="G14">IFERROR(INDEX(Calculations!$B$4:$B$4005,SMALL(IF((Calculations!$N$4:$N$4005=G10)*(Calculations!$T$4:$T$4005&gt;0),Calculations!$T$4:$T$4005),Calendar!$S14),1),"")</f>
        <v/>
      </c>
      <c r="H14" s="277"/>
      <c r="I14" s="296" t="str">
        <f t="array" ref="I14">IFERROR(INDEX(Calculations!$B$4:$B$4005,SMALL(IF((Calculations!$N$4:$N$4005=I10)*(Calculations!$T$4:$T$4005&gt;0),Calculations!$T$4:$T$4005),Calendar!$S14),1),"")</f>
        <v/>
      </c>
      <c r="J14" s="277"/>
      <c r="K14" s="296" t="str">
        <f t="array" ref="K14">IFERROR(INDEX(Calculations!$B$4:$B$4005,SMALL(IF((Calculations!$N$4:$N$4005=K10)*(Calculations!$T$4:$T$4005&gt;0),Calculations!$T$4:$T$4005),Calendar!$S14),1),"")</f>
        <v>108 - Perform QA test</v>
      </c>
      <c r="L14" s="277"/>
      <c r="M14" s="297" t="str">
        <f t="array" ref="M14">IFERROR(INDEX(Calculations!$B$4:$B$4005,SMALL(IF((Calculations!$N$4:$N$4005=M10)*(Calculations!$T$4:$T$4005&gt;0),Calculations!$T$4:$T$4005),Calendar!$S14),1),"")</f>
        <v/>
      </c>
      <c r="N14" s="277"/>
      <c r="O14" s="297" t="str">
        <f t="array" ref="O14">IFERROR(INDEX(Calculations!$B$4:$B$4005,SMALL(IF((Calculations!$N$4:$N$4005=O10)*(Calculations!$T$4:$T$4005&gt;0),Calculations!$T$4:$T$4005),Calendar!$S14),1),"")</f>
        <v/>
      </c>
      <c r="P14" s="354"/>
      <c r="Q14" s="47"/>
      <c r="R14" s="352"/>
      <c r="S14" s="376">
        <f>IF(calendarView="Simple",S13+1,2)</f>
        <v>2</v>
      </c>
      <c r="T14" s="352"/>
      <c r="U14" s="47"/>
    </row>
    <row r="15" spans="1:21" ht="14.1" customHeight="1" x14ac:dyDescent="0.25">
      <c r="A15" s="47"/>
      <c r="B15" s="328"/>
      <c r="C15" s="298" t="str">
        <f t="array" ref="C15">IFERROR(IF(calendarView="Simple",INDEX(Calculations!$B$4:$B$4005,SMALL(IF((Calculations!$N$4:$N$4005=C10)*(Calculations!$T$4:$T$4005&gt;0),Calculations!$T$4:$T$4005),Calendar!$S15),1),
INDEX(Calculations!$D$4:$D$4005,SMALL(IF((Calculations!$N$4:$N$4005=C10 )*(Calculations!$T$4:$T$4005&gt;0),Calculations!$T$4:$T$4005),Calendar!$S15),1)),"")</f>
        <v/>
      </c>
      <c r="D15" s="277"/>
      <c r="E15" s="298" t="str">
        <f t="array" ref="E15">IFERROR(IF(calendarView="Simple",INDEX(Calculations!$B$4:$B$4005,SMALL(IF((Calculations!$N$4:$N$4005=E10)*(Calculations!$T$4:$T$4005&gt;0),Calculations!$T$4:$T$4005),Calendar!$S15),1),
INDEX(Calculations!$D$4:$D$4005,SMALL(IF((Calculations!$N$4:$N$4005=E10 )*(Calculations!$T$4:$T$4005&gt;0),Calculations!$T$4:$T$4005),Calendar!$S15),1)),"")</f>
        <v/>
      </c>
      <c r="F15" s="277"/>
      <c r="G15" s="298" t="str">
        <f t="array" ref="G15">IFERROR(IF(calendarView="Simple",INDEX(Calculations!$B$4:$B$4005,SMALL(IF((Calculations!$N$4:$N$4005=G10)*(Calculations!$T$4:$T$4005&gt;0),Calculations!$T$4:$T$4005),Calendar!$S15),1),
INDEX(Calculations!$D$4:$D$4005,SMALL(IF((Calculations!$N$4:$N$4005=G10 )*(Calculations!$T$4:$T$4005&gt;0),Calculations!$T$4:$T$4005),Calendar!$S15),1)),"")</f>
        <v/>
      </c>
      <c r="H15" s="277"/>
      <c r="I15" s="298" t="str">
        <f t="array" ref="I15">IFERROR(IF(calendarView="Simple",INDEX(Calculations!$B$4:$B$4005,SMALL(IF((Calculations!$N$4:$N$4005=I10)*(Calculations!$T$4:$T$4005&gt;0),Calculations!$T$4:$T$4005),Calendar!$S15),1),
INDEX(Calculations!$D$4:$D$4005,SMALL(IF((Calculations!$N$4:$N$4005=I10 )*(Calculations!$T$4:$T$4005&gt;0),Calculations!$T$4:$T$4005),Calendar!$S15),1)),"")</f>
        <v/>
      </c>
      <c r="J15" s="277"/>
      <c r="K15" s="298" t="str">
        <f t="array" ref="K15">IFERROR(IF(calendarView="Simple",INDEX(Calculations!$B$4:$B$4005,SMALL(IF((Calculations!$N$4:$N$4005=K10)*(Calculations!$T$4:$T$4005&gt;0),Calculations!$T$4:$T$4005),Calendar!$S15),1),
INDEX(Calculations!$D$4:$D$4005,SMALL(IF((Calculations!$N$4:$N$4005=K10 )*(Calculations!$T$4:$T$4005&gt;0),Calculations!$T$4:$T$4005),Calendar!$S15),1)),"")</f>
        <v>Pede Consulting</v>
      </c>
      <c r="L15" s="277"/>
      <c r="M15" s="299" t="str">
        <f t="array" ref="M15">IFERROR(IF(calendarView="Simple",INDEX(Calculations!$B$4:$B$4005,SMALL(IF((Calculations!$N$4:$N$4005=M10)*(Calculations!$T$4:$T$4005&gt;0),Calculations!$T$4:$T$4005),Calendar!$S15),1),
INDEX(Calculations!$D$4:$D$4005,SMALL(IF((Calculations!$N$4:$N$4005=M10 )*(Calculations!$T$4:$T$4005&gt;0),Calculations!$T$4:$T$4005),Calendar!$S15),1)),"")</f>
        <v/>
      </c>
      <c r="N15" s="277"/>
      <c r="O15" s="299" t="str">
        <f t="array" ref="O15">IFERROR(IF(calendarView="Simple",INDEX(Calculations!$B$4:$B$4005,SMALL(IF((Calculations!$N$4:$N$4005=O10)*(Calculations!$T$4:$T$4005&gt;0),Calculations!$T$4:$T$4005),Calendar!$S15),1),
INDEX(Calculations!$D$4:$D$4005,SMALL(IF((Calculations!$N$4:$N$4005=O10 )*(Calculations!$T$4:$T$4005&gt;0),Calculations!$T$4:$T$4005),Calendar!$S15),1)),"")</f>
        <v/>
      </c>
      <c r="P15" s="354"/>
      <c r="Q15" s="47"/>
      <c r="R15" s="352"/>
      <c r="S15" s="376">
        <f>IF(calendarView="Simple",S14+1,S14)</f>
        <v>2</v>
      </c>
      <c r="T15" s="352"/>
      <c r="U15" s="47"/>
    </row>
    <row r="16" spans="1:21" ht="14.1" customHeight="1" x14ac:dyDescent="0.25">
      <c r="A16" s="47"/>
      <c r="B16" s="328"/>
      <c r="C16" s="300" t="str">
        <f t="array" ref="C16">IFERROR(IF(calendarView="Simple",INDEX(Calculations!$B$4:$B$4005,SMALL(IF((Calculations!$N$4:$N$4005=C10)*(Calculations!$T$4:$T$4005&gt;0),Calculations!$T$4:$T$4005),Calendar!$S16),1),
INDEX(Calculations!$P$4:$P$4005,SMALL(IF((Calculations!$N$4:$N$4005=C10 )*(Calculations!$T$4:$T$4005&gt;0),Calculations!$T$4:$T$4005),Calendar!$S16),1)),"")</f>
        <v/>
      </c>
      <c r="D16" s="277"/>
      <c r="E16" s="300" t="str">
        <f t="array" ref="E16">IFERROR(IF(calendarView="Simple",INDEX(Calculations!$B$4:$B$4005,SMALL(IF((Calculations!$N$4:$N$4005=E10)*(Calculations!$T$4:$T$4005&gt;0),Calculations!$T$4:$T$4005),Calendar!$S16),1),
INDEX(Calculations!$P$4:$P$4005,SMALL(IF((Calculations!$N$4:$N$4005=E10 )*(Calculations!$T$4:$T$4005&gt;0),Calculations!$T$4:$T$4005),Calendar!$S16),1)),"")</f>
        <v/>
      </c>
      <c r="F16" s="277"/>
      <c r="G16" s="300" t="str">
        <f t="array" ref="G16">IFERROR(IF(calendarView="Simple",INDEX(Calculations!$B$4:$B$4005,SMALL(IF((Calculations!$N$4:$N$4005=G10)*(Calculations!$T$4:$T$4005&gt;0),Calculations!$T$4:$T$4005),Calendar!$S16),1),
INDEX(Calculations!$P$4:$P$4005,SMALL(IF((Calculations!$N$4:$N$4005=G10 )*(Calculations!$T$4:$T$4005&gt;0),Calculations!$T$4:$T$4005),Calendar!$S16),1)),"")</f>
        <v/>
      </c>
      <c r="H16" s="277"/>
      <c r="I16" s="300" t="str">
        <f t="array" ref="I16">IFERROR(IF(calendarView="Simple",INDEX(Calculations!$B$4:$B$4005,SMALL(IF((Calculations!$N$4:$N$4005=I10)*(Calculations!$T$4:$T$4005&gt;0),Calculations!$T$4:$T$4005),Calendar!$S16),1),
INDEX(Calculations!$P$4:$P$4005,SMALL(IF((Calculations!$N$4:$N$4005=I10 )*(Calculations!$T$4:$T$4005&gt;0),Calculations!$T$4:$T$4005),Calendar!$S16),1)),"")</f>
        <v/>
      </c>
      <c r="J16" s="277"/>
      <c r="K16" s="300" t="str">
        <f t="array" ref="K16">IFERROR(IF(calendarView="Simple",INDEX(Calculations!$B$4:$B$4005,SMALL(IF((Calculations!$N$4:$N$4005=K10)*(Calculations!$T$4:$T$4005&gt;0),Calculations!$T$4:$T$4005),Calendar!$S16),1),
INDEX(Calculations!$P$4:$P$4005,SMALL(IF((Calculations!$N$4:$N$4005=K10 )*(Calculations!$T$4:$T$4005&gt;0),Calculations!$T$4:$T$4005),Calendar!$S16),1)),"")</f>
        <v>POST PURCHASE</v>
      </c>
      <c r="L16" s="277"/>
      <c r="M16" s="301" t="str">
        <f t="array" ref="M16">IFERROR(IF(calendarView="Simple",INDEX(Calculations!$B$4:$B$4005,SMALL(IF((Calculations!$N$4:$N$4005=M10)*(Calculations!$T$4:$T$4005&gt;0),Calculations!$T$4:$T$4005),Calendar!$S16),1),
INDEX(Calculations!$P$4:$P$4005,SMALL(IF((Calculations!$N$4:$N$4005=M10 )*(Calculations!$T$4:$T$4005&gt;0),Calculations!$T$4:$T$4005),Calendar!$S16),1)),"")</f>
        <v/>
      </c>
      <c r="N16" s="277"/>
      <c r="O16" s="301" t="str">
        <f t="array" ref="O16">IFERROR(IF(calendarView="Simple",INDEX(Calculations!$B$4:$B$4005,SMALL(IF((Calculations!$N$4:$N$4005=O10)*(Calculations!$T$4:$T$4005&gt;0),Calculations!$T$4:$T$4005),Calendar!$S16),1),
INDEX(Calculations!$P$4:$P$4005,SMALL(IF((Calculations!$N$4:$N$4005=O10 )*(Calculations!$T$4:$T$4005&gt;0),Calculations!$T$4:$T$4005),Calendar!$S16),1)),"")</f>
        <v/>
      </c>
      <c r="P16" s="354"/>
      <c r="Q16" s="47"/>
      <c r="R16" s="352"/>
      <c r="S16" s="376">
        <f>IF(calendarView="Simple",S15+1,S15)</f>
        <v>2</v>
      </c>
      <c r="T16" s="352"/>
      <c r="U16" s="47"/>
    </row>
    <row r="17" spans="1:21" ht="14.1" customHeight="1" x14ac:dyDescent="0.25">
      <c r="A17" s="47"/>
      <c r="B17" s="328"/>
      <c r="C17" s="296" t="str">
        <f t="array" ref="C17">IFERROR(INDEX(Calculations!$B$4:$B$4005,SMALL(IF((Calculations!$N$4:$N$4005=C10)*(Calculations!$T$4:$T$4005&gt;0),Calculations!$T$4:$T$4005),Calendar!$S17),1),"")</f>
        <v/>
      </c>
      <c r="D17" s="277"/>
      <c r="E17" s="296" t="str">
        <f t="array" ref="E17">IFERROR(INDEX(Calculations!$B$4:$B$4005,SMALL(IF((Calculations!$N$4:$N$4005=E10)*(Calculations!$T$4:$T$4005&gt;0),Calculations!$T$4:$T$4005),Calendar!$S17),1),"")</f>
        <v/>
      </c>
      <c r="F17" s="277"/>
      <c r="G17" s="296" t="str">
        <f t="array" ref="G17">IFERROR(INDEX(Calculations!$B$4:$B$4005,SMALL(IF((Calculations!$N$4:$N$4005=G10)*(Calculations!$T$4:$T$4005&gt;0),Calculations!$T$4:$T$4005),Calendar!$S17),1),"")</f>
        <v/>
      </c>
      <c r="H17" s="277"/>
      <c r="I17" s="296" t="str">
        <f t="array" ref="I17">IFERROR(INDEX(Calculations!$B$4:$B$4005,SMALL(IF((Calculations!$N$4:$N$4005=I10)*(Calculations!$T$4:$T$4005&gt;0),Calculations!$T$4:$T$4005),Calendar!$S17),1),"")</f>
        <v/>
      </c>
      <c r="J17" s="277"/>
      <c r="K17" s="296" t="str">
        <f t="array" ref="K17">IFERROR(INDEX(Calculations!$B$4:$B$4005,SMALL(IF((Calculations!$N$4:$N$4005=K10)*(Calculations!$T$4:$T$4005&gt;0),Calculations!$T$4:$T$4005),Calendar!$S17),1),"")</f>
        <v/>
      </c>
      <c r="L17" s="277"/>
      <c r="M17" s="297" t="str">
        <f t="array" ref="M17">IFERROR(INDEX(Calculations!$B$4:$B$4005,SMALL(IF((Calculations!$N$4:$N$4005=M10)*(Calculations!$T$4:$T$4005&gt;0),Calculations!$T$4:$T$4005),Calendar!$S17),1),"")</f>
        <v/>
      </c>
      <c r="N17" s="277"/>
      <c r="O17" s="297" t="str">
        <f t="array" ref="O17">IFERROR(INDEX(Calculations!$B$4:$B$4005,SMALL(IF((Calculations!$N$4:$N$4005=O10)*(Calculations!$T$4:$T$4005&gt;0),Calculations!$T$4:$T$4005),Calendar!$S17),1),"")</f>
        <v/>
      </c>
      <c r="P17" s="354"/>
      <c r="Q17" s="47"/>
      <c r="R17" s="352"/>
      <c r="S17" s="376">
        <f>IF(calendarView="Simple",S16+1,3)</f>
        <v>3</v>
      </c>
      <c r="T17" s="352"/>
      <c r="U17" s="47"/>
    </row>
    <row r="18" spans="1:21" ht="14.1" customHeight="1" x14ac:dyDescent="0.25">
      <c r="A18" s="47"/>
      <c r="B18" s="328"/>
      <c r="C18" s="298" t="str">
        <f t="array" ref="C18">IFERROR(IF(calendarView="Simple",INDEX(Calculations!$B$4:$B$4005,SMALL(IF((Calculations!$N$4:$N$4005=C10)*(Calculations!$T$4:$T$4005&gt;0),Calculations!$T$4:$T$4005),Calendar!$S18),1),
INDEX(Calculations!$D$4:$D$4005,SMALL(IF((Calculations!$N$4:$N$4005=C10 )*(Calculations!$T$4:$T$4005&gt;0),Calculations!$T$4:$T$4005),Calendar!$S18),1)),"")</f>
        <v/>
      </c>
      <c r="D18" s="277"/>
      <c r="E18" s="298" t="str">
        <f t="array" ref="E18">IFERROR(IF(calendarView="Simple",INDEX(Calculations!$B$4:$B$4005,SMALL(IF((Calculations!$N$4:$N$4005=E10)*(Calculations!$T$4:$T$4005&gt;0),Calculations!$T$4:$T$4005),Calendar!$S18),1),
INDEX(Calculations!$D$4:$D$4005,SMALL(IF((Calculations!$N$4:$N$4005=E10 )*(Calculations!$T$4:$T$4005&gt;0),Calculations!$T$4:$T$4005),Calendar!$S18),1)),"")</f>
        <v/>
      </c>
      <c r="F18" s="277"/>
      <c r="G18" s="298" t="str">
        <f t="array" ref="G18">IFERROR(IF(calendarView="Simple",INDEX(Calculations!$B$4:$B$4005,SMALL(IF((Calculations!$N$4:$N$4005=G10)*(Calculations!$T$4:$T$4005&gt;0),Calculations!$T$4:$T$4005),Calendar!$S18),1),
INDEX(Calculations!$D$4:$D$4005,SMALL(IF((Calculations!$N$4:$N$4005=G10 )*(Calculations!$T$4:$T$4005&gt;0),Calculations!$T$4:$T$4005),Calendar!$S18),1)),"")</f>
        <v/>
      </c>
      <c r="H18" s="277"/>
      <c r="I18" s="298" t="str">
        <f t="array" ref="I18">IFERROR(IF(calendarView="Simple",INDEX(Calculations!$B$4:$B$4005,SMALL(IF((Calculations!$N$4:$N$4005=I10)*(Calculations!$T$4:$T$4005&gt;0),Calculations!$T$4:$T$4005),Calendar!$S18),1),
INDEX(Calculations!$D$4:$D$4005,SMALL(IF((Calculations!$N$4:$N$4005=I10 )*(Calculations!$T$4:$T$4005&gt;0),Calculations!$T$4:$T$4005),Calendar!$S18),1)),"")</f>
        <v/>
      </c>
      <c r="J18" s="277"/>
      <c r="K18" s="298" t="str">
        <f t="array" ref="K18">IFERROR(IF(calendarView="Simple",INDEX(Calculations!$B$4:$B$4005,SMALL(IF((Calculations!$N$4:$N$4005=K10)*(Calculations!$T$4:$T$4005&gt;0),Calculations!$T$4:$T$4005),Calendar!$S18),1),
INDEX(Calculations!$D$4:$D$4005,SMALL(IF((Calculations!$N$4:$N$4005=K10 )*(Calculations!$T$4:$T$4005&gt;0),Calculations!$T$4:$T$4005),Calendar!$S18),1)),"")</f>
        <v/>
      </c>
      <c r="L18" s="277"/>
      <c r="M18" s="299" t="str">
        <f t="array" ref="M18">IFERROR(IF(calendarView="Simple",INDEX(Calculations!$B$4:$B$4005,SMALL(IF((Calculations!$N$4:$N$4005=M10)*(Calculations!$T$4:$T$4005&gt;0),Calculations!$T$4:$T$4005),Calendar!$S18),1),
INDEX(Calculations!$D$4:$D$4005,SMALL(IF((Calculations!$N$4:$N$4005=M10 )*(Calculations!$T$4:$T$4005&gt;0),Calculations!$T$4:$T$4005),Calendar!$S18),1)),"")</f>
        <v/>
      </c>
      <c r="N18" s="277"/>
      <c r="O18" s="299" t="str">
        <f t="array" ref="O18">IFERROR(IF(calendarView="Simple",INDEX(Calculations!$B$4:$B$4005,SMALL(IF((Calculations!$N$4:$N$4005=O10)*(Calculations!$T$4:$T$4005&gt;0),Calculations!$T$4:$T$4005),Calendar!$S18),1),
INDEX(Calculations!$D$4:$D$4005,SMALL(IF((Calculations!$N$4:$N$4005=O10 )*(Calculations!$T$4:$T$4005&gt;0),Calculations!$T$4:$T$4005),Calendar!$S18),1)),"")</f>
        <v/>
      </c>
      <c r="P18" s="354"/>
      <c r="Q18" s="47"/>
      <c r="R18" s="352"/>
      <c r="S18" s="376">
        <f>IF(calendarView="Simple",S17+1,S17)</f>
        <v>3</v>
      </c>
      <c r="T18" s="352"/>
      <c r="U18" s="47"/>
    </row>
    <row r="19" spans="1:21" ht="14.1" customHeight="1" x14ac:dyDescent="0.25">
      <c r="A19" s="47"/>
      <c r="B19" s="328"/>
      <c r="C19" s="300" t="str">
        <f t="array" ref="C19">IFERROR(IF(calendarView="Simple",INDEX(Calculations!$B$4:$B$4005,SMALL(IF((Calculations!$N$4:$N$4005=C10)*(Calculations!$T$4:$T$4005&gt;0),Calculations!$T$4:$T$4005),Calendar!$S19),1),
INDEX(Calculations!$P$4:$P$4005,SMALL(IF((Calculations!$N$4:$N$4005=C10 )*(Calculations!$T$4:$T$4005&gt;0),Calculations!$T$4:$T$4005),Calendar!$S19),1)),"")</f>
        <v/>
      </c>
      <c r="D19" s="277"/>
      <c r="E19" s="300" t="str">
        <f t="array" ref="E19">IFERROR(IF(calendarView="Simple",INDEX(Calculations!$B$4:$B$4005,SMALL(IF((Calculations!$N$4:$N$4005=E10)*(Calculations!$T$4:$T$4005&gt;0),Calculations!$T$4:$T$4005),Calendar!$S19),1),
INDEX(Calculations!$P$4:$P$4005,SMALL(IF((Calculations!$N$4:$N$4005=E10 )*(Calculations!$T$4:$T$4005&gt;0),Calculations!$T$4:$T$4005),Calendar!$S19),1)),"")</f>
        <v/>
      </c>
      <c r="F19" s="277"/>
      <c r="G19" s="300" t="str">
        <f t="array" ref="G19">IFERROR(IF(calendarView="Simple",INDEX(Calculations!$B$4:$B$4005,SMALL(IF((Calculations!$N$4:$N$4005=G10)*(Calculations!$T$4:$T$4005&gt;0),Calculations!$T$4:$T$4005),Calendar!$S19),1),
INDEX(Calculations!$P$4:$P$4005,SMALL(IF((Calculations!$N$4:$N$4005=G10 )*(Calculations!$T$4:$T$4005&gt;0),Calculations!$T$4:$T$4005),Calendar!$S19),1)),"")</f>
        <v/>
      </c>
      <c r="H19" s="277"/>
      <c r="I19" s="300" t="str">
        <f t="array" ref="I19">IFERROR(IF(calendarView="Simple",INDEX(Calculations!$B$4:$B$4005,SMALL(IF((Calculations!$N$4:$N$4005=I10)*(Calculations!$T$4:$T$4005&gt;0),Calculations!$T$4:$T$4005),Calendar!$S19),1),
INDEX(Calculations!$P$4:$P$4005,SMALL(IF((Calculations!$N$4:$N$4005=I10 )*(Calculations!$T$4:$T$4005&gt;0),Calculations!$T$4:$T$4005),Calendar!$S19),1)),"")</f>
        <v/>
      </c>
      <c r="J19" s="277"/>
      <c r="K19" s="300" t="str">
        <f t="array" ref="K19">IFERROR(IF(calendarView="Simple",INDEX(Calculations!$B$4:$B$4005,SMALL(IF((Calculations!$N$4:$N$4005=K10)*(Calculations!$T$4:$T$4005&gt;0),Calculations!$T$4:$T$4005),Calendar!$S19),1),
INDEX(Calculations!$P$4:$P$4005,SMALL(IF((Calculations!$N$4:$N$4005=K10 )*(Calculations!$T$4:$T$4005&gt;0),Calculations!$T$4:$T$4005),Calendar!$S19),1)),"")</f>
        <v/>
      </c>
      <c r="L19" s="277"/>
      <c r="M19" s="301" t="str">
        <f t="array" ref="M19">IFERROR(IF(calendarView="Simple",INDEX(Calculations!$B$4:$B$4005,SMALL(IF((Calculations!$N$4:$N$4005=M10)*(Calculations!$T$4:$T$4005&gt;0),Calculations!$T$4:$T$4005),Calendar!$S19),1),
INDEX(Calculations!$P$4:$P$4005,SMALL(IF((Calculations!$N$4:$N$4005=M10 )*(Calculations!$T$4:$T$4005&gt;0),Calculations!$T$4:$T$4005),Calendar!$S19),1)),"")</f>
        <v/>
      </c>
      <c r="N19" s="277"/>
      <c r="O19" s="301" t="str">
        <f t="array" ref="O19">IFERROR(IF(calendarView="Simple",INDEX(Calculations!$B$4:$B$4005,SMALL(IF((Calculations!$N$4:$N$4005=O10)*(Calculations!$T$4:$T$4005&gt;0),Calculations!$T$4:$T$4005),Calendar!$S19),1),
INDEX(Calculations!$P$4:$P$4005,SMALL(IF((Calculations!$N$4:$N$4005=O10 )*(Calculations!$T$4:$T$4005&gt;0),Calculations!$T$4:$T$4005),Calendar!$S19),1)),"")</f>
        <v/>
      </c>
      <c r="P19" s="354"/>
      <c r="Q19" s="47"/>
      <c r="R19" s="352"/>
      <c r="S19" s="376">
        <f>IF(calendarView="Simple",S18+1,S18)</f>
        <v>3</v>
      </c>
      <c r="T19" s="352"/>
      <c r="U19" s="47"/>
    </row>
    <row r="20" spans="1:21" ht="6.95" customHeight="1" x14ac:dyDescent="0.25">
      <c r="A20" s="47"/>
      <c r="B20" s="328"/>
      <c r="C20" s="341"/>
      <c r="D20" s="341"/>
      <c r="E20" s="341"/>
      <c r="F20" s="341"/>
      <c r="G20" s="341"/>
      <c r="H20" s="341"/>
      <c r="I20" s="341"/>
      <c r="J20" s="341"/>
      <c r="K20" s="341"/>
      <c r="L20" s="341"/>
      <c r="M20" s="341"/>
      <c r="N20" s="341"/>
      <c r="O20" s="341"/>
      <c r="P20" s="355"/>
      <c r="Q20" s="47"/>
      <c r="R20" s="352"/>
      <c r="S20" s="375"/>
      <c r="T20" s="352"/>
      <c r="U20" s="47"/>
    </row>
    <row r="21" spans="1:21" ht="15.95" customHeight="1" x14ac:dyDescent="0.25">
      <c r="A21" s="47"/>
      <c r="B21" s="328"/>
      <c r="C21" s="294">
        <f>IF(LEN(O10)&lt;1,"",IF(MONTH(O10+1)=MONTH(O10),O10+1,""))</f>
        <v>44655</v>
      </c>
      <c r="D21" s="340"/>
      <c r="E21" s="294">
        <f>IF(LEN(C21)&lt;1,"",IF(MONTH(C21+1)=MONTH(C21),C21+1,""))</f>
        <v>44656</v>
      </c>
      <c r="F21" s="356"/>
      <c r="G21" s="294">
        <f>IF(LEN(E21)&lt;1,"",IF(MONTH(E21+1)=MONTH(E21),E21+1,""))</f>
        <v>44657</v>
      </c>
      <c r="H21" s="340"/>
      <c r="I21" s="294">
        <f>IF(LEN(G21)&lt;1,"",IF(MONTH(G21+1)=MONTH(G21),G21+1,""))</f>
        <v>44658</v>
      </c>
      <c r="J21" s="340"/>
      <c r="K21" s="294">
        <f>IF(LEN(I21)&lt;1,"",IF(MONTH(I21+1)=MONTH(I21),I21+1,""))</f>
        <v>44659</v>
      </c>
      <c r="L21" s="356"/>
      <c r="M21" s="295">
        <f>IF(LEN(K21)&lt;1,"",IF(MONTH(K21+1)=MONTH(K21),K21+1,""))</f>
        <v>44660</v>
      </c>
      <c r="N21" s="356"/>
      <c r="O21" s="295">
        <f>IF(LEN(M21)&lt;1,"",IF(MONTH(M21+1)=MONTH(M21),M21+1,""))</f>
        <v>44661</v>
      </c>
      <c r="P21" s="353"/>
      <c r="Q21" s="47"/>
      <c r="R21" s="352"/>
      <c r="S21" s="375"/>
      <c r="T21" s="352"/>
      <c r="U21" s="47"/>
    </row>
    <row r="22" spans="1:21" ht="14.1" customHeight="1" x14ac:dyDescent="0.25">
      <c r="A22" s="47"/>
      <c r="B22" s="328"/>
      <c r="C22" s="296" t="str">
        <f t="array" ref="C22">IFERROR(INDEX(Calculations!$B$4:$B$4005,SMALL(IF((Calculations!$N$4:$N$4005=C21)*(Calculations!$T$4:$T$4005&gt;0),Calculations!$T$4:$T$4005),Calendar!$S22),1),"")</f>
        <v/>
      </c>
      <c r="D22" s="277"/>
      <c r="E22" s="296" t="str">
        <f t="array" ref="E22">IFERROR(INDEX(Calculations!$B$4:$B$4005,SMALL(IF((Calculations!$N$4:$N$4005=E21)*(Calculations!$T$4:$T$4005&gt;0),Calculations!$T$4:$T$4005),Calendar!$S22),1),"")</f>
        <v/>
      </c>
      <c r="F22" s="277"/>
      <c r="G22" s="296" t="str">
        <f t="array" ref="G22">IFERROR(INDEX(Calculations!$B$4:$B$4005,SMALL(IF((Calculations!$N$4:$N$4005=G21)*(Calculations!$T$4:$T$4005&gt;0),Calculations!$T$4:$T$4005),Calendar!$S22),1),"")</f>
        <v/>
      </c>
      <c r="H22" s="277"/>
      <c r="I22" s="296" t="str">
        <f t="array" ref="I22">IFERROR(INDEX(Calculations!$B$4:$B$4005,SMALL(IF((Calculations!$N$4:$N$4005=I21)*(Calculations!$T$4:$T$4005&gt;0),Calculations!$T$4:$T$4005),Calendar!$S22),1),"")</f>
        <v/>
      </c>
      <c r="J22" s="277"/>
      <c r="K22" s="296" t="str">
        <f t="array" ref="K22">IFERROR(INDEX(Calculations!$B$4:$B$4005,SMALL(IF((Calculations!$N$4:$N$4005=K21)*(Calculations!$T$4:$T$4005&gt;0),Calculations!$T$4:$T$4005),Calendar!$S22),1),"")</f>
        <v/>
      </c>
      <c r="L22" s="277"/>
      <c r="M22" s="297" t="str">
        <f t="array" ref="M22">IFERROR(INDEX(Calculations!$B$4:$B$4005,SMALL(IF((Calculations!$N$4:$N$4005=M21)*(Calculations!$T$4:$T$4005&gt;0),Calculations!$T$4:$T$4005),Calendar!$S22),1),"")</f>
        <v/>
      </c>
      <c r="N22" s="277"/>
      <c r="O22" s="297" t="str">
        <f t="array" ref="O22">IFERROR(INDEX(Calculations!$B$4:$B$4005,SMALL(IF((Calculations!$N$4:$N$4005=O21)*(Calculations!$T$4:$T$4005&gt;0),Calculations!$T$4:$T$4005),Calendar!$S22),1),"")</f>
        <v/>
      </c>
      <c r="P22" s="354"/>
      <c r="Q22" s="47"/>
      <c r="R22" s="352"/>
      <c r="S22" s="375">
        <v>1</v>
      </c>
      <c r="T22" s="352"/>
      <c r="U22" s="47"/>
    </row>
    <row r="23" spans="1:21" ht="14.1" customHeight="1" x14ac:dyDescent="0.25">
      <c r="A23" s="47"/>
      <c r="B23" s="328"/>
      <c r="C23" s="298" t="str">
        <f t="array" ref="C23">IFERROR(IF(calendarView="Simple",INDEX(Calculations!$B$4:$B$4005,SMALL(IF((Calculations!$N$4:$N$4005=C21)*(Calculations!$T$4:$T$4005&gt;0),Calculations!$T$4:$T$4005),Calendar!$S23),1),
INDEX(Calculations!$D$4:$D$4005,SMALL(IF((Calculations!$N$4:$N$4005=C21 )*(Calculations!$T$4:$T$4005&gt;0),Calculations!$T$4:$T$4005),Calendar!$S23),1)),"")</f>
        <v/>
      </c>
      <c r="D23" s="277"/>
      <c r="E23" s="298" t="str">
        <f t="array" ref="E23">IFERROR(IF(calendarView="Simple",INDEX(Calculations!$B$4:$B$4005,SMALL(IF((Calculations!$N$4:$N$4005=E21)*(Calculations!$T$4:$T$4005&gt;0),Calculations!$T$4:$T$4005),Calendar!$S23),1),
INDEX(Calculations!$D$4:$D$4005,SMALL(IF((Calculations!$N$4:$N$4005=E21 )*(Calculations!$T$4:$T$4005&gt;0),Calculations!$T$4:$T$4005),Calendar!$S23),1)),"")</f>
        <v/>
      </c>
      <c r="F23" s="277"/>
      <c r="G23" s="298" t="str">
        <f t="array" ref="G23">IFERROR(IF(calendarView="Simple",INDEX(Calculations!$B$4:$B$4005,SMALL(IF((Calculations!$N$4:$N$4005=G21)*(Calculations!$T$4:$T$4005&gt;0),Calculations!$T$4:$T$4005),Calendar!$S23),1),
INDEX(Calculations!$D$4:$D$4005,SMALL(IF((Calculations!$N$4:$N$4005=G21 )*(Calculations!$T$4:$T$4005&gt;0),Calculations!$T$4:$T$4005),Calendar!$S23),1)),"")</f>
        <v/>
      </c>
      <c r="H23" s="277"/>
      <c r="I23" s="298" t="str">
        <f t="array" ref="I23">IFERROR(IF(calendarView="Simple",INDEX(Calculations!$B$4:$B$4005,SMALL(IF((Calculations!$N$4:$N$4005=I21)*(Calculations!$T$4:$T$4005&gt;0),Calculations!$T$4:$T$4005),Calendar!$S23),1),
INDEX(Calculations!$D$4:$D$4005,SMALL(IF((Calculations!$N$4:$N$4005=I21 )*(Calculations!$T$4:$T$4005&gt;0),Calculations!$T$4:$T$4005),Calendar!$S23),1)),"")</f>
        <v/>
      </c>
      <c r="J23" s="277"/>
      <c r="K23" s="298" t="str">
        <f t="array" ref="K23">IFERROR(IF(calendarView="Simple",INDEX(Calculations!$B$4:$B$4005,SMALL(IF((Calculations!$N$4:$N$4005=K21)*(Calculations!$T$4:$T$4005&gt;0),Calculations!$T$4:$T$4005),Calendar!$S23),1),
INDEX(Calculations!$D$4:$D$4005,SMALL(IF((Calculations!$N$4:$N$4005=K21 )*(Calculations!$T$4:$T$4005&gt;0),Calculations!$T$4:$T$4005),Calendar!$S23),1)),"")</f>
        <v/>
      </c>
      <c r="L23" s="277"/>
      <c r="M23" s="299" t="str">
        <f t="array" ref="M23">IFERROR(IF(calendarView="Simple",INDEX(Calculations!$B$4:$B$4005,SMALL(IF((Calculations!$N$4:$N$4005=M21)*(Calculations!$T$4:$T$4005&gt;0),Calculations!$T$4:$T$4005),Calendar!$S23),1),
INDEX(Calculations!$D$4:$D$4005,SMALL(IF((Calculations!$N$4:$N$4005=M21 )*(Calculations!$T$4:$T$4005&gt;0),Calculations!$T$4:$T$4005),Calendar!$S23),1)),"")</f>
        <v/>
      </c>
      <c r="N23" s="277"/>
      <c r="O23" s="299" t="str">
        <f t="array" ref="O23">IFERROR(IF(calendarView="Simple",INDEX(Calculations!$B$4:$B$4005,SMALL(IF((Calculations!$N$4:$N$4005=O21)*(Calculations!$T$4:$T$4005&gt;0),Calculations!$T$4:$T$4005),Calendar!$S23),1),
INDEX(Calculations!$D$4:$D$4005,SMALL(IF((Calculations!$N$4:$N$4005=O21 )*(Calculations!$T$4:$T$4005&gt;0),Calculations!$T$4:$T$4005),Calendar!$S23),1)),"")</f>
        <v/>
      </c>
      <c r="P23" s="354"/>
      <c r="Q23" s="47"/>
      <c r="R23" s="352"/>
      <c r="S23" s="376">
        <f>IF(calendarView="Simple",S22+1,S22)</f>
        <v>1</v>
      </c>
      <c r="T23" s="352"/>
      <c r="U23" s="47"/>
    </row>
    <row r="24" spans="1:21" ht="14.1" customHeight="1" x14ac:dyDescent="0.25">
      <c r="A24" s="47"/>
      <c r="B24" s="328"/>
      <c r="C24" s="300" t="str">
        <f t="array" ref="C24">IFERROR(IF(calendarView="Simple",INDEX(Calculations!$B$4:$B$4005,SMALL(IF((Calculations!$N$4:$N$4005=C21)*(Calculations!$T$4:$T$4005&gt;0),Calculations!$T$4:$T$4005),Calendar!$S24),1),
INDEX(Calculations!$P$4:$P$4005,SMALL(IF((Calculations!$N$4:$N$4005=C21 )*(Calculations!$T$4:$T$4005&gt;0),Calculations!$T$4:$T$4005),Calendar!$S24),1)),"")</f>
        <v/>
      </c>
      <c r="D24" s="277"/>
      <c r="E24" s="300" t="str">
        <f t="array" ref="E24">IFERROR(IF(calendarView="Simple",INDEX(Calculations!$B$4:$B$4005,SMALL(IF((Calculations!$N$4:$N$4005=E21)*(Calculations!$T$4:$T$4005&gt;0),Calculations!$T$4:$T$4005),Calendar!$S24),1),
INDEX(Calculations!$P$4:$P$4005,SMALL(IF((Calculations!$N$4:$N$4005=E21 )*(Calculations!$T$4:$T$4005&gt;0),Calculations!$T$4:$T$4005),Calendar!$S24),1)),"")</f>
        <v/>
      </c>
      <c r="F24" s="277"/>
      <c r="G24" s="300" t="str">
        <f t="array" ref="G24">IFERROR(IF(calendarView="Simple",INDEX(Calculations!$B$4:$B$4005,SMALL(IF((Calculations!$N$4:$N$4005=G21)*(Calculations!$T$4:$T$4005&gt;0),Calculations!$T$4:$T$4005),Calendar!$S24),1),
INDEX(Calculations!$P$4:$P$4005,SMALL(IF((Calculations!$N$4:$N$4005=G21 )*(Calculations!$T$4:$T$4005&gt;0),Calculations!$T$4:$T$4005),Calendar!$S24),1)),"")</f>
        <v/>
      </c>
      <c r="H24" s="277"/>
      <c r="I24" s="300" t="str">
        <f t="array" ref="I24">IFERROR(IF(calendarView="Simple",INDEX(Calculations!$B$4:$B$4005,SMALL(IF((Calculations!$N$4:$N$4005=I21)*(Calculations!$T$4:$T$4005&gt;0),Calculations!$T$4:$T$4005),Calendar!$S24),1),
INDEX(Calculations!$P$4:$P$4005,SMALL(IF((Calculations!$N$4:$N$4005=I21 )*(Calculations!$T$4:$T$4005&gt;0),Calculations!$T$4:$T$4005),Calendar!$S24),1)),"")</f>
        <v/>
      </c>
      <c r="J24" s="277"/>
      <c r="K24" s="300" t="str">
        <f t="array" ref="K24">IFERROR(IF(calendarView="Simple",INDEX(Calculations!$B$4:$B$4005,SMALL(IF((Calculations!$N$4:$N$4005=K21)*(Calculations!$T$4:$T$4005&gt;0),Calculations!$T$4:$T$4005),Calendar!$S24),1),
INDEX(Calculations!$P$4:$P$4005,SMALL(IF((Calculations!$N$4:$N$4005=K21 )*(Calculations!$T$4:$T$4005&gt;0),Calculations!$T$4:$T$4005),Calendar!$S24),1)),"")</f>
        <v/>
      </c>
      <c r="L24" s="277"/>
      <c r="M24" s="301" t="str">
        <f t="array" ref="M24">IFERROR(IF(calendarView="Simple",INDEX(Calculations!$B$4:$B$4005,SMALL(IF((Calculations!$N$4:$N$4005=M21)*(Calculations!$T$4:$T$4005&gt;0),Calculations!$T$4:$T$4005),Calendar!$S24),1),
INDEX(Calculations!$P$4:$P$4005,SMALL(IF((Calculations!$N$4:$N$4005=M21 )*(Calculations!$T$4:$T$4005&gt;0),Calculations!$T$4:$T$4005),Calendar!$S24),1)),"")</f>
        <v/>
      </c>
      <c r="N24" s="277"/>
      <c r="O24" s="301" t="str">
        <f t="array" ref="O24">IFERROR(IF(calendarView="Simple",INDEX(Calculations!$B$4:$B$4005,SMALL(IF((Calculations!$N$4:$N$4005=O21)*(Calculations!$T$4:$T$4005&gt;0),Calculations!$T$4:$T$4005),Calendar!$S24),1),
INDEX(Calculations!$P$4:$P$4005,SMALL(IF((Calculations!$N$4:$N$4005=O21 )*(Calculations!$T$4:$T$4005&gt;0),Calculations!$T$4:$T$4005),Calendar!$S24),1)),"")</f>
        <v/>
      </c>
      <c r="P24" s="354"/>
      <c r="Q24" s="47"/>
      <c r="R24" s="352"/>
      <c r="S24" s="376">
        <f>IF(calendarView="Simple",S23+1,S23)</f>
        <v>1</v>
      </c>
      <c r="T24" s="352"/>
      <c r="U24" s="47"/>
    </row>
    <row r="25" spans="1:21" ht="14.1" customHeight="1" x14ac:dyDescent="0.25">
      <c r="A25" s="47"/>
      <c r="B25" s="328"/>
      <c r="C25" s="296" t="str">
        <f t="array" ref="C25">IFERROR(INDEX(Calculations!$B$4:$B$4005,SMALL(IF((Calculations!$N$4:$N$4005=C21)*(Calculations!$T$4:$T$4005&gt;0),Calculations!$T$4:$T$4005),Calendar!$S25),1),"")</f>
        <v/>
      </c>
      <c r="D25" s="277"/>
      <c r="E25" s="296" t="str">
        <f t="array" ref="E25">IFERROR(INDEX(Calculations!$B$4:$B$4005,SMALL(IF((Calculations!$N$4:$N$4005=E21)*(Calculations!$T$4:$T$4005&gt;0),Calculations!$T$4:$T$4005),Calendar!$S25),1),"")</f>
        <v/>
      </c>
      <c r="F25" s="277"/>
      <c r="G25" s="296" t="str">
        <f t="array" ref="G25">IFERROR(INDEX(Calculations!$B$4:$B$4005,SMALL(IF((Calculations!$N$4:$N$4005=G21)*(Calculations!$T$4:$T$4005&gt;0),Calculations!$T$4:$T$4005),Calendar!$S25),1),"")</f>
        <v/>
      </c>
      <c r="H25" s="277"/>
      <c r="I25" s="296" t="str">
        <f t="array" ref="I25">IFERROR(INDEX(Calculations!$B$4:$B$4005,SMALL(IF((Calculations!$N$4:$N$4005=I21)*(Calculations!$T$4:$T$4005&gt;0),Calculations!$T$4:$T$4005),Calendar!$S25),1),"")</f>
        <v/>
      </c>
      <c r="J25" s="277"/>
      <c r="K25" s="296" t="str">
        <f t="array" ref="K25">IFERROR(INDEX(Calculations!$B$4:$B$4005,SMALL(IF((Calculations!$N$4:$N$4005=K21)*(Calculations!$T$4:$T$4005&gt;0),Calculations!$T$4:$T$4005),Calendar!$S25),1),"")</f>
        <v/>
      </c>
      <c r="L25" s="277"/>
      <c r="M25" s="297" t="str">
        <f t="array" ref="M25">IFERROR(INDEX(Calculations!$B$4:$B$4005,SMALL(IF((Calculations!$N$4:$N$4005=M21)*(Calculations!$T$4:$T$4005&gt;0),Calculations!$T$4:$T$4005),Calendar!$S25),1),"")</f>
        <v/>
      </c>
      <c r="N25" s="277"/>
      <c r="O25" s="297" t="str">
        <f t="array" ref="O25">IFERROR(INDEX(Calculations!$B$4:$B$4005,SMALL(IF((Calculations!$N$4:$N$4005=O21)*(Calculations!$T$4:$T$4005&gt;0),Calculations!$T$4:$T$4005),Calendar!$S25),1),"")</f>
        <v/>
      </c>
      <c r="P25" s="354"/>
      <c r="Q25" s="47"/>
      <c r="R25" s="352"/>
      <c r="S25" s="376">
        <f>IF(calendarView="Simple",S24+1,2)</f>
        <v>2</v>
      </c>
      <c r="T25" s="352"/>
      <c r="U25" s="47"/>
    </row>
    <row r="26" spans="1:21" ht="14.1" customHeight="1" x14ac:dyDescent="0.25">
      <c r="A26" s="47"/>
      <c r="B26" s="328"/>
      <c r="C26" s="298" t="str">
        <f t="array" ref="C26">IFERROR(IF(calendarView="Simple",INDEX(Calculations!$B$4:$B$4005,SMALL(IF((Calculations!$N$4:$N$4005=C21)*(Calculations!$T$4:$T$4005&gt;0),Calculations!$T$4:$T$4005),Calendar!$S26),1),
INDEX(Calculations!$D$4:$D$4005,SMALL(IF((Calculations!$N$4:$N$4005=C21 )*(Calculations!$T$4:$T$4005&gt;0),Calculations!$T$4:$T$4005),Calendar!$S26),1)),"")</f>
        <v/>
      </c>
      <c r="D26" s="277"/>
      <c r="E26" s="298" t="str">
        <f t="array" ref="E26">IFERROR(IF(calendarView="Simple",INDEX(Calculations!$B$4:$B$4005,SMALL(IF((Calculations!$N$4:$N$4005=E21)*(Calculations!$T$4:$T$4005&gt;0),Calculations!$T$4:$T$4005),Calendar!$S26),1),
INDEX(Calculations!$D$4:$D$4005,SMALL(IF((Calculations!$N$4:$N$4005=E21 )*(Calculations!$T$4:$T$4005&gt;0),Calculations!$T$4:$T$4005),Calendar!$S26),1)),"")</f>
        <v/>
      </c>
      <c r="F26" s="277"/>
      <c r="G26" s="298" t="str">
        <f t="array" ref="G26">IFERROR(IF(calendarView="Simple",INDEX(Calculations!$B$4:$B$4005,SMALL(IF((Calculations!$N$4:$N$4005=G21)*(Calculations!$T$4:$T$4005&gt;0),Calculations!$T$4:$T$4005),Calendar!$S26),1),
INDEX(Calculations!$D$4:$D$4005,SMALL(IF((Calculations!$N$4:$N$4005=G21 )*(Calculations!$T$4:$T$4005&gt;0),Calculations!$T$4:$T$4005),Calendar!$S26),1)),"")</f>
        <v/>
      </c>
      <c r="H26" s="277"/>
      <c r="I26" s="298" t="str">
        <f t="array" ref="I26">IFERROR(IF(calendarView="Simple",INDEX(Calculations!$B$4:$B$4005,SMALL(IF((Calculations!$N$4:$N$4005=I21)*(Calculations!$T$4:$T$4005&gt;0),Calculations!$T$4:$T$4005),Calendar!$S26),1),
INDEX(Calculations!$D$4:$D$4005,SMALL(IF((Calculations!$N$4:$N$4005=I21 )*(Calculations!$T$4:$T$4005&gt;0),Calculations!$T$4:$T$4005),Calendar!$S26),1)),"")</f>
        <v/>
      </c>
      <c r="J26" s="277"/>
      <c r="K26" s="298" t="str">
        <f t="array" ref="K26">IFERROR(IF(calendarView="Simple",INDEX(Calculations!$B$4:$B$4005,SMALL(IF((Calculations!$N$4:$N$4005=K21)*(Calculations!$T$4:$T$4005&gt;0),Calculations!$T$4:$T$4005),Calendar!$S26),1),
INDEX(Calculations!$D$4:$D$4005,SMALL(IF((Calculations!$N$4:$N$4005=K21 )*(Calculations!$T$4:$T$4005&gt;0),Calculations!$T$4:$T$4005),Calendar!$S26),1)),"")</f>
        <v/>
      </c>
      <c r="L26" s="277"/>
      <c r="M26" s="299" t="str">
        <f t="array" ref="M26">IFERROR(IF(calendarView="Simple",INDEX(Calculations!$B$4:$B$4005,SMALL(IF((Calculations!$N$4:$N$4005=M21)*(Calculations!$T$4:$T$4005&gt;0),Calculations!$T$4:$T$4005),Calendar!$S26),1),
INDEX(Calculations!$D$4:$D$4005,SMALL(IF((Calculations!$N$4:$N$4005=M21 )*(Calculations!$T$4:$T$4005&gt;0),Calculations!$T$4:$T$4005),Calendar!$S26),1)),"")</f>
        <v/>
      </c>
      <c r="N26" s="277"/>
      <c r="O26" s="299" t="str">
        <f t="array" ref="O26">IFERROR(IF(calendarView="Simple",INDEX(Calculations!$B$4:$B$4005,SMALL(IF((Calculations!$N$4:$N$4005=O21)*(Calculations!$T$4:$T$4005&gt;0),Calculations!$T$4:$T$4005),Calendar!$S26),1),
INDEX(Calculations!$D$4:$D$4005,SMALL(IF((Calculations!$N$4:$N$4005=O21 )*(Calculations!$T$4:$T$4005&gt;0),Calculations!$T$4:$T$4005),Calendar!$S26),1)),"")</f>
        <v/>
      </c>
      <c r="P26" s="354"/>
      <c r="Q26" s="47"/>
      <c r="R26" s="352"/>
      <c r="S26" s="376">
        <f>IF(calendarView="Simple",S25+1,S25)</f>
        <v>2</v>
      </c>
      <c r="T26" s="352"/>
      <c r="U26" s="47"/>
    </row>
    <row r="27" spans="1:21" ht="14.1" customHeight="1" x14ac:dyDescent="0.25">
      <c r="A27" s="47"/>
      <c r="B27" s="328"/>
      <c r="C27" s="300" t="str">
        <f t="array" ref="C27">IFERROR(IF(calendarView="Simple",INDEX(Calculations!$B$4:$B$4005,SMALL(IF((Calculations!$N$4:$N$4005=C21)*(Calculations!$T$4:$T$4005&gt;0),Calculations!$T$4:$T$4005),Calendar!$S27),1),
INDEX(Calculations!$P$4:$P$4005,SMALL(IF((Calculations!$N$4:$N$4005=C21 )*(Calculations!$T$4:$T$4005&gt;0),Calculations!$T$4:$T$4005),Calendar!$S27),1)),"")</f>
        <v/>
      </c>
      <c r="D27" s="277"/>
      <c r="E27" s="300" t="str">
        <f t="array" ref="E27">IFERROR(IF(calendarView="Simple",INDEX(Calculations!$B$4:$B$4005,SMALL(IF((Calculations!$N$4:$N$4005=E21)*(Calculations!$T$4:$T$4005&gt;0),Calculations!$T$4:$T$4005),Calendar!$S27),1),
INDEX(Calculations!$P$4:$P$4005,SMALL(IF((Calculations!$N$4:$N$4005=E21 )*(Calculations!$T$4:$T$4005&gt;0),Calculations!$T$4:$T$4005),Calendar!$S27),1)),"")</f>
        <v/>
      </c>
      <c r="F27" s="277"/>
      <c r="G27" s="300" t="str">
        <f t="array" ref="G27">IFERROR(IF(calendarView="Simple",INDEX(Calculations!$B$4:$B$4005,SMALL(IF((Calculations!$N$4:$N$4005=G21)*(Calculations!$T$4:$T$4005&gt;0),Calculations!$T$4:$T$4005),Calendar!$S27),1),
INDEX(Calculations!$P$4:$P$4005,SMALL(IF((Calculations!$N$4:$N$4005=G21 )*(Calculations!$T$4:$T$4005&gt;0),Calculations!$T$4:$T$4005),Calendar!$S27),1)),"")</f>
        <v/>
      </c>
      <c r="H27" s="277"/>
      <c r="I27" s="300" t="str">
        <f t="array" ref="I27">IFERROR(IF(calendarView="Simple",INDEX(Calculations!$B$4:$B$4005,SMALL(IF((Calculations!$N$4:$N$4005=I21)*(Calculations!$T$4:$T$4005&gt;0),Calculations!$T$4:$T$4005),Calendar!$S27),1),
INDEX(Calculations!$P$4:$P$4005,SMALL(IF((Calculations!$N$4:$N$4005=I21 )*(Calculations!$T$4:$T$4005&gt;0),Calculations!$T$4:$T$4005),Calendar!$S27),1)),"")</f>
        <v/>
      </c>
      <c r="J27" s="277"/>
      <c r="K27" s="300" t="str">
        <f t="array" ref="K27">IFERROR(IF(calendarView="Simple",INDEX(Calculations!$B$4:$B$4005,SMALL(IF((Calculations!$N$4:$N$4005=K21)*(Calculations!$T$4:$T$4005&gt;0),Calculations!$T$4:$T$4005),Calendar!$S27),1),
INDEX(Calculations!$P$4:$P$4005,SMALL(IF((Calculations!$N$4:$N$4005=K21 )*(Calculations!$T$4:$T$4005&gt;0),Calculations!$T$4:$T$4005),Calendar!$S27),1)),"")</f>
        <v/>
      </c>
      <c r="L27" s="277"/>
      <c r="M27" s="301" t="str">
        <f t="array" ref="M27">IFERROR(IF(calendarView="Simple",INDEX(Calculations!$B$4:$B$4005,SMALL(IF((Calculations!$N$4:$N$4005=M21)*(Calculations!$T$4:$T$4005&gt;0),Calculations!$T$4:$T$4005),Calendar!$S27),1),
INDEX(Calculations!$P$4:$P$4005,SMALL(IF((Calculations!$N$4:$N$4005=M21 )*(Calculations!$T$4:$T$4005&gt;0),Calculations!$T$4:$T$4005),Calendar!$S27),1)),"")</f>
        <v/>
      </c>
      <c r="N27" s="277"/>
      <c r="O27" s="301" t="str">
        <f t="array" ref="O27">IFERROR(IF(calendarView="Simple",INDEX(Calculations!$B$4:$B$4005,SMALL(IF((Calculations!$N$4:$N$4005=O21)*(Calculations!$T$4:$T$4005&gt;0),Calculations!$T$4:$T$4005),Calendar!$S27),1),
INDEX(Calculations!$P$4:$P$4005,SMALL(IF((Calculations!$N$4:$N$4005=O21 )*(Calculations!$T$4:$T$4005&gt;0),Calculations!$T$4:$T$4005),Calendar!$S27),1)),"")</f>
        <v/>
      </c>
      <c r="P27" s="354"/>
      <c r="Q27" s="47"/>
      <c r="R27" s="352"/>
      <c r="S27" s="376">
        <f>IF(calendarView="Simple",S26+1,S26)</f>
        <v>2</v>
      </c>
      <c r="T27" s="352"/>
      <c r="U27" s="47"/>
    </row>
    <row r="28" spans="1:21" ht="14.1" customHeight="1" x14ac:dyDescent="0.25">
      <c r="A28" s="47"/>
      <c r="B28" s="328"/>
      <c r="C28" s="296" t="str">
        <f t="array" ref="C28">IFERROR(INDEX(Calculations!$B$4:$B$4005,SMALL(IF((Calculations!$N$4:$N$4005=C21)*(Calculations!$T$4:$T$4005&gt;0),Calculations!$T$4:$T$4005),Calendar!$S28),1),"")</f>
        <v/>
      </c>
      <c r="D28" s="277"/>
      <c r="E28" s="296" t="str">
        <f t="array" ref="E28">IFERROR(INDEX(Calculations!$B$4:$B$4005,SMALL(IF((Calculations!$N$4:$N$4005=E21)*(Calculations!$T$4:$T$4005&gt;0),Calculations!$T$4:$T$4005),Calendar!$S28),1),"")</f>
        <v/>
      </c>
      <c r="F28" s="277"/>
      <c r="G28" s="296" t="str">
        <f t="array" ref="G28">IFERROR(INDEX(Calculations!$B$4:$B$4005,SMALL(IF((Calculations!$N$4:$N$4005=G21)*(Calculations!$T$4:$T$4005&gt;0),Calculations!$T$4:$T$4005),Calendar!$S28),1),"")</f>
        <v/>
      </c>
      <c r="H28" s="277"/>
      <c r="I28" s="296" t="str">
        <f t="array" ref="I28">IFERROR(INDEX(Calculations!$B$4:$B$4005,SMALL(IF((Calculations!$N$4:$N$4005=I21)*(Calculations!$T$4:$T$4005&gt;0),Calculations!$T$4:$T$4005),Calendar!$S28),1),"")</f>
        <v/>
      </c>
      <c r="J28" s="277"/>
      <c r="K28" s="296" t="str">
        <f t="array" ref="K28">IFERROR(INDEX(Calculations!$B$4:$B$4005,SMALL(IF((Calculations!$N$4:$N$4005=K21)*(Calculations!$T$4:$T$4005&gt;0),Calculations!$T$4:$T$4005),Calendar!$S28),1),"")</f>
        <v/>
      </c>
      <c r="L28" s="277"/>
      <c r="M28" s="297" t="str">
        <f t="array" ref="M28">IFERROR(INDEX(Calculations!$B$4:$B$4005,SMALL(IF((Calculations!$N$4:$N$4005=M21)*(Calculations!$T$4:$T$4005&gt;0),Calculations!$T$4:$T$4005),Calendar!$S28),1),"")</f>
        <v/>
      </c>
      <c r="N28" s="277"/>
      <c r="O28" s="297" t="str">
        <f t="array" ref="O28">IFERROR(INDEX(Calculations!$B$4:$B$4005,SMALL(IF((Calculations!$N$4:$N$4005=O21)*(Calculations!$T$4:$T$4005&gt;0),Calculations!$T$4:$T$4005),Calendar!$S28),1),"")</f>
        <v/>
      </c>
      <c r="P28" s="354"/>
      <c r="Q28" s="47"/>
      <c r="R28" s="352"/>
      <c r="S28" s="376">
        <f>IF(calendarView="Simple",S27+1,3)</f>
        <v>3</v>
      </c>
      <c r="T28" s="352"/>
      <c r="U28" s="47"/>
    </row>
    <row r="29" spans="1:21" ht="14.1" customHeight="1" x14ac:dyDescent="0.25">
      <c r="A29" s="47"/>
      <c r="B29" s="328"/>
      <c r="C29" s="298" t="str">
        <f t="array" ref="C29">IFERROR(IF(calendarView="Simple",INDEX(Calculations!$B$4:$B$4005,SMALL(IF((Calculations!$N$4:$N$4005=C21)*(Calculations!$T$4:$T$4005&gt;0),Calculations!$T$4:$T$4005),Calendar!$S29),1),
INDEX(Calculations!$D$4:$D$4005,SMALL(IF((Calculations!$N$4:$N$4005=C21 )*(Calculations!$T$4:$T$4005&gt;0),Calculations!$T$4:$T$4005),Calendar!$S29),1)),"")</f>
        <v/>
      </c>
      <c r="D29" s="277"/>
      <c r="E29" s="298" t="str">
        <f t="array" ref="E29">IFERROR(IF(calendarView="Simple",INDEX(Calculations!$B$4:$B$4005,SMALL(IF((Calculations!$N$4:$N$4005=E21)*(Calculations!$T$4:$T$4005&gt;0),Calculations!$T$4:$T$4005),Calendar!$S29),1),
INDEX(Calculations!$D$4:$D$4005,SMALL(IF((Calculations!$N$4:$N$4005=E21 )*(Calculations!$T$4:$T$4005&gt;0),Calculations!$T$4:$T$4005),Calendar!$S29),1)),"")</f>
        <v/>
      </c>
      <c r="F29" s="277"/>
      <c r="G29" s="298" t="str">
        <f t="array" ref="G29">IFERROR(IF(calendarView="Simple",INDEX(Calculations!$B$4:$B$4005,SMALL(IF((Calculations!$N$4:$N$4005=G21)*(Calculations!$T$4:$T$4005&gt;0),Calculations!$T$4:$T$4005),Calendar!$S29),1),
INDEX(Calculations!$D$4:$D$4005,SMALL(IF((Calculations!$N$4:$N$4005=G21 )*(Calculations!$T$4:$T$4005&gt;0),Calculations!$T$4:$T$4005),Calendar!$S29),1)),"")</f>
        <v/>
      </c>
      <c r="H29" s="277"/>
      <c r="I29" s="298" t="str">
        <f t="array" ref="I29">IFERROR(IF(calendarView="Simple",INDEX(Calculations!$B$4:$B$4005,SMALL(IF((Calculations!$N$4:$N$4005=I21)*(Calculations!$T$4:$T$4005&gt;0),Calculations!$T$4:$T$4005),Calendar!$S29),1),
INDEX(Calculations!$D$4:$D$4005,SMALL(IF((Calculations!$N$4:$N$4005=I21 )*(Calculations!$T$4:$T$4005&gt;0),Calculations!$T$4:$T$4005),Calendar!$S29),1)),"")</f>
        <v/>
      </c>
      <c r="J29" s="277"/>
      <c r="K29" s="298" t="str">
        <f t="array" ref="K29">IFERROR(IF(calendarView="Simple",INDEX(Calculations!$B$4:$B$4005,SMALL(IF((Calculations!$N$4:$N$4005=K21)*(Calculations!$T$4:$T$4005&gt;0),Calculations!$T$4:$T$4005),Calendar!$S29),1),
INDEX(Calculations!$D$4:$D$4005,SMALL(IF((Calculations!$N$4:$N$4005=K21 )*(Calculations!$T$4:$T$4005&gt;0),Calculations!$T$4:$T$4005),Calendar!$S29),1)),"")</f>
        <v/>
      </c>
      <c r="L29" s="277"/>
      <c r="M29" s="299" t="str">
        <f t="array" ref="M29">IFERROR(IF(calendarView="Simple",INDEX(Calculations!$B$4:$B$4005,SMALL(IF((Calculations!$N$4:$N$4005=M21)*(Calculations!$T$4:$T$4005&gt;0),Calculations!$T$4:$T$4005),Calendar!$S29),1),
INDEX(Calculations!$D$4:$D$4005,SMALL(IF((Calculations!$N$4:$N$4005=M21 )*(Calculations!$T$4:$T$4005&gt;0),Calculations!$T$4:$T$4005),Calendar!$S29),1)),"")</f>
        <v/>
      </c>
      <c r="N29" s="277"/>
      <c r="O29" s="299" t="str">
        <f t="array" ref="O29">IFERROR(IF(calendarView="Simple",INDEX(Calculations!$B$4:$B$4005,SMALL(IF((Calculations!$N$4:$N$4005=O21)*(Calculations!$T$4:$T$4005&gt;0),Calculations!$T$4:$T$4005),Calendar!$S29),1),
INDEX(Calculations!$D$4:$D$4005,SMALL(IF((Calculations!$N$4:$N$4005=O21 )*(Calculations!$T$4:$T$4005&gt;0),Calculations!$T$4:$T$4005),Calendar!$S29),1)),"")</f>
        <v/>
      </c>
      <c r="P29" s="354"/>
      <c r="Q29" s="47"/>
      <c r="R29" s="352"/>
      <c r="S29" s="376">
        <f>IF(calendarView="Simple",S28+1,S28)</f>
        <v>3</v>
      </c>
      <c r="T29" s="352"/>
      <c r="U29" s="47"/>
    </row>
    <row r="30" spans="1:21" ht="14.1" customHeight="1" x14ac:dyDescent="0.25">
      <c r="A30" s="47"/>
      <c r="B30" s="328"/>
      <c r="C30" s="300" t="str">
        <f t="array" ref="C30">IFERROR(IF(calendarView="Simple",INDEX(Calculations!$B$4:$B$4005,SMALL(IF((Calculations!$N$4:$N$4005=C21)*(Calculations!$T$4:$T$4005&gt;0),Calculations!$T$4:$T$4005),Calendar!$S30),1),
INDEX(Calculations!$P$4:$P$4005,SMALL(IF((Calculations!$N$4:$N$4005=C21 )*(Calculations!$T$4:$T$4005&gt;0),Calculations!$T$4:$T$4005),Calendar!$S30),1)),"")</f>
        <v/>
      </c>
      <c r="D30" s="277"/>
      <c r="E30" s="300" t="str">
        <f t="array" ref="E30">IFERROR(IF(calendarView="Simple",INDEX(Calculations!$B$4:$B$4005,SMALL(IF((Calculations!$N$4:$N$4005=E21)*(Calculations!$T$4:$T$4005&gt;0),Calculations!$T$4:$T$4005),Calendar!$S30),1),
INDEX(Calculations!$P$4:$P$4005,SMALL(IF((Calculations!$N$4:$N$4005=E21 )*(Calculations!$T$4:$T$4005&gt;0),Calculations!$T$4:$T$4005),Calendar!$S30),1)),"")</f>
        <v/>
      </c>
      <c r="F30" s="277"/>
      <c r="G30" s="300" t="str">
        <f t="array" ref="G30">IFERROR(IF(calendarView="Simple",INDEX(Calculations!$B$4:$B$4005,SMALL(IF((Calculations!$N$4:$N$4005=G21)*(Calculations!$T$4:$T$4005&gt;0),Calculations!$T$4:$T$4005),Calendar!$S30),1),
INDEX(Calculations!$P$4:$P$4005,SMALL(IF((Calculations!$N$4:$N$4005=G21 )*(Calculations!$T$4:$T$4005&gt;0),Calculations!$T$4:$T$4005),Calendar!$S30),1)),"")</f>
        <v/>
      </c>
      <c r="H30" s="277"/>
      <c r="I30" s="300" t="str">
        <f t="array" ref="I30">IFERROR(IF(calendarView="Simple",INDEX(Calculations!$B$4:$B$4005,SMALL(IF((Calculations!$N$4:$N$4005=I21)*(Calculations!$T$4:$T$4005&gt;0),Calculations!$T$4:$T$4005),Calendar!$S30),1),
INDEX(Calculations!$P$4:$P$4005,SMALL(IF((Calculations!$N$4:$N$4005=I21 )*(Calculations!$T$4:$T$4005&gt;0),Calculations!$T$4:$T$4005),Calendar!$S30),1)),"")</f>
        <v/>
      </c>
      <c r="J30" s="277"/>
      <c r="K30" s="300" t="str">
        <f t="array" ref="K30">IFERROR(IF(calendarView="Simple",INDEX(Calculations!$B$4:$B$4005,SMALL(IF((Calculations!$N$4:$N$4005=K21)*(Calculations!$T$4:$T$4005&gt;0),Calculations!$T$4:$T$4005),Calendar!$S30),1),
INDEX(Calculations!$P$4:$P$4005,SMALL(IF((Calculations!$N$4:$N$4005=K21 )*(Calculations!$T$4:$T$4005&gt;0),Calculations!$T$4:$T$4005),Calendar!$S30),1)),"")</f>
        <v/>
      </c>
      <c r="L30" s="277"/>
      <c r="M30" s="301" t="str">
        <f t="array" ref="M30">IFERROR(IF(calendarView="Simple",INDEX(Calculations!$B$4:$B$4005,SMALL(IF((Calculations!$N$4:$N$4005=M21)*(Calculations!$T$4:$T$4005&gt;0),Calculations!$T$4:$T$4005),Calendar!$S30),1),
INDEX(Calculations!$P$4:$P$4005,SMALL(IF((Calculations!$N$4:$N$4005=M21 )*(Calculations!$T$4:$T$4005&gt;0),Calculations!$T$4:$T$4005),Calendar!$S30),1)),"")</f>
        <v/>
      </c>
      <c r="N30" s="277"/>
      <c r="O30" s="301" t="str">
        <f t="array" ref="O30">IFERROR(IF(calendarView="Simple",INDEX(Calculations!$B$4:$B$4005,SMALL(IF((Calculations!$N$4:$N$4005=O21)*(Calculations!$T$4:$T$4005&gt;0),Calculations!$T$4:$T$4005),Calendar!$S30),1),
INDEX(Calculations!$P$4:$P$4005,SMALL(IF((Calculations!$N$4:$N$4005=O21 )*(Calculations!$T$4:$T$4005&gt;0),Calculations!$T$4:$T$4005),Calendar!$S30),1)),"")</f>
        <v/>
      </c>
      <c r="P30" s="354"/>
      <c r="Q30" s="47"/>
      <c r="R30" s="352"/>
      <c r="S30" s="376">
        <f>IF(calendarView="Simple",S29+1,S29)</f>
        <v>3</v>
      </c>
      <c r="T30" s="352"/>
      <c r="U30" s="47"/>
    </row>
    <row r="31" spans="1:21" ht="6.95" customHeight="1" x14ac:dyDescent="0.25">
      <c r="A31" s="47"/>
      <c r="B31" s="328"/>
      <c r="C31" s="341"/>
      <c r="D31" s="341"/>
      <c r="E31" s="341"/>
      <c r="F31" s="341"/>
      <c r="G31" s="341"/>
      <c r="H31" s="341"/>
      <c r="I31" s="341"/>
      <c r="J31" s="341"/>
      <c r="K31" s="341"/>
      <c r="L31" s="341"/>
      <c r="M31" s="341"/>
      <c r="N31" s="341"/>
      <c r="O31" s="341"/>
      <c r="P31" s="355"/>
      <c r="Q31" s="47"/>
      <c r="R31" s="352"/>
      <c r="S31" s="375"/>
      <c r="T31" s="352"/>
      <c r="U31" s="47"/>
    </row>
    <row r="32" spans="1:21" ht="15.95" customHeight="1" x14ac:dyDescent="0.25">
      <c r="A32" s="47"/>
      <c r="B32" s="328"/>
      <c r="C32" s="294">
        <f>IF(LEN(O21)&lt;1,"",IF(MONTH(O21+1)=MONTH(O21),O21+1,""))</f>
        <v>44662</v>
      </c>
      <c r="D32" s="340"/>
      <c r="E32" s="294">
        <f>IF(LEN(C32)&lt;1,"",IF(MONTH(C32+1)=MONTH(C32),C32+1,""))</f>
        <v>44663</v>
      </c>
      <c r="F32" s="356"/>
      <c r="G32" s="294">
        <f>IF(LEN(E32)&lt;1,"",IF(MONTH(E32+1)=MONTH(E32),E32+1,""))</f>
        <v>44664</v>
      </c>
      <c r="H32" s="340"/>
      <c r="I32" s="294">
        <f>IF(LEN(G32)&lt;1,"",IF(MONTH(G32+1)=MONTH(G32),G32+1,""))</f>
        <v>44665</v>
      </c>
      <c r="J32" s="340"/>
      <c r="K32" s="294">
        <f>IF(LEN(I32)&lt;1,"",IF(MONTH(I32+1)=MONTH(I32),I32+1,""))</f>
        <v>44666</v>
      </c>
      <c r="L32" s="356"/>
      <c r="M32" s="295">
        <f>IF(LEN(K32)&lt;1,"",IF(MONTH(K32+1)=MONTH(K32),K32+1,""))</f>
        <v>44667</v>
      </c>
      <c r="N32" s="356"/>
      <c r="O32" s="295">
        <f>IF(LEN(M32)&lt;1,"",IF(MONTH(M32+1)=MONTH(M32),M32+1,""))</f>
        <v>44668</v>
      </c>
      <c r="P32" s="353"/>
      <c r="Q32" s="47"/>
      <c r="R32" s="352"/>
      <c r="S32" s="375"/>
      <c r="T32" s="352"/>
      <c r="U32" s="47"/>
    </row>
    <row r="33" spans="1:21" ht="14.1" customHeight="1" x14ac:dyDescent="0.25">
      <c r="A33" s="47"/>
      <c r="B33" s="328"/>
      <c r="C33" s="296" t="str">
        <f t="array" ref="C33">IFERROR(INDEX(Calculations!$B$4:$B$4005,SMALL(IF((Calculations!$N$4:$N$4005=C32)*(Calculations!$T$4:$T$4005&gt;0),Calculations!$T$4:$T$4005),Calendar!$S33),1),"")</f>
        <v/>
      </c>
      <c r="D33" s="277"/>
      <c r="E33" s="296" t="str">
        <f t="array" ref="E33">IFERROR(INDEX(Calculations!$B$4:$B$4005,SMALL(IF((Calculations!$N$4:$N$4005=E32)*(Calculations!$T$4:$T$4005&gt;0),Calculations!$T$4:$T$4005),Calendar!$S33),1),"")</f>
        <v/>
      </c>
      <c r="F33" s="277"/>
      <c r="G33" s="296" t="str">
        <f t="array" ref="G33">IFERROR(INDEX(Calculations!$B$4:$B$4005,SMALL(IF((Calculations!$N$4:$N$4005=G32)*(Calculations!$T$4:$T$4005&gt;0),Calculations!$T$4:$T$4005),Calendar!$S33),1),"")</f>
        <v/>
      </c>
      <c r="H33" s="277"/>
      <c r="I33" s="296" t="str">
        <f t="array" ref="I33">IFERROR(INDEX(Calculations!$B$4:$B$4005,SMALL(IF((Calculations!$N$4:$N$4005=I32)*(Calculations!$T$4:$T$4005&gt;0),Calculations!$T$4:$T$4005),Calendar!$S33),1),"")</f>
        <v/>
      </c>
      <c r="J33" s="277"/>
      <c r="K33" s="296" t="str">
        <f t="array" ref="K33">IFERROR(INDEX(Calculations!$B$4:$B$4005,SMALL(IF((Calculations!$N$4:$N$4005=K32)*(Calculations!$T$4:$T$4005&gt;0),Calculations!$T$4:$T$4005),Calendar!$S33),1),"")</f>
        <v/>
      </c>
      <c r="L33" s="277"/>
      <c r="M33" s="297" t="str">
        <f t="array" ref="M33">IFERROR(INDEX(Calculations!$B$4:$B$4005,SMALL(IF((Calculations!$N$4:$N$4005=M32)*(Calculations!$T$4:$T$4005&gt;0),Calculations!$T$4:$T$4005),Calendar!$S33),1),"")</f>
        <v/>
      </c>
      <c r="N33" s="277"/>
      <c r="O33" s="297" t="str">
        <f t="array" ref="O33">IFERROR(INDEX(Calculations!$B$4:$B$4005,SMALL(IF((Calculations!$N$4:$N$4005=O32)*(Calculations!$T$4:$T$4005&gt;0),Calculations!$T$4:$T$4005),Calendar!$S33),1),"")</f>
        <v/>
      </c>
      <c r="P33" s="354"/>
      <c r="Q33" s="47"/>
      <c r="R33" s="352"/>
      <c r="S33" s="375">
        <v>1</v>
      </c>
      <c r="T33" s="352"/>
      <c r="U33" s="47"/>
    </row>
    <row r="34" spans="1:21" ht="14.1" customHeight="1" x14ac:dyDescent="0.25">
      <c r="A34" s="47"/>
      <c r="B34" s="328"/>
      <c r="C34" s="298" t="str">
        <f t="array" ref="C34">IFERROR(IF(calendarView="Simple",INDEX(Calculations!$B$4:$B$4005,SMALL(IF((Calculations!$N$4:$N$4005=C32)*(Calculations!$T$4:$T$4005&gt;0),Calculations!$T$4:$T$4005),Calendar!$S34),1),
INDEX(Calculations!$D$4:$D$4005,SMALL(IF((Calculations!$N$4:$N$4005=C32 )*(Calculations!$T$4:$T$4005&gt;0),Calculations!$T$4:$T$4005),Calendar!$S34),1)),"")</f>
        <v/>
      </c>
      <c r="D34" s="277"/>
      <c r="E34" s="298" t="str">
        <f t="array" ref="E34">IFERROR(IF(calendarView="Simple",INDEX(Calculations!$B$4:$B$4005,SMALL(IF((Calculations!$N$4:$N$4005=E32)*(Calculations!$T$4:$T$4005&gt;0),Calculations!$T$4:$T$4005),Calendar!$S34),1),
INDEX(Calculations!$D$4:$D$4005,SMALL(IF((Calculations!$N$4:$N$4005=E32 )*(Calculations!$T$4:$T$4005&gt;0),Calculations!$T$4:$T$4005),Calendar!$S34),1)),"")</f>
        <v/>
      </c>
      <c r="F34" s="277"/>
      <c r="G34" s="298" t="str">
        <f t="array" ref="G34">IFERROR(IF(calendarView="Simple",INDEX(Calculations!$B$4:$B$4005,SMALL(IF((Calculations!$N$4:$N$4005=G32)*(Calculations!$T$4:$T$4005&gt;0),Calculations!$T$4:$T$4005),Calendar!$S34),1),
INDEX(Calculations!$D$4:$D$4005,SMALL(IF((Calculations!$N$4:$N$4005=G32 )*(Calculations!$T$4:$T$4005&gt;0),Calculations!$T$4:$T$4005),Calendar!$S34),1)),"")</f>
        <v/>
      </c>
      <c r="H34" s="277"/>
      <c r="I34" s="298" t="str">
        <f t="array" ref="I34">IFERROR(IF(calendarView="Simple",INDEX(Calculations!$B$4:$B$4005,SMALL(IF((Calculations!$N$4:$N$4005=I32)*(Calculations!$T$4:$T$4005&gt;0),Calculations!$T$4:$T$4005),Calendar!$S34),1),
INDEX(Calculations!$D$4:$D$4005,SMALL(IF((Calculations!$N$4:$N$4005=I32 )*(Calculations!$T$4:$T$4005&gt;0),Calculations!$T$4:$T$4005),Calendar!$S34),1)),"")</f>
        <v/>
      </c>
      <c r="J34" s="277"/>
      <c r="K34" s="298" t="str">
        <f t="array" ref="K34">IFERROR(IF(calendarView="Simple",INDEX(Calculations!$B$4:$B$4005,SMALL(IF((Calculations!$N$4:$N$4005=K32)*(Calculations!$T$4:$T$4005&gt;0),Calculations!$T$4:$T$4005),Calendar!$S34),1),
INDEX(Calculations!$D$4:$D$4005,SMALL(IF((Calculations!$N$4:$N$4005=K32 )*(Calculations!$T$4:$T$4005&gt;0),Calculations!$T$4:$T$4005),Calendar!$S34),1)),"")</f>
        <v/>
      </c>
      <c r="L34" s="277"/>
      <c r="M34" s="299" t="str">
        <f t="array" ref="M34">IFERROR(IF(calendarView="Simple",INDEX(Calculations!$B$4:$B$4005,SMALL(IF((Calculations!$N$4:$N$4005=M32)*(Calculations!$T$4:$T$4005&gt;0),Calculations!$T$4:$T$4005),Calendar!$S34),1),
INDEX(Calculations!$D$4:$D$4005,SMALL(IF((Calculations!$N$4:$N$4005=M32 )*(Calculations!$T$4:$T$4005&gt;0),Calculations!$T$4:$T$4005),Calendar!$S34),1)),"")</f>
        <v/>
      </c>
      <c r="N34" s="277"/>
      <c r="O34" s="299" t="str">
        <f t="array" ref="O34">IFERROR(IF(calendarView="Simple",INDEX(Calculations!$B$4:$B$4005,SMALL(IF((Calculations!$N$4:$N$4005=O32)*(Calculations!$T$4:$T$4005&gt;0),Calculations!$T$4:$T$4005),Calendar!$S34),1),
INDEX(Calculations!$D$4:$D$4005,SMALL(IF((Calculations!$N$4:$N$4005=O32 )*(Calculations!$T$4:$T$4005&gt;0),Calculations!$T$4:$T$4005),Calendar!$S34),1)),"")</f>
        <v/>
      </c>
      <c r="P34" s="354"/>
      <c r="Q34" s="47"/>
      <c r="R34" s="352"/>
      <c r="S34" s="376">
        <f>IF(calendarView="Simple",S33+1,S33)</f>
        <v>1</v>
      </c>
      <c r="T34" s="352"/>
      <c r="U34" s="47"/>
    </row>
    <row r="35" spans="1:21" ht="14.1" customHeight="1" x14ac:dyDescent="0.25">
      <c r="A35" s="47"/>
      <c r="B35" s="328"/>
      <c r="C35" s="300" t="str">
        <f t="array" ref="C35">IFERROR(IF(calendarView="Simple",INDEX(Calculations!$B$4:$B$4005,SMALL(IF((Calculations!$N$4:$N$4005=C32)*(Calculations!$T$4:$T$4005&gt;0),Calculations!$T$4:$T$4005),Calendar!$S35),1),
INDEX(Calculations!$P$4:$P$4005,SMALL(IF((Calculations!$N$4:$N$4005=C32 )*(Calculations!$T$4:$T$4005&gt;0),Calculations!$T$4:$T$4005),Calendar!$S35),1)),"")</f>
        <v/>
      </c>
      <c r="D35" s="277"/>
      <c r="E35" s="300" t="str">
        <f t="array" ref="E35">IFERROR(IF(calendarView="Simple",INDEX(Calculations!$B$4:$B$4005,SMALL(IF((Calculations!$N$4:$N$4005=E32)*(Calculations!$T$4:$T$4005&gt;0),Calculations!$T$4:$T$4005),Calendar!$S35),1),
INDEX(Calculations!$P$4:$P$4005,SMALL(IF((Calculations!$N$4:$N$4005=E32 )*(Calculations!$T$4:$T$4005&gt;0),Calculations!$T$4:$T$4005),Calendar!$S35),1)),"")</f>
        <v/>
      </c>
      <c r="F35" s="277"/>
      <c r="G35" s="300" t="str">
        <f t="array" ref="G35">IFERROR(IF(calendarView="Simple",INDEX(Calculations!$B$4:$B$4005,SMALL(IF((Calculations!$N$4:$N$4005=G32)*(Calculations!$T$4:$T$4005&gt;0),Calculations!$T$4:$T$4005),Calendar!$S35),1),
INDEX(Calculations!$P$4:$P$4005,SMALL(IF((Calculations!$N$4:$N$4005=G32 )*(Calculations!$T$4:$T$4005&gt;0),Calculations!$T$4:$T$4005),Calendar!$S35),1)),"")</f>
        <v/>
      </c>
      <c r="H35" s="277"/>
      <c r="I35" s="300" t="str">
        <f t="array" ref="I35">IFERROR(IF(calendarView="Simple",INDEX(Calculations!$B$4:$B$4005,SMALL(IF((Calculations!$N$4:$N$4005=I32)*(Calculations!$T$4:$T$4005&gt;0),Calculations!$T$4:$T$4005),Calendar!$S35),1),
INDEX(Calculations!$P$4:$P$4005,SMALL(IF((Calculations!$N$4:$N$4005=I32 )*(Calculations!$T$4:$T$4005&gt;0),Calculations!$T$4:$T$4005),Calendar!$S35),1)),"")</f>
        <v/>
      </c>
      <c r="J35" s="277"/>
      <c r="K35" s="300" t="str">
        <f t="array" ref="K35">IFERROR(IF(calendarView="Simple",INDEX(Calculations!$B$4:$B$4005,SMALL(IF((Calculations!$N$4:$N$4005=K32)*(Calculations!$T$4:$T$4005&gt;0),Calculations!$T$4:$T$4005),Calendar!$S35),1),
INDEX(Calculations!$P$4:$P$4005,SMALL(IF((Calculations!$N$4:$N$4005=K32 )*(Calculations!$T$4:$T$4005&gt;0),Calculations!$T$4:$T$4005),Calendar!$S35),1)),"")</f>
        <v/>
      </c>
      <c r="L35" s="277"/>
      <c r="M35" s="301" t="str">
        <f t="array" ref="M35">IFERROR(IF(calendarView="Simple",INDEX(Calculations!$B$4:$B$4005,SMALL(IF((Calculations!$N$4:$N$4005=M32)*(Calculations!$T$4:$T$4005&gt;0),Calculations!$T$4:$T$4005),Calendar!$S35),1),
INDEX(Calculations!$P$4:$P$4005,SMALL(IF((Calculations!$N$4:$N$4005=M32 )*(Calculations!$T$4:$T$4005&gt;0),Calculations!$T$4:$T$4005),Calendar!$S35),1)),"")</f>
        <v/>
      </c>
      <c r="N35" s="277"/>
      <c r="O35" s="301" t="str">
        <f t="array" ref="O35">IFERROR(IF(calendarView="Simple",INDEX(Calculations!$B$4:$B$4005,SMALL(IF((Calculations!$N$4:$N$4005=O32)*(Calculations!$T$4:$T$4005&gt;0),Calculations!$T$4:$T$4005),Calendar!$S35),1),
INDEX(Calculations!$P$4:$P$4005,SMALL(IF((Calculations!$N$4:$N$4005=O32 )*(Calculations!$T$4:$T$4005&gt;0),Calculations!$T$4:$T$4005),Calendar!$S35),1)),"")</f>
        <v/>
      </c>
      <c r="P35" s="354"/>
      <c r="Q35" s="47"/>
      <c r="R35" s="352"/>
      <c r="S35" s="376">
        <f>IF(calendarView="Simple",S34+1,S34)</f>
        <v>1</v>
      </c>
      <c r="T35" s="352"/>
      <c r="U35" s="47"/>
    </row>
    <row r="36" spans="1:21" ht="14.1" customHeight="1" x14ac:dyDescent="0.25">
      <c r="A36" s="47"/>
      <c r="B36" s="328"/>
      <c r="C36" s="296" t="str">
        <f t="array" ref="C36">IFERROR(INDEX(Calculations!$B$4:$B$4005,SMALL(IF((Calculations!$N$4:$N$4005=C32)*(Calculations!$T$4:$T$4005&gt;0),Calculations!$T$4:$T$4005),Calendar!$S36),1),"")</f>
        <v/>
      </c>
      <c r="D36" s="277"/>
      <c r="E36" s="296" t="str">
        <f t="array" ref="E36">IFERROR(INDEX(Calculations!$B$4:$B$4005,SMALL(IF((Calculations!$N$4:$N$4005=E32)*(Calculations!$T$4:$T$4005&gt;0),Calculations!$T$4:$T$4005),Calendar!$S36),1),"")</f>
        <v/>
      </c>
      <c r="F36" s="277"/>
      <c r="G36" s="296" t="str">
        <f t="array" ref="G36">IFERROR(INDEX(Calculations!$B$4:$B$4005,SMALL(IF((Calculations!$N$4:$N$4005=G32)*(Calculations!$T$4:$T$4005&gt;0),Calculations!$T$4:$T$4005),Calendar!$S36),1),"")</f>
        <v/>
      </c>
      <c r="H36" s="277"/>
      <c r="I36" s="296" t="str">
        <f t="array" ref="I36">IFERROR(INDEX(Calculations!$B$4:$B$4005,SMALL(IF((Calculations!$N$4:$N$4005=I32)*(Calculations!$T$4:$T$4005&gt;0),Calculations!$T$4:$T$4005),Calendar!$S36),1),"")</f>
        <v/>
      </c>
      <c r="J36" s="277"/>
      <c r="K36" s="296" t="str">
        <f t="array" ref="K36">IFERROR(INDEX(Calculations!$B$4:$B$4005,SMALL(IF((Calculations!$N$4:$N$4005=K32)*(Calculations!$T$4:$T$4005&gt;0),Calculations!$T$4:$T$4005),Calendar!$S36),1),"")</f>
        <v/>
      </c>
      <c r="L36" s="277"/>
      <c r="M36" s="297" t="str">
        <f t="array" ref="M36">IFERROR(INDEX(Calculations!$B$4:$B$4005,SMALL(IF((Calculations!$N$4:$N$4005=M32)*(Calculations!$T$4:$T$4005&gt;0),Calculations!$T$4:$T$4005),Calendar!$S36),1),"")</f>
        <v/>
      </c>
      <c r="N36" s="277"/>
      <c r="O36" s="297" t="str">
        <f t="array" ref="O36">IFERROR(INDEX(Calculations!$B$4:$B$4005,SMALL(IF((Calculations!$N$4:$N$4005=O32)*(Calculations!$T$4:$T$4005&gt;0),Calculations!$T$4:$T$4005),Calendar!$S36),1),"")</f>
        <v/>
      </c>
      <c r="P36" s="354"/>
      <c r="Q36" s="47"/>
      <c r="R36" s="352"/>
      <c r="S36" s="376">
        <f>IF(calendarView="Simple",S35+1,2)</f>
        <v>2</v>
      </c>
      <c r="T36" s="352"/>
      <c r="U36" s="47"/>
    </row>
    <row r="37" spans="1:21" ht="14.1" customHeight="1" x14ac:dyDescent="0.25">
      <c r="A37" s="47"/>
      <c r="B37" s="328"/>
      <c r="C37" s="298" t="str">
        <f t="array" ref="C37">IFERROR(IF(calendarView="Simple",INDEX(Calculations!$B$4:$B$4005,SMALL(IF((Calculations!$N$4:$N$4005=C32)*(Calculations!$T$4:$T$4005&gt;0),Calculations!$T$4:$T$4005),Calendar!$S37),1),
INDEX(Calculations!$D$4:$D$4005,SMALL(IF((Calculations!$N$4:$N$4005=C32 )*(Calculations!$T$4:$T$4005&gt;0),Calculations!$T$4:$T$4005),Calendar!$S37),1)),"")</f>
        <v/>
      </c>
      <c r="D37" s="277"/>
      <c r="E37" s="298" t="str">
        <f t="array" ref="E37">IFERROR(IF(calendarView="Simple",INDEX(Calculations!$B$4:$B$4005,SMALL(IF((Calculations!$N$4:$N$4005=E32)*(Calculations!$T$4:$T$4005&gt;0),Calculations!$T$4:$T$4005),Calendar!$S37),1),
INDEX(Calculations!$D$4:$D$4005,SMALL(IF((Calculations!$N$4:$N$4005=E32 )*(Calculations!$T$4:$T$4005&gt;0),Calculations!$T$4:$T$4005),Calendar!$S37),1)),"")</f>
        <v/>
      </c>
      <c r="F37" s="277"/>
      <c r="G37" s="298" t="str">
        <f t="array" ref="G37">IFERROR(IF(calendarView="Simple",INDEX(Calculations!$B$4:$B$4005,SMALL(IF((Calculations!$N$4:$N$4005=G32)*(Calculations!$T$4:$T$4005&gt;0),Calculations!$T$4:$T$4005),Calendar!$S37),1),
INDEX(Calculations!$D$4:$D$4005,SMALL(IF((Calculations!$N$4:$N$4005=G32 )*(Calculations!$T$4:$T$4005&gt;0),Calculations!$T$4:$T$4005),Calendar!$S37),1)),"")</f>
        <v/>
      </c>
      <c r="H37" s="277"/>
      <c r="I37" s="298" t="str">
        <f t="array" ref="I37">IFERROR(IF(calendarView="Simple",INDEX(Calculations!$B$4:$B$4005,SMALL(IF((Calculations!$N$4:$N$4005=I32)*(Calculations!$T$4:$T$4005&gt;0),Calculations!$T$4:$T$4005),Calendar!$S37),1),
INDEX(Calculations!$D$4:$D$4005,SMALL(IF((Calculations!$N$4:$N$4005=I32 )*(Calculations!$T$4:$T$4005&gt;0),Calculations!$T$4:$T$4005),Calendar!$S37),1)),"")</f>
        <v/>
      </c>
      <c r="J37" s="277"/>
      <c r="K37" s="298" t="str">
        <f t="array" ref="K37">IFERROR(IF(calendarView="Simple",INDEX(Calculations!$B$4:$B$4005,SMALL(IF((Calculations!$N$4:$N$4005=K32)*(Calculations!$T$4:$T$4005&gt;0),Calculations!$T$4:$T$4005),Calendar!$S37),1),
INDEX(Calculations!$D$4:$D$4005,SMALL(IF((Calculations!$N$4:$N$4005=K32 )*(Calculations!$T$4:$T$4005&gt;0),Calculations!$T$4:$T$4005),Calendar!$S37),1)),"")</f>
        <v/>
      </c>
      <c r="L37" s="277"/>
      <c r="M37" s="299" t="str">
        <f t="array" ref="M37">IFERROR(IF(calendarView="Simple",INDEX(Calculations!$B$4:$B$4005,SMALL(IF((Calculations!$N$4:$N$4005=M32)*(Calculations!$T$4:$T$4005&gt;0),Calculations!$T$4:$T$4005),Calendar!$S37),1),
INDEX(Calculations!$D$4:$D$4005,SMALL(IF((Calculations!$N$4:$N$4005=M32 )*(Calculations!$T$4:$T$4005&gt;0),Calculations!$T$4:$T$4005),Calendar!$S37),1)),"")</f>
        <v/>
      </c>
      <c r="N37" s="277"/>
      <c r="O37" s="299" t="str">
        <f t="array" ref="O37">IFERROR(IF(calendarView="Simple",INDEX(Calculations!$B$4:$B$4005,SMALL(IF((Calculations!$N$4:$N$4005=O32)*(Calculations!$T$4:$T$4005&gt;0),Calculations!$T$4:$T$4005),Calendar!$S37),1),
INDEX(Calculations!$D$4:$D$4005,SMALL(IF((Calculations!$N$4:$N$4005=O32 )*(Calculations!$T$4:$T$4005&gt;0),Calculations!$T$4:$T$4005),Calendar!$S37),1)),"")</f>
        <v/>
      </c>
      <c r="P37" s="354"/>
      <c r="Q37" s="47"/>
      <c r="R37" s="352"/>
      <c r="S37" s="376">
        <f>IF(calendarView="Simple",S36+1,S36)</f>
        <v>2</v>
      </c>
      <c r="T37" s="352"/>
      <c r="U37" s="47"/>
    </row>
    <row r="38" spans="1:21" ht="14.1" customHeight="1" x14ac:dyDescent="0.25">
      <c r="A38" s="47"/>
      <c r="B38" s="328"/>
      <c r="C38" s="300" t="str">
        <f t="array" ref="C38">IFERROR(IF(calendarView="Simple",INDEX(Calculations!$B$4:$B$4005,SMALL(IF((Calculations!$N$4:$N$4005=C32)*(Calculations!$T$4:$T$4005&gt;0),Calculations!$T$4:$T$4005),Calendar!$S38),1),
INDEX(Calculations!$P$4:$P$4005,SMALL(IF((Calculations!$N$4:$N$4005=C32 )*(Calculations!$T$4:$T$4005&gt;0),Calculations!$T$4:$T$4005),Calendar!$S38),1)),"")</f>
        <v/>
      </c>
      <c r="D38" s="277"/>
      <c r="E38" s="300" t="str">
        <f t="array" ref="E38">IFERROR(IF(calendarView="Simple",INDEX(Calculations!$B$4:$B$4005,SMALL(IF((Calculations!$N$4:$N$4005=E32)*(Calculations!$T$4:$T$4005&gt;0),Calculations!$T$4:$T$4005),Calendar!$S38),1),
INDEX(Calculations!$P$4:$P$4005,SMALL(IF((Calculations!$N$4:$N$4005=E32 )*(Calculations!$T$4:$T$4005&gt;0),Calculations!$T$4:$T$4005),Calendar!$S38),1)),"")</f>
        <v/>
      </c>
      <c r="F38" s="277"/>
      <c r="G38" s="300" t="str">
        <f t="array" ref="G38">IFERROR(IF(calendarView="Simple",INDEX(Calculations!$B$4:$B$4005,SMALL(IF((Calculations!$N$4:$N$4005=G32)*(Calculations!$T$4:$T$4005&gt;0),Calculations!$T$4:$T$4005),Calendar!$S38),1),
INDEX(Calculations!$P$4:$P$4005,SMALL(IF((Calculations!$N$4:$N$4005=G32 )*(Calculations!$T$4:$T$4005&gt;0),Calculations!$T$4:$T$4005),Calendar!$S38),1)),"")</f>
        <v/>
      </c>
      <c r="H38" s="277"/>
      <c r="I38" s="300" t="str">
        <f t="array" ref="I38">IFERROR(IF(calendarView="Simple",INDEX(Calculations!$B$4:$B$4005,SMALL(IF((Calculations!$N$4:$N$4005=I32)*(Calculations!$T$4:$T$4005&gt;0),Calculations!$T$4:$T$4005),Calendar!$S38),1),
INDEX(Calculations!$P$4:$P$4005,SMALL(IF((Calculations!$N$4:$N$4005=I32 )*(Calculations!$T$4:$T$4005&gt;0),Calculations!$T$4:$T$4005),Calendar!$S38),1)),"")</f>
        <v/>
      </c>
      <c r="J38" s="277"/>
      <c r="K38" s="300" t="str">
        <f t="array" ref="K38">IFERROR(IF(calendarView="Simple",INDEX(Calculations!$B$4:$B$4005,SMALL(IF((Calculations!$N$4:$N$4005=K32)*(Calculations!$T$4:$T$4005&gt;0),Calculations!$T$4:$T$4005),Calendar!$S38),1),
INDEX(Calculations!$P$4:$P$4005,SMALL(IF((Calculations!$N$4:$N$4005=K32 )*(Calculations!$T$4:$T$4005&gt;0),Calculations!$T$4:$T$4005),Calendar!$S38),1)),"")</f>
        <v/>
      </c>
      <c r="L38" s="277"/>
      <c r="M38" s="301" t="str">
        <f t="array" ref="M38">IFERROR(IF(calendarView="Simple",INDEX(Calculations!$B$4:$B$4005,SMALL(IF((Calculations!$N$4:$N$4005=M32)*(Calculations!$T$4:$T$4005&gt;0),Calculations!$T$4:$T$4005),Calendar!$S38),1),
INDEX(Calculations!$P$4:$P$4005,SMALL(IF((Calculations!$N$4:$N$4005=M32 )*(Calculations!$T$4:$T$4005&gt;0),Calculations!$T$4:$T$4005),Calendar!$S38),1)),"")</f>
        <v/>
      </c>
      <c r="N38" s="277"/>
      <c r="O38" s="301" t="str">
        <f t="array" ref="O38">IFERROR(IF(calendarView="Simple",INDEX(Calculations!$B$4:$B$4005,SMALL(IF((Calculations!$N$4:$N$4005=O32)*(Calculations!$T$4:$T$4005&gt;0),Calculations!$T$4:$T$4005),Calendar!$S38),1),
INDEX(Calculations!$P$4:$P$4005,SMALL(IF((Calculations!$N$4:$N$4005=O32 )*(Calculations!$T$4:$T$4005&gt;0),Calculations!$T$4:$T$4005),Calendar!$S38),1)),"")</f>
        <v/>
      </c>
      <c r="P38" s="354"/>
      <c r="Q38" s="47"/>
      <c r="R38" s="352"/>
      <c r="S38" s="376">
        <f>IF(calendarView="Simple",S37+1,S37)</f>
        <v>2</v>
      </c>
      <c r="T38" s="352"/>
      <c r="U38" s="47"/>
    </row>
    <row r="39" spans="1:21" ht="14.1" customHeight="1" x14ac:dyDescent="0.25">
      <c r="A39" s="47"/>
      <c r="B39" s="328"/>
      <c r="C39" s="296" t="str">
        <f t="array" ref="C39">IFERROR(INDEX(Calculations!$B$4:$B$4005,SMALL(IF((Calculations!$N$4:$N$4005=C32)*(Calculations!$T$4:$T$4005&gt;0),Calculations!$T$4:$T$4005),Calendar!$S39),1),"")</f>
        <v/>
      </c>
      <c r="D39" s="277"/>
      <c r="E39" s="296" t="str">
        <f t="array" ref="E39">IFERROR(INDEX(Calculations!$B$4:$B$4005,SMALL(IF((Calculations!$N$4:$N$4005=E32)*(Calculations!$T$4:$T$4005&gt;0),Calculations!$T$4:$T$4005),Calendar!$S39),1),"")</f>
        <v/>
      </c>
      <c r="F39" s="277"/>
      <c r="G39" s="296" t="str">
        <f t="array" ref="G39">IFERROR(INDEX(Calculations!$B$4:$B$4005,SMALL(IF((Calculations!$N$4:$N$4005=G32)*(Calculations!$T$4:$T$4005&gt;0),Calculations!$T$4:$T$4005),Calendar!$S39),1),"")</f>
        <v/>
      </c>
      <c r="H39" s="277"/>
      <c r="I39" s="296" t="str">
        <f t="array" ref="I39">IFERROR(INDEX(Calculations!$B$4:$B$4005,SMALL(IF((Calculations!$N$4:$N$4005=I32)*(Calculations!$T$4:$T$4005&gt;0),Calculations!$T$4:$T$4005),Calendar!$S39),1),"")</f>
        <v/>
      </c>
      <c r="J39" s="277"/>
      <c r="K39" s="296" t="str">
        <f t="array" ref="K39">IFERROR(INDEX(Calculations!$B$4:$B$4005,SMALL(IF((Calculations!$N$4:$N$4005=K32)*(Calculations!$T$4:$T$4005&gt;0),Calculations!$T$4:$T$4005),Calendar!$S39),1),"")</f>
        <v/>
      </c>
      <c r="L39" s="277"/>
      <c r="M39" s="297" t="str">
        <f t="array" ref="M39">IFERROR(INDEX(Calculations!$B$4:$B$4005,SMALL(IF((Calculations!$N$4:$N$4005=M32)*(Calculations!$T$4:$T$4005&gt;0),Calculations!$T$4:$T$4005),Calendar!$S39),1),"")</f>
        <v/>
      </c>
      <c r="N39" s="277"/>
      <c r="O39" s="297" t="str">
        <f t="array" ref="O39">IFERROR(INDEX(Calculations!$B$4:$B$4005,SMALL(IF((Calculations!$N$4:$N$4005=O32)*(Calculations!$T$4:$T$4005&gt;0),Calculations!$T$4:$T$4005),Calendar!$S39),1),"")</f>
        <v/>
      </c>
      <c r="P39" s="354"/>
      <c r="Q39" s="47"/>
      <c r="R39" s="352"/>
      <c r="S39" s="376">
        <f>IF(calendarView="Simple",S38+1,3)</f>
        <v>3</v>
      </c>
      <c r="T39" s="352"/>
      <c r="U39" s="47"/>
    </row>
    <row r="40" spans="1:21" ht="14.1" customHeight="1" x14ac:dyDescent="0.25">
      <c r="A40" s="47"/>
      <c r="B40" s="328"/>
      <c r="C40" s="298" t="str">
        <f t="array" ref="C40">IFERROR(IF(calendarView="Simple",INDEX(Calculations!$B$4:$B$4005,SMALL(IF((Calculations!$N$4:$N$4005=C32)*(Calculations!$T$4:$T$4005&gt;0),Calculations!$T$4:$T$4005),Calendar!$S40),1),
INDEX(Calculations!$D$4:$D$4005,SMALL(IF((Calculations!$N$4:$N$4005=C32 )*(Calculations!$T$4:$T$4005&gt;0),Calculations!$T$4:$T$4005),Calendar!$S40),1)),"")</f>
        <v/>
      </c>
      <c r="D40" s="277"/>
      <c r="E40" s="298" t="str">
        <f t="array" ref="E40">IFERROR(IF(calendarView="Simple",INDEX(Calculations!$B$4:$B$4005,SMALL(IF((Calculations!$N$4:$N$4005=E32)*(Calculations!$T$4:$T$4005&gt;0),Calculations!$T$4:$T$4005),Calendar!$S40),1),
INDEX(Calculations!$D$4:$D$4005,SMALL(IF((Calculations!$N$4:$N$4005=E32 )*(Calculations!$T$4:$T$4005&gt;0),Calculations!$T$4:$T$4005),Calendar!$S40),1)),"")</f>
        <v/>
      </c>
      <c r="F40" s="277"/>
      <c r="G40" s="298" t="str">
        <f t="array" ref="G40">IFERROR(IF(calendarView="Simple",INDEX(Calculations!$B$4:$B$4005,SMALL(IF((Calculations!$N$4:$N$4005=G32)*(Calculations!$T$4:$T$4005&gt;0),Calculations!$T$4:$T$4005),Calendar!$S40),1),
INDEX(Calculations!$D$4:$D$4005,SMALL(IF((Calculations!$N$4:$N$4005=G32 )*(Calculations!$T$4:$T$4005&gt;0),Calculations!$T$4:$T$4005),Calendar!$S40),1)),"")</f>
        <v/>
      </c>
      <c r="H40" s="277"/>
      <c r="I40" s="298" t="str">
        <f t="array" ref="I40">IFERROR(IF(calendarView="Simple",INDEX(Calculations!$B$4:$B$4005,SMALL(IF((Calculations!$N$4:$N$4005=I32)*(Calculations!$T$4:$T$4005&gt;0),Calculations!$T$4:$T$4005),Calendar!$S40),1),
INDEX(Calculations!$D$4:$D$4005,SMALL(IF((Calculations!$N$4:$N$4005=I32 )*(Calculations!$T$4:$T$4005&gt;0),Calculations!$T$4:$T$4005),Calendar!$S40),1)),"")</f>
        <v/>
      </c>
      <c r="J40" s="277"/>
      <c r="K40" s="298" t="str">
        <f t="array" ref="K40">IFERROR(IF(calendarView="Simple",INDEX(Calculations!$B$4:$B$4005,SMALL(IF((Calculations!$N$4:$N$4005=K32)*(Calculations!$T$4:$T$4005&gt;0),Calculations!$T$4:$T$4005),Calendar!$S40),1),
INDEX(Calculations!$D$4:$D$4005,SMALL(IF((Calculations!$N$4:$N$4005=K32 )*(Calculations!$T$4:$T$4005&gt;0),Calculations!$T$4:$T$4005),Calendar!$S40),1)),"")</f>
        <v/>
      </c>
      <c r="L40" s="277"/>
      <c r="M40" s="299" t="str">
        <f t="array" ref="M40">IFERROR(IF(calendarView="Simple",INDEX(Calculations!$B$4:$B$4005,SMALL(IF((Calculations!$N$4:$N$4005=M32)*(Calculations!$T$4:$T$4005&gt;0),Calculations!$T$4:$T$4005),Calendar!$S40),1),
INDEX(Calculations!$D$4:$D$4005,SMALL(IF((Calculations!$N$4:$N$4005=M32 )*(Calculations!$T$4:$T$4005&gt;0),Calculations!$T$4:$T$4005),Calendar!$S40),1)),"")</f>
        <v/>
      </c>
      <c r="N40" s="277"/>
      <c r="O40" s="299" t="str">
        <f t="array" ref="O40">IFERROR(IF(calendarView="Simple",INDEX(Calculations!$B$4:$B$4005,SMALL(IF((Calculations!$N$4:$N$4005=O32)*(Calculations!$T$4:$T$4005&gt;0),Calculations!$T$4:$T$4005),Calendar!$S40),1),
INDEX(Calculations!$D$4:$D$4005,SMALL(IF((Calculations!$N$4:$N$4005=O32 )*(Calculations!$T$4:$T$4005&gt;0),Calculations!$T$4:$T$4005),Calendar!$S40),1)),"")</f>
        <v/>
      </c>
      <c r="P40" s="354"/>
      <c r="Q40" s="47"/>
      <c r="R40" s="352"/>
      <c r="S40" s="376">
        <f>IF(calendarView="Simple",S39+1,S39)</f>
        <v>3</v>
      </c>
      <c r="T40" s="352"/>
      <c r="U40" s="47"/>
    </row>
    <row r="41" spans="1:21" ht="14.1" customHeight="1" x14ac:dyDescent="0.25">
      <c r="A41" s="47"/>
      <c r="B41" s="328"/>
      <c r="C41" s="300" t="str">
        <f t="array" ref="C41">IFERROR(IF(calendarView="Simple",INDEX(Calculations!$B$4:$B$4005,SMALL(IF((Calculations!$N$4:$N$4005=C32)*(Calculations!$T$4:$T$4005&gt;0),Calculations!$T$4:$T$4005),Calendar!$S41),1),
INDEX(Calculations!$P$4:$P$4005,SMALL(IF((Calculations!$N$4:$N$4005=C32 )*(Calculations!$T$4:$T$4005&gt;0),Calculations!$T$4:$T$4005),Calendar!$S41),1)),"")</f>
        <v/>
      </c>
      <c r="D41" s="277"/>
      <c r="E41" s="300" t="str">
        <f t="array" ref="E41">IFERROR(IF(calendarView="Simple",INDEX(Calculations!$B$4:$B$4005,SMALL(IF((Calculations!$N$4:$N$4005=E32)*(Calculations!$T$4:$T$4005&gt;0),Calculations!$T$4:$T$4005),Calendar!$S41),1),
INDEX(Calculations!$P$4:$P$4005,SMALL(IF((Calculations!$N$4:$N$4005=E32 )*(Calculations!$T$4:$T$4005&gt;0),Calculations!$T$4:$T$4005),Calendar!$S41),1)),"")</f>
        <v/>
      </c>
      <c r="F41" s="277"/>
      <c r="G41" s="300" t="str">
        <f t="array" ref="G41">IFERROR(IF(calendarView="Simple",INDEX(Calculations!$B$4:$B$4005,SMALL(IF((Calculations!$N$4:$N$4005=G32)*(Calculations!$T$4:$T$4005&gt;0),Calculations!$T$4:$T$4005),Calendar!$S41),1),
INDEX(Calculations!$P$4:$P$4005,SMALL(IF((Calculations!$N$4:$N$4005=G32 )*(Calculations!$T$4:$T$4005&gt;0),Calculations!$T$4:$T$4005),Calendar!$S41),1)),"")</f>
        <v/>
      </c>
      <c r="H41" s="277"/>
      <c r="I41" s="300" t="str">
        <f t="array" ref="I41">IFERROR(IF(calendarView="Simple",INDEX(Calculations!$B$4:$B$4005,SMALL(IF((Calculations!$N$4:$N$4005=I32)*(Calculations!$T$4:$T$4005&gt;0),Calculations!$T$4:$T$4005),Calendar!$S41),1),
INDEX(Calculations!$P$4:$P$4005,SMALL(IF((Calculations!$N$4:$N$4005=I32 )*(Calculations!$T$4:$T$4005&gt;0),Calculations!$T$4:$T$4005),Calendar!$S41),1)),"")</f>
        <v/>
      </c>
      <c r="J41" s="277"/>
      <c r="K41" s="300" t="str">
        <f t="array" ref="K41">IFERROR(IF(calendarView="Simple",INDEX(Calculations!$B$4:$B$4005,SMALL(IF((Calculations!$N$4:$N$4005=K32)*(Calculations!$T$4:$T$4005&gt;0),Calculations!$T$4:$T$4005),Calendar!$S41),1),
INDEX(Calculations!$P$4:$P$4005,SMALL(IF((Calculations!$N$4:$N$4005=K32 )*(Calculations!$T$4:$T$4005&gt;0),Calculations!$T$4:$T$4005),Calendar!$S41),1)),"")</f>
        <v/>
      </c>
      <c r="L41" s="277"/>
      <c r="M41" s="301" t="str">
        <f t="array" ref="M41">IFERROR(IF(calendarView="Simple",INDEX(Calculations!$B$4:$B$4005,SMALL(IF((Calculations!$N$4:$N$4005=M32)*(Calculations!$T$4:$T$4005&gt;0),Calculations!$T$4:$T$4005),Calendar!$S41),1),
INDEX(Calculations!$P$4:$P$4005,SMALL(IF((Calculations!$N$4:$N$4005=M32 )*(Calculations!$T$4:$T$4005&gt;0),Calculations!$T$4:$T$4005),Calendar!$S41),1)),"")</f>
        <v/>
      </c>
      <c r="N41" s="277"/>
      <c r="O41" s="301" t="str">
        <f t="array" ref="O41">IFERROR(IF(calendarView="Simple",INDEX(Calculations!$B$4:$B$4005,SMALL(IF((Calculations!$N$4:$N$4005=O32)*(Calculations!$T$4:$T$4005&gt;0),Calculations!$T$4:$T$4005),Calendar!$S41),1),
INDEX(Calculations!$P$4:$P$4005,SMALL(IF((Calculations!$N$4:$N$4005=O32 )*(Calculations!$T$4:$T$4005&gt;0),Calculations!$T$4:$T$4005),Calendar!$S41),1)),"")</f>
        <v/>
      </c>
      <c r="P41" s="354"/>
      <c r="Q41" s="47"/>
      <c r="R41" s="352"/>
      <c r="S41" s="376">
        <f>IF(calendarView="Simple",S40+1,S40)</f>
        <v>3</v>
      </c>
      <c r="T41" s="352"/>
      <c r="U41" s="47"/>
    </row>
    <row r="42" spans="1:21" ht="6.95" customHeight="1" x14ac:dyDescent="0.25">
      <c r="A42" s="47"/>
      <c r="B42" s="328"/>
      <c r="C42" s="341"/>
      <c r="D42" s="341"/>
      <c r="E42" s="341"/>
      <c r="F42" s="341"/>
      <c r="G42" s="341"/>
      <c r="H42" s="341"/>
      <c r="I42" s="341"/>
      <c r="J42" s="341"/>
      <c r="K42" s="341"/>
      <c r="L42" s="341"/>
      <c r="M42" s="341"/>
      <c r="N42" s="341"/>
      <c r="O42" s="341"/>
      <c r="P42" s="355"/>
      <c r="Q42" s="47"/>
      <c r="R42" s="352"/>
      <c r="S42" s="375"/>
      <c r="T42" s="352"/>
      <c r="U42" s="47"/>
    </row>
    <row r="43" spans="1:21" ht="15.95" customHeight="1" x14ac:dyDescent="0.25">
      <c r="A43" s="47"/>
      <c r="B43" s="328"/>
      <c r="C43" s="294">
        <f>IF(LEN(O32)&lt;1,"",IF(MONTH(O32+1)=MONTH(O32),O32+1,""))</f>
        <v>44669</v>
      </c>
      <c r="D43" s="340"/>
      <c r="E43" s="294">
        <f>IF(LEN(C43)&lt;1,"",IF(MONTH(C43+1)=MONTH(C43),C43+1,""))</f>
        <v>44670</v>
      </c>
      <c r="F43" s="356"/>
      <c r="G43" s="294">
        <f>IF(LEN(E43)&lt;1,"",IF(MONTH(E43+1)=MONTH(E43),E43+1,""))</f>
        <v>44671</v>
      </c>
      <c r="H43" s="340"/>
      <c r="I43" s="294">
        <f>IF(LEN(G43)&lt;1,"",IF(MONTH(G43+1)=MONTH(G43),G43+1,""))</f>
        <v>44672</v>
      </c>
      <c r="J43" s="340"/>
      <c r="K43" s="294">
        <f>IF(LEN(I43)&lt;1,"",IF(MONTH(I43+1)=MONTH(I43),I43+1,""))</f>
        <v>44673</v>
      </c>
      <c r="L43" s="356"/>
      <c r="M43" s="295">
        <f>IF(LEN(K43)&lt;1,"",IF(MONTH(K43+1)=MONTH(K43),K43+1,""))</f>
        <v>44674</v>
      </c>
      <c r="N43" s="356"/>
      <c r="O43" s="295">
        <f>IF(LEN(M43)&lt;1,"",IF(MONTH(M43+1)=MONTH(M43),M43+1,""))</f>
        <v>44675</v>
      </c>
      <c r="P43" s="353"/>
      <c r="Q43" s="47"/>
      <c r="R43" s="352"/>
      <c r="S43" s="375"/>
      <c r="T43" s="352"/>
      <c r="U43" s="47"/>
    </row>
    <row r="44" spans="1:21" ht="14.1" customHeight="1" x14ac:dyDescent="0.25">
      <c r="A44" s="47"/>
      <c r="B44" s="328"/>
      <c r="C44" s="296" t="str">
        <f t="array" ref="C44">IFERROR(INDEX(Calculations!$B$4:$B$4005,SMALL(IF((Calculations!$N$4:$N$4005=C43)*(Calculations!$T$4:$T$4005&gt;0),Calculations!$T$4:$T$4005),Calendar!$S44),1),"")</f>
        <v/>
      </c>
      <c r="D44" s="277"/>
      <c r="E44" s="296" t="str">
        <f t="array" ref="E44">IFERROR(INDEX(Calculations!$B$4:$B$4005,SMALL(IF((Calculations!$N$4:$N$4005=E43)*(Calculations!$T$4:$T$4005&gt;0),Calculations!$T$4:$T$4005),Calendar!$S44),1),"")</f>
        <v/>
      </c>
      <c r="F44" s="277"/>
      <c r="G44" s="296" t="str">
        <f t="array" ref="G44">IFERROR(INDEX(Calculations!$B$4:$B$4005,SMALL(IF((Calculations!$N$4:$N$4005=G43)*(Calculations!$T$4:$T$4005&gt;0),Calculations!$T$4:$T$4005),Calendar!$S44),1),"")</f>
        <v/>
      </c>
      <c r="H44" s="277"/>
      <c r="I44" s="296" t="str">
        <f t="array" ref="I44">IFERROR(INDEX(Calculations!$B$4:$B$4005,SMALL(IF((Calculations!$N$4:$N$4005=I43)*(Calculations!$T$4:$T$4005&gt;0),Calculations!$T$4:$T$4005),Calendar!$S44),1),"")</f>
        <v/>
      </c>
      <c r="J44" s="277"/>
      <c r="K44" s="296" t="str">
        <f t="array" ref="K44">IFERROR(INDEX(Calculations!$B$4:$B$4005,SMALL(IF((Calculations!$N$4:$N$4005=K43)*(Calculations!$T$4:$T$4005&gt;0),Calculations!$T$4:$T$4005),Calendar!$S44),1),"")</f>
        <v/>
      </c>
      <c r="L44" s="277"/>
      <c r="M44" s="297" t="str">
        <f t="array" ref="M44">IFERROR(INDEX(Calculations!$B$4:$B$4005,SMALL(IF((Calculations!$N$4:$N$4005=M43)*(Calculations!$T$4:$T$4005&gt;0),Calculations!$T$4:$T$4005),Calendar!$S44),1),"")</f>
        <v/>
      </c>
      <c r="N44" s="277"/>
      <c r="O44" s="297" t="str">
        <f t="array" ref="O44">IFERROR(INDEX(Calculations!$B$4:$B$4005,SMALL(IF((Calculations!$N$4:$N$4005=O43)*(Calculations!$T$4:$T$4005&gt;0),Calculations!$T$4:$T$4005),Calendar!$S44),1),"")</f>
        <v/>
      </c>
      <c r="P44" s="354"/>
      <c r="Q44" s="47"/>
      <c r="R44" s="352"/>
      <c r="S44" s="375">
        <v>1</v>
      </c>
      <c r="T44" s="352"/>
      <c r="U44" s="47"/>
    </row>
    <row r="45" spans="1:21" ht="14.1" customHeight="1" x14ac:dyDescent="0.25">
      <c r="A45" s="47"/>
      <c r="B45" s="328"/>
      <c r="C45" s="298" t="str">
        <f t="array" ref="C45">IFERROR(IF(calendarView="Simple",INDEX(Calculations!$B$4:$B$4005,SMALL(IF((Calculations!$N$4:$N$4005=C43)*(Calculations!$T$4:$T$4005&gt;0),Calculations!$T$4:$T$4005),Calendar!$S45),1),
INDEX(Calculations!$D$4:$D$4005,SMALL(IF((Calculations!$N$4:$N$4005=C43 )*(Calculations!$T$4:$T$4005&gt;0),Calculations!$T$4:$T$4005),Calendar!$S45),1)),"")</f>
        <v/>
      </c>
      <c r="D45" s="277"/>
      <c r="E45" s="298" t="str">
        <f t="array" ref="E45">IFERROR(IF(calendarView="Simple",INDEX(Calculations!$B$4:$B$4005,SMALL(IF((Calculations!$N$4:$N$4005=E43)*(Calculations!$T$4:$T$4005&gt;0),Calculations!$T$4:$T$4005),Calendar!$S45),1),
INDEX(Calculations!$D$4:$D$4005,SMALL(IF((Calculations!$N$4:$N$4005=E43 )*(Calculations!$T$4:$T$4005&gt;0),Calculations!$T$4:$T$4005),Calendar!$S45),1)),"")</f>
        <v/>
      </c>
      <c r="F45" s="277"/>
      <c r="G45" s="298" t="str">
        <f t="array" ref="G45">IFERROR(IF(calendarView="Simple",INDEX(Calculations!$B$4:$B$4005,SMALL(IF((Calculations!$N$4:$N$4005=G43)*(Calculations!$T$4:$T$4005&gt;0),Calculations!$T$4:$T$4005),Calendar!$S45),1),
INDEX(Calculations!$D$4:$D$4005,SMALL(IF((Calculations!$N$4:$N$4005=G43 )*(Calculations!$T$4:$T$4005&gt;0),Calculations!$T$4:$T$4005),Calendar!$S45),1)),"")</f>
        <v/>
      </c>
      <c r="H45" s="277"/>
      <c r="I45" s="298" t="str">
        <f t="array" ref="I45">IFERROR(IF(calendarView="Simple",INDEX(Calculations!$B$4:$B$4005,SMALL(IF((Calculations!$N$4:$N$4005=I43)*(Calculations!$T$4:$T$4005&gt;0),Calculations!$T$4:$T$4005),Calendar!$S45),1),
INDEX(Calculations!$D$4:$D$4005,SMALL(IF((Calculations!$N$4:$N$4005=I43 )*(Calculations!$T$4:$T$4005&gt;0),Calculations!$T$4:$T$4005),Calendar!$S45),1)),"")</f>
        <v/>
      </c>
      <c r="J45" s="277"/>
      <c r="K45" s="298" t="str">
        <f t="array" ref="K45">IFERROR(IF(calendarView="Simple",INDEX(Calculations!$B$4:$B$4005,SMALL(IF((Calculations!$N$4:$N$4005=K43)*(Calculations!$T$4:$T$4005&gt;0),Calculations!$T$4:$T$4005),Calendar!$S45),1),
INDEX(Calculations!$D$4:$D$4005,SMALL(IF((Calculations!$N$4:$N$4005=K43 )*(Calculations!$T$4:$T$4005&gt;0),Calculations!$T$4:$T$4005),Calendar!$S45),1)),"")</f>
        <v/>
      </c>
      <c r="L45" s="277"/>
      <c r="M45" s="299" t="str">
        <f t="array" ref="M45">IFERROR(IF(calendarView="Simple",INDEX(Calculations!$B$4:$B$4005,SMALL(IF((Calculations!$N$4:$N$4005=M43)*(Calculations!$T$4:$T$4005&gt;0),Calculations!$T$4:$T$4005),Calendar!$S45),1),
INDEX(Calculations!$D$4:$D$4005,SMALL(IF((Calculations!$N$4:$N$4005=M43 )*(Calculations!$T$4:$T$4005&gt;0),Calculations!$T$4:$T$4005),Calendar!$S45),1)),"")</f>
        <v/>
      </c>
      <c r="N45" s="277"/>
      <c r="O45" s="299" t="str">
        <f t="array" ref="O45">IFERROR(IF(calendarView="Simple",INDEX(Calculations!$B$4:$B$4005,SMALL(IF((Calculations!$N$4:$N$4005=O43)*(Calculations!$T$4:$T$4005&gt;0),Calculations!$T$4:$T$4005),Calendar!$S45),1),
INDEX(Calculations!$D$4:$D$4005,SMALL(IF((Calculations!$N$4:$N$4005=O43 )*(Calculations!$T$4:$T$4005&gt;0),Calculations!$T$4:$T$4005),Calendar!$S45),1)),"")</f>
        <v/>
      </c>
      <c r="P45" s="354"/>
      <c r="Q45" s="47"/>
      <c r="R45" s="352"/>
      <c r="S45" s="376">
        <f>IF(calendarView="Simple",S44+1,S44)</f>
        <v>1</v>
      </c>
      <c r="T45" s="352"/>
      <c r="U45" s="47"/>
    </row>
    <row r="46" spans="1:21" ht="14.1" customHeight="1" x14ac:dyDescent="0.25">
      <c r="A46" s="47"/>
      <c r="B46" s="328"/>
      <c r="C46" s="300" t="str">
        <f t="array" ref="C46">IFERROR(IF(calendarView="Simple",INDEX(Calculations!$B$4:$B$4005,SMALL(IF((Calculations!$N$4:$N$4005=C43)*(Calculations!$T$4:$T$4005&gt;0),Calculations!$T$4:$T$4005),Calendar!$S46),1),
INDEX(Calculations!$P$4:$P$4005,SMALL(IF((Calculations!$N$4:$N$4005=C43 )*(Calculations!$T$4:$T$4005&gt;0),Calculations!$T$4:$T$4005),Calendar!$S46),1)),"")</f>
        <v/>
      </c>
      <c r="D46" s="277"/>
      <c r="E46" s="300" t="str">
        <f t="array" ref="E46">IFERROR(IF(calendarView="Simple",INDEX(Calculations!$B$4:$B$4005,SMALL(IF((Calculations!$N$4:$N$4005=E43)*(Calculations!$T$4:$T$4005&gt;0),Calculations!$T$4:$T$4005),Calendar!$S46),1),
INDEX(Calculations!$P$4:$P$4005,SMALL(IF((Calculations!$N$4:$N$4005=E43 )*(Calculations!$T$4:$T$4005&gt;0),Calculations!$T$4:$T$4005),Calendar!$S46),1)),"")</f>
        <v/>
      </c>
      <c r="F46" s="277"/>
      <c r="G46" s="300" t="str">
        <f t="array" ref="G46">IFERROR(IF(calendarView="Simple",INDEX(Calculations!$B$4:$B$4005,SMALL(IF((Calculations!$N$4:$N$4005=G43)*(Calculations!$T$4:$T$4005&gt;0),Calculations!$T$4:$T$4005),Calendar!$S46),1),
INDEX(Calculations!$P$4:$P$4005,SMALL(IF((Calculations!$N$4:$N$4005=G43 )*(Calculations!$T$4:$T$4005&gt;0),Calculations!$T$4:$T$4005),Calendar!$S46),1)),"")</f>
        <v/>
      </c>
      <c r="H46" s="277"/>
      <c r="I46" s="300" t="str">
        <f t="array" ref="I46">IFERROR(IF(calendarView="Simple",INDEX(Calculations!$B$4:$B$4005,SMALL(IF((Calculations!$N$4:$N$4005=I43)*(Calculations!$T$4:$T$4005&gt;0),Calculations!$T$4:$T$4005),Calendar!$S46),1),
INDEX(Calculations!$P$4:$P$4005,SMALL(IF((Calculations!$N$4:$N$4005=I43 )*(Calculations!$T$4:$T$4005&gt;0),Calculations!$T$4:$T$4005),Calendar!$S46),1)),"")</f>
        <v/>
      </c>
      <c r="J46" s="277"/>
      <c r="K46" s="300" t="str">
        <f t="array" ref="K46">IFERROR(IF(calendarView="Simple",INDEX(Calculations!$B$4:$B$4005,SMALL(IF((Calculations!$N$4:$N$4005=K43)*(Calculations!$T$4:$T$4005&gt;0),Calculations!$T$4:$T$4005),Calendar!$S46),1),
INDEX(Calculations!$P$4:$P$4005,SMALL(IF((Calculations!$N$4:$N$4005=K43 )*(Calculations!$T$4:$T$4005&gt;0),Calculations!$T$4:$T$4005),Calendar!$S46),1)),"")</f>
        <v/>
      </c>
      <c r="L46" s="277"/>
      <c r="M46" s="301" t="str">
        <f t="array" ref="M46">IFERROR(IF(calendarView="Simple",INDEX(Calculations!$B$4:$B$4005,SMALL(IF((Calculations!$N$4:$N$4005=M43)*(Calculations!$T$4:$T$4005&gt;0),Calculations!$T$4:$T$4005),Calendar!$S46),1),
INDEX(Calculations!$P$4:$P$4005,SMALL(IF((Calculations!$N$4:$N$4005=M43 )*(Calculations!$T$4:$T$4005&gt;0),Calculations!$T$4:$T$4005),Calendar!$S46),1)),"")</f>
        <v/>
      </c>
      <c r="N46" s="277"/>
      <c r="O46" s="301" t="str">
        <f t="array" ref="O46">IFERROR(IF(calendarView="Simple",INDEX(Calculations!$B$4:$B$4005,SMALL(IF((Calculations!$N$4:$N$4005=O43)*(Calculations!$T$4:$T$4005&gt;0),Calculations!$T$4:$T$4005),Calendar!$S46),1),
INDEX(Calculations!$P$4:$P$4005,SMALL(IF((Calculations!$N$4:$N$4005=O43 )*(Calculations!$T$4:$T$4005&gt;0),Calculations!$T$4:$T$4005),Calendar!$S46),1)),"")</f>
        <v/>
      </c>
      <c r="P46" s="354"/>
      <c r="Q46" s="47"/>
      <c r="R46" s="352"/>
      <c r="S46" s="376">
        <f>IF(calendarView="Simple",S45+1,S45)</f>
        <v>1</v>
      </c>
      <c r="T46" s="352"/>
      <c r="U46" s="47"/>
    </row>
    <row r="47" spans="1:21" ht="14.1" customHeight="1" x14ac:dyDescent="0.25">
      <c r="A47" s="47"/>
      <c r="B47" s="328"/>
      <c r="C47" s="296" t="str">
        <f t="array" ref="C47">IFERROR(INDEX(Calculations!$B$4:$B$4005,SMALL(IF((Calculations!$N$4:$N$4005=C43)*(Calculations!$T$4:$T$4005&gt;0),Calculations!$T$4:$T$4005),Calendar!$S47),1),"")</f>
        <v/>
      </c>
      <c r="D47" s="277"/>
      <c r="E47" s="296" t="str">
        <f t="array" ref="E47">IFERROR(INDEX(Calculations!$B$4:$B$4005,SMALL(IF((Calculations!$N$4:$N$4005=E43)*(Calculations!$T$4:$T$4005&gt;0),Calculations!$T$4:$T$4005),Calendar!$S47),1),"")</f>
        <v/>
      </c>
      <c r="F47" s="277"/>
      <c r="G47" s="296" t="str">
        <f t="array" ref="G47">IFERROR(INDEX(Calculations!$B$4:$B$4005,SMALL(IF((Calculations!$N$4:$N$4005=G43)*(Calculations!$T$4:$T$4005&gt;0),Calculations!$T$4:$T$4005),Calendar!$S47),1),"")</f>
        <v/>
      </c>
      <c r="H47" s="277"/>
      <c r="I47" s="296" t="str">
        <f t="array" ref="I47">IFERROR(INDEX(Calculations!$B$4:$B$4005,SMALL(IF((Calculations!$N$4:$N$4005=I43)*(Calculations!$T$4:$T$4005&gt;0),Calculations!$T$4:$T$4005),Calendar!$S47),1),"")</f>
        <v/>
      </c>
      <c r="J47" s="277"/>
      <c r="K47" s="296" t="str">
        <f t="array" ref="K47">IFERROR(INDEX(Calculations!$B$4:$B$4005,SMALL(IF((Calculations!$N$4:$N$4005=K43)*(Calculations!$T$4:$T$4005&gt;0),Calculations!$T$4:$T$4005),Calendar!$S47),1),"")</f>
        <v/>
      </c>
      <c r="L47" s="277"/>
      <c r="M47" s="297" t="str">
        <f t="array" ref="M47">IFERROR(INDEX(Calculations!$B$4:$B$4005,SMALL(IF((Calculations!$N$4:$N$4005=M43)*(Calculations!$T$4:$T$4005&gt;0),Calculations!$T$4:$T$4005),Calendar!$S47),1),"")</f>
        <v/>
      </c>
      <c r="N47" s="277"/>
      <c r="O47" s="297" t="str">
        <f t="array" ref="O47">IFERROR(INDEX(Calculations!$B$4:$B$4005,SMALL(IF((Calculations!$N$4:$N$4005=O43)*(Calculations!$T$4:$T$4005&gt;0),Calculations!$T$4:$T$4005),Calendar!$S47),1),"")</f>
        <v/>
      </c>
      <c r="P47" s="354"/>
      <c r="Q47" s="47"/>
      <c r="R47" s="352"/>
      <c r="S47" s="376">
        <f>IF(calendarView="Simple",S46+1,2)</f>
        <v>2</v>
      </c>
      <c r="T47" s="352"/>
      <c r="U47" s="47"/>
    </row>
    <row r="48" spans="1:21" ht="14.1" customHeight="1" x14ac:dyDescent="0.25">
      <c r="A48" s="47"/>
      <c r="B48" s="328"/>
      <c r="C48" s="298" t="str">
        <f t="array" ref="C48">IFERROR(IF(calendarView="Simple",INDEX(Calculations!$B$4:$B$4005,SMALL(IF((Calculations!$N$4:$N$4005=C43)*(Calculations!$T$4:$T$4005&gt;0),Calculations!$T$4:$T$4005),Calendar!$S48),1),
INDEX(Calculations!$D$4:$D$4005,SMALL(IF((Calculations!$N$4:$N$4005=C43 )*(Calculations!$T$4:$T$4005&gt;0),Calculations!$T$4:$T$4005),Calendar!$S48),1)),"")</f>
        <v/>
      </c>
      <c r="D48" s="277"/>
      <c r="E48" s="298" t="str">
        <f t="array" ref="E48">IFERROR(IF(calendarView="Simple",INDEX(Calculations!$B$4:$B$4005,SMALL(IF((Calculations!$N$4:$N$4005=E43)*(Calculations!$T$4:$T$4005&gt;0),Calculations!$T$4:$T$4005),Calendar!$S48),1),
INDEX(Calculations!$D$4:$D$4005,SMALL(IF((Calculations!$N$4:$N$4005=E43 )*(Calculations!$T$4:$T$4005&gt;0),Calculations!$T$4:$T$4005),Calendar!$S48),1)),"")</f>
        <v/>
      </c>
      <c r="F48" s="277"/>
      <c r="G48" s="298" t="str">
        <f t="array" ref="G48">IFERROR(IF(calendarView="Simple",INDEX(Calculations!$B$4:$B$4005,SMALL(IF((Calculations!$N$4:$N$4005=G43)*(Calculations!$T$4:$T$4005&gt;0),Calculations!$T$4:$T$4005),Calendar!$S48),1),
INDEX(Calculations!$D$4:$D$4005,SMALL(IF((Calculations!$N$4:$N$4005=G43 )*(Calculations!$T$4:$T$4005&gt;0),Calculations!$T$4:$T$4005),Calendar!$S48),1)),"")</f>
        <v/>
      </c>
      <c r="H48" s="277"/>
      <c r="I48" s="298" t="str">
        <f t="array" ref="I48">IFERROR(IF(calendarView="Simple",INDEX(Calculations!$B$4:$B$4005,SMALL(IF((Calculations!$N$4:$N$4005=I43)*(Calculations!$T$4:$T$4005&gt;0),Calculations!$T$4:$T$4005),Calendar!$S48),1),
INDEX(Calculations!$D$4:$D$4005,SMALL(IF((Calculations!$N$4:$N$4005=I43 )*(Calculations!$T$4:$T$4005&gt;0),Calculations!$T$4:$T$4005),Calendar!$S48),1)),"")</f>
        <v/>
      </c>
      <c r="J48" s="277"/>
      <c r="K48" s="298" t="str">
        <f t="array" ref="K48">IFERROR(IF(calendarView="Simple",INDEX(Calculations!$B$4:$B$4005,SMALL(IF((Calculations!$N$4:$N$4005=K43)*(Calculations!$T$4:$T$4005&gt;0),Calculations!$T$4:$T$4005),Calendar!$S48),1),
INDEX(Calculations!$D$4:$D$4005,SMALL(IF((Calculations!$N$4:$N$4005=K43 )*(Calculations!$T$4:$T$4005&gt;0),Calculations!$T$4:$T$4005),Calendar!$S48),1)),"")</f>
        <v/>
      </c>
      <c r="L48" s="277"/>
      <c r="M48" s="299" t="str">
        <f t="array" ref="M48">IFERROR(IF(calendarView="Simple",INDEX(Calculations!$B$4:$B$4005,SMALL(IF((Calculations!$N$4:$N$4005=M43)*(Calculations!$T$4:$T$4005&gt;0),Calculations!$T$4:$T$4005),Calendar!$S48),1),
INDEX(Calculations!$D$4:$D$4005,SMALL(IF((Calculations!$N$4:$N$4005=M43 )*(Calculations!$T$4:$T$4005&gt;0),Calculations!$T$4:$T$4005),Calendar!$S48),1)),"")</f>
        <v/>
      </c>
      <c r="N48" s="277"/>
      <c r="O48" s="299" t="str">
        <f t="array" ref="O48">IFERROR(IF(calendarView="Simple",INDEX(Calculations!$B$4:$B$4005,SMALL(IF((Calculations!$N$4:$N$4005=O43)*(Calculations!$T$4:$T$4005&gt;0),Calculations!$T$4:$T$4005),Calendar!$S48),1),
INDEX(Calculations!$D$4:$D$4005,SMALL(IF((Calculations!$N$4:$N$4005=O43 )*(Calculations!$T$4:$T$4005&gt;0),Calculations!$T$4:$T$4005),Calendar!$S48),1)),"")</f>
        <v/>
      </c>
      <c r="P48" s="354"/>
      <c r="Q48" s="47"/>
      <c r="R48" s="352"/>
      <c r="S48" s="376">
        <f>IF(calendarView="Simple",S47+1,S47)</f>
        <v>2</v>
      </c>
      <c r="T48" s="352"/>
      <c r="U48" s="47"/>
    </row>
    <row r="49" spans="1:21" ht="14.1" customHeight="1" x14ac:dyDescent="0.25">
      <c r="A49" s="47"/>
      <c r="B49" s="328"/>
      <c r="C49" s="300" t="str">
        <f t="array" ref="C49">IFERROR(IF(calendarView="Simple",INDEX(Calculations!$B$4:$B$4005,SMALL(IF((Calculations!$N$4:$N$4005=C43)*(Calculations!$T$4:$T$4005&gt;0),Calculations!$T$4:$T$4005),Calendar!$S49),1),
INDEX(Calculations!$P$4:$P$4005,SMALL(IF((Calculations!$N$4:$N$4005=C43 )*(Calculations!$T$4:$T$4005&gt;0),Calculations!$T$4:$T$4005),Calendar!$S49),1)),"")</f>
        <v/>
      </c>
      <c r="D49" s="277"/>
      <c r="E49" s="300" t="str">
        <f t="array" ref="E49">IFERROR(IF(calendarView="Simple",INDEX(Calculations!$B$4:$B$4005,SMALL(IF((Calculations!$N$4:$N$4005=E43)*(Calculations!$T$4:$T$4005&gt;0),Calculations!$T$4:$T$4005),Calendar!$S49),1),
INDEX(Calculations!$P$4:$P$4005,SMALL(IF((Calculations!$N$4:$N$4005=E43 )*(Calculations!$T$4:$T$4005&gt;0),Calculations!$T$4:$T$4005),Calendar!$S49),1)),"")</f>
        <v/>
      </c>
      <c r="F49" s="277"/>
      <c r="G49" s="300" t="str">
        <f t="array" ref="G49">IFERROR(IF(calendarView="Simple",INDEX(Calculations!$B$4:$B$4005,SMALL(IF((Calculations!$N$4:$N$4005=G43)*(Calculations!$T$4:$T$4005&gt;0),Calculations!$T$4:$T$4005),Calendar!$S49),1),
INDEX(Calculations!$P$4:$P$4005,SMALL(IF((Calculations!$N$4:$N$4005=G43 )*(Calculations!$T$4:$T$4005&gt;0),Calculations!$T$4:$T$4005),Calendar!$S49),1)),"")</f>
        <v/>
      </c>
      <c r="H49" s="277"/>
      <c r="I49" s="300" t="str">
        <f t="array" ref="I49">IFERROR(IF(calendarView="Simple",INDEX(Calculations!$B$4:$B$4005,SMALL(IF((Calculations!$N$4:$N$4005=I43)*(Calculations!$T$4:$T$4005&gt;0),Calculations!$T$4:$T$4005),Calendar!$S49),1),
INDEX(Calculations!$P$4:$P$4005,SMALL(IF((Calculations!$N$4:$N$4005=I43 )*(Calculations!$T$4:$T$4005&gt;0),Calculations!$T$4:$T$4005),Calendar!$S49),1)),"")</f>
        <v/>
      </c>
      <c r="J49" s="277"/>
      <c r="K49" s="300" t="str">
        <f t="array" ref="K49">IFERROR(IF(calendarView="Simple",INDEX(Calculations!$B$4:$B$4005,SMALL(IF((Calculations!$N$4:$N$4005=K43)*(Calculations!$T$4:$T$4005&gt;0),Calculations!$T$4:$T$4005),Calendar!$S49),1),
INDEX(Calculations!$P$4:$P$4005,SMALL(IF((Calculations!$N$4:$N$4005=K43 )*(Calculations!$T$4:$T$4005&gt;0),Calculations!$T$4:$T$4005),Calendar!$S49),1)),"")</f>
        <v/>
      </c>
      <c r="L49" s="277"/>
      <c r="M49" s="301" t="str">
        <f t="array" ref="M49">IFERROR(IF(calendarView="Simple",INDEX(Calculations!$B$4:$B$4005,SMALL(IF((Calculations!$N$4:$N$4005=M43)*(Calculations!$T$4:$T$4005&gt;0),Calculations!$T$4:$T$4005),Calendar!$S49),1),
INDEX(Calculations!$P$4:$P$4005,SMALL(IF((Calculations!$N$4:$N$4005=M43 )*(Calculations!$T$4:$T$4005&gt;0),Calculations!$T$4:$T$4005),Calendar!$S49),1)),"")</f>
        <v/>
      </c>
      <c r="N49" s="277"/>
      <c r="O49" s="301" t="str">
        <f t="array" ref="O49">IFERROR(IF(calendarView="Simple",INDEX(Calculations!$B$4:$B$4005,SMALL(IF((Calculations!$N$4:$N$4005=O43)*(Calculations!$T$4:$T$4005&gt;0),Calculations!$T$4:$T$4005),Calendar!$S49),1),
INDEX(Calculations!$P$4:$P$4005,SMALL(IF((Calculations!$N$4:$N$4005=O43 )*(Calculations!$T$4:$T$4005&gt;0),Calculations!$T$4:$T$4005),Calendar!$S49),1)),"")</f>
        <v/>
      </c>
      <c r="P49" s="354"/>
      <c r="Q49" s="47"/>
      <c r="R49" s="352"/>
      <c r="S49" s="376">
        <f>IF(calendarView="Simple",S48+1,S48)</f>
        <v>2</v>
      </c>
      <c r="T49" s="352"/>
      <c r="U49" s="47"/>
    </row>
    <row r="50" spans="1:21" ht="14.1" customHeight="1" x14ac:dyDescent="0.25">
      <c r="A50" s="47"/>
      <c r="B50" s="328"/>
      <c r="C50" s="296" t="str">
        <f t="array" ref="C50">IFERROR(INDEX(Calculations!$B$4:$B$4005,SMALL(IF((Calculations!$N$4:$N$4005=C43)*(Calculations!$T$4:$T$4005&gt;0),Calculations!$T$4:$T$4005),Calendar!$S50),1),"")</f>
        <v/>
      </c>
      <c r="D50" s="277"/>
      <c r="E50" s="296" t="str">
        <f t="array" ref="E50">IFERROR(INDEX(Calculations!$B$4:$B$4005,SMALL(IF((Calculations!$N$4:$N$4005=E43)*(Calculations!$T$4:$T$4005&gt;0),Calculations!$T$4:$T$4005),Calendar!$S50),1),"")</f>
        <v/>
      </c>
      <c r="F50" s="277"/>
      <c r="G50" s="296" t="str">
        <f t="array" ref="G50">IFERROR(INDEX(Calculations!$B$4:$B$4005,SMALL(IF((Calculations!$N$4:$N$4005=G43)*(Calculations!$T$4:$T$4005&gt;0),Calculations!$T$4:$T$4005),Calendar!$S50),1),"")</f>
        <v/>
      </c>
      <c r="H50" s="277"/>
      <c r="I50" s="296" t="str">
        <f t="array" ref="I50">IFERROR(INDEX(Calculations!$B$4:$B$4005,SMALL(IF((Calculations!$N$4:$N$4005=I43)*(Calculations!$T$4:$T$4005&gt;0),Calculations!$T$4:$T$4005),Calendar!$S50),1),"")</f>
        <v/>
      </c>
      <c r="J50" s="277"/>
      <c r="K50" s="296" t="str">
        <f t="array" ref="K50">IFERROR(INDEX(Calculations!$B$4:$B$4005,SMALL(IF((Calculations!$N$4:$N$4005=K43)*(Calculations!$T$4:$T$4005&gt;0),Calculations!$T$4:$T$4005),Calendar!$S50),1),"")</f>
        <v/>
      </c>
      <c r="L50" s="277"/>
      <c r="M50" s="297" t="str">
        <f t="array" ref="M50">IFERROR(INDEX(Calculations!$B$4:$B$4005,SMALL(IF((Calculations!$N$4:$N$4005=M43)*(Calculations!$T$4:$T$4005&gt;0),Calculations!$T$4:$T$4005),Calendar!$S50),1),"")</f>
        <v/>
      </c>
      <c r="N50" s="277"/>
      <c r="O50" s="297" t="str">
        <f t="array" ref="O50">IFERROR(INDEX(Calculations!$B$4:$B$4005,SMALL(IF((Calculations!$N$4:$N$4005=O43)*(Calculations!$T$4:$T$4005&gt;0),Calculations!$T$4:$T$4005),Calendar!$S50),1),"")</f>
        <v/>
      </c>
      <c r="P50" s="354"/>
      <c r="Q50" s="47"/>
      <c r="R50" s="352"/>
      <c r="S50" s="376">
        <f>IF(calendarView="Simple",S49+1,3)</f>
        <v>3</v>
      </c>
      <c r="T50" s="352"/>
      <c r="U50" s="47"/>
    </row>
    <row r="51" spans="1:21" ht="14.1" customHeight="1" x14ac:dyDescent="0.25">
      <c r="A51" s="47"/>
      <c r="B51" s="328"/>
      <c r="C51" s="298" t="str">
        <f t="array" ref="C51">IFERROR(IF(calendarView="Simple",INDEX(Calculations!$B$4:$B$4005,SMALL(IF((Calculations!$N$4:$N$4005=C43)*(Calculations!$T$4:$T$4005&gt;0),Calculations!$T$4:$T$4005),Calendar!$S51),1),
INDEX(Calculations!$D$4:$D$4005,SMALL(IF((Calculations!$N$4:$N$4005=C43 )*(Calculations!$T$4:$T$4005&gt;0),Calculations!$T$4:$T$4005),Calendar!$S51),1)),"")</f>
        <v/>
      </c>
      <c r="D51" s="277"/>
      <c r="E51" s="298" t="str">
        <f t="array" ref="E51">IFERROR(IF(calendarView="Simple",INDEX(Calculations!$B$4:$B$4005,SMALL(IF((Calculations!$N$4:$N$4005=E43)*(Calculations!$T$4:$T$4005&gt;0),Calculations!$T$4:$T$4005),Calendar!$S51),1),
INDEX(Calculations!$D$4:$D$4005,SMALL(IF((Calculations!$N$4:$N$4005=E43 )*(Calculations!$T$4:$T$4005&gt;0),Calculations!$T$4:$T$4005),Calendar!$S51),1)),"")</f>
        <v/>
      </c>
      <c r="F51" s="277"/>
      <c r="G51" s="298" t="str">
        <f t="array" ref="G51">IFERROR(IF(calendarView="Simple",INDEX(Calculations!$B$4:$B$4005,SMALL(IF((Calculations!$N$4:$N$4005=G43)*(Calculations!$T$4:$T$4005&gt;0),Calculations!$T$4:$T$4005),Calendar!$S51),1),
INDEX(Calculations!$D$4:$D$4005,SMALL(IF((Calculations!$N$4:$N$4005=G43 )*(Calculations!$T$4:$T$4005&gt;0),Calculations!$T$4:$T$4005),Calendar!$S51),1)),"")</f>
        <v/>
      </c>
      <c r="H51" s="277"/>
      <c r="I51" s="298" t="str">
        <f t="array" ref="I51">IFERROR(IF(calendarView="Simple",INDEX(Calculations!$B$4:$B$4005,SMALL(IF((Calculations!$N$4:$N$4005=I43)*(Calculations!$T$4:$T$4005&gt;0),Calculations!$T$4:$T$4005),Calendar!$S51),1),
INDEX(Calculations!$D$4:$D$4005,SMALL(IF((Calculations!$N$4:$N$4005=I43 )*(Calculations!$T$4:$T$4005&gt;0),Calculations!$T$4:$T$4005),Calendar!$S51),1)),"")</f>
        <v/>
      </c>
      <c r="J51" s="277"/>
      <c r="K51" s="298" t="str">
        <f t="array" ref="K51">IFERROR(IF(calendarView="Simple",INDEX(Calculations!$B$4:$B$4005,SMALL(IF((Calculations!$N$4:$N$4005=K43)*(Calculations!$T$4:$T$4005&gt;0),Calculations!$T$4:$T$4005),Calendar!$S51),1),
INDEX(Calculations!$D$4:$D$4005,SMALL(IF((Calculations!$N$4:$N$4005=K43 )*(Calculations!$T$4:$T$4005&gt;0),Calculations!$T$4:$T$4005),Calendar!$S51),1)),"")</f>
        <v/>
      </c>
      <c r="L51" s="277"/>
      <c r="M51" s="299" t="str">
        <f t="array" ref="M51">IFERROR(IF(calendarView="Simple",INDEX(Calculations!$B$4:$B$4005,SMALL(IF((Calculations!$N$4:$N$4005=M43)*(Calculations!$T$4:$T$4005&gt;0),Calculations!$T$4:$T$4005),Calendar!$S51),1),
INDEX(Calculations!$D$4:$D$4005,SMALL(IF((Calculations!$N$4:$N$4005=M43 )*(Calculations!$T$4:$T$4005&gt;0),Calculations!$T$4:$T$4005),Calendar!$S51),1)),"")</f>
        <v/>
      </c>
      <c r="N51" s="277"/>
      <c r="O51" s="299" t="str">
        <f t="array" ref="O51">IFERROR(IF(calendarView="Simple",INDEX(Calculations!$B$4:$B$4005,SMALL(IF((Calculations!$N$4:$N$4005=O43)*(Calculations!$T$4:$T$4005&gt;0),Calculations!$T$4:$T$4005),Calendar!$S51),1),
INDEX(Calculations!$D$4:$D$4005,SMALL(IF((Calculations!$N$4:$N$4005=O43 )*(Calculations!$T$4:$T$4005&gt;0),Calculations!$T$4:$T$4005),Calendar!$S51),1)),"")</f>
        <v/>
      </c>
      <c r="P51" s="354"/>
      <c r="Q51" s="47"/>
      <c r="R51" s="352"/>
      <c r="S51" s="376">
        <f>IF(calendarView="Simple",S50+1,S50)</f>
        <v>3</v>
      </c>
      <c r="T51" s="352"/>
      <c r="U51" s="47"/>
    </row>
    <row r="52" spans="1:21" ht="14.1" customHeight="1" x14ac:dyDescent="0.25">
      <c r="A52" s="47"/>
      <c r="B52" s="328"/>
      <c r="C52" s="300" t="str">
        <f t="array" ref="C52">IFERROR(IF(calendarView="Simple",INDEX(Calculations!$B$4:$B$4005,SMALL(IF((Calculations!$N$4:$N$4005=C43)*(Calculations!$T$4:$T$4005&gt;0),Calculations!$T$4:$T$4005),Calendar!$S52),1),
INDEX(Calculations!$P$4:$P$4005,SMALL(IF((Calculations!$N$4:$N$4005=C43 )*(Calculations!$T$4:$T$4005&gt;0),Calculations!$T$4:$T$4005),Calendar!$S52),1)),"")</f>
        <v/>
      </c>
      <c r="D52" s="277"/>
      <c r="E52" s="300" t="str">
        <f t="array" ref="E52">IFERROR(IF(calendarView="Simple",INDEX(Calculations!$B$4:$B$4005,SMALL(IF((Calculations!$N$4:$N$4005=E43)*(Calculations!$T$4:$T$4005&gt;0),Calculations!$T$4:$T$4005),Calendar!$S52),1),
INDEX(Calculations!$P$4:$P$4005,SMALL(IF((Calculations!$N$4:$N$4005=E43 )*(Calculations!$T$4:$T$4005&gt;0),Calculations!$T$4:$T$4005),Calendar!$S52),1)),"")</f>
        <v/>
      </c>
      <c r="F52" s="277"/>
      <c r="G52" s="300" t="str">
        <f t="array" ref="G52">IFERROR(IF(calendarView="Simple",INDEX(Calculations!$B$4:$B$4005,SMALL(IF((Calculations!$N$4:$N$4005=G43)*(Calculations!$T$4:$T$4005&gt;0),Calculations!$T$4:$T$4005),Calendar!$S52),1),
INDEX(Calculations!$P$4:$P$4005,SMALL(IF((Calculations!$N$4:$N$4005=G43 )*(Calculations!$T$4:$T$4005&gt;0),Calculations!$T$4:$T$4005),Calendar!$S52),1)),"")</f>
        <v/>
      </c>
      <c r="H52" s="277"/>
      <c r="I52" s="300" t="str">
        <f t="array" ref="I52">IFERROR(IF(calendarView="Simple",INDEX(Calculations!$B$4:$B$4005,SMALL(IF((Calculations!$N$4:$N$4005=I43)*(Calculations!$T$4:$T$4005&gt;0),Calculations!$T$4:$T$4005),Calendar!$S52),1),
INDEX(Calculations!$P$4:$P$4005,SMALL(IF((Calculations!$N$4:$N$4005=I43 )*(Calculations!$T$4:$T$4005&gt;0),Calculations!$T$4:$T$4005),Calendar!$S52),1)),"")</f>
        <v/>
      </c>
      <c r="J52" s="277"/>
      <c r="K52" s="300" t="str">
        <f t="array" ref="K52">IFERROR(IF(calendarView="Simple",INDEX(Calculations!$B$4:$B$4005,SMALL(IF((Calculations!$N$4:$N$4005=K43)*(Calculations!$T$4:$T$4005&gt;0),Calculations!$T$4:$T$4005),Calendar!$S52),1),
INDEX(Calculations!$P$4:$P$4005,SMALL(IF((Calculations!$N$4:$N$4005=K43 )*(Calculations!$T$4:$T$4005&gt;0),Calculations!$T$4:$T$4005),Calendar!$S52),1)),"")</f>
        <v/>
      </c>
      <c r="L52" s="277"/>
      <c r="M52" s="301" t="str">
        <f t="array" ref="M52">IFERROR(IF(calendarView="Simple",INDEX(Calculations!$B$4:$B$4005,SMALL(IF((Calculations!$N$4:$N$4005=M43)*(Calculations!$T$4:$T$4005&gt;0),Calculations!$T$4:$T$4005),Calendar!$S52),1),
INDEX(Calculations!$P$4:$P$4005,SMALL(IF((Calculations!$N$4:$N$4005=M43 )*(Calculations!$T$4:$T$4005&gt;0),Calculations!$T$4:$T$4005),Calendar!$S52),1)),"")</f>
        <v/>
      </c>
      <c r="N52" s="277"/>
      <c r="O52" s="301" t="str">
        <f t="array" ref="O52">IFERROR(IF(calendarView="Simple",INDEX(Calculations!$B$4:$B$4005,SMALL(IF((Calculations!$N$4:$N$4005=O43)*(Calculations!$T$4:$T$4005&gt;0),Calculations!$T$4:$T$4005),Calendar!$S52),1),
INDEX(Calculations!$P$4:$P$4005,SMALL(IF((Calculations!$N$4:$N$4005=O43 )*(Calculations!$T$4:$T$4005&gt;0),Calculations!$T$4:$T$4005),Calendar!$S52),1)),"")</f>
        <v/>
      </c>
      <c r="P52" s="354"/>
      <c r="Q52" s="47"/>
      <c r="R52" s="352"/>
      <c r="S52" s="376">
        <f>IF(calendarView="Simple",S51+1,S51)</f>
        <v>3</v>
      </c>
      <c r="T52" s="352"/>
      <c r="U52" s="47"/>
    </row>
    <row r="53" spans="1:21" ht="6.95" customHeight="1" x14ac:dyDescent="0.25">
      <c r="A53" s="47"/>
      <c r="B53" s="328"/>
      <c r="C53" s="341"/>
      <c r="D53" s="341"/>
      <c r="E53" s="341"/>
      <c r="F53" s="341"/>
      <c r="G53" s="341"/>
      <c r="H53" s="341"/>
      <c r="I53" s="341"/>
      <c r="J53" s="341"/>
      <c r="K53" s="341"/>
      <c r="L53" s="341"/>
      <c r="M53" s="341"/>
      <c r="N53" s="341"/>
      <c r="O53" s="341"/>
      <c r="P53" s="355"/>
      <c r="Q53" s="47"/>
      <c r="R53" s="352"/>
      <c r="S53" s="375"/>
      <c r="T53" s="352"/>
      <c r="U53" s="47"/>
    </row>
    <row r="54" spans="1:21" ht="15.95" customHeight="1" x14ac:dyDescent="0.25">
      <c r="A54" s="47"/>
      <c r="B54" s="328"/>
      <c r="C54" s="294">
        <f>IF(LEN(O43)&lt;1,"",IF(MONTH(O43+1)=MONTH(O43),O43+1,""))</f>
        <v>44676</v>
      </c>
      <c r="D54" s="340"/>
      <c r="E54" s="294">
        <f>IF(LEN(C54)&lt;1,"",IF(MONTH(C54+1)=MONTH(C54),C54+1,""))</f>
        <v>44677</v>
      </c>
      <c r="F54" s="356"/>
      <c r="G54" s="294">
        <f>IF(LEN(E54)&lt;1,"",IF(MONTH(E54+1)=MONTH(E54),E54+1,""))</f>
        <v>44678</v>
      </c>
      <c r="H54" s="340"/>
      <c r="I54" s="294">
        <f>IF(LEN(G54)&lt;1,"",IF(MONTH(G54+1)=MONTH(G54),G54+1,""))</f>
        <v>44679</v>
      </c>
      <c r="J54" s="340"/>
      <c r="K54" s="294">
        <f>IF(LEN(I54)&lt;1,"",IF(MONTH(I54+1)=MONTH(I54),I54+1,""))</f>
        <v>44680</v>
      </c>
      <c r="L54" s="356"/>
      <c r="M54" s="295">
        <f>IF(LEN(K54)&lt;1,"",IF(MONTH(K54+1)=MONTH(K54),K54+1,""))</f>
        <v>44681</v>
      </c>
      <c r="N54" s="356"/>
      <c r="O54" s="295" t="str">
        <f>IF(LEN(M54)&lt;1,"",IF(MONTH(M54+1)=MONTH(M54),M54+1,""))</f>
        <v/>
      </c>
      <c r="P54" s="353"/>
      <c r="Q54" s="47"/>
      <c r="R54" s="352"/>
      <c r="S54" s="375"/>
      <c r="T54" s="352"/>
      <c r="U54" s="47"/>
    </row>
    <row r="55" spans="1:21" ht="14.1" customHeight="1" x14ac:dyDescent="0.25">
      <c r="A55" s="47"/>
      <c r="B55" s="328"/>
      <c r="C55" s="296" t="str">
        <f t="array" ref="C55">IFERROR(INDEX(Calculations!$B$4:$B$4005,SMALL(IF((Calculations!$N$4:$N$4005=C54)*(Calculations!$T$4:$T$4005&gt;0),Calculations!$T$4:$T$4005),Calendar!$S55),1),"")</f>
        <v/>
      </c>
      <c r="D55" s="277"/>
      <c r="E55" s="296" t="str">
        <f t="array" ref="E55">IFERROR(INDEX(Calculations!$B$4:$B$4005,SMALL(IF((Calculations!$N$4:$N$4005=E54)*(Calculations!$T$4:$T$4005&gt;0),Calculations!$T$4:$T$4005),Calendar!$S55),1),"")</f>
        <v/>
      </c>
      <c r="F55" s="277"/>
      <c r="G55" s="296" t="str">
        <f t="array" ref="G55">IFERROR(INDEX(Calculations!$B$4:$B$4005,SMALL(IF((Calculations!$N$4:$N$4005=G54)*(Calculations!$T$4:$T$4005&gt;0),Calculations!$T$4:$T$4005),Calendar!$S55),1),"")</f>
        <v/>
      </c>
      <c r="H55" s="277"/>
      <c r="I55" s="296" t="str">
        <f t="array" ref="I55">IFERROR(INDEX(Calculations!$B$4:$B$4005,SMALL(IF((Calculations!$N$4:$N$4005=I54)*(Calculations!$T$4:$T$4005&gt;0),Calculations!$T$4:$T$4005),Calendar!$S55),1),"")</f>
        <v/>
      </c>
      <c r="J55" s="277"/>
      <c r="K55" s="296" t="str">
        <f t="array" ref="K55">IFERROR(INDEX(Calculations!$B$4:$B$4005,SMALL(IF((Calculations!$N$4:$N$4005=K54)*(Calculations!$T$4:$T$4005&gt;0),Calculations!$T$4:$T$4005),Calendar!$S55),1),"")</f>
        <v/>
      </c>
      <c r="L55" s="277"/>
      <c r="M55" s="297" t="str">
        <f t="array" ref="M55">IFERROR(INDEX(Calculations!$B$4:$B$4005,SMALL(IF((Calculations!$N$4:$N$4005=M54)*(Calculations!$T$4:$T$4005&gt;0),Calculations!$T$4:$T$4005),Calendar!$S55),1),"")</f>
        <v/>
      </c>
      <c r="N55" s="277"/>
      <c r="O55" s="297" t="str">
        <f t="array" ref="O55">IFERROR(INDEX(Calculations!$B$4:$B$4005,SMALL(IF((Calculations!$N$4:$N$4005=O54)*(Calculations!$T$4:$T$4005&gt;0),Calculations!$T$4:$T$4005),Calendar!$S55),1),"")</f>
        <v/>
      </c>
      <c r="P55" s="354"/>
      <c r="Q55" s="47"/>
      <c r="R55" s="352"/>
      <c r="S55" s="375">
        <v>1</v>
      </c>
      <c r="T55" s="352"/>
      <c r="U55" s="47"/>
    </row>
    <row r="56" spans="1:21" ht="14.1" customHeight="1" x14ac:dyDescent="0.25">
      <c r="A56" s="47"/>
      <c r="B56" s="328"/>
      <c r="C56" s="298" t="str">
        <f t="array" ref="C56">IFERROR(IF(calendarView="Simple",INDEX(Calculations!$B$4:$B$4005,SMALL(IF((Calculations!$N$4:$N$4005=C54)*(Calculations!$T$4:$T$4005&gt;0),Calculations!$T$4:$T$4005),Calendar!$S56),1),
INDEX(Calculations!$D$4:$D$4005,SMALL(IF((Calculations!$N$4:$N$4005=C54 )*(Calculations!$T$4:$T$4005&gt;0),Calculations!$T$4:$T$4005),Calendar!$S56),1)),"")</f>
        <v/>
      </c>
      <c r="D56" s="277"/>
      <c r="E56" s="298" t="str">
        <f t="array" ref="E56">IFERROR(IF(calendarView="Simple",INDEX(Calculations!$B$4:$B$4005,SMALL(IF((Calculations!$N$4:$N$4005=E54)*(Calculations!$T$4:$T$4005&gt;0),Calculations!$T$4:$T$4005),Calendar!$S56),1),
INDEX(Calculations!$D$4:$D$4005,SMALL(IF((Calculations!$N$4:$N$4005=E54 )*(Calculations!$T$4:$T$4005&gt;0),Calculations!$T$4:$T$4005),Calendar!$S56),1)),"")</f>
        <v/>
      </c>
      <c r="F56" s="277"/>
      <c r="G56" s="298" t="str">
        <f t="array" ref="G56">IFERROR(IF(calendarView="Simple",INDEX(Calculations!$B$4:$B$4005,SMALL(IF((Calculations!$N$4:$N$4005=G54)*(Calculations!$T$4:$T$4005&gt;0),Calculations!$T$4:$T$4005),Calendar!$S56),1),
INDEX(Calculations!$D$4:$D$4005,SMALL(IF((Calculations!$N$4:$N$4005=G54 )*(Calculations!$T$4:$T$4005&gt;0),Calculations!$T$4:$T$4005),Calendar!$S56),1)),"")</f>
        <v/>
      </c>
      <c r="H56" s="277"/>
      <c r="I56" s="298" t="str">
        <f t="array" ref="I56">IFERROR(IF(calendarView="Simple",INDEX(Calculations!$B$4:$B$4005,SMALL(IF((Calculations!$N$4:$N$4005=I54)*(Calculations!$T$4:$T$4005&gt;0),Calculations!$T$4:$T$4005),Calendar!$S56),1),
INDEX(Calculations!$D$4:$D$4005,SMALL(IF((Calculations!$N$4:$N$4005=I54 )*(Calculations!$T$4:$T$4005&gt;0),Calculations!$T$4:$T$4005),Calendar!$S56),1)),"")</f>
        <v/>
      </c>
      <c r="J56" s="277"/>
      <c r="K56" s="298" t="str">
        <f t="array" ref="K56">IFERROR(IF(calendarView="Simple",INDEX(Calculations!$B$4:$B$4005,SMALL(IF((Calculations!$N$4:$N$4005=K54)*(Calculations!$T$4:$T$4005&gt;0),Calculations!$T$4:$T$4005),Calendar!$S56),1),
INDEX(Calculations!$D$4:$D$4005,SMALL(IF((Calculations!$N$4:$N$4005=K54 )*(Calculations!$T$4:$T$4005&gt;0),Calculations!$T$4:$T$4005),Calendar!$S56),1)),"")</f>
        <v/>
      </c>
      <c r="L56" s="277"/>
      <c r="M56" s="299" t="str">
        <f t="array" ref="M56">IFERROR(IF(calendarView="Simple",INDEX(Calculations!$B$4:$B$4005,SMALL(IF((Calculations!$N$4:$N$4005=M54)*(Calculations!$T$4:$T$4005&gt;0),Calculations!$T$4:$T$4005),Calendar!$S56),1),
INDEX(Calculations!$D$4:$D$4005,SMALL(IF((Calculations!$N$4:$N$4005=M54 )*(Calculations!$T$4:$T$4005&gt;0),Calculations!$T$4:$T$4005),Calendar!$S56),1)),"")</f>
        <v/>
      </c>
      <c r="N56" s="277"/>
      <c r="O56" s="299" t="str">
        <f t="array" ref="O56">IFERROR(IF(calendarView="Simple",INDEX(Calculations!$B$4:$B$4005,SMALL(IF((Calculations!$N$4:$N$4005=O54)*(Calculations!$T$4:$T$4005&gt;0),Calculations!$T$4:$T$4005),Calendar!$S56),1),
INDEX(Calculations!$D$4:$D$4005,SMALL(IF((Calculations!$N$4:$N$4005=O54 )*(Calculations!$T$4:$T$4005&gt;0),Calculations!$T$4:$T$4005),Calendar!$S56),1)),"")</f>
        <v/>
      </c>
      <c r="P56" s="354"/>
      <c r="Q56" s="47"/>
      <c r="R56" s="352"/>
      <c r="S56" s="376">
        <f>IF(calendarView="Simple",S55+1,S55)</f>
        <v>1</v>
      </c>
      <c r="T56" s="352"/>
      <c r="U56" s="47"/>
    </row>
    <row r="57" spans="1:21" ht="14.1" customHeight="1" x14ac:dyDescent="0.25">
      <c r="A57" s="47"/>
      <c r="B57" s="328"/>
      <c r="C57" s="300" t="str">
        <f t="array" ref="C57">IFERROR(IF(calendarView="Simple",INDEX(Calculations!$B$4:$B$4005,SMALL(IF((Calculations!$N$4:$N$4005=C54)*(Calculations!$T$4:$T$4005&gt;0),Calculations!$T$4:$T$4005),Calendar!$S57),1),
INDEX(Calculations!$P$4:$P$4005,SMALL(IF((Calculations!$N$4:$N$4005=C54 )*(Calculations!$T$4:$T$4005&gt;0),Calculations!$T$4:$T$4005),Calendar!$S57),1)),"")</f>
        <v/>
      </c>
      <c r="D57" s="277"/>
      <c r="E57" s="300" t="str">
        <f t="array" ref="E57">IFERROR(IF(calendarView="Simple",INDEX(Calculations!$B$4:$B$4005,SMALL(IF((Calculations!$N$4:$N$4005=E54)*(Calculations!$T$4:$T$4005&gt;0),Calculations!$T$4:$T$4005),Calendar!$S57),1),
INDEX(Calculations!$P$4:$P$4005,SMALL(IF((Calculations!$N$4:$N$4005=E54 )*(Calculations!$T$4:$T$4005&gt;0),Calculations!$T$4:$T$4005),Calendar!$S57),1)),"")</f>
        <v/>
      </c>
      <c r="F57" s="277"/>
      <c r="G57" s="300" t="str">
        <f t="array" ref="G57">IFERROR(IF(calendarView="Simple",INDEX(Calculations!$B$4:$B$4005,SMALL(IF((Calculations!$N$4:$N$4005=G54)*(Calculations!$T$4:$T$4005&gt;0),Calculations!$T$4:$T$4005),Calendar!$S57),1),
INDEX(Calculations!$P$4:$P$4005,SMALL(IF((Calculations!$N$4:$N$4005=G54 )*(Calculations!$T$4:$T$4005&gt;0),Calculations!$T$4:$T$4005),Calendar!$S57),1)),"")</f>
        <v/>
      </c>
      <c r="H57" s="277"/>
      <c r="I57" s="300" t="str">
        <f t="array" ref="I57">IFERROR(IF(calendarView="Simple",INDEX(Calculations!$B$4:$B$4005,SMALL(IF((Calculations!$N$4:$N$4005=I54)*(Calculations!$T$4:$T$4005&gt;0),Calculations!$T$4:$T$4005),Calendar!$S57),1),
INDEX(Calculations!$P$4:$P$4005,SMALL(IF((Calculations!$N$4:$N$4005=I54 )*(Calculations!$T$4:$T$4005&gt;0),Calculations!$T$4:$T$4005),Calendar!$S57),1)),"")</f>
        <v/>
      </c>
      <c r="J57" s="277"/>
      <c r="K57" s="300" t="str">
        <f t="array" ref="K57">IFERROR(IF(calendarView="Simple",INDEX(Calculations!$B$4:$B$4005,SMALL(IF((Calculations!$N$4:$N$4005=K54)*(Calculations!$T$4:$T$4005&gt;0),Calculations!$T$4:$T$4005),Calendar!$S57),1),
INDEX(Calculations!$P$4:$P$4005,SMALL(IF((Calculations!$N$4:$N$4005=K54 )*(Calculations!$T$4:$T$4005&gt;0),Calculations!$T$4:$T$4005),Calendar!$S57),1)),"")</f>
        <v/>
      </c>
      <c r="L57" s="277"/>
      <c r="M57" s="301" t="str">
        <f t="array" ref="M57">IFERROR(IF(calendarView="Simple",INDEX(Calculations!$B$4:$B$4005,SMALL(IF((Calculations!$N$4:$N$4005=M54)*(Calculations!$T$4:$T$4005&gt;0),Calculations!$T$4:$T$4005),Calendar!$S57),1),
INDEX(Calculations!$P$4:$P$4005,SMALL(IF((Calculations!$N$4:$N$4005=M54 )*(Calculations!$T$4:$T$4005&gt;0),Calculations!$T$4:$T$4005),Calendar!$S57),1)),"")</f>
        <v/>
      </c>
      <c r="N57" s="277"/>
      <c r="O57" s="301" t="str">
        <f t="array" ref="O57">IFERROR(IF(calendarView="Simple",INDEX(Calculations!$B$4:$B$4005,SMALL(IF((Calculations!$N$4:$N$4005=O54)*(Calculations!$T$4:$T$4005&gt;0),Calculations!$T$4:$T$4005),Calendar!$S57),1),
INDEX(Calculations!$P$4:$P$4005,SMALL(IF((Calculations!$N$4:$N$4005=O54 )*(Calculations!$T$4:$T$4005&gt;0),Calculations!$T$4:$T$4005),Calendar!$S57),1)),"")</f>
        <v/>
      </c>
      <c r="P57" s="354"/>
      <c r="Q57" s="47"/>
      <c r="R57" s="352"/>
      <c r="S57" s="376">
        <f>IF(calendarView="Simple",S56+1,S56)</f>
        <v>1</v>
      </c>
      <c r="T57" s="352"/>
      <c r="U57" s="47"/>
    </row>
    <row r="58" spans="1:21" ht="14.1" customHeight="1" x14ac:dyDescent="0.25">
      <c r="A58" s="47"/>
      <c r="B58" s="328"/>
      <c r="C58" s="296" t="str">
        <f t="array" ref="C58">IFERROR(INDEX(Calculations!$B$4:$B$4005,SMALL(IF((Calculations!$N$4:$N$4005=C54)*(Calculations!$T$4:$T$4005&gt;0),Calculations!$T$4:$T$4005),Calendar!$S58),1),"")</f>
        <v/>
      </c>
      <c r="D58" s="277"/>
      <c r="E58" s="296" t="str">
        <f t="array" ref="E58">IFERROR(INDEX(Calculations!$B$4:$B$4005,SMALL(IF((Calculations!$N$4:$N$4005=E54)*(Calculations!$T$4:$T$4005&gt;0),Calculations!$T$4:$T$4005),Calendar!$S58),1),"")</f>
        <v/>
      </c>
      <c r="F58" s="277"/>
      <c r="G58" s="296" t="str">
        <f t="array" ref="G58">IFERROR(INDEX(Calculations!$B$4:$B$4005,SMALL(IF((Calculations!$N$4:$N$4005=G54)*(Calculations!$T$4:$T$4005&gt;0),Calculations!$T$4:$T$4005),Calendar!$S58),1),"")</f>
        <v/>
      </c>
      <c r="H58" s="277"/>
      <c r="I58" s="296" t="str">
        <f t="array" ref="I58">IFERROR(INDEX(Calculations!$B$4:$B$4005,SMALL(IF((Calculations!$N$4:$N$4005=I54)*(Calculations!$T$4:$T$4005&gt;0),Calculations!$T$4:$T$4005),Calendar!$S58),1),"")</f>
        <v/>
      </c>
      <c r="J58" s="277"/>
      <c r="K58" s="296" t="str">
        <f t="array" ref="K58">IFERROR(INDEX(Calculations!$B$4:$B$4005,SMALL(IF((Calculations!$N$4:$N$4005=K54)*(Calculations!$T$4:$T$4005&gt;0),Calculations!$T$4:$T$4005),Calendar!$S58),1),"")</f>
        <v/>
      </c>
      <c r="L58" s="277"/>
      <c r="M58" s="297" t="str">
        <f t="array" ref="M58">IFERROR(INDEX(Calculations!$B$4:$B$4005,SMALL(IF((Calculations!$N$4:$N$4005=M54)*(Calculations!$T$4:$T$4005&gt;0),Calculations!$T$4:$T$4005),Calendar!$S58),1),"")</f>
        <v/>
      </c>
      <c r="N58" s="277"/>
      <c r="O58" s="297" t="str">
        <f t="array" ref="O58">IFERROR(INDEX(Calculations!$B$4:$B$4005,SMALL(IF((Calculations!$N$4:$N$4005=O54)*(Calculations!$T$4:$T$4005&gt;0),Calculations!$T$4:$T$4005),Calendar!$S58),1),"")</f>
        <v/>
      </c>
      <c r="P58" s="354"/>
      <c r="Q58" s="47"/>
      <c r="R58" s="352"/>
      <c r="S58" s="376">
        <f>IF(calendarView="Simple",S57+1,2)</f>
        <v>2</v>
      </c>
      <c r="T58" s="352"/>
      <c r="U58" s="47"/>
    </row>
    <row r="59" spans="1:21" ht="14.1" customHeight="1" x14ac:dyDescent="0.25">
      <c r="A59" s="47"/>
      <c r="B59" s="328"/>
      <c r="C59" s="298" t="str">
        <f t="array" ref="C59">IFERROR(IF(calendarView="Simple",INDEX(Calculations!$B$4:$B$4005,SMALL(IF((Calculations!$N$4:$N$4005=C54)*(Calculations!$T$4:$T$4005&gt;0),Calculations!$T$4:$T$4005),Calendar!$S59),1),
INDEX(Calculations!$D$4:$D$4005,SMALL(IF((Calculations!$N$4:$N$4005=C54 )*(Calculations!$T$4:$T$4005&gt;0),Calculations!$T$4:$T$4005),Calendar!$S59),1)),"")</f>
        <v/>
      </c>
      <c r="D59" s="277"/>
      <c r="E59" s="298" t="str">
        <f t="array" ref="E59">IFERROR(IF(calendarView="Simple",INDEX(Calculations!$B$4:$B$4005,SMALL(IF((Calculations!$N$4:$N$4005=E54)*(Calculations!$T$4:$T$4005&gt;0),Calculations!$T$4:$T$4005),Calendar!$S59),1),
INDEX(Calculations!$D$4:$D$4005,SMALL(IF((Calculations!$N$4:$N$4005=E54 )*(Calculations!$T$4:$T$4005&gt;0),Calculations!$T$4:$T$4005),Calendar!$S59),1)),"")</f>
        <v/>
      </c>
      <c r="F59" s="277"/>
      <c r="G59" s="298" t="str">
        <f t="array" ref="G59">IFERROR(IF(calendarView="Simple",INDEX(Calculations!$B$4:$B$4005,SMALL(IF((Calculations!$N$4:$N$4005=G54)*(Calculations!$T$4:$T$4005&gt;0),Calculations!$T$4:$T$4005),Calendar!$S59),1),
INDEX(Calculations!$D$4:$D$4005,SMALL(IF((Calculations!$N$4:$N$4005=G54 )*(Calculations!$T$4:$T$4005&gt;0),Calculations!$T$4:$T$4005),Calendar!$S59),1)),"")</f>
        <v/>
      </c>
      <c r="H59" s="277"/>
      <c r="I59" s="298" t="str">
        <f t="array" ref="I59">IFERROR(IF(calendarView="Simple",INDEX(Calculations!$B$4:$B$4005,SMALL(IF((Calculations!$N$4:$N$4005=I54)*(Calculations!$T$4:$T$4005&gt;0),Calculations!$T$4:$T$4005),Calendar!$S59),1),
INDEX(Calculations!$D$4:$D$4005,SMALL(IF((Calculations!$N$4:$N$4005=I54 )*(Calculations!$T$4:$T$4005&gt;0),Calculations!$T$4:$T$4005),Calendar!$S59),1)),"")</f>
        <v/>
      </c>
      <c r="J59" s="277"/>
      <c r="K59" s="298" t="str">
        <f t="array" ref="K59">IFERROR(IF(calendarView="Simple",INDEX(Calculations!$B$4:$B$4005,SMALL(IF((Calculations!$N$4:$N$4005=K54)*(Calculations!$T$4:$T$4005&gt;0),Calculations!$T$4:$T$4005),Calendar!$S59),1),
INDEX(Calculations!$D$4:$D$4005,SMALL(IF((Calculations!$N$4:$N$4005=K54 )*(Calculations!$T$4:$T$4005&gt;0),Calculations!$T$4:$T$4005),Calendar!$S59),1)),"")</f>
        <v/>
      </c>
      <c r="L59" s="277"/>
      <c r="M59" s="299" t="str">
        <f t="array" ref="M59">IFERROR(IF(calendarView="Simple",INDEX(Calculations!$B$4:$B$4005,SMALL(IF((Calculations!$N$4:$N$4005=M54)*(Calculations!$T$4:$T$4005&gt;0),Calculations!$T$4:$T$4005),Calendar!$S59),1),
INDEX(Calculations!$D$4:$D$4005,SMALL(IF((Calculations!$N$4:$N$4005=M54 )*(Calculations!$T$4:$T$4005&gt;0),Calculations!$T$4:$T$4005),Calendar!$S59),1)),"")</f>
        <v/>
      </c>
      <c r="N59" s="277"/>
      <c r="O59" s="299" t="str">
        <f t="array" ref="O59">IFERROR(IF(calendarView="Simple",INDEX(Calculations!$B$4:$B$4005,SMALL(IF((Calculations!$N$4:$N$4005=O54)*(Calculations!$T$4:$T$4005&gt;0),Calculations!$T$4:$T$4005),Calendar!$S59),1),
INDEX(Calculations!$D$4:$D$4005,SMALL(IF((Calculations!$N$4:$N$4005=O54 )*(Calculations!$T$4:$T$4005&gt;0),Calculations!$T$4:$T$4005),Calendar!$S59),1)),"")</f>
        <v/>
      </c>
      <c r="P59" s="354"/>
      <c r="Q59" s="47"/>
      <c r="R59" s="352"/>
      <c r="S59" s="376">
        <f>IF(calendarView="Simple",S58+1,S58)</f>
        <v>2</v>
      </c>
      <c r="T59" s="352"/>
      <c r="U59" s="47"/>
    </row>
    <row r="60" spans="1:21" ht="14.1" customHeight="1" x14ac:dyDescent="0.25">
      <c r="A60" s="47"/>
      <c r="B60" s="328"/>
      <c r="C60" s="300" t="str">
        <f t="array" ref="C60">IFERROR(IF(calendarView="Simple",INDEX(Calculations!$B$4:$B$4005,SMALL(IF((Calculations!$N$4:$N$4005=C54)*(Calculations!$T$4:$T$4005&gt;0),Calculations!$T$4:$T$4005),Calendar!$S60),1),
INDEX(Calculations!$P$4:$P$4005,SMALL(IF((Calculations!$N$4:$N$4005=C54 )*(Calculations!$T$4:$T$4005&gt;0),Calculations!$T$4:$T$4005),Calendar!$S60),1)),"")</f>
        <v/>
      </c>
      <c r="D60" s="277"/>
      <c r="E60" s="300" t="str">
        <f t="array" ref="E60">IFERROR(IF(calendarView="Simple",INDEX(Calculations!$B$4:$B$4005,SMALL(IF((Calculations!$N$4:$N$4005=E54)*(Calculations!$T$4:$T$4005&gt;0),Calculations!$T$4:$T$4005),Calendar!$S60),1),
INDEX(Calculations!$P$4:$P$4005,SMALL(IF((Calculations!$N$4:$N$4005=E54 )*(Calculations!$T$4:$T$4005&gt;0),Calculations!$T$4:$T$4005),Calendar!$S60),1)),"")</f>
        <v/>
      </c>
      <c r="F60" s="277"/>
      <c r="G60" s="300" t="str">
        <f t="array" ref="G60">IFERROR(IF(calendarView="Simple",INDEX(Calculations!$B$4:$B$4005,SMALL(IF((Calculations!$N$4:$N$4005=G54)*(Calculations!$T$4:$T$4005&gt;0),Calculations!$T$4:$T$4005),Calendar!$S60),1),
INDEX(Calculations!$P$4:$P$4005,SMALL(IF((Calculations!$N$4:$N$4005=G54 )*(Calculations!$T$4:$T$4005&gt;0),Calculations!$T$4:$T$4005),Calendar!$S60),1)),"")</f>
        <v/>
      </c>
      <c r="H60" s="277"/>
      <c r="I60" s="300" t="str">
        <f t="array" ref="I60">IFERROR(IF(calendarView="Simple",INDEX(Calculations!$B$4:$B$4005,SMALL(IF((Calculations!$N$4:$N$4005=I54)*(Calculations!$T$4:$T$4005&gt;0),Calculations!$T$4:$T$4005),Calendar!$S60),1),
INDEX(Calculations!$P$4:$P$4005,SMALL(IF((Calculations!$N$4:$N$4005=I54 )*(Calculations!$T$4:$T$4005&gt;0),Calculations!$T$4:$T$4005),Calendar!$S60),1)),"")</f>
        <v/>
      </c>
      <c r="J60" s="277"/>
      <c r="K60" s="300" t="str">
        <f t="array" ref="K60">IFERROR(IF(calendarView="Simple",INDEX(Calculations!$B$4:$B$4005,SMALL(IF((Calculations!$N$4:$N$4005=K54)*(Calculations!$T$4:$T$4005&gt;0),Calculations!$T$4:$T$4005),Calendar!$S60),1),
INDEX(Calculations!$P$4:$P$4005,SMALL(IF((Calculations!$N$4:$N$4005=K54 )*(Calculations!$T$4:$T$4005&gt;0),Calculations!$T$4:$T$4005),Calendar!$S60),1)),"")</f>
        <v/>
      </c>
      <c r="L60" s="277"/>
      <c r="M60" s="301" t="str">
        <f t="array" ref="M60">IFERROR(IF(calendarView="Simple",INDEX(Calculations!$B$4:$B$4005,SMALL(IF((Calculations!$N$4:$N$4005=M54)*(Calculations!$T$4:$T$4005&gt;0),Calculations!$T$4:$T$4005),Calendar!$S60),1),
INDEX(Calculations!$P$4:$P$4005,SMALL(IF((Calculations!$N$4:$N$4005=M54 )*(Calculations!$T$4:$T$4005&gt;0),Calculations!$T$4:$T$4005),Calendar!$S60),1)),"")</f>
        <v/>
      </c>
      <c r="N60" s="277"/>
      <c r="O60" s="301" t="str">
        <f t="array" ref="O60">IFERROR(IF(calendarView="Simple",INDEX(Calculations!$B$4:$B$4005,SMALL(IF((Calculations!$N$4:$N$4005=O54)*(Calculations!$T$4:$T$4005&gt;0),Calculations!$T$4:$T$4005),Calendar!$S60),1),
INDEX(Calculations!$P$4:$P$4005,SMALL(IF((Calculations!$N$4:$N$4005=O54 )*(Calculations!$T$4:$T$4005&gt;0),Calculations!$T$4:$T$4005),Calendar!$S60),1)),"")</f>
        <v/>
      </c>
      <c r="P60" s="354"/>
      <c r="Q60" s="47"/>
      <c r="R60" s="352"/>
      <c r="S60" s="376">
        <f>IF(calendarView="Simple",S59+1,S59)</f>
        <v>2</v>
      </c>
      <c r="T60" s="352"/>
      <c r="U60" s="47"/>
    </row>
    <row r="61" spans="1:21" ht="14.1" customHeight="1" x14ac:dyDescent="0.25">
      <c r="A61" s="47"/>
      <c r="B61" s="328"/>
      <c r="C61" s="296" t="str">
        <f t="array" ref="C61">IFERROR(INDEX(Calculations!$B$4:$B$4005,SMALL(IF((Calculations!$N$4:$N$4005=C54)*(Calculations!$T$4:$T$4005&gt;0),Calculations!$T$4:$T$4005),Calendar!$S61),1),"")</f>
        <v/>
      </c>
      <c r="D61" s="277"/>
      <c r="E61" s="296" t="str">
        <f t="array" ref="E61">IFERROR(INDEX(Calculations!$B$4:$B$4005,SMALL(IF((Calculations!$N$4:$N$4005=E54)*(Calculations!$T$4:$T$4005&gt;0),Calculations!$T$4:$T$4005),Calendar!$S61),1),"")</f>
        <v/>
      </c>
      <c r="F61" s="277"/>
      <c r="G61" s="296" t="str">
        <f t="array" ref="G61">IFERROR(INDEX(Calculations!$B$4:$B$4005,SMALL(IF((Calculations!$N$4:$N$4005=G54)*(Calculations!$T$4:$T$4005&gt;0),Calculations!$T$4:$T$4005),Calendar!$S61),1),"")</f>
        <v/>
      </c>
      <c r="H61" s="277"/>
      <c r="I61" s="296" t="str">
        <f t="array" ref="I61">IFERROR(INDEX(Calculations!$B$4:$B$4005,SMALL(IF((Calculations!$N$4:$N$4005=I54)*(Calculations!$T$4:$T$4005&gt;0),Calculations!$T$4:$T$4005),Calendar!$S61),1),"")</f>
        <v/>
      </c>
      <c r="J61" s="277"/>
      <c r="K61" s="296" t="str">
        <f t="array" ref="K61">IFERROR(INDEX(Calculations!$B$4:$B$4005,SMALL(IF((Calculations!$N$4:$N$4005=K54)*(Calculations!$T$4:$T$4005&gt;0),Calculations!$T$4:$T$4005),Calendar!$S61),1),"")</f>
        <v/>
      </c>
      <c r="L61" s="277"/>
      <c r="M61" s="297" t="str">
        <f t="array" ref="M61">IFERROR(INDEX(Calculations!$B$4:$B$4005,SMALL(IF((Calculations!$N$4:$N$4005=M54)*(Calculations!$T$4:$T$4005&gt;0),Calculations!$T$4:$T$4005),Calendar!$S61),1),"")</f>
        <v/>
      </c>
      <c r="N61" s="277"/>
      <c r="O61" s="297" t="str">
        <f t="array" ref="O61">IFERROR(INDEX(Calculations!$B$4:$B$4005,SMALL(IF((Calculations!$N$4:$N$4005=O54)*(Calculations!$T$4:$T$4005&gt;0),Calculations!$T$4:$T$4005),Calendar!$S61),1),"")</f>
        <v/>
      </c>
      <c r="P61" s="354"/>
      <c r="Q61" s="47"/>
      <c r="R61" s="352"/>
      <c r="S61" s="376">
        <f>IF(calendarView="Simple",S60+1,3)</f>
        <v>3</v>
      </c>
      <c r="T61" s="352"/>
      <c r="U61" s="47"/>
    </row>
    <row r="62" spans="1:21" ht="14.1" customHeight="1" x14ac:dyDescent="0.25">
      <c r="A62" s="47"/>
      <c r="B62" s="328"/>
      <c r="C62" s="298" t="str">
        <f t="array" ref="C62">IFERROR(IF(calendarView="Simple",INDEX(Calculations!$B$4:$B$4005,SMALL(IF((Calculations!$N$4:$N$4005=C54)*(Calculations!$T$4:$T$4005&gt;0),Calculations!$T$4:$T$4005),Calendar!$S62),1),
INDEX(Calculations!$D$4:$D$4005,SMALL(IF((Calculations!$N$4:$N$4005=C54 )*(Calculations!$T$4:$T$4005&gt;0),Calculations!$T$4:$T$4005),Calendar!$S62),1)),"")</f>
        <v/>
      </c>
      <c r="D62" s="277"/>
      <c r="E62" s="298" t="str">
        <f t="array" ref="E62">IFERROR(IF(calendarView="Simple",INDEX(Calculations!$B$4:$B$4005,SMALL(IF((Calculations!$N$4:$N$4005=E54)*(Calculations!$T$4:$T$4005&gt;0),Calculations!$T$4:$T$4005),Calendar!$S62),1),
INDEX(Calculations!$D$4:$D$4005,SMALL(IF((Calculations!$N$4:$N$4005=E54 )*(Calculations!$T$4:$T$4005&gt;0),Calculations!$T$4:$T$4005),Calendar!$S62),1)),"")</f>
        <v/>
      </c>
      <c r="F62" s="277"/>
      <c r="G62" s="298" t="str">
        <f t="array" ref="G62">IFERROR(IF(calendarView="Simple",INDEX(Calculations!$B$4:$B$4005,SMALL(IF((Calculations!$N$4:$N$4005=G54)*(Calculations!$T$4:$T$4005&gt;0),Calculations!$T$4:$T$4005),Calendar!$S62),1),
INDEX(Calculations!$D$4:$D$4005,SMALL(IF((Calculations!$N$4:$N$4005=G54 )*(Calculations!$T$4:$T$4005&gt;0),Calculations!$T$4:$T$4005),Calendar!$S62),1)),"")</f>
        <v/>
      </c>
      <c r="H62" s="277"/>
      <c r="I62" s="298" t="str">
        <f t="array" ref="I62">IFERROR(IF(calendarView="Simple",INDEX(Calculations!$B$4:$B$4005,SMALL(IF((Calculations!$N$4:$N$4005=I54)*(Calculations!$T$4:$T$4005&gt;0),Calculations!$T$4:$T$4005),Calendar!$S62),1),
INDEX(Calculations!$D$4:$D$4005,SMALL(IF((Calculations!$N$4:$N$4005=I54 )*(Calculations!$T$4:$T$4005&gt;0),Calculations!$T$4:$T$4005),Calendar!$S62),1)),"")</f>
        <v/>
      </c>
      <c r="J62" s="277"/>
      <c r="K62" s="298" t="str">
        <f t="array" ref="K62">IFERROR(IF(calendarView="Simple",INDEX(Calculations!$B$4:$B$4005,SMALL(IF((Calculations!$N$4:$N$4005=K54)*(Calculations!$T$4:$T$4005&gt;0),Calculations!$T$4:$T$4005),Calendar!$S62),1),
INDEX(Calculations!$D$4:$D$4005,SMALL(IF((Calculations!$N$4:$N$4005=K54 )*(Calculations!$T$4:$T$4005&gt;0),Calculations!$T$4:$T$4005),Calendar!$S62),1)),"")</f>
        <v/>
      </c>
      <c r="L62" s="277"/>
      <c r="M62" s="299" t="str">
        <f t="array" ref="M62">IFERROR(IF(calendarView="Simple",INDEX(Calculations!$B$4:$B$4005,SMALL(IF((Calculations!$N$4:$N$4005=M54)*(Calculations!$T$4:$T$4005&gt;0),Calculations!$T$4:$T$4005),Calendar!$S62),1),
INDEX(Calculations!$D$4:$D$4005,SMALL(IF((Calculations!$N$4:$N$4005=M54 )*(Calculations!$T$4:$T$4005&gt;0),Calculations!$T$4:$T$4005),Calendar!$S62),1)),"")</f>
        <v/>
      </c>
      <c r="N62" s="277"/>
      <c r="O62" s="299" t="str">
        <f t="array" ref="O62">IFERROR(IF(calendarView="Simple",INDEX(Calculations!$B$4:$B$4005,SMALL(IF((Calculations!$N$4:$N$4005=O54)*(Calculations!$T$4:$T$4005&gt;0),Calculations!$T$4:$T$4005),Calendar!$S62),1),
INDEX(Calculations!$D$4:$D$4005,SMALL(IF((Calculations!$N$4:$N$4005=O54 )*(Calculations!$T$4:$T$4005&gt;0),Calculations!$T$4:$T$4005),Calendar!$S62),1)),"")</f>
        <v/>
      </c>
      <c r="P62" s="354"/>
      <c r="Q62" s="47"/>
      <c r="R62" s="352"/>
      <c r="S62" s="376">
        <f>IF(calendarView="Simple",S61+1,S61)</f>
        <v>3</v>
      </c>
      <c r="T62" s="352"/>
      <c r="U62" s="47"/>
    </row>
    <row r="63" spans="1:21" ht="14.1" customHeight="1" x14ac:dyDescent="0.25">
      <c r="A63" s="47"/>
      <c r="B63" s="328"/>
      <c r="C63" s="300" t="str">
        <f t="array" ref="C63">IFERROR(IF(calendarView="Simple",INDEX(Calculations!$B$4:$B$4005,SMALL(IF((Calculations!$N$4:$N$4005=C54)*(Calculations!$T$4:$T$4005&gt;0),Calculations!$T$4:$T$4005),Calendar!$S63),1),
INDEX(Calculations!$P$4:$P$4005,SMALL(IF((Calculations!$N$4:$N$4005=C54 )*(Calculations!$T$4:$T$4005&gt;0),Calculations!$T$4:$T$4005),Calendar!$S63),1)),"")</f>
        <v/>
      </c>
      <c r="D63" s="277"/>
      <c r="E63" s="300" t="str">
        <f t="array" ref="E63">IFERROR(IF(calendarView="Simple",INDEX(Calculations!$B$4:$B$4005,SMALL(IF((Calculations!$N$4:$N$4005=E54)*(Calculations!$T$4:$T$4005&gt;0),Calculations!$T$4:$T$4005),Calendar!$S63),1),
INDEX(Calculations!$P$4:$P$4005,SMALL(IF((Calculations!$N$4:$N$4005=E54 )*(Calculations!$T$4:$T$4005&gt;0),Calculations!$T$4:$T$4005),Calendar!$S63),1)),"")</f>
        <v/>
      </c>
      <c r="F63" s="277"/>
      <c r="G63" s="300" t="str">
        <f t="array" ref="G63">IFERROR(IF(calendarView="Simple",INDEX(Calculations!$B$4:$B$4005,SMALL(IF((Calculations!$N$4:$N$4005=G54)*(Calculations!$T$4:$T$4005&gt;0),Calculations!$T$4:$T$4005),Calendar!$S63),1),
INDEX(Calculations!$P$4:$P$4005,SMALL(IF((Calculations!$N$4:$N$4005=G54 )*(Calculations!$T$4:$T$4005&gt;0),Calculations!$T$4:$T$4005),Calendar!$S63),1)),"")</f>
        <v/>
      </c>
      <c r="H63" s="277"/>
      <c r="I63" s="300" t="str">
        <f t="array" ref="I63">IFERROR(IF(calendarView="Simple",INDEX(Calculations!$B$4:$B$4005,SMALL(IF((Calculations!$N$4:$N$4005=I54)*(Calculations!$T$4:$T$4005&gt;0),Calculations!$T$4:$T$4005),Calendar!$S63),1),
INDEX(Calculations!$P$4:$P$4005,SMALL(IF((Calculations!$N$4:$N$4005=I54 )*(Calculations!$T$4:$T$4005&gt;0),Calculations!$T$4:$T$4005),Calendar!$S63),1)),"")</f>
        <v/>
      </c>
      <c r="J63" s="277"/>
      <c r="K63" s="300" t="str">
        <f t="array" ref="K63">IFERROR(IF(calendarView="Simple",INDEX(Calculations!$B$4:$B$4005,SMALL(IF((Calculations!$N$4:$N$4005=K54)*(Calculations!$T$4:$T$4005&gt;0),Calculations!$T$4:$T$4005),Calendar!$S63),1),
INDEX(Calculations!$P$4:$P$4005,SMALL(IF((Calculations!$N$4:$N$4005=K54 )*(Calculations!$T$4:$T$4005&gt;0),Calculations!$T$4:$T$4005),Calendar!$S63),1)),"")</f>
        <v/>
      </c>
      <c r="L63" s="277"/>
      <c r="M63" s="301" t="str">
        <f t="array" ref="M63">IFERROR(IF(calendarView="Simple",INDEX(Calculations!$B$4:$B$4005,SMALL(IF((Calculations!$N$4:$N$4005=M54)*(Calculations!$T$4:$T$4005&gt;0),Calculations!$T$4:$T$4005),Calendar!$S63),1),
INDEX(Calculations!$P$4:$P$4005,SMALL(IF((Calculations!$N$4:$N$4005=M54 )*(Calculations!$T$4:$T$4005&gt;0),Calculations!$T$4:$T$4005),Calendar!$S63),1)),"")</f>
        <v/>
      </c>
      <c r="N63" s="277"/>
      <c r="O63" s="301" t="str">
        <f t="array" ref="O63">IFERROR(IF(calendarView="Simple",INDEX(Calculations!$B$4:$B$4005,SMALL(IF((Calculations!$N$4:$N$4005=O54)*(Calculations!$T$4:$T$4005&gt;0),Calculations!$T$4:$T$4005),Calendar!$S63),1),
INDEX(Calculations!$P$4:$P$4005,SMALL(IF((Calculations!$N$4:$N$4005=O54 )*(Calculations!$T$4:$T$4005&gt;0),Calculations!$T$4:$T$4005),Calendar!$S63),1)),"")</f>
        <v/>
      </c>
      <c r="P63" s="354"/>
      <c r="Q63" s="47"/>
      <c r="R63" s="352"/>
      <c r="S63" s="376">
        <f>IF(calendarView="Simple",S62+1,S62)</f>
        <v>3</v>
      </c>
      <c r="T63" s="352"/>
      <c r="U63" s="47"/>
    </row>
    <row r="64" spans="1:21" ht="6.95" customHeight="1" x14ac:dyDescent="0.25">
      <c r="A64" s="47"/>
      <c r="B64" s="328"/>
      <c r="C64" s="341"/>
      <c r="D64" s="341"/>
      <c r="E64" s="341"/>
      <c r="F64" s="341"/>
      <c r="G64" s="341"/>
      <c r="H64" s="341"/>
      <c r="I64" s="341"/>
      <c r="J64" s="341"/>
      <c r="K64" s="341"/>
      <c r="L64" s="341"/>
      <c r="M64" s="341"/>
      <c r="N64" s="341"/>
      <c r="O64" s="341"/>
      <c r="P64" s="355"/>
      <c r="Q64" s="47"/>
      <c r="R64" s="352"/>
      <c r="S64" s="375"/>
      <c r="T64" s="352"/>
      <c r="U64" s="47"/>
    </row>
    <row r="65" spans="1:21" ht="15.95" customHeight="1" x14ac:dyDescent="0.25">
      <c r="A65" s="47"/>
      <c r="B65" s="328"/>
      <c r="C65" s="294" t="str">
        <f>IF(LEN(O54)&lt;1,"",IF(MONTH(O54+1)=MONTH(O54),O54+1,""))</f>
        <v/>
      </c>
      <c r="D65" s="340"/>
      <c r="E65" s="294" t="str">
        <f>IF(LEN(C65)&lt;1,"",IF(MONTH(C65+1)=MONTH(C65),C65+1,""))</f>
        <v/>
      </c>
      <c r="F65" s="356"/>
      <c r="G65" s="294" t="str">
        <f>IF(LEN(E65)&lt;1,"",IF(MONTH(E65+1)=MONTH(E65),E65+1,""))</f>
        <v/>
      </c>
      <c r="H65" s="340"/>
      <c r="I65" s="294" t="str">
        <f>IF(LEN(G65)&lt;1,"",IF(MONTH(G65+1)=MONTH(G65),G65+1,""))</f>
        <v/>
      </c>
      <c r="J65" s="340"/>
      <c r="K65" s="294" t="str">
        <f>IF(LEN(I65)&lt;1,"",IF(MONTH(I65+1)=MONTH(I65),I65+1,""))</f>
        <v/>
      </c>
      <c r="L65" s="356"/>
      <c r="M65" s="295" t="str">
        <f>IF(LEN(K65)&lt;1,"",IF(MONTH(K65+1)=MONTH(K65),K65+1,""))</f>
        <v/>
      </c>
      <c r="N65" s="356"/>
      <c r="O65" s="295" t="str">
        <f>IF(LEN(M65)&lt;1,"",IF(MONTH(M65+1)=MONTH(M65),M65+1,""))</f>
        <v/>
      </c>
      <c r="P65" s="353"/>
      <c r="Q65" s="47"/>
      <c r="R65" s="352"/>
      <c r="S65" s="375"/>
      <c r="T65" s="352"/>
      <c r="U65" s="47"/>
    </row>
    <row r="66" spans="1:21" ht="14.1" customHeight="1" x14ac:dyDescent="0.25">
      <c r="A66" s="47"/>
      <c r="B66" s="328"/>
      <c r="C66" s="296" t="str">
        <f t="array" ref="C66">IFERROR(INDEX(Calculations!$B$4:$B$4005,SMALL(IF((Calculations!$N$4:$N$4005=C65)*(Calculations!$T$4:$T$4005&gt;0),Calculations!$T$4:$T$4005),Calendar!$S66),1),"")</f>
        <v/>
      </c>
      <c r="D66" s="277"/>
      <c r="E66" s="296" t="str">
        <f t="array" ref="E66">IFERROR(INDEX(Calculations!$B$4:$B$4005,SMALL(IF((Calculations!$N$4:$N$4005=E65)*(Calculations!$T$4:$T$4005&gt;0),Calculations!$T$4:$T$4005),Calendar!$S66),1),"")</f>
        <v/>
      </c>
      <c r="F66" s="277"/>
      <c r="G66" s="296" t="str">
        <f t="array" ref="G66">IFERROR(INDEX(Calculations!$B$4:$B$4005,SMALL(IF((Calculations!$N$4:$N$4005=G65)*(Calculations!$T$4:$T$4005&gt;0),Calculations!$T$4:$T$4005),Calendar!$S66),1),"")</f>
        <v/>
      </c>
      <c r="H66" s="277"/>
      <c r="I66" s="296" t="str">
        <f t="array" ref="I66">IFERROR(INDEX(Calculations!$B$4:$B$4005,SMALL(IF((Calculations!$N$4:$N$4005=I65)*(Calculations!$T$4:$T$4005&gt;0),Calculations!$T$4:$T$4005),Calendar!$S66),1),"")</f>
        <v/>
      </c>
      <c r="J66" s="277"/>
      <c r="K66" s="296" t="str">
        <f t="array" ref="K66">IFERROR(INDEX(Calculations!$B$4:$B$4005,SMALL(IF((Calculations!$N$4:$N$4005=K65)*(Calculations!$T$4:$T$4005&gt;0),Calculations!$T$4:$T$4005),Calendar!$S66),1),"")</f>
        <v/>
      </c>
      <c r="L66" s="277"/>
      <c r="M66" s="297" t="str">
        <f t="array" ref="M66">IFERROR(INDEX(Calculations!$B$4:$B$4005,SMALL(IF((Calculations!$N$4:$N$4005=M65)*(Calculations!$T$4:$T$4005&gt;0),Calculations!$T$4:$T$4005),Calendar!$S66),1),"")</f>
        <v/>
      </c>
      <c r="N66" s="277"/>
      <c r="O66" s="297" t="str">
        <f t="array" ref="O66">IFERROR(INDEX(Calculations!$B$4:$B$4005,SMALL(IF((Calculations!$N$4:$N$4005=O65)*(Calculations!$T$4:$T$4005&gt;0),Calculations!$T$4:$T$4005),Calendar!$S66),1),"")</f>
        <v/>
      </c>
      <c r="P66" s="354"/>
      <c r="Q66" s="47"/>
      <c r="R66" s="352"/>
      <c r="S66" s="375">
        <v>1</v>
      </c>
      <c r="T66" s="352"/>
      <c r="U66" s="47"/>
    </row>
    <row r="67" spans="1:21" ht="14.1" customHeight="1" x14ac:dyDescent="0.25">
      <c r="A67" s="47"/>
      <c r="B67" s="328"/>
      <c r="C67" s="298" t="str">
        <f t="array" ref="C67">IFERROR(IF(calendarView="Simple",INDEX(Calculations!$B$4:$B$4005,SMALL(IF((Calculations!$N$4:$N$4005=C65)*(Calculations!$T$4:$T$4005&gt;0),Calculations!$T$4:$T$4005),Calendar!$S67),1),
INDEX(Calculations!$D$4:$D$4005,SMALL(IF((Calculations!$N$4:$N$4005=C65 )*(Calculations!$T$4:$T$4005&gt;0),Calculations!$T$4:$T$4005),Calendar!$S67),1)),"")</f>
        <v/>
      </c>
      <c r="D67" s="277"/>
      <c r="E67" s="298" t="str">
        <f t="array" ref="E67">IFERROR(IF(calendarView="Simple",INDEX(Calculations!$B$4:$B$4005,SMALL(IF((Calculations!$N$4:$N$4005=E65)*(Calculations!$T$4:$T$4005&gt;0),Calculations!$T$4:$T$4005),Calendar!$S67),1),
INDEX(Calculations!$D$4:$D$4005,SMALL(IF((Calculations!$N$4:$N$4005=E65 )*(Calculations!$T$4:$T$4005&gt;0),Calculations!$T$4:$T$4005),Calendar!$S67),1)),"")</f>
        <v/>
      </c>
      <c r="F67" s="277"/>
      <c r="G67" s="298" t="str">
        <f t="array" ref="G67">IFERROR(IF(calendarView="Simple",INDEX(Calculations!$B$4:$B$4005,SMALL(IF((Calculations!$N$4:$N$4005=G65)*(Calculations!$T$4:$T$4005&gt;0),Calculations!$T$4:$T$4005),Calendar!$S67),1),
INDEX(Calculations!$D$4:$D$4005,SMALL(IF((Calculations!$N$4:$N$4005=G65 )*(Calculations!$T$4:$T$4005&gt;0),Calculations!$T$4:$T$4005),Calendar!$S67),1)),"")</f>
        <v/>
      </c>
      <c r="H67" s="277"/>
      <c r="I67" s="298" t="str">
        <f t="array" ref="I67">IFERROR(IF(calendarView="Simple",INDEX(Calculations!$B$4:$B$4005,SMALL(IF((Calculations!$N$4:$N$4005=I65)*(Calculations!$T$4:$T$4005&gt;0),Calculations!$T$4:$T$4005),Calendar!$S67),1),
INDEX(Calculations!$D$4:$D$4005,SMALL(IF((Calculations!$N$4:$N$4005=I65 )*(Calculations!$T$4:$T$4005&gt;0),Calculations!$T$4:$T$4005),Calendar!$S67),1)),"")</f>
        <v/>
      </c>
      <c r="J67" s="277"/>
      <c r="K67" s="298" t="str">
        <f t="array" ref="K67">IFERROR(IF(calendarView="Simple",INDEX(Calculations!$B$4:$B$4005,SMALL(IF((Calculations!$N$4:$N$4005=K65)*(Calculations!$T$4:$T$4005&gt;0),Calculations!$T$4:$T$4005),Calendar!$S67),1),
INDEX(Calculations!$D$4:$D$4005,SMALL(IF((Calculations!$N$4:$N$4005=K65 )*(Calculations!$T$4:$T$4005&gt;0),Calculations!$T$4:$T$4005),Calendar!$S67),1)),"")</f>
        <v/>
      </c>
      <c r="L67" s="277"/>
      <c r="M67" s="299" t="str">
        <f t="array" ref="M67">IFERROR(IF(calendarView="Simple",INDEX(Calculations!$B$4:$B$4005,SMALL(IF((Calculations!$N$4:$N$4005=M65)*(Calculations!$T$4:$T$4005&gt;0),Calculations!$T$4:$T$4005),Calendar!$S67),1),
INDEX(Calculations!$D$4:$D$4005,SMALL(IF((Calculations!$N$4:$N$4005=M65 )*(Calculations!$T$4:$T$4005&gt;0),Calculations!$T$4:$T$4005),Calendar!$S67),1)),"")</f>
        <v/>
      </c>
      <c r="N67" s="277"/>
      <c r="O67" s="299" t="str">
        <f t="array" ref="O67">IFERROR(IF(calendarView="Simple",INDEX(Calculations!$B$4:$B$4005,SMALL(IF((Calculations!$N$4:$N$4005=O65)*(Calculations!$T$4:$T$4005&gt;0),Calculations!$T$4:$T$4005),Calendar!$S67),1),
INDEX(Calculations!$D$4:$D$4005,SMALL(IF((Calculations!$N$4:$N$4005=O65 )*(Calculations!$T$4:$T$4005&gt;0),Calculations!$T$4:$T$4005),Calendar!$S67),1)),"")</f>
        <v/>
      </c>
      <c r="P67" s="354"/>
      <c r="Q67" s="47"/>
      <c r="R67" s="352"/>
      <c r="S67" s="376">
        <f>IF(calendarView="Simple",S66+1,S66)</f>
        <v>1</v>
      </c>
      <c r="T67" s="352"/>
      <c r="U67" s="47"/>
    </row>
    <row r="68" spans="1:21" ht="14.1" customHeight="1" x14ac:dyDescent="0.25">
      <c r="A68" s="47"/>
      <c r="B68" s="328"/>
      <c r="C68" s="300" t="str">
        <f t="array" ref="C68">IFERROR(IF(calendarView="Simple",INDEX(Calculations!$B$4:$B$4005,SMALL(IF((Calculations!$N$4:$N$4005=C65)*(Calculations!$T$4:$T$4005&gt;0),Calculations!$T$4:$T$4005),Calendar!$S68),1),
INDEX(Calculations!$P$4:$P$4005,SMALL(IF((Calculations!$N$4:$N$4005=C65 )*(Calculations!$T$4:$T$4005&gt;0),Calculations!$T$4:$T$4005),Calendar!$S68),1)),"")</f>
        <v/>
      </c>
      <c r="D68" s="277"/>
      <c r="E68" s="300" t="str">
        <f t="array" ref="E68">IFERROR(IF(calendarView="Simple",INDEX(Calculations!$B$4:$B$4005,SMALL(IF((Calculations!$N$4:$N$4005=E65)*(Calculations!$T$4:$T$4005&gt;0),Calculations!$T$4:$T$4005),Calendar!$S68),1),
INDEX(Calculations!$P$4:$P$4005,SMALL(IF((Calculations!$N$4:$N$4005=E65 )*(Calculations!$T$4:$T$4005&gt;0),Calculations!$T$4:$T$4005),Calendar!$S68),1)),"")</f>
        <v/>
      </c>
      <c r="F68" s="277"/>
      <c r="G68" s="300" t="str">
        <f t="array" ref="G68">IFERROR(IF(calendarView="Simple",INDEX(Calculations!$B$4:$B$4005,SMALL(IF((Calculations!$N$4:$N$4005=G65)*(Calculations!$T$4:$T$4005&gt;0),Calculations!$T$4:$T$4005),Calendar!$S68),1),
INDEX(Calculations!$P$4:$P$4005,SMALL(IF((Calculations!$N$4:$N$4005=G65 )*(Calculations!$T$4:$T$4005&gt;0),Calculations!$T$4:$T$4005),Calendar!$S68),1)),"")</f>
        <v/>
      </c>
      <c r="H68" s="277"/>
      <c r="I68" s="300" t="str">
        <f t="array" ref="I68">IFERROR(IF(calendarView="Simple",INDEX(Calculations!$B$4:$B$4005,SMALL(IF((Calculations!$N$4:$N$4005=I65)*(Calculations!$T$4:$T$4005&gt;0),Calculations!$T$4:$T$4005),Calendar!$S68),1),
INDEX(Calculations!$P$4:$P$4005,SMALL(IF((Calculations!$N$4:$N$4005=I65 )*(Calculations!$T$4:$T$4005&gt;0),Calculations!$T$4:$T$4005),Calendar!$S68),1)),"")</f>
        <v/>
      </c>
      <c r="J68" s="277"/>
      <c r="K68" s="300" t="str">
        <f t="array" ref="K68">IFERROR(IF(calendarView="Simple",INDEX(Calculations!$B$4:$B$4005,SMALL(IF((Calculations!$N$4:$N$4005=K65)*(Calculations!$T$4:$T$4005&gt;0),Calculations!$T$4:$T$4005),Calendar!$S68),1),
INDEX(Calculations!$P$4:$P$4005,SMALL(IF((Calculations!$N$4:$N$4005=K65 )*(Calculations!$T$4:$T$4005&gt;0),Calculations!$T$4:$T$4005),Calendar!$S68),1)),"")</f>
        <v/>
      </c>
      <c r="L68" s="277"/>
      <c r="M68" s="301" t="str">
        <f t="array" ref="M68">IFERROR(IF(calendarView="Simple",INDEX(Calculations!$B$4:$B$4005,SMALL(IF((Calculations!$N$4:$N$4005=M65)*(Calculations!$T$4:$T$4005&gt;0),Calculations!$T$4:$T$4005),Calendar!$S68),1),
INDEX(Calculations!$P$4:$P$4005,SMALL(IF((Calculations!$N$4:$N$4005=M65 )*(Calculations!$T$4:$T$4005&gt;0),Calculations!$T$4:$T$4005),Calendar!$S68),1)),"")</f>
        <v/>
      </c>
      <c r="N68" s="277"/>
      <c r="O68" s="301" t="str">
        <f t="array" ref="O68">IFERROR(IF(calendarView="Simple",INDEX(Calculations!$B$4:$B$4005,SMALL(IF((Calculations!$N$4:$N$4005=O65)*(Calculations!$T$4:$T$4005&gt;0),Calculations!$T$4:$T$4005),Calendar!$S68),1),
INDEX(Calculations!$P$4:$P$4005,SMALL(IF((Calculations!$N$4:$N$4005=O65 )*(Calculations!$T$4:$T$4005&gt;0),Calculations!$T$4:$T$4005),Calendar!$S68),1)),"")</f>
        <v/>
      </c>
      <c r="P68" s="354"/>
      <c r="Q68" s="47"/>
      <c r="R68" s="352"/>
      <c r="S68" s="376">
        <f>IF(calendarView="Simple",S67+1,S67)</f>
        <v>1</v>
      </c>
      <c r="T68" s="352"/>
      <c r="U68" s="47"/>
    </row>
    <row r="69" spans="1:21" ht="14.1" customHeight="1" x14ac:dyDescent="0.25">
      <c r="A69" s="47"/>
      <c r="B69" s="328"/>
      <c r="C69" s="296" t="str">
        <f t="array" ref="C69">IFERROR(INDEX(Calculations!$B$4:$B$4005,SMALL(IF((Calculations!$N$4:$N$4005=C65)*(Calculations!$T$4:$T$4005&gt;0),Calculations!$T$4:$T$4005),Calendar!$S69),1),"")</f>
        <v/>
      </c>
      <c r="D69" s="277"/>
      <c r="E69" s="296" t="str">
        <f t="array" ref="E69">IFERROR(INDEX(Calculations!$B$4:$B$4005,SMALL(IF((Calculations!$N$4:$N$4005=E65)*(Calculations!$T$4:$T$4005&gt;0),Calculations!$T$4:$T$4005),Calendar!$S69),1),"")</f>
        <v/>
      </c>
      <c r="F69" s="277"/>
      <c r="G69" s="296" t="str">
        <f t="array" ref="G69">IFERROR(INDEX(Calculations!$B$4:$B$4005,SMALL(IF((Calculations!$N$4:$N$4005=G65)*(Calculations!$T$4:$T$4005&gt;0),Calculations!$T$4:$T$4005),Calendar!$S69),1),"")</f>
        <v/>
      </c>
      <c r="H69" s="277"/>
      <c r="I69" s="296" t="str">
        <f t="array" ref="I69">IFERROR(INDEX(Calculations!$B$4:$B$4005,SMALL(IF((Calculations!$N$4:$N$4005=I65)*(Calculations!$T$4:$T$4005&gt;0),Calculations!$T$4:$T$4005),Calendar!$S69),1),"")</f>
        <v/>
      </c>
      <c r="J69" s="277"/>
      <c r="K69" s="296" t="str">
        <f t="array" ref="K69">IFERROR(INDEX(Calculations!$B$4:$B$4005,SMALL(IF((Calculations!$N$4:$N$4005=K65)*(Calculations!$T$4:$T$4005&gt;0),Calculations!$T$4:$T$4005),Calendar!$S69),1),"")</f>
        <v/>
      </c>
      <c r="L69" s="277"/>
      <c r="M69" s="297" t="str">
        <f t="array" ref="M69">IFERROR(INDEX(Calculations!$B$4:$B$4005,SMALL(IF((Calculations!$N$4:$N$4005=M65)*(Calculations!$T$4:$T$4005&gt;0),Calculations!$T$4:$T$4005),Calendar!$S69),1),"")</f>
        <v/>
      </c>
      <c r="N69" s="277"/>
      <c r="O69" s="297" t="str">
        <f t="array" ref="O69">IFERROR(INDEX(Calculations!$B$4:$B$4005,SMALL(IF((Calculations!$N$4:$N$4005=O65)*(Calculations!$T$4:$T$4005&gt;0),Calculations!$T$4:$T$4005),Calendar!$S69),1),"")</f>
        <v/>
      </c>
      <c r="P69" s="354"/>
      <c r="Q69" s="47"/>
      <c r="R69" s="352"/>
      <c r="S69" s="376">
        <f>IF(calendarView="Simple",S68+1,2)</f>
        <v>2</v>
      </c>
      <c r="T69" s="352"/>
      <c r="U69" s="47"/>
    </row>
    <row r="70" spans="1:21" ht="14.1" customHeight="1" x14ac:dyDescent="0.25">
      <c r="A70" s="47"/>
      <c r="B70" s="328"/>
      <c r="C70" s="298" t="str">
        <f t="array" ref="C70">IFERROR(IF(calendarView="Simple",INDEX(Calculations!$B$4:$B$4005,SMALL(IF((Calculations!$N$4:$N$4005=C65)*(Calculations!$T$4:$T$4005&gt;0),Calculations!$T$4:$T$4005),Calendar!$S70),1),
INDEX(Calculations!$D$4:$D$4005,SMALL(IF((Calculations!$N$4:$N$4005=C65 )*(Calculations!$T$4:$T$4005&gt;0),Calculations!$T$4:$T$4005),Calendar!$S70),1)),"")</f>
        <v/>
      </c>
      <c r="D70" s="277"/>
      <c r="E70" s="298" t="str">
        <f t="array" ref="E70">IFERROR(IF(calendarView="Simple",INDEX(Calculations!$B$4:$B$4005,SMALL(IF((Calculations!$N$4:$N$4005=E65)*(Calculations!$T$4:$T$4005&gt;0),Calculations!$T$4:$T$4005),Calendar!$S70),1),
INDEX(Calculations!$D$4:$D$4005,SMALL(IF((Calculations!$N$4:$N$4005=E65 )*(Calculations!$T$4:$T$4005&gt;0),Calculations!$T$4:$T$4005),Calendar!$S70),1)),"")</f>
        <v/>
      </c>
      <c r="F70" s="277"/>
      <c r="G70" s="298" t="str">
        <f t="array" ref="G70">IFERROR(IF(calendarView="Simple",INDEX(Calculations!$B$4:$B$4005,SMALL(IF((Calculations!$N$4:$N$4005=G65)*(Calculations!$T$4:$T$4005&gt;0),Calculations!$T$4:$T$4005),Calendar!$S70),1),
INDEX(Calculations!$D$4:$D$4005,SMALL(IF((Calculations!$N$4:$N$4005=G65 )*(Calculations!$T$4:$T$4005&gt;0),Calculations!$T$4:$T$4005),Calendar!$S70),1)),"")</f>
        <v/>
      </c>
      <c r="H70" s="277"/>
      <c r="I70" s="298" t="str">
        <f t="array" ref="I70">IFERROR(IF(calendarView="Simple",INDEX(Calculations!$B$4:$B$4005,SMALL(IF((Calculations!$N$4:$N$4005=I65)*(Calculations!$T$4:$T$4005&gt;0),Calculations!$T$4:$T$4005),Calendar!$S70),1),
INDEX(Calculations!$D$4:$D$4005,SMALL(IF((Calculations!$N$4:$N$4005=I65 )*(Calculations!$T$4:$T$4005&gt;0),Calculations!$T$4:$T$4005),Calendar!$S70),1)),"")</f>
        <v/>
      </c>
      <c r="J70" s="277"/>
      <c r="K70" s="298" t="str">
        <f t="array" ref="K70">IFERROR(IF(calendarView="Simple",INDEX(Calculations!$B$4:$B$4005,SMALL(IF((Calculations!$N$4:$N$4005=K65)*(Calculations!$T$4:$T$4005&gt;0),Calculations!$T$4:$T$4005),Calendar!$S70),1),
INDEX(Calculations!$D$4:$D$4005,SMALL(IF((Calculations!$N$4:$N$4005=K65 )*(Calculations!$T$4:$T$4005&gt;0),Calculations!$T$4:$T$4005),Calendar!$S70),1)),"")</f>
        <v/>
      </c>
      <c r="L70" s="277"/>
      <c r="M70" s="299" t="str">
        <f t="array" ref="M70">IFERROR(IF(calendarView="Simple",INDEX(Calculations!$B$4:$B$4005,SMALL(IF((Calculations!$N$4:$N$4005=M65)*(Calculations!$T$4:$T$4005&gt;0),Calculations!$T$4:$T$4005),Calendar!$S70),1),
INDEX(Calculations!$D$4:$D$4005,SMALL(IF((Calculations!$N$4:$N$4005=M65 )*(Calculations!$T$4:$T$4005&gt;0),Calculations!$T$4:$T$4005),Calendar!$S70),1)),"")</f>
        <v/>
      </c>
      <c r="N70" s="277"/>
      <c r="O70" s="299" t="str">
        <f t="array" ref="O70">IFERROR(IF(calendarView="Simple",INDEX(Calculations!$B$4:$B$4005,SMALL(IF((Calculations!$N$4:$N$4005=O65)*(Calculations!$T$4:$T$4005&gt;0),Calculations!$T$4:$T$4005),Calendar!$S70),1),
INDEX(Calculations!$D$4:$D$4005,SMALL(IF((Calculations!$N$4:$N$4005=O65 )*(Calculations!$T$4:$T$4005&gt;0),Calculations!$T$4:$T$4005),Calendar!$S70),1)),"")</f>
        <v/>
      </c>
      <c r="P70" s="354"/>
      <c r="Q70" s="47"/>
      <c r="R70" s="352"/>
      <c r="S70" s="376">
        <f>IF(calendarView="Simple",S69+1,S69)</f>
        <v>2</v>
      </c>
      <c r="T70" s="352"/>
      <c r="U70" s="47"/>
    </row>
    <row r="71" spans="1:21" ht="14.1" customHeight="1" x14ac:dyDescent="0.25">
      <c r="A71" s="47"/>
      <c r="B71" s="328"/>
      <c r="C71" s="300" t="str">
        <f t="array" ref="C71">IFERROR(IF(calendarView="Simple",INDEX(Calculations!$B$4:$B$4005,SMALL(IF((Calculations!$N$4:$N$4005=C65)*(Calculations!$T$4:$T$4005&gt;0),Calculations!$T$4:$T$4005),Calendar!$S71),1),
INDEX(Calculations!$P$4:$P$4005,SMALL(IF((Calculations!$N$4:$N$4005=C65 )*(Calculations!$T$4:$T$4005&gt;0),Calculations!$T$4:$T$4005),Calendar!$S71),1)),"")</f>
        <v/>
      </c>
      <c r="D71" s="277"/>
      <c r="E71" s="300" t="str">
        <f t="array" ref="E71">IFERROR(IF(calendarView="Simple",INDEX(Calculations!$B$4:$B$4005,SMALL(IF((Calculations!$N$4:$N$4005=E65)*(Calculations!$T$4:$T$4005&gt;0),Calculations!$T$4:$T$4005),Calendar!$S71),1),
INDEX(Calculations!$P$4:$P$4005,SMALL(IF((Calculations!$N$4:$N$4005=E65 )*(Calculations!$T$4:$T$4005&gt;0),Calculations!$T$4:$T$4005),Calendar!$S71),1)),"")</f>
        <v/>
      </c>
      <c r="F71" s="277"/>
      <c r="G71" s="300" t="str">
        <f t="array" ref="G71">IFERROR(IF(calendarView="Simple",INDEX(Calculations!$B$4:$B$4005,SMALL(IF((Calculations!$N$4:$N$4005=G65)*(Calculations!$T$4:$T$4005&gt;0),Calculations!$T$4:$T$4005),Calendar!$S71),1),
INDEX(Calculations!$P$4:$P$4005,SMALL(IF((Calculations!$N$4:$N$4005=G65 )*(Calculations!$T$4:$T$4005&gt;0),Calculations!$T$4:$T$4005),Calendar!$S71),1)),"")</f>
        <v/>
      </c>
      <c r="H71" s="277"/>
      <c r="I71" s="300" t="str">
        <f t="array" ref="I71">IFERROR(IF(calendarView="Simple",INDEX(Calculations!$B$4:$B$4005,SMALL(IF((Calculations!$N$4:$N$4005=I65)*(Calculations!$T$4:$T$4005&gt;0),Calculations!$T$4:$T$4005),Calendar!$S71),1),
INDEX(Calculations!$P$4:$P$4005,SMALL(IF((Calculations!$N$4:$N$4005=I65 )*(Calculations!$T$4:$T$4005&gt;0),Calculations!$T$4:$T$4005),Calendar!$S71),1)),"")</f>
        <v/>
      </c>
      <c r="J71" s="277"/>
      <c r="K71" s="300" t="str">
        <f t="array" ref="K71">IFERROR(IF(calendarView="Simple",INDEX(Calculations!$B$4:$B$4005,SMALL(IF((Calculations!$N$4:$N$4005=K65)*(Calculations!$T$4:$T$4005&gt;0),Calculations!$T$4:$T$4005),Calendar!$S71),1),
INDEX(Calculations!$P$4:$P$4005,SMALL(IF((Calculations!$N$4:$N$4005=K65 )*(Calculations!$T$4:$T$4005&gt;0),Calculations!$T$4:$T$4005),Calendar!$S71),1)),"")</f>
        <v/>
      </c>
      <c r="L71" s="277"/>
      <c r="M71" s="301" t="str">
        <f t="array" ref="M71">IFERROR(IF(calendarView="Simple",INDEX(Calculations!$B$4:$B$4005,SMALL(IF((Calculations!$N$4:$N$4005=M65)*(Calculations!$T$4:$T$4005&gt;0),Calculations!$T$4:$T$4005),Calendar!$S71),1),
INDEX(Calculations!$P$4:$P$4005,SMALL(IF((Calculations!$N$4:$N$4005=M65 )*(Calculations!$T$4:$T$4005&gt;0),Calculations!$T$4:$T$4005),Calendar!$S71),1)),"")</f>
        <v/>
      </c>
      <c r="N71" s="277"/>
      <c r="O71" s="301" t="str">
        <f t="array" ref="O71">IFERROR(IF(calendarView="Simple",INDEX(Calculations!$B$4:$B$4005,SMALL(IF((Calculations!$N$4:$N$4005=O65)*(Calculations!$T$4:$T$4005&gt;0),Calculations!$T$4:$T$4005),Calendar!$S71),1),
INDEX(Calculations!$P$4:$P$4005,SMALL(IF((Calculations!$N$4:$N$4005=O65 )*(Calculations!$T$4:$T$4005&gt;0),Calculations!$T$4:$T$4005),Calendar!$S71),1)),"")</f>
        <v/>
      </c>
      <c r="P71" s="354"/>
      <c r="Q71" s="47"/>
      <c r="R71" s="352"/>
      <c r="S71" s="376">
        <f>IF(calendarView="Simple",S70+1,S70)</f>
        <v>2</v>
      </c>
      <c r="T71" s="352"/>
      <c r="U71" s="47"/>
    </row>
    <row r="72" spans="1:21" ht="14.1" customHeight="1" x14ac:dyDescent="0.25">
      <c r="A72" s="47"/>
      <c r="B72" s="328"/>
      <c r="C72" s="296" t="str">
        <f t="array" ref="C72">IFERROR(INDEX(Calculations!$B$4:$B$4005,SMALL(IF((Calculations!$N$4:$N$4005=C65)*(Calculations!$T$4:$T$4005&gt;0),Calculations!$T$4:$T$4005),Calendar!$S72),1),"")</f>
        <v/>
      </c>
      <c r="D72" s="277"/>
      <c r="E72" s="296" t="str">
        <f t="array" ref="E72">IFERROR(INDEX(Calculations!$B$4:$B$4005,SMALL(IF((Calculations!$N$4:$N$4005=E65)*(Calculations!$T$4:$T$4005&gt;0),Calculations!$T$4:$T$4005),Calendar!$S72),1),"")</f>
        <v/>
      </c>
      <c r="F72" s="277"/>
      <c r="G72" s="296" t="str">
        <f t="array" ref="G72">IFERROR(INDEX(Calculations!$B$4:$B$4005,SMALL(IF((Calculations!$N$4:$N$4005=G65)*(Calculations!$T$4:$T$4005&gt;0),Calculations!$T$4:$T$4005),Calendar!$S72),1),"")</f>
        <v/>
      </c>
      <c r="H72" s="277"/>
      <c r="I72" s="296" t="str">
        <f t="array" ref="I72">IFERROR(INDEX(Calculations!$B$4:$B$4005,SMALL(IF((Calculations!$N$4:$N$4005=I65)*(Calculations!$T$4:$T$4005&gt;0),Calculations!$T$4:$T$4005),Calendar!$S72),1),"")</f>
        <v/>
      </c>
      <c r="J72" s="277"/>
      <c r="K72" s="296" t="str">
        <f t="array" ref="K72">IFERROR(INDEX(Calculations!$B$4:$B$4005,SMALL(IF((Calculations!$N$4:$N$4005=K65)*(Calculations!$T$4:$T$4005&gt;0),Calculations!$T$4:$T$4005),Calendar!$S72),1),"")</f>
        <v/>
      </c>
      <c r="L72" s="277"/>
      <c r="M72" s="297" t="str">
        <f t="array" ref="M72">IFERROR(INDEX(Calculations!$B$4:$B$4005,SMALL(IF((Calculations!$N$4:$N$4005=M65)*(Calculations!$T$4:$T$4005&gt;0),Calculations!$T$4:$T$4005),Calendar!$S72),1),"")</f>
        <v/>
      </c>
      <c r="N72" s="277"/>
      <c r="O72" s="297" t="str">
        <f t="array" ref="O72">IFERROR(INDEX(Calculations!$B$4:$B$4005,SMALL(IF((Calculations!$N$4:$N$4005=O65)*(Calculations!$T$4:$T$4005&gt;0),Calculations!$T$4:$T$4005),Calendar!$S72),1),"")</f>
        <v/>
      </c>
      <c r="P72" s="354"/>
      <c r="Q72" s="47"/>
      <c r="R72" s="352"/>
      <c r="S72" s="376">
        <f>IF(calendarView="Simple",S71+1,3)</f>
        <v>3</v>
      </c>
      <c r="T72" s="352"/>
      <c r="U72" s="47"/>
    </row>
    <row r="73" spans="1:21" ht="14.1" customHeight="1" x14ac:dyDescent="0.25">
      <c r="A73" s="47"/>
      <c r="B73" s="328"/>
      <c r="C73" s="298" t="str">
        <f t="array" ref="C73">IFERROR(IF(calendarView="Simple",INDEX(Calculations!$B$4:$B$4005,SMALL(IF((Calculations!$N$4:$N$4005=C65)*(Calculations!$T$4:$T$4005&gt;0),Calculations!$T$4:$T$4005),Calendar!$S73),1),
INDEX(Calculations!$D$4:$D$4005,SMALL(IF((Calculations!$N$4:$N$4005=C65 )*(Calculations!$T$4:$T$4005&gt;0),Calculations!$T$4:$T$4005),Calendar!$S73),1)),"")</f>
        <v/>
      </c>
      <c r="D73" s="277"/>
      <c r="E73" s="298" t="str">
        <f t="array" ref="E73">IFERROR(IF(calendarView="Simple",INDEX(Calculations!$B$4:$B$4005,SMALL(IF((Calculations!$N$4:$N$4005=E65)*(Calculations!$T$4:$T$4005&gt;0),Calculations!$T$4:$T$4005),Calendar!$S73),1),
INDEX(Calculations!$D$4:$D$4005,SMALL(IF((Calculations!$N$4:$N$4005=E65 )*(Calculations!$T$4:$T$4005&gt;0),Calculations!$T$4:$T$4005),Calendar!$S73),1)),"")</f>
        <v/>
      </c>
      <c r="F73" s="277"/>
      <c r="G73" s="298" t="str">
        <f t="array" ref="G73">IFERROR(IF(calendarView="Simple",INDEX(Calculations!$B$4:$B$4005,SMALL(IF((Calculations!$N$4:$N$4005=G65)*(Calculations!$T$4:$T$4005&gt;0),Calculations!$T$4:$T$4005),Calendar!$S73),1),
INDEX(Calculations!$D$4:$D$4005,SMALL(IF((Calculations!$N$4:$N$4005=G65 )*(Calculations!$T$4:$T$4005&gt;0),Calculations!$T$4:$T$4005),Calendar!$S73),1)),"")</f>
        <v/>
      </c>
      <c r="H73" s="277"/>
      <c r="I73" s="298" t="str">
        <f t="array" ref="I73">IFERROR(IF(calendarView="Simple",INDEX(Calculations!$B$4:$B$4005,SMALL(IF((Calculations!$N$4:$N$4005=I65)*(Calculations!$T$4:$T$4005&gt;0),Calculations!$T$4:$T$4005),Calendar!$S73),1),
INDEX(Calculations!$D$4:$D$4005,SMALL(IF((Calculations!$N$4:$N$4005=I65 )*(Calculations!$T$4:$T$4005&gt;0),Calculations!$T$4:$T$4005),Calendar!$S73),1)),"")</f>
        <v/>
      </c>
      <c r="J73" s="277"/>
      <c r="K73" s="298" t="str">
        <f t="array" ref="K73">IFERROR(IF(calendarView="Simple",INDEX(Calculations!$B$4:$B$4005,SMALL(IF((Calculations!$N$4:$N$4005=K65)*(Calculations!$T$4:$T$4005&gt;0),Calculations!$T$4:$T$4005),Calendar!$S73),1),
INDEX(Calculations!$D$4:$D$4005,SMALL(IF((Calculations!$N$4:$N$4005=K65 )*(Calculations!$T$4:$T$4005&gt;0),Calculations!$T$4:$T$4005),Calendar!$S73),1)),"")</f>
        <v/>
      </c>
      <c r="L73" s="277"/>
      <c r="M73" s="299" t="str">
        <f t="array" ref="M73">IFERROR(IF(calendarView="Simple",INDEX(Calculations!$B$4:$B$4005,SMALL(IF((Calculations!$N$4:$N$4005=M65)*(Calculations!$T$4:$T$4005&gt;0),Calculations!$T$4:$T$4005),Calendar!$S73),1),
INDEX(Calculations!$D$4:$D$4005,SMALL(IF((Calculations!$N$4:$N$4005=M65 )*(Calculations!$T$4:$T$4005&gt;0),Calculations!$T$4:$T$4005),Calendar!$S73),1)),"")</f>
        <v/>
      </c>
      <c r="N73" s="277"/>
      <c r="O73" s="299" t="str">
        <f t="array" ref="O73">IFERROR(IF(calendarView="Simple",INDEX(Calculations!$B$4:$B$4005,SMALL(IF((Calculations!$N$4:$N$4005=O65)*(Calculations!$T$4:$T$4005&gt;0),Calculations!$T$4:$T$4005),Calendar!$S73),1),
INDEX(Calculations!$D$4:$D$4005,SMALL(IF((Calculations!$N$4:$N$4005=O65 )*(Calculations!$T$4:$T$4005&gt;0),Calculations!$T$4:$T$4005),Calendar!$S73),1)),"")</f>
        <v/>
      </c>
      <c r="P73" s="354"/>
      <c r="Q73" s="47"/>
      <c r="R73" s="352"/>
      <c r="S73" s="376">
        <f>IF(calendarView="Simple",S72+1,S72)</f>
        <v>3</v>
      </c>
      <c r="T73" s="352"/>
      <c r="U73" s="47"/>
    </row>
    <row r="74" spans="1:21" ht="14.1" customHeight="1" x14ac:dyDescent="0.25">
      <c r="A74" s="47"/>
      <c r="B74" s="328"/>
      <c r="C74" s="300" t="str">
        <f t="array" ref="C74">IFERROR(IF(calendarView="Simple",INDEX(Calculations!$B$4:$B$4005,SMALL(IF((Calculations!$N$4:$N$4005=C65)*(Calculations!$T$4:$T$4005&gt;0),Calculations!$T$4:$T$4005),Calendar!$S74),1),
INDEX(Calculations!$P$4:$P$4005,SMALL(IF((Calculations!$N$4:$N$4005=C65 )*(Calculations!$T$4:$T$4005&gt;0),Calculations!$T$4:$T$4005),Calendar!$S74),1)),"")</f>
        <v/>
      </c>
      <c r="D74" s="277"/>
      <c r="E74" s="300" t="str">
        <f t="array" ref="E74">IFERROR(IF(calendarView="Simple",INDEX(Calculations!$B$4:$B$4005,SMALL(IF((Calculations!$N$4:$N$4005=E65)*(Calculations!$T$4:$T$4005&gt;0),Calculations!$T$4:$T$4005),Calendar!$S74),1),
INDEX(Calculations!$P$4:$P$4005,SMALL(IF((Calculations!$N$4:$N$4005=E65 )*(Calculations!$T$4:$T$4005&gt;0),Calculations!$T$4:$T$4005),Calendar!$S74),1)),"")</f>
        <v/>
      </c>
      <c r="F74" s="277"/>
      <c r="G74" s="300" t="str">
        <f t="array" ref="G74">IFERROR(IF(calendarView="Simple",INDEX(Calculations!$B$4:$B$4005,SMALL(IF((Calculations!$N$4:$N$4005=G65)*(Calculations!$T$4:$T$4005&gt;0),Calculations!$T$4:$T$4005),Calendar!$S74),1),
INDEX(Calculations!$P$4:$P$4005,SMALL(IF((Calculations!$N$4:$N$4005=G65 )*(Calculations!$T$4:$T$4005&gt;0),Calculations!$T$4:$T$4005),Calendar!$S74),1)),"")</f>
        <v/>
      </c>
      <c r="H74" s="277"/>
      <c r="I74" s="300" t="str">
        <f t="array" ref="I74">IFERROR(IF(calendarView="Simple",INDEX(Calculations!$B$4:$B$4005,SMALL(IF((Calculations!$N$4:$N$4005=I65)*(Calculations!$T$4:$T$4005&gt;0),Calculations!$T$4:$T$4005),Calendar!$S74),1),
INDEX(Calculations!$P$4:$P$4005,SMALL(IF((Calculations!$N$4:$N$4005=I65 )*(Calculations!$T$4:$T$4005&gt;0),Calculations!$T$4:$T$4005),Calendar!$S74),1)),"")</f>
        <v/>
      </c>
      <c r="J74" s="277"/>
      <c r="K74" s="300" t="str">
        <f t="array" ref="K74">IFERROR(IF(calendarView="Simple",INDEX(Calculations!$B$4:$B$4005,SMALL(IF((Calculations!$N$4:$N$4005=K65)*(Calculations!$T$4:$T$4005&gt;0),Calculations!$T$4:$T$4005),Calendar!$S74),1),
INDEX(Calculations!$P$4:$P$4005,SMALL(IF((Calculations!$N$4:$N$4005=K65 )*(Calculations!$T$4:$T$4005&gt;0),Calculations!$T$4:$T$4005),Calendar!$S74),1)),"")</f>
        <v/>
      </c>
      <c r="L74" s="277"/>
      <c r="M74" s="301" t="str">
        <f t="array" ref="M74">IFERROR(IF(calendarView="Simple",INDEX(Calculations!$B$4:$B$4005,SMALL(IF((Calculations!$N$4:$N$4005=M65)*(Calculations!$T$4:$T$4005&gt;0),Calculations!$T$4:$T$4005),Calendar!$S74),1),
INDEX(Calculations!$P$4:$P$4005,SMALL(IF((Calculations!$N$4:$N$4005=M65 )*(Calculations!$T$4:$T$4005&gt;0),Calculations!$T$4:$T$4005),Calendar!$S74),1)),"")</f>
        <v/>
      </c>
      <c r="N74" s="277"/>
      <c r="O74" s="301" t="str">
        <f t="array" ref="O74">IFERROR(IF(calendarView="Simple",INDEX(Calculations!$B$4:$B$4005,SMALL(IF((Calculations!$N$4:$N$4005=O65)*(Calculations!$T$4:$T$4005&gt;0),Calculations!$T$4:$T$4005),Calendar!$S74),1),
INDEX(Calculations!$P$4:$P$4005,SMALL(IF((Calculations!$N$4:$N$4005=O65 )*(Calculations!$T$4:$T$4005&gt;0),Calculations!$T$4:$T$4005),Calendar!$S74),1)),"")</f>
        <v/>
      </c>
      <c r="P74" s="354"/>
      <c r="Q74" s="47"/>
      <c r="R74" s="352"/>
      <c r="S74" s="376">
        <f>IF(calendarView="Simple",S73+1,S73)</f>
        <v>3</v>
      </c>
      <c r="T74" s="352"/>
      <c r="U74" s="47"/>
    </row>
    <row r="75" spans="1:21" ht="6.95" customHeight="1" x14ac:dyDescent="0.25">
      <c r="A75" s="47"/>
      <c r="B75" s="329"/>
      <c r="C75" s="357"/>
      <c r="D75" s="357"/>
      <c r="E75" s="357"/>
      <c r="F75" s="357"/>
      <c r="G75" s="357"/>
      <c r="H75" s="357"/>
      <c r="I75" s="357"/>
      <c r="J75" s="357"/>
      <c r="K75" s="357"/>
      <c r="L75" s="357"/>
      <c r="M75" s="357"/>
      <c r="N75" s="357"/>
      <c r="O75" s="357"/>
      <c r="P75" s="358"/>
      <c r="Q75" s="47"/>
      <c r="R75" s="352"/>
      <c r="T75" s="352"/>
      <c r="U75" s="47"/>
    </row>
    <row r="76" spans="1:21" ht="7.35" customHeight="1" x14ac:dyDescent="0.25">
      <c r="A76" s="47"/>
      <c r="B76" s="47"/>
      <c r="C76" s="47"/>
      <c r="D76" s="47"/>
      <c r="E76" s="47"/>
      <c r="F76" s="47"/>
      <c r="G76" s="47"/>
      <c r="H76" s="47"/>
      <c r="I76" s="47"/>
      <c r="J76" s="47"/>
      <c r="K76" s="47"/>
      <c r="L76" s="47"/>
      <c r="M76" s="47"/>
      <c r="N76" s="47"/>
      <c r="O76" s="47"/>
      <c r="P76" s="47"/>
      <c r="Q76" s="47"/>
      <c r="R76" s="352"/>
      <c r="T76" s="352"/>
      <c r="U76" s="47"/>
    </row>
    <row r="77" spans="1:21" ht="23.1" customHeight="1" x14ac:dyDescent="0.25">
      <c r="A77" s="47"/>
      <c r="B77" s="234"/>
      <c r="C77" s="234"/>
      <c r="D77" s="234"/>
      <c r="E77" s="234"/>
      <c r="F77" s="234"/>
      <c r="G77" s="46"/>
      <c r="H77" s="46"/>
      <c r="I77" s="235"/>
      <c r="J77" s="235"/>
      <c r="K77" s="235"/>
      <c r="L77" s="235"/>
      <c r="M77" s="235"/>
      <c r="N77" s="235"/>
      <c r="O77" s="234"/>
      <c r="P77" s="234"/>
      <c r="Q77" s="47"/>
      <c r="R77" s="352"/>
      <c r="T77" s="352"/>
      <c r="U77" s="47"/>
    </row>
    <row r="78" spans="1:21" x14ac:dyDescent="0.25">
      <c r="A78" s="47"/>
      <c r="B78" s="47"/>
      <c r="C78" s="47"/>
      <c r="D78" s="47"/>
      <c r="E78" s="47"/>
      <c r="F78" s="47"/>
      <c r="G78" s="47"/>
      <c r="H78" s="47"/>
      <c r="I78" s="47"/>
      <c r="J78" s="47"/>
      <c r="K78" s="47"/>
      <c r="L78" s="47"/>
      <c r="M78" s="47"/>
      <c r="N78" s="47"/>
      <c r="O78" s="47"/>
      <c r="P78" s="47"/>
      <c r="Q78" s="47"/>
      <c r="R78" s="352"/>
      <c r="T78" s="352"/>
      <c r="U78" s="47"/>
    </row>
  </sheetData>
  <sheetProtection algorithmName="SHA-512" hashValue="zo7rvC0TtzUDrqb6Y7pVY02IcizjyYq62WhyTSfnHE926cN6THDuWFLLg73PhFbRSve7wlWa9OfyL4d0b7/VPQ==" saltValue="5e8UILe8qvp9FB4ECtDlnQ==" spinCount="100000" sheet="1" objects="1" scenarios="1"/>
  <conditionalFormatting sqref="C11:C18 E11:E18 G11:G18 I11:I18 K11:K18 M11:M18 O11:O18 O66:O73 M66:M73 K66:K73 I66:I73 G66:G73 E66:E73 C66:C73 O55:O62 M55:M62 K55:K62 I55:I62 G55:G62 E55:E62 C55:C62 O44:O51 M44:M51 K44:K51 I44:I51 G44:G51 E44:E51 C44:C51 O33:O40 M33:M40 K33:K40 I33:I40 G33:G40 E33:E40 C33:C40 O22:O29 M22:M29 K22:K29 I22:I29 G22:G29 E22:E29 C22:C29">
    <cfRule type="expression" dxfId="27" priority="1">
      <formula>$M$7="Simple"</formula>
    </cfRule>
  </conditionalFormatting>
  <dataValidations count="2">
    <dataValidation type="list" allowBlank="1" showInputMessage="1" showErrorMessage="1" sqref="O7" xr:uid="{CC9C0106-6DDB-4C8E-B17A-AD0FB5A0FAD3}">
      <formula1>" Curent tasks (latest stage) ,All tasks (all stages)"</formula1>
    </dataValidation>
    <dataValidation type="list" allowBlank="1" showInputMessage="1" showErrorMessage="1" sqref="M7" xr:uid="{BFC44682-C393-470C-A9FC-2F03D0CA3ABD}">
      <formula1>"Simple,Detailed"</formula1>
    </dataValidation>
  </dataValidations>
  <printOptions horizontalCentered="1" gridLines="1"/>
  <pageMargins left="0.31496062992125984" right="0.31496062992125984" top="0.31496062992125984" bottom="0.31496062992125984"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1A09A7-580C-4848-B5E8-D7484297ADB3}">
          <x14:formula1>
            <xm:f>OFFSET(Calculations!$AI$6,0,0,Calculations!$AI$27,1)</xm:f>
          </x14:formula1>
          <xm:sqref>I7</xm:sqref>
        </x14:dataValidation>
        <x14:dataValidation type="list" allowBlank="1" showInputMessage="1" showErrorMessage="1" xr:uid="{F85FD7D3-0B53-4CB7-AE94-FA71432A0F0D}">
          <x14:formula1>
            <xm:f>Calculations!$AY$34:$AY$45</xm:f>
          </x14:formula1>
          <xm:sqref>C7</xm:sqref>
        </x14:dataValidation>
        <x14:dataValidation type="list" allowBlank="1" showInputMessage="1" showErrorMessage="1" xr:uid="{BDD8A504-7C3C-49D7-A9DB-DE158D01FB70}">
          <x14:formula1>
            <xm:f>Calculations!$AZ$35:$AZ$44</xm:f>
          </x14:formula1>
          <xm:sqref>E7</xm:sqref>
        </x14:dataValidation>
        <x14:dataValidation type="list" allowBlank="1" showInputMessage="1" showErrorMessage="1" xr:uid="{8A096440-548F-41B2-9487-BC9F76E5D313}">
          <x14:formula1>
            <xm:f>OFFSET(Calculations!$BO$5,0,0,COUNTA(Settings!$E$6:$E$56),1)</xm:f>
          </x14:formula1>
          <xm:sqref>K7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5962-DD43-4DD9-B7A7-F4A9466CA0DC}">
  <sheetPr codeName="Sheet3">
    <pageSetUpPr fitToPage="1"/>
  </sheetPr>
  <dimension ref="A1:Q41"/>
  <sheetViews>
    <sheetView showGridLines="0" showRowColHeaders="0" zoomScaleNormal="100" workbookViewId="0">
      <pane ySplit="8" topLeftCell="A9" activePane="bottomLeft" state="frozen"/>
      <selection pane="bottomLeft" activeCell="A9" sqref="A9"/>
    </sheetView>
  </sheetViews>
  <sheetFormatPr defaultRowHeight="15" x14ac:dyDescent="0.25"/>
  <cols>
    <col min="1" max="2" width="3.7109375" style="10" customWidth="1"/>
    <col min="3" max="3" width="15.7109375" style="10" customWidth="1"/>
    <col min="4" max="4" width="25.7109375" style="10" customWidth="1"/>
    <col min="5" max="5" width="3.7109375" style="10" customWidth="1"/>
    <col min="6" max="6" width="15.7109375" style="10" customWidth="1"/>
    <col min="7" max="7" width="16.7109375" style="10" customWidth="1"/>
    <col min="8" max="8" width="17.7109375" style="10" customWidth="1"/>
    <col min="9" max="9" width="14.7109375" style="10" customWidth="1"/>
    <col min="10" max="10" width="8.7109375" style="10" customWidth="1"/>
    <col min="11" max="11" width="3.7109375" style="10" customWidth="1"/>
    <col min="12" max="12" width="14.7109375" style="10" customWidth="1"/>
    <col min="13" max="13" width="8.7109375" style="10" customWidth="1"/>
    <col min="14" max="14" width="3.7109375" style="10" customWidth="1"/>
    <col min="15" max="15" width="12.7109375" style="10" bestFit="1" customWidth="1"/>
    <col min="16" max="16" width="14.85546875" style="10" bestFit="1" customWidth="1"/>
    <col min="17" max="17" width="9.42578125" style="10" bestFit="1" customWidth="1"/>
    <col min="18" max="16384" width="9.140625" style="10"/>
  </cols>
  <sheetData>
    <row r="1" spans="1:17" ht="6.75" customHeight="1" x14ac:dyDescent="0.25">
      <c r="A1" s="1"/>
      <c r="B1" s="1"/>
      <c r="C1" s="2"/>
      <c r="D1" s="1"/>
      <c r="E1" s="1"/>
      <c r="F1" s="1"/>
      <c r="G1" s="3"/>
      <c r="H1" s="3"/>
      <c r="I1" s="3"/>
      <c r="J1" s="1"/>
      <c r="K1" s="1"/>
      <c r="L1" s="1"/>
      <c r="M1" s="1"/>
      <c r="N1" s="1"/>
      <c r="O1" s="1"/>
      <c r="P1" s="1"/>
      <c r="Q1" s="1"/>
    </row>
    <row r="2" spans="1:17" s="127" customFormat="1" ht="20.100000000000001" customHeight="1" x14ac:dyDescent="0.3">
      <c r="A2" s="15"/>
      <c r="B2" s="16"/>
      <c r="C2" s="140" t="s">
        <v>35</v>
      </c>
      <c r="D2" s="17"/>
      <c r="E2" s="17"/>
      <c r="F2" s="18"/>
      <c r="G2" s="18"/>
      <c r="H2" s="18"/>
      <c r="I2" s="18"/>
      <c r="J2" s="19"/>
      <c r="K2" s="19"/>
      <c r="L2" s="19"/>
      <c r="M2" s="19"/>
      <c r="N2" s="19"/>
      <c r="O2" s="20"/>
      <c r="P2" s="15"/>
      <c r="Q2" s="20"/>
    </row>
    <row r="3" spans="1:17" s="129" customFormat="1" ht="24" customHeight="1" x14ac:dyDescent="0.35">
      <c r="A3" s="21"/>
      <c r="B3" s="22"/>
      <c r="C3" s="141" t="s">
        <v>42</v>
      </c>
      <c r="D3" s="23"/>
      <c r="E3" s="23"/>
      <c r="F3" s="24"/>
      <c r="G3" s="24"/>
      <c r="H3" s="24"/>
      <c r="I3" s="24"/>
      <c r="J3" s="25"/>
      <c r="K3" s="25"/>
      <c r="L3" s="25"/>
      <c r="M3" s="25"/>
      <c r="N3" s="25"/>
      <c r="O3" s="26"/>
      <c r="P3" s="21"/>
      <c r="Q3" s="65"/>
    </row>
    <row r="4" spans="1:17" ht="5.0999999999999996" customHeight="1" x14ac:dyDescent="0.25">
      <c r="D4" s="9"/>
      <c r="E4" s="9"/>
      <c r="F4" s="9"/>
    </row>
    <row r="5" spans="1:17" ht="6.95" customHeight="1" x14ac:dyDescent="0.25">
      <c r="B5" s="100"/>
      <c r="C5" s="34"/>
      <c r="D5" s="34"/>
      <c r="E5" s="34"/>
      <c r="F5" s="34"/>
      <c r="G5" s="34"/>
      <c r="H5" s="34"/>
      <c r="I5" s="34"/>
      <c r="J5" s="34"/>
      <c r="K5" s="34"/>
      <c r="L5" s="34"/>
      <c r="M5" s="34"/>
      <c r="N5" s="35"/>
    </row>
    <row r="6" spans="1:17" ht="24.95" customHeight="1" x14ac:dyDescent="0.25">
      <c r="A6" s="33"/>
      <c r="B6" s="101"/>
      <c r="C6" s="306" t="s">
        <v>41</v>
      </c>
      <c r="D6" s="96" t="s">
        <v>106</v>
      </c>
      <c r="E6" s="102"/>
      <c r="F6" s="306" t="s">
        <v>66</v>
      </c>
      <c r="G6" s="96" t="s">
        <v>208</v>
      </c>
      <c r="H6" s="102"/>
      <c r="I6" s="82" t="s">
        <v>70</v>
      </c>
      <c r="J6" s="126">
        <f ca="1">Calculations!BF6</f>
        <v>10</v>
      </c>
      <c r="K6" s="37"/>
      <c r="L6" s="82" t="s">
        <v>71</v>
      </c>
      <c r="M6" s="126">
        <f ca="1">Calculations!BG6</f>
        <v>3</v>
      </c>
      <c r="N6" s="103"/>
      <c r="O6" s="33"/>
      <c r="P6" s="33"/>
      <c r="Q6" s="33"/>
    </row>
    <row r="7" spans="1:17" ht="6.95" customHeight="1" x14ac:dyDescent="0.25">
      <c r="B7" s="39"/>
      <c r="C7" s="40"/>
      <c r="D7" s="40"/>
      <c r="E7" s="40"/>
      <c r="F7" s="40"/>
      <c r="G7" s="40"/>
      <c r="H7" s="40"/>
      <c r="I7" s="40"/>
      <c r="J7" s="40"/>
      <c r="K7" s="40"/>
      <c r="L7" s="40"/>
      <c r="M7" s="40"/>
      <c r="N7" s="41"/>
    </row>
    <row r="8" spans="1:17" ht="5.0999999999999996" customHeight="1" x14ac:dyDescent="0.25">
      <c r="D8" s="9"/>
      <c r="E8" s="9"/>
      <c r="F8" s="9"/>
    </row>
    <row r="9" spans="1:17" ht="5.0999999999999996" customHeight="1" x14ac:dyDescent="0.25">
      <c r="B9" s="293"/>
      <c r="C9" s="293"/>
      <c r="D9" s="293"/>
      <c r="E9" s="293"/>
      <c r="F9" s="293"/>
      <c r="G9" s="293"/>
      <c r="H9" s="293"/>
      <c r="I9" s="293"/>
      <c r="J9" s="293"/>
      <c r="K9" s="293"/>
      <c r="L9" s="293"/>
      <c r="M9" s="293"/>
      <c r="N9" s="293"/>
    </row>
    <row r="10" spans="1:17" ht="15" customHeight="1" x14ac:dyDescent="0.25">
      <c r="B10" s="97"/>
      <c r="C10" s="86"/>
      <c r="D10" s="106"/>
      <c r="E10" s="106"/>
      <c r="F10" s="106"/>
      <c r="G10" s="86"/>
      <c r="H10" s="86"/>
      <c r="I10" s="86"/>
      <c r="J10" s="86"/>
      <c r="K10" s="86"/>
      <c r="L10" s="86"/>
      <c r="M10" s="86"/>
      <c r="N10" s="31"/>
    </row>
    <row r="11" spans="1:17" ht="15" customHeight="1" x14ac:dyDescent="0.25">
      <c r="B11" s="97"/>
      <c r="C11" s="104"/>
      <c r="D11" s="104"/>
      <c r="E11" s="104"/>
      <c r="F11" s="104"/>
      <c r="G11" s="98"/>
      <c r="H11" s="98"/>
      <c r="I11" s="98"/>
      <c r="J11" s="86"/>
      <c r="K11" s="86"/>
      <c r="L11" s="86"/>
      <c r="M11" s="86"/>
      <c r="N11" s="105"/>
    </row>
    <row r="12" spans="1:17" ht="15" customHeight="1" x14ac:dyDescent="0.25">
      <c r="B12" s="97"/>
      <c r="C12" s="108"/>
      <c r="D12" s="109"/>
      <c r="E12" s="109"/>
      <c r="F12" s="106"/>
      <c r="G12" s="86"/>
      <c r="H12" s="86"/>
      <c r="I12" s="86"/>
      <c r="J12" s="86"/>
      <c r="K12" s="86"/>
      <c r="L12" s="86"/>
      <c r="M12" s="86"/>
      <c r="N12" s="31"/>
    </row>
    <row r="13" spans="1:17" ht="15" customHeight="1" x14ac:dyDescent="0.25">
      <c r="B13" s="97"/>
      <c r="C13" s="108"/>
      <c r="D13" s="109"/>
      <c r="E13" s="109"/>
      <c r="F13" s="106"/>
      <c r="G13" s="86"/>
      <c r="H13" s="86"/>
      <c r="I13" s="86"/>
      <c r="J13" s="86"/>
      <c r="K13" s="86"/>
      <c r="L13" s="86"/>
      <c r="M13" s="86"/>
      <c r="N13" s="31"/>
    </row>
    <row r="14" spans="1:17" ht="15" customHeight="1" x14ac:dyDescent="0.25">
      <c r="B14" s="97"/>
      <c r="C14" s="108"/>
      <c r="D14" s="109"/>
      <c r="E14" s="109"/>
      <c r="F14" s="106"/>
      <c r="G14" s="86"/>
      <c r="H14" s="86"/>
      <c r="I14" s="86"/>
      <c r="J14" s="86"/>
      <c r="K14" s="86"/>
      <c r="L14" s="86"/>
      <c r="M14" s="86"/>
      <c r="N14" s="31"/>
    </row>
    <row r="15" spans="1:17" ht="15" customHeight="1" x14ac:dyDescent="0.25">
      <c r="B15" s="97"/>
      <c r="C15" s="108"/>
      <c r="D15" s="109"/>
      <c r="E15" s="109"/>
      <c r="F15" s="106"/>
      <c r="G15" s="86"/>
      <c r="H15" s="86"/>
      <c r="I15" s="86"/>
      <c r="J15" s="86"/>
      <c r="K15" s="86"/>
      <c r="L15" s="86"/>
      <c r="M15" s="86"/>
      <c r="N15" s="31"/>
    </row>
    <row r="16" spans="1:17" ht="15" customHeight="1" x14ac:dyDescent="0.25">
      <c r="B16" s="97"/>
      <c r="C16" s="108"/>
      <c r="D16" s="109"/>
      <c r="E16" s="109"/>
      <c r="F16" s="106"/>
      <c r="G16" s="86"/>
      <c r="H16" s="86"/>
      <c r="I16" s="86"/>
      <c r="J16" s="86"/>
      <c r="K16" s="86"/>
      <c r="L16" s="86"/>
      <c r="M16" s="86"/>
      <c r="N16" s="31"/>
    </row>
    <row r="17" spans="2:14" ht="15" customHeight="1" x14ac:dyDescent="0.25">
      <c r="B17" s="97"/>
      <c r="C17" s="108"/>
      <c r="D17" s="109"/>
      <c r="E17" s="109"/>
      <c r="F17" s="106"/>
      <c r="G17" s="86"/>
      <c r="H17" s="86"/>
      <c r="I17" s="86"/>
      <c r="J17" s="86"/>
      <c r="K17" s="86"/>
      <c r="L17" s="86"/>
      <c r="M17" s="86"/>
      <c r="N17" s="31"/>
    </row>
    <row r="18" spans="2:14" ht="15" customHeight="1" x14ac:dyDescent="0.25">
      <c r="B18" s="97"/>
      <c r="C18" s="108"/>
      <c r="D18" s="109"/>
      <c r="E18" s="109"/>
      <c r="F18" s="106"/>
      <c r="G18" s="86"/>
      <c r="H18" s="86"/>
      <c r="I18" s="86"/>
      <c r="J18" s="86"/>
      <c r="K18" s="86"/>
      <c r="L18" s="86"/>
      <c r="M18" s="86"/>
      <c r="N18" s="31"/>
    </row>
    <row r="19" spans="2:14" ht="15" customHeight="1" x14ac:dyDescent="0.25">
      <c r="B19" s="97"/>
      <c r="C19" s="108"/>
      <c r="D19" s="109"/>
      <c r="E19" s="109"/>
      <c r="F19" s="106"/>
      <c r="G19" s="86"/>
      <c r="H19" s="86"/>
      <c r="I19" s="86"/>
      <c r="J19" s="86"/>
      <c r="K19" s="86"/>
      <c r="L19" s="86"/>
      <c r="M19" s="86"/>
      <c r="N19" s="31"/>
    </row>
    <row r="20" spans="2:14" ht="15" customHeight="1" x14ac:dyDescent="0.25">
      <c r="B20" s="97"/>
      <c r="C20" s="108"/>
      <c r="D20" s="109"/>
      <c r="E20" s="109"/>
      <c r="F20" s="106"/>
      <c r="G20" s="86"/>
      <c r="H20" s="86"/>
      <c r="I20" s="86"/>
      <c r="J20" s="86"/>
      <c r="K20" s="86"/>
      <c r="L20" s="86"/>
      <c r="M20" s="86"/>
      <c r="N20" s="31"/>
    </row>
    <row r="21" spans="2:14" ht="15" customHeight="1" x14ac:dyDescent="0.25">
      <c r="B21" s="97"/>
      <c r="C21" s="108"/>
      <c r="D21" s="109"/>
      <c r="E21" s="109"/>
      <c r="F21" s="106"/>
      <c r="G21" s="86"/>
      <c r="H21" s="86"/>
      <c r="I21" s="86"/>
      <c r="J21" s="86"/>
      <c r="K21" s="86"/>
      <c r="L21" s="86"/>
      <c r="M21" s="110"/>
      <c r="N21" s="31"/>
    </row>
    <row r="22" spans="2:14" ht="15" customHeight="1" x14ac:dyDescent="0.25">
      <c r="B22" s="97"/>
      <c r="C22" s="108"/>
      <c r="D22" s="109"/>
      <c r="E22" s="109"/>
      <c r="F22" s="106"/>
      <c r="G22" s="86"/>
      <c r="H22" s="86"/>
      <c r="I22" s="86"/>
      <c r="J22" s="86"/>
      <c r="K22" s="86"/>
      <c r="L22" s="86"/>
      <c r="M22" s="86"/>
      <c r="N22" s="31"/>
    </row>
    <row r="23" spans="2:14" ht="15" customHeight="1" x14ac:dyDescent="0.25">
      <c r="B23" s="97"/>
      <c r="C23" s="108"/>
      <c r="D23" s="109"/>
      <c r="E23" s="109"/>
      <c r="F23" s="106"/>
      <c r="G23" s="86"/>
      <c r="H23" s="86"/>
      <c r="I23" s="86"/>
      <c r="J23" s="86"/>
      <c r="K23" s="86"/>
      <c r="L23" s="86"/>
      <c r="M23" s="86"/>
      <c r="N23" s="31"/>
    </row>
    <row r="24" spans="2:14" ht="15" customHeight="1" x14ac:dyDescent="0.25">
      <c r="B24" s="97"/>
      <c r="C24" s="108"/>
      <c r="D24" s="109"/>
      <c r="E24" s="109"/>
      <c r="F24" s="106"/>
      <c r="G24" s="86"/>
      <c r="H24" s="86"/>
      <c r="I24" s="86"/>
      <c r="J24" s="86"/>
      <c r="K24" s="86"/>
      <c r="L24" s="86"/>
      <c r="M24" s="86"/>
      <c r="N24" s="31"/>
    </row>
    <row r="25" spans="2:14" ht="15" customHeight="1" x14ac:dyDescent="0.25">
      <c r="B25" s="97"/>
      <c r="C25" s="108"/>
      <c r="D25" s="109"/>
      <c r="E25" s="109"/>
      <c r="F25" s="106"/>
      <c r="G25" s="86"/>
      <c r="H25" s="86"/>
      <c r="I25" s="86"/>
      <c r="J25" s="86"/>
      <c r="K25" s="86"/>
      <c r="L25" s="86"/>
      <c r="M25" s="86"/>
      <c r="N25" s="31"/>
    </row>
    <row r="26" spans="2:14" ht="15" customHeight="1" x14ac:dyDescent="0.25">
      <c r="B26" s="97"/>
      <c r="C26" s="108"/>
      <c r="D26" s="109"/>
      <c r="E26" s="109"/>
      <c r="F26" s="106"/>
      <c r="G26" s="86"/>
      <c r="H26" s="86"/>
      <c r="I26" s="86"/>
      <c r="J26" s="86"/>
      <c r="K26" s="86"/>
      <c r="L26" s="86"/>
      <c r="M26" s="86"/>
      <c r="N26" s="31"/>
    </row>
    <row r="27" spans="2:14" ht="15" customHeight="1" x14ac:dyDescent="0.25">
      <c r="B27" s="97"/>
      <c r="C27" s="108"/>
      <c r="D27" s="109"/>
      <c r="E27" s="109"/>
      <c r="F27" s="106"/>
      <c r="G27" s="86"/>
      <c r="H27" s="86"/>
      <c r="I27" s="86"/>
      <c r="J27" s="86"/>
      <c r="K27" s="86"/>
      <c r="L27" s="86"/>
      <c r="M27" s="86"/>
      <c r="N27" s="31"/>
    </row>
    <row r="28" spans="2:14" ht="15" customHeight="1" x14ac:dyDescent="0.25">
      <c r="B28" s="97"/>
      <c r="C28" s="108"/>
      <c r="D28" s="109"/>
      <c r="E28" s="109"/>
      <c r="F28" s="106"/>
      <c r="G28" s="86"/>
      <c r="H28" s="86"/>
      <c r="I28" s="86"/>
      <c r="J28" s="86"/>
      <c r="K28" s="86"/>
      <c r="L28" s="86"/>
      <c r="M28" s="86"/>
      <c r="N28" s="31"/>
    </row>
    <row r="29" spans="2:14" ht="15" customHeight="1" x14ac:dyDescent="0.25">
      <c r="B29" s="97"/>
      <c r="C29" s="108"/>
      <c r="D29" s="109"/>
      <c r="E29" s="109"/>
      <c r="F29" s="106"/>
      <c r="G29" s="86"/>
      <c r="H29" s="86"/>
      <c r="I29" s="86"/>
      <c r="J29" s="86"/>
      <c r="K29" s="86"/>
      <c r="L29" s="86"/>
      <c r="M29" s="86"/>
      <c r="N29" s="31"/>
    </row>
    <row r="30" spans="2:14" ht="15" customHeight="1" x14ac:dyDescent="0.25">
      <c r="B30" s="97"/>
      <c r="C30" s="108"/>
      <c r="D30" s="109"/>
      <c r="E30" s="109"/>
      <c r="F30" s="106"/>
      <c r="G30" s="86"/>
      <c r="H30" s="86"/>
      <c r="I30" s="86"/>
      <c r="J30" s="86"/>
      <c r="K30" s="86"/>
      <c r="L30" s="86"/>
      <c r="M30" s="86"/>
      <c r="N30" s="31"/>
    </row>
    <row r="31" spans="2:14" ht="15" customHeight="1" x14ac:dyDescent="0.25">
      <c r="B31" s="97"/>
      <c r="C31" s="108"/>
      <c r="D31" s="109"/>
      <c r="E31" s="109"/>
      <c r="F31" s="106"/>
      <c r="G31" s="86"/>
      <c r="H31" s="86"/>
      <c r="I31" s="86"/>
      <c r="J31" s="86"/>
      <c r="K31" s="86"/>
      <c r="L31" s="86"/>
      <c r="M31" s="86"/>
      <c r="N31" s="31"/>
    </row>
    <row r="32" spans="2:14" ht="15" customHeight="1" x14ac:dyDescent="0.25">
      <c r="B32" s="97"/>
      <c r="C32" s="86"/>
      <c r="D32" s="106"/>
      <c r="E32" s="106"/>
      <c r="F32" s="106"/>
      <c r="G32" s="86"/>
      <c r="H32" s="86"/>
      <c r="I32" s="86"/>
      <c r="J32" s="86"/>
      <c r="K32" s="86"/>
      <c r="L32" s="86"/>
      <c r="M32" s="86"/>
      <c r="N32" s="31"/>
    </row>
    <row r="33" spans="1:17" ht="15" customHeight="1" x14ac:dyDescent="0.25">
      <c r="B33" s="97"/>
      <c r="C33" s="86"/>
      <c r="D33" s="106"/>
      <c r="E33" s="106"/>
      <c r="F33" s="106"/>
      <c r="G33" s="86"/>
      <c r="H33" s="86"/>
      <c r="I33" s="86"/>
      <c r="J33" s="86"/>
      <c r="K33" s="86"/>
      <c r="L33" s="86"/>
      <c r="M33" s="86"/>
      <c r="N33" s="31"/>
    </row>
    <row r="34" spans="1:17" ht="15" customHeight="1" x14ac:dyDescent="0.25">
      <c r="B34" s="97"/>
      <c r="C34" s="86"/>
      <c r="D34" s="106"/>
      <c r="E34" s="106"/>
      <c r="F34" s="106"/>
      <c r="G34" s="86"/>
      <c r="H34" s="86"/>
      <c r="I34" s="86"/>
      <c r="J34" s="86"/>
      <c r="K34" s="86"/>
      <c r="L34" s="86"/>
      <c r="M34" s="86"/>
      <c r="N34" s="31"/>
    </row>
    <row r="35" spans="1:17" ht="15" customHeight="1" x14ac:dyDescent="0.25">
      <c r="B35" s="97"/>
      <c r="C35" s="86"/>
      <c r="D35" s="106"/>
      <c r="E35" s="106"/>
      <c r="F35" s="106"/>
      <c r="G35" s="86"/>
      <c r="H35" s="86"/>
      <c r="I35" s="86"/>
      <c r="J35" s="86"/>
      <c r="K35" s="86"/>
      <c r="L35" s="86"/>
      <c r="M35" s="86"/>
      <c r="N35" s="31"/>
    </row>
    <row r="36" spans="1:17" ht="15" customHeight="1" x14ac:dyDescent="0.25">
      <c r="B36" s="97"/>
      <c r="C36" s="86"/>
      <c r="D36" s="106"/>
      <c r="E36" s="106"/>
      <c r="F36" s="106"/>
      <c r="G36" s="86"/>
      <c r="H36" s="86"/>
      <c r="I36" s="86"/>
      <c r="J36" s="86"/>
      <c r="K36" s="86"/>
      <c r="L36" s="86"/>
      <c r="M36" s="86"/>
      <c r="N36" s="31"/>
    </row>
    <row r="37" spans="1:17" ht="15" customHeight="1" x14ac:dyDescent="0.25">
      <c r="B37" s="97"/>
      <c r="C37" s="86"/>
      <c r="D37" s="106"/>
      <c r="E37" s="106"/>
      <c r="F37" s="106"/>
      <c r="G37" s="86"/>
      <c r="H37" s="86"/>
      <c r="I37" s="86"/>
      <c r="J37" s="86"/>
      <c r="K37" s="86"/>
      <c r="L37" s="86"/>
      <c r="M37" s="86"/>
      <c r="N37" s="31"/>
    </row>
    <row r="38" spans="1:17" ht="8.1" customHeight="1" x14ac:dyDescent="0.25">
      <c r="B38" s="99"/>
      <c r="C38" s="88"/>
      <c r="D38" s="107"/>
      <c r="E38" s="107"/>
      <c r="F38" s="107"/>
      <c r="G38" s="88"/>
      <c r="H38" s="88"/>
      <c r="I38" s="88"/>
      <c r="J38" s="88"/>
      <c r="K38" s="88"/>
      <c r="L38" s="88"/>
      <c r="M38" s="88"/>
      <c r="N38" s="89"/>
    </row>
    <row r="39" spans="1:17" ht="7.35" customHeight="1" x14ac:dyDescent="0.25">
      <c r="D39" s="9"/>
      <c r="E39" s="9"/>
      <c r="F39" s="9"/>
    </row>
    <row r="40" spans="1:17" ht="23.1" customHeight="1" x14ac:dyDescent="0.25">
      <c r="A40" s="9"/>
      <c r="B40" s="6"/>
      <c r="C40" s="6"/>
      <c r="D40" s="7"/>
      <c r="E40" s="8"/>
      <c r="F40" s="8"/>
      <c r="G40" s="8"/>
      <c r="H40" s="6"/>
      <c r="I40" s="6"/>
      <c r="J40" s="6"/>
      <c r="K40" s="6"/>
      <c r="L40" s="6"/>
      <c r="M40" s="6"/>
      <c r="N40" s="6"/>
      <c r="O40" s="9"/>
      <c r="P40" s="9"/>
      <c r="Q40" s="9"/>
    </row>
    <row r="41" spans="1:17" x14ac:dyDescent="0.25">
      <c r="D41" s="9"/>
      <c r="E41" s="9"/>
      <c r="F41" s="9"/>
    </row>
  </sheetData>
  <sheetProtection algorithmName="SHA-512" hashValue="GtCncCBMwyMGQWV6TWUO1a/cyEBLZ9gq5w3unnAqSNPTBDYKzqS3/MFpFciKlewheYE+HTQG9HoFK8/29poT6A==" saltValue="K1QXhZu3b/HM065lLhTqNg==" spinCount="100000" sheet="1" objects="1" scenarios="1"/>
  <dataValidations count="1">
    <dataValidation type="list" allowBlank="1" showInputMessage="1" showErrorMessage="1" sqref="G6" xr:uid="{3794893E-0428-4E28-B96F-BF0EAC46CD43}">
      <formula1>"All Data,Last 30 days,Last Quarter,Last Year"</formula1>
    </dataValidation>
  </dataValidations>
  <printOptions horizontalCentered="1"/>
  <pageMargins left="0.31496062992125984" right="0.31496062992125984" top="0.31496062992125984" bottom="0.31496062992125984" header="0.31496062992125984" footer="0.31496062992125984"/>
  <pageSetup scale="86"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A03ED0E-8AE6-4037-9230-7566C6CDA69F}">
          <x14:formula1>
            <xm:f>OFFSET(Calculations!$BO$5,0,0,COUNTA(Settings!$E$6:$E$56),1)</xm:f>
          </x14:formula1>
          <xm:sqref>D6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3B350-CC14-4788-A7BB-D4415CBD652F}">
  <sheetPr codeName="Sheet4">
    <pageSetUpPr fitToPage="1"/>
  </sheetPr>
  <dimension ref="A1:Q41"/>
  <sheetViews>
    <sheetView showGridLines="0" showRowColHeaders="0" zoomScaleNormal="100" workbookViewId="0">
      <pane ySplit="8" topLeftCell="A9" activePane="bottomLeft" state="frozen"/>
      <selection activeCell="AD483" sqref="AD483"/>
      <selection pane="bottomLeft" activeCell="A9" sqref="A9"/>
    </sheetView>
  </sheetViews>
  <sheetFormatPr defaultRowHeight="15" x14ac:dyDescent="0.25"/>
  <cols>
    <col min="1" max="2" width="3.7109375" style="10" customWidth="1"/>
    <col min="3" max="3" width="16.7109375" style="10" customWidth="1"/>
    <col min="4" max="4" width="17.7109375" style="10" customWidth="1"/>
    <col min="5" max="5" width="3.7109375" style="10" customWidth="1"/>
    <col min="6" max="6" width="16.7109375" style="10" customWidth="1"/>
    <col min="7" max="7" width="17.7109375" style="10" customWidth="1"/>
    <col min="8" max="8" width="18.28515625" style="10" customWidth="1"/>
    <col min="9" max="9" width="16.7109375" style="10" customWidth="1"/>
    <col min="10" max="10" width="8.7109375" style="10" customWidth="1"/>
    <col min="11" max="11" width="3.7109375" style="10" customWidth="1"/>
    <col min="12" max="12" width="16.7109375" style="10" customWidth="1"/>
    <col min="13" max="13" width="8.7109375" style="10" customWidth="1"/>
    <col min="14" max="14" width="3.7109375" style="10" customWidth="1"/>
    <col min="15" max="16384" width="9.140625" style="10"/>
  </cols>
  <sheetData>
    <row r="1" spans="1:17" ht="6.75" customHeight="1" x14ac:dyDescent="0.25">
      <c r="A1" s="1"/>
      <c r="B1" s="1"/>
      <c r="C1" s="2"/>
      <c r="D1" s="3"/>
      <c r="E1" s="3"/>
      <c r="F1" s="3"/>
      <c r="G1" s="3"/>
      <c r="H1" s="3"/>
      <c r="I1" s="1"/>
      <c r="J1" s="1"/>
      <c r="K1" s="1"/>
      <c r="L1" s="1"/>
      <c r="M1" s="1"/>
      <c r="N1" s="1"/>
      <c r="O1" s="1"/>
      <c r="P1" s="1"/>
      <c r="Q1" s="1"/>
    </row>
    <row r="2" spans="1:17" s="127" customFormat="1" ht="20.100000000000001" customHeight="1" x14ac:dyDescent="0.3">
      <c r="A2" s="15"/>
      <c r="B2" s="67"/>
      <c r="C2" s="140" t="s">
        <v>35</v>
      </c>
      <c r="D2" s="69"/>
      <c r="E2" s="18"/>
      <c r="F2" s="18"/>
      <c r="G2" s="18"/>
      <c r="H2" s="18"/>
      <c r="I2" s="18"/>
      <c r="J2" s="18"/>
      <c r="K2" s="18"/>
      <c r="L2" s="19"/>
      <c r="M2" s="19"/>
      <c r="N2" s="18"/>
      <c r="O2" s="20"/>
      <c r="P2" s="15"/>
      <c r="Q2" s="15"/>
    </row>
    <row r="3" spans="1:17" s="129" customFormat="1" ht="24" customHeight="1" x14ac:dyDescent="0.35">
      <c r="A3" s="21"/>
      <c r="B3" s="68"/>
      <c r="C3" s="141" t="s">
        <v>61</v>
      </c>
      <c r="D3" s="70"/>
      <c r="E3" s="24"/>
      <c r="F3" s="24"/>
      <c r="G3" s="24"/>
      <c r="H3" s="24"/>
      <c r="I3" s="24"/>
      <c r="J3" s="24"/>
      <c r="K3" s="24"/>
      <c r="L3" s="25"/>
      <c r="M3" s="25"/>
      <c r="N3" s="24"/>
      <c r="O3" s="26"/>
      <c r="P3" s="21"/>
      <c r="Q3" s="21"/>
    </row>
    <row r="4" spans="1:17" ht="5.0999999999999996" customHeight="1" x14ac:dyDescent="0.25">
      <c r="A4" s="4"/>
      <c r="B4" s="85"/>
      <c r="C4" s="85"/>
      <c r="D4" s="85"/>
      <c r="E4" s="85"/>
      <c r="F4" s="85"/>
      <c r="G4" s="85"/>
      <c r="H4" s="4"/>
      <c r="I4" s="4"/>
      <c r="J4" s="4"/>
      <c r="K4" s="4"/>
      <c r="L4" s="4"/>
      <c r="M4" s="4"/>
      <c r="N4" s="4"/>
      <c r="O4" s="4"/>
      <c r="P4" s="5"/>
      <c r="Q4" s="5"/>
    </row>
    <row r="5" spans="1:17" ht="6.95" customHeight="1" x14ac:dyDescent="0.25">
      <c r="A5" s="4"/>
      <c r="B5" s="74"/>
      <c r="C5" s="75"/>
      <c r="D5" s="75"/>
      <c r="E5" s="75"/>
      <c r="F5" s="75"/>
      <c r="G5" s="75"/>
      <c r="H5" s="76"/>
      <c r="I5" s="76"/>
      <c r="J5" s="76"/>
      <c r="K5" s="76"/>
      <c r="L5" s="76"/>
      <c r="M5" s="76"/>
      <c r="N5" s="77"/>
      <c r="O5" s="4"/>
      <c r="P5" s="5"/>
      <c r="Q5" s="5"/>
    </row>
    <row r="6" spans="1:17" ht="24.95" customHeight="1" x14ac:dyDescent="0.25">
      <c r="B6" s="36"/>
      <c r="C6" s="306" t="s">
        <v>66</v>
      </c>
      <c r="D6" s="96" t="s">
        <v>208</v>
      </c>
      <c r="E6" s="78"/>
      <c r="F6" s="306" t="s">
        <v>67</v>
      </c>
      <c r="G6" s="96" t="s">
        <v>209</v>
      </c>
      <c r="H6" s="37"/>
      <c r="I6" s="82" t="s">
        <v>70</v>
      </c>
      <c r="J6" s="126">
        <f>openTasks</f>
        <v>10</v>
      </c>
      <c r="K6" s="37"/>
      <c r="L6" s="367" t="s">
        <v>71</v>
      </c>
      <c r="M6" s="126">
        <f>closedTasks</f>
        <v>3</v>
      </c>
      <c r="N6" s="38"/>
    </row>
    <row r="7" spans="1:17" ht="6.95" customHeight="1" x14ac:dyDescent="0.25">
      <c r="B7" s="39"/>
      <c r="C7" s="79"/>
      <c r="D7" s="80"/>
      <c r="E7" s="79"/>
      <c r="F7" s="79"/>
      <c r="G7" s="80"/>
      <c r="H7" s="40"/>
      <c r="I7" s="81"/>
      <c r="J7" s="80"/>
      <c r="K7" s="40"/>
      <c r="L7" s="81"/>
      <c r="M7" s="80"/>
      <c r="N7" s="41"/>
    </row>
    <row r="8" spans="1:17" ht="5.0999999999999996" customHeight="1" x14ac:dyDescent="0.25">
      <c r="C8" s="272"/>
      <c r="D8" s="273"/>
      <c r="E8" s="27"/>
      <c r="F8" s="272"/>
      <c r="G8" s="273"/>
      <c r="I8" s="274"/>
      <c r="J8" s="273"/>
      <c r="L8" s="274"/>
      <c r="M8" s="273"/>
    </row>
    <row r="9" spans="1:17" ht="5.0999999999999996" customHeight="1" x14ac:dyDescent="0.25">
      <c r="B9" s="293"/>
      <c r="C9" s="293"/>
      <c r="D9" s="293"/>
      <c r="E9" s="293"/>
      <c r="F9" s="293"/>
      <c r="G9" s="293"/>
      <c r="H9" s="293"/>
      <c r="I9" s="293"/>
      <c r="J9" s="293"/>
      <c r="K9" s="293"/>
      <c r="L9" s="293"/>
      <c r="M9" s="293"/>
      <c r="N9" s="293"/>
    </row>
    <row r="10" spans="1:17" ht="15" customHeight="1" x14ac:dyDescent="0.25">
      <c r="B10" s="29"/>
      <c r="C10" s="66"/>
      <c r="D10" s="66"/>
      <c r="E10" s="66"/>
      <c r="F10" s="66"/>
      <c r="G10" s="66"/>
      <c r="H10" s="86"/>
      <c r="I10" s="86"/>
      <c r="J10" s="86"/>
      <c r="K10" s="86"/>
      <c r="L10" s="86"/>
      <c r="M10" s="86"/>
      <c r="N10" s="31"/>
    </row>
    <row r="11" spans="1:17" ht="15" customHeight="1" x14ac:dyDescent="0.25">
      <c r="B11" s="29"/>
      <c r="C11" s="66"/>
      <c r="D11" s="66"/>
      <c r="E11" s="66"/>
      <c r="F11" s="66"/>
      <c r="G11" s="66"/>
      <c r="H11" s="86"/>
      <c r="I11" s="86"/>
      <c r="J11" s="86"/>
      <c r="K11" s="86"/>
      <c r="L11" s="86"/>
      <c r="M11" s="86"/>
      <c r="N11" s="31"/>
    </row>
    <row r="12" spans="1:17" ht="15" customHeight="1" x14ac:dyDescent="0.25">
      <c r="B12" s="29"/>
      <c r="C12" s="66"/>
      <c r="D12" s="66"/>
      <c r="E12" s="66"/>
      <c r="F12" s="66"/>
      <c r="G12" s="66"/>
      <c r="H12" s="86"/>
      <c r="I12" s="86"/>
      <c r="J12" s="86"/>
      <c r="K12" s="86"/>
      <c r="L12" s="86"/>
      <c r="M12" s="86"/>
      <c r="N12" s="31"/>
    </row>
    <row r="13" spans="1:17" ht="15" customHeight="1" x14ac:dyDescent="0.25">
      <c r="B13" s="29"/>
      <c r="C13" s="66"/>
      <c r="D13" s="66"/>
      <c r="E13" s="66"/>
      <c r="F13" s="66"/>
      <c r="G13" s="66"/>
      <c r="H13" s="86"/>
      <c r="I13" s="86"/>
      <c r="J13" s="86"/>
      <c r="K13" s="86"/>
      <c r="L13" s="86"/>
      <c r="M13" s="86"/>
      <c r="N13" s="31"/>
    </row>
    <row r="14" spans="1:17" ht="15" customHeight="1" x14ac:dyDescent="0.25">
      <c r="B14" s="29"/>
      <c r="C14" s="66"/>
      <c r="D14" s="66"/>
      <c r="E14" s="66"/>
      <c r="F14" s="66"/>
      <c r="G14" s="66"/>
      <c r="H14" s="86"/>
      <c r="I14" s="86"/>
      <c r="J14" s="86"/>
      <c r="K14" s="86"/>
      <c r="L14" s="86"/>
      <c r="M14" s="86"/>
      <c r="N14" s="31"/>
    </row>
    <row r="15" spans="1:17" ht="15" customHeight="1" x14ac:dyDescent="0.25">
      <c r="B15" s="29"/>
      <c r="C15" s="66"/>
      <c r="D15" s="66"/>
      <c r="E15" s="66"/>
      <c r="F15" s="66"/>
      <c r="G15" s="66"/>
      <c r="H15" s="86"/>
      <c r="I15" s="86"/>
      <c r="J15" s="86"/>
      <c r="K15" s="86"/>
      <c r="L15" s="86"/>
      <c r="M15" s="86"/>
      <c r="N15" s="31"/>
    </row>
    <row r="16" spans="1:17" ht="15" customHeight="1" x14ac:dyDescent="0.25">
      <c r="B16" s="29"/>
      <c r="C16" s="66"/>
      <c r="D16" s="66"/>
      <c r="E16" s="66"/>
      <c r="F16" s="66"/>
      <c r="G16" s="66"/>
      <c r="H16" s="86"/>
      <c r="I16" s="86"/>
      <c r="J16" s="86"/>
      <c r="K16" s="86"/>
      <c r="L16" s="86"/>
      <c r="M16" s="86"/>
      <c r="N16" s="31"/>
    </row>
    <row r="17" spans="2:14" ht="15" customHeight="1" x14ac:dyDescent="0.25">
      <c r="B17" s="29"/>
      <c r="C17" s="66"/>
      <c r="D17" s="66"/>
      <c r="E17" s="66"/>
      <c r="F17" s="66"/>
      <c r="G17" s="66"/>
      <c r="H17" s="86"/>
      <c r="I17" s="86"/>
      <c r="J17" s="86"/>
      <c r="K17" s="86"/>
      <c r="L17" s="86"/>
      <c r="M17" s="86"/>
      <c r="N17" s="31"/>
    </row>
    <row r="18" spans="2:14" ht="15" customHeight="1" x14ac:dyDescent="0.25">
      <c r="B18" s="29"/>
      <c r="C18" s="66"/>
      <c r="D18" s="66"/>
      <c r="E18" s="66"/>
      <c r="F18" s="66"/>
      <c r="G18" s="66"/>
      <c r="H18" s="86"/>
      <c r="I18" s="86"/>
      <c r="J18" s="86"/>
      <c r="K18" s="86"/>
      <c r="L18" s="86"/>
      <c r="M18" s="86"/>
      <c r="N18" s="31"/>
    </row>
    <row r="19" spans="2:14" ht="15" customHeight="1" x14ac:dyDescent="0.25">
      <c r="B19" s="29"/>
      <c r="C19" s="66"/>
      <c r="D19" s="66"/>
      <c r="E19" s="66"/>
      <c r="F19" s="66"/>
      <c r="G19" s="66"/>
      <c r="H19" s="86"/>
      <c r="I19" s="86"/>
      <c r="J19" s="86"/>
      <c r="K19" s="86"/>
      <c r="L19" s="86"/>
      <c r="M19" s="86"/>
      <c r="N19" s="31"/>
    </row>
    <row r="20" spans="2:14" ht="15" customHeight="1" x14ac:dyDescent="0.25">
      <c r="B20" s="29"/>
      <c r="C20" s="66"/>
      <c r="D20" s="66"/>
      <c r="E20" s="66"/>
      <c r="F20" s="66"/>
      <c r="G20" s="66"/>
      <c r="H20" s="86"/>
      <c r="I20" s="86"/>
      <c r="J20" s="86"/>
      <c r="K20" s="86"/>
      <c r="L20" s="86"/>
      <c r="M20" s="86"/>
      <c r="N20" s="31"/>
    </row>
    <row r="21" spans="2:14" ht="15" customHeight="1" x14ac:dyDescent="0.25">
      <c r="B21" s="29"/>
      <c r="C21" s="66"/>
      <c r="D21" s="66"/>
      <c r="E21" s="66"/>
      <c r="F21" s="66"/>
      <c r="G21" s="66"/>
      <c r="H21" s="86"/>
      <c r="I21" s="86"/>
      <c r="J21" s="86"/>
      <c r="K21" s="86"/>
      <c r="L21" s="86"/>
      <c r="M21" s="86"/>
      <c r="N21" s="31"/>
    </row>
    <row r="22" spans="2:14" ht="15" customHeight="1" x14ac:dyDescent="0.25">
      <c r="B22" s="29"/>
      <c r="C22" s="66"/>
      <c r="D22" s="66"/>
      <c r="E22" s="66"/>
      <c r="F22" s="66"/>
      <c r="G22" s="66"/>
      <c r="H22" s="86"/>
      <c r="I22" s="86"/>
      <c r="J22" s="86"/>
      <c r="K22" s="86"/>
      <c r="L22" s="86"/>
      <c r="M22" s="86"/>
      <c r="N22" s="31"/>
    </row>
    <row r="23" spans="2:14" ht="15" customHeight="1" x14ac:dyDescent="0.25">
      <c r="B23" s="29"/>
      <c r="C23" s="66"/>
      <c r="D23" s="66"/>
      <c r="E23" s="66"/>
      <c r="F23" s="66"/>
      <c r="G23" s="66"/>
      <c r="H23" s="86"/>
      <c r="I23" s="86"/>
      <c r="J23" s="86"/>
      <c r="K23" s="86"/>
      <c r="L23" s="86"/>
      <c r="M23" s="86"/>
      <c r="N23" s="31"/>
    </row>
    <row r="24" spans="2:14" ht="15" customHeight="1" x14ac:dyDescent="0.25">
      <c r="B24" s="29"/>
      <c r="C24" s="66"/>
      <c r="D24" s="66"/>
      <c r="E24" s="66"/>
      <c r="F24" s="66"/>
      <c r="G24" s="66"/>
      <c r="H24" s="86"/>
      <c r="I24" s="86"/>
      <c r="J24" s="86"/>
      <c r="K24" s="86"/>
      <c r="L24" s="86"/>
      <c r="M24" s="86"/>
      <c r="N24" s="31"/>
    </row>
    <row r="25" spans="2:14" ht="15" customHeight="1" x14ac:dyDescent="0.25">
      <c r="B25" s="29"/>
      <c r="C25" s="66"/>
      <c r="D25" s="66"/>
      <c r="E25" s="66"/>
      <c r="F25" s="66"/>
      <c r="G25" s="66"/>
      <c r="H25" s="86"/>
      <c r="I25" s="86"/>
      <c r="J25" s="86"/>
      <c r="K25" s="86"/>
      <c r="L25" s="86"/>
      <c r="M25" s="86"/>
      <c r="N25" s="31"/>
    </row>
    <row r="26" spans="2:14" ht="15" customHeight="1" x14ac:dyDescent="0.25">
      <c r="B26" s="29"/>
      <c r="C26" s="66"/>
      <c r="D26" s="66"/>
      <c r="E26" s="66"/>
      <c r="F26" s="66"/>
      <c r="G26" s="66"/>
      <c r="H26" s="86"/>
      <c r="I26" s="86"/>
      <c r="J26" s="86"/>
      <c r="K26" s="86"/>
      <c r="L26" s="86"/>
      <c r="M26" s="86"/>
      <c r="N26" s="31"/>
    </row>
    <row r="27" spans="2:14" ht="15" customHeight="1" x14ac:dyDescent="0.25">
      <c r="B27" s="29"/>
      <c r="C27" s="66"/>
      <c r="D27" s="66"/>
      <c r="E27" s="66"/>
      <c r="F27" s="66"/>
      <c r="G27" s="66"/>
      <c r="H27" s="86"/>
      <c r="I27" s="86"/>
      <c r="J27" s="86"/>
      <c r="K27" s="86"/>
      <c r="L27" s="86"/>
      <c r="M27" s="86"/>
      <c r="N27" s="31"/>
    </row>
    <row r="28" spans="2:14" ht="15" customHeight="1" x14ac:dyDescent="0.25">
      <c r="B28" s="29"/>
      <c r="C28" s="66"/>
      <c r="D28" s="66"/>
      <c r="E28" s="66"/>
      <c r="F28" s="66"/>
      <c r="G28" s="66"/>
      <c r="H28" s="86"/>
      <c r="I28" s="86"/>
      <c r="J28" s="86"/>
      <c r="K28" s="86"/>
      <c r="L28" s="86"/>
      <c r="M28" s="86"/>
      <c r="N28" s="31"/>
    </row>
    <row r="29" spans="2:14" ht="15" customHeight="1" x14ac:dyDescent="0.25">
      <c r="B29" s="29"/>
      <c r="C29" s="66"/>
      <c r="D29" s="66"/>
      <c r="E29" s="66"/>
      <c r="F29" s="66"/>
      <c r="G29" s="66"/>
      <c r="H29" s="86"/>
      <c r="I29" s="86"/>
      <c r="J29" s="86"/>
      <c r="K29" s="86"/>
      <c r="L29" s="86"/>
      <c r="M29" s="86"/>
      <c r="N29" s="31"/>
    </row>
    <row r="30" spans="2:14" ht="15" customHeight="1" x14ac:dyDescent="0.25">
      <c r="B30" s="29"/>
      <c r="C30" s="66"/>
      <c r="D30" s="66"/>
      <c r="E30" s="66"/>
      <c r="F30" s="66"/>
      <c r="G30" s="66"/>
      <c r="H30" s="86"/>
      <c r="I30" s="86"/>
      <c r="J30" s="86"/>
      <c r="K30" s="86"/>
      <c r="L30" s="86"/>
      <c r="M30" s="86"/>
      <c r="N30" s="31"/>
    </row>
    <row r="31" spans="2:14" ht="15" customHeight="1" x14ac:dyDescent="0.25">
      <c r="B31" s="29"/>
      <c r="C31" s="66"/>
      <c r="D31" s="66"/>
      <c r="E31" s="66"/>
      <c r="F31" s="66"/>
      <c r="G31" s="66"/>
      <c r="H31" s="86"/>
      <c r="I31" s="86"/>
      <c r="J31" s="86"/>
      <c r="K31" s="86"/>
      <c r="L31" s="86"/>
      <c r="M31" s="86"/>
      <c r="N31" s="31"/>
    </row>
    <row r="32" spans="2:14" ht="15" customHeight="1" x14ac:dyDescent="0.25">
      <c r="B32" s="29"/>
      <c r="C32" s="66"/>
      <c r="D32" s="66"/>
      <c r="E32" s="66"/>
      <c r="F32" s="66"/>
      <c r="G32" s="66"/>
      <c r="H32" s="86"/>
      <c r="I32" s="86"/>
      <c r="J32" s="86"/>
      <c r="K32" s="86"/>
      <c r="L32" s="86"/>
      <c r="M32" s="86"/>
      <c r="N32" s="31"/>
    </row>
    <row r="33" spans="1:17" ht="15" customHeight="1" x14ac:dyDescent="0.25">
      <c r="B33" s="29"/>
      <c r="C33" s="66"/>
      <c r="D33" s="66"/>
      <c r="E33" s="66"/>
      <c r="F33" s="66"/>
      <c r="G33" s="66"/>
      <c r="H33" s="86"/>
      <c r="I33" s="86"/>
      <c r="J33" s="86"/>
      <c r="K33" s="86"/>
      <c r="L33" s="86"/>
      <c r="M33" s="86"/>
      <c r="N33" s="31"/>
    </row>
    <row r="34" spans="1:17" ht="15" customHeight="1" x14ac:dyDescent="0.25">
      <c r="B34" s="29"/>
      <c r="C34" s="66"/>
      <c r="D34" s="66"/>
      <c r="E34" s="66"/>
      <c r="F34" s="66"/>
      <c r="G34" s="66"/>
      <c r="H34" s="86"/>
      <c r="I34" s="86"/>
      <c r="J34" s="86"/>
      <c r="K34" s="86"/>
      <c r="L34" s="86"/>
      <c r="M34" s="86"/>
      <c r="N34" s="31"/>
    </row>
    <row r="35" spans="1:17" ht="15" customHeight="1" x14ac:dyDescent="0.25">
      <c r="B35" s="29"/>
      <c r="C35" s="66"/>
      <c r="D35" s="66"/>
      <c r="E35" s="66"/>
      <c r="F35" s="66"/>
      <c r="G35" s="66"/>
      <c r="H35" s="86"/>
      <c r="I35" s="86"/>
      <c r="J35" s="86"/>
      <c r="K35" s="86"/>
      <c r="L35" s="86"/>
      <c r="M35" s="86"/>
      <c r="N35" s="31"/>
    </row>
    <row r="36" spans="1:17" ht="15" customHeight="1" x14ac:dyDescent="0.25">
      <c r="B36" s="29"/>
      <c r="C36" s="66"/>
      <c r="D36" s="66"/>
      <c r="E36" s="66"/>
      <c r="F36" s="66"/>
      <c r="G36" s="66"/>
      <c r="H36" s="86"/>
      <c r="I36" s="86"/>
      <c r="J36" s="86"/>
      <c r="K36" s="86"/>
      <c r="L36" s="86"/>
      <c r="M36" s="86"/>
      <c r="N36" s="31"/>
    </row>
    <row r="37" spans="1:17" ht="15" customHeight="1" x14ac:dyDescent="0.25">
      <c r="B37" s="29"/>
      <c r="C37" s="66"/>
      <c r="D37" s="66"/>
      <c r="E37" s="66"/>
      <c r="F37" s="66"/>
      <c r="G37" s="66"/>
      <c r="H37" s="86"/>
      <c r="I37" s="86"/>
      <c r="J37" s="86"/>
      <c r="K37" s="86"/>
      <c r="L37" s="86"/>
      <c r="M37" s="86"/>
      <c r="N37" s="31"/>
    </row>
    <row r="38" spans="1:17" ht="15" customHeight="1" x14ac:dyDescent="0.25">
      <c r="B38" s="30"/>
      <c r="C38" s="87"/>
      <c r="D38" s="87"/>
      <c r="E38" s="87"/>
      <c r="F38" s="87"/>
      <c r="G38" s="87"/>
      <c r="H38" s="88"/>
      <c r="I38" s="88"/>
      <c r="J38" s="88"/>
      <c r="K38" s="88"/>
      <c r="L38" s="88"/>
      <c r="M38" s="88"/>
      <c r="N38" s="89"/>
    </row>
    <row r="39" spans="1:17" ht="7.35" customHeight="1" x14ac:dyDescent="0.25">
      <c r="C39" s="27"/>
      <c r="D39" s="27"/>
      <c r="E39" s="27"/>
      <c r="F39" s="27"/>
      <c r="G39" s="27"/>
    </row>
    <row r="40" spans="1:17" ht="23.1" customHeight="1" x14ac:dyDescent="0.25">
      <c r="A40" s="9"/>
      <c r="B40" s="6"/>
      <c r="C40" s="6"/>
      <c r="D40" s="7"/>
      <c r="E40" s="8"/>
      <c r="F40" s="8"/>
      <c r="G40" s="8"/>
      <c r="H40" s="6"/>
      <c r="I40" s="6"/>
      <c r="J40" s="6"/>
      <c r="K40" s="6"/>
      <c r="L40" s="6"/>
      <c r="M40" s="6"/>
      <c r="N40" s="6"/>
      <c r="O40" s="9"/>
      <c r="P40" s="9"/>
      <c r="Q40" s="9"/>
    </row>
    <row r="41" spans="1:17" x14ac:dyDescent="0.25">
      <c r="C41" s="27"/>
      <c r="D41" s="27"/>
      <c r="E41" s="27"/>
      <c r="F41" s="27"/>
      <c r="G41" s="27"/>
    </row>
  </sheetData>
  <sheetProtection algorithmName="SHA-512" hashValue="AGnVemVVnKokA1amfwg5PCyfvkzuDJfOkGEJsqS0J0g3jKczeT948oci2OTqh4OVSrmcLnAZuBCvy8KVrUX7Kw==" saltValue="7IyR5nqSs1lub+ztS1zG7g==" spinCount="100000" sheet="1" objects="1" scenarios="1"/>
  <dataValidations count="2">
    <dataValidation type="list" allowBlank="1" showInputMessage="1" showErrorMessage="1" sqref="G6" xr:uid="{0AECF8D2-84C6-4548-8C15-BADEB6C03011}">
      <formula1>"All tasks,Open,Closed"</formula1>
    </dataValidation>
    <dataValidation type="list" allowBlank="1" showInputMessage="1" showErrorMessage="1" sqref="D6 D8" xr:uid="{80600285-D307-4FD8-913F-97491065E836}">
      <formula1>"All Data,Last 30 days,Last Quarter,Last Year"</formula1>
    </dataValidation>
  </dataValidations>
  <printOptions horizontalCentered="1"/>
  <pageMargins left="0.31496062992125984" right="0.31496062992125984" top="0.31496062992125984" bottom="0.31496062992125984" header="0.31496062992125984" footer="0.31496062992125984"/>
  <pageSetup scale="8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BO4003"/>
  <sheetViews>
    <sheetView showGridLines="0" showRowColHeaders="0" workbookViewId="0">
      <pane ySplit="3" topLeftCell="A4" activePane="bottomLeft" state="frozen"/>
      <selection activeCell="D6" sqref="D6"/>
      <selection pane="bottomLeft" activeCell="A4" sqref="A4"/>
    </sheetView>
  </sheetViews>
  <sheetFormatPr defaultRowHeight="15" x14ac:dyDescent="0.25"/>
  <cols>
    <col min="1" max="1" width="9.140625" style="198"/>
    <col min="2" max="2" width="24.28515625" style="198" bestFit="1" customWidth="1"/>
    <col min="3" max="3" width="15.7109375" style="198" customWidth="1"/>
    <col min="4" max="4" width="30.7109375" style="198" customWidth="1"/>
    <col min="5" max="8" width="20.7109375" style="198" customWidth="1"/>
    <col min="9" max="9" width="3.7109375" style="210" customWidth="1"/>
    <col min="10" max="10" width="34.42578125" style="401" bestFit="1" customWidth="1"/>
    <col min="11" max="11" width="5.7109375" style="401" bestFit="1" customWidth="1"/>
    <col min="12" max="12" width="34.42578125" style="33" bestFit="1" customWidth="1"/>
    <col min="13" max="13" width="3.7109375" style="210" customWidth="1"/>
    <col min="14" max="14" width="15.7109375" style="198" customWidth="1"/>
    <col min="15" max="15" width="19.7109375" style="198" customWidth="1"/>
    <col min="16" max="16" width="20" style="198" customWidth="1"/>
    <col min="17" max="17" width="37.140625" style="198" customWidth="1"/>
    <col min="18" max="18" width="20.7109375" style="198" customWidth="1"/>
    <col min="19" max="19" width="21.7109375" style="202" customWidth="1"/>
    <col min="20" max="20" width="19.85546875" style="202" customWidth="1"/>
    <col min="21" max="22" width="20" style="198" customWidth="1"/>
    <col min="23" max="23" width="22.42578125" style="198" bestFit="1" customWidth="1"/>
    <col min="24" max="24" width="28.28515625" style="198" bestFit="1" customWidth="1"/>
    <col min="25" max="25" width="28.5703125" style="198" bestFit="1" customWidth="1"/>
    <col min="26" max="27" width="3.7109375" style="198" customWidth="1"/>
    <col min="28" max="28" width="29.7109375" style="198" bestFit="1" customWidth="1"/>
    <col min="29" max="30" width="11.140625" style="198" customWidth="1"/>
    <col min="31" max="31" width="3.7109375" style="198" customWidth="1"/>
    <col min="32" max="32" width="17.7109375" style="198" bestFit="1" customWidth="1"/>
    <col min="33" max="33" width="13.5703125" style="198" bestFit="1" customWidth="1"/>
    <col min="34" max="34" width="3.7109375" style="198" customWidth="1"/>
    <col min="35" max="35" width="20" style="198" bestFit="1" customWidth="1"/>
    <col min="36" max="36" width="15.42578125" style="198" bestFit="1" customWidth="1"/>
    <col min="37" max="37" width="14.7109375" style="198" bestFit="1" customWidth="1"/>
    <col min="38" max="38" width="3.7109375" style="198" bestFit="1" customWidth="1"/>
    <col min="39" max="39" width="3.140625" style="198" customWidth="1"/>
    <col min="40" max="40" width="14.28515625" style="198" bestFit="1" customWidth="1"/>
    <col min="41" max="42" width="3.7109375" style="198" customWidth="1"/>
    <col min="43" max="43" width="3.28515625" style="198" customWidth="1"/>
    <col min="44" max="44" width="3.7109375" style="198" customWidth="1"/>
    <col min="45" max="45" width="29.7109375" style="198" bestFit="1" customWidth="1"/>
    <col min="46" max="46" width="20.42578125" style="198" bestFit="1" customWidth="1"/>
    <col min="47" max="47" width="3.7109375" style="198" customWidth="1"/>
    <col min="48" max="49" width="13.7109375" style="198" customWidth="1"/>
    <col min="50" max="50" width="9.140625" style="198"/>
    <col min="51" max="51" width="25.140625" style="198" bestFit="1" customWidth="1"/>
    <col min="52" max="52" width="14.7109375" style="198" bestFit="1" customWidth="1"/>
    <col min="53" max="53" width="5.5703125" style="199" bestFit="1" customWidth="1"/>
    <col min="54" max="54" width="3.7109375" style="199" customWidth="1"/>
    <col min="55" max="55" width="48.7109375" style="198" bestFit="1" customWidth="1"/>
    <col min="56" max="57" width="3.7109375" style="199" customWidth="1"/>
    <col min="58" max="59" width="8.7109375" style="198" customWidth="1"/>
    <col min="60" max="60" width="9.140625" style="198"/>
    <col min="61" max="62" width="16.7109375" style="198" bestFit="1" customWidth="1"/>
    <col min="63" max="63" width="15.7109375" style="198" bestFit="1" customWidth="1"/>
    <col min="64" max="64" width="18" style="198" bestFit="1" customWidth="1"/>
    <col min="65" max="66" width="9.140625" style="198"/>
    <col min="67" max="67" width="22.7109375" style="198" bestFit="1" customWidth="1"/>
    <col min="68" max="16384" width="9.140625" style="198"/>
  </cols>
  <sheetData>
    <row r="1" spans="2:67" ht="6.75" customHeight="1" x14ac:dyDescent="0.25">
      <c r="C1" s="199"/>
      <c r="D1" s="199"/>
      <c r="E1" s="199"/>
      <c r="F1" s="199"/>
      <c r="G1" s="199"/>
      <c r="H1" s="199"/>
      <c r="I1" s="200"/>
      <c r="J1" s="395"/>
      <c r="K1" s="395"/>
      <c r="M1" s="200"/>
      <c r="N1" s="199"/>
      <c r="O1" s="199"/>
      <c r="P1" s="199"/>
      <c r="Q1" s="201"/>
      <c r="R1" s="199"/>
      <c r="S1" s="199"/>
      <c r="T1" s="199"/>
      <c r="U1" s="199"/>
      <c r="V1" s="199"/>
      <c r="W1" s="202"/>
      <c r="X1" s="202"/>
      <c r="Y1" s="202"/>
      <c r="AQ1" s="203"/>
      <c r="AR1" s="203"/>
      <c r="AS1" s="203"/>
      <c r="AT1" s="203"/>
      <c r="AV1" s="199"/>
      <c r="AW1" s="199"/>
      <c r="BJ1" s="199"/>
      <c r="BK1" s="199"/>
      <c r="BL1" s="199"/>
    </row>
    <row r="2" spans="2:67" ht="20.100000000000001" customHeight="1" thickBot="1" x14ac:dyDescent="0.3">
      <c r="B2" s="199"/>
      <c r="C2" s="199"/>
      <c r="D2" s="199"/>
      <c r="E2" s="199"/>
      <c r="F2" s="199"/>
      <c r="G2" s="199"/>
      <c r="H2" s="199" t="s">
        <v>58</v>
      </c>
      <c r="I2" s="200"/>
      <c r="J2" s="395"/>
      <c r="K2" s="395"/>
      <c r="L2" s="396" t="s">
        <v>221</v>
      </c>
      <c r="M2" s="200"/>
      <c r="N2" s="199"/>
      <c r="O2" s="199"/>
      <c r="P2" s="199"/>
      <c r="Q2" s="201"/>
      <c r="R2" s="199"/>
      <c r="S2" s="199" t="s">
        <v>55</v>
      </c>
      <c r="T2" s="199"/>
      <c r="U2" s="199"/>
      <c r="V2" s="199" t="s">
        <v>59</v>
      </c>
      <c r="W2" s="199" t="s">
        <v>60</v>
      </c>
      <c r="X2" s="174" t="str">
        <f>IF(DATERANGE="Last 30 days",30,IF(DATERANGE="Last Quarter",92,IF(DATERANGE="Last Year",365,"")))</f>
        <v/>
      </c>
      <c r="Y2" s="174" t="str">
        <f>IF(DATARANGE2="Last 30 days",30,IF(DATARANGE2="Last Quarter",92,IF(DATARANGE2="Last Year",365,"")))</f>
        <v/>
      </c>
      <c r="Z2" s="199"/>
      <c r="AA2" s="199"/>
      <c r="AB2" s="199"/>
      <c r="AC2" s="199"/>
      <c r="AD2" s="199"/>
      <c r="AE2" s="199"/>
      <c r="AF2" s="199"/>
      <c r="AG2" s="199"/>
      <c r="AH2" s="199"/>
      <c r="AI2" s="199"/>
      <c r="AJ2" s="199"/>
      <c r="AK2" s="199"/>
      <c r="AL2" s="199"/>
      <c r="AM2" s="199"/>
      <c r="AN2" s="199"/>
      <c r="AO2" s="199"/>
      <c r="AP2" s="199"/>
      <c r="AQ2" s="203"/>
      <c r="AR2" s="203"/>
      <c r="AS2" s="203"/>
      <c r="AT2" s="203"/>
      <c r="AU2" s="199"/>
      <c r="AV2" s="199"/>
      <c r="AW2" s="199"/>
      <c r="AX2" s="199"/>
      <c r="AY2" s="199"/>
      <c r="AZ2" s="199"/>
      <c r="BC2" s="199"/>
      <c r="BF2" s="199"/>
      <c r="BG2" s="199"/>
      <c r="BH2" s="199"/>
      <c r="BI2" s="199"/>
      <c r="BJ2" s="199"/>
      <c r="BK2" s="199"/>
      <c r="BL2" s="199"/>
      <c r="BM2" s="199"/>
    </row>
    <row r="3" spans="2:67" s="204" customFormat="1" ht="27.95" customHeight="1" thickBot="1" x14ac:dyDescent="0.3">
      <c r="B3" s="391" t="s">
        <v>113</v>
      </c>
      <c r="C3" s="392" t="s">
        <v>50</v>
      </c>
      <c r="D3" s="392" t="s">
        <v>63</v>
      </c>
      <c r="E3" s="392" t="s">
        <v>23</v>
      </c>
      <c r="F3" s="392" t="s">
        <v>30</v>
      </c>
      <c r="G3" s="392" t="s">
        <v>52</v>
      </c>
      <c r="H3" s="393" t="s">
        <v>26</v>
      </c>
      <c r="I3" s="205"/>
      <c r="J3" s="397" t="s">
        <v>223</v>
      </c>
      <c r="K3" s="397" t="s">
        <v>224</v>
      </c>
      <c r="L3" s="398">
        <f>1000-COUNTBLANK(L4:L1003)</f>
        <v>10</v>
      </c>
      <c r="M3" s="205"/>
      <c r="N3" s="163" t="s">
        <v>25</v>
      </c>
      <c r="O3" s="163" t="s">
        <v>28</v>
      </c>
      <c r="P3" s="163" t="s">
        <v>24</v>
      </c>
      <c r="Q3" s="163" t="s">
        <v>29</v>
      </c>
      <c r="R3" s="163" t="s">
        <v>51</v>
      </c>
      <c r="S3" s="163" t="s">
        <v>54</v>
      </c>
      <c r="T3" s="163" t="s">
        <v>210</v>
      </c>
      <c r="U3" s="163" t="s">
        <v>31</v>
      </c>
      <c r="V3" s="163" t="s">
        <v>107</v>
      </c>
      <c r="W3" s="163" t="s">
        <v>53</v>
      </c>
      <c r="X3" s="403" t="s">
        <v>83</v>
      </c>
      <c r="Y3" s="403" t="s">
        <v>82</v>
      </c>
      <c r="AC3" s="158" t="s">
        <v>69</v>
      </c>
      <c r="AD3" s="159"/>
      <c r="AE3" s="159"/>
      <c r="AF3" s="159"/>
      <c r="AG3" s="159"/>
      <c r="AH3" s="159"/>
      <c r="AI3" s="159"/>
      <c r="AJ3" s="159"/>
      <c r="AK3" s="159"/>
      <c r="AL3" s="159"/>
      <c r="AM3" s="159"/>
      <c r="AN3" s="159"/>
      <c r="AO3" s="159"/>
      <c r="AP3" s="159"/>
      <c r="AQ3" s="159"/>
      <c r="AR3" s="159"/>
      <c r="AS3" s="159"/>
      <c r="AT3" s="159"/>
      <c r="AU3" s="159"/>
      <c r="AV3" s="159"/>
      <c r="AW3" s="172"/>
      <c r="AY3" s="158" t="s">
        <v>72</v>
      </c>
      <c r="AZ3" s="159"/>
      <c r="BA3" s="159"/>
      <c r="BB3" s="159"/>
      <c r="BC3" s="159"/>
      <c r="BD3" s="159"/>
      <c r="BE3" s="159"/>
      <c r="BF3" s="159"/>
      <c r="BG3" s="159"/>
      <c r="BH3" s="159"/>
      <c r="BI3" s="159"/>
      <c r="BJ3" s="159"/>
      <c r="BK3" s="159"/>
      <c r="BL3" s="172"/>
      <c r="BO3" s="370" t="s">
        <v>220</v>
      </c>
    </row>
    <row r="4" spans="2:67" hidden="1" x14ac:dyDescent="0.25">
      <c r="B4" s="389" t="str">
        <f>IFERROR(IF(LEN(INDEX(PlansAndNotes!$B$6:$B$4005,ROW(A4)-ROW($B$3)))=0,"",INDEX(PlansAndNotes!$B$6:$B$4005,ROW(A4)-ROW($B$3))),"")</f>
        <v>100 - Sell Application</v>
      </c>
      <c r="C4" s="360">
        <f>IF(LEN(B4)&gt;0,LEFT(B4,SEARCH(" - ",B4)-1)*1,"")</f>
        <v>100</v>
      </c>
      <c r="D4" s="360" t="str">
        <f>IFERROR(IF(LEN(C4)&gt;0,IF(LEN(INDEX(TasksList!$C$6:$C$1005,MATCH(C4,TasksList!$B$6:$B$1005,0),1))=0,"",INDEX(TasksList!$C$6:$C$1005,MATCH(C4,TasksList!$B$6:$B$1005,0),1)),""),"")</f>
        <v>Rutrum Inc.</v>
      </c>
      <c r="E4" s="360" t="str">
        <f>IFERROR(IF(LEN(C4)&gt;0,IF(LEN(INDEX(TasksList!$F$6:$F$1005,MATCH(C4,TasksList!$B$6:$B$1005,0),1))=0,"not set!",INDEX(TasksList!$F$6:$F$1005,MATCH(C4,TasksList!$B$6:$B$1005,0),1)),""),"")</f>
        <v>High</v>
      </c>
      <c r="F4" s="360" t="str">
        <f>IFERROR(IF(LEN(D4)&gt;0,IF(LEN(INDEX(AdressBook!$D$6:$D$25,MATCH(D4,AdressBook!$B$6:$B$25,0),1))=0,"",INDEX(AdressBook!$D$6:$D$25,MATCH(D4,AdressBook!$B$6:$B$25,0),1)),""),"")</f>
        <v>Google Adds</v>
      </c>
      <c r="G4" s="360" t="str">
        <f>IFERROR(IF(LEN(INDEX(PlansAndNotes!$F$6:$F$2005,ROW(B4)-ROW($C$3)))=0,"",INDEX(PlansAndNotes!$F$6:$F$2005,ROW(B4)-ROW($C$3))),"")</f>
        <v/>
      </c>
      <c r="H4" s="361" t="str">
        <f>IFERROR(IF(LEN(C4)&gt;0,IF(LEN(INDEX(TasksList!$G$6:$G$1005,MATCH(C4,TasksList!$B$6:$B$1005,0),1))=0,"",INDEX(TasksList!$G$6:$G$1005,MATCH(C4,TasksList!$B$6:$B$1005,0),1)),""),"")</f>
        <v>Open</v>
      </c>
      <c r="I4" s="381"/>
      <c r="J4" s="402" t="str">
        <f>IF(LEN(INDEX(TasksList!$B$6:$B$1005,ROW(J1),1))=0,"",INDEX(TasksList!$B$6:$B$1005,ROW(J1),1)&amp;" - "&amp;INDEX(TasksList!$D$6:$D$1005,ROW(J1),1))</f>
        <v>100 - Sell Application</v>
      </c>
      <c r="K4" s="402">
        <f>IF(INDEX(TasksList!$G$6:$G$25,ROW(J1),1)="Open",ROW(J1),"")</f>
        <v>1</v>
      </c>
      <c r="L4" s="399" t="str">
        <f t="array" ref="L4">IFERROR(INDEX($J$4:$J$1003,SMALL($K$4:$K$1003,ROW(L4)-3),1),"")</f>
        <v>100 - Sell Application</v>
      </c>
      <c r="M4" s="206"/>
      <c r="N4" s="362">
        <f>IFERROR(IF(LEN(INDEX(PlansAndNotes!$D$6:$D$4005,ROW(B4)-ROW($C$3)))=0,"",INDEX(PlansAndNotes!$D$6:$D$4005,ROW(B4)-ROW($C$3))),"")</f>
        <v>44400</v>
      </c>
      <c r="O4" s="165" t="str">
        <f t="shared" ref="O4:O67" si="0">IF(LEN(B4)&gt;0,RIGHT(B4,LEN(B4)-SEARCH(" - ",B4)-2),"")</f>
        <v>Sell Application</v>
      </c>
      <c r="P4" s="363" t="str">
        <f>IFERROR(IF(LEN(INDEX(PlansAndNotes!$E$6:$E$4005,ROW(B4)-ROW($C$3)))=0,"",INDEX(PlansAndNotes!$E$6:$E$4005,ROW(B4)-ROW($C$3))),"")</f>
        <v>NEW OPPORTUNITY</v>
      </c>
      <c r="Q4" s="363" t="str">
        <f>IFERROR(IF(LEN(INDEX(PlansAndNotes!$G$6:$G$4005,ROW(B4)-ROW($C$3)))=0,"",INDEX(PlansAndNotes!$G$6:$G$4005,ROW(B4)-ROW($C$3))),"")</f>
        <v/>
      </c>
      <c r="R4" s="361" t="str">
        <f>IFERROR(IF(LEN(D4)&gt;0,IF(LEN(INDEX(AdressBook!$C$6:$C$25,MATCH(D4,AdressBook!$B$6:$B$25,0),1))=0,"",INDEX(AdressBook!$C$6:$C$25,MATCH(D4,AdressBook!$B$6:$B$25,0),1)),""),"")</f>
        <v>Customer</v>
      </c>
      <c r="S4" s="165">
        <f>IF(LEN(C4)&gt;0,IFERROR(IF(MATCH(C4,C5:$C$4004,0)&gt;0,-1,ROW(S4)-ROW($S$3)),ROW(S4)-ROW($S$3)),-1)</f>
        <v>1</v>
      </c>
      <c r="T4" s="165">
        <f t="shared" ref="T4:T67" si="1">IF(OR(taskRange="All tasks (all stages)",taskRange=""),ROW(T4)-ROW($T$3),IF(S4&gt;0,ROW(T4)-ROW($T$3),0))*IF(OR(calendarSalesmen="",calendarSalesmen="All salesmen"),1,IF(calendarSalesmen=G4,1,0))*IF(OR(calendarStage="",calendarStage="All Stages"),1,IF(calendarStage=P4,1,0))</f>
        <v>1</v>
      </c>
      <c r="U4" s="165" t="str">
        <f t="shared" ref="U4:U67" si="2">IF(S4&gt;0,P4,"")</f>
        <v>NEW OPPORTUNITY</v>
      </c>
      <c r="V4" s="165">
        <f>IFERROR(IF(OR(C4="",S4&lt;0),"",IF(SUBTOTAL(3,C4:C4)=0,-1,SUBTOTAL(3,$C$4:C4))),"")</f>
        <v>-1</v>
      </c>
      <c r="W4" s="156" t="str">
        <f t="array" ref="W4">IF(LEN(C4)&gt;0,IFERROR(IF(MATCH(C4,$C$3:$C3,0)&gt;0,N4-INDEX($N$3:N3,SUMPRODUCT(MAX(ROW($C$3:$C3)*(C4=$C$3:$C3)))-2,1),""),""),"")</f>
        <v/>
      </c>
      <c r="X4" s="156">
        <f ca="1">IFERROR(IF($X$2="",1,IF(AND(N4&lt;=TODAY(),N4+$X$2&gt;=TODAY()),1,0)),"")</f>
        <v>1</v>
      </c>
      <c r="Y4" s="156">
        <f ca="1">IFERROR(IF($Y$2="",1,IF(AND(N4&lt;=TODAY(),N4+$Y$2&gt;=TODAY()),1,0)),"")</f>
        <v>1</v>
      </c>
      <c r="BO4" s="370"/>
    </row>
    <row r="5" spans="2:67" ht="33.75" hidden="1" x14ac:dyDescent="0.25">
      <c r="B5" s="390" t="str">
        <f>IFERROR(IF(LEN(INDEX(PlansAndNotes!$B$6:$B$2005,ROW(A5)-ROW($B$3)))=0,"",INDEX(PlansAndNotes!$B$6:$B$2005,ROW(A5)-ROW($B$3))),"")</f>
        <v>103 - Sell subscription</v>
      </c>
      <c r="C5" s="361">
        <f t="shared" ref="C5:C67" si="3">IF(LEN(B5)&gt;0,LEFT(B5,SEARCH(" - ",B5)-1)*1,"")</f>
        <v>103</v>
      </c>
      <c r="D5" s="361" t="str">
        <f>IFERROR(IF(LEN(C5)&gt;0,IF(LEN(INDEX(TasksList!$C$6:$C$1005,MATCH(C5,TasksList!$B$6:$B$1005,0),1))=0,"",INDEX(TasksList!$C$6:$C$1005,MATCH(C5,TasksList!$B$6:$B$1005,0),1)),""),"")</f>
        <v>Rutrum Inc.</v>
      </c>
      <c r="E5" s="361" t="str">
        <f>IFERROR(IF(LEN(C5)&gt;0,IF(LEN(INDEX(TasksList!$F$6:$F$1005,MATCH(C5,TasksList!$B$6:$B$1005,0),1))=0,"not set!",INDEX(TasksList!$F$6:$F$1005,MATCH(C5,TasksList!$B$6:$B$1005,0),1)),""),"")</f>
        <v>Medium</v>
      </c>
      <c r="F5" s="360" t="str">
        <f>IFERROR(IF(LEN(D5)&gt;0,IF(LEN(INDEX(AdressBook!$D$6:$D$25,MATCH(D5,AdressBook!$B$6:$B$25,0),1))=0,"",INDEX(AdressBook!$D$6:$D$25,MATCH(D5,AdressBook!$B$6:$B$25,0),1)),""),"")</f>
        <v>Google Adds</v>
      </c>
      <c r="G5" s="361" t="str">
        <f>IFERROR(IF(LEN(INDEX(PlansAndNotes!$F$6:$F$2005,ROW(B5)-ROW($C$3)))=0,"",INDEX(PlansAndNotes!$F$6:$F$2005,ROW(B5)-ROW($C$3))),"")</f>
        <v>James Blair</v>
      </c>
      <c r="H5" s="361" t="str">
        <f>IFERROR(IF(LEN(C5)&gt;0,IF(LEN(INDEX(TasksList!$G$6:$G$1005,MATCH(C5,TasksList!$B$6:$B$1005,0),1))=0,"",INDEX(TasksList!$G$6:$G$1005,MATCH(C5,TasksList!$B$6:$B$1005,0),1)),""),"")</f>
        <v>Open</v>
      </c>
      <c r="I5" s="381"/>
      <c r="J5" s="402" t="str">
        <f>IF(LEN(INDEX(TasksList!$B$6:$B$1005,ROW(J2),1))=0,"",INDEX(TasksList!$B$6:$B$1005,ROW(J2),1)&amp;" - "&amp;INDEX(TasksList!$D$6:$D$1005,ROW(J2),1))</f>
        <v>101 - Renew contract</v>
      </c>
      <c r="K5" s="402">
        <f>IF(INDEX(TasksList!$G$6:$G$25,ROW(J2),1)="Open",ROW(J2),"")</f>
        <v>2</v>
      </c>
      <c r="L5" s="399" t="str">
        <f t="array" ref="L5">IFERROR(INDEX($J$4:$J$1003,SMALL($K$4:$K$1003,ROW(L5)-3),1),"")</f>
        <v>101 - Renew contract</v>
      </c>
      <c r="M5" s="206"/>
      <c r="N5" s="362">
        <f>IFERROR(IF(LEN(INDEX(PlansAndNotes!$D$6:$D$4005,ROW(B5)-ROW($C$3)))=0,"",INDEX(PlansAndNotes!$D$6:$D$4005,ROW(B5)-ROW($C$3))),"")</f>
        <v>44406</v>
      </c>
      <c r="O5" s="165" t="str">
        <f t="shared" si="0"/>
        <v>Sell subscription</v>
      </c>
      <c r="P5" s="363" t="str">
        <f>IFERROR(IF(LEN(INDEX(PlansAndNotes!$E$6:$E$4005,ROW(B5)-ROW($C$3)))=0,"",INDEX(PlansAndNotes!$E$6:$E$4005,ROW(B5)-ROW($C$3))),"")</f>
        <v>NEW OPPORTUNITY</v>
      </c>
      <c r="Q5" s="363" t="str">
        <f>IFERROR(IF(LEN(INDEX(PlansAndNotes!$G$6:$G$4005,ROW(B5)-ROW($C$3)))=0,"",INDEX(PlansAndNotes!$G$6:$G$4005,ROW(B5)-ROW($C$3))),"")</f>
        <v>check the opportunity</v>
      </c>
      <c r="R5" s="361" t="str">
        <f>IFERROR(IF(LEN(D5)&gt;0,IF(LEN(INDEX(AdressBook!$C$6:$C$25,MATCH(D5,AdressBook!$B$6:$B$25,0),1))=0,"",INDEX(AdressBook!$C$6:$C$25,MATCH(D5,AdressBook!$B$6:$B$25,0),1)),""),"")</f>
        <v>Customer</v>
      </c>
      <c r="S5" s="165">
        <f>IF(LEN(C5)&gt;0,IFERROR(IF(MATCH(C5,C6:$C$4004,0)&gt;0,-1,ROW(S5)-ROW($S$3)),ROW(S5)-ROW($S$3)),-1)</f>
        <v>-1</v>
      </c>
      <c r="T5" s="165">
        <f t="shared" si="1"/>
        <v>0</v>
      </c>
      <c r="U5" s="165" t="str">
        <f t="shared" si="2"/>
        <v/>
      </c>
      <c r="V5" s="165" t="str">
        <f>IFERROR(IF(OR(C5="",S5&lt;0),"",IF(SUBTOTAL(3,C5:C5)=0,-1,SUBTOTAL(3,$C$4:C5))),"")</f>
        <v/>
      </c>
      <c r="W5" s="156" t="str">
        <f t="array" ref="W5">IF(LEN(C5)&gt;0,IFERROR(IF(MATCH(C5,$C$3:$C4,0)&gt;0,N5-INDEX($N$3:N4,SUMPRODUCT(MAX(ROW($C$3:$C4)*(C5=$C$3:$C4)))-2,1),""),""),"")</f>
        <v/>
      </c>
      <c r="X5" s="156">
        <f t="shared" ref="X5:X68" ca="1" si="4">IFERROR(IF($X$2="",1,IF(AND(N5&lt;=TODAY(),N5+$X$2&gt;=TODAY()),1,0)),"")</f>
        <v>1</v>
      </c>
      <c r="Y5" s="156">
        <f t="shared" ref="Y5:Y68" ca="1" si="5">IFERROR(IF($Y$2="",1,IF(AND(N5&lt;=TODAY(),N5+$Y$2&gt;=TODAY()),1,0)),"")</f>
        <v>1</v>
      </c>
      <c r="AF5" s="199"/>
      <c r="AG5" s="199"/>
      <c r="AH5" s="203"/>
      <c r="AI5" s="217" t="s">
        <v>45</v>
      </c>
      <c r="AJ5" s="217"/>
      <c r="AK5" s="160" t="s">
        <v>49</v>
      </c>
      <c r="AL5" s="225" t="s">
        <v>97</v>
      </c>
      <c r="AM5" s="207"/>
      <c r="AN5" s="217" t="s">
        <v>86</v>
      </c>
      <c r="AO5" s="225" t="s">
        <v>97</v>
      </c>
      <c r="AQ5" s="218" t="s">
        <v>85</v>
      </c>
      <c r="AR5" s="219"/>
      <c r="AS5" s="220"/>
      <c r="AT5" s="220"/>
      <c r="AU5" s="203"/>
      <c r="AV5" s="160" t="s">
        <v>48</v>
      </c>
      <c r="AW5" s="160" t="s">
        <v>56</v>
      </c>
      <c r="AY5" s="218" t="s">
        <v>45</v>
      </c>
      <c r="AZ5" s="222"/>
      <c r="BA5" s="225" t="s">
        <v>97</v>
      </c>
      <c r="BB5" s="207"/>
      <c r="BC5" s="217" t="s">
        <v>86</v>
      </c>
      <c r="BD5" s="225" t="s">
        <v>97</v>
      </c>
      <c r="BE5" s="223"/>
      <c r="BF5" s="160" t="s">
        <v>46</v>
      </c>
      <c r="BG5" s="160" t="s">
        <v>47</v>
      </c>
      <c r="BI5" s="226" t="s">
        <v>112</v>
      </c>
      <c r="BJ5" s="161" t="s">
        <v>76</v>
      </c>
      <c r="BK5" s="161" t="s">
        <v>75</v>
      </c>
      <c r="BL5" s="161" t="s">
        <v>77</v>
      </c>
      <c r="BM5" s="224" t="s">
        <v>111</v>
      </c>
      <c r="BO5" s="370" t="s">
        <v>106</v>
      </c>
    </row>
    <row r="6" spans="2:67" ht="38.25" hidden="1" x14ac:dyDescent="0.25">
      <c r="B6" s="390" t="str">
        <f>IFERROR(IF(LEN(INDEX(PlansAndNotes!$B$6:$B$2005,ROW(A6)-ROW($B$3)))=0,"",INDEX(PlansAndNotes!$B$6:$B$2005,ROW(A6)-ROW($B$3))),"")</f>
        <v>104 - Create DB</v>
      </c>
      <c r="C6" s="361">
        <f t="shared" si="3"/>
        <v>104</v>
      </c>
      <c r="D6" s="361" t="str">
        <f>IFERROR(IF(LEN(C6)&gt;0,IF(LEN(INDEX(TasksList!$C$6:$C$1005,MATCH(C6,TasksList!$B$6:$B$1005,0),1))=0,"",INDEX(TasksList!$C$6:$C$1005,MATCH(C6,TasksList!$B$6:$B$1005,0),1)),""),"")</f>
        <v>Maecenas Incorporated</v>
      </c>
      <c r="E6" s="361" t="str">
        <f>IFERROR(IF(LEN(C6)&gt;0,IF(LEN(INDEX(TasksList!$F$6:$F$1005,MATCH(C6,TasksList!$B$6:$B$1005,0),1))=0,"not set!",INDEX(TasksList!$F$6:$F$1005,MATCH(C6,TasksList!$B$6:$B$1005,0),1)),""),"")</f>
        <v>High</v>
      </c>
      <c r="F6" s="360" t="str">
        <f>IFERROR(IF(LEN(D6)&gt;0,IF(LEN(INDEX(AdressBook!$D$6:$D$25,MATCH(D6,AdressBook!$B$6:$B$25,0),1))=0,"",INDEX(AdressBook!$D$6:$D$25,MATCH(D6,AdressBook!$B$6:$B$25,0),1)),""),"")</f>
        <v>Advertisement</v>
      </c>
      <c r="G6" s="361" t="str">
        <f>IFERROR(IF(LEN(INDEX(PlansAndNotes!$F$6:$F$2005,ROW(B6)-ROW($C$3)))=0,"",INDEX(PlansAndNotes!$F$6:$F$2005,ROW(B6)-ROW($C$3))),"")</f>
        <v>Charles Guy</v>
      </c>
      <c r="H6" s="361" t="str">
        <f>IFERROR(IF(LEN(C6)&gt;0,IF(LEN(INDEX(TasksList!$G$6:$G$1005,MATCH(C6,TasksList!$B$6:$B$1005,0),1))=0,"",INDEX(TasksList!$G$6:$G$1005,MATCH(C6,TasksList!$B$6:$B$1005,0),1)),""),"")</f>
        <v>Open</v>
      </c>
      <c r="I6" s="381"/>
      <c r="J6" s="402" t="str">
        <f>IF(LEN(INDEX(TasksList!$B$6:$B$1005,ROW(J3),1))=0,"",INDEX(TasksList!$B$6:$B$1005,ROW(J3),1)&amp;" - "&amp;INDEX(TasksList!$D$6:$D$1005,ROW(J3),1))</f>
        <v>102 - Outsourcing contract</v>
      </c>
      <c r="K6" s="402">
        <f>IF(INDEX(TasksList!$G$6:$G$25,ROW(J3),1)="Open",ROW(J3),"")</f>
        <v>3</v>
      </c>
      <c r="L6" s="399" t="str">
        <f t="array" ref="L6">IFERROR(INDEX($J$4:$J$1003,SMALL($K$4:$K$1003,ROW(L6)-3),1),"")</f>
        <v>102 - Outsourcing contract</v>
      </c>
      <c r="M6" s="206"/>
      <c r="N6" s="362">
        <f>IFERROR(IF(LEN(INDEX(PlansAndNotes!$D$6:$D$4005,ROW(B6)-ROW($C$3)))=0,"",INDEX(PlansAndNotes!$D$6:$D$4005,ROW(B6)-ROW($C$3))),"")</f>
        <v>44412</v>
      </c>
      <c r="O6" s="165" t="str">
        <f t="shared" si="0"/>
        <v>Create DB</v>
      </c>
      <c r="P6" s="363" t="str">
        <f>IFERROR(IF(LEN(INDEX(PlansAndNotes!$E$6:$E$4005,ROW(B6)-ROW($C$3)))=0,"",INDEX(PlansAndNotes!$E$6:$E$4005,ROW(B6)-ROW($C$3))),"")</f>
        <v>NEW OPPORTUNITY</v>
      </c>
      <c r="Q6" s="363" t="str">
        <f>IFERROR(IF(LEN(INDEX(PlansAndNotes!$G$6:$G$4005,ROW(B6)-ROW($C$3)))=0,"",INDEX(PlansAndNotes!$G$6:$G$4005,ROW(B6)-ROW($C$3))),"")</f>
        <v>Meeting sceduled on Monday 24.08.2020 10:30am, client address.</v>
      </c>
      <c r="R6" s="361" t="str">
        <f>IFERROR(IF(LEN(D6)&gt;0,IF(LEN(INDEX(AdressBook!$C$6:$C$25,MATCH(D6,AdressBook!$B$6:$B$25,0),1))=0,"",INDEX(AdressBook!$C$6:$C$25,MATCH(D6,AdressBook!$B$6:$B$25,0),1)),""),"")</f>
        <v>Lead</v>
      </c>
      <c r="S6" s="165">
        <f>IF(LEN(C6)&gt;0,IFERROR(IF(MATCH(C6,C7:$C$4004,0)&gt;0,-1,ROW(S6)-ROW($S$3)),ROW(S6)-ROW($S$3)),-1)</f>
        <v>-1</v>
      </c>
      <c r="T6" s="165">
        <f t="shared" si="1"/>
        <v>0</v>
      </c>
      <c r="U6" s="165" t="str">
        <f t="shared" si="2"/>
        <v/>
      </c>
      <c r="V6" s="165" t="str">
        <f>IFERROR(IF(OR(C6="",S6&lt;0),"",IF(SUBTOTAL(3,C6:C6)=0,-1,SUBTOTAL(3,$C$4:C6))),"")</f>
        <v/>
      </c>
      <c r="W6" s="156" t="str">
        <f t="array" ref="W6">IF(LEN(C6)&gt;0,IFERROR(IF(MATCH(C6,$C$3:$C5,0)&gt;0,N6-INDEX($N$3:N5,SUMPRODUCT(MAX(ROW($C$3:$C5)*(C6=$C$3:$C5)))-2,1),""),""),"")</f>
        <v/>
      </c>
      <c r="X6" s="156">
        <f t="shared" ca="1" si="4"/>
        <v>1</v>
      </c>
      <c r="Y6" s="156">
        <f t="shared" ca="1" si="5"/>
        <v>1</v>
      </c>
      <c r="AB6" s="378" t="s">
        <v>222</v>
      </c>
      <c r="AC6" s="378" t="s">
        <v>84</v>
      </c>
      <c r="AD6" s="379" t="s">
        <v>73</v>
      </c>
      <c r="AF6" s="162" t="s">
        <v>62</v>
      </c>
      <c r="AG6" s="160" t="s">
        <v>79</v>
      </c>
      <c r="AH6" s="203"/>
      <c r="AI6" s="163" t="s">
        <v>218</v>
      </c>
      <c r="AJ6" s="163" t="s">
        <v>68</v>
      </c>
      <c r="AK6" s="163" t="s">
        <v>57</v>
      </c>
      <c r="AL6" s="221">
        <f>IF(AND(SUM(AK7:$AK$26)&gt;0,ROW(AK7)-ROW($AK$6)&gt;=STARTFUNNEL),1,0)</f>
        <v>1</v>
      </c>
      <c r="AM6" s="208"/>
      <c r="AN6" s="166" t="s">
        <v>57</v>
      </c>
      <c r="AO6" s="221">
        <f>IF(AND(SUM(AN7:$AN$26)&gt;0,ROW(AN7)-ROW($AN$6)&gt;=STARTSTAGES),1,0)</f>
        <v>1</v>
      </c>
      <c r="AQ6" s="169">
        <v>1</v>
      </c>
      <c r="AR6" s="167">
        <f t="array" ref="AR6" xml:space="preserve"> IFERROR( IF(OR(DATERANGE="All Data",DATERANGE=""), INDEX(Calculations!$AC$7:$AC$506,SMALL(IF(Calculations!$AC$7:$AC$506&lt;&gt;"0",ROW($AQ$6:$AQ$505)-ROW(INDEX($AQ$6:$AQ$505,1,1))+1),AQ6),1),INDEX(Calculations!$AD$7:$AD$506,SMALL(IF(Calculations!$AD$7:$AD$506&lt;&gt;0,ROW($AQ$6:$AQ$505)-ROW(INDEX($AQ$6:$AQ$505,1,1))+1),AQ6),1)),"")</f>
        <v>3</v>
      </c>
      <c r="AS6" s="164" t="str">
        <f t="array" ref="AS6" xml:space="preserve"> IFERROR(IF(OR(DATERANGE="All Data",DATERANGE=""),INDEX(AdressBook!$B$6:$B$25,SMALL(IF(Calculations!$AC$7:$AC$506&lt;&gt;"0",ROW($AQ$6:$AQ$505)-ROW(INDEX($AQ$6:$AQ$505,1,1))+1),AQ6),1),INDEX(AdressBook!$B$6:$B$25,SMALL(IF(Calculations!$AD$7:$AD$506&lt;&gt;0,ROW($AQ$6:$AQ$505)-ROW(INDEX($AQ$6:$AQ$505,1,1))+1),AQ6),1)),"")</f>
        <v>Rutrum Inc.</v>
      </c>
      <c r="AT6" s="227" t="str">
        <f t="shared" ref="AT6:AT37" si="6">IF(LEN(AS6)&gt;18,TRIM(LEFT(AS6,15))&amp;"…",AS6)</f>
        <v>Rutrum Inc.</v>
      </c>
      <c r="AU6" s="203"/>
      <c r="AV6" s="361">
        <f>IF(ConversionRate!D6="All Data",COUNTIF(TasksList!$G$6:$G$25,"Open"),COUNTIFS($H$4:$H$4005,"Open",$X$4:$X$4005,1,S4:S4005,"&gt;0"))</f>
        <v>10</v>
      </c>
      <c r="AW6" s="410">
        <f>IF(ConversionRate!D6="All Data",COUNTIF(TasksList!$G$6:$G$25,"Closed"),COUNTIFS(H4:H4005,"Closed",$X$4:$X$4005,1,S4:S4005,"&gt;0"))</f>
        <v>3</v>
      </c>
      <c r="AY6" s="163" t="s">
        <v>44</v>
      </c>
      <c r="AZ6" s="166" t="s">
        <v>49</v>
      </c>
      <c r="BA6" s="221">
        <f>IF(AND(SUM(AZ7:$AZ$26)&gt;0,ROW(AZ7)-ROW($AZ$6)&gt;=COUNTSTAGESTART),1,0)</f>
        <v>1</v>
      </c>
      <c r="BB6" s="200"/>
      <c r="BC6" s="163" t="s">
        <v>78</v>
      </c>
      <c r="BD6" s="221">
        <f>IF(AND(SUM($BC7:BC$26)&gt;0,ROW(BC7)-ROW($BC$6)&gt;=COUNTSTAGESTART2),1,0)</f>
        <v>1</v>
      </c>
      <c r="BE6" s="211"/>
      <c r="BF6" s="165">
        <f ca="1">IF(OR(SALESMAN="All salesmen",SALESMAN=""),  COUNTIFS($H$4:$H$4005,"Open",$Y$4:$Y$4005,1,S4:S4005,"&gt;0"), COUNTIFS($G$4:$G$4005,SALESMAN,$H$4:$H$4005,"Open",$Y$4:$Y$4005,1,S4:S4005,"&gt;0"))</f>
        <v>10</v>
      </c>
      <c r="BG6" s="165">
        <f ca="1">IF(OR(SALESMAN="All salesmen",SALESMAN=""),   COUNTIFS($H$4:$H$4005,"Closed",$Y$4:$Y$4005,1,S4:S4005,"&gt;0"),COUNTIFS($G$4:$G$4005,SALESMAN,$H$4:$H$4005,"Closed",$Y$4:$Y$4005,1,S4:S4005,"&gt;0"))</f>
        <v>3</v>
      </c>
      <c r="BI6" s="227" t="str">
        <f>IF(LEN(BJ6)&gt;20,TRIM(LEFT(BJ6,17))&amp;"…",BJ6)</f>
        <v>Francesca Cooley</v>
      </c>
      <c r="BJ6" s="167" t="str">
        <f>IF(LEN(Settings!E7)=0,"",Settings!E7)</f>
        <v>Francesca Cooley</v>
      </c>
      <c r="BK6" s="167">
        <f t="shared" ref="BK6:BK37" si="7">IF(LEN(BJ6)&gt;0, IF(DATARANGE2="All Data", COUNTIF($G$4:$G$4005,BJ6), COUNTIFS($G$4:$G$4005,BJ6,$Y$4:$Y$4005,1)),"")</f>
        <v>5</v>
      </c>
      <c r="BL6" s="167">
        <f t="shared" ref="BL6:BL37" ca="1" si="8">IF(LEN(BJ6)=0,"",COUNTIFS($G$4:$G$4005,BJ6,$H$4:$H$4005,"Open",$Y$4:$Y$4005,1,$S$4:$S$4005,"&gt;0")+COUNTIFS($G$4:$G$4005,BJ6,$H$4:$H$4005,"Closed",$Y$4:$Y$4005,1,$S$4:$S$4005,"&gt;0"))</f>
        <v>1</v>
      </c>
      <c r="BM6" s="157">
        <f>MAX(COUNT(BK6:BK55),1)</f>
        <v>7</v>
      </c>
      <c r="BO6" s="371" t="str">
        <f>IF(LEN(Settings!E7)=0,"",Settings!E7)</f>
        <v>Francesca Cooley</v>
      </c>
    </row>
    <row r="7" spans="2:67" x14ac:dyDescent="0.25">
      <c r="B7" s="390" t="str">
        <f>IFERROR(IF(LEN(INDEX(PlansAndNotes!$B$6:$B$2005,ROW(A7)-ROW($B$3)))=0,"",INDEX(PlansAndNotes!$B$6:$B$2005,ROW(A7)-ROW($B$3))),"")</f>
        <v>105 - Sell subscription</v>
      </c>
      <c r="C7" s="361">
        <f t="shared" si="3"/>
        <v>105</v>
      </c>
      <c r="D7" s="361" t="str">
        <f>IFERROR(IF(LEN(C7)&gt;0,IF(LEN(INDEX(TasksList!$C$6:$C$1005,MATCH(C7,TasksList!$B$6:$B$1005,0),1))=0,"",INDEX(TasksList!$C$6:$C$1005,MATCH(C7,TasksList!$B$6:$B$1005,0),1)),""),"")</f>
        <v>Erat Semper PC</v>
      </c>
      <c r="E7" s="361" t="str">
        <f>IFERROR(IF(LEN(C7)&gt;0,IF(LEN(INDEX(TasksList!$F$6:$F$1005,MATCH(C7,TasksList!$B$6:$B$1005,0),1))=0,"not set!",INDEX(TasksList!$F$6:$F$1005,MATCH(C7,TasksList!$B$6:$B$1005,0),1)),""),"")</f>
        <v>Low</v>
      </c>
      <c r="F7" s="360" t="str">
        <f>IFERROR(IF(LEN(D7)&gt;0,IF(LEN(INDEX(AdressBook!$D$6:$D$25,MATCH(D7,AdressBook!$B$6:$B$25,0),1))=0,"",INDEX(AdressBook!$D$6:$D$25,MATCH(D7,AdressBook!$B$6:$B$25,0),1)),""),"")</f>
        <v>Google Adwords</v>
      </c>
      <c r="G7" s="361" t="str">
        <f>IFERROR(IF(LEN(INDEX(PlansAndNotes!$F$6:$F$2005,ROW(B7)-ROW($C$3)))=0,"",INDEX(PlansAndNotes!$F$6:$F$2005,ROW(B7)-ROW($C$3))),"")</f>
        <v>Charles Guy</v>
      </c>
      <c r="H7" s="361" t="str">
        <f>IFERROR(IF(LEN(C7)&gt;0,IF(LEN(INDEX(TasksList!$G$6:$G$1005,MATCH(C7,TasksList!$B$6:$B$1005,0),1))=0,"",INDEX(TasksList!$G$6:$G$1005,MATCH(C7,TasksList!$B$6:$B$1005,0),1)),""),"")</f>
        <v>Closed</v>
      </c>
      <c r="I7" s="381"/>
      <c r="J7" s="402" t="str">
        <f>IF(LEN(INDEX(TasksList!$B$6:$B$1005,ROW(J4),1))=0,"",INDEX(TasksList!$B$6:$B$1005,ROW(J4),1)&amp;" - "&amp;INDEX(TasksList!$D$6:$D$1005,ROW(J4),1))</f>
        <v>103 - Sell subscription</v>
      </c>
      <c r="K7" s="402">
        <f>IF(INDEX(TasksList!$G$6:$G$25,ROW(J4),1)="Open",ROW(J4),"")</f>
        <v>4</v>
      </c>
      <c r="L7" s="399" t="str">
        <f t="array" ref="L7">IFERROR(INDEX($J$4:$J$1003,SMALL($K$4:$K$1003,ROW(L7)-3),1),"")</f>
        <v>103 - Sell subscription</v>
      </c>
      <c r="M7" s="206"/>
      <c r="N7" s="362">
        <f>IFERROR(IF(LEN(INDEX(PlansAndNotes!$D$6:$D$4005,ROW(B7)-ROW($C$3)))=0,"",INDEX(PlansAndNotes!$D$6:$D$4005,ROW(B7)-ROW($C$3))),"")</f>
        <v>44418</v>
      </c>
      <c r="O7" s="165" t="str">
        <f t="shared" si="0"/>
        <v>Sell subscription</v>
      </c>
      <c r="P7" s="363" t="str">
        <f>IFERROR(IF(LEN(INDEX(PlansAndNotes!$E$6:$E$4005,ROW(B7)-ROW($C$3)))=0,"",INDEX(PlansAndNotes!$E$6:$E$4005,ROW(B7)-ROW($C$3))),"")</f>
        <v>LEAD QUALIFICATION</v>
      </c>
      <c r="Q7" s="363" t="str">
        <f>IFERROR(IF(LEN(INDEX(PlansAndNotes!$G$6:$G$4005,ROW(B7)-ROW($C$3)))=0,"",INDEX(PlansAndNotes!$G$6:$G$4005,ROW(B7)-ROW($C$3))),"")</f>
        <v/>
      </c>
      <c r="R7" s="361" t="str">
        <f>IFERROR(IF(LEN(D7)&gt;0,IF(LEN(INDEX(AdressBook!$C$6:$C$25,MATCH(D7,AdressBook!$B$6:$B$25,0),1))=0,"",INDEX(AdressBook!$C$6:$C$25,MATCH(D7,AdressBook!$B$6:$B$25,0),1)),""),"")</f>
        <v>Customer</v>
      </c>
      <c r="S7" s="165">
        <f>IF(LEN(C7)&gt;0,IFERROR(IF(MATCH(C7,C8:$C$4004,0)&gt;0,-1,ROW(S7)-ROW($S$3)),ROW(S7)-ROW($S$3)),-1)</f>
        <v>4</v>
      </c>
      <c r="T7" s="165">
        <f t="shared" si="1"/>
        <v>4</v>
      </c>
      <c r="U7" s="165" t="str">
        <f t="shared" si="2"/>
        <v>LEAD QUALIFICATION</v>
      </c>
      <c r="V7" s="165">
        <f>IFERROR(IF(OR(C7="",S7&lt;0),"",IF(SUBTOTAL(3,C7:C7)=0,-1,SUBTOTAL(3,$C$4:C7))),"")</f>
        <v>1</v>
      </c>
      <c r="W7" s="156" t="str">
        <f t="array" ref="W7">IF(LEN(C7)&gt;0,IFERROR(IF(MATCH(C7,$C$3:$C6,0)&gt;0,N7-INDEX($N$3:N6,SUMPRODUCT(MAX(ROW($C$3:$C6)*(C7=$C$3:$C6)))-2,1),""),""),"")</f>
        <v/>
      </c>
      <c r="X7" s="156">
        <f t="shared" ca="1" si="4"/>
        <v>1</v>
      </c>
      <c r="Y7" s="156">
        <f t="shared" ca="1" si="5"/>
        <v>1</v>
      </c>
      <c r="AB7" s="406" t="str">
        <f>""&amp;INDEX(AdressBook!$B$6:$B$25,ROW(A1),1)</f>
        <v>Rutrum Inc.</v>
      </c>
      <c r="AC7" s="380">
        <f>IF( AB7="",0,IF(OR(selectTask="All tasks",selectTask=""),COUNTIFS(TasksList!$C$6:$C$25,AB7),IF(selectTask="Open",COUNTIFS(TasksList!$C$6:$C$25,AB7,TasksList!$G$6:$G$25,"Open"),COUNTIFS(TasksList!$C$6:$C$25,AB7,TasksList!$G$6:$G$25,"Closed"))))</f>
        <v>3</v>
      </c>
      <c r="AD7" s="380">
        <f t="shared" ref="AD7:AD70" ca="1" si="9">IF(OR(selectTask="All tasks",selectTask=""),COUNTIFS($D$4:$D$4005,AB7,$S$4:$S$4005,"&gt;0",$X$4:$X$4005,1),IF(selectTask="Open",COUNTIFS($D$4:$D$4005,AB7,$S$4:$S$4005,"&gt;0",$X$4:$X$4005,1,$H$4:$H$4005,"Open"),COUNTIFS($D$4:$D$4005,AB7,$S$4:$S$4005,"&gt;0",$X$4:$X$4005,1,$H$4:$H$4005,"Closed")))</f>
        <v>3</v>
      </c>
      <c r="AF7" s="168" t="str">
        <f>F4</f>
        <v>Google Adds</v>
      </c>
      <c r="AG7" s="168">
        <f t="shared" ref="AG7:AG26" si="10">IF(OR(DATERANGE="All Data",DATERANGE=""),IF(LEN(AF7)&gt;0, IF(OR(selectTask="All tasks",selectTask=""),COUNTIFS($F$4:$F$4005,AF7,$S$4:$S$4005,"&gt;0"), IF(selectTask="Open",COUNTIFS($F$4:$F$4005,AF7,$S$4:$S$4005,"&gt;0",$H$4:$H$4005,"Open"), COUNTIFS($F$4:$F$4005,AF7,$S$4:$S$4005,"&gt;0",$H$4:$H$4005,"Closed"))),""),IF(LEN(AF7)&gt;0,
IF(OR(selectTask="All tasks",selectTask=""),COUNTIFS($F$4:$F$4005,AF7,$S$4:$S$4005,"&gt;0",$X$4:$X$4005,1),
IF(selectTask="Open",COUNTIFS($F$4:$F$4005,AF7,$S$4:$S$4005,"&gt;0",$X$4:$X$4005,1,$H$4:$H$4005,"Open"),
COUNTIFS($F$4:$F$4005,AF7,$S$4:$S$4005,"&gt;0",$X$4:$X$4005,1,$H$4:$H$4005,"Closed"))),""))</f>
        <v>3</v>
      </c>
      <c r="AH7" s="203"/>
      <c r="AI7" s="167" t="str">
        <f>IF(LEN(Settings!C7)&gt;0, Settings!C7,"")</f>
        <v>NEW OPPORTUNITY</v>
      </c>
      <c r="AJ7" s="169">
        <v>0</v>
      </c>
      <c r="AK7" s="167">
        <f>IFERROR(IF(OR(DATERANGE="All Data",DATERANGE=""),
IF(OR(COUNTIF(Calculations!$P$4:$P$4005,AI7)=0,LEN(AI7)=0),"",IF(OR(selectTask="All tasks",selectTask=""),COUNTIF(Calculations!$P$4:$P$4005,AI7),IF(selectTask="Open",COUNTIFS(Calculations!$P$4:$P$4005,AI7,Calculations!$H$4:$H$4005,"Open"),COUNTIFS(Calculations!$P$4:$P$4005,AI7,Calculations!$H$4:$H$4005,"Closed")))),IF(OR(COUNTIF(Calculations!$P$4:$P$4005,AI7)=0,LEN(AI7)=0),"",IF(OR(selectTask="All tasks",selectTask=""),COUNTIFS(Calculations!$P$4:$P$4005,AI7,Calculations!$X$4:$X$4005,1),
IF(selectTask="Open",COUNTIFS(Calculations!$P$4:$P$4005,AI7,Calculations!$H$4:$H$4005,"Open",Calculations!$X$4:$X$4005,1),
COUNTIFS(Calculations!$P$4:$P$4005,AI7,Calculations!$H$4:$H$4005,"Closed",Calculations!$X$4:$X$4005,1))))),"")</f>
        <v>13</v>
      </c>
      <c r="AL7" s="221">
        <f>IF(AND(SUM(AK8:$AK$26)&gt;0,ROW(AK8)-ROW($AK$6)&gt;=STARTFUNNEL),1,0)</f>
        <v>1</v>
      </c>
      <c r="AM7" s="208"/>
      <c r="AN7" s="216">
        <f t="shared" ref="AN7:AN26" si="11">IFERROR(IF(OR(DATERANGE="All Data",DATERANGE=""),
IF(AI7="","", IF(OR(selectTask="All tasks",selectTask=""),AVERAGEIF($P$4:$P$4005,AI7,$W$4:$W$4005),
IF(selectTask="Open",AVERAGEIFS($W$4:$W$4005,$H$4:$H$4005,"Open",$P$4:$P$4005,AI7),
AVERAGEIFS($W$4:$W$4005,$H$4:$H$4005,"Closed",$P$4:$P$4005,AI7)))), IF(AI7="","",IF(OR(selectTask="All tasks",selectTask=""),AVERAGEIFS($W$4:$W$4005,$P$4:$P$4005,AI7,$X$4:$X$4005,1),
IF(selectTask="Open",AVERAGEIFS($W$4:$W$4005,$H$4:$H$4005,"Open",$P$4:$P$4005,AI7,$X$4:$X$4005,1),
AVERAGEIFS($W$4:$W$4005,$H$4:$H$4005,"Closed",$P$4:$P$4005,AI7,$X$4:$X$4005,1))))),"")</f>
        <v>24</v>
      </c>
      <c r="AO7" s="221">
        <f>IF(AND(SUM(AN8:$AN$26)&gt;0,ROW(AN8)-ROW($AN$6)&gt;=STARTSTAGES),1,0)</f>
        <v>1</v>
      </c>
      <c r="AQ7" s="165">
        <f t="shared" ref="AQ7:AQ38" si="12">IFERROR(IF(AQ6+1&gt;COUNTTASK,"",AQ6+1),"")</f>
        <v>2</v>
      </c>
      <c r="AR7" s="167">
        <f t="array" ref="AR7" xml:space="preserve"> IFERROR( IF(OR(DATERANGE="All Data",DATERANGE=""), INDEX(Calculations!$AC$7:$AC$506,SMALL(IF(Calculations!$AC$7:$AC$506&lt;&gt;"0",ROW($AQ$6:$AQ$505)-ROW(INDEX($AQ$6:$AQ$505,1,1))+1),AQ7),1),INDEX(Calculations!$AD$7:$AD$506,SMALL(IF(Calculations!$AD$7:$AD$506&lt;&gt;0,ROW($AQ$6:$AQ$505)-ROW(INDEX($AQ$6:$AQ$505,1,1))+1),AQ7),1)),"")</f>
        <v>1</v>
      </c>
      <c r="AS7" s="164" t="str">
        <f t="array" ref="AS7" xml:space="preserve"> IFERROR(IF(OR(DATERANGE="All Data",DATERANGE=""),INDEX(AdressBook!$B$6:$B$25,SMALL(IF(Calculations!$AC$7:$AC$506&lt;&gt;"0",ROW($AQ$6:$AQ$505)-ROW(INDEX($AQ$6:$AQ$505,1,1))+1),AQ7),1),INDEX(AdressBook!$B$6:$B$25,SMALL(IF(Calculations!$AD$7:$AD$506&lt;&gt;0,ROW($AQ$6:$AQ$505)-ROW(INDEX($AQ$6:$AQ$505,1,1))+1),AQ7),1)),"")</f>
        <v>Luctus Et Ultrices Ltd</v>
      </c>
      <c r="AT7" s="227" t="str">
        <f t="shared" si="6"/>
        <v>Luctus Et Ultri…</v>
      </c>
      <c r="AU7" s="203"/>
      <c r="AV7" s="199"/>
      <c r="AW7" s="199"/>
      <c r="AY7" s="167" t="str">
        <f>IF(LEN(Settings!C7)&gt;0, Settings!C7,"")</f>
        <v>NEW OPPORTUNITY</v>
      </c>
      <c r="AZ7" s="171">
        <f>IFERROR(IF(OR(DATARANGE2="All Data",DATARANGE2=""),
IF(OR(SALESMAN="All salesmen",SALESMAN=""),IF(LEN(AY7)=0,"",COUNTIFS(Calculations!$P$4:$P$4005,AY7)),IF(LEN(AY7)=0,"",COUNTIFS(Calculations!$P$4:$P$4005,AY7,$G$4:$G$4005,SALESMAN))),
IF(OR(SALESMAN="All salesmen",SALESMAN=""),IF(OR(COUNTIF(Calculations!$P$4:$P$4005,AY7)=0,LEN(AY7)=0),"",COUNTIFS(Calculations!$P$4:$P$4005,AY7,Calculations!$Y$4:$Y$4005,1)),IF(OR(COUNTIF(Calculations!$P$4:$P$4005,AY7)=0,LEN(AY7)=0),"",COUNTIFS(Calculations!$P$4:$P$4005,AY7,Calculations!$Y$4:$Y$4005,1,$G$4:$G$4005,SALESMAN)))
),"")</f>
        <v>13</v>
      </c>
      <c r="BA7" s="221">
        <f>IF(AND(SUM(AZ8:$AZ$26)&gt;0,ROW(AZ8)-ROW($AZ$6)&gt;=COUNTSTAGESTART),1,0)</f>
        <v>1</v>
      </c>
      <c r="BB7" s="200"/>
      <c r="BC7" s="170">
        <f t="shared" ref="BC7:BC26" si="13">IFERROR(IF(OR(DATARANGE2="All Data",DATARANGE2=""),
IF(OR(SALESMAN="All salesmen",SALESMAN=""),   IF(AY7="","", AVERAGEIFS($W$4:$W$4005,$P$4:$P$4005,AY7)),IF(AY7="","", AVERAGEIFS($W$4:$W$4005,$G$4:$G$4005,SALESMAN,$P$4:$P$4005,AY7))),
IF(OR(SALESMAN="All salesmen",SALESMAN=""),   IF(AY7="","",AVERAGEIFS($W$4:$W$4005,$P$4:$P$4005,AY7,$Y$4:$Y$4005,1)), IF(AY7="","",AVERAGEIFS($W$4:$W$4005,$P$4:$P$4005,AY7,$Y$4:$Y$4005,1,$G$4:$G$4005,SALESMAN))
)),"")</f>
        <v>24</v>
      </c>
      <c r="BD7" s="221">
        <f>IF(AND(SUM($BC8:BC$26)&gt;0,ROW(BC8)-ROW($BC$6)&gt;=COUNTSTAGESTART2),1,0)</f>
        <v>1</v>
      </c>
      <c r="BE7" s="200"/>
      <c r="BI7" s="227" t="str">
        <f t="shared" ref="BI7:BI55" si="14">IF(LEN(BJ7)&gt;20,TRIM(LEFT(BJ7,17))&amp;"…",BJ7)</f>
        <v>Sylvia Mcclain</v>
      </c>
      <c r="BJ7" s="165" t="str">
        <f>IF(LEN(Settings!E8)=0,"",Settings!E8)</f>
        <v>Sylvia Mcclain</v>
      </c>
      <c r="BK7" s="165">
        <f t="shared" si="7"/>
        <v>1</v>
      </c>
      <c r="BL7" s="167">
        <f t="shared" ca="1" si="8"/>
        <v>1</v>
      </c>
      <c r="BO7" s="371" t="str">
        <f>IF(LEN(Settings!E8)=0,"",Settings!E8)</f>
        <v>Sylvia Mcclain</v>
      </c>
    </row>
    <row r="8" spans="2:67" hidden="1" x14ac:dyDescent="0.25">
      <c r="B8" s="390" t="str">
        <f>IFERROR(IF(LEN(INDEX(PlansAndNotes!$B$6:$B$2005,ROW(A8)-ROW($B$3)))=0,"",INDEX(PlansAndNotes!$B$6:$B$2005,ROW(A8)-ROW($B$3))),"")</f>
        <v>102 - Outsourcing contract</v>
      </c>
      <c r="C8" s="361">
        <f t="shared" si="3"/>
        <v>102</v>
      </c>
      <c r="D8" s="361" t="str">
        <f>IFERROR(IF(LEN(C8)&gt;0,IF(LEN(INDEX(TasksList!$C$6:$C$1005,MATCH(C8,TasksList!$B$6:$B$1005,0),1))=0,"",INDEX(TasksList!$C$6:$C$1005,MATCH(C8,TasksList!$B$6:$B$1005,0),1)),""),"")</f>
        <v>Enim Mauris Corporation</v>
      </c>
      <c r="E8" s="361" t="str">
        <f>IFERROR(IF(LEN(C8)&gt;0,IF(LEN(INDEX(TasksList!$F$6:$F$1005,MATCH(C8,TasksList!$B$6:$B$1005,0),1))=0,"not set!",INDEX(TasksList!$F$6:$F$1005,MATCH(C8,TasksList!$B$6:$B$1005,0),1)),""),"")</f>
        <v>not set!</v>
      </c>
      <c r="F8" s="360" t="str">
        <f>IFERROR(IF(LEN(D8)&gt;0,IF(LEN(INDEX(AdressBook!$D$6:$D$25,MATCH(D8,AdressBook!$B$6:$B$25,0),1))=0,"",INDEX(AdressBook!$D$6:$D$25,MATCH(D8,AdressBook!$B$6:$B$25,0),1)),""),"")</f>
        <v>LinkedIn</v>
      </c>
      <c r="G8" s="361" t="str">
        <f>IFERROR(IF(LEN(INDEX(PlansAndNotes!$F$6:$F$2005,ROW(B8)-ROW($C$3)))=0,"",INDEX(PlansAndNotes!$F$6:$F$2005,ROW(B8)-ROW($C$3))),"")</f>
        <v>Audrey Workman</v>
      </c>
      <c r="H8" s="361" t="str">
        <f>IFERROR(IF(LEN(C8)&gt;0,IF(LEN(INDEX(TasksList!$G$6:$G$1005,MATCH(C8,TasksList!$B$6:$B$1005,0),1))=0,"",INDEX(TasksList!$G$6:$G$1005,MATCH(C8,TasksList!$B$6:$B$1005,0),1)),""),"")</f>
        <v>Open</v>
      </c>
      <c r="I8" s="381"/>
      <c r="J8" s="402" t="str">
        <f>IF(LEN(INDEX(TasksList!$B$6:$B$1005,ROW(J5),1))=0,"",INDEX(TasksList!$B$6:$B$1005,ROW(J5),1)&amp;" - "&amp;INDEX(TasksList!$D$6:$D$1005,ROW(J5),1))</f>
        <v>104 - Create DB</v>
      </c>
      <c r="K8" s="402">
        <f>IF(INDEX(TasksList!$G$6:$G$25,ROW(J5),1)="Open",ROW(J5),"")</f>
        <v>5</v>
      </c>
      <c r="L8" s="399" t="str">
        <f t="array" ref="L8">IFERROR(INDEX($J$4:$J$1003,SMALL($K$4:$K$1003,ROW(L8)-3),1),"")</f>
        <v>104 - Create DB</v>
      </c>
      <c r="M8" s="206"/>
      <c r="N8" s="362">
        <f>IFERROR(IF(LEN(INDEX(PlansAndNotes!$D$6:$D$4005,ROW(B8)-ROW($C$3)))=0,"",INDEX(PlansAndNotes!$D$6:$D$4005,ROW(B8)-ROW($C$3))),"")</f>
        <v>44424</v>
      </c>
      <c r="O8" s="165" t="str">
        <f t="shared" si="0"/>
        <v>Outsourcing contract</v>
      </c>
      <c r="P8" s="363" t="str">
        <f>IFERROR(IF(LEN(INDEX(PlansAndNotes!$E$6:$E$4005,ROW(B8)-ROW($C$3)))=0,"",INDEX(PlansAndNotes!$E$6:$E$4005,ROW(B8)-ROW($C$3))),"")</f>
        <v>NEW OPPORTUNITY</v>
      </c>
      <c r="Q8" s="363" t="str">
        <f>IFERROR(IF(LEN(INDEX(PlansAndNotes!$G$6:$G$4005,ROW(B8)-ROW($C$3)))=0,"",INDEX(PlansAndNotes!$G$6:$G$4005,ROW(B8)-ROW($C$3))),"")</f>
        <v/>
      </c>
      <c r="R8" s="361" t="str">
        <f>IFERROR(IF(LEN(D8)&gt;0,IF(LEN(INDEX(AdressBook!$C$6:$C$25,MATCH(D8,AdressBook!$B$6:$B$25,0),1))=0,"",INDEX(AdressBook!$C$6:$C$25,MATCH(D8,AdressBook!$B$6:$B$25,0),1)),""),"")</f>
        <v>Lead</v>
      </c>
      <c r="S8" s="165">
        <f>IF(LEN(C8)&gt;0,IFERROR(IF(MATCH(C8,C9:$C$4004,0)&gt;0,-1,ROW(S8)-ROW($S$3)),ROW(S8)-ROW($S$3)),-1)</f>
        <v>-1</v>
      </c>
      <c r="T8" s="165">
        <f t="shared" si="1"/>
        <v>0</v>
      </c>
      <c r="U8" s="165" t="str">
        <f t="shared" si="2"/>
        <v/>
      </c>
      <c r="V8" s="165" t="str">
        <f>IFERROR(IF(OR(C8="",S8&lt;0),"",IF(SUBTOTAL(3,C8:C8)=0,-1,SUBTOTAL(3,$C$4:C8))),"")</f>
        <v/>
      </c>
      <c r="W8" s="156" t="str">
        <f t="array" ref="W8">IF(LEN(C8)&gt;0,IFERROR(IF(MATCH(C8,$C$3:$C7,0)&gt;0,N8-INDEX($N$3:N7,SUMPRODUCT(MAX(ROW($C$3:$C7)*(C8=$C$3:$C7)))-2,1),""),""),"")</f>
        <v/>
      </c>
      <c r="X8" s="156">
        <f t="shared" ca="1" si="4"/>
        <v>1</v>
      </c>
      <c r="Y8" s="156">
        <f t="shared" ca="1" si="5"/>
        <v>1</v>
      </c>
      <c r="AB8" s="406" t="str">
        <f>""&amp;INDEX(AdressBook!$B$6:$B$25,ROW(A2),1)</f>
        <v>Luctus Et Ultrices Ltd</v>
      </c>
      <c r="AC8" s="380">
        <f>IF( AB8="",0,IF(OR(selectTask="All tasks",selectTask=""),COUNTIFS(TasksList!$C$6:$C$25,AB8),IF(selectTask="Open",COUNTIFS(TasksList!$C$6:$C$25,AB8,TasksList!$G$6:$G$25,"Open"),COUNTIFS(TasksList!$C$6:$C$25,AB8,TasksList!$G$6:$G$25,"Closed"))))</f>
        <v>1</v>
      </c>
      <c r="AD8" s="380">
        <f t="shared" ca="1" si="9"/>
        <v>1</v>
      </c>
      <c r="AF8" s="168" t="str">
        <f t="array" ref="AF8">IFERROR(INDEX($F$4:$F$4003, MATCH(0,COUNTIF($AF$5:AF7,$F$4:$F$4003), 0)),"")</f>
        <v>Advertisement</v>
      </c>
      <c r="AG8" s="168">
        <f t="shared" si="10"/>
        <v>2</v>
      </c>
      <c r="AH8" s="203"/>
      <c r="AI8" s="165" t="str">
        <f>IF(LEN(Settings!C8)&gt;0, Settings!C8,"")</f>
        <v>LEAD QUALIFICATION</v>
      </c>
      <c r="AJ8" s="165">
        <f>IFERROR(IF(AK8="","",(MAX($AK$7:$AK$26)-AK8)/2),"")</f>
        <v>1</v>
      </c>
      <c r="AK8" s="167">
        <f>IFERROR(IF(OR(DATERANGE="All Data",DATERANGE=""),
IF(OR(COUNTIF(Calculations!$P$4:$P$4005,AI8)=0,LEN(AI8)=0),"",IF(OR(selectTask="All tasks",selectTask=""),COUNTIF(Calculations!$P$4:$P$4005,AI8),IF(selectTask="Open",COUNTIFS(Calculations!$P$4:$P$4005,AI8,Calculations!$H$4:$H$4005,"Open"),COUNTIFS(Calculations!$P$4:$P$4005,AI8,Calculations!$H$4:$H$4005,"Closed")))),IF(OR(COUNTIF(Calculations!$P$4:$P$4005,AI8)=0,LEN(AI8)=0),"",IF(OR(selectTask="All tasks",selectTask=""),COUNTIFS(Calculations!$P$4:$P$4005,AI8,Calculations!$X$4:$X$4005,1),
IF(selectTask="Open",COUNTIFS(Calculations!$P$4:$P$4005,AI8,Calculations!$H$4:$H$4005,"Open",Calculations!$X$4:$X$4005,1),
COUNTIFS(Calculations!$P$4:$P$4005,AI8,Calculations!$H$4:$H$4005,"Closed",Calculations!$X$4:$X$4005,1))))),"")</f>
        <v>11</v>
      </c>
      <c r="AL8" s="221">
        <f>IF(AND(SUM(AK9:$AK$26)&gt;0,ROW(AK9)-ROW($AK$6)&gt;=STARTFUNNEL),1,0)</f>
        <v>1</v>
      </c>
      <c r="AM8" s="208"/>
      <c r="AN8" s="216">
        <f t="shared" si="11"/>
        <v>51</v>
      </c>
      <c r="AO8" s="221">
        <f>IF(AND(SUM(AN9:$AN$26)&gt;0,ROW(AN9)-ROW($AN$6)&gt;=STARTSTAGES),1,0)</f>
        <v>1</v>
      </c>
      <c r="AQ8" s="165">
        <f t="shared" si="12"/>
        <v>3</v>
      </c>
      <c r="AR8" s="167">
        <f t="array" ref="AR8" xml:space="preserve"> IFERROR( IF(OR(DATERANGE="All Data",DATERANGE=""), INDEX(Calculations!$AC$7:$AC$506,SMALL(IF(Calculations!$AC$7:$AC$506&lt;&gt;"0",ROW($AQ$6:$AQ$505)-ROW(INDEX($AQ$6:$AQ$505,1,1))+1),AQ8),1),INDEX(Calculations!$AD$7:$AD$506,SMALL(IF(Calculations!$AD$7:$AD$506&lt;&gt;0,ROW($AQ$6:$AQ$505)-ROW(INDEX($AQ$6:$AQ$505,1,1))+1),AQ8),1)),"")</f>
        <v>2</v>
      </c>
      <c r="AS8" s="164" t="str">
        <f t="array" ref="AS8" xml:space="preserve"> IFERROR(IF(OR(DATERANGE="All Data",DATERANGE=""),INDEX(AdressBook!$B$6:$B$25,SMALL(IF(Calculations!$AC$7:$AC$506&lt;&gt;"0",ROW($AQ$6:$AQ$505)-ROW(INDEX($AQ$6:$AQ$505,1,1))+1),AQ8),1),INDEX(AdressBook!$B$6:$B$25,SMALL(IF(Calculations!$AD$7:$AD$506&lt;&gt;0,ROW($AQ$6:$AQ$505)-ROW(INDEX($AQ$6:$AQ$505,1,1))+1),AQ8),1)),"")</f>
        <v>Enim Mauris Corporation</v>
      </c>
      <c r="AT8" s="227" t="str">
        <f t="shared" si="6"/>
        <v>Enim Mauris Cor…</v>
      </c>
      <c r="AU8" s="203"/>
      <c r="AV8" s="217" t="s">
        <v>74</v>
      </c>
      <c r="AW8" s="217"/>
      <c r="AY8" s="167" t="str">
        <f>IF(LEN(Settings!C8)&gt;0, Settings!C8,"")</f>
        <v>LEAD QUALIFICATION</v>
      </c>
      <c r="AZ8" s="171">
        <f>IFERROR(IF(OR(DATARANGE2="All Data",DATARANGE2=""),
IF(OR(SALESMAN="All salesmen",SALESMAN=""),IF(LEN(AY8)=0,"",COUNTIFS(Calculations!$P$4:$P$4005,AY8)),IF(LEN(AY8)=0,"",COUNTIFS(Calculations!$P$4:$P$4005,AY8,$G$4:$G$4005,SALESMAN))),
IF(OR(SALESMAN="All salesmen",SALESMAN=""),IF(OR(COUNTIF(Calculations!$P$4:$P$4005,AY8)=0,LEN(AY8)=0),"",COUNTIFS(Calculations!$P$4:$P$4005,AY8,Calculations!$Y$4:$Y$4005,1)),IF(OR(COUNTIF(Calculations!$P$4:$P$4005,AY8)=0,LEN(AY8)=0),"",COUNTIFS(Calculations!$P$4:$P$4005,AY8,Calculations!$Y$4:$Y$4005,1,$G$4:$G$4005,SALESMAN)))
),"")</f>
        <v>11</v>
      </c>
      <c r="BA8" s="221">
        <f>IF(AND(SUM(AZ9:$AZ$26)&gt;0,ROW(AZ9)-ROW($AZ$6)&gt;=COUNTSTAGESTART),1,0)</f>
        <v>1</v>
      </c>
      <c r="BB8" s="200"/>
      <c r="BC8" s="170">
        <f t="shared" si="13"/>
        <v>51</v>
      </c>
      <c r="BD8" s="221">
        <f>IF(AND(SUM($BC9:BC$26)&gt;0,ROW(BC9)-ROW($BC$6)&gt;=COUNTSTAGESTART2),1,0)</f>
        <v>1</v>
      </c>
      <c r="BE8" s="200"/>
      <c r="BI8" s="227" t="str">
        <f t="shared" si="14"/>
        <v>Audrey Workman</v>
      </c>
      <c r="BJ8" s="165" t="str">
        <f>IF(LEN(Settings!E9)=0,"",Settings!E9)</f>
        <v>Audrey Workman</v>
      </c>
      <c r="BK8" s="165">
        <f t="shared" si="7"/>
        <v>12</v>
      </c>
      <c r="BL8" s="167">
        <f t="shared" ca="1" si="8"/>
        <v>3</v>
      </c>
      <c r="BO8" s="371" t="str">
        <f>IF(LEN(Settings!E9)=0,"",Settings!E9)</f>
        <v>Audrey Workman</v>
      </c>
    </row>
    <row r="9" spans="2:67" hidden="1" x14ac:dyDescent="0.25">
      <c r="B9" s="390" t="str">
        <f>IFERROR(IF(LEN(INDEX(PlansAndNotes!$B$6:$B$2005,ROW(A9)-ROW($B$3)))=0,"",INDEX(PlansAndNotes!$B$6:$B$2005,ROW(A9)-ROW($B$3))),"")</f>
        <v>108 - Perform QA test</v>
      </c>
      <c r="C9" s="361">
        <f t="shared" si="3"/>
        <v>108</v>
      </c>
      <c r="D9" s="361" t="str">
        <f>IFERROR(IF(LEN(C9)&gt;0,IF(LEN(INDEX(TasksList!$C$6:$C$1005,MATCH(C9,TasksList!$B$6:$B$1005,0),1))=0,"",INDEX(TasksList!$C$6:$C$1005,MATCH(C9,TasksList!$B$6:$B$1005,0),1)),""),"")</f>
        <v>Pede Consulting</v>
      </c>
      <c r="E9" s="361" t="str">
        <f>IFERROR(IF(LEN(C9)&gt;0,IF(LEN(INDEX(TasksList!$F$6:$F$1005,MATCH(C9,TasksList!$B$6:$B$1005,0),1))=0,"not set!",INDEX(TasksList!$F$6:$F$1005,MATCH(C9,TasksList!$B$6:$B$1005,0),1)),""),"")</f>
        <v>High</v>
      </c>
      <c r="F9" s="360" t="str">
        <f>IFERROR(IF(LEN(D9)&gt;0,IF(LEN(INDEX(AdressBook!$D$6:$D$25,MATCH(D9,AdressBook!$B$6:$B$25,0),1))=0,"",INDEX(AdressBook!$D$6:$D$25,MATCH(D9,AdressBook!$B$6:$B$25,0),1)),""),"")</f>
        <v>Customer Event</v>
      </c>
      <c r="G9" s="361" t="str">
        <f>IFERROR(IF(LEN(INDEX(PlansAndNotes!$F$6:$F$2005,ROW(B9)-ROW($C$3)))=0,"",INDEX(PlansAndNotes!$F$6:$F$2005,ROW(B9)-ROW($C$3))),"")</f>
        <v>James Blair</v>
      </c>
      <c r="H9" s="361" t="str">
        <f>IFERROR(IF(LEN(C9)&gt;0,IF(LEN(INDEX(TasksList!$G$6:$G$1005,MATCH(C9,TasksList!$B$6:$B$1005,0),1))=0,"",INDEX(TasksList!$G$6:$G$1005,MATCH(C9,TasksList!$B$6:$B$1005,0),1)),""),"")</f>
        <v>Open</v>
      </c>
      <c r="I9" s="381"/>
      <c r="J9" s="402" t="str">
        <f>IF(LEN(INDEX(TasksList!$B$6:$B$1005,ROW(J6),1))=0,"",INDEX(TasksList!$B$6:$B$1005,ROW(J6),1)&amp;" - "&amp;INDEX(TasksList!$D$6:$D$1005,ROW(J6),1))</f>
        <v>105 - Sell subscription</v>
      </c>
      <c r="K9" s="402" t="str">
        <f>IF(INDEX(TasksList!$G$6:$G$25,ROW(J6),1)="Open",ROW(J6),"")</f>
        <v/>
      </c>
      <c r="L9" s="399" t="str">
        <f t="array" ref="L9">IFERROR(INDEX($J$4:$J$1003,SMALL($K$4:$K$1003,ROW(L9)-3),1),"")</f>
        <v>106 - Implement system</v>
      </c>
      <c r="M9" s="206"/>
      <c r="N9" s="362">
        <f>IFERROR(IF(LEN(INDEX(PlansAndNotes!$D$6:$D$4005,ROW(B9)-ROW($C$3)))=0,"",INDEX(PlansAndNotes!$D$6:$D$4005,ROW(B9)-ROW($C$3))),"")</f>
        <v>44430</v>
      </c>
      <c r="O9" s="165" t="str">
        <f t="shared" si="0"/>
        <v>Perform QA test</v>
      </c>
      <c r="P9" s="363" t="str">
        <f>IFERROR(IF(LEN(INDEX(PlansAndNotes!$E$6:$E$4005,ROW(B9)-ROW($C$3)))=0,"",INDEX(PlansAndNotes!$E$6:$E$4005,ROW(B9)-ROW($C$3))),"")</f>
        <v>NEW OPPORTUNITY</v>
      </c>
      <c r="Q9" s="363" t="str">
        <f>IFERROR(IF(LEN(INDEX(PlansAndNotes!$G$6:$G$4005,ROW(B9)-ROW($C$3)))=0,"",INDEX(PlansAndNotes!$G$6:$G$4005,ROW(B9)-ROW($C$3))),"")</f>
        <v/>
      </c>
      <c r="R9" s="361" t="str">
        <f>IFERROR(IF(LEN(D9)&gt;0,IF(LEN(INDEX(AdressBook!$C$6:$C$25,MATCH(D9,AdressBook!$B$6:$B$25,0),1))=0,"",INDEX(AdressBook!$C$6:$C$25,MATCH(D9,AdressBook!$B$6:$B$25,0),1)),""),"")</f>
        <v>Prospect</v>
      </c>
      <c r="S9" s="165">
        <f>IF(LEN(C9)&gt;0,IFERROR(IF(MATCH(C9,C10:$C$4004,0)&gt;0,-1,ROW(S9)-ROW($S$3)),ROW(S9)-ROW($S$3)),-1)</f>
        <v>-1</v>
      </c>
      <c r="T9" s="165">
        <f t="shared" si="1"/>
        <v>0</v>
      </c>
      <c r="U9" s="165" t="str">
        <f t="shared" si="2"/>
        <v/>
      </c>
      <c r="V9" s="165" t="str">
        <f>IFERROR(IF(OR(C9="",S9&lt;0),"",IF(SUBTOTAL(3,C9:C9)=0,-1,SUBTOTAL(3,$C$4:C9))),"")</f>
        <v/>
      </c>
      <c r="W9" s="156" t="str">
        <f t="array" ref="W9">IF(LEN(C9)&gt;0,IFERROR(IF(MATCH(C9,$C$3:$C8,0)&gt;0,N9-INDEX($N$3:N8,SUMPRODUCT(MAX(ROW($C$3:$C8)*(C9=$C$3:$C8)))-2,1),""),""),"")</f>
        <v/>
      </c>
      <c r="X9" s="156">
        <f t="shared" ca="1" si="4"/>
        <v>1</v>
      </c>
      <c r="Y9" s="156">
        <f t="shared" ca="1" si="5"/>
        <v>1</v>
      </c>
      <c r="AB9" s="406" t="str">
        <f>""&amp;INDEX(AdressBook!$B$6:$B$25,ROW(A3),1)</f>
        <v>Enim Mauris Corporation</v>
      </c>
      <c r="AC9" s="380">
        <f>IF( AB9="",0,IF(OR(selectTask="All tasks",selectTask=""),COUNTIFS(TasksList!$C$6:$C$25,AB9),IF(selectTask="Open",COUNTIFS(TasksList!$C$6:$C$25,AB9,TasksList!$G$6:$G$25,"Open"),COUNTIFS(TasksList!$C$6:$C$25,AB9,TasksList!$G$6:$G$25,"Closed"))))</f>
        <v>2</v>
      </c>
      <c r="AD9" s="380">
        <f t="shared" ca="1" si="9"/>
        <v>2</v>
      </c>
      <c r="AF9" s="168" t="str">
        <f t="array" ref="AF9">IFERROR(INDEX($F$4:$F$4003, MATCH(0,COUNTIF($AF$5:AF8,$F$4:$F$4003), 0)),"")</f>
        <v>Google Adwords</v>
      </c>
      <c r="AG9" s="168">
        <f t="shared" si="10"/>
        <v>2</v>
      </c>
      <c r="AH9" s="203"/>
      <c r="AI9" s="165" t="str">
        <f>IF(LEN(Settings!C9)&gt;0, Settings!C9,"")</f>
        <v>CONTACT / MEETING</v>
      </c>
      <c r="AJ9" s="165">
        <f t="shared" ref="AJ9:AJ26" si="15">IFERROR(IF(AK9="","",(MAX($AK$7:$AK$26)-AK9)/2),"")</f>
        <v>2.5</v>
      </c>
      <c r="AK9" s="167">
        <f>IFERROR(IF(OR(DATERANGE="All Data",DATERANGE=""),
IF(OR(COUNTIF(Calculations!$P$4:$P$4005,AI9)=0,LEN(AI9)=0),"",IF(OR(selectTask="All tasks",selectTask=""),COUNTIF(Calculations!$P$4:$P$4005,AI9),IF(selectTask="Open",COUNTIFS(Calculations!$P$4:$P$4005,AI9,Calculations!$H$4:$H$4005,"Open"),COUNTIFS(Calculations!$P$4:$P$4005,AI9,Calculations!$H$4:$H$4005,"Closed")))),IF(OR(COUNTIF(Calculations!$P$4:$P$4005,AI9)=0,LEN(AI9)=0),"",IF(OR(selectTask="All tasks",selectTask=""),COUNTIFS(Calculations!$P$4:$P$4005,AI9,Calculations!$X$4:$X$4005,1),
IF(selectTask="Open",COUNTIFS(Calculations!$P$4:$P$4005,AI9,Calculations!$H$4:$H$4005,"Open",Calculations!$X$4:$X$4005,1),
COUNTIFS(Calculations!$P$4:$P$4005,AI9,Calculations!$H$4:$H$4005,"Closed",Calculations!$X$4:$X$4005,1))))),"")</f>
        <v>8</v>
      </c>
      <c r="AL9" s="221">
        <f>IF(AND(SUM(AK10:$AK$26)&gt;0,ROW(AK10)-ROW($AK$6)&gt;=STARTFUNNEL),1,0)</f>
        <v>1</v>
      </c>
      <c r="AM9" s="208"/>
      <c r="AN9" s="216">
        <f t="shared" si="11"/>
        <v>30</v>
      </c>
      <c r="AO9" s="221">
        <f>IF(AND(SUM(AN10:$AN$26)&gt;0,ROW(AN10)-ROW($AN$6)&gt;=STARTSTAGES),1,0)</f>
        <v>1</v>
      </c>
      <c r="AQ9" s="165">
        <f t="shared" si="12"/>
        <v>4</v>
      </c>
      <c r="AR9" s="167">
        <f t="array" ref="AR9" xml:space="preserve"> IFERROR( IF(OR(DATERANGE="All Data",DATERANGE=""), INDEX(Calculations!$AC$7:$AC$506,SMALL(IF(Calculations!$AC$7:$AC$506&lt;&gt;"0",ROW($AQ$6:$AQ$505)-ROW(INDEX($AQ$6:$AQ$505,1,1))+1),AQ9),1),INDEX(Calculations!$AD$7:$AD$506,SMALL(IF(Calculations!$AD$7:$AD$506&lt;&gt;0,ROW($AQ$6:$AQ$505)-ROW(INDEX($AQ$6:$AQ$505,1,1))+1),AQ9),1)),"")</f>
        <v>2</v>
      </c>
      <c r="AS9" s="164" t="str">
        <f t="array" ref="AS9" xml:space="preserve"> IFERROR(IF(OR(DATERANGE="All Data",DATERANGE=""),INDEX(AdressBook!$B$6:$B$25,SMALL(IF(Calculations!$AC$7:$AC$506&lt;&gt;"0",ROW($AQ$6:$AQ$505)-ROW(INDEX($AQ$6:$AQ$505,1,1))+1),AQ9),1),INDEX(AdressBook!$B$6:$B$25,SMALL(IF(Calculations!$AD$7:$AD$506&lt;&gt;0,ROW($AQ$6:$AQ$505)-ROW(INDEX($AQ$6:$AQ$505,1,1))+1),AQ9),1)),"")</f>
        <v>Maecenas Incorporated</v>
      </c>
      <c r="AT9" s="227" t="str">
        <f t="shared" si="6"/>
        <v>Maecenas Incorp…</v>
      </c>
      <c r="AU9" s="203"/>
      <c r="AV9" s="361">
        <f>MAX(COUNTA(AdressBook!B6:B25),1)</f>
        <v>7</v>
      </c>
      <c r="AW9" s="165">
        <f>MAX(COUNT($AR$6:$AR$505),1)</f>
        <v>7</v>
      </c>
      <c r="AY9" s="167" t="str">
        <f>IF(LEN(Settings!C9)&gt;0, Settings!C9,"")</f>
        <v>CONTACT / MEETING</v>
      </c>
      <c r="AZ9" s="171">
        <f>IFERROR(IF(OR(DATARANGE2="All Data",DATARANGE2=""),
IF(OR(SALESMAN="All salesmen",SALESMAN=""),IF(LEN(AY9)=0,"",COUNTIFS(Calculations!$P$4:$P$4005,AY9)),IF(LEN(AY9)=0,"",COUNTIFS(Calculations!$P$4:$P$4005,AY9,$G$4:$G$4005,SALESMAN))),
IF(OR(SALESMAN="All salesmen",SALESMAN=""),IF(OR(COUNTIF(Calculations!$P$4:$P$4005,AY9)=0,LEN(AY9)=0),"",COUNTIFS(Calculations!$P$4:$P$4005,AY9,Calculations!$Y$4:$Y$4005,1)),IF(OR(COUNTIF(Calculations!$P$4:$P$4005,AY9)=0,LEN(AY9)=0),"",COUNTIFS(Calculations!$P$4:$P$4005,AY9,Calculations!$Y$4:$Y$4005,1,$G$4:$G$4005,SALESMAN)))
),"")</f>
        <v>8</v>
      </c>
      <c r="BA9" s="221">
        <f>IF(AND(SUM(AZ10:$AZ$26)&gt;0,ROW(AZ10)-ROW($AZ$6)&gt;=COUNTSTAGESTART),1,0)</f>
        <v>1</v>
      </c>
      <c r="BB9" s="200"/>
      <c r="BC9" s="170">
        <f t="shared" si="13"/>
        <v>30</v>
      </c>
      <c r="BD9" s="221">
        <f>IF(AND(SUM($BC10:BC$26)&gt;0,ROW(BC10)-ROW($BC$6)&gt;=COUNTSTAGESTART2),1,0)</f>
        <v>1</v>
      </c>
      <c r="BE9" s="200"/>
      <c r="BI9" s="227" t="str">
        <f t="shared" si="14"/>
        <v>James Blair</v>
      </c>
      <c r="BJ9" s="165" t="str">
        <f>IF(LEN(Settings!E10)=0,"",Settings!E10)</f>
        <v>James Blair</v>
      </c>
      <c r="BK9" s="165">
        <f t="shared" si="7"/>
        <v>9</v>
      </c>
      <c r="BL9" s="167">
        <f t="shared" ca="1" si="8"/>
        <v>1</v>
      </c>
      <c r="BO9" s="371" t="str">
        <f>IF(LEN(Settings!E10)=0,"",Settings!E10)</f>
        <v>James Blair</v>
      </c>
    </row>
    <row r="10" spans="2:67" hidden="1" x14ac:dyDescent="0.25">
      <c r="B10" s="390" t="str">
        <f>IFERROR(IF(LEN(INDEX(PlansAndNotes!$B$6:$B$2005,ROW(A10)-ROW($B$3)))=0,"",INDEX(PlansAndNotes!$B$6:$B$2005,ROW(A10)-ROW($B$3))),"")</f>
        <v>104 - Create DB</v>
      </c>
      <c r="C10" s="361">
        <f t="shared" si="3"/>
        <v>104</v>
      </c>
      <c r="D10" s="361" t="str">
        <f>IFERROR(IF(LEN(C10)&gt;0,IF(LEN(INDEX(TasksList!$C$6:$C$1005,MATCH(C10,TasksList!$B$6:$B$1005,0),1))=0,"",INDEX(TasksList!$C$6:$C$1005,MATCH(C10,TasksList!$B$6:$B$1005,0),1)),""),"")</f>
        <v>Maecenas Incorporated</v>
      </c>
      <c r="E10" s="361" t="str">
        <f>IFERROR(IF(LEN(C10)&gt;0,IF(LEN(INDEX(TasksList!$F$6:$F$1005,MATCH(C10,TasksList!$B$6:$B$1005,0),1))=0,"not set!",INDEX(TasksList!$F$6:$F$1005,MATCH(C10,TasksList!$B$6:$B$1005,0),1)),""),"")</f>
        <v>High</v>
      </c>
      <c r="F10" s="360" t="str">
        <f>IFERROR(IF(LEN(D10)&gt;0,IF(LEN(INDEX(AdressBook!$D$6:$D$25,MATCH(D10,AdressBook!$B$6:$B$25,0),1))=0,"",INDEX(AdressBook!$D$6:$D$25,MATCH(D10,AdressBook!$B$6:$B$25,0),1)),""),"")</f>
        <v>Advertisement</v>
      </c>
      <c r="G10" s="361" t="str">
        <f>IFERROR(IF(LEN(INDEX(PlansAndNotes!$F$6:$F$2005,ROW(B10)-ROW($C$3)))=0,"",INDEX(PlansAndNotes!$F$6:$F$2005,ROW(B10)-ROW($C$3))),"")</f>
        <v>Mohammad Riggs</v>
      </c>
      <c r="H10" s="361" t="str">
        <f>IFERROR(IF(LEN(C10)&gt;0,IF(LEN(INDEX(TasksList!$G$6:$G$1005,MATCH(C10,TasksList!$B$6:$B$1005,0),1))=0,"",INDEX(TasksList!$G$6:$G$1005,MATCH(C10,TasksList!$B$6:$B$1005,0),1)),""),"")</f>
        <v>Open</v>
      </c>
      <c r="I10" s="381"/>
      <c r="J10" s="402" t="str">
        <f>IF(LEN(INDEX(TasksList!$B$6:$B$1005,ROW(J7),1))=0,"",INDEX(TasksList!$B$6:$B$1005,ROW(J7),1)&amp;" - "&amp;INDEX(TasksList!$D$6:$D$1005,ROW(J7),1))</f>
        <v>106 - Implement system</v>
      </c>
      <c r="K10" s="402">
        <f>IF(INDEX(TasksList!$G$6:$G$25,ROW(J7),1)="Open",ROW(J7),"")</f>
        <v>7</v>
      </c>
      <c r="L10" s="399" t="str">
        <f t="array" ref="L10">IFERROR(INDEX($J$4:$J$1003,SMALL($K$4:$K$1003,ROW(L10)-3),1),"")</f>
        <v>107 - Renew old contract</v>
      </c>
      <c r="M10" s="206"/>
      <c r="N10" s="362">
        <f>IFERROR(IF(LEN(INDEX(PlansAndNotes!$D$6:$D$4005,ROW(B10)-ROW($C$3)))=0,"",INDEX(PlansAndNotes!$D$6:$D$4005,ROW(B10)-ROW($C$3))),"")</f>
        <v>44436</v>
      </c>
      <c r="O10" s="165" t="str">
        <f t="shared" si="0"/>
        <v>Create DB</v>
      </c>
      <c r="P10" s="363" t="str">
        <f>IFERROR(IF(LEN(INDEX(PlansAndNotes!$E$6:$E$4005,ROW(B10)-ROW($C$3)))=0,"",INDEX(PlansAndNotes!$E$6:$E$4005,ROW(B10)-ROW($C$3))),"")</f>
        <v>NEW OPPORTUNITY</v>
      </c>
      <c r="Q10" s="363" t="str">
        <f>IFERROR(IF(LEN(INDEX(PlansAndNotes!$G$6:$G$4005,ROW(B10)-ROW($C$3)))=0,"",INDEX(PlansAndNotes!$G$6:$G$4005,ROW(B10)-ROW($C$3))),"")</f>
        <v/>
      </c>
      <c r="R10" s="361" t="str">
        <f>IFERROR(IF(LEN(D10)&gt;0,IF(LEN(INDEX(AdressBook!$C$6:$C$25,MATCH(D10,AdressBook!$B$6:$B$25,0),1))=0,"",INDEX(AdressBook!$C$6:$C$25,MATCH(D10,AdressBook!$B$6:$B$25,0),1)),""),"")</f>
        <v>Lead</v>
      </c>
      <c r="S10" s="165">
        <f>IF(LEN(C10)&gt;0,IFERROR(IF(MATCH(C10,C11:$C$4004,0)&gt;0,-1,ROW(S10)-ROW($S$3)),ROW(S10)-ROW($S$3)),-1)</f>
        <v>-1</v>
      </c>
      <c r="T10" s="165">
        <f t="shared" si="1"/>
        <v>0</v>
      </c>
      <c r="U10" s="165" t="str">
        <f t="shared" si="2"/>
        <v/>
      </c>
      <c r="V10" s="165" t="str">
        <f>IFERROR(IF(OR(C10="",S10&lt;0),"",IF(SUBTOTAL(3,C10:C10)=0,-1,SUBTOTAL(3,$C$4:C10))),"")</f>
        <v/>
      </c>
      <c r="W10" s="156">
        <f t="array" ref="W10">IF(LEN(C10)&gt;0,IFERROR(IF(MATCH(C10,$C$3:$C9,0)&gt;0,N10-INDEX($N$3:N9,SUMPRODUCT(MAX(ROW($C$3:$C9)*(C10=$C$3:$C9)))-2,1),""),""),"")</f>
        <v>24</v>
      </c>
      <c r="X10" s="156">
        <f t="shared" ca="1" si="4"/>
        <v>1</v>
      </c>
      <c r="Y10" s="156">
        <f t="shared" ca="1" si="5"/>
        <v>1</v>
      </c>
      <c r="AB10" s="406" t="str">
        <f>""&amp;INDEX(AdressBook!$B$6:$B$25,ROW(A4),1)</f>
        <v>Maecenas Incorporated</v>
      </c>
      <c r="AC10" s="380">
        <f>IF( AB10="",0,IF(OR(selectTask="All tasks",selectTask=""),COUNTIFS(TasksList!$C$6:$C$25,AB10),IF(selectTask="Open",COUNTIFS(TasksList!$C$6:$C$25,AB10,TasksList!$G$6:$G$25,"Open"),COUNTIFS(TasksList!$C$6:$C$25,AB10,TasksList!$G$6:$G$25,"Closed"))))</f>
        <v>2</v>
      </c>
      <c r="AD10" s="380">
        <f t="shared" ca="1" si="9"/>
        <v>2</v>
      </c>
      <c r="AF10" s="168" t="str">
        <f t="array" ref="AF10">IFERROR(INDEX($F$4:$F$4003, MATCH(0,COUNTIF($AF$5:AF9,$F$4:$F$4003), 0)),"")</f>
        <v>LinkedIn</v>
      </c>
      <c r="AG10" s="168">
        <f t="shared" si="10"/>
        <v>2</v>
      </c>
      <c r="AH10" s="203"/>
      <c r="AI10" s="165" t="str">
        <f>IF(LEN(Settings!C10)&gt;0, Settings!C10,"")</f>
        <v>OFFER</v>
      </c>
      <c r="AJ10" s="165">
        <f t="shared" si="15"/>
        <v>4</v>
      </c>
      <c r="AK10" s="167">
        <f>IFERROR(IF(OR(DATERANGE="All Data",DATERANGE=""),
IF(OR(COUNTIF(Calculations!$P$4:$P$4005,AI10)=0,LEN(AI10)=0),"",IF(OR(selectTask="All tasks",selectTask=""),COUNTIF(Calculations!$P$4:$P$4005,AI10),IF(selectTask="Open",COUNTIFS(Calculations!$P$4:$P$4005,AI10,Calculations!$H$4:$H$4005,"Open"),COUNTIFS(Calculations!$P$4:$P$4005,AI10,Calculations!$H$4:$H$4005,"Closed")))),IF(OR(COUNTIF(Calculations!$P$4:$P$4005,AI10)=0,LEN(AI10)=0),"",IF(OR(selectTask="All tasks",selectTask=""),COUNTIFS(Calculations!$P$4:$P$4005,AI10,Calculations!$X$4:$X$4005,1),
IF(selectTask="Open",COUNTIFS(Calculations!$P$4:$P$4005,AI10,Calculations!$H$4:$H$4005,"Open",Calculations!$X$4:$X$4005,1),
COUNTIFS(Calculations!$P$4:$P$4005,AI10,Calculations!$H$4:$H$4005,"Closed",Calculations!$X$4:$X$4005,1))))),"")</f>
        <v>5</v>
      </c>
      <c r="AL10" s="221">
        <f>IF(AND(SUM(AK11:$AK$26)&gt;0,ROW(AK11)-ROW($AK$6)&gt;=STARTFUNNEL),1,0)</f>
        <v>1</v>
      </c>
      <c r="AM10" s="208"/>
      <c r="AN10" s="216">
        <f t="shared" si="11"/>
        <v>19.2</v>
      </c>
      <c r="AO10" s="221">
        <f>IF(AND(SUM(AN11:$AN$26)&gt;0,ROW(AN11)-ROW($AN$6)&gt;=STARTSTAGES),1,0)</f>
        <v>1</v>
      </c>
      <c r="AQ10" s="165">
        <f t="shared" si="12"/>
        <v>5</v>
      </c>
      <c r="AR10" s="167">
        <f t="array" ref="AR10" xml:space="preserve"> IFERROR( IF(OR(DATERANGE="All Data",DATERANGE=""), INDEX(Calculations!$AC$7:$AC$506,SMALL(IF(Calculations!$AC$7:$AC$506&lt;&gt;"0",ROW($AQ$6:$AQ$505)-ROW(INDEX($AQ$6:$AQ$505,1,1))+1),AQ10),1),INDEX(Calculations!$AD$7:$AD$506,SMALL(IF(Calculations!$AD$7:$AD$506&lt;&gt;0,ROW($AQ$6:$AQ$505)-ROW(INDEX($AQ$6:$AQ$505,1,1))+1),AQ10),1)),"")</f>
        <v>2</v>
      </c>
      <c r="AS10" s="164" t="str">
        <f t="array" ref="AS10" xml:space="preserve"> IFERROR(IF(OR(DATERANGE="All Data",DATERANGE=""),INDEX(AdressBook!$B$6:$B$25,SMALL(IF(Calculations!$AC$7:$AC$506&lt;&gt;"0",ROW($AQ$6:$AQ$505)-ROW(INDEX($AQ$6:$AQ$505,1,1))+1),AQ10),1),INDEX(AdressBook!$B$6:$B$25,SMALL(IF(Calculations!$AD$7:$AD$506&lt;&gt;0,ROW($AQ$6:$AQ$505)-ROW(INDEX($AQ$6:$AQ$505,1,1))+1),AQ10),1)),"")</f>
        <v>Pede Consulting</v>
      </c>
      <c r="AT10" s="227" t="str">
        <f t="shared" si="6"/>
        <v>Pede Consulting</v>
      </c>
      <c r="AU10" s="203"/>
      <c r="AV10" s="160" t="s">
        <v>80</v>
      </c>
      <c r="AW10" s="160" t="s">
        <v>81</v>
      </c>
      <c r="AY10" s="167" t="str">
        <f>IF(LEN(Settings!C10)&gt;0, Settings!C10,"")</f>
        <v>OFFER</v>
      </c>
      <c r="AZ10" s="171">
        <f>IFERROR(IF(OR(DATARANGE2="All Data",DATARANGE2=""),
IF(OR(SALESMAN="All salesmen",SALESMAN=""),IF(LEN(AY10)=0,"",COUNTIFS(Calculations!$P$4:$P$4005,AY10)),IF(LEN(AY10)=0,"",COUNTIFS(Calculations!$P$4:$P$4005,AY10,$G$4:$G$4005,SALESMAN))),
IF(OR(SALESMAN="All salesmen",SALESMAN=""),IF(OR(COUNTIF(Calculations!$P$4:$P$4005,AY10)=0,LEN(AY10)=0),"",COUNTIFS(Calculations!$P$4:$P$4005,AY10,Calculations!$Y$4:$Y$4005,1)),IF(OR(COUNTIF(Calculations!$P$4:$P$4005,AY10)=0,LEN(AY10)=0),"",COUNTIFS(Calculations!$P$4:$P$4005,AY10,Calculations!$Y$4:$Y$4005,1,$G$4:$G$4005,SALESMAN)))
),"")</f>
        <v>5</v>
      </c>
      <c r="BA10" s="221">
        <f>IF(AND(SUM(AZ11:$AZ$26)&gt;0,ROW(AZ11)-ROW($AZ$6)&gt;=COUNTSTAGESTART),1,0)</f>
        <v>1</v>
      </c>
      <c r="BB10" s="200"/>
      <c r="BC10" s="170">
        <f t="shared" si="13"/>
        <v>19.2</v>
      </c>
      <c r="BD10" s="221">
        <f>IF(AND(SUM($BC11:BC$26)&gt;0,ROW(BC11)-ROW($BC$6)&gt;=COUNTSTAGESTART2),1,0)</f>
        <v>1</v>
      </c>
      <c r="BE10" s="200"/>
      <c r="BI10" s="227" t="str">
        <f t="shared" si="14"/>
        <v>Mohammad Riggs</v>
      </c>
      <c r="BJ10" s="165" t="str">
        <f>IF(LEN(Settings!E11)=0,"",Settings!E11)</f>
        <v>Mohammad Riggs</v>
      </c>
      <c r="BK10" s="165">
        <f t="shared" si="7"/>
        <v>9</v>
      </c>
      <c r="BL10" s="167">
        <f t="shared" ca="1" si="8"/>
        <v>2</v>
      </c>
      <c r="BO10" s="371" t="str">
        <f>IF(LEN(Settings!E11)=0,"",Settings!E11)</f>
        <v>Mohammad Riggs</v>
      </c>
    </row>
    <row r="11" spans="2:67" hidden="1" x14ac:dyDescent="0.25">
      <c r="B11" s="390" t="str">
        <f>IFERROR(IF(LEN(INDEX(PlansAndNotes!$B$6:$B$2005,ROW(A11)-ROW($B$3)))=0,"",INDEX(PlansAndNotes!$B$6:$B$2005,ROW(A11)-ROW($B$3))),"")</f>
        <v>102 - Outsourcing contract</v>
      </c>
      <c r="C11" s="361">
        <f t="shared" si="3"/>
        <v>102</v>
      </c>
      <c r="D11" s="361" t="str">
        <f>IFERROR(IF(LEN(C11)&gt;0,IF(LEN(INDEX(TasksList!$C$6:$C$1005,MATCH(C11,TasksList!$B$6:$B$1005,0),1))=0,"",INDEX(TasksList!$C$6:$C$1005,MATCH(C11,TasksList!$B$6:$B$1005,0),1)),""),"")</f>
        <v>Enim Mauris Corporation</v>
      </c>
      <c r="E11" s="361" t="str">
        <f>IFERROR(IF(LEN(C11)&gt;0,IF(LEN(INDEX(TasksList!$F$6:$F$1005,MATCH(C11,TasksList!$B$6:$B$1005,0),1))=0,"not set!",INDEX(TasksList!$F$6:$F$1005,MATCH(C11,TasksList!$B$6:$B$1005,0),1)),""),"")</f>
        <v>not set!</v>
      </c>
      <c r="F11" s="360" t="str">
        <f>IFERROR(IF(LEN(D11)&gt;0,IF(LEN(INDEX(AdressBook!$D$6:$D$25,MATCH(D11,AdressBook!$B$6:$B$25,0),1))=0,"",INDEX(AdressBook!$D$6:$D$25,MATCH(D11,AdressBook!$B$6:$B$25,0),1)),""),"")</f>
        <v>LinkedIn</v>
      </c>
      <c r="G11" s="361" t="str">
        <f>IFERROR(IF(LEN(INDEX(PlansAndNotes!$F$6:$F$2005,ROW(B11)-ROW($C$3)))=0,"",INDEX(PlansAndNotes!$F$6:$F$2005,ROW(B11)-ROW($C$3))),"")</f>
        <v>Audrey Workman</v>
      </c>
      <c r="H11" s="361" t="str">
        <f>IFERROR(IF(LEN(C11)&gt;0,IF(LEN(INDEX(TasksList!$G$6:$G$1005,MATCH(C11,TasksList!$B$6:$B$1005,0),1))=0,"",INDEX(TasksList!$G$6:$G$1005,MATCH(C11,TasksList!$B$6:$B$1005,0),1)),""),"")</f>
        <v>Open</v>
      </c>
      <c r="I11" s="381"/>
      <c r="J11" s="402" t="str">
        <f>IF(LEN(INDEX(TasksList!$B$6:$B$1005,ROW(J8),1))=0,"",INDEX(TasksList!$B$6:$B$1005,ROW(J8),1)&amp;" - "&amp;INDEX(TasksList!$D$6:$D$1005,ROW(J8),1))</f>
        <v>107 - Renew old contract</v>
      </c>
      <c r="K11" s="402">
        <f>IF(INDEX(TasksList!$G$6:$G$25,ROW(J8),1)="Open",ROW(J8),"")</f>
        <v>8</v>
      </c>
      <c r="L11" s="399" t="str">
        <f t="array" ref="L11">IFERROR(INDEX($J$4:$J$1003,SMALL($K$4:$K$1003,ROW(L11)-3),1),"")</f>
        <v>108 - Perform QA test</v>
      </c>
      <c r="M11" s="206"/>
      <c r="N11" s="362">
        <f>IFERROR(IF(LEN(INDEX(PlansAndNotes!$D$6:$D$4005,ROW(B11)-ROW($C$3)))=0,"",INDEX(PlansAndNotes!$D$6:$D$4005,ROW(B11)-ROW($C$3))),"")</f>
        <v>44442</v>
      </c>
      <c r="O11" s="165" t="str">
        <f t="shared" si="0"/>
        <v>Outsourcing contract</v>
      </c>
      <c r="P11" s="363" t="str">
        <f>IFERROR(IF(LEN(INDEX(PlansAndNotes!$E$6:$E$4005,ROW(B11)-ROW($C$3)))=0,"",INDEX(PlansAndNotes!$E$6:$E$4005,ROW(B11)-ROW($C$3))),"")</f>
        <v>LEAD QUALIFICATION</v>
      </c>
      <c r="Q11" s="363" t="str">
        <f>IFERROR(IF(LEN(INDEX(PlansAndNotes!$G$6:$G$4005,ROW(B11)-ROW($C$3)))=0,"",INDEX(PlansAndNotes!$G$6:$G$4005,ROW(B11)-ROW($C$3))),"")</f>
        <v/>
      </c>
      <c r="R11" s="361" t="str">
        <f>IFERROR(IF(LEN(D11)&gt;0,IF(LEN(INDEX(AdressBook!$C$6:$C$25,MATCH(D11,AdressBook!$B$6:$B$25,0),1))=0,"",INDEX(AdressBook!$C$6:$C$25,MATCH(D11,AdressBook!$B$6:$B$25,0),1)),""),"")</f>
        <v>Lead</v>
      </c>
      <c r="S11" s="165">
        <f>IF(LEN(C11)&gt;0,IFERROR(IF(MATCH(C11,C12:$C$4004,0)&gt;0,-1,ROW(S11)-ROW($S$3)),ROW(S11)-ROW($S$3)),-1)</f>
        <v>-1</v>
      </c>
      <c r="T11" s="165">
        <f t="shared" si="1"/>
        <v>0</v>
      </c>
      <c r="U11" s="165" t="str">
        <f t="shared" si="2"/>
        <v/>
      </c>
      <c r="V11" s="165" t="str">
        <f>IFERROR(IF(OR(C11="",S11&lt;0),"",IF(SUBTOTAL(3,C11:C11)=0,-1,SUBTOTAL(3,$C$4:C11))),"")</f>
        <v/>
      </c>
      <c r="W11" s="156">
        <f t="array" ref="W11">IF(LEN(C11)&gt;0,IFERROR(IF(MATCH(C11,$C$3:$C10,0)&gt;0,N11-INDEX($N$3:N10,SUMPRODUCT(MAX(ROW($C$3:$C10)*(C11=$C$3:$C10)))-2,1),""),""),"")</f>
        <v>18</v>
      </c>
      <c r="X11" s="156">
        <f t="shared" ca="1" si="4"/>
        <v>1</v>
      </c>
      <c r="Y11" s="156">
        <f t="shared" ca="1" si="5"/>
        <v>1</v>
      </c>
      <c r="AB11" s="406" t="str">
        <f>""&amp;INDEX(AdressBook!$B$6:$B$25,ROW(A5),1)</f>
        <v>Pede Consulting</v>
      </c>
      <c r="AC11" s="380">
        <f>IF( AB11="",0,IF(OR(selectTask="All tasks",selectTask=""),COUNTIFS(TasksList!$C$6:$C$25,AB11),IF(selectTask="Open",COUNTIFS(TasksList!$C$6:$C$25,AB11,TasksList!$G$6:$G$25,"Open"),COUNTIFS(TasksList!$C$6:$C$25,AB11,TasksList!$G$6:$G$25,"Closed"))))</f>
        <v>2</v>
      </c>
      <c r="AD11" s="380">
        <f t="shared" ca="1" si="9"/>
        <v>2</v>
      </c>
      <c r="AF11" s="168" t="str">
        <f t="array" ref="AF11">IFERROR(INDEX($F$4:$F$4003, MATCH(0,COUNTIF($AF$5:AF10,$F$4:$F$4003), 0)),"")</f>
        <v>Customer Event</v>
      </c>
      <c r="AG11" s="168">
        <f t="shared" si="10"/>
        <v>2</v>
      </c>
      <c r="AH11" s="203"/>
      <c r="AI11" s="165" t="str">
        <f>IF(LEN(Settings!C11)&gt;0, Settings!C11,"")</f>
        <v>NEGOTIATION</v>
      </c>
      <c r="AJ11" s="165">
        <f t="shared" si="15"/>
        <v>4.5</v>
      </c>
      <c r="AK11" s="167">
        <f>IFERROR(IF(OR(DATERANGE="All Data",DATERANGE=""),
IF(OR(COUNTIF(Calculations!$P$4:$P$4005,AI11)=0,LEN(AI11)=0),"",IF(OR(selectTask="All tasks",selectTask=""),COUNTIF(Calculations!$P$4:$P$4005,AI11),IF(selectTask="Open",COUNTIFS(Calculations!$P$4:$P$4005,AI11,Calculations!$H$4:$H$4005,"Open"),COUNTIFS(Calculations!$P$4:$P$4005,AI11,Calculations!$H$4:$H$4005,"Closed")))),IF(OR(COUNTIF(Calculations!$P$4:$P$4005,AI11)=0,LEN(AI11)=0),"",IF(OR(selectTask="All tasks",selectTask=""),COUNTIFS(Calculations!$P$4:$P$4005,AI11,Calculations!$X$4:$X$4005,1),
IF(selectTask="Open",COUNTIFS(Calculations!$P$4:$P$4005,AI11,Calculations!$H$4:$H$4005,"Open",Calculations!$X$4:$X$4005,1),
COUNTIFS(Calculations!$P$4:$P$4005,AI11,Calculations!$H$4:$H$4005,"Closed",Calculations!$X$4:$X$4005,1))))),"")</f>
        <v>4</v>
      </c>
      <c r="AL11" s="221">
        <f>IF(AND(SUM(AK12:$AK$26)&gt;0,ROW(AK12)-ROW($AK$6)&gt;=STARTFUNNEL),1,0)</f>
        <v>1</v>
      </c>
      <c r="AM11" s="208"/>
      <c r="AN11" s="216">
        <f t="shared" si="11"/>
        <v>12</v>
      </c>
      <c r="AO11" s="221">
        <f>IF(AND(SUM(AN12:$AN$26)&gt;0,ROW(AN12)-ROW($AN$6)&gt;=STARTSTAGES),1,0)</f>
        <v>1</v>
      </c>
      <c r="AQ11" s="165">
        <f t="shared" si="12"/>
        <v>6</v>
      </c>
      <c r="AR11" s="167">
        <f t="array" ref="AR11" xml:space="preserve"> IFERROR( IF(OR(DATERANGE="All Data",DATERANGE=""), INDEX(Calculations!$AC$7:$AC$506,SMALL(IF(Calculations!$AC$7:$AC$506&lt;&gt;"0",ROW($AQ$6:$AQ$505)-ROW(INDEX($AQ$6:$AQ$505,1,1))+1),AQ11),1),INDEX(Calculations!$AD$7:$AD$506,SMALL(IF(Calculations!$AD$7:$AD$506&lt;&gt;0,ROW($AQ$6:$AQ$505)-ROW(INDEX($AQ$6:$AQ$505,1,1))+1),AQ11),1)),"")</f>
        <v>1</v>
      </c>
      <c r="AS11" s="164" t="str">
        <f t="array" ref="AS11" xml:space="preserve"> IFERROR(IF(OR(DATERANGE="All Data",DATERANGE=""),INDEX(AdressBook!$B$6:$B$25,SMALL(IF(Calculations!$AC$7:$AC$506&lt;&gt;"0",ROW($AQ$6:$AQ$505)-ROW(INDEX($AQ$6:$AQ$505,1,1))+1),AQ11),1),INDEX(AdressBook!$B$6:$B$25,SMALL(IF(Calculations!$AD$7:$AD$506&lt;&gt;0,ROW($AQ$6:$AQ$505)-ROW(INDEX($AQ$6:$AQ$505,1,1))+1),AQ11),1)),"")</f>
        <v>Consectetuer Adipiscing Elit LLP</v>
      </c>
      <c r="AT11" s="227" t="str">
        <f t="shared" si="6"/>
        <v>Consectetuer Ad…</v>
      </c>
      <c r="AU11" s="203"/>
      <c r="AV11" s="199"/>
      <c r="AW11" s="209"/>
      <c r="AY11" s="167" t="str">
        <f>IF(LEN(Settings!C11)&gt;0, Settings!C11,"")</f>
        <v>NEGOTIATION</v>
      </c>
      <c r="AZ11" s="171">
        <f>IFERROR(IF(OR(DATARANGE2="All Data",DATARANGE2=""),
IF(OR(SALESMAN="All salesmen",SALESMAN=""),IF(LEN(AY11)=0,"",COUNTIFS(Calculations!$P$4:$P$4005,AY11)),IF(LEN(AY11)=0,"",COUNTIFS(Calculations!$P$4:$P$4005,AY11,$G$4:$G$4005,SALESMAN))),
IF(OR(SALESMAN="All salesmen",SALESMAN=""),IF(OR(COUNTIF(Calculations!$P$4:$P$4005,AY11)=0,LEN(AY11)=0),"",COUNTIFS(Calculations!$P$4:$P$4005,AY11,Calculations!$Y$4:$Y$4005,1)),IF(OR(COUNTIF(Calculations!$P$4:$P$4005,AY11)=0,LEN(AY11)=0),"",COUNTIFS(Calculations!$P$4:$P$4005,AY11,Calculations!$Y$4:$Y$4005,1,$G$4:$G$4005,SALESMAN)))
),"")</f>
        <v>4</v>
      </c>
      <c r="BA11" s="221">
        <f>IF(AND(SUM(AZ12:$AZ$26)&gt;0,ROW(AZ12)-ROW($AZ$6)&gt;=COUNTSTAGESTART),1,0)</f>
        <v>1</v>
      </c>
      <c r="BB11" s="200"/>
      <c r="BC11" s="170">
        <f t="shared" si="13"/>
        <v>12</v>
      </c>
      <c r="BD11" s="221">
        <f>IF(AND(SUM($BC12:BC$26)&gt;0,ROW(BC12)-ROW($BC$6)&gt;=COUNTSTAGESTART2),1,0)</f>
        <v>1</v>
      </c>
      <c r="BE11" s="200"/>
      <c r="BI11" s="227" t="str">
        <f t="shared" si="14"/>
        <v>Charles Guy</v>
      </c>
      <c r="BJ11" s="165" t="str">
        <f>IF(LEN(Settings!E12)=0,"",Settings!E12)</f>
        <v>Charles Guy</v>
      </c>
      <c r="BK11" s="165">
        <f t="shared" si="7"/>
        <v>3</v>
      </c>
      <c r="BL11" s="167">
        <f t="shared" ca="1" si="8"/>
        <v>2</v>
      </c>
      <c r="BO11" s="371" t="str">
        <f>IF(LEN(Settings!E12)=0,"",Settings!E12)</f>
        <v>Charles Guy</v>
      </c>
    </row>
    <row r="12" spans="2:67" hidden="1" x14ac:dyDescent="0.25">
      <c r="B12" s="390" t="str">
        <f>IFERROR(IF(LEN(INDEX(PlansAndNotes!$B$6:$B$2005,ROW(A12)-ROW($B$3)))=0,"",INDEX(PlansAndNotes!$B$6:$B$2005,ROW(A12)-ROW($B$3))),"")</f>
        <v>104 - Create DB</v>
      </c>
      <c r="C12" s="361">
        <f t="shared" si="3"/>
        <v>104</v>
      </c>
      <c r="D12" s="361" t="str">
        <f>IFERROR(IF(LEN(C12)&gt;0,IF(LEN(INDEX(TasksList!$C$6:$C$1005,MATCH(C12,TasksList!$B$6:$B$1005,0),1))=0,"",INDEX(TasksList!$C$6:$C$1005,MATCH(C12,TasksList!$B$6:$B$1005,0),1)),""),"")</f>
        <v>Maecenas Incorporated</v>
      </c>
      <c r="E12" s="361" t="str">
        <f>IFERROR(IF(LEN(C12)&gt;0,IF(LEN(INDEX(TasksList!$F$6:$F$1005,MATCH(C12,TasksList!$B$6:$B$1005,0),1))=0,"not set!",INDEX(TasksList!$F$6:$F$1005,MATCH(C12,TasksList!$B$6:$B$1005,0),1)),""),"")</f>
        <v>High</v>
      </c>
      <c r="F12" s="360" t="str">
        <f>IFERROR(IF(LEN(D12)&gt;0,IF(LEN(INDEX(AdressBook!$D$6:$D$25,MATCH(D12,AdressBook!$B$6:$B$25,0),1))=0,"",INDEX(AdressBook!$D$6:$D$25,MATCH(D12,AdressBook!$B$6:$B$25,0),1)),""),"")</f>
        <v>Advertisement</v>
      </c>
      <c r="G12" s="361" t="str">
        <f>IFERROR(IF(LEN(INDEX(PlansAndNotes!$F$6:$F$2005,ROW(B12)-ROW($C$3)))=0,"",INDEX(PlansAndNotes!$F$6:$F$2005,ROW(B12)-ROW($C$3))),"")</f>
        <v>Mohammad Riggs</v>
      </c>
      <c r="H12" s="361" t="str">
        <f>IFERROR(IF(LEN(C12)&gt;0,IF(LEN(INDEX(TasksList!$G$6:$G$1005,MATCH(C12,TasksList!$B$6:$B$1005,0),1))=0,"",INDEX(TasksList!$G$6:$G$1005,MATCH(C12,TasksList!$B$6:$B$1005,0),1)),""),"")</f>
        <v>Open</v>
      </c>
      <c r="I12" s="381"/>
      <c r="J12" s="402" t="str">
        <f>IF(LEN(INDEX(TasksList!$B$6:$B$1005,ROW(J9),1))=0,"",INDEX(TasksList!$B$6:$B$1005,ROW(J9),1)&amp;" - "&amp;INDEX(TasksList!$D$6:$D$1005,ROW(J9),1))</f>
        <v>108 - Perform QA test</v>
      </c>
      <c r="K12" s="402">
        <f>IF(INDEX(TasksList!$G$6:$G$25,ROW(J9),1)="Open",ROW(J9),"")</f>
        <v>9</v>
      </c>
      <c r="L12" s="399" t="str">
        <f t="array" ref="L12">IFERROR(INDEX($J$4:$J$1003,SMALL($K$4:$K$1003,ROW(L12)-3),1),"")</f>
        <v>110 - Implement CRM</v>
      </c>
      <c r="M12" s="206"/>
      <c r="N12" s="362">
        <f>IFERROR(IF(LEN(INDEX(PlansAndNotes!$D$6:$D$4005,ROW(B12)-ROW($C$3)))=0,"",INDEX(PlansAndNotes!$D$6:$D$4005,ROW(B12)-ROW($C$3))),"")</f>
        <v>44448</v>
      </c>
      <c r="O12" s="165" t="str">
        <f t="shared" si="0"/>
        <v>Create DB</v>
      </c>
      <c r="P12" s="363" t="str">
        <f>IFERROR(IF(LEN(INDEX(PlansAndNotes!$E$6:$E$4005,ROW(B12)-ROW($C$3)))=0,"",INDEX(PlansAndNotes!$E$6:$E$4005,ROW(B12)-ROW($C$3))),"")</f>
        <v>LEAD QUALIFICATION</v>
      </c>
      <c r="Q12" s="363" t="str">
        <f>IFERROR(IF(LEN(INDEX(PlansAndNotes!$G$6:$G$4005,ROW(B12)-ROW($C$3)))=0,"",INDEX(PlansAndNotes!$G$6:$G$4005,ROW(B12)-ROW($C$3))),"")</f>
        <v/>
      </c>
      <c r="R12" s="361" t="str">
        <f>IFERROR(IF(LEN(D12)&gt;0,IF(LEN(INDEX(AdressBook!$C$6:$C$25,MATCH(D12,AdressBook!$B$6:$B$25,0),1))=0,"",INDEX(AdressBook!$C$6:$C$25,MATCH(D12,AdressBook!$B$6:$B$25,0),1)),""),"")</f>
        <v>Lead</v>
      </c>
      <c r="S12" s="165">
        <f>IF(LEN(C12)&gt;0,IFERROR(IF(MATCH(C12,C13:$C$4004,0)&gt;0,-1,ROW(S12)-ROW($S$3)),ROW(S12)-ROW($S$3)),-1)</f>
        <v>-1</v>
      </c>
      <c r="T12" s="165">
        <f t="shared" si="1"/>
        <v>0</v>
      </c>
      <c r="U12" s="165" t="str">
        <f t="shared" si="2"/>
        <v/>
      </c>
      <c r="V12" s="165" t="str">
        <f>IFERROR(IF(OR(C12="",S12&lt;0),"",IF(SUBTOTAL(3,C12:C12)=0,-1,SUBTOTAL(3,$C$4:C12))),"")</f>
        <v/>
      </c>
      <c r="W12" s="156">
        <f t="array" ref="W12">IF(LEN(C12)&gt;0,IFERROR(IF(MATCH(C12,$C$3:$C11,0)&gt;0,N12-INDEX($N$3:N11,SUMPRODUCT(MAX(ROW($C$3:$C11)*(C12=$C$3:$C11)))-2,1),""),""),"")</f>
        <v>12</v>
      </c>
      <c r="X12" s="156">
        <f t="shared" ca="1" si="4"/>
        <v>1</v>
      </c>
      <c r="Y12" s="156">
        <f t="shared" ca="1" si="5"/>
        <v>1</v>
      </c>
      <c r="AB12" s="406" t="str">
        <f>""&amp;INDEX(AdressBook!$B$6:$B$25,ROW(A6),1)</f>
        <v>Consectetuer Adipiscing Elit LLP</v>
      </c>
      <c r="AC12" s="380">
        <f>IF( AB12="",0,IF(OR(selectTask="All tasks",selectTask=""),COUNTIFS(TasksList!$C$6:$C$25,AB12),IF(selectTask="Open",COUNTIFS(TasksList!$C$6:$C$25,AB12,TasksList!$G$6:$G$25,"Open"),COUNTIFS(TasksList!$C$6:$C$25,AB12,TasksList!$G$6:$G$25,"Closed"))))</f>
        <v>1</v>
      </c>
      <c r="AD12" s="380">
        <f t="shared" ca="1" si="9"/>
        <v>1</v>
      </c>
      <c r="AF12" s="168" t="str">
        <f t="array" ref="AF12">IFERROR(INDEX($F$4:$F$4003, MATCH(0,COUNTIF($AF$5:AF11,$F$4:$F$4003), 0)),"")</f>
        <v>Employee Referral</v>
      </c>
      <c r="AG12" s="168">
        <f t="shared" si="10"/>
        <v>1</v>
      </c>
      <c r="AH12" s="203"/>
      <c r="AI12" s="165" t="str">
        <f>IF(LEN(Settings!C12)&gt;0, Settings!C12,"")</f>
        <v>WON / LOST</v>
      </c>
      <c r="AJ12" s="165">
        <f t="shared" si="15"/>
        <v>5.5</v>
      </c>
      <c r="AK12" s="167">
        <f>IFERROR(IF(OR(DATERANGE="All Data",DATERANGE=""),
IF(OR(COUNTIF(Calculations!$P$4:$P$4005,AI12)=0,LEN(AI12)=0),"",IF(OR(selectTask="All tasks",selectTask=""),COUNTIF(Calculations!$P$4:$P$4005,AI12),IF(selectTask="Open",COUNTIFS(Calculations!$P$4:$P$4005,AI12,Calculations!$H$4:$H$4005,"Open"),COUNTIFS(Calculations!$P$4:$P$4005,AI12,Calculations!$H$4:$H$4005,"Closed")))),IF(OR(COUNTIF(Calculations!$P$4:$P$4005,AI12)=0,LEN(AI12)=0),"",IF(OR(selectTask="All tasks",selectTask=""),COUNTIFS(Calculations!$P$4:$P$4005,AI12,Calculations!$X$4:$X$4005,1),
IF(selectTask="Open",COUNTIFS(Calculations!$P$4:$P$4005,AI12,Calculations!$H$4:$H$4005,"Open",Calculations!$X$4:$X$4005,1),
COUNTIFS(Calculations!$P$4:$P$4005,AI12,Calculations!$H$4:$H$4005,"Closed",Calculations!$X$4:$X$4005,1))))),"")</f>
        <v>2</v>
      </c>
      <c r="AL12" s="221">
        <f>IF(AND(SUM(AK13:$AK$26)&gt;0,ROW(AK13)-ROW($AK$6)&gt;=STARTFUNNEL),1,0)</f>
        <v>1</v>
      </c>
      <c r="AM12" s="208"/>
      <c r="AN12" s="216">
        <f t="shared" si="11"/>
        <v>6</v>
      </c>
      <c r="AO12" s="221">
        <f>IF(AND(SUM(AN13:$AN$26)&gt;0,ROW(AN13)-ROW($AN$6)&gt;=STARTSTAGES),1,0)</f>
        <v>1</v>
      </c>
      <c r="AQ12" s="165">
        <f t="shared" si="12"/>
        <v>7</v>
      </c>
      <c r="AR12" s="167">
        <f t="array" ref="AR12" xml:space="preserve"> IFERROR( IF(OR(DATERANGE="All Data",DATERANGE=""), INDEX(Calculations!$AC$7:$AC$506,SMALL(IF(Calculations!$AC$7:$AC$506&lt;&gt;"0",ROW($AQ$6:$AQ$505)-ROW(INDEX($AQ$6:$AQ$505,1,1))+1),AQ12),1),INDEX(Calculations!$AD$7:$AD$506,SMALL(IF(Calculations!$AD$7:$AD$506&lt;&gt;0,ROW($AQ$6:$AQ$505)-ROW(INDEX($AQ$6:$AQ$505,1,1))+1),AQ12),1)),"")</f>
        <v>2</v>
      </c>
      <c r="AS12" s="164" t="str">
        <f t="array" ref="AS12" xml:space="preserve"> IFERROR(IF(OR(DATERANGE="All Data",DATERANGE=""),INDEX(AdressBook!$B$6:$B$25,SMALL(IF(Calculations!$AC$7:$AC$506&lt;&gt;"0",ROW($AQ$6:$AQ$505)-ROW(INDEX($AQ$6:$AQ$505,1,1))+1),AQ12),1),INDEX(AdressBook!$B$6:$B$25,SMALL(IF(Calculations!$AD$7:$AD$506&lt;&gt;0,ROW($AQ$6:$AQ$505)-ROW(INDEX($AQ$6:$AQ$505,1,1))+1),AQ12),1)),"")</f>
        <v>Erat Semper PC</v>
      </c>
      <c r="AT12" s="227" t="str">
        <f t="shared" si="6"/>
        <v>Erat Semper PC</v>
      </c>
      <c r="AU12" s="203"/>
      <c r="AV12" s="199"/>
      <c r="AW12" s="200"/>
      <c r="AY12" s="167" t="str">
        <f>IF(LEN(Settings!C12)&gt;0, Settings!C12,"")</f>
        <v>WON / LOST</v>
      </c>
      <c r="AZ12" s="171">
        <f>IFERROR(IF(OR(DATARANGE2="All Data",DATARANGE2=""),
IF(OR(SALESMAN="All salesmen",SALESMAN=""),IF(LEN(AY12)=0,"",COUNTIFS(Calculations!$P$4:$P$4005,AY12)),IF(LEN(AY12)=0,"",COUNTIFS(Calculations!$P$4:$P$4005,AY12,$G$4:$G$4005,SALESMAN))),
IF(OR(SALESMAN="All salesmen",SALESMAN=""),IF(OR(COUNTIF(Calculations!$P$4:$P$4005,AY12)=0,LEN(AY12)=0),"",COUNTIFS(Calculations!$P$4:$P$4005,AY12,Calculations!$Y$4:$Y$4005,1)),IF(OR(COUNTIF(Calculations!$P$4:$P$4005,AY12)=0,LEN(AY12)=0),"",COUNTIFS(Calculations!$P$4:$P$4005,AY12,Calculations!$Y$4:$Y$4005,1,$G$4:$G$4005,SALESMAN)))
),"")</f>
        <v>2</v>
      </c>
      <c r="BA12" s="221">
        <f>IF(AND(SUM(AZ13:$AZ$26)&gt;0,ROW(AZ13)-ROW($AZ$6)&gt;=COUNTSTAGESTART),1,0)</f>
        <v>1</v>
      </c>
      <c r="BB12" s="200"/>
      <c r="BC12" s="170">
        <f t="shared" si="13"/>
        <v>6</v>
      </c>
      <c r="BD12" s="221">
        <f>IF(AND(SUM($BC13:BC$26)&gt;0,ROW(BC13)-ROW($BC$6)&gt;=COUNTSTAGESTART2),1,0)</f>
        <v>1</v>
      </c>
      <c r="BE12" s="200"/>
      <c r="BI12" s="227" t="str">
        <f t="shared" si="14"/>
        <v>Carl Wooten</v>
      </c>
      <c r="BJ12" s="165" t="str">
        <f>IF(LEN(Settings!E13)=0,"",Settings!E13)</f>
        <v>Carl Wooten</v>
      </c>
      <c r="BK12" s="165">
        <f t="shared" si="7"/>
        <v>5</v>
      </c>
      <c r="BL12" s="167">
        <f t="shared" ca="1" si="8"/>
        <v>2</v>
      </c>
      <c r="BO12" s="371" t="str">
        <f>IF(LEN(Settings!E13)=0,"",Settings!E13)</f>
        <v>Carl Wooten</v>
      </c>
    </row>
    <row r="13" spans="2:67" x14ac:dyDescent="0.25">
      <c r="B13" s="390" t="str">
        <f>IFERROR(IF(LEN(INDEX(PlansAndNotes!$B$6:$B$2005,ROW(A13)-ROW($B$3)))=0,"",INDEX(PlansAndNotes!$B$6:$B$2005,ROW(A13)-ROW($B$3))),"")</f>
        <v>112 - Renew contract</v>
      </c>
      <c r="C13" s="361">
        <f t="shared" si="3"/>
        <v>112</v>
      </c>
      <c r="D13" s="361" t="str">
        <f>IFERROR(IF(LEN(C13)&gt;0,IF(LEN(INDEX(TasksList!$C$6:$C$1005,MATCH(C13,TasksList!$B$6:$B$1005,0),1))=0,"",INDEX(TasksList!$C$6:$C$1005,MATCH(C13,TasksList!$B$6:$B$1005,0),1)),""),"")</f>
        <v>Enim Mauris Corporation</v>
      </c>
      <c r="E13" s="361" t="str">
        <f>IFERROR(IF(LEN(C13)&gt;0,IF(LEN(INDEX(TasksList!$F$6:$F$1005,MATCH(C13,TasksList!$B$6:$B$1005,0),1))=0,"not set!",INDEX(TasksList!$F$6:$F$1005,MATCH(C13,TasksList!$B$6:$B$1005,0),1)),""),"")</f>
        <v>High</v>
      </c>
      <c r="F13" s="360" t="str">
        <f>IFERROR(IF(LEN(D13)&gt;0,IF(LEN(INDEX(AdressBook!$D$6:$D$25,MATCH(D13,AdressBook!$B$6:$B$25,0),1))=0,"",INDEX(AdressBook!$D$6:$D$25,MATCH(D13,AdressBook!$B$6:$B$25,0),1)),""),"")</f>
        <v>LinkedIn</v>
      </c>
      <c r="G13" s="361" t="str">
        <f>IFERROR(IF(LEN(INDEX(PlansAndNotes!$F$6:$F$2005,ROW(B13)-ROW($C$3)))=0,"",INDEX(PlansAndNotes!$F$6:$F$2005,ROW(B13)-ROW($C$3))),"")</f>
        <v>Mohammad Riggs</v>
      </c>
      <c r="H13" s="361" t="str">
        <f>IFERROR(IF(LEN(C13)&gt;0,IF(LEN(INDEX(TasksList!$G$6:$G$1005,MATCH(C13,TasksList!$B$6:$B$1005,0),1))=0,"",INDEX(TasksList!$G$6:$G$1005,MATCH(C13,TasksList!$B$6:$B$1005,0),1)),""),"")</f>
        <v>Closed</v>
      </c>
      <c r="I13" s="381"/>
      <c r="J13" s="402" t="str">
        <f>IF(LEN(INDEX(TasksList!$B$6:$B$1005,ROW(J10),1))=0,"",INDEX(TasksList!$B$6:$B$1005,ROW(J10),1)&amp;" - "&amp;INDEX(TasksList!$D$6:$D$1005,ROW(J10),1))</f>
        <v>109 - Implement system</v>
      </c>
      <c r="K13" s="402" t="str">
        <f>IF(INDEX(TasksList!$G$6:$G$25,ROW(J10),1)="Open",ROW(J10),"")</f>
        <v/>
      </c>
      <c r="L13" s="399" t="str">
        <f t="array" ref="L13">IFERROR(INDEX($J$4:$J$1003,SMALL($K$4:$K$1003,ROW(L13)-3),1),"")</f>
        <v>111 - Outsourcing contract</v>
      </c>
      <c r="M13" s="206"/>
      <c r="N13" s="362">
        <f>IFERROR(IF(LEN(INDEX(PlansAndNotes!$D$6:$D$4005,ROW(B13)-ROW($C$3)))=0,"",INDEX(PlansAndNotes!$D$6:$D$4005,ROW(B13)-ROW($C$3))),"")</f>
        <v>44454</v>
      </c>
      <c r="O13" s="165" t="str">
        <f t="shared" si="0"/>
        <v>Renew contract</v>
      </c>
      <c r="P13" s="363" t="str">
        <f>IFERROR(IF(LEN(INDEX(PlansAndNotes!$E$6:$E$4005,ROW(B13)-ROW($C$3)))=0,"",INDEX(PlansAndNotes!$E$6:$E$4005,ROW(B13)-ROW($C$3))),"")</f>
        <v>NEW OPPORTUNITY</v>
      </c>
      <c r="Q13" s="363" t="str">
        <f>IFERROR(IF(LEN(INDEX(PlansAndNotes!$G$6:$G$4005,ROW(B13)-ROW($C$3)))=0,"",INDEX(PlansAndNotes!$G$6:$G$4005,ROW(B13)-ROW($C$3))),"")</f>
        <v/>
      </c>
      <c r="R13" s="361" t="str">
        <f>IFERROR(IF(LEN(D13)&gt;0,IF(LEN(INDEX(AdressBook!$C$6:$C$25,MATCH(D13,AdressBook!$B$6:$B$25,0),1))=0,"",INDEX(AdressBook!$C$6:$C$25,MATCH(D13,AdressBook!$B$6:$B$25,0),1)),""),"")</f>
        <v>Lead</v>
      </c>
      <c r="S13" s="165">
        <f>IF(LEN(C13)&gt;0,IFERROR(IF(MATCH(C13,C14:$C$4004,0)&gt;0,-1,ROW(S13)-ROW($S$3)),ROW(S13)-ROW($S$3)),-1)</f>
        <v>-1</v>
      </c>
      <c r="T13" s="165">
        <f t="shared" si="1"/>
        <v>0</v>
      </c>
      <c r="U13" s="165" t="str">
        <f t="shared" si="2"/>
        <v/>
      </c>
      <c r="V13" s="165" t="str">
        <f>IFERROR(IF(OR(C13="",S13&lt;0),"",IF(SUBTOTAL(3,C13:C13)=0,-1,SUBTOTAL(3,$C$4:C13))),"")</f>
        <v/>
      </c>
      <c r="W13" s="156" t="str">
        <f t="array" ref="W13">IF(LEN(C13)&gt;0,IFERROR(IF(MATCH(C13,$C$3:$C12,0)&gt;0,N13-INDEX($N$3:N12,SUMPRODUCT(MAX(ROW($C$3:$C12)*(C13=$C$3:$C12)))-2,1),""),""),"")</f>
        <v/>
      </c>
      <c r="X13" s="156">
        <f t="shared" ca="1" si="4"/>
        <v>1</v>
      </c>
      <c r="Y13" s="156">
        <f t="shared" ca="1" si="5"/>
        <v>1</v>
      </c>
      <c r="AB13" s="406" t="str">
        <f>""&amp;INDEX(AdressBook!$B$6:$B$25,ROW(A7),1)</f>
        <v>Erat Semper PC</v>
      </c>
      <c r="AC13" s="380">
        <f>IF( AB13="",0,IF(OR(selectTask="All tasks",selectTask=""),COUNTIFS(TasksList!$C$6:$C$25,AB13),IF(selectTask="Open",COUNTIFS(TasksList!$C$6:$C$25,AB13,TasksList!$G$6:$G$25,"Open"),COUNTIFS(TasksList!$C$6:$C$25,AB13,TasksList!$G$6:$G$25,"Closed"))))</f>
        <v>2</v>
      </c>
      <c r="AD13" s="380">
        <f t="shared" ca="1" si="9"/>
        <v>2</v>
      </c>
      <c r="AF13" s="168" t="str">
        <f t="array" ref="AF13">IFERROR(INDEX($F$4:$F$4003, MATCH(0,COUNTIF($AF$5:AF12,$F$4:$F$4003), 0)),"")</f>
        <v>Facebook</v>
      </c>
      <c r="AG13" s="168">
        <f t="shared" si="10"/>
        <v>1</v>
      </c>
      <c r="AH13" s="203"/>
      <c r="AI13" s="165" t="str">
        <f>IF(LEN(Settings!C13)&gt;0, Settings!C13,"")</f>
        <v>POST PURCHASE</v>
      </c>
      <c r="AJ13" s="165">
        <f t="shared" si="15"/>
        <v>5.5</v>
      </c>
      <c r="AK13" s="167">
        <f>IFERROR(IF(OR(DATERANGE="All Data",DATERANGE=""),
IF(OR(COUNTIF(Calculations!$P$4:$P$4005,AI13)=0,LEN(AI13)=0),"",IF(OR(selectTask="All tasks",selectTask=""),COUNTIF(Calculations!$P$4:$P$4005,AI13),IF(selectTask="Open",COUNTIFS(Calculations!$P$4:$P$4005,AI13,Calculations!$H$4:$H$4005,"Open"),COUNTIFS(Calculations!$P$4:$P$4005,AI13,Calculations!$H$4:$H$4005,"Closed")))),IF(OR(COUNTIF(Calculations!$P$4:$P$4005,AI13)=0,LEN(AI13)=0),"",IF(OR(selectTask="All tasks",selectTask=""),COUNTIFS(Calculations!$P$4:$P$4005,AI13,Calculations!$X$4:$X$4005,1),
IF(selectTask="Open",COUNTIFS(Calculations!$P$4:$P$4005,AI13,Calculations!$H$4:$H$4005,"Open",Calculations!$X$4:$X$4005,1),
COUNTIFS(Calculations!$P$4:$P$4005,AI13,Calculations!$H$4:$H$4005,"Closed",Calculations!$X$4:$X$4005,1))))),"")</f>
        <v>2</v>
      </c>
      <c r="AL13" s="221">
        <f>IF(AND(SUM(AK14:$AK$26)&gt;0,ROW(AK14)-ROW($AK$6)&gt;=STARTFUNNEL),1,0)</f>
        <v>0</v>
      </c>
      <c r="AM13" s="208"/>
      <c r="AN13" s="216">
        <f t="shared" si="11"/>
        <v>72</v>
      </c>
      <c r="AO13" s="221">
        <f>IF(AND(SUM(AN14:$AN$26)&gt;0,ROW(AN14)-ROW($AN$6)&gt;=STARTSTAGES),1,0)</f>
        <v>0</v>
      </c>
      <c r="AQ13" s="165" t="str">
        <f t="shared" si="12"/>
        <v/>
      </c>
      <c r="AR13" s="167" t="str">
        <f t="array" ref="AR13" xml:space="preserve"> IFERROR( IF(OR(DATERANGE="All Data",DATERANGE=""), INDEX(Calculations!$AC$7:$AC$506,SMALL(IF(Calculations!$AC$7:$AC$506&lt;&gt;"0",ROW($AQ$6:$AQ$505)-ROW(INDEX($AQ$6:$AQ$505,1,1))+1),AQ13),1),INDEX(Calculations!$AD$7:$AD$506,SMALL(IF(Calculations!$AD$7:$AD$506&lt;&gt;0,ROW($AQ$6:$AQ$505)-ROW(INDEX($AQ$6:$AQ$505,1,1))+1),AQ13),1)),"")</f>
        <v/>
      </c>
      <c r="AS13" s="164" t="str">
        <f t="array" ref="AS13" xml:space="preserve"> IFERROR(IF(OR(DATERANGE="All Data",DATERANGE=""),INDEX(AdressBook!$B$6:$B$25,SMALL(IF(Calculations!$AC$7:$AC$506&lt;&gt;"0",ROW($AQ$6:$AQ$505)-ROW(INDEX($AQ$6:$AQ$505,1,1))+1),AQ13),1),INDEX(AdressBook!$B$6:$B$25,SMALL(IF(Calculations!$AD$7:$AD$506&lt;&gt;0,ROW($AQ$6:$AQ$505)-ROW(INDEX($AQ$6:$AQ$505,1,1))+1),AQ13),1)),"")</f>
        <v/>
      </c>
      <c r="AT13" s="227" t="str">
        <f t="shared" si="6"/>
        <v/>
      </c>
      <c r="AU13" s="203"/>
      <c r="AV13" s="199"/>
      <c r="AW13" s="200"/>
      <c r="AY13" s="167" t="str">
        <f>IF(LEN(Settings!C13)&gt;0, Settings!C13,"")</f>
        <v>POST PURCHASE</v>
      </c>
      <c r="AZ13" s="171">
        <f>IFERROR(IF(OR(DATARANGE2="All Data",DATARANGE2=""),
IF(OR(SALESMAN="All salesmen",SALESMAN=""),IF(LEN(AY13)=0,"",COUNTIFS(Calculations!$P$4:$P$4005,AY13)),IF(LEN(AY13)=0,"",COUNTIFS(Calculations!$P$4:$P$4005,AY13,$G$4:$G$4005,SALESMAN))),
IF(OR(SALESMAN="All salesmen",SALESMAN=""),IF(OR(COUNTIF(Calculations!$P$4:$P$4005,AY13)=0,LEN(AY13)=0),"",COUNTIFS(Calculations!$P$4:$P$4005,AY13,Calculations!$Y$4:$Y$4005,1)),IF(OR(COUNTIF(Calculations!$P$4:$P$4005,AY13)=0,LEN(AY13)=0),"",COUNTIFS(Calculations!$P$4:$P$4005,AY13,Calculations!$Y$4:$Y$4005,1,$G$4:$G$4005,SALESMAN)))
),"")</f>
        <v>2</v>
      </c>
      <c r="BA13" s="221">
        <f>IF(AND(SUM(AZ14:$AZ$26)&gt;0,ROW(AZ14)-ROW($AZ$6)&gt;=COUNTSTAGESTART),1,0)</f>
        <v>0</v>
      </c>
      <c r="BB13" s="200"/>
      <c r="BC13" s="170">
        <f t="shared" si="13"/>
        <v>72</v>
      </c>
      <c r="BD13" s="221">
        <f>IF(AND(SUM($BC14:BC$26)&gt;0,ROW(BC14)-ROW($BC$6)&gt;=COUNTSTAGESTART2),1,0)</f>
        <v>0</v>
      </c>
      <c r="BE13" s="200"/>
      <c r="BI13" s="227" t="str">
        <f t="shared" si="14"/>
        <v/>
      </c>
      <c r="BJ13" s="165" t="str">
        <f>IF(LEN(Settings!E14)=0,"",Settings!E14)</f>
        <v/>
      </c>
      <c r="BK13" s="165" t="str">
        <f t="shared" si="7"/>
        <v/>
      </c>
      <c r="BL13" s="167" t="str">
        <f t="shared" si="8"/>
        <v/>
      </c>
      <c r="BO13" s="371" t="str">
        <f>IF(LEN(Settings!E14)=0,"",Settings!E14)</f>
        <v/>
      </c>
    </row>
    <row r="14" spans="2:67" hidden="1" x14ac:dyDescent="0.25">
      <c r="B14" s="390" t="str">
        <f>IFERROR(IF(LEN(INDEX(PlansAndNotes!$B$6:$B$2005,ROW(A14)-ROW($B$3)))=0,"",INDEX(PlansAndNotes!$B$6:$B$2005,ROW(A14)-ROW($B$3))),"")</f>
        <v>102 - Outsourcing contract</v>
      </c>
      <c r="C14" s="361">
        <f t="shared" si="3"/>
        <v>102</v>
      </c>
      <c r="D14" s="361" t="str">
        <f>IFERROR(IF(LEN(C14)&gt;0,IF(LEN(INDEX(TasksList!$C$6:$C$1005,MATCH(C14,TasksList!$B$6:$B$1005,0),1))=0,"",INDEX(TasksList!$C$6:$C$1005,MATCH(C14,TasksList!$B$6:$B$1005,0),1)),""),"")</f>
        <v>Enim Mauris Corporation</v>
      </c>
      <c r="E14" s="361" t="str">
        <f>IFERROR(IF(LEN(C14)&gt;0,IF(LEN(INDEX(TasksList!$F$6:$F$1005,MATCH(C14,TasksList!$B$6:$B$1005,0),1))=0,"not set!",INDEX(TasksList!$F$6:$F$1005,MATCH(C14,TasksList!$B$6:$B$1005,0),1)),""),"")</f>
        <v>not set!</v>
      </c>
      <c r="F14" s="360" t="str">
        <f>IFERROR(IF(LEN(D14)&gt;0,IF(LEN(INDEX(AdressBook!$D$6:$D$25,MATCH(D14,AdressBook!$B$6:$B$25,0),1))=0,"",INDEX(AdressBook!$D$6:$D$25,MATCH(D14,AdressBook!$B$6:$B$25,0),1)),""),"")</f>
        <v>LinkedIn</v>
      </c>
      <c r="G14" s="361" t="str">
        <f>IFERROR(IF(LEN(INDEX(PlansAndNotes!$F$6:$F$2005,ROW(B14)-ROW($C$3)))=0,"",INDEX(PlansAndNotes!$F$6:$F$2005,ROW(B14)-ROW($C$3))),"")</f>
        <v>Audrey Workman</v>
      </c>
      <c r="H14" s="361" t="str">
        <f>IFERROR(IF(LEN(C14)&gt;0,IF(LEN(INDEX(TasksList!$G$6:$G$1005,MATCH(C14,TasksList!$B$6:$B$1005,0),1))=0,"",INDEX(TasksList!$G$6:$G$1005,MATCH(C14,TasksList!$B$6:$B$1005,0),1)),""),"")</f>
        <v>Open</v>
      </c>
      <c r="I14" s="381"/>
      <c r="J14" s="402" t="str">
        <f>IF(LEN(INDEX(TasksList!$B$6:$B$1005,ROW(J11),1))=0,"",INDEX(TasksList!$B$6:$B$1005,ROW(J11),1)&amp;" - "&amp;INDEX(TasksList!$D$6:$D$1005,ROW(J11),1))</f>
        <v>110 - Implement CRM</v>
      </c>
      <c r="K14" s="402">
        <f>IF(INDEX(TasksList!$G$6:$G$25,ROW(J11),1)="Open",ROW(J11),"")</f>
        <v>11</v>
      </c>
      <c r="L14" s="399" t="str">
        <f t="array" ref="L14">IFERROR(INDEX($J$4:$J$1003,SMALL($K$4:$K$1003,ROW(L14)-3),1),"")</f>
        <v/>
      </c>
      <c r="M14" s="206"/>
      <c r="N14" s="362">
        <f>IFERROR(IF(LEN(INDEX(PlansAndNotes!$D$6:$D$4005,ROW(B14)-ROW($C$3)))=0,"",INDEX(PlansAndNotes!$D$6:$D$4005,ROW(B14)-ROW($C$3))),"")</f>
        <v>44460</v>
      </c>
      <c r="O14" s="165" t="str">
        <f t="shared" si="0"/>
        <v>Outsourcing contract</v>
      </c>
      <c r="P14" s="363" t="str">
        <f>IFERROR(IF(LEN(INDEX(PlansAndNotes!$E$6:$E$4005,ROW(B14)-ROW($C$3)))=0,"",INDEX(PlansAndNotes!$E$6:$E$4005,ROW(B14)-ROW($C$3))),"")</f>
        <v>CONTACT / MEETING</v>
      </c>
      <c r="Q14" s="363" t="str">
        <f>IFERROR(IF(LEN(INDEX(PlansAndNotes!$G$6:$G$4005,ROW(B14)-ROW($C$3)))=0,"",INDEX(PlansAndNotes!$G$6:$G$4005,ROW(B14)-ROW($C$3))),"")</f>
        <v/>
      </c>
      <c r="R14" s="361" t="str">
        <f>IFERROR(IF(LEN(D14)&gt;0,IF(LEN(INDEX(AdressBook!$C$6:$C$25,MATCH(D14,AdressBook!$B$6:$B$25,0),1))=0,"",INDEX(AdressBook!$C$6:$C$25,MATCH(D14,AdressBook!$B$6:$B$25,0),1)),""),"")</f>
        <v>Lead</v>
      </c>
      <c r="S14" s="165">
        <f>IF(LEN(C14)&gt;0,IFERROR(IF(MATCH(C14,C15:$C$4004,0)&gt;0,-1,ROW(S14)-ROW($S$3)),ROW(S14)-ROW($S$3)),-1)</f>
        <v>-1</v>
      </c>
      <c r="T14" s="165">
        <f t="shared" si="1"/>
        <v>0</v>
      </c>
      <c r="U14" s="165" t="str">
        <f t="shared" si="2"/>
        <v/>
      </c>
      <c r="V14" s="165" t="str">
        <f>IFERROR(IF(OR(C14="",S14&lt;0),"",IF(SUBTOTAL(3,C14:C14)=0,-1,SUBTOTAL(3,$C$4:C14))),"")</f>
        <v/>
      </c>
      <c r="W14" s="156">
        <f t="array" ref="W14">IF(LEN(C14)&gt;0,IFERROR(IF(MATCH(C14,$C$3:$C13,0)&gt;0,N14-INDEX($N$3:N13,SUMPRODUCT(MAX(ROW($C$3:$C13)*(C14=$C$3:$C13)))-2,1),""),""),"")</f>
        <v>18</v>
      </c>
      <c r="X14" s="156">
        <f t="shared" ca="1" si="4"/>
        <v>1</v>
      </c>
      <c r="Y14" s="156">
        <f t="shared" ca="1" si="5"/>
        <v>1</v>
      </c>
      <c r="AB14" s="406" t="str">
        <f>""&amp;INDEX(AdressBook!$B$6:$B$25,ROW(A8),1)</f>
        <v/>
      </c>
      <c r="AC14" s="380">
        <f>IF( AB14="",0,IF(OR(selectTask="All tasks",selectTask=""),COUNTIFS(TasksList!$C$6:$C$25,AB14),IF(selectTask="Open",COUNTIFS(TasksList!$C$6:$C$25,AB14,TasksList!$G$6:$G$25,"Open"),COUNTIFS(TasksList!$C$6:$C$25,AB14,TasksList!$G$6:$G$25,"Closed"))))</f>
        <v>0</v>
      </c>
      <c r="AD14" s="380">
        <f t="shared" si="9"/>
        <v>0</v>
      </c>
      <c r="AF14" s="168" t="str">
        <f t="array" ref="AF14">IFERROR(INDEX($F$4:$F$4003, MATCH(0,COUNTIF($AF$5:AF13,$F$4:$F$4003), 0)),"")</f>
        <v/>
      </c>
      <c r="AG14" s="168" t="str">
        <f t="shared" si="10"/>
        <v/>
      </c>
      <c r="AH14" s="203"/>
      <c r="AI14" s="165" t="str">
        <f>IF(LEN(Settings!C14)&gt;0, Settings!C14,"")</f>
        <v/>
      </c>
      <c r="AJ14" s="165" t="str">
        <f t="shared" si="15"/>
        <v/>
      </c>
      <c r="AK14" s="167" t="str">
        <f>IFERROR(IF(OR(DATERANGE="All Data",DATERANGE=""),
IF(OR(COUNTIF(Calculations!$P$4:$P$4005,AI14)=0,LEN(AI14)=0),"",IF(OR(selectTask="All tasks",selectTask=""),COUNTIF(Calculations!$P$4:$P$4005,AI14),IF(selectTask="Open",COUNTIFS(Calculations!$P$4:$P$4005,AI14,Calculations!$H$4:$H$4005,"Open"),COUNTIFS(Calculations!$P$4:$P$4005,AI14,Calculations!$H$4:$H$4005,"Closed")))),IF(OR(COUNTIF(Calculations!$P$4:$P$4005,AI14)=0,LEN(AI14)=0),"",IF(OR(selectTask="All tasks",selectTask=""),COUNTIFS(Calculations!$P$4:$P$4005,AI14,Calculations!$X$4:$X$4005,1),
IF(selectTask="Open",COUNTIFS(Calculations!$P$4:$P$4005,AI14,Calculations!$H$4:$H$4005,"Open",Calculations!$X$4:$X$4005,1),
COUNTIFS(Calculations!$P$4:$P$4005,AI14,Calculations!$H$4:$H$4005,"Closed",Calculations!$X$4:$X$4005,1))))),"")</f>
        <v/>
      </c>
      <c r="AL14" s="221">
        <f>IF(AND(SUM(AK15:$AK$26)&gt;0,ROW(AK15)-ROW($AK$6)&gt;=STARTFUNNEL),1,0)</f>
        <v>0</v>
      </c>
      <c r="AM14" s="208"/>
      <c r="AN14" s="216" t="str">
        <f t="shared" si="11"/>
        <v/>
      </c>
      <c r="AO14" s="221">
        <f>IF(AND(SUM(AN15:$AN$26)&gt;0,ROW(AN15)-ROW($AN$6)&gt;=STARTSTAGES),1,0)</f>
        <v>0</v>
      </c>
      <c r="AQ14" s="165" t="str">
        <f t="shared" si="12"/>
        <v/>
      </c>
      <c r="AR14" s="167" t="str">
        <f t="array" ref="AR14" xml:space="preserve"> IFERROR( IF(OR(DATERANGE="All Data",DATERANGE=""), INDEX(Calculations!$AC$7:$AC$506,SMALL(IF(Calculations!$AC$7:$AC$506&lt;&gt;"0",ROW($AQ$6:$AQ$505)-ROW(INDEX($AQ$6:$AQ$505,1,1))+1),AQ14),1),INDEX(Calculations!$AD$7:$AD$506,SMALL(IF(Calculations!$AD$7:$AD$506&lt;&gt;0,ROW($AQ$6:$AQ$505)-ROW(INDEX($AQ$6:$AQ$505,1,1))+1),AQ14),1)),"")</f>
        <v/>
      </c>
      <c r="AS14" s="164" t="str">
        <f t="array" ref="AS14" xml:space="preserve"> IFERROR(IF(OR(DATERANGE="All Data",DATERANGE=""),INDEX(AdressBook!$B$6:$B$25,SMALL(IF(Calculations!$AC$7:$AC$506&lt;&gt;"0",ROW($AQ$6:$AQ$505)-ROW(INDEX($AQ$6:$AQ$505,1,1))+1),AQ14),1),INDEX(AdressBook!$B$6:$B$25,SMALL(IF(Calculations!$AD$7:$AD$506&lt;&gt;0,ROW($AQ$6:$AQ$505)-ROW(INDEX($AQ$6:$AQ$505,1,1))+1),AQ14),1)),"")</f>
        <v/>
      </c>
      <c r="AT14" s="227" t="str">
        <f t="shared" si="6"/>
        <v/>
      </c>
      <c r="AU14" s="203"/>
      <c r="AV14" s="199"/>
      <c r="AW14" s="199"/>
      <c r="AY14" s="167" t="str">
        <f>IF(LEN(Settings!C14)&gt;0, Settings!C14,"")</f>
        <v/>
      </c>
      <c r="AZ14" s="171" t="str">
        <f>IFERROR(IF(OR(DATARANGE2="All Data",DATARANGE2=""),
IF(OR(SALESMAN="All salesmen",SALESMAN=""),IF(LEN(AY14)=0,"",COUNTIFS(Calculations!$P$4:$P$4005,AY14)),IF(LEN(AY14)=0,"",COUNTIFS(Calculations!$P$4:$P$4005,AY14,$G$4:$G$4005,SALESMAN))),
IF(OR(SALESMAN="All salesmen",SALESMAN=""),IF(OR(COUNTIF(Calculations!$P$4:$P$4005,AY14)=0,LEN(AY14)=0),"",COUNTIFS(Calculations!$P$4:$P$4005,AY14,Calculations!$Y$4:$Y$4005,1)),IF(OR(COUNTIF(Calculations!$P$4:$P$4005,AY14)=0,LEN(AY14)=0),"",COUNTIFS(Calculations!$P$4:$P$4005,AY14,Calculations!$Y$4:$Y$4005,1,$G$4:$G$4005,SALESMAN)))
),"")</f>
        <v/>
      </c>
      <c r="BA14" s="221">
        <f>IF(AND(SUM(AZ15:$AZ$26)&gt;0,ROW(AZ15)-ROW($AZ$6)&gt;=COUNTSTAGESTART),1,0)</f>
        <v>0</v>
      </c>
      <c r="BB14" s="200"/>
      <c r="BC14" s="170" t="str">
        <f t="shared" si="13"/>
        <v/>
      </c>
      <c r="BD14" s="221">
        <f>IF(AND(SUM($BC15:BC$26)&gt;0,ROW(BC15)-ROW($BC$6)&gt;=COUNTSTAGESTART2),1,0)</f>
        <v>0</v>
      </c>
      <c r="BE14" s="200"/>
      <c r="BI14" s="227" t="str">
        <f t="shared" si="14"/>
        <v/>
      </c>
      <c r="BJ14" s="165" t="str">
        <f>IF(LEN(Settings!E15)=0,"",Settings!E15)</f>
        <v/>
      </c>
      <c r="BK14" s="165" t="str">
        <f t="shared" si="7"/>
        <v/>
      </c>
      <c r="BL14" s="167" t="str">
        <f t="shared" si="8"/>
        <v/>
      </c>
      <c r="BO14" s="371" t="str">
        <f>IF(LEN(Settings!E15)=0,"",Settings!E15)</f>
        <v/>
      </c>
    </row>
    <row r="15" spans="2:67" x14ac:dyDescent="0.25">
      <c r="B15" s="390" t="str">
        <f>IFERROR(IF(LEN(INDEX(PlansAndNotes!$B$6:$B$2005,ROW(A15)-ROW($B$3)))=0,"",INDEX(PlansAndNotes!$B$6:$B$2005,ROW(A15)-ROW($B$3))),"")</f>
        <v>112 - Renew contract</v>
      </c>
      <c r="C15" s="361">
        <f t="shared" si="3"/>
        <v>112</v>
      </c>
      <c r="D15" s="361" t="str">
        <f>IFERROR(IF(LEN(C15)&gt;0,IF(LEN(INDEX(TasksList!$C$6:$C$1005,MATCH(C15,TasksList!$B$6:$B$1005,0),1))=0,"",INDEX(TasksList!$C$6:$C$1005,MATCH(C15,TasksList!$B$6:$B$1005,0),1)),""),"")</f>
        <v>Enim Mauris Corporation</v>
      </c>
      <c r="E15" s="361" t="str">
        <f>IFERROR(IF(LEN(C15)&gt;0,IF(LEN(INDEX(TasksList!$F$6:$F$1005,MATCH(C15,TasksList!$B$6:$B$1005,0),1))=0,"not set!",INDEX(TasksList!$F$6:$F$1005,MATCH(C15,TasksList!$B$6:$B$1005,0),1)),""),"")</f>
        <v>High</v>
      </c>
      <c r="F15" s="360" t="str">
        <f>IFERROR(IF(LEN(D15)&gt;0,IF(LEN(INDEX(AdressBook!$D$6:$D$25,MATCH(D15,AdressBook!$B$6:$B$25,0),1))=0,"",INDEX(AdressBook!$D$6:$D$25,MATCH(D15,AdressBook!$B$6:$B$25,0),1)),""),"")</f>
        <v>LinkedIn</v>
      </c>
      <c r="G15" s="361" t="str">
        <f>IFERROR(IF(LEN(INDEX(PlansAndNotes!$F$6:$F$2005,ROW(B15)-ROW($C$3)))=0,"",INDEX(PlansAndNotes!$F$6:$F$2005,ROW(B15)-ROW($C$3))),"")</f>
        <v>Mohammad Riggs</v>
      </c>
      <c r="H15" s="361" t="str">
        <f>IFERROR(IF(LEN(C15)&gt;0,IF(LEN(INDEX(TasksList!$G$6:$G$1005,MATCH(C15,TasksList!$B$6:$B$1005,0),1))=0,"",INDEX(TasksList!$G$6:$G$1005,MATCH(C15,TasksList!$B$6:$B$1005,0),1)),""),"")</f>
        <v>Closed</v>
      </c>
      <c r="I15" s="381"/>
      <c r="J15" s="402" t="str">
        <f>IF(LEN(INDEX(TasksList!$B$6:$B$1005,ROW(J12),1))=0,"",INDEX(TasksList!$B$6:$B$1005,ROW(J12),1)&amp;" - "&amp;INDEX(TasksList!$D$6:$D$1005,ROW(J12),1))</f>
        <v>111 - Outsourcing contract</v>
      </c>
      <c r="K15" s="402">
        <f>IF(INDEX(TasksList!$G$6:$G$25,ROW(J12),1)="Open",ROW(J12),"")</f>
        <v>12</v>
      </c>
      <c r="L15" s="399" t="str">
        <f t="array" ref="L15">IFERROR(INDEX($J$4:$J$1003,SMALL($K$4:$K$1003,ROW(L15)-3),1),"")</f>
        <v/>
      </c>
      <c r="M15" s="206"/>
      <c r="N15" s="362">
        <f>IFERROR(IF(LEN(INDEX(PlansAndNotes!$D$6:$D$4005,ROW(B15)-ROW($C$3)))=0,"",INDEX(PlansAndNotes!$D$6:$D$4005,ROW(B15)-ROW($C$3))),"")</f>
        <v>44466</v>
      </c>
      <c r="O15" s="165" t="str">
        <f t="shared" si="0"/>
        <v>Renew contract</v>
      </c>
      <c r="P15" s="363" t="str">
        <f>IFERROR(IF(LEN(INDEX(PlansAndNotes!$E$6:$E$4005,ROW(B15)-ROW($C$3)))=0,"",INDEX(PlansAndNotes!$E$6:$E$4005,ROW(B15)-ROW($C$3))),"")</f>
        <v>LEAD QUALIFICATION</v>
      </c>
      <c r="Q15" s="363" t="str">
        <f>IFERROR(IF(LEN(INDEX(PlansAndNotes!$G$6:$G$4005,ROW(B15)-ROW($C$3)))=0,"",INDEX(PlansAndNotes!$G$6:$G$4005,ROW(B15)-ROW($C$3))),"")</f>
        <v/>
      </c>
      <c r="R15" s="361" t="str">
        <f>IFERROR(IF(LEN(D15)&gt;0,IF(LEN(INDEX(AdressBook!$C$6:$C$25,MATCH(D15,AdressBook!$B$6:$B$25,0),1))=0,"",INDEX(AdressBook!$C$6:$C$25,MATCH(D15,AdressBook!$B$6:$B$25,0),1)),""),"")</f>
        <v>Lead</v>
      </c>
      <c r="S15" s="165">
        <f>IF(LEN(C15)&gt;0,IFERROR(IF(MATCH(C15,C16:$C$4004,0)&gt;0,-1,ROW(S15)-ROW($S$3)),ROW(S15)-ROW($S$3)),-1)</f>
        <v>-1</v>
      </c>
      <c r="T15" s="165">
        <f t="shared" si="1"/>
        <v>0</v>
      </c>
      <c r="U15" s="165" t="str">
        <f t="shared" si="2"/>
        <v/>
      </c>
      <c r="V15" s="165" t="str">
        <f>IFERROR(IF(OR(C15="",S15&lt;0),"",IF(SUBTOTAL(3,C15:C15)=0,-1,SUBTOTAL(3,$C$4:C15))),"")</f>
        <v/>
      </c>
      <c r="W15" s="156">
        <f t="array" ref="W15">IF(LEN(C15)&gt;0,IFERROR(IF(MATCH(C15,$C$3:$C14,0)&gt;0,N15-INDEX($N$3:N14,SUMPRODUCT(MAX(ROW($C$3:$C14)*(C15=$C$3:$C14)))-2,1),""),""),"")</f>
        <v>12</v>
      </c>
      <c r="X15" s="156">
        <f t="shared" ca="1" si="4"/>
        <v>1</v>
      </c>
      <c r="Y15" s="156">
        <f t="shared" ca="1" si="5"/>
        <v>1</v>
      </c>
      <c r="AB15" s="406" t="str">
        <f>""&amp;INDEX(AdressBook!$B$6:$B$25,ROW(A9),1)</f>
        <v/>
      </c>
      <c r="AC15" s="380">
        <f>IF( AB15="",0,IF(OR(selectTask="All tasks",selectTask=""),COUNTIFS(TasksList!$C$6:$C$25,AB15),IF(selectTask="Open",COUNTIFS(TasksList!$C$6:$C$25,AB15,TasksList!$G$6:$G$25,"Open"),COUNTIFS(TasksList!$C$6:$C$25,AB15,TasksList!$G$6:$G$25,"Closed"))))</f>
        <v>0</v>
      </c>
      <c r="AD15" s="380">
        <f t="shared" si="9"/>
        <v>0</v>
      </c>
      <c r="AF15" s="168" t="str">
        <f t="array" ref="AF15">IFERROR(INDEX($F$4:$F$4003, MATCH(0,COUNTIF($AF$5:AF14,$F$4:$F$4003), 0)),"")</f>
        <v/>
      </c>
      <c r="AG15" s="168" t="str">
        <f t="shared" si="10"/>
        <v/>
      </c>
      <c r="AH15" s="203"/>
      <c r="AI15" s="165" t="str">
        <f>IF(LEN(Settings!C15)&gt;0, Settings!C15,"")</f>
        <v/>
      </c>
      <c r="AJ15" s="165" t="str">
        <f t="shared" si="15"/>
        <v/>
      </c>
      <c r="AK15" s="167" t="str">
        <f>IFERROR(IF(OR(DATERANGE="All Data",DATERANGE=""),
IF(OR(COUNTIF(Calculations!$P$4:$P$4005,AI15)=0,LEN(AI15)=0),"",IF(OR(selectTask="All tasks",selectTask=""),COUNTIF(Calculations!$P$4:$P$4005,AI15),IF(selectTask="Open",COUNTIFS(Calculations!$P$4:$P$4005,AI15,Calculations!$H$4:$H$4005,"Open"),COUNTIFS(Calculations!$P$4:$P$4005,AI15,Calculations!$H$4:$H$4005,"Closed")))),IF(OR(COUNTIF(Calculations!$P$4:$P$4005,AI15)=0,LEN(AI15)=0),"",IF(OR(selectTask="All tasks",selectTask=""),COUNTIFS(Calculations!$P$4:$P$4005,AI15,Calculations!$X$4:$X$4005,1),
IF(selectTask="Open",COUNTIFS(Calculations!$P$4:$P$4005,AI15,Calculations!$H$4:$H$4005,"Open",Calculations!$X$4:$X$4005,1),
COUNTIFS(Calculations!$P$4:$P$4005,AI15,Calculations!$H$4:$H$4005,"Closed",Calculations!$X$4:$X$4005,1))))),"")</f>
        <v/>
      </c>
      <c r="AL15" s="221">
        <f>IF(AND(SUM(AK16:$AK$26)&gt;0,ROW(AK16)-ROW($AK$6)&gt;=STARTFUNNEL),1,0)</f>
        <v>0</v>
      </c>
      <c r="AM15" s="208"/>
      <c r="AN15" s="216" t="str">
        <f t="shared" si="11"/>
        <v/>
      </c>
      <c r="AO15" s="221">
        <f>IF(AND(SUM(AN16:$AN$26)&gt;0,ROW(AN16)-ROW($AN$6)&gt;=STARTSTAGES),1,0)</f>
        <v>0</v>
      </c>
      <c r="AQ15" s="165" t="str">
        <f t="shared" si="12"/>
        <v/>
      </c>
      <c r="AR15" s="167" t="str">
        <f t="array" ref="AR15" xml:space="preserve"> IFERROR( IF(OR(DATERANGE="All Data",DATERANGE=""), INDEX(Calculations!$AC$7:$AC$506,SMALL(IF(Calculations!$AC$7:$AC$506&lt;&gt;"0",ROW($AQ$6:$AQ$505)-ROW(INDEX($AQ$6:$AQ$505,1,1))+1),AQ15),1),INDEX(Calculations!$AD$7:$AD$506,SMALL(IF(Calculations!$AD$7:$AD$506&lt;&gt;0,ROW($AQ$6:$AQ$505)-ROW(INDEX($AQ$6:$AQ$505,1,1))+1),AQ15),1)),"")</f>
        <v/>
      </c>
      <c r="AS15" s="164" t="str">
        <f t="array" ref="AS15" xml:space="preserve"> IFERROR(IF(OR(DATERANGE="All Data",DATERANGE=""),INDEX(AdressBook!$B$6:$B$25,SMALL(IF(Calculations!$AC$7:$AC$506&lt;&gt;"0",ROW($AQ$6:$AQ$505)-ROW(INDEX($AQ$6:$AQ$505,1,1))+1),AQ15),1),INDEX(AdressBook!$B$6:$B$25,SMALL(IF(Calculations!$AD$7:$AD$506&lt;&gt;0,ROW($AQ$6:$AQ$505)-ROW(INDEX($AQ$6:$AQ$505,1,1))+1),AQ15),1)),"")</f>
        <v/>
      </c>
      <c r="AT15" s="227" t="str">
        <f t="shared" si="6"/>
        <v/>
      </c>
      <c r="AU15" s="203"/>
      <c r="AV15" s="199"/>
      <c r="AW15" s="199"/>
      <c r="AY15" s="167" t="str">
        <f>IF(LEN(Settings!C15)&gt;0, Settings!C15,"")</f>
        <v/>
      </c>
      <c r="AZ15" s="171" t="str">
        <f>IFERROR(IF(OR(DATARANGE2="All Data",DATARANGE2=""),
IF(OR(SALESMAN="All salesmen",SALESMAN=""),IF(LEN(AY15)=0,"",COUNTIFS(Calculations!$P$4:$P$4005,AY15)),IF(LEN(AY15)=0,"",COUNTIFS(Calculations!$P$4:$P$4005,AY15,$G$4:$G$4005,SALESMAN))),
IF(OR(SALESMAN="All salesmen",SALESMAN=""),IF(OR(COUNTIF(Calculations!$P$4:$P$4005,AY15)=0,LEN(AY15)=0),"",COUNTIFS(Calculations!$P$4:$P$4005,AY15,Calculations!$Y$4:$Y$4005,1)),IF(OR(COUNTIF(Calculations!$P$4:$P$4005,AY15)=0,LEN(AY15)=0),"",COUNTIFS(Calculations!$P$4:$P$4005,AY15,Calculations!$Y$4:$Y$4005,1,$G$4:$G$4005,SALESMAN)))
),"")</f>
        <v/>
      </c>
      <c r="BA15" s="221">
        <f>IF(AND(SUM(AZ16:$AZ$26)&gt;0,ROW(AZ16)-ROW($AZ$6)&gt;=COUNTSTAGESTART),1,0)</f>
        <v>0</v>
      </c>
      <c r="BB15" s="200"/>
      <c r="BC15" s="170" t="str">
        <f t="shared" si="13"/>
        <v/>
      </c>
      <c r="BD15" s="221">
        <f>IF(AND(SUM($BC16:BC$26)&gt;0,ROW(BC16)-ROW($BC$6)&gt;=COUNTSTAGESTART2),1,0)</f>
        <v>0</v>
      </c>
      <c r="BE15" s="200"/>
      <c r="BI15" s="227" t="str">
        <f t="shared" si="14"/>
        <v/>
      </c>
      <c r="BJ15" s="165" t="str">
        <f>IF(LEN(Settings!E16)=0,"",Settings!E16)</f>
        <v/>
      </c>
      <c r="BK15" s="165" t="str">
        <f t="shared" si="7"/>
        <v/>
      </c>
      <c r="BL15" s="167" t="str">
        <f t="shared" si="8"/>
        <v/>
      </c>
      <c r="BO15" s="371" t="str">
        <f>IF(LEN(Settings!E16)=0,"",Settings!E16)</f>
        <v/>
      </c>
    </row>
    <row r="16" spans="2:67" hidden="1" x14ac:dyDescent="0.25">
      <c r="B16" s="390" t="str">
        <f>IFERROR(IF(LEN(INDEX(PlansAndNotes!$B$6:$B$2005,ROW(A16)-ROW($B$3)))=0,"",INDEX(PlansAndNotes!$B$6:$B$2005,ROW(A16)-ROW($B$3))),"")</f>
        <v>108 - Perform QA test</v>
      </c>
      <c r="C16" s="361">
        <f t="shared" si="3"/>
        <v>108</v>
      </c>
      <c r="D16" s="361" t="str">
        <f>IFERROR(IF(LEN(C16)&gt;0,IF(LEN(INDEX(TasksList!$C$6:$C$1005,MATCH(C16,TasksList!$B$6:$B$1005,0),1))=0,"",INDEX(TasksList!$C$6:$C$1005,MATCH(C16,TasksList!$B$6:$B$1005,0),1)),""),"")</f>
        <v>Pede Consulting</v>
      </c>
      <c r="E16" s="361" t="str">
        <f>IFERROR(IF(LEN(C16)&gt;0,IF(LEN(INDEX(TasksList!$F$6:$F$1005,MATCH(C16,TasksList!$B$6:$B$1005,0),1))=0,"not set!",INDEX(TasksList!$F$6:$F$1005,MATCH(C16,TasksList!$B$6:$B$1005,0),1)),""),"")</f>
        <v>High</v>
      </c>
      <c r="F16" s="360" t="str">
        <f>IFERROR(IF(LEN(D16)&gt;0,IF(LEN(INDEX(AdressBook!$D$6:$D$25,MATCH(D16,AdressBook!$B$6:$B$25,0),1))=0,"",INDEX(AdressBook!$D$6:$D$25,MATCH(D16,AdressBook!$B$6:$B$25,0),1)),""),"")</f>
        <v>Customer Event</v>
      </c>
      <c r="G16" s="361" t="str">
        <f>IFERROR(IF(LEN(INDEX(PlansAndNotes!$F$6:$F$2005,ROW(B16)-ROW($C$3)))=0,"",INDEX(PlansAndNotes!$F$6:$F$2005,ROW(B16)-ROW($C$3))),"")</f>
        <v>James Blair</v>
      </c>
      <c r="H16" s="361" t="str">
        <f>IFERROR(IF(LEN(C16)&gt;0,IF(LEN(INDEX(TasksList!$G$6:$G$1005,MATCH(C16,TasksList!$B$6:$B$1005,0),1))=0,"",INDEX(TasksList!$G$6:$G$1005,MATCH(C16,TasksList!$B$6:$B$1005,0),1)),""),"")</f>
        <v>Open</v>
      </c>
      <c r="I16" s="381"/>
      <c r="J16" s="402" t="str">
        <f>IF(LEN(INDEX(TasksList!$B$6:$B$1005,ROW(J13),1))=0,"",INDEX(TasksList!$B$6:$B$1005,ROW(J13),1)&amp;" - "&amp;INDEX(TasksList!$D$6:$D$1005,ROW(J13),1))</f>
        <v>112 - Renew contract</v>
      </c>
      <c r="K16" s="402" t="str">
        <f>IF(INDEX(TasksList!$G$6:$G$25,ROW(J13),1)="Open",ROW(J13),"")</f>
        <v/>
      </c>
      <c r="L16" s="399" t="str">
        <f t="array" ref="L16">IFERROR(INDEX($J$4:$J$1003,SMALL($K$4:$K$1003,ROW(L16)-3),1),"")</f>
        <v/>
      </c>
      <c r="M16" s="206"/>
      <c r="N16" s="362">
        <f>IFERROR(IF(LEN(INDEX(PlansAndNotes!$D$6:$D$4005,ROW(B16)-ROW($C$3)))=0,"",INDEX(PlansAndNotes!$D$6:$D$4005,ROW(B16)-ROW($C$3))),"")</f>
        <v>44472</v>
      </c>
      <c r="O16" s="165" t="str">
        <f t="shared" si="0"/>
        <v>Perform QA test</v>
      </c>
      <c r="P16" s="363" t="str">
        <f>IFERROR(IF(LEN(INDEX(PlansAndNotes!$E$6:$E$4005,ROW(B16)-ROW($C$3)))=0,"",INDEX(PlansAndNotes!$E$6:$E$4005,ROW(B16)-ROW($C$3))),"")</f>
        <v>LEAD QUALIFICATION</v>
      </c>
      <c r="Q16" s="363" t="str">
        <f>IFERROR(IF(LEN(INDEX(PlansAndNotes!$G$6:$G$4005,ROW(B16)-ROW($C$3)))=0,"",INDEX(PlansAndNotes!$G$6:$G$4005,ROW(B16)-ROW($C$3))),"")</f>
        <v/>
      </c>
      <c r="R16" s="361" t="str">
        <f>IFERROR(IF(LEN(D16)&gt;0,IF(LEN(INDEX(AdressBook!$C$6:$C$25,MATCH(D16,AdressBook!$B$6:$B$25,0),1))=0,"",INDEX(AdressBook!$C$6:$C$25,MATCH(D16,AdressBook!$B$6:$B$25,0),1)),""),"")</f>
        <v>Prospect</v>
      </c>
      <c r="S16" s="165">
        <f>IF(LEN(C16)&gt;0,IFERROR(IF(MATCH(C16,C17:$C$4004,0)&gt;0,-1,ROW(S16)-ROW($S$3)),ROW(S16)-ROW($S$3)),-1)</f>
        <v>-1</v>
      </c>
      <c r="T16" s="165">
        <f t="shared" si="1"/>
        <v>0</v>
      </c>
      <c r="U16" s="165" t="str">
        <f t="shared" si="2"/>
        <v/>
      </c>
      <c r="V16" s="165" t="str">
        <f>IFERROR(IF(OR(C16="",S16&lt;0),"",IF(SUBTOTAL(3,C16:C16)=0,-1,SUBTOTAL(3,$C$4:C16))),"")</f>
        <v/>
      </c>
      <c r="W16" s="156">
        <f t="array" ref="W16">IF(LEN(C16)&gt;0,IFERROR(IF(MATCH(C16,$C$3:$C15,0)&gt;0,N16-INDEX($N$3:N15,SUMPRODUCT(MAX(ROW($C$3:$C15)*(C16=$C$3:$C15)))-2,1),""),""),"")</f>
        <v>42</v>
      </c>
      <c r="X16" s="156">
        <f t="shared" ca="1" si="4"/>
        <v>1</v>
      </c>
      <c r="Y16" s="156">
        <f t="shared" ca="1" si="5"/>
        <v>1</v>
      </c>
      <c r="AB16" s="406" t="str">
        <f>""&amp;INDEX(AdressBook!$B$6:$B$25,ROW(A10),1)</f>
        <v/>
      </c>
      <c r="AC16" s="380">
        <f>IF( AB16="",0,IF(OR(selectTask="All tasks",selectTask=""),COUNTIFS(TasksList!$C$6:$C$25,AB16),IF(selectTask="Open",COUNTIFS(TasksList!$C$6:$C$25,AB16,TasksList!$G$6:$G$25,"Open"),COUNTIFS(TasksList!$C$6:$C$25,AB16,TasksList!$G$6:$G$25,"Closed"))))</f>
        <v>0</v>
      </c>
      <c r="AD16" s="380">
        <f t="shared" si="9"/>
        <v>0</v>
      </c>
      <c r="AF16" s="168" t="str">
        <f t="array" ref="AF16">IFERROR(INDEX($F$4:$F$4003, MATCH(0,COUNTIF($AF$5:AF15,$F$4:$F$4003), 0)),"")</f>
        <v/>
      </c>
      <c r="AG16" s="168" t="str">
        <f t="shared" si="10"/>
        <v/>
      </c>
      <c r="AH16" s="203"/>
      <c r="AI16" s="165" t="str">
        <f>IF(LEN(Settings!C16)&gt;0, Settings!C16,"")</f>
        <v/>
      </c>
      <c r="AJ16" s="165" t="str">
        <f t="shared" si="15"/>
        <v/>
      </c>
      <c r="AK16" s="167" t="str">
        <f>IFERROR(IF(OR(DATERANGE="All Data",DATERANGE=""),
IF(OR(COUNTIF(Calculations!$P$4:$P$4005,AI16)=0,LEN(AI16)=0),"",IF(OR(selectTask="All tasks",selectTask=""),COUNTIF(Calculations!$P$4:$P$4005,AI16),IF(selectTask="Open",COUNTIFS(Calculations!$P$4:$P$4005,AI16,Calculations!$H$4:$H$4005,"Open"),COUNTIFS(Calculations!$P$4:$P$4005,AI16,Calculations!$H$4:$H$4005,"Closed")))),IF(OR(COUNTIF(Calculations!$P$4:$P$4005,AI16)=0,LEN(AI16)=0),"",IF(OR(selectTask="All tasks",selectTask=""),COUNTIFS(Calculations!$P$4:$P$4005,AI16,Calculations!$X$4:$X$4005,1),
IF(selectTask="Open",COUNTIFS(Calculations!$P$4:$P$4005,AI16,Calculations!$H$4:$H$4005,"Open",Calculations!$X$4:$X$4005,1),
COUNTIFS(Calculations!$P$4:$P$4005,AI16,Calculations!$H$4:$H$4005,"Closed",Calculations!$X$4:$X$4005,1))))),"")</f>
        <v/>
      </c>
      <c r="AL16" s="221">
        <f>IF(AND(SUM(AK17:$AK$26)&gt;0,ROW(AK17)-ROW($AK$6)&gt;=STARTFUNNEL),1,0)</f>
        <v>0</v>
      </c>
      <c r="AM16" s="208"/>
      <c r="AN16" s="216" t="str">
        <f t="shared" si="11"/>
        <v/>
      </c>
      <c r="AO16" s="221">
        <f>IF(AND(SUM(AN17:$AN$26)&gt;0,ROW(AN17)-ROW($AN$6)&gt;=STARTSTAGES),1,0)</f>
        <v>0</v>
      </c>
      <c r="AQ16" s="165" t="str">
        <f t="shared" si="12"/>
        <v/>
      </c>
      <c r="AR16" s="167" t="str">
        <f t="array" ref="AR16" xml:space="preserve"> IFERROR( IF(OR(DATERANGE="All Data",DATERANGE=""), INDEX(Calculations!$AC$7:$AC$506,SMALL(IF(Calculations!$AC$7:$AC$506&lt;&gt;"0",ROW($AQ$6:$AQ$505)-ROW(INDEX($AQ$6:$AQ$505,1,1))+1),AQ16),1),INDEX(Calculations!$AD$7:$AD$506,SMALL(IF(Calculations!$AD$7:$AD$506&lt;&gt;0,ROW($AQ$6:$AQ$505)-ROW(INDEX($AQ$6:$AQ$505,1,1))+1),AQ16),1)),"")</f>
        <v/>
      </c>
      <c r="AS16" s="164" t="str">
        <f t="array" ref="AS16" xml:space="preserve"> IFERROR(IF(OR(DATERANGE="All Data",DATERANGE=""),INDEX(AdressBook!$B$6:$B$25,SMALL(IF(Calculations!$AC$7:$AC$506&lt;&gt;"0",ROW($AQ$6:$AQ$505)-ROW(INDEX($AQ$6:$AQ$505,1,1))+1),AQ16),1),INDEX(AdressBook!$B$6:$B$25,SMALL(IF(Calculations!$AD$7:$AD$506&lt;&gt;0,ROW($AQ$6:$AQ$505)-ROW(INDEX($AQ$6:$AQ$505,1,1))+1),AQ16),1)),"")</f>
        <v/>
      </c>
      <c r="AT16" s="227" t="str">
        <f t="shared" si="6"/>
        <v/>
      </c>
      <c r="AU16" s="203"/>
      <c r="AV16" s="199"/>
      <c r="AW16" s="199"/>
      <c r="AY16" s="167" t="str">
        <f>IF(LEN(Settings!C16)&gt;0, Settings!C16,"")</f>
        <v/>
      </c>
      <c r="AZ16" s="171" t="str">
        <f>IFERROR(IF(OR(DATARANGE2="All Data",DATARANGE2=""),
IF(OR(SALESMAN="All salesmen",SALESMAN=""),IF(LEN(AY16)=0,"",COUNTIFS(Calculations!$P$4:$P$4005,AY16)),IF(LEN(AY16)=0,"",COUNTIFS(Calculations!$P$4:$P$4005,AY16,$G$4:$G$4005,SALESMAN))),
IF(OR(SALESMAN="All salesmen",SALESMAN=""),IF(OR(COUNTIF(Calculations!$P$4:$P$4005,AY16)=0,LEN(AY16)=0),"",COUNTIFS(Calculations!$P$4:$P$4005,AY16,Calculations!$Y$4:$Y$4005,1)),IF(OR(COUNTIF(Calculations!$P$4:$P$4005,AY16)=0,LEN(AY16)=0),"",COUNTIFS(Calculations!$P$4:$P$4005,AY16,Calculations!$Y$4:$Y$4005,1,$G$4:$G$4005,SALESMAN)))
),"")</f>
        <v/>
      </c>
      <c r="BA16" s="221">
        <f>IF(AND(SUM(AZ17:$AZ$26)&gt;0,ROW(AZ17)-ROW($AZ$6)&gt;=COUNTSTAGESTART),1,0)</f>
        <v>0</v>
      </c>
      <c r="BB16" s="200"/>
      <c r="BC16" s="170" t="str">
        <f t="shared" si="13"/>
        <v/>
      </c>
      <c r="BD16" s="221">
        <f>IF(AND(SUM($BC17:BC$26)&gt;0,ROW(BC17)-ROW($BC$6)&gt;=COUNTSTAGESTART2),1,0)</f>
        <v>0</v>
      </c>
      <c r="BE16" s="200"/>
      <c r="BI16" s="227" t="str">
        <f t="shared" si="14"/>
        <v/>
      </c>
      <c r="BJ16" s="165" t="str">
        <f>IF(LEN(Settings!E17)=0,"",Settings!E17)</f>
        <v/>
      </c>
      <c r="BK16" s="165" t="str">
        <f t="shared" si="7"/>
        <v/>
      </c>
      <c r="BL16" s="167" t="str">
        <f t="shared" si="8"/>
        <v/>
      </c>
      <c r="BO16" s="371" t="str">
        <f>IF(LEN(Settings!E17)=0,"",Settings!E17)</f>
        <v/>
      </c>
    </row>
    <row r="17" spans="2:67" hidden="1" x14ac:dyDescent="0.25">
      <c r="B17" s="390" t="str">
        <f>IFERROR(IF(LEN(INDEX(PlansAndNotes!$B$6:$B$2005,ROW(A17)-ROW($B$3)))=0,"",INDEX(PlansAndNotes!$B$6:$B$2005,ROW(A17)-ROW($B$3))),"")</f>
        <v>108 - Perform QA test</v>
      </c>
      <c r="C17" s="361">
        <f t="shared" si="3"/>
        <v>108</v>
      </c>
      <c r="D17" s="361" t="str">
        <f>IFERROR(IF(LEN(C17)&gt;0,IF(LEN(INDEX(TasksList!$C$6:$C$1005,MATCH(C17,TasksList!$B$6:$B$1005,0),1))=0,"",INDEX(TasksList!$C$6:$C$1005,MATCH(C17,TasksList!$B$6:$B$1005,0),1)),""),"")</f>
        <v>Pede Consulting</v>
      </c>
      <c r="E17" s="361" t="str">
        <f>IFERROR(IF(LEN(C17)&gt;0,IF(LEN(INDEX(TasksList!$F$6:$F$1005,MATCH(C17,TasksList!$B$6:$B$1005,0),1))=0,"not set!",INDEX(TasksList!$F$6:$F$1005,MATCH(C17,TasksList!$B$6:$B$1005,0),1)),""),"")</f>
        <v>High</v>
      </c>
      <c r="F17" s="360" t="str">
        <f>IFERROR(IF(LEN(D17)&gt;0,IF(LEN(INDEX(AdressBook!$D$6:$D$25,MATCH(D17,AdressBook!$B$6:$B$25,0),1))=0,"",INDEX(AdressBook!$D$6:$D$25,MATCH(D17,AdressBook!$B$6:$B$25,0),1)),""),"")</f>
        <v>Customer Event</v>
      </c>
      <c r="G17" s="361" t="str">
        <f>IFERROR(IF(LEN(INDEX(PlansAndNotes!$F$6:$F$2005,ROW(B17)-ROW($C$3)))=0,"",INDEX(PlansAndNotes!$F$6:$F$2005,ROW(B17)-ROW($C$3))),"")</f>
        <v>James Blair</v>
      </c>
      <c r="H17" s="361" t="str">
        <f>IFERROR(IF(LEN(C17)&gt;0,IF(LEN(INDEX(TasksList!$G$6:$G$1005,MATCH(C17,TasksList!$B$6:$B$1005,0),1))=0,"",INDEX(TasksList!$G$6:$G$1005,MATCH(C17,TasksList!$B$6:$B$1005,0),1)),""),"")</f>
        <v>Open</v>
      </c>
      <c r="I17" s="381"/>
      <c r="J17" s="402" t="str">
        <f>IF(LEN(INDEX(TasksList!$B$6:$B$1005,ROW(J14),1))=0,"",INDEX(TasksList!$B$6:$B$1005,ROW(J14),1)&amp;" - "&amp;INDEX(TasksList!$D$6:$D$1005,ROW(J14),1))</f>
        <v/>
      </c>
      <c r="K17" s="402" t="str">
        <f>IF(INDEX(TasksList!$G$6:$G$25,ROW(J14),1)="Open",ROW(J14),"")</f>
        <v/>
      </c>
      <c r="L17" s="399" t="str">
        <f t="array" ref="L17">IFERROR(INDEX($J$4:$J$1003,SMALL($K$4:$K$1003,ROW(L17)-3),1),"")</f>
        <v/>
      </c>
      <c r="M17" s="206"/>
      <c r="N17" s="362">
        <f>IFERROR(IF(LEN(INDEX(PlansAndNotes!$D$6:$D$4005,ROW(B17)-ROW($C$3)))=0,"",INDEX(PlansAndNotes!$D$6:$D$4005,ROW(B17)-ROW($C$3))),"")</f>
        <v>44478</v>
      </c>
      <c r="O17" s="165" t="str">
        <f t="shared" si="0"/>
        <v>Perform QA test</v>
      </c>
      <c r="P17" s="363" t="str">
        <f>IFERROR(IF(LEN(INDEX(PlansAndNotes!$E$6:$E$4005,ROW(B17)-ROW($C$3)))=0,"",INDEX(PlansAndNotes!$E$6:$E$4005,ROW(B17)-ROW($C$3))),"")</f>
        <v>CONTACT / MEETING</v>
      </c>
      <c r="Q17" s="363" t="str">
        <f>IFERROR(IF(LEN(INDEX(PlansAndNotes!$G$6:$G$4005,ROW(B17)-ROW($C$3)))=0,"",INDEX(PlansAndNotes!$G$6:$G$4005,ROW(B17)-ROW($C$3))),"")</f>
        <v/>
      </c>
      <c r="R17" s="361" t="str">
        <f>IFERROR(IF(LEN(D17)&gt;0,IF(LEN(INDEX(AdressBook!$C$6:$C$25,MATCH(D17,AdressBook!$B$6:$B$25,0),1))=0,"",INDEX(AdressBook!$C$6:$C$25,MATCH(D17,AdressBook!$B$6:$B$25,0),1)),""),"")</f>
        <v>Prospect</v>
      </c>
      <c r="S17" s="165">
        <f>IF(LEN(C17)&gt;0,IFERROR(IF(MATCH(C17,C18:$C$4004,0)&gt;0,-1,ROW(S17)-ROW($S$3)),ROW(S17)-ROW($S$3)),-1)</f>
        <v>-1</v>
      </c>
      <c r="T17" s="165">
        <f t="shared" si="1"/>
        <v>0</v>
      </c>
      <c r="U17" s="165" t="str">
        <f t="shared" si="2"/>
        <v/>
      </c>
      <c r="V17" s="165" t="str">
        <f>IFERROR(IF(OR(C17="",S17&lt;0),"",IF(SUBTOTAL(3,C17:C17)=0,-1,SUBTOTAL(3,$C$4:C17))),"")</f>
        <v/>
      </c>
      <c r="W17" s="156">
        <f t="array" ref="W17">IF(LEN(C17)&gt;0,IFERROR(IF(MATCH(C17,$C$3:$C16,0)&gt;0,N17-INDEX($N$3:N16,SUMPRODUCT(MAX(ROW($C$3:$C16)*(C17=$C$3:$C16)))-2,1),""),""),"")</f>
        <v>6</v>
      </c>
      <c r="X17" s="156">
        <f t="shared" ca="1" si="4"/>
        <v>1</v>
      </c>
      <c r="Y17" s="156">
        <f t="shared" ca="1" si="5"/>
        <v>1</v>
      </c>
      <c r="AB17" s="406" t="str">
        <f>""&amp;INDEX(AdressBook!$B$6:$B$25,ROW(A11),1)</f>
        <v/>
      </c>
      <c r="AC17" s="380">
        <f>IF( AB17="",0,IF(OR(selectTask="All tasks",selectTask=""),COUNTIFS(TasksList!$C$6:$C$25,AB17),IF(selectTask="Open",COUNTIFS(TasksList!$C$6:$C$25,AB17,TasksList!$G$6:$G$25,"Open"),COUNTIFS(TasksList!$C$6:$C$25,AB17,TasksList!$G$6:$G$25,"Closed"))))</f>
        <v>0</v>
      </c>
      <c r="AD17" s="380">
        <f t="shared" si="9"/>
        <v>0</v>
      </c>
      <c r="AF17" s="168" t="str">
        <f t="array" ref="AF17">IFERROR(INDEX($F$4:$F$4003, MATCH(0,COUNTIF($AF$5:AF16,$F$4:$F$4003), 0)),"")</f>
        <v/>
      </c>
      <c r="AG17" s="168" t="str">
        <f t="shared" si="10"/>
        <v/>
      </c>
      <c r="AH17" s="203"/>
      <c r="AI17" s="165" t="str">
        <f>IF(LEN(Settings!C17)&gt;0, Settings!C17,"")</f>
        <v/>
      </c>
      <c r="AJ17" s="165" t="str">
        <f t="shared" si="15"/>
        <v/>
      </c>
      <c r="AK17" s="167" t="str">
        <f>IFERROR(IF(OR(DATERANGE="All Data",DATERANGE=""),
IF(OR(COUNTIF(Calculations!$P$4:$P$4005,AI17)=0,LEN(AI17)=0),"",IF(OR(selectTask="All tasks",selectTask=""),COUNTIF(Calculations!$P$4:$P$4005,AI17),IF(selectTask="Open",COUNTIFS(Calculations!$P$4:$P$4005,AI17,Calculations!$H$4:$H$4005,"Open"),COUNTIFS(Calculations!$P$4:$P$4005,AI17,Calculations!$H$4:$H$4005,"Closed")))),IF(OR(COUNTIF(Calculations!$P$4:$P$4005,AI17)=0,LEN(AI17)=0),"",IF(OR(selectTask="All tasks",selectTask=""),COUNTIFS(Calculations!$P$4:$P$4005,AI17,Calculations!$X$4:$X$4005,1),
IF(selectTask="Open",COUNTIFS(Calculations!$P$4:$P$4005,AI17,Calculations!$H$4:$H$4005,"Open",Calculations!$X$4:$X$4005,1),
COUNTIFS(Calculations!$P$4:$P$4005,AI17,Calculations!$H$4:$H$4005,"Closed",Calculations!$X$4:$X$4005,1))))),"")</f>
        <v/>
      </c>
      <c r="AL17" s="221">
        <f>IF(AND(SUM(AK18:$AK$26)&gt;0,ROW(AK18)-ROW($AK$6)&gt;=STARTFUNNEL),1,0)</f>
        <v>0</v>
      </c>
      <c r="AM17" s="208"/>
      <c r="AN17" s="216" t="str">
        <f t="shared" si="11"/>
        <v/>
      </c>
      <c r="AO17" s="221">
        <f>IF(AND(SUM(AN18:$AN$26)&gt;0,ROW(AN18)-ROW($AN$6)&gt;=STARTSTAGES),1,0)</f>
        <v>0</v>
      </c>
      <c r="AQ17" s="165" t="str">
        <f t="shared" si="12"/>
        <v/>
      </c>
      <c r="AR17" s="167" t="str">
        <f t="array" ref="AR17" xml:space="preserve"> IFERROR( IF(OR(DATERANGE="All Data",DATERANGE=""), INDEX(Calculations!$AC$7:$AC$506,SMALL(IF(Calculations!$AC$7:$AC$506&lt;&gt;"0",ROW($AQ$6:$AQ$505)-ROW(INDEX($AQ$6:$AQ$505,1,1))+1),AQ17),1),INDEX(Calculations!$AD$7:$AD$506,SMALL(IF(Calculations!$AD$7:$AD$506&lt;&gt;0,ROW($AQ$6:$AQ$505)-ROW(INDEX($AQ$6:$AQ$505,1,1))+1),AQ17),1)),"")</f>
        <v/>
      </c>
      <c r="AS17" s="164" t="str">
        <f t="array" ref="AS17" xml:space="preserve"> IFERROR(IF(OR(DATERANGE="All Data",DATERANGE=""),INDEX(AdressBook!$B$6:$B$25,SMALL(IF(Calculations!$AC$7:$AC$506&lt;&gt;"0",ROW($AQ$6:$AQ$505)-ROW(INDEX($AQ$6:$AQ$505,1,1))+1),AQ17),1),INDEX(AdressBook!$B$6:$B$25,SMALL(IF(Calculations!$AD$7:$AD$506&lt;&gt;0,ROW($AQ$6:$AQ$505)-ROW(INDEX($AQ$6:$AQ$505,1,1))+1),AQ17),1)),"")</f>
        <v/>
      </c>
      <c r="AT17" s="227" t="str">
        <f t="shared" si="6"/>
        <v/>
      </c>
      <c r="AU17" s="203"/>
      <c r="AV17" s="199"/>
      <c r="AW17" s="199"/>
      <c r="AY17" s="167" t="str">
        <f>IF(LEN(Settings!C17)&gt;0, Settings!C17,"")</f>
        <v/>
      </c>
      <c r="AZ17" s="171" t="str">
        <f>IFERROR(IF(OR(DATARANGE2="All Data",DATARANGE2=""),
IF(OR(SALESMAN="All salesmen",SALESMAN=""),IF(LEN(AY17)=0,"",COUNTIFS(Calculations!$P$4:$P$4005,AY17)),IF(LEN(AY17)=0,"",COUNTIFS(Calculations!$P$4:$P$4005,AY17,$G$4:$G$4005,SALESMAN))),
IF(OR(SALESMAN="All salesmen",SALESMAN=""),IF(OR(COUNTIF(Calculations!$P$4:$P$4005,AY17)=0,LEN(AY17)=0),"",COUNTIFS(Calculations!$P$4:$P$4005,AY17,Calculations!$Y$4:$Y$4005,1)),IF(OR(COUNTIF(Calculations!$P$4:$P$4005,AY17)=0,LEN(AY17)=0),"",COUNTIFS(Calculations!$P$4:$P$4005,AY17,Calculations!$Y$4:$Y$4005,1,$G$4:$G$4005,SALESMAN)))
),"")</f>
        <v/>
      </c>
      <c r="BA17" s="221">
        <f>IF(AND(SUM(AZ18:$AZ$26)&gt;0,ROW(AZ18)-ROW($AZ$6)&gt;=COUNTSTAGESTART),1,0)</f>
        <v>0</v>
      </c>
      <c r="BB17" s="200"/>
      <c r="BC17" s="170" t="str">
        <f t="shared" si="13"/>
        <v/>
      </c>
      <c r="BD17" s="221">
        <f>IF(AND(SUM($BC18:BC$26)&gt;0,ROW(BC18)-ROW($BC$6)&gt;=COUNTSTAGESTART2),1,0)</f>
        <v>0</v>
      </c>
      <c r="BE17" s="200"/>
      <c r="BI17" s="227" t="str">
        <f t="shared" si="14"/>
        <v/>
      </c>
      <c r="BJ17" s="165" t="str">
        <f>IF(LEN(Settings!E18)=0,"",Settings!E18)</f>
        <v/>
      </c>
      <c r="BK17" s="165" t="str">
        <f t="shared" si="7"/>
        <v/>
      </c>
      <c r="BL17" s="167" t="str">
        <f t="shared" si="8"/>
        <v/>
      </c>
      <c r="BO17" s="371" t="str">
        <f>IF(LEN(Settings!E18)=0,"",Settings!E18)</f>
        <v/>
      </c>
    </row>
    <row r="18" spans="2:67" hidden="1" x14ac:dyDescent="0.25">
      <c r="B18" s="390" t="str">
        <f>IFERROR(IF(LEN(INDEX(PlansAndNotes!$B$6:$B$2005,ROW(A18)-ROW($B$3)))=0,"",INDEX(PlansAndNotes!$B$6:$B$2005,ROW(A18)-ROW($B$3))),"")</f>
        <v>106 - Implement system</v>
      </c>
      <c r="C18" s="361">
        <f t="shared" si="3"/>
        <v>106</v>
      </c>
      <c r="D18" s="361" t="str">
        <f>IFERROR(IF(LEN(C18)&gt;0,IF(LEN(INDEX(TasksList!$C$6:$C$1005,MATCH(C18,TasksList!$B$6:$B$1005,0),1))=0,"",INDEX(TasksList!$C$6:$C$1005,MATCH(C18,TasksList!$B$6:$B$1005,0),1)),""),"")</f>
        <v>Erat Semper PC</v>
      </c>
      <c r="E18" s="361" t="str">
        <f>IFERROR(IF(LEN(C18)&gt;0,IF(LEN(INDEX(TasksList!$F$6:$F$1005,MATCH(C18,TasksList!$B$6:$B$1005,0),1))=0,"not set!",INDEX(TasksList!$F$6:$F$1005,MATCH(C18,TasksList!$B$6:$B$1005,0),1)),""),"")</f>
        <v>High</v>
      </c>
      <c r="F18" s="360" t="str">
        <f>IFERROR(IF(LEN(D18)&gt;0,IF(LEN(INDEX(AdressBook!$D$6:$D$25,MATCH(D18,AdressBook!$B$6:$B$25,0),1))=0,"",INDEX(AdressBook!$D$6:$D$25,MATCH(D18,AdressBook!$B$6:$B$25,0),1)),""),"")</f>
        <v>Google Adwords</v>
      </c>
      <c r="G18" s="361" t="str">
        <f>IFERROR(IF(LEN(INDEX(PlansAndNotes!$F$6:$F$2005,ROW(B18)-ROW($C$3)))=0,"",INDEX(PlansAndNotes!$F$6:$F$2005,ROW(B18)-ROW($C$3))),"")</f>
        <v>Carl Wooten</v>
      </c>
      <c r="H18" s="361" t="str">
        <f>IFERROR(IF(LEN(C18)&gt;0,IF(LEN(INDEX(TasksList!$G$6:$G$1005,MATCH(C18,TasksList!$B$6:$B$1005,0),1))=0,"",INDEX(TasksList!$G$6:$G$1005,MATCH(C18,TasksList!$B$6:$B$1005,0),1)),""),"")</f>
        <v>Open</v>
      </c>
      <c r="I18" s="381"/>
      <c r="J18" s="402" t="str">
        <f>IF(LEN(INDEX(TasksList!$B$6:$B$1005,ROW(J15),1))=0,"",INDEX(TasksList!$B$6:$B$1005,ROW(J15),1)&amp;" - "&amp;INDEX(TasksList!$D$6:$D$1005,ROW(J15),1))</f>
        <v/>
      </c>
      <c r="K18" s="402" t="str">
        <f>IF(INDEX(TasksList!$G$6:$G$25,ROW(J15),1)="Open",ROW(J15),"")</f>
        <v/>
      </c>
      <c r="L18" s="399" t="str">
        <f t="array" ref="L18">IFERROR(INDEX($J$4:$J$1003,SMALL($K$4:$K$1003,ROW(L18)-3),1),"")</f>
        <v/>
      </c>
      <c r="M18" s="206"/>
      <c r="N18" s="362">
        <f>IFERROR(IF(LEN(INDEX(PlansAndNotes!$D$6:$D$4005,ROW(B18)-ROW($C$3)))=0,"",INDEX(PlansAndNotes!$D$6:$D$4005,ROW(B18)-ROW($C$3))),"")</f>
        <v>44484</v>
      </c>
      <c r="O18" s="165" t="str">
        <f t="shared" si="0"/>
        <v>Implement system</v>
      </c>
      <c r="P18" s="363" t="str">
        <f>IFERROR(IF(LEN(INDEX(PlansAndNotes!$E$6:$E$4005,ROW(B18)-ROW($C$3)))=0,"",INDEX(PlansAndNotes!$E$6:$E$4005,ROW(B18)-ROW($C$3))),"")</f>
        <v>NEW OPPORTUNITY</v>
      </c>
      <c r="Q18" s="363" t="str">
        <f>IFERROR(IF(LEN(INDEX(PlansAndNotes!$G$6:$G$4005,ROW(B18)-ROW($C$3)))=0,"",INDEX(PlansAndNotes!$G$6:$G$4005,ROW(B18)-ROW($C$3))),"")</f>
        <v/>
      </c>
      <c r="R18" s="361" t="str">
        <f>IFERROR(IF(LEN(D18)&gt;0,IF(LEN(INDEX(AdressBook!$C$6:$C$25,MATCH(D18,AdressBook!$B$6:$B$25,0),1))=0,"",INDEX(AdressBook!$C$6:$C$25,MATCH(D18,AdressBook!$B$6:$B$25,0),1)),""),"")</f>
        <v>Customer</v>
      </c>
      <c r="S18" s="165">
        <f>IF(LEN(C18)&gt;0,IFERROR(IF(MATCH(C18,C19:$C$4004,0)&gt;0,-1,ROW(S18)-ROW($S$3)),ROW(S18)-ROW($S$3)),-1)</f>
        <v>-1</v>
      </c>
      <c r="T18" s="165">
        <f t="shared" si="1"/>
        <v>0</v>
      </c>
      <c r="U18" s="165" t="str">
        <f t="shared" si="2"/>
        <v/>
      </c>
      <c r="V18" s="165" t="str">
        <f>IFERROR(IF(OR(C18="",S18&lt;0),"",IF(SUBTOTAL(3,C18:C18)=0,-1,SUBTOTAL(3,$C$4:C18))),"")</f>
        <v/>
      </c>
      <c r="W18" s="156" t="str">
        <f t="array" ref="W18">IF(LEN(C18)&gt;0,IFERROR(IF(MATCH(C18,$C$3:$C17,0)&gt;0,N18-INDEX($N$3:N17,SUMPRODUCT(MAX(ROW($C$3:$C17)*(C18=$C$3:$C17)))-2,1),""),""),"")</f>
        <v/>
      </c>
      <c r="X18" s="156">
        <f t="shared" ca="1" si="4"/>
        <v>1</v>
      </c>
      <c r="Y18" s="156">
        <f t="shared" ca="1" si="5"/>
        <v>1</v>
      </c>
      <c r="AB18" s="406" t="str">
        <f>""&amp;INDEX(AdressBook!$B$6:$B$25,ROW(A12),1)</f>
        <v/>
      </c>
      <c r="AC18" s="380">
        <f>IF( AB18="",0,IF(OR(selectTask="All tasks",selectTask=""),COUNTIFS(TasksList!$C$6:$C$25,AB18),IF(selectTask="Open",COUNTIFS(TasksList!$C$6:$C$25,AB18,TasksList!$G$6:$G$25,"Open"),COUNTIFS(TasksList!$C$6:$C$25,AB18,TasksList!$G$6:$G$25,"Closed"))))</f>
        <v>0</v>
      </c>
      <c r="AD18" s="380">
        <f t="shared" si="9"/>
        <v>0</v>
      </c>
      <c r="AF18" s="168" t="str">
        <f t="array" ref="AF18">IFERROR(INDEX($F$4:$F$4003, MATCH(0,COUNTIF($AF$5:AF17,$F$4:$F$4003), 0)),"")</f>
        <v/>
      </c>
      <c r="AG18" s="168" t="str">
        <f t="shared" si="10"/>
        <v/>
      </c>
      <c r="AH18" s="203"/>
      <c r="AI18" s="165" t="str">
        <f>IF(LEN(Settings!C18)&gt;0, Settings!C18,"")</f>
        <v/>
      </c>
      <c r="AJ18" s="165" t="str">
        <f t="shared" si="15"/>
        <v/>
      </c>
      <c r="AK18" s="167" t="str">
        <f>IFERROR(IF(OR(DATERANGE="All Data",DATERANGE=""),
IF(OR(COUNTIF(Calculations!$P$4:$P$4005,AI18)=0,LEN(AI18)=0),"",IF(OR(selectTask="All tasks",selectTask=""),COUNTIF(Calculations!$P$4:$P$4005,AI18),IF(selectTask="Open",COUNTIFS(Calculations!$P$4:$P$4005,AI18,Calculations!$H$4:$H$4005,"Open"),COUNTIFS(Calculations!$P$4:$P$4005,AI18,Calculations!$H$4:$H$4005,"Closed")))),IF(OR(COUNTIF(Calculations!$P$4:$P$4005,AI18)=0,LEN(AI18)=0),"",IF(OR(selectTask="All tasks",selectTask=""),COUNTIFS(Calculations!$P$4:$P$4005,AI18,Calculations!$X$4:$X$4005,1),
IF(selectTask="Open",COUNTIFS(Calculations!$P$4:$P$4005,AI18,Calculations!$H$4:$H$4005,"Open",Calculations!$X$4:$X$4005,1),
COUNTIFS(Calculations!$P$4:$P$4005,AI18,Calculations!$H$4:$H$4005,"Closed",Calculations!$X$4:$X$4005,1))))),"")</f>
        <v/>
      </c>
      <c r="AL18" s="221">
        <f>IF(AND(SUM(AK19:$AK$26)&gt;0,ROW(AK19)-ROW($AK$6)&gt;=STARTFUNNEL),1,0)</f>
        <v>0</v>
      </c>
      <c r="AM18" s="208"/>
      <c r="AN18" s="216" t="str">
        <f t="shared" si="11"/>
        <v/>
      </c>
      <c r="AO18" s="221">
        <f>IF(AND(SUM(AN19:$AN$26)&gt;0,ROW(AN19)-ROW($AN$6)&gt;=STARTSTAGES),1,0)</f>
        <v>0</v>
      </c>
      <c r="AQ18" s="165" t="str">
        <f t="shared" si="12"/>
        <v/>
      </c>
      <c r="AR18" s="167" t="str">
        <f t="array" ref="AR18" xml:space="preserve"> IFERROR( IF(OR(DATERANGE="All Data",DATERANGE=""), INDEX(Calculations!$AC$7:$AC$506,SMALL(IF(Calculations!$AC$7:$AC$506&lt;&gt;"0",ROW($AQ$6:$AQ$505)-ROW(INDEX($AQ$6:$AQ$505,1,1))+1),AQ18),1),INDEX(Calculations!$AD$7:$AD$506,SMALL(IF(Calculations!$AD$7:$AD$506&lt;&gt;0,ROW($AQ$6:$AQ$505)-ROW(INDEX($AQ$6:$AQ$505,1,1))+1),AQ18),1)),"")</f>
        <v/>
      </c>
      <c r="AS18" s="164" t="str">
        <f t="array" ref="AS18" xml:space="preserve"> IFERROR(IF(OR(DATERANGE="All Data",DATERANGE=""),INDEX(AdressBook!$B$6:$B$25,SMALL(IF(Calculations!$AC$7:$AC$506&lt;&gt;"0",ROW($AQ$6:$AQ$505)-ROW(INDEX($AQ$6:$AQ$505,1,1))+1),AQ18),1),INDEX(AdressBook!$B$6:$B$25,SMALL(IF(Calculations!$AD$7:$AD$506&lt;&gt;0,ROW($AQ$6:$AQ$505)-ROW(INDEX($AQ$6:$AQ$505,1,1))+1),AQ18),1)),"")</f>
        <v/>
      </c>
      <c r="AT18" s="227" t="str">
        <f t="shared" si="6"/>
        <v/>
      </c>
      <c r="AU18" s="203"/>
      <c r="AV18" s="199"/>
      <c r="AW18" s="199"/>
      <c r="AY18" s="167" t="str">
        <f>IF(LEN(Settings!C18)&gt;0, Settings!C18,"")</f>
        <v/>
      </c>
      <c r="AZ18" s="171" t="str">
        <f>IFERROR(IF(OR(DATARANGE2="All Data",DATARANGE2=""),
IF(OR(SALESMAN="All salesmen",SALESMAN=""),IF(LEN(AY18)=0,"",COUNTIFS(Calculations!$P$4:$P$4005,AY18)),IF(LEN(AY18)=0,"",COUNTIFS(Calculations!$P$4:$P$4005,AY18,$G$4:$G$4005,SALESMAN))),
IF(OR(SALESMAN="All salesmen",SALESMAN=""),IF(OR(COUNTIF(Calculations!$P$4:$P$4005,AY18)=0,LEN(AY18)=0),"",COUNTIFS(Calculations!$P$4:$P$4005,AY18,Calculations!$Y$4:$Y$4005,1)),IF(OR(COUNTIF(Calculations!$P$4:$P$4005,AY18)=0,LEN(AY18)=0),"",COUNTIFS(Calculations!$P$4:$P$4005,AY18,Calculations!$Y$4:$Y$4005,1,$G$4:$G$4005,SALESMAN)))
),"")</f>
        <v/>
      </c>
      <c r="BA18" s="221">
        <f>IF(AND(SUM(AZ19:$AZ$26)&gt;0,ROW(AZ19)-ROW($AZ$6)&gt;=COUNTSTAGESTART),1,0)</f>
        <v>0</v>
      </c>
      <c r="BB18" s="200"/>
      <c r="BC18" s="170" t="str">
        <f t="shared" si="13"/>
        <v/>
      </c>
      <c r="BD18" s="221">
        <f>IF(AND(SUM($BC19:BC$26)&gt;0,ROW(BC19)-ROW($BC$6)&gt;=COUNTSTAGESTART2),1,0)</f>
        <v>0</v>
      </c>
      <c r="BE18" s="200"/>
      <c r="BI18" s="227" t="str">
        <f t="shared" si="14"/>
        <v/>
      </c>
      <c r="BJ18" s="165" t="str">
        <f>IF(LEN(Settings!E19)=0,"",Settings!E19)</f>
        <v/>
      </c>
      <c r="BK18" s="165" t="str">
        <f t="shared" si="7"/>
        <v/>
      </c>
      <c r="BL18" s="167" t="str">
        <f t="shared" si="8"/>
        <v/>
      </c>
      <c r="BO18" s="371" t="str">
        <f>IF(LEN(Settings!E19)=0,"",Settings!E19)</f>
        <v/>
      </c>
    </row>
    <row r="19" spans="2:67" hidden="1" x14ac:dyDescent="0.25">
      <c r="B19" s="390" t="str">
        <f>IFERROR(IF(LEN(INDEX(PlansAndNotes!$B$6:$B$2005,ROW(A19)-ROW($B$3)))=0,"",INDEX(PlansAndNotes!$B$6:$B$2005,ROW(A19)-ROW($B$3))),"")</f>
        <v>107 - Renew old contract</v>
      </c>
      <c r="C19" s="361">
        <f t="shared" si="3"/>
        <v>107</v>
      </c>
      <c r="D19" s="361" t="str">
        <f>IFERROR(IF(LEN(C19)&gt;0,IF(LEN(INDEX(TasksList!$C$6:$C$1005,MATCH(C19,TasksList!$B$6:$B$1005,0),1))=0,"",INDEX(TasksList!$C$6:$C$1005,MATCH(C19,TasksList!$B$6:$B$1005,0),1)),""),"")</f>
        <v>Consectetuer Adipiscing Elit LLP</v>
      </c>
      <c r="E19" s="361" t="str">
        <f>IFERROR(IF(LEN(C19)&gt;0,IF(LEN(INDEX(TasksList!$F$6:$F$1005,MATCH(C19,TasksList!$B$6:$B$1005,0),1))=0,"not set!",INDEX(TasksList!$F$6:$F$1005,MATCH(C19,TasksList!$B$6:$B$1005,0),1)),""),"")</f>
        <v>Low</v>
      </c>
      <c r="F19" s="360" t="str">
        <f>IFERROR(IF(LEN(D19)&gt;0,IF(LEN(INDEX(AdressBook!$D$6:$D$25,MATCH(D19,AdressBook!$B$6:$B$25,0),1))=0,"",INDEX(AdressBook!$D$6:$D$25,MATCH(D19,AdressBook!$B$6:$B$25,0),1)),""),"")</f>
        <v>Employee Referral</v>
      </c>
      <c r="G19" s="361" t="str">
        <f>IFERROR(IF(LEN(INDEX(PlansAndNotes!$F$6:$F$2005,ROW(B19)-ROW($C$3)))=0,"",INDEX(PlansAndNotes!$F$6:$F$2005,ROW(B19)-ROW($C$3))),"")</f>
        <v>Carl Wooten</v>
      </c>
      <c r="H19" s="361" t="str">
        <f>IFERROR(IF(LEN(C19)&gt;0,IF(LEN(INDEX(TasksList!$G$6:$G$1005,MATCH(C19,TasksList!$B$6:$B$1005,0),1))=0,"",INDEX(TasksList!$G$6:$G$1005,MATCH(C19,TasksList!$B$6:$B$1005,0),1)),""),"")</f>
        <v>Open</v>
      </c>
      <c r="I19" s="381"/>
      <c r="J19" s="402" t="str">
        <f>IF(LEN(INDEX(TasksList!$B$6:$B$1005,ROW(J16),1))=0,"",INDEX(TasksList!$B$6:$B$1005,ROW(J16),1)&amp;" - "&amp;INDEX(TasksList!$D$6:$D$1005,ROW(J16),1))</f>
        <v/>
      </c>
      <c r="K19" s="402" t="str">
        <f>IF(INDEX(TasksList!$G$6:$G$25,ROW(J16),1)="Open",ROW(J16),"")</f>
        <v/>
      </c>
      <c r="L19" s="399" t="str">
        <f t="array" ref="L19">IFERROR(INDEX($J$4:$J$1003,SMALL($K$4:$K$1003,ROW(L19)-3),1),"")</f>
        <v/>
      </c>
      <c r="M19" s="206"/>
      <c r="N19" s="362">
        <f>IFERROR(IF(LEN(INDEX(PlansAndNotes!$D$6:$D$4005,ROW(B19)-ROW($C$3)))=0,"",INDEX(PlansAndNotes!$D$6:$D$4005,ROW(B19)-ROW($C$3))),"")</f>
        <v>44490</v>
      </c>
      <c r="O19" s="165" t="str">
        <f t="shared" si="0"/>
        <v>Renew old contract</v>
      </c>
      <c r="P19" s="363" t="str">
        <f>IFERROR(IF(LEN(INDEX(PlansAndNotes!$E$6:$E$4005,ROW(B19)-ROW($C$3)))=0,"",INDEX(PlansAndNotes!$E$6:$E$4005,ROW(B19)-ROW($C$3))),"")</f>
        <v>NEW OPPORTUNITY</v>
      </c>
      <c r="Q19" s="363" t="str">
        <f>IFERROR(IF(LEN(INDEX(PlansAndNotes!$G$6:$G$4005,ROW(B19)-ROW($C$3)))=0,"",INDEX(PlansAndNotes!$G$6:$G$4005,ROW(B19)-ROW($C$3))),"")</f>
        <v/>
      </c>
      <c r="R19" s="361" t="str">
        <f>IFERROR(IF(LEN(D19)&gt;0,IF(LEN(INDEX(AdressBook!$C$6:$C$25,MATCH(D19,AdressBook!$B$6:$B$25,0),1))=0,"",INDEX(AdressBook!$C$6:$C$25,MATCH(D19,AdressBook!$B$6:$B$25,0),1)),""),"")</f>
        <v>Prospect</v>
      </c>
      <c r="S19" s="165">
        <f>IF(LEN(C19)&gt;0,IFERROR(IF(MATCH(C19,C20:$C$4004,0)&gt;0,-1,ROW(S19)-ROW($S$3)),ROW(S19)-ROW($S$3)),-1)</f>
        <v>-1</v>
      </c>
      <c r="T19" s="165">
        <f t="shared" si="1"/>
        <v>0</v>
      </c>
      <c r="U19" s="165" t="str">
        <f t="shared" si="2"/>
        <v/>
      </c>
      <c r="V19" s="165" t="str">
        <f>IFERROR(IF(OR(C19="",S19&lt;0),"",IF(SUBTOTAL(3,C19:C19)=0,-1,SUBTOTAL(3,$C$4:C19))),"")</f>
        <v/>
      </c>
      <c r="W19" s="156" t="str">
        <f t="array" ref="W19">IF(LEN(C19)&gt;0,IFERROR(IF(MATCH(C19,$C$3:$C18,0)&gt;0,N19-INDEX($N$3:N18,SUMPRODUCT(MAX(ROW($C$3:$C18)*(C19=$C$3:$C18)))-2,1),""),""),"")</f>
        <v/>
      </c>
      <c r="X19" s="156">
        <f t="shared" ca="1" si="4"/>
        <v>1</v>
      </c>
      <c r="Y19" s="156">
        <f t="shared" ca="1" si="5"/>
        <v>1</v>
      </c>
      <c r="AB19" s="406" t="str">
        <f>""&amp;INDEX(AdressBook!$B$6:$B$25,ROW(A13),1)</f>
        <v/>
      </c>
      <c r="AC19" s="380">
        <f>IF( AB19="",0,IF(OR(selectTask="All tasks",selectTask=""),COUNTIFS(TasksList!$C$6:$C$25,AB19),IF(selectTask="Open",COUNTIFS(TasksList!$C$6:$C$25,AB19,TasksList!$G$6:$G$25,"Open"),COUNTIFS(TasksList!$C$6:$C$25,AB19,TasksList!$G$6:$G$25,"Closed"))))</f>
        <v>0</v>
      </c>
      <c r="AD19" s="380">
        <f t="shared" si="9"/>
        <v>0</v>
      </c>
      <c r="AF19" s="168" t="str">
        <f t="array" ref="AF19">IFERROR(INDEX($F$4:$F$4003, MATCH(0,COUNTIF($AF$5:AF18,$F$4:$F$4003), 0)),"")</f>
        <v/>
      </c>
      <c r="AG19" s="168" t="str">
        <f t="shared" si="10"/>
        <v/>
      </c>
      <c r="AH19" s="203"/>
      <c r="AI19" s="165" t="str">
        <f>IF(LEN(Settings!C19)&gt;0, Settings!C19,"")</f>
        <v/>
      </c>
      <c r="AJ19" s="165" t="str">
        <f t="shared" si="15"/>
        <v/>
      </c>
      <c r="AK19" s="167" t="str">
        <f>IFERROR(IF(OR(DATERANGE="All Data",DATERANGE=""),
IF(OR(COUNTIF(Calculations!$P$4:$P$4005,AI19)=0,LEN(AI19)=0),"",IF(OR(selectTask="All tasks",selectTask=""),COUNTIF(Calculations!$P$4:$P$4005,AI19),IF(selectTask="Open",COUNTIFS(Calculations!$P$4:$P$4005,AI19,Calculations!$H$4:$H$4005,"Open"),COUNTIFS(Calculations!$P$4:$P$4005,AI19,Calculations!$H$4:$H$4005,"Closed")))),IF(OR(COUNTIF(Calculations!$P$4:$P$4005,AI19)=0,LEN(AI19)=0),"",IF(OR(selectTask="All tasks",selectTask=""),COUNTIFS(Calculations!$P$4:$P$4005,AI19,Calculations!$X$4:$X$4005,1),
IF(selectTask="Open",COUNTIFS(Calculations!$P$4:$P$4005,AI19,Calculations!$H$4:$H$4005,"Open",Calculations!$X$4:$X$4005,1),
COUNTIFS(Calculations!$P$4:$P$4005,AI19,Calculations!$H$4:$H$4005,"Closed",Calculations!$X$4:$X$4005,1))))),"")</f>
        <v/>
      </c>
      <c r="AL19" s="221">
        <f>IF(AND(SUM(AK20:$AK$26)&gt;0,ROW(AK20)-ROW($AK$6)&gt;=STARTFUNNEL),1,0)</f>
        <v>0</v>
      </c>
      <c r="AM19" s="208"/>
      <c r="AN19" s="216" t="str">
        <f t="shared" si="11"/>
        <v/>
      </c>
      <c r="AO19" s="221">
        <f>IF(AND(SUM(AN20:$AN$26)&gt;0,ROW(AN20)-ROW($AN$6)&gt;=STARTSTAGES),1,0)</f>
        <v>0</v>
      </c>
      <c r="AQ19" s="165" t="str">
        <f t="shared" si="12"/>
        <v/>
      </c>
      <c r="AR19" s="167" t="str">
        <f t="array" ref="AR19" xml:space="preserve"> IFERROR( IF(OR(DATERANGE="All Data",DATERANGE=""), INDEX(Calculations!$AC$7:$AC$506,SMALL(IF(Calculations!$AC$7:$AC$506&lt;&gt;"0",ROW($AQ$6:$AQ$505)-ROW(INDEX($AQ$6:$AQ$505,1,1))+1),AQ19),1),INDEX(Calculations!$AD$7:$AD$506,SMALL(IF(Calculations!$AD$7:$AD$506&lt;&gt;0,ROW($AQ$6:$AQ$505)-ROW(INDEX($AQ$6:$AQ$505,1,1))+1),AQ19),1)),"")</f>
        <v/>
      </c>
      <c r="AS19" s="164" t="str">
        <f t="array" ref="AS19" xml:space="preserve"> IFERROR(IF(OR(DATERANGE="All Data",DATERANGE=""),INDEX(AdressBook!$B$6:$B$25,SMALL(IF(Calculations!$AC$7:$AC$506&lt;&gt;"0",ROW($AQ$6:$AQ$505)-ROW(INDEX($AQ$6:$AQ$505,1,1))+1),AQ19),1),INDEX(AdressBook!$B$6:$B$25,SMALL(IF(Calculations!$AD$7:$AD$506&lt;&gt;0,ROW($AQ$6:$AQ$505)-ROW(INDEX($AQ$6:$AQ$505,1,1))+1),AQ19),1)),"")</f>
        <v/>
      </c>
      <c r="AT19" s="227" t="str">
        <f t="shared" si="6"/>
        <v/>
      </c>
      <c r="AU19" s="203"/>
      <c r="AV19" s="199"/>
      <c r="AW19" s="199"/>
      <c r="AY19" s="167" t="str">
        <f>IF(LEN(Settings!C19)&gt;0, Settings!C19,"")</f>
        <v/>
      </c>
      <c r="AZ19" s="171" t="str">
        <f>IFERROR(IF(OR(DATARANGE2="All Data",DATARANGE2=""),
IF(OR(SALESMAN="All salesmen",SALESMAN=""),IF(LEN(AY19)=0,"",COUNTIFS(Calculations!$P$4:$P$4005,AY19)),IF(LEN(AY19)=0,"",COUNTIFS(Calculations!$P$4:$P$4005,AY19,$G$4:$G$4005,SALESMAN))),
IF(OR(SALESMAN="All salesmen",SALESMAN=""),IF(OR(COUNTIF(Calculations!$P$4:$P$4005,AY19)=0,LEN(AY19)=0),"",COUNTIFS(Calculations!$P$4:$P$4005,AY19,Calculations!$Y$4:$Y$4005,1)),IF(OR(COUNTIF(Calculations!$P$4:$P$4005,AY19)=0,LEN(AY19)=0),"",COUNTIFS(Calculations!$P$4:$P$4005,AY19,Calculations!$Y$4:$Y$4005,1,$G$4:$G$4005,SALESMAN)))
),"")</f>
        <v/>
      </c>
      <c r="BA19" s="221">
        <f>IF(AND(SUM(AZ20:$AZ$26)&gt;0,ROW(AZ20)-ROW($AZ$6)&gt;=COUNTSTAGESTART),1,0)</f>
        <v>0</v>
      </c>
      <c r="BB19" s="200"/>
      <c r="BC19" s="170" t="str">
        <f t="shared" si="13"/>
        <v/>
      </c>
      <c r="BD19" s="221">
        <f>IF(AND(SUM($BC20:BC$26)&gt;0,ROW(BC20)-ROW($BC$6)&gt;=COUNTSTAGESTART2),1,0)</f>
        <v>0</v>
      </c>
      <c r="BE19" s="200"/>
      <c r="BI19" s="227" t="str">
        <f t="shared" si="14"/>
        <v/>
      </c>
      <c r="BJ19" s="165" t="str">
        <f>IF(LEN(Settings!E20)=0,"",Settings!E20)</f>
        <v/>
      </c>
      <c r="BK19" s="165" t="str">
        <f t="shared" si="7"/>
        <v/>
      </c>
      <c r="BL19" s="167" t="str">
        <f t="shared" si="8"/>
        <v/>
      </c>
      <c r="BO19" s="371" t="str">
        <f>IF(LEN(Settings!E20)=0,"",Settings!E20)</f>
        <v/>
      </c>
    </row>
    <row r="20" spans="2:67" hidden="1" x14ac:dyDescent="0.25">
      <c r="B20" s="390" t="str">
        <f>IFERROR(IF(LEN(INDEX(PlansAndNotes!$B$6:$B$2005,ROW(A20)-ROW($B$3)))=0,"",INDEX(PlansAndNotes!$B$6:$B$2005,ROW(A20)-ROW($B$3))),"")</f>
        <v>108 - Perform QA test</v>
      </c>
      <c r="C20" s="361">
        <f t="shared" si="3"/>
        <v>108</v>
      </c>
      <c r="D20" s="361" t="str">
        <f>IFERROR(IF(LEN(C20)&gt;0,IF(LEN(INDEX(TasksList!$C$6:$C$1005,MATCH(C20,TasksList!$B$6:$B$1005,0),1))=0,"",INDEX(TasksList!$C$6:$C$1005,MATCH(C20,TasksList!$B$6:$B$1005,0),1)),""),"")</f>
        <v>Pede Consulting</v>
      </c>
      <c r="E20" s="402" t="str">
        <f>IFERROR(IF(LEN(C20)&gt;0,IF(LEN(INDEX(TasksList!$F$6:$F$1005,MATCH(C20,TasksList!$B$6:$B$1005,0),1))=0,"not set!",INDEX(TasksList!$F$6:$F$1005,MATCH(C20,TasksList!$B$6:$B$1005,0),1)),""),"")</f>
        <v>High</v>
      </c>
      <c r="F20" s="360" t="str">
        <f>IFERROR(IF(LEN(D20)&gt;0,IF(LEN(INDEX(AdressBook!$D$6:$D$25,MATCH(D20,AdressBook!$B$6:$B$25,0),1))=0,"",INDEX(AdressBook!$D$6:$D$25,MATCH(D20,AdressBook!$B$6:$B$25,0),1)),""),"")</f>
        <v>Customer Event</v>
      </c>
      <c r="G20" s="361" t="str">
        <f>IFERROR(IF(LEN(INDEX(PlansAndNotes!$F$6:$F$2005,ROW(B20)-ROW($C$3)))=0,"",INDEX(PlansAndNotes!$F$6:$F$2005,ROW(B20)-ROW($C$3))),"")</f>
        <v>James Blair</v>
      </c>
      <c r="H20" s="361" t="str">
        <f>IFERROR(IF(LEN(C20)&gt;0,IF(LEN(INDEX(TasksList!$G$6:$G$1005,MATCH(C20,TasksList!$B$6:$B$1005,0),1))=0,"",INDEX(TasksList!$G$6:$G$1005,MATCH(C20,TasksList!$B$6:$B$1005,0),1)),""),"")</f>
        <v>Open</v>
      </c>
      <c r="I20" s="381"/>
      <c r="J20" s="402" t="str">
        <f>IF(LEN(INDEX(TasksList!$B$6:$B$1005,ROW(J17),1))=0,"",INDEX(TasksList!$B$6:$B$1005,ROW(J17),1)&amp;" - "&amp;INDEX(TasksList!$D$6:$D$1005,ROW(J17),1))</f>
        <v/>
      </c>
      <c r="K20" s="402" t="str">
        <f>IF(INDEX(TasksList!$G$6:$G$25,ROW(J17),1)="Open",ROW(J17),"")</f>
        <v/>
      </c>
      <c r="L20" s="399" t="str">
        <f t="array" ref="L20">IFERROR(INDEX($J$4:$J$1003,SMALL($K$4:$K$1003,ROW(L20)-3),1),"")</f>
        <v/>
      </c>
      <c r="M20" s="206"/>
      <c r="N20" s="362">
        <f>IFERROR(IF(LEN(INDEX(PlansAndNotes!$D$6:$D$4005,ROW(B20)-ROW($C$3)))=0,"",INDEX(PlansAndNotes!$D$6:$D$4005,ROW(B20)-ROW($C$3))),"")</f>
        <v>44496</v>
      </c>
      <c r="O20" s="165" t="str">
        <f t="shared" si="0"/>
        <v>Perform QA test</v>
      </c>
      <c r="P20" s="363" t="str">
        <f>IFERROR(IF(LEN(INDEX(PlansAndNotes!$E$6:$E$4005,ROW(B20)-ROW($C$3)))=0,"",INDEX(PlansAndNotes!$E$6:$E$4005,ROW(B20)-ROW($C$3))),"")</f>
        <v>OFFER</v>
      </c>
      <c r="Q20" s="363" t="str">
        <f>IFERROR(IF(LEN(INDEX(PlansAndNotes!$G$6:$G$4005,ROW(B20)-ROW($C$3)))=0,"",INDEX(PlansAndNotes!$G$6:$G$4005,ROW(B20)-ROW($C$3))),"")</f>
        <v/>
      </c>
      <c r="R20" s="361" t="str">
        <f>IFERROR(IF(LEN(D20)&gt;0,IF(LEN(INDEX(AdressBook!$C$6:$C$25,MATCH(D20,AdressBook!$B$6:$B$25,0),1))=0,"",INDEX(AdressBook!$C$6:$C$25,MATCH(D20,AdressBook!$B$6:$B$25,0),1)),""),"")</f>
        <v>Prospect</v>
      </c>
      <c r="S20" s="165">
        <f>IF(LEN(C20)&gt;0,IFERROR(IF(MATCH(C20,C21:$C$4004,0)&gt;0,-1,ROW(S20)-ROW($S$3)),ROW(S20)-ROW($S$3)),-1)</f>
        <v>-1</v>
      </c>
      <c r="T20" s="165">
        <f t="shared" si="1"/>
        <v>0</v>
      </c>
      <c r="U20" s="165" t="str">
        <f t="shared" si="2"/>
        <v/>
      </c>
      <c r="V20" s="165" t="str">
        <f>IFERROR(IF(OR(C20="",S20&lt;0),"",IF(SUBTOTAL(3,C20:C20)=0,-1,SUBTOTAL(3,$C$4:C20))),"")</f>
        <v/>
      </c>
      <c r="W20" s="156">
        <f t="array" ref="W20">IF(LEN(C20)&gt;0,IFERROR(IF(MATCH(C20,$C$3:$C19,0)&gt;0,N20-INDEX($N$3:N19,SUMPRODUCT(MAX(ROW($C$3:$C19)*(C20=$C$3:$C19)))-2,1),""),""),"")</f>
        <v>18</v>
      </c>
      <c r="X20" s="156">
        <f t="shared" ca="1" si="4"/>
        <v>1</v>
      </c>
      <c r="Y20" s="156">
        <f t="shared" ca="1" si="5"/>
        <v>1</v>
      </c>
      <c r="AB20" s="406" t="str">
        <f>""&amp;INDEX(AdressBook!$B$6:$B$25,ROW(A14),1)</f>
        <v/>
      </c>
      <c r="AC20" s="380">
        <f>IF( AB20="",0,IF(OR(selectTask="All tasks",selectTask=""),COUNTIFS(TasksList!$C$6:$C$25,AB20),IF(selectTask="Open",COUNTIFS(TasksList!$C$6:$C$25,AB20,TasksList!$G$6:$G$25,"Open"),COUNTIFS(TasksList!$C$6:$C$25,AB20,TasksList!$G$6:$G$25,"Closed"))))</f>
        <v>0</v>
      </c>
      <c r="AD20" s="380">
        <f t="shared" si="9"/>
        <v>0</v>
      </c>
      <c r="AF20" s="168" t="str">
        <f t="array" ref="AF20">IFERROR(INDEX($F$4:$F$4003, MATCH(0,COUNTIF($AF$5:AF19,$F$4:$F$4003), 0)),"")</f>
        <v/>
      </c>
      <c r="AG20" s="168" t="str">
        <f t="shared" si="10"/>
        <v/>
      </c>
      <c r="AH20" s="203"/>
      <c r="AI20" s="165" t="str">
        <f>IF(LEN(Settings!C20)&gt;0, Settings!C20,"")</f>
        <v/>
      </c>
      <c r="AJ20" s="165" t="str">
        <f t="shared" si="15"/>
        <v/>
      </c>
      <c r="AK20" s="167" t="str">
        <f>IFERROR(IF(OR(DATERANGE="All Data",DATERANGE=""),
IF(OR(COUNTIF(Calculations!$P$4:$P$4005,AI20)=0,LEN(AI20)=0),"",IF(OR(selectTask="All tasks",selectTask=""),COUNTIF(Calculations!$P$4:$P$4005,AI20),IF(selectTask="Open",COUNTIFS(Calculations!$P$4:$P$4005,AI20,Calculations!$H$4:$H$4005,"Open"),COUNTIFS(Calculations!$P$4:$P$4005,AI20,Calculations!$H$4:$H$4005,"Closed")))),IF(OR(COUNTIF(Calculations!$P$4:$P$4005,AI20)=0,LEN(AI20)=0),"",IF(OR(selectTask="All tasks",selectTask=""),COUNTIFS(Calculations!$P$4:$P$4005,AI20,Calculations!$X$4:$X$4005,1),
IF(selectTask="Open",COUNTIFS(Calculations!$P$4:$P$4005,AI20,Calculations!$H$4:$H$4005,"Open",Calculations!$X$4:$X$4005,1),
COUNTIFS(Calculations!$P$4:$P$4005,AI20,Calculations!$H$4:$H$4005,"Closed",Calculations!$X$4:$X$4005,1))))),"")</f>
        <v/>
      </c>
      <c r="AL20" s="221">
        <f>IF(AND(SUM(AK21:$AK$26)&gt;0,ROW(AK21)-ROW($AK$6)&gt;=STARTFUNNEL),1,0)</f>
        <v>0</v>
      </c>
      <c r="AM20" s="208"/>
      <c r="AN20" s="216" t="str">
        <f t="shared" si="11"/>
        <v/>
      </c>
      <c r="AO20" s="221">
        <f>IF(AND(SUM(AN21:$AN$26)&gt;0,ROW(AN21)-ROW($AN$6)&gt;=STARTSTAGES),1,0)</f>
        <v>0</v>
      </c>
      <c r="AQ20" s="165" t="str">
        <f t="shared" si="12"/>
        <v/>
      </c>
      <c r="AR20" s="167" t="str">
        <f t="array" ref="AR20" xml:space="preserve"> IFERROR( IF(OR(DATERANGE="All Data",DATERANGE=""), INDEX(Calculations!$AC$7:$AC$506,SMALL(IF(Calculations!$AC$7:$AC$506&lt;&gt;"0",ROW($AQ$6:$AQ$505)-ROW(INDEX($AQ$6:$AQ$505,1,1))+1),AQ20),1),INDEX(Calculations!$AD$7:$AD$506,SMALL(IF(Calculations!$AD$7:$AD$506&lt;&gt;0,ROW($AQ$6:$AQ$505)-ROW(INDEX($AQ$6:$AQ$505,1,1))+1),AQ20),1)),"")</f>
        <v/>
      </c>
      <c r="AS20" s="164" t="str">
        <f t="array" ref="AS20" xml:space="preserve"> IFERROR(IF(OR(DATERANGE="All Data",DATERANGE=""),INDEX(AdressBook!$B$6:$B$25,SMALL(IF(Calculations!$AC$7:$AC$506&lt;&gt;"0",ROW($AQ$6:$AQ$505)-ROW(INDEX($AQ$6:$AQ$505,1,1))+1),AQ20),1),INDEX(AdressBook!$B$6:$B$25,SMALL(IF(Calculations!$AD$7:$AD$506&lt;&gt;0,ROW($AQ$6:$AQ$505)-ROW(INDEX($AQ$6:$AQ$505,1,1))+1),AQ20),1)),"")</f>
        <v/>
      </c>
      <c r="AT20" s="227" t="str">
        <f t="shared" si="6"/>
        <v/>
      </c>
      <c r="AU20" s="203"/>
      <c r="AV20" s="199"/>
      <c r="AW20" s="199"/>
      <c r="AY20" s="167" t="str">
        <f>IF(LEN(Settings!C20)&gt;0, Settings!C20,"")</f>
        <v/>
      </c>
      <c r="AZ20" s="171" t="str">
        <f>IFERROR(IF(OR(DATARANGE2="All Data",DATARANGE2=""),
IF(OR(SALESMAN="All salesmen",SALESMAN=""),IF(LEN(AY20)=0,"",COUNTIFS(Calculations!$P$4:$P$4005,AY20)),IF(LEN(AY20)=0,"",COUNTIFS(Calculations!$P$4:$P$4005,AY20,$G$4:$G$4005,SALESMAN))),
IF(OR(SALESMAN="All salesmen",SALESMAN=""),IF(OR(COUNTIF(Calculations!$P$4:$P$4005,AY20)=0,LEN(AY20)=0),"",COUNTIFS(Calculations!$P$4:$P$4005,AY20,Calculations!$Y$4:$Y$4005,1)),IF(OR(COUNTIF(Calculations!$P$4:$P$4005,AY20)=0,LEN(AY20)=0),"",COUNTIFS(Calculations!$P$4:$P$4005,AY20,Calculations!$Y$4:$Y$4005,1,$G$4:$G$4005,SALESMAN)))
),"")</f>
        <v/>
      </c>
      <c r="BA20" s="221">
        <f>IF(AND(SUM(AZ21:$AZ$26)&gt;0,ROW(AZ21)-ROW($AZ$6)&gt;=COUNTSTAGESTART),1,0)</f>
        <v>0</v>
      </c>
      <c r="BB20" s="200"/>
      <c r="BC20" s="170" t="str">
        <f t="shared" si="13"/>
        <v/>
      </c>
      <c r="BD20" s="221">
        <f>IF(AND(SUM($BC21:BC$26)&gt;0,ROW(BC21)-ROW($BC$6)&gt;=COUNTSTAGESTART2),1,0)</f>
        <v>0</v>
      </c>
      <c r="BE20" s="200"/>
      <c r="BI20" s="227" t="str">
        <f t="shared" si="14"/>
        <v/>
      </c>
      <c r="BJ20" s="165" t="str">
        <f>IF(LEN(Settings!E21)=0,"",Settings!E21)</f>
        <v/>
      </c>
      <c r="BK20" s="165" t="str">
        <f t="shared" si="7"/>
        <v/>
      </c>
      <c r="BL20" s="167" t="str">
        <f t="shared" si="8"/>
        <v/>
      </c>
      <c r="BO20" s="371" t="str">
        <f>IF(LEN(Settings!E21)=0,"",Settings!E21)</f>
        <v/>
      </c>
    </row>
    <row r="21" spans="2:67" hidden="1" x14ac:dyDescent="0.25">
      <c r="B21" s="390" t="str">
        <f>IFERROR(IF(LEN(INDEX(PlansAndNotes!$B$6:$B$2005,ROW(A21)-ROW($B$3)))=0,"",INDEX(PlansAndNotes!$B$6:$B$2005,ROW(A21)-ROW($B$3))),"")</f>
        <v>108 - Perform QA test</v>
      </c>
      <c r="C21" s="361">
        <f t="shared" si="3"/>
        <v>108</v>
      </c>
      <c r="D21" s="361" t="str">
        <f>IFERROR(IF(LEN(C21)&gt;0,IF(LEN(INDEX(TasksList!$C$6:$C$1005,MATCH(C21,TasksList!$B$6:$B$1005,0),1))=0,"",INDEX(TasksList!$C$6:$C$1005,MATCH(C21,TasksList!$B$6:$B$1005,0),1)),""),"")</f>
        <v>Pede Consulting</v>
      </c>
      <c r="E21" s="361" t="str">
        <f>IFERROR(IF(LEN(C21)&gt;0,IF(LEN(INDEX(TasksList!$F$6:$F$1005,MATCH(C21,TasksList!$B$6:$B$1005,0),1))=0,"not set!",INDEX(TasksList!$F$6:$F$1005,MATCH(C21,TasksList!$B$6:$B$1005,0),1)),""),"")</f>
        <v>High</v>
      </c>
      <c r="F21" s="360" t="str">
        <f>IFERROR(IF(LEN(D21)&gt;0,IF(LEN(INDEX(AdressBook!$D$6:$D$25,MATCH(D21,AdressBook!$B$6:$B$25,0),1))=0,"",INDEX(AdressBook!$D$6:$D$25,MATCH(D21,AdressBook!$B$6:$B$25,0),1)),""),"")</f>
        <v>Customer Event</v>
      </c>
      <c r="G21" s="361" t="str">
        <f>IFERROR(IF(LEN(INDEX(PlansAndNotes!$F$6:$F$2005,ROW(B21)-ROW($C$3)))=0,"",INDEX(PlansAndNotes!$F$6:$F$2005,ROW(B21)-ROW($C$3))),"")</f>
        <v>James Blair</v>
      </c>
      <c r="H21" s="361" t="str">
        <f>IFERROR(IF(LEN(C21)&gt;0,IF(LEN(INDEX(TasksList!$G$6:$G$1005,MATCH(C21,TasksList!$B$6:$B$1005,0),1))=0,"",INDEX(TasksList!$G$6:$G$1005,MATCH(C21,TasksList!$B$6:$B$1005,0),1)),""),"")</f>
        <v>Open</v>
      </c>
      <c r="I21" s="381"/>
      <c r="J21" s="402" t="str">
        <f>IF(LEN(INDEX(TasksList!$B$6:$B$1005,ROW(J18),1))=0,"",INDEX(TasksList!$B$6:$B$1005,ROW(J18),1)&amp;" - "&amp;INDEX(TasksList!$D$6:$D$1005,ROW(J18),1))</f>
        <v/>
      </c>
      <c r="K21" s="402" t="str">
        <f>IF(INDEX(TasksList!$G$6:$G$25,ROW(J18),1)="Open",ROW(J18),"")</f>
        <v/>
      </c>
      <c r="L21" s="399" t="str">
        <f t="array" ref="L21">IFERROR(INDEX($J$4:$J$1003,SMALL($K$4:$K$1003,ROW(L21)-3),1),"")</f>
        <v/>
      </c>
      <c r="M21" s="206"/>
      <c r="N21" s="362">
        <f>IFERROR(IF(LEN(INDEX(PlansAndNotes!$D$6:$D$4005,ROW(B21)-ROW($C$3)))=0,"",INDEX(PlansAndNotes!$D$6:$D$4005,ROW(B21)-ROW($C$3))),"")</f>
        <v>44502</v>
      </c>
      <c r="O21" s="165" t="str">
        <f t="shared" si="0"/>
        <v>Perform QA test</v>
      </c>
      <c r="P21" s="363" t="str">
        <f>IFERROR(IF(LEN(INDEX(PlansAndNotes!$E$6:$E$4005,ROW(B21)-ROW($C$3)))=0,"",INDEX(PlansAndNotes!$E$6:$E$4005,ROW(B21)-ROW($C$3))),"")</f>
        <v>NEGOTIATION</v>
      </c>
      <c r="Q21" s="363" t="str">
        <f>IFERROR(IF(LEN(INDEX(PlansAndNotes!$G$6:$G$4005,ROW(B21)-ROW($C$3)))=0,"",INDEX(PlansAndNotes!$G$6:$G$4005,ROW(B21)-ROW($C$3))),"")</f>
        <v/>
      </c>
      <c r="R21" s="361" t="str">
        <f>IFERROR(IF(LEN(D21)&gt;0,IF(LEN(INDEX(AdressBook!$C$6:$C$25,MATCH(D21,AdressBook!$B$6:$B$25,0),1))=0,"",INDEX(AdressBook!$C$6:$C$25,MATCH(D21,AdressBook!$B$6:$B$25,0),1)),""),"")</f>
        <v>Prospect</v>
      </c>
      <c r="S21" s="165">
        <f>IF(LEN(C21)&gt;0,IFERROR(IF(MATCH(C21,C22:$C$4004,0)&gt;0,-1,ROW(S21)-ROW($S$3)),ROW(S21)-ROW($S$3)),-1)</f>
        <v>-1</v>
      </c>
      <c r="T21" s="165">
        <f t="shared" si="1"/>
        <v>0</v>
      </c>
      <c r="U21" s="165" t="str">
        <f t="shared" si="2"/>
        <v/>
      </c>
      <c r="V21" s="165" t="str">
        <f>IFERROR(IF(OR(C21="",S21&lt;0),"",IF(SUBTOTAL(3,C21:C21)=0,-1,SUBTOTAL(3,$C$4:C21))),"")</f>
        <v/>
      </c>
      <c r="W21" s="156">
        <f t="array" ref="W21">IF(LEN(C21)&gt;0,IFERROR(IF(MATCH(C21,$C$3:$C20,0)&gt;0,N21-INDEX($N$3:N20,SUMPRODUCT(MAX(ROW($C$3:$C20)*(C21=$C$3:$C20)))-2,1),""),""),"")</f>
        <v>6</v>
      </c>
      <c r="X21" s="156">
        <f t="shared" ca="1" si="4"/>
        <v>1</v>
      </c>
      <c r="Y21" s="156">
        <f t="shared" ca="1" si="5"/>
        <v>1</v>
      </c>
      <c r="AB21" s="406" t="str">
        <f>""&amp;INDEX(AdressBook!$B$6:$B$25,ROW(A15),1)</f>
        <v/>
      </c>
      <c r="AC21" s="380">
        <f>IF( AB21="",0,IF(OR(selectTask="All tasks",selectTask=""),COUNTIFS(TasksList!$C$6:$C$25,AB21),IF(selectTask="Open",COUNTIFS(TasksList!$C$6:$C$25,AB21,TasksList!$G$6:$G$25,"Open"),COUNTIFS(TasksList!$C$6:$C$25,AB21,TasksList!$G$6:$G$25,"Closed"))))</f>
        <v>0</v>
      </c>
      <c r="AD21" s="380">
        <f t="shared" si="9"/>
        <v>0</v>
      </c>
      <c r="AF21" s="168" t="str">
        <f t="array" ref="AF21">IFERROR(INDEX($F$4:$F$4003, MATCH(0,COUNTIF($AF$5:AF20,$F$4:$F$4003), 0)),"")</f>
        <v/>
      </c>
      <c r="AG21" s="168" t="str">
        <f t="shared" si="10"/>
        <v/>
      </c>
      <c r="AH21" s="203"/>
      <c r="AI21" s="165" t="str">
        <f>IF(LEN(Settings!C21)&gt;0, Settings!C21,"")</f>
        <v/>
      </c>
      <c r="AJ21" s="165" t="str">
        <f t="shared" si="15"/>
        <v/>
      </c>
      <c r="AK21" s="167" t="str">
        <f>IFERROR(IF(OR(DATERANGE="All Data",DATERANGE=""),
IF(OR(COUNTIF(Calculations!$P$4:$P$4005,AI21)=0,LEN(AI21)=0),"",IF(OR(selectTask="All tasks",selectTask=""),COUNTIF(Calculations!$P$4:$P$4005,AI21),IF(selectTask="Open",COUNTIFS(Calculations!$P$4:$P$4005,AI21,Calculations!$H$4:$H$4005,"Open"),COUNTIFS(Calculations!$P$4:$P$4005,AI21,Calculations!$H$4:$H$4005,"Closed")))),IF(OR(COUNTIF(Calculations!$P$4:$P$4005,AI21)=0,LEN(AI21)=0),"",IF(OR(selectTask="All tasks",selectTask=""),COUNTIFS(Calculations!$P$4:$P$4005,AI21,Calculations!$X$4:$X$4005,1),
IF(selectTask="Open",COUNTIFS(Calculations!$P$4:$P$4005,AI21,Calculations!$H$4:$H$4005,"Open",Calculations!$X$4:$X$4005,1),
COUNTIFS(Calculations!$P$4:$P$4005,AI21,Calculations!$H$4:$H$4005,"Closed",Calculations!$X$4:$X$4005,1))))),"")</f>
        <v/>
      </c>
      <c r="AL21" s="221">
        <f>IF(AND(SUM(AK22:$AK$26)&gt;0,ROW(AK22)-ROW($AK$6)&gt;=STARTFUNNEL),1,0)</f>
        <v>0</v>
      </c>
      <c r="AM21" s="208"/>
      <c r="AN21" s="216" t="str">
        <f t="shared" si="11"/>
        <v/>
      </c>
      <c r="AO21" s="221">
        <f>IF(AND(SUM(AN22:$AN$26)&gt;0,ROW(AN22)-ROW($AN$6)&gt;=STARTSTAGES),1,0)</f>
        <v>0</v>
      </c>
      <c r="AQ21" s="165" t="str">
        <f t="shared" si="12"/>
        <v/>
      </c>
      <c r="AR21" s="167" t="str">
        <f t="array" ref="AR21" xml:space="preserve"> IFERROR( IF(OR(DATERANGE="All Data",DATERANGE=""), INDEX(Calculations!$AC$7:$AC$506,SMALL(IF(Calculations!$AC$7:$AC$506&lt;&gt;"0",ROW($AQ$6:$AQ$505)-ROW(INDEX($AQ$6:$AQ$505,1,1))+1),AQ21),1),INDEX(Calculations!$AD$7:$AD$506,SMALL(IF(Calculations!$AD$7:$AD$506&lt;&gt;0,ROW($AQ$6:$AQ$505)-ROW(INDEX($AQ$6:$AQ$505,1,1))+1),AQ21),1)),"")</f>
        <v/>
      </c>
      <c r="AS21" s="164" t="str">
        <f t="array" ref="AS21" xml:space="preserve"> IFERROR(IF(OR(DATERANGE="All Data",DATERANGE=""),INDEX(AdressBook!$B$6:$B$25,SMALL(IF(Calculations!$AC$7:$AC$506&lt;&gt;"0",ROW($AQ$6:$AQ$505)-ROW(INDEX($AQ$6:$AQ$505,1,1))+1),AQ21),1),INDEX(AdressBook!$B$6:$B$25,SMALL(IF(Calculations!$AD$7:$AD$506&lt;&gt;0,ROW($AQ$6:$AQ$505)-ROW(INDEX($AQ$6:$AQ$505,1,1))+1),AQ21),1)),"")</f>
        <v/>
      </c>
      <c r="AT21" s="227" t="str">
        <f t="shared" si="6"/>
        <v/>
      </c>
      <c r="AU21" s="203"/>
      <c r="AV21" s="199"/>
      <c r="AW21" s="199"/>
      <c r="AY21" s="167" t="str">
        <f>IF(LEN(Settings!C21)&gt;0, Settings!C21,"")</f>
        <v/>
      </c>
      <c r="AZ21" s="171" t="str">
        <f>IFERROR(IF(OR(DATARANGE2="All Data",DATARANGE2=""),
IF(OR(SALESMAN="All salesmen",SALESMAN=""),IF(LEN(AY21)=0,"",COUNTIFS(Calculations!$P$4:$P$4005,AY21)),IF(LEN(AY21)=0,"",COUNTIFS(Calculations!$P$4:$P$4005,AY21,$G$4:$G$4005,SALESMAN))),
IF(OR(SALESMAN="All salesmen",SALESMAN=""),IF(OR(COUNTIF(Calculations!$P$4:$P$4005,AY21)=0,LEN(AY21)=0),"",COUNTIFS(Calculations!$P$4:$P$4005,AY21,Calculations!$Y$4:$Y$4005,1)),IF(OR(COUNTIF(Calculations!$P$4:$P$4005,AY21)=0,LEN(AY21)=0),"",COUNTIFS(Calculations!$P$4:$P$4005,AY21,Calculations!$Y$4:$Y$4005,1,$G$4:$G$4005,SALESMAN)))
),"")</f>
        <v/>
      </c>
      <c r="BA21" s="221">
        <f>IF(AND(SUM(AZ22:$AZ$26)&gt;0,ROW(AZ22)-ROW($AZ$6)&gt;=COUNTSTAGESTART),1,0)</f>
        <v>0</v>
      </c>
      <c r="BB21" s="200"/>
      <c r="BC21" s="170" t="str">
        <f t="shared" si="13"/>
        <v/>
      </c>
      <c r="BD21" s="221">
        <f>IF(AND(SUM($BC22:BC$26)&gt;0,ROW(BC22)-ROW($BC$6)&gt;=COUNTSTAGESTART2),1,0)</f>
        <v>0</v>
      </c>
      <c r="BE21" s="200"/>
      <c r="BI21" s="227" t="str">
        <f t="shared" si="14"/>
        <v/>
      </c>
      <c r="BJ21" s="165" t="str">
        <f>IF(LEN(Settings!E22)=0,"",Settings!E22)</f>
        <v/>
      </c>
      <c r="BK21" s="165" t="str">
        <f t="shared" si="7"/>
        <v/>
      </c>
      <c r="BL21" s="167" t="str">
        <f t="shared" si="8"/>
        <v/>
      </c>
      <c r="BO21" s="371" t="str">
        <f>IF(LEN(Settings!E22)=0,"",Settings!E22)</f>
        <v/>
      </c>
    </row>
    <row r="22" spans="2:67" hidden="1" x14ac:dyDescent="0.25">
      <c r="B22" s="390" t="str">
        <f>IFERROR(IF(LEN(INDEX(PlansAndNotes!$B$6:$B$2005,ROW(A22)-ROW($B$3)))=0,"",INDEX(PlansAndNotes!$B$6:$B$2005,ROW(A22)-ROW($B$3))),"")</f>
        <v>108 - Perform QA test</v>
      </c>
      <c r="C22" s="361">
        <f t="shared" si="3"/>
        <v>108</v>
      </c>
      <c r="D22" s="361" t="str">
        <f>IFERROR(IF(LEN(C22)&gt;0,IF(LEN(INDEX(TasksList!$C$6:$C$1005,MATCH(C22,TasksList!$B$6:$B$1005,0),1))=0,"",INDEX(TasksList!$C$6:$C$1005,MATCH(C22,TasksList!$B$6:$B$1005,0),1)),""),"")</f>
        <v>Pede Consulting</v>
      </c>
      <c r="E22" s="361" t="str">
        <f>IFERROR(IF(LEN(C22)&gt;0,IF(LEN(INDEX(TasksList!$F$6:$F$1005,MATCH(C22,TasksList!$B$6:$B$1005,0),1))=0,"not set!",INDEX(TasksList!$F$6:$F$1005,MATCH(C22,TasksList!$B$6:$B$1005,0),1)),""),"")</f>
        <v>High</v>
      </c>
      <c r="F22" s="360" t="str">
        <f>IFERROR(IF(LEN(D22)&gt;0,IF(LEN(INDEX(AdressBook!$D$6:$D$25,MATCH(D22,AdressBook!$B$6:$B$25,0),1))=0,"",INDEX(AdressBook!$D$6:$D$25,MATCH(D22,AdressBook!$B$6:$B$25,0),1)),""),"")</f>
        <v>Customer Event</v>
      </c>
      <c r="G22" s="361" t="str">
        <f>IFERROR(IF(LEN(INDEX(PlansAndNotes!$F$6:$F$2005,ROW(B22)-ROW($C$3)))=0,"",INDEX(PlansAndNotes!$F$6:$F$2005,ROW(B22)-ROW($C$3))),"")</f>
        <v>James Blair</v>
      </c>
      <c r="H22" s="361" t="str">
        <f>IFERROR(IF(LEN(C22)&gt;0,IF(LEN(INDEX(TasksList!$G$6:$G$1005,MATCH(C22,TasksList!$B$6:$B$1005,0),1))=0,"",INDEX(TasksList!$G$6:$G$1005,MATCH(C22,TasksList!$B$6:$B$1005,0),1)),""),"")</f>
        <v>Open</v>
      </c>
      <c r="I22" s="381"/>
      <c r="J22" s="402" t="str">
        <f>IF(LEN(INDEX(TasksList!$B$6:$B$1005,ROW(J19),1))=0,"",INDEX(TasksList!$B$6:$B$1005,ROW(J19),1)&amp;" - "&amp;INDEX(TasksList!$D$6:$D$1005,ROW(J19),1))</f>
        <v/>
      </c>
      <c r="K22" s="402" t="str">
        <f>IF(INDEX(TasksList!$G$6:$G$25,ROW(J19),1)="Open",ROW(J19),"")</f>
        <v/>
      </c>
      <c r="L22" s="399" t="str">
        <f t="array" ref="L22">IFERROR(INDEX($J$4:$J$1003,SMALL($K$4:$K$1003,ROW(L22)-3),1),"")</f>
        <v/>
      </c>
      <c r="M22" s="206"/>
      <c r="N22" s="362">
        <f>IFERROR(IF(LEN(INDEX(PlansAndNotes!$D$6:$D$4005,ROW(B22)-ROW($C$3)))=0,"",INDEX(PlansAndNotes!$D$6:$D$4005,ROW(B22)-ROW($C$3))),"")</f>
        <v>44508</v>
      </c>
      <c r="O22" s="165" t="str">
        <f t="shared" si="0"/>
        <v>Perform QA test</v>
      </c>
      <c r="P22" s="363" t="str">
        <f>IFERROR(IF(LEN(INDEX(PlansAndNotes!$E$6:$E$4005,ROW(B22)-ROW($C$3)))=0,"",INDEX(PlansAndNotes!$E$6:$E$4005,ROW(B22)-ROW($C$3))),"")</f>
        <v>WON / LOST</v>
      </c>
      <c r="Q22" s="363" t="str">
        <f>IFERROR(IF(LEN(INDEX(PlansAndNotes!$G$6:$G$4005,ROW(B22)-ROW($C$3)))=0,"",INDEX(PlansAndNotes!$G$6:$G$4005,ROW(B22)-ROW($C$3))),"")</f>
        <v/>
      </c>
      <c r="R22" s="361" t="str">
        <f>IFERROR(IF(LEN(D22)&gt;0,IF(LEN(INDEX(AdressBook!$C$6:$C$25,MATCH(D22,AdressBook!$B$6:$B$25,0),1))=0,"",INDEX(AdressBook!$C$6:$C$25,MATCH(D22,AdressBook!$B$6:$B$25,0),1)),""),"")</f>
        <v>Prospect</v>
      </c>
      <c r="S22" s="165">
        <f>IF(LEN(C22)&gt;0,IFERROR(IF(MATCH(C22,C23:$C$4004,0)&gt;0,-1,ROW(S22)-ROW($S$3)),ROW(S22)-ROW($S$3)),-1)</f>
        <v>-1</v>
      </c>
      <c r="T22" s="165">
        <f t="shared" si="1"/>
        <v>0</v>
      </c>
      <c r="U22" s="165" t="str">
        <f t="shared" si="2"/>
        <v/>
      </c>
      <c r="V22" s="165" t="str">
        <f>IFERROR(IF(OR(C22="",S22&lt;0),"",IF(SUBTOTAL(3,C22:C22)=0,-1,SUBTOTAL(3,$C$4:C22))),"")</f>
        <v/>
      </c>
      <c r="W22" s="156">
        <f t="array" ref="W22">IF(LEN(C22)&gt;0,IFERROR(IF(MATCH(C22,$C$3:$C21,0)&gt;0,N22-INDEX($N$3:N21,SUMPRODUCT(MAX(ROW($C$3:$C21)*(C22=$C$3:$C21)))-2,1),""),""),"")</f>
        <v>6</v>
      </c>
      <c r="X22" s="156">
        <f t="shared" ca="1" si="4"/>
        <v>1</v>
      </c>
      <c r="Y22" s="156">
        <f t="shared" ca="1" si="5"/>
        <v>1</v>
      </c>
      <c r="AB22" s="406" t="str">
        <f>""&amp;INDEX(AdressBook!$B$6:$B$25,ROW(A16),1)</f>
        <v/>
      </c>
      <c r="AC22" s="380">
        <f>IF( AB22="",0,IF(OR(selectTask="All tasks",selectTask=""),COUNTIFS(TasksList!$C$6:$C$25,AB22),IF(selectTask="Open",COUNTIFS(TasksList!$C$6:$C$25,AB22,TasksList!$G$6:$G$25,"Open"),COUNTIFS(TasksList!$C$6:$C$25,AB22,TasksList!$G$6:$G$25,"Closed"))))</f>
        <v>0</v>
      </c>
      <c r="AD22" s="380">
        <f t="shared" si="9"/>
        <v>0</v>
      </c>
      <c r="AF22" s="168" t="str">
        <f t="array" ref="AF22">IFERROR(INDEX($F$4:$F$4003, MATCH(0,COUNTIF($AF$5:AF21,$F$4:$F$4003), 0)),"")</f>
        <v/>
      </c>
      <c r="AG22" s="168" t="str">
        <f t="shared" si="10"/>
        <v/>
      </c>
      <c r="AH22" s="203"/>
      <c r="AI22" s="165" t="str">
        <f>IF(LEN(Settings!C22)&gt;0, Settings!C22,"")</f>
        <v/>
      </c>
      <c r="AJ22" s="165" t="str">
        <f t="shared" si="15"/>
        <v/>
      </c>
      <c r="AK22" s="167" t="str">
        <f>IFERROR(IF(OR(DATERANGE="All Data",DATERANGE=""),
IF(OR(COUNTIF(Calculations!$P$4:$P$4005,AI22)=0,LEN(AI22)=0),"",IF(OR(selectTask="All tasks",selectTask=""),COUNTIF(Calculations!$P$4:$P$4005,AI22),IF(selectTask="Open",COUNTIFS(Calculations!$P$4:$P$4005,AI22,Calculations!$H$4:$H$4005,"Open"),COUNTIFS(Calculations!$P$4:$P$4005,AI22,Calculations!$H$4:$H$4005,"Closed")))),IF(OR(COUNTIF(Calculations!$P$4:$P$4005,AI22)=0,LEN(AI22)=0),"",IF(OR(selectTask="All tasks",selectTask=""),COUNTIFS(Calculations!$P$4:$P$4005,AI22,Calculations!$X$4:$X$4005,1),
IF(selectTask="Open",COUNTIFS(Calculations!$P$4:$P$4005,AI22,Calculations!$H$4:$H$4005,"Open",Calculations!$X$4:$X$4005,1),
COUNTIFS(Calculations!$P$4:$P$4005,AI22,Calculations!$H$4:$H$4005,"Closed",Calculations!$X$4:$X$4005,1))))),"")</f>
        <v/>
      </c>
      <c r="AL22" s="221">
        <f>IF(AND(SUM(AK23:$AK$26)&gt;0,ROW(AK23)-ROW($AK$6)&gt;=STARTFUNNEL),1,0)</f>
        <v>0</v>
      </c>
      <c r="AM22" s="208"/>
      <c r="AN22" s="216" t="str">
        <f t="shared" si="11"/>
        <v/>
      </c>
      <c r="AO22" s="221">
        <f>IF(AND(SUM(AN23:$AN$26)&gt;0,ROW(AN23)-ROW($AN$6)&gt;=STARTSTAGES),1,0)</f>
        <v>0</v>
      </c>
      <c r="AQ22" s="165" t="str">
        <f t="shared" si="12"/>
        <v/>
      </c>
      <c r="AR22" s="167" t="str">
        <f t="array" ref="AR22" xml:space="preserve"> IFERROR( IF(OR(DATERANGE="All Data",DATERANGE=""), INDEX(Calculations!$AC$7:$AC$506,SMALL(IF(Calculations!$AC$7:$AC$506&lt;&gt;"0",ROW($AQ$6:$AQ$505)-ROW(INDEX($AQ$6:$AQ$505,1,1))+1),AQ22),1),INDEX(Calculations!$AD$7:$AD$506,SMALL(IF(Calculations!$AD$7:$AD$506&lt;&gt;0,ROW($AQ$6:$AQ$505)-ROW(INDEX($AQ$6:$AQ$505,1,1))+1),AQ22),1)),"")</f>
        <v/>
      </c>
      <c r="AS22" s="164" t="str">
        <f t="array" ref="AS22" xml:space="preserve"> IFERROR(IF(OR(DATERANGE="All Data",DATERANGE=""),INDEX(AdressBook!$B$6:$B$25,SMALL(IF(Calculations!$AC$7:$AC$506&lt;&gt;"0",ROW($AQ$6:$AQ$505)-ROW(INDEX($AQ$6:$AQ$505,1,1))+1),AQ22),1),INDEX(AdressBook!$B$6:$B$25,SMALL(IF(Calculations!$AD$7:$AD$506&lt;&gt;0,ROW($AQ$6:$AQ$505)-ROW(INDEX($AQ$6:$AQ$505,1,1))+1),AQ22),1)),"")</f>
        <v/>
      </c>
      <c r="AT22" s="227" t="str">
        <f t="shared" si="6"/>
        <v/>
      </c>
      <c r="AU22" s="203"/>
      <c r="AV22" s="199"/>
      <c r="AW22" s="199"/>
      <c r="AY22" s="167" t="str">
        <f>IF(LEN(Settings!C22)&gt;0, Settings!C22,"")</f>
        <v/>
      </c>
      <c r="AZ22" s="171" t="str">
        <f>IFERROR(IF(OR(DATARANGE2="All Data",DATARANGE2=""),
IF(OR(SALESMAN="All salesmen",SALESMAN=""),IF(LEN(AY22)=0,"",COUNTIFS(Calculations!$P$4:$P$4005,AY22)),IF(LEN(AY22)=0,"",COUNTIFS(Calculations!$P$4:$P$4005,AY22,$G$4:$G$4005,SALESMAN))),
IF(OR(SALESMAN="All salesmen",SALESMAN=""),IF(OR(COUNTIF(Calculations!$P$4:$P$4005,AY22)=0,LEN(AY22)=0),"",COUNTIFS(Calculations!$P$4:$P$4005,AY22,Calculations!$Y$4:$Y$4005,1)),IF(OR(COUNTIF(Calculations!$P$4:$P$4005,AY22)=0,LEN(AY22)=0),"",COUNTIFS(Calculations!$P$4:$P$4005,AY22,Calculations!$Y$4:$Y$4005,1,$G$4:$G$4005,SALESMAN)))
),"")</f>
        <v/>
      </c>
      <c r="BA22" s="221">
        <f>IF(AND(SUM(AZ23:$AZ$26)&gt;0,ROW(AZ23)-ROW($AZ$6)&gt;=COUNTSTAGESTART),1,0)</f>
        <v>0</v>
      </c>
      <c r="BB22" s="200"/>
      <c r="BC22" s="170" t="str">
        <f t="shared" si="13"/>
        <v/>
      </c>
      <c r="BD22" s="221">
        <f>IF(AND(SUM($BC23:BC$26)&gt;0,ROW(BC23)-ROW($BC$6)&gt;=COUNTSTAGESTART2),1,0)</f>
        <v>0</v>
      </c>
      <c r="BE22" s="200"/>
      <c r="BI22" s="227" t="str">
        <f t="shared" si="14"/>
        <v/>
      </c>
      <c r="BJ22" s="165" t="str">
        <f>IF(LEN(Settings!E23)=0,"",Settings!E23)</f>
        <v/>
      </c>
      <c r="BK22" s="165" t="str">
        <f t="shared" si="7"/>
        <v/>
      </c>
      <c r="BL22" s="167" t="str">
        <f t="shared" si="8"/>
        <v/>
      </c>
      <c r="BO22" s="371" t="str">
        <f>IF(LEN(Settings!E23)=0,"",Settings!E23)</f>
        <v/>
      </c>
    </row>
    <row r="23" spans="2:67" hidden="1" x14ac:dyDescent="0.25">
      <c r="B23" s="390" t="str">
        <f>IFERROR(IF(LEN(INDEX(PlansAndNotes!$B$6:$B$2005,ROW(A23)-ROW($B$3)))=0,"",INDEX(PlansAndNotes!$B$6:$B$2005,ROW(A23)-ROW($B$3))),"")</f>
        <v>108 - Perform QA test</v>
      </c>
      <c r="C23" s="361">
        <f t="shared" si="3"/>
        <v>108</v>
      </c>
      <c r="D23" s="361" t="str">
        <f>IFERROR(IF(LEN(C23)&gt;0,IF(LEN(INDEX(TasksList!$C$6:$C$1005,MATCH(C23,TasksList!$B$6:$B$1005,0),1))=0,"",INDEX(TasksList!$C$6:$C$1005,MATCH(C23,TasksList!$B$6:$B$1005,0),1)),""),"")</f>
        <v>Pede Consulting</v>
      </c>
      <c r="E23" s="361" t="str">
        <f>IFERROR(IF(LEN(C23)&gt;0,IF(LEN(INDEX(TasksList!$F$6:$F$1005,MATCH(C23,TasksList!$B$6:$B$1005,0),1))=0,"not set!",INDEX(TasksList!$F$6:$F$1005,MATCH(C23,TasksList!$B$6:$B$1005,0),1)),""),"")</f>
        <v>High</v>
      </c>
      <c r="F23" s="360" t="str">
        <f>IFERROR(IF(LEN(D23)&gt;0,IF(LEN(INDEX(AdressBook!$D$6:$D$25,MATCH(D23,AdressBook!$B$6:$B$25,0),1))=0,"",INDEX(AdressBook!$D$6:$D$25,MATCH(D23,AdressBook!$B$6:$B$25,0),1)),""),"")</f>
        <v>Customer Event</v>
      </c>
      <c r="G23" s="361" t="str">
        <f>IFERROR(IF(LEN(INDEX(PlansAndNotes!$F$6:$F$2005,ROW(B23)-ROW($C$3)))=0,"",INDEX(PlansAndNotes!$F$6:$F$2005,ROW(B23)-ROW($C$3))),"")</f>
        <v>James Blair</v>
      </c>
      <c r="H23" s="361" t="str">
        <f>IFERROR(IF(LEN(C23)&gt;0,IF(LEN(INDEX(TasksList!$G$6:$G$1005,MATCH(C23,TasksList!$B$6:$B$1005,0),1))=0,"",INDEX(TasksList!$G$6:$G$1005,MATCH(C23,TasksList!$B$6:$B$1005,0),1)),""),"")</f>
        <v>Open</v>
      </c>
      <c r="I23" s="381"/>
      <c r="J23" s="402" t="str">
        <f>IF(LEN(INDEX(TasksList!$B$6:$B$1005,ROW(J20),1))=0,"",INDEX(TasksList!$B$6:$B$1005,ROW(J20),1)&amp;" - "&amp;INDEX(TasksList!$D$6:$D$1005,ROW(J20),1))</f>
        <v/>
      </c>
      <c r="K23" s="402" t="str">
        <f>IF(INDEX(TasksList!$G$6:$G$25,ROW(J20),1)="Open",ROW(J20),"")</f>
        <v/>
      </c>
      <c r="L23" s="399" t="str">
        <f t="array" ref="L23">IFERROR(INDEX($J$4:$J$1003,SMALL($K$4:$K$1003,ROW(L23)-3),1),"")</f>
        <v/>
      </c>
      <c r="M23" s="206"/>
      <c r="N23" s="362">
        <f>IFERROR(IF(LEN(INDEX(PlansAndNotes!$D$6:$D$4005,ROW(B23)-ROW($C$3)))=0,"",INDEX(PlansAndNotes!$D$6:$D$4005,ROW(B23)-ROW($C$3))),"")</f>
        <v>44514</v>
      </c>
      <c r="O23" s="165" t="str">
        <f t="shared" si="0"/>
        <v>Perform QA test</v>
      </c>
      <c r="P23" s="363" t="str">
        <f>IFERROR(IF(LEN(INDEX(PlansAndNotes!$E$6:$E$4005,ROW(B23)-ROW($C$3)))=0,"",INDEX(PlansAndNotes!$E$6:$E$4005,ROW(B23)-ROW($C$3))),"")</f>
        <v>POST PURCHASE</v>
      </c>
      <c r="Q23" s="363" t="str">
        <f>IFERROR(IF(LEN(INDEX(PlansAndNotes!$G$6:$G$4005,ROW(B23)-ROW($C$3)))=0,"",INDEX(PlansAndNotes!$G$6:$G$4005,ROW(B23)-ROW($C$3))),"")</f>
        <v/>
      </c>
      <c r="R23" s="361" t="str">
        <f>IFERROR(IF(LEN(D23)&gt;0,IF(LEN(INDEX(AdressBook!$C$6:$C$25,MATCH(D23,AdressBook!$B$6:$B$25,0),1))=0,"",INDEX(AdressBook!$C$6:$C$25,MATCH(D23,AdressBook!$B$6:$B$25,0),1)),""),"")</f>
        <v>Prospect</v>
      </c>
      <c r="S23" s="165">
        <f>IF(LEN(C23)&gt;0,IFERROR(IF(MATCH(C23,C24:$C$4004,0)&gt;0,-1,ROW(S23)-ROW($S$3)),ROW(S23)-ROW($S$3)),-1)</f>
        <v>-1</v>
      </c>
      <c r="T23" s="165">
        <f t="shared" si="1"/>
        <v>0</v>
      </c>
      <c r="U23" s="165" t="str">
        <f t="shared" si="2"/>
        <v/>
      </c>
      <c r="V23" s="165" t="str">
        <f>IFERROR(IF(OR(C23="",S23&lt;0),"",IF(SUBTOTAL(3,C23:C23)=0,-1,SUBTOTAL(3,$C$4:C23))),"")</f>
        <v/>
      </c>
      <c r="W23" s="156">
        <f t="array" ref="W23">IF(LEN(C23)&gt;0,IFERROR(IF(MATCH(C23,$C$3:$C22,0)&gt;0,N23-INDEX($N$3:N22,SUMPRODUCT(MAX(ROW($C$3:$C22)*(C23=$C$3:$C22)))-2,1),""),""),"")</f>
        <v>6</v>
      </c>
      <c r="X23" s="156">
        <f t="shared" ca="1" si="4"/>
        <v>1</v>
      </c>
      <c r="Y23" s="156">
        <f t="shared" ca="1" si="5"/>
        <v>1</v>
      </c>
      <c r="AB23" s="406" t="str">
        <f>""&amp;INDEX(AdressBook!$B$6:$B$25,ROW(A17),1)</f>
        <v/>
      </c>
      <c r="AC23" s="380">
        <f>IF( AB23="",0,IF(OR(selectTask="All tasks",selectTask=""),COUNTIFS(TasksList!$C$6:$C$25,AB23),IF(selectTask="Open",COUNTIFS(TasksList!$C$6:$C$25,AB23,TasksList!$G$6:$G$25,"Open"),COUNTIFS(TasksList!$C$6:$C$25,AB23,TasksList!$G$6:$G$25,"Closed"))))</f>
        <v>0</v>
      </c>
      <c r="AD23" s="380">
        <f t="shared" si="9"/>
        <v>0</v>
      </c>
      <c r="AF23" s="168" t="str">
        <f t="array" ref="AF23">IFERROR(INDEX($F$4:$F$4003, MATCH(0,COUNTIF($AF$5:AF22,$F$4:$F$4003), 0)),"")</f>
        <v/>
      </c>
      <c r="AG23" s="168" t="str">
        <f t="shared" si="10"/>
        <v/>
      </c>
      <c r="AH23" s="203"/>
      <c r="AI23" s="165" t="str">
        <f>IF(LEN(Settings!C23)&gt;0, Settings!C23,"")</f>
        <v/>
      </c>
      <c r="AJ23" s="165" t="str">
        <f t="shared" si="15"/>
        <v/>
      </c>
      <c r="AK23" s="167" t="str">
        <f>IFERROR(IF(OR(DATERANGE="All Data",DATERANGE=""),
IF(OR(COUNTIF(Calculations!$P$4:$P$4005,AI23)=0,LEN(AI23)=0),"",IF(OR(selectTask="All tasks",selectTask=""),COUNTIF(Calculations!$P$4:$P$4005,AI23),IF(selectTask="Open",COUNTIFS(Calculations!$P$4:$P$4005,AI23,Calculations!$H$4:$H$4005,"Open"),COUNTIFS(Calculations!$P$4:$P$4005,AI23,Calculations!$H$4:$H$4005,"Closed")))),IF(OR(COUNTIF(Calculations!$P$4:$P$4005,AI23)=0,LEN(AI23)=0),"",IF(OR(selectTask="All tasks",selectTask=""),COUNTIFS(Calculations!$P$4:$P$4005,AI23,Calculations!$X$4:$X$4005,1),
IF(selectTask="Open",COUNTIFS(Calculations!$P$4:$P$4005,AI23,Calculations!$H$4:$H$4005,"Open",Calculations!$X$4:$X$4005,1),
COUNTIFS(Calculations!$P$4:$P$4005,AI23,Calculations!$H$4:$H$4005,"Closed",Calculations!$X$4:$X$4005,1))))),"")</f>
        <v/>
      </c>
      <c r="AL23" s="221">
        <f>IF(AND(SUM(AK24:$AK$26)&gt;0,ROW(AK24)-ROW($AK$6)&gt;=STARTFUNNEL),1,0)</f>
        <v>0</v>
      </c>
      <c r="AM23" s="208"/>
      <c r="AN23" s="216" t="str">
        <f t="shared" si="11"/>
        <v/>
      </c>
      <c r="AO23" s="221">
        <f>IF(AND(SUM(AN24:$AN$26)&gt;0,ROW(AN24)-ROW($AN$6)&gt;=STARTSTAGES),1,0)</f>
        <v>0</v>
      </c>
      <c r="AQ23" s="165" t="str">
        <f t="shared" si="12"/>
        <v/>
      </c>
      <c r="AR23" s="167" t="str">
        <f t="array" ref="AR23" xml:space="preserve"> IFERROR( IF(OR(DATERANGE="All Data",DATERANGE=""), INDEX(Calculations!$AC$7:$AC$506,SMALL(IF(Calculations!$AC$7:$AC$506&lt;&gt;"0",ROW($AQ$6:$AQ$505)-ROW(INDEX($AQ$6:$AQ$505,1,1))+1),AQ23),1),INDEX(Calculations!$AD$7:$AD$506,SMALL(IF(Calculations!$AD$7:$AD$506&lt;&gt;0,ROW($AQ$6:$AQ$505)-ROW(INDEX($AQ$6:$AQ$505,1,1))+1),AQ23),1)),"")</f>
        <v/>
      </c>
      <c r="AS23" s="164" t="str">
        <f t="array" ref="AS23" xml:space="preserve"> IFERROR(IF(OR(DATERANGE="All Data",DATERANGE=""),INDEX(AdressBook!$B$6:$B$505,SMALL(IF(Calculations!$AC$7:$AC$506&lt;&gt;"0",ROW($AQ$6:$AQ$505)-ROW(INDEX($AQ$6:$AQ$505,1,1))+1),AQ23),1),INDEX(AdressBook!$B$6:$B$505,SMALL(IF(Calculations!$AD$7:$AD$506&lt;&gt;0,ROW($AQ$6:$AQ$505)-ROW(INDEX($AQ$6:$AQ$505,1,1))+1),AQ23),1)),"")</f>
        <v/>
      </c>
      <c r="AT23" s="227" t="str">
        <f t="shared" si="6"/>
        <v/>
      </c>
      <c r="AU23" s="203"/>
      <c r="AV23" s="199"/>
      <c r="AW23" s="199"/>
      <c r="AY23" s="167" t="str">
        <f>IF(LEN(Settings!C23)&gt;0, Settings!C23,"")</f>
        <v/>
      </c>
      <c r="AZ23" s="171" t="str">
        <f>IFERROR(IF(OR(DATARANGE2="All Data",DATARANGE2=""),
IF(OR(SALESMAN="All salesmen",SALESMAN=""),IF(LEN(AY23)=0,"",COUNTIFS(Calculations!$P$4:$P$4005,AY23)),IF(LEN(AY23)=0,"",COUNTIFS(Calculations!$P$4:$P$4005,AY23,$G$4:$G$4005,SALESMAN))),
IF(OR(SALESMAN="All salesmen",SALESMAN=""),IF(OR(COUNTIF(Calculations!$P$4:$P$4005,AY23)=0,LEN(AY23)=0),"",COUNTIFS(Calculations!$P$4:$P$4005,AY23,Calculations!$Y$4:$Y$4005,1)),IF(OR(COUNTIF(Calculations!$P$4:$P$4005,AY23)=0,LEN(AY23)=0),"",COUNTIFS(Calculations!$P$4:$P$4005,AY23,Calculations!$Y$4:$Y$4005,1,$G$4:$G$4005,SALESMAN)))
),"")</f>
        <v/>
      </c>
      <c r="BA23" s="221">
        <f>IF(AND(SUM(AZ24:$AZ$26)&gt;0,ROW(AZ24)-ROW($AZ$6)&gt;=COUNTSTAGESTART),1,0)</f>
        <v>0</v>
      </c>
      <c r="BB23" s="200"/>
      <c r="BC23" s="170" t="str">
        <f t="shared" si="13"/>
        <v/>
      </c>
      <c r="BD23" s="221">
        <f>IF(AND(SUM($BC24:BC$26)&gt;0,ROW(BC24)-ROW($BC$6)&gt;=COUNTSTAGESTART2),1,0)</f>
        <v>0</v>
      </c>
      <c r="BE23" s="200"/>
      <c r="BI23" s="227" t="str">
        <f t="shared" si="14"/>
        <v/>
      </c>
      <c r="BJ23" s="165" t="str">
        <f>IF(LEN(Settings!E24)=0,"",Settings!E24)</f>
        <v/>
      </c>
      <c r="BK23" s="165" t="str">
        <f t="shared" si="7"/>
        <v/>
      </c>
      <c r="BL23" s="167" t="str">
        <f t="shared" si="8"/>
        <v/>
      </c>
      <c r="BO23" s="371" t="str">
        <f>IF(LEN(Settings!E24)=0,"",Settings!E24)</f>
        <v/>
      </c>
    </row>
    <row r="24" spans="2:67" hidden="1" x14ac:dyDescent="0.25">
      <c r="B24" s="390" t="str">
        <f>IFERROR(IF(LEN(INDEX(PlansAndNotes!$B$6:$B$2005,ROW(A24)-ROW($B$3)))=0,"",INDEX(PlansAndNotes!$B$6:$B$2005,ROW(A24)-ROW($B$3))),"")</f>
        <v>102 - Outsourcing contract</v>
      </c>
      <c r="C24" s="361">
        <f t="shared" si="3"/>
        <v>102</v>
      </c>
      <c r="D24" s="361" t="str">
        <f>IFERROR(IF(LEN(C24)&gt;0,IF(LEN(INDEX(TasksList!$C$6:$C$1005,MATCH(C24,TasksList!$B$6:$B$1005,0),1))=0,"",INDEX(TasksList!$C$6:$C$1005,MATCH(C24,TasksList!$B$6:$B$1005,0),1)),""),"")</f>
        <v>Enim Mauris Corporation</v>
      </c>
      <c r="E24" s="361" t="str">
        <f>IFERROR(IF(LEN(C24)&gt;0,IF(LEN(INDEX(TasksList!$F$6:$F$1005,MATCH(C24,TasksList!$B$6:$B$1005,0),1))=0,"not set!",INDEX(TasksList!$F$6:$F$1005,MATCH(C24,TasksList!$B$6:$B$1005,0),1)),""),"")</f>
        <v>not set!</v>
      </c>
      <c r="F24" s="360" t="str">
        <f>IFERROR(IF(LEN(D24)&gt;0,IF(LEN(INDEX(AdressBook!$D$6:$D$25,MATCH(D24,AdressBook!$B$6:$B$25,0),1))=0,"",INDEX(AdressBook!$D$6:$D$25,MATCH(D24,AdressBook!$B$6:$B$25,0),1)),""),"")</f>
        <v>LinkedIn</v>
      </c>
      <c r="G24" s="361" t="str">
        <f>IFERROR(IF(LEN(INDEX(PlansAndNotes!$F$6:$F$2005,ROW(B24)-ROW($C$3)))=0,"",INDEX(PlansAndNotes!$F$6:$F$2005,ROW(B24)-ROW($C$3))),"")</f>
        <v>Audrey Workman</v>
      </c>
      <c r="H24" s="361" t="str">
        <f>IFERROR(IF(LEN(C24)&gt;0,IF(LEN(INDEX(TasksList!$G$6:$G$1005,MATCH(C24,TasksList!$B$6:$B$1005,0),1))=0,"",INDEX(TasksList!$G$6:$G$1005,MATCH(C24,TasksList!$B$6:$B$1005,0),1)),""),"")</f>
        <v>Open</v>
      </c>
      <c r="I24" s="381"/>
      <c r="J24" s="402" t="str">
        <f>IF(LEN(INDEX(TasksList!$B$6:$B$1005,ROW(J21),1))=0,"",INDEX(TasksList!$B$6:$B$1005,ROW(J21),1)&amp;" - "&amp;INDEX(TasksList!$D$6:$D$1005,ROW(J21),1))</f>
        <v/>
      </c>
      <c r="K24" s="402"/>
      <c r="L24" s="399" t="str">
        <f t="array" ref="L24">IFERROR(INDEX($J$4:$J$1003,SMALL($K$4:$K$1003,ROW(L24)-3),1),"")</f>
        <v/>
      </c>
      <c r="M24" s="206"/>
      <c r="N24" s="362">
        <f>IFERROR(IF(LEN(INDEX(PlansAndNotes!$D$6:$D$4005,ROW(B24)-ROW($C$3)))=0,"",INDEX(PlansAndNotes!$D$6:$D$4005,ROW(B24)-ROW($C$3))),"")</f>
        <v>44520</v>
      </c>
      <c r="O24" s="165" t="str">
        <f t="shared" si="0"/>
        <v>Outsourcing contract</v>
      </c>
      <c r="P24" s="363" t="str">
        <f>IFERROR(IF(LEN(INDEX(PlansAndNotes!$E$6:$E$4005,ROW(B24)-ROW($C$3)))=0,"",INDEX(PlansAndNotes!$E$6:$E$4005,ROW(B24)-ROW($C$3))),"")</f>
        <v>OFFER</v>
      </c>
      <c r="Q24" s="363" t="str">
        <f>IFERROR(IF(LEN(INDEX(PlansAndNotes!$G$6:$G$4005,ROW(B24)-ROW($C$3)))=0,"",INDEX(PlansAndNotes!$G$6:$G$4005,ROW(B24)-ROW($C$3))),"")</f>
        <v/>
      </c>
      <c r="R24" s="361" t="str">
        <f>IFERROR(IF(LEN(D24)&gt;0,IF(LEN(INDEX(AdressBook!$C$6:$C$25,MATCH(D24,AdressBook!$B$6:$B$25,0),1))=0,"",INDEX(AdressBook!$C$6:$C$25,MATCH(D24,AdressBook!$B$6:$B$25,0),1)),""),"")</f>
        <v>Lead</v>
      </c>
      <c r="S24" s="165">
        <f>IF(LEN(C24)&gt;0,IFERROR(IF(MATCH(C24,C25:$C$4004,0)&gt;0,-1,ROW(S24)-ROW($S$3)),ROW(S24)-ROW($S$3)),-1)</f>
        <v>21</v>
      </c>
      <c r="T24" s="165">
        <f t="shared" si="1"/>
        <v>21</v>
      </c>
      <c r="U24" s="165" t="str">
        <f t="shared" si="2"/>
        <v>OFFER</v>
      </c>
      <c r="V24" s="165">
        <f>IFERROR(IF(OR(C24="",S24&lt;0),"",IF(SUBTOTAL(3,C24:C24)=0,-1,SUBTOTAL(3,$C$4:C24))),"")</f>
        <v>-1</v>
      </c>
      <c r="W24" s="156">
        <f t="array" ref="W24">IF(LEN(C24)&gt;0,IFERROR(IF(MATCH(C24,$C$3:$C23,0)&gt;0,N24-INDEX($N$3:N23,SUMPRODUCT(MAX(ROW($C$3:$C23)*(C24=$C$3:$C23)))-2,1),""),""),"")</f>
        <v>60</v>
      </c>
      <c r="X24" s="156">
        <f t="shared" ca="1" si="4"/>
        <v>1</v>
      </c>
      <c r="Y24" s="156">
        <f t="shared" ca="1" si="5"/>
        <v>1</v>
      </c>
      <c r="AB24" s="406" t="str">
        <f>""&amp;INDEX(AdressBook!$B$6:$B$25,ROW(A18),1)</f>
        <v/>
      </c>
      <c r="AC24" s="380">
        <f>IF( AB24="",0,IF(OR(selectTask="All tasks",selectTask=""),COUNTIFS(TasksList!$C$6:$C$25,AB24),IF(selectTask="Open",COUNTIFS(TasksList!$C$6:$C$25,AB24,TasksList!$G$6:$G$25,"Open"),COUNTIFS(TasksList!$C$6:$C$25,AB24,TasksList!$G$6:$G$25,"Closed"))))</f>
        <v>0</v>
      </c>
      <c r="AD24" s="380">
        <f t="shared" si="9"/>
        <v>0</v>
      </c>
      <c r="AF24" s="168" t="str">
        <f t="array" ref="AF24">IFERROR(INDEX($F$4:$F$4003, MATCH(0,COUNTIF($AF$5:AF23,$F$4:$F$4003), 0)),"")</f>
        <v/>
      </c>
      <c r="AG24" s="168" t="str">
        <f t="shared" si="10"/>
        <v/>
      </c>
      <c r="AH24" s="203"/>
      <c r="AI24" s="165" t="str">
        <f>IF(LEN(Settings!C24)&gt;0, Settings!C24,"")</f>
        <v/>
      </c>
      <c r="AJ24" s="165" t="str">
        <f t="shared" si="15"/>
        <v/>
      </c>
      <c r="AK24" s="167" t="str">
        <f>IFERROR(IF(OR(DATERANGE="All Data",DATERANGE=""),
IF(OR(COUNTIF(Calculations!$P$4:$P$4005,AI24)=0,LEN(AI24)=0),"",IF(OR(selectTask="All tasks",selectTask=""),COUNTIF(Calculations!$P$4:$P$4005,AI24),IF(selectTask="Open",COUNTIFS(Calculations!$P$4:$P$4005,AI24,Calculations!$H$4:$H$4005,"Open"),COUNTIFS(Calculations!$P$4:$P$4005,AI24,Calculations!$H$4:$H$4005,"Closed")))),IF(OR(COUNTIF(Calculations!$P$4:$P$4005,AI24)=0,LEN(AI24)=0),"",IF(OR(selectTask="All tasks",selectTask=""),COUNTIFS(Calculations!$P$4:$P$4005,AI24,Calculations!$X$4:$X$4005,1),
IF(selectTask="Open",COUNTIFS(Calculations!$P$4:$P$4005,AI24,Calculations!$H$4:$H$4005,"Open",Calculations!$X$4:$X$4005,1),
COUNTIFS(Calculations!$P$4:$P$4005,AI24,Calculations!$H$4:$H$4005,"Closed",Calculations!$X$4:$X$4005,1))))),"")</f>
        <v/>
      </c>
      <c r="AL24" s="221">
        <f>IF(AND(SUM(AK25:$AK$26)&gt;0,ROW(AK25)-ROW($AK$6)&gt;=STARTFUNNEL),1,0)</f>
        <v>0</v>
      </c>
      <c r="AM24" s="208"/>
      <c r="AN24" s="216" t="str">
        <f t="shared" si="11"/>
        <v/>
      </c>
      <c r="AO24" s="221">
        <f>IF(AND(SUM(AN25:$AN$26)&gt;0,ROW(AN25)-ROW($AN$6)&gt;=STARTSTAGES),1,0)</f>
        <v>0</v>
      </c>
      <c r="AQ24" s="165" t="str">
        <f t="shared" si="12"/>
        <v/>
      </c>
      <c r="AR24" s="167" t="str">
        <f t="array" ref="AR24" xml:space="preserve"> IFERROR( IF(OR(DATERANGE="All Data",DATERANGE=""), INDEX(Calculations!$AC$7:$AC$506,SMALL(IF(Calculations!$AC$7:$AC$506&lt;&gt;"0",ROW($AQ$6:$AQ$505)-ROW(INDEX($AQ$6:$AQ$505,1,1))+1),AQ24),1),INDEX(Calculations!$AD$7:$AD$506,SMALL(IF(Calculations!$AD$7:$AD$506&lt;&gt;0,ROW($AQ$6:$AQ$505)-ROW(INDEX($AQ$6:$AQ$505,1,1))+1),AQ24),1)),"")</f>
        <v/>
      </c>
      <c r="AS24" s="164" t="str">
        <f t="array" ref="AS24" xml:space="preserve"> IFERROR(IF(OR(DATERANGE="All Data",DATERANGE=""),INDEX(AdressBook!$B$6:$B$505,SMALL(IF(Calculations!$AC$7:$AC$506&lt;&gt;"0",ROW($AQ$6:$AQ$505)-ROW(INDEX($AQ$6:$AQ$505,1,1))+1),AQ24),1),INDEX(AdressBook!$B$6:$B$505,SMALL(IF(Calculations!$AD$7:$AD$506&lt;&gt;0,ROW($AQ$6:$AQ$505)-ROW(INDEX($AQ$6:$AQ$505,1,1))+1),AQ24),1)),"")</f>
        <v/>
      </c>
      <c r="AT24" s="227" t="str">
        <f t="shared" si="6"/>
        <v/>
      </c>
      <c r="AU24" s="203"/>
      <c r="AV24" s="199"/>
      <c r="AW24" s="199"/>
      <c r="AY24" s="167" t="str">
        <f>IF(LEN(Settings!C24)&gt;0, Settings!C24,"")</f>
        <v/>
      </c>
      <c r="AZ24" s="171" t="str">
        <f>IFERROR(IF(OR(DATARANGE2="All Data",DATARANGE2=""),
IF(OR(SALESMAN="All salesmen",SALESMAN=""),IF(LEN(AY24)=0,"",COUNTIFS(Calculations!$P$4:$P$4005,AY24)),IF(LEN(AY24)=0,"",COUNTIFS(Calculations!$P$4:$P$4005,AY24,$G$4:$G$4005,SALESMAN))),
IF(OR(SALESMAN="All salesmen",SALESMAN=""),IF(OR(COUNTIF(Calculations!$P$4:$P$4005,AY24)=0,LEN(AY24)=0),"",COUNTIFS(Calculations!$P$4:$P$4005,AY24,Calculations!$Y$4:$Y$4005,1)),IF(OR(COUNTIF(Calculations!$P$4:$P$4005,AY24)=0,LEN(AY24)=0),"",COUNTIFS(Calculations!$P$4:$P$4005,AY24,Calculations!$Y$4:$Y$4005,1,$G$4:$G$4005,SALESMAN)))
),"")</f>
        <v/>
      </c>
      <c r="BA24" s="221">
        <f>IF(AND(SUM(AZ25:$AZ$26)&gt;0,ROW(AZ25)-ROW($AZ$6)&gt;=COUNTSTAGESTART),1,0)</f>
        <v>0</v>
      </c>
      <c r="BB24" s="200"/>
      <c r="BC24" s="170" t="str">
        <f t="shared" si="13"/>
        <v/>
      </c>
      <c r="BD24" s="221">
        <f>IF(AND(SUM($BC25:BC$26)&gt;0,ROW(BC25)-ROW($BC$6)&gt;=COUNTSTAGESTART2),1,0)</f>
        <v>0</v>
      </c>
      <c r="BE24" s="200"/>
      <c r="BI24" s="227" t="str">
        <f t="shared" si="14"/>
        <v/>
      </c>
      <c r="BJ24" s="165" t="str">
        <f>IF(LEN(Settings!E25)=0,"",Settings!E25)</f>
        <v/>
      </c>
      <c r="BK24" s="165" t="str">
        <f t="shared" si="7"/>
        <v/>
      </c>
      <c r="BL24" s="167" t="str">
        <f t="shared" si="8"/>
        <v/>
      </c>
      <c r="BO24" s="371" t="str">
        <f>IF(LEN(Settings!E25)=0,"",Settings!E25)</f>
        <v/>
      </c>
    </row>
    <row r="25" spans="2:67" hidden="1" x14ac:dyDescent="0.25">
      <c r="B25" s="390" t="str">
        <f>IFERROR(IF(LEN(INDEX(PlansAndNotes!$B$6:$B$2005,ROW(A25)-ROW($B$3)))=0,"",INDEX(PlansAndNotes!$B$6:$B$2005,ROW(A25)-ROW($B$3))),"")</f>
        <v>101 - Renew contract</v>
      </c>
      <c r="C25" s="361">
        <f t="shared" si="3"/>
        <v>101</v>
      </c>
      <c r="D25" s="361" t="str">
        <f>IFERROR(IF(LEN(C25)&gt;0,IF(LEN(INDEX(TasksList!$C$6:$C$1005,MATCH(C25,TasksList!$B$6:$B$1005,0),1))=0,"",INDEX(TasksList!$C$6:$C$1005,MATCH(C25,TasksList!$B$6:$B$1005,0),1)),""),"")</f>
        <v>Luctus Et Ultrices Ltd</v>
      </c>
      <c r="E25" s="361" t="str">
        <f>IFERROR(IF(LEN(C25)&gt;0,IF(LEN(INDEX(TasksList!$F$6:$F$1005,MATCH(C25,TasksList!$B$6:$B$1005,0),1))=0,"not set!",INDEX(TasksList!$F$6:$F$1005,MATCH(C25,TasksList!$B$6:$B$1005,0),1)),""),"")</f>
        <v>Medium</v>
      </c>
      <c r="F25" s="360" t="str">
        <f>IFERROR(IF(LEN(D25)&gt;0,IF(LEN(INDEX(AdressBook!$D$6:$D$25,MATCH(D25,AdressBook!$B$6:$B$25,0),1))=0,"",INDEX(AdressBook!$D$6:$D$25,MATCH(D25,AdressBook!$B$6:$B$25,0),1)),""),"")</f>
        <v>Facebook</v>
      </c>
      <c r="G25" s="361" t="str">
        <f>IFERROR(IF(LEN(INDEX(PlansAndNotes!$F$6:$F$2005,ROW(B25)-ROW($C$3)))=0,"",INDEX(PlansAndNotes!$F$6:$F$2005,ROW(B25)-ROW($C$3))),"")</f>
        <v>Francesca Cooley</v>
      </c>
      <c r="H25" s="361" t="str">
        <f>IFERROR(IF(LEN(C25)&gt;0,IF(LEN(INDEX(TasksList!$G$6:$G$1005,MATCH(C25,TasksList!$B$6:$B$1005,0),1))=0,"",INDEX(TasksList!$G$6:$G$1005,MATCH(C25,TasksList!$B$6:$B$1005,0),1)),""),"")</f>
        <v>Open</v>
      </c>
      <c r="I25" s="381"/>
      <c r="J25" s="402" t="str">
        <f>IF(LEN(INDEX(TasksList!$B$6:$B$1005,ROW(J22),1))=0,"",INDEX(TasksList!$B$6:$B$1005,ROW(J22),1)&amp;" - "&amp;INDEX(TasksList!$D$6:$D$1005,ROW(J22),1))</f>
        <v/>
      </c>
      <c r="K25" s="402"/>
      <c r="L25" s="399" t="str">
        <f t="array" ref="L25">IFERROR(INDEX($J$4:$J$1003,SMALL($K$4:$K$1003,ROW(L25)-3),1),"")</f>
        <v/>
      </c>
      <c r="M25" s="206"/>
      <c r="N25" s="362">
        <f>IFERROR(IF(LEN(INDEX(PlansAndNotes!$D$6:$D$4005,ROW(B25)-ROW($C$3)))=0,"",INDEX(PlansAndNotes!$D$6:$D$4005,ROW(B25)-ROW($C$3))),"")</f>
        <v>44526</v>
      </c>
      <c r="O25" s="165" t="str">
        <f t="shared" si="0"/>
        <v>Renew contract</v>
      </c>
      <c r="P25" s="363" t="str">
        <f>IFERROR(IF(LEN(INDEX(PlansAndNotes!$E$6:$E$4005,ROW(B25)-ROW($C$3)))=0,"",INDEX(PlansAndNotes!$E$6:$E$4005,ROW(B25)-ROW($C$3))),"")</f>
        <v>NEW OPPORTUNITY</v>
      </c>
      <c r="Q25" s="363" t="str">
        <f>IFERROR(IF(LEN(INDEX(PlansAndNotes!$G$6:$G$4005,ROW(B25)-ROW($C$3)))=0,"",INDEX(PlansAndNotes!$G$6:$G$4005,ROW(B25)-ROW($C$3))),"")</f>
        <v/>
      </c>
      <c r="R25" s="361" t="str">
        <f>IFERROR(IF(LEN(D25)&gt;0,IF(LEN(INDEX(AdressBook!$C$6:$C$25,MATCH(D25,AdressBook!$B$6:$B$25,0),1))=0,"",INDEX(AdressBook!$C$6:$C$25,MATCH(D25,AdressBook!$B$6:$B$25,0),1)),""),"")</f>
        <v>Customer</v>
      </c>
      <c r="S25" s="165">
        <f>IF(LEN(C25)&gt;0,IFERROR(IF(MATCH(C25,C26:$C$4004,0)&gt;0,-1,ROW(S25)-ROW($S$3)),ROW(S25)-ROW($S$3)),-1)</f>
        <v>-1</v>
      </c>
      <c r="T25" s="165">
        <f t="shared" si="1"/>
        <v>0</v>
      </c>
      <c r="U25" s="165" t="str">
        <f t="shared" si="2"/>
        <v/>
      </c>
      <c r="V25" s="165" t="str">
        <f>IFERROR(IF(OR(C25="",S25&lt;0),"",IF(SUBTOTAL(3,C25:C25)=0,-1,SUBTOTAL(3,$C$4:C25))),"")</f>
        <v/>
      </c>
      <c r="W25" s="156" t="str">
        <f t="array" ref="W25">IF(LEN(C25)&gt;0,IFERROR(IF(MATCH(C25,$C$3:$C24,0)&gt;0,N25-INDEX($N$3:N24,SUMPRODUCT(MAX(ROW($C$3:$C24)*(C25=$C$3:$C24)))-2,1),""),""),"")</f>
        <v/>
      </c>
      <c r="X25" s="156">
        <f t="shared" ca="1" si="4"/>
        <v>1</v>
      </c>
      <c r="Y25" s="156">
        <f t="shared" ca="1" si="5"/>
        <v>1</v>
      </c>
      <c r="AB25" s="406" t="str">
        <f>""&amp;INDEX(AdressBook!$B$6:$B$25,ROW(A19),1)</f>
        <v/>
      </c>
      <c r="AC25" s="380">
        <f>IF( AB25="",0,IF(OR(selectTask="All tasks",selectTask=""),COUNTIFS(TasksList!$C$6:$C$25,AB25),IF(selectTask="Open",COUNTIFS(TasksList!$C$6:$C$25,AB25,TasksList!$G$6:$G$25,"Open"),COUNTIFS(TasksList!$C$6:$C$25,AB25,TasksList!$G$6:$G$25,"Closed"))))</f>
        <v>0</v>
      </c>
      <c r="AD25" s="380">
        <f t="shared" si="9"/>
        <v>0</v>
      </c>
      <c r="AF25" s="168" t="str">
        <f t="array" ref="AF25">IFERROR(INDEX($F$4:$F$4003, MATCH(0,COUNTIF($AF$5:AF24,$F$4:$F$4003), 0)),"")</f>
        <v/>
      </c>
      <c r="AG25" s="168" t="str">
        <f t="shared" si="10"/>
        <v/>
      </c>
      <c r="AH25" s="203"/>
      <c r="AI25" s="165" t="str">
        <f>IF(LEN(Settings!C25)&gt;0, Settings!C25,"")</f>
        <v/>
      </c>
      <c r="AJ25" s="165" t="str">
        <f t="shared" si="15"/>
        <v/>
      </c>
      <c r="AK25" s="167" t="str">
        <f>IFERROR(IF(OR(DATERANGE="All Data",DATERANGE=""),
IF(OR(COUNTIF(Calculations!$P$4:$P$4005,AI25)=0,LEN(AI25)=0),"",IF(OR(selectTask="All tasks",selectTask=""),COUNTIF(Calculations!$P$4:$P$4005,AI25),IF(selectTask="Open",COUNTIFS(Calculations!$P$4:$P$4005,AI25,Calculations!$H$4:$H$4005,"Open"),COUNTIFS(Calculations!$P$4:$P$4005,AI25,Calculations!$H$4:$H$4005,"Closed")))),IF(OR(COUNTIF(Calculations!$P$4:$P$4005,AI25)=0,LEN(AI25)=0),"",IF(OR(selectTask="All tasks",selectTask=""),COUNTIFS(Calculations!$P$4:$P$4005,AI25,Calculations!$X$4:$X$4005,1),
IF(selectTask="Open",COUNTIFS(Calculations!$P$4:$P$4005,AI25,Calculations!$H$4:$H$4005,"Open",Calculations!$X$4:$X$4005,1),
COUNTIFS(Calculations!$P$4:$P$4005,AI25,Calculations!$H$4:$H$4005,"Closed",Calculations!$X$4:$X$4005,1))))),"")</f>
        <v/>
      </c>
      <c r="AL25" s="167">
        <f>IF(AND(SUM(AK26:$AK$26)&gt;0,ROW(AK26)-ROW($AK$6)&gt;=STARTFUNNEL),1,0)</f>
        <v>0</v>
      </c>
      <c r="AM25" s="208"/>
      <c r="AN25" s="216" t="str">
        <f t="shared" si="11"/>
        <v/>
      </c>
      <c r="AO25" s="167">
        <f>IF(AND(SUM(AN26:$AN$26)&gt;0,ROW(AN26)-ROW($AN$6)&gt;=STARTSTAGES),1,0)</f>
        <v>0</v>
      </c>
      <c r="AQ25" s="165" t="str">
        <f t="shared" si="12"/>
        <v/>
      </c>
      <c r="AR25" s="167" t="str">
        <f t="array" ref="AR25" xml:space="preserve"> IFERROR( IF(OR(DATERANGE="All Data",DATERANGE=""), INDEX(Calculations!$AC$7:$AC$506,SMALL(IF(Calculations!$AC$7:$AC$506&lt;&gt;"0",ROW($AQ$6:$AQ$505)-ROW(INDEX($AQ$6:$AQ$505,1,1))+1),AQ25),1),INDEX(Calculations!$AD$7:$AD$506,SMALL(IF(Calculations!$AD$7:$AD$506&lt;&gt;0,ROW($AQ$6:$AQ$505)-ROW(INDEX($AQ$6:$AQ$505,1,1))+1),AQ25),1)),"")</f>
        <v/>
      </c>
      <c r="AS25" s="164" t="str">
        <f t="array" ref="AS25" xml:space="preserve"> IFERROR(IF(OR(DATERANGE="All Data",DATERANGE=""),INDEX(AdressBook!$B$6:$B$505,SMALL(IF(Calculations!$AC$7:$AC$506&lt;&gt;"0",ROW($AQ$6:$AQ$505)-ROW(INDEX($AQ$6:$AQ$505,1,1))+1),AQ25),1),INDEX(AdressBook!$B$6:$B$505,SMALL(IF(Calculations!$AD$7:$AD$506&lt;&gt;0,ROW($AQ$6:$AQ$505)-ROW(INDEX($AQ$6:$AQ$505,1,1))+1),AQ25),1)),"")</f>
        <v/>
      </c>
      <c r="AT25" s="227" t="str">
        <f t="shared" si="6"/>
        <v/>
      </c>
      <c r="AU25" s="203"/>
      <c r="AV25" s="199"/>
      <c r="AW25" s="199"/>
      <c r="AY25" s="167" t="str">
        <f>IF(LEN(Settings!C25)&gt;0, Settings!C25,"")</f>
        <v/>
      </c>
      <c r="AZ25" s="171" t="str">
        <f>IFERROR(IF(OR(DATARANGE2="All Data",DATARANGE2=""),
IF(OR(SALESMAN="All salesmen",SALESMAN=""),IF(LEN(AY25)=0,"",COUNTIFS(Calculations!$P$4:$P$4005,AY25)),IF(LEN(AY25)=0,"",COUNTIFS(Calculations!$P$4:$P$4005,AY25,$G$4:$G$4005,SALESMAN))),
IF(OR(SALESMAN="All salesmen",SALESMAN=""),IF(OR(COUNTIF(Calculations!$P$4:$P$4005,AY25)=0,LEN(AY25)=0),"",COUNTIFS(Calculations!$P$4:$P$4005,AY25,Calculations!$Y$4:$Y$4005,1)),IF(OR(COUNTIF(Calculations!$P$4:$P$4005,AY25)=0,LEN(AY25)=0),"",COUNTIFS(Calculations!$P$4:$P$4005,AY25,Calculations!$Y$4:$Y$4005,1,$G$4:$G$4005,SALESMAN)))
),"")</f>
        <v/>
      </c>
      <c r="BA25" s="221">
        <f>IF(AND(SUM(AZ26:$AZ$26)&gt;0,ROW(AZ26)-ROW($AZ$6)&gt;=COUNTSTAGESTART),1,0)</f>
        <v>0</v>
      </c>
      <c r="BB25" s="200"/>
      <c r="BC25" s="170" t="str">
        <f t="shared" si="13"/>
        <v/>
      </c>
      <c r="BD25" s="221">
        <f>IF(AND(SUM($BC26:BC$26)&gt;0,ROW(BC26)-ROW($BC$6)&gt;=COUNTSTAGESTART2),1,0)</f>
        <v>0</v>
      </c>
      <c r="BE25" s="200"/>
      <c r="BI25" s="227" t="str">
        <f t="shared" si="14"/>
        <v/>
      </c>
      <c r="BJ25" s="165" t="str">
        <f>IF(LEN(Settings!E26)=0,"",Settings!E26)</f>
        <v/>
      </c>
      <c r="BK25" s="165" t="str">
        <f t="shared" si="7"/>
        <v/>
      </c>
      <c r="BL25" s="167" t="str">
        <f t="shared" si="8"/>
        <v/>
      </c>
      <c r="BO25" s="371" t="str">
        <f>IF(LEN(Settings!E26)=0,"",Settings!E26)</f>
        <v/>
      </c>
    </row>
    <row r="26" spans="2:67" hidden="1" x14ac:dyDescent="0.25">
      <c r="B26" s="390" t="str">
        <f>IFERROR(IF(LEN(INDEX(PlansAndNotes!$B$6:$B$2005,ROW(A26)-ROW($B$3)))=0,"",INDEX(PlansAndNotes!$B$6:$B$2005,ROW(A26)-ROW($B$3))),"")</f>
        <v>101 - Renew contract</v>
      </c>
      <c r="C26" s="361">
        <f t="shared" si="3"/>
        <v>101</v>
      </c>
      <c r="D26" s="361" t="str">
        <f>IFERROR(IF(LEN(C26)&gt;0,IF(LEN(INDEX(TasksList!$C$6:$C$1005,MATCH(C26,TasksList!$B$6:$B$1005,0),1))=0,"",INDEX(TasksList!$C$6:$C$1005,MATCH(C26,TasksList!$B$6:$B$1005,0),1)),""),"")</f>
        <v>Luctus Et Ultrices Ltd</v>
      </c>
      <c r="E26" s="361" t="str">
        <f>IFERROR(IF(LEN(C26)&gt;0,IF(LEN(INDEX(TasksList!$F$6:$F$1005,MATCH(C26,TasksList!$B$6:$B$1005,0),1))=0,"not set!",INDEX(TasksList!$F$6:$F$1005,MATCH(C26,TasksList!$B$6:$B$1005,0),1)),""),"")</f>
        <v>Medium</v>
      </c>
      <c r="F26" s="360" t="str">
        <f>IFERROR(IF(LEN(D26)&gt;0,IF(LEN(INDEX(AdressBook!$D$6:$D$25,MATCH(D26,AdressBook!$B$6:$B$25,0),1))=0,"",INDEX(AdressBook!$D$6:$D$25,MATCH(D26,AdressBook!$B$6:$B$25,0),1)),""),"")</f>
        <v>Facebook</v>
      </c>
      <c r="G26" s="361" t="str">
        <f>IFERROR(IF(LEN(INDEX(PlansAndNotes!$F$6:$F$2005,ROW(B26)-ROW($C$3)))=0,"",INDEX(PlansAndNotes!$F$6:$F$2005,ROW(B26)-ROW($C$3))),"")</f>
        <v>Francesca Cooley</v>
      </c>
      <c r="H26" s="361" t="str">
        <f>IFERROR(IF(LEN(C26)&gt;0,IF(LEN(INDEX(TasksList!$G$6:$G$1005,MATCH(C26,TasksList!$B$6:$B$1005,0),1))=0,"",INDEX(TasksList!$G$6:$G$1005,MATCH(C26,TasksList!$B$6:$B$1005,0),1)),""),"")</f>
        <v>Open</v>
      </c>
      <c r="I26" s="381"/>
      <c r="J26" s="402" t="str">
        <f>IF(LEN(INDEX(TasksList!$B$6:$B$1005,ROW(J23),1))=0,"",INDEX(TasksList!$B$6:$B$1005,ROW(J23),1)&amp;" - "&amp;INDEX(TasksList!$D$6:$D$1005,ROW(J23),1))</f>
        <v/>
      </c>
      <c r="K26" s="402"/>
      <c r="L26" s="399" t="str">
        <f t="array" ref="L26">IFERROR(INDEX($J$4:$J$1003,SMALL($K$4:$K$1003,ROW(L26)-3),1),"")</f>
        <v/>
      </c>
      <c r="M26" s="206"/>
      <c r="N26" s="362">
        <f>IFERROR(IF(LEN(INDEX(PlansAndNotes!$D$6:$D$4005,ROW(B26)-ROW($C$3)))=0,"",INDEX(PlansAndNotes!$D$6:$D$4005,ROW(B26)-ROW($C$3))),"")</f>
        <v>44532</v>
      </c>
      <c r="O26" s="165" t="str">
        <f t="shared" si="0"/>
        <v>Renew contract</v>
      </c>
      <c r="P26" s="363" t="str">
        <f>IFERROR(IF(LEN(INDEX(PlansAndNotes!$E$6:$E$4005,ROW(B26)-ROW($C$3)))=0,"",INDEX(PlansAndNotes!$E$6:$E$4005,ROW(B26)-ROW($C$3))),"")</f>
        <v>LEAD QUALIFICATION</v>
      </c>
      <c r="Q26" s="363" t="str">
        <f>IFERROR(IF(LEN(INDEX(PlansAndNotes!$G$6:$G$4005,ROW(B26)-ROW($C$3)))=0,"",INDEX(PlansAndNotes!$G$6:$G$4005,ROW(B26)-ROW($C$3))),"")</f>
        <v>evaluation info</v>
      </c>
      <c r="R26" s="361" t="str">
        <f>IFERROR(IF(LEN(D26)&gt;0,IF(LEN(INDEX(AdressBook!$C$6:$C$25,MATCH(D26,AdressBook!$B$6:$B$25,0),1))=0,"",INDEX(AdressBook!$C$6:$C$25,MATCH(D26,AdressBook!$B$6:$B$25,0),1)),""),"")</f>
        <v>Customer</v>
      </c>
      <c r="S26" s="165">
        <f>IF(LEN(C26)&gt;0,IFERROR(IF(MATCH(C26,C27:$C$4004,0)&gt;0,-1,ROW(S26)-ROW($S$3)),ROW(S26)-ROW($S$3)),-1)</f>
        <v>-1</v>
      </c>
      <c r="T26" s="165">
        <f t="shared" si="1"/>
        <v>0</v>
      </c>
      <c r="U26" s="165" t="str">
        <f t="shared" si="2"/>
        <v/>
      </c>
      <c r="V26" s="165" t="str">
        <f>IFERROR(IF(OR(C26="",S26&lt;0),"",IF(SUBTOTAL(3,C26:C26)=0,-1,SUBTOTAL(3,$C$4:C26))),"")</f>
        <v/>
      </c>
      <c r="W26" s="156">
        <f t="array" ref="W26">IF(LEN(C26)&gt;0,IFERROR(IF(MATCH(C26,$C$3:$C25,0)&gt;0,N26-INDEX($N$3:N25,SUMPRODUCT(MAX(ROW($C$3:$C25)*(C26=$C$3:$C25)))-2,1),""),""),"")</f>
        <v>6</v>
      </c>
      <c r="X26" s="156">
        <f t="shared" ca="1" si="4"/>
        <v>1</v>
      </c>
      <c r="Y26" s="156">
        <f t="shared" ca="1" si="5"/>
        <v>1</v>
      </c>
      <c r="AB26" s="406" t="str">
        <f>""&amp;INDEX(AdressBook!$B$6:$B$25,ROW(A20),1)</f>
        <v/>
      </c>
      <c r="AC26" s="380">
        <f>IF( AB26="",0,IF(OR(selectTask="All tasks",selectTask=""),COUNTIFS(TasksList!$C$6:$C$25,AB26),IF(selectTask="Open",COUNTIFS(TasksList!$C$6:$C$25,AB26,TasksList!$G$6:$G$25,"Open"),COUNTIFS(TasksList!$C$6:$C$25,AB26,TasksList!$G$6:$G$25,"Closed"))))</f>
        <v>0</v>
      </c>
      <c r="AD26" s="380">
        <f t="shared" si="9"/>
        <v>0</v>
      </c>
      <c r="AF26" s="168" t="str">
        <f t="array" ref="AF26">IFERROR(INDEX($F$4:$F$4003, MATCH(0,COUNTIF($AF$5:AF25,$F$4:$F$4003), 0)),"")</f>
        <v/>
      </c>
      <c r="AG26" s="168" t="str">
        <f t="shared" si="10"/>
        <v/>
      </c>
      <c r="AH26" s="203"/>
      <c r="AI26" s="174" t="str">
        <f>IF(LEN(Settings!C26)&gt;0, Settings!C26,"")</f>
        <v/>
      </c>
      <c r="AJ26" s="165" t="str">
        <f t="shared" si="15"/>
        <v/>
      </c>
      <c r="AK26" s="167" t="str">
        <f>IFERROR(IF(OR(DATERANGE="All Data",DATERANGE=""),
IF(OR(COUNTIF(Calculations!$P$4:$P$4005,AI26)=0,LEN(AI26)=0),"",IF(OR(selectTask="All tasks",selectTask=""),COUNTIF(Calculations!$P$4:$P$4005,AI26),IF(selectTask="Open",COUNTIFS(Calculations!$P$4:$P$4005,AI26,Calculations!$H$4:$H$4005,"Open"),COUNTIFS(Calculations!$P$4:$P$4005,AI26,Calculations!$H$4:$H$4005,"Closed")))),IF(OR(COUNTIF(Calculations!$P$4:$P$4005,AI26)=0,LEN(AI26)=0),"",IF(OR(selectTask="All tasks",selectTask=""),COUNTIFS(Calculations!$P$4:$P$4005,AI26,Calculations!$X$4:$X$4005,1),
IF(selectTask="Open",COUNTIFS(Calculations!$P$4:$P$4005,AI26,Calculations!$H$4:$H$4005,"Open",Calculations!$X$4:$X$4005,1),
COUNTIFS(Calculations!$P$4:$P$4005,AI26,Calculations!$H$4:$H$4005,"Closed",Calculations!$X$4:$X$4005,1))))),"")</f>
        <v/>
      </c>
      <c r="AL26" s="200"/>
      <c r="AM26" s="200"/>
      <c r="AN26" s="216" t="str">
        <f t="shared" si="11"/>
        <v/>
      </c>
      <c r="AO26" s="203"/>
      <c r="AQ26" s="165" t="str">
        <f t="shared" si="12"/>
        <v/>
      </c>
      <c r="AR26" s="167" t="str">
        <f t="array" ref="AR26" xml:space="preserve"> IFERROR( IF(OR(DATERANGE="All Data",DATERANGE=""), INDEX(Calculations!$AC$7:$AC$506,SMALL(IF(Calculations!$AC$7:$AC$506&lt;&gt;"0",ROW($AQ$6:$AQ$505)-ROW(INDEX($AQ$6:$AQ$505,1,1))+1),AQ26),1),INDEX(Calculations!$AD$7:$AD$506,SMALL(IF(Calculations!$AD$7:$AD$506&lt;&gt;0,ROW($AQ$6:$AQ$505)-ROW(INDEX($AQ$6:$AQ$505,1,1))+1),AQ26),1)),"")</f>
        <v/>
      </c>
      <c r="AS26" s="164" t="str">
        <f t="array" ref="AS26" xml:space="preserve"> IFERROR(IF(OR(DATERANGE="All Data",DATERANGE=""),INDEX(AdressBook!$B$6:$B$505,SMALL(IF(Calculations!$AC$7:$AC$506&lt;&gt;"0",ROW($AQ$6:$AQ$505)-ROW(INDEX($AQ$6:$AQ$505,1,1))+1),AQ26),1),INDEX(AdressBook!$B$6:$B$505,SMALL(IF(Calculations!$AD$7:$AD$506&lt;&gt;0,ROW($AQ$6:$AQ$505)-ROW(INDEX($AQ$6:$AQ$505,1,1))+1),AQ26),1)),"")</f>
        <v/>
      </c>
      <c r="AT26" s="227" t="str">
        <f t="shared" si="6"/>
        <v/>
      </c>
      <c r="AU26" s="203"/>
      <c r="AV26" s="199"/>
      <c r="AW26" s="199"/>
      <c r="AY26" s="221" t="str">
        <f>IF(LEN(Settings!C26)&gt;0, Settings!C26,"")</f>
        <v/>
      </c>
      <c r="AZ26" s="171" t="str">
        <f>IFERROR(IF(OR(DATARANGE2="All Data",DATARANGE2=""),
IF(OR(SALESMAN="All salesmen",SALESMAN=""),IF(LEN(AY26)=0,"",COUNTIFS(Calculations!$P$4:$P$4005,AY26)),IF(LEN(AY26)=0,"",COUNTIFS(Calculations!$P$4:$P$4005,AY26,$G$4:$G$4005,SALESMAN))),
IF(OR(SALESMAN="All salesmen",SALESMAN=""),IF(OR(COUNTIF(Calculations!$P$4:$P$4005,AY26)=0,LEN(AY26)=0),"",COUNTIFS(Calculations!$P$4:$P$4005,AY26,Calculations!$Y$4:$Y$4005,1)),IF(OR(COUNTIF(Calculations!$P$4:$P$4005,AY26)=0,LEN(AY26)=0),"",COUNTIFS(Calculations!$P$4:$P$4005,AY26,Calculations!$Y$4:$Y$4005,1,$G$4:$G$4005,SALESMAN)))
),"")</f>
        <v/>
      </c>
      <c r="BA26" s="169"/>
      <c r="BB26" s="200"/>
      <c r="BC26" s="170" t="str">
        <f t="shared" si="13"/>
        <v/>
      </c>
      <c r="BD26" s="169"/>
      <c r="BE26" s="200"/>
      <c r="BI26" s="227" t="str">
        <f t="shared" si="14"/>
        <v/>
      </c>
      <c r="BJ26" s="165" t="str">
        <f>IF(LEN(Settings!E27)=0,"",Settings!E27)</f>
        <v/>
      </c>
      <c r="BK26" s="165" t="str">
        <f t="shared" si="7"/>
        <v/>
      </c>
      <c r="BL26" s="167" t="str">
        <f t="shared" si="8"/>
        <v/>
      </c>
      <c r="BO26" s="371" t="str">
        <f>IF(LEN(Settings!E27)=0,"",Settings!E27)</f>
        <v/>
      </c>
    </row>
    <row r="27" spans="2:67" ht="15.75" hidden="1" thickBot="1" x14ac:dyDescent="0.3">
      <c r="B27" s="390" t="str">
        <f>IFERROR(IF(LEN(INDEX(PlansAndNotes!$B$6:$B$2005,ROW(A27)-ROW($B$3)))=0,"",INDEX(PlansAndNotes!$B$6:$B$2005,ROW(A27)-ROW($B$3))),"")</f>
        <v>101 - Renew contract</v>
      </c>
      <c r="C27" s="361">
        <f t="shared" si="3"/>
        <v>101</v>
      </c>
      <c r="D27" s="361" t="str">
        <f>IFERROR(IF(LEN(C27)&gt;0,IF(LEN(INDEX(TasksList!$C$6:$C$1005,MATCH(C27,TasksList!$B$6:$B$1005,0),1))=0,"",INDEX(TasksList!$C$6:$C$1005,MATCH(C27,TasksList!$B$6:$B$1005,0),1)),""),"")</f>
        <v>Luctus Et Ultrices Ltd</v>
      </c>
      <c r="E27" s="361" t="str">
        <f>IFERROR(IF(LEN(C27)&gt;0,IF(LEN(INDEX(TasksList!$F$6:$F$1005,MATCH(C27,TasksList!$B$6:$B$1005,0),1))=0,"not set!",INDEX(TasksList!$F$6:$F$1005,MATCH(C27,TasksList!$B$6:$B$1005,0),1)),""),"")</f>
        <v>Medium</v>
      </c>
      <c r="F27" s="360" t="str">
        <f>IFERROR(IF(LEN(D27)&gt;0,IF(LEN(INDEX(AdressBook!$D$6:$D$25,MATCH(D27,AdressBook!$B$6:$B$25,0),1))=0,"",INDEX(AdressBook!$D$6:$D$25,MATCH(D27,AdressBook!$B$6:$B$25,0),1)),""),"")</f>
        <v>Facebook</v>
      </c>
      <c r="G27" s="361" t="str">
        <f>IFERROR(IF(LEN(INDEX(PlansAndNotes!$F$6:$F$2005,ROW(B27)-ROW($C$3)))=0,"",INDEX(PlansAndNotes!$F$6:$F$2005,ROW(B27)-ROW($C$3))),"")</f>
        <v>Francesca Cooley</v>
      </c>
      <c r="H27" s="361" t="str">
        <f>IFERROR(IF(LEN(C27)&gt;0,IF(LEN(INDEX(TasksList!$G$6:$G$1005,MATCH(C27,TasksList!$B$6:$B$1005,0),1))=0,"",INDEX(TasksList!$G$6:$G$1005,MATCH(C27,TasksList!$B$6:$B$1005,0),1)),""),"")</f>
        <v>Open</v>
      </c>
      <c r="I27" s="381"/>
      <c r="J27" s="402" t="str">
        <f>IF(LEN(INDEX(TasksList!$B$6:$B$1005,ROW(J24),1))=0,"",INDEX(TasksList!$B$6:$B$1005,ROW(J24),1)&amp;" - "&amp;INDEX(TasksList!$D$6:$D$1005,ROW(J24),1))</f>
        <v/>
      </c>
      <c r="K27" s="402"/>
      <c r="L27" s="399" t="str">
        <f t="array" ref="L27">IFERROR(INDEX($J$4:$J$1003,SMALL($K$4:$K$1003,ROW(L27)-3),1),"")</f>
        <v/>
      </c>
      <c r="M27" s="206"/>
      <c r="N27" s="362">
        <f>IFERROR(IF(LEN(INDEX(PlansAndNotes!$D$6:$D$4005,ROW(B27)-ROW($C$3)))=0,"",INDEX(PlansAndNotes!$D$6:$D$4005,ROW(B27)-ROW($C$3))),"")</f>
        <v>44538</v>
      </c>
      <c r="O27" s="165" t="str">
        <f t="shared" si="0"/>
        <v>Renew contract</v>
      </c>
      <c r="P27" s="363" t="str">
        <f>IFERROR(IF(LEN(INDEX(PlansAndNotes!$E$6:$E$4005,ROW(B27)-ROW($C$3)))=0,"",INDEX(PlansAndNotes!$E$6:$E$4005,ROW(B27)-ROW($C$3))),"")</f>
        <v>CONTACT / MEETING</v>
      </c>
      <c r="Q27" s="363" t="str">
        <f>IFERROR(IF(LEN(INDEX(PlansAndNotes!$G$6:$G$4005,ROW(B27)-ROW($C$3)))=0,"",INDEX(PlansAndNotes!$G$6:$G$4005,ROW(B27)-ROW($C$3))),"")</f>
        <v>offer notes</v>
      </c>
      <c r="R27" s="361" t="str">
        <f>IFERROR(IF(LEN(D27)&gt;0,IF(LEN(INDEX(AdressBook!$C$6:$C$25,MATCH(D27,AdressBook!$B$6:$B$25,0),1))=0,"",INDEX(AdressBook!$C$6:$C$25,MATCH(D27,AdressBook!$B$6:$B$25,0),1)),""),"")</f>
        <v>Customer</v>
      </c>
      <c r="S27" s="165">
        <f>IF(LEN(C27)&gt;0,IFERROR(IF(MATCH(C27,C28:$C$4004,0)&gt;0,-1,ROW(S27)-ROW($S$3)),ROW(S27)-ROW($S$3)),-1)</f>
        <v>-1</v>
      </c>
      <c r="T27" s="165">
        <f t="shared" si="1"/>
        <v>0</v>
      </c>
      <c r="U27" s="165" t="str">
        <f t="shared" si="2"/>
        <v/>
      </c>
      <c r="V27" s="165" t="str">
        <f>IFERROR(IF(OR(C27="",S27&lt;0),"",IF(SUBTOTAL(3,C27:C27)=0,-1,SUBTOTAL(3,$C$4:C27))),"")</f>
        <v/>
      </c>
      <c r="W27" s="156">
        <f t="array" ref="W27">IF(LEN(C27)&gt;0,IFERROR(IF(MATCH(C27,$C$3:$C26,0)&gt;0,N27-INDEX($N$3:N26,SUMPRODUCT(MAX(ROW($C$3:$C26)*(C27=$C$3:$C26)))-2,1),""),""),"")</f>
        <v>6</v>
      </c>
      <c r="X27" s="156">
        <f t="shared" ca="1" si="4"/>
        <v>1</v>
      </c>
      <c r="Y27" s="156">
        <f t="shared" ca="1" si="5"/>
        <v>1</v>
      </c>
      <c r="AB27" s="406"/>
      <c r="AC27" s="380"/>
      <c r="AD27" s="380">
        <f t="shared" si="9"/>
        <v>0</v>
      </c>
      <c r="AF27" s="212" t="s">
        <v>110</v>
      </c>
      <c r="AG27" s="173">
        <f t="array" ref="AG27">IFERROR(MATCH(1,AG7:AG26/AG7:AG26,1)-MATCH(1,AG7:AG26/AG7:AG26,0)+1,1)</f>
        <v>7</v>
      </c>
      <c r="AH27" s="203"/>
      <c r="AI27" s="359">
        <f>COUNTA(AI6:AI26)-COUNTIF(AI6:AI26,"")</f>
        <v>8</v>
      </c>
      <c r="AJ27" s="212" t="s">
        <v>108</v>
      </c>
      <c r="AK27" s="215">
        <f>MAX(SUM(AL6:AL25),1)</f>
        <v>7</v>
      </c>
      <c r="AL27" s="214"/>
      <c r="AM27" s="213" t="s">
        <v>108</v>
      </c>
      <c r="AN27" s="215">
        <f>MAX(SUM(AO6:AO25),1)</f>
        <v>7</v>
      </c>
      <c r="AO27" s="203"/>
      <c r="AQ27" s="165" t="str">
        <f t="shared" si="12"/>
        <v/>
      </c>
      <c r="AR27" s="167" t="str">
        <f t="array" ref="AR27" xml:space="preserve"> IFERROR( IF(OR(DATERANGE="All Data",DATERANGE=""), INDEX(Calculations!$AC$7:$AC$506,SMALL(IF(Calculations!$AC$7:$AC$506&lt;&gt;"0",ROW($AQ$6:$AQ$505)-ROW(INDEX($AQ$6:$AQ$505,1,1))+1),AQ27),1),INDEX(Calculations!$AD$7:$AD$506,SMALL(IF(Calculations!$AD$7:$AD$506&lt;&gt;0,ROW($AQ$6:$AQ$505)-ROW(INDEX($AQ$6:$AQ$505,1,1))+1),AQ27),1)),"")</f>
        <v/>
      </c>
      <c r="AS27" s="164" t="str">
        <f t="array" ref="AS27" xml:space="preserve"> IFERROR(IF(OR(DATERANGE="All Data",DATERANGE=""),INDEX(AdressBook!$B$6:$B$505,SMALL(IF(Calculations!$AC$7:$AC$506&lt;&gt;"0",ROW($AQ$6:$AQ$505)-ROW(INDEX($AQ$6:$AQ$505,1,1))+1),AQ27),1),INDEX(AdressBook!$B$6:$B$505,SMALL(IF(Calculations!$AD$7:$AD$506&lt;&gt;0,ROW($AQ$6:$AQ$505)-ROW(INDEX($AQ$6:$AQ$505,1,1))+1),AQ27),1)),"")</f>
        <v/>
      </c>
      <c r="AT27" s="227" t="str">
        <f t="shared" si="6"/>
        <v/>
      </c>
      <c r="AU27" s="203"/>
      <c r="AV27" s="199"/>
      <c r="AW27" s="199"/>
      <c r="AY27" s="212" t="s">
        <v>108</v>
      </c>
      <c r="AZ27" s="173">
        <f>MAX(SUM(BA6:BA26),1)</f>
        <v>7</v>
      </c>
      <c r="BC27" s="212" t="s">
        <v>108</v>
      </c>
      <c r="BD27" s="173">
        <f>MAX(SUM(BD6:BD25),1)</f>
        <v>7</v>
      </c>
      <c r="BE27" s="214"/>
      <c r="BI27" s="227" t="str">
        <f t="shared" si="14"/>
        <v/>
      </c>
      <c r="BJ27" s="165" t="str">
        <f>IF(LEN(Settings!E28)=0,"",Settings!E28)</f>
        <v/>
      </c>
      <c r="BK27" s="165" t="str">
        <f t="shared" si="7"/>
        <v/>
      </c>
      <c r="BL27" s="167" t="str">
        <f t="shared" si="8"/>
        <v/>
      </c>
      <c r="BO27" s="371" t="str">
        <f>IF(LEN(Settings!E28)=0,"",Settings!E28)</f>
        <v/>
      </c>
    </row>
    <row r="28" spans="2:67" hidden="1" x14ac:dyDescent="0.25">
      <c r="B28" s="390" t="str">
        <f>IFERROR(IF(LEN(INDEX(PlansAndNotes!$B$6:$B$2005,ROW(A28)-ROW($B$3)))=0,"",INDEX(PlansAndNotes!$B$6:$B$2005,ROW(A28)-ROW($B$3))),"")</f>
        <v>101 - Renew contract</v>
      </c>
      <c r="C28" s="361">
        <f t="shared" si="3"/>
        <v>101</v>
      </c>
      <c r="D28" s="361" t="str">
        <f>IFERROR(IF(LEN(C28)&gt;0,IF(LEN(INDEX(TasksList!$C$6:$C$1005,MATCH(C28,TasksList!$B$6:$B$1005,0),1))=0,"",INDEX(TasksList!$C$6:$C$1005,MATCH(C28,TasksList!$B$6:$B$1005,0),1)),""),"")</f>
        <v>Luctus Et Ultrices Ltd</v>
      </c>
      <c r="E28" s="361" t="str">
        <f>IFERROR(IF(LEN(C28)&gt;0,IF(LEN(INDEX(TasksList!$F$6:$F$1005,MATCH(C28,TasksList!$B$6:$B$1005,0),1))=0,"not set!",INDEX(TasksList!$F$6:$F$1005,MATCH(C28,TasksList!$B$6:$B$1005,0),1)),""),"")</f>
        <v>Medium</v>
      </c>
      <c r="F28" s="360" t="str">
        <f>IFERROR(IF(LEN(D28)&gt;0,IF(LEN(INDEX(AdressBook!$D$6:$D$25,MATCH(D28,AdressBook!$B$6:$B$25,0),1))=0,"",INDEX(AdressBook!$D$6:$D$25,MATCH(D28,AdressBook!$B$6:$B$25,0),1)),""),"")</f>
        <v>Facebook</v>
      </c>
      <c r="G28" s="361" t="str">
        <f>IFERROR(IF(LEN(INDEX(PlansAndNotes!$F$6:$F$2005,ROW(B28)-ROW($C$3)))=0,"",INDEX(PlansAndNotes!$F$6:$F$2005,ROW(B28)-ROW($C$3))),"")</f>
        <v>Francesca Cooley</v>
      </c>
      <c r="H28" s="361" t="str">
        <f>IFERROR(IF(LEN(C28)&gt;0,IF(LEN(INDEX(TasksList!$G$6:$G$1005,MATCH(C28,TasksList!$B$6:$B$1005,0),1))=0,"",INDEX(TasksList!$G$6:$G$1005,MATCH(C28,TasksList!$B$6:$B$1005,0),1)),""),"")</f>
        <v>Open</v>
      </c>
      <c r="I28" s="381"/>
      <c r="J28" s="402" t="str">
        <f>IF(LEN(INDEX(TasksList!$B$6:$B$1005,ROW(J25),1))=0,"",INDEX(TasksList!$B$6:$B$1005,ROW(J25),1)&amp;" - "&amp;INDEX(TasksList!$D$6:$D$1005,ROW(J25),1))</f>
        <v/>
      </c>
      <c r="K28" s="402"/>
      <c r="L28" s="399" t="str">
        <f t="array" ref="L28">IFERROR(INDEX($J$4:$J$1003,SMALL($K$4:$K$1003,ROW(L28)-3),1),"")</f>
        <v/>
      </c>
      <c r="M28" s="206"/>
      <c r="N28" s="362">
        <f>IFERROR(IF(LEN(INDEX(PlansAndNotes!$D$6:$D$4005,ROW(B28)-ROW($C$3)))=0,"",INDEX(PlansAndNotes!$D$6:$D$4005,ROW(B28)-ROW($C$3))),"")</f>
        <v>44544</v>
      </c>
      <c r="O28" s="165" t="str">
        <f t="shared" si="0"/>
        <v>Renew contract</v>
      </c>
      <c r="P28" s="363" t="str">
        <f>IFERROR(IF(LEN(INDEX(PlansAndNotes!$E$6:$E$4005,ROW(B28)-ROW($C$3)))=0,"",INDEX(PlansAndNotes!$E$6:$E$4005,ROW(B28)-ROW($C$3))),"")</f>
        <v>OFFER</v>
      </c>
      <c r="Q28" s="363" t="str">
        <f>IFERROR(IF(LEN(INDEX(PlansAndNotes!$G$6:$G$4005,ROW(B28)-ROW($C$3)))=0,"",INDEX(PlansAndNotes!$G$6:$G$4005,ROW(B28)-ROW($C$3))),"")</f>
        <v>meeting notes</v>
      </c>
      <c r="R28" s="361" t="str">
        <f>IFERROR(IF(LEN(D28)&gt;0,IF(LEN(INDEX(AdressBook!$C$6:$C$25,MATCH(D28,AdressBook!$B$6:$B$25,0),1))=0,"",INDEX(AdressBook!$C$6:$C$25,MATCH(D28,AdressBook!$B$6:$B$25,0),1)),""),"")</f>
        <v>Customer</v>
      </c>
      <c r="S28" s="165">
        <f>IF(LEN(C28)&gt;0,IFERROR(IF(MATCH(C28,C29:$C$4004,0)&gt;0,-1,ROW(S28)-ROW($S$3)),ROW(S28)-ROW($S$3)),-1)</f>
        <v>-1</v>
      </c>
      <c r="T28" s="165">
        <f t="shared" si="1"/>
        <v>0</v>
      </c>
      <c r="U28" s="165" t="str">
        <f t="shared" si="2"/>
        <v/>
      </c>
      <c r="V28" s="165" t="str">
        <f>IFERROR(IF(OR(C28="",S28&lt;0),"",IF(SUBTOTAL(3,C28:C28)=0,-1,SUBTOTAL(3,$C$4:C28))),"")</f>
        <v/>
      </c>
      <c r="W28" s="156">
        <f t="array" ref="W28">IF(LEN(C28)&gt;0,IFERROR(IF(MATCH(C28,$C$3:$C27,0)&gt;0,N28-INDEX($N$3:N27,SUMPRODUCT(MAX(ROW($C$3:$C27)*(C28=$C$3:$C27)))-2,1),""),""),"")</f>
        <v>6</v>
      </c>
      <c r="X28" s="156">
        <f t="shared" ca="1" si="4"/>
        <v>1</v>
      </c>
      <c r="Y28" s="156">
        <f t="shared" ca="1" si="5"/>
        <v>1</v>
      </c>
      <c r="AB28" s="406"/>
      <c r="AC28" s="380"/>
      <c r="AD28" s="380">
        <f t="shared" si="9"/>
        <v>0</v>
      </c>
      <c r="AF28" s="213" t="s">
        <v>109</v>
      </c>
      <c r="AG28" s="173">
        <f t="array" ref="AG28">IFERROR(MATCH(1,AG7:AG26/AG7:AG26,0),1)</f>
        <v>1</v>
      </c>
      <c r="AH28" s="203"/>
      <c r="AI28" s="199"/>
      <c r="AJ28" s="213" t="s">
        <v>109</v>
      </c>
      <c r="AK28" s="215">
        <f t="array" ref="AK28">IFERROR(MATCH(1,AK7:AK26/AK7:AK26,0),1)</f>
        <v>1</v>
      </c>
      <c r="AL28" s="214"/>
      <c r="AM28" s="213" t="s">
        <v>109</v>
      </c>
      <c r="AN28" s="215">
        <f t="array" ref="AN28">IFERROR(MATCH(1,AN7:AN26/AN7:AN26,0),1)</f>
        <v>1</v>
      </c>
      <c r="AO28" s="203"/>
      <c r="AQ28" s="165" t="str">
        <f t="shared" si="12"/>
        <v/>
      </c>
      <c r="AR28" s="167" t="str">
        <f t="array" ref="AR28" xml:space="preserve"> IFERROR( IF(OR(DATERANGE="All Data",DATERANGE=""), INDEX(Calculations!$AC$7:$AC$506,SMALL(IF(Calculations!$AC$7:$AC$506&lt;&gt;"0",ROW($AQ$6:$AQ$505)-ROW(INDEX($AQ$6:$AQ$505,1,1))+1),AQ28),1),INDEX(Calculations!$AD$7:$AD$506,SMALL(IF(Calculations!$AD$7:$AD$506&lt;&gt;0,ROW($AQ$6:$AQ$505)-ROW(INDEX($AQ$6:$AQ$505,1,1))+1),AQ28),1)),"")</f>
        <v/>
      </c>
      <c r="AS28" s="164" t="str">
        <f t="array" ref="AS28" xml:space="preserve"> IFERROR(IF(OR(DATERANGE="All Data",DATERANGE=""),INDEX(AdressBook!$B$6:$B$505,SMALL(IF(Calculations!$AC$7:$AC$506&lt;&gt;"0",ROW($AQ$6:$AQ$505)-ROW(INDEX($AQ$6:$AQ$505,1,1))+1),AQ28),1),INDEX(AdressBook!$B$6:$B$505,SMALL(IF(Calculations!$AD$7:$AD$506&lt;&gt;0,ROW($AQ$6:$AQ$505)-ROW(INDEX($AQ$6:$AQ$505,1,1))+1),AQ28),1)),"")</f>
        <v/>
      </c>
      <c r="AT28" s="227" t="str">
        <f t="shared" si="6"/>
        <v/>
      </c>
      <c r="AU28" s="203"/>
      <c r="AV28" s="199"/>
      <c r="AW28" s="199"/>
      <c r="AY28" s="213" t="s">
        <v>109</v>
      </c>
      <c r="AZ28" s="173">
        <f t="array" ref="AZ28">IFERROR(MATCH(1,AZ7:AZ26/AZ7:AZ26,0),1)</f>
        <v>1</v>
      </c>
      <c r="BC28" s="213" t="s">
        <v>109</v>
      </c>
      <c r="BD28" s="173">
        <f t="array" ref="BD28">IFERROR(MATCH(1,BC7:BC26/BC7:BC26,0),1)</f>
        <v>1</v>
      </c>
      <c r="BE28" s="214"/>
      <c r="BI28" s="227" t="str">
        <f t="shared" si="14"/>
        <v/>
      </c>
      <c r="BJ28" s="165" t="str">
        <f>IF(LEN(Settings!E29)=0,"",Settings!E29)</f>
        <v/>
      </c>
      <c r="BK28" s="165" t="str">
        <f t="shared" si="7"/>
        <v/>
      </c>
      <c r="BL28" s="167" t="str">
        <f t="shared" si="8"/>
        <v/>
      </c>
      <c r="BO28" s="371" t="str">
        <f>IF(LEN(Settings!E29)=0,"",Settings!E29)</f>
        <v/>
      </c>
    </row>
    <row r="29" spans="2:67" hidden="1" x14ac:dyDescent="0.25">
      <c r="B29" s="390" t="str">
        <f>IFERROR(IF(LEN(INDEX(PlansAndNotes!$B$6:$B$2005,ROW(A29)-ROW($B$3)))=0,"",INDEX(PlansAndNotes!$B$6:$B$2005,ROW(A29)-ROW($B$3))),"")</f>
        <v>104 - Create DB</v>
      </c>
      <c r="C29" s="361">
        <f t="shared" si="3"/>
        <v>104</v>
      </c>
      <c r="D29" s="361" t="str">
        <f>IFERROR(IF(LEN(C29)&gt;0,IF(LEN(INDEX(TasksList!$C$6:$C$1005,MATCH(C29,TasksList!$B$6:$B$1005,0),1))=0,"",INDEX(TasksList!$C$6:$C$1005,MATCH(C29,TasksList!$B$6:$B$1005,0),1)),""),"")</f>
        <v>Maecenas Incorporated</v>
      </c>
      <c r="E29" s="361" t="str">
        <f>IFERROR(IF(LEN(C29)&gt;0,IF(LEN(INDEX(TasksList!$F$6:$F$1005,MATCH(C29,TasksList!$B$6:$B$1005,0),1))=0,"not set!",INDEX(TasksList!$F$6:$F$1005,MATCH(C29,TasksList!$B$6:$B$1005,0),1)),""),"")</f>
        <v>High</v>
      </c>
      <c r="F29" s="360" t="str">
        <f>IFERROR(IF(LEN(D29)&gt;0,IF(LEN(INDEX(AdressBook!$D$6:$D$25,MATCH(D29,AdressBook!$B$6:$B$25,0),1))=0,"",INDEX(AdressBook!$D$6:$D$25,MATCH(D29,AdressBook!$B$6:$B$25,0),1)),""),"")</f>
        <v>Advertisement</v>
      </c>
      <c r="G29" s="361" t="str">
        <f>IFERROR(IF(LEN(INDEX(PlansAndNotes!$F$6:$F$2005,ROW(B29)-ROW($C$3)))=0,"",INDEX(PlansAndNotes!$F$6:$F$2005,ROW(B29)-ROW($C$3))),"")</f>
        <v>Mohammad Riggs</v>
      </c>
      <c r="H29" s="361" t="str">
        <f>IFERROR(IF(LEN(C29)&gt;0,IF(LEN(INDEX(TasksList!$G$6:$G$1005,MATCH(C29,TasksList!$B$6:$B$1005,0),1))=0,"",INDEX(TasksList!$G$6:$G$1005,MATCH(C29,TasksList!$B$6:$B$1005,0),1)),""),"")</f>
        <v>Open</v>
      </c>
      <c r="I29" s="381"/>
      <c r="J29" s="402" t="str">
        <f>IF(LEN(INDEX(TasksList!$B$6:$B$1005,ROW(J26),1))=0,"",INDEX(TasksList!$B$6:$B$1005,ROW(J26),1)&amp;" - "&amp;INDEX(TasksList!$D$6:$D$1005,ROW(J26),1))</f>
        <v/>
      </c>
      <c r="K29" s="402"/>
      <c r="L29" s="399" t="str">
        <f t="array" ref="L29">IFERROR(INDEX($J$4:$J$1003,SMALL($K$4:$K$1003,ROW(L29)-3),1),"")</f>
        <v/>
      </c>
      <c r="M29" s="206"/>
      <c r="N29" s="362">
        <f>IFERROR(IF(LEN(INDEX(PlansAndNotes!$D$6:$D$4005,ROW(B29)-ROW($C$3)))=0,"",INDEX(PlansAndNotes!$D$6:$D$4005,ROW(B29)-ROW($C$3))),"")</f>
        <v>44550</v>
      </c>
      <c r="O29" s="165" t="str">
        <f t="shared" si="0"/>
        <v>Create DB</v>
      </c>
      <c r="P29" s="363" t="str">
        <f>IFERROR(IF(LEN(INDEX(PlansAndNotes!$E$6:$E$4005,ROW(B29)-ROW($C$3)))=0,"",INDEX(PlansAndNotes!$E$6:$E$4005,ROW(B29)-ROW($C$3))),"")</f>
        <v>CONTACT / MEETING</v>
      </c>
      <c r="Q29" s="363" t="str">
        <f>IFERROR(IF(LEN(INDEX(PlansAndNotes!$G$6:$G$4005,ROW(B29)-ROW($C$3)))=0,"",INDEX(PlansAndNotes!$G$6:$G$4005,ROW(B29)-ROW($C$3))),"")</f>
        <v/>
      </c>
      <c r="R29" s="361" t="str">
        <f>IFERROR(IF(LEN(D29)&gt;0,IF(LEN(INDEX(AdressBook!$C$6:$C$25,MATCH(D29,AdressBook!$B$6:$B$25,0),1))=0,"",INDEX(AdressBook!$C$6:$C$25,MATCH(D29,AdressBook!$B$6:$B$25,0),1)),""),"")</f>
        <v>Lead</v>
      </c>
      <c r="S29" s="165">
        <f>IF(LEN(C29)&gt;0,IFERROR(IF(MATCH(C29,C30:$C$4004,0)&gt;0,-1,ROW(S29)-ROW($S$3)),ROW(S29)-ROW($S$3)),-1)</f>
        <v>26</v>
      </c>
      <c r="T29" s="165">
        <f t="shared" si="1"/>
        <v>26</v>
      </c>
      <c r="U29" s="165" t="str">
        <f t="shared" si="2"/>
        <v>CONTACT / MEETING</v>
      </c>
      <c r="V29" s="165">
        <f>IFERROR(IF(OR(C29="",S29&lt;0),"",IF(SUBTOTAL(3,C29:C29)=0,-1,SUBTOTAL(3,$C$4:C29))),"")</f>
        <v>-1</v>
      </c>
      <c r="W29" s="156">
        <f t="array" ref="W29">IF(LEN(C29)&gt;0,IFERROR(IF(MATCH(C29,$C$3:$C28,0)&gt;0,N29-INDEX($N$3:N28,SUMPRODUCT(MAX(ROW($C$3:$C28)*(C29=$C$3:$C28)))-2,1),""),""),"")</f>
        <v>102</v>
      </c>
      <c r="X29" s="156">
        <f t="shared" ca="1" si="4"/>
        <v>1</v>
      </c>
      <c r="Y29" s="156">
        <f t="shared" ca="1" si="5"/>
        <v>1</v>
      </c>
      <c r="AB29" s="406"/>
      <c r="AC29" s="380"/>
      <c r="AD29" s="380">
        <f t="shared" si="9"/>
        <v>0</v>
      </c>
      <c r="AQ29" s="165" t="str">
        <f t="shared" si="12"/>
        <v/>
      </c>
      <c r="AR29" s="167" t="str">
        <f t="array" ref="AR29" xml:space="preserve"> IFERROR( IF(OR(DATERANGE="All Data",DATERANGE=""), INDEX(Calculations!$AC$7:$AC$506,SMALL(IF(Calculations!$AC$7:$AC$506&lt;&gt;"0",ROW($AQ$6:$AQ$505)-ROW(INDEX($AQ$6:$AQ$505,1,1))+1),AQ29),1),INDEX(Calculations!$AD$7:$AD$506,SMALL(IF(Calculations!$AD$7:$AD$506&lt;&gt;0,ROW($AQ$6:$AQ$505)-ROW(INDEX($AQ$6:$AQ$505,1,1))+1),AQ29),1)),"")</f>
        <v/>
      </c>
      <c r="AS29" s="164" t="str">
        <f t="array" ref="AS29" xml:space="preserve"> IFERROR(IF(OR(DATERANGE="All Data",DATERANGE=""),INDEX(AdressBook!$B$6:$B$505,SMALL(IF(Calculations!$AC$7:$AC$506&lt;&gt;"0",ROW($AQ$6:$AQ$505)-ROW(INDEX($AQ$6:$AQ$505,1,1))+1),AQ29),1),INDEX(AdressBook!$B$6:$B$505,SMALL(IF(Calculations!$AD$7:$AD$506&lt;&gt;0,ROW($AQ$6:$AQ$505)-ROW(INDEX($AQ$6:$AQ$505,1,1))+1),AQ29),1)),"")</f>
        <v/>
      </c>
      <c r="AT29" s="227" t="str">
        <f t="shared" si="6"/>
        <v/>
      </c>
      <c r="AU29" s="203"/>
      <c r="AV29" s="199"/>
      <c r="AW29" s="199"/>
      <c r="AY29" s="199"/>
      <c r="AZ29" s="199"/>
      <c r="BI29" s="227" t="str">
        <f t="shared" si="14"/>
        <v/>
      </c>
      <c r="BJ29" s="165" t="str">
        <f>IF(LEN(Settings!E30)=0,"",Settings!E30)</f>
        <v/>
      </c>
      <c r="BK29" s="165" t="str">
        <f t="shared" si="7"/>
        <v/>
      </c>
      <c r="BL29" s="167" t="str">
        <f t="shared" si="8"/>
        <v/>
      </c>
      <c r="BO29" s="371" t="str">
        <f>IF(LEN(Settings!E30)=0,"",Settings!E30)</f>
        <v/>
      </c>
    </row>
    <row r="30" spans="2:67" x14ac:dyDescent="0.25">
      <c r="B30" s="390" t="str">
        <f>IFERROR(IF(LEN(INDEX(PlansAndNotes!$B$6:$B$2005,ROW(A30)-ROW($B$3)))=0,"",INDEX(PlansAndNotes!$B$6:$B$2005,ROW(A30)-ROW($B$3))),"")</f>
        <v>112 - Renew contract</v>
      </c>
      <c r="C30" s="361">
        <f t="shared" si="3"/>
        <v>112</v>
      </c>
      <c r="D30" s="361" t="str">
        <f>IFERROR(IF(LEN(C30)&gt;0,IF(LEN(INDEX(TasksList!$C$6:$C$1005,MATCH(C30,TasksList!$B$6:$B$1005,0),1))=0,"",INDEX(TasksList!$C$6:$C$1005,MATCH(C30,TasksList!$B$6:$B$1005,0),1)),""),"")</f>
        <v>Enim Mauris Corporation</v>
      </c>
      <c r="E30" s="361" t="str">
        <f>IFERROR(IF(LEN(C30)&gt;0,IF(LEN(INDEX(TasksList!$F$6:$F$1005,MATCH(C30,TasksList!$B$6:$B$1005,0),1))=0,"not set!",INDEX(TasksList!$F$6:$F$1005,MATCH(C30,TasksList!$B$6:$B$1005,0),1)),""),"")</f>
        <v>High</v>
      </c>
      <c r="F30" s="360" t="str">
        <f>IFERROR(IF(LEN(D30)&gt;0,IF(LEN(INDEX(AdressBook!$D$6:$D$25,MATCH(D30,AdressBook!$B$6:$B$25,0),1))=0,"",INDEX(AdressBook!$D$6:$D$25,MATCH(D30,AdressBook!$B$6:$B$25,0),1)),""),"")</f>
        <v>LinkedIn</v>
      </c>
      <c r="G30" s="361" t="str">
        <f>IFERROR(IF(LEN(INDEX(PlansAndNotes!$F$6:$F$2005,ROW(B30)-ROW($C$3)))=0,"",INDEX(PlansAndNotes!$F$6:$F$2005,ROW(B30)-ROW($C$3))),"")</f>
        <v>Mohammad Riggs</v>
      </c>
      <c r="H30" s="361" t="str">
        <f>IFERROR(IF(LEN(C30)&gt;0,IF(LEN(INDEX(TasksList!$G$6:$G$1005,MATCH(C30,TasksList!$B$6:$B$1005,0),1))=0,"",INDEX(TasksList!$G$6:$G$1005,MATCH(C30,TasksList!$B$6:$B$1005,0),1)),""),"")</f>
        <v>Closed</v>
      </c>
      <c r="I30" s="381"/>
      <c r="J30" s="402" t="str">
        <f>IF(LEN(INDEX(TasksList!$B$6:$B$1005,ROW(J27),1))=0,"",INDEX(TasksList!$B$6:$B$1005,ROW(J27),1)&amp;" - "&amp;INDEX(TasksList!$D$6:$D$1005,ROW(J27),1))</f>
        <v/>
      </c>
      <c r="K30" s="402"/>
      <c r="L30" s="399" t="str">
        <f t="array" ref="L30">IFERROR(INDEX($J$4:$J$1003,SMALL($K$4:$K$1003,ROW(L30)-3),1),"")</f>
        <v/>
      </c>
      <c r="M30" s="206"/>
      <c r="N30" s="362">
        <f>IFERROR(IF(LEN(INDEX(PlansAndNotes!$D$6:$D$4005,ROW(B30)-ROW($C$3)))=0,"",INDEX(PlansAndNotes!$D$6:$D$4005,ROW(B30)-ROW($C$3))),"")</f>
        <v>44556</v>
      </c>
      <c r="O30" s="165" t="str">
        <f t="shared" si="0"/>
        <v>Renew contract</v>
      </c>
      <c r="P30" s="363" t="str">
        <f>IFERROR(IF(LEN(INDEX(PlansAndNotes!$E$6:$E$4005,ROW(B30)-ROW($C$3)))=0,"",INDEX(PlansAndNotes!$E$6:$E$4005,ROW(B30)-ROW($C$3))),"")</f>
        <v>CONTACT / MEETING</v>
      </c>
      <c r="Q30" s="363" t="str">
        <f>IFERROR(IF(LEN(INDEX(PlansAndNotes!$G$6:$G$4005,ROW(B30)-ROW($C$3)))=0,"",INDEX(PlansAndNotes!$G$6:$G$4005,ROW(B30)-ROW($C$3))),"")</f>
        <v/>
      </c>
      <c r="R30" s="361" t="str">
        <f>IFERROR(IF(LEN(D30)&gt;0,IF(LEN(INDEX(AdressBook!$C$6:$C$25,MATCH(D30,AdressBook!$B$6:$B$25,0),1))=0,"",INDEX(AdressBook!$C$6:$C$25,MATCH(D30,AdressBook!$B$6:$B$25,0),1)),""),"")</f>
        <v>Lead</v>
      </c>
      <c r="S30" s="165">
        <f>IF(LEN(C30)&gt;0,IFERROR(IF(MATCH(C30,C31:$C$4004,0)&gt;0,-1,ROW(S30)-ROW($S$3)),ROW(S30)-ROW($S$3)),-1)</f>
        <v>-1</v>
      </c>
      <c r="T30" s="165">
        <f t="shared" si="1"/>
        <v>0</v>
      </c>
      <c r="U30" s="165" t="str">
        <f t="shared" si="2"/>
        <v/>
      </c>
      <c r="V30" s="165" t="str">
        <f>IFERROR(IF(OR(C30="",S30&lt;0),"",IF(SUBTOTAL(3,C30:C30)=0,-1,SUBTOTAL(3,$C$4:C30))),"")</f>
        <v/>
      </c>
      <c r="W30" s="156">
        <f t="array" ref="W30">IF(LEN(C30)&gt;0,IFERROR(IF(MATCH(C30,$C$3:$C29,0)&gt;0,N30-INDEX($N$3:N29,SUMPRODUCT(MAX(ROW($C$3:$C29)*(C30=$C$3:$C29)))-2,1),""),""),"")</f>
        <v>90</v>
      </c>
      <c r="X30" s="156">
        <f t="shared" ca="1" si="4"/>
        <v>1</v>
      </c>
      <c r="Y30" s="156">
        <f t="shared" ca="1" si="5"/>
        <v>1</v>
      </c>
      <c r="AB30" s="406"/>
      <c r="AC30" s="380"/>
      <c r="AD30" s="380">
        <f t="shared" si="9"/>
        <v>0</v>
      </c>
      <c r="AQ30" s="165" t="str">
        <f t="shared" si="12"/>
        <v/>
      </c>
      <c r="AR30" s="167" t="str">
        <f t="array" ref="AR30" xml:space="preserve"> IFERROR( IF(OR(DATERANGE="All Data",DATERANGE=""), INDEX(Calculations!$AC$7:$AC$506,SMALL(IF(Calculations!$AC$7:$AC$506&lt;&gt;"0",ROW($AQ$6:$AQ$505)-ROW(INDEX($AQ$6:$AQ$505,1,1))+1),AQ30),1),INDEX(Calculations!$AD$7:$AD$506,SMALL(IF(Calculations!$AD$7:$AD$506&lt;&gt;0,ROW($AQ$6:$AQ$505)-ROW(INDEX($AQ$6:$AQ$505,1,1))+1),AQ30),1)),"")</f>
        <v/>
      </c>
      <c r="AS30" s="164" t="str">
        <f t="array" ref="AS30" xml:space="preserve"> IFERROR(IF(OR(DATERANGE="All Data",DATERANGE=""),INDEX(AdressBook!$B$6:$B$505,SMALL(IF(Calculations!$AC$7:$AC$506&lt;&gt;"0",ROW($AQ$6:$AQ$505)-ROW(INDEX($AQ$6:$AQ$505,1,1))+1),AQ30),1),INDEX(AdressBook!$B$6:$B$505,SMALL(IF(Calculations!$AD$7:$AD$506&lt;&gt;0,ROW($AQ$6:$AQ$505)-ROW(INDEX($AQ$6:$AQ$505,1,1))+1),AQ30),1)),"")</f>
        <v/>
      </c>
      <c r="AT30" s="227" t="str">
        <f t="shared" si="6"/>
        <v/>
      </c>
      <c r="AU30" s="203"/>
      <c r="AV30" s="199"/>
      <c r="AW30" s="199"/>
      <c r="BI30" s="227" t="str">
        <f t="shared" si="14"/>
        <v/>
      </c>
      <c r="BJ30" s="165" t="str">
        <f>IF(LEN(Settings!E31)=0,"",Settings!E31)</f>
        <v/>
      </c>
      <c r="BK30" s="165" t="str">
        <f t="shared" si="7"/>
        <v/>
      </c>
      <c r="BL30" s="167" t="str">
        <f t="shared" si="8"/>
        <v/>
      </c>
      <c r="BO30" s="371" t="str">
        <f>IF(LEN(Settings!E31)=0,"",Settings!E31)</f>
        <v/>
      </c>
    </row>
    <row r="31" spans="2:67" x14ac:dyDescent="0.25">
      <c r="B31" s="390" t="str">
        <f>IFERROR(IF(LEN(INDEX(PlansAndNotes!$B$6:$B$2005,ROW(A31)-ROW($B$3)))=0,"",INDEX(PlansAndNotes!$B$6:$B$2005,ROW(A31)-ROW($B$3))),"")</f>
        <v>112 - Renew contract</v>
      </c>
      <c r="C31" s="361">
        <f t="shared" si="3"/>
        <v>112</v>
      </c>
      <c r="D31" s="361" t="str">
        <f>IFERROR(IF(LEN(C31)&gt;0,IF(LEN(INDEX(TasksList!$C$6:$C$1005,MATCH(C31,TasksList!$B$6:$B$1005,0),1))=0,"",INDEX(TasksList!$C$6:$C$1005,MATCH(C31,TasksList!$B$6:$B$1005,0),1)),""),"")</f>
        <v>Enim Mauris Corporation</v>
      </c>
      <c r="E31" s="361" t="str">
        <f>IFERROR(IF(LEN(C31)&gt;0,IF(LEN(INDEX(TasksList!$F$6:$F$1005,MATCH(C31,TasksList!$B$6:$B$1005,0),1))=0,"not set!",INDEX(TasksList!$F$6:$F$1005,MATCH(C31,TasksList!$B$6:$B$1005,0),1)),""),"")</f>
        <v>High</v>
      </c>
      <c r="F31" s="360" t="str">
        <f>IFERROR(IF(LEN(D31)&gt;0,IF(LEN(INDEX(AdressBook!$D$6:$D$25,MATCH(D31,AdressBook!$B$6:$B$25,0),1))=0,"",INDEX(AdressBook!$D$6:$D$25,MATCH(D31,AdressBook!$B$6:$B$25,0),1)),""),"")</f>
        <v>LinkedIn</v>
      </c>
      <c r="G31" s="361" t="str">
        <f>IFERROR(IF(LEN(INDEX(PlansAndNotes!$F$6:$F$2005,ROW(B31)-ROW($C$3)))=0,"",INDEX(PlansAndNotes!$F$6:$F$2005,ROW(B31)-ROW($C$3))),"")</f>
        <v>Mohammad Riggs</v>
      </c>
      <c r="H31" s="361" t="str">
        <f>IFERROR(IF(LEN(C31)&gt;0,IF(LEN(INDEX(TasksList!$G$6:$G$1005,MATCH(C31,TasksList!$B$6:$B$1005,0),1))=0,"",INDEX(TasksList!$G$6:$G$1005,MATCH(C31,TasksList!$B$6:$B$1005,0),1)),""),"")</f>
        <v>Closed</v>
      </c>
      <c r="I31" s="381"/>
      <c r="J31" s="402" t="str">
        <f>IF(LEN(INDEX(TasksList!$B$6:$B$1005,ROW(J28),1))=0,"",INDEX(TasksList!$B$6:$B$1005,ROW(J28),1)&amp;" - "&amp;INDEX(TasksList!$D$6:$D$1005,ROW(J28),1))</f>
        <v/>
      </c>
      <c r="K31" s="402"/>
      <c r="L31" s="399" t="str">
        <f t="array" ref="L31">IFERROR(INDEX($J$4:$J$1003,SMALL($K$4:$K$1003,ROW(L31)-3),1),"")</f>
        <v/>
      </c>
      <c r="M31" s="206"/>
      <c r="N31" s="362">
        <f>IFERROR(IF(LEN(INDEX(PlansAndNotes!$D$6:$D$4005,ROW(B31)-ROW($C$3)))=0,"",INDEX(PlansAndNotes!$D$6:$D$4005,ROW(B31)-ROW($C$3))),"")</f>
        <v>44562</v>
      </c>
      <c r="O31" s="165" t="str">
        <f t="shared" si="0"/>
        <v>Renew contract</v>
      </c>
      <c r="P31" s="363" t="str">
        <f>IFERROR(IF(LEN(INDEX(PlansAndNotes!$E$6:$E$4005,ROW(B31)-ROW($C$3)))=0,"",INDEX(PlansAndNotes!$E$6:$E$4005,ROW(B31)-ROW($C$3))),"")</f>
        <v>OFFER</v>
      </c>
      <c r="Q31" s="363" t="str">
        <f>IFERROR(IF(LEN(INDEX(PlansAndNotes!$G$6:$G$4005,ROW(B31)-ROW($C$3)))=0,"",INDEX(PlansAndNotes!$G$6:$G$4005,ROW(B31)-ROW($C$3))),"")</f>
        <v/>
      </c>
      <c r="R31" s="361" t="str">
        <f>IFERROR(IF(LEN(D31)&gt;0,IF(LEN(INDEX(AdressBook!$C$6:$C$25,MATCH(D31,AdressBook!$B$6:$B$25,0),1))=0,"",INDEX(AdressBook!$C$6:$C$25,MATCH(D31,AdressBook!$B$6:$B$25,0),1)),""),"")</f>
        <v>Lead</v>
      </c>
      <c r="S31" s="165">
        <f>IF(LEN(C31)&gt;0,IFERROR(IF(MATCH(C31,C32:$C$4004,0)&gt;0,-1,ROW(S31)-ROW($S$3)),ROW(S31)-ROW($S$3)),-1)</f>
        <v>-1</v>
      </c>
      <c r="T31" s="165">
        <f t="shared" si="1"/>
        <v>0</v>
      </c>
      <c r="U31" s="165" t="str">
        <f t="shared" si="2"/>
        <v/>
      </c>
      <c r="V31" s="165" t="str">
        <f>IFERROR(IF(OR(C31="",S31&lt;0),"",IF(SUBTOTAL(3,C31:C31)=0,-1,SUBTOTAL(3,$C$4:C31))),"")</f>
        <v/>
      </c>
      <c r="W31" s="156">
        <f t="array" ref="W31">IF(LEN(C31)&gt;0,IFERROR(IF(MATCH(C31,$C$3:$C30,0)&gt;0,N31-INDEX($N$3:N30,SUMPRODUCT(MAX(ROW($C$3:$C30)*(C31=$C$3:$C30)))-2,1),""),""),"")</f>
        <v>6</v>
      </c>
      <c r="X31" s="156">
        <f t="shared" ca="1" si="4"/>
        <v>1</v>
      </c>
      <c r="Y31" s="156">
        <f t="shared" ca="1" si="5"/>
        <v>1</v>
      </c>
      <c r="AB31" s="406"/>
      <c r="AC31" s="380"/>
      <c r="AD31" s="380">
        <f t="shared" si="9"/>
        <v>0</v>
      </c>
      <c r="AQ31" s="165" t="str">
        <f t="shared" si="12"/>
        <v/>
      </c>
      <c r="AR31" s="167" t="str">
        <f t="array" ref="AR31" xml:space="preserve"> IFERROR( IF(OR(DATERANGE="All Data",DATERANGE=""), INDEX(Calculations!$AC$7:$AC$506,SMALL(IF(Calculations!$AC$7:$AC$506&lt;&gt;"0",ROW($AQ$6:$AQ$505)-ROW(INDEX($AQ$6:$AQ$505,1,1))+1),AQ31),1),INDEX(Calculations!$AD$7:$AD$506,SMALL(IF(Calculations!$AD$7:$AD$506&lt;&gt;0,ROW($AQ$6:$AQ$505)-ROW(INDEX($AQ$6:$AQ$505,1,1))+1),AQ31),1)),"")</f>
        <v/>
      </c>
      <c r="AS31" s="164" t="str">
        <f t="array" ref="AS31" xml:space="preserve"> IFERROR(IF(OR(DATERANGE="All Data",DATERANGE=""),INDEX(AdressBook!$B$6:$B$505,SMALL(IF(Calculations!$AC$7:$AC$506&lt;&gt;"0",ROW($AQ$6:$AQ$505)-ROW(INDEX($AQ$6:$AQ$505,1,1))+1),AQ31),1),INDEX(AdressBook!$B$6:$B$505,SMALL(IF(Calculations!$AD$7:$AD$506&lt;&gt;0,ROW($AQ$6:$AQ$505)-ROW(INDEX($AQ$6:$AQ$505,1,1))+1),AQ31),1)),"")</f>
        <v/>
      </c>
      <c r="AT31" s="227" t="str">
        <f t="shared" si="6"/>
        <v/>
      </c>
      <c r="AU31" s="203"/>
      <c r="AV31" s="199"/>
      <c r="AW31" s="199"/>
      <c r="BI31" s="227" t="str">
        <f t="shared" si="14"/>
        <v/>
      </c>
      <c r="BJ31" s="165" t="str">
        <f>IF(LEN(Settings!E32)=0,"",Settings!E32)</f>
        <v/>
      </c>
      <c r="BK31" s="165" t="str">
        <f t="shared" si="7"/>
        <v/>
      </c>
      <c r="BL31" s="167" t="str">
        <f t="shared" si="8"/>
        <v/>
      </c>
      <c r="BO31" s="371" t="str">
        <f>IF(LEN(Settings!E32)=0,"",Settings!E32)</f>
        <v/>
      </c>
    </row>
    <row r="32" spans="2:67" x14ac:dyDescent="0.25">
      <c r="B32" s="390" t="str">
        <f>IFERROR(IF(LEN(INDEX(PlansAndNotes!$B$6:$B$2005,ROW(A32)-ROW($B$3)))=0,"",INDEX(PlansAndNotes!$B$6:$B$2005,ROW(A32)-ROW($B$3))),"")</f>
        <v>112 - Renew contract</v>
      </c>
      <c r="C32" s="361">
        <f t="shared" si="3"/>
        <v>112</v>
      </c>
      <c r="D32" s="361" t="str">
        <f>IFERROR(IF(LEN(C32)&gt;0,IF(LEN(INDEX(TasksList!$C$6:$C$1005,MATCH(C32,TasksList!$B$6:$B$1005,0),1))=0,"",INDEX(TasksList!$C$6:$C$1005,MATCH(C32,TasksList!$B$6:$B$1005,0),1)),""),"")</f>
        <v>Enim Mauris Corporation</v>
      </c>
      <c r="E32" s="361" t="str">
        <f>IFERROR(IF(LEN(C32)&gt;0,IF(LEN(INDEX(TasksList!$F$6:$F$1005,MATCH(C32,TasksList!$B$6:$B$1005,0),1))=0,"not set!",INDEX(TasksList!$F$6:$F$1005,MATCH(C32,TasksList!$B$6:$B$1005,0),1)),""),"")</f>
        <v>High</v>
      </c>
      <c r="F32" s="360" t="str">
        <f>IFERROR(IF(LEN(D32)&gt;0,IF(LEN(INDEX(AdressBook!$D$6:$D$25,MATCH(D32,AdressBook!$B$6:$B$25,0),1))=0,"",INDEX(AdressBook!$D$6:$D$25,MATCH(D32,AdressBook!$B$6:$B$25,0),1)),""),"")</f>
        <v>LinkedIn</v>
      </c>
      <c r="G32" s="361" t="str">
        <f>IFERROR(IF(LEN(INDEX(PlansAndNotes!$F$6:$F$2005,ROW(B32)-ROW($C$3)))=0,"",INDEX(PlansAndNotes!$F$6:$F$2005,ROW(B32)-ROW($C$3))),"")</f>
        <v>Mohammad Riggs</v>
      </c>
      <c r="H32" s="361" t="str">
        <f>IFERROR(IF(LEN(C32)&gt;0,IF(LEN(INDEX(TasksList!$G$6:$G$1005,MATCH(C32,TasksList!$B$6:$B$1005,0),1))=0,"",INDEX(TasksList!$G$6:$G$1005,MATCH(C32,TasksList!$B$6:$B$1005,0),1)),""),"")</f>
        <v>Closed</v>
      </c>
      <c r="I32" s="381"/>
      <c r="J32" s="402" t="str">
        <f>IF(LEN(INDEX(TasksList!$B$6:$B$1005,ROW(J29),1))=0,"",INDEX(TasksList!$B$6:$B$1005,ROW(J29),1)&amp;" - "&amp;INDEX(TasksList!$D$6:$D$1005,ROW(J29),1))</f>
        <v/>
      </c>
      <c r="K32" s="402"/>
      <c r="L32" s="399" t="str">
        <f t="array" ref="L32">IFERROR(INDEX($J$4:$J$1003,SMALL($K$4:$K$1003,ROW(L32)-3),1),"")</f>
        <v/>
      </c>
      <c r="M32" s="206"/>
      <c r="N32" s="362">
        <f>IFERROR(IF(LEN(INDEX(PlansAndNotes!$D$6:$D$4005,ROW(B32)-ROW($C$3)))=0,"",INDEX(PlansAndNotes!$D$6:$D$4005,ROW(B32)-ROW($C$3))),"")</f>
        <v>44568</v>
      </c>
      <c r="O32" s="165" t="str">
        <f t="shared" si="0"/>
        <v>Renew contract</v>
      </c>
      <c r="P32" s="363" t="str">
        <f>IFERROR(IF(LEN(INDEX(PlansAndNotes!$E$6:$E$4005,ROW(B32)-ROW($C$3)))=0,"",INDEX(PlansAndNotes!$E$6:$E$4005,ROW(B32)-ROW($C$3))),"")</f>
        <v>NEGOTIATION</v>
      </c>
      <c r="Q32" s="363" t="str">
        <f>IFERROR(IF(LEN(INDEX(PlansAndNotes!$G$6:$G$4005,ROW(B32)-ROW($C$3)))=0,"",INDEX(PlansAndNotes!$G$6:$G$4005,ROW(B32)-ROW($C$3))),"")</f>
        <v/>
      </c>
      <c r="R32" s="361" t="str">
        <f>IFERROR(IF(LEN(D32)&gt;0,IF(LEN(INDEX(AdressBook!$C$6:$C$25,MATCH(D32,AdressBook!$B$6:$B$25,0),1))=0,"",INDEX(AdressBook!$C$6:$C$25,MATCH(D32,AdressBook!$B$6:$B$25,0),1)),""),"")</f>
        <v>Lead</v>
      </c>
      <c r="S32" s="165">
        <f>IF(LEN(C32)&gt;0,IFERROR(IF(MATCH(C32,C33:$C$4004,0)&gt;0,-1,ROW(S32)-ROW($S$3)),ROW(S32)-ROW($S$3)),-1)</f>
        <v>-1</v>
      </c>
      <c r="T32" s="165">
        <f t="shared" si="1"/>
        <v>0</v>
      </c>
      <c r="U32" s="165" t="str">
        <f t="shared" si="2"/>
        <v/>
      </c>
      <c r="V32" s="165" t="str">
        <f>IFERROR(IF(OR(C32="",S32&lt;0),"",IF(SUBTOTAL(3,C32:C32)=0,-1,SUBTOTAL(3,$C$4:C32))),"")</f>
        <v/>
      </c>
      <c r="W32" s="156">
        <f t="array" ref="W32">IF(LEN(C32)&gt;0,IFERROR(IF(MATCH(C32,$C$3:$C31,0)&gt;0,N32-INDEX($N$3:N31,SUMPRODUCT(MAX(ROW($C$3:$C31)*(C32=$C$3:$C31)))-2,1),""),""),"")</f>
        <v>6</v>
      </c>
      <c r="X32" s="156">
        <f t="shared" ca="1" si="4"/>
        <v>1</v>
      </c>
      <c r="Y32" s="156">
        <f t="shared" ca="1" si="5"/>
        <v>1</v>
      </c>
      <c r="AB32" s="406"/>
      <c r="AC32" s="380"/>
      <c r="AD32" s="380">
        <f t="shared" si="9"/>
        <v>0</v>
      </c>
      <c r="AQ32" s="165" t="str">
        <f t="shared" si="12"/>
        <v/>
      </c>
      <c r="AR32" s="167" t="str">
        <f t="array" ref="AR32" xml:space="preserve"> IFERROR( IF(OR(DATERANGE="All Data",DATERANGE=""), INDEX(Calculations!$AC$7:$AC$506,SMALL(IF(Calculations!$AC$7:$AC$506&lt;&gt;"0",ROW($AQ$6:$AQ$505)-ROW(INDEX($AQ$6:$AQ$505,1,1))+1),AQ32),1),INDEX(Calculations!$AD$7:$AD$506,SMALL(IF(Calculations!$AD$7:$AD$506&lt;&gt;0,ROW($AQ$6:$AQ$505)-ROW(INDEX($AQ$6:$AQ$505,1,1))+1),AQ32),1)),"")</f>
        <v/>
      </c>
      <c r="AS32" s="164" t="str">
        <f t="array" ref="AS32" xml:space="preserve"> IFERROR(IF(OR(DATERANGE="All Data",DATERANGE=""),INDEX(AdressBook!$B$6:$B$505,SMALL(IF(Calculations!$AC$7:$AC$506&lt;&gt;"0",ROW($AQ$6:$AQ$505)-ROW(INDEX($AQ$6:$AQ$505,1,1))+1),AQ32),1),INDEX(AdressBook!$B$6:$B$505,SMALL(IF(Calculations!$AD$7:$AD$506&lt;&gt;0,ROW($AQ$6:$AQ$505)-ROW(INDEX($AQ$6:$AQ$505,1,1))+1),AQ32),1)),"")</f>
        <v/>
      </c>
      <c r="AT32" s="227" t="str">
        <f t="shared" si="6"/>
        <v/>
      </c>
      <c r="AV32" s="199"/>
      <c r="AW32" s="199"/>
      <c r="AY32" s="302" t="s">
        <v>214</v>
      </c>
      <c r="AZ32" s="347">
        <f>DATE(Calendar!E7,IFERROR(MATCH(Calendar!$C$7,Calculations!AY34:AY45,0),1),1)</f>
        <v>44652</v>
      </c>
      <c r="BC32" s="368" t="s">
        <v>219</v>
      </c>
      <c r="BI32" s="227" t="str">
        <f t="shared" si="14"/>
        <v/>
      </c>
      <c r="BJ32" s="165" t="str">
        <f>IF(LEN(Settings!E33)=0,"",Settings!E33)</f>
        <v/>
      </c>
      <c r="BK32" s="165" t="str">
        <f t="shared" si="7"/>
        <v/>
      </c>
      <c r="BL32" s="167" t="str">
        <f t="shared" si="8"/>
        <v/>
      </c>
      <c r="BO32" s="371" t="str">
        <f>IF(LEN(Settings!E33)=0,"",Settings!E33)</f>
        <v/>
      </c>
    </row>
    <row r="33" spans="2:67" x14ac:dyDescent="0.25">
      <c r="B33" s="390" t="str">
        <f>IFERROR(IF(LEN(INDEX(PlansAndNotes!$B$6:$B$2005,ROW(A33)-ROW($B$3)))=0,"",INDEX(PlansAndNotes!$B$6:$B$2005,ROW(A33)-ROW($B$3))),"")</f>
        <v>112 - Renew contract</v>
      </c>
      <c r="C33" s="361">
        <f t="shared" si="3"/>
        <v>112</v>
      </c>
      <c r="D33" s="361" t="str">
        <f>IFERROR(IF(LEN(C33)&gt;0,IF(LEN(INDEX(TasksList!$C$6:$C$1005,MATCH(C33,TasksList!$B$6:$B$1005,0),1))=0,"",INDEX(TasksList!$C$6:$C$1005,MATCH(C33,TasksList!$B$6:$B$1005,0),1)),""),"")</f>
        <v>Enim Mauris Corporation</v>
      </c>
      <c r="E33" s="361" t="str">
        <f>IFERROR(IF(LEN(C33)&gt;0,IF(LEN(INDEX(TasksList!$F$6:$F$1005,MATCH(C33,TasksList!$B$6:$B$1005,0),1))=0,"not set!",INDEX(TasksList!$F$6:$F$1005,MATCH(C33,TasksList!$B$6:$B$1005,0),1)),""),"")</f>
        <v>High</v>
      </c>
      <c r="F33" s="360" t="str">
        <f>IFERROR(IF(LEN(D33)&gt;0,IF(LEN(INDEX(AdressBook!$D$6:$D$25,MATCH(D33,AdressBook!$B$6:$B$25,0),1))=0,"",INDEX(AdressBook!$D$6:$D$25,MATCH(D33,AdressBook!$B$6:$B$25,0),1)),""),"")</f>
        <v>LinkedIn</v>
      </c>
      <c r="G33" s="361" t="str">
        <f>IFERROR(IF(LEN(INDEX(PlansAndNotes!$F$6:$F$2005,ROW(B33)-ROW($C$3)))=0,"",INDEX(PlansAndNotes!$F$6:$F$2005,ROW(B33)-ROW($C$3))),"")</f>
        <v>Mohammad Riggs</v>
      </c>
      <c r="H33" s="361" t="str">
        <f>IFERROR(IF(LEN(C33)&gt;0,IF(LEN(INDEX(TasksList!$G$6:$G$1005,MATCH(C33,TasksList!$B$6:$B$1005,0),1))=0,"",INDEX(TasksList!$G$6:$G$1005,MATCH(C33,TasksList!$B$6:$B$1005,0),1)),""),"")</f>
        <v>Closed</v>
      </c>
      <c r="I33" s="381"/>
      <c r="J33" s="402" t="str">
        <f>IF(LEN(INDEX(TasksList!$B$6:$B$1005,ROW(J30),1))=0,"",INDEX(TasksList!$B$6:$B$1005,ROW(J30),1)&amp;" - "&amp;INDEX(TasksList!$D$6:$D$1005,ROW(J30),1))</f>
        <v/>
      </c>
      <c r="K33" s="402"/>
      <c r="L33" s="399" t="str">
        <f t="array" ref="L33">IFERROR(INDEX($J$4:$J$1003,SMALL($K$4:$K$1003,ROW(L33)-3),1),"")</f>
        <v/>
      </c>
      <c r="M33" s="206"/>
      <c r="N33" s="362">
        <f>IFERROR(IF(LEN(INDEX(PlansAndNotes!$D$6:$D$4005,ROW(B33)-ROW($C$3)))=0,"",INDEX(PlansAndNotes!$D$6:$D$4005,ROW(B33)-ROW($C$3))),"")</f>
        <v>44574</v>
      </c>
      <c r="O33" s="165" t="str">
        <f t="shared" si="0"/>
        <v>Renew contract</v>
      </c>
      <c r="P33" s="363" t="str">
        <f>IFERROR(IF(LEN(INDEX(PlansAndNotes!$E$6:$E$4005,ROW(B33)-ROW($C$3)))=0,"",INDEX(PlansAndNotes!$E$6:$E$4005,ROW(B33)-ROW($C$3))),"")</f>
        <v>WON / LOST</v>
      </c>
      <c r="Q33" s="363" t="str">
        <f>IFERROR(IF(LEN(INDEX(PlansAndNotes!$G$6:$G$4005,ROW(B33)-ROW($C$3)))=0,"",INDEX(PlansAndNotes!$G$6:$G$4005,ROW(B33)-ROW($C$3))),"")</f>
        <v/>
      </c>
      <c r="R33" s="361" t="str">
        <f>IFERROR(IF(LEN(D33)&gt;0,IF(LEN(INDEX(AdressBook!$C$6:$C$25,MATCH(D33,AdressBook!$B$6:$B$25,0),1))=0,"",INDEX(AdressBook!$C$6:$C$25,MATCH(D33,AdressBook!$B$6:$B$25,0),1)),""),"")</f>
        <v>Lead</v>
      </c>
      <c r="S33" s="165">
        <f>IF(LEN(C33)&gt;0,IFERROR(IF(MATCH(C33,C34:$C$4004,0)&gt;0,-1,ROW(S33)-ROW($S$3)),ROW(S33)-ROW($S$3)),-1)</f>
        <v>30</v>
      </c>
      <c r="T33" s="165">
        <f t="shared" si="1"/>
        <v>30</v>
      </c>
      <c r="U33" s="165" t="str">
        <f t="shared" si="2"/>
        <v>WON / LOST</v>
      </c>
      <c r="V33" s="165">
        <f>IFERROR(IF(OR(C33="",S33&lt;0),"",IF(SUBTOTAL(3,C33:C33)=0,-1,SUBTOTAL(3,$C$4:C33))),"")</f>
        <v>7</v>
      </c>
      <c r="W33" s="156">
        <f t="array" ref="W33">IF(LEN(C33)&gt;0,IFERROR(IF(MATCH(C33,$C$3:$C32,0)&gt;0,N33-INDEX($N$3:N32,SUMPRODUCT(MAX(ROW($C$3:$C32)*(C33=$C$3:$C32)))-2,1),""),""),"")</f>
        <v>6</v>
      </c>
      <c r="X33" s="156">
        <f t="shared" ca="1" si="4"/>
        <v>1</v>
      </c>
      <c r="Y33" s="156">
        <f t="shared" ca="1" si="5"/>
        <v>1</v>
      </c>
      <c r="AB33" s="406"/>
      <c r="AC33" s="380"/>
      <c r="AD33" s="380">
        <f t="shared" si="9"/>
        <v>0</v>
      </c>
      <c r="AQ33" s="165" t="str">
        <f t="shared" si="12"/>
        <v/>
      </c>
      <c r="AR33" s="167" t="str">
        <f t="array" ref="AR33" xml:space="preserve"> IFERROR( IF(OR(DATERANGE="All Data",DATERANGE=""), INDEX(Calculations!$AC$7:$AC$506,SMALL(IF(Calculations!$AC$7:$AC$506&lt;&gt;"0",ROW($AQ$6:$AQ$505)-ROW(INDEX($AQ$6:$AQ$505,1,1))+1),AQ33),1),INDEX(Calculations!$AD$7:$AD$506,SMALL(IF(Calculations!$AD$7:$AD$506&lt;&gt;0,ROW($AQ$6:$AQ$505)-ROW(INDEX($AQ$6:$AQ$505,1,1))+1),AQ33),1)),"")</f>
        <v/>
      </c>
      <c r="AS33" s="164" t="str">
        <f t="array" ref="AS33" xml:space="preserve"> IFERROR(IF(OR(DATERANGE="All Data",DATERANGE=""),INDEX(AdressBook!$B$6:$B$505,SMALL(IF(Calculations!$AC$7:$AC$506&lt;&gt;"0",ROW($AQ$6:$AQ$505)-ROW(INDEX($AQ$6:$AQ$505,1,1))+1),AQ33),1),INDEX(AdressBook!$B$6:$B$505,SMALL(IF(Calculations!$AD$7:$AD$506&lt;&gt;0,ROW($AQ$6:$AQ$505)-ROW(INDEX($AQ$6:$AQ$505,1,1))+1),AQ33),1)),"")</f>
        <v/>
      </c>
      <c r="AT33" s="227" t="str">
        <f t="shared" si="6"/>
        <v/>
      </c>
      <c r="AV33" s="199"/>
      <c r="AW33" s="199"/>
      <c r="AY33" s="302" t="s">
        <v>38</v>
      </c>
      <c r="AZ33" s="302" t="s">
        <v>39</v>
      </c>
      <c r="BC33" s="369" t="str">
        <f>"AVERAGE DAYS PER STAGE FOR " &amp; UPPER(SALESMAN)</f>
        <v>AVERAGE DAYS PER STAGE FOR ALL SALESMEN</v>
      </c>
      <c r="BI33" s="227" t="str">
        <f t="shared" si="14"/>
        <v/>
      </c>
      <c r="BJ33" s="165" t="str">
        <f>IF(LEN(Settings!E34)=0,"",Settings!E34)</f>
        <v/>
      </c>
      <c r="BK33" s="165" t="str">
        <f t="shared" si="7"/>
        <v/>
      </c>
      <c r="BL33" s="167" t="str">
        <f t="shared" si="8"/>
        <v/>
      </c>
      <c r="BO33" s="371" t="str">
        <f>IF(LEN(Settings!E34)=0,"",Settings!E34)</f>
        <v/>
      </c>
    </row>
    <row r="34" spans="2:67" hidden="1" x14ac:dyDescent="0.25">
      <c r="B34" s="390" t="str">
        <f>IFERROR(IF(LEN(INDEX(PlansAndNotes!$B$6:$B$2005,ROW(A34)-ROW($B$3)))=0,"",INDEX(PlansAndNotes!$B$6:$B$2005,ROW(A34)-ROW($B$3))),"")</f>
        <v>101 - Renew contract</v>
      </c>
      <c r="C34" s="361">
        <f t="shared" si="3"/>
        <v>101</v>
      </c>
      <c r="D34" s="361" t="str">
        <f>IFERROR(IF(LEN(C34)&gt;0,IF(LEN(INDEX(TasksList!$C$6:$C$1005,MATCH(C34,TasksList!$B$6:$B$1005,0),1))=0,"",INDEX(TasksList!$C$6:$C$1005,MATCH(C34,TasksList!$B$6:$B$1005,0),1)),""),"")</f>
        <v>Luctus Et Ultrices Ltd</v>
      </c>
      <c r="E34" s="361" t="str">
        <f>IFERROR(IF(LEN(C34)&gt;0,IF(LEN(INDEX(TasksList!$F$6:$F$1005,MATCH(C34,TasksList!$B$6:$B$1005,0),1))=0,"not set!",INDEX(TasksList!$F$6:$F$1005,MATCH(C34,TasksList!$B$6:$B$1005,0),1)),""),"")</f>
        <v>Medium</v>
      </c>
      <c r="F34" s="360" t="str">
        <f>IFERROR(IF(LEN(D34)&gt;0,IF(LEN(INDEX(AdressBook!$D$6:$D$25,MATCH(D34,AdressBook!$B$6:$B$25,0),1))=0,"",INDEX(AdressBook!$D$6:$D$25,MATCH(D34,AdressBook!$B$6:$B$25,0),1)),""),"")</f>
        <v>Facebook</v>
      </c>
      <c r="G34" s="361" t="str">
        <f>IFERROR(IF(LEN(INDEX(PlansAndNotes!$F$6:$F$2005,ROW(B34)-ROW($C$3)))=0,"",INDEX(PlansAndNotes!$F$6:$F$2005,ROW(B34)-ROW($C$3))),"")</f>
        <v>Francesca Cooley</v>
      </c>
      <c r="H34" s="361" t="str">
        <f>IFERROR(IF(LEN(C34)&gt;0,IF(LEN(INDEX(TasksList!$G$6:$G$1005,MATCH(C34,TasksList!$B$6:$B$1005,0),1))=0,"",INDEX(TasksList!$G$6:$G$1005,MATCH(C34,TasksList!$B$6:$B$1005,0),1)),""),"")</f>
        <v>Open</v>
      </c>
      <c r="I34" s="381"/>
      <c r="J34" s="402" t="str">
        <f>IF(LEN(INDEX(TasksList!$B$6:$B$1005,ROW(J31),1))=0,"",INDEX(TasksList!$B$6:$B$1005,ROW(J31),1)&amp;" - "&amp;INDEX(TasksList!$D$6:$D$1005,ROW(J31),1))</f>
        <v/>
      </c>
      <c r="K34" s="402"/>
      <c r="L34" s="399" t="str">
        <f t="array" ref="L34">IFERROR(INDEX($J$4:$J$1003,SMALL($K$4:$K$1003,ROW(L34)-3),1),"")</f>
        <v/>
      </c>
      <c r="M34" s="206"/>
      <c r="N34" s="362">
        <f>IFERROR(IF(LEN(INDEX(PlansAndNotes!$D$6:$D$4005,ROW(B34)-ROW($C$3)))=0,"",INDEX(PlansAndNotes!$D$6:$D$4005,ROW(B34)-ROW($C$3))),"")</f>
        <v>44580</v>
      </c>
      <c r="O34" s="165" t="str">
        <f t="shared" si="0"/>
        <v>Renew contract</v>
      </c>
      <c r="P34" s="363" t="str">
        <f>IFERROR(IF(LEN(INDEX(PlansAndNotes!$E$6:$E$4005,ROW(B34)-ROW($C$3)))=0,"",INDEX(PlansAndNotes!$E$6:$E$4005,ROW(B34)-ROW($C$3))),"")</f>
        <v>NEGOTIATION</v>
      </c>
      <c r="Q34" s="363" t="str">
        <f>IFERROR(IF(LEN(INDEX(PlansAndNotes!$G$6:$G$4005,ROW(B34)-ROW($C$3)))=0,"",INDEX(PlansAndNotes!$G$6:$G$4005,ROW(B34)-ROW($C$3))),"")</f>
        <v>contact notes</v>
      </c>
      <c r="R34" s="361" t="str">
        <f>IFERROR(IF(LEN(D34)&gt;0,IF(LEN(INDEX(AdressBook!$C$6:$C$25,MATCH(D34,AdressBook!$B$6:$B$25,0),1))=0,"",INDEX(AdressBook!$C$6:$C$25,MATCH(D34,AdressBook!$B$6:$B$25,0),1)),""),"")</f>
        <v>Customer</v>
      </c>
      <c r="S34" s="165">
        <f>IF(LEN(C34)&gt;0,IFERROR(IF(MATCH(C34,C35:$C$4004,0)&gt;0,-1,ROW(S34)-ROW($S$3)),ROW(S34)-ROW($S$3)),-1)</f>
        <v>31</v>
      </c>
      <c r="T34" s="165">
        <f t="shared" si="1"/>
        <v>31</v>
      </c>
      <c r="U34" s="165" t="str">
        <f t="shared" si="2"/>
        <v>NEGOTIATION</v>
      </c>
      <c r="V34" s="165">
        <f>IFERROR(IF(OR(C34="",S34&lt;0),"",IF(SUBTOTAL(3,C34:C34)=0,-1,SUBTOTAL(3,$C$4:C34))),"")</f>
        <v>-1</v>
      </c>
      <c r="W34" s="156">
        <f t="array" ref="W34">IF(LEN(C34)&gt;0,IFERROR(IF(MATCH(C34,$C$3:$C33,0)&gt;0,N34-INDEX($N$3:N33,SUMPRODUCT(MAX(ROW($C$3:$C33)*(C34=$C$3:$C33)))-2,1),""),""),"")</f>
        <v>36</v>
      </c>
      <c r="X34" s="156">
        <f t="shared" ca="1" si="4"/>
        <v>1</v>
      </c>
      <c r="Y34" s="156">
        <f t="shared" ca="1" si="5"/>
        <v>1</v>
      </c>
      <c r="AB34" s="406"/>
      <c r="AC34" s="380"/>
      <c r="AD34" s="380">
        <f t="shared" si="9"/>
        <v>0</v>
      </c>
      <c r="AQ34" s="165" t="str">
        <f t="shared" si="12"/>
        <v/>
      </c>
      <c r="AR34" s="167" t="str">
        <f t="array" ref="AR34" xml:space="preserve"> IFERROR( IF(OR(DATERANGE="All Data",DATERANGE=""), INDEX(Calculations!$AC$7:$AC$506,SMALL(IF(Calculations!$AC$7:$AC$506&lt;&gt;"0",ROW($AQ$6:$AQ$505)-ROW(INDEX($AQ$6:$AQ$505,1,1))+1),AQ34),1),INDEX(Calculations!$AD$7:$AD$506,SMALL(IF(Calculations!$AD$7:$AD$506&lt;&gt;0,ROW($AQ$6:$AQ$505)-ROW(INDEX($AQ$6:$AQ$505,1,1))+1),AQ34),1)),"")</f>
        <v/>
      </c>
      <c r="AS34" s="164" t="str">
        <f t="array" ref="AS34" xml:space="preserve"> IFERROR(IF(OR(DATERANGE="All Data",DATERANGE=""),INDEX(AdressBook!$B$6:$B$505,SMALL(IF(Calculations!$AC$7:$AC$506&lt;&gt;"0",ROW($AQ$6:$AQ$505)-ROW(INDEX($AQ$6:$AQ$505,1,1))+1),AQ34),1),INDEX(AdressBook!$B$6:$B$505,SMALL(IF(Calculations!$AD$7:$AD$506&lt;&gt;0,ROW($AQ$6:$AQ$505)-ROW(INDEX($AQ$6:$AQ$505,1,1))+1),AQ34),1)),"")</f>
        <v/>
      </c>
      <c r="AT34" s="227" t="str">
        <f t="shared" si="6"/>
        <v/>
      </c>
      <c r="AV34" s="199"/>
      <c r="AW34" s="199"/>
      <c r="AY34" s="303" t="s">
        <v>10</v>
      </c>
      <c r="AZ34" s="303">
        <v>2020</v>
      </c>
      <c r="BC34" s="369" t="s">
        <v>219</v>
      </c>
      <c r="BI34" s="227" t="str">
        <f t="shared" si="14"/>
        <v/>
      </c>
      <c r="BJ34" s="165" t="str">
        <f>IF(LEN(Settings!E35)=0,"",Settings!E35)</f>
        <v/>
      </c>
      <c r="BK34" s="165" t="str">
        <f t="shared" si="7"/>
        <v/>
      </c>
      <c r="BL34" s="167" t="str">
        <f t="shared" si="8"/>
        <v/>
      </c>
      <c r="BO34" s="371" t="str">
        <f>IF(LEN(Settings!E35)=0,"",Settings!E35)</f>
        <v/>
      </c>
    </row>
    <row r="35" spans="2:67" hidden="1" x14ac:dyDescent="0.25">
      <c r="B35" s="390" t="str">
        <f>IFERROR(IF(LEN(INDEX(PlansAndNotes!$B$6:$B$2005,ROW(A35)-ROW($B$3)))=0,"",INDEX(PlansAndNotes!$B$6:$B$2005,ROW(A35)-ROW($B$3))),"")</f>
        <v>107 - Renew old contract</v>
      </c>
      <c r="C35" s="361">
        <f t="shared" si="3"/>
        <v>107</v>
      </c>
      <c r="D35" s="361" t="str">
        <f>IFERROR(IF(LEN(C35)&gt;0,IF(LEN(INDEX(TasksList!$C$6:$C$1005,MATCH(C35,TasksList!$B$6:$B$1005,0),1))=0,"",INDEX(TasksList!$C$6:$C$1005,MATCH(C35,TasksList!$B$6:$B$1005,0),1)),""),"")</f>
        <v>Consectetuer Adipiscing Elit LLP</v>
      </c>
      <c r="E35" s="361" t="str">
        <f>IFERROR(IF(LEN(C35)&gt;0,IF(LEN(INDEX(TasksList!$F$6:$F$1005,MATCH(C35,TasksList!$B$6:$B$1005,0),1))=0,"not set!",INDEX(TasksList!$F$6:$F$1005,MATCH(C35,TasksList!$B$6:$B$1005,0),1)),""),"")</f>
        <v>Low</v>
      </c>
      <c r="F35" s="360" t="str">
        <f>IFERROR(IF(LEN(D35)&gt;0,IF(LEN(INDEX(AdressBook!$D$6:$D$25,MATCH(D35,AdressBook!$B$6:$B$25,0),1))=0,"",INDEX(AdressBook!$D$6:$D$25,MATCH(D35,AdressBook!$B$6:$B$25,0),1)),""),"")</f>
        <v>Employee Referral</v>
      </c>
      <c r="G35" s="361" t="str">
        <f>IFERROR(IF(LEN(INDEX(PlansAndNotes!$F$6:$F$2005,ROW(B35)-ROW($C$3)))=0,"",INDEX(PlansAndNotes!$F$6:$F$2005,ROW(B35)-ROW($C$3))),"")</f>
        <v>Carl Wooten</v>
      </c>
      <c r="H35" s="361" t="str">
        <f>IFERROR(IF(LEN(C35)&gt;0,IF(LEN(INDEX(TasksList!$G$6:$G$1005,MATCH(C35,TasksList!$B$6:$B$1005,0),1))=0,"",INDEX(TasksList!$G$6:$G$1005,MATCH(C35,TasksList!$B$6:$B$1005,0),1)),""),"")</f>
        <v>Open</v>
      </c>
      <c r="I35" s="381"/>
      <c r="J35" s="402" t="str">
        <f>IF(LEN(INDEX(TasksList!$B$6:$B$1005,ROW(J32),1))=0,"",INDEX(TasksList!$B$6:$B$1005,ROW(J32),1)&amp;" - "&amp;INDEX(TasksList!$D$6:$D$1005,ROW(J32),1))</f>
        <v/>
      </c>
      <c r="K35" s="402"/>
      <c r="L35" s="399" t="str">
        <f t="array" ref="L35">IFERROR(INDEX($J$4:$J$1003,SMALL($K$4:$K$1003,ROW(L35)-3),1),"")</f>
        <v/>
      </c>
      <c r="M35" s="206"/>
      <c r="N35" s="362">
        <f>IFERROR(IF(LEN(INDEX(PlansAndNotes!$D$6:$D$4005,ROW(B35)-ROW($C$3)))=0,"",INDEX(PlansAndNotes!$D$6:$D$4005,ROW(B35)-ROW($C$3))),"")</f>
        <v>44586</v>
      </c>
      <c r="O35" s="165" t="str">
        <f t="shared" si="0"/>
        <v>Renew old contract</v>
      </c>
      <c r="P35" s="363" t="str">
        <f>IFERROR(IF(LEN(INDEX(PlansAndNotes!$E$6:$E$4005,ROW(B35)-ROW($C$3)))=0,"",INDEX(PlansAndNotes!$E$6:$E$4005,ROW(B35)-ROW($C$3))),"")</f>
        <v>LEAD QUALIFICATION</v>
      </c>
      <c r="Q35" s="363" t="str">
        <f>IFERROR(IF(LEN(INDEX(PlansAndNotes!$G$6:$G$4005,ROW(B35)-ROW($C$3)))=0,"",INDEX(PlansAndNotes!$G$6:$G$4005,ROW(B35)-ROW($C$3))),"")</f>
        <v/>
      </c>
      <c r="R35" s="361" t="str">
        <f>IFERROR(IF(LEN(D35)&gt;0,IF(LEN(INDEX(AdressBook!$C$6:$C$25,MATCH(D35,AdressBook!$B$6:$B$25,0),1))=0,"",INDEX(AdressBook!$C$6:$C$25,MATCH(D35,AdressBook!$B$6:$B$25,0),1)),""),"")</f>
        <v>Prospect</v>
      </c>
      <c r="S35" s="165">
        <f>IF(LEN(C35)&gt;0,IFERROR(IF(MATCH(C35,C36:$C$4004,0)&gt;0,-1,ROW(S35)-ROW($S$3)),ROW(S35)-ROW($S$3)),-1)</f>
        <v>-1</v>
      </c>
      <c r="T35" s="165">
        <f t="shared" si="1"/>
        <v>0</v>
      </c>
      <c r="U35" s="165" t="str">
        <f t="shared" si="2"/>
        <v/>
      </c>
      <c r="V35" s="165" t="str">
        <f>IFERROR(IF(OR(C35="",S35&lt;0),"",IF(SUBTOTAL(3,C35:C35)=0,-1,SUBTOTAL(3,$C$4:C35))),"")</f>
        <v/>
      </c>
      <c r="W35" s="156">
        <f t="array" ref="W35">IF(LEN(C35)&gt;0,IFERROR(IF(MATCH(C35,$C$3:$C34,0)&gt;0,N35-INDEX($N$3:N34,SUMPRODUCT(MAX(ROW($C$3:$C34)*(C35=$C$3:$C34)))-2,1),""),""),"")</f>
        <v>96</v>
      </c>
      <c r="X35" s="156">
        <f t="shared" ca="1" si="4"/>
        <v>1</v>
      </c>
      <c r="Y35" s="156">
        <f t="shared" ca="1" si="5"/>
        <v>1</v>
      </c>
      <c r="AB35" s="406"/>
      <c r="AC35" s="380"/>
      <c r="AD35" s="380">
        <f t="shared" si="9"/>
        <v>0</v>
      </c>
      <c r="AQ35" s="165" t="str">
        <f t="shared" si="12"/>
        <v/>
      </c>
      <c r="AR35" s="167" t="str">
        <f t="array" ref="AR35" xml:space="preserve"> IFERROR( IF(OR(DATERANGE="All Data",DATERANGE=""), INDEX(Calculations!$AC$7:$AC$506,SMALL(IF(Calculations!$AC$7:$AC$506&lt;&gt;"0",ROW($AQ$6:$AQ$505)-ROW(INDEX($AQ$6:$AQ$505,1,1))+1),AQ35),1),INDEX(Calculations!$AD$7:$AD$506,SMALL(IF(Calculations!$AD$7:$AD$506&lt;&gt;0,ROW($AQ$6:$AQ$505)-ROW(INDEX($AQ$6:$AQ$505,1,1))+1),AQ35),1)),"")</f>
        <v/>
      </c>
      <c r="AS35" s="164" t="str">
        <f t="array" ref="AS35" xml:space="preserve"> IFERROR(IF(OR(DATERANGE="All Data",DATERANGE=""),INDEX(AdressBook!$B$6:$B$505,SMALL(IF(Calculations!$AC$7:$AC$506&lt;&gt;"0",ROW($AQ$6:$AQ$505)-ROW(INDEX($AQ$6:$AQ$505,1,1))+1),AQ35),1),INDEX(AdressBook!$B$6:$B$505,SMALL(IF(Calculations!$AD$7:$AD$506&lt;&gt;0,ROW($AQ$6:$AQ$505)-ROW(INDEX($AQ$6:$AQ$505,1,1))+1),AQ35),1)),"")</f>
        <v/>
      </c>
      <c r="AT35" s="227" t="str">
        <f t="shared" si="6"/>
        <v/>
      </c>
      <c r="AV35" s="199"/>
      <c r="AW35" s="199"/>
      <c r="AY35" s="303" t="s">
        <v>11</v>
      </c>
      <c r="AZ35" s="303">
        <v>2021</v>
      </c>
      <c r="BC35" s="369" t="str">
        <f>"NUMBER OF STAGES ACOMPLISHED BY " &amp; UPPER(SALESMAN)</f>
        <v>NUMBER OF STAGES ACOMPLISHED BY ALL SALESMEN</v>
      </c>
      <c r="BI35" s="227" t="str">
        <f t="shared" si="14"/>
        <v/>
      </c>
      <c r="BJ35" s="165" t="str">
        <f>IF(LEN(Settings!E36)=0,"",Settings!E36)</f>
        <v/>
      </c>
      <c r="BK35" s="165" t="str">
        <f t="shared" si="7"/>
        <v/>
      </c>
      <c r="BL35" s="167" t="str">
        <f t="shared" si="8"/>
        <v/>
      </c>
      <c r="BO35" s="371" t="str">
        <f>IF(LEN(Settings!E36)=0,"",Settings!E36)</f>
        <v/>
      </c>
    </row>
    <row r="36" spans="2:67" hidden="1" x14ac:dyDescent="0.25">
      <c r="B36" s="390" t="str">
        <f>IFERROR(IF(LEN(INDEX(PlansAndNotes!$B$6:$B$2005,ROW(A36)-ROW($B$3)))=0,"",INDEX(PlansAndNotes!$B$6:$B$2005,ROW(A36)-ROW($B$3))),"")</f>
        <v>107 - Renew old contract</v>
      </c>
      <c r="C36" s="361">
        <f t="shared" si="3"/>
        <v>107</v>
      </c>
      <c r="D36" s="361" t="str">
        <f>IFERROR(IF(LEN(C36)&gt;0,IF(LEN(INDEX(TasksList!$C$6:$C$1005,MATCH(C36,TasksList!$B$6:$B$1005,0),1))=0,"",INDEX(TasksList!$C$6:$C$1005,MATCH(C36,TasksList!$B$6:$B$1005,0),1)),""),"")</f>
        <v>Consectetuer Adipiscing Elit LLP</v>
      </c>
      <c r="E36" s="361" t="str">
        <f>IFERROR(IF(LEN(C36)&gt;0,IF(LEN(INDEX(TasksList!$F$6:$F$1005,MATCH(C36,TasksList!$B$6:$B$1005,0),1))=0,"not set!",INDEX(TasksList!$F$6:$F$1005,MATCH(C36,TasksList!$B$6:$B$1005,0),1)),""),"")</f>
        <v>Low</v>
      </c>
      <c r="F36" s="360" t="str">
        <f>IFERROR(IF(LEN(D36)&gt;0,IF(LEN(INDEX(AdressBook!$D$6:$D$25,MATCH(D36,AdressBook!$B$6:$B$25,0),1))=0,"",INDEX(AdressBook!$D$6:$D$25,MATCH(D36,AdressBook!$B$6:$B$25,0),1)),""),"")</f>
        <v>Employee Referral</v>
      </c>
      <c r="G36" s="361" t="str">
        <f>IFERROR(IF(LEN(INDEX(PlansAndNotes!$F$6:$F$2005,ROW(B36)-ROW($C$3)))=0,"",INDEX(PlansAndNotes!$F$6:$F$2005,ROW(B36)-ROW($C$3))),"")</f>
        <v>Carl Wooten</v>
      </c>
      <c r="H36" s="361" t="str">
        <f>IFERROR(IF(LEN(C36)&gt;0,IF(LEN(INDEX(TasksList!$G$6:$G$1005,MATCH(C36,TasksList!$B$6:$B$1005,0),1))=0,"",INDEX(TasksList!$G$6:$G$1005,MATCH(C36,TasksList!$B$6:$B$1005,0),1)),""),"")</f>
        <v>Open</v>
      </c>
      <c r="I36" s="381"/>
      <c r="J36" s="402" t="str">
        <f>IF(LEN(INDEX(TasksList!$B$6:$B$1005,ROW(J33),1))=0,"",INDEX(TasksList!$B$6:$B$1005,ROW(J33),1)&amp;" - "&amp;INDEX(TasksList!$D$6:$D$1005,ROW(J33),1))</f>
        <v/>
      </c>
      <c r="K36" s="402"/>
      <c r="L36" s="399" t="str">
        <f t="array" ref="L36">IFERROR(INDEX($J$4:$J$1003,SMALL($K$4:$K$1003,ROW(L36)-3),1),"")</f>
        <v/>
      </c>
      <c r="M36" s="206"/>
      <c r="N36" s="362">
        <f>IFERROR(IF(LEN(INDEX(PlansAndNotes!$D$6:$D$4005,ROW(B36)-ROW($C$3)))=0,"",INDEX(PlansAndNotes!$D$6:$D$4005,ROW(B36)-ROW($C$3))),"")</f>
        <v>44592</v>
      </c>
      <c r="O36" s="165" t="str">
        <f t="shared" si="0"/>
        <v>Renew old contract</v>
      </c>
      <c r="P36" s="363" t="str">
        <f>IFERROR(IF(LEN(INDEX(PlansAndNotes!$E$6:$E$4005,ROW(B36)-ROW($C$3)))=0,"",INDEX(PlansAndNotes!$E$6:$E$4005,ROW(B36)-ROW($C$3))),"")</f>
        <v>CONTACT / MEETING</v>
      </c>
      <c r="Q36" s="363" t="str">
        <f>IFERROR(IF(LEN(INDEX(PlansAndNotes!$G$6:$G$4005,ROW(B36)-ROW($C$3)))=0,"",INDEX(PlansAndNotes!$G$6:$G$4005,ROW(B36)-ROW($C$3))),"")</f>
        <v/>
      </c>
      <c r="R36" s="361" t="str">
        <f>IFERROR(IF(LEN(D36)&gt;0,IF(LEN(INDEX(AdressBook!$C$6:$C$25,MATCH(D36,AdressBook!$B$6:$B$25,0),1))=0,"",INDEX(AdressBook!$C$6:$C$25,MATCH(D36,AdressBook!$B$6:$B$25,0),1)),""),"")</f>
        <v>Prospect</v>
      </c>
      <c r="S36" s="165">
        <f>IF(LEN(C36)&gt;0,IFERROR(IF(MATCH(C36,C37:$C$4004,0)&gt;0,-1,ROW(S36)-ROW($S$3)),ROW(S36)-ROW($S$3)),-1)</f>
        <v>33</v>
      </c>
      <c r="T36" s="165">
        <f t="shared" si="1"/>
        <v>33</v>
      </c>
      <c r="U36" s="165" t="str">
        <f t="shared" si="2"/>
        <v>CONTACT / MEETING</v>
      </c>
      <c r="V36" s="165">
        <f>IFERROR(IF(OR(C36="",S36&lt;0),"",IF(SUBTOTAL(3,C36:C36)=0,-1,SUBTOTAL(3,$C$4:C36))),"")</f>
        <v>-1</v>
      </c>
      <c r="W36" s="156">
        <f t="array" ref="W36">IF(LEN(C36)&gt;0,IFERROR(IF(MATCH(C36,$C$3:$C35,0)&gt;0,N36-INDEX($N$3:N35,SUMPRODUCT(MAX(ROW($C$3:$C35)*(C36=$C$3:$C35)))-2,1),""),""),"")</f>
        <v>6</v>
      </c>
      <c r="X36" s="156">
        <f t="shared" ca="1" si="4"/>
        <v>1</v>
      </c>
      <c r="Y36" s="156">
        <f t="shared" ca="1" si="5"/>
        <v>1</v>
      </c>
      <c r="AB36" s="406"/>
      <c r="AC36" s="380"/>
      <c r="AD36" s="380">
        <f t="shared" si="9"/>
        <v>0</v>
      </c>
      <c r="AQ36" s="165" t="str">
        <f t="shared" si="12"/>
        <v/>
      </c>
      <c r="AR36" s="167" t="str">
        <f t="array" ref="AR36" xml:space="preserve"> IFERROR( IF(OR(DATERANGE="All Data",DATERANGE=""), INDEX(Calculations!$AC$7:$AC$506,SMALL(IF(Calculations!$AC$7:$AC$506&lt;&gt;"0",ROW($AQ$6:$AQ$505)-ROW(INDEX($AQ$6:$AQ$505,1,1))+1),AQ36),1),INDEX(Calculations!$AD$7:$AD$506,SMALL(IF(Calculations!$AD$7:$AD$506&lt;&gt;0,ROW($AQ$6:$AQ$505)-ROW(INDEX($AQ$6:$AQ$505,1,1))+1),AQ36),1)),"")</f>
        <v/>
      </c>
      <c r="AS36" s="164" t="str">
        <f t="array" ref="AS36" xml:space="preserve"> IFERROR(IF(OR(DATERANGE="All Data",DATERANGE=""),INDEX(AdressBook!$B$6:$B$505,SMALL(IF(Calculations!$AC$7:$AC$506&lt;&gt;"0",ROW($AQ$6:$AQ$505)-ROW(INDEX($AQ$6:$AQ$505,1,1))+1),AQ36),1),INDEX(AdressBook!$B$6:$B$505,SMALL(IF(Calculations!$AD$7:$AD$506&lt;&gt;0,ROW($AQ$6:$AQ$505)-ROW(INDEX($AQ$6:$AQ$505,1,1))+1),AQ36),1)),"")</f>
        <v/>
      </c>
      <c r="AT36" s="227" t="str">
        <f t="shared" si="6"/>
        <v/>
      </c>
      <c r="AV36" s="199"/>
      <c r="AW36" s="199"/>
      <c r="AY36" s="303" t="s">
        <v>12</v>
      </c>
      <c r="AZ36" s="303">
        <v>2022</v>
      </c>
      <c r="BI36" s="227" t="str">
        <f t="shared" si="14"/>
        <v/>
      </c>
      <c r="BJ36" s="165" t="str">
        <f>IF(LEN(Settings!E37)=0,"",Settings!E37)</f>
        <v/>
      </c>
      <c r="BK36" s="165" t="str">
        <f t="shared" si="7"/>
        <v/>
      </c>
      <c r="BL36" s="167" t="str">
        <f t="shared" si="8"/>
        <v/>
      </c>
      <c r="BO36" s="371" t="str">
        <f>IF(LEN(Settings!E37)=0,"",Settings!E37)</f>
        <v/>
      </c>
    </row>
    <row r="37" spans="2:67" hidden="1" x14ac:dyDescent="0.25">
      <c r="B37" s="390" t="str">
        <f>IFERROR(IF(LEN(INDEX(PlansAndNotes!$B$6:$B$2005,ROW(A37)-ROW($B$3)))=0,"",INDEX(PlansAndNotes!$B$6:$B$2005,ROW(A37)-ROW($B$3))),"")</f>
        <v>103 - Sell subscription</v>
      </c>
      <c r="C37" s="361">
        <f t="shared" si="3"/>
        <v>103</v>
      </c>
      <c r="D37" s="361" t="str">
        <f>IFERROR(IF(LEN(C37)&gt;0,IF(LEN(INDEX(TasksList!$C$6:$C$1005,MATCH(C37,TasksList!$B$6:$B$1005,0),1))=0,"",INDEX(TasksList!$C$6:$C$1005,MATCH(C37,TasksList!$B$6:$B$1005,0),1)),""),"")</f>
        <v>Rutrum Inc.</v>
      </c>
      <c r="E37" s="361" t="str">
        <f>IFERROR(IF(LEN(C37)&gt;0,IF(LEN(INDEX(TasksList!$F$6:$F$1005,MATCH(C37,TasksList!$B$6:$B$1005,0),1))=0,"not set!",INDEX(TasksList!$F$6:$F$1005,MATCH(C37,TasksList!$B$6:$B$1005,0),1)),""),"")</f>
        <v>Medium</v>
      </c>
      <c r="F37" s="360" t="str">
        <f>IFERROR(IF(LEN(D37)&gt;0,IF(LEN(INDEX(AdressBook!$D$6:$D$25,MATCH(D37,AdressBook!$B$6:$B$25,0),1))=0,"",INDEX(AdressBook!$D$6:$D$25,MATCH(D37,AdressBook!$B$6:$B$25,0),1)),""),"")</f>
        <v>Google Adds</v>
      </c>
      <c r="G37" s="361" t="str">
        <f>IFERROR(IF(LEN(INDEX(PlansAndNotes!$F$6:$F$2005,ROW(B37)-ROW($C$3)))=0,"",INDEX(PlansAndNotes!$F$6:$F$2005,ROW(B37)-ROW($C$3))),"")</f>
        <v>James Blair</v>
      </c>
      <c r="H37" s="361" t="str">
        <f>IFERROR(IF(LEN(C37)&gt;0,IF(LEN(INDEX(TasksList!$G$6:$G$1005,MATCH(C37,TasksList!$B$6:$B$1005,0),1))=0,"",INDEX(TasksList!$G$6:$G$1005,MATCH(C37,TasksList!$B$6:$B$1005,0),1)),""),"")</f>
        <v>Open</v>
      </c>
      <c r="I37" s="381"/>
      <c r="J37" s="402" t="str">
        <f>IF(LEN(INDEX(TasksList!$B$6:$B$1005,ROW(J34),1))=0,"",INDEX(TasksList!$B$6:$B$1005,ROW(J34),1)&amp;" - "&amp;INDEX(TasksList!$D$6:$D$1005,ROW(J34),1))</f>
        <v/>
      </c>
      <c r="K37" s="402"/>
      <c r="L37" s="399" t="str">
        <f t="array" ref="L37">IFERROR(INDEX($J$4:$J$1003,SMALL($K$4:$K$1003,ROW(L37)-3),1),"")</f>
        <v/>
      </c>
      <c r="M37" s="206"/>
      <c r="N37" s="362">
        <f>IFERROR(IF(LEN(INDEX(PlansAndNotes!$D$6:$D$4005,ROW(B37)-ROW($C$3)))=0,"",INDEX(PlansAndNotes!$D$6:$D$4005,ROW(B37)-ROW($C$3))),"")</f>
        <v>44598</v>
      </c>
      <c r="O37" s="165" t="str">
        <f t="shared" si="0"/>
        <v>Sell subscription</v>
      </c>
      <c r="P37" s="363" t="str">
        <f>IFERROR(IF(LEN(INDEX(PlansAndNotes!$E$6:$E$4005,ROW(B37)-ROW($C$3)))=0,"",INDEX(PlansAndNotes!$E$6:$E$4005,ROW(B37)-ROW($C$3))),"")</f>
        <v>LEAD QUALIFICATION</v>
      </c>
      <c r="Q37" s="363" t="str">
        <f>IFERROR(IF(LEN(INDEX(PlansAndNotes!$G$6:$G$4005,ROW(B37)-ROW($C$3)))=0,"",INDEX(PlansAndNotes!$G$6:$G$4005,ROW(B37)-ROW($C$3))),"")</f>
        <v/>
      </c>
      <c r="R37" s="361" t="str">
        <f>IFERROR(IF(LEN(D37)&gt;0,IF(LEN(INDEX(AdressBook!$C$6:$C$25,MATCH(D37,AdressBook!$B$6:$B$25,0),1))=0,"",INDEX(AdressBook!$C$6:$C$25,MATCH(D37,AdressBook!$B$6:$B$25,0),1)),""),"")</f>
        <v>Customer</v>
      </c>
      <c r="S37" s="165">
        <f>IF(LEN(C37)&gt;0,IFERROR(IF(MATCH(C37,C38:$C$4004,0)&gt;0,-1,ROW(S37)-ROW($S$3)),ROW(S37)-ROW($S$3)),-1)</f>
        <v>34</v>
      </c>
      <c r="T37" s="165">
        <f t="shared" si="1"/>
        <v>34</v>
      </c>
      <c r="U37" s="165" t="str">
        <f t="shared" si="2"/>
        <v>LEAD QUALIFICATION</v>
      </c>
      <c r="V37" s="165">
        <f>IFERROR(IF(OR(C37="",S37&lt;0),"",IF(SUBTOTAL(3,C37:C37)=0,-1,SUBTOTAL(3,$C$4:C37))),"")</f>
        <v>-1</v>
      </c>
      <c r="W37" s="156">
        <f t="array" ref="W37">IF(LEN(C37)&gt;0,IFERROR(IF(MATCH(C37,$C$3:$C36,0)&gt;0,N37-INDEX($N$3:N36,SUMPRODUCT(MAX(ROW($C$3:$C36)*(C37=$C$3:$C36)))-2,1),""),""),"")</f>
        <v>192</v>
      </c>
      <c r="X37" s="156">
        <f t="shared" ca="1" si="4"/>
        <v>1</v>
      </c>
      <c r="Y37" s="156">
        <f t="shared" ca="1" si="5"/>
        <v>1</v>
      </c>
      <c r="AB37" s="406"/>
      <c r="AC37" s="380"/>
      <c r="AD37" s="380">
        <f t="shared" si="9"/>
        <v>0</v>
      </c>
      <c r="AQ37" s="165" t="str">
        <f t="shared" si="12"/>
        <v/>
      </c>
      <c r="AR37" s="167" t="str">
        <f t="array" ref="AR37" xml:space="preserve"> IFERROR( IF(OR(DATERANGE="All Data",DATERANGE=""), INDEX(Calculations!$AC$7:$AC$506,SMALL(IF(Calculations!$AC$7:$AC$506&lt;&gt;"0",ROW($AQ$6:$AQ$505)-ROW(INDEX($AQ$6:$AQ$505,1,1))+1),AQ37),1),INDEX(Calculations!$AD$7:$AD$506,SMALL(IF(Calculations!$AD$7:$AD$506&lt;&gt;0,ROW($AQ$6:$AQ$505)-ROW(INDEX($AQ$6:$AQ$505,1,1))+1),AQ37),1)),"")</f>
        <v/>
      </c>
      <c r="AS37" s="164" t="str">
        <f t="array" ref="AS37" xml:space="preserve"> IFERROR(IF(OR(DATERANGE="All Data",DATERANGE=""),INDEX(AdressBook!$B$6:$B$505,SMALL(IF(Calculations!$AC$7:$AC$506&lt;&gt;"0",ROW($AQ$6:$AQ$505)-ROW(INDEX($AQ$6:$AQ$505,1,1))+1),AQ37),1),INDEX(AdressBook!$B$6:$B$505,SMALL(IF(Calculations!$AD$7:$AD$506&lt;&gt;0,ROW($AQ$6:$AQ$505)-ROW(INDEX($AQ$6:$AQ$505,1,1))+1),AQ37),1)),"")</f>
        <v/>
      </c>
      <c r="AT37" s="227" t="str">
        <f t="shared" si="6"/>
        <v/>
      </c>
      <c r="AV37" s="199"/>
      <c r="AW37" s="199"/>
      <c r="AY37" s="303" t="s">
        <v>13</v>
      </c>
      <c r="AZ37" s="303">
        <v>2023</v>
      </c>
      <c r="BI37" s="227" t="str">
        <f t="shared" si="14"/>
        <v/>
      </c>
      <c r="BJ37" s="165" t="str">
        <f>IF(LEN(Settings!E38)=0,"",Settings!E38)</f>
        <v/>
      </c>
      <c r="BK37" s="165" t="str">
        <f t="shared" si="7"/>
        <v/>
      </c>
      <c r="BL37" s="167" t="str">
        <f t="shared" si="8"/>
        <v/>
      </c>
      <c r="BO37" s="371" t="str">
        <f>IF(LEN(Settings!E38)=0,"",Settings!E38)</f>
        <v/>
      </c>
    </row>
    <row r="38" spans="2:67" hidden="1" x14ac:dyDescent="0.25">
      <c r="B38" s="390" t="str">
        <f>IFERROR(IF(LEN(INDEX(PlansAndNotes!$B$6:$B$2005,ROW(A38)-ROW($B$3)))=0,"",INDEX(PlansAndNotes!$B$6:$B$2005,ROW(A38)-ROW($B$3))),"")</f>
        <v>106 - Implement system</v>
      </c>
      <c r="C38" s="361">
        <f t="shared" si="3"/>
        <v>106</v>
      </c>
      <c r="D38" s="361" t="str">
        <f>IFERROR(IF(LEN(C38)&gt;0,IF(LEN(INDEX(TasksList!$C$6:$C$1005,MATCH(C38,TasksList!$B$6:$B$1005,0),1))=0,"",INDEX(TasksList!$C$6:$C$1005,MATCH(C38,TasksList!$B$6:$B$1005,0),1)),""),"")</f>
        <v>Erat Semper PC</v>
      </c>
      <c r="E38" s="361" t="str">
        <f>IFERROR(IF(LEN(C38)&gt;0,IF(LEN(INDEX(TasksList!$F$6:$F$1005,MATCH(C38,TasksList!$B$6:$B$1005,0),1))=0,"not set!",INDEX(TasksList!$F$6:$F$1005,MATCH(C38,TasksList!$B$6:$B$1005,0),1)),""),"")</f>
        <v>High</v>
      </c>
      <c r="F38" s="360" t="str">
        <f>IFERROR(IF(LEN(D38)&gt;0,IF(LEN(INDEX(AdressBook!$D$6:$D$25,MATCH(D38,AdressBook!$B$6:$B$25,0),1))=0,"",INDEX(AdressBook!$D$6:$D$25,MATCH(D38,AdressBook!$B$6:$B$25,0),1)),""),"")</f>
        <v>Google Adwords</v>
      </c>
      <c r="G38" s="361" t="str">
        <f>IFERROR(IF(LEN(INDEX(PlansAndNotes!$F$6:$F$2005,ROW(B38)-ROW($C$3)))=0,"",INDEX(PlansAndNotes!$F$6:$F$2005,ROW(B38)-ROW($C$3))),"")</f>
        <v>Carl Wooten</v>
      </c>
      <c r="H38" s="361" t="str">
        <f>IFERROR(IF(LEN(C38)&gt;0,IF(LEN(INDEX(TasksList!$G$6:$G$1005,MATCH(C38,TasksList!$B$6:$B$1005,0),1))=0,"",INDEX(TasksList!$G$6:$G$1005,MATCH(C38,TasksList!$B$6:$B$1005,0),1)),""),"")</f>
        <v>Open</v>
      </c>
      <c r="I38" s="381"/>
      <c r="J38" s="402" t="str">
        <f>IF(LEN(INDEX(TasksList!$B$6:$B$1005,ROW(J35),1))=0,"",INDEX(TasksList!$B$6:$B$1005,ROW(J35),1)&amp;" - "&amp;INDEX(TasksList!$D$6:$D$1005,ROW(J35),1))</f>
        <v/>
      </c>
      <c r="K38" s="402"/>
      <c r="L38" s="399" t="str">
        <f t="array" ref="L38">IFERROR(INDEX($J$4:$J$1003,SMALL($K$4:$K$1003,ROW(L38)-3),1),"")</f>
        <v/>
      </c>
      <c r="M38" s="206"/>
      <c r="N38" s="362">
        <f>IFERROR(IF(LEN(INDEX(PlansAndNotes!$D$6:$D$4005,ROW(B38)-ROW($C$3)))=0,"",INDEX(PlansAndNotes!$D$6:$D$4005,ROW(B38)-ROW($C$3))),"")</f>
        <v>44604</v>
      </c>
      <c r="O38" s="165" t="str">
        <f t="shared" si="0"/>
        <v>Implement system</v>
      </c>
      <c r="P38" s="363" t="str">
        <f>IFERROR(IF(LEN(INDEX(PlansAndNotes!$E$6:$E$4005,ROW(B38)-ROW($C$3)))=0,"",INDEX(PlansAndNotes!$E$6:$E$4005,ROW(B38)-ROW($C$3))),"")</f>
        <v>LEAD QUALIFICATION</v>
      </c>
      <c r="Q38" s="363" t="str">
        <f>IFERROR(IF(LEN(INDEX(PlansAndNotes!$G$6:$G$4005,ROW(B38)-ROW($C$3)))=0,"",INDEX(PlansAndNotes!$G$6:$G$4005,ROW(B38)-ROW($C$3))),"")</f>
        <v/>
      </c>
      <c r="R38" s="361" t="str">
        <f>IFERROR(IF(LEN(D38)&gt;0,IF(LEN(INDEX(AdressBook!$C$6:$C$25,MATCH(D38,AdressBook!$B$6:$B$25,0),1))=0,"",INDEX(AdressBook!$C$6:$C$25,MATCH(D38,AdressBook!$B$6:$B$25,0),1)),""),"")</f>
        <v>Customer</v>
      </c>
      <c r="S38" s="165">
        <f>IF(LEN(C38)&gt;0,IFERROR(IF(MATCH(C38,C39:$C$4004,0)&gt;0,-1,ROW(S38)-ROW($S$3)),ROW(S38)-ROW($S$3)),-1)</f>
        <v>35</v>
      </c>
      <c r="T38" s="165">
        <f t="shared" si="1"/>
        <v>35</v>
      </c>
      <c r="U38" s="165" t="str">
        <f t="shared" si="2"/>
        <v>LEAD QUALIFICATION</v>
      </c>
      <c r="V38" s="165">
        <f>IFERROR(IF(OR(C38="",S38&lt;0),"",IF(SUBTOTAL(3,C38:C38)=0,-1,SUBTOTAL(3,$C$4:C38))),"")</f>
        <v>-1</v>
      </c>
      <c r="W38" s="156">
        <f t="array" ref="W38">IF(LEN(C38)&gt;0,IFERROR(IF(MATCH(C38,$C$3:$C37,0)&gt;0,N38-INDEX($N$3:N37,SUMPRODUCT(MAX(ROW($C$3:$C37)*(C38=$C$3:$C37)))-2,1),""),""),"")</f>
        <v>120</v>
      </c>
      <c r="X38" s="156">
        <f t="shared" ca="1" si="4"/>
        <v>1</v>
      </c>
      <c r="Y38" s="156">
        <f t="shared" ca="1" si="5"/>
        <v>1</v>
      </c>
      <c r="AB38" s="406"/>
      <c r="AC38" s="380"/>
      <c r="AD38" s="380">
        <f t="shared" si="9"/>
        <v>0</v>
      </c>
      <c r="AQ38" s="165" t="str">
        <f t="shared" si="12"/>
        <v/>
      </c>
      <c r="AR38" s="167" t="str">
        <f t="array" ref="AR38" xml:space="preserve"> IFERROR( IF(OR(DATERANGE="All Data",DATERANGE=""), INDEX(Calculations!$AC$7:$AC$506,SMALL(IF(Calculations!$AC$7:$AC$506&lt;&gt;"0",ROW($AQ$6:$AQ$505)-ROW(INDEX($AQ$6:$AQ$505,1,1))+1),AQ38),1),INDEX(Calculations!$AD$7:$AD$506,SMALL(IF(Calculations!$AD$7:$AD$506&lt;&gt;0,ROW($AQ$6:$AQ$505)-ROW(INDEX($AQ$6:$AQ$505,1,1))+1),AQ38),1)),"")</f>
        <v/>
      </c>
      <c r="AS38" s="164" t="str">
        <f t="array" ref="AS38" xml:space="preserve"> IFERROR(IF(OR(DATERANGE="All Data",DATERANGE=""),INDEX(AdressBook!$B$6:$B$505,SMALL(IF(Calculations!$AC$7:$AC$506&lt;&gt;"0",ROW($AQ$6:$AQ$505)-ROW(INDEX($AQ$6:$AQ$505,1,1))+1),AQ38),1),INDEX(AdressBook!$B$6:$B$505,SMALL(IF(Calculations!$AD$7:$AD$506&lt;&gt;0,ROW($AQ$6:$AQ$505)-ROW(INDEX($AQ$6:$AQ$505,1,1))+1),AQ38),1)),"")</f>
        <v/>
      </c>
      <c r="AT38" s="227" t="str">
        <f t="shared" ref="AT38:AT69" si="16">IF(LEN(AS38)&gt;18,TRIM(LEFT(AS38,15))&amp;"…",AS38)</f>
        <v/>
      </c>
      <c r="AV38" s="199"/>
      <c r="AW38" s="199"/>
      <c r="AY38" s="303" t="s">
        <v>14</v>
      </c>
      <c r="AZ38" s="303">
        <v>2024</v>
      </c>
      <c r="BI38" s="227" t="str">
        <f t="shared" si="14"/>
        <v/>
      </c>
      <c r="BJ38" s="165" t="str">
        <f>IF(LEN(Settings!E39)=0,"",Settings!E39)</f>
        <v/>
      </c>
      <c r="BK38" s="165" t="str">
        <f t="shared" ref="BK38:BK55" si="17">IF(LEN(BJ38)&gt;0, IF(DATARANGE2="All Data", COUNTIF($G$4:$G$4005,BJ38), COUNTIFS($G$4:$G$4005,BJ38,$Y$4:$Y$4005,1)),"")</f>
        <v/>
      </c>
      <c r="BL38" s="167" t="str">
        <f t="shared" ref="BL38:BL55" si="18">IF(LEN(BJ38)=0,"",COUNTIFS($G$4:$G$4005,BJ38,$H$4:$H$4005,"Open",$Y$4:$Y$4005,1,$S$4:$S$4005,"&gt;0")+COUNTIFS($G$4:$G$4005,BJ38,$H$4:$H$4005,"Closed",$Y$4:$Y$4005,1,$S$4:$S$4005,"&gt;0"))</f>
        <v/>
      </c>
      <c r="BO38" s="371" t="str">
        <f>IF(LEN(Settings!E39)=0,"",Settings!E39)</f>
        <v/>
      </c>
    </row>
    <row r="39" spans="2:67" x14ac:dyDescent="0.25">
      <c r="B39" s="390" t="str">
        <f>IFERROR(IF(LEN(INDEX(PlansAndNotes!$B$6:$B$2005,ROW(A39)-ROW($B$3)))=0,"",INDEX(PlansAndNotes!$B$6:$B$2005,ROW(A39)-ROW($B$3))),"")</f>
        <v>109 - Implement system</v>
      </c>
      <c r="C39" s="361">
        <f t="shared" si="3"/>
        <v>109</v>
      </c>
      <c r="D39" s="361" t="str">
        <f>IFERROR(IF(LEN(C39)&gt;0,IF(LEN(INDEX(TasksList!$C$6:$C$1005,MATCH(C39,TasksList!$B$6:$B$1005,0),1))=0,"",INDEX(TasksList!$C$6:$C$1005,MATCH(C39,TasksList!$B$6:$B$1005,0),1)),""),"")</f>
        <v>Maecenas Incorporated</v>
      </c>
      <c r="E39" s="361" t="str">
        <f>IFERROR(IF(LEN(C39)&gt;0,IF(LEN(INDEX(TasksList!$F$6:$F$1005,MATCH(C39,TasksList!$B$6:$B$1005,0),1))=0,"not set!",INDEX(TasksList!$F$6:$F$1005,MATCH(C39,TasksList!$B$6:$B$1005,0),1)),""),"")</f>
        <v>not set!</v>
      </c>
      <c r="F39" s="360" t="str">
        <f>IFERROR(IF(LEN(D39)&gt;0,IF(LEN(INDEX(AdressBook!$D$6:$D$25,MATCH(D39,AdressBook!$B$6:$B$25,0),1))=0,"",INDEX(AdressBook!$D$6:$D$25,MATCH(D39,AdressBook!$B$6:$B$25,0),1)),""),"")</f>
        <v>Advertisement</v>
      </c>
      <c r="G39" s="361" t="str">
        <f>IFERROR(IF(LEN(INDEX(PlansAndNotes!$F$6:$F$2005,ROW(B39)-ROW($C$3)))=0,"",INDEX(PlansAndNotes!$F$6:$F$2005,ROW(B39)-ROW($C$3))),"")</f>
        <v>Sylvia Mcclain</v>
      </c>
      <c r="H39" s="361" t="str">
        <f>IFERROR(IF(LEN(C39)&gt;0,IF(LEN(INDEX(TasksList!$G$6:$G$1005,MATCH(C39,TasksList!$B$6:$B$1005,0),1))=0,"",INDEX(TasksList!$G$6:$G$1005,MATCH(C39,TasksList!$B$6:$B$1005,0),1)),""),"")</f>
        <v>Closed</v>
      </c>
      <c r="I39" s="381"/>
      <c r="J39" s="402" t="str">
        <f>IF(LEN(INDEX(TasksList!$B$6:$B$1005,ROW(J36),1))=0,"",INDEX(TasksList!$B$6:$B$1005,ROW(J36),1)&amp;" - "&amp;INDEX(TasksList!$D$6:$D$1005,ROW(J36),1))</f>
        <v/>
      </c>
      <c r="K39" s="402"/>
      <c r="L39" s="399" t="str">
        <f t="array" ref="L39">IFERROR(INDEX($J$4:$J$1003,SMALL($K$4:$K$1003,ROW(L39)-3),1),"")</f>
        <v/>
      </c>
      <c r="M39" s="206"/>
      <c r="N39" s="362">
        <f>IFERROR(IF(LEN(INDEX(PlansAndNotes!$D$6:$D$4005,ROW(B39)-ROW($C$3)))=0,"",INDEX(PlansAndNotes!$D$6:$D$4005,ROW(B39)-ROW($C$3))),"")</f>
        <v>44610</v>
      </c>
      <c r="O39" s="165" t="str">
        <f t="shared" si="0"/>
        <v>Implement system</v>
      </c>
      <c r="P39" s="363" t="str">
        <f>IFERROR(IF(LEN(INDEX(PlansAndNotes!$E$6:$E$4005,ROW(B39)-ROW($C$3)))=0,"",INDEX(PlansAndNotes!$E$6:$E$4005,ROW(B39)-ROW($C$3))),"")</f>
        <v>NEW OPPORTUNITY</v>
      </c>
      <c r="Q39" s="363" t="str">
        <f>IFERROR(IF(LEN(INDEX(PlansAndNotes!$G$6:$G$4005,ROW(B39)-ROW($C$3)))=0,"",INDEX(PlansAndNotes!$G$6:$G$4005,ROW(B39)-ROW($C$3))),"")</f>
        <v/>
      </c>
      <c r="R39" s="361" t="str">
        <f>IFERROR(IF(LEN(D39)&gt;0,IF(LEN(INDEX(AdressBook!$C$6:$C$25,MATCH(D39,AdressBook!$B$6:$B$25,0),1))=0,"",INDEX(AdressBook!$C$6:$C$25,MATCH(D39,AdressBook!$B$6:$B$25,0),1)),""),"")</f>
        <v>Lead</v>
      </c>
      <c r="S39" s="165">
        <f>IF(LEN(C39)&gt;0,IFERROR(IF(MATCH(C39,C40:$C$4004,0)&gt;0,-1,ROW(S39)-ROW($S$3)),ROW(S39)-ROW($S$3)),-1)</f>
        <v>36</v>
      </c>
      <c r="T39" s="165">
        <f t="shared" si="1"/>
        <v>36</v>
      </c>
      <c r="U39" s="165" t="str">
        <f t="shared" si="2"/>
        <v>NEW OPPORTUNITY</v>
      </c>
      <c r="V39" s="165">
        <f>IFERROR(IF(OR(C39="",S39&lt;0),"",IF(SUBTOTAL(3,C39:C39)=0,-1,SUBTOTAL(3,$C$4:C39))),"")</f>
        <v>8</v>
      </c>
      <c r="W39" s="156" t="str">
        <f t="array" ref="W39">IF(LEN(C39)&gt;0,IFERROR(IF(MATCH(C39,$C$3:$C38,0)&gt;0,N39-INDEX($N$3:N38,SUMPRODUCT(MAX(ROW($C$3:$C38)*(C39=$C$3:$C38)))-2,1),""),""),"")</f>
        <v/>
      </c>
      <c r="X39" s="156">
        <f t="shared" ca="1" si="4"/>
        <v>1</v>
      </c>
      <c r="Y39" s="156">
        <f t="shared" ca="1" si="5"/>
        <v>1</v>
      </c>
      <c r="AB39" s="406"/>
      <c r="AC39" s="380"/>
      <c r="AD39" s="380">
        <f t="shared" si="9"/>
        <v>0</v>
      </c>
      <c r="AQ39" s="165" t="str">
        <f t="shared" ref="AQ39:AQ70" si="19">IFERROR(IF(AQ38+1&gt;COUNTTASK,"",AQ38+1),"")</f>
        <v/>
      </c>
      <c r="AR39" s="167" t="str">
        <f t="array" ref="AR39" xml:space="preserve"> IFERROR( IF(OR(DATERANGE="All Data",DATERANGE=""), INDEX(Calculations!$AC$7:$AC$506,SMALL(IF(Calculations!$AC$7:$AC$506&lt;&gt;"0",ROW($AQ$6:$AQ$505)-ROW(INDEX($AQ$6:$AQ$505,1,1))+1),AQ39),1),INDEX(Calculations!$AD$7:$AD$506,SMALL(IF(Calculations!$AD$7:$AD$506&lt;&gt;0,ROW($AQ$6:$AQ$505)-ROW(INDEX($AQ$6:$AQ$505,1,1))+1),AQ39),1)),"")</f>
        <v/>
      </c>
      <c r="AS39" s="164" t="str">
        <f t="array" ref="AS39" xml:space="preserve"> IFERROR(IF(OR(DATERANGE="All Data",DATERANGE=""),INDEX(AdressBook!$B$6:$B$505,SMALL(IF(Calculations!$AC$7:$AC$506&lt;&gt;"0",ROW($AQ$6:$AQ$505)-ROW(INDEX($AQ$6:$AQ$505,1,1))+1),AQ39),1),INDEX(AdressBook!$B$6:$B$505,SMALL(IF(Calculations!$AD$7:$AD$506&lt;&gt;0,ROW($AQ$6:$AQ$505)-ROW(INDEX($AQ$6:$AQ$505,1,1))+1),AQ39),1)),"")</f>
        <v/>
      </c>
      <c r="AT39" s="227" t="str">
        <f t="shared" si="16"/>
        <v/>
      </c>
      <c r="AV39" s="199"/>
      <c r="AW39" s="199"/>
      <c r="AY39" s="303" t="s">
        <v>15</v>
      </c>
      <c r="AZ39" s="303">
        <v>2025</v>
      </c>
      <c r="BI39" s="227" t="str">
        <f t="shared" si="14"/>
        <v/>
      </c>
      <c r="BJ39" s="165" t="str">
        <f>IF(LEN(Settings!E40)=0,"",Settings!E40)</f>
        <v/>
      </c>
      <c r="BK39" s="165" t="str">
        <f t="shared" si="17"/>
        <v/>
      </c>
      <c r="BL39" s="167" t="str">
        <f t="shared" si="18"/>
        <v/>
      </c>
      <c r="BO39" s="371" t="str">
        <f>IF(LEN(Settings!E40)=0,"",Settings!E40)</f>
        <v/>
      </c>
    </row>
    <row r="40" spans="2:67" hidden="1" x14ac:dyDescent="0.25">
      <c r="B40" s="390" t="str">
        <f>IFERROR(IF(LEN(INDEX(PlansAndNotes!$B$6:$B$2005,ROW(A40)-ROW($B$3)))=0,"",INDEX(PlansAndNotes!$B$6:$B$2005,ROW(A40)-ROW($B$3))),"")</f>
        <v>110 - Implement CRM</v>
      </c>
      <c r="C40" s="361">
        <f t="shared" si="3"/>
        <v>110</v>
      </c>
      <c r="D40" s="361" t="str">
        <f>IFERROR(IF(LEN(C40)&gt;0,IF(LEN(INDEX(TasksList!$C$6:$C$1005,MATCH(C40,TasksList!$B$6:$B$1005,0),1))=0,"",INDEX(TasksList!$C$6:$C$1005,MATCH(C40,TasksList!$B$6:$B$1005,0),1)),""),"")</f>
        <v>Pede Consulting</v>
      </c>
      <c r="E40" s="361" t="str">
        <f>IFERROR(IF(LEN(C40)&gt;0,IF(LEN(INDEX(TasksList!$F$6:$F$1005,MATCH(C40,TasksList!$B$6:$B$1005,0),1))=0,"not set!",INDEX(TasksList!$F$6:$F$1005,MATCH(C40,TasksList!$B$6:$B$1005,0),1)),""),"")</f>
        <v>Medium</v>
      </c>
      <c r="F40" s="360" t="str">
        <f>IFERROR(IF(LEN(D40)&gt;0,IF(LEN(INDEX(AdressBook!$D$6:$D$25,MATCH(D40,AdressBook!$B$6:$B$25,0),1))=0,"",INDEX(AdressBook!$D$6:$D$25,MATCH(D40,AdressBook!$B$6:$B$25,0),1)),""),"")</f>
        <v>Customer Event</v>
      </c>
      <c r="G40" s="361" t="str">
        <f>IFERROR(IF(LEN(INDEX(PlansAndNotes!$F$6:$F$2005,ROW(B40)-ROW($C$3)))=0,"",INDEX(PlansAndNotes!$F$6:$F$2005,ROW(B40)-ROW($C$3))),"")</f>
        <v>Audrey Workman</v>
      </c>
      <c r="H40" s="361" t="str">
        <f>IFERROR(IF(LEN(C40)&gt;0,IF(LEN(INDEX(TasksList!$G$6:$G$1005,MATCH(C40,TasksList!$B$6:$B$1005,0),1))=0,"",INDEX(TasksList!$G$6:$G$1005,MATCH(C40,TasksList!$B$6:$B$1005,0),1)),""),"")</f>
        <v>Open</v>
      </c>
      <c r="I40" s="381"/>
      <c r="J40" s="402" t="str">
        <f>IF(LEN(INDEX(TasksList!$B$6:$B$1005,ROW(J37),1))=0,"",INDEX(TasksList!$B$6:$B$1005,ROW(J37),1)&amp;" - "&amp;INDEX(TasksList!$D$6:$D$1005,ROW(J37),1))</f>
        <v/>
      </c>
      <c r="K40" s="402"/>
      <c r="L40" s="399" t="str">
        <f t="array" ref="L40">IFERROR(INDEX($J$4:$J$1003,SMALL($K$4:$K$1003,ROW(L40)-3),1),"")</f>
        <v/>
      </c>
      <c r="M40" s="206"/>
      <c r="N40" s="362">
        <f>IFERROR(IF(LEN(INDEX(PlansAndNotes!$D$6:$D$4005,ROW(B40)-ROW($C$3)))=0,"",INDEX(PlansAndNotes!$D$6:$D$4005,ROW(B40)-ROW($C$3))),"")</f>
        <v>44616</v>
      </c>
      <c r="O40" s="165" t="str">
        <f t="shared" si="0"/>
        <v>Implement CRM</v>
      </c>
      <c r="P40" s="363" t="str">
        <f>IFERROR(IF(LEN(INDEX(PlansAndNotes!$E$6:$E$4005,ROW(B40)-ROW($C$3)))=0,"",INDEX(PlansAndNotes!$E$6:$E$4005,ROW(B40)-ROW($C$3))),"")</f>
        <v>NEW OPPORTUNITY</v>
      </c>
      <c r="Q40" s="363" t="str">
        <f>IFERROR(IF(LEN(INDEX(PlansAndNotes!$G$6:$G$4005,ROW(B40)-ROW($C$3)))=0,"",INDEX(PlansAndNotes!$G$6:$G$4005,ROW(B40)-ROW($C$3))),"")</f>
        <v/>
      </c>
      <c r="R40" s="361" t="str">
        <f>IFERROR(IF(LEN(D40)&gt;0,IF(LEN(INDEX(AdressBook!$C$6:$C$25,MATCH(D40,AdressBook!$B$6:$B$25,0),1))=0,"",INDEX(AdressBook!$C$6:$C$25,MATCH(D40,AdressBook!$B$6:$B$25,0),1)),""),"")</f>
        <v>Prospect</v>
      </c>
      <c r="S40" s="165">
        <f>IF(LEN(C40)&gt;0,IFERROR(IF(MATCH(C40,C41:$C$4004,0)&gt;0,-1,ROW(S40)-ROW($S$3)),ROW(S40)-ROW($S$3)),-1)</f>
        <v>-1</v>
      </c>
      <c r="T40" s="165">
        <f t="shared" si="1"/>
        <v>0</v>
      </c>
      <c r="U40" s="165" t="str">
        <f t="shared" si="2"/>
        <v/>
      </c>
      <c r="V40" s="165" t="str">
        <f>IFERROR(IF(OR(C40="",S40&lt;0),"",IF(SUBTOTAL(3,C40:C40)=0,-1,SUBTOTAL(3,$C$4:C40))),"")</f>
        <v/>
      </c>
      <c r="W40" s="156" t="str">
        <f t="array" ref="W40">IF(LEN(C40)&gt;0,IFERROR(IF(MATCH(C40,$C$3:$C39,0)&gt;0,N40-INDEX($N$3:N39,SUMPRODUCT(MAX(ROW($C$3:$C39)*(C40=$C$3:$C39)))-2,1),""),""),"")</f>
        <v/>
      </c>
      <c r="X40" s="156">
        <f t="shared" ca="1" si="4"/>
        <v>1</v>
      </c>
      <c r="Y40" s="156">
        <f t="shared" ca="1" si="5"/>
        <v>1</v>
      </c>
      <c r="AB40" s="406"/>
      <c r="AC40" s="380"/>
      <c r="AD40" s="380">
        <f t="shared" si="9"/>
        <v>0</v>
      </c>
      <c r="AQ40" s="165" t="str">
        <f t="shared" si="19"/>
        <v/>
      </c>
      <c r="AR40" s="167" t="str">
        <f t="array" ref="AR40" xml:space="preserve"> IFERROR( IF(OR(DATERANGE="All Data",DATERANGE=""), INDEX(Calculations!$AC$7:$AC$506,SMALL(IF(Calculations!$AC$7:$AC$506&lt;&gt;"0",ROW($AQ$6:$AQ$505)-ROW(INDEX($AQ$6:$AQ$505,1,1))+1),AQ40),1),INDEX(Calculations!$AD$7:$AD$506,SMALL(IF(Calculations!$AD$7:$AD$506&lt;&gt;0,ROW($AQ$6:$AQ$505)-ROW(INDEX($AQ$6:$AQ$505,1,1))+1),AQ40),1)),"")</f>
        <v/>
      </c>
      <c r="AS40" s="164" t="str">
        <f t="array" ref="AS40" xml:space="preserve"> IFERROR(IF(OR(DATERANGE="All Data",DATERANGE=""),INDEX(AdressBook!$B$6:$B$505,SMALL(IF(Calculations!$AC$7:$AC$506&lt;&gt;"0",ROW($AQ$6:$AQ$505)-ROW(INDEX($AQ$6:$AQ$505,1,1))+1),AQ40),1),INDEX(AdressBook!$B$6:$B$505,SMALL(IF(Calculations!$AD$7:$AD$506&lt;&gt;0,ROW($AQ$6:$AQ$505)-ROW(INDEX($AQ$6:$AQ$505,1,1))+1),AQ40),1)),"")</f>
        <v/>
      </c>
      <c r="AT40" s="227" t="str">
        <f t="shared" si="16"/>
        <v/>
      </c>
      <c r="AV40" s="199"/>
      <c r="AW40" s="199"/>
      <c r="AY40" s="303" t="s">
        <v>16</v>
      </c>
      <c r="AZ40" s="303">
        <v>2026</v>
      </c>
      <c r="BI40" s="227" t="str">
        <f t="shared" si="14"/>
        <v/>
      </c>
      <c r="BJ40" s="165" t="str">
        <f>IF(LEN(Settings!E41)=0,"",Settings!E41)</f>
        <v/>
      </c>
      <c r="BK40" s="165" t="str">
        <f t="shared" si="17"/>
        <v/>
      </c>
      <c r="BL40" s="167" t="str">
        <f t="shared" si="18"/>
        <v/>
      </c>
      <c r="BO40" s="371" t="str">
        <f>IF(LEN(Settings!E41)=0,"",Settings!E41)</f>
        <v/>
      </c>
    </row>
    <row r="41" spans="2:67" hidden="1" x14ac:dyDescent="0.25">
      <c r="B41" s="390" t="str">
        <f>IFERROR(IF(LEN(INDEX(PlansAndNotes!$B$6:$B$2005,ROW(A41)-ROW($B$3)))=0,"",INDEX(PlansAndNotes!$B$6:$B$2005,ROW(A41)-ROW($B$3))),"")</f>
        <v>110 - Implement CRM</v>
      </c>
      <c r="C41" s="361">
        <f t="shared" si="3"/>
        <v>110</v>
      </c>
      <c r="D41" s="361" t="str">
        <f>IFERROR(IF(LEN(C41)&gt;0,IF(LEN(INDEX(TasksList!$C$6:$C$1005,MATCH(C41,TasksList!$B$6:$B$1005,0),1))=0,"",INDEX(TasksList!$C$6:$C$1005,MATCH(C41,TasksList!$B$6:$B$1005,0),1)),""),"")</f>
        <v>Pede Consulting</v>
      </c>
      <c r="E41" s="361" t="str">
        <f>IFERROR(IF(LEN(C41)&gt;0,IF(LEN(INDEX(TasksList!$F$6:$F$1005,MATCH(C41,TasksList!$B$6:$B$1005,0),1))=0,"not set!",INDEX(TasksList!$F$6:$F$1005,MATCH(C41,TasksList!$B$6:$B$1005,0),1)),""),"")</f>
        <v>Medium</v>
      </c>
      <c r="F41" s="360" t="str">
        <f>IFERROR(IF(LEN(D41)&gt;0,IF(LEN(INDEX(AdressBook!$D$6:$D$25,MATCH(D41,AdressBook!$B$6:$B$25,0),1))=0,"",INDEX(AdressBook!$D$6:$D$25,MATCH(D41,AdressBook!$B$6:$B$25,0),1)),""),"")</f>
        <v>Customer Event</v>
      </c>
      <c r="G41" s="361" t="str">
        <f>IFERROR(IF(LEN(INDEX(PlansAndNotes!$F$6:$F$2005,ROW(B41)-ROW($C$3)))=0,"",INDEX(PlansAndNotes!$F$6:$F$2005,ROW(B41)-ROW($C$3))),"")</f>
        <v>Audrey Workman</v>
      </c>
      <c r="H41" s="361" t="str">
        <f>IFERROR(IF(LEN(C41)&gt;0,IF(LEN(INDEX(TasksList!$G$6:$G$1005,MATCH(C41,TasksList!$B$6:$B$1005,0),1))=0,"",INDEX(TasksList!$G$6:$G$1005,MATCH(C41,TasksList!$B$6:$B$1005,0),1)),""),"")</f>
        <v>Open</v>
      </c>
      <c r="I41" s="381"/>
      <c r="J41" s="402" t="str">
        <f>IF(LEN(INDEX(TasksList!$B$6:$B$1005,ROW(J38),1))=0,"",INDEX(TasksList!$B$6:$B$1005,ROW(J38),1)&amp;" - "&amp;INDEX(TasksList!$D$6:$D$1005,ROW(J38),1))</f>
        <v/>
      </c>
      <c r="K41" s="402"/>
      <c r="L41" s="399" t="str">
        <f t="array" ref="L41">IFERROR(INDEX($J$4:$J$1003,SMALL($K$4:$K$1003,ROW(L41)-3),1),"")</f>
        <v/>
      </c>
      <c r="M41" s="206"/>
      <c r="N41" s="362">
        <f>IFERROR(IF(LEN(INDEX(PlansAndNotes!$D$6:$D$4005,ROW(B41)-ROW($C$3)))=0,"",INDEX(PlansAndNotes!$D$6:$D$4005,ROW(B41)-ROW($C$3))),"")</f>
        <v>44622</v>
      </c>
      <c r="O41" s="165" t="str">
        <f t="shared" si="0"/>
        <v>Implement CRM</v>
      </c>
      <c r="P41" s="363" t="str">
        <f>IFERROR(IF(LEN(INDEX(PlansAndNotes!$E$6:$E$4005,ROW(B41)-ROW($C$3)))=0,"",INDEX(PlansAndNotes!$E$6:$E$4005,ROW(B41)-ROW($C$3))),"")</f>
        <v>LEAD QUALIFICATION</v>
      </c>
      <c r="Q41" s="363" t="str">
        <f>IFERROR(IF(LEN(INDEX(PlansAndNotes!$G$6:$G$4005,ROW(B41)-ROW($C$3)))=0,"",INDEX(PlansAndNotes!$G$6:$G$4005,ROW(B41)-ROW($C$3))),"")</f>
        <v/>
      </c>
      <c r="R41" s="361" t="str">
        <f>IFERROR(IF(LEN(D41)&gt;0,IF(LEN(INDEX(AdressBook!$C$6:$C$25,MATCH(D41,AdressBook!$B$6:$B$25,0),1))=0,"",INDEX(AdressBook!$C$6:$C$25,MATCH(D41,AdressBook!$B$6:$B$25,0),1)),""),"")</f>
        <v>Prospect</v>
      </c>
      <c r="S41" s="165">
        <f>IF(LEN(C41)&gt;0,IFERROR(IF(MATCH(C41,C42:$C$4004,0)&gt;0,-1,ROW(S41)-ROW($S$3)),ROW(S41)-ROW($S$3)),-1)</f>
        <v>-1</v>
      </c>
      <c r="T41" s="165">
        <f t="shared" si="1"/>
        <v>0</v>
      </c>
      <c r="U41" s="165" t="str">
        <f t="shared" si="2"/>
        <v/>
      </c>
      <c r="V41" s="165" t="str">
        <f>IFERROR(IF(OR(C41="",S41&lt;0),"",IF(SUBTOTAL(3,C41:C41)=0,-1,SUBTOTAL(3,$C$4:C41))),"")</f>
        <v/>
      </c>
      <c r="W41" s="156">
        <f t="array" ref="W41">IF(LEN(C41)&gt;0,IFERROR(IF(MATCH(C41,$C$3:$C40,0)&gt;0,N41-INDEX($N$3:N40,SUMPRODUCT(MAX(ROW($C$3:$C40)*(C41=$C$3:$C40)))-2,1),""),""),"")</f>
        <v>6</v>
      </c>
      <c r="X41" s="156">
        <f t="shared" ca="1" si="4"/>
        <v>1</v>
      </c>
      <c r="Y41" s="156">
        <f t="shared" ca="1" si="5"/>
        <v>1</v>
      </c>
      <c r="AB41" s="406"/>
      <c r="AC41" s="380"/>
      <c r="AD41" s="380">
        <f t="shared" si="9"/>
        <v>0</v>
      </c>
      <c r="AQ41" s="165" t="str">
        <f t="shared" si="19"/>
        <v/>
      </c>
      <c r="AR41" s="167" t="str">
        <f t="array" ref="AR41" xml:space="preserve"> IFERROR( IF(OR(DATERANGE="All Data",DATERANGE=""), INDEX(Calculations!$AC$7:$AC$506,SMALL(IF(Calculations!$AC$7:$AC$506&lt;&gt;"0",ROW($AQ$6:$AQ$505)-ROW(INDEX($AQ$6:$AQ$505,1,1))+1),AQ41),1),INDEX(Calculations!$AD$7:$AD$506,SMALL(IF(Calculations!$AD$7:$AD$506&lt;&gt;0,ROW($AQ$6:$AQ$505)-ROW(INDEX($AQ$6:$AQ$505,1,1))+1),AQ41),1)),"")</f>
        <v/>
      </c>
      <c r="AS41" s="164" t="str">
        <f t="array" ref="AS41" xml:space="preserve"> IFERROR(IF(OR(DATERANGE="All Data",DATERANGE=""),INDEX(AdressBook!$B$6:$B$505,SMALL(IF(Calculations!$AC$7:$AC$506&lt;&gt;"0",ROW($AQ$6:$AQ$505)-ROW(INDEX($AQ$6:$AQ$505,1,1))+1),AQ41),1),INDEX(AdressBook!$B$6:$B$505,SMALL(IF(Calculations!$AD$7:$AD$506&lt;&gt;0,ROW($AQ$6:$AQ$505)-ROW(INDEX($AQ$6:$AQ$505,1,1))+1),AQ41),1)),"")</f>
        <v/>
      </c>
      <c r="AT41" s="227" t="str">
        <f t="shared" si="16"/>
        <v/>
      </c>
      <c r="AV41" s="199"/>
      <c r="AW41" s="199"/>
      <c r="AY41" s="303" t="s">
        <v>17</v>
      </c>
      <c r="AZ41" s="303">
        <v>2027</v>
      </c>
      <c r="BI41" s="227" t="str">
        <f t="shared" si="14"/>
        <v/>
      </c>
      <c r="BJ41" s="165" t="str">
        <f>IF(LEN(Settings!E42)=0,"",Settings!E42)</f>
        <v/>
      </c>
      <c r="BK41" s="165" t="str">
        <f t="shared" si="17"/>
        <v/>
      </c>
      <c r="BL41" s="167" t="str">
        <f t="shared" si="18"/>
        <v/>
      </c>
      <c r="BO41" s="371" t="str">
        <f>IF(LEN(Settings!E42)=0,"",Settings!E42)</f>
        <v/>
      </c>
    </row>
    <row r="42" spans="2:67" hidden="1" x14ac:dyDescent="0.25">
      <c r="B42" s="390" t="str">
        <f>IFERROR(IF(LEN(INDEX(PlansAndNotes!$B$6:$B$2005,ROW(A42)-ROW($B$3)))=0,"",INDEX(PlansAndNotes!$B$6:$B$2005,ROW(A42)-ROW($B$3))),"")</f>
        <v>110 - Implement CRM</v>
      </c>
      <c r="C42" s="361">
        <f t="shared" si="3"/>
        <v>110</v>
      </c>
      <c r="D42" s="361" t="str">
        <f>IFERROR(IF(LEN(C42)&gt;0,IF(LEN(INDEX(TasksList!$C$6:$C$1005,MATCH(C42,TasksList!$B$6:$B$1005,0),1))=0,"",INDEX(TasksList!$C$6:$C$1005,MATCH(C42,TasksList!$B$6:$B$1005,0),1)),""),"")</f>
        <v>Pede Consulting</v>
      </c>
      <c r="E42" s="361" t="str">
        <f>IFERROR(IF(LEN(C42)&gt;0,IF(LEN(INDEX(TasksList!$F$6:$F$1005,MATCH(C42,TasksList!$B$6:$B$1005,0),1))=0,"not set!",INDEX(TasksList!$F$6:$F$1005,MATCH(C42,TasksList!$B$6:$B$1005,0),1)),""),"")</f>
        <v>Medium</v>
      </c>
      <c r="F42" s="360" t="str">
        <f>IFERROR(IF(LEN(D42)&gt;0,IF(LEN(INDEX(AdressBook!$D$6:$D$25,MATCH(D42,AdressBook!$B$6:$B$25,0),1))=0,"",INDEX(AdressBook!$D$6:$D$25,MATCH(D42,AdressBook!$B$6:$B$25,0),1)),""),"")</f>
        <v>Customer Event</v>
      </c>
      <c r="G42" s="361" t="str">
        <f>IFERROR(IF(LEN(INDEX(PlansAndNotes!$F$6:$F$2005,ROW(B42)-ROW($C$3)))=0,"",INDEX(PlansAndNotes!$F$6:$F$2005,ROW(B42)-ROW($C$3))),"")</f>
        <v>Audrey Workman</v>
      </c>
      <c r="H42" s="361" t="str">
        <f>IFERROR(IF(LEN(C42)&gt;0,IF(LEN(INDEX(TasksList!$G$6:$G$1005,MATCH(C42,TasksList!$B$6:$B$1005,0),1))=0,"",INDEX(TasksList!$G$6:$G$1005,MATCH(C42,TasksList!$B$6:$B$1005,0),1)),""),"")</f>
        <v>Open</v>
      </c>
      <c r="I42" s="381"/>
      <c r="J42" s="402" t="str">
        <f>IF(LEN(INDEX(TasksList!$B$6:$B$1005,ROW(J39),1))=0,"",INDEX(TasksList!$B$6:$B$1005,ROW(J39),1)&amp;" - "&amp;INDEX(TasksList!$D$6:$D$1005,ROW(J39),1))</f>
        <v/>
      </c>
      <c r="K42" s="402"/>
      <c r="L42" s="399" t="str">
        <f t="array" ref="L42">IFERROR(INDEX($J$4:$J$1003,SMALL($K$4:$K$1003,ROW(L42)-3),1),"")</f>
        <v/>
      </c>
      <c r="M42" s="206"/>
      <c r="N42" s="362">
        <f>IFERROR(IF(LEN(INDEX(PlansAndNotes!$D$6:$D$4005,ROW(B42)-ROW($C$3)))=0,"",INDEX(PlansAndNotes!$D$6:$D$4005,ROW(B42)-ROW($C$3))),"")</f>
        <v>44628</v>
      </c>
      <c r="O42" s="165" t="str">
        <f t="shared" si="0"/>
        <v>Implement CRM</v>
      </c>
      <c r="P42" s="363" t="str">
        <f>IFERROR(IF(LEN(INDEX(PlansAndNotes!$E$6:$E$4005,ROW(B42)-ROW($C$3)))=0,"",INDEX(PlansAndNotes!$E$6:$E$4005,ROW(B42)-ROW($C$3))),"")</f>
        <v>CONTACT / MEETING</v>
      </c>
      <c r="Q42" s="363" t="str">
        <f>IFERROR(IF(LEN(INDEX(PlansAndNotes!$G$6:$G$4005,ROW(B42)-ROW($C$3)))=0,"",INDEX(PlansAndNotes!$G$6:$G$4005,ROW(B42)-ROW($C$3))),"")</f>
        <v/>
      </c>
      <c r="R42" s="361" t="str">
        <f>IFERROR(IF(LEN(D42)&gt;0,IF(LEN(INDEX(AdressBook!$C$6:$C$25,MATCH(D42,AdressBook!$B$6:$B$25,0),1))=0,"",INDEX(AdressBook!$C$6:$C$25,MATCH(D42,AdressBook!$B$6:$B$25,0),1)),""),"")</f>
        <v>Prospect</v>
      </c>
      <c r="S42" s="165">
        <f>IF(LEN(C42)&gt;0,IFERROR(IF(MATCH(C42,C43:$C$4004,0)&gt;0,-1,ROW(S42)-ROW($S$3)),ROW(S42)-ROW($S$3)),-1)</f>
        <v>39</v>
      </c>
      <c r="T42" s="165">
        <f t="shared" si="1"/>
        <v>39</v>
      </c>
      <c r="U42" s="165" t="str">
        <f t="shared" si="2"/>
        <v>CONTACT / MEETING</v>
      </c>
      <c r="V42" s="165">
        <f>IFERROR(IF(OR(C42="",S42&lt;0),"",IF(SUBTOTAL(3,C42:C42)=0,-1,SUBTOTAL(3,$C$4:C42))),"")</f>
        <v>-1</v>
      </c>
      <c r="W42" s="156">
        <f t="array" ref="W42">IF(LEN(C42)&gt;0,IFERROR(IF(MATCH(C42,$C$3:$C41,0)&gt;0,N42-INDEX($N$3:N41,SUMPRODUCT(MAX(ROW($C$3:$C41)*(C42=$C$3:$C41)))-2,1),""),""),"")</f>
        <v>6</v>
      </c>
      <c r="X42" s="156">
        <f t="shared" ca="1" si="4"/>
        <v>1</v>
      </c>
      <c r="Y42" s="156">
        <f t="shared" ca="1" si="5"/>
        <v>1</v>
      </c>
      <c r="AB42" s="406"/>
      <c r="AC42" s="380"/>
      <c r="AD42" s="380">
        <f t="shared" si="9"/>
        <v>0</v>
      </c>
      <c r="AQ42" s="165" t="str">
        <f t="shared" si="19"/>
        <v/>
      </c>
      <c r="AR42" s="167" t="str">
        <f t="array" ref="AR42" xml:space="preserve"> IFERROR( IF(OR(DATERANGE="All Data",DATERANGE=""), INDEX(Calculations!$AC$7:$AC$506,SMALL(IF(Calculations!$AC$7:$AC$506&lt;&gt;"0",ROW($AQ$6:$AQ$505)-ROW(INDEX($AQ$6:$AQ$505,1,1))+1),AQ42),1),INDEX(Calculations!$AD$7:$AD$506,SMALL(IF(Calculations!$AD$7:$AD$506&lt;&gt;0,ROW($AQ$6:$AQ$505)-ROW(INDEX($AQ$6:$AQ$505,1,1))+1),AQ42),1)),"")</f>
        <v/>
      </c>
      <c r="AS42" s="164" t="str">
        <f t="array" ref="AS42" xml:space="preserve"> IFERROR(IF(OR(DATERANGE="All Data",DATERANGE=""),INDEX(AdressBook!$B$6:$B$505,SMALL(IF(Calculations!$AC$7:$AC$506&lt;&gt;"0",ROW($AQ$6:$AQ$505)-ROW(INDEX($AQ$6:$AQ$505,1,1))+1),AQ42),1),INDEX(AdressBook!$B$6:$B$505,SMALL(IF(Calculations!$AD$7:$AD$506&lt;&gt;0,ROW($AQ$6:$AQ$505)-ROW(INDEX($AQ$6:$AQ$505,1,1))+1),AQ42),1)),"")</f>
        <v/>
      </c>
      <c r="AT42" s="227" t="str">
        <f t="shared" si="16"/>
        <v/>
      </c>
      <c r="AV42" s="199"/>
      <c r="AW42" s="199"/>
      <c r="AY42" s="303" t="s">
        <v>18</v>
      </c>
      <c r="AZ42" s="303">
        <v>2028</v>
      </c>
      <c r="BI42" s="227" t="str">
        <f t="shared" si="14"/>
        <v/>
      </c>
      <c r="BJ42" s="165" t="str">
        <f>IF(LEN(Settings!E43)=0,"",Settings!E43)</f>
        <v/>
      </c>
      <c r="BK42" s="165" t="str">
        <f t="shared" si="17"/>
        <v/>
      </c>
      <c r="BL42" s="167" t="str">
        <f t="shared" si="18"/>
        <v/>
      </c>
      <c r="BO42" s="371" t="str">
        <f>IF(LEN(Settings!E43)=0,"",Settings!E43)</f>
        <v/>
      </c>
    </row>
    <row r="43" spans="2:67" hidden="1" x14ac:dyDescent="0.25">
      <c r="B43" s="390" t="str">
        <f>IFERROR(IF(LEN(INDEX(PlansAndNotes!$B$6:$B$2005,ROW(A43)-ROW($B$3)))=0,"",INDEX(PlansAndNotes!$B$6:$B$2005,ROW(A43)-ROW($B$3))),"")</f>
        <v>111 - Outsourcing contract</v>
      </c>
      <c r="C43" s="361">
        <f t="shared" si="3"/>
        <v>111</v>
      </c>
      <c r="D43" s="361" t="str">
        <f>IFERROR(IF(LEN(C43)&gt;0,IF(LEN(INDEX(TasksList!$C$6:$C$1005,MATCH(C43,TasksList!$B$6:$B$1005,0),1))=0,"",INDEX(TasksList!$C$6:$C$1005,MATCH(C43,TasksList!$B$6:$B$1005,0),1)),""),"")</f>
        <v>Rutrum Inc.</v>
      </c>
      <c r="E43" s="361" t="str">
        <f>IFERROR(IF(LEN(C43)&gt;0,IF(LEN(INDEX(TasksList!$F$6:$F$1005,MATCH(C43,TasksList!$B$6:$B$1005,0),1))=0,"not set!",INDEX(TasksList!$F$6:$F$1005,MATCH(C43,TasksList!$B$6:$B$1005,0),1)),""),"")</f>
        <v>Medium</v>
      </c>
      <c r="F43" s="360" t="str">
        <f>IFERROR(IF(LEN(D43)&gt;0,IF(LEN(INDEX(AdressBook!$D$6:$D$25,MATCH(D43,AdressBook!$B$6:$B$25,0),1))=0,"",INDEX(AdressBook!$D$6:$D$25,MATCH(D43,AdressBook!$B$6:$B$25,0),1)),""),"")</f>
        <v>Google Adds</v>
      </c>
      <c r="G43" s="361" t="str">
        <f>IFERROR(IF(LEN(INDEX(PlansAndNotes!$F$6:$F$2005,ROW(B43)-ROW($C$3)))=0,"",INDEX(PlansAndNotes!$F$6:$F$2005,ROW(B43)-ROW($C$3))),"")</f>
        <v>Audrey Workman</v>
      </c>
      <c r="H43" s="361" t="str">
        <f>IFERROR(IF(LEN(C43)&gt;0,IF(LEN(INDEX(TasksList!$G$6:$G$1005,MATCH(C43,TasksList!$B$6:$B$1005,0),1))=0,"",INDEX(TasksList!$G$6:$G$1005,MATCH(C43,TasksList!$B$6:$B$1005,0),1)),""),"")</f>
        <v>Open</v>
      </c>
      <c r="I43" s="381"/>
      <c r="J43" s="402" t="str">
        <f>IF(LEN(INDEX(TasksList!$B$6:$B$1005,ROW(J40),1))=0,"",INDEX(TasksList!$B$6:$B$1005,ROW(J40),1)&amp;" - "&amp;INDEX(TasksList!$D$6:$D$1005,ROW(J40),1))</f>
        <v/>
      </c>
      <c r="K43" s="402"/>
      <c r="L43" s="399" t="str">
        <f t="array" ref="L43">IFERROR(INDEX($J$4:$J$1003,SMALL($K$4:$K$1003,ROW(L43)-3),1),"")</f>
        <v/>
      </c>
      <c r="M43" s="206"/>
      <c r="N43" s="362">
        <f>IFERROR(IF(LEN(INDEX(PlansAndNotes!$D$6:$D$4005,ROW(B43)-ROW($C$3)))=0,"",INDEX(PlansAndNotes!$D$6:$D$4005,ROW(B43)-ROW($C$3))),"")</f>
        <v>44634</v>
      </c>
      <c r="O43" s="165" t="str">
        <f t="shared" si="0"/>
        <v>Outsourcing contract</v>
      </c>
      <c r="P43" s="363" t="str">
        <f>IFERROR(IF(LEN(INDEX(PlansAndNotes!$E$6:$E$4005,ROW(B43)-ROW($C$3)))=0,"",INDEX(PlansAndNotes!$E$6:$E$4005,ROW(B43)-ROW($C$3))),"")</f>
        <v>NEW OPPORTUNITY</v>
      </c>
      <c r="Q43" s="363" t="str">
        <f>IFERROR(IF(LEN(INDEX(PlansAndNotes!$G$6:$G$4005,ROW(B43)-ROW($C$3)))=0,"",INDEX(PlansAndNotes!$G$6:$G$4005,ROW(B43)-ROW($C$3))),"")</f>
        <v/>
      </c>
      <c r="R43" s="361" t="str">
        <f>IFERROR(IF(LEN(D43)&gt;0,IF(LEN(INDEX(AdressBook!$C$6:$C$25,MATCH(D43,AdressBook!$B$6:$B$25,0),1))=0,"",INDEX(AdressBook!$C$6:$C$25,MATCH(D43,AdressBook!$B$6:$B$25,0),1)),""),"")</f>
        <v>Customer</v>
      </c>
      <c r="S43" s="165">
        <f>IF(LEN(C43)&gt;0,IFERROR(IF(MATCH(C43,C44:$C$4004,0)&gt;0,-1,ROW(S43)-ROW($S$3)),ROW(S43)-ROW($S$3)),-1)</f>
        <v>-1</v>
      </c>
      <c r="T43" s="165">
        <f t="shared" si="1"/>
        <v>0</v>
      </c>
      <c r="U43" s="165" t="str">
        <f t="shared" si="2"/>
        <v/>
      </c>
      <c r="V43" s="165" t="str">
        <f>IFERROR(IF(OR(C43="",S43&lt;0),"",IF(SUBTOTAL(3,C43:C43)=0,-1,SUBTOTAL(3,$C$4:C43))),"")</f>
        <v/>
      </c>
      <c r="W43" s="156" t="str">
        <f t="array" ref="W43">IF(LEN(C43)&gt;0,IFERROR(IF(MATCH(C43,$C$3:$C42,0)&gt;0,N43-INDEX($N$3:N42,SUMPRODUCT(MAX(ROW($C$3:$C42)*(C43=$C$3:$C42)))-2,1),""),""),"")</f>
        <v/>
      </c>
      <c r="X43" s="156">
        <f t="shared" ca="1" si="4"/>
        <v>1</v>
      </c>
      <c r="Y43" s="156">
        <f t="shared" ca="1" si="5"/>
        <v>1</v>
      </c>
      <c r="AB43" s="406"/>
      <c r="AC43" s="380"/>
      <c r="AD43" s="380">
        <f t="shared" si="9"/>
        <v>0</v>
      </c>
      <c r="AQ43" s="165" t="str">
        <f t="shared" si="19"/>
        <v/>
      </c>
      <c r="AR43" s="167" t="str">
        <f t="array" ref="AR43" xml:space="preserve"> IFERROR( IF(OR(DATERANGE="All Data",DATERANGE=""), INDEX(Calculations!$AC$7:$AC$506,SMALL(IF(Calculations!$AC$7:$AC$506&lt;&gt;"0",ROW($AQ$6:$AQ$505)-ROW(INDEX($AQ$6:$AQ$505,1,1))+1),AQ43),1),INDEX(Calculations!$AD$7:$AD$506,SMALL(IF(Calculations!$AD$7:$AD$506&lt;&gt;0,ROW($AQ$6:$AQ$505)-ROW(INDEX($AQ$6:$AQ$505,1,1))+1),AQ43),1)),"")</f>
        <v/>
      </c>
      <c r="AS43" s="164" t="str">
        <f t="array" ref="AS43" xml:space="preserve"> IFERROR(IF(OR(DATERANGE="All Data",DATERANGE=""),INDEX(AdressBook!$B$6:$B$505,SMALL(IF(Calculations!$AC$7:$AC$506&lt;&gt;"0",ROW($AQ$6:$AQ$505)-ROW(INDEX($AQ$6:$AQ$505,1,1))+1),AQ43),1),INDEX(AdressBook!$B$6:$B$505,SMALL(IF(Calculations!$AD$7:$AD$506&lt;&gt;0,ROW($AQ$6:$AQ$505)-ROW(INDEX($AQ$6:$AQ$505,1,1))+1),AQ43),1)),"")</f>
        <v/>
      </c>
      <c r="AT43" s="227" t="str">
        <f t="shared" si="16"/>
        <v/>
      </c>
      <c r="AV43" s="199"/>
      <c r="AW43" s="199"/>
      <c r="AY43" s="303" t="s">
        <v>19</v>
      </c>
      <c r="AZ43" s="303">
        <v>2029</v>
      </c>
      <c r="BI43" s="227" t="str">
        <f t="shared" si="14"/>
        <v/>
      </c>
      <c r="BJ43" s="165" t="str">
        <f>IF(LEN(Settings!E44)=0,"",Settings!E44)</f>
        <v/>
      </c>
      <c r="BK43" s="165" t="str">
        <f t="shared" si="17"/>
        <v/>
      </c>
      <c r="BL43" s="167" t="str">
        <f t="shared" si="18"/>
        <v/>
      </c>
      <c r="BO43" s="371" t="str">
        <f>IF(LEN(Settings!E44)=0,"",Settings!E44)</f>
        <v/>
      </c>
    </row>
    <row r="44" spans="2:67" hidden="1" x14ac:dyDescent="0.25">
      <c r="B44" s="390" t="str">
        <f>IFERROR(IF(LEN(INDEX(PlansAndNotes!$B$6:$B$2005,ROW(A44)-ROW($B$3)))=0,"",INDEX(PlansAndNotes!$B$6:$B$2005,ROW(A44)-ROW($B$3))),"")</f>
        <v>111 - Outsourcing contract</v>
      </c>
      <c r="C44" s="361">
        <f t="shared" si="3"/>
        <v>111</v>
      </c>
      <c r="D44" s="361" t="str">
        <f>IFERROR(IF(LEN(C44)&gt;0,IF(LEN(INDEX(TasksList!$C$6:$C$1005,MATCH(C44,TasksList!$B$6:$B$1005,0),1))=0,"",INDEX(TasksList!$C$6:$C$1005,MATCH(C44,TasksList!$B$6:$B$1005,0),1)),""),"")</f>
        <v>Rutrum Inc.</v>
      </c>
      <c r="E44" s="361" t="str">
        <f>IFERROR(IF(LEN(C44)&gt;0,IF(LEN(INDEX(TasksList!$F$6:$F$1005,MATCH(C44,TasksList!$B$6:$B$1005,0),1))=0,"not set!",INDEX(TasksList!$F$6:$F$1005,MATCH(C44,TasksList!$B$6:$B$1005,0),1)),""),"")</f>
        <v>Medium</v>
      </c>
      <c r="F44" s="360" t="str">
        <f>IFERROR(IF(LEN(D44)&gt;0,IF(LEN(INDEX(AdressBook!$D$6:$D$25,MATCH(D44,AdressBook!$B$6:$B$25,0),1))=0,"",INDEX(AdressBook!$D$6:$D$25,MATCH(D44,AdressBook!$B$6:$B$25,0),1)),""),"")</f>
        <v>Google Adds</v>
      </c>
      <c r="G44" s="361" t="str">
        <f>IFERROR(IF(LEN(INDEX(PlansAndNotes!$F$6:$F$2005,ROW(B44)-ROW($C$3)))=0,"",INDEX(PlansAndNotes!$F$6:$F$2005,ROW(B44)-ROW($C$3))),"")</f>
        <v>Audrey Workman</v>
      </c>
      <c r="H44" s="361" t="str">
        <f>IFERROR(IF(LEN(C44)&gt;0,IF(LEN(INDEX(TasksList!$G$6:$G$1005,MATCH(C44,TasksList!$B$6:$B$1005,0),1))=0,"",INDEX(TasksList!$G$6:$G$1005,MATCH(C44,TasksList!$B$6:$B$1005,0),1)),""),"")</f>
        <v>Open</v>
      </c>
      <c r="I44" s="381"/>
      <c r="J44" s="402" t="str">
        <f>IF(LEN(INDEX(TasksList!$B$6:$B$1005,ROW(J41),1))=0,"",INDEX(TasksList!$B$6:$B$1005,ROW(J41),1)&amp;" - "&amp;INDEX(TasksList!$D$6:$D$1005,ROW(J41),1))</f>
        <v/>
      </c>
      <c r="K44" s="402"/>
      <c r="L44" s="399" t="str">
        <f t="array" ref="L44">IFERROR(INDEX($J$4:$J$1003,SMALL($K$4:$K$1003,ROW(L44)-3),1),"")</f>
        <v/>
      </c>
      <c r="M44" s="206"/>
      <c r="N44" s="362">
        <f>IFERROR(IF(LEN(INDEX(PlansAndNotes!$D$6:$D$4005,ROW(B44)-ROW($C$3)))=0,"",INDEX(PlansAndNotes!$D$6:$D$4005,ROW(B44)-ROW($C$3))),"")</f>
        <v>44640</v>
      </c>
      <c r="O44" s="165" t="str">
        <f t="shared" si="0"/>
        <v>Outsourcing contract</v>
      </c>
      <c r="P44" s="363" t="str">
        <f>IFERROR(IF(LEN(INDEX(PlansAndNotes!$E$6:$E$4005,ROW(B44)-ROW($C$3)))=0,"",INDEX(PlansAndNotes!$E$6:$E$4005,ROW(B44)-ROW($C$3))),"")</f>
        <v>LEAD QUALIFICATION</v>
      </c>
      <c r="Q44" s="363" t="str">
        <f>IFERROR(IF(LEN(INDEX(PlansAndNotes!$G$6:$G$4005,ROW(B44)-ROW($C$3)))=0,"",INDEX(PlansAndNotes!$G$6:$G$4005,ROW(B44)-ROW($C$3))),"")</f>
        <v/>
      </c>
      <c r="R44" s="361" t="str">
        <f>IFERROR(IF(LEN(D44)&gt;0,IF(LEN(INDEX(AdressBook!$C$6:$C$25,MATCH(D44,AdressBook!$B$6:$B$25,0),1))=0,"",INDEX(AdressBook!$C$6:$C$25,MATCH(D44,AdressBook!$B$6:$B$25,0),1)),""),"")</f>
        <v>Customer</v>
      </c>
      <c r="S44" s="165">
        <f>IF(LEN(C44)&gt;0,IFERROR(IF(MATCH(C44,C45:$C$4004,0)&gt;0,-1,ROW(S44)-ROW($S$3)),ROW(S44)-ROW($S$3)),-1)</f>
        <v>-1</v>
      </c>
      <c r="T44" s="165">
        <f t="shared" si="1"/>
        <v>0</v>
      </c>
      <c r="U44" s="165" t="str">
        <f t="shared" si="2"/>
        <v/>
      </c>
      <c r="V44" s="165" t="str">
        <f>IFERROR(IF(OR(C44="",S44&lt;0),"",IF(SUBTOTAL(3,C44:C44)=0,-1,SUBTOTAL(3,$C$4:C44))),"")</f>
        <v/>
      </c>
      <c r="W44" s="156">
        <f t="array" ref="W44">IF(LEN(C44)&gt;0,IFERROR(IF(MATCH(C44,$C$3:$C43,0)&gt;0,N44-INDEX($N$3:N43,SUMPRODUCT(MAX(ROW($C$3:$C43)*(C44=$C$3:$C43)))-2,1),""),""),"")</f>
        <v>6</v>
      </c>
      <c r="X44" s="156">
        <f t="shared" ca="1" si="4"/>
        <v>1</v>
      </c>
      <c r="Y44" s="156">
        <f t="shared" ca="1" si="5"/>
        <v>1</v>
      </c>
      <c r="AB44" s="406"/>
      <c r="AC44" s="380"/>
      <c r="AD44" s="380">
        <f t="shared" si="9"/>
        <v>0</v>
      </c>
      <c r="AQ44" s="165" t="str">
        <f t="shared" si="19"/>
        <v/>
      </c>
      <c r="AR44" s="167" t="str">
        <f t="array" ref="AR44" xml:space="preserve"> IFERROR( IF(OR(DATERANGE="All Data",DATERANGE=""), INDEX(Calculations!$AC$7:$AC$506,SMALL(IF(Calculations!$AC$7:$AC$506&lt;&gt;"0",ROW($AQ$6:$AQ$505)-ROW(INDEX($AQ$6:$AQ$505,1,1))+1),AQ44),1),INDEX(Calculations!$AD$7:$AD$506,SMALL(IF(Calculations!$AD$7:$AD$506&lt;&gt;0,ROW($AQ$6:$AQ$505)-ROW(INDEX($AQ$6:$AQ$505,1,1))+1),AQ44),1)),"")</f>
        <v/>
      </c>
      <c r="AS44" s="164" t="str">
        <f t="array" ref="AS44" xml:space="preserve"> IFERROR(IF(OR(DATERANGE="All Data",DATERANGE=""),INDEX(AdressBook!$B$6:$B$505,SMALL(IF(Calculations!$AC$7:$AC$506&lt;&gt;"0",ROW($AQ$6:$AQ$505)-ROW(INDEX($AQ$6:$AQ$505,1,1))+1),AQ44),1),INDEX(AdressBook!$B$6:$B$505,SMALL(IF(Calculations!$AD$7:$AD$506&lt;&gt;0,ROW($AQ$6:$AQ$505)-ROW(INDEX($AQ$6:$AQ$505,1,1))+1),AQ44),1)),"")</f>
        <v/>
      </c>
      <c r="AT44" s="227" t="str">
        <f t="shared" si="16"/>
        <v/>
      </c>
      <c r="AV44" s="199"/>
      <c r="AW44" s="199"/>
      <c r="AY44" s="303" t="s">
        <v>20</v>
      </c>
      <c r="AZ44" s="303">
        <v>2030</v>
      </c>
      <c r="BI44" s="227" t="str">
        <f t="shared" si="14"/>
        <v/>
      </c>
      <c r="BJ44" s="165" t="str">
        <f>IF(LEN(Settings!E45)=0,"",Settings!E45)</f>
        <v/>
      </c>
      <c r="BK44" s="165" t="str">
        <f t="shared" si="17"/>
        <v/>
      </c>
      <c r="BL44" s="167" t="str">
        <f t="shared" si="18"/>
        <v/>
      </c>
      <c r="BO44" s="371" t="str">
        <f>IF(LEN(Settings!E45)=0,"",Settings!E45)</f>
        <v/>
      </c>
    </row>
    <row r="45" spans="2:67" hidden="1" x14ac:dyDescent="0.25">
      <c r="B45" s="390" t="str">
        <f>IFERROR(IF(LEN(INDEX(PlansAndNotes!$B$6:$B$2005,ROW(A45)-ROW($B$3)))=0,"",INDEX(PlansAndNotes!$B$6:$B$2005,ROW(A45)-ROW($B$3))),"")</f>
        <v>111 - Outsourcing contract</v>
      </c>
      <c r="C45" s="361">
        <f t="shared" si="3"/>
        <v>111</v>
      </c>
      <c r="D45" s="361" t="str">
        <f>IFERROR(IF(LEN(C45)&gt;0,IF(LEN(INDEX(TasksList!$C$6:$C$1005,MATCH(C45,TasksList!$B$6:$B$1005,0),1))=0,"",INDEX(TasksList!$C$6:$C$1005,MATCH(C45,TasksList!$B$6:$B$1005,0),1)),""),"")</f>
        <v>Rutrum Inc.</v>
      </c>
      <c r="E45" s="361" t="str">
        <f>IFERROR(IF(LEN(C45)&gt;0,IF(LEN(INDEX(TasksList!$F$6:$F$1005,MATCH(C45,TasksList!$B$6:$B$1005,0),1))=0,"not set!",INDEX(TasksList!$F$6:$F$1005,MATCH(C45,TasksList!$B$6:$B$1005,0),1)),""),"")</f>
        <v>Medium</v>
      </c>
      <c r="F45" s="360" t="str">
        <f>IFERROR(IF(LEN(D45)&gt;0,IF(LEN(INDEX(AdressBook!$D$6:$D$25,MATCH(D45,AdressBook!$B$6:$B$25,0),1))=0,"",INDEX(AdressBook!$D$6:$D$25,MATCH(D45,AdressBook!$B$6:$B$25,0),1)),""),"")</f>
        <v>Google Adds</v>
      </c>
      <c r="G45" s="361" t="str">
        <f>IFERROR(IF(LEN(INDEX(PlansAndNotes!$F$6:$F$2005,ROW(B45)-ROW($C$3)))=0,"",INDEX(PlansAndNotes!$F$6:$F$2005,ROW(B45)-ROW($C$3))),"")</f>
        <v>Audrey Workman</v>
      </c>
      <c r="H45" s="361" t="str">
        <f>IFERROR(IF(LEN(C45)&gt;0,IF(LEN(INDEX(TasksList!$G$6:$G$1005,MATCH(C45,TasksList!$B$6:$B$1005,0),1))=0,"",INDEX(TasksList!$G$6:$G$1005,MATCH(C45,TasksList!$B$6:$B$1005,0),1)),""),"")</f>
        <v>Open</v>
      </c>
      <c r="I45" s="381"/>
      <c r="J45" s="402" t="str">
        <f>IF(LEN(INDEX(TasksList!$B$6:$B$1005,ROW(J42),1))=0,"",INDEX(TasksList!$B$6:$B$1005,ROW(J42),1)&amp;" - "&amp;INDEX(TasksList!$D$6:$D$1005,ROW(J42),1))</f>
        <v/>
      </c>
      <c r="K45" s="402"/>
      <c r="L45" s="399" t="str">
        <f t="array" ref="L45">IFERROR(INDEX($J$4:$J$1003,SMALL($K$4:$K$1003,ROW(L45)-3),1),"")</f>
        <v/>
      </c>
      <c r="M45" s="206"/>
      <c r="N45" s="362">
        <f>IFERROR(IF(LEN(INDEX(PlansAndNotes!$D$6:$D$4005,ROW(B45)-ROW($C$3)))=0,"",INDEX(PlansAndNotes!$D$6:$D$4005,ROW(B45)-ROW($C$3))),"")</f>
        <v>44646</v>
      </c>
      <c r="O45" s="165" t="str">
        <f t="shared" si="0"/>
        <v>Outsourcing contract</v>
      </c>
      <c r="P45" s="363" t="str">
        <f>IFERROR(IF(LEN(INDEX(PlansAndNotes!$E$6:$E$4005,ROW(B45)-ROW($C$3)))=0,"",INDEX(PlansAndNotes!$E$6:$E$4005,ROW(B45)-ROW($C$3))),"")</f>
        <v>CONTACT / MEETING</v>
      </c>
      <c r="Q45" s="363" t="str">
        <f>IFERROR(IF(LEN(INDEX(PlansAndNotes!$G$6:$G$4005,ROW(B45)-ROW($C$3)))=0,"",INDEX(PlansAndNotes!$G$6:$G$4005,ROW(B45)-ROW($C$3))),"")</f>
        <v/>
      </c>
      <c r="R45" s="361" t="str">
        <f>IFERROR(IF(LEN(D45)&gt;0,IF(LEN(INDEX(AdressBook!$C$6:$C$25,MATCH(D45,AdressBook!$B$6:$B$25,0),1))=0,"",INDEX(AdressBook!$C$6:$C$25,MATCH(D45,AdressBook!$B$6:$B$25,0),1)),""),"")</f>
        <v>Customer</v>
      </c>
      <c r="S45" s="165">
        <f>IF(LEN(C45)&gt;0,IFERROR(IF(MATCH(C45,C46:$C$4004,0)&gt;0,-1,ROW(S45)-ROW($S$3)),ROW(S45)-ROW($S$3)),-1)</f>
        <v>-1</v>
      </c>
      <c r="T45" s="165">
        <f t="shared" si="1"/>
        <v>0</v>
      </c>
      <c r="U45" s="165" t="str">
        <f t="shared" si="2"/>
        <v/>
      </c>
      <c r="V45" s="165" t="str">
        <f>IFERROR(IF(OR(C45="",S45&lt;0),"",IF(SUBTOTAL(3,C45:C45)=0,-1,SUBTOTAL(3,$C$4:C45))),"")</f>
        <v/>
      </c>
      <c r="W45" s="156">
        <f t="array" ref="W45">IF(LEN(C45)&gt;0,IFERROR(IF(MATCH(C45,$C$3:$C44,0)&gt;0,N45-INDEX($N$3:N44,SUMPRODUCT(MAX(ROW($C$3:$C44)*(C45=$C$3:$C44)))-2,1),""),""),"")</f>
        <v>6</v>
      </c>
      <c r="X45" s="156">
        <f t="shared" ca="1" si="4"/>
        <v>1</v>
      </c>
      <c r="Y45" s="156">
        <f t="shared" ca="1" si="5"/>
        <v>1</v>
      </c>
      <c r="AB45" s="406"/>
      <c r="AC45" s="380"/>
      <c r="AD45" s="380">
        <f t="shared" si="9"/>
        <v>0</v>
      </c>
      <c r="AQ45" s="165" t="str">
        <f t="shared" si="19"/>
        <v/>
      </c>
      <c r="AR45" s="167" t="str">
        <f t="array" ref="AR45" xml:space="preserve"> IFERROR( IF(OR(DATERANGE="All Data",DATERANGE=""), INDEX(Calculations!$AC$7:$AC$506,SMALL(IF(Calculations!$AC$7:$AC$506&lt;&gt;"0",ROW($AQ$6:$AQ$505)-ROW(INDEX($AQ$6:$AQ$505,1,1))+1),AQ45),1),INDEX(Calculations!$AD$7:$AD$506,SMALL(IF(Calculations!$AD$7:$AD$506&lt;&gt;0,ROW($AQ$6:$AQ$505)-ROW(INDEX($AQ$6:$AQ$505,1,1))+1),AQ45),1)),"")</f>
        <v/>
      </c>
      <c r="AS45" s="164" t="str">
        <f t="array" ref="AS45" xml:space="preserve"> IFERROR(IF(OR(DATERANGE="All Data",DATERANGE=""),INDEX(AdressBook!$B$6:$B$505,SMALL(IF(Calculations!$AC$7:$AC$506&lt;&gt;"0",ROW($AQ$6:$AQ$505)-ROW(INDEX($AQ$6:$AQ$505,1,1))+1),AQ45),1),INDEX(AdressBook!$B$6:$B$505,SMALL(IF(Calculations!$AD$7:$AD$506&lt;&gt;0,ROW($AQ$6:$AQ$505)-ROW(INDEX($AQ$6:$AQ$505,1,1))+1),AQ45),1)),"")</f>
        <v/>
      </c>
      <c r="AT45" s="227" t="str">
        <f t="shared" si="16"/>
        <v/>
      </c>
      <c r="AV45" s="199"/>
      <c r="AW45" s="199"/>
      <c r="AY45" s="303" t="s">
        <v>21</v>
      </c>
      <c r="AZ45" s="304"/>
      <c r="BI45" s="227" t="str">
        <f t="shared" si="14"/>
        <v/>
      </c>
      <c r="BJ45" s="165" t="str">
        <f>IF(LEN(Settings!E46)=0,"",Settings!E46)</f>
        <v/>
      </c>
      <c r="BK45" s="165" t="str">
        <f t="shared" si="17"/>
        <v/>
      </c>
      <c r="BL45" s="167" t="str">
        <f t="shared" si="18"/>
        <v/>
      </c>
      <c r="BO45" s="371" t="str">
        <f>IF(LEN(Settings!E46)=0,"",Settings!E46)</f>
        <v/>
      </c>
    </row>
    <row r="46" spans="2:67" hidden="1" x14ac:dyDescent="0.25">
      <c r="B46" s="390" t="str">
        <f>IFERROR(IF(LEN(INDEX(PlansAndNotes!$B$6:$B$2005,ROW(A46)-ROW($B$3)))=0,"",INDEX(PlansAndNotes!$B$6:$B$2005,ROW(A46)-ROW($B$3))),"")</f>
        <v>111 - Outsourcing contract</v>
      </c>
      <c r="C46" s="361">
        <f t="shared" si="3"/>
        <v>111</v>
      </c>
      <c r="D46" s="361" t="str">
        <f>IFERROR(IF(LEN(C46)&gt;0,IF(LEN(INDEX(TasksList!$C$6:$C$1005,MATCH(C46,TasksList!$B$6:$B$1005,0),1))=0,"",INDEX(TasksList!$C$6:$C$1005,MATCH(C46,TasksList!$B$6:$B$1005,0),1)),""),"")</f>
        <v>Rutrum Inc.</v>
      </c>
      <c r="E46" s="361" t="str">
        <f>IFERROR(IF(LEN(C46)&gt;0,IF(LEN(INDEX(TasksList!$F$6:$F$1005,MATCH(C46,TasksList!$B$6:$B$1005,0),1))=0,"not set!",INDEX(TasksList!$F$6:$F$1005,MATCH(C46,TasksList!$B$6:$B$1005,0),1)),""),"")</f>
        <v>Medium</v>
      </c>
      <c r="F46" s="360" t="str">
        <f>IFERROR(IF(LEN(D46)&gt;0,IF(LEN(INDEX(AdressBook!$D$6:$D$25,MATCH(D46,AdressBook!$B$6:$B$25,0),1))=0,"",INDEX(AdressBook!$D$6:$D$25,MATCH(D46,AdressBook!$B$6:$B$25,0),1)),""),"")</f>
        <v>Google Adds</v>
      </c>
      <c r="G46" s="361" t="str">
        <f>IFERROR(IF(LEN(INDEX(PlansAndNotes!$F$6:$F$2005,ROW(B46)-ROW($C$3)))=0,"",INDEX(PlansAndNotes!$F$6:$F$2005,ROW(B46)-ROW($C$3))),"")</f>
        <v>Audrey Workman</v>
      </c>
      <c r="H46" s="361" t="str">
        <f>IFERROR(IF(LEN(C46)&gt;0,IF(LEN(INDEX(TasksList!$G$6:$G$1005,MATCH(C46,TasksList!$B$6:$B$1005,0),1))=0,"",INDEX(TasksList!$G$6:$G$1005,MATCH(C46,TasksList!$B$6:$B$1005,0),1)),""),"")</f>
        <v>Open</v>
      </c>
      <c r="I46" s="381"/>
      <c r="J46" s="402" t="str">
        <f>IF(LEN(INDEX(TasksList!$B$6:$B$1005,ROW(J43),1))=0,"",INDEX(TasksList!$B$6:$B$1005,ROW(J43),1)&amp;" - "&amp;INDEX(TasksList!$D$6:$D$1005,ROW(J43),1))</f>
        <v/>
      </c>
      <c r="K46" s="402"/>
      <c r="L46" s="399" t="str">
        <f t="array" ref="L46">IFERROR(INDEX($J$4:$J$1003,SMALL($K$4:$K$1003,ROW(L46)-3),1),"")</f>
        <v/>
      </c>
      <c r="M46" s="206"/>
      <c r="N46" s="362">
        <f>IFERROR(IF(LEN(INDEX(PlansAndNotes!$D$6:$D$4005,ROW(B46)-ROW($C$3)))=0,"",INDEX(PlansAndNotes!$D$6:$D$4005,ROW(B46)-ROW($C$3))),"")</f>
        <v>44652</v>
      </c>
      <c r="O46" s="165" t="str">
        <f t="shared" si="0"/>
        <v>Outsourcing contract</v>
      </c>
      <c r="P46" s="363" t="str">
        <f>IFERROR(IF(LEN(INDEX(PlansAndNotes!$E$6:$E$4005,ROW(B46)-ROW($C$3)))=0,"",INDEX(PlansAndNotes!$E$6:$E$4005,ROW(B46)-ROW($C$3))),"")</f>
        <v>OFFER</v>
      </c>
      <c r="Q46" s="363" t="str">
        <f>IFERROR(IF(LEN(INDEX(PlansAndNotes!$G$6:$G$4005,ROW(B46)-ROW($C$3)))=0,"",INDEX(PlansAndNotes!$G$6:$G$4005,ROW(B46)-ROW($C$3))),"")</f>
        <v/>
      </c>
      <c r="R46" s="361" t="str">
        <f>IFERROR(IF(LEN(D46)&gt;0,IF(LEN(INDEX(AdressBook!$C$6:$C$25,MATCH(D46,AdressBook!$B$6:$B$25,0),1))=0,"",INDEX(AdressBook!$C$6:$C$25,MATCH(D46,AdressBook!$B$6:$B$25,0),1)),""),"")</f>
        <v>Customer</v>
      </c>
      <c r="S46" s="165">
        <f>IF(LEN(C46)&gt;0,IFERROR(IF(MATCH(C46,C47:$C$4004,0)&gt;0,-1,ROW(S46)-ROW($S$3)),ROW(S46)-ROW($S$3)),-1)</f>
        <v>-1</v>
      </c>
      <c r="T46" s="165">
        <f t="shared" si="1"/>
        <v>0</v>
      </c>
      <c r="U46" s="165" t="str">
        <f t="shared" si="2"/>
        <v/>
      </c>
      <c r="V46" s="165" t="str">
        <f>IFERROR(IF(OR(C46="",S46&lt;0),"",IF(SUBTOTAL(3,C46:C46)=0,-1,SUBTOTAL(3,$C$4:C46))),"")</f>
        <v/>
      </c>
      <c r="W46" s="156">
        <f t="array" ref="W46">IF(LEN(C46)&gt;0,IFERROR(IF(MATCH(C46,$C$3:$C45,0)&gt;0,N46-INDEX($N$3:N45,SUMPRODUCT(MAX(ROW($C$3:$C45)*(C46=$C$3:$C45)))-2,1),""),""),"")</f>
        <v>6</v>
      </c>
      <c r="X46" s="156">
        <f t="shared" ca="1" si="4"/>
        <v>1</v>
      </c>
      <c r="Y46" s="156">
        <f t="shared" ca="1" si="5"/>
        <v>1</v>
      </c>
      <c r="AB46" s="406"/>
      <c r="AC46" s="380"/>
      <c r="AD46" s="380">
        <f t="shared" si="9"/>
        <v>0</v>
      </c>
      <c r="AQ46" s="165" t="str">
        <f t="shared" si="19"/>
        <v/>
      </c>
      <c r="AR46" s="167" t="str">
        <f t="array" ref="AR46" xml:space="preserve"> IFERROR( IF(OR(DATERANGE="All Data",DATERANGE=""), INDEX(Calculations!$AC$7:$AC$506,SMALL(IF(Calculations!$AC$7:$AC$506&lt;&gt;"0",ROW($AQ$6:$AQ$505)-ROW(INDEX($AQ$6:$AQ$505,1,1))+1),AQ46),1),INDEX(Calculations!$AD$7:$AD$506,SMALL(IF(Calculations!$AD$7:$AD$506&lt;&gt;0,ROW($AQ$6:$AQ$505)-ROW(INDEX($AQ$6:$AQ$505,1,1))+1),AQ46),1)),"")</f>
        <v/>
      </c>
      <c r="AS46" s="164" t="str">
        <f t="array" ref="AS46" xml:space="preserve"> IFERROR(IF(OR(DATERANGE="All Data",DATERANGE=""),INDEX(AdressBook!$B$6:$B$505,SMALL(IF(Calculations!$AC$7:$AC$506&lt;&gt;"0",ROW($AQ$6:$AQ$505)-ROW(INDEX($AQ$6:$AQ$505,1,1))+1),AQ46),1),INDEX(AdressBook!$B$6:$B$505,SMALL(IF(Calculations!$AD$7:$AD$506&lt;&gt;0,ROW($AQ$6:$AQ$505)-ROW(INDEX($AQ$6:$AQ$505,1,1))+1),AQ46),1)),"")</f>
        <v/>
      </c>
      <c r="AT46" s="227" t="str">
        <f t="shared" si="16"/>
        <v/>
      </c>
      <c r="AV46" s="199"/>
      <c r="AW46" s="199"/>
      <c r="BI46" s="227" t="str">
        <f t="shared" si="14"/>
        <v/>
      </c>
      <c r="BJ46" s="165" t="str">
        <f>IF(LEN(Settings!E47)=0,"",Settings!E47)</f>
        <v/>
      </c>
      <c r="BK46" s="165" t="str">
        <f t="shared" si="17"/>
        <v/>
      </c>
      <c r="BL46" s="167" t="str">
        <f t="shared" si="18"/>
        <v/>
      </c>
      <c r="BO46" s="371" t="str">
        <f>IF(LEN(Settings!E47)=0,"",Settings!E47)</f>
        <v/>
      </c>
    </row>
    <row r="47" spans="2:67" hidden="1" x14ac:dyDescent="0.25">
      <c r="B47" s="390" t="str">
        <f>IFERROR(IF(LEN(INDEX(PlansAndNotes!$B$6:$B$2005,ROW(A47)-ROW($B$3)))=0,"",INDEX(PlansAndNotes!$B$6:$B$2005,ROW(A47)-ROW($B$3))),"")</f>
        <v>111 - Outsourcing contract</v>
      </c>
      <c r="C47" s="361">
        <f t="shared" si="3"/>
        <v>111</v>
      </c>
      <c r="D47" s="361" t="str">
        <f>IFERROR(IF(LEN(C47)&gt;0,IF(LEN(INDEX(TasksList!$C$6:$C$1005,MATCH(C47,TasksList!$B$6:$B$1005,0),1))=0,"",INDEX(TasksList!$C$6:$C$1005,MATCH(C47,TasksList!$B$6:$B$1005,0),1)),""),"")</f>
        <v>Rutrum Inc.</v>
      </c>
      <c r="E47" s="361" t="str">
        <f>IFERROR(IF(LEN(C47)&gt;0,IF(LEN(INDEX(TasksList!$F$6:$F$1005,MATCH(C47,TasksList!$B$6:$B$1005,0),1))=0,"not set!",INDEX(TasksList!$F$6:$F$1005,MATCH(C47,TasksList!$B$6:$B$1005,0),1)),""),"")</f>
        <v>Medium</v>
      </c>
      <c r="F47" s="360" t="str">
        <f>IFERROR(IF(LEN(D47)&gt;0,IF(LEN(INDEX(AdressBook!$D$6:$D$25,MATCH(D47,AdressBook!$B$6:$B$25,0),1))=0,"",INDEX(AdressBook!$D$6:$D$25,MATCH(D47,AdressBook!$B$6:$B$25,0),1)),""),"")</f>
        <v>Google Adds</v>
      </c>
      <c r="G47" s="361" t="str">
        <f>IFERROR(IF(LEN(INDEX(PlansAndNotes!$F$6:$F$2005,ROW(B47)-ROW($C$3)))=0,"",INDEX(PlansAndNotes!$F$6:$F$2005,ROW(B47)-ROW($C$3))),"")</f>
        <v>Audrey Workman</v>
      </c>
      <c r="H47" s="361" t="str">
        <f>IFERROR(IF(LEN(C47)&gt;0,IF(LEN(INDEX(TasksList!$G$6:$G$1005,MATCH(C47,TasksList!$B$6:$B$1005,0),1))=0,"",INDEX(TasksList!$G$6:$G$1005,MATCH(C47,TasksList!$B$6:$B$1005,0),1)),""),"")</f>
        <v>Open</v>
      </c>
      <c r="I47" s="381"/>
      <c r="J47" s="402" t="str">
        <f>IF(LEN(INDEX(TasksList!$B$6:$B$1005,ROW(J44),1))=0,"",INDEX(TasksList!$B$6:$B$1005,ROW(J44),1)&amp;" - "&amp;INDEX(TasksList!$D$6:$D$1005,ROW(J44),1))</f>
        <v/>
      </c>
      <c r="K47" s="402"/>
      <c r="L47" s="399" t="str">
        <f t="array" ref="L47">IFERROR(INDEX($J$4:$J$1003,SMALL($K$4:$K$1003,ROW(L47)-3),1),"")</f>
        <v/>
      </c>
      <c r="M47" s="206"/>
      <c r="N47" s="362">
        <f>IFERROR(IF(LEN(INDEX(PlansAndNotes!$D$6:$D$4005,ROW(B47)-ROW($C$3)))=0,"",INDEX(PlansAndNotes!$D$6:$D$4005,ROW(B47)-ROW($C$3))),"")</f>
        <v>44652</v>
      </c>
      <c r="O47" s="165" t="str">
        <f t="shared" si="0"/>
        <v>Outsourcing contract</v>
      </c>
      <c r="P47" s="363" t="str">
        <f>IFERROR(IF(LEN(INDEX(PlansAndNotes!$E$6:$E$4005,ROW(B47)-ROW($C$3)))=0,"",INDEX(PlansAndNotes!$E$6:$E$4005,ROW(B47)-ROW($C$3))),"")</f>
        <v>NEGOTIATION</v>
      </c>
      <c r="Q47" s="363" t="str">
        <f>IFERROR(IF(LEN(INDEX(PlansAndNotes!$G$6:$G$4005,ROW(B47)-ROW($C$3)))=0,"",INDEX(PlansAndNotes!$G$6:$G$4005,ROW(B47)-ROW($C$3))),"")</f>
        <v/>
      </c>
      <c r="R47" s="361" t="str">
        <f>IFERROR(IF(LEN(D47)&gt;0,IF(LEN(INDEX(AdressBook!$C$6:$C$25,MATCH(D47,AdressBook!$B$6:$B$25,0),1))=0,"",INDEX(AdressBook!$C$6:$C$25,MATCH(D47,AdressBook!$B$6:$B$25,0),1)),""),"")</f>
        <v>Customer</v>
      </c>
      <c r="S47" s="165">
        <f>IF(LEN(C47)&gt;0,IFERROR(IF(MATCH(C47,C48:$C$4004,0)&gt;0,-1,ROW(S47)-ROW($S$3)),ROW(S47)-ROW($S$3)),-1)</f>
        <v>44</v>
      </c>
      <c r="T47" s="165">
        <f t="shared" si="1"/>
        <v>44</v>
      </c>
      <c r="U47" s="165" t="str">
        <f t="shared" si="2"/>
        <v>NEGOTIATION</v>
      </c>
      <c r="V47" s="165">
        <f>IFERROR(IF(OR(C47="",S47&lt;0),"",IF(SUBTOTAL(3,C47:C47)=0,-1,SUBTOTAL(3,$C$4:C47))),"")</f>
        <v>-1</v>
      </c>
      <c r="W47" s="156">
        <f t="array" ref="W47">IF(LEN(C47)&gt;0,IFERROR(IF(MATCH(C47,$C$3:$C46,0)&gt;0,N47-INDEX($N$3:N46,SUMPRODUCT(MAX(ROW($C$3:$C46)*(C47=$C$3:$C46)))-2,1),""),""),"")</f>
        <v>0</v>
      </c>
      <c r="X47" s="156">
        <f t="shared" ca="1" si="4"/>
        <v>1</v>
      </c>
      <c r="Y47" s="156">
        <f t="shared" ca="1" si="5"/>
        <v>1</v>
      </c>
      <c r="AB47" s="406"/>
      <c r="AC47" s="380"/>
      <c r="AD47" s="380">
        <f t="shared" si="9"/>
        <v>0</v>
      </c>
      <c r="AQ47" s="165" t="str">
        <f t="shared" si="19"/>
        <v/>
      </c>
      <c r="AR47" s="167" t="str">
        <f t="array" ref="AR47" xml:space="preserve"> IFERROR( IF(OR(DATERANGE="All Data",DATERANGE=""), INDEX(Calculations!$AC$7:$AC$506,SMALL(IF(Calculations!$AC$7:$AC$506&lt;&gt;"0",ROW($AQ$6:$AQ$505)-ROW(INDEX($AQ$6:$AQ$505,1,1))+1),AQ47),1),INDEX(Calculations!$AD$7:$AD$506,SMALL(IF(Calculations!$AD$7:$AD$506&lt;&gt;0,ROW($AQ$6:$AQ$505)-ROW(INDEX($AQ$6:$AQ$505,1,1))+1),AQ47),1)),"")</f>
        <v/>
      </c>
      <c r="AS47" s="164" t="str">
        <f t="array" ref="AS47" xml:space="preserve"> IFERROR(IF(OR(DATERANGE="All Data",DATERANGE=""),INDEX(AdressBook!$B$6:$B$505,SMALL(IF(Calculations!$AC$7:$AC$506&lt;&gt;"0",ROW($AQ$6:$AQ$505)-ROW(INDEX($AQ$6:$AQ$505,1,1))+1),AQ47),1),INDEX(AdressBook!$B$6:$B$505,SMALL(IF(Calculations!$AD$7:$AD$506&lt;&gt;0,ROW($AQ$6:$AQ$505)-ROW(INDEX($AQ$6:$AQ$505,1,1))+1),AQ47),1)),"")</f>
        <v/>
      </c>
      <c r="AT47" s="227" t="str">
        <f t="shared" si="16"/>
        <v/>
      </c>
      <c r="AV47" s="199"/>
      <c r="AW47" s="199"/>
      <c r="BI47" s="227" t="str">
        <f t="shared" si="14"/>
        <v/>
      </c>
      <c r="BJ47" s="165" t="str">
        <f>IF(LEN(Settings!E48)=0,"",Settings!E48)</f>
        <v/>
      </c>
      <c r="BK47" s="165" t="str">
        <f t="shared" si="17"/>
        <v/>
      </c>
      <c r="BL47" s="167" t="str">
        <f t="shared" si="18"/>
        <v/>
      </c>
      <c r="BO47" s="371" t="str">
        <f>IF(LEN(Settings!E48)=0,"",Settings!E48)</f>
        <v/>
      </c>
    </row>
    <row r="48" spans="2:67" hidden="1" x14ac:dyDescent="0.25">
      <c r="B48" s="390" t="str">
        <f>IFERROR(IF(LEN(INDEX(PlansAndNotes!$B$6:$B$2005,ROW(A48)-ROW($B$3)))=0,"",INDEX(PlansAndNotes!$B$6:$B$2005,ROW(A48)-ROW($B$3))),"")</f>
        <v>108 - Perform QA test</v>
      </c>
      <c r="C48" s="361">
        <f t="shared" si="3"/>
        <v>108</v>
      </c>
      <c r="D48" s="361" t="str">
        <f>IFERROR(IF(LEN(C48)&gt;0,IF(LEN(INDEX(TasksList!$C$6:$C$1005,MATCH(C48,TasksList!$B$6:$B$1005,0),1))=0,"",INDEX(TasksList!$C$6:$C$1005,MATCH(C48,TasksList!$B$6:$B$1005,0),1)),""),"")</f>
        <v>Pede Consulting</v>
      </c>
      <c r="E48" s="361" t="str">
        <f>IFERROR(IF(LEN(C48)&gt;0,IF(LEN(INDEX(TasksList!$F$6:$F$1005,MATCH(C48,TasksList!$B$6:$B$1005,0),1))=0,"not set!",INDEX(TasksList!$F$6:$F$1005,MATCH(C48,TasksList!$B$6:$B$1005,0),1)),""),"")</f>
        <v>High</v>
      </c>
      <c r="F48" s="360" t="str">
        <f>IFERROR(IF(LEN(D48)&gt;0,IF(LEN(INDEX(AdressBook!$D$6:$D$505,MATCH(D48,AdressBook!$B$6:$B$505,0),1))=0,"",INDEX(AdressBook!$D$6:$D$505,MATCH(D48,AdressBook!$B$6:$B$505,0),1)),""),"")</f>
        <v>Customer Event</v>
      </c>
      <c r="G48" s="361" t="str">
        <f>IFERROR(IF(LEN(INDEX(PlansAndNotes!$F$6:$F$2005,ROW(B48)-ROW($C$3)))=0,"",INDEX(PlansAndNotes!$F$6:$F$2005,ROW(B48)-ROW($C$3))),"")</f>
        <v>Charles Guy</v>
      </c>
      <c r="H48" s="361" t="str">
        <f>IFERROR(IF(LEN(C48)&gt;0,IF(LEN(INDEX(TasksList!$G$6:$G$1005,MATCH(C48,TasksList!$B$6:$B$1005,0),1))=0,"",INDEX(TasksList!$G$6:$G$1005,MATCH(C48,TasksList!$B$6:$B$1005,0),1)),""),"")</f>
        <v>Open</v>
      </c>
      <c r="I48" s="381"/>
      <c r="J48" s="402" t="str">
        <f>IF(LEN(INDEX(TasksList!$B$6:$B$1005,ROW(J45),1))=0,"",INDEX(TasksList!$B$6:$B$1005,ROW(J45),1)&amp;" - "&amp;INDEX(TasksList!$D$6:$D$1005,ROW(J45),1))</f>
        <v/>
      </c>
      <c r="K48" s="402"/>
      <c r="L48" s="399" t="str">
        <f t="array" ref="L48">IFERROR(INDEX($J$4:$J$1003,SMALL($K$4:$K$1003,ROW(L48)-3),1),"")</f>
        <v/>
      </c>
      <c r="M48" s="206"/>
      <c r="N48" s="362">
        <f>IFERROR(IF(LEN(INDEX(PlansAndNotes!$D$6:$D$4005,ROW(B48)-ROW($C$3)))=0,"",INDEX(PlansAndNotes!$D$6:$D$4005,ROW(B48)-ROW($C$3))),"")</f>
        <v>44652</v>
      </c>
      <c r="O48" s="165" t="str">
        <f t="shared" si="0"/>
        <v>Perform QA test</v>
      </c>
      <c r="P48" s="363" t="str">
        <f>IFERROR(IF(LEN(INDEX(PlansAndNotes!$E$6:$E$4005,ROW(B48)-ROW($C$3)))=0,"",INDEX(PlansAndNotes!$E$6:$E$4005,ROW(B48)-ROW($C$3))),"")</f>
        <v>POST PURCHASE</v>
      </c>
      <c r="Q48" s="363" t="str">
        <f>IFERROR(IF(LEN(INDEX(PlansAndNotes!$G$6:$G$4005,ROW(B48)-ROW($C$3)))=0,"",INDEX(PlansAndNotes!$G$6:$G$4005,ROW(B48)-ROW($C$3))),"")</f>
        <v/>
      </c>
      <c r="R48" s="165" t="str">
        <f>IFERROR(IF(LEN(D48)&gt;0,IF(LEN(INDEX(AdressBook!$C$6:$C$505,MATCH(D48,AdressBook!$B$6:$B$505,0),1))=0,"",INDEX(AdressBook!$C$6:$C$505,MATCH(D48,AdressBook!$B$6:$B$505,0),1)),""),"")</f>
        <v>Prospect</v>
      </c>
      <c r="S48" s="165">
        <f>IF(LEN(C48)&gt;0,IFERROR(IF(MATCH(C48,C49:$C$4004,0)&gt;0,-1,ROW(S48)-ROW($S$3)),ROW(S48)-ROW($S$3)),-1)</f>
        <v>45</v>
      </c>
      <c r="T48" s="165">
        <f t="shared" si="1"/>
        <v>45</v>
      </c>
      <c r="U48" s="165" t="str">
        <f t="shared" si="2"/>
        <v>POST PURCHASE</v>
      </c>
      <c r="V48" s="165">
        <f>IFERROR(IF(OR(C48="",S48&lt;0),"",IF(SUBTOTAL(3,C48:C48)=0,-1,SUBTOTAL(3,$C$4:C48))),"")</f>
        <v>-1</v>
      </c>
      <c r="W48" s="156">
        <f t="array" ref="W48">IF(LEN(C48)&gt;0,IFERROR(IF(MATCH(C48,$C$3:$C47,0)&gt;0,N48-INDEX($N$3:N47,SUMPRODUCT(MAX(ROW($C$3:$C47)*(C48=$C$3:$C47)))-2,1),""),""),"")</f>
        <v>138</v>
      </c>
      <c r="X48" s="156">
        <f t="shared" ca="1" si="4"/>
        <v>1</v>
      </c>
      <c r="Y48" s="156">
        <f t="shared" ca="1" si="5"/>
        <v>1</v>
      </c>
      <c r="AB48" s="406"/>
      <c r="AC48" s="380"/>
      <c r="AD48" s="380">
        <f t="shared" si="9"/>
        <v>0</v>
      </c>
      <c r="AQ48" s="165" t="str">
        <f t="shared" si="19"/>
        <v/>
      </c>
      <c r="AR48" s="167" t="str">
        <f t="array" ref="AR48" xml:space="preserve"> IFERROR( IF(OR(DATERANGE="All Data",DATERANGE=""), INDEX(Calculations!$AC$7:$AC$506,SMALL(IF(Calculations!$AC$7:$AC$506&lt;&gt;"0",ROW($AQ$6:$AQ$505)-ROW(INDEX($AQ$6:$AQ$505,1,1))+1),AQ48),1),INDEX(Calculations!$AD$7:$AD$506,SMALL(IF(Calculations!$AD$7:$AD$506&lt;&gt;0,ROW($AQ$6:$AQ$505)-ROW(INDEX($AQ$6:$AQ$505,1,1))+1),AQ48),1)),"")</f>
        <v/>
      </c>
      <c r="AS48" s="164" t="str">
        <f t="array" ref="AS48" xml:space="preserve"> IFERROR(IF(OR(DATERANGE="All Data",DATERANGE=""),INDEX(AdressBook!$B$6:$B$505,SMALL(IF(Calculations!$AC$7:$AC$506&lt;&gt;"0",ROW($AQ$6:$AQ$505)-ROW(INDEX($AQ$6:$AQ$505,1,1))+1),AQ48),1),INDEX(AdressBook!$B$6:$B$505,SMALL(IF(Calculations!$AD$7:$AD$506&lt;&gt;0,ROW($AQ$6:$AQ$505)-ROW(INDEX($AQ$6:$AQ$505,1,1))+1),AQ48),1)),"")</f>
        <v/>
      </c>
      <c r="AT48" s="227" t="str">
        <f t="shared" si="16"/>
        <v/>
      </c>
      <c r="AV48" s="199"/>
      <c r="AW48" s="199"/>
      <c r="BI48" s="227" t="str">
        <f t="shared" si="14"/>
        <v/>
      </c>
      <c r="BJ48" s="165" t="str">
        <f>IF(LEN(Settings!E49)=0,"",Settings!E49)</f>
        <v/>
      </c>
      <c r="BK48" s="165" t="str">
        <f t="shared" si="17"/>
        <v/>
      </c>
      <c r="BL48" s="167" t="str">
        <f t="shared" si="18"/>
        <v/>
      </c>
      <c r="BO48" s="371" t="str">
        <f>IF(LEN(Settings!E49)=0,"",Settings!E49)</f>
        <v/>
      </c>
    </row>
    <row r="49" spans="2:67" hidden="1" x14ac:dyDescent="0.25">
      <c r="B49" s="390" t="str">
        <f>IFERROR(IF(LEN(INDEX(PlansAndNotes!$B$6:$B$2005,ROW(A49)-ROW($B$3)))=0,"",INDEX(PlansAndNotes!$B$6:$B$2005,ROW(A49)-ROW($B$3))),"")</f>
        <v/>
      </c>
      <c r="C49" s="361" t="str">
        <f t="shared" si="3"/>
        <v/>
      </c>
      <c r="D49" s="361" t="str">
        <f>IFERROR(IF(LEN(C49)&gt;0,IF(LEN(INDEX(TasksList!$C$6:$C$1005,MATCH(C49,TasksList!$B$6:$B$1005,0),1))=0,"",INDEX(TasksList!$C$6:$C$1005,MATCH(C49,TasksList!$B$6:$B$1005,0),1)),""),"")</f>
        <v/>
      </c>
      <c r="E49" s="361" t="str">
        <f>IFERROR(IF(LEN(C49)&gt;0,IF(LEN(INDEX(TasksList!$F$6:$F$1005,MATCH(C49,TasksList!$B$6:$B$1005,0),1))=0,"not set!",INDEX(TasksList!$F$6:$F$1005,MATCH(C49,TasksList!$B$6:$B$1005,0),1)),""),"")</f>
        <v/>
      </c>
      <c r="F49" s="360" t="str">
        <f>IFERROR(IF(LEN(D49)&gt;0,IF(LEN(INDEX(AdressBook!$D$6:$D$505,MATCH(D49,AdressBook!$B$6:$B$505,0),1))=0,"",INDEX(AdressBook!$D$6:$D$505,MATCH(D49,AdressBook!$B$6:$B$505,0),1)),""),"")</f>
        <v/>
      </c>
      <c r="G49" s="361" t="str">
        <f>IFERROR(IF(LEN(INDEX(PlansAndNotes!$F$6:$F$2005,ROW(B49)-ROW($C$3)))=0,"",INDEX(PlansAndNotes!$F$6:$F$2005,ROW(B49)-ROW($C$3))),"")</f>
        <v/>
      </c>
      <c r="H49" s="361" t="str">
        <f>IFERROR(IF(LEN(C49)&gt;0,IF(LEN(INDEX(TasksList!$G$6:$G$1005,MATCH(C49,TasksList!$B$6:$B$1005,0),1))=0,"",INDEX(TasksList!$G$6:$G$1005,MATCH(C49,TasksList!$B$6:$B$1005,0),1)),""),"")</f>
        <v/>
      </c>
      <c r="I49" s="381"/>
      <c r="J49" s="402" t="str">
        <f>IF(LEN(INDEX(TasksList!$B$6:$B$1005,ROW(J46),1))=0,"",INDEX(TasksList!$B$6:$B$1005,ROW(J46),1)&amp;" - "&amp;INDEX(TasksList!$D$6:$D$1005,ROW(J46),1))</f>
        <v/>
      </c>
      <c r="K49" s="402"/>
      <c r="L49" s="399" t="str">
        <f t="array" ref="L49">IFERROR(INDEX($J$4:$J$1003,SMALL($K$4:$K$1003,ROW(L49)-3),1),"")</f>
        <v/>
      </c>
      <c r="M49" s="206"/>
      <c r="N49" s="362" t="str">
        <f>IFERROR(IF(LEN(INDEX(PlansAndNotes!$D$6:$D$4005,ROW(B49)-ROW($C$3)))=0,"",INDEX(PlansAndNotes!$D$6:$D$4005,ROW(B49)-ROW($C$3))),"")</f>
        <v/>
      </c>
      <c r="O49" s="165" t="str">
        <f t="shared" si="0"/>
        <v/>
      </c>
      <c r="P49" s="363" t="str">
        <f>IFERROR(IF(LEN(INDEX(PlansAndNotes!$E$6:$E$4005,ROW(B49)-ROW($C$3)))=0,"",INDEX(PlansAndNotes!$E$6:$E$4005,ROW(B49)-ROW($C$3))),"")</f>
        <v/>
      </c>
      <c r="Q49" s="363" t="str">
        <f>IFERROR(IF(LEN(INDEX(PlansAndNotes!$G$6:$G$4005,ROW(B49)-ROW($C$3)))=0,"",INDEX(PlansAndNotes!$G$6:$G$4005,ROW(B49)-ROW($C$3))),"")</f>
        <v/>
      </c>
      <c r="R49" s="165" t="str">
        <f>IFERROR(IF(LEN(D49)&gt;0,IF(LEN(INDEX(AdressBook!$C$6:$C$505,MATCH(D49,AdressBook!$B$6:$B$505,0),1))=0,"",INDEX(AdressBook!$C$6:$C$505,MATCH(D49,AdressBook!$B$6:$B$505,0),1)),""),"")</f>
        <v/>
      </c>
      <c r="S49" s="165">
        <f>IF(LEN(C49)&gt;0,IFERROR(IF(MATCH(C49,C50:$C$4004,0)&gt;0,-1,ROW(S49)-ROW($S$3)),ROW(S49)-ROW($S$3)),-1)</f>
        <v>-1</v>
      </c>
      <c r="T49" s="165">
        <f t="shared" si="1"/>
        <v>0</v>
      </c>
      <c r="U49" s="165" t="str">
        <f t="shared" si="2"/>
        <v/>
      </c>
      <c r="V49" s="165" t="str">
        <f>IFERROR(IF(OR(C49="",S49&lt;0),"",IF(SUBTOTAL(3,C49:C49)=0,-1,SUBTOTAL(3,$C$4:C49))),"")</f>
        <v/>
      </c>
      <c r="W49" s="156" t="str">
        <f t="array" ref="W49">IF(LEN(C49)&gt;0,IFERROR(IF(MATCH(C49,$C$3:$C48,0)&gt;0,N49-INDEX($N$3:N48,SUMPRODUCT(MAX(ROW($C$3:$C48)*(C49=$C$3:$C48)))-2,1),""),""),"")</f>
        <v/>
      </c>
      <c r="X49" s="156">
        <f t="shared" ca="1" si="4"/>
        <v>1</v>
      </c>
      <c r="Y49" s="156">
        <f t="shared" ca="1" si="5"/>
        <v>1</v>
      </c>
      <c r="AB49" s="406"/>
      <c r="AC49" s="380"/>
      <c r="AD49" s="380">
        <f t="shared" si="9"/>
        <v>0</v>
      </c>
      <c r="AQ49" s="165" t="str">
        <f t="shared" si="19"/>
        <v/>
      </c>
      <c r="AR49" s="167" t="str">
        <f t="array" ref="AR49" xml:space="preserve"> IFERROR( IF(OR(DATERANGE="All Data",DATERANGE=""), INDEX(Calculations!$AC$7:$AC$506,SMALL(IF(Calculations!$AC$7:$AC$506&lt;&gt;"0",ROW($AQ$6:$AQ$505)-ROW(INDEX($AQ$6:$AQ$505,1,1))+1),AQ49),1),INDEX(Calculations!$AD$7:$AD$506,SMALL(IF(Calculations!$AD$7:$AD$506&lt;&gt;0,ROW($AQ$6:$AQ$505)-ROW(INDEX($AQ$6:$AQ$505,1,1))+1),AQ49),1)),"")</f>
        <v/>
      </c>
      <c r="AS49" s="164" t="str">
        <f t="array" ref="AS49" xml:space="preserve"> IFERROR(IF(OR(DATERANGE="All Data",DATERANGE=""),INDEX(AdressBook!$B$6:$B$505,SMALL(IF(Calculations!$AC$7:$AC$506&lt;&gt;"0",ROW($AQ$6:$AQ$505)-ROW(INDEX($AQ$6:$AQ$505,1,1))+1),AQ49),1),INDEX(AdressBook!$B$6:$B$505,SMALL(IF(Calculations!$AD$7:$AD$506&lt;&gt;0,ROW($AQ$6:$AQ$505)-ROW(INDEX($AQ$6:$AQ$505,1,1))+1),AQ49),1)),"")</f>
        <v/>
      </c>
      <c r="AT49" s="227" t="str">
        <f t="shared" si="16"/>
        <v/>
      </c>
      <c r="AV49" s="199"/>
      <c r="AW49" s="199"/>
      <c r="BI49" s="227" t="str">
        <f t="shared" si="14"/>
        <v/>
      </c>
      <c r="BJ49" s="165" t="str">
        <f>IF(LEN(Settings!E50)=0,"",Settings!E50)</f>
        <v/>
      </c>
      <c r="BK49" s="165" t="str">
        <f t="shared" si="17"/>
        <v/>
      </c>
      <c r="BL49" s="167" t="str">
        <f t="shared" si="18"/>
        <v/>
      </c>
      <c r="BO49" s="371" t="str">
        <f>IF(LEN(Settings!E50)=0,"",Settings!E50)</f>
        <v/>
      </c>
    </row>
    <row r="50" spans="2:67" hidden="1" x14ac:dyDescent="0.25">
      <c r="B50" s="390" t="str">
        <f>IFERROR(IF(LEN(INDEX(PlansAndNotes!$B$6:$B$2005,ROW(A50)-ROW($B$3)))=0,"",INDEX(PlansAndNotes!$B$6:$B$2005,ROW(A50)-ROW($B$3))),"")</f>
        <v/>
      </c>
      <c r="C50" s="361" t="str">
        <f t="shared" si="3"/>
        <v/>
      </c>
      <c r="D50" s="361" t="str">
        <f>IFERROR(IF(LEN(C50)&gt;0,IF(LEN(INDEX(TasksList!$C$6:$C$1005,MATCH(C50,TasksList!$B$6:$B$1005,0),1))=0,"",INDEX(TasksList!$C$6:$C$1005,MATCH(C50,TasksList!$B$6:$B$1005,0),1)),""),"")</f>
        <v/>
      </c>
      <c r="E50" s="361" t="str">
        <f>IFERROR(IF(LEN(C50)&gt;0,IF(LEN(INDEX(TasksList!$F$6:$F$1005,MATCH(C50,TasksList!$B$6:$B$1005,0),1))=0,"not set!",INDEX(TasksList!$F$6:$F$1005,MATCH(C50,TasksList!$B$6:$B$1005,0),1)),""),"")</f>
        <v/>
      </c>
      <c r="F50" s="360" t="str">
        <f>IFERROR(IF(LEN(D50)&gt;0,IF(LEN(INDEX(AdressBook!$D$6:$D$505,MATCH(D50,AdressBook!$B$6:$B$505,0),1))=0,"",INDEX(AdressBook!$D$6:$D$505,MATCH(D50,AdressBook!$B$6:$B$505,0),1)),""),"")</f>
        <v/>
      </c>
      <c r="G50" s="361" t="str">
        <f>IFERROR(IF(LEN(INDEX(PlansAndNotes!$F$6:$F$2005,ROW(B50)-ROW($C$3)))=0,"",INDEX(PlansAndNotes!$F$6:$F$2005,ROW(B50)-ROW($C$3))),"")</f>
        <v/>
      </c>
      <c r="H50" s="361" t="str">
        <f>IFERROR(IF(LEN(C50)&gt;0,IF(LEN(INDEX(TasksList!$G$6:$G$1005,MATCH(C50,TasksList!$B$6:$B$1005,0),1))=0,"",INDEX(TasksList!$G$6:$G$1005,MATCH(C50,TasksList!$B$6:$B$1005,0),1)),""),"")</f>
        <v/>
      </c>
      <c r="I50" s="381"/>
      <c r="J50" s="402" t="str">
        <f>IF(LEN(INDEX(TasksList!$B$6:$B$1005,ROW(J47),1))=0,"",INDEX(TasksList!$B$6:$B$1005,ROW(J47),1)&amp;" - "&amp;INDEX(TasksList!$D$6:$D$1005,ROW(J47),1))</f>
        <v/>
      </c>
      <c r="K50" s="402"/>
      <c r="L50" s="399" t="str">
        <f t="array" ref="L50">IFERROR(INDEX($J$4:$J$1003,SMALL($K$4:$K$1003,ROW(L50)-3),1),"")</f>
        <v/>
      </c>
      <c r="M50" s="206"/>
      <c r="N50" s="362" t="str">
        <f>IFERROR(IF(LEN(INDEX(PlansAndNotes!$D$6:$D$4005,ROW(B50)-ROW($C$3)))=0,"",INDEX(PlansAndNotes!$D$6:$D$4005,ROW(B50)-ROW($C$3))),"")</f>
        <v/>
      </c>
      <c r="O50" s="165" t="str">
        <f t="shared" si="0"/>
        <v/>
      </c>
      <c r="P50" s="363" t="str">
        <f>IFERROR(IF(LEN(INDEX(PlansAndNotes!$E$6:$E$4005,ROW(B50)-ROW($C$3)))=0,"",INDEX(PlansAndNotes!$E$6:$E$4005,ROW(B50)-ROW($C$3))),"")</f>
        <v/>
      </c>
      <c r="Q50" s="363" t="str">
        <f>IFERROR(IF(LEN(INDEX(PlansAndNotes!$G$6:$G$4005,ROW(B50)-ROW($C$3)))=0,"",INDEX(PlansAndNotes!$G$6:$G$4005,ROW(B50)-ROW($C$3))),"")</f>
        <v/>
      </c>
      <c r="R50" s="165" t="str">
        <f>IFERROR(IF(LEN(D50)&gt;0,IF(LEN(INDEX(AdressBook!$C$6:$C$505,MATCH(D50,AdressBook!$B$6:$B$505,0),1))=0,"",INDEX(AdressBook!$C$6:$C$505,MATCH(D50,AdressBook!$B$6:$B$505,0),1)),""),"")</f>
        <v/>
      </c>
      <c r="S50" s="165">
        <f>IF(LEN(C50)&gt;0,IFERROR(IF(MATCH(C50,C51:$C$4004,0)&gt;0,-1,ROW(S50)-ROW($S$3)),ROW(S50)-ROW($S$3)),-1)</f>
        <v>-1</v>
      </c>
      <c r="T50" s="165">
        <f t="shared" si="1"/>
        <v>0</v>
      </c>
      <c r="U50" s="165" t="str">
        <f t="shared" si="2"/>
        <v/>
      </c>
      <c r="V50" s="165" t="str">
        <f>IFERROR(IF(OR(C50="",S50&lt;0),"",IF(SUBTOTAL(3,C50:C50)=0,-1,SUBTOTAL(3,$C$4:C50))),"")</f>
        <v/>
      </c>
      <c r="W50" s="156" t="str">
        <f t="array" ref="W50">IF(LEN(C50)&gt;0,IFERROR(IF(MATCH(C50,$C$3:$C49,0)&gt;0,N50-INDEX($N$3:N49,SUMPRODUCT(MAX(ROW($C$3:$C49)*(C50=$C$3:$C49)))-2,1),""),""),"")</f>
        <v/>
      </c>
      <c r="X50" s="156">
        <f t="shared" ca="1" si="4"/>
        <v>1</v>
      </c>
      <c r="Y50" s="156">
        <f t="shared" ca="1" si="5"/>
        <v>1</v>
      </c>
      <c r="AB50" s="406"/>
      <c r="AC50" s="380"/>
      <c r="AD50" s="380">
        <f t="shared" si="9"/>
        <v>0</v>
      </c>
      <c r="AQ50" s="165" t="str">
        <f t="shared" si="19"/>
        <v/>
      </c>
      <c r="AR50" s="167" t="str">
        <f t="array" ref="AR50" xml:space="preserve"> IFERROR( IF(OR(DATERANGE="All Data",DATERANGE=""), INDEX(Calculations!$AC$7:$AC$506,SMALL(IF(Calculations!$AC$7:$AC$506&lt;&gt;"0",ROW($AQ$6:$AQ$505)-ROW(INDEX($AQ$6:$AQ$505,1,1))+1),AQ50),1),INDEX(Calculations!$AD$7:$AD$506,SMALL(IF(Calculations!$AD$7:$AD$506&lt;&gt;0,ROW($AQ$6:$AQ$505)-ROW(INDEX($AQ$6:$AQ$505,1,1))+1),AQ50),1)),"")</f>
        <v/>
      </c>
      <c r="AS50" s="164" t="str">
        <f t="array" ref="AS50" xml:space="preserve"> IFERROR(IF(OR(DATERANGE="All Data",DATERANGE=""),INDEX(AdressBook!$B$6:$B$505,SMALL(IF(Calculations!$AC$7:$AC$506&lt;&gt;"0",ROW($AQ$6:$AQ$505)-ROW(INDEX($AQ$6:$AQ$505,1,1))+1),AQ50),1),INDEX(AdressBook!$B$6:$B$505,SMALL(IF(Calculations!$AD$7:$AD$506&lt;&gt;0,ROW($AQ$6:$AQ$505)-ROW(INDEX($AQ$6:$AQ$505,1,1))+1),AQ50),1)),"")</f>
        <v/>
      </c>
      <c r="AT50" s="227" t="str">
        <f t="shared" si="16"/>
        <v/>
      </c>
      <c r="AV50" s="199"/>
      <c r="AW50" s="199"/>
      <c r="BI50" s="227" t="str">
        <f t="shared" si="14"/>
        <v/>
      </c>
      <c r="BJ50" s="165" t="str">
        <f>IF(LEN(Settings!E51)=0,"",Settings!E51)</f>
        <v/>
      </c>
      <c r="BK50" s="165" t="str">
        <f t="shared" si="17"/>
        <v/>
      </c>
      <c r="BL50" s="167" t="str">
        <f t="shared" si="18"/>
        <v/>
      </c>
      <c r="BO50" s="371" t="str">
        <f>IF(LEN(Settings!E51)=0,"",Settings!E51)</f>
        <v/>
      </c>
    </row>
    <row r="51" spans="2:67" hidden="1" x14ac:dyDescent="0.25">
      <c r="B51" s="390" t="str">
        <f>IFERROR(IF(LEN(INDEX(PlansAndNotes!$B$6:$B$2005,ROW(A51)-ROW($B$3)))=0,"",INDEX(PlansAndNotes!$B$6:$B$2005,ROW(A51)-ROW($B$3))),"")</f>
        <v/>
      </c>
      <c r="C51" s="361" t="str">
        <f t="shared" si="3"/>
        <v/>
      </c>
      <c r="D51" s="361" t="str">
        <f>IFERROR(IF(LEN(C51)&gt;0,IF(LEN(INDEX(TasksList!$C$6:$C$1005,MATCH(C51,TasksList!$B$6:$B$1005,0),1))=0,"",INDEX(TasksList!$C$6:$C$1005,MATCH(C51,TasksList!$B$6:$B$1005,0),1)),""),"")</f>
        <v/>
      </c>
      <c r="E51" s="361" t="str">
        <f>IFERROR(IF(LEN(C51)&gt;0,IF(LEN(INDEX(TasksList!$F$6:$F$1005,MATCH(C51,TasksList!$B$6:$B$1005,0),1))=0,"not set!",INDEX(TasksList!$F$6:$F$1005,MATCH(C51,TasksList!$B$6:$B$1005,0),1)),""),"")</f>
        <v/>
      </c>
      <c r="F51" s="360" t="str">
        <f>IFERROR(IF(LEN(D51)&gt;0,IF(LEN(INDEX(AdressBook!$D$6:$D$505,MATCH(D51,AdressBook!$B$6:$B$505,0),1))=0,"",INDEX(AdressBook!$D$6:$D$505,MATCH(D51,AdressBook!$B$6:$B$505,0),1)),""),"")</f>
        <v/>
      </c>
      <c r="G51" s="361" t="str">
        <f>IFERROR(IF(LEN(INDEX(PlansAndNotes!$F$6:$F$2005,ROW(B51)-ROW($C$3)))=0,"",INDEX(PlansAndNotes!$F$6:$F$2005,ROW(B51)-ROW($C$3))),"")</f>
        <v/>
      </c>
      <c r="H51" s="361" t="str">
        <f>IFERROR(IF(LEN(C51)&gt;0,IF(LEN(INDEX(TasksList!$G$6:$G$1005,MATCH(C51,TasksList!$B$6:$B$1005,0),1))=0,"",INDEX(TasksList!$G$6:$G$1005,MATCH(C51,TasksList!$B$6:$B$1005,0),1)),""),"")</f>
        <v/>
      </c>
      <c r="I51" s="381"/>
      <c r="J51" s="402" t="str">
        <f>IF(LEN(INDEX(TasksList!$B$6:$B$1005,ROW(J48),1))=0,"",INDEX(TasksList!$B$6:$B$1005,ROW(J48),1)&amp;" - "&amp;INDEX(TasksList!$D$6:$D$1005,ROW(J48),1))</f>
        <v/>
      </c>
      <c r="K51" s="402"/>
      <c r="L51" s="399" t="str">
        <f t="array" ref="L51">IFERROR(INDEX($J$4:$J$1003,SMALL($K$4:$K$1003,ROW(L51)-3),1),"")</f>
        <v/>
      </c>
      <c r="M51" s="206"/>
      <c r="N51" s="362" t="str">
        <f>IFERROR(IF(LEN(INDEX(PlansAndNotes!$D$6:$D$4005,ROW(B51)-ROW($C$3)))=0,"",INDEX(PlansAndNotes!$D$6:$D$4005,ROW(B51)-ROW($C$3))),"")</f>
        <v/>
      </c>
      <c r="O51" s="165" t="str">
        <f t="shared" si="0"/>
        <v/>
      </c>
      <c r="P51" s="363" t="str">
        <f>IFERROR(IF(LEN(INDEX(PlansAndNotes!$E$6:$E$4005,ROW(B51)-ROW($C$3)))=0,"",INDEX(PlansAndNotes!$E$6:$E$4005,ROW(B51)-ROW($C$3))),"")</f>
        <v/>
      </c>
      <c r="Q51" s="363" t="str">
        <f>IFERROR(IF(LEN(INDEX(PlansAndNotes!$G$6:$G$4005,ROW(B51)-ROW($C$3)))=0,"",INDEX(PlansAndNotes!$G$6:$G$4005,ROW(B51)-ROW($C$3))),"")</f>
        <v/>
      </c>
      <c r="R51" s="165" t="str">
        <f>IFERROR(IF(LEN(D51)&gt;0,IF(LEN(INDEX(AdressBook!$C$6:$C$505,MATCH(D51,AdressBook!$B$6:$B$505,0),1))=0,"",INDEX(AdressBook!$C$6:$C$505,MATCH(D51,AdressBook!$B$6:$B$505,0),1)),""),"")</f>
        <v/>
      </c>
      <c r="S51" s="165">
        <f>IF(LEN(C51)&gt;0,IFERROR(IF(MATCH(C51,C52:$C$4004,0)&gt;0,-1,ROW(S51)-ROW($S$3)),ROW(S51)-ROW($S$3)),-1)</f>
        <v>-1</v>
      </c>
      <c r="T51" s="165">
        <f t="shared" si="1"/>
        <v>0</v>
      </c>
      <c r="U51" s="165" t="str">
        <f t="shared" si="2"/>
        <v/>
      </c>
      <c r="V51" s="165" t="str">
        <f>IFERROR(IF(OR(C51="",S51&lt;0),"",IF(SUBTOTAL(3,C51:C51)=0,-1,SUBTOTAL(3,$C$4:C51))),"")</f>
        <v/>
      </c>
      <c r="W51" s="156" t="str">
        <f t="array" ref="W51">IF(LEN(C51)&gt;0,IFERROR(IF(MATCH(C51,$C$3:$C50,0)&gt;0,N51-INDEX($N$3:N50,SUMPRODUCT(MAX(ROW($C$3:$C50)*(C51=$C$3:$C50)))-2,1),""),""),"")</f>
        <v/>
      </c>
      <c r="X51" s="156">
        <f t="shared" ca="1" si="4"/>
        <v>1</v>
      </c>
      <c r="Y51" s="156">
        <f t="shared" ca="1" si="5"/>
        <v>1</v>
      </c>
      <c r="AB51" s="406"/>
      <c r="AC51" s="380"/>
      <c r="AD51" s="380">
        <f t="shared" si="9"/>
        <v>0</v>
      </c>
      <c r="AQ51" s="165" t="str">
        <f t="shared" si="19"/>
        <v/>
      </c>
      <c r="AR51" s="167" t="str">
        <f t="array" ref="AR51" xml:space="preserve"> IFERROR( IF(OR(DATERANGE="All Data",DATERANGE=""), INDEX(Calculations!$AC$7:$AC$506,SMALL(IF(Calculations!$AC$7:$AC$506&lt;&gt;"0",ROW($AQ$6:$AQ$505)-ROW(INDEX($AQ$6:$AQ$505,1,1))+1),AQ51),1),INDEX(Calculations!$AD$7:$AD$506,SMALL(IF(Calculations!$AD$7:$AD$506&lt;&gt;0,ROW($AQ$6:$AQ$505)-ROW(INDEX($AQ$6:$AQ$505,1,1))+1),AQ51),1)),"")</f>
        <v/>
      </c>
      <c r="AS51" s="164" t="str">
        <f t="array" ref="AS51" xml:space="preserve"> IFERROR(IF(OR(DATERANGE="All Data",DATERANGE=""),INDEX(AdressBook!$B$6:$B$505,SMALL(IF(Calculations!$AC$7:$AC$506&lt;&gt;"0",ROW($AQ$6:$AQ$505)-ROW(INDEX($AQ$6:$AQ$505,1,1))+1),AQ51),1),INDEX(AdressBook!$B$6:$B$505,SMALL(IF(Calculations!$AD$7:$AD$506&lt;&gt;0,ROW($AQ$6:$AQ$505)-ROW(INDEX($AQ$6:$AQ$505,1,1))+1),AQ51),1)),"")</f>
        <v/>
      </c>
      <c r="AT51" s="227" t="str">
        <f t="shared" si="16"/>
        <v/>
      </c>
      <c r="AV51" s="199"/>
      <c r="AW51" s="199"/>
      <c r="BI51" s="227" t="str">
        <f t="shared" si="14"/>
        <v/>
      </c>
      <c r="BJ51" s="165" t="str">
        <f>IF(LEN(Settings!E52)=0,"",Settings!E52)</f>
        <v/>
      </c>
      <c r="BK51" s="165" t="str">
        <f t="shared" si="17"/>
        <v/>
      </c>
      <c r="BL51" s="167" t="str">
        <f t="shared" si="18"/>
        <v/>
      </c>
      <c r="BO51" s="371" t="str">
        <f>IF(LEN(Settings!E52)=0,"",Settings!E52)</f>
        <v/>
      </c>
    </row>
    <row r="52" spans="2:67" hidden="1" x14ac:dyDescent="0.25">
      <c r="B52" s="390" t="str">
        <f>IFERROR(IF(LEN(INDEX(PlansAndNotes!$B$6:$B$2005,ROW(A52)-ROW($B$3)))=0,"",INDEX(PlansAndNotes!$B$6:$B$2005,ROW(A52)-ROW($B$3))),"")</f>
        <v/>
      </c>
      <c r="C52" s="361" t="str">
        <f t="shared" si="3"/>
        <v/>
      </c>
      <c r="D52" s="361" t="str">
        <f>IFERROR(IF(LEN(C52)&gt;0,IF(LEN(INDEX(TasksList!$C$6:$C$1005,MATCH(C52,TasksList!$B$6:$B$1005,0),1))=0,"",INDEX(TasksList!$C$6:$C$1005,MATCH(C52,TasksList!$B$6:$B$1005,0),1)),""),"")</f>
        <v/>
      </c>
      <c r="E52" s="361" t="str">
        <f>IFERROR(IF(LEN(C52)&gt;0,IF(LEN(INDEX(TasksList!$F$6:$F$1005,MATCH(C52,TasksList!$B$6:$B$1005,0),1))=0,"not set!",INDEX(TasksList!$F$6:$F$1005,MATCH(C52,TasksList!$B$6:$B$1005,0),1)),""),"")</f>
        <v/>
      </c>
      <c r="F52" s="360" t="str">
        <f>IFERROR(IF(LEN(D52)&gt;0,IF(LEN(INDEX(AdressBook!$D$6:$D$505,MATCH(D52,AdressBook!$B$6:$B$505,0),1))=0,"",INDEX(AdressBook!$D$6:$D$505,MATCH(D52,AdressBook!$B$6:$B$505,0),1)),""),"")</f>
        <v/>
      </c>
      <c r="G52" s="361" t="str">
        <f>IFERROR(IF(LEN(INDEX(PlansAndNotes!$F$6:$F$2005,ROW(B52)-ROW($C$3)))=0,"",INDEX(PlansAndNotes!$F$6:$F$2005,ROW(B52)-ROW($C$3))),"")</f>
        <v/>
      </c>
      <c r="H52" s="361" t="str">
        <f>IFERROR(IF(LEN(C52)&gt;0,IF(LEN(INDEX(TasksList!$G$6:$G$1005,MATCH(C52,TasksList!$B$6:$B$1005,0),1))=0,"",INDEX(TasksList!$G$6:$G$1005,MATCH(C52,TasksList!$B$6:$B$1005,0),1)),""),"")</f>
        <v/>
      </c>
      <c r="I52" s="381"/>
      <c r="J52" s="402" t="str">
        <f>IF(LEN(INDEX(TasksList!$B$6:$B$1005,ROW(J49),1))=0,"",INDEX(TasksList!$B$6:$B$1005,ROW(J49),1)&amp;" - "&amp;INDEX(TasksList!$D$6:$D$1005,ROW(J49),1))</f>
        <v/>
      </c>
      <c r="K52" s="402"/>
      <c r="L52" s="399" t="str">
        <f t="array" ref="L52">IFERROR(INDEX($J$4:$J$1003,SMALL($K$4:$K$1003,ROW(L52)-3),1),"")</f>
        <v/>
      </c>
      <c r="M52" s="206"/>
      <c r="N52" s="362" t="str">
        <f>IFERROR(IF(LEN(INDEX(PlansAndNotes!$D$6:$D$4005,ROW(B52)-ROW($C$3)))=0,"",INDEX(PlansAndNotes!$D$6:$D$4005,ROW(B52)-ROW($C$3))),"")</f>
        <v/>
      </c>
      <c r="O52" s="165" t="str">
        <f t="shared" si="0"/>
        <v/>
      </c>
      <c r="P52" s="363" t="str">
        <f>IFERROR(IF(LEN(INDEX(PlansAndNotes!$E$6:$E$4005,ROW(B52)-ROW($C$3)))=0,"",INDEX(PlansAndNotes!$E$6:$E$4005,ROW(B52)-ROW($C$3))),"")</f>
        <v/>
      </c>
      <c r="Q52" s="363" t="str">
        <f>IFERROR(IF(LEN(INDEX(PlansAndNotes!$G$6:$G$4005,ROW(B52)-ROW($C$3)))=0,"",INDEX(PlansAndNotes!$G$6:$G$4005,ROW(B52)-ROW($C$3))),"")</f>
        <v/>
      </c>
      <c r="R52" s="165" t="str">
        <f>IFERROR(IF(LEN(D52)&gt;0,IF(LEN(INDEX(AdressBook!$C$6:$C$505,MATCH(D52,AdressBook!$B$6:$B$505,0),1))=0,"",INDEX(AdressBook!$C$6:$C$505,MATCH(D52,AdressBook!$B$6:$B$505,0),1)),""),"")</f>
        <v/>
      </c>
      <c r="S52" s="165">
        <f>IF(LEN(C52)&gt;0,IFERROR(IF(MATCH(C52,C53:$C$4004,0)&gt;0,-1,ROW(S52)-ROW($S$3)),ROW(S52)-ROW($S$3)),-1)</f>
        <v>-1</v>
      </c>
      <c r="T52" s="165">
        <f t="shared" si="1"/>
        <v>0</v>
      </c>
      <c r="U52" s="165" t="str">
        <f t="shared" si="2"/>
        <v/>
      </c>
      <c r="V52" s="165" t="str">
        <f>IFERROR(IF(OR(C52="",S52&lt;0),"",IF(SUBTOTAL(3,C52:C52)=0,-1,SUBTOTAL(3,$C$4:C52))),"")</f>
        <v/>
      </c>
      <c r="W52" s="156" t="str">
        <f t="array" ref="W52">IF(LEN(C52)&gt;0,IFERROR(IF(MATCH(C52,$C$3:$C51,0)&gt;0,N52-INDEX($N$3:N51,SUMPRODUCT(MAX(ROW($C$3:$C51)*(C52=$C$3:$C51)))-2,1),""),""),"")</f>
        <v/>
      </c>
      <c r="X52" s="156">
        <f t="shared" ca="1" si="4"/>
        <v>1</v>
      </c>
      <c r="Y52" s="156">
        <f t="shared" ca="1" si="5"/>
        <v>1</v>
      </c>
      <c r="AB52" s="406"/>
      <c r="AC52" s="380"/>
      <c r="AD52" s="380">
        <f t="shared" si="9"/>
        <v>0</v>
      </c>
      <c r="AQ52" s="165" t="str">
        <f t="shared" si="19"/>
        <v/>
      </c>
      <c r="AR52" s="167" t="str">
        <f t="array" ref="AR52" xml:space="preserve"> IFERROR( IF(OR(DATERANGE="All Data",DATERANGE=""), INDEX(Calculations!$AC$7:$AC$506,SMALL(IF(Calculations!$AC$7:$AC$506&lt;&gt;"0",ROW($AQ$6:$AQ$505)-ROW(INDEX($AQ$6:$AQ$505,1,1))+1),AQ52),1),INDEX(Calculations!$AD$7:$AD$506,SMALL(IF(Calculations!$AD$7:$AD$506&lt;&gt;0,ROW($AQ$6:$AQ$505)-ROW(INDEX($AQ$6:$AQ$505,1,1))+1),AQ52),1)),"")</f>
        <v/>
      </c>
      <c r="AS52" s="164" t="str">
        <f t="array" ref="AS52" xml:space="preserve"> IFERROR(IF(OR(DATERANGE="All Data",DATERANGE=""),INDEX(AdressBook!$B$6:$B$505,SMALL(IF(Calculations!$AC$7:$AC$506&lt;&gt;"0",ROW($AQ$6:$AQ$505)-ROW(INDEX($AQ$6:$AQ$505,1,1))+1),AQ52),1),INDEX(AdressBook!$B$6:$B$505,SMALL(IF(Calculations!$AD$7:$AD$506&lt;&gt;0,ROW($AQ$6:$AQ$505)-ROW(INDEX($AQ$6:$AQ$505,1,1))+1),AQ52),1)),"")</f>
        <v/>
      </c>
      <c r="AT52" s="227" t="str">
        <f t="shared" si="16"/>
        <v/>
      </c>
      <c r="AV52" s="199"/>
      <c r="AW52" s="199"/>
      <c r="BI52" s="227" t="str">
        <f t="shared" si="14"/>
        <v/>
      </c>
      <c r="BJ52" s="165" t="str">
        <f>IF(LEN(Settings!E53)=0,"",Settings!E53)</f>
        <v/>
      </c>
      <c r="BK52" s="165" t="str">
        <f t="shared" si="17"/>
        <v/>
      </c>
      <c r="BL52" s="167" t="str">
        <f t="shared" si="18"/>
        <v/>
      </c>
      <c r="BO52" s="371" t="str">
        <f>IF(LEN(Settings!E53)=0,"",Settings!E53)</f>
        <v/>
      </c>
    </row>
    <row r="53" spans="2:67" hidden="1" x14ac:dyDescent="0.25">
      <c r="B53" s="390" t="str">
        <f>IFERROR(IF(LEN(INDEX(PlansAndNotes!$B$6:$B$2005,ROW(A53)-ROW($B$3)))=0,"",INDEX(PlansAndNotes!$B$6:$B$2005,ROW(A53)-ROW($B$3))),"")</f>
        <v/>
      </c>
      <c r="C53" s="361" t="str">
        <f t="shared" si="3"/>
        <v/>
      </c>
      <c r="D53" s="361" t="str">
        <f>IFERROR(IF(LEN(C53)&gt;0,IF(LEN(INDEX(TasksList!$C$6:$C$1005,MATCH(C53,TasksList!$B$6:$B$1005,0),1))=0,"",INDEX(TasksList!$C$6:$C$1005,MATCH(C53,TasksList!$B$6:$B$1005,0),1)),""),"")</f>
        <v/>
      </c>
      <c r="E53" s="361" t="str">
        <f>IFERROR(IF(LEN(C53)&gt;0,IF(LEN(INDEX(TasksList!$F$6:$F$1005,MATCH(C53,TasksList!$B$6:$B$1005,0),1))=0,"not set!",INDEX(TasksList!$F$6:$F$1005,MATCH(C53,TasksList!$B$6:$B$1005,0),1)),""),"")</f>
        <v/>
      </c>
      <c r="F53" s="360" t="str">
        <f>IFERROR(IF(LEN(D53)&gt;0,IF(LEN(INDEX(AdressBook!$D$6:$D$505,MATCH(D53,AdressBook!$B$6:$B$505,0),1))=0,"",INDEX(AdressBook!$D$6:$D$505,MATCH(D53,AdressBook!$B$6:$B$505,0),1)),""),"")</f>
        <v/>
      </c>
      <c r="G53" s="361" t="str">
        <f>IFERROR(IF(LEN(INDEX(PlansAndNotes!$F$6:$F$2005,ROW(B53)-ROW($C$3)))=0,"",INDEX(PlansAndNotes!$F$6:$F$2005,ROW(B53)-ROW($C$3))),"")</f>
        <v/>
      </c>
      <c r="H53" s="361" t="str">
        <f>IFERROR(IF(LEN(C53)&gt;0,IF(LEN(INDEX(TasksList!$G$6:$G$1005,MATCH(C53,TasksList!$B$6:$B$1005,0),1))=0,"",INDEX(TasksList!$G$6:$G$1005,MATCH(C53,TasksList!$B$6:$B$1005,0),1)),""),"")</f>
        <v/>
      </c>
      <c r="I53" s="381"/>
      <c r="J53" s="402" t="str">
        <f>IF(LEN(INDEX(TasksList!$B$6:$B$1005,ROW(J50),1))=0,"",INDEX(TasksList!$B$6:$B$1005,ROW(J50),1)&amp;" - "&amp;INDEX(TasksList!$D$6:$D$1005,ROW(J50),1))</f>
        <v/>
      </c>
      <c r="K53" s="402"/>
      <c r="L53" s="399" t="str">
        <f t="array" ref="L53">IFERROR(INDEX($J$4:$J$1003,SMALL($K$4:$K$1003,ROW(L53)-3),1),"")</f>
        <v/>
      </c>
      <c r="M53" s="206"/>
      <c r="N53" s="362" t="str">
        <f>IFERROR(IF(LEN(INDEX(PlansAndNotes!$D$6:$D$4005,ROW(B53)-ROW($C$3)))=0,"",INDEX(PlansAndNotes!$D$6:$D$4005,ROW(B53)-ROW($C$3))),"")</f>
        <v/>
      </c>
      <c r="O53" s="165" t="str">
        <f t="shared" si="0"/>
        <v/>
      </c>
      <c r="P53" s="363" t="str">
        <f>IFERROR(IF(LEN(INDEX(PlansAndNotes!$E$6:$E$4005,ROW(B53)-ROW($C$3)))=0,"",INDEX(PlansAndNotes!$E$6:$E$4005,ROW(B53)-ROW($C$3))),"")</f>
        <v/>
      </c>
      <c r="Q53" s="363" t="str">
        <f>IFERROR(IF(LEN(INDEX(PlansAndNotes!$G$6:$G$4005,ROW(B53)-ROW($C$3)))=0,"",INDEX(PlansAndNotes!$G$6:$G$4005,ROW(B53)-ROW($C$3))),"")</f>
        <v/>
      </c>
      <c r="R53" s="165" t="str">
        <f>IFERROR(IF(LEN(D53)&gt;0,IF(LEN(INDEX(AdressBook!$C$6:$C$505,MATCH(D53,AdressBook!$B$6:$B$505,0),1))=0,"",INDEX(AdressBook!$C$6:$C$505,MATCH(D53,AdressBook!$B$6:$B$505,0),1)),""),"")</f>
        <v/>
      </c>
      <c r="S53" s="165">
        <f>IF(LEN(C53)&gt;0,IFERROR(IF(MATCH(C53,C54:$C$4004,0)&gt;0,-1,ROW(S53)-ROW($S$3)),ROW(S53)-ROW($S$3)),-1)</f>
        <v>-1</v>
      </c>
      <c r="T53" s="165">
        <f t="shared" si="1"/>
        <v>0</v>
      </c>
      <c r="U53" s="165" t="str">
        <f t="shared" si="2"/>
        <v/>
      </c>
      <c r="V53" s="165" t="str">
        <f>IFERROR(IF(OR(C53="",S53&lt;0),"",IF(SUBTOTAL(3,C53:C53)=0,-1,SUBTOTAL(3,$C$4:C53))),"")</f>
        <v/>
      </c>
      <c r="W53" s="156" t="str">
        <f t="array" ref="W53">IF(LEN(C53)&gt;0,IFERROR(IF(MATCH(C53,$C$3:$C52,0)&gt;0,N53-INDEX($N$3:N52,SUMPRODUCT(MAX(ROW($C$3:$C52)*(C53=$C$3:$C52)))-2,1),""),""),"")</f>
        <v/>
      </c>
      <c r="X53" s="156">
        <f t="shared" ca="1" si="4"/>
        <v>1</v>
      </c>
      <c r="Y53" s="156">
        <f t="shared" ca="1" si="5"/>
        <v>1</v>
      </c>
      <c r="AB53" s="406"/>
      <c r="AC53" s="380"/>
      <c r="AD53" s="380">
        <f t="shared" si="9"/>
        <v>0</v>
      </c>
      <c r="AQ53" s="165" t="str">
        <f t="shared" si="19"/>
        <v/>
      </c>
      <c r="AR53" s="167" t="str">
        <f t="array" ref="AR53" xml:space="preserve"> IFERROR( IF(OR(DATERANGE="All Data",DATERANGE=""), INDEX(Calculations!$AC$7:$AC$506,SMALL(IF(Calculations!$AC$7:$AC$506&lt;&gt;"0",ROW($AQ$6:$AQ$505)-ROW(INDEX($AQ$6:$AQ$505,1,1))+1),AQ53),1),INDEX(Calculations!$AD$7:$AD$506,SMALL(IF(Calculations!$AD$7:$AD$506&lt;&gt;0,ROW($AQ$6:$AQ$505)-ROW(INDEX($AQ$6:$AQ$505,1,1))+1),AQ53),1)),"")</f>
        <v/>
      </c>
      <c r="AS53" s="164" t="str">
        <f t="array" ref="AS53" xml:space="preserve"> IFERROR(IF(OR(DATERANGE="All Data",DATERANGE=""),INDEX(AdressBook!$B$6:$B$505,SMALL(IF(Calculations!$AC$7:$AC$506&lt;&gt;"0",ROW($AQ$6:$AQ$505)-ROW(INDEX($AQ$6:$AQ$505,1,1))+1),AQ53),1),INDEX(AdressBook!$B$6:$B$505,SMALL(IF(Calculations!$AD$7:$AD$506&lt;&gt;0,ROW($AQ$6:$AQ$505)-ROW(INDEX($AQ$6:$AQ$505,1,1))+1),AQ53),1)),"")</f>
        <v/>
      </c>
      <c r="AT53" s="227" t="str">
        <f t="shared" si="16"/>
        <v/>
      </c>
      <c r="AV53" s="199"/>
      <c r="AW53" s="199"/>
      <c r="BI53" s="227" t="str">
        <f t="shared" si="14"/>
        <v/>
      </c>
      <c r="BJ53" s="165" t="str">
        <f>IF(LEN(Settings!E54)=0,"",Settings!E54)</f>
        <v/>
      </c>
      <c r="BK53" s="165" t="str">
        <f t="shared" si="17"/>
        <v/>
      </c>
      <c r="BL53" s="167" t="str">
        <f t="shared" si="18"/>
        <v/>
      </c>
      <c r="BO53" s="371" t="str">
        <f>IF(LEN(Settings!E54)=0,"",Settings!E54)</f>
        <v/>
      </c>
    </row>
    <row r="54" spans="2:67" hidden="1" x14ac:dyDescent="0.25">
      <c r="B54" s="390" t="str">
        <f>IFERROR(IF(LEN(INDEX(PlansAndNotes!$B$6:$B$2005,ROW(A54)-ROW($B$3)))=0,"",INDEX(PlansAndNotes!$B$6:$B$2005,ROW(A54)-ROW($B$3))),"")</f>
        <v/>
      </c>
      <c r="C54" s="361" t="str">
        <f t="shared" si="3"/>
        <v/>
      </c>
      <c r="D54" s="361" t="str">
        <f>IFERROR(IF(LEN(C54)&gt;0,IF(LEN(INDEX(TasksList!$C$6:$C$1005,MATCH(C54,TasksList!$B$6:$B$1005,0),1))=0,"",INDEX(TasksList!$C$6:$C$1005,MATCH(C54,TasksList!$B$6:$B$1005,0),1)),""),"")</f>
        <v/>
      </c>
      <c r="E54" s="361" t="str">
        <f>IFERROR(IF(LEN(C54)&gt;0,IF(LEN(INDEX(TasksList!$F$6:$F$1005,MATCH(C54,TasksList!$B$6:$B$1005,0),1))=0,"not set!",INDEX(TasksList!$F$6:$F$1005,MATCH(C54,TasksList!$B$6:$B$1005,0),1)),""),"")</f>
        <v/>
      </c>
      <c r="F54" s="360" t="str">
        <f>IFERROR(IF(LEN(D54)&gt;0,IF(LEN(INDEX(AdressBook!$D$6:$D$505,MATCH(D54,AdressBook!$B$6:$B$505,0),1))=0,"",INDEX(AdressBook!$D$6:$D$505,MATCH(D54,AdressBook!$B$6:$B$505,0),1)),""),"")</f>
        <v/>
      </c>
      <c r="G54" s="361" t="str">
        <f>IFERROR(IF(LEN(INDEX(PlansAndNotes!$F$6:$F$2005,ROW(B54)-ROW($C$3)))=0,"",INDEX(PlansAndNotes!$F$6:$F$2005,ROW(B54)-ROW($C$3))),"")</f>
        <v/>
      </c>
      <c r="H54" s="361" t="str">
        <f>IFERROR(IF(LEN(C54)&gt;0,IF(LEN(INDEX(TasksList!$G$6:$G$1005,MATCH(C54,TasksList!$B$6:$B$1005,0),1))=0,"",INDEX(TasksList!$G$6:$G$1005,MATCH(C54,TasksList!$B$6:$B$1005,0),1)),""),"")</f>
        <v/>
      </c>
      <c r="I54" s="381"/>
      <c r="J54" s="402" t="str">
        <f>IF(LEN(INDEX(TasksList!$B$6:$B$1005,ROW(J51),1))=0,"",INDEX(TasksList!$B$6:$B$1005,ROW(J51),1)&amp;" - "&amp;INDEX(TasksList!$D$6:$D$1005,ROW(J51),1))</f>
        <v/>
      </c>
      <c r="K54" s="402"/>
      <c r="L54" s="399" t="str">
        <f t="array" ref="L54">IFERROR(INDEX($J$4:$J$1003,SMALL($K$4:$K$1003,ROW(L54)-3),1),"")</f>
        <v/>
      </c>
      <c r="M54" s="206"/>
      <c r="N54" s="362" t="str">
        <f>IFERROR(IF(LEN(INDEX(PlansAndNotes!$D$6:$D$4005,ROW(B54)-ROW($C$3)))=0,"",INDEX(PlansAndNotes!$D$6:$D$4005,ROW(B54)-ROW($C$3))),"")</f>
        <v/>
      </c>
      <c r="O54" s="165" t="str">
        <f t="shared" si="0"/>
        <v/>
      </c>
      <c r="P54" s="363" t="str">
        <f>IFERROR(IF(LEN(INDEX(PlansAndNotes!$E$6:$E$4005,ROW(B54)-ROW($C$3)))=0,"",INDEX(PlansAndNotes!$E$6:$E$4005,ROW(B54)-ROW($C$3))),"")</f>
        <v/>
      </c>
      <c r="Q54" s="363" t="str">
        <f>IFERROR(IF(LEN(INDEX(PlansAndNotes!$G$6:$G$4005,ROW(B54)-ROW($C$3)))=0,"",INDEX(PlansAndNotes!$G$6:$G$4005,ROW(B54)-ROW($C$3))),"")</f>
        <v/>
      </c>
      <c r="R54" s="165" t="str">
        <f>IFERROR(IF(LEN(D54)&gt;0,IF(LEN(INDEX(AdressBook!$C$6:$C$505,MATCH(D54,AdressBook!$B$6:$B$505,0),1))=0,"",INDEX(AdressBook!$C$6:$C$505,MATCH(D54,AdressBook!$B$6:$B$505,0),1)),""),"")</f>
        <v/>
      </c>
      <c r="S54" s="165">
        <f>IF(LEN(C54)&gt;0,IFERROR(IF(MATCH(C54,C55:$C$4004,0)&gt;0,-1,ROW(S54)-ROW($S$3)),ROW(S54)-ROW($S$3)),-1)</f>
        <v>-1</v>
      </c>
      <c r="T54" s="165">
        <f t="shared" si="1"/>
        <v>0</v>
      </c>
      <c r="U54" s="165" t="str">
        <f t="shared" si="2"/>
        <v/>
      </c>
      <c r="V54" s="165" t="str">
        <f>IFERROR(IF(OR(C54="",S54&lt;0),"",IF(SUBTOTAL(3,C54:C54)=0,-1,SUBTOTAL(3,$C$4:C54))),"")</f>
        <v/>
      </c>
      <c r="W54" s="156" t="str">
        <f t="array" ref="W54">IF(LEN(C54)&gt;0,IFERROR(IF(MATCH(C54,$C$3:$C53,0)&gt;0,N54-INDEX($N$3:N53,SUMPRODUCT(MAX(ROW($C$3:$C53)*(C54=$C$3:$C53)))-2,1),""),""),"")</f>
        <v/>
      </c>
      <c r="X54" s="156">
        <f t="shared" ca="1" si="4"/>
        <v>1</v>
      </c>
      <c r="Y54" s="156">
        <f t="shared" ca="1" si="5"/>
        <v>1</v>
      </c>
      <c r="AB54" s="406"/>
      <c r="AC54" s="380"/>
      <c r="AD54" s="380">
        <f t="shared" si="9"/>
        <v>0</v>
      </c>
      <c r="AQ54" s="165" t="str">
        <f t="shared" si="19"/>
        <v/>
      </c>
      <c r="AR54" s="167" t="str">
        <f t="array" ref="AR54" xml:space="preserve"> IFERROR( IF(OR(DATERANGE="All Data",DATERANGE=""), INDEX(Calculations!$AC$7:$AC$506,SMALL(IF(Calculations!$AC$7:$AC$506&lt;&gt;"0",ROW($AQ$6:$AQ$505)-ROW(INDEX($AQ$6:$AQ$505,1,1))+1),AQ54),1),INDEX(Calculations!$AD$7:$AD$506,SMALL(IF(Calculations!$AD$7:$AD$506&lt;&gt;0,ROW($AQ$6:$AQ$505)-ROW(INDEX($AQ$6:$AQ$505,1,1))+1),AQ54),1)),"")</f>
        <v/>
      </c>
      <c r="AS54" s="164" t="str">
        <f t="array" ref="AS54" xml:space="preserve"> IFERROR(IF(OR(DATERANGE="All Data",DATERANGE=""),INDEX(AdressBook!$B$6:$B$505,SMALL(IF(Calculations!$AC$7:$AC$506&lt;&gt;"0",ROW($AQ$6:$AQ$505)-ROW(INDEX($AQ$6:$AQ$505,1,1))+1),AQ54),1),INDEX(AdressBook!$B$6:$B$505,SMALL(IF(Calculations!$AD$7:$AD$506&lt;&gt;0,ROW($AQ$6:$AQ$505)-ROW(INDEX($AQ$6:$AQ$505,1,1))+1),AQ54),1)),"")</f>
        <v/>
      </c>
      <c r="AT54" s="227" t="str">
        <f t="shared" si="16"/>
        <v/>
      </c>
      <c r="AV54" s="199"/>
      <c r="AW54" s="199"/>
      <c r="BI54" s="227" t="str">
        <f t="shared" si="14"/>
        <v/>
      </c>
      <c r="BJ54" s="165" t="str">
        <f>IF(LEN(Settings!E55)=0,"",Settings!E55)</f>
        <v/>
      </c>
      <c r="BK54" s="165" t="str">
        <f t="shared" si="17"/>
        <v/>
      </c>
      <c r="BL54" s="167" t="str">
        <f t="shared" si="18"/>
        <v/>
      </c>
      <c r="BO54" s="371" t="str">
        <f>IF(LEN(Settings!E55)=0,"",Settings!E55)</f>
        <v/>
      </c>
    </row>
    <row r="55" spans="2:67" hidden="1" x14ac:dyDescent="0.25">
      <c r="B55" s="390" t="str">
        <f>IFERROR(IF(LEN(INDEX(PlansAndNotes!$B$6:$B$2005,ROW(A55)-ROW($B$3)))=0,"",INDEX(PlansAndNotes!$B$6:$B$2005,ROW(A55)-ROW($B$3))),"")</f>
        <v/>
      </c>
      <c r="C55" s="361" t="str">
        <f t="shared" si="3"/>
        <v/>
      </c>
      <c r="D55" s="361" t="str">
        <f>IFERROR(IF(LEN(C55)&gt;0,IF(LEN(INDEX(TasksList!$C$6:$C$1005,MATCH(C55,TasksList!$B$6:$B$1005,0),1))=0,"",INDEX(TasksList!$C$6:$C$1005,MATCH(C55,TasksList!$B$6:$B$1005,0),1)),""),"")</f>
        <v/>
      </c>
      <c r="E55" s="361" t="str">
        <f>IFERROR(IF(LEN(C55)&gt;0,IF(LEN(INDEX(TasksList!$F$6:$F$1005,MATCH(C55,TasksList!$B$6:$B$1005,0),1))=0,"not set!",INDEX(TasksList!$F$6:$F$1005,MATCH(C55,TasksList!$B$6:$B$1005,0),1)),""),"")</f>
        <v/>
      </c>
      <c r="F55" s="360" t="str">
        <f>IFERROR(IF(LEN(D55)&gt;0,IF(LEN(INDEX(AdressBook!$D$6:$D$505,MATCH(D55,AdressBook!$B$6:$B$505,0),1))=0,"",INDEX(AdressBook!$D$6:$D$505,MATCH(D55,AdressBook!$B$6:$B$505,0),1)),""),"")</f>
        <v/>
      </c>
      <c r="G55" s="361" t="str">
        <f>IFERROR(IF(LEN(INDEX(PlansAndNotes!$F$6:$F$2005,ROW(B55)-ROW($C$3)))=0,"",INDEX(PlansAndNotes!$F$6:$F$2005,ROW(B55)-ROW($C$3))),"")</f>
        <v/>
      </c>
      <c r="H55" s="361" t="str">
        <f>IFERROR(IF(LEN(C55)&gt;0,IF(LEN(INDEX(TasksList!$G$6:$G$1005,MATCH(C55,TasksList!$B$6:$B$1005,0),1))=0,"",INDEX(TasksList!$G$6:$G$1005,MATCH(C55,TasksList!$B$6:$B$1005,0),1)),""),"")</f>
        <v/>
      </c>
      <c r="I55" s="381"/>
      <c r="J55" s="402" t="str">
        <f>IF(LEN(INDEX(TasksList!$B$6:$B$1005,ROW(J52),1))=0,"",INDEX(TasksList!$B$6:$B$1005,ROW(J52),1)&amp;" - "&amp;INDEX(TasksList!$D$6:$D$1005,ROW(J52),1))</f>
        <v/>
      </c>
      <c r="K55" s="402"/>
      <c r="L55" s="399" t="str">
        <f t="array" ref="L55">IFERROR(INDEX($J$4:$J$1003,SMALL($K$4:$K$1003,ROW(L55)-3),1),"")</f>
        <v/>
      </c>
      <c r="M55" s="206"/>
      <c r="N55" s="362" t="str">
        <f>IFERROR(IF(LEN(INDEX(PlansAndNotes!$D$6:$D$4005,ROW(B55)-ROW($C$3)))=0,"",INDEX(PlansAndNotes!$D$6:$D$4005,ROW(B55)-ROW($C$3))),"")</f>
        <v/>
      </c>
      <c r="O55" s="165" t="str">
        <f t="shared" si="0"/>
        <v/>
      </c>
      <c r="P55" s="363" t="str">
        <f>IFERROR(IF(LEN(INDEX(PlansAndNotes!$E$6:$E$4005,ROW(B55)-ROW($C$3)))=0,"",INDEX(PlansAndNotes!$E$6:$E$4005,ROW(B55)-ROW($C$3))),"")</f>
        <v/>
      </c>
      <c r="Q55" s="363" t="str">
        <f>IFERROR(IF(LEN(INDEX(PlansAndNotes!$G$6:$G$4005,ROW(B55)-ROW($C$3)))=0,"",INDEX(PlansAndNotes!$G$6:$G$4005,ROW(B55)-ROW($C$3))),"")</f>
        <v/>
      </c>
      <c r="R55" s="165" t="str">
        <f>IFERROR(IF(LEN(D55)&gt;0,IF(LEN(INDEX(AdressBook!$C$6:$C$505,MATCH(D55,AdressBook!$B$6:$B$505,0),1))=0,"",INDEX(AdressBook!$C$6:$C$505,MATCH(D55,AdressBook!$B$6:$B$505,0),1)),""),"")</f>
        <v/>
      </c>
      <c r="S55" s="165">
        <f>IF(LEN(C55)&gt;0,IFERROR(IF(MATCH(C55,C56:$C$4004,0)&gt;0,-1,ROW(S55)-ROW($S$3)),ROW(S55)-ROW($S$3)),-1)</f>
        <v>-1</v>
      </c>
      <c r="T55" s="165">
        <f t="shared" si="1"/>
        <v>0</v>
      </c>
      <c r="U55" s="165" t="str">
        <f t="shared" si="2"/>
        <v/>
      </c>
      <c r="V55" s="165" t="str">
        <f>IFERROR(IF(OR(C55="",S55&lt;0),"",IF(SUBTOTAL(3,C55:C55)=0,-1,SUBTOTAL(3,$C$4:C55))),"")</f>
        <v/>
      </c>
      <c r="W55" s="156" t="str">
        <f t="array" ref="W55">IF(LEN(C55)&gt;0,IFERROR(IF(MATCH(C55,$C$3:$C54,0)&gt;0,N55-INDEX($N$3:N54,SUMPRODUCT(MAX(ROW($C$3:$C54)*(C55=$C$3:$C54)))-2,1),""),""),"")</f>
        <v/>
      </c>
      <c r="X55" s="156">
        <f t="shared" ca="1" si="4"/>
        <v>1</v>
      </c>
      <c r="Y55" s="156">
        <f t="shared" ca="1" si="5"/>
        <v>1</v>
      </c>
      <c r="AB55" s="406"/>
      <c r="AC55" s="380"/>
      <c r="AD55" s="380">
        <f t="shared" si="9"/>
        <v>0</v>
      </c>
      <c r="AQ55" s="165" t="str">
        <f t="shared" si="19"/>
        <v/>
      </c>
      <c r="AR55" s="167" t="str">
        <f t="array" ref="AR55" xml:space="preserve"> IFERROR( IF(OR(DATERANGE="All Data",DATERANGE=""), INDEX(Calculations!$AC$7:$AC$506,SMALL(IF(Calculations!$AC$7:$AC$506&lt;&gt;"0",ROW($AQ$6:$AQ$505)-ROW(INDEX($AQ$6:$AQ$505,1,1))+1),AQ55),1),INDEX(Calculations!$AD$7:$AD$506,SMALL(IF(Calculations!$AD$7:$AD$506&lt;&gt;0,ROW($AQ$6:$AQ$505)-ROW(INDEX($AQ$6:$AQ$505,1,1))+1),AQ55),1)),"")</f>
        <v/>
      </c>
      <c r="AS55" s="164" t="str">
        <f t="array" ref="AS55" xml:space="preserve"> IFERROR(IF(OR(DATERANGE="All Data",DATERANGE=""),INDEX(AdressBook!$B$6:$B$505,SMALL(IF(Calculations!$AC$7:$AC$506&lt;&gt;"0",ROW($AQ$6:$AQ$505)-ROW(INDEX($AQ$6:$AQ$505,1,1))+1),AQ55),1),INDEX(AdressBook!$B$6:$B$505,SMALL(IF(Calculations!$AD$7:$AD$506&lt;&gt;0,ROW($AQ$6:$AQ$505)-ROW(INDEX($AQ$6:$AQ$505,1,1))+1),AQ55),1)),"")</f>
        <v/>
      </c>
      <c r="AT55" s="227" t="str">
        <f t="shared" si="16"/>
        <v/>
      </c>
      <c r="AV55" s="199"/>
      <c r="AW55" s="199"/>
      <c r="BI55" s="227" t="str">
        <f t="shared" si="14"/>
        <v/>
      </c>
      <c r="BJ55" s="165" t="str">
        <f>IF(LEN(Settings!E56)=0,"",Settings!E56)</f>
        <v/>
      </c>
      <c r="BK55" s="165" t="str">
        <f t="shared" si="17"/>
        <v/>
      </c>
      <c r="BL55" s="167" t="str">
        <f t="shared" si="18"/>
        <v/>
      </c>
      <c r="BO55" s="371" t="str">
        <f>IF(LEN(Settings!E56)=0,"",Settings!E56)</f>
        <v/>
      </c>
    </row>
    <row r="56" spans="2:67" hidden="1" x14ac:dyDescent="0.25">
      <c r="B56" s="390" t="str">
        <f>IFERROR(IF(LEN(INDEX(PlansAndNotes!$B$6:$B$2005,ROW(A56)-ROW($B$3)))=0,"",INDEX(PlansAndNotes!$B$6:$B$2005,ROW(A56)-ROW($B$3))),"")</f>
        <v/>
      </c>
      <c r="C56" s="361" t="str">
        <f t="shared" si="3"/>
        <v/>
      </c>
      <c r="D56" s="361" t="str">
        <f>IFERROR(IF(LEN(C56)&gt;0,IF(LEN(INDEX(TasksList!$C$6:$C$1005,MATCH(C56,TasksList!$B$6:$B$1005,0),1))=0,"",INDEX(TasksList!$C$6:$C$1005,MATCH(C56,TasksList!$B$6:$B$1005,0),1)),""),"")</f>
        <v/>
      </c>
      <c r="E56" s="361" t="str">
        <f>IFERROR(IF(LEN(C56)&gt;0,IF(LEN(INDEX(TasksList!$F$6:$F$1005,MATCH(C56,TasksList!$B$6:$B$1005,0),1))=0,"not set!",INDEX(TasksList!$F$6:$F$1005,MATCH(C56,TasksList!$B$6:$B$1005,0),1)),""),"")</f>
        <v/>
      </c>
      <c r="F56" s="360" t="str">
        <f>IFERROR(IF(LEN(D56)&gt;0,IF(LEN(INDEX(AdressBook!$D$6:$D$505,MATCH(D56,AdressBook!$B$6:$B$505,0),1))=0,"",INDEX(AdressBook!$D$6:$D$505,MATCH(D56,AdressBook!$B$6:$B$505,0),1)),""),"")</f>
        <v/>
      </c>
      <c r="G56" s="361" t="str">
        <f>IFERROR(IF(LEN(INDEX(PlansAndNotes!$F$6:$F$2005,ROW(B56)-ROW($C$3)))=0,"",INDEX(PlansAndNotes!$F$6:$F$2005,ROW(B56)-ROW($C$3))),"")</f>
        <v/>
      </c>
      <c r="H56" s="361" t="str">
        <f>IFERROR(IF(LEN(C56)&gt;0,IF(LEN(INDEX(TasksList!$G$6:$G$1005,MATCH(C56,TasksList!$B$6:$B$1005,0),1))=0,"",INDEX(TasksList!$G$6:$G$1005,MATCH(C56,TasksList!$B$6:$B$1005,0),1)),""),"")</f>
        <v/>
      </c>
      <c r="I56" s="381"/>
      <c r="J56" s="402" t="str">
        <f>IF(LEN(INDEX(TasksList!$B$6:$B$1005,ROW(J53),1))=0,"",INDEX(TasksList!$B$6:$B$1005,ROW(J53),1)&amp;" - "&amp;INDEX(TasksList!$D$6:$D$1005,ROW(J53),1))</f>
        <v/>
      </c>
      <c r="K56" s="402"/>
      <c r="L56" s="399" t="str">
        <f t="array" ref="L56">IFERROR(INDEX($J$4:$J$1003,SMALL($K$4:$K$1003,ROW(L56)-3),1),"")</f>
        <v/>
      </c>
      <c r="M56" s="206"/>
      <c r="N56" s="362" t="str">
        <f>IFERROR(IF(LEN(INDEX(PlansAndNotes!$D$6:$D$4005,ROW(B56)-ROW($C$3)))=0,"",INDEX(PlansAndNotes!$D$6:$D$4005,ROW(B56)-ROW($C$3))),"")</f>
        <v/>
      </c>
      <c r="O56" s="165" t="str">
        <f t="shared" si="0"/>
        <v/>
      </c>
      <c r="P56" s="363" t="str">
        <f>IFERROR(IF(LEN(INDEX(PlansAndNotes!$E$6:$E$4005,ROW(B56)-ROW($C$3)))=0,"",INDEX(PlansAndNotes!$E$6:$E$4005,ROW(B56)-ROW($C$3))),"")</f>
        <v/>
      </c>
      <c r="Q56" s="363" t="str">
        <f>IFERROR(IF(LEN(INDEX(PlansAndNotes!$G$6:$G$4005,ROW(B56)-ROW($C$3)))=0,"",INDEX(PlansAndNotes!$G$6:$G$4005,ROW(B56)-ROW($C$3))),"")</f>
        <v/>
      </c>
      <c r="R56" s="165" t="str">
        <f>IFERROR(IF(LEN(D56)&gt;0,IF(LEN(INDEX(AdressBook!$C$6:$C$505,MATCH(D56,AdressBook!$B$6:$B$505,0),1))=0,"",INDEX(AdressBook!$C$6:$C$505,MATCH(D56,AdressBook!$B$6:$B$505,0),1)),""),"")</f>
        <v/>
      </c>
      <c r="S56" s="165">
        <f>IF(LEN(C56)&gt;0,IFERROR(IF(MATCH(C56,C57:$C$4004,0)&gt;0,-1,ROW(S56)-ROW($S$3)),ROW(S56)-ROW($S$3)),-1)</f>
        <v>-1</v>
      </c>
      <c r="T56" s="165">
        <f t="shared" si="1"/>
        <v>0</v>
      </c>
      <c r="U56" s="165" t="str">
        <f t="shared" si="2"/>
        <v/>
      </c>
      <c r="V56" s="165" t="str">
        <f>IFERROR(IF(OR(C56="",S56&lt;0),"",IF(SUBTOTAL(3,C56:C56)=0,-1,SUBTOTAL(3,$C$4:C56))),"")</f>
        <v/>
      </c>
      <c r="W56" s="156" t="str">
        <f t="array" ref="W56">IF(LEN(C56)&gt;0,IFERROR(IF(MATCH(C56,$C$3:$C55,0)&gt;0,N56-INDEX($N$3:N55,SUMPRODUCT(MAX(ROW($C$3:$C55)*(C56=$C$3:$C55)))-2,1),""),""),"")</f>
        <v/>
      </c>
      <c r="X56" s="156">
        <f t="shared" ca="1" si="4"/>
        <v>1</v>
      </c>
      <c r="Y56" s="156">
        <f t="shared" ca="1" si="5"/>
        <v>1</v>
      </c>
      <c r="AB56" s="406"/>
      <c r="AC56" s="380"/>
      <c r="AD56" s="380">
        <f t="shared" si="9"/>
        <v>0</v>
      </c>
      <c r="AQ56" s="165" t="str">
        <f t="shared" si="19"/>
        <v/>
      </c>
      <c r="AR56" s="167" t="str">
        <f t="array" ref="AR56" xml:space="preserve"> IFERROR( IF(OR(DATERANGE="All Data",DATERANGE=""), INDEX(Calculations!$AC$7:$AC$506,SMALL(IF(Calculations!$AC$7:$AC$506&lt;&gt;"0",ROW($AQ$6:$AQ$505)-ROW(INDEX($AQ$6:$AQ$505,1,1))+1),AQ56),1),INDEX(Calculations!$AD$7:$AD$506,SMALL(IF(Calculations!$AD$7:$AD$506&lt;&gt;0,ROW($AQ$6:$AQ$505)-ROW(INDEX($AQ$6:$AQ$505,1,1))+1),AQ56),1)),"")</f>
        <v/>
      </c>
      <c r="AS56" s="164" t="str">
        <f t="array" ref="AS56" xml:space="preserve"> IFERROR(IF(OR(DATERANGE="All Data",DATERANGE=""),INDEX(AdressBook!$B$6:$B$505,SMALL(IF(Calculations!$AC$7:$AC$506&lt;&gt;"0",ROW($AQ$6:$AQ$505)-ROW(INDEX($AQ$6:$AQ$505,1,1))+1),AQ56),1),INDEX(AdressBook!$B$6:$B$505,SMALL(IF(Calculations!$AD$7:$AD$506&lt;&gt;0,ROW($AQ$6:$AQ$505)-ROW(INDEX($AQ$6:$AQ$505,1,1))+1),AQ56),1)),"")</f>
        <v/>
      </c>
      <c r="AT56" s="227" t="str">
        <f t="shared" si="16"/>
        <v/>
      </c>
      <c r="AV56" s="199"/>
      <c r="AW56" s="199"/>
    </row>
    <row r="57" spans="2:67" hidden="1" x14ac:dyDescent="0.25">
      <c r="B57" s="390" t="str">
        <f>IFERROR(IF(LEN(INDEX(PlansAndNotes!$B$6:$B$2005,ROW(A57)-ROW($B$3)))=0,"",INDEX(PlansAndNotes!$B$6:$B$2005,ROW(A57)-ROW($B$3))),"")</f>
        <v/>
      </c>
      <c r="C57" s="361" t="str">
        <f t="shared" si="3"/>
        <v/>
      </c>
      <c r="D57" s="361" t="str">
        <f>IFERROR(IF(LEN(C57)&gt;0,IF(LEN(INDEX(TasksList!$C$6:$C$1005,MATCH(C57,TasksList!$B$6:$B$1005,0),1))=0,"",INDEX(TasksList!$C$6:$C$1005,MATCH(C57,TasksList!$B$6:$B$1005,0),1)),""),"")</f>
        <v/>
      </c>
      <c r="E57" s="361" t="str">
        <f>IFERROR(IF(LEN(C57)&gt;0,IF(LEN(INDEX(TasksList!$F$6:$F$1005,MATCH(C57,TasksList!$B$6:$B$1005,0),1))=0,"not set!",INDEX(TasksList!$F$6:$F$1005,MATCH(C57,TasksList!$B$6:$B$1005,0),1)),""),"")</f>
        <v/>
      </c>
      <c r="F57" s="360" t="str">
        <f>IFERROR(IF(LEN(D57)&gt;0,IF(LEN(INDEX(AdressBook!$D$6:$D$505,MATCH(D57,AdressBook!$B$6:$B$505,0),1))=0,"",INDEX(AdressBook!$D$6:$D$505,MATCH(D57,AdressBook!$B$6:$B$505,0),1)),""),"")</f>
        <v/>
      </c>
      <c r="G57" s="361" t="str">
        <f>IFERROR(IF(LEN(INDEX(PlansAndNotes!$F$6:$F$2005,ROW(B57)-ROW($C$3)))=0,"",INDEX(PlansAndNotes!$F$6:$F$2005,ROW(B57)-ROW($C$3))),"")</f>
        <v/>
      </c>
      <c r="H57" s="361" t="str">
        <f>IFERROR(IF(LEN(C57)&gt;0,IF(LEN(INDEX(TasksList!$G$6:$G$1005,MATCH(C57,TasksList!$B$6:$B$1005,0),1))=0,"",INDEX(TasksList!$G$6:$G$1005,MATCH(C57,TasksList!$B$6:$B$1005,0),1)),""),"")</f>
        <v/>
      </c>
      <c r="I57" s="381"/>
      <c r="J57" s="402" t="str">
        <f>IF(LEN(INDEX(TasksList!$B$6:$B$1005,ROW(J54),1))=0,"",INDEX(TasksList!$B$6:$B$1005,ROW(J54),1)&amp;" - "&amp;INDEX(TasksList!$D$6:$D$1005,ROW(J54),1))</f>
        <v/>
      </c>
      <c r="K57" s="402"/>
      <c r="L57" s="399" t="str">
        <f t="array" ref="L57">IFERROR(INDEX($J$4:$J$1003,SMALL($K$4:$K$1003,ROW(L57)-3),1),"")</f>
        <v/>
      </c>
      <c r="M57" s="206"/>
      <c r="N57" s="362" t="str">
        <f>IFERROR(IF(LEN(INDEX(PlansAndNotes!$D$6:$D$4005,ROW(B57)-ROW($C$3)))=0,"",INDEX(PlansAndNotes!$D$6:$D$4005,ROW(B57)-ROW($C$3))),"")</f>
        <v/>
      </c>
      <c r="O57" s="165" t="str">
        <f t="shared" si="0"/>
        <v/>
      </c>
      <c r="P57" s="363" t="str">
        <f>IFERROR(IF(LEN(INDEX(PlansAndNotes!$E$6:$E$4005,ROW(B57)-ROW($C$3)))=0,"",INDEX(PlansAndNotes!$E$6:$E$4005,ROW(B57)-ROW($C$3))),"")</f>
        <v/>
      </c>
      <c r="Q57" s="363" t="str">
        <f>IFERROR(IF(LEN(INDEX(PlansAndNotes!$G$6:$G$4005,ROW(B57)-ROW($C$3)))=0,"",INDEX(PlansAndNotes!$G$6:$G$4005,ROW(B57)-ROW($C$3))),"")</f>
        <v/>
      </c>
      <c r="R57" s="165" t="str">
        <f>IFERROR(IF(LEN(D57)&gt;0,IF(LEN(INDEX(AdressBook!$C$6:$C$505,MATCH(D57,AdressBook!$B$6:$B$505,0),1))=0,"",INDEX(AdressBook!$C$6:$C$505,MATCH(D57,AdressBook!$B$6:$B$505,0),1)),""),"")</f>
        <v/>
      </c>
      <c r="S57" s="165">
        <f>IF(LEN(C57)&gt;0,IFERROR(IF(MATCH(C57,C58:$C$4004,0)&gt;0,-1,ROW(S57)-ROW($S$3)),ROW(S57)-ROW($S$3)),-1)</f>
        <v>-1</v>
      </c>
      <c r="T57" s="165">
        <f t="shared" si="1"/>
        <v>0</v>
      </c>
      <c r="U57" s="165" t="str">
        <f t="shared" si="2"/>
        <v/>
      </c>
      <c r="V57" s="165" t="str">
        <f>IFERROR(IF(OR(C57="",S57&lt;0),"",IF(SUBTOTAL(3,C57:C57)=0,-1,SUBTOTAL(3,$C$4:C57))),"")</f>
        <v/>
      </c>
      <c r="W57" s="156" t="str">
        <f t="array" ref="W57">IF(LEN(C57)&gt;0,IFERROR(IF(MATCH(C57,$C$3:$C56,0)&gt;0,N57-INDEX($N$3:N56,SUMPRODUCT(MAX(ROW($C$3:$C56)*(C57=$C$3:$C56)))-2,1),""),""),"")</f>
        <v/>
      </c>
      <c r="X57" s="156">
        <f t="shared" ca="1" si="4"/>
        <v>1</v>
      </c>
      <c r="Y57" s="156">
        <f t="shared" ca="1" si="5"/>
        <v>1</v>
      </c>
      <c r="AB57" s="406"/>
      <c r="AC57" s="380"/>
      <c r="AD57" s="380">
        <f t="shared" si="9"/>
        <v>0</v>
      </c>
      <c r="AQ57" s="165" t="str">
        <f t="shared" si="19"/>
        <v/>
      </c>
      <c r="AR57" s="167" t="str">
        <f t="array" ref="AR57" xml:space="preserve"> IFERROR( IF(OR(DATERANGE="All Data",DATERANGE=""), INDEX(Calculations!$AC$7:$AC$506,SMALL(IF(Calculations!$AC$7:$AC$506&lt;&gt;"0",ROW($AQ$6:$AQ$505)-ROW(INDEX($AQ$6:$AQ$505,1,1))+1),AQ57),1),INDEX(Calculations!$AD$7:$AD$506,SMALL(IF(Calculations!$AD$7:$AD$506&lt;&gt;0,ROW($AQ$6:$AQ$505)-ROW(INDEX($AQ$6:$AQ$505,1,1))+1),AQ57),1)),"")</f>
        <v/>
      </c>
      <c r="AS57" s="164" t="str">
        <f t="array" ref="AS57" xml:space="preserve"> IFERROR(IF(OR(DATERANGE="All Data",DATERANGE=""),INDEX(AdressBook!$B$6:$B$505,SMALL(IF(Calculations!$AC$7:$AC$506&lt;&gt;"0",ROW($AQ$6:$AQ$505)-ROW(INDEX($AQ$6:$AQ$505,1,1))+1),AQ57),1),INDEX(AdressBook!$B$6:$B$505,SMALL(IF(Calculations!$AD$7:$AD$506&lt;&gt;0,ROW($AQ$6:$AQ$505)-ROW(INDEX($AQ$6:$AQ$505,1,1))+1),AQ57),1)),"")</f>
        <v/>
      </c>
      <c r="AT57" s="227" t="str">
        <f t="shared" si="16"/>
        <v/>
      </c>
      <c r="AV57" s="199"/>
      <c r="AW57" s="199"/>
    </row>
    <row r="58" spans="2:67" hidden="1" x14ac:dyDescent="0.25">
      <c r="B58" s="390" t="str">
        <f>IFERROR(IF(LEN(INDEX(PlansAndNotes!$B$6:$B$2005,ROW(A58)-ROW($B$3)))=0,"",INDEX(PlansAndNotes!$B$6:$B$2005,ROW(A58)-ROW($B$3))),"")</f>
        <v/>
      </c>
      <c r="C58" s="361" t="str">
        <f t="shared" si="3"/>
        <v/>
      </c>
      <c r="D58" s="361" t="str">
        <f>IFERROR(IF(LEN(C58)&gt;0,IF(LEN(INDEX(TasksList!$C$6:$C$1005,MATCH(C58,TasksList!$B$6:$B$1005,0),1))=0,"",INDEX(TasksList!$C$6:$C$1005,MATCH(C58,TasksList!$B$6:$B$1005,0),1)),""),"")</f>
        <v/>
      </c>
      <c r="E58" s="361" t="str">
        <f>IFERROR(IF(LEN(C58)&gt;0,IF(LEN(INDEX(TasksList!$F$6:$F$1005,MATCH(C58,TasksList!$B$6:$B$1005,0),1))=0,"not set!",INDEX(TasksList!$F$6:$F$1005,MATCH(C58,TasksList!$B$6:$B$1005,0),1)),""),"")</f>
        <v/>
      </c>
      <c r="F58" s="360" t="str">
        <f>IFERROR(IF(LEN(D58)&gt;0,IF(LEN(INDEX(AdressBook!$D$6:$D$505,MATCH(D58,AdressBook!$B$6:$B$505,0),1))=0,"",INDEX(AdressBook!$D$6:$D$505,MATCH(D58,AdressBook!$B$6:$B$505,0),1)),""),"")</f>
        <v/>
      </c>
      <c r="G58" s="361" t="str">
        <f>IFERROR(IF(LEN(INDEX(PlansAndNotes!$F$6:$F$2005,ROW(B58)-ROW($C$3)))=0,"",INDEX(PlansAndNotes!$F$6:$F$2005,ROW(B58)-ROW($C$3))),"")</f>
        <v/>
      </c>
      <c r="H58" s="361" t="str">
        <f>IFERROR(IF(LEN(C58)&gt;0,IF(LEN(INDEX(TasksList!$G$6:$G$1005,MATCH(C58,TasksList!$B$6:$B$1005,0),1))=0,"",INDEX(TasksList!$G$6:$G$1005,MATCH(C58,TasksList!$B$6:$B$1005,0),1)),""),"")</f>
        <v/>
      </c>
      <c r="I58" s="381"/>
      <c r="J58" s="402" t="str">
        <f>IF(LEN(INDEX(TasksList!$B$6:$B$1005,ROW(J55),1))=0,"",INDEX(TasksList!$B$6:$B$1005,ROW(J55),1)&amp;" - "&amp;INDEX(TasksList!$D$6:$D$1005,ROW(J55),1))</f>
        <v/>
      </c>
      <c r="K58" s="402"/>
      <c r="L58" s="399" t="str">
        <f t="array" ref="L58">IFERROR(INDEX($J$4:$J$1003,SMALL($K$4:$K$1003,ROW(L58)-3),1),"")</f>
        <v/>
      </c>
      <c r="M58" s="206"/>
      <c r="N58" s="362" t="str">
        <f>IFERROR(IF(LEN(INDEX(PlansAndNotes!$D$6:$D$4005,ROW(B58)-ROW($C$3)))=0,"",INDEX(PlansAndNotes!$D$6:$D$4005,ROW(B58)-ROW($C$3))),"")</f>
        <v/>
      </c>
      <c r="O58" s="165" t="str">
        <f t="shared" si="0"/>
        <v/>
      </c>
      <c r="P58" s="363" t="str">
        <f>IFERROR(IF(LEN(INDEX(PlansAndNotes!$E$6:$E$4005,ROW(B58)-ROW($C$3)))=0,"",INDEX(PlansAndNotes!$E$6:$E$4005,ROW(B58)-ROW($C$3))),"")</f>
        <v/>
      </c>
      <c r="Q58" s="363" t="str">
        <f>IFERROR(IF(LEN(INDEX(PlansAndNotes!$G$6:$G$4005,ROW(B58)-ROW($C$3)))=0,"",INDEX(PlansAndNotes!$G$6:$G$4005,ROW(B58)-ROW($C$3))),"")</f>
        <v/>
      </c>
      <c r="R58" s="165" t="str">
        <f>IFERROR(IF(LEN(D58)&gt;0,IF(LEN(INDEX(AdressBook!$C$6:$C$505,MATCH(D58,AdressBook!$B$6:$B$505,0),1))=0,"",INDEX(AdressBook!$C$6:$C$505,MATCH(D58,AdressBook!$B$6:$B$505,0),1)),""),"")</f>
        <v/>
      </c>
      <c r="S58" s="165">
        <f>IF(LEN(C58)&gt;0,IFERROR(IF(MATCH(C58,C59:$C$4004,0)&gt;0,-1,ROW(S58)-ROW($S$3)),ROW(S58)-ROW($S$3)),-1)</f>
        <v>-1</v>
      </c>
      <c r="T58" s="165">
        <f t="shared" si="1"/>
        <v>0</v>
      </c>
      <c r="U58" s="165" t="str">
        <f t="shared" si="2"/>
        <v/>
      </c>
      <c r="V58" s="165" t="str">
        <f>IFERROR(IF(OR(C58="",S58&lt;0),"",IF(SUBTOTAL(3,C58:C58)=0,-1,SUBTOTAL(3,$C$4:C58))),"")</f>
        <v/>
      </c>
      <c r="W58" s="156" t="str">
        <f t="array" ref="W58">IF(LEN(C58)&gt;0,IFERROR(IF(MATCH(C58,$C$3:$C57,0)&gt;0,N58-INDEX($N$3:N57,SUMPRODUCT(MAX(ROW($C$3:$C57)*(C58=$C$3:$C57)))-2,1),""),""),"")</f>
        <v/>
      </c>
      <c r="X58" s="156">
        <f t="shared" ca="1" si="4"/>
        <v>1</v>
      </c>
      <c r="Y58" s="156">
        <f t="shared" ca="1" si="5"/>
        <v>1</v>
      </c>
      <c r="AB58" s="406"/>
      <c r="AC58" s="380"/>
      <c r="AD58" s="380">
        <f t="shared" si="9"/>
        <v>0</v>
      </c>
      <c r="AQ58" s="165" t="str">
        <f t="shared" si="19"/>
        <v/>
      </c>
      <c r="AR58" s="167" t="str">
        <f t="array" ref="AR58" xml:space="preserve"> IFERROR( IF(OR(DATERANGE="All Data",DATERANGE=""), INDEX(Calculations!$AC$7:$AC$506,SMALL(IF(Calculations!$AC$7:$AC$506&lt;&gt;"0",ROW($AQ$6:$AQ$505)-ROW(INDEX($AQ$6:$AQ$505,1,1))+1),AQ58),1),INDEX(Calculations!$AD$7:$AD$506,SMALL(IF(Calculations!$AD$7:$AD$506&lt;&gt;0,ROW($AQ$6:$AQ$505)-ROW(INDEX($AQ$6:$AQ$505,1,1))+1),AQ58),1)),"")</f>
        <v/>
      </c>
      <c r="AS58" s="164" t="str">
        <f t="array" ref="AS58" xml:space="preserve"> IFERROR(IF(OR(DATERANGE="All Data",DATERANGE=""),INDEX(AdressBook!$B$6:$B$505,SMALL(IF(Calculations!$AC$7:$AC$506&lt;&gt;"0",ROW($AQ$6:$AQ$505)-ROW(INDEX($AQ$6:$AQ$505,1,1))+1),AQ58),1),INDEX(AdressBook!$B$6:$B$505,SMALL(IF(Calculations!$AD$7:$AD$506&lt;&gt;0,ROW($AQ$6:$AQ$505)-ROW(INDEX($AQ$6:$AQ$505,1,1))+1),AQ58),1)),"")</f>
        <v/>
      </c>
      <c r="AT58" s="227" t="str">
        <f t="shared" si="16"/>
        <v/>
      </c>
      <c r="AV58" s="199"/>
      <c r="AW58" s="199"/>
    </row>
    <row r="59" spans="2:67" hidden="1" x14ac:dyDescent="0.25">
      <c r="B59" s="390" t="str">
        <f>IFERROR(IF(LEN(INDEX(PlansAndNotes!$B$6:$B$2005,ROW(A59)-ROW($B$3)))=0,"",INDEX(PlansAndNotes!$B$6:$B$2005,ROW(A59)-ROW($B$3))),"")</f>
        <v/>
      </c>
      <c r="C59" s="361" t="str">
        <f t="shared" si="3"/>
        <v/>
      </c>
      <c r="D59" s="361" t="str">
        <f>IFERROR(IF(LEN(C59)&gt;0,IF(LEN(INDEX(TasksList!$C$6:$C$1005,MATCH(C59,TasksList!$B$6:$B$1005,0),1))=0,"",INDEX(TasksList!$C$6:$C$1005,MATCH(C59,TasksList!$B$6:$B$1005,0),1)),""),"")</f>
        <v/>
      </c>
      <c r="E59" s="361" t="str">
        <f>IFERROR(IF(LEN(C59)&gt;0,IF(LEN(INDEX(TasksList!$F$6:$F$1005,MATCH(C59,TasksList!$B$6:$B$1005,0),1))=0,"not set!",INDEX(TasksList!$F$6:$F$1005,MATCH(C59,TasksList!$B$6:$B$1005,0),1)),""),"")</f>
        <v/>
      </c>
      <c r="F59" s="360" t="str">
        <f>IFERROR(IF(LEN(D59)&gt;0,IF(LEN(INDEX(AdressBook!$D$6:$D$505,MATCH(D59,AdressBook!$B$6:$B$505,0),1))=0,"",INDEX(AdressBook!$D$6:$D$505,MATCH(D59,AdressBook!$B$6:$B$505,0),1)),""),"")</f>
        <v/>
      </c>
      <c r="G59" s="361" t="str">
        <f>IFERROR(IF(LEN(INDEX(PlansAndNotes!$F$6:$F$2005,ROW(B59)-ROW($C$3)))=0,"",INDEX(PlansAndNotes!$F$6:$F$2005,ROW(B59)-ROW($C$3))),"")</f>
        <v/>
      </c>
      <c r="H59" s="361" t="str">
        <f>IFERROR(IF(LEN(C59)&gt;0,IF(LEN(INDEX(TasksList!$G$6:$G$1005,MATCH(C59,TasksList!$B$6:$B$1005,0),1))=0,"",INDEX(TasksList!$G$6:$G$1005,MATCH(C59,TasksList!$B$6:$B$1005,0),1)),""),"")</f>
        <v/>
      </c>
      <c r="I59" s="381"/>
      <c r="J59" s="402" t="str">
        <f>IF(LEN(INDEX(TasksList!$B$6:$B$1005,ROW(J56),1))=0,"",INDEX(TasksList!$B$6:$B$1005,ROW(J56),1)&amp;" - "&amp;INDEX(TasksList!$D$6:$D$1005,ROW(J56),1))</f>
        <v/>
      </c>
      <c r="K59" s="402"/>
      <c r="L59" s="399" t="str">
        <f t="array" ref="L59">IFERROR(INDEX($J$4:$J$1003,SMALL($K$4:$K$1003,ROW(L59)-3),1),"")</f>
        <v/>
      </c>
      <c r="M59" s="206"/>
      <c r="N59" s="362" t="str">
        <f>IFERROR(IF(LEN(INDEX(PlansAndNotes!$D$6:$D$4005,ROW(B59)-ROW($C$3)))=0,"",INDEX(PlansAndNotes!$D$6:$D$4005,ROW(B59)-ROW($C$3))),"")</f>
        <v/>
      </c>
      <c r="O59" s="165" t="str">
        <f t="shared" si="0"/>
        <v/>
      </c>
      <c r="P59" s="363" t="str">
        <f>IFERROR(IF(LEN(INDEX(PlansAndNotes!$E$6:$E$4005,ROW(B59)-ROW($C$3)))=0,"",INDEX(PlansAndNotes!$E$6:$E$4005,ROW(B59)-ROW($C$3))),"")</f>
        <v/>
      </c>
      <c r="Q59" s="363" t="str">
        <f>IFERROR(IF(LEN(INDEX(PlansAndNotes!$G$6:$G$4005,ROW(B59)-ROW($C$3)))=0,"",INDEX(PlansAndNotes!$G$6:$G$4005,ROW(B59)-ROW($C$3))),"")</f>
        <v/>
      </c>
      <c r="R59" s="165" t="str">
        <f>IFERROR(IF(LEN(D59)&gt;0,IF(LEN(INDEX(AdressBook!$C$6:$C$505,MATCH(D59,AdressBook!$B$6:$B$505,0),1))=0,"",INDEX(AdressBook!$C$6:$C$505,MATCH(D59,AdressBook!$B$6:$B$505,0),1)),""),"")</f>
        <v/>
      </c>
      <c r="S59" s="165">
        <f>IF(LEN(C59)&gt;0,IFERROR(IF(MATCH(C59,C60:$C$4004,0)&gt;0,-1,ROW(S59)-ROW($S$3)),ROW(S59)-ROW($S$3)),-1)</f>
        <v>-1</v>
      </c>
      <c r="T59" s="165">
        <f t="shared" si="1"/>
        <v>0</v>
      </c>
      <c r="U59" s="165" t="str">
        <f t="shared" si="2"/>
        <v/>
      </c>
      <c r="V59" s="165" t="str">
        <f>IFERROR(IF(OR(C59="",S59&lt;0),"",IF(SUBTOTAL(3,C59:C59)=0,-1,SUBTOTAL(3,$C$4:C59))),"")</f>
        <v/>
      </c>
      <c r="W59" s="156" t="str">
        <f t="array" ref="W59">IF(LEN(C59)&gt;0,IFERROR(IF(MATCH(C59,$C$3:$C58,0)&gt;0,N59-INDEX($N$3:N58,SUMPRODUCT(MAX(ROW($C$3:$C58)*(C59=$C$3:$C58)))-2,1),""),""),"")</f>
        <v/>
      </c>
      <c r="X59" s="156">
        <f t="shared" ca="1" si="4"/>
        <v>1</v>
      </c>
      <c r="Y59" s="156">
        <f t="shared" ca="1" si="5"/>
        <v>1</v>
      </c>
      <c r="AB59" s="406"/>
      <c r="AC59" s="380"/>
      <c r="AD59" s="380">
        <f t="shared" si="9"/>
        <v>0</v>
      </c>
      <c r="AQ59" s="165" t="str">
        <f t="shared" si="19"/>
        <v/>
      </c>
      <c r="AR59" s="167" t="str">
        <f t="array" ref="AR59" xml:space="preserve"> IFERROR( IF(OR(DATERANGE="All Data",DATERANGE=""), INDEX(Calculations!$AC$7:$AC$506,SMALL(IF(Calculations!$AC$7:$AC$506&lt;&gt;"0",ROW($AQ$6:$AQ$505)-ROW(INDEX($AQ$6:$AQ$505,1,1))+1),AQ59),1),INDEX(Calculations!$AD$7:$AD$506,SMALL(IF(Calculations!$AD$7:$AD$506&lt;&gt;0,ROW($AQ$6:$AQ$505)-ROW(INDEX($AQ$6:$AQ$505,1,1))+1),AQ59),1)),"")</f>
        <v/>
      </c>
      <c r="AS59" s="164" t="str">
        <f t="array" ref="AS59" xml:space="preserve"> IFERROR(IF(OR(DATERANGE="All Data",DATERANGE=""),INDEX(AdressBook!$B$6:$B$505,SMALL(IF(Calculations!$AC$7:$AC$506&lt;&gt;"0",ROW($AQ$6:$AQ$505)-ROW(INDEX($AQ$6:$AQ$505,1,1))+1),AQ59),1),INDEX(AdressBook!$B$6:$B$505,SMALL(IF(Calculations!$AD$7:$AD$506&lt;&gt;0,ROW($AQ$6:$AQ$505)-ROW(INDEX($AQ$6:$AQ$505,1,1))+1),AQ59),1)),"")</f>
        <v/>
      </c>
      <c r="AT59" s="227" t="str">
        <f t="shared" si="16"/>
        <v/>
      </c>
      <c r="AV59" s="199"/>
      <c r="AW59" s="199"/>
    </row>
    <row r="60" spans="2:67" hidden="1" x14ac:dyDescent="0.25">
      <c r="B60" s="390" t="str">
        <f>IFERROR(IF(LEN(INDEX(PlansAndNotes!$B$6:$B$2005,ROW(A60)-ROW($B$3)))=0,"",INDEX(PlansAndNotes!$B$6:$B$2005,ROW(A60)-ROW($B$3))),"")</f>
        <v/>
      </c>
      <c r="C60" s="361" t="str">
        <f t="shared" si="3"/>
        <v/>
      </c>
      <c r="D60" s="361" t="str">
        <f>IFERROR(IF(LEN(C60)&gt;0,IF(LEN(INDEX(TasksList!$C$6:$C$1005,MATCH(C60,TasksList!$B$6:$B$1005,0),1))=0,"",INDEX(TasksList!$C$6:$C$1005,MATCH(C60,TasksList!$B$6:$B$1005,0),1)),""),"")</f>
        <v/>
      </c>
      <c r="E60" s="361" t="str">
        <f>IFERROR(IF(LEN(C60)&gt;0,IF(LEN(INDEX(TasksList!$F$6:$F$1005,MATCH(C60,TasksList!$B$6:$B$1005,0),1))=0,"not set!",INDEX(TasksList!$F$6:$F$1005,MATCH(C60,TasksList!$B$6:$B$1005,0),1)),""),"")</f>
        <v/>
      </c>
      <c r="F60" s="360" t="str">
        <f>IFERROR(IF(LEN(D60)&gt;0,IF(LEN(INDEX(AdressBook!$D$6:$D$505,MATCH(D60,AdressBook!$B$6:$B$505,0),1))=0,"",INDEX(AdressBook!$D$6:$D$505,MATCH(D60,AdressBook!$B$6:$B$505,0),1)),""),"")</f>
        <v/>
      </c>
      <c r="G60" s="361" t="str">
        <f>IFERROR(IF(LEN(INDEX(PlansAndNotes!$F$6:$F$2005,ROW(B60)-ROW($C$3)))=0,"",INDEX(PlansAndNotes!$F$6:$F$2005,ROW(B60)-ROW($C$3))),"")</f>
        <v/>
      </c>
      <c r="H60" s="361" t="str">
        <f>IFERROR(IF(LEN(C60)&gt;0,IF(LEN(INDEX(TasksList!$G$6:$G$1005,MATCH(C60,TasksList!$B$6:$B$1005,0),1))=0,"",INDEX(TasksList!$G$6:$G$1005,MATCH(C60,TasksList!$B$6:$B$1005,0),1)),""),"")</f>
        <v/>
      </c>
      <c r="I60" s="381"/>
      <c r="J60" s="402" t="str">
        <f>IF(LEN(INDEX(TasksList!$B$6:$B$1005,ROW(J57),1))=0,"",INDEX(TasksList!$B$6:$B$1005,ROW(J57),1)&amp;" - "&amp;INDEX(TasksList!$D$6:$D$1005,ROW(J57),1))</f>
        <v/>
      </c>
      <c r="K60" s="402"/>
      <c r="L60" s="399" t="str">
        <f t="array" ref="L60">IFERROR(INDEX($J$4:$J$1003,SMALL($K$4:$K$1003,ROW(L60)-3),1),"")</f>
        <v/>
      </c>
      <c r="M60" s="206"/>
      <c r="N60" s="362" t="str">
        <f>IFERROR(IF(LEN(INDEX(PlansAndNotes!$D$6:$D$4005,ROW(B60)-ROW($C$3)))=0,"",INDEX(PlansAndNotes!$D$6:$D$4005,ROW(B60)-ROW($C$3))),"")</f>
        <v/>
      </c>
      <c r="O60" s="165" t="str">
        <f t="shared" si="0"/>
        <v/>
      </c>
      <c r="P60" s="363" t="str">
        <f>IFERROR(IF(LEN(INDEX(PlansAndNotes!$E$6:$E$4005,ROW(B60)-ROW($C$3)))=0,"",INDEX(PlansAndNotes!$E$6:$E$4005,ROW(B60)-ROW($C$3))),"")</f>
        <v/>
      </c>
      <c r="Q60" s="363" t="str">
        <f>IFERROR(IF(LEN(INDEX(PlansAndNotes!$G$6:$G$4005,ROW(B60)-ROW($C$3)))=0,"",INDEX(PlansAndNotes!$G$6:$G$4005,ROW(B60)-ROW($C$3))),"")</f>
        <v/>
      </c>
      <c r="R60" s="165" t="str">
        <f>IFERROR(IF(LEN(D60)&gt;0,IF(LEN(INDEX(AdressBook!$C$6:$C$505,MATCH(D60,AdressBook!$B$6:$B$505,0),1))=0,"",INDEX(AdressBook!$C$6:$C$505,MATCH(D60,AdressBook!$B$6:$B$505,0),1)),""),"")</f>
        <v/>
      </c>
      <c r="S60" s="165">
        <f>IF(LEN(C60)&gt;0,IFERROR(IF(MATCH(C60,C61:$C$4004,0)&gt;0,-1,ROW(S60)-ROW($S$3)),ROW(S60)-ROW($S$3)),-1)</f>
        <v>-1</v>
      </c>
      <c r="T60" s="165">
        <f t="shared" si="1"/>
        <v>0</v>
      </c>
      <c r="U60" s="165" t="str">
        <f t="shared" si="2"/>
        <v/>
      </c>
      <c r="V60" s="165" t="str">
        <f>IFERROR(IF(OR(C60="",S60&lt;0),"",IF(SUBTOTAL(3,C60:C60)=0,-1,SUBTOTAL(3,$C$4:C60))),"")</f>
        <v/>
      </c>
      <c r="W60" s="156" t="str">
        <f t="array" ref="W60">IF(LEN(C60)&gt;0,IFERROR(IF(MATCH(C60,$C$3:$C59,0)&gt;0,N60-INDEX($N$3:N59,SUMPRODUCT(MAX(ROW($C$3:$C59)*(C60=$C$3:$C59)))-2,1),""),""),"")</f>
        <v/>
      </c>
      <c r="X60" s="156">
        <f t="shared" ca="1" si="4"/>
        <v>1</v>
      </c>
      <c r="Y60" s="156">
        <f t="shared" ca="1" si="5"/>
        <v>1</v>
      </c>
      <c r="AB60" s="406"/>
      <c r="AC60" s="380"/>
      <c r="AD60" s="380">
        <f t="shared" si="9"/>
        <v>0</v>
      </c>
      <c r="AQ60" s="165" t="str">
        <f t="shared" si="19"/>
        <v/>
      </c>
      <c r="AR60" s="167" t="str">
        <f t="array" ref="AR60" xml:space="preserve"> IFERROR( IF(OR(DATERANGE="All Data",DATERANGE=""), INDEX(Calculations!$AC$7:$AC$506,SMALL(IF(Calculations!$AC$7:$AC$506&lt;&gt;"0",ROW($AQ$6:$AQ$505)-ROW(INDEX($AQ$6:$AQ$505,1,1))+1),AQ60),1),INDEX(Calculations!$AD$7:$AD$506,SMALL(IF(Calculations!$AD$7:$AD$506&lt;&gt;0,ROW($AQ$6:$AQ$505)-ROW(INDEX($AQ$6:$AQ$505,1,1))+1),AQ60),1)),"")</f>
        <v/>
      </c>
      <c r="AS60" s="164" t="str">
        <f t="array" ref="AS60" xml:space="preserve"> IFERROR(IF(OR(DATERANGE="All Data",DATERANGE=""),INDEX(AdressBook!$B$6:$B$505,SMALL(IF(Calculations!$AC$7:$AC$506&lt;&gt;"0",ROW($AQ$6:$AQ$505)-ROW(INDEX($AQ$6:$AQ$505,1,1))+1),AQ60),1),INDEX(AdressBook!$B$6:$B$505,SMALL(IF(Calculations!$AD$7:$AD$506&lt;&gt;0,ROW($AQ$6:$AQ$505)-ROW(INDEX($AQ$6:$AQ$505,1,1))+1),AQ60),1)),"")</f>
        <v/>
      </c>
      <c r="AT60" s="227" t="str">
        <f t="shared" si="16"/>
        <v/>
      </c>
      <c r="AV60" s="199"/>
      <c r="AW60" s="199"/>
    </row>
    <row r="61" spans="2:67" hidden="1" x14ac:dyDescent="0.25">
      <c r="B61" s="390" t="str">
        <f>IFERROR(IF(LEN(INDEX(PlansAndNotes!$B$6:$B$2005,ROW(A61)-ROW($B$3)))=0,"",INDEX(PlansAndNotes!$B$6:$B$2005,ROW(A61)-ROW($B$3))),"")</f>
        <v/>
      </c>
      <c r="C61" s="361" t="str">
        <f t="shared" si="3"/>
        <v/>
      </c>
      <c r="D61" s="361" t="str">
        <f>IFERROR(IF(LEN(C61)&gt;0,IF(LEN(INDEX(TasksList!$C$6:$C$1005,MATCH(C61,TasksList!$B$6:$B$1005,0),1))=0,"",INDEX(TasksList!$C$6:$C$1005,MATCH(C61,TasksList!$B$6:$B$1005,0),1)),""),"")</f>
        <v/>
      </c>
      <c r="E61" s="361" t="str">
        <f>IFERROR(IF(LEN(C61)&gt;0,IF(LEN(INDEX(TasksList!$F$6:$F$1005,MATCH(C61,TasksList!$B$6:$B$1005,0),1))=0,"not set!",INDEX(TasksList!$F$6:$F$1005,MATCH(C61,TasksList!$B$6:$B$1005,0),1)),""),"")</f>
        <v/>
      </c>
      <c r="F61" s="360" t="str">
        <f>IFERROR(IF(LEN(D61)&gt;0,IF(LEN(INDEX(AdressBook!$D$6:$D$505,MATCH(D61,AdressBook!$B$6:$B$505,0),1))=0,"",INDEX(AdressBook!$D$6:$D$505,MATCH(D61,AdressBook!$B$6:$B$505,0),1)),""),"")</f>
        <v/>
      </c>
      <c r="G61" s="361" t="str">
        <f>IFERROR(IF(LEN(INDEX(PlansAndNotes!$F$6:$F$2005,ROW(B61)-ROW($C$3)))=0,"",INDEX(PlansAndNotes!$F$6:$F$2005,ROW(B61)-ROW($C$3))),"")</f>
        <v/>
      </c>
      <c r="H61" s="361" t="str">
        <f>IFERROR(IF(LEN(C61)&gt;0,IF(LEN(INDEX(TasksList!$G$6:$G$1005,MATCH(C61,TasksList!$B$6:$B$1005,0),1))=0,"",INDEX(TasksList!$G$6:$G$1005,MATCH(C61,TasksList!$B$6:$B$1005,0),1)),""),"")</f>
        <v/>
      </c>
      <c r="I61" s="381"/>
      <c r="J61" s="402" t="str">
        <f>IF(LEN(INDEX(TasksList!$B$6:$B$1005,ROW(J58),1))=0,"",INDEX(TasksList!$B$6:$B$1005,ROW(J58),1)&amp;" - "&amp;INDEX(TasksList!$D$6:$D$1005,ROW(J58),1))</f>
        <v/>
      </c>
      <c r="K61" s="402"/>
      <c r="L61" s="399" t="str">
        <f t="array" ref="L61">IFERROR(INDEX($J$4:$J$1003,SMALL($K$4:$K$1003,ROW(L61)-3),1),"")</f>
        <v/>
      </c>
      <c r="M61" s="206"/>
      <c r="N61" s="362" t="str">
        <f>IFERROR(IF(LEN(INDEX(PlansAndNotes!$D$6:$D$4005,ROW(B61)-ROW($C$3)))=0,"",INDEX(PlansAndNotes!$D$6:$D$4005,ROW(B61)-ROW($C$3))),"")</f>
        <v/>
      </c>
      <c r="O61" s="165" t="str">
        <f t="shared" si="0"/>
        <v/>
      </c>
      <c r="P61" s="363" t="str">
        <f>IFERROR(IF(LEN(INDEX(PlansAndNotes!$E$6:$E$4005,ROW(B61)-ROW($C$3)))=0,"",INDEX(PlansAndNotes!$E$6:$E$4005,ROW(B61)-ROW($C$3))),"")</f>
        <v/>
      </c>
      <c r="Q61" s="363" t="str">
        <f>IFERROR(IF(LEN(INDEX(PlansAndNotes!$G$6:$G$4005,ROW(B61)-ROW($C$3)))=0,"",INDEX(PlansAndNotes!$G$6:$G$4005,ROW(B61)-ROW($C$3))),"")</f>
        <v/>
      </c>
      <c r="R61" s="165" t="str">
        <f>IFERROR(IF(LEN(D61)&gt;0,IF(LEN(INDEX(AdressBook!$C$6:$C$505,MATCH(D61,AdressBook!$B$6:$B$505,0),1))=0,"",INDEX(AdressBook!$C$6:$C$505,MATCH(D61,AdressBook!$B$6:$B$505,0),1)),""),"")</f>
        <v/>
      </c>
      <c r="S61" s="165">
        <f>IF(LEN(C61)&gt;0,IFERROR(IF(MATCH(C61,C62:$C$4004,0)&gt;0,-1,ROW(S61)-ROW($S$3)),ROW(S61)-ROW($S$3)),-1)</f>
        <v>-1</v>
      </c>
      <c r="T61" s="165">
        <f t="shared" si="1"/>
        <v>0</v>
      </c>
      <c r="U61" s="165" t="str">
        <f t="shared" si="2"/>
        <v/>
      </c>
      <c r="V61" s="165" t="str">
        <f>IFERROR(IF(OR(C61="",S61&lt;0),"",IF(SUBTOTAL(3,C61:C61)=0,-1,SUBTOTAL(3,$C$4:C61))),"")</f>
        <v/>
      </c>
      <c r="W61" s="156" t="str">
        <f t="array" ref="W61">IF(LEN(C61)&gt;0,IFERROR(IF(MATCH(C61,$C$3:$C60,0)&gt;0,N61-INDEX($N$3:N60,SUMPRODUCT(MAX(ROW($C$3:$C60)*(C61=$C$3:$C60)))-2,1),""),""),"")</f>
        <v/>
      </c>
      <c r="X61" s="156">
        <f t="shared" ca="1" si="4"/>
        <v>1</v>
      </c>
      <c r="Y61" s="156">
        <f t="shared" ca="1" si="5"/>
        <v>1</v>
      </c>
      <c r="AB61" s="406"/>
      <c r="AC61" s="380"/>
      <c r="AD61" s="380">
        <f t="shared" si="9"/>
        <v>0</v>
      </c>
      <c r="AQ61" s="165" t="str">
        <f t="shared" si="19"/>
        <v/>
      </c>
      <c r="AR61" s="167" t="str">
        <f t="array" ref="AR61" xml:space="preserve"> IFERROR( IF(OR(DATERANGE="All Data",DATERANGE=""), INDEX(Calculations!$AC$7:$AC$506,SMALL(IF(Calculations!$AC$7:$AC$506&lt;&gt;"0",ROW($AQ$6:$AQ$505)-ROW(INDEX($AQ$6:$AQ$505,1,1))+1),AQ61),1),INDEX(Calculations!$AD$7:$AD$506,SMALL(IF(Calculations!$AD$7:$AD$506&lt;&gt;0,ROW($AQ$6:$AQ$505)-ROW(INDEX($AQ$6:$AQ$505,1,1))+1),AQ61),1)),"")</f>
        <v/>
      </c>
      <c r="AS61" s="164" t="str">
        <f t="array" ref="AS61" xml:space="preserve"> IFERROR(IF(OR(DATERANGE="All Data",DATERANGE=""),INDEX(AdressBook!$B$6:$B$505,SMALL(IF(Calculations!$AC$7:$AC$506&lt;&gt;"0",ROW($AQ$6:$AQ$505)-ROW(INDEX($AQ$6:$AQ$505,1,1))+1),AQ61),1),INDEX(AdressBook!$B$6:$B$505,SMALL(IF(Calculations!$AD$7:$AD$506&lt;&gt;0,ROW($AQ$6:$AQ$505)-ROW(INDEX($AQ$6:$AQ$505,1,1))+1),AQ61),1)),"")</f>
        <v/>
      </c>
      <c r="AT61" s="227" t="str">
        <f t="shared" si="16"/>
        <v/>
      </c>
      <c r="AV61" s="199"/>
      <c r="AW61" s="199"/>
    </row>
    <row r="62" spans="2:67" hidden="1" x14ac:dyDescent="0.25">
      <c r="B62" s="390" t="str">
        <f>IFERROR(IF(LEN(INDEX(PlansAndNotes!$B$6:$B$2005,ROW(A62)-ROW($B$3)))=0,"",INDEX(PlansAndNotes!$B$6:$B$2005,ROW(A62)-ROW($B$3))),"")</f>
        <v/>
      </c>
      <c r="C62" s="361" t="str">
        <f t="shared" si="3"/>
        <v/>
      </c>
      <c r="D62" s="361" t="str">
        <f>IFERROR(IF(LEN(C62)&gt;0,IF(LEN(INDEX(TasksList!$C$6:$C$1005,MATCH(C62,TasksList!$B$6:$B$1005,0),1))=0,"",INDEX(TasksList!$C$6:$C$1005,MATCH(C62,TasksList!$B$6:$B$1005,0),1)),""),"")</f>
        <v/>
      </c>
      <c r="E62" s="361" t="str">
        <f>IFERROR(IF(LEN(C62)&gt;0,IF(LEN(INDEX(TasksList!$F$6:$F$1005,MATCH(C62,TasksList!$B$6:$B$1005,0),1))=0,"not set!",INDEX(TasksList!$F$6:$F$1005,MATCH(C62,TasksList!$B$6:$B$1005,0),1)),""),"")</f>
        <v/>
      </c>
      <c r="F62" s="360" t="str">
        <f>IFERROR(IF(LEN(D62)&gt;0,IF(LEN(INDEX(AdressBook!$D$6:$D$505,MATCH(D62,AdressBook!$B$6:$B$505,0),1))=0,"",INDEX(AdressBook!$D$6:$D$505,MATCH(D62,AdressBook!$B$6:$B$505,0),1)),""),"")</f>
        <v/>
      </c>
      <c r="G62" s="361" t="str">
        <f>IFERROR(IF(LEN(INDEX(PlansAndNotes!$F$6:$F$2005,ROW(B62)-ROW($C$3)))=0,"",INDEX(PlansAndNotes!$F$6:$F$2005,ROW(B62)-ROW($C$3))),"")</f>
        <v/>
      </c>
      <c r="H62" s="361" t="str">
        <f>IFERROR(IF(LEN(C62)&gt;0,IF(LEN(INDEX(TasksList!$G$6:$G$1005,MATCH(C62,TasksList!$B$6:$B$1005,0),1))=0,"",INDEX(TasksList!$G$6:$G$1005,MATCH(C62,TasksList!$B$6:$B$1005,0),1)),""),"")</f>
        <v/>
      </c>
      <c r="I62" s="381"/>
      <c r="J62" s="402" t="str">
        <f>IF(LEN(INDEX(TasksList!$B$6:$B$1005,ROW(J59),1))=0,"",INDEX(TasksList!$B$6:$B$1005,ROW(J59),1)&amp;" - "&amp;INDEX(TasksList!$D$6:$D$1005,ROW(J59),1))</f>
        <v/>
      </c>
      <c r="K62" s="402"/>
      <c r="L62" s="399" t="str">
        <f t="array" ref="L62">IFERROR(INDEX($J$4:$J$1003,SMALL($K$4:$K$1003,ROW(L62)-3),1),"")</f>
        <v/>
      </c>
      <c r="M62" s="206"/>
      <c r="N62" s="362" t="str">
        <f>IFERROR(IF(LEN(INDEX(PlansAndNotes!$D$6:$D$4005,ROW(B62)-ROW($C$3)))=0,"",INDEX(PlansAndNotes!$D$6:$D$4005,ROW(B62)-ROW($C$3))),"")</f>
        <v/>
      </c>
      <c r="O62" s="165" t="str">
        <f t="shared" si="0"/>
        <v/>
      </c>
      <c r="P62" s="363" t="str">
        <f>IFERROR(IF(LEN(INDEX(PlansAndNotes!$E$6:$E$4005,ROW(B62)-ROW($C$3)))=0,"",INDEX(PlansAndNotes!$E$6:$E$4005,ROW(B62)-ROW($C$3))),"")</f>
        <v/>
      </c>
      <c r="Q62" s="363" t="str">
        <f>IFERROR(IF(LEN(INDEX(PlansAndNotes!$G$6:$G$4005,ROW(B62)-ROW($C$3)))=0,"",INDEX(PlansAndNotes!$G$6:$G$4005,ROW(B62)-ROW($C$3))),"")</f>
        <v/>
      </c>
      <c r="R62" s="165" t="str">
        <f>IFERROR(IF(LEN(D62)&gt;0,IF(LEN(INDEX(AdressBook!$C$6:$C$505,MATCH(D62,AdressBook!$B$6:$B$505,0),1))=0,"",INDEX(AdressBook!$C$6:$C$505,MATCH(D62,AdressBook!$B$6:$B$505,0),1)),""),"")</f>
        <v/>
      </c>
      <c r="S62" s="165">
        <f>IF(LEN(C62)&gt;0,IFERROR(IF(MATCH(C62,C63:$C$4004,0)&gt;0,-1,ROW(S62)-ROW($S$3)),ROW(S62)-ROW($S$3)),-1)</f>
        <v>-1</v>
      </c>
      <c r="T62" s="165">
        <f t="shared" si="1"/>
        <v>0</v>
      </c>
      <c r="U62" s="165" t="str">
        <f t="shared" si="2"/>
        <v/>
      </c>
      <c r="V62" s="165" t="str">
        <f>IFERROR(IF(OR(C62="",S62&lt;0),"",IF(SUBTOTAL(3,C62:C62)=0,-1,SUBTOTAL(3,$C$4:C62))),"")</f>
        <v/>
      </c>
      <c r="W62" s="156" t="str">
        <f t="array" ref="W62">IF(LEN(C62)&gt;0,IFERROR(IF(MATCH(C62,$C$3:$C61,0)&gt;0,N62-INDEX($N$3:N61,SUMPRODUCT(MAX(ROW($C$3:$C61)*(C62=$C$3:$C61)))-2,1),""),""),"")</f>
        <v/>
      </c>
      <c r="X62" s="156">
        <f t="shared" ca="1" si="4"/>
        <v>1</v>
      </c>
      <c r="Y62" s="156">
        <f t="shared" ca="1" si="5"/>
        <v>1</v>
      </c>
      <c r="AB62" s="406"/>
      <c r="AC62" s="380"/>
      <c r="AD62" s="380">
        <f t="shared" si="9"/>
        <v>0</v>
      </c>
      <c r="AQ62" s="165" t="str">
        <f t="shared" si="19"/>
        <v/>
      </c>
      <c r="AR62" s="167" t="str">
        <f t="array" ref="AR62" xml:space="preserve"> IFERROR( IF(OR(DATERANGE="All Data",DATERANGE=""), INDEX(Calculations!$AC$7:$AC$506,SMALL(IF(Calculations!$AC$7:$AC$506&lt;&gt;"0",ROW($AQ$6:$AQ$505)-ROW(INDEX($AQ$6:$AQ$505,1,1))+1),AQ62),1),INDEX(Calculations!$AD$7:$AD$506,SMALL(IF(Calculations!$AD$7:$AD$506&lt;&gt;0,ROW($AQ$6:$AQ$505)-ROW(INDEX($AQ$6:$AQ$505,1,1))+1),AQ62),1)),"")</f>
        <v/>
      </c>
      <c r="AS62" s="164" t="str">
        <f t="array" ref="AS62" xml:space="preserve"> IFERROR(IF(OR(DATERANGE="All Data",DATERANGE=""),INDEX(AdressBook!$B$6:$B$505,SMALL(IF(Calculations!$AC$7:$AC$506&lt;&gt;"0",ROW($AQ$6:$AQ$505)-ROW(INDEX($AQ$6:$AQ$505,1,1))+1),AQ62),1),INDEX(AdressBook!$B$6:$B$505,SMALL(IF(Calculations!$AD$7:$AD$506&lt;&gt;0,ROW($AQ$6:$AQ$505)-ROW(INDEX($AQ$6:$AQ$505,1,1))+1),AQ62),1)),"")</f>
        <v/>
      </c>
      <c r="AT62" s="227" t="str">
        <f t="shared" si="16"/>
        <v/>
      </c>
      <c r="AV62" s="199"/>
      <c r="AW62" s="199"/>
    </row>
    <row r="63" spans="2:67" hidden="1" x14ac:dyDescent="0.25">
      <c r="B63" s="390" t="str">
        <f>IFERROR(IF(LEN(INDEX(PlansAndNotes!$B$6:$B$2005,ROW(A63)-ROW($B$3)))=0,"",INDEX(PlansAndNotes!$B$6:$B$2005,ROW(A63)-ROW($B$3))),"")</f>
        <v/>
      </c>
      <c r="C63" s="361" t="str">
        <f t="shared" si="3"/>
        <v/>
      </c>
      <c r="D63" s="361" t="str">
        <f>IFERROR(IF(LEN(C63)&gt;0,IF(LEN(INDEX(TasksList!$C$6:$C$1005,MATCH(C63,TasksList!$B$6:$B$1005,0),1))=0,"",INDEX(TasksList!$C$6:$C$1005,MATCH(C63,TasksList!$B$6:$B$1005,0),1)),""),"")</f>
        <v/>
      </c>
      <c r="E63" s="361" t="str">
        <f>IFERROR(IF(LEN(C63)&gt;0,IF(LEN(INDEX(TasksList!$F$6:$F$1005,MATCH(C63,TasksList!$B$6:$B$1005,0),1))=0,"not set!",INDEX(TasksList!$F$6:$F$1005,MATCH(C63,TasksList!$B$6:$B$1005,0),1)),""),"")</f>
        <v/>
      </c>
      <c r="F63" s="360" t="str">
        <f>IFERROR(IF(LEN(D63)&gt;0,IF(LEN(INDEX(AdressBook!$D$6:$D$505,MATCH(D63,AdressBook!$B$6:$B$505,0),1))=0,"",INDEX(AdressBook!$D$6:$D$505,MATCH(D63,AdressBook!$B$6:$B$505,0),1)),""),"")</f>
        <v/>
      </c>
      <c r="G63" s="361" t="str">
        <f>IFERROR(IF(LEN(INDEX(PlansAndNotes!$F$6:$F$2005,ROW(B63)-ROW($C$3)))=0,"",INDEX(PlansAndNotes!$F$6:$F$2005,ROW(B63)-ROW($C$3))),"")</f>
        <v/>
      </c>
      <c r="H63" s="361" t="str">
        <f>IFERROR(IF(LEN(C63)&gt;0,IF(LEN(INDEX(TasksList!$G$6:$G$1005,MATCH(C63,TasksList!$B$6:$B$1005,0),1))=0,"",INDEX(TasksList!$G$6:$G$1005,MATCH(C63,TasksList!$B$6:$B$1005,0),1)),""),"")</f>
        <v/>
      </c>
      <c r="I63" s="381"/>
      <c r="J63" s="402" t="str">
        <f>IF(LEN(INDEX(TasksList!$B$6:$B$1005,ROW(J60),1))=0,"",INDEX(TasksList!$B$6:$B$1005,ROW(J60),1)&amp;" - "&amp;INDEX(TasksList!$D$6:$D$1005,ROW(J60),1))</f>
        <v/>
      </c>
      <c r="K63" s="402"/>
      <c r="L63" s="399" t="str">
        <f t="array" ref="L63">IFERROR(INDEX($J$4:$J$1003,SMALL($K$4:$K$1003,ROW(L63)-3),1),"")</f>
        <v/>
      </c>
      <c r="M63" s="206"/>
      <c r="N63" s="362" t="str">
        <f>IFERROR(IF(LEN(INDEX(PlansAndNotes!$D$6:$D$4005,ROW(B63)-ROW($C$3)))=0,"",INDEX(PlansAndNotes!$D$6:$D$4005,ROW(B63)-ROW($C$3))),"")</f>
        <v/>
      </c>
      <c r="O63" s="165" t="str">
        <f t="shared" si="0"/>
        <v/>
      </c>
      <c r="P63" s="363" t="str">
        <f>IFERROR(IF(LEN(INDEX(PlansAndNotes!$E$6:$E$4005,ROW(B63)-ROW($C$3)))=0,"",INDEX(PlansAndNotes!$E$6:$E$4005,ROW(B63)-ROW($C$3))),"")</f>
        <v/>
      </c>
      <c r="Q63" s="363" t="str">
        <f>IFERROR(IF(LEN(INDEX(PlansAndNotes!$G$6:$G$4005,ROW(B63)-ROW($C$3)))=0,"",INDEX(PlansAndNotes!$G$6:$G$4005,ROW(B63)-ROW($C$3))),"")</f>
        <v/>
      </c>
      <c r="R63" s="165" t="str">
        <f>IFERROR(IF(LEN(D63)&gt;0,IF(LEN(INDEX(AdressBook!$C$6:$C$505,MATCH(D63,AdressBook!$B$6:$B$505,0),1))=0,"",INDEX(AdressBook!$C$6:$C$505,MATCH(D63,AdressBook!$B$6:$B$505,0),1)),""),"")</f>
        <v/>
      </c>
      <c r="S63" s="165">
        <f>IF(LEN(C63)&gt;0,IFERROR(IF(MATCH(C63,C64:$C$4004,0)&gt;0,-1,ROW(S63)-ROW($S$3)),ROW(S63)-ROW($S$3)),-1)</f>
        <v>-1</v>
      </c>
      <c r="T63" s="165">
        <f t="shared" si="1"/>
        <v>0</v>
      </c>
      <c r="U63" s="165" t="str">
        <f t="shared" si="2"/>
        <v/>
      </c>
      <c r="V63" s="165" t="str">
        <f>IFERROR(IF(OR(C63="",S63&lt;0),"",IF(SUBTOTAL(3,C63:C63)=0,-1,SUBTOTAL(3,$C$4:C63))),"")</f>
        <v/>
      </c>
      <c r="W63" s="156" t="str">
        <f t="array" ref="W63">IF(LEN(C63)&gt;0,IFERROR(IF(MATCH(C63,$C$3:$C62,0)&gt;0,N63-INDEX($N$3:N62,SUMPRODUCT(MAX(ROW($C$3:$C62)*(C63=$C$3:$C62)))-2,1),""),""),"")</f>
        <v/>
      </c>
      <c r="X63" s="156">
        <f t="shared" ca="1" si="4"/>
        <v>1</v>
      </c>
      <c r="Y63" s="156">
        <f t="shared" ca="1" si="5"/>
        <v>1</v>
      </c>
      <c r="AB63" s="406"/>
      <c r="AC63" s="380"/>
      <c r="AD63" s="380">
        <f t="shared" si="9"/>
        <v>0</v>
      </c>
      <c r="AQ63" s="165" t="str">
        <f t="shared" si="19"/>
        <v/>
      </c>
      <c r="AR63" s="167" t="str">
        <f t="array" ref="AR63" xml:space="preserve"> IFERROR( IF(OR(DATERANGE="All Data",DATERANGE=""), INDEX(Calculations!$AC$7:$AC$506,SMALL(IF(Calculations!$AC$7:$AC$506&lt;&gt;"0",ROW($AQ$6:$AQ$505)-ROW(INDEX($AQ$6:$AQ$505,1,1))+1),AQ63),1),INDEX(Calculations!$AD$7:$AD$506,SMALL(IF(Calculations!$AD$7:$AD$506&lt;&gt;0,ROW($AQ$6:$AQ$505)-ROW(INDEX($AQ$6:$AQ$505,1,1))+1),AQ63),1)),"")</f>
        <v/>
      </c>
      <c r="AS63" s="164" t="str">
        <f t="array" ref="AS63" xml:space="preserve"> IFERROR(IF(OR(DATERANGE="All Data",DATERANGE=""),INDEX(AdressBook!$B$6:$B$505,SMALL(IF(Calculations!$AC$7:$AC$506&lt;&gt;"0",ROW($AQ$6:$AQ$505)-ROW(INDEX($AQ$6:$AQ$505,1,1))+1),AQ63),1),INDEX(AdressBook!$B$6:$B$505,SMALL(IF(Calculations!$AD$7:$AD$506&lt;&gt;0,ROW($AQ$6:$AQ$505)-ROW(INDEX($AQ$6:$AQ$505,1,1))+1),AQ63),1)),"")</f>
        <v/>
      </c>
      <c r="AT63" s="227" t="str">
        <f t="shared" si="16"/>
        <v/>
      </c>
      <c r="AV63" s="199"/>
      <c r="AW63" s="199"/>
    </row>
    <row r="64" spans="2:67" hidden="1" x14ac:dyDescent="0.25">
      <c r="B64" s="390" t="str">
        <f>IFERROR(IF(LEN(INDEX(PlansAndNotes!$B$6:$B$2005,ROW(A64)-ROW($B$3)))=0,"",INDEX(PlansAndNotes!$B$6:$B$2005,ROW(A64)-ROW($B$3))),"")</f>
        <v/>
      </c>
      <c r="C64" s="361" t="str">
        <f t="shared" si="3"/>
        <v/>
      </c>
      <c r="D64" s="361" t="str">
        <f>IFERROR(IF(LEN(C64)&gt;0,IF(LEN(INDEX(TasksList!$C$6:$C$1005,MATCH(C64,TasksList!$B$6:$B$1005,0),1))=0,"",INDEX(TasksList!$C$6:$C$1005,MATCH(C64,TasksList!$B$6:$B$1005,0),1)),""),"")</f>
        <v/>
      </c>
      <c r="E64" s="361" t="str">
        <f>IFERROR(IF(LEN(C64)&gt;0,IF(LEN(INDEX(TasksList!$F$6:$F$1005,MATCH(C64,TasksList!$B$6:$B$1005,0),1))=0,"not set!",INDEX(TasksList!$F$6:$F$1005,MATCH(C64,TasksList!$B$6:$B$1005,0),1)),""),"")</f>
        <v/>
      </c>
      <c r="F64" s="360" t="str">
        <f>IFERROR(IF(LEN(D64)&gt;0,IF(LEN(INDEX(AdressBook!$D$6:$D$505,MATCH(D64,AdressBook!$B$6:$B$505,0),1))=0,"",INDEX(AdressBook!$D$6:$D$505,MATCH(D64,AdressBook!$B$6:$B$505,0),1)),""),"")</f>
        <v/>
      </c>
      <c r="G64" s="361" t="str">
        <f>IFERROR(IF(LEN(INDEX(PlansAndNotes!$F$6:$F$2005,ROW(B64)-ROW($C$3)))=0,"",INDEX(PlansAndNotes!$F$6:$F$2005,ROW(B64)-ROW($C$3))),"")</f>
        <v/>
      </c>
      <c r="H64" s="361" t="str">
        <f>IFERROR(IF(LEN(C64)&gt;0,IF(LEN(INDEX(TasksList!$G$6:$G$1005,MATCH(C64,TasksList!$B$6:$B$1005,0),1))=0,"",INDEX(TasksList!$G$6:$G$1005,MATCH(C64,TasksList!$B$6:$B$1005,0),1)),""),"")</f>
        <v/>
      </c>
      <c r="I64" s="381"/>
      <c r="J64" s="402" t="str">
        <f>IF(LEN(INDEX(TasksList!$B$6:$B$1005,ROW(J61),1))=0,"",INDEX(TasksList!$B$6:$B$1005,ROW(J61),1)&amp;" - "&amp;INDEX(TasksList!$D$6:$D$1005,ROW(J61),1))</f>
        <v/>
      </c>
      <c r="K64" s="402"/>
      <c r="L64" s="399" t="str">
        <f t="array" ref="L64">IFERROR(INDEX($J$4:$J$1003,SMALL($K$4:$K$1003,ROW(L64)-3),1),"")</f>
        <v/>
      </c>
      <c r="M64" s="206"/>
      <c r="N64" s="362" t="str">
        <f>IFERROR(IF(LEN(INDEX(PlansAndNotes!$D$6:$D$4005,ROW(B64)-ROW($C$3)))=0,"",INDEX(PlansAndNotes!$D$6:$D$4005,ROW(B64)-ROW($C$3))),"")</f>
        <v/>
      </c>
      <c r="O64" s="165" t="str">
        <f t="shared" si="0"/>
        <v/>
      </c>
      <c r="P64" s="363" t="str">
        <f>IFERROR(IF(LEN(INDEX(PlansAndNotes!$E$6:$E$4005,ROW(B64)-ROW($C$3)))=0,"",INDEX(PlansAndNotes!$E$6:$E$4005,ROW(B64)-ROW($C$3))),"")</f>
        <v/>
      </c>
      <c r="Q64" s="363" t="str">
        <f>IFERROR(IF(LEN(INDEX(PlansAndNotes!$G$6:$G$4005,ROW(B64)-ROW($C$3)))=0,"",INDEX(PlansAndNotes!$G$6:$G$4005,ROW(B64)-ROW($C$3))),"")</f>
        <v/>
      </c>
      <c r="R64" s="165" t="str">
        <f>IFERROR(IF(LEN(D64)&gt;0,IF(LEN(INDEX(AdressBook!$C$6:$C$505,MATCH(D64,AdressBook!$B$6:$B$505,0),1))=0,"",INDEX(AdressBook!$C$6:$C$505,MATCH(D64,AdressBook!$B$6:$B$505,0),1)),""),"")</f>
        <v/>
      </c>
      <c r="S64" s="165">
        <f>IF(LEN(C64)&gt;0,IFERROR(IF(MATCH(C64,C65:$C$4004,0)&gt;0,-1,ROW(S64)-ROW($S$3)),ROW(S64)-ROW($S$3)),-1)</f>
        <v>-1</v>
      </c>
      <c r="T64" s="165">
        <f t="shared" si="1"/>
        <v>0</v>
      </c>
      <c r="U64" s="165" t="str">
        <f t="shared" si="2"/>
        <v/>
      </c>
      <c r="V64" s="165" t="str">
        <f>IFERROR(IF(OR(C64="",S64&lt;0),"",IF(SUBTOTAL(3,C64:C64)=0,-1,SUBTOTAL(3,$C$4:C64))),"")</f>
        <v/>
      </c>
      <c r="W64" s="156" t="str">
        <f t="array" ref="W64">IF(LEN(C64)&gt;0,IFERROR(IF(MATCH(C64,$C$3:$C63,0)&gt;0,N64-INDEX($N$3:N63,SUMPRODUCT(MAX(ROW($C$3:$C63)*(C64=$C$3:$C63)))-2,1),""),""),"")</f>
        <v/>
      </c>
      <c r="X64" s="156">
        <f t="shared" ca="1" si="4"/>
        <v>1</v>
      </c>
      <c r="Y64" s="156">
        <f t="shared" ca="1" si="5"/>
        <v>1</v>
      </c>
      <c r="AB64" s="406"/>
      <c r="AC64" s="380"/>
      <c r="AD64" s="380">
        <f t="shared" si="9"/>
        <v>0</v>
      </c>
      <c r="AQ64" s="165" t="str">
        <f t="shared" si="19"/>
        <v/>
      </c>
      <c r="AR64" s="167" t="str">
        <f t="array" ref="AR64" xml:space="preserve"> IFERROR( IF(OR(DATERANGE="All Data",DATERANGE=""), INDEX(Calculations!$AC$7:$AC$506,SMALL(IF(Calculations!$AC$7:$AC$506&lt;&gt;"0",ROW($AQ$6:$AQ$505)-ROW(INDEX($AQ$6:$AQ$505,1,1))+1),AQ64),1),INDEX(Calculations!$AD$7:$AD$506,SMALL(IF(Calculations!$AD$7:$AD$506&lt;&gt;0,ROW($AQ$6:$AQ$505)-ROW(INDEX($AQ$6:$AQ$505,1,1))+1),AQ64),1)),"")</f>
        <v/>
      </c>
      <c r="AS64" s="164" t="str">
        <f t="array" ref="AS64" xml:space="preserve"> IFERROR(IF(OR(DATERANGE="All Data",DATERANGE=""),INDEX(AdressBook!$B$6:$B$505,SMALL(IF(Calculations!$AC$7:$AC$506&lt;&gt;"0",ROW($AQ$6:$AQ$505)-ROW(INDEX($AQ$6:$AQ$505,1,1))+1),AQ64),1),INDEX(AdressBook!$B$6:$B$505,SMALL(IF(Calculations!$AD$7:$AD$506&lt;&gt;0,ROW($AQ$6:$AQ$505)-ROW(INDEX($AQ$6:$AQ$505,1,1))+1),AQ64),1)),"")</f>
        <v/>
      </c>
      <c r="AT64" s="227" t="str">
        <f t="shared" si="16"/>
        <v/>
      </c>
      <c r="AV64" s="199"/>
      <c r="AW64" s="199"/>
    </row>
    <row r="65" spans="2:49" hidden="1" x14ac:dyDescent="0.25">
      <c r="B65" s="390" t="str">
        <f>IFERROR(IF(LEN(INDEX(PlansAndNotes!$B$6:$B$2005,ROW(A65)-ROW($B$3)))=0,"",INDEX(PlansAndNotes!$B$6:$B$2005,ROW(A65)-ROW($B$3))),"")</f>
        <v/>
      </c>
      <c r="C65" s="361" t="str">
        <f t="shared" si="3"/>
        <v/>
      </c>
      <c r="D65" s="361" t="str">
        <f>IFERROR(IF(LEN(C65)&gt;0,IF(LEN(INDEX(TasksList!$C$6:$C$1005,MATCH(C65,TasksList!$B$6:$B$1005,0),1))=0,"",INDEX(TasksList!$C$6:$C$1005,MATCH(C65,TasksList!$B$6:$B$1005,0),1)),""),"")</f>
        <v/>
      </c>
      <c r="E65" s="361" t="str">
        <f>IFERROR(IF(LEN(C65)&gt;0,IF(LEN(INDEX(TasksList!$F$6:$F$1005,MATCH(C65,TasksList!$B$6:$B$1005,0),1))=0,"not set!",INDEX(TasksList!$F$6:$F$1005,MATCH(C65,TasksList!$B$6:$B$1005,0),1)),""),"")</f>
        <v/>
      </c>
      <c r="F65" s="360" t="str">
        <f>IFERROR(IF(LEN(D65)&gt;0,IF(LEN(INDEX(AdressBook!$D$6:$D$505,MATCH(D65,AdressBook!$B$6:$B$505,0),1))=0,"",INDEX(AdressBook!$D$6:$D$505,MATCH(D65,AdressBook!$B$6:$B$505,0),1)),""),"")</f>
        <v/>
      </c>
      <c r="G65" s="361" t="str">
        <f>IFERROR(IF(LEN(INDEX(PlansAndNotes!$F$6:$F$2005,ROW(B65)-ROW($C$3)))=0,"",INDEX(PlansAndNotes!$F$6:$F$2005,ROW(B65)-ROW($C$3))),"")</f>
        <v/>
      </c>
      <c r="H65" s="361" t="str">
        <f>IFERROR(IF(LEN(C65)&gt;0,IF(LEN(INDEX(TasksList!$G$6:$G$1005,MATCH(C65,TasksList!$B$6:$B$1005,0),1))=0,"",INDEX(TasksList!$G$6:$G$1005,MATCH(C65,TasksList!$B$6:$B$1005,0),1)),""),"")</f>
        <v/>
      </c>
      <c r="I65" s="381"/>
      <c r="J65" s="402" t="str">
        <f>IF(LEN(INDEX(TasksList!$B$6:$B$1005,ROW(J62),1))=0,"",INDEX(TasksList!$B$6:$B$1005,ROW(J62),1)&amp;" - "&amp;INDEX(TasksList!$D$6:$D$1005,ROW(J62),1))</f>
        <v/>
      </c>
      <c r="K65" s="402"/>
      <c r="L65" s="399" t="str">
        <f t="array" ref="L65">IFERROR(INDEX($J$4:$J$1003,SMALL($K$4:$K$1003,ROW(L65)-3),1),"")</f>
        <v/>
      </c>
      <c r="M65" s="206"/>
      <c r="N65" s="362" t="str">
        <f>IFERROR(IF(LEN(INDEX(PlansAndNotes!$D$6:$D$4005,ROW(B65)-ROW($C$3)))=0,"",INDEX(PlansAndNotes!$D$6:$D$4005,ROW(B65)-ROW($C$3))),"")</f>
        <v/>
      </c>
      <c r="O65" s="165" t="str">
        <f t="shared" si="0"/>
        <v/>
      </c>
      <c r="P65" s="363" t="str">
        <f>IFERROR(IF(LEN(INDEX(PlansAndNotes!$E$6:$E$4005,ROW(B65)-ROW($C$3)))=0,"",INDEX(PlansAndNotes!$E$6:$E$4005,ROW(B65)-ROW($C$3))),"")</f>
        <v/>
      </c>
      <c r="Q65" s="363" t="str">
        <f>IFERROR(IF(LEN(INDEX(PlansAndNotes!$G$6:$G$4005,ROW(B65)-ROW($C$3)))=0,"",INDEX(PlansAndNotes!$G$6:$G$4005,ROW(B65)-ROW($C$3))),"")</f>
        <v/>
      </c>
      <c r="R65" s="165" t="str">
        <f>IFERROR(IF(LEN(D65)&gt;0,IF(LEN(INDEX(AdressBook!$C$6:$C$505,MATCH(D65,AdressBook!$B$6:$B$505,0),1))=0,"",INDEX(AdressBook!$C$6:$C$505,MATCH(D65,AdressBook!$B$6:$B$505,0),1)),""),"")</f>
        <v/>
      </c>
      <c r="S65" s="165">
        <f>IF(LEN(C65)&gt;0,IFERROR(IF(MATCH(C65,C66:$C$4004,0)&gt;0,-1,ROW(S65)-ROW($S$3)),ROW(S65)-ROW($S$3)),-1)</f>
        <v>-1</v>
      </c>
      <c r="T65" s="165">
        <f t="shared" si="1"/>
        <v>0</v>
      </c>
      <c r="U65" s="165" t="str">
        <f t="shared" si="2"/>
        <v/>
      </c>
      <c r="V65" s="165" t="str">
        <f>IFERROR(IF(OR(C65="",S65&lt;0),"",IF(SUBTOTAL(3,C65:C65)=0,-1,SUBTOTAL(3,$C$4:C65))),"")</f>
        <v/>
      </c>
      <c r="W65" s="156" t="str">
        <f t="array" ref="W65">IF(LEN(C65)&gt;0,IFERROR(IF(MATCH(C65,$C$3:$C64,0)&gt;0,N65-INDEX($N$3:N64,SUMPRODUCT(MAX(ROW($C$3:$C64)*(C65=$C$3:$C64)))-2,1),""),""),"")</f>
        <v/>
      </c>
      <c r="X65" s="156">
        <f t="shared" ca="1" si="4"/>
        <v>1</v>
      </c>
      <c r="Y65" s="156">
        <f t="shared" ca="1" si="5"/>
        <v>1</v>
      </c>
      <c r="AB65" s="406"/>
      <c r="AC65" s="380"/>
      <c r="AD65" s="380">
        <f t="shared" si="9"/>
        <v>0</v>
      </c>
      <c r="AQ65" s="165" t="str">
        <f t="shared" si="19"/>
        <v/>
      </c>
      <c r="AR65" s="167" t="str">
        <f t="array" ref="AR65" xml:space="preserve"> IFERROR( IF(OR(DATERANGE="All Data",DATERANGE=""), INDEX(Calculations!$AC$7:$AC$506,SMALL(IF(Calculations!$AC$7:$AC$506&lt;&gt;"0",ROW($AQ$6:$AQ$505)-ROW(INDEX($AQ$6:$AQ$505,1,1))+1),AQ65),1),INDEX(Calculations!$AD$7:$AD$506,SMALL(IF(Calculations!$AD$7:$AD$506&lt;&gt;0,ROW($AQ$6:$AQ$505)-ROW(INDEX($AQ$6:$AQ$505,1,1))+1),AQ65),1)),"")</f>
        <v/>
      </c>
      <c r="AS65" s="164" t="str">
        <f t="array" ref="AS65" xml:space="preserve"> IFERROR(IF(OR(DATERANGE="All Data",DATERANGE=""),INDEX(AdressBook!$B$6:$B$505,SMALL(IF(Calculations!$AC$7:$AC$506&lt;&gt;"0",ROW($AQ$6:$AQ$505)-ROW(INDEX($AQ$6:$AQ$505,1,1))+1),AQ65),1),INDEX(AdressBook!$B$6:$B$505,SMALL(IF(Calculations!$AD$7:$AD$506&lt;&gt;0,ROW($AQ$6:$AQ$505)-ROW(INDEX($AQ$6:$AQ$505,1,1))+1),AQ65),1)),"")</f>
        <v/>
      </c>
      <c r="AT65" s="227" t="str">
        <f t="shared" si="16"/>
        <v/>
      </c>
      <c r="AV65" s="199"/>
      <c r="AW65" s="199"/>
    </row>
    <row r="66" spans="2:49" hidden="1" x14ac:dyDescent="0.25">
      <c r="B66" s="390" t="str">
        <f>IFERROR(IF(LEN(INDEX(PlansAndNotes!$B$6:$B$2005,ROW(A66)-ROW($B$3)))=0,"",INDEX(PlansAndNotes!$B$6:$B$2005,ROW(A66)-ROW($B$3))),"")</f>
        <v/>
      </c>
      <c r="C66" s="361" t="str">
        <f t="shared" si="3"/>
        <v/>
      </c>
      <c r="D66" s="361" t="str">
        <f>IFERROR(IF(LEN(C66)&gt;0,IF(LEN(INDEX(TasksList!$C$6:$C$1005,MATCH(C66,TasksList!$B$6:$B$1005,0),1))=0,"",INDEX(TasksList!$C$6:$C$1005,MATCH(C66,TasksList!$B$6:$B$1005,0),1)),""),"")</f>
        <v/>
      </c>
      <c r="E66" s="361" t="str">
        <f>IFERROR(IF(LEN(C66)&gt;0,IF(LEN(INDEX(TasksList!$F$6:$F$1005,MATCH(C66,TasksList!$B$6:$B$1005,0),1))=0,"not set!",INDEX(TasksList!$F$6:$F$1005,MATCH(C66,TasksList!$B$6:$B$1005,0),1)),""),"")</f>
        <v/>
      </c>
      <c r="F66" s="360" t="str">
        <f>IFERROR(IF(LEN(D66)&gt;0,IF(LEN(INDEX(AdressBook!$D$6:$D$505,MATCH(D66,AdressBook!$B$6:$B$505,0),1))=0,"",INDEX(AdressBook!$D$6:$D$505,MATCH(D66,AdressBook!$B$6:$B$505,0),1)),""),"")</f>
        <v/>
      </c>
      <c r="G66" s="361" t="str">
        <f>IFERROR(IF(LEN(INDEX(PlansAndNotes!$F$6:$F$2005,ROW(B66)-ROW($C$3)))=0,"",INDEX(PlansAndNotes!$F$6:$F$2005,ROW(B66)-ROW($C$3))),"")</f>
        <v/>
      </c>
      <c r="H66" s="361" t="str">
        <f>IFERROR(IF(LEN(C66)&gt;0,IF(LEN(INDEX(TasksList!$G$6:$G$1005,MATCH(C66,TasksList!$B$6:$B$1005,0),1))=0,"",INDEX(TasksList!$G$6:$G$1005,MATCH(C66,TasksList!$B$6:$B$1005,0),1)),""),"")</f>
        <v/>
      </c>
      <c r="I66" s="381"/>
      <c r="J66" s="402" t="str">
        <f>IF(LEN(INDEX(TasksList!$B$6:$B$1005,ROW(J63),1))=0,"",INDEX(TasksList!$B$6:$B$1005,ROW(J63),1)&amp;" - "&amp;INDEX(TasksList!$D$6:$D$1005,ROW(J63),1))</f>
        <v/>
      </c>
      <c r="K66" s="402"/>
      <c r="L66" s="399" t="str">
        <f t="array" ref="L66">IFERROR(INDEX($J$4:$J$1003,SMALL($K$4:$K$1003,ROW(L66)-3),1),"")</f>
        <v/>
      </c>
      <c r="M66" s="206"/>
      <c r="N66" s="362" t="str">
        <f>IFERROR(IF(LEN(INDEX(PlansAndNotes!$D$6:$D$4005,ROW(B66)-ROW($C$3)))=0,"",INDEX(PlansAndNotes!$D$6:$D$4005,ROW(B66)-ROW($C$3))),"")</f>
        <v/>
      </c>
      <c r="O66" s="165" t="str">
        <f t="shared" si="0"/>
        <v/>
      </c>
      <c r="P66" s="363" t="str">
        <f>IFERROR(IF(LEN(INDEX(PlansAndNotes!$E$6:$E$4005,ROW(B66)-ROW($C$3)))=0,"",INDEX(PlansAndNotes!$E$6:$E$4005,ROW(B66)-ROW($C$3))),"")</f>
        <v/>
      </c>
      <c r="Q66" s="363" t="str">
        <f>IFERROR(IF(LEN(INDEX(PlansAndNotes!$G$6:$G$4005,ROW(B66)-ROW($C$3)))=0,"",INDEX(PlansAndNotes!$G$6:$G$4005,ROW(B66)-ROW($C$3))),"")</f>
        <v/>
      </c>
      <c r="R66" s="165" t="str">
        <f>IFERROR(IF(LEN(D66)&gt;0,IF(LEN(INDEX(AdressBook!$C$6:$C$505,MATCH(D66,AdressBook!$B$6:$B$505,0),1))=0,"",INDEX(AdressBook!$C$6:$C$505,MATCH(D66,AdressBook!$B$6:$B$505,0),1)),""),"")</f>
        <v/>
      </c>
      <c r="S66" s="165">
        <f>IF(LEN(C66)&gt;0,IFERROR(IF(MATCH(C66,C67:$C$4004,0)&gt;0,-1,ROW(S66)-ROW($S$3)),ROW(S66)-ROW($S$3)),-1)</f>
        <v>-1</v>
      </c>
      <c r="T66" s="165">
        <f t="shared" si="1"/>
        <v>0</v>
      </c>
      <c r="U66" s="165" t="str">
        <f t="shared" si="2"/>
        <v/>
      </c>
      <c r="V66" s="165" t="str">
        <f>IFERROR(IF(OR(C66="",S66&lt;0),"",IF(SUBTOTAL(3,C66:C66)=0,-1,SUBTOTAL(3,$C$4:C66))),"")</f>
        <v/>
      </c>
      <c r="W66" s="156" t="str">
        <f t="array" ref="W66">IF(LEN(C66)&gt;0,IFERROR(IF(MATCH(C66,$C$3:$C65,0)&gt;0,N66-INDEX($N$3:N65,SUMPRODUCT(MAX(ROW($C$3:$C65)*(C66=$C$3:$C65)))-2,1),""),""),"")</f>
        <v/>
      </c>
      <c r="X66" s="156">
        <f t="shared" ca="1" si="4"/>
        <v>1</v>
      </c>
      <c r="Y66" s="156">
        <f t="shared" ca="1" si="5"/>
        <v>1</v>
      </c>
      <c r="AB66" s="406"/>
      <c r="AC66" s="380"/>
      <c r="AD66" s="380">
        <f t="shared" si="9"/>
        <v>0</v>
      </c>
      <c r="AQ66" s="165" t="str">
        <f t="shared" si="19"/>
        <v/>
      </c>
      <c r="AR66" s="167" t="str">
        <f t="array" ref="AR66" xml:space="preserve"> IFERROR( IF(OR(DATERANGE="All Data",DATERANGE=""), INDEX(Calculations!$AC$7:$AC$506,SMALL(IF(Calculations!$AC$7:$AC$506&lt;&gt;"0",ROW($AQ$6:$AQ$505)-ROW(INDEX($AQ$6:$AQ$505,1,1))+1),AQ66),1),INDEX(Calculations!$AD$7:$AD$506,SMALL(IF(Calculations!$AD$7:$AD$506&lt;&gt;0,ROW($AQ$6:$AQ$505)-ROW(INDEX($AQ$6:$AQ$505,1,1))+1),AQ66),1)),"")</f>
        <v/>
      </c>
      <c r="AS66" s="164" t="str">
        <f t="array" ref="AS66" xml:space="preserve"> IFERROR(IF(OR(DATERANGE="All Data",DATERANGE=""),INDEX(AdressBook!$B$6:$B$505,SMALL(IF(Calculations!$AC$7:$AC$506&lt;&gt;"0",ROW($AQ$6:$AQ$505)-ROW(INDEX($AQ$6:$AQ$505,1,1))+1),AQ66),1),INDEX(AdressBook!$B$6:$B$505,SMALL(IF(Calculations!$AD$7:$AD$506&lt;&gt;0,ROW($AQ$6:$AQ$505)-ROW(INDEX($AQ$6:$AQ$505,1,1))+1),AQ66),1)),"")</f>
        <v/>
      </c>
      <c r="AT66" s="227" t="str">
        <f t="shared" si="16"/>
        <v/>
      </c>
      <c r="AV66" s="199"/>
      <c r="AW66" s="199"/>
    </row>
    <row r="67" spans="2:49" hidden="1" x14ac:dyDescent="0.25">
      <c r="B67" s="390" t="str">
        <f>IFERROR(IF(LEN(INDEX(PlansAndNotes!$B$6:$B$2005,ROW(A67)-ROW($B$3)))=0,"",INDEX(PlansAndNotes!$B$6:$B$2005,ROW(A67)-ROW($B$3))),"")</f>
        <v/>
      </c>
      <c r="C67" s="361" t="str">
        <f t="shared" si="3"/>
        <v/>
      </c>
      <c r="D67" s="361" t="str">
        <f>IFERROR(IF(LEN(C67)&gt;0,IF(LEN(INDEX(TasksList!$C$6:$C$1005,MATCH(C67,TasksList!$B$6:$B$1005,0),1))=0,"",INDEX(TasksList!$C$6:$C$1005,MATCH(C67,TasksList!$B$6:$B$1005,0),1)),""),"")</f>
        <v/>
      </c>
      <c r="E67" s="361" t="str">
        <f>IFERROR(IF(LEN(C67)&gt;0,IF(LEN(INDEX(TasksList!$F$6:$F$1005,MATCH(C67,TasksList!$B$6:$B$1005,0),1))=0,"not set!",INDEX(TasksList!$F$6:$F$1005,MATCH(C67,TasksList!$B$6:$B$1005,0),1)),""),"")</f>
        <v/>
      </c>
      <c r="F67" s="360" t="str">
        <f>IFERROR(IF(LEN(D67)&gt;0,IF(LEN(INDEX(AdressBook!$D$6:$D$505,MATCH(D67,AdressBook!$B$6:$B$505,0),1))=0,"",INDEX(AdressBook!$D$6:$D$505,MATCH(D67,AdressBook!$B$6:$B$505,0),1)),""),"")</f>
        <v/>
      </c>
      <c r="G67" s="361" t="str">
        <f>IFERROR(IF(LEN(INDEX(PlansAndNotes!$F$6:$F$2005,ROW(B67)-ROW($C$3)))=0,"",INDEX(PlansAndNotes!$F$6:$F$2005,ROW(B67)-ROW($C$3))),"")</f>
        <v/>
      </c>
      <c r="H67" s="361" t="str">
        <f>IFERROR(IF(LEN(C67)&gt;0,IF(LEN(INDEX(TasksList!$G$6:$G$1005,MATCH(C67,TasksList!$B$6:$B$1005,0),1))=0,"",INDEX(TasksList!$G$6:$G$1005,MATCH(C67,TasksList!$B$6:$B$1005,0),1)),""),"")</f>
        <v/>
      </c>
      <c r="I67" s="381"/>
      <c r="J67" s="402" t="str">
        <f>IF(LEN(INDEX(TasksList!$B$6:$B$1005,ROW(J64),1))=0,"",INDEX(TasksList!$B$6:$B$1005,ROW(J64),1)&amp;" - "&amp;INDEX(TasksList!$D$6:$D$1005,ROW(J64),1))</f>
        <v/>
      </c>
      <c r="K67" s="402"/>
      <c r="L67" s="399" t="str">
        <f t="array" ref="L67">IFERROR(INDEX($J$4:$J$1003,SMALL($K$4:$K$1003,ROW(L67)-3),1),"")</f>
        <v/>
      </c>
      <c r="M67" s="206"/>
      <c r="N67" s="362" t="str">
        <f>IFERROR(IF(LEN(INDEX(PlansAndNotes!$D$6:$D$4005,ROW(B67)-ROW($C$3)))=0,"",INDEX(PlansAndNotes!$D$6:$D$4005,ROW(B67)-ROW($C$3))),"")</f>
        <v/>
      </c>
      <c r="O67" s="165" t="str">
        <f t="shared" si="0"/>
        <v/>
      </c>
      <c r="P67" s="363" t="str">
        <f>IFERROR(IF(LEN(INDEX(PlansAndNotes!$E$6:$E$4005,ROW(B67)-ROW($C$3)))=0,"",INDEX(PlansAndNotes!$E$6:$E$4005,ROW(B67)-ROW($C$3))),"")</f>
        <v/>
      </c>
      <c r="Q67" s="363" t="str">
        <f>IFERROR(IF(LEN(INDEX(PlansAndNotes!$G$6:$G$4005,ROW(B67)-ROW($C$3)))=0,"",INDEX(PlansAndNotes!$G$6:$G$4005,ROW(B67)-ROW($C$3))),"")</f>
        <v/>
      </c>
      <c r="R67" s="165" t="str">
        <f>IFERROR(IF(LEN(D67)&gt;0,IF(LEN(INDEX(AdressBook!$C$6:$C$505,MATCH(D67,AdressBook!$B$6:$B$505,0),1))=0,"",INDEX(AdressBook!$C$6:$C$505,MATCH(D67,AdressBook!$B$6:$B$505,0),1)),""),"")</f>
        <v/>
      </c>
      <c r="S67" s="165">
        <f>IF(LEN(C67)&gt;0,IFERROR(IF(MATCH(C67,C68:$C$4004,0)&gt;0,-1,ROW(S67)-ROW($S$3)),ROW(S67)-ROW($S$3)),-1)</f>
        <v>-1</v>
      </c>
      <c r="T67" s="165">
        <f t="shared" si="1"/>
        <v>0</v>
      </c>
      <c r="U67" s="165" t="str">
        <f t="shared" si="2"/>
        <v/>
      </c>
      <c r="V67" s="165" t="str">
        <f>IFERROR(IF(OR(C67="",S67&lt;0),"",IF(SUBTOTAL(3,C67:C67)=0,-1,SUBTOTAL(3,$C$4:C67))),"")</f>
        <v/>
      </c>
      <c r="W67" s="156" t="str">
        <f t="array" ref="W67">IF(LEN(C67)&gt;0,IFERROR(IF(MATCH(C67,$C$3:$C66,0)&gt;0,N67-INDEX($N$3:N66,SUMPRODUCT(MAX(ROW($C$3:$C66)*(C67=$C$3:$C66)))-2,1),""),""),"")</f>
        <v/>
      </c>
      <c r="X67" s="156">
        <f t="shared" ca="1" si="4"/>
        <v>1</v>
      </c>
      <c r="Y67" s="156">
        <f t="shared" ca="1" si="5"/>
        <v>1</v>
      </c>
      <c r="AB67" s="406"/>
      <c r="AC67" s="380"/>
      <c r="AD67" s="380">
        <f t="shared" si="9"/>
        <v>0</v>
      </c>
      <c r="AQ67" s="165" t="str">
        <f t="shared" si="19"/>
        <v/>
      </c>
      <c r="AR67" s="167" t="str">
        <f t="array" ref="AR67" xml:space="preserve"> IFERROR( IF(OR(DATERANGE="All Data",DATERANGE=""), INDEX(Calculations!$AC$7:$AC$506,SMALL(IF(Calculations!$AC$7:$AC$506&lt;&gt;"0",ROW($AQ$6:$AQ$505)-ROW(INDEX($AQ$6:$AQ$505,1,1))+1),AQ67),1),INDEX(Calculations!$AD$7:$AD$506,SMALL(IF(Calculations!$AD$7:$AD$506&lt;&gt;0,ROW($AQ$6:$AQ$505)-ROW(INDEX($AQ$6:$AQ$505,1,1))+1),AQ67),1)),"")</f>
        <v/>
      </c>
      <c r="AS67" s="164" t="str">
        <f t="array" ref="AS67" xml:space="preserve"> IFERROR(IF(OR(DATERANGE="All Data",DATERANGE=""),INDEX(AdressBook!$B$6:$B$505,SMALL(IF(Calculations!$AC$7:$AC$506&lt;&gt;"0",ROW($AQ$6:$AQ$505)-ROW(INDEX($AQ$6:$AQ$505,1,1))+1),AQ67),1),INDEX(AdressBook!$B$6:$B$505,SMALL(IF(Calculations!$AD$7:$AD$506&lt;&gt;0,ROW($AQ$6:$AQ$505)-ROW(INDEX($AQ$6:$AQ$505,1,1))+1),AQ67),1)),"")</f>
        <v/>
      </c>
      <c r="AT67" s="227" t="str">
        <f t="shared" si="16"/>
        <v/>
      </c>
      <c r="AV67" s="199"/>
      <c r="AW67" s="199"/>
    </row>
    <row r="68" spans="2:49" hidden="1" x14ac:dyDescent="0.25">
      <c r="B68" s="390" t="str">
        <f>IFERROR(IF(LEN(INDEX(PlansAndNotes!$B$6:$B$2005,ROW(A68)-ROW($B$3)))=0,"",INDEX(PlansAndNotes!$B$6:$B$2005,ROW(A68)-ROW($B$3))),"")</f>
        <v/>
      </c>
      <c r="C68" s="361" t="str">
        <f t="shared" ref="C68:C131" si="20">IF(LEN(B68)&gt;0,LEFT(B68,SEARCH(" - ",B68)-1)*1,"")</f>
        <v/>
      </c>
      <c r="D68" s="361" t="str">
        <f>IFERROR(IF(LEN(C68)&gt;0,IF(LEN(INDEX(TasksList!$C$6:$C$1005,MATCH(C68,TasksList!$B$6:$B$1005,0),1))=0,"",INDEX(TasksList!$C$6:$C$1005,MATCH(C68,TasksList!$B$6:$B$1005,0),1)),""),"")</f>
        <v/>
      </c>
      <c r="E68" s="361" t="str">
        <f>IFERROR(IF(LEN(C68)&gt;0,IF(LEN(INDEX(TasksList!$F$6:$F$1005,MATCH(C68,TasksList!$B$6:$B$1005,0),1))=0,"not set!",INDEX(TasksList!$F$6:$F$1005,MATCH(C68,TasksList!$B$6:$B$1005,0),1)),""),"")</f>
        <v/>
      </c>
      <c r="F68" s="360" t="str">
        <f>IFERROR(IF(LEN(D68)&gt;0,IF(LEN(INDEX(AdressBook!$D$6:$D$505,MATCH(D68,AdressBook!$B$6:$B$505,0),1))=0,"",INDEX(AdressBook!$D$6:$D$505,MATCH(D68,AdressBook!$B$6:$B$505,0),1)),""),"")</f>
        <v/>
      </c>
      <c r="G68" s="361" t="str">
        <f>IFERROR(IF(LEN(INDEX(PlansAndNotes!$F$6:$F$2005,ROW(B68)-ROW($C$3)))=0,"",INDEX(PlansAndNotes!$F$6:$F$2005,ROW(B68)-ROW($C$3))),"")</f>
        <v/>
      </c>
      <c r="H68" s="361" t="str">
        <f>IFERROR(IF(LEN(C68)&gt;0,IF(LEN(INDEX(TasksList!$G$6:$G$1005,MATCH(C68,TasksList!$B$6:$B$1005,0),1))=0,"",INDEX(TasksList!$G$6:$G$1005,MATCH(C68,TasksList!$B$6:$B$1005,0),1)),""),"")</f>
        <v/>
      </c>
      <c r="I68" s="381"/>
      <c r="J68" s="402" t="str">
        <f>IF(LEN(INDEX(TasksList!$B$6:$B$1005,ROW(J65),1))=0,"",INDEX(TasksList!$B$6:$B$1005,ROW(J65),1)&amp;" - "&amp;INDEX(TasksList!$D$6:$D$1005,ROW(J65),1))</f>
        <v/>
      </c>
      <c r="K68" s="402"/>
      <c r="L68" s="399" t="str">
        <f t="array" ref="L68">IFERROR(INDEX($J$4:$J$1003,SMALL($K$4:$K$1003,ROW(L68)-3),1),"")</f>
        <v/>
      </c>
      <c r="M68" s="206"/>
      <c r="N68" s="362" t="str">
        <f>IFERROR(IF(LEN(INDEX(PlansAndNotes!$D$6:$D$4005,ROW(B68)-ROW($C$3)))=0,"",INDEX(PlansAndNotes!$D$6:$D$4005,ROW(B68)-ROW($C$3))),"")</f>
        <v/>
      </c>
      <c r="O68" s="165" t="str">
        <f t="shared" ref="O68:O131" si="21">IF(LEN(B68)&gt;0,RIGHT(B68,LEN(B68)-SEARCH(" - ",B68)-2),"")</f>
        <v/>
      </c>
      <c r="P68" s="363" t="str">
        <f>IFERROR(IF(LEN(INDEX(PlansAndNotes!$E$6:$E$4005,ROW(B68)-ROW($C$3)))=0,"",INDEX(PlansAndNotes!$E$6:$E$4005,ROW(B68)-ROW($C$3))),"")</f>
        <v/>
      </c>
      <c r="Q68" s="363" t="str">
        <f>IFERROR(IF(LEN(INDEX(PlansAndNotes!$G$6:$G$4005,ROW(B68)-ROW($C$3)))=0,"",INDEX(PlansAndNotes!$G$6:$G$4005,ROW(B68)-ROW($C$3))),"")</f>
        <v/>
      </c>
      <c r="R68" s="165" t="str">
        <f>IFERROR(IF(LEN(D68)&gt;0,IF(LEN(INDEX(AdressBook!$C$6:$C$505,MATCH(D68,AdressBook!$B$6:$B$505,0),1))=0,"",INDEX(AdressBook!$C$6:$C$505,MATCH(D68,AdressBook!$B$6:$B$505,0),1)),""),"")</f>
        <v/>
      </c>
      <c r="S68" s="165">
        <f>IF(LEN(C68)&gt;0,IFERROR(IF(MATCH(C68,C69:$C$4004,0)&gt;0,-1,ROW(S68)-ROW($S$3)),ROW(S68)-ROW($S$3)),-1)</f>
        <v>-1</v>
      </c>
      <c r="T68" s="165">
        <f t="shared" ref="T68:T131" si="22">IF(OR(taskRange="All tasks (all stages)",taskRange=""),ROW(T68)-ROW($T$3),IF(S68&gt;0,ROW(T68)-ROW($T$3),0))*IF(OR(calendarSalesmen="",calendarSalesmen="All salesmen"),1,IF(calendarSalesmen=G68,1,0))*IF(OR(calendarStage="",calendarStage="All Stages"),1,IF(calendarStage=P68,1,0))</f>
        <v>0</v>
      </c>
      <c r="U68" s="165" t="str">
        <f t="shared" ref="U68:U131" si="23">IF(S68&gt;0,P68,"")</f>
        <v/>
      </c>
      <c r="V68" s="165" t="str">
        <f>IFERROR(IF(OR(C68="",S68&lt;0),"",IF(SUBTOTAL(3,C68:C68)=0,-1,SUBTOTAL(3,$C$4:C68))),"")</f>
        <v/>
      </c>
      <c r="W68" s="156" t="str">
        <f t="array" ref="W68">IF(LEN(C68)&gt;0,IFERROR(IF(MATCH(C68,$C$3:$C67,0)&gt;0,N68-INDEX($N$3:N67,SUMPRODUCT(MAX(ROW($C$3:$C67)*(C68=$C$3:$C67)))-2,1),""),""),"")</f>
        <v/>
      </c>
      <c r="X68" s="156">
        <f t="shared" ca="1" si="4"/>
        <v>1</v>
      </c>
      <c r="Y68" s="156">
        <f t="shared" ca="1" si="5"/>
        <v>1</v>
      </c>
      <c r="AB68" s="406"/>
      <c r="AC68" s="380"/>
      <c r="AD68" s="380">
        <f t="shared" si="9"/>
        <v>0</v>
      </c>
      <c r="AQ68" s="165" t="str">
        <f t="shared" si="19"/>
        <v/>
      </c>
      <c r="AR68" s="167" t="str">
        <f t="array" ref="AR68" xml:space="preserve"> IFERROR( IF(OR(DATERANGE="All Data",DATERANGE=""), INDEX(Calculations!$AC$7:$AC$506,SMALL(IF(Calculations!$AC$7:$AC$506&lt;&gt;"0",ROW($AQ$6:$AQ$505)-ROW(INDEX($AQ$6:$AQ$505,1,1))+1),AQ68),1),INDEX(Calculations!$AD$7:$AD$506,SMALL(IF(Calculations!$AD$7:$AD$506&lt;&gt;0,ROW($AQ$6:$AQ$505)-ROW(INDEX($AQ$6:$AQ$505,1,1))+1),AQ68),1)),"")</f>
        <v/>
      </c>
      <c r="AS68" s="164" t="str">
        <f t="array" ref="AS68" xml:space="preserve"> IFERROR(IF(OR(DATERANGE="All Data",DATERANGE=""),INDEX(AdressBook!$B$6:$B$505,SMALL(IF(Calculations!$AC$7:$AC$506&lt;&gt;"0",ROW($AQ$6:$AQ$505)-ROW(INDEX($AQ$6:$AQ$505,1,1))+1),AQ68),1),INDEX(AdressBook!$B$6:$B$505,SMALL(IF(Calculations!$AD$7:$AD$506&lt;&gt;0,ROW($AQ$6:$AQ$505)-ROW(INDEX($AQ$6:$AQ$505,1,1))+1),AQ68),1)),"")</f>
        <v/>
      </c>
      <c r="AT68" s="227" t="str">
        <f t="shared" si="16"/>
        <v/>
      </c>
      <c r="AV68" s="199"/>
      <c r="AW68" s="199"/>
    </row>
    <row r="69" spans="2:49" hidden="1" x14ac:dyDescent="0.25">
      <c r="B69" s="390" t="str">
        <f>IFERROR(IF(LEN(INDEX(PlansAndNotes!$B$6:$B$2005,ROW(A69)-ROW($B$3)))=0,"",INDEX(PlansAndNotes!$B$6:$B$2005,ROW(A69)-ROW($B$3))),"")</f>
        <v/>
      </c>
      <c r="C69" s="361" t="str">
        <f t="shared" si="20"/>
        <v/>
      </c>
      <c r="D69" s="361" t="str">
        <f>IFERROR(IF(LEN(C69)&gt;0,IF(LEN(INDEX(TasksList!$C$6:$C$1005,MATCH(C69,TasksList!$B$6:$B$1005,0),1))=0,"",INDEX(TasksList!$C$6:$C$1005,MATCH(C69,TasksList!$B$6:$B$1005,0),1)),""),"")</f>
        <v/>
      </c>
      <c r="E69" s="361" t="str">
        <f>IFERROR(IF(LEN(C69)&gt;0,IF(LEN(INDEX(TasksList!$F$6:$F$1005,MATCH(C69,TasksList!$B$6:$B$1005,0),1))=0,"not set!",INDEX(TasksList!$F$6:$F$1005,MATCH(C69,TasksList!$B$6:$B$1005,0),1)),""),"")</f>
        <v/>
      </c>
      <c r="F69" s="360" t="str">
        <f>IFERROR(IF(LEN(D69)&gt;0,IF(LEN(INDEX(AdressBook!$D$6:$D$505,MATCH(D69,AdressBook!$B$6:$B$505,0),1))=0,"",INDEX(AdressBook!$D$6:$D$505,MATCH(D69,AdressBook!$B$6:$B$505,0),1)),""),"")</f>
        <v/>
      </c>
      <c r="G69" s="361" t="str">
        <f>IFERROR(IF(LEN(INDEX(PlansAndNotes!$F$6:$F$2005,ROW(B69)-ROW($C$3)))=0,"",INDEX(PlansAndNotes!$F$6:$F$2005,ROW(B69)-ROW($C$3))),"")</f>
        <v/>
      </c>
      <c r="H69" s="361" t="str">
        <f>IFERROR(IF(LEN(C69)&gt;0,IF(LEN(INDEX(TasksList!$G$6:$G$1005,MATCH(C69,TasksList!$B$6:$B$1005,0),1))=0,"",INDEX(TasksList!$G$6:$G$1005,MATCH(C69,TasksList!$B$6:$B$1005,0),1)),""),"")</f>
        <v/>
      </c>
      <c r="I69" s="381"/>
      <c r="J69" s="402" t="str">
        <f>IF(LEN(INDEX(TasksList!$B$6:$B$1005,ROW(J66),1))=0,"",INDEX(TasksList!$B$6:$B$1005,ROW(J66),1)&amp;" - "&amp;INDEX(TasksList!$D$6:$D$1005,ROW(J66),1))</f>
        <v/>
      </c>
      <c r="K69" s="402"/>
      <c r="L69" s="399" t="str">
        <f t="array" ref="L69">IFERROR(INDEX($J$4:$J$1003,SMALL($K$4:$K$1003,ROW(L69)-3),1),"")</f>
        <v/>
      </c>
      <c r="M69" s="206"/>
      <c r="N69" s="362" t="str">
        <f>IFERROR(IF(LEN(INDEX(PlansAndNotes!$D$6:$D$4005,ROW(B69)-ROW($C$3)))=0,"",INDEX(PlansAndNotes!$D$6:$D$4005,ROW(B69)-ROW($C$3))),"")</f>
        <v/>
      </c>
      <c r="O69" s="165" t="str">
        <f t="shared" si="21"/>
        <v/>
      </c>
      <c r="P69" s="363" t="str">
        <f>IFERROR(IF(LEN(INDEX(PlansAndNotes!$E$6:$E$4005,ROW(B69)-ROW($C$3)))=0,"",INDEX(PlansAndNotes!$E$6:$E$4005,ROW(B69)-ROW($C$3))),"")</f>
        <v/>
      </c>
      <c r="Q69" s="363" t="str">
        <f>IFERROR(IF(LEN(INDEX(PlansAndNotes!$G$6:$G$4005,ROW(B69)-ROW($C$3)))=0,"",INDEX(PlansAndNotes!$G$6:$G$4005,ROW(B69)-ROW($C$3))),"")</f>
        <v/>
      </c>
      <c r="R69" s="165" t="str">
        <f>IFERROR(IF(LEN(D69)&gt;0,IF(LEN(INDEX(AdressBook!$C$6:$C$505,MATCH(D69,AdressBook!$B$6:$B$505,0),1))=0,"",INDEX(AdressBook!$C$6:$C$505,MATCH(D69,AdressBook!$B$6:$B$505,0),1)),""),"")</f>
        <v/>
      </c>
      <c r="S69" s="165">
        <f>IF(LEN(C69)&gt;0,IFERROR(IF(MATCH(C69,C70:$C$4004,0)&gt;0,-1,ROW(S69)-ROW($S$3)),ROW(S69)-ROW($S$3)),-1)</f>
        <v>-1</v>
      </c>
      <c r="T69" s="165">
        <f t="shared" si="22"/>
        <v>0</v>
      </c>
      <c r="U69" s="165" t="str">
        <f t="shared" si="23"/>
        <v/>
      </c>
      <c r="V69" s="165" t="str">
        <f>IFERROR(IF(OR(C69="",S69&lt;0),"",IF(SUBTOTAL(3,C69:C69)=0,-1,SUBTOTAL(3,$C$4:C69))),"")</f>
        <v/>
      </c>
      <c r="W69" s="156" t="str">
        <f t="array" ref="W69">IF(LEN(C69)&gt;0,IFERROR(IF(MATCH(C69,$C$3:$C68,0)&gt;0,N69-INDEX($N$3:N68,SUMPRODUCT(MAX(ROW($C$3:$C68)*(C69=$C$3:$C68)))-2,1),""),""),"")</f>
        <v/>
      </c>
      <c r="X69" s="156">
        <f t="shared" ref="X69:X132" ca="1" si="24">IFERROR(IF($X$2="",1,IF(AND(N69&lt;=TODAY(),N69+$X$2&gt;=TODAY()),1,0)),"")</f>
        <v>1</v>
      </c>
      <c r="Y69" s="156">
        <f t="shared" ref="Y69:Y132" ca="1" si="25">IFERROR(IF($Y$2="",1,IF(AND(N69&lt;=TODAY(),N69+$Y$2&gt;=TODAY()),1,0)),"")</f>
        <v>1</v>
      </c>
      <c r="AB69" s="406"/>
      <c r="AC69" s="380"/>
      <c r="AD69" s="380">
        <f t="shared" si="9"/>
        <v>0</v>
      </c>
      <c r="AQ69" s="165" t="str">
        <f t="shared" si="19"/>
        <v/>
      </c>
      <c r="AR69" s="167" t="str">
        <f t="array" ref="AR69" xml:space="preserve"> IFERROR( IF(OR(DATERANGE="All Data",DATERANGE=""), INDEX(Calculations!$AC$7:$AC$506,SMALL(IF(Calculations!$AC$7:$AC$506&lt;&gt;"0",ROW($AQ$6:$AQ$505)-ROW(INDEX($AQ$6:$AQ$505,1,1))+1),AQ69),1),INDEX(Calculations!$AD$7:$AD$506,SMALL(IF(Calculations!$AD$7:$AD$506&lt;&gt;0,ROW($AQ$6:$AQ$505)-ROW(INDEX($AQ$6:$AQ$505,1,1))+1),AQ69),1)),"")</f>
        <v/>
      </c>
      <c r="AS69" s="164" t="str">
        <f t="array" ref="AS69" xml:space="preserve"> IFERROR(IF(OR(DATERANGE="All Data",DATERANGE=""),INDEX(AdressBook!$B$6:$B$505,SMALL(IF(Calculations!$AC$7:$AC$506&lt;&gt;"0",ROW($AQ$6:$AQ$505)-ROW(INDEX($AQ$6:$AQ$505,1,1))+1),AQ69),1),INDEX(AdressBook!$B$6:$B$505,SMALL(IF(Calculations!$AD$7:$AD$506&lt;&gt;0,ROW($AQ$6:$AQ$505)-ROW(INDEX($AQ$6:$AQ$505,1,1))+1),AQ69),1)),"")</f>
        <v/>
      </c>
      <c r="AT69" s="227" t="str">
        <f t="shared" si="16"/>
        <v/>
      </c>
      <c r="AV69" s="199"/>
      <c r="AW69" s="199"/>
    </row>
    <row r="70" spans="2:49" hidden="1" x14ac:dyDescent="0.25">
      <c r="B70" s="390" t="str">
        <f>IFERROR(IF(LEN(INDEX(PlansAndNotes!$B$6:$B$2005,ROW(A70)-ROW($B$3)))=0,"",INDEX(PlansAndNotes!$B$6:$B$2005,ROW(A70)-ROW($B$3))),"")</f>
        <v/>
      </c>
      <c r="C70" s="361" t="str">
        <f t="shared" si="20"/>
        <v/>
      </c>
      <c r="D70" s="361" t="str">
        <f>IFERROR(IF(LEN(C70)&gt;0,IF(LEN(INDEX(TasksList!$C$6:$C$1005,MATCH(C70,TasksList!$B$6:$B$1005,0),1))=0,"",INDEX(TasksList!$C$6:$C$1005,MATCH(C70,TasksList!$B$6:$B$1005,0),1)),""),"")</f>
        <v/>
      </c>
      <c r="E70" s="361" t="str">
        <f>IFERROR(IF(LEN(C70)&gt;0,IF(LEN(INDEX(TasksList!$F$6:$F$1005,MATCH(C70,TasksList!$B$6:$B$1005,0),1))=0,"not set!",INDEX(TasksList!$F$6:$F$1005,MATCH(C70,TasksList!$B$6:$B$1005,0),1)),""),"")</f>
        <v/>
      </c>
      <c r="F70" s="360" t="str">
        <f>IFERROR(IF(LEN(D70)&gt;0,IF(LEN(INDEX(AdressBook!$D$6:$D$505,MATCH(D70,AdressBook!$B$6:$B$505,0),1))=0,"",INDEX(AdressBook!$D$6:$D$505,MATCH(D70,AdressBook!$B$6:$B$505,0),1)),""),"")</f>
        <v/>
      </c>
      <c r="G70" s="361" t="str">
        <f>IFERROR(IF(LEN(INDEX(PlansAndNotes!$F$6:$F$2005,ROW(B70)-ROW($C$3)))=0,"",INDEX(PlansAndNotes!$F$6:$F$2005,ROW(B70)-ROW($C$3))),"")</f>
        <v/>
      </c>
      <c r="H70" s="361" t="str">
        <f>IFERROR(IF(LEN(C70)&gt;0,IF(LEN(INDEX(TasksList!$G$6:$G$1005,MATCH(C70,TasksList!$B$6:$B$1005,0),1))=0,"",INDEX(TasksList!$G$6:$G$1005,MATCH(C70,TasksList!$B$6:$B$1005,0),1)),""),"")</f>
        <v/>
      </c>
      <c r="I70" s="381"/>
      <c r="J70" s="402" t="str">
        <f>IF(LEN(INDEX(TasksList!$B$6:$B$1005,ROW(J67),1))=0,"",INDEX(TasksList!$B$6:$B$1005,ROW(J67),1)&amp;" - "&amp;INDEX(TasksList!$D$6:$D$1005,ROW(J67),1))</f>
        <v/>
      </c>
      <c r="K70" s="402"/>
      <c r="L70" s="399" t="str">
        <f t="array" ref="L70">IFERROR(INDEX($J$4:$J$1003,SMALL($K$4:$K$1003,ROW(L70)-3),1),"")</f>
        <v/>
      </c>
      <c r="M70" s="206"/>
      <c r="N70" s="362" t="str">
        <f>IFERROR(IF(LEN(INDEX(PlansAndNotes!$D$6:$D$4005,ROW(B70)-ROW($C$3)))=0,"",INDEX(PlansAndNotes!$D$6:$D$4005,ROW(B70)-ROW($C$3))),"")</f>
        <v/>
      </c>
      <c r="O70" s="165" t="str">
        <f t="shared" si="21"/>
        <v/>
      </c>
      <c r="P70" s="363" t="str">
        <f>IFERROR(IF(LEN(INDEX(PlansAndNotes!$E$6:$E$4005,ROW(B70)-ROW($C$3)))=0,"",INDEX(PlansAndNotes!$E$6:$E$4005,ROW(B70)-ROW($C$3))),"")</f>
        <v/>
      </c>
      <c r="Q70" s="363" t="str">
        <f>IFERROR(IF(LEN(INDEX(PlansAndNotes!$G$6:$G$4005,ROW(B70)-ROW($C$3)))=0,"",INDEX(PlansAndNotes!$G$6:$G$4005,ROW(B70)-ROW($C$3))),"")</f>
        <v/>
      </c>
      <c r="R70" s="165" t="str">
        <f>IFERROR(IF(LEN(D70)&gt;0,IF(LEN(INDEX(AdressBook!$C$6:$C$505,MATCH(D70,AdressBook!$B$6:$B$505,0),1))=0,"",INDEX(AdressBook!$C$6:$C$505,MATCH(D70,AdressBook!$B$6:$B$505,0),1)),""),"")</f>
        <v/>
      </c>
      <c r="S70" s="165">
        <f>IF(LEN(C70)&gt;0,IFERROR(IF(MATCH(C70,C71:$C$4004,0)&gt;0,-1,ROW(S70)-ROW($S$3)),ROW(S70)-ROW($S$3)),-1)</f>
        <v>-1</v>
      </c>
      <c r="T70" s="165">
        <f t="shared" si="22"/>
        <v>0</v>
      </c>
      <c r="U70" s="165" t="str">
        <f t="shared" si="23"/>
        <v/>
      </c>
      <c r="V70" s="165" t="str">
        <f>IFERROR(IF(OR(C70="",S70&lt;0),"",IF(SUBTOTAL(3,C70:C70)=0,-1,SUBTOTAL(3,$C$4:C70))),"")</f>
        <v/>
      </c>
      <c r="W70" s="156" t="str">
        <f t="array" ref="W70">IF(LEN(C70)&gt;0,IFERROR(IF(MATCH(C70,$C$3:$C69,0)&gt;0,N70-INDEX($N$3:N69,SUMPRODUCT(MAX(ROW($C$3:$C69)*(C70=$C$3:$C69)))-2,1),""),""),"")</f>
        <v/>
      </c>
      <c r="X70" s="156">
        <f t="shared" ca="1" si="24"/>
        <v>1</v>
      </c>
      <c r="Y70" s="156">
        <f t="shared" ca="1" si="25"/>
        <v>1</v>
      </c>
      <c r="AB70" s="406"/>
      <c r="AC70" s="380"/>
      <c r="AD70" s="380">
        <f t="shared" si="9"/>
        <v>0</v>
      </c>
      <c r="AQ70" s="165" t="str">
        <f t="shared" si="19"/>
        <v/>
      </c>
      <c r="AR70" s="167" t="str">
        <f t="array" ref="AR70" xml:space="preserve"> IFERROR( IF(OR(DATERANGE="All Data",DATERANGE=""), INDEX(Calculations!$AC$7:$AC$506,SMALL(IF(Calculations!$AC$7:$AC$506&lt;&gt;"0",ROW($AQ$6:$AQ$505)-ROW(INDEX($AQ$6:$AQ$505,1,1))+1),AQ70),1),INDEX(Calculations!$AD$7:$AD$506,SMALL(IF(Calculations!$AD$7:$AD$506&lt;&gt;0,ROW($AQ$6:$AQ$505)-ROW(INDEX($AQ$6:$AQ$505,1,1))+1),AQ70),1)),"")</f>
        <v/>
      </c>
      <c r="AS70" s="164" t="str">
        <f t="array" ref="AS70" xml:space="preserve"> IFERROR(IF(OR(DATERANGE="All Data",DATERANGE=""),INDEX(AdressBook!$B$6:$B$505,SMALL(IF(Calculations!$AC$7:$AC$506&lt;&gt;"0",ROW($AQ$6:$AQ$505)-ROW(INDEX($AQ$6:$AQ$505,1,1))+1),AQ70),1),INDEX(AdressBook!$B$6:$B$505,SMALL(IF(Calculations!$AD$7:$AD$506&lt;&gt;0,ROW($AQ$6:$AQ$505)-ROW(INDEX($AQ$6:$AQ$505,1,1))+1),AQ70),1)),"")</f>
        <v/>
      </c>
      <c r="AT70" s="227" t="str">
        <f t="shared" ref="AT70" si="26">IF(LEN(AS70)&gt;18,TRIM(LEFT(AS70,15))&amp;"…",AS70)</f>
        <v/>
      </c>
      <c r="AV70" s="199"/>
      <c r="AW70" s="199"/>
    </row>
    <row r="71" spans="2:49" hidden="1" x14ac:dyDescent="0.25">
      <c r="B71" s="390" t="str">
        <f>IFERROR(IF(LEN(INDEX(PlansAndNotes!$B$6:$B$2005,ROW(A71)-ROW($B$3)))=0,"",INDEX(PlansAndNotes!$B$6:$B$2005,ROW(A71)-ROW($B$3))),"")</f>
        <v/>
      </c>
      <c r="C71" s="361" t="str">
        <f t="shared" si="20"/>
        <v/>
      </c>
      <c r="D71" s="361" t="str">
        <f>IFERROR(IF(LEN(C71)&gt;0,IF(LEN(INDEX(TasksList!$C$6:$C$1005,MATCH(C71,TasksList!$B$6:$B$1005,0),1))=0,"",INDEX(TasksList!$C$6:$C$1005,MATCH(C71,TasksList!$B$6:$B$1005,0),1)),""),"")</f>
        <v/>
      </c>
      <c r="E71" s="361" t="str">
        <f>IFERROR(IF(LEN(C71)&gt;0,IF(LEN(INDEX(TasksList!$F$6:$F$1005,MATCH(C71,TasksList!$B$6:$B$1005,0),1))=0,"not set!",INDEX(TasksList!$F$6:$F$1005,MATCH(C71,TasksList!$B$6:$B$1005,0),1)),""),"")</f>
        <v/>
      </c>
      <c r="F71" s="360" t="str">
        <f>IFERROR(IF(LEN(D71)&gt;0,IF(LEN(INDEX(AdressBook!$D$6:$D$505,MATCH(D71,AdressBook!$B$6:$B$505,0),1))=0,"",INDEX(AdressBook!$D$6:$D$505,MATCH(D71,AdressBook!$B$6:$B$505,0),1)),""),"")</f>
        <v/>
      </c>
      <c r="G71" s="361" t="str">
        <f>IFERROR(IF(LEN(INDEX(PlansAndNotes!$F$6:$F$2005,ROW(B71)-ROW($C$3)))=0,"",INDEX(PlansAndNotes!$F$6:$F$2005,ROW(B71)-ROW($C$3))),"")</f>
        <v/>
      </c>
      <c r="H71" s="361" t="str">
        <f>IFERROR(IF(LEN(C71)&gt;0,IF(LEN(INDEX(TasksList!$G$6:$G$1005,MATCH(C71,TasksList!$B$6:$B$1005,0),1))=0,"",INDEX(TasksList!$G$6:$G$1005,MATCH(C71,TasksList!$B$6:$B$1005,0),1)),""),"")</f>
        <v/>
      </c>
      <c r="I71" s="381"/>
      <c r="J71" s="402" t="str">
        <f>IF(LEN(INDEX(TasksList!$B$6:$B$1005,ROW(J68),1))=0,"",INDEX(TasksList!$B$6:$B$1005,ROW(J68),1)&amp;" - "&amp;INDEX(TasksList!$D$6:$D$1005,ROW(J68),1))</f>
        <v/>
      </c>
      <c r="K71" s="402"/>
      <c r="L71" s="399" t="str">
        <f t="array" ref="L71">IFERROR(INDEX($J$4:$J$1003,SMALL($K$4:$K$1003,ROW(L71)-3),1),"")</f>
        <v/>
      </c>
      <c r="M71" s="206"/>
      <c r="N71" s="362" t="str">
        <f>IFERROR(IF(LEN(INDEX(PlansAndNotes!$D$6:$D$4005,ROW(B71)-ROW($C$3)))=0,"",INDEX(PlansAndNotes!$D$6:$D$4005,ROW(B71)-ROW($C$3))),"")</f>
        <v/>
      </c>
      <c r="O71" s="165" t="str">
        <f t="shared" si="21"/>
        <v/>
      </c>
      <c r="P71" s="363" t="str">
        <f>IFERROR(IF(LEN(INDEX(PlansAndNotes!$E$6:$E$4005,ROW(B71)-ROW($C$3)))=0,"",INDEX(PlansAndNotes!$E$6:$E$4005,ROW(B71)-ROW($C$3))),"")</f>
        <v/>
      </c>
      <c r="Q71" s="363" t="str">
        <f>IFERROR(IF(LEN(INDEX(PlansAndNotes!$G$6:$G$4005,ROW(B71)-ROW($C$3)))=0,"",INDEX(PlansAndNotes!$G$6:$G$4005,ROW(B71)-ROW($C$3))),"")</f>
        <v/>
      </c>
      <c r="R71" s="165" t="str">
        <f>IFERROR(IF(LEN(D71)&gt;0,IF(LEN(INDEX(AdressBook!$C$6:$C$505,MATCH(D71,AdressBook!$B$6:$B$505,0),1))=0,"",INDEX(AdressBook!$C$6:$C$505,MATCH(D71,AdressBook!$B$6:$B$505,0),1)),""),"")</f>
        <v/>
      </c>
      <c r="S71" s="165">
        <f>IF(LEN(C71)&gt;0,IFERROR(IF(MATCH(C71,C72:$C$4004,0)&gt;0,-1,ROW(S71)-ROW($S$3)),ROW(S71)-ROW($S$3)),-1)</f>
        <v>-1</v>
      </c>
      <c r="T71" s="165">
        <f t="shared" si="22"/>
        <v>0</v>
      </c>
      <c r="U71" s="165" t="str">
        <f t="shared" si="23"/>
        <v/>
      </c>
      <c r="V71" s="165" t="str">
        <f>IFERROR(IF(OR(C71="",S71&lt;0),"",IF(SUBTOTAL(3,C71:C71)=0,-1,SUBTOTAL(3,$C$4:C71))),"")</f>
        <v/>
      </c>
      <c r="W71" s="156" t="str">
        <f t="array" ref="W71">IF(LEN(C71)&gt;0,IFERROR(IF(MATCH(C71,$C$3:$C70,0)&gt;0,N71-INDEX($N$3:N70,SUMPRODUCT(MAX(ROW($C$3:$C70)*(C71=$C$3:$C70)))-2,1),""),""),"")</f>
        <v/>
      </c>
      <c r="X71" s="156">
        <f t="shared" ca="1" si="24"/>
        <v>1</v>
      </c>
      <c r="Y71" s="156">
        <f t="shared" ca="1" si="25"/>
        <v>1</v>
      </c>
      <c r="AB71" s="406"/>
      <c r="AC71" s="380"/>
      <c r="AD71" s="380">
        <f t="shared" ref="AD71:AD134" si="27">IF(OR(selectTask="All tasks",selectTask=""),COUNTIFS($D$4:$D$4005,AB71,$S$4:$S$4005,"&gt;0",$X$4:$X$4005,1),IF(selectTask="Open",COUNTIFS($D$4:$D$4005,AB71,$S$4:$S$4005,"&gt;0",$X$4:$X$4005,1,$H$4:$H$4005,"Open"),COUNTIFS($D$4:$D$4005,AB71,$S$4:$S$4005,"&gt;0",$X$4:$X$4005,1,$H$4:$H$4005,"Closed")))</f>
        <v>0</v>
      </c>
      <c r="AQ71" s="165" t="str">
        <f t="shared" ref="AQ71:AQ134" si="28">IFERROR(IF(AQ70+1&gt;COUNTTASK,"",AQ70+1),"")</f>
        <v/>
      </c>
      <c r="AR71" s="167" t="str">
        <f t="array" ref="AR71" xml:space="preserve"> IFERROR( IF(OR(DATERANGE="All Data",DATERANGE=""), INDEX(Calculations!$AC$7:$AC$506,SMALL(IF(Calculations!$AC$7:$AC$506&lt;&gt;"0",ROW($AQ$6:$AQ$505)-ROW(INDEX($AQ$6:$AQ$505,1,1))+1),AQ71),1),INDEX(Calculations!$AD$7:$AD$506,SMALL(IF(Calculations!$AD$7:$AD$506&lt;&gt;0,ROW($AQ$6:$AQ$505)-ROW(INDEX($AQ$6:$AQ$505,1,1))+1),AQ71),1)),"")</f>
        <v/>
      </c>
      <c r="AS71" s="164" t="str">
        <f t="array" ref="AS71" xml:space="preserve"> IFERROR(IF(OR(DATERANGE="All Data",DATERANGE=""),INDEX(AdressBook!$B$6:$B$505,SMALL(IF(Calculations!$AC$7:$AC$506&lt;&gt;"0",ROW($AQ$6:$AQ$505)-ROW(INDEX($AQ$6:$AQ$505,1,1))+1),AQ71),1),INDEX(AdressBook!$B$6:$B$505,SMALL(IF(Calculations!$AD$7:$AD$506&lt;&gt;0,ROW($AQ$6:$AQ$505)-ROW(INDEX($AQ$6:$AQ$505,1,1))+1),AQ71),1)),"")</f>
        <v/>
      </c>
      <c r="AT71" s="227" t="str">
        <f t="shared" ref="AT71:AT134" si="29">IF(LEN(AS71)&gt;18,TRIM(LEFT(AS71,15))&amp;"…",AS71)</f>
        <v/>
      </c>
      <c r="AV71" s="199"/>
      <c r="AW71" s="199"/>
    </row>
    <row r="72" spans="2:49" hidden="1" x14ac:dyDescent="0.25">
      <c r="B72" s="390" t="str">
        <f>IFERROR(IF(LEN(INDEX(PlansAndNotes!$B$6:$B$2005,ROW(A72)-ROW($B$3)))=0,"",INDEX(PlansAndNotes!$B$6:$B$2005,ROW(A72)-ROW($B$3))),"")</f>
        <v/>
      </c>
      <c r="C72" s="361" t="str">
        <f t="shared" si="20"/>
        <v/>
      </c>
      <c r="D72" s="361" t="str">
        <f>IFERROR(IF(LEN(C72)&gt;0,IF(LEN(INDEX(TasksList!$C$6:$C$1005,MATCH(C72,TasksList!$B$6:$B$1005,0),1))=0,"",INDEX(TasksList!$C$6:$C$1005,MATCH(C72,TasksList!$B$6:$B$1005,0),1)),""),"")</f>
        <v/>
      </c>
      <c r="E72" s="361" t="str">
        <f>IFERROR(IF(LEN(C72)&gt;0,IF(LEN(INDEX(TasksList!$F$6:$F$1005,MATCH(C72,TasksList!$B$6:$B$1005,0),1))=0,"not set!",INDEX(TasksList!$F$6:$F$1005,MATCH(C72,TasksList!$B$6:$B$1005,0),1)),""),"")</f>
        <v/>
      </c>
      <c r="F72" s="360" t="str">
        <f>IFERROR(IF(LEN(D72)&gt;0,IF(LEN(INDEX(AdressBook!$D$6:$D$505,MATCH(D72,AdressBook!$B$6:$B$505,0),1))=0,"",INDEX(AdressBook!$D$6:$D$505,MATCH(D72,AdressBook!$B$6:$B$505,0),1)),""),"")</f>
        <v/>
      </c>
      <c r="G72" s="361" t="str">
        <f>IFERROR(IF(LEN(INDEX(PlansAndNotes!$F$6:$F$2005,ROW(B72)-ROW($C$3)))=0,"",INDEX(PlansAndNotes!$F$6:$F$2005,ROW(B72)-ROW($C$3))),"")</f>
        <v/>
      </c>
      <c r="H72" s="361" t="str">
        <f>IFERROR(IF(LEN(C72)&gt;0,IF(LEN(INDEX(TasksList!$G$6:$G$1005,MATCH(C72,TasksList!$B$6:$B$1005,0),1))=0,"",INDEX(TasksList!$G$6:$G$1005,MATCH(C72,TasksList!$B$6:$B$1005,0),1)),""),"")</f>
        <v/>
      </c>
      <c r="I72" s="381"/>
      <c r="J72" s="402" t="str">
        <f>IF(LEN(INDEX(TasksList!$B$6:$B$1005,ROW(J69),1))=0,"",INDEX(TasksList!$B$6:$B$1005,ROW(J69),1)&amp;" - "&amp;INDEX(TasksList!$D$6:$D$1005,ROW(J69),1))</f>
        <v/>
      </c>
      <c r="K72" s="402"/>
      <c r="L72" s="399" t="str">
        <f t="array" ref="L72">IFERROR(INDEX($J$4:$J$1003,SMALL($K$4:$K$1003,ROW(L72)-3),1),"")</f>
        <v/>
      </c>
      <c r="M72" s="206"/>
      <c r="N72" s="362" t="str">
        <f>IFERROR(IF(LEN(INDEX(PlansAndNotes!$D$6:$D$4005,ROW(B72)-ROW($C$3)))=0,"",INDEX(PlansAndNotes!$D$6:$D$4005,ROW(B72)-ROW($C$3))),"")</f>
        <v/>
      </c>
      <c r="O72" s="165" t="str">
        <f t="shared" si="21"/>
        <v/>
      </c>
      <c r="P72" s="363" t="str">
        <f>IFERROR(IF(LEN(INDEX(PlansAndNotes!$E$6:$E$4005,ROW(B72)-ROW($C$3)))=0,"",INDEX(PlansAndNotes!$E$6:$E$4005,ROW(B72)-ROW($C$3))),"")</f>
        <v/>
      </c>
      <c r="Q72" s="363" t="str">
        <f>IFERROR(IF(LEN(INDEX(PlansAndNotes!$G$6:$G$4005,ROW(B72)-ROW($C$3)))=0,"",INDEX(PlansAndNotes!$G$6:$G$4005,ROW(B72)-ROW($C$3))),"")</f>
        <v/>
      </c>
      <c r="R72" s="165" t="str">
        <f>IFERROR(IF(LEN(D72)&gt;0,IF(LEN(INDEX(AdressBook!$C$6:$C$505,MATCH(D72,AdressBook!$B$6:$B$505,0),1))=0,"",INDEX(AdressBook!$C$6:$C$505,MATCH(D72,AdressBook!$B$6:$B$505,0),1)),""),"")</f>
        <v/>
      </c>
      <c r="S72" s="165">
        <f>IF(LEN(C72)&gt;0,IFERROR(IF(MATCH(C72,C73:$C$4004,0)&gt;0,-1,ROW(S72)-ROW($S$3)),ROW(S72)-ROW($S$3)),-1)</f>
        <v>-1</v>
      </c>
      <c r="T72" s="165">
        <f t="shared" si="22"/>
        <v>0</v>
      </c>
      <c r="U72" s="165" t="str">
        <f t="shared" si="23"/>
        <v/>
      </c>
      <c r="V72" s="165" t="str">
        <f>IFERROR(IF(OR(C72="",S72&lt;0),"",IF(SUBTOTAL(3,C72:C72)=0,-1,SUBTOTAL(3,$C$4:C72))),"")</f>
        <v/>
      </c>
      <c r="W72" s="156" t="str">
        <f t="array" ref="W72">IF(LEN(C72)&gt;0,IFERROR(IF(MATCH(C72,$C$3:$C71,0)&gt;0,N72-INDEX($N$3:N71,SUMPRODUCT(MAX(ROW($C$3:$C71)*(C72=$C$3:$C71)))-2,1),""),""),"")</f>
        <v/>
      </c>
      <c r="X72" s="156">
        <f t="shared" ca="1" si="24"/>
        <v>1</v>
      </c>
      <c r="Y72" s="156">
        <f t="shared" ca="1" si="25"/>
        <v>1</v>
      </c>
      <c r="AB72" s="406"/>
      <c r="AC72" s="380"/>
      <c r="AD72" s="380">
        <f t="shared" si="27"/>
        <v>0</v>
      </c>
      <c r="AQ72" s="165" t="str">
        <f t="shared" si="28"/>
        <v/>
      </c>
      <c r="AR72" s="167" t="str">
        <f t="array" ref="AR72" xml:space="preserve"> IFERROR( IF(OR(DATERANGE="All Data",DATERANGE=""), INDEX(Calculations!$AC$7:$AC$506,SMALL(IF(Calculations!$AC$7:$AC$506&lt;&gt;"0",ROW($AQ$6:$AQ$505)-ROW(INDEX($AQ$6:$AQ$505,1,1))+1),AQ72),1),INDEX(Calculations!$AD$7:$AD$506,SMALL(IF(Calculations!$AD$7:$AD$506&lt;&gt;0,ROW($AQ$6:$AQ$505)-ROW(INDEX($AQ$6:$AQ$505,1,1))+1),AQ72),1)),"")</f>
        <v/>
      </c>
      <c r="AS72" s="164" t="str">
        <f t="array" ref="AS72" xml:space="preserve"> IFERROR(IF(OR(DATERANGE="All Data",DATERANGE=""),INDEX(AdressBook!$B$6:$B$505,SMALL(IF(Calculations!$AC$7:$AC$506&lt;&gt;"0",ROW($AQ$6:$AQ$505)-ROW(INDEX($AQ$6:$AQ$505,1,1))+1),AQ72),1),INDEX(AdressBook!$B$6:$B$505,SMALL(IF(Calculations!$AD$7:$AD$506&lt;&gt;0,ROW($AQ$6:$AQ$505)-ROW(INDEX($AQ$6:$AQ$505,1,1))+1),AQ72),1)),"")</f>
        <v/>
      </c>
      <c r="AT72" s="227" t="str">
        <f t="shared" si="29"/>
        <v/>
      </c>
      <c r="AV72" s="199"/>
      <c r="AW72" s="199"/>
    </row>
    <row r="73" spans="2:49" hidden="1" x14ac:dyDescent="0.25">
      <c r="B73" s="390" t="str">
        <f>IFERROR(IF(LEN(INDEX(PlansAndNotes!$B$6:$B$2005,ROW(A73)-ROW($B$3)))=0,"",INDEX(PlansAndNotes!$B$6:$B$2005,ROW(A73)-ROW($B$3))),"")</f>
        <v/>
      </c>
      <c r="C73" s="361" t="str">
        <f t="shared" si="20"/>
        <v/>
      </c>
      <c r="D73" s="361" t="str">
        <f>IFERROR(IF(LEN(C73)&gt;0,IF(LEN(INDEX(TasksList!$C$6:$C$1005,MATCH(C73,TasksList!$B$6:$B$1005,0),1))=0,"",INDEX(TasksList!$C$6:$C$1005,MATCH(C73,TasksList!$B$6:$B$1005,0),1)),""),"")</f>
        <v/>
      </c>
      <c r="E73" s="361" t="str">
        <f>IFERROR(IF(LEN(C73)&gt;0,IF(LEN(INDEX(TasksList!$F$6:$F$1005,MATCH(C73,TasksList!$B$6:$B$1005,0),1))=0,"not set!",INDEX(TasksList!$F$6:$F$1005,MATCH(C73,TasksList!$B$6:$B$1005,0),1)),""),"")</f>
        <v/>
      </c>
      <c r="F73" s="360" t="str">
        <f>IFERROR(IF(LEN(D73)&gt;0,IF(LEN(INDEX(AdressBook!$D$6:$D$505,MATCH(D73,AdressBook!$B$6:$B$505,0),1))=0,"",INDEX(AdressBook!$D$6:$D$505,MATCH(D73,AdressBook!$B$6:$B$505,0),1)),""),"")</f>
        <v/>
      </c>
      <c r="G73" s="361" t="str">
        <f>IFERROR(IF(LEN(INDEX(PlansAndNotes!$F$6:$F$2005,ROW(B73)-ROW($C$3)))=0,"",INDEX(PlansAndNotes!$F$6:$F$2005,ROW(B73)-ROW($C$3))),"")</f>
        <v/>
      </c>
      <c r="H73" s="361" t="str">
        <f>IFERROR(IF(LEN(C73)&gt;0,IF(LEN(INDEX(TasksList!$G$6:$G$1005,MATCH(C73,TasksList!$B$6:$B$1005,0),1))=0,"",INDEX(TasksList!$G$6:$G$1005,MATCH(C73,TasksList!$B$6:$B$1005,0),1)),""),"")</f>
        <v/>
      </c>
      <c r="I73" s="381"/>
      <c r="J73" s="402" t="str">
        <f>IF(LEN(INDEX(TasksList!$B$6:$B$1005,ROW(J70),1))=0,"",INDEX(TasksList!$B$6:$B$1005,ROW(J70),1)&amp;" - "&amp;INDEX(TasksList!$D$6:$D$1005,ROW(J70),1))</f>
        <v/>
      </c>
      <c r="K73" s="402"/>
      <c r="L73" s="399" t="str">
        <f t="array" ref="L73">IFERROR(INDEX($J$4:$J$1003,SMALL($K$4:$K$1003,ROW(L73)-3),1),"")</f>
        <v/>
      </c>
      <c r="M73" s="206"/>
      <c r="N73" s="362" t="str">
        <f>IFERROR(IF(LEN(INDEX(PlansAndNotes!$D$6:$D$4005,ROW(B73)-ROW($C$3)))=0,"",INDEX(PlansAndNotes!$D$6:$D$4005,ROW(B73)-ROW($C$3))),"")</f>
        <v/>
      </c>
      <c r="O73" s="165" t="str">
        <f t="shared" si="21"/>
        <v/>
      </c>
      <c r="P73" s="363" t="str">
        <f>IFERROR(IF(LEN(INDEX(PlansAndNotes!$E$6:$E$4005,ROW(B73)-ROW($C$3)))=0,"",INDEX(PlansAndNotes!$E$6:$E$4005,ROW(B73)-ROW($C$3))),"")</f>
        <v/>
      </c>
      <c r="Q73" s="363" t="str">
        <f>IFERROR(IF(LEN(INDEX(PlansAndNotes!$G$6:$G$4005,ROW(B73)-ROW($C$3)))=0,"",INDEX(PlansAndNotes!$G$6:$G$4005,ROW(B73)-ROW($C$3))),"")</f>
        <v/>
      </c>
      <c r="R73" s="165" t="str">
        <f>IFERROR(IF(LEN(D73)&gt;0,IF(LEN(INDEX(AdressBook!$C$6:$C$505,MATCH(D73,AdressBook!$B$6:$B$505,0),1))=0,"",INDEX(AdressBook!$C$6:$C$505,MATCH(D73,AdressBook!$B$6:$B$505,0),1)),""),"")</f>
        <v/>
      </c>
      <c r="S73" s="165">
        <f>IF(LEN(C73)&gt;0,IFERROR(IF(MATCH(C73,C74:$C$4004,0)&gt;0,-1,ROW(S73)-ROW($S$3)),ROW(S73)-ROW($S$3)),-1)</f>
        <v>-1</v>
      </c>
      <c r="T73" s="165">
        <f t="shared" si="22"/>
        <v>0</v>
      </c>
      <c r="U73" s="165" t="str">
        <f t="shared" si="23"/>
        <v/>
      </c>
      <c r="V73" s="165" t="str">
        <f>IFERROR(IF(OR(C73="",S73&lt;0),"",IF(SUBTOTAL(3,C73:C73)=0,-1,SUBTOTAL(3,$C$4:C73))),"")</f>
        <v/>
      </c>
      <c r="W73" s="156" t="str">
        <f t="array" ref="W73">IF(LEN(C73)&gt;0,IFERROR(IF(MATCH(C73,$C$3:$C72,0)&gt;0,N73-INDEX($N$3:N72,SUMPRODUCT(MAX(ROW($C$3:$C72)*(C73=$C$3:$C72)))-2,1),""),""),"")</f>
        <v/>
      </c>
      <c r="X73" s="156">
        <f t="shared" ca="1" si="24"/>
        <v>1</v>
      </c>
      <c r="Y73" s="156">
        <f t="shared" ca="1" si="25"/>
        <v>1</v>
      </c>
      <c r="AB73" s="406"/>
      <c r="AC73" s="380"/>
      <c r="AD73" s="380">
        <f t="shared" si="27"/>
        <v>0</v>
      </c>
      <c r="AQ73" s="165" t="str">
        <f t="shared" si="28"/>
        <v/>
      </c>
      <c r="AR73" s="167" t="str">
        <f t="array" ref="AR73" xml:space="preserve"> IFERROR( IF(OR(DATERANGE="All Data",DATERANGE=""), INDEX(Calculations!$AC$7:$AC$506,SMALL(IF(Calculations!$AC$7:$AC$506&lt;&gt;"0",ROW($AQ$6:$AQ$505)-ROW(INDEX($AQ$6:$AQ$505,1,1))+1),AQ73),1),INDEX(Calculations!$AD$7:$AD$506,SMALL(IF(Calculations!$AD$7:$AD$506&lt;&gt;0,ROW($AQ$6:$AQ$505)-ROW(INDEX($AQ$6:$AQ$505,1,1))+1),AQ73),1)),"")</f>
        <v/>
      </c>
      <c r="AS73" s="164" t="str">
        <f t="array" ref="AS73" xml:space="preserve"> IFERROR(IF(OR(DATERANGE="All Data",DATERANGE=""),INDEX(AdressBook!$B$6:$B$505,SMALL(IF(Calculations!$AC$7:$AC$506&lt;&gt;"0",ROW($AQ$6:$AQ$505)-ROW(INDEX($AQ$6:$AQ$505,1,1))+1),AQ73),1),INDEX(AdressBook!$B$6:$B$505,SMALL(IF(Calculations!$AD$7:$AD$506&lt;&gt;0,ROW($AQ$6:$AQ$505)-ROW(INDEX($AQ$6:$AQ$505,1,1))+1),AQ73),1)),"")</f>
        <v/>
      </c>
      <c r="AT73" s="227" t="str">
        <f t="shared" si="29"/>
        <v/>
      </c>
      <c r="AV73" s="199"/>
      <c r="AW73" s="199"/>
    </row>
    <row r="74" spans="2:49" hidden="1" x14ac:dyDescent="0.25">
      <c r="B74" s="390" t="str">
        <f>IFERROR(IF(LEN(INDEX(PlansAndNotes!$B$6:$B$2005,ROW(A74)-ROW($B$3)))=0,"",INDEX(PlansAndNotes!$B$6:$B$2005,ROW(A74)-ROW($B$3))),"")</f>
        <v/>
      </c>
      <c r="C74" s="361" t="str">
        <f t="shared" si="20"/>
        <v/>
      </c>
      <c r="D74" s="361" t="str">
        <f>IFERROR(IF(LEN(C74)&gt;0,IF(LEN(INDEX(TasksList!$C$6:$C$1005,MATCH(C74,TasksList!$B$6:$B$1005,0),1))=0,"",INDEX(TasksList!$C$6:$C$1005,MATCH(C74,TasksList!$B$6:$B$1005,0),1)),""),"")</f>
        <v/>
      </c>
      <c r="E74" s="361" t="str">
        <f>IFERROR(IF(LEN(C74)&gt;0,IF(LEN(INDEX(TasksList!$F$6:$F$1005,MATCH(C74,TasksList!$B$6:$B$1005,0),1))=0,"not set!",INDEX(TasksList!$F$6:$F$1005,MATCH(C74,TasksList!$B$6:$B$1005,0),1)),""),"")</f>
        <v/>
      </c>
      <c r="F74" s="360" t="str">
        <f>IFERROR(IF(LEN(D74)&gt;0,IF(LEN(INDEX(AdressBook!$D$6:$D$505,MATCH(D74,AdressBook!$B$6:$B$505,0),1))=0,"",INDEX(AdressBook!$D$6:$D$505,MATCH(D74,AdressBook!$B$6:$B$505,0),1)),""),"")</f>
        <v/>
      </c>
      <c r="G74" s="361" t="str">
        <f>IFERROR(IF(LEN(INDEX(PlansAndNotes!$F$6:$F$2005,ROW(B74)-ROW($C$3)))=0,"",INDEX(PlansAndNotes!$F$6:$F$2005,ROW(B74)-ROW($C$3))),"")</f>
        <v/>
      </c>
      <c r="H74" s="361" t="str">
        <f>IFERROR(IF(LEN(C74)&gt;0,IF(LEN(INDEX(TasksList!$G$6:$G$1005,MATCH(C74,TasksList!$B$6:$B$1005,0),1))=0,"",INDEX(TasksList!$G$6:$G$1005,MATCH(C74,TasksList!$B$6:$B$1005,0),1)),""),"")</f>
        <v/>
      </c>
      <c r="I74" s="381"/>
      <c r="J74" s="402" t="str">
        <f>IF(LEN(INDEX(TasksList!$B$6:$B$1005,ROW(J71),1))=0,"",INDEX(TasksList!$B$6:$B$1005,ROW(J71),1)&amp;" - "&amp;INDEX(TasksList!$D$6:$D$1005,ROW(J71),1))</f>
        <v/>
      </c>
      <c r="K74" s="402"/>
      <c r="L74" s="399" t="str">
        <f t="array" ref="L74">IFERROR(INDEX($J$4:$J$1003,SMALL($K$4:$K$1003,ROW(L74)-3),1),"")</f>
        <v/>
      </c>
      <c r="M74" s="206"/>
      <c r="N74" s="362" t="str">
        <f>IFERROR(IF(LEN(INDEX(PlansAndNotes!$D$6:$D$4005,ROW(B74)-ROW($C$3)))=0,"",INDEX(PlansAndNotes!$D$6:$D$4005,ROW(B74)-ROW($C$3))),"")</f>
        <v/>
      </c>
      <c r="O74" s="165" t="str">
        <f t="shared" si="21"/>
        <v/>
      </c>
      <c r="P74" s="363" t="str">
        <f>IFERROR(IF(LEN(INDEX(PlansAndNotes!$E$6:$E$4005,ROW(B74)-ROW($C$3)))=0,"",INDEX(PlansAndNotes!$E$6:$E$4005,ROW(B74)-ROW($C$3))),"")</f>
        <v/>
      </c>
      <c r="Q74" s="363" t="str">
        <f>IFERROR(IF(LEN(INDEX(PlansAndNotes!$G$6:$G$4005,ROW(B74)-ROW($C$3)))=0,"",INDEX(PlansAndNotes!$G$6:$G$4005,ROW(B74)-ROW($C$3))),"")</f>
        <v/>
      </c>
      <c r="R74" s="165" t="str">
        <f>IFERROR(IF(LEN(D74)&gt;0,IF(LEN(INDEX(AdressBook!$C$6:$C$505,MATCH(D74,AdressBook!$B$6:$B$505,0),1))=0,"",INDEX(AdressBook!$C$6:$C$505,MATCH(D74,AdressBook!$B$6:$B$505,0),1)),""),"")</f>
        <v/>
      </c>
      <c r="S74" s="165">
        <f>IF(LEN(C74)&gt;0,IFERROR(IF(MATCH(C74,C75:$C$4004,0)&gt;0,-1,ROW(S74)-ROW($S$3)),ROW(S74)-ROW($S$3)),-1)</f>
        <v>-1</v>
      </c>
      <c r="T74" s="165">
        <f t="shared" si="22"/>
        <v>0</v>
      </c>
      <c r="U74" s="165" t="str">
        <f t="shared" si="23"/>
        <v/>
      </c>
      <c r="V74" s="165" t="str">
        <f>IFERROR(IF(OR(C74="",S74&lt;0),"",IF(SUBTOTAL(3,C74:C74)=0,-1,SUBTOTAL(3,$C$4:C74))),"")</f>
        <v/>
      </c>
      <c r="W74" s="156" t="str">
        <f t="array" ref="W74">IF(LEN(C74)&gt;0,IFERROR(IF(MATCH(C74,$C$3:$C73,0)&gt;0,N74-INDEX($N$3:N73,SUMPRODUCT(MAX(ROW($C$3:$C73)*(C74=$C$3:$C73)))-2,1),""),""),"")</f>
        <v/>
      </c>
      <c r="X74" s="156">
        <f t="shared" ca="1" si="24"/>
        <v>1</v>
      </c>
      <c r="Y74" s="156">
        <f t="shared" ca="1" si="25"/>
        <v>1</v>
      </c>
      <c r="AB74" s="406"/>
      <c r="AC74" s="380"/>
      <c r="AD74" s="380">
        <f t="shared" si="27"/>
        <v>0</v>
      </c>
      <c r="AQ74" s="165" t="str">
        <f t="shared" si="28"/>
        <v/>
      </c>
      <c r="AR74" s="167" t="str">
        <f t="array" ref="AR74" xml:space="preserve"> IFERROR( IF(OR(DATERANGE="All Data",DATERANGE=""), INDEX(Calculations!$AC$7:$AC$506,SMALL(IF(Calculations!$AC$7:$AC$506&lt;&gt;"0",ROW($AQ$6:$AQ$505)-ROW(INDEX($AQ$6:$AQ$505,1,1))+1),AQ74),1),INDEX(Calculations!$AD$7:$AD$506,SMALL(IF(Calculations!$AD$7:$AD$506&lt;&gt;0,ROW($AQ$6:$AQ$505)-ROW(INDEX($AQ$6:$AQ$505,1,1))+1),AQ74),1)),"")</f>
        <v/>
      </c>
      <c r="AS74" s="164" t="str">
        <f t="array" ref="AS74" xml:space="preserve"> IFERROR(IF(OR(DATERANGE="All Data",DATERANGE=""),INDEX(AdressBook!$B$6:$B$505,SMALL(IF(Calculations!$AC$7:$AC$506&lt;&gt;"0",ROW($AQ$6:$AQ$505)-ROW(INDEX($AQ$6:$AQ$505,1,1))+1),AQ74),1),INDEX(AdressBook!$B$6:$B$505,SMALL(IF(Calculations!$AD$7:$AD$506&lt;&gt;0,ROW($AQ$6:$AQ$505)-ROW(INDEX($AQ$6:$AQ$505,1,1))+1),AQ74),1)),"")</f>
        <v/>
      </c>
      <c r="AT74" s="227" t="str">
        <f t="shared" si="29"/>
        <v/>
      </c>
      <c r="AV74" s="199"/>
      <c r="AW74" s="199"/>
    </row>
    <row r="75" spans="2:49" hidden="1" x14ac:dyDescent="0.25">
      <c r="B75" s="390" t="str">
        <f>IFERROR(IF(LEN(INDEX(PlansAndNotes!$B$6:$B$2005,ROW(A75)-ROW($B$3)))=0,"",INDEX(PlansAndNotes!$B$6:$B$2005,ROW(A75)-ROW($B$3))),"")</f>
        <v/>
      </c>
      <c r="C75" s="361" t="str">
        <f t="shared" si="20"/>
        <v/>
      </c>
      <c r="D75" s="361" t="str">
        <f>IFERROR(IF(LEN(C75)&gt;0,IF(LEN(INDEX(TasksList!$C$6:$C$1005,MATCH(C75,TasksList!$B$6:$B$1005,0),1))=0,"",INDEX(TasksList!$C$6:$C$1005,MATCH(C75,TasksList!$B$6:$B$1005,0),1)),""),"")</f>
        <v/>
      </c>
      <c r="E75" s="361" t="str">
        <f>IFERROR(IF(LEN(C75)&gt;0,IF(LEN(INDEX(TasksList!$F$6:$F$1005,MATCH(C75,TasksList!$B$6:$B$1005,0),1))=0,"not set!",INDEX(TasksList!$F$6:$F$1005,MATCH(C75,TasksList!$B$6:$B$1005,0),1)),""),"")</f>
        <v/>
      </c>
      <c r="F75" s="360" t="str">
        <f>IFERROR(IF(LEN(D75)&gt;0,IF(LEN(INDEX(AdressBook!$D$6:$D$505,MATCH(D75,AdressBook!$B$6:$B$505,0),1))=0,"",INDEX(AdressBook!$D$6:$D$505,MATCH(D75,AdressBook!$B$6:$B$505,0),1)),""),"")</f>
        <v/>
      </c>
      <c r="G75" s="361" t="str">
        <f>IFERROR(IF(LEN(INDEX(PlansAndNotes!$F$6:$F$2005,ROW(B75)-ROW($C$3)))=0,"",INDEX(PlansAndNotes!$F$6:$F$2005,ROW(B75)-ROW($C$3))),"")</f>
        <v/>
      </c>
      <c r="H75" s="361" t="str">
        <f>IFERROR(IF(LEN(C75)&gt;0,IF(LEN(INDEX(TasksList!$G$6:$G$1005,MATCH(C75,TasksList!$B$6:$B$1005,0),1))=0,"",INDEX(TasksList!$G$6:$G$1005,MATCH(C75,TasksList!$B$6:$B$1005,0),1)),""),"")</f>
        <v/>
      </c>
      <c r="I75" s="381"/>
      <c r="J75" s="402" t="str">
        <f>IF(LEN(INDEX(TasksList!$B$6:$B$1005,ROW(J72),1))=0,"",INDEX(TasksList!$B$6:$B$1005,ROW(J72),1)&amp;" - "&amp;INDEX(TasksList!$D$6:$D$1005,ROW(J72),1))</f>
        <v/>
      </c>
      <c r="K75" s="402"/>
      <c r="L75" s="399" t="str">
        <f t="array" ref="L75">IFERROR(INDEX($J$4:$J$1003,SMALL($K$4:$K$1003,ROW(L75)-3),1),"")</f>
        <v/>
      </c>
      <c r="M75" s="206"/>
      <c r="N75" s="362" t="str">
        <f>IFERROR(IF(LEN(INDEX(PlansAndNotes!$D$6:$D$4005,ROW(B75)-ROW($C$3)))=0,"",INDEX(PlansAndNotes!$D$6:$D$4005,ROW(B75)-ROW($C$3))),"")</f>
        <v/>
      </c>
      <c r="O75" s="165" t="str">
        <f t="shared" si="21"/>
        <v/>
      </c>
      <c r="P75" s="363" t="str">
        <f>IFERROR(IF(LEN(INDEX(PlansAndNotes!$E$6:$E$4005,ROW(B75)-ROW($C$3)))=0,"",INDEX(PlansAndNotes!$E$6:$E$4005,ROW(B75)-ROW($C$3))),"")</f>
        <v/>
      </c>
      <c r="Q75" s="363" t="str">
        <f>IFERROR(IF(LEN(INDEX(PlansAndNotes!$G$6:$G$4005,ROW(B75)-ROW($C$3)))=0,"",INDEX(PlansAndNotes!$G$6:$G$4005,ROW(B75)-ROW($C$3))),"")</f>
        <v/>
      </c>
      <c r="R75" s="165" t="str">
        <f>IFERROR(IF(LEN(D75)&gt;0,IF(LEN(INDEX(AdressBook!$C$6:$C$505,MATCH(D75,AdressBook!$B$6:$B$505,0),1))=0,"",INDEX(AdressBook!$C$6:$C$505,MATCH(D75,AdressBook!$B$6:$B$505,0),1)),""),"")</f>
        <v/>
      </c>
      <c r="S75" s="165">
        <f>IF(LEN(C75)&gt;0,IFERROR(IF(MATCH(C75,C76:$C$4004,0)&gt;0,-1,ROW(S75)-ROW($S$3)),ROW(S75)-ROW($S$3)),-1)</f>
        <v>-1</v>
      </c>
      <c r="T75" s="165">
        <f t="shared" si="22"/>
        <v>0</v>
      </c>
      <c r="U75" s="165" t="str">
        <f t="shared" si="23"/>
        <v/>
      </c>
      <c r="V75" s="165" t="str">
        <f>IFERROR(IF(OR(C75="",S75&lt;0),"",IF(SUBTOTAL(3,C75:C75)=0,-1,SUBTOTAL(3,$C$4:C75))),"")</f>
        <v/>
      </c>
      <c r="W75" s="156" t="str">
        <f t="array" ref="W75">IF(LEN(C75)&gt;0,IFERROR(IF(MATCH(C75,$C$3:$C74,0)&gt;0,N75-INDEX($N$3:N74,SUMPRODUCT(MAX(ROW($C$3:$C74)*(C75=$C$3:$C74)))-2,1),""),""),"")</f>
        <v/>
      </c>
      <c r="X75" s="156">
        <f t="shared" ca="1" si="24"/>
        <v>1</v>
      </c>
      <c r="Y75" s="156">
        <f t="shared" ca="1" si="25"/>
        <v>1</v>
      </c>
      <c r="AB75" s="406"/>
      <c r="AC75" s="380"/>
      <c r="AD75" s="380">
        <f t="shared" si="27"/>
        <v>0</v>
      </c>
      <c r="AQ75" s="165" t="str">
        <f t="shared" si="28"/>
        <v/>
      </c>
      <c r="AR75" s="167" t="str">
        <f t="array" ref="AR75" xml:space="preserve"> IFERROR( IF(OR(DATERANGE="All Data",DATERANGE=""), INDEX(Calculations!$AC$7:$AC$506,SMALL(IF(Calculations!$AC$7:$AC$506&lt;&gt;"0",ROW($AQ$6:$AQ$505)-ROW(INDEX($AQ$6:$AQ$505,1,1))+1),AQ75),1),INDEX(Calculations!$AD$7:$AD$506,SMALL(IF(Calculations!$AD$7:$AD$506&lt;&gt;0,ROW($AQ$6:$AQ$505)-ROW(INDEX($AQ$6:$AQ$505,1,1))+1),AQ75),1)),"")</f>
        <v/>
      </c>
      <c r="AS75" s="164" t="str">
        <f t="array" ref="AS75" xml:space="preserve"> IFERROR(IF(OR(DATERANGE="All Data",DATERANGE=""),INDEX(AdressBook!$B$6:$B$505,SMALL(IF(Calculations!$AC$7:$AC$506&lt;&gt;"0",ROW($AQ$6:$AQ$505)-ROW(INDEX($AQ$6:$AQ$505,1,1))+1),AQ75),1),INDEX(AdressBook!$B$6:$B$505,SMALL(IF(Calculations!$AD$7:$AD$506&lt;&gt;0,ROW($AQ$6:$AQ$505)-ROW(INDEX($AQ$6:$AQ$505,1,1))+1),AQ75),1)),"")</f>
        <v/>
      </c>
      <c r="AT75" s="227" t="str">
        <f t="shared" si="29"/>
        <v/>
      </c>
      <c r="AV75" s="199"/>
      <c r="AW75" s="199"/>
    </row>
    <row r="76" spans="2:49" hidden="1" x14ac:dyDescent="0.25">
      <c r="B76" s="390" t="str">
        <f>IFERROR(IF(LEN(INDEX(PlansAndNotes!$B$6:$B$2005,ROW(A76)-ROW($B$3)))=0,"",INDEX(PlansAndNotes!$B$6:$B$2005,ROW(A76)-ROW($B$3))),"")</f>
        <v/>
      </c>
      <c r="C76" s="361" t="str">
        <f t="shared" si="20"/>
        <v/>
      </c>
      <c r="D76" s="361" t="str">
        <f>IFERROR(IF(LEN(C76)&gt;0,IF(LEN(INDEX(TasksList!$C$6:$C$1005,MATCH(C76,TasksList!$B$6:$B$1005,0),1))=0,"",INDEX(TasksList!$C$6:$C$1005,MATCH(C76,TasksList!$B$6:$B$1005,0),1)),""),"")</f>
        <v/>
      </c>
      <c r="E76" s="361" t="str">
        <f>IFERROR(IF(LEN(C76)&gt;0,IF(LEN(INDEX(TasksList!$F$6:$F$1005,MATCH(C76,TasksList!$B$6:$B$1005,0),1))=0,"not set!",INDEX(TasksList!$F$6:$F$1005,MATCH(C76,TasksList!$B$6:$B$1005,0),1)),""),"")</f>
        <v/>
      </c>
      <c r="F76" s="360" t="str">
        <f>IFERROR(IF(LEN(D76)&gt;0,IF(LEN(INDEX(AdressBook!$D$6:$D$505,MATCH(D76,AdressBook!$B$6:$B$505,0),1))=0,"",INDEX(AdressBook!$D$6:$D$505,MATCH(D76,AdressBook!$B$6:$B$505,0),1)),""),"")</f>
        <v/>
      </c>
      <c r="G76" s="361" t="str">
        <f>IFERROR(IF(LEN(INDEX(PlansAndNotes!$F$6:$F$2005,ROW(B76)-ROW($C$3)))=0,"",INDEX(PlansAndNotes!$F$6:$F$2005,ROW(B76)-ROW($C$3))),"")</f>
        <v/>
      </c>
      <c r="H76" s="361" t="str">
        <f>IFERROR(IF(LEN(C76)&gt;0,IF(LEN(INDEX(TasksList!$G$6:$G$1005,MATCH(C76,TasksList!$B$6:$B$1005,0),1))=0,"",INDEX(TasksList!$G$6:$G$1005,MATCH(C76,TasksList!$B$6:$B$1005,0),1)),""),"")</f>
        <v/>
      </c>
      <c r="I76" s="381"/>
      <c r="J76" s="402" t="str">
        <f>IF(LEN(INDEX(TasksList!$B$6:$B$1005,ROW(J73),1))=0,"",INDEX(TasksList!$B$6:$B$1005,ROW(J73),1)&amp;" - "&amp;INDEX(TasksList!$D$6:$D$1005,ROW(J73),1))</f>
        <v/>
      </c>
      <c r="K76" s="402"/>
      <c r="L76" s="399" t="str">
        <f t="array" ref="L76">IFERROR(INDEX($J$4:$J$1003,SMALL($K$4:$K$1003,ROW(L76)-3),1),"")</f>
        <v/>
      </c>
      <c r="M76" s="206"/>
      <c r="N76" s="362" t="str">
        <f>IFERROR(IF(LEN(INDEX(PlansAndNotes!$D$6:$D$4005,ROW(B76)-ROW($C$3)))=0,"",INDEX(PlansAndNotes!$D$6:$D$4005,ROW(B76)-ROW($C$3))),"")</f>
        <v/>
      </c>
      <c r="O76" s="165" t="str">
        <f t="shared" si="21"/>
        <v/>
      </c>
      <c r="P76" s="363" t="str">
        <f>IFERROR(IF(LEN(INDEX(PlansAndNotes!$E$6:$E$4005,ROW(B76)-ROW($C$3)))=0,"",INDEX(PlansAndNotes!$E$6:$E$4005,ROW(B76)-ROW($C$3))),"")</f>
        <v/>
      </c>
      <c r="Q76" s="363" t="str">
        <f>IFERROR(IF(LEN(INDEX(PlansAndNotes!$G$6:$G$4005,ROW(B76)-ROW($C$3)))=0,"",INDEX(PlansAndNotes!$G$6:$G$4005,ROW(B76)-ROW($C$3))),"")</f>
        <v/>
      </c>
      <c r="R76" s="165" t="str">
        <f>IFERROR(IF(LEN(D76)&gt;0,IF(LEN(INDEX(AdressBook!$C$6:$C$505,MATCH(D76,AdressBook!$B$6:$B$505,0),1))=0,"",INDEX(AdressBook!$C$6:$C$505,MATCH(D76,AdressBook!$B$6:$B$505,0),1)),""),"")</f>
        <v/>
      </c>
      <c r="S76" s="165">
        <f>IF(LEN(C76)&gt;0,IFERROR(IF(MATCH(C76,C77:$C$4004,0)&gt;0,-1,ROW(S76)-ROW($S$3)),ROW(S76)-ROW($S$3)),-1)</f>
        <v>-1</v>
      </c>
      <c r="T76" s="165">
        <f t="shared" si="22"/>
        <v>0</v>
      </c>
      <c r="U76" s="165" t="str">
        <f t="shared" si="23"/>
        <v/>
      </c>
      <c r="V76" s="165" t="str">
        <f>IFERROR(IF(OR(C76="",S76&lt;0),"",IF(SUBTOTAL(3,C76:C76)=0,-1,SUBTOTAL(3,$C$4:C76))),"")</f>
        <v/>
      </c>
      <c r="W76" s="156" t="str">
        <f t="array" ref="W76">IF(LEN(C76)&gt;0,IFERROR(IF(MATCH(C76,$C$3:$C75,0)&gt;0,N76-INDEX($N$3:N75,SUMPRODUCT(MAX(ROW($C$3:$C75)*(C76=$C$3:$C75)))-2,1),""),""),"")</f>
        <v/>
      </c>
      <c r="X76" s="156">
        <f t="shared" ca="1" si="24"/>
        <v>1</v>
      </c>
      <c r="Y76" s="156">
        <f t="shared" ca="1" si="25"/>
        <v>1</v>
      </c>
      <c r="AB76" s="406"/>
      <c r="AC76" s="380"/>
      <c r="AD76" s="380">
        <f t="shared" si="27"/>
        <v>0</v>
      </c>
      <c r="AQ76" s="165" t="str">
        <f t="shared" si="28"/>
        <v/>
      </c>
      <c r="AR76" s="167" t="str">
        <f t="array" ref="AR76" xml:space="preserve"> IFERROR( IF(OR(DATERANGE="All Data",DATERANGE=""), INDEX(Calculations!$AC$7:$AC$506,SMALL(IF(Calculations!$AC$7:$AC$506&lt;&gt;"0",ROW($AQ$6:$AQ$505)-ROW(INDEX($AQ$6:$AQ$505,1,1))+1),AQ76),1),INDEX(Calculations!$AD$7:$AD$506,SMALL(IF(Calculations!$AD$7:$AD$506&lt;&gt;0,ROW($AQ$6:$AQ$505)-ROW(INDEX($AQ$6:$AQ$505,1,1))+1),AQ76),1)),"")</f>
        <v/>
      </c>
      <c r="AS76" s="164" t="str">
        <f t="array" ref="AS76" xml:space="preserve"> IFERROR(IF(OR(DATERANGE="All Data",DATERANGE=""),INDEX(AdressBook!$B$6:$B$505,SMALL(IF(Calculations!$AC$7:$AC$506&lt;&gt;"0",ROW($AQ$6:$AQ$505)-ROW(INDEX($AQ$6:$AQ$505,1,1))+1),AQ76),1),INDEX(AdressBook!$B$6:$B$505,SMALL(IF(Calculations!$AD$7:$AD$506&lt;&gt;0,ROW($AQ$6:$AQ$505)-ROW(INDEX($AQ$6:$AQ$505,1,1))+1),AQ76),1)),"")</f>
        <v/>
      </c>
      <c r="AT76" s="227" t="str">
        <f t="shared" si="29"/>
        <v/>
      </c>
      <c r="AV76" s="199"/>
      <c r="AW76" s="199"/>
    </row>
    <row r="77" spans="2:49" hidden="1" x14ac:dyDescent="0.25">
      <c r="B77" s="390" t="str">
        <f>IFERROR(IF(LEN(INDEX(PlansAndNotes!$B$6:$B$2005,ROW(A77)-ROW($B$3)))=0,"",INDEX(PlansAndNotes!$B$6:$B$2005,ROW(A77)-ROW($B$3))),"")</f>
        <v/>
      </c>
      <c r="C77" s="361" t="str">
        <f t="shared" si="20"/>
        <v/>
      </c>
      <c r="D77" s="361" t="str">
        <f>IFERROR(IF(LEN(C77)&gt;0,IF(LEN(INDEX(TasksList!$C$6:$C$1005,MATCH(C77,TasksList!$B$6:$B$1005,0),1))=0,"",INDEX(TasksList!$C$6:$C$1005,MATCH(C77,TasksList!$B$6:$B$1005,0),1)),""),"")</f>
        <v/>
      </c>
      <c r="E77" s="361" t="str">
        <f>IFERROR(IF(LEN(C77)&gt;0,IF(LEN(INDEX(TasksList!$F$6:$F$1005,MATCH(C77,TasksList!$B$6:$B$1005,0),1))=0,"not set!",INDEX(TasksList!$F$6:$F$1005,MATCH(C77,TasksList!$B$6:$B$1005,0),1)),""),"")</f>
        <v/>
      </c>
      <c r="F77" s="360" t="str">
        <f>IFERROR(IF(LEN(D77)&gt;0,IF(LEN(INDEX(AdressBook!$D$6:$D$505,MATCH(D77,AdressBook!$B$6:$B$505,0),1))=0,"",INDEX(AdressBook!$D$6:$D$505,MATCH(D77,AdressBook!$B$6:$B$505,0),1)),""),"")</f>
        <v/>
      </c>
      <c r="G77" s="361" t="str">
        <f>IFERROR(IF(LEN(INDEX(PlansAndNotes!$F$6:$F$2005,ROW(B77)-ROW($C$3)))=0,"",INDEX(PlansAndNotes!$F$6:$F$2005,ROW(B77)-ROW($C$3))),"")</f>
        <v/>
      </c>
      <c r="H77" s="361" t="str">
        <f>IFERROR(IF(LEN(C77)&gt;0,IF(LEN(INDEX(TasksList!$G$6:$G$1005,MATCH(C77,TasksList!$B$6:$B$1005,0),1))=0,"",INDEX(TasksList!$G$6:$G$1005,MATCH(C77,TasksList!$B$6:$B$1005,0),1)),""),"")</f>
        <v/>
      </c>
      <c r="I77" s="381"/>
      <c r="J77" s="402" t="str">
        <f>IF(LEN(INDEX(TasksList!$B$6:$B$1005,ROW(J74),1))=0,"",INDEX(TasksList!$B$6:$B$1005,ROW(J74),1)&amp;" - "&amp;INDEX(TasksList!$D$6:$D$1005,ROW(J74),1))</f>
        <v/>
      </c>
      <c r="K77" s="402"/>
      <c r="L77" s="399" t="str">
        <f t="array" ref="L77">IFERROR(INDEX($J$4:$J$1003,SMALL($K$4:$K$1003,ROW(L77)-3),1),"")</f>
        <v/>
      </c>
      <c r="M77" s="206"/>
      <c r="N77" s="362" t="str">
        <f>IFERROR(IF(LEN(INDEX(PlansAndNotes!$D$6:$D$4005,ROW(B77)-ROW($C$3)))=0,"",INDEX(PlansAndNotes!$D$6:$D$4005,ROW(B77)-ROW($C$3))),"")</f>
        <v/>
      </c>
      <c r="O77" s="165" t="str">
        <f t="shared" si="21"/>
        <v/>
      </c>
      <c r="P77" s="363" t="str">
        <f>IFERROR(IF(LEN(INDEX(PlansAndNotes!$E$6:$E$4005,ROW(B77)-ROW($C$3)))=0,"",INDEX(PlansAndNotes!$E$6:$E$4005,ROW(B77)-ROW($C$3))),"")</f>
        <v/>
      </c>
      <c r="Q77" s="363" t="str">
        <f>IFERROR(IF(LEN(INDEX(PlansAndNotes!$G$6:$G$4005,ROW(B77)-ROW($C$3)))=0,"",INDEX(PlansAndNotes!$G$6:$G$4005,ROW(B77)-ROW($C$3))),"")</f>
        <v/>
      </c>
      <c r="R77" s="165" t="str">
        <f>IFERROR(IF(LEN(D77)&gt;0,IF(LEN(INDEX(AdressBook!$C$6:$C$505,MATCH(D77,AdressBook!$B$6:$B$505,0),1))=0,"",INDEX(AdressBook!$C$6:$C$505,MATCH(D77,AdressBook!$B$6:$B$505,0),1)),""),"")</f>
        <v/>
      </c>
      <c r="S77" s="165">
        <f>IF(LEN(C77)&gt;0,IFERROR(IF(MATCH(C77,C78:$C$4004,0)&gt;0,-1,ROW(S77)-ROW($S$3)),ROW(S77)-ROW($S$3)),-1)</f>
        <v>-1</v>
      </c>
      <c r="T77" s="165">
        <f t="shared" si="22"/>
        <v>0</v>
      </c>
      <c r="U77" s="165" t="str">
        <f t="shared" si="23"/>
        <v/>
      </c>
      <c r="V77" s="165" t="str">
        <f>IFERROR(IF(OR(C77="",S77&lt;0),"",IF(SUBTOTAL(3,C77:C77)=0,-1,SUBTOTAL(3,$C$4:C77))),"")</f>
        <v/>
      </c>
      <c r="W77" s="156" t="str">
        <f t="array" ref="W77">IF(LEN(C77)&gt;0,IFERROR(IF(MATCH(C77,$C$3:$C76,0)&gt;0,N77-INDEX($N$3:N76,SUMPRODUCT(MAX(ROW($C$3:$C76)*(C77=$C$3:$C76)))-2,1),""),""),"")</f>
        <v/>
      </c>
      <c r="X77" s="156">
        <f t="shared" ca="1" si="24"/>
        <v>1</v>
      </c>
      <c r="Y77" s="156">
        <f t="shared" ca="1" si="25"/>
        <v>1</v>
      </c>
      <c r="AB77" s="406"/>
      <c r="AC77" s="380"/>
      <c r="AD77" s="380">
        <f t="shared" si="27"/>
        <v>0</v>
      </c>
      <c r="AQ77" s="165" t="str">
        <f t="shared" si="28"/>
        <v/>
      </c>
      <c r="AR77" s="167" t="str">
        <f t="array" ref="AR77" xml:space="preserve"> IFERROR( IF(OR(DATERANGE="All Data",DATERANGE=""), INDEX(Calculations!$AC$7:$AC$506,SMALL(IF(Calculations!$AC$7:$AC$506&lt;&gt;"0",ROW($AQ$6:$AQ$505)-ROW(INDEX($AQ$6:$AQ$505,1,1))+1),AQ77),1),INDEX(Calculations!$AD$7:$AD$506,SMALL(IF(Calculations!$AD$7:$AD$506&lt;&gt;0,ROW($AQ$6:$AQ$505)-ROW(INDEX($AQ$6:$AQ$505,1,1))+1),AQ77),1)),"")</f>
        <v/>
      </c>
      <c r="AS77" s="164" t="str">
        <f t="array" ref="AS77" xml:space="preserve"> IFERROR(IF(OR(DATERANGE="All Data",DATERANGE=""),INDEX(AdressBook!$B$6:$B$505,SMALL(IF(Calculations!$AC$7:$AC$506&lt;&gt;"0",ROW($AQ$6:$AQ$505)-ROW(INDEX($AQ$6:$AQ$505,1,1))+1),AQ77),1),INDEX(AdressBook!$B$6:$B$505,SMALL(IF(Calculations!$AD$7:$AD$506&lt;&gt;0,ROW($AQ$6:$AQ$505)-ROW(INDEX($AQ$6:$AQ$505,1,1))+1),AQ77),1)),"")</f>
        <v/>
      </c>
      <c r="AT77" s="227" t="str">
        <f t="shared" si="29"/>
        <v/>
      </c>
      <c r="AV77" s="199"/>
      <c r="AW77" s="199"/>
    </row>
    <row r="78" spans="2:49" hidden="1" x14ac:dyDescent="0.25">
      <c r="B78" s="390" t="str">
        <f>IFERROR(IF(LEN(INDEX(PlansAndNotes!$B$6:$B$2005,ROW(A78)-ROW($B$3)))=0,"",INDEX(PlansAndNotes!$B$6:$B$2005,ROW(A78)-ROW($B$3))),"")</f>
        <v/>
      </c>
      <c r="C78" s="361" t="str">
        <f t="shared" si="20"/>
        <v/>
      </c>
      <c r="D78" s="361" t="str">
        <f>IFERROR(IF(LEN(C78)&gt;0,IF(LEN(INDEX(TasksList!$C$6:$C$1005,MATCH(C78,TasksList!$B$6:$B$1005,0),1))=0,"",INDEX(TasksList!$C$6:$C$1005,MATCH(C78,TasksList!$B$6:$B$1005,0),1)),""),"")</f>
        <v/>
      </c>
      <c r="E78" s="361" t="str">
        <f>IFERROR(IF(LEN(C78)&gt;0,IF(LEN(INDEX(TasksList!$F$6:$F$1005,MATCH(C78,TasksList!$B$6:$B$1005,0),1))=0,"not set!",INDEX(TasksList!$F$6:$F$1005,MATCH(C78,TasksList!$B$6:$B$1005,0),1)),""),"")</f>
        <v/>
      </c>
      <c r="F78" s="360" t="str">
        <f>IFERROR(IF(LEN(D78)&gt;0,IF(LEN(INDEX(AdressBook!$D$6:$D$505,MATCH(D78,AdressBook!$B$6:$B$505,0),1))=0,"",INDEX(AdressBook!$D$6:$D$505,MATCH(D78,AdressBook!$B$6:$B$505,0),1)),""),"")</f>
        <v/>
      </c>
      <c r="G78" s="361" t="str">
        <f>IFERROR(IF(LEN(INDEX(PlansAndNotes!$F$6:$F$2005,ROW(B78)-ROW($C$3)))=0,"",INDEX(PlansAndNotes!$F$6:$F$2005,ROW(B78)-ROW($C$3))),"")</f>
        <v/>
      </c>
      <c r="H78" s="361" t="str">
        <f>IFERROR(IF(LEN(C78)&gt;0,IF(LEN(INDEX(TasksList!$G$6:$G$1005,MATCH(C78,TasksList!$B$6:$B$1005,0),1))=0,"",INDEX(TasksList!$G$6:$G$1005,MATCH(C78,TasksList!$B$6:$B$1005,0),1)),""),"")</f>
        <v/>
      </c>
      <c r="I78" s="381"/>
      <c r="J78" s="402" t="str">
        <f>IF(LEN(INDEX(TasksList!$B$6:$B$1005,ROW(J75),1))=0,"",INDEX(TasksList!$B$6:$B$1005,ROW(J75),1)&amp;" - "&amp;INDEX(TasksList!$D$6:$D$1005,ROW(J75),1))</f>
        <v/>
      </c>
      <c r="K78" s="402"/>
      <c r="L78" s="399" t="str">
        <f t="array" ref="L78">IFERROR(INDEX($J$4:$J$1003,SMALL($K$4:$K$1003,ROW(L78)-3),1),"")</f>
        <v/>
      </c>
      <c r="M78" s="206"/>
      <c r="N78" s="362" t="str">
        <f>IFERROR(IF(LEN(INDEX(PlansAndNotes!$D$6:$D$4005,ROW(B78)-ROW($C$3)))=0,"",INDEX(PlansAndNotes!$D$6:$D$4005,ROW(B78)-ROW($C$3))),"")</f>
        <v/>
      </c>
      <c r="O78" s="165" t="str">
        <f t="shared" si="21"/>
        <v/>
      </c>
      <c r="P78" s="363" t="str">
        <f>IFERROR(IF(LEN(INDEX(PlansAndNotes!$E$6:$E$4005,ROW(B78)-ROW($C$3)))=0,"",INDEX(PlansAndNotes!$E$6:$E$4005,ROW(B78)-ROW($C$3))),"")</f>
        <v/>
      </c>
      <c r="Q78" s="363" t="str">
        <f>IFERROR(IF(LEN(INDEX(PlansAndNotes!$G$6:$G$4005,ROW(B78)-ROW($C$3)))=0,"",INDEX(PlansAndNotes!$G$6:$G$4005,ROW(B78)-ROW($C$3))),"")</f>
        <v/>
      </c>
      <c r="R78" s="165" t="str">
        <f>IFERROR(IF(LEN(D78)&gt;0,IF(LEN(INDEX(AdressBook!$C$6:$C$505,MATCH(D78,AdressBook!$B$6:$B$505,0),1))=0,"",INDEX(AdressBook!$C$6:$C$505,MATCH(D78,AdressBook!$B$6:$B$505,0),1)),""),"")</f>
        <v/>
      </c>
      <c r="S78" s="165">
        <f>IF(LEN(C78)&gt;0,IFERROR(IF(MATCH(C78,C79:$C$4004,0)&gt;0,-1,ROW(S78)-ROW($S$3)),ROW(S78)-ROW($S$3)),-1)</f>
        <v>-1</v>
      </c>
      <c r="T78" s="165">
        <f t="shared" si="22"/>
        <v>0</v>
      </c>
      <c r="U78" s="165" t="str">
        <f t="shared" si="23"/>
        <v/>
      </c>
      <c r="V78" s="165" t="str">
        <f>IFERROR(IF(OR(C78="",S78&lt;0),"",IF(SUBTOTAL(3,C78:C78)=0,-1,SUBTOTAL(3,$C$4:C78))),"")</f>
        <v/>
      </c>
      <c r="W78" s="156" t="str">
        <f t="array" ref="W78">IF(LEN(C78)&gt;0,IFERROR(IF(MATCH(C78,$C$3:$C77,0)&gt;0,N78-INDEX($N$3:N77,SUMPRODUCT(MAX(ROW($C$3:$C77)*(C78=$C$3:$C77)))-2,1),""),""),"")</f>
        <v/>
      </c>
      <c r="X78" s="156">
        <f t="shared" ca="1" si="24"/>
        <v>1</v>
      </c>
      <c r="Y78" s="156">
        <f t="shared" ca="1" si="25"/>
        <v>1</v>
      </c>
      <c r="AB78" s="406"/>
      <c r="AC78" s="380"/>
      <c r="AD78" s="380">
        <f t="shared" si="27"/>
        <v>0</v>
      </c>
      <c r="AQ78" s="165" t="str">
        <f t="shared" si="28"/>
        <v/>
      </c>
      <c r="AR78" s="167" t="str">
        <f t="array" ref="AR78" xml:space="preserve"> IFERROR( IF(OR(DATERANGE="All Data",DATERANGE=""), INDEX(Calculations!$AC$7:$AC$506,SMALL(IF(Calculations!$AC$7:$AC$506&lt;&gt;"0",ROW($AQ$6:$AQ$505)-ROW(INDEX($AQ$6:$AQ$505,1,1))+1),AQ78),1),INDEX(Calculations!$AD$7:$AD$506,SMALL(IF(Calculations!$AD$7:$AD$506&lt;&gt;0,ROW($AQ$6:$AQ$505)-ROW(INDEX($AQ$6:$AQ$505,1,1))+1),AQ78),1)),"")</f>
        <v/>
      </c>
      <c r="AS78" s="164" t="str">
        <f t="array" ref="AS78" xml:space="preserve"> IFERROR(IF(OR(DATERANGE="All Data",DATERANGE=""),INDEX(AdressBook!$B$6:$B$505,SMALL(IF(Calculations!$AC$7:$AC$506&lt;&gt;"0",ROW($AQ$6:$AQ$505)-ROW(INDEX($AQ$6:$AQ$505,1,1))+1),AQ78),1),INDEX(AdressBook!$B$6:$B$505,SMALL(IF(Calculations!$AD$7:$AD$506&lt;&gt;0,ROW($AQ$6:$AQ$505)-ROW(INDEX($AQ$6:$AQ$505,1,1))+1),AQ78),1)),"")</f>
        <v/>
      </c>
      <c r="AT78" s="227" t="str">
        <f t="shared" si="29"/>
        <v/>
      </c>
      <c r="AV78" s="199"/>
      <c r="AW78" s="199"/>
    </row>
    <row r="79" spans="2:49" hidden="1" x14ac:dyDescent="0.25">
      <c r="B79" s="390" t="str">
        <f>IFERROR(IF(LEN(INDEX(PlansAndNotes!$B$6:$B$2005,ROW(A79)-ROW($B$3)))=0,"",INDEX(PlansAndNotes!$B$6:$B$2005,ROW(A79)-ROW($B$3))),"")</f>
        <v/>
      </c>
      <c r="C79" s="361" t="str">
        <f t="shared" si="20"/>
        <v/>
      </c>
      <c r="D79" s="361" t="str">
        <f>IFERROR(IF(LEN(C79)&gt;0,IF(LEN(INDEX(TasksList!$C$6:$C$1005,MATCH(C79,TasksList!$B$6:$B$1005,0),1))=0,"",INDEX(TasksList!$C$6:$C$1005,MATCH(C79,TasksList!$B$6:$B$1005,0),1)),""),"")</f>
        <v/>
      </c>
      <c r="E79" s="361" t="str">
        <f>IFERROR(IF(LEN(C79)&gt;0,IF(LEN(INDEX(TasksList!$F$6:$F$1005,MATCH(C79,TasksList!$B$6:$B$1005,0),1))=0,"not set!",INDEX(TasksList!$F$6:$F$1005,MATCH(C79,TasksList!$B$6:$B$1005,0),1)),""),"")</f>
        <v/>
      </c>
      <c r="F79" s="360" t="str">
        <f>IFERROR(IF(LEN(D79)&gt;0,IF(LEN(INDEX(AdressBook!$D$6:$D$505,MATCH(D79,AdressBook!$B$6:$B$505,0),1))=0,"",INDEX(AdressBook!$D$6:$D$505,MATCH(D79,AdressBook!$B$6:$B$505,0),1)),""),"")</f>
        <v/>
      </c>
      <c r="G79" s="361" t="str">
        <f>IFERROR(IF(LEN(INDEX(PlansAndNotes!$F$6:$F$2005,ROW(B79)-ROW($C$3)))=0,"",INDEX(PlansAndNotes!$F$6:$F$2005,ROW(B79)-ROW($C$3))),"")</f>
        <v/>
      </c>
      <c r="H79" s="361" t="str">
        <f>IFERROR(IF(LEN(C79)&gt;0,IF(LEN(INDEX(TasksList!$G$6:$G$1005,MATCH(C79,TasksList!$B$6:$B$1005,0),1))=0,"",INDEX(TasksList!$G$6:$G$1005,MATCH(C79,TasksList!$B$6:$B$1005,0),1)),""),"")</f>
        <v/>
      </c>
      <c r="I79" s="381"/>
      <c r="J79" s="402" t="str">
        <f>IF(LEN(INDEX(TasksList!$B$6:$B$1005,ROW(J76),1))=0,"",INDEX(TasksList!$B$6:$B$1005,ROW(J76),1)&amp;" - "&amp;INDEX(TasksList!$D$6:$D$1005,ROW(J76),1))</f>
        <v/>
      </c>
      <c r="K79" s="402"/>
      <c r="L79" s="399" t="str">
        <f t="array" ref="L79">IFERROR(INDEX($J$4:$J$1003,SMALL($K$4:$K$1003,ROW(L79)-3),1),"")</f>
        <v/>
      </c>
      <c r="M79" s="206"/>
      <c r="N79" s="362" t="str">
        <f>IFERROR(IF(LEN(INDEX(PlansAndNotes!$D$6:$D$4005,ROW(B79)-ROW($C$3)))=0,"",INDEX(PlansAndNotes!$D$6:$D$4005,ROW(B79)-ROW($C$3))),"")</f>
        <v/>
      </c>
      <c r="O79" s="165" t="str">
        <f t="shared" si="21"/>
        <v/>
      </c>
      <c r="P79" s="363" t="str">
        <f>IFERROR(IF(LEN(INDEX(PlansAndNotes!$E$6:$E$4005,ROW(B79)-ROW($C$3)))=0,"",INDEX(PlansAndNotes!$E$6:$E$4005,ROW(B79)-ROW($C$3))),"")</f>
        <v/>
      </c>
      <c r="Q79" s="363" t="str">
        <f>IFERROR(IF(LEN(INDEX(PlansAndNotes!$G$6:$G$4005,ROW(B79)-ROW($C$3)))=0,"",INDEX(PlansAndNotes!$G$6:$G$4005,ROW(B79)-ROW($C$3))),"")</f>
        <v/>
      </c>
      <c r="R79" s="165" t="str">
        <f>IFERROR(IF(LEN(D79)&gt;0,IF(LEN(INDEX(AdressBook!$C$6:$C$505,MATCH(D79,AdressBook!$B$6:$B$505,0),1))=0,"",INDEX(AdressBook!$C$6:$C$505,MATCH(D79,AdressBook!$B$6:$B$505,0),1)),""),"")</f>
        <v/>
      </c>
      <c r="S79" s="165">
        <f>IF(LEN(C79)&gt;0,IFERROR(IF(MATCH(C79,C80:$C$4004,0)&gt;0,-1,ROW(S79)-ROW($S$3)),ROW(S79)-ROW($S$3)),-1)</f>
        <v>-1</v>
      </c>
      <c r="T79" s="165">
        <f t="shared" si="22"/>
        <v>0</v>
      </c>
      <c r="U79" s="165" t="str">
        <f t="shared" si="23"/>
        <v/>
      </c>
      <c r="V79" s="165" t="str">
        <f>IFERROR(IF(OR(C79="",S79&lt;0),"",IF(SUBTOTAL(3,C79:C79)=0,-1,SUBTOTAL(3,$C$4:C79))),"")</f>
        <v/>
      </c>
      <c r="W79" s="156" t="str">
        <f t="array" ref="W79">IF(LEN(C79)&gt;0,IFERROR(IF(MATCH(C79,$C$3:$C78,0)&gt;0,N79-INDEX($N$3:N78,SUMPRODUCT(MAX(ROW($C$3:$C78)*(C79=$C$3:$C78)))-2,1),""),""),"")</f>
        <v/>
      </c>
      <c r="X79" s="156">
        <f t="shared" ca="1" si="24"/>
        <v>1</v>
      </c>
      <c r="Y79" s="156">
        <f t="shared" ca="1" si="25"/>
        <v>1</v>
      </c>
      <c r="AB79" s="406"/>
      <c r="AC79" s="380"/>
      <c r="AD79" s="380">
        <f t="shared" si="27"/>
        <v>0</v>
      </c>
      <c r="AQ79" s="165" t="str">
        <f t="shared" si="28"/>
        <v/>
      </c>
      <c r="AR79" s="167" t="str">
        <f t="array" ref="AR79" xml:space="preserve"> IFERROR( IF(OR(DATERANGE="All Data",DATERANGE=""), INDEX(Calculations!$AC$7:$AC$506,SMALL(IF(Calculations!$AC$7:$AC$506&lt;&gt;"0",ROW($AQ$6:$AQ$505)-ROW(INDEX($AQ$6:$AQ$505,1,1))+1),AQ79),1),INDEX(Calculations!$AD$7:$AD$506,SMALL(IF(Calculations!$AD$7:$AD$506&lt;&gt;0,ROW($AQ$6:$AQ$505)-ROW(INDEX($AQ$6:$AQ$505,1,1))+1),AQ79),1)),"")</f>
        <v/>
      </c>
      <c r="AS79" s="164" t="str">
        <f t="array" ref="AS79" xml:space="preserve"> IFERROR(IF(OR(DATERANGE="All Data",DATERANGE=""),INDEX(AdressBook!$B$6:$B$505,SMALL(IF(Calculations!$AC$7:$AC$506&lt;&gt;"0",ROW($AQ$6:$AQ$505)-ROW(INDEX($AQ$6:$AQ$505,1,1))+1),AQ79),1),INDEX(AdressBook!$B$6:$B$505,SMALL(IF(Calculations!$AD$7:$AD$506&lt;&gt;0,ROW($AQ$6:$AQ$505)-ROW(INDEX($AQ$6:$AQ$505,1,1))+1),AQ79),1)),"")</f>
        <v/>
      </c>
      <c r="AT79" s="227" t="str">
        <f t="shared" si="29"/>
        <v/>
      </c>
      <c r="AV79" s="199"/>
      <c r="AW79" s="199"/>
    </row>
    <row r="80" spans="2:49" hidden="1" x14ac:dyDescent="0.25">
      <c r="B80" s="390" t="str">
        <f>IFERROR(IF(LEN(INDEX(PlansAndNotes!$B$6:$B$2005,ROW(A80)-ROW($B$3)))=0,"",INDEX(PlansAndNotes!$B$6:$B$2005,ROW(A80)-ROW($B$3))),"")</f>
        <v/>
      </c>
      <c r="C80" s="361" t="str">
        <f t="shared" si="20"/>
        <v/>
      </c>
      <c r="D80" s="361" t="str">
        <f>IFERROR(IF(LEN(C80)&gt;0,IF(LEN(INDEX(TasksList!$C$6:$C$1005,MATCH(C80,TasksList!$B$6:$B$1005,0),1))=0,"",INDEX(TasksList!$C$6:$C$1005,MATCH(C80,TasksList!$B$6:$B$1005,0),1)),""),"")</f>
        <v/>
      </c>
      <c r="E80" s="361" t="str">
        <f>IFERROR(IF(LEN(C80)&gt;0,IF(LEN(INDEX(TasksList!$F$6:$F$1005,MATCH(C80,TasksList!$B$6:$B$1005,0),1))=0,"not set!",INDEX(TasksList!$F$6:$F$1005,MATCH(C80,TasksList!$B$6:$B$1005,0),1)),""),"")</f>
        <v/>
      </c>
      <c r="F80" s="360" t="str">
        <f>IFERROR(IF(LEN(D80)&gt;0,IF(LEN(INDEX(AdressBook!$D$6:$D$505,MATCH(D80,AdressBook!$B$6:$B$505,0),1))=0,"",INDEX(AdressBook!$D$6:$D$505,MATCH(D80,AdressBook!$B$6:$B$505,0),1)),""),"")</f>
        <v/>
      </c>
      <c r="G80" s="361" t="str">
        <f>IFERROR(IF(LEN(INDEX(PlansAndNotes!$F$6:$F$2005,ROW(B80)-ROW($C$3)))=0,"",INDEX(PlansAndNotes!$F$6:$F$2005,ROW(B80)-ROW($C$3))),"")</f>
        <v/>
      </c>
      <c r="H80" s="361" t="str">
        <f>IFERROR(IF(LEN(C80)&gt;0,IF(LEN(INDEX(TasksList!$G$6:$G$1005,MATCH(C80,TasksList!$B$6:$B$1005,0),1))=0,"",INDEX(TasksList!$G$6:$G$1005,MATCH(C80,TasksList!$B$6:$B$1005,0),1)),""),"")</f>
        <v/>
      </c>
      <c r="I80" s="381"/>
      <c r="J80" s="402" t="str">
        <f>IF(LEN(INDEX(TasksList!$B$6:$B$1005,ROW(J77),1))=0,"",INDEX(TasksList!$B$6:$B$1005,ROW(J77),1)&amp;" - "&amp;INDEX(TasksList!$D$6:$D$1005,ROW(J77),1))</f>
        <v/>
      </c>
      <c r="K80" s="402"/>
      <c r="L80" s="399" t="str">
        <f t="array" ref="L80">IFERROR(INDEX($J$4:$J$1003,SMALL($K$4:$K$1003,ROW(L80)-3),1),"")</f>
        <v/>
      </c>
      <c r="M80" s="206"/>
      <c r="N80" s="362" t="str">
        <f>IFERROR(IF(LEN(INDEX(PlansAndNotes!$D$6:$D$4005,ROW(B80)-ROW($C$3)))=0,"",INDEX(PlansAndNotes!$D$6:$D$4005,ROW(B80)-ROW($C$3))),"")</f>
        <v/>
      </c>
      <c r="O80" s="165" t="str">
        <f t="shared" si="21"/>
        <v/>
      </c>
      <c r="P80" s="363" t="str">
        <f>IFERROR(IF(LEN(INDEX(PlansAndNotes!$E$6:$E$4005,ROW(B80)-ROW($C$3)))=0,"",INDEX(PlansAndNotes!$E$6:$E$4005,ROW(B80)-ROW($C$3))),"")</f>
        <v/>
      </c>
      <c r="Q80" s="363" t="str">
        <f>IFERROR(IF(LEN(INDEX(PlansAndNotes!$G$6:$G$4005,ROW(B80)-ROW($C$3)))=0,"",INDEX(PlansAndNotes!$G$6:$G$4005,ROW(B80)-ROW($C$3))),"")</f>
        <v/>
      </c>
      <c r="R80" s="165" t="str">
        <f>IFERROR(IF(LEN(D80)&gt;0,IF(LEN(INDEX(AdressBook!$C$6:$C$505,MATCH(D80,AdressBook!$B$6:$B$505,0),1))=0,"",INDEX(AdressBook!$C$6:$C$505,MATCH(D80,AdressBook!$B$6:$B$505,0),1)),""),"")</f>
        <v/>
      </c>
      <c r="S80" s="165">
        <f>IF(LEN(C80)&gt;0,IFERROR(IF(MATCH(C80,C81:$C$4004,0)&gt;0,-1,ROW(S80)-ROW($S$3)),ROW(S80)-ROW($S$3)),-1)</f>
        <v>-1</v>
      </c>
      <c r="T80" s="165">
        <f t="shared" si="22"/>
        <v>0</v>
      </c>
      <c r="U80" s="165" t="str">
        <f t="shared" si="23"/>
        <v/>
      </c>
      <c r="V80" s="165" t="str">
        <f>IFERROR(IF(OR(C80="",S80&lt;0),"",IF(SUBTOTAL(3,C80:C80)=0,-1,SUBTOTAL(3,$C$4:C80))),"")</f>
        <v/>
      </c>
      <c r="W80" s="156" t="str">
        <f t="array" ref="W80">IF(LEN(C80)&gt;0,IFERROR(IF(MATCH(C80,$C$3:$C79,0)&gt;0,N80-INDEX($N$3:N79,SUMPRODUCT(MAX(ROW($C$3:$C79)*(C80=$C$3:$C79)))-2,1),""),""),"")</f>
        <v/>
      </c>
      <c r="X80" s="156">
        <f t="shared" ca="1" si="24"/>
        <v>1</v>
      </c>
      <c r="Y80" s="156">
        <f t="shared" ca="1" si="25"/>
        <v>1</v>
      </c>
      <c r="AB80" s="406"/>
      <c r="AC80" s="380"/>
      <c r="AD80" s="380">
        <f t="shared" si="27"/>
        <v>0</v>
      </c>
      <c r="AQ80" s="165" t="str">
        <f t="shared" si="28"/>
        <v/>
      </c>
      <c r="AR80" s="167" t="str">
        <f t="array" ref="AR80" xml:space="preserve"> IFERROR( IF(OR(DATERANGE="All Data",DATERANGE=""), INDEX(Calculations!$AC$7:$AC$506,SMALL(IF(Calculations!$AC$7:$AC$506&lt;&gt;"0",ROW($AQ$6:$AQ$505)-ROW(INDEX($AQ$6:$AQ$505,1,1))+1),AQ80),1),INDEX(Calculations!$AD$7:$AD$506,SMALL(IF(Calculations!$AD$7:$AD$506&lt;&gt;0,ROW($AQ$6:$AQ$505)-ROW(INDEX($AQ$6:$AQ$505,1,1))+1),AQ80),1)),"")</f>
        <v/>
      </c>
      <c r="AS80" s="164" t="str">
        <f t="array" ref="AS80" xml:space="preserve"> IFERROR(IF(OR(DATERANGE="All Data",DATERANGE=""),INDEX(AdressBook!$B$6:$B$505,SMALL(IF(Calculations!$AC$7:$AC$506&lt;&gt;"0",ROW($AQ$6:$AQ$505)-ROW(INDEX($AQ$6:$AQ$505,1,1))+1),AQ80),1),INDEX(AdressBook!$B$6:$B$505,SMALL(IF(Calculations!$AD$7:$AD$506&lt;&gt;0,ROW($AQ$6:$AQ$505)-ROW(INDEX($AQ$6:$AQ$505,1,1))+1),AQ80),1)),"")</f>
        <v/>
      </c>
      <c r="AT80" s="227" t="str">
        <f t="shared" si="29"/>
        <v/>
      </c>
      <c r="AV80" s="199"/>
      <c r="AW80" s="199"/>
    </row>
    <row r="81" spans="2:49" hidden="1" x14ac:dyDescent="0.25">
      <c r="B81" s="390" t="str">
        <f>IFERROR(IF(LEN(INDEX(PlansAndNotes!$B$6:$B$2005,ROW(A81)-ROW($B$3)))=0,"",INDEX(PlansAndNotes!$B$6:$B$2005,ROW(A81)-ROW($B$3))),"")</f>
        <v/>
      </c>
      <c r="C81" s="361" t="str">
        <f t="shared" si="20"/>
        <v/>
      </c>
      <c r="D81" s="361" t="str">
        <f>IFERROR(IF(LEN(C81)&gt;0,IF(LEN(INDEX(TasksList!$C$6:$C$1005,MATCH(C81,TasksList!$B$6:$B$1005,0),1))=0,"",INDEX(TasksList!$C$6:$C$1005,MATCH(C81,TasksList!$B$6:$B$1005,0),1)),""),"")</f>
        <v/>
      </c>
      <c r="E81" s="361" t="str">
        <f>IFERROR(IF(LEN(C81)&gt;0,IF(LEN(INDEX(TasksList!$F$6:$F$1005,MATCH(C81,TasksList!$B$6:$B$1005,0),1))=0,"not set!",INDEX(TasksList!$F$6:$F$1005,MATCH(C81,TasksList!$B$6:$B$1005,0),1)),""),"")</f>
        <v/>
      </c>
      <c r="F81" s="360" t="str">
        <f>IFERROR(IF(LEN(D81)&gt;0,IF(LEN(INDEX(AdressBook!$D$6:$D$505,MATCH(D81,AdressBook!$B$6:$B$505,0),1))=0,"",INDEX(AdressBook!$D$6:$D$505,MATCH(D81,AdressBook!$B$6:$B$505,0),1)),""),"")</f>
        <v/>
      </c>
      <c r="G81" s="361" t="str">
        <f>IFERROR(IF(LEN(INDEX(PlansAndNotes!$F$6:$F$2005,ROW(B81)-ROW($C$3)))=0,"",INDEX(PlansAndNotes!$F$6:$F$2005,ROW(B81)-ROW($C$3))),"")</f>
        <v/>
      </c>
      <c r="H81" s="361" t="str">
        <f>IFERROR(IF(LEN(C81)&gt;0,IF(LEN(INDEX(TasksList!$G$6:$G$1005,MATCH(C81,TasksList!$B$6:$B$1005,0),1))=0,"",INDEX(TasksList!$G$6:$G$1005,MATCH(C81,TasksList!$B$6:$B$1005,0),1)),""),"")</f>
        <v/>
      </c>
      <c r="I81" s="381"/>
      <c r="J81" s="402" t="str">
        <f>IF(LEN(INDEX(TasksList!$B$6:$B$1005,ROW(J78),1))=0,"",INDEX(TasksList!$B$6:$B$1005,ROW(J78),1)&amp;" - "&amp;INDEX(TasksList!$D$6:$D$1005,ROW(J78),1))</f>
        <v/>
      </c>
      <c r="K81" s="402"/>
      <c r="L81" s="399" t="str">
        <f t="array" ref="L81">IFERROR(INDEX($J$4:$J$1003,SMALL($K$4:$K$1003,ROW(L81)-3),1),"")</f>
        <v/>
      </c>
      <c r="M81" s="206"/>
      <c r="N81" s="362" t="str">
        <f>IFERROR(IF(LEN(INDEX(PlansAndNotes!$D$6:$D$4005,ROW(B81)-ROW($C$3)))=0,"",INDEX(PlansAndNotes!$D$6:$D$4005,ROW(B81)-ROW($C$3))),"")</f>
        <v/>
      </c>
      <c r="O81" s="165" t="str">
        <f t="shared" si="21"/>
        <v/>
      </c>
      <c r="P81" s="363" t="str">
        <f>IFERROR(IF(LEN(INDEX(PlansAndNotes!$E$6:$E$4005,ROW(B81)-ROW($C$3)))=0,"",INDEX(PlansAndNotes!$E$6:$E$4005,ROW(B81)-ROW($C$3))),"")</f>
        <v/>
      </c>
      <c r="Q81" s="363" t="str">
        <f>IFERROR(IF(LEN(INDEX(PlansAndNotes!$G$6:$G$4005,ROW(B81)-ROW($C$3)))=0,"",INDEX(PlansAndNotes!$G$6:$G$4005,ROW(B81)-ROW($C$3))),"")</f>
        <v/>
      </c>
      <c r="R81" s="165" t="str">
        <f>IFERROR(IF(LEN(D81)&gt;0,IF(LEN(INDEX(AdressBook!$C$6:$C$505,MATCH(D81,AdressBook!$B$6:$B$505,0),1))=0,"",INDEX(AdressBook!$C$6:$C$505,MATCH(D81,AdressBook!$B$6:$B$505,0),1)),""),"")</f>
        <v/>
      </c>
      <c r="S81" s="165">
        <f>IF(LEN(C81)&gt;0,IFERROR(IF(MATCH(C81,C82:$C$4004,0)&gt;0,-1,ROW(S81)-ROW($S$3)),ROW(S81)-ROW($S$3)),-1)</f>
        <v>-1</v>
      </c>
      <c r="T81" s="165">
        <f t="shared" si="22"/>
        <v>0</v>
      </c>
      <c r="U81" s="165" t="str">
        <f t="shared" si="23"/>
        <v/>
      </c>
      <c r="V81" s="165" t="str">
        <f>IFERROR(IF(OR(C81="",S81&lt;0),"",IF(SUBTOTAL(3,C81:C81)=0,-1,SUBTOTAL(3,$C$4:C81))),"")</f>
        <v/>
      </c>
      <c r="W81" s="156" t="str">
        <f t="array" ref="W81">IF(LEN(C81)&gt;0,IFERROR(IF(MATCH(C81,$C$3:$C80,0)&gt;0,N81-INDEX($N$3:N80,SUMPRODUCT(MAX(ROW($C$3:$C80)*(C81=$C$3:$C80)))-2,1),""),""),"")</f>
        <v/>
      </c>
      <c r="X81" s="156">
        <f t="shared" ca="1" si="24"/>
        <v>1</v>
      </c>
      <c r="Y81" s="156">
        <f t="shared" ca="1" si="25"/>
        <v>1</v>
      </c>
      <c r="AB81" s="406"/>
      <c r="AC81" s="380"/>
      <c r="AD81" s="380">
        <f t="shared" si="27"/>
        <v>0</v>
      </c>
      <c r="AQ81" s="165" t="str">
        <f t="shared" si="28"/>
        <v/>
      </c>
      <c r="AR81" s="167" t="str">
        <f t="array" ref="AR81" xml:space="preserve"> IFERROR( IF(OR(DATERANGE="All Data",DATERANGE=""), INDEX(Calculations!$AC$7:$AC$506,SMALL(IF(Calculations!$AC$7:$AC$506&lt;&gt;"0",ROW($AQ$6:$AQ$505)-ROW(INDEX($AQ$6:$AQ$505,1,1))+1),AQ81),1),INDEX(Calculations!$AD$7:$AD$506,SMALL(IF(Calculations!$AD$7:$AD$506&lt;&gt;0,ROW($AQ$6:$AQ$505)-ROW(INDEX($AQ$6:$AQ$505,1,1))+1),AQ81),1)),"")</f>
        <v/>
      </c>
      <c r="AS81" s="164" t="str">
        <f t="array" ref="AS81" xml:space="preserve"> IFERROR(IF(OR(DATERANGE="All Data",DATERANGE=""),INDEX(AdressBook!$B$6:$B$505,SMALL(IF(Calculations!$AC$7:$AC$506&lt;&gt;"0",ROW($AQ$6:$AQ$505)-ROW(INDEX($AQ$6:$AQ$505,1,1))+1),AQ81),1),INDEX(AdressBook!$B$6:$B$505,SMALL(IF(Calculations!$AD$7:$AD$506&lt;&gt;0,ROW($AQ$6:$AQ$505)-ROW(INDEX($AQ$6:$AQ$505,1,1))+1),AQ81),1)),"")</f>
        <v/>
      </c>
      <c r="AT81" s="227" t="str">
        <f t="shared" si="29"/>
        <v/>
      </c>
      <c r="AV81" s="199"/>
      <c r="AW81" s="199"/>
    </row>
    <row r="82" spans="2:49" hidden="1" x14ac:dyDescent="0.25">
      <c r="B82" s="390" t="str">
        <f>IFERROR(IF(LEN(INDEX(PlansAndNotes!$B$6:$B$2005,ROW(A82)-ROW($B$3)))=0,"",INDEX(PlansAndNotes!$B$6:$B$2005,ROW(A82)-ROW($B$3))),"")</f>
        <v/>
      </c>
      <c r="C82" s="361" t="str">
        <f t="shared" si="20"/>
        <v/>
      </c>
      <c r="D82" s="361" t="str">
        <f>IFERROR(IF(LEN(C82)&gt;0,IF(LEN(INDEX(TasksList!$C$6:$C$1005,MATCH(C82,TasksList!$B$6:$B$1005,0),1))=0,"",INDEX(TasksList!$C$6:$C$1005,MATCH(C82,TasksList!$B$6:$B$1005,0),1)),""),"")</f>
        <v/>
      </c>
      <c r="E82" s="361" t="str">
        <f>IFERROR(IF(LEN(C82)&gt;0,IF(LEN(INDEX(TasksList!$F$6:$F$1005,MATCH(C82,TasksList!$B$6:$B$1005,0),1))=0,"not set!",INDEX(TasksList!$F$6:$F$1005,MATCH(C82,TasksList!$B$6:$B$1005,0),1)),""),"")</f>
        <v/>
      </c>
      <c r="F82" s="360" t="str">
        <f>IFERROR(IF(LEN(D82)&gt;0,IF(LEN(INDEX(AdressBook!$D$6:$D$505,MATCH(D82,AdressBook!$B$6:$B$505,0),1))=0,"",INDEX(AdressBook!$D$6:$D$505,MATCH(D82,AdressBook!$B$6:$B$505,0),1)),""),"")</f>
        <v/>
      </c>
      <c r="G82" s="361" t="str">
        <f>IFERROR(IF(LEN(INDEX(PlansAndNotes!$F$6:$F$2005,ROW(B82)-ROW($C$3)))=0,"",INDEX(PlansAndNotes!$F$6:$F$2005,ROW(B82)-ROW($C$3))),"")</f>
        <v/>
      </c>
      <c r="H82" s="361" t="str">
        <f>IFERROR(IF(LEN(C82)&gt;0,IF(LEN(INDEX(TasksList!$G$6:$G$1005,MATCH(C82,TasksList!$B$6:$B$1005,0),1))=0,"",INDEX(TasksList!$G$6:$G$1005,MATCH(C82,TasksList!$B$6:$B$1005,0),1)),""),"")</f>
        <v/>
      </c>
      <c r="I82" s="381"/>
      <c r="J82" s="402" t="str">
        <f>IF(LEN(INDEX(TasksList!$B$6:$B$1005,ROW(J79),1))=0,"",INDEX(TasksList!$B$6:$B$1005,ROW(J79),1)&amp;" - "&amp;INDEX(TasksList!$D$6:$D$1005,ROW(J79),1))</f>
        <v/>
      </c>
      <c r="K82" s="402"/>
      <c r="L82" s="399" t="str">
        <f t="array" ref="L82">IFERROR(INDEX($J$4:$J$1003,SMALL($K$4:$K$1003,ROW(L82)-3),1),"")</f>
        <v/>
      </c>
      <c r="M82" s="206"/>
      <c r="N82" s="362" t="str">
        <f>IFERROR(IF(LEN(INDEX(PlansAndNotes!$D$6:$D$4005,ROW(B82)-ROW($C$3)))=0,"",INDEX(PlansAndNotes!$D$6:$D$4005,ROW(B82)-ROW($C$3))),"")</f>
        <v/>
      </c>
      <c r="O82" s="165" t="str">
        <f t="shared" si="21"/>
        <v/>
      </c>
      <c r="P82" s="363" t="str">
        <f>IFERROR(IF(LEN(INDEX(PlansAndNotes!$E$6:$E$4005,ROW(B82)-ROW($C$3)))=0,"",INDEX(PlansAndNotes!$E$6:$E$4005,ROW(B82)-ROW($C$3))),"")</f>
        <v/>
      </c>
      <c r="Q82" s="363" t="str">
        <f>IFERROR(IF(LEN(INDEX(PlansAndNotes!$G$6:$G$4005,ROW(B82)-ROW($C$3)))=0,"",INDEX(PlansAndNotes!$G$6:$G$4005,ROW(B82)-ROW($C$3))),"")</f>
        <v/>
      </c>
      <c r="R82" s="165" t="str">
        <f>IFERROR(IF(LEN(D82)&gt;0,IF(LEN(INDEX(AdressBook!$C$6:$C$505,MATCH(D82,AdressBook!$B$6:$B$505,0),1))=0,"",INDEX(AdressBook!$C$6:$C$505,MATCH(D82,AdressBook!$B$6:$B$505,0),1)),""),"")</f>
        <v/>
      </c>
      <c r="S82" s="165">
        <f>IF(LEN(C82)&gt;0,IFERROR(IF(MATCH(C82,C83:$C$4004,0)&gt;0,-1,ROW(S82)-ROW($S$3)),ROW(S82)-ROW($S$3)),-1)</f>
        <v>-1</v>
      </c>
      <c r="T82" s="165">
        <f t="shared" si="22"/>
        <v>0</v>
      </c>
      <c r="U82" s="165" t="str">
        <f t="shared" si="23"/>
        <v/>
      </c>
      <c r="V82" s="165" t="str">
        <f>IFERROR(IF(OR(C82="",S82&lt;0),"",IF(SUBTOTAL(3,C82:C82)=0,-1,SUBTOTAL(3,$C$4:C82))),"")</f>
        <v/>
      </c>
      <c r="W82" s="156" t="str">
        <f t="array" ref="W82">IF(LEN(C82)&gt;0,IFERROR(IF(MATCH(C82,$C$3:$C81,0)&gt;0,N82-INDEX($N$3:N81,SUMPRODUCT(MAX(ROW($C$3:$C81)*(C82=$C$3:$C81)))-2,1),""),""),"")</f>
        <v/>
      </c>
      <c r="X82" s="156">
        <f t="shared" ca="1" si="24"/>
        <v>1</v>
      </c>
      <c r="Y82" s="156">
        <f t="shared" ca="1" si="25"/>
        <v>1</v>
      </c>
      <c r="AB82" s="406"/>
      <c r="AC82" s="380"/>
      <c r="AD82" s="380">
        <f t="shared" si="27"/>
        <v>0</v>
      </c>
      <c r="AQ82" s="165" t="str">
        <f t="shared" si="28"/>
        <v/>
      </c>
      <c r="AR82" s="167" t="str">
        <f t="array" ref="AR82" xml:space="preserve"> IFERROR( IF(OR(DATERANGE="All Data",DATERANGE=""), INDEX(Calculations!$AC$7:$AC$506,SMALL(IF(Calculations!$AC$7:$AC$506&lt;&gt;"0",ROW($AQ$6:$AQ$505)-ROW(INDEX($AQ$6:$AQ$505,1,1))+1),AQ82),1),INDEX(Calculations!$AD$7:$AD$506,SMALL(IF(Calculations!$AD$7:$AD$506&lt;&gt;0,ROW($AQ$6:$AQ$505)-ROW(INDEX($AQ$6:$AQ$505,1,1))+1),AQ82),1)),"")</f>
        <v/>
      </c>
      <c r="AS82" s="164" t="str">
        <f t="array" ref="AS82" xml:space="preserve"> IFERROR(IF(OR(DATERANGE="All Data",DATERANGE=""),INDEX(AdressBook!$B$6:$B$505,SMALL(IF(Calculations!$AC$7:$AC$506&lt;&gt;"0",ROW($AQ$6:$AQ$505)-ROW(INDEX($AQ$6:$AQ$505,1,1))+1),AQ82),1),INDEX(AdressBook!$B$6:$B$505,SMALL(IF(Calculations!$AD$7:$AD$506&lt;&gt;0,ROW($AQ$6:$AQ$505)-ROW(INDEX($AQ$6:$AQ$505,1,1))+1),AQ82),1)),"")</f>
        <v/>
      </c>
      <c r="AT82" s="227" t="str">
        <f t="shared" si="29"/>
        <v/>
      </c>
      <c r="AV82" s="199"/>
      <c r="AW82" s="199"/>
    </row>
    <row r="83" spans="2:49" hidden="1" x14ac:dyDescent="0.25">
      <c r="B83" s="390" t="str">
        <f>IFERROR(IF(LEN(INDEX(PlansAndNotes!$B$6:$B$2005,ROW(A83)-ROW($B$3)))=0,"",INDEX(PlansAndNotes!$B$6:$B$2005,ROW(A83)-ROW($B$3))),"")</f>
        <v/>
      </c>
      <c r="C83" s="361" t="str">
        <f t="shared" si="20"/>
        <v/>
      </c>
      <c r="D83" s="361" t="str">
        <f>IFERROR(IF(LEN(C83)&gt;0,IF(LEN(INDEX(TasksList!$C$6:$C$1005,MATCH(C83,TasksList!$B$6:$B$1005,0),1))=0,"",INDEX(TasksList!$C$6:$C$1005,MATCH(C83,TasksList!$B$6:$B$1005,0),1)),""),"")</f>
        <v/>
      </c>
      <c r="E83" s="361" t="str">
        <f>IFERROR(IF(LEN(C83)&gt;0,IF(LEN(INDEX(TasksList!$F$6:$F$1005,MATCH(C83,TasksList!$B$6:$B$1005,0),1))=0,"not set!",INDEX(TasksList!$F$6:$F$1005,MATCH(C83,TasksList!$B$6:$B$1005,0),1)),""),"")</f>
        <v/>
      </c>
      <c r="F83" s="360" t="str">
        <f>IFERROR(IF(LEN(D83)&gt;0,IF(LEN(INDEX(AdressBook!$D$6:$D$505,MATCH(D83,AdressBook!$B$6:$B$505,0),1))=0,"",INDEX(AdressBook!$D$6:$D$505,MATCH(D83,AdressBook!$B$6:$B$505,0),1)),""),"")</f>
        <v/>
      </c>
      <c r="G83" s="361" t="str">
        <f>IFERROR(IF(LEN(INDEX(PlansAndNotes!$F$6:$F$2005,ROW(B83)-ROW($C$3)))=0,"",INDEX(PlansAndNotes!$F$6:$F$2005,ROW(B83)-ROW($C$3))),"")</f>
        <v/>
      </c>
      <c r="H83" s="361" t="str">
        <f>IFERROR(IF(LEN(C83)&gt;0,IF(LEN(INDEX(TasksList!$G$6:$G$1005,MATCH(C83,TasksList!$B$6:$B$1005,0),1))=0,"",INDEX(TasksList!$G$6:$G$1005,MATCH(C83,TasksList!$B$6:$B$1005,0),1)),""),"")</f>
        <v/>
      </c>
      <c r="I83" s="381"/>
      <c r="J83" s="402" t="str">
        <f>IF(LEN(INDEX(TasksList!$B$6:$B$1005,ROW(J80),1))=0,"",INDEX(TasksList!$B$6:$B$1005,ROW(J80),1)&amp;" - "&amp;INDEX(TasksList!$D$6:$D$1005,ROW(J80),1))</f>
        <v/>
      </c>
      <c r="K83" s="402"/>
      <c r="L83" s="399" t="str">
        <f t="array" ref="L83">IFERROR(INDEX($J$4:$J$1003,SMALL($K$4:$K$1003,ROW(L83)-3),1),"")</f>
        <v/>
      </c>
      <c r="M83" s="206"/>
      <c r="N83" s="362" t="str">
        <f>IFERROR(IF(LEN(INDEX(PlansAndNotes!$D$6:$D$4005,ROW(B83)-ROW($C$3)))=0,"",INDEX(PlansAndNotes!$D$6:$D$4005,ROW(B83)-ROW($C$3))),"")</f>
        <v/>
      </c>
      <c r="O83" s="165" t="str">
        <f t="shared" si="21"/>
        <v/>
      </c>
      <c r="P83" s="363" t="str">
        <f>IFERROR(IF(LEN(INDEX(PlansAndNotes!$E$6:$E$4005,ROW(B83)-ROW($C$3)))=0,"",INDEX(PlansAndNotes!$E$6:$E$4005,ROW(B83)-ROW($C$3))),"")</f>
        <v/>
      </c>
      <c r="Q83" s="363" t="str">
        <f>IFERROR(IF(LEN(INDEX(PlansAndNotes!$G$6:$G$4005,ROW(B83)-ROW($C$3)))=0,"",INDEX(PlansAndNotes!$G$6:$G$4005,ROW(B83)-ROW($C$3))),"")</f>
        <v/>
      </c>
      <c r="R83" s="165" t="str">
        <f>IFERROR(IF(LEN(D83)&gt;0,IF(LEN(INDEX(AdressBook!$C$6:$C$505,MATCH(D83,AdressBook!$B$6:$B$505,0),1))=0,"",INDEX(AdressBook!$C$6:$C$505,MATCH(D83,AdressBook!$B$6:$B$505,0),1)),""),"")</f>
        <v/>
      </c>
      <c r="S83" s="165">
        <f>IF(LEN(C83)&gt;0,IFERROR(IF(MATCH(C83,C84:$C$4004,0)&gt;0,-1,ROW(S83)-ROW($S$3)),ROW(S83)-ROW($S$3)),-1)</f>
        <v>-1</v>
      </c>
      <c r="T83" s="165">
        <f t="shared" si="22"/>
        <v>0</v>
      </c>
      <c r="U83" s="165" t="str">
        <f t="shared" si="23"/>
        <v/>
      </c>
      <c r="V83" s="165" t="str">
        <f>IFERROR(IF(OR(C83="",S83&lt;0),"",IF(SUBTOTAL(3,C83:C83)=0,-1,SUBTOTAL(3,$C$4:C83))),"")</f>
        <v/>
      </c>
      <c r="W83" s="156" t="str">
        <f t="array" ref="W83">IF(LEN(C83)&gt;0,IFERROR(IF(MATCH(C83,$C$3:$C82,0)&gt;0,N83-INDEX($N$3:N82,SUMPRODUCT(MAX(ROW($C$3:$C82)*(C83=$C$3:$C82)))-2,1),""),""),"")</f>
        <v/>
      </c>
      <c r="X83" s="156">
        <f t="shared" ca="1" si="24"/>
        <v>1</v>
      </c>
      <c r="Y83" s="156">
        <f t="shared" ca="1" si="25"/>
        <v>1</v>
      </c>
      <c r="AB83" s="406"/>
      <c r="AC83" s="380"/>
      <c r="AD83" s="380">
        <f t="shared" si="27"/>
        <v>0</v>
      </c>
      <c r="AQ83" s="165" t="str">
        <f t="shared" si="28"/>
        <v/>
      </c>
      <c r="AR83" s="167" t="str">
        <f t="array" ref="AR83" xml:space="preserve"> IFERROR( IF(OR(DATERANGE="All Data",DATERANGE=""), INDEX(Calculations!$AC$7:$AC$506,SMALL(IF(Calculations!$AC$7:$AC$506&lt;&gt;"0",ROW($AQ$6:$AQ$505)-ROW(INDEX($AQ$6:$AQ$505,1,1))+1),AQ83),1),INDEX(Calculations!$AD$7:$AD$506,SMALL(IF(Calculations!$AD$7:$AD$506&lt;&gt;0,ROW($AQ$6:$AQ$505)-ROW(INDEX($AQ$6:$AQ$505,1,1))+1),AQ83),1)),"")</f>
        <v/>
      </c>
      <c r="AS83" s="164" t="str">
        <f t="array" ref="AS83" xml:space="preserve"> IFERROR(IF(OR(DATERANGE="All Data",DATERANGE=""),INDEX(AdressBook!$B$6:$B$505,SMALL(IF(Calculations!$AC$7:$AC$506&lt;&gt;"0",ROW($AQ$6:$AQ$505)-ROW(INDEX($AQ$6:$AQ$505,1,1))+1),AQ83),1),INDEX(AdressBook!$B$6:$B$505,SMALL(IF(Calculations!$AD$7:$AD$506&lt;&gt;0,ROW($AQ$6:$AQ$505)-ROW(INDEX($AQ$6:$AQ$505,1,1))+1),AQ83),1)),"")</f>
        <v/>
      </c>
      <c r="AT83" s="227" t="str">
        <f t="shared" si="29"/>
        <v/>
      </c>
      <c r="AV83" s="199"/>
      <c r="AW83" s="199"/>
    </row>
    <row r="84" spans="2:49" hidden="1" x14ac:dyDescent="0.25">
      <c r="B84" s="390" t="str">
        <f>IFERROR(IF(LEN(INDEX(PlansAndNotes!$B$6:$B$2005,ROW(A84)-ROW($B$3)))=0,"",INDEX(PlansAndNotes!$B$6:$B$2005,ROW(A84)-ROW($B$3))),"")</f>
        <v/>
      </c>
      <c r="C84" s="361" t="str">
        <f t="shared" si="20"/>
        <v/>
      </c>
      <c r="D84" s="361" t="str">
        <f>IFERROR(IF(LEN(C84)&gt;0,IF(LEN(INDEX(TasksList!$C$6:$C$1005,MATCH(C84,TasksList!$B$6:$B$1005,0),1))=0,"",INDEX(TasksList!$C$6:$C$1005,MATCH(C84,TasksList!$B$6:$B$1005,0),1)),""),"")</f>
        <v/>
      </c>
      <c r="E84" s="361" t="str">
        <f>IFERROR(IF(LEN(C84)&gt;0,IF(LEN(INDEX(TasksList!$F$6:$F$1005,MATCH(C84,TasksList!$B$6:$B$1005,0),1))=0,"not set!",INDEX(TasksList!$F$6:$F$1005,MATCH(C84,TasksList!$B$6:$B$1005,0),1)),""),"")</f>
        <v/>
      </c>
      <c r="F84" s="360" t="str">
        <f>IFERROR(IF(LEN(D84)&gt;0,IF(LEN(INDEX(AdressBook!$D$6:$D$505,MATCH(D84,AdressBook!$B$6:$B$505,0),1))=0,"",INDEX(AdressBook!$D$6:$D$505,MATCH(D84,AdressBook!$B$6:$B$505,0),1)),""),"")</f>
        <v/>
      </c>
      <c r="G84" s="361" t="str">
        <f>IFERROR(IF(LEN(INDEX(PlansAndNotes!$F$6:$F$2005,ROW(B84)-ROW($C$3)))=0,"",INDEX(PlansAndNotes!$F$6:$F$2005,ROW(B84)-ROW($C$3))),"")</f>
        <v/>
      </c>
      <c r="H84" s="361" t="str">
        <f>IFERROR(IF(LEN(C84)&gt;0,IF(LEN(INDEX(TasksList!$G$6:$G$1005,MATCH(C84,TasksList!$B$6:$B$1005,0),1))=0,"",INDEX(TasksList!$G$6:$G$1005,MATCH(C84,TasksList!$B$6:$B$1005,0),1)),""),"")</f>
        <v/>
      </c>
      <c r="I84" s="381"/>
      <c r="J84" s="402" t="str">
        <f>IF(LEN(INDEX(TasksList!$B$6:$B$1005,ROW(J81),1))=0,"",INDEX(TasksList!$B$6:$B$1005,ROW(J81),1)&amp;" - "&amp;INDEX(TasksList!$D$6:$D$1005,ROW(J81),1))</f>
        <v/>
      </c>
      <c r="K84" s="402"/>
      <c r="L84" s="399" t="str">
        <f t="array" ref="L84">IFERROR(INDEX($J$4:$J$1003,SMALL($K$4:$K$1003,ROW(L84)-3),1),"")</f>
        <v/>
      </c>
      <c r="M84" s="206"/>
      <c r="N84" s="362" t="str">
        <f>IFERROR(IF(LEN(INDEX(PlansAndNotes!$D$6:$D$4005,ROW(B84)-ROW($C$3)))=0,"",INDEX(PlansAndNotes!$D$6:$D$4005,ROW(B84)-ROW($C$3))),"")</f>
        <v/>
      </c>
      <c r="O84" s="165" t="str">
        <f t="shared" si="21"/>
        <v/>
      </c>
      <c r="P84" s="363" t="str">
        <f>IFERROR(IF(LEN(INDEX(PlansAndNotes!$E$6:$E$4005,ROW(B84)-ROW($C$3)))=0,"",INDEX(PlansAndNotes!$E$6:$E$4005,ROW(B84)-ROW($C$3))),"")</f>
        <v/>
      </c>
      <c r="Q84" s="363" t="str">
        <f>IFERROR(IF(LEN(INDEX(PlansAndNotes!$G$6:$G$4005,ROW(B84)-ROW($C$3)))=0,"",INDEX(PlansAndNotes!$G$6:$G$4005,ROW(B84)-ROW($C$3))),"")</f>
        <v/>
      </c>
      <c r="R84" s="165" t="str">
        <f>IFERROR(IF(LEN(D84)&gt;0,IF(LEN(INDEX(AdressBook!$C$6:$C$505,MATCH(D84,AdressBook!$B$6:$B$505,0),1))=0,"",INDEX(AdressBook!$C$6:$C$505,MATCH(D84,AdressBook!$B$6:$B$505,0),1)),""),"")</f>
        <v/>
      </c>
      <c r="S84" s="165">
        <f>IF(LEN(C84)&gt;0,IFERROR(IF(MATCH(C84,C85:$C$4004,0)&gt;0,-1,ROW(S84)-ROW($S$3)),ROW(S84)-ROW($S$3)),-1)</f>
        <v>-1</v>
      </c>
      <c r="T84" s="165">
        <f t="shared" si="22"/>
        <v>0</v>
      </c>
      <c r="U84" s="165" t="str">
        <f t="shared" si="23"/>
        <v/>
      </c>
      <c r="V84" s="165" t="str">
        <f>IFERROR(IF(OR(C84="",S84&lt;0),"",IF(SUBTOTAL(3,C84:C84)=0,-1,SUBTOTAL(3,$C$4:C84))),"")</f>
        <v/>
      </c>
      <c r="W84" s="156" t="str">
        <f t="array" ref="W84">IF(LEN(C84)&gt;0,IFERROR(IF(MATCH(C84,$C$3:$C83,0)&gt;0,N84-INDEX($N$3:N83,SUMPRODUCT(MAX(ROW($C$3:$C83)*(C84=$C$3:$C83)))-2,1),""),""),"")</f>
        <v/>
      </c>
      <c r="X84" s="156">
        <f t="shared" ca="1" si="24"/>
        <v>1</v>
      </c>
      <c r="Y84" s="156">
        <f t="shared" ca="1" si="25"/>
        <v>1</v>
      </c>
      <c r="AB84" s="406"/>
      <c r="AC84" s="380"/>
      <c r="AD84" s="380">
        <f t="shared" si="27"/>
        <v>0</v>
      </c>
      <c r="AQ84" s="165" t="str">
        <f t="shared" si="28"/>
        <v/>
      </c>
      <c r="AR84" s="167" t="str">
        <f t="array" ref="AR84" xml:space="preserve"> IFERROR( IF(OR(DATERANGE="All Data",DATERANGE=""), INDEX(Calculations!$AC$7:$AC$506,SMALL(IF(Calculations!$AC$7:$AC$506&lt;&gt;"0",ROW($AQ$6:$AQ$505)-ROW(INDEX($AQ$6:$AQ$505,1,1))+1),AQ84),1),INDEX(Calculations!$AD$7:$AD$506,SMALL(IF(Calculations!$AD$7:$AD$506&lt;&gt;0,ROW($AQ$6:$AQ$505)-ROW(INDEX($AQ$6:$AQ$505,1,1))+1),AQ84),1)),"")</f>
        <v/>
      </c>
      <c r="AS84" s="164" t="str">
        <f t="array" ref="AS84" xml:space="preserve"> IFERROR(IF(OR(DATERANGE="All Data",DATERANGE=""),INDEX(AdressBook!$B$6:$B$505,SMALL(IF(Calculations!$AC$7:$AC$506&lt;&gt;"0",ROW($AQ$6:$AQ$505)-ROW(INDEX($AQ$6:$AQ$505,1,1))+1),AQ84),1),INDEX(AdressBook!$B$6:$B$505,SMALL(IF(Calculations!$AD$7:$AD$506&lt;&gt;0,ROW($AQ$6:$AQ$505)-ROW(INDEX($AQ$6:$AQ$505,1,1))+1),AQ84),1)),"")</f>
        <v/>
      </c>
      <c r="AT84" s="227" t="str">
        <f t="shared" si="29"/>
        <v/>
      </c>
      <c r="AV84" s="199"/>
      <c r="AW84" s="199"/>
    </row>
    <row r="85" spans="2:49" hidden="1" x14ac:dyDescent="0.25">
      <c r="B85" s="390" t="str">
        <f>IFERROR(IF(LEN(INDEX(PlansAndNotes!$B$6:$B$2005,ROW(A85)-ROW($B$3)))=0,"",INDEX(PlansAndNotes!$B$6:$B$2005,ROW(A85)-ROW($B$3))),"")</f>
        <v/>
      </c>
      <c r="C85" s="361" t="str">
        <f t="shared" si="20"/>
        <v/>
      </c>
      <c r="D85" s="361" t="str">
        <f>IFERROR(IF(LEN(C85)&gt;0,IF(LEN(INDEX(TasksList!$C$6:$C$1005,MATCH(C85,TasksList!$B$6:$B$1005,0),1))=0,"",INDEX(TasksList!$C$6:$C$1005,MATCH(C85,TasksList!$B$6:$B$1005,0),1)),""),"")</f>
        <v/>
      </c>
      <c r="E85" s="361" t="str">
        <f>IFERROR(IF(LEN(C85)&gt;0,IF(LEN(INDEX(TasksList!$F$6:$F$1005,MATCH(C85,TasksList!$B$6:$B$1005,0),1))=0,"not set!",INDEX(TasksList!$F$6:$F$1005,MATCH(C85,TasksList!$B$6:$B$1005,0),1)),""),"")</f>
        <v/>
      </c>
      <c r="F85" s="360" t="str">
        <f>IFERROR(IF(LEN(D85)&gt;0,IF(LEN(INDEX(AdressBook!$D$6:$D$505,MATCH(D85,AdressBook!$B$6:$B$505,0),1))=0,"",INDEX(AdressBook!$D$6:$D$505,MATCH(D85,AdressBook!$B$6:$B$505,0),1)),""),"")</f>
        <v/>
      </c>
      <c r="G85" s="361" t="str">
        <f>IFERROR(IF(LEN(INDEX(PlansAndNotes!$F$6:$F$2005,ROW(B85)-ROW($C$3)))=0,"",INDEX(PlansAndNotes!$F$6:$F$2005,ROW(B85)-ROW($C$3))),"")</f>
        <v/>
      </c>
      <c r="H85" s="361" t="str">
        <f>IFERROR(IF(LEN(C85)&gt;0,IF(LEN(INDEX(TasksList!$G$6:$G$1005,MATCH(C85,TasksList!$B$6:$B$1005,0),1))=0,"",INDEX(TasksList!$G$6:$G$1005,MATCH(C85,TasksList!$B$6:$B$1005,0),1)),""),"")</f>
        <v/>
      </c>
      <c r="I85" s="381"/>
      <c r="J85" s="402" t="str">
        <f>IF(LEN(INDEX(TasksList!$B$6:$B$1005,ROW(J82),1))=0,"",INDEX(TasksList!$B$6:$B$1005,ROW(J82),1)&amp;" - "&amp;INDEX(TasksList!$D$6:$D$1005,ROW(J82),1))</f>
        <v/>
      </c>
      <c r="K85" s="402"/>
      <c r="L85" s="399" t="str">
        <f t="array" ref="L85">IFERROR(INDEX($J$4:$J$1003,SMALL($K$4:$K$1003,ROW(L85)-3),1),"")</f>
        <v/>
      </c>
      <c r="M85" s="206"/>
      <c r="N85" s="362" t="str">
        <f>IFERROR(IF(LEN(INDEX(PlansAndNotes!$D$6:$D$4005,ROW(B85)-ROW($C$3)))=0,"",INDEX(PlansAndNotes!$D$6:$D$4005,ROW(B85)-ROW($C$3))),"")</f>
        <v/>
      </c>
      <c r="O85" s="165" t="str">
        <f t="shared" si="21"/>
        <v/>
      </c>
      <c r="P85" s="363" t="str">
        <f>IFERROR(IF(LEN(INDEX(PlansAndNotes!$E$6:$E$4005,ROW(B85)-ROW($C$3)))=0,"",INDEX(PlansAndNotes!$E$6:$E$4005,ROW(B85)-ROW($C$3))),"")</f>
        <v/>
      </c>
      <c r="Q85" s="363" t="str">
        <f>IFERROR(IF(LEN(INDEX(PlansAndNotes!$G$6:$G$4005,ROW(B85)-ROW($C$3)))=0,"",INDEX(PlansAndNotes!$G$6:$G$4005,ROW(B85)-ROW($C$3))),"")</f>
        <v/>
      </c>
      <c r="R85" s="165" t="str">
        <f>IFERROR(IF(LEN(D85)&gt;0,IF(LEN(INDEX(AdressBook!$C$6:$C$505,MATCH(D85,AdressBook!$B$6:$B$505,0),1))=0,"",INDEX(AdressBook!$C$6:$C$505,MATCH(D85,AdressBook!$B$6:$B$505,0),1)),""),"")</f>
        <v/>
      </c>
      <c r="S85" s="165">
        <f>IF(LEN(C85)&gt;0,IFERROR(IF(MATCH(C85,C86:$C$4004,0)&gt;0,-1,ROW(S85)-ROW($S$3)),ROW(S85)-ROW($S$3)),-1)</f>
        <v>-1</v>
      </c>
      <c r="T85" s="165">
        <f t="shared" si="22"/>
        <v>0</v>
      </c>
      <c r="U85" s="165" t="str">
        <f t="shared" si="23"/>
        <v/>
      </c>
      <c r="V85" s="165" t="str">
        <f>IFERROR(IF(OR(C85="",S85&lt;0),"",IF(SUBTOTAL(3,C85:C85)=0,-1,SUBTOTAL(3,$C$4:C85))),"")</f>
        <v/>
      </c>
      <c r="W85" s="156" t="str">
        <f t="array" ref="W85">IF(LEN(C85)&gt;0,IFERROR(IF(MATCH(C85,$C$3:$C84,0)&gt;0,N85-INDEX($N$3:N84,SUMPRODUCT(MAX(ROW($C$3:$C84)*(C85=$C$3:$C84)))-2,1),""),""),"")</f>
        <v/>
      </c>
      <c r="X85" s="156">
        <f t="shared" ca="1" si="24"/>
        <v>1</v>
      </c>
      <c r="Y85" s="156">
        <f t="shared" ca="1" si="25"/>
        <v>1</v>
      </c>
      <c r="AB85" s="406"/>
      <c r="AC85" s="380"/>
      <c r="AD85" s="380">
        <f t="shared" si="27"/>
        <v>0</v>
      </c>
      <c r="AQ85" s="165" t="str">
        <f t="shared" si="28"/>
        <v/>
      </c>
      <c r="AR85" s="167" t="str">
        <f t="array" ref="AR85" xml:space="preserve"> IFERROR( IF(OR(DATERANGE="All Data",DATERANGE=""), INDEX(Calculations!$AC$7:$AC$506,SMALL(IF(Calculations!$AC$7:$AC$506&lt;&gt;"0",ROW($AQ$6:$AQ$505)-ROW(INDEX($AQ$6:$AQ$505,1,1))+1),AQ85),1),INDEX(Calculations!$AD$7:$AD$506,SMALL(IF(Calculations!$AD$7:$AD$506&lt;&gt;0,ROW($AQ$6:$AQ$505)-ROW(INDEX($AQ$6:$AQ$505,1,1))+1),AQ85),1)),"")</f>
        <v/>
      </c>
      <c r="AS85" s="164" t="str">
        <f t="array" ref="AS85" xml:space="preserve"> IFERROR(IF(OR(DATERANGE="All Data",DATERANGE=""),INDEX(AdressBook!$B$6:$B$505,SMALL(IF(Calculations!$AC$7:$AC$506&lt;&gt;"0",ROW($AQ$6:$AQ$505)-ROW(INDEX($AQ$6:$AQ$505,1,1))+1),AQ85),1),INDEX(AdressBook!$B$6:$B$505,SMALL(IF(Calculations!$AD$7:$AD$506&lt;&gt;0,ROW($AQ$6:$AQ$505)-ROW(INDEX($AQ$6:$AQ$505,1,1))+1),AQ85),1)),"")</f>
        <v/>
      </c>
      <c r="AT85" s="227" t="str">
        <f t="shared" si="29"/>
        <v/>
      </c>
      <c r="AV85" s="199"/>
      <c r="AW85" s="199"/>
    </row>
    <row r="86" spans="2:49" hidden="1" x14ac:dyDescent="0.25">
      <c r="B86" s="390" t="str">
        <f>IFERROR(IF(LEN(INDEX(PlansAndNotes!$B$6:$B$2005,ROW(A86)-ROW($B$3)))=0,"",INDEX(PlansAndNotes!$B$6:$B$2005,ROW(A86)-ROW($B$3))),"")</f>
        <v/>
      </c>
      <c r="C86" s="361" t="str">
        <f t="shared" si="20"/>
        <v/>
      </c>
      <c r="D86" s="361" t="str">
        <f>IFERROR(IF(LEN(C86)&gt;0,IF(LEN(INDEX(TasksList!$C$6:$C$1005,MATCH(C86,TasksList!$B$6:$B$1005,0),1))=0,"",INDEX(TasksList!$C$6:$C$1005,MATCH(C86,TasksList!$B$6:$B$1005,0),1)),""),"")</f>
        <v/>
      </c>
      <c r="E86" s="361" t="str">
        <f>IFERROR(IF(LEN(C86)&gt;0,IF(LEN(INDEX(TasksList!$F$6:$F$1005,MATCH(C86,TasksList!$B$6:$B$1005,0),1))=0,"not set!",INDEX(TasksList!$F$6:$F$1005,MATCH(C86,TasksList!$B$6:$B$1005,0),1)),""),"")</f>
        <v/>
      </c>
      <c r="F86" s="360" t="str">
        <f>IFERROR(IF(LEN(D86)&gt;0,IF(LEN(INDEX(AdressBook!$D$6:$D$505,MATCH(D86,AdressBook!$B$6:$B$505,0),1))=0,"",INDEX(AdressBook!$D$6:$D$505,MATCH(D86,AdressBook!$B$6:$B$505,0),1)),""),"")</f>
        <v/>
      </c>
      <c r="G86" s="361" t="str">
        <f>IFERROR(IF(LEN(INDEX(PlansAndNotes!$F$6:$F$2005,ROW(B86)-ROW($C$3)))=0,"",INDEX(PlansAndNotes!$F$6:$F$2005,ROW(B86)-ROW($C$3))),"")</f>
        <v/>
      </c>
      <c r="H86" s="361" t="str">
        <f>IFERROR(IF(LEN(C86)&gt;0,IF(LEN(INDEX(TasksList!$G$6:$G$1005,MATCH(C86,TasksList!$B$6:$B$1005,0),1))=0,"",INDEX(TasksList!$G$6:$G$1005,MATCH(C86,TasksList!$B$6:$B$1005,0),1)),""),"")</f>
        <v/>
      </c>
      <c r="I86" s="381"/>
      <c r="J86" s="402" t="str">
        <f>IF(LEN(INDEX(TasksList!$B$6:$B$1005,ROW(J83),1))=0,"",INDEX(TasksList!$B$6:$B$1005,ROW(J83),1)&amp;" - "&amp;INDEX(TasksList!$D$6:$D$1005,ROW(J83),1))</f>
        <v/>
      </c>
      <c r="K86" s="402"/>
      <c r="L86" s="399" t="str">
        <f t="array" ref="L86">IFERROR(INDEX($J$4:$J$1003,SMALL($K$4:$K$1003,ROW(L86)-3),1),"")</f>
        <v/>
      </c>
      <c r="M86" s="206"/>
      <c r="N86" s="362" t="str">
        <f>IFERROR(IF(LEN(INDEX(PlansAndNotes!$D$6:$D$4005,ROW(B86)-ROW($C$3)))=0,"",INDEX(PlansAndNotes!$D$6:$D$4005,ROW(B86)-ROW($C$3))),"")</f>
        <v/>
      </c>
      <c r="O86" s="165" t="str">
        <f t="shared" si="21"/>
        <v/>
      </c>
      <c r="P86" s="363" t="str">
        <f>IFERROR(IF(LEN(INDEX(PlansAndNotes!$E$6:$E$4005,ROW(B86)-ROW($C$3)))=0,"",INDEX(PlansAndNotes!$E$6:$E$4005,ROW(B86)-ROW($C$3))),"")</f>
        <v/>
      </c>
      <c r="Q86" s="363" t="str">
        <f>IFERROR(IF(LEN(INDEX(PlansAndNotes!$G$6:$G$4005,ROW(B86)-ROW($C$3)))=0,"",INDEX(PlansAndNotes!$G$6:$G$4005,ROW(B86)-ROW($C$3))),"")</f>
        <v/>
      </c>
      <c r="R86" s="165" t="str">
        <f>IFERROR(IF(LEN(D86)&gt;0,IF(LEN(INDEX(AdressBook!$C$6:$C$505,MATCH(D86,AdressBook!$B$6:$B$505,0),1))=0,"",INDEX(AdressBook!$C$6:$C$505,MATCH(D86,AdressBook!$B$6:$B$505,0),1)),""),"")</f>
        <v/>
      </c>
      <c r="S86" s="165">
        <f>IF(LEN(C86)&gt;0,IFERROR(IF(MATCH(C86,C87:$C$4004,0)&gt;0,-1,ROW(S86)-ROW($S$3)),ROW(S86)-ROW($S$3)),-1)</f>
        <v>-1</v>
      </c>
      <c r="T86" s="165">
        <f t="shared" si="22"/>
        <v>0</v>
      </c>
      <c r="U86" s="165" t="str">
        <f t="shared" si="23"/>
        <v/>
      </c>
      <c r="V86" s="165" t="str">
        <f>IFERROR(IF(OR(C86="",S86&lt;0),"",IF(SUBTOTAL(3,C86:C86)=0,-1,SUBTOTAL(3,$C$4:C86))),"")</f>
        <v/>
      </c>
      <c r="W86" s="156" t="str">
        <f t="array" ref="W86">IF(LEN(C86)&gt;0,IFERROR(IF(MATCH(C86,$C$3:$C85,0)&gt;0,N86-INDEX($N$3:N85,SUMPRODUCT(MAX(ROW($C$3:$C85)*(C86=$C$3:$C85)))-2,1),""),""),"")</f>
        <v/>
      </c>
      <c r="X86" s="156">
        <f t="shared" ca="1" si="24"/>
        <v>1</v>
      </c>
      <c r="Y86" s="156">
        <f t="shared" ca="1" si="25"/>
        <v>1</v>
      </c>
      <c r="AB86" s="406"/>
      <c r="AC86" s="380"/>
      <c r="AD86" s="380">
        <f t="shared" si="27"/>
        <v>0</v>
      </c>
      <c r="AQ86" s="165" t="str">
        <f t="shared" si="28"/>
        <v/>
      </c>
      <c r="AR86" s="167" t="str">
        <f t="array" ref="AR86" xml:space="preserve"> IFERROR( IF(OR(DATERANGE="All Data",DATERANGE=""), INDEX(Calculations!$AC$7:$AC$506,SMALL(IF(Calculations!$AC$7:$AC$506&lt;&gt;"0",ROW($AQ$6:$AQ$505)-ROW(INDEX($AQ$6:$AQ$505,1,1))+1),AQ86),1),INDEX(Calculations!$AD$7:$AD$506,SMALL(IF(Calculations!$AD$7:$AD$506&lt;&gt;0,ROW($AQ$6:$AQ$505)-ROW(INDEX($AQ$6:$AQ$505,1,1))+1),AQ86),1)),"")</f>
        <v/>
      </c>
      <c r="AS86" s="164" t="str">
        <f t="array" ref="AS86" xml:space="preserve"> IFERROR(IF(OR(DATERANGE="All Data",DATERANGE=""),INDEX(AdressBook!$B$6:$B$505,SMALL(IF(Calculations!$AC$7:$AC$506&lt;&gt;"0",ROW($AQ$6:$AQ$505)-ROW(INDEX($AQ$6:$AQ$505,1,1))+1),AQ86),1),INDEX(AdressBook!$B$6:$B$505,SMALL(IF(Calculations!$AD$7:$AD$506&lt;&gt;0,ROW($AQ$6:$AQ$505)-ROW(INDEX($AQ$6:$AQ$505,1,1))+1),AQ86),1)),"")</f>
        <v/>
      </c>
      <c r="AT86" s="227" t="str">
        <f t="shared" si="29"/>
        <v/>
      </c>
      <c r="AV86" s="199"/>
      <c r="AW86" s="199"/>
    </row>
    <row r="87" spans="2:49" hidden="1" x14ac:dyDescent="0.25">
      <c r="B87" s="390" t="str">
        <f>IFERROR(IF(LEN(INDEX(PlansAndNotes!$B$6:$B$2005,ROW(A87)-ROW($B$3)))=0,"",INDEX(PlansAndNotes!$B$6:$B$2005,ROW(A87)-ROW($B$3))),"")</f>
        <v/>
      </c>
      <c r="C87" s="361" t="str">
        <f t="shared" si="20"/>
        <v/>
      </c>
      <c r="D87" s="361" t="str">
        <f>IFERROR(IF(LEN(C87)&gt;0,IF(LEN(INDEX(TasksList!$C$6:$C$1005,MATCH(C87,TasksList!$B$6:$B$1005,0),1))=0,"",INDEX(TasksList!$C$6:$C$1005,MATCH(C87,TasksList!$B$6:$B$1005,0),1)),""),"")</f>
        <v/>
      </c>
      <c r="E87" s="361" t="str">
        <f>IFERROR(IF(LEN(C87)&gt;0,IF(LEN(INDEX(TasksList!$F$6:$F$1005,MATCH(C87,TasksList!$B$6:$B$1005,0),1))=0,"not set!",INDEX(TasksList!$F$6:$F$1005,MATCH(C87,TasksList!$B$6:$B$1005,0),1)),""),"")</f>
        <v/>
      </c>
      <c r="F87" s="360" t="str">
        <f>IFERROR(IF(LEN(D87)&gt;0,IF(LEN(INDEX(AdressBook!$D$6:$D$505,MATCH(D87,AdressBook!$B$6:$B$505,0),1))=0,"",INDEX(AdressBook!$D$6:$D$505,MATCH(D87,AdressBook!$B$6:$B$505,0),1)),""),"")</f>
        <v/>
      </c>
      <c r="G87" s="361" t="str">
        <f>IFERROR(IF(LEN(INDEX(PlansAndNotes!$F$6:$F$2005,ROW(B87)-ROW($C$3)))=0,"",INDEX(PlansAndNotes!$F$6:$F$2005,ROW(B87)-ROW($C$3))),"")</f>
        <v/>
      </c>
      <c r="H87" s="361" t="str">
        <f>IFERROR(IF(LEN(C87)&gt;0,IF(LEN(INDEX(TasksList!$G$6:$G$1005,MATCH(C87,TasksList!$B$6:$B$1005,0),1))=0,"",INDEX(TasksList!$G$6:$G$1005,MATCH(C87,TasksList!$B$6:$B$1005,0),1)),""),"")</f>
        <v/>
      </c>
      <c r="I87" s="381"/>
      <c r="J87" s="402" t="str">
        <f>IF(LEN(INDEX(TasksList!$B$6:$B$1005,ROW(J84),1))=0,"",INDEX(TasksList!$B$6:$B$1005,ROW(J84),1)&amp;" - "&amp;INDEX(TasksList!$D$6:$D$1005,ROW(J84),1))</f>
        <v/>
      </c>
      <c r="K87" s="402"/>
      <c r="L87" s="399" t="str">
        <f t="array" ref="L87">IFERROR(INDEX($J$4:$J$1003,SMALL($K$4:$K$1003,ROW(L87)-3),1),"")</f>
        <v/>
      </c>
      <c r="M87" s="206"/>
      <c r="N87" s="362" t="str">
        <f>IFERROR(IF(LEN(INDEX(PlansAndNotes!$D$6:$D$4005,ROW(B87)-ROW($C$3)))=0,"",INDEX(PlansAndNotes!$D$6:$D$4005,ROW(B87)-ROW($C$3))),"")</f>
        <v/>
      </c>
      <c r="O87" s="165" t="str">
        <f t="shared" si="21"/>
        <v/>
      </c>
      <c r="P87" s="363" t="str">
        <f>IFERROR(IF(LEN(INDEX(PlansAndNotes!$E$6:$E$4005,ROW(B87)-ROW($C$3)))=0,"",INDEX(PlansAndNotes!$E$6:$E$4005,ROW(B87)-ROW($C$3))),"")</f>
        <v/>
      </c>
      <c r="Q87" s="363" t="str">
        <f>IFERROR(IF(LEN(INDEX(PlansAndNotes!$G$6:$G$4005,ROW(B87)-ROW($C$3)))=0,"",INDEX(PlansAndNotes!$G$6:$G$4005,ROW(B87)-ROW($C$3))),"")</f>
        <v/>
      </c>
      <c r="R87" s="165" t="str">
        <f>IFERROR(IF(LEN(D87)&gt;0,IF(LEN(INDEX(AdressBook!$C$6:$C$505,MATCH(D87,AdressBook!$B$6:$B$505,0),1))=0,"",INDEX(AdressBook!$C$6:$C$505,MATCH(D87,AdressBook!$B$6:$B$505,0),1)),""),"")</f>
        <v/>
      </c>
      <c r="S87" s="165">
        <f>IF(LEN(C87)&gt;0,IFERROR(IF(MATCH(C87,C88:$C$4004,0)&gt;0,-1,ROW(S87)-ROW($S$3)),ROW(S87)-ROW($S$3)),-1)</f>
        <v>-1</v>
      </c>
      <c r="T87" s="165">
        <f t="shared" si="22"/>
        <v>0</v>
      </c>
      <c r="U87" s="165" t="str">
        <f t="shared" si="23"/>
        <v/>
      </c>
      <c r="V87" s="165" t="str">
        <f>IFERROR(IF(OR(C87="",S87&lt;0),"",IF(SUBTOTAL(3,C87:C87)=0,-1,SUBTOTAL(3,$C$4:C87))),"")</f>
        <v/>
      </c>
      <c r="W87" s="156" t="str">
        <f t="array" ref="W87">IF(LEN(C87)&gt;0,IFERROR(IF(MATCH(C87,$C$3:$C86,0)&gt;0,N87-INDEX($N$3:N86,SUMPRODUCT(MAX(ROW($C$3:$C86)*(C87=$C$3:$C86)))-2,1),""),""),"")</f>
        <v/>
      </c>
      <c r="X87" s="156">
        <f t="shared" ca="1" si="24"/>
        <v>1</v>
      </c>
      <c r="Y87" s="156">
        <f t="shared" ca="1" si="25"/>
        <v>1</v>
      </c>
      <c r="AB87" s="406"/>
      <c r="AC87" s="380"/>
      <c r="AD87" s="380">
        <f t="shared" si="27"/>
        <v>0</v>
      </c>
      <c r="AQ87" s="165" t="str">
        <f t="shared" si="28"/>
        <v/>
      </c>
      <c r="AR87" s="167" t="str">
        <f t="array" ref="AR87" xml:space="preserve"> IFERROR( IF(OR(DATERANGE="All Data",DATERANGE=""), INDEX(Calculations!$AC$7:$AC$506,SMALL(IF(Calculations!$AC$7:$AC$506&lt;&gt;"0",ROW($AQ$6:$AQ$505)-ROW(INDEX($AQ$6:$AQ$505,1,1))+1),AQ87),1),INDEX(Calculations!$AD$7:$AD$506,SMALL(IF(Calculations!$AD$7:$AD$506&lt;&gt;0,ROW($AQ$6:$AQ$505)-ROW(INDEX($AQ$6:$AQ$505,1,1))+1),AQ87),1)),"")</f>
        <v/>
      </c>
      <c r="AS87" s="164" t="str">
        <f t="array" ref="AS87" xml:space="preserve"> IFERROR(IF(OR(DATERANGE="All Data",DATERANGE=""),INDEX(AdressBook!$B$6:$B$505,SMALL(IF(Calculations!$AC$7:$AC$506&lt;&gt;"0",ROW($AQ$6:$AQ$505)-ROW(INDEX($AQ$6:$AQ$505,1,1))+1),AQ87),1),INDEX(AdressBook!$B$6:$B$505,SMALL(IF(Calculations!$AD$7:$AD$506&lt;&gt;0,ROW($AQ$6:$AQ$505)-ROW(INDEX($AQ$6:$AQ$505,1,1))+1),AQ87),1)),"")</f>
        <v/>
      </c>
      <c r="AT87" s="227" t="str">
        <f t="shared" si="29"/>
        <v/>
      </c>
      <c r="AV87" s="199"/>
      <c r="AW87" s="199"/>
    </row>
    <row r="88" spans="2:49" hidden="1" x14ac:dyDescent="0.25">
      <c r="B88" s="390" t="str">
        <f>IFERROR(IF(LEN(INDEX(PlansAndNotes!$B$6:$B$2005,ROW(A88)-ROW($B$3)))=0,"",INDEX(PlansAndNotes!$B$6:$B$2005,ROW(A88)-ROW($B$3))),"")</f>
        <v/>
      </c>
      <c r="C88" s="361" t="str">
        <f t="shared" si="20"/>
        <v/>
      </c>
      <c r="D88" s="361" t="str">
        <f>IFERROR(IF(LEN(C88)&gt;0,IF(LEN(INDEX(TasksList!$C$6:$C$1005,MATCH(C88,TasksList!$B$6:$B$1005,0),1))=0,"",INDEX(TasksList!$C$6:$C$1005,MATCH(C88,TasksList!$B$6:$B$1005,0),1)),""),"")</f>
        <v/>
      </c>
      <c r="E88" s="361" t="str">
        <f>IFERROR(IF(LEN(C88)&gt;0,IF(LEN(INDEX(TasksList!$F$6:$F$1005,MATCH(C88,TasksList!$B$6:$B$1005,0),1))=0,"not set!",INDEX(TasksList!$F$6:$F$1005,MATCH(C88,TasksList!$B$6:$B$1005,0),1)),""),"")</f>
        <v/>
      </c>
      <c r="F88" s="360" t="str">
        <f>IFERROR(IF(LEN(D88)&gt;0,IF(LEN(INDEX(AdressBook!$D$6:$D$505,MATCH(D88,AdressBook!$B$6:$B$505,0),1))=0,"",INDEX(AdressBook!$D$6:$D$505,MATCH(D88,AdressBook!$B$6:$B$505,0),1)),""),"")</f>
        <v/>
      </c>
      <c r="G88" s="361" t="str">
        <f>IFERROR(IF(LEN(INDEX(PlansAndNotes!$F$6:$F$2005,ROW(B88)-ROW($C$3)))=0,"",INDEX(PlansAndNotes!$F$6:$F$2005,ROW(B88)-ROW($C$3))),"")</f>
        <v/>
      </c>
      <c r="H88" s="361" t="str">
        <f>IFERROR(IF(LEN(C88)&gt;0,IF(LEN(INDEX(TasksList!$G$6:$G$1005,MATCH(C88,TasksList!$B$6:$B$1005,0),1))=0,"",INDEX(TasksList!$G$6:$G$1005,MATCH(C88,TasksList!$B$6:$B$1005,0),1)),""),"")</f>
        <v/>
      </c>
      <c r="I88" s="381"/>
      <c r="J88" s="402" t="str">
        <f>IF(LEN(INDEX(TasksList!$B$6:$B$1005,ROW(J85),1))=0,"",INDEX(TasksList!$B$6:$B$1005,ROW(J85),1)&amp;" - "&amp;INDEX(TasksList!$D$6:$D$1005,ROW(J85),1))</f>
        <v/>
      </c>
      <c r="K88" s="402"/>
      <c r="L88" s="399" t="str">
        <f t="array" ref="L88">IFERROR(INDEX($J$4:$J$1003,SMALL($K$4:$K$1003,ROW(L88)-3),1),"")</f>
        <v/>
      </c>
      <c r="M88" s="206"/>
      <c r="N88" s="362" t="str">
        <f>IFERROR(IF(LEN(INDEX(PlansAndNotes!$D$6:$D$4005,ROW(B88)-ROW($C$3)))=0,"",INDEX(PlansAndNotes!$D$6:$D$4005,ROW(B88)-ROW($C$3))),"")</f>
        <v/>
      </c>
      <c r="O88" s="165" t="str">
        <f t="shared" si="21"/>
        <v/>
      </c>
      <c r="P88" s="363" t="str">
        <f>IFERROR(IF(LEN(INDEX(PlansAndNotes!$E$6:$E$4005,ROW(B88)-ROW($C$3)))=0,"",INDEX(PlansAndNotes!$E$6:$E$4005,ROW(B88)-ROW($C$3))),"")</f>
        <v/>
      </c>
      <c r="Q88" s="363" t="str">
        <f>IFERROR(IF(LEN(INDEX(PlansAndNotes!$G$6:$G$4005,ROW(B88)-ROW($C$3)))=0,"",INDEX(PlansAndNotes!$G$6:$G$4005,ROW(B88)-ROW($C$3))),"")</f>
        <v/>
      </c>
      <c r="R88" s="165" t="str">
        <f>IFERROR(IF(LEN(D88)&gt;0,IF(LEN(INDEX(AdressBook!$C$6:$C$505,MATCH(D88,AdressBook!$B$6:$B$505,0),1))=0,"",INDEX(AdressBook!$C$6:$C$505,MATCH(D88,AdressBook!$B$6:$B$505,0),1)),""),"")</f>
        <v/>
      </c>
      <c r="S88" s="165">
        <f>IF(LEN(C88)&gt;0,IFERROR(IF(MATCH(C88,C89:$C$4004,0)&gt;0,-1,ROW(S88)-ROW($S$3)),ROW(S88)-ROW($S$3)),-1)</f>
        <v>-1</v>
      </c>
      <c r="T88" s="165">
        <f t="shared" si="22"/>
        <v>0</v>
      </c>
      <c r="U88" s="165" t="str">
        <f t="shared" si="23"/>
        <v/>
      </c>
      <c r="V88" s="165" t="str">
        <f>IFERROR(IF(OR(C88="",S88&lt;0),"",IF(SUBTOTAL(3,C88:C88)=0,-1,SUBTOTAL(3,$C$4:C88))),"")</f>
        <v/>
      </c>
      <c r="W88" s="156" t="str">
        <f t="array" ref="W88">IF(LEN(C88)&gt;0,IFERROR(IF(MATCH(C88,$C$3:$C87,0)&gt;0,N88-INDEX($N$3:N87,SUMPRODUCT(MAX(ROW($C$3:$C87)*(C88=$C$3:$C87)))-2,1),""),""),"")</f>
        <v/>
      </c>
      <c r="X88" s="156">
        <f t="shared" ca="1" si="24"/>
        <v>1</v>
      </c>
      <c r="Y88" s="156">
        <f t="shared" ca="1" si="25"/>
        <v>1</v>
      </c>
      <c r="AB88" s="406"/>
      <c r="AC88" s="380"/>
      <c r="AD88" s="380">
        <f t="shared" si="27"/>
        <v>0</v>
      </c>
      <c r="AQ88" s="165" t="str">
        <f t="shared" si="28"/>
        <v/>
      </c>
      <c r="AR88" s="167" t="str">
        <f t="array" ref="AR88" xml:space="preserve"> IFERROR( IF(OR(DATERANGE="All Data",DATERANGE=""), INDEX(Calculations!$AC$7:$AC$506,SMALL(IF(Calculations!$AC$7:$AC$506&lt;&gt;"0",ROW($AQ$6:$AQ$505)-ROW(INDEX($AQ$6:$AQ$505,1,1))+1),AQ88),1),INDEX(Calculations!$AD$7:$AD$506,SMALL(IF(Calculations!$AD$7:$AD$506&lt;&gt;0,ROW($AQ$6:$AQ$505)-ROW(INDEX($AQ$6:$AQ$505,1,1))+1),AQ88),1)),"")</f>
        <v/>
      </c>
      <c r="AS88" s="164" t="str">
        <f t="array" ref="AS88" xml:space="preserve"> IFERROR(IF(OR(DATERANGE="All Data",DATERANGE=""),INDEX(AdressBook!$B$6:$B$505,SMALL(IF(Calculations!$AC$7:$AC$506&lt;&gt;"0",ROW($AQ$6:$AQ$505)-ROW(INDEX($AQ$6:$AQ$505,1,1))+1),AQ88),1),INDEX(AdressBook!$B$6:$B$505,SMALL(IF(Calculations!$AD$7:$AD$506&lt;&gt;0,ROW($AQ$6:$AQ$505)-ROW(INDEX($AQ$6:$AQ$505,1,1))+1),AQ88),1)),"")</f>
        <v/>
      </c>
      <c r="AT88" s="227" t="str">
        <f t="shared" si="29"/>
        <v/>
      </c>
      <c r="AV88" s="199"/>
      <c r="AW88" s="199"/>
    </row>
    <row r="89" spans="2:49" hidden="1" x14ac:dyDescent="0.25">
      <c r="B89" s="390" t="str">
        <f>IFERROR(IF(LEN(INDEX(PlansAndNotes!$B$6:$B$2005,ROW(A89)-ROW($B$3)))=0,"",INDEX(PlansAndNotes!$B$6:$B$2005,ROW(A89)-ROW($B$3))),"")</f>
        <v/>
      </c>
      <c r="C89" s="361" t="str">
        <f t="shared" si="20"/>
        <v/>
      </c>
      <c r="D89" s="361" t="str">
        <f>IFERROR(IF(LEN(C89)&gt;0,IF(LEN(INDEX(TasksList!$C$6:$C$1005,MATCH(C89,TasksList!$B$6:$B$1005,0),1))=0,"",INDEX(TasksList!$C$6:$C$1005,MATCH(C89,TasksList!$B$6:$B$1005,0),1)),""),"")</f>
        <v/>
      </c>
      <c r="E89" s="361" t="str">
        <f>IFERROR(IF(LEN(C89)&gt;0,IF(LEN(INDEX(TasksList!$F$6:$F$1005,MATCH(C89,TasksList!$B$6:$B$1005,0),1))=0,"not set!",INDEX(TasksList!$F$6:$F$1005,MATCH(C89,TasksList!$B$6:$B$1005,0),1)),""),"")</f>
        <v/>
      </c>
      <c r="F89" s="360" t="str">
        <f>IFERROR(IF(LEN(D89)&gt;0,IF(LEN(INDEX(AdressBook!$D$6:$D$505,MATCH(D89,AdressBook!$B$6:$B$505,0),1))=0,"",INDEX(AdressBook!$D$6:$D$505,MATCH(D89,AdressBook!$B$6:$B$505,0),1)),""),"")</f>
        <v/>
      </c>
      <c r="G89" s="361" t="str">
        <f>IFERROR(IF(LEN(INDEX(PlansAndNotes!$F$6:$F$2005,ROW(B89)-ROW($C$3)))=0,"",INDEX(PlansAndNotes!$F$6:$F$2005,ROW(B89)-ROW($C$3))),"")</f>
        <v/>
      </c>
      <c r="H89" s="361" t="str">
        <f>IFERROR(IF(LEN(C89)&gt;0,IF(LEN(INDEX(TasksList!$G$6:$G$1005,MATCH(C89,TasksList!$B$6:$B$1005,0),1))=0,"",INDEX(TasksList!$G$6:$G$1005,MATCH(C89,TasksList!$B$6:$B$1005,0),1)),""),"")</f>
        <v/>
      </c>
      <c r="I89" s="381"/>
      <c r="J89" s="402" t="str">
        <f>IF(LEN(INDEX(TasksList!$B$6:$B$1005,ROW(J86),1))=0,"",INDEX(TasksList!$B$6:$B$1005,ROW(J86),1)&amp;" - "&amp;INDEX(TasksList!$D$6:$D$1005,ROW(J86),1))</f>
        <v/>
      </c>
      <c r="K89" s="402"/>
      <c r="L89" s="399" t="str">
        <f t="array" ref="L89">IFERROR(INDEX($J$4:$J$1003,SMALL($K$4:$K$1003,ROW(L89)-3),1),"")</f>
        <v/>
      </c>
      <c r="M89" s="206"/>
      <c r="N89" s="362" t="str">
        <f>IFERROR(IF(LEN(INDEX(PlansAndNotes!$D$6:$D$4005,ROW(B89)-ROW($C$3)))=0,"",INDEX(PlansAndNotes!$D$6:$D$4005,ROW(B89)-ROW($C$3))),"")</f>
        <v/>
      </c>
      <c r="O89" s="165" t="str">
        <f t="shared" si="21"/>
        <v/>
      </c>
      <c r="P89" s="363" t="str">
        <f>IFERROR(IF(LEN(INDEX(PlansAndNotes!$E$6:$E$4005,ROW(B89)-ROW($C$3)))=0,"",INDEX(PlansAndNotes!$E$6:$E$4005,ROW(B89)-ROW($C$3))),"")</f>
        <v/>
      </c>
      <c r="Q89" s="363" t="str">
        <f>IFERROR(IF(LEN(INDEX(PlansAndNotes!$G$6:$G$4005,ROW(B89)-ROW($C$3)))=0,"",INDEX(PlansAndNotes!$G$6:$G$4005,ROW(B89)-ROW($C$3))),"")</f>
        <v/>
      </c>
      <c r="R89" s="165" t="str">
        <f>IFERROR(IF(LEN(D89)&gt;0,IF(LEN(INDEX(AdressBook!$C$6:$C$505,MATCH(D89,AdressBook!$B$6:$B$505,0),1))=0,"",INDEX(AdressBook!$C$6:$C$505,MATCH(D89,AdressBook!$B$6:$B$505,0),1)),""),"")</f>
        <v/>
      </c>
      <c r="S89" s="165">
        <f>IF(LEN(C89)&gt;0,IFERROR(IF(MATCH(C89,C90:$C$4004,0)&gt;0,-1,ROW(S89)-ROW($S$3)),ROW(S89)-ROW($S$3)),-1)</f>
        <v>-1</v>
      </c>
      <c r="T89" s="165">
        <f t="shared" si="22"/>
        <v>0</v>
      </c>
      <c r="U89" s="165" t="str">
        <f t="shared" si="23"/>
        <v/>
      </c>
      <c r="V89" s="165" t="str">
        <f>IFERROR(IF(OR(C89="",S89&lt;0),"",IF(SUBTOTAL(3,C89:C89)=0,-1,SUBTOTAL(3,$C$4:C89))),"")</f>
        <v/>
      </c>
      <c r="W89" s="156" t="str">
        <f t="array" ref="W89">IF(LEN(C89)&gt;0,IFERROR(IF(MATCH(C89,$C$3:$C88,0)&gt;0,N89-INDEX($N$3:N88,SUMPRODUCT(MAX(ROW($C$3:$C88)*(C89=$C$3:$C88)))-2,1),""),""),"")</f>
        <v/>
      </c>
      <c r="X89" s="156">
        <f t="shared" ca="1" si="24"/>
        <v>1</v>
      </c>
      <c r="Y89" s="156">
        <f t="shared" ca="1" si="25"/>
        <v>1</v>
      </c>
      <c r="AB89" s="406"/>
      <c r="AC89" s="380"/>
      <c r="AD89" s="380">
        <f t="shared" si="27"/>
        <v>0</v>
      </c>
      <c r="AQ89" s="165" t="str">
        <f t="shared" si="28"/>
        <v/>
      </c>
      <c r="AR89" s="167" t="str">
        <f t="array" ref="AR89" xml:space="preserve"> IFERROR( IF(OR(DATERANGE="All Data",DATERANGE=""), INDEX(Calculations!$AC$7:$AC$506,SMALL(IF(Calculations!$AC$7:$AC$506&lt;&gt;"0",ROW($AQ$6:$AQ$505)-ROW(INDEX($AQ$6:$AQ$505,1,1))+1),AQ89),1),INDEX(Calculations!$AD$7:$AD$506,SMALL(IF(Calculations!$AD$7:$AD$506&lt;&gt;0,ROW($AQ$6:$AQ$505)-ROW(INDEX($AQ$6:$AQ$505,1,1))+1),AQ89),1)),"")</f>
        <v/>
      </c>
      <c r="AS89" s="164" t="str">
        <f t="array" ref="AS89" xml:space="preserve"> IFERROR(IF(OR(DATERANGE="All Data",DATERANGE=""),INDEX(AdressBook!$B$6:$B$505,SMALL(IF(Calculations!$AC$7:$AC$506&lt;&gt;"0",ROW($AQ$6:$AQ$505)-ROW(INDEX($AQ$6:$AQ$505,1,1))+1),AQ89),1),INDEX(AdressBook!$B$6:$B$505,SMALL(IF(Calculations!$AD$7:$AD$506&lt;&gt;0,ROW($AQ$6:$AQ$505)-ROW(INDEX($AQ$6:$AQ$505,1,1))+1),AQ89),1)),"")</f>
        <v/>
      </c>
      <c r="AT89" s="227" t="str">
        <f t="shared" si="29"/>
        <v/>
      </c>
      <c r="AV89" s="199"/>
      <c r="AW89" s="199"/>
    </row>
    <row r="90" spans="2:49" hidden="1" x14ac:dyDescent="0.25">
      <c r="B90" s="390" t="str">
        <f>IFERROR(IF(LEN(INDEX(PlansAndNotes!$B$6:$B$2005,ROW(A90)-ROW($B$3)))=0,"",INDEX(PlansAndNotes!$B$6:$B$2005,ROW(A90)-ROW($B$3))),"")</f>
        <v/>
      </c>
      <c r="C90" s="361" t="str">
        <f t="shared" si="20"/>
        <v/>
      </c>
      <c r="D90" s="361" t="str">
        <f>IFERROR(IF(LEN(C90)&gt;0,IF(LEN(INDEX(TasksList!$C$6:$C$1005,MATCH(C90,TasksList!$B$6:$B$1005,0),1))=0,"",INDEX(TasksList!$C$6:$C$1005,MATCH(C90,TasksList!$B$6:$B$1005,0),1)),""),"")</f>
        <v/>
      </c>
      <c r="E90" s="361" t="str">
        <f>IFERROR(IF(LEN(C90)&gt;0,IF(LEN(INDEX(TasksList!$F$6:$F$1005,MATCH(C90,TasksList!$B$6:$B$1005,0),1))=0,"not set!",INDEX(TasksList!$F$6:$F$1005,MATCH(C90,TasksList!$B$6:$B$1005,0),1)),""),"")</f>
        <v/>
      </c>
      <c r="F90" s="360" t="str">
        <f>IFERROR(IF(LEN(D90)&gt;0,IF(LEN(INDEX(AdressBook!$D$6:$D$505,MATCH(D90,AdressBook!$B$6:$B$505,0),1))=0,"",INDEX(AdressBook!$D$6:$D$505,MATCH(D90,AdressBook!$B$6:$B$505,0),1)),""),"")</f>
        <v/>
      </c>
      <c r="G90" s="361" t="str">
        <f>IFERROR(IF(LEN(INDEX(PlansAndNotes!$F$6:$F$2005,ROW(B90)-ROW($C$3)))=0,"",INDEX(PlansAndNotes!$F$6:$F$2005,ROW(B90)-ROW($C$3))),"")</f>
        <v/>
      </c>
      <c r="H90" s="361" t="str">
        <f>IFERROR(IF(LEN(C90)&gt;0,IF(LEN(INDEX(TasksList!$G$6:$G$1005,MATCH(C90,TasksList!$B$6:$B$1005,0),1))=0,"",INDEX(TasksList!$G$6:$G$1005,MATCH(C90,TasksList!$B$6:$B$1005,0),1)),""),"")</f>
        <v/>
      </c>
      <c r="I90" s="381"/>
      <c r="J90" s="402" t="str">
        <f>IF(LEN(INDEX(TasksList!$B$6:$B$1005,ROW(J87),1))=0,"",INDEX(TasksList!$B$6:$B$1005,ROW(J87),1)&amp;" - "&amp;INDEX(TasksList!$D$6:$D$1005,ROW(J87),1))</f>
        <v/>
      </c>
      <c r="K90" s="402"/>
      <c r="L90" s="399" t="str">
        <f t="array" ref="L90">IFERROR(INDEX($J$4:$J$1003,SMALL($K$4:$K$1003,ROW(L90)-3),1),"")</f>
        <v/>
      </c>
      <c r="M90" s="206"/>
      <c r="N90" s="362" t="str">
        <f>IFERROR(IF(LEN(INDEX(PlansAndNotes!$D$6:$D$4005,ROW(B90)-ROW($C$3)))=0,"",INDEX(PlansAndNotes!$D$6:$D$4005,ROW(B90)-ROW($C$3))),"")</f>
        <v/>
      </c>
      <c r="O90" s="165" t="str">
        <f t="shared" si="21"/>
        <v/>
      </c>
      <c r="P90" s="363" t="str">
        <f>IFERROR(IF(LEN(INDEX(PlansAndNotes!$E$6:$E$4005,ROW(B90)-ROW($C$3)))=0,"",INDEX(PlansAndNotes!$E$6:$E$4005,ROW(B90)-ROW($C$3))),"")</f>
        <v/>
      </c>
      <c r="Q90" s="363" t="str">
        <f>IFERROR(IF(LEN(INDEX(PlansAndNotes!$G$6:$G$4005,ROW(B90)-ROW($C$3)))=0,"",INDEX(PlansAndNotes!$G$6:$G$4005,ROW(B90)-ROW($C$3))),"")</f>
        <v/>
      </c>
      <c r="R90" s="165" t="str">
        <f>IFERROR(IF(LEN(D90)&gt;0,IF(LEN(INDEX(AdressBook!$C$6:$C$505,MATCH(D90,AdressBook!$B$6:$B$505,0),1))=0,"",INDEX(AdressBook!$C$6:$C$505,MATCH(D90,AdressBook!$B$6:$B$505,0),1)),""),"")</f>
        <v/>
      </c>
      <c r="S90" s="165">
        <f>IF(LEN(C90)&gt;0,IFERROR(IF(MATCH(C90,C91:$C$4004,0)&gt;0,-1,ROW(S90)-ROW($S$3)),ROW(S90)-ROW($S$3)),-1)</f>
        <v>-1</v>
      </c>
      <c r="T90" s="165">
        <f t="shared" si="22"/>
        <v>0</v>
      </c>
      <c r="U90" s="165" t="str">
        <f t="shared" si="23"/>
        <v/>
      </c>
      <c r="V90" s="165" t="str">
        <f>IFERROR(IF(OR(C90="",S90&lt;0),"",IF(SUBTOTAL(3,C90:C90)=0,-1,SUBTOTAL(3,$C$4:C90))),"")</f>
        <v/>
      </c>
      <c r="W90" s="156" t="str">
        <f t="array" ref="W90">IF(LEN(C90)&gt;0,IFERROR(IF(MATCH(C90,$C$3:$C89,0)&gt;0,N90-INDEX($N$3:N89,SUMPRODUCT(MAX(ROW($C$3:$C89)*(C90=$C$3:$C89)))-2,1),""),""),"")</f>
        <v/>
      </c>
      <c r="X90" s="156">
        <f t="shared" ca="1" si="24"/>
        <v>1</v>
      </c>
      <c r="Y90" s="156">
        <f t="shared" ca="1" si="25"/>
        <v>1</v>
      </c>
      <c r="AB90" s="406"/>
      <c r="AC90" s="380"/>
      <c r="AD90" s="380">
        <f t="shared" si="27"/>
        <v>0</v>
      </c>
      <c r="AQ90" s="165" t="str">
        <f t="shared" si="28"/>
        <v/>
      </c>
      <c r="AR90" s="167" t="str">
        <f t="array" ref="AR90" xml:space="preserve"> IFERROR( IF(OR(DATERANGE="All Data",DATERANGE=""), INDEX(Calculations!$AC$7:$AC$506,SMALL(IF(Calculations!$AC$7:$AC$506&lt;&gt;"0",ROW($AQ$6:$AQ$505)-ROW(INDEX($AQ$6:$AQ$505,1,1))+1),AQ90),1),INDEX(Calculations!$AD$7:$AD$506,SMALL(IF(Calculations!$AD$7:$AD$506&lt;&gt;0,ROW($AQ$6:$AQ$505)-ROW(INDEX($AQ$6:$AQ$505,1,1))+1),AQ90),1)),"")</f>
        <v/>
      </c>
      <c r="AS90" s="164" t="str">
        <f t="array" ref="AS90" xml:space="preserve"> IFERROR(IF(OR(DATERANGE="All Data",DATERANGE=""),INDEX(AdressBook!$B$6:$B$505,SMALL(IF(Calculations!$AC$7:$AC$506&lt;&gt;"0",ROW($AQ$6:$AQ$505)-ROW(INDEX($AQ$6:$AQ$505,1,1))+1),AQ90),1),INDEX(AdressBook!$B$6:$B$505,SMALL(IF(Calculations!$AD$7:$AD$506&lt;&gt;0,ROW($AQ$6:$AQ$505)-ROW(INDEX($AQ$6:$AQ$505,1,1))+1),AQ90),1)),"")</f>
        <v/>
      </c>
      <c r="AT90" s="227" t="str">
        <f t="shared" si="29"/>
        <v/>
      </c>
      <c r="AV90" s="199"/>
      <c r="AW90" s="199"/>
    </row>
    <row r="91" spans="2:49" hidden="1" x14ac:dyDescent="0.25">
      <c r="B91" s="390" t="str">
        <f>IFERROR(IF(LEN(INDEX(PlansAndNotes!$B$6:$B$2005,ROW(A91)-ROW($B$3)))=0,"",INDEX(PlansAndNotes!$B$6:$B$2005,ROW(A91)-ROW($B$3))),"")</f>
        <v/>
      </c>
      <c r="C91" s="361" t="str">
        <f t="shared" si="20"/>
        <v/>
      </c>
      <c r="D91" s="361" t="str">
        <f>IFERROR(IF(LEN(C91)&gt;0,IF(LEN(INDEX(TasksList!$C$6:$C$1005,MATCH(C91,TasksList!$B$6:$B$1005,0),1))=0,"",INDEX(TasksList!$C$6:$C$1005,MATCH(C91,TasksList!$B$6:$B$1005,0),1)),""),"")</f>
        <v/>
      </c>
      <c r="E91" s="361" t="str">
        <f>IFERROR(IF(LEN(C91)&gt;0,IF(LEN(INDEX(TasksList!$F$6:$F$1005,MATCH(C91,TasksList!$B$6:$B$1005,0),1))=0,"not set!",INDEX(TasksList!$F$6:$F$1005,MATCH(C91,TasksList!$B$6:$B$1005,0),1)),""),"")</f>
        <v/>
      </c>
      <c r="F91" s="360" t="str">
        <f>IFERROR(IF(LEN(D91)&gt;0,IF(LEN(INDEX(AdressBook!$D$6:$D$505,MATCH(D91,AdressBook!$B$6:$B$505,0),1))=0,"",INDEX(AdressBook!$D$6:$D$505,MATCH(D91,AdressBook!$B$6:$B$505,0),1)),""),"")</f>
        <v/>
      </c>
      <c r="G91" s="361" t="str">
        <f>IFERROR(IF(LEN(INDEX(PlansAndNotes!$F$6:$F$2005,ROW(B91)-ROW($C$3)))=0,"",INDEX(PlansAndNotes!$F$6:$F$2005,ROW(B91)-ROW($C$3))),"")</f>
        <v/>
      </c>
      <c r="H91" s="361" t="str">
        <f>IFERROR(IF(LEN(C91)&gt;0,IF(LEN(INDEX(TasksList!$G$6:$G$1005,MATCH(C91,TasksList!$B$6:$B$1005,0),1))=0,"",INDEX(TasksList!$G$6:$G$1005,MATCH(C91,TasksList!$B$6:$B$1005,0),1)),""),"")</f>
        <v/>
      </c>
      <c r="I91" s="381"/>
      <c r="J91" s="402" t="str">
        <f>IF(LEN(INDEX(TasksList!$B$6:$B$1005,ROW(J88),1))=0,"",INDEX(TasksList!$B$6:$B$1005,ROW(J88),1)&amp;" - "&amp;INDEX(TasksList!$D$6:$D$1005,ROW(J88),1))</f>
        <v/>
      </c>
      <c r="K91" s="402"/>
      <c r="L91" s="399" t="str">
        <f t="array" ref="L91">IFERROR(INDEX($J$4:$J$1003,SMALL($K$4:$K$1003,ROW(L91)-3),1),"")</f>
        <v/>
      </c>
      <c r="M91" s="206"/>
      <c r="N91" s="362" t="str">
        <f>IFERROR(IF(LEN(INDEX(PlansAndNotes!$D$6:$D$4005,ROW(B91)-ROW($C$3)))=0,"",INDEX(PlansAndNotes!$D$6:$D$4005,ROW(B91)-ROW($C$3))),"")</f>
        <v/>
      </c>
      <c r="O91" s="165" t="str">
        <f t="shared" si="21"/>
        <v/>
      </c>
      <c r="P91" s="363" t="str">
        <f>IFERROR(IF(LEN(INDEX(PlansAndNotes!$E$6:$E$4005,ROW(B91)-ROW($C$3)))=0,"",INDEX(PlansAndNotes!$E$6:$E$4005,ROW(B91)-ROW($C$3))),"")</f>
        <v/>
      </c>
      <c r="Q91" s="363" t="str">
        <f>IFERROR(IF(LEN(INDEX(PlansAndNotes!$G$6:$G$4005,ROW(B91)-ROW($C$3)))=0,"",INDEX(PlansAndNotes!$G$6:$G$4005,ROW(B91)-ROW($C$3))),"")</f>
        <v/>
      </c>
      <c r="R91" s="165" t="str">
        <f>IFERROR(IF(LEN(D91)&gt;0,IF(LEN(INDEX(AdressBook!$C$6:$C$505,MATCH(D91,AdressBook!$B$6:$B$505,0),1))=0,"",INDEX(AdressBook!$C$6:$C$505,MATCH(D91,AdressBook!$B$6:$B$505,0),1)),""),"")</f>
        <v/>
      </c>
      <c r="S91" s="165">
        <f>IF(LEN(C91)&gt;0,IFERROR(IF(MATCH(C91,C92:$C$4004,0)&gt;0,-1,ROW(S91)-ROW($S$3)),ROW(S91)-ROW($S$3)),-1)</f>
        <v>-1</v>
      </c>
      <c r="T91" s="165">
        <f t="shared" si="22"/>
        <v>0</v>
      </c>
      <c r="U91" s="165" t="str">
        <f t="shared" si="23"/>
        <v/>
      </c>
      <c r="V91" s="165" t="str">
        <f>IFERROR(IF(OR(C91="",S91&lt;0),"",IF(SUBTOTAL(3,C91:C91)=0,-1,SUBTOTAL(3,$C$4:C91))),"")</f>
        <v/>
      </c>
      <c r="W91" s="156" t="str">
        <f t="array" ref="W91">IF(LEN(C91)&gt;0,IFERROR(IF(MATCH(C91,$C$3:$C90,0)&gt;0,N91-INDEX($N$3:N90,SUMPRODUCT(MAX(ROW($C$3:$C90)*(C91=$C$3:$C90)))-2,1),""),""),"")</f>
        <v/>
      </c>
      <c r="X91" s="156">
        <f t="shared" ca="1" si="24"/>
        <v>1</v>
      </c>
      <c r="Y91" s="156">
        <f t="shared" ca="1" si="25"/>
        <v>1</v>
      </c>
      <c r="AB91" s="406"/>
      <c r="AC91" s="380"/>
      <c r="AD91" s="380">
        <f t="shared" si="27"/>
        <v>0</v>
      </c>
      <c r="AQ91" s="165" t="str">
        <f t="shared" si="28"/>
        <v/>
      </c>
      <c r="AR91" s="167" t="str">
        <f t="array" ref="AR91" xml:space="preserve"> IFERROR( IF(OR(DATERANGE="All Data",DATERANGE=""), INDEX(Calculations!$AC$7:$AC$506,SMALL(IF(Calculations!$AC$7:$AC$506&lt;&gt;"0",ROW($AQ$6:$AQ$505)-ROW(INDEX($AQ$6:$AQ$505,1,1))+1),AQ91),1),INDEX(Calculations!$AD$7:$AD$506,SMALL(IF(Calculations!$AD$7:$AD$506&lt;&gt;0,ROW($AQ$6:$AQ$505)-ROW(INDEX($AQ$6:$AQ$505,1,1))+1),AQ91),1)),"")</f>
        <v/>
      </c>
      <c r="AS91" s="164" t="str">
        <f t="array" ref="AS91" xml:space="preserve"> IFERROR(IF(OR(DATERANGE="All Data",DATERANGE=""),INDEX(AdressBook!$B$6:$B$505,SMALL(IF(Calculations!$AC$7:$AC$506&lt;&gt;"0",ROW($AQ$6:$AQ$505)-ROW(INDEX($AQ$6:$AQ$505,1,1))+1),AQ91),1),INDEX(AdressBook!$B$6:$B$505,SMALL(IF(Calculations!$AD$7:$AD$506&lt;&gt;0,ROW($AQ$6:$AQ$505)-ROW(INDEX($AQ$6:$AQ$505,1,1))+1),AQ91),1)),"")</f>
        <v/>
      </c>
      <c r="AT91" s="227" t="str">
        <f t="shared" si="29"/>
        <v/>
      </c>
      <c r="AV91" s="199"/>
      <c r="AW91" s="199"/>
    </row>
    <row r="92" spans="2:49" hidden="1" x14ac:dyDescent="0.25">
      <c r="B92" s="390" t="str">
        <f>IFERROR(IF(LEN(INDEX(PlansAndNotes!$B$6:$B$2005,ROW(A92)-ROW($B$3)))=0,"",INDEX(PlansAndNotes!$B$6:$B$2005,ROW(A92)-ROW($B$3))),"")</f>
        <v/>
      </c>
      <c r="C92" s="361" t="str">
        <f t="shared" si="20"/>
        <v/>
      </c>
      <c r="D92" s="361" t="str">
        <f>IFERROR(IF(LEN(C92)&gt;0,IF(LEN(INDEX(TasksList!$C$6:$C$1005,MATCH(C92,TasksList!$B$6:$B$1005,0),1))=0,"",INDEX(TasksList!$C$6:$C$1005,MATCH(C92,TasksList!$B$6:$B$1005,0),1)),""),"")</f>
        <v/>
      </c>
      <c r="E92" s="361" t="str">
        <f>IFERROR(IF(LEN(C92)&gt;0,IF(LEN(INDEX(TasksList!$F$6:$F$1005,MATCH(C92,TasksList!$B$6:$B$1005,0),1))=0,"not set!",INDEX(TasksList!$F$6:$F$1005,MATCH(C92,TasksList!$B$6:$B$1005,0),1)),""),"")</f>
        <v/>
      </c>
      <c r="F92" s="360" t="str">
        <f>IFERROR(IF(LEN(D92)&gt;0,IF(LEN(INDEX(AdressBook!$D$6:$D$505,MATCH(D92,AdressBook!$B$6:$B$505,0),1))=0,"",INDEX(AdressBook!$D$6:$D$505,MATCH(D92,AdressBook!$B$6:$B$505,0),1)),""),"")</f>
        <v/>
      </c>
      <c r="G92" s="361" t="str">
        <f>IFERROR(IF(LEN(INDEX(PlansAndNotes!$F$6:$F$2005,ROW(B92)-ROW($C$3)))=0,"",INDEX(PlansAndNotes!$F$6:$F$2005,ROW(B92)-ROW($C$3))),"")</f>
        <v/>
      </c>
      <c r="H92" s="361" t="str">
        <f>IFERROR(IF(LEN(C92)&gt;0,IF(LEN(INDEX(TasksList!$G$6:$G$1005,MATCH(C92,TasksList!$B$6:$B$1005,0),1))=0,"",INDEX(TasksList!$G$6:$G$1005,MATCH(C92,TasksList!$B$6:$B$1005,0),1)),""),"")</f>
        <v/>
      </c>
      <c r="I92" s="381"/>
      <c r="J92" s="402" t="str">
        <f>IF(LEN(INDEX(TasksList!$B$6:$B$1005,ROW(J89),1))=0,"",INDEX(TasksList!$B$6:$B$1005,ROW(J89),1)&amp;" - "&amp;INDEX(TasksList!$D$6:$D$1005,ROW(J89),1))</f>
        <v/>
      </c>
      <c r="K92" s="402"/>
      <c r="L92" s="399" t="str">
        <f t="array" ref="L92">IFERROR(INDEX($J$4:$J$1003,SMALL($K$4:$K$1003,ROW(L92)-3),1),"")</f>
        <v/>
      </c>
      <c r="M92" s="206"/>
      <c r="N92" s="362" t="str">
        <f>IFERROR(IF(LEN(INDEX(PlansAndNotes!$D$6:$D$4005,ROW(B92)-ROW($C$3)))=0,"",INDEX(PlansAndNotes!$D$6:$D$4005,ROW(B92)-ROW($C$3))),"")</f>
        <v/>
      </c>
      <c r="O92" s="165" t="str">
        <f t="shared" si="21"/>
        <v/>
      </c>
      <c r="P92" s="363" t="str">
        <f>IFERROR(IF(LEN(INDEX(PlansAndNotes!$E$6:$E$4005,ROW(B92)-ROW($C$3)))=0,"",INDEX(PlansAndNotes!$E$6:$E$4005,ROW(B92)-ROW($C$3))),"")</f>
        <v/>
      </c>
      <c r="Q92" s="363" t="str">
        <f>IFERROR(IF(LEN(INDEX(PlansAndNotes!$G$6:$G$4005,ROW(B92)-ROW($C$3)))=0,"",INDEX(PlansAndNotes!$G$6:$G$4005,ROW(B92)-ROW($C$3))),"")</f>
        <v/>
      </c>
      <c r="R92" s="165" t="str">
        <f>IFERROR(IF(LEN(D92)&gt;0,IF(LEN(INDEX(AdressBook!$C$6:$C$505,MATCH(D92,AdressBook!$B$6:$B$505,0),1))=0,"",INDEX(AdressBook!$C$6:$C$505,MATCH(D92,AdressBook!$B$6:$B$505,0),1)),""),"")</f>
        <v/>
      </c>
      <c r="S92" s="165">
        <f>IF(LEN(C92)&gt;0,IFERROR(IF(MATCH(C92,C93:$C$4004,0)&gt;0,-1,ROW(S92)-ROW($S$3)),ROW(S92)-ROW($S$3)),-1)</f>
        <v>-1</v>
      </c>
      <c r="T92" s="165">
        <f t="shared" si="22"/>
        <v>0</v>
      </c>
      <c r="U92" s="165" t="str">
        <f t="shared" si="23"/>
        <v/>
      </c>
      <c r="V92" s="165" t="str">
        <f>IFERROR(IF(OR(C92="",S92&lt;0),"",IF(SUBTOTAL(3,C92:C92)=0,-1,SUBTOTAL(3,$C$4:C92))),"")</f>
        <v/>
      </c>
      <c r="W92" s="156" t="str">
        <f t="array" ref="W92">IF(LEN(C92)&gt;0,IFERROR(IF(MATCH(C92,$C$3:$C91,0)&gt;0,N92-INDEX($N$3:N91,SUMPRODUCT(MAX(ROW($C$3:$C91)*(C92=$C$3:$C91)))-2,1),""),""),"")</f>
        <v/>
      </c>
      <c r="X92" s="156">
        <f t="shared" ca="1" si="24"/>
        <v>1</v>
      </c>
      <c r="Y92" s="156">
        <f t="shared" ca="1" si="25"/>
        <v>1</v>
      </c>
      <c r="AB92" s="406"/>
      <c r="AC92" s="380"/>
      <c r="AD92" s="380">
        <f t="shared" si="27"/>
        <v>0</v>
      </c>
      <c r="AQ92" s="165" t="str">
        <f t="shared" si="28"/>
        <v/>
      </c>
      <c r="AR92" s="167" t="str">
        <f t="array" ref="AR92" xml:space="preserve"> IFERROR( IF(OR(DATERANGE="All Data",DATERANGE=""), INDEX(Calculations!$AC$7:$AC$506,SMALL(IF(Calculations!$AC$7:$AC$506&lt;&gt;"0",ROW($AQ$6:$AQ$505)-ROW(INDEX($AQ$6:$AQ$505,1,1))+1),AQ92),1),INDEX(Calculations!$AD$7:$AD$506,SMALL(IF(Calculations!$AD$7:$AD$506&lt;&gt;0,ROW($AQ$6:$AQ$505)-ROW(INDEX($AQ$6:$AQ$505,1,1))+1),AQ92),1)),"")</f>
        <v/>
      </c>
      <c r="AS92" s="164" t="str">
        <f t="array" ref="AS92" xml:space="preserve"> IFERROR(IF(OR(DATERANGE="All Data",DATERANGE=""),INDEX(AdressBook!$B$6:$B$505,SMALL(IF(Calculations!$AC$7:$AC$506&lt;&gt;"0",ROW($AQ$6:$AQ$505)-ROW(INDEX($AQ$6:$AQ$505,1,1))+1),AQ92),1),INDEX(AdressBook!$B$6:$B$505,SMALL(IF(Calculations!$AD$7:$AD$506&lt;&gt;0,ROW($AQ$6:$AQ$505)-ROW(INDEX($AQ$6:$AQ$505,1,1))+1),AQ92),1)),"")</f>
        <v/>
      </c>
      <c r="AT92" s="227" t="str">
        <f t="shared" si="29"/>
        <v/>
      </c>
      <c r="AV92" s="199"/>
      <c r="AW92" s="199"/>
    </row>
    <row r="93" spans="2:49" hidden="1" x14ac:dyDescent="0.25">
      <c r="B93" s="390" t="str">
        <f>IFERROR(IF(LEN(INDEX(PlansAndNotes!$B$6:$B$2005,ROW(A93)-ROW($B$3)))=0,"",INDEX(PlansAndNotes!$B$6:$B$2005,ROW(A93)-ROW($B$3))),"")</f>
        <v/>
      </c>
      <c r="C93" s="361" t="str">
        <f t="shared" si="20"/>
        <v/>
      </c>
      <c r="D93" s="361" t="str">
        <f>IFERROR(IF(LEN(C93)&gt;0,IF(LEN(INDEX(TasksList!$C$6:$C$1005,MATCH(C93,TasksList!$B$6:$B$1005,0),1))=0,"",INDEX(TasksList!$C$6:$C$1005,MATCH(C93,TasksList!$B$6:$B$1005,0),1)),""),"")</f>
        <v/>
      </c>
      <c r="E93" s="361" t="str">
        <f>IFERROR(IF(LEN(C93)&gt;0,IF(LEN(INDEX(TasksList!$F$6:$F$1005,MATCH(C93,TasksList!$B$6:$B$1005,0),1))=0,"not set!",INDEX(TasksList!$F$6:$F$1005,MATCH(C93,TasksList!$B$6:$B$1005,0),1)),""),"")</f>
        <v/>
      </c>
      <c r="F93" s="360" t="str">
        <f>IFERROR(IF(LEN(D93)&gt;0,IF(LEN(INDEX(AdressBook!$D$6:$D$505,MATCH(D93,AdressBook!$B$6:$B$505,0),1))=0,"",INDEX(AdressBook!$D$6:$D$505,MATCH(D93,AdressBook!$B$6:$B$505,0),1)),""),"")</f>
        <v/>
      </c>
      <c r="G93" s="361" t="str">
        <f>IFERROR(IF(LEN(INDEX(PlansAndNotes!$F$6:$F$2005,ROW(B93)-ROW($C$3)))=0,"",INDEX(PlansAndNotes!$F$6:$F$2005,ROW(B93)-ROW($C$3))),"")</f>
        <v/>
      </c>
      <c r="H93" s="361" t="str">
        <f>IFERROR(IF(LEN(C93)&gt;0,IF(LEN(INDEX(TasksList!$G$6:$G$1005,MATCH(C93,TasksList!$B$6:$B$1005,0),1))=0,"",INDEX(TasksList!$G$6:$G$1005,MATCH(C93,TasksList!$B$6:$B$1005,0),1)),""),"")</f>
        <v/>
      </c>
      <c r="I93" s="381"/>
      <c r="J93" s="402" t="str">
        <f>IF(LEN(INDEX(TasksList!$B$6:$B$1005,ROW(J90),1))=0,"",INDEX(TasksList!$B$6:$B$1005,ROW(J90),1)&amp;" - "&amp;INDEX(TasksList!$D$6:$D$1005,ROW(J90),1))</f>
        <v/>
      </c>
      <c r="K93" s="402"/>
      <c r="L93" s="399" t="str">
        <f t="array" ref="L93">IFERROR(INDEX($J$4:$J$1003,SMALL($K$4:$K$1003,ROW(L93)-3),1),"")</f>
        <v/>
      </c>
      <c r="M93" s="206"/>
      <c r="N93" s="362" t="str">
        <f>IFERROR(IF(LEN(INDEX(PlansAndNotes!$D$6:$D$4005,ROW(B93)-ROW($C$3)))=0,"",INDEX(PlansAndNotes!$D$6:$D$4005,ROW(B93)-ROW($C$3))),"")</f>
        <v/>
      </c>
      <c r="O93" s="165" t="str">
        <f t="shared" si="21"/>
        <v/>
      </c>
      <c r="P93" s="363" t="str">
        <f>IFERROR(IF(LEN(INDEX(PlansAndNotes!$E$6:$E$4005,ROW(B93)-ROW($C$3)))=0,"",INDEX(PlansAndNotes!$E$6:$E$4005,ROW(B93)-ROW($C$3))),"")</f>
        <v/>
      </c>
      <c r="Q93" s="363" t="str">
        <f>IFERROR(IF(LEN(INDEX(PlansAndNotes!$G$6:$G$4005,ROW(B93)-ROW($C$3)))=0,"",INDEX(PlansAndNotes!$G$6:$G$4005,ROW(B93)-ROW($C$3))),"")</f>
        <v/>
      </c>
      <c r="R93" s="165" t="str">
        <f>IFERROR(IF(LEN(D93)&gt;0,IF(LEN(INDEX(AdressBook!$C$6:$C$505,MATCH(D93,AdressBook!$B$6:$B$505,0),1))=0,"",INDEX(AdressBook!$C$6:$C$505,MATCH(D93,AdressBook!$B$6:$B$505,0),1)),""),"")</f>
        <v/>
      </c>
      <c r="S93" s="165">
        <f>IF(LEN(C93)&gt;0,IFERROR(IF(MATCH(C93,C94:$C$4004,0)&gt;0,-1,ROW(S93)-ROW($S$3)),ROW(S93)-ROW($S$3)),-1)</f>
        <v>-1</v>
      </c>
      <c r="T93" s="165">
        <f t="shared" si="22"/>
        <v>0</v>
      </c>
      <c r="U93" s="165" t="str">
        <f t="shared" si="23"/>
        <v/>
      </c>
      <c r="V93" s="165" t="str">
        <f>IFERROR(IF(OR(C93="",S93&lt;0),"",IF(SUBTOTAL(3,C93:C93)=0,-1,SUBTOTAL(3,$C$4:C93))),"")</f>
        <v/>
      </c>
      <c r="W93" s="156" t="str">
        <f t="array" ref="W93">IF(LEN(C93)&gt;0,IFERROR(IF(MATCH(C93,$C$3:$C92,0)&gt;0,N93-INDEX($N$3:N92,SUMPRODUCT(MAX(ROW($C$3:$C92)*(C93=$C$3:$C92)))-2,1),""),""),"")</f>
        <v/>
      </c>
      <c r="X93" s="156">
        <f t="shared" ca="1" si="24"/>
        <v>1</v>
      </c>
      <c r="Y93" s="156">
        <f t="shared" ca="1" si="25"/>
        <v>1</v>
      </c>
      <c r="AB93" s="406"/>
      <c r="AC93" s="380"/>
      <c r="AD93" s="380">
        <f t="shared" si="27"/>
        <v>0</v>
      </c>
      <c r="AQ93" s="165" t="str">
        <f t="shared" si="28"/>
        <v/>
      </c>
      <c r="AR93" s="167" t="str">
        <f t="array" ref="AR93" xml:space="preserve"> IFERROR( IF(OR(DATERANGE="All Data",DATERANGE=""), INDEX(Calculations!$AC$7:$AC$506,SMALL(IF(Calculations!$AC$7:$AC$506&lt;&gt;"0",ROW($AQ$6:$AQ$505)-ROW(INDEX($AQ$6:$AQ$505,1,1))+1),AQ93),1),INDEX(Calculations!$AD$7:$AD$506,SMALL(IF(Calculations!$AD$7:$AD$506&lt;&gt;0,ROW($AQ$6:$AQ$505)-ROW(INDEX($AQ$6:$AQ$505,1,1))+1),AQ93),1)),"")</f>
        <v/>
      </c>
      <c r="AS93" s="164" t="str">
        <f t="array" ref="AS93" xml:space="preserve"> IFERROR(IF(OR(DATERANGE="All Data",DATERANGE=""),INDEX(AdressBook!$B$6:$B$505,SMALL(IF(Calculations!$AC$7:$AC$506&lt;&gt;"0",ROW($AQ$6:$AQ$505)-ROW(INDEX($AQ$6:$AQ$505,1,1))+1),AQ93),1),INDEX(AdressBook!$B$6:$B$505,SMALL(IF(Calculations!$AD$7:$AD$506&lt;&gt;0,ROW($AQ$6:$AQ$505)-ROW(INDEX($AQ$6:$AQ$505,1,1))+1),AQ93),1)),"")</f>
        <v/>
      </c>
      <c r="AT93" s="227" t="str">
        <f t="shared" si="29"/>
        <v/>
      </c>
      <c r="AV93" s="199"/>
      <c r="AW93" s="199"/>
    </row>
    <row r="94" spans="2:49" hidden="1" x14ac:dyDescent="0.25">
      <c r="B94" s="390" t="str">
        <f>IFERROR(IF(LEN(INDEX(PlansAndNotes!$B$6:$B$2005,ROW(A94)-ROW($B$3)))=0,"",INDEX(PlansAndNotes!$B$6:$B$2005,ROW(A94)-ROW($B$3))),"")</f>
        <v/>
      </c>
      <c r="C94" s="361" t="str">
        <f t="shared" si="20"/>
        <v/>
      </c>
      <c r="D94" s="361" t="str">
        <f>IFERROR(IF(LEN(C94)&gt;0,IF(LEN(INDEX(TasksList!$C$6:$C$1005,MATCH(C94,TasksList!$B$6:$B$1005,0),1))=0,"",INDEX(TasksList!$C$6:$C$1005,MATCH(C94,TasksList!$B$6:$B$1005,0),1)),""),"")</f>
        <v/>
      </c>
      <c r="E94" s="361" t="str">
        <f>IFERROR(IF(LEN(C94)&gt;0,IF(LEN(INDEX(TasksList!$F$6:$F$1005,MATCH(C94,TasksList!$B$6:$B$1005,0),1))=0,"not set!",INDEX(TasksList!$F$6:$F$1005,MATCH(C94,TasksList!$B$6:$B$1005,0),1)),""),"")</f>
        <v/>
      </c>
      <c r="F94" s="360" t="str">
        <f>IFERROR(IF(LEN(D94)&gt;0,IF(LEN(INDEX(AdressBook!$D$6:$D$505,MATCH(D94,AdressBook!$B$6:$B$505,0),1))=0,"",INDEX(AdressBook!$D$6:$D$505,MATCH(D94,AdressBook!$B$6:$B$505,0),1)),""),"")</f>
        <v/>
      </c>
      <c r="G94" s="361" t="str">
        <f>IFERROR(IF(LEN(INDEX(PlansAndNotes!$F$6:$F$2005,ROW(B94)-ROW($C$3)))=0,"",INDEX(PlansAndNotes!$F$6:$F$2005,ROW(B94)-ROW($C$3))),"")</f>
        <v/>
      </c>
      <c r="H94" s="361" t="str">
        <f>IFERROR(IF(LEN(C94)&gt;0,IF(LEN(INDEX(TasksList!$G$6:$G$1005,MATCH(C94,TasksList!$B$6:$B$1005,0),1))=0,"",INDEX(TasksList!$G$6:$G$1005,MATCH(C94,TasksList!$B$6:$B$1005,0),1)),""),"")</f>
        <v/>
      </c>
      <c r="I94" s="381"/>
      <c r="J94" s="402" t="str">
        <f>IF(LEN(INDEX(TasksList!$B$6:$B$1005,ROW(J91),1))=0,"",INDEX(TasksList!$B$6:$B$1005,ROW(J91),1)&amp;" - "&amp;INDEX(TasksList!$D$6:$D$1005,ROW(J91),1))</f>
        <v/>
      </c>
      <c r="K94" s="402"/>
      <c r="L94" s="399" t="str">
        <f t="array" ref="L94">IFERROR(INDEX($J$4:$J$1003,SMALL($K$4:$K$1003,ROW(L94)-3),1),"")</f>
        <v/>
      </c>
      <c r="M94" s="206"/>
      <c r="N94" s="362" t="str">
        <f>IFERROR(IF(LEN(INDEX(PlansAndNotes!$D$6:$D$4005,ROW(B94)-ROW($C$3)))=0,"",INDEX(PlansAndNotes!$D$6:$D$4005,ROW(B94)-ROW($C$3))),"")</f>
        <v/>
      </c>
      <c r="O94" s="165" t="str">
        <f t="shared" si="21"/>
        <v/>
      </c>
      <c r="P94" s="363" t="str">
        <f>IFERROR(IF(LEN(INDEX(PlansAndNotes!$E$6:$E$4005,ROW(B94)-ROW($C$3)))=0,"",INDEX(PlansAndNotes!$E$6:$E$4005,ROW(B94)-ROW($C$3))),"")</f>
        <v/>
      </c>
      <c r="Q94" s="363" t="str">
        <f>IFERROR(IF(LEN(INDEX(PlansAndNotes!$G$6:$G$4005,ROW(B94)-ROW($C$3)))=0,"",INDEX(PlansAndNotes!$G$6:$G$4005,ROW(B94)-ROW($C$3))),"")</f>
        <v/>
      </c>
      <c r="R94" s="165" t="str">
        <f>IFERROR(IF(LEN(D94)&gt;0,IF(LEN(INDEX(AdressBook!$C$6:$C$505,MATCH(D94,AdressBook!$B$6:$B$505,0),1))=0,"",INDEX(AdressBook!$C$6:$C$505,MATCH(D94,AdressBook!$B$6:$B$505,0),1)),""),"")</f>
        <v/>
      </c>
      <c r="S94" s="165">
        <f>IF(LEN(C94)&gt;0,IFERROR(IF(MATCH(C94,C95:$C$4004,0)&gt;0,-1,ROW(S94)-ROW($S$3)),ROW(S94)-ROW($S$3)),-1)</f>
        <v>-1</v>
      </c>
      <c r="T94" s="165">
        <f t="shared" si="22"/>
        <v>0</v>
      </c>
      <c r="U94" s="165" t="str">
        <f t="shared" si="23"/>
        <v/>
      </c>
      <c r="V94" s="165" t="str">
        <f>IFERROR(IF(OR(C94="",S94&lt;0),"",IF(SUBTOTAL(3,C94:C94)=0,-1,SUBTOTAL(3,$C$4:C94))),"")</f>
        <v/>
      </c>
      <c r="W94" s="156" t="str">
        <f t="array" ref="W94">IF(LEN(C94)&gt;0,IFERROR(IF(MATCH(C94,$C$3:$C93,0)&gt;0,N94-INDEX($N$3:N93,SUMPRODUCT(MAX(ROW($C$3:$C93)*(C94=$C$3:$C93)))-2,1),""),""),"")</f>
        <v/>
      </c>
      <c r="X94" s="156">
        <f t="shared" ca="1" si="24"/>
        <v>1</v>
      </c>
      <c r="Y94" s="156">
        <f t="shared" ca="1" si="25"/>
        <v>1</v>
      </c>
      <c r="AB94" s="406"/>
      <c r="AC94" s="380"/>
      <c r="AD94" s="380">
        <f t="shared" si="27"/>
        <v>0</v>
      </c>
      <c r="AQ94" s="165" t="str">
        <f t="shared" si="28"/>
        <v/>
      </c>
      <c r="AR94" s="167" t="str">
        <f t="array" ref="AR94" xml:space="preserve"> IFERROR( IF(OR(DATERANGE="All Data",DATERANGE=""), INDEX(Calculations!$AC$7:$AC$506,SMALL(IF(Calculations!$AC$7:$AC$506&lt;&gt;"0",ROW($AQ$6:$AQ$505)-ROW(INDEX($AQ$6:$AQ$505,1,1))+1),AQ94),1),INDEX(Calculations!$AD$7:$AD$506,SMALL(IF(Calculations!$AD$7:$AD$506&lt;&gt;0,ROW($AQ$6:$AQ$505)-ROW(INDEX($AQ$6:$AQ$505,1,1))+1),AQ94),1)),"")</f>
        <v/>
      </c>
      <c r="AS94" s="164" t="str">
        <f t="array" ref="AS94" xml:space="preserve"> IFERROR(IF(OR(DATERANGE="All Data",DATERANGE=""),INDEX(AdressBook!$B$6:$B$505,SMALL(IF(Calculations!$AC$7:$AC$506&lt;&gt;"0",ROW($AQ$6:$AQ$505)-ROW(INDEX($AQ$6:$AQ$505,1,1))+1),AQ94),1),INDEX(AdressBook!$B$6:$B$505,SMALL(IF(Calculations!$AD$7:$AD$506&lt;&gt;0,ROW($AQ$6:$AQ$505)-ROW(INDEX($AQ$6:$AQ$505,1,1))+1),AQ94),1)),"")</f>
        <v/>
      </c>
      <c r="AT94" s="227" t="str">
        <f t="shared" si="29"/>
        <v/>
      </c>
      <c r="AV94" s="199"/>
      <c r="AW94" s="199"/>
    </row>
    <row r="95" spans="2:49" hidden="1" x14ac:dyDescent="0.25">
      <c r="B95" s="390" t="str">
        <f>IFERROR(IF(LEN(INDEX(PlansAndNotes!$B$6:$B$2005,ROW(A95)-ROW($B$3)))=0,"",INDEX(PlansAndNotes!$B$6:$B$2005,ROW(A95)-ROW($B$3))),"")</f>
        <v/>
      </c>
      <c r="C95" s="361" t="str">
        <f t="shared" si="20"/>
        <v/>
      </c>
      <c r="D95" s="361" t="str">
        <f>IFERROR(IF(LEN(C95)&gt;0,IF(LEN(INDEX(TasksList!$C$6:$C$1005,MATCH(C95,TasksList!$B$6:$B$1005,0),1))=0,"",INDEX(TasksList!$C$6:$C$1005,MATCH(C95,TasksList!$B$6:$B$1005,0),1)),""),"")</f>
        <v/>
      </c>
      <c r="E95" s="361" t="str">
        <f>IFERROR(IF(LEN(C95)&gt;0,IF(LEN(INDEX(TasksList!$F$6:$F$1005,MATCH(C95,TasksList!$B$6:$B$1005,0),1))=0,"not set!",INDEX(TasksList!$F$6:$F$1005,MATCH(C95,TasksList!$B$6:$B$1005,0),1)),""),"")</f>
        <v/>
      </c>
      <c r="F95" s="360" t="str">
        <f>IFERROR(IF(LEN(D95)&gt;0,IF(LEN(INDEX(AdressBook!$D$6:$D$505,MATCH(D95,AdressBook!$B$6:$B$505,0),1))=0,"",INDEX(AdressBook!$D$6:$D$505,MATCH(D95,AdressBook!$B$6:$B$505,0),1)),""),"")</f>
        <v/>
      </c>
      <c r="G95" s="361" t="str">
        <f>IFERROR(IF(LEN(INDEX(PlansAndNotes!$F$6:$F$2005,ROW(B95)-ROW($C$3)))=0,"",INDEX(PlansAndNotes!$F$6:$F$2005,ROW(B95)-ROW($C$3))),"")</f>
        <v/>
      </c>
      <c r="H95" s="361" t="str">
        <f>IFERROR(IF(LEN(C95)&gt;0,IF(LEN(INDEX(TasksList!$G$6:$G$1005,MATCH(C95,TasksList!$B$6:$B$1005,0),1))=0,"",INDEX(TasksList!$G$6:$G$1005,MATCH(C95,TasksList!$B$6:$B$1005,0),1)),""),"")</f>
        <v/>
      </c>
      <c r="I95" s="381"/>
      <c r="J95" s="402" t="str">
        <f>IF(LEN(INDEX(TasksList!$B$6:$B$1005,ROW(J92),1))=0,"",INDEX(TasksList!$B$6:$B$1005,ROW(J92),1)&amp;" - "&amp;INDEX(TasksList!$D$6:$D$1005,ROW(J92),1))</f>
        <v/>
      </c>
      <c r="K95" s="402"/>
      <c r="L95" s="399" t="str">
        <f t="array" ref="L95">IFERROR(INDEX($J$4:$J$1003,SMALL($K$4:$K$1003,ROW(L95)-3),1),"")</f>
        <v/>
      </c>
      <c r="M95" s="206"/>
      <c r="N95" s="362" t="str">
        <f>IFERROR(IF(LEN(INDEX(PlansAndNotes!$D$6:$D$4005,ROW(B95)-ROW($C$3)))=0,"",INDEX(PlansAndNotes!$D$6:$D$4005,ROW(B95)-ROW($C$3))),"")</f>
        <v/>
      </c>
      <c r="O95" s="165" t="str">
        <f t="shared" si="21"/>
        <v/>
      </c>
      <c r="P95" s="363" t="str">
        <f>IFERROR(IF(LEN(INDEX(PlansAndNotes!$E$6:$E$4005,ROW(B95)-ROW($C$3)))=0,"",INDEX(PlansAndNotes!$E$6:$E$4005,ROW(B95)-ROW($C$3))),"")</f>
        <v/>
      </c>
      <c r="Q95" s="363" t="str">
        <f>IFERROR(IF(LEN(INDEX(PlansAndNotes!$G$6:$G$4005,ROW(B95)-ROW($C$3)))=0,"",INDEX(PlansAndNotes!$G$6:$G$4005,ROW(B95)-ROW($C$3))),"")</f>
        <v/>
      </c>
      <c r="R95" s="165" t="str">
        <f>IFERROR(IF(LEN(D95)&gt;0,IF(LEN(INDEX(AdressBook!$C$6:$C$505,MATCH(D95,AdressBook!$B$6:$B$505,0),1))=0,"",INDEX(AdressBook!$C$6:$C$505,MATCH(D95,AdressBook!$B$6:$B$505,0),1)),""),"")</f>
        <v/>
      </c>
      <c r="S95" s="165">
        <f>IF(LEN(C95)&gt;0,IFERROR(IF(MATCH(C95,C96:$C$4004,0)&gt;0,-1,ROW(S95)-ROW($S$3)),ROW(S95)-ROW($S$3)),-1)</f>
        <v>-1</v>
      </c>
      <c r="T95" s="165">
        <f t="shared" si="22"/>
        <v>0</v>
      </c>
      <c r="U95" s="165" t="str">
        <f t="shared" si="23"/>
        <v/>
      </c>
      <c r="V95" s="165" t="str">
        <f>IFERROR(IF(OR(C95="",S95&lt;0),"",IF(SUBTOTAL(3,C95:C95)=0,-1,SUBTOTAL(3,$C$4:C95))),"")</f>
        <v/>
      </c>
      <c r="W95" s="156" t="str">
        <f t="array" ref="W95">IF(LEN(C95)&gt;0,IFERROR(IF(MATCH(C95,$C$3:$C94,0)&gt;0,N95-INDEX($N$3:N94,SUMPRODUCT(MAX(ROW($C$3:$C94)*(C95=$C$3:$C94)))-2,1),""),""),"")</f>
        <v/>
      </c>
      <c r="X95" s="156">
        <f t="shared" ca="1" si="24"/>
        <v>1</v>
      </c>
      <c r="Y95" s="156">
        <f t="shared" ca="1" si="25"/>
        <v>1</v>
      </c>
      <c r="AB95" s="406"/>
      <c r="AC95" s="380"/>
      <c r="AD95" s="380">
        <f t="shared" si="27"/>
        <v>0</v>
      </c>
      <c r="AQ95" s="165" t="str">
        <f t="shared" si="28"/>
        <v/>
      </c>
      <c r="AR95" s="167" t="str">
        <f t="array" ref="AR95" xml:space="preserve"> IFERROR( IF(OR(DATERANGE="All Data",DATERANGE=""), INDEX(Calculations!$AC$7:$AC$506,SMALL(IF(Calculations!$AC$7:$AC$506&lt;&gt;"0",ROW($AQ$6:$AQ$505)-ROW(INDEX($AQ$6:$AQ$505,1,1))+1),AQ95),1),INDEX(Calculations!$AD$7:$AD$506,SMALL(IF(Calculations!$AD$7:$AD$506&lt;&gt;0,ROW($AQ$6:$AQ$505)-ROW(INDEX($AQ$6:$AQ$505,1,1))+1),AQ95),1)),"")</f>
        <v/>
      </c>
      <c r="AS95" s="164" t="str">
        <f t="array" ref="AS95" xml:space="preserve"> IFERROR(IF(OR(DATERANGE="All Data",DATERANGE=""),INDEX(AdressBook!$B$6:$B$505,SMALL(IF(Calculations!$AC$7:$AC$506&lt;&gt;"0",ROW($AQ$6:$AQ$505)-ROW(INDEX($AQ$6:$AQ$505,1,1))+1),AQ95),1),INDEX(AdressBook!$B$6:$B$505,SMALL(IF(Calculations!$AD$7:$AD$506&lt;&gt;0,ROW($AQ$6:$AQ$505)-ROW(INDEX($AQ$6:$AQ$505,1,1))+1),AQ95),1)),"")</f>
        <v/>
      </c>
      <c r="AT95" s="227" t="str">
        <f t="shared" si="29"/>
        <v/>
      </c>
      <c r="AV95" s="199"/>
      <c r="AW95" s="199"/>
    </row>
    <row r="96" spans="2:49" hidden="1" x14ac:dyDescent="0.25">
      <c r="B96" s="390" t="str">
        <f>IFERROR(IF(LEN(INDEX(PlansAndNotes!$B$6:$B$2005,ROW(A96)-ROW($B$3)))=0,"",INDEX(PlansAndNotes!$B$6:$B$2005,ROW(A96)-ROW($B$3))),"")</f>
        <v/>
      </c>
      <c r="C96" s="361" t="str">
        <f t="shared" si="20"/>
        <v/>
      </c>
      <c r="D96" s="361" t="str">
        <f>IFERROR(IF(LEN(C96)&gt;0,IF(LEN(INDEX(TasksList!$C$6:$C$1005,MATCH(C96,TasksList!$B$6:$B$1005,0),1))=0,"",INDEX(TasksList!$C$6:$C$1005,MATCH(C96,TasksList!$B$6:$B$1005,0),1)),""),"")</f>
        <v/>
      </c>
      <c r="E96" s="361" t="str">
        <f>IFERROR(IF(LEN(C96)&gt;0,IF(LEN(INDEX(TasksList!$F$6:$F$1005,MATCH(C96,TasksList!$B$6:$B$1005,0),1))=0,"not set!",INDEX(TasksList!$F$6:$F$1005,MATCH(C96,TasksList!$B$6:$B$1005,0),1)),""),"")</f>
        <v/>
      </c>
      <c r="F96" s="360" t="str">
        <f>IFERROR(IF(LEN(D96)&gt;0,IF(LEN(INDEX(AdressBook!$D$6:$D$505,MATCH(D96,AdressBook!$B$6:$B$505,0),1))=0,"",INDEX(AdressBook!$D$6:$D$505,MATCH(D96,AdressBook!$B$6:$B$505,0),1)),""),"")</f>
        <v/>
      </c>
      <c r="G96" s="361" t="str">
        <f>IFERROR(IF(LEN(INDEX(PlansAndNotes!$F$6:$F$2005,ROW(B96)-ROW($C$3)))=0,"",INDEX(PlansAndNotes!$F$6:$F$2005,ROW(B96)-ROW($C$3))),"")</f>
        <v/>
      </c>
      <c r="H96" s="361" t="str">
        <f>IFERROR(IF(LEN(C96)&gt;0,IF(LEN(INDEX(TasksList!$G$6:$G$1005,MATCH(C96,TasksList!$B$6:$B$1005,0),1))=0,"",INDEX(TasksList!$G$6:$G$1005,MATCH(C96,TasksList!$B$6:$B$1005,0),1)),""),"")</f>
        <v/>
      </c>
      <c r="I96" s="381"/>
      <c r="J96" s="402" t="str">
        <f>IF(LEN(INDEX(TasksList!$B$6:$B$1005,ROW(J93),1))=0,"",INDEX(TasksList!$B$6:$B$1005,ROW(J93),1)&amp;" - "&amp;INDEX(TasksList!$D$6:$D$1005,ROW(J93),1))</f>
        <v/>
      </c>
      <c r="K96" s="402"/>
      <c r="L96" s="399" t="str">
        <f t="array" ref="L96">IFERROR(INDEX($J$4:$J$1003,SMALL($K$4:$K$1003,ROW(L96)-3),1),"")</f>
        <v/>
      </c>
      <c r="M96" s="206"/>
      <c r="N96" s="362" t="str">
        <f>IFERROR(IF(LEN(INDEX(PlansAndNotes!$D$6:$D$4005,ROW(B96)-ROW($C$3)))=0,"",INDEX(PlansAndNotes!$D$6:$D$4005,ROW(B96)-ROW($C$3))),"")</f>
        <v/>
      </c>
      <c r="O96" s="165" t="str">
        <f t="shared" si="21"/>
        <v/>
      </c>
      <c r="P96" s="363" t="str">
        <f>IFERROR(IF(LEN(INDEX(PlansAndNotes!$E$6:$E$4005,ROW(B96)-ROW($C$3)))=0,"",INDEX(PlansAndNotes!$E$6:$E$4005,ROW(B96)-ROW($C$3))),"")</f>
        <v/>
      </c>
      <c r="Q96" s="363" t="str">
        <f>IFERROR(IF(LEN(INDEX(PlansAndNotes!$G$6:$G$4005,ROW(B96)-ROW($C$3)))=0,"",INDEX(PlansAndNotes!$G$6:$G$4005,ROW(B96)-ROW($C$3))),"")</f>
        <v/>
      </c>
      <c r="R96" s="165" t="str">
        <f>IFERROR(IF(LEN(D96)&gt;0,IF(LEN(INDEX(AdressBook!$C$6:$C$505,MATCH(D96,AdressBook!$B$6:$B$505,0),1))=0,"",INDEX(AdressBook!$C$6:$C$505,MATCH(D96,AdressBook!$B$6:$B$505,0),1)),""),"")</f>
        <v/>
      </c>
      <c r="S96" s="165">
        <f>IF(LEN(C96)&gt;0,IFERROR(IF(MATCH(C96,C97:$C$4004,0)&gt;0,-1,ROW(S96)-ROW($S$3)),ROW(S96)-ROW($S$3)),-1)</f>
        <v>-1</v>
      </c>
      <c r="T96" s="165">
        <f t="shared" si="22"/>
        <v>0</v>
      </c>
      <c r="U96" s="165" t="str">
        <f t="shared" si="23"/>
        <v/>
      </c>
      <c r="V96" s="165" t="str">
        <f>IFERROR(IF(OR(C96="",S96&lt;0),"",IF(SUBTOTAL(3,C96:C96)=0,-1,SUBTOTAL(3,$C$4:C96))),"")</f>
        <v/>
      </c>
      <c r="W96" s="156" t="str">
        <f t="array" ref="W96">IF(LEN(C96)&gt;0,IFERROR(IF(MATCH(C96,$C$3:$C95,0)&gt;0,N96-INDEX($N$3:N95,SUMPRODUCT(MAX(ROW($C$3:$C95)*(C96=$C$3:$C95)))-2,1),""),""),"")</f>
        <v/>
      </c>
      <c r="X96" s="156">
        <f t="shared" ca="1" si="24"/>
        <v>1</v>
      </c>
      <c r="Y96" s="156">
        <f t="shared" ca="1" si="25"/>
        <v>1</v>
      </c>
      <c r="AB96" s="406"/>
      <c r="AC96" s="380"/>
      <c r="AD96" s="380">
        <f t="shared" si="27"/>
        <v>0</v>
      </c>
      <c r="AQ96" s="165" t="str">
        <f t="shared" si="28"/>
        <v/>
      </c>
      <c r="AR96" s="167" t="str">
        <f t="array" ref="AR96" xml:space="preserve"> IFERROR( IF(OR(DATERANGE="All Data",DATERANGE=""), INDEX(Calculations!$AC$7:$AC$506,SMALL(IF(Calculations!$AC$7:$AC$506&lt;&gt;"0",ROW($AQ$6:$AQ$505)-ROW(INDEX($AQ$6:$AQ$505,1,1))+1),AQ96),1),INDEX(Calculations!$AD$7:$AD$506,SMALL(IF(Calculations!$AD$7:$AD$506&lt;&gt;0,ROW($AQ$6:$AQ$505)-ROW(INDEX($AQ$6:$AQ$505,1,1))+1),AQ96),1)),"")</f>
        <v/>
      </c>
      <c r="AS96" s="164" t="str">
        <f t="array" ref="AS96" xml:space="preserve"> IFERROR(IF(OR(DATERANGE="All Data",DATERANGE=""),INDEX(AdressBook!$B$6:$B$505,SMALL(IF(Calculations!$AC$7:$AC$506&lt;&gt;"0",ROW($AQ$6:$AQ$505)-ROW(INDEX($AQ$6:$AQ$505,1,1))+1),AQ96),1),INDEX(AdressBook!$B$6:$B$505,SMALL(IF(Calculations!$AD$7:$AD$506&lt;&gt;0,ROW($AQ$6:$AQ$505)-ROW(INDEX($AQ$6:$AQ$505,1,1))+1),AQ96),1)),"")</f>
        <v/>
      </c>
      <c r="AT96" s="227" t="str">
        <f t="shared" si="29"/>
        <v/>
      </c>
      <c r="AV96" s="199"/>
      <c r="AW96" s="199"/>
    </row>
    <row r="97" spans="2:49" hidden="1" x14ac:dyDescent="0.25">
      <c r="B97" s="390" t="str">
        <f>IFERROR(IF(LEN(INDEX(PlansAndNotes!$B$6:$B$2005,ROW(A97)-ROW($B$3)))=0,"",INDEX(PlansAndNotes!$B$6:$B$2005,ROW(A97)-ROW($B$3))),"")</f>
        <v/>
      </c>
      <c r="C97" s="361" t="str">
        <f t="shared" si="20"/>
        <v/>
      </c>
      <c r="D97" s="361" t="str">
        <f>IFERROR(IF(LEN(C97)&gt;0,IF(LEN(INDEX(TasksList!$C$6:$C$1005,MATCH(C97,TasksList!$B$6:$B$1005,0),1))=0,"",INDEX(TasksList!$C$6:$C$1005,MATCH(C97,TasksList!$B$6:$B$1005,0),1)),""),"")</f>
        <v/>
      </c>
      <c r="E97" s="361" t="str">
        <f>IFERROR(IF(LEN(C97)&gt;0,IF(LEN(INDEX(TasksList!$F$6:$F$1005,MATCH(C97,TasksList!$B$6:$B$1005,0),1))=0,"not set!",INDEX(TasksList!$F$6:$F$1005,MATCH(C97,TasksList!$B$6:$B$1005,0),1)),""),"")</f>
        <v/>
      </c>
      <c r="F97" s="360" t="str">
        <f>IFERROR(IF(LEN(D97)&gt;0,IF(LEN(INDEX(AdressBook!$D$6:$D$505,MATCH(D97,AdressBook!$B$6:$B$505,0),1))=0,"",INDEX(AdressBook!$D$6:$D$505,MATCH(D97,AdressBook!$B$6:$B$505,0),1)),""),"")</f>
        <v/>
      </c>
      <c r="G97" s="361" t="str">
        <f>IFERROR(IF(LEN(INDEX(PlansAndNotes!$F$6:$F$2005,ROW(B97)-ROW($C$3)))=0,"",INDEX(PlansAndNotes!$F$6:$F$2005,ROW(B97)-ROW($C$3))),"")</f>
        <v/>
      </c>
      <c r="H97" s="361" t="str">
        <f>IFERROR(IF(LEN(C97)&gt;0,IF(LEN(INDEX(TasksList!$G$6:$G$1005,MATCH(C97,TasksList!$B$6:$B$1005,0),1))=0,"",INDEX(TasksList!$G$6:$G$1005,MATCH(C97,TasksList!$B$6:$B$1005,0),1)),""),"")</f>
        <v/>
      </c>
      <c r="I97" s="381"/>
      <c r="J97" s="402" t="str">
        <f>IF(LEN(INDEX(TasksList!$B$6:$B$1005,ROW(J94),1))=0,"",INDEX(TasksList!$B$6:$B$1005,ROW(J94),1)&amp;" - "&amp;INDEX(TasksList!$D$6:$D$1005,ROW(J94),1))</f>
        <v/>
      </c>
      <c r="K97" s="402"/>
      <c r="L97" s="399" t="str">
        <f t="array" ref="L97">IFERROR(INDEX($J$4:$J$1003,SMALL($K$4:$K$1003,ROW(L97)-3),1),"")</f>
        <v/>
      </c>
      <c r="M97" s="206"/>
      <c r="N97" s="362" t="str">
        <f>IFERROR(IF(LEN(INDEX(PlansAndNotes!$D$6:$D$4005,ROW(B97)-ROW($C$3)))=0,"",INDEX(PlansAndNotes!$D$6:$D$4005,ROW(B97)-ROW($C$3))),"")</f>
        <v/>
      </c>
      <c r="O97" s="165" t="str">
        <f t="shared" si="21"/>
        <v/>
      </c>
      <c r="P97" s="363" t="str">
        <f>IFERROR(IF(LEN(INDEX(PlansAndNotes!$E$6:$E$4005,ROW(B97)-ROW($C$3)))=0,"",INDEX(PlansAndNotes!$E$6:$E$4005,ROW(B97)-ROW($C$3))),"")</f>
        <v/>
      </c>
      <c r="Q97" s="363" t="str">
        <f>IFERROR(IF(LEN(INDEX(PlansAndNotes!$G$6:$G$4005,ROW(B97)-ROW($C$3)))=0,"",INDEX(PlansAndNotes!$G$6:$G$4005,ROW(B97)-ROW($C$3))),"")</f>
        <v/>
      </c>
      <c r="R97" s="165" t="str">
        <f>IFERROR(IF(LEN(D97)&gt;0,IF(LEN(INDEX(AdressBook!$C$6:$C$505,MATCH(D97,AdressBook!$B$6:$B$505,0),1))=0,"",INDEX(AdressBook!$C$6:$C$505,MATCH(D97,AdressBook!$B$6:$B$505,0),1)),""),"")</f>
        <v/>
      </c>
      <c r="S97" s="165">
        <f>IF(LEN(C97)&gt;0,IFERROR(IF(MATCH(C97,C98:$C$4004,0)&gt;0,-1,ROW(S97)-ROW($S$3)),ROW(S97)-ROW($S$3)),-1)</f>
        <v>-1</v>
      </c>
      <c r="T97" s="165">
        <f t="shared" si="22"/>
        <v>0</v>
      </c>
      <c r="U97" s="165" t="str">
        <f t="shared" si="23"/>
        <v/>
      </c>
      <c r="V97" s="165" t="str">
        <f>IFERROR(IF(OR(C97="",S97&lt;0),"",IF(SUBTOTAL(3,C97:C97)=0,-1,SUBTOTAL(3,$C$4:C97))),"")</f>
        <v/>
      </c>
      <c r="W97" s="156" t="str">
        <f t="array" ref="W97">IF(LEN(C97)&gt;0,IFERROR(IF(MATCH(C97,$C$3:$C96,0)&gt;0,N97-INDEX($N$3:N96,SUMPRODUCT(MAX(ROW($C$3:$C96)*(C97=$C$3:$C96)))-2,1),""),""),"")</f>
        <v/>
      </c>
      <c r="X97" s="156">
        <f t="shared" ca="1" si="24"/>
        <v>1</v>
      </c>
      <c r="Y97" s="156">
        <f t="shared" ca="1" si="25"/>
        <v>1</v>
      </c>
      <c r="AB97" s="406"/>
      <c r="AC97" s="380"/>
      <c r="AD97" s="380">
        <f t="shared" si="27"/>
        <v>0</v>
      </c>
      <c r="AQ97" s="165" t="str">
        <f t="shared" si="28"/>
        <v/>
      </c>
      <c r="AR97" s="167" t="str">
        <f t="array" ref="AR97" xml:space="preserve"> IFERROR( IF(OR(DATERANGE="All Data",DATERANGE=""), INDEX(Calculations!$AC$7:$AC$506,SMALL(IF(Calculations!$AC$7:$AC$506&lt;&gt;"0",ROW($AQ$6:$AQ$505)-ROW(INDEX($AQ$6:$AQ$505,1,1))+1),AQ97),1),INDEX(Calculations!$AD$7:$AD$506,SMALL(IF(Calculations!$AD$7:$AD$506&lt;&gt;0,ROW($AQ$6:$AQ$505)-ROW(INDEX($AQ$6:$AQ$505,1,1))+1),AQ97),1)),"")</f>
        <v/>
      </c>
      <c r="AS97" s="164" t="str">
        <f t="array" ref="AS97" xml:space="preserve"> IFERROR(IF(OR(DATERANGE="All Data",DATERANGE=""),INDEX(AdressBook!$B$6:$B$505,SMALL(IF(Calculations!$AC$7:$AC$506&lt;&gt;"0",ROW($AQ$6:$AQ$505)-ROW(INDEX($AQ$6:$AQ$505,1,1))+1),AQ97),1),INDEX(AdressBook!$B$6:$B$505,SMALL(IF(Calculations!$AD$7:$AD$506&lt;&gt;0,ROW($AQ$6:$AQ$505)-ROW(INDEX($AQ$6:$AQ$505,1,1))+1),AQ97),1)),"")</f>
        <v/>
      </c>
      <c r="AT97" s="227" t="str">
        <f t="shared" si="29"/>
        <v/>
      </c>
      <c r="AV97" s="199"/>
      <c r="AW97" s="199"/>
    </row>
    <row r="98" spans="2:49" hidden="1" x14ac:dyDescent="0.25">
      <c r="B98" s="390" t="str">
        <f>IFERROR(IF(LEN(INDEX(PlansAndNotes!$B$6:$B$2005,ROW(A98)-ROW($B$3)))=0,"",INDEX(PlansAndNotes!$B$6:$B$2005,ROW(A98)-ROW($B$3))),"")</f>
        <v/>
      </c>
      <c r="C98" s="361" t="str">
        <f t="shared" si="20"/>
        <v/>
      </c>
      <c r="D98" s="361" t="str">
        <f>IFERROR(IF(LEN(C98)&gt;0,IF(LEN(INDEX(TasksList!$C$6:$C$1005,MATCH(C98,TasksList!$B$6:$B$1005,0),1))=0,"",INDEX(TasksList!$C$6:$C$1005,MATCH(C98,TasksList!$B$6:$B$1005,0),1)),""),"")</f>
        <v/>
      </c>
      <c r="E98" s="361" t="str">
        <f>IFERROR(IF(LEN(C98)&gt;0,IF(LEN(INDEX(TasksList!$F$6:$F$1005,MATCH(C98,TasksList!$B$6:$B$1005,0),1))=0,"not set!",INDEX(TasksList!$F$6:$F$1005,MATCH(C98,TasksList!$B$6:$B$1005,0),1)),""),"")</f>
        <v/>
      </c>
      <c r="F98" s="360" t="str">
        <f>IFERROR(IF(LEN(D98)&gt;0,IF(LEN(INDEX(AdressBook!$D$6:$D$505,MATCH(D98,AdressBook!$B$6:$B$505,0),1))=0,"",INDEX(AdressBook!$D$6:$D$505,MATCH(D98,AdressBook!$B$6:$B$505,0),1)),""),"")</f>
        <v/>
      </c>
      <c r="G98" s="361" t="str">
        <f>IFERROR(IF(LEN(INDEX(PlansAndNotes!$F$6:$F$2005,ROW(B98)-ROW($C$3)))=0,"",INDEX(PlansAndNotes!$F$6:$F$2005,ROW(B98)-ROW($C$3))),"")</f>
        <v/>
      </c>
      <c r="H98" s="361" t="str">
        <f>IFERROR(IF(LEN(C98)&gt;0,IF(LEN(INDEX(TasksList!$G$6:$G$1005,MATCH(C98,TasksList!$B$6:$B$1005,0),1))=0,"",INDEX(TasksList!$G$6:$G$1005,MATCH(C98,TasksList!$B$6:$B$1005,0),1)),""),"")</f>
        <v/>
      </c>
      <c r="I98" s="381"/>
      <c r="J98" s="402" t="str">
        <f>IF(LEN(INDEX(TasksList!$B$6:$B$1005,ROW(J95),1))=0,"",INDEX(TasksList!$B$6:$B$1005,ROW(J95),1)&amp;" - "&amp;INDEX(TasksList!$D$6:$D$1005,ROW(J95),1))</f>
        <v/>
      </c>
      <c r="K98" s="402"/>
      <c r="L98" s="399" t="str">
        <f t="array" ref="L98">IFERROR(INDEX($J$4:$J$1003,SMALL($K$4:$K$1003,ROW(L98)-3),1),"")</f>
        <v/>
      </c>
      <c r="M98" s="206"/>
      <c r="N98" s="362" t="str">
        <f>IFERROR(IF(LEN(INDEX(PlansAndNotes!$D$6:$D$4005,ROW(B98)-ROW($C$3)))=0,"",INDEX(PlansAndNotes!$D$6:$D$4005,ROW(B98)-ROW($C$3))),"")</f>
        <v/>
      </c>
      <c r="O98" s="165" t="str">
        <f t="shared" si="21"/>
        <v/>
      </c>
      <c r="P98" s="363" t="str">
        <f>IFERROR(IF(LEN(INDEX(PlansAndNotes!$E$6:$E$4005,ROW(B98)-ROW($C$3)))=0,"",INDEX(PlansAndNotes!$E$6:$E$4005,ROW(B98)-ROW($C$3))),"")</f>
        <v/>
      </c>
      <c r="Q98" s="363" t="str">
        <f>IFERROR(IF(LEN(INDEX(PlansAndNotes!$G$6:$G$4005,ROW(B98)-ROW($C$3)))=0,"",INDEX(PlansAndNotes!$G$6:$G$4005,ROW(B98)-ROW($C$3))),"")</f>
        <v/>
      </c>
      <c r="R98" s="165" t="str">
        <f>IFERROR(IF(LEN(D98)&gt;0,IF(LEN(INDEX(AdressBook!$C$6:$C$505,MATCH(D98,AdressBook!$B$6:$B$505,0),1))=0,"",INDEX(AdressBook!$C$6:$C$505,MATCH(D98,AdressBook!$B$6:$B$505,0),1)),""),"")</f>
        <v/>
      </c>
      <c r="S98" s="165">
        <f>IF(LEN(C98)&gt;0,IFERROR(IF(MATCH(C98,C99:$C$4004,0)&gt;0,-1,ROW(S98)-ROW($S$3)),ROW(S98)-ROW($S$3)),-1)</f>
        <v>-1</v>
      </c>
      <c r="T98" s="165">
        <f t="shared" si="22"/>
        <v>0</v>
      </c>
      <c r="U98" s="165" t="str">
        <f t="shared" si="23"/>
        <v/>
      </c>
      <c r="V98" s="165" t="str">
        <f>IFERROR(IF(OR(C98="",S98&lt;0),"",IF(SUBTOTAL(3,C98:C98)=0,-1,SUBTOTAL(3,$C$4:C98))),"")</f>
        <v/>
      </c>
      <c r="W98" s="156" t="str">
        <f t="array" ref="W98">IF(LEN(C98)&gt;0,IFERROR(IF(MATCH(C98,$C$3:$C97,0)&gt;0,N98-INDEX($N$3:N97,SUMPRODUCT(MAX(ROW($C$3:$C97)*(C98=$C$3:$C97)))-2,1),""),""),"")</f>
        <v/>
      </c>
      <c r="X98" s="156">
        <f t="shared" ca="1" si="24"/>
        <v>1</v>
      </c>
      <c r="Y98" s="156">
        <f t="shared" ca="1" si="25"/>
        <v>1</v>
      </c>
      <c r="AB98" s="406"/>
      <c r="AC98" s="380"/>
      <c r="AD98" s="380">
        <f t="shared" si="27"/>
        <v>0</v>
      </c>
      <c r="AQ98" s="165" t="str">
        <f t="shared" si="28"/>
        <v/>
      </c>
      <c r="AR98" s="167" t="str">
        <f t="array" ref="AR98" xml:space="preserve"> IFERROR( IF(OR(DATERANGE="All Data",DATERANGE=""), INDEX(Calculations!$AC$7:$AC$506,SMALL(IF(Calculations!$AC$7:$AC$506&lt;&gt;"0",ROW($AQ$6:$AQ$505)-ROW(INDEX($AQ$6:$AQ$505,1,1))+1),AQ98),1),INDEX(Calculations!$AD$7:$AD$506,SMALL(IF(Calculations!$AD$7:$AD$506&lt;&gt;0,ROW($AQ$6:$AQ$505)-ROW(INDEX($AQ$6:$AQ$505,1,1))+1),AQ98),1)),"")</f>
        <v/>
      </c>
      <c r="AS98" s="164" t="str">
        <f t="array" ref="AS98" xml:space="preserve"> IFERROR(IF(OR(DATERANGE="All Data",DATERANGE=""),INDEX(AdressBook!$B$6:$B$505,SMALL(IF(Calculations!$AC$7:$AC$506&lt;&gt;"0",ROW($AQ$6:$AQ$505)-ROW(INDEX($AQ$6:$AQ$505,1,1))+1),AQ98),1),INDEX(AdressBook!$B$6:$B$505,SMALL(IF(Calculations!$AD$7:$AD$506&lt;&gt;0,ROW($AQ$6:$AQ$505)-ROW(INDEX($AQ$6:$AQ$505,1,1))+1),AQ98),1)),"")</f>
        <v/>
      </c>
      <c r="AT98" s="227" t="str">
        <f t="shared" si="29"/>
        <v/>
      </c>
      <c r="AV98" s="199"/>
      <c r="AW98" s="199"/>
    </row>
    <row r="99" spans="2:49" hidden="1" x14ac:dyDescent="0.25">
      <c r="B99" s="390" t="str">
        <f>IFERROR(IF(LEN(INDEX(PlansAndNotes!$B$6:$B$2005,ROW(A99)-ROW($B$3)))=0,"",INDEX(PlansAndNotes!$B$6:$B$2005,ROW(A99)-ROW($B$3))),"")</f>
        <v/>
      </c>
      <c r="C99" s="361" t="str">
        <f t="shared" si="20"/>
        <v/>
      </c>
      <c r="D99" s="361" t="str">
        <f>IFERROR(IF(LEN(C99)&gt;0,IF(LEN(INDEX(TasksList!$C$6:$C$1005,MATCH(C99,TasksList!$B$6:$B$1005,0),1))=0,"",INDEX(TasksList!$C$6:$C$1005,MATCH(C99,TasksList!$B$6:$B$1005,0),1)),""),"")</f>
        <v/>
      </c>
      <c r="E99" s="361" t="str">
        <f>IFERROR(IF(LEN(C99)&gt;0,IF(LEN(INDEX(TasksList!$F$6:$F$1005,MATCH(C99,TasksList!$B$6:$B$1005,0),1))=0,"not set!",INDEX(TasksList!$F$6:$F$1005,MATCH(C99,TasksList!$B$6:$B$1005,0),1)),""),"")</f>
        <v/>
      </c>
      <c r="F99" s="360" t="str">
        <f>IFERROR(IF(LEN(D99)&gt;0,IF(LEN(INDEX(AdressBook!$D$6:$D$505,MATCH(D99,AdressBook!$B$6:$B$505,0),1))=0,"",INDEX(AdressBook!$D$6:$D$505,MATCH(D99,AdressBook!$B$6:$B$505,0),1)),""),"")</f>
        <v/>
      </c>
      <c r="G99" s="361" t="str">
        <f>IFERROR(IF(LEN(INDEX(PlansAndNotes!$F$6:$F$2005,ROW(B99)-ROW($C$3)))=0,"",INDEX(PlansAndNotes!$F$6:$F$2005,ROW(B99)-ROW($C$3))),"")</f>
        <v/>
      </c>
      <c r="H99" s="361" t="str">
        <f>IFERROR(IF(LEN(C99)&gt;0,IF(LEN(INDEX(TasksList!$G$6:$G$1005,MATCH(C99,TasksList!$B$6:$B$1005,0),1))=0,"",INDEX(TasksList!$G$6:$G$1005,MATCH(C99,TasksList!$B$6:$B$1005,0),1)),""),"")</f>
        <v/>
      </c>
      <c r="I99" s="381"/>
      <c r="J99" s="402" t="str">
        <f>IF(LEN(INDEX(TasksList!$B$6:$B$1005,ROW(J96),1))=0,"",INDEX(TasksList!$B$6:$B$1005,ROW(J96),1)&amp;" - "&amp;INDEX(TasksList!$D$6:$D$1005,ROW(J96),1))</f>
        <v/>
      </c>
      <c r="K99" s="402"/>
      <c r="L99" s="399" t="str">
        <f t="array" ref="L99">IFERROR(INDEX($J$4:$J$1003,SMALL($K$4:$K$1003,ROW(L99)-3),1),"")</f>
        <v/>
      </c>
      <c r="M99" s="206"/>
      <c r="N99" s="362" t="str">
        <f>IFERROR(IF(LEN(INDEX(PlansAndNotes!$D$6:$D$4005,ROW(B99)-ROW($C$3)))=0,"",INDEX(PlansAndNotes!$D$6:$D$4005,ROW(B99)-ROW($C$3))),"")</f>
        <v/>
      </c>
      <c r="O99" s="165" t="str">
        <f t="shared" si="21"/>
        <v/>
      </c>
      <c r="P99" s="363" t="str">
        <f>IFERROR(IF(LEN(INDEX(PlansAndNotes!$E$6:$E$4005,ROW(B99)-ROW($C$3)))=0,"",INDEX(PlansAndNotes!$E$6:$E$4005,ROW(B99)-ROW($C$3))),"")</f>
        <v/>
      </c>
      <c r="Q99" s="363" t="str">
        <f>IFERROR(IF(LEN(INDEX(PlansAndNotes!$G$6:$G$4005,ROW(B99)-ROW($C$3)))=0,"",INDEX(PlansAndNotes!$G$6:$G$4005,ROW(B99)-ROW($C$3))),"")</f>
        <v/>
      </c>
      <c r="R99" s="165" t="str">
        <f>IFERROR(IF(LEN(D99)&gt;0,IF(LEN(INDEX(AdressBook!$C$6:$C$505,MATCH(D99,AdressBook!$B$6:$B$505,0),1))=0,"",INDEX(AdressBook!$C$6:$C$505,MATCH(D99,AdressBook!$B$6:$B$505,0),1)),""),"")</f>
        <v/>
      </c>
      <c r="S99" s="165">
        <f>IF(LEN(C99)&gt;0,IFERROR(IF(MATCH(C99,C100:$C$4004,0)&gt;0,-1,ROW(S99)-ROW($S$3)),ROW(S99)-ROW($S$3)),-1)</f>
        <v>-1</v>
      </c>
      <c r="T99" s="165">
        <f t="shared" si="22"/>
        <v>0</v>
      </c>
      <c r="U99" s="165" t="str">
        <f t="shared" si="23"/>
        <v/>
      </c>
      <c r="V99" s="165" t="str">
        <f>IFERROR(IF(OR(C99="",S99&lt;0),"",IF(SUBTOTAL(3,C99:C99)=0,-1,SUBTOTAL(3,$C$4:C99))),"")</f>
        <v/>
      </c>
      <c r="W99" s="156" t="str">
        <f t="array" ref="W99">IF(LEN(C99)&gt;0,IFERROR(IF(MATCH(C99,$C$3:$C98,0)&gt;0,N99-INDEX($N$3:N98,SUMPRODUCT(MAX(ROW($C$3:$C98)*(C99=$C$3:$C98)))-2,1),""),""),"")</f>
        <v/>
      </c>
      <c r="X99" s="156">
        <f t="shared" ca="1" si="24"/>
        <v>1</v>
      </c>
      <c r="Y99" s="156">
        <f t="shared" ca="1" si="25"/>
        <v>1</v>
      </c>
      <c r="AB99" s="406"/>
      <c r="AC99" s="380"/>
      <c r="AD99" s="380">
        <f t="shared" si="27"/>
        <v>0</v>
      </c>
      <c r="AQ99" s="165" t="str">
        <f t="shared" si="28"/>
        <v/>
      </c>
      <c r="AR99" s="167" t="str">
        <f t="array" ref="AR99" xml:space="preserve"> IFERROR( IF(OR(DATERANGE="All Data",DATERANGE=""), INDEX(Calculations!$AC$7:$AC$506,SMALL(IF(Calculations!$AC$7:$AC$506&lt;&gt;"0",ROW($AQ$6:$AQ$505)-ROW(INDEX($AQ$6:$AQ$505,1,1))+1),AQ99),1),INDEX(Calculations!$AD$7:$AD$506,SMALL(IF(Calculations!$AD$7:$AD$506&lt;&gt;0,ROW($AQ$6:$AQ$505)-ROW(INDEX($AQ$6:$AQ$505,1,1))+1),AQ99),1)),"")</f>
        <v/>
      </c>
      <c r="AS99" s="164" t="str">
        <f t="array" ref="AS99" xml:space="preserve"> IFERROR(IF(OR(DATERANGE="All Data",DATERANGE=""),INDEX(AdressBook!$B$6:$B$505,SMALL(IF(Calculations!$AC$7:$AC$506&lt;&gt;"0",ROW($AQ$6:$AQ$505)-ROW(INDEX($AQ$6:$AQ$505,1,1))+1),AQ99),1),INDEX(AdressBook!$B$6:$B$505,SMALL(IF(Calculations!$AD$7:$AD$506&lt;&gt;0,ROW($AQ$6:$AQ$505)-ROW(INDEX($AQ$6:$AQ$505,1,1))+1),AQ99),1)),"")</f>
        <v/>
      </c>
      <c r="AT99" s="227" t="str">
        <f t="shared" si="29"/>
        <v/>
      </c>
      <c r="AV99" s="199"/>
      <c r="AW99" s="199"/>
    </row>
    <row r="100" spans="2:49" hidden="1" x14ac:dyDescent="0.25">
      <c r="B100" s="390" t="str">
        <f>IFERROR(IF(LEN(INDEX(PlansAndNotes!$B$6:$B$2005,ROW(A100)-ROW($B$3)))=0,"",INDEX(PlansAndNotes!$B$6:$B$2005,ROW(A100)-ROW($B$3))),"")</f>
        <v/>
      </c>
      <c r="C100" s="361" t="str">
        <f t="shared" si="20"/>
        <v/>
      </c>
      <c r="D100" s="361" t="str">
        <f>IFERROR(IF(LEN(C100)&gt;0,IF(LEN(INDEX(TasksList!$C$6:$C$1005,MATCH(C100,TasksList!$B$6:$B$1005,0),1))=0,"",INDEX(TasksList!$C$6:$C$1005,MATCH(C100,TasksList!$B$6:$B$1005,0),1)),""),"")</f>
        <v/>
      </c>
      <c r="E100" s="361" t="str">
        <f>IFERROR(IF(LEN(C100)&gt;0,IF(LEN(INDEX(TasksList!$F$6:$F$1005,MATCH(C100,TasksList!$B$6:$B$1005,0),1))=0,"not set!",INDEX(TasksList!$F$6:$F$1005,MATCH(C100,TasksList!$B$6:$B$1005,0),1)),""),"")</f>
        <v/>
      </c>
      <c r="F100" s="360" t="str">
        <f>IFERROR(IF(LEN(D100)&gt;0,IF(LEN(INDEX(AdressBook!$D$6:$D$505,MATCH(D100,AdressBook!$B$6:$B$505,0),1))=0,"",INDEX(AdressBook!$D$6:$D$505,MATCH(D100,AdressBook!$B$6:$B$505,0),1)),""),"")</f>
        <v/>
      </c>
      <c r="G100" s="361" t="str">
        <f>IFERROR(IF(LEN(INDEX(PlansAndNotes!$F$6:$F$2005,ROW(B100)-ROW($C$3)))=0,"",INDEX(PlansAndNotes!$F$6:$F$2005,ROW(B100)-ROW($C$3))),"")</f>
        <v/>
      </c>
      <c r="H100" s="361" t="str">
        <f>IFERROR(IF(LEN(C100)&gt;0,IF(LEN(INDEX(TasksList!$G$6:$G$1005,MATCH(C100,TasksList!$B$6:$B$1005,0),1))=0,"",INDEX(TasksList!$G$6:$G$1005,MATCH(C100,TasksList!$B$6:$B$1005,0),1)),""),"")</f>
        <v/>
      </c>
      <c r="I100" s="381"/>
      <c r="J100" s="402" t="str">
        <f>IF(LEN(INDEX(TasksList!$B$6:$B$1005,ROW(J97),1))=0,"",INDEX(TasksList!$B$6:$B$1005,ROW(J97),1)&amp;" - "&amp;INDEX(TasksList!$D$6:$D$1005,ROW(J97),1))</f>
        <v/>
      </c>
      <c r="K100" s="402"/>
      <c r="L100" s="399" t="str">
        <f t="array" ref="L100">IFERROR(INDEX($J$4:$J$1003,SMALL($K$4:$K$1003,ROW(L100)-3),1),"")</f>
        <v/>
      </c>
      <c r="M100" s="206"/>
      <c r="N100" s="362" t="str">
        <f>IFERROR(IF(LEN(INDEX(PlansAndNotes!$D$6:$D$4005,ROW(B100)-ROW($C$3)))=0,"",INDEX(PlansAndNotes!$D$6:$D$4005,ROW(B100)-ROW($C$3))),"")</f>
        <v/>
      </c>
      <c r="O100" s="165" t="str">
        <f t="shared" si="21"/>
        <v/>
      </c>
      <c r="P100" s="363" t="str">
        <f>IFERROR(IF(LEN(INDEX(PlansAndNotes!$E$6:$E$4005,ROW(B100)-ROW($C$3)))=0,"",INDEX(PlansAndNotes!$E$6:$E$4005,ROW(B100)-ROW($C$3))),"")</f>
        <v/>
      </c>
      <c r="Q100" s="363" t="str">
        <f>IFERROR(IF(LEN(INDEX(PlansAndNotes!$G$6:$G$4005,ROW(B100)-ROW($C$3)))=0,"",INDEX(PlansAndNotes!$G$6:$G$4005,ROW(B100)-ROW($C$3))),"")</f>
        <v/>
      </c>
      <c r="R100" s="165" t="str">
        <f>IFERROR(IF(LEN(D100)&gt;0,IF(LEN(INDEX(AdressBook!$C$6:$C$505,MATCH(D100,AdressBook!$B$6:$B$505,0),1))=0,"",INDEX(AdressBook!$C$6:$C$505,MATCH(D100,AdressBook!$B$6:$B$505,0),1)),""),"")</f>
        <v/>
      </c>
      <c r="S100" s="165">
        <f>IF(LEN(C100)&gt;0,IFERROR(IF(MATCH(C100,C101:$C$4004,0)&gt;0,-1,ROW(S100)-ROW($S$3)),ROW(S100)-ROW($S$3)),-1)</f>
        <v>-1</v>
      </c>
      <c r="T100" s="165">
        <f t="shared" si="22"/>
        <v>0</v>
      </c>
      <c r="U100" s="165" t="str">
        <f t="shared" si="23"/>
        <v/>
      </c>
      <c r="V100" s="165" t="str">
        <f>IFERROR(IF(OR(C100="",S100&lt;0),"",IF(SUBTOTAL(3,C100:C100)=0,-1,SUBTOTAL(3,$C$4:C100))),"")</f>
        <v/>
      </c>
      <c r="W100" s="156" t="str">
        <f t="array" ref="W100">IF(LEN(C100)&gt;0,IFERROR(IF(MATCH(C100,$C$3:$C99,0)&gt;0,N100-INDEX($N$3:N99,SUMPRODUCT(MAX(ROW($C$3:$C99)*(C100=$C$3:$C99)))-2,1),""),""),"")</f>
        <v/>
      </c>
      <c r="X100" s="156">
        <f t="shared" ca="1" si="24"/>
        <v>1</v>
      </c>
      <c r="Y100" s="156">
        <f t="shared" ca="1" si="25"/>
        <v>1</v>
      </c>
      <c r="AB100" s="406"/>
      <c r="AC100" s="380"/>
      <c r="AD100" s="380">
        <f t="shared" si="27"/>
        <v>0</v>
      </c>
      <c r="AQ100" s="165" t="str">
        <f t="shared" si="28"/>
        <v/>
      </c>
      <c r="AR100" s="167" t="str">
        <f t="array" ref="AR100" xml:space="preserve"> IFERROR( IF(OR(DATERANGE="All Data",DATERANGE=""), INDEX(Calculations!$AC$7:$AC$506,SMALL(IF(Calculations!$AC$7:$AC$506&lt;&gt;"0",ROW($AQ$6:$AQ$505)-ROW(INDEX($AQ$6:$AQ$505,1,1))+1),AQ100),1),INDEX(Calculations!$AD$7:$AD$506,SMALL(IF(Calculations!$AD$7:$AD$506&lt;&gt;0,ROW($AQ$6:$AQ$505)-ROW(INDEX($AQ$6:$AQ$505,1,1))+1),AQ100),1)),"")</f>
        <v/>
      </c>
      <c r="AS100" s="164" t="str">
        <f t="array" ref="AS100" xml:space="preserve"> IFERROR(IF(OR(DATERANGE="All Data",DATERANGE=""),INDEX(AdressBook!$B$6:$B$505,SMALL(IF(Calculations!$AC$7:$AC$506&lt;&gt;"0",ROW($AQ$6:$AQ$505)-ROW(INDEX($AQ$6:$AQ$505,1,1))+1),AQ100),1),INDEX(AdressBook!$B$6:$B$505,SMALL(IF(Calculations!$AD$7:$AD$506&lt;&gt;0,ROW($AQ$6:$AQ$505)-ROW(INDEX($AQ$6:$AQ$505,1,1))+1),AQ100),1)),"")</f>
        <v/>
      </c>
      <c r="AT100" s="227" t="str">
        <f t="shared" si="29"/>
        <v/>
      </c>
      <c r="AV100" s="199"/>
      <c r="AW100" s="199"/>
    </row>
    <row r="101" spans="2:49" hidden="1" x14ac:dyDescent="0.25">
      <c r="B101" s="390" t="str">
        <f>IFERROR(IF(LEN(INDEX(PlansAndNotes!$B$6:$B$2005,ROW(A101)-ROW($B$3)))=0,"",INDEX(PlansAndNotes!$B$6:$B$2005,ROW(A101)-ROW($B$3))),"")</f>
        <v/>
      </c>
      <c r="C101" s="361" t="str">
        <f t="shared" si="20"/>
        <v/>
      </c>
      <c r="D101" s="361" t="str">
        <f>IFERROR(IF(LEN(C101)&gt;0,IF(LEN(INDEX(TasksList!$C$6:$C$1005,MATCH(C101,TasksList!$B$6:$B$1005,0),1))=0,"",INDEX(TasksList!$C$6:$C$1005,MATCH(C101,TasksList!$B$6:$B$1005,0),1)),""),"")</f>
        <v/>
      </c>
      <c r="E101" s="361" t="str">
        <f>IFERROR(IF(LEN(C101)&gt;0,IF(LEN(INDEX(TasksList!$F$6:$F$1005,MATCH(C101,TasksList!$B$6:$B$1005,0),1))=0,"not set!",INDEX(TasksList!$F$6:$F$1005,MATCH(C101,TasksList!$B$6:$B$1005,0),1)),""),"")</f>
        <v/>
      </c>
      <c r="F101" s="360" t="str">
        <f>IFERROR(IF(LEN(D101)&gt;0,IF(LEN(INDEX(AdressBook!$D$6:$D$505,MATCH(D101,AdressBook!$B$6:$B$505,0),1))=0,"",INDEX(AdressBook!$D$6:$D$505,MATCH(D101,AdressBook!$B$6:$B$505,0),1)),""),"")</f>
        <v/>
      </c>
      <c r="G101" s="361" t="str">
        <f>IFERROR(IF(LEN(INDEX(PlansAndNotes!$F$6:$F$2005,ROW(B101)-ROW($C$3)))=0,"",INDEX(PlansAndNotes!$F$6:$F$2005,ROW(B101)-ROW($C$3))),"")</f>
        <v/>
      </c>
      <c r="H101" s="361" t="str">
        <f>IFERROR(IF(LEN(C101)&gt;0,IF(LEN(INDEX(TasksList!$G$6:$G$1005,MATCH(C101,TasksList!$B$6:$B$1005,0),1))=0,"",INDEX(TasksList!$G$6:$G$1005,MATCH(C101,TasksList!$B$6:$B$1005,0),1)),""),"")</f>
        <v/>
      </c>
      <c r="I101" s="381"/>
      <c r="J101" s="402" t="str">
        <f>IF(LEN(INDEX(TasksList!$B$6:$B$1005,ROW(J98),1))=0,"",INDEX(TasksList!$B$6:$B$1005,ROW(J98),1)&amp;" - "&amp;INDEX(TasksList!$D$6:$D$1005,ROW(J98),1))</f>
        <v/>
      </c>
      <c r="K101" s="402"/>
      <c r="L101" s="399" t="str">
        <f t="array" ref="L101">IFERROR(INDEX($J$4:$J$1003,SMALL($K$4:$K$1003,ROW(L101)-3),1),"")</f>
        <v/>
      </c>
      <c r="M101" s="206"/>
      <c r="N101" s="362" t="str">
        <f>IFERROR(IF(LEN(INDEX(PlansAndNotes!$D$6:$D$4005,ROW(B101)-ROW($C$3)))=0,"",INDEX(PlansAndNotes!$D$6:$D$4005,ROW(B101)-ROW($C$3))),"")</f>
        <v/>
      </c>
      <c r="O101" s="165" t="str">
        <f t="shared" si="21"/>
        <v/>
      </c>
      <c r="P101" s="363" t="str">
        <f>IFERROR(IF(LEN(INDEX(PlansAndNotes!$E$6:$E$4005,ROW(B101)-ROW($C$3)))=0,"",INDEX(PlansAndNotes!$E$6:$E$4005,ROW(B101)-ROW($C$3))),"")</f>
        <v/>
      </c>
      <c r="Q101" s="363" t="str">
        <f>IFERROR(IF(LEN(INDEX(PlansAndNotes!$G$6:$G$4005,ROW(B101)-ROW($C$3)))=0,"",INDEX(PlansAndNotes!$G$6:$G$4005,ROW(B101)-ROW($C$3))),"")</f>
        <v/>
      </c>
      <c r="R101" s="165" t="str">
        <f>IFERROR(IF(LEN(D101)&gt;0,IF(LEN(INDEX(AdressBook!$C$6:$C$505,MATCH(D101,AdressBook!$B$6:$B$505,0),1))=0,"",INDEX(AdressBook!$C$6:$C$505,MATCH(D101,AdressBook!$B$6:$B$505,0),1)),""),"")</f>
        <v/>
      </c>
      <c r="S101" s="165">
        <f>IF(LEN(C101)&gt;0,IFERROR(IF(MATCH(C101,C102:$C$4004,0)&gt;0,-1,ROW(S101)-ROW($S$3)),ROW(S101)-ROW($S$3)),-1)</f>
        <v>-1</v>
      </c>
      <c r="T101" s="165">
        <f t="shared" si="22"/>
        <v>0</v>
      </c>
      <c r="U101" s="165" t="str">
        <f t="shared" si="23"/>
        <v/>
      </c>
      <c r="V101" s="165" t="str">
        <f>IFERROR(IF(OR(C101="",S101&lt;0),"",IF(SUBTOTAL(3,C101:C101)=0,-1,SUBTOTAL(3,$C$4:C101))),"")</f>
        <v/>
      </c>
      <c r="W101" s="156" t="str">
        <f t="array" ref="W101">IF(LEN(C101)&gt;0,IFERROR(IF(MATCH(C101,$C$3:$C100,0)&gt;0,N101-INDEX($N$3:N100,SUMPRODUCT(MAX(ROW($C$3:$C100)*(C101=$C$3:$C100)))-2,1),""),""),"")</f>
        <v/>
      </c>
      <c r="X101" s="156">
        <f t="shared" ca="1" si="24"/>
        <v>1</v>
      </c>
      <c r="Y101" s="156">
        <f t="shared" ca="1" si="25"/>
        <v>1</v>
      </c>
      <c r="AB101" s="406"/>
      <c r="AC101" s="380"/>
      <c r="AD101" s="380">
        <f t="shared" si="27"/>
        <v>0</v>
      </c>
      <c r="AQ101" s="165" t="str">
        <f t="shared" si="28"/>
        <v/>
      </c>
      <c r="AR101" s="167" t="str">
        <f t="array" ref="AR101" xml:space="preserve"> IFERROR( IF(OR(DATERANGE="All Data",DATERANGE=""), INDEX(Calculations!$AC$7:$AC$506,SMALL(IF(Calculations!$AC$7:$AC$506&lt;&gt;"0",ROW($AQ$6:$AQ$505)-ROW(INDEX($AQ$6:$AQ$505,1,1))+1),AQ101),1),INDEX(Calculations!$AD$7:$AD$506,SMALL(IF(Calculations!$AD$7:$AD$506&lt;&gt;0,ROW($AQ$6:$AQ$505)-ROW(INDEX($AQ$6:$AQ$505,1,1))+1),AQ101),1)),"")</f>
        <v/>
      </c>
      <c r="AS101" s="164" t="str">
        <f t="array" ref="AS101" xml:space="preserve"> IFERROR(IF(OR(DATERANGE="All Data",DATERANGE=""),INDEX(AdressBook!$B$6:$B$505,SMALL(IF(Calculations!$AC$7:$AC$506&lt;&gt;"0",ROW($AQ$6:$AQ$505)-ROW(INDEX($AQ$6:$AQ$505,1,1))+1),AQ101),1),INDEX(AdressBook!$B$6:$B$505,SMALL(IF(Calculations!$AD$7:$AD$506&lt;&gt;0,ROW($AQ$6:$AQ$505)-ROW(INDEX($AQ$6:$AQ$505,1,1))+1),AQ101),1)),"")</f>
        <v/>
      </c>
      <c r="AT101" s="227" t="str">
        <f t="shared" si="29"/>
        <v/>
      </c>
      <c r="AV101" s="199"/>
      <c r="AW101" s="199"/>
    </row>
    <row r="102" spans="2:49" hidden="1" x14ac:dyDescent="0.25">
      <c r="B102" s="390" t="str">
        <f>IFERROR(IF(LEN(INDEX(PlansAndNotes!$B$6:$B$2005,ROW(A102)-ROW($B$3)))=0,"",INDEX(PlansAndNotes!$B$6:$B$2005,ROW(A102)-ROW($B$3))),"")</f>
        <v/>
      </c>
      <c r="C102" s="361" t="str">
        <f t="shared" si="20"/>
        <v/>
      </c>
      <c r="D102" s="361" t="str">
        <f>IFERROR(IF(LEN(C102)&gt;0,IF(LEN(INDEX(TasksList!$C$6:$C$1005,MATCH(C102,TasksList!$B$6:$B$1005,0),1))=0,"",INDEX(TasksList!$C$6:$C$1005,MATCH(C102,TasksList!$B$6:$B$1005,0),1)),""),"")</f>
        <v/>
      </c>
      <c r="E102" s="361" t="str">
        <f>IFERROR(IF(LEN(C102)&gt;0,IF(LEN(INDEX(TasksList!$F$6:$F$1005,MATCH(C102,TasksList!$B$6:$B$1005,0),1))=0,"not set!",INDEX(TasksList!$F$6:$F$1005,MATCH(C102,TasksList!$B$6:$B$1005,0),1)),""),"")</f>
        <v/>
      </c>
      <c r="F102" s="360" t="str">
        <f>IFERROR(IF(LEN(D102)&gt;0,IF(LEN(INDEX(AdressBook!$D$6:$D$505,MATCH(D102,AdressBook!$B$6:$B$505,0),1))=0,"",INDEX(AdressBook!$D$6:$D$505,MATCH(D102,AdressBook!$B$6:$B$505,0),1)),""),"")</f>
        <v/>
      </c>
      <c r="G102" s="361" t="str">
        <f>IFERROR(IF(LEN(INDEX(PlansAndNotes!$F$6:$F$2005,ROW(B102)-ROW($C$3)))=0,"",INDEX(PlansAndNotes!$F$6:$F$2005,ROW(B102)-ROW($C$3))),"")</f>
        <v/>
      </c>
      <c r="H102" s="361" t="str">
        <f>IFERROR(IF(LEN(C102)&gt;0,IF(LEN(INDEX(TasksList!$G$6:$G$1005,MATCH(C102,TasksList!$B$6:$B$1005,0),1))=0,"",INDEX(TasksList!$G$6:$G$1005,MATCH(C102,TasksList!$B$6:$B$1005,0),1)),""),"")</f>
        <v/>
      </c>
      <c r="I102" s="381"/>
      <c r="J102" s="402" t="str">
        <f>IF(LEN(INDEX(TasksList!$B$6:$B$1005,ROW(J99),1))=0,"",INDEX(TasksList!$B$6:$B$1005,ROW(J99),1)&amp;" - "&amp;INDEX(TasksList!$D$6:$D$1005,ROW(J99),1))</f>
        <v/>
      </c>
      <c r="K102" s="402"/>
      <c r="L102" s="399" t="str">
        <f t="array" ref="L102">IFERROR(INDEX($J$4:$J$1003,SMALL($K$4:$K$1003,ROW(L102)-3),1),"")</f>
        <v/>
      </c>
      <c r="M102" s="206"/>
      <c r="N102" s="362" t="str">
        <f>IFERROR(IF(LEN(INDEX(PlansAndNotes!$D$6:$D$4005,ROW(B102)-ROW($C$3)))=0,"",INDEX(PlansAndNotes!$D$6:$D$4005,ROW(B102)-ROW($C$3))),"")</f>
        <v/>
      </c>
      <c r="O102" s="165" t="str">
        <f t="shared" si="21"/>
        <v/>
      </c>
      <c r="P102" s="363" t="str">
        <f>IFERROR(IF(LEN(INDEX(PlansAndNotes!$E$6:$E$4005,ROW(B102)-ROW($C$3)))=0,"",INDEX(PlansAndNotes!$E$6:$E$4005,ROW(B102)-ROW($C$3))),"")</f>
        <v/>
      </c>
      <c r="Q102" s="363" t="str">
        <f>IFERROR(IF(LEN(INDEX(PlansAndNotes!$G$6:$G$4005,ROW(B102)-ROW($C$3)))=0,"",INDEX(PlansAndNotes!$G$6:$G$4005,ROW(B102)-ROW($C$3))),"")</f>
        <v/>
      </c>
      <c r="R102" s="165" t="str">
        <f>IFERROR(IF(LEN(D102)&gt;0,IF(LEN(INDEX(AdressBook!$C$6:$C$505,MATCH(D102,AdressBook!$B$6:$B$505,0),1))=0,"",INDEX(AdressBook!$C$6:$C$505,MATCH(D102,AdressBook!$B$6:$B$505,0),1)),""),"")</f>
        <v/>
      </c>
      <c r="S102" s="165">
        <f>IF(LEN(C102)&gt;0,IFERROR(IF(MATCH(C102,C103:$C$4004,0)&gt;0,-1,ROW(S102)-ROW($S$3)),ROW(S102)-ROW($S$3)),-1)</f>
        <v>-1</v>
      </c>
      <c r="T102" s="165">
        <f t="shared" si="22"/>
        <v>0</v>
      </c>
      <c r="U102" s="165" t="str">
        <f t="shared" si="23"/>
        <v/>
      </c>
      <c r="V102" s="165" t="str">
        <f>IFERROR(IF(OR(C102="",S102&lt;0),"",IF(SUBTOTAL(3,C102:C102)=0,-1,SUBTOTAL(3,$C$4:C102))),"")</f>
        <v/>
      </c>
      <c r="W102" s="156" t="str">
        <f t="array" ref="W102">IF(LEN(C102)&gt;0,IFERROR(IF(MATCH(C102,$C$3:$C101,0)&gt;0,N102-INDEX($N$3:N101,SUMPRODUCT(MAX(ROW($C$3:$C101)*(C102=$C$3:$C101)))-2,1),""),""),"")</f>
        <v/>
      </c>
      <c r="X102" s="156">
        <f t="shared" ca="1" si="24"/>
        <v>1</v>
      </c>
      <c r="Y102" s="156">
        <f t="shared" ca="1" si="25"/>
        <v>1</v>
      </c>
      <c r="AB102" s="406"/>
      <c r="AC102" s="380"/>
      <c r="AD102" s="380">
        <f t="shared" si="27"/>
        <v>0</v>
      </c>
      <c r="AQ102" s="165" t="str">
        <f t="shared" si="28"/>
        <v/>
      </c>
      <c r="AR102" s="167" t="str">
        <f t="array" ref="AR102" xml:space="preserve"> IFERROR( IF(OR(DATERANGE="All Data",DATERANGE=""), INDEX(Calculations!$AC$7:$AC$506,SMALL(IF(Calculations!$AC$7:$AC$506&lt;&gt;"0",ROW($AQ$6:$AQ$505)-ROW(INDEX($AQ$6:$AQ$505,1,1))+1),AQ102),1),INDEX(Calculations!$AD$7:$AD$506,SMALL(IF(Calculations!$AD$7:$AD$506&lt;&gt;0,ROW($AQ$6:$AQ$505)-ROW(INDEX($AQ$6:$AQ$505,1,1))+1),AQ102),1)),"")</f>
        <v/>
      </c>
      <c r="AS102" s="164" t="str">
        <f t="array" ref="AS102" xml:space="preserve"> IFERROR(IF(OR(DATERANGE="All Data",DATERANGE=""),INDEX(AdressBook!$B$6:$B$505,SMALL(IF(Calculations!$AC$7:$AC$506&lt;&gt;"0",ROW($AQ$6:$AQ$505)-ROW(INDEX($AQ$6:$AQ$505,1,1))+1),AQ102),1),INDEX(AdressBook!$B$6:$B$505,SMALL(IF(Calculations!$AD$7:$AD$506&lt;&gt;0,ROW($AQ$6:$AQ$505)-ROW(INDEX($AQ$6:$AQ$505,1,1))+1),AQ102),1)),"")</f>
        <v/>
      </c>
      <c r="AT102" s="227" t="str">
        <f t="shared" si="29"/>
        <v/>
      </c>
      <c r="AV102" s="199"/>
      <c r="AW102" s="199"/>
    </row>
    <row r="103" spans="2:49" hidden="1" x14ac:dyDescent="0.25">
      <c r="B103" s="390" t="str">
        <f>IFERROR(IF(LEN(INDEX(PlansAndNotes!$B$6:$B$2005,ROW(A103)-ROW($B$3)))=0,"",INDEX(PlansAndNotes!$B$6:$B$2005,ROW(A103)-ROW($B$3))),"")</f>
        <v/>
      </c>
      <c r="C103" s="361" t="str">
        <f t="shared" si="20"/>
        <v/>
      </c>
      <c r="D103" s="361" t="str">
        <f>IFERROR(IF(LEN(C103)&gt;0,IF(LEN(INDEX(TasksList!$C$6:$C$1005,MATCH(C103,TasksList!$B$6:$B$1005,0),1))=0,"",INDEX(TasksList!$C$6:$C$1005,MATCH(C103,TasksList!$B$6:$B$1005,0),1)),""),"")</f>
        <v/>
      </c>
      <c r="E103" s="361" t="str">
        <f>IFERROR(IF(LEN(C103)&gt;0,IF(LEN(INDEX(TasksList!$F$6:$F$1005,MATCH(C103,TasksList!$B$6:$B$1005,0),1))=0,"not set!",INDEX(TasksList!$F$6:$F$1005,MATCH(C103,TasksList!$B$6:$B$1005,0),1)),""),"")</f>
        <v/>
      </c>
      <c r="F103" s="360" t="str">
        <f>IFERROR(IF(LEN(D103)&gt;0,IF(LEN(INDEX(AdressBook!$D$6:$D$505,MATCH(D103,AdressBook!$B$6:$B$505,0),1))=0,"",INDEX(AdressBook!$D$6:$D$505,MATCH(D103,AdressBook!$B$6:$B$505,0),1)),""),"")</f>
        <v/>
      </c>
      <c r="G103" s="361" t="str">
        <f>IFERROR(IF(LEN(INDEX(PlansAndNotes!$F$6:$F$2005,ROW(B103)-ROW($C$3)))=0,"",INDEX(PlansAndNotes!$F$6:$F$2005,ROW(B103)-ROW($C$3))),"")</f>
        <v/>
      </c>
      <c r="H103" s="361" t="str">
        <f>IFERROR(IF(LEN(C103)&gt;0,IF(LEN(INDEX(TasksList!$G$6:$G$1005,MATCH(C103,TasksList!$B$6:$B$1005,0),1))=0,"",INDEX(TasksList!$G$6:$G$1005,MATCH(C103,TasksList!$B$6:$B$1005,0),1)),""),"")</f>
        <v/>
      </c>
      <c r="I103" s="381"/>
      <c r="J103" s="402" t="str">
        <f>IF(LEN(INDEX(TasksList!$B$6:$B$1005,ROW(J100),1))=0,"",INDEX(TasksList!$B$6:$B$1005,ROW(J100),1)&amp;" - "&amp;INDEX(TasksList!$D$6:$D$1005,ROW(J100),1))</f>
        <v/>
      </c>
      <c r="K103" s="402"/>
      <c r="L103" s="399" t="str">
        <f t="array" ref="L103">IFERROR(INDEX($J$4:$J$1003,SMALL($K$4:$K$1003,ROW(L103)-3),1),"")</f>
        <v/>
      </c>
      <c r="M103" s="206"/>
      <c r="N103" s="362" t="str">
        <f>IFERROR(IF(LEN(INDEX(PlansAndNotes!$D$6:$D$4005,ROW(B103)-ROW($C$3)))=0,"",INDEX(PlansAndNotes!$D$6:$D$4005,ROW(B103)-ROW($C$3))),"")</f>
        <v/>
      </c>
      <c r="O103" s="165" t="str">
        <f t="shared" si="21"/>
        <v/>
      </c>
      <c r="P103" s="363" t="str">
        <f>IFERROR(IF(LEN(INDEX(PlansAndNotes!$E$6:$E$4005,ROW(B103)-ROW($C$3)))=0,"",INDEX(PlansAndNotes!$E$6:$E$4005,ROW(B103)-ROW($C$3))),"")</f>
        <v/>
      </c>
      <c r="Q103" s="363" t="str">
        <f>IFERROR(IF(LEN(INDEX(PlansAndNotes!$G$6:$G$4005,ROW(B103)-ROW($C$3)))=0,"",INDEX(PlansAndNotes!$G$6:$G$4005,ROW(B103)-ROW($C$3))),"")</f>
        <v/>
      </c>
      <c r="R103" s="165" t="str">
        <f>IFERROR(IF(LEN(D103)&gt;0,IF(LEN(INDEX(AdressBook!$C$6:$C$505,MATCH(D103,AdressBook!$B$6:$B$505,0),1))=0,"",INDEX(AdressBook!$C$6:$C$505,MATCH(D103,AdressBook!$B$6:$B$505,0),1)),""),"")</f>
        <v/>
      </c>
      <c r="S103" s="165">
        <f>IF(LEN(C103)&gt;0,IFERROR(IF(MATCH(C103,C104:$C$4004,0)&gt;0,-1,ROW(S103)-ROW($S$3)),ROW(S103)-ROW($S$3)),-1)</f>
        <v>-1</v>
      </c>
      <c r="T103" s="165">
        <f t="shared" si="22"/>
        <v>0</v>
      </c>
      <c r="U103" s="165" t="str">
        <f t="shared" si="23"/>
        <v/>
      </c>
      <c r="V103" s="165" t="str">
        <f>IFERROR(IF(OR(C103="",S103&lt;0),"",IF(SUBTOTAL(3,C103:C103)=0,-1,SUBTOTAL(3,$C$4:C103))),"")</f>
        <v/>
      </c>
      <c r="W103" s="156" t="str">
        <f t="array" ref="W103">IF(LEN(C103)&gt;0,IFERROR(IF(MATCH(C103,$C$3:$C102,0)&gt;0,N103-INDEX($N$3:N102,SUMPRODUCT(MAX(ROW($C$3:$C102)*(C103=$C$3:$C102)))-2,1),""),""),"")</f>
        <v/>
      </c>
      <c r="X103" s="156">
        <f t="shared" ca="1" si="24"/>
        <v>1</v>
      </c>
      <c r="Y103" s="156">
        <f t="shared" ca="1" si="25"/>
        <v>1</v>
      </c>
      <c r="AB103" s="406"/>
      <c r="AC103" s="380"/>
      <c r="AD103" s="380">
        <f t="shared" si="27"/>
        <v>0</v>
      </c>
      <c r="AQ103" s="165" t="str">
        <f t="shared" si="28"/>
        <v/>
      </c>
      <c r="AR103" s="167" t="str">
        <f t="array" ref="AR103" xml:space="preserve"> IFERROR( IF(OR(DATERANGE="All Data",DATERANGE=""), INDEX(Calculations!$AC$7:$AC$506,SMALL(IF(Calculations!$AC$7:$AC$506&lt;&gt;"0",ROW($AQ$6:$AQ$505)-ROW(INDEX($AQ$6:$AQ$505,1,1))+1),AQ103),1),INDEX(Calculations!$AD$7:$AD$506,SMALL(IF(Calculations!$AD$7:$AD$506&lt;&gt;0,ROW($AQ$6:$AQ$505)-ROW(INDEX($AQ$6:$AQ$505,1,1))+1),AQ103),1)),"")</f>
        <v/>
      </c>
      <c r="AS103" s="164" t="str">
        <f t="array" ref="AS103" xml:space="preserve"> IFERROR(IF(OR(DATERANGE="All Data",DATERANGE=""),INDEX(AdressBook!$B$6:$B$505,SMALL(IF(Calculations!$AC$7:$AC$506&lt;&gt;"0",ROW($AQ$6:$AQ$505)-ROW(INDEX($AQ$6:$AQ$505,1,1))+1),AQ103),1),INDEX(AdressBook!$B$6:$B$505,SMALL(IF(Calculations!$AD$7:$AD$506&lt;&gt;0,ROW($AQ$6:$AQ$505)-ROW(INDEX($AQ$6:$AQ$505,1,1))+1),AQ103),1)),"")</f>
        <v/>
      </c>
      <c r="AT103" s="227" t="str">
        <f t="shared" si="29"/>
        <v/>
      </c>
      <c r="AV103" s="199"/>
      <c r="AW103" s="199"/>
    </row>
    <row r="104" spans="2:49" hidden="1" x14ac:dyDescent="0.25">
      <c r="B104" s="390" t="str">
        <f>IFERROR(IF(LEN(INDEX(PlansAndNotes!$B$6:$B$2005,ROW(A104)-ROW($B$3)))=0,"",INDEX(PlansAndNotes!$B$6:$B$2005,ROW(A104)-ROW($B$3))),"")</f>
        <v/>
      </c>
      <c r="C104" s="361" t="str">
        <f t="shared" si="20"/>
        <v/>
      </c>
      <c r="D104" s="361" t="str">
        <f>IFERROR(IF(LEN(C104)&gt;0,IF(LEN(INDEX(TasksList!$C$6:$C$1005,MATCH(C104,TasksList!$B$6:$B$1005,0),1))=0,"",INDEX(TasksList!$C$6:$C$1005,MATCH(C104,TasksList!$B$6:$B$1005,0),1)),""),"")</f>
        <v/>
      </c>
      <c r="E104" s="361" t="str">
        <f>IFERROR(IF(LEN(C104)&gt;0,IF(LEN(INDEX(TasksList!$F$6:$F$1005,MATCH(C104,TasksList!$B$6:$B$1005,0),1))=0,"not set!",INDEX(TasksList!$F$6:$F$1005,MATCH(C104,TasksList!$B$6:$B$1005,0),1)),""),"")</f>
        <v/>
      </c>
      <c r="F104" s="360" t="str">
        <f>IFERROR(IF(LEN(D104)&gt;0,IF(LEN(INDEX(AdressBook!$D$6:$D$505,MATCH(D104,AdressBook!$B$6:$B$505,0),1))=0,"",INDEX(AdressBook!$D$6:$D$505,MATCH(D104,AdressBook!$B$6:$B$505,0),1)),""),"")</f>
        <v/>
      </c>
      <c r="G104" s="361" t="str">
        <f>IFERROR(IF(LEN(INDEX(PlansAndNotes!$F$6:$F$2005,ROW(B104)-ROW($C$3)))=0,"",INDEX(PlansAndNotes!$F$6:$F$2005,ROW(B104)-ROW($C$3))),"")</f>
        <v/>
      </c>
      <c r="H104" s="361" t="str">
        <f>IFERROR(IF(LEN(C104)&gt;0,IF(LEN(INDEX(TasksList!$G$6:$G$1005,MATCH(C104,TasksList!$B$6:$B$1005,0),1))=0,"",INDEX(TasksList!$G$6:$G$1005,MATCH(C104,TasksList!$B$6:$B$1005,0),1)),""),"")</f>
        <v/>
      </c>
      <c r="I104" s="381"/>
      <c r="J104" s="402" t="str">
        <f>IF(LEN(INDEX(TasksList!$B$6:$B$1005,ROW(J101),1))=0,"",INDEX(TasksList!$B$6:$B$1005,ROW(J101),1)&amp;" - "&amp;INDEX(TasksList!$D$6:$D$1005,ROW(J101),1))</f>
        <v/>
      </c>
      <c r="K104" s="402"/>
      <c r="L104" s="399" t="str">
        <f t="array" ref="L104">IFERROR(INDEX($J$4:$J$1003,SMALL($K$4:$K$1003,ROW(L104)-3),1),"")</f>
        <v/>
      </c>
      <c r="M104" s="206"/>
      <c r="N104" s="362" t="str">
        <f>IFERROR(IF(LEN(INDEX(PlansAndNotes!$D$6:$D$4005,ROW(B104)-ROW($C$3)))=0,"",INDEX(PlansAndNotes!$D$6:$D$4005,ROW(B104)-ROW($C$3))),"")</f>
        <v/>
      </c>
      <c r="O104" s="165" t="str">
        <f t="shared" si="21"/>
        <v/>
      </c>
      <c r="P104" s="363" t="str">
        <f>IFERROR(IF(LEN(INDEX(PlansAndNotes!$E$6:$E$4005,ROW(B104)-ROW($C$3)))=0,"",INDEX(PlansAndNotes!$E$6:$E$4005,ROW(B104)-ROW($C$3))),"")</f>
        <v/>
      </c>
      <c r="Q104" s="363" t="str">
        <f>IFERROR(IF(LEN(INDEX(PlansAndNotes!$G$6:$G$4005,ROW(B104)-ROW($C$3)))=0,"",INDEX(PlansAndNotes!$G$6:$G$4005,ROW(B104)-ROW($C$3))),"")</f>
        <v/>
      </c>
      <c r="R104" s="165" t="str">
        <f>IFERROR(IF(LEN(D104)&gt;0,IF(LEN(INDEX(AdressBook!$C$6:$C$505,MATCH(D104,AdressBook!$B$6:$B$505,0),1))=0,"",INDEX(AdressBook!$C$6:$C$505,MATCH(D104,AdressBook!$B$6:$B$505,0),1)),""),"")</f>
        <v/>
      </c>
      <c r="S104" s="165">
        <f>IF(LEN(C104)&gt;0,IFERROR(IF(MATCH(C104,C105:$C$4004,0)&gt;0,-1,ROW(S104)-ROW($S$3)),ROW(S104)-ROW($S$3)),-1)</f>
        <v>-1</v>
      </c>
      <c r="T104" s="165">
        <f t="shared" si="22"/>
        <v>0</v>
      </c>
      <c r="U104" s="165" t="str">
        <f t="shared" si="23"/>
        <v/>
      </c>
      <c r="V104" s="165" t="str">
        <f>IFERROR(IF(OR(C104="",S104&lt;0),"",IF(SUBTOTAL(3,C104:C104)=0,-1,SUBTOTAL(3,$C$4:C104))),"")</f>
        <v/>
      </c>
      <c r="W104" s="156" t="str">
        <f t="array" ref="W104">IF(LEN(C104)&gt;0,IFERROR(IF(MATCH(C104,$C$3:$C103,0)&gt;0,N104-INDEX($N$3:N103,SUMPRODUCT(MAX(ROW($C$3:$C103)*(C104=$C$3:$C103)))-2,1),""),""),"")</f>
        <v/>
      </c>
      <c r="X104" s="156">
        <f t="shared" ca="1" si="24"/>
        <v>1</v>
      </c>
      <c r="Y104" s="156">
        <f t="shared" ca="1" si="25"/>
        <v>1</v>
      </c>
      <c r="AB104" s="406"/>
      <c r="AC104" s="380"/>
      <c r="AD104" s="380">
        <f t="shared" si="27"/>
        <v>0</v>
      </c>
      <c r="AQ104" s="165" t="str">
        <f t="shared" si="28"/>
        <v/>
      </c>
      <c r="AR104" s="167" t="str">
        <f t="array" ref="AR104" xml:space="preserve"> IFERROR( IF(OR(DATERANGE="All Data",DATERANGE=""), INDEX(Calculations!$AC$7:$AC$506,SMALL(IF(Calculations!$AC$7:$AC$506&lt;&gt;"0",ROW($AQ$6:$AQ$505)-ROW(INDEX($AQ$6:$AQ$505,1,1))+1),AQ104),1),INDEX(Calculations!$AD$7:$AD$506,SMALL(IF(Calculations!$AD$7:$AD$506&lt;&gt;0,ROW($AQ$6:$AQ$505)-ROW(INDEX($AQ$6:$AQ$505,1,1))+1),AQ104),1)),"")</f>
        <v/>
      </c>
      <c r="AS104" s="164" t="str">
        <f t="array" ref="AS104" xml:space="preserve"> IFERROR(IF(OR(DATERANGE="All Data",DATERANGE=""),INDEX(AdressBook!$B$6:$B$505,SMALL(IF(Calculations!$AC$7:$AC$506&lt;&gt;"0",ROW($AQ$6:$AQ$505)-ROW(INDEX($AQ$6:$AQ$505,1,1))+1),AQ104),1),INDEX(AdressBook!$B$6:$B$505,SMALL(IF(Calculations!$AD$7:$AD$506&lt;&gt;0,ROW($AQ$6:$AQ$505)-ROW(INDEX($AQ$6:$AQ$505,1,1))+1),AQ104),1)),"")</f>
        <v/>
      </c>
      <c r="AT104" s="227" t="str">
        <f t="shared" si="29"/>
        <v/>
      </c>
      <c r="AV104" s="199"/>
      <c r="AW104" s="199"/>
    </row>
    <row r="105" spans="2:49" hidden="1" x14ac:dyDescent="0.25">
      <c r="B105" s="390" t="str">
        <f>IFERROR(IF(LEN(INDEX(PlansAndNotes!$B$6:$B$2005,ROW(A105)-ROW($B$3)))=0,"",INDEX(PlansAndNotes!$B$6:$B$2005,ROW(A105)-ROW($B$3))),"")</f>
        <v/>
      </c>
      <c r="C105" s="361" t="str">
        <f t="shared" si="20"/>
        <v/>
      </c>
      <c r="D105" s="361" t="str">
        <f>IFERROR(IF(LEN(C105)&gt;0,IF(LEN(INDEX(TasksList!$C$6:$C$1005,MATCH(C105,TasksList!$B$6:$B$1005,0),1))=0,"",INDEX(TasksList!$C$6:$C$1005,MATCH(C105,TasksList!$B$6:$B$1005,0),1)),""),"")</f>
        <v/>
      </c>
      <c r="E105" s="361" t="str">
        <f>IFERROR(IF(LEN(C105)&gt;0,IF(LEN(INDEX(TasksList!$F$6:$F$1005,MATCH(C105,TasksList!$B$6:$B$1005,0),1))=0,"not set!",INDEX(TasksList!$F$6:$F$1005,MATCH(C105,TasksList!$B$6:$B$1005,0),1)),""),"")</f>
        <v/>
      </c>
      <c r="F105" s="360" t="str">
        <f>IFERROR(IF(LEN(D105)&gt;0,IF(LEN(INDEX(AdressBook!$D$6:$D$505,MATCH(D105,AdressBook!$B$6:$B$505,0),1))=0,"",INDEX(AdressBook!$D$6:$D$505,MATCH(D105,AdressBook!$B$6:$B$505,0),1)),""),"")</f>
        <v/>
      </c>
      <c r="G105" s="361" t="str">
        <f>IFERROR(IF(LEN(INDEX(PlansAndNotes!$F$6:$F$2005,ROW(B105)-ROW($C$3)))=0,"",INDEX(PlansAndNotes!$F$6:$F$2005,ROW(B105)-ROW($C$3))),"")</f>
        <v/>
      </c>
      <c r="H105" s="361" t="str">
        <f>IFERROR(IF(LEN(C105)&gt;0,IF(LEN(INDEX(TasksList!$G$6:$G$1005,MATCH(C105,TasksList!$B$6:$B$1005,0),1))=0,"",INDEX(TasksList!$G$6:$G$1005,MATCH(C105,TasksList!$B$6:$B$1005,0),1)),""),"")</f>
        <v/>
      </c>
      <c r="I105" s="381"/>
      <c r="J105" s="402" t="str">
        <f>IF(LEN(INDEX(TasksList!$B$6:$B$1005,ROW(J102),1))=0,"",INDEX(TasksList!$B$6:$B$1005,ROW(J102),1)&amp;" - "&amp;INDEX(TasksList!$D$6:$D$1005,ROW(J102),1))</f>
        <v/>
      </c>
      <c r="K105" s="402"/>
      <c r="L105" s="399" t="str">
        <f t="array" ref="L105">IFERROR(INDEX($J$4:$J$1003,SMALL($K$4:$K$1003,ROW(L105)-3),1),"")</f>
        <v/>
      </c>
      <c r="M105" s="206"/>
      <c r="N105" s="362" t="str">
        <f>IFERROR(IF(LEN(INDEX(PlansAndNotes!$D$6:$D$4005,ROW(B105)-ROW($C$3)))=0,"",INDEX(PlansAndNotes!$D$6:$D$4005,ROW(B105)-ROW($C$3))),"")</f>
        <v/>
      </c>
      <c r="O105" s="165" t="str">
        <f t="shared" si="21"/>
        <v/>
      </c>
      <c r="P105" s="363" t="str">
        <f>IFERROR(IF(LEN(INDEX(PlansAndNotes!$E$6:$E$4005,ROW(B105)-ROW($C$3)))=0,"",INDEX(PlansAndNotes!$E$6:$E$4005,ROW(B105)-ROW($C$3))),"")</f>
        <v/>
      </c>
      <c r="Q105" s="363" t="str">
        <f>IFERROR(IF(LEN(INDEX(PlansAndNotes!$G$6:$G$4005,ROW(B105)-ROW($C$3)))=0,"",INDEX(PlansAndNotes!$G$6:$G$4005,ROW(B105)-ROW($C$3))),"")</f>
        <v/>
      </c>
      <c r="R105" s="165" t="str">
        <f>IFERROR(IF(LEN(D105)&gt;0,IF(LEN(INDEX(AdressBook!$C$6:$C$505,MATCH(D105,AdressBook!$B$6:$B$505,0),1))=0,"",INDEX(AdressBook!$C$6:$C$505,MATCH(D105,AdressBook!$B$6:$B$505,0),1)),""),"")</f>
        <v/>
      </c>
      <c r="S105" s="165">
        <f>IF(LEN(C105)&gt;0,IFERROR(IF(MATCH(C105,C106:$C$4004,0)&gt;0,-1,ROW(S105)-ROW($S$3)),ROW(S105)-ROW($S$3)),-1)</f>
        <v>-1</v>
      </c>
      <c r="T105" s="165">
        <f t="shared" si="22"/>
        <v>0</v>
      </c>
      <c r="U105" s="165" t="str">
        <f t="shared" si="23"/>
        <v/>
      </c>
      <c r="V105" s="165" t="str">
        <f>IFERROR(IF(OR(C105="",S105&lt;0),"",IF(SUBTOTAL(3,C105:C105)=0,-1,SUBTOTAL(3,$C$4:C105))),"")</f>
        <v/>
      </c>
      <c r="W105" s="156" t="str">
        <f t="array" ref="W105">IF(LEN(C105)&gt;0,IFERROR(IF(MATCH(C105,$C$3:$C104,0)&gt;0,N105-INDEX($N$3:N104,SUMPRODUCT(MAX(ROW($C$3:$C104)*(C105=$C$3:$C104)))-2,1),""),""),"")</f>
        <v/>
      </c>
      <c r="X105" s="156">
        <f t="shared" ca="1" si="24"/>
        <v>1</v>
      </c>
      <c r="Y105" s="156">
        <f t="shared" ca="1" si="25"/>
        <v>1</v>
      </c>
      <c r="AB105" s="406"/>
      <c r="AC105" s="380"/>
      <c r="AD105" s="380">
        <f t="shared" si="27"/>
        <v>0</v>
      </c>
      <c r="AQ105" s="165" t="str">
        <f t="shared" si="28"/>
        <v/>
      </c>
      <c r="AR105" s="167" t="str">
        <f t="array" ref="AR105" xml:space="preserve"> IFERROR( IF(OR(DATERANGE="All Data",DATERANGE=""), INDEX(Calculations!$AC$7:$AC$506,SMALL(IF(Calculations!$AC$7:$AC$506&lt;&gt;"0",ROW($AQ$6:$AQ$505)-ROW(INDEX($AQ$6:$AQ$505,1,1))+1),AQ105),1),INDEX(Calculations!$AD$7:$AD$506,SMALL(IF(Calculations!$AD$7:$AD$506&lt;&gt;0,ROW($AQ$6:$AQ$505)-ROW(INDEX($AQ$6:$AQ$505,1,1))+1),AQ105),1)),"")</f>
        <v/>
      </c>
      <c r="AS105" s="164" t="str">
        <f t="array" ref="AS105" xml:space="preserve"> IFERROR(IF(OR(DATERANGE="All Data",DATERANGE=""),INDEX(AdressBook!$B$6:$B$505,SMALL(IF(Calculations!$AC$7:$AC$506&lt;&gt;"0",ROW($AQ$6:$AQ$505)-ROW(INDEX($AQ$6:$AQ$505,1,1))+1),AQ105),1),INDEX(AdressBook!$B$6:$B$505,SMALL(IF(Calculations!$AD$7:$AD$506&lt;&gt;0,ROW($AQ$6:$AQ$505)-ROW(INDEX($AQ$6:$AQ$505,1,1))+1),AQ105),1)),"")</f>
        <v/>
      </c>
      <c r="AT105" s="227" t="str">
        <f t="shared" si="29"/>
        <v/>
      </c>
      <c r="AV105" s="199"/>
      <c r="AW105" s="199"/>
    </row>
    <row r="106" spans="2:49" hidden="1" x14ac:dyDescent="0.25">
      <c r="B106" s="390" t="str">
        <f>IFERROR(IF(LEN(INDEX(PlansAndNotes!$B$6:$B$2005,ROW(A106)-ROW($B$3)))=0,"",INDEX(PlansAndNotes!$B$6:$B$2005,ROW(A106)-ROW($B$3))),"")</f>
        <v/>
      </c>
      <c r="C106" s="361" t="str">
        <f t="shared" si="20"/>
        <v/>
      </c>
      <c r="D106" s="361" t="str">
        <f>IFERROR(IF(LEN(C106)&gt;0,IF(LEN(INDEX(TasksList!$C$6:$C$1005,MATCH(C106,TasksList!$B$6:$B$1005,0),1))=0,"",INDEX(TasksList!$C$6:$C$1005,MATCH(C106,TasksList!$B$6:$B$1005,0),1)),""),"")</f>
        <v/>
      </c>
      <c r="E106" s="361" t="str">
        <f>IFERROR(IF(LEN(C106)&gt;0,IF(LEN(INDEX(TasksList!$F$6:$F$1005,MATCH(C106,TasksList!$B$6:$B$1005,0),1))=0,"not set!",INDEX(TasksList!$F$6:$F$1005,MATCH(C106,TasksList!$B$6:$B$1005,0),1)),""),"")</f>
        <v/>
      </c>
      <c r="F106" s="360" t="str">
        <f>IFERROR(IF(LEN(D106)&gt;0,IF(LEN(INDEX(AdressBook!$D$6:$D$505,MATCH(D106,AdressBook!$B$6:$B$505,0),1))=0,"",INDEX(AdressBook!$D$6:$D$505,MATCH(D106,AdressBook!$B$6:$B$505,0),1)),""),"")</f>
        <v/>
      </c>
      <c r="G106" s="361" t="str">
        <f>IFERROR(IF(LEN(INDEX(PlansAndNotes!$F$6:$F$2005,ROW(B106)-ROW($C$3)))=0,"",INDEX(PlansAndNotes!$F$6:$F$2005,ROW(B106)-ROW($C$3))),"")</f>
        <v/>
      </c>
      <c r="H106" s="361" t="str">
        <f>IFERROR(IF(LEN(C106)&gt;0,IF(LEN(INDEX(TasksList!$G$6:$G$1005,MATCH(C106,TasksList!$B$6:$B$1005,0),1))=0,"",INDEX(TasksList!$G$6:$G$1005,MATCH(C106,TasksList!$B$6:$B$1005,0),1)),""),"")</f>
        <v/>
      </c>
      <c r="I106" s="381"/>
      <c r="J106" s="402" t="str">
        <f>IF(LEN(INDEX(TasksList!$B$6:$B$1005,ROW(J103),1))=0,"",INDEX(TasksList!$B$6:$B$1005,ROW(J103),1)&amp;" - "&amp;INDEX(TasksList!$D$6:$D$1005,ROW(J103),1))</f>
        <v/>
      </c>
      <c r="K106" s="402"/>
      <c r="L106" s="399" t="str">
        <f t="array" ref="L106">IFERROR(INDEX($J$4:$J$1003,SMALL($K$4:$K$1003,ROW(L106)-3),1),"")</f>
        <v/>
      </c>
      <c r="M106" s="206"/>
      <c r="N106" s="362" t="str">
        <f>IFERROR(IF(LEN(INDEX(PlansAndNotes!$D$6:$D$4005,ROW(B106)-ROW($C$3)))=0,"",INDEX(PlansAndNotes!$D$6:$D$4005,ROW(B106)-ROW($C$3))),"")</f>
        <v/>
      </c>
      <c r="O106" s="165" t="str">
        <f t="shared" si="21"/>
        <v/>
      </c>
      <c r="P106" s="363" t="str">
        <f>IFERROR(IF(LEN(INDEX(PlansAndNotes!$E$6:$E$4005,ROW(B106)-ROW($C$3)))=0,"",INDEX(PlansAndNotes!$E$6:$E$4005,ROW(B106)-ROW($C$3))),"")</f>
        <v/>
      </c>
      <c r="Q106" s="363" t="str">
        <f>IFERROR(IF(LEN(INDEX(PlansAndNotes!$G$6:$G$4005,ROW(B106)-ROW($C$3)))=0,"",INDEX(PlansAndNotes!$G$6:$G$4005,ROW(B106)-ROW($C$3))),"")</f>
        <v/>
      </c>
      <c r="R106" s="165" t="str">
        <f>IFERROR(IF(LEN(D106)&gt;0,IF(LEN(INDEX(AdressBook!$C$6:$C$505,MATCH(D106,AdressBook!$B$6:$B$505,0),1))=0,"",INDEX(AdressBook!$C$6:$C$505,MATCH(D106,AdressBook!$B$6:$B$505,0),1)),""),"")</f>
        <v/>
      </c>
      <c r="S106" s="165">
        <f>IF(LEN(C106)&gt;0,IFERROR(IF(MATCH(C106,C107:$C$4004,0)&gt;0,-1,ROW(S106)-ROW($S$3)),ROW(S106)-ROW($S$3)),-1)</f>
        <v>-1</v>
      </c>
      <c r="T106" s="165">
        <f t="shared" si="22"/>
        <v>0</v>
      </c>
      <c r="U106" s="165" t="str">
        <f t="shared" si="23"/>
        <v/>
      </c>
      <c r="V106" s="165" t="str">
        <f>IFERROR(IF(OR(C106="",S106&lt;0),"",IF(SUBTOTAL(3,C106:C106)=0,-1,SUBTOTAL(3,$C$4:C106))),"")</f>
        <v/>
      </c>
      <c r="W106" s="156" t="str">
        <f t="array" ref="W106">IF(LEN(C106)&gt;0,IFERROR(IF(MATCH(C106,$C$3:$C105,0)&gt;0,N106-INDEX($N$3:N105,SUMPRODUCT(MAX(ROW($C$3:$C105)*(C106=$C$3:$C105)))-2,1),""),""),"")</f>
        <v/>
      </c>
      <c r="X106" s="156">
        <f t="shared" ca="1" si="24"/>
        <v>1</v>
      </c>
      <c r="Y106" s="156">
        <f t="shared" ca="1" si="25"/>
        <v>1</v>
      </c>
      <c r="AB106" s="406"/>
      <c r="AC106" s="380"/>
      <c r="AD106" s="380">
        <f t="shared" si="27"/>
        <v>0</v>
      </c>
      <c r="AQ106" s="165" t="str">
        <f t="shared" si="28"/>
        <v/>
      </c>
      <c r="AR106" s="167" t="str">
        <f t="array" ref="AR106" xml:space="preserve"> IFERROR( IF(OR(DATERANGE="All Data",DATERANGE=""), INDEX(Calculations!$AC$7:$AC$506,SMALL(IF(Calculations!$AC$7:$AC$506&lt;&gt;"0",ROW($AQ$6:$AQ$505)-ROW(INDEX($AQ$6:$AQ$505,1,1))+1),AQ106),1),INDEX(Calculations!$AD$7:$AD$506,SMALL(IF(Calculations!$AD$7:$AD$506&lt;&gt;0,ROW($AQ$6:$AQ$505)-ROW(INDEX($AQ$6:$AQ$505,1,1))+1),AQ106),1)),"")</f>
        <v/>
      </c>
      <c r="AS106" s="164" t="str">
        <f t="array" ref="AS106" xml:space="preserve"> IFERROR(IF(OR(DATERANGE="All Data",DATERANGE=""),INDEX(AdressBook!$B$6:$B$505,SMALL(IF(Calculations!$AC$7:$AC$506&lt;&gt;"0",ROW($AQ$6:$AQ$505)-ROW(INDEX($AQ$6:$AQ$505,1,1))+1),AQ106),1),INDEX(AdressBook!$B$6:$B$505,SMALL(IF(Calculations!$AD$7:$AD$506&lt;&gt;0,ROW($AQ$6:$AQ$505)-ROW(INDEX($AQ$6:$AQ$505,1,1))+1),AQ106),1)),"")</f>
        <v/>
      </c>
      <c r="AT106" s="227" t="str">
        <f t="shared" si="29"/>
        <v/>
      </c>
      <c r="AV106" s="199"/>
      <c r="AW106" s="199"/>
    </row>
    <row r="107" spans="2:49" hidden="1" x14ac:dyDescent="0.25">
      <c r="B107" s="390" t="str">
        <f>IFERROR(IF(LEN(INDEX(PlansAndNotes!$B$6:$B$2005,ROW(A107)-ROW($B$3)))=0,"",INDEX(PlansAndNotes!$B$6:$B$2005,ROW(A107)-ROW($B$3))),"")</f>
        <v/>
      </c>
      <c r="C107" s="361" t="str">
        <f t="shared" si="20"/>
        <v/>
      </c>
      <c r="D107" s="361" t="str">
        <f>IFERROR(IF(LEN(C107)&gt;0,IF(LEN(INDEX(TasksList!$C$6:$C$1005,MATCH(C107,TasksList!$B$6:$B$1005,0),1))=0,"",INDEX(TasksList!$C$6:$C$1005,MATCH(C107,TasksList!$B$6:$B$1005,0),1)),""),"")</f>
        <v/>
      </c>
      <c r="E107" s="361" t="str">
        <f>IFERROR(IF(LEN(C107)&gt;0,IF(LEN(INDEX(TasksList!$F$6:$F$1005,MATCH(C107,TasksList!$B$6:$B$1005,0),1))=0,"not set!",INDEX(TasksList!$F$6:$F$1005,MATCH(C107,TasksList!$B$6:$B$1005,0),1)),""),"")</f>
        <v/>
      </c>
      <c r="F107" s="360" t="str">
        <f>IFERROR(IF(LEN(D107)&gt;0,IF(LEN(INDEX(AdressBook!$D$6:$D$505,MATCH(D107,AdressBook!$B$6:$B$505,0),1))=0,"",INDEX(AdressBook!$D$6:$D$505,MATCH(D107,AdressBook!$B$6:$B$505,0),1)),""),"")</f>
        <v/>
      </c>
      <c r="G107" s="361" t="str">
        <f>IFERROR(IF(LEN(INDEX(PlansAndNotes!$F$6:$F$2005,ROW(B107)-ROW($C$3)))=0,"",INDEX(PlansAndNotes!$F$6:$F$2005,ROW(B107)-ROW($C$3))),"")</f>
        <v/>
      </c>
      <c r="H107" s="361" t="str">
        <f>IFERROR(IF(LEN(C107)&gt;0,IF(LEN(INDEX(TasksList!$G$6:$G$1005,MATCH(C107,TasksList!$B$6:$B$1005,0),1))=0,"",INDEX(TasksList!$G$6:$G$1005,MATCH(C107,TasksList!$B$6:$B$1005,0),1)),""),"")</f>
        <v/>
      </c>
      <c r="I107" s="381"/>
      <c r="J107" s="402" t="str">
        <f>IF(LEN(INDEX(TasksList!$B$6:$B$1005,ROW(J104),1))=0,"",INDEX(TasksList!$B$6:$B$1005,ROW(J104),1)&amp;" - "&amp;INDEX(TasksList!$D$6:$D$1005,ROW(J104),1))</f>
        <v/>
      </c>
      <c r="K107" s="402"/>
      <c r="L107" s="399" t="str">
        <f t="array" ref="L107">IFERROR(INDEX($J$4:$J$1003,SMALL($K$4:$K$1003,ROW(L107)-3),1),"")</f>
        <v/>
      </c>
      <c r="M107" s="206"/>
      <c r="N107" s="362" t="str">
        <f>IFERROR(IF(LEN(INDEX(PlansAndNotes!$D$6:$D$4005,ROW(B107)-ROW($C$3)))=0,"",INDEX(PlansAndNotes!$D$6:$D$4005,ROW(B107)-ROW($C$3))),"")</f>
        <v/>
      </c>
      <c r="O107" s="165" t="str">
        <f t="shared" si="21"/>
        <v/>
      </c>
      <c r="P107" s="363" t="str">
        <f>IFERROR(IF(LEN(INDEX(PlansAndNotes!$E$6:$E$4005,ROW(B107)-ROW($C$3)))=0,"",INDEX(PlansAndNotes!$E$6:$E$4005,ROW(B107)-ROW($C$3))),"")</f>
        <v/>
      </c>
      <c r="Q107" s="363" t="str">
        <f>IFERROR(IF(LEN(INDEX(PlansAndNotes!$G$6:$G$4005,ROW(B107)-ROW($C$3)))=0,"",INDEX(PlansAndNotes!$G$6:$G$4005,ROW(B107)-ROW($C$3))),"")</f>
        <v/>
      </c>
      <c r="R107" s="165" t="str">
        <f>IFERROR(IF(LEN(D107)&gt;0,IF(LEN(INDEX(AdressBook!$C$6:$C$505,MATCH(D107,AdressBook!$B$6:$B$505,0),1))=0,"",INDEX(AdressBook!$C$6:$C$505,MATCH(D107,AdressBook!$B$6:$B$505,0),1)),""),"")</f>
        <v/>
      </c>
      <c r="S107" s="165">
        <f>IF(LEN(C107)&gt;0,IFERROR(IF(MATCH(C107,C108:$C$4004,0)&gt;0,-1,ROW(S107)-ROW($S$3)),ROW(S107)-ROW($S$3)),-1)</f>
        <v>-1</v>
      </c>
      <c r="T107" s="165">
        <f t="shared" si="22"/>
        <v>0</v>
      </c>
      <c r="U107" s="165" t="str">
        <f t="shared" si="23"/>
        <v/>
      </c>
      <c r="V107" s="165" t="str">
        <f>IFERROR(IF(OR(C107="",S107&lt;0),"",IF(SUBTOTAL(3,C107:C107)=0,-1,SUBTOTAL(3,$C$4:C107))),"")</f>
        <v/>
      </c>
      <c r="W107" s="156" t="str">
        <f t="array" ref="W107">IF(LEN(C107)&gt;0,IFERROR(IF(MATCH(C107,$C$3:$C106,0)&gt;0,N107-INDEX($N$3:N106,SUMPRODUCT(MAX(ROW($C$3:$C106)*(C107=$C$3:$C106)))-2,1),""),""),"")</f>
        <v/>
      </c>
      <c r="X107" s="156">
        <f t="shared" ca="1" si="24"/>
        <v>1</v>
      </c>
      <c r="Y107" s="156">
        <f t="shared" ca="1" si="25"/>
        <v>1</v>
      </c>
      <c r="AB107" s="406"/>
      <c r="AC107" s="380"/>
      <c r="AD107" s="380">
        <f t="shared" si="27"/>
        <v>0</v>
      </c>
      <c r="AQ107" s="165" t="str">
        <f t="shared" si="28"/>
        <v/>
      </c>
      <c r="AR107" s="167" t="str">
        <f t="array" ref="AR107" xml:space="preserve"> IFERROR( IF(OR(DATERANGE="All Data",DATERANGE=""), INDEX(Calculations!$AC$7:$AC$506,SMALL(IF(Calculations!$AC$7:$AC$506&lt;&gt;"0",ROW($AQ$6:$AQ$505)-ROW(INDEX($AQ$6:$AQ$505,1,1))+1),AQ107),1),INDEX(Calculations!$AD$7:$AD$506,SMALL(IF(Calculations!$AD$7:$AD$506&lt;&gt;0,ROW($AQ$6:$AQ$505)-ROW(INDEX($AQ$6:$AQ$505,1,1))+1),AQ107),1)),"")</f>
        <v/>
      </c>
      <c r="AS107" s="164" t="str">
        <f t="array" ref="AS107" xml:space="preserve"> IFERROR(IF(OR(DATERANGE="All Data",DATERANGE=""),INDEX(AdressBook!$B$6:$B$505,SMALL(IF(Calculations!$AC$7:$AC$506&lt;&gt;"0",ROW($AQ$6:$AQ$505)-ROW(INDEX($AQ$6:$AQ$505,1,1))+1),AQ107),1),INDEX(AdressBook!$B$6:$B$505,SMALL(IF(Calculations!$AD$7:$AD$506&lt;&gt;0,ROW($AQ$6:$AQ$505)-ROW(INDEX($AQ$6:$AQ$505,1,1))+1),AQ107),1)),"")</f>
        <v/>
      </c>
      <c r="AT107" s="227" t="str">
        <f t="shared" si="29"/>
        <v/>
      </c>
      <c r="AV107" s="199"/>
      <c r="AW107" s="199"/>
    </row>
    <row r="108" spans="2:49" hidden="1" x14ac:dyDescent="0.25">
      <c r="B108" s="390" t="str">
        <f>IFERROR(IF(LEN(INDEX(PlansAndNotes!$B$6:$B$2005,ROW(A108)-ROW($B$3)))=0,"",INDEX(PlansAndNotes!$B$6:$B$2005,ROW(A108)-ROW($B$3))),"")</f>
        <v/>
      </c>
      <c r="C108" s="361" t="str">
        <f t="shared" si="20"/>
        <v/>
      </c>
      <c r="D108" s="361" t="str">
        <f>IFERROR(IF(LEN(C108)&gt;0,IF(LEN(INDEX(TasksList!$C$6:$C$1005,MATCH(C108,TasksList!$B$6:$B$1005,0),1))=0,"",INDEX(TasksList!$C$6:$C$1005,MATCH(C108,TasksList!$B$6:$B$1005,0),1)),""),"")</f>
        <v/>
      </c>
      <c r="E108" s="361" t="str">
        <f>IFERROR(IF(LEN(C108)&gt;0,IF(LEN(INDEX(TasksList!$F$6:$F$1005,MATCH(C108,TasksList!$B$6:$B$1005,0),1))=0,"not set!",INDEX(TasksList!$F$6:$F$1005,MATCH(C108,TasksList!$B$6:$B$1005,0),1)),""),"")</f>
        <v/>
      </c>
      <c r="F108" s="360" t="str">
        <f>IFERROR(IF(LEN(D108)&gt;0,IF(LEN(INDEX(AdressBook!$D$6:$D$505,MATCH(D108,AdressBook!$B$6:$B$505,0),1))=0,"",INDEX(AdressBook!$D$6:$D$505,MATCH(D108,AdressBook!$B$6:$B$505,0),1)),""),"")</f>
        <v/>
      </c>
      <c r="G108" s="361" t="str">
        <f>IFERROR(IF(LEN(INDEX(PlansAndNotes!$F$6:$F$2005,ROW(B108)-ROW($C$3)))=0,"",INDEX(PlansAndNotes!$F$6:$F$2005,ROW(B108)-ROW($C$3))),"")</f>
        <v/>
      </c>
      <c r="H108" s="361" t="str">
        <f>IFERROR(IF(LEN(C108)&gt;0,IF(LEN(INDEX(TasksList!$G$6:$G$1005,MATCH(C108,TasksList!$B$6:$B$1005,0),1))=0,"",INDEX(TasksList!$G$6:$G$1005,MATCH(C108,TasksList!$B$6:$B$1005,0),1)),""),"")</f>
        <v/>
      </c>
      <c r="I108" s="381"/>
      <c r="J108" s="402" t="str">
        <f>IF(LEN(INDEX(TasksList!$B$6:$B$1005,ROW(J105),1))=0,"",INDEX(TasksList!$B$6:$B$1005,ROW(J105),1)&amp;" - "&amp;INDEX(TasksList!$D$6:$D$1005,ROW(J105),1))</f>
        <v/>
      </c>
      <c r="K108" s="402"/>
      <c r="L108" s="399" t="str">
        <f t="array" ref="L108">IFERROR(INDEX($J$4:$J$1003,SMALL($K$4:$K$1003,ROW(L108)-3),1),"")</f>
        <v/>
      </c>
      <c r="M108" s="206"/>
      <c r="N108" s="362" t="str">
        <f>IFERROR(IF(LEN(INDEX(PlansAndNotes!$D$6:$D$4005,ROW(B108)-ROW($C$3)))=0,"",INDEX(PlansAndNotes!$D$6:$D$4005,ROW(B108)-ROW($C$3))),"")</f>
        <v/>
      </c>
      <c r="O108" s="165" t="str">
        <f t="shared" si="21"/>
        <v/>
      </c>
      <c r="P108" s="363" t="str">
        <f>IFERROR(IF(LEN(INDEX(PlansAndNotes!$E$6:$E$4005,ROW(B108)-ROW($C$3)))=0,"",INDEX(PlansAndNotes!$E$6:$E$4005,ROW(B108)-ROW($C$3))),"")</f>
        <v/>
      </c>
      <c r="Q108" s="363" t="str">
        <f>IFERROR(IF(LEN(INDEX(PlansAndNotes!$G$6:$G$4005,ROW(B108)-ROW($C$3)))=0,"",INDEX(PlansAndNotes!$G$6:$G$4005,ROW(B108)-ROW($C$3))),"")</f>
        <v/>
      </c>
      <c r="R108" s="165" t="str">
        <f>IFERROR(IF(LEN(D108)&gt;0,IF(LEN(INDEX(AdressBook!$C$6:$C$505,MATCH(D108,AdressBook!$B$6:$B$505,0),1))=0,"",INDEX(AdressBook!$C$6:$C$505,MATCH(D108,AdressBook!$B$6:$B$505,0),1)),""),"")</f>
        <v/>
      </c>
      <c r="S108" s="165">
        <f>IF(LEN(C108)&gt;0,IFERROR(IF(MATCH(C108,C109:$C$4004,0)&gt;0,-1,ROW(S108)-ROW($S$3)),ROW(S108)-ROW($S$3)),-1)</f>
        <v>-1</v>
      </c>
      <c r="T108" s="165">
        <f t="shared" si="22"/>
        <v>0</v>
      </c>
      <c r="U108" s="165" t="str">
        <f t="shared" si="23"/>
        <v/>
      </c>
      <c r="V108" s="165" t="str">
        <f>IFERROR(IF(OR(C108="",S108&lt;0),"",IF(SUBTOTAL(3,C108:C108)=0,-1,SUBTOTAL(3,$C$4:C108))),"")</f>
        <v/>
      </c>
      <c r="W108" s="156" t="str">
        <f t="array" ref="W108">IF(LEN(C108)&gt;0,IFERROR(IF(MATCH(C108,$C$3:$C107,0)&gt;0,N108-INDEX($N$3:N107,SUMPRODUCT(MAX(ROW($C$3:$C107)*(C108=$C$3:$C107)))-2,1),""),""),"")</f>
        <v/>
      </c>
      <c r="X108" s="156">
        <f t="shared" ca="1" si="24"/>
        <v>1</v>
      </c>
      <c r="Y108" s="156">
        <f t="shared" ca="1" si="25"/>
        <v>1</v>
      </c>
      <c r="AB108" s="406"/>
      <c r="AC108" s="380"/>
      <c r="AD108" s="380">
        <f t="shared" si="27"/>
        <v>0</v>
      </c>
      <c r="AQ108" s="165" t="str">
        <f t="shared" si="28"/>
        <v/>
      </c>
      <c r="AR108" s="167" t="str">
        <f t="array" ref="AR108" xml:space="preserve"> IFERROR( IF(OR(DATERANGE="All Data",DATERANGE=""), INDEX(Calculations!$AC$7:$AC$506,SMALL(IF(Calculations!$AC$7:$AC$506&lt;&gt;"0",ROW($AQ$6:$AQ$505)-ROW(INDEX($AQ$6:$AQ$505,1,1))+1),AQ108),1),INDEX(Calculations!$AD$7:$AD$506,SMALL(IF(Calculations!$AD$7:$AD$506&lt;&gt;0,ROW($AQ$6:$AQ$505)-ROW(INDEX($AQ$6:$AQ$505,1,1))+1),AQ108),1)),"")</f>
        <v/>
      </c>
      <c r="AS108" s="164" t="str">
        <f t="array" ref="AS108" xml:space="preserve"> IFERROR(IF(OR(DATERANGE="All Data",DATERANGE=""),INDEX(AdressBook!$B$6:$B$505,SMALL(IF(Calculations!$AC$7:$AC$506&lt;&gt;"0",ROW($AQ$6:$AQ$505)-ROW(INDEX($AQ$6:$AQ$505,1,1))+1),AQ108),1),INDEX(AdressBook!$B$6:$B$505,SMALL(IF(Calculations!$AD$7:$AD$506&lt;&gt;0,ROW($AQ$6:$AQ$505)-ROW(INDEX($AQ$6:$AQ$505,1,1))+1),AQ108),1)),"")</f>
        <v/>
      </c>
      <c r="AT108" s="227" t="str">
        <f t="shared" si="29"/>
        <v/>
      </c>
      <c r="AV108" s="199"/>
      <c r="AW108" s="199"/>
    </row>
    <row r="109" spans="2:49" hidden="1" x14ac:dyDescent="0.25">
      <c r="B109" s="390" t="str">
        <f>IFERROR(IF(LEN(INDEX(PlansAndNotes!$B$6:$B$2005,ROW(A109)-ROW($B$3)))=0,"",INDEX(PlansAndNotes!$B$6:$B$2005,ROW(A109)-ROW($B$3))),"")</f>
        <v/>
      </c>
      <c r="C109" s="361" t="str">
        <f t="shared" si="20"/>
        <v/>
      </c>
      <c r="D109" s="361" t="str">
        <f>IFERROR(IF(LEN(C109)&gt;0,IF(LEN(INDEX(TasksList!$C$6:$C$1005,MATCH(C109,TasksList!$B$6:$B$1005,0),1))=0,"",INDEX(TasksList!$C$6:$C$1005,MATCH(C109,TasksList!$B$6:$B$1005,0),1)),""),"")</f>
        <v/>
      </c>
      <c r="E109" s="361" t="str">
        <f>IFERROR(IF(LEN(C109)&gt;0,IF(LEN(INDEX(TasksList!$F$6:$F$1005,MATCH(C109,TasksList!$B$6:$B$1005,0),1))=0,"not set!",INDEX(TasksList!$F$6:$F$1005,MATCH(C109,TasksList!$B$6:$B$1005,0),1)),""),"")</f>
        <v/>
      </c>
      <c r="F109" s="360" t="str">
        <f>IFERROR(IF(LEN(D109)&gt;0,IF(LEN(INDEX(AdressBook!$D$6:$D$505,MATCH(D109,AdressBook!$B$6:$B$505,0),1))=0,"",INDEX(AdressBook!$D$6:$D$505,MATCH(D109,AdressBook!$B$6:$B$505,0),1)),""),"")</f>
        <v/>
      </c>
      <c r="G109" s="361" t="str">
        <f>IFERROR(IF(LEN(INDEX(PlansAndNotes!$F$6:$F$2005,ROW(B109)-ROW($C$3)))=0,"",INDEX(PlansAndNotes!$F$6:$F$2005,ROW(B109)-ROW($C$3))),"")</f>
        <v/>
      </c>
      <c r="H109" s="361" t="str">
        <f>IFERROR(IF(LEN(C109)&gt;0,IF(LEN(INDEX(TasksList!$G$6:$G$1005,MATCH(C109,TasksList!$B$6:$B$1005,0),1))=0,"",INDEX(TasksList!$G$6:$G$1005,MATCH(C109,TasksList!$B$6:$B$1005,0),1)),""),"")</f>
        <v/>
      </c>
      <c r="I109" s="381"/>
      <c r="J109" s="402" t="str">
        <f>IF(LEN(INDEX(TasksList!$B$6:$B$1005,ROW(J106),1))=0,"",INDEX(TasksList!$B$6:$B$1005,ROW(J106),1)&amp;" - "&amp;INDEX(TasksList!$D$6:$D$1005,ROW(J106),1))</f>
        <v/>
      </c>
      <c r="K109" s="402"/>
      <c r="L109" s="399" t="str">
        <f t="array" ref="L109">IFERROR(INDEX($J$4:$J$1003,SMALL($K$4:$K$1003,ROW(L109)-3),1),"")</f>
        <v/>
      </c>
      <c r="M109" s="206"/>
      <c r="N109" s="362" t="str">
        <f>IFERROR(IF(LEN(INDEX(PlansAndNotes!$D$6:$D$4005,ROW(B109)-ROW($C$3)))=0,"",INDEX(PlansAndNotes!$D$6:$D$4005,ROW(B109)-ROW($C$3))),"")</f>
        <v/>
      </c>
      <c r="O109" s="165" t="str">
        <f t="shared" si="21"/>
        <v/>
      </c>
      <c r="P109" s="363" t="str">
        <f>IFERROR(IF(LEN(INDEX(PlansAndNotes!$E$6:$E$4005,ROW(B109)-ROW($C$3)))=0,"",INDEX(PlansAndNotes!$E$6:$E$4005,ROW(B109)-ROW($C$3))),"")</f>
        <v/>
      </c>
      <c r="Q109" s="363" t="str">
        <f>IFERROR(IF(LEN(INDEX(PlansAndNotes!$G$6:$G$4005,ROW(B109)-ROW($C$3)))=0,"",INDEX(PlansAndNotes!$G$6:$G$4005,ROW(B109)-ROW($C$3))),"")</f>
        <v/>
      </c>
      <c r="R109" s="165" t="str">
        <f>IFERROR(IF(LEN(D109)&gt;0,IF(LEN(INDEX(AdressBook!$C$6:$C$505,MATCH(D109,AdressBook!$B$6:$B$505,0),1))=0,"",INDEX(AdressBook!$C$6:$C$505,MATCH(D109,AdressBook!$B$6:$B$505,0),1)),""),"")</f>
        <v/>
      </c>
      <c r="S109" s="165">
        <f>IF(LEN(C109)&gt;0,IFERROR(IF(MATCH(C109,C110:$C$4004,0)&gt;0,-1,ROW(S109)-ROW($S$3)),ROW(S109)-ROW($S$3)),-1)</f>
        <v>-1</v>
      </c>
      <c r="T109" s="165">
        <f t="shared" si="22"/>
        <v>0</v>
      </c>
      <c r="U109" s="165" t="str">
        <f t="shared" si="23"/>
        <v/>
      </c>
      <c r="V109" s="165" t="str">
        <f>IFERROR(IF(OR(C109="",S109&lt;0),"",IF(SUBTOTAL(3,C109:C109)=0,-1,SUBTOTAL(3,$C$4:C109))),"")</f>
        <v/>
      </c>
      <c r="W109" s="156" t="str">
        <f t="array" ref="W109">IF(LEN(C109)&gt;0,IFERROR(IF(MATCH(C109,$C$3:$C108,0)&gt;0,N109-INDEX($N$3:N108,SUMPRODUCT(MAX(ROW($C$3:$C108)*(C109=$C$3:$C108)))-2,1),""),""),"")</f>
        <v/>
      </c>
      <c r="X109" s="156">
        <f t="shared" ca="1" si="24"/>
        <v>1</v>
      </c>
      <c r="Y109" s="156">
        <f t="shared" ca="1" si="25"/>
        <v>1</v>
      </c>
      <c r="AB109" s="406"/>
      <c r="AC109" s="380"/>
      <c r="AD109" s="380">
        <f t="shared" si="27"/>
        <v>0</v>
      </c>
      <c r="AQ109" s="165" t="str">
        <f t="shared" si="28"/>
        <v/>
      </c>
      <c r="AR109" s="167" t="str">
        <f t="array" ref="AR109" xml:space="preserve"> IFERROR( IF(OR(DATERANGE="All Data",DATERANGE=""), INDEX(Calculations!$AC$7:$AC$506,SMALL(IF(Calculations!$AC$7:$AC$506&lt;&gt;"0",ROW($AQ$6:$AQ$505)-ROW(INDEX($AQ$6:$AQ$505,1,1))+1),AQ109),1),INDEX(Calculations!$AD$7:$AD$506,SMALL(IF(Calculations!$AD$7:$AD$506&lt;&gt;0,ROW($AQ$6:$AQ$505)-ROW(INDEX($AQ$6:$AQ$505,1,1))+1),AQ109),1)),"")</f>
        <v/>
      </c>
      <c r="AS109" s="164" t="str">
        <f t="array" ref="AS109" xml:space="preserve"> IFERROR(IF(OR(DATERANGE="All Data",DATERANGE=""),INDEX(AdressBook!$B$6:$B$505,SMALL(IF(Calculations!$AC$7:$AC$506&lt;&gt;"0",ROW($AQ$6:$AQ$505)-ROW(INDEX($AQ$6:$AQ$505,1,1))+1),AQ109),1),INDEX(AdressBook!$B$6:$B$505,SMALL(IF(Calculations!$AD$7:$AD$506&lt;&gt;0,ROW($AQ$6:$AQ$505)-ROW(INDEX($AQ$6:$AQ$505,1,1))+1),AQ109),1)),"")</f>
        <v/>
      </c>
      <c r="AT109" s="227" t="str">
        <f t="shared" si="29"/>
        <v/>
      </c>
      <c r="AV109" s="199"/>
      <c r="AW109" s="199"/>
    </row>
    <row r="110" spans="2:49" hidden="1" x14ac:dyDescent="0.25">
      <c r="B110" s="390" t="str">
        <f>IFERROR(IF(LEN(INDEX(PlansAndNotes!$B$6:$B$2005,ROW(A110)-ROW($B$3)))=0,"",INDEX(PlansAndNotes!$B$6:$B$2005,ROW(A110)-ROW($B$3))),"")</f>
        <v/>
      </c>
      <c r="C110" s="361" t="str">
        <f t="shared" si="20"/>
        <v/>
      </c>
      <c r="D110" s="361" t="str">
        <f>IFERROR(IF(LEN(C110)&gt;0,IF(LEN(INDEX(TasksList!$C$6:$C$1005,MATCH(C110,TasksList!$B$6:$B$1005,0),1))=0,"",INDEX(TasksList!$C$6:$C$1005,MATCH(C110,TasksList!$B$6:$B$1005,0),1)),""),"")</f>
        <v/>
      </c>
      <c r="E110" s="361" t="str">
        <f>IFERROR(IF(LEN(C110)&gt;0,IF(LEN(INDEX(TasksList!$F$6:$F$1005,MATCH(C110,TasksList!$B$6:$B$1005,0),1))=0,"not set!",INDEX(TasksList!$F$6:$F$1005,MATCH(C110,TasksList!$B$6:$B$1005,0),1)),""),"")</f>
        <v/>
      </c>
      <c r="F110" s="360" t="str">
        <f>IFERROR(IF(LEN(D110)&gt;0,IF(LEN(INDEX(AdressBook!$D$6:$D$505,MATCH(D110,AdressBook!$B$6:$B$505,0),1))=0,"",INDEX(AdressBook!$D$6:$D$505,MATCH(D110,AdressBook!$B$6:$B$505,0),1)),""),"")</f>
        <v/>
      </c>
      <c r="G110" s="361" t="str">
        <f>IFERROR(IF(LEN(INDEX(PlansAndNotes!$F$6:$F$2005,ROW(B110)-ROW($C$3)))=0,"",INDEX(PlansAndNotes!$F$6:$F$2005,ROW(B110)-ROW($C$3))),"")</f>
        <v/>
      </c>
      <c r="H110" s="361" t="str">
        <f>IFERROR(IF(LEN(C110)&gt;0,IF(LEN(INDEX(TasksList!$G$6:$G$1005,MATCH(C110,TasksList!$B$6:$B$1005,0),1))=0,"",INDEX(TasksList!$G$6:$G$1005,MATCH(C110,TasksList!$B$6:$B$1005,0),1)),""),"")</f>
        <v/>
      </c>
      <c r="I110" s="381"/>
      <c r="J110" s="402" t="str">
        <f>IF(LEN(INDEX(TasksList!$B$6:$B$1005,ROW(J107),1))=0,"",INDEX(TasksList!$B$6:$B$1005,ROW(J107),1)&amp;" - "&amp;INDEX(TasksList!$D$6:$D$1005,ROW(J107),1))</f>
        <v/>
      </c>
      <c r="K110" s="402"/>
      <c r="L110" s="399" t="str">
        <f t="array" ref="L110">IFERROR(INDEX($J$4:$J$1003,SMALL($K$4:$K$1003,ROW(L110)-3),1),"")</f>
        <v/>
      </c>
      <c r="M110" s="206"/>
      <c r="N110" s="362" t="str">
        <f>IFERROR(IF(LEN(INDEX(PlansAndNotes!$D$6:$D$4005,ROW(B110)-ROW($C$3)))=0,"",INDEX(PlansAndNotes!$D$6:$D$4005,ROW(B110)-ROW($C$3))),"")</f>
        <v/>
      </c>
      <c r="O110" s="165" t="str">
        <f t="shared" si="21"/>
        <v/>
      </c>
      <c r="P110" s="363" t="str">
        <f>IFERROR(IF(LEN(INDEX(PlansAndNotes!$E$6:$E$4005,ROW(B110)-ROW($C$3)))=0,"",INDEX(PlansAndNotes!$E$6:$E$4005,ROW(B110)-ROW($C$3))),"")</f>
        <v/>
      </c>
      <c r="Q110" s="363" t="str">
        <f>IFERROR(IF(LEN(INDEX(PlansAndNotes!$G$6:$G$4005,ROW(B110)-ROW($C$3)))=0,"",INDEX(PlansAndNotes!$G$6:$G$4005,ROW(B110)-ROW($C$3))),"")</f>
        <v/>
      </c>
      <c r="R110" s="165" t="str">
        <f>IFERROR(IF(LEN(D110)&gt;0,IF(LEN(INDEX(AdressBook!$C$6:$C$505,MATCH(D110,AdressBook!$B$6:$B$505,0),1))=0,"",INDEX(AdressBook!$C$6:$C$505,MATCH(D110,AdressBook!$B$6:$B$505,0),1)),""),"")</f>
        <v/>
      </c>
      <c r="S110" s="165">
        <f>IF(LEN(C110)&gt;0,IFERROR(IF(MATCH(C110,C111:$C$4004,0)&gt;0,-1,ROW(S110)-ROW($S$3)),ROW(S110)-ROW($S$3)),-1)</f>
        <v>-1</v>
      </c>
      <c r="T110" s="165">
        <f t="shared" si="22"/>
        <v>0</v>
      </c>
      <c r="U110" s="165" t="str">
        <f t="shared" si="23"/>
        <v/>
      </c>
      <c r="V110" s="165" t="str">
        <f>IFERROR(IF(OR(C110="",S110&lt;0),"",IF(SUBTOTAL(3,C110:C110)=0,-1,SUBTOTAL(3,$C$4:C110))),"")</f>
        <v/>
      </c>
      <c r="W110" s="156" t="str">
        <f t="array" ref="W110">IF(LEN(C110)&gt;0,IFERROR(IF(MATCH(C110,$C$3:$C109,0)&gt;0,N110-INDEX($N$3:N109,SUMPRODUCT(MAX(ROW($C$3:$C109)*(C110=$C$3:$C109)))-2,1),""),""),"")</f>
        <v/>
      </c>
      <c r="X110" s="156">
        <f t="shared" ca="1" si="24"/>
        <v>1</v>
      </c>
      <c r="Y110" s="156">
        <f t="shared" ca="1" si="25"/>
        <v>1</v>
      </c>
      <c r="AB110" s="406"/>
      <c r="AC110" s="380"/>
      <c r="AD110" s="380">
        <f t="shared" si="27"/>
        <v>0</v>
      </c>
      <c r="AQ110" s="165" t="str">
        <f t="shared" si="28"/>
        <v/>
      </c>
      <c r="AR110" s="167" t="str">
        <f t="array" ref="AR110" xml:space="preserve"> IFERROR( IF(OR(DATERANGE="All Data",DATERANGE=""), INDEX(Calculations!$AC$7:$AC$506,SMALL(IF(Calculations!$AC$7:$AC$506&lt;&gt;"0",ROW($AQ$6:$AQ$505)-ROW(INDEX($AQ$6:$AQ$505,1,1))+1),AQ110),1),INDEX(Calculations!$AD$7:$AD$506,SMALL(IF(Calculations!$AD$7:$AD$506&lt;&gt;0,ROW($AQ$6:$AQ$505)-ROW(INDEX($AQ$6:$AQ$505,1,1))+1),AQ110),1)),"")</f>
        <v/>
      </c>
      <c r="AS110" s="164" t="str">
        <f t="array" ref="AS110" xml:space="preserve"> IFERROR(IF(OR(DATERANGE="All Data",DATERANGE=""),INDEX(AdressBook!$B$6:$B$505,SMALL(IF(Calculations!$AC$7:$AC$506&lt;&gt;"0",ROW($AQ$6:$AQ$505)-ROW(INDEX($AQ$6:$AQ$505,1,1))+1),AQ110),1),INDEX(AdressBook!$B$6:$B$505,SMALL(IF(Calculations!$AD$7:$AD$506&lt;&gt;0,ROW($AQ$6:$AQ$505)-ROW(INDEX($AQ$6:$AQ$505,1,1))+1),AQ110),1)),"")</f>
        <v/>
      </c>
      <c r="AT110" s="227" t="str">
        <f t="shared" si="29"/>
        <v/>
      </c>
      <c r="AV110" s="199"/>
      <c r="AW110" s="199"/>
    </row>
    <row r="111" spans="2:49" hidden="1" x14ac:dyDescent="0.25">
      <c r="B111" s="390" t="str">
        <f>IFERROR(IF(LEN(INDEX(PlansAndNotes!$B$6:$B$2005,ROW(A111)-ROW($B$3)))=0,"",INDEX(PlansAndNotes!$B$6:$B$2005,ROW(A111)-ROW($B$3))),"")</f>
        <v/>
      </c>
      <c r="C111" s="361" t="str">
        <f t="shared" si="20"/>
        <v/>
      </c>
      <c r="D111" s="361" t="str">
        <f>IFERROR(IF(LEN(C111)&gt;0,IF(LEN(INDEX(TasksList!$C$6:$C$1005,MATCH(C111,TasksList!$B$6:$B$1005,0),1))=0,"",INDEX(TasksList!$C$6:$C$1005,MATCH(C111,TasksList!$B$6:$B$1005,0),1)),""),"")</f>
        <v/>
      </c>
      <c r="E111" s="361" t="str">
        <f>IFERROR(IF(LEN(C111)&gt;0,IF(LEN(INDEX(TasksList!$F$6:$F$1005,MATCH(C111,TasksList!$B$6:$B$1005,0),1))=0,"not set!",INDEX(TasksList!$F$6:$F$1005,MATCH(C111,TasksList!$B$6:$B$1005,0),1)),""),"")</f>
        <v/>
      </c>
      <c r="F111" s="360" t="str">
        <f>IFERROR(IF(LEN(D111)&gt;0,IF(LEN(INDEX(AdressBook!$D$6:$D$505,MATCH(D111,AdressBook!$B$6:$B$505,0),1))=0,"",INDEX(AdressBook!$D$6:$D$505,MATCH(D111,AdressBook!$B$6:$B$505,0),1)),""),"")</f>
        <v/>
      </c>
      <c r="G111" s="361" t="str">
        <f>IFERROR(IF(LEN(INDEX(PlansAndNotes!$F$6:$F$2005,ROW(B111)-ROW($C$3)))=0,"",INDEX(PlansAndNotes!$F$6:$F$2005,ROW(B111)-ROW($C$3))),"")</f>
        <v/>
      </c>
      <c r="H111" s="361" t="str">
        <f>IFERROR(IF(LEN(C111)&gt;0,IF(LEN(INDEX(TasksList!$G$6:$G$1005,MATCH(C111,TasksList!$B$6:$B$1005,0),1))=0,"",INDEX(TasksList!$G$6:$G$1005,MATCH(C111,TasksList!$B$6:$B$1005,0),1)),""),"")</f>
        <v/>
      </c>
      <c r="I111" s="381"/>
      <c r="J111" s="402" t="str">
        <f>IF(LEN(INDEX(TasksList!$B$6:$B$1005,ROW(J108),1))=0,"",INDEX(TasksList!$B$6:$B$1005,ROW(J108),1)&amp;" - "&amp;INDEX(TasksList!$D$6:$D$1005,ROW(J108),1))</f>
        <v/>
      </c>
      <c r="K111" s="402"/>
      <c r="L111" s="399" t="str">
        <f t="array" ref="L111">IFERROR(INDEX($J$4:$J$1003,SMALL($K$4:$K$1003,ROW(L111)-3),1),"")</f>
        <v/>
      </c>
      <c r="M111" s="206"/>
      <c r="N111" s="362" t="str">
        <f>IFERROR(IF(LEN(INDEX(PlansAndNotes!$D$6:$D$4005,ROW(B111)-ROW($C$3)))=0,"",INDEX(PlansAndNotes!$D$6:$D$4005,ROW(B111)-ROW($C$3))),"")</f>
        <v/>
      </c>
      <c r="O111" s="165" t="str">
        <f t="shared" si="21"/>
        <v/>
      </c>
      <c r="P111" s="363" t="str">
        <f>IFERROR(IF(LEN(INDEX(PlansAndNotes!$E$6:$E$4005,ROW(B111)-ROW($C$3)))=0,"",INDEX(PlansAndNotes!$E$6:$E$4005,ROW(B111)-ROW($C$3))),"")</f>
        <v/>
      </c>
      <c r="Q111" s="363" t="str">
        <f>IFERROR(IF(LEN(INDEX(PlansAndNotes!$G$6:$G$4005,ROW(B111)-ROW($C$3)))=0,"",INDEX(PlansAndNotes!$G$6:$G$4005,ROW(B111)-ROW($C$3))),"")</f>
        <v/>
      </c>
      <c r="R111" s="165" t="str">
        <f>IFERROR(IF(LEN(D111)&gt;0,IF(LEN(INDEX(AdressBook!$C$6:$C$505,MATCH(D111,AdressBook!$B$6:$B$505,0),1))=0,"",INDEX(AdressBook!$C$6:$C$505,MATCH(D111,AdressBook!$B$6:$B$505,0),1)),""),"")</f>
        <v/>
      </c>
      <c r="S111" s="165">
        <f>IF(LEN(C111)&gt;0,IFERROR(IF(MATCH(C111,C112:$C$4004,0)&gt;0,-1,ROW(S111)-ROW($S$3)),ROW(S111)-ROW($S$3)),-1)</f>
        <v>-1</v>
      </c>
      <c r="T111" s="165">
        <f t="shared" si="22"/>
        <v>0</v>
      </c>
      <c r="U111" s="165" t="str">
        <f t="shared" si="23"/>
        <v/>
      </c>
      <c r="V111" s="165" t="str">
        <f>IFERROR(IF(OR(C111="",S111&lt;0),"",IF(SUBTOTAL(3,C111:C111)=0,-1,SUBTOTAL(3,$C$4:C111))),"")</f>
        <v/>
      </c>
      <c r="W111" s="156" t="str">
        <f t="array" ref="W111">IF(LEN(C111)&gt;0,IFERROR(IF(MATCH(C111,$C$3:$C110,0)&gt;0,N111-INDEX($N$3:N110,SUMPRODUCT(MAX(ROW($C$3:$C110)*(C111=$C$3:$C110)))-2,1),""),""),"")</f>
        <v/>
      </c>
      <c r="X111" s="156">
        <f t="shared" ca="1" si="24"/>
        <v>1</v>
      </c>
      <c r="Y111" s="156">
        <f t="shared" ca="1" si="25"/>
        <v>1</v>
      </c>
      <c r="AB111" s="406"/>
      <c r="AC111" s="380"/>
      <c r="AD111" s="380">
        <f t="shared" si="27"/>
        <v>0</v>
      </c>
      <c r="AQ111" s="165" t="str">
        <f t="shared" si="28"/>
        <v/>
      </c>
      <c r="AR111" s="167" t="str">
        <f t="array" ref="AR111" xml:space="preserve"> IFERROR( IF(OR(DATERANGE="All Data",DATERANGE=""), INDEX(Calculations!$AC$7:$AC$506,SMALL(IF(Calculations!$AC$7:$AC$506&lt;&gt;"0",ROW($AQ$6:$AQ$505)-ROW(INDEX($AQ$6:$AQ$505,1,1))+1),AQ111),1),INDEX(Calculations!$AD$7:$AD$506,SMALL(IF(Calculations!$AD$7:$AD$506&lt;&gt;0,ROW($AQ$6:$AQ$505)-ROW(INDEX($AQ$6:$AQ$505,1,1))+1),AQ111),1)),"")</f>
        <v/>
      </c>
      <c r="AS111" s="164" t="str">
        <f t="array" ref="AS111" xml:space="preserve"> IFERROR(IF(OR(DATERANGE="All Data",DATERANGE=""),INDEX(AdressBook!$B$6:$B$505,SMALL(IF(Calculations!$AC$7:$AC$506&lt;&gt;"0",ROW($AQ$6:$AQ$505)-ROW(INDEX($AQ$6:$AQ$505,1,1))+1),AQ111),1),INDEX(AdressBook!$B$6:$B$505,SMALL(IF(Calculations!$AD$7:$AD$506&lt;&gt;0,ROW($AQ$6:$AQ$505)-ROW(INDEX($AQ$6:$AQ$505,1,1))+1),AQ111),1)),"")</f>
        <v/>
      </c>
      <c r="AT111" s="227" t="str">
        <f t="shared" si="29"/>
        <v/>
      </c>
      <c r="AV111" s="199"/>
      <c r="AW111" s="199"/>
    </row>
    <row r="112" spans="2:49" hidden="1" x14ac:dyDescent="0.25">
      <c r="B112" s="390" t="str">
        <f>IFERROR(IF(LEN(INDEX(PlansAndNotes!$B$6:$B$2005,ROW(A112)-ROW($B$3)))=0,"",INDEX(PlansAndNotes!$B$6:$B$2005,ROW(A112)-ROW($B$3))),"")</f>
        <v/>
      </c>
      <c r="C112" s="361" t="str">
        <f t="shared" si="20"/>
        <v/>
      </c>
      <c r="D112" s="361" t="str">
        <f>IFERROR(IF(LEN(C112)&gt;0,IF(LEN(INDEX(TasksList!$C$6:$C$1005,MATCH(C112,TasksList!$B$6:$B$1005,0),1))=0,"",INDEX(TasksList!$C$6:$C$1005,MATCH(C112,TasksList!$B$6:$B$1005,0),1)),""),"")</f>
        <v/>
      </c>
      <c r="E112" s="361" t="str">
        <f>IFERROR(IF(LEN(C112)&gt;0,IF(LEN(INDEX(TasksList!$F$6:$F$1005,MATCH(C112,TasksList!$B$6:$B$1005,0),1))=0,"not set!",INDEX(TasksList!$F$6:$F$1005,MATCH(C112,TasksList!$B$6:$B$1005,0),1)),""),"")</f>
        <v/>
      </c>
      <c r="F112" s="360" t="str">
        <f>IFERROR(IF(LEN(D112)&gt;0,IF(LEN(INDEX(AdressBook!$D$6:$D$505,MATCH(D112,AdressBook!$B$6:$B$505,0),1))=0,"",INDEX(AdressBook!$D$6:$D$505,MATCH(D112,AdressBook!$B$6:$B$505,0),1)),""),"")</f>
        <v/>
      </c>
      <c r="G112" s="361" t="str">
        <f>IFERROR(IF(LEN(INDEX(PlansAndNotes!$F$6:$F$2005,ROW(B112)-ROW($C$3)))=0,"",INDEX(PlansAndNotes!$F$6:$F$2005,ROW(B112)-ROW($C$3))),"")</f>
        <v/>
      </c>
      <c r="H112" s="361" t="str">
        <f>IFERROR(IF(LEN(C112)&gt;0,IF(LEN(INDEX(TasksList!$G$6:$G$1005,MATCH(C112,TasksList!$B$6:$B$1005,0),1))=0,"",INDEX(TasksList!$G$6:$G$1005,MATCH(C112,TasksList!$B$6:$B$1005,0),1)),""),"")</f>
        <v/>
      </c>
      <c r="I112" s="381"/>
      <c r="J112" s="402" t="str">
        <f>IF(LEN(INDEX(TasksList!$B$6:$B$1005,ROW(J109),1))=0,"",INDEX(TasksList!$B$6:$B$1005,ROW(J109),1)&amp;" - "&amp;INDEX(TasksList!$D$6:$D$1005,ROW(J109),1))</f>
        <v/>
      </c>
      <c r="K112" s="402"/>
      <c r="L112" s="399" t="str">
        <f t="array" ref="L112">IFERROR(INDEX($J$4:$J$1003,SMALL($K$4:$K$1003,ROW(L112)-3),1),"")</f>
        <v/>
      </c>
      <c r="M112" s="206"/>
      <c r="N112" s="362" t="str">
        <f>IFERROR(IF(LEN(INDEX(PlansAndNotes!$D$6:$D$4005,ROW(B112)-ROW($C$3)))=0,"",INDEX(PlansAndNotes!$D$6:$D$4005,ROW(B112)-ROW($C$3))),"")</f>
        <v/>
      </c>
      <c r="O112" s="165" t="str">
        <f t="shared" si="21"/>
        <v/>
      </c>
      <c r="P112" s="363" t="str">
        <f>IFERROR(IF(LEN(INDEX(PlansAndNotes!$E$6:$E$4005,ROW(B112)-ROW($C$3)))=0,"",INDEX(PlansAndNotes!$E$6:$E$4005,ROW(B112)-ROW($C$3))),"")</f>
        <v/>
      </c>
      <c r="Q112" s="363" t="str">
        <f>IFERROR(IF(LEN(INDEX(PlansAndNotes!$G$6:$G$4005,ROW(B112)-ROW($C$3)))=0,"",INDEX(PlansAndNotes!$G$6:$G$4005,ROW(B112)-ROW($C$3))),"")</f>
        <v/>
      </c>
      <c r="R112" s="165" t="str">
        <f>IFERROR(IF(LEN(D112)&gt;0,IF(LEN(INDEX(AdressBook!$C$6:$C$505,MATCH(D112,AdressBook!$B$6:$B$505,0),1))=0,"",INDEX(AdressBook!$C$6:$C$505,MATCH(D112,AdressBook!$B$6:$B$505,0),1)),""),"")</f>
        <v/>
      </c>
      <c r="S112" s="165">
        <f>IF(LEN(C112)&gt;0,IFERROR(IF(MATCH(C112,C113:$C$4004,0)&gt;0,-1,ROW(S112)-ROW($S$3)),ROW(S112)-ROW($S$3)),-1)</f>
        <v>-1</v>
      </c>
      <c r="T112" s="165">
        <f t="shared" si="22"/>
        <v>0</v>
      </c>
      <c r="U112" s="165" t="str">
        <f t="shared" si="23"/>
        <v/>
      </c>
      <c r="V112" s="165" t="str">
        <f>IFERROR(IF(OR(C112="",S112&lt;0),"",IF(SUBTOTAL(3,C112:C112)=0,-1,SUBTOTAL(3,$C$4:C112))),"")</f>
        <v/>
      </c>
      <c r="W112" s="156" t="str">
        <f t="array" ref="W112">IF(LEN(C112)&gt;0,IFERROR(IF(MATCH(C112,$C$3:$C111,0)&gt;0,N112-INDEX($N$3:N111,SUMPRODUCT(MAX(ROW($C$3:$C111)*(C112=$C$3:$C111)))-2,1),""),""),"")</f>
        <v/>
      </c>
      <c r="X112" s="156">
        <f t="shared" ca="1" si="24"/>
        <v>1</v>
      </c>
      <c r="Y112" s="156">
        <f t="shared" ca="1" si="25"/>
        <v>1</v>
      </c>
      <c r="AB112" s="406"/>
      <c r="AC112" s="380"/>
      <c r="AD112" s="380">
        <f t="shared" si="27"/>
        <v>0</v>
      </c>
      <c r="AQ112" s="165" t="str">
        <f t="shared" si="28"/>
        <v/>
      </c>
      <c r="AR112" s="167" t="str">
        <f t="array" ref="AR112" xml:space="preserve"> IFERROR( IF(OR(DATERANGE="All Data",DATERANGE=""), INDEX(Calculations!$AC$7:$AC$506,SMALL(IF(Calculations!$AC$7:$AC$506&lt;&gt;"0",ROW($AQ$6:$AQ$505)-ROW(INDEX($AQ$6:$AQ$505,1,1))+1),AQ112),1),INDEX(Calculations!$AD$7:$AD$506,SMALL(IF(Calculations!$AD$7:$AD$506&lt;&gt;0,ROW($AQ$6:$AQ$505)-ROW(INDEX($AQ$6:$AQ$505,1,1))+1),AQ112),1)),"")</f>
        <v/>
      </c>
      <c r="AS112" s="164" t="str">
        <f t="array" ref="AS112" xml:space="preserve"> IFERROR(IF(OR(DATERANGE="All Data",DATERANGE=""),INDEX(AdressBook!$B$6:$B$505,SMALL(IF(Calculations!$AC$7:$AC$506&lt;&gt;"0",ROW($AQ$6:$AQ$505)-ROW(INDEX($AQ$6:$AQ$505,1,1))+1),AQ112),1),INDEX(AdressBook!$B$6:$B$505,SMALL(IF(Calculations!$AD$7:$AD$506&lt;&gt;0,ROW($AQ$6:$AQ$505)-ROW(INDEX($AQ$6:$AQ$505,1,1))+1),AQ112),1)),"")</f>
        <v/>
      </c>
      <c r="AT112" s="227" t="str">
        <f t="shared" si="29"/>
        <v/>
      </c>
      <c r="AV112" s="199"/>
      <c r="AW112" s="199"/>
    </row>
    <row r="113" spans="2:49" hidden="1" x14ac:dyDescent="0.25">
      <c r="B113" s="390" t="str">
        <f>IFERROR(IF(LEN(INDEX(PlansAndNotes!$B$6:$B$2005,ROW(A113)-ROW($B$3)))=0,"",INDEX(PlansAndNotes!$B$6:$B$2005,ROW(A113)-ROW($B$3))),"")</f>
        <v/>
      </c>
      <c r="C113" s="361" t="str">
        <f t="shared" si="20"/>
        <v/>
      </c>
      <c r="D113" s="361" t="str">
        <f>IFERROR(IF(LEN(C113)&gt;0,IF(LEN(INDEX(TasksList!$C$6:$C$1005,MATCH(C113,TasksList!$B$6:$B$1005,0),1))=0,"",INDEX(TasksList!$C$6:$C$1005,MATCH(C113,TasksList!$B$6:$B$1005,0),1)),""),"")</f>
        <v/>
      </c>
      <c r="E113" s="361" t="str">
        <f>IFERROR(IF(LEN(C113)&gt;0,IF(LEN(INDEX(TasksList!$F$6:$F$1005,MATCH(C113,TasksList!$B$6:$B$1005,0),1))=0,"not set!",INDEX(TasksList!$F$6:$F$1005,MATCH(C113,TasksList!$B$6:$B$1005,0),1)),""),"")</f>
        <v/>
      </c>
      <c r="F113" s="360" t="str">
        <f>IFERROR(IF(LEN(D113)&gt;0,IF(LEN(INDEX(AdressBook!$D$6:$D$505,MATCH(D113,AdressBook!$B$6:$B$505,0),1))=0,"",INDEX(AdressBook!$D$6:$D$505,MATCH(D113,AdressBook!$B$6:$B$505,0),1)),""),"")</f>
        <v/>
      </c>
      <c r="G113" s="361" t="str">
        <f>IFERROR(IF(LEN(INDEX(PlansAndNotes!$F$6:$F$2005,ROW(B113)-ROW($C$3)))=0,"",INDEX(PlansAndNotes!$F$6:$F$2005,ROW(B113)-ROW($C$3))),"")</f>
        <v/>
      </c>
      <c r="H113" s="361" t="str">
        <f>IFERROR(IF(LEN(C113)&gt;0,IF(LEN(INDEX(TasksList!$G$6:$G$1005,MATCH(C113,TasksList!$B$6:$B$1005,0),1))=0,"",INDEX(TasksList!$G$6:$G$1005,MATCH(C113,TasksList!$B$6:$B$1005,0),1)),""),"")</f>
        <v/>
      </c>
      <c r="I113" s="381"/>
      <c r="J113" s="402" t="str">
        <f>IF(LEN(INDEX(TasksList!$B$6:$B$1005,ROW(J110),1))=0,"",INDEX(TasksList!$B$6:$B$1005,ROW(J110),1)&amp;" - "&amp;INDEX(TasksList!$D$6:$D$1005,ROW(J110),1))</f>
        <v/>
      </c>
      <c r="K113" s="402"/>
      <c r="L113" s="399" t="str">
        <f t="array" ref="L113">IFERROR(INDEX($J$4:$J$1003,SMALL($K$4:$K$1003,ROW(L113)-3),1),"")</f>
        <v/>
      </c>
      <c r="M113" s="206"/>
      <c r="N113" s="362" t="str">
        <f>IFERROR(IF(LEN(INDEX(PlansAndNotes!$D$6:$D$4005,ROW(B113)-ROW($C$3)))=0,"",INDEX(PlansAndNotes!$D$6:$D$4005,ROW(B113)-ROW($C$3))),"")</f>
        <v/>
      </c>
      <c r="O113" s="165" t="str">
        <f t="shared" si="21"/>
        <v/>
      </c>
      <c r="P113" s="363" t="str">
        <f>IFERROR(IF(LEN(INDEX(PlansAndNotes!$E$6:$E$4005,ROW(B113)-ROW($C$3)))=0,"",INDEX(PlansAndNotes!$E$6:$E$4005,ROW(B113)-ROW($C$3))),"")</f>
        <v/>
      </c>
      <c r="Q113" s="363" t="str">
        <f>IFERROR(IF(LEN(INDEX(PlansAndNotes!$G$6:$G$4005,ROW(B113)-ROW($C$3)))=0,"",INDEX(PlansAndNotes!$G$6:$G$4005,ROW(B113)-ROW($C$3))),"")</f>
        <v/>
      </c>
      <c r="R113" s="165" t="str">
        <f>IFERROR(IF(LEN(D113)&gt;0,IF(LEN(INDEX(AdressBook!$C$6:$C$505,MATCH(D113,AdressBook!$B$6:$B$505,0),1))=0,"",INDEX(AdressBook!$C$6:$C$505,MATCH(D113,AdressBook!$B$6:$B$505,0),1)),""),"")</f>
        <v/>
      </c>
      <c r="S113" s="165">
        <f>IF(LEN(C113)&gt;0,IFERROR(IF(MATCH(C113,C114:$C$4004,0)&gt;0,-1,ROW(S113)-ROW($S$3)),ROW(S113)-ROW($S$3)),-1)</f>
        <v>-1</v>
      </c>
      <c r="T113" s="165">
        <f t="shared" si="22"/>
        <v>0</v>
      </c>
      <c r="U113" s="165" t="str">
        <f t="shared" si="23"/>
        <v/>
      </c>
      <c r="V113" s="165" t="str">
        <f>IFERROR(IF(OR(C113="",S113&lt;0),"",IF(SUBTOTAL(3,C113:C113)=0,-1,SUBTOTAL(3,$C$4:C113))),"")</f>
        <v/>
      </c>
      <c r="W113" s="156" t="str">
        <f t="array" ref="W113">IF(LEN(C113)&gt;0,IFERROR(IF(MATCH(C113,$C$3:$C112,0)&gt;0,N113-INDEX($N$3:N112,SUMPRODUCT(MAX(ROW($C$3:$C112)*(C113=$C$3:$C112)))-2,1),""),""),"")</f>
        <v/>
      </c>
      <c r="X113" s="156">
        <f t="shared" ca="1" si="24"/>
        <v>1</v>
      </c>
      <c r="Y113" s="156">
        <f t="shared" ca="1" si="25"/>
        <v>1</v>
      </c>
      <c r="AB113" s="406"/>
      <c r="AC113" s="380"/>
      <c r="AD113" s="380">
        <f t="shared" si="27"/>
        <v>0</v>
      </c>
      <c r="AQ113" s="165" t="str">
        <f t="shared" si="28"/>
        <v/>
      </c>
      <c r="AR113" s="167" t="str">
        <f t="array" ref="AR113" xml:space="preserve"> IFERROR( IF(OR(DATERANGE="All Data",DATERANGE=""), INDEX(Calculations!$AC$7:$AC$506,SMALL(IF(Calculations!$AC$7:$AC$506&lt;&gt;"0",ROW($AQ$6:$AQ$505)-ROW(INDEX($AQ$6:$AQ$505,1,1))+1),AQ113),1),INDEX(Calculations!$AD$7:$AD$506,SMALL(IF(Calculations!$AD$7:$AD$506&lt;&gt;0,ROW($AQ$6:$AQ$505)-ROW(INDEX($AQ$6:$AQ$505,1,1))+1),AQ113),1)),"")</f>
        <v/>
      </c>
      <c r="AS113" s="164" t="str">
        <f t="array" ref="AS113" xml:space="preserve"> IFERROR(IF(OR(DATERANGE="All Data",DATERANGE=""),INDEX(AdressBook!$B$6:$B$505,SMALL(IF(Calculations!$AC$7:$AC$506&lt;&gt;"0",ROW($AQ$6:$AQ$505)-ROW(INDEX($AQ$6:$AQ$505,1,1))+1),AQ113),1),INDEX(AdressBook!$B$6:$B$505,SMALL(IF(Calculations!$AD$7:$AD$506&lt;&gt;0,ROW($AQ$6:$AQ$505)-ROW(INDEX($AQ$6:$AQ$505,1,1))+1),AQ113),1)),"")</f>
        <v/>
      </c>
      <c r="AT113" s="227" t="str">
        <f t="shared" si="29"/>
        <v/>
      </c>
      <c r="AV113" s="199"/>
      <c r="AW113" s="199"/>
    </row>
    <row r="114" spans="2:49" hidden="1" x14ac:dyDescent="0.25">
      <c r="B114" s="390" t="str">
        <f>IFERROR(IF(LEN(INDEX(PlansAndNotes!$B$6:$B$2005,ROW(A114)-ROW($B$3)))=0,"",INDEX(PlansAndNotes!$B$6:$B$2005,ROW(A114)-ROW($B$3))),"")</f>
        <v/>
      </c>
      <c r="C114" s="361" t="str">
        <f t="shared" si="20"/>
        <v/>
      </c>
      <c r="D114" s="361" t="str">
        <f>IFERROR(IF(LEN(C114)&gt;0,IF(LEN(INDEX(TasksList!$C$6:$C$1005,MATCH(C114,TasksList!$B$6:$B$1005,0),1))=0,"",INDEX(TasksList!$C$6:$C$1005,MATCH(C114,TasksList!$B$6:$B$1005,0),1)),""),"")</f>
        <v/>
      </c>
      <c r="E114" s="361" t="str">
        <f>IFERROR(IF(LEN(C114)&gt;0,IF(LEN(INDEX(TasksList!$F$6:$F$1005,MATCH(C114,TasksList!$B$6:$B$1005,0),1))=0,"not set!",INDEX(TasksList!$F$6:$F$1005,MATCH(C114,TasksList!$B$6:$B$1005,0),1)),""),"")</f>
        <v/>
      </c>
      <c r="F114" s="360" t="str">
        <f>IFERROR(IF(LEN(D114)&gt;0,IF(LEN(INDEX(AdressBook!$D$6:$D$505,MATCH(D114,AdressBook!$B$6:$B$505,0),1))=0,"",INDEX(AdressBook!$D$6:$D$505,MATCH(D114,AdressBook!$B$6:$B$505,0),1)),""),"")</f>
        <v/>
      </c>
      <c r="G114" s="361" t="str">
        <f>IFERROR(IF(LEN(INDEX(PlansAndNotes!$F$6:$F$2005,ROW(B114)-ROW($C$3)))=0,"",INDEX(PlansAndNotes!$F$6:$F$2005,ROW(B114)-ROW($C$3))),"")</f>
        <v/>
      </c>
      <c r="H114" s="361" t="str">
        <f>IFERROR(IF(LEN(C114)&gt;0,IF(LEN(INDEX(TasksList!$G$6:$G$1005,MATCH(C114,TasksList!$B$6:$B$1005,0),1))=0,"",INDEX(TasksList!$G$6:$G$1005,MATCH(C114,TasksList!$B$6:$B$1005,0),1)),""),"")</f>
        <v/>
      </c>
      <c r="I114" s="381"/>
      <c r="J114" s="402" t="str">
        <f>IF(LEN(INDEX(TasksList!$B$6:$B$1005,ROW(J111),1))=0,"",INDEX(TasksList!$B$6:$B$1005,ROW(J111),1)&amp;" - "&amp;INDEX(TasksList!$D$6:$D$1005,ROW(J111),1))</f>
        <v/>
      </c>
      <c r="K114" s="402"/>
      <c r="L114" s="399" t="str">
        <f t="array" ref="L114">IFERROR(INDEX($J$4:$J$1003,SMALL($K$4:$K$1003,ROW(L114)-3),1),"")</f>
        <v/>
      </c>
      <c r="M114" s="206"/>
      <c r="N114" s="362" t="str">
        <f>IFERROR(IF(LEN(INDEX(PlansAndNotes!$D$6:$D$4005,ROW(B114)-ROW($C$3)))=0,"",INDEX(PlansAndNotes!$D$6:$D$4005,ROW(B114)-ROW($C$3))),"")</f>
        <v/>
      </c>
      <c r="O114" s="165" t="str">
        <f t="shared" si="21"/>
        <v/>
      </c>
      <c r="P114" s="363" t="str">
        <f>IFERROR(IF(LEN(INDEX(PlansAndNotes!$E$6:$E$4005,ROW(B114)-ROW($C$3)))=0,"",INDEX(PlansAndNotes!$E$6:$E$4005,ROW(B114)-ROW($C$3))),"")</f>
        <v/>
      </c>
      <c r="Q114" s="363" t="str">
        <f>IFERROR(IF(LEN(INDEX(PlansAndNotes!$G$6:$G$4005,ROW(B114)-ROW($C$3)))=0,"",INDEX(PlansAndNotes!$G$6:$G$4005,ROW(B114)-ROW($C$3))),"")</f>
        <v/>
      </c>
      <c r="R114" s="165" t="str">
        <f>IFERROR(IF(LEN(D114)&gt;0,IF(LEN(INDEX(AdressBook!$C$6:$C$505,MATCH(D114,AdressBook!$B$6:$B$505,0),1))=0,"",INDEX(AdressBook!$C$6:$C$505,MATCH(D114,AdressBook!$B$6:$B$505,0),1)),""),"")</f>
        <v/>
      </c>
      <c r="S114" s="165">
        <f>IF(LEN(C114)&gt;0,IFERROR(IF(MATCH(C114,C115:$C$4004,0)&gt;0,-1,ROW(S114)-ROW($S$3)),ROW(S114)-ROW($S$3)),-1)</f>
        <v>-1</v>
      </c>
      <c r="T114" s="165">
        <f t="shared" si="22"/>
        <v>0</v>
      </c>
      <c r="U114" s="165" t="str">
        <f t="shared" si="23"/>
        <v/>
      </c>
      <c r="V114" s="165" t="str">
        <f>IFERROR(IF(OR(C114="",S114&lt;0),"",IF(SUBTOTAL(3,C114:C114)=0,-1,SUBTOTAL(3,$C$4:C114))),"")</f>
        <v/>
      </c>
      <c r="W114" s="156" t="str">
        <f t="array" ref="W114">IF(LEN(C114)&gt;0,IFERROR(IF(MATCH(C114,$C$3:$C113,0)&gt;0,N114-INDEX($N$3:N113,SUMPRODUCT(MAX(ROW($C$3:$C113)*(C114=$C$3:$C113)))-2,1),""),""),"")</f>
        <v/>
      </c>
      <c r="X114" s="156">
        <f t="shared" ca="1" si="24"/>
        <v>1</v>
      </c>
      <c r="Y114" s="156">
        <f t="shared" ca="1" si="25"/>
        <v>1</v>
      </c>
      <c r="AB114" s="406"/>
      <c r="AC114" s="380"/>
      <c r="AD114" s="380">
        <f t="shared" si="27"/>
        <v>0</v>
      </c>
      <c r="AQ114" s="165" t="str">
        <f t="shared" si="28"/>
        <v/>
      </c>
      <c r="AR114" s="167" t="str">
        <f t="array" ref="AR114" xml:space="preserve"> IFERROR( IF(OR(DATERANGE="All Data",DATERANGE=""), INDEX(Calculations!$AC$7:$AC$506,SMALL(IF(Calculations!$AC$7:$AC$506&lt;&gt;"0",ROW($AQ$6:$AQ$505)-ROW(INDEX($AQ$6:$AQ$505,1,1))+1),AQ114),1),INDEX(Calculations!$AD$7:$AD$506,SMALL(IF(Calculations!$AD$7:$AD$506&lt;&gt;0,ROW($AQ$6:$AQ$505)-ROW(INDEX($AQ$6:$AQ$505,1,1))+1),AQ114),1)),"")</f>
        <v/>
      </c>
      <c r="AS114" s="164" t="str">
        <f t="array" ref="AS114" xml:space="preserve"> IFERROR(IF(OR(DATERANGE="All Data",DATERANGE=""),INDEX(AdressBook!$B$6:$B$505,SMALL(IF(Calculations!$AC$7:$AC$506&lt;&gt;"0",ROW($AQ$6:$AQ$505)-ROW(INDEX($AQ$6:$AQ$505,1,1))+1),AQ114),1),INDEX(AdressBook!$B$6:$B$505,SMALL(IF(Calculations!$AD$7:$AD$506&lt;&gt;0,ROW($AQ$6:$AQ$505)-ROW(INDEX($AQ$6:$AQ$505,1,1))+1),AQ114),1)),"")</f>
        <v/>
      </c>
      <c r="AT114" s="227" t="str">
        <f t="shared" si="29"/>
        <v/>
      </c>
      <c r="AV114" s="199"/>
      <c r="AW114" s="199"/>
    </row>
    <row r="115" spans="2:49" hidden="1" x14ac:dyDescent="0.25">
      <c r="B115" s="390" t="str">
        <f>IFERROR(IF(LEN(INDEX(PlansAndNotes!$B$6:$B$2005,ROW(A115)-ROW($B$3)))=0,"",INDEX(PlansAndNotes!$B$6:$B$2005,ROW(A115)-ROW($B$3))),"")</f>
        <v/>
      </c>
      <c r="C115" s="361" t="str">
        <f t="shared" si="20"/>
        <v/>
      </c>
      <c r="D115" s="361" t="str">
        <f>IFERROR(IF(LEN(C115)&gt;0,IF(LEN(INDEX(TasksList!$C$6:$C$1005,MATCH(C115,TasksList!$B$6:$B$1005,0),1))=0,"",INDEX(TasksList!$C$6:$C$1005,MATCH(C115,TasksList!$B$6:$B$1005,0),1)),""),"")</f>
        <v/>
      </c>
      <c r="E115" s="361" t="str">
        <f>IFERROR(IF(LEN(C115)&gt;0,IF(LEN(INDEX(TasksList!$F$6:$F$1005,MATCH(C115,TasksList!$B$6:$B$1005,0),1))=0,"not set!",INDEX(TasksList!$F$6:$F$1005,MATCH(C115,TasksList!$B$6:$B$1005,0),1)),""),"")</f>
        <v/>
      </c>
      <c r="F115" s="360" t="str">
        <f>IFERROR(IF(LEN(D115)&gt;0,IF(LEN(INDEX(AdressBook!$D$6:$D$505,MATCH(D115,AdressBook!$B$6:$B$505,0),1))=0,"",INDEX(AdressBook!$D$6:$D$505,MATCH(D115,AdressBook!$B$6:$B$505,0),1)),""),"")</f>
        <v/>
      </c>
      <c r="G115" s="361" t="str">
        <f>IFERROR(IF(LEN(INDEX(PlansAndNotes!$F$6:$F$2005,ROW(B115)-ROW($C$3)))=0,"",INDEX(PlansAndNotes!$F$6:$F$2005,ROW(B115)-ROW($C$3))),"")</f>
        <v/>
      </c>
      <c r="H115" s="361" t="str">
        <f>IFERROR(IF(LEN(C115)&gt;0,IF(LEN(INDEX(TasksList!$G$6:$G$1005,MATCH(C115,TasksList!$B$6:$B$1005,0),1))=0,"",INDEX(TasksList!$G$6:$G$1005,MATCH(C115,TasksList!$B$6:$B$1005,0),1)),""),"")</f>
        <v/>
      </c>
      <c r="I115" s="381"/>
      <c r="J115" s="402" t="str">
        <f>IF(LEN(INDEX(TasksList!$B$6:$B$1005,ROW(J112),1))=0,"",INDEX(TasksList!$B$6:$B$1005,ROW(J112),1)&amp;" - "&amp;INDEX(TasksList!$D$6:$D$1005,ROW(J112),1))</f>
        <v/>
      </c>
      <c r="K115" s="402"/>
      <c r="L115" s="399" t="str">
        <f t="array" ref="L115">IFERROR(INDEX($J$4:$J$1003,SMALL($K$4:$K$1003,ROW(L115)-3),1),"")</f>
        <v/>
      </c>
      <c r="M115" s="206"/>
      <c r="N115" s="362" t="str">
        <f>IFERROR(IF(LEN(INDEX(PlansAndNotes!$D$6:$D$4005,ROW(B115)-ROW($C$3)))=0,"",INDEX(PlansAndNotes!$D$6:$D$4005,ROW(B115)-ROW($C$3))),"")</f>
        <v/>
      </c>
      <c r="O115" s="165" t="str">
        <f t="shared" si="21"/>
        <v/>
      </c>
      <c r="P115" s="363" t="str">
        <f>IFERROR(IF(LEN(INDEX(PlansAndNotes!$E$6:$E$4005,ROW(B115)-ROW($C$3)))=0,"",INDEX(PlansAndNotes!$E$6:$E$4005,ROW(B115)-ROW($C$3))),"")</f>
        <v/>
      </c>
      <c r="Q115" s="363" t="str">
        <f>IFERROR(IF(LEN(INDEX(PlansAndNotes!$G$6:$G$4005,ROW(B115)-ROW($C$3)))=0,"",INDEX(PlansAndNotes!$G$6:$G$4005,ROW(B115)-ROW($C$3))),"")</f>
        <v/>
      </c>
      <c r="R115" s="165" t="str">
        <f>IFERROR(IF(LEN(D115)&gt;0,IF(LEN(INDEX(AdressBook!$C$6:$C$505,MATCH(D115,AdressBook!$B$6:$B$505,0),1))=0,"",INDEX(AdressBook!$C$6:$C$505,MATCH(D115,AdressBook!$B$6:$B$505,0),1)),""),"")</f>
        <v/>
      </c>
      <c r="S115" s="165">
        <f>IF(LEN(C115)&gt;0,IFERROR(IF(MATCH(C115,C116:$C$4004,0)&gt;0,-1,ROW(S115)-ROW($S$3)),ROW(S115)-ROW($S$3)),-1)</f>
        <v>-1</v>
      </c>
      <c r="T115" s="165">
        <f t="shared" si="22"/>
        <v>0</v>
      </c>
      <c r="U115" s="165" t="str">
        <f t="shared" si="23"/>
        <v/>
      </c>
      <c r="V115" s="165" t="str">
        <f>IFERROR(IF(OR(C115="",S115&lt;0),"",IF(SUBTOTAL(3,C115:C115)=0,-1,SUBTOTAL(3,$C$4:C115))),"")</f>
        <v/>
      </c>
      <c r="W115" s="156" t="str">
        <f t="array" ref="W115">IF(LEN(C115)&gt;0,IFERROR(IF(MATCH(C115,$C$3:$C114,0)&gt;0,N115-INDEX($N$3:N114,SUMPRODUCT(MAX(ROW($C$3:$C114)*(C115=$C$3:$C114)))-2,1),""),""),"")</f>
        <v/>
      </c>
      <c r="X115" s="156">
        <f t="shared" ca="1" si="24"/>
        <v>1</v>
      </c>
      <c r="Y115" s="156">
        <f t="shared" ca="1" si="25"/>
        <v>1</v>
      </c>
      <c r="AB115" s="406"/>
      <c r="AC115" s="380"/>
      <c r="AD115" s="380">
        <f t="shared" si="27"/>
        <v>0</v>
      </c>
      <c r="AQ115" s="165" t="str">
        <f t="shared" si="28"/>
        <v/>
      </c>
      <c r="AR115" s="167" t="str">
        <f t="array" ref="AR115" xml:space="preserve"> IFERROR( IF(OR(DATERANGE="All Data",DATERANGE=""), INDEX(Calculations!$AC$7:$AC$506,SMALL(IF(Calculations!$AC$7:$AC$506&lt;&gt;"0",ROW($AQ$6:$AQ$505)-ROW(INDEX($AQ$6:$AQ$505,1,1))+1),AQ115),1),INDEX(Calculations!$AD$7:$AD$506,SMALL(IF(Calculations!$AD$7:$AD$506&lt;&gt;0,ROW($AQ$6:$AQ$505)-ROW(INDEX($AQ$6:$AQ$505,1,1))+1),AQ115),1)),"")</f>
        <v/>
      </c>
      <c r="AS115" s="164" t="str">
        <f t="array" ref="AS115" xml:space="preserve"> IFERROR(IF(OR(DATERANGE="All Data",DATERANGE=""),INDEX(AdressBook!$B$6:$B$505,SMALL(IF(Calculations!$AC$7:$AC$506&lt;&gt;"0",ROW($AQ$6:$AQ$505)-ROW(INDEX($AQ$6:$AQ$505,1,1))+1),AQ115),1),INDEX(AdressBook!$B$6:$B$505,SMALL(IF(Calculations!$AD$7:$AD$506&lt;&gt;0,ROW($AQ$6:$AQ$505)-ROW(INDEX($AQ$6:$AQ$505,1,1))+1),AQ115),1)),"")</f>
        <v/>
      </c>
      <c r="AT115" s="227" t="str">
        <f t="shared" si="29"/>
        <v/>
      </c>
      <c r="AV115" s="199"/>
      <c r="AW115" s="199"/>
    </row>
    <row r="116" spans="2:49" hidden="1" x14ac:dyDescent="0.25">
      <c r="B116" s="390" t="str">
        <f>IFERROR(IF(LEN(INDEX(PlansAndNotes!$B$6:$B$2005,ROW(A116)-ROW($B$3)))=0,"",INDEX(PlansAndNotes!$B$6:$B$2005,ROW(A116)-ROW($B$3))),"")</f>
        <v/>
      </c>
      <c r="C116" s="361" t="str">
        <f t="shared" si="20"/>
        <v/>
      </c>
      <c r="D116" s="361" t="str">
        <f>IFERROR(IF(LEN(C116)&gt;0,IF(LEN(INDEX(TasksList!$C$6:$C$1005,MATCH(C116,TasksList!$B$6:$B$1005,0),1))=0,"",INDEX(TasksList!$C$6:$C$1005,MATCH(C116,TasksList!$B$6:$B$1005,0),1)),""),"")</f>
        <v/>
      </c>
      <c r="E116" s="361" t="str">
        <f>IFERROR(IF(LEN(C116)&gt;0,IF(LEN(INDEX(TasksList!$F$6:$F$1005,MATCH(C116,TasksList!$B$6:$B$1005,0),1))=0,"not set!",INDEX(TasksList!$F$6:$F$1005,MATCH(C116,TasksList!$B$6:$B$1005,0),1)),""),"")</f>
        <v/>
      </c>
      <c r="F116" s="360" t="str">
        <f>IFERROR(IF(LEN(D116)&gt;0,IF(LEN(INDEX(AdressBook!$D$6:$D$505,MATCH(D116,AdressBook!$B$6:$B$505,0),1))=0,"",INDEX(AdressBook!$D$6:$D$505,MATCH(D116,AdressBook!$B$6:$B$505,0),1)),""),"")</f>
        <v/>
      </c>
      <c r="G116" s="361" t="str">
        <f>IFERROR(IF(LEN(INDEX(PlansAndNotes!$F$6:$F$2005,ROW(B116)-ROW($C$3)))=0,"",INDEX(PlansAndNotes!$F$6:$F$2005,ROW(B116)-ROW($C$3))),"")</f>
        <v/>
      </c>
      <c r="H116" s="361" t="str">
        <f>IFERROR(IF(LEN(C116)&gt;0,IF(LEN(INDEX(TasksList!$G$6:$G$1005,MATCH(C116,TasksList!$B$6:$B$1005,0),1))=0,"",INDEX(TasksList!$G$6:$G$1005,MATCH(C116,TasksList!$B$6:$B$1005,0),1)),""),"")</f>
        <v/>
      </c>
      <c r="I116" s="381"/>
      <c r="J116" s="402" t="str">
        <f>IF(LEN(INDEX(TasksList!$B$6:$B$1005,ROW(J113),1))=0,"",INDEX(TasksList!$B$6:$B$1005,ROW(J113),1)&amp;" - "&amp;INDEX(TasksList!$D$6:$D$1005,ROW(J113),1))</f>
        <v/>
      </c>
      <c r="K116" s="402"/>
      <c r="L116" s="399" t="str">
        <f t="array" ref="L116">IFERROR(INDEX($J$4:$J$1003,SMALL($K$4:$K$1003,ROW(L116)-3),1),"")</f>
        <v/>
      </c>
      <c r="M116" s="206"/>
      <c r="N116" s="362" t="str">
        <f>IFERROR(IF(LEN(INDEX(PlansAndNotes!$D$6:$D$4005,ROW(B116)-ROW($C$3)))=0,"",INDEX(PlansAndNotes!$D$6:$D$4005,ROW(B116)-ROW($C$3))),"")</f>
        <v/>
      </c>
      <c r="O116" s="165" t="str">
        <f t="shared" si="21"/>
        <v/>
      </c>
      <c r="P116" s="363" t="str">
        <f>IFERROR(IF(LEN(INDEX(PlansAndNotes!$E$6:$E$4005,ROW(B116)-ROW($C$3)))=0,"",INDEX(PlansAndNotes!$E$6:$E$4005,ROW(B116)-ROW($C$3))),"")</f>
        <v/>
      </c>
      <c r="Q116" s="363" t="str">
        <f>IFERROR(IF(LEN(INDEX(PlansAndNotes!$G$6:$G$4005,ROW(B116)-ROW($C$3)))=0,"",INDEX(PlansAndNotes!$G$6:$G$4005,ROW(B116)-ROW($C$3))),"")</f>
        <v/>
      </c>
      <c r="R116" s="165" t="str">
        <f>IFERROR(IF(LEN(D116)&gt;0,IF(LEN(INDEX(AdressBook!$C$6:$C$505,MATCH(D116,AdressBook!$B$6:$B$505,0),1))=0,"",INDEX(AdressBook!$C$6:$C$505,MATCH(D116,AdressBook!$B$6:$B$505,0),1)),""),"")</f>
        <v/>
      </c>
      <c r="S116" s="165">
        <f>IF(LEN(C116)&gt;0,IFERROR(IF(MATCH(C116,C117:$C$4004,0)&gt;0,-1,ROW(S116)-ROW($S$3)),ROW(S116)-ROW($S$3)),-1)</f>
        <v>-1</v>
      </c>
      <c r="T116" s="165">
        <f t="shared" si="22"/>
        <v>0</v>
      </c>
      <c r="U116" s="165" t="str">
        <f t="shared" si="23"/>
        <v/>
      </c>
      <c r="V116" s="165" t="str">
        <f>IFERROR(IF(OR(C116="",S116&lt;0),"",IF(SUBTOTAL(3,C116:C116)=0,-1,SUBTOTAL(3,$C$4:C116))),"")</f>
        <v/>
      </c>
      <c r="W116" s="156" t="str">
        <f t="array" ref="W116">IF(LEN(C116)&gt;0,IFERROR(IF(MATCH(C116,$C$3:$C115,0)&gt;0,N116-INDEX($N$3:N115,SUMPRODUCT(MAX(ROW($C$3:$C115)*(C116=$C$3:$C115)))-2,1),""),""),"")</f>
        <v/>
      </c>
      <c r="X116" s="156">
        <f t="shared" ca="1" si="24"/>
        <v>1</v>
      </c>
      <c r="Y116" s="156">
        <f t="shared" ca="1" si="25"/>
        <v>1</v>
      </c>
      <c r="AB116" s="406"/>
      <c r="AC116" s="380"/>
      <c r="AD116" s="380">
        <f t="shared" si="27"/>
        <v>0</v>
      </c>
      <c r="AQ116" s="165" t="str">
        <f t="shared" si="28"/>
        <v/>
      </c>
      <c r="AR116" s="167" t="str">
        <f t="array" ref="AR116" xml:space="preserve"> IFERROR( IF(OR(DATERANGE="All Data",DATERANGE=""), INDEX(Calculations!$AC$7:$AC$506,SMALL(IF(Calculations!$AC$7:$AC$506&lt;&gt;"0",ROW($AQ$6:$AQ$505)-ROW(INDEX($AQ$6:$AQ$505,1,1))+1),AQ116),1),INDEX(Calculations!$AD$7:$AD$506,SMALL(IF(Calculations!$AD$7:$AD$506&lt;&gt;0,ROW($AQ$6:$AQ$505)-ROW(INDEX($AQ$6:$AQ$505,1,1))+1),AQ116),1)),"")</f>
        <v/>
      </c>
      <c r="AS116" s="164" t="str">
        <f t="array" ref="AS116" xml:space="preserve"> IFERROR(IF(OR(DATERANGE="All Data",DATERANGE=""),INDEX(AdressBook!$B$6:$B$505,SMALL(IF(Calculations!$AC$7:$AC$506&lt;&gt;"0",ROW($AQ$6:$AQ$505)-ROW(INDEX($AQ$6:$AQ$505,1,1))+1),AQ116),1),INDEX(AdressBook!$B$6:$B$505,SMALL(IF(Calculations!$AD$7:$AD$506&lt;&gt;0,ROW($AQ$6:$AQ$505)-ROW(INDEX($AQ$6:$AQ$505,1,1))+1),AQ116),1)),"")</f>
        <v/>
      </c>
      <c r="AT116" s="227" t="str">
        <f t="shared" si="29"/>
        <v/>
      </c>
      <c r="AV116" s="199"/>
      <c r="AW116" s="199"/>
    </row>
    <row r="117" spans="2:49" hidden="1" x14ac:dyDescent="0.25">
      <c r="B117" s="390" t="str">
        <f>IFERROR(IF(LEN(INDEX(PlansAndNotes!$B$6:$B$2005,ROW(A117)-ROW($B$3)))=0,"",INDEX(PlansAndNotes!$B$6:$B$2005,ROW(A117)-ROW($B$3))),"")</f>
        <v/>
      </c>
      <c r="C117" s="361" t="str">
        <f t="shared" si="20"/>
        <v/>
      </c>
      <c r="D117" s="361" t="str">
        <f>IFERROR(IF(LEN(C117)&gt;0,IF(LEN(INDEX(TasksList!$C$6:$C$1005,MATCH(C117,TasksList!$B$6:$B$1005,0),1))=0,"",INDEX(TasksList!$C$6:$C$1005,MATCH(C117,TasksList!$B$6:$B$1005,0),1)),""),"")</f>
        <v/>
      </c>
      <c r="E117" s="361" t="str">
        <f>IFERROR(IF(LEN(C117)&gt;0,IF(LEN(INDEX(TasksList!$F$6:$F$1005,MATCH(C117,TasksList!$B$6:$B$1005,0),1))=0,"not set!",INDEX(TasksList!$F$6:$F$1005,MATCH(C117,TasksList!$B$6:$B$1005,0),1)),""),"")</f>
        <v/>
      </c>
      <c r="F117" s="360" t="str">
        <f>IFERROR(IF(LEN(D117)&gt;0,IF(LEN(INDEX(AdressBook!$D$6:$D$505,MATCH(D117,AdressBook!$B$6:$B$505,0),1))=0,"",INDEX(AdressBook!$D$6:$D$505,MATCH(D117,AdressBook!$B$6:$B$505,0),1)),""),"")</f>
        <v/>
      </c>
      <c r="G117" s="361" t="str">
        <f>IFERROR(IF(LEN(INDEX(PlansAndNotes!$F$6:$F$2005,ROW(B117)-ROW($C$3)))=0,"",INDEX(PlansAndNotes!$F$6:$F$2005,ROW(B117)-ROW($C$3))),"")</f>
        <v/>
      </c>
      <c r="H117" s="361" t="str">
        <f>IFERROR(IF(LEN(C117)&gt;0,IF(LEN(INDEX(TasksList!$G$6:$G$1005,MATCH(C117,TasksList!$B$6:$B$1005,0),1))=0,"",INDEX(TasksList!$G$6:$G$1005,MATCH(C117,TasksList!$B$6:$B$1005,0),1)),""),"")</f>
        <v/>
      </c>
      <c r="I117" s="381"/>
      <c r="J117" s="402" t="str">
        <f>IF(LEN(INDEX(TasksList!$B$6:$B$1005,ROW(J114),1))=0,"",INDEX(TasksList!$B$6:$B$1005,ROW(J114),1)&amp;" - "&amp;INDEX(TasksList!$D$6:$D$1005,ROW(J114),1))</f>
        <v/>
      </c>
      <c r="K117" s="402"/>
      <c r="L117" s="399" t="str">
        <f t="array" ref="L117">IFERROR(INDEX($J$4:$J$1003,SMALL($K$4:$K$1003,ROW(L117)-3),1),"")</f>
        <v/>
      </c>
      <c r="M117" s="206"/>
      <c r="N117" s="362" t="str">
        <f>IFERROR(IF(LEN(INDEX(PlansAndNotes!$D$6:$D$4005,ROW(B117)-ROW($C$3)))=0,"",INDEX(PlansAndNotes!$D$6:$D$4005,ROW(B117)-ROW($C$3))),"")</f>
        <v/>
      </c>
      <c r="O117" s="165" t="str">
        <f t="shared" si="21"/>
        <v/>
      </c>
      <c r="P117" s="363" t="str">
        <f>IFERROR(IF(LEN(INDEX(PlansAndNotes!$E$6:$E$4005,ROW(B117)-ROW($C$3)))=0,"",INDEX(PlansAndNotes!$E$6:$E$4005,ROW(B117)-ROW($C$3))),"")</f>
        <v/>
      </c>
      <c r="Q117" s="363" t="str">
        <f>IFERROR(IF(LEN(INDEX(PlansAndNotes!$G$6:$G$4005,ROW(B117)-ROW($C$3)))=0,"",INDEX(PlansAndNotes!$G$6:$G$4005,ROW(B117)-ROW($C$3))),"")</f>
        <v/>
      </c>
      <c r="R117" s="165" t="str">
        <f>IFERROR(IF(LEN(D117)&gt;0,IF(LEN(INDEX(AdressBook!$C$6:$C$505,MATCH(D117,AdressBook!$B$6:$B$505,0),1))=0,"",INDEX(AdressBook!$C$6:$C$505,MATCH(D117,AdressBook!$B$6:$B$505,0),1)),""),"")</f>
        <v/>
      </c>
      <c r="S117" s="165">
        <f>IF(LEN(C117)&gt;0,IFERROR(IF(MATCH(C117,C118:$C$4004,0)&gt;0,-1,ROW(S117)-ROW($S$3)),ROW(S117)-ROW($S$3)),-1)</f>
        <v>-1</v>
      </c>
      <c r="T117" s="165">
        <f t="shared" si="22"/>
        <v>0</v>
      </c>
      <c r="U117" s="165" t="str">
        <f t="shared" si="23"/>
        <v/>
      </c>
      <c r="V117" s="165" t="str">
        <f>IFERROR(IF(OR(C117="",S117&lt;0),"",IF(SUBTOTAL(3,C117:C117)=0,-1,SUBTOTAL(3,$C$4:C117))),"")</f>
        <v/>
      </c>
      <c r="W117" s="156" t="str">
        <f t="array" ref="W117">IF(LEN(C117)&gt;0,IFERROR(IF(MATCH(C117,$C$3:$C116,0)&gt;0,N117-INDEX($N$3:N116,SUMPRODUCT(MAX(ROW($C$3:$C116)*(C117=$C$3:$C116)))-2,1),""),""),"")</f>
        <v/>
      </c>
      <c r="X117" s="156">
        <f t="shared" ca="1" si="24"/>
        <v>1</v>
      </c>
      <c r="Y117" s="156">
        <f t="shared" ca="1" si="25"/>
        <v>1</v>
      </c>
      <c r="AB117" s="406"/>
      <c r="AC117" s="380"/>
      <c r="AD117" s="380">
        <f t="shared" si="27"/>
        <v>0</v>
      </c>
      <c r="AQ117" s="165" t="str">
        <f t="shared" si="28"/>
        <v/>
      </c>
      <c r="AR117" s="167" t="str">
        <f t="array" ref="AR117" xml:space="preserve"> IFERROR( IF(OR(DATERANGE="All Data",DATERANGE=""), INDEX(Calculations!$AC$7:$AC$506,SMALL(IF(Calculations!$AC$7:$AC$506&lt;&gt;"0",ROW($AQ$6:$AQ$505)-ROW(INDEX($AQ$6:$AQ$505,1,1))+1),AQ117),1),INDEX(Calculations!$AD$7:$AD$506,SMALL(IF(Calculations!$AD$7:$AD$506&lt;&gt;0,ROW($AQ$6:$AQ$505)-ROW(INDEX($AQ$6:$AQ$505,1,1))+1),AQ117),1)),"")</f>
        <v/>
      </c>
      <c r="AS117" s="164" t="str">
        <f t="array" ref="AS117" xml:space="preserve"> IFERROR(IF(OR(DATERANGE="All Data",DATERANGE=""),INDEX(AdressBook!$B$6:$B$505,SMALL(IF(Calculations!$AC$7:$AC$506&lt;&gt;"0",ROW($AQ$6:$AQ$505)-ROW(INDEX($AQ$6:$AQ$505,1,1))+1),AQ117),1),INDEX(AdressBook!$B$6:$B$505,SMALL(IF(Calculations!$AD$7:$AD$506&lt;&gt;0,ROW($AQ$6:$AQ$505)-ROW(INDEX($AQ$6:$AQ$505,1,1))+1),AQ117),1)),"")</f>
        <v/>
      </c>
      <c r="AT117" s="227" t="str">
        <f t="shared" si="29"/>
        <v/>
      </c>
      <c r="AV117" s="199"/>
      <c r="AW117" s="199"/>
    </row>
    <row r="118" spans="2:49" hidden="1" x14ac:dyDescent="0.25">
      <c r="B118" s="390" t="str">
        <f>IFERROR(IF(LEN(INDEX(PlansAndNotes!$B$6:$B$2005,ROW(A118)-ROW($B$3)))=0,"",INDEX(PlansAndNotes!$B$6:$B$2005,ROW(A118)-ROW($B$3))),"")</f>
        <v/>
      </c>
      <c r="C118" s="361" t="str">
        <f t="shared" si="20"/>
        <v/>
      </c>
      <c r="D118" s="361" t="str">
        <f>IFERROR(IF(LEN(C118)&gt;0,IF(LEN(INDEX(TasksList!$C$6:$C$1005,MATCH(C118,TasksList!$B$6:$B$1005,0),1))=0,"",INDEX(TasksList!$C$6:$C$1005,MATCH(C118,TasksList!$B$6:$B$1005,0),1)),""),"")</f>
        <v/>
      </c>
      <c r="E118" s="361" t="str">
        <f>IFERROR(IF(LEN(C118)&gt;0,IF(LEN(INDEX(TasksList!$F$6:$F$1005,MATCH(C118,TasksList!$B$6:$B$1005,0),1))=0,"not set!",INDEX(TasksList!$F$6:$F$1005,MATCH(C118,TasksList!$B$6:$B$1005,0),1)),""),"")</f>
        <v/>
      </c>
      <c r="F118" s="360" t="str">
        <f>IFERROR(IF(LEN(D118)&gt;0,IF(LEN(INDEX(AdressBook!$D$6:$D$505,MATCH(D118,AdressBook!$B$6:$B$505,0),1))=0,"",INDEX(AdressBook!$D$6:$D$505,MATCH(D118,AdressBook!$B$6:$B$505,0),1)),""),"")</f>
        <v/>
      </c>
      <c r="G118" s="361" t="str">
        <f>IFERROR(IF(LEN(INDEX(PlansAndNotes!$F$6:$F$2005,ROW(B118)-ROW($C$3)))=0,"",INDEX(PlansAndNotes!$F$6:$F$2005,ROW(B118)-ROW($C$3))),"")</f>
        <v/>
      </c>
      <c r="H118" s="361" t="str">
        <f>IFERROR(IF(LEN(C118)&gt;0,IF(LEN(INDEX(TasksList!$G$6:$G$1005,MATCH(C118,TasksList!$B$6:$B$1005,0),1))=0,"",INDEX(TasksList!$G$6:$G$1005,MATCH(C118,TasksList!$B$6:$B$1005,0),1)),""),"")</f>
        <v/>
      </c>
      <c r="I118" s="381"/>
      <c r="J118" s="402" t="str">
        <f>IF(LEN(INDEX(TasksList!$B$6:$B$1005,ROW(J115),1))=0,"",INDEX(TasksList!$B$6:$B$1005,ROW(J115),1)&amp;" - "&amp;INDEX(TasksList!$D$6:$D$1005,ROW(J115),1))</f>
        <v/>
      </c>
      <c r="K118" s="402"/>
      <c r="L118" s="399" t="str">
        <f t="array" ref="L118">IFERROR(INDEX($J$4:$J$1003,SMALL($K$4:$K$1003,ROW(L118)-3),1),"")</f>
        <v/>
      </c>
      <c r="M118" s="206"/>
      <c r="N118" s="362" t="str">
        <f>IFERROR(IF(LEN(INDEX(PlansAndNotes!$D$6:$D$4005,ROW(B118)-ROW($C$3)))=0,"",INDEX(PlansAndNotes!$D$6:$D$4005,ROW(B118)-ROW($C$3))),"")</f>
        <v/>
      </c>
      <c r="O118" s="165" t="str">
        <f t="shared" si="21"/>
        <v/>
      </c>
      <c r="P118" s="363" t="str">
        <f>IFERROR(IF(LEN(INDEX(PlansAndNotes!$E$6:$E$4005,ROW(B118)-ROW($C$3)))=0,"",INDEX(PlansAndNotes!$E$6:$E$4005,ROW(B118)-ROW($C$3))),"")</f>
        <v/>
      </c>
      <c r="Q118" s="363" t="str">
        <f>IFERROR(IF(LEN(INDEX(PlansAndNotes!$G$6:$G$4005,ROW(B118)-ROW($C$3)))=0,"",INDEX(PlansAndNotes!$G$6:$G$4005,ROW(B118)-ROW($C$3))),"")</f>
        <v/>
      </c>
      <c r="R118" s="165" t="str">
        <f>IFERROR(IF(LEN(D118)&gt;0,IF(LEN(INDEX(AdressBook!$C$6:$C$505,MATCH(D118,AdressBook!$B$6:$B$505,0),1))=0,"",INDEX(AdressBook!$C$6:$C$505,MATCH(D118,AdressBook!$B$6:$B$505,0),1)),""),"")</f>
        <v/>
      </c>
      <c r="S118" s="165">
        <f>IF(LEN(C118)&gt;0,IFERROR(IF(MATCH(C118,C119:$C$4004,0)&gt;0,-1,ROW(S118)-ROW($S$3)),ROW(S118)-ROW($S$3)),-1)</f>
        <v>-1</v>
      </c>
      <c r="T118" s="165">
        <f t="shared" si="22"/>
        <v>0</v>
      </c>
      <c r="U118" s="165" t="str">
        <f t="shared" si="23"/>
        <v/>
      </c>
      <c r="V118" s="165" t="str">
        <f>IFERROR(IF(OR(C118="",S118&lt;0),"",IF(SUBTOTAL(3,C118:C118)=0,-1,SUBTOTAL(3,$C$4:C118))),"")</f>
        <v/>
      </c>
      <c r="W118" s="156" t="str">
        <f t="array" ref="W118">IF(LEN(C118)&gt;0,IFERROR(IF(MATCH(C118,$C$3:$C117,0)&gt;0,N118-INDEX($N$3:N117,SUMPRODUCT(MAX(ROW($C$3:$C117)*(C118=$C$3:$C117)))-2,1),""),""),"")</f>
        <v/>
      </c>
      <c r="X118" s="156">
        <f t="shared" ca="1" si="24"/>
        <v>1</v>
      </c>
      <c r="Y118" s="156">
        <f t="shared" ca="1" si="25"/>
        <v>1</v>
      </c>
      <c r="AB118" s="406"/>
      <c r="AC118" s="380"/>
      <c r="AD118" s="380">
        <f t="shared" si="27"/>
        <v>0</v>
      </c>
      <c r="AQ118" s="165" t="str">
        <f t="shared" si="28"/>
        <v/>
      </c>
      <c r="AR118" s="167" t="str">
        <f t="array" ref="AR118" xml:space="preserve"> IFERROR( IF(OR(DATERANGE="All Data",DATERANGE=""), INDEX(Calculations!$AC$7:$AC$506,SMALL(IF(Calculations!$AC$7:$AC$506&lt;&gt;"0",ROW($AQ$6:$AQ$505)-ROW(INDEX($AQ$6:$AQ$505,1,1))+1),AQ118),1),INDEX(Calculations!$AD$7:$AD$506,SMALL(IF(Calculations!$AD$7:$AD$506&lt;&gt;0,ROW($AQ$6:$AQ$505)-ROW(INDEX($AQ$6:$AQ$505,1,1))+1),AQ118),1)),"")</f>
        <v/>
      </c>
      <c r="AS118" s="164" t="str">
        <f t="array" ref="AS118" xml:space="preserve"> IFERROR(IF(OR(DATERANGE="All Data",DATERANGE=""),INDEX(AdressBook!$B$6:$B$505,SMALL(IF(Calculations!$AC$7:$AC$506&lt;&gt;"0",ROW($AQ$6:$AQ$505)-ROW(INDEX($AQ$6:$AQ$505,1,1))+1),AQ118),1),INDEX(AdressBook!$B$6:$B$505,SMALL(IF(Calculations!$AD$7:$AD$506&lt;&gt;0,ROW($AQ$6:$AQ$505)-ROW(INDEX($AQ$6:$AQ$505,1,1))+1),AQ118),1)),"")</f>
        <v/>
      </c>
      <c r="AT118" s="227" t="str">
        <f t="shared" si="29"/>
        <v/>
      </c>
      <c r="AV118" s="199"/>
      <c r="AW118" s="199"/>
    </row>
    <row r="119" spans="2:49" hidden="1" x14ac:dyDescent="0.25">
      <c r="B119" s="390" t="str">
        <f>IFERROR(IF(LEN(INDEX(PlansAndNotes!$B$6:$B$2005,ROW(A119)-ROW($B$3)))=0,"",INDEX(PlansAndNotes!$B$6:$B$2005,ROW(A119)-ROW($B$3))),"")</f>
        <v/>
      </c>
      <c r="C119" s="361" t="str">
        <f t="shared" si="20"/>
        <v/>
      </c>
      <c r="D119" s="361" t="str">
        <f>IFERROR(IF(LEN(C119)&gt;0,IF(LEN(INDEX(TasksList!$C$6:$C$1005,MATCH(C119,TasksList!$B$6:$B$1005,0),1))=0,"",INDEX(TasksList!$C$6:$C$1005,MATCH(C119,TasksList!$B$6:$B$1005,0),1)),""),"")</f>
        <v/>
      </c>
      <c r="E119" s="361" t="str">
        <f>IFERROR(IF(LEN(C119)&gt;0,IF(LEN(INDEX(TasksList!$F$6:$F$1005,MATCH(C119,TasksList!$B$6:$B$1005,0),1))=0,"not set!",INDEX(TasksList!$F$6:$F$1005,MATCH(C119,TasksList!$B$6:$B$1005,0),1)),""),"")</f>
        <v/>
      </c>
      <c r="F119" s="360" t="str">
        <f>IFERROR(IF(LEN(D119)&gt;0,IF(LEN(INDEX(AdressBook!$D$6:$D$505,MATCH(D119,AdressBook!$B$6:$B$505,0),1))=0,"",INDEX(AdressBook!$D$6:$D$505,MATCH(D119,AdressBook!$B$6:$B$505,0),1)),""),"")</f>
        <v/>
      </c>
      <c r="G119" s="361" t="str">
        <f>IFERROR(IF(LEN(INDEX(PlansAndNotes!$F$6:$F$2005,ROW(B119)-ROW($C$3)))=0,"",INDEX(PlansAndNotes!$F$6:$F$2005,ROW(B119)-ROW($C$3))),"")</f>
        <v/>
      </c>
      <c r="H119" s="361" t="str">
        <f>IFERROR(IF(LEN(C119)&gt;0,IF(LEN(INDEX(TasksList!$G$6:$G$1005,MATCH(C119,TasksList!$B$6:$B$1005,0),1))=0,"",INDEX(TasksList!$G$6:$G$1005,MATCH(C119,TasksList!$B$6:$B$1005,0),1)),""),"")</f>
        <v/>
      </c>
      <c r="I119" s="381"/>
      <c r="J119" s="402" t="str">
        <f>IF(LEN(INDEX(TasksList!$B$6:$B$1005,ROW(J116),1))=0,"",INDEX(TasksList!$B$6:$B$1005,ROW(J116),1)&amp;" - "&amp;INDEX(TasksList!$D$6:$D$1005,ROW(J116),1))</f>
        <v/>
      </c>
      <c r="K119" s="402"/>
      <c r="L119" s="399" t="str">
        <f t="array" ref="L119">IFERROR(INDEX($J$4:$J$1003,SMALL($K$4:$K$1003,ROW(L119)-3),1),"")</f>
        <v/>
      </c>
      <c r="M119" s="206"/>
      <c r="N119" s="362" t="str">
        <f>IFERROR(IF(LEN(INDEX(PlansAndNotes!$D$6:$D$4005,ROW(B119)-ROW($C$3)))=0,"",INDEX(PlansAndNotes!$D$6:$D$4005,ROW(B119)-ROW($C$3))),"")</f>
        <v/>
      </c>
      <c r="O119" s="165" t="str">
        <f t="shared" si="21"/>
        <v/>
      </c>
      <c r="P119" s="363" t="str">
        <f>IFERROR(IF(LEN(INDEX(PlansAndNotes!$E$6:$E$4005,ROW(B119)-ROW($C$3)))=0,"",INDEX(PlansAndNotes!$E$6:$E$4005,ROW(B119)-ROW($C$3))),"")</f>
        <v/>
      </c>
      <c r="Q119" s="363" t="str">
        <f>IFERROR(IF(LEN(INDEX(PlansAndNotes!$G$6:$G$4005,ROW(B119)-ROW($C$3)))=0,"",INDEX(PlansAndNotes!$G$6:$G$4005,ROW(B119)-ROW($C$3))),"")</f>
        <v/>
      </c>
      <c r="R119" s="165" t="str">
        <f>IFERROR(IF(LEN(D119)&gt;0,IF(LEN(INDEX(AdressBook!$C$6:$C$505,MATCH(D119,AdressBook!$B$6:$B$505,0),1))=0,"",INDEX(AdressBook!$C$6:$C$505,MATCH(D119,AdressBook!$B$6:$B$505,0),1)),""),"")</f>
        <v/>
      </c>
      <c r="S119" s="165">
        <f>IF(LEN(C119)&gt;0,IFERROR(IF(MATCH(C119,C120:$C$4004,0)&gt;0,-1,ROW(S119)-ROW($S$3)),ROW(S119)-ROW($S$3)),-1)</f>
        <v>-1</v>
      </c>
      <c r="T119" s="165">
        <f t="shared" si="22"/>
        <v>0</v>
      </c>
      <c r="U119" s="165" t="str">
        <f t="shared" si="23"/>
        <v/>
      </c>
      <c r="V119" s="165" t="str">
        <f>IFERROR(IF(OR(C119="",S119&lt;0),"",IF(SUBTOTAL(3,C119:C119)=0,-1,SUBTOTAL(3,$C$4:C119))),"")</f>
        <v/>
      </c>
      <c r="W119" s="156" t="str">
        <f t="array" ref="W119">IF(LEN(C119)&gt;0,IFERROR(IF(MATCH(C119,$C$3:$C118,0)&gt;0,N119-INDEX($N$3:N118,SUMPRODUCT(MAX(ROW($C$3:$C118)*(C119=$C$3:$C118)))-2,1),""),""),"")</f>
        <v/>
      </c>
      <c r="X119" s="156">
        <f t="shared" ca="1" si="24"/>
        <v>1</v>
      </c>
      <c r="Y119" s="156">
        <f t="shared" ca="1" si="25"/>
        <v>1</v>
      </c>
      <c r="AB119" s="406"/>
      <c r="AC119" s="380"/>
      <c r="AD119" s="380">
        <f t="shared" si="27"/>
        <v>0</v>
      </c>
      <c r="AQ119" s="165" t="str">
        <f t="shared" si="28"/>
        <v/>
      </c>
      <c r="AR119" s="167" t="str">
        <f t="array" ref="AR119" xml:space="preserve"> IFERROR( IF(OR(DATERANGE="All Data",DATERANGE=""), INDEX(Calculations!$AC$7:$AC$506,SMALL(IF(Calculations!$AC$7:$AC$506&lt;&gt;"0",ROW($AQ$6:$AQ$505)-ROW(INDEX($AQ$6:$AQ$505,1,1))+1),AQ119),1),INDEX(Calculations!$AD$7:$AD$506,SMALL(IF(Calculations!$AD$7:$AD$506&lt;&gt;0,ROW($AQ$6:$AQ$505)-ROW(INDEX($AQ$6:$AQ$505,1,1))+1),AQ119),1)),"")</f>
        <v/>
      </c>
      <c r="AS119" s="164" t="str">
        <f t="array" ref="AS119" xml:space="preserve"> IFERROR(IF(OR(DATERANGE="All Data",DATERANGE=""),INDEX(AdressBook!$B$6:$B$505,SMALL(IF(Calculations!$AC$7:$AC$506&lt;&gt;"0",ROW($AQ$6:$AQ$505)-ROW(INDEX($AQ$6:$AQ$505,1,1))+1),AQ119),1),INDEX(AdressBook!$B$6:$B$505,SMALL(IF(Calculations!$AD$7:$AD$506&lt;&gt;0,ROW($AQ$6:$AQ$505)-ROW(INDEX($AQ$6:$AQ$505,1,1))+1),AQ119),1)),"")</f>
        <v/>
      </c>
      <c r="AT119" s="227" t="str">
        <f t="shared" si="29"/>
        <v/>
      </c>
      <c r="AV119" s="199"/>
      <c r="AW119" s="199"/>
    </row>
    <row r="120" spans="2:49" hidden="1" x14ac:dyDescent="0.25">
      <c r="B120" s="390" t="str">
        <f>IFERROR(IF(LEN(INDEX(PlansAndNotes!$B$6:$B$2005,ROW(A120)-ROW($B$3)))=0,"",INDEX(PlansAndNotes!$B$6:$B$2005,ROW(A120)-ROW($B$3))),"")</f>
        <v/>
      </c>
      <c r="C120" s="361" t="str">
        <f t="shared" si="20"/>
        <v/>
      </c>
      <c r="D120" s="361" t="str">
        <f>IFERROR(IF(LEN(C120)&gt;0,IF(LEN(INDEX(TasksList!$C$6:$C$1005,MATCH(C120,TasksList!$B$6:$B$1005,0),1))=0,"",INDEX(TasksList!$C$6:$C$1005,MATCH(C120,TasksList!$B$6:$B$1005,0),1)),""),"")</f>
        <v/>
      </c>
      <c r="E120" s="361" t="str">
        <f>IFERROR(IF(LEN(C120)&gt;0,IF(LEN(INDEX(TasksList!$F$6:$F$1005,MATCH(C120,TasksList!$B$6:$B$1005,0),1))=0,"not set!",INDEX(TasksList!$F$6:$F$1005,MATCH(C120,TasksList!$B$6:$B$1005,0),1)),""),"")</f>
        <v/>
      </c>
      <c r="F120" s="360" t="str">
        <f>IFERROR(IF(LEN(D120)&gt;0,IF(LEN(INDEX(AdressBook!$D$6:$D$505,MATCH(D120,AdressBook!$B$6:$B$505,0),1))=0,"",INDEX(AdressBook!$D$6:$D$505,MATCH(D120,AdressBook!$B$6:$B$505,0),1)),""),"")</f>
        <v/>
      </c>
      <c r="G120" s="361" t="str">
        <f>IFERROR(IF(LEN(INDEX(PlansAndNotes!$F$6:$F$2005,ROW(B120)-ROW($C$3)))=0,"",INDEX(PlansAndNotes!$F$6:$F$2005,ROW(B120)-ROW($C$3))),"")</f>
        <v/>
      </c>
      <c r="H120" s="361" t="str">
        <f>IFERROR(IF(LEN(C120)&gt;0,IF(LEN(INDEX(TasksList!$G$6:$G$1005,MATCH(C120,TasksList!$B$6:$B$1005,0),1))=0,"",INDEX(TasksList!$G$6:$G$1005,MATCH(C120,TasksList!$B$6:$B$1005,0),1)),""),"")</f>
        <v/>
      </c>
      <c r="I120" s="381"/>
      <c r="J120" s="402" t="str">
        <f>IF(LEN(INDEX(TasksList!$B$6:$B$1005,ROW(J117),1))=0,"",INDEX(TasksList!$B$6:$B$1005,ROW(J117),1)&amp;" - "&amp;INDEX(TasksList!$D$6:$D$1005,ROW(J117),1))</f>
        <v/>
      </c>
      <c r="K120" s="402"/>
      <c r="L120" s="399" t="str">
        <f t="array" ref="L120">IFERROR(INDEX($J$4:$J$1003,SMALL($K$4:$K$1003,ROW(L120)-3),1),"")</f>
        <v/>
      </c>
      <c r="M120" s="206"/>
      <c r="N120" s="362" t="str">
        <f>IFERROR(IF(LEN(INDEX(PlansAndNotes!$D$6:$D$4005,ROW(B120)-ROW($C$3)))=0,"",INDEX(PlansAndNotes!$D$6:$D$4005,ROW(B120)-ROW($C$3))),"")</f>
        <v/>
      </c>
      <c r="O120" s="165" t="str">
        <f t="shared" si="21"/>
        <v/>
      </c>
      <c r="P120" s="363" t="str">
        <f>IFERROR(IF(LEN(INDEX(PlansAndNotes!$E$6:$E$4005,ROW(B120)-ROW($C$3)))=0,"",INDEX(PlansAndNotes!$E$6:$E$4005,ROW(B120)-ROW($C$3))),"")</f>
        <v/>
      </c>
      <c r="Q120" s="363" t="str">
        <f>IFERROR(IF(LEN(INDEX(PlansAndNotes!$G$6:$G$4005,ROW(B120)-ROW($C$3)))=0,"",INDEX(PlansAndNotes!$G$6:$G$4005,ROW(B120)-ROW($C$3))),"")</f>
        <v/>
      </c>
      <c r="R120" s="165" t="str">
        <f>IFERROR(IF(LEN(D120)&gt;0,IF(LEN(INDEX(AdressBook!$C$6:$C$505,MATCH(D120,AdressBook!$B$6:$B$505,0),1))=0,"",INDEX(AdressBook!$C$6:$C$505,MATCH(D120,AdressBook!$B$6:$B$505,0),1)),""),"")</f>
        <v/>
      </c>
      <c r="S120" s="165">
        <f>IF(LEN(C120)&gt;0,IFERROR(IF(MATCH(C120,C121:$C$4004,0)&gt;0,-1,ROW(S120)-ROW($S$3)),ROW(S120)-ROW($S$3)),-1)</f>
        <v>-1</v>
      </c>
      <c r="T120" s="165">
        <f t="shared" si="22"/>
        <v>0</v>
      </c>
      <c r="U120" s="165" t="str">
        <f t="shared" si="23"/>
        <v/>
      </c>
      <c r="V120" s="165" t="str">
        <f>IFERROR(IF(OR(C120="",S120&lt;0),"",IF(SUBTOTAL(3,C120:C120)=0,-1,SUBTOTAL(3,$C$4:C120))),"")</f>
        <v/>
      </c>
      <c r="W120" s="156" t="str">
        <f t="array" ref="W120">IF(LEN(C120)&gt;0,IFERROR(IF(MATCH(C120,$C$3:$C119,0)&gt;0,N120-INDEX($N$3:N119,SUMPRODUCT(MAX(ROW($C$3:$C119)*(C120=$C$3:$C119)))-2,1),""),""),"")</f>
        <v/>
      </c>
      <c r="X120" s="156">
        <f t="shared" ca="1" si="24"/>
        <v>1</v>
      </c>
      <c r="Y120" s="156">
        <f t="shared" ca="1" si="25"/>
        <v>1</v>
      </c>
      <c r="AB120" s="406"/>
      <c r="AC120" s="380"/>
      <c r="AD120" s="380">
        <f t="shared" si="27"/>
        <v>0</v>
      </c>
      <c r="AQ120" s="165" t="str">
        <f t="shared" si="28"/>
        <v/>
      </c>
      <c r="AR120" s="167" t="str">
        <f t="array" ref="AR120" xml:space="preserve"> IFERROR( IF(OR(DATERANGE="All Data",DATERANGE=""), INDEX(Calculations!$AC$7:$AC$506,SMALL(IF(Calculations!$AC$7:$AC$506&lt;&gt;"0",ROW($AQ$6:$AQ$505)-ROW(INDEX($AQ$6:$AQ$505,1,1))+1),AQ120),1),INDEX(Calculations!$AD$7:$AD$506,SMALL(IF(Calculations!$AD$7:$AD$506&lt;&gt;0,ROW($AQ$6:$AQ$505)-ROW(INDEX($AQ$6:$AQ$505,1,1))+1),AQ120),1)),"")</f>
        <v/>
      </c>
      <c r="AS120" s="164" t="str">
        <f t="array" ref="AS120" xml:space="preserve"> IFERROR(IF(OR(DATERANGE="All Data",DATERANGE=""),INDEX(AdressBook!$B$6:$B$505,SMALL(IF(Calculations!$AC$7:$AC$506&lt;&gt;"0",ROW($AQ$6:$AQ$505)-ROW(INDEX($AQ$6:$AQ$505,1,1))+1),AQ120),1),INDEX(AdressBook!$B$6:$B$505,SMALL(IF(Calculations!$AD$7:$AD$506&lt;&gt;0,ROW($AQ$6:$AQ$505)-ROW(INDEX($AQ$6:$AQ$505,1,1))+1),AQ120),1)),"")</f>
        <v/>
      </c>
      <c r="AT120" s="227" t="str">
        <f t="shared" si="29"/>
        <v/>
      </c>
      <c r="AV120" s="199"/>
      <c r="AW120" s="199"/>
    </row>
    <row r="121" spans="2:49" hidden="1" x14ac:dyDescent="0.25">
      <c r="B121" s="390" t="str">
        <f>IFERROR(IF(LEN(INDEX(PlansAndNotes!$B$6:$B$2005,ROW(A121)-ROW($B$3)))=0,"",INDEX(PlansAndNotes!$B$6:$B$2005,ROW(A121)-ROW($B$3))),"")</f>
        <v/>
      </c>
      <c r="C121" s="361" t="str">
        <f t="shared" si="20"/>
        <v/>
      </c>
      <c r="D121" s="361" t="str">
        <f>IFERROR(IF(LEN(C121)&gt;0,IF(LEN(INDEX(TasksList!$C$6:$C$1005,MATCH(C121,TasksList!$B$6:$B$1005,0),1))=0,"",INDEX(TasksList!$C$6:$C$1005,MATCH(C121,TasksList!$B$6:$B$1005,0),1)),""),"")</f>
        <v/>
      </c>
      <c r="E121" s="361" t="str">
        <f>IFERROR(IF(LEN(C121)&gt;0,IF(LEN(INDEX(TasksList!$F$6:$F$1005,MATCH(C121,TasksList!$B$6:$B$1005,0),1))=0,"not set!",INDEX(TasksList!$F$6:$F$1005,MATCH(C121,TasksList!$B$6:$B$1005,0),1)),""),"")</f>
        <v/>
      </c>
      <c r="F121" s="360" t="str">
        <f>IFERROR(IF(LEN(D121)&gt;0,IF(LEN(INDEX(AdressBook!$D$6:$D$505,MATCH(D121,AdressBook!$B$6:$B$505,0),1))=0,"",INDEX(AdressBook!$D$6:$D$505,MATCH(D121,AdressBook!$B$6:$B$505,0),1)),""),"")</f>
        <v/>
      </c>
      <c r="G121" s="361" t="str">
        <f>IFERROR(IF(LEN(INDEX(PlansAndNotes!$F$6:$F$2005,ROW(B121)-ROW($C$3)))=0,"",INDEX(PlansAndNotes!$F$6:$F$2005,ROW(B121)-ROW($C$3))),"")</f>
        <v/>
      </c>
      <c r="H121" s="361" t="str">
        <f>IFERROR(IF(LEN(C121)&gt;0,IF(LEN(INDEX(TasksList!$G$6:$G$1005,MATCH(C121,TasksList!$B$6:$B$1005,0),1))=0,"",INDEX(TasksList!$G$6:$G$1005,MATCH(C121,TasksList!$B$6:$B$1005,0),1)),""),"")</f>
        <v/>
      </c>
      <c r="I121" s="381"/>
      <c r="J121" s="402" t="str">
        <f>IF(LEN(INDEX(TasksList!$B$6:$B$1005,ROW(J118),1))=0,"",INDEX(TasksList!$B$6:$B$1005,ROW(J118),1)&amp;" - "&amp;INDEX(TasksList!$D$6:$D$1005,ROW(J118),1))</f>
        <v/>
      </c>
      <c r="K121" s="402"/>
      <c r="L121" s="399" t="str">
        <f t="array" ref="L121">IFERROR(INDEX($J$4:$J$1003,SMALL($K$4:$K$1003,ROW(L121)-3),1),"")</f>
        <v/>
      </c>
      <c r="M121" s="206"/>
      <c r="N121" s="362" t="str">
        <f>IFERROR(IF(LEN(INDEX(PlansAndNotes!$D$6:$D$4005,ROW(B121)-ROW($C$3)))=0,"",INDEX(PlansAndNotes!$D$6:$D$4005,ROW(B121)-ROW($C$3))),"")</f>
        <v/>
      </c>
      <c r="O121" s="165" t="str">
        <f t="shared" si="21"/>
        <v/>
      </c>
      <c r="P121" s="363" t="str">
        <f>IFERROR(IF(LEN(INDEX(PlansAndNotes!$E$6:$E$4005,ROW(B121)-ROW($C$3)))=0,"",INDEX(PlansAndNotes!$E$6:$E$4005,ROW(B121)-ROW($C$3))),"")</f>
        <v/>
      </c>
      <c r="Q121" s="363" t="str">
        <f>IFERROR(IF(LEN(INDEX(PlansAndNotes!$G$6:$G$4005,ROW(B121)-ROW($C$3)))=0,"",INDEX(PlansAndNotes!$G$6:$G$4005,ROW(B121)-ROW($C$3))),"")</f>
        <v/>
      </c>
      <c r="R121" s="165" t="str">
        <f>IFERROR(IF(LEN(D121)&gt;0,IF(LEN(INDEX(AdressBook!$C$6:$C$505,MATCH(D121,AdressBook!$B$6:$B$505,0),1))=0,"",INDEX(AdressBook!$C$6:$C$505,MATCH(D121,AdressBook!$B$6:$B$505,0),1)),""),"")</f>
        <v/>
      </c>
      <c r="S121" s="165">
        <f>IF(LEN(C121)&gt;0,IFERROR(IF(MATCH(C121,C122:$C$4004,0)&gt;0,-1,ROW(S121)-ROW($S$3)),ROW(S121)-ROW($S$3)),-1)</f>
        <v>-1</v>
      </c>
      <c r="T121" s="165">
        <f t="shared" si="22"/>
        <v>0</v>
      </c>
      <c r="U121" s="165" t="str">
        <f t="shared" si="23"/>
        <v/>
      </c>
      <c r="V121" s="165" t="str">
        <f>IFERROR(IF(OR(C121="",S121&lt;0),"",IF(SUBTOTAL(3,C121:C121)=0,-1,SUBTOTAL(3,$C$4:C121))),"")</f>
        <v/>
      </c>
      <c r="W121" s="156" t="str">
        <f t="array" ref="W121">IF(LEN(C121)&gt;0,IFERROR(IF(MATCH(C121,$C$3:$C120,0)&gt;0,N121-INDEX($N$3:N120,SUMPRODUCT(MAX(ROW($C$3:$C120)*(C121=$C$3:$C120)))-2,1),""),""),"")</f>
        <v/>
      </c>
      <c r="X121" s="156">
        <f t="shared" ca="1" si="24"/>
        <v>1</v>
      </c>
      <c r="Y121" s="156">
        <f t="shared" ca="1" si="25"/>
        <v>1</v>
      </c>
      <c r="AB121" s="406"/>
      <c r="AC121" s="380"/>
      <c r="AD121" s="380">
        <f t="shared" si="27"/>
        <v>0</v>
      </c>
      <c r="AQ121" s="165" t="str">
        <f t="shared" si="28"/>
        <v/>
      </c>
      <c r="AR121" s="167" t="str">
        <f t="array" ref="AR121" xml:space="preserve"> IFERROR( IF(OR(DATERANGE="All Data",DATERANGE=""), INDEX(Calculations!$AC$7:$AC$506,SMALL(IF(Calculations!$AC$7:$AC$506&lt;&gt;"0",ROW($AQ$6:$AQ$505)-ROW(INDEX($AQ$6:$AQ$505,1,1))+1),AQ121),1),INDEX(Calculations!$AD$7:$AD$506,SMALL(IF(Calculations!$AD$7:$AD$506&lt;&gt;0,ROW($AQ$6:$AQ$505)-ROW(INDEX($AQ$6:$AQ$505,1,1))+1),AQ121),1)),"")</f>
        <v/>
      </c>
      <c r="AS121" s="164" t="str">
        <f t="array" ref="AS121" xml:space="preserve"> IFERROR(IF(OR(DATERANGE="All Data",DATERANGE=""),INDEX(AdressBook!$B$6:$B$505,SMALL(IF(Calculations!$AC$7:$AC$506&lt;&gt;"0",ROW($AQ$6:$AQ$505)-ROW(INDEX($AQ$6:$AQ$505,1,1))+1),AQ121),1),INDEX(AdressBook!$B$6:$B$505,SMALL(IF(Calculations!$AD$7:$AD$506&lt;&gt;0,ROW($AQ$6:$AQ$505)-ROW(INDEX($AQ$6:$AQ$505,1,1))+1),AQ121),1)),"")</f>
        <v/>
      </c>
      <c r="AT121" s="227" t="str">
        <f t="shared" si="29"/>
        <v/>
      </c>
      <c r="AV121" s="199"/>
      <c r="AW121" s="199"/>
    </row>
    <row r="122" spans="2:49" hidden="1" x14ac:dyDescent="0.25">
      <c r="B122" s="390" t="str">
        <f>IFERROR(IF(LEN(INDEX(PlansAndNotes!$B$6:$B$2005,ROW(A122)-ROW($B$3)))=0,"",INDEX(PlansAndNotes!$B$6:$B$2005,ROW(A122)-ROW($B$3))),"")</f>
        <v/>
      </c>
      <c r="C122" s="361" t="str">
        <f t="shared" si="20"/>
        <v/>
      </c>
      <c r="D122" s="361" t="str">
        <f>IFERROR(IF(LEN(C122)&gt;0,IF(LEN(INDEX(TasksList!$C$6:$C$1005,MATCH(C122,TasksList!$B$6:$B$1005,0),1))=0,"",INDEX(TasksList!$C$6:$C$1005,MATCH(C122,TasksList!$B$6:$B$1005,0),1)),""),"")</f>
        <v/>
      </c>
      <c r="E122" s="361" t="str">
        <f>IFERROR(IF(LEN(C122)&gt;0,IF(LEN(INDEX(TasksList!$F$6:$F$1005,MATCH(C122,TasksList!$B$6:$B$1005,0),1))=0,"not set!",INDEX(TasksList!$F$6:$F$1005,MATCH(C122,TasksList!$B$6:$B$1005,0),1)),""),"")</f>
        <v/>
      </c>
      <c r="F122" s="360" t="str">
        <f>IFERROR(IF(LEN(D122)&gt;0,IF(LEN(INDEX(AdressBook!$D$6:$D$505,MATCH(D122,AdressBook!$B$6:$B$505,0),1))=0,"",INDEX(AdressBook!$D$6:$D$505,MATCH(D122,AdressBook!$B$6:$B$505,0),1)),""),"")</f>
        <v/>
      </c>
      <c r="G122" s="361" t="str">
        <f>IFERROR(IF(LEN(INDEX(PlansAndNotes!$F$6:$F$2005,ROW(B122)-ROW($C$3)))=0,"",INDEX(PlansAndNotes!$F$6:$F$2005,ROW(B122)-ROW($C$3))),"")</f>
        <v/>
      </c>
      <c r="H122" s="361" t="str">
        <f>IFERROR(IF(LEN(C122)&gt;0,IF(LEN(INDEX(TasksList!$G$6:$G$1005,MATCH(C122,TasksList!$B$6:$B$1005,0),1))=0,"",INDEX(TasksList!$G$6:$G$1005,MATCH(C122,TasksList!$B$6:$B$1005,0),1)),""),"")</f>
        <v/>
      </c>
      <c r="I122" s="381"/>
      <c r="J122" s="402" t="str">
        <f>IF(LEN(INDEX(TasksList!$B$6:$B$1005,ROW(J119),1))=0,"",INDEX(TasksList!$B$6:$B$1005,ROW(J119),1)&amp;" - "&amp;INDEX(TasksList!$D$6:$D$1005,ROW(J119),1))</f>
        <v/>
      </c>
      <c r="K122" s="402"/>
      <c r="L122" s="399" t="str">
        <f t="array" ref="L122">IFERROR(INDEX($J$4:$J$1003,SMALL($K$4:$K$1003,ROW(L122)-3),1),"")</f>
        <v/>
      </c>
      <c r="M122" s="206"/>
      <c r="N122" s="362" t="str">
        <f>IFERROR(IF(LEN(INDEX(PlansAndNotes!$D$6:$D$4005,ROW(B122)-ROW($C$3)))=0,"",INDEX(PlansAndNotes!$D$6:$D$4005,ROW(B122)-ROW($C$3))),"")</f>
        <v/>
      </c>
      <c r="O122" s="165" t="str">
        <f t="shared" si="21"/>
        <v/>
      </c>
      <c r="P122" s="363" t="str">
        <f>IFERROR(IF(LEN(INDEX(PlansAndNotes!$E$6:$E$4005,ROW(B122)-ROW($C$3)))=0,"",INDEX(PlansAndNotes!$E$6:$E$4005,ROW(B122)-ROW($C$3))),"")</f>
        <v/>
      </c>
      <c r="Q122" s="363" t="str">
        <f>IFERROR(IF(LEN(INDEX(PlansAndNotes!$G$6:$G$4005,ROW(B122)-ROW($C$3)))=0,"",INDEX(PlansAndNotes!$G$6:$G$4005,ROW(B122)-ROW($C$3))),"")</f>
        <v/>
      </c>
      <c r="R122" s="165" t="str">
        <f>IFERROR(IF(LEN(D122)&gt;0,IF(LEN(INDEX(AdressBook!$C$6:$C$505,MATCH(D122,AdressBook!$B$6:$B$505,0),1))=0,"",INDEX(AdressBook!$C$6:$C$505,MATCH(D122,AdressBook!$B$6:$B$505,0),1)),""),"")</f>
        <v/>
      </c>
      <c r="S122" s="165">
        <f>IF(LEN(C122)&gt;0,IFERROR(IF(MATCH(C122,C123:$C$4004,0)&gt;0,-1,ROW(S122)-ROW($S$3)),ROW(S122)-ROW($S$3)),-1)</f>
        <v>-1</v>
      </c>
      <c r="T122" s="165">
        <f t="shared" si="22"/>
        <v>0</v>
      </c>
      <c r="U122" s="165" t="str">
        <f t="shared" si="23"/>
        <v/>
      </c>
      <c r="V122" s="165" t="str">
        <f>IFERROR(IF(OR(C122="",S122&lt;0),"",IF(SUBTOTAL(3,C122:C122)=0,-1,SUBTOTAL(3,$C$4:C122))),"")</f>
        <v/>
      </c>
      <c r="W122" s="156" t="str">
        <f t="array" ref="W122">IF(LEN(C122)&gt;0,IFERROR(IF(MATCH(C122,$C$3:$C121,0)&gt;0,N122-INDEX($N$3:N121,SUMPRODUCT(MAX(ROW($C$3:$C121)*(C122=$C$3:$C121)))-2,1),""),""),"")</f>
        <v/>
      </c>
      <c r="X122" s="156">
        <f t="shared" ca="1" si="24"/>
        <v>1</v>
      </c>
      <c r="Y122" s="156">
        <f t="shared" ca="1" si="25"/>
        <v>1</v>
      </c>
      <c r="AB122" s="406"/>
      <c r="AC122" s="380"/>
      <c r="AD122" s="380">
        <f t="shared" si="27"/>
        <v>0</v>
      </c>
      <c r="AQ122" s="165" t="str">
        <f t="shared" si="28"/>
        <v/>
      </c>
      <c r="AR122" s="167" t="str">
        <f t="array" ref="AR122" xml:space="preserve"> IFERROR( IF(OR(DATERANGE="All Data",DATERANGE=""), INDEX(Calculations!$AC$7:$AC$506,SMALL(IF(Calculations!$AC$7:$AC$506&lt;&gt;"0",ROW($AQ$6:$AQ$505)-ROW(INDEX($AQ$6:$AQ$505,1,1))+1),AQ122),1),INDEX(Calculations!$AD$7:$AD$506,SMALL(IF(Calculations!$AD$7:$AD$506&lt;&gt;0,ROW($AQ$6:$AQ$505)-ROW(INDEX($AQ$6:$AQ$505,1,1))+1),AQ122),1)),"")</f>
        <v/>
      </c>
      <c r="AS122" s="164" t="str">
        <f t="array" ref="AS122" xml:space="preserve"> IFERROR(IF(OR(DATERANGE="All Data",DATERANGE=""),INDEX(AdressBook!$B$6:$B$505,SMALL(IF(Calculations!$AC$7:$AC$506&lt;&gt;"0",ROW($AQ$6:$AQ$505)-ROW(INDEX($AQ$6:$AQ$505,1,1))+1),AQ122),1),INDEX(AdressBook!$B$6:$B$505,SMALL(IF(Calculations!$AD$7:$AD$506&lt;&gt;0,ROW($AQ$6:$AQ$505)-ROW(INDEX($AQ$6:$AQ$505,1,1))+1),AQ122),1)),"")</f>
        <v/>
      </c>
      <c r="AT122" s="227" t="str">
        <f t="shared" si="29"/>
        <v/>
      </c>
      <c r="AV122" s="199"/>
      <c r="AW122" s="199"/>
    </row>
    <row r="123" spans="2:49" hidden="1" x14ac:dyDescent="0.25">
      <c r="B123" s="390" t="str">
        <f>IFERROR(IF(LEN(INDEX(PlansAndNotes!$B$6:$B$2005,ROW(A123)-ROW($B$3)))=0,"",INDEX(PlansAndNotes!$B$6:$B$2005,ROW(A123)-ROW($B$3))),"")</f>
        <v/>
      </c>
      <c r="C123" s="361" t="str">
        <f t="shared" si="20"/>
        <v/>
      </c>
      <c r="D123" s="361" t="str">
        <f>IFERROR(IF(LEN(C123)&gt;0,IF(LEN(INDEX(TasksList!$C$6:$C$1005,MATCH(C123,TasksList!$B$6:$B$1005,0),1))=0,"",INDEX(TasksList!$C$6:$C$1005,MATCH(C123,TasksList!$B$6:$B$1005,0),1)),""),"")</f>
        <v/>
      </c>
      <c r="E123" s="361" t="str">
        <f>IFERROR(IF(LEN(C123)&gt;0,IF(LEN(INDEX(TasksList!$F$6:$F$1005,MATCH(C123,TasksList!$B$6:$B$1005,0),1))=0,"not set!",INDEX(TasksList!$F$6:$F$1005,MATCH(C123,TasksList!$B$6:$B$1005,0),1)),""),"")</f>
        <v/>
      </c>
      <c r="F123" s="360" t="str">
        <f>IFERROR(IF(LEN(D123)&gt;0,IF(LEN(INDEX(AdressBook!$D$6:$D$505,MATCH(D123,AdressBook!$B$6:$B$505,0),1))=0,"",INDEX(AdressBook!$D$6:$D$505,MATCH(D123,AdressBook!$B$6:$B$505,0),1)),""),"")</f>
        <v/>
      </c>
      <c r="G123" s="361" t="str">
        <f>IFERROR(IF(LEN(INDEX(PlansAndNotes!$F$6:$F$2005,ROW(B123)-ROW($C$3)))=0,"",INDEX(PlansAndNotes!$F$6:$F$2005,ROW(B123)-ROW($C$3))),"")</f>
        <v/>
      </c>
      <c r="H123" s="361" t="str">
        <f>IFERROR(IF(LEN(C123)&gt;0,IF(LEN(INDEX(TasksList!$G$6:$G$1005,MATCH(C123,TasksList!$B$6:$B$1005,0),1))=0,"",INDEX(TasksList!$G$6:$G$1005,MATCH(C123,TasksList!$B$6:$B$1005,0),1)),""),"")</f>
        <v/>
      </c>
      <c r="I123" s="381"/>
      <c r="J123" s="402" t="str">
        <f>IF(LEN(INDEX(TasksList!$B$6:$B$1005,ROW(J120),1))=0,"",INDEX(TasksList!$B$6:$B$1005,ROW(J120),1)&amp;" - "&amp;INDEX(TasksList!$D$6:$D$1005,ROW(J120),1))</f>
        <v/>
      </c>
      <c r="K123" s="402"/>
      <c r="L123" s="399" t="str">
        <f t="array" ref="L123">IFERROR(INDEX($J$4:$J$1003,SMALL($K$4:$K$1003,ROW(L123)-3),1),"")</f>
        <v/>
      </c>
      <c r="M123" s="206"/>
      <c r="N123" s="362" t="str">
        <f>IFERROR(IF(LEN(INDEX(PlansAndNotes!$D$6:$D$4005,ROW(B123)-ROW($C$3)))=0,"",INDEX(PlansAndNotes!$D$6:$D$4005,ROW(B123)-ROW($C$3))),"")</f>
        <v/>
      </c>
      <c r="O123" s="165" t="str">
        <f t="shared" si="21"/>
        <v/>
      </c>
      <c r="P123" s="363" t="str">
        <f>IFERROR(IF(LEN(INDEX(PlansAndNotes!$E$6:$E$4005,ROW(B123)-ROW($C$3)))=0,"",INDEX(PlansAndNotes!$E$6:$E$4005,ROW(B123)-ROW($C$3))),"")</f>
        <v/>
      </c>
      <c r="Q123" s="363" t="str">
        <f>IFERROR(IF(LEN(INDEX(PlansAndNotes!$G$6:$G$4005,ROW(B123)-ROW($C$3)))=0,"",INDEX(PlansAndNotes!$G$6:$G$4005,ROW(B123)-ROW($C$3))),"")</f>
        <v/>
      </c>
      <c r="R123" s="165" t="str">
        <f>IFERROR(IF(LEN(D123)&gt;0,IF(LEN(INDEX(AdressBook!$C$6:$C$505,MATCH(D123,AdressBook!$B$6:$B$505,0),1))=0,"",INDEX(AdressBook!$C$6:$C$505,MATCH(D123,AdressBook!$B$6:$B$505,0),1)),""),"")</f>
        <v/>
      </c>
      <c r="S123" s="165">
        <f>IF(LEN(C123)&gt;0,IFERROR(IF(MATCH(C123,C124:$C$4004,0)&gt;0,-1,ROW(S123)-ROW($S$3)),ROW(S123)-ROW($S$3)),-1)</f>
        <v>-1</v>
      </c>
      <c r="T123" s="165">
        <f t="shared" si="22"/>
        <v>0</v>
      </c>
      <c r="U123" s="165" t="str">
        <f t="shared" si="23"/>
        <v/>
      </c>
      <c r="V123" s="165" t="str">
        <f>IFERROR(IF(OR(C123="",S123&lt;0),"",IF(SUBTOTAL(3,C123:C123)=0,-1,SUBTOTAL(3,$C$4:C123))),"")</f>
        <v/>
      </c>
      <c r="W123" s="156" t="str">
        <f t="array" ref="W123">IF(LEN(C123)&gt;0,IFERROR(IF(MATCH(C123,$C$3:$C122,0)&gt;0,N123-INDEX($N$3:N122,SUMPRODUCT(MAX(ROW($C$3:$C122)*(C123=$C$3:$C122)))-2,1),""),""),"")</f>
        <v/>
      </c>
      <c r="X123" s="156">
        <f t="shared" ca="1" si="24"/>
        <v>1</v>
      </c>
      <c r="Y123" s="156">
        <f t="shared" ca="1" si="25"/>
        <v>1</v>
      </c>
      <c r="AB123" s="406"/>
      <c r="AC123" s="380"/>
      <c r="AD123" s="380">
        <f t="shared" si="27"/>
        <v>0</v>
      </c>
      <c r="AQ123" s="165" t="str">
        <f t="shared" si="28"/>
        <v/>
      </c>
      <c r="AR123" s="167" t="str">
        <f t="array" ref="AR123" xml:space="preserve"> IFERROR( IF(OR(DATERANGE="All Data",DATERANGE=""), INDEX(Calculations!$AC$7:$AC$506,SMALL(IF(Calculations!$AC$7:$AC$506&lt;&gt;"0",ROW($AQ$6:$AQ$505)-ROW(INDEX($AQ$6:$AQ$505,1,1))+1),AQ123),1),INDEX(Calculations!$AD$7:$AD$506,SMALL(IF(Calculations!$AD$7:$AD$506&lt;&gt;0,ROW($AQ$6:$AQ$505)-ROW(INDEX($AQ$6:$AQ$505,1,1))+1),AQ123),1)),"")</f>
        <v/>
      </c>
      <c r="AS123" s="164" t="str">
        <f t="array" ref="AS123" xml:space="preserve"> IFERROR(IF(OR(DATERANGE="All Data",DATERANGE=""),INDEX(AdressBook!$B$6:$B$505,SMALL(IF(Calculations!$AC$7:$AC$506&lt;&gt;"0",ROW($AQ$6:$AQ$505)-ROW(INDEX($AQ$6:$AQ$505,1,1))+1),AQ123),1),INDEX(AdressBook!$B$6:$B$505,SMALL(IF(Calculations!$AD$7:$AD$506&lt;&gt;0,ROW($AQ$6:$AQ$505)-ROW(INDEX($AQ$6:$AQ$505,1,1))+1),AQ123),1)),"")</f>
        <v/>
      </c>
      <c r="AT123" s="227" t="str">
        <f t="shared" si="29"/>
        <v/>
      </c>
      <c r="AV123" s="199"/>
      <c r="AW123" s="199"/>
    </row>
    <row r="124" spans="2:49" hidden="1" x14ac:dyDescent="0.25">
      <c r="B124" s="390" t="str">
        <f>IFERROR(IF(LEN(INDEX(PlansAndNotes!$B$6:$B$2005,ROW(A124)-ROW($B$3)))=0,"",INDEX(PlansAndNotes!$B$6:$B$2005,ROW(A124)-ROW($B$3))),"")</f>
        <v/>
      </c>
      <c r="C124" s="361" t="str">
        <f t="shared" si="20"/>
        <v/>
      </c>
      <c r="D124" s="361" t="str">
        <f>IFERROR(IF(LEN(C124)&gt;0,IF(LEN(INDEX(TasksList!$C$6:$C$1005,MATCH(C124,TasksList!$B$6:$B$1005,0),1))=0,"",INDEX(TasksList!$C$6:$C$1005,MATCH(C124,TasksList!$B$6:$B$1005,0),1)),""),"")</f>
        <v/>
      </c>
      <c r="E124" s="361" t="str">
        <f>IFERROR(IF(LEN(C124)&gt;0,IF(LEN(INDEX(TasksList!$F$6:$F$1005,MATCH(C124,TasksList!$B$6:$B$1005,0),1))=0,"not set!",INDEX(TasksList!$F$6:$F$1005,MATCH(C124,TasksList!$B$6:$B$1005,0),1)),""),"")</f>
        <v/>
      </c>
      <c r="F124" s="360" t="str">
        <f>IFERROR(IF(LEN(D124)&gt;0,IF(LEN(INDEX(AdressBook!$D$6:$D$505,MATCH(D124,AdressBook!$B$6:$B$505,0),1))=0,"",INDEX(AdressBook!$D$6:$D$505,MATCH(D124,AdressBook!$B$6:$B$505,0),1)),""),"")</f>
        <v/>
      </c>
      <c r="G124" s="361" t="str">
        <f>IFERROR(IF(LEN(INDEX(PlansAndNotes!$F$6:$F$2005,ROW(B124)-ROW($C$3)))=0,"",INDEX(PlansAndNotes!$F$6:$F$2005,ROW(B124)-ROW($C$3))),"")</f>
        <v/>
      </c>
      <c r="H124" s="361" t="str">
        <f>IFERROR(IF(LEN(C124)&gt;0,IF(LEN(INDEX(TasksList!$G$6:$G$1005,MATCH(C124,TasksList!$B$6:$B$1005,0),1))=0,"",INDEX(TasksList!$G$6:$G$1005,MATCH(C124,TasksList!$B$6:$B$1005,0),1)),""),"")</f>
        <v/>
      </c>
      <c r="I124" s="381"/>
      <c r="J124" s="402" t="str">
        <f>IF(LEN(INDEX(TasksList!$B$6:$B$1005,ROW(J121),1))=0,"",INDEX(TasksList!$B$6:$B$1005,ROW(J121),1)&amp;" - "&amp;INDEX(TasksList!$D$6:$D$1005,ROW(J121),1))</f>
        <v/>
      </c>
      <c r="K124" s="402"/>
      <c r="L124" s="399" t="str">
        <f t="array" ref="L124">IFERROR(INDEX($J$4:$J$1003,SMALL($K$4:$K$1003,ROW(L124)-3),1),"")</f>
        <v/>
      </c>
      <c r="M124" s="206"/>
      <c r="N124" s="362" t="str">
        <f>IFERROR(IF(LEN(INDEX(PlansAndNotes!$D$6:$D$4005,ROW(B124)-ROW($C$3)))=0,"",INDEX(PlansAndNotes!$D$6:$D$4005,ROW(B124)-ROW($C$3))),"")</f>
        <v/>
      </c>
      <c r="O124" s="165" t="str">
        <f t="shared" si="21"/>
        <v/>
      </c>
      <c r="P124" s="363" t="str">
        <f>IFERROR(IF(LEN(INDEX(PlansAndNotes!$E$6:$E$4005,ROW(B124)-ROW($C$3)))=0,"",INDEX(PlansAndNotes!$E$6:$E$4005,ROW(B124)-ROW($C$3))),"")</f>
        <v/>
      </c>
      <c r="Q124" s="363" t="str">
        <f>IFERROR(IF(LEN(INDEX(PlansAndNotes!$G$6:$G$4005,ROW(B124)-ROW($C$3)))=0,"",INDEX(PlansAndNotes!$G$6:$G$4005,ROW(B124)-ROW($C$3))),"")</f>
        <v/>
      </c>
      <c r="R124" s="165" t="str">
        <f>IFERROR(IF(LEN(D124)&gt;0,IF(LEN(INDEX(AdressBook!$C$6:$C$505,MATCH(D124,AdressBook!$B$6:$B$505,0),1))=0,"",INDEX(AdressBook!$C$6:$C$505,MATCH(D124,AdressBook!$B$6:$B$505,0),1)),""),"")</f>
        <v/>
      </c>
      <c r="S124" s="165">
        <f>IF(LEN(C124)&gt;0,IFERROR(IF(MATCH(C124,C125:$C$4004,0)&gt;0,-1,ROW(S124)-ROW($S$3)),ROW(S124)-ROW($S$3)),-1)</f>
        <v>-1</v>
      </c>
      <c r="T124" s="165">
        <f t="shared" si="22"/>
        <v>0</v>
      </c>
      <c r="U124" s="165" t="str">
        <f t="shared" si="23"/>
        <v/>
      </c>
      <c r="V124" s="165" t="str">
        <f>IFERROR(IF(OR(C124="",S124&lt;0),"",IF(SUBTOTAL(3,C124:C124)=0,-1,SUBTOTAL(3,$C$4:C124))),"")</f>
        <v/>
      </c>
      <c r="W124" s="156" t="str">
        <f t="array" ref="W124">IF(LEN(C124)&gt;0,IFERROR(IF(MATCH(C124,$C$3:$C123,0)&gt;0,N124-INDEX($N$3:N123,SUMPRODUCT(MAX(ROW($C$3:$C123)*(C124=$C$3:$C123)))-2,1),""),""),"")</f>
        <v/>
      </c>
      <c r="X124" s="156">
        <f t="shared" ca="1" si="24"/>
        <v>1</v>
      </c>
      <c r="Y124" s="156">
        <f t="shared" ca="1" si="25"/>
        <v>1</v>
      </c>
      <c r="AB124" s="406"/>
      <c r="AC124" s="380"/>
      <c r="AD124" s="380">
        <f t="shared" si="27"/>
        <v>0</v>
      </c>
      <c r="AQ124" s="165" t="str">
        <f t="shared" si="28"/>
        <v/>
      </c>
      <c r="AR124" s="167" t="str">
        <f t="array" ref="AR124" xml:space="preserve"> IFERROR( IF(OR(DATERANGE="All Data",DATERANGE=""), INDEX(Calculations!$AC$7:$AC$506,SMALL(IF(Calculations!$AC$7:$AC$506&lt;&gt;"0",ROW($AQ$6:$AQ$505)-ROW(INDEX($AQ$6:$AQ$505,1,1))+1),AQ124),1),INDEX(Calculations!$AD$7:$AD$506,SMALL(IF(Calculations!$AD$7:$AD$506&lt;&gt;0,ROW($AQ$6:$AQ$505)-ROW(INDEX($AQ$6:$AQ$505,1,1))+1),AQ124),1)),"")</f>
        <v/>
      </c>
      <c r="AS124" s="164" t="str">
        <f t="array" ref="AS124" xml:space="preserve"> IFERROR(IF(OR(DATERANGE="All Data",DATERANGE=""),INDEX(AdressBook!$B$6:$B$505,SMALL(IF(Calculations!$AC$7:$AC$506&lt;&gt;"0",ROW($AQ$6:$AQ$505)-ROW(INDEX($AQ$6:$AQ$505,1,1))+1),AQ124),1),INDEX(AdressBook!$B$6:$B$505,SMALL(IF(Calculations!$AD$7:$AD$506&lt;&gt;0,ROW($AQ$6:$AQ$505)-ROW(INDEX($AQ$6:$AQ$505,1,1))+1),AQ124),1)),"")</f>
        <v/>
      </c>
      <c r="AT124" s="227" t="str">
        <f t="shared" si="29"/>
        <v/>
      </c>
      <c r="AV124" s="199"/>
      <c r="AW124" s="199"/>
    </row>
    <row r="125" spans="2:49" hidden="1" x14ac:dyDescent="0.25">
      <c r="B125" s="390" t="str">
        <f>IFERROR(IF(LEN(INDEX(PlansAndNotes!$B$6:$B$2005,ROW(A125)-ROW($B$3)))=0,"",INDEX(PlansAndNotes!$B$6:$B$2005,ROW(A125)-ROW($B$3))),"")</f>
        <v/>
      </c>
      <c r="C125" s="361" t="str">
        <f t="shared" si="20"/>
        <v/>
      </c>
      <c r="D125" s="361" t="str">
        <f>IFERROR(IF(LEN(C125)&gt;0,IF(LEN(INDEX(TasksList!$C$6:$C$1005,MATCH(C125,TasksList!$B$6:$B$1005,0),1))=0,"",INDEX(TasksList!$C$6:$C$1005,MATCH(C125,TasksList!$B$6:$B$1005,0),1)),""),"")</f>
        <v/>
      </c>
      <c r="E125" s="361" t="str">
        <f>IFERROR(IF(LEN(C125)&gt;0,IF(LEN(INDEX(TasksList!$F$6:$F$1005,MATCH(C125,TasksList!$B$6:$B$1005,0),1))=0,"not set!",INDEX(TasksList!$F$6:$F$1005,MATCH(C125,TasksList!$B$6:$B$1005,0),1)),""),"")</f>
        <v/>
      </c>
      <c r="F125" s="360" t="str">
        <f>IFERROR(IF(LEN(D125)&gt;0,IF(LEN(INDEX(AdressBook!$D$6:$D$505,MATCH(D125,AdressBook!$B$6:$B$505,0),1))=0,"",INDEX(AdressBook!$D$6:$D$505,MATCH(D125,AdressBook!$B$6:$B$505,0),1)),""),"")</f>
        <v/>
      </c>
      <c r="G125" s="361" t="str">
        <f>IFERROR(IF(LEN(INDEX(PlansAndNotes!$F$6:$F$2005,ROW(B125)-ROW($C$3)))=0,"",INDEX(PlansAndNotes!$F$6:$F$2005,ROW(B125)-ROW($C$3))),"")</f>
        <v/>
      </c>
      <c r="H125" s="361" t="str">
        <f>IFERROR(IF(LEN(C125)&gt;0,IF(LEN(INDEX(TasksList!$G$6:$G$1005,MATCH(C125,TasksList!$B$6:$B$1005,0),1))=0,"",INDEX(TasksList!$G$6:$G$1005,MATCH(C125,TasksList!$B$6:$B$1005,0),1)),""),"")</f>
        <v/>
      </c>
      <c r="I125" s="381"/>
      <c r="J125" s="402" t="str">
        <f>IF(LEN(INDEX(TasksList!$B$6:$B$1005,ROW(J122),1))=0,"",INDEX(TasksList!$B$6:$B$1005,ROW(J122),1)&amp;" - "&amp;INDEX(TasksList!$D$6:$D$1005,ROW(J122),1))</f>
        <v/>
      </c>
      <c r="K125" s="402"/>
      <c r="L125" s="399" t="str">
        <f t="array" ref="L125">IFERROR(INDEX($J$4:$J$1003,SMALL($K$4:$K$1003,ROW(L125)-3),1),"")</f>
        <v/>
      </c>
      <c r="M125" s="206"/>
      <c r="N125" s="362" t="str">
        <f>IFERROR(IF(LEN(INDEX(PlansAndNotes!$D$6:$D$4005,ROW(B125)-ROW($C$3)))=0,"",INDEX(PlansAndNotes!$D$6:$D$4005,ROW(B125)-ROW($C$3))),"")</f>
        <v/>
      </c>
      <c r="O125" s="165" t="str">
        <f t="shared" si="21"/>
        <v/>
      </c>
      <c r="P125" s="363" t="str">
        <f>IFERROR(IF(LEN(INDEX(PlansAndNotes!$E$6:$E$4005,ROW(B125)-ROW($C$3)))=0,"",INDEX(PlansAndNotes!$E$6:$E$4005,ROW(B125)-ROW($C$3))),"")</f>
        <v/>
      </c>
      <c r="Q125" s="363" t="str">
        <f>IFERROR(IF(LEN(INDEX(PlansAndNotes!$G$6:$G$4005,ROW(B125)-ROW($C$3)))=0,"",INDEX(PlansAndNotes!$G$6:$G$4005,ROW(B125)-ROW($C$3))),"")</f>
        <v/>
      </c>
      <c r="R125" s="165" t="str">
        <f>IFERROR(IF(LEN(D125)&gt;0,IF(LEN(INDEX(AdressBook!$C$6:$C$505,MATCH(D125,AdressBook!$B$6:$B$505,0),1))=0,"",INDEX(AdressBook!$C$6:$C$505,MATCH(D125,AdressBook!$B$6:$B$505,0),1)),""),"")</f>
        <v/>
      </c>
      <c r="S125" s="165">
        <f>IF(LEN(C125)&gt;0,IFERROR(IF(MATCH(C125,C126:$C$4004,0)&gt;0,-1,ROW(S125)-ROW($S$3)),ROW(S125)-ROW($S$3)),-1)</f>
        <v>-1</v>
      </c>
      <c r="T125" s="165">
        <f t="shared" si="22"/>
        <v>0</v>
      </c>
      <c r="U125" s="165" t="str">
        <f t="shared" si="23"/>
        <v/>
      </c>
      <c r="V125" s="165" t="str">
        <f>IFERROR(IF(OR(C125="",S125&lt;0),"",IF(SUBTOTAL(3,C125:C125)=0,-1,SUBTOTAL(3,$C$4:C125))),"")</f>
        <v/>
      </c>
      <c r="W125" s="156" t="str">
        <f t="array" ref="W125">IF(LEN(C125)&gt;0,IFERROR(IF(MATCH(C125,$C$3:$C124,0)&gt;0,N125-INDEX($N$3:N124,SUMPRODUCT(MAX(ROW($C$3:$C124)*(C125=$C$3:$C124)))-2,1),""),""),"")</f>
        <v/>
      </c>
      <c r="X125" s="156">
        <f t="shared" ca="1" si="24"/>
        <v>1</v>
      </c>
      <c r="Y125" s="156">
        <f t="shared" ca="1" si="25"/>
        <v>1</v>
      </c>
      <c r="AB125" s="406"/>
      <c r="AC125" s="380"/>
      <c r="AD125" s="380">
        <f t="shared" si="27"/>
        <v>0</v>
      </c>
      <c r="AQ125" s="165" t="str">
        <f t="shared" si="28"/>
        <v/>
      </c>
      <c r="AR125" s="167" t="str">
        <f t="array" ref="AR125" xml:space="preserve"> IFERROR( IF(OR(DATERANGE="All Data",DATERANGE=""), INDEX(Calculations!$AC$7:$AC$506,SMALL(IF(Calculations!$AC$7:$AC$506&lt;&gt;"0",ROW($AQ$6:$AQ$505)-ROW(INDEX($AQ$6:$AQ$505,1,1))+1),AQ125),1),INDEX(Calculations!$AD$7:$AD$506,SMALL(IF(Calculations!$AD$7:$AD$506&lt;&gt;0,ROW($AQ$6:$AQ$505)-ROW(INDEX($AQ$6:$AQ$505,1,1))+1),AQ125),1)),"")</f>
        <v/>
      </c>
      <c r="AS125" s="164" t="str">
        <f t="array" ref="AS125" xml:space="preserve"> IFERROR(IF(OR(DATERANGE="All Data",DATERANGE=""),INDEX(AdressBook!$B$6:$B$505,SMALL(IF(Calculations!$AC$7:$AC$506&lt;&gt;"0",ROW($AQ$6:$AQ$505)-ROW(INDEX($AQ$6:$AQ$505,1,1))+1),AQ125),1),INDEX(AdressBook!$B$6:$B$505,SMALL(IF(Calculations!$AD$7:$AD$506&lt;&gt;0,ROW($AQ$6:$AQ$505)-ROW(INDEX($AQ$6:$AQ$505,1,1))+1),AQ125),1)),"")</f>
        <v/>
      </c>
      <c r="AT125" s="227" t="str">
        <f t="shared" si="29"/>
        <v/>
      </c>
      <c r="AV125" s="199"/>
      <c r="AW125" s="199"/>
    </row>
    <row r="126" spans="2:49" hidden="1" x14ac:dyDescent="0.25">
      <c r="B126" s="390" t="str">
        <f>IFERROR(IF(LEN(INDEX(PlansAndNotes!$B$6:$B$2005,ROW(A126)-ROW($B$3)))=0,"",INDEX(PlansAndNotes!$B$6:$B$2005,ROW(A126)-ROW($B$3))),"")</f>
        <v/>
      </c>
      <c r="C126" s="361" t="str">
        <f t="shared" si="20"/>
        <v/>
      </c>
      <c r="D126" s="361" t="str">
        <f>IFERROR(IF(LEN(C126)&gt;0,IF(LEN(INDEX(TasksList!$C$6:$C$1005,MATCH(C126,TasksList!$B$6:$B$1005,0),1))=0,"",INDEX(TasksList!$C$6:$C$1005,MATCH(C126,TasksList!$B$6:$B$1005,0),1)),""),"")</f>
        <v/>
      </c>
      <c r="E126" s="361" t="str">
        <f>IFERROR(IF(LEN(C126)&gt;0,IF(LEN(INDEX(TasksList!$F$6:$F$1005,MATCH(C126,TasksList!$B$6:$B$1005,0),1))=0,"not set!",INDEX(TasksList!$F$6:$F$1005,MATCH(C126,TasksList!$B$6:$B$1005,0),1)),""),"")</f>
        <v/>
      </c>
      <c r="F126" s="360" t="str">
        <f>IFERROR(IF(LEN(D126)&gt;0,IF(LEN(INDEX(AdressBook!$D$6:$D$505,MATCH(D126,AdressBook!$B$6:$B$505,0),1))=0,"",INDEX(AdressBook!$D$6:$D$505,MATCH(D126,AdressBook!$B$6:$B$505,0),1)),""),"")</f>
        <v/>
      </c>
      <c r="G126" s="361" t="str">
        <f>IFERROR(IF(LEN(INDEX(PlansAndNotes!$F$6:$F$2005,ROW(B126)-ROW($C$3)))=0,"",INDEX(PlansAndNotes!$F$6:$F$2005,ROW(B126)-ROW($C$3))),"")</f>
        <v/>
      </c>
      <c r="H126" s="361" t="str">
        <f>IFERROR(IF(LEN(C126)&gt;0,IF(LEN(INDEX(TasksList!$G$6:$G$1005,MATCH(C126,TasksList!$B$6:$B$1005,0),1))=0,"",INDEX(TasksList!$G$6:$G$1005,MATCH(C126,TasksList!$B$6:$B$1005,0),1)),""),"")</f>
        <v/>
      </c>
      <c r="I126" s="381"/>
      <c r="J126" s="402" t="str">
        <f>IF(LEN(INDEX(TasksList!$B$6:$B$1005,ROW(J123),1))=0,"",INDEX(TasksList!$B$6:$B$1005,ROW(J123),1)&amp;" - "&amp;INDEX(TasksList!$D$6:$D$1005,ROW(J123),1))</f>
        <v/>
      </c>
      <c r="K126" s="402"/>
      <c r="L126" s="399" t="str">
        <f t="array" ref="L126">IFERROR(INDEX($J$4:$J$1003,SMALL($K$4:$K$1003,ROW(L126)-3),1),"")</f>
        <v/>
      </c>
      <c r="M126" s="206"/>
      <c r="N126" s="362" t="str">
        <f>IFERROR(IF(LEN(INDEX(PlansAndNotes!$D$6:$D$4005,ROW(B126)-ROW($C$3)))=0,"",INDEX(PlansAndNotes!$D$6:$D$4005,ROW(B126)-ROW($C$3))),"")</f>
        <v/>
      </c>
      <c r="O126" s="165" t="str">
        <f t="shared" si="21"/>
        <v/>
      </c>
      <c r="P126" s="363" t="str">
        <f>IFERROR(IF(LEN(INDEX(PlansAndNotes!$E$6:$E$4005,ROW(B126)-ROW($C$3)))=0,"",INDEX(PlansAndNotes!$E$6:$E$4005,ROW(B126)-ROW($C$3))),"")</f>
        <v/>
      </c>
      <c r="Q126" s="363" t="str">
        <f>IFERROR(IF(LEN(INDEX(PlansAndNotes!$G$6:$G$4005,ROW(B126)-ROW($C$3)))=0,"",INDEX(PlansAndNotes!$G$6:$G$4005,ROW(B126)-ROW($C$3))),"")</f>
        <v/>
      </c>
      <c r="R126" s="165" t="str">
        <f>IFERROR(IF(LEN(D126)&gt;0,IF(LEN(INDEX(AdressBook!$C$6:$C$505,MATCH(D126,AdressBook!$B$6:$B$505,0),1))=0,"",INDEX(AdressBook!$C$6:$C$505,MATCH(D126,AdressBook!$B$6:$B$505,0),1)),""),"")</f>
        <v/>
      </c>
      <c r="S126" s="165">
        <f>IF(LEN(C126)&gt;0,IFERROR(IF(MATCH(C126,C127:$C$4004,0)&gt;0,-1,ROW(S126)-ROW($S$3)),ROW(S126)-ROW($S$3)),-1)</f>
        <v>-1</v>
      </c>
      <c r="T126" s="165">
        <f t="shared" si="22"/>
        <v>0</v>
      </c>
      <c r="U126" s="165" t="str">
        <f t="shared" si="23"/>
        <v/>
      </c>
      <c r="V126" s="165" t="str">
        <f>IFERROR(IF(OR(C126="",S126&lt;0),"",IF(SUBTOTAL(3,C126:C126)=0,-1,SUBTOTAL(3,$C$4:C126))),"")</f>
        <v/>
      </c>
      <c r="W126" s="156" t="str">
        <f t="array" ref="W126">IF(LEN(C126)&gt;0,IFERROR(IF(MATCH(C126,$C$3:$C125,0)&gt;0,N126-INDEX($N$3:N125,SUMPRODUCT(MAX(ROW($C$3:$C125)*(C126=$C$3:$C125)))-2,1),""),""),"")</f>
        <v/>
      </c>
      <c r="X126" s="156">
        <f t="shared" ca="1" si="24"/>
        <v>1</v>
      </c>
      <c r="Y126" s="156">
        <f t="shared" ca="1" si="25"/>
        <v>1</v>
      </c>
      <c r="AB126" s="406"/>
      <c r="AC126" s="380"/>
      <c r="AD126" s="380">
        <f t="shared" si="27"/>
        <v>0</v>
      </c>
      <c r="AQ126" s="165" t="str">
        <f t="shared" si="28"/>
        <v/>
      </c>
      <c r="AR126" s="167" t="str">
        <f t="array" ref="AR126" xml:space="preserve"> IFERROR( IF(OR(DATERANGE="All Data",DATERANGE=""), INDEX(Calculations!$AC$7:$AC$506,SMALL(IF(Calculations!$AC$7:$AC$506&lt;&gt;"0",ROW($AQ$6:$AQ$505)-ROW(INDEX($AQ$6:$AQ$505,1,1))+1),AQ126),1),INDEX(Calculations!$AD$7:$AD$506,SMALL(IF(Calculations!$AD$7:$AD$506&lt;&gt;0,ROW($AQ$6:$AQ$505)-ROW(INDEX($AQ$6:$AQ$505,1,1))+1),AQ126),1)),"")</f>
        <v/>
      </c>
      <c r="AS126" s="164" t="str">
        <f t="array" ref="AS126" xml:space="preserve"> IFERROR(IF(OR(DATERANGE="All Data",DATERANGE=""),INDEX(AdressBook!$B$6:$B$505,SMALL(IF(Calculations!$AC$7:$AC$506&lt;&gt;"0",ROW($AQ$6:$AQ$505)-ROW(INDEX($AQ$6:$AQ$505,1,1))+1),AQ126),1),INDEX(AdressBook!$B$6:$B$505,SMALL(IF(Calculations!$AD$7:$AD$506&lt;&gt;0,ROW($AQ$6:$AQ$505)-ROW(INDEX($AQ$6:$AQ$505,1,1))+1),AQ126),1)),"")</f>
        <v/>
      </c>
      <c r="AT126" s="227" t="str">
        <f t="shared" si="29"/>
        <v/>
      </c>
      <c r="AV126" s="199"/>
      <c r="AW126" s="199"/>
    </row>
    <row r="127" spans="2:49" hidden="1" x14ac:dyDescent="0.25">
      <c r="B127" s="390" t="str">
        <f>IFERROR(IF(LEN(INDEX(PlansAndNotes!$B$6:$B$2005,ROW(A127)-ROW($B$3)))=0,"",INDEX(PlansAndNotes!$B$6:$B$2005,ROW(A127)-ROW($B$3))),"")</f>
        <v/>
      </c>
      <c r="C127" s="361" t="str">
        <f t="shared" si="20"/>
        <v/>
      </c>
      <c r="D127" s="361" t="str">
        <f>IFERROR(IF(LEN(C127)&gt;0,IF(LEN(INDEX(TasksList!$C$6:$C$1005,MATCH(C127,TasksList!$B$6:$B$1005,0),1))=0,"",INDEX(TasksList!$C$6:$C$1005,MATCH(C127,TasksList!$B$6:$B$1005,0),1)),""),"")</f>
        <v/>
      </c>
      <c r="E127" s="361" t="str">
        <f>IFERROR(IF(LEN(C127)&gt;0,IF(LEN(INDEX(TasksList!$F$6:$F$1005,MATCH(C127,TasksList!$B$6:$B$1005,0),1))=0,"not set!",INDEX(TasksList!$F$6:$F$1005,MATCH(C127,TasksList!$B$6:$B$1005,0),1)),""),"")</f>
        <v/>
      </c>
      <c r="F127" s="360" t="str">
        <f>IFERROR(IF(LEN(D127)&gt;0,IF(LEN(INDEX(AdressBook!$D$6:$D$505,MATCH(D127,AdressBook!$B$6:$B$505,0),1))=0,"",INDEX(AdressBook!$D$6:$D$505,MATCH(D127,AdressBook!$B$6:$B$505,0),1)),""),"")</f>
        <v/>
      </c>
      <c r="G127" s="361" t="str">
        <f>IFERROR(IF(LEN(INDEX(PlansAndNotes!$F$6:$F$2005,ROW(B127)-ROW($C$3)))=0,"",INDEX(PlansAndNotes!$F$6:$F$2005,ROW(B127)-ROW($C$3))),"")</f>
        <v/>
      </c>
      <c r="H127" s="361" t="str">
        <f>IFERROR(IF(LEN(C127)&gt;0,IF(LEN(INDEX(TasksList!$G$6:$G$1005,MATCH(C127,TasksList!$B$6:$B$1005,0),1))=0,"",INDEX(TasksList!$G$6:$G$1005,MATCH(C127,TasksList!$B$6:$B$1005,0),1)),""),"")</f>
        <v/>
      </c>
      <c r="I127" s="381"/>
      <c r="J127" s="402" t="str">
        <f>IF(LEN(INDEX(TasksList!$B$6:$B$1005,ROW(J124),1))=0,"",INDEX(TasksList!$B$6:$B$1005,ROW(J124),1)&amp;" - "&amp;INDEX(TasksList!$D$6:$D$1005,ROW(J124),1))</f>
        <v/>
      </c>
      <c r="K127" s="402"/>
      <c r="L127" s="399" t="str">
        <f t="array" ref="L127">IFERROR(INDEX($J$4:$J$1003,SMALL($K$4:$K$1003,ROW(L127)-3),1),"")</f>
        <v/>
      </c>
      <c r="M127" s="206"/>
      <c r="N127" s="362" t="str">
        <f>IFERROR(IF(LEN(INDEX(PlansAndNotes!$D$6:$D$4005,ROW(B127)-ROW($C$3)))=0,"",INDEX(PlansAndNotes!$D$6:$D$4005,ROW(B127)-ROW($C$3))),"")</f>
        <v/>
      </c>
      <c r="O127" s="165" t="str">
        <f t="shared" si="21"/>
        <v/>
      </c>
      <c r="P127" s="363" t="str">
        <f>IFERROR(IF(LEN(INDEX(PlansAndNotes!$E$6:$E$4005,ROW(B127)-ROW($C$3)))=0,"",INDEX(PlansAndNotes!$E$6:$E$4005,ROW(B127)-ROW($C$3))),"")</f>
        <v/>
      </c>
      <c r="Q127" s="363" t="str">
        <f>IFERROR(IF(LEN(INDEX(PlansAndNotes!$G$6:$G$4005,ROW(B127)-ROW($C$3)))=0,"",INDEX(PlansAndNotes!$G$6:$G$4005,ROW(B127)-ROW($C$3))),"")</f>
        <v/>
      </c>
      <c r="R127" s="165" t="str">
        <f>IFERROR(IF(LEN(D127)&gt;0,IF(LEN(INDEX(AdressBook!$C$6:$C$505,MATCH(D127,AdressBook!$B$6:$B$505,0),1))=0,"",INDEX(AdressBook!$C$6:$C$505,MATCH(D127,AdressBook!$B$6:$B$505,0),1)),""),"")</f>
        <v/>
      </c>
      <c r="S127" s="165">
        <f>IF(LEN(C127)&gt;0,IFERROR(IF(MATCH(C127,C128:$C$4004,0)&gt;0,-1,ROW(S127)-ROW($S$3)),ROW(S127)-ROW($S$3)),-1)</f>
        <v>-1</v>
      </c>
      <c r="T127" s="165">
        <f t="shared" si="22"/>
        <v>0</v>
      </c>
      <c r="U127" s="165" t="str">
        <f t="shared" si="23"/>
        <v/>
      </c>
      <c r="V127" s="165" t="str">
        <f>IFERROR(IF(OR(C127="",S127&lt;0),"",IF(SUBTOTAL(3,C127:C127)=0,-1,SUBTOTAL(3,$C$4:C127))),"")</f>
        <v/>
      </c>
      <c r="W127" s="156" t="str">
        <f t="array" ref="W127">IF(LEN(C127)&gt;0,IFERROR(IF(MATCH(C127,$C$3:$C126,0)&gt;0,N127-INDEX($N$3:N126,SUMPRODUCT(MAX(ROW($C$3:$C126)*(C127=$C$3:$C126)))-2,1),""),""),"")</f>
        <v/>
      </c>
      <c r="X127" s="156">
        <f t="shared" ca="1" si="24"/>
        <v>1</v>
      </c>
      <c r="Y127" s="156">
        <f t="shared" ca="1" si="25"/>
        <v>1</v>
      </c>
      <c r="AB127" s="406"/>
      <c r="AC127" s="380"/>
      <c r="AD127" s="380">
        <f t="shared" si="27"/>
        <v>0</v>
      </c>
      <c r="AQ127" s="165" t="str">
        <f t="shared" si="28"/>
        <v/>
      </c>
      <c r="AR127" s="167" t="str">
        <f t="array" ref="AR127" xml:space="preserve"> IFERROR( IF(OR(DATERANGE="All Data",DATERANGE=""), INDEX(Calculations!$AC$7:$AC$506,SMALL(IF(Calculations!$AC$7:$AC$506&lt;&gt;"0",ROW($AQ$6:$AQ$505)-ROW(INDEX($AQ$6:$AQ$505,1,1))+1),AQ127),1),INDEX(Calculations!$AD$7:$AD$506,SMALL(IF(Calculations!$AD$7:$AD$506&lt;&gt;0,ROW($AQ$6:$AQ$505)-ROW(INDEX($AQ$6:$AQ$505,1,1))+1),AQ127),1)),"")</f>
        <v/>
      </c>
      <c r="AS127" s="164" t="str">
        <f t="array" ref="AS127" xml:space="preserve"> IFERROR(IF(OR(DATERANGE="All Data",DATERANGE=""),INDEX(AdressBook!$B$6:$B$505,SMALL(IF(Calculations!$AC$7:$AC$506&lt;&gt;"0",ROW($AQ$6:$AQ$505)-ROW(INDEX($AQ$6:$AQ$505,1,1))+1),AQ127),1),INDEX(AdressBook!$B$6:$B$505,SMALL(IF(Calculations!$AD$7:$AD$506&lt;&gt;0,ROW($AQ$6:$AQ$505)-ROW(INDEX($AQ$6:$AQ$505,1,1))+1),AQ127),1)),"")</f>
        <v/>
      </c>
      <c r="AT127" s="227" t="str">
        <f t="shared" si="29"/>
        <v/>
      </c>
      <c r="AV127" s="199"/>
      <c r="AW127" s="199"/>
    </row>
    <row r="128" spans="2:49" hidden="1" x14ac:dyDescent="0.25">
      <c r="B128" s="390" t="str">
        <f>IFERROR(IF(LEN(INDEX(PlansAndNotes!$B$6:$B$2005,ROW(A128)-ROW($B$3)))=0,"",INDEX(PlansAndNotes!$B$6:$B$2005,ROW(A128)-ROW($B$3))),"")</f>
        <v/>
      </c>
      <c r="C128" s="361" t="str">
        <f t="shared" si="20"/>
        <v/>
      </c>
      <c r="D128" s="361" t="str">
        <f>IFERROR(IF(LEN(C128)&gt;0,IF(LEN(INDEX(TasksList!$C$6:$C$1005,MATCH(C128,TasksList!$B$6:$B$1005,0),1))=0,"",INDEX(TasksList!$C$6:$C$1005,MATCH(C128,TasksList!$B$6:$B$1005,0),1)),""),"")</f>
        <v/>
      </c>
      <c r="E128" s="361" t="str">
        <f>IFERROR(IF(LEN(C128)&gt;0,IF(LEN(INDEX(TasksList!$F$6:$F$1005,MATCH(C128,TasksList!$B$6:$B$1005,0),1))=0,"not set!",INDEX(TasksList!$F$6:$F$1005,MATCH(C128,TasksList!$B$6:$B$1005,0),1)),""),"")</f>
        <v/>
      </c>
      <c r="F128" s="360" t="str">
        <f>IFERROR(IF(LEN(D128)&gt;0,IF(LEN(INDEX(AdressBook!$D$6:$D$505,MATCH(D128,AdressBook!$B$6:$B$505,0),1))=0,"",INDEX(AdressBook!$D$6:$D$505,MATCH(D128,AdressBook!$B$6:$B$505,0),1)),""),"")</f>
        <v/>
      </c>
      <c r="G128" s="361" t="str">
        <f>IFERROR(IF(LEN(INDEX(PlansAndNotes!$F$6:$F$2005,ROW(B128)-ROW($C$3)))=0,"",INDEX(PlansAndNotes!$F$6:$F$2005,ROW(B128)-ROW($C$3))),"")</f>
        <v/>
      </c>
      <c r="H128" s="361" t="str">
        <f>IFERROR(IF(LEN(C128)&gt;0,IF(LEN(INDEX(TasksList!$G$6:$G$1005,MATCH(C128,TasksList!$B$6:$B$1005,0),1))=0,"",INDEX(TasksList!$G$6:$G$1005,MATCH(C128,TasksList!$B$6:$B$1005,0),1)),""),"")</f>
        <v/>
      </c>
      <c r="I128" s="381"/>
      <c r="J128" s="402" t="str">
        <f>IF(LEN(INDEX(TasksList!$B$6:$B$1005,ROW(J125),1))=0,"",INDEX(TasksList!$B$6:$B$1005,ROW(J125),1)&amp;" - "&amp;INDEX(TasksList!$D$6:$D$1005,ROW(J125),1))</f>
        <v/>
      </c>
      <c r="K128" s="402"/>
      <c r="L128" s="399" t="str">
        <f t="array" ref="L128">IFERROR(INDEX($J$4:$J$1003,SMALL($K$4:$K$1003,ROW(L128)-3),1),"")</f>
        <v/>
      </c>
      <c r="M128" s="206"/>
      <c r="N128" s="362" t="str">
        <f>IFERROR(IF(LEN(INDEX(PlansAndNotes!$D$6:$D$4005,ROW(B128)-ROW($C$3)))=0,"",INDEX(PlansAndNotes!$D$6:$D$4005,ROW(B128)-ROW($C$3))),"")</f>
        <v/>
      </c>
      <c r="O128" s="165" t="str">
        <f t="shared" si="21"/>
        <v/>
      </c>
      <c r="P128" s="363" t="str">
        <f>IFERROR(IF(LEN(INDEX(PlansAndNotes!$E$6:$E$4005,ROW(B128)-ROW($C$3)))=0,"",INDEX(PlansAndNotes!$E$6:$E$4005,ROW(B128)-ROW($C$3))),"")</f>
        <v/>
      </c>
      <c r="Q128" s="363" t="str">
        <f>IFERROR(IF(LEN(INDEX(PlansAndNotes!$G$6:$G$4005,ROW(B128)-ROW($C$3)))=0,"",INDEX(PlansAndNotes!$G$6:$G$4005,ROW(B128)-ROW($C$3))),"")</f>
        <v/>
      </c>
      <c r="R128" s="165" t="str">
        <f>IFERROR(IF(LEN(D128)&gt;0,IF(LEN(INDEX(AdressBook!$C$6:$C$505,MATCH(D128,AdressBook!$B$6:$B$505,0),1))=0,"",INDEX(AdressBook!$C$6:$C$505,MATCH(D128,AdressBook!$B$6:$B$505,0),1)),""),"")</f>
        <v/>
      </c>
      <c r="S128" s="165">
        <f>IF(LEN(C128)&gt;0,IFERROR(IF(MATCH(C128,C129:$C$4004,0)&gt;0,-1,ROW(S128)-ROW($S$3)),ROW(S128)-ROW($S$3)),-1)</f>
        <v>-1</v>
      </c>
      <c r="T128" s="165">
        <f t="shared" si="22"/>
        <v>0</v>
      </c>
      <c r="U128" s="165" t="str">
        <f t="shared" si="23"/>
        <v/>
      </c>
      <c r="V128" s="165" t="str">
        <f>IFERROR(IF(OR(C128="",S128&lt;0),"",IF(SUBTOTAL(3,C128:C128)=0,-1,SUBTOTAL(3,$C$4:C128))),"")</f>
        <v/>
      </c>
      <c r="W128" s="156" t="str">
        <f t="array" ref="W128">IF(LEN(C128)&gt;0,IFERROR(IF(MATCH(C128,$C$3:$C127,0)&gt;0,N128-INDEX($N$3:N127,SUMPRODUCT(MAX(ROW($C$3:$C127)*(C128=$C$3:$C127)))-2,1),""),""),"")</f>
        <v/>
      </c>
      <c r="X128" s="156">
        <f t="shared" ca="1" si="24"/>
        <v>1</v>
      </c>
      <c r="Y128" s="156">
        <f t="shared" ca="1" si="25"/>
        <v>1</v>
      </c>
      <c r="AB128" s="406"/>
      <c r="AC128" s="380"/>
      <c r="AD128" s="380">
        <f t="shared" si="27"/>
        <v>0</v>
      </c>
      <c r="AQ128" s="165" t="str">
        <f t="shared" si="28"/>
        <v/>
      </c>
      <c r="AR128" s="167" t="str">
        <f t="array" ref="AR128" xml:space="preserve"> IFERROR( IF(OR(DATERANGE="All Data",DATERANGE=""), INDEX(Calculations!$AC$7:$AC$506,SMALL(IF(Calculations!$AC$7:$AC$506&lt;&gt;"0",ROW($AQ$6:$AQ$505)-ROW(INDEX($AQ$6:$AQ$505,1,1))+1),AQ128),1),INDEX(Calculations!$AD$7:$AD$506,SMALL(IF(Calculations!$AD$7:$AD$506&lt;&gt;0,ROW($AQ$6:$AQ$505)-ROW(INDEX($AQ$6:$AQ$505,1,1))+1),AQ128),1)),"")</f>
        <v/>
      </c>
      <c r="AS128" s="164" t="str">
        <f t="array" ref="AS128" xml:space="preserve"> IFERROR(IF(OR(DATERANGE="All Data",DATERANGE=""),INDEX(AdressBook!$B$6:$B$505,SMALL(IF(Calculations!$AC$7:$AC$506&lt;&gt;"0",ROW($AQ$6:$AQ$505)-ROW(INDEX($AQ$6:$AQ$505,1,1))+1),AQ128),1),INDEX(AdressBook!$B$6:$B$505,SMALL(IF(Calculations!$AD$7:$AD$506&lt;&gt;0,ROW($AQ$6:$AQ$505)-ROW(INDEX($AQ$6:$AQ$505,1,1))+1),AQ128),1)),"")</f>
        <v/>
      </c>
      <c r="AT128" s="227" t="str">
        <f t="shared" si="29"/>
        <v/>
      </c>
      <c r="AV128" s="199"/>
      <c r="AW128" s="199"/>
    </row>
    <row r="129" spans="2:49" hidden="1" x14ac:dyDescent="0.25">
      <c r="B129" s="390" t="str">
        <f>IFERROR(IF(LEN(INDEX(PlansAndNotes!$B$6:$B$2005,ROW(A129)-ROW($B$3)))=0,"",INDEX(PlansAndNotes!$B$6:$B$2005,ROW(A129)-ROW($B$3))),"")</f>
        <v/>
      </c>
      <c r="C129" s="361" t="str">
        <f t="shared" si="20"/>
        <v/>
      </c>
      <c r="D129" s="361" t="str">
        <f>IFERROR(IF(LEN(C129)&gt;0,IF(LEN(INDEX(TasksList!$C$6:$C$1005,MATCH(C129,TasksList!$B$6:$B$1005,0),1))=0,"",INDEX(TasksList!$C$6:$C$1005,MATCH(C129,TasksList!$B$6:$B$1005,0),1)),""),"")</f>
        <v/>
      </c>
      <c r="E129" s="361" t="str">
        <f>IFERROR(IF(LEN(C129)&gt;0,IF(LEN(INDEX(TasksList!$F$6:$F$1005,MATCH(C129,TasksList!$B$6:$B$1005,0),1))=0,"not set!",INDEX(TasksList!$F$6:$F$1005,MATCH(C129,TasksList!$B$6:$B$1005,0),1)),""),"")</f>
        <v/>
      </c>
      <c r="F129" s="360" t="str">
        <f>IFERROR(IF(LEN(D129)&gt;0,IF(LEN(INDEX(AdressBook!$D$6:$D$505,MATCH(D129,AdressBook!$B$6:$B$505,0),1))=0,"",INDEX(AdressBook!$D$6:$D$505,MATCH(D129,AdressBook!$B$6:$B$505,0),1)),""),"")</f>
        <v/>
      </c>
      <c r="G129" s="361" t="str">
        <f>IFERROR(IF(LEN(INDEX(PlansAndNotes!$F$6:$F$2005,ROW(B129)-ROW($C$3)))=0,"",INDEX(PlansAndNotes!$F$6:$F$2005,ROW(B129)-ROW($C$3))),"")</f>
        <v/>
      </c>
      <c r="H129" s="361" t="str">
        <f>IFERROR(IF(LEN(C129)&gt;0,IF(LEN(INDEX(TasksList!$G$6:$G$1005,MATCH(C129,TasksList!$B$6:$B$1005,0),1))=0,"",INDEX(TasksList!$G$6:$G$1005,MATCH(C129,TasksList!$B$6:$B$1005,0),1)),""),"")</f>
        <v/>
      </c>
      <c r="I129" s="381"/>
      <c r="J129" s="402" t="str">
        <f>IF(LEN(INDEX(TasksList!$B$6:$B$1005,ROW(J126),1))=0,"",INDEX(TasksList!$B$6:$B$1005,ROW(J126),1)&amp;" - "&amp;INDEX(TasksList!$D$6:$D$1005,ROW(J126),1))</f>
        <v/>
      </c>
      <c r="K129" s="402"/>
      <c r="L129" s="399" t="str">
        <f t="array" ref="L129">IFERROR(INDEX($J$4:$J$1003,SMALL($K$4:$K$1003,ROW(L129)-3),1),"")</f>
        <v/>
      </c>
      <c r="M129" s="206"/>
      <c r="N129" s="362" t="str">
        <f>IFERROR(IF(LEN(INDEX(PlansAndNotes!$D$6:$D$4005,ROW(B129)-ROW($C$3)))=0,"",INDEX(PlansAndNotes!$D$6:$D$4005,ROW(B129)-ROW($C$3))),"")</f>
        <v/>
      </c>
      <c r="O129" s="165" t="str">
        <f t="shared" si="21"/>
        <v/>
      </c>
      <c r="P129" s="363" t="str">
        <f>IFERROR(IF(LEN(INDEX(PlansAndNotes!$E$6:$E$4005,ROW(B129)-ROW($C$3)))=0,"",INDEX(PlansAndNotes!$E$6:$E$4005,ROW(B129)-ROW($C$3))),"")</f>
        <v/>
      </c>
      <c r="Q129" s="363" t="str">
        <f>IFERROR(IF(LEN(INDEX(PlansAndNotes!$G$6:$G$4005,ROW(B129)-ROW($C$3)))=0,"",INDEX(PlansAndNotes!$G$6:$G$4005,ROW(B129)-ROW($C$3))),"")</f>
        <v/>
      </c>
      <c r="R129" s="165" t="str">
        <f>IFERROR(IF(LEN(D129)&gt;0,IF(LEN(INDEX(AdressBook!$C$6:$C$505,MATCH(D129,AdressBook!$B$6:$B$505,0),1))=0,"",INDEX(AdressBook!$C$6:$C$505,MATCH(D129,AdressBook!$B$6:$B$505,0),1)),""),"")</f>
        <v/>
      </c>
      <c r="S129" s="165">
        <f>IF(LEN(C129)&gt;0,IFERROR(IF(MATCH(C129,C130:$C$4004,0)&gt;0,-1,ROW(S129)-ROW($S$3)),ROW(S129)-ROW($S$3)),-1)</f>
        <v>-1</v>
      </c>
      <c r="T129" s="165">
        <f t="shared" si="22"/>
        <v>0</v>
      </c>
      <c r="U129" s="165" t="str">
        <f t="shared" si="23"/>
        <v/>
      </c>
      <c r="V129" s="165" t="str">
        <f>IFERROR(IF(OR(C129="",S129&lt;0),"",IF(SUBTOTAL(3,C129:C129)=0,-1,SUBTOTAL(3,$C$4:C129))),"")</f>
        <v/>
      </c>
      <c r="W129" s="156" t="str">
        <f t="array" ref="W129">IF(LEN(C129)&gt;0,IFERROR(IF(MATCH(C129,$C$3:$C128,0)&gt;0,N129-INDEX($N$3:N128,SUMPRODUCT(MAX(ROW($C$3:$C128)*(C129=$C$3:$C128)))-2,1),""),""),"")</f>
        <v/>
      </c>
      <c r="X129" s="156">
        <f t="shared" ca="1" si="24"/>
        <v>1</v>
      </c>
      <c r="Y129" s="156">
        <f t="shared" ca="1" si="25"/>
        <v>1</v>
      </c>
      <c r="AB129" s="406"/>
      <c r="AC129" s="380"/>
      <c r="AD129" s="380">
        <f t="shared" si="27"/>
        <v>0</v>
      </c>
      <c r="AQ129" s="165" t="str">
        <f t="shared" si="28"/>
        <v/>
      </c>
      <c r="AR129" s="167" t="str">
        <f t="array" ref="AR129" xml:space="preserve"> IFERROR( IF(OR(DATERANGE="All Data",DATERANGE=""), INDEX(Calculations!$AC$7:$AC$506,SMALL(IF(Calculations!$AC$7:$AC$506&lt;&gt;"0",ROW($AQ$6:$AQ$505)-ROW(INDEX($AQ$6:$AQ$505,1,1))+1),AQ129),1),INDEX(Calculations!$AD$7:$AD$506,SMALL(IF(Calculations!$AD$7:$AD$506&lt;&gt;0,ROW($AQ$6:$AQ$505)-ROW(INDEX($AQ$6:$AQ$505,1,1))+1),AQ129),1)),"")</f>
        <v/>
      </c>
      <c r="AS129" s="164" t="str">
        <f t="array" ref="AS129" xml:space="preserve"> IFERROR(IF(OR(DATERANGE="All Data",DATERANGE=""),INDEX(AdressBook!$B$6:$B$505,SMALL(IF(Calculations!$AC$7:$AC$506&lt;&gt;"0",ROW($AQ$6:$AQ$505)-ROW(INDEX($AQ$6:$AQ$505,1,1))+1),AQ129),1),INDEX(AdressBook!$B$6:$B$505,SMALL(IF(Calculations!$AD$7:$AD$506&lt;&gt;0,ROW($AQ$6:$AQ$505)-ROW(INDEX($AQ$6:$AQ$505,1,1))+1),AQ129),1)),"")</f>
        <v/>
      </c>
      <c r="AT129" s="227" t="str">
        <f t="shared" si="29"/>
        <v/>
      </c>
      <c r="AV129" s="199"/>
      <c r="AW129" s="199"/>
    </row>
    <row r="130" spans="2:49" hidden="1" x14ac:dyDescent="0.25">
      <c r="B130" s="390" t="str">
        <f>IFERROR(IF(LEN(INDEX(PlansAndNotes!$B$6:$B$2005,ROW(A130)-ROW($B$3)))=0,"",INDEX(PlansAndNotes!$B$6:$B$2005,ROW(A130)-ROW($B$3))),"")</f>
        <v/>
      </c>
      <c r="C130" s="361" t="str">
        <f t="shared" si="20"/>
        <v/>
      </c>
      <c r="D130" s="361" t="str">
        <f>IFERROR(IF(LEN(C130)&gt;0,IF(LEN(INDEX(TasksList!$C$6:$C$1005,MATCH(C130,TasksList!$B$6:$B$1005,0),1))=0,"",INDEX(TasksList!$C$6:$C$1005,MATCH(C130,TasksList!$B$6:$B$1005,0),1)),""),"")</f>
        <v/>
      </c>
      <c r="E130" s="361" t="str">
        <f>IFERROR(IF(LEN(C130)&gt;0,IF(LEN(INDEX(TasksList!$F$6:$F$1005,MATCH(C130,TasksList!$B$6:$B$1005,0),1))=0,"not set!",INDEX(TasksList!$F$6:$F$1005,MATCH(C130,TasksList!$B$6:$B$1005,0),1)),""),"")</f>
        <v/>
      </c>
      <c r="F130" s="360" t="str">
        <f>IFERROR(IF(LEN(D130)&gt;0,IF(LEN(INDEX(AdressBook!$D$6:$D$505,MATCH(D130,AdressBook!$B$6:$B$505,0),1))=0,"",INDEX(AdressBook!$D$6:$D$505,MATCH(D130,AdressBook!$B$6:$B$505,0),1)),""),"")</f>
        <v/>
      </c>
      <c r="G130" s="361" t="str">
        <f>IFERROR(IF(LEN(INDEX(PlansAndNotes!$F$6:$F$2005,ROW(B130)-ROW($C$3)))=0,"",INDEX(PlansAndNotes!$F$6:$F$2005,ROW(B130)-ROW($C$3))),"")</f>
        <v/>
      </c>
      <c r="H130" s="361" t="str">
        <f>IFERROR(IF(LEN(C130)&gt;0,IF(LEN(INDEX(TasksList!$G$6:$G$1005,MATCH(C130,TasksList!$B$6:$B$1005,0),1))=0,"",INDEX(TasksList!$G$6:$G$1005,MATCH(C130,TasksList!$B$6:$B$1005,0),1)),""),"")</f>
        <v/>
      </c>
      <c r="I130" s="381"/>
      <c r="J130" s="402" t="str">
        <f>IF(LEN(INDEX(TasksList!$B$6:$B$1005,ROW(J127),1))=0,"",INDEX(TasksList!$B$6:$B$1005,ROW(J127),1)&amp;" - "&amp;INDEX(TasksList!$D$6:$D$1005,ROW(J127),1))</f>
        <v/>
      </c>
      <c r="K130" s="402"/>
      <c r="L130" s="399" t="str">
        <f t="array" ref="L130">IFERROR(INDEX($J$4:$J$1003,SMALL($K$4:$K$1003,ROW(L130)-3),1),"")</f>
        <v/>
      </c>
      <c r="M130" s="206"/>
      <c r="N130" s="362" t="str">
        <f>IFERROR(IF(LEN(INDEX(PlansAndNotes!$D$6:$D$4005,ROW(B130)-ROW($C$3)))=0,"",INDEX(PlansAndNotes!$D$6:$D$4005,ROW(B130)-ROW($C$3))),"")</f>
        <v/>
      </c>
      <c r="O130" s="165" t="str">
        <f t="shared" si="21"/>
        <v/>
      </c>
      <c r="P130" s="363" t="str">
        <f>IFERROR(IF(LEN(INDEX(PlansAndNotes!$E$6:$E$4005,ROW(B130)-ROW($C$3)))=0,"",INDEX(PlansAndNotes!$E$6:$E$4005,ROW(B130)-ROW($C$3))),"")</f>
        <v/>
      </c>
      <c r="Q130" s="363" t="str">
        <f>IFERROR(IF(LEN(INDEX(PlansAndNotes!$G$6:$G$4005,ROW(B130)-ROW($C$3)))=0,"",INDEX(PlansAndNotes!$G$6:$G$4005,ROW(B130)-ROW($C$3))),"")</f>
        <v/>
      </c>
      <c r="R130" s="165" t="str">
        <f>IFERROR(IF(LEN(D130)&gt;0,IF(LEN(INDEX(AdressBook!$C$6:$C$505,MATCH(D130,AdressBook!$B$6:$B$505,0),1))=0,"",INDEX(AdressBook!$C$6:$C$505,MATCH(D130,AdressBook!$B$6:$B$505,0),1)),""),"")</f>
        <v/>
      </c>
      <c r="S130" s="165">
        <f>IF(LEN(C130)&gt;0,IFERROR(IF(MATCH(C130,C131:$C$4004,0)&gt;0,-1,ROW(S130)-ROW($S$3)),ROW(S130)-ROW($S$3)),-1)</f>
        <v>-1</v>
      </c>
      <c r="T130" s="165">
        <f t="shared" si="22"/>
        <v>0</v>
      </c>
      <c r="U130" s="165" t="str">
        <f t="shared" si="23"/>
        <v/>
      </c>
      <c r="V130" s="165" t="str">
        <f>IFERROR(IF(OR(C130="",S130&lt;0),"",IF(SUBTOTAL(3,C130:C130)=0,-1,SUBTOTAL(3,$C$4:C130))),"")</f>
        <v/>
      </c>
      <c r="W130" s="156" t="str">
        <f t="array" ref="W130">IF(LEN(C130)&gt;0,IFERROR(IF(MATCH(C130,$C$3:$C129,0)&gt;0,N130-INDEX($N$3:N129,SUMPRODUCT(MAX(ROW($C$3:$C129)*(C130=$C$3:$C129)))-2,1),""),""),"")</f>
        <v/>
      </c>
      <c r="X130" s="156">
        <f t="shared" ca="1" si="24"/>
        <v>1</v>
      </c>
      <c r="Y130" s="156">
        <f t="shared" ca="1" si="25"/>
        <v>1</v>
      </c>
      <c r="AB130" s="406"/>
      <c r="AC130" s="380"/>
      <c r="AD130" s="380">
        <f t="shared" si="27"/>
        <v>0</v>
      </c>
      <c r="AQ130" s="165" t="str">
        <f t="shared" si="28"/>
        <v/>
      </c>
      <c r="AR130" s="167" t="str">
        <f t="array" ref="AR130" xml:space="preserve"> IFERROR( IF(OR(DATERANGE="All Data",DATERANGE=""), INDEX(Calculations!$AC$7:$AC$506,SMALL(IF(Calculations!$AC$7:$AC$506&lt;&gt;"0",ROW($AQ$6:$AQ$505)-ROW(INDEX($AQ$6:$AQ$505,1,1))+1),AQ130),1),INDEX(Calculations!$AD$7:$AD$506,SMALL(IF(Calculations!$AD$7:$AD$506&lt;&gt;0,ROW($AQ$6:$AQ$505)-ROW(INDEX($AQ$6:$AQ$505,1,1))+1),AQ130),1)),"")</f>
        <v/>
      </c>
      <c r="AS130" s="164" t="str">
        <f t="array" ref="AS130" xml:space="preserve"> IFERROR(IF(OR(DATERANGE="All Data",DATERANGE=""),INDEX(AdressBook!$B$6:$B$505,SMALL(IF(Calculations!$AC$7:$AC$506&lt;&gt;"0",ROW($AQ$6:$AQ$505)-ROW(INDEX($AQ$6:$AQ$505,1,1))+1),AQ130),1),INDEX(AdressBook!$B$6:$B$505,SMALL(IF(Calculations!$AD$7:$AD$506&lt;&gt;0,ROW($AQ$6:$AQ$505)-ROW(INDEX($AQ$6:$AQ$505,1,1))+1),AQ130),1)),"")</f>
        <v/>
      </c>
      <c r="AT130" s="227" t="str">
        <f t="shared" si="29"/>
        <v/>
      </c>
      <c r="AV130" s="199"/>
      <c r="AW130" s="199"/>
    </row>
    <row r="131" spans="2:49" hidden="1" x14ac:dyDescent="0.25">
      <c r="B131" s="390" t="str">
        <f>IFERROR(IF(LEN(INDEX(PlansAndNotes!$B$6:$B$2005,ROW(A131)-ROW($B$3)))=0,"",INDEX(PlansAndNotes!$B$6:$B$2005,ROW(A131)-ROW($B$3))),"")</f>
        <v/>
      </c>
      <c r="C131" s="361" t="str">
        <f t="shared" si="20"/>
        <v/>
      </c>
      <c r="D131" s="361" t="str">
        <f>IFERROR(IF(LEN(C131)&gt;0,IF(LEN(INDEX(TasksList!$C$6:$C$1005,MATCH(C131,TasksList!$B$6:$B$1005,0),1))=0,"",INDEX(TasksList!$C$6:$C$1005,MATCH(C131,TasksList!$B$6:$B$1005,0),1)),""),"")</f>
        <v/>
      </c>
      <c r="E131" s="361" t="str">
        <f>IFERROR(IF(LEN(C131)&gt;0,IF(LEN(INDEX(TasksList!$F$6:$F$1005,MATCH(C131,TasksList!$B$6:$B$1005,0),1))=0,"not set!",INDEX(TasksList!$F$6:$F$1005,MATCH(C131,TasksList!$B$6:$B$1005,0),1)),""),"")</f>
        <v/>
      </c>
      <c r="F131" s="360" t="str">
        <f>IFERROR(IF(LEN(D131)&gt;0,IF(LEN(INDEX(AdressBook!$D$6:$D$505,MATCH(D131,AdressBook!$B$6:$B$505,0),1))=0,"",INDEX(AdressBook!$D$6:$D$505,MATCH(D131,AdressBook!$B$6:$B$505,0),1)),""),"")</f>
        <v/>
      </c>
      <c r="G131" s="361" t="str">
        <f>IFERROR(IF(LEN(INDEX(PlansAndNotes!$F$6:$F$2005,ROW(B131)-ROW($C$3)))=0,"",INDEX(PlansAndNotes!$F$6:$F$2005,ROW(B131)-ROW($C$3))),"")</f>
        <v/>
      </c>
      <c r="H131" s="361" t="str">
        <f>IFERROR(IF(LEN(C131)&gt;0,IF(LEN(INDEX(TasksList!$G$6:$G$1005,MATCH(C131,TasksList!$B$6:$B$1005,0),1))=0,"",INDEX(TasksList!$G$6:$G$1005,MATCH(C131,TasksList!$B$6:$B$1005,0),1)),""),"")</f>
        <v/>
      </c>
      <c r="I131" s="381"/>
      <c r="J131" s="402" t="str">
        <f>IF(LEN(INDEX(TasksList!$B$6:$B$1005,ROW(J128),1))=0,"",INDEX(TasksList!$B$6:$B$1005,ROW(J128),1)&amp;" - "&amp;INDEX(TasksList!$D$6:$D$1005,ROW(J128),1))</f>
        <v/>
      </c>
      <c r="K131" s="402"/>
      <c r="L131" s="399" t="str">
        <f t="array" ref="L131">IFERROR(INDEX($J$4:$J$1003,SMALL($K$4:$K$1003,ROW(L131)-3),1),"")</f>
        <v/>
      </c>
      <c r="M131" s="206"/>
      <c r="N131" s="362" t="str">
        <f>IFERROR(IF(LEN(INDEX(PlansAndNotes!$D$6:$D$4005,ROW(B131)-ROW($C$3)))=0,"",INDEX(PlansAndNotes!$D$6:$D$4005,ROW(B131)-ROW($C$3))),"")</f>
        <v/>
      </c>
      <c r="O131" s="165" t="str">
        <f t="shared" si="21"/>
        <v/>
      </c>
      <c r="P131" s="363" t="str">
        <f>IFERROR(IF(LEN(INDEX(PlansAndNotes!$E$6:$E$4005,ROW(B131)-ROW($C$3)))=0,"",INDEX(PlansAndNotes!$E$6:$E$4005,ROW(B131)-ROW($C$3))),"")</f>
        <v/>
      </c>
      <c r="Q131" s="363" t="str">
        <f>IFERROR(IF(LEN(INDEX(PlansAndNotes!$G$6:$G$4005,ROW(B131)-ROW($C$3)))=0,"",INDEX(PlansAndNotes!$G$6:$G$4005,ROW(B131)-ROW($C$3))),"")</f>
        <v/>
      </c>
      <c r="R131" s="165" t="str">
        <f>IFERROR(IF(LEN(D131)&gt;0,IF(LEN(INDEX(AdressBook!$C$6:$C$505,MATCH(D131,AdressBook!$B$6:$B$505,0),1))=0,"",INDEX(AdressBook!$C$6:$C$505,MATCH(D131,AdressBook!$B$6:$B$505,0),1)),""),"")</f>
        <v/>
      </c>
      <c r="S131" s="165">
        <f>IF(LEN(C131)&gt;0,IFERROR(IF(MATCH(C131,C132:$C$4004,0)&gt;0,-1,ROW(S131)-ROW($S$3)),ROW(S131)-ROW($S$3)),-1)</f>
        <v>-1</v>
      </c>
      <c r="T131" s="165">
        <f t="shared" si="22"/>
        <v>0</v>
      </c>
      <c r="U131" s="165" t="str">
        <f t="shared" si="23"/>
        <v/>
      </c>
      <c r="V131" s="165" t="str">
        <f>IFERROR(IF(OR(C131="",S131&lt;0),"",IF(SUBTOTAL(3,C131:C131)=0,-1,SUBTOTAL(3,$C$4:C131))),"")</f>
        <v/>
      </c>
      <c r="W131" s="156" t="str">
        <f t="array" ref="W131">IF(LEN(C131)&gt;0,IFERROR(IF(MATCH(C131,$C$3:$C130,0)&gt;0,N131-INDEX($N$3:N130,SUMPRODUCT(MAX(ROW($C$3:$C130)*(C131=$C$3:$C130)))-2,1),""),""),"")</f>
        <v/>
      </c>
      <c r="X131" s="156">
        <f t="shared" ca="1" si="24"/>
        <v>1</v>
      </c>
      <c r="Y131" s="156">
        <f t="shared" ca="1" si="25"/>
        <v>1</v>
      </c>
      <c r="AB131" s="406"/>
      <c r="AC131" s="380"/>
      <c r="AD131" s="380">
        <f t="shared" si="27"/>
        <v>0</v>
      </c>
      <c r="AQ131" s="165" t="str">
        <f t="shared" si="28"/>
        <v/>
      </c>
      <c r="AR131" s="167" t="str">
        <f t="array" ref="AR131" xml:space="preserve"> IFERROR( IF(OR(DATERANGE="All Data",DATERANGE=""), INDEX(Calculations!$AC$7:$AC$506,SMALL(IF(Calculations!$AC$7:$AC$506&lt;&gt;"0",ROW($AQ$6:$AQ$505)-ROW(INDEX($AQ$6:$AQ$505,1,1))+1),AQ131),1),INDEX(Calculations!$AD$7:$AD$506,SMALL(IF(Calculations!$AD$7:$AD$506&lt;&gt;0,ROW($AQ$6:$AQ$505)-ROW(INDEX($AQ$6:$AQ$505,1,1))+1),AQ131),1)),"")</f>
        <v/>
      </c>
      <c r="AS131" s="164" t="str">
        <f t="array" ref="AS131" xml:space="preserve"> IFERROR(IF(OR(DATERANGE="All Data",DATERANGE=""),INDEX(AdressBook!$B$6:$B$505,SMALL(IF(Calculations!$AC$7:$AC$506&lt;&gt;"0",ROW($AQ$6:$AQ$505)-ROW(INDEX($AQ$6:$AQ$505,1,1))+1),AQ131),1),INDEX(AdressBook!$B$6:$B$505,SMALL(IF(Calculations!$AD$7:$AD$506&lt;&gt;0,ROW($AQ$6:$AQ$505)-ROW(INDEX($AQ$6:$AQ$505,1,1))+1),AQ131),1)),"")</f>
        <v/>
      </c>
      <c r="AT131" s="227" t="str">
        <f t="shared" si="29"/>
        <v/>
      </c>
      <c r="AV131" s="199"/>
      <c r="AW131" s="199"/>
    </row>
    <row r="132" spans="2:49" hidden="1" x14ac:dyDescent="0.25">
      <c r="B132" s="390" t="str">
        <f>IFERROR(IF(LEN(INDEX(PlansAndNotes!$B$6:$B$2005,ROW(A132)-ROW($B$3)))=0,"",INDEX(PlansAndNotes!$B$6:$B$2005,ROW(A132)-ROW($B$3))),"")</f>
        <v/>
      </c>
      <c r="C132" s="361" t="str">
        <f t="shared" ref="C132:C195" si="30">IF(LEN(B132)&gt;0,LEFT(B132,SEARCH(" - ",B132)-1)*1,"")</f>
        <v/>
      </c>
      <c r="D132" s="361" t="str">
        <f>IFERROR(IF(LEN(C132)&gt;0,IF(LEN(INDEX(TasksList!$C$6:$C$1005,MATCH(C132,TasksList!$B$6:$B$1005,0),1))=0,"",INDEX(TasksList!$C$6:$C$1005,MATCH(C132,TasksList!$B$6:$B$1005,0),1)),""),"")</f>
        <v/>
      </c>
      <c r="E132" s="361" t="str">
        <f>IFERROR(IF(LEN(C132)&gt;0,IF(LEN(INDEX(TasksList!$F$6:$F$1005,MATCH(C132,TasksList!$B$6:$B$1005,0),1))=0,"not set!",INDEX(TasksList!$F$6:$F$1005,MATCH(C132,TasksList!$B$6:$B$1005,0),1)),""),"")</f>
        <v/>
      </c>
      <c r="F132" s="360" t="str">
        <f>IFERROR(IF(LEN(D132)&gt;0,IF(LEN(INDEX(AdressBook!$D$6:$D$505,MATCH(D132,AdressBook!$B$6:$B$505,0),1))=0,"",INDEX(AdressBook!$D$6:$D$505,MATCH(D132,AdressBook!$B$6:$B$505,0),1)),""),"")</f>
        <v/>
      </c>
      <c r="G132" s="361" t="str">
        <f>IFERROR(IF(LEN(INDEX(PlansAndNotes!$F$6:$F$2005,ROW(B132)-ROW($C$3)))=0,"",INDEX(PlansAndNotes!$F$6:$F$2005,ROW(B132)-ROW($C$3))),"")</f>
        <v/>
      </c>
      <c r="H132" s="361" t="str">
        <f>IFERROR(IF(LEN(C132)&gt;0,IF(LEN(INDEX(TasksList!$G$6:$G$1005,MATCH(C132,TasksList!$B$6:$B$1005,0),1))=0,"",INDEX(TasksList!$G$6:$G$1005,MATCH(C132,TasksList!$B$6:$B$1005,0),1)),""),"")</f>
        <v/>
      </c>
      <c r="I132" s="381"/>
      <c r="J132" s="402" t="str">
        <f>IF(LEN(INDEX(TasksList!$B$6:$B$1005,ROW(J129),1))=0,"",INDEX(TasksList!$B$6:$B$1005,ROW(J129),1)&amp;" - "&amp;INDEX(TasksList!$D$6:$D$1005,ROW(J129),1))</f>
        <v/>
      </c>
      <c r="K132" s="402"/>
      <c r="L132" s="399" t="str">
        <f t="array" ref="L132">IFERROR(INDEX($J$4:$J$1003,SMALL($K$4:$K$1003,ROW(L132)-3),1),"")</f>
        <v/>
      </c>
      <c r="M132" s="206"/>
      <c r="N132" s="362" t="str">
        <f>IFERROR(IF(LEN(INDEX(PlansAndNotes!$D$6:$D$4005,ROW(B132)-ROW($C$3)))=0,"",INDEX(PlansAndNotes!$D$6:$D$4005,ROW(B132)-ROW($C$3))),"")</f>
        <v/>
      </c>
      <c r="O132" s="165" t="str">
        <f t="shared" ref="O132:O195" si="31">IF(LEN(B132)&gt;0,RIGHT(B132,LEN(B132)-SEARCH(" - ",B132)-2),"")</f>
        <v/>
      </c>
      <c r="P132" s="363" t="str">
        <f>IFERROR(IF(LEN(INDEX(PlansAndNotes!$E$6:$E$4005,ROW(B132)-ROW($C$3)))=0,"",INDEX(PlansAndNotes!$E$6:$E$4005,ROW(B132)-ROW($C$3))),"")</f>
        <v/>
      </c>
      <c r="Q132" s="363" t="str">
        <f>IFERROR(IF(LEN(INDEX(PlansAndNotes!$G$6:$G$4005,ROW(B132)-ROW($C$3)))=0,"",INDEX(PlansAndNotes!$G$6:$G$4005,ROW(B132)-ROW($C$3))),"")</f>
        <v/>
      </c>
      <c r="R132" s="165" t="str">
        <f>IFERROR(IF(LEN(D132)&gt;0,IF(LEN(INDEX(AdressBook!$C$6:$C$505,MATCH(D132,AdressBook!$B$6:$B$505,0),1))=0,"",INDEX(AdressBook!$C$6:$C$505,MATCH(D132,AdressBook!$B$6:$B$505,0),1)),""),"")</f>
        <v/>
      </c>
      <c r="S132" s="165">
        <f>IF(LEN(C132)&gt;0,IFERROR(IF(MATCH(C132,C133:$C$4004,0)&gt;0,-1,ROW(S132)-ROW($S$3)),ROW(S132)-ROW($S$3)),-1)</f>
        <v>-1</v>
      </c>
      <c r="T132" s="165">
        <f t="shared" ref="T132:T195" si="32">IF(OR(taskRange="All tasks (all stages)",taskRange=""),ROW(T132)-ROW($T$3),IF(S132&gt;0,ROW(T132)-ROW($T$3),0))*IF(OR(calendarSalesmen="",calendarSalesmen="All salesmen"),1,IF(calendarSalesmen=G132,1,0))*IF(OR(calendarStage="",calendarStage="All Stages"),1,IF(calendarStage=P132,1,0))</f>
        <v>0</v>
      </c>
      <c r="U132" s="165" t="str">
        <f t="shared" ref="U132:U195" si="33">IF(S132&gt;0,P132,"")</f>
        <v/>
      </c>
      <c r="V132" s="165" t="str">
        <f>IFERROR(IF(OR(C132="",S132&lt;0),"",IF(SUBTOTAL(3,C132:C132)=0,-1,SUBTOTAL(3,$C$4:C132))),"")</f>
        <v/>
      </c>
      <c r="W132" s="156" t="str">
        <f t="array" ref="W132">IF(LEN(C132)&gt;0,IFERROR(IF(MATCH(C132,$C$3:$C131,0)&gt;0,N132-INDEX($N$3:N131,SUMPRODUCT(MAX(ROW($C$3:$C131)*(C132=$C$3:$C131)))-2,1),""),""),"")</f>
        <v/>
      </c>
      <c r="X132" s="156">
        <f t="shared" ca="1" si="24"/>
        <v>1</v>
      </c>
      <c r="Y132" s="156">
        <f t="shared" ca="1" si="25"/>
        <v>1</v>
      </c>
      <c r="AB132" s="406"/>
      <c r="AC132" s="380"/>
      <c r="AD132" s="380">
        <f t="shared" si="27"/>
        <v>0</v>
      </c>
      <c r="AQ132" s="165" t="str">
        <f t="shared" si="28"/>
        <v/>
      </c>
      <c r="AR132" s="167" t="str">
        <f t="array" ref="AR132" xml:space="preserve"> IFERROR( IF(OR(DATERANGE="All Data",DATERANGE=""), INDEX(Calculations!$AC$7:$AC$506,SMALL(IF(Calculations!$AC$7:$AC$506&lt;&gt;"0",ROW($AQ$6:$AQ$505)-ROW(INDEX($AQ$6:$AQ$505,1,1))+1),AQ132),1),INDEX(Calculations!$AD$7:$AD$506,SMALL(IF(Calculations!$AD$7:$AD$506&lt;&gt;0,ROW($AQ$6:$AQ$505)-ROW(INDEX($AQ$6:$AQ$505,1,1))+1),AQ132),1)),"")</f>
        <v/>
      </c>
      <c r="AS132" s="164" t="str">
        <f t="array" ref="AS132" xml:space="preserve"> IFERROR(IF(OR(DATERANGE="All Data",DATERANGE=""),INDEX(AdressBook!$B$6:$B$505,SMALL(IF(Calculations!$AC$7:$AC$506&lt;&gt;"0",ROW($AQ$6:$AQ$505)-ROW(INDEX($AQ$6:$AQ$505,1,1))+1),AQ132),1),INDEX(AdressBook!$B$6:$B$505,SMALL(IF(Calculations!$AD$7:$AD$506&lt;&gt;0,ROW($AQ$6:$AQ$505)-ROW(INDEX($AQ$6:$AQ$505,1,1))+1),AQ132),1)),"")</f>
        <v/>
      </c>
      <c r="AT132" s="227" t="str">
        <f t="shared" si="29"/>
        <v/>
      </c>
      <c r="AV132" s="199"/>
      <c r="AW132" s="199"/>
    </row>
    <row r="133" spans="2:49" hidden="1" x14ac:dyDescent="0.25">
      <c r="B133" s="390" t="str">
        <f>IFERROR(IF(LEN(INDEX(PlansAndNotes!$B$6:$B$2005,ROW(A133)-ROW($B$3)))=0,"",INDEX(PlansAndNotes!$B$6:$B$2005,ROW(A133)-ROW($B$3))),"")</f>
        <v/>
      </c>
      <c r="C133" s="361" t="str">
        <f t="shared" si="30"/>
        <v/>
      </c>
      <c r="D133" s="361" t="str">
        <f>IFERROR(IF(LEN(C133)&gt;0,IF(LEN(INDEX(TasksList!$C$6:$C$1005,MATCH(C133,TasksList!$B$6:$B$1005,0),1))=0,"",INDEX(TasksList!$C$6:$C$1005,MATCH(C133,TasksList!$B$6:$B$1005,0),1)),""),"")</f>
        <v/>
      </c>
      <c r="E133" s="361" t="str">
        <f>IFERROR(IF(LEN(C133)&gt;0,IF(LEN(INDEX(TasksList!$F$6:$F$1005,MATCH(C133,TasksList!$B$6:$B$1005,0),1))=0,"not set!",INDEX(TasksList!$F$6:$F$1005,MATCH(C133,TasksList!$B$6:$B$1005,0),1)),""),"")</f>
        <v/>
      </c>
      <c r="F133" s="360" t="str">
        <f>IFERROR(IF(LEN(D133)&gt;0,IF(LEN(INDEX(AdressBook!$D$6:$D$505,MATCH(D133,AdressBook!$B$6:$B$505,0),1))=0,"",INDEX(AdressBook!$D$6:$D$505,MATCH(D133,AdressBook!$B$6:$B$505,0),1)),""),"")</f>
        <v/>
      </c>
      <c r="G133" s="361" t="str">
        <f>IFERROR(IF(LEN(INDEX(PlansAndNotes!$F$6:$F$2005,ROW(B133)-ROW($C$3)))=0,"",INDEX(PlansAndNotes!$F$6:$F$2005,ROW(B133)-ROW($C$3))),"")</f>
        <v/>
      </c>
      <c r="H133" s="361" t="str">
        <f>IFERROR(IF(LEN(C133)&gt;0,IF(LEN(INDEX(TasksList!$G$6:$G$1005,MATCH(C133,TasksList!$B$6:$B$1005,0),1))=0,"",INDEX(TasksList!$G$6:$G$1005,MATCH(C133,TasksList!$B$6:$B$1005,0),1)),""),"")</f>
        <v/>
      </c>
      <c r="I133" s="381"/>
      <c r="J133" s="402" t="str">
        <f>IF(LEN(INDEX(TasksList!$B$6:$B$1005,ROW(J130),1))=0,"",INDEX(TasksList!$B$6:$B$1005,ROW(J130),1)&amp;" - "&amp;INDEX(TasksList!$D$6:$D$1005,ROW(J130),1))</f>
        <v/>
      </c>
      <c r="K133" s="402"/>
      <c r="L133" s="399" t="str">
        <f t="array" ref="L133">IFERROR(INDEX($J$4:$J$1003,SMALL($K$4:$K$1003,ROW(L133)-3),1),"")</f>
        <v/>
      </c>
      <c r="M133" s="206"/>
      <c r="N133" s="362" t="str">
        <f>IFERROR(IF(LEN(INDEX(PlansAndNotes!$D$6:$D$4005,ROW(B133)-ROW($C$3)))=0,"",INDEX(PlansAndNotes!$D$6:$D$4005,ROW(B133)-ROW($C$3))),"")</f>
        <v/>
      </c>
      <c r="O133" s="165" t="str">
        <f t="shared" si="31"/>
        <v/>
      </c>
      <c r="P133" s="363" t="str">
        <f>IFERROR(IF(LEN(INDEX(PlansAndNotes!$E$6:$E$4005,ROW(B133)-ROW($C$3)))=0,"",INDEX(PlansAndNotes!$E$6:$E$4005,ROW(B133)-ROW($C$3))),"")</f>
        <v/>
      </c>
      <c r="Q133" s="363" t="str">
        <f>IFERROR(IF(LEN(INDEX(PlansAndNotes!$G$6:$G$4005,ROW(B133)-ROW($C$3)))=0,"",INDEX(PlansAndNotes!$G$6:$G$4005,ROW(B133)-ROW($C$3))),"")</f>
        <v/>
      </c>
      <c r="R133" s="165" t="str">
        <f>IFERROR(IF(LEN(D133)&gt;0,IF(LEN(INDEX(AdressBook!$C$6:$C$505,MATCH(D133,AdressBook!$B$6:$B$505,0),1))=0,"",INDEX(AdressBook!$C$6:$C$505,MATCH(D133,AdressBook!$B$6:$B$505,0),1)),""),"")</f>
        <v/>
      </c>
      <c r="S133" s="165">
        <f>IF(LEN(C133)&gt;0,IFERROR(IF(MATCH(C133,C134:$C$4004,0)&gt;0,-1,ROW(S133)-ROW($S$3)),ROW(S133)-ROW($S$3)),-1)</f>
        <v>-1</v>
      </c>
      <c r="T133" s="165">
        <f t="shared" si="32"/>
        <v>0</v>
      </c>
      <c r="U133" s="165" t="str">
        <f t="shared" si="33"/>
        <v/>
      </c>
      <c r="V133" s="165" t="str">
        <f>IFERROR(IF(OR(C133="",S133&lt;0),"",IF(SUBTOTAL(3,C133:C133)=0,-1,SUBTOTAL(3,$C$4:C133))),"")</f>
        <v/>
      </c>
      <c r="W133" s="156" t="str">
        <f t="array" ref="W133">IF(LEN(C133)&gt;0,IFERROR(IF(MATCH(C133,$C$3:$C132,0)&gt;0,N133-INDEX($N$3:N132,SUMPRODUCT(MAX(ROW($C$3:$C132)*(C133=$C$3:$C132)))-2,1),""),""),"")</f>
        <v/>
      </c>
      <c r="X133" s="156">
        <f t="shared" ref="X133:X196" ca="1" si="34">IFERROR(IF($X$2="",1,IF(AND(N133&lt;=TODAY(),N133+$X$2&gt;=TODAY()),1,0)),"")</f>
        <v>1</v>
      </c>
      <c r="Y133" s="156">
        <f t="shared" ref="Y133:Y196" ca="1" si="35">IFERROR(IF($Y$2="",1,IF(AND(N133&lt;=TODAY(),N133+$Y$2&gt;=TODAY()),1,0)),"")</f>
        <v>1</v>
      </c>
      <c r="AB133" s="406"/>
      <c r="AC133" s="380"/>
      <c r="AD133" s="380">
        <f t="shared" si="27"/>
        <v>0</v>
      </c>
      <c r="AQ133" s="165" t="str">
        <f t="shared" si="28"/>
        <v/>
      </c>
      <c r="AR133" s="167" t="str">
        <f t="array" ref="AR133" xml:space="preserve"> IFERROR( IF(OR(DATERANGE="All Data",DATERANGE=""), INDEX(Calculations!$AC$7:$AC$506,SMALL(IF(Calculations!$AC$7:$AC$506&lt;&gt;"0",ROW($AQ$6:$AQ$505)-ROW(INDEX($AQ$6:$AQ$505,1,1))+1),AQ133),1),INDEX(Calculations!$AD$7:$AD$506,SMALL(IF(Calculations!$AD$7:$AD$506&lt;&gt;0,ROW($AQ$6:$AQ$505)-ROW(INDEX($AQ$6:$AQ$505,1,1))+1),AQ133),1)),"")</f>
        <v/>
      </c>
      <c r="AS133" s="164" t="str">
        <f t="array" ref="AS133" xml:space="preserve"> IFERROR(IF(OR(DATERANGE="All Data",DATERANGE=""),INDEX(AdressBook!$B$6:$B$505,SMALL(IF(Calculations!$AC$7:$AC$506&lt;&gt;"0",ROW($AQ$6:$AQ$505)-ROW(INDEX($AQ$6:$AQ$505,1,1))+1),AQ133),1),INDEX(AdressBook!$B$6:$B$505,SMALL(IF(Calculations!$AD$7:$AD$506&lt;&gt;0,ROW($AQ$6:$AQ$505)-ROW(INDEX($AQ$6:$AQ$505,1,1))+1),AQ133),1)),"")</f>
        <v/>
      </c>
      <c r="AT133" s="227" t="str">
        <f t="shared" si="29"/>
        <v/>
      </c>
      <c r="AV133" s="199"/>
      <c r="AW133" s="199"/>
    </row>
    <row r="134" spans="2:49" hidden="1" x14ac:dyDescent="0.25">
      <c r="B134" s="390" t="str">
        <f>IFERROR(IF(LEN(INDEX(PlansAndNotes!$B$6:$B$2005,ROW(A134)-ROW($B$3)))=0,"",INDEX(PlansAndNotes!$B$6:$B$2005,ROW(A134)-ROW($B$3))),"")</f>
        <v/>
      </c>
      <c r="C134" s="361" t="str">
        <f t="shared" si="30"/>
        <v/>
      </c>
      <c r="D134" s="361" t="str">
        <f>IFERROR(IF(LEN(C134)&gt;0,IF(LEN(INDEX(TasksList!$C$6:$C$1005,MATCH(C134,TasksList!$B$6:$B$1005,0),1))=0,"",INDEX(TasksList!$C$6:$C$1005,MATCH(C134,TasksList!$B$6:$B$1005,0),1)),""),"")</f>
        <v/>
      </c>
      <c r="E134" s="361" t="str">
        <f>IFERROR(IF(LEN(C134)&gt;0,IF(LEN(INDEX(TasksList!$F$6:$F$1005,MATCH(C134,TasksList!$B$6:$B$1005,0),1))=0,"not set!",INDEX(TasksList!$F$6:$F$1005,MATCH(C134,TasksList!$B$6:$B$1005,0),1)),""),"")</f>
        <v/>
      </c>
      <c r="F134" s="360" t="str">
        <f>IFERROR(IF(LEN(D134)&gt;0,IF(LEN(INDEX(AdressBook!$D$6:$D$505,MATCH(D134,AdressBook!$B$6:$B$505,0),1))=0,"",INDEX(AdressBook!$D$6:$D$505,MATCH(D134,AdressBook!$B$6:$B$505,0),1)),""),"")</f>
        <v/>
      </c>
      <c r="G134" s="361" t="str">
        <f>IFERROR(IF(LEN(INDEX(PlansAndNotes!$F$6:$F$2005,ROW(B134)-ROW($C$3)))=0,"",INDEX(PlansAndNotes!$F$6:$F$2005,ROW(B134)-ROW($C$3))),"")</f>
        <v/>
      </c>
      <c r="H134" s="361" t="str">
        <f>IFERROR(IF(LEN(C134)&gt;0,IF(LEN(INDEX(TasksList!$G$6:$G$1005,MATCH(C134,TasksList!$B$6:$B$1005,0),1))=0,"",INDEX(TasksList!$G$6:$G$1005,MATCH(C134,TasksList!$B$6:$B$1005,0),1)),""),"")</f>
        <v/>
      </c>
      <c r="I134" s="381"/>
      <c r="J134" s="402" t="str">
        <f>IF(LEN(INDEX(TasksList!$B$6:$B$1005,ROW(J131),1))=0,"",INDEX(TasksList!$B$6:$B$1005,ROW(J131),1)&amp;" - "&amp;INDEX(TasksList!$D$6:$D$1005,ROW(J131),1))</f>
        <v/>
      </c>
      <c r="K134" s="402"/>
      <c r="L134" s="399" t="str">
        <f t="array" ref="L134">IFERROR(INDEX($J$4:$J$1003,SMALL($K$4:$K$1003,ROW(L134)-3),1),"")</f>
        <v/>
      </c>
      <c r="M134" s="206"/>
      <c r="N134" s="362" t="str">
        <f>IFERROR(IF(LEN(INDEX(PlansAndNotes!$D$6:$D$4005,ROW(B134)-ROW($C$3)))=0,"",INDEX(PlansAndNotes!$D$6:$D$4005,ROW(B134)-ROW($C$3))),"")</f>
        <v/>
      </c>
      <c r="O134" s="165" t="str">
        <f t="shared" si="31"/>
        <v/>
      </c>
      <c r="P134" s="363" t="str">
        <f>IFERROR(IF(LEN(INDEX(PlansAndNotes!$E$6:$E$4005,ROW(B134)-ROW($C$3)))=0,"",INDEX(PlansAndNotes!$E$6:$E$4005,ROW(B134)-ROW($C$3))),"")</f>
        <v/>
      </c>
      <c r="Q134" s="363" t="str">
        <f>IFERROR(IF(LEN(INDEX(PlansAndNotes!$G$6:$G$4005,ROW(B134)-ROW($C$3)))=0,"",INDEX(PlansAndNotes!$G$6:$G$4005,ROW(B134)-ROW($C$3))),"")</f>
        <v/>
      </c>
      <c r="R134" s="165" t="str">
        <f>IFERROR(IF(LEN(D134)&gt;0,IF(LEN(INDEX(AdressBook!$C$6:$C$505,MATCH(D134,AdressBook!$B$6:$B$505,0),1))=0,"",INDEX(AdressBook!$C$6:$C$505,MATCH(D134,AdressBook!$B$6:$B$505,0),1)),""),"")</f>
        <v/>
      </c>
      <c r="S134" s="165">
        <f>IF(LEN(C134)&gt;0,IFERROR(IF(MATCH(C134,C135:$C$4004,0)&gt;0,-1,ROW(S134)-ROW($S$3)),ROW(S134)-ROW($S$3)),-1)</f>
        <v>-1</v>
      </c>
      <c r="T134" s="165">
        <f t="shared" si="32"/>
        <v>0</v>
      </c>
      <c r="U134" s="165" t="str">
        <f t="shared" si="33"/>
        <v/>
      </c>
      <c r="V134" s="165" t="str">
        <f>IFERROR(IF(OR(C134="",S134&lt;0),"",IF(SUBTOTAL(3,C134:C134)=0,-1,SUBTOTAL(3,$C$4:C134))),"")</f>
        <v/>
      </c>
      <c r="W134" s="156" t="str">
        <f t="array" ref="W134">IF(LEN(C134)&gt;0,IFERROR(IF(MATCH(C134,$C$3:$C133,0)&gt;0,N134-INDEX($N$3:N133,SUMPRODUCT(MAX(ROW($C$3:$C133)*(C134=$C$3:$C133)))-2,1),""),""),"")</f>
        <v/>
      </c>
      <c r="X134" s="156">
        <f t="shared" ca="1" si="34"/>
        <v>1</v>
      </c>
      <c r="Y134" s="156">
        <f t="shared" ca="1" si="35"/>
        <v>1</v>
      </c>
      <c r="AB134" s="406"/>
      <c r="AC134" s="380"/>
      <c r="AD134" s="380">
        <f t="shared" si="27"/>
        <v>0</v>
      </c>
      <c r="AQ134" s="165" t="str">
        <f t="shared" si="28"/>
        <v/>
      </c>
      <c r="AR134" s="167" t="str">
        <f t="array" ref="AR134" xml:space="preserve"> IFERROR( IF(OR(DATERANGE="All Data",DATERANGE=""), INDEX(Calculations!$AC$7:$AC$506,SMALL(IF(Calculations!$AC$7:$AC$506&lt;&gt;"0",ROW($AQ$6:$AQ$505)-ROW(INDEX($AQ$6:$AQ$505,1,1))+1),AQ134),1),INDEX(Calculations!$AD$7:$AD$506,SMALL(IF(Calculations!$AD$7:$AD$506&lt;&gt;0,ROW($AQ$6:$AQ$505)-ROW(INDEX($AQ$6:$AQ$505,1,1))+1),AQ134),1)),"")</f>
        <v/>
      </c>
      <c r="AS134" s="164" t="str">
        <f t="array" ref="AS134" xml:space="preserve"> IFERROR(IF(OR(DATERANGE="All Data",DATERANGE=""),INDEX(AdressBook!$B$6:$B$505,SMALL(IF(Calculations!$AC$7:$AC$506&lt;&gt;"0",ROW($AQ$6:$AQ$505)-ROW(INDEX($AQ$6:$AQ$505,1,1))+1),AQ134),1),INDEX(AdressBook!$B$6:$B$505,SMALL(IF(Calculations!$AD$7:$AD$506&lt;&gt;0,ROW($AQ$6:$AQ$505)-ROW(INDEX($AQ$6:$AQ$505,1,1))+1),AQ134),1)),"")</f>
        <v/>
      </c>
      <c r="AT134" s="227" t="str">
        <f t="shared" si="29"/>
        <v/>
      </c>
      <c r="AV134" s="199"/>
      <c r="AW134" s="199"/>
    </row>
    <row r="135" spans="2:49" hidden="1" x14ac:dyDescent="0.25">
      <c r="B135" s="390" t="str">
        <f>IFERROR(IF(LEN(INDEX(PlansAndNotes!$B$6:$B$2005,ROW(A135)-ROW($B$3)))=0,"",INDEX(PlansAndNotes!$B$6:$B$2005,ROW(A135)-ROW($B$3))),"")</f>
        <v/>
      </c>
      <c r="C135" s="361" t="str">
        <f t="shared" si="30"/>
        <v/>
      </c>
      <c r="D135" s="361" t="str">
        <f>IFERROR(IF(LEN(C135)&gt;0,IF(LEN(INDEX(TasksList!$C$6:$C$1005,MATCH(C135,TasksList!$B$6:$B$1005,0),1))=0,"",INDEX(TasksList!$C$6:$C$1005,MATCH(C135,TasksList!$B$6:$B$1005,0),1)),""),"")</f>
        <v/>
      </c>
      <c r="E135" s="361" t="str">
        <f>IFERROR(IF(LEN(C135)&gt;0,IF(LEN(INDEX(TasksList!$F$6:$F$1005,MATCH(C135,TasksList!$B$6:$B$1005,0),1))=0,"not set!",INDEX(TasksList!$F$6:$F$1005,MATCH(C135,TasksList!$B$6:$B$1005,0),1)),""),"")</f>
        <v/>
      </c>
      <c r="F135" s="360" t="str">
        <f>IFERROR(IF(LEN(D135)&gt;0,IF(LEN(INDEX(AdressBook!$D$6:$D$505,MATCH(D135,AdressBook!$B$6:$B$505,0),1))=0,"",INDEX(AdressBook!$D$6:$D$505,MATCH(D135,AdressBook!$B$6:$B$505,0),1)),""),"")</f>
        <v/>
      </c>
      <c r="G135" s="361" t="str">
        <f>IFERROR(IF(LEN(INDEX(PlansAndNotes!$F$6:$F$2005,ROW(B135)-ROW($C$3)))=0,"",INDEX(PlansAndNotes!$F$6:$F$2005,ROW(B135)-ROW($C$3))),"")</f>
        <v/>
      </c>
      <c r="H135" s="361" t="str">
        <f>IFERROR(IF(LEN(C135)&gt;0,IF(LEN(INDEX(TasksList!$G$6:$G$1005,MATCH(C135,TasksList!$B$6:$B$1005,0),1))=0,"",INDEX(TasksList!$G$6:$G$1005,MATCH(C135,TasksList!$B$6:$B$1005,0),1)),""),"")</f>
        <v/>
      </c>
      <c r="I135" s="381"/>
      <c r="J135" s="402" t="str">
        <f>IF(LEN(INDEX(TasksList!$B$6:$B$1005,ROW(J132),1))=0,"",INDEX(TasksList!$B$6:$B$1005,ROW(J132),1)&amp;" - "&amp;INDEX(TasksList!$D$6:$D$1005,ROW(J132),1))</f>
        <v/>
      </c>
      <c r="K135" s="402"/>
      <c r="L135" s="399" t="str">
        <f t="array" ref="L135">IFERROR(INDEX($J$4:$J$1003,SMALL($K$4:$K$1003,ROW(L135)-3),1),"")</f>
        <v/>
      </c>
      <c r="M135" s="206"/>
      <c r="N135" s="362" t="str">
        <f>IFERROR(IF(LEN(INDEX(PlansAndNotes!$D$6:$D$4005,ROW(B135)-ROW($C$3)))=0,"",INDEX(PlansAndNotes!$D$6:$D$4005,ROW(B135)-ROW($C$3))),"")</f>
        <v/>
      </c>
      <c r="O135" s="165" t="str">
        <f t="shared" si="31"/>
        <v/>
      </c>
      <c r="P135" s="363" t="str">
        <f>IFERROR(IF(LEN(INDEX(PlansAndNotes!$E$6:$E$4005,ROW(B135)-ROW($C$3)))=0,"",INDEX(PlansAndNotes!$E$6:$E$4005,ROW(B135)-ROW($C$3))),"")</f>
        <v/>
      </c>
      <c r="Q135" s="363" t="str">
        <f>IFERROR(IF(LEN(INDEX(PlansAndNotes!$G$6:$G$4005,ROW(B135)-ROW($C$3)))=0,"",INDEX(PlansAndNotes!$G$6:$G$4005,ROW(B135)-ROW($C$3))),"")</f>
        <v/>
      </c>
      <c r="R135" s="165" t="str">
        <f>IFERROR(IF(LEN(D135)&gt;0,IF(LEN(INDEX(AdressBook!$C$6:$C$505,MATCH(D135,AdressBook!$B$6:$B$505,0),1))=0,"",INDEX(AdressBook!$C$6:$C$505,MATCH(D135,AdressBook!$B$6:$B$505,0),1)),""),"")</f>
        <v/>
      </c>
      <c r="S135" s="165">
        <f>IF(LEN(C135)&gt;0,IFERROR(IF(MATCH(C135,C136:$C$4004,0)&gt;0,-1,ROW(S135)-ROW($S$3)),ROW(S135)-ROW($S$3)),-1)</f>
        <v>-1</v>
      </c>
      <c r="T135" s="165">
        <f t="shared" si="32"/>
        <v>0</v>
      </c>
      <c r="U135" s="165" t="str">
        <f t="shared" si="33"/>
        <v/>
      </c>
      <c r="V135" s="165" t="str">
        <f>IFERROR(IF(OR(C135="",S135&lt;0),"",IF(SUBTOTAL(3,C135:C135)=0,-1,SUBTOTAL(3,$C$4:C135))),"")</f>
        <v/>
      </c>
      <c r="W135" s="156" t="str">
        <f t="array" ref="W135">IF(LEN(C135)&gt;0,IFERROR(IF(MATCH(C135,$C$3:$C134,0)&gt;0,N135-INDEX($N$3:N134,SUMPRODUCT(MAX(ROW($C$3:$C134)*(C135=$C$3:$C134)))-2,1),""),""),"")</f>
        <v/>
      </c>
      <c r="X135" s="156">
        <f t="shared" ca="1" si="34"/>
        <v>1</v>
      </c>
      <c r="Y135" s="156">
        <f t="shared" ca="1" si="35"/>
        <v>1</v>
      </c>
      <c r="AB135" s="406"/>
      <c r="AC135" s="380"/>
      <c r="AD135" s="380">
        <f t="shared" ref="AD135:AD198" si="36">IF(OR(selectTask="All tasks",selectTask=""),COUNTIFS($D$4:$D$4005,AB135,$S$4:$S$4005,"&gt;0",$X$4:$X$4005,1),IF(selectTask="Open",COUNTIFS($D$4:$D$4005,AB135,$S$4:$S$4005,"&gt;0",$X$4:$X$4005,1,$H$4:$H$4005,"Open"),COUNTIFS($D$4:$D$4005,AB135,$S$4:$S$4005,"&gt;0",$X$4:$X$4005,1,$H$4:$H$4005,"Closed")))</f>
        <v>0</v>
      </c>
      <c r="AQ135" s="165" t="str">
        <f t="shared" ref="AQ135:AQ198" si="37">IFERROR(IF(AQ134+1&gt;COUNTTASK,"",AQ134+1),"")</f>
        <v/>
      </c>
      <c r="AR135" s="167" t="str">
        <f t="array" ref="AR135" xml:space="preserve"> IFERROR( IF(OR(DATERANGE="All Data",DATERANGE=""), INDEX(Calculations!$AC$7:$AC$506,SMALL(IF(Calculations!$AC$7:$AC$506&lt;&gt;"0",ROW($AQ$6:$AQ$505)-ROW(INDEX($AQ$6:$AQ$505,1,1))+1),AQ135),1),INDEX(Calculations!$AD$7:$AD$506,SMALL(IF(Calculations!$AD$7:$AD$506&lt;&gt;0,ROW($AQ$6:$AQ$505)-ROW(INDEX($AQ$6:$AQ$505,1,1))+1),AQ135),1)),"")</f>
        <v/>
      </c>
      <c r="AS135" s="164" t="str">
        <f t="array" ref="AS135" xml:space="preserve"> IFERROR(IF(OR(DATERANGE="All Data",DATERANGE=""),INDEX(AdressBook!$B$6:$B$505,SMALL(IF(Calculations!$AC$7:$AC$506&lt;&gt;"0",ROW($AQ$6:$AQ$505)-ROW(INDEX($AQ$6:$AQ$505,1,1))+1),AQ135),1),INDEX(AdressBook!$B$6:$B$505,SMALL(IF(Calculations!$AD$7:$AD$506&lt;&gt;0,ROW($AQ$6:$AQ$505)-ROW(INDEX($AQ$6:$AQ$505,1,1))+1),AQ135),1)),"")</f>
        <v/>
      </c>
      <c r="AT135" s="227" t="str">
        <f t="shared" ref="AT135:AT198" si="38">IF(LEN(AS135)&gt;18,TRIM(LEFT(AS135,15))&amp;"…",AS135)</f>
        <v/>
      </c>
      <c r="AV135" s="199"/>
      <c r="AW135" s="199"/>
    </row>
    <row r="136" spans="2:49" hidden="1" x14ac:dyDescent="0.25">
      <c r="B136" s="390" t="str">
        <f>IFERROR(IF(LEN(INDEX(PlansAndNotes!$B$6:$B$2005,ROW(A136)-ROW($B$3)))=0,"",INDEX(PlansAndNotes!$B$6:$B$2005,ROW(A136)-ROW($B$3))),"")</f>
        <v/>
      </c>
      <c r="C136" s="361" t="str">
        <f t="shared" si="30"/>
        <v/>
      </c>
      <c r="D136" s="361" t="str">
        <f>IFERROR(IF(LEN(C136)&gt;0,IF(LEN(INDEX(TasksList!$C$6:$C$1005,MATCH(C136,TasksList!$B$6:$B$1005,0),1))=0,"",INDEX(TasksList!$C$6:$C$1005,MATCH(C136,TasksList!$B$6:$B$1005,0),1)),""),"")</f>
        <v/>
      </c>
      <c r="E136" s="361" t="str">
        <f>IFERROR(IF(LEN(C136)&gt;0,IF(LEN(INDEX(TasksList!$F$6:$F$1005,MATCH(C136,TasksList!$B$6:$B$1005,0),1))=0,"not set!",INDEX(TasksList!$F$6:$F$1005,MATCH(C136,TasksList!$B$6:$B$1005,0),1)),""),"")</f>
        <v/>
      </c>
      <c r="F136" s="360" t="str">
        <f>IFERROR(IF(LEN(D136)&gt;0,IF(LEN(INDEX(AdressBook!$D$6:$D$505,MATCH(D136,AdressBook!$B$6:$B$505,0),1))=0,"",INDEX(AdressBook!$D$6:$D$505,MATCH(D136,AdressBook!$B$6:$B$505,0),1)),""),"")</f>
        <v/>
      </c>
      <c r="G136" s="361" t="str">
        <f>IFERROR(IF(LEN(INDEX(PlansAndNotes!$F$6:$F$2005,ROW(B136)-ROW($C$3)))=0,"",INDEX(PlansAndNotes!$F$6:$F$2005,ROW(B136)-ROW($C$3))),"")</f>
        <v/>
      </c>
      <c r="H136" s="361" t="str">
        <f>IFERROR(IF(LEN(C136)&gt;0,IF(LEN(INDEX(TasksList!$G$6:$G$1005,MATCH(C136,TasksList!$B$6:$B$1005,0),1))=0,"",INDEX(TasksList!$G$6:$G$1005,MATCH(C136,TasksList!$B$6:$B$1005,0),1)),""),"")</f>
        <v/>
      </c>
      <c r="I136" s="381"/>
      <c r="J136" s="402" t="str">
        <f>IF(LEN(INDEX(TasksList!$B$6:$B$1005,ROW(J133),1))=0,"",INDEX(TasksList!$B$6:$B$1005,ROW(J133),1)&amp;" - "&amp;INDEX(TasksList!$D$6:$D$1005,ROW(J133),1))</f>
        <v/>
      </c>
      <c r="K136" s="402"/>
      <c r="L136" s="399" t="str">
        <f t="array" ref="L136">IFERROR(INDEX($J$4:$J$1003,SMALL($K$4:$K$1003,ROW(L136)-3),1),"")</f>
        <v/>
      </c>
      <c r="M136" s="206"/>
      <c r="N136" s="362" t="str">
        <f>IFERROR(IF(LEN(INDEX(PlansAndNotes!$D$6:$D$4005,ROW(B136)-ROW($C$3)))=0,"",INDEX(PlansAndNotes!$D$6:$D$4005,ROW(B136)-ROW($C$3))),"")</f>
        <v/>
      </c>
      <c r="O136" s="165" t="str">
        <f t="shared" si="31"/>
        <v/>
      </c>
      <c r="P136" s="363" t="str">
        <f>IFERROR(IF(LEN(INDEX(PlansAndNotes!$E$6:$E$4005,ROW(B136)-ROW($C$3)))=0,"",INDEX(PlansAndNotes!$E$6:$E$4005,ROW(B136)-ROW($C$3))),"")</f>
        <v/>
      </c>
      <c r="Q136" s="363" t="str">
        <f>IFERROR(IF(LEN(INDEX(PlansAndNotes!$G$6:$G$4005,ROW(B136)-ROW($C$3)))=0,"",INDEX(PlansAndNotes!$G$6:$G$4005,ROW(B136)-ROW($C$3))),"")</f>
        <v/>
      </c>
      <c r="R136" s="165" t="str">
        <f>IFERROR(IF(LEN(D136)&gt;0,IF(LEN(INDEX(AdressBook!$C$6:$C$505,MATCH(D136,AdressBook!$B$6:$B$505,0),1))=0,"",INDEX(AdressBook!$C$6:$C$505,MATCH(D136,AdressBook!$B$6:$B$505,0),1)),""),"")</f>
        <v/>
      </c>
      <c r="S136" s="165">
        <f>IF(LEN(C136)&gt;0,IFERROR(IF(MATCH(C136,C137:$C$4004,0)&gt;0,-1,ROW(S136)-ROW($S$3)),ROW(S136)-ROW($S$3)),-1)</f>
        <v>-1</v>
      </c>
      <c r="T136" s="165">
        <f t="shared" si="32"/>
        <v>0</v>
      </c>
      <c r="U136" s="165" t="str">
        <f t="shared" si="33"/>
        <v/>
      </c>
      <c r="V136" s="165" t="str">
        <f>IFERROR(IF(OR(C136="",S136&lt;0),"",IF(SUBTOTAL(3,C136:C136)=0,-1,SUBTOTAL(3,$C$4:C136))),"")</f>
        <v/>
      </c>
      <c r="W136" s="156" t="str">
        <f t="array" ref="W136">IF(LEN(C136)&gt;0,IFERROR(IF(MATCH(C136,$C$3:$C135,0)&gt;0,N136-INDEX($N$3:N135,SUMPRODUCT(MAX(ROW($C$3:$C135)*(C136=$C$3:$C135)))-2,1),""),""),"")</f>
        <v/>
      </c>
      <c r="X136" s="156">
        <f t="shared" ca="1" si="34"/>
        <v>1</v>
      </c>
      <c r="Y136" s="156">
        <f t="shared" ca="1" si="35"/>
        <v>1</v>
      </c>
      <c r="AB136" s="406"/>
      <c r="AC136" s="380"/>
      <c r="AD136" s="380">
        <f t="shared" si="36"/>
        <v>0</v>
      </c>
      <c r="AQ136" s="165" t="str">
        <f t="shared" si="37"/>
        <v/>
      </c>
      <c r="AR136" s="167" t="str">
        <f t="array" ref="AR136" xml:space="preserve"> IFERROR( IF(OR(DATERANGE="All Data",DATERANGE=""), INDEX(Calculations!$AC$7:$AC$506,SMALL(IF(Calculations!$AC$7:$AC$506&lt;&gt;"0",ROW($AQ$6:$AQ$505)-ROW(INDEX($AQ$6:$AQ$505,1,1))+1),AQ136),1),INDEX(Calculations!$AD$7:$AD$506,SMALL(IF(Calculations!$AD$7:$AD$506&lt;&gt;0,ROW($AQ$6:$AQ$505)-ROW(INDEX($AQ$6:$AQ$505,1,1))+1),AQ136),1)),"")</f>
        <v/>
      </c>
      <c r="AS136" s="164" t="str">
        <f t="array" ref="AS136" xml:space="preserve"> IFERROR(IF(OR(DATERANGE="All Data",DATERANGE=""),INDEX(AdressBook!$B$6:$B$505,SMALL(IF(Calculations!$AC$7:$AC$506&lt;&gt;"0",ROW($AQ$6:$AQ$505)-ROW(INDEX($AQ$6:$AQ$505,1,1))+1),AQ136),1),INDEX(AdressBook!$B$6:$B$505,SMALL(IF(Calculations!$AD$7:$AD$506&lt;&gt;0,ROW($AQ$6:$AQ$505)-ROW(INDEX($AQ$6:$AQ$505,1,1))+1),AQ136),1)),"")</f>
        <v/>
      </c>
      <c r="AT136" s="227" t="str">
        <f t="shared" si="38"/>
        <v/>
      </c>
      <c r="AV136" s="199"/>
      <c r="AW136" s="199"/>
    </row>
    <row r="137" spans="2:49" hidden="1" x14ac:dyDescent="0.25">
      <c r="B137" s="390" t="str">
        <f>IFERROR(IF(LEN(INDEX(PlansAndNotes!$B$6:$B$2005,ROW(A137)-ROW($B$3)))=0,"",INDEX(PlansAndNotes!$B$6:$B$2005,ROW(A137)-ROW($B$3))),"")</f>
        <v/>
      </c>
      <c r="C137" s="361" t="str">
        <f t="shared" si="30"/>
        <v/>
      </c>
      <c r="D137" s="361" t="str">
        <f>IFERROR(IF(LEN(C137)&gt;0,IF(LEN(INDEX(TasksList!$C$6:$C$1005,MATCH(C137,TasksList!$B$6:$B$1005,0),1))=0,"",INDEX(TasksList!$C$6:$C$1005,MATCH(C137,TasksList!$B$6:$B$1005,0),1)),""),"")</f>
        <v/>
      </c>
      <c r="E137" s="361" t="str">
        <f>IFERROR(IF(LEN(C137)&gt;0,IF(LEN(INDEX(TasksList!$F$6:$F$1005,MATCH(C137,TasksList!$B$6:$B$1005,0),1))=0,"not set!",INDEX(TasksList!$F$6:$F$1005,MATCH(C137,TasksList!$B$6:$B$1005,0),1)),""),"")</f>
        <v/>
      </c>
      <c r="F137" s="360" t="str">
        <f>IFERROR(IF(LEN(D137)&gt;0,IF(LEN(INDEX(AdressBook!$D$6:$D$505,MATCH(D137,AdressBook!$B$6:$B$505,0),1))=0,"",INDEX(AdressBook!$D$6:$D$505,MATCH(D137,AdressBook!$B$6:$B$505,0),1)),""),"")</f>
        <v/>
      </c>
      <c r="G137" s="361" t="str">
        <f>IFERROR(IF(LEN(INDEX(PlansAndNotes!$F$6:$F$2005,ROW(B137)-ROW($C$3)))=0,"",INDEX(PlansAndNotes!$F$6:$F$2005,ROW(B137)-ROW($C$3))),"")</f>
        <v/>
      </c>
      <c r="H137" s="361" t="str">
        <f>IFERROR(IF(LEN(C137)&gt;0,IF(LEN(INDEX(TasksList!$G$6:$G$1005,MATCH(C137,TasksList!$B$6:$B$1005,0),1))=0,"",INDEX(TasksList!$G$6:$G$1005,MATCH(C137,TasksList!$B$6:$B$1005,0),1)),""),"")</f>
        <v/>
      </c>
      <c r="I137" s="381"/>
      <c r="J137" s="402" t="str">
        <f>IF(LEN(INDEX(TasksList!$B$6:$B$1005,ROW(J134),1))=0,"",INDEX(TasksList!$B$6:$B$1005,ROW(J134),1)&amp;" - "&amp;INDEX(TasksList!$D$6:$D$1005,ROW(J134),1))</f>
        <v/>
      </c>
      <c r="K137" s="402"/>
      <c r="L137" s="399" t="str">
        <f t="array" ref="L137">IFERROR(INDEX($J$4:$J$1003,SMALL($K$4:$K$1003,ROW(L137)-3),1),"")</f>
        <v/>
      </c>
      <c r="M137" s="206"/>
      <c r="N137" s="362" t="str">
        <f>IFERROR(IF(LEN(INDEX(PlansAndNotes!$D$6:$D$4005,ROW(B137)-ROW($C$3)))=0,"",INDEX(PlansAndNotes!$D$6:$D$4005,ROW(B137)-ROW($C$3))),"")</f>
        <v/>
      </c>
      <c r="O137" s="165" t="str">
        <f t="shared" si="31"/>
        <v/>
      </c>
      <c r="P137" s="363" t="str">
        <f>IFERROR(IF(LEN(INDEX(PlansAndNotes!$E$6:$E$4005,ROW(B137)-ROW($C$3)))=0,"",INDEX(PlansAndNotes!$E$6:$E$4005,ROW(B137)-ROW($C$3))),"")</f>
        <v/>
      </c>
      <c r="Q137" s="363" t="str">
        <f>IFERROR(IF(LEN(INDEX(PlansAndNotes!$G$6:$G$4005,ROW(B137)-ROW($C$3)))=0,"",INDEX(PlansAndNotes!$G$6:$G$4005,ROW(B137)-ROW($C$3))),"")</f>
        <v/>
      </c>
      <c r="R137" s="165" t="str">
        <f>IFERROR(IF(LEN(D137)&gt;0,IF(LEN(INDEX(AdressBook!$C$6:$C$505,MATCH(D137,AdressBook!$B$6:$B$505,0),1))=0,"",INDEX(AdressBook!$C$6:$C$505,MATCH(D137,AdressBook!$B$6:$B$505,0),1)),""),"")</f>
        <v/>
      </c>
      <c r="S137" s="165">
        <f>IF(LEN(C137)&gt;0,IFERROR(IF(MATCH(C137,C138:$C$4004,0)&gt;0,-1,ROW(S137)-ROW($S$3)),ROW(S137)-ROW($S$3)),-1)</f>
        <v>-1</v>
      </c>
      <c r="T137" s="165">
        <f t="shared" si="32"/>
        <v>0</v>
      </c>
      <c r="U137" s="165" t="str">
        <f t="shared" si="33"/>
        <v/>
      </c>
      <c r="V137" s="165" t="str">
        <f>IFERROR(IF(OR(C137="",S137&lt;0),"",IF(SUBTOTAL(3,C137:C137)=0,-1,SUBTOTAL(3,$C$4:C137))),"")</f>
        <v/>
      </c>
      <c r="W137" s="156" t="str">
        <f t="array" ref="W137">IF(LEN(C137)&gt;0,IFERROR(IF(MATCH(C137,$C$3:$C136,0)&gt;0,N137-INDEX($N$3:N136,SUMPRODUCT(MAX(ROW($C$3:$C136)*(C137=$C$3:$C136)))-2,1),""),""),"")</f>
        <v/>
      </c>
      <c r="X137" s="156">
        <f t="shared" ca="1" si="34"/>
        <v>1</v>
      </c>
      <c r="Y137" s="156">
        <f t="shared" ca="1" si="35"/>
        <v>1</v>
      </c>
      <c r="AB137" s="406"/>
      <c r="AC137" s="380"/>
      <c r="AD137" s="380">
        <f t="shared" si="36"/>
        <v>0</v>
      </c>
      <c r="AQ137" s="165" t="str">
        <f t="shared" si="37"/>
        <v/>
      </c>
      <c r="AR137" s="167" t="str">
        <f t="array" ref="AR137" xml:space="preserve"> IFERROR( IF(OR(DATERANGE="All Data",DATERANGE=""), INDEX(Calculations!$AC$7:$AC$506,SMALL(IF(Calculations!$AC$7:$AC$506&lt;&gt;"0",ROW($AQ$6:$AQ$505)-ROW(INDEX($AQ$6:$AQ$505,1,1))+1),AQ137),1),INDEX(Calculations!$AD$7:$AD$506,SMALL(IF(Calculations!$AD$7:$AD$506&lt;&gt;0,ROW($AQ$6:$AQ$505)-ROW(INDEX($AQ$6:$AQ$505,1,1))+1),AQ137),1)),"")</f>
        <v/>
      </c>
      <c r="AS137" s="164" t="str">
        <f t="array" ref="AS137" xml:space="preserve"> IFERROR(IF(OR(DATERANGE="All Data",DATERANGE=""),INDEX(AdressBook!$B$6:$B$505,SMALL(IF(Calculations!$AC$7:$AC$506&lt;&gt;"0",ROW($AQ$6:$AQ$505)-ROW(INDEX($AQ$6:$AQ$505,1,1))+1),AQ137),1),INDEX(AdressBook!$B$6:$B$505,SMALL(IF(Calculations!$AD$7:$AD$506&lt;&gt;0,ROW($AQ$6:$AQ$505)-ROW(INDEX($AQ$6:$AQ$505,1,1))+1),AQ137),1)),"")</f>
        <v/>
      </c>
      <c r="AT137" s="227" t="str">
        <f t="shared" si="38"/>
        <v/>
      </c>
      <c r="AV137" s="199"/>
      <c r="AW137" s="199"/>
    </row>
    <row r="138" spans="2:49" hidden="1" x14ac:dyDescent="0.25">
      <c r="B138" s="390" t="str">
        <f>IFERROR(IF(LEN(INDEX(PlansAndNotes!$B$6:$B$2005,ROW(A138)-ROW($B$3)))=0,"",INDEX(PlansAndNotes!$B$6:$B$2005,ROW(A138)-ROW($B$3))),"")</f>
        <v/>
      </c>
      <c r="C138" s="361" t="str">
        <f t="shared" si="30"/>
        <v/>
      </c>
      <c r="D138" s="361" t="str">
        <f>IFERROR(IF(LEN(C138)&gt;0,IF(LEN(INDEX(TasksList!$C$6:$C$1005,MATCH(C138,TasksList!$B$6:$B$1005,0),1))=0,"",INDEX(TasksList!$C$6:$C$1005,MATCH(C138,TasksList!$B$6:$B$1005,0),1)),""),"")</f>
        <v/>
      </c>
      <c r="E138" s="361" t="str">
        <f>IFERROR(IF(LEN(C138)&gt;0,IF(LEN(INDEX(TasksList!$F$6:$F$1005,MATCH(C138,TasksList!$B$6:$B$1005,0),1))=0,"not set!",INDEX(TasksList!$F$6:$F$1005,MATCH(C138,TasksList!$B$6:$B$1005,0),1)),""),"")</f>
        <v/>
      </c>
      <c r="F138" s="360" t="str">
        <f>IFERROR(IF(LEN(D138)&gt;0,IF(LEN(INDEX(AdressBook!$D$6:$D$505,MATCH(D138,AdressBook!$B$6:$B$505,0),1))=0,"",INDEX(AdressBook!$D$6:$D$505,MATCH(D138,AdressBook!$B$6:$B$505,0),1)),""),"")</f>
        <v/>
      </c>
      <c r="G138" s="361" t="str">
        <f>IFERROR(IF(LEN(INDEX(PlansAndNotes!$F$6:$F$2005,ROW(B138)-ROW($C$3)))=0,"",INDEX(PlansAndNotes!$F$6:$F$2005,ROW(B138)-ROW($C$3))),"")</f>
        <v/>
      </c>
      <c r="H138" s="361" t="str">
        <f>IFERROR(IF(LEN(C138)&gt;0,IF(LEN(INDEX(TasksList!$G$6:$G$1005,MATCH(C138,TasksList!$B$6:$B$1005,0),1))=0,"",INDEX(TasksList!$G$6:$G$1005,MATCH(C138,TasksList!$B$6:$B$1005,0),1)),""),"")</f>
        <v/>
      </c>
      <c r="I138" s="381"/>
      <c r="J138" s="402" t="str">
        <f>IF(LEN(INDEX(TasksList!$B$6:$B$1005,ROW(J135),1))=0,"",INDEX(TasksList!$B$6:$B$1005,ROW(J135),1)&amp;" - "&amp;INDEX(TasksList!$D$6:$D$1005,ROW(J135),1))</f>
        <v/>
      </c>
      <c r="K138" s="402"/>
      <c r="L138" s="399" t="str">
        <f t="array" ref="L138">IFERROR(INDEX($J$4:$J$1003,SMALL($K$4:$K$1003,ROW(L138)-3),1),"")</f>
        <v/>
      </c>
      <c r="M138" s="206"/>
      <c r="N138" s="362" t="str">
        <f>IFERROR(IF(LEN(INDEX(PlansAndNotes!$D$6:$D$4005,ROW(B138)-ROW($C$3)))=0,"",INDEX(PlansAndNotes!$D$6:$D$4005,ROW(B138)-ROW($C$3))),"")</f>
        <v/>
      </c>
      <c r="O138" s="165" t="str">
        <f t="shared" si="31"/>
        <v/>
      </c>
      <c r="P138" s="363" t="str">
        <f>IFERROR(IF(LEN(INDEX(PlansAndNotes!$E$6:$E$4005,ROW(B138)-ROW($C$3)))=0,"",INDEX(PlansAndNotes!$E$6:$E$4005,ROW(B138)-ROW($C$3))),"")</f>
        <v/>
      </c>
      <c r="Q138" s="363" t="str">
        <f>IFERROR(IF(LEN(INDEX(PlansAndNotes!$G$6:$G$4005,ROW(B138)-ROW($C$3)))=0,"",INDEX(PlansAndNotes!$G$6:$G$4005,ROW(B138)-ROW($C$3))),"")</f>
        <v/>
      </c>
      <c r="R138" s="165" t="str">
        <f>IFERROR(IF(LEN(D138)&gt;0,IF(LEN(INDEX(AdressBook!$C$6:$C$505,MATCH(D138,AdressBook!$B$6:$B$505,0),1))=0,"",INDEX(AdressBook!$C$6:$C$505,MATCH(D138,AdressBook!$B$6:$B$505,0),1)),""),"")</f>
        <v/>
      </c>
      <c r="S138" s="165">
        <f>IF(LEN(C138)&gt;0,IFERROR(IF(MATCH(C138,C139:$C$4004,0)&gt;0,-1,ROW(S138)-ROW($S$3)),ROW(S138)-ROW($S$3)),-1)</f>
        <v>-1</v>
      </c>
      <c r="T138" s="165">
        <f t="shared" si="32"/>
        <v>0</v>
      </c>
      <c r="U138" s="165" t="str">
        <f t="shared" si="33"/>
        <v/>
      </c>
      <c r="V138" s="165" t="str">
        <f>IFERROR(IF(OR(C138="",S138&lt;0),"",IF(SUBTOTAL(3,C138:C138)=0,-1,SUBTOTAL(3,$C$4:C138))),"")</f>
        <v/>
      </c>
      <c r="W138" s="156" t="str">
        <f t="array" ref="W138">IF(LEN(C138)&gt;0,IFERROR(IF(MATCH(C138,$C$3:$C137,0)&gt;0,N138-INDEX($N$3:N137,SUMPRODUCT(MAX(ROW($C$3:$C137)*(C138=$C$3:$C137)))-2,1),""),""),"")</f>
        <v/>
      </c>
      <c r="X138" s="156">
        <f t="shared" ca="1" si="34"/>
        <v>1</v>
      </c>
      <c r="Y138" s="156">
        <f t="shared" ca="1" si="35"/>
        <v>1</v>
      </c>
      <c r="AB138" s="406"/>
      <c r="AC138" s="380"/>
      <c r="AD138" s="380">
        <f t="shared" si="36"/>
        <v>0</v>
      </c>
      <c r="AQ138" s="165" t="str">
        <f t="shared" si="37"/>
        <v/>
      </c>
      <c r="AR138" s="167" t="str">
        <f t="array" ref="AR138" xml:space="preserve"> IFERROR( IF(OR(DATERANGE="All Data",DATERANGE=""), INDEX(Calculations!$AC$7:$AC$506,SMALL(IF(Calculations!$AC$7:$AC$506&lt;&gt;"0",ROW($AQ$6:$AQ$505)-ROW(INDEX($AQ$6:$AQ$505,1,1))+1),AQ138),1),INDEX(Calculations!$AD$7:$AD$506,SMALL(IF(Calculations!$AD$7:$AD$506&lt;&gt;0,ROW($AQ$6:$AQ$505)-ROW(INDEX($AQ$6:$AQ$505,1,1))+1),AQ138),1)),"")</f>
        <v/>
      </c>
      <c r="AS138" s="164" t="str">
        <f t="array" ref="AS138" xml:space="preserve"> IFERROR(IF(OR(DATERANGE="All Data",DATERANGE=""),INDEX(AdressBook!$B$6:$B$505,SMALL(IF(Calculations!$AC$7:$AC$506&lt;&gt;"0",ROW($AQ$6:$AQ$505)-ROW(INDEX($AQ$6:$AQ$505,1,1))+1),AQ138),1),INDEX(AdressBook!$B$6:$B$505,SMALL(IF(Calculations!$AD$7:$AD$506&lt;&gt;0,ROW($AQ$6:$AQ$505)-ROW(INDEX($AQ$6:$AQ$505,1,1))+1),AQ138),1)),"")</f>
        <v/>
      </c>
      <c r="AT138" s="227" t="str">
        <f t="shared" si="38"/>
        <v/>
      </c>
      <c r="AV138" s="199"/>
      <c r="AW138" s="199"/>
    </row>
    <row r="139" spans="2:49" hidden="1" x14ac:dyDescent="0.25">
      <c r="B139" s="390" t="str">
        <f>IFERROR(IF(LEN(INDEX(PlansAndNotes!$B$6:$B$2005,ROW(A139)-ROW($B$3)))=0,"",INDEX(PlansAndNotes!$B$6:$B$2005,ROW(A139)-ROW($B$3))),"")</f>
        <v/>
      </c>
      <c r="C139" s="361" t="str">
        <f t="shared" si="30"/>
        <v/>
      </c>
      <c r="D139" s="361" t="str">
        <f>IFERROR(IF(LEN(C139)&gt;0,IF(LEN(INDEX(TasksList!$C$6:$C$1005,MATCH(C139,TasksList!$B$6:$B$1005,0),1))=0,"",INDEX(TasksList!$C$6:$C$1005,MATCH(C139,TasksList!$B$6:$B$1005,0),1)),""),"")</f>
        <v/>
      </c>
      <c r="E139" s="361" t="str">
        <f>IFERROR(IF(LEN(C139)&gt;0,IF(LEN(INDEX(TasksList!$F$6:$F$1005,MATCH(C139,TasksList!$B$6:$B$1005,0),1))=0,"not set!",INDEX(TasksList!$F$6:$F$1005,MATCH(C139,TasksList!$B$6:$B$1005,0),1)),""),"")</f>
        <v/>
      </c>
      <c r="F139" s="360" t="str">
        <f>IFERROR(IF(LEN(D139)&gt;0,IF(LEN(INDEX(AdressBook!$D$6:$D$505,MATCH(D139,AdressBook!$B$6:$B$505,0),1))=0,"",INDEX(AdressBook!$D$6:$D$505,MATCH(D139,AdressBook!$B$6:$B$505,0),1)),""),"")</f>
        <v/>
      </c>
      <c r="G139" s="361" t="str">
        <f>IFERROR(IF(LEN(INDEX(PlansAndNotes!$F$6:$F$2005,ROW(B139)-ROW($C$3)))=0,"",INDEX(PlansAndNotes!$F$6:$F$2005,ROW(B139)-ROW($C$3))),"")</f>
        <v/>
      </c>
      <c r="H139" s="361" t="str">
        <f>IFERROR(IF(LEN(C139)&gt;0,IF(LEN(INDEX(TasksList!$G$6:$G$1005,MATCH(C139,TasksList!$B$6:$B$1005,0),1))=0,"",INDEX(TasksList!$G$6:$G$1005,MATCH(C139,TasksList!$B$6:$B$1005,0),1)),""),"")</f>
        <v/>
      </c>
      <c r="I139" s="381"/>
      <c r="J139" s="402" t="str">
        <f>IF(LEN(INDEX(TasksList!$B$6:$B$1005,ROW(J136),1))=0,"",INDEX(TasksList!$B$6:$B$1005,ROW(J136),1)&amp;" - "&amp;INDEX(TasksList!$D$6:$D$1005,ROW(J136),1))</f>
        <v/>
      </c>
      <c r="K139" s="402"/>
      <c r="L139" s="399" t="str">
        <f t="array" ref="L139">IFERROR(INDEX($J$4:$J$1003,SMALL($K$4:$K$1003,ROW(L139)-3),1),"")</f>
        <v/>
      </c>
      <c r="M139" s="206"/>
      <c r="N139" s="362" t="str">
        <f>IFERROR(IF(LEN(INDEX(PlansAndNotes!$D$6:$D$4005,ROW(B139)-ROW($C$3)))=0,"",INDEX(PlansAndNotes!$D$6:$D$4005,ROW(B139)-ROW($C$3))),"")</f>
        <v/>
      </c>
      <c r="O139" s="165" t="str">
        <f t="shared" si="31"/>
        <v/>
      </c>
      <c r="P139" s="363" t="str">
        <f>IFERROR(IF(LEN(INDEX(PlansAndNotes!$E$6:$E$4005,ROW(B139)-ROW($C$3)))=0,"",INDEX(PlansAndNotes!$E$6:$E$4005,ROW(B139)-ROW($C$3))),"")</f>
        <v/>
      </c>
      <c r="Q139" s="363" t="str">
        <f>IFERROR(IF(LEN(INDEX(PlansAndNotes!$G$6:$G$4005,ROW(B139)-ROW($C$3)))=0,"",INDEX(PlansAndNotes!$G$6:$G$4005,ROW(B139)-ROW($C$3))),"")</f>
        <v/>
      </c>
      <c r="R139" s="165" t="str">
        <f>IFERROR(IF(LEN(D139)&gt;0,IF(LEN(INDEX(AdressBook!$C$6:$C$505,MATCH(D139,AdressBook!$B$6:$B$505,0),1))=0,"",INDEX(AdressBook!$C$6:$C$505,MATCH(D139,AdressBook!$B$6:$B$505,0),1)),""),"")</f>
        <v/>
      </c>
      <c r="S139" s="165">
        <f>IF(LEN(C139)&gt;0,IFERROR(IF(MATCH(C139,C140:$C$4004,0)&gt;0,-1,ROW(S139)-ROW($S$3)),ROW(S139)-ROW($S$3)),-1)</f>
        <v>-1</v>
      </c>
      <c r="T139" s="165">
        <f t="shared" si="32"/>
        <v>0</v>
      </c>
      <c r="U139" s="165" t="str">
        <f t="shared" si="33"/>
        <v/>
      </c>
      <c r="V139" s="165" t="str">
        <f>IFERROR(IF(OR(C139="",S139&lt;0),"",IF(SUBTOTAL(3,C139:C139)=0,-1,SUBTOTAL(3,$C$4:C139))),"")</f>
        <v/>
      </c>
      <c r="W139" s="156" t="str">
        <f t="array" ref="W139">IF(LEN(C139)&gt;0,IFERROR(IF(MATCH(C139,$C$3:$C138,0)&gt;0,N139-INDEX($N$3:N138,SUMPRODUCT(MAX(ROW($C$3:$C138)*(C139=$C$3:$C138)))-2,1),""),""),"")</f>
        <v/>
      </c>
      <c r="X139" s="156">
        <f t="shared" ca="1" si="34"/>
        <v>1</v>
      </c>
      <c r="Y139" s="156">
        <f t="shared" ca="1" si="35"/>
        <v>1</v>
      </c>
      <c r="AB139" s="406"/>
      <c r="AC139" s="380"/>
      <c r="AD139" s="380">
        <f t="shared" si="36"/>
        <v>0</v>
      </c>
      <c r="AQ139" s="165" t="str">
        <f t="shared" si="37"/>
        <v/>
      </c>
      <c r="AR139" s="167" t="str">
        <f t="array" ref="AR139" xml:space="preserve"> IFERROR( IF(OR(DATERANGE="All Data",DATERANGE=""), INDEX(Calculations!$AC$7:$AC$506,SMALL(IF(Calculations!$AC$7:$AC$506&lt;&gt;"0",ROW($AQ$6:$AQ$505)-ROW(INDEX($AQ$6:$AQ$505,1,1))+1),AQ139),1),INDEX(Calculations!$AD$7:$AD$506,SMALL(IF(Calculations!$AD$7:$AD$506&lt;&gt;0,ROW($AQ$6:$AQ$505)-ROW(INDEX($AQ$6:$AQ$505,1,1))+1),AQ139),1)),"")</f>
        <v/>
      </c>
      <c r="AS139" s="164" t="str">
        <f t="array" ref="AS139" xml:space="preserve"> IFERROR(IF(OR(DATERANGE="All Data",DATERANGE=""),INDEX(AdressBook!$B$6:$B$505,SMALL(IF(Calculations!$AC$7:$AC$506&lt;&gt;"0",ROW($AQ$6:$AQ$505)-ROW(INDEX($AQ$6:$AQ$505,1,1))+1),AQ139),1),INDEX(AdressBook!$B$6:$B$505,SMALL(IF(Calculations!$AD$7:$AD$506&lt;&gt;0,ROW($AQ$6:$AQ$505)-ROW(INDEX($AQ$6:$AQ$505,1,1))+1),AQ139),1)),"")</f>
        <v/>
      </c>
      <c r="AT139" s="227" t="str">
        <f t="shared" si="38"/>
        <v/>
      </c>
      <c r="AV139" s="199"/>
      <c r="AW139" s="199"/>
    </row>
    <row r="140" spans="2:49" hidden="1" x14ac:dyDescent="0.25">
      <c r="B140" s="390" t="str">
        <f>IFERROR(IF(LEN(INDEX(PlansAndNotes!$B$6:$B$2005,ROW(A140)-ROW($B$3)))=0,"",INDEX(PlansAndNotes!$B$6:$B$2005,ROW(A140)-ROW($B$3))),"")</f>
        <v/>
      </c>
      <c r="C140" s="361" t="str">
        <f t="shared" si="30"/>
        <v/>
      </c>
      <c r="D140" s="361" t="str">
        <f>IFERROR(IF(LEN(C140)&gt;0,IF(LEN(INDEX(TasksList!$C$6:$C$1005,MATCH(C140,TasksList!$B$6:$B$1005,0),1))=0,"",INDEX(TasksList!$C$6:$C$1005,MATCH(C140,TasksList!$B$6:$B$1005,0),1)),""),"")</f>
        <v/>
      </c>
      <c r="E140" s="361" t="str">
        <f>IFERROR(IF(LEN(C140)&gt;0,IF(LEN(INDEX(TasksList!$F$6:$F$1005,MATCH(C140,TasksList!$B$6:$B$1005,0),1))=0,"not set!",INDEX(TasksList!$F$6:$F$1005,MATCH(C140,TasksList!$B$6:$B$1005,0),1)),""),"")</f>
        <v/>
      </c>
      <c r="F140" s="360" t="str">
        <f>IFERROR(IF(LEN(D140)&gt;0,IF(LEN(INDEX(AdressBook!$D$6:$D$505,MATCH(D140,AdressBook!$B$6:$B$505,0),1))=0,"",INDEX(AdressBook!$D$6:$D$505,MATCH(D140,AdressBook!$B$6:$B$505,0),1)),""),"")</f>
        <v/>
      </c>
      <c r="G140" s="361" t="str">
        <f>IFERROR(IF(LEN(INDEX(PlansAndNotes!$F$6:$F$2005,ROW(B140)-ROW($C$3)))=0,"",INDEX(PlansAndNotes!$F$6:$F$2005,ROW(B140)-ROW($C$3))),"")</f>
        <v/>
      </c>
      <c r="H140" s="361" t="str">
        <f>IFERROR(IF(LEN(C140)&gt;0,IF(LEN(INDEX(TasksList!$G$6:$G$1005,MATCH(C140,TasksList!$B$6:$B$1005,0),1))=0,"",INDEX(TasksList!$G$6:$G$1005,MATCH(C140,TasksList!$B$6:$B$1005,0),1)),""),"")</f>
        <v/>
      </c>
      <c r="I140" s="381"/>
      <c r="J140" s="402" t="str">
        <f>IF(LEN(INDEX(TasksList!$B$6:$B$1005,ROW(J137),1))=0,"",INDEX(TasksList!$B$6:$B$1005,ROW(J137),1)&amp;" - "&amp;INDEX(TasksList!$D$6:$D$1005,ROW(J137),1))</f>
        <v/>
      </c>
      <c r="K140" s="402"/>
      <c r="L140" s="399" t="str">
        <f t="array" ref="L140">IFERROR(INDEX($J$4:$J$1003,SMALL($K$4:$K$1003,ROW(L140)-3),1),"")</f>
        <v/>
      </c>
      <c r="M140" s="206"/>
      <c r="N140" s="362" t="str">
        <f>IFERROR(IF(LEN(INDEX(PlansAndNotes!$D$6:$D$4005,ROW(B140)-ROW($C$3)))=0,"",INDEX(PlansAndNotes!$D$6:$D$4005,ROW(B140)-ROW($C$3))),"")</f>
        <v/>
      </c>
      <c r="O140" s="165" t="str">
        <f t="shared" si="31"/>
        <v/>
      </c>
      <c r="P140" s="363" t="str">
        <f>IFERROR(IF(LEN(INDEX(PlansAndNotes!$E$6:$E$4005,ROW(B140)-ROW($C$3)))=0,"",INDEX(PlansAndNotes!$E$6:$E$4005,ROW(B140)-ROW($C$3))),"")</f>
        <v/>
      </c>
      <c r="Q140" s="363" t="str">
        <f>IFERROR(IF(LEN(INDEX(PlansAndNotes!$G$6:$G$4005,ROW(B140)-ROW($C$3)))=0,"",INDEX(PlansAndNotes!$G$6:$G$4005,ROW(B140)-ROW($C$3))),"")</f>
        <v/>
      </c>
      <c r="R140" s="165" t="str">
        <f>IFERROR(IF(LEN(D140)&gt;0,IF(LEN(INDEX(AdressBook!$C$6:$C$505,MATCH(D140,AdressBook!$B$6:$B$505,0),1))=0,"",INDEX(AdressBook!$C$6:$C$505,MATCH(D140,AdressBook!$B$6:$B$505,0),1)),""),"")</f>
        <v/>
      </c>
      <c r="S140" s="165">
        <f>IF(LEN(C140)&gt;0,IFERROR(IF(MATCH(C140,C141:$C$4004,0)&gt;0,-1,ROW(S140)-ROW($S$3)),ROW(S140)-ROW($S$3)),-1)</f>
        <v>-1</v>
      </c>
      <c r="T140" s="165">
        <f t="shared" si="32"/>
        <v>0</v>
      </c>
      <c r="U140" s="165" t="str">
        <f t="shared" si="33"/>
        <v/>
      </c>
      <c r="V140" s="165" t="str">
        <f>IFERROR(IF(OR(C140="",S140&lt;0),"",IF(SUBTOTAL(3,C140:C140)=0,-1,SUBTOTAL(3,$C$4:C140))),"")</f>
        <v/>
      </c>
      <c r="W140" s="156" t="str">
        <f t="array" ref="W140">IF(LEN(C140)&gt;0,IFERROR(IF(MATCH(C140,$C$3:$C139,0)&gt;0,N140-INDEX($N$3:N139,SUMPRODUCT(MAX(ROW($C$3:$C139)*(C140=$C$3:$C139)))-2,1),""),""),"")</f>
        <v/>
      </c>
      <c r="X140" s="156">
        <f t="shared" ca="1" si="34"/>
        <v>1</v>
      </c>
      <c r="Y140" s="156">
        <f t="shared" ca="1" si="35"/>
        <v>1</v>
      </c>
      <c r="AB140" s="406"/>
      <c r="AC140" s="380"/>
      <c r="AD140" s="380">
        <f t="shared" si="36"/>
        <v>0</v>
      </c>
      <c r="AQ140" s="165" t="str">
        <f t="shared" si="37"/>
        <v/>
      </c>
      <c r="AR140" s="167" t="str">
        <f t="array" ref="AR140" xml:space="preserve"> IFERROR( IF(OR(DATERANGE="All Data",DATERANGE=""), INDEX(Calculations!$AC$7:$AC$506,SMALL(IF(Calculations!$AC$7:$AC$506&lt;&gt;"0",ROW($AQ$6:$AQ$505)-ROW(INDEX($AQ$6:$AQ$505,1,1))+1),AQ140),1),INDEX(Calculations!$AD$7:$AD$506,SMALL(IF(Calculations!$AD$7:$AD$506&lt;&gt;0,ROW($AQ$6:$AQ$505)-ROW(INDEX($AQ$6:$AQ$505,1,1))+1),AQ140),1)),"")</f>
        <v/>
      </c>
      <c r="AS140" s="164" t="str">
        <f t="array" ref="AS140" xml:space="preserve"> IFERROR(IF(OR(DATERANGE="All Data",DATERANGE=""),INDEX(AdressBook!$B$6:$B$505,SMALL(IF(Calculations!$AC$7:$AC$506&lt;&gt;"0",ROW($AQ$6:$AQ$505)-ROW(INDEX($AQ$6:$AQ$505,1,1))+1),AQ140),1),INDEX(AdressBook!$B$6:$B$505,SMALL(IF(Calculations!$AD$7:$AD$506&lt;&gt;0,ROW($AQ$6:$AQ$505)-ROW(INDEX($AQ$6:$AQ$505,1,1))+1),AQ140),1)),"")</f>
        <v/>
      </c>
      <c r="AT140" s="227" t="str">
        <f t="shared" si="38"/>
        <v/>
      </c>
      <c r="AV140" s="199"/>
      <c r="AW140" s="199"/>
    </row>
    <row r="141" spans="2:49" hidden="1" x14ac:dyDescent="0.25">
      <c r="B141" s="390" t="str">
        <f>IFERROR(IF(LEN(INDEX(PlansAndNotes!$B$6:$B$2005,ROW(A141)-ROW($B$3)))=0,"",INDEX(PlansAndNotes!$B$6:$B$2005,ROW(A141)-ROW($B$3))),"")</f>
        <v/>
      </c>
      <c r="C141" s="361" t="str">
        <f t="shared" si="30"/>
        <v/>
      </c>
      <c r="D141" s="361" t="str">
        <f>IFERROR(IF(LEN(C141)&gt;0,IF(LEN(INDEX(TasksList!$C$6:$C$1005,MATCH(C141,TasksList!$B$6:$B$1005,0),1))=0,"",INDEX(TasksList!$C$6:$C$1005,MATCH(C141,TasksList!$B$6:$B$1005,0),1)),""),"")</f>
        <v/>
      </c>
      <c r="E141" s="361" t="str">
        <f>IFERROR(IF(LEN(C141)&gt;0,IF(LEN(INDEX(TasksList!$F$6:$F$1005,MATCH(C141,TasksList!$B$6:$B$1005,0),1))=0,"not set!",INDEX(TasksList!$F$6:$F$1005,MATCH(C141,TasksList!$B$6:$B$1005,0),1)),""),"")</f>
        <v/>
      </c>
      <c r="F141" s="360" t="str">
        <f>IFERROR(IF(LEN(D141)&gt;0,IF(LEN(INDEX(AdressBook!$D$6:$D$505,MATCH(D141,AdressBook!$B$6:$B$505,0),1))=0,"",INDEX(AdressBook!$D$6:$D$505,MATCH(D141,AdressBook!$B$6:$B$505,0),1)),""),"")</f>
        <v/>
      </c>
      <c r="G141" s="361" t="str">
        <f>IFERROR(IF(LEN(INDEX(PlansAndNotes!$F$6:$F$2005,ROW(B141)-ROW($C$3)))=0,"",INDEX(PlansAndNotes!$F$6:$F$2005,ROW(B141)-ROW($C$3))),"")</f>
        <v/>
      </c>
      <c r="H141" s="361" t="str">
        <f>IFERROR(IF(LEN(C141)&gt;0,IF(LEN(INDEX(TasksList!$G$6:$G$1005,MATCH(C141,TasksList!$B$6:$B$1005,0),1))=0,"",INDEX(TasksList!$G$6:$G$1005,MATCH(C141,TasksList!$B$6:$B$1005,0),1)),""),"")</f>
        <v/>
      </c>
      <c r="I141" s="381"/>
      <c r="J141" s="402" t="str">
        <f>IF(LEN(INDEX(TasksList!$B$6:$B$1005,ROW(J138),1))=0,"",INDEX(TasksList!$B$6:$B$1005,ROW(J138),1)&amp;" - "&amp;INDEX(TasksList!$D$6:$D$1005,ROW(J138),1))</f>
        <v/>
      </c>
      <c r="K141" s="402"/>
      <c r="L141" s="399" t="str">
        <f t="array" ref="L141">IFERROR(INDEX($J$4:$J$1003,SMALL($K$4:$K$1003,ROW(L141)-3),1),"")</f>
        <v/>
      </c>
      <c r="M141" s="206"/>
      <c r="N141" s="362" t="str">
        <f>IFERROR(IF(LEN(INDEX(PlansAndNotes!$D$6:$D$4005,ROW(B141)-ROW($C$3)))=0,"",INDEX(PlansAndNotes!$D$6:$D$4005,ROW(B141)-ROW($C$3))),"")</f>
        <v/>
      </c>
      <c r="O141" s="165" t="str">
        <f t="shared" si="31"/>
        <v/>
      </c>
      <c r="P141" s="363" t="str">
        <f>IFERROR(IF(LEN(INDEX(PlansAndNotes!$E$6:$E$4005,ROW(B141)-ROW($C$3)))=0,"",INDEX(PlansAndNotes!$E$6:$E$4005,ROW(B141)-ROW($C$3))),"")</f>
        <v/>
      </c>
      <c r="Q141" s="363" t="str">
        <f>IFERROR(IF(LEN(INDEX(PlansAndNotes!$G$6:$G$4005,ROW(B141)-ROW($C$3)))=0,"",INDEX(PlansAndNotes!$G$6:$G$4005,ROW(B141)-ROW($C$3))),"")</f>
        <v/>
      </c>
      <c r="R141" s="165" t="str">
        <f>IFERROR(IF(LEN(D141)&gt;0,IF(LEN(INDEX(AdressBook!$C$6:$C$505,MATCH(D141,AdressBook!$B$6:$B$505,0),1))=0,"",INDEX(AdressBook!$C$6:$C$505,MATCH(D141,AdressBook!$B$6:$B$505,0),1)),""),"")</f>
        <v/>
      </c>
      <c r="S141" s="165">
        <f>IF(LEN(C141)&gt;0,IFERROR(IF(MATCH(C141,C142:$C$4004,0)&gt;0,-1,ROW(S141)-ROW($S$3)),ROW(S141)-ROW($S$3)),-1)</f>
        <v>-1</v>
      </c>
      <c r="T141" s="165">
        <f t="shared" si="32"/>
        <v>0</v>
      </c>
      <c r="U141" s="165" t="str">
        <f t="shared" si="33"/>
        <v/>
      </c>
      <c r="V141" s="165" t="str">
        <f>IFERROR(IF(OR(C141="",S141&lt;0),"",IF(SUBTOTAL(3,C141:C141)=0,-1,SUBTOTAL(3,$C$4:C141))),"")</f>
        <v/>
      </c>
      <c r="W141" s="156" t="str">
        <f t="array" ref="W141">IF(LEN(C141)&gt;0,IFERROR(IF(MATCH(C141,$C$3:$C140,0)&gt;0,N141-INDEX($N$3:N140,SUMPRODUCT(MAX(ROW($C$3:$C140)*(C141=$C$3:$C140)))-2,1),""),""),"")</f>
        <v/>
      </c>
      <c r="X141" s="156">
        <f t="shared" ca="1" si="34"/>
        <v>1</v>
      </c>
      <c r="Y141" s="156">
        <f t="shared" ca="1" si="35"/>
        <v>1</v>
      </c>
      <c r="AB141" s="406"/>
      <c r="AC141" s="380"/>
      <c r="AD141" s="380">
        <f t="shared" si="36"/>
        <v>0</v>
      </c>
      <c r="AQ141" s="165" t="str">
        <f t="shared" si="37"/>
        <v/>
      </c>
      <c r="AR141" s="167" t="str">
        <f t="array" ref="AR141" xml:space="preserve"> IFERROR( IF(OR(DATERANGE="All Data",DATERANGE=""), INDEX(Calculations!$AC$7:$AC$506,SMALL(IF(Calculations!$AC$7:$AC$506&lt;&gt;"0",ROW($AQ$6:$AQ$505)-ROW(INDEX($AQ$6:$AQ$505,1,1))+1),AQ141),1),INDEX(Calculations!$AD$7:$AD$506,SMALL(IF(Calculations!$AD$7:$AD$506&lt;&gt;0,ROW($AQ$6:$AQ$505)-ROW(INDEX($AQ$6:$AQ$505,1,1))+1),AQ141),1)),"")</f>
        <v/>
      </c>
      <c r="AS141" s="164" t="str">
        <f t="array" ref="AS141" xml:space="preserve"> IFERROR(IF(OR(DATERANGE="All Data",DATERANGE=""),INDEX(AdressBook!$B$6:$B$505,SMALL(IF(Calculations!$AC$7:$AC$506&lt;&gt;"0",ROW($AQ$6:$AQ$505)-ROW(INDEX($AQ$6:$AQ$505,1,1))+1),AQ141),1),INDEX(AdressBook!$B$6:$B$505,SMALL(IF(Calculations!$AD$7:$AD$506&lt;&gt;0,ROW($AQ$6:$AQ$505)-ROW(INDEX($AQ$6:$AQ$505,1,1))+1),AQ141),1)),"")</f>
        <v/>
      </c>
      <c r="AT141" s="227" t="str">
        <f t="shared" si="38"/>
        <v/>
      </c>
      <c r="AV141" s="199"/>
      <c r="AW141" s="199"/>
    </row>
    <row r="142" spans="2:49" hidden="1" x14ac:dyDescent="0.25">
      <c r="B142" s="390" t="str">
        <f>IFERROR(IF(LEN(INDEX(PlansAndNotes!$B$6:$B$2005,ROW(A142)-ROW($B$3)))=0,"",INDEX(PlansAndNotes!$B$6:$B$2005,ROW(A142)-ROW($B$3))),"")</f>
        <v/>
      </c>
      <c r="C142" s="361" t="str">
        <f t="shared" si="30"/>
        <v/>
      </c>
      <c r="D142" s="361" t="str">
        <f>IFERROR(IF(LEN(C142)&gt;0,IF(LEN(INDEX(TasksList!$C$6:$C$1005,MATCH(C142,TasksList!$B$6:$B$1005,0),1))=0,"",INDEX(TasksList!$C$6:$C$1005,MATCH(C142,TasksList!$B$6:$B$1005,0),1)),""),"")</f>
        <v/>
      </c>
      <c r="E142" s="361" t="str">
        <f>IFERROR(IF(LEN(C142)&gt;0,IF(LEN(INDEX(TasksList!$F$6:$F$1005,MATCH(C142,TasksList!$B$6:$B$1005,0),1))=0,"not set!",INDEX(TasksList!$F$6:$F$1005,MATCH(C142,TasksList!$B$6:$B$1005,0),1)),""),"")</f>
        <v/>
      </c>
      <c r="F142" s="360" t="str">
        <f>IFERROR(IF(LEN(D142)&gt;0,IF(LEN(INDEX(AdressBook!$D$6:$D$505,MATCH(D142,AdressBook!$B$6:$B$505,0),1))=0,"",INDEX(AdressBook!$D$6:$D$505,MATCH(D142,AdressBook!$B$6:$B$505,0),1)),""),"")</f>
        <v/>
      </c>
      <c r="G142" s="361" t="str">
        <f>IFERROR(IF(LEN(INDEX(PlansAndNotes!$F$6:$F$2005,ROW(B142)-ROW($C$3)))=0,"",INDEX(PlansAndNotes!$F$6:$F$2005,ROW(B142)-ROW($C$3))),"")</f>
        <v/>
      </c>
      <c r="H142" s="361" t="str">
        <f>IFERROR(IF(LEN(C142)&gt;0,IF(LEN(INDEX(TasksList!$G$6:$G$1005,MATCH(C142,TasksList!$B$6:$B$1005,0),1))=0,"",INDEX(TasksList!$G$6:$G$1005,MATCH(C142,TasksList!$B$6:$B$1005,0),1)),""),"")</f>
        <v/>
      </c>
      <c r="I142" s="381"/>
      <c r="J142" s="402" t="str">
        <f>IF(LEN(INDEX(TasksList!$B$6:$B$1005,ROW(J139),1))=0,"",INDEX(TasksList!$B$6:$B$1005,ROW(J139),1)&amp;" - "&amp;INDEX(TasksList!$D$6:$D$1005,ROW(J139),1))</f>
        <v/>
      </c>
      <c r="K142" s="402"/>
      <c r="L142" s="399" t="str">
        <f t="array" ref="L142">IFERROR(INDEX($J$4:$J$1003,SMALL($K$4:$K$1003,ROW(L142)-3),1),"")</f>
        <v/>
      </c>
      <c r="M142" s="206"/>
      <c r="N142" s="362" t="str">
        <f>IFERROR(IF(LEN(INDEX(PlansAndNotes!$D$6:$D$4005,ROW(B142)-ROW($C$3)))=0,"",INDEX(PlansAndNotes!$D$6:$D$4005,ROW(B142)-ROW($C$3))),"")</f>
        <v/>
      </c>
      <c r="O142" s="165" t="str">
        <f t="shared" si="31"/>
        <v/>
      </c>
      <c r="P142" s="363" t="str">
        <f>IFERROR(IF(LEN(INDEX(PlansAndNotes!$E$6:$E$4005,ROW(B142)-ROW($C$3)))=0,"",INDEX(PlansAndNotes!$E$6:$E$4005,ROW(B142)-ROW($C$3))),"")</f>
        <v/>
      </c>
      <c r="Q142" s="363" t="str">
        <f>IFERROR(IF(LEN(INDEX(PlansAndNotes!$G$6:$G$4005,ROW(B142)-ROW($C$3)))=0,"",INDEX(PlansAndNotes!$G$6:$G$4005,ROW(B142)-ROW($C$3))),"")</f>
        <v/>
      </c>
      <c r="R142" s="165" t="str">
        <f>IFERROR(IF(LEN(D142)&gt;0,IF(LEN(INDEX(AdressBook!$C$6:$C$505,MATCH(D142,AdressBook!$B$6:$B$505,0),1))=0,"",INDEX(AdressBook!$C$6:$C$505,MATCH(D142,AdressBook!$B$6:$B$505,0),1)),""),"")</f>
        <v/>
      </c>
      <c r="S142" s="165">
        <f>IF(LEN(C142)&gt;0,IFERROR(IF(MATCH(C142,C143:$C$4004,0)&gt;0,-1,ROW(S142)-ROW($S$3)),ROW(S142)-ROW($S$3)),-1)</f>
        <v>-1</v>
      </c>
      <c r="T142" s="165">
        <f t="shared" si="32"/>
        <v>0</v>
      </c>
      <c r="U142" s="165" t="str">
        <f t="shared" si="33"/>
        <v/>
      </c>
      <c r="V142" s="165" t="str">
        <f>IFERROR(IF(OR(C142="",S142&lt;0),"",IF(SUBTOTAL(3,C142:C142)=0,-1,SUBTOTAL(3,$C$4:C142))),"")</f>
        <v/>
      </c>
      <c r="W142" s="156" t="str">
        <f t="array" ref="W142">IF(LEN(C142)&gt;0,IFERROR(IF(MATCH(C142,$C$3:$C141,0)&gt;0,N142-INDEX($N$3:N141,SUMPRODUCT(MAX(ROW($C$3:$C141)*(C142=$C$3:$C141)))-2,1),""),""),"")</f>
        <v/>
      </c>
      <c r="X142" s="156">
        <f t="shared" ca="1" si="34"/>
        <v>1</v>
      </c>
      <c r="Y142" s="156">
        <f t="shared" ca="1" si="35"/>
        <v>1</v>
      </c>
      <c r="AB142" s="406"/>
      <c r="AC142" s="380"/>
      <c r="AD142" s="380">
        <f t="shared" si="36"/>
        <v>0</v>
      </c>
      <c r="AQ142" s="165" t="str">
        <f t="shared" si="37"/>
        <v/>
      </c>
      <c r="AR142" s="167" t="str">
        <f t="array" ref="AR142" xml:space="preserve"> IFERROR( IF(OR(DATERANGE="All Data",DATERANGE=""), INDEX(Calculations!$AC$7:$AC$506,SMALL(IF(Calculations!$AC$7:$AC$506&lt;&gt;"0",ROW($AQ$6:$AQ$505)-ROW(INDEX($AQ$6:$AQ$505,1,1))+1),AQ142),1),INDEX(Calculations!$AD$7:$AD$506,SMALL(IF(Calculations!$AD$7:$AD$506&lt;&gt;0,ROW($AQ$6:$AQ$505)-ROW(INDEX($AQ$6:$AQ$505,1,1))+1),AQ142),1)),"")</f>
        <v/>
      </c>
      <c r="AS142" s="164" t="str">
        <f t="array" ref="AS142" xml:space="preserve"> IFERROR(IF(OR(DATERANGE="All Data",DATERANGE=""),INDEX(AdressBook!$B$6:$B$505,SMALL(IF(Calculations!$AC$7:$AC$506&lt;&gt;"0",ROW($AQ$6:$AQ$505)-ROW(INDEX($AQ$6:$AQ$505,1,1))+1),AQ142),1),INDEX(AdressBook!$B$6:$B$505,SMALL(IF(Calculations!$AD$7:$AD$506&lt;&gt;0,ROW($AQ$6:$AQ$505)-ROW(INDEX($AQ$6:$AQ$505,1,1))+1),AQ142),1)),"")</f>
        <v/>
      </c>
      <c r="AT142" s="227" t="str">
        <f t="shared" si="38"/>
        <v/>
      </c>
      <c r="AV142" s="199"/>
      <c r="AW142" s="199"/>
    </row>
    <row r="143" spans="2:49" hidden="1" x14ac:dyDescent="0.25">
      <c r="B143" s="390" t="str">
        <f>IFERROR(IF(LEN(INDEX(PlansAndNotes!$B$6:$B$2005,ROW(A143)-ROW($B$3)))=0,"",INDEX(PlansAndNotes!$B$6:$B$2005,ROW(A143)-ROW($B$3))),"")</f>
        <v/>
      </c>
      <c r="C143" s="361" t="str">
        <f t="shared" si="30"/>
        <v/>
      </c>
      <c r="D143" s="361" t="str">
        <f>IFERROR(IF(LEN(C143)&gt;0,IF(LEN(INDEX(TasksList!$C$6:$C$1005,MATCH(C143,TasksList!$B$6:$B$1005,0),1))=0,"",INDEX(TasksList!$C$6:$C$1005,MATCH(C143,TasksList!$B$6:$B$1005,0),1)),""),"")</f>
        <v/>
      </c>
      <c r="E143" s="361" t="str">
        <f>IFERROR(IF(LEN(C143)&gt;0,IF(LEN(INDEX(TasksList!$F$6:$F$1005,MATCH(C143,TasksList!$B$6:$B$1005,0),1))=0,"not set!",INDEX(TasksList!$F$6:$F$1005,MATCH(C143,TasksList!$B$6:$B$1005,0),1)),""),"")</f>
        <v/>
      </c>
      <c r="F143" s="360" t="str">
        <f>IFERROR(IF(LEN(D143)&gt;0,IF(LEN(INDEX(AdressBook!$D$6:$D$505,MATCH(D143,AdressBook!$B$6:$B$505,0),1))=0,"",INDEX(AdressBook!$D$6:$D$505,MATCH(D143,AdressBook!$B$6:$B$505,0),1)),""),"")</f>
        <v/>
      </c>
      <c r="G143" s="361" t="str">
        <f>IFERROR(IF(LEN(INDEX(PlansAndNotes!$F$6:$F$2005,ROW(B143)-ROW($C$3)))=0,"",INDEX(PlansAndNotes!$F$6:$F$2005,ROW(B143)-ROW($C$3))),"")</f>
        <v/>
      </c>
      <c r="H143" s="361" t="str">
        <f>IFERROR(IF(LEN(C143)&gt;0,IF(LEN(INDEX(TasksList!$G$6:$G$1005,MATCH(C143,TasksList!$B$6:$B$1005,0),1))=0,"",INDEX(TasksList!$G$6:$G$1005,MATCH(C143,TasksList!$B$6:$B$1005,0),1)),""),"")</f>
        <v/>
      </c>
      <c r="I143" s="381"/>
      <c r="J143" s="402" t="str">
        <f>IF(LEN(INDEX(TasksList!$B$6:$B$1005,ROW(J140),1))=0,"",INDEX(TasksList!$B$6:$B$1005,ROW(J140),1)&amp;" - "&amp;INDEX(TasksList!$D$6:$D$1005,ROW(J140),1))</f>
        <v/>
      </c>
      <c r="K143" s="402"/>
      <c r="L143" s="399" t="str">
        <f t="array" ref="L143">IFERROR(INDEX($J$4:$J$1003,SMALL($K$4:$K$1003,ROW(L143)-3),1),"")</f>
        <v/>
      </c>
      <c r="M143" s="206"/>
      <c r="N143" s="362" t="str">
        <f>IFERROR(IF(LEN(INDEX(PlansAndNotes!$D$6:$D$4005,ROW(B143)-ROW($C$3)))=0,"",INDEX(PlansAndNotes!$D$6:$D$4005,ROW(B143)-ROW($C$3))),"")</f>
        <v/>
      </c>
      <c r="O143" s="165" t="str">
        <f t="shared" si="31"/>
        <v/>
      </c>
      <c r="P143" s="363" t="str">
        <f>IFERROR(IF(LEN(INDEX(PlansAndNotes!$E$6:$E$4005,ROW(B143)-ROW($C$3)))=0,"",INDEX(PlansAndNotes!$E$6:$E$4005,ROW(B143)-ROW($C$3))),"")</f>
        <v/>
      </c>
      <c r="Q143" s="363" t="str">
        <f>IFERROR(IF(LEN(INDEX(PlansAndNotes!$G$6:$G$4005,ROW(B143)-ROW($C$3)))=0,"",INDEX(PlansAndNotes!$G$6:$G$4005,ROW(B143)-ROW($C$3))),"")</f>
        <v/>
      </c>
      <c r="R143" s="165" t="str">
        <f>IFERROR(IF(LEN(D143)&gt;0,IF(LEN(INDEX(AdressBook!$C$6:$C$505,MATCH(D143,AdressBook!$B$6:$B$505,0),1))=0,"",INDEX(AdressBook!$C$6:$C$505,MATCH(D143,AdressBook!$B$6:$B$505,0),1)),""),"")</f>
        <v/>
      </c>
      <c r="S143" s="165">
        <f>IF(LEN(C143)&gt;0,IFERROR(IF(MATCH(C143,C144:$C$4004,0)&gt;0,-1,ROW(S143)-ROW($S$3)),ROW(S143)-ROW($S$3)),-1)</f>
        <v>-1</v>
      </c>
      <c r="T143" s="165">
        <f t="shared" si="32"/>
        <v>0</v>
      </c>
      <c r="U143" s="165" t="str">
        <f t="shared" si="33"/>
        <v/>
      </c>
      <c r="V143" s="165" t="str">
        <f>IFERROR(IF(OR(C143="",S143&lt;0),"",IF(SUBTOTAL(3,C143:C143)=0,-1,SUBTOTAL(3,$C$4:C143))),"")</f>
        <v/>
      </c>
      <c r="W143" s="156" t="str">
        <f t="array" ref="W143">IF(LEN(C143)&gt;0,IFERROR(IF(MATCH(C143,$C$3:$C142,0)&gt;0,N143-INDEX($N$3:N142,SUMPRODUCT(MAX(ROW($C$3:$C142)*(C143=$C$3:$C142)))-2,1),""),""),"")</f>
        <v/>
      </c>
      <c r="X143" s="156">
        <f t="shared" ca="1" si="34"/>
        <v>1</v>
      </c>
      <c r="Y143" s="156">
        <f t="shared" ca="1" si="35"/>
        <v>1</v>
      </c>
      <c r="AB143" s="406"/>
      <c r="AC143" s="380"/>
      <c r="AD143" s="380">
        <f t="shared" si="36"/>
        <v>0</v>
      </c>
      <c r="AQ143" s="165" t="str">
        <f t="shared" si="37"/>
        <v/>
      </c>
      <c r="AR143" s="167" t="str">
        <f t="array" ref="AR143" xml:space="preserve"> IFERROR( IF(OR(DATERANGE="All Data",DATERANGE=""), INDEX(Calculations!$AC$7:$AC$506,SMALL(IF(Calculations!$AC$7:$AC$506&lt;&gt;"0",ROW($AQ$6:$AQ$505)-ROW(INDEX($AQ$6:$AQ$505,1,1))+1),AQ143),1),INDEX(Calculations!$AD$7:$AD$506,SMALL(IF(Calculations!$AD$7:$AD$506&lt;&gt;0,ROW($AQ$6:$AQ$505)-ROW(INDEX($AQ$6:$AQ$505,1,1))+1),AQ143),1)),"")</f>
        <v/>
      </c>
      <c r="AS143" s="164" t="str">
        <f t="array" ref="AS143" xml:space="preserve"> IFERROR(IF(OR(DATERANGE="All Data",DATERANGE=""),INDEX(AdressBook!$B$6:$B$505,SMALL(IF(Calculations!$AC$7:$AC$506&lt;&gt;"0",ROW($AQ$6:$AQ$505)-ROW(INDEX($AQ$6:$AQ$505,1,1))+1),AQ143),1),INDEX(AdressBook!$B$6:$B$505,SMALL(IF(Calculations!$AD$7:$AD$506&lt;&gt;0,ROW($AQ$6:$AQ$505)-ROW(INDEX($AQ$6:$AQ$505,1,1))+1),AQ143),1)),"")</f>
        <v/>
      </c>
      <c r="AT143" s="227" t="str">
        <f t="shared" si="38"/>
        <v/>
      </c>
      <c r="AV143" s="199"/>
      <c r="AW143" s="199"/>
    </row>
    <row r="144" spans="2:49" hidden="1" x14ac:dyDescent="0.25">
      <c r="B144" s="390" t="str">
        <f>IFERROR(IF(LEN(INDEX(PlansAndNotes!$B$6:$B$2005,ROW(A144)-ROW($B$3)))=0,"",INDEX(PlansAndNotes!$B$6:$B$2005,ROW(A144)-ROW($B$3))),"")</f>
        <v/>
      </c>
      <c r="C144" s="361" t="str">
        <f t="shared" si="30"/>
        <v/>
      </c>
      <c r="D144" s="361" t="str">
        <f>IFERROR(IF(LEN(C144)&gt;0,IF(LEN(INDEX(TasksList!$C$6:$C$1005,MATCH(C144,TasksList!$B$6:$B$1005,0),1))=0,"",INDEX(TasksList!$C$6:$C$1005,MATCH(C144,TasksList!$B$6:$B$1005,0),1)),""),"")</f>
        <v/>
      </c>
      <c r="E144" s="361" t="str">
        <f>IFERROR(IF(LEN(C144)&gt;0,IF(LEN(INDEX(TasksList!$F$6:$F$1005,MATCH(C144,TasksList!$B$6:$B$1005,0),1))=0,"not set!",INDEX(TasksList!$F$6:$F$1005,MATCH(C144,TasksList!$B$6:$B$1005,0),1)),""),"")</f>
        <v/>
      </c>
      <c r="F144" s="360" t="str">
        <f>IFERROR(IF(LEN(D144)&gt;0,IF(LEN(INDEX(AdressBook!$D$6:$D$505,MATCH(D144,AdressBook!$B$6:$B$505,0),1))=0,"",INDEX(AdressBook!$D$6:$D$505,MATCH(D144,AdressBook!$B$6:$B$505,0),1)),""),"")</f>
        <v/>
      </c>
      <c r="G144" s="361" t="str">
        <f>IFERROR(IF(LEN(INDEX(PlansAndNotes!$F$6:$F$2005,ROW(B144)-ROW($C$3)))=0,"",INDEX(PlansAndNotes!$F$6:$F$2005,ROW(B144)-ROW($C$3))),"")</f>
        <v/>
      </c>
      <c r="H144" s="361" t="str">
        <f>IFERROR(IF(LEN(C144)&gt;0,IF(LEN(INDEX(TasksList!$G$6:$G$1005,MATCH(C144,TasksList!$B$6:$B$1005,0),1))=0,"",INDEX(TasksList!$G$6:$G$1005,MATCH(C144,TasksList!$B$6:$B$1005,0),1)),""),"")</f>
        <v/>
      </c>
      <c r="I144" s="381"/>
      <c r="J144" s="402" t="str">
        <f>IF(LEN(INDEX(TasksList!$B$6:$B$1005,ROW(J141),1))=0,"",INDEX(TasksList!$B$6:$B$1005,ROW(J141),1)&amp;" - "&amp;INDEX(TasksList!$D$6:$D$1005,ROW(J141),1))</f>
        <v/>
      </c>
      <c r="K144" s="402"/>
      <c r="L144" s="399" t="str">
        <f t="array" ref="L144">IFERROR(INDEX($J$4:$J$1003,SMALL($K$4:$K$1003,ROW(L144)-3),1),"")</f>
        <v/>
      </c>
      <c r="M144" s="206"/>
      <c r="N144" s="362" t="str">
        <f>IFERROR(IF(LEN(INDEX(PlansAndNotes!$D$6:$D$4005,ROW(B144)-ROW($C$3)))=0,"",INDEX(PlansAndNotes!$D$6:$D$4005,ROW(B144)-ROW($C$3))),"")</f>
        <v/>
      </c>
      <c r="O144" s="165" t="str">
        <f t="shared" si="31"/>
        <v/>
      </c>
      <c r="P144" s="363" t="str">
        <f>IFERROR(IF(LEN(INDEX(PlansAndNotes!$E$6:$E$4005,ROW(B144)-ROW($C$3)))=0,"",INDEX(PlansAndNotes!$E$6:$E$4005,ROW(B144)-ROW($C$3))),"")</f>
        <v/>
      </c>
      <c r="Q144" s="363" t="str">
        <f>IFERROR(IF(LEN(INDEX(PlansAndNotes!$G$6:$G$4005,ROW(B144)-ROW($C$3)))=0,"",INDEX(PlansAndNotes!$G$6:$G$4005,ROW(B144)-ROW($C$3))),"")</f>
        <v/>
      </c>
      <c r="R144" s="165" t="str">
        <f>IFERROR(IF(LEN(D144)&gt;0,IF(LEN(INDEX(AdressBook!$C$6:$C$505,MATCH(D144,AdressBook!$B$6:$B$505,0),1))=0,"",INDEX(AdressBook!$C$6:$C$505,MATCH(D144,AdressBook!$B$6:$B$505,0),1)),""),"")</f>
        <v/>
      </c>
      <c r="S144" s="165">
        <f>IF(LEN(C144)&gt;0,IFERROR(IF(MATCH(C144,C145:$C$4004,0)&gt;0,-1,ROW(S144)-ROW($S$3)),ROW(S144)-ROW($S$3)),-1)</f>
        <v>-1</v>
      </c>
      <c r="T144" s="165">
        <f t="shared" si="32"/>
        <v>0</v>
      </c>
      <c r="U144" s="165" t="str">
        <f t="shared" si="33"/>
        <v/>
      </c>
      <c r="V144" s="165" t="str">
        <f>IFERROR(IF(OR(C144="",S144&lt;0),"",IF(SUBTOTAL(3,C144:C144)=0,-1,SUBTOTAL(3,$C$4:C144))),"")</f>
        <v/>
      </c>
      <c r="W144" s="156" t="str">
        <f t="array" ref="W144">IF(LEN(C144)&gt;0,IFERROR(IF(MATCH(C144,$C$3:$C143,0)&gt;0,N144-INDEX($N$3:N143,SUMPRODUCT(MAX(ROW($C$3:$C143)*(C144=$C$3:$C143)))-2,1),""),""),"")</f>
        <v/>
      </c>
      <c r="X144" s="156">
        <f t="shared" ca="1" si="34"/>
        <v>1</v>
      </c>
      <c r="Y144" s="156">
        <f t="shared" ca="1" si="35"/>
        <v>1</v>
      </c>
      <c r="AB144" s="406"/>
      <c r="AC144" s="380"/>
      <c r="AD144" s="380">
        <f t="shared" si="36"/>
        <v>0</v>
      </c>
      <c r="AQ144" s="165" t="str">
        <f t="shared" si="37"/>
        <v/>
      </c>
      <c r="AR144" s="167" t="str">
        <f t="array" ref="AR144" xml:space="preserve"> IFERROR( IF(OR(DATERANGE="All Data",DATERANGE=""), INDEX(Calculations!$AC$7:$AC$506,SMALL(IF(Calculations!$AC$7:$AC$506&lt;&gt;"0",ROW($AQ$6:$AQ$505)-ROW(INDEX($AQ$6:$AQ$505,1,1))+1),AQ144),1),INDEX(Calculations!$AD$7:$AD$506,SMALL(IF(Calculations!$AD$7:$AD$506&lt;&gt;0,ROW($AQ$6:$AQ$505)-ROW(INDEX($AQ$6:$AQ$505,1,1))+1),AQ144),1)),"")</f>
        <v/>
      </c>
      <c r="AS144" s="164" t="str">
        <f t="array" ref="AS144" xml:space="preserve"> IFERROR(IF(OR(DATERANGE="All Data",DATERANGE=""),INDEX(AdressBook!$B$6:$B$505,SMALL(IF(Calculations!$AC$7:$AC$506&lt;&gt;"0",ROW($AQ$6:$AQ$505)-ROW(INDEX($AQ$6:$AQ$505,1,1))+1),AQ144),1),INDEX(AdressBook!$B$6:$B$505,SMALL(IF(Calculations!$AD$7:$AD$506&lt;&gt;0,ROW($AQ$6:$AQ$505)-ROW(INDEX($AQ$6:$AQ$505,1,1))+1),AQ144),1)),"")</f>
        <v/>
      </c>
      <c r="AT144" s="227" t="str">
        <f t="shared" si="38"/>
        <v/>
      </c>
      <c r="AV144" s="199"/>
      <c r="AW144" s="199"/>
    </row>
    <row r="145" spans="2:49" hidden="1" x14ac:dyDescent="0.25">
      <c r="B145" s="390" t="str">
        <f>IFERROR(IF(LEN(INDEX(PlansAndNotes!$B$6:$B$2005,ROW(A145)-ROW($B$3)))=0,"",INDEX(PlansAndNotes!$B$6:$B$2005,ROW(A145)-ROW($B$3))),"")</f>
        <v/>
      </c>
      <c r="C145" s="361" t="str">
        <f t="shared" si="30"/>
        <v/>
      </c>
      <c r="D145" s="361" t="str">
        <f>IFERROR(IF(LEN(C145)&gt;0,IF(LEN(INDEX(TasksList!$C$6:$C$1005,MATCH(C145,TasksList!$B$6:$B$1005,0),1))=0,"",INDEX(TasksList!$C$6:$C$1005,MATCH(C145,TasksList!$B$6:$B$1005,0),1)),""),"")</f>
        <v/>
      </c>
      <c r="E145" s="361" t="str">
        <f>IFERROR(IF(LEN(C145)&gt;0,IF(LEN(INDEX(TasksList!$F$6:$F$1005,MATCH(C145,TasksList!$B$6:$B$1005,0),1))=0,"not set!",INDEX(TasksList!$F$6:$F$1005,MATCH(C145,TasksList!$B$6:$B$1005,0),1)),""),"")</f>
        <v/>
      </c>
      <c r="F145" s="360" t="str">
        <f>IFERROR(IF(LEN(D145)&gt;0,IF(LEN(INDEX(AdressBook!$D$6:$D$505,MATCH(D145,AdressBook!$B$6:$B$505,0),1))=0,"",INDEX(AdressBook!$D$6:$D$505,MATCH(D145,AdressBook!$B$6:$B$505,0),1)),""),"")</f>
        <v/>
      </c>
      <c r="G145" s="361" t="str">
        <f>IFERROR(IF(LEN(INDEX(PlansAndNotes!$F$6:$F$2005,ROW(B145)-ROW($C$3)))=0,"",INDEX(PlansAndNotes!$F$6:$F$2005,ROW(B145)-ROW($C$3))),"")</f>
        <v/>
      </c>
      <c r="H145" s="361" t="str">
        <f>IFERROR(IF(LEN(C145)&gt;0,IF(LEN(INDEX(TasksList!$G$6:$G$1005,MATCH(C145,TasksList!$B$6:$B$1005,0),1))=0,"",INDEX(TasksList!$G$6:$G$1005,MATCH(C145,TasksList!$B$6:$B$1005,0),1)),""),"")</f>
        <v/>
      </c>
      <c r="I145" s="381"/>
      <c r="J145" s="402" t="str">
        <f>IF(LEN(INDEX(TasksList!$B$6:$B$1005,ROW(J142),1))=0,"",INDEX(TasksList!$B$6:$B$1005,ROW(J142),1)&amp;" - "&amp;INDEX(TasksList!$D$6:$D$1005,ROW(J142),1))</f>
        <v/>
      </c>
      <c r="K145" s="402"/>
      <c r="L145" s="399" t="str">
        <f t="array" ref="L145">IFERROR(INDEX($J$4:$J$1003,SMALL($K$4:$K$1003,ROW(L145)-3),1),"")</f>
        <v/>
      </c>
      <c r="M145" s="206"/>
      <c r="N145" s="362" t="str">
        <f>IFERROR(IF(LEN(INDEX(PlansAndNotes!$D$6:$D$4005,ROW(B145)-ROW($C$3)))=0,"",INDEX(PlansAndNotes!$D$6:$D$4005,ROW(B145)-ROW($C$3))),"")</f>
        <v/>
      </c>
      <c r="O145" s="165" t="str">
        <f t="shared" si="31"/>
        <v/>
      </c>
      <c r="P145" s="363" t="str">
        <f>IFERROR(IF(LEN(INDEX(PlansAndNotes!$E$6:$E$4005,ROW(B145)-ROW($C$3)))=0,"",INDEX(PlansAndNotes!$E$6:$E$4005,ROW(B145)-ROW($C$3))),"")</f>
        <v/>
      </c>
      <c r="Q145" s="363" t="str">
        <f>IFERROR(IF(LEN(INDEX(PlansAndNotes!$G$6:$G$4005,ROW(B145)-ROW($C$3)))=0,"",INDEX(PlansAndNotes!$G$6:$G$4005,ROW(B145)-ROW($C$3))),"")</f>
        <v/>
      </c>
      <c r="R145" s="165" t="str">
        <f>IFERROR(IF(LEN(D145)&gt;0,IF(LEN(INDEX(AdressBook!$C$6:$C$505,MATCH(D145,AdressBook!$B$6:$B$505,0),1))=0,"",INDEX(AdressBook!$C$6:$C$505,MATCH(D145,AdressBook!$B$6:$B$505,0),1)),""),"")</f>
        <v/>
      </c>
      <c r="S145" s="165">
        <f>IF(LEN(C145)&gt;0,IFERROR(IF(MATCH(C145,C146:$C$4004,0)&gt;0,-1,ROW(S145)-ROW($S$3)),ROW(S145)-ROW($S$3)),-1)</f>
        <v>-1</v>
      </c>
      <c r="T145" s="165">
        <f t="shared" si="32"/>
        <v>0</v>
      </c>
      <c r="U145" s="165" t="str">
        <f t="shared" si="33"/>
        <v/>
      </c>
      <c r="V145" s="165" t="str">
        <f>IFERROR(IF(OR(C145="",S145&lt;0),"",IF(SUBTOTAL(3,C145:C145)=0,-1,SUBTOTAL(3,$C$4:C145))),"")</f>
        <v/>
      </c>
      <c r="W145" s="156" t="str">
        <f t="array" ref="W145">IF(LEN(C145)&gt;0,IFERROR(IF(MATCH(C145,$C$3:$C144,0)&gt;0,N145-INDEX($N$3:N144,SUMPRODUCT(MAX(ROW($C$3:$C144)*(C145=$C$3:$C144)))-2,1),""),""),"")</f>
        <v/>
      </c>
      <c r="X145" s="156">
        <f t="shared" ca="1" si="34"/>
        <v>1</v>
      </c>
      <c r="Y145" s="156">
        <f t="shared" ca="1" si="35"/>
        <v>1</v>
      </c>
      <c r="AB145" s="406"/>
      <c r="AC145" s="380"/>
      <c r="AD145" s="380">
        <f t="shared" si="36"/>
        <v>0</v>
      </c>
      <c r="AQ145" s="165" t="str">
        <f t="shared" si="37"/>
        <v/>
      </c>
      <c r="AR145" s="167" t="str">
        <f t="array" ref="AR145" xml:space="preserve"> IFERROR( IF(OR(DATERANGE="All Data",DATERANGE=""), INDEX(Calculations!$AC$7:$AC$506,SMALL(IF(Calculations!$AC$7:$AC$506&lt;&gt;"0",ROW($AQ$6:$AQ$505)-ROW(INDEX($AQ$6:$AQ$505,1,1))+1),AQ145),1),INDEX(Calculations!$AD$7:$AD$506,SMALL(IF(Calculations!$AD$7:$AD$506&lt;&gt;0,ROW($AQ$6:$AQ$505)-ROW(INDEX($AQ$6:$AQ$505,1,1))+1),AQ145),1)),"")</f>
        <v/>
      </c>
      <c r="AS145" s="164" t="str">
        <f t="array" ref="AS145" xml:space="preserve"> IFERROR(IF(OR(DATERANGE="All Data",DATERANGE=""),INDEX(AdressBook!$B$6:$B$505,SMALL(IF(Calculations!$AC$7:$AC$506&lt;&gt;"0",ROW($AQ$6:$AQ$505)-ROW(INDEX($AQ$6:$AQ$505,1,1))+1),AQ145),1),INDEX(AdressBook!$B$6:$B$505,SMALL(IF(Calculations!$AD$7:$AD$506&lt;&gt;0,ROW($AQ$6:$AQ$505)-ROW(INDEX($AQ$6:$AQ$505,1,1))+1),AQ145),1)),"")</f>
        <v/>
      </c>
      <c r="AT145" s="227" t="str">
        <f t="shared" si="38"/>
        <v/>
      </c>
      <c r="AV145" s="199"/>
      <c r="AW145" s="199"/>
    </row>
    <row r="146" spans="2:49" hidden="1" x14ac:dyDescent="0.25">
      <c r="B146" s="390" t="str">
        <f>IFERROR(IF(LEN(INDEX(PlansAndNotes!$B$6:$B$2005,ROW(A146)-ROW($B$3)))=0,"",INDEX(PlansAndNotes!$B$6:$B$2005,ROW(A146)-ROW($B$3))),"")</f>
        <v/>
      </c>
      <c r="C146" s="361" t="str">
        <f t="shared" si="30"/>
        <v/>
      </c>
      <c r="D146" s="361" t="str">
        <f>IFERROR(IF(LEN(C146)&gt;0,IF(LEN(INDEX(TasksList!$C$6:$C$1005,MATCH(C146,TasksList!$B$6:$B$1005,0),1))=0,"",INDEX(TasksList!$C$6:$C$1005,MATCH(C146,TasksList!$B$6:$B$1005,0),1)),""),"")</f>
        <v/>
      </c>
      <c r="E146" s="361" t="str">
        <f>IFERROR(IF(LEN(C146)&gt;0,IF(LEN(INDEX(TasksList!$F$6:$F$1005,MATCH(C146,TasksList!$B$6:$B$1005,0),1))=0,"not set!",INDEX(TasksList!$F$6:$F$1005,MATCH(C146,TasksList!$B$6:$B$1005,0),1)),""),"")</f>
        <v/>
      </c>
      <c r="F146" s="360" t="str">
        <f>IFERROR(IF(LEN(D146)&gt;0,IF(LEN(INDEX(AdressBook!$D$6:$D$505,MATCH(D146,AdressBook!$B$6:$B$505,0),1))=0,"",INDEX(AdressBook!$D$6:$D$505,MATCH(D146,AdressBook!$B$6:$B$505,0),1)),""),"")</f>
        <v/>
      </c>
      <c r="G146" s="361" t="str">
        <f>IFERROR(IF(LEN(INDEX(PlansAndNotes!$F$6:$F$2005,ROW(B146)-ROW($C$3)))=0,"",INDEX(PlansAndNotes!$F$6:$F$2005,ROW(B146)-ROW($C$3))),"")</f>
        <v/>
      </c>
      <c r="H146" s="361" t="str">
        <f>IFERROR(IF(LEN(C146)&gt;0,IF(LEN(INDEX(TasksList!$G$6:$G$1005,MATCH(C146,TasksList!$B$6:$B$1005,0),1))=0,"",INDEX(TasksList!$G$6:$G$1005,MATCH(C146,TasksList!$B$6:$B$1005,0),1)),""),"")</f>
        <v/>
      </c>
      <c r="I146" s="381"/>
      <c r="J146" s="402" t="str">
        <f>IF(LEN(INDEX(TasksList!$B$6:$B$1005,ROW(J143),1))=0,"",INDEX(TasksList!$B$6:$B$1005,ROW(J143),1)&amp;" - "&amp;INDEX(TasksList!$D$6:$D$1005,ROW(J143),1))</f>
        <v/>
      </c>
      <c r="K146" s="402"/>
      <c r="L146" s="399" t="str">
        <f t="array" ref="L146">IFERROR(INDEX($J$4:$J$1003,SMALL($K$4:$K$1003,ROW(L146)-3),1),"")</f>
        <v/>
      </c>
      <c r="M146" s="206"/>
      <c r="N146" s="362" t="str">
        <f>IFERROR(IF(LEN(INDEX(PlansAndNotes!$D$6:$D$4005,ROW(B146)-ROW($C$3)))=0,"",INDEX(PlansAndNotes!$D$6:$D$4005,ROW(B146)-ROW($C$3))),"")</f>
        <v/>
      </c>
      <c r="O146" s="165" t="str">
        <f t="shared" si="31"/>
        <v/>
      </c>
      <c r="P146" s="363" t="str">
        <f>IFERROR(IF(LEN(INDEX(PlansAndNotes!$E$6:$E$4005,ROW(B146)-ROW($C$3)))=0,"",INDEX(PlansAndNotes!$E$6:$E$4005,ROW(B146)-ROW($C$3))),"")</f>
        <v/>
      </c>
      <c r="Q146" s="363" t="str">
        <f>IFERROR(IF(LEN(INDEX(PlansAndNotes!$G$6:$G$4005,ROW(B146)-ROW($C$3)))=0,"",INDEX(PlansAndNotes!$G$6:$G$4005,ROW(B146)-ROW($C$3))),"")</f>
        <v/>
      </c>
      <c r="R146" s="165" t="str">
        <f>IFERROR(IF(LEN(D146)&gt;0,IF(LEN(INDEX(AdressBook!$C$6:$C$505,MATCH(D146,AdressBook!$B$6:$B$505,0),1))=0,"",INDEX(AdressBook!$C$6:$C$505,MATCH(D146,AdressBook!$B$6:$B$505,0),1)),""),"")</f>
        <v/>
      </c>
      <c r="S146" s="165">
        <f>IF(LEN(C146)&gt;0,IFERROR(IF(MATCH(C146,C147:$C$4004,0)&gt;0,-1,ROW(S146)-ROW($S$3)),ROW(S146)-ROW($S$3)),-1)</f>
        <v>-1</v>
      </c>
      <c r="T146" s="165">
        <f t="shared" si="32"/>
        <v>0</v>
      </c>
      <c r="U146" s="165" t="str">
        <f t="shared" si="33"/>
        <v/>
      </c>
      <c r="V146" s="165" t="str">
        <f>IFERROR(IF(OR(C146="",S146&lt;0),"",IF(SUBTOTAL(3,C146:C146)=0,-1,SUBTOTAL(3,$C$4:C146))),"")</f>
        <v/>
      </c>
      <c r="W146" s="156" t="str">
        <f t="array" ref="W146">IF(LEN(C146)&gt;0,IFERROR(IF(MATCH(C146,$C$3:$C145,0)&gt;0,N146-INDEX($N$3:N145,SUMPRODUCT(MAX(ROW($C$3:$C145)*(C146=$C$3:$C145)))-2,1),""),""),"")</f>
        <v/>
      </c>
      <c r="X146" s="156">
        <f t="shared" ca="1" si="34"/>
        <v>1</v>
      </c>
      <c r="Y146" s="156">
        <f t="shared" ca="1" si="35"/>
        <v>1</v>
      </c>
      <c r="AB146" s="406"/>
      <c r="AC146" s="380"/>
      <c r="AD146" s="380">
        <f t="shared" si="36"/>
        <v>0</v>
      </c>
      <c r="AQ146" s="165" t="str">
        <f t="shared" si="37"/>
        <v/>
      </c>
      <c r="AR146" s="167" t="str">
        <f t="array" ref="AR146" xml:space="preserve"> IFERROR( IF(OR(DATERANGE="All Data",DATERANGE=""), INDEX(Calculations!$AC$7:$AC$506,SMALL(IF(Calculations!$AC$7:$AC$506&lt;&gt;"0",ROW($AQ$6:$AQ$505)-ROW(INDEX($AQ$6:$AQ$505,1,1))+1),AQ146),1),INDEX(Calculations!$AD$7:$AD$506,SMALL(IF(Calculations!$AD$7:$AD$506&lt;&gt;0,ROW($AQ$6:$AQ$505)-ROW(INDEX($AQ$6:$AQ$505,1,1))+1),AQ146),1)),"")</f>
        <v/>
      </c>
      <c r="AS146" s="164" t="str">
        <f t="array" ref="AS146" xml:space="preserve"> IFERROR(IF(OR(DATERANGE="All Data",DATERANGE=""),INDEX(AdressBook!$B$6:$B$505,SMALL(IF(Calculations!$AC$7:$AC$506&lt;&gt;"0",ROW($AQ$6:$AQ$505)-ROW(INDEX($AQ$6:$AQ$505,1,1))+1),AQ146),1),INDEX(AdressBook!$B$6:$B$505,SMALL(IF(Calculations!$AD$7:$AD$506&lt;&gt;0,ROW($AQ$6:$AQ$505)-ROW(INDEX($AQ$6:$AQ$505,1,1))+1),AQ146),1)),"")</f>
        <v/>
      </c>
      <c r="AT146" s="227" t="str">
        <f t="shared" si="38"/>
        <v/>
      </c>
      <c r="AV146" s="199"/>
      <c r="AW146" s="199"/>
    </row>
    <row r="147" spans="2:49" hidden="1" x14ac:dyDescent="0.25">
      <c r="B147" s="390" t="str">
        <f>IFERROR(IF(LEN(INDEX(PlansAndNotes!$B$6:$B$2005,ROW(A147)-ROW($B$3)))=0,"",INDEX(PlansAndNotes!$B$6:$B$2005,ROW(A147)-ROW($B$3))),"")</f>
        <v/>
      </c>
      <c r="C147" s="361" t="str">
        <f t="shared" si="30"/>
        <v/>
      </c>
      <c r="D147" s="361" t="str">
        <f>IFERROR(IF(LEN(C147)&gt;0,IF(LEN(INDEX(TasksList!$C$6:$C$1005,MATCH(C147,TasksList!$B$6:$B$1005,0),1))=0,"",INDEX(TasksList!$C$6:$C$1005,MATCH(C147,TasksList!$B$6:$B$1005,0),1)),""),"")</f>
        <v/>
      </c>
      <c r="E147" s="361" t="str">
        <f>IFERROR(IF(LEN(C147)&gt;0,IF(LEN(INDEX(TasksList!$F$6:$F$1005,MATCH(C147,TasksList!$B$6:$B$1005,0),1))=0,"not set!",INDEX(TasksList!$F$6:$F$1005,MATCH(C147,TasksList!$B$6:$B$1005,0),1)),""),"")</f>
        <v/>
      </c>
      <c r="F147" s="360" t="str">
        <f>IFERROR(IF(LEN(D147)&gt;0,IF(LEN(INDEX(AdressBook!$D$6:$D$505,MATCH(D147,AdressBook!$B$6:$B$505,0),1))=0,"",INDEX(AdressBook!$D$6:$D$505,MATCH(D147,AdressBook!$B$6:$B$505,0),1)),""),"")</f>
        <v/>
      </c>
      <c r="G147" s="361" t="str">
        <f>IFERROR(IF(LEN(INDEX(PlansAndNotes!$F$6:$F$2005,ROW(B147)-ROW($C$3)))=0,"",INDEX(PlansAndNotes!$F$6:$F$2005,ROW(B147)-ROW($C$3))),"")</f>
        <v/>
      </c>
      <c r="H147" s="361" t="str">
        <f>IFERROR(IF(LEN(C147)&gt;0,IF(LEN(INDEX(TasksList!$G$6:$G$1005,MATCH(C147,TasksList!$B$6:$B$1005,0),1))=0,"",INDEX(TasksList!$G$6:$G$1005,MATCH(C147,TasksList!$B$6:$B$1005,0),1)),""),"")</f>
        <v/>
      </c>
      <c r="I147" s="381"/>
      <c r="J147" s="402" t="str">
        <f>IF(LEN(INDEX(TasksList!$B$6:$B$1005,ROW(J144),1))=0,"",INDEX(TasksList!$B$6:$B$1005,ROW(J144),1)&amp;" - "&amp;INDEX(TasksList!$D$6:$D$1005,ROW(J144),1))</f>
        <v/>
      </c>
      <c r="K147" s="402"/>
      <c r="L147" s="399" t="str">
        <f t="array" ref="L147">IFERROR(INDEX($J$4:$J$1003,SMALL($K$4:$K$1003,ROW(L147)-3),1),"")</f>
        <v/>
      </c>
      <c r="M147" s="206"/>
      <c r="N147" s="362" t="str">
        <f>IFERROR(IF(LEN(INDEX(PlansAndNotes!$D$6:$D$4005,ROW(B147)-ROW($C$3)))=0,"",INDEX(PlansAndNotes!$D$6:$D$4005,ROW(B147)-ROW($C$3))),"")</f>
        <v/>
      </c>
      <c r="O147" s="165" t="str">
        <f t="shared" si="31"/>
        <v/>
      </c>
      <c r="P147" s="363" t="str">
        <f>IFERROR(IF(LEN(INDEX(PlansAndNotes!$E$6:$E$4005,ROW(B147)-ROW($C$3)))=0,"",INDEX(PlansAndNotes!$E$6:$E$4005,ROW(B147)-ROW($C$3))),"")</f>
        <v/>
      </c>
      <c r="Q147" s="363" t="str">
        <f>IFERROR(IF(LEN(INDEX(PlansAndNotes!$G$6:$G$4005,ROW(B147)-ROW($C$3)))=0,"",INDEX(PlansAndNotes!$G$6:$G$4005,ROW(B147)-ROW($C$3))),"")</f>
        <v/>
      </c>
      <c r="R147" s="165" t="str">
        <f>IFERROR(IF(LEN(D147)&gt;0,IF(LEN(INDEX(AdressBook!$C$6:$C$505,MATCH(D147,AdressBook!$B$6:$B$505,0),1))=0,"",INDEX(AdressBook!$C$6:$C$505,MATCH(D147,AdressBook!$B$6:$B$505,0),1)),""),"")</f>
        <v/>
      </c>
      <c r="S147" s="165">
        <f>IF(LEN(C147)&gt;0,IFERROR(IF(MATCH(C147,C148:$C$4004,0)&gt;0,-1,ROW(S147)-ROW($S$3)),ROW(S147)-ROW($S$3)),-1)</f>
        <v>-1</v>
      </c>
      <c r="T147" s="165">
        <f t="shared" si="32"/>
        <v>0</v>
      </c>
      <c r="U147" s="165" t="str">
        <f t="shared" si="33"/>
        <v/>
      </c>
      <c r="V147" s="165" t="str">
        <f>IFERROR(IF(OR(C147="",S147&lt;0),"",IF(SUBTOTAL(3,C147:C147)=0,-1,SUBTOTAL(3,$C$4:C147))),"")</f>
        <v/>
      </c>
      <c r="W147" s="156" t="str">
        <f t="array" ref="W147">IF(LEN(C147)&gt;0,IFERROR(IF(MATCH(C147,$C$3:$C146,0)&gt;0,N147-INDEX($N$3:N146,SUMPRODUCT(MAX(ROW($C$3:$C146)*(C147=$C$3:$C146)))-2,1),""),""),"")</f>
        <v/>
      </c>
      <c r="X147" s="156">
        <f t="shared" ca="1" si="34"/>
        <v>1</v>
      </c>
      <c r="Y147" s="156">
        <f t="shared" ca="1" si="35"/>
        <v>1</v>
      </c>
      <c r="AB147" s="406"/>
      <c r="AC147" s="380"/>
      <c r="AD147" s="380">
        <f t="shared" si="36"/>
        <v>0</v>
      </c>
      <c r="AQ147" s="165" t="str">
        <f t="shared" si="37"/>
        <v/>
      </c>
      <c r="AR147" s="167" t="str">
        <f t="array" ref="AR147" xml:space="preserve"> IFERROR( IF(OR(DATERANGE="All Data",DATERANGE=""), INDEX(Calculations!$AC$7:$AC$506,SMALL(IF(Calculations!$AC$7:$AC$506&lt;&gt;"0",ROW($AQ$6:$AQ$505)-ROW(INDEX($AQ$6:$AQ$505,1,1))+1),AQ147),1),INDEX(Calculations!$AD$7:$AD$506,SMALL(IF(Calculations!$AD$7:$AD$506&lt;&gt;0,ROW($AQ$6:$AQ$505)-ROW(INDEX($AQ$6:$AQ$505,1,1))+1),AQ147),1)),"")</f>
        <v/>
      </c>
      <c r="AS147" s="164" t="str">
        <f t="array" ref="AS147" xml:space="preserve"> IFERROR(IF(OR(DATERANGE="All Data",DATERANGE=""),INDEX(AdressBook!$B$6:$B$505,SMALL(IF(Calculations!$AC$7:$AC$506&lt;&gt;"0",ROW($AQ$6:$AQ$505)-ROW(INDEX($AQ$6:$AQ$505,1,1))+1),AQ147),1),INDEX(AdressBook!$B$6:$B$505,SMALL(IF(Calculations!$AD$7:$AD$506&lt;&gt;0,ROW($AQ$6:$AQ$505)-ROW(INDEX($AQ$6:$AQ$505,1,1))+1),AQ147),1)),"")</f>
        <v/>
      </c>
      <c r="AT147" s="227" t="str">
        <f t="shared" si="38"/>
        <v/>
      </c>
      <c r="AV147" s="199"/>
      <c r="AW147" s="199"/>
    </row>
    <row r="148" spans="2:49" hidden="1" x14ac:dyDescent="0.25">
      <c r="B148" s="390" t="str">
        <f>IFERROR(IF(LEN(INDEX(PlansAndNotes!$B$6:$B$2005,ROW(A148)-ROW($B$3)))=0,"",INDEX(PlansAndNotes!$B$6:$B$2005,ROW(A148)-ROW($B$3))),"")</f>
        <v/>
      </c>
      <c r="C148" s="361" t="str">
        <f t="shared" si="30"/>
        <v/>
      </c>
      <c r="D148" s="361" t="str">
        <f>IFERROR(IF(LEN(C148)&gt;0,IF(LEN(INDEX(TasksList!$C$6:$C$1005,MATCH(C148,TasksList!$B$6:$B$1005,0),1))=0,"",INDEX(TasksList!$C$6:$C$1005,MATCH(C148,TasksList!$B$6:$B$1005,0),1)),""),"")</f>
        <v/>
      </c>
      <c r="E148" s="361" t="str">
        <f>IFERROR(IF(LEN(C148)&gt;0,IF(LEN(INDEX(TasksList!$F$6:$F$1005,MATCH(C148,TasksList!$B$6:$B$1005,0),1))=0,"not set!",INDEX(TasksList!$F$6:$F$1005,MATCH(C148,TasksList!$B$6:$B$1005,0),1)),""),"")</f>
        <v/>
      </c>
      <c r="F148" s="360" t="str">
        <f>IFERROR(IF(LEN(D148)&gt;0,IF(LEN(INDEX(AdressBook!$D$6:$D$25,MATCH(D148,AdressBook!$B$6:$B$25,0),1))=0,"",INDEX(AdressBook!$D$6:$D$25,MATCH(D148,AdressBook!$B$6:$B$25,0),1)),""),"")</f>
        <v/>
      </c>
      <c r="G148" s="361" t="str">
        <f>IFERROR(IF(LEN(INDEX(PlansAndNotes!$F$6:$F$2005,ROW(B148)-ROW($C$3)))=0,"",INDEX(PlansAndNotes!$F$6:$F$2005,ROW(B148)-ROW($C$3))),"")</f>
        <v/>
      </c>
      <c r="H148" s="361" t="str">
        <f>IFERROR(IF(LEN(C148)&gt;0,IF(LEN(INDEX(TasksList!$G$6:$G$1005,MATCH(C148,TasksList!$B$6:$B$1005,0),1))=0,"",INDEX(TasksList!$G$6:$G$1005,MATCH(C148,TasksList!$B$6:$B$1005,0),1)),""),"")</f>
        <v/>
      </c>
      <c r="I148" s="381"/>
      <c r="J148" s="402" t="str">
        <f>IF(LEN(INDEX(TasksList!$B$6:$B$1005,ROW(J145),1))=0,"",INDEX(TasksList!$B$6:$B$1005,ROW(J145),1)&amp;" - "&amp;INDEX(TasksList!$D$6:$D$1005,ROW(J145),1))</f>
        <v/>
      </c>
      <c r="K148" s="402"/>
      <c r="L148" s="399" t="str">
        <f t="array" ref="L148">IFERROR(INDEX($J$4:$J$1003,SMALL($K$4:$K$1003,ROW(L148)-3),1),"")</f>
        <v/>
      </c>
      <c r="M148" s="206"/>
      <c r="N148" s="362" t="str">
        <f>IFERROR(IF(LEN(INDEX(PlansAndNotes!$D$6:$D$4005,ROW(B148)-ROW($C$3)))=0,"",INDEX(PlansAndNotes!$D$6:$D$4005,ROW(B148)-ROW($C$3))),"")</f>
        <v/>
      </c>
      <c r="O148" s="165" t="str">
        <f t="shared" si="31"/>
        <v/>
      </c>
      <c r="P148" s="363" t="str">
        <f>IFERROR(IF(LEN(INDEX(PlansAndNotes!$E$6:$E$4005,ROW(B148)-ROW($C$3)))=0,"",INDEX(PlansAndNotes!$E$6:$E$4005,ROW(B148)-ROW($C$3))),"")</f>
        <v/>
      </c>
      <c r="Q148" s="363" t="str">
        <f>IFERROR(IF(LEN(INDEX(PlansAndNotes!$G$6:$G$4005,ROW(B148)-ROW($C$3)))=0,"",INDEX(PlansAndNotes!$G$6:$G$4005,ROW(B148)-ROW($C$3))),"")</f>
        <v/>
      </c>
      <c r="R148" s="361" t="str">
        <f>IFERROR(IF(LEN(D148)&gt;0,IF(LEN(INDEX(AdressBook!$C$6:$C$25,MATCH(D148,AdressBook!$B$6:$B$25,0),1))=0,"",INDEX(AdressBook!$C$6:$C$25,MATCH(D148,AdressBook!$B$6:$B$25,0),1)),""),"")</f>
        <v/>
      </c>
      <c r="S148" s="165">
        <f>IF(LEN(C148)&gt;0,IFERROR(IF(MATCH(C148,C149:$C$4004,0)&gt;0,-1,ROW(S148)-ROW($S$3)),ROW(S148)-ROW($S$3)),-1)</f>
        <v>-1</v>
      </c>
      <c r="T148" s="165">
        <f t="shared" si="32"/>
        <v>0</v>
      </c>
      <c r="U148" s="165" t="str">
        <f t="shared" si="33"/>
        <v/>
      </c>
      <c r="V148" s="165" t="str">
        <f>IFERROR(IF(OR(C148="",S148&lt;0),"",IF(SUBTOTAL(3,C148:C148)=0,-1,SUBTOTAL(3,$C$4:C148))),"")</f>
        <v/>
      </c>
      <c r="W148" s="156" t="str">
        <f t="array" ref="W148">IF(LEN(C148)&gt;0,IFERROR(IF(MATCH(C148,$C$3:$C147,0)&gt;0,N148-INDEX($N$3:N147,SUMPRODUCT(MAX(ROW($C$3:$C147)*(C148=$C$3:$C147)))-2,1),""),""),"")</f>
        <v/>
      </c>
      <c r="X148" s="156">
        <f t="shared" ca="1" si="34"/>
        <v>1</v>
      </c>
      <c r="Y148" s="156">
        <f t="shared" ca="1" si="35"/>
        <v>1</v>
      </c>
      <c r="AB148" s="406"/>
      <c r="AC148" s="380"/>
      <c r="AD148" s="380">
        <f t="shared" si="36"/>
        <v>0</v>
      </c>
      <c r="AQ148" s="165" t="str">
        <f t="shared" si="37"/>
        <v/>
      </c>
      <c r="AR148" s="167" t="str">
        <f t="array" ref="AR148" xml:space="preserve"> IFERROR( IF(OR(DATERANGE="All Data",DATERANGE=""), INDEX(Calculations!$AC$7:$AC$506,SMALL(IF(Calculations!$AC$7:$AC$506&lt;&gt;"0",ROW($AQ$6:$AQ$505)-ROW(INDEX($AQ$6:$AQ$505,1,1))+1),AQ148),1),INDEX(Calculations!$AD$7:$AD$506,SMALL(IF(Calculations!$AD$7:$AD$506&lt;&gt;0,ROW($AQ$6:$AQ$505)-ROW(INDEX($AQ$6:$AQ$505,1,1))+1),AQ148),1)),"")</f>
        <v/>
      </c>
      <c r="AS148" s="164" t="str">
        <f t="array" ref="AS148" xml:space="preserve"> IFERROR(IF(OR(DATERANGE="All Data",DATERANGE=""),INDEX(AdressBook!$B$6:$B$505,SMALL(IF(Calculations!$AC$7:$AC$506&lt;&gt;"0",ROW($AQ$6:$AQ$505)-ROW(INDEX($AQ$6:$AQ$505,1,1))+1),AQ148),1),INDEX(AdressBook!$B$6:$B$505,SMALL(IF(Calculations!$AD$7:$AD$506&lt;&gt;0,ROW($AQ$6:$AQ$505)-ROW(INDEX($AQ$6:$AQ$505,1,1))+1),AQ148),1)),"")</f>
        <v/>
      </c>
      <c r="AT148" s="227" t="str">
        <f t="shared" si="38"/>
        <v/>
      </c>
      <c r="AV148" s="199"/>
      <c r="AW148" s="199"/>
    </row>
    <row r="149" spans="2:49" hidden="1" x14ac:dyDescent="0.25">
      <c r="B149" s="390" t="str">
        <f>IFERROR(IF(LEN(INDEX(PlansAndNotes!$B$6:$B$2005,ROW(A149)-ROW($B$3)))=0,"",INDEX(PlansAndNotes!$B$6:$B$2005,ROW(A149)-ROW($B$3))),"")</f>
        <v/>
      </c>
      <c r="C149" s="361" t="str">
        <f t="shared" si="30"/>
        <v/>
      </c>
      <c r="D149" s="361" t="str">
        <f>IFERROR(IF(LEN(C149)&gt;0,IF(LEN(INDEX(TasksList!$C$6:$C$1005,MATCH(C149,TasksList!$B$6:$B$1005,0),1))=0,"",INDEX(TasksList!$C$6:$C$1005,MATCH(C149,TasksList!$B$6:$B$1005,0),1)),""),"")</f>
        <v/>
      </c>
      <c r="E149" s="361" t="str">
        <f>IFERROR(IF(LEN(C149)&gt;0,IF(LEN(INDEX(TasksList!$F$6:$F$1005,MATCH(C149,TasksList!$B$6:$B$1005,0),1))=0,"not set!",INDEX(TasksList!$F$6:$F$1005,MATCH(C149,TasksList!$B$6:$B$1005,0),1)),""),"")</f>
        <v/>
      </c>
      <c r="F149" s="360" t="str">
        <f>IFERROR(IF(LEN(D149)&gt;0,IF(LEN(INDEX(AdressBook!$D$6:$D$25,MATCH(D149,AdressBook!$B$6:$B$25,0),1))=0,"",INDEX(AdressBook!$D$6:$D$25,MATCH(D149,AdressBook!$B$6:$B$25,0),1)),""),"")</f>
        <v/>
      </c>
      <c r="G149" s="361" t="str">
        <f>IFERROR(IF(LEN(INDEX(PlansAndNotes!$F$6:$F$2005,ROW(B149)-ROW($C$3)))=0,"",INDEX(PlansAndNotes!$F$6:$F$2005,ROW(B149)-ROW($C$3))),"")</f>
        <v/>
      </c>
      <c r="H149" s="361" t="str">
        <f>IFERROR(IF(LEN(C149)&gt;0,IF(LEN(INDEX(TasksList!$G$6:$G$1005,MATCH(C149,TasksList!$B$6:$B$1005,0),1))=0,"",INDEX(TasksList!$G$6:$G$1005,MATCH(C149,TasksList!$B$6:$B$1005,0),1)),""),"")</f>
        <v/>
      </c>
      <c r="I149" s="381"/>
      <c r="J149" s="402" t="str">
        <f>IF(LEN(INDEX(TasksList!$B$6:$B$1005,ROW(J146),1))=0,"",INDEX(TasksList!$B$6:$B$1005,ROW(J146),1)&amp;" - "&amp;INDEX(TasksList!$D$6:$D$1005,ROW(J146),1))</f>
        <v/>
      </c>
      <c r="K149" s="402"/>
      <c r="L149" s="399" t="str">
        <f t="array" ref="L149">IFERROR(INDEX($J$4:$J$1003,SMALL($K$4:$K$1003,ROW(L149)-3),1),"")</f>
        <v/>
      </c>
      <c r="M149" s="206"/>
      <c r="N149" s="362" t="str">
        <f>IFERROR(IF(LEN(INDEX(PlansAndNotes!$D$6:$D$4005,ROW(B149)-ROW($C$3)))=0,"",INDEX(PlansAndNotes!$D$6:$D$4005,ROW(B149)-ROW($C$3))),"")</f>
        <v/>
      </c>
      <c r="O149" s="165" t="str">
        <f t="shared" si="31"/>
        <v/>
      </c>
      <c r="P149" s="363" t="str">
        <f>IFERROR(IF(LEN(INDEX(PlansAndNotes!$E$6:$E$4005,ROW(B149)-ROW($C$3)))=0,"",INDEX(PlansAndNotes!$E$6:$E$4005,ROW(B149)-ROW($C$3))),"")</f>
        <v/>
      </c>
      <c r="Q149" s="363" t="str">
        <f>IFERROR(IF(LEN(INDEX(PlansAndNotes!$G$6:$G$4005,ROW(B149)-ROW($C$3)))=0,"",INDEX(PlansAndNotes!$G$6:$G$4005,ROW(B149)-ROW($C$3))),"")</f>
        <v/>
      </c>
      <c r="R149" s="361" t="str">
        <f>IFERROR(IF(LEN(D149)&gt;0,IF(LEN(INDEX(AdressBook!$C$6:$C$25,MATCH(D149,AdressBook!$B$6:$B$25,0),1))=0,"",INDEX(AdressBook!$C$6:$C$25,MATCH(D149,AdressBook!$B$6:$B$25,0),1)),""),"")</f>
        <v/>
      </c>
      <c r="S149" s="165">
        <f>IF(LEN(C149)&gt;0,IFERROR(IF(MATCH(C149,C150:$C$4004,0)&gt;0,-1,ROW(S149)-ROW($S$3)),ROW(S149)-ROW($S$3)),-1)</f>
        <v>-1</v>
      </c>
      <c r="T149" s="165">
        <f t="shared" si="32"/>
        <v>0</v>
      </c>
      <c r="U149" s="165" t="str">
        <f t="shared" si="33"/>
        <v/>
      </c>
      <c r="V149" s="165" t="str">
        <f>IFERROR(IF(OR(C149="",S149&lt;0),"",IF(SUBTOTAL(3,C149:C149)=0,-1,SUBTOTAL(3,$C$4:C149))),"")</f>
        <v/>
      </c>
      <c r="W149" s="156" t="str">
        <f t="array" ref="W149">IF(LEN(C149)&gt;0,IFERROR(IF(MATCH(C149,$C$3:$C148,0)&gt;0,N149-INDEX($N$3:N148,SUMPRODUCT(MAX(ROW($C$3:$C148)*(C149=$C$3:$C148)))-2,1),""),""),"")</f>
        <v/>
      </c>
      <c r="X149" s="156">
        <f t="shared" ca="1" si="34"/>
        <v>1</v>
      </c>
      <c r="Y149" s="156">
        <f t="shared" ca="1" si="35"/>
        <v>1</v>
      </c>
      <c r="AB149" s="406"/>
      <c r="AC149" s="380"/>
      <c r="AD149" s="380">
        <f t="shared" si="36"/>
        <v>0</v>
      </c>
      <c r="AQ149" s="165" t="str">
        <f t="shared" si="37"/>
        <v/>
      </c>
      <c r="AR149" s="167" t="str">
        <f t="array" ref="AR149" xml:space="preserve"> IFERROR( IF(OR(DATERANGE="All Data",DATERANGE=""), INDEX(Calculations!$AC$7:$AC$506,SMALL(IF(Calculations!$AC$7:$AC$506&lt;&gt;"0",ROW($AQ$6:$AQ$505)-ROW(INDEX($AQ$6:$AQ$505,1,1))+1),AQ149),1),INDEX(Calculations!$AD$7:$AD$506,SMALL(IF(Calculations!$AD$7:$AD$506&lt;&gt;0,ROW($AQ$6:$AQ$505)-ROW(INDEX($AQ$6:$AQ$505,1,1))+1),AQ149),1)),"")</f>
        <v/>
      </c>
      <c r="AS149" s="164" t="str">
        <f t="array" ref="AS149" xml:space="preserve"> IFERROR(IF(OR(DATERANGE="All Data",DATERANGE=""),INDEX(AdressBook!$B$6:$B$505,SMALL(IF(Calculations!$AC$7:$AC$506&lt;&gt;"0",ROW($AQ$6:$AQ$505)-ROW(INDEX($AQ$6:$AQ$505,1,1))+1),AQ149),1),INDEX(AdressBook!$B$6:$B$505,SMALL(IF(Calculations!$AD$7:$AD$506&lt;&gt;0,ROW($AQ$6:$AQ$505)-ROW(INDEX($AQ$6:$AQ$505,1,1))+1),AQ149),1)),"")</f>
        <v/>
      </c>
      <c r="AT149" s="227" t="str">
        <f t="shared" si="38"/>
        <v/>
      </c>
      <c r="AV149" s="199"/>
      <c r="AW149" s="199"/>
    </row>
    <row r="150" spans="2:49" hidden="1" x14ac:dyDescent="0.25">
      <c r="B150" s="390" t="str">
        <f>IFERROR(IF(LEN(INDEX(PlansAndNotes!$B$6:$B$2005,ROW(A150)-ROW($B$3)))=0,"",INDEX(PlansAndNotes!$B$6:$B$2005,ROW(A150)-ROW($B$3))),"")</f>
        <v/>
      </c>
      <c r="C150" s="361" t="str">
        <f t="shared" si="30"/>
        <v/>
      </c>
      <c r="D150" s="361" t="str">
        <f>IFERROR(IF(LEN(C150)&gt;0,IF(LEN(INDEX(TasksList!$C$6:$C$1005,MATCH(C150,TasksList!$B$6:$B$1005,0),1))=0,"",INDEX(TasksList!$C$6:$C$1005,MATCH(C150,TasksList!$B$6:$B$1005,0),1)),""),"")</f>
        <v/>
      </c>
      <c r="E150" s="361" t="str">
        <f>IFERROR(IF(LEN(C150)&gt;0,IF(LEN(INDEX(TasksList!$F$6:$F$1005,MATCH(C150,TasksList!$B$6:$B$1005,0),1))=0,"not set!",INDEX(TasksList!$F$6:$F$1005,MATCH(C150,TasksList!$B$6:$B$1005,0),1)),""),"")</f>
        <v/>
      </c>
      <c r="F150" s="360" t="str">
        <f>IFERROR(IF(LEN(D150)&gt;0,IF(LEN(INDEX(AdressBook!$D$6:$D$25,MATCH(D150,AdressBook!$B$6:$B$25,0),1))=0,"",INDEX(AdressBook!$D$6:$D$25,MATCH(D150,AdressBook!$B$6:$B$25,0),1)),""),"")</f>
        <v/>
      </c>
      <c r="G150" s="361" t="str">
        <f>IFERROR(IF(LEN(INDEX(PlansAndNotes!$F$6:$F$2005,ROW(B150)-ROW($C$3)))=0,"",INDEX(PlansAndNotes!$F$6:$F$2005,ROW(B150)-ROW($C$3))),"")</f>
        <v/>
      </c>
      <c r="H150" s="361" t="str">
        <f>IFERROR(IF(LEN(C150)&gt;0,IF(LEN(INDEX(TasksList!$G$6:$G$1005,MATCH(C150,TasksList!$B$6:$B$1005,0),1))=0,"",INDEX(TasksList!$G$6:$G$1005,MATCH(C150,TasksList!$B$6:$B$1005,0),1)),""),"")</f>
        <v/>
      </c>
      <c r="I150" s="381"/>
      <c r="J150" s="402" t="str">
        <f>IF(LEN(INDEX(TasksList!$B$6:$B$1005,ROW(J147),1))=0,"",INDEX(TasksList!$B$6:$B$1005,ROW(J147),1)&amp;" - "&amp;INDEX(TasksList!$D$6:$D$1005,ROW(J147),1))</f>
        <v/>
      </c>
      <c r="K150" s="402"/>
      <c r="L150" s="399" t="str">
        <f t="array" ref="L150">IFERROR(INDEX($J$4:$J$1003,SMALL($K$4:$K$1003,ROW(L150)-3),1),"")</f>
        <v/>
      </c>
      <c r="M150" s="206"/>
      <c r="N150" s="362" t="str">
        <f>IFERROR(IF(LEN(INDEX(PlansAndNotes!$D$6:$D$4005,ROW(B150)-ROW($C$3)))=0,"",INDEX(PlansAndNotes!$D$6:$D$4005,ROW(B150)-ROW($C$3))),"")</f>
        <v/>
      </c>
      <c r="O150" s="165" t="str">
        <f t="shared" si="31"/>
        <v/>
      </c>
      <c r="P150" s="363" t="str">
        <f>IFERROR(IF(LEN(INDEX(PlansAndNotes!$E$6:$E$4005,ROW(B150)-ROW($C$3)))=0,"",INDEX(PlansAndNotes!$E$6:$E$4005,ROW(B150)-ROW($C$3))),"")</f>
        <v/>
      </c>
      <c r="Q150" s="363" t="str">
        <f>IFERROR(IF(LEN(INDEX(PlansAndNotes!$G$6:$G$4005,ROW(B150)-ROW($C$3)))=0,"",INDEX(PlansAndNotes!$G$6:$G$4005,ROW(B150)-ROW($C$3))),"")</f>
        <v/>
      </c>
      <c r="R150" s="361" t="str">
        <f>IFERROR(IF(LEN(D150)&gt;0,IF(LEN(INDEX(AdressBook!$C$6:$C$25,MATCH(D150,AdressBook!$B$6:$B$25,0),1))=0,"",INDEX(AdressBook!$C$6:$C$25,MATCH(D150,AdressBook!$B$6:$B$25,0),1)),""),"")</f>
        <v/>
      </c>
      <c r="S150" s="165">
        <f>IF(LEN(C150)&gt;0,IFERROR(IF(MATCH(C150,C151:$C$4004,0)&gt;0,-1,ROW(S150)-ROW($S$3)),ROW(S150)-ROW($S$3)),-1)</f>
        <v>-1</v>
      </c>
      <c r="T150" s="165">
        <f t="shared" si="32"/>
        <v>0</v>
      </c>
      <c r="U150" s="165" t="str">
        <f t="shared" si="33"/>
        <v/>
      </c>
      <c r="V150" s="165" t="str">
        <f>IFERROR(IF(OR(C150="",S150&lt;0),"",IF(SUBTOTAL(3,C150:C150)=0,-1,SUBTOTAL(3,$C$4:C150))),"")</f>
        <v/>
      </c>
      <c r="W150" s="156" t="str">
        <f t="array" ref="W150">IF(LEN(C150)&gt;0,IFERROR(IF(MATCH(C150,$C$3:$C149,0)&gt;0,N150-INDEX($N$3:N149,SUMPRODUCT(MAX(ROW($C$3:$C149)*(C150=$C$3:$C149)))-2,1),""),""),"")</f>
        <v/>
      </c>
      <c r="X150" s="156">
        <f t="shared" ca="1" si="34"/>
        <v>1</v>
      </c>
      <c r="Y150" s="156">
        <f t="shared" ca="1" si="35"/>
        <v>1</v>
      </c>
      <c r="AB150" s="406"/>
      <c r="AC150" s="380"/>
      <c r="AD150" s="380">
        <f t="shared" si="36"/>
        <v>0</v>
      </c>
      <c r="AQ150" s="165" t="str">
        <f t="shared" si="37"/>
        <v/>
      </c>
      <c r="AR150" s="167" t="str">
        <f t="array" ref="AR150" xml:space="preserve"> IFERROR( IF(OR(DATERANGE="All Data",DATERANGE=""), INDEX(Calculations!$AC$7:$AC$506,SMALL(IF(Calculations!$AC$7:$AC$506&lt;&gt;"0",ROW($AQ$6:$AQ$505)-ROW(INDEX($AQ$6:$AQ$505,1,1))+1),AQ150),1),INDEX(Calculations!$AD$7:$AD$506,SMALL(IF(Calculations!$AD$7:$AD$506&lt;&gt;0,ROW($AQ$6:$AQ$505)-ROW(INDEX($AQ$6:$AQ$505,1,1))+1),AQ150),1)),"")</f>
        <v/>
      </c>
      <c r="AS150" s="164" t="str">
        <f t="array" ref="AS150" xml:space="preserve"> IFERROR(IF(OR(DATERANGE="All Data",DATERANGE=""),INDEX(AdressBook!$B$6:$B$505,SMALL(IF(Calculations!$AC$7:$AC$506&lt;&gt;"0",ROW($AQ$6:$AQ$505)-ROW(INDEX($AQ$6:$AQ$505,1,1))+1),AQ150),1),INDEX(AdressBook!$B$6:$B$505,SMALL(IF(Calculations!$AD$7:$AD$506&lt;&gt;0,ROW($AQ$6:$AQ$505)-ROW(INDEX($AQ$6:$AQ$505,1,1))+1),AQ150),1)),"")</f>
        <v/>
      </c>
      <c r="AT150" s="227" t="str">
        <f t="shared" si="38"/>
        <v/>
      </c>
      <c r="AV150" s="199"/>
      <c r="AW150" s="199"/>
    </row>
    <row r="151" spans="2:49" hidden="1" x14ac:dyDescent="0.25">
      <c r="B151" s="390" t="str">
        <f>IFERROR(IF(LEN(INDEX(PlansAndNotes!$B$6:$B$2005,ROW(A151)-ROW($B$3)))=0,"",INDEX(PlansAndNotes!$B$6:$B$2005,ROW(A151)-ROW($B$3))),"")</f>
        <v/>
      </c>
      <c r="C151" s="361" t="str">
        <f t="shared" si="30"/>
        <v/>
      </c>
      <c r="D151" s="361" t="str">
        <f>IFERROR(IF(LEN(C151)&gt;0,IF(LEN(INDEX(TasksList!$C$6:$C$1005,MATCH(C151,TasksList!$B$6:$B$1005,0),1))=0,"",INDEX(TasksList!$C$6:$C$1005,MATCH(C151,TasksList!$B$6:$B$1005,0),1)),""),"")</f>
        <v/>
      </c>
      <c r="E151" s="361" t="str">
        <f>IFERROR(IF(LEN(C151)&gt;0,IF(LEN(INDEX(TasksList!$F$6:$F$1005,MATCH(C151,TasksList!$B$6:$B$1005,0),1))=0,"not set!",INDEX(TasksList!$F$6:$F$1005,MATCH(C151,TasksList!$B$6:$B$1005,0),1)),""),"")</f>
        <v/>
      </c>
      <c r="F151" s="360" t="str">
        <f>IFERROR(IF(LEN(D151)&gt;0,IF(LEN(INDEX(AdressBook!$D$6:$D$25,MATCH(D151,AdressBook!$B$6:$B$25,0),1))=0,"",INDEX(AdressBook!$D$6:$D$25,MATCH(D151,AdressBook!$B$6:$B$25,0),1)),""),"")</f>
        <v/>
      </c>
      <c r="G151" s="361" t="str">
        <f>IFERROR(IF(LEN(INDEX(PlansAndNotes!$F$6:$F$2005,ROW(B151)-ROW($C$3)))=0,"",INDEX(PlansAndNotes!$F$6:$F$2005,ROW(B151)-ROW($C$3))),"")</f>
        <v/>
      </c>
      <c r="H151" s="361" t="str">
        <f>IFERROR(IF(LEN(C151)&gt;0,IF(LEN(INDEX(TasksList!$G$6:$G$1005,MATCH(C151,TasksList!$B$6:$B$1005,0),1))=0,"",INDEX(TasksList!$G$6:$G$1005,MATCH(C151,TasksList!$B$6:$B$1005,0),1)),""),"")</f>
        <v/>
      </c>
      <c r="I151" s="381"/>
      <c r="J151" s="402" t="str">
        <f>IF(LEN(INDEX(TasksList!$B$6:$B$1005,ROW(J148),1))=0,"",INDEX(TasksList!$B$6:$B$1005,ROW(J148),1)&amp;" - "&amp;INDEX(TasksList!$D$6:$D$1005,ROW(J148),1))</f>
        <v/>
      </c>
      <c r="K151" s="402"/>
      <c r="L151" s="399" t="str">
        <f t="array" ref="L151">IFERROR(INDEX($J$4:$J$1003,SMALL($K$4:$K$1003,ROW(L151)-3),1),"")</f>
        <v/>
      </c>
      <c r="M151" s="206"/>
      <c r="N151" s="362" t="str">
        <f>IFERROR(IF(LEN(INDEX(PlansAndNotes!$D$6:$D$4005,ROW(B151)-ROW($C$3)))=0,"",INDEX(PlansAndNotes!$D$6:$D$4005,ROW(B151)-ROW($C$3))),"")</f>
        <v/>
      </c>
      <c r="O151" s="165" t="str">
        <f t="shared" si="31"/>
        <v/>
      </c>
      <c r="P151" s="363" t="str">
        <f>IFERROR(IF(LEN(INDEX(PlansAndNotes!$E$6:$E$4005,ROW(B151)-ROW($C$3)))=0,"",INDEX(PlansAndNotes!$E$6:$E$4005,ROW(B151)-ROW($C$3))),"")</f>
        <v/>
      </c>
      <c r="Q151" s="363" t="str">
        <f>IFERROR(IF(LEN(INDEX(PlansAndNotes!$G$6:$G$4005,ROW(B151)-ROW($C$3)))=0,"",INDEX(PlansAndNotes!$G$6:$G$4005,ROW(B151)-ROW($C$3))),"")</f>
        <v/>
      </c>
      <c r="R151" s="361" t="str">
        <f>IFERROR(IF(LEN(D151)&gt;0,IF(LEN(INDEX(AdressBook!$C$6:$C$25,MATCH(D151,AdressBook!$B$6:$B$25,0),1))=0,"",INDEX(AdressBook!$C$6:$C$25,MATCH(D151,AdressBook!$B$6:$B$25,0),1)),""),"")</f>
        <v/>
      </c>
      <c r="S151" s="165">
        <f>IF(LEN(C151)&gt;0,IFERROR(IF(MATCH(C151,C152:$C$4004,0)&gt;0,-1,ROW(S151)-ROW($S$3)),ROW(S151)-ROW($S$3)),-1)</f>
        <v>-1</v>
      </c>
      <c r="T151" s="165">
        <f t="shared" si="32"/>
        <v>0</v>
      </c>
      <c r="U151" s="165" t="str">
        <f t="shared" si="33"/>
        <v/>
      </c>
      <c r="V151" s="165" t="str">
        <f>IFERROR(IF(OR(C151="",S151&lt;0),"",IF(SUBTOTAL(3,C151:C151)=0,-1,SUBTOTAL(3,$C$4:C151))),"")</f>
        <v/>
      </c>
      <c r="W151" s="156" t="str">
        <f t="array" ref="W151">IF(LEN(C151)&gt;0,IFERROR(IF(MATCH(C151,$C$3:$C150,0)&gt;0,N151-INDEX($N$3:N150,SUMPRODUCT(MAX(ROW($C$3:$C150)*(C151=$C$3:$C150)))-2,1),""),""),"")</f>
        <v/>
      </c>
      <c r="X151" s="156">
        <f t="shared" ca="1" si="34"/>
        <v>1</v>
      </c>
      <c r="Y151" s="156">
        <f t="shared" ca="1" si="35"/>
        <v>1</v>
      </c>
      <c r="AB151" s="406"/>
      <c r="AC151" s="380"/>
      <c r="AD151" s="380">
        <f t="shared" si="36"/>
        <v>0</v>
      </c>
      <c r="AQ151" s="165" t="str">
        <f t="shared" si="37"/>
        <v/>
      </c>
      <c r="AR151" s="167" t="str">
        <f t="array" ref="AR151" xml:space="preserve"> IFERROR( IF(OR(DATERANGE="All Data",DATERANGE=""), INDEX(Calculations!$AC$7:$AC$506,SMALL(IF(Calculations!$AC$7:$AC$506&lt;&gt;"0",ROW($AQ$6:$AQ$505)-ROW(INDEX($AQ$6:$AQ$505,1,1))+1),AQ151),1),INDEX(Calculations!$AD$7:$AD$506,SMALL(IF(Calculations!$AD$7:$AD$506&lt;&gt;0,ROW($AQ$6:$AQ$505)-ROW(INDEX($AQ$6:$AQ$505,1,1))+1),AQ151),1)),"")</f>
        <v/>
      </c>
      <c r="AS151" s="164" t="str">
        <f t="array" ref="AS151" xml:space="preserve"> IFERROR(IF(OR(DATERANGE="All Data",DATERANGE=""),INDEX(AdressBook!$B$6:$B$505,SMALL(IF(Calculations!$AC$7:$AC$506&lt;&gt;"0",ROW($AQ$6:$AQ$505)-ROW(INDEX($AQ$6:$AQ$505,1,1))+1),AQ151),1),INDEX(AdressBook!$B$6:$B$505,SMALL(IF(Calculations!$AD$7:$AD$506&lt;&gt;0,ROW($AQ$6:$AQ$505)-ROW(INDEX($AQ$6:$AQ$505,1,1))+1),AQ151),1)),"")</f>
        <v/>
      </c>
      <c r="AT151" s="227" t="str">
        <f t="shared" si="38"/>
        <v/>
      </c>
      <c r="AV151" s="199"/>
      <c r="AW151" s="199"/>
    </row>
    <row r="152" spans="2:49" hidden="1" x14ac:dyDescent="0.25">
      <c r="B152" s="390" t="str">
        <f>IFERROR(IF(LEN(INDEX(PlansAndNotes!$B$6:$B$2005,ROW(A152)-ROW($B$3)))=0,"",INDEX(PlansAndNotes!$B$6:$B$2005,ROW(A152)-ROW($B$3))),"")</f>
        <v/>
      </c>
      <c r="C152" s="361" t="str">
        <f t="shared" si="30"/>
        <v/>
      </c>
      <c r="D152" s="361" t="str">
        <f>IFERROR(IF(LEN(C152)&gt;0,IF(LEN(INDEX(TasksList!$C$6:$C$1005,MATCH(C152,TasksList!$B$6:$B$1005,0),1))=0,"",INDEX(TasksList!$C$6:$C$1005,MATCH(C152,TasksList!$B$6:$B$1005,0),1)),""),"")</f>
        <v/>
      </c>
      <c r="E152" s="361" t="str">
        <f>IFERROR(IF(LEN(C152)&gt;0,IF(LEN(INDEX(TasksList!$F$6:$F$1005,MATCH(C152,TasksList!$B$6:$B$1005,0),1))=0,"not set!",INDEX(TasksList!$F$6:$F$1005,MATCH(C152,TasksList!$B$6:$B$1005,0),1)),""),"")</f>
        <v/>
      </c>
      <c r="F152" s="360" t="str">
        <f>IFERROR(IF(LEN(D152)&gt;0,IF(LEN(INDEX(AdressBook!$D$6:$D$25,MATCH(D152,AdressBook!$B$6:$B$25,0),1))=0,"",INDEX(AdressBook!$D$6:$D$25,MATCH(D152,AdressBook!$B$6:$B$25,0),1)),""),"")</f>
        <v/>
      </c>
      <c r="G152" s="361" t="str">
        <f>IFERROR(IF(LEN(INDEX(PlansAndNotes!$F$6:$F$2005,ROW(B152)-ROW($C$3)))=0,"",INDEX(PlansAndNotes!$F$6:$F$2005,ROW(B152)-ROW($C$3))),"")</f>
        <v/>
      </c>
      <c r="H152" s="361" t="str">
        <f>IFERROR(IF(LEN(C152)&gt;0,IF(LEN(INDEX(TasksList!$G$6:$G$1005,MATCH(C152,TasksList!$B$6:$B$1005,0),1))=0,"",INDEX(TasksList!$G$6:$G$1005,MATCH(C152,TasksList!$B$6:$B$1005,0),1)),""),"")</f>
        <v/>
      </c>
      <c r="I152" s="381"/>
      <c r="J152" s="402" t="str">
        <f>IF(LEN(INDEX(TasksList!$B$6:$B$1005,ROW(J149),1))=0,"",INDEX(TasksList!$B$6:$B$1005,ROW(J149),1)&amp;" - "&amp;INDEX(TasksList!$D$6:$D$1005,ROW(J149),1))</f>
        <v/>
      </c>
      <c r="K152" s="402"/>
      <c r="L152" s="399" t="str">
        <f t="array" ref="L152">IFERROR(INDEX($J$4:$J$1003,SMALL($K$4:$K$1003,ROW(L152)-3),1),"")</f>
        <v/>
      </c>
      <c r="M152" s="206"/>
      <c r="N152" s="362" t="str">
        <f>IFERROR(IF(LEN(INDEX(PlansAndNotes!$D$6:$D$4005,ROW(B152)-ROW($C$3)))=0,"",INDEX(PlansAndNotes!$D$6:$D$4005,ROW(B152)-ROW($C$3))),"")</f>
        <v/>
      </c>
      <c r="O152" s="165" t="str">
        <f t="shared" si="31"/>
        <v/>
      </c>
      <c r="P152" s="363" t="str">
        <f>IFERROR(IF(LEN(INDEX(PlansAndNotes!$E$6:$E$4005,ROW(B152)-ROW($C$3)))=0,"",INDEX(PlansAndNotes!$E$6:$E$4005,ROW(B152)-ROW($C$3))),"")</f>
        <v/>
      </c>
      <c r="Q152" s="363" t="str">
        <f>IFERROR(IF(LEN(INDEX(PlansAndNotes!$G$6:$G$4005,ROW(B152)-ROW($C$3)))=0,"",INDEX(PlansAndNotes!$G$6:$G$4005,ROW(B152)-ROW($C$3))),"")</f>
        <v/>
      </c>
      <c r="R152" s="361" t="str">
        <f>IFERROR(IF(LEN(D152)&gt;0,IF(LEN(INDEX(AdressBook!$C$6:$C$25,MATCH(D152,AdressBook!$B$6:$B$25,0),1))=0,"",INDEX(AdressBook!$C$6:$C$25,MATCH(D152,AdressBook!$B$6:$B$25,0),1)),""),"")</f>
        <v/>
      </c>
      <c r="S152" s="165">
        <f>IF(LEN(C152)&gt;0,IFERROR(IF(MATCH(C152,C153:$C$4004,0)&gt;0,-1,ROW(S152)-ROW($S$3)),ROW(S152)-ROW($S$3)),-1)</f>
        <v>-1</v>
      </c>
      <c r="T152" s="165">
        <f t="shared" si="32"/>
        <v>0</v>
      </c>
      <c r="U152" s="165" t="str">
        <f t="shared" si="33"/>
        <v/>
      </c>
      <c r="V152" s="165" t="str">
        <f>IFERROR(IF(OR(C152="",S152&lt;0),"",IF(SUBTOTAL(3,C152:C152)=0,-1,SUBTOTAL(3,$C$4:C152))),"")</f>
        <v/>
      </c>
      <c r="W152" s="156" t="str">
        <f t="array" ref="W152">IF(LEN(C152)&gt;0,IFERROR(IF(MATCH(C152,$C$3:$C151,0)&gt;0,N152-INDEX($N$3:N151,SUMPRODUCT(MAX(ROW($C$3:$C151)*(C152=$C$3:$C151)))-2,1),""),""),"")</f>
        <v/>
      </c>
      <c r="X152" s="156">
        <f t="shared" ca="1" si="34"/>
        <v>1</v>
      </c>
      <c r="Y152" s="156">
        <f t="shared" ca="1" si="35"/>
        <v>1</v>
      </c>
      <c r="AB152" s="406"/>
      <c r="AC152" s="380"/>
      <c r="AD152" s="380">
        <f t="shared" si="36"/>
        <v>0</v>
      </c>
      <c r="AQ152" s="165" t="str">
        <f t="shared" si="37"/>
        <v/>
      </c>
      <c r="AR152" s="167" t="str">
        <f t="array" ref="AR152" xml:space="preserve"> IFERROR( IF(OR(DATERANGE="All Data",DATERANGE=""), INDEX(Calculations!$AC$7:$AC$506,SMALL(IF(Calculations!$AC$7:$AC$506&lt;&gt;"0",ROW($AQ$6:$AQ$505)-ROW(INDEX($AQ$6:$AQ$505,1,1))+1),AQ152),1),INDEX(Calculations!$AD$7:$AD$506,SMALL(IF(Calculations!$AD$7:$AD$506&lt;&gt;0,ROW($AQ$6:$AQ$505)-ROW(INDEX($AQ$6:$AQ$505,1,1))+1),AQ152),1)),"")</f>
        <v/>
      </c>
      <c r="AS152" s="164" t="str">
        <f t="array" ref="AS152" xml:space="preserve"> IFERROR(IF(OR(DATERANGE="All Data",DATERANGE=""),INDEX(AdressBook!$B$6:$B$505,SMALL(IF(Calculations!$AC$7:$AC$506&lt;&gt;"0",ROW($AQ$6:$AQ$505)-ROW(INDEX($AQ$6:$AQ$505,1,1))+1),AQ152),1),INDEX(AdressBook!$B$6:$B$505,SMALL(IF(Calculations!$AD$7:$AD$506&lt;&gt;0,ROW($AQ$6:$AQ$505)-ROW(INDEX($AQ$6:$AQ$505,1,1))+1),AQ152),1)),"")</f>
        <v/>
      </c>
      <c r="AT152" s="227" t="str">
        <f t="shared" si="38"/>
        <v/>
      </c>
      <c r="AV152" s="199"/>
      <c r="AW152" s="199"/>
    </row>
    <row r="153" spans="2:49" hidden="1" x14ac:dyDescent="0.25">
      <c r="B153" s="390" t="str">
        <f>IFERROR(IF(LEN(INDEX(PlansAndNotes!$B$6:$B$2005,ROW(A153)-ROW($B$3)))=0,"",INDEX(PlansAndNotes!$B$6:$B$2005,ROW(A153)-ROW($B$3))),"")</f>
        <v/>
      </c>
      <c r="C153" s="361" t="str">
        <f t="shared" si="30"/>
        <v/>
      </c>
      <c r="D153" s="361" t="str">
        <f>IFERROR(IF(LEN(C153)&gt;0,IF(LEN(INDEX(TasksList!$C$6:$C$1005,MATCH(C153,TasksList!$B$6:$B$1005,0),1))=0,"",INDEX(TasksList!$C$6:$C$1005,MATCH(C153,TasksList!$B$6:$B$1005,0),1)),""),"")</f>
        <v/>
      </c>
      <c r="E153" s="361" t="str">
        <f>IFERROR(IF(LEN(C153)&gt;0,IF(LEN(INDEX(TasksList!$F$6:$F$1005,MATCH(C153,TasksList!$B$6:$B$1005,0),1))=0,"not set!",INDEX(TasksList!$F$6:$F$1005,MATCH(C153,TasksList!$B$6:$B$1005,0),1)),""),"")</f>
        <v/>
      </c>
      <c r="F153" s="360" t="str">
        <f>IFERROR(IF(LEN(D153)&gt;0,IF(LEN(INDEX(AdressBook!$D$6:$D$25,MATCH(D153,AdressBook!$B$6:$B$25,0),1))=0,"",INDEX(AdressBook!$D$6:$D$25,MATCH(D153,AdressBook!$B$6:$B$25,0),1)),""),"")</f>
        <v/>
      </c>
      <c r="G153" s="361" t="str">
        <f>IFERROR(IF(LEN(INDEX(PlansAndNotes!$F$6:$F$2005,ROW(B153)-ROW($C$3)))=0,"",INDEX(PlansAndNotes!$F$6:$F$2005,ROW(B153)-ROW($C$3))),"")</f>
        <v/>
      </c>
      <c r="H153" s="361" t="str">
        <f>IFERROR(IF(LEN(C153)&gt;0,IF(LEN(INDEX(TasksList!$G$6:$G$1005,MATCH(C153,TasksList!$B$6:$B$1005,0),1))=0,"",INDEX(TasksList!$G$6:$G$1005,MATCH(C153,TasksList!$B$6:$B$1005,0),1)),""),"")</f>
        <v/>
      </c>
      <c r="I153" s="381"/>
      <c r="J153" s="402" t="str">
        <f>IF(LEN(INDEX(TasksList!$B$6:$B$1005,ROW(J150),1))=0,"",INDEX(TasksList!$B$6:$B$1005,ROW(J150),1)&amp;" - "&amp;INDEX(TasksList!$D$6:$D$1005,ROW(J150),1))</f>
        <v/>
      </c>
      <c r="K153" s="402"/>
      <c r="L153" s="399" t="str">
        <f t="array" ref="L153">IFERROR(INDEX($J$4:$J$1003,SMALL($K$4:$K$1003,ROW(L153)-3),1),"")</f>
        <v/>
      </c>
      <c r="M153" s="206"/>
      <c r="N153" s="362" t="str">
        <f>IFERROR(IF(LEN(INDEX(PlansAndNotes!$D$6:$D$4005,ROW(B153)-ROW($C$3)))=0,"",INDEX(PlansAndNotes!$D$6:$D$4005,ROW(B153)-ROW($C$3))),"")</f>
        <v/>
      </c>
      <c r="O153" s="165" t="str">
        <f t="shared" si="31"/>
        <v/>
      </c>
      <c r="P153" s="363" t="str">
        <f>IFERROR(IF(LEN(INDEX(PlansAndNotes!$E$6:$E$4005,ROW(B153)-ROW($C$3)))=0,"",INDEX(PlansAndNotes!$E$6:$E$4005,ROW(B153)-ROW($C$3))),"")</f>
        <v/>
      </c>
      <c r="Q153" s="363" t="str">
        <f>IFERROR(IF(LEN(INDEX(PlansAndNotes!$G$6:$G$4005,ROW(B153)-ROW($C$3)))=0,"",INDEX(PlansAndNotes!$G$6:$G$4005,ROW(B153)-ROW($C$3))),"")</f>
        <v/>
      </c>
      <c r="R153" s="361" t="str">
        <f>IFERROR(IF(LEN(D153)&gt;0,IF(LEN(INDEX(AdressBook!$C$6:$C$25,MATCH(D153,AdressBook!$B$6:$B$25,0),1))=0,"",INDEX(AdressBook!$C$6:$C$25,MATCH(D153,AdressBook!$B$6:$B$25,0),1)),""),"")</f>
        <v/>
      </c>
      <c r="S153" s="165">
        <f>IF(LEN(C153)&gt;0,IFERROR(IF(MATCH(C153,C154:$C$4004,0)&gt;0,-1,ROW(S153)-ROW($S$3)),ROW(S153)-ROW($S$3)),-1)</f>
        <v>-1</v>
      </c>
      <c r="T153" s="165">
        <f t="shared" si="32"/>
        <v>0</v>
      </c>
      <c r="U153" s="165" t="str">
        <f t="shared" si="33"/>
        <v/>
      </c>
      <c r="V153" s="165" t="str">
        <f>IFERROR(IF(OR(C153="",S153&lt;0),"",IF(SUBTOTAL(3,C153:C153)=0,-1,SUBTOTAL(3,$C$4:C153))),"")</f>
        <v/>
      </c>
      <c r="W153" s="156" t="str">
        <f t="array" ref="W153">IF(LEN(C153)&gt;0,IFERROR(IF(MATCH(C153,$C$3:$C152,0)&gt;0,N153-INDEX($N$3:N152,SUMPRODUCT(MAX(ROW($C$3:$C152)*(C153=$C$3:$C152)))-2,1),""),""),"")</f>
        <v/>
      </c>
      <c r="X153" s="156">
        <f t="shared" ca="1" si="34"/>
        <v>1</v>
      </c>
      <c r="Y153" s="156">
        <f t="shared" ca="1" si="35"/>
        <v>1</v>
      </c>
      <c r="AB153" s="406"/>
      <c r="AC153" s="380"/>
      <c r="AD153" s="380">
        <f t="shared" si="36"/>
        <v>0</v>
      </c>
      <c r="AQ153" s="165" t="str">
        <f t="shared" si="37"/>
        <v/>
      </c>
      <c r="AR153" s="167" t="str">
        <f t="array" ref="AR153" xml:space="preserve"> IFERROR( IF(OR(DATERANGE="All Data",DATERANGE=""), INDEX(Calculations!$AC$7:$AC$506,SMALL(IF(Calculations!$AC$7:$AC$506&lt;&gt;"0",ROW($AQ$6:$AQ$505)-ROW(INDEX($AQ$6:$AQ$505,1,1))+1),AQ153),1),INDEX(Calculations!$AD$7:$AD$506,SMALL(IF(Calculations!$AD$7:$AD$506&lt;&gt;0,ROW($AQ$6:$AQ$505)-ROW(INDEX($AQ$6:$AQ$505,1,1))+1),AQ153),1)),"")</f>
        <v/>
      </c>
      <c r="AS153" s="164" t="str">
        <f t="array" ref="AS153" xml:space="preserve"> IFERROR(IF(OR(DATERANGE="All Data",DATERANGE=""),INDEX(AdressBook!$B$6:$B$505,SMALL(IF(Calculations!$AC$7:$AC$506&lt;&gt;"0",ROW($AQ$6:$AQ$505)-ROW(INDEX($AQ$6:$AQ$505,1,1))+1),AQ153),1),INDEX(AdressBook!$B$6:$B$505,SMALL(IF(Calculations!$AD$7:$AD$506&lt;&gt;0,ROW($AQ$6:$AQ$505)-ROW(INDEX($AQ$6:$AQ$505,1,1))+1),AQ153),1)),"")</f>
        <v/>
      </c>
      <c r="AT153" s="227" t="str">
        <f t="shared" si="38"/>
        <v/>
      </c>
      <c r="AV153" s="199"/>
      <c r="AW153" s="199"/>
    </row>
    <row r="154" spans="2:49" hidden="1" x14ac:dyDescent="0.25">
      <c r="B154" s="390" t="str">
        <f>IFERROR(IF(LEN(INDEX(PlansAndNotes!$B$6:$B$2005,ROW(A154)-ROW($B$3)))=0,"",INDEX(PlansAndNotes!$B$6:$B$2005,ROW(A154)-ROW($B$3))),"")</f>
        <v/>
      </c>
      <c r="C154" s="361" t="str">
        <f t="shared" si="30"/>
        <v/>
      </c>
      <c r="D154" s="361" t="str">
        <f>IFERROR(IF(LEN(C154)&gt;0,IF(LEN(INDEX(TasksList!$C$6:$C$1005,MATCH(C154,TasksList!$B$6:$B$1005,0),1))=0,"",INDEX(TasksList!$C$6:$C$1005,MATCH(C154,TasksList!$B$6:$B$1005,0),1)),""),"")</f>
        <v/>
      </c>
      <c r="E154" s="361" t="str">
        <f>IFERROR(IF(LEN(C154)&gt;0,IF(LEN(INDEX(TasksList!$F$6:$F$1005,MATCH(C154,TasksList!$B$6:$B$1005,0),1))=0,"not set!",INDEX(TasksList!$F$6:$F$1005,MATCH(C154,TasksList!$B$6:$B$1005,0),1)),""),"")</f>
        <v/>
      </c>
      <c r="F154" s="360" t="str">
        <f>IFERROR(IF(LEN(D154)&gt;0,IF(LEN(INDEX(AdressBook!$D$6:$D$25,MATCH(D154,AdressBook!$B$6:$B$25,0),1))=0,"",INDEX(AdressBook!$D$6:$D$25,MATCH(D154,AdressBook!$B$6:$B$25,0),1)),""),"")</f>
        <v/>
      </c>
      <c r="G154" s="361" t="str">
        <f>IFERROR(IF(LEN(INDEX(PlansAndNotes!$F$6:$F$2005,ROW(B154)-ROW($C$3)))=0,"",INDEX(PlansAndNotes!$F$6:$F$2005,ROW(B154)-ROW($C$3))),"")</f>
        <v/>
      </c>
      <c r="H154" s="361" t="str">
        <f>IFERROR(IF(LEN(C154)&gt;0,IF(LEN(INDEX(TasksList!$G$6:$G$1005,MATCH(C154,TasksList!$B$6:$B$1005,0),1))=0,"",INDEX(TasksList!$G$6:$G$1005,MATCH(C154,TasksList!$B$6:$B$1005,0),1)),""),"")</f>
        <v/>
      </c>
      <c r="I154" s="381"/>
      <c r="J154" s="402" t="str">
        <f>IF(LEN(INDEX(TasksList!$B$6:$B$1005,ROW(J151),1))=0,"",INDEX(TasksList!$B$6:$B$1005,ROW(J151),1)&amp;" - "&amp;INDEX(TasksList!$D$6:$D$1005,ROW(J151),1))</f>
        <v/>
      </c>
      <c r="K154" s="402"/>
      <c r="L154" s="399" t="str">
        <f t="array" ref="L154">IFERROR(INDEX($J$4:$J$1003,SMALL($K$4:$K$1003,ROW(L154)-3),1),"")</f>
        <v/>
      </c>
      <c r="M154" s="206"/>
      <c r="N154" s="362" t="str">
        <f>IFERROR(IF(LEN(INDEX(PlansAndNotes!$D$6:$D$4005,ROW(B154)-ROW($C$3)))=0,"",INDEX(PlansAndNotes!$D$6:$D$4005,ROW(B154)-ROW($C$3))),"")</f>
        <v/>
      </c>
      <c r="O154" s="165" t="str">
        <f t="shared" si="31"/>
        <v/>
      </c>
      <c r="P154" s="363" t="str">
        <f>IFERROR(IF(LEN(INDEX(PlansAndNotes!$E$6:$E$4005,ROW(B154)-ROW($C$3)))=0,"",INDEX(PlansAndNotes!$E$6:$E$4005,ROW(B154)-ROW($C$3))),"")</f>
        <v/>
      </c>
      <c r="Q154" s="363" t="str">
        <f>IFERROR(IF(LEN(INDEX(PlansAndNotes!$G$6:$G$4005,ROW(B154)-ROW($C$3)))=0,"",INDEX(PlansAndNotes!$G$6:$G$4005,ROW(B154)-ROW($C$3))),"")</f>
        <v/>
      </c>
      <c r="R154" s="361" t="str">
        <f>IFERROR(IF(LEN(D154)&gt;0,IF(LEN(INDEX(AdressBook!$C$6:$C$25,MATCH(D154,AdressBook!$B$6:$B$25,0),1))=0,"",INDEX(AdressBook!$C$6:$C$25,MATCH(D154,AdressBook!$B$6:$B$25,0),1)),""),"")</f>
        <v/>
      </c>
      <c r="S154" s="165">
        <f>IF(LEN(C154)&gt;0,IFERROR(IF(MATCH(C154,C155:$C$4004,0)&gt;0,-1,ROW(S154)-ROW($S$3)),ROW(S154)-ROW($S$3)),-1)</f>
        <v>-1</v>
      </c>
      <c r="T154" s="165">
        <f t="shared" si="32"/>
        <v>0</v>
      </c>
      <c r="U154" s="165" t="str">
        <f t="shared" si="33"/>
        <v/>
      </c>
      <c r="V154" s="165" t="str">
        <f>IFERROR(IF(OR(C154="",S154&lt;0),"",IF(SUBTOTAL(3,C154:C154)=0,-1,SUBTOTAL(3,$C$4:C154))),"")</f>
        <v/>
      </c>
      <c r="W154" s="156" t="str">
        <f t="array" ref="W154">IF(LEN(C154)&gt;0,IFERROR(IF(MATCH(C154,$C$3:$C153,0)&gt;0,N154-INDEX($N$3:N153,SUMPRODUCT(MAX(ROW($C$3:$C153)*(C154=$C$3:$C153)))-2,1),""),""),"")</f>
        <v/>
      </c>
      <c r="X154" s="156">
        <f t="shared" ca="1" si="34"/>
        <v>1</v>
      </c>
      <c r="Y154" s="156">
        <f t="shared" ca="1" si="35"/>
        <v>1</v>
      </c>
      <c r="AB154" s="406"/>
      <c r="AC154" s="380"/>
      <c r="AD154" s="380">
        <f t="shared" si="36"/>
        <v>0</v>
      </c>
      <c r="AQ154" s="165" t="str">
        <f t="shared" si="37"/>
        <v/>
      </c>
      <c r="AR154" s="167" t="str">
        <f t="array" ref="AR154" xml:space="preserve"> IFERROR( IF(OR(DATERANGE="All Data",DATERANGE=""), INDEX(Calculations!$AC$7:$AC$506,SMALL(IF(Calculations!$AC$7:$AC$506&lt;&gt;"0",ROW($AQ$6:$AQ$505)-ROW(INDEX($AQ$6:$AQ$505,1,1))+1),AQ154),1),INDEX(Calculations!$AD$7:$AD$506,SMALL(IF(Calculations!$AD$7:$AD$506&lt;&gt;0,ROW($AQ$6:$AQ$505)-ROW(INDEX($AQ$6:$AQ$505,1,1))+1),AQ154),1)),"")</f>
        <v/>
      </c>
      <c r="AS154" s="164" t="str">
        <f t="array" ref="AS154" xml:space="preserve"> IFERROR(IF(OR(DATERANGE="All Data",DATERANGE=""),INDEX(AdressBook!$B$6:$B$505,SMALL(IF(Calculations!$AC$7:$AC$506&lt;&gt;"0",ROW($AQ$6:$AQ$505)-ROW(INDEX($AQ$6:$AQ$505,1,1))+1),AQ154),1),INDEX(AdressBook!$B$6:$B$505,SMALL(IF(Calculations!$AD$7:$AD$506&lt;&gt;0,ROW($AQ$6:$AQ$505)-ROW(INDEX($AQ$6:$AQ$505,1,1))+1),AQ154),1)),"")</f>
        <v/>
      </c>
      <c r="AT154" s="227" t="str">
        <f t="shared" si="38"/>
        <v/>
      </c>
      <c r="AV154" s="199"/>
      <c r="AW154" s="199"/>
    </row>
    <row r="155" spans="2:49" hidden="1" x14ac:dyDescent="0.25">
      <c r="B155" s="390" t="str">
        <f>IFERROR(IF(LEN(INDEX(PlansAndNotes!$B$6:$B$2005,ROW(A155)-ROW($B$3)))=0,"",INDEX(PlansAndNotes!$B$6:$B$2005,ROW(A155)-ROW($B$3))),"")</f>
        <v/>
      </c>
      <c r="C155" s="361" t="str">
        <f t="shared" si="30"/>
        <v/>
      </c>
      <c r="D155" s="361" t="str">
        <f>IFERROR(IF(LEN(C155)&gt;0,IF(LEN(INDEX(TasksList!$C$6:$C$1005,MATCH(C155,TasksList!$B$6:$B$1005,0),1))=0,"",INDEX(TasksList!$C$6:$C$1005,MATCH(C155,TasksList!$B$6:$B$1005,0),1)),""),"")</f>
        <v/>
      </c>
      <c r="E155" s="361" t="str">
        <f>IFERROR(IF(LEN(C155)&gt;0,IF(LEN(INDEX(TasksList!$F$6:$F$1005,MATCH(C155,TasksList!$B$6:$B$1005,0),1))=0,"not set!",INDEX(TasksList!$F$6:$F$1005,MATCH(C155,TasksList!$B$6:$B$1005,0),1)),""),"")</f>
        <v/>
      </c>
      <c r="F155" s="360" t="str">
        <f>IFERROR(IF(LEN(D155)&gt;0,IF(LEN(INDEX(AdressBook!$D$6:$D$25,MATCH(D155,AdressBook!$B$6:$B$25,0),1))=0,"",INDEX(AdressBook!$D$6:$D$25,MATCH(D155,AdressBook!$B$6:$B$25,0),1)),""),"")</f>
        <v/>
      </c>
      <c r="G155" s="361" t="str">
        <f>IFERROR(IF(LEN(INDEX(PlansAndNotes!$F$6:$F$2005,ROW(B155)-ROW($C$3)))=0,"",INDEX(PlansAndNotes!$F$6:$F$2005,ROW(B155)-ROW($C$3))),"")</f>
        <v/>
      </c>
      <c r="H155" s="361" t="str">
        <f>IFERROR(IF(LEN(C155)&gt;0,IF(LEN(INDEX(TasksList!$G$6:$G$1005,MATCH(C155,TasksList!$B$6:$B$1005,0),1))=0,"",INDEX(TasksList!$G$6:$G$1005,MATCH(C155,TasksList!$B$6:$B$1005,0),1)),""),"")</f>
        <v/>
      </c>
      <c r="I155" s="381"/>
      <c r="J155" s="402" t="str">
        <f>IF(LEN(INDEX(TasksList!$B$6:$B$1005,ROW(J152),1))=0,"",INDEX(TasksList!$B$6:$B$1005,ROW(J152),1)&amp;" - "&amp;INDEX(TasksList!$D$6:$D$1005,ROW(J152),1))</f>
        <v/>
      </c>
      <c r="K155" s="402"/>
      <c r="L155" s="399" t="str">
        <f t="array" ref="L155">IFERROR(INDEX($J$4:$J$1003,SMALL($K$4:$K$1003,ROW(L155)-3),1),"")</f>
        <v/>
      </c>
      <c r="M155" s="206"/>
      <c r="N155" s="362" t="str">
        <f>IFERROR(IF(LEN(INDEX(PlansAndNotes!$D$6:$D$4005,ROW(B155)-ROW($C$3)))=0,"",INDEX(PlansAndNotes!$D$6:$D$4005,ROW(B155)-ROW($C$3))),"")</f>
        <v/>
      </c>
      <c r="O155" s="165" t="str">
        <f t="shared" si="31"/>
        <v/>
      </c>
      <c r="P155" s="363" t="str">
        <f>IFERROR(IF(LEN(INDEX(PlansAndNotes!$E$6:$E$4005,ROW(B155)-ROW($C$3)))=0,"",INDEX(PlansAndNotes!$E$6:$E$4005,ROW(B155)-ROW($C$3))),"")</f>
        <v/>
      </c>
      <c r="Q155" s="363" t="str">
        <f>IFERROR(IF(LEN(INDEX(PlansAndNotes!$G$6:$G$4005,ROW(B155)-ROW($C$3)))=0,"",INDEX(PlansAndNotes!$G$6:$G$4005,ROW(B155)-ROW($C$3))),"")</f>
        <v/>
      </c>
      <c r="R155" s="361" t="str">
        <f>IFERROR(IF(LEN(D155)&gt;0,IF(LEN(INDEX(AdressBook!$C$6:$C$25,MATCH(D155,AdressBook!$B$6:$B$25,0),1))=0,"",INDEX(AdressBook!$C$6:$C$25,MATCH(D155,AdressBook!$B$6:$B$25,0),1)),""),"")</f>
        <v/>
      </c>
      <c r="S155" s="165">
        <f>IF(LEN(C155)&gt;0,IFERROR(IF(MATCH(C155,C156:$C$4004,0)&gt;0,-1,ROW(S155)-ROW($S$3)),ROW(S155)-ROW($S$3)),-1)</f>
        <v>-1</v>
      </c>
      <c r="T155" s="165">
        <f t="shared" si="32"/>
        <v>0</v>
      </c>
      <c r="U155" s="165" t="str">
        <f t="shared" si="33"/>
        <v/>
      </c>
      <c r="V155" s="165" t="str">
        <f>IFERROR(IF(OR(C155="",S155&lt;0),"",IF(SUBTOTAL(3,C155:C155)=0,-1,SUBTOTAL(3,$C$4:C155))),"")</f>
        <v/>
      </c>
      <c r="W155" s="156" t="str">
        <f t="array" ref="W155">IF(LEN(C155)&gt;0,IFERROR(IF(MATCH(C155,$C$3:$C154,0)&gt;0,N155-INDEX($N$3:N154,SUMPRODUCT(MAX(ROW($C$3:$C154)*(C155=$C$3:$C154)))-2,1),""),""),"")</f>
        <v/>
      </c>
      <c r="X155" s="156">
        <f t="shared" ca="1" si="34"/>
        <v>1</v>
      </c>
      <c r="Y155" s="156">
        <f t="shared" ca="1" si="35"/>
        <v>1</v>
      </c>
      <c r="AB155" s="406"/>
      <c r="AC155" s="380"/>
      <c r="AD155" s="380">
        <f t="shared" si="36"/>
        <v>0</v>
      </c>
      <c r="AQ155" s="165" t="str">
        <f t="shared" si="37"/>
        <v/>
      </c>
      <c r="AR155" s="167" t="str">
        <f t="array" ref="AR155" xml:space="preserve"> IFERROR( IF(OR(DATERANGE="All Data",DATERANGE=""), INDEX(Calculations!$AC$7:$AC$506,SMALL(IF(Calculations!$AC$7:$AC$506&lt;&gt;"0",ROW($AQ$6:$AQ$505)-ROW(INDEX($AQ$6:$AQ$505,1,1))+1),AQ155),1),INDEX(Calculations!$AD$7:$AD$506,SMALL(IF(Calculations!$AD$7:$AD$506&lt;&gt;0,ROW($AQ$6:$AQ$505)-ROW(INDEX($AQ$6:$AQ$505,1,1))+1),AQ155),1)),"")</f>
        <v/>
      </c>
      <c r="AS155" s="164" t="str">
        <f t="array" ref="AS155" xml:space="preserve"> IFERROR(IF(OR(DATERANGE="All Data",DATERANGE=""),INDEX(AdressBook!$B$6:$B$505,SMALL(IF(Calculations!$AC$7:$AC$506&lt;&gt;"0",ROW($AQ$6:$AQ$505)-ROW(INDEX($AQ$6:$AQ$505,1,1))+1),AQ155),1),INDEX(AdressBook!$B$6:$B$505,SMALL(IF(Calculations!$AD$7:$AD$506&lt;&gt;0,ROW($AQ$6:$AQ$505)-ROW(INDEX($AQ$6:$AQ$505,1,1))+1),AQ155),1)),"")</f>
        <v/>
      </c>
      <c r="AT155" s="227" t="str">
        <f t="shared" si="38"/>
        <v/>
      </c>
      <c r="AV155" s="199"/>
      <c r="AW155" s="199"/>
    </row>
    <row r="156" spans="2:49" hidden="1" x14ac:dyDescent="0.25">
      <c r="B156" s="390" t="str">
        <f>IFERROR(IF(LEN(INDEX(PlansAndNotes!$B$6:$B$2005,ROW(A156)-ROW($B$3)))=0,"",INDEX(PlansAndNotes!$B$6:$B$2005,ROW(A156)-ROW($B$3))),"")</f>
        <v/>
      </c>
      <c r="C156" s="361" t="str">
        <f t="shared" si="30"/>
        <v/>
      </c>
      <c r="D156" s="361" t="str">
        <f>IFERROR(IF(LEN(C156)&gt;0,IF(LEN(INDEX(TasksList!$C$6:$C$1005,MATCH(C156,TasksList!$B$6:$B$1005,0),1))=0,"",INDEX(TasksList!$C$6:$C$1005,MATCH(C156,TasksList!$B$6:$B$1005,0),1)),""),"")</f>
        <v/>
      </c>
      <c r="E156" s="361" t="str">
        <f>IFERROR(IF(LEN(C156)&gt;0,IF(LEN(INDEX(TasksList!$F$6:$F$1005,MATCH(C156,TasksList!$B$6:$B$1005,0),1))=0,"not set!",INDEX(TasksList!$F$6:$F$1005,MATCH(C156,TasksList!$B$6:$B$1005,0),1)),""),"")</f>
        <v/>
      </c>
      <c r="F156" s="360" t="str">
        <f>IFERROR(IF(LEN(D156)&gt;0,IF(LEN(INDEX(AdressBook!$D$6:$D$25,MATCH(D156,AdressBook!$B$6:$B$25,0),1))=0,"",INDEX(AdressBook!$D$6:$D$25,MATCH(D156,AdressBook!$B$6:$B$25,0),1)),""),"")</f>
        <v/>
      </c>
      <c r="G156" s="361" t="str">
        <f>IFERROR(IF(LEN(INDEX(PlansAndNotes!$F$6:$F$2005,ROW(B156)-ROW($C$3)))=0,"",INDEX(PlansAndNotes!$F$6:$F$2005,ROW(B156)-ROW($C$3))),"")</f>
        <v/>
      </c>
      <c r="H156" s="361" t="str">
        <f>IFERROR(IF(LEN(C156)&gt;0,IF(LEN(INDEX(TasksList!$G$6:$G$1005,MATCH(C156,TasksList!$B$6:$B$1005,0),1))=0,"",INDEX(TasksList!$G$6:$G$1005,MATCH(C156,TasksList!$B$6:$B$1005,0),1)),""),"")</f>
        <v/>
      </c>
      <c r="I156" s="381"/>
      <c r="J156" s="402" t="str">
        <f>IF(LEN(INDEX(TasksList!$B$6:$B$1005,ROW(J153),1))=0,"",INDEX(TasksList!$B$6:$B$1005,ROW(J153),1)&amp;" - "&amp;INDEX(TasksList!$D$6:$D$1005,ROW(J153),1))</f>
        <v/>
      </c>
      <c r="K156" s="402"/>
      <c r="L156" s="399" t="str">
        <f t="array" ref="L156">IFERROR(INDEX($J$4:$J$1003,SMALL($K$4:$K$1003,ROW(L156)-3),1),"")</f>
        <v/>
      </c>
      <c r="M156" s="206"/>
      <c r="N156" s="362" t="str">
        <f>IFERROR(IF(LEN(INDEX(PlansAndNotes!$D$6:$D$4005,ROW(B156)-ROW($C$3)))=0,"",INDEX(PlansAndNotes!$D$6:$D$4005,ROW(B156)-ROW($C$3))),"")</f>
        <v/>
      </c>
      <c r="O156" s="165" t="str">
        <f t="shared" si="31"/>
        <v/>
      </c>
      <c r="P156" s="363" t="str">
        <f>IFERROR(IF(LEN(INDEX(PlansAndNotes!$E$6:$E$4005,ROW(B156)-ROW($C$3)))=0,"",INDEX(PlansAndNotes!$E$6:$E$4005,ROW(B156)-ROW($C$3))),"")</f>
        <v/>
      </c>
      <c r="Q156" s="363" t="str">
        <f>IFERROR(IF(LEN(INDEX(PlansAndNotes!$G$6:$G$4005,ROW(B156)-ROW($C$3)))=0,"",INDEX(PlansAndNotes!$G$6:$G$4005,ROW(B156)-ROW($C$3))),"")</f>
        <v/>
      </c>
      <c r="R156" s="361" t="str">
        <f>IFERROR(IF(LEN(D156)&gt;0,IF(LEN(INDEX(AdressBook!$C$6:$C$25,MATCH(D156,AdressBook!$B$6:$B$25,0),1))=0,"",INDEX(AdressBook!$C$6:$C$25,MATCH(D156,AdressBook!$B$6:$B$25,0),1)),""),"")</f>
        <v/>
      </c>
      <c r="S156" s="165">
        <f>IF(LEN(C156)&gt;0,IFERROR(IF(MATCH(C156,C157:$C$4004,0)&gt;0,-1,ROW(S156)-ROW($S$3)),ROW(S156)-ROW($S$3)),-1)</f>
        <v>-1</v>
      </c>
      <c r="T156" s="165">
        <f t="shared" si="32"/>
        <v>0</v>
      </c>
      <c r="U156" s="165" t="str">
        <f t="shared" si="33"/>
        <v/>
      </c>
      <c r="V156" s="165" t="str">
        <f>IFERROR(IF(OR(C156="",S156&lt;0),"",IF(SUBTOTAL(3,C156:C156)=0,-1,SUBTOTAL(3,$C$4:C156))),"")</f>
        <v/>
      </c>
      <c r="W156" s="156" t="str">
        <f t="array" ref="W156">IF(LEN(C156)&gt;0,IFERROR(IF(MATCH(C156,$C$3:$C155,0)&gt;0,N156-INDEX($N$3:N155,SUMPRODUCT(MAX(ROW($C$3:$C155)*(C156=$C$3:$C155)))-2,1),""),""),"")</f>
        <v/>
      </c>
      <c r="X156" s="156">
        <f t="shared" ca="1" si="34"/>
        <v>1</v>
      </c>
      <c r="Y156" s="156">
        <f t="shared" ca="1" si="35"/>
        <v>1</v>
      </c>
      <c r="AB156" s="406"/>
      <c r="AC156" s="380"/>
      <c r="AD156" s="380">
        <f t="shared" si="36"/>
        <v>0</v>
      </c>
      <c r="AQ156" s="165" t="str">
        <f t="shared" si="37"/>
        <v/>
      </c>
      <c r="AR156" s="167" t="str">
        <f t="array" ref="AR156" xml:space="preserve"> IFERROR( IF(OR(DATERANGE="All Data",DATERANGE=""), INDEX(Calculations!$AC$7:$AC$506,SMALL(IF(Calculations!$AC$7:$AC$506&lt;&gt;"0",ROW($AQ$6:$AQ$505)-ROW(INDEX($AQ$6:$AQ$505,1,1))+1),AQ156),1),INDEX(Calculations!$AD$7:$AD$506,SMALL(IF(Calculations!$AD$7:$AD$506&lt;&gt;0,ROW($AQ$6:$AQ$505)-ROW(INDEX($AQ$6:$AQ$505,1,1))+1),AQ156),1)),"")</f>
        <v/>
      </c>
      <c r="AS156" s="164" t="str">
        <f t="array" ref="AS156" xml:space="preserve"> IFERROR(IF(OR(DATERANGE="All Data",DATERANGE=""),INDEX(AdressBook!$B$6:$B$505,SMALL(IF(Calculations!$AC$7:$AC$506&lt;&gt;"0",ROW($AQ$6:$AQ$505)-ROW(INDEX($AQ$6:$AQ$505,1,1))+1),AQ156),1),INDEX(AdressBook!$B$6:$B$505,SMALL(IF(Calculations!$AD$7:$AD$506&lt;&gt;0,ROW($AQ$6:$AQ$505)-ROW(INDEX($AQ$6:$AQ$505,1,1))+1),AQ156),1)),"")</f>
        <v/>
      </c>
      <c r="AT156" s="227" t="str">
        <f t="shared" si="38"/>
        <v/>
      </c>
      <c r="AV156" s="199"/>
      <c r="AW156" s="199"/>
    </row>
    <row r="157" spans="2:49" hidden="1" x14ac:dyDescent="0.25">
      <c r="B157" s="390" t="str">
        <f>IFERROR(IF(LEN(INDEX(PlansAndNotes!$B$6:$B$2005,ROW(A157)-ROW($B$3)))=0,"",INDEX(PlansAndNotes!$B$6:$B$2005,ROW(A157)-ROW($B$3))),"")</f>
        <v/>
      </c>
      <c r="C157" s="361" t="str">
        <f t="shared" si="30"/>
        <v/>
      </c>
      <c r="D157" s="361" t="str">
        <f>IFERROR(IF(LEN(C157)&gt;0,IF(LEN(INDEX(TasksList!$C$6:$C$1005,MATCH(C157,TasksList!$B$6:$B$1005,0),1))=0,"",INDEX(TasksList!$C$6:$C$1005,MATCH(C157,TasksList!$B$6:$B$1005,0),1)),""),"")</f>
        <v/>
      </c>
      <c r="E157" s="361" t="str">
        <f>IFERROR(IF(LEN(C157)&gt;0,IF(LEN(INDEX(TasksList!$F$6:$F$1005,MATCH(C157,TasksList!$B$6:$B$1005,0),1))=0,"not set!",INDEX(TasksList!$F$6:$F$1005,MATCH(C157,TasksList!$B$6:$B$1005,0),1)),""),"")</f>
        <v/>
      </c>
      <c r="F157" s="360" t="str">
        <f>IFERROR(IF(LEN(D157)&gt;0,IF(LEN(INDEX(AdressBook!$D$6:$D$25,MATCH(D157,AdressBook!$B$6:$B$25,0),1))=0,"",INDEX(AdressBook!$D$6:$D$25,MATCH(D157,AdressBook!$B$6:$B$25,0),1)),""),"")</f>
        <v/>
      </c>
      <c r="G157" s="361" t="str">
        <f>IFERROR(IF(LEN(INDEX(PlansAndNotes!$F$6:$F$2005,ROW(B157)-ROW($C$3)))=0,"",INDEX(PlansAndNotes!$F$6:$F$2005,ROW(B157)-ROW($C$3))),"")</f>
        <v/>
      </c>
      <c r="H157" s="361" t="str">
        <f>IFERROR(IF(LEN(C157)&gt;0,IF(LEN(INDEX(TasksList!$G$6:$G$1005,MATCH(C157,TasksList!$B$6:$B$1005,0),1))=0,"",INDEX(TasksList!$G$6:$G$1005,MATCH(C157,TasksList!$B$6:$B$1005,0),1)),""),"")</f>
        <v/>
      </c>
      <c r="I157" s="381"/>
      <c r="J157" s="402" t="str">
        <f>IF(LEN(INDEX(TasksList!$B$6:$B$1005,ROW(J154),1))=0,"",INDEX(TasksList!$B$6:$B$1005,ROW(J154),1)&amp;" - "&amp;INDEX(TasksList!$D$6:$D$1005,ROW(J154),1))</f>
        <v/>
      </c>
      <c r="K157" s="402"/>
      <c r="L157" s="399" t="str">
        <f t="array" ref="L157">IFERROR(INDEX($J$4:$J$1003,SMALL($K$4:$K$1003,ROW(L157)-3),1),"")</f>
        <v/>
      </c>
      <c r="M157" s="206"/>
      <c r="N157" s="362" t="str">
        <f>IFERROR(IF(LEN(INDEX(PlansAndNotes!$D$6:$D$4005,ROW(B157)-ROW($C$3)))=0,"",INDEX(PlansAndNotes!$D$6:$D$4005,ROW(B157)-ROW($C$3))),"")</f>
        <v/>
      </c>
      <c r="O157" s="165" t="str">
        <f t="shared" si="31"/>
        <v/>
      </c>
      <c r="P157" s="363" t="str">
        <f>IFERROR(IF(LEN(INDEX(PlansAndNotes!$E$6:$E$4005,ROW(B157)-ROW($C$3)))=0,"",INDEX(PlansAndNotes!$E$6:$E$4005,ROW(B157)-ROW($C$3))),"")</f>
        <v/>
      </c>
      <c r="Q157" s="363" t="str">
        <f>IFERROR(IF(LEN(INDEX(PlansAndNotes!$G$6:$G$4005,ROW(B157)-ROW($C$3)))=0,"",INDEX(PlansAndNotes!$G$6:$G$4005,ROW(B157)-ROW($C$3))),"")</f>
        <v/>
      </c>
      <c r="R157" s="361" t="str">
        <f>IFERROR(IF(LEN(D157)&gt;0,IF(LEN(INDEX(AdressBook!$C$6:$C$25,MATCH(D157,AdressBook!$B$6:$B$25,0),1))=0,"",INDEX(AdressBook!$C$6:$C$25,MATCH(D157,AdressBook!$B$6:$B$25,0),1)),""),"")</f>
        <v/>
      </c>
      <c r="S157" s="165">
        <f>IF(LEN(C157)&gt;0,IFERROR(IF(MATCH(C157,C158:$C$4004,0)&gt;0,-1,ROW(S157)-ROW($S$3)),ROW(S157)-ROW($S$3)),-1)</f>
        <v>-1</v>
      </c>
      <c r="T157" s="165">
        <f t="shared" si="32"/>
        <v>0</v>
      </c>
      <c r="U157" s="165" t="str">
        <f t="shared" si="33"/>
        <v/>
      </c>
      <c r="V157" s="165" t="str">
        <f>IFERROR(IF(OR(C157="",S157&lt;0),"",IF(SUBTOTAL(3,C157:C157)=0,-1,SUBTOTAL(3,$C$4:C157))),"")</f>
        <v/>
      </c>
      <c r="W157" s="156" t="str">
        <f t="array" ref="W157">IF(LEN(C157)&gt;0,IFERROR(IF(MATCH(C157,$C$3:$C156,0)&gt;0,N157-INDEX($N$3:N156,SUMPRODUCT(MAX(ROW($C$3:$C156)*(C157=$C$3:$C156)))-2,1),""),""),"")</f>
        <v/>
      </c>
      <c r="X157" s="156">
        <f t="shared" ca="1" si="34"/>
        <v>1</v>
      </c>
      <c r="Y157" s="156">
        <f t="shared" ca="1" si="35"/>
        <v>1</v>
      </c>
      <c r="AB157" s="406"/>
      <c r="AC157" s="380"/>
      <c r="AD157" s="380">
        <f t="shared" si="36"/>
        <v>0</v>
      </c>
      <c r="AQ157" s="165" t="str">
        <f t="shared" si="37"/>
        <v/>
      </c>
      <c r="AR157" s="167" t="str">
        <f t="array" ref="AR157" xml:space="preserve"> IFERROR( IF(OR(DATERANGE="All Data",DATERANGE=""), INDEX(Calculations!$AC$7:$AC$506,SMALL(IF(Calculations!$AC$7:$AC$506&lt;&gt;"0",ROW($AQ$6:$AQ$505)-ROW(INDEX($AQ$6:$AQ$505,1,1))+1),AQ157),1),INDEX(Calculations!$AD$7:$AD$506,SMALL(IF(Calculations!$AD$7:$AD$506&lt;&gt;0,ROW($AQ$6:$AQ$505)-ROW(INDEX($AQ$6:$AQ$505,1,1))+1),AQ157),1)),"")</f>
        <v/>
      </c>
      <c r="AS157" s="164" t="str">
        <f t="array" ref="AS157" xml:space="preserve"> IFERROR(IF(OR(DATERANGE="All Data",DATERANGE=""),INDEX(AdressBook!$B$6:$B$505,SMALL(IF(Calculations!$AC$7:$AC$506&lt;&gt;"0",ROW($AQ$6:$AQ$505)-ROW(INDEX($AQ$6:$AQ$505,1,1))+1),AQ157),1),INDEX(AdressBook!$B$6:$B$505,SMALL(IF(Calculations!$AD$7:$AD$506&lt;&gt;0,ROW($AQ$6:$AQ$505)-ROW(INDEX($AQ$6:$AQ$505,1,1))+1),AQ157),1)),"")</f>
        <v/>
      </c>
      <c r="AT157" s="227" t="str">
        <f t="shared" si="38"/>
        <v/>
      </c>
      <c r="AV157" s="199"/>
      <c r="AW157" s="199"/>
    </row>
    <row r="158" spans="2:49" hidden="1" x14ac:dyDescent="0.25">
      <c r="B158" s="390" t="str">
        <f>IFERROR(IF(LEN(INDEX(PlansAndNotes!$B$6:$B$2005,ROW(A158)-ROW($B$3)))=0,"",INDEX(PlansAndNotes!$B$6:$B$2005,ROW(A158)-ROW($B$3))),"")</f>
        <v/>
      </c>
      <c r="C158" s="361" t="str">
        <f t="shared" si="30"/>
        <v/>
      </c>
      <c r="D158" s="361" t="str">
        <f>IFERROR(IF(LEN(C158)&gt;0,IF(LEN(INDEX(TasksList!$C$6:$C$1005,MATCH(C158,TasksList!$B$6:$B$1005,0),1))=0,"",INDEX(TasksList!$C$6:$C$1005,MATCH(C158,TasksList!$B$6:$B$1005,0),1)),""),"")</f>
        <v/>
      </c>
      <c r="E158" s="361" t="str">
        <f>IFERROR(IF(LEN(C158)&gt;0,IF(LEN(INDEX(TasksList!$F$6:$F$1005,MATCH(C158,TasksList!$B$6:$B$1005,0),1))=0,"not set!",INDEX(TasksList!$F$6:$F$1005,MATCH(C158,TasksList!$B$6:$B$1005,0),1)),""),"")</f>
        <v/>
      </c>
      <c r="F158" s="360" t="str">
        <f>IFERROR(IF(LEN(D158)&gt;0,IF(LEN(INDEX(AdressBook!$D$6:$D$25,MATCH(D158,AdressBook!$B$6:$B$25,0),1))=0,"",INDEX(AdressBook!$D$6:$D$25,MATCH(D158,AdressBook!$B$6:$B$25,0),1)),""),"")</f>
        <v/>
      </c>
      <c r="G158" s="361" t="str">
        <f>IFERROR(IF(LEN(INDEX(PlansAndNotes!$F$6:$F$2005,ROW(B158)-ROW($C$3)))=0,"",INDEX(PlansAndNotes!$F$6:$F$2005,ROW(B158)-ROW($C$3))),"")</f>
        <v/>
      </c>
      <c r="H158" s="361" t="str">
        <f>IFERROR(IF(LEN(C158)&gt;0,IF(LEN(INDEX(TasksList!$G$6:$G$1005,MATCH(C158,TasksList!$B$6:$B$1005,0),1))=0,"",INDEX(TasksList!$G$6:$G$1005,MATCH(C158,TasksList!$B$6:$B$1005,0),1)),""),"")</f>
        <v/>
      </c>
      <c r="I158" s="381"/>
      <c r="J158" s="402" t="str">
        <f>IF(LEN(INDEX(TasksList!$B$6:$B$1005,ROW(J155),1))=0,"",INDEX(TasksList!$B$6:$B$1005,ROW(J155),1)&amp;" - "&amp;INDEX(TasksList!$D$6:$D$1005,ROW(J155),1))</f>
        <v/>
      </c>
      <c r="K158" s="402"/>
      <c r="L158" s="399" t="str">
        <f t="array" ref="L158">IFERROR(INDEX($J$4:$J$1003,SMALL($K$4:$K$1003,ROW(L158)-3),1),"")</f>
        <v/>
      </c>
      <c r="M158" s="206"/>
      <c r="N158" s="362" t="str">
        <f>IFERROR(IF(LEN(INDEX(PlansAndNotes!$D$6:$D$4005,ROW(B158)-ROW($C$3)))=0,"",INDEX(PlansAndNotes!$D$6:$D$4005,ROW(B158)-ROW($C$3))),"")</f>
        <v/>
      </c>
      <c r="O158" s="165" t="str">
        <f t="shared" si="31"/>
        <v/>
      </c>
      <c r="P158" s="363" t="str">
        <f>IFERROR(IF(LEN(INDEX(PlansAndNotes!$E$6:$E$4005,ROW(B158)-ROW($C$3)))=0,"",INDEX(PlansAndNotes!$E$6:$E$4005,ROW(B158)-ROW($C$3))),"")</f>
        <v/>
      </c>
      <c r="Q158" s="363" t="str">
        <f>IFERROR(IF(LEN(INDEX(PlansAndNotes!$G$6:$G$4005,ROW(B158)-ROW($C$3)))=0,"",INDEX(PlansAndNotes!$G$6:$G$4005,ROW(B158)-ROW($C$3))),"")</f>
        <v/>
      </c>
      <c r="R158" s="361" t="str">
        <f>IFERROR(IF(LEN(D158)&gt;0,IF(LEN(INDEX(AdressBook!$C$6:$C$25,MATCH(D158,AdressBook!$B$6:$B$25,0),1))=0,"",INDEX(AdressBook!$C$6:$C$25,MATCH(D158,AdressBook!$B$6:$B$25,0),1)),""),"")</f>
        <v/>
      </c>
      <c r="S158" s="165">
        <f>IF(LEN(C158)&gt;0,IFERROR(IF(MATCH(C158,C159:$C$4004,0)&gt;0,-1,ROW(S158)-ROW($S$3)),ROW(S158)-ROW($S$3)),-1)</f>
        <v>-1</v>
      </c>
      <c r="T158" s="165">
        <f t="shared" si="32"/>
        <v>0</v>
      </c>
      <c r="U158" s="165" t="str">
        <f t="shared" si="33"/>
        <v/>
      </c>
      <c r="V158" s="165" t="str">
        <f>IFERROR(IF(OR(C158="",S158&lt;0),"",IF(SUBTOTAL(3,C158:C158)=0,-1,SUBTOTAL(3,$C$4:C158))),"")</f>
        <v/>
      </c>
      <c r="W158" s="156" t="str">
        <f t="array" ref="W158">IF(LEN(C158)&gt;0,IFERROR(IF(MATCH(C158,$C$3:$C157,0)&gt;0,N158-INDEX($N$3:N157,SUMPRODUCT(MAX(ROW($C$3:$C157)*(C158=$C$3:$C157)))-2,1),""),""),"")</f>
        <v/>
      </c>
      <c r="X158" s="156">
        <f t="shared" ca="1" si="34"/>
        <v>1</v>
      </c>
      <c r="Y158" s="156">
        <f t="shared" ca="1" si="35"/>
        <v>1</v>
      </c>
      <c r="AB158" s="406"/>
      <c r="AC158" s="380"/>
      <c r="AD158" s="380">
        <f t="shared" si="36"/>
        <v>0</v>
      </c>
      <c r="AQ158" s="165" t="str">
        <f t="shared" si="37"/>
        <v/>
      </c>
      <c r="AR158" s="167" t="str">
        <f t="array" ref="AR158" xml:space="preserve"> IFERROR( IF(OR(DATERANGE="All Data",DATERANGE=""), INDEX(Calculations!$AC$7:$AC$506,SMALL(IF(Calculations!$AC$7:$AC$506&lt;&gt;"0",ROW($AQ$6:$AQ$505)-ROW(INDEX($AQ$6:$AQ$505,1,1))+1),AQ158),1),INDEX(Calculations!$AD$7:$AD$506,SMALL(IF(Calculations!$AD$7:$AD$506&lt;&gt;0,ROW($AQ$6:$AQ$505)-ROW(INDEX($AQ$6:$AQ$505,1,1))+1),AQ158),1)),"")</f>
        <v/>
      </c>
      <c r="AS158" s="164" t="str">
        <f t="array" ref="AS158" xml:space="preserve"> IFERROR(IF(OR(DATERANGE="All Data",DATERANGE=""),INDEX(AdressBook!$B$6:$B$505,SMALL(IF(Calculations!$AC$7:$AC$506&lt;&gt;"0",ROW($AQ$6:$AQ$505)-ROW(INDEX($AQ$6:$AQ$505,1,1))+1),AQ158),1),INDEX(AdressBook!$B$6:$B$505,SMALL(IF(Calculations!$AD$7:$AD$506&lt;&gt;0,ROW($AQ$6:$AQ$505)-ROW(INDEX($AQ$6:$AQ$505,1,1))+1),AQ158),1)),"")</f>
        <v/>
      </c>
      <c r="AT158" s="227" t="str">
        <f t="shared" si="38"/>
        <v/>
      </c>
      <c r="AV158" s="199"/>
      <c r="AW158" s="199"/>
    </row>
    <row r="159" spans="2:49" hidden="1" x14ac:dyDescent="0.25">
      <c r="B159" s="390" t="str">
        <f>IFERROR(IF(LEN(INDEX(PlansAndNotes!$B$6:$B$2005,ROW(A159)-ROW($B$3)))=0,"",INDEX(PlansAndNotes!$B$6:$B$2005,ROW(A159)-ROW($B$3))),"")</f>
        <v/>
      </c>
      <c r="C159" s="361" t="str">
        <f t="shared" si="30"/>
        <v/>
      </c>
      <c r="D159" s="361" t="str">
        <f>IFERROR(IF(LEN(C159)&gt;0,IF(LEN(INDEX(TasksList!$C$6:$C$1005,MATCH(C159,TasksList!$B$6:$B$1005,0),1))=0,"",INDEX(TasksList!$C$6:$C$1005,MATCH(C159,TasksList!$B$6:$B$1005,0),1)),""),"")</f>
        <v/>
      </c>
      <c r="E159" s="361" t="str">
        <f>IFERROR(IF(LEN(C159)&gt;0,IF(LEN(INDEX(TasksList!$F$6:$F$1005,MATCH(C159,TasksList!$B$6:$B$1005,0),1))=0,"not set!",INDEX(TasksList!$F$6:$F$1005,MATCH(C159,TasksList!$B$6:$B$1005,0),1)),""),"")</f>
        <v/>
      </c>
      <c r="F159" s="360" t="str">
        <f>IFERROR(IF(LEN(D159)&gt;0,IF(LEN(INDEX(AdressBook!$D$6:$D$25,MATCH(D159,AdressBook!$B$6:$B$25,0),1))=0,"",INDEX(AdressBook!$D$6:$D$25,MATCH(D159,AdressBook!$B$6:$B$25,0),1)),""),"")</f>
        <v/>
      </c>
      <c r="G159" s="361" t="str">
        <f>IFERROR(IF(LEN(INDEX(PlansAndNotes!$F$6:$F$2005,ROW(B159)-ROW($C$3)))=0,"",INDEX(PlansAndNotes!$F$6:$F$2005,ROW(B159)-ROW($C$3))),"")</f>
        <v/>
      </c>
      <c r="H159" s="361" t="str">
        <f>IFERROR(IF(LEN(C159)&gt;0,IF(LEN(INDEX(TasksList!$G$6:$G$1005,MATCH(C159,TasksList!$B$6:$B$1005,0),1))=0,"",INDEX(TasksList!$G$6:$G$1005,MATCH(C159,TasksList!$B$6:$B$1005,0),1)),""),"")</f>
        <v/>
      </c>
      <c r="I159" s="381"/>
      <c r="J159" s="402" t="str">
        <f>IF(LEN(INDEX(TasksList!$B$6:$B$1005,ROW(J156),1))=0,"",INDEX(TasksList!$B$6:$B$1005,ROW(J156),1)&amp;" - "&amp;INDEX(TasksList!$D$6:$D$1005,ROW(J156),1))</f>
        <v/>
      </c>
      <c r="K159" s="402"/>
      <c r="L159" s="399" t="str">
        <f t="array" ref="L159">IFERROR(INDEX($J$4:$J$1003,SMALL($K$4:$K$1003,ROW(L159)-3),1),"")</f>
        <v/>
      </c>
      <c r="M159" s="206"/>
      <c r="N159" s="362" t="str">
        <f>IFERROR(IF(LEN(INDEX(PlansAndNotes!$D$6:$D$4005,ROW(B159)-ROW($C$3)))=0,"",INDEX(PlansAndNotes!$D$6:$D$4005,ROW(B159)-ROW($C$3))),"")</f>
        <v/>
      </c>
      <c r="O159" s="165" t="str">
        <f t="shared" si="31"/>
        <v/>
      </c>
      <c r="P159" s="363" t="str">
        <f>IFERROR(IF(LEN(INDEX(PlansAndNotes!$E$6:$E$4005,ROW(B159)-ROW($C$3)))=0,"",INDEX(PlansAndNotes!$E$6:$E$4005,ROW(B159)-ROW($C$3))),"")</f>
        <v/>
      </c>
      <c r="Q159" s="363" t="str">
        <f>IFERROR(IF(LEN(INDEX(PlansAndNotes!$G$6:$G$4005,ROW(B159)-ROW($C$3)))=0,"",INDEX(PlansAndNotes!$G$6:$G$4005,ROW(B159)-ROW($C$3))),"")</f>
        <v/>
      </c>
      <c r="R159" s="361" t="str">
        <f>IFERROR(IF(LEN(D159)&gt;0,IF(LEN(INDEX(AdressBook!$C$6:$C$25,MATCH(D159,AdressBook!$B$6:$B$25,0),1))=0,"",INDEX(AdressBook!$C$6:$C$25,MATCH(D159,AdressBook!$B$6:$B$25,0),1)),""),"")</f>
        <v/>
      </c>
      <c r="S159" s="165">
        <f>IF(LEN(C159)&gt;0,IFERROR(IF(MATCH(C159,C160:$C$4004,0)&gt;0,-1,ROW(S159)-ROW($S$3)),ROW(S159)-ROW($S$3)),-1)</f>
        <v>-1</v>
      </c>
      <c r="T159" s="165">
        <f t="shared" si="32"/>
        <v>0</v>
      </c>
      <c r="U159" s="165" t="str">
        <f t="shared" si="33"/>
        <v/>
      </c>
      <c r="V159" s="165" t="str">
        <f>IFERROR(IF(OR(C159="",S159&lt;0),"",IF(SUBTOTAL(3,C159:C159)=0,-1,SUBTOTAL(3,$C$4:C159))),"")</f>
        <v/>
      </c>
      <c r="W159" s="156" t="str">
        <f t="array" ref="W159">IF(LEN(C159)&gt;0,IFERROR(IF(MATCH(C159,$C$3:$C158,0)&gt;0,N159-INDEX($N$3:N158,SUMPRODUCT(MAX(ROW($C$3:$C158)*(C159=$C$3:$C158)))-2,1),""),""),"")</f>
        <v/>
      </c>
      <c r="X159" s="156">
        <f t="shared" ca="1" si="34"/>
        <v>1</v>
      </c>
      <c r="Y159" s="156">
        <f t="shared" ca="1" si="35"/>
        <v>1</v>
      </c>
      <c r="AB159" s="406"/>
      <c r="AC159" s="380"/>
      <c r="AD159" s="380">
        <f t="shared" si="36"/>
        <v>0</v>
      </c>
      <c r="AQ159" s="165" t="str">
        <f t="shared" si="37"/>
        <v/>
      </c>
      <c r="AR159" s="167" t="str">
        <f t="array" ref="AR159" xml:space="preserve"> IFERROR( IF(OR(DATERANGE="All Data",DATERANGE=""), INDEX(Calculations!$AC$7:$AC$506,SMALL(IF(Calculations!$AC$7:$AC$506&lt;&gt;"0",ROW($AQ$6:$AQ$505)-ROW(INDEX($AQ$6:$AQ$505,1,1))+1),AQ159),1),INDEX(Calculations!$AD$7:$AD$506,SMALL(IF(Calculations!$AD$7:$AD$506&lt;&gt;0,ROW($AQ$6:$AQ$505)-ROW(INDEX($AQ$6:$AQ$505,1,1))+1),AQ159),1)),"")</f>
        <v/>
      </c>
      <c r="AS159" s="164" t="str">
        <f t="array" ref="AS159" xml:space="preserve"> IFERROR(IF(OR(DATERANGE="All Data",DATERANGE=""),INDEX(AdressBook!$B$6:$B$505,SMALL(IF(Calculations!$AC$7:$AC$506&lt;&gt;"0",ROW($AQ$6:$AQ$505)-ROW(INDEX($AQ$6:$AQ$505,1,1))+1),AQ159),1),INDEX(AdressBook!$B$6:$B$505,SMALL(IF(Calculations!$AD$7:$AD$506&lt;&gt;0,ROW($AQ$6:$AQ$505)-ROW(INDEX($AQ$6:$AQ$505,1,1))+1),AQ159),1)),"")</f>
        <v/>
      </c>
      <c r="AT159" s="227" t="str">
        <f t="shared" si="38"/>
        <v/>
      </c>
      <c r="AV159" s="199"/>
      <c r="AW159" s="199"/>
    </row>
    <row r="160" spans="2:49" hidden="1" x14ac:dyDescent="0.25">
      <c r="B160" s="390" t="str">
        <f>IFERROR(IF(LEN(INDEX(PlansAndNotes!$B$6:$B$2005,ROW(A160)-ROW($B$3)))=0,"",INDEX(PlansAndNotes!$B$6:$B$2005,ROW(A160)-ROW($B$3))),"")</f>
        <v/>
      </c>
      <c r="C160" s="361" t="str">
        <f t="shared" si="30"/>
        <v/>
      </c>
      <c r="D160" s="361" t="str">
        <f>IFERROR(IF(LEN(C160)&gt;0,IF(LEN(INDEX(TasksList!$C$6:$C$1005,MATCH(C160,TasksList!$B$6:$B$1005,0),1))=0,"",INDEX(TasksList!$C$6:$C$1005,MATCH(C160,TasksList!$B$6:$B$1005,0),1)),""),"")</f>
        <v/>
      </c>
      <c r="E160" s="361" t="str">
        <f>IFERROR(IF(LEN(C160)&gt;0,IF(LEN(INDEX(TasksList!$F$6:$F$1005,MATCH(C160,TasksList!$B$6:$B$1005,0),1))=0,"not set!",INDEX(TasksList!$F$6:$F$1005,MATCH(C160,TasksList!$B$6:$B$1005,0),1)),""),"")</f>
        <v/>
      </c>
      <c r="F160" s="360" t="str">
        <f>IFERROR(IF(LEN(D160)&gt;0,IF(LEN(INDEX(AdressBook!$D$6:$D$25,MATCH(D160,AdressBook!$B$6:$B$25,0),1))=0,"",INDEX(AdressBook!$D$6:$D$25,MATCH(D160,AdressBook!$B$6:$B$25,0),1)),""),"")</f>
        <v/>
      </c>
      <c r="G160" s="361" t="str">
        <f>IFERROR(IF(LEN(INDEX(PlansAndNotes!$F$6:$F$2005,ROW(B160)-ROW($C$3)))=0,"",INDEX(PlansAndNotes!$F$6:$F$2005,ROW(B160)-ROW($C$3))),"")</f>
        <v/>
      </c>
      <c r="H160" s="361" t="str">
        <f>IFERROR(IF(LEN(C160)&gt;0,IF(LEN(INDEX(TasksList!$G$6:$G$1005,MATCH(C160,TasksList!$B$6:$B$1005,0),1))=0,"",INDEX(TasksList!$G$6:$G$1005,MATCH(C160,TasksList!$B$6:$B$1005,0),1)),""),"")</f>
        <v/>
      </c>
      <c r="I160" s="381"/>
      <c r="J160" s="402" t="str">
        <f>IF(LEN(INDEX(TasksList!$B$6:$B$1005,ROW(J157),1))=0,"",INDEX(TasksList!$B$6:$B$1005,ROW(J157),1)&amp;" - "&amp;INDEX(TasksList!$D$6:$D$1005,ROW(J157),1))</f>
        <v/>
      </c>
      <c r="K160" s="402"/>
      <c r="L160" s="399" t="str">
        <f t="array" ref="L160">IFERROR(INDEX($J$4:$J$1003,SMALL($K$4:$K$1003,ROW(L160)-3),1),"")</f>
        <v/>
      </c>
      <c r="M160" s="206"/>
      <c r="N160" s="362" t="str">
        <f>IFERROR(IF(LEN(INDEX(PlansAndNotes!$D$6:$D$4005,ROW(B160)-ROW($C$3)))=0,"",INDEX(PlansAndNotes!$D$6:$D$4005,ROW(B160)-ROW($C$3))),"")</f>
        <v/>
      </c>
      <c r="O160" s="165" t="str">
        <f t="shared" si="31"/>
        <v/>
      </c>
      <c r="P160" s="363" t="str">
        <f>IFERROR(IF(LEN(INDEX(PlansAndNotes!$E$6:$E$4005,ROW(B160)-ROW($C$3)))=0,"",INDEX(PlansAndNotes!$E$6:$E$4005,ROW(B160)-ROW($C$3))),"")</f>
        <v/>
      </c>
      <c r="Q160" s="363" t="str">
        <f>IFERROR(IF(LEN(INDEX(PlansAndNotes!$G$6:$G$4005,ROW(B160)-ROW($C$3)))=0,"",INDEX(PlansAndNotes!$G$6:$G$4005,ROW(B160)-ROW($C$3))),"")</f>
        <v/>
      </c>
      <c r="R160" s="361" t="str">
        <f>IFERROR(IF(LEN(D160)&gt;0,IF(LEN(INDEX(AdressBook!$C$6:$C$25,MATCH(D160,AdressBook!$B$6:$B$25,0),1))=0,"",INDEX(AdressBook!$C$6:$C$25,MATCH(D160,AdressBook!$B$6:$B$25,0),1)),""),"")</f>
        <v/>
      </c>
      <c r="S160" s="165">
        <f>IF(LEN(C160)&gt;0,IFERROR(IF(MATCH(C160,C161:$C$4004,0)&gt;0,-1,ROW(S160)-ROW($S$3)),ROW(S160)-ROW($S$3)),-1)</f>
        <v>-1</v>
      </c>
      <c r="T160" s="165">
        <f t="shared" si="32"/>
        <v>0</v>
      </c>
      <c r="U160" s="165" t="str">
        <f t="shared" si="33"/>
        <v/>
      </c>
      <c r="V160" s="165" t="str">
        <f>IFERROR(IF(OR(C160="",S160&lt;0),"",IF(SUBTOTAL(3,C160:C160)=0,-1,SUBTOTAL(3,$C$4:C160))),"")</f>
        <v/>
      </c>
      <c r="W160" s="156" t="str">
        <f t="array" ref="W160">IF(LEN(C160)&gt;0,IFERROR(IF(MATCH(C160,$C$3:$C159,0)&gt;0,N160-INDEX($N$3:N159,SUMPRODUCT(MAX(ROW($C$3:$C159)*(C160=$C$3:$C159)))-2,1),""),""),"")</f>
        <v/>
      </c>
      <c r="X160" s="156">
        <f t="shared" ca="1" si="34"/>
        <v>1</v>
      </c>
      <c r="Y160" s="156">
        <f t="shared" ca="1" si="35"/>
        <v>1</v>
      </c>
      <c r="AB160" s="406"/>
      <c r="AC160" s="380"/>
      <c r="AD160" s="380">
        <f t="shared" si="36"/>
        <v>0</v>
      </c>
      <c r="AQ160" s="165" t="str">
        <f t="shared" si="37"/>
        <v/>
      </c>
      <c r="AR160" s="167" t="str">
        <f t="array" ref="AR160" xml:space="preserve"> IFERROR( IF(OR(DATERANGE="All Data",DATERANGE=""), INDEX(Calculations!$AC$7:$AC$506,SMALL(IF(Calculations!$AC$7:$AC$506&lt;&gt;"0",ROW($AQ$6:$AQ$505)-ROW(INDEX($AQ$6:$AQ$505,1,1))+1),AQ160),1),INDEX(Calculations!$AD$7:$AD$506,SMALL(IF(Calculations!$AD$7:$AD$506&lt;&gt;0,ROW($AQ$6:$AQ$505)-ROW(INDEX($AQ$6:$AQ$505,1,1))+1),AQ160),1)),"")</f>
        <v/>
      </c>
      <c r="AS160" s="164" t="str">
        <f t="array" ref="AS160" xml:space="preserve"> IFERROR(IF(OR(DATERANGE="All Data",DATERANGE=""),INDEX(AdressBook!$B$6:$B$505,SMALL(IF(Calculations!$AC$7:$AC$506&lt;&gt;"0",ROW($AQ$6:$AQ$505)-ROW(INDEX($AQ$6:$AQ$505,1,1))+1),AQ160),1),INDEX(AdressBook!$B$6:$B$505,SMALL(IF(Calculations!$AD$7:$AD$506&lt;&gt;0,ROW($AQ$6:$AQ$505)-ROW(INDEX($AQ$6:$AQ$505,1,1))+1),AQ160),1)),"")</f>
        <v/>
      </c>
      <c r="AT160" s="227" t="str">
        <f t="shared" si="38"/>
        <v/>
      </c>
      <c r="AV160" s="199"/>
      <c r="AW160" s="199"/>
    </row>
    <row r="161" spans="2:49" hidden="1" x14ac:dyDescent="0.25">
      <c r="B161" s="390" t="str">
        <f>IFERROR(IF(LEN(INDEX(PlansAndNotes!$B$6:$B$2005,ROW(A161)-ROW($B$3)))=0,"",INDEX(PlansAndNotes!$B$6:$B$2005,ROW(A161)-ROW($B$3))),"")</f>
        <v/>
      </c>
      <c r="C161" s="361" t="str">
        <f t="shared" si="30"/>
        <v/>
      </c>
      <c r="D161" s="361" t="str">
        <f>IFERROR(IF(LEN(C161)&gt;0,IF(LEN(INDEX(TasksList!$C$6:$C$1005,MATCH(C161,TasksList!$B$6:$B$1005,0),1))=0,"",INDEX(TasksList!$C$6:$C$1005,MATCH(C161,TasksList!$B$6:$B$1005,0),1)),""),"")</f>
        <v/>
      </c>
      <c r="E161" s="361" t="str">
        <f>IFERROR(IF(LEN(C161)&gt;0,IF(LEN(INDEX(TasksList!$F$6:$F$1005,MATCH(C161,TasksList!$B$6:$B$1005,0),1))=0,"not set!",INDEX(TasksList!$F$6:$F$1005,MATCH(C161,TasksList!$B$6:$B$1005,0),1)),""),"")</f>
        <v/>
      </c>
      <c r="F161" s="360" t="str">
        <f>IFERROR(IF(LEN(D161)&gt;0,IF(LEN(INDEX(AdressBook!$D$6:$D$25,MATCH(D161,AdressBook!$B$6:$B$25,0),1))=0,"",INDEX(AdressBook!$D$6:$D$25,MATCH(D161,AdressBook!$B$6:$B$25,0),1)),""),"")</f>
        <v/>
      </c>
      <c r="G161" s="361" t="str">
        <f>IFERROR(IF(LEN(INDEX(PlansAndNotes!$F$6:$F$2005,ROW(B161)-ROW($C$3)))=0,"",INDEX(PlansAndNotes!$F$6:$F$2005,ROW(B161)-ROW($C$3))),"")</f>
        <v/>
      </c>
      <c r="H161" s="361" t="str">
        <f>IFERROR(IF(LEN(C161)&gt;0,IF(LEN(INDEX(TasksList!$G$6:$G$1005,MATCH(C161,TasksList!$B$6:$B$1005,0),1))=0,"",INDEX(TasksList!$G$6:$G$1005,MATCH(C161,TasksList!$B$6:$B$1005,0),1)),""),"")</f>
        <v/>
      </c>
      <c r="I161" s="381"/>
      <c r="J161" s="402" t="str">
        <f>IF(LEN(INDEX(TasksList!$B$6:$B$1005,ROW(J158),1))=0,"",INDEX(TasksList!$B$6:$B$1005,ROW(J158),1)&amp;" - "&amp;INDEX(TasksList!$D$6:$D$1005,ROW(J158),1))</f>
        <v/>
      </c>
      <c r="K161" s="402"/>
      <c r="L161" s="399" t="str">
        <f t="array" ref="L161">IFERROR(INDEX($J$4:$J$1003,SMALL($K$4:$K$1003,ROW(L161)-3),1),"")</f>
        <v/>
      </c>
      <c r="M161" s="206"/>
      <c r="N161" s="362" t="str">
        <f>IFERROR(IF(LEN(INDEX(PlansAndNotes!$D$6:$D$4005,ROW(B161)-ROW($C$3)))=0,"",INDEX(PlansAndNotes!$D$6:$D$4005,ROW(B161)-ROW($C$3))),"")</f>
        <v/>
      </c>
      <c r="O161" s="165" t="str">
        <f t="shared" si="31"/>
        <v/>
      </c>
      <c r="P161" s="363" t="str">
        <f>IFERROR(IF(LEN(INDEX(PlansAndNotes!$E$6:$E$4005,ROW(B161)-ROW($C$3)))=0,"",INDEX(PlansAndNotes!$E$6:$E$4005,ROW(B161)-ROW($C$3))),"")</f>
        <v/>
      </c>
      <c r="Q161" s="363" t="str">
        <f>IFERROR(IF(LEN(INDEX(PlansAndNotes!$G$6:$G$4005,ROW(B161)-ROW($C$3)))=0,"",INDEX(PlansAndNotes!$G$6:$G$4005,ROW(B161)-ROW($C$3))),"")</f>
        <v/>
      </c>
      <c r="R161" s="361" t="str">
        <f>IFERROR(IF(LEN(D161)&gt;0,IF(LEN(INDEX(AdressBook!$C$6:$C$25,MATCH(D161,AdressBook!$B$6:$B$25,0),1))=0,"",INDEX(AdressBook!$C$6:$C$25,MATCH(D161,AdressBook!$B$6:$B$25,0),1)),""),"")</f>
        <v/>
      </c>
      <c r="S161" s="165">
        <f>IF(LEN(C161)&gt;0,IFERROR(IF(MATCH(C161,C162:$C$4004,0)&gt;0,-1,ROW(S161)-ROW($S$3)),ROW(S161)-ROW($S$3)),-1)</f>
        <v>-1</v>
      </c>
      <c r="T161" s="165">
        <f t="shared" si="32"/>
        <v>0</v>
      </c>
      <c r="U161" s="165" t="str">
        <f t="shared" si="33"/>
        <v/>
      </c>
      <c r="V161" s="165" t="str">
        <f>IFERROR(IF(OR(C161="",S161&lt;0),"",IF(SUBTOTAL(3,C161:C161)=0,-1,SUBTOTAL(3,$C$4:C161))),"")</f>
        <v/>
      </c>
      <c r="W161" s="156" t="str">
        <f t="array" ref="W161">IF(LEN(C161)&gt;0,IFERROR(IF(MATCH(C161,$C$3:$C160,0)&gt;0,N161-INDEX($N$3:N160,SUMPRODUCT(MAX(ROW($C$3:$C160)*(C161=$C$3:$C160)))-2,1),""),""),"")</f>
        <v/>
      </c>
      <c r="X161" s="156">
        <f t="shared" ca="1" si="34"/>
        <v>1</v>
      </c>
      <c r="Y161" s="156">
        <f t="shared" ca="1" si="35"/>
        <v>1</v>
      </c>
      <c r="AB161" s="406"/>
      <c r="AC161" s="380"/>
      <c r="AD161" s="380">
        <f t="shared" si="36"/>
        <v>0</v>
      </c>
      <c r="AQ161" s="165" t="str">
        <f t="shared" si="37"/>
        <v/>
      </c>
      <c r="AR161" s="167" t="str">
        <f t="array" ref="AR161" xml:space="preserve"> IFERROR( IF(OR(DATERANGE="All Data",DATERANGE=""), INDEX(Calculations!$AC$7:$AC$506,SMALL(IF(Calculations!$AC$7:$AC$506&lt;&gt;"0",ROW($AQ$6:$AQ$505)-ROW(INDEX($AQ$6:$AQ$505,1,1))+1),AQ161),1),INDEX(Calculations!$AD$7:$AD$506,SMALL(IF(Calculations!$AD$7:$AD$506&lt;&gt;0,ROW($AQ$6:$AQ$505)-ROW(INDEX($AQ$6:$AQ$505,1,1))+1),AQ161),1)),"")</f>
        <v/>
      </c>
      <c r="AS161" s="164" t="str">
        <f t="array" ref="AS161" xml:space="preserve"> IFERROR(IF(OR(DATERANGE="All Data",DATERANGE=""),INDEX(AdressBook!$B$6:$B$505,SMALL(IF(Calculations!$AC$7:$AC$506&lt;&gt;"0",ROW($AQ$6:$AQ$505)-ROW(INDEX($AQ$6:$AQ$505,1,1))+1),AQ161),1),INDEX(AdressBook!$B$6:$B$505,SMALL(IF(Calculations!$AD$7:$AD$506&lt;&gt;0,ROW($AQ$6:$AQ$505)-ROW(INDEX($AQ$6:$AQ$505,1,1))+1),AQ161),1)),"")</f>
        <v/>
      </c>
      <c r="AT161" s="227" t="str">
        <f t="shared" si="38"/>
        <v/>
      </c>
      <c r="AV161" s="199"/>
      <c r="AW161" s="199"/>
    </row>
    <row r="162" spans="2:49" hidden="1" x14ac:dyDescent="0.25">
      <c r="B162" s="390" t="str">
        <f>IFERROR(IF(LEN(INDEX(PlansAndNotes!$B$6:$B$2005,ROW(A162)-ROW($B$3)))=0,"",INDEX(PlansAndNotes!$B$6:$B$2005,ROW(A162)-ROW($B$3))),"")</f>
        <v/>
      </c>
      <c r="C162" s="361" t="str">
        <f t="shared" si="30"/>
        <v/>
      </c>
      <c r="D162" s="361" t="str">
        <f>IFERROR(IF(LEN(C162)&gt;0,IF(LEN(INDEX(TasksList!$C$6:$C$1005,MATCH(C162,TasksList!$B$6:$B$1005,0),1))=0,"",INDEX(TasksList!$C$6:$C$1005,MATCH(C162,TasksList!$B$6:$B$1005,0),1)),""),"")</f>
        <v/>
      </c>
      <c r="E162" s="361" t="str">
        <f>IFERROR(IF(LEN(C162)&gt;0,IF(LEN(INDEX(TasksList!$F$6:$F$1005,MATCH(C162,TasksList!$B$6:$B$1005,0),1))=0,"not set!",INDEX(TasksList!$F$6:$F$1005,MATCH(C162,TasksList!$B$6:$B$1005,0),1)),""),"")</f>
        <v/>
      </c>
      <c r="F162" s="360" t="str">
        <f>IFERROR(IF(LEN(D162)&gt;0,IF(LEN(INDEX(AdressBook!$D$6:$D$25,MATCH(D162,AdressBook!$B$6:$B$25,0),1))=0,"",INDEX(AdressBook!$D$6:$D$25,MATCH(D162,AdressBook!$B$6:$B$25,0),1)),""),"")</f>
        <v/>
      </c>
      <c r="G162" s="361" t="str">
        <f>IFERROR(IF(LEN(INDEX(PlansAndNotes!$F$6:$F$2005,ROW(B162)-ROW($C$3)))=0,"",INDEX(PlansAndNotes!$F$6:$F$2005,ROW(B162)-ROW($C$3))),"")</f>
        <v/>
      </c>
      <c r="H162" s="361" t="str">
        <f>IFERROR(IF(LEN(C162)&gt;0,IF(LEN(INDEX(TasksList!$G$6:$G$1005,MATCH(C162,TasksList!$B$6:$B$1005,0),1))=0,"",INDEX(TasksList!$G$6:$G$1005,MATCH(C162,TasksList!$B$6:$B$1005,0),1)),""),"")</f>
        <v/>
      </c>
      <c r="I162" s="381"/>
      <c r="J162" s="402" t="str">
        <f>IF(LEN(INDEX(TasksList!$B$6:$B$1005,ROW(J159),1))=0,"",INDEX(TasksList!$B$6:$B$1005,ROW(J159),1)&amp;" - "&amp;INDEX(TasksList!$D$6:$D$1005,ROW(J159),1))</f>
        <v/>
      </c>
      <c r="K162" s="402"/>
      <c r="L162" s="399" t="str">
        <f t="array" ref="L162">IFERROR(INDEX($J$4:$J$1003,SMALL($K$4:$K$1003,ROW(L162)-3),1),"")</f>
        <v/>
      </c>
      <c r="M162" s="206"/>
      <c r="N162" s="362" t="str">
        <f>IFERROR(IF(LEN(INDEX(PlansAndNotes!$D$6:$D$4005,ROW(B162)-ROW($C$3)))=0,"",INDEX(PlansAndNotes!$D$6:$D$4005,ROW(B162)-ROW($C$3))),"")</f>
        <v/>
      </c>
      <c r="O162" s="165" t="str">
        <f t="shared" si="31"/>
        <v/>
      </c>
      <c r="P162" s="363" t="str">
        <f>IFERROR(IF(LEN(INDEX(PlansAndNotes!$E$6:$E$4005,ROW(B162)-ROW($C$3)))=0,"",INDEX(PlansAndNotes!$E$6:$E$4005,ROW(B162)-ROW($C$3))),"")</f>
        <v/>
      </c>
      <c r="Q162" s="363" t="str">
        <f>IFERROR(IF(LEN(INDEX(PlansAndNotes!$G$6:$G$4005,ROW(B162)-ROW($C$3)))=0,"",INDEX(PlansAndNotes!$G$6:$G$4005,ROW(B162)-ROW($C$3))),"")</f>
        <v/>
      </c>
      <c r="R162" s="361" t="str">
        <f>IFERROR(IF(LEN(D162)&gt;0,IF(LEN(INDEX(AdressBook!$C$6:$C$25,MATCH(D162,AdressBook!$B$6:$B$25,0),1))=0,"",INDEX(AdressBook!$C$6:$C$25,MATCH(D162,AdressBook!$B$6:$B$25,0),1)),""),"")</f>
        <v/>
      </c>
      <c r="S162" s="165">
        <f>IF(LEN(C162)&gt;0,IFERROR(IF(MATCH(C162,C163:$C$4004,0)&gt;0,-1,ROW(S162)-ROW($S$3)),ROW(S162)-ROW($S$3)),-1)</f>
        <v>-1</v>
      </c>
      <c r="T162" s="165">
        <f t="shared" si="32"/>
        <v>0</v>
      </c>
      <c r="U162" s="165" t="str">
        <f t="shared" si="33"/>
        <v/>
      </c>
      <c r="V162" s="165" t="str">
        <f>IFERROR(IF(OR(C162="",S162&lt;0),"",IF(SUBTOTAL(3,C162:C162)=0,-1,SUBTOTAL(3,$C$4:C162))),"")</f>
        <v/>
      </c>
      <c r="W162" s="156" t="str">
        <f t="array" ref="W162">IF(LEN(C162)&gt;0,IFERROR(IF(MATCH(C162,$C$3:$C161,0)&gt;0,N162-INDEX($N$3:N161,SUMPRODUCT(MAX(ROW($C$3:$C161)*(C162=$C$3:$C161)))-2,1),""),""),"")</f>
        <v/>
      </c>
      <c r="X162" s="156">
        <f t="shared" ca="1" si="34"/>
        <v>1</v>
      </c>
      <c r="Y162" s="156">
        <f t="shared" ca="1" si="35"/>
        <v>1</v>
      </c>
      <c r="AB162" s="406"/>
      <c r="AC162" s="380"/>
      <c r="AD162" s="380">
        <f t="shared" si="36"/>
        <v>0</v>
      </c>
      <c r="AQ162" s="165" t="str">
        <f t="shared" si="37"/>
        <v/>
      </c>
      <c r="AR162" s="167" t="str">
        <f t="array" ref="AR162" xml:space="preserve"> IFERROR( IF(OR(DATERANGE="All Data",DATERANGE=""), INDEX(Calculations!$AC$7:$AC$506,SMALL(IF(Calculations!$AC$7:$AC$506&lt;&gt;"0",ROW($AQ$6:$AQ$505)-ROW(INDEX($AQ$6:$AQ$505,1,1))+1),AQ162),1),INDEX(Calculations!$AD$7:$AD$506,SMALL(IF(Calculations!$AD$7:$AD$506&lt;&gt;0,ROW($AQ$6:$AQ$505)-ROW(INDEX($AQ$6:$AQ$505,1,1))+1),AQ162),1)),"")</f>
        <v/>
      </c>
      <c r="AS162" s="164" t="str">
        <f t="array" ref="AS162" xml:space="preserve"> IFERROR(IF(OR(DATERANGE="All Data",DATERANGE=""),INDEX(AdressBook!$B$6:$B$505,SMALL(IF(Calculations!$AC$7:$AC$506&lt;&gt;"0",ROW($AQ$6:$AQ$505)-ROW(INDEX($AQ$6:$AQ$505,1,1))+1),AQ162),1),INDEX(AdressBook!$B$6:$B$505,SMALL(IF(Calculations!$AD$7:$AD$506&lt;&gt;0,ROW($AQ$6:$AQ$505)-ROW(INDEX($AQ$6:$AQ$505,1,1))+1),AQ162),1)),"")</f>
        <v/>
      </c>
      <c r="AT162" s="227" t="str">
        <f t="shared" si="38"/>
        <v/>
      </c>
      <c r="AV162" s="199"/>
      <c r="AW162" s="199"/>
    </row>
    <row r="163" spans="2:49" hidden="1" x14ac:dyDescent="0.25">
      <c r="B163" s="390" t="str">
        <f>IFERROR(IF(LEN(INDEX(PlansAndNotes!$B$6:$B$2005,ROW(A163)-ROW($B$3)))=0,"",INDEX(PlansAndNotes!$B$6:$B$2005,ROW(A163)-ROW($B$3))),"")</f>
        <v/>
      </c>
      <c r="C163" s="361" t="str">
        <f t="shared" si="30"/>
        <v/>
      </c>
      <c r="D163" s="361" t="str">
        <f>IFERROR(IF(LEN(C163)&gt;0,IF(LEN(INDEX(TasksList!$C$6:$C$1005,MATCH(C163,TasksList!$B$6:$B$1005,0),1))=0,"",INDEX(TasksList!$C$6:$C$1005,MATCH(C163,TasksList!$B$6:$B$1005,0),1)),""),"")</f>
        <v/>
      </c>
      <c r="E163" s="361" t="str">
        <f>IFERROR(IF(LEN(C163)&gt;0,IF(LEN(INDEX(TasksList!$F$6:$F$1005,MATCH(C163,TasksList!$B$6:$B$1005,0),1))=0,"not set!",INDEX(TasksList!$F$6:$F$1005,MATCH(C163,TasksList!$B$6:$B$1005,0),1)),""),"")</f>
        <v/>
      </c>
      <c r="F163" s="360" t="str">
        <f>IFERROR(IF(LEN(D163)&gt;0,IF(LEN(INDEX(AdressBook!$D$6:$D$25,MATCH(D163,AdressBook!$B$6:$B$25,0),1))=0,"",INDEX(AdressBook!$D$6:$D$25,MATCH(D163,AdressBook!$B$6:$B$25,0),1)),""),"")</f>
        <v/>
      </c>
      <c r="G163" s="361" t="str">
        <f>IFERROR(IF(LEN(INDEX(PlansAndNotes!$F$6:$F$2005,ROW(B163)-ROW($C$3)))=0,"",INDEX(PlansAndNotes!$F$6:$F$2005,ROW(B163)-ROW($C$3))),"")</f>
        <v/>
      </c>
      <c r="H163" s="361" t="str">
        <f>IFERROR(IF(LEN(C163)&gt;0,IF(LEN(INDEX(TasksList!$G$6:$G$1005,MATCH(C163,TasksList!$B$6:$B$1005,0),1))=0,"",INDEX(TasksList!$G$6:$G$1005,MATCH(C163,TasksList!$B$6:$B$1005,0),1)),""),"")</f>
        <v/>
      </c>
      <c r="I163" s="381"/>
      <c r="J163" s="402" t="str">
        <f>IF(LEN(INDEX(TasksList!$B$6:$B$1005,ROW(J160),1))=0,"",INDEX(TasksList!$B$6:$B$1005,ROW(J160),1)&amp;" - "&amp;INDEX(TasksList!$D$6:$D$1005,ROW(J160),1))</f>
        <v/>
      </c>
      <c r="K163" s="402"/>
      <c r="L163" s="399" t="str">
        <f t="array" ref="L163">IFERROR(INDEX($J$4:$J$1003,SMALL($K$4:$K$1003,ROW(L163)-3),1),"")</f>
        <v/>
      </c>
      <c r="M163" s="206"/>
      <c r="N163" s="362" t="str">
        <f>IFERROR(IF(LEN(INDEX(PlansAndNotes!$D$6:$D$4005,ROW(B163)-ROW($C$3)))=0,"",INDEX(PlansAndNotes!$D$6:$D$4005,ROW(B163)-ROW($C$3))),"")</f>
        <v/>
      </c>
      <c r="O163" s="165" t="str">
        <f t="shared" si="31"/>
        <v/>
      </c>
      <c r="P163" s="363" t="str">
        <f>IFERROR(IF(LEN(INDEX(PlansAndNotes!$E$6:$E$4005,ROW(B163)-ROW($C$3)))=0,"",INDEX(PlansAndNotes!$E$6:$E$4005,ROW(B163)-ROW($C$3))),"")</f>
        <v/>
      </c>
      <c r="Q163" s="363" t="str">
        <f>IFERROR(IF(LEN(INDEX(PlansAndNotes!$G$6:$G$4005,ROW(B163)-ROW($C$3)))=0,"",INDEX(PlansAndNotes!$G$6:$G$4005,ROW(B163)-ROW($C$3))),"")</f>
        <v/>
      </c>
      <c r="R163" s="361" t="str">
        <f>IFERROR(IF(LEN(D163)&gt;0,IF(LEN(INDEX(AdressBook!$C$6:$C$25,MATCH(D163,AdressBook!$B$6:$B$25,0),1))=0,"",INDEX(AdressBook!$C$6:$C$25,MATCH(D163,AdressBook!$B$6:$B$25,0),1)),""),"")</f>
        <v/>
      </c>
      <c r="S163" s="165">
        <f>IF(LEN(C163)&gt;0,IFERROR(IF(MATCH(C163,C164:$C$4004,0)&gt;0,-1,ROW(S163)-ROW($S$3)),ROW(S163)-ROW($S$3)),-1)</f>
        <v>-1</v>
      </c>
      <c r="T163" s="165">
        <f t="shared" si="32"/>
        <v>0</v>
      </c>
      <c r="U163" s="165" t="str">
        <f t="shared" si="33"/>
        <v/>
      </c>
      <c r="V163" s="165" t="str">
        <f>IFERROR(IF(OR(C163="",S163&lt;0),"",IF(SUBTOTAL(3,C163:C163)=0,-1,SUBTOTAL(3,$C$4:C163))),"")</f>
        <v/>
      </c>
      <c r="W163" s="156" t="str">
        <f t="array" ref="W163">IF(LEN(C163)&gt;0,IFERROR(IF(MATCH(C163,$C$3:$C162,0)&gt;0,N163-INDEX($N$3:N162,SUMPRODUCT(MAX(ROW($C$3:$C162)*(C163=$C$3:$C162)))-2,1),""),""),"")</f>
        <v/>
      </c>
      <c r="X163" s="156">
        <f t="shared" ca="1" si="34"/>
        <v>1</v>
      </c>
      <c r="Y163" s="156">
        <f t="shared" ca="1" si="35"/>
        <v>1</v>
      </c>
      <c r="AB163" s="406"/>
      <c r="AC163" s="380"/>
      <c r="AD163" s="380">
        <f t="shared" si="36"/>
        <v>0</v>
      </c>
      <c r="AQ163" s="165" t="str">
        <f t="shared" si="37"/>
        <v/>
      </c>
      <c r="AR163" s="167" t="str">
        <f t="array" ref="AR163" xml:space="preserve"> IFERROR( IF(OR(DATERANGE="All Data",DATERANGE=""), INDEX(Calculations!$AC$7:$AC$506,SMALL(IF(Calculations!$AC$7:$AC$506&lt;&gt;"0",ROW($AQ$6:$AQ$505)-ROW(INDEX($AQ$6:$AQ$505,1,1))+1),AQ163),1),INDEX(Calculations!$AD$7:$AD$506,SMALL(IF(Calculations!$AD$7:$AD$506&lt;&gt;0,ROW($AQ$6:$AQ$505)-ROW(INDEX($AQ$6:$AQ$505,1,1))+1),AQ163),1)),"")</f>
        <v/>
      </c>
      <c r="AS163" s="164" t="str">
        <f t="array" ref="AS163" xml:space="preserve"> IFERROR(IF(OR(DATERANGE="All Data",DATERANGE=""),INDEX(AdressBook!$B$6:$B$505,SMALL(IF(Calculations!$AC$7:$AC$506&lt;&gt;"0",ROW($AQ$6:$AQ$505)-ROW(INDEX($AQ$6:$AQ$505,1,1))+1),AQ163),1),INDEX(AdressBook!$B$6:$B$505,SMALL(IF(Calculations!$AD$7:$AD$506&lt;&gt;0,ROW($AQ$6:$AQ$505)-ROW(INDEX($AQ$6:$AQ$505,1,1))+1),AQ163),1)),"")</f>
        <v/>
      </c>
      <c r="AT163" s="227" t="str">
        <f t="shared" si="38"/>
        <v/>
      </c>
      <c r="AV163" s="199"/>
      <c r="AW163" s="199"/>
    </row>
    <row r="164" spans="2:49" hidden="1" x14ac:dyDescent="0.25">
      <c r="B164" s="390" t="str">
        <f>IFERROR(IF(LEN(INDEX(PlansAndNotes!$B$6:$B$2005,ROW(A164)-ROW($B$3)))=0,"",INDEX(PlansAndNotes!$B$6:$B$2005,ROW(A164)-ROW($B$3))),"")</f>
        <v/>
      </c>
      <c r="C164" s="361" t="str">
        <f t="shared" si="30"/>
        <v/>
      </c>
      <c r="D164" s="361" t="str">
        <f>IFERROR(IF(LEN(C164)&gt;0,IF(LEN(INDEX(TasksList!$C$6:$C$1005,MATCH(C164,TasksList!$B$6:$B$1005,0),1))=0,"",INDEX(TasksList!$C$6:$C$1005,MATCH(C164,TasksList!$B$6:$B$1005,0),1)),""),"")</f>
        <v/>
      </c>
      <c r="E164" s="361" t="str">
        <f>IFERROR(IF(LEN(C164)&gt;0,IF(LEN(INDEX(TasksList!$F$6:$F$1005,MATCH(C164,TasksList!$B$6:$B$1005,0),1))=0,"not set!",INDEX(TasksList!$F$6:$F$1005,MATCH(C164,TasksList!$B$6:$B$1005,0),1)),""),"")</f>
        <v/>
      </c>
      <c r="F164" s="360" t="str">
        <f>IFERROR(IF(LEN(D164)&gt;0,IF(LEN(INDEX(AdressBook!$D$6:$D$25,MATCH(D164,AdressBook!$B$6:$B$25,0),1))=0,"",INDEX(AdressBook!$D$6:$D$25,MATCH(D164,AdressBook!$B$6:$B$25,0),1)),""),"")</f>
        <v/>
      </c>
      <c r="G164" s="361" t="str">
        <f>IFERROR(IF(LEN(INDEX(PlansAndNotes!$F$6:$F$2005,ROW(B164)-ROW($C$3)))=0,"",INDEX(PlansAndNotes!$F$6:$F$2005,ROW(B164)-ROW($C$3))),"")</f>
        <v/>
      </c>
      <c r="H164" s="361" t="str">
        <f>IFERROR(IF(LEN(C164)&gt;0,IF(LEN(INDEX(TasksList!$G$6:$G$1005,MATCH(C164,TasksList!$B$6:$B$1005,0),1))=0,"",INDEX(TasksList!$G$6:$G$1005,MATCH(C164,TasksList!$B$6:$B$1005,0),1)),""),"")</f>
        <v/>
      </c>
      <c r="I164" s="381"/>
      <c r="J164" s="402" t="str">
        <f>IF(LEN(INDEX(TasksList!$B$6:$B$1005,ROW(J161),1))=0,"",INDEX(TasksList!$B$6:$B$1005,ROW(J161),1)&amp;" - "&amp;INDEX(TasksList!$D$6:$D$1005,ROW(J161),1))</f>
        <v/>
      </c>
      <c r="K164" s="402"/>
      <c r="L164" s="399" t="str">
        <f t="array" ref="L164">IFERROR(INDEX($J$4:$J$1003,SMALL($K$4:$K$1003,ROW(L164)-3),1),"")</f>
        <v/>
      </c>
      <c r="M164" s="206"/>
      <c r="N164" s="362" t="str">
        <f>IFERROR(IF(LEN(INDEX(PlansAndNotes!$D$6:$D$4005,ROW(B164)-ROW($C$3)))=0,"",INDEX(PlansAndNotes!$D$6:$D$4005,ROW(B164)-ROW($C$3))),"")</f>
        <v/>
      </c>
      <c r="O164" s="165" t="str">
        <f t="shared" si="31"/>
        <v/>
      </c>
      <c r="P164" s="363" t="str">
        <f>IFERROR(IF(LEN(INDEX(PlansAndNotes!$E$6:$E$4005,ROW(B164)-ROW($C$3)))=0,"",INDEX(PlansAndNotes!$E$6:$E$4005,ROW(B164)-ROW($C$3))),"")</f>
        <v/>
      </c>
      <c r="Q164" s="363" t="str">
        <f>IFERROR(IF(LEN(INDEX(PlansAndNotes!$G$6:$G$4005,ROW(B164)-ROW($C$3)))=0,"",INDEX(PlansAndNotes!$G$6:$G$4005,ROW(B164)-ROW($C$3))),"")</f>
        <v/>
      </c>
      <c r="R164" s="361" t="str">
        <f>IFERROR(IF(LEN(D164)&gt;0,IF(LEN(INDEX(AdressBook!$C$6:$C$25,MATCH(D164,AdressBook!$B$6:$B$25,0),1))=0,"",INDEX(AdressBook!$C$6:$C$25,MATCH(D164,AdressBook!$B$6:$B$25,0),1)),""),"")</f>
        <v/>
      </c>
      <c r="S164" s="165">
        <f>IF(LEN(C164)&gt;0,IFERROR(IF(MATCH(C164,C165:$C$4004,0)&gt;0,-1,ROW(S164)-ROW($S$3)),ROW(S164)-ROW($S$3)),-1)</f>
        <v>-1</v>
      </c>
      <c r="T164" s="165">
        <f t="shared" si="32"/>
        <v>0</v>
      </c>
      <c r="U164" s="165" t="str">
        <f t="shared" si="33"/>
        <v/>
      </c>
      <c r="V164" s="165" t="str">
        <f>IFERROR(IF(OR(C164="",S164&lt;0),"",IF(SUBTOTAL(3,C164:C164)=0,-1,SUBTOTAL(3,$C$4:C164))),"")</f>
        <v/>
      </c>
      <c r="W164" s="156" t="str">
        <f t="array" ref="W164">IF(LEN(C164)&gt;0,IFERROR(IF(MATCH(C164,$C$3:$C163,0)&gt;0,N164-INDEX($N$3:N163,SUMPRODUCT(MAX(ROW($C$3:$C163)*(C164=$C$3:$C163)))-2,1),""),""),"")</f>
        <v/>
      </c>
      <c r="X164" s="156">
        <f t="shared" ca="1" si="34"/>
        <v>1</v>
      </c>
      <c r="Y164" s="156">
        <f t="shared" ca="1" si="35"/>
        <v>1</v>
      </c>
      <c r="AB164" s="406"/>
      <c r="AC164" s="380"/>
      <c r="AD164" s="380">
        <f t="shared" si="36"/>
        <v>0</v>
      </c>
      <c r="AQ164" s="165" t="str">
        <f t="shared" si="37"/>
        <v/>
      </c>
      <c r="AR164" s="167" t="str">
        <f t="array" ref="AR164" xml:space="preserve"> IFERROR( IF(OR(DATERANGE="All Data",DATERANGE=""), INDEX(Calculations!$AC$7:$AC$506,SMALL(IF(Calculations!$AC$7:$AC$506&lt;&gt;"0",ROW($AQ$6:$AQ$505)-ROW(INDEX($AQ$6:$AQ$505,1,1))+1),AQ164),1),INDEX(Calculations!$AD$7:$AD$506,SMALL(IF(Calculations!$AD$7:$AD$506&lt;&gt;0,ROW($AQ$6:$AQ$505)-ROW(INDEX($AQ$6:$AQ$505,1,1))+1),AQ164),1)),"")</f>
        <v/>
      </c>
      <c r="AS164" s="164" t="str">
        <f t="array" ref="AS164" xml:space="preserve"> IFERROR(IF(OR(DATERANGE="All Data",DATERANGE=""),INDEX(AdressBook!$B$6:$B$505,SMALL(IF(Calculations!$AC$7:$AC$506&lt;&gt;"0",ROW($AQ$6:$AQ$505)-ROW(INDEX($AQ$6:$AQ$505,1,1))+1),AQ164),1),INDEX(AdressBook!$B$6:$B$505,SMALL(IF(Calculations!$AD$7:$AD$506&lt;&gt;0,ROW($AQ$6:$AQ$505)-ROW(INDEX($AQ$6:$AQ$505,1,1))+1),AQ164),1)),"")</f>
        <v/>
      </c>
      <c r="AT164" s="227" t="str">
        <f t="shared" si="38"/>
        <v/>
      </c>
      <c r="AV164" s="199"/>
      <c r="AW164" s="199"/>
    </row>
    <row r="165" spans="2:49" hidden="1" x14ac:dyDescent="0.25">
      <c r="B165" s="390" t="str">
        <f>IFERROR(IF(LEN(INDEX(PlansAndNotes!$B$6:$B$2005,ROW(A165)-ROW($B$3)))=0,"",INDEX(PlansAndNotes!$B$6:$B$2005,ROW(A165)-ROW($B$3))),"")</f>
        <v/>
      </c>
      <c r="C165" s="361" t="str">
        <f t="shared" si="30"/>
        <v/>
      </c>
      <c r="D165" s="361" t="str">
        <f>IFERROR(IF(LEN(C165)&gt;0,IF(LEN(INDEX(TasksList!$C$6:$C$1005,MATCH(C165,TasksList!$B$6:$B$1005,0),1))=0,"",INDEX(TasksList!$C$6:$C$1005,MATCH(C165,TasksList!$B$6:$B$1005,0),1)),""),"")</f>
        <v/>
      </c>
      <c r="E165" s="361" t="str">
        <f>IFERROR(IF(LEN(C165)&gt;0,IF(LEN(INDEX(TasksList!$F$6:$F$1005,MATCH(C165,TasksList!$B$6:$B$1005,0),1))=0,"not set!",INDEX(TasksList!$F$6:$F$1005,MATCH(C165,TasksList!$B$6:$B$1005,0),1)),""),"")</f>
        <v/>
      </c>
      <c r="F165" s="360" t="str">
        <f>IFERROR(IF(LEN(D165)&gt;0,IF(LEN(INDEX(AdressBook!$D$6:$D$25,MATCH(D165,AdressBook!$B$6:$B$25,0),1))=0,"",INDEX(AdressBook!$D$6:$D$25,MATCH(D165,AdressBook!$B$6:$B$25,0),1)),""),"")</f>
        <v/>
      </c>
      <c r="G165" s="361" t="str">
        <f>IFERROR(IF(LEN(INDEX(PlansAndNotes!$F$6:$F$2005,ROW(B165)-ROW($C$3)))=0,"",INDEX(PlansAndNotes!$F$6:$F$2005,ROW(B165)-ROW($C$3))),"")</f>
        <v/>
      </c>
      <c r="H165" s="361" t="str">
        <f>IFERROR(IF(LEN(C165)&gt;0,IF(LEN(INDEX(TasksList!$G$6:$G$1005,MATCH(C165,TasksList!$B$6:$B$1005,0),1))=0,"",INDEX(TasksList!$G$6:$G$1005,MATCH(C165,TasksList!$B$6:$B$1005,0),1)),""),"")</f>
        <v/>
      </c>
      <c r="I165" s="381"/>
      <c r="J165" s="402" t="str">
        <f>IF(LEN(INDEX(TasksList!$B$6:$B$1005,ROW(J162),1))=0,"",INDEX(TasksList!$B$6:$B$1005,ROW(J162),1)&amp;" - "&amp;INDEX(TasksList!$D$6:$D$1005,ROW(J162),1))</f>
        <v/>
      </c>
      <c r="K165" s="402"/>
      <c r="L165" s="399" t="str">
        <f t="array" ref="L165">IFERROR(INDEX($J$4:$J$1003,SMALL($K$4:$K$1003,ROW(L165)-3),1),"")</f>
        <v/>
      </c>
      <c r="M165" s="206"/>
      <c r="N165" s="362" t="str">
        <f>IFERROR(IF(LEN(INDEX(PlansAndNotes!$D$6:$D$4005,ROW(B165)-ROW($C$3)))=0,"",INDEX(PlansAndNotes!$D$6:$D$4005,ROW(B165)-ROW($C$3))),"")</f>
        <v/>
      </c>
      <c r="O165" s="165" t="str">
        <f t="shared" si="31"/>
        <v/>
      </c>
      <c r="P165" s="363" t="str">
        <f>IFERROR(IF(LEN(INDEX(PlansAndNotes!$E$6:$E$4005,ROW(B165)-ROW($C$3)))=0,"",INDEX(PlansAndNotes!$E$6:$E$4005,ROW(B165)-ROW($C$3))),"")</f>
        <v/>
      </c>
      <c r="Q165" s="363" t="str">
        <f>IFERROR(IF(LEN(INDEX(PlansAndNotes!$G$6:$G$4005,ROW(B165)-ROW($C$3)))=0,"",INDEX(PlansAndNotes!$G$6:$G$4005,ROW(B165)-ROW($C$3))),"")</f>
        <v/>
      </c>
      <c r="R165" s="361" t="str">
        <f>IFERROR(IF(LEN(D165)&gt;0,IF(LEN(INDEX(AdressBook!$C$6:$C$25,MATCH(D165,AdressBook!$B$6:$B$25,0),1))=0,"",INDEX(AdressBook!$C$6:$C$25,MATCH(D165,AdressBook!$B$6:$B$25,0),1)),""),"")</f>
        <v/>
      </c>
      <c r="S165" s="165">
        <f>IF(LEN(C165)&gt;0,IFERROR(IF(MATCH(C165,C166:$C$4004,0)&gt;0,-1,ROW(S165)-ROW($S$3)),ROW(S165)-ROW($S$3)),-1)</f>
        <v>-1</v>
      </c>
      <c r="T165" s="165">
        <f t="shared" si="32"/>
        <v>0</v>
      </c>
      <c r="U165" s="165" t="str">
        <f t="shared" si="33"/>
        <v/>
      </c>
      <c r="V165" s="165" t="str">
        <f>IFERROR(IF(OR(C165="",S165&lt;0),"",IF(SUBTOTAL(3,C165:C165)=0,-1,SUBTOTAL(3,$C$4:C165))),"")</f>
        <v/>
      </c>
      <c r="W165" s="156" t="str">
        <f t="array" ref="W165">IF(LEN(C165)&gt;0,IFERROR(IF(MATCH(C165,$C$3:$C164,0)&gt;0,N165-INDEX($N$3:N164,SUMPRODUCT(MAX(ROW($C$3:$C164)*(C165=$C$3:$C164)))-2,1),""),""),"")</f>
        <v/>
      </c>
      <c r="X165" s="156">
        <f t="shared" ca="1" si="34"/>
        <v>1</v>
      </c>
      <c r="Y165" s="156">
        <f t="shared" ca="1" si="35"/>
        <v>1</v>
      </c>
      <c r="AB165" s="406"/>
      <c r="AC165" s="380"/>
      <c r="AD165" s="380">
        <f t="shared" si="36"/>
        <v>0</v>
      </c>
      <c r="AQ165" s="165" t="str">
        <f t="shared" si="37"/>
        <v/>
      </c>
      <c r="AR165" s="167" t="str">
        <f t="array" ref="AR165" xml:space="preserve"> IFERROR( IF(OR(DATERANGE="All Data",DATERANGE=""), INDEX(Calculations!$AC$7:$AC$506,SMALL(IF(Calculations!$AC$7:$AC$506&lt;&gt;"0",ROW($AQ$6:$AQ$505)-ROW(INDEX($AQ$6:$AQ$505,1,1))+1),AQ165),1),INDEX(Calculations!$AD$7:$AD$506,SMALL(IF(Calculations!$AD$7:$AD$506&lt;&gt;0,ROW($AQ$6:$AQ$505)-ROW(INDEX($AQ$6:$AQ$505,1,1))+1),AQ165),1)),"")</f>
        <v/>
      </c>
      <c r="AS165" s="164" t="str">
        <f t="array" ref="AS165" xml:space="preserve"> IFERROR(IF(OR(DATERANGE="All Data",DATERANGE=""),INDEX(AdressBook!$B$6:$B$505,SMALL(IF(Calculations!$AC$7:$AC$506&lt;&gt;"0",ROW($AQ$6:$AQ$505)-ROW(INDEX($AQ$6:$AQ$505,1,1))+1),AQ165),1),INDEX(AdressBook!$B$6:$B$505,SMALL(IF(Calculations!$AD$7:$AD$506&lt;&gt;0,ROW($AQ$6:$AQ$505)-ROW(INDEX($AQ$6:$AQ$505,1,1))+1),AQ165),1)),"")</f>
        <v/>
      </c>
      <c r="AT165" s="227" t="str">
        <f t="shared" si="38"/>
        <v/>
      </c>
      <c r="AV165" s="199"/>
      <c r="AW165" s="199"/>
    </row>
    <row r="166" spans="2:49" hidden="1" x14ac:dyDescent="0.25">
      <c r="B166" s="390" t="str">
        <f>IFERROR(IF(LEN(INDEX(PlansAndNotes!$B$6:$B$2005,ROW(A166)-ROW($B$3)))=0,"",INDEX(PlansAndNotes!$B$6:$B$2005,ROW(A166)-ROW($B$3))),"")</f>
        <v/>
      </c>
      <c r="C166" s="361" t="str">
        <f t="shared" si="30"/>
        <v/>
      </c>
      <c r="D166" s="361" t="str">
        <f>IFERROR(IF(LEN(C166)&gt;0,IF(LEN(INDEX(TasksList!$C$6:$C$1005,MATCH(C166,TasksList!$B$6:$B$1005,0),1))=0,"",INDEX(TasksList!$C$6:$C$1005,MATCH(C166,TasksList!$B$6:$B$1005,0),1)),""),"")</f>
        <v/>
      </c>
      <c r="E166" s="361" t="str">
        <f>IFERROR(IF(LEN(C166)&gt;0,IF(LEN(INDEX(TasksList!$F$6:$F$1005,MATCH(C166,TasksList!$B$6:$B$1005,0),1))=0,"not set!",INDEX(TasksList!$F$6:$F$1005,MATCH(C166,TasksList!$B$6:$B$1005,0),1)),""),"")</f>
        <v/>
      </c>
      <c r="F166" s="360" t="str">
        <f>IFERROR(IF(LEN(D166)&gt;0,IF(LEN(INDEX(AdressBook!$D$6:$D$25,MATCH(D166,AdressBook!$B$6:$B$25,0),1))=0,"",INDEX(AdressBook!$D$6:$D$25,MATCH(D166,AdressBook!$B$6:$B$25,0),1)),""),"")</f>
        <v/>
      </c>
      <c r="G166" s="361" t="str">
        <f>IFERROR(IF(LEN(INDEX(PlansAndNotes!$F$6:$F$2005,ROW(B166)-ROW($C$3)))=0,"",INDEX(PlansAndNotes!$F$6:$F$2005,ROW(B166)-ROW($C$3))),"")</f>
        <v/>
      </c>
      <c r="H166" s="361" t="str">
        <f>IFERROR(IF(LEN(C166)&gt;0,IF(LEN(INDEX(TasksList!$G$6:$G$1005,MATCH(C166,TasksList!$B$6:$B$1005,0),1))=0,"",INDEX(TasksList!$G$6:$G$1005,MATCH(C166,TasksList!$B$6:$B$1005,0),1)),""),"")</f>
        <v/>
      </c>
      <c r="I166" s="381"/>
      <c r="J166" s="402" t="str">
        <f>IF(LEN(INDEX(TasksList!$B$6:$B$1005,ROW(J163),1))=0,"",INDEX(TasksList!$B$6:$B$1005,ROW(J163),1)&amp;" - "&amp;INDEX(TasksList!$D$6:$D$1005,ROW(J163),1))</f>
        <v/>
      </c>
      <c r="K166" s="402"/>
      <c r="L166" s="399" t="str">
        <f t="array" ref="L166">IFERROR(INDEX($J$4:$J$1003,SMALL($K$4:$K$1003,ROW(L166)-3),1),"")</f>
        <v/>
      </c>
      <c r="M166" s="206"/>
      <c r="N166" s="362" t="str">
        <f>IFERROR(IF(LEN(INDEX(PlansAndNotes!$D$6:$D$4005,ROW(B166)-ROW($C$3)))=0,"",INDEX(PlansAndNotes!$D$6:$D$4005,ROW(B166)-ROW($C$3))),"")</f>
        <v/>
      </c>
      <c r="O166" s="165" t="str">
        <f t="shared" si="31"/>
        <v/>
      </c>
      <c r="P166" s="363" t="str">
        <f>IFERROR(IF(LEN(INDEX(PlansAndNotes!$E$6:$E$4005,ROW(B166)-ROW($C$3)))=0,"",INDEX(PlansAndNotes!$E$6:$E$4005,ROW(B166)-ROW($C$3))),"")</f>
        <v/>
      </c>
      <c r="Q166" s="363" t="str">
        <f>IFERROR(IF(LEN(INDEX(PlansAndNotes!$G$6:$G$4005,ROW(B166)-ROW($C$3)))=0,"",INDEX(PlansAndNotes!$G$6:$G$4005,ROW(B166)-ROW($C$3))),"")</f>
        <v/>
      </c>
      <c r="R166" s="361" t="str">
        <f>IFERROR(IF(LEN(D166)&gt;0,IF(LEN(INDEX(AdressBook!$C$6:$C$25,MATCH(D166,AdressBook!$B$6:$B$25,0),1))=0,"",INDEX(AdressBook!$C$6:$C$25,MATCH(D166,AdressBook!$B$6:$B$25,0),1)),""),"")</f>
        <v/>
      </c>
      <c r="S166" s="165">
        <f>IF(LEN(C166)&gt;0,IFERROR(IF(MATCH(C166,C167:$C$4004,0)&gt;0,-1,ROW(S166)-ROW($S$3)),ROW(S166)-ROW($S$3)),-1)</f>
        <v>-1</v>
      </c>
      <c r="T166" s="165">
        <f t="shared" si="32"/>
        <v>0</v>
      </c>
      <c r="U166" s="165" t="str">
        <f t="shared" si="33"/>
        <v/>
      </c>
      <c r="V166" s="165" t="str">
        <f>IFERROR(IF(OR(C166="",S166&lt;0),"",IF(SUBTOTAL(3,C166:C166)=0,-1,SUBTOTAL(3,$C$4:C166))),"")</f>
        <v/>
      </c>
      <c r="W166" s="156" t="str">
        <f t="array" ref="W166">IF(LEN(C166)&gt;0,IFERROR(IF(MATCH(C166,$C$3:$C165,0)&gt;0,N166-INDEX($N$3:N165,SUMPRODUCT(MAX(ROW($C$3:$C165)*(C166=$C$3:$C165)))-2,1),""),""),"")</f>
        <v/>
      </c>
      <c r="X166" s="156">
        <f t="shared" ca="1" si="34"/>
        <v>1</v>
      </c>
      <c r="Y166" s="156">
        <f t="shared" ca="1" si="35"/>
        <v>1</v>
      </c>
      <c r="AB166" s="406"/>
      <c r="AC166" s="380"/>
      <c r="AD166" s="380">
        <f t="shared" si="36"/>
        <v>0</v>
      </c>
      <c r="AQ166" s="165" t="str">
        <f t="shared" si="37"/>
        <v/>
      </c>
      <c r="AR166" s="167" t="str">
        <f t="array" ref="AR166" xml:space="preserve"> IFERROR( IF(OR(DATERANGE="All Data",DATERANGE=""), INDEX(Calculations!$AC$7:$AC$506,SMALL(IF(Calculations!$AC$7:$AC$506&lt;&gt;"0",ROW($AQ$6:$AQ$505)-ROW(INDEX($AQ$6:$AQ$505,1,1))+1),AQ166),1),INDEX(Calculations!$AD$7:$AD$506,SMALL(IF(Calculations!$AD$7:$AD$506&lt;&gt;0,ROW($AQ$6:$AQ$505)-ROW(INDEX($AQ$6:$AQ$505,1,1))+1),AQ166),1)),"")</f>
        <v/>
      </c>
      <c r="AS166" s="164" t="str">
        <f t="array" ref="AS166" xml:space="preserve"> IFERROR(IF(OR(DATERANGE="All Data",DATERANGE=""),INDEX(AdressBook!$B$6:$B$505,SMALL(IF(Calculations!$AC$7:$AC$506&lt;&gt;"0",ROW($AQ$6:$AQ$505)-ROW(INDEX($AQ$6:$AQ$505,1,1))+1),AQ166),1),INDEX(AdressBook!$B$6:$B$505,SMALL(IF(Calculations!$AD$7:$AD$506&lt;&gt;0,ROW($AQ$6:$AQ$505)-ROW(INDEX($AQ$6:$AQ$505,1,1))+1),AQ166),1)),"")</f>
        <v/>
      </c>
      <c r="AT166" s="227" t="str">
        <f t="shared" si="38"/>
        <v/>
      </c>
      <c r="AV166" s="199"/>
      <c r="AW166" s="199"/>
    </row>
    <row r="167" spans="2:49" hidden="1" x14ac:dyDescent="0.25">
      <c r="B167" s="390" t="str">
        <f>IFERROR(IF(LEN(INDEX(PlansAndNotes!$B$6:$B$2005,ROW(A167)-ROW($B$3)))=0,"",INDEX(PlansAndNotes!$B$6:$B$2005,ROW(A167)-ROW($B$3))),"")</f>
        <v/>
      </c>
      <c r="C167" s="361" t="str">
        <f t="shared" si="30"/>
        <v/>
      </c>
      <c r="D167" s="361" t="str">
        <f>IFERROR(IF(LEN(C167)&gt;0,IF(LEN(INDEX(TasksList!$C$6:$C$1005,MATCH(C167,TasksList!$B$6:$B$1005,0),1))=0,"",INDEX(TasksList!$C$6:$C$1005,MATCH(C167,TasksList!$B$6:$B$1005,0),1)),""),"")</f>
        <v/>
      </c>
      <c r="E167" s="361" t="str">
        <f>IFERROR(IF(LEN(C167)&gt;0,IF(LEN(INDEX(TasksList!$F$6:$F$1005,MATCH(C167,TasksList!$B$6:$B$1005,0),1))=0,"not set!",INDEX(TasksList!$F$6:$F$1005,MATCH(C167,TasksList!$B$6:$B$1005,0),1)),""),"")</f>
        <v/>
      </c>
      <c r="F167" s="360" t="str">
        <f>IFERROR(IF(LEN(D167)&gt;0,IF(LEN(INDEX(AdressBook!$D$6:$D$25,MATCH(D167,AdressBook!$B$6:$B$25,0),1))=0,"",INDEX(AdressBook!$D$6:$D$25,MATCH(D167,AdressBook!$B$6:$B$25,0),1)),""),"")</f>
        <v/>
      </c>
      <c r="G167" s="361" t="str">
        <f>IFERROR(IF(LEN(INDEX(PlansAndNotes!$F$6:$F$2005,ROW(B167)-ROW($C$3)))=0,"",INDEX(PlansAndNotes!$F$6:$F$2005,ROW(B167)-ROW($C$3))),"")</f>
        <v/>
      </c>
      <c r="H167" s="361" t="str">
        <f>IFERROR(IF(LEN(C167)&gt;0,IF(LEN(INDEX(TasksList!$G$6:$G$1005,MATCH(C167,TasksList!$B$6:$B$1005,0),1))=0,"",INDEX(TasksList!$G$6:$G$1005,MATCH(C167,TasksList!$B$6:$B$1005,0),1)),""),"")</f>
        <v/>
      </c>
      <c r="I167" s="381"/>
      <c r="J167" s="402" t="str">
        <f>IF(LEN(INDEX(TasksList!$B$6:$B$1005,ROW(J164),1))=0,"",INDEX(TasksList!$B$6:$B$1005,ROW(J164),1)&amp;" - "&amp;INDEX(TasksList!$D$6:$D$1005,ROW(J164),1))</f>
        <v/>
      </c>
      <c r="K167" s="402"/>
      <c r="L167" s="399" t="str">
        <f t="array" ref="L167">IFERROR(INDEX($J$4:$J$1003,SMALL($K$4:$K$1003,ROW(L167)-3),1),"")</f>
        <v/>
      </c>
      <c r="M167" s="206"/>
      <c r="N167" s="362" t="str">
        <f>IFERROR(IF(LEN(INDEX(PlansAndNotes!$D$6:$D$4005,ROW(B167)-ROW($C$3)))=0,"",INDEX(PlansAndNotes!$D$6:$D$4005,ROW(B167)-ROW($C$3))),"")</f>
        <v/>
      </c>
      <c r="O167" s="165" t="str">
        <f t="shared" si="31"/>
        <v/>
      </c>
      <c r="P167" s="363" t="str">
        <f>IFERROR(IF(LEN(INDEX(PlansAndNotes!$E$6:$E$4005,ROW(B167)-ROW($C$3)))=0,"",INDEX(PlansAndNotes!$E$6:$E$4005,ROW(B167)-ROW($C$3))),"")</f>
        <v/>
      </c>
      <c r="Q167" s="363" t="str">
        <f>IFERROR(IF(LEN(INDEX(PlansAndNotes!$G$6:$G$4005,ROW(B167)-ROW($C$3)))=0,"",INDEX(PlansAndNotes!$G$6:$G$4005,ROW(B167)-ROW($C$3))),"")</f>
        <v/>
      </c>
      <c r="R167" s="361" t="str">
        <f>IFERROR(IF(LEN(D167)&gt;0,IF(LEN(INDEX(AdressBook!$C$6:$C$25,MATCH(D167,AdressBook!$B$6:$B$25,0),1))=0,"",INDEX(AdressBook!$C$6:$C$25,MATCH(D167,AdressBook!$B$6:$B$25,0),1)),""),"")</f>
        <v/>
      </c>
      <c r="S167" s="165">
        <f>IF(LEN(C167)&gt;0,IFERROR(IF(MATCH(C167,C168:$C$4004,0)&gt;0,-1,ROW(S167)-ROW($S$3)),ROW(S167)-ROW($S$3)),-1)</f>
        <v>-1</v>
      </c>
      <c r="T167" s="165">
        <f t="shared" si="32"/>
        <v>0</v>
      </c>
      <c r="U167" s="165" t="str">
        <f t="shared" si="33"/>
        <v/>
      </c>
      <c r="V167" s="165" t="str">
        <f>IFERROR(IF(OR(C167="",S167&lt;0),"",IF(SUBTOTAL(3,C167:C167)=0,-1,SUBTOTAL(3,$C$4:C167))),"")</f>
        <v/>
      </c>
      <c r="W167" s="156" t="str">
        <f t="array" ref="W167">IF(LEN(C167)&gt;0,IFERROR(IF(MATCH(C167,$C$3:$C166,0)&gt;0,N167-INDEX($N$3:N166,SUMPRODUCT(MAX(ROW($C$3:$C166)*(C167=$C$3:$C166)))-2,1),""),""),"")</f>
        <v/>
      </c>
      <c r="X167" s="156">
        <f t="shared" ca="1" si="34"/>
        <v>1</v>
      </c>
      <c r="Y167" s="156">
        <f t="shared" ca="1" si="35"/>
        <v>1</v>
      </c>
      <c r="AB167" s="406"/>
      <c r="AC167" s="380"/>
      <c r="AD167" s="380">
        <f t="shared" si="36"/>
        <v>0</v>
      </c>
      <c r="AQ167" s="165" t="str">
        <f t="shared" si="37"/>
        <v/>
      </c>
      <c r="AR167" s="167" t="str">
        <f t="array" ref="AR167" xml:space="preserve"> IFERROR( IF(OR(DATERANGE="All Data",DATERANGE=""), INDEX(Calculations!$AC$7:$AC$506,SMALL(IF(Calculations!$AC$7:$AC$506&lt;&gt;"0",ROW($AQ$6:$AQ$505)-ROW(INDEX($AQ$6:$AQ$505,1,1))+1),AQ167),1),INDEX(Calculations!$AD$7:$AD$506,SMALL(IF(Calculations!$AD$7:$AD$506&lt;&gt;0,ROW($AQ$6:$AQ$505)-ROW(INDEX($AQ$6:$AQ$505,1,1))+1),AQ167),1)),"")</f>
        <v/>
      </c>
      <c r="AS167" s="164" t="str">
        <f t="array" ref="AS167" xml:space="preserve"> IFERROR(IF(OR(DATERANGE="All Data",DATERANGE=""),INDEX(AdressBook!$B$6:$B$505,SMALL(IF(Calculations!$AC$7:$AC$506&lt;&gt;"0",ROW($AQ$6:$AQ$505)-ROW(INDEX($AQ$6:$AQ$505,1,1))+1),AQ167),1),INDEX(AdressBook!$B$6:$B$505,SMALL(IF(Calculations!$AD$7:$AD$506&lt;&gt;0,ROW($AQ$6:$AQ$505)-ROW(INDEX($AQ$6:$AQ$505,1,1))+1),AQ167),1)),"")</f>
        <v/>
      </c>
      <c r="AT167" s="227" t="str">
        <f t="shared" si="38"/>
        <v/>
      </c>
      <c r="AV167" s="199"/>
      <c r="AW167" s="199"/>
    </row>
    <row r="168" spans="2:49" hidden="1" x14ac:dyDescent="0.25">
      <c r="B168" s="390" t="str">
        <f>IFERROR(IF(LEN(INDEX(PlansAndNotes!$B$6:$B$2005,ROW(A168)-ROW($B$3)))=0,"",INDEX(PlansAndNotes!$B$6:$B$2005,ROW(A168)-ROW($B$3))),"")</f>
        <v/>
      </c>
      <c r="C168" s="361" t="str">
        <f t="shared" si="30"/>
        <v/>
      </c>
      <c r="D168" s="361" t="str">
        <f>IFERROR(IF(LEN(C168)&gt;0,IF(LEN(INDEX(TasksList!$C$6:$C$1005,MATCH(C168,TasksList!$B$6:$B$1005,0),1))=0,"",INDEX(TasksList!$C$6:$C$1005,MATCH(C168,TasksList!$B$6:$B$1005,0),1)),""),"")</f>
        <v/>
      </c>
      <c r="E168" s="361" t="str">
        <f>IFERROR(IF(LEN(C168)&gt;0,IF(LEN(INDEX(TasksList!$F$6:$F$1005,MATCH(C168,TasksList!$B$6:$B$1005,0),1))=0,"not set!",INDEX(TasksList!$F$6:$F$1005,MATCH(C168,TasksList!$B$6:$B$1005,0),1)),""),"")</f>
        <v/>
      </c>
      <c r="F168" s="360" t="str">
        <f>IFERROR(IF(LEN(D168)&gt;0,IF(LEN(INDEX(AdressBook!$D$6:$D$25,MATCH(D168,AdressBook!$B$6:$B$25,0),1))=0,"",INDEX(AdressBook!$D$6:$D$25,MATCH(D168,AdressBook!$B$6:$B$25,0),1)),""),"")</f>
        <v/>
      </c>
      <c r="G168" s="361" t="str">
        <f>IFERROR(IF(LEN(INDEX(PlansAndNotes!$F$6:$F$2005,ROW(B168)-ROW($C$3)))=0,"",INDEX(PlansAndNotes!$F$6:$F$2005,ROW(B168)-ROW($C$3))),"")</f>
        <v/>
      </c>
      <c r="H168" s="361" t="str">
        <f>IFERROR(IF(LEN(C168)&gt;0,IF(LEN(INDEX(TasksList!$G$6:$G$1005,MATCH(C168,TasksList!$B$6:$B$1005,0),1))=0,"",INDEX(TasksList!$G$6:$G$1005,MATCH(C168,TasksList!$B$6:$B$1005,0),1)),""),"")</f>
        <v/>
      </c>
      <c r="I168" s="381"/>
      <c r="J168" s="402" t="str">
        <f>IF(LEN(INDEX(TasksList!$B$6:$B$1005,ROW(J165),1))=0,"",INDEX(TasksList!$B$6:$B$1005,ROW(J165),1)&amp;" - "&amp;INDEX(TasksList!$D$6:$D$1005,ROW(J165),1))</f>
        <v/>
      </c>
      <c r="K168" s="402"/>
      <c r="L168" s="399" t="str">
        <f t="array" ref="L168">IFERROR(INDEX($J$4:$J$1003,SMALL($K$4:$K$1003,ROW(L168)-3),1),"")</f>
        <v/>
      </c>
      <c r="M168" s="206"/>
      <c r="N168" s="362" t="str">
        <f>IFERROR(IF(LEN(INDEX(PlansAndNotes!$D$6:$D$4005,ROW(B168)-ROW($C$3)))=0,"",INDEX(PlansAndNotes!$D$6:$D$4005,ROW(B168)-ROW($C$3))),"")</f>
        <v/>
      </c>
      <c r="O168" s="165" t="str">
        <f t="shared" si="31"/>
        <v/>
      </c>
      <c r="P168" s="363" t="str">
        <f>IFERROR(IF(LEN(INDEX(PlansAndNotes!$E$6:$E$4005,ROW(B168)-ROW($C$3)))=0,"",INDEX(PlansAndNotes!$E$6:$E$4005,ROW(B168)-ROW($C$3))),"")</f>
        <v/>
      </c>
      <c r="Q168" s="363" t="str">
        <f>IFERROR(IF(LEN(INDEX(PlansAndNotes!$G$6:$G$4005,ROW(B168)-ROW($C$3)))=0,"",INDEX(PlansAndNotes!$G$6:$G$4005,ROW(B168)-ROW($C$3))),"")</f>
        <v/>
      </c>
      <c r="R168" s="361" t="str">
        <f>IFERROR(IF(LEN(D168)&gt;0,IF(LEN(INDEX(AdressBook!$C$6:$C$25,MATCH(D168,AdressBook!$B$6:$B$25,0),1))=0,"",INDEX(AdressBook!$C$6:$C$25,MATCH(D168,AdressBook!$B$6:$B$25,0),1)),""),"")</f>
        <v/>
      </c>
      <c r="S168" s="165">
        <f>IF(LEN(C168)&gt;0,IFERROR(IF(MATCH(C168,C169:$C$4004,0)&gt;0,-1,ROW(S168)-ROW($S$3)),ROW(S168)-ROW($S$3)),-1)</f>
        <v>-1</v>
      </c>
      <c r="T168" s="165">
        <f t="shared" si="32"/>
        <v>0</v>
      </c>
      <c r="U168" s="165" t="str">
        <f t="shared" si="33"/>
        <v/>
      </c>
      <c r="V168" s="165" t="str">
        <f>IFERROR(IF(OR(C168="",S168&lt;0),"",IF(SUBTOTAL(3,C168:C168)=0,-1,SUBTOTAL(3,$C$4:C168))),"")</f>
        <v/>
      </c>
      <c r="W168" s="156" t="str">
        <f t="array" ref="W168">IF(LEN(C168)&gt;0,IFERROR(IF(MATCH(C168,$C$3:$C167,0)&gt;0,N168-INDEX($N$3:N167,SUMPRODUCT(MAX(ROW($C$3:$C167)*(C168=$C$3:$C167)))-2,1),""),""),"")</f>
        <v/>
      </c>
      <c r="X168" s="156">
        <f t="shared" ca="1" si="34"/>
        <v>1</v>
      </c>
      <c r="Y168" s="156">
        <f t="shared" ca="1" si="35"/>
        <v>1</v>
      </c>
      <c r="AB168" s="406"/>
      <c r="AC168" s="380"/>
      <c r="AD168" s="380">
        <f t="shared" si="36"/>
        <v>0</v>
      </c>
      <c r="AQ168" s="165" t="str">
        <f t="shared" si="37"/>
        <v/>
      </c>
      <c r="AR168" s="167" t="str">
        <f t="array" ref="AR168" xml:space="preserve"> IFERROR( IF(OR(DATERANGE="All Data",DATERANGE=""), INDEX(Calculations!$AC$7:$AC$506,SMALL(IF(Calculations!$AC$7:$AC$506&lt;&gt;"0",ROW($AQ$6:$AQ$505)-ROW(INDEX($AQ$6:$AQ$505,1,1))+1),AQ168),1),INDEX(Calculations!$AD$7:$AD$506,SMALL(IF(Calculations!$AD$7:$AD$506&lt;&gt;0,ROW($AQ$6:$AQ$505)-ROW(INDEX($AQ$6:$AQ$505,1,1))+1),AQ168),1)),"")</f>
        <v/>
      </c>
      <c r="AS168" s="164" t="str">
        <f t="array" ref="AS168" xml:space="preserve"> IFERROR(IF(OR(DATERANGE="All Data",DATERANGE=""),INDEX(AdressBook!$B$6:$B$505,SMALL(IF(Calculations!$AC$7:$AC$506&lt;&gt;"0",ROW($AQ$6:$AQ$505)-ROW(INDEX($AQ$6:$AQ$505,1,1))+1),AQ168),1),INDEX(AdressBook!$B$6:$B$505,SMALL(IF(Calculations!$AD$7:$AD$506&lt;&gt;0,ROW($AQ$6:$AQ$505)-ROW(INDEX($AQ$6:$AQ$505,1,1))+1),AQ168),1)),"")</f>
        <v/>
      </c>
      <c r="AT168" s="227" t="str">
        <f t="shared" si="38"/>
        <v/>
      </c>
      <c r="AV168" s="199"/>
      <c r="AW168" s="199"/>
    </row>
    <row r="169" spans="2:49" hidden="1" x14ac:dyDescent="0.25">
      <c r="B169" s="390" t="str">
        <f>IFERROR(IF(LEN(INDEX(PlansAndNotes!$B$6:$B$2005,ROW(A169)-ROW($B$3)))=0,"",INDEX(PlansAndNotes!$B$6:$B$2005,ROW(A169)-ROW($B$3))),"")</f>
        <v/>
      </c>
      <c r="C169" s="361" t="str">
        <f t="shared" si="30"/>
        <v/>
      </c>
      <c r="D169" s="361" t="str">
        <f>IFERROR(IF(LEN(C169)&gt;0,IF(LEN(INDEX(TasksList!$C$6:$C$1005,MATCH(C169,TasksList!$B$6:$B$1005,0),1))=0,"",INDEX(TasksList!$C$6:$C$1005,MATCH(C169,TasksList!$B$6:$B$1005,0),1)),""),"")</f>
        <v/>
      </c>
      <c r="E169" s="361" t="str">
        <f>IFERROR(IF(LEN(C169)&gt;0,IF(LEN(INDEX(TasksList!$F$6:$F$1005,MATCH(C169,TasksList!$B$6:$B$1005,0),1))=0,"not set!",INDEX(TasksList!$F$6:$F$1005,MATCH(C169,TasksList!$B$6:$B$1005,0),1)),""),"")</f>
        <v/>
      </c>
      <c r="F169" s="360" t="str">
        <f>IFERROR(IF(LEN(D169)&gt;0,IF(LEN(INDEX(AdressBook!$D$6:$D$25,MATCH(D169,AdressBook!$B$6:$B$25,0),1))=0,"",INDEX(AdressBook!$D$6:$D$25,MATCH(D169,AdressBook!$B$6:$B$25,0),1)),""),"")</f>
        <v/>
      </c>
      <c r="G169" s="361" t="str">
        <f>IFERROR(IF(LEN(INDEX(PlansAndNotes!$F$6:$F$2005,ROW(B169)-ROW($C$3)))=0,"",INDEX(PlansAndNotes!$F$6:$F$2005,ROW(B169)-ROW($C$3))),"")</f>
        <v/>
      </c>
      <c r="H169" s="361" t="str">
        <f>IFERROR(IF(LEN(C169)&gt;0,IF(LEN(INDEX(TasksList!$G$6:$G$1005,MATCH(C169,TasksList!$B$6:$B$1005,0),1))=0,"",INDEX(TasksList!$G$6:$G$1005,MATCH(C169,TasksList!$B$6:$B$1005,0),1)),""),"")</f>
        <v/>
      </c>
      <c r="I169" s="381"/>
      <c r="J169" s="402" t="str">
        <f>IF(LEN(INDEX(TasksList!$B$6:$B$1005,ROW(J166),1))=0,"",INDEX(TasksList!$B$6:$B$1005,ROW(J166),1)&amp;" - "&amp;INDEX(TasksList!$D$6:$D$1005,ROW(J166),1))</f>
        <v/>
      </c>
      <c r="K169" s="402"/>
      <c r="L169" s="399" t="str">
        <f t="array" ref="L169">IFERROR(INDEX($J$4:$J$1003,SMALL($K$4:$K$1003,ROW(L169)-3),1),"")</f>
        <v/>
      </c>
      <c r="M169" s="206"/>
      <c r="N169" s="362" t="str">
        <f>IFERROR(IF(LEN(INDEX(PlansAndNotes!$D$6:$D$4005,ROW(B169)-ROW($C$3)))=0,"",INDEX(PlansAndNotes!$D$6:$D$4005,ROW(B169)-ROW($C$3))),"")</f>
        <v/>
      </c>
      <c r="O169" s="165" t="str">
        <f t="shared" si="31"/>
        <v/>
      </c>
      <c r="P169" s="363" t="str">
        <f>IFERROR(IF(LEN(INDEX(PlansAndNotes!$E$6:$E$4005,ROW(B169)-ROW($C$3)))=0,"",INDEX(PlansAndNotes!$E$6:$E$4005,ROW(B169)-ROW($C$3))),"")</f>
        <v/>
      </c>
      <c r="Q169" s="363" t="str">
        <f>IFERROR(IF(LEN(INDEX(PlansAndNotes!$G$6:$G$4005,ROW(B169)-ROW($C$3)))=0,"",INDEX(PlansAndNotes!$G$6:$G$4005,ROW(B169)-ROW($C$3))),"")</f>
        <v/>
      </c>
      <c r="R169" s="361" t="str">
        <f>IFERROR(IF(LEN(D169)&gt;0,IF(LEN(INDEX(AdressBook!$C$6:$C$25,MATCH(D169,AdressBook!$B$6:$B$25,0),1))=0,"",INDEX(AdressBook!$C$6:$C$25,MATCH(D169,AdressBook!$B$6:$B$25,0),1)),""),"")</f>
        <v/>
      </c>
      <c r="S169" s="165">
        <f>IF(LEN(C169)&gt;0,IFERROR(IF(MATCH(C169,C170:$C$4004,0)&gt;0,-1,ROW(S169)-ROW($S$3)),ROW(S169)-ROW($S$3)),-1)</f>
        <v>-1</v>
      </c>
      <c r="T169" s="165">
        <f t="shared" si="32"/>
        <v>0</v>
      </c>
      <c r="U169" s="165" t="str">
        <f t="shared" si="33"/>
        <v/>
      </c>
      <c r="V169" s="165" t="str">
        <f>IFERROR(IF(OR(C169="",S169&lt;0),"",IF(SUBTOTAL(3,C169:C169)=0,-1,SUBTOTAL(3,$C$4:C169))),"")</f>
        <v/>
      </c>
      <c r="W169" s="156" t="str">
        <f t="array" ref="W169">IF(LEN(C169)&gt;0,IFERROR(IF(MATCH(C169,$C$3:$C168,0)&gt;0,N169-INDEX($N$3:N168,SUMPRODUCT(MAX(ROW($C$3:$C168)*(C169=$C$3:$C168)))-2,1),""),""),"")</f>
        <v/>
      </c>
      <c r="X169" s="156">
        <f t="shared" ca="1" si="34"/>
        <v>1</v>
      </c>
      <c r="Y169" s="156">
        <f t="shared" ca="1" si="35"/>
        <v>1</v>
      </c>
      <c r="AB169" s="406"/>
      <c r="AC169" s="380"/>
      <c r="AD169" s="380">
        <f t="shared" si="36"/>
        <v>0</v>
      </c>
      <c r="AQ169" s="165" t="str">
        <f t="shared" si="37"/>
        <v/>
      </c>
      <c r="AR169" s="167" t="str">
        <f t="array" ref="AR169" xml:space="preserve"> IFERROR( IF(OR(DATERANGE="All Data",DATERANGE=""), INDEX(Calculations!$AC$7:$AC$506,SMALL(IF(Calculations!$AC$7:$AC$506&lt;&gt;"0",ROW($AQ$6:$AQ$505)-ROW(INDEX($AQ$6:$AQ$505,1,1))+1),AQ169),1),INDEX(Calculations!$AD$7:$AD$506,SMALL(IF(Calculations!$AD$7:$AD$506&lt;&gt;0,ROW($AQ$6:$AQ$505)-ROW(INDEX($AQ$6:$AQ$505,1,1))+1),AQ169),1)),"")</f>
        <v/>
      </c>
      <c r="AS169" s="164" t="str">
        <f t="array" ref="AS169" xml:space="preserve"> IFERROR(IF(OR(DATERANGE="All Data",DATERANGE=""),INDEX(AdressBook!$B$6:$B$505,SMALL(IF(Calculations!$AC$7:$AC$506&lt;&gt;"0",ROW($AQ$6:$AQ$505)-ROW(INDEX($AQ$6:$AQ$505,1,1))+1),AQ169),1),INDEX(AdressBook!$B$6:$B$505,SMALL(IF(Calculations!$AD$7:$AD$506&lt;&gt;0,ROW($AQ$6:$AQ$505)-ROW(INDEX($AQ$6:$AQ$505,1,1))+1),AQ169),1)),"")</f>
        <v/>
      </c>
      <c r="AT169" s="227" t="str">
        <f t="shared" si="38"/>
        <v/>
      </c>
      <c r="AV169" s="199"/>
      <c r="AW169" s="199"/>
    </row>
    <row r="170" spans="2:49" hidden="1" x14ac:dyDescent="0.25">
      <c r="B170" s="390" t="str">
        <f>IFERROR(IF(LEN(INDEX(PlansAndNotes!$B$6:$B$2005,ROW(A170)-ROW($B$3)))=0,"",INDEX(PlansAndNotes!$B$6:$B$2005,ROW(A170)-ROW($B$3))),"")</f>
        <v/>
      </c>
      <c r="C170" s="361" t="str">
        <f t="shared" si="30"/>
        <v/>
      </c>
      <c r="D170" s="361" t="str">
        <f>IFERROR(IF(LEN(C170)&gt;0,IF(LEN(INDEX(TasksList!$C$6:$C$1005,MATCH(C170,TasksList!$B$6:$B$1005,0),1))=0,"",INDEX(TasksList!$C$6:$C$1005,MATCH(C170,TasksList!$B$6:$B$1005,0),1)),""),"")</f>
        <v/>
      </c>
      <c r="E170" s="361" t="str">
        <f>IFERROR(IF(LEN(C170)&gt;0,IF(LEN(INDEX(TasksList!$F$6:$F$1005,MATCH(C170,TasksList!$B$6:$B$1005,0),1))=0,"not set!",INDEX(TasksList!$F$6:$F$1005,MATCH(C170,TasksList!$B$6:$B$1005,0),1)),""),"")</f>
        <v/>
      </c>
      <c r="F170" s="360" t="str">
        <f>IFERROR(IF(LEN(D170)&gt;0,IF(LEN(INDEX(AdressBook!$D$6:$D$25,MATCH(D170,AdressBook!$B$6:$B$25,0),1))=0,"",INDEX(AdressBook!$D$6:$D$25,MATCH(D170,AdressBook!$B$6:$B$25,0),1)),""),"")</f>
        <v/>
      </c>
      <c r="G170" s="361" t="str">
        <f>IFERROR(IF(LEN(INDEX(PlansAndNotes!$F$6:$F$2005,ROW(B170)-ROW($C$3)))=0,"",INDEX(PlansAndNotes!$F$6:$F$2005,ROW(B170)-ROW($C$3))),"")</f>
        <v/>
      </c>
      <c r="H170" s="361" t="str">
        <f>IFERROR(IF(LEN(C170)&gt;0,IF(LEN(INDEX(TasksList!$G$6:$G$1005,MATCH(C170,TasksList!$B$6:$B$1005,0),1))=0,"",INDEX(TasksList!$G$6:$G$1005,MATCH(C170,TasksList!$B$6:$B$1005,0),1)),""),"")</f>
        <v/>
      </c>
      <c r="I170" s="381"/>
      <c r="J170" s="402" t="str">
        <f>IF(LEN(INDEX(TasksList!$B$6:$B$1005,ROW(J167),1))=0,"",INDEX(TasksList!$B$6:$B$1005,ROW(J167),1)&amp;" - "&amp;INDEX(TasksList!$D$6:$D$1005,ROW(J167),1))</f>
        <v/>
      </c>
      <c r="K170" s="402"/>
      <c r="L170" s="399" t="str">
        <f t="array" ref="L170">IFERROR(INDEX($J$4:$J$1003,SMALL($K$4:$K$1003,ROW(L170)-3),1),"")</f>
        <v/>
      </c>
      <c r="M170" s="206"/>
      <c r="N170" s="362" t="str">
        <f>IFERROR(IF(LEN(INDEX(PlansAndNotes!$D$6:$D$4005,ROW(B170)-ROW($C$3)))=0,"",INDEX(PlansAndNotes!$D$6:$D$4005,ROW(B170)-ROW($C$3))),"")</f>
        <v/>
      </c>
      <c r="O170" s="165" t="str">
        <f t="shared" si="31"/>
        <v/>
      </c>
      <c r="P170" s="363" t="str">
        <f>IFERROR(IF(LEN(INDEX(PlansAndNotes!$E$6:$E$4005,ROW(B170)-ROW($C$3)))=0,"",INDEX(PlansAndNotes!$E$6:$E$4005,ROW(B170)-ROW($C$3))),"")</f>
        <v/>
      </c>
      <c r="Q170" s="363" t="str">
        <f>IFERROR(IF(LEN(INDEX(PlansAndNotes!$G$6:$G$4005,ROW(B170)-ROW($C$3)))=0,"",INDEX(PlansAndNotes!$G$6:$G$4005,ROW(B170)-ROW($C$3))),"")</f>
        <v/>
      </c>
      <c r="R170" s="361" t="str">
        <f>IFERROR(IF(LEN(D170)&gt;0,IF(LEN(INDEX(AdressBook!$C$6:$C$25,MATCH(D170,AdressBook!$B$6:$B$25,0),1))=0,"",INDEX(AdressBook!$C$6:$C$25,MATCH(D170,AdressBook!$B$6:$B$25,0),1)),""),"")</f>
        <v/>
      </c>
      <c r="S170" s="165">
        <f>IF(LEN(C170)&gt;0,IFERROR(IF(MATCH(C170,C171:$C$4004,0)&gt;0,-1,ROW(S170)-ROW($S$3)),ROW(S170)-ROW($S$3)),-1)</f>
        <v>-1</v>
      </c>
      <c r="T170" s="165">
        <f t="shared" si="32"/>
        <v>0</v>
      </c>
      <c r="U170" s="165" t="str">
        <f t="shared" si="33"/>
        <v/>
      </c>
      <c r="V170" s="165" t="str">
        <f>IFERROR(IF(OR(C170="",S170&lt;0),"",IF(SUBTOTAL(3,C170:C170)=0,-1,SUBTOTAL(3,$C$4:C170))),"")</f>
        <v/>
      </c>
      <c r="W170" s="156" t="str">
        <f t="array" ref="W170">IF(LEN(C170)&gt;0,IFERROR(IF(MATCH(C170,$C$3:$C169,0)&gt;0,N170-INDEX($N$3:N169,SUMPRODUCT(MAX(ROW($C$3:$C169)*(C170=$C$3:$C169)))-2,1),""),""),"")</f>
        <v/>
      </c>
      <c r="X170" s="156">
        <f t="shared" ca="1" si="34"/>
        <v>1</v>
      </c>
      <c r="Y170" s="156">
        <f t="shared" ca="1" si="35"/>
        <v>1</v>
      </c>
      <c r="AB170" s="406"/>
      <c r="AC170" s="380"/>
      <c r="AD170" s="380">
        <f t="shared" si="36"/>
        <v>0</v>
      </c>
      <c r="AQ170" s="165" t="str">
        <f t="shared" si="37"/>
        <v/>
      </c>
      <c r="AR170" s="167" t="str">
        <f t="array" ref="AR170" xml:space="preserve"> IFERROR( IF(OR(DATERANGE="All Data",DATERANGE=""), INDEX(Calculations!$AC$7:$AC$506,SMALL(IF(Calculations!$AC$7:$AC$506&lt;&gt;"0",ROW($AQ$6:$AQ$505)-ROW(INDEX($AQ$6:$AQ$505,1,1))+1),AQ170),1),INDEX(Calculations!$AD$7:$AD$506,SMALL(IF(Calculations!$AD$7:$AD$506&lt;&gt;0,ROW($AQ$6:$AQ$505)-ROW(INDEX($AQ$6:$AQ$505,1,1))+1),AQ170),1)),"")</f>
        <v/>
      </c>
      <c r="AS170" s="164" t="str">
        <f t="array" ref="AS170" xml:space="preserve"> IFERROR(IF(OR(DATERANGE="All Data",DATERANGE=""),INDEX(AdressBook!$B$6:$B$505,SMALL(IF(Calculations!$AC$7:$AC$506&lt;&gt;"0",ROW($AQ$6:$AQ$505)-ROW(INDEX($AQ$6:$AQ$505,1,1))+1),AQ170),1),INDEX(AdressBook!$B$6:$B$505,SMALL(IF(Calculations!$AD$7:$AD$506&lt;&gt;0,ROW($AQ$6:$AQ$505)-ROW(INDEX($AQ$6:$AQ$505,1,1))+1),AQ170),1)),"")</f>
        <v/>
      </c>
      <c r="AT170" s="227" t="str">
        <f t="shared" si="38"/>
        <v/>
      </c>
      <c r="AV170" s="199"/>
      <c r="AW170" s="199"/>
    </row>
    <row r="171" spans="2:49" hidden="1" x14ac:dyDescent="0.25">
      <c r="B171" s="390" t="str">
        <f>IFERROR(IF(LEN(INDEX(PlansAndNotes!$B$6:$B$2005,ROW(A171)-ROW($B$3)))=0,"",INDEX(PlansAndNotes!$B$6:$B$2005,ROW(A171)-ROW($B$3))),"")</f>
        <v/>
      </c>
      <c r="C171" s="361" t="str">
        <f t="shared" si="30"/>
        <v/>
      </c>
      <c r="D171" s="361" t="str">
        <f>IFERROR(IF(LEN(C171)&gt;0,IF(LEN(INDEX(TasksList!$C$6:$C$1005,MATCH(C171,TasksList!$B$6:$B$1005,0),1))=0,"",INDEX(TasksList!$C$6:$C$1005,MATCH(C171,TasksList!$B$6:$B$1005,0),1)),""),"")</f>
        <v/>
      </c>
      <c r="E171" s="361" t="str">
        <f>IFERROR(IF(LEN(C171)&gt;0,IF(LEN(INDEX(TasksList!$F$6:$F$1005,MATCH(C171,TasksList!$B$6:$B$1005,0),1))=0,"not set!",INDEX(TasksList!$F$6:$F$1005,MATCH(C171,TasksList!$B$6:$B$1005,0),1)),""),"")</f>
        <v/>
      </c>
      <c r="F171" s="360" t="str">
        <f>IFERROR(IF(LEN(D171)&gt;0,IF(LEN(INDEX(AdressBook!$D$6:$D$25,MATCH(D171,AdressBook!$B$6:$B$25,0),1))=0,"",INDEX(AdressBook!$D$6:$D$25,MATCH(D171,AdressBook!$B$6:$B$25,0),1)),""),"")</f>
        <v/>
      </c>
      <c r="G171" s="361" t="str">
        <f>IFERROR(IF(LEN(INDEX(PlansAndNotes!$F$6:$F$2005,ROW(B171)-ROW($C$3)))=0,"",INDEX(PlansAndNotes!$F$6:$F$2005,ROW(B171)-ROW($C$3))),"")</f>
        <v/>
      </c>
      <c r="H171" s="361" t="str">
        <f>IFERROR(IF(LEN(C171)&gt;0,IF(LEN(INDEX(TasksList!$G$6:$G$1005,MATCH(C171,TasksList!$B$6:$B$1005,0),1))=0,"",INDEX(TasksList!$G$6:$G$1005,MATCH(C171,TasksList!$B$6:$B$1005,0),1)),""),"")</f>
        <v/>
      </c>
      <c r="I171" s="381"/>
      <c r="J171" s="402" t="str">
        <f>IF(LEN(INDEX(TasksList!$B$6:$B$1005,ROW(J168),1))=0,"",INDEX(TasksList!$B$6:$B$1005,ROW(J168),1)&amp;" - "&amp;INDEX(TasksList!$D$6:$D$1005,ROW(J168),1))</f>
        <v/>
      </c>
      <c r="K171" s="402"/>
      <c r="L171" s="399" t="str">
        <f t="array" ref="L171">IFERROR(INDEX($J$4:$J$1003,SMALL($K$4:$K$1003,ROW(L171)-3),1),"")</f>
        <v/>
      </c>
      <c r="M171" s="206"/>
      <c r="N171" s="362" t="str">
        <f>IFERROR(IF(LEN(INDEX(PlansAndNotes!$D$6:$D$4005,ROW(B171)-ROW($C$3)))=0,"",INDEX(PlansAndNotes!$D$6:$D$4005,ROW(B171)-ROW($C$3))),"")</f>
        <v/>
      </c>
      <c r="O171" s="165" t="str">
        <f t="shared" si="31"/>
        <v/>
      </c>
      <c r="P171" s="363" t="str">
        <f>IFERROR(IF(LEN(INDEX(PlansAndNotes!$E$6:$E$4005,ROW(B171)-ROW($C$3)))=0,"",INDEX(PlansAndNotes!$E$6:$E$4005,ROW(B171)-ROW($C$3))),"")</f>
        <v/>
      </c>
      <c r="Q171" s="363" t="str">
        <f>IFERROR(IF(LEN(INDEX(PlansAndNotes!$G$6:$G$4005,ROW(B171)-ROW($C$3)))=0,"",INDEX(PlansAndNotes!$G$6:$G$4005,ROW(B171)-ROW($C$3))),"")</f>
        <v/>
      </c>
      <c r="R171" s="361" t="str">
        <f>IFERROR(IF(LEN(D171)&gt;0,IF(LEN(INDEX(AdressBook!$C$6:$C$25,MATCH(D171,AdressBook!$B$6:$B$25,0),1))=0,"",INDEX(AdressBook!$C$6:$C$25,MATCH(D171,AdressBook!$B$6:$B$25,0),1)),""),"")</f>
        <v/>
      </c>
      <c r="S171" s="165">
        <f>IF(LEN(C171)&gt;0,IFERROR(IF(MATCH(C171,C172:$C$4004,0)&gt;0,-1,ROW(S171)-ROW($S$3)),ROW(S171)-ROW($S$3)),-1)</f>
        <v>-1</v>
      </c>
      <c r="T171" s="165">
        <f t="shared" si="32"/>
        <v>0</v>
      </c>
      <c r="U171" s="165" t="str">
        <f t="shared" si="33"/>
        <v/>
      </c>
      <c r="V171" s="165" t="str">
        <f>IFERROR(IF(OR(C171="",S171&lt;0),"",IF(SUBTOTAL(3,C171:C171)=0,-1,SUBTOTAL(3,$C$4:C171))),"")</f>
        <v/>
      </c>
      <c r="W171" s="156" t="str">
        <f t="array" ref="W171">IF(LEN(C171)&gt;0,IFERROR(IF(MATCH(C171,$C$3:$C170,0)&gt;0,N171-INDEX($N$3:N170,SUMPRODUCT(MAX(ROW($C$3:$C170)*(C171=$C$3:$C170)))-2,1),""),""),"")</f>
        <v/>
      </c>
      <c r="X171" s="156">
        <f t="shared" ca="1" si="34"/>
        <v>1</v>
      </c>
      <c r="Y171" s="156">
        <f t="shared" ca="1" si="35"/>
        <v>1</v>
      </c>
      <c r="AB171" s="406"/>
      <c r="AC171" s="380"/>
      <c r="AD171" s="380">
        <f t="shared" si="36"/>
        <v>0</v>
      </c>
      <c r="AQ171" s="165" t="str">
        <f t="shared" si="37"/>
        <v/>
      </c>
      <c r="AR171" s="167" t="str">
        <f t="array" ref="AR171" xml:space="preserve"> IFERROR( IF(OR(DATERANGE="All Data",DATERANGE=""), INDEX(Calculations!$AC$7:$AC$506,SMALL(IF(Calculations!$AC$7:$AC$506&lt;&gt;"0",ROW($AQ$6:$AQ$505)-ROW(INDEX($AQ$6:$AQ$505,1,1))+1),AQ171),1),INDEX(Calculations!$AD$7:$AD$506,SMALL(IF(Calculations!$AD$7:$AD$506&lt;&gt;0,ROW($AQ$6:$AQ$505)-ROW(INDEX($AQ$6:$AQ$505,1,1))+1),AQ171),1)),"")</f>
        <v/>
      </c>
      <c r="AS171" s="164" t="str">
        <f t="array" ref="AS171" xml:space="preserve"> IFERROR(IF(OR(DATERANGE="All Data",DATERANGE=""),INDEX(AdressBook!$B$6:$B$505,SMALL(IF(Calculations!$AC$7:$AC$506&lt;&gt;"0",ROW($AQ$6:$AQ$505)-ROW(INDEX($AQ$6:$AQ$505,1,1))+1),AQ171),1),INDEX(AdressBook!$B$6:$B$505,SMALL(IF(Calculations!$AD$7:$AD$506&lt;&gt;0,ROW($AQ$6:$AQ$505)-ROW(INDEX($AQ$6:$AQ$505,1,1))+1),AQ171),1)),"")</f>
        <v/>
      </c>
      <c r="AT171" s="227" t="str">
        <f t="shared" si="38"/>
        <v/>
      </c>
      <c r="AV171" s="199"/>
      <c r="AW171" s="199"/>
    </row>
    <row r="172" spans="2:49" hidden="1" x14ac:dyDescent="0.25">
      <c r="B172" s="390" t="str">
        <f>IFERROR(IF(LEN(INDEX(PlansAndNotes!$B$6:$B$2005,ROW(A172)-ROW($B$3)))=0,"",INDEX(PlansAndNotes!$B$6:$B$2005,ROW(A172)-ROW($B$3))),"")</f>
        <v/>
      </c>
      <c r="C172" s="361" t="str">
        <f t="shared" si="30"/>
        <v/>
      </c>
      <c r="D172" s="361" t="str">
        <f>IFERROR(IF(LEN(C172)&gt;0,IF(LEN(INDEX(TasksList!$C$6:$C$1005,MATCH(C172,TasksList!$B$6:$B$1005,0),1))=0,"",INDEX(TasksList!$C$6:$C$1005,MATCH(C172,TasksList!$B$6:$B$1005,0),1)),""),"")</f>
        <v/>
      </c>
      <c r="E172" s="361" t="str">
        <f>IFERROR(IF(LEN(C172)&gt;0,IF(LEN(INDEX(TasksList!$F$6:$F$1005,MATCH(C172,TasksList!$B$6:$B$1005,0),1))=0,"not set!",INDEX(TasksList!$F$6:$F$1005,MATCH(C172,TasksList!$B$6:$B$1005,0),1)),""),"")</f>
        <v/>
      </c>
      <c r="F172" s="360" t="str">
        <f>IFERROR(IF(LEN(D172)&gt;0,IF(LEN(INDEX(AdressBook!$D$6:$D$25,MATCH(D172,AdressBook!$B$6:$B$25,0),1))=0,"",INDEX(AdressBook!$D$6:$D$25,MATCH(D172,AdressBook!$B$6:$B$25,0),1)),""),"")</f>
        <v/>
      </c>
      <c r="G172" s="361" t="str">
        <f>IFERROR(IF(LEN(INDEX(PlansAndNotes!$F$6:$F$2005,ROW(B172)-ROW($C$3)))=0,"",INDEX(PlansAndNotes!$F$6:$F$2005,ROW(B172)-ROW($C$3))),"")</f>
        <v/>
      </c>
      <c r="H172" s="361" t="str">
        <f>IFERROR(IF(LEN(C172)&gt;0,IF(LEN(INDEX(TasksList!$G$6:$G$1005,MATCH(C172,TasksList!$B$6:$B$1005,0),1))=0,"",INDEX(TasksList!$G$6:$G$1005,MATCH(C172,TasksList!$B$6:$B$1005,0),1)),""),"")</f>
        <v/>
      </c>
      <c r="I172" s="381"/>
      <c r="J172" s="402" t="str">
        <f>IF(LEN(INDEX(TasksList!$B$6:$B$1005,ROW(J169),1))=0,"",INDEX(TasksList!$B$6:$B$1005,ROW(J169),1)&amp;" - "&amp;INDEX(TasksList!$D$6:$D$1005,ROW(J169),1))</f>
        <v/>
      </c>
      <c r="K172" s="402"/>
      <c r="L172" s="399" t="str">
        <f t="array" ref="L172">IFERROR(INDEX($J$4:$J$1003,SMALL($K$4:$K$1003,ROW(L172)-3),1),"")</f>
        <v/>
      </c>
      <c r="M172" s="206"/>
      <c r="N172" s="362" t="str">
        <f>IFERROR(IF(LEN(INDEX(PlansAndNotes!$D$6:$D$4005,ROW(B172)-ROW($C$3)))=0,"",INDEX(PlansAndNotes!$D$6:$D$4005,ROW(B172)-ROW($C$3))),"")</f>
        <v/>
      </c>
      <c r="O172" s="165" t="str">
        <f t="shared" si="31"/>
        <v/>
      </c>
      <c r="P172" s="363" t="str">
        <f>IFERROR(IF(LEN(INDEX(PlansAndNotes!$E$6:$E$4005,ROW(B172)-ROW($C$3)))=0,"",INDEX(PlansAndNotes!$E$6:$E$4005,ROW(B172)-ROW($C$3))),"")</f>
        <v/>
      </c>
      <c r="Q172" s="363" t="str">
        <f>IFERROR(IF(LEN(INDEX(PlansAndNotes!$G$6:$G$4005,ROW(B172)-ROW($C$3)))=0,"",INDEX(PlansAndNotes!$G$6:$G$4005,ROW(B172)-ROW($C$3))),"")</f>
        <v/>
      </c>
      <c r="R172" s="361" t="str">
        <f>IFERROR(IF(LEN(D172)&gt;0,IF(LEN(INDEX(AdressBook!$C$6:$C$25,MATCH(D172,AdressBook!$B$6:$B$25,0),1))=0,"",INDEX(AdressBook!$C$6:$C$25,MATCH(D172,AdressBook!$B$6:$B$25,0),1)),""),"")</f>
        <v/>
      </c>
      <c r="S172" s="165">
        <f>IF(LEN(C172)&gt;0,IFERROR(IF(MATCH(C172,C173:$C$4004,0)&gt;0,-1,ROW(S172)-ROW($S$3)),ROW(S172)-ROW($S$3)),-1)</f>
        <v>-1</v>
      </c>
      <c r="T172" s="165">
        <f t="shared" si="32"/>
        <v>0</v>
      </c>
      <c r="U172" s="165" t="str">
        <f t="shared" si="33"/>
        <v/>
      </c>
      <c r="V172" s="165" t="str">
        <f>IFERROR(IF(OR(C172="",S172&lt;0),"",IF(SUBTOTAL(3,C172:C172)=0,-1,SUBTOTAL(3,$C$4:C172))),"")</f>
        <v/>
      </c>
      <c r="W172" s="156" t="str">
        <f t="array" ref="W172">IF(LEN(C172)&gt;0,IFERROR(IF(MATCH(C172,$C$3:$C171,0)&gt;0,N172-INDEX($N$3:N171,SUMPRODUCT(MAX(ROW($C$3:$C171)*(C172=$C$3:$C171)))-2,1),""),""),"")</f>
        <v/>
      </c>
      <c r="X172" s="156">
        <f t="shared" ca="1" si="34"/>
        <v>1</v>
      </c>
      <c r="Y172" s="156">
        <f t="shared" ca="1" si="35"/>
        <v>1</v>
      </c>
      <c r="AB172" s="406"/>
      <c r="AC172" s="380"/>
      <c r="AD172" s="380">
        <f t="shared" si="36"/>
        <v>0</v>
      </c>
      <c r="AQ172" s="165" t="str">
        <f t="shared" si="37"/>
        <v/>
      </c>
      <c r="AR172" s="167" t="str">
        <f t="array" ref="AR172" xml:space="preserve"> IFERROR( IF(OR(DATERANGE="All Data",DATERANGE=""), INDEX(Calculations!$AC$7:$AC$506,SMALL(IF(Calculations!$AC$7:$AC$506&lt;&gt;"0",ROW($AQ$6:$AQ$505)-ROW(INDEX($AQ$6:$AQ$505,1,1))+1),AQ172),1),INDEX(Calculations!$AD$7:$AD$506,SMALL(IF(Calculations!$AD$7:$AD$506&lt;&gt;0,ROW($AQ$6:$AQ$505)-ROW(INDEX($AQ$6:$AQ$505,1,1))+1),AQ172),1)),"")</f>
        <v/>
      </c>
      <c r="AS172" s="164" t="str">
        <f t="array" ref="AS172" xml:space="preserve"> IFERROR(IF(OR(DATERANGE="All Data",DATERANGE=""),INDEX(AdressBook!$B$6:$B$505,SMALL(IF(Calculations!$AC$7:$AC$506&lt;&gt;"0",ROW($AQ$6:$AQ$505)-ROW(INDEX($AQ$6:$AQ$505,1,1))+1),AQ172),1),INDEX(AdressBook!$B$6:$B$505,SMALL(IF(Calculations!$AD$7:$AD$506&lt;&gt;0,ROW($AQ$6:$AQ$505)-ROW(INDEX($AQ$6:$AQ$505,1,1))+1),AQ172),1)),"")</f>
        <v/>
      </c>
      <c r="AT172" s="227" t="str">
        <f t="shared" si="38"/>
        <v/>
      </c>
      <c r="AV172" s="199"/>
      <c r="AW172" s="199"/>
    </row>
    <row r="173" spans="2:49" hidden="1" x14ac:dyDescent="0.25">
      <c r="B173" s="390" t="str">
        <f>IFERROR(IF(LEN(INDEX(PlansAndNotes!$B$6:$B$2005,ROW(A173)-ROW($B$3)))=0,"",INDEX(PlansAndNotes!$B$6:$B$2005,ROW(A173)-ROW($B$3))),"")</f>
        <v/>
      </c>
      <c r="C173" s="361" t="str">
        <f t="shared" si="30"/>
        <v/>
      </c>
      <c r="D173" s="361" t="str">
        <f>IFERROR(IF(LEN(C173)&gt;0,IF(LEN(INDEX(TasksList!$C$6:$C$1005,MATCH(C173,TasksList!$B$6:$B$1005,0),1))=0,"",INDEX(TasksList!$C$6:$C$1005,MATCH(C173,TasksList!$B$6:$B$1005,0),1)),""),"")</f>
        <v/>
      </c>
      <c r="E173" s="361" t="str">
        <f>IFERROR(IF(LEN(C173)&gt;0,IF(LEN(INDEX(TasksList!$F$6:$F$1005,MATCH(C173,TasksList!$B$6:$B$1005,0),1))=0,"not set!",INDEX(TasksList!$F$6:$F$1005,MATCH(C173,TasksList!$B$6:$B$1005,0),1)),""),"")</f>
        <v/>
      </c>
      <c r="F173" s="360" t="str">
        <f>IFERROR(IF(LEN(D173)&gt;0,IF(LEN(INDEX(AdressBook!$D$6:$D$25,MATCH(D173,AdressBook!$B$6:$B$25,0),1))=0,"",INDEX(AdressBook!$D$6:$D$25,MATCH(D173,AdressBook!$B$6:$B$25,0),1)),""),"")</f>
        <v/>
      </c>
      <c r="G173" s="361" t="str">
        <f>IFERROR(IF(LEN(INDEX(PlansAndNotes!$F$6:$F$2005,ROW(B173)-ROW($C$3)))=0,"",INDEX(PlansAndNotes!$F$6:$F$2005,ROW(B173)-ROW($C$3))),"")</f>
        <v/>
      </c>
      <c r="H173" s="361" t="str">
        <f>IFERROR(IF(LEN(C173)&gt;0,IF(LEN(INDEX(TasksList!$G$6:$G$1005,MATCH(C173,TasksList!$B$6:$B$1005,0),1))=0,"",INDEX(TasksList!$G$6:$G$1005,MATCH(C173,TasksList!$B$6:$B$1005,0),1)),""),"")</f>
        <v/>
      </c>
      <c r="I173" s="381"/>
      <c r="J173" s="402" t="str">
        <f>IF(LEN(INDEX(TasksList!$B$6:$B$1005,ROW(J170),1))=0,"",INDEX(TasksList!$B$6:$B$1005,ROW(J170),1)&amp;" - "&amp;INDEX(TasksList!$D$6:$D$1005,ROW(J170),1))</f>
        <v/>
      </c>
      <c r="K173" s="402"/>
      <c r="L173" s="399" t="str">
        <f t="array" ref="L173">IFERROR(INDEX($J$4:$J$1003,SMALL($K$4:$K$1003,ROW(L173)-3),1),"")</f>
        <v/>
      </c>
      <c r="M173" s="206"/>
      <c r="N173" s="362" t="str">
        <f>IFERROR(IF(LEN(INDEX(PlansAndNotes!$D$6:$D$4005,ROW(B173)-ROW($C$3)))=0,"",INDEX(PlansAndNotes!$D$6:$D$4005,ROW(B173)-ROW($C$3))),"")</f>
        <v/>
      </c>
      <c r="O173" s="165" t="str">
        <f t="shared" si="31"/>
        <v/>
      </c>
      <c r="P173" s="363" t="str">
        <f>IFERROR(IF(LEN(INDEX(PlansAndNotes!$E$6:$E$4005,ROW(B173)-ROW($C$3)))=0,"",INDEX(PlansAndNotes!$E$6:$E$4005,ROW(B173)-ROW($C$3))),"")</f>
        <v/>
      </c>
      <c r="Q173" s="363" t="str">
        <f>IFERROR(IF(LEN(INDEX(PlansAndNotes!$G$6:$G$4005,ROW(B173)-ROW($C$3)))=0,"",INDEX(PlansAndNotes!$G$6:$G$4005,ROW(B173)-ROW($C$3))),"")</f>
        <v/>
      </c>
      <c r="R173" s="361" t="str">
        <f>IFERROR(IF(LEN(D173)&gt;0,IF(LEN(INDEX(AdressBook!$C$6:$C$25,MATCH(D173,AdressBook!$B$6:$B$25,0),1))=0,"",INDEX(AdressBook!$C$6:$C$25,MATCH(D173,AdressBook!$B$6:$B$25,0),1)),""),"")</f>
        <v/>
      </c>
      <c r="S173" s="165">
        <f>IF(LEN(C173)&gt;0,IFERROR(IF(MATCH(C173,C174:$C$4004,0)&gt;0,-1,ROW(S173)-ROW($S$3)),ROW(S173)-ROW($S$3)),-1)</f>
        <v>-1</v>
      </c>
      <c r="T173" s="165">
        <f t="shared" si="32"/>
        <v>0</v>
      </c>
      <c r="U173" s="165" t="str">
        <f t="shared" si="33"/>
        <v/>
      </c>
      <c r="V173" s="165" t="str">
        <f>IFERROR(IF(OR(C173="",S173&lt;0),"",IF(SUBTOTAL(3,C173:C173)=0,-1,SUBTOTAL(3,$C$4:C173))),"")</f>
        <v/>
      </c>
      <c r="W173" s="156" t="str">
        <f t="array" ref="W173">IF(LEN(C173)&gt;0,IFERROR(IF(MATCH(C173,$C$3:$C172,0)&gt;0,N173-INDEX($N$3:N172,SUMPRODUCT(MAX(ROW($C$3:$C172)*(C173=$C$3:$C172)))-2,1),""),""),"")</f>
        <v/>
      </c>
      <c r="X173" s="156">
        <f t="shared" ca="1" si="34"/>
        <v>1</v>
      </c>
      <c r="Y173" s="156">
        <f t="shared" ca="1" si="35"/>
        <v>1</v>
      </c>
      <c r="AB173" s="406"/>
      <c r="AC173" s="380"/>
      <c r="AD173" s="380">
        <f t="shared" si="36"/>
        <v>0</v>
      </c>
      <c r="AQ173" s="165" t="str">
        <f t="shared" si="37"/>
        <v/>
      </c>
      <c r="AR173" s="167" t="str">
        <f t="array" ref="AR173" xml:space="preserve"> IFERROR( IF(OR(DATERANGE="All Data",DATERANGE=""), INDEX(Calculations!$AC$7:$AC$506,SMALL(IF(Calculations!$AC$7:$AC$506&lt;&gt;"0",ROW($AQ$6:$AQ$505)-ROW(INDEX($AQ$6:$AQ$505,1,1))+1),AQ173),1),INDEX(Calculations!$AD$7:$AD$506,SMALL(IF(Calculations!$AD$7:$AD$506&lt;&gt;0,ROW($AQ$6:$AQ$505)-ROW(INDEX($AQ$6:$AQ$505,1,1))+1),AQ173),1)),"")</f>
        <v/>
      </c>
      <c r="AS173" s="164" t="str">
        <f t="array" ref="AS173" xml:space="preserve"> IFERROR(IF(OR(DATERANGE="All Data",DATERANGE=""),INDEX(AdressBook!$B$6:$B$505,SMALL(IF(Calculations!$AC$7:$AC$506&lt;&gt;"0",ROW($AQ$6:$AQ$505)-ROW(INDEX($AQ$6:$AQ$505,1,1))+1),AQ173),1),INDEX(AdressBook!$B$6:$B$505,SMALL(IF(Calculations!$AD$7:$AD$506&lt;&gt;0,ROW($AQ$6:$AQ$505)-ROW(INDEX($AQ$6:$AQ$505,1,1))+1),AQ173),1)),"")</f>
        <v/>
      </c>
      <c r="AT173" s="227" t="str">
        <f t="shared" si="38"/>
        <v/>
      </c>
      <c r="AV173" s="199"/>
      <c r="AW173" s="199"/>
    </row>
    <row r="174" spans="2:49" hidden="1" x14ac:dyDescent="0.25">
      <c r="B174" s="390" t="str">
        <f>IFERROR(IF(LEN(INDEX(PlansAndNotes!$B$6:$B$2005,ROW(A174)-ROW($B$3)))=0,"",INDEX(PlansAndNotes!$B$6:$B$2005,ROW(A174)-ROW($B$3))),"")</f>
        <v/>
      </c>
      <c r="C174" s="361" t="str">
        <f t="shared" si="30"/>
        <v/>
      </c>
      <c r="D174" s="361" t="str">
        <f>IFERROR(IF(LEN(C174)&gt;0,IF(LEN(INDEX(TasksList!$C$6:$C$1005,MATCH(C174,TasksList!$B$6:$B$1005,0),1))=0,"",INDEX(TasksList!$C$6:$C$1005,MATCH(C174,TasksList!$B$6:$B$1005,0),1)),""),"")</f>
        <v/>
      </c>
      <c r="E174" s="361" t="str">
        <f>IFERROR(IF(LEN(C174)&gt;0,IF(LEN(INDEX(TasksList!$F$6:$F$1005,MATCH(C174,TasksList!$B$6:$B$1005,0),1))=0,"not set!",INDEX(TasksList!$F$6:$F$1005,MATCH(C174,TasksList!$B$6:$B$1005,0),1)),""),"")</f>
        <v/>
      </c>
      <c r="F174" s="360" t="str">
        <f>IFERROR(IF(LEN(D174)&gt;0,IF(LEN(INDEX(AdressBook!$D$6:$D$25,MATCH(D174,AdressBook!$B$6:$B$25,0),1))=0,"",INDEX(AdressBook!$D$6:$D$25,MATCH(D174,AdressBook!$B$6:$B$25,0),1)),""),"")</f>
        <v/>
      </c>
      <c r="G174" s="361" t="str">
        <f>IFERROR(IF(LEN(INDEX(PlansAndNotes!$F$6:$F$2005,ROW(B174)-ROW($C$3)))=0,"",INDEX(PlansAndNotes!$F$6:$F$2005,ROW(B174)-ROW($C$3))),"")</f>
        <v/>
      </c>
      <c r="H174" s="361" t="str">
        <f>IFERROR(IF(LEN(C174)&gt;0,IF(LEN(INDEX(TasksList!$G$6:$G$1005,MATCH(C174,TasksList!$B$6:$B$1005,0),1))=0,"",INDEX(TasksList!$G$6:$G$1005,MATCH(C174,TasksList!$B$6:$B$1005,0),1)),""),"")</f>
        <v/>
      </c>
      <c r="I174" s="381"/>
      <c r="J174" s="402" t="str">
        <f>IF(LEN(INDEX(TasksList!$B$6:$B$1005,ROW(J171),1))=0,"",INDEX(TasksList!$B$6:$B$1005,ROW(J171),1)&amp;" - "&amp;INDEX(TasksList!$D$6:$D$1005,ROW(J171),1))</f>
        <v/>
      </c>
      <c r="K174" s="402"/>
      <c r="L174" s="399" t="str">
        <f t="array" ref="L174">IFERROR(INDEX($J$4:$J$1003,SMALL($K$4:$K$1003,ROW(L174)-3),1),"")</f>
        <v/>
      </c>
      <c r="M174" s="206"/>
      <c r="N174" s="362" t="str">
        <f>IFERROR(IF(LEN(INDEX(PlansAndNotes!$D$6:$D$4005,ROW(B174)-ROW($C$3)))=0,"",INDEX(PlansAndNotes!$D$6:$D$4005,ROW(B174)-ROW($C$3))),"")</f>
        <v/>
      </c>
      <c r="O174" s="165" t="str">
        <f t="shared" si="31"/>
        <v/>
      </c>
      <c r="P174" s="363" t="str">
        <f>IFERROR(IF(LEN(INDEX(PlansAndNotes!$E$6:$E$4005,ROW(B174)-ROW($C$3)))=0,"",INDEX(PlansAndNotes!$E$6:$E$4005,ROW(B174)-ROW($C$3))),"")</f>
        <v/>
      </c>
      <c r="Q174" s="363" t="str">
        <f>IFERROR(IF(LEN(INDEX(PlansAndNotes!$G$6:$G$4005,ROW(B174)-ROW($C$3)))=0,"",INDEX(PlansAndNotes!$G$6:$G$4005,ROW(B174)-ROW($C$3))),"")</f>
        <v/>
      </c>
      <c r="R174" s="361" t="str">
        <f>IFERROR(IF(LEN(D174)&gt;0,IF(LEN(INDEX(AdressBook!$C$6:$C$25,MATCH(D174,AdressBook!$B$6:$B$25,0),1))=0,"",INDEX(AdressBook!$C$6:$C$25,MATCH(D174,AdressBook!$B$6:$B$25,0),1)),""),"")</f>
        <v/>
      </c>
      <c r="S174" s="165">
        <f>IF(LEN(C174)&gt;0,IFERROR(IF(MATCH(C174,C175:$C$4004,0)&gt;0,-1,ROW(S174)-ROW($S$3)),ROW(S174)-ROW($S$3)),-1)</f>
        <v>-1</v>
      </c>
      <c r="T174" s="165">
        <f t="shared" si="32"/>
        <v>0</v>
      </c>
      <c r="U174" s="165" t="str">
        <f t="shared" si="33"/>
        <v/>
      </c>
      <c r="V174" s="165" t="str">
        <f>IFERROR(IF(OR(C174="",S174&lt;0),"",IF(SUBTOTAL(3,C174:C174)=0,-1,SUBTOTAL(3,$C$4:C174))),"")</f>
        <v/>
      </c>
      <c r="W174" s="156" t="str">
        <f t="array" ref="W174">IF(LEN(C174)&gt;0,IFERROR(IF(MATCH(C174,$C$3:$C173,0)&gt;0,N174-INDEX($N$3:N173,SUMPRODUCT(MAX(ROW($C$3:$C173)*(C174=$C$3:$C173)))-2,1),""),""),"")</f>
        <v/>
      </c>
      <c r="X174" s="156">
        <f t="shared" ca="1" si="34"/>
        <v>1</v>
      </c>
      <c r="Y174" s="156">
        <f t="shared" ca="1" si="35"/>
        <v>1</v>
      </c>
      <c r="AB174" s="406"/>
      <c r="AC174" s="380"/>
      <c r="AD174" s="380">
        <f t="shared" si="36"/>
        <v>0</v>
      </c>
      <c r="AQ174" s="165" t="str">
        <f t="shared" si="37"/>
        <v/>
      </c>
      <c r="AR174" s="167" t="str">
        <f t="array" ref="AR174" xml:space="preserve"> IFERROR( IF(OR(DATERANGE="All Data",DATERANGE=""), INDEX(Calculations!$AC$7:$AC$506,SMALL(IF(Calculations!$AC$7:$AC$506&lt;&gt;"0",ROW($AQ$6:$AQ$505)-ROW(INDEX($AQ$6:$AQ$505,1,1))+1),AQ174),1),INDEX(Calculations!$AD$7:$AD$506,SMALL(IF(Calculations!$AD$7:$AD$506&lt;&gt;0,ROW($AQ$6:$AQ$505)-ROW(INDEX($AQ$6:$AQ$505,1,1))+1),AQ174),1)),"")</f>
        <v/>
      </c>
      <c r="AS174" s="164" t="str">
        <f t="array" ref="AS174" xml:space="preserve"> IFERROR(IF(OR(DATERANGE="All Data",DATERANGE=""),INDEX(AdressBook!$B$6:$B$505,SMALL(IF(Calculations!$AC$7:$AC$506&lt;&gt;"0",ROW($AQ$6:$AQ$505)-ROW(INDEX($AQ$6:$AQ$505,1,1))+1),AQ174),1),INDEX(AdressBook!$B$6:$B$505,SMALL(IF(Calculations!$AD$7:$AD$506&lt;&gt;0,ROW($AQ$6:$AQ$505)-ROW(INDEX($AQ$6:$AQ$505,1,1))+1),AQ174),1)),"")</f>
        <v/>
      </c>
      <c r="AT174" s="227" t="str">
        <f t="shared" si="38"/>
        <v/>
      </c>
      <c r="AV174" s="199"/>
      <c r="AW174" s="199"/>
    </row>
    <row r="175" spans="2:49" hidden="1" x14ac:dyDescent="0.25">
      <c r="B175" s="390" t="str">
        <f>IFERROR(IF(LEN(INDEX(PlansAndNotes!$B$6:$B$2005,ROW(A175)-ROW($B$3)))=0,"",INDEX(PlansAndNotes!$B$6:$B$2005,ROW(A175)-ROW($B$3))),"")</f>
        <v/>
      </c>
      <c r="C175" s="361" t="str">
        <f t="shared" si="30"/>
        <v/>
      </c>
      <c r="D175" s="361" t="str">
        <f>IFERROR(IF(LEN(C175)&gt;0,IF(LEN(INDEX(TasksList!$C$6:$C$1005,MATCH(C175,TasksList!$B$6:$B$1005,0),1))=0,"",INDEX(TasksList!$C$6:$C$1005,MATCH(C175,TasksList!$B$6:$B$1005,0),1)),""),"")</f>
        <v/>
      </c>
      <c r="E175" s="361" t="str">
        <f>IFERROR(IF(LEN(C175)&gt;0,IF(LEN(INDEX(TasksList!$F$6:$F$1005,MATCH(C175,TasksList!$B$6:$B$1005,0),1))=0,"not set!",INDEX(TasksList!$F$6:$F$1005,MATCH(C175,TasksList!$B$6:$B$1005,0),1)),""),"")</f>
        <v/>
      </c>
      <c r="F175" s="360" t="str">
        <f>IFERROR(IF(LEN(D175)&gt;0,IF(LEN(INDEX(AdressBook!$D$6:$D$25,MATCH(D175,AdressBook!$B$6:$B$25,0),1))=0,"",INDEX(AdressBook!$D$6:$D$25,MATCH(D175,AdressBook!$B$6:$B$25,0),1)),""),"")</f>
        <v/>
      </c>
      <c r="G175" s="361" t="str">
        <f>IFERROR(IF(LEN(INDEX(PlansAndNotes!$F$6:$F$2005,ROW(B175)-ROW($C$3)))=0,"",INDEX(PlansAndNotes!$F$6:$F$2005,ROW(B175)-ROW($C$3))),"")</f>
        <v/>
      </c>
      <c r="H175" s="361" t="str">
        <f>IFERROR(IF(LEN(C175)&gt;0,IF(LEN(INDEX(TasksList!$G$6:$G$1005,MATCH(C175,TasksList!$B$6:$B$1005,0),1))=0,"",INDEX(TasksList!$G$6:$G$1005,MATCH(C175,TasksList!$B$6:$B$1005,0),1)),""),"")</f>
        <v/>
      </c>
      <c r="I175" s="381"/>
      <c r="J175" s="402" t="str">
        <f>IF(LEN(INDEX(TasksList!$B$6:$B$1005,ROW(J172),1))=0,"",INDEX(TasksList!$B$6:$B$1005,ROW(J172),1)&amp;" - "&amp;INDEX(TasksList!$D$6:$D$1005,ROW(J172),1))</f>
        <v/>
      </c>
      <c r="K175" s="402"/>
      <c r="L175" s="399" t="str">
        <f t="array" ref="L175">IFERROR(INDEX($J$4:$J$1003,SMALL($K$4:$K$1003,ROW(L175)-3),1),"")</f>
        <v/>
      </c>
      <c r="M175" s="206"/>
      <c r="N175" s="362" t="str">
        <f>IFERROR(IF(LEN(INDEX(PlansAndNotes!$D$6:$D$4005,ROW(B175)-ROW($C$3)))=0,"",INDEX(PlansAndNotes!$D$6:$D$4005,ROW(B175)-ROW($C$3))),"")</f>
        <v/>
      </c>
      <c r="O175" s="165" t="str">
        <f t="shared" si="31"/>
        <v/>
      </c>
      <c r="P175" s="363" t="str">
        <f>IFERROR(IF(LEN(INDEX(PlansAndNotes!$E$6:$E$4005,ROW(B175)-ROW($C$3)))=0,"",INDEX(PlansAndNotes!$E$6:$E$4005,ROW(B175)-ROW($C$3))),"")</f>
        <v/>
      </c>
      <c r="Q175" s="363" t="str">
        <f>IFERROR(IF(LEN(INDEX(PlansAndNotes!$G$6:$G$4005,ROW(B175)-ROW($C$3)))=0,"",INDEX(PlansAndNotes!$G$6:$G$4005,ROW(B175)-ROW($C$3))),"")</f>
        <v/>
      </c>
      <c r="R175" s="361" t="str">
        <f>IFERROR(IF(LEN(D175)&gt;0,IF(LEN(INDEX(AdressBook!$C$6:$C$25,MATCH(D175,AdressBook!$B$6:$B$25,0),1))=0,"",INDEX(AdressBook!$C$6:$C$25,MATCH(D175,AdressBook!$B$6:$B$25,0),1)),""),"")</f>
        <v/>
      </c>
      <c r="S175" s="165">
        <f>IF(LEN(C175)&gt;0,IFERROR(IF(MATCH(C175,C176:$C$4004,0)&gt;0,-1,ROW(S175)-ROW($S$3)),ROW(S175)-ROW($S$3)),-1)</f>
        <v>-1</v>
      </c>
      <c r="T175" s="165">
        <f t="shared" si="32"/>
        <v>0</v>
      </c>
      <c r="U175" s="165" t="str">
        <f t="shared" si="33"/>
        <v/>
      </c>
      <c r="V175" s="165" t="str">
        <f>IFERROR(IF(OR(C175="",S175&lt;0),"",IF(SUBTOTAL(3,C175:C175)=0,-1,SUBTOTAL(3,$C$4:C175))),"")</f>
        <v/>
      </c>
      <c r="W175" s="156" t="str">
        <f t="array" ref="W175">IF(LEN(C175)&gt;0,IFERROR(IF(MATCH(C175,$C$3:$C174,0)&gt;0,N175-INDEX($N$3:N174,SUMPRODUCT(MAX(ROW($C$3:$C174)*(C175=$C$3:$C174)))-2,1),""),""),"")</f>
        <v/>
      </c>
      <c r="X175" s="156">
        <f t="shared" ca="1" si="34"/>
        <v>1</v>
      </c>
      <c r="Y175" s="156">
        <f t="shared" ca="1" si="35"/>
        <v>1</v>
      </c>
      <c r="AB175" s="406"/>
      <c r="AC175" s="380"/>
      <c r="AD175" s="380">
        <f t="shared" si="36"/>
        <v>0</v>
      </c>
      <c r="AQ175" s="165" t="str">
        <f t="shared" si="37"/>
        <v/>
      </c>
      <c r="AR175" s="167" t="str">
        <f t="array" ref="AR175" xml:space="preserve"> IFERROR( IF(OR(DATERANGE="All Data",DATERANGE=""), INDEX(Calculations!$AC$7:$AC$506,SMALL(IF(Calculations!$AC$7:$AC$506&lt;&gt;"0",ROW($AQ$6:$AQ$505)-ROW(INDEX($AQ$6:$AQ$505,1,1))+1),AQ175),1),INDEX(Calculations!$AD$7:$AD$506,SMALL(IF(Calculations!$AD$7:$AD$506&lt;&gt;0,ROW($AQ$6:$AQ$505)-ROW(INDEX($AQ$6:$AQ$505,1,1))+1),AQ175),1)),"")</f>
        <v/>
      </c>
      <c r="AS175" s="164" t="str">
        <f t="array" ref="AS175" xml:space="preserve"> IFERROR(IF(OR(DATERANGE="All Data",DATERANGE=""),INDEX(AdressBook!$B$6:$B$505,SMALL(IF(Calculations!$AC$7:$AC$506&lt;&gt;"0",ROW($AQ$6:$AQ$505)-ROW(INDEX($AQ$6:$AQ$505,1,1))+1),AQ175),1),INDEX(AdressBook!$B$6:$B$505,SMALL(IF(Calculations!$AD$7:$AD$506&lt;&gt;0,ROW($AQ$6:$AQ$505)-ROW(INDEX($AQ$6:$AQ$505,1,1))+1),AQ175),1)),"")</f>
        <v/>
      </c>
      <c r="AT175" s="227" t="str">
        <f t="shared" si="38"/>
        <v/>
      </c>
      <c r="AV175" s="199"/>
      <c r="AW175" s="199"/>
    </row>
    <row r="176" spans="2:49" hidden="1" x14ac:dyDescent="0.25">
      <c r="B176" s="390" t="str">
        <f>IFERROR(IF(LEN(INDEX(PlansAndNotes!$B$6:$B$2005,ROW(A176)-ROW($B$3)))=0,"",INDEX(PlansAndNotes!$B$6:$B$2005,ROW(A176)-ROW($B$3))),"")</f>
        <v/>
      </c>
      <c r="C176" s="361" t="str">
        <f t="shared" si="30"/>
        <v/>
      </c>
      <c r="D176" s="361" t="str">
        <f>IFERROR(IF(LEN(C176)&gt;0,IF(LEN(INDEX(TasksList!$C$6:$C$1005,MATCH(C176,TasksList!$B$6:$B$1005,0),1))=0,"",INDEX(TasksList!$C$6:$C$1005,MATCH(C176,TasksList!$B$6:$B$1005,0),1)),""),"")</f>
        <v/>
      </c>
      <c r="E176" s="361" t="str">
        <f>IFERROR(IF(LEN(C176)&gt;0,IF(LEN(INDEX(TasksList!$F$6:$F$1005,MATCH(C176,TasksList!$B$6:$B$1005,0),1))=0,"not set!",INDEX(TasksList!$F$6:$F$1005,MATCH(C176,TasksList!$B$6:$B$1005,0),1)),""),"")</f>
        <v/>
      </c>
      <c r="F176" s="360" t="str">
        <f>IFERROR(IF(LEN(D176)&gt;0,IF(LEN(INDEX(AdressBook!$D$6:$D$25,MATCH(D176,AdressBook!$B$6:$B$25,0),1))=0,"",INDEX(AdressBook!$D$6:$D$25,MATCH(D176,AdressBook!$B$6:$B$25,0),1)),""),"")</f>
        <v/>
      </c>
      <c r="G176" s="361" t="str">
        <f>IFERROR(IF(LEN(INDEX(PlansAndNotes!$F$6:$F$2005,ROW(B176)-ROW($C$3)))=0,"",INDEX(PlansAndNotes!$F$6:$F$2005,ROW(B176)-ROW($C$3))),"")</f>
        <v/>
      </c>
      <c r="H176" s="361" t="str">
        <f>IFERROR(IF(LEN(C176)&gt;0,IF(LEN(INDEX(TasksList!$G$6:$G$1005,MATCH(C176,TasksList!$B$6:$B$1005,0),1))=0,"",INDEX(TasksList!$G$6:$G$1005,MATCH(C176,TasksList!$B$6:$B$1005,0),1)),""),"")</f>
        <v/>
      </c>
      <c r="I176" s="381"/>
      <c r="J176" s="402" t="str">
        <f>IF(LEN(INDEX(TasksList!$B$6:$B$1005,ROW(J173),1))=0,"",INDEX(TasksList!$B$6:$B$1005,ROW(J173),1)&amp;" - "&amp;INDEX(TasksList!$D$6:$D$1005,ROW(J173),1))</f>
        <v/>
      </c>
      <c r="K176" s="402"/>
      <c r="L176" s="399" t="str">
        <f t="array" ref="L176">IFERROR(INDEX($J$4:$J$1003,SMALL($K$4:$K$1003,ROW(L176)-3),1),"")</f>
        <v/>
      </c>
      <c r="M176" s="206"/>
      <c r="N176" s="362" t="str">
        <f>IFERROR(IF(LEN(INDEX(PlansAndNotes!$D$6:$D$4005,ROW(B176)-ROW($C$3)))=0,"",INDEX(PlansAndNotes!$D$6:$D$4005,ROW(B176)-ROW($C$3))),"")</f>
        <v/>
      </c>
      <c r="O176" s="165" t="str">
        <f t="shared" si="31"/>
        <v/>
      </c>
      <c r="P176" s="363" t="str">
        <f>IFERROR(IF(LEN(INDEX(PlansAndNotes!$E$6:$E$4005,ROW(B176)-ROW($C$3)))=0,"",INDEX(PlansAndNotes!$E$6:$E$4005,ROW(B176)-ROW($C$3))),"")</f>
        <v/>
      </c>
      <c r="Q176" s="363" t="str">
        <f>IFERROR(IF(LEN(INDEX(PlansAndNotes!$G$6:$G$4005,ROW(B176)-ROW($C$3)))=0,"",INDEX(PlansAndNotes!$G$6:$G$4005,ROW(B176)-ROW($C$3))),"")</f>
        <v/>
      </c>
      <c r="R176" s="361" t="str">
        <f>IFERROR(IF(LEN(D176)&gt;0,IF(LEN(INDEX(AdressBook!$C$6:$C$25,MATCH(D176,AdressBook!$B$6:$B$25,0),1))=0,"",INDEX(AdressBook!$C$6:$C$25,MATCH(D176,AdressBook!$B$6:$B$25,0),1)),""),"")</f>
        <v/>
      </c>
      <c r="S176" s="165">
        <f>IF(LEN(C176)&gt;0,IFERROR(IF(MATCH(C176,C177:$C$4004,0)&gt;0,-1,ROW(S176)-ROW($S$3)),ROW(S176)-ROW($S$3)),-1)</f>
        <v>-1</v>
      </c>
      <c r="T176" s="165">
        <f t="shared" si="32"/>
        <v>0</v>
      </c>
      <c r="U176" s="165" t="str">
        <f t="shared" si="33"/>
        <v/>
      </c>
      <c r="V176" s="165" t="str">
        <f>IFERROR(IF(OR(C176="",S176&lt;0),"",IF(SUBTOTAL(3,C176:C176)=0,-1,SUBTOTAL(3,$C$4:C176))),"")</f>
        <v/>
      </c>
      <c r="W176" s="156" t="str">
        <f t="array" ref="W176">IF(LEN(C176)&gt;0,IFERROR(IF(MATCH(C176,$C$3:$C175,0)&gt;0,N176-INDEX($N$3:N175,SUMPRODUCT(MAX(ROW($C$3:$C175)*(C176=$C$3:$C175)))-2,1),""),""),"")</f>
        <v/>
      </c>
      <c r="X176" s="156">
        <f t="shared" ca="1" si="34"/>
        <v>1</v>
      </c>
      <c r="Y176" s="156">
        <f t="shared" ca="1" si="35"/>
        <v>1</v>
      </c>
      <c r="AB176" s="406"/>
      <c r="AC176" s="380"/>
      <c r="AD176" s="380">
        <f t="shared" si="36"/>
        <v>0</v>
      </c>
      <c r="AQ176" s="165" t="str">
        <f t="shared" si="37"/>
        <v/>
      </c>
      <c r="AR176" s="167" t="str">
        <f t="array" ref="AR176" xml:space="preserve"> IFERROR( IF(OR(DATERANGE="All Data",DATERANGE=""), INDEX(Calculations!$AC$7:$AC$506,SMALL(IF(Calculations!$AC$7:$AC$506&lt;&gt;"0",ROW($AQ$6:$AQ$505)-ROW(INDEX($AQ$6:$AQ$505,1,1))+1),AQ176),1),INDEX(Calculations!$AD$7:$AD$506,SMALL(IF(Calculations!$AD$7:$AD$506&lt;&gt;0,ROW($AQ$6:$AQ$505)-ROW(INDEX($AQ$6:$AQ$505,1,1))+1),AQ176),1)),"")</f>
        <v/>
      </c>
      <c r="AS176" s="164" t="str">
        <f t="array" ref="AS176" xml:space="preserve"> IFERROR(IF(OR(DATERANGE="All Data",DATERANGE=""),INDEX(AdressBook!$B$6:$B$505,SMALL(IF(Calculations!$AC$7:$AC$506&lt;&gt;"0",ROW($AQ$6:$AQ$505)-ROW(INDEX($AQ$6:$AQ$505,1,1))+1),AQ176),1),INDEX(AdressBook!$B$6:$B$505,SMALL(IF(Calculations!$AD$7:$AD$506&lt;&gt;0,ROW($AQ$6:$AQ$505)-ROW(INDEX($AQ$6:$AQ$505,1,1))+1),AQ176),1)),"")</f>
        <v/>
      </c>
      <c r="AT176" s="227" t="str">
        <f t="shared" si="38"/>
        <v/>
      </c>
      <c r="AV176" s="199"/>
      <c r="AW176" s="199"/>
    </row>
    <row r="177" spans="2:49" hidden="1" x14ac:dyDescent="0.25">
      <c r="B177" s="390" t="str">
        <f>IFERROR(IF(LEN(INDEX(PlansAndNotes!$B$6:$B$2005,ROW(A177)-ROW($B$3)))=0,"",INDEX(PlansAndNotes!$B$6:$B$2005,ROW(A177)-ROW($B$3))),"")</f>
        <v/>
      </c>
      <c r="C177" s="361" t="str">
        <f t="shared" si="30"/>
        <v/>
      </c>
      <c r="D177" s="361" t="str">
        <f>IFERROR(IF(LEN(C177)&gt;0,IF(LEN(INDEX(TasksList!$C$6:$C$1005,MATCH(C177,TasksList!$B$6:$B$1005,0),1))=0,"",INDEX(TasksList!$C$6:$C$1005,MATCH(C177,TasksList!$B$6:$B$1005,0),1)),""),"")</f>
        <v/>
      </c>
      <c r="E177" s="361" t="str">
        <f>IFERROR(IF(LEN(C177)&gt;0,IF(LEN(INDEX(TasksList!$F$6:$F$1005,MATCH(C177,TasksList!$B$6:$B$1005,0),1))=0,"not set!",INDEX(TasksList!$F$6:$F$1005,MATCH(C177,TasksList!$B$6:$B$1005,0),1)),""),"")</f>
        <v/>
      </c>
      <c r="F177" s="360" t="str">
        <f>IFERROR(IF(LEN(D177)&gt;0,IF(LEN(INDEX(AdressBook!$D$6:$D$25,MATCH(D177,AdressBook!$B$6:$B$25,0),1))=0,"",INDEX(AdressBook!$D$6:$D$25,MATCH(D177,AdressBook!$B$6:$B$25,0),1)),""),"")</f>
        <v/>
      </c>
      <c r="G177" s="361" t="str">
        <f>IFERROR(IF(LEN(INDEX(PlansAndNotes!$F$6:$F$2005,ROW(B177)-ROW($C$3)))=0,"",INDEX(PlansAndNotes!$F$6:$F$2005,ROW(B177)-ROW($C$3))),"")</f>
        <v/>
      </c>
      <c r="H177" s="361" t="str">
        <f>IFERROR(IF(LEN(C177)&gt;0,IF(LEN(INDEX(TasksList!$G$6:$G$1005,MATCH(C177,TasksList!$B$6:$B$1005,0),1))=0,"",INDEX(TasksList!$G$6:$G$1005,MATCH(C177,TasksList!$B$6:$B$1005,0),1)),""),"")</f>
        <v/>
      </c>
      <c r="I177" s="381"/>
      <c r="J177" s="402" t="str">
        <f>IF(LEN(INDEX(TasksList!$B$6:$B$1005,ROW(J174),1))=0,"",INDEX(TasksList!$B$6:$B$1005,ROW(J174),1)&amp;" - "&amp;INDEX(TasksList!$D$6:$D$1005,ROW(J174),1))</f>
        <v/>
      </c>
      <c r="K177" s="402"/>
      <c r="L177" s="399" t="str">
        <f t="array" ref="L177">IFERROR(INDEX($J$4:$J$1003,SMALL($K$4:$K$1003,ROW(L177)-3),1),"")</f>
        <v/>
      </c>
      <c r="M177" s="206"/>
      <c r="N177" s="362" t="str">
        <f>IFERROR(IF(LEN(INDEX(PlansAndNotes!$D$6:$D$4005,ROW(B177)-ROW($C$3)))=0,"",INDEX(PlansAndNotes!$D$6:$D$4005,ROW(B177)-ROW($C$3))),"")</f>
        <v/>
      </c>
      <c r="O177" s="165" t="str">
        <f t="shared" si="31"/>
        <v/>
      </c>
      <c r="P177" s="363" t="str">
        <f>IFERROR(IF(LEN(INDEX(PlansAndNotes!$E$6:$E$4005,ROW(B177)-ROW($C$3)))=0,"",INDEX(PlansAndNotes!$E$6:$E$4005,ROW(B177)-ROW($C$3))),"")</f>
        <v/>
      </c>
      <c r="Q177" s="363" t="str">
        <f>IFERROR(IF(LEN(INDEX(PlansAndNotes!$G$6:$G$4005,ROW(B177)-ROW($C$3)))=0,"",INDEX(PlansAndNotes!$G$6:$G$4005,ROW(B177)-ROW($C$3))),"")</f>
        <v/>
      </c>
      <c r="R177" s="361" t="str">
        <f>IFERROR(IF(LEN(D177)&gt;0,IF(LEN(INDEX(AdressBook!$C$6:$C$25,MATCH(D177,AdressBook!$B$6:$B$25,0),1))=0,"",INDEX(AdressBook!$C$6:$C$25,MATCH(D177,AdressBook!$B$6:$B$25,0),1)),""),"")</f>
        <v/>
      </c>
      <c r="S177" s="165">
        <f>IF(LEN(C177)&gt;0,IFERROR(IF(MATCH(C177,C178:$C$4004,0)&gt;0,-1,ROW(S177)-ROW($S$3)),ROW(S177)-ROW($S$3)),-1)</f>
        <v>-1</v>
      </c>
      <c r="T177" s="165">
        <f t="shared" si="32"/>
        <v>0</v>
      </c>
      <c r="U177" s="165" t="str">
        <f t="shared" si="33"/>
        <v/>
      </c>
      <c r="V177" s="165" t="str">
        <f>IFERROR(IF(OR(C177="",S177&lt;0),"",IF(SUBTOTAL(3,C177:C177)=0,-1,SUBTOTAL(3,$C$4:C177))),"")</f>
        <v/>
      </c>
      <c r="W177" s="156" t="str">
        <f t="array" ref="W177">IF(LEN(C177)&gt;0,IFERROR(IF(MATCH(C177,$C$3:$C176,0)&gt;0,N177-INDEX($N$3:N176,SUMPRODUCT(MAX(ROW($C$3:$C176)*(C177=$C$3:$C176)))-2,1),""),""),"")</f>
        <v/>
      </c>
      <c r="X177" s="156">
        <f t="shared" ca="1" si="34"/>
        <v>1</v>
      </c>
      <c r="Y177" s="156">
        <f t="shared" ca="1" si="35"/>
        <v>1</v>
      </c>
      <c r="AB177" s="406"/>
      <c r="AC177" s="380"/>
      <c r="AD177" s="380">
        <f t="shared" si="36"/>
        <v>0</v>
      </c>
      <c r="AQ177" s="165" t="str">
        <f t="shared" si="37"/>
        <v/>
      </c>
      <c r="AR177" s="167" t="str">
        <f t="array" ref="AR177" xml:space="preserve"> IFERROR( IF(OR(DATERANGE="All Data",DATERANGE=""), INDEX(Calculations!$AC$7:$AC$506,SMALL(IF(Calculations!$AC$7:$AC$506&lt;&gt;"0",ROW($AQ$6:$AQ$505)-ROW(INDEX($AQ$6:$AQ$505,1,1))+1),AQ177),1),INDEX(Calculations!$AD$7:$AD$506,SMALL(IF(Calculations!$AD$7:$AD$506&lt;&gt;0,ROW($AQ$6:$AQ$505)-ROW(INDEX($AQ$6:$AQ$505,1,1))+1),AQ177),1)),"")</f>
        <v/>
      </c>
      <c r="AS177" s="164" t="str">
        <f t="array" ref="AS177" xml:space="preserve"> IFERROR(IF(OR(DATERANGE="All Data",DATERANGE=""),INDEX(AdressBook!$B$6:$B$505,SMALL(IF(Calculations!$AC$7:$AC$506&lt;&gt;"0",ROW($AQ$6:$AQ$505)-ROW(INDEX($AQ$6:$AQ$505,1,1))+1),AQ177),1),INDEX(AdressBook!$B$6:$B$505,SMALL(IF(Calculations!$AD$7:$AD$506&lt;&gt;0,ROW($AQ$6:$AQ$505)-ROW(INDEX($AQ$6:$AQ$505,1,1))+1),AQ177),1)),"")</f>
        <v/>
      </c>
      <c r="AT177" s="227" t="str">
        <f t="shared" si="38"/>
        <v/>
      </c>
      <c r="AV177" s="199"/>
      <c r="AW177" s="199"/>
    </row>
    <row r="178" spans="2:49" hidden="1" x14ac:dyDescent="0.25">
      <c r="B178" s="390" t="str">
        <f>IFERROR(IF(LEN(INDEX(PlansAndNotes!$B$6:$B$2005,ROW(A178)-ROW($B$3)))=0,"",INDEX(PlansAndNotes!$B$6:$B$2005,ROW(A178)-ROW($B$3))),"")</f>
        <v/>
      </c>
      <c r="C178" s="361" t="str">
        <f t="shared" si="30"/>
        <v/>
      </c>
      <c r="D178" s="361" t="str">
        <f>IFERROR(IF(LEN(C178)&gt;0,IF(LEN(INDEX(TasksList!$C$6:$C$1005,MATCH(C178,TasksList!$B$6:$B$1005,0),1))=0,"",INDEX(TasksList!$C$6:$C$1005,MATCH(C178,TasksList!$B$6:$B$1005,0),1)),""),"")</f>
        <v/>
      </c>
      <c r="E178" s="361" t="str">
        <f>IFERROR(IF(LEN(C178)&gt;0,IF(LEN(INDEX(TasksList!$F$6:$F$1005,MATCH(C178,TasksList!$B$6:$B$1005,0),1))=0,"not set!",INDEX(TasksList!$F$6:$F$1005,MATCH(C178,TasksList!$B$6:$B$1005,0),1)),""),"")</f>
        <v/>
      </c>
      <c r="F178" s="360" t="str">
        <f>IFERROR(IF(LEN(D178)&gt;0,IF(LEN(INDEX(AdressBook!$D$6:$D$25,MATCH(D178,AdressBook!$B$6:$B$25,0),1))=0,"",INDEX(AdressBook!$D$6:$D$25,MATCH(D178,AdressBook!$B$6:$B$25,0),1)),""),"")</f>
        <v/>
      </c>
      <c r="G178" s="361" t="str">
        <f>IFERROR(IF(LEN(INDEX(PlansAndNotes!$F$6:$F$2005,ROW(B178)-ROW($C$3)))=0,"",INDEX(PlansAndNotes!$F$6:$F$2005,ROW(B178)-ROW($C$3))),"")</f>
        <v/>
      </c>
      <c r="H178" s="361" t="str">
        <f>IFERROR(IF(LEN(C178)&gt;0,IF(LEN(INDEX(TasksList!$G$6:$G$1005,MATCH(C178,TasksList!$B$6:$B$1005,0),1))=0,"",INDEX(TasksList!$G$6:$G$1005,MATCH(C178,TasksList!$B$6:$B$1005,0),1)),""),"")</f>
        <v/>
      </c>
      <c r="I178" s="381"/>
      <c r="J178" s="402" t="str">
        <f>IF(LEN(INDEX(TasksList!$B$6:$B$1005,ROW(J175),1))=0,"",INDEX(TasksList!$B$6:$B$1005,ROW(J175),1)&amp;" - "&amp;INDEX(TasksList!$D$6:$D$1005,ROW(J175),1))</f>
        <v/>
      </c>
      <c r="K178" s="402"/>
      <c r="L178" s="399" t="str">
        <f t="array" ref="L178">IFERROR(INDEX($J$4:$J$1003,SMALL($K$4:$K$1003,ROW(L178)-3),1),"")</f>
        <v/>
      </c>
      <c r="M178" s="206"/>
      <c r="N178" s="362" t="str">
        <f>IFERROR(IF(LEN(INDEX(PlansAndNotes!$D$6:$D$4005,ROW(B178)-ROW($C$3)))=0,"",INDEX(PlansAndNotes!$D$6:$D$4005,ROW(B178)-ROW($C$3))),"")</f>
        <v/>
      </c>
      <c r="O178" s="165" t="str">
        <f t="shared" si="31"/>
        <v/>
      </c>
      <c r="P178" s="363" t="str">
        <f>IFERROR(IF(LEN(INDEX(PlansAndNotes!$E$6:$E$4005,ROW(B178)-ROW($C$3)))=0,"",INDEX(PlansAndNotes!$E$6:$E$4005,ROW(B178)-ROW($C$3))),"")</f>
        <v/>
      </c>
      <c r="Q178" s="363" t="str">
        <f>IFERROR(IF(LEN(INDEX(PlansAndNotes!$G$6:$G$4005,ROW(B178)-ROW($C$3)))=0,"",INDEX(PlansAndNotes!$G$6:$G$4005,ROW(B178)-ROW($C$3))),"")</f>
        <v/>
      </c>
      <c r="R178" s="361" t="str">
        <f>IFERROR(IF(LEN(D178)&gt;0,IF(LEN(INDEX(AdressBook!$C$6:$C$25,MATCH(D178,AdressBook!$B$6:$B$25,0),1))=0,"",INDEX(AdressBook!$C$6:$C$25,MATCH(D178,AdressBook!$B$6:$B$25,0),1)),""),"")</f>
        <v/>
      </c>
      <c r="S178" s="165">
        <f>IF(LEN(C178)&gt;0,IFERROR(IF(MATCH(C178,C179:$C$4004,0)&gt;0,-1,ROW(S178)-ROW($S$3)),ROW(S178)-ROW($S$3)),-1)</f>
        <v>-1</v>
      </c>
      <c r="T178" s="165">
        <f t="shared" si="32"/>
        <v>0</v>
      </c>
      <c r="U178" s="165" t="str">
        <f t="shared" si="33"/>
        <v/>
      </c>
      <c r="V178" s="165" t="str">
        <f>IFERROR(IF(OR(C178="",S178&lt;0),"",IF(SUBTOTAL(3,C178:C178)=0,-1,SUBTOTAL(3,$C$4:C178))),"")</f>
        <v/>
      </c>
      <c r="W178" s="156" t="str">
        <f t="array" ref="W178">IF(LEN(C178)&gt;0,IFERROR(IF(MATCH(C178,$C$3:$C177,0)&gt;0,N178-INDEX($N$3:N177,SUMPRODUCT(MAX(ROW($C$3:$C177)*(C178=$C$3:$C177)))-2,1),""),""),"")</f>
        <v/>
      </c>
      <c r="X178" s="156">
        <f t="shared" ca="1" si="34"/>
        <v>1</v>
      </c>
      <c r="Y178" s="156">
        <f t="shared" ca="1" si="35"/>
        <v>1</v>
      </c>
      <c r="AB178" s="406"/>
      <c r="AC178" s="380"/>
      <c r="AD178" s="380">
        <f t="shared" si="36"/>
        <v>0</v>
      </c>
      <c r="AQ178" s="165" t="str">
        <f t="shared" si="37"/>
        <v/>
      </c>
      <c r="AR178" s="167" t="str">
        <f t="array" ref="AR178" xml:space="preserve"> IFERROR( IF(OR(DATERANGE="All Data",DATERANGE=""), INDEX(Calculations!$AC$7:$AC$506,SMALL(IF(Calculations!$AC$7:$AC$506&lt;&gt;"0",ROW($AQ$6:$AQ$505)-ROW(INDEX($AQ$6:$AQ$505,1,1))+1),AQ178),1),INDEX(Calculations!$AD$7:$AD$506,SMALL(IF(Calculations!$AD$7:$AD$506&lt;&gt;0,ROW($AQ$6:$AQ$505)-ROW(INDEX($AQ$6:$AQ$505,1,1))+1),AQ178),1)),"")</f>
        <v/>
      </c>
      <c r="AS178" s="164" t="str">
        <f t="array" ref="AS178" xml:space="preserve"> IFERROR(IF(OR(DATERANGE="All Data",DATERANGE=""),INDEX(AdressBook!$B$6:$B$505,SMALL(IF(Calculations!$AC$7:$AC$506&lt;&gt;"0",ROW($AQ$6:$AQ$505)-ROW(INDEX($AQ$6:$AQ$505,1,1))+1),AQ178),1),INDEX(AdressBook!$B$6:$B$505,SMALL(IF(Calculations!$AD$7:$AD$506&lt;&gt;0,ROW($AQ$6:$AQ$505)-ROW(INDEX($AQ$6:$AQ$505,1,1))+1),AQ178),1)),"")</f>
        <v/>
      </c>
      <c r="AT178" s="227" t="str">
        <f t="shared" si="38"/>
        <v/>
      </c>
      <c r="AV178" s="199"/>
      <c r="AW178" s="199"/>
    </row>
    <row r="179" spans="2:49" hidden="1" x14ac:dyDescent="0.25">
      <c r="B179" s="390" t="str">
        <f>IFERROR(IF(LEN(INDEX(PlansAndNotes!$B$6:$B$2005,ROW(A179)-ROW($B$3)))=0,"",INDEX(PlansAndNotes!$B$6:$B$2005,ROW(A179)-ROW($B$3))),"")</f>
        <v/>
      </c>
      <c r="C179" s="361" t="str">
        <f t="shared" si="30"/>
        <v/>
      </c>
      <c r="D179" s="361" t="str">
        <f>IFERROR(IF(LEN(C179)&gt;0,IF(LEN(INDEX(TasksList!$C$6:$C$1005,MATCH(C179,TasksList!$B$6:$B$1005,0),1))=0,"",INDEX(TasksList!$C$6:$C$1005,MATCH(C179,TasksList!$B$6:$B$1005,0),1)),""),"")</f>
        <v/>
      </c>
      <c r="E179" s="361" t="str">
        <f>IFERROR(IF(LEN(C179)&gt;0,IF(LEN(INDEX(TasksList!$F$6:$F$1005,MATCH(C179,TasksList!$B$6:$B$1005,0),1))=0,"not set!",INDEX(TasksList!$F$6:$F$1005,MATCH(C179,TasksList!$B$6:$B$1005,0),1)),""),"")</f>
        <v/>
      </c>
      <c r="F179" s="360" t="str">
        <f>IFERROR(IF(LEN(D179)&gt;0,IF(LEN(INDEX(AdressBook!$D$6:$D$25,MATCH(D179,AdressBook!$B$6:$B$25,0),1))=0,"",INDEX(AdressBook!$D$6:$D$25,MATCH(D179,AdressBook!$B$6:$B$25,0),1)),""),"")</f>
        <v/>
      </c>
      <c r="G179" s="361" t="str">
        <f>IFERROR(IF(LEN(INDEX(PlansAndNotes!$F$6:$F$2005,ROW(B179)-ROW($C$3)))=0,"",INDEX(PlansAndNotes!$F$6:$F$2005,ROW(B179)-ROW($C$3))),"")</f>
        <v/>
      </c>
      <c r="H179" s="361" t="str">
        <f>IFERROR(IF(LEN(C179)&gt;0,IF(LEN(INDEX(TasksList!$G$6:$G$1005,MATCH(C179,TasksList!$B$6:$B$1005,0),1))=0,"",INDEX(TasksList!$G$6:$G$1005,MATCH(C179,TasksList!$B$6:$B$1005,0),1)),""),"")</f>
        <v/>
      </c>
      <c r="I179" s="381"/>
      <c r="J179" s="402" t="str">
        <f>IF(LEN(INDEX(TasksList!$B$6:$B$1005,ROW(J176),1))=0,"",INDEX(TasksList!$B$6:$B$1005,ROW(J176),1)&amp;" - "&amp;INDEX(TasksList!$D$6:$D$1005,ROW(J176),1))</f>
        <v/>
      </c>
      <c r="K179" s="402"/>
      <c r="L179" s="399" t="str">
        <f t="array" ref="L179">IFERROR(INDEX($J$4:$J$1003,SMALL($K$4:$K$1003,ROW(L179)-3),1),"")</f>
        <v/>
      </c>
      <c r="M179" s="206"/>
      <c r="N179" s="362" t="str">
        <f>IFERROR(IF(LEN(INDEX(PlansAndNotes!$D$6:$D$4005,ROW(B179)-ROW($C$3)))=0,"",INDEX(PlansAndNotes!$D$6:$D$4005,ROW(B179)-ROW($C$3))),"")</f>
        <v/>
      </c>
      <c r="O179" s="165" t="str">
        <f t="shared" si="31"/>
        <v/>
      </c>
      <c r="P179" s="363" t="str">
        <f>IFERROR(IF(LEN(INDEX(PlansAndNotes!$E$6:$E$4005,ROW(B179)-ROW($C$3)))=0,"",INDEX(PlansAndNotes!$E$6:$E$4005,ROW(B179)-ROW($C$3))),"")</f>
        <v/>
      </c>
      <c r="Q179" s="363" t="str">
        <f>IFERROR(IF(LEN(INDEX(PlansAndNotes!$G$6:$G$4005,ROW(B179)-ROW($C$3)))=0,"",INDEX(PlansAndNotes!$G$6:$G$4005,ROW(B179)-ROW($C$3))),"")</f>
        <v/>
      </c>
      <c r="R179" s="361" t="str">
        <f>IFERROR(IF(LEN(D179)&gt;0,IF(LEN(INDEX(AdressBook!$C$6:$C$25,MATCH(D179,AdressBook!$B$6:$B$25,0),1))=0,"",INDEX(AdressBook!$C$6:$C$25,MATCH(D179,AdressBook!$B$6:$B$25,0),1)),""),"")</f>
        <v/>
      </c>
      <c r="S179" s="165">
        <f>IF(LEN(C179)&gt;0,IFERROR(IF(MATCH(C179,C180:$C$4004,0)&gt;0,-1,ROW(S179)-ROW($S$3)),ROW(S179)-ROW($S$3)),-1)</f>
        <v>-1</v>
      </c>
      <c r="T179" s="165">
        <f t="shared" si="32"/>
        <v>0</v>
      </c>
      <c r="U179" s="165" t="str">
        <f t="shared" si="33"/>
        <v/>
      </c>
      <c r="V179" s="165" t="str">
        <f>IFERROR(IF(OR(C179="",S179&lt;0),"",IF(SUBTOTAL(3,C179:C179)=0,-1,SUBTOTAL(3,$C$4:C179))),"")</f>
        <v/>
      </c>
      <c r="W179" s="156" t="str">
        <f t="array" ref="W179">IF(LEN(C179)&gt;0,IFERROR(IF(MATCH(C179,$C$3:$C178,0)&gt;0,N179-INDEX($N$3:N178,SUMPRODUCT(MAX(ROW($C$3:$C178)*(C179=$C$3:$C178)))-2,1),""),""),"")</f>
        <v/>
      </c>
      <c r="X179" s="156">
        <f t="shared" ca="1" si="34"/>
        <v>1</v>
      </c>
      <c r="Y179" s="156">
        <f t="shared" ca="1" si="35"/>
        <v>1</v>
      </c>
      <c r="AB179" s="406"/>
      <c r="AC179" s="380"/>
      <c r="AD179" s="380">
        <f t="shared" si="36"/>
        <v>0</v>
      </c>
      <c r="AQ179" s="165" t="str">
        <f t="shared" si="37"/>
        <v/>
      </c>
      <c r="AR179" s="167" t="str">
        <f t="array" ref="AR179" xml:space="preserve"> IFERROR( IF(OR(DATERANGE="All Data",DATERANGE=""), INDEX(Calculations!$AC$7:$AC$506,SMALL(IF(Calculations!$AC$7:$AC$506&lt;&gt;"0",ROW($AQ$6:$AQ$505)-ROW(INDEX($AQ$6:$AQ$505,1,1))+1),AQ179),1),INDEX(Calculations!$AD$7:$AD$506,SMALL(IF(Calculations!$AD$7:$AD$506&lt;&gt;0,ROW($AQ$6:$AQ$505)-ROW(INDEX($AQ$6:$AQ$505,1,1))+1),AQ179),1)),"")</f>
        <v/>
      </c>
      <c r="AS179" s="164" t="str">
        <f t="array" ref="AS179" xml:space="preserve"> IFERROR(IF(OR(DATERANGE="All Data",DATERANGE=""),INDEX(AdressBook!$B$6:$B$505,SMALL(IF(Calculations!$AC$7:$AC$506&lt;&gt;"0",ROW($AQ$6:$AQ$505)-ROW(INDEX($AQ$6:$AQ$505,1,1))+1),AQ179),1),INDEX(AdressBook!$B$6:$B$505,SMALL(IF(Calculations!$AD$7:$AD$506&lt;&gt;0,ROW($AQ$6:$AQ$505)-ROW(INDEX($AQ$6:$AQ$505,1,1))+1),AQ179),1)),"")</f>
        <v/>
      </c>
      <c r="AT179" s="227" t="str">
        <f t="shared" si="38"/>
        <v/>
      </c>
      <c r="AV179" s="199"/>
      <c r="AW179" s="199"/>
    </row>
    <row r="180" spans="2:49" hidden="1" x14ac:dyDescent="0.25">
      <c r="B180" s="390" t="str">
        <f>IFERROR(IF(LEN(INDEX(PlansAndNotes!$B$6:$B$2005,ROW(A180)-ROW($B$3)))=0,"",INDEX(PlansAndNotes!$B$6:$B$2005,ROW(A180)-ROW($B$3))),"")</f>
        <v/>
      </c>
      <c r="C180" s="361" t="str">
        <f t="shared" si="30"/>
        <v/>
      </c>
      <c r="D180" s="361" t="str">
        <f>IFERROR(IF(LEN(C180)&gt;0,IF(LEN(INDEX(TasksList!$C$6:$C$1005,MATCH(C180,TasksList!$B$6:$B$1005,0),1))=0,"",INDEX(TasksList!$C$6:$C$1005,MATCH(C180,TasksList!$B$6:$B$1005,0),1)),""),"")</f>
        <v/>
      </c>
      <c r="E180" s="361" t="str">
        <f>IFERROR(IF(LEN(C180)&gt;0,IF(LEN(INDEX(TasksList!$F$6:$F$1005,MATCH(C180,TasksList!$B$6:$B$1005,0),1))=0,"not set!",INDEX(TasksList!$F$6:$F$1005,MATCH(C180,TasksList!$B$6:$B$1005,0),1)),""),"")</f>
        <v/>
      </c>
      <c r="F180" s="360" t="str">
        <f>IFERROR(IF(LEN(D180)&gt;0,IF(LEN(INDEX(AdressBook!$D$6:$D$25,MATCH(D180,AdressBook!$B$6:$B$25,0),1))=0,"",INDEX(AdressBook!$D$6:$D$25,MATCH(D180,AdressBook!$B$6:$B$25,0),1)),""),"")</f>
        <v/>
      </c>
      <c r="G180" s="361" t="str">
        <f>IFERROR(IF(LEN(INDEX(PlansAndNotes!$F$6:$F$2005,ROW(B180)-ROW($C$3)))=0,"",INDEX(PlansAndNotes!$F$6:$F$2005,ROW(B180)-ROW($C$3))),"")</f>
        <v/>
      </c>
      <c r="H180" s="361" t="str">
        <f>IFERROR(IF(LEN(C180)&gt;0,IF(LEN(INDEX(TasksList!$G$6:$G$1005,MATCH(C180,TasksList!$B$6:$B$1005,0),1))=0,"",INDEX(TasksList!$G$6:$G$1005,MATCH(C180,TasksList!$B$6:$B$1005,0),1)),""),"")</f>
        <v/>
      </c>
      <c r="I180" s="381"/>
      <c r="J180" s="402" t="str">
        <f>IF(LEN(INDEX(TasksList!$B$6:$B$1005,ROW(J177),1))=0,"",INDEX(TasksList!$B$6:$B$1005,ROW(J177),1)&amp;" - "&amp;INDEX(TasksList!$D$6:$D$1005,ROW(J177),1))</f>
        <v/>
      </c>
      <c r="K180" s="402"/>
      <c r="L180" s="399" t="str">
        <f t="array" ref="L180">IFERROR(INDEX($J$4:$J$1003,SMALL($K$4:$K$1003,ROW(L180)-3),1),"")</f>
        <v/>
      </c>
      <c r="M180" s="206"/>
      <c r="N180" s="362" t="str">
        <f>IFERROR(IF(LEN(INDEX(PlansAndNotes!$D$6:$D$4005,ROW(B180)-ROW($C$3)))=0,"",INDEX(PlansAndNotes!$D$6:$D$4005,ROW(B180)-ROW($C$3))),"")</f>
        <v/>
      </c>
      <c r="O180" s="165" t="str">
        <f t="shared" si="31"/>
        <v/>
      </c>
      <c r="P180" s="363" t="str">
        <f>IFERROR(IF(LEN(INDEX(PlansAndNotes!$E$6:$E$4005,ROW(B180)-ROW($C$3)))=0,"",INDEX(PlansAndNotes!$E$6:$E$4005,ROW(B180)-ROW($C$3))),"")</f>
        <v/>
      </c>
      <c r="Q180" s="363" t="str">
        <f>IFERROR(IF(LEN(INDEX(PlansAndNotes!$G$6:$G$4005,ROW(B180)-ROW($C$3)))=0,"",INDEX(PlansAndNotes!$G$6:$G$4005,ROW(B180)-ROW($C$3))),"")</f>
        <v/>
      </c>
      <c r="R180" s="361" t="str">
        <f>IFERROR(IF(LEN(D180)&gt;0,IF(LEN(INDEX(AdressBook!$C$6:$C$25,MATCH(D180,AdressBook!$B$6:$B$25,0),1))=0,"",INDEX(AdressBook!$C$6:$C$25,MATCH(D180,AdressBook!$B$6:$B$25,0),1)),""),"")</f>
        <v/>
      </c>
      <c r="S180" s="165">
        <f>IF(LEN(C180)&gt;0,IFERROR(IF(MATCH(C180,C181:$C$4004,0)&gt;0,-1,ROW(S180)-ROW($S$3)),ROW(S180)-ROW($S$3)),-1)</f>
        <v>-1</v>
      </c>
      <c r="T180" s="165">
        <f t="shared" si="32"/>
        <v>0</v>
      </c>
      <c r="U180" s="165" t="str">
        <f t="shared" si="33"/>
        <v/>
      </c>
      <c r="V180" s="165" t="str">
        <f>IFERROR(IF(OR(C180="",S180&lt;0),"",IF(SUBTOTAL(3,C180:C180)=0,-1,SUBTOTAL(3,$C$4:C180))),"")</f>
        <v/>
      </c>
      <c r="W180" s="156" t="str">
        <f t="array" ref="W180">IF(LEN(C180)&gt;0,IFERROR(IF(MATCH(C180,$C$3:$C179,0)&gt;0,N180-INDEX($N$3:N179,SUMPRODUCT(MAX(ROW($C$3:$C179)*(C180=$C$3:$C179)))-2,1),""),""),"")</f>
        <v/>
      </c>
      <c r="X180" s="156">
        <f t="shared" ca="1" si="34"/>
        <v>1</v>
      </c>
      <c r="Y180" s="156">
        <f t="shared" ca="1" si="35"/>
        <v>1</v>
      </c>
      <c r="AB180" s="406"/>
      <c r="AC180" s="380"/>
      <c r="AD180" s="380">
        <f t="shared" si="36"/>
        <v>0</v>
      </c>
      <c r="AQ180" s="165" t="str">
        <f t="shared" si="37"/>
        <v/>
      </c>
      <c r="AR180" s="167" t="str">
        <f t="array" ref="AR180" xml:space="preserve"> IFERROR( IF(OR(DATERANGE="All Data",DATERANGE=""), INDEX(Calculations!$AC$7:$AC$506,SMALL(IF(Calculations!$AC$7:$AC$506&lt;&gt;"0",ROW($AQ$6:$AQ$505)-ROW(INDEX($AQ$6:$AQ$505,1,1))+1),AQ180),1),INDEX(Calculations!$AD$7:$AD$506,SMALL(IF(Calculations!$AD$7:$AD$506&lt;&gt;0,ROW($AQ$6:$AQ$505)-ROW(INDEX($AQ$6:$AQ$505,1,1))+1),AQ180),1)),"")</f>
        <v/>
      </c>
      <c r="AS180" s="164" t="str">
        <f t="array" ref="AS180" xml:space="preserve"> IFERROR(IF(OR(DATERANGE="All Data",DATERANGE=""),INDEX(AdressBook!$B$6:$B$505,SMALL(IF(Calculations!$AC$7:$AC$506&lt;&gt;"0",ROW($AQ$6:$AQ$505)-ROW(INDEX($AQ$6:$AQ$505,1,1))+1),AQ180),1),INDEX(AdressBook!$B$6:$B$505,SMALL(IF(Calculations!$AD$7:$AD$506&lt;&gt;0,ROW($AQ$6:$AQ$505)-ROW(INDEX($AQ$6:$AQ$505,1,1))+1),AQ180),1)),"")</f>
        <v/>
      </c>
      <c r="AT180" s="227" t="str">
        <f t="shared" si="38"/>
        <v/>
      </c>
      <c r="AV180" s="199"/>
      <c r="AW180" s="199"/>
    </row>
    <row r="181" spans="2:49" hidden="1" x14ac:dyDescent="0.25">
      <c r="B181" s="390" t="str">
        <f>IFERROR(IF(LEN(INDEX(PlansAndNotes!$B$6:$B$2005,ROW(A181)-ROW($B$3)))=0,"",INDEX(PlansAndNotes!$B$6:$B$2005,ROW(A181)-ROW($B$3))),"")</f>
        <v/>
      </c>
      <c r="C181" s="361" t="str">
        <f t="shared" si="30"/>
        <v/>
      </c>
      <c r="D181" s="361" t="str">
        <f>IFERROR(IF(LEN(C181)&gt;0,IF(LEN(INDEX(TasksList!$C$6:$C$1005,MATCH(C181,TasksList!$B$6:$B$1005,0),1))=0,"",INDEX(TasksList!$C$6:$C$1005,MATCH(C181,TasksList!$B$6:$B$1005,0),1)),""),"")</f>
        <v/>
      </c>
      <c r="E181" s="361" t="str">
        <f>IFERROR(IF(LEN(C181)&gt;0,IF(LEN(INDEX(TasksList!$F$6:$F$1005,MATCH(C181,TasksList!$B$6:$B$1005,0),1))=0,"not set!",INDEX(TasksList!$F$6:$F$1005,MATCH(C181,TasksList!$B$6:$B$1005,0),1)),""),"")</f>
        <v/>
      </c>
      <c r="F181" s="360" t="str">
        <f>IFERROR(IF(LEN(D181)&gt;0,IF(LEN(INDEX(AdressBook!$D$6:$D$25,MATCH(D181,AdressBook!$B$6:$B$25,0),1))=0,"",INDEX(AdressBook!$D$6:$D$25,MATCH(D181,AdressBook!$B$6:$B$25,0),1)),""),"")</f>
        <v/>
      </c>
      <c r="G181" s="361" t="str">
        <f>IFERROR(IF(LEN(INDEX(PlansAndNotes!$F$6:$F$2005,ROW(B181)-ROW($C$3)))=0,"",INDEX(PlansAndNotes!$F$6:$F$2005,ROW(B181)-ROW($C$3))),"")</f>
        <v/>
      </c>
      <c r="H181" s="361" t="str">
        <f>IFERROR(IF(LEN(C181)&gt;0,IF(LEN(INDEX(TasksList!$G$6:$G$1005,MATCH(C181,TasksList!$B$6:$B$1005,0),1))=0,"",INDEX(TasksList!$G$6:$G$1005,MATCH(C181,TasksList!$B$6:$B$1005,0),1)),""),"")</f>
        <v/>
      </c>
      <c r="I181" s="381"/>
      <c r="J181" s="402" t="str">
        <f>IF(LEN(INDEX(TasksList!$B$6:$B$1005,ROW(J178),1))=0,"",INDEX(TasksList!$B$6:$B$1005,ROW(J178),1)&amp;" - "&amp;INDEX(TasksList!$D$6:$D$1005,ROW(J178),1))</f>
        <v/>
      </c>
      <c r="K181" s="402"/>
      <c r="L181" s="399" t="str">
        <f t="array" ref="L181">IFERROR(INDEX($J$4:$J$1003,SMALL($K$4:$K$1003,ROW(L181)-3),1),"")</f>
        <v/>
      </c>
      <c r="M181" s="206"/>
      <c r="N181" s="362" t="str">
        <f>IFERROR(IF(LEN(INDEX(PlansAndNotes!$D$6:$D$4005,ROW(B181)-ROW($C$3)))=0,"",INDEX(PlansAndNotes!$D$6:$D$4005,ROW(B181)-ROW($C$3))),"")</f>
        <v/>
      </c>
      <c r="O181" s="165" t="str">
        <f t="shared" si="31"/>
        <v/>
      </c>
      <c r="P181" s="363" t="str">
        <f>IFERROR(IF(LEN(INDEX(PlansAndNotes!$E$6:$E$4005,ROW(B181)-ROW($C$3)))=0,"",INDEX(PlansAndNotes!$E$6:$E$4005,ROW(B181)-ROW($C$3))),"")</f>
        <v/>
      </c>
      <c r="Q181" s="363" t="str">
        <f>IFERROR(IF(LEN(INDEX(PlansAndNotes!$G$6:$G$4005,ROW(B181)-ROW($C$3)))=0,"",INDEX(PlansAndNotes!$G$6:$G$4005,ROW(B181)-ROW($C$3))),"")</f>
        <v/>
      </c>
      <c r="R181" s="361" t="str">
        <f>IFERROR(IF(LEN(D181)&gt;0,IF(LEN(INDEX(AdressBook!$C$6:$C$25,MATCH(D181,AdressBook!$B$6:$B$25,0),1))=0,"",INDEX(AdressBook!$C$6:$C$25,MATCH(D181,AdressBook!$B$6:$B$25,0),1)),""),"")</f>
        <v/>
      </c>
      <c r="S181" s="165">
        <f>IF(LEN(C181)&gt;0,IFERROR(IF(MATCH(C181,C182:$C$4004,0)&gt;0,-1,ROW(S181)-ROW($S$3)),ROW(S181)-ROW($S$3)),-1)</f>
        <v>-1</v>
      </c>
      <c r="T181" s="165">
        <f t="shared" si="32"/>
        <v>0</v>
      </c>
      <c r="U181" s="165" t="str">
        <f t="shared" si="33"/>
        <v/>
      </c>
      <c r="V181" s="165" t="str">
        <f>IFERROR(IF(OR(C181="",S181&lt;0),"",IF(SUBTOTAL(3,C181:C181)=0,-1,SUBTOTAL(3,$C$4:C181))),"")</f>
        <v/>
      </c>
      <c r="W181" s="156" t="str">
        <f t="array" ref="W181">IF(LEN(C181)&gt;0,IFERROR(IF(MATCH(C181,$C$3:$C180,0)&gt;0,N181-INDEX($N$3:N180,SUMPRODUCT(MAX(ROW($C$3:$C180)*(C181=$C$3:$C180)))-2,1),""),""),"")</f>
        <v/>
      </c>
      <c r="X181" s="156">
        <f t="shared" ca="1" si="34"/>
        <v>1</v>
      </c>
      <c r="Y181" s="156">
        <f t="shared" ca="1" si="35"/>
        <v>1</v>
      </c>
      <c r="AB181" s="406"/>
      <c r="AC181" s="380"/>
      <c r="AD181" s="380">
        <f t="shared" si="36"/>
        <v>0</v>
      </c>
      <c r="AQ181" s="165" t="str">
        <f t="shared" si="37"/>
        <v/>
      </c>
      <c r="AR181" s="167" t="str">
        <f t="array" ref="AR181" xml:space="preserve"> IFERROR( IF(OR(DATERANGE="All Data",DATERANGE=""), INDEX(Calculations!$AC$7:$AC$506,SMALL(IF(Calculations!$AC$7:$AC$506&lt;&gt;"0",ROW($AQ$6:$AQ$505)-ROW(INDEX($AQ$6:$AQ$505,1,1))+1),AQ181),1),INDEX(Calculations!$AD$7:$AD$506,SMALL(IF(Calculations!$AD$7:$AD$506&lt;&gt;0,ROW($AQ$6:$AQ$505)-ROW(INDEX($AQ$6:$AQ$505,1,1))+1),AQ181),1)),"")</f>
        <v/>
      </c>
      <c r="AS181" s="164" t="str">
        <f t="array" ref="AS181" xml:space="preserve"> IFERROR(IF(OR(DATERANGE="All Data",DATERANGE=""),INDEX(AdressBook!$B$6:$B$505,SMALL(IF(Calculations!$AC$7:$AC$506&lt;&gt;"0",ROW($AQ$6:$AQ$505)-ROW(INDEX($AQ$6:$AQ$505,1,1))+1),AQ181),1),INDEX(AdressBook!$B$6:$B$505,SMALL(IF(Calculations!$AD$7:$AD$506&lt;&gt;0,ROW($AQ$6:$AQ$505)-ROW(INDEX($AQ$6:$AQ$505,1,1))+1),AQ181),1)),"")</f>
        <v/>
      </c>
      <c r="AT181" s="227" t="str">
        <f t="shared" si="38"/>
        <v/>
      </c>
      <c r="AV181" s="199"/>
      <c r="AW181" s="199"/>
    </row>
    <row r="182" spans="2:49" hidden="1" x14ac:dyDescent="0.25">
      <c r="B182" s="390" t="str">
        <f>IFERROR(IF(LEN(INDEX(PlansAndNotes!$B$6:$B$2005,ROW(A182)-ROW($B$3)))=0,"",INDEX(PlansAndNotes!$B$6:$B$2005,ROW(A182)-ROW($B$3))),"")</f>
        <v/>
      </c>
      <c r="C182" s="361" t="str">
        <f t="shared" si="30"/>
        <v/>
      </c>
      <c r="D182" s="361" t="str">
        <f>IFERROR(IF(LEN(C182)&gt;0,IF(LEN(INDEX(TasksList!$C$6:$C$1005,MATCH(C182,TasksList!$B$6:$B$1005,0),1))=0,"",INDEX(TasksList!$C$6:$C$1005,MATCH(C182,TasksList!$B$6:$B$1005,0),1)),""),"")</f>
        <v/>
      </c>
      <c r="E182" s="361" t="str">
        <f>IFERROR(IF(LEN(C182)&gt;0,IF(LEN(INDEX(TasksList!$F$6:$F$1005,MATCH(C182,TasksList!$B$6:$B$1005,0),1))=0,"not set!",INDEX(TasksList!$F$6:$F$1005,MATCH(C182,TasksList!$B$6:$B$1005,0),1)),""),"")</f>
        <v/>
      </c>
      <c r="F182" s="360" t="str">
        <f>IFERROR(IF(LEN(D182)&gt;0,IF(LEN(INDEX(AdressBook!$D$6:$D$25,MATCH(D182,AdressBook!$B$6:$B$25,0),1))=0,"",INDEX(AdressBook!$D$6:$D$25,MATCH(D182,AdressBook!$B$6:$B$25,0),1)),""),"")</f>
        <v/>
      </c>
      <c r="G182" s="361" t="str">
        <f>IFERROR(IF(LEN(INDEX(PlansAndNotes!$F$6:$F$2005,ROW(B182)-ROW($C$3)))=0,"",INDEX(PlansAndNotes!$F$6:$F$2005,ROW(B182)-ROW($C$3))),"")</f>
        <v/>
      </c>
      <c r="H182" s="361" t="str">
        <f>IFERROR(IF(LEN(C182)&gt;0,IF(LEN(INDEX(TasksList!$G$6:$G$1005,MATCH(C182,TasksList!$B$6:$B$1005,0),1))=0,"",INDEX(TasksList!$G$6:$G$1005,MATCH(C182,TasksList!$B$6:$B$1005,0),1)),""),"")</f>
        <v/>
      </c>
      <c r="I182" s="381"/>
      <c r="J182" s="402" t="str">
        <f>IF(LEN(INDEX(TasksList!$B$6:$B$1005,ROW(J179),1))=0,"",INDEX(TasksList!$B$6:$B$1005,ROW(J179),1)&amp;" - "&amp;INDEX(TasksList!$D$6:$D$1005,ROW(J179),1))</f>
        <v/>
      </c>
      <c r="K182" s="402"/>
      <c r="L182" s="399" t="str">
        <f t="array" ref="L182">IFERROR(INDEX($J$4:$J$1003,SMALL($K$4:$K$1003,ROW(L182)-3),1),"")</f>
        <v/>
      </c>
      <c r="M182" s="206"/>
      <c r="N182" s="362" t="str">
        <f>IFERROR(IF(LEN(INDEX(PlansAndNotes!$D$6:$D$4005,ROW(B182)-ROW($C$3)))=0,"",INDEX(PlansAndNotes!$D$6:$D$4005,ROW(B182)-ROW($C$3))),"")</f>
        <v/>
      </c>
      <c r="O182" s="165" t="str">
        <f t="shared" si="31"/>
        <v/>
      </c>
      <c r="P182" s="363" t="str">
        <f>IFERROR(IF(LEN(INDEX(PlansAndNotes!$E$6:$E$4005,ROW(B182)-ROW($C$3)))=0,"",INDEX(PlansAndNotes!$E$6:$E$4005,ROW(B182)-ROW($C$3))),"")</f>
        <v/>
      </c>
      <c r="Q182" s="363" t="str">
        <f>IFERROR(IF(LEN(INDEX(PlansAndNotes!$G$6:$G$4005,ROW(B182)-ROW($C$3)))=0,"",INDEX(PlansAndNotes!$G$6:$G$4005,ROW(B182)-ROW($C$3))),"")</f>
        <v/>
      </c>
      <c r="R182" s="361" t="str">
        <f>IFERROR(IF(LEN(D182)&gt;0,IF(LEN(INDEX(AdressBook!$C$6:$C$25,MATCH(D182,AdressBook!$B$6:$B$25,0),1))=0,"",INDEX(AdressBook!$C$6:$C$25,MATCH(D182,AdressBook!$B$6:$B$25,0),1)),""),"")</f>
        <v/>
      </c>
      <c r="S182" s="165">
        <f>IF(LEN(C182)&gt;0,IFERROR(IF(MATCH(C182,C183:$C$4004,0)&gt;0,-1,ROW(S182)-ROW($S$3)),ROW(S182)-ROW($S$3)),-1)</f>
        <v>-1</v>
      </c>
      <c r="T182" s="165">
        <f t="shared" si="32"/>
        <v>0</v>
      </c>
      <c r="U182" s="165" t="str">
        <f t="shared" si="33"/>
        <v/>
      </c>
      <c r="V182" s="165" t="str">
        <f>IFERROR(IF(OR(C182="",S182&lt;0),"",IF(SUBTOTAL(3,C182:C182)=0,-1,SUBTOTAL(3,$C$4:C182))),"")</f>
        <v/>
      </c>
      <c r="W182" s="156" t="str">
        <f t="array" ref="W182">IF(LEN(C182)&gt;0,IFERROR(IF(MATCH(C182,$C$3:$C181,0)&gt;0,N182-INDEX($N$3:N181,SUMPRODUCT(MAX(ROW($C$3:$C181)*(C182=$C$3:$C181)))-2,1),""),""),"")</f>
        <v/>
      </c>
      <c r="X182" s="156">
        <f t="shared" ca="1" si="34"/>
        <v>1</v>
      </c>
      <c r="Y182" s="156">
        <f t="shared" ca="1" si="35"/>
        <v>1</v>
      </c>
      <c r="AB182" s="406"/>
      <c r="AC182" s="380"/>
      <c r="AD182" s="380">
        <f t="shared" si="36"/>
        <v>0</v>
      </c>
      <c r="AQ182" s="165" t="str">
        <f t="shared" si="37"/>
        <v/>
      </c>
      <c r="AR182" s="167" t="str">
        <f t="array" ref="AR182" xml:space="preserve"> IFERROR( IF(OR(DATERANGE="All Data",DATERANGE=""), INDEX(Calculations!$AC$7:$AC$506,SMALL(IF(Calculations!$AC$7:$AC$506&lt;&gt;"0",ROW($AQ$6:$AQ$505)-ROW(INDEX($AQ$6:$AQ$505,1,1))+1),AQ182),1),INDEX(Calculations!$AD$7:$AD$506,SMALL(IF(Calculations!$AD$7:$AD$506&lt;&gt;0,ROW($AQ$6:$AQ$505)-ROW(INDEX($AQ$6:$AQ$505,1,1))+1),AQ182),1)),"")</f>
        <v/>
      </c>
      <c r="AS182" s="164" t="str">
        <f t="array" ref="AS182" xml:space="preserve"> IFERROR(IF(OR(DATERANGE="All Data",DATERANGE=""),INDEX(AdressBook!$B$6:$B$505,SMALL(IF(Calculations!$AC$7:$AC$506&lt;&gt;"0",ROW($AQ$6:$AQ$505)-ROW(INDEX($AQ$6:$AQ$505,1,1))+1),AQ182),1),INDEX(AdressBook!$B$6:$B$505,SMALL(IF(Calculations!$AD$7:$AD$506&lt;&gt;0,ROW($AQ$6:$AQ$505)-ROW(INDEX($AQ$6:$AQ$505,1,1))+1),AQ182),1)),"")</f>
        <v/>
      </c>
      <c r="AT182" s="227" t="str">
        <f t="shared" si="38"/>
        <v/>
      </c>
      <c r="AV182" s="199"/>
      <c r="AW182" s="199"/>
    </row>
    <row r="183" spans="2:49" hidden="1" x14ac:dyDescent="0.25">
      <c r="B183" s="390" t="str">
        <f>IFERROR(IF(LEN(INDEX(PlansAndNotes!$B$6:$B$2005,ROW(A183)-ROW($B$3)))=0,"",INDEX(PlansAndNotes!$B$6:$B$2005,ROW(A183)-ROW($B$3))),"")</f>
        <v/>
      </c>
      <c r="C183" s="361" t="str">
        <f t="shared" si="30"/>
        <v/>
      </c>
      <c r="D183" s="361" t="str">
        <f>IFERROR(IF(LEN(C183)&gt;0,IF(LEN(INDEX(TasksList!$C$6:$C$1005,MATCH(C183,TasksList!$B$6:$B$1005,0),1))=0,"",INDEX(TasksList!$C$6:$C$1005,MATCH(C183,TasksList!$B$6:$B$1005,0),1)),""),"")</f>
        <v/>
      </c>
      <c r="E183" s="361" t="str">
        <f>IFERROR(IF(LEN(C183)&gt;0,IF(LEN(INDEX(TasksList!$F$6:$F$1005,MATCH(C183,TasksList!$B$6:$B$1005,0),1))=0,"not set!",INDEX(TasksList!$F$6:$F$1005,MATCH(C183,TasksList!$B$6:$B$1005,0),1)),""),"")</f>
        <v/>
      </c>
      <c r="F183" s="360" t="str">
        <f>IFERROR(IF(LEN(D183)&gt;0,IF(LEN(INDEX(AdressBook!$D$6:$D$25,MATCH(D183,AdressBook!$B$6:$B$25,0),1))=0,"",INDEX(AdressBook!$D$6:$D$25,MATCH(D183,AdressBook!$B$6:$B$25,0),1)),""),"")</f>
        <v/>
      </c>
      <c r="G183" s="361" t="str">
        <f>IFERROR(IF(LEN(INDEX(PlansAndNotes!$F$6:$F$2005,ROW(B183)-ROW($C$3)))=0,"",INDEX(PlansAndNotes!$F$6:$F$2005,ROW(B183)-ROW($C$3))),"")</f>
        <v/>
      </c>
      <c r="H183" s="361" t="str">
        <f>IFERROR(IF(LEN(C183)&gt;0,IF(LEN(INDEX(TasksList!$G$6:$G$1005,MATCH(C183,TasksList!$B$6:$B$1005,0),1))=0,"",INDEX(TasksList!$G$6:$G$1005,MATCH(C183,TasksList!$B$6:$B$1005,0),1)),""),"")</f>
        <v/>
      </c>
      <c r="I183" s="381"/>
      <c r="J183" s="402" t="str">
        <f>IF(LEN(INDEX(TasksList!$B$6:$B$1005,ROW(J180),1))=0,"",INDEX(TasksList!$B$6:$B$1005,ROW(J180),1)&amp;" - "&amp;INDEX(TasksList!$D$6:$D$1005,ROW(J180),1))</f>
        <v/>
      </c>
      <c r="K183" s="402"/>
      <c r="L183" s="399" t="str">
        <f t="array" ref="L183">IFERROR(INDEX($J$4:$J$1003,SMALL($K$4:$K$1003,ROW(L183)-3),1),"")</f>
        <v/>
      </c>
      <c r="M183" s="206"/>
      <c r="N183" s="362" t="str">
        <f>IFERROR(IF(LEN(INDEX(PlansAndNotes!$D$6:$D$4005,ROW(B183)-ROW($C$3)))=0,"",INDEX(PlansAndNotes!$D$6:$D$4005,ROW(B183)-ROW($C$3))),"")</f>
        <v/>
      </c>
      <c r="O183" s="165" t="str">
        <f t="shared" si="31"/>
        <v/>
      </c>
      <c r="P183" s="363" t="str">
        <f>IFERROR(IF(LEN(INDEX(PlansAndNotes!$E$6:$E$4005,ROW(B183)-ROW($C$3)))=0,"",INDEX(PlansAndNotes!$E$6:$E$4005,ROW(B183)-ROW($C$3))),"")</f>
        <v/>
      </c>
      <c r="Q183" s="363" t="str">
        <f>IFERROR(IF(LEN(INDEX(PlansAndNotes!$G$6:$G$4005,ROW(B183)-ROW($C$3)))=0,"",INDEX(PlansAndNotes!$G$6:$G$4005,ROW(B183)-ROW($C$3))),"")</f>
        <v/>
      </c>
      <c r="R183" s="361" t="str">
        <f>IFERROR(IF(LEN(D183)&gt;0,IF(LEN(INDEX(AdressBook!$C$6:$C$25,MATCH(D183,AdressBook!$B$6:$B$25,0),1))=0,"",INDEX(AdressBook!$C$6:$C$25,MATCH(D183,AdressBook!$B$6:$B$25,0),1)),""),"")</f>
        <v/>
      </c>
      <c r="S183" s="165">
        <f>IF(LEN(C183)&gt;0,IFERROR(IF(MATCH(C183,C184:$C$4004,0)&gt;0,-1,ROW(S183)-ROW($S$3)),ROW(S183)-ROW($S$3)),-1)</f>
        <v>-1</v>
      </c>
      <c r="T183" s="165">
        <f t="shared" si="32"/>
        <v>0</v>
      </c>
      <c r="U183" s="165" t="str">
        <f t="shared" si="33"/>
        <v/>
      </c>
      <c r="V183" s="165" t="str">
        <f>IFERROR(IF(OR(C183="",S183&lt;0),"",IF(SUBTOTAL(3,C183:C183)=0,-1,SUBTOTAL(3,$C$4:C183))),"")</f>
        <v/>
      </c>
      <c r="W183" s="156" t="str">
        <f t="array" ref="W183">IF(LEN(C183)&gt;0,IFERROR(IF(MATCH(C183,$C$3:$C182,0)&gt;0,N183-INDEX($N$3:N182,SUMPRODUCT(MAX(ROW($C$3:$C182)*(C183=$C$3:$C182)))-2,1),""),""),"")</f>
        <v/>
      </c>
      <c r="X183" s="156">
        <f t="shared" ca="1" si="34"/>
        <v>1</v>
      </c>
      <c r="Y183" s="156">
        <f t="shared" ca="1" si="35"/>
        <v>1</v>
      </c>
      <c r="AB183" s="406"/>
      <c r="AC183" s="380"/>
      <c r="AD183" s="380">
        <f t="shared" si="36"/>
        <v>0</v>
      </c>
      <c r="AQ183" s="165" t="str">
        <f t="shared" si="37"/>
        <v/>
      </c>
      <c r="AR183" s="167" t="str">
        <f t="array" ref="AR183" xml:space="preserve"> IFERROR( IF(OR(DATERANGE="All Data",DATERANGE=""), INDEX(Calculations!$AC$7:$AC$506,SMALL(IF(Calculations!$AC$7:$AC$506&lt;&gt;"0",ROW($AQ$6:$AQ$505)-ROW(INDEX($AQ$6:$AQ$505,1,1))+1),AQ183),1),INDEX(Calculations!$AD$7:$AD$506,SMALL(IF(Calculations!$AD$7:$AD$506&lt;&gt;0,ROW($AQ$6:$AQ$505)-ROW(INDEX($AQ$6:$AQ$505,1,1))+1),AQ183),1)),"")</f>
        <v/>
      </c>
      <c r="AS183" s="164" t="str">
        <f t="array" ref="AS183" xml:space="preserve"> IFERROR(IF(OR(DATERANGE="All Data",DATERANGE=""),INDEX(AdressBook!$B$6:$B$505,SMALL(IF(Calculations!$AC$7:$AC$506&lt;&gt;"0",ROW($AQ$6:$AQ$505)-ROW(INDEX($AQ$6:$AQ$505,1,1))+1),AQ183),1),INDEX(AdressBook!$B$6:$B$505,SMALL(IF(Calculations!$AD$7:$AD$506&lt;&gt;0,ROW($AQ$6:$AQ$505)-ROW(INDEX($AQ$6:$AQ$505,1,1))+1),AQ183),1)),"")</f>
        <v/>
      </c>
      <c r="AT183" s="227" t="str">
        <f t="shared" si="38"/>
        <v/>
      </c>
      <c r="AV183" s="199"/>
      <c r="AW183" s="199"/>
    </row>
    <row r="184" spans="2:49" hidden="1" x14ac:dyDescent="0.25">
      <c r="B184" s="390" t="str">
        <f>IFERROR(IF(LEN(INDEX(PlansAndNotes!$B$6:$B$2005,ROW(A184)-ROW($B$3)))=0,"",INDEX(PlansAndNotes!$B$6:$B$2005,ROW(A184)-ROW($B$3))),"")</f>
        <v/>
      </c>
      <c r="C184" s="361" t="str">
        <f t="shared" si="30"/>
        <v/>
      </c>
      <c r="D184" s="361" t="str">
        <f>IFERROR(IF(LEN(C184)&gt;0,IF(LEN(INDEX(TasksList!$C$6:$C$1005,MATCH(C184,TasksList!$B$6:$B$1005,0),1))=0,"",INDEX(TasksList!$C$6:$C$1005,MATCH(C184,TasksList!$B$6:$B$1005,0),1)),""),"")</f>
        <v/>
      </c>
      <c r="E184" s="361" t="str">
        <f>IFERROR(IF(LEN(C184)&gt;0,IF(LEN(INDEX(TasksList!$F$6:$F$1005,MATCH(C184,TasksList!$B$6:$B$1005,0),1))=0,"not set!",INDEX(TasksList!$F$6:$F$1005,MATCH(C184,TasksList!$B$6:$B$1005,0),1)),""),"")</f>
        <v/>
      </c>
      <c r="F184" s="360" t="str">
        <f>IFERROR(IF(LEN(D184)&gt;0,IF(LEN(INDEX(AdressBook!$D$6:$D$25,MATCH(D184,AdressBook!$B$6:$B$25,0),1))=0,"",INDEX(AdressBook!$D$6:$D$25,MATCH(D184,AdressBook!$B$6:$B$25,0),1)),""),"")</f>
        <v/>
      </c>
      <c r="G184" s="361" t="str">
        <f>IFERROR(IF(LEN(INDEX(PlansAndNotes!$F$6:$F$2005,ROW(B184)-ROW($C$3)))=0,"",INDEX(PlansAndNotes!$F$6:$F$2005,ROW(B184)-ROW($C$3))),"")</f>
        <v/>
      </c>
      <c r="H184" s="361" t="str">
        <f>IFERROR(IF(LEN(C184)&gt;0,IF(LEN(INDEX(TasksList!$G$6:$G$1005,MATCH(C184,TasksList!$B$6:$B$1005,0),1))=0,"",INDEX(TasksList!$G$6:$G$1005,MATCH(C184,TasksList!$B$6:$B$1005,0),1)),""),"")</f>
        <v/>
      </c>
      <c r="I184" s="381"/>
      <c r="J184" s="402" t="str">
        <f>IF(LEN(INDEX(TasksList!$B$6:$B$1005,ROW(J181),1))=0,"",INDEX(TasksList!$B$6:$B$1005,ROW(J181),1)&amp;" - "&amp;INDEX(TasksList!$D$6:$D$1005,ROW(J181),1))</f>
        <v/>
      </c>
      <c r="K184" s="402"/>
      <c r="L184" s="399" t="str">
        <f t="array" ref="L184">IFERROR(INDEX($J$4:$J$1003,SMALL($K$4:$K$1003,ROW(L184)-3),1),"")</f>
        <v/>
      </c>
      <c r="M184" s="206"/>
      <c r="N184" s="362" t="str">
        <f>IFERROR(IF(LEN(INDEX(PlansAndNotes!$D$6:$D$4005,ROW(B184)-ROW($C$3)))=0,"",INDEX(PlansAndNotes!$D$6:$D$4005,ROW(B184)-ROW($C$3))),"")</f>
        <v/>
      </c>
      <c r="O184" s="165" t="str">
        <f t="shared" si="31"/>
        <v/>
      </c>
      <c r="P184" s="363" t="str">
        <f>IFERROR(IF(LEN(INDEX(PlansAndNotes!$E$6:$E$4005,ROW(B184)-ROW($C$3)))=0,"",INDEX(PlansAndNotes!$E$6:$E$4005,ROW(B184)-ROW($C$3))),"")</f>
        <v/>
      </c>
      <c r="Q184" s="363" t="str">
        <f>IFERROR(IF(LEN(INDEX(PlansAndNotes!$G$6:$G$4005,ROW(B184)-ROW($C$3)))=0,"",INDEX(PlansAndNotes!$G$6:$G$4005,ROW(B184)-ROW($C$3))),"")</f>
        <v/>
      </c>
      <c r="R184" s="361" t="str">
        <f>IFERROR(IF(LEN(D184)&gt;0,IF(LEN(INDEX(AdressBook!$C$6:$C$25,MATCH(D184,AdressBook!$B$6:$B$25,0),1))=0,"",INDEX(AdressBook!$C$6:$C$25,MATCH(D184,AdressBook!$B$6:$B$25,0),1)),""),"")</f>
        <v/>
      </c>
      <c r="S184" s="165">
        <f>IF(LEN(C184)&gt;0,IFERROR(IF(MATCH(C184,C185:$C$4004,0)&gt;0,-1,ROW(S184)-ROW($S$3)),ROW(S184)-ROW($S$3)),-1)</f>
        <v>-1</v>
      </c>
      <c r="T184" s="165">
        <f t="shared" si="32"/>
        <v>0</v>
      </c>
      <c r="U184" s="165" t="str">
        <f t="shared" si="33"/>
        <v/>
      </c>
      <c r="V184" s="165" t="str">
        <f>IFERROR(IF(OR(C184="",S184&lt;0),"",IF(SUBTOTAL(3,C184:C184)=0,-1,SUBTOTAL(3,$C$4:C184))),"")</f>
        <v/>
      </c>
      <c r="W184" s="156" t="str">
        <f t="array" ref="W184">IF(LEN(C184)&gt;0,IFERROR(IF(MATCH(C184,$C$3:$C183,0)&gt;0,N184-INDEX($N$3:N183,SUMPRODUCT(MAX(ROW($C$3:$C183)*(C184=$C$3:$C183)))-2,1),""),""),"")</f>
        <v/>
      </c>
      <c r="X184" s="156">
        <f t="shared" ca="1" si="34"/>
        <v>1</v>
      </c>
      <c r="Y184" s="156">
        <f t="shared" ca="1" si="35"/>
        <v>1</v>
      </c>
      <c r="AB184" s="406"/>
      <c r="AC184" s="380"/>
      <c r="AD184" s="380">
        <f t="shared" si="36"/>
        <v>0</v>
      </c>
      <c r="AQ184" s="165" t="str">
        <f t="shared" si="37"/>
        <v/>
      </c>
      <c r="AR184" s="167" t="str">
        <f t="array" ref="AR184" xml:space="preserve"> IFERROR( IF(OR(DATERANGE="All Data",DATERANGE=""), INDEX(Calculations!$AC$7:$AC$506,SMALL(IF(Calculations!$AC$7:$AC$506&lt;&gt;"0",ROW($AQ$6:$AQ$505)-ROW(INDEX($AQ$6:$AQ$505,1,1))+1),AQ184),1),INDEX(Calculations!$AD$7:$AD$506,SMALL(IF(Calculations!$AD$7:$AD$506&lt;&gt;0,ROW($AQ$6:$AQ$505)-ROW(INDEX($AQ$6:$AQ$505,1,1))+1),AQ184),1)),"")</f>
        <v/>
      </c>
      <c r="AS184" s="164" t="str">
        <f t="array" ref="AS184" xml:space="preserve"> IFERROR(IF(OR(DATERANGE="All Data",DATERANGE=""),INDEX(AdressBook!$B$6:$B$505,SMALL(IF(Calculations!$AC$7:$AC$506&lt;&gt;"0",ROW($AQ$6:$AQ$505)-ROW(INDEX($AQ$6:$AQ$505,1,1))+1),AQ184),1),INDEX(AdressBook!$B$6:$B$505,SMALL(IF(Calculations!$AD$7:$AD$506&lt;&gt;0,ROW($AQ$6:$AQ$505)-ROW(INDEX($AQ$6:$AQ$505,1,1))+1),AQ184),1)),"")</f>
        <v/>
      </c>
      <c r="AT184" s="227" t="str">
        <f t="shared" si="38"/>
        <v/>
      </c>
      <c r="AV184" s="199"/>
      <c r="AW184" s="199"/>
    </row>
    <row r="185" spans="2:49" hidden="1" x14ac:dyDescent="0.25">
      <c r="B185" s="390" t="str">
        <f>IFERROR(IF(LEN(INDEX(PlansAndNotes!$B$6:$B$2005,ROW(A185)-ROW($B$3)))=0,"",INDEX(PlansAndNotes!$B$6:$B$2005,ROW(A185)-ROW($B$3))),"")</f>
        <v/>
      </c>
      <c r="C185" s="361" t="str">
        <f t="shared" si="30"/>
        <v/>
      </c>
      <c r="D185" s="361" t="str">
        <f>IFERROR(IF(LEN(C185)&gt;0,IF(LEN(INDEX(TasksList!$C$6:$C$1005,MATCH(C185,TasksList!$B$6:$B$1005,0),1))=0,"",INDEX(TasksList!$C$6:$C$1005,MATCH(C185,TasksList!$B$6:$B$1005,0),1)),""),"")</f>
        <v/>
      </c>
      <c r="E185" s="361" t="str">
        <f>IFERROR(IF(LEN(C185)&gt;0,IF(LEN(INDEX(TasksList!$F$6:$F$1005,MATCH(C185,TasksList!$B$6:$B$1005,0),1))=0,"not set!",INDEX(TasksList!$F$6:$F$1005,MATCH(C185,TasksList!$B$6:$B$1005,0),1)),""),"")</f>
        <v/>
      </c>
      <c r="F185" s="360" t="str">
        <f>IFERROR(IF(LEN(D185)&gt;0,IF(LEN(INDEX(AdressBook!$D$6:$D$25,MATCH(D185,AdressBook!$B$6:$B$25,0),1))=0,"",INDEX(AdressBook!$D$6:$D$25,MATCH(D185,AdressBook!$B$6:$B$25,0),1)),""),"")</f>
        <v/>
      </c>
      <c r="G185" s="361" t="str">
        <f>IFERROR(IF(LEN(INDEX(PlansAndNotes!$F$6:$F$2005,ROW(B185)-ROW($C$3)))=0,"",INDEX(PlansAndNotes!$F$6:$F$2005,ROW(B185)-ROW($C$3))),"")</f>
        <v/>
      </c>
      <c r="H185" s="361" t="str">
        <f>IFERROR(IF(LEN(C185)&gt;0,IF(LEN(INDEX(TasksList!$G$6:$G$1005,MATCH(C185,TasksList!$B$6:$B$1005,0),1))=0,"",INDEX(TasksList!$G$6:$G$1005,MATCH(C185,TasksList!$B$6:$B$1005,0),1)),""),"")</f>
        <v/>
      </c>
      <c r="I185" s="381"/>
      <c r="J185" s="402" t="str">
        <f>IF(LEN(INDEX(TasksList!$B$6:$B$1005,ROW(J182),1))=0,"",INDEX(TasksList!$B$6:$B$1005,ROW(J182),1)&amp;" - "&amp;INDEX(TasksList!$D$6:$D$1005,ROW(J182),1))</f>
        <v/>
      </c>
      <c r="K185" s="402"/>
      <c r="L185" s="399" t="str">
        <f t="array" ref="L185">IFERROR(INDEX($J$4:$J$1003,SMALL($K$4:$K$1003,ROW(L185)-3),1),"")</f>
        <v/>
      </c>
      <c r="M185" s="206"/>
      <c r="N185" s="362" t="str">
        <f>IFERROR(IF(LEN(INDEX(PlansAndNotes!$D$6:$D$4005,ROW(B185)-ROW($C$3)))=0,"",INDEX(PlansAndNotes!$D$6:$D$4005,ROW(B185)-ROW($C$3))),"")</f>
        <v/>
      </c>
      <c r="O185" s="165" t="str">
        <f t="shared" si="31"/>
        <v/>
      </c>
      <c r="P185" s="363" t="str">
        <f>IFERROR(IF(LEN(INDEX(PlansAndNotes!$E$6:$E$4005,ROW(B185)-ROW($C$3)))=0,"",INDEX(PlansAndNotes!$E$6:$E$4005,ROW(B185)-ROW($C$3))),"")</f>
        <v/>
      </c>
      <c r="Q185" s="363" t="str">
        <f>IFERROR(IF(LEN(INDEX(PlansAndNotes!$G$6:$G$4005,ROW(B185)-ROW($C$3)))=0,"",INDEX(PlansAndNotes!$G$6:$G$4005,ROW(B185)-ROW($C$3))),"")</f>
        <v/>
      </c>
      <c r="R185" s="361" t="str">
        <f>IFERROR(IF(LEN(D185)&gt;0,IF(LEN(INDEX(AdressBook!$C$6:$C$25,MATCH(D185,AdressBook!$B$6:$B$25,0),1))=0,"",INDEX(AdressBook!$C$6:$C$25,MATCH(D185,AdressBook!$B$6:$B$25,0),1)),""),"")</f>
        <v/>
      </c>
      <c r="S185" s="165">
        <f>IF(LEN(C185)&gt;0,IFERROR(IF(MATCH(C185,C186:$C$4004,0)&gt;0,-1,ROW(S185)-ROW($S$3)),ROW(S185)-ROW($S$3)),-1)</f>
        <v>-1</v>
      </c>
      <c r="T185" s="165">
        <f t="shared" si="32"/>
        <v>0</v>
      </c>
      <c r="U185" s="165" t="str">
        <f t="shared" si="33"/>
        <v/>
      </c>
      <c r="V185" s="165" t="str">
        <f>IFERROR(IF(OR(C185="",S185&lt;0),"",IF(SUBTOTAL(3,C185:C185)=0,-1,SUBTOTAL(3,$C$4:C185))),"")</f>
        <v/>
      </c>
      <c r="W185" s="156" t="str">
        <f t="array" ref="W185">IF(LEN(C185)&gt;0,IFERROR(IF(MATCH(C185,$C$3:$C184,0)&gt;0,N185-INDEX($N$3:N184,SUMPRODUCT(MAX(ROW($C$3:$C184)*(C185=$C$3:$C184)))-2,1),""),""),"")</f>
        <v/>
      </c>
      <c r="X185" s="156">
        <f t="shared" ca="1" si="34"/>
        <v>1</v>
      </c>
      <c r="Y185" s="156">
        <f t="shared" ca="1" si="35"/>
        <v>1</v>
      </c>
      <c r="AB185" s="406"/>
      <c r="AC185" s="380"/>
      <c r="AD185" s="380">
        <f t="shared" si="36"/>
        <v>0</v>
      </c>
      <c r="AQ185" s="165" t="str">
        <f t="shared" si="37"/>
        <v/>
      </c>
      <c r="AR185" s="167" t="str">
        <f t="array" ref="AR185" xml:space="preserve"> IFERROR( IF(OR(DATERANGE="All Data",DATERANGE=""), INDEX(Calculations!$AC$7:$AC$506,SMALL(IF(Calculations!$AC$7:$AC$506&lt;&gt;"0",ROW($AQ$6:$AQ$505)-ROW(INDEX($AQ$6:$AQ$505,1,1))+1),AQ185),1),INDEX(Calculations!$AD$7:$AD$506,SMALL(IF(Calculations!$AD$7:$AD$506&lt;&gt;0,ROW($AQ$6:$AQ$505)-ROW(INDEX($AQ$6:$AQ$505,1,1))+1),AQ185),1)),"")</f>
        <v/>
      </c>
      <c r="AS185" s="164" t="str">
        <f t="array" ref="AS185" xml:space="preserve"> IFERROR(IF(OR(DATERANGE="All Data",DATERANGE=""),INDEX(AdressBook!$B$6:$B$505,SMALL(IF(Calculations!$AC$7:$AC$506&lt;&gt;"0",ROW($AQ$6:$AQ$505)-ROW(INDEX($AQ$6:$AQ$505,1,1))+1),AQ185),1),INDEX(AdressBook!$B$6:$B$505,SMALL(IF(Calculations!$AD$7:$AD$506&lt;&gt;0,ROW($AQ$6:$AQ$505)-ROW(INDEX($AQ$6:$AQ$505,1,1))+1),AQ185),1)),"")</f>
        <v/>
      </c>
      <c r="AT185" s="227" t="str">
        <f t="shared" si="38"/>
        <v/>
      </c>
      <c r="AV185" s="199"/>
      <c r="AW185" s="199"/>
    </row>
    <row r="186" spans="2:49" hidden="1" x14ac:dyDescent="0.25">
      <c r="B186" s="390" t="str">
        <f>IFERROR(IF(LEN(INDEX(PlansAndNotes!$B$6:$B$2005,ROW(A186)-ROW($B$3)))=0,"",INDEX(PlansAndNotes!$B$6:$B$2005,ROW(A186)-ROW($B$3))),"")</f>
        <v/>
      </c>
      <c r="C186" s="361" t="str">
        <f t="shared" si="30"/>
        <v/>
      </c>
      <c r="D186" s="361" t="str">
        <f>IFERROR(IF(LEN(C186)&gt;0,IF(LEN(INDEX(TasksList!$C$6:$C$1005,MATCH(C186,TasksList!$B$6:$B$1005,0),1))=0,"",INDEX(TasksList!$C$6:$C$1005,MATCH(C186,TasksList!$B$6:$B$1005,0),1)),""),"")</f>
        <v/>
      </c>
      <c r="E186" s="361" t="str">
        <f>IFERROR(IF(LEN(C186)&gt;0,IF(LEN(INDEX(TasksList!$F$6:$F$1005,MATCH(C186,TasksList!$B$6:$B$1005,0),1))=0,"not set!",INDEX(TasksList!$F$6:$F$1005,MATCH(C186,TasksList!$B$6:$B$1005,0),1)),""),"")</f>
        <v/>
      </c>
      <c r="F186" s="360" t="str">
        <f>IFERROR(IF(LEN(D186)&gt;0,IF(LEN(INDEX(AdressBook!$D$6:$D$25,MATCH(D186,AdressBook!$B$6:$B$25,0),1))=0,"",INDEX(AdressBook!$D$6:$D$25,MATCH(D186,AdressBook!$B$6:$B$25,0),1)),""),"")</f>
        <v/>
      </c>
      <c r="G186" s="361" t="str">
        <f>IFERROR(IF(LEN(INDEX(PlansAndNotes!$F$6:$F$2005,ROW(B186)-ROW($C$3)))=0,"",INDEX(PlansAndNotes!$F$6:$F$2005,ROW(B186)-ROW($C$3))),"")</f>
        <v/>
      </c>
      <c r="H186" s="361" t="str">
        <f>IFERROR(IF(LEN(C186)&gt;0,IF(LEN(INDEX(TasksList!$G$6:$G$1005,MATCH(C186,TasksList!$B$6:$B$1005,0),1))=0,"",INDEX(TasksList!$G$6:$G$1005,MATCH(C186,TasksList!$B$6:$B$1005,0),1)),""),"")</f>
        <v/>
      </c>
      <c r="I186" s="381"/>
      <c r="J186" s="402" t="str">
        <f>IF(LEN(INDEX(TasksList!$B$6:$B$1005,ROW(J183),1))=0,"",INDEX(TasksList!$B$6:$B$1005,ROW(J183),1)&amp;" - "&amp;INDEX(TasksList!$D$6:$D$1005,ROW(J183),1))</f>
        <v/>
      </c>
      <c r="K186" s="402"/>
      <c r="L186" s="399" t="str">
        <f t="array" ref="L186">IFERROR(INDEX($J$4:$J$1003,SMALL($K$4:$K$1003,ROW(L186)-3),1),"")</f>
        <v/>
      </c>
      <c r="M186" s="206"/>
      <c r="N186" s="362" t="str">
        <f>IFERROR(IF(LEN(INDEX(PlansAndNotes!$D$6:$D$4005,ROW(B186)-ROW($C$3)))=0,"",INDEX(PlansAndNotes!$D$6:$D$4005,ROW(B186)-ROW($C$3))),"")</f>
        <v/>
      </c>
      <c r="O186" s="165" t="str">
        <f t="shared" si="31"/>
        <v/>
      </c>
      <c r="P186" s="363" t="str">
        <f>IFERROR(IF(LEN(INDEX(PlansAndNotes!$E$6:$E$4005,ROW(B186)-ROW($C$3)))=0,"",INDEX(PlansAndNotes!$E$6:$E$4005,ROW(B186)-ROW($C$3))),"")</f>
        <v/>
      </c>
      <c r="Q186" s="363" t="str">
        <f>IFERROR(IF(LEN(INDEX(PlansAndNotes!$G$6:$G$4005,ROW(B186)-ROW($C$3)))=0,"",INDEX(PlansAndNotes!$G$6:$G$4005,ROW(B186)-ROW($C$3))),"")</f>
        <v/>
      </c>
      <c r="R186" s="361" t="str">
        <f>IFERROR(IF(LEN(D186)&gt;0,IF(LEN(INDEX(AdressBook!$C$6:$C$25,MATCH(D186,AdressBook!$B$6:$B$25,0),1))=0,"",INDEX(AdressBook!$C$6:$C$25,MATCH(D186,AdressBook!$B$6:$B$25,0),1)),""),"")</f>
        <v/>
      </c>
      <c r="S186" s="165">
        <f>IF(LEN(C186)&gt;0,IFERROR(IF(MATCH(C186,C187:$C$4004,0)&gt;0,-1,ROW(S186)-ROW($S$3)),ROW(S186)-ROW($S$3)),-1)</f>
        <v>-1</v>
      </c>
      <c r="T186" s="165">
        <f t="shared" si="32"/>
        <v>0</v>
      </c>
      <c r="U186" s="165" t="str">
        <f t="shared" si="33"/>
        <v/>
      </c>
      <c r="V186" s="165" t="str">
        <f>IFERROR(IF(OR(C186="",S186&lt;0),"",IF(SUBTOTAL(3,C186:C186)=0,-1,SUBTOTAL(3,$C$4:C186))),"")</f>
        <v/>
      </c>
      <c r="W186" s="156" t="str">
        <f t="array" ref="W186">IF(LEN(C186)&gt;0,IFERROR(IF(MATCH(C186,$C$3:$C185,0)&gt;0,N186-INDEX($N$3:N185,SUMPRODUCT(MAX(ROW($C$3:$C185)*(C186=$C$3:$C185)))-2,1),""),""),"")</f>
        <v/>
      </c>
      <c r="X186" s="156">
        <f t="shared" ca="1" si="34"/>
        <v>1</v>
      </c>
      <c r="Y186" s="156">
        <f t="shared" ca="1" si="35"/>
        <v>1</v>
      </c>
      <c r="AB186" s="406"/>
      <c r="AC186" s="380"/>
      <c r="AD186" s="380">
        <f t="shared" si="36"/>
        <v>0</v>
      </c>
      <c r="AQ186" s="165" t="str">
        <f t="shared" si="37"/>
        <v/>
      </c>
      <c r="AR186" s="167" t="str">
        <f t="array" ref="AR186" xml:space="preserve"> IFERROR( IF(OR(DATERANGE="All Data",DATERANGE=""), INDEX(Calculations!$AC$7:$AC$506,SMALL(IF(Calculations!$AC$7:$AC$506&lt;&gt;"0",ROW($AQ$6:$AQ$505)-ROW(INDEX($AQ$6:$AQ$505,1,1))+1),AQ186),1),INDEX(Calculations!$AD$7:$AD$506,SMALL(IF(Calculations!$AD$7:$AD$506&lt;&gt;0,ROW($AQ$6:$AQ$505)-ROW(INDEX($AQ$6:$AQ$505,1,1))+1),AQ186),1)),"")</f>
        <v/>
      </c>
      <c r="AS186" s="164" t="str">
        <f t="array" ref="AS186" xml:space="preserve"> IFERROR(IF(OR(DATERANGE="All Data",DATERANGE=""),INDEX(AdressBook!$B$6:$B$505,SMALL(IF(Calculations!$AC$7:$AC$506&lt;&gt;"0",ROW($AQ$6:$AQ$505)-ROW(INDEX($AQ$6:$AQ$505,1,1))+1),AQ186),1),INDEX(AdressBook!$B$6:$B$505,SMALL(IF(Calculations!$AD$7:$AD$506&lt;&gt;0,ROW($AQ$6:$AQ$505)-ROW(INDEX($AQ$6:$AQ$505,1,1))+1),AQ186),1)),"")</f>
        <v/>
      </c>
      <c r="AT186" s="227" t="str">
        <f t="shared" si="38"/>
        <v/>
      </c>
      <c r="AV186" s="199"/>
      <c r="AW186" s="199"/>
    </row>
    <row r="187" spans="2:49" hidden="1" x14ac:dyDescent="0.25">
      <c r="B187" s="390" t="str">
        <f>IFERROR(IF(LEN(INDEX(PlansAndNotes!$B$6:$B$2005,ROW(A187)-ROW($B$3)))=0,"",INDEX(PlansAndNotes!$B$6:$B$2005,ROW(A187)-ROW($B$3))),"")</f>
        <v/>
      </c>
      <c r="C187" s="361" t="str">
        <f t="shared" si="30"/>
        <v/>
      </c>
      <c r="D187" s="361" t="str">
        <f>IFERROR(IF(LEN(C187)&gt;0,IF(LEN(INDEX(TasksList!$C$6:$C$1005,MATCH(C187,TasksList!$B$6:$B$1005,0),1))=0,"",INDEX(TasksList!$C$6:$C$1005,MATCH(C187,TasksList!$B$6:$B$1005,0),1)),""),"")</f>
        <v/>
      </c>
      <c r="E187" s="361" t="str">
        <f>IFERROR(IF(LEN(C187)&gt;0,IF(LEN(INDEX(TasksList!$F$6:$F$1005,MATCH(C187,TasksList!$B$6:$B$1005,0),1))=0,"not set!",INDEX(TasksList!$F$6:$F$1005,MATCH(C187,TasksList!$B$6:$B$1005,0),1)),""),"")</f>
        <v/>
      </c>
      <c r="F187" s="360" t="str">
        <f>IFERROR(IF(LEN(D187)&gt;0,IF(LEN(INDEX(AdressBook!$D$6:$D$25,MATCH(D187,AdressBook!$B$6:$B$25,0),1))=0,"",INDEX(AdressBook!$D$6:$D$25,MATCH(D187,AdressBook!$B$6:$B$25,0),1)),""),"")</f>
        <v/>
      </c>
      <c r="G187" s="361" t="str">
        <f>IFERROR(IF(LEN(INDEX(PlansAndNotes!$F$6:$F$2005,ROW(B187)-ROW($C$3)))=0,"",INDEX(PlansAndNotes!$F$6:$F$2005,ROW(B187)-ROW($C$3))),"")</f>
        <v/>
      </c>
      <c r="H187" s="361" t="str">
        <f>IFERROR(IF(LEN(C187)&gt;0,IF(LEN(INDEX(TasksList!$G$6:$G$1005,MATCH(C187,TasksList!$B$6:$B$1005,0),1))=0,"",INDEX(TasksList!$G$6:$G$1005,MATCH(C187,TasksList!$B$6:$B$1005,0),1)),""),"")</f>
        <v/>
      </c>
      <c r="I187" s="381"/>
      <c r="J187" s="402" t="str">
        <f>IF(LEN(INDEX(TasksList!$B$6:$B$1005,ROW(J184),1))=0,"",INDEX(TasksList!$B$6:$B$1005,ROW(J184),1)&amp;" - "&amp;INDEX(TasksList!$D$6:$D$1005,ROW(J184),1))</f>
        <v/>
      </c>
      <c r="K187" s="402"/>
      <c r="L187" s="399" t="str">
        <f t="array" ref="L187">IFERROR(INDEX($J$4:$J$1003,SMALL($K$4:$K$1003,ROW(L187)-3),1),"")</f>
        <v/>
      </c>
      <c r="M187" s="206"/>
      <c r="N187" s="362" t="str">
        <f>IFERROR(IF(LEN(INDEX(PlansAndNotes!$D$6:$D$4005,ROW(B187)-ROW($C$3)))=0,"",INDEX(PlansAndNotes!$D$6:$D$4005,ROW(B187)-ROW($C$3))),"")</f>
        <v/>
      </c>
      <c r="O187" s="165" t="str">
        <f t="shared" si="31"/>
        <v/>
      </c>
      <c r="P187" s="363" t="str">
        <f>IFERROR(IF(LEN(INDEX(PlansAndNotes!$E$6:$E$4005,ROW(B187)-ROW($C$3)))=0,"",INDEX(PlansAndNotes!$E$6:$E$4005,ROW(B187)-ROW($C$3))),"")</f>
        <v/>
      </c>
      <c r="Q187" s="363" t="str">
        <f>IFERROR(IF(LEN(INDEX(PlansAndNotes!$G$6:$G$4005,ROW(B187)-ROW($C$3)))=0,"",INDEX(PlansAndNotes!$G$6:$G$4005,ROW(B187)-ROW($C$3))),"")</f>
        <v/>
      </c>
      <c r="R187" s="361" t="str">
        <f>IFERROR(IF(LEN(D187)&gt;0,IF(LEN(INDEX(AdressBook!$C$6:$C$25,MATCH(D187,AdressBook!$B$6:$B$25,0),1))=0,"",INDEX(AdressBook!$C$6:$C$25,MATCH(D187,AdressBook!$B$6:$B$25,0),1)),""),"")</f>
        <v/>
      </c>
      <c r="S187" s="165">
        <f>IF(LEN(C187)&gt;0,IFERROR(IF(MATCH(C187,C188:$C$4004,0)&gt;0,-1,ROW(S187)-ROW($S$3)),ROW(S187)-ROW($S$3)),-1)</f>
        <v>-1</v>
      </c>
      <c r="T187" s="165">
        <f t="shared" si="32"/>
        <v>0</v>
      </c>
      <c r="U187" s="165" t="str">
        <f t="shared" si="33"/>
        <v/>
      </c>
      <c r="V187" s="165" t="str">
        <f>IFERROR(IF(OR(C187="",S187&lt;0),"",IF(SUBTOTAL(3,C187:C187)=0,-1,SUBTOTAL(3,$C$4:C187))),"")</f>
        <v/>
      </c>
      <c r="W187" s="156" t="str">
        <f t="array" ref="W187">IF(LEN(C187)&gt;0,IFERROR(IF(MATCH(C187,$C$3:$C186,0)&gt;0,N187-INDEX($N$3:N186,SUMPRODUCT(MAX(ROW($C$3:$C186)*(C187=$C$3:$C186)))-2,1),""),""),"")</f>
        <v/>
      </c>
      <c r="X187" s="156">
        <f t="shared" ca="1" si="34"/>
        <v>1</v>
      </c>
      <c r="Y187" s="156">
        <f t="shared" ca="1" si="35"/>
        <v>1</v>
      </c>
      <c r="AB187" s="406"/>
      <c r="AC187" s="380"/>
      <c r="AD187" s="380">
        <f t="shared" si="36"/>
        <v>0</v>
      </c>
      <c r="AQ187" s="165" t="str">
        <f t="shared" si="37"/>
        <v/>
      </c>
      <c r="AR187" s="167" t="str">
        <f t="array" ref="AR187" xml:space="preserve"> IFERROR( IF(OR(DATERANGE="All Data",DATERANGE=""), INDEX(Calculations!$AC$7:$AC$506,SMALL(IF(Calculations!$AC$7:$AC$506&lt;&gt;"0",ROW($AQ$6:$AQ$505)-ROW(INDEX($AQ$6:$AQ$505,1,1))+1),AQ187),1),INDEX(Calculations!$AD$7:$AD$506,SMALL(IF(Calculations!$AD$7:$AD$506&lt;&gt;0,ROW($AQ$6:$AQ$505)-ROW(INDEX($AQ$6:$AQ$505,1,1))+1),AQ187),1)),"")</f>
        <v/>
      </c>
      <c r="AS187" s="164" t="str">
        <f t="array" ref="AS187" xml:space="preserve"> IFERROR(IF(OR(DATERANGE="All Data",DATERANGE=""),INDEX(AdressBook!$B$6:$B$505,SMALL(IF(Calculations!$AC$7:$AC$506&lt;&gt;"0",ROW($AQ$6:$AQ$505)-ROW(INDEX($AQ$6:$AQ$505,1,1))+1),AQ187),1),INDEX(AdressBook!$B$6:$B$505,SMALL(IF(Calculations!$AD$7:$AD$506&lt;&gt;0,ROW($AQ$6:$AQ$505)-ROW(INDEX($AQ$6:$AQ$505,1,1))+1),AQ187),1)),"")</f>
        <v/>
      </c>
      <c r="AT187" s="227" t="str">
        <f t="shared" si="38"/>
        <v/>
      </c>
      <c r="AV187" s="199"/>
      <c r="AW187" s="199"/>
    </row>
    <row r="188" spans="2:49" hidden="1" x14ac:dyDescent="0.25">
      <c r="B188" s="390" t="str">
        <f>IFERROR(IF(LEN(INDEX(PlansAndNotes!$B$6:$B$2005,ROW(A188)-ROW($B$3)))=0,"",INDEX(PlansAndNotes!$B$6:$B$2005,ROW(A188)-ROW($B$3))),"")</f>
        <v/>
      </c>
      <c r="C188" s="361" t="str">
        <f t="shared" si="30"/>
        <v/>
      </c>
      <c r="D188" s="361" t="str">
        <f>IFERROR(IF(LEN(C188)&gt;0,IF(LEN(INDEX(TasksList!$C$6:$C$1005,MATCH(C188,TasksList!$B$6:$B$1005,0),1))=0,"",INDEX(TasksList!$C$6:$C$1005,MATCH(C188,TasksList!$B$6:$B$1005,0),1)),""),"")</f>
        <v/>
      </c>
      <c r="E188" s="361" t="str">
        <f>IFERROR(IF(LEN(C188)&gt;0,IF(LEN(INDEX(TasksList!$F$6:$F$1005,MATCH(C188,TasksList!$B$6:$B$1005,0),1))=0,"not set!",INDEX(TasksList!$F$6:$F$1005,MATCH(C188,TasksList!$B$6:$B$1005,0),1)),""),"")</f>
        <v/>
      </c>
      <c r="F188" s="360" t="str">
        <f>IFERROR(IF(LEN(D188)&gt;0,IF(LEN(INDEX(AdressBook!$D$6:$D$25,MATCH(D188,AdressBook!$B$6:$B$25,0),1))=0,"",INDEX(AdressBook!$D$6:$D$25,MATCH(D188,AdressBook!$B$6:$B$25,0),1)),""),"")</f>
        <v/>
      </c>
      <c r="G188" s="361" t="str">
        <f>IFERROR(IF(LEN(INDEX(PlansAndNotes!$F$6:$F$2005,ROW(B188)-ROW($C$3)))=0,"",INDEX(PlansAndNotes!$F$6:$F$2005,ROW(B188)-ROW($C$3))),"")</f>
        <v/>
      </c>
      <c r="H188" s="361" t="str">
        <f>IFERROR(IF(LEN(C188)&gt;0,IF(LEN(INDEX(TasksList!$G$6:$G$1005,MATCH(C188,TasksList!$B$6:$B$1005,0),1))=0,"",INDEX(TasksList!$G$6:$G$1005,MATCH(C188,TasksList!$B$6:$B$1005,0),1)),""),"")</f>
        <v/>
      </c>
      <c r="I188" s="381"/>
      <c r="J188" s="402" t="str">
        <f>IF(LEN(INDEX(TasksList!$B$6:$B$1005,ROW(J185),1))=0,"",INDEX(TasksList!$B$6:$B$1005,ROW(J185),1)&amp;" - "&amp;INDEX(TasksList!$D$6:$D$1005,ROW(J185),1))</f>
        <v/>
      </c>
      <c r="K188" s="402"/>
      <c r="L188" s="399" t="str">
        <f t="array" ref="L188">IFERROR(INDEX($J$4:$J$1003,SMALL($K$4:$K$1003,ROW(L188)-3),1),"")</f>
        <v/>
      </c>
      <c r="M188" s="206"/>
      <c r="N188" s="362" t="str">
        <f>IFERROR(IF(LEN(INDEX(PlansAndNotes!$D$6:$D$4005,ROW(B188)-ROW($C$3)))=0,"",INDEX(PlansAndNotes!$D$6:$D$4005,ROW(B188)-ROW($C$3))),"")</f>
        <v/>
      </c>
      <c r="O188" s="165" t="str">
        <f t="shared" si="31"/>
        <v/>
      </c>
      <c r="P188" s="363" t="str">
        <f>IFERROR(IF(LEN(INDEX(PlansAndNotes!$E$6:$E$4005,ROW(B188)-ROW($C$3)))=0,"",INDEX(PlansAndNotes!$E$6:$E$4005,ROW(B188)-ROW($C$3))),"")</f>
        <v/>
      </c>
      <c r="Q188" s="363" t="str">
        <f>IFERROR(IF(LEN(INDEX(PlansAndNotes!$G$6:$G$4005,ROW(B188)-ROW($C$3)))=0,"",INDEX(PlansAndNotes!$G$6:$G$4005,ROW(B188)-ROW($C$3))),"")</f>
        <v/>
      </c>
      <c r="R188" s="361" t="str">
        <f>IFERROR(IF(LEN(D188)&gt;0,IF(LEN(INDEX(AdressBook!$C$6:$C$25,MATCH(D188,AdressBook!$B$6:$B$25,0),1))=0,"",INDEX(AdressBook!$C$6:$C$25,MATCH(D188,AdressBook!$B$6:$B$25,0),1)),""),"")</f>
        <v/>
      </c>
      <c r="S188" s="165">
        <f>IF(LEN(C188)&gt;0,IFERROR(IF(MATCH(C188,C189:$C$4004,0)&gt;0,-1,ROW(S188)-ROW($S$3)),ROW(S188)-ROW($S$3)),-1)</f>
        <v>-1</v>
      </c>
      <c r="T188" s="165">
        <f t="shared" si="32"/>
        <v>0</v>
      </c>
      <c r="U188" s="165" t="str">
        <f t="shared" si="33"/>
        <v/>
      </c>
      <c r="V188" s="165" t="str">
        <f>IFERROR(IF(OR(C188="",S188&lt;0),"",IF(SUBTOTAL(3,C188:C188)=0,-1,SUBTOTAL(3,$C$4:C188))),"")</f>
        <v/>
      </c>
      <c r="W188" s="156" t="str">
        <f t="array" ref="W188">IF(LEN(C188)&gt;0,IFERROR(IF(MATCH(C188,$C$3:$C187,0)&gt;0,N188-INDEX($N$3:N187,SUMPRODUCT(MAX(ROW($C$3:$C187)*(C188=$C$3:$C187)))-2,1),""),""),"")</f>
        <v/>
      </c>
      <c r="X188" s="156">
        <f t="shared" ca="1" si="34"/>
        <v>1</v>
      </c>
      <c r="Y188" s="156">
        <f t="shared" ca="1" si="35"/>
        <v>1</v>
      </c>
      <c r="AB188" s="406"/>
      <c r="AC188" s="380"/>
      <c r="AD188" s="380">
        <f t="shared" si="36"/>
        <v>0</v>
      </c>
      <c r="AQ188" s="165" t="str">
        <f t="shared" si="37"/>
        <v/>
      </c>
      <c r="AR188" s="167" t="str">
        <f t="array" ref="AR188" xml:space="preserve"> IFERROR( IF(OR(DATERANGE="All Data",DATERANGE=""), INDEX(Calculations!$AC$7:$AC$506,SMALL(IF(Calculations!$AC$7:$AC$506&lt;&gt;"0",ROW($AQ$6:$AQ$505)-ROW(INDEX($AQ$6:$AQ$505,1,1))+1),AQ188),1),INDEX(Calculations!$AD$7:$AD$506,SMALL(IF(Calculations!$AD$7:$AD$506&lt;&gt;0,ROW($AQ$6:$AQ$505)-ROW(INDEX($AQ$6:$AQ$505,1,1))+1),AQ188),1)),"")</f>
        <v/>
      </c>
      <c r="AS188" s="164" t="str">
        <f t="array" ref="AS188" xml:space="preserve"> IFERROR(IF(OR(DATERANGE="All Data",DATERANGE=""),INDEX(AdressBook!$B$6:$B$505,SMALL(IF(Calculations!$AC$7:$AC$506&lt;&gt;"0",ROW($AQ$6:$AQ$505)-ROW(INDEX($AQ$6:$AQ$505,1,1))+1),AQ188),1),INDEX(AdressBook!$B$6:$B$505,SMALL(IF(Calculations!$AD$7:$AD$506&lt;&gt;0,ROW($AQ$6:$AQ$505)-ROW(INDEX($AQ$6:$AQ$505,1,1))+1),AQ188),1)),"")</f>
        <v/>
      </c>
      <c r="AT188" s="227" t="str">
        <f t="shared" si="38"/>
        <v/>
      </c>
      <c r="AV188" s="199"/>
      <c r="AW188" s="199"/>
    </row>
    <row r="189" spans="2:49" hidden="1" x14ac:dyDescent="0.25">
      <c r="B189" s="390" t="str">
        <f>IFERROR(IF(LEN(INDEX(PlansAndNotes!$B$6:$B$2005,ROW(A189)-ROW($B$3)))=0,"",INDEX(PlansAndNotes!$B$6:$B$2005,ROW(A189)-ROW($B$3))),"")</f>
        <v/>
      </c>
      <c r="C189" s="361" t="str">
        <f t="shared" si="30"/>
        <v/>
      </c>
      <c r="D189" s="361" t="str">
        <f>IFERROR(IF(LEN(C189)&gt;0,IF(LEN(INDEX(TasksList!$C$6:$C$1005,MATCH(C189,TasksList!$B$6:$B$1005,0),1))=0,"",INDEX(TasksList!$C$6:$C$1005,MATCH(C189,TasksList!$B$6:$B$1005,0),1)),""),"")</f>
        <v/>
      </c>
      <c r="E189" s="361" t="str">
        <f>IFERROR(IF(LEN(C189)&gt;0,IF(LEN(INDEX(TasksList!$F$6:$F$1005,MATCH(C189,TasksList!$B$6:$B$1005,0),1))=0,"not set!",INDEX(TasksList!$F$6:$F$1005,MATCH(C189,TasksList!$B$6:$B$1005,0),1)),""),"")</f>
        <v/>
      </c>
      <c r="F189" s="360" t="str">
        <f>IFERROR(IF(LEN(D189)&gt;0,IF(LEN(INDEX(AdressBook!$D$6:$D$25,MATCH(D189,AdressBook!$B$6:$B$25,0),1))=0,"",INDEX(AdressBook!$D$6:$D$25,MATCH(D189,AdressBook!$B$6:$B$25,0),1)),""),"")</f>
        <v/>
      </c>
      <c r="G189" s="361" t="str">
        <f>IFERROR(IF(LEN(INDEX(PlansAndNotes!$F$6:$F$2005,ROW(B189)-ROW($C$3)))=0,"",INDEX(PlansAndNotes!$F$6:$F$2005,ROW(B189)-ROW($C$3))),"")</f>
        <v/>
      </c>
      <c r="H189" s="361" t="str">
        <f>IFERROR(IF(LEN(C189)&gt;0,IF(LEN(INDEX(TasksList!$G$6:$G$1005,MATCH(C189,TasksList!$B$6:$B$1005,0),1))=0,"",INDEX(TasksList!$G$6:$G$1005,MATCH(C189,TasksList!$B$6:$B$1005,0),1)),""),"")</f>
        <v/>
      </c>
      <c r="I189" s="381"/>
      <c r="J189" s="402" t="str">
        <f>IF(LEN(INDEX(TasksList!$B$6:$B$1005,ROW(J186),1))=0,"",INDEX(TasksList!$B$6:$B$1005,ROW(J186),1)&amp;" - "&amp;INDEX(TasksList!$D$6:$D$1005,ROW(J186),1))</f>
        <v/>
      </c>
      <c r="K189" s="402"/>
      <c r="L189" s="399" t="str">
        <f t="array" ref="L189">IFERROR(INDEX($J$4:$J$1003,SMALL($K$4:$K$1003,ROW(L189)-3),1),"")</f>
        <v/>
      </c>
      <c r="M189" s="206"/>
      <c r="N189" s="362" t="str">
        <f>IFERROR(IF(LEN(INDEX(PlansAndNotes!$D$6:$D$4005,ROW(B189)-ROW($C$3)))=0,"",INDEX(PlansAndNotes!$D$6:$D$4005,ROW(B189)-ROW($C$3))),"")</f>
        <v/>
      </c>
      <c r="O189" s="165" t="str">
        <f t="shared" si="31"/>
        <v/>
      </c>
      <c r="P189" s="363" t="str">
        <f>IFERROR(IF(LEN(INDEX(PlansAndNotes!$E$6:$E$4005,ROW(B189)-ROW($C$3)))=0,"",INDEX(PlansAndNotes!$E$6:$E$4005,ROW(B189)-ROW($C$3))),"")</f>
        <v/>
      </c>
      <c r="Q189" s="363" t="str">
        <f>IFERROR(IF(LEN(INDEX(PlansAndNotes!$G$6:$G$4005,ROW(B189)-ROW($C$3)))=0,"",INDEX(PlansAndNotes!$G$6:$G$4005,ROW(B189)-ROW($C$3))),"")</f>
        <v/>
      </c>
      <c r="R189" s="361" t="str">
        <f>IFERROR(IF(LEN(D189)&gt;0,IF(LEN(INDEX(AdressBook!$C$6:$C$25,MATCH(D189,AdressBook!$B$6:$B$25,0),1))=0,"",INDEX(AdressBook!$C$6:$C$25,MATCH(D189,AdressBook!$B$6:$B$25,0),1)),""),"")</f>
        <v/>
      </c>
      <c r="S189" s="165">
        <f>IF(LEN(C189)&gt;0,IFERROR(IF(MATCH(C189,C190:$C$4004,0)&gt;0,-1,ROW(S189)-ROW($S$3)),ROW(S189)-ROW($S$3)),-1)</f>
        <v>-1</v>
      </c>
      <c r="T189" s="165">
        <f t="shared" si="32"/>
        <v>0</v>
      </c>
      <c r="U189" s="165" t="str">
        <f t="shared" si="33"/>
        <v/>
      </c>
      <c r="V189" s="165" t="str">
        <f>IFERROR(IF(OR(C189="",S189&lt;0),"",IF(SUBTOTAL(3,C189:C189)=0,-1,SUBTOTAL(3,$C$4:C189))),"")</f>
        <v/>
      </c>
      <c r="W189" s="156" t="str">
        <f t="array" ref="W189">IF(LEN(C189)&gt;0,IFERROR(IF(MATCH(C189,$C$3:$C188,0)&gt;0,N189-INDEX($N$3:N188,SUMPRODUCT(MAX(ROW($C$3:$C188)*(C189=$C$3:$C188)))-2,1),""),""),"")</f>
        <v/>
      </c>
      <c r="X189" s="156">
        <f t="shared" ca="1" si="34"/>
        <v>1</v>
      </c>
      <c r="Y189" s="156">
        <f t="shared" ca="1" si="35"/>
        <v>1</v>
      </c>
      <c r="AB189" s="406"/>
      <c r="AC189" s="380"/>
      <c r="AD189" s="380">
        <f t="shared" si="36"/>
        <v>0</v>
      </c>
      <c r="AQ189" s="165" t="str">
        <f t="shared" si="37"/>
        <v/>
      </c>
      <c r="AR189" s="167" t="str">
        <f t="array" ref="AR189" xml:space="preserve"> IFERROR( IF(OR(DATERANGE="All Data",DATERANGE=""), INDEX(Calculations!$AC$7:$AC$506,SMALL(IF(Calculations!$AC$7:$AC$506&lt;&gt;"0",ROW($AQ$6:$AQ$505)-ROW(INDEX($AQ$6:$AQ$505,1,1))+1),AQ189),1),INDEX(Calculations!$AD$7:$AD$506,SMALL(IF(Calculations!$AD$7:$AD$506&lt;&gt;0,ROW($AQ$6:$AQ$505)-ROW(INDEX($AQ$6:$AQ$505,1,1))+1),AQ189),1)),"")</f>
        <v/>
      </c>
      <c r="AS189" s="164" t="str">
        <f t="array" ref="AS189" xml:space="preserve"> IFERROR(IF(OR(DATERANGE="All Data",DATERANGE=""),INDEX(AdressBook!$B$6:$B$505,SMALL(IF(Calculations!$AC$7:$AC$506&lt;&gt;"0",ROW($AQ$6:$AQ$505)-ROW(INDEX($AQ$6:$AQ$505,1,1))+1),AQ189),1),INDEX(AdressBook!$B$6:$B$505,SMALL(IF(Calculations!$AD$7:$AD$506&lt;&gt;0,ROW($AQ$6:$AQ$505)-ROW(INDEX($AQ$6:$AQ$505,1,1))+1),AQ189),1)),"")</f>
        <v/>
      </c>
      <c r="AT189" s="227" t="str">
        <f t="shared" si="38"/>
        <v/>
      </c>
      <c r="AV189" s="199"/>
      <c r="AW189" s="199"/>
    </row>
    <row r="190" spans="2:49" hidden="1" x14ac:dyDescent="0.25">
      <c r="B190" s="390" t="str">
        <f>IFERROR(IF(LEN(INDEX(PlansAndNotes!$B$6:$B$2005,ROW(A190)-ROW($B$3)))=0,"",INDEX(PlansAndNotes!$B$6:$B$2005,ROW(A190)-ROW($B$3))),"")</f>
        <v/>
      </c>
      <c r="C190" s="361" t="str">
        <f t="shared" si="30"/>
        <v/>
      </c>
      <c r="D190" s="361" t="str">
        <f>IFERROR(IF(LEN(C190)&gt;0,IF(LEN(INDEX(TasksList!$C$6:$C$1005,MATCH(C190,TasksList!$B$6:$B$1005,0),1))=0,"",INDEX(TasksList!$C$6:$C$1005,MATCH(C190,TasksList!$B$6:$B$1005,0),1)),""),"")</f>
        <v/>
      </c>
      <c r="E190" s="361" t="str">
        <f>IFERROR(IF(LEN(C190)&gt;0,IF(LEN(INDEX(TasksList!$F$6:$F$1005,MATCH(C190,TasksList!$B$6:$B$1005,0),1))=0,"not set!",INDEX(TasksList!$F$6:$F$1005,MATCH(C190,TasksList!$B$6:$B$1005,0),1)),""),"")</f>
        <v/>
      </c>
      <c r="F190" s="360" t="str">
        <f>IFERROR(IF(LEN(D190)&gt;0,IF(LEN(INDEX(AdressBook!$D$6:$D$25,MATCH(D190,AdressBook!$B$6:$B$25,0),1))=0,"",INDEX(AdressBook!$D$6:$D$25,MATCH(D190,AdressBook!$B$6:$B$25,0),1)),""),"")</f>
        <v/>
      </c>
      <c r="G190" s="361" t="str">
        <f>IFERROR(IF(LEN(INDEX(PlansAndNotes!$F$6:$F$2005,ROW(B190)-ROW($C$3)))=0,"",INDEX(PlansAndNotes!$F$6:$F$2005,ROW(B190)-ROW($C$3))),"")</f>
        <v/>
      </c>
      <c r="H190" s="361" t="str">
        <f>IFERROR(IF(LEN(C190)&gt;0,IF(LEN(INDEX(TasksList!$G$6:$G$1005,MATCH(C190,TasksList!$B$6:$B$1005,0),1))=0,"",INDEX(TasksList!$G$6:$G$1005,MATCH(C190,TasksList!$B$6:$B$1005,0),1)),""),"")</f>
        <v/>
      </c>
      <c r="I190" s="381"/>
      <c r="J190" s="402" t="str">
        <f>IF(LEN(INDEX(TasksList!$B$6:$B$1005,ROW(J187),1))=0,"",INDEX(TasksList!$B$6:$B$1005,ROW(J187),1)&amp;" - "&amp;INDEX(TasksList!$D$6:$D$1005,ROW(J187),1))</f>
        <v/>
      </c>
      <c r="K190" s="402"/>
      <c r="L190" s="399" t="str">
        <f t="array" ref="L190">IFERROR(INDEX($J$4:$J$1003,SMALL($K$4:$K$1003,ROW(L190)-3),1),"")</f>
        <v/>
      </c>
      <c r="M190" s="206"/>
      <c r="N190" s="362" t="str">
        <f>IFERROR(IF(LEN(INDEX(PlansAndNotes!$D$6:$D$4005,ROW(B190)-ROW($C$3)))=0,"",INDEX(PlansAndNotes!$D$6:$D$4005,ROW(B190)-ROW($C$3))),"")</f>
        <v/>
      </c>
      <c r="O190" s="165" t="str">
        <f t="shared" si="31"/>
        <v/>
      </c>
      <c r="P190" s="363" t="str">
        <f>IFERROR(IF(LEN(INDEX(PlansAndNotes!$E$6:$E$4005,ROW(B190)-ROW($C$3)))=0,"",INDEX(PlansAndNotes!$E$6:$E$4005,ROW(B190)-ROW($C$3))),"")</f>
        <v/>
      </c>
      <c r="Q190" s="363" t="str">
        <f>IFERROR(IF(LEN(INDEX(PlansAndNotes!$G$6:$G$4005,ROW(B190)-ROW($C$3)))=0,"",INDEX(PlansAndNotes!$G$6:$G$4005,ROW(B190)-ROW($C$3))),"")</f>
        <v/>
      </c>
      <c r="R190" s="361" t="str">
        <f>IFERROR(IF(LEN(D190)&gt;0,IF(LEN(INDEX(AdressBook!$C$6:$C$25,MATCH(D190,AdressBook!$B$6:$B$25,0),1))=0,"",INDEX(AdressBook!$C$6:$C$25,MATCH(D190,AdressBook!$B$6:$B$25,0),1)),""),"")</f>
        <v/>
      </c>
      <c r="S190" s="165">
        <f>IF(LEN(C190)&gt;0,IFERROR(IF(MATCH(C190,C191:$C$4004,0)&gt;0,-1,ROW(S190)-ROW($S$3)),ROW(S190)-ROW($S$3)),-1)</f>
        <v>-1</v>
      </c>
      <c r="T190" s="165">
        <f t="shared" si="32"/>
        <v>0</v>
      </c>
      <c r="U190" s="165" t="str">
        <f t="shared" si="33"/>
        <v/>
      </c>
      <c r="V190" s="165" t="str">
        <f>IFERROR(IF(OR(C190="",S190&lt;0),"",IF(SUBTOTAL(3,C190:C190)=0,-1,SUBTOTAL(3,$C$4:C190))),"")</f>
        <v/>
      </c>
      <c r="W190" s="156" t="str">
        <f t="array" ref="W190">IF(LEN(C190)&gt;0,IFERROR(IF(MATCH(C190,$C$3:$C189,0)&gt;0,N190-INDEX($N$3:N189,SUMPRODUCT(MAX(ROW($C$3:$C189)*(C190=$C$3:$C189)))-2,1),""),""),"")</f>
        <v/>
      </c>
      <c r="X190" s="156">
        <f t="shared" ca="1" si="34"/>
        <v>1</v>
      </c>
      <c r="Y190" s="156">
        <f t="shared" ca="1" si="35"/>
        <v>1</v>
      </c>
      <c r="AB190" s="406"/>
      <c r="AC190" s="380"/>
      <c r="AD190" s="380">
        <f t="shared" si="36"/>
        <v>0</v>
      </c>
      <c r="AQ190" s="165" t="str">
        <f t="shared" si="37"/>
        <v/>
      </c>
      <c r="AR190" s="167" t="str">
        <f t="array" ref="AR190" xml:space="preserve"> IFERROR( IF(OR(DATERANGE="All Data",DATERANGE=""), INDEX(Calculations!$AC$7:$AC$506,SMALL(IF(Calculations!$AC$7:$AC$506&lt;&gt;"0",ROW($AQ$6:$AQ$505)-ROW(INDEX($AQ$6:$AQ$505,1,1))+1),AQ190),1),INDEX(Calculations!$AD$7:$AD$506,SMALL(IF(Calculations!$AD$7:$AD$506&lt;&gt;0,ROW($AQ$6:$AQ$505)-ROW(INDEX($AQ$6:$AQ$505,1,1))+1),AQ190),1)),"")</f>
        <v/>
      </c>
      <c r="AS190" s="164" t="str">
        <f t="array" ref="AS190" xml:space="preserve"> IFERROR(IF(OR(DATERANGE="All Data",DATERANGE=""),INDEX(AdressBook!$B$6:$B$505,SMALL(IF(Calculations!$AC$7:$AC$506&lt;&gt;"0",ROW($AQ$6:$AQ$505)-ROW(INDEX($AQ$6:$AQ$505,1,1))+1),AQ190),1),INDEX(AdressBook!$B$6:$B$505,SMALL(IF(Calculations!$AD$7:$AD$506&lt;&gt;0,ROW($AQ$6:$AQ$505)-ROW(INDEX($AQ$6:$AQ$505,1,1))+1),AQ190),1)),"")</f>
        <v/>
      </c>
      <c r="AT190" s="227" t="str">
        <f t="shared" si="38"/>
        <v/>
      </c>
      <c r="AV190" s="199"/>
      <c r="AW190" s="199"/>
    </row>
    <row r="191" spans="2:49" hidden="1" x14ac:dyDescent="0.25">
      <c r="B191" s="390" t="str">
        <f>IFERROR(IF(LEN(INDEX(PlansAndNotes!$B$6:$B$2005,ROW(A191)-ROW($B$3)))=0,"",INDEX(PlansAndNotes!$B$6:$B$2005,ROW(A191)-ROW($B$3))),"")</f>
        <v/>
      </c>
      <c r="C191" s="361" t="str">
        <f t="shared" si="30"/>
        <v/>
      </c>
      <c r="D191" s="361" t="str">
        <f>IFERROR(IF(LEN(C191)&gt;0,IF(LEN(INDEX(TasksList!$C$6:$C$1005,MATCH(C191,TasksList!$B$6:$B$1005,0),1))=0,"",INDEX(TasksList!$C$6:$C$1005,MATCH(C191,TasksList!$B$6:$B$1005,0),1)),""),"")</f>
        <v/>
      </c>
      <c r="E191" s="361" t="str">
        <f>IFERROR(IF(LEN(C191)&gt;0,IF(LEN(INDEX(TasksList!$F$6:$F$1005,MATCH(C191,TasksList!$B$6:$B$1005,0),1))=0,"not set!",INDEX(TasksList!$F$6:$F$1005,MATCH(C191,TasksList!$B$6:$B$1005,0),1)),""),"")</f>
        <v/>
      </c>
      <c r="F191" s="360" t="str">
        <f>IFERROR(IF(LEN(D191)&gt;0,IF(LEN(INDEX(AdressBook!$D$6:$D$25,MATCH(D191,AdressBook!$B$6:$B$25,0),1))=0,"",INDEX(AdressBook!$D$6:$D$25,MATCH(D191,AdressBook!$B$6:$B$25,0),1)),""),"")</f>
        <v/>
      </c>
      <c r="G191" s="361" t="str">
        <f>IFERROR(IF(LEN(INDEX(PlansAndNotes!$F$6:$F$2005,ROW(B191)-ROW($C$3)))=0,"",INDEX(PlansAndNotes!$F$6:$F$2005,ROW(B191)-ROW($C$3))),"")</f>
        <v/>
      </c>
      <c r="H191" s="361" t="str">
        <f>IFERROR(IF(LEN(C191)&gt;0,IF(LEN(INDEX(TasksList!$G$6:$G$1005,MATCH(C191,TasksList!$B$6:$B$1005,0),1))=0,"",INDEX(TasksList!$G$6:$G$1005,MATCH(C191,TasksList!$B$6:$B$1005,0),1)),""),"")</f>
        <v/>
      </c>
      <c r="I191" s="381"/>
      <c r="J191" s="402" t="str">
        <f>IF(LEN(INDEX(TasksList!$B$6:$B$1005,ROW(J188),1))=0,"",INDEX(TasksList!$B$6:$B$1005,ROW(J188),1)&amp;" - "&amp;INDEX(TasksList!$D$6:$D$1005,ROW(J188),1))</f>
        <v/>
      </c>
      <c r="K191" s="402"/>
      <c r="L191" s="399" t="str">
        <f t="array" ref="L191">IFERROR(INDEX($J$4:$J$1003,SMALL($K$4:$K$1003,ROW(L191)-3),1),"")</f>
        <v/>
      </c>
      <c r="M191" s="206"/>
      <c r="N191" s="362" t="str">
        <f>IFERROR(IF(LEN(INDEX(PlansAndNotes!$D$6:$D$4005,ROW(B191)-ROW($C$3)))=0,"",INDEX(PlansAndNotes!$D$6:$D$4005,ROW(B191)-ROW($C$3))),"")</f>
        <v/>
      </c>
      <c r="O191" s="165" t="str">
        <f t="shared" si="31"/>
        <v/>
      </c>
      <c r="P191" s="363" t="str">
        <f>IFERROR(IF(LEN(INDEX(PlansAndNotes!$E$6:$E$4005,ROW(B191)-ROW($C$3)))=0,"",INDEX(PlansAndNotes!$E$6:$E$4005,ROW(B191)-ROW($C$3))),"")</f>
        <v/>
      </c>
      <c r="Q191" s="363" t="str">
        <f>IFERROR(IF(LEN(INDEX(PlansAndNotes!$G$6:$G$4005,ROW(B191)-ROW($C$3)))=0,"",INDEX(PlansAndNotes!$G$6:$G$4005,ROW(B191)-ROW($C$3))),"")</f>
        <v/>
      </c>
      <c r="R191" s="361" t="str">
        <f>IFERROR(IF(LEN(D191)&gt;0,IF(LEN(INDEX(AdressBook!$C$6:$C$25,MATCH(D191,AdressBook!$B$6:$B$25,0),1))=0,"",INDEX(AdressBook!$C$6:$C$25,MATCH(D191,AdressBook!$B$6:$B$25,0),1)),""),"")</f>
        <v/>
      </c>
      <c r="S191" s="165">
        <f>IF(LEN(C191)&gt;0,IFERROR(IF(MATCH(C191,C192:$C$4004,0)&gt;0,-1,ROW(S191)-ROW($S$3)),ROW(S191)-ROW($S$3)),-1)</f>
        <v>-1</v>
      </c>
      <c r="T191" s="165">
        <f t="shared" si="32"/>
        <v>0</v>
      </c>
      <c r="U191" s="165" t="str">
        <f t="shared" si="33"/>
        <v/>
      </c>
      <c r="V191" s="165" t="str">
        <f>IFERROR(IF(OR(C191="",S191&lt;0),"",IF(SUBTOTAL(3,C191:C191)=0,-1,SUBTOTAL(3,$C$4:C191))),"")</f>
        <v/>
      </c>
      <c r="W191" s="156" t="str">
        <f t="array" ref="W191">IF(LEN(C191)&gt;0,IFERROR(IF(MATCH(C191,$C$3:$C190,0)&gt;0,N191-INDEX($N$3:N190,SUMPRODUCT(MAX(ROW($C$3:$C190)*(C191=$C$3:$C190)))-2,1),""),""),"")</f>
        <v/>
      </c>
      <c r="X191" s="156">
        <f t="shared" ca="1" si="34"/>
        <v>1</v>
      </c>
      <c r="Y191" s="156">
        <f t="shared" ca="1" si="35"/>
        <v>1</v>
      </c>
      <c r="AB191" s="406"/>
      <c r="AC191" s="380"/>
      <c r="AD191" s="380">
        <f t="shared" si="36"/>
        <v>0</v>
      </c>
      <c r="AQ191" s="165" t="str">
        <f t="shared" si="37"/>
        <v/>
      </c>
      <c r="AR191" s="167" t="str">
        <f t="array" ref="AR191" xml:space="preserve"> IFERROR( IF(OR(DATERANGE="All Data",DATERANGE=""), INDEX(Calculations!$AC$7:$AC$506,SMALL(IF(Calculations!$AC$7:$AC$506&lt;&gt;"0",ROW($AQ$6:$AQ$505)-ROW(INDEX($AQ$6:$AQ$505,1,1))+1),AQ191),1),INDEX(Calculations!$AD$7:$AD$506,SMALL(IF(Calculations!$AD$7:$AD$506&lt;&gt;0,ROW($AQ$6:$AQ$505)-ROW(INDEX($AQ$6:$AQ$505,1,1))+1),AQ191),1)),"")</f>
        <v/>
      </c>
      <c r="AS191" s="164" t="str">
        <f t="array" ref="AS191" xml:space="preserve"> IFERROR(IF(OR(DATERANGE="All Data",DATERANGE=""),INDEX(AdressBook!$B$6:$B$505,SMALL(IF(Calculations!$AC$7:$AC$506&lt;&gt;"0",ROW($AQ$6:$AQ$505)-ROW(INDEX($AQ$6:$AQ$505,1,1))+1),AQ191),1),INDEX(AdressBook!$B$6:$B$505,SMALL(IF(Calculations!$AD$7:$AD$506&lt;&gt;0,ROW($AQ$6:$AQ$505)-ROW(INDEX($AQ$6:$AQ$505,1,1))+1),AQ191),1)),"")</f>
        <v/>
      </c>
      <c r="AT191" s="227" t="str">
        <f t="shared" si="38"/>
        <v/>
      </c>
      <c r="AV191" s="199"/>
      <c r="AW191" s="199"/>
    </row>
    <row r="192" spans="2:49" hidden="1" x14ac:dyDescent="0.25">
      <c r="B192" s="390" t="str">
        <f>IFERROR(IF(LEN(INDEX(PlansAndNotes!$B$6:$B$2005,ROW(A192)-ROW($B$3)))=0,"",INDEX(PlansAndNotes!$B$6:$B$2005,ROW(A192)-ROW($B$3))),"")</f>
        <v/>
      </c>
      <c r="C192" s="361" t="str">
        <f t="shared" si="30"/>
        <v/>
      </c>
      <c r="D192" s="361" t="str">
        <f>IFERROR(IF(LEN(C192)&gt;0,IF(LEN(INDEX(TasksList!$C$6:$C$1005,MATCH(C192,TasksList!$B$6:$B$1005,0),1))=0,"",INDEX(TasksList!$C$6:$C$1005,MATCH(C192,TasksList!$B$6:$B$1005,0),1)),""),"")</f>
        <v/>
      </c>
      <c r="E192" s="361" t="str">
        <f>IFERROR(IF(LEN(C192)&gt;0,IF(LEN(INDEX(TasksList!$F$6:$F$1005,MATCH(C192,TasksList!$B$6:$B$1005,0),1))=0,"not set!",INDEX(TasksList!$F$6:$F$1005,MATCH(C192,TasksList!$B$6:$B$1005,0),1)),""),"")</f>
        <v/>
      </c>
      <c r="F192" s="360" t="str">
        <f>IFERROR(IF(LEN(D192)&gt;0,IF(LEN(INDEX(AdressBook!$D$6:$D$25,MATCH(D192,AdressBook!$B$6:$B$25,0),1))=0,"",INDEX(AdressBook!$D$6:$D$25,MATCH(D192,AdressBook!$B$6:$B$25,0),1)),""),"")</f>
        <v/>
      </c>
      <c r="G192" s="361" t="str">
        <f>IFERROR(IF(LEN(INDEX(PlansAndNotes!$F$6:$F$2005,ROW(B192)-ROW($C$3)))=0,"",INDEX(PlansAndNotes!$F$6:$F$2005,ROW(B192)-ROW($C$3))),"")</f>
        <v/>
      </c>
      <c r="H192" s="361" t="str">
        <f>IFERROR(IF(LEN(C192)&gt;0,IF(LEN(INDEX(TasksList!$G$6:$G$1005,MATCH(C192,TasksList!$B$6:$B$1005,0),1))=0,"",INDEX(TasksList!$G$6:$G$1005,MATCH(C192,TasksList!$B$6:$B$1005,0),1)),""),"")</f>
        <v/>
      </c>
      <c r="I192" s="381"/>
      <c r="J192" s="402" t="str">
        <f>IF(LEN(INDEX(TasksList!$B$6:$B$1005,ROW(J189),1))=0,"",INDEX(TasksList!$B$6:$B$1005,ROW(J189),1)&amp;" - "&amp;INDEX(TasksList!$D$6:$D$1005,ROW(J189),1))</f>
        <v/>
      </c>
      <c r="K192" s="402"/>
      <c r="L192" s="399" t="str">
        <f t="array" ref="L192">IFERROR(INDEX($J$4:$J$1003,SMALL($K$4:$K$1003,ROW(L192)-3),1),"")</f>
        <v/>
      </c>
      <c r="M192" s="206"/>
      <c r="N192" s="362" t="str">
        <f>IFERROR(IF(LEN(INDEX(PlansAndNotes!$D$6:$D$4005,ROW(B192)-ROW($C$3)))=0,"",INDEX(PlansAndNotes!$D$6:$D$4005,ROW(B192)-ROW($C$3))),"")</f>
        <v/>
      </c>
      <c r="O192" s="165" t="str">
        <f t="shared" si="31"/>
        <v/>
      </c>
      <c r="P192" s="363" t="str">
        <f>IFERROR(IF(LEN(INDEX(PlansAndNotes!$E$6:$E$4005,ROW(B192)-ROW($C$3)))=0,"",INDEX(PlansAndNotes!$E$6:$E$4005,ROW(B192)-ROW($C$3))),"")</f>
        <v/>
      </c>
      <c r="Q192" s="363" t="str">
        <f>IFERROR(IF(LEN(INDEX(PlansAndNotes!$G$6:$G$4005,ROW(B192)-ROW($C$3)))=0,"",INDEX(PlansAndNotes!$G$6:$G$4005,ROW(B192)-ROW($C$3))),"")</f>
        <v/>
      </c>
      <c r="R192" s="361" t="str">
        <f>IFERROR(IF(LEN(D192)&gt;0,IF(LEN(INDEX(AdressBook!$C$6:$C$25,MATCH(D192,AdressBook!$B$6:$B$25,0),1))=0,"",INDEX(AdressBook!$C$6:$C$25,MATCH(D192,AdressBook!$B$6:$B$25,0),1)),""),"")</f>
        <v/>
      </c>
      <c r="S192" s="165">
        <f>IF(LEN(C192)&gt;0,IFERROR(IF(MATCH(C192,C193:$C$4004,0)&gt;0,-1,ROW(S192)-ROW($S$3)),ROW(S192)-ROW($S$3)),-1)</f>
        <v>-1</v>
      </c>
      <c r="T192" s="165">
        <f t="shared" si="32"/>
        <v>0</v>
      </c>
      <c r="U192" s="165" t="str">
        <f t="shared" si="33"/>
        <v/>
      </c>
      <c r="V192" s="165" t="str">
        <f>IFERROR(IF(OR(C192="",S192&lt;0),"",IF(SUBTOTAL(3,C192:C192)=0,-1,SUBTOTAL(3,$C$4:C192))),"")</f>
        <v/>
      </c>
      <c r="W192" s="156" t="str">
        <f t="array" ref="W192">IF(LEN(C192)&gt;0,IFERROR(IF(MATCH(C192,$C$3:$C191,0)&gt;0,N192-INDEX($N$3:N191,SUMPRODUCT(MAX(ROW($C$3:$C191)*(C192=$C$3:$C191)))-2,1),""),""),"")</f>
        <v/>
      </c>
      <c r="X192" s="156">
        <f t="shared" ca="1" si="34"/>
        <v>1</v>
      </c>
      <c r="Y192" s="156">
        <f t="shared" ca="1" si="35"/>
        <v>1</v>
      </c>
      <c r="AB192" s="406"/>
      <c r="AC192" s="380"/>
      <c r="AD192" s="380">
        <f t="shared" si="36"/>
        <v>0</v>
      </c>
      <c r="AQ192" s="165" t="str">
        <f t="shared" si="37"/>
        <v/>
      </c>
      <c r="AR192" s="167" t="str">
        <f t="array" ref="AR192" xml:space="preserve"> IFERROR( IF(OR(DATERANGE="All Data",DATERANGE=""), INDEX(Calculations!$AC$7:$AC$506,SMALL(IF(Calculations!$AC$7:$AC$506&lt;&gt;"0",ROW($AQ$6:$AQ$505)-ROW(INDEX($AQ$6:$AQ$505,1,1))+1),AQ192),1),INDEX(Calculations!$AD$7:$AD$506,SMALL(IF(Calculations!$AD$7:$AD$506&lt;&gt;0,ROW($AQ$6:$AQ$505)-ROW(INDEX($AQ$6:$AQ$505,1,1))+1),AQ192),1)),"")</f>
        <v/>
      </c>
      <c r="AS192" s="164" t="str">
        <f t="array" ref="AS192" xml:space="preserve"> IFERROR(IF(OR(DATERANGE="All Data",DATERANGE=""),INDEX(AdressBook!$B$6:$B$505,SMALL(IF(Calculations!$AC$7:$AC$506&lt;&gt;"0",ROW($AQ$6:$AQ$505)-ROW(INDEX($AQ$6:$AQ$505,1,1))+1),AQ192),1),INDEX(AdressBook!$B$6:$B$505,SMALL(IF(Calculations!$AD$7:$AD$506&lt;&gt;0,ROW($AQ$6:$AQ$505)-ROW(INDEX($AQ$6:$AQ$505,1,1))+1),AQ192),1)),"")</f>
        <v/>
      </c>
      <c r="AT192" s="227" t="str">
        <f t="shared" si="38"/>
        <v/>
      </c>
      <c r="AV192" s="199"/>
      <c r="AW192" s="199"/>
    </row>
    <row r="193" spans="2:49" hidden="1" x14ac:dyDescent="0.25">
      <c r="B193" s="390" t="str">
        <f>IFERROR(IF(LEN(INDEX(PlansAndNotes!$B$6:$B$2005,ROW(A193)-ROW($B$3)))=0,"",INDEX(PlansAndNotes!$B$6:$B$2005,ROW(A193)-ROW($B$3))),"")</f>
        <v/>
      </c>
      <c r="C193" s="361" t="str">
        <f t="shared" si="30"/>
        <v/>
      </c>
      <c r="D193" s="361" t="str">
        <f>IFERROR(IF(LEN(C193)&gt;0,IF(LEN(INDEX(TasksList!$C$6:$C$1005,MATCH(C193,TasksList!$B$6:$B$1005,0),1))=0,"",INDEX(TasksList!$C$6:$C$1005,MATCH(C193,TasksList!$B$6:$B$1005,0),1)),""),"")</f>
        <v/>
      </c>
      <c r="E193" s="361" t="str">
        <f>IFERROR(IF(LEN(C193)&gt;0,IF(LEN(INDEX(TasksList!$F$6:$F$1005,MATCH(C193,TasksList!$B$6:$B$1005,0),1))=0,"not set!",INDEX(TasksList!$F$6:$F$1005,MATCH(C193,TasksList!$B$6:$B$1005,0),1)),""),"")</f>
        <v/>
      </c>
      <c r="F193" s="360" t="str">
        <f>IFERROR(IF(LEN(D193)&gt;0,IF(LEN(INDEX(AdressBook!$D$6:$D$25,MATCH(D193,AdressBook!$B$6:$B$25,0),1))=0,"",INDEX(AdressBook!$D$6:$D$25,MATCH(D193,AdressBook!$B$6:$B$25,0),1)),""),"")</f>
        <v/>
      </c>
      <c r="G193" s="361" t="str">
        <f>IFERROR(IF(LEN(INDEX(PlansAndNotes!$F$6:$F$2005,ROW(B193)-ROW($C$3)))=0,"",INDEX(PlansAndNotes!$F$6:$F$2005,ROW(B193)-ROW($C$3))),"")</f>
        <v/>
      </c>
      <c r="H193" s="361" t="str">
        <f>IFERROR(IF(LEN(C193)&gt;0,IF(LEN(INDEX(TasksList!$G$6:$G$1005,MATCH(C193,TasksList!$B$6:$B$1005,0),1))=0,"",INDEX(TasksList!$G$6:$G$1005,MATCH(C193,TasksList!$B$6:$B$1005,0),1)),""),"")</f>
        <v/>
      </c>
      <c r="I193" s="381"/>
      <c r="J193" s="402" t="str">
        <f>IF(LEN(INDEX(TasksList!$B$6:$B$1005,ROW(J190),1))=0,"",INDEX(TasksList!$B$6:$B$1005,ROW(J190),1)&amp;" - "&amp;INDEX(TasksList!$D$6:$D$1005,ROW(J190),1))</f>
        <v/>
      </c>
      <c r="K193" s="402"/>
      <c r="L193" s="399" t="str">
        <f t="array" ref="L193">IFERROR(INDEX($J$4:$J$1003,SMALL($K$4:$K$1003,ROW(L193)-3),1),"")</f>
        <v/>
      </c>
      <c r="M193" s="206"/>
      <c r="N193" s="362" t="str">
        <f>IFERROR(IF(LEN(INDEX(PlansAndNotes!$D$6:$D$4005,ROW(B193)-ROW($C$3)))=0,"",INDEX(PlansAndNotes!$D$6:$D$4005,ROW(B193)-ROW($C$3))),"")</f>
        <v/>
      </c>
      <c r="O193" s="165" t="str">
        <f t="shared" si="31"/>
        <v/>
      </c>
      <c r="P193" s="363" t="str">
        <f>IFERROR(IF(LEN(INDEX(PlansAndNotes!$E$6:$E$4005,ROW(B193)-ROW($C$3)))=0,"",INDEX(PlansAndNotes!$E$6:$E$4005,ROW(B193)-ROW($C$3))),"")</f>
        <v/>
      </c>
      <c r="Q193" s="363" t="str">
        <f>IFERROR(IF(LEN(INDEX(PlansAndNotes!$G$6:$G$4005,ROW(B193)-ROW($C$3)))=0,"",INDEX(PlansAndNotes!$G$6:$G$4005,ROW(B193)-ROW($C$3))),"")</f>
        <v/>
      </c>
      <c r="R193" s="361" t="str">
        <f>IFERROR(IF(LEN(D193)&gt;0,IF(LEN(INDEX(AdressBook!$C$6:$C$25,MATCH(D193,AdressBook!$B$6:$B$25,0),1))=0,"",INDEX(AdressBook!$C$6:$C$25,MATCH(D193,AdressBook!$B$6:$B$25,0),1)),""),"")</f>
        <v/>
      </c>
      <c r="S193" s="165">
        <f>IF(LEN(C193)&gt;0,IFERROR(IF(MATCH(C193,C194:$C$4004,0)&gt;0,-1,ROW(S193)-ROW($S$3)),ROW(S193)-ROW($S$3)),-1)</f>
        <v>-1</v>
      </c>
      <c r="T193" s="165">
        <f t="shared" si="32"/>
        <v>0</v>
      </c>
      <c r="U193" s="165" t="str">
        <f t="shared" si="33"/>
        <v/>
      </c>
      <c r="V193" s="165" t="str">
        <f>IFERROR(IF(OR(C193="",S193&lt;0),"",IF(SUBTOTAL(3,C193:C193)=0,-1,SUBTOTAL(3,$C$4:C193))),"")</f>
        <v/>
      </c>
      <c r="W193" s="156" t="str">
        <f t="array" ref="W193">IF(LEN(C193)&gt;0,IFERROR(IF(MATCH(C193,$C$3:$C192,0)&gt;0,N193-INDEX($N$3:N192,SUMPRODUCT(MAX(ROW($C$3:$C192)*(C193=$C$3:$C192)))-2,1),""),""),"")</f>
        <v/>
      </c>
      <c r="X193" s="156">
        <f t="shared" ca="1" si="34"/>
        <v>1</v>
      </c>
      <c r="Y193" s="156">
        <f t="shared" ca="1" si="35"/>
        <v>1</v>
      </c>
      <c r="AB193" s="406"/>
      <c r="AC193" s="380"/>
      <c r="AD193" s="380">
        <f t="shared" si="36"/>
        <v>0</v>
      </c>
      <c r="AQ193" s="165" t="str">
        <f t="shared" si="37"/>
        <v/>
      </c>
      <c r="AR193" s="167" t="str">
        <f t="array" ref="AR193" xml:space="preserve"> IFERROR( IF(OR(DATERANGE="All Data",DATERANGE=""), INDEX(Calculations!$AC$7:$AC$506,SMALL(IF(Calculations!$AC$7:$AC$506&lt;&gt;"0",ROW($AQ$6:$AQ$505)-ROW(INDEX($AQ$6:$AQ$505,1,1))+1),AQ193),1),INDEX(Calculations!$AD$7:$AD$506,SMALL(IF(Calculations!$AD$7:$AD$506&lt;&gt;0,ROW($AQ$6:$AQ$505)-ROW(INDEX($AQ$6:$AQ$505,1,1))+1),AQ193),1)),"")</f>
        <v/>
      </c>
      <c r="AS193" s="164" t="str">
        <f t="array" ref="AS193" xml:space="preserve"> IFERROR(IF(OR(DATERANGE="All Data",DATERANGE=""),INDEX(AdressBook!$B$6:$B$505,SMALL(IF(Calculations!$AC$7:$AC$506&lt;&gt;"0",ROW($AQ$6:$AQ$505)-ROW(INDEX($AQ$6:$AQ$505,1,1))+1),AQ193),1),INDEX(AdressBook!$B$6:$B$505,SMALL(IF(Calculations!$AD$7:$AD$506&lt;&gt;0,ROW($AQ$6:$AQ$505)-ROW(INDEX($AQ$6:$AQ$505,1,1))+1),AQ193),1)),"")</f>
        <v/>
      </c>
      <c r="AT193" s="227" t="str">
        <f t="shared" si="38"/>
        <v/>
      </c>
      <c r="AV193" s="199"/>
      <c r="AW193" s="199"/>
    </row>
    <row r="194" spans="2:49" hidden="1" x14ac:dyDescent="0.25">
      <c r="B194" s="390" t="str">
        <f>IFERROR(IF(LEN(INDEX(PlansAndNotes!$B$6:$B$2005,ROW(A194)-ROW($B$3)))=0,"",INDEX(PlansAndNotes!$B$6:$B$2005,ROW(A194)-ROW($B$3))),"")</f>
        <v/>
      </c>
      <c r="C194" s="361" t="str">
        <f t="shared" si="30"/>
        <v/>
      </c>
      <c r="D194" s="361" t="str">
        <f>IFERROR(IF(LEN(C194)&gt;0,IF(LEN(INDEX(TasksList!$C$6:$C$1005,MATCH(C194,TasksList!$B$6:$B$1005,0),1))=0,"",INDEX(TasksList!$C$6:$C$1005,MATCH(C194,TasksList!$B$6:$B$1005,0),1)),""),"")</f>
        <v/>
      </c>
      <c r="E194" s="361" t="str">
        <f>IFERROR(IF(LEN(C194)&gt;0,IF(LEN(INDEX(TasksList!$F$6:$F$1005,MATCH(C194,TasksList!$B$6:$B$1005,0),1))=0,"not set!",INDEX(TasksList!$F$6:$F$1005,MATCH(C194,TasksList!$B$6:$B$1005,0),1)),""),"")</f>
        <v/>
      </c>
      <c r="F194" s="360" t="str">
        <f>IFERROR(IF(LEN(D194)&gt;0,IF(LEN(INDEX(AdressBook!$D$6:$D$25,MATCH(D194,AdressBook!$B$6:$B$25,0),1))=0,"",INDEX(AdressBook!$D$6:$D$25,MATCH(D194,AdressBook!$B$6:$B$25,0),1)),""),"")</f>
        <v/>
      </c>
      <c r="G194" s="361" t="str">
        <f>IFERROR(IF(LEN(INDEX(PlansAndNotes!$F$6:$F$2005,ROW(B194)-ROW($C$3)))=0,"",INDEX(PlansAndNotes!$F$6:$F$2005,ROW(B194)-ROW($C$3))),"")</f>
        <v/>
      </c>
      <c r="H194" s="361" t="str">
        <f>IFERROR(IF(LEN(C194)&gt;0,IF(LEN(INDEX(TasksList!$G$6:$G$1005,MATCH(C194,TasksList!$B$6:$B$1005,0),1))=0,"",INDEX(TasksList!$G$6:$G$1005,MATCH(C194,TasksList!$B$6:$B$1005,0),1)),""),"")</f>
        <v/>
      </c>
      <c r="I194" s="381"/>
      <c r="J194" s="402" t="str">
        <f>IF(LEN(INDEX(TasksList!$B$6:$B$1005,ROW(J191),1))=0,"",INDEX(TasksList!$B$6:$B$1005,ROW(J191),1)&amp;" - "&amp;INDEX(TasksList!$D$6:$D$1005,ROW(J191),1))</f>
        <v/>
      </c>
      <c r="K194" s="402"/>
      <c r="L194" s="399" t="str">
        <f t="array" ref="L194">IFERROR(INDEX($J$4:$J$1003,SMALL($K$4:$K$1003,ROW(L194)-3),1),"")</f>
        <v/>
      </c>
      <c r="M194" s="206"/>
      <c r="N194" s="362" t="str">
        <f>IFERROR(IF(LEN(INDEX(PlansAndNotes!$D$6:$D$4005,ROW(B194)-ROW($C$3)))=0,"",INDEX(PlansAndNotes!$D$6:$D$4005,ROW(B194)-ROW($C$3))),"")</f>
        <v/>
      </c>
      <c r="O194" s="165" t="str">
        <f t="shared" si="31"/>
        <v/>
      </c>
      <c r="P194" s="363" t="str">
        <f>IFERROR(IF(LEN(INDEX(PlansAndNotes!$E$6:$E$4005,ROW(B194)-ROW($C$3)))=0,"",INDEX(PlansAndNotes!$E$6:$E$4005,ROW(B194)-ROW($C$3))),"")</f>
        <v/>
      </c>
      <c r="Q194" s="363" t="str">
        <f>IFERROR(IF(LEN(INDEX(PlansAndNotes!$G$6:$G$4005,ROW(B194)-ROW($C$3)))=0,"",INDEX(PlansAndNotes!$G$6:$G$4005,ROW(B194)-ROW($C$3))),"")</f>
        <v/>
      </c>
      <c r="R194" s="361" t="str">
        <f>IFERROR(IF(LEN(D194)&gt;0,IF(LEN(INDEX(AdressBook!$C$6:$C$25,MATCH(D194,AdressBook!$B$6:$B$25,0),1))=0,"",INDEX(AdressBook!$C$6:$C$25,MATCH(D194,AdressBook!$B$6:$B$25,0),1)),""),"")</f>
        <v/>
      </c>
      <c r="S194" s="165">
        <f>IF(LEN(C194)&gt;0,IFERROR(IF(MATCH(C194,C195:$C$4004,0)&gt;0,-1,ROW(S194)-ROW($S$3)),ROW(S194)-ROW($S$3)),-1)</f>
        <v>-1</v>
      </c>
      <c r="T194" s="165">
        <f t="shared" si="32"/>
        <v>0</v>
      </c>
      <c r="U194" s="165" t="str">
        <f t="shared" si="33"/>
        <v/>
      </c>
      <c r="V194" s="165" t="str">
        <f>IFERROR(IF(OR(C194="",S194&lt;0),"",IF(SUBTOTAL(3,C194:C194)=0,-1,SUBTOTAL(3,$C$4:C194))),"")</f>
        <v/>
      </c>
      <c r="W194" s="156" t="str">
        <f t="array" ref="W194">IF(LEN(C194)&gt;0,IFERROR(IF(MATCH(C194,$C$3:$C193,0)&gt;0,N194-INDEX($N$3:N193,SUMPRODUCT(MAX(ROW($C$3:$C193)*(C194=$C$3:$C193)))-2,1),""),""),"")</f>
        <v/>
      </c>
      <c r="X194" s="156">
        <f t="shared" ca="1" si="34"/>
        <v>1</v>
      </c>
      <c r="Y194" s="156">
        <f t="shared" ca="1" si="35"/>
        <v>1</v>
      </c>
      <c r="AB194" s="406"/>
      <c r="AC194" s="380"/>
      <c r="AD194" s="380">
        <f t="shared" si="36"/>
        <v>0</v>
      </c>
      <c r="AQ194" s="165" t="str">
        <f t="shared" si="37"/>
        <v/>
      </c>
      <c r="AR194" s="167" t="str">
        <f t="array" ref="AR194" xml:space="preserve"> IFERROR( IF(OR(DATERANGE="All Data",DATERANGE=""), INDEX(Calculations!$AC$7:$AC$506,SMALL(IF(Calculations!$AC$7:$AC$506&lt;&gt;"0",ROW($AQ$6:$AQ$505)-ROW(INDEX($AQ$6:$AQ$505,1,1))+1),AQ194),1),INDEX(Calculations!$AD$7:$AD$506,SMALL(IF(Calculations!$AD$7:$AD$506&lt;&gt;0,ROW($AQ$6:$AQ$505)-ROW(INDEX($AQ$6:$AQ$505,1,1))+1),AQ194),1)),"")</f>
        <v/>
      </c>
      <c r="AS194" s="164" t="str">
        <f t="array" ref="AS194" xml:space="preserve"> IFERROR(IF(OR(DATERANGE="All Data",DATERANGE=""),INDEX(AdressBook!$B$6:$B$505,SMALL(IF(Calculations!$AC$7:$AC$506&lt;&gt;"0",ROW($AQ$6:$AQ$505)-ROW(INDEX($AQ$6:$AQ$505,1,1))+1),AQ194),1),INDEX(AdressBook!$B$6:$B$505,SMALL(IF(Calculations!$AD$7:$AD$506&lt;&gt;0,ROW($AQ$6:$AQ$505)-ROW(INDEX($AQ$6:$AQ$505,1,1))+1),AQ194),1)),"")</f>
        <v/>
      </c>
      <c r="AT194" s="227" t="str">
        <f t="shared" si="38"/>
        <v/>
      </c>
      <c r="AV194" s="199"/>
      <c r="AW194" s="199"/>
    </row>
    <row r="195" spans="2:49" hidden="1" x14ac:dyDescent="0.25">
      <c r="B195" s="390" t="str">
        <f>IFERROR(IF(LEN(INDEX(PlansAndNotes!$B$6:$B$2005,ROW(A195)-ROW($B$3)))=0,"",INDEX(PlansAndNotes!$B$6:$B$2005,ROW(A195)-ROW($B$3))),"")</f>
        <v/>
      </c>
      <c r="C195" s="361" t="str">
        <f t="shared" si="30"/>
        <v/>
      </c>
      <c r="D195" s="361" t="str">
        <f>IFERROR(IF(LEN(C195)&gt;0,IF(LEN(INDEX(TasksList!$C$6:$C$1005,MATCH(C195,TasksList!$B$6:$B$1005,0),1))=0,"",INDEX(TasksList!$C$6:$C$1005,MATCH(C195,TasksList!$B$6:$B$1005,0),1)),""),"")</f>
        <v/>
      </c>
      <c r="E195" s="361" t="str">
        <f>IFERROR(IF(LEN(C195)&gt;0,IF(LEN(INDEX(TasksList!$F$6:$F$1005,MATCH(C195,TasksList!$B$6:$B$1005,0),1))=0,"not set!",INDEX(TasksList!$F$6:$F$1005,MATCH(C195,TasksList!$B$6:$B$1005,0),1)),""),"")</f>
        <v/>
      </c>
      <c r="F195" s="360" t="str">
        <f>IFERROR(IF(LEN(D195)&gt;0,IF(LEN(INDEX(AdressBook!$D$6:$D$25,MATCH(D195,AdressBook!$B$6:$B$25,0),1))=0,"",INDEX(AdressBook!$D$6:$D$25,MATCH(D195,AdressBook!$B$6:$B$25,0),1)),""),"")</f>
        <v/>
      </c>
      <c r="G195" s="361" t="str">
        <f>IFERROR(IF(LEN(INDEX(PlansAndNotes!$F$6:$F$2005,ROW(B195)-ROW($C$3)))=0,"",INDEX(PlansAndNotes!$F$6:$F$2005,ROW(B195)-ROW($C$3))),"")</f>
        <v/>
      </c>
      <c r="H195" s="361" t="str">
        <f>IFERROR(IF(LEN(C195)&gt;0,IF(LEN(INDEX(TasksList!$G$6:$G$1005,MATCH(C195,TasksList!$B$6:$B$1005,0),1))=0,"",INDEX(TasksList!$G$6:$G$1005,MATCH(C195,TasksList!$B$6:$B$1005,0),1)),""),"")</f>
        <v/>
      </c>
      <c r="I195" s="381"/>
      <c r="J195" s="402" t="str">
        <f>IF(LEN(INDEX(TasksList!$B$6:$B$1005,ROW(J192),1))=0,"",INDEX(TasksList!$B$6:$B$1005,ROW(J192),1)&amp;" - "&amp;INDEX(TasksList!$D$6:$D$1005,ROW(J192),1))</f>
        <v/>
      </c>
      <c r="K195" s="402"/>
      <c r="L195" s="399" t="str">
        <f t="array" ref="L195">IFERROR(INDEX($J$4:$J$1003,SMALL($K$4:$K$1003,ROW(L195)-3),1),"")</f>
        <v/>
      </c>
      <c r="M195" s="206"/>
      <c r="N195" s="362" t="str">
        <f>IFERROR(IF(LEN(INDEX(PlansAndNotes!$D$6:$D$4005,ROW(B195)-ROW($C$3)))=0,"",INDEX(PlansAndNotes!$D$6:$D$4005,ROW(B195)-ROW($C$3))),"")</f>
        <v/>
      </c>
      <c r="O195" s="165" t="str">
        <f t="shared" si="31"/>
        <v/>
      </c>
      <c r="P195" s="363" t="str">
        <f>IFERROR(IF(LEN(INDEX(PlansAndNotes!$E$6:$E$4005,ROW(B195)-ROW($C$3)))=0,"",INDEX(PlansAndNotes!$E$6:$E$4005,ROW(B195)-ROW($C$3))),"")</f>
        <v/>
      </c>
      <c r="Q195" s="363" t="str">
        <f>IFERROR(IF(LEN(INDEX(PlansAndNotes!$G$6:$G$4005,ROW(B195)-ROW($C$3)))=0,"",INDEX(PlansAndNotes!$G$6:$G$4005,ROW(B195)-ROW($C$3))),"")</f>
        <v/>
      </c>
      <c r="R195" s="361" t="str">
        <f>IFERROR(IF(LEN(D195)&gt;0,IF(LEN(INDEX(AdressBook!$C$6:$C$25,MATCH(D195,AdressBook!$B$6:$B$25,0),1))=0,"",INDEX(AdressBook!$C$6:$C$25,MATCH(D195,AdressBook!$B$6:$B$25,0),1)),""),"")</f>
        <v/>
      </c>
      <c r="S195" s="165">
        <f>IF(LEN(C195)&gt;0,IFERROR(IF(MATCH(C195,C196:$C$4004,0)&gt;0,-1,ROW(S195)-ROW($S$3)),ROW(S195)-ROW($S$3)),-1)</f>
        <v>-1</v>
      </c>
      <c r="T195" s="165">
        <f t="shared" si="32"/>
        <v>0</v>
      </c>
      <c r="U195" s="165" t="str">
        <f t="shared" si="33"/>
        <v/>
      </c>
      <c r="V195" s="165" t="str">
        <f>IFERROR(IF(OR(C195="",S195&lt;0),"",IF(SUBTOTAL(3,C195:C195)=0,-1,SUBTOTAL(3,$C$4:C195))),"")</f>
        <v/>
      </c>
      <c r="W195" s="156" t="str">
        <f t="array" ref="W195">IF(LEN(C195)&gt;0,IFERROR(IF(MATCH(C195,$C$3:$C194,0)&gt;0,N195-INDEX($N$3:N194,SUMPRODUCT(MAX(ROW($C$3:$C194)*(C195=$C$3:$C194)))-2,1),""),""),"")</f>
        <v/>
      </c>
      <c r="X195" s="156">
        <f t="shared" ca="1" si="34"/>
        <v>1</v>
      </c>
      <c r="Y195" s="156">
        <f t="shared" ca="1" si="35"/>
        <v>1</v>
      </c>
      <c r="AB195" s="406"/>
      <c r="AC195" s="380"/>
      <c r="AD195" s="380">
        <f t="shared" si="36"/>
        <v>0</v>
      </c>
      <c r="AQ195" s="165" t="str">
        <f t="shared" si="37"/>
        <v/>
      </c>
      <c r="AR195" s="167" t="str">
        <f t="array" ref="AR195" xml:space="preserve"> IFERROR( IF(OR(DATERANGE="All Data",DATERANGE=""), INDEX(Calculations!$AC$7:$AC$506,SMALL(IF(Calculations!$AC$7:$AC$506&lt;&gt;"0",ROW($AQ$6:$AQ$505)-ROW(INDEX($AQ$6:$AQ$505,1,1))+1),AQ195),1),INDEX(Calculations!$AD$7:$AD$506,SMALL(IF(Calculations!$AD$7:$AD$506&lt;&gt;0,ROW($AQ$6:$AQ$505)-ROW(INDEX($AQ$6:$AQ$505,1,1))+1),AQ195),1)),"")</f>
        <v/>
      </c>
      <c r="AS195" s="164" t="str">
        <f t="array" ref="AS195" xml:space="preserve"> IFERROR(IF(OR(DATERANGE="All Data",DATERANGE=""),INDEX(AdressBook!$B$6:$B$505,SMALL(IF(Calculations!$AC$7:$AC$506&lt;&gt;"0",ROW($AQ$6:$AQ$505)-ROW(INDEX($AQ$6:$AQ$505,1,1))+1),AQ195),1),INDEX(AdressBook!$B$6:$B$505,SMALL(IF(Calculations!$AD$7:$AD$506&lt;&gt;0,ROW($AQ$6:$AQ$505)-ROW(INDEX($AQ$6:$AQ$505,1,1))+1),AQ195),1)),"")</f>
        <v/>
      </c>
      <c r="AT195" s="227" t="str">
        <f t="shared" si="38"/>
        <v/>
      </c>
      <c r="AV195" s="199"/>
      <c r="AW195" s="199"/>
    </row>
    <row r="196" spans="2:49" hidden="1" x14ac:dyDescent="0.25">
      <c r="B196" s="390" t="str">
        <f>IFERROR(IF(LEN(INDEX(PlansAndNotes!$B$6:$B$2005,ROW(A196)-ROW($B$3)))=0,"",INDEX(PlansAndNotes!$B$6:$B$2005,ROW(A196)-ROW($B$3))),"")</f>
        <v/>
      </c>
      <c r="C196" s="361" t="str">
        <f t="shared" ref="C196:C259" si="39">IF(LEN(B196)&gt;0,LEFT(B196,SEARCH(" - ",B196)-1)*1,"")</f>
        <v/>
      </c>
      <c r="D196" s="361" t="str">
        <f>IFERROR(IF(LEN(C196)&gt;0,IF(LEN(INDEX(TasksList!$C$6:$C$1005,MATCH(C196,TasksList!$B$6:$B$1005,0),1))=0,"",INDEX(TasksList!$C$6:$C$1005,MATCH(C196,TasksList!$B$6:$B$1005,0),1)),""),"")</f>
        <v/>
      </c>
      <c r="E196" s="361" t="str">
        <f>IFERROR(IF(LEN(C196)&gt;0,IF(LEN(INDEX(TasksList!$F$6:$F$1005,MATCH(C196,TasksList!$B$6:$B$1005,0),1))=0,"not set!",INDEX(TasksList!$F$6:$F$1005,MATCH(C196,TasksList!$B$6:$B$1005,0),1)),""),"")</f>
        <v/>
      </c>
      <c r="F196" s="360" t="str">
        <f>IFERROR(IF(LEN(D196)&gt;0,IF(LEN(INDEX(AdressBook!$D$6:$D$25,MATCH(D196,AdressBook!$B$6:$B$25,0),1))=0,"",INDEX(AdressBook!$D$6:$D$25,MATCH(D196,AdressBook!$B$6:$B$25,0),1)),""),"")</f>
        <v/>
      </c>
      <c r="G196" s="361" t="str">
        <f>IFERROR(IF(LEN(INDEX(PlansAndNotes!$F$6:$F$2005,ROW(B196)-ROW($C$3)))=0,"",INDEX(PlansAndNotes!$F$6:$F$2005,ROW(B196)-ROW($C$3))),"")</f>
        <v/>
      </c>
      <c r="H196" s="361" t="str">
        <f>IFERROR(IF(LEN(C196)&gt;0,IF(LEN(INDEX(TasksList!$G$6:$G$1005,MATCH(C196,TasksList!$B$6:$B$1005,0),1))=0,"",INDEX(TasksList!$G$6:$G$1005,MATCH(C196,TasksList!$B$6:$B$1005,0),1)),""),"")</f>
        <v/>
      </c>
      <c r="I196" s="381"/>
      <c r="J196" s="402" t="str">
        <f>IF(LEN(INDEX(TasksList!$B$6:$B$1005,ROW(J193),1))=0,"",INDEX(TasksList!$B$6:$B$1005,ROW(J193),1)&amp;" - "&amp;INDEX(TasksList!$D$6:$D$1005,ROW(J193),1))</f>
        <v/>
      </c>
      <c r="K196" s="402"/>
      <c r="L196" s="399" t="str">
        <f t="array" ref="L196">IFERROR(INDEX($J$4:$J$1003,SMALL($K$4:$K$1003,ROW(L196)-3),1),"")</f>
        <v/>
      </c>
      <c r="M196" s="206"/>
      <c r="N196" s="362" t="str">
        <f>IFERROR(IF(LEN(INDEX(PlansAndNotes!$D$6:$D$4005,ROW(B196)-ROW($C$3)))=0,"",INDEX(PlansAndNotes!$D$6:$D$4005,ROW(B196)-ROW($C$3))),"")</f>
        <v/>
      </c>
      <c r="O196" s="165" t="str">
        <f t="shared" ref="O196:O259" si="40">IF(LEN(B196)&gt;0,RIGHT(B196,LEN(B196)-SEARCH(" - ",B196)-2),"")</f>
        <v/>
      </c>
      <c r="P196" s="363" t="str">
        <f>IFERROR(IF(LEN(INDEX(PlansAndNotes!$E$6:$E$4005,ROW(B196)-ROW($C$3)))=0,"",INDEX(PlansAndNotes!$E$6:$E$4005,ROW(B196)-ROW($C$3))),"")</f>
        <v/>
      </c>
      <c r="Q196" s="363" t="str">
        <f>IFERROR(IF(LEN(INDEX(PlansAndNotes!$G$6:$G$4005,ROW(B196)-ROW($C$3)))=0,"",INDEX(PlansAndNotes!$G$6:$G$4005,ROW(B196)-ROW($C$3))),"")</f>
        <v/>
      </c>
      <c r="R196" s="361" t="str">
        <f>IFERROR(IF(LEN(D196)&gt;0,IF(LEN(INDEX(AdressBook!$C$6:$C$25,MATCH(D196,AdressBook!$B$6:$B$25,0),1))=0,"",INDEX(AdressBook!$C$6:$C$25,MATCH(D196,AdressBook!$B$6:$B$25,0),1)),""),"")</f>
        <v/>
      </c>
      <c r="S196" s="165">
        <f>IF(LEN(C196)&gt;0,IFERROR(IF(MATCH(C196,C197:$C$4004,0)&gt;0,-1,ROW(S196)-ROW($S$3)),ROW(S196)-ROW($S$3)),-1)</f>
        <v>-1</v>
      </c>
      <c r="T196" s="165">
        <f t="shared" ref="T196:T259" si="41">IF(OR(taskRange="All tasks (all stages)",taskRange=""),ROW(T196)-ROW($T$3),IF(S196&gt;0,ROW(T196)-ROW($T$3),0))*IF(OR(calendarSalesmen="",calendarSalesmen="All salesmen"),1,IF(calendarSalesmen=G196,1,0))*IF(OR(calendarStage="",calendarStage="All Stages"),1,IF(calendarStage=P196,1,0))</f>
        <v>0</v>
      </c>
      <c r="U196" s="165" t="str">
        <f t="shared" ref="U196:U259" si="42">IF(S196&gt;0,P196,"")</f>
        <v/>
      </c>
      <c r="V196" s="165" t="str">
        <f>IFERROR(IF(OR(C196="",S196&lt;0),"",IF(SUBTOTAL(3,C196:C196)=0,-1,SUBTOTAL(3,$C$4:C196))),"")</f>
        <v/>
      </c>
      <c r="W196" s="156" t="str">
        <f t="array" ref="W196">IF(LEN(C196)&gt;0,IFERROR(IF(MATCH(C196,$C$3:$C195,0)&gt;0,N196-INDEX($N$3:N195,SUMPRODUCT(MAX(ROW($C$3:$C195)*(C196=$C$3:$C195)))-2,1),""),""),"")</f>
        <v/>
      </c>
      <c r="X196" s="156">
        <f t="shared" ca="1" si="34"/>
        <v>1</v>
      </c>
      <c r="Y196" s="156">
        <f t="shared" ca="1" si="35"/>
        <v>1</v>
      </c>
      <c r="AB196" s="406"/>
      <c r="AC196" s="380"/>
      <c r="AD196" s="380">
        <f t="shared" si="36"/>
        <v>0</v>
      </c>
      <c r="AQ196" s="165" t="str">
        <f t="shared" si="37"/>
        <v/>
      </c>
      <c r="AR196" s="167" t="str">
        <f t="array" ref="AR196" xml:space="preserve"> IFERROR( IF(OR(DATERANGE="All Data",DATERANGE=""), INDEX(Calculations!$AC$7:$AC$506,SMALL(IF(Calculations!$AC$7:$AC$506&lt;&gt;"0",ROW($AQ$6:$AQ$505)-ROW(INDEX($AQ$6:$AQ$505,1,1))+1),AQ196),1),INDEX(Calculations!$AD$7:$AD$506,SMALL(IF(Calculations!$AD$7:$AD$506&lt;&gt;0,ROW($AQ$6:$AQ$505)-ROW(INDEX($AQ$6:$AQ$505,1,1))+1),AQ196),1)),"")</f>
        <v/>
      </c>
      <c r="AS196" s="164" t="str">
        <f t="array" ref="AS196" xml:space="preserve"> IFERROR(IF(OR(DATERANGE="All Data",DATERANGE=""),INDEX(AdressBook!$B$6:$B$505,SMALL(IF(Calculations!$AC$7:$AC$506&lt;&gt;"0",ROW($AQ$6:$AQ$505)-ROW(INDEX($AQ$6:$AQ$505,1,1))+1),AQ196),1),INDEX(AdressBook!$B$6:$B$505,SMALL(IF(Calculations!$AD$7:$AD$506&lt;&gt;0,ROW($AQ$6:$AQ$505)-ROW(INDEX($AQ$6:$AQ$505,1,1))+1),AQ196),1)),"")</f>
        <v/>
      </c>
      <c r="AT196" s="227" t="str">
        <f t="shared" si="38"/>
        <v/>
      </c>
      <c r="AV196" s="199"/>
      <c r="AW196" s="199"/>
    </row>
    <row r="197" spans="2:49" hidden="1" x14ac:dyDescent="0.25">
      <c r="B197" s="390" t="str">
        <f>IFERROR(IF(LEN(INDEX(PlansAndNotes!$B$6:$B$2005,ROW(A197)-ROW($B$3)))=0,"",INDEX(PlansAndNotes!$B$6:$B$2005,ROW(A197)-ROW($B$3))),"")</f>
        <v/>
      </c>
      <c r="C197" s="361" t="str">
        <f t="shared" si="39"/>
        <v/>
      </c>
      <c r="D197" s="361" t="str">
        <f>IFERROR(IF(LEN(C197)&gt;0,IF(LEN(INDEX(TasksList!$C$6:$C$1005,MATCH(C197,TasksList!$B$6:$B$1005,0),1))=0,"",INDEX(TasksList!$C$6:$C$1005,MATCH(C197,TasksList!$B$6:$B$1005,0),1)),""),"")</f>
        <v/>
      </c>
      <c r="E197" s="361" t="str">
        <f>IFERROR(IF(LEN(C197)&gt;0,IF(LEN(INDEX(TasksList!$F$6:$F$1005,MATCH(C197,TasksList!$B$6:$B$1005,0),1))=0,"not set!",INDEX(TasksList!$F$6:$F$1005,MATCH(C197,TasksList!$B$6:$B$1005,0),1)),""),"")</f>
        <v/>
      </c>
      <c r="F197" s="360" t="str">
        <f>IFERROR(IF(LEN(D197)&gt;0,IF(LEN(INDEX(AdressBook!$D$6:$D$25,MATCH(D197,AdressBook!$B$6:$B$25,0),1))=0,"",INDEX(AdressBook!$D$6:$D$25,MATCH(D197,AdressBook!$B$6:$B$25,0),1)),""),"")</f>
        <v/>
      </c>
      <c r="G197" s="361" t="str">
        <f>IFERROR(IF(LEN(INDEX(PlansAndNotes!$F$6:$F$2005,ROW(B197)-ROW($C$3)))=0,"",INDEX(PlansAndNotes!$F$6:$F$2005,ROW(B197)-ROW($C$3))),"")</f>
        <v/>
      </c>
      <c r="H197" s="361" t="str">
        <f>IFERROR(IF(LEN(C197)&gt;0,IF(LEN(INDEX(TasksList!$G$6:$G$1005,MATCH(C197,TasksList!$B$6:$B$1005,0),1))=0,"",INDEX(TasksList!$G$6:$G$1005,MATCH(C197,TasksList!$B$6:$B$1005,0),1)),""),"")</f>
        <v/>
      </c>
      <c r="I197" s="381"/>
      <c r="J197" s="402" t="str">
        <f>IF(LEN(INDEX(TasksList!$B$6:$B$1005,ROW(J194),1))=0,"",INDEX(TasksList!$B$6:$B$1005,ROW(J194),1)&amp;" - "&amp;INDEX(TasksList!$D$6:$D$1005,ROW(J194),1))</f>
        <v/>
      </c>
      <c r="K197" s="402"/>
      <c r="L197" s="399" t="str">
        <f t="array" ref="L197">IFERROR(INDEX($J$4:$J$1003,SMALL($K$4:$K$1003,ROW(L197)-3),1),"")</f>
        <v/>
      </c>
      <c r="M197" s="206"/>
      <c r="N197" s="362" t="str">
        <f>IFERROR(IF(LEN(INDEX(PlansAndNotes!$D$6:$D$4005,ROW(B197)-ROW($C$3)))=0,"",INDEX(PlansAndNotes!$D$6:$D$4005,ROW(B197)-ROW($C$3))),"")</f>
        <v/>
      </c>
      <c r="O197" s="165" t="str">
        <f t="shared" si="40"/>
        <v/>
      </c>
      <c r="P197" s="363" t="str">
        <f>IFERROR(IF(LEN(INDEX(PlansAndNotes!$E$6:$E$4005,ROW(B197)-ROW($C$3)))=0,"",INDEX(PlansAndNotes!$E$6:$E$4005,ROW(B197)-ROW($C$3))),"")</f>
        <v/>
      </c>
      <c r="Q197" s="363" t="str">
        <f>IFERROR(IF(LEN(INDEX(PlansAndNotes!$G$6:$G$4005,ROW(B197)-ROW($C$3)))=0,"",INDEX(PlansAndNotes!$G$6:$G$4005,ROW(B197)-ROW($C$3))),"")</f>
        <v/>
      </c>
      <c r="R197" s="361" t="str">
        <f>IFERROR(IF(LEN(D197)&gt;0,IF(LEN(INDEX(AdressBook!$C$6:$C$25,MATCH(D197,AdressBook!$B$6:$B$25,0),1))=0,"",INDEX(AdressBook!$C$6:$C$25,MATCH(D197,AdressBook!$B$6:$B$25,0),1)),""),"")</f>
        <v/>
      </c>
      <c r="S197" s="165">
        <f>IF(LEN(C197)&gt;0,IFERROR(IF(MATCH(C197,C198:$C$4004,0)&gt;0,-1,ROW(S197)-ROW($S$3)),ROW(S197)-ROW($S$3)),-1)</f>
        <v>-1</v>
      </c>
      <c r="T197" s="165">
        <f t="shared" si="41"/>
        <v>0</v>
      </c>
      <c r="U197" s="165" t="str">
        <f t="shared" si="42"/>
        <v/>
      </c>
      <c r="V197" s="165" t="str">
        <f>IFERROR(IF(OR(C197="",S197&lt;0),"",IF(SUBTOTAL(3,C197:C197)=0,-1,SUBTOTAL(3,$C$4:C197))),"")</f>
        <v/>
      </c>
      <c r="W197" s="156" t="str">
        <f t="array" ref="W197">IF(LEN(C197)&gt;0,IFERROR(IF(MATCH(C197,$C$3:$C196,0)&gt;0,N197-INDEX($N$3:N196,SUMPRODUCT(MAX(ROW($C$3:$C196)*(C197=$C$3:$C196)))-2,1),""),""),"")</f>
        <v/>
      </c>
      <c r="X197" s="156">
        <f t="shared" ref="X197:X260" ca="1" si="43">IFERROR(IF($X$2="",1,IF(AND(N197&lt;=TODAY(),N197+$X$2&gt;=TODAY()),1,0)),"")</f>
        <v>1</v>
      </c>
      <c r="Y197" s="156">
        <f t="shared" ref="Y197:Y260" ca="1" si="44">IFERROR(IF($Y$2="",1,IF(AND(N197&lt;=TODAY(),N197+$Y$2&gt;=TODAY()),1,0)),"")</f>
        <v>1</v>
      </c>
      <c r="AB197" s="406"/>
      <c r="AC197" s="380"/>
      <c r="AD197" s="380">
        <f t="shared" si="36"/>
        <v>0</v>
      </c>
      <c r="AQ197" s="165" t="str">
        <f t="shared" si="37"/>
        <v/>
      </c>
      <c r="AR197" s="167" t="str">
        <f t="array" ref="AR197" xml:space="preserve"> IFERROR( IF(OR(DATERANGE="All Data",DATERANGE=""), INDEX(Calculations!$AC$7:$AC$506,SMALL(IF(Calculations!$AC$7:$AC$506&lt;&gt;"0",ROW($AQ$6:$AQ$505)-ROW(INDEX($AQ$6:$AQ$505,1,1))+1),AQ197),1),INDEX(Calculations!$AD$7:$AD$506,SMALL(IF(Calculations!$AD$7:$AD$506&lt;&gt;0,ROW($AQ$6:$AQ$505)-ROW(INDEX($AQ$6:$AQ$505,1,1))+1),AQ197),1)),"")</f>
        <v/>
      </c>
      <c r="AS197" s="164" t="str">
        <f t="array" ref="AS197" xml:space="preserve"> IFERROR(IF(OR(DATERANGE="All Data",DATERANGE=""),INDEX(AdressBook!$B$6:$B$505,SMALL(IF(Calculations!$AC$7:$AC$506&lt;&gt;"0",ROW($AQ$6:$AQ$505)-ROW(INDEX($AQ$6:$AQ$505,1,1))+1),AQ197),1),INDEX(AdressBook!$B$6:$B$505,SMALL(IF(Calculations!$AD$7:$AD$506&lt;&gt;0,ROW($AQ$6:$AQ$505)-ROW(INDEX($AQ$6:$AQ$505,1,1))+1),AQ197),1)),"")</f>
        <v/>
      </c>
      <c r="AT197" s="227" t="str">
        <f t="shared" si="38"/>
        <v/>
      </c>
      <c r="AV197" s="199"/>
      <c r="AW197" s="199"/>
    </row>
    <row r="198" spans="2:49" hidden="1" x14ac:dyDescent="0.25">
      <c r="B198" s="390" t="str">
        <f>IFERROR(IF(LEN(INDEX(PlansAndNotes!$B$6:$B$2005,ROW(A198)-ROW($B$3)))=0,"",INDEX(PlansAndNotes!$B$6:$B$2005,ROW(A198)-ROW($B$3))),"")</f>
        <v/>
      </c>
      <c r="C198" s="361" t="str">
        <f t="shared" si="39"/>
        <v/>
      </c>
      <c r="D198" s="361" t="str">
        <f>IFERROR(IF(LEN(C198)&gt;0,IF(LEN(INDEX(TasksList!$C$6:$C$1005,MATCH(C198,TasksList!$B$6:$B$1005,0),1))=0,"",INDEX(TasksList!$C$6:$C$1005,MATCH(C198,TasksList!$B$6:$B$1005,0),1)),""),"")</f>
        <v/>
      </c>
      <c r="E198" s="361" t="str">
        <f>IFERROR(IF(LEN(C198)&gt;0,IF(LEN(INDEX(TasksList!$F$6:$F$1005,MATCH(C198,TasksList!$B$6:$B$1005,0),1))=0,"not set!",INDEX(TasksList!$F$6:$F$1005,MATCH(C198,TasksList!$B$6:$B$1005,0),1)),""),"")</f>
        <v/>
      </c>
      <c r="F198" s="360" t="str">
        <f>IFERROR(IF(LEN(D198)&gt;0,IF(LEN(INDEX(AdressBook!$D$6:$D$25,MATCH(D198,AdressBook!$B$6:$B$25,0),1))=0,"",INDEX(AdressBook!$D$6:$D$25,MATCH(D198,AdressBook!$B$6:$B$25,0),1)),""),"")</f>
        <v/>
      </c>
      <c r="G198" s="361" t="str">
        <f>IFERROR(IF(LEN(INDEX(PlansAndNotes!$F$6:$F$2005,ROW(B198)-ROW($C$3)))=0,"",INDEX(PlansAndNotes!$F$6:$F$2005,ROW(B198)-ROW($C$3))),"")</f>
        <v/>
      </c>
      <c r="H198" s="361" t="str">
        <f>IFERROR(IF(LEN(C198)&gt;0,IF(LEN(INDEX(TasksList!$G$6:$G$1005,MATCH(C198,TasksList!$B$6:$B$1005,0),1))=0,"",INDEX(TasksList!$G$6:$G$1005,MATCH(C198,TasksList!$B$6:$B$1005,0),1)),""),"")</f>
        <v/>
      </c>
      <c r="I198" s="381"/>
      <c r="J198" s="402" t="str">
        <f>IF(LEN(INDEX(TasksList!$B$6:$B$1005,ROW(J195),1))=0,"",INDEX(TasksList!$B$6:$B$1005,ROW(J195),1)&amp;" - "&amp;INDEX(TasksList!$D$6:$D$1005,ROW(J195),1))</f>
        <v/>
      </c>
      <c r="K198" s="402"/>
      <c r="L198" s="399" t="str">
        <f t="array" ref="L198">IFERROR(INDEX($J$4:$J$1003,SMALL($K$4:$K$1003,ROW(L198)-3),1),"")</f>
        <v/>
      </c>
      <c r="M198" s="206"/>
      <c r="N198" s="362" t="str">
        <f>IFERROR(IF(LEN(INDEX(PlansAndNotes!$D$6:$D$4005,ROW(B198)-ROW($C$3)))=0,"",INDEX(PlansAndNotes!$D$6:$D$4005,ROW(B198)-ROW($C$3))),"")</f>
        <v/>
      </c>
      <c r="O198" s="165" t="str">
        <f t="shared" si="40"/>
        <v/>
      </c>
      <c r="P198" s="363" t="str">
        <f>IFERROR(IF(LEN(INDEX(PlansAndNotes!$E$6:$E$4005,ROW(B198)-ROW($C$3)))=0,"",INDEX(PlansAndNotes!$E$6:$E$4005,ROW(B198)-ROW($C$3))),"")</f>
        <v/>
      </c>
      <c r="Q198" s="363" t="str">
        <f>IFERROR(IF(LEN(INDEX(PlansAndNotes!$G$6:$G$4005,ROW(B198)-ROW($C$3)))=0,"",INDEX(PlansAndNotes!$G$6:$G$4005,ROW(B198)-ROW($C$3))),"")</f>
        <v/>
      </c>
      <c r="R198" s="361" t="str">
        <f>IFERROR(IF(LEN(D198)&gt;0,IF(LEN(INDEX(AdressBook!$C$6:$C$25,MATCH(D198,AdressBook!$B$6:$B$25,0),1))=0,"",INDEX(AdressBook!$C$6:$C$25,MATCH(D198,AdressBook!$B$6:$B$25,0),1)),""),"")</f>
        <v/>
      </c>
      <c r="S198" s="165">
        <f>IF(LEN(C198)&gt;0,IFERROR(IF(MATCH(C198,C199:$C$4004,0)&gt;0,-1,ROW(S198)-ROW($S$3)),ROW(S198)-ROW($S$3)),-1)</f>
        <v>-1</v>
      </c>
      <c r="T198" s="165">
        <f t="shared" si="41"/>
        <v>0</v>
      </c>
      <c r="U198" s="165" t="str">
        <f t="shared" si="42"/>
        <v/>
      </c>
      <c r="V198" s="165" t="str">
        <f>IFERROR(IF(OR(C198="",S198&lt;0),"",IF(SUBTOTAL(3,C198:C198)=0,-1,SUBTOTAL(3,$C$4:C198))),"")</f>
        <v/>
      </c>
      <c r="W198" s="156" t="str">
        <f t="array" ref="W198">IF(LEN(C198)&gt;0,IFERROR(IF(MATCH(C198,$C$3:$C197,0)&gt;0,N198-INDEX($N$3:N197,SUMPRODUCT(MAX(ROW($C$3:$C197)*(C198=$C$3:$C197)))-2,1),""),""),"")</f>
        <v/>
      </c>
      <c r="X198" s="156">
        <f t="shared" ca="1" si="43"/>
        <v>1</v>
      </c>
      <c r="Y198" s="156">
        <f t="shared" ca="1" si="44"/>
        <v>1</v>
      </c>
      <c r="AB198" s="406"/>
      <c r="AC198" s="380"/>
      <c r="AD198" s="380">
        <f t="shared" si="36"/>
        <v>0</v>
      </c>
      <c r="AQ198" s="165" t="str">
        <f t="shared" si="37"/>
        <v/>
      </c>
      <c r="AR198" s="167" t="str">
        <f t="array" ref="AR198" xml:space="preserve"> IFERROR( IF(OR(DATERANGE="All Data",DATERANGE=""), INDEX(Calculations!$AC$7:$AC$506,SMALL(IF(Calculations!$AC$7:$AC$506&lt;&gt;"0",ROW($AQ$6:$AQ$505)-ROW(INDEX($AQ$6:$AQ$505,1,1))+1),AQ198),1),INDEX(Calculations!$AD$7:$AD$506,SMALL(IF(Calculations!$AD$7:$AD$506&lt;&gt;0,ROW($AQ$6:$AQ$505)-ROW(INDEX($AQ$6:$AQ$505,1,1))+1),AQ198),1)),"")</f>
        <v/>
      </c>
      <c r="AS198" s="164" t="str">
        <f t="array" ref="AS198" xml:space="preserve"> IFERROR(IF(OR(DATERANGE="All Data",DATERANGE=""),INDEX(AdressBook!$B$6:$B$505,SMALL(IF(Calculations!$AC$7:$AC$506&lt;&gt;"0",ROW($AQ$6:$AQ$505)-ROW(INDEX($AQ$6:$AQ$505,1,1))+1),AQ198),1),INDEX(AdressBook!$B$6:$B$505,SMALL(IF(Calculations!$AD$7:$AD$506&lt;&gt;0,ROW($AQ$6:$AQ$505)-ROW(INDEX($AQ$6:$AQ$505,1,1))+1),AQ198),1)),"")</f>
        <v/>
      </c>
      <c r="AT198" s="227" t="str">
        <f t="shared" si="38"/>
        <v/>
      </c>
      <c r="AV198" s="199"/>
      <c r="AW198" s="199"/>
    </row>
    <row r="199" spans="2:49" hidden="1" x14ac:dyDescent="0.25">
      <c r="B199" s="390" t="str">
        <f>IFERROR(IF(LEN(INDEX(PlansAndNotes!$B$6:$B$2005,ROW(A199)-ROW($B$3)))=0,"",INDEX(PlansAndNotes!$B$6:$B$2005,ROW(A199)-ROW($B$3))),"")</f>
        <v/>
      </c>
      <c r="C199" s="361" t="str">
        <f t="shared" si="39"/>
        <v/>
      </c>
      <c r="D199" s="361" t="str">
        <f>IFERROR(IF(LEN(C199)&gt;0,IF(LEN(INDEX(TasksList!$C$6:$C$1005,MATCH(C199,TasksList!$B$6:$B$1005,0),1))=0,"",INDEX(TasksList!$C$6:$C$1005,MATCH(C199,TasksList!$B$6:$B$1005,0),1)),""),"")</f>
        <v/>
      </c>
      <c r="E199" s="361" t="str">
        <f>IFERROR(IF(LEN(C199)&gt;0,IF(LEN(INDEX(TasksList!$F$6:$F$1005,MATCH(C199,TasksList!$B$6:$B$1005,0),1))=0,"not set!",INDEX(TasksList!$F$6:$F$1005,MATCH(C199,TasksList!$B$6:$B$1005,0),1)),""),"")</f>
        <v/>
      </c>
      <c r="F199" s="360" t="str">
        <f>IFERROR(IF(LEN(D199)&gt;0,IF(LEN(INDEX(AdressBook!$D$6:$D$25,MATCH(D199,AdressBook!$B$6:$B$25,0),1))=0,"",INDEX(AdressBook!$D$6:$D$25,MATCH(D199,AdressBook!$B$6:$B$25,0),1)),""),"")</f>
        <v/>
      </c>
      <c r="G199" s="361" t="str">
        <f>IFERROR(IF(LEN(INDEX(PlansAndNotes!$F$6:$F$2005,ROW(B199)-ROW($C$3)))=0,"",INDEX(PlansAndNotes!$F$6:$F$2005,ROW(B199)-ROW($C$3))),"")</f>
        <v/>
      </c>
      <c r="H199" s="361" t="str">
        <f>IFERROR(IF(LEN(C199)&gt;0,IF(LEN(INDEX(TasksList!$G$6:$G$1005,MATCH(C199,TasksList!$B$6:$B$1005,0),1))=0,"",INDEX(TasksList!$G$6:$G$1005,MATCH(C199,TasksList!$B$6:$B$1005,0),1)),""),"")</f>
        <v/>
      </c>
      <c r="I199" s="381"/>
      <c r="J199" s="402" t="str">
        <f>IF(LEN(INDEX(TasksList!$B$6:$B$1005,ROW(J196),1))=0,"",INDEX(TasksList!$B$6:$B$1005,ROW(J196),1)&amp;" - "&amp;INDEX(TasksList!$D$6:$D$1005,ROW(J196),1))</f>
        <v/>
      </c>
      <c r="K199" s="402"/>
      <c r="L199" s="399" t="str">
        <f t="array" ref="L199">IFERROR(INDEX($J$4:$J$1003,SMALL($K$4:$K$1003,ROW(L199)-3),1),"")</f>
        <v/>
      </c>
      <c r="M199" s="206"/>
      <c r="N199" s="362" t="str">
        <f>IFERROR(IF(LEN(INDEX(PlansAndNotes!$D$6:$D$4005,ROW(B199)-ROW($C$3)))=0,"",INDEX(PlansAndNotes!$D$6:$D$4005,ROW(B199)-ROW($C$3))),"")</f>
        <v/>
      </c>
      <c r="O199" s="165" t="str">
        <f t="shared" si="40"/>
        <v/>
      </c>
      <c r="P199" s="363" t="str">
        <f>IFERROR(IF(LEN(INDEX(PlansAndNotes!$E$6:$E$4005,ROW(B199)-ROW($C$3)))=0,"",INDEX(PlansAndNotes!$E$6:$E$4005,ROW(B199)-ROW($C$3))),"")</f>
        <v/>
      </c>
      <c r="Q199" s="363" t="str">
        <f>IFERROR(IF(LEN(INDEX(PlansAndNotes!$G$6:$G$4005,ROW(B199)-ROW($C$3)))=0,"",INDEX(PlansAndNotes!$G$6:$G$4005,ROW(B199)-ROW($C$3))),"")</f>
        <v/>
      </c>
      <c r="R199" s="361" t="str">
        <f>IFERROR(IF(LEN(D199)&gt;0,IF(LEN(INDEX(AdressBook!$C$6:$C$25,MATCH(D199,AdressBook!$B$6:$B$25,0),1))=0,"",INDEX(AdressBook!$C$6:$C$25,MATCH(D199,AdressBook!$B$6:$B$25,0),1)),""),"")</f>
        <v/>
      </c>
      <c r="S199" s="165">
        <f>IF(LEN(C199)&gt;0,IFERROR(IF(MATCH(C199,C200:$C$4004,0)&gt;0,-1,ROW(S199)-ROW($S$3)),ROW(S199)-ROW($S$3)),-1)</f>
        <v>-1</v>
      </c>
      <c r="T199" s="165">
        <f t="shared" si="41"/>
        <v>0</v>
      </c>
      <c r="U199" s="165" t="str">
        <f t="shared" si="42"/>
        <v/>
      </c>
      <c r="V199" s="165" t="str">
        <f>IFERROR(IF(OR(C199="",S199&lt;0),"",IF(SUBTOTAL(3,C199:C199)=0,-1,SUBTOTAL(3,$C$4:C199))),"")</f>
        <v/>
      </c>
      <c r="W199" s="156" t="str">
        <f t="array" ref="W199">IF(LEN(C199)&gt;0,IFERROR(IF(MATCH(C199,$C$3:$C198,0)&gt;0,N199-INDEX($N$3:N198,SUMPRODUCT(MAX(ROW($C$3:$C198)*(C199=$C$3:$C198)))-2,1),""),""),"")</f>
        <v/>
      </c>
      <c r="X199" s="156">
        <f t="shared" ca="1" si="43"/>
        <v>1</v>
      </c>
      <c r="Y199" s="156">
        <f t="shared" ca="1" si="44"/>
        <v>1</v>
      </c>
      <c r="AB199" s="406"/>
      <c r="AC199" s="380"/>
      <c r="AD199" s="380">
        <f t="shared" ref="AD199:AD262" si="45">IF(OR(selectTask="All tasks",selectTask=""),COUNTIFS($D$4:$D$4005,AB199,$S$4:$S$4005,"&gt;0",$X$4:$X$4005,1),IF(selectTask="Open",COUNTIFS($D$4:$D$4005,AB199,$S$4:$S$4005,"&gt;0",$X$4:$X$4005,1,$H$4:$H$4005,"Open"),COUNTIFS($D$4:$D$4005,AB199,$S$4:$S$4005,"&gt;0",$X$4:$X$4005,1,$H$4:$H$4005,"Closed")))</f>
        <v>0</v>
      </c>
      <c r="AQ199" s="165" t="str">
        <f t="shared" ref="AQ199:AQ262" si="46">IFERROR(IF(AQ198+1&gt;COUNTTASK,"",AQ198+1),"")</f>
        <v/>
      </c>
      <c r="AR199" s="167" t="str">
        <f t="array" ref="AR199" xml:space="preserve"> IFERROR( IF(OR(DATERANGE="All Data",DATERANGE=""), INDEX(Calculations!$AC$7:$AC$506,SMALL(IF(Calculations!$AC$7:$AC$506&lt;&gt;"0",ROW($AQ$6:$AQ$505)-ROW(INDEX($AQ$6:$AQ$505,1,1))+1),AQ199),1),INDEX(Calculations!$AD$7:$AD$506,SMALL(IF(Calculations!$AD$7:$AD$506&lt;&gt;0,ROW($AQ$6:$AQ$505)-ROW(INDEX($AQ$6:$AQ$505,1,1))+1),AQ199),1)),"")</f>
        <v/>
      </c>
      <c r="AS199" s="164" t="str">
        <f t="array" ref="AS199" xml:space="preserve"> IFERROR(IF(OR(DATERANGE="All Data",DATERANGE=""),INDEX(AdressBook!$B$6:$B$505,SMALL(IF(Calculations!$AC$7:$AC$506&lt;&gt;"0",ROW($AQ$6:$AQ$505)-ROW(INDEX($AQ$6:$AQ$505,1,1))+1),AQ199),1),INDEX(AdressBook!$B$6:$B$505,SMALL(IF(Calculations!$AD$7:$AD$506&lt;&gt;0,ROW($AQ$6:$AQ$505)-ROW(INDEX($AQ$6:$AQ$505,1,1))+1),AQ199),1)),"")</f>
        <v/>
      </c>
      <c r="AT199" s="227" t="str">
        <f t="shared" ref="AT199:AT262" si="47">IF(LEN(AS199)&gt;18,TRIM(LEFT(AS199,15))&amp;"…",AS199)</f>
        <v/>
      </c>
      <c r="AV199" s="199"/>
      <c r="AW199" s="199"/>
    </row>
    <row r="200" spans="2:49" hidden="1" x14ac:dyDescent="0.25">
      <c r="B200" s="390" t="str">
        <f>IFERROR(IF(LEN(INDEX(PlansAndNotes!$B$6:$B$2005,ROW(A200)-ROW($B$3)))=0,"",INDEX(PlansAndNotes!$B$6:$B$2005,ROW(A200)-ROW($B$3))),"")</f>
        <v/>
      </c>
      <c r="C200" s="361" t="str">
        <f t="shared" si="39"/>
        <v/>
      </c>
      <c r="D200" s="361" t="str">
        <f>IFERROR(IF(LEN(C200)&gt;0,IF(LEN(INDEX(TasksList!$C$6:$C$1005,MATCH(C200,TasksList!$B$6:$B$1005,0),1))=0,"",INDEX(TasksList!$C$6:$C$1005,MATCH(C200,TasksList!$B$6:$B$1005,0),1)),""),"")</f>
        <v/>
      </c>
      <c r="E200" s="361" t="str">
        <f>IFERROR(IF(LEN(C200)&gt;0,IF(LEN(INDEX(TasksList!$F$6:$F$1005,MATCH(C200,TasksList!$B$6:$B$1005,0),1))=0,"not set!",INDEX(TasksList!$F$6:$F$1005,MATCH(C200,TasksList!$B$6:$B$1005,0),1)),""),"")</f>
        <v/>
      </c>
      <c r="F200" s="360" t="str">
        <f>IFERROR(IF(LEN(D200)&gt;0,IF(LEN(INDEX(AdressBook!$D$6:$D$25,MATCH(D200,AdressBook!$B$6:$B$25,0),1))=0,"",INDEX(AdressBook!$D$6:$D$25,MATCH(D200,AdressBook!$B$6:$B$25,0),1)),""),"")</f>
        <v/>
      </c>
      <c r="G200" s="361" t="str">
        <f>IFERROR(IF(LEN(INDEX(PlansAndNotes!$F$6:$F$2005,ROW(B200)-ROW($C$3)))=0,"",INDEX(PlansAndNotes!$F$6:$F$2005,ROW(B200)-ROW($C$3))),"")</f>
        <v/>
      </c>
      <c r="H200" s="361" t="str">
        <f>IFERROR(IF(LEN(C200)&gt;0,IF(LEN(INDEX(TasksList!$G$6:$G$1005,MATCH(C200,TasksList!$B$6:$B$1005,0),1))=0,"",INDEX(TasksList!$G$6:$G$1005,MATCH(C200,TasksList!$B$6:$B$1005,0),1)),""),"")</f>
        <v/>
      </c>
      <c r="I200" s="381"/>
      <c r="J200" s="402" t="str">
        <f>IF(LEN(INDEX(TasksList!$B$6:$B$1005,ROW(J197),1))=0,"",INDEX(TasksList!$B$6:$B$1005,ROW(J197),1)&amp;" - "&amp;INDEX(TasksList!$D$6:$D$1005,ROW(J197),1))</f>
        <v/>
      </c>
      <c r="K200" s="402"/>
      <c r="L200" s="399" t="str">
        <f t="array" ref="L200">IFERROR(INDEX($J$4:$J$1003,SMALL($K$4:$K$1003,ROW(L200)-3),1),"")</f>
        <v/>
      </c>
      <c r="M200" s="206"/>
      <c r="N200" s="362" t="str">
        <f>IFERROR(IF(LEN(INDEX(PlansAndNotes!$D$6:$D$4005,ROW(B200)-ROW($C$3)))=0,"",INDEX(PlansAndNotes!$D$6:$D$4005,ROW(B200)-ROW($C$3))),"")</f>
        <v/>
      </c>
      <c r="O200" s="165" t="str">
        <f t="shared" si="40"/>
        <v/>
      </c>
      <c r="P200" s="363" t="str">
        <f>IFERROR(IF(LEN(INDEX(PlansAndNotes!$E$6:$E$4005,ROW(B200)-ROW($C$3)))=0,"",INDEX(PlansAndNotes!$E$6:$E$4005,ROW(B200)-ROW($C$3))),"")</f>
        <v/>
      </c>
      <c r="Q200" s="363" t="str">
        <f>IFERROR(IF(LEN(INDEX(PlansAndNotes!$G$6:$G$4005,ROW(B200)-ROW($C$3)))=0,"",INDEX(PlansAndNotes!$G$6:$G$4005,ROW(B200)-ROW($C$3))),"")</f>
        <v/>
      </c>
      <c r="R200" s="361" t="str">
        <f>IFERROR(IF(LEN(D200)&gt;0,IF(LEN(INDEX(AdressBook!$C$6:$C$25,MATCH(D200,AdressBook!$B$6:$B$25,0),1))=0,"",INDEX(AdressBook!$C$6:$C$25,MATCH(D200,AdressBook!$B$6:$B$25,0),1)),""),"")</f>
        <v/>
      </c>
      <c r="S200" s="165">
        <f>IF(LEN(C200)&gt;0,IFERROR(IF(MATCH(C200,C201:$C$4004,0)&gt;0,-1,ROW(S200)-ROW($S$3)),ROW(S200)-ROW($S$3)),-1)</f>
        <v>-1</v>
      </c>
      <c r="T200" s="165">
        <f t="shared" si="41"/>
        <v>0</v>
      </c>
      <c r="U200" s="165" t="str">
        <f t="shared" si="42"/>
        <v/>
      </c>
      <c r="V200" s="165" t="str">
        <f>IFERROR(IF(OR(C200="",S200&lt;0),"",IF(SUBTOTAL(3,C200:C200)=0,-1,SUBTOTAL(3,$C$4:C200))),"")</f>
        <v/>
      </c>
      <c r="W200" s="156" t="str">
        <f t="array" ref="W200">IF(LEN(C200)&gt;0,IFERROR(IF(MATCH(C200,$C$3:$C199,0)&gt;0,N200-INDEX($N$3:N199,SUMPRODUCT(MAX(ROW($C$3:$C199)*(C200=$C$3:$C199)))-2,1),""),""),"")</f>
        <v/>
      </c>
      <c r="X200" s="156">
        <f t="shared" ca="1" si="43"/>
        <v>1</v>
      </c>
      <c r="Y200" s="156">
        <f t="shared" ca="1" si="44"/>
        <v>1</v>
      </c>
      <c r="AB200" s="406"/>
      <c r="AC200" s="380"/>
      <c r="AD200" s="380">
        <f t="shared" si="45"/>
        <v>0</v>
      </c>
      <c r="AQ200" s="165" t="str">
        <f t="shared" si="46"/>
        <v/>
      </c>
      <c r="AR200" s="167" t="str">
        <f t="array" ref="AR200" xml:space="preserve"> IFERROR( IF(OR(DATERANGE="All Data",DATERANGE=""), INDEX(Calculations!$AC$7:$AC$506,SMALL(IF(Calculations!$AC$7:$AC$506&lt;&gt;"0",ROW($AQ$6:$AQ$505)-ROW(INDEX($AQ$6:$AQ$505,1,1))+1),AQ200),1),INDEX(Calculations!$AD$7:$AD$506,SMALL(IF(Calculations!$AD$7:$AD$506&lt;&gt;0,ROW($AQ$6:$AQ$505)-ROW(INDEX($AQ$6:$AQ$505,1,1))+1),AQ200),1)),"")</f>
        <v/>
      </c>
      <c r="AS200" s="164" t="str">
        <f t="array" ref="AS200" xml:space="preserve"> IFERROR(IF(OR(DATERANGE="All Data",DATERANGE=""),INDEX(AdressBook!$B$6:$B$505,SMALL(IF(Calculations!$AC$7:$AC$506&lt;&gt;"0",ROW($AQ$6:$AQ$505)-ROW(INDEX($AQ$6:$AQ$505,1,1))+1),AQ200),1),INDEX(AdressBook!$B$6:$B$505,SMALL(IF(Calculations!$AD$7:$AD$506&lt;&gt;0,ROW($AQ$6:$AQ$505)-ROW(INDEX($AQ$6:$AQ$505,1,1))+1),AQ200),1)),"")</f>
        <v/>
      </c>
      <c r="AT200" s="227" t="str">
        <f t="shared" si="47"/>
        <v/>
      </c>
      <c r="AV200" s="199"/>
      <c r="AW200" s="199"/>
    </row>
    <row r="201" spans="2:49" hidden="1" x14ac:dyDescent="0.25">
      <c r="B201" s="390" t="str">
        <f>IFERROR(IF(LEN(INDEX(PlansAndNotes!$B$6:$B$2005,ROW(A201)-ROW($B$3)))=0,"",INDEX(PlansAndNotes!$B$6:$B$2005,ROW(A201)-ROW($B$3))),"")</f>
        <v/>
      </c>
      <c r="C201" s="361" t="str">
        <f t="shared" si="39"/>
        <v/>
      </c>
      <c r="D201" s="361" t="str">
        <f>IFERROR(IF(LEN(C201)&gt;0,IF(LEN(INDEX(TasksList!$C$6:$C$1005,MATCH(C201,TasksList!$B$6:$B$1005,0),1))=0,"",INDEX(TasksList!$C$6:$C$1005,MATCH(C201,TasksList!$B$6:$B$1005,0),1)),""),"")</f>
        <v/>
      </c>
      <c r="E201" s="361" t="str">
        <f>IFERROR(IF(LEN(C201)&gt;0,IF(LEN(INDEX(TasksList!$F$6:$F$1005,MATCH(C201,TasksList!$B$6:$B$1005,0),1))=0,"not set!",INDEX(TasksList!$F$6:$F$1005,MATCH(C201,TasksList!$B$6:$B$1005,0),1)),""),"")</f>
        <v/>
      </c>
      <c r="F201" s="360" t="str">
        <f>IFERROR(IF(LEN(D201)&gt;0,IF(LEN(INDEX(AdressBook!$D$6:$D$25,MATCH(D201,AdressBook!$B$6:$B$25,0),1))=0,"",INDEX(AdressBook!$D$6:$D$25,MATCH(D201,AdressBook!$B$6:$B$25,0),1)),""),"")</f>
        <v/>
      </c>
      <c r="G201" s="361" t="str">
        <f>IFERROR(IF(LEN(INDEX(PlansAndNotes!$F$6:$F$2005,ROW(B201)-ROW($C$3)))=0,"",INDEX(PlansAndNotes!$F$6:$F$2005,ROW(B201)-ROW($C$3))),"")</f>
        <v/>
      </c>
      <c r="H201" s="361" t="str">
        <f>IFERROR(IF(LEN(C201)&gt;0,IF(LEN(INDEX(TasksList!$G$6:$G$1005,MATCH(C201,TasksList!$B$6:$B$1005,0),1))=0,"",INDEX(TasksList!$G$6:$G$1005,MATCH(C201,TasksList!$B$6:$B$1005,0),1)),""),"")</f>
        <v/>
      </c>
      <c r="I201" s="381"/>
      <c r="J201" s="402" t="str">
        <f>IF(LEN(INDEX(TasksList!$B$6:$B$1005,ROW(J198),1))=0,"",INDEX(TasksList!$B$6:$B$1005,ROW(J198),1)&amp;" - "&amp;INDEX(TasksList!$D$6:$D$1005,ROW(J198),1))</f>
        <v/>
      </c>
      <c r="K201" s="402"/>
      <c r="L201" s="399" t="str">
        <f t="array" ref="L201">IFERROR(INDEX($J$4:$J$1003,SMALL($K$4:$K$1003,ROW(L201)-3),1),"")</f>
        <v/>
      </c>
      <c r="M201" s="206"/>
      <c r="N201" s="362" t="str">
        <f>IFERROR(IF(LEN(INDEX(PlansAndNotes!$D$6:$D$4005,ROW(B201)-ROW($C$3)))=0,"",INDEX(PlansAndNotes!$D$6:$D$4005,ROW(B201)-ROW($C$3))),"")</f>
        <v/>
      </c>
      <c r="O201" s="165" t="str">
        <f t="shared" si="40"/>
        <v/>
      </c>
      <c r="P201" s="363" t="str">
        <f>IFERROR(IF(LEN(INDEX(PlansAndNotes!$E$6:$E$4005,ROW(B201)-ROW($C$3)))=0,"",INDEX(PlansAndNotes!$E$6:$E$4005,ROW(B201)-ROW($C$3))),"")</f>
        <v/>
      </c>
      <c r="Q201" s="363" t="str">
        <f>IFERROR(IF(LEN(INDEX(PlansAndNotes!$G$6:$G$4005,ROW(B201)-ROW($C$3)))=0,"",INDEX(PlansAndNotes!$G$6:$G$4005,ROW(B201)-ROW($C$3))),"")</f>
        <v/>
      </c>
      <c r="R201" s="361" t="str">
        <f>IFERROR(IF(LEN(D201)&gt;0,IF(LEN(INDEX(AdressBook!$C$6:$C$25,MATCH(D201,AdressBook!$B$6:$B$25,0),1))=0,"",INDEX(AdressBook!$C$6:$C$25,MATCH(D201,AdressBook!$B$6:$B$25,0),1)),""),"")</f>
        <v/>
      </c>
      <c r="S201" s="165">
        <f>IF(LEN(C201)&gt;0,IFERROR(IF(MATCH(C201,C202:$C$4004,0)&gt;0,-1,ROW(S201)-ROW($S$3)),ROW(S201)-ROW($S$3)),-1)</f>
        <v>-1</v>
      </c>
      <c r="T201" s="165">
        <f t="shared" si="41"/>
        <v>0</v>
      </c>
      <c r="U201" s="165" t="str">
        <f t="shared" si="42"/>
        <v/>
      </c>
      <c r="V201" s="165" t="str">
        <f>IFERROR(IF(OR(C201="",S201&lt;0),"",IF(SUBTOTAL(3,C201:C201)=0,-1,SUBTOTAL(3,$C$4:C201))),"")</f>
        <v/>
      </c>
      <c r="W201" s="156" t="str">
        <f t="array" ref="W201">IF(LEN(C201)&gt;0,IFERROR(IF(MATCH(C201,$C$3:$C200,0)&gt;0,N201-INDEX($N$3:N200,SUMPRODUCT(MAX(ROW($C$3:$C200)*(C201=$C$3:$C200)))-2,1),""),""),"")</f>
        <v/>
      </c>
      <c r="X201" s="156">
        <f t="shared" ca="1" si="43"/>
        <v>1</v>
      </c>
      <c r="Y201" s="156">
        <f t="shared" ca="1" si="44"/>
        <v>1</v>
      </c>
      <c r="AB201" s="406"/>
      <c r="AC201" s="380"/>
      <c r="AD201" s="380">
        <f t="shared" si="45"/>
        <v>0</v>
      </c>
      <c r="AQ201" s="165" t="str">
        <f t="shared" si="46"/>
        <v/>
      </c>
      <c r="AR201" s="167" t="str">
        <f t="array" ref="AR201" xml:space="preserve"> IFERROR( IF(OR(DATERANGE="All Data",DATERANGE=""), INDEX(Calculations!$AC$7:$AC$506,SMALL(IF(Calculations!$AC$7:$AC$506&lt;&gt;"0",ROW($AQ$6:$AQ$505)-ROW(INDEX($AQ$6:$AQ$505,1,1))+1),AQ201),1),INDEX(Calculations!$AD$7:$AD$506,SMALL(IF(Calculations!$AD$7:$AD$506&lt;&gt;0,ROW($AQ$6:$AQ$505)-ROW(INDEX($AQ$6:$AQ$505,1,1))+1),AQ201),1)),"")</f>
        <v/>
      </c>
      <c r="AS201" s="164" t="str">
        <f t="array" ref="AS201" xml:space="preserve"> IFERROR(IF(OR(DATERANGE="All Data",DATERANGE=""),INDEX(AdressBook!$B$6:$B$505,SMALL(IF(Calculations!$AC$7:$AC$506&lt;&gt;"0",ROW($AQ$6:$AQ$505)-ROW(INDEX($AQ$6:$AQ$505,1,1))+1),AQ201),1),INDEX(AdressBook!$B$6:$B$505,SMALL(IF(Calculations!$AD$7:$AD$506&lt;&gt;0,ROW($AQ$6:$AQ$505)-ROW(INDEX($AQ$6:$AQ$505,1,1))+1),AQ201),1)),"")</f>
        <v/>
      </c>
      <c r="AT201" s="227" t="str">
        <f t="shared" si="47"/>
        <v/>
      </c>
      <c r="AV201" s="199"/>
      <c r="AW201" s="199"/>
    </row>
    <row r="202" spans="2:49" hidden="1" x14ac:dyDescent="0.25">
      <c r="B202" s="390" t="str">
        <f>IFERROR(IF(LEN(INDEX(PlansAndNotes!$B$6:$B$2005,ROW(A202)-ROW($B$3)))=0,"",INDEX(PlansAndNotes!$B$6:$B$2005,ROW(A202)-ROW($B$3))),"")</f>
        <v/>
      </c>
      <c r="C202" s="361" t="str">
        <f t="shared" si="39"/>
        <v/>
      </c>
      <c r="D202" s="361" t="str">
        <f>IFERROR(IF(LEN(C202)&gt;0,IF(LEN(INDEX(TasksList!$C$6:$C$1005,MATCH(C202,TasksList!$B$6:$B$1005,0),1))=0,"",INDEX(TasksList!$C$6:$C$1005,MATCH(C202,TasksList!$B$6:$B$1005,0),1)),""),"")</f>
        <v/>
      </c>
      <c r="E202" s="361" t="str">
        <f>IFERROR(IF(LEN(C202)&gt;0,IF(LEN(INDEX(TasksList!$F$6:$F$1005,MATCH(C202,TasksList!$B$6:$B$1005,0),1))=0,"not set!",INDEX(TasksList!$F$6:$F$1005,MATCH(C202,TasksList!$B$6:$B$1005,0),1)),""),"")</f>
        <v/>
      </c>
      <c r="F202" s="360" t="str">
        <f>IFERROR(IF(LEN(D202)&gt;0,IF(LEN(INDEX(AdressBook!$D$6:$D$25,MATCH(D202,AdressBook!$B$6:$B$25,0),1))=0,"",INDEX(AdressBook!$D$6:$D$25,MATCH(D202,AdressBook!$B$6:$B$25,0),1)),""),"")</f>
        <v/>
      </c>
      <c r="G202" s="361" t="str">
        <f>IFERROR(IF(LEN(INDEX(PlansAndNotes!$F$6:$F$2005,ROW(B202)-ROW($C$3)))=0,"",INDEX(PlansAndNotes!$F$6:$F$2005,ROW(B202)-ROW($C$3))),"")</f>
        <v/>
      </c>
      <c r="H202" s="361" t="str">
        <f>IFERROR(IF(LEN(C202)&gt;0,IF(LEN(INDEX(TasksList!$G$6:$G$1005,MATCH(C202,TasksList!$B$6:$B$1005,0),1))=0,"",INDEX(TasksList!$G$6:$G$1005,MATCH(C202,TasksList!$B$6:$B$1005,0),1)),""),"")</f>
        <v/>
      </c>
      <c r="I202" s="381"/>
      <c r="J202" s="402" t="str">
        <f>IF(LEN(INDEX(TasksList!$B$6:$B$1005,ROW(J199),1))=0,"",INDEX(TasksList!$B$6:$B$1005,ROW(J199),1)&amp;" - "&amp;INDEX(TasksList!$D$6:$D$1005,ROW(J199),1))</f>
        <v/>
      </c>
      <c r="K202" s="402"/>
      <c r="L202" s="399" t="str">
        <f t="array" ref="L202">IFERROR(INDEX($J$4:$J$1003,SMALL($K$4:$K$1003,ROW(L202)-3),1),"")</f>
        <v/>
      </c>
      <c r="M202" s="206"/>
      <c r="N202" s="362" t="str">
        <f>IFERROR(IF(LEN(INDEX(PlansAndNotes!$D$6:$D$4005,ROW(B202)-ROW($C$3)))=0,"",INDEX(PlansAndNotes!$D$6:$D$4005,ROW(B202)-ROW($C$3))),"")</f>
        <v/>
      </c>
      <c r="O202" s="165" t="str">
        <f t="shared" si="40"/>
        <v/>
      </c>
      <c r="P202" s="363" t="str">
        <f>IFERROR(IF(LEN(INDEX(PlansAndNotes!$E$6:$E$4005,ROW(B202)-ROW($C$3)))=0,"",INDEX(PlansAndNotes!$E$6:$E$4005,ROW(B202)-ROW($C$3))),"")</f>
        <v/>
      </c>
      <c r="Q202" s="363" t="str">
        <f>IFERROR(IF(LEN(INDEX(PlansAndNotes!$G$6:$G$4005,ROW(B202)-ROW($C$3)))=0,"",INDEX(PlansAndNotes!$G$6:$G$4005,ROW(B202)-ROW($C$3))),"")</f>
        <v/>
      </c>
      <c r="R202" s="361" t="str">
        <f>IFERROR(IF(LEN(D202)&gt;0,IF(LEN(INDEX(AdressBook!$C$6:$C$25,MATCH(D202,AdressBook!$B$6:$B$25,0),1))=0,"",INDEX(AdressBook!$C$6:$C$25,MATCH(D202,AdressBook!$B$6:$B$25,0),1)),""),"")</f>
        <v/>
      </c>
      <c r="S202" s="165">
        <f>IF(LEN(C202)&gt;0,IFERROR(IF(MATCH(C202,C203:$C$4004,0)&gt;0,-1,ROW(S202)-ROW($S$3)),ROW(S202)-ROW($S$3)),-1)</f>
        <v>-1</v>
      </c>
      <c r="T202" s="165">
        <f t="shared" si="41"/>
        <v>0</v>
      </c>
      <c r="U202" s="165" t="str">
        <f t="shared" si="42"/>
        <v/>
      </c>
      <c r="V202" s="165" t="str">
        <f>IFERROR(IF(OR(C202="",S202&lt;0),"",IF(SUBTOTAL(3,C202:C202)=0,-1,SUBTOTAL(3,$C$4:C202))),"")</f>
        <v/>
      </c>
      <c r="W202" s="156" t="str">
        <f t="array" ref="W202">IF(LEN(C202)&gt;0,IFERROR(IF(MATCH(C202,$C$3:$C201,0)&gt;0,N202-INDEX($N$3:N201,SUMPRODUCT(MAX(ROW($C$3:$C201)*(C202=$C$3:$C201)))-2,1),""),""),"")</f>
        <v/>
      </c>
      <c r="X202" s="156">
        <f t="shared" ca="1" si="43"/>
        <v>1</v>
      </c>
      <c r="Y202" s="156">
        <f t="shared" ca="1" si="44"/>
        <v>1</v>
      </c>
      <c r="AB202" s="406"/>
      <c r="AC202" s="380"/>
      <c r="AD202" s="380">
        <f t="shared" si="45"/>
        <v>0</v>
      </c>
      <c r="AQ202" s="165" t="str">
        <f t="shared" si="46"/>
        <v/>
      </c>
      <c r="AR202" s="167" t="str">
        <f t="array" ref="AR202" xml:space="preserve"> IFERROR( IF(OR(DATERANGE="All Data",DATERANGE=""), INDEX(Calculations!$AC$7:$AC$506,SMALL(IF(Calculations!$AC$7:$AC$506&lt;&gt;"0",ROW($AQ$6:$AQ$505)-ROW(INDEX($AQ$6:$AQ$505,1,1))+1),AQ202),1),INDEX(Calculations!$AD$7:$AD$506,SMALL(IF(Calculations!$AD$7:$AD$506&lt;&gt;0,ROW($AQ$6:$AQ$505)-ROW(INDEX($AQ$6:$AQ$505,1,1))+1),AQ202),1)),"")</f>
        <v/>
      </c>
      <c r="AS202" s="164" t="str">
        <f t="array" ref="AS202" xml:space="preserve"> IFERROR(IF(OR(DATERANGE="All Data",DATERANGE=""),INDEX(AdressBook!$B$6:$B$505,SMALL(IF(Calculations!$AC$7:$AC$506&lt;&gt;"0",ROW($AQ$6:$AQ$505)-ROW(INDEX($AQ$6:$AQ$505,1,1))+1),AQ202),1),INDEX(AdressBook!$B$6:$B$505,SMALL(IF(Calculations!$AD$7:$AD$506&lt;&gt;0,ROW($AQ$6:$AQ$505)-ROW(INDEX($AQ$6:$AQ$505,1,1))+1),AQ202),1)),"")</f>
        <v/>
      </c>
      <c r="AT202" s="227" t="str">
        <f t="shared" si="47"/>
        <v/>
      </c>
      <c r="AV202" s="199"/>
      <c r="AW202" s="199"/>
    </row>
    <row r="203" spans="2:49" hidden="1" x14ac:dyDescent="0.25">
      <c r="B203" s="390" t="str">
        <f>IFERROR(IF(LEN(INDEX(PlansAndNotes!$B$6:$B$2005,ROW(A203)-ROW($B$3)))=0,"",INDEX(PlansAndNotes!$B$6:$B$2005,ROW(A203)-ROW($B$3))),"")</f>
        <v/>
      </c>
      <c r="C203" s="361" t="str">
        <f t="shared" si="39"/>
        <v/>
      </c>
      <c r="D203" s="361" t="str">
        <f>IFERROR(IF(LEN(C203)&gt;0,IF(LEN(INDEX(TasksList!$C$6:$C$1005,MATCH(C203,TasksList!$B$6:$B$1005,0),1))=0,"",INDEX(TasksList!$C$6:$C$1005,MATCH(C203,TasksList!$B$6:$B$1005,0),1)),""),"")</f>
        <v/>
      </c>
      <c r="E203" s="361" t="str">
        <f>IFERROR(IF(LEN(C203)&gt;0,IF(LEN(INDEX(TasksList!$F$6:$F$1005,MATCH(C203,TasksList!$B$6:$B$1005,0),1))=0,"not set!",INDEX(TasksList!$F$6:$F$1005,MATCH(C203,TasksList!$B$6:$B$1005,0),1)),""),"")</f>
        <v/>
      </c>
      <c r="F203" s="360" t="str">
        <f>IFERROR(IF(LEN(D203)&gt;0,IF(LEN(INDEX(AdressBook!$D$6:$D$25,MATCH(D203,AdressBook!$B$6:$B$25,0),1))=0,"",INDEX(AdressBook!$D$6:$D$25,MATCH(D203,AdressBook!$B$6:$B$25,0),1)),""),"")</f>
        <v/>
      </c>
      <c r="G203" s="361" t="str">
        <f>IFERROR(IF(LEN(INDEX(PlansAndNotes!$F$6:$F$2005,ROW(B203)-ROW($C$3)))=0,"",INDEX(PlansAndNotes!$F$6:$F$2005,ROW(B203)-ROW($C$3))),"")</f>
        <v/>
      </c>
      <c r="H203" s="361" t="str">
        <f>IFERROR(IF(LEN(C203)&gt;0,IF(LEN(INDEX(TasksList!$G$6:$G$1005,MATCH(C203,TasksList!$B$6:$B$1005,0),1))=0,"",INDEX(TasksList!$G$6:$G$1005,MATCH(C203,TasksList!$B$6:$B$1005,0),1)),""),"")</f>
        <v/>
      </c>
      <c r="I203" s="381"/>
      <c r="J203" s="402" t="str">
        <f>IF(LEN(INDEX(TasksList!$B$6:$B$1005,ROW(J200),1))=0,"",INDEX(TasksList!$B$6:$B$1005,ROW(J200),1)&amp;" - "&amp;INDEX(TasksList!$D$6:$D$1005,ROW(J200),1))</f>
        <v/>
      </c>
      <c r="K203" s="402"/>
      <c r="L203" s="399" t="str">
        <f t="array" ref="L203">IFERROR(INDEX($J$4:$J$1003,SMALL($K$4:$K$1003,ROW(L203)-3),1),"")</f>
        <v/>
      </c>
      <c r="M203" s="206"/>
      <c r="N203" s="362" t="str">
        <f>IFERROR(IF(LEN(INDEX(PlansAndNotes!$D$6:$D$4005,ROW(B203)-ROW($C$3)))=0,"",INDEX(PlansAndNotes!$D$6:$D$4005,ROW(B203)-ROW($C$3))),"")</f>
        <v/>
      </c>
      <c r="O203" s="165" t="str">
        <f t="shared" si="40"/>
        <v/>
      </c>
      <c r="P203" s="363" t="str">
        <f>IFERROR(IF(LEN(INDEX(PlansAndNotes!$E$6:$E$4005,ROW(B203)-ROW($C$3)))=0,"",INDEX(PlansAndNotes!$E$6:$E$4005,ROW(B203)-ROW($C$3))),"")</f>
        <v/>
      </c>
      <c r="Q203" s="363" t="str">
        <f>IFERROR(IF(LEN(INDEX(PlansAndNotes!$G$6:$G$4005,ROW(B203)-ROW($C$3)))=0,"",INDEX(PlansAndNotes!$G$6:$G$4005,ROW(B203)-ROW($C$3))),"")</f>
        <v/>
      </c>
      <c r="R203" s="361" t="str">
        <f>IFERROR(IF(LEN(D203)&gt;0,IF(LEN(INDEX(AdressBook!$C$6:$C$25,MATCH(D203,AdressBook!$B$6:$B$25,0),1))=0,"",INDEX(AdressBook!$C$6:$C$25,MATCH(D203,AdressBook!$B$6:$B$25,0),1)),""),"")</f>
        <v/>
      </c>
      <c r="S203" s="165">
        <f>IF(LEN(C203)&gt;0,IFERROR(IF(MATCH(C203,C204:$C$4004,0)&gt;0,-1,ROW(S203)-ROW($S$3)),ROW(S203)-ROW($S$3)),-1)</f>
        <v>-1</v>
      </c>
      <c r="T203" s="165">
        <f t="shared" si="41"/>
        <v>0</v>
      </c>
      <c r="U203" s="165" t="str">
        <f t="shared" si="42"/>
        <v/>
      </c>
      <c r="V203" s="165" t="str">
        <f>IFERROR(IF(OR(C203="",S203&lt;0),"",IF(SUBTOTAL(3,C203:C203)=0,-1,SUBTOTAL(3,$C$4:C203))),"")</f>
        <v/>
      </c>
      <c r="W203" s="156" t="str">
        <f t="array" ref="W203">IF(LEN(C203)&gt;0,IFERROR(IF(MATCH(C203,$C$3:$C202,0)&gt;0,N203-INDEX($N$3:N202,SUMPRODUCT(MAX(ROW($C$3:$C202)*(C203=$C$3:$C202)))-2,1),""),""),"")</f>
        <v/>
      </c>
      <c r="X203" s="156">
        <f t="shared" ca="1" si="43"/>
        <v>1</v>
      </c>
      <c r="Y203" s="156">
        <f t="shared" ca="1" si="44"/>
        <v>1</v>
      </c>
      <c r="AB203" s="406"/>
      <c r="AC203" s="380"/>
      <c r="AD203" s="380">
        <f t="shared" si="45"/>
        <v>0</v>
      </c>
      <c r="AQ203" s="165" t="str">
        <f t="shared" si="46"/>
        <v/>
      </c>
      <c r="AR203" s="167" t="str">
        <f t="array" ref="AR203" xml:space="preserve"> IFERROR( IF(OR(DATERANGE="All Data",DATERANGE=""), INDEX(Calculations!$AC$7:$AC$506,SMALL(IF(Calculations!$AC$7:$AC$506&lt;&gt;"0",ROW($AQ$6:$AQ$505)-ROW(INDEX($AQ$6:$AQ$505,1,1))+1),AQ203),1),INDEX(Calculations!$AD$7:$AD$506,SMALL(IF(Calculations!$AD$7:$AD$506&lt;&gt;0,ROW($AQ$6:$AQ$505)-ROW(INDEX($AQ$6:$AQ$505,1,1))+1),AQ203),1)),"")</f>
        <v/>
      </c>
      <c r="AS203" s="164" t="str">
        <f t="array" ref="AS203" xml:space="preserve"> IFERROR(IF(OR(DATERANGE="All Data",DATERANGE=""),INDEX(AdressBook!$B$6:$B$505,SMALL(IF(Calculations!$AC$7:$AC$506&lt;&gt;"0",ROW($AQ$6:$AQ$505)-ROW(INDEX($AQ$6:$AQ$505,1,1))+1),AQ203),1),INDEX(AdressBook!$B$6:$B$505,SMALL(IF(Calculations!$AD$7:$AD$506&lt;&gt;0,ROW($AQ$6:$AQ$505)-ROW(INDEX($AQ$6:$AQ$505,1,1))+1),AQ203),1)),"")</f>
        <v/>
      </c>
      <c r="AT203" s="227" t="str">
        <f t="shared" si="47"/>
        <v/>
      </c>
      <c r="AV203" s="199"/>
      <c r="AW203" s="199"/>
    </row>
    <row r="204" spans="2:49" hidden="1" x14ac:dyDescent="0.25">
      <c r="B204" s="390" t="str">
        <f>IFERROR(IF(LEN(INDEX(PlansAndNotes!$B$6:$B$2005,ROW(A204)-ROW($B$3)))=0,"",INDEX(PlansAndNotes!$B$6:$B$2005,ROW(A204)-ROW($B$3))),"")</f>
        <v/>
      </c>
      <c r="C204" s="361" t="str">
        <f t="shared" si="39"/>
        <v/>
      </c>
      <c r="D204" s="361" t="str">
        <f>IFERROR(IF(LEN(C204)&gt;0,IF(LEN(INDEX(TasksList!$C$6:$C$1005,MATCH(C204,TasksList!$B$6:$B$1005,0),1))=0,"",INDEX(TasksList!$C$6:$C$1005,MATCH(C204,TasksList!$B$6:$B$1005,0),1)),""),"")</f>
        <v/>
      </c>
      <c r="E204" s="361" t="str">
        <f>IFERROR(IF(LEN(C204)&gt;0,IF(LEN(INDEX(TasksList!$F$6:$F$1005,MATCH(C204,TasksList!$B$6:$B$1005,0),1))=0,"not set!",INDEX(TasksList!$F$6:$F$1005,MATCH(C204,TasksList!$B$6:$B$1005,0),1)),""),"")</f>
        <v/>
      </c>
      <c r="F204" s="360" t="str">
        <f>IFERROR(IF(LEN(D204)&gt;0,IF(LEN(INDEX(AdressBook!$D$6:$D$25,MATCH(D204,AdressBook!$B$6:$B$25,0),1))=0,"",INDEX(AdressBook!$D$6:$D$25,MATCH(D204,AdressBook!$B$6:$B$25,0),1)),""),"")</f>
        <v/>
      </c>
      <c r="G204" s="361" t="str">
        <f>IFERROR(IF(LEN(INDEX(PlansAndNotes!$F$6:$F$2005,ROW(B204)-ROW($C$3)))=0,"",INDEX(PlansAndNotes!$F$6:$F$2005,ROW(B204)-ROW($C$3))),"")</f>
        <v/>
      </c>
      <c r="H204" s="361" t="str">
        <f>IFERROR(IF(LEN(C204)&gt;0,IF(LEN(INDEX(TasksList!$G$6:$G$1005,MATCH(C204,TasksList!$B$6:$B$1005,0),1))=0,"",INDEX(TasksList!$G$6:$G$1005,MATCH(C204,TasksList!$B$6:$B$1005,0),1)),""),"")</f>
        <v/>
      </c>
      <c r="I204" s="381"/>
      <c r="J204" s="402" t="str">
        <f>IF(LEN(INDEX(TasksList!$B$6:$B$1005,ROW(J201),1))=0,"",INDEX(TasksList!$B$6:$B$1005,ROW(J201),1)&amp;" - "&amp;INDEX(TasksList!$D$6:$D$1005,ROW(J201),1))</f>
        <v/>
      </c>
      <c r="K204" s="402"/>
      <c r="L204" s="399" t="str">
        <f t="array" ref="L204">IFERROR(INDEX($J$4:$J$1003,SMALL($K$4:$K$1003,ROW(L204)-3),1),"")</f>
        <v/>
      </c>
      <c r="M204" s="206"/>
      <c r="N204" s="362" t="str">
        <f>IFERROR(IF(LEN(INDEX(PlansAndNotes!$D$6:$D$4005,ROW(B204)-ROW($C$3)))=0,"",INDEX(PlansAndNotes!$D$6:$D$4005,ROW(B204)-ROW($C$3))),"")</f>
        <v/>
      </c>
      <c r="O204" s="165" t="str">
        <f t="shared" si="40"/>
        <v/>
      </c>
      <c r="P204" s="363" t="str">
        <f>IFERROR(IF(LEN(INDEX(PlansAndNotes!$E$6:$E$4005,ROW(B204)-ROW($C$3)))=0,"",INDEX(PlansAndNotes!$E$6:$E$4005,ROW(B204)-ROW($C$3))),"")</f>
        <v/>
      </c>
      <c r="Q204" s="363" t="str">
        <f>IFERROR(IF(LEN(INDEX(PlansAndNotes!$G$6:$G$4005,ROW(B204)-ROW($C$3)))=0,"",INDEX(PlansAndNotes!$G$6:$G$4005,ROW(B204)-ROW($C$3))),"")</f>
        <v/>
      </c>
      <c r="R204" s="361" t="str">
        <f>IFERROR(IF(LEN(D204)&gt;0,IF(LEN(INDEX(AdressBook!$C$6:$C$25,MATCH(D204,AdressBook!$B$6:$B$25,0),1))=0,"",INDEX(AdressBook!$C$6:$C$25,MATCH(D204,AdressBook!$B$6:$B$25,0),1)),""),"")</f>
        <v/>
      </c>
      <c r="S204" s="165">
        <f>IF(LEN(C204)&gt;0,IFERROR(IF(MATCH(C204,C205:$C$4004,0)&gt;0,-1,ROW(S204)-ROW($S$3)),ROW(S204)-ROW($S$3)),-1)</f>
        <v>-1</v>
      </c>
      <c r="T204" s="165">
        <f t="shared" si="41"/>
        <v>0</v>
      </c>
      <c r="U204" s="165" t="str">
        <f t="shared" si="42"/>
        <v/>
      </c>
      <c r="V204" s="165" t="str">
        <f>IFERROR(IF(OR(C204="",S204&lt;0),"",IF(SUBTOTAL(3,C204:C204)=0,-1,SUBTOTAL(3,$C$4:C204))),"")</f>
        <v/>
      </c>
      <c r="W204" s="156" t="str">
        <f t="array" ref="W204">IF(LEN(C204)&gt;0,IFERROR(IF(MATCH(C204,$C$3:$C203,0)&gt;0,N204-INDEX($N$3:N203,SUMPRODUCT(MAX(ROW($C$3:$C203)*(C204=$C$3:$C203)))-2,1),""),""),"")</f>
        <v/>
      </c>
      <c r="X204" s="156">
        <f t="shared" ca="1" si="43"/>
        <v>1</v>
      </c>
      <c r="Y204" s="156">
        <f t="shared" ca="1" si="44"/>
        <v>1</v>
      </c>
      <c r="AB204" s="406"/>
      <c r="AC204" s="380"/>
      <c r="AD204" s="380">
        <f t="shared" si="45"/>
        <v>0</v>
      </c>
      <c r="AQ204" s="165" t="str">
        <f t="shared" si="46"/>
        <v/>
      </c>
      <c r="AR204" s="167" t="str">
        <f t="array" ref="AR204" xml:space="preserve"> IFERROR( IF(OR(DATERANGE="All Data",DATERANGE=""), INDEX(Calculations!$AC$7:$AC$506,SMALL(IF(Calculations!$AC$7:$AC$506&lt;&gt;"0",ROW($AQ$6:$AQ$505)-ROW(INDEX($AQ$6:$AQ$505,1,1))+1),AQ204),1),INDEX(Calculations!$AD$7:$AD$506,SMALL(IF(Calculations!$AD$7:$AD$506&lt;&gt;0,ROW($AQ$6:$AQ$505)-ROW(INDEX($AQ$6:$AQ$505,1,1))+1),AQ204),1)),"")</f>
        <v/>
      </c>
      <c r="AS204" s="164" t="str">
        <f t="array" ref="AS204" xml:space="preserve"> IFERROR(IF(OR(DATERANGE="All Data",DATERANGE=""),INDEX(AdressBook!$B$6:$B$505,SMALL(IF(Calculations!$AC$7:$AC$506&lt;&gt;"0",ROW($AQ$6:$AQ$505)-ROW(INDEX($AQ$6:$AQ$505,1,1))+1),AQ204),1),INDEX(AdressBook!$B$6:$B$505,SMALL(IF(Calculations!$AD$7:$AD$506&lt;&gt;0,ROW($AQ$6:$AQ$505)-ROW(INDEX($AQ$6:$AQ$505,1,1))+1),AQ204),1)),"")</f>
        <v/>
      </c>
      <c r="AT204" s="227" t="str">
        <f t="shared" si="47"/>
        <v/>
      </c>
      <c r="AV204" s="199"/>
      <c r="AW204" s="199"/>
    </row>
    <row r="205" spans="2:49" hidden="1" x14ac:dyDescent="0.25">
      <c r="B205" s="390" t="str">
        <f>IFERROR(IF(LEN(INDEX(PlansAndNotes!$B$6:$B$2005,ROW(A205)-ROW($B$3)))=0,"",INDEX(PlansAndNotes!$B$6:$B$2005,ROW(A205)-ROW($B$3))),"")</f>
        <v/>
      </c>
      <c r="C205" s="361" t="str">
        <f t="shared" si="39"/>
        <v/>
      </c>
      <c r="D205" s="361" t="str">
        <f>IFERROR(IF(LEN(C205)&gt;0,IF(LEN(INDEX(TasksList!$C$6:$C$1005,MATCH(C205,TasksList!$B$6:$B$1005,0),1))=0,"",INDEX(TasksList!$C$6:$C$1005,MATCH(C205,TasksList!$B$6:$B$1005,0),1)),""),"")</f>
        <v/>
      </c>
      <c r="E205" s="361" t="str">
        <f>IFERROR(IF(LEN(C205)&gt;0,IF(LEN(INDEX(TasksList!$F$6:$F$1005,MATCH(C205,TasksList!$B$6:$B$1005,0),1))=0,"not set!",INDEX(TasksList!$F$6:$F$1005,MATCH(C205,TasksList!$B$6:$B$1005,0),1)),""),"")</f>
        <v/>
      </c>
      <c r="F205" s="360" t="str">
        <f>IFERROR(IF(LEN(D205)&gt;0,IF(LEN(INDEX(AdressBook!$D$6:$D$25,MATCH(D205,AdressBook!$B$6:$B$25,0),1))=0,"",INDEX(AdressBook!$D$6:$D$25,MATCH(D205,AdressBook!$B$6:$B$25,0),1)),""),"")</f>
        <v/>
      </c>
      <c r="G205" s="361" t="str">
        <f>IFERROR(IF(LEN(INDEX(PlansAndNotes!$F$6:$F$2005,ROW(B205)-ROW($C$3)))=0,"",INDEX(PlansAndNotes!$F$6:$F$2005,ROW(B205)-ROW($C$3))),"")</f>
        <v/>
      </c>
      <c r="H205" s="361" t="str">
        <f>IFERROR(IF(LEN(C205)&gt;0,IF(LEN(INDEX(TasksList!$G$6:$G$1005,MATCH(C205,TasksList!$B$6:$B$1005,0),1))=0,"",INDEX(TasksList!$G$6:$G$1005,MATCH(C205,TasksList!$B$6:$B$1005,0),1)),""),"")</f>
        <v/>
      </c>
      <c r="I205" s="381"/>
      <c r="J205" s="402" t="str">
        <f>IF(LEN(INDEX(TasksList!$B$6:$B$1005,ROW(J202),1))=0,"",INDEX(TasksList!$B$6:$B$1005,ROW(J202),1)&amp;" - "&amp;INDEX(TasksList!$D$6:$D$1005,ROW(J202),1))</f>
        <v/>
      </c>
      <c r="K205" s="402"/>
      <c r="L205" s="399" t="str">
        <f t="array" ref="L205">IFERROR(INDEX($J$4:$J$1003,SMALL($K$4:$K$1003,ROW(L205)-3),1),"")</f>
        <v/>
      </c>
      <c r="M205" s="206"/>
      <c r="N205" s="362" t="str">
        <f>IFERROR(IF(LEN(INDEX(PlansAndNotes!$D$6:$D$4005,ROW(B205)-ROW($C$3)))=0,"",INDEX(PlansAndNotes!$D$6:$D$4005,ROW(B205)-ROW($C$3))),"")</f>
        <v/>
      </c>
      <c r="O205" s="165" t="str">
        <f t="shared" si="40"/>
        <v/>
      </c>
      <c r="P205" s="363" t="str">
        <f>IFERROR(IF(LEN(INDEX(PlansAndNotes!$E$6:$E$4005,ROW(B205)-ROW($C$3)))=0,"",INDEX(PlansAndNotes!$E$6:$E$4005,ROW(B205)-ROW($C$3))),"")</f>
        <v/>
      </c>
      <c r="Q205" s="363" t="str">
        <f>IFERROR(IF(LEN(INDEX(PlansAndNotes!$G$6:$G$4005,ROW(B205)-ROW($C$3)))=0,"",INDEX(PlansAndNotes!$G$6:$G$4005,ROW(B205)-ROW($C$3))),"")</f>
        <v/>
      </c>
      <c r="R205" s="361" t="str">
        <f>IFERROR(IF(LEN(D205)&gt;0,IF(LEN(INDEX(AdressBook!$C$6:$C$25,MATCH(D205,AdressBook!$B$6:$B$25,0),1))=0,"",INDEX(AdressBook!$C$6:$C$25,MATCH(D205,AdressBook!$B$6:$B$25,0),1)),""),"")</f>
        <v/>
      </c>
      <c r="S205" s="165">
        <f>IF(LEN(C205)&gt;0,IFERROR(IF(MATCH(C205,C206:$C$4004,0)&gt;0,-1,ROW(S205)-ROW($S$3)),ROW(S205)-ROW($S$3)),-1)</f>
        <v>-1</v>
      </c>
      <c r="T205" s="165">
        <f t="shared" si="41"/>
        <v>0</v>
      </c>
      <c r="U205" s="165" t="str">
        <f t="shared" si="42"/>
        <v/>
      </c>
      <c r="V205" s="165" t="str">
        <f>IFERROR(IF(OR(C205="",S205&lt;0),"",IF(SUBTOTAL(3,C205:C205)=0,-1,SUBTOTAL(3,$C$4:C205))),"")</f>
        <v/>
      </c>
      <c r="W205" s="156" t="str">
        <f t="array" ref="W205">IF(LEN(C205)&gt;0,IFERROR(IF(MATCH(C205,$C$3:$C204,0)&gt;0,N205-INDEX($N$3:N204,SUMPRODUCT(MAX(ROW($C$3:$C204)*(C205=$C$3:$C204)))-2,1),""),""),"")</f>
        <v/>
      </c>
      <c r="X205" s="156">
        <f t="shared" ca="1" si="43"/>
        <v>1</v>
      </c>
      <c r="Y205" s="156">
        <f t="shared" ca="1" si="44"/>
        <v>1</v>
      </c>
      <c r="AB205" s="406"/>
      <c r="AC205" s="380"/>
      <c r="AD205" s="380">
        <f t="shared" si="45"/>
        <v>0</v>
      </c>
      <c r="AQ205" s="165" t="str">
        <f t="shared" si="46"/>
        <v/>
      </c>
      <c r="AR205" s="167" t="str">
        <f t="array" ref="AR205" xml:space="preserve"> IFERROR( IF(OR(DATERANGE="All Data",DATERANGE=""), INDEX(Calculations!$AC$7:$AC$506,SMALL(IF(Calculations!$AC$7:$AC$506&lt;&gt;"0",ROW($AQ$6:$AQ$505)-ROW(INDEX($AQ$6:$AQ$505,1,1))+1),AQ205),1),INDEX(Calculations!$AD$7:$AD$506,SMALL(IF(Calculations!$AD$7:$AD$506&lt;&gt;0,ROW($AQ$6:$AQ$505)-ROW(INDEX($AQ$6:$AQ$505,1,1))+1),AQ205),1)),"")</f>
        <v/>
      </c>
      <c r="AS205" s="164" t="str">
        <f t="array" ref="AS205" xml:space="preserve"> IFERROR(IF(OR(DATERANGE="All Data",DATERANGE=""),INDEX(AdressBook!$B$6:$B$505,SMALL(IF(Calculations!$AC$7:$AC$506&lt;&gt;"0",ROW($AQ$6:$AQ$505)-ROW(INDEX($AQ$6:$AQ$505,1,1))+1),AQ205),1),INDEX(AdressBook!$B$6:$B$505,SMALL(IF(Calculations!$AD$7:$AD$506&lt;&gt;0,ROW($AQ$6:$AQ$505)-ROW(INDEX($AQ$6:$AQ$505,1,1))+1),AQ205),1)),"")</f>
        <v/>
      </c>
      <c r="AT205" s="227" t="str">
        <f t="shared" si="47"/>
        <v/>
      </c>
      <c r="AV205" s="199"/>
      <c r="AW205" s="199"/>
    </row>
    <row r="206" spans="2:49" hidden="1" x14ac:dyDescent="0.25">
      <c r="B206" s="390" t="str">
        <f>IFERROR(IF(LEN(INDEX(PlansAndNotes!$B$6:$B$2005,ROW(A206)-ROW($B$3)))=0,"",INDEX(PlansAndNotes!$B$6:$B$2005,ROW(A206)-ROW($B$3))),"")</f>
        <v/>
      </c>
      <c r="C206" s="361" t="str">
        <f t="shared" si="39"/>
        <v/>
      </c>
      <c r="D206" s="361" t="str">
        <f>IFERROR(IF(LEN(C206)&gt;0,IF(LEN(INDEX(TasksList!$C$6:$C$1005,MATCH(C206,TasksList!$B$6:$B$1005,0),1))=0,"",INDEX(TasksList!$C$6:$C$1005,MATCH(C206,TasksList!$B$6:$B$1005,0),1)),""),"")</f>
        <v/>
      </c>
      <c r="E206" s="361" t="str">
        <f>IFERROR(IF(LEN(C206)&gt;0,IF(LEN(INDEX(TasksList!$F$6:$F$1005,MATCH(C206,TasksList!$B$6:$B$1005,0),1))=0,"not set!",INDEX(TasksList!$F$6:$F$1005,MATCH(C206,TasksList!$B$6:$B$1005,0),1)),""),"")</f>
        <v/>
      </c>
      <c r="F206" s="360" t="str">
        <f>IFERROR(IF(LEN(D206)&gt;0,IF(LEN(INDEX(AdressBook!$D$6:$D$25,MATCH(D206,AdressBook!$B$6:$B$25,0),1))=0,"",INDEX(AdressBook!$D$6:$D$25,MATCH(D206,AdressBook!$B$6:$B$25,0),1)),""),"")</f>
        <v/>
      </c>
      <c r="G206" s="361" t="str">
        <f>IFERROR(IF(LEN(INDEX(PlansAndNotes!$F$6:$F$2005,ROW(B206)-ROW($C$3)))=0,"",INDEX(PlansAndNotes!$F$6:$F$2005,ROW(B206)-ROW($C$3))),"")</f>
        <v/>
      </c>
      <c r="H206" s="361" t="str">
        <f>IFERROR(IF(LEN(C206)&gt;0,IF(LEN(INDEX(TasksList!$G$6:$G$1005,MATCH(C206,TasksList!$B$6:$B$1005,0),1))=0,"",INDEX(TasksList!$G$6:$G$1005,MATCH(C206,TasksList!$B$6:$B$1005,0),1)),""),"")</f>
        <v/>
      </c>
      <c r="I206" s="381"/>
      <c r="J206" s="402" t="str">
        <f>IF(LEN(INDEX(TasksList!$B$6:$B$1005,ROW(J203),1))=0,"",INDEX(TasksList!$B$6:$B$1005,ROW(J203),1)&amp;" - "&amp;INDEX(TasksList!$D$6:$D$1005,ROW(J203),1))</f>
        <v/>
      </c>
      <c r="K206" s="402"/>
      <c r="L206" s="399" t="str">
        <f t="array" ref="L206">IFERROR(INDEX($J$4:$J$1003,SMALL($K$4:$K$1003,ROW(L206)-3),1),"")</f>
        <v/>
      </c>
      <c r="M206" s="206"/>
      <c r="N206" s="362" t="str">
        <f>IFERROR(IF(LEN(INDEX(PlansAndNotes!$D$6:$D$4005,ROW(B206)-ROW($C$3)))=0,"",INDEX(PlansAndNotes!$D$6:$D$4005,ROW(B206)-ROW($C$3))),"")</f>
        <v/>
      </c>
      <c r="O206" s="165" t="str">
        <f t="shared" si="40"/>
        <v/>
      </c>
      <c r="P206" s="363" t="str">
        <f>IFERROR(IF(LEN(INDEX(PlansAndNotes!$E$6:$E$4005,ROW(B206)-ROW($C$3)))=0,"",INDEX(PlansAndNotes!$E$6:$E$4005,ROW(B206)-ROW($C$3))),"")</f>
        <v/>
      </c>
      <c r="Q206" s="363" t="str">
        <f>IFERROR(IF(LEN(INDEX(PlansAndNotes!$G$6:$G$4005,ROW(B206)-ROW($C$3)))=0,"",INDEX(PlansAndNotes!$G$6:$G$4005,ROW(B206)-ROW($C$3))),"")</f>
        <v/>
      </c>
      <c r="R206" s="361" t="str">
        <f>IFERROR(IF(LEN(D206)&gt;0,IF(LEN(INDEX(AdressBook!$C$6:$C$25,MATCH(D206,AdressBook!$B$6:$B$25,0),1))=0,"",INDEX(AdressBook!$C$6:$C$25,MATCH(D206,AdressBook!$B$6:$B$25,0),1)),""),"")</f>
        <v/>
      </c>
      <c r="S206" s="165">
        <f>IF(LEN(C206)&gt;0,IFERROR(IF(MATCH(C206,C207:$C$4004,0)&gt;0,-1,ROW(S206)-ROW($S$3)),ROW(S206)-ROW($S$3)),-1)</f>
        <v>-1</v>
      </c>
      <c r="T206" s="165">
        <f t="shared" si="41"/>
        <v>0</v>
      </c>
      <c r="U206" s="165" t="str">
        <f t="shared" si="42"/>
        <v/>
      </c>
      <c r="V206" s="165" t="str">
        <f>IFERROR(IF(OR(C206="",S206&lt;0),"",IF(SUBTOTAL(3,C206:C206)=0,-1,SUBTOTAL(3,$C$4:C206))),"")</f>
        <v/>
      </c>
      <c r="W206" s="156" t="str">
        <f t="array" ref="W206">IF(LEN(C206)&gt;0,IFERROR(IF(MATCH(C206,$C$3:$C205,0)&gt;0,N206-INDEX($N$3:N205,SUMPRODUCT(MAX(ROW($C$3:$C205)*(C206=$C$3:$C205)))-2,1),""),""),"")</f>
        <v/>
      </c>
      <c r="X206" s="156">
        <f t="shared" ca="1" si="43"/>
        <v>1</v>
      </c>
      <c r="Y206" s="156">
        <f t="shared" ca="1" si="44"/>
        <v>1</v>
      </c>
      <c r="AB206" s="406"/>
      <c r="AC206" s="380"/>
      <c r="AD206" s="380">
        <f t="shared" si="45"/>
        <v>0</v>
      </c>
      <c r="AQ206" s="165" t="str">
        <f t="shared" si="46"/>
        <v/>
      </c>
      <c r="AR206" s="167" t="str">
        <f t="array" ref="AR206" xml:space="preserve"> IFERROR( IF(OR(DATERANGE="All Data",DATERANGE=""), INDEX(Calculations!$AC$7:$AC$506,SMALL(IF(Calculations!$AC$7:$AC$506&lt;&gt;"0",ROW($AQ$6:$AQ$505)-ROW(INDEX($AQ$6:$AQ$505,1,1))+1),AQ206),1),INDEX(Calculations!$AD$7:$AD$506,SMALL(IF(Calculations!$AD$7:$AD$506&lt;&gt;0,ROW($AQ$6:$AQ$505)-ROW(INDEX($AQ$6:$AQ$505,1,1))+1),AQ206),1)),"")</f>
        <v/>
      </c>
      <c r="AS206" s="164" t="str">
        <f t="array" ref="AS206" xml:space="preserve"> IFERROR(IF(OR(DATERANGE="All Data",DATERANGE=""),INDEX(AdressBook!$B$6:$B$505,SMALL(IF(Calculations!$AC$7:$AC$506&lt;&gt;"0",ROW($AQ$6:$AQ$505)-ROW(INDEX($AQ$6:$AQ$505,1,1))+1),AQ206),1),INDEX(AdressBook!$B$6:$B$505,SMALL(IF(Calculations!$AD$7:$AD$506&lt;&gt;0,ROW($AQ$6:$AQ$505)-ROW(INDEX($AQ$6:$AQ$505,1,1))+1),AQ206),1)),"")</f>
        <v/>
      </c>
      <c r="AT206" s="227" t="str">
        <f t="shared" si="47"/>
        <v/>
      </c>
      <c r="AV206" s="199"/>
      <c r="AW206" s="199"/>
    </row>
    <row r="207" spans="2:49" hidden="1" x14ac:dyDescent="0.25">
      <c r="B207" s="390" t="str">
        <f>IFERROR(IF(LEN(INDEX(PlansAndNotes!$B$6:$B$2005,ROW(A207)-ROW($B$3)))=0,"",INDEX(PlansAndNotes!$B$6:$B$2005,ROW(A207)-ROW($B$3))),"")</f>
        <v/>
      </c>
      <c r="C207" s="361" t="str">
        <f t="shared" si="39"/>
        <v/>
      </c>
      <c r="D207" s="361" t="str">
        <f>IFERROR(IF(LEN(C207)&gt;0,IF(LEN(INDEX(TasksList!$C$6:$C$1005,MATCH(C207,TasksList!$B$6:$B$1005,0),1))=0,"",INDEX(TasksList!$C$6:$C$1005,MATCH(C207,TasksList!$B$6:$B$1005,0),1)),""),"")</f>
        <v/>
      </c>
      <c r="E207" s="361" t="str">
        <f>IFERROR(IF(LEN(C207)&gt;0,IF(LEN(INDEX(TasksList!$F$6:$F$1005,MATCH(C207,TasksList!$B$6:$B$1005,0),1))=0,"not set!",INDEX(TasksList!$F$6:$F$1005,MATCH(C207,TasksList!$B$6:$B$1005,0),1)),""),"")</f>
        <v/>
      </c>
      <c r="F207" s="360" t="str">
        <f>IFERROR(IF(LEN(D207)&gt;0,IF(LEN(INDEX(AdressBook!$D$6:$D$25,MATCH(D207,AdressBook!$B$6:$B$25,0),1))=0,"",INDEX(AdressBook!$D$6:$D$25,MATCH(D207,AdressBook!$B$6:$B$25,0),1)),""),"")</f>
        <v/>
      </c>
      <c r="G207" s="361" t="str">
        <f>IFERROR(IF(LEN(INDEX(PlansAndNotes!$F$6:$F$2005,ROW(B207)-ROW($C$3)))=0,"",INDEX(PlansAndNotes!$F$6:$F$2005,ROW(B207)-ROW($C$3))),"")</f>
        <v/>
      </c>
      <c r="H207" s="361" t="str">
        <f>IFERROR(IF(LEN(C207)&gt;0,IF(LEN(INDEX(TasksList!$G$6:$G$1005,MATCH(C207,TasksList!$B$6:$B$1005,0),1))=0,"",INDEX(TasksList!$G$6:$G$1005,MATCH(C207,TasksList!$B$6:$B$1005,0),1)),""),"")</f>
        <v/>
      </c>
      <c r="I207" s="381"/>
      <c r="J207" s="402" t="str">
        <f>IF(LEN(INDEX(TasksList!$B$6:$B$1005,ROW(J204),1))=0,"",INDEX(TasksList!$B$6:$B$1005,ROW(J204),1)&amp;" - "&amp;INDEX(TasksList!$D$6:$D$1005,ROW(J204),1))</f>
        <v/>
      </c>
      <c r="K207" s="402"/>
      <c r="L207" s="399" t="str">
        <f t="array" ref="L207">IFERROR(INDEX($J$4:$J$1003,SMALL($K$4:$K$1003,ROW(L207)-3),1),"")</f>
        <v/>
      </c>
      <c r="M207" s="206"/>
      <c r="N207" s="362" t="str">
        <f>IFERROR(IF(LEN(INDEX(PlansAndNotes!$D$6:$D$4005,ROW(B207)-ROW($C$3)))=0,"",INDEX(PlansAndNotes!$D$6:$D$4005,ROW(B207)-ROW($C$3))),"")</f>
        <v/>
      </c>
      <c r="O207" s="165" t="str">
        <f t="shared" si="40"/>
        <v/>
      </c>
      <c r="P207" s="363" t="str">
        <f>IFERROR(IF(LEN(INDEX(PlansAndNotes!$E$6:$E$4005,ROW(B207)-ROW($C$3)))=0,"",INDEX(PlansAndNotes!$E$6:$E$4005,ROW(B207)-ROW($C$3))),"")</f>
        <v/>
      </c>
      <c r="Q207" s="363" t="str">
        <f>IFERROR(IF(LEN(INDEX(PlansAndNotes!$G$6:$G$4005,ROW(B207)-ROW($C$3)))=0,"",INDEX(PlansAndNotes!$G$6:$G$4005,ROW(B207)-ROW($C$3))),"")</f>
        <v/>
      </c>
      <c r="R207" s="361" t="str">
        <f>IFERROR(IF(LEN(D207)&gt;0,IF(LEN(INDEX(AdressBook!$C$6:$C$25,MATCH(D207,AdressBook!$B$6:$B$25,0),1))=0,"",INDEX(AdressBook!$C$6:$C$25,MATCH(D207,AdressBook!$B$6:$B$25,0),1)),""),"")</f>
        <v/>
      </c>
      <c r="S207" s="165">
        <f>IF(LEN(C207)&gt;0,IFERROR(IF(MATCH(C207,C208:$C$4004,0)&gt;0,-1,ROW(S207)-ROW($S$3)),ROW(S207)-ROW($S$3)),-1)</f>
        <v>-1</v>
      </c>
      <c r="T207" s="165">
        <f t="shared" si="41"/>
        <v>0</v>
      </c>
      <c r="U207" s="165" t="str">
        <f t="shared" si="42"/>
        <v/>
      </c>
      <c r="V207" s="165" t="str">
        <f>IFERROR(IF(OR(C207="",S207&lt;0),"",IF(SUBTOTAL(3,C207:C207)=0,-1,SUBTOTAL(3,$C$4:C207))),"")</f>
        <v/>
      </c>
      <c r="W207" s="156" t="str">
        <f t="array" ref="W207">IF(LEN(C207)&gt;0,IFERROR(IF(MATCH(C207,$C$3:$C206,0)&gt;0,N207-INDEX($N$3:N206,SUMPRODUCT(MAX(ROW($C$3:$C206)*(C207=$C$3:$C206)))-2,1),""),""),"")</f>
        <v/>
      </c>
      <c r="X207" s="156">
        <f t="shared" ca="1" si="43"/>
        <v>1</v>
      </c>
      <c r="Y207" s="156">
        <f t="shared" ca="1" si="44"/>
        <v>1</v>
      </c>
      <c r="AB207" s="406"/>
      <c r="AC207" s="380"/>
      <c r="AD207" s="380">
        <f t="shared" si="45"/>
        <v>0</v>
      </c>
      <c r="AQ207" s="165" t="str">
        <f t="shared" si="46"/>
        <v/>
      </c>
      <c r="AR207" s="167" t="str">
        <f t="array" ref="AR207" xml:space="preserve"> IFERROR( IF(OR(DATERANGE="All Data",DATERANGE=""), INDEX(Calculations!$AC$7:$AC$506,SMALL(IF(Calculations!$AC$7:$AC$506&lt;&gt;"0",ROW($AQ$6:$AQ$505)-ROW(INDEX($AQ$6:$AQ$505,1,1))+1),AQ207),1),INDEX(Calculations!$AD$7:$AD$506,SMALL(IF(Calculations!$AD$7:$AD$506&lt;&gt;0,ROW($AQ$6:$AQ$505)-ROW(INDEX($AQ$6:$AQ$505,1,1))+1),AQ207),1)),"")</f>
        <v/>
      </c>
      <c r="AS207" s="164" t="str">
        <f t="array" ref="AS207" xml:space="preserve"> IFERROR(IF(OR(DATERANGE="All Data",DATERANGE=""),INDEX(AdressBook!$B$6:$B$505,SMALL(IF(Calculations!$AC$7:$AC$506&lt;&gt;"0",ROW($AQ$6:$AQ$505)-ROW(INDEX($AQ$6:$AQ$505,1,1))+1),AQ207),1),INDEX(AdressBook!$B$6:$B$505,SMALL(IF(Calculations!$AD$7:$AD$506&lt;&gt;0,ROW($AQ$6:$AQ$505)-ROW(INDEX($AQ$6:$AQ$505,1,1))+1),AQ207),1)),"")</f>
        <v/>
      </c>
      <c r="AT207" s="227" t="str">
        <f t="shared" si="47"/>
        <v/>
      </c>
      <c r="AV207" s="199"/>
      <c r="AW207" s="199"/>
    </row>
    <row r="208" spans="2:49" hidden="1" x14ac:dyDescent="0.25">
      <c r="B208" s="390" t="str">
        <f>IFERROR(IF(LEN(INDEX(PlansAndNotes!$B$6:$B$2005,ROW(A208)-ROW($B$3)))=0,"",INDEX(PlansAndNotes!$B$6:$B$2005,ROW(A208)-ROW($B$3))),"")</f>
        <v/>
      </c>
      <c r="C208" s="361" t="str">
        <f t="shared" si="39"/>
        <v/>
      </c>
      <c r="D208" s="361" t="str">
        <f>IFERROR(IF(LEN(C208)&gt;0,IF(LEN(INDEX(TasksList!$C$6:$C$1005,MATCH(C208,TasksList!$B$6:$B$1005,0),1))=0,"",INDEX(TasksList!$C$6:$C$1005,MATCH(C208,TasksList!$B$6:$B$1005,0),1)),""),"")</f>
        <v/>
      </c>
      <c r="E208" s="361" t="str">
        <f>IFERROR(IF(LEN(C208)&gt;0,IF(LEN(INDEX(TasksList!$F$6:$F$1005,MATCH(C208,TasksList!$B$6:$B$1005,0),1))=0,"not set!",INDEX(TasksList!$F$6:$F$1005,MATCH(C208,TasksList!$B$6:$B$1005,0),1)),""),"")</f>
        <v/>
      </c>
      <c r="F208" s="360" t="str">
        <f>IFERROR(IF(LEN(D208)&gt;0,IF(LEN(INDEX(AdressBook!$D$6:$D$25,MATCH(D208,AdressBook!$B$6:$B$25,0),1))=0,"",INDEX(AdressBook!$D$6:$D$25,MATCH(D208,AdressBook!$B$6:$B$25,0),1)),""),"")</f>
        <v/>
      </c>
      <c r="G208" s="361" t="str">
        <f>IFERROR(IF(LEN(INDEX(PlansAndNotes!$F$6:$F$2005,ROW(B208)-ROW($C$3)))=0,"",INDEX(PlansAndNotes!$F$6:$F$2005,ROW(B208)-ROW($C$3))),"")</f>
        <v/>
      </c>
      <c r="H208" s="361" t="str">
        <f>IFERROR(IF(LEN(C208)&gt;0,IF(LEN(INDEX(TasksList!$G$6:$G$1005,MATCH(C208,TasksList!$B$6:$B$1005,0),1))=0,"",INDEX(TasksList!$G$6:$G$1005,MATCH(C208,TasksList!$B$6:$B$1005,0),1)),""),"")</f>
        <v/>
      </c>
      <c r="I208" s="381"/>
      <c r="J208" s="402" t="str">
        <f>IF(LEN(INDEX(TasksList!$B$6:$B$1005,ROW(J205),1))=0,"",INDEX(TasksList!$B$6:$B$1005,ROW(J205),1)&amp;" - "&amp;INDEX(TasksList!$D$6:$D$1005,ROW(J205),1))</f>
        <v/>
      </c>
      <c r="K208" s="402"/>
      <c r="L208" s="399" t="str">
        <f t="array" ref="L208">IFERROR(INDEX($J$4:$J$1003,SMALL($K$4:$K$1003,ROW(L208)-3),1),"")</f>
        <v/>
      </c>
      <c r="M208" s="206"/>
      <c r="N208" s="362" t="str">
        <f>IFERROR(IF(LEN(INDEX(PlansAndNotes!$D$6:$D$4005,ROW(B208)-ROW($C$3)))=0,"",INDEX(PlansAndNotes!$D$6:$D$4005,ROW(B208)-ROW($C$3))),"")</f>
        <v/>
      </c>
      <c r="O208" s="165" t="str">
        <f t="shared" si="40"/>
        <v/>
      </c>
      <c r="P208" s="363" t="str">
        <f>IFERROR(IF(LEN(INDEX(PlansAndNotes!$E$6:$E$4005,ROW(B208)-ROW($C$3)))=0,"",INDEX(PlansAndNotes!$E$6:$E$4005,ROW(B208)-ROW($C$3))),"")</f>
        <v/>
      </c>
      <c r="Q208" s="363" t="str">
        <f>IFERROR(IF(LEN(INDEX(PlansAndNotes!$G$6:$G$4005,ROW(B208)-ROW($C$3)))=0,"",INDEX(PlansAndNotes!$G$6:$G$4005,ROW(B208)-ROW($C$3))),"")</f>
        <v/>
      </c>
      <c r="R208" s="361" t="str">
        <f>IFERROR(IF(LEN(D208)&gt;0,IF(LEN(INDEX(AdressBook!$C$6:$C$25,MATCH(D208,AdressBook!$B$6:$B$25,0),1))=0,"",INDEX(AdressBook!$C$6:$C$25,MATCH(D208,AdressBook!$B$6:$B$25,0),1)),""),"")</f>
        <v/>
      </c>
      <c r="S208" s="165">
        <f>IF(LEN(C208)&gt;0,IFERROR(IF(MATCH(C208,C209:$C$4004,0)&gt;0,-1,ROW(S208)-ROW($S$3)),ROW(S208)-ROW($S$3)),-1)</f>
        <v>-1</v>
      </c>
      <c r="T208" s="165">
        <f t="shared" si="41"/>
        <v>0</v>
      </c>
      <c r="U208" s="165" t="str">
        <f t="shared" si="42"/>
        <v/>
      </c>
      <c r="V208" s="165" t="str">
        <f>IFERROR(IF(OR(C208="",S208&lt;0),"",IF(SUBTOTAL(3,C208:C208)=0,-1,SUBTOTAL(3,$C$4:C208))),"")</f>
        <v/>
      </c>
      <c r="W208" s="156" t="str">
        <f t="array" ref="W208">IF(LEN(C208)&gt;0,IFERROR(IF(MATCH(C208,$C$3:$C207,0)&gt;0,N208-INDEX($N$3:N207,SUMPRODUCT(MAX(ROW($C$3:$C207)*(C208=$C$3:$C207)))-2,1),""),""),"")</f>
        <v/>
      </c>
      <c r="X208" s="156">
        <f t="shared" ca="1" si="43"/>
        <v>1</v>
      </c>
      <c r="Y208" s="156">
        <f t="shared" ca="1" si="44"/>
        <v>1</v>
      </c>
      <c r="AB208" s="406"/>
      <c r="AC208" s="380"/>
      <c r="AD208" s="380">
        <f t="shared" si="45"/>
        <v>0</v>
      </c>
      <c r="AQ208" s="165" t="str">
        <f t="shared" si="46"/>
        <v/>
      </c>
      <c r="AR208" s="167" t="str">
        <f t="array" ref="AR208" xml:space="preserve"> IFERROR( IF(OR(DATERANGE="All Data",DATERANGE=""), INDEX(Calculations!$AC$7:$AC$506,SMALL(IF(Calculations!$AC$7:$AC$506&lt;&gt;"0",ROW($AQ$6:$AQ$505)-ROW(INDEX($AQ$6:$AQ$505,1,1))+1),AQ208),1),INDEX(Calculations!$AD$7:$AD$506,SMALL(IF(Calculations!$AD$7:$AD$506&lt;&gt;0,ROW($AQ$6:$AQ$505)-ROW(INDEX($AQ$6:$AQ$505,1,1))+1),AQ208),1)),"")</f>
        <v/>
      </c>
      <c r="AS208" s="164" t="str">
        <f t="array" ref="AS208" xml:space="preserve"> IFERROR(IF(OR(DATERANGE="All Data",DATERANGE=""),INDEX(AdressBook!$B$6:$B$505,SMALL(IF(Calculations!$AC$7:$AC$506&lt;&gt;"0",ROW($AQ$6:$AQ$505)-ROW(INDEX($AQ$6:$AQ$505,1,1))+1),AQ208),1),INDEX(AdressBook!$B$6:$B$505,SMALL(IF(Calculations!$AD$7:$AD$506&lt;&gt;0,ROW($AQ$6:$AQ$505)-ROW(INDEX($AQ$6:$AQ$505,1,1))+1),AQ208),1)),"")</f>
        <v/>
      </c>
      <c r="AT208" s="227" t="str">
        <f t="shared" si="47"/>
        <v/>
      </c>
      <c r="AV208" s="199"/>
      <c r="AW208" s="199"/>
    </row>
    <row r="209" spans="2:49" hidden="1" x14ac:dyDescent="0.25">
      <c r="B209" s="390" t="str">
        <f>IFERROR(IF(LEN(INDEX(PlansAndNotes!$B$6:$B$2005,ROW(A209)-ROW($B$3)))=0,"",INDEX(PlansAndNotes!$B$6:$B$2005,ROW(A209)-ROW($B$3))),"")</f>
        <v/>
      </c>
      <c r="C209" s="361" t="str">
        <f t="shared" si="39"/>
        <v/>
      </c>
      <c r="D209" s="361" t="str">
        <f>IFERROR(IF(LEN(C209)&gt;0,IF(LEN(INDEX(TasksList!$C$6:$C$1005,MATCH(C209,TasksList!$B$6:$B$1005,0),1))=0,"",INDEX(TasksList!$C$6:$C$1005,MATCH(C209,TasksList!$B$6:$B$1005,0),1)),""),"")</f>
        <v/>
      </c>
      <c r="E209" s="361" t="str">
        <f>IFERROR(IF(LEN(C209)&gt;0,IF(LEN(INDEX(TasksList!$F$6:$F$1005,MATCH(C209,TasksList!$B$6:$B$1005,0),1))=0,"not set!",INDEX(TasksList!$F$6:$F$1005,MATCH(C209,TasksList!$B$6:$B$1005,0),1)),""),"")</f>
        <v/>
      </c>
      <c r="F209" s="360" t="str">
        <f>IFERROR(IF(LEN(D209)&gt;0,IF(LEN(INDEX(AdressBook!$D$6:$D$25,MATCH(D209,AdressBook!$B$6:$B$25,0),1))=0,"",INDEX(AdressBook!$D$6:$D$25,MATCH(D209,AdressBook!$B$6:$B$25,0),1)),""),"")</f>
        <v/>
      </c>
      <c r="G209" s="361" t="str">
        <f>IFERROR(IF(LEN(INDEX(PlansAndNotes!$F$6:$F$2005,ROW(B209)-ROW($C$3)))=0,"",INDEX(PlansAndNotes!$F$6:$F$2005,ROW(B209)-ROW($C$3))),"")</f>
        <v/>
      </c>
      <c r="H209" s="361" t="str">
        <f>IFERROR(IF(LEN(C209)&gt;0,IF(LEN(INDEX(TasksList!$G$6:$G$1005,MATCH(C209,TasksList!$B$6:$B$1005,0),1))=0,"",INDEX(TasksList!$G$6:$G$1005,MATCH(C209,TasksList!$B$6:$B$1005,0),1)),""),"")</f>
        <v/>
      </c>
      <c r="I209" s="381"/>
      <c r="J209" s="402" t="str">
        <f>IF(LEN(INDEX(TasksList!$B$6:$B$1005,ROW(J206),1))=0,"",INDEX(TasksList!$B$6:$B$1005,ROW(J206),1)&amp;" - "&amp;INDEX(TasksList!$D$6:$D$1005,ROW(J206),1))</f>
        <v/>
      </c>
      <c r="K209" s="402"/>
      <c r="L209" s="399" t="str">
        <f t="array" ref="L209">IFERROR(INDEX($J$4:$J$1003,SMALL($K$4:$K$1003,ROW(L209)-3),1),"")</f>
        <v/>
      </c>
      <c r="M209" s="206"/>
      <c r="N209" s="362" t="str">
        <f>IFERROR(IF(LEN(INDEX(PlansAndNotes!$D$6:$D$4005,ROW(B209)-ROW($C$3)))=0,"",INDEX(PlansAndNotes!$D$6:$D$4005,ROW(B209)-ROW($C$3))),"")</f>
        <v/>
      </c>
      <c r="O209" s="165" t="str">
        <f t="shared" si="40"/>
        <v/>
      </c>
      <c r="P209" s="363" t="str">
        <f>IFERROR(IF(LEN(INDEX(PlansAndNotes!$E$6:$E$4005,ROW(B209)-ROW($C$3)))=0,"",INDEX(PlansAndNotes!$E$6:$E$4005,ROW(B209)-ROW($C$3))),"")</f>
        <v/>
      </c>
      <c r="Q209" s="363" t="str">
        <f>IFERROR(IF(LEN(INDEX(PlansAndNotes!$G$6:$G$4005,ROW(B209)-ROW($C$3)))=0,"",INDEX(PlansAndNotes!$G$6:$G$4005,ROW(B209)-ROW($C$3))),"")</f>
        <v/>
      </c>
      <c r="R209" s="361" t="str">
        <f>IFERROR(IF(LEN(D209)&gt;0,IF(LEN(INDEX(AdressBook!$C$6:$C$25,MATCH(D209,AdressBook!$B$6:$B$25,0),1))=0,"",INDEX(AdressBook!$C$6:$C$25,MATCH(D209,AdressBook!$B$6:$B$25,0),1)),""),"")</f>
        <v/>
      </c>
      <c r="S209" s="165">
        <f>IF(LEN(C209)&gt;0,IFERROR(IF(MATCH(C209,C210:$C$4004,0)&gt;0,-1,ROW(S209)-ROW($S$3)),ROW(S209)-ROW($S$3)),-1)</f>
        <v>-1</v>
      </c>
      <c r="T209" s="165">
        <f t="shared" si="41"/>
        <v>0</v>
      </c>
      <c r="U209" s="165" t="str">
        <f t="shared" si="42"/>
        <v/>
      </c>
      <c r="V209" s="165" t="str">
        <f>IFERROR(IF(OR(C209="",S209&lt;0),"",IF(SUBTOTAL(3,C209:C209)=0,-1,SUBTOTAL(3,$C$4:C209))),"")</f>
        <v/>
      </c>
      <c r="W209" s="156" t="str">
        <f t="array" ref="W209">IF(LEN(C209)&gt;0,IFERROR(IF(MATCH(C209,$C$3:$C208,0)&gt;0,N209-INDEX($N$3:N208,SUMPRODUCT(MAX(ROW($C$3:$C208)*(C209=$C$3:$C208)))-2,1),""),""),"")</f>
        <v/>
      </c>
      <c r="X209" s="156">
        <f t="shared" ca="1" si="43"/>
        <v>1</v>
      </c>
      <c r="Y209" s="156">
        <f t="shared" ca="1" si="44"/>
        <v>1</v>
      </c>
      <c r="AB209" s="406"/>
      <c r="AC209" s="380"/>
      <c r="AD209" s="380">
        <f t="shared" si="45"/>
        <v>0</v>
      </c>
      <c r="AQ209" s="165" t="str">
        <f t="shared" si="46"/>
        <v/>
      </c>
      <c r="AR209" s="167" t="str">
        <f t="array" ref="AR209" xml:space="preserve"> IFERROR( IF(OR(DATERANGE="All Data",DATERANGE=""), INDEX(Calculations!$AC$7:$AC$506,SMALL(IF(Calculations!$AC$7:$AC$506&lt;&gt;"0",ROW($AQ$6:$AQ$505)-ROW(INDEX($AQ$6:$AQ$505,1,1))+1),AQ209),1),INDEX(Calculations!$AD$7:$AD$506,SMALL(IF(Calculations!$AD$7:$AD$506&lt;&gt;0,ROW($AQ$6:$AQ$505)-ROW(INDEX($AQ$6:$AQ$505,1,1))+1),AQ209),1)),"")</f>
        <v/>
      </c>
      <c r="AS209" s="164" t="str">
        <f t="array" ref="AS209" xml:space="preserve"> IFERROR(IF(OR(DATERANGE="All Data",DATERANGE=""),INDEX(AdressBook!$B$6:$B$505,SMALL(IF(Calculations!$AC$7:$AC$506&lt;&gt;"0",ROW($AQ$6:$AQ$505)-ROW(INDEX($AQ$6:$AQ$505,1,1))+1),AQ209),1),INDEX(AdressBook!$B$6:$B$505,SMALL(IF(Calculations!$AD$7:$AD$506&lt;&gt;0,ROW($AQ$6:$AQ$505)-ROW(INDEX($AQ$6:$AQ$505,1,1))+1),AQ209),1)),"")</f>
        <v/>
      </c>
      <c r="AT209" s="227" t="str">
        <f t="shared" si="47"/>
        <v/>
      </c>
      <c r="AV209" s="199"/>
      <c r="AW209" s="199"/>
    </row>
    <row r="210" spans="2:49" hidden="1" x14ac:dyDescent="0.25">
      <c r="B210" s="390" t="str">
        <f>IFERROR(IF(LEN(INDEX(PlansAndNotes!$B$6:$B$2005,ROW(A210)-ROW($B$3)))=0,"",INDEX(PlansAndNotes!$B$6:$B$2005,ROW(A210)-ROW($B$3))),"")</f>
        <v/>
      </c>
      <c r="C210" s="361" t="str">
        <f t="shared" si="39"/>
        <v/>
      </c>
      <c r="D210" s="361" t="str">
        <f>IFERROR(IF(LEN(C210)&gt;0,IF(LEN(INDEX(TasksList!$C$6:$C$1005,MATCH(C210,TasksList!$B$6:$B$1005,0),1))=0,"",INDEX(TasksList!$C$6:$C$1005,MATCH(C210,TasksList!$B$6:$B$1005,0),1)),""),"")</f>
        <v/>
      </c>
      <c r="E210" s="361" t="str">
        <f>IFERROR(IF(LEN(C210)&gt;0,IF(LEN(INDEX(TasksList!$F$6:$F$1005,MATCH(C210,TasksList!$B$6:$B$1005,0),1))=0,"not set!",INDEX(TasksList!$F$6:$F$1005,MATCH(C210,TasksList!$B$6:$B$1005,0),1)),""),"")</f>
        <v/>
      </c>
      <c r="F210" s="360" t="str">
        <f>IFERROR(IF(LEN(D210)&gt;0,IF(LEN(INDEX(AdressBook!$D$6:$D$25,MATCH(D210,AdressBook!$B$6:$B$25,0),1))=0,"",INDEX(AdressBook!$D$6:$D$25,MATCH(D210,AdressBook!$B$6:$B$25,0),1)),""),"")</f>
        <v/>
      </c>
      <c r="G210" s="361" t="str">
        <f>IFERROR(IF(LEN(INDEX(PlansAndNotes!$F$6:$F$2005,ROW(B210)-ROW($C$3)))=0,"",INDEX(PlansAndNotes!$F$6:$F$2005,ROW(B210)-ROW($C$3))),"")</f>
        <v/>
      </c>
      <c r="H210" s="361" t="str">
        <f>IFERROR(IF(LEN(C210)&gt;0,IF(LEN(INDEX(TasksList!$G$6:$G$1005,MATCH(C210,TasksList!$B$6:$B$1005,0),1))=0,"",INDEX(TasksList!$G$6:$G$1005,MATCH(C210,TasksList!$B$6:$B$1005,0),1)),""),"")</f>
        <v/>
      </c>
      <c r="I210" s="381"/>
      <c r="J210" s="402" t="str">
        <f>IF(LEN(INDEX(TasksList!$B$6:$B$1005,ROW(J207),1))=0,"",INDEX(TasksList!$B$6:$B$1005,ROW(J207),1)&amp;" - "&amp;INDEX(TasksList!$D$6:$D$1005,ROW(J207),1))</f>
        <v/>
      </c>
      <c r="K210" s="402"/>
      <c r="L210" s="399" t="str">
        <f t="array" ref="L210">IFERROR(INDEX($J$4:$J$1003,SMALL($K$4:$K$1003,ROW(L210)-3),1),"")</f>
        <v/>
      </c>
      <c r="M210" s="206"/>
      <c r="N210" s="362" t="str">
        <f>IFERROR(IF(LEN(INDEX(PlansAndNotes!$D$6:$D$4005,ROW(B210)-ROW($C$3)))=0,"",INDEX(PlansAndNotes!$D$6:$D$4005,ROW(B210)-ROW($C$3))),"")</f>
        <v/>
      </c>
      <c r="O210" s="165" t="str">
        <f t="shared" si="40"/>
        <v/>
      </c>
      <c r="P210" s="363" t="str">
        <f>IFERROR(IF(LEN(INDEX(PlansAndNotes!$E$6:$E$4005,ROW(B210)-ROW($C$3)))=0,"",INDEX(PlansAndNotes!$E$6:$E$4005,ROW(B210)-ROW($C$3))),"")</f>
        <v/>
      </c>
      <c r="Q210" s="363" t="str">
        <f>IFERROR(IF(LEN(INDEX(PlansAndNotes!$G$6:$G$4005,ROW(B210)-ROW($C$3)))=0,"",INDEX(PlansAndNotes!$G$6:$G$4005,ROW(B210)-ROW($C$3))),"")</f>
        <v/>
      </c>
      <c r="R210" s="361" t="str">
        <f>IFERROR(IF(LEN(D210)&gt;0,IF(LEN(INDEX(AdressBook!$C$6:$C$25,MATCH(D210,AdressBook!$B$6:$B$25,0),1))=0,"",INDEX(AdressBook!$C$6:$C$25,MATCH(D210,AdressBook!$B$6:$B$25,0),1)),""),"")</f>
        <v/>
      </c>
      <c r="S210" s="165">
        <f>IF(LEN(C210)&gt;0,IFERROR(IF(MATCH(C210,C211:$C$4004,0)&gt;0,-1,ROW(S210)-ROW($S$3)),ROW(S210)-ROW($S$3)),-1)</f>
        <v>-1</v>
      </c>
      <c r="T210" s="165">
        <f t="shared" si="41"/>
        <v>0</v>
      </c>
      <c r="U210" s="165" t="str">
        <f t="shared" si="42"/>
        <v/>
      </c>
      <c r="V210" s="165" t="str">
        <f>IFERROR(IF(OR(C210="",S210&lt;0),"",IF(SUBTOTAL(3,C210:C210)=0,-1,SUBTOTAL(3,$C$4:C210))),"")</f>
        <v/>
      </c>
      <c r="W210" s="156" t="str">
        <f t="array" ref="W210">IF(LEN(C210)&gt;0,IFERROR(IF(MATCH(C210,$C$3:$C209,0)&gt;0,N210-INDEX($N$3:N209,SUMPRODUCT(MAX(ROW($C$3:$C209)*(C210=$C$3:$C209)))-2,1),""),""),"")</f>
        <v/>
      </c>
      <c r="X210" s="156">
        <f t="shared" ca="1" si="43"/>
        <v>1</v>
      </c>
      <c r="Y210" s="156">
        <f t="shared" ca="1" si="44"/>
        <v>1</v>
      </c>
      <c r="AB210" s="406"/>
      <c r="AC210" s="380"/>
      <c r="AD210" s="380">
        <f t="shared" si="45"/>
        <v>0</v>
      </c>
      <c r="AQ210" s="165" t="str">
        <f t="shared" si="46"/>
        <v/>
      </c>
      <c r="AR210" s="167" t="str">
        <f t="array" ref="AR210" xml:space="preserve"> IFERROR( IF(OR(DATERANGE="All Data",DATERANGE=""), INDEX(Calculations!$AC$7:$AC$506,SMALL(IF(Calculations!$AC$7:$AC$506&lt;&gt;"0",ROW($AQ$6:$AQ$505)-ROW(INDEX($AQ$6:$AQ$505,1,1))+1),AQ210),1),INDEX(Calculations!$AD$7:$AD$506,SMALL(IF(Calculations!$AD$7:$AD$506&lt;&gt;0,ROW($AQ$6:$AQ$505)-ROW(INDEX($AQ$6:$AQ$505,1,1))+1),AQ210),1)),"")</f>
        <v/>
      </c>
      <c r="AS210" s="164" t="str">
        <f t="array" ref="AS210" xml:space="preserve"> IFERROR(IF(OR(DATERANGE="All Data",DATERANGE=""),INDEX(AdressBook!$B$6:$B$505,SMALL(IF(Calculations!$AC$7:$AC$506&lt;&gt;"0",ROW($AQ$6:$AQ$505)-ROW(INDEX($AQ$6:$AQ$505,1,1))+1),AQ210),1),INDEX(AdressBook!$B$6:$B$505,SMALL(IF(Calculations!$AD$7:$AD$506&lt;&gt;0,ROW($AQ$6:$AQ$505)-ROW(INDEX($AQ$6:$AQ$505,1,1))+1),AQ210),1)),"")</f>
        <v/>
      </c>
      <c r="AT210" s="227" t="str">
        <f t="shared" si="47"/>
        <v/>
      </c>
      <c r="AV210" s="199"/>
      <c r="AW210" s="199"/>
    </row>
    <row r="211" spans="2:49" hidden="1" x14ac:dyDescent="0.25">
      <c r="B211" s="390" t="str">
        <f>IFERROR(IF(LEN(INDEX(PlansAndNotes!$B$6:$B$2005,ROW(A211)-ROW($B$3)))=0,"",INDEX(PlansAndNotes!$B$6:$B$2005,ROW(A211)-ROW($B$3))),"")</f>
        <v/>
      </c>
      <c r="C211" s="361" t="str">
        <f t="shared" si="39"/>
        <v/>
      </c>
      <c r="D211" s="361" t="str">
        <f>IFERROR(IF(LEN(C211)&gt;0,IF(LEN(INDEX(TasksList!$C$6:$C$1005,MATCH(C211,TasksList!$B$6:$B$1005,0),1))=0,"",INDEX(TasksList!$C$6:$C$1005,MATCH(C211,TasksList!$B$6:$B$1005,0),1)),""),"")</f>
        <v/>
      </c>
      <c r="E211" s="361" t="str">
        <f>IFERROR(IF(LEN(C211)&gt;0,IF(LEN(INDEX(TasksList!$F$6:$F$1005,MATCH(C211,TasksList!$B$6:$B$1005,0),1))=0,"not set!",INDEX(TasksList!$F$6:$F$1005,MATCH(C211,TasksList!$B$6:$B$1005,0),1)),""),"")</f>
        <v/>
      </c>
      <c r="F211" s="360" t="str">
        <f>IFERROR(IF(LEN(D211)&gt;0,IF(LEN(INDEX(AdressBook!$D$6:$D$25,MATCH(D211,AdressBook!$B$6:$B$25,0),1))=0,"",INDEX(AdressBook!$D$6:$D$25,MATCH(D211,AdressBook!$B$6:$B$25,0),1)),""),"")</f>
        <v/>
      </c>
      <c r="G211" s="361" t="str">
        <f>IFERROR(IF(LEN(INDEX(PlansAndNotes!$F$6:$F$2005,ROW(B211)-ROW($C$3)))=0,"",INDEX(PlansAndNotes!$F$6:$F$2005,ROW(B211)-ROW($C$3))),"")</f>
        <v/>
      </c>
      <c r="H211" s="361" t="str">
        <f>IFERROR(IF(LEN(C211)&gt;0,IF(LEN(INDEX(TasksList!$G$6:$G$1005,MATCH(C211,TasksList!$B$6:$B$1005,0),1))=0,"",INDEX(TasksList!$G$6:$G$1005,MATCH(C211,TasksList!$B$6:$B$1005,0),1)),""),"")</f>
        <v/>
      </c>
      <c r="I211" s="381"/>
      <c r="J211" s="402" t="str">
        <f>IF(LEN(INDEX(TasksList!$B$6:$B$1005,ROW(J208),1))=0,"",INDEX(TasksList!$B$6:$B$1005,ROW(J208),1)&amp;" - "&amp;INDEX(TasksList!$D$6:$D$1005,ROW(J208),1))</f>
        <v/>
      </c>
      <c r="K211" s="402"/>
      <c r="L211" s="399" t="str">
        <f t="array" ref="L211">IFERROR(INDEX($J$4:$J$1003,SMALL($K$4:$K$1003,ROW(L211)-3),1),"")</f>
        <v/>
      </c>
      <c r="M211" s="206"/>
      <c r="N211" s="362" t="str">
        <f>IFERROR(IF(LEN(INDEX(PlansAndNotes!$D$6:$D$4005,ROW(B211)-ROW($C$3)))=0,"",INDEX(PlansAndNotes!$D$6:$D$4005,ROW(B211)-ROW($C$3))),"")</f>
        <v/>
      </c>
      <c r="O211" s="165" t="str">
        <f t="shared" si="40"/>
        <v/>
      </c>
      <c r="P211" s="363" t="str">
        <f>IFERROR(IF(LEN(INDEX(PlansAndNotes!$E$6:$E$4005,ROW(B211)-ROW($C$3)))=0,"",INDEX(PlansAndNotes!$E$6:$E$4005,ROW(B211)-ROW($C$3))),"")</f>
        <v/>
      </c>
      <c r="Q211" s="363" t="str">
        <f>IFERROR(IF(LEN(INDEX(PlansAndNotes!$G$6:$G$4005,ROW(B211)-ROW($C$3)))=0,"",INDEX(PlansAndNotes!$G$6:$G$4005,ROW(B211)-ROW($C$3))),"")</f>
        <v/>
      </c>
      <c r="R211" s="361" t="str">
        <f>IFERROR(IF(LEN(D211)&gt;0,IF(LEN(INDEX(AdressBook!$C$6:$C$25,MATCH(D211,AdressBook!$B$6:$B$25,0),1))=0,"",INDEX(AdressBook!$C$6:$C$25,MATCH(D211,AdressBook!$B$6:$B$25,0),1)),""),"")</f>
        <v/>
      </c>
      <c r="S211" s="165">
        <f>IF(LEN(C211)&gt;0,IFERROR(IF(MATCH(C211,C212:$C$4004,0)&gt;0,-1,ROW(S211)-ROW($S$3)),ROW(S211)-ROW($S$3)),-1)</f>
        <v>-1</v>
      </c>
      <c r="T211" s="165">
        <f t="shared" si="41"/>
        <v>0</v>
      </c>
      <c r="U211" s="165" t="str">
        <f t="shared" si="42"/>
        <v/>
      </c>
      <c r="V211" s="165" t="str">
        <f>IFERROR(IF(OR(C211="",S211&lt;0),"",IF(SUBTOTAL(3,C211:C211)=0,-1,SUBTOTAL(3,$C$4:C211))),"")</f>
        <v/>
      </c>
      <c r="W211" s="156" t="str">
        <f t="array" ref="W211">IF(LEN(C211)&gt;0,IFERROR(IF(MATCH(C211,$C$3:$C210,0)&gt;0,N211-INDEX($N$3:N210,SUMPRODUCT(MAX(ROW($C$3:$C210)*(C211=$C$3:$C210)))-2,1),""),""),"")</f>
        <v/>
      </c>
      <c r="X211" s="156">
        <f t="shared" ca="1" si="43"/>
        <v>1</v>
      </c>
      <c r="Y211" s="156">
        <f t="shared" ca="1" si="44"/>
        <v>1</v>
      </c>
      <c r="AB211" s="406"/>
      <c r="AC211" s="380"/>
      <c r="AD211" s="380">
        <f t="shared" si="45"/>
        <v>0</v>
      </c>
      <c r="AQ211" s="165" t="str">
        <f t="shared" si="46"/>
        <v/>
      </c>
      <c r="AR211" s="167" t="str">
        <f t="array" ref="AR211" xml:space="preserve"> IFERROR( IF(OR(DATERANGE="All Data",DATERANGE=""), INDEX(Calculations!$AC$7:$AC$506,SMALL(IF(Calculations!$AC$7:$AC$506&lt;&gt;"0",ROW($AQ$6:$AQ$505)-ROW(INDEX($AQ$6:$AQ$505,1,1))+1),AQ211),1),INDEX(Calculations!$AD$7:$AD$506,SMALL(IF(Calculations!$AD$7:$AD$506&lt;&gt;0,ROW($AQ$6:$AQ$505)-ROW(INDEX($AQ$6:$AQ$505,1,1))+1),AQ211),1)),"")</f>
        <v/>
      </c>
      <c r="AS211" s="164" t="str">
        <f t="array" ref="AS211" xml:space="preserve"> IFERROR(IF(OR(DATERANGE="All Data",DATERANGE=""),INDEX(AdressBook!$B$6:$B$505,SMALL(IF(Calculations!$AC$7:$AC$506&lt;&gt;"0",ROW($AQ$6:$AQ$505)-ROW(INDEX($AQ$6:$AQ$505,1,1))+1),AQ211),1),INDEX(AdressBook!$B$6:$B$505,SMALL(IF(Calculations!$AD$7:$AD$506&lt;&gt;0,ROW($AQ$6:$AQ$505)-ROW(INDEX($AQ$6:$AQ$505,1,1))+1),AQ211),1)),"")</f>
        <v/>
      </c>
      <c r="AT211" s="227" t="str">
        <f t="shared" si="47"/>
        <v/>
      </c>
      <c r="AV211" s="199"/>
      <c r="AW211" s="199"/>
    </row>
    <row r="212" spans="2:49" hidden="1" x14ac:dyDescent="0.25">
      <c r="B212" s="390" t="str">
        <f>IFERROR(IF(LEN(INDEX(PlansAndNotes!$B$6:$B$2005,ROW(A212)-ROW($B$3)))=0,"",INDEX(PlansAndNotes!$B$6:$B$2005,ROW(A212)-ROW($B$3))),"")</f>
        <v/>
      </c>
      <c r="C212" s="361" t="str">
        <f t="shared" si="39"/>
        <v/>
      </c>
      <c r="D212" s="361" t="str">
        <f>IFERROR(IF(LEN(C212)&gt;0,IF(LEN(INDEX(TasksList!$C$6:$C$1005,MATCH(C212,TasksList!$B$6:$B$1005,0),1))=0,"",INDEX(TasksList!$C$6:$C$1005,MATCH(C212,TasksList!$B$6:$B$1005,0),1)),""),"")</f>
        <v/>
      </c>
      <c r="E212" s="361" t="str">
        <f>IFERROR(IF(LEN(C212)&gt;0,IF(LEN(INDEX(TasksList!$F$6:$F$1005,MATCH(C212,TasksList!$B$6:$B$1005,0),1))=0,"not set!",INDEX(TasksList!$F$6:$F$1005,MATCH(C212,TasksList!$B$6:$B$1005,0),1)),""),"")</f>
        <v/>
      </c>
      <c r="F212" s="360" t="str">
        <f>IFERROR(IF(LEN(D212)&gt;0,IF(LEN(INDEX(AdressBook!$D$6:$D$25,MATCH(D212,AdressBook!$B$6:$B$25,0),1))=0,"",INDEX(AdressBook!$D$6:$D$25,MATCH(D212,AdressBook!$B$6:$B$25,0),1)),""),"")</f>
        <v/>
      </c>
      <c r="G212" s="361" t="str">
        <f>IFERROR(IF(LEN(INDEX(PlansAndNotes!$F$6:$F$2005,ROW(B212)-ROW($C$3)))=0,"",INDEX(PlansAndNotes!$F$6:$F$2005,ROW(B212)-ROW($C$3))),"")</f>
        <v/>
      </c>
      <c r="H212" s="361" t="str">
        <f>IFERROR(IF(LEN(C212)&gt;0,IF(LEN(INDEX(TasksList!$G$6:$G$1005,MATCH(C212,TasksList!$B$6:$B$1005,0),1))=0,"",INDEX(TasksList!$G$6:$G$1005,MATCH(C212,TasksList!$B$6:$B$1005,0),1)),""),"")</f>
        <v/>
      </c>
      <c r="I212" s="381"/>
      <c r="J212" s="402" t="str">
        <f>IF(LEN(INDEX(TasksList!$B$6:$B$1005,ROW(J209),1))=0,"",INDEX(TasksList!$B$6:$B$1005,ROW(J209),1)&amp;" - "&amp;INDEX(TasksList!$D$6:$D$1005,ROW(J209),1))</f>
        <v/>
      </c>
      <c r="K212" s="402"/>
      <c r="L212" s="399" t="str">
        <f t="array" ref="L212">IFERROR(INDEX($J$4:$J$1003,SMALL($K$4:$K$1003,ROW(L212)-3),1),"")</f>
        <v/>
      </c>
      <c r="M212" s="206"/>
      <c r="N212" s="362" t="str">
        <f>IFERROR(IF(LEN(INDEX(PlansAndNotes!$D$6:$D$4005,ROW(B212)-ROW($C$3)))=0,"",INDEX(PlansAndNotes!$D$6:$D$4005,ROW(B212)-ROW($C$3))),"")</f>
        <v/>
      </c>
      <c r="O212" s="165" t="str">
        <f t="shared" si="40"/>
        <v/>
      </c>
      <c r="P212" s="363" t="str">
        <f>IFERROR(IF(LEN(INDEX(PlansAndNotes!$E$6:$E$4005,ROW(B212)-ROW($C$3)))=0,"",INDEX(PlansAndNotes!$E$6:$E$4005,ROW(B212)-ROW($C$3))),"")</f>
        <v/>
      </c>
      <c r="Q212" s="363" t="str">
        <f>IFERROR(IF(LEN(INDEX(PlansAndNotes!$G$6:$G$4005,ROW(B212)-ROW($C$3)))=0,"",INDEX(PlansAndNotes!$G$6:$G$4005,ROW(B212)-ROW($C$3))),"")</f>
        <v/>
      </c>
      <c r="R212" s="361" t="str">
        <f>IFERROR(IF(LEN(D212)&gt;0,IF(LEN(INDEX(AdressBook!$C$6:$C$25,MATCH(D212,AdressBook!$B$6:$B$25,0),1))=0,"",INDEX(AdressBook!$C$6:$C$25,MATCH(D212,AdressBook!$B$6:$B$25,0),1)),""),"")</f>
        <v/>
      </c>
      <c r="S212" s="165">
        <f>IF(LEN(C212)&gt;0,IFERROR(IF(MATCH(C212,C213:$C$4004,0)&gt;0,-1,ROW(S212)-ROW($S$3)),ROW(S212)-ROW($S$3)),-1)</f>
        <v>-1</v>
      </c>
      <c r="T212" s="165">
        <f t="shared" si="41"/>
        <v>0</v>
      </c>
      <c r="U212" s="165" t="str">
        <f t="shared" si="42"/>
        <v/>
      </c>
      <c r="V212" s="165" t="str">
        <f>IFERROR(IF(OR(C212="",S212&lt;0),"",IF(SUBTOTAL(3,C212:C212)=0,-1,SUBTOTAL(3,$C$4:C212))),"")</f>
        <v/>
      </c>
      <c r="W212" s="156" t="str">
        <f t="array" ref="W212">IF(LEN(C212)&gt;0,IFERROR(IF(MATCH(C212,$C$3:$C211,0)&gt;0,N212-INDEX($N$3:N211,SUMPRODUCT(MAX(ROW($C$3:$C211)*(C212=$C$3:$C211)))-2,1),""),""),"")</f>
        <v/>
      </c>
      <c r="X212" s="156">
        <f t="shared" ca="1" si="43"/>
        <v>1</v>
      </c>
      <c r="Y212" s="156">
        <f t="shared" ca="1" si="44"/>
        <v>1</v>
      </c>
      <c r="AB212" s="406"/>
      <c r="AC212" s="380"/>
      <c r="AD212" s="380">
        <f t="shared" si="45"/>
        <v>0</v>
      </c>
      <c r="AQ212" s="165" t="str">
        <f t="shared" si="46"/>
        <v/>
      </c>
      <c r="AR212" s="167" t="str">
        <f t="array" ref="AR212" xml:space="preserve"> IFERROR( IF(OR(DATERANGE="All Data",DATERANGE=""), INDEX(Calculations!$AC$7:$AC$506,SMALL(IF(Calculations!$AC$7:$AC$506&lt;&gt;"0",ROW($AQ$6:$AQ$505)-ROW(INDEX($AQ$6:$AQ$505,1,1))+1),AQ212),1),INDEX(Calculations!$AD$7:$AD$506,SMALL(IF(Calculations!$AD$7:$AD$506&lt;&gt;0,ROW($AQ$6:$AQ$505)-ROW(INDEX($AQ$6:$AQ$505,1,1))+1),AQ212),1)),"")</f>
        <v/>
      </c>
      <c r="AS212" s="164" t="str">
        <f t="array" ref="AS212" xml:space="preserve"> IFERROR(IF(OR(DATERANGE="All Data",DATERANGE=""),INDEX(AdressBook!$B$6:$B$505,SMALL(IF(Calculations!$AC$7:$AC$506&lt;&gt;"0",ROW($AQ$6:$AQ$505)-ROW(INDEX($AQ$6:$AQ$505,1,1))+1),AQ212),1),INDEX(AdressBook!$B$6:$B$505,SMALL(IF(Calculations!$AD$7:$AD$506&lt;&gt;0,ROW($AQ$6:$AQ$505)-ROW(INDEX($AQ$6:$AQ$505,1,1))+1),AQ212),1)),"")</f>
        <v/>
      </c>
      <c r="AT212" s="227" t="str">
        <f t="shared" si="47"/>
        <v/>
      </c>
      <c r="AV212" s="199"/>
      <c r="AW212" s="199"/>
    </row>
    <row r="213" spans="2:49" hidden="1" x14ac:dyDescent="0.25">
      <c r="B213" s="390" t="str">
        <f>IFERROR(IF(LEN(INDEX(PlansAndNotes!$B$6:$B$2005,ROW(A213)-ROW($B$3)))=0,"",INDEX(PlansAndNotes!$B$6:$B$2005,ROW(A213)-ROW($B$3))),"")</f>
        <v/>
      </c>
      <c r="C213" s="361" t="str">
        <f t="shared" si="39"/>
        <v/>
      </c>
      <c r="D213" s="361" t="str">
        <f>IFERROR(IF(LEN(C213)&gt;0,IF(LEN(INDEX(TasksList!$C$6:$C$1005,MATCH(C213,TasksList!$B$6:$B$1005,0),1))=0,"",INDEX(TasksList!$C$6:$C$1005,MATCH(C213,TasksList!$B$6:$B$1005,0),1)),""),"")</f>
        <v/>
      </c>
      <c r="E213" s="361" t="str">
        <f>IFERROR(IF(LEN(C213)&gt;0,IF(LEN(INDEX(TasksList!$F$6:$F$1005,MATCH(C213,TasksList!$B$6:$B$1005,0),1))=0,"not set!",INDEX(TasksList!$F$6:$F$1005,MATCH(C213,TasksList!$B$6:$B$1005,0),1)),""),"")</f>
        <v/>
      </c>
      <c r="F213" s="360" t="str">
        <f>IFERROR(IF(LEN(D213)&gt;0,IF(LEN(INDEX(AdressBook!$D$6:$D$25,MATCH(D213,AdressBook!$B$6:$B$25,0),1))=0,"",INDEX(AdressBook!$D$6:$D$25,MATCH(D213,AdressBook!$B$6:$B$25,0),1)),""),"")</f>
        <v/>
      </c>
      <c r="G213" s="361" t="str">
        <f>IFERROR(IF(LEN(INDEX(PlansAndNotes!$F$6:$F$2005,ROW(B213)-ROW($C$3)))=0,"",INDEX(PlansAndNotes!$F$6:$F$2005,ROW(B213)-ROW($C$3))),"")</f>
        <v/>
      </c>
      <c r="H213" s="361" t="str">
        <f>IFERROR(IF(LEN(C213)&gt;0,IF(LEN(INDEX(TasksList!$G$6:$G$1005,MATCH(C213,TasksList!$B$6:$B$1005,0),1))=0,"",INDEX(TasksList!$G$6:$G$1005,MATCH(C213,TasksList!$B$6:$B$1005,0),1)),""),"")</f>
        <v/>
      </c>
      <c r="I213" s="381"/>
      <c r="J213" s="402" t="str">
        <f>IF(LEN(INDEX(TasksList!$B$6:$B$1005,ROW(J210),1))=0,"",INDEX(TasksList!$B$6:$B$1005,ROW(J210),1)&amp;" - "&amp;INDEX(TasksList!$D$6:$D$1005,ROW(J210),1))</f>
        <v/>
      </c>
      <c r="K213" s="402"/>
      <c r="L213" s="399" t="str">
        <f t="array" ref="L213">IFERROR(INDEX($J$4:$J$1003,SMALL($K$4:$K$1003,ROW(L213)-3),1),"")</f>
        <v/>
      </c>
      <c r="M213" s="206"/>
      <c r="N213" s="362" t="str">
        <f>IFERROR(IF(LEN(INDEX(PlansAndNotes!$D$6:$D$4005,ROW(B213)-ROW($C$3)))=0,"",INDEX(PlansAndNotes!$D$6:$D$4005,ROW(B213)-ROW($C$3))),"")</f>
        <v/>
      </c>
      <c r="O213" s="165" t="str">
        <f t="shared" si="40"/>
        <v/>
      </c>
      <c r="P213" s="363" t="str">
        <f>IFERROR(IF(LEN(INDEX(PlansAndNotes!$E$6:$E$4005,ROW(B213)-ROW($C$3)))=0,"",INDEX(PlansAndNotes!$E$6:$E$4005,ROW(B213)-ROW($C$3))),"")</f>
        <v/>
      </c>
      <c r="Q213" s="363" t="str">
        <f>IFERROR(IF(LEN(INDEX(PlansAndNotes!$G$6:$G$4005,ROW(B213)-ROW($C$3)))=0,"",INDEX(PlansAndNotes!$G$6:$G$4005,ROW(B213)-ROW($C$3))),"")</f>
        <v/>
      </c>
      <c r="R213" s="361" t="str">
        <f>IFERROR(IF(LEN(D213)&gt;0,IF(LEN(INDEX(AdressBook!$C$6:$C$25,MATCH(D213,AdressBook!$B$6:$B$25,0),1))=0,"",INDEX(AdressBook!$C$6:$C$25,MATCH(D213,AdressBook!$B$6:$B$25,0),1)),""),"")</f>
        <v/>
      </c>
      <c r="S213" s="165">
        <f>IF(LEN(C213)&gt;0,IFERROR(IF(MATCH(C213,C214:$C$4004,0)&gt;0,-1,ROW(S213)-ROW($S$3)),ROW(S213)-ROW($S$3)),-1)</f>
        <v>-1</v>
      </c>
      <c r="T213" s="165">
        <f t="shared" si="41"/>
        <v>0</v>
      </c>
      <c r="U213" s="165" t="str">
        <f t="shared" si="42"/>
        <v/>
      </c>
      <c r="V213" s="165" t="str">
        <f>IFERROR(IF(OR(C213="",S213&lt;0),"",IF(SUBTOTAL(3,C213:C213)=0,-1,SUBTOTAL(3,$C$4:C213))),"")</f>
        <v/>
      </c>
      <c r="W213" s="156" t="str">
        <f t="array" ref="W213">IF(LEN(C213)&gt;0,IFERROR(IF(MATCH(C213,$C$3:$C212,0)&gt;0,N213-INDEX($N$3:N212,SUMPRODUCT(MAX(ROW($C$3:$C212)*(C213=$C$3:$C212)))-2,1),""),""),"")</f>
        <v/>
      </c>
      <c r="X213" s="156">
        <f t="shared" ca="1" si="43"/>
        <v>1</v>
      </c>
      <c r="Y213" s="156">
        <f t="shared" ca="1" si="44"/>
        <v>1</v>
      </c>
      <c r="AB213" s="406"/>
      <c r="AC213" s="380"/>
      <c r="AD213" s="380">
        <f t="shared" si="45"/>
        <v>0</v>
      </c>
      <c r="AQ213" s="165" t="str">
        <f t="shared" si="46"/>
        <v/>
      </c>
      <c r="AR213" s="167" t="str">
        <f t="array" ref="AR213" xml:space="preserve"> IFERROR( IF(OR(DATERANGE="All Data",DATERANGE=""), INDEX(Calculations!$AC$7:$AC$506,SMALL(IF(Calculations!$AC$7:$AC$506&lt;&gt;"0",ROW($AQ$6:$AQ$505)-ROW(INDEX($AQ$6:$AQ$505,1,1))+1),AQ213),1),INDEX(Calculations!$AD$7:$AD$506,SMALL(IF(Calculations!$AD$7:$AD$506&lt;&gt;0,ROW($AQ$6:$AQ$505)-ROW(INDEX($AQ$6:$AQ$505,1,1))+1),AQ213),1)),"")</f>
        <v/>
      </c>
      <c r="AS213" s="164" t="str">
        <f t="array" ref="AS213" xml:space="preserve"> IFERROR(IF(OR(DATERANGE="All Data",DATERANGE=""),INDEX(AdressBook!$B$6:$B$505,SMALL(IF(Calculations!$AC$7:$AC$506&lt;&gt;"0",ROW($AQ$6:$AQ$505)-ROW(INDEX($AQ$6:$AQ$505,1,1))+1),AQ213),1),INDEX(AdressBook!$B$6:$B$505,SMALL(IF(Calculations!$AD$7:$AD$506&lt;&gt;0,ROW($AQ$6:$AQ$505)-ROW(INDEX($AQ$6:$AQ$505,1,1))+1),AQ213),1)),"")</f>
        <v/>
      </c>
      <c r="AT213" s="227" t="str">
        <f t="shared" si="47"/>
        <v/>
      </c>
      <c r="AV213" s="199"/>
      <c r="AW213" s="199"/>
    </row>
    <row r="214" spans="2:49" hidden="1" x14ac:dyDescent="0.25">
      <c r="B214" s="390" t="str">
        <f>IFERROR(IF(LEN(INDEX(PlansAndNotes!$B$6:$B$2005,ROW(A214)-ROW($B$3)))=0,"",INDEX(PlansAndNotes!$B$6:$B$2005,ROW(A214)-ROW($B$3))),"")</f>
        <v/>
      </c>
      <c r="C214" s="361" t="str">
        <f t="shared" si="39"/>
        <v/>
      </c>
      <c r="D214" s="361" t="str">
        <f>IFERROR(IF(LEN(C214)&gt;0,IF(LEN(INDEX(TasksList!$C$6:$C$1005,MATCH(C214,TasksList!$B$6:$B$1005,0),1))=0,"",INDEX(TasksList!$C$6:$C$1005,MATCH(C214,TasksList!$B$6:$B$1005,0),1)),""),"")</f>
        <v/>
      </c>
      <c r="E214" s="361" t="str">
        <f>IFERROR(IF(LEN(C214)&gt;0,IF(LEN(INDEX(TasksList!$F$6:$F$1005,MATCH(C214,TasksList!$B$6:$B$1005,0),1))=0,"not set!",INDEX(TasksList!$F$6:$F$1005,MATCH(C214,TasksList!$B$6:$B$1005,0),1)),""),"")</f>
        <v/>
      </c>
      <c r="F214" s="360" t="str">
        <f>IFERROR(IF(LEN(D214)&gt;0,IF(LEN(INDEX(AdressBook!$D$6:$D$25,MATCH(D214,AdressBook!$B$6:$B$25,0),1))=0,"",INDEX(AdressBook!$D$6:$D$25,MATCH(D214,AdressBook!$B$6:$B$25,0),1)),""),"")</f>
        <v/>
      </c>
      <c r="G214" s="361" t="str">
        <f>IFERROR(IF(LEN(INDEX(PlansAndNotes!$F$6:$F$2005,ROW(B214)-ROW($C$3)))=0,"",INDEX(PlansAndNotes!$F$6:$F$2005,ROW(B214)-ROW($C$3))),"")</f>
        <v/>
      </c>
      <c r="H214" s="361" t="str">
        <f>IFERROR(IF(LEN(C214)&gt;0,IF(LEN(INDEX(TasksList!$G$6:$G$1005,MATCH(C214,TasksList!$B$6:$B$1005,0),1))=0,"",INDEX(TasksList!$G$6:$G$1005,MATCH(C214,TasksList!$B$6:$B$1005,0),1)),""),"")</f>
        <v/>
      </c>
      <c r="I214" s="381"/>
      <c r="J214" s="402" t="str">
        <f>IF(LEN(INDEX(TasksList!$B$6:$B$1005,ROW(J211),1))=0,"",INDEX(TasksList!$B$6:$B$1005,ROW(J211),1)&amp;" - "&amp;INDEX(TasksList!$D$6:$D$1005,ROW(J211),1))</f>
        <v/>
      </c>
      <c r="K214" s="402"/>
      <c r="L214" s="399" t="str">
        <f t="array" ref="L214">IFERROR(INDEX($J$4:$J$1003,SMALL($K$4:$K$1003,ROW(L214)-3),1),"")</f>
        <v/>
      </c>
      <c r="M214" s="206"/>
      <c r="N214" s="362" t="str">
        <f>IFERROR(IF(LEN(INDEX(PlansAndNotes!$D$6:$D$4005,ROW(B214)-ROW($C$3)))=0,"",INDEX(PlansAndNotes!$D$6:$D$4005,ROW(B214)-ROW($C$3))),"")</f>
        <v/>
      </c>
      <c r="O214" s="165" t="str">
        <f t="shared" si="40"/>
        <v/>
      </c>
      <c r="P214" s="363" t="str">
        <f>IFERROR(IF(LEN(INDEX(PlansAndNotes!$E$6:$E$4005,ROW(B214)-ROW($C$3)))=0,"",INDEX(PlansAndNotes!$E$6:$E$4005,ROW(B214)-ROW($C$3))),"")</f>
        <v/>
      </c>
      <c r="Q214" s="363" t="str">
        <f>IFERROR(IF(LEN(INDEX(PlansAndNotes!$G$6:$G$4005,ROW(B214)-ROW($C$3)))=0,"",INDEX(PlansAndNotes!$G$6:$G$4005,ROW(B214)-ROW($C$3))),"")</f>
        <v/>
      </c>
      <c r="R214" s="361" t="str">
        <f>IFERROR(IF(LEN(D214)&gt;0,IF(LEN(INDEX(AdressBook!$C$6:$C$25,MATCH(D214,AdressBook!$B$6:$B$25,0),1))=0,"",INDEX(AdressBook!$C$6:$C$25,MATCH(D214,AdressBook!$B$6:$B$25,0),1)),""),"")</f>
        <v/>
      </c>
      <c r="S214" s="165">
        <f>IF(LEN(C214)&gt;0,IFERROR(IF(MATCH(C214,C215:$C$4004,0)&gt;0,-1,ROW(S214)-ROW($S$3)),ROW(S214)-ROW($S$3)),-1)</f>
        <v>-1</v>
      </c>
      <c r="T214" s="165">
        <f t="shared" si="41"/>
        <v>0</v>
      </c>
      <c r="U214" s="165" t="str">
        <f t="shared" si="42"/>
        <v/>
      </c>
      <c r="V214" s="165" t="str">
        <f>IFERROR(IF(OR(C214="",S214&lt;0),"",IF(SUBTOTAL(3,C214:C214)=0,-1,SUBTOTAL(3,$C$4:C214))),"")</f>
        <v/>
      </c>
      <c r="W214" s="156" t="str">
        <f t="array" ref="W214">IF(LEN(C214)&gt;0,IFERROR(IF(MATCH(C214,$C$3:$C213,0)&gt;0,N214-INDEX($N$3:N213,SUMPRODUCT(MAX(ROW($C$3:$C213)*(C214=$C$3:$C213)))-2,1),""),""),"")</f>
        <v/>
      </c>
      <c r="X214" s="156">
        <f t="shared" ca="1" si="43"/>
        <v>1</v>
      </c>
      <c r="Y214" s="156">
        <f t="shared" ca="1" si="44"/>
        <v>1</v>
      </c>
      <c r="AB214" s="406"/>
      <c r="AC214" s="380"/>
      <c r="AD214" s="380">
        <f t="shared" si="45"/>
        <v>0</v>
      </c>
      <c r="AQ214" s="165" t="str">
        <f t="shared" si="46"/>
        <v/>
      </c>
      <c r="AR214" s="167" t="str">
        <f t="array" ref="AR214" xml:space="preserve"> IFERROR( IF(OR(DATERANGE="All Data",DATERANGE=""), INDEX(Calculations!$AC$7:$AC$506,SMALL(IF(Calculations!$AC$7:$AC$506&lt;&gt;"0",ROW($AQ$6:$AQ$505)-ROW(INDEX($AQ$6:$AQ$505,1,1))+1),AQ214),1),INDEX(Calculations!$AD$7:$AD$506,SMALL(IF(Calculations!$AD$7:$AD$506&lt;&gt;0,ROW($AQ$6:$AQ$505)-ROW(INDEX($AQ$6:$AQ$505,1,1))+1),AQ214),1)),"")</f>
        <v/>
      </c>
      <c r="AS214" s="164" t="str">
        <f t="array" ref="AS214" xml:space="preserve"> IFERROR(IF(OR(DATERANGE="All Data",DATERANGE=""),INDEX(AdressBook!$B$6:$B$505,SMALL(IF(Calculations!$AC$7:$AC$506&lt;&gt;"0",ROW($AQ$6:$AQ$505)-ROW(INDEX($AQ$6:$AQ$505,1,1))+1),AQ214),1),INDEX(AdressBook!$B$6:$B$505,SMALL(IF(Calculations!$AD$7:$AD$506&lt;&gt;0,ROW($AQ$6:$AQ$505)-ROW(INDEX($AQ$6:$AQ$505,1,1))+1),AQ214),1)),"")</f>
        <v/>
      </c>
      <c r="AT214" s="227" t="str">
        <f t="shared" si="47"/>
        <v/>
      </c>
      <c r="AV214" s="199"/>
      <c r="AW214" s="199"/>
    </row>
    <row r="215" spans="2:49" hidden="1" x14ac:dyDescent="0.25">
      <c r="B215" s="390" t="str">
        <f>IFERROR(IF(LEN(INDEX(PlansAndNotes!$B$6:$B$2005,ROW(A215)-ROW($B$3)))=0,"",INDEX(PlansAndNotes!$B$6:$B$2005,ROW(A215)-ROW($B$3))),"")</f>
        <v/>
      </c>
      <c r="C215" s="361" t="str">
        <f t="shared" si="39"/>
        <v/>
      </c>
      <c r="D215" s="361" t="str">
        <f>IFERROR(IF(LEN(C215)&gt;0,IF(LEN(INDEX(TasksList!$C$6:$C$1005,MATCH(C215,TasksList!$B$6:$B$1005,0),1))=0,"",INDEX(TasksList!$C$6:$C$1005,MATCH(C215,TasksList!$B$6:$B$1005,0),1)),""),"")</f>
        <v/>
      </c>
      <c r="E215" s="361" t="str">
        <f>IFERROR(IF(LEN(C215)&gt;0,IF(LEN(INDEX(TasksList!$F$6:$F$1005,MATCH(C215,TasksList!$B$6:$B$1005,0),1))=0,"not set!",INDEX(TasksList!$F$6:$F$1005,MATCH(C215,TasksList!$B$6:$B$1005,0),1)),""),"")</f>
        <v/>
      </c>
      <c r="F215" s="360" t="str">
        <f>IFERROR(IF(LEN(D215)&gt;0,IF(LEN(INDEX(AdressBook!$D$6:$D$25,MATCH(D215,AdressBook!$B$6:$B$25,0),1))=0,"",INDEX(AdressBook!$D$6:$D$25,MATCH(D215,AdressBook!$B$6:$B$25,0),1)),""),"")</f>
        <v/>
      </c>
      <c r="G215" s="361" t="str">
        <f>IFERROR(IF(LEN(INDEX(PlansAndNotes!$F$6:$F$2005,ROW(B215)-ROW($C$3)))=0,"",INDEX(PlansAndNotes!$F$6:$F$2005,ROW(B215)-ROW($C$3))),"")</f>
        <v/>
      </c>
      <c r="H215" s="361" t="str">
        <f>IFERROR(IF(LEN(C215)&gt;0,IF(LEN(INDEX(TasksList!$G$6:$G$1005,MATCH(C215,TasksList!$B$6:$B$1005,0),1))=0,"",INDEX(TasksList!$G$6:$G$1005,MATCH(C215,TasksList!$B$6:$B$1005,0),1)),""),"")</f>
        <v/>
      </c>
      <c r="I215" s="381"/>
      <c r="J215" s="402" t="str">
        <f>IF(LEN(INDEX(TasksList!$B$6:$B$1005,ROW(J212),1))=0,"",INDEX(TasksList!$B$6:$B$1005,ROW(J212),1)&amp;" - "&amp;INDEX(TasksList!$D$6:$D$1005,ROW(J212),1))</f>
        <v/>
      </c>
      <c r="K215" s="402"/>
      <c r="L215" s="399" t="str">
        <f t="array" ref="L215">IFERROR(INDEX($J$4:$J$1003,SMALL($K$4:$K$1003,ROW(L215)-3),1),"")</f>
        <v/>
      </c>
      <c r="M215" s="206"/>
      <c r="N215" s="362" t="str">
        <f>IFERROR(IF(LEN(INDEX(PlansAndNotes!$D$6:$D$4005,ROW(B215)-ROW($C$3)))=0,"",INDEX(PlansAndNotes!$D$6:$D$4005,ROW(B215)-ROW($C$3))),"")</f>
        <v/>
      </c>
      <c r="O215" s="165" t="str">
        <f t="shared" si="40"/>
        <v/>
      </c>
      <c r="P215" s="363" t="str">
        <f>IFERROR(IF(LEN(INDEX(PlansAndNotes!$E$6:$E$4005,ROW(B215)-ROW($C$3)))=0,"",INDEX(PlansAndNotes!$E$6:$E$4005,ROW(B215)-ROW($C$3))),"")</f>
        <v/>
      </c>
      <c r="Q215" s="363" t="str">
        <f>IFERROR(IF(LEN(INDEX(PlansAndNotes!$G$6:$G$4005,ROW(B215)-ROW($C$3)))=0,"",INDEX(PlansAndNotes!$G$6:$G$4005,ROW(B215)-ROW($C$3))),"")</f>
        <v/>
      </c>
      <c r="R215" s="361" t="str">
        <f>IFERROR(IF(LEN(D215)&gt;0,IF(LEN(INDEX(AdressBook!$C$6:$C$25,MATCH(D215,AdressBook!$B$6:$B$25,0),1))=0,"",INDEX(AdressBook!$C$6:$C$25,MATCH(D215,AdressBook!$B$6:$B$25,0),1)),""),"")</f>
        <v/>
      </c>
      <c r="S215" s="165">
        <f>IF(LEN(C215)&gt;0,IFERROR(IF(MATCH(C215,C216:$C$4004,0)&gt;0,-1,ROW(S215)-ROW($S$3)),ROW(S215)-ROW($S$3)),-1)</f>
        <v>-1</v>
      </c>
      <c r="T215" s="165">
        <f t="shared" si="41"/>
        <v>0</v>
      </c>
      <c r="U215" s="165" t="str">
        <f t="shared" si="42"/>
        <v/>
      </c>
      <c r="V215" s="165" t="str">
        <f>IFERROR(IF(OR(C215="",S215&lt;0),"",IF(SUBTOTAL(3,C215:C215)=0,-1,SUBTOTAL(3,$C$4:C215))),"")</f>
        <v/>
      </c>
      <c r="W215" s="156" t="str">
        <f t="array" ref="W215">IF(LEN(C215)&gt;0,IFERROR(IF(MATCH(C215,$C$3:$C214,0)&gt;0,N215-INDEX($N$3:N214,SUMPRODUCT(MAX(ROW($C$3:$C214)*(C215=$C$3:$C214)))-2,1),""),""),"")</f>
        <v/>
      </c>
      <c r="X215" s="156">
        <f t="shared" ca="1" si="43"/>
        <v>1</v>
      </c>
      <c r="Y215" s="156">
        <f t="shared" ca="1" si="44"/>
        <v>1</v>
      </c>
      <c r="AB215" s="406"/>
      <c r="AC215" s="380"/>
      <c r="AD215" s="380">
        <f t="shared" si="45"/>
        <v>0</v>
      </c>
      <c r="AQ215" s="165" t="str">
        <f t="shared" si="46"/>
        <v/>
      </c>
      <c r="AR215" s="167" t="str">
        <f t="array" ref="AR215" xml:space="preserve"> IFERROR( IF(OR(DATERANGE="All Data",DATERANGE=""), INDEX(Calculations!$AC$7:$AC$506,SMALL(IF(Calculations!$AC$7:$AC$506&lt;&gt;"0",ROW($AQ$6:$AQ$505)-ROW(INDEX($AQ$6:$AQ$505,1,1))+1),AQ215),1),INDEX(Calculations!$AD$7:$AD$506,SMALL(IF(Calculations!$AD$7:$AD$506&lt;&gt;0,ROW($AQ$6:$AQ$505)-ROW(INDEX($AQ$6:$AQ$505,1,1))+1),AQ215),1)),"")</f>
        <v/>
      </c>
      <c r="AS215" s="164" t="str">
        <f t="array" ref="AS215" xml:space="preserve"> IFERROR(IF(OR(DATERANGE="All Data",DATERANGE=""),INDEX(AdressBook!$B$6:$B$505,SMALL(IF(Calculations!$AC$7:$AC$506&lt;&gt;"0",ROW($AQ$6:$AQ$505)-ROW(INDEX($AQ$6:$AQ$505,1,1))+1),AQ215),1),INDEX(AdressBook!$B$6:$B$505,SMALL(IF(Calculations!$AD$7:$AD$506&lt;&gt;0,ROW($AQ$6:$AQ$505)-ROW(INDEX($AQ$6:$AQ$505,1,1))+1),AQ215),1)),"")</f>
        <v/>
      </c>
      <c r="AT215" s="227" t="str">
        <f t="shared" si="47"/>
        <v/>
      </c>
      <c r="AV215" s="199"/>
      <c r="AW215" s="199"/>
    </row>
    <row r="216" spans="2:49" hidden="1" x14ac:dyDescent="0.25">
      <c r="B216" s="390" t="str">
        <f>IFERROR(IF(LEN(INDEX(PlansAndNotes!$B$6:$B$2005,ROW(A216)-ROW($B$3)))=0,"",INDEX(PlansAndNotes!$B$6:$B$2005,ROW(A216)-ROW($B$3))),"")</f>
        <v/>
      </c>
      <c r="C216" s="361" t="str">
        <f t="shared" si="39"/>
        <v/>
      </c>
      <c r="D216" s="361" t="str">
        <f>IFERROR(IF(LEN(C216)&gt;0,IF(LEN(INDEX(TasksList!$C$6:$C$1005,MATCH(C216,TasksList!$B$6:$B$1005,0),1))=0,"",INDEX(TasksList!$C$6:$C$1005,MATCH(C216,TasksList!$B$6:$B$1005,0),1)),""),"")</f>
        <v/>
      </c>
      <c r="E216" s="361" t="str">
        <f>IFERROR(IF(LEN(C216)&gt;0,IF(LEN(INDEX(TasksList!$F$6:$F$1005,MATCH(C216,TasksList!$B$6:$B$1005,0),1))=0,"not set!",INDEX(TasksList!$F$6:$F$1005,MATCH(C216,TasksList!$B$6:$B$1005,0),1)),""),"")</f>
        <v/>
      </c>
      <c r="F216" s="360" t="str">
        <f>IFERROR(IF(LEN(D216)&gt;0,IF(LEN(INDEX(AdressBook!$D$6:$D$25,MATCH(D216,AdressBook!$B$6:$B$25,0),1))=0,"",INDEX(AdressBook!$D$6:$D$25,MATCH(D216,AdressBook!$B$6:$B$25,0),1)),""),"")</f>
        <v/>
      </c>
      <c r="G216" s="361" t="str">
        <f>IFERROR(IF(LEN(INDEX(PlansAndNotes!$F$6:$F$2005,ROW(B216)-ROW($C$3)))=0,"",INDEX(PlansAndNotes!$F$6:$F$2005,ROW(B216)-ROW($C$3))),"")</f>
        <v/>
      </c>
      <c r="H216" s="361" t="str">
        <f>IFERROR(IF(LEN(C216)&gt;0,IF(LEN(INDEX(TasksList!$G$6:$G$1005,MATCH(C216,TasksList!$B$6:$B$1005,0),1))=0,"",INDEX(TasksList!$G$6:$G$1005,MATCH(C216,TasksList!$B$6:$B$1005,0),1)),""),"")</f>
        <v/>
      </c>
      <c r="I216" s="381"/>
      <c r="J216" s="402" t="str">
        <f>IF(LEN(INDEX(TasksList!$B$6:$B$1005,ROW(J213),1))=0,"",INDEX(TasksList!$B$6:$B$1005,ROW(J213),1)&amp;" - "&amp;INDEX(TasksList!$D$6:$D$1005,ROW(J213),1))</f>
        <v/>
      </c>
      <c r="K216" s="402"/>
      <c r="L216" s="399" t="str">
        <f t="array" ref="L216">IFERROR(INDEX($J$4:$J$1003,SMALL($K$4:$K$1003,ROW(L216)-3),1),"")</f>
        <v/>
      </c>
      <c r="M216" s="206"/>
      <c r="N216" s="362" t="str">
        <f>IFERROR(IF(LEN(INDEX(PlansAndNotes!$D$6:$D$4005,ROW(B216)-ROW($C$3)))=0,"",INDEX(PlansAndNotes!$D$6:$D$4005,ROW(B216)-ROW($C$3))),"")</f>
        <v/>
      </c>
      <c r="O216" s="165" t="str">
        <f t="shared" si="40"/>
        <v/>
      </c>
      <c r="P216" s="363" t="str">
        <f>IFERROR(IF(LEN(INDEX(PlansAndNotes!$E$6:$E$4005,ROW(B216)-ROW($C$3)))=0,"",INDEX(PlansAndNotes!$E$6:$E$4005,ROW(B216)-ROW($C$3))),"")</f>
        <v/>
      </c>
      <c r="Q216" s="363" t="str">
        <f>IFERROR(IF(LEN(INDEX(PlansAndNotes!$G$6:$G$4005,ROW(B216)-ROW($C$3)))=0,"",INDEX(PlansAndNotes!$G$6:$G$4005,ROW(B216)-ROW($C$3))),"")</f>
        <v/>
      </c>
      <c r="R216" s="361" t="str">
        <f>IFERROR(IF(LEN(D216)&gt;0,IF(LEN(INDEX(AdressBook!$C$6:$C$25,MATCH(D216,AdressBook!$B$6:$B$25,0),1))=0,"",INDEX(AdressBook!$C$6:$C$25,MATCH(D216,AdressBook!$B$6:$B$25,0),1)),""),"")</f>
        <v/>
      </c>
      <c r="S216" s="165">
        <f>IF(LEN(C216)&gt;0,IFERROR(IF(MATCH(C216,C217:$C$4004,0)&gt;0,-1,ROW(S216)-ROW($S$3)),ROW(S216)-ROW($S$3)),-1)</f>
        <v>-1</v>
      </c>
      <c r="T216" s="165">
        <f t="shared" si="41"/>
        <v>0</v>
      </c>
      <c r="U216" s="165" t="str">
        <f t="shared" si="42"/>
        <v/>
      </c>
      <c r="V216" s="165" t="str">
        <f>IFERROR(IF(OR(C216="",S216&lt;0),"",IF(SUBTOTAL(3,C216:C216)=0,-1,SUBTOTAL(3,$C$4:C216))),"")</f>
        <v/>
      </c>
      <c r="W216" s="156" t="str">
        <f t="array" ref="W216">IF(LEN(C216)&gt;0,IFERROR(IF(MATCH(C216,$C$3:$C215,0)&gt;0,N216-INDEX($N$3:N215,SUMPRODUCT(MAX(ROW($C$3:$C215)*(C216=$C$3:$C215)))-2,1),""),""),"")</f>
        <v/>
      </c>
      <c r="X216" s="156">
        <f t="shared" ca="1" si="43"/>
        <v>1</v>
      </c>
      <c r="Y216" s="156">
        <f t="shared" ca="1" si="44"/>
        <v>1</v>
      </c>
      <c r="AB216" s="406"/>
      <c r="AC216" s="380"/>
      <c r="AD216" s="380">
        <f t="shared" si="45"/>
        <v>0</v>
      </c>
      <c r="AQ216" s="165" t="str">
        <f t="shared" si="46"/>
        <v/>
      </c>
      <c r="AR216" s="167" t="str">
        <f t="array" ref="AR216" xml:space="preserve"> IFERROR( IF(OR(DATERANGE="All Data",DATERANGE=""), INDEX(Calculations!$AC$7:$AC$506,SMALL(IF(Calculations!$AC$7:$AC$506&lt;&gt;"0",ROW($AQ$6:$AQ$505)-ROW(INDEX($AQ$6:$AQ$505,1,1))+1),AQ216),1),INDEX(Calculations!$AD$7:$AD$506,SMALL(IF(Calculations!$AD$7:$AD$506&lt;&gt;0,ROW($AQ$6:$AQ$505)-ROW(INDEX($AQ$6:$AQ$505,1,1))+1),AQ216),1)),"")</f>
        <v/>
      </c>
      <c r="AS216" s="164" t="str">
        <f t="array" ref="AS216" xml:space="preserve"> IFERROR(IF(OR(DATERANGE="All Data",DATERANGE=""),INDEX(AdressBook!$B$6:$B$505,SMALL(IF(Calculations!$AC$7:$AC$506&lt;&gt;"0",ROW($AQ$6:$AQ$505)-ROW(INDEX($AQ$6:$AQ$505,1,1))+1),AQ216),1),INDEX(AdressBook!$B$6:$B$505,SMALL(IF(Calculations!$AD$7:$AD$506&lt;&gt;0,ROW($AQ$6:$AQ$505)-ROW(INDEX($AQ$6:$AQ$505,1,1))+1),AQ216),1)),"")</f>
        <v/>
      </c>
      <c r="AT216" s="227" t="str">
        <f t="shared" si="47"/>
        <v/>
      </c>
      <c r="AV216" s="199"/>
      <c r="AW216" s="199"/>
    </row>
    <row r="217" spans="2:49" hidden="1" x14ac:dyDescent="0.25">
      <c r="B217" s="390" t="str">
        <f>IFERROR(IF(LEN(INDEX(PlansAndNotes!$B$6:$B$2005,ROW(A217)-ROW($B$3)))=0,"",INDEX(PlansAndNotes!$B$6:$B$2005,ROW(A217)-ROW($B$3))),"")</f>
        <v/>
      </c>
      <c r="C217" s="361" t="str">
        <f t="shared" si="39"/>
        <v/>
      </c>
      <c r="D217" s="361" t="str">
        <f>IFERROR(IF(LEN(C217)&gt;0,IF(LEN(INDEX(TasksList!$C$6:$C$1005,MATCH(C217,TasksList!$B$6:$B$1005,0),1))=0,"",INDEX(TasksList!$C$6:$C$1005,MATCH(C217,TasksList!$B$6:$B$1005,0),1)),""),"")</f>
        <v/>
      </c>
      <c r="E217" s="361" t="str">
        <f>IFERROR(IF(LEN(C217)&gt;0,IF(LEN(INDEX(TasksList!$F$6:$F$1005,MATCH(C217,TasksList!$B$6:$B$1005,0),1))=0,"not set!",INDEX(TasksList!$F$6:$F$1005,MATCH(C217,TasksList!$B$6:$B$1005,0),1)),""),"")</f>
        <v/>
      </c>
      <c r="F217" s="360" t="str">
        <f>IFERROR(IF(LEN(D217)&gt;0,IF(LEN(INDEX(AdressBook!$D$6:$D$25,MATCH(D217,AdressBook!$B$6:$B$25,0),1))=0,"",INDEX(AdressBook!$D$6:$D$25,MATCH(D217,AdressBook!$B$6:$B$25,0),1)),""),"")</f>
        <v/>
      </c>
      <c r="G217" s="361" t="str">
        <f>IFERROR(IF(LEN(INDEX(PlansAndNotes!$F$6:$F$2005,ROW(B217)-ROW($C$3)))=0,"",INDEX(PlansAndNotes!$F$6:$F$2005,ROW(B217)-ROW($C$3))),"")</f>
        <v/>
      </c>
      <c r="H217" s="361" t="str">
        <f>IFERROR(IF(LEN(C217)&gt;0,IF(LEN(INDEX(TasksList!$G$6:$G$1005,MATCH(C217,TasksList!$B$6:$B$1005,0),1))=0,"",INDEX(TasksList!$G$6:$G$1005,MATCH(C217,TasksList!$B$6:$B$1005,0),1)),""),"")</f>
        <v/>
      </c>
      <c r="I217" s="381"/>
      <c r="J217" s="402" t="str">
        <f>IF(LEN(INDEX(TasksList!$B$6:$B$1005,ROW(J214),1))=0,"",INDEX(TasksList!$B$6:$B$1005,ROW(J214),1)&amp;" - "&amp;INDEX(TasksList!$D$6:$D$1005,ROW(J214),1))</f>
        <v/>
      </c>
      <c r="K217" s="402"/>
      <c r="L217" s="399" t="str">
        <f t="array" ref="L217">IFERROR(INDEX($J$4:$J$1003,SMALL($K$4:$K$1003,ROW(L217)-3),1),"")</f>
        <v/>
      </c>
      <c r="M217" s="206"/>
      <c r="N217" s="362" t="str">
        <f>IFERROR(IF(LEN(INDEX(PlansAndNotes!$D$6:$D$4005,ROW(B217)-ROW($C$3)))=0,"",INDEX(PlansAndNotes!$D$6:$D$4005,ROW(B217)-ROW($C$3))),"")</f>
        <v/>
      </c>
      <c r="O217" s="165" t="str">
        <f t="shared" si="40"/>
        <v/>
      </c>
      <c r="P217" s="363" t="str">
        <f>IFERROR(IF(LEN(INDEX(PlansAndNotes!$E$6:$E$4005,ROW(B217)-ROW($C$3)))=0,"",INDEX(PlansAndNotes!$E$6:$E$4005,ROW(B217)-ROW($C$3))),"")</f>
        <v/>
      </c>
      <c r="Q217" s="363" t="str">
        <f>IFERROR(IF(LEN(INDEX(PlansAndNotes!$G$6:$G$4005,ROW(B217)-ROW($C$3)))=0,"",INDEX(PlansAndNotes!$G$6:$G$4005,ROW(B217)-ROW($C$3))),"")</f>
        <v/>
      </c>
      <c r="R217" s="361" t="str">
        <f>IFERROR(IF(LEN(D217)&gt;0,IF(LEN(INDEX(AdressBook!$C$6:$C$25,MATCH(D217,AdressBook!$B$6:$B$25,0),1))=0,"",INDEX(AdressBook!$C$6:$C$25,MATCH(D217,AdressBook!$B$6:$B$25,0),1)),""),"")</f>
        <v/>
      </c>
      <c r="S217" s="165">
        <f>IF(LEN(C217)&gt;0,IFERROR(IF(MATCH(C217,C218:$C$4004,0)&gt;0,-1,ROW(S217)-ROW($S$3)),ROW(S217)-ROW($S$3)),-1)</f>
        <v>-1</v>
      </c>
      <c r="T217" s="165">
        <f t="shared" si="41"/>
        <v>0</v>
      </c>
      <c r="U217" s="165" t="str">
        <f t="shared" si="42"/>
        <v/>
      </c>
      <c r="V217" s="165" t="str">
        <f>IFERROR(IF(OR(C217="",S217&lt;0),"",IF(SUBTOTAL(3,C217:C217)=0,-1,SUBTOTAL(3,$C$4:C217))),"")</f>
        <v/>
      </c>
      <c r="W217" s="156" t="str">
        <f t="array" ref="W217">IF(LEN(C217)&gt;0,IFERROR(IF(MATCH(C217,$C$3:$C216,0)&gt;0,N217-INDEX($N$3:N216,SUMPRODUCT(MAX(ROW($C$3:$C216)*(C217=$C$3:$C216)))-2,1),""),""),"")</f>
        <v/>
      </c>
      <c r="X217" s="156">
        <f t="shared" ca="1" si="43"/>
        <v>1</v>
      </c>
      <c r="Y217" s="156">
        <f t="shared" ca="1" si="44"/>
        <v>1</v>
      </c>
      <c r="AB217" s="406"/>
      <c r="AC217" s="380"/>
      <c r="AD217" s="380">
        <f t="shared" si="45"/>
        <v>0</v>
      </c>
      <c r="AQ217" s="165" t="str">
        <f t="shared" si="46"/>
        <v/>
      </c>
      <c r="AR217" s="167" t="str">
        <f t="array" ref="AR217" xml:space="preserve"> IFERROR( IF(OR(DATERANGE="All Data",DATERANGE=""), INDEX(Calculations!$AC$7:$AC$506,SMALL(IF(Calculations!$AC$7:$AC$506&lt;&gt;"0",ROW($AQ$6:$AQ$505)-ROW(INDEX($AQ$6:$AQ$505,1,1))+1),AQ217),1),INDEX(Calculations!$AD$7:$AD$506,SMALL(IF(Calculations!$AD$7:$AD$506&lt;&gt;0,ROW($AQ$6:$AQ$505)-ROW(INDEX($AQ$6:$AQ$505,1,1))+1),AQ217),1)),"")</f>
        <v/>
      </c>
      <c r="AS217" s="164" t="str">
        <f t="array" ref="AS217" xml:space="preserve"> IFERROR(IF(OR(DATERANGE="All Data",DATERANGE=""),INDEX(AdressBook!$B$6:$B$505,SMALL(IF(Calculations!$AC$7:$AC$506&lt;&gt;"0",ROW($AQ$6:$AQ$505)-ROW(INDEX($AQ$6:$AQ$505,1,1))+1),AQ217),1),INDEX(AdressBook!$B$6:$B$505,SMALL(IF(Calculations!$AD$7:$AD$506&lt;&gt;0,ROW($AQ$6:$AQ$505)-ROW(INDEX($AQ$6:$AQ$505,1,1))+1),AQ217),1)),"")</f>
        <v/>
      </c>
      <c r="AT217" s="227" t="str">
        <f t="shared" si="47"/>
        <v/>
      </c>
      <c r="AV217" s="199"/>
      <c r="AW217" s="199"/>
    </row>
    <row r="218" spans="2:49" hidden="1" x14ac:dyDescent="0.25">
      <c r="B218" s="390" t="str">
        <f>IFERROR(IF(LEN(INDEX(PlansAndNotes!$B$6:$B$2005,ROW(A218)-ROW($B$3)))=0,"",INDEX(PlansAndNotes!$B$6:$B$2005,ROW(A218)-ROW($B$3))),"")</f>
        <v/>
      </c>
      <c r="C218" s="361" t="str">
        <f t="shared" si="39"/>
        <v/>
      </c>
      <c r="D218" s="361" t="str">
        <f>IFERROR(IF(LEN(C218)&gt;0,IF(LEN(INDEX(TasksList!$C$6:$C$1005,MATCH(C218,TasksList!$B$6:$B$1005,0),1))=0,"",INDEX(TasksList!$C$6:$C$1005,MATCH(C218,TasksList!$B$6:$B$1005,0),1)),""),"")</f>
        <v/>
      </c>
      <c r="E218" s="361" t="str">
        <f>IFERROR(IF(LEN(C218)&gt;0,IF(LEN(INDEX(TasksList!$F$6:$F$1005,MATCH(C218,TasksList!$B$6:$B$1005,0),1))=0,"not set!",INDEX(TasksList!$F$6:$F$1005,MATCH(C218,TasksList!$B$6:$B$1005,0),1)),""),"")</f>
        <v/>
      </c>
      <c r="F218" s="360" t="str">
        <f>IFERROR(IF(LEN(D218)&gt;0,IF(LEN(INDEX(AdressBook!$D$6:$D$25,MATCH(D218,AdressBook!$B$6:$B$25,0),1))=0,"",INDEX(AdressBook!$D$6:$D$25,MATCH(D218,AdressBook!$B$6:$B$25,0),1)),""),"")</f>
        <v/>
      </c>
      <c r="G218" s="361" t="str">
        <f>IFERROR(IF(LEN(INDEX(PlansAndNotes!$F$6:$F$2005,ROW(B218)-ROW($C$3)))=0,"",INDEX(PlansAndNotes!$F$6:$F$2005,ROW(B218)-ROW($C$3))),"")</f>
        <v/>
      </c>
      <c r="H218" s="361" t="str">
        <f>IFERROR(IF(LEN(C218)&gt;0,IF(LEN(INDEX(TasksList!$G$6:$G$1005,MATCH(C218,TasksList!$B$6:$B$1005,0),1))=0,"",INDEX(TasksList!$G$6:$G$1005,MATCH(C218,TasksList!$B$6:$B$1005,0),1)),""),"")</f>
        <v/>
      </c>
      <c r="I218" s="381"/>
      <c r="J218" s="402" t="str">
        <f>IF(LEN(INDEX(TasksList!$B$6:$B$1005,ROW(J215),1))=0,"",INDEX(TasksList!$B$6:$B$1005,ROW(J215),1)&amp;" - "&amp;INDEX(TasksList!$D$6:$D$1005,ROW(J215),1))</f>
        <v/>
      </c>
      <c r="K218" s="402"/>
      <c r="L218" s="399" t="str">
        <f t="array" ref="L218">IFERROR(INDEX($J$4:$J$1003,SMALL($K$4:$K$1003,ROW(L218)-3),1),"")</f>
        <v/>
      </c>
      <c r="M218" s="206"/>
      <c r="N218" s="362" t="str">
        <f>IFERROR(IF(LEN(INDEX(PlansAndNotes!$D$6:$D$4005,ROW(B218)-ROW($C$3)))=0,"",INDEX(PlansAndNotes!$D$6:$D$4005,ROW(B218)-ROW($C$3))),"")</f>
        <v/>
      </c>
      <c r="O218" s="165" t="str">
        <f t="shared" si="40"/>
        <v/>
      </c>
      <c r="P218" s="363" t="str">
        <f>IFERROR(IF(LEN(INDEX(PlansAndNotes!$E$6:$E$4005,ROW(B218)-ROW($C$3)))=0,"",INDEX(PlansAndNotes!$E$6:$E$4005,ROW(B218)-ROW($C$3))),"")</f>
        <v/>
      </c>
      <c r="Q218" s="363" t="str">
        <f>IFERROR(IF(LEN(INDEX(PlansAndNotes!$G$6:$G$4005,ROW(B218)-ROW($C$3)))=0,"",INDEX(PlansAndNotes!$G$6:$G$4005,ROW(B218)-ROW($C$3))),"")</f>
        <v/>
      </c>
      <c r="R218" s="361" t="str">
        <f>IFERROR(IF(LEN(D218)&gt;0,IF(LEN(INDEX(AdressBook!$C$6:$C$25,MATCH(D218,AdressBook!$B$6:$B$25,0),1))=0,"",INDEX(AdressBook!$C$6:$C$25,MATCH(D218,AdressBook!$B$6:$B$25,0),1)),""),"")</f>
        <v/>
      </c>
      <c r="S218" s="165">
        <f>IF(LEN(C218)&gt;0,IFERROR(IF(MATCH(C218,C219:$C$4004,0)&gt;0,-1,ROW(S218)-ROW($S$3)),ROW(S218)-ROW($S$3)),-1)</f>
        <v>-1</v>
      </c>
      <c r="T218" s="165">
        <f t="shared" si="41"/>
        <v>0</v>
      </c>
      <c r="U218" s="165" t="str">
        <f t="shared" si="42"/>
        <v/>
      </c>
      <c r="V218" s="165" t="str">
        <f>IFERROR(IF(OR(C218="",S218&lt;0),"",IF(SUBTOTAL(3,C218:C218)=0,-1,SUBTOTAL(3,$C$4:C218))),"")</f>
        <v/>
      </c>
      <c r="W218" s="156" t="str">
        <f t="array" ref="W218">IF(LEN(C218)&gt;0,IFERROR(IF(MATCH(C218,$C$3:$C217,0)&gt;0,N218-INDEX($N$3:N217,SUMPRODUCT(MAX(ROW($C$3:$C217)*(C218=$C$3:$C217)))-2,1),""),""),"")</f>
        <v/>
      </c>
      <c r="X218" s="156">
        <f t="shared" ca="1" si="43"/>
        <v>1</v>
      </c>
      <c r="Y218" s="156">
        <f t="shared" ca="1" si="44"/>
        <v>1</v>
      </c>
      <c r="AB218" s="406"/>
      <c r="AC218" s="380"/>
      <c r="AD218" s="380">
        <f t="shared" si="45"/>
        <v>0</v>
      </c>
      <c r="AQ218" s="165" t="str">
        <f t="shared" si="46"/>
        <v/>
      </c>
      <c r="AR218" s="167" t="str">
        <f t="array" ref="AR218" xml:space="preserve"> IFERROR( IF(OR(DATERANGE="All Data",DATERANGE=""), INDEX(Calculations!$AC$7:$AC$506,SMALL(IF(Calculations!$AC$7:$AC$506&lt;&gt;"0",ROW($AQ$6:$AQ$505)-ROW(INDEX($AQ$6:$AQ$505,1,1))+1),AQ218),1),INDEX(Calculations!$AD$7:$AD$506,SMALL(IF(Calculations!$AD$7:$AD$506&lt;&gt;0,ROW($AQ$6:$AQ$505)-ROW(INDEX($AQ$6:$AQ$505,1,1))+1),AQ218),1)),"")</f>
        <v/>
      </c>
      <c r="AS218" s="164" t="str">
        <f t="array" ref="AS218" xml:space="preserve"> IFERROR(IF(OR(DATERANGE="All Data",DATERANGE=""),INDEX(AdressBook!$B$6:$B$505,SMALL(IF(Calculations!$AC$7:$AC$506&lt;&gt;"0",ROW($AQ$6:$AQ$505)-ROW(INDEX($AQ$6:$AQ$505,1,1))+1),AQ218),1),INDEX(AdressBook!$B$6:$B$505,SMALL(IF(Calculations!$AD$7:$AD$506&lt;&gt;0,ROW($AQ$6:$AQ$505)-ROW(INDEX($AQ$6:$AQ$505,1,1))+1),AQ218),1)),"")</f>
        <v/>
      </c>
      <c r="AT218" s="227" t="str">
        <f t="shared" si="47"/>
        <v/>
      </c>
      <c r="AV218" s="199"/>
      <c r="AW218" s="199"/>
    </row>
    <row r="219" spans="2:49" hidden="1" x14ac:dyDescent="0.25">
      <c r="B219" s="390" t="str">
        <f>IFERROR(IF(LEN(INDEX(PlansAndNotes!$B$6:$B$2005,ROW(A219)-ROW($B$3)))=0,"",INDEX(PlansAndNotes!$B$6:$B$2005,ROW(A219)-ROW($B$3))),"")</f>
        <v/>
      </c>
      <c r="C219" s="361" t="str">
        <f t="shared" si="39"/>
        <v/>
      </c>
      <c r="D219" s="361" t="str">
        <f>IFERROR(IF(LEN(C219)&gt;0,IF(LEN(INDEX(TasksList!$C$6:$C$1005,MATCH(C219,TasksList!$B$6:$B$1005,0),1))=0,"",INDEX(TasksList!$C$6:$C$1005,MATCH(C219,TasksList!$B$6:$B$1005,0),1)),""),"")</f>
        <v/>
      </c>
      <c r="E219" s="361" t="str">
        <f>IFERROR(IF(LEN(C219)&gt;0,IF(LEN(INDEX(TasksList!$F$6:$F$1005,MATCH(C219,TasksList!$B$6:$B$1005,0),1))=0,"not set!",INDEX(TasksList!$F$6:$F$1005,MATCH(C219,TasksList!$B$6:$B$1005,0),1)),""),"")</f>
        <v/>
      </c>
      <c r="F219" s="360" t="str">
        <f>IFERROR(IF(LEN(D219)&gt;0,IF(LEN(INDEX(AdressBook!$D$6:$D$25,MATCH(D219,AdressBook!$B$6:$B$25,0),1))=0,"",INDEX(AdressBook!$D$6:$D$25,MATCH(D219,AdressBook!$B$6:$B$25,0),1)),""),"")</f>
        <v/>
      </c>
      <c r="G219" s="361" t="str">
        <f>IFERROR(IF(LEN(INDEX(PlansAndNotes!$F$6:$F$2005,ROW(B219)-ROW($C$3)))=0,"",INDEX(PlansAndNotes!$F$6:$F$2005,ROW(B219)-ROW($C$3))),"")</f>
        <v/>
      </c>
      <c r="H219" s="361" t="str">
        <f>IFERROR(IF(LEN(C219)&gt;0,IF(LEN(INDEX(TasksList!$G$6:$G$1005,MATCH(C219,TasksList!$B$6:$B$1005,0),1))=0,"",INDEX(TasksList!$G$6:$G$1005,MATCH(C219,TasksList!$B$6:$B$1005,0),1)),""),"")</f>
        <v/>
      </c>
      <c r="I219" s="381"/>
      <c r="J219" s="402" t="str">
        <f>IF(LEN(INDEX(TasksList!$B$6:$B$1005,ROW(J216),1))=0,"",INDEX(TasksList!$B$6:$B$1005,ROW(J216),1)&amp;" - "&amp;INDEX(TasksList!$D$6:$D$1005,ROW(J216),1))</f>
        <v/>
      </c>
      <c r="K219" s="402"/>
      <c r="L219" s="399" t="str">
        <f t="array" ref="L219">IFERROR(INDEX($J$4:$J$1003,SMALL($K$4:$K$1003,ROW(L219)-3),1),"")</f>
        <v/>
      </c>
      <c r="M219" s="206"/>
      <c r="N219" s="362" t="str">
        <f>IFERROR(IF(LEN(INDEX(PlansAndNotes!$D$6:$D$4005,ROW(B219)-ROW($C$3)))=0,"",INDEX(PlansAndNotes!$D$6:$D$4005,ROW(B219)-ROW($C$3))),"")</f>
        <v/>
      </c>
      <c r="O219" s="165" t="str">
        <f t="shared" si="40"/>
        <v/>
      </c>
      <c r="P219" s="363" t="str">
        <f>IFERROR(IF(LEN(INDEX(PlansAndNotes!$E$6:$E$4005,ROW(B219)-ROW($C$3)))=0,"",INDEX(PlansAndNotes!$E$6:$E$4005,ROW(B219)-ROW($C$3))),"")</f>
        <v/>
      </c>
      <c r="Q219" s="363" t="str">
        <f>IFERROR(IF(LEN(INDEX(PlansAndNotes!$G$6:$G$4005,ROW(B219)-ROW($C$3)))=0,"",INDEX(PlansAndNotes!$G$6:$G$4005,ROW(B219)-ROW($C$3))),"")</f>
        <v/>
      </c>
      <c r="R219" s="361" t="str">
        <f>IFERROR(IF(LEN(D219)&gt;0,IF(LEN(INDEX(AdressBook!$C$6:$C$25,MATCH(D219,AdressBook!$B$6:$B$25,0),1))=0,"",INDEX(AdressBook!$C$6:$C$25,MATCH(D219,AdressBook!$B$6:$B$25,0),1)),""),"")</f>
        <v/>
      </c>
      <c r="S219" s="165">
        <f>IF(LEN(C219)&gt;0,IFERROR(IF(MATCH(C219,C220:$C$4004,0)&gt;0,-1,ROW(S219)-ROW($S$3)),ROW(S219)-ROW($S$3)),-1)</f>
        <v>-1</v>
      </c>
      <c r="T219" s="165">
        <f t="shared" si="41"/>
        <v>0</v>
      </c>
      <c r="U219" s="165" t="str">
        <f t="shared" si="42"/>
        <v/>
      </c>
      <c r="V219" s="165" t="str">
        <f>IFERROR(IF(OR(C219="",S219&lt;0),"",IF(SUBTOTAL(3,C219:C219)=0,-1,SUBTOTAL(3,$C$4:C219))),"")</f>
        <v/>
      </c>
      <c r="W219" s="156" t="str">
        <f t="array" ref="W219">IF(LEN(C219)&gt;0,IFERROR(IF(MATCH(C219,$C$3:$C218,0)&gt;0,N219-INDEX($N$3:N218,SUMPRODUCT(MAX(ROW($C$3:$C218)*(C219=$C$3:$C218)))-2,1),""),""),"")</f>
        <v/>
      </c>
      <c r="X219" s="156">
        <f t="shared" ca="1" si="43"/>
        <v>1</v>
      </c>
      <c r="Y219" s="156">
        <f t="shared" ca="1" si="44"/>
        <v>1</v>
      </c>
      <c r="AB219" s="406"/>
      <c r="AC219" s="380"/>
      <c r="AD219" s="380">
        <f t="shared" si="45"/>
        <v>0</v>
      </c>
      <c r="AQ219" s="165" t="str">
        <f t="shared" si="46"/>
        <v/>
      </c>
      <c r="AR219" s="167" t="str">
        <f t="array" ref="AR219" xml:space="preserve"> IFERROR( IF(OR(DATERANGE="All Data",DATERANGE=""), INDEX(Calculations!$AC$7:$AC$506,SMALL(IF(Calculations!$AC$7:$AC$506&lt;&gt;"0",ROW($AQ$6:$AQ$505)-ROW(INDEX($AQ$6:$AQ$505,1,1))+1),AQ219),1),INDEX(Calculations!$AD$7:$AD$506,SMALL(IF(Calculations!$AD$7:$AD$506&lt;&gt;0,ROW($AQ$6:$AQ$505)-ROW(INDEX($AQ$6:$AQ$505,1,1))+1),AQ219),1)),"")</f>
        <v/>
      </c>
      <c r="AS219" s="164" t="str">
        <f t="array" ref="AS219" xml:space="preserve"> IFERROR(IF(OR(DATERANGE="All Data",DATERANGE=""),INDEX(AdressBook!$B$6:$B$505,SMALL(IF(Calculations!$AC$7:$AC$506&lt;&gt;"0",ROW($AQ$6:$AQ$505)-ROW(INDEX($AQ$6:$AQ$505,1,1))+1),AQ219),1),INDEX(AdressBook!$B$6:$B$505,SMALL(IF(Calculations!$AD$7:$AD$506&lt;&gt;0,ROW($AQ$6:$AQ$505)-ROW(INDEX($AQ$6:$AQ$505,1,1))+1),AQ219),1)),"")</f>
        <v/>
      </c>
      <c r="AT219" s="227" t="str">
        <f t="shared" si="47"/>
        <v/>
      </c>
      <c r="AV219" s="199"/>
      <c r="AW219" s="199"/>
    </row>
    <row r="220" spans="2:49" hidden="1" x14ac:dyDescent="0.25">
      <c r="B220" s="390" t="str">
        <f>IFERROR(IF(LEN(INDEX(PlansAndNotes!$B$6:$B$2005,ROW(A220)-ROW($B$3)))=0,"",INDEX(PlansAndNotes!$B$6:$B$2005,ROW(A220)-ROW($B$3))),"")</f>
        <v/>
      </c>
      <c r="C220" s="361" t="str">
        <f t="shared" si="39"/>
        <v/>
      </c>
      <c r="D220" s="361" t="str">
        <f>IFERROR(IF(LEN(C220)&gt;0,IF(LEN(INDEX(TasksList!$C$6:$C$1005,MATCH(C220,TasksList!$B$6:$B$1005,0),1))=0,"",INDEX(TasksList!$C$6:$C$1005,MATCH(C220,TasksList!$B$6:$B$1005,0),1)),""),"")</f>
        <v/>
      </c>
      <c r="E220" s="361" t="str">
        <f>IFERROR(IF(LEN(C220)&gt;0,IF(LEN(INDEX(TasksList!$F$6:$F$1005,MATCH(C220,TasksList!$B$6:$B$1005,0),1))=0,"not set!",INDEX(TasksList!$F$6:$F$1005,MATCH(C220,TasksList!$B$6:$B$1005,0),1)),""),"")</f>
        <v/>
      </c>
      <c r="F220" s="360" t="str">
        <f>IFERROR(IF(LEN(D220)&gt;0,IF(LEN(INDEX(AdressBook!$D$6:$D$25,MATCH(D220,AdressBook!$B$6:$B$25,0),1))=0,"",INDEX(AdressBook!$D$6:$D$25,MATCH(D220,AdressBook!$B$6:$B$25,0),1)),""),"")</f>
        <v/>
      </c>
      <c r="G220" s="361" t="str">
        <f>IFERROR(IF(LEN(INDEX(PlansAndNotes!$F$6:$F$2005,ROW(B220)-ROW($C$3)))=0,"",INDEX(PlansAndNotes!$F$6:$F$2005,ROW(B220)-ROW($C$3))),"")</f>
        <v/>
      </c>
      <c r="H220" s="361" t="str">
        <f>IFERROR(IF(LEN(C220)&gt;0,IF(LEN(INDEX(TasksList!$G$6:$G$1005,MATCH(C220,TasksList!$B$6:$B$1005,0),1))=0,"",INDEX(TasksList!$G$6:$G$1005,MATCH(C220,TasksList!$B$6:$B$1005,0),1)),""),"")</f>
        <v/>
      </c>
      <c r="I220" s="381"/>
      <c r="J220" s="402" t="str">
        <f>IF(LEN(INDEX(TasksList!$B$6:$B$1005,ROW(J217),1))=0,"",INDEX(TasksList!$B$6:$B$1005,ROW(J217),1)&amp;" - "&amp;INDEX(TasksList!$D$6:$D$1005,ROW(J217),1))</f>
        <v/>
      </c>
      <c r="K220" s="402"/>
      <c r="L220" s="399" t="str">
        <f t="array" ref="L220">IFERROR(INDEX($J$4:$J$1003,SMALL($K$4:$K$1003,ROW(L220)-3),1),"")</f>
        <v/>
      </c>
      <c r="M220" s="206"/>
      <c r="N220" s="362" t="str">
        <f>IFERROR(IF(LEN(INDEX(PlansAndNotes!$D$6:$D$4005,ROW(B220)-ROW($C$3)))=0,"",INDEX(PlansAndNotes!$D$6:$D$4005,ROW(B220)-ROW($C$3))),"")</f>
        <v/>
      </c>
      <c r="O220" s="165" t="str">
        <f t="shared" si="40"/>
        <v/>
      </c>
      <c r="P220" s="363" t="str">
        <f>IFERROR(IF(LEN(INDEX(PlansAndNotes!$E$6:$E$4005,ROW(B220)-ROW($C$3)))=0,"",INDEX(PlansAndNotes!$E$6:$E$4005,ROW(B220)-ROW($C$3))),"")</f>
        <v/>
      </c>
      <c r="Q220" s="363" t="str">
        <f>IFERROR(IF(LEN(INDEX(PlansAndNotes!$G$6:$G$4005,ROW(B220)-ROW($C$3)))=0,"",INDEX(PlansAndNotes!$G$6:$G$4005,ROW(B220)-ROW($C$3))),"")</f>
        <v/>
      </c>
      <c r="R220" s="361" t="str">
        <f>IFERROR(IF(LEN(D220)&gt;0,IF(LEN(INDEX(AdressBook!$C$6:$C$25,MATCH(D220,AdressBook!$B$6:$B$25,0),1))=0,"",INDEX(AdressBook!$C$6:$C$25,MATCH(D220,AdressBook!$B$6:$B$25,0),1)),""),"")</f>
        <v/>
      </c>
      <c r="S220" s="165">
        <f>IF(LEN(C220)&gt;0,IFERROR(IF(MATCH(C220,C221:$C$4004,0)&gt;0,-1,ROW(S220)-ROW($S$3)),ROW(S220)-ROW($S$3)),-1)</f>
        <v>-1</v>
      </c>
      <c r="T220" s="165">
        <f t="shared" si="41"/>
        <v>0</v>
      </c>
      <c r="U220" s="165" t="str">
        <f t="shared" si="42"/>
        <v/>
      </c>
      <c r="V220" s="165" t="str">
        <f>IFERROR(IF(OR(C220="",S220&lt;0),"",IF(SUBTOTAL(3,C220:C220)=0,-1,SUBTOTAL(3,$C$4:C220))),"")</f>
        <v/>
      </c>
      <c r="W220" s="156" t="str">
        <f t="array" ref="W220">IF(LEN(C220)&gt;0,IFERROR(IF(MATCH(C220,$C$3:$C219,0)&gt;0,N220-INDEX($N$3:N219,SUMPRODUCT(MAX(ROW($C$3:$C219)*(C220=$C$3:$C219)))-2,1),""),""),"")</f>
        <v/>
      </c>
      <c r="X220" s="156">
        <f t="shared" ca="1" si="43"/>
        <v>1</v>
      </c>
      <c r="Y220" s="156">
        <f t="shared" ca="1" si="44"/>
        <v>1</v>
      </c>
      <c r="AB220" s="406"/>
      <c r="AC220" s="380"/>
      <c r="AD220" s="380">
        <f t="shared" si="45"/>
        <v>0</v>
      </c>
      <c r="AQ220" s="165" t="str">
        <f t="shared" si="46"/>
        <v/>
      </c>
      <c r="AR220" s="167" t="str">
        <f t="array" ref="AR220" xml:space="preserve"> IFERROR( IF(OR(DATERANGE="All Data",DATERANGE=""), INDEX(Calculations!$AC$7:$AC$506,SMALL(IF(Calculations!$AC$7:$AC$506&lt;&gt;"0",ROW($AQ$6:$AQ$505)-ROW(INDEX($AQ$6:$AQ$505,1,1))+1),AQ220),1),INDEX(Calculations!$AD$7:$AD$506,SMALL(IF(Calculations!$AD$7:$AD$506&lt;&gt;0,ROW($AQ$6:$AQ$505)-ROW(INDEX($AQ$6:$AQ$505,1,1))+1),AQ220),1)),"")</f>
        <v/>
      </c>
      <c r="AS220" s="164" t="str">
        <f t="array" ref="AS220" xml:space="preserve"> IFERROR(IF(OR(DATERANGE="All Data",DATERANGE=""),INDEX(AdressBook!$B$6:$B$505,SMALL(IF(Calculations!$AC$7:$AC$506&lt;&gt;"0",ROW($AQ$6:$AQ$505)-ROW(INDEX($AQ$6:$AQ$505,1,1))+1),AQ220),1),INDEX(AdressBook!$B$6:$B$505,SMALL(IF(Calculations!$AD$7:$AD$506&lt;&gt;0,ROW($AQ$6:$AQ$505)-ROW(INDEX($AQ$6:$AQ$505,1,1))+1),AQ220),1)),"")</f>
        <v/>
      </c>
      <c r="AT220" s="227" t="str">
        <f t="shared" si="47"/>
        <v/>
      </c>
      <c r="AV220" s="199"/>
      <c r="AW220" s="199"/>
    </row>
    <row r="221" spans="2:49" hidden="1" x14ac:dyDescent="0.25">
      <c r="B221" s="390" t="str">
        <f>IFERROR(IF(LEN(INDEX(PlansAndNotes!$B$6:$B$2005,ROW(A221)-ROW($B$3)))=0,"",INDEX(PlansAndNotes!$B$6:$B$2005,ROW(A221)-ROW($B$3))),"")</f>
        <v/>
      </c>
      <c r="C221" s="361" t="str">
        <f t="shared" si="39"/>
        <v/>
      </c>
      <c r="D221" s="361" t="str">
        <f>IFERROR(IF(LEN(C221)&gt;0,IF(LEN(INDEX(TasksList!$C$6:$C$1005,MATCH(C221,TasksList!$B$6:$B$1005,0),1))=0,"",INDEX(TasksList!$C$6:$C$1005,MATCH(C221,TasksList!$B$6:$B$1005,0),1)),""),"")</f>
        <v/>
      </c>
      <c r="E221" s="361" t="str">
        <f>IFERROR(IF(LEN(C221)&gt;0,IF(LEN(INDEX(TasksList!$F$6:$F$1005,MATCH(C221,TasksList!$B$6:$B$1005,0),1))=0,"not set!",INDEX(TasksList!$F$6:$F$1005,MATCH(C221,TasksList!$B$6:$B$1005,0),1)),""),"")</f>
        <v/>
      </c>
      <c r="F221" s="360" t="str">
        <f>IFERROR(IF(LEN(D221)&gt;0,IF(LEN(INDEX(AdressBook!$D$6:$D$25,MATCH(D221,AdressBook!$B$6:$B$25,0),1))=0,"",INDEX(AdressBook!$D$6:$D$25,MATCH(D221,AdressBook!$B$6:$B$25,0),1)),""),"")</f>
        <v/>
      </c>
      <c r="G221" s="361" t="str">
        <f>IFERROR(IF(LEN(INDEX(PlansAndNotes!$F$6:$F$2005,ROW(B221)-ROW($C$3)))=0,"",INDEX(PlansAndNotes!$F$6:$F$2005,ROW(B221)-ROW($C$3))),"")</f>
        <v/>
      </c>
      <c r="H221" s="361" t="str">
        <f>IFERROR(IF(LEN(C221)&gt;0,IF(LEN(INDEX(TasksList!$G$6:$G$1005,MATCH(C221,TasksList!$B$6:$B$1005,0),1))=0,"",INDEX(TasksList!$G$6:$G$1005,MATCH(C221,TasksList!$B$6:$B$1005,0),1)),""),"")</f>
        <v/>
      </c>
      <c r="I221" s="381"/>
      <c r="J221" s="402" t="str">
        <f>IF(LEN(INDEX(TasksList!$B$6:$B$1005,ROW(J218),1))=0,"",INDEX(TasksList!$B$6:$B$1005,ROW(J218),1)&amp;" - "&amp;INDEX(TasksList!$D$6:$D$1005,ROW(J218),1))</f>
        <v/>
      </c>
      <c r="K221" s="402"/>
      <c r="L221" s="399" t="str">
        <f t="array" ref="L221">IFERROR(INDEX($J$4:$J$1003,SMALL($K$4:$K$1003,ROW(L221)-3),1),"")</f>
        <v/>
      </c>
      <c r="M221" s="206"/>
      <c r="N221" s="362" t="str">
        <f>IFERROR(IF(LEN(INDEX(PlansAndNotes!$D$6:$D$4005,ROW(B221)-ROW($C$3)))=0,"",INDEX(PlansAndNotes!$D$6:$D$4005,ROW(B221)-ROW($C$3))),"")</f>
        <v/>
      </c>
      <c r="O221" s="165" t="str">
        <f t="shared" si="40"/>
        <v/>
      </c>
      <c r="P221" s="363" t="str">
        <f>IFERROR(IF(LEN(INDEX(PlansAndNotes!$E$6:$E$4005,ROW(B221)-ROW($C$3)))=0,"",INDEX(PlansAndNotes!$E$6:$E$4005,ROW(B221)-ROW($C$3))),"")</f>
        <v/>
      </c>
      <c r="Q221" s="363" t="str">
        <f>IFERROR(IF(LEN(INDEX(PlansAndNotes!$G$6:$G$4005,ROW(B221)-ROW($C$3)))=0,"",INDEX(PlansAndNotes!$G$6:$G$4005,ROW(B221)-ROW($C$3))),"")</f>
        <v/>
      </c>
      <c r="R221" s="361" t="str">
        <f>IFERROR(IF(LEN(D221)&gt;0,IF(LEN(INDEX(AdressBook!$C$6:$C$25,MATCH(D221,AdressBook!$B$6:$B$25,0),1))=0,"",INDEX(AdressBook!$C$6:$C$25,MATCH(D221,AdressBook!$B$6:$B$25,0),1)),""),"")</f>
        <v/>
      </c>
      <c r="S221" s="165">
        <f>IF(LEN(C221)&gt;0,IFERROR(IF(MATCH(C221,C222:$C$4004,0)&gt;0,-1,ROW(S221)-ROW($S$3)),ROW(S221)-ROW($S$3)),-1)</f>
        <v>-1</v>
      </c>
      <c r="T221" s="165">
        <f t="shared" si="41"/>
        <v>0</v>
      </c>
      <c r="U221" s="165" t="str">
        <f t="shared" si="42"/>
        <v/>
      </c>
      <c r="V221" s="165" t="str">
        <f>IFERROR(IF(OR(C221="",S221&lt;0),"",IF(SUBTOTAL(3,C221:C221)=0,-1,SUBTOTAL(3,$C$4:C221))),"")</f>
        <v/>
      </c>
      <c r="W221" s="156" t="str">
        <f t="array" ref="W221">IF(LEN(C221)&gt;0,IFERROR(IF(MATCH(C221,$C$3:$C220,0)&gt;0,N221-INDEX($N$3:N220,SUMPRODUCT(MAX(ROW($C$3:$C220)*(C221=$C$3:$C220)))-2,1),""),""),"")</f>
        <v/>
      </c>
      <c r="X221" s="156">
        <f t="shared" ca="1" si="43"/>
        <v>1</v>
      </c>
      <c r="Y221" s="156">
        <f t="shared" ca="1" si="44"/>
        <v>1</v>
      </c>
      <c r="AB221" s="406"/>
      <c r="AC221" s="380"/>
      <c r="AD221" s="380">
        <f t="shared" si="45"/>
        <v>0</v>
      </c>
      <c r="AQ221" s="165" t="str">
        <f t="shared" si="46"/>
        <v/>
      </c>
      <c r="AR221" s="167" t="str">
        <f t="array" ref="AR221" xml:space="preserve"> IFERROR( IF(OR(DATERANGE="All Data",DATERANGE=""), INDEX(Calculations!$AC$7:$AC$506,SMALL(IF(Calculations!$AC$7:$AC$506&lt;&gt;"0",ROW($AQ$6:$AQ$505)-ROW(INDEX($AQ$6:$AQ$505,1,1))+1),AQ221),1),INDEX(Calculations!$AD$7:$AD$506,SMALL(IF(Calculations!$AD$7:$AD$506&lt;&gt;0,ROW($AQ$6:$AQ$505)-ROW(INDEX($AQ$6:$AQ$505,1,1))+1),AQ221),1)),"")</f>
        <v/>
      </c>
      <c r="AS221" s="164" t="str">
        <f t="array" ref="AS221" xml:space="preserve"> IFERROR(IF(OR(DATERANGE="All Data",DATERANGE=""),INDEX(AdressBook!$B$6:$B$505,SMALL(IF(Calculations!$AC$7:$AC$506&lt;&gt;"0",ROW($AQ$6:$AQ$505)-ROW(INDEX($AQ$6:$AQ$505,1,1))+1),AQ221),1),INDEX(AdressBook!$B$6:$B$505,SMALL(IF(Calculations!$AD$7:$AD$506&lt;&gt;0,ROW($AQ$6:$AQ$505)-ROW(INDEX($AQ$6:$AQ$505,1,1))+1),AQ221),1)),"")</f>
        <v/>
      </c>
      <c r="AT221" s="227" t="str">
        <f t="shared" si="47"/>
        <v/>
      </c>
      <c r="AV221" s="199"/>
      <c r="AW221" s="199"/>
    </row>
    <row r="222" spans="2:49" hidden="1" x14ac:dyDescent="0.25">
      <c r="B222" s="390" t="str">
        <f>IFERROR(IF(LEN(INDEX(PlansAndNotes!$B$6:$B$2005,ROW(A222)-ROW($B$3)))=0,"",INDEX(PlansAndNotes!$B$6:$B$2005,ROW(A222)-ROW($B$3))),"")</f>
        <v/>
      </c>
      <c r="C222" s="361" t="str">
        <f t="shared" si="39"/>
        <v/>
      </c>
      <c r="D222" s="361" t="str">
        <f>IFERROR(IF(LEN(C222)&gt;0,IF(LEN(INDEX(TasksList!$C$6:$C$1005,MATCH(C222,TasksList!$B$6:$B$1005,0),1))=0,"",INDEX(TasksList!$C$6:$C$1005,MATCH(C222,TasksList!$B$6:$B$1005,0),1)),""),"")</f>
        <v/>
      </c>
      <c r="E222" s="361" t="str">
        <f>IFERROR(IF(LEN(C222)&gt;0,IF(LEN(INDEX(TasksList!$F$6:$F$1005,MATCH(C222,TasksList!$B$6:$B$1005,0),1))=0,"not set!",INDEX(TasksList!$F$6:$F$1005,MATCH(C222,TasksList!$B$6:$B$1005,0),1)),""),"")</f>
        <v/>
      </c>
      <c r="F222" s="360" t="str">
        <f>IFERROR(IF(LEN(D222)&gt;0,IF(LEN(INDEX(AdressBook!$D$6:$D$25,MATCH(D222,AdressBook!$B$6:$B$25,0),1))=0,"",INDEX(AdressBook!$D$6:$D$25,MATCH(D222,AdressBook!$B$6:$B$25,0),1)),""),"")</f>
        <v/>
      </c>
      <c r="G222" s="361" t="str">
        <f>IFERROR(IF(LEN(INDEX(PlansAndNotes!$F$6:$F$2005,ROW(B222)-ROW($C$3)))=0,"",INDEX(PlansAndNotes!$F$6:$F$2005,ROW(B222)-ROW($C$3))),"")</f>
        <v/>
      </c>
      <c r="H222" s="361" t="str">
        <f>IFERROR(IF(LEN(C222)&gt;0,IF(LEN(INDEX(TasksList!$G$6:$G$1005,MATCH(C222,TasksList!$B$6:$B$1005,0),1))=0,"",INDEX(TasksList!$G$6:$G$1005,MATCH(C222,TasksList!$B$6:$B$1005,0),1)),""),"")</f>
        <v/>
      </c>
      <c r="I222" s="381"/>
      <c r="J222" s="402" t="str">
        <f>IF(LEN(INDEX(TasksList!$B$6:$B$1005,ROW(J219),1))=0,"",INDEX(TasksList!$B$6:$B$1005,ROW(J219),1)&amp;" - "&amp;INDEX(TasksList!$D$6:$D$1005,ROW(J219),1))</f>
        <v/>
      </c>
      <c r="K222" s="402"/>
      <c r="L222" s="399" t="str">
        <f t="array" ref="L222">IFERROR(INDEX($J$4:$J$1003,SMALL($K$4:$K$1003,ROW(L222)-3),1),"")</f>
        <v/>
      </c>
      <c r="M222" s="206"/>
      <c r="N222" s="362" t="str">
        <f>IFERROR(IF(LEN(INDEX(PlansAndNotes!$D$6:$D$4005,ROW(B222)-ROW($C$3)))=0,"",INDEX(PlansAndNotes!$D$6:$D$4005,ROW(B222)-ROW($C$3))),"")</f>
        <v/>
      </c>
      <c r="O222" s="165" t="str">
        <f t="shared" si="40"/>
        <v/>
      </c>
      <c r="P222" s="363" t="str">
        <f>IFERROR(IF(LEN(INDEX(PlansAndNotes!$E$6:$E$4005,ROW(B222)-ROW($C$3)))=0,"",INDEX(PlansAndNotes!$E$6:$E$4005,ROW(B222)-ROW($C$3))),"")</f>
        <v/>
      </c>
      <c r="Q222" s="363" t="str">
        <f>IFERROR(IF(LEN(INDEX(PlansAndNotes!$G$6:$G$4005,ROW(B222)-ROW($C$3)))=0,"",INDEX(PlansAndNotes!$G$6:$G$4005,ROW(B222)-ROW($C$3))),"")</f>
        <v/>
      </c>
      <c r="R222" s="361" t="str">
        <f>IFERROR(IF(LEN(D222)&gt;0,IF(LEN(INDEX(AdressBook!$C$6:$C$25,MATCH(D222,AdressBook!$B$6:$B$25,0),1))=0,"",INDEX(AdressBook!$C$6:$C$25,MATCH(D222,AdressBook!$B$6:$B$25,0),1)),""),"")</f>
        <v/>
      </c>
      <c r="S222" s="165">
        <f>IF(LEN(C222)&gt;0,IFERROR(IF(MATCH(C222,C223:$C$4004,0)&gt;0,-1,ROW(S222)-ROW($S$3)),ROW(S222)-ROW($S$3)),-1)</f>
        <v>-1</v>
      </c>
      <c r="T222" s="165">
        <f t="shared" si="41"/>
        <v>0</v>
      </c>
      <c r="U222" s="165" t="str">
        <f t="shared" si="42"/>
        <v/>
      </c>
      <c r="V222" s="165" t="str">
        <f>IFERROR(IF(OR(C222="",S222&lt;0),"",IF(SUBTOTAL(3,C222:C222)=0,-1,SUBTOTAL(3,$C$4:C222))),"")</f>
        <v/>
      </c>
      <c r="W222" s="156" t="str">
        <f t="array" ref="W222">IF(LEN(C222)&gt;0,IFERROR(IF(MATCH(C222,$C$3:$C221,0)&gt;0,N222-INDEX($N$3:N221,SUMPRODUCT(MAX(ROW($C$3:$C221)*(C222=$C$3:$C221)))-2,1),""),""),"")</f>
        <v/>
      </c>
      <c r="X222" s="156">
        <f t="shared" ca="1" si="43"/>
        <v>1</v>
      </c>
      <c r="Y222" s="156">
        <f t="shared" ca="1" si="44"/>
        <v>1</v>
      </c>
      <c r="AB222" s="406"/>
      <c r="AC222" s="380"/>
      <c r="AD222" s="380">
        <f t="shared" si="45"/>
        <v>0</v>
      </c>
      <c r="AQ222" s="165" t="str">
        <f t="shared" si="46"/>
        <v/>
      </c>
      <c r="AR222" s="167" t="str">
        <f t="array" ref="AR222" xml:space="preserve"> IFERROR( IF(OR(DATERANGE="All Data",DATERANGE=""), INDEX(Calculations!$AC$7:$AC$506,SMALL(IF(Calculations!$AC$7:$AC$506&lt;&gt;"0",ROW($AQ$6:$AQ$505)-ROW(INDEX($AQ$6:$AQ$505,1,1))+1),AQ222),1),INDEX(Calculations!$AD$7:$AD$506,SMALL(IF(Calculations!$AD$7:$AD$506&lt;&gt;0,ROW($AQ$6:$AQ$505)-ROW(INDEX($AQ$6:$AQ$505,1,1))+1),AQ222),1)),"")</f>
        <v/>
      </c>
      <c r="AS222" s="164" t="str">
        <f t="array" ref="AS222" xml:space="preserve"> IFERROR(IF(OR(DATERANGE="All Data",DATERANGE=""),INDEX(AdressBook!$B$6:$B$505,SMALL(IF(Calculations!$AC$7:$AC$506&lt;&gt;"0",ROW($AQ$6:$AQ$505)-ROW(INDEX($AQ$6:$AQ$505,1,1))+1),AQ222),1),INDEX(AdressBook!$B$6:$B$505,SMALL(IF(Calculations!$AD$7:$AD$506&lt;&gt;0,ROW($AQ$6:$AQ$505)-ROW(INDEX($AQ$6:$AQ$505,1,1))+1),AQ222),1)),"")</f>
        <v/>
      </c>
      <c r="AT222" s="227" t="str">
        <f t="shared" si="47"/>
        <v/>
      </c>
      <c r="AV222" s="199"/>
      <c r="AW222" s="199"/>
    </row>
    <row r="223" spans="2:49" hidden="1" x14ac:dyDescent="0.25">
      <c r="B223" s="390" t="str">
        <f>IFERROR(IF(LEN(INDEX(PlansAndNotes!$B$6:$B$2005,ROW(A223)-ROW($B$3)))=0,"",INDEX(PlansAndNotes!$B$6:$B$2005,ROW(A223)-ROW($B$3))),"")</f>
        <v/>
      </c>
      <c r="C223" s="361" t="str">
        <f t="shared" si="39"/>
        <v/>
      </c>
      <c r="D223" s="361" t="str">
        <f>IFERROR(IF(LEN(C223)&gt;0,IF(LEN(INDEX(TasksList!$C$6:$C$1005,MATCH(C223,TasksList!$B$6:$B$1005,0),1))=0,"",INDEX(TasksList!$C$6:$C$1005,MATCH(C223,TasksList!$B$6:$B$1005,0),1)),""),"")</f>
        <v/>
      </c>
      <c r="E223" s="361" t="str">
        <f>IFERROR(IF(LEN(C223)&gt;0,IF(LEN(INDEX(TasksList!$F$6:$F$1005,MATCH(C223,TasksList!$B$6:$B$1005,0),1))=0,"not set!",INDEX(TasksList!$F$6:$F$1005,MATCH(C223,TasksList!$B$6:$B$1005,0),1)),""),"")</f>
        <v/>
      </c>
      <c r="F223" s="360" t="str">
        <f>IFERROR(IF(LEN(D223)&gt;0,IF(LEN(INDEX(AdressBook!$D$6:$D$25,MATCH(D223,AdressBook!$B$6:$B$25,0),1))=0,"",INDEX(AdressBook!$D$6:$D$25,MATCH(D223,AdressBook!$B$6:$B$25,0),1)),""),"")</f>
        <v/>
      </c>
      <c r="G223" s="361" t="str">
        <f>IFERROR(IF(LEN(INDEX(PlansAndNotes!$F$6:$F$2005,ROW(B223)-ROW($C$3)))=0,"",INDEX(PlansAndNotes!$F$6:$F$2005,ROW(B223)-ROW($C$3))),"")</f>
        <v/>
      </c>
      <c r="H223" s="361" t="str">
        <f>IFERROR(IF(LEN(C223)&gt;0,IF(LEN(INDEX(TasksList!$G$6:$G$1005,MATCH(C223,TasksList!$B$6:$B$1005,0),1))=0,"",INDEX(TasksList!$G$6:$G$1005,MATCH(C223,TasksList!$B$6:$B$1005,0),1)),""),"")</f>
        <v/>
      </c>
      <c r="I223" s="381"/>
      <c r="J223" s="402" t="str">
        <f>IF(LEN(INDEX(TasksList!$B$6:$B$1005,ROW(J220),1))=0,"",INDEX(TasksList!$B$6:$B$1005,ROW(J220),1)&amp;" - "&amp;INDEX(TasksList!$D$6:$D$1005,ROW(J220),1))</f>
        <v/>
      </c>
      <c r="K223" s="402"/>
      <c r="L223" s="399" t="str">
        <f t="array" ref="L223">IFERROR(INDEX($J$4:$J$1003,SMALL($K$4:$K$1003,ROW(L223)-3),1),"")</f>
        <v/>
      </c>
      <c r="M223" s="206"/>
      <c r="N223" s="362" t="str">
        <f>IFERROR(IF(LEN(INDEX(PlansAndNotes!$D$6:$D$4005,ROW(B223)-ROW($C$3)))=0,"",INDEX(PlansAndNotes!$D$6:$D$4005,ROW(B223)-ROW($C$3))),"")</f>
        <v/>
      </c>
      <c r="O223" s="165" t="str">
        <f t="shared" si="40"/>
        <v/>
      </c>
      <c r="P223" s="363" t="str">
        <f>IFERROR(IF(LEN(INDEX(PlansAndNotes!$E$6:$E$4005,ROW(B223)-ROW($C$3)))=0,"",INDEX(PlansAndNotes!$E$6:$E$4005,ROW(B223)-ROW($C$3))),"")</f>
        <v/>
      </c>
      <c r="Q223" s="363" t="str">
        <f>IFERROR(IF(LEN(INDEX(PlansAndNotes!$G$6:$G$4005,ROW(B223)-ROW($C$3)))=0,"",INDEX(PlansAndNotes!$G$6:$G$4005,ROW(B223)-ROW($C$3))),"")</f>
        <v/>
      </c>
      <c r="R223" s="361" t="str">
        <f>IFERROR(IF(LEN(D223)&gt;0,IF(LEN(INDEX(AdressBook!$C$6:$C$25,MATCH(D223,AdressBook!$B$6:$B$25,0),1))=0,"",INDEX(AdressBook!$C$6:$C$25,MATCH(D223,AdressBook!$B$6:$B$25,0),1)),""),"")</f>
        <v/>
      </c>
      <c r="S223" s="165">
        <f>IF(LEN(C223)&gt;0,IFERROR(IF(MATCH(C223,C224:$C$4004,0)&gt;0,-1,ROW(S223)-ROW($S$3)),ROW(S223)-ROW($S$3)),-1)</f>
        <v>-1</v>
      </c>
      <c r="T223" s="165">
        <f t="shared" si="41"/>
        <v>0</v>
      </c>
      <c r="U223" s="165" t="str">
        <f t="shared" si="42"/>
        <v/>
      </c>
      <c r="V223" s="165" t="str">
        <f>IFERROR(IF(OR(C223="",S223&lt;0),"",IF(SUBTOTAL(3,C223:C223)=0,-1,SUBTOTAL(3,$C$4:C223))),"")</f>
        <v/>
      </c>
      <c r="W223" s="156" t="str">
        <f t="array" ref="W223">IF(LEN(C223)&gt;0,IFERROR(IF(MATCH(C223,$C$3:$C222,0)&gt;0,N223-INDEX($N$3:N222,SUMPRODUCT(MAX(ROW($C$3:$C222)*(C223=$C$3:$C222)))-2,1),""),""),"")</f>
        <v/>
      </c>
      <c r="X223" s="156">
        <f t="shared" ca="1" si="43"/>
        <v>1</v>
      </c>
      <c r="Y223" s="156">
        <f t="shared" ca="1" si="44"/>
        <v>1</v>
      </c>
      <c r="AB223" s="406"/>
      <c r="AC223" s="380"/>
      <c r="AD223" s="380">
        <f t="shared" si="45"/>
        <v>0</v>
      </c>
      <c r="AQ223" s="165" t="str">
        <f t="shared" si="46"/>
        <v/>
      </c>
      <c r="AR223" s="167" t="str">
        <f t="array" ref="AR223" xml:space="preserve"> IFERROR( IF(OR(DATERANGE="All Data",DATERANGE=""), INDEX(Calculations!$AC$7:$AC$506,SMALL(IF(Calculations!$AC$7:$AC$506&lt;&gt;"0",ROW($AQ$6:$AQ$505)-ROW(INDEX($AQ$6:$AQ$505,1,1))+1),AQ223),1),INDEX(Calculations!$AD$7:$AD$506,SMALL(IF(Calculations!$AD$7:$AD$506&lt;&gt;0,ROW($AQ$6:$AQ$505)-ROW(INDEX($AQ$6:$AQ$505,1,1))+1),AQ223),1)),"")</f>
        <v/>
      </c>
      <c r="AS223" s="164" t="str">
        <f t="array" ref="AS223" xml:space="preserve"> IFERROR(IF(OR(DATERANGE="All Data",DATERANGE=""),INDEX(AdressBook!$B$6:$B$505,SMALL(IF(Calculations!$AC$7:$AC$506&lt;&gt;"0",ROW($AQ$6:$AQ$505)-ROW(INDEX($AQ$6:$AQ$505,1,1))+1),AQ223),1),INDEX(AdressBook!$B$6:$B$505,SMALL(IF(Calculations!$AD$7:$AD$506&lt;&gt;0,ROW($AQ$6:$AQ$505)-ROW(INDEX($AQ$6:$AQ$505,1,1))+1),AQ223),1)),"")</f>
        <v/>
      </c>
      <c r="AT223" s="227" t="str">
        <f t="shared" si="47"/>
        <v/>
      </c>
      <c r="AV223" s="199"/>
      <c r="AW223" s="199"/>
    </row>
    <row r="224" spans="2:49" hidden="1" x14ac:dyDescent="0.25">
      <c r="B224" s="390" t="str">
        <f>IFERROR(IF(LEN(INDEX(PlansAndNotes!$B$6:$B$2005,ROW(A224)-ROW($B$3)))=0,"",INDEX(PlansAndNotes!$B$6:$B$2005,ROW(A224)-ROW($B$3))),"")</f>
        <v/>
      </c>
      <c r="C224" s="361" t="str">
        <f t="shared" si="39"/>
        <v/>
      </c>
      <c r="D224" s="361" t="str">
        <f>IFERROR(IF(LEN(C224)&gt;0,IF(LEN(INDEX(TasksList!$C$6:$C$1005,MATCH(C224,TasksList!$B$6:$B$1005,0),1))=0,"",INDEX(TasksList!$C$6:$C$1005,MATCH(C224,TasksList!$B$6:$B$1005,0),1)),""),"")</f>
        <v/>
      </c>
      <c r="E224" s="361" t="str">
        <f>IFERROR(IF(LEN(C224)&gt;0,IF(LEN(INDEX(TasksList!$F$6:$F$1005,MATCH(C224,TasksList!$B$6:$B$1005,0),1))=0,"not set!",INDEX(TasksList!$F$6:$F$1005,MATCH(C224,TasksList!$B$6:$B$1005,0),1)),""),"")</f>
        <v/>
      </c>
      <c r="F224" s="360" t="str">
        <f>IFERROR(IF(LEN(D224)&gt;0,IF(LEN(INDEX(AdressBook!$D$6:$D$25,MATCH(D224,AdressBook!$B$6:$B$25,0),1))=0,"",INDEX(AdressBook!$D$6:$D$25,MATCH(D224,AdressBook!$B$6:$B$25,0),1)),""),"")</f>
        <v/>
      </c>
      <c r="G224" s="361" t="str">
        <f>IFERROR(IF(LEN(INDEX(PlansAndNotes!$F$6:$F$2005,ROW(B224)-ROW($C$3)))=0,"",INDEX(PlansAndNotes!$F$6:$F$2005,ROW(B224)-ROW($C$3))),"")</f>
        <v/>
      </c>
      <c r="H224" s="361" t="str">
        <f>IFERROR(IF(LEN(C224)&gt;0,IF(LEN(INDEX(TasksList!$G$6:$G$1005,MATCH(C224,TasksList!$B$6:$B$1005,0),1))=0,"",INDEX(TasksList!$G$6:$G$1005,MATCH(C224,TasksList!$B$6:$B$1005,0),1)),""),"")</f>
        <v/>
      </c>
      <c r="I224" s="381"/>
      <c r="J224" s="402" t="str">
        <f>IF(LEN(INDEX(TasksList!$B$6:$B$1005,ROW(J221),1))=0,"",INDEX(TasksList!$B$6:$B$1005,ROW(J221),1)&amp;" - "&amp;INDEX(TasksList!$D$6:$D$1005,ROW(J221),1))</f>
        <v/>
      </c>
      <c r="K224" s="402"/>
      <c r="L224" s="399" t="str">
        <f t="array" ref="L224">IFERROR(INDEX($J$4:$J$1003,SMALL($K$4:$K$1003,ROW(L224)-3),1),"")</f>
        <v/>
      </c>
      <c r="M224" s="206"/>
      <c r="N224" s="362" t="str">
        <f>IFERROR(IF(LEN(INDEX(PlansAndNotes!$D$6:$D$4005,ROW(B224)-ROW($C$3)))=0,"",INDEX(PlansAndNotes!$D$6:$D$4005,ROW(B224)-ROW($C$3))),"")</f>
        <v/>
      </c>
      <c r="O224" s="165" t="str">
        <f t="shared" si="40"/>
        <v/>
      </c>
      <c r="P224" s="363" t="str">
        <f>IFERROR(IF(LEN(INDEX(PlansAndNotes!$E$6:$E$4005,ROW(B224)-ROW($C$3)))=0,"",INDEX(PlansAndNotes!$E$6:$E$4005,ROW(B224)-ROW($C$3))),"")</f>
        <v/>
      </c>
      <c r="Q224" s="363" t="str">
        <f>IFERROR(IF(LEN(INDEX(PlansAndNotes!$G$6:$G$4005,ROW(B224)-ROW($C$3)))=0,"",INDEX(PlansAndNotes!$G$6:$G$4005,ROW(B224)-ROW($C$3))),"")</f>
        <v/>
      </c>
      <c r="R224" s="361" t="str">
        <f>IFERROR(IF(LEN(D224)&gt;0,IF(LEN(INDEX(AdressBook!$C$6:$C$25,MATCH(D224,AdressBook!$B$6:$B$25,0),1))=0,"",INDEX(AdressBook!$C$6:$C$25,MATCH(D224,AdressBook!$B$6:$B$25,0),1)),""),"")</f>
        <v/>
      </c>
      <c r="S224" s="165">
        <f>IF(LEN(C224)&gt;0,IFERROR(IF(MATCH(C224,C225:$C$4004,0)&gt;0,-1,ROW(S224)-ROW($S$3)),ROW(S224)-ROW($S$3)),-1)</f>
        <v>-1</v>
      </c>
      <c r="T224" s="165">
        <f t="shared" si="41"/>
        <v>0</v>
      </c>
      <c r="U224" s="165" t="str">
        <f t="shared" si="42"/>
        <v/>
      </c>
      <c r="V224" s="165" t="str">
        <f>IFERROR(IF(OR(C224="",S224&lt;0),"",IF(SUBTOTAL(3,C224:C224)=0,-1,SUBTOTAL(3,$C$4:C224))),"")</f>
        <v/>
      </c>
      <c r="W224" s="156" t="str">
        <f t="array" ref="W224">IF(LEN(C224)&gt;0,IFERROR(IF(MATCH(C224,$C$3:$C223,0)&gt;0,N224-INDEX($N$3:N223,SUMPRODUCT(MAX(ROW($C$3:$C223)*(C224=$C$3:$C223)))-2,1),""),""),"")</f>
        <v/>
      </c>
      <c r="X224" s="156">
        <f t="shared" ca="1" si="43"/>
        <v>1</v>
      </c>
      <c r="Y224" s="156">
        <f t="shared" ca="1" si="44"/>
        <v>1</v>
      </c>
      <c r="AB224" s="406"/>
      <c r="AC224" s="380"/>
      <c r="AD224" s="380">
        <f t="shared" si="45"/>
        <v>0</v>
      </c>
      <c r="AQ224" s="165" t="str">
        <f t="shared" si="46"/>
        <v/>
      </c>
      <c r="AR224" s="167" t="str">
        <f t="array" ref="AR224" xml:space="preserve"> IFERROR( IF(OR(DATERANGE="All Data",DATERANGE=""), INDEX(Calculations!$AC$7:$AC$506,SMALL(IF(Calculations!$AC$7:$AC$506&lt;&gt;"0",ROW($AQ$6:$AQ$505)-ROW(INDEX($AQ$6:$AQ$505,1,1))+1),AQ224),1),INDEX(Calculations!$AD$7:$AD$506,SMALL(IF(Calculations!$AD$7:$AD$506&lt;&gt;0,ROW($AQ$6:$AQ$505)-ROW(INDEX($AQ$6:$AQ$505,1,1))+1),AQ224),1)),"")</f>
        <v/>
      </c>
      <c r="AS224" s="164" t="str">
        <f t="array" ref="AS224" xml:space="preserve"> IFERROR(IF(OR(DATERANGE="All Data",DATERANGE=""),INDEX(AdressBook!$B$6:$B$505,SMALL(IF(Calculations!$AC$7:$AC$506&lt;&gt;"0",ROW($AQ$6:$AQ$505)-ROW(INDEX($AQ$6:$AQ$505,1,1))+1),AQ224),1),INDEX(AdressBook!$B$6:$B$505,SMALL(IF(Calculations!$AD$7:$AD$506&lt;&gt;0,ROW($AQ$6:$AQ$505)-ROW(INDEX($AQ$6:$AQ$505,1,1))+1),AQ224),1)),"")</f>
        <v/>
      </c>
      <c r="AT224" s="227" t="str">
        <f t="shared" si="47"/>
        <v/>
      </c>
      <c r="AV224" s="199"/>
      <c r="AW224" s="199"/>
    </row>
    <row r="225" spans="2:49" hidden="1" x14ac:dyDescent="0.25">
      <c r="B225" s="390" t="str">
        <f>IFERROR(IF(LEN(INDEX(PlansAndNotes!$B$6:$B$2005,ROW(A225)-ROW($B$3)))=0,"",INDEX(PlansAndNotes!$B$6:$B$2005,ROW(A225)-ROW($B$3))),"")</f>
        <v/>
      </c>
      <c r="C225" s="361" t="str">
        <f t="shared" si="39"/>
        <v/>
      </c>
      <c r="D225" s="361" t="str">
        <f>IFERROR(IF(LEN(C225)&gt;0,IF(LEN(INDEX(TasksList!$C$6:$C$1005,MATCH(C225,TasksList!$B$6:$B$1005,0),1))=0,"",INDEX(TasksList!$C$6:$C$1005,MATCH(C225,TasksList!$B$6:$B$1005,0),1)),""),"")</f>
        <v/>
      </c>
      <c r="E225" s="361" t="str">
        <f>IFERROR(IF(LEN(C225)&gt;0,IF(LEN(INDEX(TasksList!$F$6:$F$1005,MATCH(C225,TasksList!$B$6:$B$1005,0),1))=0,"not set!",INDEX(TasksList!$F$6:$F$1005,MATCH(C225,TasksList!$B$6:$B$1005,0),1)),""),"")</f>
        <v/>
      </c>
      <c r="F225" s="360" t="str">
        <f>IFERROR(IF(LEN(D225)&gt;0,IF(LEN(INDEX(AdressBook!$D$6:$D$25,MATCH(D225,AdressBook!$B$6:$B$25,0),1))=0,"",INDEX(AdressBook!$D$6:$D$25,MATCH(D225,AdressBook!$B$6:$B$25,0),1)),""),"")</f>
        <v/>
      </c>
      <c r="G225" s="361" t="str">
        <f>IFERROR(IF(LEN(INDEX(PlansAndNotes!$F$6:$F$2005,ROW(B225)-ROW($C$3)))=0,"",INDEX(PlansAndNotes!$F$6:$F$2005,ROW(B225)-ROW($C$3))),"")</f>
        <v/>
      </c>
      <c r="H225" s="361" t="str">
        <f>IFERROR(IF(LEN(C225)&gt;0,IF(LEN(INDEX(TasksList!$G$6:$G$1005,MATCH(C225,TasksList!$B$6:$B$1005,0),1))=0,"",INDEX(TasksList!$G$6:$G$1005,MATCH(C225,TasksList!$B$6:$B$1005,0),1)),""),"")</f>
        <v/>
      </c>
      <c r="I225" s="381"/>
      <c r="J225" s="402" t="str">
        <f>IF(LEN(INDEX(TasksList!$B$6:$B$1005,ROW(J222),1))=0,"",INDEX(TasksList!$B$6:$B$1005,ROW(J222),1)&amp;" - "&amp;INDEX(TasksList!$D$6:$D$1005,ROW(J222),1))</f>
        <v/>
      </c>
      <c r="K225" s="402"/>
      <c r="L225" s="399" t="str">
        <f t="array" ref="L225">IFERROR(INDEX($J$4:$J$1003,SMALL($K$4:$K$1003,ROW(L225)-3),1),"")</f>
        <v/>
      </c>
      <c r="M225" s="206"/>
      <c r="N225" s="362" t="str">
        <f>IFERROR(IF(LEN(INDEX(PlansAndNotes!$D$6:$D$4005,ROW(B225)-ROW($C$3)))=0,"",INDEX(PlansAndNotes!$D$6:$D$4005,ROW(B225)-ROW($C$3))),"")</f>
        <v/>
      </c>
      <c r="O225" s="165" t="str">
        <f t="shared" si="40"/>
        <v/>
      </c>
      <c r="P225" s="363" t="str">
        <f>IFERROR(IF(LEN(INDEX(PlansAndNotes!$E$6:$E$4005,ROW(B225)-ROW($C$3)))=0,"",INDEX(PlansAndNotes!$E$6:$E$4005,ROW(B225)-ROW($C$3))),"")</f>
        <v/>
      </c>
      <c r="Q225" s="363" t="str">
        <f>IFERROR(IF(LEN(INDEX(PlansAndNotes!$G$6:$G$4005,ROW(B225)-ROW($C$3)))=0,"",INDEX(PlansAndNotes!$G$6:$G$4005,ROW(B225)-ROW($C$3))),"")</f>
        <v/>
      </c>
      <c r="R225" s="361" t="str">
        <f>IFERROR(IF(LEN(D225)&gt;0,IF(LEN(INDEX(AdressBook!$C$6:$C$25,MATCH(D225,AdressBook!$B$6:$B$25,0),1))=0,"",INDEX(AdressBook!$C$6:$C$25,MATCH(D225,AdressBook!$B$6:$B$25,0),1)),""),"")</f>
        <v/>
      </c>
      <c r="S225" s="165">
        <f>IF(LEN(C225)&gt;0,IFERROR(IF(MATCH(C225,C226:$C$4004,0)&gt;0,-1,ROW(S225)-ROW($S$3)),ROW(S225)-ROW($S$3)),-1)</f>
        <v>-1</v>
      </c>
      <c r="T225" s="165">
        <f t="shared" si="41"/>
        <v>0</v>
      </c>
      <c r="U225" s="165" t="str">
        <f t="shared" si="42"/>
        <v/>
      </c>
      <c r="V225" s="165" t="str">
        <f>IFERROR(IF(OR(C225="",S225&lt;0),"",IF(SUBTOTAL(3,C225:C225)=0,-1,SUBTOTAL(3,$C$4:C225))),"")</f>
        <v/>
      </c>
      <c r="W225" s="156" t="str">
        <f t="array" ref="W225">IF(LEN(C225)&gt;0,IFERROR(IF(MATCH(C225,$C$3:$C224,0)&gt;0,N225-INDEX($N$3:N224,SUMPRODUCT(MAX(ROW($C$3:$C224)*(C225=$C$3:$C224)))-2,1),""),""),"")</f>
        <v/>
      </c>
      <c r="X225" s="156">
        <f t="shared" ca="1" si="43"/>
        <v>1</v>
      </c>
      <c r="Y225" s="156">
        <f t="shared" ca="1" si="44"/>
        <v>1</v>
      </c>
      <c r="AB225" s="406"/>
      <c r="AC225" s="380"/>
      <c r="AD225" s="380">
        <f t="shared" si="45"/>
        <v>0</v>
      </c>
      <c r="AQ225" s="165" t="str">
        <f t="shared" si="46"/>
        <v/>
      </c>
      <c r="AR225" s="167" t="str">
        <f t="array" ref="AR225" xml:space="preserve"> IFERROR( IF(OR(DATERANGE="All Data",DATERANGE=""), INDEX(Calculations!$AC$7:$AC$506,SMALL(IF(Calculations!$AC$7:$AC$506&lt;&gt;"0",ROW($AQ$6:$AQ$505)-ROW(INDEX($AQ$6:$AQ$505,1,1))+1),AQ225),1),INDEX(Calculations!$AD$7:$AD$506,SMALL(IF(Calculations!$AD$7:$AD$506&lt;&gt;0,ROW($AQ$6:$AQ$505)-ROW(INDEX($AQ$6:$AQ$505,1,1))+1),AQ225),1)),"")</f>
        <v/>
      </c>
      <c r="AS225" s="164" t="str">
        <f t="array" ref="AS225" xml:space="preserve"> IFERROR(IF(OR(DATERANGE="All Data",DATERANGE=""),INDEX(AdressBook!$B$6:$B$505,SMALL(IF(Calculations!$AC$7:$AC$506&lt;&gt;"0",ROW($AQ$6:$AQ$505)-ROW(INDEX($AQ$6:$AQ$505,1,1))+1),AQ225),1),INDEX(AdressBook!$B$6:$B$505,SMALL(IF(Calculations!$AD$7:$AD$506&lt;&gt;0,ROW($AQ$6:$AQ$505)-ROW(INDEX($AQ$6:$AQ$505,1,1))+1),AQ225),1)),"")</f>
        <v/>
      </c>
      <c r="AT225" s="227" t="str">
        <f t="shared" si="47"/>
        <v/>
      </c>
      <c r="AV225" s="199"/>
      <c r="AW225" s="199"/>
    </row>
    <row r="226" spans="2:49" hidden="1" x14ac:dyDescent="0.25">
      <c r="B226" s="390" t="str">
        <f>IFERROR(IF(LEN(INDEX(PlansAndNotes!$B$6:$B$2005,ROW(A226)-ROW($B$3)))=0,"",INDEX(PlansAndNotes!$B$6:$B$2005,ROW(A226)-ROW($B$3))),"")</f>
        <v/>
      </c>
      <c r="C226" s="361" t="str">
        <f t="shared" si="39"/>
        <v/>
      </c>
      <c r="D226" s="361" t="str">
        <f>IFERROR(IF(LEN(C226)&gt;0,IF(LEN(INDEX(TasksList!$C$6:$C$1005,MATCH(C226,TasksList!$B$6:$B$1005,0),1))=0,"",INDEX(TasksList!$C$6:$C$1005,MATCH(C226,TasksList!$B$6:$B$1005,0),1)),""),"")</f>
        <v/>
      </c>
      <c r="E226" s="361" t="str">
        <f>IFERROR(IF(LEN(C226)&gt;0,IF(LEN(INDEX(TasksList!$F$6:$F$1005,MATCH(C226,TasksList!$B$6:$B$1005,0),1))=0,"not set!",INDEX(TasksList!$F$6:$F$1005,MATCH(C226,TasksList!$B$6:$B$1005,0),1)),""),"")</f>
        <v/>
      </c>
      <c r="F226" s="360" t="str">
        <f>IFERROR(IF(LEN(D226)&gt;0,IF(LEN(INDEX(AdressBook!$D$6:$D$25,MATCH(D226,AdressBook!$B$6:$B$25,0),1))=0,"",INDEX(AdressBook!$D$6:$D$25,MATCH(D226,AdressBook!$B$6:$B$25,0),1)),""),"")</f>
        <v/>
      </c>
      <c r="G226" s="361" t="str">
        <f>IFERROR(IF(LEN(INDEX(PlansAndNotes!$F$6:$F$2005,ROW(B226)-ROW($C$3)))=0,"",INDEX(PlansAndNotes!$F$6:$F$2005,ROW(B226)-ROW($C$3))),"")</f>
        <v/>
      </c>
      <c r="H226" s="361" t="str">
        <f>IFERROR(IF(LEN(C226)&gt;0,IF(LEN(INDEX(TasksList!$G$6:$G$1005,MATCH(C226,TasksList!$B$6:$B$1005,0),1))=0,"",INDEX(TasksList!$G$6:$G$1005,MATCH(C226,TasksList!$B$6:$B$1005,0),1)),""),"")</f>
        <v/>
      </c>
      <c r="I226" s="381"/>
      <c r="J226" s="402" t="str">
        <f>IF(LEN(INDEX(TasksList!$B$6:$B$1005,ROW(J223),1))=0,"",INDEX(TasksList!$B$6:$B$1005,ROW(J223),1)&amp;" - "&amp;INDEX(TasksList!$D$6:$D$1005,ROW(J223),1))</f>
        <v/>
      </c>
      <c r="K226" s="402"/>
      <c r="L226" s="399" t="str">
        <f t="array" ref="L226">IFERROR(INDEX($J$4:$J$1003,SMALL($K$4:$K$1003,ROW(L226)-3),1),"")</f>
        <v/>
      </c>
      <c r="M226" s="206"/>
      <c r="N226" s="362" t="str">
        <f>IFERROR(IF(LEN(INDEX(PlansAndNotes!$D$6:$D$4005,ROW(B226)-ROW($C$3)))=0,"",INDEX(PlansAndNotes!$D$6:$D$4005,ROW(B226)-ROW($C$3))),"")</f>
        <v/>
      </c>
      <c r="O226" s="165" t="str">
        <f t="shared" si="40"/>
        <v/>
      </c>
      <c r="P226" s="363" t="str">
        <f>IFERROR(IF(LEN(INDEX(PlansAndNotes!$E$6:$E$4005,ROW(B226)-ROW($C$3)))=0,"",INDEX(PlansAndNotes!$E$6:$E$4005,ROW(B226)-ROW($C$3))),"")</f>
        <v/>
      </c>
      <c r="Q226" s="363" t="str">
        <f>IFERROR(IF(LEN(INDEX(PlansAndNotes!$G$6:$G$4005,ROW(B226)-ROW($C$3)))=0,"",INDEX(PlansAndNotes!$G$6:$G$4005,ROW(B226)-ROW($C$3))),"")</f>
        <v/>
      </c>
      <c r="R226" s="361" t="str">
        <f>IFERROR(IF(LEN(D226)&gt;0,IF(LEN(INDEX(AdressBook!$C$6:$C$25,MATCH(D226,AdressBook!$B$6:$B$25,0),1))=0,"",INDEX(AdressBook!$C$6:$C$25,MATCH(D226,AdressBook!$B$6:$B$25,0),1)),""),"")</f>
        <v/>
      </c>
      <c r="S226" s="165">
        <f>IF(LEN(C226)&gt;0,IFERROR(IF(MATCH(C226,C227:$C$4004,0)&gt;0,-1,ROW(S226)-ROW($S$3)),ROW(S226)-ROW($S$3)),-1)</f>
        <v>-1</v>
      </c>
      <c r="T226" s="165">
        <f t="shared" si="41"/>
        <v>0</v>
      </c>
      <c r="U226" s="165" t="str">
        <f t="shared" si="42"/>
        <v/>
      </c>
      <c r="V226" s="165" t="str">
        <f>IFERROR(IF(OR(C226="",S226&lt;0),"",IF(SUBTOTAL(3,C226:C226)=0,-1,SUBTOTAL(3,$C$4:C226))),"")</f>
        <v/>
      </c>
      <c r="W226" s="156" t="str">
        <f t="array" ref="W226">IF(LEN(C226)&gt;0,IFERROR(IF(MATCH(C226,$C$3:$C225,0)&gt;0,N226-INDEX($N$3:N225,SUMPRODUCT(MAX(ROW($C$3:$C225)*(C226=$C$3:$C225)))-2,1),""),""),"")</f>
        <v/>
      </c>
      <c r="X226" s="156">
        <f t="shared" ca="1" si="43"/>
        <v>1</v>
      </c>
      <c r="Y226" s="156">
        <f t="shared" ca="1" si="44"/>
        <v>1</v>
      </c>
      <c r="AB226" s="406"/>
      <c r="AC226" s="380"/>
      <c r="AD226" s="380">
        <f t="shared" si="45"/>
        <v>0</v>
      </c>
      <c r="AQ226" s="165" t="str">
        <f t="shared" si="46"/>
        <v/>
      </c>
      <c r="AR226" s="167" t="str">
        <f t="array" ref="AR226" xml:space="preserve"> IFERROR( IF(OR(DATERANGE="All Data",DATERANGE=""), INDEX(Calculations!$AC$7:$AC$506,SMALL(IF(Calculations!$AC$7:$AC$506&lt;&gt;"0",ROW($AQ$6:$AQ$505)-ROW(INDEX($AQ$6:$AQ$505,1,1))+1),AQ226),1),INDEX(Calculations!$AD$7:$AD$506,SMALL(IF(Calculations!$AD$7:$AD$506&lt;&gt;0,ROW($AQ$6:$AQ$505)-ROW(INDEX($AQ$6:$AQ$505,1,1))+1),AQ226),1)),"")</f>
        <v/>
      </c>
      <c r="AS226" s="164" t="str">
        <f t="array" ref="AS226" xml:space="preserve"> IFERROR(IF(OR(DATERANGE="All Data",DATERANGE=""),INDEX(AdressBook!$B$6:$B$505,SMALL(IF(Calculations!$AC$7:$AC$506&lt;&gt;"0",ROW($AQ$6:$AQ$505)-ROW(INDEX($AQ$6:$AQ$505,1,1))+1),AQ226),1),INDEX(AdressBook!$B$6:$B$505,SMALL(IF(Calculations!$AD$7:$AD$506&lt;&gt;0,ROW($AQ$6:$AQ$505)-ROW(INDEX($AQ$6:$AQ$505,1,1))+1),AQ226),1)),"")</f>
        <v/>
      </c>
      <c r="AT226" s="227" t="str">
        <f t="shared" si="47"/>
        <v/>
      </c>
      <c r="AV226" s="199"/>
      <c r="AW226" s="199"/>
    </row>
    <row r="227" spans="2:49" hidden="1" x14ac:dyDescent="0.25">
      <c r="B227" s="390" t="str">
        <f>IFERROR(IF(LEN(INDEX(PlansAndNotes!$B$6:$B$2005,ROW(A227)-ROW($B$3)))=0,"",INDEX(PlansAndNotes!$B$6:$B$2005,ROW(A227)-ROW($B$3))),"")</f>
        <v/>
      </c>
      <c r="C227" s="361" t="str">
        <f t="shared" si="39"/>
        <v/>
      </c>
      <c r="D227" s="361" t="str">
        <f>IFERROR(IF(LEN(C227)&gt;0,IF(LEN(INDEX(TasksList!$C$6:$C$1005,MATCH(C227,TasksList!$B$6:$B$1005,0),1))=0,"",INDEX(TasksList!$C$6:$C$1005,MATCH(C227,TasksList!$B$6:$B$1005,0),1)),""),"")</f>
        <v/>
      </c>
      <c r="E227" s="361" t="str">
        <f>IFERROR(IF(LEN(C227)&gt;0,IF(LEN(INDEX(TasksList!$F$6:$F$1005,MATCH(C227,TasksList!$B$6:$B$1005,0),1))=0,"not set!",INDEX(TasksList!$F$6:$F$1005,MATCH(C227,TasksList!$B$6:$B$1005,0),1)),""),"")</f>
        <v/>
      </c>
      <c r="F227" s="360" t="str">
        <f>IFERROR(IF(LEN(D227)&gt;0,IF(LEN(INDEX(AdressBook!$D$6:$D$25,MATCH(D227,AdressBook!$B$6:$B$25,0),1))=0,"",INDEX(AdressBook!$D$6:$D$25,MATCH(D227,AdressBook!$B$6:$B$25,0),1)),""),"")</f>
        <v/>
      </c>
      <c r="G227" s="361" t="str">
        <f>IFERROR(IF(LEN(INDEX(PlansAndNotes!$F$6:$F$2005,ROW(B227)-ROW($C$3)))=0,"",INDEX(PlansAndNotes!$F$6:$F$2005,ROW(B227)-ROW($C$3))),"")</f>
        <v/>
      </c>
      <c r="H227" s="361" t="str">
        <f>IFERROR(IF(LEN(C227)&gt;0,IF(LEN(INDEX(TasksList!$G$6:$G$1005,MATCH(C227,TasksList!$B$6:$B$1005,0),1))=0,"",INDEX(TasksList!$G$6:$G$1005,MATCH(C227,TasksList!$B$6:$B$1005,0),1)),""),"")</f>
        <v/>
      </c>
      <c r="I227" s="381"/>
      <c r="J227" s="402" t="str">
        <f>IF(LEN(INDEX(TasksList!$B$6:$B$1005,ROW(J224),1))=0,"",INDEX(TasksList!$B$6:$B$1005,ROW(J224),1)&amp;" - "&amp;INDEX(TasksList!$D$6:$D$1005,ROW(J224),1))</f>
        <v/>
      </c>
      <c r="K227" s="402"/>
      <c r="L227" s="399" t="str">
        <f t="array" ref="L227">IFERROR(INDEX($J$4:$J$1003,SMALL($K$4:$K$1003,ROW(L227)-3),1),"")</f>
        <v/>
      </c>
      <c r="M227" s="206"/>
      <c r="N227" s="362" t="str">
        <f>IFERROR(IF(LEN(INDEX(PlansAndNotes!$D$6:$D$4005,ROW(B227)-ROW($C$3)))=0,"",INDEX(PlansAndNotes!$D$6:$D$4005,ROW(B227)-ROW($C$3))),"")</f>
        <v/>
      </c>
      <c r="O227" s="165" t="str">
        <f t="shared" si="40"/>
        <v/>
      </c>
      <c r="P227" s="363" t="str">
        <f>IFERROR(IF(LEN(INDEX(PlansAndNotes!$E$6:$E$4005,ROW(B227)-ROW($C$3)))=0,"",INDEX(PlansAndNotes!$E$6:$E$4005,ROW(B227)-ROW($C$3))),"")</f>
        <v/>
      </c>
      <c r="Q227" s="363" t="str">
        <f>IFERROR(IF(LEN(INDEX(PlansAndNotes!$G$6:$G$4005,ROW(B227)-ROW($C$3)))=0,"",INDEX(PlansAndNotes!$G$6:$G$4005,ROW(B227)-ROW($C$3))),"")</f>
        <v/>
      </c>
      <c r="R227" s="361" t="str">
        <f>IFERROR(IF(LEN(D227)&gt;0,IF(LEN(INDEX(AdressBook!$C$6:$C$25,MATCH(D227,AdressBook!$B$6:$B$25,0),1))=0,"",INDEX(AdressBook!$C$6:$C$25,MATCH(D227,AdressBook!$B$6:$B$25,0),1)),""),"")</f>
        <v/>
      </c>
      <c r="S227" s="165">
        <f>IF(LEN(C227)&gt;0,IFERROR(IF(MATCH(C227,C228:$C$4004,0)&gt;0,-1,ROW(S227)-ROW($S$3)),ROW(S227)-ROW($S$3)),-1)</f>
        <v>-1</v>
      </c>
      <c r="T227" s="165">
        <f t="shared" si="41"/>
        <v>0</v>
      </c>
      <c r="U227" s="165" t="str">
        <f t="shared" si="42"/>
        <v/>
      </c>
      <c r="V227" s="165" t="str">
        <f>IFERROR(IF(OR(C227="",S227&lt;0),"",IF(SUBTOTAL(3,C227:C227)=0,-1,SUBTOTAL(3,$C$4:C227))),"")</f>
        <v/>
      </c>
      <c r="W227" s="156" t="str">
        <f t="array" ref="W227">IF(LEN(C227)&gt;0,IFERROR(IF(MATCH(C227,$C$3:$C226,0)&gt;0,N227-INDEX($N$3:N226,SUMPRODUCT(MAX(ROW($C$3:$C226)*(C227=$C$3:$C226)))-2,1),""),""),"")</f>
        <v/>
      </c>
      <c r="X227" s="156">
        <f t="shared" ca="1" si="43"/>
        <v>1</v>
      </c>
      <c r="Y227" s="156">
        <f t="shared" ca="1" si="44"/>
        <v>1</v>
      </c>
      <c r="AB227" s="406"/>
      <c r="AC227" s="380"/>
      <c r="AD227" s="380">
        <f t="shared" si="45"/>
        <v>0</v>
      </c>
      <c r="AQ227" s="165" t="str">
        <f t="shared" si="46"/>
        <v/>
      </c>
      <c r="AR227" s="167" t="str">
        <f t="array" ref="AR227" xml:space="preserve"> IFERROR( IF(OR(DATERANGE="All Data",DATERANGE=""), INDEX(Calculations!$AC$7:$AC$506,SMALL(IF(Calculations!$AC$7:$AC$506&lt;&gt;"0",ROW($AQ$6:$AQ$505)-ROW(INDEX($AQ$6:$AQ$505,1,1))+1),AQ227),1),INDEX(Calculations!$AD$7:$AD$506,SMALL(IF(Calculations!$AD$7:$AD$506&lt;&gt;0,ROW($AQ$6:$AQ$505)-ROW(INDEX($AQ$6:$AQ$505,1,1))+1),AQ227),1)),"")</f>
        <v/>
      </c>
      <c r="AS227" s="164" t="str">
        <f t="array" ref="AS227" xml:space="preserve"> IFERROR(IF(OR(DATERANGE="All Data",DATERANGE=""),INDEX(AdressBook!$B$6:$B$505,SMALL(IF(Calculations!$AC$7:$AC$506&lt;&gt;"0",ROW($AQ$6:$AQ$505)-ROW(INDEX($AQ$6:$AQ$505,1,1))+1),AQ227),1),INDEX(AdressBook!$B$6:$B$505,SMALL(IF(Calculations!$AD$7:$AD$506&lt;&gt;0,ROW($AQ$6:$AQ$505)-ROW(INDEX($AQ$6:$AQ$505,1,1))+1),AQ227),1)),"")</f>
        <v/>
      </c>
      <c r="AT227" s="227" t="str">
        <f t="shared" si="47"/>
        <v/>
      </c>
      <c r="AV227" s="199"/>
      <c r="AW227" s="199"/>
    </row>
    <row r="228" spans="2:49" hidden="1" x14ac:dyDescent="0.25">
      <c r="B228" s="390" t="str">
        <f>IFERROR(IF(LEN(INDEX(PlansAndNotes!$B$6:$B$2005,ROW(A228)-ROW($B$3)))=0,"",INDEX(PlansAndNotes!$B$6:$B$2005,ROW(A228)-ROW($B$3))),"")</f>
        <v/>
      </c>
      <c r="C228" s="361" t="str">
        <f t="shared" si="39"/>
        <v/>
      </c>
      <c r="D228" s="361" t="str">
        <f>IFERROR(IF(LEN(C228)&gt;0,IF(LEN(INDEX(TasksList!$C$6:$C$1005,MATCH(C228,TasksList!$B$6:$B$1005,0),1))=0,"",INDEX(TasksList!$C$6:$C$1005,MATCH(C228,TasksList!$B$6:$B$1005,0),1)),""),"")</f>
        <v/>
      </c>
      <c r="E228" s="361" t="str">
        <f>IFERROR(IF(LEN(C228)&gt;0,IF(LEN(INDEX(TasksList!$F$6:$F$1005,MATCH(C228,TasksList!$B$6:$B$1005,0),1))=0,"not set!",INDEX(TasksList!$F$6:$F$1005,MATCH(C228,TasksList!$B$6:$B$1005,0),1)),""),"")</f>
        <v/>
      </c>
      <c r="F228" s="360" t="str">
        <f>IFERROR(IF(LEN(D228)&gt;0,IF(LEN(INDEX(AdressBook!$D$6:$D$25,MATCH(D228,AdressBook!$B$6:$B$25,0),1))=0,"",INDEX(AdressBook!$D$6:$D$25,MATCH(D228,AdressBook!$B$6:$B$25,0),1)),""),"")</f>
        <v/>
      </c>
      <c r="G228" s="361" t="str">
        <f>IFERROR(IF(LEN(INDEX(PlansAndNotes!$F$6:$F$2005,ROW(B228)-ROW($C$3)))=0,"",INDEX(PlansAndNotes!$F$6:$F$2005,ROW(B228)-ROW($C$3))),"")</f>
        <v/>
      </c>
      <c r="H228" s="361" t="str">
        <f>IFERROR(IF(LEN(C228)&gt;0,IF(LEN(INDEX(TasksList!$G$6:$G$1005,MATCH(C228,TasksList!$B$6:$B$1005,0),1))=0,"",INDEX(TasksList!$G$6:$G$1005,MATCH(C228,TasksList!$B$6:$B$1005,0),1)),""),"")</f>
        <v/>
      </c>
      <c r="I228" s="381"/>
      <c r="J228" s="402" t="str">
        <f>IF(LEN(INDEX(TasksList!$B$6:$B$1005,ROW(J225),1))=0,"",INDEX(TasksList!$B$6:$B$1005,ROW(J225),1)&amp;" - "&amp;INDEX(TasksList!$D$6:$D$1005,ROW(J225),1))</f>
        <v/>
      </c>
      <c r="K228" s="402"/>
      <c r="L228" s="399" t="str">
        <f t="array" ref="L228">IFERROR(INDEX($J$4:$J$1003,SMALL($K$4:$K$1003,ROW(L228)-3),1),"")</f>
        <v/>
      </c>
      <c r="M228" s="206"/>
      <c r="N228" s="362" t="str">
        <f>IFERROR(IF(LEN(INDEX(PlansAndNotes!$D$6:$D$4005,ROW(B228)-ROW($C$3)))=0,"",INDEX(PlansAndNotes!$D$6:$D$4005,ROW(B228)-ROW($C$3))),"")</f>
        <v/>
      </c>
      <c r="O228" s="165" t="str">
        <f t="shared" si="40"/>
        <v/>
      </c>
      <c r="P228" s="363" t="str">
        <f>IFERROR(IF(LEN(INDEX(PlansAndNotes!$E$6:$E$4005,ROW(B228)-ROW($C$3)))=0,"",INDEX(PlansAndNotes!$E$6:$E$4005,ROW(B228)-ROW($C$3))),"")</f>
        <v/>
      </c>
      <c r="Q228" s="363" t="str">
        <f>IFERROR(IF(LEN(INDEX(PlansAndNotes!$G$6:$G$4005,ROW(B228)-ROW($C$3)))=0,"",INDEX(PlansAndNotes!$G$6:$G$4005,ROW(B228)-ROW($C$3))),"")</f>
        <v/>
      </c>
      <c r="R228" s="361" t="str">
        <f>IFERROR(IF(LEN(D228)&gt;0,IF(LEN(INDEX(AdressBook!$C$6:$C$25,MATCH(D228,AdressBook!$B$6:$B$25,0),1))=0,"",INDEX(AdressBook!$C$6:$C$25,MATCH(D228,AdressBook!$B$6:$B$25,0),1)),""),"")</f>
        <v/>
      </c>
      <c r="S228" s="165">
        <f>IF(LEN(C228)&gt;0,IFERROR(IF(MATCH(C228,C229:$C$4004,0)&gt;0,-1,ROW(S228)-ROW($S$3)),ROW(S228)-ROW($S$3)),-1)</f>
        <v>-1</v>
      </c>
      <c r="T228" s="165">
        <f t="shared" si="41"/>
        <v>0</v>
      </c>
      <c r="U228" s="165" t="str">
        <f t="shared" si="42"/>
        <v/>
      </c>
      <c r="V228" s="165" t="str">
        <f>IFERROR(IF(OR(C228="",S228&lt;0),"",IF(SUBTOTAL(3,C228:C228)=0,-1,SUBTOTAL(3,$C$4:C228))),"")</f>
        <v/>
      </c>
      <c r="W228" s="156" t="str">
        <f t="array" ref="W228">IF(LEN(C228)&gt;0,IFERROR(IF(MATCH(C228,$C$3:$C227,0)&gt;0,N228-INDEX($N$3:N227,SUMPRODUCT(MAX(ROW($C$3:$C227)*(C228=$C$3:$C227)))-2,1),""),""),"")</f>
        <v/>
      </c>
      <c r="X228" s="156">
        <f t="shared" ca="1" si="43"/>
        <v>1</v>
      </c>
      <c r="Y228" s="156">
        <f t="shared" ca="1" si="44"/>
        <v>1</v>
      </c>
      <c r="AB228" s="406"/>
      <c r="AC228" s="380"/>
      <c r="AD228" s="380">
        <f t="shared" si="45"/>
        <v>0</v>
      </c>
      <c r="AQ228" s="165" t="str">
        <f t="shared" si="46"/>
        <v/>
      </c>
      <c r="AR228" s="167" t="str">
        <f t="array" ref="AR228" xml:space="preserve"> IFERROR( IF(OR(DATERANGE="All Data",DATERANGE=""), INDEX(Calculations!$AC$7:$AC$506,SMALL(IF(Calculations!$AC$7:$AC$506&lt;&gt;"0",ROW($AQ$6:$AQ$505)-ROW(INDEX($AQ$6:$AQ$505,1,1))+1),AQ228),1),INDEX(Calculations!$AD$7:$AD$506,SMALL(IF(Calculations!$AD$7:$AD$506&lt;&gt;0,ROW($AQ$6:$AQ$505)-ROW(INDEX($AQ$6:$AQ$505,1,1))+1),AQ228),1)),"")</f>
        <v/>
      </c>
      <c r="AS228" s="164" t="str">
        <f t="array" ref="AS228" xml:space="preserve"> IFERROR(IF(OR(DATERANGE="All Data",DATERANGE=""),INDEX(AdressBook!$B$6:$B$505,SMALL(IF(Calculations!$AC$7:$AC$506&lt;&gt;"0",ROW($AQ$6:$AQ$505)-ROW(INDEX($AQ$6:$AQ$505,1,1))+1),AQ228),1),INDEX(AdressBook!$B$6:$B$505,SMALL(IF(Calculations!$AD$7:$AD$506&lt;&gt;0,ROW($AQ$6:$AQ$505)-ROW(INDEX($AQ$6:$AQ$505,1,1))+1),AQ228),1)),"")</f>
        <v/>
      </c>
      <c r="AT228" s="227" t="str">
        <f t="shared" si="47"/>
        <v/>
      </c>
      <c r="AV228" s="199"/>
      <c r="AW228" s="199"/>
    </row>
    <row r="229" spans="2:49" hidden="1" x14ac:dyDescent="0.25">
      <c r="B229" s="390" t="str">
        <f>IFERROR(IF(LEN(INDEX(PlansAndNotes!$B$6:$B$2005,ROW(A229)-ROW($B$3)))=0,"",INDEX(PlansAndNotes!$B$6:$B$2005,ROW(A229)-ROW($B$3))),"")</f>
        <v/>
      </c>
      <c r="C229" s="361" t="str">
        <f t="shared" si="39"/>
        <v/>
      </c>
      <c r="D229" s="361" t="str">
        <f>IFERROR(IF(LEN(C229)&gt;0,IF(LEN(INDEX(TasksList!$C$6:$C$1005,MATCH(C229,TasksList!$B$6:$B$1005,0),1))=0,"",INDEX(TasksList!$C$6:$C$1005,MATCH(C229,TasksList!$B$6:$B$1005,0),1)),""),"")</f>
        <v/>
      </c>
      <c r="E229" s="361" t="str">
        <f>IFERROR(IF(LEN(C229)&gt;0,IF(LEN(INDEX(TasksList!$F$6:$F$1005,MATCH(C229,TasksList!$B$6:$B$1005,0),1))=0,"not set!",INDEX(TasksList!$F$6:$F$1005,MATCH(C229,TasksList!$B$6:$B$1005,0),1)),""),"")</f>
        <v/>
      </c>
      <c r="F229" s="360" t="str">
        <f>IFERROR(IF(LEN(D229)&gt;0,IF(LEN(INDEX(AdressBook!$D$6:$D$25,MATCH(D229,AdressBook!$B$6:$B$25,0),1))=0,"",INDEX(AdressBook!$D$6:$D$25,MATCH(D229,AdressBook!$B$6:$B$25,0),1)),""),"")</f>
        <v/>
      </c>
      <c r="G229" s="361" t="str">
        <f>IFERROR(IF(LEN(INDEX(PlansAndNotes!$F$6:$F$2005,ROW(B229)-ROW($C$3)))=0,"",INDEX(PlansAndNotes!$F$6:$F$2005,ROW(B229)-ROW($C$3))),"")</f>
        <v/>
      </c>
      <c r="H229" s="361" t="str">
        <f>IFERROR(IF(LEN(C229)&gt;0,IF(LEN(INDEX(TasksList!$G$6:$G$1005,MATCH(C229,TasksList!$B$6:$B$1005,0),1))=0,"",INDEX(TasksList!$G$6:$G$1005,MATCH(C229,TasksList!$B$6:$B$1005,0),1)),""),"")</f>
        <v/>
      </c>
      <c r="I229" s="381"/>
      <c r="J229" s="402" t="str">
        <f>IF(LEN(INDEX(TasksList!$B$6:$B$1005,ROW(J226),1))=0,"",INDEX(TasksList!$B$6:$B$1005,ROW(J226),1)&amp;" - "&amp;INDEX(TasksList!$D$6:$D$1005,ROW(J226),1))</f>
        <v/>
      </c>
      <c r="K229" s="402"/>
      <c r="L229" s="399" t="str">
        <f t="array" ref="L229">IFERROR(INDEX($J$4:$J$1003,SMALL($K$4:$K$1003,ROW(L229)-3),1),"")</f>
        <v/>
      </c>
      <c r="M229" s="206"/>
      <c r="N229" s="362" t="str">
        <f>IFERROR(IF(LEN(INDEX(PlansAndNotes!$D$6:$D$4005,ROW(B229)-ROW($C$3)))=0,"",INDEX(PlansAndNotes!$D$6:$D$4005,ROW(B229)-ROW($C$3))),"")</f>
        <v/>
      </c>
      <c r="O229" s="165" t="str">
        <f t="shared" si="40"/>
        <v/>
      </c>
      <c r="P229" s="363" t="str">
        <f>IFERROR(IF(LEN(INDEX(PlansAndNotes!$E$6:$E$4005,ROW(B229)-ROW($C$3)))=0,"",INDEX(PlansAndNotes!$E$6:$E$4005,ROW(B229)-ROW($C$3))),"")</f>
        <v/>
      </c>
      <c r="Q229" s="363" t="str">
        <f>IFERROR(IF(LEN(INDEX(PlansAndNotes!$G$6:$G$4005,ROW(B229)-ROW($C$3)))=0,"",INDEX(PlansAndNotes!$G$6:$G$4005,ROW(B229)-ROW($C$3))),"")</f>
        <v/>
      </c>
      <c r="R229" s="361" t="str">
        <f>IFERROR(IF(LEN(D229)&gt;0,IF(LEN(INDEX(AdressBook!$C$6:$C$25,MATCH(D229,AdressBook!$B$6:$B$25,0),1))=0,"",INDEX(AdressBook!$C$6:$C$25,MATCH(D229,AdressBook!$B$6:$B$25,0),1)),""),"")</f>
        <v/>
      </c>
      <c r="S229" s="165">
        <f>IF(LEN(C229)&gt;0,IFERROR(IF(MATCH(C229,C230:$C$4004,0)&gt;0,-1,ROW(S229)-ROW($S$3)),ROW(S229)-ROW($S$3)),-1)</f>
        <v>-1</v>
      </c>
      <c r="T229" s="165">
        <f t="shared" si="41"/>
        <v>0</v>
      </c>
      <c r="U229" s="165" t="str">
        <f t="shared" si="42"/>
        <v/>
      </c>
      <c r="V229" s="165" t="str">
        <f>IFERROR(IF(OR(C229="",S229&lt;0),"",IF(SUBTOTAL(3,C229:C229)=0,-1,SUBTOTAL(3,$C$4:C229))),"")</f>
        <v/>
      </c>
      <c r="W229" s="156" t="str">
        <f t="array" ref="W229">IF(LEN(C229)&gt;0,IFERROR(IF(MATCH(C229,$C$3:$C228,0)&gt;0,N229-INDEX($N$3:N228,SUMPRODUCT(MAX(ROW($C$3:$C228)*(C229=$C$3:$C228)))-2,1),""),""),"")</f>
        <v/>
      </c>
      <c r="X229" s="156">
        <f t="shared" ca="1" si="43"/>
        <v>1</v>
      </c>
      <c r="Y229" s="156">
        <f t="shared" ca="1" si="44"/>
        <v>1</v>
      </c>
      <c r="AB229" s="406"/>
      <c r="AC229" s="380"/>
      <c r="AD229" s="380">
        <f t="shared" si="45"/>
        <v>0</v>
      </c>
      <c r="AQ229" s="165" t="str">
        <f t="shared" si="46"/>
        <v/>
      </c>
      <c r="AR229" s="167" t="str">
        <f t="array" ref="AR229" xml:space="preserve"> IFERROR( IF(OR(DATERANGE="All Data",DATERANGE=""), INDEX(Calculations!$AC$7:$AC$506,SMALL(IF(Calculations!$AC$7:$AC$506&lt;&gt;"0",ROW($AQ$6:$AQ$505)-ROW(INDEX($AQ$6:$AQ$505,1,1))+1),AQ229),1),INDEX(Calculations!$AD$7:$AD$506,SMALL(IF(Calculations!$AD$7:$AD$506&lt;&gt;0,ROW($AQ$6:$AQ$505)-ROW(INDEX($AQ$6:$AQ$505,1,1))+1),AQ229),1)),"")</f>
        <v/>
      </c>
      <c r="AS229" s="164" t="str">
        <f t="array" ref="AS229" xml:space="preserve"> IFERROR(IF(OR(DATERANGE="All Data",DATERANGE=""),INDEX(AdressBook!$B$6:$B$505,SMALL(IF(Calculations!$AC$7:$AC$506&lt;&gt;"0",ROW($AQ$6:$AQ$505)-ROW(INDEX($AQ$6:$AQ$505,1,1))+1),AQ229),1),INDEX(AdressBook!$B$6:$B$505,SMALL(IF(Calculations!$AD$7:$AD$506&lt;&gt;0,ROW($AQ$6:$AQ$505)-ROW(INDEX($AQ$6:$AQ$505,1,1))+1),AQ229),1)),"")</f>
        <v/>
      </c>
      <c r="AT229" s="227" t="str">
        <f t="shared" si="47"/>
        <v/>
      </c>
      <c r="AV229" s="199"/>
      <c r="AW229" s="199"/>
    </row>
    <row r="230" spans="2:49" hidden="1" x14ac:dyDescent="0.25">
      <c r="B230" s="390" t="str">
        <f>IFERROR(IF(LEN(INDEX(PlansAndNotes!$B$6:$B$2005,ROW(A230)-ROW($B$3)))=0,"",INDEX(PlansAndNotes!$B$6:$B$2005,ROW(A230)-ROW($B$3))),"")</f>
        <v/>
      </c>
      <c r="C230" s="361" t="str">
        <f t="shared" si="39"/>
        <v/>
      </c>
      <c r="D230" s="361" t="str">
        <f>IFERROR(IF(LEN(C230)&gt;0,IF(LEN(INDEX(TasksList!$C$6:$C$1005,MATCH(C230,TasksList!$B$6:$B$1005,0),1))=0,"",INDEX(TasksList!$C$6:$C$1005,MATCH(C230,TasksList!$B$6:$B$1005,0),1)),""),"")</f>
        <v/>
      </c>
      <c r="E230" s="361" t="str">
        <f>IFERROR(IF(LEN(C230)&gt;0,IF(LEN(INDEX(TasksList!$F$6:$F$1005,MATCH(C230,TasksList!$B$6:$B$1005,0),1))=0,"not set!",INDEX(TasksList!$F$6:$F$1005,MATCH(C230,TasksList!$B$6:$B$1005,0),1)),""),"")</f>
        <v/>
      </c>
      <c r="F230" s="360" t="str">
        <f>IFERROR(IF(LEN(D230)&gt;0,IF(LEN(INDEX(AdressBook!$D$6:$D$25,MATCH(D230,AdressBook!$B$6:$B$25,0),1))=0,"",INDEX(AdressBook!$D$6:$D$25,MATCH(D230,AdressBook!$B$6:$B$25,0),1)),""),"")</f>
        <v/>
      </c>
      <c r="G230" s="361" t="str">
        <f>IFERROR(IF(LEN(INDEX(PlansAndNotes!$F$6:$F$2005,ROW(B230)-ROW($C$3)))=0,"",INDEX(PlansAndNotes!$F$6:$F$2005,ROW(B230)-ROW($C$3))),"")</f>
        <v/>
      </c>
      <c r="H230" s="361" t="str">
        <f>IFERROR(IF(LEN(C230)&gt;0,IF(LEN(INDEX(TasksList!$G$6:$G$1005,MATCH(C230,TasksList!$B$6:$B$1005,0),1))=0,"",INDEX(TasksList!$G$6:$G$1005,MATCH(C230,TasksList!$B$6:$B$1005,0),1)),""),"")</f>
        <v/>
      </c>
      <c r="I230" s="381"/>
      <c r="J230" s="402" t="str">
        <f>IF(LEN(INDEX(TasksList!$B$6:$B$1005,ROW(J227),1))=0,"",INDEX(TasksList!$B$6:$B$1005,ROW(J227),1)&amp;" - "&amp;INDEX(TasksList!$D$6:$D$1005,ROW(J227),1))</f>
        <v/>
      </c>
      <c r="K230" s="402"/>
      <c r="L230" s="399" t="str">
        <f t="array" ref="L230">IFERROR(INDEX($J$4:$J$1003,SMALL($K$4:$K$1003,ROW(L230)-3),1),"")</f>
        <v/>
      </c>
      <c r="M230" s="206"/>
      <c r="N230" s="362" t="str">
        <f>IFERROR(IF(LEN(INDEX(PlansAndNotes!$D$6:$D$4005,ROW(B230)-ROW($C$3)))=0,"",INDEX(PlansAndNotes!$D$6:$D$4005,ROW(B230)-ROW($C$3))),"")</f>
        <v/>
      </c>
      <c r="O230" s="165" t="str">
        <f t="shared" si="40"/>
        <v/>
      </c>
      <c r="P230" s="363" t="str">
        <f>IFERROR(IF(LEN(INDEX(PlansAndNotes!$E$6:$E$4005,ROW(B230)-ROW($C$3)))=0,"",INDEX(PlansAndNotes!$E$6:$E$4005,ROW(B230)-ROW($C$3))),"")</f>
        <v/>
      </c>
      <c r="Q230" s="363" t="str">
        <f>IFERROR(IF(LEN(INDEX(PlansAndNotes!$G$6:$G$4005,ROW(B230)-ROW($C$3)))=0,"",INDEX(PlansAndNotes!$G$6:$G$4005,ROW(B230)-ROW($C$3))),"")</f>
        <v/>
      </c>
      <c r="R230" s="361" t="str">
        <f>IFERROR(IF(LEN(D230)&gt;0,IF(LEN(INDEX(AdressBook!$C$6:$C$25,MATCH(D230,AdressBook!$B$6:$B$25,0),1))=0,"",INDEX(AdressBook!$C$6:$C$25,MATCH(D230,AdressBook!$B$6:$B$25,0),1)),""),"")</f>
        <v/>
      </c>
      <c r="S230" s="165">
        <f>IF(LEN(C230)&gt;0,IFERROR(IF(MATCH(C230,C231:$C$4004,0)&gt;0,-1,ROW(S230)-ROW($S$3)),ROW(S230)-ROW($S$3)),-1)</f>
        <v>-1</v>
      </c>
      <c r="T230" s="165">
        <f t="shared" si="41"/>
        <v>0</v>
      </c>
      <c r="U230" s="165" t="str">
        <f t="shared" si="42"/>
        <v/>
      </c>
      <c r="V230" s="165" t="str">
        <f>IFERROR(IF(OR(C230="",S230&lt;0),"",IF(SUBTOTAL(3,C230:C230)=0,-1,SUBTOTAL(3,$C$4:C230))),"")</f>
        <v/>
      </c>
      <c r="W230" s="156" t="str">
        <f t="array" ref="W230">IF(LEN(C230)&gt;0,IFERROR(IF(MATCH(C230,$C$3:$C229,0)&gt;0,N230-INDEX($N$3:N229,SUMPRODUCT(MAX(ROW($C$3:$C229)*(C230=$C$3:$C229)))-2,1),""),""),"")</f>
        <v/>
      </c>
      <c r="X230" s="156">
        <f t="shared" ca="1" si="43"/>
        <v>1</v>
      </c>
      <c r="Y230" s="156">
        <f t="shared" ca="1" si="44"/>
        <v>1</v>
      </c>
      <c r="AB230" s="406"/>
      <c r="AC230" s="380"/>
      <c r="AD230" s="380">
        <f t="shared" si="45"/>
        <v>0</v>
      </c>
      <c r="AQ230" s="165" t="str">
        <f t="shared" si="46"/>
        <v/>
      </c>
      <c r="AR230" s="167" t="str">
        <f t="array" ref="AR230" xml:space="preserve"> IFERROR( IF(OR(DATERANGE="All Data",DATERANGE=""), INDEX(Calculations!$AC$7:$AC$506,SMALL(IF(Calculations!$AC$7:$AC$506&lt;&gt;"0",ROW($AQ$6:$AQ$505)-ROW(INDEX($AQ$6:$AQ$505,1,1))+1),AQ230),1),INDEX(Calculations!$AD$7:$AD$506,SMALL(IF(Calculations!$AD$7:$AD$506&lt;&gt;0,ROW($AQ$6:$AQ$505)-ROW(INDEX($AQ$6:$AQ$505,1,1))+1),AQ230),1)),"")</f>
        <v/>
      </c>
      <c r="AS230" s="164" t="str">
        <f t="array" ref="AS230" xml:space="preserve"> IFERROR(IF(OR(DATERANGE="All Data",DATERANGE=""),INDEX(AdressBook!$B$6:$B$505,SMALL(IF(Calculations!$AC$7:$AC$506&lt;&gt;"0",ROW($AQ$6:$AQ$505)-ROW(INDEX($AQ$6:$AQ$505,1,1))+1),AQ230),1),INDEX(AdressBook!$B$6:$B$505,SMALL(IF(Calculations!$AD$7:$AD$506&lt;&gt;0,ROW($AQ$6:$AQ$505)-ROW(INDEX($AQ$6:$AQ$505,1,1))+1),AQ230),1)),"")</f>
        <v/>
      </c>
      <c r="AT230" s="227" t="str">
        <f t="shared" si="47"/>
        <v/>
      </c>
      <c r="AV230" s="199"/>
      <c r="AW230" s="199"/>
    </row>
    <row r="231" spans="2:49" hidden="1" x14ac:dyDescent="0.25">
      <c r="B231" s="390" t="str">
        <f>IFERROR(IF(LEN(INDEX(PlansAndNotes!$B$6:$B$2005,ROW(A231)-ROW($B$3)))=0,"",INDEX(PlansAndNotes!$B$6:$B$2005,ROW(A231)-ROW($B$3))),"")</f>
        <v/>
      </c>
      <c r="C231" s="361" t="str">
        <f t="shared" si="39"/>
        <v/>
      </c>
      <c r="D231" s="361" t="str">
        <f>IFERROR(IF(LEN(C231)&gt;0,IF(LEN(INDEX(TasksList!$C$6:$C$1005,MATCH(C231,TasksList!$B$6:$B$1005,0),1))=0,"",INDEX(TasksList!$C$6:$C$1005,MATCH(C231,TasksList!$B$6:$B$1005,0),1)),""),"")</f>
        <v/>
      </c>
      <c r="E231" s="361" t="str">
        <f>IFERROR(IF(LEN(C231)&gt;0,IF(LEN(INDEX(TasksList!$F$6:$F$1005,MATCH(C231,TasksList!$B$6:$B$1005,0),1))=0,"not set!",INDEX(TasksList!$F$6:$F$1005,MATCH(C231,TasksList!$B$6:$B$1005,0),1)),""),"")</f>
        <v/>
      </c>
      <c r="F231" s="360" t="str">
        <f>IFERROR(IF(LEN(D231)&gt;0,IF(LEN(INDEX(AdressBook!$D$6:$D$25,MATCH(D231,AdressBook!$B$6:$B$25,0),1))=0,"",INDEX(AdressBook!$D$6:$D$25,MATCH(D231,AdressBook!$B$6:$B$25,0),1)),""),"")</f>
        <v/>
      </c>
      <c r="G231" s="361" t="str">
        <f>IFERROR(IF(LEN(INDEX(PlansAndNotes!$F$6:$F$2005,ROW(B231)-ROW($C$3)))=0,"",INDEX(PlansAndNotes!$F$6:$F$2005,ROW(B231)-ROW($C$3))),"")</f>
        <v/>
      </c>
      <c r="H231" s="361" t="str">
        <f>IFERROR(IF(LEN(C231)&gt;0,IF(LEN(INDEX(TasksList!$G$6:$G$1005,MATCH(C231,TasksList!$B$6:$B$1005,0),1))=0,"",INDEX(TasksList!$G$6:$G$1005,MATCH(C231,TasksList!$B$6:$B$1005,0),1)),""),"")</f>
        <v/>
      </c>
      <c r="I231" s="381"/>
      <c r="J231" s="402" t="str">
        <f>IF(LEN(INDEX(TasksList!$B$6:$B$1005,ROW(J228),1))=0,"",INDEX(TasksList!$B$6:$B$1005,ROW(J228),1)&amp;" - "&amp;INDEX(TasksList!$D$6:$D$1005,ROW(J228),1))</f>
        <v/>
      </c>
      <c r="K231" s="402"/>
      <c r="L231" s="399" t="str">
        <f t="array" ref="L231">IFERROR(INDEX($J$4:$J$1003,SMALL($K$4:$K$1003,ROW(L231)-3),1),"")</f>
        <v/>
      </c>
      <c r="M231" s="206"/>
      <c r="N231" s="362" t="str">
        <f>IFERROR(IF(LEN(INDEX(PlansAndNotes!$D$6:$D$4005,ROW(B231)-ROW($C$3)))=0,"",INDEX(PlansAndNotes!$D$6:$D$4005,ROW(B231)-ROW($C$3))),"")</f>
        <v/>
      </c>
      <c r="O231" s="165" t="str">
        <f t="shared" si="40"/>
        <v/>
      </c>
      <c r="P231" s="363" t="str">
        <f>IFERROR(IF(LEN(INDEX(PlansAndNotes!$E$6:$E$4005,ROW(B231)-ROW($C$3)))=0,"",INDEX(PlansAndNotes!$E$6:$E$4005,ROW(B231)-ROW($C$3))),"")</f>
        <v/>
      </c>
      <c r="Q231" s="363" t="str">
        <f>IFERROR(IF(LEN(INDEX(PlansAndNotes!$G$6:$G$4005,ROW(B231)-ROW($C$3)))=0,"",INDEX(PlansAndNotes!$G$6:$G$4005,ROW(B231)-ROW($C$3))),"")</f>
        <v/>
      </c>
      <c r="R231" s="361" t="str">
        <f>IFERROR(IF(LEN(D231)&gt;0,IF(LEN(INDEX(AdressBook!$C$6:$C$25,MATCH(D231,AdressBook!$B$6:$B$25,0),1))=0,"",INDEX(AdressBook!$C$6:$C$25,MATCH(D231,AdressBook!$B$6:$B$25,0),1)),""),"")</f>
        <v/>
      </c>
      <c r="S231" s="165">
        <f>IF(LEN(C231)&gt;0,IFERROR(IF(MATCH(C231,C232:$C$4004,0)&gt;0,-1,ROW(S231)-ROW($S$3)),ROW(S231)-ROW($S$3)),-1)</f>
        <v>-1</v>
      </c>
      <c r="T231" s="165">
        <f t="shared" si="41"/>
        <v>0</v>
      </c>
      <c r="U231" s="165" t="str">
        <f t="shared" si="42"/>
        <v/>
      </c>
      <c r="V231" s="165" t="str">
        <f>IFERROR(IF(OR(C231="",S231&lt;0),"",IF(SUBTOTAL(3,C231:C231)=0,-1,SUBTOTAL(3,$C$4:C231))),"")</f>
        <v/>
      </c>
      <c r="W231" s="156" t="str">
        <f t="array" ref="W231">IF(LEN(C231)&gt;0,IFERROR(IF(MATCH(C231,$C$3:$C230,0)&gt;0,N231-INDEX($N$3:N230,SUMPRODUCT(MAX(ROW($C$3:$C230)*(C231=$C$3:$C230)))-2,1),""),""),"")</f>
        <v/>
      </c>
      <c r="X231" s="156">
        <f t="shared" ca="1" si="43"/>
        <v>1</v>
      </c>
      <c r="Y231" s="156">
        <f t="shared" ca="1" si="44"/>
        <v>1</v>
      </c>
      <c r="AB231" s="406"/>
      <c r="AC231" s="380"/>
      <c r="AD231" s="380">
        <f t="shared" si="45"/>
        <v>0</v>
      </c>
      <c r="AQ231" s="165" t="str">
        <f t="shared" si="46"/>
        <v/>
      </c>
      <c r="AR231" s="167" t="str">
        <f t="array" ref="AR231" xml:space="preserve"> IFERROR( IF(OR(DATERANGE="All Data",DATERANGE=""), INDEX(Calculations!$AC$7:$AC$506,SMALL(IF(Calculations!$AC$7:$AC$506&lt;&gt;"0",ROW($AQ$6:$AQ$505)-ROW(INDEX($AQ$6:$AQ$505,1,1))+1),AQ231),1),INDEX(Calculations!$AD$7:$AD$506,SMALL(IF(Calculations!$AD$7:$AD$506&lt;&gt;0,ROW($AQ$6:$AQ$505)-ROW(INDEX($AQ$6:$AQ$505,1,1))+1),AQ231),1)),"")</f>
        <v/>
      </c>
      <c r="AS231" s="164" t="str">
        <f t="array" ref="AS231" xml:space="preserve"> IFERROR(IF(OR(DATERANGE="All Data",DATERANGE=""),INDEX(AdressBook!$B$6:$B$505,SMALL(IF(Calculations!$AC$7:$AC$506&lt;&gt;"0",ROW($AQ$6:$AQ$505)-ROW(INDEX($AQ$6:$AQ$505,1,1))+1),AQ231),1),INDEX(AdressBook!$B$6:$B$505,SMALL(IF(Calculations!$AD$7:$AD$506&lt;&gt;0,ROW($AQ$6:$AQ$505)-ROW(INDEX($AQ$6:$AQ$505,1,1))+1),AQ231),1)),"")</f>
        <v/>
      </c>
      <c r="AT231" s="227" t="str">
        <f t="shared" si="47"/>
        <v/>
      </c>
      <c r="AV231" s="199"/>
      <c r="AW231" s="199"/>
    </row>
    <row r="232" spans="2:49" hidden="1" x14ac:dyDescent="0.25">
      <c r="B232" s="390" t="str">
        <f>IFERROR(IF(LEN(INDEX(PlansAndNotes!$B$6:$B$2005,ROW(A232)-ROW($B$3)))=0,"",INDEX(PlansAndNotes!$B$6:$B$2005,ROW(A232)-ROW($B$3))),"")</f>
        <v/>
      </c>
      <c r="C232" s="361" t="str">
        <f t="shared" si="39"/>
        <v/>
      </c>
      <c r="D232" s="361" t="str">
        <f>IFERROR(IF(LEN(C232)&gt;0,IF(LEN(INDEX(TasksList!$C$6:$C$1005,MATCH(C232,TasksList!$B$6:$B$1005,0),1))=0,"",INDEX(TasksList!$C$6:$C$1005,MATCH(C232,TasksList!$B$6:$B$1005,0),1)),""),"")</f>
        <v/>
      </c>
      <c r="E232" s="361" t="str">
        <f>IFERROR(IF(LEN(C232)&gt;0,IF(LEN(INDEX(TasksList!$F$6:$F$1005,MATCH(C232,TasksList!$B$6:$B$1005,0),1))=0,"not set!",INDEX(TasksList!$F$6:$F$1005,MATCH(C232,TasksList!$B$6:$B$1005,0),1)),""),"")</f>
        <v/>
      </c>
      <c r="F232" s="360" t="str">
        <f>IFERROR(IF(LEN(D232)&gt;0,IF(LEN(INDEX(AdressBook!$D$6:$D$25,MATCH(D232,AdressBook!$B$6:$B$25,0),1))=0,"",INDEX(AdressBook!$D$6:$D$25,MATCH(D232,AdressBook!$B$6:$B$25,0),1)),""),"")</f>
        <v/>
      </c>
      <c r="G232" s="361" t="str">
        <f>IFERROR(IF(LEN(INDEX(PlansAndNotes!$F$6:$F$2005,ROW(B232)-ROW($C$3)))=0,"",INDEX(PlansAndNotes!$F$6:$F$2005,ROW(B232)-ROW($C$3))),"")</f>
        <v/>
      </c>
      <c r="H232" s="361" t="str">
        <f>IFERROR(IF(LEN(C232)&gt;0,IF(LEN(INDEX(TasksList!$G$6:$G$1005,MATCH(C232,TasksList!$B$6:$B$1005,0),1))=0,"",INDEX(TasksList!$G$6:$G$1005,MATCH(C232,TasksList!$B$6:$B$1005,0),1)),""),"")</f>
        <v/>
      </c>
      <c r="I232" s="381"/>
      <c r="J232" s="402" t="str">
        <f>IF(LEN(INDEX(TasksList!$B$6:$B$1005,ROW(J229),1))=0,"",INDEX(TasksList!$B$6:$B$1005,ROW(J229),1)&amp;" - "&amp;INDEX(TasksList!$D$6:$D$1005,ROW(J229),1))</f>
        <v/>
      </c>
      <c r="K232" s="402"/>
      <c r="L232" s="399" t="str">
        <f t="array" ref="L232">IFERROR(INDEX($J$4:$J$1003,SMALL($K$4:$K$1003,ROW(L232)-3),1),"")</f>
        <v/>
      </c>
      <c r="M232" s="206"/>
      <c r="N232" s="362" t="str">
        <f>IFERROR(IF(LEN(INDEX(PlansAndNotes!$D$6:$D$4005,ROW(B232)-ROW($C$3)))=0,"",INDEX(PlansAndNotes!$D$6:$D$4005,ROW(B232)-ROW($C$3))),"")</f>
        <v/>
      </c>
      <c r="O232" s="165" t="str">
        <f t="shared" si="40"/>
        <v/>
      </c>
      <c r="P232" s="363" t="str">
        <f>IFERROR(IF(LEN(INDEX(PlansAndNotes!$E$6:$E$4005,ROW(B232)-ROW($C$3)))=0,"",INDEX(PlansAndNotes!$E$6:$E$4005,ROW(B232)-ROW($C$3))),"")</f>
        <v/>
      </c>
      <c r="Q232" s="363" t="str">
        <f>IFERROR(IF(LEN(INDEX(PlansAndNotes!$G$6:$G$4005,ROW(B232)-ROW($C$3)))=0,"",INDEX(PlansAndNotes!$G$6:$G$4005,ROW(B232)-ROW($C$3))),"")</f>
        <v/>
      </c>
      <c r="R232" s="361" t="str">
        <f>IFERROR(IF(LEN(D232)&gt;0,IF(LEN(INDEX(AdressBook!$C$6:$C$25,MATCH(D232,AdressBook!$B$6:$B$25,0),1))=0,"",INDEX(AdressBook!$C$6:$C$25,MATCH(D232,AdressBook!$B$6:$B$25,0),1)),""),"")</f>
        <v/>
      </c>
      <c r="S232" s="165">
        <f>IF(LEN(C232)&gt;0,IFERROR(IF(MATCH(C232,C233:$C$4004,0)&gt;0,-1,ROW(S232)-ROW($S$3)),ROW(S232)-ROW($S$3)),-1)</f>
        <v>-1</v>
      </c>
      <c r="T232" s="165">
        <f t="shared" si="41"/>
        <v>0</v>
      </c>
      <c r="U232" s="165" t="str">
        <f t="shared" si="42"/>
        <v/>
      </c>
      <c r="V232" s="165" t="str">
        <f>IFERROR(IF(OR(C232="",S232&lt;0),"",IF(SUBTOTAL(3,C232:C232)=0,-1,SUBTOTAL(3,$C$4:C232))),"")</f>
        <v/>
      </c>
      <c r="W232" s="156" t="str">
        <f t="array" ref="W232">IF(LEN(C232)&gt;0,IFERROR(IF(MATCH(C232,$C$3:$C231,0)&gt;0,N232-INDEX($N$3:N231,SUMPRODUCT(MAX(ROW($C$3:$C231)*(C232=$C$3:$C231)))-2,1),""),""),"")</f>
        <v/>
      </c>
      <c r="X232" s="156">
        <f t="shared" ca="1" si="43"/>
        <v>1</v>
      </c>
      <c r="Y232" s="156">
        <f t="shared" ca="1" si="44"/>
        <v>1</v>
      </c>
      <c r="AB232" s="406"/>
      <c r="AC232" s="380"/>
      <c r="AD232" s="380">
        <f t="shared" si="45"/>
        <v>0</v>
      </c>
      <c r="AQ232" s="165" t="str">
        <f t="shared" si="46"/>
        <v/>
      </c>
      <c r="AR232" s="167" t="str">
        <f t="array" ref="AR232" xml:space="preserve"> IFERROR( IF(OR(DATERANGE="All Data",DATERANGE=""), INDEX(Calculations!$AC$7:$AC$506,SMALL(IF(Calculations!$AC$7:$AC$506&lt;&gt;"0",ROW($AQ$6:$AQ$505)-ROW(INDEX($AQ$6:$AQ$505,1,1))+1),AQ232),1),INDEX(Calculations!$AD$7:$AD$506,SMALL(IF(Calculations!$AD$7:$AD$506&lt;&gt;0,ROW($AQ$6:$AQ$505)-ROW(INDEX($AQ$6:$AQ$505,1,1))+1),AQ232),1)),"")</f>
        <v/>
      </c>
      <c r="AS232" s="164" t="str">
        <f t="array" ref="AS232" xml:space="preserve"> IFERROR(IF(OR(DATERANGE="All Data",DATERANGE=""),INDEX(AdressBook!$B$6:$B$505,SMALL(IF(Calculations!$AC$7:$AC$506&lt;&gt;"0",ROW($AQ$6:$AQ$505)-ROW(INDEX($AQ$6:$AQ$505,1,1))+1),AQ232),1),INDEX(AdressBook!$B$6:$B$505,SMALL(IF(Calculations!$AD$7:$AD$506&lt;&gt;0,ROW($AQ$6:$AQ$505)-ROW(INDEX($AQ$6:$AQ$505,1,1))+1),AQ232),1)),"")</f>
        <v/>
      </c>
      <c r="AT232" s="227" t="str">
        <f t="shared" si="47"/>
        <v/>
      </c>
      <c r="AV232" s="199"/>
      <c r="AW232" s="199"/>
    </row>
    <row r="233" spans="2:49" hidden="1" x14ac:dyDescent="0.25">
      <c r="B233" s="390" t="str">
        <f>IFERROR(IF(LEN(INDEX(PlansAndNotes!$B$6:$B$2005,ROW(A233)-ROW($B$3)))=0,"",INDEX(PlansAndNotes!$B$6:$B$2005,ROW(A233)-ROW($B$3))),"")</f>
        <v/>
      </c>
      <c r="C233" s="361" t="str">
        <f t="shared" si="39"/>
        <v/>
      </c>
      <c r="D233" s="361" t="str">
        <f>IFERROR(IF(LEN(C233)&gt;0,IF(LEN(INDEX(TasksList!$C$6:$C$1005,MATCH(C233,TasksList!$B$6:$B$1005,0),1))=0,"",INDEX(TasksList!$C$6:$C$1005,MATCH(C233,TasksList!$B$6:$B$1005,0),1)),""),"")</f>
        <v/>
      </c>
      <c r="E233" s="361" t="str">
        <f>IFERROR(IF(LEN(C233)&gt;0,IF(LEN(INDEX(TasksList!$F$6:$F$1005,MATCH(C233,TasksList!$B$6:$B$1005,0),1))=0,"not set!",INDEX(TasksList!$F$6:$F$1005,MATCH(C233,TasksList!$B$6:$B$1005,0),1)),""),"")</f>
        <v/>
      </c>
      <c r="F233" s="360" t="str">
        <f>IFERROR(IF(LEN(D233)&gt;0,IF(LEN(INDEX(AdressBook!$D$6:$D$25,MATCH(D233,AdressBook!$B$6:$B$25,0),1))=0,"",INDEX(AdressBook!$D$6:$D$25,MATCH(D233,AdressBook!$B$6:$B$25,0),1)),""),"")</f>
        <v/>
      </c>
      <c r="G233" s="361" t="str">
        <f>IFERROR(IF(LEN(INDEX(PlansAndNotes!$F$6:$F$2005,ROW(B233)-ROW($C$3)))=0,"",INDEX(PlansAndNotes!$F$6:$F$2005,ROW(B233)-ROW($C$3))),"")</f>
        <v/>
      </c>
      <c r="H233" s="361" t="str">
        <f>IFERROR(IF(LEN(C233)&gt;0,IF(LEN(INDEX(TasksList!$G$6:$G$1005,MATCH(C233,TasksList!$B$6:$B$1005,0),1))=0,"",INDEX(TasksList!$G$6:$G$1005,MATCH(C233,TasksList!$B$6:$B$1005,0),1)),""),"")</f>
        <v/>
      </c>
      <c r="I233" s="381"/>
      <c r="J233" s="402" t="str">
        <f>IF(LEN(INDEX(TasksList!$B$6:$B$1005,ROW(J230),1))=0,"",INDEX(TasksList!$B$6:$B$1005,ROW(J230),1)&amp;" - "&amp;INDEX(TasksList!$D$6:$D$1005,ROW(J230),1))</f>
        <v/>
      </c>
      <c r="K233" s="402"/>
      <c r="L233" s="399" t="str">
        <f t="array" ref="L233">IFERROR(INDEX($J$4:$J$1003,SMALL($K$4:$K$1003,ROW(L233)-3),1),"")</f>
        <v/>
      </c>
      <c r="M233" s="206"/>
      <c r="N233" s="362" t="str">
        <f>IFERROR(IF(LEN(INDEX(PlansAndNotes!$D$6:$D$4005,ROW(B233)-ROW($C$3)))=0,"",INDEX(PlansAndNotes!$D$6:$D$4005,ROW(B233)-ROW($C$3))),"")</f>
        <v/>
      </c>
      <c r="O233" s="165" t="str">
        <f t="shared" si="40"/>
        <v/>
      </c>
      <c r="P233" s="363" t="str">
        <f>IFERROR(IF(LEN(INDEX(PlansAndNotes!$E$6:$E$4005,ROW(B233)-ROW($C$3)))=0,"",INDEX(PlansAndNotes!$E$6:$E$4005,ROW(B233)-ROW($C$3))),"")</f>
        <v/>
      </c>
      <c r="Q233" s="363" t="str">
        <f>IFERROR(IF(LEN(INDEX(PlansAndNotes!$G$6:$G$4005,ROW(B233)-ROW($C$3)))=0,"",INDEX(PlansAndNotes!$G$6:$G$4005,ROW(B233)-ROW($C$3))),"")</f>
        <v/>
      </c>
      <c r="R233" s="361" t="str">
        <f>IFERROR(IF(LEN(D233)&gt;0,IF(LEN(INDEX(AdressBook!$C$6:$C$25,MATCH(D233,AdressBook!$B$6:$B$25,0),1))=0,"",INDEX(AdressBook!$C$6:$C$25,MATCH(D233,AdressBook!$B$6:$B$25,0),1)),""),"")</f>
        <v/>
      </c>
      <c r="S233" s="165">
        <f>IF(LEN(C233)&gt;0,IFERROR(IF(MATCH(C233,C234:$C$4004,0)&gt;0,-1,ROW(S233)-ROW($S$3)),ROW(S233)-ROW($S$3)),-1)</f>
        <v>-1</v>
      </c>
      <c r="T233" s="165">
        <f t="shared" si="41"/>
        <v>0</v>
      </c>
      <c r="U233" s="165" t="str">
        <f t="shared" si="42"/>
        <v/>
      </c>
      <c r="V233" s="165" t="str">
        <f>IFERROR(IF(OR(C233="",S233&lt;0),"",IF(SUBTOTAL(3,C233:C233)=0,-1,SUBTOTAL(3,$C$4:C233))),"")</f>
        <v/>
      </c>
      <c r="W233" s="156" t="str">
        <f t="array" ref="W233">IF(LEN(C233)&gt;0,IFERROR(IF(MATCH(C233,$C$3:$C232,0)&gt;0,N233-INDEX($N$3:N232,SUMPRODUCT(MAX(ROW($C$3:$C232)*(C233=$C$3:$C232)))-2,1),""),""),"")</f>
        <v/>
      </c>
      <c r="X233" s="156">
        <f t="shared" ca="1" si="43"/>
        <v>1</v>
      </c>
      <c r="Y233" s="156">
        <f t="shared" ca="1" si="44"/>
        <v>1</v>
      </c>
      <c r="AB233" s="406"/>
      <c r="AC233" s="380"/>
      <c r="AD233" s="380">
        <f t="shared" si="45"/>
        <v>0</v>
      </c>
      <c r="AQ233" s="165" t="str">
        <f t="shared" si="46"/>
        <v/>
      </c>
      <c r="AR233" s="167" t="str">
        <f t="array" ref="AR233" xml:space="preserve"> IFERROR( IF(OR(DATERANGE="All Data",DATERANGE=""), INDEX(Calculations!$AC$7:$AC$506,SMALL(IF(Calculations!$AC$7:$AC$506&lt;&gt;"0",ROW($AQ$6:$AQ$505)-ROW(INDEX($AQ$6:$AQ$505,1,1))+1),AQ233),1),INDEX(Calculations!$AD$7:$AD$506,SMALL(IF(Calculations!$AD$7:$AD$506&lt;&gt;0,ROW($AQ$6:$AQ$505)-ROW(INDEX($AQ$6:$AQ$505,1,1))+1),AQ233),1)),"")</f>
        <v/>
      </c>
      <c r="AS233" s="164" t="str">
        <f t="array" ref="AS233" xml:space="preserve"> IFERROR(IF(OR(DATERANGE="All Data",DATERANGE=""),INDEX(AdressBook!$B$6:$B$505,SMALL(IF(Calculations!$AC$7:$AC$506&lt;&gt;"0",ROW($AQ$6:$AQ$505)-ROW(INDEX($AQ$6:$AQ$505,1,1))+1),AQ233),1),INDEX(AdressBook!$B$6:$B$505,SMALL(IF(Calculations!$AD$7:$AD$506&lt;&gt;0,ROW($AQ$6:$AQ$505)-ROW(INDEX($AQ$6:$AQ$505,1,1))+1),AQ233),1)),"")</f>
        <v/>
      </c>
      <c r="AT233" s="227" t="str">
        <f t="shared" si="47"/>
        <v/>
      </c>
      <c r="AV233" s="199"/>
      <c r="AW233" s="199"/>
    </row>
    <row r="234" spans="2:49" hidden="1" x14ac:dyDescent="0.25">
      <c r="B234" s="390" t="str">
        <f>IFERROR(IF(LEN(INDEX(PlansAndNotes!$B$6:$B$2005,ROW(A234)-ROW($B$3)))=0,"",INDEX(PlansAndNotes!$B$6:$B$2005,ROW(A234)-ROW($B$3))),"")</f>
        <v/>
      </c>
      <c r="C234" s="361" t="str">
        <f t="shared" si="39"/>
        <v/>
      </c>
      <c r="D234" s="361" t="str">
        <f>IFERROR(IF(LEN(C234)&gt;0,IF(LEN(INDEX(TasksList!$C$6:$C$1005,MATCH(C234,TasksList!$B$6:$B$1005,0),1))=0,"",INDEX(TasksList!$C$6:$C$1005,MATCH(C234,TasksList!$B$6:$B$1005,0),1)),""),"")</f>
        <v/>
      </c>
      <c r="E234" s="361" t="str">
        <f>IFERROR(IF(LEN(C234)&gt;0,IF(LEN(INDEX(TasksList!$F$6:$F$1005,MATCH(C234,TasksList!$B$6:$B$1005,0),1))=0,"not set!",INDEX(TasksList!$F$6:$F$1005,MATCH(C234,TasksList!$B$6:$B$1005,0),1)),""),"")</f>
        <v/>
      </c>
      <c r="F234" s="360" t="str">
        <f>IFERROR(IF(LEN(D234)&gt;0,IF(LEN(INDEX(AdressBook!$D$6:$D$25,MATCH(D234,AdressBook!$B$6:$B$25,0),1))=0,"",INDEX(AdressBook!$D$6:$D$25,MATCH(D234,AdressBook!$B$6:$B$25,0),1)),""),"")</f>
        <v/>
      </c>
      <c r="G234" s="361" t="str">
        <f>IFERROR(IF(LEN(INDEX(PlansAndNotes!$F$6:$F$2005,ROW(B234)-ROW($C$3)))=0,"",INDEX(PlansAndNotes!$F$6:$F$2005,ROW(B234)-ROW($C$3))),"")</f>
        <v/>
      </c>
      <c r="H234" s="361" t="str">
        <f>IFERROR(IF(LEN(C234)&gt;0,IF(LEN(INDEX(TasksList!$G$6:$G$1005,MATCH(C234,TasksList!$B$6:$B$1005,0),1))=0,"",INDEX(TasksList!$G$6:$G$1005,MATCH(C234,TasksList!$B$6:$B$1005,0),1)),""),"")</f>
        <v/>
      </c>
      <c r="I234" s="381"/>
      <c r="J234" s="402" t="str">
        <f>IF(LEN(INDEX(TasksList!$B$6:$B$1005,ROW(J231),1))=0,"",INDEX(TasksList!$B$6:$B$1005,ROW(J231),1)&amp;" - "&amp;INDEX(TasksList!$D$6:$D$1005,ROW(J231),1))</f>
        <v/>
      </c>
      <c r="K234" s="402"/>
      <c r="L234" s="399" t="str">
        <f t="array" ref="L234">IFERROR(INDEX($J$4:$J$1003,SMALL($K$4:$K$1003,ROW(L234)-3),1),"")</f>
        <v/>
      </c>
      <c r="M234" s="206"/>
      <c r="N234" s="362" t="str">
        <f>IFERROR(IF(LEN(INDEX(PlansAndNotes!$D$6:$D$4005,ROW(B234)-ROW($C$3)))=0,"",INDEX(PlansAndNotes!$D$6:$D$4005,ROW(B234)-ROW($C$3))),"")</f>
        <v/>
      </c>
      <c r="O234" s="165" t="str">
        <f t="shared" si="40"/>
        <v/>
      </c>
      <c r="P234" s="363" t="str">
        <f>IFERROR(IF(LEN(INDEX(PlansAndNotes!$E$6:$E$4005,ROW(B234)-ROW($C$3)))=0,"",INDEX(PlansAndNotes!$E$6:$E$4005,ROW(B234)-ROW($C$3))),"")</f>
        <v/>
      </c>
      <c r="Q234" s="363" t="str">
        <f>IFERROR(IF(LEN(INDEX(PlansAndNotes!$G$6:$G$4005,ROW(B234)-ROW($C$3)))=0,"",INDEX(PlansAndNotes!$G$6:$G$4005,ROW(B234)-ROW($C$3))),"")</f>
        <v/>
      </c>
      <c r="R234" s="361" t="str">
        <f>IFERROR(IF(LEN(D234)&gt;0,IF(LEN(INDEX(AdressBook!$C$6:$C$25,MATCH(D234,AdressBook!$B$6:$B$25,0),1))=0,"",INDEX(AdressBook!$C$6:$C$25,MATCH(D234,AdressBook!$B$6:$B$25,0),1)),""),"")</f>
        <v/>
      </c>
      <c r="S234" s="165">
        <f>IF(LEN(C234)&gt;0,IFERROR(IF(MATCH(C234,C235:$C$4004,0)&gt;0,-1,ROW(S234)-ROW($S$3)),ROW(S234)-ROW($S$3)),-1)</f>
        <v>-1</v>
      </c>
      <c r="T234" s="165">
        <f t="shared" si="41"/>
        <v>0</v>
      </c>
      <c r="U234" s="165" t="str">
        <f t="shared" si="42"/>
        <v/>
      </c>
      <c r="V234" s="165" t="str">
        <f>IFERROR(IF(OR(C234="",S234&lt;0),"",IF(SUBTOTAL(3,C234:C234)=0,-1,SUBTOTAL(3,$C$4:C234))),"")</f>
        <v/>
      </c>
      <c r="W234" s="156" t="str">
        <f t="array" ref="W234">IF(LEN(C234)&gt;0,IFERROR(IF(MATCH(C234,$C$3:$C233,0)&gt;0,N234-INDEX($N$3:N233,SUMPRODUCT(MAX(ROW($C$3:$C233)*(C234=$C$3:$C233)))-2,1),""),""),"")</f>
        <v/>
      </c>
      <c r="X234" s="156">
        <f t="shared" ca="1" si="43"/>
        <v>1</v>
      </c>
      <c r="Y234" s="156">
        <f t="shared" ca="1" si="44"/>
        <v>1</v>
      </c>
      <c r="AB234" s="406"/>
      <c r="AC234" s="380"/>
      <c r="AD234" s="380">
        <f t="shared" si="45"/>
        <v>0</v>
      </c>
      <c r="AQ234" s="165" t="str">
        <f t="shared" si="46"/>
        <v/>
      </c>
      <c r="AR234" s="167" t="str">
        <f t="array" ref="AR234" xml:space="preserve"> IFERROR( IF(OR(DATERANGE="All Data",DATERANGE=""), INDEX(Calculations!$AC$7:$AC$506,SMALL(IF(Calculations!$AC$7:$AC$506&lt;&gt;"0",ROW($AQ$6:$AQ$505)-ROW(INDEX($AQ$6:$AQ$505,1,1))+1),AQ234),1),INDEX(Calculations!$AD$7:$AD$506,SMALL(IF(Calculations!$AD$7:$AD$506&lt;&gt;0,ROW($AQ$6:$AQ$505)-ROW(INDEX($AQ$6:$AQ$505,1,1))+1),AQ234),1)),"")</f>
        <v/>
      </c>
      <c r="AS234" s="164" t="str">
        <f t="array" ref="AS234" xml:space="preserve"> IFERROR(IF(OR(DATERANGE="All Data",DATERANGE=""),INDEX(AdressBook!$B$6:$B$505,SMALL(IF(Calculations!$AC$7:$AC$506&lt;&gt;"0",ROW($AQ$6:$AQ$505)-ROW(INDEX($AQ$6:$AQ$505,1,1))+1),AQ234),1),INDEX(AdressBook!$B$6:$B$505,SMALL(IF(Calculations!$AD$7:$AD$506&lt;&gt;0,ROW($AQ$6:$AQ$505)-ROW(INDEX($AQ$6:$AQ$505,1,1))+1),AQ234),1)),"")</f>
        <v/>
      </c>
      <c r="AT234" s="227" t="str">
        <f t="shared" si="47"/>
        <v/>
      </c>
      <c r="AV234" s="199"/>
      <c r="AW234" s="199"/>
    </row>
    <row r="235" spans="2:49" hidden="1" x14ac:dyDescent="0.25">
      <c r="B235" s="390" t="str">
        <f>IFERROR(IF(LEN(INDEX(PlansAndNotes!$B$6:$B$2005,ROW(A235)-ROW($B$3)))=0,"",INDEX(PlansAndNotes!$B$6:$B$2005,ROW(A235)-ROW($B$3))),"")</f>
        <v/>
      </c>
      <c r="C235" s="361" t="str">
        <f t="shared" si="39"/>
        <v/>
      </c>
      <c r="D235" s="361" t="str">
        <f>IFERROR(IF(LEN(C235)&gt;0,IF(LEN(INDEX(TasksList!$C$6:$C$1005,MATCH(C235,TasksList!$B$6:$B$1005,0),1))=0,"",INDEX(TasksList!$C$6:$C$1005,MATCH(C235,TasksList!$B$6:$B$1005,0),1)),""),"")</f>
        <v/>
      </c>
      <c r="E235" s="361" t="str">
        <f>IFERROR(IF(LEN(C235)&gt;0,IF(LEN(INDEX(TasksList!$F$6:$F$1005,MATCH(C235,TasksList!$B$6:$B$1005,0),1))=0,"not set!",INDEX(TasksList!$F$6:$F$1005,MATCH(C235,TasksList!$B$6:$B$1005,0),1)),""),"")</f>
        <v/>
      </c>
      <c r="F235" s="360" t="str">
        <f>IFERROR(IF(LEN(D235)&gt;0,IF(LEN(INDEX(AdressBook!$D$6:$D$25,MATCH(D235,AdressBook!$B$6:$B$25,0),1))=0,"",INDEX(AdressBook!$D$6:$D$25,MATCH(D235,AdressBook!$B$6:$B$25,0),1)),""),"")</f>
        <v/>
      </c>
      <c r="G235" s="361" t="str">
        <f>IFERROR(IF(LEN(INDEX(PlansAndNotes!$F$6:$F$2005,ROW(B235)-ROW($C$3)))=0,"",INDEX(PlansAndNotes!$F$6:$F$2005,ROW(B235)-ROW($C$3))),"")</f>
        <v/>
      </c>
      <c r="H235" s="361" t="str">
        <f>IFERROR(IF(LEN(C235)&gt;0,IF(LEN(INDEX(TasksList!$G$6:$G$1005,MATCH(C235,TasksList!$B$6:$B$1005,0),1))=0,"",INDEX(TasksList!$G$6:$G$1005,MATCH(C235,TasksList!$B$6:$B$1005,0),1)),""),"")</f>
        <v/>
      </c>
      <c r="I235" s="381"/>
      <c r="J235" s="402" t="str">
        <f>IF(LEN(INDEX(TasksList!$B$6:$B$1005,ROW(J232),1))=0,"",INDEX(TasksList!$B$6:$B$1005,ROW(J232),1)&amp;" - "&amp;INDEX(TasksList!$D$6:$D$1005,ROW(J232),1))</f>
        <v/>
      </c>
      <c r="K235" s="402"/>
      <c r="L235" s="399" t="str">
        <f t="array" ref="L235">IFERROR(INDEX($J$4:$J$1003,SMALL($K$4:$K$1003,ROW(L235)-3),1),"")</f>
        <v/>
      </c>
      <c r="M235" s="206"/>
      <c r="N235" s="362" t="str">
        <f>IFERROR(IF(LEN(INDEX(PlansAndNotes!$D$6:$D$4005,ROW(B235)-ROW($C$3)))=0,"",INDEX(PlansAndNotes!$D$6:$D$4005,ROW(B235)-ROW($C$3))),"")</f>
        <v/>
      </c>
      <c r="O235" s="165" t="str">
        <f t="shared" si="40"/>
        <v/>
      </c>
      <c r="P235" s="363" t="str">
        <f>IFERROR(IF(LEN(INDEX(PlansAndNotes!$E$6:$E$4005,ROW(B235)-ROW($C$3)))=0,"",INDEX(PlansAndNotes!$E$6:$E$4005,ROW(B235)-ROW($C$3))),"")</f>
        <v/>
      </c>
      <c r="Q235" s="363" t="str">
        <f>IFERROR(IF(LEN(INDEX(PlansAndNotes!$G$6:$G$4005,ROW(B235)-ROW($C$3)))=0,"",INDEX(PlansAndNotes!$G$6:$G$4005,ROW(B235)-ROW($C$3))),"")</f>
        <v/>
      </c>
      <c r="R235" s="361" t="str">
        <f>IFERROR(IF(LEN(D235)&gt;0,IF(LEN(INDEX(AdressBook!$C$6:$C$25,MATCH(D235,AdressBook!$B$6:$B$25,0),1))=0,"",INDEX(AdressBook!$C$6:$C$25,MATCH(D235,AdressBook!$B$6:$B$25,0),1)),""),"")</f>
        <v/>
      </c>
      <c r="S235" s="165">
        <f>IF(LEN(C235)&gt;0,IFERROR(IF(MATCH(C235,C236:$C$4004,0)&gt;0,-1,ROW(S235)-ROW($S$3)),ROW(S235)-ROW($S$3)),-1)</f>
        <v>-1</v>
      </c>
      <c r="T235" s="165">
        <f t="shared" si="41"/>
        <v>0</v>
      </c>
      <c r="U235" s="165" t="str">
        <f t="shared" si="42"/>
        <v/>
      </c>
      <c r="V235" s="165" t="str">
        <f>IFERROR(IF(OR(C235="",S235&lt;0),"",IF(SUBTOTAL(3,C235:C235)=0,-1,SUBTOTAL(3,$C$4:C235))),"")</f>
        <v/>
      </c>
      <c r="W235" s="156" t="str">
        <f t="array" ref="W235">IF(LEN(C235)&gt;0,IFERROR(IF(MATCH(C235,$C$3:$C234,0)&gt;0,N235-INDEX($N$3:N234,SUMPRODUCT(MAX(ROW($C$3:$C234)*(C235=$C$3:$C234)))-2,1),""),""),"")</f>
        <v/>
      </c>
      <c r="X235" s="156">
        <f t="shared" ca="1" si="43"/>
        <v>1</v>
      </c>
      <c r="Y235" s="156">
        <f t="shared" ca="1" si="44"/>
        <v>1</v>
      </c>
      <c r="AB235" s="406"/>
      <c r="AC235" s="380"/>
      <c r="AD235" s="380">
        <f t="shared" si="45"/>
        <v>0</v>
      </c>
      <c r="AQ235" s="165" t="str">
        <f t="shared" si="46"/>
        <v/>
      </c>
      <c r="AR235" s="167" t="str">
        <f t="array" ref="AR235" xml:space="preserve"> IFERROR( IF(OR(DATERANGE="All Data",DATERANGE=""), INDEX(Calculations!$AC$7:$AC$506,SMALL(IF(Calculations!$AC$7:$AC$506&lt;&gt;"0",ROW($AQ$6:$AQ$505)-ROW(INDEX($AQ$6:$AQ$505,1,1))+1),AQ235),1),INDEX(Calculations!$AD$7:$AD$506,SMALL(IF(Calculations!$AD$7:$AD$506&lt;&gt;0,ROW($AQ$6:$AQ$505)-ROW(INDEX($AQ$6:$AQ$505,1,1))+1),AQ235),1)),"")</f>
        <v/>
      </c>
      <c r="AS235" s="164" t="str">
        <f t="array" ref="AS235" xml:space="preserve"> IFERROR(IF(OR(DATERANGE="All Data",DATERANGE=""),INDEX(AdressBook!$B$6:$B$505,SMALL(IF(Calculations!$AC$7:$AC$506&lt;&gt;"0",ROW($AQ$6:$AQ$505)-ROW(INDEX($AQ$6:$AQ$505,1,1))+1),AQ235),1),INDEX(AdressBook!$B$6:$B$505,SMALL(IF(Calculations!$AD$7:$AD$506&lt;&gt;0,ROW($AQ$6:$AQ$505)-ROW(INDEX($AQ$6:$AQ$505,1,1))+1),AQ235),1)),"")</f>
        <v/>
      </c>
      <c r="AT235" s="227" t="str">
        <f t="shared" si="47"/>
        <v/>
      </c>
      <c r="AV235" s="199"/>
      <c r="AW235" s="199"/>
    </row>
    <row r="236" spans="2:49" hidden="1" x14ac:dyDescent="0.25">
      <c r="B236" s="390" t="str">
        <f>IFERROR(IF(LEN(INDEX(PlansAndNotes!$B$6:$B$2005,ROW(A236)-ROW($B$3)))=0,"",INDEX(PlansAndNotes!$B$6:$B$2005,ROW(A236)-ROW($B$3))),"")</f>
        <v/>
      </c>
      <c r="C236" s="361" t="str">
        <f t="shared" si="39"/>
        <v/>
      </c>
      <c r="D236" s="361" t="str">
        <f>IFERROR(IF(LEN(C236)&gt;0,IF(LEN(INDEX(TasksList!$C$6:$C$1005,MATCH(C236,TasksList!$B$6:$B$1005,0),1))=0,"",INDEX(TasksList!$C$6:$C$1005,MATCH(C236,TasksList!$B$6:$B$1005,0),1)),""),"")</f>
        <v/>
      </c>
      <c r="E236" s="361" t="str">
        <f>IFERROR(IF(LEN(C236)&gt;0,IF(LEN(INDEX(TasksList!$F$6:$F$1005,MATCH(C236,TasksList!$B$6:$B$1005,0),1))=0,"not set!",INDEX(TasksList!$F$6:$F$1005,MATCH(C236,TasksList!$B$6:$B$1005,0),1)),""),"")</f>
        <v/>
      </c>
      <c r="F236" s="360" t="str">
        <f>IFERROR(IF(LEN(D236)&gt;0,IF(LEN(INDEX(AdressBook!$D$6:$D$25,MATCH(D236,AdressBook!$B$6:$B$25,0),1))=0,"",INDEX(AdressBook!$D$6:$D$25,MATCH(D236,AdressBook!$B$6:$B$25,0),1)),""),"")</f>
        <v/>
      </c>
      <c r="G236" s="361" t="str">
        <f>IFERROR(IF(LEN(INDEX(PlansAndNotes!$F$6:$F$2005,ROW(B236)-ROW($C$3)))=0,"",INDEX(PlansAndNotes!$F$6:$F$2005,ROW(B236)-ROW($C$3))),"")</f>
        <v/>
      </c>
      <c r="H236" s="361" t="str">
        <f>IFERROR(IF(LEN(C236)&gt;0,IF(LEN(INDEX(TasksList!$G$6:$G$1005,MATCH(C236,TasksList!$B$6:$B$1005,0),1))=0,"",INDEX(TasksList!$G$6:$G$1005,MATCH(C236,TasksList!$B$6:$B$1005,0),1)),""),"")</f>
        <v/>
      </c>
      <c r="I236" s="381"/>
      <c r="J236" s="402" t="str">
        <f>IF(LEN(INDEX(TasksList!$B$6:$B$1005,ROW(J233),1))=0,"",INDEX(TasksList!$B$6:$B$1005,ROW(J233),1)&amp;" - "&amp;INDEX(TasksList!$D$6:$D$1005,ROW(J233),1))</f>
        <v/>
      </c>
      <c r="K236" s="402"/>
      <c r="L236" s="399" t="str">
        <f t="array" ref="L236">IFERROR(INDEX($J$4:$J$1003,SMALL($K$4:$K$1003,ROW(L236)-3),1),"")</f>
        <v/>
      </c>
      <c r="M236" s="206"/>
      <c r="N236" s="362" t="str">
        <f>IFERROR(IF(LEN(INDEX(PlansAndNotes!$D$6:$D$4005,ROW(B236)-ROW($C$3)))=0,"",INDEX(PlansAndNotes!$D$6:$D$4005,ROW(B236)-ROW($C$3))),"")</f>
        <v/>
      </c>
      <c r="O236" s="165" t="str">
        <f t="shared" si="40"/>
        <v/>
      </c>
      <c r="P236" s="363" t="str">
        <f>IFERROR(IF(LEN(INDEX(PlansAndNotes!$E$6:$E$4005,ROW(B236)-ROW($C$3)))=0,"",INDEX(PlansAndNotes!$E$6:$E$4005,ROW(B236)-ROW($C$3))),"")</f>
        <v/>
      </c>
      <c r="Q236" s="363" t="str">
        <f>IFERROR(IF(LEN(INDEX(PlansAndNotes!$G$6:$G$4005,ROW(B236)-ROW($C$3)))=0,"",INDEX(PlansAndNotes!$G$6:$G$4005,ROW(B236)-ROW($C$3))),"")</f>
        <v/>
      </c>
      <c r="R236" s="361" t="str">
        <f>IFERROR(IF(LEN(D236)&gt;0,IF(LEN(INDEX(AdressBook!$C$6:$C$25,MATCH(D236,AdressBook!$B$6:$B$25,0),1))=0,"",INDEX(AdressBook!$C$6:$C$25,MATCH(D236,AdressBook!$B$6:$B$25,0),1)),""),"")</f>
        <v/>
      </c>
      <c r="S236" s="165">
        <f>IF(LEN(C236)&gt;0,IFERROR(IF(MATCH(C236,C237:$C$4004,0)&gt;0,-1,ROW(S236)-ROW($S$3)),ROW(S236)-ROW($S$3)),-1)</f>
        <v>-1</v>
      </c>
      <c r="T236" s="165">
        <f t="shared" si="41"/>
        <v>0</v>
      </c>
      <c r="U236" s="165" t="str">
        <f t="shared" si="42"/>
        <v/>
      </c>
      <c r="V236" s="165" t="str">
        <f>IFERROR(IF(OR(C236="",S236&lt;0),"",IF(SUBTOTAL(3,C236:C236)=0,-1,SUBTOTAL(3,$C$4:C236))),"")</f>
        <v/>
      </c>
      <c r="W236" s="156" t="str">
        <f t="array" ref="W236">IF(LEN(C236)&gt;0,IFERROR(IF(MATCH(C236,$C$3:$C235,0)&gt;0,N236-INDEX($N$3:N235,SUMPRODUCT(MAX(ROW($C$3:$C235)*(C236=$C$3:$C235)))-2,1),""),""),"")</f>
        <v/>
      </c>
      <c r="X236" s="156">
        <f t="shared" ca="1" si="43"/>
        <v>1</v>
      </c>
      <c r="Y236" s="156">
        <f t="shared" ca="1" si="44"/>
        <v>1</v>
      </c>
      <c r="AB236" s="406"/>
      <c r="AC236" s="380"/>
      <c r="AD236" s="380">
        <f t="shared" si="45"/>
        <v>0</v>
      </c>
      <c r="AQ236" s="165" t="str">
        <f t="shared" si="46"/>
        <v/>
      </c>
      <c r="AR236" s="167" t="str">
        <f t="array" ref="AR236" xml:space="preserve"> IFERROR( IF(OR(DATERANGE="All Data",DATERANGE=""), INDEX(Calculations!$AC$7:$AC$506,SMALL(IF(Calculations!$AC$7:$AC$506&lt;&gt;"0",ROW($AQ$6:$AQ$505)-ROW(INDEX($AQ$6:$AQ$505,1,1))+1),AQ236),1),INDEX(Calculations!$AD$7:$AD$506,SMALL(IF(Calculations!$AD$7:$AD$506&lt;&gt;0,ROW($AQ$6:$AQ$505)-ROW(INDEX($AQ$6:$AQ$505,1,1))+1),AQ236),1)),"")</f>
        <v/>
      </c>
      <c r="AS236" s="164" t="str">
        <f t="array" ref="AS236" xml:space="preserve"> IFERROR(IF(OR(DATERANGE="All Data",DATERANGE=""),INDEX(AdressBook!$B$6:$B$505,SMALL(IF(Calculations!$AC$7:$AC$506&lt;&gt;"0",ROW($AQ$6:$AQ$505)-ROW(INDEX($AQ$6:$AQ$505,1,1))+1),AQ236),1),INDEX(AdressBook!$B$6:$B$505,SMALL(IF(Calculations!$AD$7:$AD$506&lt;&gt;0,ROW($AQ$6:$AQ$505)-ROW(INDEX($AQ$6:$AQ$505,1,1))+1),AQ236),1)),"")</f>
        <v/>
      </c>
      <c r="AT236" s="227" t="str">
        <f t="shared" si="47"/>
        <v/>
      </c>
      <c r="AV236" s="199"/>
      <c r="AW236" s="199"/>
    </row>
    <row r="237" spans="2:49" hidden="1" x14ac:dyDescent="0.25">
      <c r="B237" s="390" t="str">
        <f>IFERROR(IF(LEN(INDEX(PlansAndNotes!$B$6:$B$2005,ROW(A237)-ROW($B$3)))=0,"",INDEX(PlansAndNotes!$B$6:$B$2005,ROW(A237)-ROW($B$3))),"")</f>
        <v/>
      </c>
      <c r="C237" s="361" t="str">
        <f t="shared" si="39"/>
        <v/>
      </c>
      <c r="D237" s="361" t="str">
        <f>IFERROR(IF(LEN(C237)&gt;0,IF(LEN(INDEX(TasksList!$C$6:$C$1005,MATCH(C237,TasksList!$B$6:$B$1005,0),1))=0,"",INDEX(TasksList!$C$6:$C$1005,MATCH(C237,TasksList!$B$6:$B$1005,0),1)),""),"")</f>
        <v/>
      </c>
      <c r="E237" s="361" t="str">
        <f>IFERROR(IF(LEN(C237)&gt;0,IF(LEN(INDEX(TasksList!$F$6:$F$1005,MATCH(C237,TasksList!$B$6:$B$1005,0),1))=0,"not set!",INDEX(TasksList!$F$6:$F$1005,MATCH(C237,TasksList!$B$6:$B$1005,0),1)),""),"")</f>
        <v/>
      </c>
      <c r="F237" s="360" t="str">
        <f>IFERROR(IF(LEN(D237)&gt;0,IF(LEN(INDEX(AdressBook!$D$6:$D$25,MATCH(D237,AdressBook!$B$6:$B$25,0),1))=0,"",INDEX(AdressBook!$D$6:$D$25,MATCH(D237,AdressBook!$B$6:$B$25,0),1)),""),"")</f>
        <v/>
      </c>
      <c r="G237" s="361" t="str">
        <f>IFERROR(IF(LEN(INDEX(PlansAndNotes!$F$6:$F$2005,ROW(B237)-ROW($C$3)))=0,"",INDEX(PlansAndNotes!$F$6:$F$2005,ROW(B237)-ROW($C$3))),"")</f>
        <v/>
      </c>
      <c r="H237" s="361" t="str">
        <f>IFERROR(IF(LEN(C237)&gt;0,IF(LEN(INDEX(TasksList!$G$6:$G$1005,MATCH(C237,TasksList!$B$6:$B$1005,0),1))=0,"",INDEX(TasksList!$G$6:$G$1005,MATCH(C237,TasksList!$B$6:$B$1005,0),1)),""),"")</f>
        <v/>
      </c>
      <c r="I237" s="381"/>
      <c r="J237" s="402" t="str">
        <f>IF(LEN(INDEX(TasksList!$B$6:$B$1005,ROW(J234),1))=0,"",INDEX(TasksList!$B$6:$B$1005,ROW(J234),1)&amp;" - "&amp;INDEX(TasksList!$D$6:$D$1005,ROW(J234),1))</f>
        <v/>
      </c>
      <c r="K237" s="402"/>
      <c r="L237" s="399" t="str">
        <f t="array" ref="L237">IFERROR(INDEX($J$4:$J$1003,SMALL($K$4:$K$1003,ROW(L237)-3),1),"")</f>
        <v/>
      </c>
      <c r="M237" s="206"/>
      <c r="N237" s="362" t="str">
        <f>IFERROR(IF(LEN(INDEX(PlansAndNotes!$D$6:$D$4005,ROW(B237)-ROW($C$3)))=0,"",INDEX(PlansAndNotes!$D$6:$D$4005,ROW(B237)-ROW($C$3))),"")</f>
        <v/>
      </c>
      <c r="O237" s="165" t="str">
        <f t="shared" si="40"/>
        <v/>
      </c>
      <c r="P237" s="363" t="str">
        <f>IFERROR(IF(LEN(INDEX(PlansAndNotes!$E$6:$E$4005,ROW(B237)-ROW($C$3)))=0,"",INDEX(PlansAndNotes!$E$6:$E$4005,ROW(B237)-ROW($C$3))),"")</f>
        <v/>
      </c>
      <c r="Q237" s="363" t="str">
        <f>IFERROR(IF(LEN(INDEX(PlansAndNotes!$G$6:$G$4005,ROW(B237)-ROW($C$3)))=0,"",INDEX(PlansAndNotes!$G$6:$G$4005,ROW(B237)-ROW($C$3))),"")</f>
        <v/>
      </c>
      <c r="R237" s="361" t="str">
        <f>IFERROR(IF(LEN(D237)&gt;0,IF(LEN(INDEX(AdressBook!$C$6:$C$25,MATCH(D237,AdressBook!$B$6:$B$25,0),1))=0,"",INDEX(AdressBook!$C$6:$C$25,MATCH(D237,AdressBook!$B$6:$B$25,0),1)),""),"")</f>
        <v/>
      </c>
      <c r="S237" s="165">
        <f>IF(LEN(C237)&gt;0,IFERROR(IF(MATCH(C237,C238:$C$4004,0)&gt;0,-1,ROW(S237)-ROW($S$3)),ROW(S237)-ROW($S$3)),-1)</f>
        <v>-1</v>
      </c>
      <c r="T237" s="165">
        <f t="shared" si="41"/>
        <v>0</v>
      </c>
      <c r="U237" s="165" t="str">
        <f t="shared" si="42"/>
        <v/>
      </c>
      <c r="V237" s="165" t="str">
        <f>IFERROR(IF(OR(C237="",S237&lt;0),"",IF(SUBTOTAL(3,C237:C237)=0,-1,SUBTOTAL(3,$C$4:C237))),"")</f>
        <v/>
      </c>
      <c r="W237" s="156" t="str">
        <f t="array" ref="W237">IF(LEN(C237)&gt;0,IFERROR(IF(MATCH(C237,$C$3:$C236,0)&gt;0,N237-INDEX($N$3:N236,SUMPRODUCT(MAX(ROW($C$3:$C236)*(C237=$C$3:$C236)))-2,1),""),""),"")</f>
        <v/>
      </c>
      <c r="X237" s="156">
        <f t="shared" ca="1" si="43"/>
        <v>1</v>
      </c>
      <c r="Y237" s="156">
        <f t="shared" ca="1" si="44"/>
        <v>1</v>
      </c>
      <c r="AB237" s="406"/>
      <c r="AC237" s="380"/>
      <c r="AD237" s="380">
        <f t="shared" si="45"/>
        <v>0</v>
      </c>
      <c r="AQ237" s="165" t="str">
        <f t="shared" si="46"/>
        <v/>
      </c>
      <c r="AR237" s="167" t="str">
        <f t="array" ref="AR237" xml:space="preserve"> IFERROR( IF(OR(DATERANGE="All Data",DATERANGE=""), INDEX(Calculations!$AC$7:$AC$506,SMALL(IF(Calculations!$AC$7:$AC$506&lt;&gt;"0",ROW($AQ$6:$AQ$505)-ROW(INDEX($AQ$6:$AQ$505,1,1))+1),AQ237),1),INDEX(Calculations!$AD$7:$AD$506,SMALL(IF(Calculations!$AD$7:$AD$506&lt;&gt;0,ROW($AQ$6:$AQ$505)-ROW(INDEX($AQ$6:$AQ$505,1,1))+1),AQ237),1)),"")</f>
        <v/>
      </c>
      <c r="AS237" s="164" t="str">
        <f t="array" ref="AS237" xml:space="preserve"> IFERROR(IF(OR(DATERANGE="All Data",DATERANGE=""),INDEX(AdressBook!$B$6:$B$505,SMALL(IF(Calculations!$AC$7:$AC$506&lt;&gt;"0",ROW($AQ$6:$AQ$505)-ROW(INDEX($AQ$6:$AQ$505,1,1))+1),AQ237),1),INDEX(AdressBook!$B$6:$B$505,SMALL(IF(Calculations!$AD$7:$AD$506&lt;&gt;0,ROW($AQ$6:$AQ$505)-ROW(INDEX($AQ$6:$AQ$505,1,1))+1),AQ237),1)),"")</f>
        <v/>
      </c>
      <c r="AT237" s="227" t="str">
        <f t="shared" si="47"/>
        <v/>
      </c>
      <c r="AV237" s="199"/>
      <c r="AW237" s="199"/>
    </row>
    <row r="238" spans="2:49" hidden="1" x14ac:dyDescent="0.25">
      <c r="B238" s="390" t="str">
        <f>IFERROR(IF(LEN(INDEX(PlansAndNotes!$B$6:$B$2005,ROW(A238)-ROW($B$3)))=0,"",INDEX(PlansAndNotes!$B$6:$B$2005,ROW(A238)-ROW($B$3))),"")</f>
        <v/>
      </c>
      <c r="C238" s="361" t="str">
        <f t="shared" si="39"/>
        <v/>
      </c>
      <c r="D238" s="361" t="str">
        <f>IFERROR(IF(LEN(C238)&gt;0,IF(LEN(INDEX(TasksList!$C$6:$C$1005,MATCH(C238,TasksList!$B$6:$B$1005,0),1))=0,"",INDEX(TasksList!$C$6:$C$1005,MATCH(C238,TasksList!$B$6:$B$1005,0),1)),""),"")</f>
        <v/>
      </c>
      <c r="E238" s="361" t="str">
        <f>IFERROR(IF(LEN(C238)&gt;0,IF(LEN(INDEX(TasksList!$F$6:$F$1005,MATCH(C238,TasksList!$B$6:$B$1005,0),1))=0,"not set!",INDEX(TasksList!$F$6:$F$1005,MATCH(C238,TasksList!$B$6:$B$1005,0),1)),""),"")</f>
        <v/>
      </c>
      <c r="F238" s="360" t="str">
        <f>IFERROR(IF(LEN(D238)&gt;0,IF(LEN(INDEX(AdressBook!$D$6:$D$25,MATCH(D238,AdressBook!$B$6:$B$25,0),1))=0,"",INDEX(AdressBook!$D$6:$D$25,MATCH(D238,AdressBook!$B$6:$B$25,0),1)),""),"")</f>
        <v/>
      </c>
      <c r="G238" s="361" t="str">
        <f>IFERROR(IF(LEN(INDEX(PlansAndNotes!$F$6:$F$2005,ROW(B238)-ROW($C$3)))=0,"",INDEX(PlansAndNotes!$F$6:$F$2005,ROW(B238)-ROW($C$3))),"")</f>
        <v/>
      </c>
      <c r="H238" s="361" t="str">
        <f>IFERROR(IF(LEN(C238)&gt;0,IF(LEN(INDEX(TasksList!$G$6:$G$1005,MATCH(C238,TasksList!$B$6:$B$1005,0),1))=0,"",INDEX(TasksList!$G$6:$G$1005,MATCH(C238,TasksList!$B$6:$B$1005,0),1)),""),"")</f>
        <v/>
      </c>
      <c r="I238" s="381"/>
      <c r="J238" s="402" t="str">
        <f>IF(LEN(INDEX(TasksList!$B$6:$B$1005,ROW(J235),1))=0,"",INDEX(TasksList!$B$6:$B$1005,ROW(J235),1)&amp;" - "&amp;INDEX(TasksList!$D$6:$D$1005,ROW(J235),1))</f>
        <v/>
      </c>
      <c r="K238" s="402"/>
      <c r="L238" s="399" t="str">
        <f t="array" ref="L238">IFERROR(INDEX($J$4:$J$1003,SMALL($K$4:$K$1003,ROW(L238)-3),1),"")</f>
        <v/>
      </c>
      <c r="M238" s="206"/>
      <c r="N238" s="362" t="str">
        <f>IFERROR(IF(LEN(INDEX(PlansAndNotes!$D$6:$D$4005,ROW(B238)-ROW($C$3)))=0,"",INDEX(PlansAndNotes!$D$6:$D$4005,ROW(B238)-ROW($C$3))),"")</f>
        <v/>
      </c>
      <c r="O238" s="165" t="str">
        <f t="shared" si="40"/>
        <v/>
      </c>
      <c r="P238" s="363" t="str">
        <f>IFERROR(IF(LEN(INDEX(PlansAndNotes!$E$6:$E$4005,ROW(B238)-ROW($C$3)))=0,"",INDEX(PlansAndNotes!$E$6:$E$4005,ROW(B238)-ROW($C$3))),"")</f>
        <v/>
      </c>
      <c r="Q238" s="363" t="str">
        <f>IFERROR(IF(LEN(INDEX(PlansAndNotes!$G$6:$G$4005,ROW(B238)-ROW($C$3)))=0,"",INDEX(PlansAndNotes!$G$6:$G$4005,ROW(B238)-ROW($C$3))),"")</f>
        <v/>
      </c>
      <c r="R238" s="361" t="str">
        <f>IFERROR(IF(LEN(D238)&gt;0,IF(LEN(INDEX(AdressBook!$C$6:$C$25,MATCH(D238,AdressBook!$B$6:$B$25,0),1))=0,"",INDEX(AdressBook!$C$6:$C$25,MATCH(D238,AdressBook!$B$6:$B$25,0),1)),""),"")</f>
        <v/>
      </c>
      <c r="S238" s="165">
        <f>IF(LEN(C238)&gt;0,IFERROR(IF(MATCH(C238,C239:$C$4004,0)&gt;0,-1,ROW(S238)-ROW($S$3)),ROW(S238)-ROW($S$3)),-1)</f>
        <v>-1</v>
      </c>
      <c r="T238" s="165">
        <f t="shared" si="41"/>
        <v>0</v>
      </c>
      <c r="U238" s="165" t="str">
        <f t="shared" si="42"/>
        <v/>
      </c>
      <c r="V238" s="165" t="str">
        <f>IFERROR(IF(OR(C238="",S238&lt;0),"",IF(SUBTOTAL(3,C238:C238)=0,-1,SUBTOTAL(3,$C$4:C238))),"")</f>
        <v/>
      </c>
      <c r="W238" s="156" t="str">
        <f t="array" ref="W238">IF(LEN(C238)&gt;0,IFERROR(IF(MATCH(C238,$C$3:$C237,0)&gt;0,N238-INDEX($N$3:N237,SUMPRODUCT(MAX(ROW($C$3:$C237)*(C238=$C$3:$C237)))-2,1),""),""),"")</f>
        <v/>
      </c>
      <c r="X238" s="156">
        <f t="shared" ca="1" si="43"/>
        <v>1</v>
      </c>
      <c r="Y238" s="156">
        <f t="shared" ca="1" si="44"/>
        <v>1</v>
      </c>
      <c r="AB238" s="406"/>
      <c r="AC238" s="380"/>
      <c r="AD238" s="380">
        <f t="shared" si="45"/>
        <v>0</v>
      </c>
      <c r="AQ238" s="165" t="str">
        <f t="shared" si="46"/>
        <v/>
      </c>
      <c r="AR238" s="167" t="str">
        <f t="array" ref="AR238" xml:space="preserve"> IFERROR( IF(OR(DATERANGE="All Data",DATERANGE=""), INDEX(Calculations!$AC$7:$AC$506,SMALL(IF(Calculations!$AC$7:$AC$506&lt;&gt;"0",ROW($AQ$6:$AQ$505)-ROW(INDEX($AQ$6:$AQ$505,1,1))+1),AQ238),1),INDEX(Calculations!$AD$7:$AD$506,SMALL(IF(Calculations!$AD$7:$AD$506&lt;&gt;0,ROW($AQ$6:$AQ$505)-ROW(INDEX($AQ$6:$AQ$505,1,1))+1),AQ238),1)),"")</f>
        <v/>
      </c>
      <c r="AS238" s="164" t="str">
        <f t="array" ref="AS238" xml:space="preserve"> IFERROR(IF(OR(DATERANGE="All Data",DATERANGE=""),INDEX(AdressBook!$B$6:$B$505,SMALL(IF(Calculations!$AC$7:$AC$506&lt;&gt;"0",ROW($AQ$6:$AQ$505)-ROW(INDEX($AQ$6:$AQ$505,1,1))+1),AQ238),1),INDEX(AdressBook!$B$6:$B$505,SMALL(IF(Calculations!$AD$7:$AD$506&lt;&gt;0,ROW($AQ$6:$AQ$505)-ROW(INDEX($AQ$6:$AQ$505,1,1))+1),AQ238),1)),"")</f>
        <v/>
      </c>
      <c r="AT238" s="227" t="str">
        <f t="shared" si="47"/>
        <v/>
      </c>
      <c r="AV238" s="199"/>
      <c r="AW238" s="199"/>
    </row>
    <row r="239" spans="2:49" hidden="1" x14ac:dyDescent="0.25">
      <c r="B239" s="390" t="str">
        <f>IFERROR(IF(LEN(INDEX(PlansAndNotes!$B$6:$B$2005,ROW(A239)-ROW($B$3)))=0,"",INDEX(PlansAndNotes!$B$6:$B$2005,ROW(A239)-ROW($B$3))),"")</f>
        <v/>
      </c>
      <c r="C239" s="361" t="str">
        <f t="shared" si="39"/>
        <v/>
      </c>
      <c r="D239" s="361" t="str">
        <f>IFERROR(IF(LEN(C239)&gt;0,IF(LEN(INDEX(TasksList!$C$6:$C$1005,MATCH(C239,TasksList!$B$6:$B$1005,0),1))=0,"",INDEX(TasksList!$C$6:$C$1005,MATCH(C239,TasksList!$B$6:$B$1005,0),1)),""),"")</f>
        <v/>
      </c>
      <c r="E239" s="361" t="str">
        <f>IFERROR(IF(LEN(C239)&gt;0,IF(LEN(INDEX(TasksList!$F$6:$F$1005,MATCH(C239,TasksList!$B$6:$B$1005,0),1))=0,"not set!",INDEX(TasksList!$F$6:$F$1005,MATCH(C239,TasksList!$B$6:$B$1005,0),1)),""),"")</f>
        <v/>
      </c>
      <c r="F239" s="360" t="str">
        <f>IFERROR(IF(LEN(D239)&gt;0,IF(LEN(INDEX(AdressBook!$D$6:$D$25,MATCH(D239,AdressBook!$B$6:$B$25,0),1))=0,"",INDEX(AdressBook!$D$6:$D$25,MATCH(D239,AdressBook!$B$6:$B$25,0),1)),""),"")</f>
        <v/>
      </c>
      <c r="G239" s="361" t="str">
        <f>IFERROR(IF(LEN(INDEX(PlansAndNotes!$F$6:$F$2005,ROW(B239)-ROW($C$3)))=0,"",INDEX(PlansAndNotes!$F$6:$F$2005,ROW(B239)-ROW($C$3))),"")</f>
        <v/>
      </c>
      <c r="H239" s="361" t="str">
        <f>IFERROR(IF(LEN(C239)&gt;0,IF(LEN(INDEX(TasksList!$G$6:$G$1005,MATCH(C239,TasksList!$B$6:$B$1005,0),1))=0,"",INDEX(TasksList!$G$6:$G$1005,MATCH(C239,TasksList!$B$6:$B$1005,0),1)),""),"")</f>
        <v/>
      </c>
      <c r="I239" s="381"/>
      <c r="J239" s="402" t="str">
        <f>IF(LEN(INDEX(TasksList!$B$6:$B$1005,ROW(J236),1))=0,"",INDEX(TasksList!$B$6:$B$1005,ROW(J236),1)&amp;" - "&amp;INDEX(TasksList!$D$6:$D$1005,ROW(J236),1))</f>
        <v/>
      </c>
      <c r="K239" s="402"/>
      <c r="L239" s="399" t="str">
        <f t="array" ref="L239">IFERROR(INDEX($J$4:$J$1003,SMALL($K$4:$K$1003,ROW(L239)-3),1),"")</f>
        <v/>
      </c>
      <c r="M239" s="206"/>
      <c r="N239" s="362" t="str">
        <f>IFERROR(IF(LEN(INDEX(PlansAndNotes!$D$6:$D$4005,ROW(B239)-ROW($C$3)))=0,"",INDEX(PlansAndNotes!$D$6:$D$4005,ROW(B239)-ROW($C$3))),"")</f>
        <v/>
      </c>
      <c r="O239" s="165" t="str">
        <f t="shared" si="40"/>
        <v/>
      </c>
      <c r="P239" s="363" t="str">
        <f>IFERROR(IF(LEN(INDEX(PlansAndNotes!$E$6:$E$4005,ROW(B239)-ROW($C$3)))=0,"",INDEX(PlansAndNotes!$E$6:$E$4005,ROW(B239)-ROW($C$3))),"")</f>
        <v/>
      </c>
      <c r="Q239" s="363" t="str">
        <f>IFERROR(IF(LEN(INDEX(PlansAndNotes!$G$6:$G$4005,ROW(B239)-ROW($C$3)))=0,"",INDEX(PlansAndNotes!$G$6:$G$4005,ROW(B239)-ROW($C$3))),"")</f>
        <v/>
      </c>
      <c r="R239" s="361" t="str">
        <f>IFERROR(IF(LEN(D239)&gt;0,IF(LEN(INDEX(AdressBook!$C$6:$C$25,MATCH(D239,AdressBook!$B$6:$B$25,0),1))=0,"",INDEX(AdressBook!$C$6:$C$25,MATCH(D239,AdressBook!$B$6:$B$25,0),1)),""),"")</f>
        <v/>
      </c>
      <c r="S239" s="165">
        <f>IF(LEN(C239)&gt;0,IFERROR(IF(MATCH(C239,C240:$C$4004,0)&gt;0,-1,ROW(S239)-ROW($S$3)),ROW(S239)-ROW($S$3)),-1)</f>
        <v>-1</v>
      </c>
      <c r="T239" s="165">
        <f t="shared" si="41"/>
        <v>0</v>
      </c>
      <c r="U239" s="165" t="str">
        <f t="shared" si="42"/>
        <v/>
      </c>
      <c r="V239" s="165" t="str">
        <f>IFERROR(IF(OR(C239="",S239&lt;0),"",IF(SUBTOTAL(3,C239:C239)=0,-1,SUBTOTAL(3,$C$4:C239))),"")</f>
        <v/>
      </c>
      <c r="W239" s="156" t="str">
        <f t="array" ref="W239">IF(LEN(C239)&gt;0,IFERROR(IF(MATCH(C239,$C$3:$C238,0)&gt;0,N239-INDEX($N$3:N238,SUMPRODUCT(MAX(ROW($C$3:$C238)*(C239=$C$3:$C238)))-2,1),""),""),"")</f>
        <v/>
      </c>
      <c r="X239" s="156">
        <f t="shared" ca="1" si="43"/>
        <v>1</v>
      </c>
      <c r="Y239" s="156">
        <f t="shared" ca="1" si="44"/>
        <v>1</v>
      </c>
      <c r="AB239" s="406"/>
      <c r="AC239" s="380"/>
      <c r="AD239" s="380">
        <f t="shared" si="45"/>
        <v>0</v>
      </c>
      <c r="AQ239" s="165" t="str">
        <f t="shared" si="46"/>
        <v/>
      </c>
      <c r="AR239" s="167" t="str">
        <f t="array" ref="AR239" xml:space="preserve"> IFERROR( IF(OR(DATERANGE="All Data",DATERANGE=""), INDEX(Calculations!$AC$7:$AC$506,SMALL(IF(Calculations!$AC$7:$AC$506&lt;&gt;"0",ROW($AQ$6:$AQ$505)-ROW(INDEX($AQ$6:$AQ$505,1,1))+1),AQ239),1),INDEX(Calculations!$AD$7:$AD$506,SMALL(IF(Calculations!$AD$7:$AD$506&lt;&gt;0,ROW($AQ$6:$AQ$505)-ROW(INDEX($AQ$6:$AQ$505,1,1))+1),AQ239),1)),"")</f>
        <v/>
      </c>
      <c r="AS239" s="164" t="str">
        <f t="array" ref="AS239" xml:space="preserve"> IFERROR(IF(OR(DATERANGE="All Data",DATERANGE=""),INDEX(AdressBook!$B$6:$B$505,SMALL(IF(Calculations!$AC$7:$AC$506&lt;&gt;"0",ROW($AQ$6:$AQ$505)-ROW(INDEX($AQ$6:$AQ$505,1,1))+1),AQ239),1),INDEX(AdressBook!$B$6:$B$505,SMALL(IF(Calculations!$AD$7:$AD$506&lt;&gt;0,ROW($AQ$6:$AQ$505)-ROW(INDEX($AQ$6:$AQ$505,1,1))+1),AQ239),1)),"")</f>
        <v/>
      </c>
      <c r="AT239" s="227" t="str">
        <f t="shared" si="47"/>
        <v/>
      </c>
      <c r="AV239" s="199"/>
      <c r="AW239" s="199"/>
    </row>
    <row r="240" spans="2:49" hidden="1" x14ac:dyDescent="0.25">
      <c r="B240" s="390" t="str">
        <f>IFERROR(IF(LEN(INDEX(PlansAndNotes!$B$6:$B$2005,ROW(A240)-ROW($B$3)))=0,"",INDEX(PlansAndNotes!$B$6:$B$2005,ROW(A240)-ROW($B$3))),"")</f>
        <v/>
      </c>
      <c r="C240" s="361" t="str">
        <f t="shared" si="39"/>
        <v/>
      </c>
      <c r="D240" s="361" t="str">
        <f>IFERROR(IF(LEN(C240)&gt;0,IF(LEN(INDEX(TasksList!$C$6:$C$1005,MATCH(C240,TasksList!$B$6:$B$1005,0),1))=0,"",INDEX(TasksList!$C$6:$C$1005,MATCH(C240,TasksList!$B$6:$B$1005,0),1)),""),"")</f>
        <v/>
      </c>
      <c r="E240" s="361" t="str">
        <f>IFERROR(IF(LEN(C240)&gt;0,IF(LEN(INDEX(TasksList!$F$6:$F$1005,MATCH(C240,TasksList!$B$6:$B$1005,0),1))=0,"not set!",INDEX(TasksList!$F$6:$F$1005,MATCH(C240,TasksList!$B$6:$B$1005,0),1)),""),"")</f>
        <v/>
      </c>
      <c r="F240" s="360" t="str">
        <f>IFERROR(IF(LEN(D240)&gt;0,IF(LEN(INDEX(AdressBook!$D$6:$D$25,MATCH(D240,AdressBook!$B$6:$B$25,0),1))=0,"",INDEX(AdressBook!$D$6:$D$25,MATCH(D240,AdressBook!$B$6:$B$25,0),1)),""),"")</f>
        <v/>
      </c>
      <c r="G240" s="361" t="str">
        <f>IFERROR(IF(LEN(INDEX(PlansAndNotes!$F$6:$F$2005,ROW(B240)-ROW($C$3)))=0,"",INDEX(PlansAndNotes!$F$6:$F$2005,ROW(B240)-ROW($C$3))),"")</f>
        <v/>
      </c>
      <c r="H240" s="361" t="str">
        <f>IFERROR(IF(LEN(C240)&gt;0,IF(LEN(INDEX(TasksList!$G$6:$G$1005,MATCH(C240,TasksList!$B$6:$B$1005,0),1))=0,"",INDEX(TasksList!$G$6:$G$1005,MATCH(C240,TasksList!$B$6:$B$1005,0),1)),""),"")</f>
        <v/>
      </c>
      <c r="I240" s="381"/>
      <c r="J240" s="402" t="str">
        <f>IF(LEN(INDEX(TasksList!$B$6:$B$1005,ROW(J237),1))=0,"",INDEX(TasksList!$B$6:$B$1005,ROW(J237),1)&amp;" - "&amp;INDEX(TasksList!$D$6:$D$1005,ROW(J237),1))</f>
        <v/>
      </c>
      <c r="K240" s="402"/>
      <c r="L240" s="399" t="str">
        <f t="array" ref="L240">IFERROR(INDEX($J$4:$J$1003,SMALL($K$4:$K$1003,ROW(L240)-3),1),"")</f>
        <v/>
      </c>
      <c r="M240" s="206"/>
      <c r="N240" s="362" t="str">
        <f>IFERROR(IF(LEN(INDEX(PlansAndNotes!$D$6:$D$4005,ROW(B240)-ROW($C$3)))=0,"",INDEX(PlansAndNotes!$D$6:$D$4005,ROW(B240)-ROW($C$3))),"")</f>
        <v/>
      </c>
      <c r="O240" s="165" t="str">
        <f t="shared" si="40"/>
        <v/>
      </c>
      <c r="P240" s="363" t="str">
        <f>IFERROR(IF(LEN(INDEX(PlansAndNotes!$E$6:$E$4005,ROW(B240)-ROW($C$3)))=0,"",INDEX(PlansAndNotes!$E$6:$E$4005,ROW(B240)-ROW($C$3))),"")</f>
        <v/>
      </c>
      <c r="Q240" s="363" t="str">
        <f>IFERROR(IF(LEN(INDEX(PlansAndNotes!$G$6:$G$4005,ROW(B240)-ROW($C$3)))=0,"",INDEX(PlansAndNotes!$G$6:$G$4005,ROW(B240)-ROW($C$3))),"")</f>
        <v/>
      </c>
      <c r="R240" s="361" t="str">
        <f>IFERROR(IF(LEN(D240)&gt;0,IF(LEN(INDEX(AdressBook!$C$6:$C$25,MATCH(D240,AdressBook!$B$6:$B$25,0),1))=0,"",INDEX(AdressBook!$C$6:$C$25,MATCH(D240,AdressBook!$B$6:$B$25,0),1)),""),"")</f>
        <v/>
      </c>
      <c r="S240" s="165">
        <f>IF(LEN(C240)&gt;0,IFERROR(IF(MATCH(C240,C241:$C$4004,0)&gt;0,-1,ROW(S240)-ROW($S$3)),ROW(S240)-ROW($S$3)),-1)</f>
        <v>-1</v>
      </c>
      <c r="T240" s="165">
        <f t="shared" si="41"/>
        <v>0</v>
      </c>
      <c r="U240" s="165" t="str">
        <f t="shared" si="42"/>
        <v/>
      </c>
      <c r="V240" s="165" t="str">
        <f>IFERROR(IF(OR(C240="",S240&lt;0),"",IF(SUBTOTAL(3,C240:C240)=0,-1,SUBTOTAL(3,$C$4:C240))),"")</f>
        <v/>
      </c>
      <c r="W240" s="156" t="str">
        <f t="array" ref="W240">IF(LEN(C240)&gt;0,IFERROR(IF(MATCH(C240,$C$3:$C239,0)&gt;0,N240-INDEX($N$3:N239,SUMPRODUCT(MAX(ROW($C$3:$C239)*(C240=$C$3:$C239)))-2,1),""),""),"")</f>
        <v/>
      </c>
      <c r="X240" s="156">
        <f t="shared" ca="1" si="43"/>
        <v>1</v>
      </c>
      <c r="Y240" s="156">
        <f t="shared" ca="1" si="44"/>
        <v>1</v>
      </c>
      <c r="AB240" s="406"/>
      <c r="AC240" s="380"/>
      <c r="AD240" s="380">
        <f t="shared" si="45"/>
        <v>0</v>
      </c>
      <c r="AQ240" s="165" t="str">
        <f t="shared" si="46"/>
        <v/>
      </c>
      <c r="AR240" s="167" t="str">
        <f t="array" ref="AR240" xml:space="preserve"> IFERROR( IF(OR(DATERANGE="All Data",DATERANGE=""), INDEX(Calculations!$AC$7:$AC$506,SMALL(IF(Calculations!$AC$7:$AC$506&lt;&gt;"0",ROW($AQ$6:$AQ$505)-ROW(INDEX($AQ$6:$AQ$505,1,1))+1),AQ240),1),INDEX(Calculations!$AD$7:$AD$506,SMALL(IF(Calculations!$AD$7:$AD$506&lt;&gt;0,ROW($AQ$6:$AQ$505)-ROW(INDEX($AQ$6:$AQ$505,1,1))+1),AQ240),1)),"")</f>
        <v/>
      </c>
      <c r="AS240" s="164" t="str">
        <f t="array" ref="AS240" xml:space="preserve"> IFERROR(IF(OR(DATERANGE="All Data",DATERANGE=""),INDEX(AdressBook!$B$6:$B$505,SMALL(IF(Calculations!$AC$7:$AC$506&lt;&gt;"0",ROW($AQ$6:$AQ$505)-ROW(INDEX($AQ$6:$AQ$505,1,1))+1),AQ240),1),INDEX(AdressBook!$B$6:$B$505,SMALL(IF(Calculations!$AD$7:$AD$506&lt;&gt;0,ROW($AQ$6:$AQ$505)-ROW(INDEX($AQ$6:$AQ$505,1,1))+1),AQ240),1)),"")</f>
        <v/>
      </c>
      <c r="AT240" s="227" t="str">
        <f t="shared" si="47"/>
        <v/>
      </c>
      <c r="AV240" s="199"/>
      <c r="AW240" s="199"/>
    </row>
    <row r="241" spans="2:49" hidden="1" x14ac:dyDescent="0.25">
      <c r="B241" s="390" t="str">
        <f>IFERROR(IF(LEN(INDEX(PlansAndNotes!$B$6:$B$2005,ROW(A241)-ROW($B$3)))=0,"",INDEX(PlansAndNotes!$B$6:$B$2005,ROW(A241)-ROW($B$3))),"")</f>
        <v/>
      </c>
      <c r="C241" s="361" t="str">
        <f t="shared" si="39"/>
        <v/>
      </c>
      <c r="D241" s="361" t="str">
        <f>IFERROR(IF(LEN(C241)&gt;0,IF(LEN(INDEX(TasksList!$C$6:$C$1005,MATCH(C241,TasksList!$B$6:$B$1005,0),1))=0,"",INDEX(TasksList!$C$6:$C$1005,MATCH(C241,TasksList!$B$6:$B$1005,0),1)),""),"")</f>
        <v/>
      </c>
      <c r="E241" s="361" t="str">
        <f>IFERROR(IF(LEN(C241)&gt;0,IF(LEN(INDEX(TasksList!$F$6:$F$1005,MATCH(C241,TasksList!$B$6:$B$1005,0),1))=0,"not set!",INDEX(TasksList!$F$6:$F$1005,MATCH(C241,TasksList!$B$6:$B$1005,0),1)),""),"")</f>
        <v/>
      </c>
      <c r="F241" s="360" t="str">
        <f>IFERROR(IF(LEN(D241)&gt;0,IF(LEN(INDEX(AdressBook!$D$6:$D$25,MATCH(D241,AdressBook!$B$6:$B$25,0),1))=0,"",INDEX(AdressBook!$D$6:$D$25,MATCH(D241,AdressBook!$B$6:$B$25,0),1)),""),"")</f>
        <v/>
      </c>
      <c r="G241" s="361" t="str">
        <f>IFERROR(IF(LEN(INDEX(PlansAndNotes!$F$6:$F$2005,ROW(B241)-ROW($C$3)))=0,"",INDEX(PlansAndNotes!$F$6:$F$2005,ROW(B241)-ROW($C$3))),"")</f>
        <v/>
      </c>
      <c r="H241" s="361" t="str">
        <f>IFERROR(IF(LEN(C241)&gt;0,IF(LEN(INDEX(TasksList!$G$6:$G$1005,MATCH(C241,TasksList!$B$6:$B$1005,0),1))=0,"",INDEX(TasksList!$G$6:$G$1005,MATCH(C241,TasksList!$B$6:$B$1005,0),1)),""),"")</f>
        <v/>
      </c>
      <c r="I241" s="381"/>
      <c r="J241" s="402" t="str">
        <f>IF(LEN(INDEX(TasksList!$B$6:$B$1005,ROW(J238),1))=0,"",INDEX(TasksList!$B$6:$B$1005,ROW(J238),1)&amp;" - "&amp;INDEX(TasksList!$D$6:$D$1005,ROW(J238),1))</f>
        <v/>
      </c>
      <c r="K241" s="402"/>
      <c r="L241" s="399" t="str">
        <f t="array" ref="L241">IFERROR(INDEX($J$4:$J$1003,SMALL($K$4:$K$1003,ROW(L241)-3),1),"")</f>
        <v/>
      </c>
      <c r="M241" s="206"/>
      <c r="N241" s="362" t="str">
        <f>IFERROR(IF(LEN(INDEX(PlansAndNotes!$D$6:$D$4005,ROW(B241)-ROW($C$3)))=0,"",INDEX(PlansAndNotes!$D$6:$D$4005,ROW(B241)-ROW($C$3))),"")</f>
        <v/>
      </c>
      <c r="O241" s="165" t="str">
        <f t="shared" si="40"/>
        <v/>
      </c>
      <c r="P241" s="363" t="str">
        <f>IFERROR(IF(LEN(INDEX(PlansAndNotes!$E$6:$E$4005,ROW(B241)-ROW($C$3)))=0,"",INDEX(PlansAndNotes!$E$6:$E$4005,ROW(B241)-ROW($C$3))),"")</f>
        <v/>
      </c>
      <c r="Q241" s="363" t="str">
        <f>IFERROR(IF(LEN(INDEX(PlansAndNotes!$G$6:$G$4005,ROW(B241)-ROW($C$3)))=0,"",INDEX(PlansAndNotes!$G$6:$G$4005,ROW(B241)-ROW($C$3))),"")</f>
        <v/>
      </c>
      <c r="R241" s="361" t="str">
        <f>IFERROR(IF(LEN(D241)&gt;0,IF(LEN(INDEX(AdressBook!$C$6:$C$25,MATCH(D241,AdressBook!$B$6:$B$25,0),1))=0,"",INDEX(AdressBook!$C$6:$C$25,MATCH(D241,AdressBook!$B$6:$B$25,0),1)),""),"")</f>
        <v/>
      </c>
      <c r="S241" s="165">
        <f>IF(LEN(C241)&gt;0,IFERROR(IF(MATCH(C241,C242:$C$4004,0)&gt;0,-1,ROW(S241)-ROW($S$3)),ROW(S241)-ROW($S$3)),-1)</f>
        <v>-1</v>
      </c>
      <c r="T241" s="165">
        <f t="shared" si="41"/>
        <v>0</v>
      </c>
      <c r="U241" s="165" t="str">
        <f t="shared" si="42"/>
        <v/>
      </c>
      <c r="V241" s="165" t="str">
        <f>IFERROR(IF(OR(C241="",S241&lt;0),"",IF(SUBTOTAL(3,C241:C241)=0,-1,SUBTOTAL(3,$C$4:C241))),"")</f>
        <v/>
      </c>
      <c r="W241" s="156" t="str">
        <f t="array" ref="W241">IF(LEN(C241)&gt;0,IFERROR(IF(MATCH(C241,$C$3:$C240,0)&gt;0,N241-INDEX($N$3:N240,SUMPRODUCT(MAX(ROW($C$3:$C240)*(C241=$C$3:$C240)))-2,1),""),""),"")</f>
        <v/>
      </c>
      <c r="X241" s="156">
        <f t="shared" ca="1" si="43"/>
        <v>1</v>
      </c>
      <c r="Y241" s="156">
        <f t="shared" ca="1" si="44"/>
        <v>1</v>
      </c>
      <c r="AB241" s="406"/>
      <c r="AC241" s="380"/>
      <c r="AD241" s="380">
        <f t="shared" si="45"/>
        <v>0</v>
      </c>
      <c r="AQ241" s="165" t="str">
        <f t="shared" si="46"/>
        <v/>
      </c>
      <c r="AR241" s="167" t="str">
        <f t="array" ref="AR241" xml:space="preserve"> IFERROR( IF(OR(DATERANGE="All Data",DATERANGE=""), INDEX(Calculations!$AC$7:$AC$506,SMALL(IF(Calculations!$AC$7:$AC$506&lt;&gt;"0",ROW($AQ$6:$AQ$505)-ROW(INDEX($AQ$6:$AQ$505,1,1))+1),AQ241),1),INDEX(Calculations!$AD$7:$AD$506,SMALL(IF(Calculations!$AD$7:$AD$506&lt;&gt;0,ROW($AQ$6:$AQ$505)-ROW(INDEX($AQ$6:$AQ$505,1,1))+1),AQ241),1)),"")</f>
        <v/>
      </c>
      <c r="AS241" s="164" t="str">
        <f t="array" ref="AS241" xml:space="preserve"> IFERROR(IF(OR(DATERANGE="All Data",DATERANGE=""),INDEX(AdressBook!$B$6:$B$505,SMALL(IF(Calculations!$AC$7:$AC$506&lt;&gt;"0",ROW($AQ$6:$AQ$505)-ROW(INDEX($AQ$6:$AQ$505,1,1))+1),AQ241),1),INDEX(AdressBook!$B$6:$B$505,SMALL(IF(Calculations!$AD$7:$AD$506&lt;&gt;0,ROW($AQ$6:$AQ$505)-ROW(INDEX($AQ$6:$AQ$505,1,1))+1),AQ241),1)),"")</f>
        <v/>
      </c>
      <c r="AT241" s="227" t="str">
        <f t="shared" si="47"/>
        <v/>
      </c>
      <c r="AV241" s="199"/>
      <c r="AW241" s="199"/>
    </row>
    <row r="242" spans="2:49" hidden="1" x14ac:dyDescent="0.25">
      <c r="B242" s="390" t="str">
        <f>IFERROR(IF(LEN(INDEX(PlansAndNotes!$B$6:$B$2005,ROW(A242)-ROW($B$3)))=0,"",INDEX(PlansAndNotes!$B$6:$B$2005,ROW(A242)-ROW($B$3))),"")</f>
        <v/>
      </c>
      <c r="C242" s="361" t="str">
        <f t="shared" si="39"/>
        <v/>
      </c>
      <c r="D242" s="361" t="str">
        <f>IFERROR(IF(LEN(C242)&gt;0,IF(LEN(INDEX(TasksList!$C$6:$C$1005,MATCH(C242,TasksList!$B$6:$B$1005,0),1))=0,"",INDEX(TasksList!$C$6:$C$1005,MATCH(C242,TasksList!$B$6:$B$1005,0),1)),""),"")</f>
        <v/>
      </c>
      <c r="E242" s="361" t="str">
        <f>IFERROR(IF(LEN(C242)&gt;0,IF(LEN(INDEX(TasksList!$F$6:$F$1005,MATCH(C242,TasksList!$B$6:$B$1005,0),1))=0,"not set!",INDEX(TasksList!$F$6:$F$1005,MATCH(C242,TasksList!$B$6:$B$1005,0),1)),""),"")</f>
        <v/>
      </c>
      <c r="F242" s="360" t="str">
        <f>IFERROR(IF(LEN(D242)&gt;0,IF(LEN(INDEX(AdressBook!$D$6:$D$25,MATCH(D242,AdressBook!$B$6:$B$25,0),1))=0,"",INDEX(AdressBook!$D$6:$D$25,MATCH(D242,AdressBook!$B$6:$B$25,0),1)),""),"")</f>
        <v/>
      </c>
      <c r="G242" s="361" t="str">
        <f>IFERROR(IF(LEN(INDEX(PlansAndNotes!$F$6:$F$2005,ROW(B242)-ROW($C$3)))=0,"",INDEX(PlansAndNotes!$F$6:$F$2005,ROW(B242)-ROW($C$3))),"")</f>
        <v/>
      </c>
      <c r="H242" s="361" t="str">
        <f>IFERROR(IF(LEN(C242)&gt;0,IF(LEN(INDEX(TasksList!$G$6:$G$1005,MATCH(C242,TasksList!$B$6:$B$1005,0),1))=0,"",INDEX(TasksList!$G$6:$G$1005,MATCH(C242,TasksList!$B$6:$B$1005,0),1)),""),"")</f>
        <v/>
      </c>
      <c r="I242" s="381"/>
      <c r="J242" s="402" t="str">
        <f>IF(LEN(INDEX(TasksList!$B$6:$B$1005,ROW(J239),1))=0,"",INDEX(TasksList!$B$6:$B$1005,ROW(J239),1)&amp;" - "&amp;INDEX(TasksList!$D$6:$D$1005,ROW(J239),1))</f>
        <v/>
      </c>
      <c r="K242" s="402"/>
      <c r="L242" s="399" t="str">
        <f t="array" ref="L242">IFERROR(INDEX($J$4:$J$1003,SMALL($K$4:$K$1003,ROW(L242)-3),1),"")</f>
        <v/>
      </c>
      <c r="M242" s="206"/>
      <c r="N242" s="362" t="str">
        <f>IFERROR(IF(LEN(INDEX(PlansAndNotes!$D$6:$D$4005,ROW(B242)-ROW($C$3)))=0,"",INDEX(PlansAndNotes!$D$6:$D$4005,ROW(B242)-ROW($C$3))),"")</f>
        <v/>
      </c>
      <c r="O242" s="165" t="str">
        <f t="shared" si="40"/>
        <v/>
      </c>
      <c r="P242" s="363" t="str">
        <f>IFERROR(IF(LEN(INDEX(PlansAndNotes!$E$6:$E$4005,ROW(B242)-ROW($C$3)))=0,"",INDEX(PlansAndNotes!$E$6:$E$4005,ROW(B242)-ROW($C$3))),"")</f>
        <v/>
      </c>
      <c r="Q242" s="363" t="str">
        <f>IFERROR(IF(LEN(INDEX(PlansAndNotes!$G$6:$G$4005,ROW(B242)-ROW($C$3)))=0,"",INDEX(PlansAndNotes!$G$6:$G$4005,ROW(B242)-ROW($C$3))),"")</f>
        <v/>
      </c>
      <c r="R242" s="361" t="str">
        <f>IFERROR(IF(LEN(D242)&gt;0,IF(LEN(INDEX(AdressBook!$C$6:$C$25,MATCH(D242,AdressBook!$B$6:$B$25,0),1))=0,"",INDEX(AdressBook!$C$6:$C$25,MATCH(D242,AdressBook!$B$6:$B$25,0),1)),""),"")</f>
        <v/>
      </c>
      <c r="S242" s="165">
        <f>IF(LEN(C242)&gt;0,IFERROR(IF(MATCH(C242,C243:$C$4004,0)&gt;0,-1,ROW(S242)-ROW($S$3)),ROW(S242)-ROW($S$3)),-1)</f>
        <v>-1</v>
      </c>
      <c r="T242" s="165">
        <f t="shared" si="41"/>
        <v>0</v>
      </c>
      <c r="U242" s="165" t="str">
        <f t="shared" si="42"/>
        <v/>
      </c>
      <c r="V242" s="165" t="str">
        <f>IFERROR(IF(OR(C242="",S242&lt;0),"",IF(SUBTOTAL(3,C242:C242)=0,-1,SUBTOTAL(3,$C$4:C242))),"")</f>
        <v/>
      </c>
      <c r="W242" s="156" t="str">
        <f t="array" ref="W242">IF(LEN(C242)&gt;0,IFERROR(IF(MATCH(C242,$C$3:$C241,0)&gt;0,N242-INDEX($N$3:N241,SUMPRODUCT(MAX(ROW($C$3:$C241)*(C242=$C$3:$C241)))-2,1),""),""),"")</f>
        <v/>
      </c>
      <c r="X242" s="156">
        <f t="shared" ca="1" si="43"/>
        <v>1</v>
      </c>
      <c r="Y242" s="156">
        <f t="shared" ca="1" si="44"/>
        <v>1</v>
      </c>
      <c r="AB242" s="406"/>
      <c r="AC242" s="380"/>
      <c r="AD242" s="380">
        <f t="shared" si="45"/>
        <v>0</v>
      </c>
      <c r="AQ242" s="165" t="str">
        <f t="shared" si="46"/>
        <v/>
      </c>
      <c r="AR242" s="167" t="str">
        <f t="array" ref="AR242" xml:space="preserve"> IFERROR( IF(OR(DATERANGE="All Data",DATERANGE=""), INDEX(Calculations!$AC$7:$AC$506,SMALL(IF(Calculations!$AC$7:$AC$506&lt;&gt;"0",ROW($AQ$6:$AQ$505)-ROW(INDEX($AQ$6:$AQ$505,1,1))+1),AQ242),1),INDEX(Calculations!$AD$7:$AD$506,SMALL(IF(Calculations!$AD$7:$AD$506&lt;&gt;0,ROW($AQ$6:$AQ$505)-ROW(INDEX($AQ$6:$AQ$505,1,1))+1),AQ242),1)),"")</f>
        <v/>
      </c>
      <c r="AS242" s="164" t="str">
        <f t="array" ref="AS242" xml:space="preserve"> IFERROR(IF(OR(DATERANGE="All Data",DATERANGE=""),INDEX(AdressBook!$B$6:$B$505,SMALL(IF(Calculations!$AC$7:$AC$506&lt;&gt;"0",ROW($AQ$6:$AQ$505)-ROW(INDEX($AQ$6:$AQ$505,1,1))+1),AQ242),1),INDEX(AdressBook!$B$6:$B$505,SMALL(IF(Calculations!$AD$7:$AD$506&lt;&gt;0,ROW($AQ$6:$AQ$505)-ROW(INDEX($AQ$6:$AQ$505,1,1))+1),AQ242),1)),"")</f>
        <v/>
      </c>
      <c r="AT242" s="227" t="str">
        <f t="shared" si="47"/>
        <v/>
      </c>
      <c r="AV242" s="199"/>
      <c r="AW242" s="199"/>
    </row>
    <row r="243" spans="2:49" hidden="1" x14ac:dyDescent="0.25">
      <c r="B243" s="390" t="str">
        <f>IFERROR(IF(LEN(INDEX(PlansAndNotes!$B$6:$B$2005,ROW(A243)-ROW($B$3)))=0,"",INDEX(PlansAndNotes!$B$6:$B$2005,ROW(A243)-ROW($B$3))),"")</f>
        <v/>
      </c>
      <c r="C243" s="361" t="str">
        <f t="shared" si="39"/>
        <v/>
      </c>
      <c r="D243" s="361" t="str">
        <f>IFERROR(IF(LEN(C243)&gt;0,IF(LEN(INDEX(TasksList!$C$6:$C$1005,MATCH(C243,TasksList!$B$6:$B$1005,0),1))=0,"",INDEX(TasksList!$C$6:$C$1005,MATCH(C243,TasksList!$B$6:$B$1005,0),1)),""),"")</f>
        <v/>
      </c>
      <c r="E243" s="361" t="str">
        <f>IFERROR(IF(LEN(C243)&gt;0,IF(LEN(INDEX(TasksList!$F$6:$F$1005,MATCH(C243,TasksList!$B$6:$B$1005,0),1))=0,"not set!",INDEX(TasksList!$F$6:$F$1005,MATCH(C243,TasksList!$B$6:$B$1005,0),1)),""),"")</f>
        <v/>
      </c>
      <c r="F243" s="360" t="str">
        <f>IFERROR(IF(LEN(D243)&gt;0,IF(LEN(INDEX(AdressBook!$D$6:$D$25,MATCH(D243,AdressBook!$B$6:$B$25,0),1))=0,"",INDEX(AdressBook!$D$6:$D$25,MATCH(D243,AdressBook!$B$6:$B$25,0),1)),""),"")</f>
        <v/>
      </c>
      <c r="G243" s="361" t="str">
        <f>IFERROR(IF(LEN(INDEX(PlansAndNotes!$F$6:$F$2005,ROW(B243)-ROW($C$3)))=0,"",INDEX(PlansAndNotes!$F$6:$F$2005,ROW(B243)-ROW($C$3))),"")</f>
        <v/>
      </c>
      <c r="H243" s="361" t="str">
        <f>IFERROR(IF(LEN(C243)&gt;0,IF(LEN(INDEX(TasksList!$G$6:$G$1005,MATCH(C243,TasksList!$B$6:$B$1005,0),1))=0,"",INDEX(TasksList!$G$6:$G$1005,MATCH(C243,TasksList!$B$6:$B$1005,0),1)),""),"")</f>
        <v/>
      </c>
      <c r="I243" s="381"/>
      <c r="J243" s="402" t="str">
        <f>IF(LEN(INDEX(TasksList!$B$6:$B$1005,ROW(J240),1))=0,"",INDEX(TasksList!$B$6:$B$1005,ROW(J240),1)&amp;" - "&amp;INDEX(TasksList!$D$6:$D$1005,ROW(J240),1))</f>
        <v/>
      </c>
      <c r="K243" s="402"/>
      <c r="L243" s="399" t="str">
        <f t="array" ref="L243">IFERROR(INDEX($J$4:$J$1003,SMALL($K$4:$K$1003,ROW(L243)-3),1),"")</f>
        <v/>
      </c>
      <c r="M243" s="206"/>
      <c r="N243" s="362" t="str">
        <f>IFERROR(IF(LEN(INDEX(PlansAndNotes!$D$6:$D$4005,ROW(B243)-ROW($C$3)))=0,"",INDEX(PlansAndNotes!$D$6:$D$4005,ROW(B243)-ROW($C$3))),"")</f>
        <v/>
      </c>
      <c r="O243" s="165" t="str">
        <f t="shared" si="40"/>
        <v/>
      </c>
      <c r="P243" s="363" t="str">
        <f>IFERROR(IF(LEN(INDEX(PlansAndNotes!$E$6:$E$4005,ROW(B243)-ROW($C$3)))=0,"",INDEX(PlansAndNotes!$E$6:$E$4005,ROW(B243)-ROW($C$3))),"")</f>
        <v/>
      </c>
      <c r="Q243" s="363" t="str">
        <f>IFERROR(IF(LEN(INDEX(PlansAndNotes!$G$6:$G$4005,ROW(B243)-ROW($C$3)))=0,"",INDEX(PlansAndNotes!$G$6:$G$4005,ROW(B243)-ROW($C$3))),"")</f>
        <v/>
      </c>
      <c r="R243" s="361" t="str">
        <f>IFERROR(IF(LEN(D243)&gt;0,IF(LEN(INDEX(AdressBook!$C$6:$C$25,MATCH(D243,AdressBook!$B$6:$B$25,0),1))=0,"",INDEX(AdressBook!$C$6:$C$25,MATCH(D243,AdressBook!$B$6:$B$25,0),1)),""),"")</f>
        <v/>
      </c>
      <c r="S243" s="165">
        <f>IF(LEN(C243)&gt;0,IFERROR(IF(MATCH(C243,C244:$C$4004,0)&gt;0,-1,ROW(S243)-ROW($S$3)),ROW(S243)-ROW($S$3)),-1)</f>
        <v>-1</v>
      </c>
      <c r="T243" s="165">
        <f t="shared" si="41"/>
        <v>0</v>
      </c>
      <c r="U243" s="165" t="str">
        <f t="shared" si="42"/>
        <v/>
      </c>
      <c r="V243" s="165" t="str">
        <f>IFERROR(IF(OR(C243="",S243&lt;0),"",IF(SUBTOTAL(3,C243:C243)=0,-1,SUBTOTAL(3,$C$4:C243))),"")</f>
        <v/>
      </c>
      <c r="W243" s="156" t="str">
        <f t="array" ref="W243">IF(LEN(C243)&gt;0,IFERROR(IF(MATCH(C243,$C$3:$C242,0)&gt;0,N243-INDEX($N$3:N242,SUMPRODUCT(MAX(ROW($C$3:$C242)*(C243=$C$3:$C242)))-2,1),""),""),"")</f>
        <v/>
      </c>
      <c r="X243" s="156">
        <f t="shared" ca="1" si="43"/>
        <v>1</v>
      </c>
      <c r="Y243" s="156">
        <f t="shared" ca="1" si="44"/>
        <v>1</v>
      </c>
      <c r="AB243" s="406"/>
      <c r="AC243" s="380"/>
      <c r="AD243" s="380">
        <f t="shared" si="45"/>
        <v>0</v>
      </c>
      <c r="AQ243" s="165" t="str">
        <f t="shared" si="46"/>
        <v/>
      </c>
      <c r="AR243" s="167" t="str">
        <f t="array" ref="AR243" xml:space="preserve"> IFERROR( IF(OR(DATERANGE="All Data",DATERANGE=""), INDEX(Calculations!$AC$7:$AC$506,SMALL(IF(Calculations!$AC$7:$AC$506&lt;&gt;"0",ROW($AQ$6:$AQ$505)-ROW(INDEX($AQ$6:$AQ$505,1,1))+1),AQ243),1),INDEX(Calculations!$AD$7:$AD$506,SMALL(IF(Calculations!$AD$7:$AD$506&lt;&gt;0,ROW($AQ$6:$AQ$505)-ROW(INDEX($AQ$6:$AQ$505,1,1))+1),AQ243),1)),"")</f>
        <v/>
      </c>
      <c r="AS243" s="164" t="str">
        <f t="array" ref="AS243" xml:space="preserve"> IFERROR(IF(OR(DATERANGE="All Data",DATERANGE=""),INDEX(AdressBook!$B$6:$B$505,SMALL(IF(Calculations!$AC$7:$AC$506&lt;&gt;"0",ROW($AQ$6:$AQ$505)-ROW(INDEX($AQ$6:$AQ$505,1,1))+1),AQ243),1),INDEX(AdressBook!$B$6:$B$505,SMALL(IF(Calculations!$AD$7:$AD$506&lt;&gt;0,ROW($AQ$6:$AQ$505)-ROW(INDEX($AQ$6:$AQ$505,1,1))+1),AQ243),1)),"")</f>
        <v/>
      </c>
      <c r="AT243" s="227" t="str">
        <f t="shared" si="47"/>
        <v/>
      </c>
      <c r="AV243" s="199"/>
      <c r="AW243" s="199"/>
    </row>
    <row r="244" spans="2:49" hidden="1" x14ac:dyDescent="0.25">
      <c r="B244" s="390" t="str">
        <f>IFERROR(IF(LEN(INDEX(PlansAndNotes!$B$6:$B$2005,ROW(A244)-ROW($B$3)))=0,"",INDEX(PlansAndNotes!$B$6:$B$2005,ROW(A244)-ROW($B$3))),"")</f>
        <v/>
      </c>
      <c r="C244" s="361" t="str">
        <f t="shared" si="39"/>
        <v/>
      </c>
      <c r="D244" s="361" t="str">
        <f>IFERROR(IF(LEN(C244)&gt;0,IF(LEN(INDEX(TasksList!$C$6:$C$1005,MATCH(C244,TasksList!$B$6:$B$1005,0),1))=0,"",INDEX(TasksList!$C$6:$C$1005,MATCH(C244,TasksList!$B$6:$B$1005,0),1)),""),"")</f>
        <v/>
      </c>
      <c r="E244" s="361" t="str">
        <f>IFERROR(IF(LEN(C244)&gt;0,IF(LEN(INDEX(TasksList!$F$6:$F$1005,MATCH(C244,TasksList!$B$6:$B$1005,0),1))=0,"not set!",INDEX(TasksList!$F$6:$F$1005,MATCH(C244,TasksList!$B$6:$B$1005,0),1)),""),"")</f>
        <v/>
      </c>
      <c r="F244" s="360" t="str">
        <f>IFERROR(IF(LEN(D244)&gt;0,IF(LEN(INDEX(AdressBook!$D$6:$D$25,MATCH(D244,AdressBook!$B$6:$B$25,0),1))=0,"",INDEX(AdressBook!$D$6:$D$25,MATCH(D244,AdressBook!$B$6:$B$25,0),1)),""),"")</f>
        <v/>
      </c>
      <c r="G244" s="361" t="str">
        <f>IFERROR(IF(LEN(INDEX(PlansAndNotes!$F$6:$F$2005,ROW(B244)-ROW($C$3)))=0,"",INDEX(PlansAndNotes!$F$6:$F$2005,ROW(B244)-ROW($C$3))),"")</f>
        <v/>
      </c>
      <c r="H244" s="361" t="str">
        <f>IFERROR(IF(LEN(C244)&gt;0,IF(LEN(INDEX(TasksList!$G$6:$G$1005,MATCH(C244,TasksList!$B$6:$B$1005,0),1))=0,"",INDEX(TasksList!$G$6:$G$1005,MATCH(C244,TasksList!$B$6:$B$1005,0),1)),""),"")</f>
        <v/>
      </c>
      <c r="I244" s="381"/>
      <c r="J244" s="402" t="str">
        <f>IF(LEN(INDEX(TasksList!$B$6:$B$1005,ROW(J241),1))=0,"",INDEX(TasksList!$B$6:$B$1005,ROW(J241),1)&amp;" - "&amp;INDEX(TasksList!$D$6:$D$1005,ROW(J241),1))</f>
        <v/>
      </c>
      <c r="K244" s="402"/>
      <c r="L244" s="399" t="str">
        <f t="array" ref="L244">IFERROR(INDEX($J$4:$J$1003,SMALL($K$4:$K$1003,ROW(L244)-3),1),"")</f>
        <v/>
      </c>
      <c r="M244" s="206"/>
      <c r="N244" s="362" t="str">
        <f>IFERROR(IF(LEN(INDEX(PlansAndNotes!$D$6:$D$4005,ROW(B244)-ROW($C$3)))=0,"",INDEX(PlansAndNotes!$D$6:$D$4005,ROW(B244)-ROW($C$3))),"")</f>
        <v/>
      </c>
      <c r="O244" s="165" t="str">
        <f t="shared" si="40"/>
        <v/>
      </c>
      <c r="P244" s="363" t="str">
        <f>IFERROR(IF(LEN(INDEX(PlansAndNotes!$E$6:$E$4005,ROW(B244)-ROW($C$3)))=0,"",INDEX(PlansAndNotes!$E$6:$E$4005,ROW(B244)-ROW($C$3))),"")</f>
        <v/>
      </c>
      <c r="Q244" s="363" t="str">
        <f>IFERROR(IF(LEN(INDEX(PlansAndNotes!$G$6:$G$4005,ROW(B244)-ROW($C$3)))=0,"",INDEX(PlansAndNotes!$G$6:$G$4005,ROW(B244)-ROW($C$3))),"")</f>
        <v/>
      </c>
      <c r="R244" s="361" t="str">
        <f>IFERROR(IF(LEN(D244)&gt;0,IF(LEN(INDEX(AdressBook!$C$6:$C$25,MATCH(D244,AdressBook!$B$6:$B$25,0),1))=0,"",INDEX(AdressBook!$C$6:$C$25,MATCH(D244,AdressBook!$B$6:$B$25,0),1)),""),"")</f>
        <v/>
      </c>
      <c r="S244" s="165">
        <f>IF(LEN(C244)&gt;0,IFERROR(IF(MATCH(C244,C245:$C$4004,0)&gt;0,-1,ROW(S244)-ROW($S$3)),ROW(S244)-ROW($S$3)),-1)</f>
        <v>-1</v>
      </c>
      <c r="T244" s="165">
        <f t="shared" si="41"/>
        <v>0</v>
      </c>
      <c r="U244" s="165" t="str">
        <f t="shared" si="42"/>
        <v/>
      </c>
      <c r="V244" s="165" t="str">
        <f>IFERROR(IF(OR(C244="",S244&lt;0),"",IF(SUBTOTAL(3,C244:C244)=0,-1,SUBTOTAL(3,$C$4:C244))),"")</f>
        <v/>
      </c>
      <c r="W244" s="156" t="str">
        <f t="array" ref="W244">IF(LEN(C244)&gt;0,IFERROR(IF(MATCH(C244,$C$3:$C243,0)&gt;0,N244-INDEX($N$3:N243,SUMPRODUCT(MAX(ROW($C$3:$C243)*(C244=$C$3:$C243)))-2,1),""),""),"")</f>
        <v/>
      </c>
      <c r="X244" s="156">
        <f t="shared" ca="1" si="43"/>
        <v>1</v>
      </c>
      <c r="Y244" s="156">
        <f t="shared" ca="1" si="44"/>
        <v>1</v>
      </c>
      <c r="AB244" s="406"/>
      <c r="AC244" s="380"/>
      <c r="AD244" s="380">
        <f t="shared" si="45"/>
        <v>0</v>
      </c>
      <c r="AQ244" s="165" t="str">
        <f t="shared" si="46"/>
        <v/>
      </c>
      <c r="AR244" s="167" t="str">
        <f t="array" ref="AR244" xml:space="preserve"> IFERROR( IF(OR(DATERANGE="All Data",DATERANGE=""), INDEX(Calculations!$AC$7:$AC$506,SMALL(IF(Calculations!$AC$7:$AC$506&lt;&gt;"0",ROW($AQ$6:$AQ$505)-ROW(INDEX($AQ$6:$AQ$505,1,1))+1),AQ244),1),INDEX(Calculations!$AD$7:$AD$506,SMALL(IF(Calculations!$AD$7:$AD$506&lt;&gt;0,ROW($AQ$6:$AQ$505)-ROW(INDEX($AQ$6:$AQ$505,1,1))+1),AQ244),1)),"")</f>
        <v/>
      </c>
      <c r="AS244" s="164" t="str">
        <f t="array" ref="AS244" xml:space="preserve"> IFERROR(IF(OR(DATERANGE="All Data",DATERANGE=""),INDEX(AdressBook!$B$6:$B$505,SMALL(IF(Calculations!$AC$7:$AC$506&lt;&gt;"0",ROW($AQ$6:$AQ$505)-ROW(INDEX($AQ$6:$AQ$505,1,1))+1),AQ244),1),INDEX(AdressBook!$B$6:$B$505,SMALL(IF(Calculations!$AD$7:$AD$506&lt;&gt;0,ROW($AQ$6:$AQ$505)-ROW(INDEX($AQ$6:$AQ$505,1,1))+1),AQ244),1)),"")</f>
        <v/>
      </c>
      <c r="AT244" s="227" t="str">
        <f t="shared" si="47"/>
        <v/>
      </c>
      <c r="AV244" s="199"/>
      <c r="AW244" s="199"/>
    </row>
    <row r="245" spans="2:49" hidden="1" x14ac:dyDescent="0.25">
      <c r="B245" s="390" t="str">
        <f>IFERROR(IF(LEN(INDEX(PlansAndNotes!$B$6:$B$2005,ROW(A245)-ROW($B$3)))=0,"",INDEX(PlansAndNotes!$B$6:$B$2005,ROW(A245)-ROW($B$3))),"")</f>
        <v/>
      </c>
      <c r="C245" s="361" t="str">
        <f t="shared" si="39"/>
        <v/>
      </c>
      <c r="D245" s="361" t="str">
        <f>IFERROR(IF(LEN(C245)&gt;0,IF(LEN(INDEX(TasksList!$C$6:$C$1005,MATCH(C245,TasksList!$B$6:$B$1005,0),1))=0,"",INDEX(TasksList!$C$6:$C$1005,MATCH(C245,TasksList!$B$6:$B$1005,0),1)),""),"")</f>
        <v/>
      </c>
      <c r="E245" s="361" t="str">
        <f>IFERROR(IF(LEN(C245)&gt;0,IF(LEN(INDEX(TasksList!$F$6:$F$1005,MATCH(C245,TasksList!$B$6:$B$1005,0),1))=0,"not set!",INDEX(TasksList!$F$6:$F$1005,MATCH(C245,TasksList!$B$6:$B$1005,0),1)),""),"")</f>
        <v/>
      </c>
      <c r="F245" s="360" t="str">
        <f>IFERROR(IF(LEN(D245)&gt;0,IF(LEN(INDEX(AdressBook!$D$6:$D$25,MATCH(D245,AdressBook!$B$6:$B$25,0),1))=0,"",INDEX(AdressBook!$D$6:$D$25,MATCH(D245,AdressBook!$B$6:$B$25,0),1)),""),"")</f>
        <v/>
      </c>
      <c r="G245" s="361" t="str">
        <f>IFERROR(IF(LEN(INDEX(PlansAndNotes!$F$6:$F$2005,ROW(B245)-ROW($C$3)))=0,"",INDEX(PlansAndNotes!$F$6:$F$2005,ROW(B245)-ROW($C$3))),"")</f>
        <v/>
      </c>
      <c r="H245" s="361" t="str">
        <f>IFERROR(IF(LEN(C245)&gt;0,IF(LEN(INDEX(TasksList!$G$6:$G$1005,MATCH(C245,TasksList!$B$6:$B$1005,0),1))=0,"",INDEX(TasksList!$G$6:$G$1005,MATCH(C245,TasksList!$B$6:$B$1005,0),1)),""),"")</f>
        <v/>
      </c>
      <c r="I245" s="381"/>
      <c r="J245" s="402" t="str">
        <f>IF(LEN(INDEX(TasksList!$B$6:$B$1005,ROW(J242),1))=0,"",INDEX(TasksList!$B$6:$B$1005,ROW(J242),1)&amp;" - "&amp;INDEX(TasksList!$D$6:$D$1005,ROW(J242),1))</f>
        <v/>
      </c>
      <c r="K245" s="402"/>
      <c r="L245" s="399" t="str">
        <f t="array" ref="L245">IFERROR(INDEX($J$4:$J$1003,SMALL($K$4:$K$1003,ROW(L245)-3),1),"")</f>
        <v/>
      </c>
      <c r="M245" s="206"/>
      <c r="N245" s="362" t="str">
        <f>IFERROR(IF(LEN(INDEX(PlansAndNotes!$D$6:$D$4005,ROW(B245)-ROW($C$3)))=0,"",INDEX(PlansAndNotes!$D$6:$D$4005,ROW(B245)-ROW($C$3))),"")</f>
        <v/>
      </c>
      <c r="O245" s="165" t="str">
        <f t="shared" si="40"/>
        <v/>
      </c>
      <c r="P245" s="363" t="str">
        <f>IFERROR(IF(LEN(INDEX(PlansAndNotes!$E$6:$E$4005,ROW(B245)-ROW($C$3)))=0,"",INDEX(PlansAndNotes!$E$6:$E$4005,ROW(B245)-ROW($C$3))),"")</f>
        <v/>
      </c>
      <c r="Q245" s="363" t="str">
        <f>IFERROR(IF(LEN(INDEX(PlansAndNotes!$G$6:$G$4005,ROW(B245)-ROW($C$3)))=0,"",INDEX(PlansAndNotes!$G$6:$G$4005,ROW(B245)-ROW($C$3))),"")</f>
        <v/>
      </c>
      <c r="R245" s="361" t="str">
        <f>IFERROR(IF(LEN(D245)&gt;0,IF(LEN(INDEX(AdressBook!$C$6:$C$25,MATCH(D245,AdressBook!$B$6:$B$25,0),1))=0,"",INDEX(AdressBook!$C$6:$C$25,MATCH(D245,AdressBook!$B$6:$B$25,0),1)),""),"")</f>
        <v/>
      </c>
      <c r="S245" s="165">
        <f>IF(LEN(C245)&gt;0,IFERROR(IF(MATCH(C245,C246:$C$4004,0)&gt;0,-1,ROW(S245)-ROW($S$3)),ROW(S245)-ROW($S$3)),-1)</f>
        <v>-1</v>
      </c>
      <c r="T245" s="165">
        <f t="shared" si="41"/>
        <v>0</v>
      </c>
      <c r="U245" s="165" t="str">
        <f t="shared" si="42"/>
        <v/>
      </c>
      <c r="V245" s="165" t="str">
        <f>IFERROR(IF(OR(C245="",S245&lt;0),"",IF(SUBTOTAL(3,C245:C245)=0,-1,SUBTOTAL(3,$C$4:C245))),"")</f>
        <v/>
      </c>
      <c r="W245" s="156" t="str">
        <f t="array" ref="W245">IF(LEN(C245)&gt;0,IFERROR(IF(MATCH(C245,$C$3:$C244,0)&gt;0,N245-INDEX($N$3:N244,SUMPRODUCT(MAX(ROW($C$3:$C244)*(C245=$C$3:$C244)))-2,1),""),""),"")</f>
        <v/>
      </c>
      <c r="X245" s="156">
        <f t="shared" ca="1" si="43"/>
        <v>1</v>
      </c>
      <c r="Y245" s="156">
        <f t="shared" ca="1" si="44"/>
        <v>1</v>
      </c>
      <c r="AB245" s="406"/>
      <c r="AC245" s="380"/>
      <c r="AD245" s="380">
        <f t="shared" si="45"/>
        <v>0</v>
      </c>
      <c r="AQ245" s="165" t="str">
        <f t="shared" si="46"/>
        <v/>
      </c>
      <c r="AR245" s="167" t="str">
        <f t="array" ref="AR245" xml:space="preserve"> IFERROR( IF(OR(DATERANGE="All Data",DATERANGE=""), INDEX(Calculations!$AC$7:$AC$506,SMALL(IF(Calculations!$AC$7:$AC$506&lt;&gt;"0",ROW($AQ$6:$AQ$505)-ROW(INDEX($AQ$6:$AQ$505,1,1))+1),AQ245),1),INDEX(Calculations!$AD$7:$AD$506,SMALL(IF(Calculations!$AD$7:$AD$506&lt;&gt;0,ROW($AQ$6:$AQ$505)-ROW(INDEX($AQ$6:$AQ$505,1,1))+1),AQ245),1)),"")</f>
        <v/>
      </c>
      <c r="AS245" s="164" t="str">
        <f t="array" ref="AS245" xml:space="preserve"> IFERROR(IF(OR(DATERANGE="All Data",DATERANGE=""),INDEX(AdressBook!$B$6:$B$505,SMALL(IF(Calculations!$AC$7:$AC$506&lt;&gt;"0",ROW($AQ$6:$AQ$505)-ROW(INDEX($AQ$6:$AQ$505,1,1))+1),AQ245),1),INDEX(AdressBook!$B$6:$B$505,SMALL(IF(Calculations!$AD$7:$AD$506&lt;&gt;0,ROW($AQ$6:$AQ$505)-ROW(INDEX($AQ$6:$AQ$505,1,1))+1),AQ245),1)),"")</f>
        <v/>
      </c>
      <c r="AT245" s="227" t="str">
        <f t="shared" si="47"/>
        <v/>
      </c>
      <c r="AV245" s="199"/>
      <c r="AW245" s="199"/>
    </row>
    <row r="246" spans="2:49" hidden="1" x14ac:dyDescent="0.25">
      <c r="B246" s="390" t="str">
        <f>IFERROR(IF(LEN(INDEX(PlansAndNotes!$B$6:$B$2005,ROW(A246)-ROW($B$3)))=0,"",INDEX(PlansAndNotes!$B$6:$B$2005,ROW(A246)-ROW($B$3))),"")</f>
        <v/>
      </c>
      <c r="C246" s="361" t="str">
        <f t="shared" si="39"/>
        <v/>
      </c>
      <c r="D246" s="361" t="str">
        <f>IFERROR(IF(LEN(C246)&gt;0,IF(LEN(INDEX(TasksList!$C$6:$C$1005,MATCH(C246,TasksList!$B$6:$B$1005,0),1))=0,"",INDEX(TasksList!$C$6:$C$1005,MATCH(C246,TasksList!$B$6:$B$1005,0),1)),""),"")</f>
        <v/>
      </c>
      <c r="E246" s="361" t="str">
        <f>IFERROR(IF(LEN(C246)&gt;0,IF(LEN(INDEX(TasksList!$F$6:$F$1005,MATCH(C246,TasksList!$B$6:$B$1005,0),1))=0,"not set!",INDEX(TasksList!$F$6:$F$1005,MATCH(C246,TasksList!$B$6:$B$1005,0),1)),""),"")</f>
        <v/>
      </c>
      <c r="F246" s="360" t="str">
        <f>IFERROR(IF(LEN(D246)&gt;0,IF(LEN(INDEX(AdressBook!$D$6:$D$25,MATCH(D246,AdressBook!$B$6:$B$25,0),1))=0,"",INDEX(AdressBook!$D$6:$D$25,MATCH(D246,AdressBook!$B$6:$B$25,0),1)),""),"")</f>
        <v/>
      </c>
      <c r="G246" s="361" t="str">
        <f>IFERROR(IF(LEN(INDEX(PlansAndNotes!$F$6:$F$2005,ROW(B246)-ROW($C$3)))=0,"",INDEX(PlansAndNotes!$F$6:$F$2005,ROW(B246)-ROW($C$3))),"")</f>
        <v/>
      </c>
      <c r="H246" s="361" t="str">
        <f>IFERROR(IF(LEN(C246)&gt;0,IF(LEN(INDEX(TasksList!$G$6:$G$1005,MATCH(C246,TasksList!$B$6:$B$1005,0),1))=0,"",INDEX(TasksList!$G$6:$G$1005,MATCH(C246,TasksList!$B$6:$B$1005,0),1)),""),"")</f>
        <v/>
      </c>
      <c r="I246" s="381"/>
      <c r="J246" s="402" t="str">
        <f>IF(LEN(INDEX(TasksList!$B$6:$B$1005,ROW(J243),1))=0,"",INDEX(TasksList!$B$6:$B$1005,ROW(J243),1)&amp;" - "&amp;INDEX(TasksList!$D$6:$D$1005,ROW(J243),1))</f>
        <v/>
      </c>
      <c r="K246" s="402"/>
      <c r="L246" s="399" t="str">
        <f t="array" ref="L246">IFERROR(INDEX($J$4:$J$1003,SMALL($K$4:$K$1003,ROW(L246)-3),1),"")</f>
        <v/>
      </c>
      <c r="M246" s="206"/>
      <c r="N246" s="362" t="str">
        <f>IFERROR(IF(LEN(INDEX(PlansAndNotes!$D$6:$D$4005,ROW(B246)-ROW($C$3)))=0,"",INDEX(PlansAndNotes!$D$6:$D$4005,ROW(B246)-ROW($C$3))),"")</f>
        <v/>
      </c>
      <c r="O246" s="165" t="str">
        <f t="shared" si="40"/>
        <v/>
      </c>
      <c r="P246" s="363" t="str">
        <f>IFERROR(IF(LEN(INDEX(PlansAndNotes!$E$6:$E$4005,ROW(B246)-ROW($C$3)))=0,"",INDEX(PlansAndNotes!$E$6:$E$4005,ROW(B246)-ROW($C$3))),"")</f>
        <v/>
      </c>
      <c r="Q246" s="363" t="str">
        <f>IFERROR(IF(LEN(INDEX(PlansAndNotes!$G$6:$G$4005,ROW(B246)-ROW($C$3)))=0,"",INDEX(PlansAndNotes!$G$6:$G$4005,ROW(B246)-ROW($C$3))),"")</f>
        <v/>
      </c>
      <c r="R246" s="361" t="str">
        <f>IFERROR(IF(LEN(D246)&gt;0,IF(LEN(INDEX(AdressBook!$C$6:$C$25,MATCH(D246,AdressBook!$B$6:$B$25,0),1))=0,"",INDEX(AdressBook!$C$6:$C$25,MATCH(D246,AdressBook!$B$6:$B$25,0),1)),""),"")</f>
        <v/>
      </c>
      <c r="S246" s="165">
        <f>IF(LEN(C246)&gt;0,IFERROR(IF(MATCH(C246,C247:$C$4004,0)&gt;0,-1,ROW(S246)-ROW($S$3)),ROW(S246)-ROW($S$3)),-1)</f>
        <v>-1</v>
      </c>
      <c r="T246" s="165">
        <f t="shared" si="41"/>
        <v>0</v>
      </c>
      <c r="U246" s="165" t="str">
        <f t="shared" si="42"/>
        <v/>
      </c>
      <c r="V246" s="165" t="str">
        <f>IFERROR(IF(OR(C246="",S246&lt;0),"",IF(SUBTOTAL(3,C246:C246)=0,-1,SUBTOTAL(3,$C$4:C246))),"")</f>
        <v/>
      </c>
      <c r="W246" s="156" t="str">
        <f t="array" ref="W246">IF(LEN(C246)&gt;0,IFERROR(IF(MATCH(C246,$C$3:$C245,0)&gt;0,N246-INDEX($N$3:N245,SUMPRODUCT(MAX(ROW($C$3:$C245)*(C246=$C$3:$C245)))-2,1),""),""),"")</f>
        <v/>
      </c>
      <c r="X246" s="156">
        <f t="shared" ca="1" si="43"/>
        <v>1</v>
      </c>
      <c r="Y246" s="156">
        <f t="shared" ca="1" si="44"/>
        <v>1</v>
      </c>
      <c r="AB246" s="406"/>
      <c r="AC246" s="380"/>
      <c r="AD246" s="380">
        <f t="shared" si="45"/>
        <v>0</v>
      </c>
      <c r="AQ246" s="165" t="str">
        <f t="shared" si="46"/>
        <v/>
      </c>
      <c r="AR246" s="167" t="str">
        <f t="array" ref="AR246" xml:space="preserve"> IFERROR( IF(OR(DATERANGE="All Data",DATERANGE=""), INDEX(Calculations!$AC$7:$AC$506,SMALL(IF(Calculations!$AC$7:$AC$506&lt;&gt;"0",ROW($AQ$6:$AQ$505)-ROW(INDEX($AQ$6:$AQ$505,1,1))+1),AQ246),1),INDEX(Calculations!$AD$7:$AD$506,SMALL(IF(Calculations!$AD$7:$AD$506&lt;&gt;0,ROW($AQ$6:$AQ$505)-ROW(INDEX($AQ$6:$AQ$505,1,1))+1),AQ246),1)),"")</f>
        <v/>
      </c>
      <c r="AS246" s="164" t="str">
        <f t="array" ref="AS246" xml:space="preserve"> IFERROR(IF(OR(DATERANGE="All Data",DATERANGE=""),INDEX(AdressBook!$B$6:$B$505,SMALL(IF(Calculations!$AC$7:$AC$506&lt;&gt;"0",ROW($AQ$6:$AQ$505)-ROW(INDEX($AQ$6:$AQ$505,1,1))+1),AQ246),1),INDEX(AdressBook!$B$6:$B$505,SMALL(IF(Calculations!$AD$7:$AD$506&lt;&gt;0,ROW($AQ$6:$AQ$505)-ROW(INDEX($AQ$6:$AQ$505,1,1))+1),AQ246),1)),"")</f>
        <v/>
      </c>
      <c r="AT246" s="227" t="str">
        <f t="shared" si="47"/>
        <v/>
      </c>
      <c r="AV246" s="199"/>
      <c r="AW246" s="199"/>
    </row>
    <row r="247" spans="2:49" hidden="1" x14ac:dyDescent="0.25">
      <c r="B247" s="390" t="str">
        <f>IFERROR(IF(LEN(INDEX(PlansAndNotes!$B$6:$B$2005,ROW(A247)-ROW($B$3)))=0,"",INDEX(PlansAndNotes!$B$6:$B$2005,ROW(A247)-ROW($B$3))),"")</f>
        <v/>
      </c>
      <c r="C247" s="361" t="str">
        <f t="shared" si="39"/>
        <v/>
      </c>
      <c r="D247" s="361" t="str">
        <f>IFERROR(IF(LEN(C247)&gt;0,IF(LEN(INDEX(TasksList!$C$6:$C$1005,MATCH(C247,TasksList!$B$6:$B$1005,0),1))=0,"",INDEX(TasksList!$C$6:$C$1005,MATCH(C247,TasksList!$B$6:$B$1005,0),1)),""),"")</f>
        <v/>
      </c>
      <c r="E247" s="361" t="str">
        <f>IFERROR(IF(LEN(C247)&gt;0,IF(LEN(INDEX(TasksList!$F$6:$F$1005,MATCH(C247,TasksList!$B$6:$B$1005,0),1))=0,"not set!",INDEX(TasksList!$F$6:$F$1005,MATCH(C247,TasksList!$B$6:$B$1005,0),1)),""),"")</f>
        <v/>
      </c>
      <c r="F247" s="360" t="str">
        <f>IFERROR(IF(LEN(D247)&gt;0,IF(LEN(INDEX(AdressBook!$D$6:$D$25,MATCH(D247,AdressBook!$B$6:$B$25,0),1))=0,"",INDEX(AdressBook!$D$6:$D$25,MATCH(D247,AdressBook!$B$6:$B$25,0),1)),""),"")</f>
        <v/>
      </c>
      <c r="G247" s="361" t="str">
        <f>IFERROR(IF(LEN(INDEX(PlansAndNotes!$F$6:$F$2005,ROW(B247)-ROW($C$3)))=0,"",INDEX(PlansAndNotes!$F$6:$F$2005,ROW(B247)-ROW($C$3))),"")</f>
        <v/>
      </c>
      <c r="H247" s="361" t="str">
        <f>IFERROR(IF(LEN(C247)&gt;0,IF(LEN(INDEX(TasksList!$G$6:$G$1005,MATCH(C247,TasksList!$B$6:$B$1005,0),1))=0,"",INDEX(TasksList!$G$6:$G$1005,MATCH(C247,TasksList!$B$6:$B$1005,0),1)),""),"")</f>
        <v/>
      </c>
      <c r="I247" s="381"/>
      <c r="J247" s="402" t="str">
        <f>IF(LEN(INDEX(TasksList!$B$6:$B$1005,ROW(J244),1))=0,"",INDEX(TasksList!$B$6:$B$1005,ROW(J244),1)&amp;" - "&amp;INDEX(TasksList!$D$6:$D$1005,ROW(J244),1))</f>
        <v/>
      </c>
      <c r="K247" s="402"/>
      <c r="L247" s="399" t="str">
        <f t="array" ref="L247">IFERROR(INDEX($J$4:$J$1003,SMALL($K$4:$K$1003,ROW(L247)-3),1),"")</f>
        <v/>
      </c>
      <c r="M247" s="206"/>
      <c r="N247" s="362" t="str">
        <f>IFERROR(IF(LEN(INDEX(PlansAndNotes!$D$6:$D$4005,ROW(B247)-ROW($C$3)))=0,"",INDEX(PlansAndNotes!$D$6:$D$4005,ROW(B247)-ROW($C$3))),"")</f>
        <v/>
      </c>
      <c r="O247" s="165" t="str">
        <f t="shared" si="40"/>
        <v/>
      </c>
      <c r="P247" s="363" t="str">
        <f>IFERROR(IF(LEN(INDEX(PlansAndNotes!$E$6:$E$4005,ROW(B247)-ROW($C$3)))=0,"",INDEX(PlansAndNotes!$E$6:$E$4005,ROW(B247)-ROW($C$3))),"")</f>
        <v/>
      </c>
      <c r="Q247" s="363" t="str">
        <f>IFERROR(IF(LEN(INDEX(PlansAndNotes!$G$6:$G$4005,ROW(B247)-ROW($C$3)))=0,"",INDEX(PlansAndNotes!$G$6:$G$4005,ROW(B247)-ROW($C$3))),"")</f>
        <v/>
      </c>
      <c r="R247" s="361" t="str">
        <f>IFERROR(IF(LEN(D247)&gt;0,IF(LEN(INDEX(AdressBook!$C$6:$C$25,MATCH(D247,AdressBook!$B$6:$B$25,0),1))=0,"",INDEX(AdressBook!$C$6:$C$25,MATCH(D247,AdressBook!$B$6:$B$25,0),1)),""),"")</f>
        <v/>
      </c>
      <c r="S247" s="165">
        <f>IF(LEN(C247)&gt;0,IFERROR(IF(MATCH(C247,C248:$C$4004,0)&gt;0,-1,ROW(S247)-ROW($S$3)),ROW(S247)-ROW($S$3)),-1)</f>
        <v>-1</v>
      </c>
      <c r="T247" s="165">
        <f t="shared" si="41"/>
        <v>0</v>
      </c>
      <c r="U247" s="165" t="str">
        <f t="shared" si="42"/>
        <v/>
      </c>
      <c r="V247" s="165" t="str">
        <f>IFERROR(IF(OR(C247="",S247&lt;0),"",IF(SUBTOTAL(3,C247:C247)=0,-1,SUBTOTAL(3,$C$4:C247))),"")</f>
        <v/>
      </c>
      <c r="W247" s="156" t="str">
        <f t="array" ref="W247">IF(LEN(C247)&gt;0,IFERROR(IF(MATCH(C247,$C$3:$C246,0)&gt;0,N247-INDEX($N$3:N246,SUMPRODUCT(MAX(ROW($C$3:$C246)*(C247=$C$3:$C246)))-2,1),""),""),"")</f>
        <v/>
      </c>
      <c r="X247" s="156">
        <f t="shared" ca="1" si="43"/>
        <v>1</v>
      </c>
      <c r="Y247" s="156">
        <f t="shared" ca="1" si="44"/>
        <v>1</v>
      </c>
      <c r="AB247" s="406"/>
      <c r="AC247" s="380"/>
      <c r="AD247" s="380">
        <f t="shared" si="45"/>
        <v>0</v>
      </c>
      <c r="AQ247" s="165" t="str">
        <f t="shared" si="46"/>
        <v/>
      </c>
      <c r="AR247" s="167" t="str">
        <f t="array" ref="AR247" xml:space="preserve"> IFERROR( IF(OR(DATERANGE="All Data",DATERANGE=""), INDEX(Calculations!$AC$7:$AC$506,SMALL(IF(Calculations!$AC$7:$AC$506&lt;&gt;"0",ROW($AQ$6:$AQ$505)-ROW(INDEX($AQ$6:$AQ$505,1,1))+1),AQ247),1),INDEX(Calculations!$AD$7:$AD$506,SMALL(IF(Calculations!$AD$7:$AD$506&lt;&gt;0,ROW($AQ$6:$AQ$505)-ROW(INDEX($AQ$6:$AQ$505,1,1))+1),AQ247),1)),"")</f>
        <v/>
      </c>
      <c r="AS247" s="164" t="str">
        <f t="array" ref="AS247" xml:space="preserve"> IFERROR(IF(OR(DATERANGE="All Data",DATERANGE=""),INDEX(AdressBook!$B$6:$B$505,SMALL(IF(Calculations!$AC$7:$AC$506&lt;&gt;"0",ROW($AQ$6:$AQ$505)-ROW(INDEX($AQ$6:$AQ$505,1,1))+1),AQ247),1),INDEX(AdressBook!$B$6:$B$505,SMALL(IF(Calculations!$AD$7:$AD$506&lt;&gt;0,ROW($AQ$6:$AQ$505)-ROW(INDEX($AQ$6:$AQ$505,1,1))+1),AQ247),1)),"")</f>
        <v/>
      </c>
      <c r="AT247" s="227" t="str">
        <f t="shared" si="47"/>
        <v/>
      </c>
      <c r="AV247" s="199"/>
      <c r="AW247" s="199"/>
    </row>
    <row r="248" spans="2:49" hidden="1" x14ac:dyDescent="0.25">
      <c r="B248" s="390" t="str">
        <f>IFERROR(IF(LEN(INDEX(PlansAndNotes!$B$6:$B$2005,ROW(A248)-ROW($B$3)))=0,"",INDEX(PlansAndNotes!$B$6:$B$2005,ROW(A248)-ROW($B$3))),"")</f>
        <v/>
      </c>
      <c r="C248" s="361" t="str">
        <f t="shared" si="39"/>
        <v/>
      </c>
      <c r="D248" s="361" t="str">
        <f>IFERROR(IF(LEN(C248)&gt;0,IF(LEN(INDEX(TasksList!$C$6:$C$1005,MATCH(C248,TasksList!$B$6:$B$1005,0),1))=0,"",INDEX(TasksList!$C$6:$C$1005,MATCH(C248,TasksList!$B$6:$B$1005,0),1)),""),"")</f>
        <v/>
      </c>
      <c r="E248" s="361" t="str">
        <f>IFERROR(IF(LEN(C248)&gt;0,IF(LEN(INDEX(TasksList!$F$6:$F$1005,MATCH(C248,TasksList!$B$6:$B$1005,0),1))=0,"not set!",INDEX(TasksList!$F$6:$F$1005,MATCH(C248,TasksList!$B$6:$B$1005,0),1)),""),"")</f>
        <v/>
      </c>
      <c r="F248" s="360" t="str">
        <f>IFERROR(IF(LEN(D248)&gt;0,IF(LEN(INDEX(AdressBook!$D$6:$D$25,MATCH(D248,AdressBook!$B$6:$B$25,0),1))=0,"",INDEX(AdressBook!$D$6:$D$25,MATCH(D248,AdressBook!$B$6:$B$25,0),1)),""),"")</f>
        <v/>
      </c>
      <c r="G248" s="361" t="str">
        <f>IFERROR(IF(LEN(INDEX(PlansAndNotes!$F$6:$F$2005,ROW(B248)-ROW($C$3)))=0,"",INDEX(PlansAndNotes!$F$6:$F$2005,ROW(B248)-ROW($C$3))),"")</f>
        <v/>
      </c>
      <c r="H248" s="361" t="str">
        <f>IFERROR(IF(LEN(C248)&gt;0,IF(LEN(INDEX(TasksList!$G$6:$G$1005,MATCH(C248,TasksList!$B$6:$B$1005,0),1))=0,"",INDEX(TasksList!$G$6:$G$1005,MATCH(C248,TasksList!$B$6:$B$1005,0),1)),""),"")</f>
        <v/>
      </c>
      <c r="I248" s="381"/>
      <c r="J248" s="402" t="str">
        <f>IF(LEN(INDEX(TasksList!$B$6:$B$1005,ROW(J245),1))=0,"",INDEX(TasksList!$B$6:$B$1005,ROW(J245),1)&amp;" - "&amp;INDEX(TasksList!$D$6:$D$1005,ROW(J245),1))</f>
        <v/>
      </c>
      <c r="K248" s="402"/>
      <c r="L248" s="399" t="str">
        <f t="array" ref="L248">IFERROR(INDEX($J$4:$J$1003,SMALL($K$4:$K$1003,ROW(L248)-3),1),"")</f>
        <v/>
      </c>
      <c r="M248" s="206"/>
      <c r="N248" s="362" t="str">
        <f>IFERROR(IF(LEN(INDEX(PlansAndNotes!$D$6:$D$4005,ROW(B248)-ROW($C$3)))=0,"",INDEX(PlansAndNotes!$D$6:$D$4005,ROW(B248)-ROW($C$3))),"")</f>
        <v/>
      </c>
      <c r="O248" s="165" t="str">
        <f t="shared" si="40"/>
        <v/>
      </c>
      <c r="P248" s="363" t="str">
        <f>IFERROR(IF(LEN(INDEX(PlansAndNotes!$E$6:$E$4005,ROW(B248)-ROW($C$3)))=0,"",INDEX(PlansAndNotes!$E$6:$E$4005,ROW(B248)-ROW($C$3))),"")</f>
        <v/>
      </c>
      <c r="Q248" s="363" t="str">
        <f>IFERROR(IF(LEN(INDEX(PlansAndNotes!$G$6:$G$4005,ROW(B248)-ROW($C$3)))=0,"",INDEX(PlansAndNotes!$G$6:$G$4005,ROW(B248)-ROW($C$3))),"")</f>
        <v/>
      </c>
      <c r="R248" s="361" t="str">
        <f>IFERROR(IF(LEN(D248)&gt;0,IF(LEN(INDEX(AdressBook!$C$6:$C$25,MATCH(D248,AdressBook!$B$6:$B$25,0),1))=0,"",INDEX(AdressBook!$C$6:$C$25,MATCH(D248,AdressBook!$B$6:$B$25,0),1)),""),"")</f>
        <v/>
      </c>
      <c r="S248" s="165">
        <f>IF(LEN(C248)&gt;0,IFERROR(IF(MATCH(C248,C249:$C$4004,0)&gt;0,-1,ROW(S248)-ROW($S$3)),ROW(S248)-ROW($S$3)),-1)</f>
        <v>-1</v>
      </c>
      <c r="T248" s="165">
        <f t="shared" si="41"/>
        <v>0</v>
      </c>
      <c r="U248" s="165" t="str">
        <f t="shared" si="42"/>
        <v/>
      </c>
      <c r="V248" s="165" t="str">
        <f>IFERROR(IF(OR(C248="",S248&lt;0),"",IF(SUBTOTAL(3,C248:C248)=0,-1,SUBTOTAL(3,$C$4:C248))),"")</f>
        <v/>
      </c>
      <c r="W248" s="156" t="str">
        <f t="array" ref="W248">IF(LEN(C248)&gt;0,IFERROR(IF(MATCH(C248,$C$3:$C247,0)&gt;0,N248-INDEX($N$3:N247,SUMPRODUCT(MAX(ROW($C$3:$C247)*(C248=$C$3:$C247)))-2,1),""),""),"")</f>
        <v/>
      </c>
      <c r="X248" s="156">
        <f t="shared" ca="1" si="43"/>
        <v>1</v>
      </c>
      <c r="Y248" s="156">
        <f t="shared" ca="1" si="44"/>
        <v>1</v>
      </c>
      <c r="AB248" s="406"/>
      <c r="AC248" s="380"/>
      <c r="AD248" s="380">
        <f t="shared" si="45"/>
        <v>0</v>
      </c>
      <c r="AQ248" s="165" t="str">
        <f t="shared" si="46"/>
        <v/>
      </c>
      <c r="AR248" s="167" t="str">
        <f t="array" ref="AR248" xml:space="preserve"> IFERROR( IF(OR(DATERANGE="All Data",DATERANGE=""), INDEX(Calculations!$AC$7:$AC$506,SMALL(IF(Calculations!$AC$7:$AC$506&lt;&gt;"0",ROW($AQ$6:$AQ$505)-ROW(INDEX($AQ$6:$AQ$505,1,1))+1),AQ248),1),INDEX(Calculations!$AD$7:$AD$506,SMALL(IF(Calculations!$AD$7:$AD$506&lt;&gt;0,ROW($AQ$6:$AQ$505)-ROW(INDEX($AQ$6:$AQ$505,1,1))+1),AQ248),1)),"")</f>
        <v/>
      </c>
      <c r="AS248" s="164" t="str">
        <f t="array" ref="AS248" xml:space="preserve"> IFERROR(IF(OR(DATERANGE="All Data",DATERANGE=""),INDEX(AdressBook!$B$6:$B$505,SMALL(IF(Calculations!$AC$7:$AC$506&lt;&gt;"0",ROW($AQ$6:$AQ$505)-ROW(INDEX($AQ$6:$AQ$505,1,1))+1),AQ248),1),INDEX(AdressBook!$B$6:$B$505,SMALL(IF(Calculations!$AD$7:$AD$506&lt;&gt;0,ROW($AQ$6:$AQ$505)-ROW(INDEX($AQ$6:$AQ$505,1,1))+1),AQ248),1)),"")</f>
        <v/>
      </c>
      <c r="AT248" s="227" t="str">
        <f t="shared" si="47"/>
        <v/>
      </c>
      <c r="AV248" s="199"/>
      <c r="AW248" s="199"/>
    </row>
    <row r="249" spans="2:49" hidden="1" x14ac:dyDescent="0.25">
      <c r="B249" s="390" t="str">
        <f>IFERROR(IF(LEN(INDEX(PlansAndNotes!$B$6:$B$2005,ROW(A249)-ROW($B$3)))=0,"",INDEX(PlansAndNotes!$B$6:$B$2005,ROW(A249)-ROW($B$3))),"")</f>
        <v/>
      </c>
      <c r="C249" s="361" t="str">
        <f t="shared" si="39"/>
        <v/>
      </c>
      <c r="D249" s="361" t="str">
        <f>IFERROR(IF(LEN(C249)&gt;0,IF(LEN(INDEX(TasksList!$C$6:$C$1005,MATCH(C249,TasksList!$B$6:$B$1005,0),1))=0,"",INDEX(TasksList!$C$6:$C$1005,MATCH(C249,TasksList!$B$6:$B$1005,0),1)),""),"")</f>
        <v/>
      </c>
      <c r="E249" s="361" t="str">
        <f>IFERROR(IF(LEN(C249)&gt;0,IF(LEN(INDEX(TasksList!$F$6:$F$1005,MATCH(C249,TasksList!$B$6:$B$1005,0),1))=0,"not set!",INDEX(TasksList!$F$6:$F$1005,MATCH(C249,TasksList!$B$6:$B$1005,0),1)),""),"")</f>
        <v/>
      </c>
      <c r="F249" s="360" t="str">
        <f>IFERROR(IF(LEN(D249)&gt;0,IF(LEN(INDEX(AdressBook!$D$6:$D$25,MATCH(D249,AdressBook!$B$6:$B$25,0),1))=0,"",INDEX(AdressBook!$D$6:$D$25,MATCH(D249,AdressBook!$B$6:$B$25,0),1)),""),"")</f>
        <v/>
      </c>
      <c r="G249" s="361" t="str">
        <f>IFERROR(IF(LEN(INDEX(PlansAndNotes!$F$6:$F$2005,ROW(B249)-ROW($C$3)))=0,"",INDEX(PlansAndNotes!$F$6:$F$2005,ROW(B249)-ROW($C$3))),"")</f>
        <v/>
      </c>
      <c r="H249" s="361" t="str">
        <f>IFERROR(IF(LEN(C249)&gt;0,IF(LEN(INDEX(TasksList!$G$6:$G$1005,MATCH(C249,TasksList!$B$6:$B$1005,0),1))=0,"",INDEX(TasksList!$G$6:$G$1005,MATCH(C249,TasksList!$B$6:$B$1005,0),1)),""),"")</f>
        <v/>
      </c>
      <c r="I249" s="381"/>
      <c r="J249" s="402" t="str">
        <f>IF(LEN(INDEX(TasksList!$B$6:$B$1005,ROW(J246),1))=0,"",INDEX(TasksList!$B$6:$B$1005,ROW(J246),1)&amp;" - "&amp;INDEX(TasksList!$D$6:$D$1005,ROW(J246),1))</f>
        <v/>
      </c>
      <c r="K249" s="402"/>
      <c r="L249" s="399" t="str">
        <f t="array" ref="L249">IFERROR(INDEX($J$4:$J$1003,SMALL($K$4:$K$1003,ROW(L249)-3),1),"")</f>
        <v/>
      </c>
      <c r="M249" s="206"/>
      <c r="N249" s="362" t="str">
        <f>IFERROR(IF(LEN(INDEX(PlansAndNotes!$D$6:$D$4005,ROW(B249)-ROW($C$3)))=0,"",INDEX(PlansAndNotes!$D$6:$D$4005,ROW(B249)-ROW($C$3))),"")</f>
        <v/>
      </c>
      <c r="O249" s="165" t="str">
        <f t="shared" si="40"/>
        <v/>
      </c>
      <c r="P249" s="363" t="str">
        <f>IFERROR(IF(LEN(INDEX(PlansAndNotes!$E$6:$E$4005,ROW(B249)-ROW($C$3)))=0,"",INDEX(PlansAndNotes!$E$6:$E$4005,ROW(B249)-ROW($C$3))),"")</f>
        <v/>
      </c>
      <c r="Q249" s="363" t="str">
        <f>IFERROR(IF(LEN(INDEX(PlansAndNotes!$G$6:$G$4005,ROW(B249)-ROW($C$3)))=0,"",INDEX(PlansAndNotes!$G$6:$G$4005,ROW(B249)-ROW($C$3))),"")</f>
        <v/>
      </c>
      <c r="R249" s="361" t="str">
        <f>IFERROR(IF(LEN(D249)&gt;0,IF(LEN(INDEX(AdressBook!$C$6:$C$25,MATCH(D249,AdressBook!$B$6:$B$25,0),1))=0,"",INDEX(AdressBook!$C$6:$C$25,MATCH(D249,AdressBook!$B$6:$B$25,0),1)),""),"")</f>
        <v/>
      </c>
      <c r="S249" s="165">
        <f>IF(LEN(C249)&gt;0,IFERROR(IF(MATCH(C249,C250:$C$4004,0)&gt;0,-1,ROW(S249)-ROW($S$3)),ROW(S249)-ROW($S$3)),-1)</f>
        <v>-1</v>
      </c>
      <c r="T249" s="165">
        <f t="shared" si="41"/>
        <v>0</v>
      </c>
      <c r="U249" s="165" t="str">
        <f t="shared" si="42"/>
        <v/>
      </c>
      <c r="V249" s="165" t="str">
        <f>IFERROR(IF(OR(C249="",S249&lt;0),"",IF(SUBTOTAL(3,C249:C249)=0,-1,SUBTOTAL(3,$C$4:C249))),"")</f>
        <v/>
      </c>
      <c r="W249" s="156" t="str">
        <f t="array" ref="W249">IF(LEN(C249)&gt;0,IFERROR(IF(MATCH(C249,$C$3:$C248,0)&gt;0,N249-INDEX($N$3:N248,SUMPRODUCT(MAX(ROW($C$3:$C248)*(C249=$C$3:$C248)))-2,1),""),""),"")</f>
        <v/>
      </c>
      <c r="X249" s="156">
        <f t="shared" ca="1" si="43"/>
        <v>1</v>
      </c>
      <c r="Y249" s="156">
        <f t="shared" ca="1" si="44"/>
        <v>1</v>
      </c>
      <c r="AB249" s="406"/>
      <c r="AC249" s="380"/>
      <c r="AD249" s="380">
        <f t="shared" si="45"/>
        <v>0</v>
      </c>
      <c r="AQ249" s="165" t="str">
        <f t="shared" si="46"/>
        <v/>
      </c>
      <c r="AR249" s="167" t="str">
        <f t="array" ref="AR249" xml:space="preserve"> IFERROR( IF(OR(DATERANGE="All Data",DATERANGE=""), INDEX(Calculations!$AC$7:$AC$506,SMALL(IF(Calculations!$AC$7:$AC$506&lt;&gt;"0",ROW($AQ$6:$AQ$505)-ROW(INDEX($AQ$6:$AQ$505,1,1))+1),AQ249),1),INDEX(Calculations!$AD$7:$AD$506,SMALL(IF(Calculations!$AD$7:$AD$506&lt;&gt;0,ROW($AQ$6:$AQ$505)-ROW(INDEX($AQ$6:$AQ$505,1,1))+1),AQ249),1)),"")</f>
        <v/>
      </c>
      <c r="AS249" s="164" t="str">
        <f t="array" ref="AS249" xml:space="preserve"> IFERROR(IF(OR(DATERANGE="All Data",DATERANGE=""),INDEX(AdressBook!$B$6:$B$505,SMALL(IF(Calculations!$AC$7:$AC$506&lt;&gt;"0",ROW($AQ$6:$AQ$505)-ROW(INDEX($AQ$6:$AQ$505,1,1))+1),AQ249),1),INDEX(AdressBook!$B$6:$B$505,SMALL(IF(Calculations!$AD$7:$AD$506&lt;&gt;0,ROW($AQ$6:$AQ$505)-ROW(INDEX($AQ$6:$AQ$505,1,1))+1),AQ249),1)),"")</f>
        <v/>
      </c>
      <c r="AT249" s="227" t="str">
        <f t="shared" si="47"/>
        <v/>
      </c>
      <c r="AV249" s="199"/>
      <c r="AW249" s="199"/>
    </row>
    <row r="250" spans="2:49" hidden="1" x14ac:dyDescent="0.25">
      <c r="B250" s="390" t="str">
        <f>IFERROR(IF(LEN(INDEX(PlansAndNotes!$B$6:$B$2005,ROW(A250)-ROW($B$3)))=0,"",INDEX(PlansAndNotes!$B$6:$B$2005,ROW(A250)-ROW($B$3))),"")</f>
        <v/>
      </c>
      <c r="C250" s="361" t="str">
        <f t="shared" si="39"/>
        <v/>
      </c>
      <c r="D250" s="361" t="str">
        <f>IFERROR(IF(LEN(C250)&gt;0,IF(LEN(INDEX(TasksList!$C$6:$C$1005,MATCH(C250,TasksList!$B$6:$B$1005,0),1))=0,"",INDEX(TasksList!$C$6:$C$1005,MATCH(C250,TasksList!$B$6:$B$1005,0),1)),""),"")</f>
        <v/>
      </c>
      <c r="E250" s="361" t="str">
        <f>IFERROR(IF(LEN(C250)&gt;0,IF(LEN(INDEX(TasksList!$F$6:$F$1005,MATCH(C250,TasksList!$B$6:$B$1005,0),1))=0,"not set!",INDEX(TasksList!$F$6:$F$1005,MATCH(C250,TasksList!$B$6:$B$1005,0),1)),""),"")</f>
        <v/>
      </c>
      <c r="F250" s="360" t="str">
        <f>IFERROR(IF(LEN(D250)&gt;0,IF(LEN(INDEX(AdressBook!$D$6:$D$25,MATCH(D250,AdressBook!$B$6:$B$25,0),1))=0,"",INDEX(AdressBook!$D$6:$D$25,MATCH(D250,AdressBook!$B$6:$B$25,0),1)),""),"")</f>
        <v/>
      </c>
      <c r="G250" s="361" t="str">
        <f>IFERROR(IF(LEN(INDEX(PlansAndNotes!$F$6:$F$2005,ROW(B250)-ROW($C$3)))=0,"",INDEX(PlansAndNotes!$F$6:$F$2005,ROW(B250)-ROW($C$3))),"")</f>
        <v/>
      </c>
      <c r="H250" s="361" t="str">
        <f>IFERROR(IF(LEN(C250)&gt;0,IF(LEN(INDEX(TasksList!$G$6:$G$1005,MATCH(C250,TasksList!$B$6:$B$1005,0),1))=0,"",INDEX(TasksList!$G$6:$G$1005,MATCH(C250,TasksList!$B$6:$B$1005,0),1)),""),"")</f>
        <v/>
      </c>
      <c r="I250" s="381"/>
      <c r="J250" s="402" t="str">
        <f>IF(LEN(INDEX(TasksList!$B$6:$B$1005,ROW(J247),1))=0,"",INDEX(TasksList!$B$6:$B$1005,ROW(J247),1)&amp;" - "&amp;INDEX(TasksList!$D$6:$D$1005,ROW(J247),1))</f>
        <v/>
      </c>
      <c r="K250" s="402"/>
      <c r="L250" s="399" t="str">
        <f t="array" ref="L250">IFERROR(INDEX($J$4:$J$1003,SMALL($K$4:$K$1003,ROW(L250)-3),1),"")</f>
        <v/>
      </c>
      <c r="M250" s="206"/>
      <c r="N250" s="362" t="str">
        <f>IFERROR(IF(LEN(INDEX(PlansAndNotes!$D$6:$D$4005,ROW(B250)-ROW($C$3)))=0,"",INDEX(PlansAndNotes!$D$6:$D$4005,ROW(B250)-ROW($C$3))),"")</f>
        <v/>
      </c>
      <c r="O250" s="165" t="str">
        <f t="shared" si="40"/>
        <v/>
      </c>
      <c r="P250" s="363" t="str">
        <f>IFERROR(IF(LEN(INDEX(PlansAndNotes!$E$6:$E$4005,ROW(B250)-ROW($C$3)))=0,"",INDEX(PlansAndNotes!$E$6:$E$4005,ROW(B250)-ROW($C$3))),"")</f>
        <v/>
      </c>
      <c r="Q250" s="363" t="str">
        <f>IFERROR(IF(LEN(INDEX(PlansAndNotes!$G$6:$G$4005,ROW(B250)-ROW($C$3)))=0,"",INDEX(PlansAndNotes!$G$6:$G$4005,ROW(B250)-ROW($C$3))),"")</f>
        <v/>
      </c>
      <c r="R250" s="361" t="str">
        <f>IFERROR(IF(LEN(D250)&gt;0,IF(LEN(INDEX(AdressBook!$C$6:$C$25,MATCH(D250,AdressBook!$B$6:$B$25,0),1))=0,"",INDEX(AdressBook!$C$6:$C$25,MATCH(D250,AdressBook!$B$6:$B$25,0),1)),""),"")</f>
        <v/>
      </c>
      <c r="S250" s="165">
        <f>IF(LEN(C250)&gt;0,IFERROR(IF(MATCH(C250,C251:$C$4004,0)&gt;0,-1,ROW(S250)-ROW($S$3)),ROW(S250)-ROW($S$3)),-1)</f>
        <v>-1</v>
      </c>
      <c r="T250" s="165">
        <f t="shared" si="41"/>
        <v>0</v>
      </c>
      <c r="U250" s="165" t="str">
        <f t="shared" si="42"/>
        <v/>
      </c>
      <c r="V250" s="165" t="str">
        <f>IFERROR(IF(OR(C250="",S250&lt;0),"",IF(SUBTOTAL(3,C250:C250)=0,-1,SUBTOTAL(3,$C$4:C250))),"")</f>
        <v/>
      </c>
      <c r="W250" s="156" t="str">
        <f t="array" ref="W250">IF(LEN(C250)&gt;0,IFERROR(IF(MATCH(C250,$C$3:$C249,0)&gt;0,N250-INDEX($N$3:N249,SUMPRODUCT(MAX(ROW($C$3:$C249)*(C250=$C$3:$C249)))-2,1),""),""),"")</f>
        <v/>
      </c>
      <c r="X250" s="156">
        <f t="shared" ca="1" si="43"/>
        <v>1</v>
      </c>
      <c r="Y250" s="156">
        <f t="shared" ca="1" si="44"/>
        <v>1</v>
      </c>
      <c r="AB250" s="406"/>
      <c r="AC250" s="380"/>
      <c r="AD250" s="380">
        <f t="shared" si="45"/>
        <v>0</v>
      </c>
      <c r="AQ250" s="165" t="str">
        <f t="shared" si="46"/>
        <v/>
      </c>
      <c r="AR250" s="167" t="str">
        <f t="array" ref="AR250" xml:space="preserve"> IFERROR( IF(OR(DATERANGE="All Data",DATERANGE=""), INDEX(Calculations!$AC$7:$AC$506,SMALL(IF(Calculations!$AC$7:$AC$506&lt;&gt;"0",ROW($AQ$6:$AQ$505)-ROW(INDEX($AQ$6:$AQ$505,1,1))+1),AQ250),1),INDEX(Calculations!$AD$7:$AD$506,SMALL(IF(Calculations!$AD$7:$AD$506&lt;&gt;0,ROW($AQ$6:$AQ$505)-ROW(INDEX($AQ$6:$AQ$505,1,1))+1),AQ250),1)),"")</f>
        <v/>
      </c>
      <c r="AS250" s="164" t="str">
        <f t="array" ref="AS250" xml:space="preserve"> IFERROR(IF(OR(DATERANGE="All Data",DATERANGE=""),INDEX(AdressBook!$B$6:$B$505,SMALL(IF(Calculations!$AC$7:$AC$506&lt;&gt;"0",ROW($AQ$6:$AQ$505)-ROW(INDEX($AQ$6:$AQ$505,1,1))+1),AQ250),1),INDEX(AdressBook!$B$6:$B$505,SMALL(IF(Calculations!$AD$7:$AD$506&lt;&gt;0,ROW($AQ$6:$AQ$505)-ROW(INDEX($AQ$6:$AQ$505,1,1))+1),AQ250),1)),"")</f>
        <v/>
      </c>
      <c r="AT250" s="227" t="str">
        <f t="shared" si="47"/>
        <v/>
      </c>
      <c r="AV250" s="199"/>
      <c r="AW250" s="199"/>
    </row>
    <row r="251" spans="2:49" hidden="1" x14ac:dyDescent="0.25">
      <c r="B251" s="390" t="str">
        <f>IFERROR(IF(LEN(INDEX(PlansAndNotes!$B$6:$B$2005,ROW(A251)-ROW($B$3)))=0,"",INDEX(PlansAndNotes!$B$6:$B$2005,ROW(A251)-ROW($B$3))),"")</f>
        <v/>
      </c>
      <c r="C251" s="361" t="str">
        <f t="shared" si="39"/>
        <v/>
      </c>
      <c r="D251" s="361" t="str">
        <f>IFERROR(IF(LEN(C251)&gt;0,IF(LEN(INDEX(TasksList!$C$6:$C$1005,MATCH(C251,TasksList!$B$6:$B$1005,0),1))=0,"",INDEX(TasksList!$C$6:$C$1005,MATCH(C251,TasksList!$B$6:$B$1005,0),1)),""),"")</f>
        <v/>
      </c>
      <c r="E251" s="361" t="str">
        <f>IFERROR(IF(LEN(C251)&gt;0,IF(LEN(INDEX(TasksList!$F$6:$F$1005,MATCH(C251,TasksList!$B$6:$B$1005,0),1))=0,"not set!",INDEX(TasksList!$F$6:$F$1005,MATCH(C251,TasksList!$B$6:$B$1005,0),1)),""),"")</f>
        <v/>
      </c>
      <c r="F251" s="360" t="str">
        <f>IFERROR(IF(LEN(D251)&gt;0,IF(LEN(INDEX(AdressBook!$D$6:$D$25,MATCH(D251,AdressBook!$B$6:$B$25,0),1))=0,"",INDEX(AdressBook!$D$6:$D$25,MATCH(D251,AdressBook!$B$6:$B$25,0),1)),""),"")</f>
        <v/>
      </c>
      <c r="G251" s="361" t="str">
        <f>IFERROR(IF(LEN(INDEX(PlansAndNotes!$F$6:$F$2005,ROW(B251)-ROW($C$3)))=0,"",INDEX(PlansAndNotes!$F$6:$F$2005,ROW(B251)-ROW($C$3))),"")</f>
        <v/>
      </c>
      <c r="H251" s="361" t="str">
        <f>IFERROR(IF(LEN(C251)&gt;0,IF(LEN(INDEX(TasksList!$G$6:$G$1005,MATCH(C251,TasksList!$B$6:$B$1005,0),1))=0,"",INDEX(TasksList!$G$6:$G$1005,MATCH(C251,TasksList!$B$6:$B$1005,0),1)),""),"")</f>
        <v/>
      </c>
      <c r="I251" s="381"/>
      <c r="J251" s="402" t="str">
        <f>IF(LEN(INDEX(TasksList!$B$6:$B$1005,ROW(J248),1))=0,"",INDEX(TasksList!$B$6:$B$1005,ROW(J248),1)&amp;" - "&amp;INDEX(TasksList!$D$6:$D$1005,ROW(J248),1))</f>
        <v/>
      </c>
      <c r="K251" s="402"/>
      <c r="L251" s="399" t="str">
        <f t="array" ref="L251">IFERROR(INDEX($J$4:$J$1003,SMALL($K$4:$K$1003,ROW(L251)-3),1),"")</f>
        <v/>
      </c>
      <c r="M251" s="206"/>
      <c r="N251" s="362" t="str">
        <f>IFERROR(IF(LEN(INDEX(PlansAndNotes!$D$6:$D$4005,ROW(B251)-ROW($C$3)))=0,"",INDEX(PlansAndNotes!$D$6:$D$4005,ROW(B251)-ROW($C$3))),"")</f>
        <v/>
      </c>
      <c r="O251" s="165" t="str">
        <f t="shared" si="40"/>
        <v/>
      </c>
      <c r="P251" s="363" t="str">
        <f>IFERROR(IF(LEN(INDEX(PlansAndNotes!$E$6:$E$4005,ROW(B251)-ROW($C$3)))=0,"",INDEX(PlansAndNotes!$E$6:$E$4005,ROW(B251)-ROW($C$3))),"")</f>
        <v/>
      </c>
      <c r="Q251" s="363" t="str">
        <f>IFERROR(IF(LEN(INDEX(PlansAndNotes!$G$6:$G$4005,ROW(B251)-ROW($C$3)))=0,"",INDEX(PlansAndNotes!$G$6:$G$4005,ROW(B251)-ROW($C$3))),"")</f>
        <v/>
      </c>
      <c r="R251" s="361" t="str">
        <f>IFERROR(IF(LEN(D251)&gt;0,IF(LEN(INDEX(AdressBook!$C$6:$C$25,MATCH(D251,AdressBook!$B$6:$B$25,0),1))=0,"",INDEX(AdressBook!$C$6:$C$25,MATCH(D251,AdressBook!$B$6:$B$25,0),1)),""),"")</f>
        <v/>
      </c>
      <c r="S251" s="165">
        <f>IF(LEN(C251)&gt;0,IFERROR(IF(MATCH(C251,C252:$C$4004,0)&gt;0,-1,ROW(S251)-ROW($S$3)),ROW(S251)-ROW($S$3)),-1)</f>
        <v>-1</v>
      </c>
      <c r="T251" s="165">
        <f t="shared" si="41"/>
        <v>0</v>
      </c>
      <c r="U251" s="165" t="str">
        <f t="shared" si="42"/>
        <v/>
      </c>
      <c r="V251" s="165" t="str">
        <f>IFERROR(IF(OR(C251="",S251&lt;0),"",IF(SUBTOTAL(3,C251:C251)=0,-1,SUBTOTAL(3,$C$4:C251))),"")</f>
        <v/>
      </c>
      <c r="W251" s="156" t="str">
        <f t="array" ref="W251">IF(LEN(C251)&gt;0,IFERROR(IF(MATCH(C251,$C$3:$C250,0)&gt;0,N251-INDEX($N$3:N250,SUMPRODUCT(MAX(ROW($C$3:$C250)*(C251=$C$3:$C250)))-2,1),""),""),"")</f>
        <v/>
      </c>
      <c r="X251" s="156">
        <f t="shared" ca="1" si="43"/>
        <v>1</v>
      </c>
      <c r="Y251" s="156">
        <f t="shared" ca="1" si="44"/>
        <v>1</v>
      </c>
      <c r="AB251" s="406"/>
      <c r="AC251" s="380"/>
      <c r="AD251" s="380">
        <f t="shared" si="45"/>
        <v>0</v>
      </c>
      <c r="AQ251" s="165" t="str">
        <f t="shared" si="46"/>
        <v/>
      </c>
      <c r="AR251" s="167" t="str">
        <f t="array" ref="AR251" xml:space="preserve"> IFERROR( IF(OR(DATERANGE="All Data",DATERANGE=""), INDEX(Calculations!$AC$7:$AC$506,SMALL(IF(Calculations!$AC$7:$AC$506&lt;&gt;"0",ROW($AQ$6:$AQ$505)-ROW(INDEX($AQ$6:$AQ$505,1,1))+1),AQ251),1),INDEX(Calculations!$AD$7:$AD$506,SMALL(IF(Calculations!$AD$7:$AD$506&lt;&gt;0,ROW($AQ$6:$AQ$505)-ROW(INDEX($AQ$6:$AQ$505,1,1))+1),AQ251),1)),"")</f>
        <v/>
      </c>
      <c r="AS251" s="164" t="str">
        <f t="array" ref="AS251" xml:space="preserve"> IFERROR(IF(OR(DATERANGE="All Data",DATERANGE=""),INDEX(AdressBook!$B$6:$B$505,SMALL(IF(Calculations!$AC$7:$AC$506&lt;&gt;"0",ROW($AQ$6:$AQ$505)-ROW(INDEX($AQ$6:$AQ$505,1,1))+1),AQ251),1),INDEX(AdressBook!$B$6:$B$505,SMALL(IF(Calculations!$AD$7:$AD$506&lt;&gt;0,ROW($AQ$6:$AQ$505)-ROW(INDEX($AQ$6:$AQ$505,1,1))+1),AQ251),1)),"")</f>
        <v/>
      </c>
      <c r="AT251" s="227" t="str">
        <f t="shared" si="47"/>
        <v/>
      </c>
      <c r="AV251" s="199"/>
      <c r="AW251" s="199"/>
    </row>
    <row r="252" spans="2:49" hidden="1" x14ac:dyDescent="0.25">
      <c r="B252" s="390" t="str">
        <f>IFERROR(IF(LEN(INDEX(PlansAndNotes!$B$6:$B$2005,ROW(A252)-ROW($B$3)))=0,"",INDEX(PlansAndNotes!$B$6:$B$2005,ROW(A252)-ROW($B$3))),"")</f>
        <v/>
      </c>
      <c r="C252" s="361" t="str">
        <f t="shared" si="39"/>
        <v/>
      </c>
      <c r="D252" s="361" t="str">
        <f>IFERROR(IF(LEN(C252)&gt;0,IF(LEN(INDEX(TasksList!$C$6:$C$1005,MATCH(C252,TasksList!$B$6:$B$1005,0),1))=0,"",INDEX(TasksList!$C$6:$C$1005,MATCH(C252,TasksList!$B$6:$B$1005,0),1)),""),"")</f>
        <v/>
      </c>
      <c r="E252" s="361" t="str">
        <f>IFERROR(IF(LEN(C252)&gt;0,IF(LEN(INDEX(TasksList!$F$6:$F$1005,MATCH(C252,TasksList!$B$6:$B$1005,0),1))=0,"not set!",INDEX(TasksList!$F$6:$F$1005,MATCH(C252,TasksList!$B$6:$B$1005,0),1)),""),"")</f>
        <v/>
      </c>
      <c r="F252" s="360" t="str">
        <f>IFERROR(IF(LEN(D252)&gt;0,IF(LEN(INDEX(AdressBook!$D$6:$D$25,MATCH(D252,AdressBook!$B$6:$B$25,0),1))=0,"",INDEX(AdressBook!$D$6:$D$25,MATCH(D252,AdressBook!$B$6:$B$25,0),1)),""),"")</f>
        <v/>
      </c>
      <c r="G252" s="361" t="str">
        <f>IFERROR(IF(LEN(INDEX(PlansAndNotes!$F$6:$F$2005,ROW(B252)-ROW($C$3)))=0,"",INDEX(PlansAndNotes!$F$6:$F$2005,ROW(B252)-ROW($C$3))),"")</f>
        <v/>
      </c>
      <c r="H252" s="361" t="str">
        <f>IFERROR(IF(LEN(C252)&gt;0,IF(LEN(INDEX(TasksList!$G$6:$G$1005,MATCH(C252,TasksList!$B$6:$B$1005,0),1))=0,"",INDEX(TasksList!$G$6:$G$1005,MATCH(C252,TasksList!$B$6:$B$1005,0),1)),""),"")</f>
        <v/>
      </c>
      <c r="I252" s="381"/>
      <c r="J252" s="402" t="str">
        <f>IF(LEN(INDEX(TasksList!$B$6:$B$1005,ROW(J249),1))=0,"",INDEX(TasksList!$B$6:$B$1005,ROW(J249),1)&amp;" - "&amp;INDEX(TasksList!$D$6:$D$1005,ROW(J249),1))</f>
        <v/>
      </c>
      <c r="K252" s="402"/>
      <c r="L252" s="399" t="str">
        <f t="array" ref="L252">IFERROR(INDEX($J$4:$J$1003,SMALL($K$4:$K$1003,ROW(L252)-3),1),"")</f>
        <v/>
      </c>
      <c r="M252" s="206"/>
      <c r="N252" s="362" t="str">
        <f>IFERROR(IF(LEN(INDEX(PlansAndNotes!$D$6:$D$4005,ROW(B252)-ROW($C$3)))=0,"",INDEX(PlansAndNotes!$D$6:$D$4005,ROW(B252)-ROW($C$3))),"")</f>
        <v/>
      </c>
      <c r="O252" s="165" t="str">
        <f t="shared" si="40"/>
        <v/>
      </c>
      <c r="P252" s="363" t="str">
        <f>IFERROR(IF(LEN(INDEX(PlansAndNotes!$E$6:$E$4005,ROW(B252)-ROW($C$3)))=0,"",INDEX(PlansAndNotes!$E$6:$E$4005,ROW(B252)-ROW($C$3))),"")</f>
        <v/>
      </c>
      <c r="Q252" s="363" t="str">
        <f>IFERROR(IF(LEN(INDEX(PlansAndNotes!$G$6:$G$4005,ROW(B252)-ROW($C$3)))=0,"",INDEX(PlansAndNotes!$G$6:$G$4005,ROW(B252)-ROW($C$3))),"")</f>
        <v/>
      </c>
      <c r="R252" s="361" t="str">
        <f>IFERROR(IF(LEN(D252)&gt;0,IF(LEN(INDEX(AdressBook!$C$6:$C$25,MATCH(D252,AdressBook!$B$6:$B$25,0),1))=0,"",INDEX(AdressBook!$C$6:$C$25,MATCH(D252,AdressBook!$B$6:$B$25,0),1)),""),"")</f>
        <v/>
      </c>
      <c r="S252" s="165">
        <f>IF(LEN(C252)&gt;0,IFERROR(IF(MATCH(C252,C253:$C$4004,0)&gt;0,-1,ROW(S252)-ROW($S$3)),ROW(S252)-ROW($S$3)),-1)</f>
        <v>-1</v>
      </c>
      <c r="T252" s="165">
        <f t="shared" si="41"/>
        <v>0</v>
      </c>
      <c r="U252" s="165" t="str">
        <f t="shared" si="42"/>
        <v/>
      </c>
      <c r="V252" s="165" t="str">
        <f>IFERROR(IF(OR(C252="",S252&lt;0),"",IF(SUBTOTAL(3,C252:C252)=0,-1,SUBTOTAL(3,$C$4:C252))),"")</f>
        <v/>
      </c>
      <c r="W252" s="156" t="str">
        <f t="array" ref="W252">IF(LEN(C252)&gt;0,IFERROR(IF(MATCH(C252,$C$3:$C251,0)&gt;0,N252-INDEX($N$3:N251,SUMPRODUCT(MAX(ROW($C$3:$C251)*(C252=$C$3:$C251)))-2,1),""),""),"")</f>
        <v/>
      </c>
      <c r="X252" s="156">
        <f t="shared" ca="1" si="43"/>
        <v>1</v>
      </c>
      <c r="Y252" s="156">
        <f t="shared" ca="1" si="44"/>
        <v>1</v>
      </c>
      <c r="AB252" s="406"/>
      <c r="AC252" s="380"/>
      <c r="AD252" s="380">
        <f t="shared" si="45"/>
        <v>0</v>
      </c>
      <c r="AQ252" s="165" t="str">
        <f t="shared" si="46"/>
        <v/>
      </c>
      <c r="AR252" s="167" t="str">
        <f t="array" ref="AR252" xml:space="preserve"> IFERROR( IF(OR(DATERANGE="All Data",DATERANGE=""), INDEX(Calculations!$AC$7:$AC$506,SMALL(IF(Calculations!$AC$7:$AC$506&lt;&gt;"0",ROW($AQ$6:$AQ$505)-ROW(INDEX($AQ$6:$AQ$505,1,1))+1),AQ252),1),INDEX(Calculations!$AD$7:$AD$506,SMALL(IF(Calculations!$AD$7:$AD$506&lt;&gt;0,ROW($AQ$6:$AQ$505)-ROW(INDEX($AQ$6:$AQ$505,1,1))+1),AQ252),1)),"")</f>
        <v/>
      </c>
      <c r="AS252" s="164" t="str">
        <f t="array" ref="AS252" xml:space="preserve"> IFERROR(IF(OR(DATERANGE="All Data",DATERANGE=""),INDEX(AdressBook!$B$6:$B$505,SMALL(IF(Calculations!$AC$7:$AC$506&lt;&gt;"0",ROW($AQ$6:$AQ$505)-ROW(INDEX($AQ$6:$AQ$505,1,1))+1),AQ252),1),INDEX(AdressBook!$B$6:$B$505,SMALL(IF(Calculations!$AD$7:$AD$506&lt;&gt;0,ROW($AQ$6:$AQ$505)-ROW(INDEX($AQ$6:$AQ$505,1,1))+1),AQ252),1)),"")</f>
        <v/>
      </c>
      <c r="AT252" s="227" t="str">
        <f t="shared" si="47"/>
        <v/>
      </c>
      <c r="AV252" s="199"/>
      <c r="AW252" s="199"/>
    </row>
    <row r="253" spans="2:49" hidden="1" x14ac:dyDescent="0.25">
      <c r="B253" s="390" t="str">
        <f>IFERROR(IF(LEN(INDEX(PlansAndNotes!$B$6:$B$2005,ROW(A253)-ROW($B$3)))=0,"",INDEX(PlansAndNotes!$B$6:$B$2005,ROW(A253)-ROW($B$3))),"")</f>
        <v/>
      </c>
      <c r="C253" s="361" t="str">
        <f t="shared" si="39"/>
        <v/>
      </c>
      <c r="D253" s="361" t="str">
        <f>IFERROR(IF(LEN(C253)&gt;0,IF(LEN(INDEX(TasksList!$C$6:$C$1005,MATCH(C253,TasksList!$B$6:$B$1005,0),1))=0,"",INDEX(TasksList!$C$6:$C$1005,MATCH(C253,TasksList!$B$6:$B$1005,0),1)),""),"")</f>
        <v/>
      </c>
      <c r="E253" s="361" t="str">
        <f>IFERROR(IF(LEN(C253)&gt;0,IF(LEN(INDEX(TasksList!$F$6:$F$1005,MATCH(C253,TasksList!$B$6:$B$1005,0),1))=0,"not set!",INDEX(TasksList!$F$6:$F$1005,MATCH(C253,TasksList!$B$6:$B$1005,0),1)),""),"")</f>
        <v/>
      </c>
      <c r="F253" s="360" t="str">
        <f>IFERROR(IF(LEN(D253)&gt;0,IF(LEN(INDEX(AdressBook!$D$6:$D$25,MATCH(D253,AdressBook!$B$6:$B$25,0),1))=0,"",INDEX(AdressBook!$D$6:$D$25,MATCH(D253,AdressBook!$B$6:$B$25,0),1)),""),"")</f>
        <v/>
      </c>
      <c r="G253" s="361" t="str">
        <f>IFERROR(IF(LEN(INDEX(PlansAndNotes!$F$6:$F$2005,ROW(B253)-ROW($C$3)))=0,"",INDEX(PlansAndNotes!$F$6:$F$2005,ROW(B253)-ROW($C$3))),"")</f>
        <v/>
      </c>
      <c r="H253" s="361" t="str">
        <f>IFERROR(IF(LEN(C253)&gt;0,IF(LEN(INDEX(TasksList!$G$6:$G$1005,MATCH(C253,TasksList!$B$6:$B$1005,0),1))=0,"",INDEX(TasksList!$G$6:$G$1005,MATCH(C253,TasksList!$B$6:$B$1005,0),1)),""),"")</f>
        <v/>
      </c>
      <c r="I253" s="381"/>
      <c r="J253" s="402" t="str">
        <f>IF(LEN(INDEX(TasksList!$B$6:$B$1005,ROW(J250),1))=0,"",INDEX(TasksList!$B$6:$B$1005,ROW(J250),1)&amp;" - "&amp;INDEX(TasksList!$D$6:$D$1005,ROW(J250),1))</f>
        <v/>
      </c>
      <c r="K253" s="402"/>
      <c r="L253" s="399" t="str">
        <f t="array" ref="L253">IFERROR(INDEX($J$4:$J$1003,SMALL($K$4:$K$1003,ROW(L253)-3),1),"")</f>
        <v/>
      </c>
      <c r="M253" s="206"/>
      <c r="N253" s="362" t="str">
        <f>IFERROR(IF(LEN(INDEX(PlansAndNotes!$D$6:$D$4005,ROW(B253)-ROW($C$3)))=0,"",INDEX(PlansAndNotes!$D$6:$D$4005,ROW(B253)-ROW($C$3))),"")</f>
        <v/>
      </c>
      <c r="O253" s="165" t="str">
        <f t="shared" si="40"/>
        <v/>
      </c>
      <c r="P253" s="363" t="str">
        <f>IFERROR(IF(LEN(INDEX(PlansAndNotes!$E$6:$E$4005,ROW(B253)-ROW($C$3)))=0,"",INDEX(PlansAndNotes!$E$6:$E$4005,ROW(B253)-ROW($C$3))),"")</f>
        <v/>
      </c>
      <c r="Q253" s="363" t="str">
        <f>IFERROR(IF(LEN(INDEX(PlansAndNotes!$G$6:$G$4005,ROW(B253)-ROW($C$3)))=0,"",INDEX(PlansAndNotes!$G$6:$G$4005,ROW(B253)-ROW($C$3))),"")</f>
        <v/>
      </c>
      <c r="R253" s="361" t="str">
        <f>IFERROR(IF(LEN(D253)&gt;0,IF(LEN(INDEX(AdressBook!$C$6:$C$25,MATCH(D253,AdressBook!$B$6:$B$25,0),1))=0,"",INDEX(AdressBook!$C$6:$C$25,MATCH(D253,AdressBook!$B$6:$B$25,0),1)),""),"")</f>
        <v/>
      </c>
      <c r="S253" s="165">
        <f>IF(LEN(C253)&gt;0,IFERROR(IF(MATCH(C253,C254:$C$4004,0)&gt;0,-1,ROW(S253)-ROW($S$3)),ROW(S253)-ROW($S$3)),-1)</f>
        <v>-1</v>
      </c>
      <c r="T253" s="165">
        <f t="shared" si="41"/>
        <v>0</v>
      </c>
      <c r="U253" s="165" t="str">
        <f t="shared" si="42"/>
        <v/>
      </c>
      <c r="V253" s="165" t="str">
        <f>IFERROR(IF(OR(C253="",S253&lt;0),"",IF(SUBTOTAL(3,C253:C253)=0,-1,SUBTOTAL(3,$C$4:C253))),"")</f>
        <v/>
      </c>
      <c r="W253" s="156" t="str">
        <f t="array" ref="W253">IF(LEN(C253)&gt;0,IFERROR(IF(MATCH(C253,$C$3:$C252,0)&gt;0,N253-INDEX($N$3:N252,SUMPRODUCT(MAX(ROW($C$3:$C252)*(C253=$C$3:$C252)))-2,1),""),""),"")</f>
        <v/>
      </c>
      <c r="X253" s="156">
        <f t="shared" ca="1" si="43"/>
        <v>1</v>
      </c>
      <c r="Y253" s="156">
        <f t="shared" ca="1" si="44"/>
        <v>1</v>
      </c>
      <c r="AB253" s="406"/>
      <c r="AC253" s="380"/>
      <c r="AD253" s="380">
        <f t="shared" si="45"/>
        <v>0</v>
      </c>
      <c r="AQ253" s="165" t="str">
        <f t="shared" si="46"/>
        <v/>
      </c>
      <c r="AR253" s="167" t="str">
        <f t="array" ref="AR253" xml:space="preserve"> IFERROR( IF(OR(DATERANGE="All Data",DATERANGE=""), INDEX(Calculations!$AC$7:$AC$506,SMALL(IF(Calculations!$AC$7:$AC$506&lt;&gt;"0",ROW($AQ$6:$AQ$505)-ROW(INDEX($AQ$6:$AQ$505,1,1))+1),AQ253),1),INDEX(Calculations!$AD$7:$AD$506,SMALL(IF(Calculations!$AD$7:$AD$506&lt;&gt;0,ROW($AQ$6:$AQ$505)-ROW(INDEX($AQ$6:$AQ$505,1,1))+1),AQ253),1)),"")</f>
        <v/>
      </c>
      <c r="AS253" s="164" t="str">
        <f t="array" ref="AS253" xml:space="preserve"> IFERROR(IF(OR(DATERANGE="All Data",DATERANGE=""),INDEX(AdressBook!$B$6:$B$505,SMALL(IF(Calculations!$AC$7:$AC$506&lt;&gt;"0",ROW($AQ$6:$AQ$505)-ROW(INDEX($AQ$6:$AQ$505,1,1))+1),AQ253),1),INDEX(AdressBook!$B$6:$B$505,SMALL(IF(Calculations!$AD$7:$AD$506&lt;&gt;0,ROW($AQ$6:$AQ$505)-ROW(INDEX($AQ$6:$AQ$505,1,1))+1),AQ253),1)),"")</f>
        <v/>
      </c>
      <c r="AT253" s="227" t="str">
        <f t="shared" si="47"/>
        <v/>
      </c>
      <c r="AV253" s="199"/>
      <c r="AW253" s="199"/>
    </row>
    <row r="254" spans="2:49" hidden="1" x14ac:dyDescent="0.25">
      <c r="B254" s="390" t="str">
        <f>IFERROR(IF(LEN(INDEX(PlansAndNotes!$B$6:$B$2005,ROW(A254)-ROW($B$3)))=0,"",INDEX(PlansAndNotes!$B$6:$B$2005,ROW(A254)-ROW($B$3))),"")</f>
        <v/>
      </c>
      <c r="C254" s="361" t="str">
        <f t="shared" si="39"/>
        <v/>
      </c>
      <c r="D254" s="361" t="str">
        <f>IFERROR(IF(LEN(C254)&gt;0,IF(LEN(INDEX(TasksList!$C$6:$C$1005,MATCH(C254,TasksList!$B$6:$B$1005,0),1))=0,"",INDEX(TasksList!$C$6:$C$1005,MATCH(C254,TasksList!$B$6:$B$1005,0),1)),""),"")</f>
        <v/>
      </c>
      <c r="E254" s="361" t="str">
        <f>IFERROR(IF(LEN(C254)&gt;0,IF(LEN(INDEX(TasksList!$F$6:$F$1005,MATCH(C254,TasksList!$B$6:$B$1005,0),1))=0,"not set!",INDEX(TasksList!$F$6:$F$1005,MATCH(C254,TasksList!$B$6:$B$1005,0),1)),""),"")</f>
        <v/>
      </c>
      <c r="F254" s="360" t="str">
        <f>IFERROR(IF(LEN(D254)&gt;0,IF(LEN(INDEX(AdressBook!$D$6:$D$25,MATCH(D254,AdressBook!$B$6:$B$25,0),1))=0,"",INDEX(AdressBook!$D$6:$D$25,MATCH(D254,AdressBook!$B$6:$B$25,0),1)),""),"")</f>
        <v/>
      </c>
      <c r="G254" s="361" t="str">
        <f>IFERROR(IF(LEN(INDEX(PlansAndNotes!$F$6:$F$2005,ROW(B254)-ROW($C$3)))=0,"",INDEX(PlansAndNotes!$F$6:$F$2005,ROW(B254)-ROW($C$3))),"")</f>
        <v/>
      </c>
      <c r="H254" s="361" t="str">
        <f>IFERROR(IF(LEN(C254)&gt;0,IF(LEN(INDEX(TasksList!$G$6:$G$1005,MATCH(C254,TasksList!$B$6:$B$1005,0),1))=0,"",INDEX(TasksList!$G$6:$G$1005,MATCH(C254,TasksList!$B$6:$B$1005,0),1)),""),"")</f>
        <v/>
      </c>
      <c r="I254" s="381"/>
      <c r="J254" s="402" t="str">
        <f>IF(LEN(INDEX(TasksList!$B$6:$B$1005,ROW(J251),1))=0,"",INDEX(TasksList!$B$6:$B$1005,ROW(J251),1)&amp;" - "&amp;INDEX(TasksList!$D$6:$D$1005,ROW(J251),1))</f>
        <v/>
      </c>
      <c r="K254" s="402"/>
      <c r="L254" s="399" t="str">
        <f t="array" ref="L254">IFERROR(INDEX($J$4:$J$1003,SMALL($K$4:$K$1003,ROW(L254)-3),1),"")</f>
        <v/>
      </c>
      <c r="M254" s="206"/>
      <c r="N254" s="362" t="str">
        <f>IFERROR(IF(LEN(INDEX(PlansAndNotes!$D$6:$D$4005,ROW(B254)-ROW($C$3)))=0,"",INDEX(PlansAndNotes!$D$6:$D$4005,ROW(B254)-ROW($C$3))),"")</f>
        <v/>
      </c>
      <c r="O254" s="165" t="str">
        <f t="shared" si="40"/>
        <v/>
      </c>
      <c r="P254" s="363" t="str">
        <f>IFERROR(IF(LEN(INDEX(PlansAndNotes!$E$6:$E$4005,ROW(B254)-ROW($C$3)))=0,"",INDEX(PlansAndNotes!$E$6:$E$4005,ROW(B254)-ROW($C$3))),"")</f>
        <v/>
      </c>
      <c r="Q254" s="363" t="str">
        <f>IFERROR(IF(LEN(INDEX(PlansAndNotes!$G$6:$G$4005,ROW(B254)-ROW($C$3)))=0,"",INDEX(PlansAndNotes!$G$6:$G$4005,ROW(B254)-ROW($C$3))),"")</f>
        <v/>
      </c>
      <c r="R254" s="361" t="str">
        <f>IFERROR(IF(LEN(D254)&gt;0,IF(LEN(INDEX(AdressBook!$C$6:$C$25,MATCH(D254,AdressBook!$B$6:$B$25,0),1))=0,"",INDEX(AdressBook!$C$6:$C$25,MATCH(D254,AdressBook!$B$6:$B$25,0),1)),""),"")</f>
        <v/>
      </c>
      <c r="S254" s="165">
        <f>IF(LEN(C254)&gt;0,IFERROR(IF(MATCH(C254,C255:$C$4004,0)&gt;0,-1,ROW(S254)-ROW($S$3)),ROW(S254)-ROW($S$3)),-1)</f>
        <v>-1</v>
      </c>
      <c r="T254" s="165">
        <f t="shared" si="41"/>
        <v>0</v>
      </c>
      <c r="U254" s="165" t="str">
        <f t="shared" si="42"/>
        <v/>
      </c>
      <c r="V254" s="165" t="str">
        <f>IFERROR(IF(OR(C254="",S254&lt;0),"",IF(SUBTOTAL(3,C254:C254)=0,-1,SUBTOTAL(3,$C$4:C254))),"")</f>
        <v/>
      </c>
      <c r="W254" s="156" t="str">
        <f t="array" ref="W254">IF(LEN(C254)&gt;0,IFERROR(IF(MATCH(C254,$C$3:$C253,0)&gt;0,N254-INDEX($N$3:N253,SUMPRODUCT(MAX(ROW($C$3:$C253)*(C254=$C$3:$C253)))-2,1),""),""),"")</f>
        <v/>
      </c>
      <c r="X254" s="156">
        <f t="shared" ca="1" si="43"/>
        <v>1</v>
      </c>
      <c r="Y254" s="156">
        <f t="shared" ca="1" si="44"/>
        <v>1</v>
      </c>
      <c r="AB254" s="406"/>
      <c r="AC254" s="380"/>
      <c r="AD254" s="380">
        <f t="shared" si="45"/>
        <v>0</v>
      </c>
      <c r="AQ254" s="165" t="str">
        <f t="shared" si="46"/>
        <v/>
      </c>
      <c r="AR254" s="167" t="str">
        <f t="array" ref="AR254" xml:space="preserve"> IFERROR( IF(OR(DATERANGE="All Data",DATERANGE=""), INDEX(Calculations!$AC$7:$AC$506,SMALL(IF(Calculations!$AC$7:$AC$506&lt;&gt;"0",ROW($AQ$6:$AQ$505)-ROW(INDEX($AQ$6:$AQ$505,1,1))+1),AQ254),1),INDEX(Calculations!$AD$7:$AD$506,SMALL(IF(Calculations!$AD$7:$AD$506&lt;&gt;0,ROW($AQ$6:$AQ$505)-ROW(INDEX($AQ$6:$AQ$505,1,1))+1),AQ254),1)),"")</f>
        <v/>
      </c>
      <c r="AS254" s="164" t="str">
        <f t="array" ref="AS254" xml:space="preserve"> IFERROR(IF(OR(DATERANGE="All Data",DATERANGE=""),INDEX(AdressBook!$B$6:$B$505,SMALL(IF(Calculations!$AC$7:$AC$506&lt;&gt;"0",ROW($AQ$6:$AQ$505)-ROW(INDEX($AQ$6:$AQ$505,1,1))+1),AQ254),1),INDEX(AdressBook!$B$6:$B$505,SMALL(IF(Calculations!$AD$7:$AD$506&lt;&gt;0,ROW($AQ$6:$AQ$505)-ROW(INDEX($AQ$6:$AQ$505,1,1))+1),AQ254),1)),"")</f>
        <v/>
      </c>
      <c r="AT254" s="227" t="str">
        <f t="shared" si="47"/>
        <v/>
      </c>
      <c r="AV254" s="199"/>
      <c r="AW254" s="199"/>
    </row>
    <row r="255" spans="2:49" hidden="1" x14ac:dyDescent="0.25">
      <c r="B255" s="390" t="str">
        <f>IFERROR(IF(LEN(INDEX(PlansAndNotes!$B$6:$B$2005,ROW(A255)-ROW($B$3)))=0,"",INDEX(PlansAndNotes!$B$6:$B$2005,ROW(A255)-ROW($B$3))),"")</f>
        <v/>
      </c>
      <c r="C255" s="361" t="str">
        <f t="shared" si="39"/>
        <v/>
      </c>
      <c r="D255" s="361" t="str">
        <f>IFERROR(IF(LEN(C255)&gt;0,IF(LEN(INDEX(TasksList!$C$6:$C$1005,MATCH(C255,TasksList!$B$6:$B$1005,0),1))=0,"",INDEX(TasksList!$C$6:$C$1005,MATCH(C255,TasksList!$B$6:$B$1005,0),1)),""),"")</f>
        <v/>
      </c>
      <c r="E255" s="361" t="str">
        <f>IFERROR(IF(LEN(C255)&gt;0,IF(LEN(INDEX(TasksList!$F$6:$F$1005,MATCH(C255,TasksList!$B$6:$B$1005,0),1))=0,"not set!",INDEX(TasksList!$F$6:$F$1005,MATCH(C255,TasksList!$B$6:$B$1005,0),1)),""),"")</f>
        <v/>
      </c>
      <c r="F255" s="360" t="str">
        <f>IFERROR(IF(LEN(D255)&gt;0,IF(LEN(INDEX(AdressBook!$D$6:$D$25,MATCH(D255,AdressBook!$B$6:$B$25,0),1))=0,"",INDEX(AdressBook!$D$6:$D$25,MATCH(D255,AdressBook!$B$6:$B$25,0),1)),""),"")</f>
        <v/>
      </c>
      <c r="G255" s="361" t="str">
        <f>IFERROR(IF(LEN(INDEX(PlansAndNotes!$F$6:$F$2005,ROW(B255)-ROW($C$3)))=0,"",INDEX(PlansAndNotes!$F$6:$F$2005,ROW(B255)-ROW($C$3))),"")</f>
        <v/>
      </c>
      <c r="H255" s="361" t="str">
        <f>IFERROR(IF(LEN(C255)&gt;0,IF(LEN(INDEX(TasksList!$G$6:$G$1005,MATCH(C255,TasksList!$B$6:$B$1005,0),1))=0,"",INDEX(TasksList!$G$6:$G$1005,MATCH(C255,TasksList!$B$6:$B$1005,0),1)),""),"")</f>
        <v/>
      </c>
      <c r="I255" s="381"/>
      <c r="J255" s="402" t="str">
        <f>IF(LEN(INDEX(TasksList!$B$6:$B$1005,ROW(J252),1))=0,"",INDEX(TasksList!$B$6:$B$1005,ROW(J252),1)&amp;" - "&amp;INDEX(TasksList!$D$6:$D$1005,ROW(J252),1))</f>
        <v/>
      </c>
      <c r="K255" s="402"/>
      <c r="L255" s="399" t="str">
        <f t="array" ref="L255">IFERROR(INDEX($J$4:$J$1003,SMALL($K$4:$K$1003,ROW(L255)-3),1),"")</f>
        <v/>
      </c>
      <c r="M255" s="206"/>
      <c r="N255" s="362" t="str">
        <f>IFERROR(IF(LEN(INDEX(PlansAndNotes!$D$6:$D$4005,ROW(B255)-ROW($C$3)))=0,"",INDEX(PlansAndNotes!$D$6:$D$4005,ROW(B255)-ROW($C$3))),"")</f>
        <v/>
      </c>
      <c r="O255" s="165" t="str">
        <f t="shared" si="40"/>
        <v/>
      </c>
      <c r="P255" s="363" t="str">
        <f>IFERROR(IF(LEN(INDEX(PlansAndNotes!$E$6:$E$4005,ROW(B255)-ROW($C$3)))=0,"",INDEX(PlansAndNotes!$E$6:$E$4005,ROW(B255)-ROW($C$3))),"")</f>
        <v/>
      </c>
      <c r="Q255" s="363" t="str">
        <f>IFERROR(IF(LEN(INDEX(PlansAndNotes!$G$6:$G$4005,ROW(B255)-ROW($C$3)))=0,"",INDEX(PlansAndNotes!$G$6:$G$4005,ROW(B255)-ROW($C$3))),"")</f>
        <v/>
      </c>
      <c r="R255" s="361" t="str">
        <f>IFERROR(IF(LEN(D255)&gt;0,IF(LEN(INDEX(AdressBook!$C$6:$C$25,MATCH(D255,AdressBook!$B$6:$B$25,0),1))=0,"",INDEX(AdressBook!$C$6:$C$25,MATCH(D255,AdressBook!$B$6:$B$25,0),1)),""),"")</f>
        <v/>
      </c>
      <c r="S255" s="165">
        <f>IF(LEN(C255)&gt;0,IFERROR(IF(MATCH(C255,C256:$C$4004,0)&gt;0,-1,ROW(S255)-ROW($S$3)),ROW(S255)-ROW($S$3)),-1)</f>
        <v>-1</v>
      </c>
      <c r="T255" s="165">
        <f t="shared" si="41"/>
        <v>0</v>
      </c>
      <c r="U255" s="165" t="str">
        <f t="shared" si="42"/>
        <v/>
      </c>
      <c r="V255" s="165" t="str">
        <f>IFERROR(IF(OR(C255="",S255&lt;0),"",IF(SUBTOTAL(3,C255:C255)=0,-1,SUBTOTAL(3,$C$4:C255))),"")</f>
        <v/>
      </c>
      <c r="W255" s="156" t="str">
        <f t="array" ref="W255">IF(LEN(C255)&gt;0,IFERROR(IF(MATCH(C255,$C$3:$C254,0)&gt;0,N255-INDEX($N$3:N254,SUMPRODUCT(MAX(ROW($C$3:$C254)*(C255=$C$3:$C254)))-2,1),""),""),"")</f>
        <v/>
      </c>
      <c r="X255" s="156">
        <f t="shared" ca="1" si="43"/>
        <v>1</v>
      </c>
      <c r="Y255" s="156">
        <f t="shared" ca="1" si="44"/>
        <v>1</v>
      </c>
      <c r="AB255" s="406"/>
      <c r="AC255" s="380"/>
      <c r="AD255" s="380">
        <f t="shared" si="45"/>
        <v>0</v>
      </c>
      <c r="AQ255" s="165" t="str">
        <f t="shared" si="46"/>
        <v/>
      </c>
      <c r="AR255" s="167" t="str">
        <f t="array" ref="AR255" xml:space="preserve"> IFERROR( IF(OR(DATERANGE="All Data",DATERANGE=""), INDEX(Calculations!$AC$7:$AC$506,SMALL(IF(Calculations!$AC$7:$AC$506&lt;&gt;"0",ROW($AQ$6:$AQ$505)-ROW(INDEX($AQ$6:$AQ$505,1,1))+1),AQ255),1),INDEX(Calculations!$AD$7:$AD$506,SMALL(IF(Calculations!$AD$7:$AD$506&lt;&gt;0,ROW($AQ$6:$AQ$505)-ROW(INDEX($AQ$6:$AQ$505,1,1))+1),AQ255),1)),"")</f>
        <v/>
      </c>
      <c r="AS255" s="164" t="str">
        <f t="array" ref="AS255" xml:space="preserve"> IFERROR(IF(OR(DATERANGE="All Data",DATERANGE=""),INDEX(AdressBook!$B$6:$B$505,SMALL(IF(Calculations!$AC$7:$AC$506&lt;&gt;"0",ROW($AQ$6:$AQ$505)-ROW(INDEX($AQ$6:$AQ$505,1,1))+1),AQ255),1),INDEX(AdressBook!$B$6:$B$505,SMALL(IF(Calculations!$AD$7:$AD$506&lt;&gt;0,ROW($AQ$6:$AQ$505)-ROW(INDEX($AQ$6:$AQ$505,1,1))+1),AQ255),1)),"")</f>
        <v/>
      </c>
      <c r="AT255" s="227" t="str">
        <f t="shared" si="47"/>
        <v/>
      </c>
      <c r="AV255" s="199"/>
      <c r="AW255" s="199"/>
    </row>
    <row r="256" spans="2:49" hidden="1" x14ac:dyDescent="0.25">
      <c r="B256" s="390" t="str">
        <f>IFERROR(IF(LEN(INDEX(PlansAndNotes!$B$6:$B$2005,ROW(A256)-ROW($B$3)))=0,"",INDEX(PlansAndNotes!$B$6:$B$2005,ROW(A256)-ROW($B$3))),"")</f>
        <v/>
      </c>
      <c r="C256" s="361" t="str">
        <f t="shared" si="39"/>
        <v/>
      </c>
      <c r="D256" s="361" t="str">
        <f>IFERROR(IF(LEN(C256)&gt;0,IF(LEN(INDEX(TasksList!$C$6:$C$1005,MATCH(C256,TasksList!$B$6:$B$1005,0),1))=0,"",INDEX(TasksList!$C$6:$C$1005,MATCH(C256,TasksList!$B$6:$B$1005,0),1)),""),"")</f>
        <v/>
      </c>
      <c r="E256" s="361" t="str">
        <f>IFERROR(IF(LEN(C256)&gt;0,IF(LEN(INDEX(TasksList!$F$6:$F$1005,MATCH(C256,TasksList!$B$6:$B$1005,0),1))=0,"not set!",INDEX(TasksList!$F$6:$F$1005,MATCH(C256,TasksList!$B$6:$B$1005,0),1)),""),"")</f>
        <v/>
      </c>
      <c r="F256" s="360" t="str">
        <f>IFERROR(IF(LEN(D256)&gt;0,IF(LEN(INDEX(AdressBook!$D$6:$D$25,MATCH(D256,AdressBook!$B$6:$B$25,0),1))=0,"",INDEX(AdressBook!$D$6:$D$25,MATCH(D256,AdressBook!$B$6:$B$25,0),1)),""),"")</f>
        <v/>
      </c>
      <c r="G256" s="361" t="str">
        <f>IFERROR(IF(LEN(INDEX(PlansAndNotes!$F$6:$F$2005,ROW(B256)-ROW($C$3)))=0,"",INDEX(PlansAndNotes!$F$6:$F$2005,ROW(B256)-ROW($C$3))),"")</f>
        <v/>
      </c>
      <c r="H256" s="361" t="str">
        <f>IFERROR(IF(LEN(C256)&gt;0,IF(LEN(INDEX(TasksList!$G$6:$G$1005,MATCH(C256,TasksList!$B$6:$B$1005,0),1))=0,"",INDEX(TasksList!$G$6:$G$1005,MATCH(C256,TasksList!$B$6:$B$1005,0),1)),""),"")</f>
        <v/>
      </c>
      <c r="I256" s="381"/>
      <c r="J256" s="402" t="str">
        <f>IF(LEN(INDEX(TasksList!$B$6:$B$1005,ROW(J253),1))=0,"",INDEX(TasksList!$B$6:$B$1005,ROW(J253),1)&amp;" - "&amp;INDEX(TasksList!$D$6:$D$1005,ROW(J253),1))</f>
        <v/>
      </c>
      <c r="K256" s="402"/>
      <c r="L256" s="399" t="str">
        <f t="array" ref="L256">IFERROR(INDEX($J$4:$J$1003,SMALL($K$4:$K$1003,ROW(L256)-3),1),"")</f>
        <v/>
      </c>
      <c r="M256" s="206"/>
      <c r="N256" s="362" t="str">
        <f>IFERROR(IF(LEN(INDEX(PlansAndNotes!$D$6:$D$4005,ROW(B256)-ROW($C$3)))=0,"",INDEX(PlansAndNotes!$D$6:$D$4005,ROW(B256)-ROW($C$3))),"")</f>
        <v/>
      </c>
      <c r="O256" s="165" t="str">
        <f t="shared" si="40"/>
        <v/>
      </c>
      <c r="P256" s="363" t="str">
        <f>IFERROR(IF(LEN(INDEX(PlansAndNotes!$E$6:$E$4005,ROW(B256)-ROW($C$3)))=0,"",INDEX(PlansAndNotes!$E$6:$E$4005,ROW(B256)-ROW($C$3))),"")</f>
        <v/>
      </c>
      <c r="Q256" s="363" t="str">
        <f>IFERROR(IF(LEN(INDEX(PlansAndNotes!$G$6:$G$4005,ROW(B256)-ROW($C$3)))=0,"",INDEX(PlansAndNotes!$G$6:$G$4005,ROW(B256)-ROW($C$3))),"")</f>
        <v/>
      </c>
      <c r="R256" s="361" t="str">
        <f>IFERROR(IF(LEN(D256)&gt;0,IF(LEN(INDEX(AdressBook!$C$6:$C$25,MATCH(D256,AdressBook!$B$6:$B$25,0),1))=0,"",INDEX(AdressBook!$C$6:$C$25,MATCH(D256,AdressBook!$B$6:$B$25,0),1)),""),"")</f>
        <v/>
      </c>
      <c r="S256" s="165">
        <f>IF(LEN(C256)&gt;0,IFERROR(IF(MATCH(C256,C257:$C$4004,0)&gt;0,-1,ROW(S256)-ROW($S$3)),ROW(S256)-ROW($S$3)),-1)</f>
        <v>-1</v>
      </c>
      <c r="T256" s="165">
        <f t="shared" si="41"/>
        <v>0</v>
      </c>
      <c r="U256" s="165" t="str">
        <f t="shared" si="42"/>
        <v/>
      </c>
      <c r="V256" s="165" t="str">
        <f>IFERROR(IF(OR(C256="",S256&lt;0),"",IF(SUBTOTAL(3,C256:C256)=0,-1,SUBTOTAL(3,$C$4:C256))),"")</f>
        <v/>
      </c>
      <c r="W256" s="156" t="str">
        <f t="array" ref="W256">IF(LEN(C256)&gt;0,IFERROR(IF(MATCH(C256,$C$3:$C255,0)&gt;0,N256-INDEX($N$3:N255,SUMPRODUCT(MAX(ROW($C$3:$C255)*(C256=$C$3:$C255)))-2,1),""),""),"")</f>
        <v/>
      </c>
      <c r="X256" s="156">
        <f t="shared" ca="1" si="43"/>
        <v>1</v>
      </c>
      <c r="Y256" s="156">
        <f t="shared" ca="1" si="44"/>
        <v>1</v>
      </c>
      <c r="AB256" s="406"/>
      <c r="AC256" s="380"/>
      <c r="AD256" s="380">
        <f t="shared" si="45"/>
        <v>0</v>
      </c>
      <c r="AQ256" s="165" t="str">
        <f t="shared" si="46"/>
        <v/>
      </c>
      <c r="AR256" s="167" t="str">
        <f t="array" ref="AR256" xml:space="preserve"> IFERROR( IF(OR(DATERANGE="All Data",DATERANGE=""), INDEX(Calculations!$AC$7:$AC$506,SMALL(IF(Calculations!$AC$7:$AC$506&lt;&gt;"0",ROW($AQ$6:$AQ$505)-ROW(INDEX($AQ$6:$AQ$505,1,1))+1),AQ256),1),INDEX(Calculations!$AD$7:$AD$506,SMALL(IF(Calculations!$AD$7:$AD$506&lt;&gt;0,ROW($AQ$6:$AQ$505)-ROW(INDEX($AQ$6:$AQ$505,1,1))+1),AQ256),1)),"")</f>
        <v/>
      </c>
      <c r="AS256" s="164" t="str">
        <f t="array" ref="AS256" xml:space="preserve"> IFERROR(IF(OR(DATERANGE="All Data",DATERANGE=""),INDEX(AdressBook!$B$6:$B$505,SMALL(IF(Calculations!$AC$7:$AC$506&lt;&gt;"0",ROW($AQ$6:$AQ$505)-ROW(INDEX($AQ$6:$AQ$505,1,1))+1),AQ256),1),INDEX(AdressBook!$B$6:$B$505,SMALL(IF(Calculations!$AD$7:$AD$506&lt;&gt;0,ROW($AQ$6:$AQ$505)-ROW(INDEX($AQ$6:$AQ$505,1,1))+1),AQ256),1)),"")</f>
        <v/>
      </c>
      <c r="AT256" s="227" t="str">
        <f t="shared" si="47"/>
        <v/>
      </c>
      <c r="AV256" s="199"/>
      <c r="AW256" s="199"/>
    </row>
    <row r="257" spans="2:49" hidden="1" x14ac:dyDescent="0.25">
      <c r="B257" s="390" t="str">
        <f>IFERROR(IF(LEN(INDEX(PlansAndNotes!$B$6:$B$2005,ROW(A257)-ROW($B$3)))=0,"",INDEX(PlansAndNotes!$B$6:$B$2005,ROW(A257)-ROW($B$3))),"")</f>
        <v/>
      </c>
      <c r="C257" s="361" t="str">
        <f t="shared" si="39"/>
        <v/>
      </c>
      <c r="D257" s="361" t="str">
        <f>IFERROR(IF(LEN(C257)&gt;0,IF(LEN(INDEX(TasksList!$C$6:$C$1005,MATCH(C257,TasksList!$B$6:$B$1005,0),1))=0,"",INDEX(TasksList!$C$6:$C$1005,MATCH(C257,TasksList!$B$6:$B$1005,0),1)),""),"")</f>
        <v/>
      </c>
      <c r="E257" s="361" t="str">
        <f>IFERROR(IF(LEN(C257)&gt;0,IF(LEN(INDEX(TasksList!$F$6:$F$1005,MATCH(C257,TasksList!$B$6:$B$1005,0),1))=0,"not set!",INDEX(TasksList!$F$6:$F$1005,MATCH(C257,TasksList!$B$6:$B$1005,0),1)),""),"")</f>
        <v/>
      </c>
      <c r="F257" s="360" t="str">
        <f>IFERROR(IF(LEN(D257)&gt;0,IF(LEN(INDEX(AdressBook!$D$6:$D$25,MATCH(D257,AdressBook!$B$6:$B$25,0),1))=0,"",INDEX(AdressBook!$D$6:$D$25,MATCH(D257,AdressBook!$B$6:$B$25,0),1)),""),"")</f>
        <v/>
      </c>
      <c r="G257" s="361" t="str">
        <f>IFERROR(IF(LEN(INDEX(PlansAndNotes!$F$6:$F$2005,ROW(B257)-ROW($C$3)))=0,"",INDEX(PlansAndNotes!$F$6:$F$2005,ROW(B257)-ROW($C$3))),"")</f>
        <v/>
      </c>
      <c r="H257" s="361" t="str">
        <f>IFERROR(IF(LEN(C257)&gt;0,IF(LEN(INDEX(TasksList!$G$6:$G$1005,MATCH(C257,TasksList!$B$6:$B$1005,0),1))=0,"",INDEX(TasksList!$G$6:$G$1005,MATCH(C257,TasksList!$B$6:$B$1005,0),1)),""),"")</f>
        <v/>
      </c>
      <c r="I257" s="381"/>
      <c r="J257" s="402" t="str">
        <f>IF(LEN(INDEX(TasksList!$B$6:$B$1005,ROW(J254),1))=0,"",INDEX(TasksList!$B$6:$B$1005,ROW(J254),1)&amp;" - "&amp;INDEX(TasksList!$D$6:$D$1005,ROW(J254),1))</f>
        <v/>
      </c>
      <c r="K257" s="402"/>
      <c r="L257" s="399" t="str">
        <f t="array" ref="L257">IFERROR(INDEX($J$4:$J$1003,SMALL($K$4:$K$1003,ROW(L257)-3),1),"")</f>
        <v/>
      </c>
      <c r="M257" s="206"/>
      <c r="N257" s="362" t="str">
        <f>IFERROR(IF(LEN(INDEX(PlansAndNotes!$D$6:$D$4005,ROW(B257)-ROW($C$3)))=0,"",INDEX(PlansAndNotes!$D$6:$D$4005,ROW(B257)-ROW($C$3))),"")</f>
        <v/>
      </c>
      <c r="O257" s="165" t="str">
        <f t="shared" si="40"/>
        <v/>
      </c>
      <c r="P257" s="363" t="str">
        <f>IFERROR(IF(LEN(INDEX(PlansAndNotes!$E$6:$E$4005,ROW(B257)-ROW($C$3)))=0,"",INDEX(PlansAndNotes!$E$6:$E$4005,ROW(B257)-ROW($C$3))),"")</f>
        <v/>
      </c>
      <c r="Q257" s="363" t="str">
        <f>IFERROR(IF(LEN(INDEX(PlansAndNotes!$G$6:$G$4005,ROW(B257)-ROW($C$3)))=0,"",INDEX(PlansAndNotes!$G$6:$G$4005,ROW(B257)-ROW($C$3))),"")</f>
        <v/>
      </c>
      <c r="R257" s="361" t="str">
        <f>IFERROR(IF(LEN(D257)&gt;0,IF(LEN(INDEX(AdressBook!$C$6:$C$25,MATCH(D257,AdressBook!$B$6:$B$25,0),1))=0,"",INDEX(AdressBook!$C$6:$C$25,MATCH(D257,AdressBook!$B$6:$B$25,0),1)),""),"")</f>
        <v/>
      </c>
      <c r="S257" s="165">
        <f>IF(LEN(C257)&gt;0,IFERROR(IF(MATCH(C257,C258:$C$4004,0)&gt;0,-1,ROW(S257)-ROW($S$3)),ROW(S257)-ROW($S$3)),-1)</f>
        <v>-1</v>
      </c>
      <c r="T257" s="165">
        <f t="shared" si="41"/>
        <v>0</v>
      </c>
      <c r="U257" s="165" t="str">
        <f t="shared" si="42"/>
        <v/>
      </c>
      <c r="V257" s="165" t="str">
        <f>IFERROR(IF(OR(C257="",S257&lt;0),"",IF(SUBTOTAL(3,C257:C257)=0,-1,SUBTOTAL(3,$C$4:C257))),"")</f>
        <v/>
      </c>
      <c r="W257" s="156" t="str">
        <f t="array" ref="W257">IF(LEN(C257)&gt;0,IFERROR(IF(MATCH(C257,$C$3:$C256,0)&gt;0,N257-INDEX($N$3:N256,SUMPRODUCT(MAX(ROW($C$3:$C256)*(C257=$C$3:$C256)))-2,1),""),""),"")</f>
        <v/>
      </c>
      <c r="X257" s="156">
        <f t="shared" ca="1" si="43"/>
        <v>1</v>
      </c>
      <c r="Y257" s="156">
        <f t="shared" ca="1" si="44"/>
        <v>1</v>
      </c>
      <c r="AB257" s="406"/>
      <c r="AC257" s="380"/>
      <c r="AD257" s="380">
        <f t="shared" si="45"/>
        <v>0</v>
      </c>
      <c r="AQ257" s="165" t="str">
        <f t="shared" si="46"/>
        <v/>
      </c>
      <c r="AR257" s="167" t="str">
        <f t="array" ref="AR257" xml:space="preserve"> IFERROR( IF(OR(DATERANGE="All Data",DATERANGE=""), INDEX(Calculations!$AC$7:$AC$506,SMALL(IF(Calculations!$AC$7:$AC$506&lt;&gt;"0",ROW($AQ$6:$AQ$505)-ROW(INDEX($AQ$6:$AQ$505,1,1))+1),AQ257),1),INDEX(Calculations!$AD$7:$AD$506,SMALL(IF(Calculations!$AD$7:$AD$506&lt;&gt;0,ROW($AQ$6:$AQ$505)-ROW(INDEX($AQ$6:$AQ$505,1,1))+1),AQ257),1)),"")</f>
        <v/>
      </c>
      <c r="AS257" s="164" t="str">
        <f t="array" ref="AS257" xml:space="preserve"> IFERROR(IF(OR(DATERANGE="All Data",DATERANGE=""),INDEX(AdressBook!$B$6:$B$505,SMALL(IF(Calculations!$AC$7:$AC$506&lt;&gt;"0",ROW($AQ$6:$AQ$505)-ROW(INDEX($AQ$6:$AQ$505,1,1))+1),AQ257),1),INDEX(AdressBook!$B$6:$B$505,SMALL(IF(Calculations!$AD$7:$AD$506&lt;&gt;0,ROW($AQ$6:$AQ$505)-ROW(INDEX($AQ$6:$AQ$505,1,1))+1),AQ257),1)),"")</f>
        <v/>
      </c>
      <c r="AT257" s="227" t="str">
        <f t="shared" si="47"/>
        <v/>
      </c>
      <c r="AV257" s="199"/>
      <c r="AW257" s="199"/>
    </row>
    <row r="258" spans="2:49" hidden="1" x14ac:dyDescent="0.25">
      <c r="B258" s="390" t="str">
        <f>IFERROR(IF(LEN(INDEX(PlansAndNotes!$B$6:$B$2005,ROW(A258)-ROW($B$3)))=0,"",INDEX(PlansAndNotes!$B$6:$B$2005,ROW(A258)-ROW($B$3))),"")</f>
        <v/>
      </c>
      <c r="C258" s="361" t="str">
        <f t="shared" si="39"/>
        <v/>
      </c>
      <c r="D258" s="361" t="str">
        <f>IFERROR(IF(LEN(C258)&gt;0,IF(LEN(INDEX(TasksList!$C$6:$C$1005,MATCH(C258,TasksList!$B$6:$B$1005,0),1))=0,"",INDEX(TasksList!$C$6:$C$1005,MATCH(C258,TasksList!$B$6:$B$1005,0),1)),""),"")</f>
        <v/>
      </c>
      <c r="E258" s="361" t="str">
        <f>IFERROR(IF(LEN(C258)&gt;0,IF(LEN(INDEX(TasksList!$F$6:$F$1005,MATCH(C258,TasksList!$B$6:$B$1005,0),1))=0,"not set!",INDEX(TasksList!$F$6:$F$1005,MATCH(C258,TasksList!$B$6:$B$1005,0),1)),""),"")</f>
        <v/>
      </c>
      <c r="F258" s="360" t="str">
        <f>IFERROR(IF(LEN(D258)&gt;0,IF(LEN(INDEX(AdressBook!$D$6:$D$25,MATCH(D258,AdressBook!$B$6:$B$25,0),1))=0,"",INDEX(AdressBook!$D$6:$D$25,MATCH(D258,AdressBook!$B$6:$B$25,0),1)),""),"")</f>
        <v/>
      </c>
      <c r="G258" s="361" t="str">
        <f>IFERROR(IF(LEN(INDEX(PlansAndNotes!$F$6:$F$2005,ROW(B258)-ROW($C$3)))=0,"",INDEX(PlansAndNotes!$F$6:$F$2005,ROW(B258)-ROW($C$3))),"")</f>
        <v/>
      </c>
      <c r="H258" s="361" t="str">
        <f>IFERROR(IF(LEN(C258)&gt;0,IF(LEN(INDEX(TasksList!$G$6:$G$1005,MATCH(C258,TasksList!$B$6:$B$1005,0),1))=0,"",INDEX(TasksList!$G$6:$G$1005,MATCH(C258,TasksList!$B$6:$B$1005,0),1)),""),"")</f>
        <v/>
      </c>
      <c r="I258" s="381"/>
      <c r="J258" s="402" t="str">
        <f>IF(LEN(INDEX(TasksList!$B$6:$B$1005,ROW(J255),1))=0,"",INDEX(TasksList!$B$6:$B$1005,ROW(J255),1)&amp;" - "&amp;INDEX(TasksList!$D$6:$D$1005,ROW(J255),1))</f>
        <v/>
      </c>
      <c r="K258" s="402"/>
      <c r="L258" s="399" t="str">
        <f t="array" ref="L258">IFERROR(INDEX($J$4:$J$1003,SMALL($K$4:$K$1003,ROW(L258)-3),1),"")</f>
        <v/>
      </c>
      <c r="M258" s="206"/>
      <c r="N258" s="362" t="str">
        <f>IFERROR(IF(LEN(INDEX(PlansAndNotes!$D$6:$D$4005,ROW(B258)-ROW($C$3)))=0,"",INDEX(PlansAndNotes!$D$6:$D$4005,ROW(B258)-ROW($C$3))),"")</f>
        <v/>
      </c>
      <c r="O258" s="165" t="str">
        <f t="shared" si="40"/>
        <v/>
      </c>
      <c r="P258" s="363" t="str">
        <f>IFERROR(IF(LEN(INDEX(PlansAndNotes!$E$6:$E$4005,ROW(B258)-ROW($C$3)))=0,"",INDEX(PlansAndNotes!$E$6:$E$4005,ROW(B258)-ROW($C$3))),"")</f>
        <v/>
      </c>
      <c r="Q258" s="363" t="str">
        <f>IFERROR(IF(LEN(INDEX(PlansAndNotes!$G$6:$G$4005,ROW(B258)-ROW($C$3)))=0,"",INDEX(PlansAndNotes!$G$6:$G$4005,ROW(B258)-ROW($C$3))),"")</f>
        <v/>
      </c>
      <c r="R258" s="361" t="str">
        <f>IFERROR(IF(LEN(D258)&gt;0,IF(LEN(INDEX(AdressBook!$C$6:$C$25,MATCH(D258,AdressBook!$B$6:$B$25,0),1))=0,"",INDEX(AdressBook!$C$6:$C$25,MATCH(D258,AdressBook!$B$6:$B$25,0),1)),""),"")</f>
        <v/>
      </c>
      <c r="S258" s="165">
        <f>IF(LEN(C258)&gt;0,IFERROR(IF(MATCH(C258,C259:$C$4004,0)&gt;0,-1,ROW(S258)-ROW($S$3)),ROW(S258)-ROW($S$3)),-1)</f>
        <v>-1</v>
      </c>
      <c r="T258" s="165">
        <f t="shared" si="41"/>
        <v>0</v>
      </c>
      <c r="U258" s="165" t="str">
        <f t="shared" si="42"/>
        <v/>
      </c>
      <c r="V258" s="165" t="str">
        <f>IFERROR(IF(OR(C258="",S258&lt;0),"",IF(SUBTOTAL(3,C258:C258)=0,-1,SUBTOTAL(3,$C$4:C258))),"")</f>
        <v/>
      </c>
      <c r="W258" s="156" t="str">
        <f t="array" ref="W258">IF(LEN(C258)&gt;0,IFERROR(IF(MATCH(C258,$C$3:$C257,0)&gt;0,N258-INDEX($N$3:N257,SUMPRODUCT(MAX(ROW($C$3:$C257)*(C258=$C$3:$C257)))-2,1),""),""),"")</f>
        <v/>
      </c>
      <c r="X258" s="156">
        <f t="shared" ca="1" si="43"/>
        <v>1</v>
      </c>
      <c r="Y258" s="156">
        <f t="shared" ca="1" si="44"/>
        <v>1</v>
      </c>
      <c r="AB258" s="406"/>
      <c r="AC258" s="380"/>
      <c r="AD258" s="380">
        <f t="shared" si="45"/>
        <v>0</v>
      </c>
      <c r="AQ258" s="165" t="str">
        <f t="shared" si="46"/>
        <v/>
      </c>
      <c r="AR258" s="167" t="str">
        <f t="array" ref="AR258" xml:space="preserve"> IFERROR( IF(OR(DATERANGE="All Data",DATERANGE=""), INDEX(Calculations!$AC$7:$AC$506,SMALL(IF(Calculations!$AC$7:$AC$506&lt;&gt;"0",ROW($AQ$6:$AQ$505)-ROW(INDEX($AQ$6:$AQ$505,1,1))+1),AQ258),1),INDEX(Calculations!$AD$7:$AD$506,SMALL(IF(Calculations!$AD$7:$AD$506&lt;&gt;0,ROW($AQ$6:$AQ$505)-ROW(INDEX($AQ$6:$AQ$505,1,1))+1),AQ258),1)),"")</f>
        <v/>
      </c>
      <c r="AS258" s="164" t="str">
        <f t="array" ref="AS258" xml:space="preserve"> IFERROR(IF(OR(DATERANGE="All Data",DATERANGE=""),INDEX(AdressBook!$B$6:$B$505,SMALL(IF(Calculations!$AC$7:$AC$506&lt;&gt;"0",ROW($AQ$6:$AQ$505)-ROW(INDEX($AQ$6:$AQ$505,1,1))+1),AQ258),1),INDEX(AdressBook!$B$6:$B$505,SMALL(IF(Calculations!$AD$7:$AD$506&lt;&gt;0,ROW($AQ$6:$AQ$505)-ROW(INDEX($AQ$6:$AQ$505,1,1))+1),AQ258),1)),"")</f>
        <v/>
      </c>
      <c r="AT258" s="227" t="str">
        <f t="shared" si="47"/>
        <v/>
      </c>
      <c r="AV258" s="199"/>
      <c r="AW258" s="199"/>
    </row>
    <row r="259" spans="2:49" hidden="1" x14ac:dyDescent="0.25">
      <c r="B259" s="390" t="str">
        <f>IFERROR(IF(LEN(INDEX(PlansAndNotes!$B$6:$B$2005,ROW(A259)-ROW($B$3)))=0,"",INDEX(PlansAndNotes!$B$6:$B$2005,ROW(A259)-ROW($B$3))),"")</f>
        <v/>
      </c>
      <c r="C259" s="361" t="str">
        <f t="shared" si="39"/>
        <v/>
      </c>
      <c r="D259" s="361" t="str">
        <f>IFERROR(IF(LEN(C259)&gt;0,IF(LEN(INDEX(TasksList!$C$6:$C$1005,MATCH(C259,TasksList!$B$6:$B$1005,0),1))=0,"",INDEX(TasksList!$C$6:$C$1005,MATCH(C259,TasksList!$B$6:$B$1005,0),1)),""),"")</f>
        <v/>
      </c>
      <c r="E259" s="361" t="str">
        <f>IFERROR(IF(LEN(C259)&gt;0,IF(LEN(INDEX(TasksList!$F$6:$F$1005,MATCH(C259,TasksList!$B$6:$B$1005,0),1))=0,"not set!",INDEX(TasksList!$F$6:$F$1005,MATCH(C259,TasksList!$B$6:$B$1005,0),1)),""),"")</f>
        <v/>
      </c>
      <c r="F259" s="360" t="str">
        <f>IFERROR(IF(LEN(D259)&gt;0,IF(LEN(INDEX(AdressBook!$D$6:$D$25,MATCH(D259,AdressBook!$B$6:$B$25,0),1))=0,"",INDEX(AdressBook!$D$6:$D$25,MATCH(D259,AdressBook!$B$6:$B$25,0),1)),""),"")</f>
        <v/>
      </c>
      <c r="G259" s="361" t="str">
        <f>IFERROR(IF(LEN(INDEX(PlansAndNotes!$F$6:$F$2005,ROW(B259)-ROW($C$3)))=0,"",INDEX(PlansAndNotes!$F$6:$F$2005,ROW(B259)-ROW($C$3))),"")</f>
        <v/>
      </c>
      <c r="H259" s="361" t="str">
        <f>IFERROR(IF(LEN(C259)&gt;0,IF(LEN(INDEX(TasksList!$G$6:$G$1005,MATCH(C259,TasksList!$B$6:$B$1005,0),1))=0,"",INDEX(TasksList!$G$6:$G$1005,MATCH(C259,TasksList!$B$6:$B$1005,0),1)),""),"")</f>
        <v/>
      </c>
      <c r="I259" s="381"/>
      <c r="J259" s="402" t="str">
        <f>IF(LEN(INDEX(TasksList!$B$6:$B$1005,ROW(J256),1))=0,"",INDEX(TasksList!$B$6:$B$1005,ROW(J256),1)&amp;" - "&amp;INDEX(TasksList!$D$6:$D$1005,ROW(J256),1))</f>
        <v/>
      </c>
      <c r="K259" s="402"/>
      <c r="L259" s="399" t="str">
        <f t="array" ref="L259">IFERROR(INDEX($J$4:$J$1003,SMALL($K$4:$K$1003,ROW(L259)-3),1),"")</f>
        <v/>
      </c>
      <c r="M259" s="206"/>
      <c r="N259" s="362" t="str">
        <f>IFERROR(IF(LEN(INDEX(PlansAndNotes!$D$6:$D$4005,ROW(B259)-ROW($C$3)))=0,"",INDEX(PlansAndNotes!$D$6:$D$4005,ROW(B259)-ROW($C$3))),"")</f>
        <v/>
      </c>
      <c r="O259" s="165" t="str">
        <f t="shared" si="40"/>
        <v/>
      </c>
      <c r="P259" s="363" t="str">
        <f>IFERROR(IF(LEN(INDEX(PlansAndNotes!$E$6:$E$4005,ROW(B259)-ROW($C$3)))=0,"",INDEX(PlansAndNotes!$E$6:$E$4005,ROW(B259)-ROW($C$3))),"")</f>
        <v/>
      </c>
      <c r="Q259" s="363" t="str">
        <f>IFERROR(IF(LEN(INDEX(PlansAndNotes!$G$6:$G$4005,ROW(B259)-ROW($C$3)))=0,"",INDEX(PlansAndNotes!$G$6:$G$4005,ROW(B259)-ROW($C$3))),"")</f>
        <v/>
      </c>
      <c r="R259" s="361" t="str">
        <f>IFERROR(IF(LEN(D259)&gt;0,IF(LEN(INDEX(AdressBook!$C$6:$C$25,MATCH(D259,AdressBook!$B$6:$B$25,0),1))=0,"",INDEX(AdressBook!$C$6:$C$25,MATCH(D259,AdressBook!$B$6:$B$25,0),1)),""),"")</f>
        <v/>
      </c>
      <c r="S259" s="165">
        <f>IF(LEN(C259)&gt;0,IFERROR(IF(MATCH(C259,C260:$C$4004,0)&gt;0,-1,ROW(S259)-ROW($S$3)),ROW(S259)-ROW($S$3)),-1)</f>
        <v>-1</v>
      </c>
      <c r="T259" s="165">
        <f t="shared" si="41"/>
        <v>0</v>
      </c>
      <c r="U259" s="165" t="str">
        <f t="shared" si="42"/>
        <v/>
      </c>
      <c r="V259" s="165" t="str">
        <f>IFERROR(IF(OR(C259="",S259&lt;0),"",IF(SUBTOTAL(3,C259:C259)=0,-1,SUBTOTAL(3,$C$4:C259))),"")</f>
        <v/>
      </c>
      <c r="W259" s="156" t="str">
        <f t="array" ref="W259">IF(LEN(C259)&gt;0,IFERROR(IF(MATCH(C259,$C$3:$C258,0)&gt;0,N259-INDEX($N$3:N258,SUMPRODUCT(MAX(ROW($C$3:$C258)*(C259=$C$3:$C258)))-2,1),""),""),"")</f>
        <v/>
      </c>
      <c r="X259" s="156">
        <f t="shared" ca="1" si="43"/>
        <v>1</v>
      </c>
      <c r="Y259" s="156">
        <f t="shared" ca="1" si="44"/>
        <v>1</v>
      </c>
      <c r="AB259" s="406"/>
      <c r="AC259" s="380"/>
      <c r="AD259" s="380">
        <f t="shared" si="45"/>
        <v>0</v>
      </c>
      <c r="AQ259" s="165" t="str">
        <f t="shared" si="46"/>
        <v/>
      </c>
      <c r="AR259" s="167" t="str">
        <f t="array" ref="AR259" xml:space="preserve"> IFERROR( IF(OR(DATERANGE="All Data",DATERANGE=""), INDEX(Calculations!$AC$7:$AC$506,SMALL(IF(Calculations!$AC$7:$AC$506&lt;&gt;"0",ROW($AQ$6:$AQ$505)-ROW(INDEX($AQ$6:$AQ$505,1,1))+1),AQ259),1),INDEX(Calculations!$AD$7:$AD$506,SMALL(IF(Calculations!$AD$7:$AD$506&lt;&gt;0,ROW($AQ$6:$AQ$505)-ROW(INDEX($AQ$6:$AQ$505,1,1))+1),AQ259),1)),"")</f>
        <v/>
      </c>
      <c r="AS259" s="164" t="str">
        <f t="array" ref="AS259" xml:space="preserve"> IFERROR(IF(OR(DATERANGE="All Data",DATERANGE=""),INDEX(AdressBook!$B$6:$B$505,SMALL(IF(Calculations!$AC$7:$AC$506&lt;&gt;"0",ROW($AQ$6:$AQ$505)-ROW(INDEX($AQ$6:$AQ$505,1,1))+1),AQ259),1),INDEX(AdressBook!$B$6:$B$505,SMALL(IF(Calculations!$AD$7:$AD$506&lt;&gt;0,ROW($AQ$6:$AQ$505)-ROW(INDEX($AQ$6:$AQ$505,1,1))+1),AQ259),1)),"")</f>
        <v/>
      </c>
      <c r="AT259" s="227" t="str">
        <f t="shared" si="47"/>
        <v/>
      </c>
      <c r="AV259" s="199"/>
      <c r="AW259" s="199"/>
    </row>
    <row r="260" spans="2:49" hidden="1" x14ac:dyDescent="0.25">
      <c r="B260" s="390" t="str">
        <f>IFERROR(IF(LEN(INDEX(PlansAndNotes!$B$6:$B$2005,ROW(A260)-ROW($B$3)))=0,"",INDEX(PlansAndNotes!$B$6:$B$2005,ROW(A260)-ROW($B$3))),"")</f>
        <v/>
      </c>
      <c r="C260" s="361" t="str">
        <f t="shared" ref="C260:C323" si="48">IF(LEN(B260)&gt;0,LEFT(B260,SEARCH(" - ",B260)-1)*1,"")</f>
        <v/>
      </c>
      <c r="D260" s="361" t="str">
        <f>IFERROR(IF(LEN(C260)&gt;0,IF(LEN(INDEX(TasksList!$C$6:$C$1005,MATCH(C260,TasksList!$B$6:$B$1005,0),1))=0,"",INDEX(TasksList!$C$6:$C$1005,MATCH(C260,TasksList!$B$6:$B$1005,0),1)),""),"")</f>
        <v/>
      </c>
      <c r="E260" s="361" t="str">
        <f>IFERROR(IF(LEN(C260)&gt;0,IF(LEN(INDEX(TasksList!$F$6:$F$1005,MATCH(C260,TasksList!$B$6:$B$1005,0),1))=0,"not set!",INDEX(TasksList!$F$6:$F$1005,MATCH(C260,TasksList!$B$6:$B$1005,0),1)),""),"")</f>
        <v/>
      </c>
      <c r="F260" s="360" t="str">
        <f>IFERROR(IF(LEN(D260)&gt;0,IF(LEN(INDEX(AdressBook!$D$6:$D$25,MATCH(D260,AdressBook!$B$6:$B$25,0),1))=0,"",INDEX(AdressBook!$D$6:$D$25,MATCH(D260,AdressBook!$B$6:$B$25,0),1)),""),"")</f>
        <v/>
      </c>
      <c r="G260" s="361" t="str">
        <f>IFERROR(IF(LEN(INDEX(PlansAndNotes!$F$6:$F$2005,ROW(B260)-ROW($C$3)))=0,"",INDEX(PlansAndNotes!$F$6:$F$2005,ROW(B260)-ROW($C$3))),"")</f>
        <v/>
      </c>
      <c r="H260" s="361" t="str">
        <f>IFERROR(IF(LEN(C260)&gt;0,IF(LEN(INDEX(TasksList!$G$6:$G$1005,MATCH(C260,TasksList!$B$6:$B$1005,0),1))=0,"",INDEX(TasksList!$G$6:$G$1005,MATCH(C260,TasksList!$B$6:$B$1005,0),1)),""),"")</f>
        <v/>
      </c>
      <c r="I260" s="381"/>
      <c r="J260" s="402" t="str">
        <f>IF(LEN(INDEX(TasksList!$B$6:$B$1005,ROW(J257),1))=0,"",INDEX(TasksList!$B$6:$B$1005,ROW(J257),1)&amp;" - "&amp;INDEX(TasksList!$D$6:$D$1005,ROW(J257),1))</f>
        <v/>
      </c>
      <c r="K260" s="402"/>
      <c r="L260" s="399" t="str">
        <f t="array" ref="L260">IFERROR(INDEX($J$4:$J$1003,SMALL($K$4:$K$1003,ROW(L260)-3),1),"")</f>
        <v/>
      </c>
      <c r="M260" s="206"/>
      <c r="N260" s="362" t="str">
        <f>IFERROR(IF(LEN(INDEX(PlansAndNotes!$D$6:$D$4005,ROW(B260)-ROW($C$3)))=0,"",INDEX(PlansAndNotes!$D$6:$D$4005,ROW(B260)-ROW($C$3))),"")</f>
        <v/>
      </c>
      <c r="O260" s="165" t="str">
        <f t="shared" ref="O260:O323" si="49">IF(LEN(B260)&gt;0,RIGHT(B260,LEN(B260)-SEARCH(" - ",B260)-2),"")</f>
        <v/>
      </c>
      <c r="P260" s="363" t="str">
        <f>IFERROR(IF(LEN(INDEX(PlansAndNotes!$E$6:$E$4005,ROW(B260)-ROW($C$3)))=0,"",INDEX(PlansAndNotes!$E$6:$E$4005,ROW(B260)-ROW($C$3))),"")</f>
        <v/>
      </c>
      <c r="Q260" s="363" t="str">
        <f>IFERROR(IF(LEN(INDEX(PlansAndNotes!$G$6:$G$4005,ROW(B260)-ROW($C$3)))=0,"",INDEX(PlansAndNotes!$G$6:$G$4005,ROW(B260)-ROW($C$3))),"")</f>
        <v/>
      </c>
      <c r="R260" s="361" t="str">
        <f>IFERROR(IF(LEN(D260)&gt;0,IF(LEN(INDEX(AdressBook!$C$6:$C$25,MATCH(D260,AdressBook!$B$6:$B$25,0),1))=0,"",INDEX(AdressBook!$C$6:$C$25,MATCH(D260,AdressBook!$B$6:$B$25,0),1)),""),"")</f>
        <v/>
      </c>
      <c r="S260" s="165">
        <f>IF(LEN(C260)&gt;0,IFERROR(IF(MATCH(C260,C261:$C$4004,0)&gt;0,-1,ROW(S260)-ROW($S$3)),ROW(S260)-ROW($S$3)),-1)</f>
        <v>-1</v>
      </c>
      <c r="T260" s="165">
        <f t="shared" ref="T260:T323" si="50">IF(OR(taskRange="All tasks (all stages)",taskRange=""),ROW(T260)-ROW($T$3),IF(S260&gt;0,ROW(T260)-ROW($T$3),0))*IF(OR(calendarSalesmen="",calendarSalesmen="All salesmen"),1,IF(calendarSalesmen=G260,1,0))*IF(OR(calendarStage="",calendarStage="All Stages"),1,IF(calendarStage=P260,1,0))</f>
        <v>0</v>
      </c>
      <c r="U260" s="165" t="str">
        <f t="shared" ref="U260:U323" si="51">IF(S260&gt;0,P260,"")</f>
        <v/>
      </c>
      <c r="V260" s="165" t="str">
        <f>IFERROR(IF(OR(C260="",S260&lt;0),"",IF(SUBTOTAL(3,C260:C260)=0,-1,SUBTOTAL(3,$C$4:C260))),"")</f>
        <v/>
      </c>
      <c r="W260" s="156" t="str">
        <f t="array" ref="W260">IF(LEN(C260)&gt;0,IFERROR(IF(MATCH(C260,$C$3:$C259,0)&gt;0,N260-INDEX($N$3:N259,SUMPRODUCT(MAX(ROW($C$3:$C259)*(C260=$C$3:$C259)))-2,1),""),""),"")</f>
        <v/>
      </c>
      <c r="X260" s="156">
        <f t="shared" ca="1" si="43"/>
        <v>1</v>
      </c>
      <c r="Y260" s="156">
        <f t="shared" ca="1" si="44"/>
        <v>1</v>
      </c>
      <c r="AB260" s="406"/>
      <c r="AC260" s="380"/>
      <c r="AD260" s="380">
        <f t="shared" si="45"/>
        <v>0</v>
      </c>
      <c r="AQ260" s="165" t="str">
        <f t="shared" si="46"/>
        <v/>
      </c>
      <c r="AR260" s="167" t="str">
        <f t="array" ref="AR260" xml:space="preserve"> IFERROR( IF(OR(DATERANGE="All Data",DATERANGE=""), INDEX(Calculations!$AC$7:$AC$506,SMALL(IF(Calculations!$AC$7:$AC$506&lt;&gt;"0",ROW($AQ$6:$AQ$505)-ROW(INDEX($AQ$6:$AQ$505,1,1))+1),AQ260),1),INDEX(Calculations!$AD$7:$AD$506,SMALL(IF(Calculations!$AD$7:$AD$506&lt;&gt;0,ROW($AQ$6:$AQ$505)-ROW(INDEX($AQ$6:$AQ$505,1,1))+1),AQ260),1)),"")</f>
        <v/>
      </c>
      <c r="AS260" s="164" t="str">
        <f t="array" ref="AS260" xml:space="preserve"> IFERROR(IF(OR(DATERANGE="All Data",DATERANGE=""),INDEX(AdressBook!$B$6:$B$505,SMALL(IF(Calculations!$AC$7:$AC$506&lt;&gt;"0",ROW($AQ$6:$AQ$505)-ROW(INDEX($AQ$6:$AQ$505,1,1))+1),AQ260),1),INDEX(AdressBook!$B$6:$B$505,SMALL(IF(Calculations!$AD$7:$AD$506&lt;&gt;0,ROW($AQ$6:$AQ$505)-ROW(INDEX($AQ$6:$AQ$505,1,1))+1),AQ260),1)),"")</f>
        <v/>
      </c>
      <c r="AT260" s="227" t="str">
        <f t="shared" si="47"/>
        <v/>
      </c>
      <c r="AV260" s="199"/>
      <c r="AW260" s="199"/>
    </row>
    <row r="261" spans="2:49" hidden="1" x14ac:dyDescent="0.25">
      <c r="B261" s="390" t="str">
        <f>IFERROR(IF(LEN(INDEX(PlansAndNotes!$B$6:$B$2005,ROW(A261)-ROW($B$3)))=0,"",INDEX(PlansAndNotes!$B$6:$B$2005,ROW(A261)-ROW($B$3))),"")</f>
        <v/>
      </c>
      <c r="C261" s="361" t="str">
        <f t="shared" si="48"/>
        <v/>
      </c>
      <c r="D261" s="361" t="str">
        <f>IFERROR(IF(LEN(C261)&gt;0,IF(LEN(INDEX(TasksList!$C$6:$C$1005,MATCH(C261,TasksList!$B$6:$B$1005,0),1))=0,"",INDEX(TasksList!$C$6:$C$1005,MATCH(C261,TasksList!$B$6:$B$1005,0),1)),""),"")</f>
        <v/>
      </c>
      <c r="E261" s="361" t="str">
        <f>IFERROR(IF(LEN(C261)&gt;0,IF(LEN(INDEX(TasksList!$F$6:$F$1005,MATCH(C261,TasksList!$B$6:$B$1005,0),1))=0,"not set!",INDEX(TasksList!$F$6:$F$1005,MATCH(C261,TasksList!$B$6:$B$1005,0),1)),""),"")</f>
        <v/>
      </c>
      <c r="F261" s="360" t="str">
        <f>IFERROR(IF(LEN(D261)&gt;0,IF(LEN(INDEX(AdressBook!$D$6:$D$25,MATCH(D261,AdressBook!$B$6:$B$25,0),1))=0,"",INDEX(AdressBook!$D$6:$D$25,MATCH(D261,AdressBook!$B$6:$B$25,0),1)),""),"")</f>
        <v/>
      </c>
      <c r="G261" s="361" t="str">
        <f>IFERROR(IF(LEN(INDEX(PlansAndNotes!$F$6:$F$2005,ROW(B261)-ROW($C$3)))=0,"",INDEX(PlansAndNotes!$F$6:$F$2005,ROW(B261)-ROW($C$3))),"")</f>
        <v/>
      </c>
      <c r="H261" s="361" t="str">
        <f>IFERROR(IF(LEN(C261)&gt;0,IF(LEN(INDEX(TasksList!$G$6:$G$1005,MATCH(C261,TasksList!$B$6:$B$1005,0),1))=0,"",INDEX(TasksList!$G$6:$G$1005,MATCH(C261,TasksList!$B$6:$B$1005,0),1)),""),"")</f>
        <v/>
      </c>
      <c r="I261" s="381"/>
      <c r="J261" s="402" t="str">
        <f>IF(LEN(INDEX(TasksList!$B$6:$B$1005,ROW(J258),1))=0,"",INDEX(TasksList!$B$6:$B$1005,ROW(J258),1)&amp;" - "&amp;INDEX(TasksList!$D$6:$D$1005,ROW(J258),1))</f>
        <v/>
      </c>
      <c r="K261" s="402"/>
      <c r="L261" s="399" t="str">
        <f t="array" ref="L261">IFERROR(INDEX($J$4:$J$1003,SMALL($K$4:$K$1003,ROW(L261)-3),1),"")</f>
        <v/>
      </c>
      <c r="M261" s="206"/>
      <c r="N261" s="362" t="str">
        <f>IFERROR(IF(LEN(INDEX(PlansAndNotes!$D$6:$D$4005,ROW(B261)-ROW($C$3)))=0,"",INDEX(PlansAndNotes!$D$6:$D$4005,ROW(B261)-ROW($C$3))),"")</f>
        <v/>
      </c>
      <c r="O261" s="165" t="str">
        <f t="shared" si="49"/>
        <v/>
      </c>
      <c r="P261" s="363" t="str">
        <f>IFERROR(IF(LEN(INDEX(PlansAndNotes!$E$6:$E$4005,ROW(B261)-ROW($C$3)))=0,"",INDEX(PlansAndNotes!$E$6:$E$4005,ROW(B261)-ROW($C$3))),"")</f>
        <v/>
      </c>
      <c r="Q261" s="363" t="str">
        <f>IFERROR(IF(LEN(INDEX(PlansAndNotes!$G$6:$G$4005,ROW(B261)-ROW($C$3)))=0,"",INDEX(PlansAndNotes!$G$6:$G$4005,ROW(B261)-ROW($C$3))),"")</f>
        <v/>
      </c>
      <c r="R261" s="361" t="str">
        <f>IFERROR(IF(LEN(D261)&gt;0,IF(LEN(INDEX(AdressBook!$C$6:$C$25,MATCH(D261,AdressBook!$B$6:$B$25,0),1))=0,"",INDEX(AdressBook!$C$6:$C$25,MATCH(D261,AdressBook!$B$6:$B$25,0),1)),""),"")</f>
        <v/>
      </c>
      <c r="S261" s="165">
        <f>IF(LEN(C261)&gt;0,IFERROR(IF(MATCH(C261,C262:$C$4004,0)&gt;0,-1,ROW(S261)-ROW($S$3)),ROW(S261)-ROW($S$3)),-1)</f>
        <v>-1</v>
      </c>
      <c r="T261" s="165">
        <f t="shared" si="50"/>
        <v>0</v>
      </c>
      <c r="U261" s="165" t="str">
        <f t="shared" si="51"/>
        <v/>
      </c>
      <c r="V261" s="165" t="str">
        <f>IFERROR(IF(OR(C261="",S261&lt;0),"",IF(SUBTOTAL(3,C261:C261)=0,-1,SUBTOTAL(3,$C$4:C261))),"")</f>
        <v/>
      </c>
      <c r="W261" s="156" t="str">
        <f t="array" ref="W261">IF(LEN(C261)&gt;0,IFERROR(IF(MATCH(C261,$C$3:$C260,0)&gt;0,N261-INDEX($N$3:N260,SUMPRODUCT(MAX(ROW($C$3:$C260)*(C261=$C$3:$C260)))-2,1),""),""),"")</f>
        <v/>
      </c>
      <c r="X261" s="156">
        <f t="shared" ref="X261:X324" ca="1" si="52">IFERROR(IF($X$2="",1,IF(AND(N261&lt;=TODAY(),N261+$X$2&gt;=TODAY()),1,0)),"")</f>
        <v>1</v>
      </c>
      <c r="Y261" s="156">
        <f t="shared" ref="Y261:Y324" ca="1" si="53">IFERROR(IF($Y$2="",1,IF(AND(N261&lt;=TODAY(),N261+$Y$2&gt;=TODAY()),1,0)),"")</f>
        <v>1</v>
      </c>
      <c r="AB261" s="406"/>
      <c r="AC261" s="380"/>
      <c r="AD261" s="380">
        <f t="shared" si="45"/>
        <v>0</v>
      </c>
      <c r="AQ261" s="165" t="str">
        <f t="shared" si="46"/>
        <v/>
      </c>
      <c r="AR261" s="167" t="str">
        <f t="array" ref="AR261" xml:space="preserve"> IFERROR( IF(OR(DATERANGE="All Data",DATERANGE=""), INDEX(Calculations!$AC$7:$AC$506,SMALL(IF(Calculations!$AC$7:$AC$506&lt;&gt;"0",ROW($AQ$6:$AQ$505)-ROW(INDEX($AQ$6:$AQ$505,1,1))+1),AQ261),1),INDEX(Calculations!$AD$7:$AD$506,SMALL(IF(Calculations!$AD$7:$AD$506&lt;&gt;0,ROW($AQ$6:$AQ$505)-ROW(INDEX($AQ$6:$AQ$505,1,1))+1),AQ261),1)),"")</f>
        <v/>
      </c>
      <c r="AS261" s="164" t="str">
        <f t="array" ref="AS261" xml:space="preserve"> IFERROR(IF(OR(DATERANGE="All Data",DATERANGE=""),INDEX(AdressBook!$B$6:$B$505,SMALL(IF(Calculations!$AC$7:$AC$506&lt;&gt;"0",ROW($AQ$6:$AQ$505)-ROW(INDEX($AQ$6:$AQ$505,1,1))+1),AQ261),1),INDEX(AdressBook!$B$6:$B$505,SMALL(IF(Calculations!$AD$7:$AD$506&lt;&gt;0,ROW($AQ$6:$AQ$505)-ROW(INDEX($AQ$6:$AQ$505,1,1))+1),AQ261),1)),"")</f>
        <v/>
      </c>
      <c r="AT261" s="227" t="str">
        <f t="shared" si="47"/>
        <v/>
      </c>
      <c r="AV261" s="199"/>
      <c r="AW261" s="199"/>
    </row>
    <row r="262" spans="2:49" hidden="1" x14ac:dyDescent="0.25">
      <c r="B262" s="390" t="str">
        <f>IFERROR(IF(LEN(INDEX(PlansAndNotes!$B$6:$B$2005,ROW(A262)-ROW($B$3)))=0,"",INDEX(PlansAndNotes!$B$6:$B$2005,ROW(A262)-ROW($B$3))),"")</f>
        <v/>
      </c>
      <c r="C262" s="361" t="str">
        <f t="shared" si="48"/>
        <v/>
      </c>
      <c r="D262" s="361" t="str">
        <f>IFERROR(IF(LEN(C262)&gt;0,IF(LEN(INDEX(TasksList!$C$6:$C$1005,MATCH(C262,TasksList!$B$6:$B$1005,0),1))=0,"",INDEX(TasksList!$C$6:$C$1005,MATCH(C262,TasksList!$B$6:$B$1005,0),1)),""),"")</f>
        <v/>
      </c>
      <c r="E262" s="361" t="str">
        <f>IFERROR(IF(LEN(C262)&gt;0,IF(LEN(INDEX(TasksList!$F$6:$F$1005,MATCH(C262,TasksList!$B$6:$B$1005,0),1))=0,"not set!",INDEX(TasksList!$F$6:$F$1005,MATCH(C262,TasksList!$B$6:$B$1005,0),1)),""),"")</f>
        <v/>
      </c>
      <c r="F262" s="360" t="str">
        <f>IFERROR(IF(LEN(D262)&gt;0,IF(LEN(INDEX(AdressBook!$D$6:$D$25,MATCH(D262,AdressBook!$B$6:$B$25,0),1))=0,"",INDEX(AdressBook!$D$6:$D$25,MATCH(D262,AdressBook!$B$6:$B$25,0),1)),""),"")</f>
        <v/>
      </c>
      <c r="G262" s="361" t="str">
        <f>IFERROR(IF(LEN(INDEX(PlansAndNotes!$F$6:$F$2005,ROW(B262)-ROW($C$3)))=0,"",INDEX(PlansAndNotes!$F$6:$F$2005,ROW(B262)-ROW($C$3))),"")</f>
        <v/>
      </c>
      <c r="H262" s="361" t="str">
        <f>IFERROR(IF(LEN(C262)&gt;0,IF(LEN(INDEX(TasksList!$G$6:$G$1005,MATCH(C262,TasksList!$B$6:$B$1005,0),1))=0,"",INDEX(TasksList!$G$6:$G$1005,MATCH(C262,TasksList!$B$6:$B$1005,0),1)),""),"")</f>
        <v/>
      </c>
      <c r="I262" s="381"/>
      <c r="J262" s="402" t="str">
        <f>IF(LEN(INDEX(TasksList!$B$6:$B$1005,ROW(J259),1))=0,"",INDEX(TasksList!$B$6:$B$1005,ROW(J259),1)&amp;" - "&amp;INDEX(TasksList!$D$6:$D$1005,ROW(J259),1))</f>
        <v/>
      </c>
      <c r="K262" s="402"/>
      <c r="L262" s="399" t="str">
        <f t="array" ref="L262">IFERROR(INDEX($J$4:$J$1003,SMALL($K$4:$K$1003,ROW(L262)-3),1),"")</f>
        <v/>
      </c>
      <c r="M262" s="206"/>
      <c r="N262" s="362" t="str">
        <f>IFERROR(IF(LEN(INDEX(PlansAndNotes!$D$6:$D$4005,ROW(B262)-ROW($C$3)))=0,"",INDEX(PlansAndNotes!$D$6:$D$4005,ROW(B262)-ROW($C$3))),"")</f>
        <v/>
      </c>
      <c r="O262" s="165" t="str">
        <f t="shared" si="49"/>
        <v/>
      </c>
      <c r="P262" s="363" t="str">
        <f>IFERROR(IF(LEN(INDEX(PlansAndNotes!$E$6:$E$4005,ROW(B262)-ROW($C$3)))=0,"",INDEX(PlansAndNotes!$E$6:$E$4005,ROW(B262)-ROW($C$3))),"")</f>
        <v/>
      </c>
      <c r="Q262" s="363" t="str">
        <f>IFERROR(IF(LEN(INDEX(PlansAndNotes!$G$6:$G$4005,ROW(B262)-ROW($C$3)))=0,"",INDEX(PlansAndNotes!$G$6:$G$4005,ROW(B262)-ROW($C$3))),"")</f>
        <v/>
      </c>
      <c r="R262" s="361" t="str">
        <f>IFERROR(IF(LEN(D262)&gt;0,IF(LEN(INDEX(AdressBook!$C$6:$C$25,MATCH(D262,AdressBook!$B$6:$B$25,0),1))=0,"",INDEX(AdressBook!$C$6:$C$25,MATCH(D262,AdressBook!$B$6:$B$25,0),1)),""),"")</f>
        <v/>
      </c>
      <c r="S262" s="165">
        <f>IF(LEN(C262)&gt;0,IFERROR(IF(MATCH(C262,C263:$C$4004,0)&gt;0,-1,ROW(S262)-ROW($S$3)),ROW(S262)-ROW($S$3)),-1)</f>
        <v>-1</v>
      </c>
      <c r="T262" s="165">
        <f t="shared" si="50"/>
        <v>0</v>
      </c>
      <c r="U262" s="165" t="str">
        <f t="shared" si="51"/>
        <v/>
      </c>
      <c r="V262" s="165" t="str">
        <f>IFERROR(IF(OR(C262="",S262&lt;0),"",IF(SUBTOTAL(3,C262:C262)=0,-1,SUBTOTAL(3,$C$4:C262))),"")</f>
        <v/>
      </c>
      <c r="W262" s="156" t="str">
        <f t="array" ref="W262">IF(LEN(C262)&gt;0,IFERROR(IF(MATCH(C262,$C$3:$C261,0)&gt;0,N262-INDEX($N$3:N261,SUMPRODUCT(MAX(ROW($C$3:$C261)*(C262=$C$3:$C261)))-2,1),""),""),"")</f>
        <v/>
      </c>
      <c r="X262" s="156">
        <f t="shared" ca="1" si="52"/>
        <v>1</v>
      </c>
      <c r="Y262" s="156">
        <f t="shared" ca="1" si="53"/>
        <v>1</v>
      </c>
      <c r="AB262" s="406"/>
      <c r="AC262" s="380"/>
      <c r="AD262" s="380">
        <f t="shared" si="45"/>
        <v>0</v>
      </c>
      <c r="AQ262" s="165" t="str">
        <f t="shared" si="46"/>
        <v/>
      </c>
      <c r="AR262" s="167" t="str">
        <f t="array" ref="AR262" xml:space="preserve"> IFERROR( IF(OR(DATERANGE="All Data",DATERANGE=""), INDEX(Calculations!$AC$7:$AC$506,SMALL(IF(Calculations!$AC$7:$AC$506&lt;&gt;"0",ROW($AQ$6:$AQ$505)-ROW(INDEX($AQ$6:$AQ$505,1,1))+1),AQ262),1),INDEX(Calculations!$AD$7:$AD$506,SMALL(IF(Calculations!$AD$7:$AD$506&lt;&gt;0,ROW($AQ$6:$AQ$505)-ROW(INDEX($AQ$6:$AQ$505,1,1))+1),AQ262),1)),"")</f>
        <v/>
      </c>
      <c r="AS262" s="164" t="str">
        <f t="array" ref="AS262" xml:space="preserve"> IFERROR(IF(OR(DATERANGE="All Data",DATERANGE=""),INDEX(AdressBook!$B$6:$B$505,SMALL(IF(Calculations!$AC$7:$AC$506&lt;&gt;"0",ROW($AQ$6:$AQ$505)-ROW(INDEX($AQ$6:$AQ$505,1,1))+1),AQ262),1),INDEX(AdressBook!$B$6:$B$505,SMALL(IF(Calculations!$AD$7:$AD$506&lt;&gt;0,ROW($AQ$6:$AQ$505)-ROW(INDEX($AQ$6:$AQ$505,1,1))+1),AQ262),1)),"")</f>
        <v/>
      </c>
      <c r="AT262" s="227" t="str">
        <f t="shared" si="47"/>
        <v/>
      </c>
      <c r="AV262" s="199"/>
      <c r="AW262" s="199"/>
    </row>
    <row r="263" spans="2:49" hidden="1" x14ac:dyDescent="0.25">
      <c r="B263" s="390" t="str">
        <f>IFERROR(IF(LEN(INDEX(PlansAndNotes!$B$6:$B$2005,ROW(A263)-ROW($B$3)))=0,"",INDEX(PlansAndNotes!$B$6:$B$2005,ROW(A263)-ROW($B$3))),"")</f>
        <v/>
      </c>
      <c r="C263" s="361" t="str">
        <f t="shared" si="48"/>
        <v/>
      </c>
      <c r="D263" s="361" t="str">
        <f>IFERROR(IF(LEN(C263)&gt;0,IF(LEN(INDEX(TasksList!$C$6:$C$1005,MATCH(C263,TasksList!$B$6:$B$1005,0),1))=0,"",INDEX(TasksList!$C$6:$C$1005,MATCH(C263,TasksList!$B$6:$B$1005,0),1)),""),"")</f>
        <v/>
      </c>
      <c r="E263" s="361" t="str">
        <f>IFERROR(IF(LEN(C263)&gt;0,IF(LEN(INDEX(TasksList!$F$6:$F$1005,MATCH(C263,TasksList!$B$6:$B$1005,0),1))=0,"not set!",INDEX(TasksList!$F$6:$F$1005,MATCH(C263,TasksList!$B$6:$B$1005,0),1)),""),"")</f>
        <v/>
      </c>
      <c r="F263" s="360" t="str">
        <f>IFERROR(IF(LEN(D263)&gt;0,IF(LEN(INDEX(AdressBook!$D$6:$D$25,MATCH(D263,AdressBook!$B$6:$B$25,0),1))=0,"",INDEX(AdressBook!$D$6:$D$25,MATCH(D263,AdressBook!$B$6:$B$25,0),1)),""),"")</f>
        <v/>
      </c>
      <c r="G263" s="361" t="str">
        <f>IFERROR(IF(LEN(INDEX(PlansAndNotes!$F$6:$F$2005,ROW(B263)-ROW($C$3)))=0,"",INDEX(PlansAndNotes!$F$6:$F$2005,ROW(B263)-ROW($C$3))),"")</f>
        <v/>
      </c>
      <c r="H263" s="361" t="str">
        <f>IFERROR(IF(LEN(C263)&gt;0,IF(LEN(INDEX(TasksList!$G$6:$G$1005,MATCH(C263,TasksList!$B$6:$B$1005,0),1))=0,"",INDEX(TasksList!$G$6:$G$1005,MATCH(C263,TasksList!$B$6:$B$1005,0),1)),""),"")</f>
        <v/>
      </c>
      <c r="I263" s="381"/>
      <c r="J263" s="402" t="str">
        <f>IF(LEN(INDEX(TasksList!$B$6:$B$1005,ROW(J260),1))=0,"",INDEX(TasksList!$B$6:$B$1005,ROW(J260),1)&amp;" - "&amp;INDEX(TasksList!$D$6:$D$1005,ROW(J260),1))</f>
        <v/>
      </c>
      <c r="K263" s="402"/>
      <c r="L263" s="399" t="str">
        <f t="array" ref="L263">IFERROR(INDEX($J$4:$J$1003,SMALL($K$4:$K$1003,ROW(L263)-3),1),"")</f>
        <v/>
      </c>
      <c r="M263" s="206"/>
      <c r="N263" s="362" t="str">
        <f>IFERROR(IF(LEN(INDEX(PlansAndNotes!$D$6:$D$4005,ROW(B263)-ROW($C$3)))=0,"",INDEX(PlansAndNotes!$D$6:$D$4005,ROW(B263)-ROW($C$3))),"")</f>
        <v/>
      </c>
      <c r="O263" s="165" t="str">
        <f t="shared" si="49"/>
        <v/>
      </c>
      <c r="P263" s="363" t="str">
        <f>IFERROR(IF(LEN(INDEX(PlansAndNotes!$E$6:$E$4005,ROW(B263)-ROW($C$3)))=0,"",INDEX(PlansAndNotes!$E$6:$E$4005,ROW(B263)-ROW($C$3))),"")</f>
        <v/>
      </c>
      <c r="Q263" s="363" t="str">
        <f>IFERROR(IF(LEN(INDEX(PlansAndNotes!$G$6:$G$4005,ROW(B263)-ROW($C$3)))=0,"",INDEX(PlansAndNotes!$G$6:$G$4005,ROW(B263)-ROW($C$3))),"")</f>
        <v/>
      </c>
      <c r="R263" s="361" t="str">
        <f>IFERROR(IF(LEN(D263)&gt;0,IF(LEN(INDEX(AdressBook!$C$6:$C$25,MATCH(D263,AdressBook!$B$6:$B$25,0),1))=0,"",INDEX(AdressBook!$C$6:$C$25,MATCH(D263,AdressBook!$B$6:$B$25,0),1)),""),"")</f>
        <v/>
      </c>
      <c r="S263" s="165">
        <f>IF(LEN(C263)&gt;0,IFERROR(IF(MATCH(C263,C264:$C$4004,0)&gt;0,-1,ROW(S263)-ROW($S$3)),ROW(S263)-ROW($S$3)),-1)</f>
        <v>-1</v>
      </c>
      <c r="T263" s="165">
        <f t="shared" si="50"/>
        <v>0</v>
      </c>
      <c r="U263" s="165" t="str">
        <f t="shared" si="51"/>
        <v/>
      </c>
      <c r="V263" s="165" t="str">
        <f>IFERROR(IF(OR(C263="",S263&lt;0),"",IF(SUBTOTAL(3,C263:C263)=0,-1,SUBTOTAL(3,$C$4:C263))),"")</f>
        <v/>
      </c>
      <c r="W263" s="156" t="str">
        <f t="array" ref="W263">IF(LEN(C263)&gt;0,IFERROR(IF(MATCH(C263,$C$3:$C262,0)&gt;0,N263-INDEX($N$3:N262,SUMPRODUCT(MAX(ROW($C$3:$C262)*(C263=$C$3:$C262)))-2,1),""),""),"")</f>
        <v/>
      </c>
      <c r="X263" s="156">
        <f t="shared" ca="1" si="52"/>
        <v>1</v>
      </c>
      <c r="Y263" s="156">
        <f t="shared" ca="1" si="53"/>
        <v>1</v>
      </c>
      <c r="AB263" s="406"/>
      <c r="AC263" s="380"/>
      <c r="AD263" s="380">
        <f t="shared" ref="AD263:AD326" si="54">IF(OR(selectTask="All tasks",selectTask=""),COUNTIFS($D$4:$D$4005,AB263,$S$4:$S$4005,"&gt;0",$X$4:$X$4005,1),IF(selectTask="Open",COUNTIFS($D$4:$D$4005,AB263,$S$4:$S$4005,"&gt;0",$X$4:$X$4005,1,$H$4:$H$4005,"Open"),COUNTIFS($D$4:$D$4005,AB263,$S$4:$S$4005,"&gt;0",$X$4:$X$4005,1,$H$4:$H$4005,"Closed")))</f>
        <v>0</v>
      </c>
      <c r="AQ263" s="165" t="str">
        <f t="shared" ref="AQ263:AQ326" si="55">IFERROR(IF(AQ262+1&gt;COUNTTASK,"",AQ262+1),"")</f>
        <v/>
      </c>
      <c r="AR263" s="167" t="str">
        <f t="array" ref="AR263" xml:space="preserve"> IFERROR( IF(OR(DATERANGE="All Data",DATERANGE=""), INDEX(Calculations!$AC$7:$AC$506,SMALL(IF(Calculations!$AC$7:$AC$506&lt;&gt;"0",ROW($AQ$6:$AQ$505)-ROW(INDEX($AQ$6:$AQ$505,1,1))+1),AQ263),1),INDEX(Calculations!$AD$7:$AD$506,SMALL(IF(Calculations!$AD$7:$AD$506&lt;&gt;0,ROW($AQ$6:$AQ$505)-ROW(INDEX($AQ$6:$AQ$505,1,1))+1),AQ263),1)),"")</f>
        <v/>
      </c>
      <c r="AS263" s="164" t="str">
        <f t="array" ref="AS263" xml:space="preserve"> IFERROR(IF(OR(DATERANGE="All Data",DATERANGE=""),INDEX(AdressBook!$B$6:$B$505,SMALL(IF(Calculations!$AC$7:$AC$506&lt;&gt;"0",ROW($AQ$6:$AQ$505)-ROW(INDEX($AQ$6:$AQ$505,1,1))+1),AQ263),1),INDEX(AdressBook!$B$6:$B$505,SMALL(IF(Calculations!$AD$7:$AD$506&lt;&gt;0,ROW($AQ$6:$AQ$505)-ROW(INDEX($AQ$6:$AQ$505,1,1))+1),AQ263),1)),"")</f>
        <v/>
      </c>
      <c r="AT263" s="227" t="str">
        <f t="shared" ref="AT263:AT326" si="56">IF(LEN(AS263)&gt;18,TRIM(LEFT(AS263,15))&amp;"…",AS263)</f>
        <v/>
      </c>
      <c r="AV263" s="199"/>
      <c r="AW263" s="199"/>
    </row>
    <row r="264" spans="2:49" hidden="1" x14ac:dyDescent="0.25">
      <c r="B264" s="390" t="str">
        <f>IFERROR(IF(LEN(INDEX(PlansAndNotes!$B$6:$B$2005,ROW(A264)-ROW($B$3)))=0,"",INDEX(PlansAndNotes!$B$6:$B$2005,ROW(A264)-ROW($B$3))),"")</f>
        <v/>
      </c>
      <c r="C264" s="361" t="str">
        <f t="shared" si="48"/>
        <v/>
      </c>
      <c r="D264" s="361" t="str">
        <f>IFERROR(IF(LEN(C264)&gt;0,IF(LEN(INDEX(TasksList!$C$6:$C$1005,MATCH(C264,TasksList!$B$6:$B$1005,0),1))=0,"",INDEX(TasksList!$C$6:$C$1005,MATCH(C264,TasksList!$B$6:$B$1005,0),1)),""),"")</f>
        <v/>
      </c>
      <c r="E264" s="361" t="str">
        <f>IFERROR(IF(LEN(C264)&gt;0,IF(LEN(INDEX(TasksList!$F$6:$F$1005,MATCH(C264,TasksList!$B$6:$B$1005,0),1))=0,"not set!",INDEX(TasksList!$F$6:$F$1005,MATCH(C264,TasksList!$B$6:$B$1005,0),1)),""),"")</f>
        <v/>
      </c>
      <c r="F264" s="360" t="str">
        <f>IFERROR(IF(LEN(D264)&gt;0,IF(LEN(INDEX(AdressBook!$D$6:$D$25,MATCH(D264,AdressBook!$B$6:$B$25,0),1))=0,"",INDEX(AdressBook!$D$6:$D$25,MATCH(D264,AdressBook!$B$6:$B$25,0),1)),""),"")</f>
        <v/>
      </c>
      <c r="G264" s="361" t="str">
        <f>IFERROR(IF(LEN(INDEX(PlansAndNotes!$F$6:$F$2005,ROW(B264)-ROW($C$3)))=0,"",INDEX(PlansAndNotes!$F$6:$F$2005,ROW(B264)-ROW($C$3))),"")</f>
        <v/>
      </c>
      <c r="H264" s="361" t="str">
        <f>IFERROR(IF(LEN(C264)&gt;0,IF(LEN(INDEX(TasksList!$G$6:$G$1005,MATCH(C264,TasksList!$B$6:$B$1005,0),1))=0,"",INDEX(TasksList!$G$6:$G$1005,MATCH(C264,TasksList!$B$6:$B$1005,0),1)),""),"")</f>
        <v/>
      </c>
      <c r="I264" s="381"/>
      <c r="J264" s="402" t="str">
        <f>IF(LEN(INDEX(TasksList!$B$6:$B$1005,ROW(J261),1))=0,"",INDEX(TasksList!$B$6:$B$1005,ROW(J261),1)&amp;" - "&amp;INDEX(TasksList!$D$6:$D$1005,ROW(J261),1))</f>
        <v/>
      </c>
      <c r="K264" s="402"/>
      <c r="L264" s="399" t="str">
        <f t="array" ref="L264">IFERROR(INDEX($J$4:$J$1003,SMALL($K$4:$K$1003,ROW(L264)-3),1),"")</f>
        <v/>
      </c>
      <c r="M264" s="206"/>
      <c r="N264" s="362" t="str">
        <f>IFERROR(IF(LEN(INDEX(PlansAndNotes!$D$6:$D$4005,ROW(B264)-ROW($C$3)))=0,"",INDEX(PlansAndNotes!$D$6:$D$4005,ROW(B264)-ROW($C$3))),"")</f>
        <v/>
      </c>
      <c r="O264" s="165" t="str">
        <f t="shared" si="49"/>
        <v/>
      </c>
      <c r="P264" s="363" t="str">
        <f>IFERROR(IF(LEN(INDEX(PlansAndNotes!$E$6:$E$4005,ROW(B264)-ROW($C$3)))=0,"",INDEX(PlansAndNotes!$E$6:$E$4005,ROW(B264)-ROW($C$3))),"")</f>
        <v/>
      </c>
      <c r="Q264" s="363" t="str">
        <f>IFERROR(IF(LEN(INDEX(PlansAndNotes!$G$6:$G$4005,ROW(B264)-ROW($C$3)))=0,"",INDEX(PlansAndNotes!$G$6:$G$4005,ROW(B264)-ROW($C$3))),"")</f>
        <v/>
      </c>
      <c r="R264" s="361" t="str">
        <f>IFERROR(IF(LEN(D264)&gt;0,IF(LEN(INDEX(AdressBook!$C$6:$C$25,MATCH(D264,AdressBook!$B$6:$B$25,0),1))=0,"",INDEX(AdressBook!$C$6:$C$25,MATCH(D264,AdressBook!$B$6:$B$25,0),1)),""),"")</f>
        <v/>
      </c>
      <c r="S264" s="165">
        <f>IF(LEN(C264)&gt;0,IFERROR(IF(MATCH(C264,C265:$C$4004,0)&gt;0,-1,ROW(S264)-ROW($S$3)),ROW(S264)-ROW($S$3)),-1)</f>
        <v>-1</v>
      </c>
      <c r="T264" s="165">
        <f t="shared" si="50"/>
        <v>0</v>
      </c>
      <c r="U264" s="165" t="str">
        <f t="shared" si="51"/>
        <v/>
      </c>
      <c r="V264" s="165" t="str">
        <f>IFERROR(IF(OR(C264="",S264&lt;0),"",IF(SUBTOTAL(3,C264:C264)=0,-1,SUBTOTAL(3,$C$4:C264))),"")</f>
        <v/>
      </c>
      <c r="W264" s="156" t="str">
        <f t="array" ref="W264">IF(LEN(C264)&gt;0,IFERROR(IF(MATCH(C264,$C$3:$C263,0)&gt;0,N264-INDEX($N$3:N263,SUMPRODUCT(MAX(ROW($C$3:$C263)*(C264=$C$3:$C263)))-2,1),""),""),"")</f>
        <v/>
      </c>
      <c r="X264" s="156">
        <f t="shared" ca="1" si="52"/>
        <v>1</v>
      </c>
      <c r="Y264" s="156">
        <f t="shared" ca="1" si="53"/>
        <v>1</v>
      </c>
      <c r="AB264" s="406"/>
      <c r="AC264" s="380"/>
      <c r="AD264" s="380">
        <f t="shared" si="54"/>
        <v>0</v>
      </c>
      <c r="AQ264" s="165" t="str">
        <f t="shared" si="55"/>
        <v/>
      </c>
      <c r="AR264" s="167" t="str">
        <f t="array" ref="AR264" xml:space="preserve"> IFERROR( IF(OR(DATERANGE="All Data",DATERANGE=""), INDEX(Calculations!$AC$7:$AC$506,SMALL(IF(Calculations!$AC$7:$AC$506&lt;&gt;"0",ROW($AQ$6:$AQ$505)-ROW(INDEX($AQ$6:$AQ$505,1,1))+1),AQ264),1),INDEX(Calculations!$AD$7:$AD$506,SMALL(IF(Calculations!$AD$7:$AD$506&lt;&gt;0,ROW($AQ$6:$AQ$505)-ROW(INDEX($AQ$6:$AQ$505,1,1))+1),AQ264),1)),"")</f>
        <v/>
      </c>
      <c r="AS264" s="164" t="str">
        <f t="array" ref="AS264" xml:space="preserve"> IFERROR(IF(OR(DATERANGE="All Data",DATERANGE=""),INDEX(AdressBook!$B$6:$B$505,SMALL(IF(Calculations!$AC$7:$AC$506&lt;&gt;"0",ROW($AQ$6:$AQ$505)-ROW(INDEX($AQ$6:$AQ$505,1,1))+1),AQ264),1),INDEX(AdressBook!$B$6:$B$505,SMALL(IF(Calculations!$AD$7:$AD$506&lt;&gt;0,ROW($AQ$6:$AQ$505)-ROW(INDEX($AQ$6:$AQ$505,1,1))+1),AQ264),1)),"")</f>
        <v/>
      </c>
      <c r="AT264" s="227" t="str">
        <f t="shared" si="56"/>
        <v/>
      </c>
      <c r="AV264" s="199"/>
      <c r="AW264" s="199"/>
    </row>
    <row r="265" spans="2:49" hidden="1" x14ac:dyDescent="0.25">
      <c r="B265" s="390" t="str">
        <f>IFERROR(IF(LEN(INDEX(PlansAndNotes!$B$6:$B$2005,ROW(A265)-ROW($B$3)))=0,"",INDEX(PlansAndNotes!$B$6:$B$2005,ROW(A265)-ROW($B$3))),"")</f>
        <v/>
      </c>
      <c r="C265" s="361" t="str">
        <f t="shared" si="48"/>
        <v/>
      </c>
      <c r="D265" s="361" t="str">
        <f>IFERROR(IF(LEN(C265)&gt;0,IF(LEN(INDEX(TasksList!$C$6:$C$1005,MATCH(C265,TasksList!$B$6:$B$1005,0),1))=0,"",INDEX(TasksList!$C$6:$C$1005,MATCH(C265,TasksList!$B$6:$B$1005,0),1)),""),"")</f>
        <v/>
      </c>
      <c r="E265" s="361" t="str">
        <f>IFERROR(IF(LEN(C265)&gt;0,IF(LEN(INDEX(TasksList!$F$6:$F$1005,MATCH(C265,TasksList!$B$6:$B$1005,0),1))=0,"not set!",INDEX(TasksList!$F$6:$F$1005,MATCH(C265,TasksList!$B$6:$B$1005,0),1)),""),"")</f>
        <v/>
      </c>
      <c r="F265" s="360" t="str">
        <f>IFERROR(IF(LEN(D265)&gt;0,IF(LEN(INDEX(AdressBook!$D$6:$D$25,MATCH(D265,AdressBook!$B$6:$B$25,0),1))=0,"",INDEX(AdressBook!$D$6:$D$25,MATCH(D265,AdressBook!$B$6:$B$25,0),1)),""),"")</f>
        <v/>
      </c>
      <c r="G265" s="361" t="str">
        <f>IFERROR(IF(LEN(INDEX(PlansAndNotes!$F$6:$F$2005,ROW(B265)-ROW($C$3)))=0,"",INDEX(PlansAndNotes!$F$6:$F$2005,ROW(B265)-ROW($C$3))),"")</f>
        <v/>
      </c>
      <c r="H265" s="361" t="str">
        <f>IFERROR(IF(LEN(C265)&gt;0,IF(LEN(INDEX(TasksList!$G$6:$G$1005,MATCH(C265,TasksList!$B$6:$B$1005,0),1))=0,"",INDEX(TasksList!$G$6:$G$1005,MATCH(C265,TasksList!$B$6:$B$1005,0),1)),""),"")</f>
        <v/>
      </c>
      <c r="I265" s="381"/>
      <c r="J265" s="402" t="str">
        <f>IF(LEN(INDEX(TasksList!$B$6:$B$1005,ROW(J262),1))=0,"",INDEX(TasksList!$B$6:$B$1005,ROW(J262),1)&amp;" - "&amp;INDEX(TasksList!$D$6:$D$1005,ROW(J262),1))</f>
        <v/>
      </c>
      <c r="K265" s="402"/>
      <c r="L265" s="399" t="str">
        <f t="array" ref="L265">IFERROR(INDEX($J$4:$J$1003,SMALL($K$4:$K$1003,ROW(L265)-3),1),"")</f>
        <v/>
      </c>
      <c r="M265" s="206"/>
      <c r="N265" s="362" t="str">
        <f>IFERROR(IF(LEN(INDEX(PlansAndNotes!$D$6:$D$4005,ROW(B265)-ROW($C$3)))=0,"",INDEX(PlansAndNotes!$D$6:$D$4005,ROW(B265)-ROW($C$3))),"")</f>
        <v/>
      </c>
      <c r="O265" s="165" t="str">
        <f t="shared" si="49"/>
        <v/>
      </c>
      <c r="P265" s="363" t="str">
        <f>IFERROR(IF(LEN(INDEX(PlansAndNotes!$E$6:$E$4005,ROW(B265)-ROW($C$3)))=0,"",INDEX(PlansAndNotes!$E$6:$E$4005,ROW(B265)-ROW($C$3))),"")</f>
        <v/>
      </c>
      <c r="Q265" s="363" t="str">
        <f>IFERROR(IF(LEN(INDEX(PlansAndNotes!$G$6:$G$4005,ROW(B265)-ROW($C$3)))=0,"",INDEX(PlansAndNotes!$G$6:$G$4005,ROW(B265)-ROW($C$3))),"")</f>
        <v/>
      </c>
      <c r="R265" s="361" t="str">
        <f>IFERROR(IF(LEN(D265)&gt;0,IF(LEN(INDEX(AdressBook!$C$6:$C$25,MATCH(D265,AdressBook!$B$6:$B$25,0),1))=0,"",INDEX(AdressBook!$C$6:$C$25,MATCH(D265,AdressBook!$B$6:$B$25,0),1)),""),"")</f>
        <v/>
      </c>
      <c r="S265" s="165">
        <f>IF(LEN(C265)&gt;0,IFERROR(IF(MATCH(C265,C266:$C$4004,0)&gt;0,-1,ROW(S265)-ROW($S$3)),ROW(S265)-ROW($S$3)),-1)</f>
        <v>-1</v>
      </c>
      <c r="T265" s="165">
        <f t="shared" si="50"/>
        <v>0</v>
      </c>
      <c r="U265" s="165" t="str">
        <f t="shared" si="51"/>
        <v/>
      </c>
      <c r="V265" s="165" t="str">
        <f>IFERROR(IF(OR(C265="",S265&lt;0),"",IF(SUBTOTAL(3,C265:C265)=0,-1,SUBTOTAL(3,$C$4:C265))),"")</f>
        <v/>
      </c>
      <c r="W265" s="156" t="str">
        <f t="array" ref="W265">IF(LEN(C265)&gt;0,IFERROR(IF(MATCH(C265,$C$3:$C264,0)&gt;0,N265-INDEX($N$3:N264,SUMPRODUCT(MAX(ROW($C$3:$C264)*(C265=$C$3:$C264)))-2,1),""),""),"")</f>
        <v/>
      </c>
      <c r="X265" s="156">
        <f t="shared" ca="1" si="52"/>
        <v>1</v>
      </c>
      <c r="Y265" s="156">
        <f t="shared" ca="1" si="53"/>
        <v>1</v>
      </c>
      <c r="AB265" s="406"/>
      <c r="AC265" s="380"/>
      <c r="AD265" s="380">
        <f t="shared" si="54"/>
        <v>0</v>
      </c>
      <c r="AQ265" s="165" t="str">
        <f t="shared" si="55"/>
        <v/>
      </c>
      <c r="AR265" s="167" t="str">
        <f t="array" ref="AR265" xml:space="preserve"> IFERROR( IF(OR(DATERANGE="All Data",DATERANGE=""), INDEX(Calculations!$AC$7:$AC$506,SMALL(IF(Calculations!$AC$7:$AC$506&lt;&gt;"0",ROW($AQ$6:$AQ$505)-ROW(INDEX($AQ$6:$AQ$505,1,1))+1),AQ265),1),INDEX(Calculations!$AD$7:$AD$506,SMALL(IF(Calculations!$AD$7:$AD$506&lt;&gt;0,ROW($AQ$6:$AQ$505)-ROW(INDEX($AQ$6:$AQ$505,1,1))+1),AQ265),1)),"")</f>
        <v/>
      </c>
      <c r="AS265" s="164" t="str">
        <f t="array" ref="AS265" xml:space="preserve"> IFERROR(IF(OR(DATERANGE="All Data",DATERANGE=""),INDEX(AdressBook!$B$6:$B$505,SMALL(IF(Calculations!$AC$7:$AC$506&lt;&gt;"0",ROW($AQ$6:$AQ$505)-ROW(INDEX($AQ$6:$AQ$505,1,1))+1),AQ265),1),INDEX(AdressBook!$B$6:$B$505,SMALL(IF(Calculations!$AD$7:$AD$506&lt;&gt;0,ROW($AQ$6:$AQ$505)-ROW(INDEX($AQ$6:$AQ$505,1,1))+1),AQ265),1)),"")</f>
        <v/>
      </c>
      <c r="AT265" s="227" t="str">
        <f t="shared" si="56"/>
        <v/>
      </c>
      <c r="AV265" s="199"/>
      <c r="AW265" s="199"/>
    </row>
    <row r="266" spans="2:49" hidden="1" x14ac:dyDescent="0.25">
      <c r="B266" s="390" t="str">
        <f>IFERROR(IF(LEN(INDEX(PlansAndNotes!$B$6:$B$2005,ROW(A266)-ROW($B$3)))=0,"",INDEX(PlansAndNotes!$B$6:$B$2005,ROW(A266)-ROW($B$3))),"")</f>
        <v/>
      </c>
      <c r="C266" s="361" t="str">
        <f t="shared" si="48"/>
        <v/>
      </c>
      <c r="D266" s="361" t="str">
        <f>IFERROR(IF(LEN(C266)&gt;0,IF(LEN(INDEX(TasksList!$C$6:$C$1005,MATCH(C266,TasksList!$B$6:$B$1005,0),1))=0,"",INDEX(TasksList!$C$6:$C$1005,MATCH(C266,TasksList!$B$6:$B$1005,0),1)),""),"")</f>
        <v/>
      </c>
      <c r="E266" s="361" t="str">
        <f>IFERROR(IF(LEN(C266)&gt;0,IF(LEN(INDEX(TasksList!$F$6:$F$1005,MATCH(C266,TasksList!$B$6:$B$1005,0),1))=0,"not set!",INDEX(TasksList!$F$6:$F$1005,MATCH(C266,TasksList!$B$6:$B$1005,0),1)),""),"")</f>
        <v/>
      </c>
      <c r="F266" s="360" t="str">
        <f>IFERROR(IF(LEN(D266)&gt;0,IF(LEN(INDEX(AdressBook!$D$6:$D$25,MATCH(D266,AdressBook!$B$6:$B$25,0),1))=0,"",INDEX(AdressBook!$D$6:$D$25,MATCH(D266,AdressBook!$B$6:$B$25,0),1)),""),"")</f>
        <v/>
      </c>
      <c r="G266" s="361" t="str">
        <f>IFERROR(IF(LEN(INDEX(PlansAndNotes!$F$6:$F$2005,ROW(B266)-ROW($C$3)))=0,"",INDEX(PlansAndNotes!$F$6:$F$2005,ROW(B266)-ROW($C$3))),"")</f>
        <v/>
      </c>
      <c r="H266" s="361" t="str">
        <f>IFERROR(IF(LEN(C266)&gt;0,IF(LEN(INDEX(TasksList!$G$6:$G$1005,MATCH(C266,TasksList!$B$6:$B$1005,0),1))=0,"",INDEX(TasksList!$G$6:$G$1005,MATCH(C266,TasksList!$B$6:$B$1005,0),1)),""),"")</f>
        <v/>
      </c>
      <c r="I266" s="381"/>
      <c r="J266" s="402" t="str">
        <f>IF(LEN(INDEX(TasksList!$B$6:$B$1005,ROW(J263),1))=0,"",INDEX(TasksList!$B$6:$B$1005,ROW(J263),1)&amp;" - "&amp;INDEX(TasksList!$D$6:$D$1005,ROW(J263),1))</f>
        <v/>
      </c>
      <c r="K266" s="402"/>
      <c r="L266" s="399" t="str">
        <f t="array" ref="L266">IFERROR(INDEX($J$4:$J$1003,SMALL($K$4:$K$1003,ROW(L266)-3),1),"")</f>
        <v/>
      </c>
      <c r="M266" s="206"/>
      <c r="N266" s="362" t="str">
        <f>IFERROR(IF(LEN(INDEX(PlansAndNotes!$D$6:$D$4005,ROW(B266)-ROW($C$3)))=0,"",INDEX(PlansAndNotes!$D$6:$D$4005,ROW(B266)-ROW($C$3))),"")</f>
        <v/>
      </c>
      <c r="O266" s="165" t="str">
        <f t="shared" si="49"/>
        <v/>
      </c>
      <c r="P266" s="363" t="str">
        <f>IFERROR(IF(LEN(INDEX(PlansAndNotes!$E$6:$E$4005,ROW(B266)-ROW($C$3)))=0,"",INDEX(PlansAndNotes!$E$6:$E$4005,ROW(B266)-ROW($C$3))),"")</f>
        <v/>
      </c>
      <c r="Q266" s="363" t="str">
        <f>IFERROR(IF(LEN(INDEX(PlansAndNotes!$G$6:$G$4005,ROW(B266)-ROW($C$3)))=0,"",INDEX(PlansAndNotes!$G$6:$G$4005,ROW(B266)-ROW($C$3))),"")</f>
        <v/>
      </c>
      <c r="R266" s="361" t="str">
        <f>IFERROR(IF(LEN(D266)&gt;0,IF(LEN(INDEX(AdressBook!$C$6:$C$25,MATCH(D266,AdressBook!$B$6:$B$25,0),1))=0,"",INDEX(AdressBook!$C$6:$C$25,MATCH(D266,AdressBook!$B$6:$B$25,0),1)),""),"")</f>
        <v/>
      </c>
      <c r="S266" s="165">
        <f>IF(LEN(C266)&gt;0,IFERROR(IF(MATCH(C266,C267:$C$4004,0)&gt;0,-1,ROW(S266)-ROW($S$3)),ROW(S266)-ROW($S$3)),-1)</f>
        <v>-1</v>
      </c>
      <c r="T266" s="165">
        <f t="shared" si="50"/>
        <v>0</v>
      </c>
      <c r="U266" s="165" t="str">
        <f t="shared" si="51"/>
        <v/>
      </c>
      <c r="V266" s="165" t="str">
        <f>IFERROR(IF(OR(C266="",S266&lt;0),"",IF(SUBTOTAL(3,C266:C266)=0,-1,SUBTOTAL(3,$C$4:C266))),"")</f>
        <v/>
      </c>
      <c r="W266" s="156" t="str">
        <f t="array" ref="W266">IF(LEN(C266)&gt;0,IFERROR(IF(MATCH(C266,$C$3:$C265,0)&gt;0,N266-INDEX($N$3:N265,SUMPRODUCT(MAX(ROW($C$3:$C265)*(C266=$C$3:$C265)))-2,1),""),""),"")</f>
        <v/>
      </c>
      <c r="X266" s="156">
        <f t="shared" ca="1" si="52"/>
        <v>1</v>
      </c>
      <c r="Y266" s="156">
        <f t="shared" ca="1" si="53"/>
        <v>1</v>
      </c>
      <c r="AB266" s="406"/>
      <c r="AC266" s="380"/>
      <c r="AD266" s="380">
        <f t="shared" si="54"/>
        <v>0</v>
      </c>
      <c r="AQ266" s="165" t="str">
        <f t="shared" si="55"/>
        <v/>
      </c>
      <c r="AR266" s="167" t="str">
        <f t="array" ref="AR266" xml:space="preserve"> IFERROR( IF(OR(DATERANGE="All Data",DATERANGE=""), INDEX(Calculations!$AC$7:$AC$506,SMALL(IF(Calculations!$AC$7:$AC$506&lt;&gt;"0",ROW($AQ$6:$AQ$505)-ROW(INDEX($AQ$6:$AQ$505,1,1))+1),AQ266),1),INDEX(Calculations!$AD$7:$AD$506,SMALL(IF(Calculations!$AD$7:$AD$506&lt;&gt;0,ROW($AQ$6:$AQ$505)-ROW(INDEX($AQ$6:$AQ$505,1,1))+1),AQ266),1)),"")</f>
        <v/>
      </c>
      <c r="AS266" s="164" t="str">
        <f t="array" ref="AS266" xml:space="preserve"> IFERROR(IF(OR(DATERANGE="All Data",DATERANGE=""),INDEX(AdressBook!$B$6:$B$505,SMALL(IF(Calculations!$AC$7:$AC$506&lt;&gt;"0",ROW($AQ$6:$AQ$505)-ROW(INDEX($AQ$6:$AQ$505,1,1))+1),AQ266),1),INDEX(AdressBook!$B$6:$B$505,SMALL(IF(Calculations!$AD$7:$AD$506&lt;&gt;0,ROW($AQ$6:$AQ$505)-ROW(INDEX($AQ$6:$AQ$505,1,1))+1),AQ266),1)),"")</f>
        <v/>
      </c>
      <c r="AT266" s="227" t="str">
        <f t="shared" si="56"/>
        <v/>
      </c>
      <c r="AV266" s="199"/>
      <c r="AW266" s="199"/>
    </row>
    <row r="267" spans="2:49" hidden="1" x14ac:dyDescent="0.25">
      <c r="B267" s="390" t="str">
        <f>IFERROR(IF(LEN(INDEX(PlansAndNotes!$B$6:$B$2005,ROW(A267)-ROW($B$3)))=0,"",INDEX(PlansAndNotes!$B$6:$B$2005,ROW(A267)-ROW($B$3))),"")</f>
        <v/>
      </c>
      <c r="C267" s="361" t="str">
        <f t="shared" si="48"/>
        <v/>
      </c>
      <c r="D267" s="361" t="str">
        <f>IFERROR(IF(LEN(C267)&gt;0,IF(LEN(INDEX(TasksList!$C$6:$C$1005,MATCH(C267,TasksList!$B$6:$B$1005,0),1))=0,"",INDEX(TasksList!$C$6:$C$1005,MATCH(C267,TasksList!$B$6:$B$1005,0),1)),""),"")</f>
        <v/>
      </c>
      <c r="E267" s="361" t="str">
        <f>IFERROR(IF(LEN(C267)&gt;0,IF(LEN(INDEX(TasksList!$F$6:$F$1005,MATCH(C267,TasksList!$B$6:$B$1005,0),1))=0,"not set!",INDEX(TasksList!$F$6:$F$1005,MATCH(C267,TasksList!$B$6:$B$1005,0),1)),""),"")</f>
        <v/>
      </c>
      <c r="F267" s="360" t="str">
        <f>IFERROR(IF(LEN(D267)&gt;0,IF(LEN(INDEX(AdressBook!$D$6:$D$25,MATCH(D267,AdressBook!$B$6:$B$25,0),1))=0,"",INDEX(AdressBook!$D$6:$D$25,MATCH(D267,AdressBook!$B$6:$B$25,0),1)),""),"")</f>
        <v/>
      </c>
      <c r="G267" s="361" t="str">
        <f>IFERROR(IF(LEN(INDEX(PlansAndNotes!$F$6:$F$2005,ROW(B267)-ROW($C$3)))=0,"",INDEX(PlansAndNotes!$F$6:$F$2005,ROW(B267)-ROW($C$3))),"")</f>
        <v/>
      </c>
      <c r="H267" s="361" t="str">
        <f>IFERROR(IF(LEN(C267)&gt;0,IF(LEN(INDEX(TasksList!$G$6:$G$1005,MATCH(C267,TasksList!$B$6:$B$1005,0),1))=0,"",INDEX(TasksList!$G$6:$G$1005,MATCH(C267,TasksList!$B$6:$B$1005,0),1)),""),"")</f>
        <v/>
      </c>
      <c r="I267" s="381"/>
      <c r="J267" s="402" t="str">
        <f>IF(LEN(INDEX(TasksList!$B$6:$B$1005,ROW(J264),1))=0,"",INDEX(TasksList!$B$6:$B$1005,ROW(J264),1)&amp;" - "&amp;INDEX(TasksList!$D$6:$D$1005,ROW(J264),1))</f>
        <v/>
      </c>
      <c r="K267" s="402"/>
      <c r="L267" s="399" t="str">
        <f t="array" ref="L267">IFERROR(INDEX($J$4:$J$1003,SMALL($K$4:$K$1003,ROW(L267)-3),1),"")</f>
        <v/>
      </c>
      <c r="M267" s="206"/>
      <c r="N267" s="362" t="str">
        <f>IFERROR(IF(LEN(INDEX(PlansAndNotes!$D$6:$D$4005,ROW(B267)-ROW($C$3)))=0,"",INDEX(PlansAndNotes!$D$6:$D$4005,ROW(B267)-ROW($C$3))),"")</f>
        <v/>
      </c>
      <c r="O267" s="165" t="str">
        <f t="shared" si="49"/>
        <v/>
      </c>
      <c r="P267" s="363" t="str">
        <f>IFERROR(IF(LEN(INDEX(PlansAndNotes!$E$6:$E$4005,ROW(B267)-ROW($C$3)))=0,"",INDEX(PlansAndNotes!$E$6:$E$4005,ROW(B267)-ROW($C$3))),"")</f>
        <v/>
      </c>
      <c r="Q267" s="363" t="str">
        <f>IFERROR(IF(LEN(INDEX(PlansAndNotes!$G$6:$G$4005,ROW(B267)-ROW($C$3)))=0,"",INDEX(PlansAndNotes!$G$6:$G$4005,ROW(B267)-ROW($C$3))),"")</f>
        <v/>
      </c>
      <c r="R267" s="361" t="str">
        <f>IFERROR(IF(LEN(D267)&gt;0,IF(LEN(INDEX(AdressBook!$C$6:$C$25,MATCH(D267,AdressBook!$B$6:$B$25,0),1))=0,"",INDEX(AdressBook!$C$6:$C$25,MATCH(D267,AdressBook!$B$6:$B$25,0),1)),""),"")</f>
        <v/>
      </c>
      <c r="S267" s="165">
        <f>IF(LEN(C267)&gt;0,IFERROR(IF(MATCH(C267,C268:$C$4004,0)&gt;0,-1,ROW(S267)-ROW($S$3)),ROW(S267)-ROW($S$3)),-1)</f>
        <v>-1</v>
      </c>
      <c r="T267" s="165">
        <f t="shared" si="50"/>
        <v>0</v>
      </c>
      <c r="U267" s="165" t="str">
        <f t="shared" si="51"/>
        <v/>
      </c>
      <c r="V267" s="165" t="str">
        <f>IFERROR(IF(OR(C267="",S267&lt;0),"",IF(SUBTOTAL(3,C267:C267)=0,-1,SUBTOTAL(3,$C$4:C267))),"")</f>
        <v/>
      </c>
      <c r="W267" s="156" t="str">
        <f t="array" ref="W267">IF(LEN(C267)&gt;0,IFERROR(IF(MATCH(C267,$C$3:$C266,0)&gt;0,N267-INDEX($N$3:N266,SUMPRODUCT(MAX(ROW($C$3:$C266)*(C267=$C$3:$C266)))-2,1),""),""),"")</f>
        <v/>
      </c>
      <c r="X267" s="156">
        <f t="shared" ca="1" si="52"/>
        <v>1</v>
      </c>
      <c r="Y267" s="156">
        <f t="shared" ca="1" si="53"/>
        <v>1</v>
      </c>
      <c r="AB267" s="406"/>
      <c r="AC267" s="380"/>
      <c r="AD267" s="380">
        <f t="shared" si="54"/>
        <v>0</v>
      </c>
      <c r="AQ267" s="165" t="str">
        <f t="shared" si="55"/>
        <v/>
      </c>
      <c r="AR267" s="167" t="str">
        <f t="array" ref="AR267" xml:space="preserve"> IFERROR( IF(OR(DATERANGE="All Data",DATERANGE=""), INDEX(Calculations!$AC$7:$AC$506,SMALL(IF(Calculations!$AC$7:$AC$506&lt;&gt;"0",ROW($AQ$6:$AQ$505)-ROW(INDEX($AQ$6:$AQ$505,1,1))+1),AQ267),1),INDEX(Calculations!$AD$7:$AD$506,SMALL(IF(Calculations!$AD$7:$AD$506&lt;&gt;0,ROW($AQ$6:$AQ$505)-ROW(INDEX($AQ$6:$AQ$505,1,1))+1),AQ267),1)),"")</f>
        <v/>
      </c>
      <c r="AS267" s="164" t="str">
        <f t="array" ref="AS267" xml:space="preserve"> IFERROR(IF(OR(DATERANGE="All Data",DATERANGE=""),INDEX(AdressBook!$B$6:$B$505,SMALL(IF(Calculations!$AC$7:$AC$506&lt;&gt;"0",ROW($AQ$6:$AQ$505)-ROW(INDEX($AQ$6:$AQ$505,1,1))+1),AQ267),1),INDEX(AdressBook!$B$6:$B$505,SMALL(IF(Calculations!$AD$7:$AD$506&lt;&gt;0,ROW($AQ$6:$AQ$505)-ROW(INDEX($AQ$6:$AQ$505,1,1))+1),AQ267),1)),"")</f>
        <v/>
      </c>
      <c r="AT267" s="227" t="str">
        <f t="shared" si="56"/>
        <v/>
      </c>
      <c r="AV267" s="199"/>
      <c r="AW267" s="199"/>
    </row>
    <row r="268" spans="2:49" hidden="1" x14ac:dyDescent="0.25">
      <c r="B268" s="390" t="str">
        <f>IFERROR(IF(LEN(INDEX(PlansAndNotes!$B$6:$B$2005,ROW(A268)-ROW($B$3)))=0,"",INDEX(PlansAndNotes!$B$6:$B$2005,ROW(A268)-ROW($B$3))),"")</f>
        <v/>
      </c>
      <c r="C268" s="361" t="str">
        <f t="shared" si="48"/>
        <v/>
      </c>
      <c r="D268" s="361" t="str">
        <f>IFERROR(IF(LEN(C268)&gt;0,IF(LEN(INDEX(TasksList!$C$6:$C$1005,MATCH(C268,TasksList!$B$6:$B$1005,0),1))=0,"",INDEX(TasksList!$C$6:$C$1005,MATCH(C268,TasksList!$B$6:$B$1005,0),1)),""),"")</f>
        <v/>
      </c>
      <c r="E268" s="361" t="str">
        <f>IFERROR(IF(LEN(C268)&gt;0,IF(LEN(INDEX(TasksList!$F$6:$F$1005,MATCH(C268,TasksList!$B$6:$B$1005,0),1))=0,"not set!",INDEX(TasksList!$F$6:$F$1005,MATCH(C268,TasksList!$B$6:$B$1005,0),1)),""),"")</f>
        <v/>
      </c>
      <c r="F268" s="360" t="str">
        <f>IFERROR(IF(LEN(D268)&gt;0,IF(LEN(INDEX(AdressBook!$D$6:$D$25,MATCH(D268,AdressBook!$B$6:$B$25,0),1))=0,"",INDEX(AdressBook!$D$6:$D$25,MATCH(D268,AdressBook!$B$6:$B$25,0),1)),""),"")</f>
        <v/>
      </c>
      <c r="G268" s="361" t="str">
        <f>IFERROR(IF(LEN(INDEX(PlansAndNotes!$F$6:$F$2005,ROW(B268)-ROW($C$3)))=0,"",INDEX(PlansAndNotes!$F$6:$F$2005,ROW(B268)-ROW($C$3))),"")</f>
        <v/>
      </c>
      <c r="H268" s="361" t="str">
        <f>IFERROR(IF(LEN(C268)&gt;0,IF(LEN(INDEX(TasksList!$G$6:$G$1005,MATCH(C268,TasksList!$B$6:$B$1005,0),1))=0,"",INDEX(TasksList!$G$6:$G$1005,MATCH(C268,TasksList!$B$6:$B$1005,0),1)),""),"")</f>
        <v/>
      </c>
      <c r="I268" s="381"/>
      <c r="J268" s="402" t="str">
        <f>IF(LEN(INDEX(TasksList!$B$6:$B$1005,ROW(J265),1))=0,"",INDEX(TasksList!$B$6:$B$1005,ROW(J265),1)&amp;" - "&amp;INDEX(TasksList!$D$6:$D$1005,ROW(J265),1))</f>
        <v/>
      </c>
      <c r="K268" s="402"/>
      <c r="L268" s="399" t="str">
        <f t="array" ref="L268">IFERROR(INDEX($J$4:$J$1003,SMALL($K$4:$K$1003,ROW(L268)-3),1),"")</f>
        <v/>
      </c>
      <c r="M268" s="206"/>
      <c r="N268" s="362" t="str">
        <f>IFERROR(IF(LEN(INDEX(PlansAndNotes!$D$6:$D$4005,ROW(B268)-ROW($C$3)))=0,"",INDEX(PlansAndNotes!$D$6:$D$4005,ROW(B268)-ROW($C$3))),"")</f>
        <v/>
      </c>
      <c r="O268" s="165" t="str">
        <f t="shared" si="49"/>
        <v/>
      </c>
      <c r="P268" s="363" t="str">
        <f>IFERROR(IF(LEN(INDEX(PlansAndNotes!$E$6:$E$4005,ROW(B268)-ROW($C$3)))=0,"",INDEX(PlansAndNotes!$E$6:$E$4005,ROW(B268)-ROW($C$3))),"")</f>
        <v/>
      </c>
      <c r="Q268" s="363" t="str">
        <f>IFERROR(IF(LEN(INDEX(PlansAndNotes!$G$6:$G$4005,ROW(B268)-ROW($C$3)))=0,"",INDEX(PlansAndNotes!$G$6:$G$4005,ROW(B268)-ROW($C$3))),"")</f>
        <v/>
      </c>
      <c r="R268" s="361" t="str">
        <f>IFERROR(IF(LEN(D268)&gt;0,IF(LEN(INDEX(AdressBook!$C$6:$C$25,MATCH(D268,AdressBook!$B$6:$B$25,0),1))=0,"",INDEX(AdressBook!$C$6:$C$25,MATCH(D268,AdressBook!$B$6:$B$25,0),1)),""),"")</f>
        <v/>
      </c>
      <c r="S268" s="165">
        <f>IF(LEN(C268)&gt;0,IFERROR(IF(MATCH(C268,C269:$C$4004,0)&gt;0,-1,ROW(S268)-ROW($S$3)),ROW(S268)-ROW($S$3)),-1)</f>
        <v>-1</v>
      </c>
      <c r="T268" s="165">
        <f t="shared" si="50"/>
        <v>0</v>
      </c>
      <c r="U268" s="165" t="str">
        <f t="shared" si="51"/>
        <v/>
      </c>
      <c r="V268" s="165" t="str">
        <f>IFERROR(IF(OR(C268="",S268&lt;0),"",IF(SUBTOTAL(3,C268:C268)=0,-1,SUBTOTAL(3,$C$4:C268))),"")</f>
        <v/>
      </c>
      <c r="W268" s="156" t="str">
        <f t="array" ref="W268">IF(LEN(C268)&gt;0,IFERROR(IF(MATCH(C268,$C$3:$C267,0)&gt;0,N268-INDEX($N$3:N267,SUMPRODUCT(MAX(ROW($C$3:$C267)*(C268=$C$3:$C267)))-2,1),""),""),"")</f>
        <v/>
      </c>
      <c r="X268" s="156">
        <f t="shared" ca="1" si="52"/>
        <v>1</v>
      </c>
      <c r="Y268" s="156">
        <f t="shared" ca="1" si="53"/>
        <v>1</v>
      </c>
      <c r="AB268" s="406"/>
      <c r="AC268" s="380"/>
      <c r="AD268" s="380">
        <f t="shared" si="54"/>
        <v>0</v>
      </c>
      <c r="AQ268" s="165" t="str">
        <f t="shared" si="55"/>
        <v/>
      </c>
      <c r="AR268" s="167" t="str">
        <f t="array" ref="AR268" xml:space="preserve"> IFERROR( IF(OR(DATERANGE="All Data",DATERANGE=""), INDEX(Calculations!$AC$7:$AC$506,SMALL(IF(Calculations!$AC$7:$AC$506&lt;&gt;"0",ROW($AQ$6:$AQ$505)-ROW(INDEX($AQ$6:$AQ$505,1,1))+1),AQ268),1),INDEX(Calculations!$AD$7:$AD$506,SMALL(IF(Calculations!$AD$7:$AD$506&lt;&gt;0,ROW($AQ$6:$AQ$505)-ROW(INDEX($AQ$6:$AQ$505,1,1))+1),AQ268),1)),"")</f>
        <v/>
      </c>
      <c r="AS268" s="164" t="str">
        <f t="array" ref="AS268" xml:space="preserve"> IFERROR(IF(OR(DATERANGE="All Data",DATERANGE=""),INDEX(AdressBook!$B$6:$B$505,SMALL(IF(Calculations!$AC$7:$AC$506&lt;&gt;"0",ROW($AQ$6:$AQ$505)-ROW(INDEX($AQ$6:$AQ$505,1,1))+1),AQ268),1),INDEX(AdressBook!$B$6:$B$505,SMALL(IF(Calculations!$AD$7:$AD$506&lt;&gt;0,ROW($AQ$6:$AQ$505)-ROW(INDEX($AQ$6:$AQ$505,1,1))+1),AQ268),1)),"")</f>
        <v/>
      </c>
      <c r="AT268" s="227" t="str">
        <f t="shared" si="56"/>
        <v/>
      </c>
      <c r="AV268" s="199"/>
      <c r="AW268" s="199"/>
    </row>
    <row r="269" spans="2:49" hidden="1" x14ac:dyDescent="0.25">
      <c r="B269" s="390" t="str">
        <f>IFERROR(IF(LEN(INDEX(PlansAndNotes!$B$6:$B$2005,ROW(A269)-ROW($B$3)))=0,"",INDEX(PlansAndNotes!$B$6:$B$2005,ROW(A269)-ROW($B$3))),"")</f>
        <v/>
      </c>
      <c r="C269" s="361" t="str">
        <f t="shared" si="48"/>
        <v/>
      </c>
      <c r="D269" s="361" t="str">
        <f>IFERROR(IF(LEN(C269)&gt;0,IF(LEN(INDEX(TasksList!$C$6:$C$1005,MATCH(C269,TasksList!$B$6:$B$1005,0),1))=0,"",INDEX(TasksList!$C$6:$C$1005,MATCH(C269,TasksList!$B$6:$B$1005,0),1)),""),"")</f>
        <v/>
      </c>
      <c r="E269" s="361" t="str">
        <f>IFERROR(IF(LEN(C269)&gt;0,IF(LEN(INDEX(TasksList!$F$6:$F$1005,MATCH(C269,TasksList!$B$6:$B$1005,0),1))=0,"not set!",INDEX(TasksList!$F$6:$F$1005,MATCH(C269,TasksList!$B$6:$B$1005,0),1)),""),"")</f>
        <v/>
      </c>
      <c r="F269" s="360" t="str">
        <f>IFERROR(IF(LEN(D269)&gt;0,IF(LEN(INDEX(AdressBook!$D$6:$D$25,MATCH(D269,AdressBook!$B$6:$B$25,0),1))=0,"",INDEX(AdressBook!$D$6:$D$25,MATCH(D269,AdressBook!$B$6:$B$25,0),1)),""),"")</f>
        <v/>
      </c>
      <c r="G269" s="361" t="str">
        <f>IFERROR(IF(LEN(INDEX(PlansAndNotes!$F$6:$F$2005,ROW(B269)-ROW($C$3)))=0,"",INDEX(PlansAndNotes!$F$6:$F$2005,ROW(B269)-ROW($C$3))),"")</f>
        <v/>
      </c>
      <c r="H269" s="361" t="str">
        <f>IFERROR(IF(LEN(C269)&gt;0,IF(LEN(INDEX(TasksList!$G$6:$G$1005,MATCH(C269,TasksList!$B$6:$B$1005,0),1))=0,"",INDEX(TasksList!$G$6:$G$1005,MATCH(C269,TasksList!$B$6:$B$1005,0),1)),""),"")</f>
        <v/>
      </c>
      <c r="I269" s="381"/>
      <c r="J269" s="402" t="str">
        <f>IF(LEN(INDEX(TasksList!$B$6:$B$1005,ROW(J266),1))=0,"",INDEX(TasksList!$B$6:$B$1005,ROW(J266),1)&amp;" - "&amp;INDEX(TasksList!$D$6:$D$1005,ROW(J266),1))</f>
        <v/>
      </c>
      <c r="K269" s="402"/>
      <c r="L269" s="399" t="str">
        <f t="array" ref="L269">IFERROR(INDEX($J$4:$J$1003,SMALL($K$4:$K$1003,ROW(L269)-3),1),"")</f>
        <v/>
      </c>
      <c r="M269" s="206"/>
      <c r="N269" s="362" t="str">
        <f>IFERROR(IF(LEN(INDEX(PlansAndNotes!$D$6:$D$4005,ROW(B269)-ROW($C$3)))=0,"",INDEX(PlansAndNotes!$D$6:$D$4005,ROW(B269)-ROW($C$3))),"")</f>
        <v/>
      </c>
      <c r="O269" s="165" t="str">
        <f t="shared" si="49"/>
        <v/>
      </c>
      <c r="P269" s="363" t="str">
        <f>IFERROR(IF(LEN(INDEX(PlansAndNotes!$E$6:$E$4005,ROW(B269)-ROW($C$3)))=0,"",INDEX(PlansAndNotes!$E$6:$E$4005,ROW(B269)-ROW($C$3))),"")</f>
        <v/>
      </c>
      <c r="Q269" s="363" t="str">
        <f>IFERROR(IF(LEN(INDEX(PlansAndNotes!$G$6:$G$4005,ROW(B269)-ROW($C$3)))=0,"",INDEX(PlansAndNotes!$G$6:$G$4005,ROW(B269)-ROW($C$3))),"")</f>
        <v/>
      </c>
      <c r="R269" s="361" t="str">
        <f>IFERROR(IF(LEN(D269)&gt;0,IF(LEN(INDEX(AdressBook!$C$6:$C$25,MATCH(D269,AdressBook!$B$6:$B$25,0),1))=0,"",INDEX(AdressBook!$C$6:$C$25,MATCH(D269,AdressBook!$B$6:$B$25,0),1)),""),"")</f>
        <v/>
      </c>
      <c r="S269" s="165">
        <f>IF(LEN(C269)&gt;0,IFERROR(IF(MATCH(C269,C270:$C$4004,0)&gt;0,-1,ROW(S269)-ROW($S$3)),ROW(S269)-ROW($S$3)),-1)</f>
        <v>-1</v>
      </c>
      <c r="T269" s="165">
        <f t="shared" si="50"/>
        <v>0</v>
      </c>
      <c r="U269" s="165" t="str">
        <f t="shared" si="51"/>
        <v/>
      </c>
      <c r="V269" s="165" t="str">
        <f>IFERROR(IF(OR(C269="",S269&lt;0),"",IF(SUBTOTAL(3,C269:C269)=0,-1,SUBTOTAL(3,$C$4:C269))),"")</f>
        <v/>
      </c>
      <c r="W269" s="156" t="str">
        <f t="array" ref="W269">IF(LEN(C269)&gt;0,IFERROR(IF(MATCH(C269,$C$3:$C268,0)&gt;0,N269-INDEX($N$3:N268,SUMPRODUCT(MAX(ROW($C$3:$C268)*(C269=$C$3:$C268)))-2,1),""),""),"")</f>
        <v/>
      </c>
      <c r="X269" s="156">
        <f t="shared" ca="1" si="52"/>
        <v>1</v>
      </c>
      <c r="Y269" s="156">
        <f t="shared" ca="1" si="53"/>
        <v>1</v>
      </c>
      <c r="AB269" s="406"/>
      <c r="AC269" s="380"/>
      <c r="AD269" s="380">
        <f t="shared" si="54"/>
        <v>0</v>
      </c>
      <c r="AQ269" s="165" t="str">
        <f t="shared" si="55"/>
        <v/>
      </c>
      <c r="AR269" s="167" t="str">
        <f t="array" ref="AR269" xml:space="preserve"> IFERROR( IF(OR(DATERANGE="All Data",DATERANGE=""), INDEX(Calculations!$AC$7:$AC$506,SMALL(IF(Calculations!$AC$7:$AC$506&lt;&gt;"0",ROW($AQ$6:$AQ$505)-ROW(INDEX($AQ$6:$AQ$505,1,1))+1),AQ269),1),INDEX(Calculations!$AD$7:$AD$506,SMALL(IF(Calculations!$AD$7:$AD$506&lt;&gt;0,ROW($AQ$6:$AQ$505)-ROW(INDEX($AQ$6:$AQ$505,1,1))+1),AQ269),1)),"")</f>
        <v/>
      </c>
      <c r="AS269" s="164" t="str">
        <f t="array" ref="AS269" xml:space="preserve"> IFERROR(IF(OR(DATERANGE="All Data",DATERANGE=""),INDEX(AdressBook!$B$6:$B$505,SMALL(IF(Calculations!$AC$7:$AC$506&lt;&gt;"0",ROW($AQ$6:$AQ$505)-ROW(INDEX($AQ$6:$AQ$505,1,1))+1),AQ269),1),INDEX(AdressBook!$B$6:$B$505,SMALL(IF(Calculations!$AD$7:$AD$506&lt;&gt;0,ROW($AQ$6:$AQ$505)-ROW(INDEX($AQ$6:$AQ$505,1,1))+1),AQ269),1)),"")</f>
        <v/>
      </c>
      <c r="AT269" s="227" t="str">
        <f t="shared" si="56"/>
        <v/>
      </c>
      <c r="AV269" s="199"/>
      <c r="AW269" s="199"/>
    </row>
    <row r="270" spans="2:49" hidden="1" x14ac:dyDescent="0.25">
      <c r="B270" s="390" t="str">
        <f>IFERROR(IF(LEN(INDEX(PlansAndNotes!$B$6:$B$2005,ROW(A270)-ROW($B$3)))=0,"",INDEX(PlansAndNotes!$B$6:$B$2005,ROW(A270)-ROW($B$3))),"")</f>
        <v/>
      </c>
      <c r="C270" s="361" t="str">
        <f t="shared" si="48"/>
        <v/>
      </c>
      <c r="D270" s="361" t="str">
        <f>IFERROR(IF(LEN(C270)&gt;0,IF(LEN(INDEX(TasksList!$C$6:$C$1005,MATCH(C270,TasksList!$B$6:$B$1005,0),1))=0,"",INDEX(TasksList!$C$6:$C$1005,MATCH(C270,TasksList!$B$6:$B$1005,0),1)),""),"")</f>
        <v/>
      </c>
      <c r="E270" s="361" t="str">
        <f>IFERROR(IF(LEN(C270)&gt;0,IF(LEN(INDEX(TasksList!$F$6:$F$1005,MATCH(C270,TasksList!$B$6:$B$1005,0),1))=0,"not set!",INDEX(TasksList!$F$6:$F$1005,MATCH(C270,TasksList!$B$6:$B$1005,0),1)),""),"")</f>
        <v/>
      </c>
      <c r="F270" s="360" t="str">
        <f>IFERROR(IF(LEN(D270)&gt;0,IF(LEN(INDEX(AdressBook!$D$6:$D$25,MATCH(D270,AdressBook!$B$6:$B$25,0),1))=0,"",INDEX(AdressBook!$D$6:$D$25,MATCH(D270,AdressBook!$B$6:$B$25,0),1)),""),"")</f>
        <v/>
      </c>
      <c r="G270" s="361" t="str">
        <f>IFERROR(IF(LEN(INDEX(PlansAndNotes!$F$6:$F$2005,ROW(B270)-ROW($C$3)))=0,"",INDEX(PlansAndNotes!$F$6:$F$2005,ROW(B270)-ROW($C$3))),"")</f>
        <v/>
      </c>
      <c r="H270" s="361" t="str">
        <f>IFERROR(IF(LEN(C270)&gt;0,IF(LEN(INDEX(TasksList!$G$6:$G$1005,MATCH(C270,TasksList!$B$6:$B$1005,0),1))=0,"",INDEX(TasksList!$G$6:$G$1005,MATCH(C270,TasksList!$B$6:$B$1005,0),1)),""),"")</f>
        <v/>
      </c>
      <c r="I270" s="381"/>
      <c r="J270" s="402" t="str">
        <f>IF(LEN(INDEX(TasksList!$B$6:$B$1005,ROW(J267),1))=0,"",INDEX(TasksList!$B$6:$B$1005,ROW(J267),1)&amp;" - "&amp;INDEX(TasksList!$D$6:$D$1005,ROW(J267),1))</f>
        <v/>
      </c>
      <c r="K270" s="402"/>
      <c r="L270" s="399" t="str">
        <f t="array" ref="L270">IFERROR(INDEX($J$4:$J$1003,SMALL($K$4:$K$1003,ROW(L270)-3),1),"")</f>
        <v/>
      </c>
      <c r="M270" s="206"/>
      <c r="N270" s="362" t="str">
        <f>IFERROR(IF(LEN(INDEX(PlansAndNotes!$D$6:$D$4005,ROW(B270)-ROW($C$3)))=0,"",INDEX(PlansAndNotes!$D$6:$D$4005,ROW(B270)-ROW($C$3))),"")</f>
        <v/>
      </c>
      <c r="O270" s="165" t="str">
        <f t="shared" si="49"/>
        <v/>
      </c>
      <c r="P270" s="363" t="str">
        <f>IFERROR(IF(LEN(INDEX(PlansAndNotes!$E$6:$E$4005,ROW(B270)-ROW($C$3)))=0,"",INDEX(PlansAndNotes!$E$6:$E$4005,ROW(B270)-ROW($C$3))),"")</f>
        <v/>
      </c>
      <c r="Q270" s="363" t="str">
        <f>IFERROR(IF(LEN(INDEX(PlansAndNotes!$G$6:$G$4005,ROW(B270)-ROW($C$3)))=0,"",INDEX(PlansAndNotes!$G$6:$G$4005,ROW(B270)-ROW($C$3))),"")</f>
        <v/>
      </c>
      <c r="R270" s="361" t="str">
        <f>IFERROR(IF(LEN(D270)&gt;0,IF(LEN(INDEX(AdressBook!$C$6:$C$25,MATCH(D270,AdressBook!$B$6:$B$25,0),1))=0,"",INDEX(AdressBook!$C$6:$C$25,MATCH(D270,AdressBook!$B$6:$B$25,0),1)),""),"")</f>
        <v/>
      </c>
      <c r="S270" s="165">
        <f>IF(LEN(C270)&gt;0,IFERROR(IF(MATCH(C270,C271:$C$4004,0)&gt;0,-1,ROW(S270)-ROW($S$3)),ROW(S270)-ROW($S$3)),-1)</f>
        <v>-1</v>
      </c>
      <c r="T270" s="165">
        <f t="shared" si="50"/>
        <v>0</v>
      </c>
      <c r="U270" s="165" t="str">
        <f t="shared" si="51"/>
        <v/>
      </c>
      <c r="V270" s="165" t="str">
        <f>IFERROR(IF(OR(C270="",S270&lt;0),"",IF(SUBTOTAL(3,C270:C270)=0,-1,SUBTOTAL(3,$C$4:C270))),"")</f>
        <v/>
      </c>
      <c r="W270" s="156" t="str">
        <f t="array" ref="W270">IF(LEN(C270)&gt;0,IFERROR(IF(MATCH(C270,$C$3:$C269,0)&gt;0,N270-INDEX($N$3:N269,SUMPRODUCT(MAX(ROW($C$3:$C269)*(C270=$C$3:$C269)))-2,1),""),""),"")</f>
        <v/>
      </c>
      <c r="X270" s="156">
        <f t="shared" ca="1" si="52"/>
        <v>1</v>
      </c>
      <c r="Y270" s="156">
        <f t="shared" ca="1" si="53"/>
        <v>1</v>
      </c>
      <c r="AB270" s="406"/>
      <c r="AC270" s="380"/>
      <c r="AD270" s="380">
        <f t="shared" si="54"/>
        <v>0</v>
      </c>
      <c r="AQ270" s="165" t="str">
        <f t="shared" si="55"/>
        <v/>
      </c>
      <c r="AR270" s="167" t="str">
        <f t="array" ref="AR270" xml:space="preserve"> IFERROR( IF(OR(DATERANGE="All Data",DATERANGE=""), INDEX(Calculations!$AC$7:$AC$506,SMALL(IF(Calculations!$AC$7:$AC$506&lt;&gt;"0",ROW($AQ$6:$AQ$505)-ROW(INDEX($AQ$6:$AQ$505,1,1))+1),AQ270),1),INDEX(Calculations!$AD$7:$AD$506,SMALL(IF(Calculations!$AD$7:$AD$506&lt;&gt;0,ROW($AQ$6:$AQ$505)-ROW(INDEX($AQ$6:$AQ$505,1,1))+1),AQ270),1)),"")</f>
        <v/>
      </c>
      <c r="AS270" s="164" t="str">
        <f t="array" ref="AS270" xml:space="preserve"> IFERROR(IF(OR(DATERANGE="All Data",DATERANGE=""),INDEX(AdressBook!$B$6:$B$505,SMALL(IF(Calculations!$AC$7:$AC$506&lt;&gt;"0",ROW($AQ$6:$AQ$505)-ROW(INDEX($AQ$6:$AQ$505,1,1))+1),AQ270),1),INDEX(AdressBook!$B$6:$B$505,SMALL(IF(Calculations!$AD$7:$AD$506&lt;&gt;0,ROW($AQ$6:$AQ$505)-ROW(INDEX($AQ$6:$AQ$505,1,1))+1),AQ270),1)),"")</f>
        <v/>
      </c>
      <c r="AT270" s="227" t="str">
        <f t="shared" si="56"/>
        <v/>
      </c>
      <c r="AV270" s="199"/>
      <c r="AW270" s="199"/>
    </row>
    <row r="271" spans="2:49" hidden="1" x14ac:dyDescent="0.25">
      <c r="B271" s="390" t="str">
        <f>IFERROR(IF(LEN(INDEX(PlansAndNotes!$B$6:$B$2005,ROW(A271)-ROW($B$3)))=0,"",INDEX(PlansAndNotes!$B$6:$B$2005,ROW(A271)-ROW($B$3))),"")</f>
        <v/>
      </c>
      <c r="C271" s="361" t="str">
        <f t="shared" si="48"/>
        <v/>
      </c>
      <c r="D271" s="361" t="str">
        <f>IFERROR(IF(LEN(C271)&gt;0,IF(LEN(INDEX(TasksList!$C$6:$C$1005,MATCH(C271,TasksList!$B$6:$B$1005,0),1))=0,"",INDEX(TasksList!$C$6:$C$1005,MATCH(C271,TasksList!$B$6:$B$1005,0),1)),""),"")</f>
        <v/>
      </c>
      <c r="E271" s="361" t="str">
        <f>IFERROR(IF(LEN(C271)&gt;0,IF(LEN(INDEX(TasksList!$F$6:$F$1005,MATCH(C271,TasksList!$B$6:$B$1005,0),1))=0,"not set!",INDEX(TasksList!$F$6:$F$1005,MATCH(C271,TasksList!$B$6:$B$1005,0),1)),""),"")</f>
        <v/>
      </c>
      <c r="F271" s="360" t="str">
        <f>IFERROR(IF(LEN(D271)&gt;0,IF(LEN(INDEX(AdressBook!$D$6:$D$25,MATCH(D271,AdressBook!$B$6:$B$25,0),1))=0,"",INDEX(AdressBook!$D$6:$D$25,MATCH(D271,AdressBook!$B$6:$B$25,0),1)),""),"")</f>
        <v/>
      </c>
      <c r="G271" s="361" t="str">
        <f>IFERROR(IF(LEN(INDEX(PlansAndNotes!$F$6:$F$2005,ROW(B271)-ROW($C$3)))=0,"",INDEX(PlansAndNotes!$F$6:$F$2005,ROW(B271)-ROW($C$3))),"")</f>
        <v/>
      </c>
      <c r="H271" s="361" t="str">
        <f>IFERROR(IF(LEN(C271)&gt;0,IF(LEN(INDEX(TasksList!$G$6:$G$1005,MATCH(C271,TasksList!$B$6:$B$1005,0),1))=0,"",INDEX(TasksList!$G$6:$G$1005,MATCH(C271,TasksList!$B$6:$B$1005,0),1)),""),"")</f>
        <v/>
      </c>
      <c r="I271" s="381"/>
      <c r="J271" s="402" t="str">
        <f>IF(LEN(INDEX(TasksList!$B$6:$B$1005,ROW(J268),1))=0,"",INDEX(TasksList!$B$6:$B$1005,ROW(J268),1)&amp;" - "&amp;INDEX(TasksList!$D$6:$D$1005,ROW(J268),1))</f>
        <v/>
      </c>
      <c r="K271" s="402"/>
      <c r="L271" s="399" t="str">
        <f t="array" ref="L271">IFERROR(INDEX($J$4:$J$1003,SMALL($K$4:$K$1003,ROW(L271)-3),1),"")</f>
        <v/>
      </c>
      <c r="M271" s="206"/>
      <c r="N271" s="362" t="str">
        <f>IFERROR(IF(LEN(INDEX(PlansAndNotes!$D$6:$D$4005,ROW(B271)-ROW($C$3)))=0,"",INDEX(PlansAndNotes!$D$6:$D$4005,ROW(B271)-ROW($C$3))),"")</f>
        <v/>
      </c>
      <c r="O271" s="165" t="str">
        <f t="shared" si="49"/>
        <v/>
      </c>
      <c r="P271" s="363" t="str">
        <f>IFERROR(IF(LEN(INDEX(PlansAndNotes!$E$6:$E$4005,ROW(B271)-ROW($C$3)))=0,"",INDEX(PlansAndNotes!$E$6:$E$4005,ROW(B271)-ROW($C$3))),"")</f>
        <v/>
      </c>
      <c r="Q271" s="363" t="str">
        <f>IFERROR(IF(LEN(INDEX(PlansAndNotes!$G$6:$G$4005,ROW(B271)-ROW($C$3)))=0,"",INDEX(PlansAndNotes!$G$6:$G$4005,ROW(B271)-ROW($C$3))),"")</f>
        <v/>
      </c>
      <c r="R271" s="361" t="str">
        <f>IFERROR(IF(LEN(D271)&gt;0,IF(LEN(INDEX(AdressBook!$C$6:$C$25,MATCH(D271,AdressBook!$B$6:$B$25,0),1))=0,"",INDEX(AdressBook!$C$6:$C$25,MATCH(D271,AdressBook!$B$6:$B$25,0),1)),""),"")</f>
        <v/>
      </c>
      <c r="S271" s="165">
        <f>IF(LEN(C271)&gt;0,IFERROR(IF(MATCH(C271,C272:$C$4004,0)&gt;0,-1,ROW(S271)-ROW($S$3)),ROW(S271)-ROW($S$3)),-1)</f>
        <v>-1</v>
      </c>
      <c r="T271" s="165">
        <f t="shared" si="50"/>
        <v>0</v>
      </c>
      <c r="U271" s="165" t="str">
        <f t="shared" si="51"/>
        <v/>
      </c>
      <c r="V271" s="165" t="str">
        <f>IFERROR(IF(OR(C271="",S271&lt;0),"",IF(SUBTOTAL(3,C271:C271)=0,-1,SUBTOTAL(3,$C$4:C271))),"")</f>
        <v/>
      </c>
      <c r="W271" s="156" t="str">
        <f t="array" ref="W271">IF(LEN(C271)&gt;0,IFERROR(IF(MATCH(C271,$C$3:$C270,0)&gt;0,N271-INDEX($N$3:N270,SUMPRODUCT(MAX(ROW($C$3:$C270)*(C271=$C$3:$C270)))-2,1),""),""),"")</f>
        <v/>
      </c>
      <c r="X271" s="156">
        <f t="shared" ca="1" si="52"/>
        <v>1</v>
      </c>
      <c r="Y271" s="156">
        <f t="shared" ca="1" si="53"/>
        <v>1</v>
      </c>
      <c r="AB271" s="406"/>
      <c r="AC271" s="380"/>
      <c r="AD271" s="380">
        <f t="shared" si="54"/>
        <v>0</v>
      </c>
      <c r="AQ271" s="165" t="str">
        <f t="shared" si="55"/>
        <v/>
      </c>
      <c r="AR271" s="167" t="str">
        <f t="array" ref="AR271" xml:space="preserve"> IFERROR( IF(OR(DATERANGE="All Data",DATERANGE=""), INDEX(Calculations!$AC$7:$AC$506,SMALL(IF(Calculations!$AC$7:$AC$506&lt;&gt;"0",ROW($AQ$6:$AQ$505)-ROW(INDEX($AQ$6:$AQ$505,1,1))+1),AQ271),1),INDEX(Calculations!$AD$7:$AD$506,SMALL(IF(Calculations!$AD$7:$AD$506&lt;&gt;0,ROW($AQ$6:$AQ$505)-ROW(INDEX($AQ$6:$AQ$505,1,1))+1),AQ271),1)),"")</f>
        <v/>
      </c>
      <c r="AS271" s="164" t="str">
        <f t="array" ref="AS271" xml:space="preserve"> IFERROR(IF(OR(DATERANGE="All Data",DATERANGE=""),INDEX(AdressBook!$B$6:$B$505,SMALL(IF(Calculations!$AC$7:$AC$506&lt;&gt;"0",ROW($AQ$6:$AQ$505)-ROW(INDEX($AQ$6:$AQ$505,1,1))+1),AQ271),1),INDEX(AdressBook!$B$6:$B$505,SMALL(IF(Calculations!$AD$7:$AD$506&lt;&gt;0,ROW($AQ$6:$AQ$505)-ROW(INDEX($AQ$6:$AQ$505,1,1))+1),AQ271),1)),"")</f>
        <v/>
      </c>
      <c r="AT271" s="227" t="str">
        <f t="shared" si="56"/>
        <v/>
      </c>
      <c r="AV271" s="199"/>
      <c r="AW271" s="199"/>
    </row>
    <row r="272" spans="2:49" hidden="1" x14ac:dyDescent="0.25">
      <c r="B272" s="390" t="str">
        <f>IFERROR(IF(LEN(INDEX(PlansAndNotes!$B$6:$B$2005,ROW(A272)-ROW($B$3)))=0,"",INDEX(PlansAndNotes!$B$6:$B$2005,ROW(A272)-ROW($B$3))),"")</f>
        <v/>
      </c>
      <c r="C272" s="361" t="str">
        <f t="shared" si="48"/>
        <v/>
      </c>
      <c r="D272" s="361" t="str">
        <f>IFERROR(IF(LEN(C272)&gt;0,IF(LEN(INDEX(TasksList!$C$6:$C$1005,MATCH(C272,TasksList!$B$6:$B$1005,0),1))=0,"",INDEX(TasksList!$C$6:$C$1005,MATCH(C272,TasksList!$B$6:$B$1005,0),1)),""),"")</f>
        <v/>
      </c>
      <c r="E272" s="361" t="str">
        <f>IFERROR(IF(LEN(C272)&gt;0,IF(LEN(INDEX(TasksList!$F$6:$F$1005,MATCH(C272,TasksList!$B$6:$B$1005,0),1))=0,"not set!",INDEX(TasksList!$F$6:$F$1005,MATCH(C272,TasksList!$B$6:$B$1005,0),1)),""),"")</f>
        <v/>
      </c>
      <c r="F272" s="360" t="str">
        <f>IFERROR(IF(LEN(D272)&gt;0,IF(LEN(INDEX(AdressBook!$D$6:$D$25,MATCH(D272,AdressBook!$B$6:$B$25,0),1))=0,"",INDEX(AdressBook!$D$6:$D$25,MATCH(D272,AdressBook!$B$6:$B$25,0),1)),""),"")</f>
        <v/>
      </c>
      <c r="G272" s="361" t="str">
        <f>IFERROR(IF(LEN(INDEX(PlansAndNotes!$F$6:$F$2005,ROW(B272)-ROW($C$3)))=0,"",INDEX(PlansAndNotes!$F$6:$F$2005,ROW(B272)-ROW($C$3))),"")</f>
        <v/>
      </c>
      <c r="H272" s="361" t="str">
        <f>IFERROR(IF(LEN(C272)&gt;0,IF(LEN(INDEX(TasksList!$G$6:$G$1005,MATCH(C272,TasksList!$B$6:$B$1005,0),1))=0,"",INDEX(TasksList!$G$6:$G$1005,MATCH(C272,TasksList!$B$6:$B$1005,0),1)),""),"")</f>
        <v/>
      </c>
      <c r="I272" s="381"/>
      <c r="J272" s="402" t="str">
        <f>IF(LEN(INDEX(TasksList!$B$6:$B$1005,ROW(J269),1))=0,"",INDEX(TasksList!$B$6:$B$1005,ROW(J269),1)&amp;" - "&amp;INDEX(TasksList!$D$6:$D$1005,ROW(J269),1))</f>
        <v/>
      </c>
      <c r="K272" s="402"/>
      <c r="L272" s="399" t="str">
        <f t="array" ref="L272">IFERROR(INDEX($J$4:$J$1003,SMALL($K$4:$K$1003,ROW(L272)-3),1),"")</f>
        <v/>
      </c>
      <c r="M272" s="206"/>
      <c r="N272" s="362" t="str">
        <f>IFERROR(IF(LEN(INDEX(PlansAndNotes!$D$6:$D$4005,ROW(B272)-ROW($C$3)))=0,"",INDEX(PlansAndNotes!$D$6:$D$4005,ROW(B272)-ROW($C$3))),"")</f>
        <v/>
      </c>
      <c r="O272" s="165" t="str">
        <f t="shared" si="49"/>
        <v/>
      </c>
      <c r="P272" s="363" t="str">
        <f>IFERROR(IF(LEN(INDEX(PlansAndNotes!$E$6:$E$4005,ROW(B272)-ROW($C$3)))=0,"",INDEX(PlansAndNotes!$E$6:$E$4005,ROW(B272)-ROW($C$3))),"")</f>
        <v/>
      </c>
      <c r="Q272" s="363" t="str">
        <f>IFERROR(IF(LEN(INDEX(PlansAndNotes!$G$6:$G$4005,ROW(B272)-ROW($C$3)))=0,"",INDEX(PlansAndNotes!$G$6:$G$4005,ROW(B272)-ROW($C$3))),"")</f>
        <v/>
      </c>
      <c r="R272" s="361" t="str">
        <f>IFERROR(IF(LEN(D272)&gt;0,IF(LEN(INDEX(AdressBook!$C$6:$C$25,MATCH(D272,AdressBook!$B$6:$B$25,0),1))=0,"",INDEX(AdressBook!$C$6:$C$25,MATCH(D272,AdressBook!$B$6:$B$25,0),1)),""),"")</f>
        <v/>
      </c>
      <c r="S272" s="165">
        <f>IF(LEN(C272)&gt;0,IFERROR(IF(MATCH(C272,C273:$C$4004,0)&gt;0,-1,ROW(S272)-ROW($S$3)),ROW(S272)-ROW($S$3)),-1)</f>
        <v>-1</v>
      </c>
      <c r="T272" s="165">
        <f t="shared" si="50"/>
        <v>0</v>
      </c>
      <c r="U272" s="165" t="str">
        <f t="shared" si="51"/>
        <v/>
      </c>
      <c r="V272" s="165" t="str">
        <f>IFERROR(IF(OR(C272="",S272&lt;0),"",IF(SUBTOTAL(3,C272:C272)=0,-1,SUBTOTAL(3,$C$4:C272))),"")</f>
        <v/>
      </c>
      <c r="W272" s="156" t="str">
        <f t="array" ref="W272">IF(LEN(C272)&gt;0,IFERROR(IF(MATCH(C272,$C$3:$C271,0)&gt;0,N272-INDEX($N$3:N271,SUMPRODUCT(MAX(ROW($C$3:$C271)*(C272=$C$3:$C271)))-2,1),""),""),"")</f>
        <v/>
      </c>
      <c r="X272" s="156">
        <f t="shared" ca="1" si="52"/>
        <v>1</v>
      </c>
      <c r="Y272" s="156">
        <f t="shared" ca="1" si="53"/>
        <v>1</v>
      </c>
      <c r="AB272" s="406"/>
      <c r="AC272" s="380"/>
      <c r="AD272" s="380">
        <f t="shared" si="54"/>
        <v>0</v>
      </c>
      <c r="AQ272" s="165" t="str">
        <f t="shared" si="55"/>
        <v/>
      </c>
      <c r="AR272" s="167" t="str">
        <f t="array" ref="AR272" xml:space="preserve"> IFERROR( IF(OR(DATERANGE="All Data",DATERANGE=""), INDEX(Calculations!$AC$7:$AC$506,SMALL(IF(Calculations!$AC$7:$AC$506&lt;&gt;"0",ROW($AQ$6:$AQ$505)-ROW(INDEX($AQ$6:$AQ$505,1,1))+1),AQ272),1),INDEX(Calculations!$AD$7:$AD$506,SMALL(IF(Calculations!$AD$7:$AD$506&lt;&gt;0,ROW($AQ$6:$AQ$505)-ROW(INDEX($AQ$6:$AQ$505,1,1))+1),AQ272),1)),"")</f>
        <v/>
      </c>
      <c r="AS272" s="164" t="str">
        <f t="array" ref="AS272" xml:space="preserve"> IFERROR(IF(OR(DATERANGE="All Data",DATERANGE=""),INDEX(AdressBook!$B$6:$B$505,SMALL(IF(Calculations!$AC$7:$AC$506&lt;&gt;"0",ROW($AQ$6:$AQ$505)-ROW(INDEX($AQ$6:$AQ$505,1,1))+1),AQ272),1),INDEX(AdressBook!$B$6:$B$505,SMALL(IF(Calculations!$AD$7:$AD$506&lt;&gt;0,ROW($AQ$6:$AQ$505)-ROW(INDEX($AQ$6:$AQ$505,1,1))+1),AQ272),1)),"")</f>
        <v/>
      </c>
      <c r="AT272" s="227" t="str">
        <f t="shared" si="56"/>
        <v/>
      </c>
      <c r="AV272" s="199"/>
      <c r="AW272" s="199"/>
    </row>
    <row r="273" spans="2:49" hidden="1" x14ac:dyDescent="0.25">
      <c r="B273" s="390" t="str">
        <f>IFERROR(IF(LEN(INDEX(PlansAndNotes!$B$6:$B$2005,ROW(A273)-ROW($B$3)))=0,"",INDEX(PlansAndNotes!$B$6:$B$2005,ROW(A273)-ROW($B$3))),"")</f>
        <v/>
      </c>
      <c r="C273" s="361" t="str">
        <f t="shared" si="48"/>
        <v/>
      </c>
      <c r="D273" s="361" t="str">
        <f>IFERROR(IF(LEN(C273)&gt;0,IF(LEN(INDEX(TasksList!$C$6:$C$1005,MATCH(C273,TasksList!$B$6:$B$1005,0),1))=0,"",INDEX(TasksList!$C$6:$C$1005,MATCH(C273,TasksList!$B$6:$B$1005,0),1)),""),"")</f>
        <v/>
      </c>
      <c r="E273" s="361" t="str">
        <f>IFERROR(IF(LEN(C273)&gt;0,IF(LEN(INDEX(TasksList!$F$6:$F$1005,MATCH(C273,TasksList!$B$6:$B$1005,0),1))=0,"not set!",INDEX(TasksList!$F$6:$F$1005,MATCH(C273,TasksList!$B$6:$B$1005,0),1)),""),"")</f>
        <v/>
      </c>
      <c r="F273" s="360" t="str">
        <f>IFERROR(IF(LEN(D273)&gt;0,IF(LEN(INDEX(AdressBook!$D$6:$D$25,MATCH(D273,AdressBook!$B$6:$B$25,0),1))=0,"",INDEX(AdressBook!$D$6:$D$25,MATCH(D273,AdressBook!$B$6:$B$25,0),1)),""),"")</f>
        <v/>
      </c>
      <c r="G273" s="361" t="str">
        <f>IFERROR(IF(LEN(INDEX(PlansAndNotes!$F$6:$F$2005,ROW(B273)-ROW($C$3)))=0,"",INDEX(PlansAndNotes!$F$6:$F$2005,ROW(B273)-ROW($C$3))),"")</f>
        <v/>
      </c>
      <c r="H273" s="361" t="str">
        <f>IFERROR(IF(LEN(C273)&gt;0,IF(LEN(INDEX(TasksList!$G$6:$G$1005,MATCH(C273,TasksList!$B$6:$B$1005,0),1))=0,"",INDEX(TasksList!$G$6:$G$1005,MATCH(C273,TasksList!$B$6:$B$1005,0),1)),""),"")</f>
        <v/>
      </c>
      <c r="I273" s="381"/>
      <c r="J273" s="402" t="str">
        <f>IF(LEN(INDEX(TasksList!$B$6:$B$1005,ROW(J270),1))=0,"",INDEX(TasksList!$B$6:$B$1005,ROW(J270),1)&amp;" - "&amp;INDEX(TasksList!$D$6:$D$1005,ROW(J270),1))</f>
        <v/>
      </c>
      <c r="K273" s="402"/>
      <c r="L273" s="399" t="str">
        <f t="array" ref="L273">IFERROR(INDEX($J$4:$J$1003,SMALL($K$4:$K$1003,ROW(L273)-3),1),"")</f>
        <v/>
      </c>
      <c r="M273" s="206"/>
      <c r="N273" s="362" t="str">
        <f>IFERROR(IF(LEN(INDEX(PlansAndNotes!$D$6:$D$4005,ROW(B273)-ROW($C$3)))=0,"",INDEX(PlansAndNotes!$D$6:$D$4005,ROW(B273)-ROW($C$3))),"")</f>
        <v/>
      </c>
      <c r="O273" s="165" t="str">
        <f t="shared" si="49"/>
        <v/>
      </c>
      <c r="P273" s="363" t="str">
        <f>IFERROR(IF(LEN(INDEX(PlansAndNotes!$E$6:$E$4005,ROW(B273)-ROW($C$3)))=0,"",INDEX(PlansAndNotes!$E$6:$E$4005,ROW(B273)-ROW($C$3))),"")</f>
        <v/>
      </c>
      <c r="Q273" s="363" t="str">
        <f>IFERROR(IF(LEN(INDEX(PlansAndNotes!$G$6:$G$4005,ROW(B273)-ROW($C$3)))=0,"",INDEX(PlansAndNotes!$G$6:$G$4005,ROW(B273)-ROW($C$3))),"")</f>
        <v/>
      </c>
      <c r="R273" s="361" t="str">
        <f>IFERROR(IF(LEN(D273)&gt;0,IF(LEN(INDEX(AdressBook!$C$6:$C$25,MATCH(D273,AdressBook!$B$6:$B$25,0),1))=0,"",INDEX(AdressBook!$C$6:$C$25,MATCH(D273,AdressBook!$B$6:$B$25,0),1)),""),"")</f>
        <v/>
      </c>
      <c r="S273" s="165">
        <f>IF(LEN(C273)&gt;0,IFERROR(IF(MATCH(C273,C274:$C$4004,0)&gt;0,-1,ROW(S273)-ROW($S$3)),ROW(S273)-ROW($S$3)),-1)</f>
        <v>-1</v>
      </c>
      <c r="T273" s="165">
        <f t="shared" si="50"/>
        <v>0</v>
      </c>
      <c r="U273" s="165" t="str">
        <f t="shared" si="51"/>
        <v/>
      </c>
      <c r="V273" s="165" t="str">
        <f>IFERROR(IF(OR(C273="",S273&lt;0),"",IF(SUBTOTAL(3,C273:C273)=0,-1,SUBTOTAL(3,$C$4:C273))),"")</f>
        <v/>
      </c>
      <c r="W273" s="156" t="str">
        <f t="array" ref="W273">IF(LEN(C273)&gt;0,IFERROR(IF(MATCH(C273,$C$3:$C272,0)&gt;0,N273-INDEX($N$3:N272,SUMPRODUCT(MAX(ROW($C$3:$C272)*(C273=$C$3:$C272)))-2,1),""),""),"")</f>
        <v/>
      </c>
      <c r="X273" s="156">
        <f t="shared" ca="1" si="52"/>
        <v>1</v>
      </c>
      <c r="Y273" s="156">
        <f t="shared" ca="1" si="53"/>
        <v>1</v>
      </c>
      <c r="AB273" s="406"/>
      <c r="AC273" s="380"/>
      <c r="AD273" s="380">
        <f t="shared" si="54"/>
        <v>0</v>
      </c>
      <c r="AQ273" s="165" t="str">
        <f t="shared" si="55"/>
        <v/>
      </c>
      <c r="AR273" s="167" t="str">
        <f t="array" ref="AR273" xml:space="preserve"> IFERROR( IF(OR(DATERANGE="All Data",DATERANGE=""), INDEX(Calculations!$AC$7:$AC$506,SMALL(IF(Calculations!$AC$7:$AC$506&lt;&gt;"0",ROW($AQ$6:$AQ$505)-ROW(INDEX($AQ$6:$AQ$505,1,1))+1),AQ273),1),INDEX(Calculations!$AD$7:$AD$506,SMALL(IF(Calculations!$AD$7:$AD$506&lt;&gt;0,ROW($AQ$6:$AQ$505)-ROW(INDEX($AQ$6:$AQ$505,1,1))+1),AQ273),1)),"")</f>
        <v/>
      </c>
      <c r="AS273" s="164" t="str">
        <f t="array" ref="AS273" xml:space="preserve"> IFERROR(IF(OR(DATERANGE="All Data",DATERANGE=""),INDEX(AdressBook!$B$6:$B$505,SMALL(IF(Calculations!$AC$7:$AC$506&lt;&gt;"0",ROW($AQ$6:$AQ$505)-ROW(INDEX($AQ$6:$AQ$505,1,1))+1),AQ273),1),INDEX(AdressBook!$B$6:$B$505,SMALL(IF(Calculations!$AD$7:$AD$506&lt;&gt;0,ROW($AQ$6:$AQ$505)-ROW(INDEX($AQ$6:$AQ$505,1,1))+1),AQ273),1)),"")</f>
        <v/>
      </c>
      <c r="AT273" s="227" t="str">
        <f t="shared" si="56"/>
        <v/>
      </c>
      <c r="AV273" s="199"/>
      <c r="AW273" s="199"/>
    </row>
    <row r="274" spans="2:49" hidden="1" x14ac:dyDescent="0.25">
      <c r="B274" s="390" t="str">
        <f>IFERROR(IF(LEN(INDEX(PlansAndNotes!$B$6:$B$2005,ROW(A274)-ROW($B$3)))=0,"",INDEX(PlansAndNotes!$B$6:$B$2005,ROW(A274)-ROW($B$3))),"")</f>
        <v/>
      </c>
      <c r="C274" s="361" t="str">
        <f t="shared" si="48"/>
        <v/>
      </c>
      <c r="D274" s="361" t="str">
        <f>IFERROR(IF(LEN(C274)&gt;0,IF(LEN(INDEX(TasksList!$C$6:$C$1005,MATCH(C274,TasksList!$B$6:$B$1005,0),1))=0,"",INDEX(TasksList!$C$6:$C$1005,MATCH(C274,TasksList!$B$6:$B$1005,0),1)),""),"")</f>
        <v/>
      </c>
      <c r="E274" s="361" t="str">
        <f>IFERROR(IF(LEN(C274)&gt;0,IF(LEN(INDEX(TasksList!$F$6:$F$1005,MATCH(C274,TasksList!$B$6:$B$1005,0),1))=0,"not set!",INDEX(TasksList!$F$6:$F$1005,MATCH(C274,TasksList!$B$6:$B$1005,0),1)),""),"")</f>
        <v/>
      </c>
      <c r="F274" s="360" t="str">
        <f>IFERROR(IF(LEN(D274)&gt;0,IF(LEN(INDEX(AdressBook!$D$6:$D$25,MATCH(D274,AdressBook!$B$6:$B$25,0),1))=0,"",INDEX(AdressBook!$D$6:$D$25,MATCH(D274,AdressBook!$B$6:$B$25,0),1)),""),"")</f>
        <v/>
      </c>
      <c r="G274" s="361" t="str">
        <f>IFERROR(IF(LEN(INDEX(PlansAndNotes!$F$6:$F$2005,ROW(B274)-ROW($C$3)))=0,"",INDEX(PlansAndNotes!$F$6:$F$2005,ROW(B274)-ROW($C$3))),"")</f>
        <v/>
      </c>
      <c r="H274" s="361" t="str">
        <f>IFERROR(IF(LEN(C274)&gt;0,IF(LEN(INDEX(TasksList!$G$6:$G$1005,MATCH(C274,TasksList!$B$6:$B$1005,0),1))=0,"",INDEX(TasksList!$G$6:$G$1005,MATCH(C274,TasksList!$B$6:$B$1005,0),1)),""),"")</f>
        <v/>
      </c>
      <c r="I274" s="381"/>
      <c r="J274" s="402" t="str">
        <f>IF(LEN(INDEX(TasksList!$B$6:$B$1005,ROW(J271),1))=0,"",INDEX(TasksList!$B$6:$B$1005,ROW(J271),1)&amp;" - "&amp;INDEX(TasksList!$D$6:$D$1005,ROW(J271),1))</f>
        <v/>
      </c>
      <c r="K274" s="402"/>
      <c r="L274" s="399" t="str">
        <f t="array" ref="L274">IFERROR(INDEX($J$4:$J$1003,SMALL($K$4:$K$1003,ROW(L274)-3),1),"")</f>
        <v/>
      </c>
      <c r="M274" s="206"/>
      <c r="N274" s="362" t="str">
        <f>IFERROR(IF(LEN(INDEX(PlansAndNotes!$D$6:$D$4005,ROW(B274)-ROW($C$3)))=0,"",INDEX(PlansAndNotes!$D$6:$D$4005,ROW(B274)-ROW($C$3))),"")</f>
        <v/>
      </c>
      <c r="O274" s="165" t="str">
        <f t="shared" si="49"/>
        <v/>
      </c>
      <c r="P274" s="363" t="str">
        <f>IFERROR(IF(LEN(INDEX(PlansAndNotes!$E$6:$E$4005,ROW(B274)-ROW($C$3)))=0,"",INDEX(PlansAndNotes!$E$6:$E$4005,ROW(B274)-ROW($C$3))),"")</f>
        <v/>
      </c>
      <c r="Q274" s="363" t="str">
        <f>IFERROR(IF(LEN(INDEX(PlansAndNotes!$G$6:$G$4005,ROW(B274)-ROW($C$3)))=0,"",INDEX(PlansAndNotes!$G$6:$G$4005,ROW(B274)-ROW($C$3))),"")</f>
        <v/>
      </c>
      <c r="R274" s="361" t="str">
        <f>IFERROR(IF(LEN(D274)&gt;0,IF(LEN(INDEX(AdressBook!$C$6:$C$25,MATCH(D274,AdressBook!$B$6:$B$25,0),1))=0,"",INDEX(AdressBook!$C$6:$C$25,MATCH(D274,AdressBook!$B$6:$B$25,0),1)),""),"")</f>
        <v/>
      </c>
      <c r="S274" s="165">
        <f>IF(LEN(C274)&gt;0,IFERROR(IF(MATCH(C274,C275:$C$4004,0)&gt;0,-1,ROW(S274)-ROW($S$3)),ROW(S274)-ROW($S$3)),-1)</f>
        <v>-1</v>
      </c>
      <c r="T274" s="165">
        <f t="shared" si="50"/>
        <v>0</v>
      </c>
      <c r="U274" s="165" t="str">
        <f t="shared" si="51"/>
        <v/>
      </c>
      <c r="V274" s="165" t="str">
        <f>IFERROR(IF(OR(C274="",S274&lt;0),"",IF(SUBTOTAL(3,C274:C274)=0,-1,SUBTOTAL(3,$C$4:C274))),"")</f>
        <v/>
      </c>
      <c r="W274" s="156" t="str">
        <f t="array" ref="W274">IF(LEN(C274)&gt;0,IFERROR(IF(MATCH(C274,$C$3:$C273,0)&gt;0,N274-INDEX($N$3:N273,SUMPRODUCT(MAX(ROW($C$3:$C273)*(C274=$C$3:$C273)))-2,1),""),""),"")</f>
        <v/>
      </c>
      <c r="X274" s="156">
        <f t="shared" ca="1" si="52"/>
        <v>1</v>
      </c>
      <c r="Y274" s="156">
        <f t="shared" ca="1" si="53"/>
        <v>1</v>
      </c>
      <c r="AB274" s="406"/>
      <c r="AC274" s="380"/>
      <c r="AD274" s="380">
        <f t="shared" si="54"/>
        <v>0</v>
      </c>
      <c r="AQ274" s="165" t="str">
        <f t="shared" si="55"/>
        <v/>
      </c>
      <c r="AR274" s="167" t="str">
        <f t="array" ref="AR274" xml:space="preserve"> IFERROR( IF(OR(DATERANGE="All Data",DATERANGE=""), INDEX(Calculations!$AC$7:$AC$506,SMALL(IF(Calculations!$AC$7:$AC$506&lt;&gt;"0",ROW($AQ$6:$AQ$505)-ROW(INDEX($AQ$6:$AQ$505,1,1))+1),AQ274),1),INDEX(Calculations!$AD$7:$AD$506,SMALL(IF(Calculations!$AD$7:$AD$506&lt;&gt;0,ROW($AQ$6:$AQ$505)-ROW(INDEX($AQ$6:$AQ$505,1,1))+1),AQ274),1)),"")</f>
        <v/>
      </c>
      <c r="AS274" s="164" t="str">
        <f t="array" ref="AS274" xml:space="preserve"> IFERROR(IF(OR(DATERANGE="All Data",DATERANGE=""),INDEX(AdressBook!$B$6:$B$505,SMALL(IF(Calculations!$AC$7:$AC$506&lt;&gt;"0",ROW($AQ$6:$AQ$505)-ROW(INDEX($AQ$6:$AQ$505,1,1))+1),AQ274),1),INDEX(AdressBook!$B$6:$B$505,SMALL(IF(Calculations!$AD$7:$AD$506&lt;&gt;0,ROW($AQ$6:$AQ$505)-ROW(INDEX($AQ$6:$AQ$505,1,1))+1),AQ274),1)),"")</f>
        <v/>
      </c>
      <c r="AT274" s="227" t="str">
        <f t="shared" si="56"/>
        <v/>
      </c>
      <c r="AV274" s="199"/>
      <c r="AW274" s="199"/>
    </row>
    <row r="275" spans="2:49" hidden="1" x14ac:dyDescent="0.25">
      <c r="B275" s="390" t="str">
        <f>IFERROR(IF(LEN(INDEX(PlansAndNotes!$B$6:$B$2005,ROW(A275)-ROW($B$3)))=0,"",INDEX(PlansAndNotes!$B$6:$B$2005,ROW(A275)-ROW($B$3))),"")</f>
        <v/>
      </c>
      <c r="C275" s="361" t="str">
        <f t="shared" si="48"/>
        <v/>
      </c>
      <c r="D275" s="361" t="str">
        <f>IFERROR(IF(LEN(C275)&gt;0,IF(LEN(INDEX(TasksList!$C$6:$C$1005,MATCH(C275,TasksList!$B$6:$B$1005,0),1))=0,"",INDEX(TasksList!$C$6:$C$1005,MATCH(C275,TasksList!$B$6:$B$1005,0),1)),""),"")</f>
        <v/>
      </c>
      <c r="E275" s="361" t="str">
        <f>IFERROR(IF(LEN(C275)&gt;0,IF(LEN(INDEX(TasksList!$F$6:$F$1005,MATCH(C275,TasksList!$B$6:$B$1005,0),1))=0,"not set!",INDEX(TasksList!$F$6:$F$1005,MATCH(C275,TasksList!$B$6:$B$1005,0),1)),""),"")</f>
        <v/>
      </c>
      <c r="F275" s="360" t="str">
        <f>IFERROR(IF(LEN(D275)&gt;0,IF(LEN(INDEX(AdressBook!$D$6:$D$25,MATCH(D275,AdressBook!$B$6:$B$25,0),1))=0,"",INDEX(AdressBook!$D$6:$D$25,MATCH(D275,AdressBook!$B$6:$B$25,0),1)),""),"")</f>
        <v/>
      </c>
      <c r="G275" s="361" t="str">
        <f>IFERROR(IF(LEN(INDEX(PlansAndNotes!$F$6:$F$2005,ROW(B275)-ROW($C$3)))=0,"",INDEX(PlansAndNotes!$F$6:$F$2005,ROW(B275)-ROW($C$3))),"")</f>
        <v/>
      </c>
      <c r="H275" s="361" t="str">
        <f>IFERROR(IF(LEN(C275)&gt;0,IF(LEN(INDEX(TasksList!$G$6:$G$1005,MATCH(C275,TasksList!$B$6:$B$1005,0),1))=0,"",INDEX(TasksList!$G$6:$G$1005,MATCH(C275,TasksList!$B$6:$B$1005,0),1)),""),"")</f>
        <v/>
      </c>
      <c r="I275" s="381"/>
      <c r="J275" s="402" t="str">
        <f>IF(LEN(INDEX(TasksList!$B$6:$B$1005,ROW(J272),1))=0,"",INDEX(TasksList!$B$6:$B$1005,ROW(J272),1)&amp;" - "&amp;INDEX(TasksList!$D$6:$D$1005,ROW(J272),1))</f>
        <v/>
      </c>
      <c r="K275" s="402"/>
      <c r="L275" s="399" t="str">
        <f t="array" ref="L275">IFERROR(INDEX($J$4:$J$1003,SMALL($K$4:$K$1003,ROW(L275)-3),1),"")</f>
        <v/>
      </c>
      <c r="M275" s="206"/>
      <c r="N275" s="362" t="str">
        <f>IFERROR(IF(LEN(INDEX(PlansAndNotes!$D$6:$D$4005,ROW(B275)-ROW($C$3)))=0,"",INDEX(PlansAndNotes!$D$6:$D$4005,ROW(B275)-ROW($C$3))),"")</f>
        <v/>
      </c>
      <c r="O275" s="165" t="str">
        <f t="shared" si="49"/>
        <v/>
      </c>
      <c r="P275" s="363" t="str">
        <f>IFERROR(IF(LEN(INDEX(PlansAndNotes!$E$6:$E$4005,ROW(B275)-ROW($C$3)))=0,"",INDEX(PlansAndNotes!$E$6:$E$4005,ROW(B275)-ROW($C$3))),"")</f>
        <v/>
      </c>
      <c r="Q275" s="363" t="str">
        <f>IFERROR(IF(LEN(INDEX(PlansAndNotes!$G$6:$G$4005,ROW(B275)-ROW($C$3)))=0,"",INDEX(PlansAndNotes!$G$6:$G$4005,ROW(B275)-ROW($C$3))),"")</f>
        <v/>
      </c>
      <c r="R275" s="361" t="str">
        <f>IFERROR(IF(LEN(D275)&gt;0,IF(LEN(INDEX(AdressBook!$C$6:$C$25,MATCH(D275,AdressBook!$B$6:$B$25,0),1))=0,"",INDEX(AdressBook!$C$6:$C$25,MATCH(D275,AdressBook!$B$6:$B$25,0),1)),""),"")</f>
        <v/>
      </c>
      <c r="S275" s="165">
        <f>IF(LEN(C275)&gt;0,IFERROR(IF(MATCH(C275,C276:$C$4004,0)&gt;0,-1,ROW(S275)-ROW($S$3)),ROW(S275)-ROW($S$3)),-1)</f>
        <v>-1</v>
      </c>
      <c r="T275" s="165">
        <f t="shared" si="50"/>
        <v>0</v>
      </c>
      <c r="U275" s="165" t="str">
        <f t="shared" si="51"/>
        <v/>
      </c>
      <c r="V275" s="165" t="str">
        <f>IFERROR(IF(OR(C275="",S275&lt;0),"",IF(SUBTOTAL(3,C275:C275)=0,-1,SUBTOTAL(3,$C$4:C275))),"")</f>
        <v/>
      </c>
      <c r="W275" s="156" t="str">
        <f t="array" ref="W275">IF(LEN(C275)&gt;0,IFERROR(IF(MATCH(C275,$C$3:$C274,0)&gt;0,N275-INDEX($N$3:N274,SUMPRODUCT(MAX(ROW($C$3:$C274)*(C275=$C$3:$C274)))-2,1),""),""),"")</f>
        <v/>
      </c>
      <c r="X275" s="156">
        <f t="shared" ca="1" si="52"/>
        <v>1</v>
      </c>
      <c r="Y275" s="156">
        <f t="shared" ca="1" si="53"/>
        <v>1</v>
      </c>
      <c r="AB275" s="406"/>
      <c r="AC275" s="380"/>
      <c r="AD275" s="380">
        <f t="shared" si="54"/>
        <v>0</v>
      </c>
      <c r="AQ275" s="165" t="str">
        <f t="shared" si="55"/>
        <v/>
      </c>
      <c r="AR275" s="167" t="str">
        <f t="array" ref="AR275" xml:space="preserve"> IFERROR( IF(OR(DATERANGE="All Data",DATERANGE=""), INDEX(Calculations!$AC$7:$AC$506,SMALL(IF(Calculations!$AC$7:$AC$506&lt;&gt;"0",ROW($AQ$6:$AQ$505)-ROW(INDEX($AQ$6:$AQ$505,1,1))+1),AQ275),1),INDEX(Calculations!$AD$7:$AD$506,SMALL(IF(Calculations!$AD$7:$AD$506&lt;&gt;0,ROW($AQ$6:$AQ$505)-ROW(INDEX($AQ$6:$AQ$505,1,1))+1),AQ275),1)),"")</f>
        <v/>
      </c>
      <c r="AS275" s="164" t="str">
        <f t="array" ref="AS275" xml:space="preserve"> IFERROR(IF(OR(DATERANGE="All Data",DATERANGE=""),INDEX(AdressBook!$B$6:$B$505,SMALL(IF(Calculations!$AC$7:$AC$506&lt;&gt;"0",ROW($AQ$6:$AQ$505)-ROW(INDEX($AQ$6:$AQ$505,1,1))+1),AQ275),1),INDEX(AdressBook!$B$6:$B$505,SMALL(IF(Calculations!$AD$7:$AD$506&lt;&gt;0,ROW($AQ$6:$AQ$505)-ROW(INDEX($AQ$6:$AQ$505,1,1))+1),AQ275),1)),"")</f>
        <v/>
      </c>
      <c r="AT275" s="227" t="str">
        <f t="shared" si="56"/>
        <v/>
      </c>
      <c r="AV275" s="199"/>
      <c r="AW275" s="199"/>
    </row>
    <row r="276" spans="2:49" hidden="1" x14ac:dyDescent="0.25">
      <c r="B276" s="390" t="str">
        <f>IFERROR(IF(LEN(INDEX(PlansAndNotes!$B$6:$B$2005,ROW(A276)-ROW($B$3)))=0,"",INDEX(PlansAndNotes!$B$6:$B$2005,ROW(A276)-ROW($B$3))),"")</f>
        <v/>
      </c>
      <c r="C276" s="361" t="str">
        <f t="shared" si="48"/>
        <v/>
      </c>
      <c r="D276" s="361" t="str">
        <f>IFERROR(IF(LEN(C276)&gt;0,IF(LEN(INDEX(TasksList!$C$6:$C$1005,MATCH(C276,TasksList!$B$6:$B$1005,0),1))=0,"",INDEX(TasksList!$C$6:$C$1005,MATCH(C276,TasksList!$B$6:$B$1005,0),1)),""),"")</f>
        <v/>
      </c>
      <c r="E276" s="361" t="str">
        <f>IFERROR(IF(LEN(C276)&gt;0,IF(LEN(INDEX(TasksList!$F$6:$F$1005,MATCH(C276,TasksList!$B$6:$B$1005,0),1))=0,"not set!",INDEX(TasksList!$F$6:$F$1005,MATCH(C276,TasksList!$B$6:$B$1005,0),1)),""),"")</f>
        <v/>
      </c>
      <c r="F276" s="360" t="str">
        <f>IFERROR(IF(LEN(D276)&gt;0,IF(LEN(INDEX(AdressBook!$D$6:$D$25,MATCH(D276,AdressBook!$B$6:$B$25,0),1))=0,"",INDEX(AdressBook!$D$6:$D$25,MATCH(D276,AdressBook!$B$6:$B$25,0),1)),""),"")</f>
        <v/>
      </c>
      <c r="G276" s="361" t="str">
        <f>IFERROR(IF(LEN(INDEX(PlansAndNotes!$F$6:$F$2005,ROW(B276)-ROW($C$3)))=0,"",INDEX(PlansAndNotes!$F$6:$F$2005,ROW(B276)-ROW($C$3))),"")</f>
        <v/>
      </c>
      <c r="H276" s="361" t="str">
        <f>IFERROR(IF(LEN(C276)&gt;0,IF(LEN(INDEX(TasksList!$G$6:$G$1005,MATCH(C276,TasksList!$B$6:$B$1005,0),1))=0,"",INDEX(TasksList!$G$6:$G$1005,MATCH(C276,TasksList!$B$6:$B$1005,0),1)),""),"")</f>
        <v/>
      </c>
      <c r="I276" s="381"/>
      <c r="J276" s="402" t="str">
        <f>IF(LEN(INDEX(TasksList!$B$6:$B$1005,ROW(J273),1))=0,"",INDEX(TasksList!$B$6:$B$1005,ROW(J273),1)&amp;" - "&amp;INDEX(TasksList!$D$6:$D$1005,ROW(J273),1))</f>
        <v/>
      </c>
      <c r="K276" s="402"/>
      <c r="L276" s="399" t="str">
        <f t="array" ref="L276">IFERROR(INDEX($J$4:$J$1003,SMALL($K$4:$K$1003,ROW(L276)-3),1),"")</f>
        <v/>
      </c>
      <c r="M276" s="206"/>
      <c r="N276" s="362" t="str">
        <f>IFERROR(IF(LEN(INDEX(PlansAndNotes!$D$6:$D$4005,ROW(B276)-ROW($C$3)))=0,"",INDEX(PlansAndNotes!$D$6:$D$4005,ROW(B276)-ROW($C$3))),"")</f>
        <v/>
      </c>
      <c r="O276" s="165" t="str">
        <f t="shared" si="49"/>
        <v/>
      </c>
      <c r="P276" s="363" t="str">
        <f>IFERROR(IF(LEN(INDEX(PlansAndNotes!$E$6:$E$4005,ROW(B276)-ROW($C$3)))=0,"",INDEX(PlansAndNotes!$E$6:$E$4005,ROW(B276)-ROW($C$3))),"")</f>
        <v/>
      </c>
      <c r="Q276" s="363" t="str">
        <f>IFERROR(IF(LEN(INDEX(PlansAndNotes!$G$6:$G$4005,ROW(B276)-ROW($C$3)))=0,"",INDEX(PlansAndNotes!$G$6:$G$4005,ROW(B276)-ROW($C$3))),"")</f>
        <v/>
      </c>
      <c r="R276" s="361" t="str">
        <f>IFERROR(IF(LEN(D276)&gt;0,IF(LEN(INDEX(AdressBook!$C$6:$C$25,MATCH(D276,AdressBook!$B$6:$B$25,0),1))=0,"",INDEX(AdressBook!$C$6:$C$25,MATCH(D276,AdressBook!$B$6:$B$25,0),1)),""),"")</f>
        <v/>
      </c>
      <c r="S276" s="165">
        <f>IF(LEN(C276)&gt;0,IFERROR(IF(MATCH(C276,C277:$C$4004,0)&gt;0,-1,ROW(S276)-ROW($S$3)),ROW(S276)-ROW($S$3)),-1)</f>
        <v>-1</v>
      </c>
      <c r="T276" s="165">
        <f t="shared" si="50"/>
        <v>0</v>
      </c>
      <c r="U276" s="165" t="str">
        <f t="shared" si="51"/>
        <v/>
      </c>
      <c r="V276" s="165" t="str">
        <f>IFERROR(IF(OR(C276="",S276&lt;0),"",IF(SUBTOTAL(3,C276:C276)=0,-1,SUBTOTAL(3,$C$4:C276))),"")</f>
        <v/>
      </c>
      <c r="W276" s="156" t="str">
        <f t="array" ref="W276">IF(LEN(C276)&gt;0,IFERROR(IF(MATCH(C276,$C$3:$C275,0)&gt;0,N276-INDEX($N$3:N275,SUMPRODUCT(MAX(ROW($C$3:$C275)*(C276=$C$3:$C275)))-2,1),""),""),"")</f>
        <v/>
      </c>
      <c r="X276" s="156">
        <f t="shared" ca="1" si="52"/>
        <v>1</v>
      </c>
      <c r="Y276" s="156">
        <f t="shared" ca="1" si="53"/>
        <v>1</v>
      </c>
      <c r="AB276" s="406"/>
      <c r="AC276" s="380"/>
      <c r="AD276" s="380">
        <f t="shared" si="54"/>
        <v>0</v>
      </c>
      <c r="AQ276" s="165" t="str">
        <f t="shared" si="55"/>
        <v/>
      </c>
      <c r="AR276" s="167" t="str">
        <f t="array" ref="AR276" xml:space="preserve"> IFERROR( IF(OR(DATERANGE="All Data",DATERANGE=""), INDEX(Calculations!$AC$7:$AC$506,SMALL(IF(Calculations!$AC$7:$AC$506&lt;&gt;"0",ROW($AQ$6:$AQ$505)-ROW(INDEX($AQ$6:$AQ$505,1,1))+1),AQ276),1),INDEX(Calculations!$AD$7:$AD$506,SMALL(IF(Calculations!$AD$7:$AD$506&lt;&gt;0,ROW($AQ$6:$AQ$505)-ROW(INDEX($AQ$6:$AQ$505,1,1))+1),AQ276),1)),"")</f>
        <v/>
      </c>
      <c r="AS276" s="164" t="str">
        <f t="array" ref="AS276" xml:space="preserve"> IFERROR(IF(OR(DATERANGE="All Data",DATERANGE=""),INDEX(AdressBook!$B$6:$B$505,SMALL(IF(Calculations!$AC$7:$AC$506&lt;&gt;"0",ROW($AQ$6:$AQ$505)-ROW(INDEX($AQ$6:$AQ$505,1,1))+1),AQ276),1),INDEX(AdressBook!$B$6:$B$505,SMALL(IF(Calculations!$AD$7:$AD$506&lt;&gt;0,ROW($AQ$6:$AQ$505)-ROW(INDEX($AQ$6:$AQ$505,1,1))+1),AQ276),1)),"")</f>
        <v/>
      </c>
      <c r="AT276" s="227" t="str">
        <f t="shared" si="56"/>
        <v/>
      </c>
      <c r="AV276" s="199"/>
      <c r="AW276" s="199"/>
    </row>
    <row r="277" spans="2:49" hidden="1" x14ac:dyDescent="0.25">
      <c r="B277" s="390" t="str">
        <f>IFERROR(IF(LEN(INDEX(PlansAndNotes!$B$6:$B$2005,ROW(A277)-ROW($B$3)))=0,"",INDEX(PlansAndNotes!$B$6:$B$2005,ROW(A277)-ROW($B$3))),"")</f>
        <v/>
      </c>
      <c r="C277" s="361" t="str">
        <f t="shared" si="48"/>
        <v/>
      </c>
      <c r="D277" s="361" t="str">
        <f>IFERROR(IF(LEN(C277)&gt;0,IF(LEN(INDEX(TasksList!$C$6:$C$1005,MATCH(C277,TasksList!$B$6:$B$1005,0),1))=0,"",INDEX(TasksList!$C$6:$C$1005,MATCH(C277,TasksList!$B$6:$B$1005,0),1)),""),"")</f>
        <v/>
      </c>
      <c r="E277" s="361" t="str">
        <f>IFERROR(IF(LEN(C277)&gt;0,IF(LEN(INDEX(TasksList!$F$6:$F$1005,MATCH(C277,TasksList!$B$6:$B$1005,0),1))=0,"not set!",INDEX(TasksList!$F$6:$F$1005,MATCH(C277,TasksList!$B$6:$B$1005,0),1)),""),"")</f>
        <v/>
      </c>
      <c r="F277" s="360" t="str">
        <f>IFERROR(IF(LEN(D277)&gt;0,IF(LEN(INDEX(AdressBook!$D$6:$D$25,MATCH(D277,AdressBook!$B$6:$B$25,0),1))=0,"",INDEX(AdressBook!$D$6:$D$25,MATCH(D277,AdressBook!$B$6:$B$25,0),1)),""),"")</f>
        <v/>
      </c>
      <c r="G277" s="361" t="str">
        <f>IFERROR(IF(LEN(INDEX(PlansAndNotes!$F$6:$F$2005,ROW(B277)-ROW($C$3)))=0,"",INDEX(PlansAndNotes!$F$6:$F$2005,ROW(B277)-ROW($C$3))),"")</f>
        <v/>
      </c>
      <c r="H277" s="361" t="str">
        <f>IFERROR(IF(LEN(C277)&gt;0,IF(LEN(INDEX(TasksList!$G$6:$G$1005,MATCH(C277,TasksList!$B$6:$B$1005,0),1))=0,"",INDEX(TasksList!$G$6:$G$1005,MATCH(C277,TasksList!$B$6:$B$1005,0),1)),""),"")</f>
        <v/>
      </c>
      <c r="I277" s="381"/>
      <c r="J277" s="402" t="str">
        <f>IF(LEN(INDEX(TasksList!$B$6:$B$1005,ROW(J274),1))=0,"",INDEX(TasksList!$B$6:$B$1005,ROW(J274),1)&amp;" - "&amp;INDEX(TasksList!$D$6:$D$1005,ROW(J274),1))</f>
        <v/>
      </c>
      <c r="K277" s="402"/>
      <c r="L277" s="399" t="str">
        <f t="array" ref="L277">IFERROR(INDEX($J$4:$J$1003,SMALL($K$4:$K$1003,ROW(L277)-3),1),"")</f>
        <v/>
      </c>
      <c r="M277" s="206"/>
      <c r="N277" s="362" t="str">
        <f>IFERROR(IF(LEN(INDEX(PlansAndNotes!$D$6:$D$4005,ROW(B277)-ROW($C$3)))=0,"",INDEX(PlansAndNotes!$D$6:$D$4005,ROW(B277)-ROW($C$3))),"")</f>
        <v/>
      </c>
      <c r="O277" s="165" t="str">
        <f t="shared" si="49"/>
        <v/>
      </c>
      <c r="P277" s="363" t="str">
        <f>IFERROR(IF(LEN(INDEX(PlansAndNotes!$E$6:$E$4005,ROW(B277)-ROW($C$3)))=0,"",INDEX(PlansAndNotes!$E$6:$E$4005,ROW(B277)-ROW($C$3))),"")</f>
        <v/>
      </c>
      <c r="Q277" s="363" t="str">
        <f>IFERROR(IF(LEN(INDEX(PlansAndNotes!$G$6:$G$4005,ROW(B277)-ROW($C$3)))=0,"",INDEX(PlansAndNotes!$G$6:$G$4005,ROW(B277)-ROW($C$3))),"")</f>
        <v/>
      </c>
      <c r="R277" s="361" t="str">
        <f>IFERROR(IF(LEN(D277)&gt;0,IF(LEN(INDEX(AdressBook!$C$6:$C$25,MATCH(D277,AdressBook!$B$6:$B$25,0),1))=0,"",INDEX(AdressBook!$C$6:$C$25,MATCH(D277,AdressBook!$B$6:$B$25,0),1)),""),"")</f>
        <v/>
      </c>
      <c r="S277" s="165">
        <f>IF(LEN(C277)&gt;0,IFERROR(IF(MATCH(C277,C278:$C$4004,0)&gt;0,-1,ROW(S277)-ROW($S$3)),ROW(S277)-ROW($S$3)),-1)</f>
        <v>-1</v>
      </c>
      <c r="T277" s="165">
        <f t="shared" si="50"/>
        <v>0</v>
      </c>
      <c r="U277" s="165" t="str">
        <f t="shared" si="51"/>
        <v/>
      </c>
      <c r="V277" s="165" t="str">
        <f>IFERROR(IF(OR(C277="",S277&lt;0),"",IF(SUBTOTAL(3,C277:C277)=0,-1,SUBTOTAL(3,$C$4:C277))),"")</f>
        <v/>
      </c>
      <c r="W277" s="156" t="str">
        <f t="array" ref="W277">IF(LEN(C277)&gt;0,IFERROR(IF(MATCH(C277,$C$3:$C276,0)&gt;0,N277-INDEX($N$3:N276,SUMPRODUCT(MAX(ROW($C$3:$C276)*(C277=$C$3:$C276)))-2,1),""),""),"")</f>
        <v/>
      </c>
      <c r="X277" s="156">
        <f t="shared" ca="1" si="52"/>
        <v>1</v>
      </c>
      <c r="Y277" s="156">
        <f t="shared" ca="1" si="53"/>
        <v>1</v>
      </c>
      <c r="AB277" s="406"/>
      <c r="AC277" s="380"/>
      <c r="AD277" s="380">
        <f t="shared" si="54"/>
        <v>0</v>
      </c>
      <c r="AQ277" s="165" t="str">
        <f t="shared" si="55"/>
        <v/>
      </c>
      <c r="AR277" s="167" t="str">
        <f t="array" ref="AR277" xml:space="preserve"> IFERROR( IF(OR(DATERANGE="All Data",DATERANGE=""), INDEX(Calculations!$AC$7:$AC$506,SMALL(IF(Calculations!$AC$7:$AC$506&lt;&gt;"0",ROW($AQ$6:$AQ$505)-ROW(INDEX($AQ$6:$AQ$505,1,1))+1),AQ277),1),INDEX(Calculations!$AD$7:$AD$506,SMALL(IF(Calculations!$AD$7:$AD$506&lt;&gt;0,ROW($AQ$6:$AQ$505)-ROW(INDEX($AQ$6:$AQ$505,1,1))+1),AQ277),1)),"")</f>
        <v/>
      </c>
      <c r="AS277" s="164" t="str">
        <f t="array" ref="AS277" xml:space="preserve"> IFERROR(IF(OR(DATERANGE="All Data",DATERANGE=""),INDEX(AdressBook!$B$6:$B$505,SMALL(IF(Calculations!$AC$7:$AC$506&lt;&gt;"0",ROW($AQ$6:$AQ$505)-ROW(INDEX($AQ$6:$AQ$505,1,1))+1),AQ277),1),INDEX(AdressBook!$B$6:$B$505,SMALL(IF(Calculations!$AD$7:$AD$506&lt;&gt;0,ROW($AQ$6:$AQ$505)-ROW(INDEX($AQ$6:$AQ$505,1,1))+1),AQ277),1)),"")</f>
        <v/>
      </c>
      <c r="AT277" s="227" t="str">
        <f t="shared" si="56"/>
        <v/>
      </c>
      <c r="AV277" s="199"/>
      <c r="AW277" s="199"/>
    </row>
    <row r="278" spans="2:49" hidden="1" x14ac:dyDescent="0.25">
      <c r="B278" s="390" t="str">
        <f>IFERROR(IF(LEN(INDEX(PlansAndNotes!$B$6:$B$2005,ROW(A278)-ROW($B$3)))=0,"",INDEX(PlansAndNotes!$B$6:$B$2005,ROW(A278)-ROW($B$3))),"")</f>
        <v/>
      </c>
      <c r="C278" s="361" t="str">
        <f t="shared" si="48"/>
        <v/>
      </c>
      <c r="D278" s="361" t="str">
        <f>IFERROR(IF(LEN(C278)&gt;0,IF(LEN(INDEX(TasksList!$C$6:$C$1005,MATCH(C278,TasksList!$B$6:$B$1005,0),1))=0,"",INDEX(TasksList!$C$6:$C$1005,MATCH(C278,TasksList!$B$6:$B$1005,0),1)),""),"")</f>
        <v/>
      </c>
      <c r="E278" s="361" t="str">
        <f>IFERROR(IF(LEN(C278)&gt;0,IF(LEN(INDEX(TasksList!$F$6:$F$1005,MATCH(C278,TasksList!$B$6:$B$1005,0),1))=0,"not set!",INDEX(TasksList!$F$6:$F$1005,MATCH(C278,TasksList!$B$6:$B$1005,0),1)),""),"")</f>
        <v/>
      </c>
      <c r="F278" s="360" t="str">
        <f>IFERROR(IF(LEN(D278)&gt;0,IF(LEN(INDEX(AdressBook!$D$6:$D$25,MATCH(D278,AdressBook!$B$6:$B$25,0),1))=0,"",INDEX(AdressBook!$D$6:$D$25,MATCH(D278,AdressBook!$B$6:$B$25,0),1)),""),"")</f>
        <v/>
      </c>
      <c r="G278" s="361" t="str">
        <f>IFERROR(IF(LEN(INDEX(PlansAndNotes!$F$6:$F$2005,ROW(B278)-ROW($C$3)))=0,"",INDEX(PlansAndNotes!$F$6:$F$2005,ROW(B278)-ROW($C$3))),"")</f>
        <v/>
      </c>
      <c r="H278" s="361" t="str">
        <f>IFERROR(IF(LEN(C278)&gt;0,IF(LEN(INDEX(TasksList!$G$6:$G$1005,MATCH(C278,TasksList!$B$6:$B$1005,0),1))=0,"",INDEX(TasksList!$G$6:$G$1005,MATCH(C278,TasksList!$B$6:$B$1005,0),1)),""),"")</f>
        <v/>
      </c>
      <c r="I278" s="381"/>
      <c r="J278" s="402" t="str">
        <f>IF(LEN(INDEX(TasksList!$B$6:$B$1005,ROW(J275),1))=0,"",INDEX(TasksList!$B$6:$B$1005,ROW(J275),1)&amp;" - "&amp;INDEX(TasksList!$D$6:$D$1005,ROW(J275),1))</f>
        <v/>
      </c>
      <c r="K278" s="402"/>
      <c r="L278" s="399" t="str">
        <f t="array" ref="L278">IFERROR(INDEX($J$4:$J$1003,SMALL($K$4:$K$1003,ROW(L278)-3),1),"")</f>
        <v/>
      </c>
      <c r="M278" s="206"/>
      <c r="N278" s="362" t="str">
        <f>IFERROR(IF(LEN(INDEX(PlansAndNotes!$D$6:$D$4005,ROW(B278)-ROW($C$3)))=0,"",INDEX(PlansAndNotes!$D$6:$D$4005,ROW(B278)-ROW($C$3))),"")</f>
        <v/>
      </c>
      <c r="O278" s="165" t="str">
        <f t="shared" si="49"/>
        <v/>
      </c>
      <c r="P278" s="363" t="str">
        <f>IFERROR(IF(LEN(INDEX(PlansAndNotes!$E$6:$E$4005,ROW(B278)-ROW($C$3)))=0,"",INDEX(PlansAndNotes!$E$6:$E$4005,ROW(B278)-ROW($C$3))),"")</f>
        <v/>
      </c>
      <c r="Q278" s="363" t="str">
        <f>IFERROR(IF(LEN(INDEX(PlansAndNotes!$G$6:$G$4005,ROW(B278)-ROW($C$3)))=0,"",INDEX(PlansAndNotes!$G$6:$G$4005,ROW(B278)-ROW($C$3))),"")</f>
        <v/>
      </c>
      <c r="R278" s="361" t="str">
        <f>IFERROR(IF(LEN(D278)&gt;0,IF(LEN(INDEX(AdressBook!$C$6:$C$25,MATCH(D278,AdressBook!$B$6:$B$25,0),1))=0,"",INDEX(AdressBook!$C$6:$C$25,MATCH(D278,AdressBook!$B$6:$B$25,0),1)),""),"")</f>
        <v/>
      </c>
      <c r="S278" s="165">
        <f>IF(LEN(C278)&gt;0,IFERROR(IF(MATCH(C278,C279:$C$4004,0)&gt;0,-1,ROW(S278)-ROW($S$3)),ROW(S278)-ROW($S$3)),-1)</f>
        <v>-1</v>
      </c>
      <c r="T278" s="165">
        <f t="shared" si="50"/>
        <v>0</v>
      </c>
      <c r="U278" s="165" t="str">
        <f t="shared" si="51"/>
        <v/>
      </c>
      <c r="V278" s="165" t="str">
        <f>IFERROR(IF(OR(C278="",S278&lt;0),"",IF(SUBTOTAL(3,C278:C278)=0,-1,SUBTOTAL(3,$C$4:C278))),"")</f>
        <v/>
      </c>
      <c r="W278" s="156" t="str">
        <f t="array" ref="W278">IF(LEN(C278)&gt;0,IFERROR(IF(MATCH(C278,$C$3:$C277,0)&gt;0,N278-INDEX($N$3:N277,SUMPRODUCT(MAX(ROW($C$3:$C277)*(C278=$C$3:$C277)))-2,1),""),""),"")</f>
        <v/>
      </c>
      <c r="X278" s="156">
        <f t="shared" ca="1" si="52"/>
        <v>1</v>
      </c>
      <c r="Y278" s="156">
        <f t="shared" ca="1" si="53"/>
        <v>1</v>
      </c>
      <c r="AB278" s="406"/>
      <c r="AC278" s="380"/>
      <c r="AD278" s="380">
        <f t="shared" si="54"/>
        <v>0</v>
      </c>
      <c r="AQ278" s="165" t="str">
        <f t="shared" si="55"/>
        <v/>
      </c>
      <c r="AR278" s="167" t="str">
        <f t="array" ref="AR278" xml:space="preserve"> IFERROR( IF(OR(DATERANGE="All Data",DATERANGE=""), INDEX(Calculations!$AC$7:$AC$506,SMALL(IF(Calculations!$AC$7:$AC$506&lt;&gt;"0",ROW($AQ$6:$AQ$505)-ROW(INDEX($AQ$6:$AQ$505,1,1))+1),AQ278),1),INDEX(Calculations!$AD$7:$AD$506,SMALL(IF(Calculations!$AD$7:$AD$506&lt;&gt;0,ROW($AQ$6:$AQ$505)-ROW(INDEX($AQ$6:$AQ$505,1,1))+1),AQ278),1)),"")</f>
        <v/>
      </c>
      <c r="AS278" s="164" t="str">
        <f t="array" ref="AS278" xml:space="preserve"> IFERROR(IF(OR(DATERANGE="All Data",DATERANGE=""),INDEX(AdressBook!$B$6:$B$505,SMALL(IF(Calculations!$AC$7:$AC$506&lt;&gt;"0",ROW($AQ$6:$AQ$505)-ROW(INDEX($AQ$6:$AQ$505,1,1))+1),AQ278),1),INDEX(AdressBook!$B$6:$B$505,SMALL(IF(Calculations!$AD$7:$AD$506&lt;&gt;0,ROW($AQ$6:$AQ$505)-ROW(INDEX($AQ$6:$AQ$505,1,1))+1),AQ278),1)),"")</f>
        <v/>
      </c>
      <c r="AT278" s="227" t="str">
        <f t="shared" si="56"/>
        <v/>
      </c>
      <c r="AV278" s="199"/>
      <c r="AW278" s="199"/>
    </row>
    <row r="279" spans="2:49" hidden="1" x14ac:dyDescent="0.25">
      <c r="B279" s="390" t="str">
        <f>IFERROR(IF(LEN(INDEX(PlansAndNotes!$B$6:$B$2005,ROW(A279)-ROW($B$3)))=0,"",INDEX(PlansAndNotes!$B$6:$B$2005,ROW(A279)-ROW($B$3))),"")</f>
        <v/>
      </c>
      <c r="C279" s="361" t="str">
        <f t="shared" si="48"/>
        <v/>
      </c>
      <c r="D279" s="361" t="str">
        <f>IFERROR(IF(LEN(C279)&gt;0,IF(LEN(INDEX(TasksList!$C$6:$C$1005,MATCH(C279,TasksList!$B$6:$B$1005,0),1))=0,"",INDEX(TasksList!$C$6:$C$1005,MATCH(C279,TasksList!$B$6:$B$1005,0),1)),""),"")</f>
        <v/>
      </c>
      <c r="E279" s="361" t="str">
        <f>IFERROR(IF(LEN(C279)&gt;0,IF(LEN(INDEX(TasksList!$F$6:$F$1005,MATCH(C279,TasksList!$B$6:$B$1005,0),1))=0,"not set!",INDEX(TasksList!$F$6:$F$1005,MATCH(C279,TasksList!$B$6:$B$1005,0),1)),""),"")</f>
        <v/>
      </c>
      <c r="F279" s="360" t="str">
        <f>IFERROR(IF(LEN(D279)&gt;0,IF(LEN(INDEX(AdressBook!$D$6:$D$25,MATCH(D279,AdressBook!$B$6:$B$25,0),1))=0,"",INDEX(AdressBook!$D$6:$D$25,MATCH(D279,AdressBook!$B$6:$B$25,0),1)),""),"")</f>
        <v/>
      </c>
      <c r="G279" s="361" t="str">
        <f>IFERROR(IF(LEN(INDEX(PlansAndNotes!$F$6:$F$2005,ROW(B279)-ROW($C$3)))=0,"",INDEX(PlansAndNotes!$F$6:$F$2005,ROW(B279)-ROW($C$3))),"")</f>
        <v/>
      </c>
      <c r="H279" s="361" t="str">
        <f>IFERROR(IF(LEN(C279)&gt;0,IF(LEN(INDEX(TasksList!$G$6:$G$1005,MATCH(C279,TasksList!$B$6:$B$1005,0),1))=0,"",INDEX(TasksList!$G$6:$G$1005,MATCH(C279,TasksList!$B$6:$B$1005,0),1)),""),"")</f>
        <v/>
      </c>
      <c r="I279" s="381"/>
      <c r="J279" s="402" t="str">
        <f>IF(LEN(INDEX(TasksList!$B$6:$B$1005,ROW(J276),1))=0,"",INDEX(TasksList!$B$6:$B$1005,ROW(J276),1)&amp;" - "&amp;INDEX(TasksList!$D$6:$D$1005,ROW(J276),1))</f>
        <v/>
      </c>
      <c r="K279" s="402"/>
      <c r="L279" s="399" t="str">
        <f t="array" ref="L279">IFERROR(INDEX($J$4:$J$1003,SMALL($K$4:$K$1003,ROW(L279)-3),1),"")</f>
        <v/>
      </c>
      <c r="M279" s="206"/>
      <c r="N279" s="362" t="str">
        <f>IFERROR(IF(LEN(INDEX(PlansAndNotes!$D$6:$D$4005,ROW(B279)-ROW($C$3)))=0,"",INDEX(PlansAndNotes!$D$6:$D$4005,ROW(B279)-ROW($C$3))),"")</f>
        <v/>
      </c>
      <c r="O279" s="165" t="str">
        <f t="shared" si="49"/>
        <v/>
      </c>
      <c r="P279" s="363" t="str">
        <f>IFERROR(IF(LEN(INDEX(PlansAndNotes!$E$6:$E$4005,ROW(B279)-ROW($C$3)))=0,"",INDEX(PlansAndNotes!$E$6:$E$4005,ROW(B279)-ROW($C$3))),"")</f>
        <v/>
      </c>
      <c r="Q279" s="363" t="str">
        <f>IFERROR(IF(LEN(INDEX(PlansAndNotes!$G$6:$G$4005,ROW(B279)-ROW($C$3)))=0,"",INDEX(PlansAndNotes!$G$6:$G$4005,ROW(B279)-ROW($C$3))),"")</f>
        <v/>
      </c>
      <c r="R279" s="361" t="str">
        <f>IFERROR(IF(LEN(D279)&gt;0,IF(LEN(INDEX(AdressBook!$C$6:$C$25,MATCH(D279,AdressBook!$B$6:$B$25,0),1))=0,"",INDEX(AdressBook!$C$6:$C$25,MATCH(D279,AdressBook!$B$6:$B$25,0),1)),""),"")</f>
        <v/>
      </c>
      <c r="S279" s="165">
        <f>IF(LEN(C279)&gt;0,IFERROR(IF(MATCH(C279,C280:$C$4004,0)&gt;0,-1,ROW(S279)-ROW($S$3)),ROW(S279)-ROW($S$3)),-1)</f>
        <v>-1</v>
      </c>
      <c r="T279" s="165">
        <f t="shared" si="50"/>
        <v>0</v>
      </c>
      <c r="U279" s="165" t="str">
        <f t="shared" si="51"/>
        <v/>
      </c>
      <c r="V279" s="165" t="str">
        <f>IFERROR(IF(OR(C279="",S279&lt;0),"",IF(SUBTOTAL(3,C279:C279)=0,-1,SUBTOTAL(3,$C$4:C279))),"")</f>
        <v/>
      </c>
      <c r="W279" s="156" t="str">
        <f t="array" ref="W279">IF(LEN(C279)&gt;0,IFERROR(IF(MATCH(C279,$C$3:$C278,0)&gt;0,N279-INDEX($N$3:N278,SUMPRODUCT(MAX(ROW($C$3:$C278)*(C279=$C$3:$C278)))-2,1),""),""),"")</f>
        <v/>
      </c>
      <c r="X279" s="156">
        <f t="shared" ca="1" si="52"/>
        <v>1</v>
      </c>
      <c r="Y279" s="156">
        <f t="shared" ca="1" si="53"/>
        <v>1</v>
      </c>
      <c r="AB279" s="406"/>
      <c r="AC279" s="380"/>
      <c r="AD279" s="380">
        <f t="shared" si="54"/>
        <v>0</v>
      </c>
      <c r="AQ279" s="165" t="str">
        <f t="shared" si="55"/>
        <v/>
      </c>
      <c r="AR279" s="167" t="str">
        <f t="array" ref="AR279" xml:space="preserve"> IFERROR( IF(OR(DATERANGE="All Data",DATERANGE=""), INDEX(Calculations!$AC$7:$AC$506,SMALL(IF(Calculations!$AC$7:$AC$506&lt;&gt;"0",ROW($AQ$6:$AQ$505)-ROW(INDEX($AQ$6:$AQ$505,1,1))+1),AQ279),1),INDEX(Calculations!$AD$7:$AD$506,SMALL(IF(Calculations!$AD$7:$AD$506&lt;&gt;0,ROW($AQ$6:$AQ$505)-ROW(INDEX($AQ$6:$AQ$505,1,1))+1),AQ279),1)),"")</f>
        <v/>
      </c>
      <c r="AS279" s="164" t="str">
        <f t="array" ref="AS279" xml:space="preserve"> IFERROR(IF(OR(DATERANGE="All Data",DATERANGE=""),INDEX(AdressBook!$B$6:$B$505,SMALL(IF(Calculations!$AC$7:$AC$506&lt;&gt;"0",ROW($AQ$6:$AQ$505)-ROW(INDEX($AQ$6:$AQ$505,1,1))+1),AQ279),1),INDEX(AdressBook!$B$6:$B$505,SMALL(IF(Calculations!$AD$7:$AD$506&lt;&gt;0,ROW($AQ$6:$AQ$505)-ROW(INDEX($AQ$6:$AQ$505,1,1))+1),AQ279),1)),"")</f>
        <v/>
      </c>
      <c r="AT279" s="227" t="str">
        <f t="shared" si="56"/>
        <v/>
      </c>
      <c r="AV279" s="199"/>
      <c r="AW279" s="199"/>
    </row>
    <row r="280" spans="2:49" hidden="1" x14ac:dyDescent="0.25">
      <c r="B280" s="390" t="str">
        <f>IFERROR(IF(LEN(INDEX(PlansAndNotes!$B$6:$B$2005,ROW(A280)-ROW($B$3)))=0,"",INDEX(PlansAndNotes!$B$6:$B$2005,ROW(A280)-ROW($B$3))),"")</f>
        <v/>
      </c>
      <c r="C280" s="361" t="str">
        <f t="shared" si="48"/>
        <v/>
      </c>
      <c r="D280" s="361" t="str">
        <f>IFERROR(IF(LEN(C280)&gt;0,IF(LEN(INDEX(TasksList!$C$6:$C$1005,MATCH(C280,TasksList!$B$6:$B$1005,0),1))=0,"",INDEX(TasksList!$C$6:$C$1005,MATCH(C280,TasksList!$B$6:$B$1005,0),1)),""),"")</f>
        <v/>
      </c>
      <c r="E280" s="361" t="str">
        <f>IFERROR(IF(LEN(C280)&gt;0,IF(LEN(INDEX(TasksList!$F$6:$F$1005,MATCH(C280,TasksList!$B$6:$B$1005,0),1))=0,"not set!",INDEX(TasksList!$F$6:$F$1005,MATCH(C280,TasksList!$B$6:$B$1005,0),1)),""),"")</f>
        <v/>
      </c>
      <c r="F280" s="360" t="str">
        <f>IFERROR(IF(LEN(D280)&gt;0,IF(LEN(INDEX(AdressBook!$D$6:$D$25,MATCH(D280,AdressBook!$B$6:$B$25,0),1))=0,"",INDEX(AdressBook!$D$6:$D$25,MATCH(D280,AdressBook!$B$6:$B$25,0),1)),""),"")</f>
        <v/>
      </c>
      <c r="G280" s="361" t="str">
        <f>IFERROR(IF(LEN(INDEX(PlansAndNotes!$F$6:$F$2005,ROW(B280)-ROW($C$3)))=0,"",INDEX(PlansAndNotes!$F$6:$F$2005,ROW(B280)-ROW($C$3))),"")</f>
        <v/>
      </c>
      <c r="H280" s="361" t="str">
        <f>IFERROR(IF(LEN(C280)&gt;0,IF(LEN(INDEX(TasksList!$G$6:$G$1005,MATCH(C280,TasksList!$B$6:$B$1005,0),1))=0,"",INDEX(TasksList!$G$6:$G$1005,MATCH(C280,TasksList!$B$6:$B$1005,0),1)),""),"")</f>
        <v/>
      </c>
      <c r="I280" s="381"/>
      <c r="J280" s="402" t="str">
        <f>IF(LEN(INDEX(TasksList!$B$6:$B$1005,ROW(J277),1))=0,"",INDEX(TasksList!$B$6:$B$1005,ROW(J277),1)&amp;" - "&amp;INDEX(TasksList!$D$6:$D$1005,ROW(J277),1))</f>
        <v/>
      </c>
      <c r="K280" s="402"/>
      <c r="L280" s="399" t="str">
        <f t="array" ref="L280">IFERROR(INDEX($J$4:$J$1003,SMALL($K$4:$K$1003,ROW(L280)-3),1),"")</f>
        <v/>
      </c>
      <c r="M280" s="206"/>
      <c r="N280" s="362" t="str">
        <f>IFERROR(IF(LEN(INDEX(PlansAndNotes!$D$6:$D$4005,ROW(B280)-ROW($C$3)))=0,"",INDEX(PlansAndNotes!$D$6:$D$4005,ROW(B280)-ROW($C$3))),"")</f>
        <v/>
      </c>
      <c r="O280" s="165" t="str">
        <f t="shared" si="49"/>
        <v/>
      </c>
      <c r="P280" s="363" t="str">
        <f>IFERROR(IF(LEN(INDEX(PlansAndNotes!$E$6:$E$4005,ROW(B280)-ROW($C$3)))=0,"",INDEX(PlansAndNotes!$E$6:$E$4005,ROW(B280)-ROW($C$3))),"")</f>
        <v/>
      </c>
      <c r="Q280" s="363" t="str">
        <f>IFERROR(IF(LEN(INDEX(PlansAndNotes!$G$6:$G$4005,ROW(B280)-ROW($C$3)))=0,"",INDEX(PlansAndNotes!$G$6:$G$4005,ROW(B280)-ROW($C$3))),"")</f>
        <v/>
      </c>
      <c r="R280" s="361" t="str">
        <f>IFERROR(IF(LEN(D280)&gt;0,IF(LEN(INDEX(AdressBook!$C$6:$C$25,MATCH(D280,AdressBook!$B$6:$B$25,0),1))=0,"",INDEX(AdressBook!$C$6:$C$25,MATCH(D280,AdressBook!$B$6:$B$25,0),1)),""),"")</f>
        <v/>
      </c>
      <c r="S280" s="165">
        <f>IF(LEN(C280)&gt;0,IFERROR(IF(MATCH(C280,C281:$C$4004,0)&gt;0,-1,ROW(S280)-ROW($S$3)),ROW(S280)-ROW($S$3)),-1)</f>
        <v>-1</v>
      </c>
      <c r="T280" s="165">
        <f t="shared" si="50"/>
        <v>0</v>
      </c>
      <c r="U280" s="165" t="str">
        <f t="shared" si="51"/>
        <v/>
      </c>
      <c r="V280" s="165" t="str">
        <f>IFERROR(IF(OR(C280="",S280&lt;0),"",IF(SUBTOTAL(3,C280:C280)=0,-1,SUBTOTAL(3,$C$4:C280))),"")</f>
        <v/>
      </c>
      <c r="W280" s="156" t="str">
        <f t="array" ref="W280">IF(LEN(C280)&gt;0,IFERROR(IF(MATCH(C280,$C$3:$C279,0)&gt;0,N280-INDEX($N$3:N279,SUMPRODUCT(MAX(ROW($C$3:$C279)*(C280=$C$3:$C279)))-2,1),""),""),"")</f>
        <v/>
      </c>
      <c r="X280" s="156">
        <f t="shared" ca="1" si="52"/>
        <v>1</v>
      </c>
      <c r="Y280" s="156">
        <f t="shared" ca="1" si="53"/>
        <v>1</v>
      </c>
      <c r="AB280" s="406"/>
      <c r="AC280" s="380"/>
      <c r="AD280" s="380">
        <f t="shared" si="54"/>
        <v>0</v>
      </c>
      <c r="AQ280" s="165" t="str">
        <f t="shared" si="55"/>
        <v/>
      </c>
      <c r="AR280" s="167" t="str">
        <f t="array" ref="AR280" xml:space="preserve"> IFERROR( IF(OR(DATERANGE="All Data",DATERANGE=""), INDEX(Calculations!$AC$7:$AC$506,SMALL(IF(Calculations!$AC$7:$AC$506&lt;&gt;"0",ROW($AQ$6:$AQ$505)-ROW(INDEX($AQ$6:$AQ$505,1,1))+1),AQ280),1),INDEX(Calculations!$AD$7:$AD$506,SMALL(IF(Calculations!$AD$7:$AD$506&lt;&gt;0,ROW($AQ$6:$AQ$505)-ROW(INDEX($AQ$6:$AQ$505,1,1))+1),AQ280),1)),"")</f>
        <v/>
      </c>
      <c r="AS280" s="164" t="str">
        <f t="array" ref="AS280" xml:space="preserve"> IFERROR(IF(OR(DATERANGE="All Data",DATERANGE=""),INDEX(AdressBook!$B$6:$B$505,SMALL(IF(Calculations!$AC$7:$AC$506&lt;&gt;"0",ROW($AQ$6:$AQ$505)-ROW(INDEX($AQ$6:$AQ$505,1,1))+1),AQ280),1),INDEX(AdressBook!$B$6:$B$505,SMALL(IF(Calculations!$AD$7:$AD$506&lt;&gt;0,ROW($AQ$6:$AQ$505)-ROW(INDEX($AQ$6:$AQ$505,1,1))+1),AQ280),1)),"")</f>
        <v/>
      </c>
      <c r="AT280" s="227" t="str">
        <f t="shared" si="56"/>
        <v/>
      </c>
      <c r="AV280" s="199"/>
      <c r="AW280" s="199"/>
    </row>
    <row r="281" spans="2:49" hidden="1" x14ac:dyDescent="0.25">
      <c r="B281" s="390" t="str">
        <f>IFERROR(IF(LEN(INDEX(PlansAndNotes!$B$6:$B$2005,ROW(A281)-ROW($B$3)))=0,"",INDEX(PlansAndNotes!$B$6:$B$2005,ROW(A281)-ROW($B$3))),"")</f>
        <v/>
      </c>
      <c r="C281" s="361" t="str">
        <f t="shared" si="48"/>
        <v/>
      </c>
      <c r="D281" s="361" t="str">
        <f>IFERROR(IF(LEN(C281)&gt;0,IF(LEN(INDEX(TasksList!$C$6:$C$1005,MATCH(C281,TasksList!$B$6:$B$1005,0),1))=0,"",INDEX(TasksList!$C$6:$C$1005,MATCH(C281,TasksList!$B$6:$B$1005,0),1)),""),"")</f>
        <v/>
      </c>
      <c r="E281" s="361" t="str">
        <f>IFERROR(IF(LEN(C281)&gt;0,IF(LEN(INDEX(TasksList!$F$6:$F$1005,MATCH(C281,TasksList!$B$6:$B$1005,0),1))=0,"not set!",INDEX(TasksList!$F$6:$F$1005,MATCH(C281,TasksList!$B$6:$B$1005,0),1)),""),"")</f>
        <v/>
      </c>
      <c r="F281" s="360" t="str">
        <f>IFERROR(IF(LEN(D281)&gt;0,IF(LEN(INDEX(AdressBook!$D$6:$D$25,MATCH(D281,AdressBook!$B$6:$B$25,0),1))=0,"",INDEX(AdressBook!$D$6:$D$25,MATCH(D281,AdressBook!$B$6:$B$25,0),1)),""),"")</f>
        <v/>
      </c>
      <c r="G281" s="361" t="str">
        <f>IFERROR(IF(LEN(INDEX(PlansAndNotes!$F$6:$F$2005,ROW(B281)-ROW($C$3)))=0,"",INDEX(PlansAndNotes!$F$6:$F$2005,ROW(B281)-ROW($C$3))),"")</f>
        <v/>
      </c>
      <c r="H281" s="361" t="str">
        <f>IFERROR(IF(LEN(C281)&gt;0,IF(LEN(INDEX(TasksList!$G$6:$G$1005,MATCH(C281,TasksList!$B$6:$B$1005,0),1))=0,"",INDEX(TasksList!$G$6:$G$1005,MATCH(C281,TasksList!$B$6:$B$1005,0),1)),""),"")</f>
        <v/>
      </c>
      <c r="I281" s="381"/>
      <c r="J281" s="402" t="str">
        <f>IF(LEN(INDEX(TasksList!$B$6:$B$1005,ROW(J278),1))=0,"",INDEX(TasksList!$B$6:$B$1005,ROW(J278),1)&amp;" - "&amp;INDEX(TasksList!$D$6:$D$1005,ROW(J278),1))</f>
        <v/>
      </c>
      <c r="K281" s="402"/>
      <c r="L281" s="399" t="str">
        <f t="array" ref="L281">IFERROR(INDEX($J$4:$J$1003,SMALL($K$4:$K$1003,ROW(L281)-3),1),"")</f>
        <v/>
      </c>
      <c r="M281" s="206"/>
      <c r="N281" s="362" t="str">
        <f>IFERROR(IF(LEN(INDEX(PlansAndNotes!$D$6:$D$4005,ROW(B281)-ROW($C$3)))=0,"",INDEX(PlansAndNotes!$D$6:$D$4005,ROW(B281)-ROW($C$3))),"")</f>
        <v/>
      </c>
      <c r="O281" s="165" t="str">
        <f t="shared" si="49"/>
        <v/>
      </c>
      <c r="P281" s="363" t="str">
        <f>IFERROR(IF(LEN(INDEX(PlansAndNotes!$E$6:$E$4005,ROW(B281)-ROW($C$3)))=0,"",INDEX(PlansAndNotes!$E$6:$E$4005,ROW(B281)-ROW($C$3))),"")</f>
        <v/>
      </c>
      <c r="Q281" s="363" t="str">
        <f>IFERROR(IF(LEN(INDEX(PlansAndNotes!$G$6:$G$4005,ROW(B281)-ROW($C$3)))=0,"",INDEX(PlansAndNotes!$G$6:$G$4005,ROW(B281)-ROW($C$3))),"")</f>
        <v/>
      </c>
      <c r="R281" s="361" t="str">
        <f>IFERROR(IF(LEN(D281)&gt;0,IF(LEN(INDEX(AdressBook!$C$6:$C$25,MATCH(D281,AdressBook!$B$6:$B$25,0),1))=0,"",INDEX(AdressBook!$C$6:$C$25,MATCH(D281,AdressBook!$B$6:$B$25,0),1)),""),"")</f>
        <v/>
      </c>
      <c r="S281" s="165">
        <f>IF(LEN(C281)&gt;0,IFERROR(IF(MATCH(C281,C282:$C$4004,0)&gt;0,-1,ROW(S281)-ROW($S$3)),ROW(S281)-ROW($S$3)),-1)</f>
        <v>-1</v>
      </c>
      <c r="T281" s="165">
        <f t="shared" si="50"/>
        <v>0</v>
      </c>
      <c r="U281" s="165" t="str">
        <f t="shared" si="51"/>
        <v/>
      </c>
      <c r="V281" s="165" t="str">
        <f>IFERROR(IF(OR(C281="",S281&lt;0),"",IF(SUBTOTAL(3,C281:C281)=0,-1,SUBTOTAL(3,$C$4:C281))),"")</f>
        <v/>
      </c>
      <c r="W281" s="156" t="str">
        <f t="array" ref="W281">IF(LEN(C281)&gt;0,IFERROR(IF(MATCH(C281,$C$3:$C280,0)&gt;0,N281-INDEX($N$3:N280,SUMPRODUCT(MAX(ROW($C$3:$C280)*(C281=$C$3:$C280)))-2,1),""),""),"")</f>
        <v/>
      </c>
      <c r="X281" s="156">
        <f t="shared" ca="1" si="52"/>
        <v>1</v>
      </c>
      <c r="Y281" s="156">
        <f t="shared" ca="1" si="53"/>
        <v>1</v>
      </c>
      <c r="AB281" s="406"/>
      <c r="AC281" s="380"/>
      <c r="AD281" s="380">
        <f t="shared" si="54"/>
        <v>0</v>
      </c>
      <c r="AQ281" s="165" t="str">
        <f t="shared" si="55"/>
        <v/>
      </c>
      <c r="AR281" s="167" t="str">
        <f t="array" ref="AR281" xml:space="preserve"> IFERROR( IF(OR(DATERANGE="All Data",DATERANGE=""), INDEX(Calculations!$AC$7:$AC$506,SMALL(IF(Calculations!$AC$7:$AC$506&lt;&gt;"0",ROW($AQ$6:$AQ$505)-ROW(INDEX($AQ$6:$AQ$505,1,1))+1),AQ281),1),INDEX(Calculations!$AD$7:$AD$506,SMALL(IF(Calculations!$AD$7:$AD$506&lt;&gt;0,ROW($AQ$6:$AQ$505)-ROW(INDEX($AQ$6:$AQ$505,1,1))+1),AQ281),1)),"")</f>
        <v/>
      </c>
      <c r="AS281" s="164" t="str">
        <f t="array" ref="AS281" xml:space="preserve"> IFERROR(IF(OR(DATERANGE="All Data",DATERANGE=""),INDEX(AdressBook!$B$6:$B$505,SMALL(IF(Calculations!$AC$7:$AC$506&lt;&gt;"0",ROW($AQ$6:$AQ$505)-ROW(INDEX($AQ$6:$AQ$505,1,1))+1),AQ281),1),INDEX(AdressBook!$B$6:$B$505,SMALL(IF(Calculations!$AD$7:$AD$506&lt;&gt;0,ROW($AQ$6:$AQ$505)-ROW(INDEX($AQ$6:$AQ$505,1,1))+1),AQ281),1)),"")</f>
        <v/>
      </c>
      <c r="AT281" s="227" t="str">
        <f t="shared" si="56"/>
        <v/>
      </c>
      <c r="AV281" s="199"/>
      <c r="AW281" s="199"/>
    </row>
    <row r="282" spans="2:49" hidden="1" x14ac:dyDescent="0.25">
      <c r="B282" s="390" t="str">
        <f>IFERROR(IF(LEN(INDEX(PlansAndNotes!$B$6:$B$2005,ROW(A282)-ROW($B$3)))=0,"",INDEX(PlansAndNotes!$B$6:$B$2005,ROW(A282)-ROW($B$3))),"")</f>
        <v/>
      </c>
      <c r="C282" s="361" t="str">
        <f t="shared" si="48"/>
        <v/>
      </c>
      <c r="D282" s="361" t="str">
        <f>IFERROR(IF(LEN(C282)&gt;0,IF(LEN(INDEX(TasksList!$C$6:$C$1005,MATCH(C282,TasksList!$B$6:$B$1005,0),1))=0,"",INDEX(TasksList!$C$6:$C$1005,MATCH(C282,TasksList!$B$6:$B$1005,0),1)),""),"")</f>
        <v/>
      </c>
      <c r="E282" s="361" t="str">
        <f>IFERROR(IF(LEN(C282)&gt;0,IF(LEN(INDEX(TasksList!$F$6:$F$1005,MATCH(C282,TasksList!$B$6:$B$1005,0),1))=0,"not set!",INDEX(TasksList!$F$6:$F$1005,MATCH(C282,TasksList!$B$6:$B$1005,0),1)),""),"")</f>
        <v/>
      </c>
      <c r="F282" s="360" t="str">
        <f>IFERROR(IF(LEN(D282)&gt;0,IF(LEN(INDEX(AdressBook!$D$6:$D$25,MATCH(D282,AdressBook!$B$6:$B$25,0),1))=0,"",INDEX(AdressBook!$D$6:$D$25,MATCH(D282,AdressBook!$B$6:$B$25,0),1)),""),"")</f>
        <v/>
      </c>
      <c r="G282" s="361" t="str">
        <f>IFERROR(IF(LEN(INDEX(PlansAndNotes!$F$6:$F$2005,ROW(B282)-ROW($C$3)))=0,"",INDEX(PlansAndNotes!$F$6:$F$2005,ROW(B282)-ROW($C$3))),"")</f>
        <v/>
      </c>
      <c r="H282" s="361" t="str">
        <f>IFERROR(IF(LEN(C282)&gt;0,IF(LEN(INDEX(TasksList!$G$6:$G$1005,MATCH(C282,TasksList!$B$6:$B$1005,0),1))=0,"",INDEX(TasksList!$G$6:$G$1005,MATCH(C282,TasksList!$B$6:$B$1005,0),1)),""),"")</f>
        <v/>
      </c>
      <c r="I282" s="381"/>
      <c r="J282" s="402" t="str">
        <f>IF(LEN(INDEX(TasksList!$B$6:$B$1005,ROW(J279),1))=0,"",INDEX(TasksList!$B$6:$B$1005,ROW(J279),1)&amp;" - "&amp;INDEX(TasksList!$D$6:$D$1005,ROW(J279),1))</f>
        <v/>
      </c>
      <c r="K282" s="402"/>
      <c r="L282" s="399" t="str">
        <f t="array" ref="L282">IFERROR(INDEX($J$4:$J$1003,SMALL($K$4:$K$1003,ROW(L282)-3),1),"")</f>
        <v/>
      </c>
      <c r="M282" s="206"/>
      <c r="N282" s="362" t="str">
        <f>IFERROR(IF(LEN(INDEX(PlansAndNotes!$D$6:$D$4005,ROW(B282)-ROW($C$3)))=0,"",INDEX(PlansAndNotes!$D$6:$D$4005,ROW(B282)-ROW($C$3))),"")</f>
        <v/>
      </c>
      <c r="O282" s="165" t="str">
        <f t="shared" si="49"/>
        <v/>
      </c>
      <c r="P282" s="363" t="str">
        <f>IFERROR(IF(LEN(INDEX(PlansAndNotes!$E$6:$E$4005,ROW(B282)-ROW($C$3)))=0,"",INDEX(PlansAndNotes!$E$6:$E$4005,ROW(B282)-ROW($C$3))),"")</f>
        <v/>
      </c>
      <c r="Q282" s="363" t="str">
        <f>IFERROR(IF(LEN(INDEX(PlansAndNotes!$G$6:$G$4005,ROW(B282)-ROW($C$3)))=0,"",INDEX(PlansAndNotes!$G$6:$G$4005,ROW(B282)-ROW($C$3))),"")</f>
        <v/>
      </c>
      <c r="R282" s="361" t="str">
        <f>IFERROR(IF(LEN(D282)&gt;0,IF(LEN(INDEX(AdressBook!$C$6:$C$25,MATCH(D282,AdressBook!$B$6:$B$25,0),1))=0,"",INDEX(AdressBook!$C$6:$C$25,MATCH(D282,AdressBook!$B$6:$B$25,0),1)),""),"")</f>
        <v/>
      </c>
      <c r="S282" s="165">
        <f>IF(LEN(C282)&gt;0,IFERROR(IF(MATCH(C282,C283:$C$4004,0)&gt;0,-1,ROW(S282)-ROW($S$3)),ROW(S282)-ROW($S$3)),-1)</f>
        <v>-1</v>
      </c>
      <c r="T282" s="165">
        <f t="shared" si="50"/>
        <v>0</v>
      </c>
      <c r="U282" s="165" t="str">
        <f t="shared" si="51"/>
        <v/>
      </c>
      <c r="V282" s="165" t="str">
        <f>IFERROR(IF(OR(C282="",S282&lt;0),"",IF(SUBTOTAL(3,C282:C282)=0,-1,SUBTOTAL(3,$C$4:C282))),"")</f>
        <v/>
      </c>
      <c r="W282" s="156" t="str">
        <f t="array" ref="W282">IF(LEN(C282)&gt;0,IFERROR(IF(MATCH(C282,$C$3:$C281,0)&gt;0,N282-INDEX($N$3:N281,SUMPRODUCT(MAX(ROW($C$3:$C281)*(C282=$C$3:$C281)))-2,1),""),""),"")</f>
        <v/>
      </c>
      <c r="X282" s="156">
        <f t="shared" ca="1" si="52"/>
        <v>1</v>
      </c>
      <c r="Y282" s="156">
        <f t="shared" ca="1" si="53"/>
        <v>1</v>
      </c>
      <c r="AB282" s="406"/>
      <c r="AC282" s="380"/>
      <c r="AD282" s="380">
        <f t="shared" si="54"/>
        <v>0</v>
      </c>
      <c r="AQ282" s="165" t="str">
        <f t="shared" si="55"/>
        <v/>
      </c>
      <c r="AR282" s="167" t="str">
        <f t="array" ref="AR282" xml:space="preserve"> IFERROR( IF(OR(DATERANGE="All Data",DATERANGE=""), INDEX(Calculations!$AC$7:$AC$506,SMALL(IF(Calculations!$AC$7:$AC$506&lt;&gt;"0",ROW($AQ$6:$AQ$505)-ROW(INDEX($AQ$6:$AQ$505,1,1))+1),AQ282),1),INDEX(Calculations!$AD$7:$AD$506,SMALL(IF(Calculations!$AD$7:$AD$506&lt;&gt;0,ROW($AQ$6:$AQ$505)-ROW(INDEX($AQ$6:$AQ$505,1,1))+1),AQ282),1)),"")</f>
        <v/>
      </c>
      <c r="AS282" s="164" t="str">
        <f t="array" ref="AS282" xml:space="preserve"> IFERROR(IF(OR(DATERANGE="All Data",DATERANGE=""),INDEX(AdressBook!$B$6:$B$505,SMALL(IF(Calculations!$AC$7:$AC$506&lt;&gt;"0",ROW($AQ$6:$AQ$505)-ROW(INDEX($AQ$6:$AQ$505,1,1))+1),AQ282),1),INDEX(AdressBook!$B$6:$B$505,SMALL(IF(Calculations!$AD$7:$AD$506&lt;&gt;0,ROW($AQ$6:$AQ$505)-ROW(INDEX($AQ$6:$AQ$505,1,1))+1),AQ282),1)),"")</f>
        <v/>
      </c>
      <c r="AT282" s="227" t="str">
        <f t="shared" si="56"/>
        <v/>
      </c>
      <c r="AV282" s="199"/>
      <c r="AW282" s="199"/>
    </row>
    <row r="283" spans="2:49" hidden="1" x14ac:dyDescent="0.25">
      <c r="B283" s="390" t="str">
        <f>IFERROR(IF(LEN(INDEX(PlansAndNotes!$B$6:$B$2005,ROW(A283)-ROW($B$3)))=0,"",INDEX(PlansAndNotes!$B$6:$B$2005,ROW(A283)-ROW($B$3))),"")</f>
        <v/>
      </c>
      <c r="C283" s="361" t="str">
        <f t="shared" si="48"/>
        <v/>
      </c>
      <c r="D283" s="361" t="str">
        <f>IFERROR(IF(LEN(C283)&gt;0,IF(LEN(INDEX(TasksList!$C$6:$C$1005,MATCH(C283,TasksList!$B$6:$B$1005,0),1))=0,"",INDEX(TasksList!$C$6:$C$1005,MATCH(C283,TasksList!$B$6:$B$1005,0),1)),""),"")</f>
        <v/>
      </c>
      <c r="E283" s="361" t="str">
        <f>IFERROR(IF(LEN(C283)&gt;0,IF(LEN(INDEX(TasksList!$F$6:$F$1005,MATCH(C283,TasksList!$B$6:$B$1005,0),1))=0,"not set!",INDEX(TasksList!$F$6:$F$1005,MATCH(C283,TasksList!$B$6:$B$1005,0),1)),""),"")</f>
        <v/>
      </c>
      <c r="F283" s="360" t="str">
        <f>IFERROR(IF(LEN(D283)&gt;0,IF(LEN(INDEX(AdressBook!$D$6:$D$25,MATCH(D283,AdressBook!$B$6:$B$25,0),1))=0,"",INDEX(AdressBook!$D$6:$D$25,MATCH(D283,AdressBook!$B$6:$B$25,0),1)),""),"")</f>
        <v/>
      </c>
      <c r="G283" s="361" t="str">
        <f>IFERROR(IF(LEN(INDEX(PlansAndNotes!$F$6:$F$2005,ROW(B283)-ROW($C$3)))=0,"",INDEX(PlansAndNotes!$F$6:$F$2005,ROW(B283)-ROW($C$3))),"")</f>
        <v/>
      </c>
      <c r="H283" s="361" t="str">
        <f>IFERROR(IF(LEN(C283)&gt;0,IF(LEN(INDEX(TasksList!$G$6:$G$1005,MATCH(C283,TasksList!$B$6:$B$1005,0),1))=0,"",INDEX(TasksList!$G$6:$G$1005,MATCH(C283,TasksList!$B$6:$B$1005,0),1)),""),"")</f>
        <v/>
      </c>
      <c r="I283" s="381"/>
      <c r="J283" s="402" t="str">
        <f>IF(LEN(INDEX(TasksList!$B$6:$B$1005,ROW(J280),1))=0,"",INDEX(TasksList!$B$6:$B$1005,ROW(J280),1)&amp;" - "&amp;INDEX(TasksList!$D$6:$D$1005,ROW(J280),1))</f>
        <v/>
      </c>
      <c r="K283" s="402"/>
      <c r="L283" s="399" t="str">
        <f t="array" ref="L283">IFERROR(INDEX($J$4:$J$1003,SMALL($K$4:$K$1003,ROW(L283)-3),1),"")</f>
        <v/>
      </c>
      <c r="M283" s="206"/>
      <c r="N283" s="362" t="str">
        <f>IFERROR(IF(LEN(INDEX(PlansAndNotes!$D$6:$D$4005,ROW(B283)-ROW($C$3)))=0,"",INDEX(PlansAndNotes!$D$6:$D$4005,ROW(B283)-ROW($C$3))),"")</f>
        <v/>
      </c>
      <c r="O283" s="165" t="str">
        <f t="shared" si="49"/>
        <v/>
      </c>
      <c r="P283" s="363" t="str">
        <f>IFERROR(IF(LEN(INDEX(PlansAndNotes!$E$6:$E$4005,ROW(B283)-ROW($C$3)))=0,"",INDEX(PlansAndNotes!$E$6:$E$4005,ROW(B283)-ROW($C$3))),"")</f>
        <v/>
      </c>
      <c r="Q283" s="363" t="str">
        <f>IFERROR(IF(LEN(INDEX(PlansAndNotes!$G$6:$G$4005,ROW(B283)-ROW($C$3)))=0,"",INDEX(PlansAndNotes!$G$6:$G$4005,ROW(B283)-ROW($C$3))),"")</f>
        <v/>
      </c>
      <c r="R283" s="361" t="str">
        <f>IFERROR(IF(LEN(D283)&gt;0,IF(LEN(INDEX(AdressBook!$C$6:$C$25,MATCH(D283,AdressBook!$B$6:$B$25,0),1))=0,"",INDEX(AdressBook!$C$6:$C$25,MATCH(D283,AdressBook!$B$6:$B$25,0),1)),""),"")</f>
        <v/>
      </c>
      <c r="S283" s="165">
        <f>IF(LEN(C283)&gt;0,IFERROR(IF(MATCH(C283,C284:$C$4004,0)&gt;0,-1,ROW(S283)-ROW($S$3)),ROW(S283)-ROW($S$3)),-1)</f>
        <v>-1</v>
      </c>
      <c r="T283" s="165">
        <f t="shared" si="50"/>
        <v>0</v>
      </c>
      <c r="U283" s="165" t="str">
        <f t="shared" si="51"/>
        <v/>
      </c>
      <c r="V283" s="165" t="str">
        <f>IFERROR(IF(OR(C283="",S283&lt;0),"",IF(SUBTOTAL(3,C283:C283)=0,-1,SUBTOTAL(3,$C$4:C283))),"")</f>
        <v/>
      </c>
      <c r="W283" s="156" t="str">
        <f t="array" ref="W283">IF(LEN(C283)&gt;0,IFERROR(IF(MATCH(C283,$C$3:$C282,0)&gt;0,N283-INDEX($N$3:N282,SUMPRODUCT(MAX(ROW($C$3:$C282)*(C283=$C$3:$C282)))-2,1),""),""),"")</f>
        <v/>
      </c>
      <c r="X283" s="156">
        <f t="shared" ca="1" si="52"/>
        <v>1</v>
      </c>
      <c r="Y283" s="156">
        <f t="shared" ca="1" si="53"/>
        <v>1</v>
      </c>
      <c r="AB283" s="406"/>
      <c r="AC283" s="380"/>
      <c r="AD283" s="380">
        <f t="shared" si="54"/>
        <v>0</v>
      </c>
      <c r="AQ283" s="165" t="str">
        <f t="shared" si="55"/>
        <v/>
      </c>
      <c r="AR283" s="167" t="str">
        <f t="array" ref="AR283" xml:space="preserve"> IFERROR( IF(OR(DATERANGE="All Data",DATERANGE=""), INDEX(Calculations!$AC$7:$AC$506,SMALL(IF(Calculations!$AC$7:$AC$506&lt;&gt;"0",ROW($AQ$6:$AQ$505)-ROW(INDEX($AQ$6:$AQ$505,1,1))+1),AQ283),1),INDEX(Calculations!$AD$7:$AD$506,SMALL(IF(Calculations!$AD$7:$AD$506&lt;&gt;0,ROW($AQ$6:$AQ$505)-ROW(INDEX($AQ$6:$AQ$505,1,1))+1),AQ283),1)),"")</f>
        <v/>
      </c>
      <c r="AS283" s="164" t="str">
        <f t="array" ref="AS283" xml:space="preserve"> IFERROR(IF(OR(DATERANGE="All Data",DATERANGE=""),INDEX(AdressBook!$B$6:$B$505,SMALL(IF(Calculations!$AC$7:$AC$506&lt;&gt;"0",ROW($AQ$6:$AQ$505)-ROW(INDEX($AQ$6:$AQ$505,1,1))+1),AQ283),1),INDEX(AdressBook!$B$6:$B$505,SMALL(IF(Calculations!$AD$7:$AD$506&lt;&gt;0,ROW($AQ$6:$AQ$505)-ROW(INDEX($AQ$6:$AQ$505,1,1))+1),AQ283),1)),"")</f>
        <v/>
      </c>
      <c r="AT283" s="227" t="str">
        <f t="shared" si="56"/>
        <v/>
      </c>
      <c r="AV283" s="199"/>
      <c r="AW283" s="199"/>
    </row>
    <row r="284" spans="2:49" hidden="1" x14ac:dyDescent="0.25">
      <c r="B284" s="390" t="str">
        <f>IFERROR(IF(LEN(INDEX(PlansAndNotes!$B$6:$B$2005,ROW(A284)-ROW($B$3)))=0,"",INDEX(PlansAndNotes!$B$6:$B$2005,ROW(A284)-ROW($B$3))),"")</f>
        <v/>
      </c>
      <c r="C284" s="361" t="str">
        <f t="shared" si="48"/>
        <v/>
      </c>
      <c r="D284" s="361" t="str">
        <f>IFERROR(IF(LEN(C284)&gt;0,IF(LEN(INDEX(TasksList!$C$6:$C$1005,MATCH(C284,TasksList!$B$6:$B$1005,0),1))=0,"",INDEX(TasksList!$C$6:$C$1005,MATCH(C284,TasksList!$B$6:$B$1005,0),1)),""),"")</f>
        <v/>
      </c>
      <c r="E284" s="361" t="str">
        <f>IFERROR(IF(LEN(C284)&gt;0,IF(LEN(INDEX(TasksList!$F$6:$F$1005,MATCH(C284,TasksList!$B$6:$B$1005,0),1))=0,"not set!",INDEX(TasksList!$F$6:$F$1005,MATCH(C284,TasksList!$B$6:$B$1005,0),1)),""),"")</f>
        <v/>
      </c>
      <c r="F284" s="360" t="str">
        <f>IFERROR(IF(LEN(D284)&gt;0,IF(LEN(INDEX(AdressBook!$D$6:$D$25,MATCH(D284,AdressBook!$B$6:$B$25,0),1))=0,"",INDEX(AdressBook!$D$6:$D$25,MATCH(D284,AdressBook!$B$6:$B$25,0),1)),""),"")</f>
        <v/>
      </c>
      <c r="G284" s="361" t="str">
        <f>IFERROR(IF(LEN(INDEX(PlansAndNotes!$F$6:$F$2005,ROW(B284)-ROW($C$3)))=0,"",INDEX(PlansAndNotes!$F$6:$F$2005,ROW(B284)-ROW($C$3))),"")</f>
        <v/>
      </c>
      <c r="H284" s="361" t="str">
        <f>IFERROR(IF(LEN(C284)&gt;0,IF(LEN(INDEX(TasksList!$G$6:$G$1005,MATCH(C284,TasksList!$B$6:$B$1005,0),1))=0,"",INDEX(TasksList!$G$6:$G$1005,MATCH(C284,TasksList!$B$6:$B$1005,0),1)),""),"")</f>
        <v/>
      </c>
      <c r="I284" s="381"/>
      <c r="J284" s="402" t="str">
        <f>IF(LEN(INDEX(TasksList!$B$6:$B$1005,ROW(J281),1))=0,"",INDEX(TasksList!$B$6:$B$1005,ROW(J281),1)&amp;" - "&amp;INDEX(TasksList!$D$6:$D$1005,ROW(J281),1))</f>
        <v/>
      </c>
      <c r="K284" s="402"/>
      <c r="L284" s="399" t="str">
        <f t="array" ref="L284">IFERROR(INDEX($J$4:$J$1003,SMALL($K$4:$K$1003,ROW(L284)-3),1),"")</f>
        <v/>
      </c>
      <c r="M284" s="206"/>
      <c r="N284" s="362" t="str">
        <f>IFERROR(IF(LEN(INDEX(PlansAndNotes!$D$6:$D$4005,ROW(B284)-ROW($C$3)))=0,"",INDEX(PlansAndNotes!$D$6:$D$4005,ROW(B284)-ROW($C$3))),"")</f>
        <v/>
      </c>
      <c r="O284" s="165" t="str">
        <f t="shared" si="49"/>
        <v/>
      </c>
      <c r="P284" s="363" t="str">
        <f>IFERROR(IF(LEN(INDEX(PlansAndNotes!$E$6:$E$4005,ROW(B284)-ROW($C$3)))=0,"",INDEX(PlansAndNotes!$E$6:$E$4005,ROW(B284)-ROW($C$3))),"")</f>
        <v/>
      </c>
      <c r="Q284" s="363" t="str">
        <f>IFERROR(IF(LEN(INDEX(PlansAndNotes!$G$6:$G$4005,ROW(B284)-ROW($C$3)))=0,"",INDEX(PlansAndNotes!$G$6:$G$4005,ROW(B284)-ROW($C$3))),"")</f>
        <v/>
      </c>
      <c r="R284" s="361" t="str">
        <f>IFERROR(IF(LEN(D284)&gt;0,IF(LEN(INDEX(AdressBook!$C$6:$C$25,MATCH(D284,AdressBook!$B$6:$B$25,0),1))=0,"",INDEX(AdressBook!$C$6:$C$25,MATCH(D284,AdressBook!$B$6:$B$25,0),1)),""),"")</f>
        <v/>
      </c>
      <c r="S284" s="165">
        <f>IF(LEN(C284)&gt;0,IFERROR(IF(MATCH(C284,C285:$C$4004,0)&gt;0,-1,ROW(S284)-ROW($S$3)),ROW(S284)-ROW($S$3)),-1)</f>
        <v>-1</v>
      </c>
      <c r="T284" s="165">
        <f t="shared" si="50"/>
        <v>0</v>
      </c>
      <c r="U284" s="165" t="str">
        <f t="shared" si="51"/>
        <v/>
      </c>
      <c r="V284" s="165" t="str">
        <f>IFERROR(IF(OR(C284="",S284&lt;0),"",IF(SUBTOTAL(3,C284:C284)=0,-1,SUBTOTAL(3,$C$4:C284))),"")</f>
        <v/>
      </c>
      <c r="W284" s="156" t="str">
        <f t="array" ref="W284">IF(LEN(C284)&gt;0,IFERROR(IF(MATCH(C284,$C$3:$C283,0)&gt;0,N284-INDEX($N$3:N283,SUMPRODUCT(MAX(ROW($C$3:$C283)*(C284=$C$3:$C283)))-2,1),""),""),"")</f>
        <v/>
      </c>
      <c r="X284" s="156">
        <f t="shared" ca="1" si="52"/>
        <v>1</v>
      </c>
      <c r="Y284" s="156">
        <f t="shared" ca="1" si="53"/>
        <v>1</v>
      </c>
      <c r="AB284" s="406"/>
      <c r="AC284" s="380"/>
      <c r="AD284" s="380">
        <f t="shared" si="54"/>
        <v>0</v>
      </c>
      <c r="AQ284" s="165" t="str">
        <f t="shared" si="55"/>
        <v/>
      </c>
      <c r="AR284" s="167" t="str">
        <f t="array" ref="AR284" xml:space="preserve"> IFERROR( IF(OR(DATERANGE="All Data",DATERANGE=""), INDEX(Calculations!$AC$7:$AC$506,SMALL(IF(Calculations!$AC$7:$AC$506&lt;&gt;"0",ROW($AQ$6:$AQ$505)-ROW(INDEX($AQ$6:$AQ$505,1,1))+1),AQ284),1),INDEX(Calculations!$AD$7:$AD$506,SMALL(IF(Calculations!$AD$7:$AD$506&lt;&gt;0,ROW($AQ$6:$AQ$505)-ROW(INDEX($AQ$6:$AQ$505,1,1))+1),AQ284),1)),"")</f>
        <v/>
      </c>
      <c r="AS284" s="164" t="str">
        <f t="array" ref="AS284" xml:space="preserve"> IFERROR(IF(OR(DATERANGE="All Data",DATERANGE=""),INDEX(AdressBook!$B$6:$B$505,SMALL(IF(Calculations!$AC$7:$AC$506&lt;&gt;"0",ROW($AQ$6:$AQ$505)-ROW(INDEX($AQ$6:$AQ$505,1,1))+1),AQ284),1),INDEX(AdressBook!$B$6:$B$505,SMALL(IF(Calculations!$AD$7:$AD$506&lt;&gt;0,ROW($AQ$6:$AQ$505)-ROW(INDEX($AQ$6:$AQ$505,1,1))+1),AQ284),1)),"")</f>
        <v/>
      </c>
      <c r="AT284" s="227" t="str">
        <f t="shared" si="56"/>
        <v/>
      </c>
      <c r="AV284" s="199"/>
      <c r="AW284" s="199"/>
    </row>
    <row r="285" spans="2:49" hidden="1" x14ac:dyDescent="0.25">
      <c r="B285" s="390" t="str">
        <f>IFERROR(IF(LEN(INDEX(PlansAndNotes!$B$6:$B$2005,ROW(A285)-ROW($B$3)))=0,"",INDEX(PlansAndNotes!$B$6:$B$2005,ROW(A285)-ROW($B$3))),"")</f>
        <v/>
      </c>
      <c r="C285" s="361" t="str">
        <f t="shared" si="48"/>
        <v/>
      </c>
      <c r="D285" s="361" t="str">
        <f>IFERROR(IF(LEN(C285)&gt;0,IF(LEN(INDEX(TasksList!$C$6:$C$1005,MATCH(C285,TasksList!$B$6:$B$1005,0),1))=0,"",INDEX(TasksList!$C$6:$C$1005,MATCH(C285,TasksList!$B$6:$B$1005,0),1)),""),"")</f>
        <v/>
      </c>
      <c r="E285" s="361" t="str">
        <f>IFERROR(IF(LEN(C285)&gt;0,IF(LEN(INDEX(TasksList!$F$6:$F$1005,MATCH(C285,TasksList!$B$6:$B$1005,0),1))=0,"not set!",INDEX(TasksList!$F$6:$F$1005,MATCH(C285,TasksList!$B$6:$B$1005,0),1)),""),"")</f>
        <v/>
      </c>
      <c r="F285" s="360" t="str">
        <f>IFERROR(IF(LEN(D285)&gt;0,IF(LEN(INDEX(AdressBook!$D$6:$D$25,MATCH(D285,AdressBook!$B$6:$B$25,0),1))=0,"",INDEX(AdressBook!$D$6:$D$25,MATCH(D285,AdressBook!$B$6:$B$25,0),1)),""),"")</f>
        <v/>
      </c>
      <c r="G285" s="361" t="str">
        <f>IFERROR(IF(LEN(INDEX(PlansAndNotes!$F$6:$F$2005,ROW(B285)-ROW($C$3)))=0,"",INDEX(PlansAndNotes!$F$6:$F$2005,ROW(B285)-ROW($C$3))),"")</f>
        <v/>
      </c>
      <c r="H285" s="361" t="str">
        <f>IFERROR(IF(LEN(C285)&gt;0,IF(LEN(INDEX(TasksList!$G$6:$G$1005,MATCH(C285,TasksList!$B$6:$B$1005,0),1))=0,"",INDEX(TasksList!$G$6:$G$1005,MATCH(C285,TasksList!$B$6:$B$1005,0),1)),""),"")</f>
        <v/>
      </c>
      <c r="I285" s="381"/>
      <c r="J285" s="402" t="str">
        <f>IF(LEN(INDEX(TasksList!$B$6:$B$1005,ROW(J282),1))=0,"",INDEX(TasksList!$B$6:$B$1005,ROW(J282),1)&amp;" - "&amp;INDEX(TasksList!$D$6:$D$1005,ROW(J282),1))</f>
        <v/>
      </c>
      <c r="K285" s="402"/>
      <c r="L285" s="399" t="str">
        <f t="array" ref="L285">IFERROR(INDEX($J$4:$J$1003,SMALL($K$4:$K$1003,ROW(L285)-3),1),"")</f>
        <v/>
      </c>
      <c r="M285" s="206"/>
      <c r="N285" s="362" t="str">
        <f>IFERROR(IF(LEN(INDEX(PlansAndNotes!$D$6:$D$4005,ROW(B285)-ROW($C$3)))=0,"",INDEX(PlansAndNotes!$D$6:$D$4005,ROW(B285)-ROW($C$3))),"")</f>
        <v/>
      </c>
      <c r="O285" s="165" t="str">
        <f t="shared" si="49"/>
        <v/>
      </c>
      <c r="P285" s="363" t="str">
        <f>IFERROR(IF(LEN(INDEX(PlansAndNotes!$E$6:$E$4005,ROW(B285)-ROW($C$3)))=0,"",INDEX(PlansAndNotes!$E$6:$E$4005,ROW(B285)-ROW($C$3))),"")</f>
        <v/>
      </c>
      <c r="Q285" s="363" t="str">
        <f>IFERROR(IF(LEN(INDEX(PlansAndNotes!$G$6:$G$4005,ROW(B285)-ROW($C$3)))=0,"",INDEX(PlansAndNotes!$G$6:$G$4005,ROW(B285)-ROW($C$3))),"")</f>
        <v/>
      </c>
      <c r="R285" s="361" t="str">
        <f>IFERROR(IF(LEN(D285)&gt;0,IF(LEN(INDEX(AdressBook!$C$6:$C$25,MATCH(D285,AdressBook!$B$6:$B$25,0),1))=0,"",INDEX(AdressBook!$C$6:$C$25,MATCH(D285,AdressBook!$B$6:$B$25,0),1)),""),"")</f>
        <v/>
      </c>
      <c r="S285" s="165">
        <f>IF(LEN(C285)&gt;0,IFERROR(IF(MATCH(C285,C286:$C$4004,0)&gt;0,-1,ROW(S285)-ROW($S$3)),ROW(S285)-ROW($S$3)),-1)</f>
        <v>-1</v>
      </c>
      <c r="T285" s="165">
        <f t="shared" si="50"/>
        <v>0</v>
      </c>
      <c r="U285" s="165" t="str">
        <f t="shared" si="51"/>
        <v/>
      </c>
      <c r="V285" s="165" t="str">
        <f>IFERROR(IF(OR(C285="",S285&lt;0),"",IF(SUBTOTAL(3,C285:C285)=0,-1,SUBTOTAL(3,$C$4:C285))),"")</f>
        <v/>
      </c>
      <c r="W285" s="156" t="str">
        <f t="array" ref="W285">IF(LEN(C285)&gt;0,IFERROR(IF(MATCH(C285,$C$3:$C284,0)&gt;0,N285-INDEX($N$3:N284,SUMPRODUCT(MAX(ROW($C$3:$C284)*(C285=$C$3:$C284)))-2,1),""),""),"")</f>
        <v/>
      </c>
      <c r="X285" s="156">
        <f t="shared" ca="1" si="52"/>
        <v>1</v>
      </c>
      <c r="Y285" s="156">
        <f t="shared" ca="1" si="53"/>
        <v>1</v>
      </c>
      <c r="AB285" s="406"/>
      <c r="AC285" s="380"/>
      <c r="AD285" s="380">
        <f t="shared" si="54"/>
        <v>0</v>
      </c>
      <c r="AQ285" s="165" t="str">
        <f t="shared" si="55"/>
        <v/>
      </c>
      <c r="AR285" s="167" t="str">
        <f t="array" ref="AR285" xml:space="preserve"> IFERROR( IF(OR(DATERANGE="All Data",DATERANGE=""), INDEX(Calculations!$AC$7:$AC$506,SMALL(IF(Calculations!$AC$7:$AC$506&lt;&gt;"0",ROW($AQ$6:$AQ$505)-ROW(INDEX($AQ$6:$AQ$505,1,1))+1),AQ285),1),INDEX(Calculations!$AD$7:$AD$506,SMALL(IF(Calculations!$AD$7:$AD$506&lt;&gt;0,ROW($AQ$6:$AQ$505)-ROW(INDEX($AQ$6:$AQ$505,1,1))+1),AQ285),1)),"")</f>
        <v/>
      </c>
      <c r="AS285" s="164" t="str">
        <f t="array" ref="AS285" xml:space="preserve"> IFERROR(IF(OR(DATERANGE="All Data",DATERANGE=""),INDEX(AdressBook!$B$6:$B$505,SMALL(IF(Calculations!$AC$7:$AC$506&lt;&gt;"0",ROW($AQ$6:$AQ$505)-ROW(INDEX($AQ$6:$AQ$505,1,1))+1),AQ285),1),INDEX(AdressBook!$B$6:$B$505,SMALL(IF(Calculations!$AD$7:$AD$506&lt;&gt;0,ROW($AQ$6:$AQ$505)-ROW(INDEX($AQ$6:$AQ$505,1,1))+1),AQ285),1)),"")</f>
        <v/>
      </c>
      <c r="AT285" s="227" t="str">
        <f t="shared" si="56"/>
        <v/>
      </c>
      <c r="AV285" s="199"/>
      <c r="AW285" s="199"/>
    </row>
    <row r="286" spans="2:49" hidden="1" x14ac:dyDescent="0.25">
      <c r="B286" s="390" t="str">
        <f>IFERROR(IF(LEN(INDEX(PlansAndNotes!$B$6:$B$2005,ROW(A286)-ROW($B$3)))=0,"",INDEX(PlansAndNotes!$B$6:$B$2005,ROW(A286)-ROW($B$3))),"")</f>
        <v/>
      </c>
      <c r="C286" s="361" t="str">
        <f t="shared" si="48"/>
        <v/>
      </c>
      <c r="D286" s="361" t="str">
        <f>IFERROR(IF(LEN(C286)&gt;0,IF(LEN(INDEX(TasksList!$C$6:$C$1005,MATCH(C286,TasksList!$B$6:$B$1005,0),1))=0,"",INDEX(TasksList!$C$6:$C$1005,MATCH(C286,TasksList!$B$6:$B$1005,0),1)),""),"")</f>
        <v/>
      </c>
      <c r="E286" s="361" t="str">
        <f>IFERROR(IF(LEN(C286)&gt;0,IF(LEN(INDEX(TasksList!$F$6:$F$1005,MATCH(C286,TasksList!$B$6:$B$1005,0),1))=0,"not set!",INDEX(TasksList!$F$6:$F$1005,MATCH(C286,TasksList!$B$6:$B$1005,0),1)),""),"")</f>
        <v/>
      </c>
      <c r="F286" s="360" t="str">
        <f>IFERROR(IF(LEN(D286)&gt;0,IF(LEN(INDEX(AdressBook!$D$6:$D$25,MATCH(D286,AdressBook!$B$6:$B$25,0),1))=0,"",INDEX(AdressBook!$D$6:$D$25,MATCH(D286,AdressBook!$B$6:$B$25,0),1)),""),"")</f>
        <v/>
      </c>
      <c r="G286" s="361" t="str">
        <f>IFERROR(IF(LEN(INDEX(PlansAndNotes!$F$6:$F$2005,ROW(B286)-ROW($C$3)))=0,"",INDEX(PlansAndNotes!$F$6:$F$2005,ROW(B286)-ROW($C$3))),"")</f>
        <v/>
      </c>
      <c r="H286" s="361" t="str">
        <f>IFERROR(IF(LEN(C286)&gt;0,IF(LEN(INDEX(TasksList!$G$6:$G$1005,MATCH(C286,TasksList!$B$6:$B$1005,0),1))=0,"",INDEX(TasksList!$G$6:$G$1005,MATCH(C286,TasksList!$B$6:$B$1005,0),1)),""),"")</f>
        <v/>
      </c>
      <c r="I286" s="381"/>
      <c r="J286" s="402" t="str">
        <f>IF(LEN(INDEX(TasksList!$B$6:$B$1005,ROW(J283),1))=0,"",INDEX(TasksList!$B$6:$B$1005,ROW(J283),1)&amp;" - "&amp;INDEX(TasksList!$D$6:$D$1005,ROW(J283),1))</f>
        <v/>
      </c>
      <c r="K286" s="402"/>
      <c r="L286" s="399" t="str">
        <f t="array" ref="L286">IFERROR(INDEX($J$4:$J$1003,SMALL($K$4:$K$1003,ROW(L286)-3),1),"")</f>
        <v/>
      </c>
      <c r="M286" s="206"/>
      <c r="N286" s="362" t="str">
        <f>IFERROR(IF(LEN(INDEX(PlansAndNotes!$D$6:$D$4005,ROW(B286)-ROW($C$3)))=0,"",INDEX(PlansAndNotes!$D$6:$D$4005,ROW(B286)-ROW($C$3))),"")</f>
        <v/>
      </c>
      <c r="O286" s="165" t="str">
        <f t="shared" si="49"/>
        <v/>
      </c>
      <c r="P286" s="363" t="str">
        <f>IFERROR(IF(LEN(INDEX(PlansAndNotes!$E$6:$E$4005,ROW(B286)-ROW($C$3)))=0,"",INDEX(PlansAndNotes!$E$6:$E$4005,ROW(B286)-ROW($C$3))),"")</f>
        <v/>
      </c>
      <c r="Q286" s="363" t="str">
        <f>IFERROR(IF(LEN(INDEX(PlansAndNotes!$G$6:$G$4005,ROW(B286)-ROW($C$3)))=0,"",INDEX(PlansAndNotes!$G$6:$G$4005,ROW(B286)-ROW($C$3))),"")</f>
        <v/>
      </c>
      <c r="R286" s="361" t="str">
        <f>IFERROR(IF(LEN(D286)&gt;0,IF(LEN(INDEX(AdressBook!$C$6:$C$25,MATCH(D286,AdressBook!$B$6:$B$25,0),1))=0,"",INDEX(AdressBook!$C$6:$C$25,MATCH(D286,AdressBook!$B$6:$B$25,0),1)),""),"")</f>
        <v/>
      </c>
      <c r="S286" s="165">
        <f>IF(LEN(C286)&gt;0,IFERROR(IF(MATCH(C286,C287:$C$4004,0)&gt;0,-1,ROW(S286)-ROW($S$3)),ROW(S286)-ROW($S$3)),-1)</f>
        <v>-1</v>
      </c>
      <c r="T286" s="165">
        <f t="shared" si="50"/>
        <v>0</v>
      </c>
      <c r="U286" s="165" t="str">
        <f t="shared" si="51"/>
        <v/>
      </c>
      <c r="V286" s="165" t="str">
        <f>IFERROR(IF(OR(C286="",S286&lt;0),"",IF(SUBTOTAL(3,C286:C286)=0,-1,SUBTOTAL(3,$C$4:C286))),"")</f>
        <v/>
      </c>
      <c r="W286" s="156" t="str">
        <f t="array" ref="W286">IF(LEN(C286)&gt;0,IFERROR(IF(MATCH(C286,$C$3:$C285,0)&gt;0,N286-INDEX($N$3:N285,SUMPRODUCT(MAX(ROW($C$3:$C285)*(C286=$C$3:$C285)))-2,1),""),""),"")</f>
        <v/>
      </c>
      <c r="X286" s="156">
        <f t="shared" ca="1" si="52"/>
        <v>1</v>
      </c>
      <c r="Y286" s="156">
        <f t="shared" ca="1" si="53"/>
        <v>1</v>
      </c>
      <c r="AB286" s="406"/>
      <c r="AC286" s="380"/>
      <c r="AD286" s="380">
        <f t="shared" si="54"/>
        <v>0</v>
      </c>
      <c r="AQ286" s="165" t="str">
        <f t="shared" si="55"/>
        <v/>
      </c>
      <c r="AR286" s="167" t="str">
        <f t="array" ref="AR286" xml:space="preserve"> IFERROR( IF(OR(DATERANGE="All Data",DATERANGE=""), INDEX(Calculations!$AC$7:$AC$506,SMALL(IF(Calculations!$AC$7:$AC$506&lt;&gt;"0",ROW($AQ$6:$AQ$505)-ROW(INDEX($AQ$6:$AQ$505,1,1))+1),AQ286),1),INDEX(Calculations!$AD$7:$AD$506,SMALL(IF(Calculations!$AD$7:$AD$506&lt;&gt;0,ROW($AQ$6:$AQ$505)-ROW(INDEX($AQ$6:$AQ$505,1,1))+1),AQ286),1)),"")</f>
        <v/>
      </c>
      <c r="AS286" s="164" t="str">
        <f t="array" ref="AS286" xml:space="preserve"> IFERROR(IF(OR(DATERANGE="All Data",DATERANGE=""),INDEX(AdressBook!$B$6:$B$505,SMALL(IF(Calculations!$AC$7:$AC$506&lt;&gt;"0",ROW($AQ$6:$AQ$505)-ROW(INDEX($AQ$6:$AQ$505,1,1))+1),AQ286),1),INDEX(AdressBook!$B$6:$B$505,SMALL(IF(Calculations!$AD$7:$AD$506&lt;&gt;0,ROW($AQ$6:$AQ$505)-ROW(INDEX($AQ$6:$AQ$505,1,1))+1),AQ286),1)),"")</f>
        <v/>
      </c>
      <c r="AT286" s="227" t="str">
        <f t="shared" si="56"/>
        <v/>
      </c>
      <c r="AV286" s="199"/>
      <c r="AW286" s="199"/>
    </row>
    <row r="287" spans="2:49" hidden="1" x14ac:dyDescent="0.25">
      <c r="B287" s="390" t="str">
        <f>IFERROR(IF(LEN(INDEX(PlansAndNotes!$B$6:$B$2005,ROW(A287)-ROW($B$3)))=0,"",INDEX(PlansAndNotes!$B$6:$B$2005,ROW(A287)-ROW($B$3))),"")</f>
        <v/>
      </c>
      <c r="C287" s="361" t="str">
        <f t="shared" si="48"/>
        <v/>
      </c>
      <c r="D287" s="361" t="str">
        <f>IFERROR(IF(LEN(C287)&gt;0,IF(LEN(INDEX(TasksList!$C$6:$C$1005,MATCH(C287,TasksList!$B$6:$B$1005,0),1))=0,"",INDEX(TasksList!$C$6:$C$1005,MATCH(C287,TasksList!$B$6:$B$1005,0),1)),""),"")</f>
        <v/>
      </c>
      <c r="E287" s="361" t="str">
        <f>IFERROR(IF(LEN(C287)&gt;0,IF(LEN(INDEX(TasksList!$F$6:$F$1005,MATCH(C287,TasksList!$B$6:$B$1005,0),1))=0,"not set!",INDEX(TasksList!$F$6:$F$1005,MATCH(C287,TasksList!$B$6:$B$1005,0),1)),""),"")</f>
        <v/>
      </c>
      <c r="F287" s="360" t="str">
        <f>IFERROR(IF(LEN(D287)&gt;0,IF(LEN(INDEX(AdressBook!$D$6:$D$25,MATCH(D287,AdressBook!$B$6:$B$25,0),1))=0,"",INDEX(AdressBook!$D$6:$D$25,MATCH(D287,AdressBook!$B$6:$B$25,0),1)),""),"")</f>
        <v/>
      </c>
      <c r="G287" s="361" t="str">
        <f>IFERROR(IF(LEN(INDEX(PlansAndNotes!$F$6:$F$2005,ROW(B287)-ROW($C$3)))=0,"",INDEX(PlansAndNotes!$F$6:$F$2005,ROW(B287)-ROW($C$3))),"")</f>
        <v/>
      </c>
      <c r="H287" s="361" t="str">
        <f>IFERROR(IF(LEN(C287)&gt;0,IF(LEN(INDEX(TasksList!$G$6:$G$1005,MATCH(C287,TasksList!$B$6:$B$1005,0),1))=0,"",INDEX(TasksList!$G$6:$G$1005,MATCH(C287,TasksList!$B$6:$B$1005,0),1)),""),"")</f>
        <v/>
      </c>
      <c r="I287" s="381"/>
      <c r="J287" s="402" t="str">
        <f>IF(LEN(INDEX(TasksList!$B$6:$B$1005,ROW(J284),1))=0,"",INDEX(TasksList!$B$6:$B$1005,ROW(J284),1)&amp;" - "&amp;INDEX(TasksList!$D$6:$D$1005,ROW(J284),1))</f>
        <v/>
      </c>
      <c r="K287" s="402"/>
      <c r="L287" s="399" t="str">
        <f t="array" ref="L287">IFERROR(INDEX($J$4:$J$1003,SMALL($K$4:$K$1003,ROW(L287)-3),1),"")</f>
        <v/>
      </c>
      <c r="M287" s="206"/>
      <c r="N287" s="362" t="str">
        <f>IFERROR(IF(LEN(INDEX(PlansAndNotes!$D$6:$D$4005,ROW(B287)-ROW($C$3)))=0,"",INDEX(PlansAndNotes!$D$6:$D$4005,ROW(B287)-ROW($C$3))),"")</f>
        <v/>
      </c>
      <c r="O287" s="165" t="str">
        <f t="shared" si="49"/>
        <v/>
      </c>
      <c r="P287" s="363" t="str">
        <f>IFERROR(IF(LEN(INDEX(PlansAndNotes!$E$6:$E$4005,ROW(B287)-ROW($C$3)))=0,"",INDEX(PlansAndNotes!$E$6:$E$4005,ROW(B287)-ROW($C$3))),"")</f>
        <v/>
      </c>
      <c r="Q287" s="363" t="str">
        <f>IFERROR(IF(LEN(INDEX(PlansAndNotes!$G$6:$G$4005,ROW(B287)-ROW($C$3)))=0,"",INDEX(PlansAndNotes!$G$6:$G$4005,ROW(B287)-ROW($C$3))),"")</f>
        <v/>
      </c>
      <c r="R287" s="361" t="str">
        <f>IFERROR(IF(LEN(D287)&gt;0,IF(LEN(INDEX(AdressBook!$C$6:$C$25,MATCH(D287,AdressBook!$B$6:$B$25,0),1))=0,"",INDEX(AdressBook!$C$6:$C$25,MATCH(D287,AdressBook!$B$6:$B$25,0),1)),""),"")</f>
        <v/>
      </c>
      <c r="S287" s="165">
        <f>IF(LEN(C287)&gt;0,IFERROR(IF(MATCH(C287,C288:$C$4004,0)&gt;0,-1,ROW(S287)-ROW($S$3)),ROW(S287)-ROW($S$3)),-1)</f>
        <v>-1</v>
      </c>
      <c r="T287" s="165">
        <f t="shared" si="50"/>
        <v>0</v>
      </c>
      <c r="U287" s="165" t="str">
        <f t="shared" si="51"/>
        <v/>
      </c>
      <c r="V287" s="165" t="str">
        <f>IFERROR(IF(OR(C287="",S287&lt;0),"",IF(SUBTOTAL(3,C287:C287)=0,-1,SUBTOTAL(3,$C$4:C287))),"")</f>
        <v/>
      </c>
      <c r="W287" s="156" t="str">
        <f t="array" ref="W287">IF(LEN(C287)&gt;0,IFERROR(IF(MATCH(C287,$C$3:$C286,0)&gt;0,N287-INDEX($N$3:N286,SUMPRODUCT(MAX(ROW($C$3:$C286)*(C287=$C$3:$C286)))-2,1),""),""),"")</f>
        <v/>
      </c>
      <c r="X287" s="156">
        <f t="shared" ca="1" si="52"/>
        <v>1</v>
      </c>
      <c r="Y287" s="156">
        <f t="shared" ca="1" si="53"/>
        <v>1</v>
      </c>
      <c r="AB287" s="406"/>
      <c r="AC287" s="380"/>
      <c r="AD287" s="380">
        <f t="shared" si="54"/>
        <v>0</v>
      </c>
      <c r="AQ287" s="165" t="str">
        <f t="shared" si="55"/>
        <v/>
      </c>
      <c r="AR287" s="167" t="str">
        <f t="array" ref="AR287" xml:space="preserve"> IFERROR( IF(OR(DATERANGE="All Data",DATERANGE=""), INDEX(Calculations!$AC$7:$AC$506,SMALL(IF(Calculations!$AC$7:$AC$506&lt;&gt;"0",ROW($AQ$6:$AQ$505)-ROW(INDEX($AQ$6:$AQ$505,1,1))+1),AQ287),1),INDEX(Calculations!$AD$7:$AD$506,SMALL(IF(Calculations!$AD$7:$AD$506&lt;&gt;0,ROW($AQ$6:$AQ$505)-ROW(INDEX($AQ$6:$AQ$505,1,1))+1),AQ287),1)),"")</f>
        <v/>
      </c>
      <c r="AS287" s="164" t="str">
        <f t="array" ref="AS287" xml:space="preserve"> IFERROR(IF(OR(DATERANGE="All Data",DATERANGE=""),INDEX(AdressBook!$B$6:$B$505,SMALL(IF(Calculations!$AC$7:$AC$506&lt;&gt;"0",ROW($AQ$6:$AQ$505)-ROW(INDEX($AQ$6:$AQ$505,1,1))+1),AQ287),1),INDEX(AdressBook!$B$6:$B$505,SMALL(IF(Calculations!$AD$7:$AD$506&lt;&gt;0,ROW($AQ$6:$AQ$505)-ROW(INDEX($AQ$6:$AQ$505,1,1))+1),AQ287),1)),"")</f>
        <v/>
      </c>
      <c r="AT287" s="227" t="str">
        <f t="shared" si="56"/>
        <v/>
      </c>
      <c r="AV287" s="199"/>
      <c r="AW287" s="199"/>
    </row>
    <row r="288" spans="2:49" hidden="1" x14ac:dyDescent="0.25">
      <c r="B288" s="390" t="str">
        <f>IFERROR(IF(LEN(INDEX(PlansAndNotes!$B$6:$B$2005,ROW(A288)-ROW($B$3)))=0,"",INDEX(PlansAndNotes!$B$6:$B$2005,ROW(A288)-ROW($B$3))),"")</f>
        <v/>
      </c>
      <c r="C288" s="361" t="str">
        <f t="shared" si="48"/>
        <v/>
      </c>
      <c r="D288" s="361" t="str">
        <f>IFERROR(IF(LEN(C288)&gt;0,IF(LEN(INDEX(TasksList!$C$6:$C$1005,MATCH(C288,TasksList!$B$6:$B$1005,0),1))=0,"",INDEX(TasksList!$C$6:$C$1005,MATCH(C288,TasksList!$B$6:$B$1005,0),1)),""),"")</f>
        <v/>
      </c>
      <c r="E288" s="361" t="str">
        <f>IFERROR(IF(LEN(C288)&gt;0,IF(LEN(INDEX(TasksList!$F$6:$F$1005,MATCH(C288,TasksList!$B$6:$B$1005,0),1))=0,"not set!",INDEX(TasksList!$F$6:$F$1005,MATCH(C288,TasksList!$B$6:$B$1005,0),1)),""),"")</f>
        <v/>
      </c>
      <c r="F288" s="360" t="str">
        <f>IFERROR(IF(LEN(D288)&gt;0,IF(LEN(INDEX(AdressBook!$D$6:$D$25,MATCH(D288,AdressBook!$B$6:$B$25,0),1))=0,"",INDEX(AdressBook!$D$6:$D$25,MATCH(D288,AdressBook!$B$6:$B$25,0),1)),""),"")</f>
        <v/>
      </c>
      <c r="G288" s="361" t="str">
        <f>IFERROR(IF(LEN(INDEX(PlansAndNotes!$F$6:$F$2005,ROW(B288)-ROW($C$3)))=0,"",INDEX(PlansAndNotes!$F$6:$F$2005,ROW(B288)-ROW($C$3))),"")</f>
        <v/>
      </c>
      <c r="H288" s="361" t="str">
        <f>IFERROR(IF(LEN(C288)&gt;0,IF(LEN(INDEX(TasksList!$G$6:$G$1005,MATCH(C288,TasksList!$B$6:$B$1005,0),1))=0,"",INDEX(TasksList!$G$6:$G$1005,MATCH(C288,TasksList!$B$6:$B$1005,0),1)),""),"")</f>
        <v/>
      </c>
      <c r="I288" s="381"/>
      <c r="J288" s="402" t="str">
        <f>IF(LEN(INDEX(TasksList!$B$6:$B$1005,ROW(J285),1))=0,"",INDEX(TasksList!$B$6:$B$1005,ROW(J285),1)&amp;" - "&amp;INDEX(TasksList!$D$6:$D$1005,ROW(J285),1))</f>
        <v/>
      </c>
      <c r="K288" s="402"/>
      <c r="L288" s="399" t="str">
        <f t="array" ref="L288">IFERROR(INDEX($J$4:$J$1003,SMALL($K$4:$K$1003,ROW(L288)-3),1),"")</f>
        <v/>
      </c>
      <c r="M288" s="206"/>
      <c r="N288" s="362" t="str">
        <f>IFERROR(IF(LEN(INDEX(PlansAndNotes!$D$6:$D$4005,ROW(B288)-ROW($C$3)))=0,"",INDEX(PlansAndNotes!$D$6:$D$4005,ROW(B288)-ROW($C$3))),"")</f>
        <v/>
      </c>
      <c r="O288" s="165" t="str">
        <f t="shared" si="49"/>
        <v/>
      </c>
      <c r="P288" s="363" t="str">
        <f>IFERROR(IF(LEN(INDEX(PlansAndNotes!$E$6:$E$4005,ROW(B288)-ROW($C$3)))=0,"",INDEX(PlansAndNotes!$E$6:$E$4005,ROW(B288)-ROW($C$3))),"")</f>
        <v/>
      </c>
      <c r="Q288" s="363" t="str">
        <f>IFERROR(IF(LEN(INDEX(PlansAndNotes!$G$6:$G$4005,ROW(B288)-ROW($C$3)))=0,"",INDEX(PlansAndNotes!$G$6:$G$4005,ROW(B288)-ROW($C$3))),"")</f>
        <v/>
      </c>
      <c r="R288" s="361" t="str">
        <f>IFERROR(IF(LEN(D288)&gt;0,IF(LEN(INDEX(AdressBook!$C$6:$C$25,MATCH(D288,AdressBook!$B$6:$B$25,0),1))=0,"",INDEX(AdressBook!$C$6:$C$25,MATCH(D288,AdressBook!$B$6:$B$25,0),1)),""),"")</f>
        <v/>
      </c>
      <c r="S288" s="165">
        <f>IF(LEN(C288)&gt;0,IFERROR(IF(MATCH(C288,C289:$C$4004,0)&gt;0,-1,ROW(S288)-ROW($S$3)),ROW(S288)-ROW($S$3)),-1)</f>
        <v>-1</v>
      </c>
      <c r="T288" s="165">
        <f t="shared" si="50"/>
        <v>0</v>
      </c>
      <c r="U288" s="165" t="str">
        <f t="shared" si="51"/>
        <v/>
      </c>
      <c r="V288" s="165" t="str">
        <f>IFERROR(IF(OR(C288="",S288&lt;0),"",IF(SUBTOTAL(3,C288:C288)=0,-1,SUBTOTAL(3,$C$4:C288))),"")</f>
        <v/>
      </c>
      <c r="W288" s="156" t="str">
        <f t="array" ref="W288">IF(LEN(C288)&gt;0,IFERROR(IF(MATCH(C288,$C$3:$C287,0)&gt;0,N288-INDEX($N$3:N287,SUMPRODUCT(MAX(ROW($C$3:$C287)*(C288=$C$3:$C287)))-2,1),""),""),"")</f>
        <v/>
      </c>
      <c r="X288" s="156">
        <f t="shared" ca="1" si="52"/>
        <v>1</v>
      </c>
      <c r="Y288" s="156">
        <f t="shared" ca="1" si="53"/>
        <v>1</v>
      </c>
      <c r="AB288" s="406"/>
      <c r="AC288" s="380"/>
      <c r="AD288" s="380">
        <f t="shared" si="54"/>
        <v>0</v>
      </c>
      <c r="AQ288" s="165" t="str">
        <f t="shared" si="55"/>
        <v/>
      </c>
      <c r="AR288" s="167" t="str">
        <f t="array" ref="AR288" xml:space="preserve"> IFERROR( IF(OR(DATERANGE="All Data",DATERANGE=""), INDEX(Calculations!$AC$7:$AC$506,SMALL(IF(Calculations!$AC$7:$AC$506&lt;&gt;"0",ROW($AQ$6:$AQ$505)-ROW(INDEX($AQ$6:$AQ$505,1,1))+1),AQ288),1),INDEX(Calculations!$AD$7:$AD$506,SMALL(IF(Calculations!$AD$7:$AD$506&lt;&gt;0,ROW($AQ$6:$AQ$505)-ROW(INDEX($AQ$6:$AQ$505,1,1))+1),AQ288),1)),"")</f>
        <v/>
      </c>
      <c r="AS288" s="164" t="str">
        <f t="array" ref="AS288" xml:space="preserve"> IFERROR(IF(OR(DATERANGE="All Data",DATERANGE=""),INDEX(AdressBook!$B$6:$B$505,SMALL(IF(Calculations!$AC$7:$AC$506&lt;&gt;"0",ROW($AQ$6:$AQ$505)-ROW(INDEX($AQ$6:$AQ$505,1,1))+1),AQ288),1),INDEX(AdressBook!$B$6:$B$505,SMALL(IF(Calculations!$AD$7:$AD$506&lt;&gt;0,ROW($AQ$6:$AQ$505)-ROW(INDEX($AQ$6:$AQ$505,1,1))+1),AQ288),1)),"")</f>
        <v/>
      </c>
      <c r="AT288" s="227" t="str">
        <f t="shared" si="56"/>
        <v/>
      </c>
      <c r="AV288" s="199"/>
      <c r="AW288" s="199"/>
    </row>
    <row r="289" spans="2:49" hidden="1" x14ac:dyDescent="0.25">
      <c r="B289" s="390" t="str">
        <f>IFERROR(IF(LEN(INDEX(PlansAndNotes!$B$6:$B$2005,ROW(A289)-ROW($B$3)))=0,"",INDEX(PlansAndNotes!$B$6:$B$2005,ROW(A289)-ROW($B$3))),"")</f>
        <v/>
      </c>
      <c r="C289" s="361" t="str">
        <f t="shared" si="48"/>
        <v/>
      </c>
      <c r="D289" s="361" t="str">
        <f>IFERROR(IF(LEN(C289)&gt;0,IF(LEN(INDEX(TasksList!$C$6:$C$1005,MATCH(C289,TasksList!$B$6:$B$1005,0),1))=0,"",INDEX(TasksList!$C$6:$C$1005,MATCH(C289,TasksList!$B$6:$B$1005,0),1)),""),"")</f>
        <v/>
      </c>
      <c r="E289" s="361" t="str">
        <f>IFERROR(IF(LEN(C289)&gt;0,IF(LEN(INDEX(TasksList!$F$6:$F$1005,MATCH(C289,TasksList!$B$6:$B$1005,0),1))=0,"not set!",INDEX(TasksList!$F$6:$F$1005,MATCH(C289,TasksList!$B$6:$B$1005,0),1)),""),"")</f>
        <v/>
      </c>
      <c r="F289" s="360" t="str">
        <f>IFERROR(IF(LEN(D289)&gt;0,IF(LEN(INDEX(AdressBook!$D$6:$D$25,MATCH(D289,AdressBook!$B$6:$B$25,0),1))=0,"",INDEX(AdressBook!$D$6:$D$25,MATCH(D289,AdressBook!$B$6:$B$25,0),1)),""),"")</f>
        <v/>
      </c>
      <c r="G289" s="361" t="str">
        <f>IFERROR(IF(LEN(INDEX(PlansAndNotes!$F$6:$F$2005,ROW(B289)-ROW($C$3)))=0,"",INDEX(PlansAndNotes!$F$6:$F$2005,ROW(B289)-ROW($C$3))),"")</f>
        <v/>
      </c>
      <c r="H289" s="361" t="str">
        <f>IFERROR(IF(LEN(C289)&gt;0,IF(LEN(INDEX(TasksList!$G$6:$G$1005,MATCH(C289,TasksList!$B$6:$B$1005,0),1))=0,"",INDEX(TasksList!$G$6:$G$1005,MATCH(C289,TasksList!$B$6:$B$1005,0),1)),""),"")</f>
        <v/>
      </c>
      <c r="I289" s="381"/>
      <c r="J289" s="402" t="str">
        <f>IF(LEN(INDEX(TasksList!$B$6:$B$1005,ROW(J286),1))=0,"",INDEX(TasksList!$B$6:$B$1005,ROW(J286),1)&amp;" - "&amp;INDEX(TasksList!$D$6:$D$1005,ROW(J286),1))</f>
        <v/>
      </c>
      <c r="K289" s="402"/>
      <c r="L289" s="399" t="str">
        <f t="array" ref="L289">IFERROR(INDEX($J$4:$J$1003,SMALL($K$4:$K$1003,ROW(L289)-3),1),"")</f>
        <v/>
      </c>
      <c r="M289" s="206"/>
      <c r="N289" s="362" t="str">
        <f>IFERROR(IF(LEN(INDEX(PlansAndNotes!$D$6:$D$4005,ROW(B289)-ROW($C$3)))=0,"",INDEX(PlansAndNotes!$D$6:$D$4005,ROW(B289)-ROW($C$3))),"")</f>
        <v/>
      </c>
      <c r="O289" s="165" t="str">
        <f t="shared" si="49"/>
        <v/>
      </c>
      <c r="P289" s="363" t="str">
        <f>IFERROR(IF(LEN(INDEX(PlansAndNotes!$E$6:$E$4005,ROW(B289)-ROW($C$3)))=0,"",INDEX(PlansAndNotes!$E$6:$E$4005,ROW(B289)-ROW($C$3))),"")</f>
        <v/>
      </c>
      <c r="Q289" s="363" t="str">
        <f>IFERROR(IF(LEN(INDEX(PlansAndNotes!$G$6:$G$4005,ROW(B289)-ROW($C$3)))=0,"",INDEX(PlansAndNotes!$G$6:$G$4005,ROW(B289)-ROW($C$3))),"")</f>
        <v/>
      </c>
      <c r="R289" s="361" t="str">
        <f>IFERROR(IF(LEN(D289)&gt;0,IF(LEN(INDEX(AdressBook!$C$6:$C$25,MATCH(D289,AdressBook!$B$6:$B$25,0),1))=0,"",INDEX(AdressBook!$C$6:$C$25,MATCH(D289,AdressBook!$B$6:$B$25,0),1)),""),"")</f>
        <v/>
      </c>
      <c r="S289" s="165">
        <f>IF(LEN(C289)&gt;0,IFERROR(IF(MATCH(C289,C290:$C$4004,0)&gt;0,-1,ROW(S289)-ROW($S$3)),ROW(S289)-ROW($S$3)),-1)</f>
        <v>-1</v>
      </c>
      <c r="T289" s="165">
        <f t="shared" si="50"/>
        <v>0</v>
      </c>
      <c r="U289" s="165" t="str">
        <f t="shared" si="51"/>
        <v/>
      </c>
      <c r="V289" s="165" t="str">
        <f>IFERROR(IF(OR(C289="",S289&lt;0),"",IF(SUBTOTAL(3,C289:C289)=0,-1,SUBTOTAL(3,$C$4:C289))),"")</f>
        <v/>
      </c>
      <c r="W289" s="156" t="str">
        <f t="array" ref="W289">IF(LEN(C289)&gt;0,IFERROR(IF(MATCH(C289,$C$3:$C288,0)&gt;0,N289-INDEX($N$3:N288,SUMPRODUCT(MAX(ROW($C$3:$C288)*(C289=$C$3:$C288)))-2,1),""),""),"")</f>
        <v/>
      </c>
      <c r="X289" s="156">
        <f t="shared" ca="1" si="52"/>
        <v>1</v>
      </c>
      <c r="Y289" s="156">
        <f t="shared" ca="1" si="53"/>
        <v>1</v>
      </c>
      <c r="AB289" s="406"/>
      <c r="AC289" s="380"/>
      <c r="AD289" s="380">
        <f t="shared" si="54"/>
        <v>0</v>
      </c>
      <c r="AQ289" s="165" t="str">
        <f t="shared" si="55"/>
        <v/>
      </c>
      <c r="AR289" s="167" t="str">
        <f t="array" ref="AR289" xml:space="preserve"> IFERROR( IF(OR(DATERANGE="All Data",DATERANGE=""), INDEX(Calculations!$AC$7:$AC$506,SMALL(IF(Calculations!$AC$7:$AC$506&lt;&gt;"0",ROW($AQ$6:$AQ$505)-ROW(INDEX($AQ$6:$AQ$505,1,1))+1),AQ289),1),INDEX(Calculations!$AD$7:$AD$506,SMALL(IF(Calculations!$AD$7:$AD$506&lt;&gt;0,ROW($AQ$6:$AQ$505)-ROW(INDEX($AQ$6:$AQ$505,1,1))+1),AQ289),1)),"")</f>
        <v/>
      </c>
      <c r="AS289" s="164" t="str">
        <f t="array" ref="AS289" xml:space="preserve"> IFERROR(IF(OR(DATERANGE="All Data",DATERANGE=""),INDEX(AdressBook!$B$6:$B$505,SMALL(IF(Calculations!$AC$7:$AC$506&lt;&gt;"0",ROW($AQ$6:$AQ$505)-ROW(INDEX($AQ$6:$AQ$505,1,1))+1),AQ289),1),INDEX(AdressBook!$B$6:$B$505,SMALL(IF(Calculations!$AD$7:$AD$506&lt;&gt;0,ROW($AQ$6:$AQ$505)-ROW(INDEX($AQ$6:$AQ$505,1,1))+1),AQ289),1)),"")</f>
        <v/>
      </c>
      <c r="AT289" s="227" t="str">
        <f t="shared" si="56"/>
        <v/>
      </c>
      <c r="AV289" s="199"/>
      <c r="AW289" s="199"/>
    </row>
    <row r="290" spans="2:49" hidden="1" x14ac:dyDescent="0.25">
      <c r="B290" s="390" t="str">
        <f>IFERROR(IF(LEN(INDEX(PlansAndNotes!$B$6:$B$2005,ROW(A290)-ROW($B$3)))=0,"",INDEX(PlansAndNotes!$B$6:$B$2005,ROW(A290)-ROW($B$3))),"")</f>
        <v/>
      </c>
      <c r="C290" s="361" t="str">
        <f t="shared" si="48"/>
        <v/>
      </c>
      <c r="D290" s="361" t="str">
        <f>IFERROR(IF(LEN(C290)&gt;0,IF(LEN(INDEX(TasksList!$C$6:$C$1005,MATCH(C290,TasksList!$B$6:$B$1005,0),1))=0,"",INDEX(TasksList!$C$6:$C$1005,MATCH(C290,TasksList!$B$6:$B$1005,0),1)),""),"")</f>
        <v/>
      </c>
      <c r="E290" s="361" t="str">
        <f>IFERROR(IF(LEN(C290)&gt;0,IF(LEN(INDEX(TasksList!$F$6:$F$1005,MATCH(C290,TasksList!$B$6:$B$1005,0),1))=0,"not set!",INDEX(TasksList!$F$6:$F$1005,MATCH(C290,TasksList!$B$6:$B$1005,0),1)),""),"")</f>
        <v/>
      </c>
      <c r="F290" s="360" t="str">
        <f>IFERROR(IF(LEN(D290)&gt;0,IF(LEN(INDEX(AdressBook!$D$6:$D$25,MATCH(D290,AdressBook!$B$6:$B$25,0),1))=0,"",INDEX(AdressBook!$D$6:$D$25,MATCH(D290,AdressBook!$B$6:$B$25,0),1)),""),"")</f>
        <v/>
      </c>
      <c r="G290" s="361" t="str">
        <f>IFERROR(IF(LEN(INDEX(PlansAndNotes!$F$6:$F$2005,ROW(B290)-ROW($C$3)))=0,"",INDEX(PlansAndNotes!$F$6:$F$2005,ROW(B290)-ROW($C$3))),"")</f>
        <v/>
      </c>
      <c r="H290" s="361" t="str">
        <f>IFERROR(IF(LEN(C290)&gt;0,IF(LEN(INDEX(TasksList!$G$6:$G$1005,MATCH(C290,TasksList!$B$6:$B$1005,0),1))=0,"",INDEX(TasksList!$G$6:$G$1005,MATCH(C290,TasksList!$B$6:$B$1005,0),1)),""),"")</f>
        <v/>
      </c>
      <c r="I290" s="381"/>
      <c r="J290" s="402" t="str">
        <f>IF(LEN(INDEX(TasksList!$B$6:$B$1005,ROW(J287),1))=0,"",INDEX(TasksList!$B$6:$B$1005,ROW(J287),1)&amp;" - "&amp;INDEX(TasksList!$D$6:$D$1005,ROW(J287),1))</f>
        <v/>
      </c>
      <c r="K290" s="402"/>
      <c r="L290" s="399" t="str">
        <f t="array" ref="L290">IFERROR(INDEX($J$4:$J$1003,SMALL($K$4:$K$1003,ROW(L290)-3),1),"")</f>
        <v/>
      </c>
      <c r="M290" s="206"/>
      <c r="N290" s="362" t="str">
        <f>IFERROR(IF(LEN(INDEX(PlansAndNotes!$D$6:$D$4005,ROW(B290)-ROW($C$3)))=0,"",INDEX(PlansAndNotes!$D$6:$D$4005,ROW(B290)-ROW($C$3))),"")</f>
        <v/>
      </c>
      <c r="O290" s="165" t="str">
        <f t="shared" si="49"/>
        <v/>
      </c>
      <c r="P290" s="363" t="str">
        <f>IFERROR(IF(LEN(INDEX(PlansAndNotes!$E$6:$E$4005,ROW(B290)-ROW($C$3)))=0,"",INDEX(PlansAndNotes!$E$6:$E$4005,ROW(B290)-ROW($C$3))),"")</f>
        <v/>
      </c>
      <c r="Q290" s="363" t="str">
        <f>IFERROR(IF(LEN(INDEX(PlansAndNotes!$G$6:$G$4005,ROW(B290)-ROW($C$3)))=0,"",INDEX(PlansAndNotes!$G$6:$G$4005,ROW(B290)-ROW($C$3))),"")</f>
        <v/>
      </c>
      <c r="R290" s="361" t="str">
        <f>IFERROR(IF(LEN(D290)&gt;0,IF(LEN(INDEX(AdressBook!$C$6:$C$25,MATCH(D290,AdressBook!$B$6:$B$25,0),1))=0,"",INDEX(AdressBook!$C$6:$C$25,MATCH(D290,AdressBook!$B$6:$B$25,0),1)),""),"")</f>
        <v/>
      </c>
      <c r="S290" s="165">
        <f>IF(LEN(C290)&gt;0,IFERROR(IF(MATCH(C290,C291:$C$4004,0)&gt;0,-1,ROW(S290)-ROW($S$3)),ROW(S290)-ROW($S$3)),-1)</f>
        <v>-1</v>
      </c>
      <c r="T290" s="165">
        <f t="shared" si="50"/>
        <v>0</v>
      </c>
      <c r="U290" s="165" t="str">
        <f t="shared" si="51"/>
        <v/>
      </c>
      <c r="V290" s="165" t="str">
        <f>IFERROR(IF(OR(C290="",S290&lt;0),"",IF(SUBTOTAL(3,C290:C290)=0,-1,SUBTOTAL(3,$C$4:C290))),"")</f>
        <v/>
      </c>
      <c r="W290" s="156" t="str">
        <f t="array" ref="W290">IF(LEN(C290)&gt;0,IFERROR(IF(MATCH(C290,$C$3:$C289,0)&gt;0,N290-INDEX($N$3:N289,SUMPRODUCT(MAX(ROW($C$3:$C289)*(C290=$C$3:$C289)))-2,1),""),""),"")</f>
        <v/>
      </c>
      <c r="X290" s="156">
        <f t="shared" ca="1" si="52"/>
        <v>1</v>
      </c>
      <c r="Y290" s="156">
        <f t="shared" ca="1" si="53"/>
        <v>1</v>
      </c>
      <c r="AB290" s="406"/>
      <c r="AC290" s="380"/>
      <c r="AD290" s="380">
        <f t="shared" si="54"/>
        <v>0</v>
      </c>
      <c r="AQ290" s="165" t="str">
        <f t="shared" si="55"/>
        <v/>
      </c>
      <c r="AR290" s="167" t="str">
        <f t="array" ref="AR290" xml:space="preserve"> IFERROR( IF(OR(DATERANGE="All Data",DATERANGE=""), INDEX(Calculations!$AC$7:$AC$506,SMALL(IF(Calculations!$AC$7:$AC$506&lt;&gt;"0",ROW($AQ$6:$AQ$505)-ROW(INDEX($AQ$6:$AQ$505,1,1))+1),AQ290),1),INDEX(Calculations!$AD$7:$AD$506,SMALL(IF(Calculations!$AD$7:$AD$506&lt;&gt;0,ROW($AQ$6:$AQ$505)-ROW(INDEX($AQ$6:$AQ$505,1,1))+1),AQ290),1)),"")</f>
        <v/>
      </c>
      <c r="AS290" s="164" t="str">
        <f t="array" ref="AS290" xml:space="preserve"> IFERROR(IF(OR(DATERANGE="All Data",DATERANGE=""),INDEX(AdressBook!$B$6:$B$505,SMALL(IF(Calculations!$AC$7:$AC$506&lt;&gt;"0",ROW($AQ$6:$AQ$505)-ROW(INDEX($AQ$6:$AQ$505,1,1))+1),AQ290),1),INDEX(AdressBook!$B$6:$B$505,SMALL(IF(Calculations!$AD$7:$AD$506&lt;&gt;0,ROW($AQ$6:$AQ$505)-ROW(INDEX($AQ$6:$AQ$505,1,1))+1),AQ290),1)),"")</f>
        <v/>
      </c>
      <c r="AT290" s="227" t="str">
        <f t="shared" si="56"/>
        <v/>
      </c>
      <c r="AV290" s="199"/>
      <c r="AW290" s="199"/>
    </row>
    <row r="291" spans="2:49" hidden="1" x14ac:dyDescent="0.25">
      <c r="B291" s="390" t="str">
        <f>IFERROR(IF(LEN(INDEX(PlansAndNotes!$B$6:$B$2005,ROW(A291)-ROW($B$3)))=0,"",INDEX(PlansAndNotes!$B$6:$B$2005,ROW(A291)-ROW($B$3))),"")</f>
        <v/>
      </c>
      <c r="C291" s="361" t="str">
        <f t="shared" si="48"/>
        <v/>
      </c>
      <c r="D291" s="361" t="str">
        <f>IFERROR(IF(LEN(C291)&gt;0,IF(LEN(INDEX(TasksList!$C$6:$C$1005,MATCH(C291,TasksList!$B$6:$B$1005,0),1))=0,"",INDEX(TasksList!$C$6:$C$1005,MATCH(C291,TasksList!$B$6:$B$1005,0),1)),""),"")</f>
        <v/>
      </c>
      <c r="E291" s="361" t="str">
        <f>IFERROR(IF(LEN(C291)&gt;0,IF(LEN(INDEX(TasksList!$F$6:$F$1005,MATCH(C291,TasksList!$B$6:$B$1005,0),1))=0,"not set!",INDEX(TasksList!$F$6:$F$1005,MATCH(C291,TasksList!$B$6:$B$1005,0),1)),""),"")</f>
        <v/>
      </c>
      <c r="F291" s="360" t="str">
        <f>IFERROR(IF(LEN(D291)&gt;0,IF(LEN(INDEX(AdressBook!$D$6:$D$25,MATCH(D291,AdressBook!$B$6:$B$25,0),1))=0,"",INDEX(AdressBook!$D$6:$D$25,MATCH(D291,AdressBook!$B$6:$B$25,0),1)),""),"")</f>
        <v/>
      </c>
      <c r="G291" s="361" t="str">
        <f>IFERROR(IF(LEN(INDEX(PlansAndNotes!$F$6:$F$2005,ROW(B291)-ROW($C$3)))=0,"",INDEX(PlansAndNotes!$F$6:$F$2005,ROW(B291)-ROW($C$3))),"")</f>
        <v/>
      </c>
      <c r="H291" s="361" t="str">
        <f>IFERROR(IF(LEN(C291)&gt;0,IF(LEN(INDEX(TasksList!$G$6:$G$1005,MATCH(C291,TasksList!$B$6:$B$1005,0),1))=0,"",INDEX(TasksList!$G$6:$G$1005,MATCH(C291,TasksList!$B$6:$B$1005,0),1)),""),"")</f>
        <v/>
      </c>
      <c r="I291" s="381"/>
      <c r="J291" s="402" t="str">
        <f>IF(LEN(INDEX(TasksList!$B$6:$B$1005,ROW(J288),1))=0,"",INDEX(TasksList!$B$6:$B$1005,ROW(J288),1)&amp;" - "&amp;INDEX(TasksList!$D$6:$D$1005,ROW(J288),1))</f>
        <v/>
      </c>
      <c r="K291" s="402"/>
      <c r="L291" s="399" t="str">
        <f t="array" ref="L291">IFERROR(INDEX($J$4:$J$1003,SMALL($K$4:$K$1003,ROW(L291)-3),1),"")</f>
        <v/>
      </c>
      <c r="M291" s="206"/>
      <c r="N291" s="362" t="str">
        <f>IFERROR(IF(LEN(INDEX(PlansAndNotes!$D$6:$D$4005,ROW(B291)-ROW($C$3)))=0,"",INDEX(PlansAndNotes!$D$6:$D$4005,ROW(B291)-ROW($C$3))),"")</f>
        <v/>
      </c>
      <c r="O291" s="165" t="str">
        <f t="shared" si="49"/>
        <v/>
      </c>
      <c r="P291" s="363" t="str">
        <f>IFERROR(IF(LEN(INDEX(PlansAndNotes!$E$6:$E$4005,ROW(B291)-ROW($C$3)))=0,"",INDEX(PlansAndNotes!$E$6:$E$4005,ROW(B291)-ROW($C$3))),"")</f>
        <v/>
      </c>
      <c r="Q291" s="363" t="str">
        <f>IFERROR(IF(LEN(INDEX(PlansAndNotes!$G$6:$G$4005,ROW(B291)-ROW($C$3)))=0,"",INDEX(PlansAndNotes!$G$6:$G$4005,ROW(B291)-ROW($C$3))),"")</f>
        <v/>
      </c>
      <c r="R291" s="361" t="str">
        <f>IFERROR(IF(LEN(D291)&gt;0,IF(LEN(INDEX(AdressBook!$C$6:$C$25,MATCH(D291,AdressBook!$B$6:$B$25,0),1))=0,"",INDEX(AdressBook!$C$6:$C$25,MATCH(D291,AdressBook!$B$6:$B$25,0),1)),""),"")</f>
        <v/>
      </c>
      <c r="S291" s="165">
        <f>IF(LEN(C291)&gt;0,IFERROR(IF(MATCH(C291,C292:$C$4004,0)&gt;0,-1,ROW(S291)-ROW($S$3)),ROW(S291)-ROW($S$3)),-1)</f>
        <v>-1</v>
      </c>
      <c r="T291" s="165">
        <f t="shared" si="50"/>
        <v>0</v>
      </c>
      <c r="U291" s="165" t="str">
        <f t="shared" si="51"/>
        <v/>
      </c>
      <c r="V291" s="165" t="str">
        <f>IFERROR(IF(OR(C291="",S291&lt;0),"",IF(SUBTOTAL(3,C291:C291)=0,-1,SUBTOTAL(3,$C$4:C291))),"")</f>
        <v/>
      </c>
      <c r="W291" s="156" t="str">
        <f t="array" ref="W291">IF(LEN(C291)&gt;0,IFERROR(IF(MATCH(C291,$C$3:$C290,0)&gt;0,N291-INDEX($N$3:N290,SUMPRODUCT(MAX(ROW($C$3:$C290)*(C291=$C$3:$C290)))-2,1),""),""),"")</f>
        <v/>
      </c>
      <c r="X291" s="156">
        <f t="shared" ca="1" si="52"/>
        <v>1</v>
      </c>
      <c r="Y291" s="156">
        <f t="shared" ca="1" si="53"/>
        <v>1</v>
      </c>
      <c r="AB291" s="406"/>
      <c r="AC291" s="380"/>
      <c r="AD291" s="380">
        <f t="shared" si="54"/>
        <v>0</v>
      </c>
      <c r="AQ291" s="165" t="str">
        <f t="shared" si="55"/>
        <v/>
      </c>
      <c r="AR291" s="167" t="str">
        <f t="array" ref="AR291" xml:space="preserve"> IFERROR( IF(OR(DATERANGE="All Data",DATERANGE=""), INDEX(Calculations!$AC$7:$AC$506,SMALL(IF(Calculations!$AC$7:$AC$506&lt;&gt;"0",ROW($AQ$6:$AQ$505)-ROW(INDEX($AQ$6:$AQ$505,1,1))+1),AQ291),1),INDEX(Calculations!$AD$7:$AD$506,SMALL(IF(Calculations!$AD$7:$AD$506&lt;&gt;0,ROW($AQ$6:$AQ$505)-ROW(INDEX($AQ$6:$AQ$505,1,1))+1),AQ291),1)),"")</f>
        <v/>
      </c>
      <c r="AS291" s="164" t="str">
        <f t="array" ref="AS291" xml:space="preserve"> IFERROR(IF(OR(DATERANGE="All Data",DATERANGE=""),INDEX(AdressBook!$B$6:$B$505,SMALL(IF(Calculations!$AC$7:$AC$506&lt;&gt;"0",ROW($AQ$6:$AQ$505)-ROW(INDEX($AQ$6:$AQ$505,1,1))+1),AQ291),1),INDEX(AdressBook!$B$6:$B$505,SMALL(IF(Calculations!$AD$7:$AD$506&lt;&gt;0,ROW($AQ$6:$AQ$505)-ROW(INDEX($AQ$6:$AQ$505,1,1))+1),AQ291),1)),"")</f>
        <v/>
      </c>
      <c r="AT291" s="227" t="str">
        <f t="shared" si="56"/>
        <v/>
      </c>
      <c r="AV291" s="199"/>
      <c r="AW291" s="199"/>
    </row>
    <row r="292" spans="2:49" hidden="1" x14ac:dyDescent="0.25">
      <c r="B292" s="390" t="str">
        <f>IFERROR(IF(LEN(INDEX(PlansAndNotes!$B$6:$B$2005,ROW(A292)-ROW($B$3)))=0,"",INDEX(PlansAndNotes!$B$6:$B$2005,ROW(A292)-ROW($B$3))),"")</f>
        <v/>
      </c>
      <c r="C292" s="361" t="str">
        <f t="shared" si="48"/>
        <v/>
      </c>
      <c r="D292" s="361" t="str">
        <f>IFERROR(IF(LEN(C292)&gt;0,IF(LEN(INDEX(TasksList!$C$6:$C$1005,MATCH(C292,TasksList!$B$6:$B$1005,0),1))=0,"",INDEX(TasksList!$C$6:$C$1005,MATCH(C292,TasksList!$B$6:$B$1005,0),1)),""),"")</f>
        <v/>
      </c>
      <c r="E292" s="361" t="str">
        <f>IFERROR(IF(LEN(C292)&gt;0,IF(LEN(INDEX(TasksList!$F$6:$F$1005,MATCH(C292,TasksList!$B$6:$B$1005,0),1))=0,"not set!",INDEX(TasksList!$F$6:$F$1005,MATCH(C292,TasksList!$B$6:$B$1005,0),1)),""),"")</f>
        <v/>
      </c>
      <c r="F292" s="360" t="str">
        <f>IFERROR(IF(LEN(D292)&gt;0,IF(LEN(INDEX(AdressBook!$D$6:$D$25,MATCH(D292,AdressBook!$B$6:$B$25,0),1))=0,"",INDEX(AdressBook!$D$6:$D$25,MATCH(D292,AdressBook!$B$6:$B$25,0),1)),""),"")</f>
        <v/>
      </c>
      <c r="G292" s="361" t="str">
        <f>IFERROR(IF(LEN(INDEX(PlansAndNotes!$F$6:$F$2005,ROW(B292)-ROW($C$3)))=0,"",INDEX(PlansAndNotes!$F$6:$F$2005,ROW(B292)-ROW($C$3))),"")</f>
        <v/>
      </c>
      <c r="H292" s="361" t="str">
        <f>IFERROR(IF(LEN(C292)&gt;0,IF(LEN(INDEX(TasksList!$G$6:$G$1005,MATCH(C292,TasksList!$B$6:$B$1005,0),1))=0,"",INDEX(TasksList!$G$6:$G$1005,MATCH(C292,TasksList!$B$6:$B$1005,0),1)),""),"")</f>
        <v/>
      </c>
      <c r="I292" s="381"/>
      <c r="J292" s="402" t="str">
        <f>IF(LEN(INDEX(TasksList!$B$6:$B$1005,ROW(J289),1))=0,"",INDEX(TasksList!$B$6:$B$1005,ROW(J289),1)&amp;" - "&amp;INDEX(TasksList!$D$6:$D$1005,ROW(J289),1))</f>
        <v/>
      </c>
      <c r="K292" s="402"/>
      <c r="L292" s="399" t="str">
        <f t="array" ref="L292">IFERROR(INDEX($J$4:$J$1003,SMALL($K$4:$K$1003,ROW(L292)-3),1),"")</f>
        <v/>
      </c>
      <c r="M292" s="206"/>
      <c r="N292" s="362" t="str">
        <f>IFERROR(IF(LEN(INDEX(PlansAndNotes!$D$6:$D$4005,ROW(B292)-ROW($C$3)))=0,"",INDEX(PlansAndNotes!$D$6:$D$4005,ROW(B292)-ROW($C$3))),"")</f>
        <v/>
      </c>
      <c r="O292" s="165" t="str">
        <f t="shared" si="49"/>
        <v/>
      </c>
      <c r="P292" s="363" t="str">
        <f>IFERROR(IF(LEN(INDEX(PlansAndNotes!$E$6:$E$4005,ROW(B292)-ROW($C$3)))=0,"",INDEX(PlansAndNotes!$E$6:$E$4005,ROW(B292)-ROW($C$3))),"")</f>
        <v/>
      </c>
      <c r="Q292" s="363" t="str">
        <f>IFERROR(IF(LEN(INDEX(PlansAndNotes!$G$6:$G$4005,ROW(B292)-ROW($C$3)))=0,"",INDEX(PlansAndNotes!$G$6:$G$4005,ROW(B292)-ROW($C$3))),"")</f>
        <v/>
      </c>
      <c r="R292" s="361" t="str">
        <f>IFERROR(IF(LEN(D292)&gt;0,IF(LEN(INDEX(AdressBook!$C$6:$C$25,MATCH(D292,AdressBook!$B$6:$B$25,0),1))=0,"",INDEX(AdressBook!$C$6:$C$25,MATCH(D292,AdressBook!$B$6:$B$25,0),1)),""),"")</f>
        <v/>
      </c>
      <c r="S292" s="165">
        <f>IF(LEN(C292)&gt;0,IFERROR(IF(MATCH(C292,C293:$C$4004,0)&gt;0,-1,ROW(S292)-ROW($S$3)),ROW(S292)-ROW($S$3)),-1)</f>
        <v>-1</v>
      </c>
      <c r="T292" s="165">
        <f t="shared" si="50"/>
        <v>0</v>
      </c>
      <c r="U292" s="165" t="str">
        <f t="shared" si="51"/>
        <v/>
      </c>
      <c r="V292" s="165" t="str">
        <f>IFERROR(IF(OR(C292="",S292&lt;0),"",IF(SUBTOTAL(3,C292:C292)=0,-1,SUBTOTAL(3,$C$4:C292))),"")</f>
        <v/>
      </c>
      <c r="W292" s="156" t="str">
        <f t="array" ref="W292">IF(LEN(C292)&gt;0,IFERROR(IF(MATCH(C292,$C$3:$C291,0)&gt;0,N292-INDEX($N$3:N291,SUMPRODUCT(MAX(ROW($C$3:$C291)*(C292=$C$3:$C291)))-2,1),""),""),"")</f>
        <v/>
      </c>
      <c r="X292" s="156">
        <f t="shared" ca="1" si="52"/>
        <v>1</v>
      </c>
      <c r="Y292" s="156">
        <f t="shared" ca="1" si="53"/>
        <v>1</v>
      </c>
      <c r="AB292" s="406"/>
      <c r="AC292" s="380"/>
      <c r="AD292" s="380">
        <f t="shared" si="54"/>
        <v>0</v>
      </c>
      <c r="AQ292" s="165" t="str">
        <f t="shared" si="55"/>
        <v/>
      </c>
      <c r="AR292" s="167" t="str">
        <f t="array" ref="AR292" xml:space="preserve"> IFERROR( IF(OR(DATERANGE="All Data",DATERANGE=""), INDEX(Calculations!$AC$7:$AC$506,SMALL(IF(Calculations!$AC$7:$AC$506&lt;&gt;"0",ROW($AQ$6:$AQ$505)-ROW(INDEX($AQ$6:$AQ$505,1,1))+1),AQ292),1),INDEX(Calculations!$AD$7:$AD$506,SMALL(IF(Calculations!$AD$7:$AD$506&lt;&gt;0,ROW($AQ$6:$AQ$505)-ROW(INDEX($AQ$6:$AQ$505,1,1))+1),AQ292),1)),"")</f>
        <v/>
      </c>
      <c r="AS292" s="164" t="str">
        <f t="array" ref="AS292" xml:space="preserve"> IFERROR(IF(OR(DATERANGE="All Data",DATERANGE=""),INDEX(AdressBook!$B$6:$B$505,SMALL(IF(Calculations!$AC$7:$AC$506&lt;&gt;"0",ROW($AQ$6:$AQ$505)-ROW(INDEX($AQ$6:$AQ$505,1,1))+1),AQ292),1),INDEX(AdressBook!$B$6:$B$505,SMALL(IF(Calculations!$AD$7:$AD$506&lt;&gt;0,ROW($AQ$6:$AQ$505)-ROW(INDEX($AQ$6:$AQ$505,1,1))+1),AQ292),1)),"")</f>
        <v/>
      </c>
      <c r="AT292" s="227" t="str">
        <f t="shared" si="56"/>
        <v/>
      </c>
      <c r="AV292" s="199"/>
      <c r="AW292" s="199"/>
    </row>
    <row r="293" spans="2:49" hidden="1" x14ac:dyDescent="0.25">
      <c r="B293" s="390" t="str">
        <f>IFERROR(IF(LEN(INDEX(PlansAndNotes!$B$6:$B$2005,ROW(A293)-ROW($B$3)))=0,"",INDEX(PlansAndNotes!$B$6:$B$2005,ROW(A293)-ROW($B$3))),"")</f>
        <v/>
      </c>
      <c r="C293" s="361" t="str">
        <f t="shared" si="48"/>
        <v/>
      </c>
      <c r="D293" s="361" t="str">
        <f>IFERROR(IF(LEN(C293)&gt;0,IF(LEN(INDEX(TasksList!$C$6:$C$1005,MATCH(C293,TasksList!$B$6:$B$1005,0),1))=0,"",INDEX(TasksList!$C$6:$C$1005,MATCH(C293,TasksList!$B$6:$B$1005,0),1)),""),"")</f>
        <v/>
      </c>
      <c r="E293" s="361" t="str">
        <f>IFERROR(IF(LEN(C293)&gt;0,IF(LEN(INDEX(TasksList!$F$6:$F$1005,MATCH(C293,TasksList!$B$6:$B$1005,0),1))=0,"not set!",INDEX(TasksList!$F$6:$F$1005,MATCH(C293,TasksList!$B$6:$B$1005,0),1)),""),"")</f>
        <v/>
      </c>
      <c r="F293" s="360" t="str">
        <f>IFERROR(IF(LEN(D293)&gt;0,IF(LEN(INDEX(AdressBook!$D$6:$D$25,MATCH(D293,AdressBook!$B$6:$B$25,0),1))=0,"",INDEX(AdressBook!$D$6:$D$25,MATCH(D293,AdressBook!$B$6:$B$25,0),1)),""),"")</f>
        <v/>
      </c>
      <c r="G293" s="361" t="str">
        <f>IFERROR(IF(LEN(INDEX(PlansAndNotes!$F$6:$F$2005,ROW(B293)-ROW($C$3)))=0,"",INDEX(PlansAndNotes!$F$6:$F$2005,ROW(B293)-ROW($C$3))),"")</f>
        <v/>
      </c>
      <c r="H293" s="361" t="str">
        <f>IFERROR(IF(LEN(C293)&gt;0,IF(LEN(INDEX(TasksList!$G$6:$G$1005,MATCH(C293,TasksList!$B$6:$B$1005,0),1))=0,"",INDEX(TasksList!$G$6:$G$1005,MATCH(C293,TasksList!$B$6:$B$1005,0),1)),""),"")</f>
        <v/>
      </c>
      <c r="I293" s="381"/>
      <c r="J293" s="402" t="str">
        <f>IF(LEN(INDEX(TasksList!$B$6:$B$1005,ROW(J290),1))=0,"",INDEX(TasksList!$B$6:$B$1005,ROW(J290),1)&amp;" - "&amp;INDEX(TasksList!$D$6:$D$1005,ROW(J290),1))</f>
        <v/>
      </c>
      <c r="K293" s="402"/>
      <c r="L293" s="399" t="str">
        <f t="array" ref="L293">IFERROR(INDEX($J$4:$J$1003,SMALL($K$4:$K$1003,ROW(L293)-3),1),"")</f>
        <v/>
      </c>
      <c r="M293" s="206"/>
      <c r="N293" s="362" t="str">
        <f>IFERROR(IF(LEN(INDEX(PlansAndNotes!$D$6:$D$4005,ROW(B293)-ROW($C$3)))=0,"",INDEX(PlansAndNotes!$D$6:$D$4005,ROW(B293)-ROW($C$3))),"")</f>
        <v/>
      </c>
      <c r="O293" s="165" t="str">
        <f t="shared" si="49"/>
        <v/>
      </c>
      <c r="P293" s="363" t="str">
        <f>IFERROR(IF(LEN(INDEX(PlansAndNotes!$E$6:$E$4005,ROW(B293)-ROW($C$3)))=0,"",INDEX(PlansAndNotes!$E$6:$E$4005,ROW(B293)-ROW($C$3))),"")</f>
        <v/>
      </c>
      <c r="Q293" s="363" t="str">
        <f>IFERROR(IF(LEN(INDEX(PlansAndNotes!$G$6:$G$4005,ROW(B293)-ROW($C$3)))=0,"",INDEX(PlansAndNotes!$G$6:$G$4005,ROW(B293)-ROW($C$3))),"")</f>
        <v/>
      </c>
      <c r="R293" s="361" t="str">
        <f>IFERROR(IF(LEN(D293)&gt;0,IF(LEN(INDEX(AdressBook!$C$6:$C$25,MATCH(D293,AdressBook!$B$6:$B$25,0),1))=0,"",INDEX(AdressBook!$C$6:$C$25,MATCH(D293,AdressBook!$B$6:$B$25,0),1)),""),"")</f>
        <v/>
      </c>
      <c r="S293" s="165">
        <f>IF(LEN(C293)&gt;0,IFERROR(IF(MATCH(C293,C294:$C$4004,0)&gt;0,-1,ROW(S293)-ROW($S$3)),ROW(S293)-ROW($S$3)),-1)</f>
        <v>-1</v>
      </c>
      <c r="T293" s="165">
        <f t="shared" si="50"/>
        <v>0</v>
      </c>
      <c r="U293" s="165" t="str">
        <f t="shared" si="51"/>
        <v/>
      </c>
      <c r="V293" s="165" t="str">
        <f>IFERROR(IF(OR(C293="",S293&lt;0),"",IF(SUBTOTAL(3,C293:C293)=0,-1,SUBTOTAL(3,$C$4:C293))),"")</f>
        <v/>
      </c>
      <c r="W293" s="156" t="str">
        <f t="array" ref="W293">IF(LEN(C293)&gt;0,IFERROR(IF(MATCH(C293,$C$3:$C292,0)&gt;0,N293-INDEX($N$3:N292,SUMPRODUCT(MAX(ROW($C$3:$C292)*(C293=$C$3:$C292)))-2,1),""),""),"")</f>
        <v/>
      </c>
      <c r="X293" s="156">
        <f t="shared" ca="1" si="52"/>
        <v>1</v>
      </c>
      <c r="Y293" s="156">
        <f t="shared" ca="1" si="53"/>
        <v>1</v>
      </c>
      <c r="AB293" s="406"/>
      <c r="AC293" s="380"/>
      <c r="AD293" s="380">
        <f t="shared" si="54"/>
        <v>0</v>
      </c>
      <c r="AQ293" s="165" t="str">
        <f t="shared" si="55"/>
        <v/>
      </c>
      <c r="AR293" s="167" t="str">
        <f t="array" ref="AR293" xml:space="preserve"> IFERROR( IF(OR(DATERANGE="All Data",DATERANGE=""), INDEX(Calculations!$AC$7:$AC$506,SMALL(IF(Calculations!$AC$7:$AC$506&lt;&gt;"0",ROW($AQ$6:$AQ$505)-ROW(INDEX($AQ$6:$AQ$505,1,1))+1),AQ293),1),INDEX(Calculations!$AD$7:$AD$506,SMALL(IF(Calculations!$AD$7:$AD$506&lt;&gt;0,ROW($AQ$6:$AQ$505)-ROW(INDEX($AQ$6:$AQ$505,1,1))+1),AQ293),1)),"")</f>
        <v/>
      </c>
      <c r="AS293" s="164" t="str">
        <f t="array" ref="AS293" xml:space="preserve"> IFERROR(IF(OR(DATERANGE="All Data",DATERANGE=""),INDEX(AdressBook!$B$6:$B$505,SMALL(IF(Calculations!$AC$7:$AC$506&lt;&gt;"0",ROW($AQ$6:$AQ$505)-ROW(INDEX($AQ$6:$AQ$505,1,1))+1),AQ293),1),INDEX(AdressBook!$B$6:$B$505,SMALL(IF(Calculations!$AD$7:$AD$506&lt;&gt;0,ROW($AQ$6:$AQ$505)-ROW(INDEX($AQ$6:$AQ$505,1,1))+1),AQ293),1)),"")</f>
        <v/>
      </c>
      <c r="AT293" s="227" t="str">
        <f t="shared" si="56"/>
        <v/>
      </c>
      <c r="AV293" s="199"/>
      <c r="AW293" s="199"/>
    </row>
    <row r="294" spans="2:49" hidden="1" x14ac:dyDescent="0.25">
      <c r="B294" s="390" t="str">
        <f>IFERROR(IF(LEN(INDEX(PlansAndNotes!$B$6:$B$2005,ROW(A294)-ROW($B$3)))=0,"",INDEX(PlansAndNotes!$B$6:$B$2005,ROW(A294)-ROW($B$3))),"")</f>
        <v/>
      </c>
      <c r="C294" s="361" t="str">
        <f t="shared" si="48"/>
        <v/>
      </c>
      <c r="D294" s="361" t="str">
        <f>IFERROR(IF(LEN(C294)&gt;0,IF(LEN(INDEX(TasksList!$C$6:$C$1005,MATCH(C294,TasksList!$B$6:$B$1005,0),1))=0,"",INDEX(TasksList!$C$6:$C$1005,MATCH(C294,TasksList!$B$6:$B$1005,0),1)),""),"")</f>
        <v/>
      </c>
      <c r="E294" s="361" t="str">
        <f>IFERROR(IF(LEN(C294)&gt;0,IF(LEN(INDEX(TasksList!$F$6:$F$1005,MATCH(C294,TasksList!$B$6:$B$1005,0),1))=0,"not set!",INDEX(TasksList!$F$6:$F$1005,MATCH(C294,TasksList!$B$6:$B$1005,0),1)),""),"")</f>
        <v/>
      </c>
      <c r="F294" s="360" t="str">
        <f>IFERROR(IF(LEN(D294)&gt;0,IF(LEN(INDEX(AdressBook!$D$6:$D$25,MATCH(D294,AdressBook!$B$6:$B$25,0),1))=0,"",INDEX(AdressBook!$D$6:$D$25,MATCH(D294,AdressBook!$B$6:$B$25,0),1)),""),"")</f>
        <v/>
      </c>
      <c r="G294" s="361" t="str">
        <f>IFERROR(IF(LEN(INDEX(PlansAndNotes!$F$6:$F$2005,ROW(B294)-ROW($C$3)))=0,"",INDEX(PlansAndNotes!$F$6:$F$2005,ROW(B294)-ROW($C$3))),"")</f>
        <v/>
      </c>
      <c r="H294" s="361" t="str">
        <f>IFERROR(IF(LEN(C294)&gt;0,IF(LEN(INDEX(TasksList!$G$6:$G$1005,MATCH(C294,TasksList!$B$6:$B$1005,0),1))=0,"",INDEX(TasksList!$G$6:$G$1005,MATCH(C294,TasksList!$B$6:$B$1005,0),1)),""),"")</f>
        <v/>
      </c>
      <c r="I294" s="381"/>
      <c r="J294" s="402" t="str">
        <f>IF(LEN(INDEX(TasksList!$B$6:$B$1005,ROW(J291),1))=0,"",INDEX(TasksList!$B$6:$B$1005,ROW(J291),1)&amp;" - "&amp;INDEX(TasksList!$D$6:$D$1005,ROW(J291),1))</f>
        <v/>
      </c>
      <c r="K294" s="402"/>
      <c r="L294" s="399" t="str">
        <f t="array" ref="L294">IFERROR(INDEX($J$4:$J$1003,SMALL($K$4:$K$1003,ROW(L294)-3),1),"")</f>
        <v/>
      </c>
      <c r="M294" s="206"/>
      <c r="N294" s="362" t="str">
        <f>IFERROR(IF(LEN(INDEX(PlansAndNotes!$D$6:$D$4005,ROW(B294)-ROW($C$3)))=0,"",INDEX(PlansAndNotes!$D$6:$D$4005,ROW(B294)-ROW($C$3))),"")</f>
        <v/>
      </c>
      <c r="O294" s="165" t="str">
        <f t="shared" si="49"/>
        <v/>
      </c>
      <c r="P294" s="363" t="str">
        <f>IFERROR(IF(LEN(INDEX(PlansAndNotes!$E$6:$E$4005,ROW(B294)-ROW($C$3)))=0,"",INDEX(PlansAndNotes!$E$6:$E$4005,ROW(B294)-ROW($C$3))),"")</f>
        <v/>
      </c>
      <c r="Q294" s="363" t="str">
        <f>IFERROR(IF(LEN(INDEX(PlansAndNotes!$G$6:$G$4005,ROW(B294)-ROW($C$3)))=0,"",INDEX(PlansAndNotes!$G$6:$G$4005,ROW(B294)-ROW($C$3))),"")</f>
        <v/>
      </c>
      <c r="R294" s="361" t="str">
        <f>IFERROR(IF(LEN(D294)&gt;0,IF(LEN(INDEX(AdressBook!$C$6:$C$25,MATCH(D294,AdressBook!$B$6:$B$25,0),1))=0,"",INDEX(AdressBook!$C$6:$C$25,MATCH(D294,AdressBook!$B$6:$B$25,0),1)),""),"")</f>
        <v/>
      </c>
      <c r="S294" s="165">
        <f>IF(LEN(C294)&gt;0,IFERROR(IF(MATCH(C294,C295:$C$4004,0)&gt;0,-1,ROW(S294)-ROW($S$3)),ROW(S294)-ROW($S$3)),-1)</f>
        <v>-1</v>
      </c>
      <c r="T294" s="165">
        <f t="shared" si="50"/>
        <v>0</v>
      </c>
      <c r="U294" s="165" t="str">
        <f t="shared" si="51"/>
        <v/>
      </c>
      <c r="V294" s="165" t="str">
        <f>IFERROR(IF(OR(C294="",S294&lt;0),"",IF(SUBTOTAL(3,C294:C294)=0,-1,SUBTOTAL(3,$C$4:C294))),"")</f>
        <v/>
      </c>
      <c r="W294" s="156" t="str">
        <f t="array" ref="W294">IF(LEN(C294)&gt;0,IFERROR(IF(MATCH(C294,$C$3:$C293,0)&gt;0,N294-INDEX($N$3:N293,SUMPRODUCT(MAX(ROW($C$3:$C293)*(C294=$C$3:$C293)))-2,1),""),""),"")</f>
        <v/>
      </c>
      <c r="X294" s="156">
        <f t="shared" ca="1" si="52"/>
        <v>1</v>
      </c>
      <c r="Y294" s="156">
        <f t="shared" ca="1" si="53"/>
        <v>1</v>
      </c>
      <c r="AB294" s="406"/>
      <c r="AC294" s="380"/>
      <c r="AD294" s="380">
        <f t="shared" si="54"/>
        <v>0</v>
      </c>
      <c r="AQ294" s="165" t="str">
        <f t="shared" si="55"/>
        <v/>
      </c>
      <c r="AR294" s="167" t="str">
        <f t="array" ref="AR294" xml:space="preserve"> IFERROR( IF(OR(DATERANGE="All Data",DATERANGE=""), INDEX(Calculations!$AC$7:$AC$506,SMALL(IF(Calculations!$AC$7:$AC$506&lt;&gt;"0",ROW($AQ$6:$AQ$505)-ROW(INDEX($AQ$6:$AQ$505,1,1))+1),AQ294),1),INDEX(Calculations!$AD$7:$AD$506,SMALL(IF(Calculations!$AD$7:$AD$506&lt;&gt;0,ROW($AQ$6:$AQ$505)-ROW(INDEX($AQ$6:$AQ$505,1,1))+1),AQ294),1)),"")</f>
        <v/>
      </c>
      <c r="AS294" s="164" t="str">
        <f t="array" ref="AS294" xml:space="preserve"> IFERROR(IF(OR(DATERANGE="All Data",DATERANGE=""),INDEX(AdressBook!$B$6:$B$505,SMALL(IF(Calculations!$AC$7:$AC$506&lt;&gt;"0",ROW($AQ$6:$AQ$505)-ROW(INDEX($AQ$6:$AQ$505,1,1))+1),AQ294),1),INDEX(AdressBook!$B$6:$B$505,SMALL(IF(Calculations!$AD$7:$AD$506&lt;&gt;0,ROW($AQ$6:$AQ$505)-ROW(INDEX($AQ$6:$AQ$505,1,1))+1),AQ294),1)),"")</f>
        <v/>
      </c>
      <c r="AT294" s="227" t="str">
        <f t="shared" si="56"/>
        <v/>
      </c>
      <c r="AV294" s="199"/>
      <c r="AW294" s="199"/>
    </row>
    <row r="295" spans="2:49" hidden="1" x14ac:dyDescent="0.25">
      <c r="B295" s="390" t="str">
        <f>IFERROR(IF(LEN(INDEX(PlansAndNotes!$B$6:$B$2005,ROW(A295)-ROW($B$3)))=0,"",INDEX(PlansAndNotes!$B$6:$B$2005,ROW(A295)-ROW($B$3))),"")</f>
        <v/>
      </c>
      <c r="C295" s="361" t="str">
        <f t="shared" si="48"/>
        <v/>
      </c>
      <c r="D295" s="361" t="str">
        <f>IFERROR(IF(LEN(C295)&gt;0,IF(LEN(INDEX(TasksList!$C$6:$C$1005,MATCH(C295,TasksList!$B$6:$B$1005,0),1))=0,"",INDEX(TasksList!$C$6:$C$1005,MATCH(C295,TasksList!$B$6:$B$1005,0),1)),""),"")</f>
        <v/>
      </c>
      <c r="E295" s="361" t="str">
        <f>IFERROR(IF(LEN(C295)&gt;0,IF(LEN(INDEX(TasksList!$F$6:$F$1005,MATCH(C295,TasksList!$B$6:$B$1005,0),1))=0,"not set!",INDEX(TasksList!$F$6:$F$1005,MATCH(C295,TasksList!$B$6:$B$1005,0),1)),""),"")</f>
        <v/>
      </c>
      <c r="F295" s="360" t="str">
        <f>IFERROR(IF(LEN(D295)&gt;0,IF(LEN(INDEX(AdressBook!$D$6:$D$25,MATCH(D295,AdressBook!$B$6:$B$25,0),1))=0,"",INDEX(AdressBook!$D$6:$D$25,MATCH(D295,AdressBook!$B$6:$B$25,0),1)),""),"")</f>
        <v/>
      </c>
      <c r="G295" s="361" t="str">
        <f>IFERROR(IF(LEN(INDEX(PlansAndNotes!$F$6:$F$2005,ROW(B295)-ROW($C$3)))=0,"",INDEX(PlansAndNotes!$F$6:$F$2005,ROW(B295)-ROW($C$3))),"")</f>
        <v/>
      </c>
      <c r="H295" s="361" t="str">
        <f>IFERROR(IF(LEN(C295)&gt;0,IF(LEN(INDEX(TasksList!$G$6:$G$1005,MATCH(C295,TasksList!$B$6:$B$1005,0),1))=0,"",INDEX(TasksList!$G$6:$G$1005,MATCH(C295,TasksList!$B$6:$B$1005,0),1)),""),"")</f>
        <v/>
      </c>
      <c r="I295" s="381"/>
      <c r="J295" s="402" t="str">
        <f>IF(LEN(INDEX(TasksList!$B$6:$B$1005,ROW(J292),1))=0,"",INDEX(TasksList!$B$6:$B$1005,ROW(J292),1)&amp;" - "&amp;INDEX(TasksList!$D$6:$D$1005,ROW(J292),1))</f>
        <v/>
      </c>
      <c r="K295" s="402"/>
      <c r="L295" s="399" t="str">
        <f t="array" ref="L295">IFERROR(INDEX($J$4:$J$1003,SMALL($K$4:$K$1003,ROW(L295)-3),1),"")</f>
        <v/>
      </c>
      <c r="M295" s="206"/>
      <c r="N295" s="362" t="str">
        <f>IFERROR(IF(LEN(INDEX(PlansAndNotes!$D$6:$D$4005,ROW(B295)-ROW($C$3)))=0,"",INDEX(PlansAndNotes!$D$6:$D$4005,ROW(B295)-ROW($C$3))),"")</f>
        <v/>
      </c>
      <c r="O295" s="165" t="str">
        <f t="shared" si="49"/>
        <v/>
      </c>
      <c r="P295" s="363" t="str">
        <f>IFERROR(IF(LEN(INDEX(PlansAndNotes!$E$6:$E$4005,ROW(B295)-ROW($C$3)))=0,"",INDEX(PlansAndNotes!$E$6:$E$4005,ROW(B295)-ROW($C$3))),"")</f>
        <v/>
      </c>
      <c r="Q295" s="363" t="str">
        <f>IFERROR(IF(LEN(INDEX(PlansAndNotes!$G$6:$G$4005,ROW(B295)-ROW($C$3)))=0,"",INDEX(PlansAndNotes!$G$6:$G$4005,ROW(B295)-ROW($C$3))),"")</f>
        <v/>
      </c>
      <c r="R295" s="361" t="str">
        <f>IFERROR(IF(LEN(D295)&gt;0,IF(LEN(INDEX(AdressBook!$C$6:$C$25,MATCH(D295,AdressBook!$B$6:$B$25,0),1))=0,"",INDEX(AdressBook!$C$6:$C$25,MATCH(D295,AdressBook!$B$6:$B$25,0),1)),""),"")</f>
        <v/>
      </c>
      <c r="S295" s="165">
        <f>IF(LEN(C295)&gt;0,IFERROR(IF(MATCH(C295,C296:$C$4004,0)&gt;0,-1,ROW(S295)-ROW($S$3)),ROW(S295)-ROW($S$3)),-1)</f>
        <v>-1</v>
      </c>
      <c r="T295" s="165">
        <f t="shared" si="50"/>
        <v>0</v>
      </c>
      <c r="U295" s="165" t="str">
        <f t="shared" si="51"/>
        <v/>
      </c>
      <c r="V295" s="165" t="str">
        <f>IFERROR(IF(OR(C295="",S295&lt;0),"",IF(SUBTOTAL(3,C295:C295)=0,-1,SUBTOTAL(3,$C$4:C295))),"")</f>
        <v/>
      </c>
      <c r="W295" s="156" t="str">
        <f t="array" ref="W295">IF(LEN(C295)&gt;0,IFERROR(IF(MATCH(C295,$C$3:$C294,0)&gt;0,N295-INDEX($N$3:N294,SUMPRODUCT(MAX(ROW($C$3:$C294)*(C295=$C$3:$C294)))-2,1),""),""),"")</f>
        <v/>
      </c>
      <c r="X295" s="156">
        <f t="shared" ca="1" si="52"/>
        <v>1</v>
      </c>
      <c r="Y295" s="156">
        <f t="shared" ca="1" si="53"/>
        <v>1</v>
      </c>
      <c r="AB295" s="406"/>
      <c r="AC295" s="380"/>
      <c r="AD295" s="380">
        <f t="shared" si="54"/>
        <v>0</v>
      </c>
      <c r="AQ295" s="165" t="str">
        <f t="shared" si="55"/>
        <v/>
      </c>
      <c r="AR295" s="167" t="str">
        <f t="array" ref="AR295" xml:space="preserve"> IFERROR( IF(OR(DATERANGE="All Data",DATERANGE=""), INDEX(Calculations!$AC$7:$AC$506,SMALL(IF(Calculations!$AC$7:$AC$506&lt;&gt;"0",ROW($AQ$6:$AQ$505)-ROW(INDEX($AQ$6:$AQ$505,1,1))+1),AQ295),1),INDEX(Calculations!$AD$7:$AD$506,SMALL(IF(Calculations!$AD$7:$AD$506&lt;&gt;0,ROW($AQ$6:$AQ$505)-ROW(INDEX($AQ$6:$AQ$505,1,1))+1),AQ295),1)),"")</f>
        <v/>
      </c>
      <c r="AS295" s="164" t="str">
        <f t="array" ref="AS295" xml:space="preserve"> IFERROR(IF(OR(DATERANGE="All Data",DATERANGE=""),INDEX(AdressBook!$B$6:$B$505,SMALL(IF(Calculations!$AC$7:$AC$506&lt;&gt;"0",ROW($AQ$6:$AQ$505)-ROW(INDEX($AQ$6:$AQ$505,1,1))+1),AQ295),1),INDEX(AdressBook!$B$6:$B$505,SMALL(IF(Calculations!$AD$7:$AD$506&lt;&gt;0,ROW($AQ$6:$AQ$505)-ROW(INDEX($AQ$6:$AQ$505,1,1))+1),AQ295),1)),"")</f>
        <v/>
      </c>
      <c r="AT295" s="227" t="str">
        <f t="shared" si="56"/>
        <v/>
      </c>
      <c r="AV295" s="199"/>
      <c r="AW295" s="199"/>
    </row>
    <row r="296" spans="2:49" hidden="1" x14ac:dyDescent="0.25">
      <c r="B296" s="390" t="str">
        <f>IFERROR(IF(LEN(INDEX(PlansAndNotes!$B$6:$B$2005,ROW(A296)-ROW($B$3)))=0,"",INDEX(PlansAndNotes!$B$6:$B$2005,ROW(A296)-ROW($B$3))),"")</f>
        <v/>
      </c>
      <c r="C296" s="361" t="str">
        <f t="shared" si="48"/>
        <v/>
      </c>
      <c r="D296" s="361" t="str">
        <f>IFERROR(IF(LEN(C296)&gt;0,IF(LEN(INDEX(TasksList!$C$6:$C$1005,MATCH(C296,TasksList!$B$6:$B$1005,0),1))=0,"",INDEX(TasksList!$C$6:$C$1005,MATCH(C296,TasksList!$B$6:$B$1005,0),1)),""),"")</f>
        <v/>
      </c>
      <c r="E296" s="361" t="str">
        <f>IFERROR(IF(LEN(C296)&gt;0,IF(LEN(INDEX(TasksList!$F$6:$F$1005,MATCH(C296,TasksList!$B$6:$B$1005,0),1))=0,"not set!",INDEX(TasksList!$F$6:$F$1005,MATCH(C296,TasksList!$B$6:$B$1005,0),1)),""),"")</f>
        <v/>
      </c>
      <c r="F296" s="360" t="str">
        <f>IFERROR(IF(LEN(D296)&gt;0,IF(LEN(INDEX(AdressBook!$D$6:$D$25,MATCH(D296,AdressBook!$B$6:$B$25,0),1))=0,"",INDEX(AdressBook!$D$6:$D$25,MATCH(D296,AdressBook!$B$6:$B$25,0),1)),""),"")</f>
        <v/>
      </c>
      <c r="G296" s="361" t="str">
        <f>IFERROR(IF(LEN(INDEX(PlansAndNotes!$F$6:$F$2005,ROW(B296)-ROW($C$3)))=0,"",INDEX(PlansAndNotes!$F$6:$F$2005,ROW(B296)-ROW($C$3))),"")</f>
        <v/>
      </c>
      <c r="H296" s="361" t="str">
        <f>IFERROR(IF(LEN(C296)&gt;0,IF(LEN(INDEX(TasksList!$G$6:$G$1005,MATCH(C296,TasksList!$B$6:$B$1005,0),1))=0,"",INDEX(TasksList!$G$6:$G$1005,MATCH(C296,TasksList!$B$6:$B$1005,0),1)),""),"")</f>
        <v/>
      </c>
      <c r="I296" s="381"/>
      <c r="J296" s="402" t="str">
        <f>IF(LEN(INDEX(TasksList!$B$6:$B$1005,ROW(J293),1))=0,"",INDEX(TasksList!$B$6:$B$1005,ROW(J293),1)&amp;" - "&amp;INDEX(TasksList!$D$6:$D$1005,ROW(J293),1))</f>
        <v/>
      </c>
      <c r="K296" s="402"/>
      <c r="L296" s="399" t="str">
        <f t="array" ref="L296">IFERROR(INDEX($J$4:$J$1003,SMALL($K$4:$K$1003,ROW(L296)-3),1),"")</f>
        <v/>
      </c>
      <c r="M296" s="206"/>
      <c r="N296" s="362" t="str">
        <f>IFERROR(IF(LEN(INDEX(PlansAndNotes!$D$6:$D$4005,ROW(B296)-ROW($C$3)))=0,"",INDEX(PlansAndNotes!$D$6:$D$4005,ROW(B296)-ROW($C$3))),"")</f>
        <v/>
      </c>
      <c r="O296" s="165" t="str">
        <f t="shared" si="49"/>
        <v/>
      </c>
      <c r="P296" s="363" t="str">
        <f>IFERROR(IF(LEN(INDEX(PlansAndNotes!$E$6:$E$4005,ROW(B296)-ROW($C$3)))=0,"",INDEX(PlansAndNotes!$E$6:$E$4005,ROW(B296)-ROW($C$3))),"")</f>
        <v/>
      </c>
      <c r="Q296" s="363" t="str">
        <f>IFERROR(IF(LEN(INDEX(PlansAndNotes!$G$6:$G$4005,ROW(B296)-ROW($C$3)))=0,"",INDEX(PlansAndNotes!$G$6:$G$4005,ROW(B296)-ROW($C$3))),"")</f>
        <v/>
      </c>
      <c r="R296" s="361" t="str">
        <f>IFERROR(IF(LEN(D296)&gt;0,IF(LEN(INDEX(AdressBook!$C$6:$C$25,MATCH(D296,AdressBook!$B$6:$B$25,0),1))=0,"",INDEX(AdressBook!$C$6:$C$25,MATCH(D296,AdressBook!$B$6:$B$25,0),1)),""),"")</f>
        <v/>
      </c>
      <c r="S296" s="165">
        <f>IF(LEN(C296)&gt;0,IFERROR(IF(MATCH(C296,C297:$C$4004,0)&gt;0,-1,ROW(S296)-ROW($S$3)),ROW(S296)-ROW($S$3)),-1)</f>
        <v>-1</v>
      </c>
      <c r="T296" s="165">
        <f t="shared" si="50"/>
        <v>0</v>
      </c>
      <c r="U296" s="165" t="str">
        <f t="shared" si="51"/>
        <v/>
      </c>
      <c r="V296" s="165" t="str">
        <f>IFERROR(IF(OR(C296="",S296&lt;0),"",IF(SUBTOTAL(3,C296:C296)=0,-1,SUBTOTAL(3,$C$4:C296))),"")</f>
        <v/>
      </c>
      <c r="W296" s="156" t="str">
        <f t="array" ref="W296">IF(LEN(C296)&gt;0,IFERROR(IF(MATCH(C296,$C$3:$C295,0)&gt;0,N296-INDEX($N$3:N295,SUMPRODUCT(MAX(ROW($C$3:$C295)*(C296=$C$3:$C295)))-2,1),""),""),"")</f>
        <v/>
      </c>
      <c r="X296" s="156">
        <f t="shared" ca="1" si="52"/>
        <v>1</v>
      </c>
      <c r="Y296" s="156">
        <f t="shared" ca="1" si="53"/>
        <v>1</v>
      </c>
      <c r="AB296" s="406"/>
      <c r="AC296" s="380"/>
      <c r="AD296" s="380">
        <f t="shared" si="54"/>
        <v>0</v>
      </c>
      <c r="AQ296" s="165" t="str">
        <f t="shared" si="55"/>
        <v/>
      </c>
      <c r="AR296" s="167" t="str">
        <f t="array" ref="AR296" xml:space="preserve"> IFERROR( IF(OR(DATERANGE="All Data",DATERANGE=""), INDEX(Calculations!$AC$7:$AC$506,SMALL(IF(Calculations!$AC$7:$AC$506&lt;&gt;"0",ROW($AQ$6:$AQ$505)-ROW(INDEX($AQ$6:$AQ$505,1,1))+1),AQ296),1),INDEX(Calculations!$AD$7:$AD$506,SMALL(IF(Calculations!$AD$7:$AD$506&lt;&gt;0,ROW($AQ$6:$AQ$505)-ROW(INDEX($AQ$6:$AQ$505,1,1))+1),AQ296),1)),"")</f>
        <v/>
      </c>
      <c r="AS296" s="164" t="str">
        <f t="array" ref="AS296" xml:space="preserve"> IFERROR(IF(OR(DATERANGE="All Data",DATERANGE=""),INDEX(AdressBook!$B$6:$B$505,SMALL(IF(Calculations!$AC$7:$AC$506&lt;&gt;"0",ROW($AQ$6:$AQ$505)-ROW(INDEX($AQ$6:$AQ$505,1,1))+1),AQ296),1),INDEX(AdressBook!$B$6:$B$505,SMALL(IF(Calculations!$AD$7:$AD$506&lt;&gt;0,ROW($AQ$6:$AQ$505)-ROW(INDEX($AQ$6:$AQ$505,1,1))+1),AQ296),1)),"")</f>
        <v/>
      </c>
      <c r="AT296" s="227" t="str">
        <f t="shared" si="56"/>
        <v/>
      </c>
      <c r="AV296" s="199"/>
      <c r="AW296" s="199"/>
    </row>
    <row r="297" spans="2:49" hidden="1" x14ac:dyDescent="0.25">
      <c r="B297" s="390" t="str">
        <f>IFERROR(IF(LEN(INDEX(PlansAndNotes!$B$6:$B$2005,ROW(A297)-ROW($B$3)))=0,"",INDEX(PlansAndNotes!$B$6:$B$2005,ROW(A297)-ROW($B$3))),"")</f>
        <v/>
      </c>
      <c r="C297" s="361" t="str">
        <f t="shared" si="48"/>
        <v/>
      </c>
      <c r="D297" s="361" t="str">
        <f>IFERROR(IF(LEN(C297)&gt;0,IF(LEN(INDEX(TasksList!$C$6:$C$1005,MATCH(C297,TasksList!$B$6:$B$1005,0),1))=0,"",INDEX(TasksList!$C$6:$C$1005,MATCH(C297,TasksList!$B$6:$B$1005,0),1)),""),"")</f>
        <v/>
      </c>
      <c r="E297" s="361" t="str">
        <f>IFERROR(IF(LEN(C297)&gt;0,IF(LEN(INDEX(TasksList!$F$6:$F$1005,MATCH(C297,TasksList!$B$6:$B$1005,0),1))=0,"not set!",INDEX(TasksList!$F$6:$F$1005,MATCH(C297,TasksList!$B$6:$B$1005,0),1)),""),"")</f>
        <v/>
      </c>
      <c r="F297" s="360" t="str">
        <f>IFERROR(IF(LEN(D297)&gt;0,IF(LEN(INDEX(AdressBook!$D$6:$D$25,MATCH(D297,AdressBook!$B$6:$B$25,0),1))=0,"",INDEX(AdressBook!$D$6:$D$25,MATCH(D297,AdressBook!$B$6:$B$25,0),1)),""),"")</f>
        <v/>
      </c>
      <c r="G297" s="361" t="str">
        <f>IFERROR(IF(LEN(INDEX(PlansAndNotes!$F$6:$F$2005,ROW(B297)-ROW($C$3)))=0,"",INDEX(PlansAndNotes!$F$6:$F$2005,ROW(B297)-ROW($C$3))),"")</f>
        <v/>
      </c>
      <c r="H297" s="361" t="str">
        <f>IFERROR(IF(LEN(C297)&gt;0,IF(LEN(INDEX(TasksList!$G$6:$G$1005,MATCH(C297,TasksList!$B$6:$B$1005,0),1))=0,"",INDEX(TasksList!$G$6:$G$1005,MATCH(C297,TasksList!$B$6:$B$1005,0),1)),""),"")</f>
        <v/>
      </c>
      <c r="I297" s="381"/>
      <c r="J297" s="402" t="str">
        <f>IF(LEN(INDEX(TasksList!$B$6:$B$1005,ROW(J294),1))=0,"",INDEX(TasksList!$B$6:$B$1005,ROW(J294),1)&amp;" - "&amp;INDEX(TasksList!$D$6:$D$1005,ROW(J294),1))</f>
        <v/>
      </c>
      <c r="K297" s="402"/>
      <c r="L297" s="399" t="str">
        <f t="array" ref="L297">IFERROR(INDEX($J$4:$J$1003,SMALL($K$4:$K$1003,ROW(L297)-3),1),"")</f>
        <v/>
      </c>
      <c r="M297" s="206"/>
      <c r="N297" s="362" t="str">
        <f>IFERROR(IF(LEN(INDEX(PlansAndNotes!$D$6:$D$4005,ROW(B297)-ROW($C$3)))=0,"",INDEX(PlansAndNotes!$D$6:$D$4005,ROW(B297)-ROW($C$3))),"")</f>
        <v/>
      </c>
      <c r="O297" s="165" t="str">
        <f t="shared" si="49"/>
        <v/>
      </c>
      <c r="P297" s="363" t="str">
        <f>IFERROR(IF(LEN(INDEX(PlansAndNotes!$E$6:$E$4005,ROW(B297)-ROW($C$3)))=0,"",INDEX(PlansAndNotes!$E$6:$E$4005,ROW(B297)-ROW($C$3))),"")</f>
        <v/>
      </c>
      <c r="Q297" s="363" t="str">
        <f>IFERROR(IF(LEN(INDEX(PlansAndNotes!$G$6:$G$4005,ROW(B297)-ROW($C$3)))=0,"",INDEX(PlansAndNotes!$G$6:$G$4005,ROW(B297)-ROW($C$3))),"")</f>
        <v/>
      </c>
      <c r="R297" s="361" t="str">
        <f>IFERROR(IF(LEN(D297)&gt;0,IF(LEN(INDEX(AdressBook!$C$6:$C$25,MATCH(D297,AdressBook!$B$6:$B$25,0),1))=0,"",INDEX(AdressBook!$C$6:$C$25,MATCH(D297,AdressBook!$B$6:$B$25,0),1)),""),"")</f>
        <v/>
      </c>
      <c r="S297" s="165">
        <f>IF(LEN(C297)&gt;0,IFERROR(IF(MATCH(C297,C298:$C$4004,0)&gt;0,-1,ROW(S297)-ROW($S$3)),ROW(S297)-ROW($S$3)),-1)</f>
        <v>-1</v>
      </c>
      <c r="T297" s="165">
        <f t="shared" si="50"/>
        <v>0</v>
      </c>
      <c r="U297" s="165" t="str">
        <f t="shared" si="51"/>
        <v/>
      </c>
      <c r="V297" s="165" t="str">
        <f>IFERROR(IF(OR(C297="",S297&lt;0),"",IF(SUBTOTAL(3,C297:C297)=0,-1,SUBTOTAL(3,$C$4:C297))),"")</f>
        <v/>
      </c>
      <c r="W297" s="156" t="str">
        <f t="array" ref="W297">IF(LEN(C297)&gt;0,IFERROR(IF(MATCH(C297,$C$3:$C296,0)&gt;0,N297-INDEX($N$3:N296,SUMPRODUCT(MAX(ROW($C$3:$C296)*(C297=$C$3:$C296)))-2,1),""),""),"")</f>
        <v/>
      </c>
      <c r="X297" s="156">
        <f t="shared" ca="1" si="52"/>
        <v>1</v>
      </c>
      <c r="Y297" s="156">
        <f t="shared" ca="1" si="53"/>
        <v>1</v>
      </c>
      <c r="AB297" s="406"/>
      <c r="AC297" s="380"/>
      <c r="AD297" s="380">
        <f t="shared" si="54"/>
        <v>0</v>
      </c>
      <c r="AQ297" s="165" t="str">
        <f t="shared" si="55"/>
        <v/>
      </c>
      <c r="AR297" s="167" t="str">
        <f t="array" ref="AR297" xml:space="preserve"> IFERROR( IF(OR(DATERANGE="All Data",DATERANGE=""), INDEX(Calculations!$AC$7:$AC$506,SMALL(IF(Calculations!$AC$7:$AC$506&lt;&gt;"0",ROW($AQ$6:$AQ$505)-ROW(INDEX($AQ$6:$AQ$505,1,1))+1),AQ297),1),INDEX(Calculations!$AD$7:$AD$506,SMALL(IF(Calculations!$AD$7:$AD$506&lt;&gt;0,ROW($AQ$6:$AQ$505)-ROW(INDEX($AQ$6:$AQ$505,1,1))+1),AQ297),1)),"")</f>
        <v/>
      </c>
      <c r="AS297" s="164" t="str">
        <f t="array" ref="AS297" xml:space="preserve"> IFERROR(IF(OR(DATERANGE="All Data",DATERANGE=""),INDEX(AdressBook!$B$6:$B$505,SMALL(IF(Calculations!$AC$7:$AC$506&lt;&gt;"0",ROW($AQ$6:$AQ$505)-ROW(INDEX($AQ$6:$AQ$505,1,1))+1),AQ297),1),INDEX(AdressBook!$B$6:$B$505,SMALL(IF(Calculations!$AD$7:$AD$506&lt;&gt;0,ROW($AQ$6:$AQ$505)-ROW(INDEX($AQ$6:$AQ$505,1,1))+1),AQ297),1)),"")</f>
        <v/>
      </c>
      <c r="AT297" s="227" t="str">
        <f t="shared" si="56"/>
        <v/>
      </c>
      <c r="AV297" s="199"/>
      <c r="AW297" s="199"/>
    </row>
    <row r="298" spans="2:49" hidden="1" x14ac:dyDescent="0.25">
      <c r="B298" s="390" t="str">
        <f>IFERROR(IF(LEN(INDEX(PlansAndNotes!$B$6:$B$2005,ROW(A298)-ROW($B$3)))=0,"",INDEX(PlansAndNotes!$B$6:$B$2005,ROW(A298)-ROW($B$3))),"")</f>
        <v/>
      </c>
      <c r="C298" s="361" t="str">
        <f t="shared" si="48"/>
        <v/>
      </c>
      <c r="D298" s="361" t="str">
        <f>IFERROR(IF(LEN(C298)&gt;0,IF(LEN(INDEX(TasksList!$C$6:$C$1005,MATCH(C298,TasksList!$B$6:$B$1005,0),1))=0,"",INDEX(TasksList!$C$6:$C$1005,MATCH(C298,TasksList!$B$6:$B$1005,0),1)),""),"")</f>
        <v/>
      </c>
      <c r="E298" s="361" t="str">
        <f>IFERROR(IF(LEN(C298)&gt;0,IF(LEN(INDEX(TasksList!$F$6:$F$1005,MATCH(C298,TasksList!$B$6:$B$1005,0),1))=0,"not set!",INDEX(TasksList!$F$6:$F$1005,MATCH(C298,TasksList!$B$6:$B$1005,0),1)),""),"")</f>
        <v/>
      </c>
      <c r="F298" s="360" t="str">
        <f>IFERROR(IF(LEN(D298)&gt;0,IF(LEN(INDEX(AdressBook!$D$6:$D$25,MATCH(D298,AdressBook!$B$6:$B$25,0),1))=0,"",INDEX(AdressBook!$D$6:$D$25,MATCH(D298,AdressBook!$B$6:$B$25,0),1)),""),"")</f>
        <v/>
      </c>
      <c r="G298" s="361" t="str">
        <f>IFERROR(IF(LEN(INDEX(PlansAndNotes!$F$6:$F$2005,ROW(B298)-ROW($C$3)))=0,"",INDEX(PlansAndNotes!$F$6:$F$2005,ROW(B298)-ROW($C$3))),"")</f>
        <v/>
      </c>
      <c r="H298" s="361" t="str">
        <f>IFERROR(IF(LEN(C298)&gt;0,IF(LEN(INDEX(TasksList!$G$6:$G$1005,MATCH(C298,TasksList!$B$6:$B$1005,0),1))=0,"",INDEX(TasksList!$G$6:$G$1005,MATCH(C298,TasksList!$B$6:$B$1005,0),1)),""),"")</f>
        <v/>
      </c>
      <c r="I298" s="381"/>
      <c r="J298" s="402" t="str">
        <f>IF(LEN(INDEX(TasksList!$B$6:$B$1005,ROW(J295),1))=0,"",INDEX(TasksList!$B$6:$B$1005,ROW(J295),1)&amp;" - "&amp;INDEX(TasksList!$D$6:$D$1005,ROW(J295),1))</f>
        <v/>
      </c>
      <c r="K298" s="402"/>
      <c r="L298" s="399" t="str">
        <f t="array" ref="L298">IFERROR(INDEX($J$4:$J$1003,SMALL($K$4:$K$1003,ROW(L298)-3),1),"")</f>
        <v/>
      </c>
      <c r="M298" s="206"/>
      <c r="N298" s="362" t="str">
        <f>IFERROR(IF(LEN(INDEX(PlansAndNotes!$D$6:$D$4005,ROW(B298)-ROW($C$3)))=0,"",INDEX(PlansAndNotes!$D$6:$D$4005,ROW(B298)-ROW($C$3))),"")</f>
        <v/>
      </c>
      <c r="O298" s="165" t="str">
        <f t="shared" si="49"/>
        <v/>
      </c>
      <c r="P298" s="363" t="str">
        <f>IFERROR(IF(LEN(INDEX(PlansAndNotes!$E$6:$E$4005,ROW(B298)-ROW($C$3)))=0,"",INDEX(PlansAndNotes!$E$6:$E$4005,ROW(B298)-ROW($C$3))),"")</f>
        <v/>
      </c>
      <c r="Q298" s="363" t="str">
        <f>IFERROR(IF(LEN(INDEX(PlansAndNotes!$G$6:$G$4005,ROW(B298)-ROW($C$3)))=0,"",INDEX(PlansAndNotes!$G$6:$G$4005,ROW(B298)-ROW($C$3))),"")</f>
        <v/>
      </c>
      <c r="R298" s="361" t="str">
        <f>IFERROR(IF(LEN(D298)&gt;0,IF(LEN(INDEX(AdressBook!$C$6:$C$25,MATCH(D298,AdressBook!$B$6:$B$25,0),1))=0,"",INDEX(AdressBook!$C$6:$C$25,MATCH(D298,AdressBook!$B$6:$B$25,0),1)),""),"")</f>
        <v/>
      </c>
      <c r="S298" s="165">
        <f>IF(LEN(C298)&gt;0,IFERROR(IF(MATCH(C298,C299:$C$4004,0)&gt;0,-1,ROW(S298)-ROW($S$3)),ROW(S298)-ROW($S$3)),-1)</f>
        <v>-1</v>
      </c>
      <c r="T298" s="165">
        <f t="shared" si="50"/>
        <v>0</v>
      </c>
      <c r="U298" s="165" t="str">
        <f t="shared" si="51"/>
        <v/>
      </c>
      <c r="V298" s="165" t="str">
        <f>IFERROR(IF(OR(C298="",S298&lt;0),"",IF(SUBTOTAL(3,C298:C298)=0,-1,SUBTOTAL(3,$C$4:C298))),"")</f>
        <v/>
      </c>
      <c r="W298" s="156" t="str">
        <f t="array" ref="W298">IF(LEN(C298)&gt;0,IFERROR(IF(MATCH(C298,$C$3:$C297,0)&gt;0,N298-INDEX($N$3:N297,SUMPRODUCT(MAX(ROW($C$3:$C297)*(C298=$C$3:$C297)))-2,1),""),""),"")</f>
        <v/>
      </c>
      <c r="X298" s="156">
        <f t="shared" ca="1" si="52"/>
        <v>1</v>
      </c>
      <c r="Y298" s="156">
        <f t="shared" ca="1" si="53"/>
        <v>1</v>
      </c>
      <c r="AB298" s="406"/>
      <c r="AC298" s="380"/>
      <c r="AD298" s="380">
        <f t="shared" si="54"/>
        <v>0</v>
      </c>
      <c r="AQ298" s="165" t="str">
        <f t="shared" si="55"/>
        <v/>
      </c>
      <c r="AR298" s="167" t="str">
        <f t="array" ref="AR298" xml:space="preserve"> IFERROR( IF(OR(DATERANGE="All Data",DATERANGE=""), INDEX(Calculations!$AC$7:$AC$506,SMALL(IF(Calculations!$AC$7:$AC$506&lt;&gt;"0",ROW($AQ$6:$AQ$505)-ROW(INDEX($AQ$6:$AQ$505,1,1))+1),AQ298),1),INDEX(Calculations!$AD$7:$AD$506,SMALL(IF(Calculations!$AD$7:$AD$506&lt;&gt;0,ROW($AQ$6:$AQ$505)-ROW(INDEX($AQ$6:$AQ$505,1,1))+1),AQ298),1)),"")</f>
        <v/>
      </c>
      <c r="AS298" s="164" t="str">
        <f t="array" ref="AS298" xml:space="preserve"> IFERROR(IF(OR(DATERANGE="All Data",DATERANGE=""),INDEX(AdressBook!$B$6:$B$505,SMALL(IF(Calculations!$AC$7:$AC$506&lt;&gt;"0",ROW($AQ$6:$AQ$505)-ROW(INDEX($AQ$6:$AQ$505,1,1))+1),AQ298),1),INDEX(AdressBook!$B$6:$B$505,SMALL(IF(Calculations!$AD$7:$AD$506&lt;&gt;0,ROW($AQ$6:$AQ$505)-ROW(INDEX($AQ$6:$AQ$505,1,1))+1),AQ298),1)),"")</f>
        <v/>
      </c>
      <c r="AT298" s="227" t="str">
        <f t="shared" si="56"/>
        <v/>
      </c>
      <c r="AV298" s="199"/>
      <c r="AW298" s="199"/>
    </row>
    <row r="299" spans="2:49" hidden="1" x14ac:dyDescent="0.25">
      <c r="B299" s="390" t="str">
        <f>IFERROR(IF(LEN(INDEX(PlansAndNotes!$B$6:$B$2005,ROW(A299)-ROW($B$3)))=0,"",INDEX(PlansAndNotes!$B$6:$B$2005,ROW(A299)-ROW($B$3))),"")</f>
        <v/>
      </c>
      <c r="C299" s="361" t="str">
        <f t="shared" si="48"/>
        <v/>
      </c>
      <c r="D299" s="361" t="str">
        <f>IFERROR(IF(LEN(C299)&gt;0,IF(LEN(INDEX(TasksList!$C$6:$C$1005,MATCH(C299,TasksList!$B$6:$B$1005,0),1))=0,"",INDEX(TasksList!$C$6:$C$1005,MATCH(C299,TasksList!$B$6:$B$1005,0),1)),""),"")</f>
        <v/>
      </c>
      <c r="E299" s="361" t="str">
        <f>IFERROR(IF(LEN(C299)&gt;0,IF(LEN(INDEX(TasksList!$F$6:$F$1005,MATCH(C299,TasksList!$B$6:$B$1005,0),1))=0,"not set!",INDEX(TasksList!$F$6:$F$1005,MATCH(C299,TasksList!$B$6:$B$1005,0),1)),""),"")</f>
        <v/>
      </c>
      <c r="F299" s="360" t="str">
        <f>IFERROR(IF(LEN(D299)&gt;0,IF(LEN(INDEX(AdressBook!$D$6:$D$25,MATCH(D299,AdressBook!$B$6:$B$25,0),1))=0,"",INDEX(AdressBook!$D$6:$D$25,MATCH(D299,AdressBook!$B$6:$B$25,0),1)),""),"")</f>
        <v/>
      </c>
      <c r="G299" s="361" t="str">
        <f>IFERROR(IF(LEN(INDEX(PlansAndNotes!$F$6:$F$2005,ROW(B299)-ROW($C$3)))=0,"",INDEX(PlansAndNotes!$F$6:$F$2005,ROW(B299)-ROW($C$3))),"")</f>
        <v/>
      </c>
      <c r="H299" s="361" t="str">
        <f>IFERROR(IF(LEN(C299)&gt;0,IF(LEN(INDEX(TasksList!$G$6:$G$1005,MATCH(C299,TasksList!$B$6:$B$1005,0),1))=0,"",INDEX(TasksList!$G$6:$G$1005,MATCH(C299,TasksList!$B$6:$B$1005,0),1)),""),"")</f>
        <v/>
      </c>
      <c r="I299" s="381"/>
      <c r="J299" s="402" t="str">
        <f>IF(LEN(INDEX(TasksList!$B$6:$B$1005,ROW(J296),1))=0,"",INDEX(TasksList!$B$6:$B$1005,ROW(J296),1)&amp;" - "&amp;INDEX(TasksList!$D$6:$D$1005,ROW(J296),1))</f>
        <v/>
      </c>
      <c r="K299" s="402"/>
      <c r="L299" s="399" t="str">
        <f t="array" ref="L299">IFERROR(INDEX($J$4:$J$1003,SMALL($K$4:$K$1003,ROW(L299)-3),1),"")</f>
        <v/>
      </c>
      <c r="M299" s="206"/>
      <c r="N299" s="362" t="str">
        <f>IFERROR(IF(LEN(INDEX(PlansAndNotes!$D$6:$D$4005,ROW(B299)-ROW($C$3)))=0,"",INDEX(PlansAndNotes!$D$6:$D$4005,ROW(B299)-ROW($C$3))),"")</f>
        <v/>
      </c>
      <c r="O299" s="165" t="str">
        <f t="shared" si="49"/>
        <v/>
      </c>
      <c r="P299" s="363" t="str">
        <f>IFERROR(IF(LEN(INDEX(PlansAndNotes!$E$6:$E$4005,ROW(B299)-ROW($C$3)))=0,"",INDEX(PlansAndNotes!$E$6:$E$4005,ROW(B299)-ROW($C$3))),"")</f>
        <v/>
      </c>
      <c r="Q299" s="363" t="str">
        <f>IFERROR(IF(LEN(INDEX(PlansAndNotes!$G$6:$G$4005,ROW(B299)-ROW($C$3)))=0,"",INDEX(PlansAndNotes!$G$6:$G$4005,ROW(B299)-ROW($C$3))),"")</f>
        <v/>
      </c>
      <c r="R299" s="361" t="str">
        <f>IFERROR(IF(LEN(D299)&gt;0,IF(LEN(INDEX(AdressBook!$C$6:$C$25,MATCH(D299,AdressBook!$B$6:$B$25,0),1))=0,"",INDEX(AdressBook!$C$6:$C$25,MATCH(D299,AdressBook!$B$6:$B$25,0),1)),""),"")</f>
        <v/>
      </c>
      <c r="S299" s="165">
        <f>IF(LEN(C299)&gt;0,IFERROR(IF(MATCH(C299,C300:$C$4004,0)&gt;0,-1,ROW(S299)-ROW($S$3)),ROW(S299)-ROW($S$3)),-1)</f>
        <v>-1</v>
      </c>
      <c r="T299" s="165">
        <f t="shared" si="50"/>
        <v>0</v>
      </c>
      <c r="U299" s="165" t="str">
        <f t="shared" si="51"/>
        <v/>
      </c>
      <c r="V299" s="165" t="str">
        <f>IFERROR(IF(OR(C299="",S299&lt;0),"",IF(SUBTOTAL(3,C299:C299)=0,-1,SUBTOTAL(3,$C$4:C299))),"")</f>
        <v/>
      </c>
      <c r="W299" s="156" t="str">
        <f t="array" ref="W299">IF(LEN(C299)&gt;0,IFERROR(IF(MATCH(C299,$C$3:$C298,0)&gt;0,N299-INDEX($N$3:N298,SUMPRODUCT(MAX(ROW($C$3:$C298)*(C299=$C$3:$C298)))-2,1),""),""),"")</f>
        <v/>
      </c>
      <c r="X299" s="156">
        <f t="shared" ca="1" si="52"/>
        <v>1</v>
      </c>
      <c r="Y299" s="156">
        <f t="shared" ca="1" si="53"/>
        <v>1</v>
      </c>
      <c r="AB299" s="406"/>
      <c r="AC299" s="380"/>
      <c r="AD299" s="380">
        <f t="shared" si="54"/>
        <v>0</v>
      </c>
      <c r="AQ299" s="165" t="str">
        <f t="shared" si="55"/>
        <v/>
      </c>
      <c r="AR299" s="167" t="str">
        <f t="array" ref="AR299" xml:space="preserve"> IFERROR( IF(OR(DATERANGE="All Data",DATERANGE=""), INDEX(Calculations!$AC$7:$AC$506,SMALL(IF(Calculations!$AC$7:$AC$506&lt;&gt;"0",ROW($AQ$6:$AQ$505)-ROW(INDEX($AQ$6:$AQ$505,1,1))+1),AQ299),1),INDEX(Calculations!$AD$7:$AD$506,SMALL(IF(Calculations!$AD$7:$AD$506&lt;&gt;0,ROW($AQ$6:$AQ$505)-ROW(INDEX($AQ$6:$AQ$505,1,1))+1),AQ299),1)),"")</f>
        <v/>
      </c>
      <c r="AS299" s="164" t="str">
        <f t="array" ref="AS299" xml:space="preserve"> IFERROR(IF(OR(DATERANGE="All Data",DATERANGE=""),INDEX(AdressBook!$B$6:$B$505,SMALL(IF(Calculations!$AC$7:$AC$506&lt;&gt;"0",ROW($AQ$6:$AQ$505)-ROW(INDEX($AQ$6:$AQ$505,1,1))+1),AQ299),1),INDEX(AdressBook!$B$6:$B$505,SMALL(IF(Calculations!$AD$7:$AD$506&lt;&gt;0,ROW($AQ$6:$AQ$505)-ROW(INDEX($AQ$6:$AQ$505,1,1))+1),AQ299),1)),"")</f>
        <v/>
      </c>
      <c r="AT299" s="227" t="str">
        <f t="shared" si="56"/>
        <v/>
      </c>
      <c r="AV299" s="199"/>
      <c r="AW299" s="199"/>
    </row>
    <row r="300" spans="2:49" hidden="1" x14ac:dyDescent="0.25">
      <c r="B300" s="390" t="str">
        <f>IFERROR(IF(LEN(INDEX(PlansAndNotes!$B$6:$B$2005,ROW(A300)-ROW($B$3)))=0,"",INDEX(PlansAndNotes!$B$6:$B$2005,ROW(A300)-ROW($B$3))),"")</f>
        <v/>
      </c>
      <c r="C300" s="361" t="str">
        <f t="shared" si="48"/>
        <v/>
      </c>
      <c r="D300" s="361" t="str">
        <f>IFERROR(IF(LEN(C300)&gt;0,IF(LEN(INDEX(TasksList!$C$6:$C$1005,MATCH(C300,TasksList!$B$6:$B$1005,0),1))=0,"",INDEX(TasksList!$C$6:$C$1005,MATCH(C300,TasksList!$B$6:$B$1005,0),1)),""),"")</f>
        <v/>
      </c>
      <c r="E300" s="361" t="str">
        <f>IFERROR(IF(LEN(C300)&gt;0,IF(LEN(INDEX(TasksList!$F$6:$F$1005,MATCH(C300,TasksList!$B$6:$B$1005,0),1))=0,"not set!",INDEX(TasksList!$F$6:$F$1005,MATCH(C300,TasksList!$B$6:$B$1005,0),1)),""),"")</f>
        <v/>
      </c>
      <c r="F300" s="360" t="str">
        <f>IFERROR(IF(LEN(D300)&gt;0,IF(LEN(INDEX(AdressBook!$D$6:$D$25,MATCH(D300,AdressBook!$B$6:$B$25,0),1))=0,"",INDEX(AdressBook!$D$6:$D$25,MATCH(D300,AdressBook!$B$6:$B$25,0),1)),""),"")</f>
        <v/>
      </c>
      <c r="G300" s="361" t="str">
        <f>IFERROR(IF(LEN(INDEX(PlansAndNotes!$F$6:$F$2005,ROW(B300)-ROW($C$3)))=0,"",INDEX(PlansAndNotes!$F$6:$F$2005,ROW(B300)-ROW($C$3))),"")</f>
        <v/>
      </c>
      <c r="H300" s="361" t="str">
        <f>IFERROR(IF(LEN(C300)&gt;0,IF(LEN(INDEX(TasksList!$G$6:$G$1005,MATCH(C300,TasksList!$B$6:$B$1005,0),1))=0,"",INDEX(TasksList!$G$6:$G$1005,MATCH(C300,TasksList!$B$6:$B$1005,0),1)),""),"")</f>
        <v/>
      </c>
      <c r="I300" s="381"/>
      <c r="J300" s="402" t="str">
        <f>IF(LEN(INDEX(TasksList!$B$6:$B$1005,ROW(J297),1))=0,"",INDEX(TasksList!$B$6:$B$1005,ROW(J297),1)&amp;" - "&amp;INDEX(TasksList!$D$6:$D$1005,ROW(J297),1))</f>
        <v/>
      </c>
      <c r="K300" s="402"/>
      <c r="L300" s="399" t="str">
        <f t="array" ref="L300">IFERROR(INDEX($J$4:$J$1003,SMALL($K$4:$K$1003,ROW(L300)-3),1),"")</f>
        <v/>
      </c>
      <c r="M300" s="206"/>
      <c r="N300" s="362" t="str">
        <f>IFERROR(IF(LEN(INDEX(PlansAndNotes!$D$6:$D$4005,ROW(B300)-ROW($C$3)))=0,"",INDEX(PlansAndNotes!$D$6:$D$4005,ROW(B300)-ROW($C$3))),"")</f>
        <v/>
      </c>
      <c r="O300" s="165" t="str">
        <f t="shared" si="49"/>
        <v/>
      </c>
      <c r="P300" s="363" t="str">
        <f>IFERROR(IF(LEN(INDEX(PlansAndNotes!$E$6:$E$4005,ROW(B300)-ROW($C$3)))=0,"",INDEX(PlansAndNotes!$E$6:$E$4005,ROW(B300)-ROW($C$3))),"")</f>
        <v/>
      </c>
      <c r="Q300" s="363" t="str">
        <f>IFERROR(IF(LEN(INDEX(PlansAndNotes!$G$6:$G$4005,ROW(B300)-ROW($C$3)))=0,"",INDEX(PlansAndNotes!$G$6:$G$4005,ROW(B300)-ROW($C$3))),"")</f>
        <v/>
      </c>
      <c r="R300" s="361" t="str">
        <f>IFERROR(IF(LEN(D300)&gt;0,IF(LEN(INDEX(AdressBook!$C$6:$C$25,MATCH(D300,AdressBook!$B$6:$B$25,0),1))=0,"",INDEX(AdressBook!$C$6:$C$25,MATCH(D300,AdressBook!$B$6:$B$25,0),1)),""),"")</f>
        <v/>
      </c>
      <c r="S300" s="165">
        <f>IF(LEN(C300)&gt;0,IFERROR(IF(MATCH(C300,C301:$C$4004,0)&gt;0,-1,ROW(S300)-ROW($S$3)),ROW(S300)-ROW($S$3)),-1)</f>
        <v>-1</v>
      </c>
      <c r="T300" s="165">
        <f t="shared" si="50"/>
        <v>0</v>
      </c>
      <c r="U300" s="165" t="str">
        <f t="shared" si="51"/>
        <v/>
      </c>
      <c r="V300" s="165" t="str">
        <f>IFERROR(IF(OR(C300="",S300&lt;0),"",IF(SUBTOTAL(3,C300:C300)=0,-1,SUBTOTAL(3,$C$4:C300))),"")</f>
        <v/>
      </c>
      <c r="W300" s="156" t="str">
        <f t="array" ref="W300">IF(LEN(C300)&gt;0,IFERROR(IF(MATCH(C300,$C$3:$C299,0)&gt;0,N300-INDEX($N$3:N299,SUMPRODUCT(MAX(ROW($C$3:$C299)*(C300=$C$3:$C299)))-2,1),""),""),"")</f>
        <v/>
      </c>
      <c r="X300" s="156">
        <f t="shared" ca="1" si="52"/>
        <v>1</v>
      </c>
      <c r="Y300" s="156">
        <f t="shared" ca="1" si="53"/>
        <v>1</v>
      </c>
      <c r="AB300" s="406"/>
      <c r="AC300" s="380"/>
      <c r="AD300" s="380">
        <f t="shared" si="54"/>
        <v>0</v>
      </c>
      <c r="AQ300" s="165" t="str">
        <f t="shared" si="55"/>
        <v/>
      </c>
      <c r="AR300" s="167" t="str">
        <f t="array" ref="AR300" xml:space="preserve"> IFERROR( IF(OR(DATERANGE="All Data",DATERANGE=""), INDEX(Calculations!$AC$7:$AC$506,SMALL(IF(Calculations!$AC$7:$AC$506&lt;&gt;"0",ROW($AQ$6:$AQ$505)-ROW(INDEX($AQ$6:$AQ$505,1,1))+1),AQ300),1),INDEX(Calculations!$AD$7:$AD$506,SMALL(IF(Calculations!$AD$7:$AD$506&lt;&gt;0,ROW($AQ$6:$AQ$505)-ROW(INDEX($AQ$6:$AQ$505,1,1))+1),AQ300),1)),"")</f>
        <v/>
      </c>
      <c r="AS300" s="164" t="str">
        <f t="array" ref="AS300" xml:space="preserve"> IFERROR(IF(OR(DATERANGE="All Data",DATERANGE=""),INDEX(AdressBook!$B$6:$B$505,SMALL(IF(Calculations!$AC$7:$AC$506&lt;&gt;"0",ROW($AQ$6:$AQ$505)-ROW(INDEX($AQ$6:$AQ$505,1,1))+1),AQ300),1),INDEX(AdressBook!$B$6:$B$505,SMALL(IF(Calculations!$AD$7:$AD$506&lt;&gt;0,ROW($AQ$6:$AQ$505)-ROW(INDEX($AQ$6:$AQ$505,1,1))+1),AQ300),1)),"")</f>
        <v/>
      </c>
      <c r="AT300" s="227" t="str">
        <f t="shared" si="56"/>
        <v/>
      </c>
      <c r="AV300" s="199"/>
      <c r="AW300" s="199"/>
    </row>
    <row r="301" spans="2:49" hidden="1" x14ac:dyDescent="0.25">
      <c r="B301" s="390" t="str">
        <f>IFERROR(IF(LEN(INDEX(PlansAndNotes!$B$6:$B$2005,ROW(A301)-ROW($B$3)))=0,"",INDEX(PlansAndNotes!$B$6:$B$2005,ROW(A301)-ROW($B$3))),"")</f>
        <v/>
      </c>
      <c r="C301" s="361" t="str">
        <f t="shared" si="48"/>
        <v/>
      </c>
      <c r="D301" s="361" t="str">
        <f>IFERROR(IF(LEN(C301)&gt;0,IF(LEN(INDEX(TasksList!$C$6:$C$1005,MATCH(C301,TasksList!$B$6:$B$1005,0),1))=0,"",INDEX(TasksList!$C$6:$C$1005,MATCH(C301,TasksList!$B$6:$B$1005,0),1)),""),"")</f>
        <v/>
      </c>
      <c r="E301" s="361" t="str">
        <f>IFERROR(IF(LEN(C301)&gt;0,IF(LEN(INDEX(TasksList!$F$6:$F$1005,MATCH(C301,TasksList!$B$6:$B$1005,0),1))=0,"not set!",INDEX(TasksList!$F$6:$F$1005,MATCH(C301,TasksList!$B$6:$B$1005,0),1)),""),"")</f>
        <v/>
      </c>
      <c r="F301" s="360" t="str">
        <f>IFERROR(IF(LEN(D301)&gt;0,IF(LEN(INDEX(AdressBook!$D$6:$D$25,MATCH(D301,AdressBook!$B$6:$B$25,0),1))=0,"",INDEX(AdressBook!$D$6:$D$25,MATCH(D301,AdressBook!$B$6:$B$25,0),1)),""),"")</f>
        <v/>
      </c>
      <c r="G301" s="361" t="str">
        <f>IFERROR(IF(LEN(INDEX(PlansAndNotes!$F$6:$F$2005,ROW(B301)-ROW($C$3)))=0,"",INDEX(PlansAndNotes!$F$6:$F$2005,ROW(B301)-ROW($C$3))),"")</f>
        <v/>
      </c>
      <c r="H301" s="361" t="str">
        <f>IFERROR(IF(LEN(C301)&gt;0,IF(LEN(INDEX(TasksList!$G$6:$G$1005,MATCH(C301,TasksList!$B$6:$B$1005,0),1))=0,"",INDEX(TasksList!$G$6:$G$1005,MATCH(C301,TasksList!$B$6:$B$1005,0),1)),""),"")</f>
        <v/>
      </c>
      <c r="I301" s="381"/>
      <c r="J301" s="402" t="str">
        <f>IF(LEN(INDEX(TasksList!$B$6:$B$1005,ROW(J298),1))=0,"",INDEX(TasksList!$B$6:$B$1005,ROW(J298),1)&amp;" - "&amp;INDEX(TasksList!$D$6:$D$1005,ROW(J298),1))</f>
        <v/>
      </c>
      <c r="K301" s="402"/>
      <c r="L301" s="399" t="str">
        <f t="array" ref="L301">IFERROR(INDEX($J$4:$J$1003,SMALL($K$4:$K$1003,ROW(L301)-3),1),"")</f>
        <v/>
      </c>
      <c r="M301" s="206"/>
      <c r="N301" s="362" t="str">
        <f>IFERROR(IF(LEN(INDEX(PlansAndNotes!$D$6:$D$4005,ROW(B301)-ROW($C$3)))=0,"",INDEX(PlansAndNotes!$D$6:$D$4005,ROW(B301)-ROW($C$3))),"")</f>
        <v/>
      </c>
      <c r="O301" s="165" t="str">
        <f t="shared" si="49"/>
        <v/>
      </c>
      <c r="P301" s="363" t="str">
        <f>IFERROR(IF(LEN(INDEX(PlansAndNotes!$E$6:$E$4005,ROW(B301)-ROW($C$3)))=0,"",INDEX(PlansAndNotes!$E$6:$E$4005,ROW(B301)-ROW($C$3))),"")</f>
        <v/>
      </c>
      <c r="Q301" s="363" t="str">
        <f>IFERROR(IF(LEN(INDEX(PlansAndNotes!$G$6:$G$4005,ROW(B301)-ROW($C$3)))=0,"",INDEX(PlansAndNotes!$G$6:$G$4005,ROW(B301)-ROW($C$3))),"")</f>
        <v/>
      </c>
      <c r="R301" s="361" t="str">
        <f>IFERROR(IF(LEN(D301)&gt;0,IF(LEN(INDEX(AdressBook!$C$6:$C$25,MATCH(D301,AdressBook!$B$6:$B$25,0),1))=0,"",INDEX(AdressBook!$C$6:$C$25,MATCH(D301,AdressBook!$B$6:$B$25,0),1)),""),"")</f>
        <v/>
      </c>
      <c r="S301" s="165">
        <f>IF(LEN(C301)&gt;0,IFERROR(IF(MATCH(C301,C302:$C$4004,0)&gt;0,-1,ROW(S301)-ROW($S$3)),ROW(S301)-ROW($S$3)),-1)</f>
        <v>-1</v>
      </c>
      <c r="T301" s="165">
        <f t="shared" si="50"/>
        <v>0</v>
      </c>
      <c r="U301" s="165" t="str">
        <f t="shared" si="51"/>
        <v/>
      </c>
      <c r="V301" s="165" t="str">
        <f>IFERROR(IF(OR(C301="",S301&lt;0),"",IF(SUBTOTAL(3,C301:C301)=0,-1,SUBTOTAL(3,$C$4:C301))),"")</f>
        <v/>
      </c>
      <c r="W301" s="156" t="str">
        <f t="array" ref="W301">IF(LEN(C301)&gt;0,IFERROR(IF(MATCH(C301,$C$3:$C300,0)&gt;0,N301-INDEX($N$3:N300,SUMPRODUCT(MAX(ROW($C$3:$C300)*(C301=$C$3:$C300)))-2,1),""),""),"")</f>
        <v/>
      </c>
      <c r="X301" s="156">
        <f t="shared" ca="1" si="52"/>
        <v>1</v>
      </c>
      <c r="Y301" s="156">
        <f t="shared" ca="1" si="53"/>
        <v>1</v>
      </c>
      <c r="AB301" s="406"/>
      <c r="AC301" s="380"/>
      <c r="AD301" s="380">
        <f t="shared" si="54"/>
        <v>0</v>
      </c>
      <c r="AQ301" s="165" t="str">
        <f t="shared" si="55"/>
        <v/>
      </c>
      <c r="AR301" s="167" t="str">
        <f t="array" ref="AR301" xml:space="preserve"> IFERROR( IF(OR(DATERANGE="All Data",DATERANGE=""), INDEX(Calculations!$AC$7:$AC$506,SMALL(IF(Calculations!$AC$7:$AC$506&lt;&gt;"0",ROW($AQ$6:$AQ$505)-ROW(INDEX($AQ$6:$AQ$505,1,1))+1),AQ301),1),INDEX(Calculations!$AD$7:$AD$506,SMALL(IF(Calculations!$AD$7:$AD$506&lt;&gt;0,ROW($AQ$6:$AQ$505)-ROW(INDEX($AQ$6:$AQ$505,1,1))+1),AQ301),1)),"")</f>
        <v/>
      </c>
      <c r="AS301" s="164" t="str">
        <f t="array" ref="AS301" xml:space="preserve"> IFERROR(IF(OR(DATERANGE="All Data",DATERANGE=""),INDEX(AdressBook!$B$6:$B$505,SMALL(IF(Calculations!$AC$7:$AC$506&lt;&gt;"0",ROW($AQ$6:$AQ$505)-ROW(INDEX($AQ$6:$AQ$505,1,1))+1),AQ301),1),INDEX(AdressBook!$B$6:$B$505,SMALL(IF(Calculations!$AD$7:$AD$506&lt;&gt;0,ROW($AQ$6:$AQ$505)-ROW(INDEX($AQ$6:$AQ$505,1,1))+1),AQ301),1)),"")</f>
        <v/>
      </c>
      <c r="AT301" s="227" t="str">
        <f t="shared" si="56"/>
        <v/>
      </c>
      <c r="AV301" s="199"/>
      <c r="AW301" s="199"/>
    </row>
    <row r="302" spans="2:49" hidden="1" x14ac:dyDescent="0.25">
      <c r="B302" s="390" t="str">
        <f>IFERROR(IF(LEN(INDEX(PlansAndNotes!$B$6:$B$2005,ROW(A302)-ROW($B$3)))=0,"",INDEX(PlansAndNotes!$B$6:$B$2005,ROW(A302)-ROW($B$3))),"")</f>
        <v/>
      </c>
      <c r="C302" s="361" t="str">
        <f t="shared" si="48"/>
        <v/>
      </c>
      <c r="D302" s="361" t="str">
        <f>IFERROR(IF(LEN(C302)&gt;0,IF(LEN(INDEX(TasksList!$C$6:$C$1005,MATCH(C302,TasksList!$B$6:$B$1005,0),1))=0,"",INDEX(TasksList!$C$6:$C$1005,MATCH(C302,TasksList!$B$6:$B$1005,0),1)),""),"")</f>
        <v/>
      </c>
      <c r="E302" s="361" t="str">
        <f>IFERROR(IF(LEN(C302)&gt;0,IF(LEN(INDEX(TasksList!$F$6:$F$1005,MATCH(C302,TasksList!$B$6:$B$1005,0),1))=0,"not set!",INDEX(TasksList!$F$6:$F$1005,MATCH(C302,TasksList!$B$6:$B$1005,0),1)),""),"")</f>
        <v/>
      </c>
      <c r="F302" s="360" t="str">
        <f>IFERROR(IF(LEN(D302)&gt;0,IF(LEN(INDEX(AdressBook!$D$6:$D$25,MATCH(D302,AdressBook!$B$6:$B$25,0),1))=0,"",INDEX(AdressBook!$D$6:$D$25,MATCH(D302,AdressBook!$B$6:$B$25,0),1)),""),"")</f>
        <v/>
      </c>
      <c r="G302" s="361" t="str">
        <f>IFERROR(IF(LEN(INDEX(PlansAndNotes!$F$6:$F$2005,ROW(B302)-ROW($C$3)))=0,"",INDEX(PlansAndNotes!$F$6:$F$2005,ROW(B302)-ROW($C$3))),"")</f>
        <v/>
      </c>
      <c r="H302" s="361" t="str">
        <f>IFERROR(IF(LEN(C302)&gt;0,IF(LEN(INDEX(TasksList!$G$6:$G$1005,MATCH(C302,TasksList!$B$6:$B$1005,0),1))=0,"",INDEX(TasksList!$G$6:$G$1005,MATCH(C302,TasksList!$B$6:$B$1005,0),1)),""),"")</f>
        <v/>
      </c>
      <c r="I302" s="381"/>
      <c r="J302" s="402" t="str">
        <f>IF(LEN(INDEX(TasksList!$B$6:$B$1005,ROW(J299),1))=0,"",INDEX(TasksList!$B$6:$B$1005,ROW(J299),1)&amp;" - "&amp;INDEX(TasksList!$D$6:$D$1005,ROW(J299),1))</f>
        <v/>
      </c>
      <c r="K302" s="402"/>
      <c r="L302" s="399" t="str">
        <f t="array" ref="L302">IFERROR(INDEX($J$4:$J$1003,SMALL($K$4:$K$1003,ROW(L302)-3),1),"")</f>
        <v/>
      </c>
      <c r="M302" s="206"/>
      <c r="N302" s="362" t="str">
        <f>IFERROR(IF(LEN(INDEX(PlansAndNotes!$D$6:$D$4005,ROW(B302)-ROW($C$3)))=0,"",INDEX(PlansAndNotes!$D$6:$D$4005,ROW(B302)-ROW($C$3))),"")</f>
        <v/>
      </c>
      <c r="O302" s="165" t="str">
        <f t="shared" si="49"/>
        <v/>
      </c>
      <c r="P302" s="363" t="str">
        <f>IFERROR(IF(LEN(INDEX(PlansAndNotes!$E$6:$E$4005,ROW(B302)-ROW($C$3)))=0,"",INDEX(PlansAndNotes!$E$6:$E$4005,ROW(B302)-ROW($C$3))),"")</f>
        <v/>
      </c>
      <c r="Q302" s="363" t="str">
        <f>IFERROR(IF(LEN(INDEX(PlansAndNotes!$G$6:$G$4005,ROW(B302)-ROW($C$3)))=0,"",INDEX(PlansAndNotes!$G$6:$G$4005,ROW(B302)-ROW($C$3))),"")</f>
        <v/>
      </c>
      <c r="R302" s="361" t="str">
        <f>IFERROR(IF(LEN(D302)&gt;0,IF(LEN(INDEX(AdressBook!$C$6:$C$25,MATCH(D302,AdressBook!$B$6:$B$25,0),1))=0,"",INDEX(AdressBook!$C$6:$C$25,MATCH(D302,AdressBook!$B$6:$B$25,0),1)),""),"")</f>
        <v/>
      </c>
      <c r="S302" s="165">
        <f>IF(LEN(C302)&gt;0,IFERROR(IF(MATCH(C302,C303:$C$4004,0)&gt;0,-1,ROW(S302)-ROW($S$3)),ROW(S302)-ROW($S$3)),-1)</f>
        <v>-1</v>
      </c>
      <c r="T302" s="165">
        <f t="shared" si="50"/>
        <v>0</v>
      </c>
      <c r="U302" s="165" t="str">
        <f t="shared" si="51"/>
        <v/>
      </c>
      <c r="V302" s="165" t="str">
        <f>IFERROR(IF(OR(C302="",S302&lt;0),"",IF(SUBTOTAL(3,C302:C302)=0,-1,SUBTOTAL(3,$C$4:C302))),"")</f>
        <v/>
      </c>
      <c r="W302" s="156" t="str">
        <f t="array" ref="W302">IF(LEN(C302)&gt;0,IFERROR(IF(MATCH(C302,$C$3:$C301,0)&gt;0,N302-INDEX($N$3:N301,SUMPRODUCT(MAX(ROW($C$3:$C301)*(C302=$C$3:$C301)))-2,1),""),""),"")</f>
        <v/>
      </c>
      <c r="X302" s="156">
        <f t="shared" ca="1" si="52"/>
        <v>1</v>
      </c>
      <c r="Y302" s="156">
        <f t="shared" ca="1" si="53"/>
        <v>1</v>
      </c>
      <c r="AB302" s="406"/>
      <c r="AC302" s="380"/>
      <c r="AD302" s="380">
        <f t="shared" si="54"/>
        <v>0</v>
      </c>
      <c r="AQ302" s="165" t="str">
        <f t="shared" si="55"/>
        <v/>
      </c>
      <c r="AR302" s="167" t="str">
        <f t="array" ref="AR302" xml:space="preserve"> IFERROR( IF(OR(DATERANGE="All Data",DATERANGE=""), INDEX(Calculations!$AC$7:$AC$506,SMALL(IF(Calculations!$AC$7:$AC$506&lt;&gt;"0",ROW($AQ$6:$AQ$505)-ROW(INDEX($AQ$6:$AQ$505,1,1))+1),AQ302),1),INDEX(Calculations!$AD$7:$AD$506,SMALL(IF(Calculations!$AD$7:$AD$506&lt;&gt;0,ROW($AQ$6:$AQ$505)-ROW(INDEX($AQ$6:$AQ$505,1,1))+1),AQ302),1)),"")</f>
        <v/>
      </c>
      <c r="AS302" s="164" t="str">
        <f t="array" ref="AS302" xml:space="preserve"> IFERROR(IF(OR(DATERANGE="All Data",DATERANGE=""),INDEX(AdressBook!$B$6:$B$505,SMALL(IF(Calculations!$AC$7:$AC$506&lt;&gt;"0",ROW($AQ$6:$AQ$505)-ROW(INDEX($AQ$6:$AQ$505,1,1))+1),AQ302),1),INDEX(AdressBook!$B$6:$B$505,SMALL(IF(Calculations!$AD$7:$AD$506&lt;&gt;0,ROW($AQ$6:$AQ$505)-ROW(INDEX($AQ$6:$AQ$505,1,1))+1),AQ302),1)),"")</f>
        <v/>
      </c>
      <c r="AT302" s="227" t="str">
        <f t="shared" si="56"/>
        <v/>
      </c>
      <c r="AV302" s="199"/>
      <c r="AW302" s="199"/>
    </row>
    <row r="303" spans="2:49" hidden="1" x14ac:dyDescent="0.25">
      <c r="B303" s="390" t="str">
        <f>IFERROR(IF(LEN(INDEX(PlansAndNotes!$B$6:$B$2005,ROW(A303)-ROW($B$3)))=0,"",INDEX(PlansAndNotes!$B$6:$B$2005,ROW(A303)-ROW($B$3))),"")</f>
        <v/>
      </c>
      <c r="C303" s="361" t="str">
        <f t="shared" si="48"/>
        <v/>
      </c>
      <c r="D303" s="361" t="str">
        <f>IFERROR(IF(LEN(C303)&gt;0,IF(LEN(INDEX(TasksList!$C$6:$C$1005,MATCH(C303,TasksList!$B$6:$B$1005,0),1))=0,"",INDEX(TasksList!$C$6:$C$1005,MATCH(C303,TasksList!$B$6:$B$1005,0),1)),""),"")</f>
        <v/>
      </c>
      <c r="E303" s="361" t="str">
        <f>IFERROR(IF(LEN(C303)&gt;0,IF(LEN(INDEX(TasksList!$F$6:$F$1005,MATCH(C303,TasksList!$B$6:$B$1005,0),1))=0,"not set!",INDEX(TasksList!$F$6:$F$1005,MATCH(C303,TasksList!$B$6:$B$1005,0),1)),""),"")</f>
        <v/>
      </c>
      <c r="F303" s="360" t="str">
        <f>IFERROR(IF(LEN(D303)&gt;0,IF(LEN(INDEX(AdressBook!$D$6:$D$25,MATCH(D303,AdressBook!$B$6:$B$25,0),1))=0,"",INDEX(AdressBook!$D$6:$D$25,MATCH(D303,AdressBook!$B$6:$B$25,0),1)),""),"")</f>
        <v/>
      </c>
      <c r="G303" s="361" t="str">
        <f>IFERROR(IF(LEN(INDEX(PlansAndNotes!$F$6:$F$2005,ROW(B303)-ROW($C$3)))=0,"",INDEX(PlansAndNotes!$F$6:$F$2005,ROW(B303)-ROW($C$3))),"")</f>
        <v/>
      </c>
      <c r="H303" s="361" t="str">
        <f>IFERROR(IF(LEN(C303)&gt;0,IF(LEN(INDEX(TasksList!$G$6:$G$1005,MATCH(C303,TasksList!$B$6:$B$1005,0),1))=0,"",INDEX(TasksList!$G$6:$G$1005,MATCH(C303,TasksList!$B$6:$B$1005,0),1)),""),"")</f>
        <v/>
      </c>
      <c r="I303" s="381"/>
      <c r="J303" s="402" t="str">
        <f>IF(LEN(INDEX(TasksList!$B$6:$B$1005,ROW(J300),1))=0,"",INDEX(TasksList!$B$6:$B$1005,ROW(J300),1)&amp;" - "&amp;INDEX(TasksList!$D$6:$D$1005,ROW(J300),1))</f>
        <v/>
      </c>
      <c r="K303" s="402"/>
      <c r="L303" s="399" t="str">
        <f t="array" ref="L303">IFERROR(INDEX($J$4:$J$1003,SMALL($K$4:$K$1003,ROW(L303)-3),1),"")</f>
        <v/>
      </c>
      <c r="M303" s="206"/>
      <c r="N303" s="362" t="str">
        <f>IFERROR(IF(LEN(INDEX(PlansAndNotes!$D$6:$D$4005,ROW(B303)-ROW($C$3)))=0,"",INDEX(PlansAndNotes!$D$6:$D$4005,ROW(B303)-ROW($C$3))),"")</f>
        <v/>
      </c>
      <c r="O303" s="165" t="str">
        <f t="shared" si="49"/>
        <v/>
      </c>
      <c r="P303" s="363" t="str">
        <f>IFERROR(IF(LEN(INDEX(PlansAndNotes!$E$6:$E$4005,ROW(B303)-ROW($C$3)))=0,"",INDEX(PlansAndNotes!$E$6:$E$4005,ROW(B303)-ROW($C$3))),"")</f>
        <v/>
      </c>
      <c r="Q303" s="363" t="str">
        <f>IFERROR(IF(LEN(INDEX(PlansAndNotes!$G$6:$G$4005,ROW(B303)-ROW($C$3)))=0,"",INDEX(PlansAndNotes!$G$6:$G$4005,ROW(B303)-ROW($C$3))),"")</f>
        <v/>
      </c>
      <c r="R303" s="361" t="str">
        <f>IFERROR(IF(LEN(D303)&gt;0,IF(LEN(INDEX(AdressBook!$C$6:$C$25,MATCH(D303,AdressBook!$B$6:$B$25,0),1))=0,"",INDEX(AdressBook!$C$6:$C$25,MATCH(D303,AdressBook!$B$6:$B$25,0),1)),""),"")</f>
        <v/>
      </c>
      <c r="S303" s="165">
        <f>IF(LEN(C303)&gt;0,IFERROR(IF(MATCH(C303,C304:$C$4004,0)&gt;0,-1,ROW(S303)-ROW($S$3)),ROW(S303)-ROW($S$3)),-1)</f>
        <v>-1</v>
      </c>
      <c r="T303" s="165">
        <f t="shared" si="50"/>
        <v>0</v>
      </c>
      <c r="U303" s="165" t="str">
        <f t="shared" si="51"/>
        <v/>
      </c>
      <c r="V303" s="165" t="str">
        <f>IFERROR(IF(OR(C303="",S303&lt;0),"",IF(SUBTOTAL(3,C303:C303)=0,-1,SUBTOTAL(3,$C$4:C303))),"")</f>
        <v/>
      </c>
      <c r="W303" s="156" t="str">
        <f t="array" ref="W303">IF(LEN(C303)&gt;0,IFERROR(IF(MATCH(C303,$C$3:$C302,0)&gt;0,N303-INDEX($N$3:N302,SUMPRODUCT(MAX(ROW($C$3:$C302)*(C303=$C$3:$C302)))-2,1),""),""),"")</f>
        <v/>
      </c>
      <c r="X303" s="156">
        <f t="shared" ca="1" si="52"/>
        <v>1</v>
      </c>
      <c r="Y303" s="156">
        <f t="shared" ca="1" si="53"/>
        <v>1</v>
      </c>
      <c r="AB303" s="406"/>
      <c r="AC303" s="380"/>
      <c r="AD303" s="380">
        <f t="shared" si="54"/>
        <v>0</v>
      </c>
      <c r="AQ303" s="165" t="str">
        <f t="shared" si="55"/>
        <v/>
      </c>
      <c r="AR303" s="167" t="str">
        <f t="array" ref="AR303" xml:space="preserve"> IFERROR( IF(OR(DATERANGE="All Data",DATERANGE=""), INDEX(Calculations!$AC$7:$AC$506,SMALL(IF(Calculations!$AC$7:$AC$506&lt;&gt;"0",ROW($AQ$6:$AQ$505)-ROW(INDEX($AQ$6:$AQ$505,1,1))+1),AQ303),1),INDEX(Calculations!$AD$7:$AD$506,SMALL(IF(Calculations!$AD$7:$AD$506&lt;&gt;0,ROW($AQ$6:$AQ$505)-ROW(INDEX($AQ$6:$AQ$505,1,1))+1),AQ303),1)),"")</f>
        <v/>
      </c>
      <c r="AS303" s="164" t="str">
        <f t="array" ref="AS303" xml:space="preserve"> IFERROR(IF(OR(DATERANGE="All Data",DATERANGE=""),INDEX(AdressBook!$B$6:$B$505,SMALL(IF(Calculations!$AC$7:$AC$506&lt;&gt;"0",ROW($AQ$6:$AQ$505)-ROW(INDEX($AQ$6:$AQ$505,1,1))+1),AQ303),1),INDEX(AdressBook!$B$6:$B$505,SMALL(IF(Calculations!$AD$7:$AD$506&lt;&gt;0,ROW($AQ$6:$AQ$505)-ROW(INDEX($AQ$6:$AQ$505,1,1))+1),AQ303),1)),"")</f>
        <v/>
      </c>
      <c r="AT303" s="227" t="str">
        <f t="shared" si="56"/>
        <v/>
      </c>
      <c r="AV303" s="199"/>
      <c r="AW303" s="199"/>
    </row>
    <row r="304" spans="2:49" hidden="1" x14ac:dyDescent="0.25">
      <c r="B304" s="390" t="str">
        <f>IFERROR(IF(LEN(INDEX(PlansAndNotes!$B$6:$B$2005,ROW(A304)-ROW($B$3)))=0,"",INDEX(PlansAndNotes!$B$6:$B$2005,ROW(A304)-ROW($B$3))),"")</f>
        <v/>
      </c>
      <c r="C304" s="361" t="str">
        <f t="shared" si="48"/>
        <v/>
      </c>
      <c r="D304" s="361" t="str">
        <f>IFERROR(IF(LEN(C304)&gt;0,IF(LEN(INDEX(TasksList!$C$6:$C$1005,MATCH(C304,TasksList!$B$6:$B$1005,0),1))=0,"",INDEX(TasksList!$C$6:$C$1005,MATCH(C304,TasksList!$B$6:$B$1005,0),1)),""),"")</f>
        <v/>
      </c>
      <c r="E304" s="361" t="str">
        <f>IFERROR(IF(LEN(C304)&gt;0,IF(LEN(INDEX(TasksList!$F$6:$F$1005,MATCH(C304,TasksList!$B$6:$B$1005,0),1))=0,"not set!",INDEX(TasksList!$F$6:$F$1005,MATCH(C304,TasksList!$B$6:$B$1005,0),1)),""),"")</f>
        <v/>
      </c>
      <c r="F304" s="360" t="str">
        <f>IFERROR(IF(LEN(D304)&gt;0,IF(LEN(INDEX(AdressBook!$D$6:$D$25,MATCH(D304,AdressBook!$B$6:$B$25,0),1))=0,"",INDEX(AdressBook!$D$6:$D$25,MATCH(D304,AdressBook!$B$6:$B$25,0),1)),""),"")</f>
        <v/>
      </c>
      <c r="G304" s="361" t="str">
        <f>IFERROR(IF(LEN(INDEX(PlansAndNotes!$F$6:$F$2005,ROW(B304)-ROW($C$3)))=0,"",INDEX(PlansAndNotes!$F$6:$F$2005,ROW(B304)-ROW($C$3))),"")</f>
        <v/>
      </c>
      <c r="H304" s="361" t="str">
        <f>IFERROR(IF(LEN(C304)&gt;0,IF(LEN(INDEX(TasksList!$G$6:$G$1005,MATCH(C304,TasksList!$B$6:$B$1005,0),1))=0,"",INDEX(TasksList!$G$6:$G$1005,MATCH(C304,TasksList!$B$6:$B$1005,0),1)),""),"")</f>
        <v/>
      </c>
      <c r="I304" s="381"/>
      <c r="J304" s="402" t="str">
        <f>IF(LEN(INDEX(TasksList!$B$6:$B$1005,ROW(J301),1))=0,"",INDEX(TasksList!$B$6:$B$1005,ROW(J301),1)&amp;" - "&amp;INDEX(TasksList!$D$6:$D$1005,ROW(J301),1))</f>
        <v/>
      </c>
      <c r="K304" s="402"/>
      <c r="L304" s="399" t="str">
        <f t="array" ref="L304">IFERROR(INDEX($J$4:$J$1003,SMALL($K$4:$K$1003,ROW(L304)-3),1),"")</f>
        <v/>
      </c>
      <c r="M304" s="206"/>
      <c r="N304" s="362" t="str">
        <f>IFERROR(IF(LEN(INDEX(PlansAndNotes!$D$6:$D$4005,ROW(B304)-ROW($C$3)))=0,"",INDEX(PlansAndNotes!$D$6:$D$4005,ROW(B304)-ROW($C$3))),"")</f>
        <v/>
      </c>
      <c r="O304" s="165" t="str">
        <f t="shared" si="49"/>
        <v/>
      </c>
      <c r="P304" s="363" t="str">
        <f>IFERROR(IF(LEN(INDEX(PlansAndNotes!$E$6:$E$4005,ROW(B304)-ROW($C$3)))=0,"",INDEX(PlansAndNotes!$E$6:$E$4005,ROW(B304)-ROW($C$3))),"")</f>
        <v/>
      </c>
      <c r="Q304" s="363" t="str">
        <f>IFERROR(IF(LEN(INDEX(PlansAndNotes!$G$6:$G$4005,ROW(B304)-ROW($C$3)))=0,"",INDEX(PlansAndNotes!$G$6:$G$4005,ROW(B304)-ROW($C$3))),"")</f>
        <v/>
      </c>
      <c r="R304" s="361" t="str">
        <f>IFERROR(IF(LEN(D304)&gt;0,IF(LEN(INDEX(AdressBook!$C$6:$C$25,MATCH(D304,AdressBook!$B$6:$B$25,0),1))=0,"",INDEX(AdressBook!$C$6:$C$25,MATCH(D304,AdressBook!$B$6:$B$25,0),1)),""),"")</f>
        <v/>
      </c>
      <c r="S304" s="165">
        <f>IF(LEN(C304)&gt;0,IFERROR(IF(MATCH(C304,C305:$C$4004,0)&gt;0,-1,ROW(S304)-ROW($S$3)),ROW(S304)-ROW($S$3)),-1)</f>
        <v>-1</v>
      </c>
      <c r="T304" s="165">
        <f t="shared" si="50"/>
        <v>0</v>
      </c>
      <c r="U304" s="165" t="str">
        <f t="shared" si="51"/>
        <v/>
      </c>
      <c r="V304" s="165" t="str">
        <f>IFERROR(IF(OR(C304="",S304&lt;0),"",IF(SUBTOTAL(3,C304:C304)=0,-1,SUBTOTAL(3,$C$4:C304))),"")</f>
        <v/>
      </c>
      <c r="W304" s="156" t="str">
        <f t="array" ref="W304">IF(LEN(C304)&gt;0,IFERROR(IF(MATCH(C304,$C$3:$C303,0)&gt;0,N304-INDEX($N$3:N303,SUMPRODUCT(MAX(ROW($C$3:$C303)*(C304=$C$3:$C303)))-2,1),""),""),"")</f>
        <v/>
      </c>
      <c r="X304" s="156">
        <f t="shared" ca="1" si="52"/>
        <v>1</v>
      </c>
      <c r="Y304" s="156">
        <f t="shared" ca="1" si="53"/>
        <v>1</v>
      </c>
      <c r="AB304" s="406"/>
      <c r="AC304" s="380"/>
      <c r="AD304" s="380">
        <f t="shared" si="54"/>
        <v>0</v>
      </c>
      <c r="AQ304" s="165" t="str">
        <f t="shared" si="55"/>
        <v/>
      </c>
      <c r="AR304" s="167" t="str">
        <f t="array" ref="AR304" xml:space="preserve"> IFERROR( IF(OR(DATERANGE="All Data",DATERANGE=""), INDEX(Calculations!$AC$7:$AC$506,SMALL(IF(Calculations!$AC$7:$AC$506&lt;&gt;"0",ROW($AQ$6:$AQ$505)-ROW(INDEX($AQ$6:$AQ$505,1,1))+1),AQ304),1),INDEX(Calculations!$AD$7:$AD$506,SMALL(IF(Calculations!$AD$7:$AD$506&lt;&gt;0,ROW($AQ$6:$AQ$505)-ROW(INDEX($AQ$6:$AQ$505,1,1))+1),AQ304),1)),"")</f>
        <v/>
      </c>
      <c r="AS304" s="164" t="str">
        <f t="array" ref="AS304" xml:space="preserve"> IFERROR(IF(OR(DATERANGE="All Data",DATERANGE=""),INDEX(AdressBook!$B$6:$B$505,SMALL(IF(Calculations!$AC$7:$AC$506&lt;&gt;"0",ROW($AQ$6:$AQ$505)-ROW(INDEX($AQ$6:$AQ$505,1,1))+1),AQ304),1),INDEX(AdressBook!$B$6:$B$505,SMALL(IF(Calculations!$AD$7:$AD$506&lt;&gt;0,ROW($AQ$6:$AQ$505)-ROW(INDEX($AQ$6:$AQ$505,1,1))+1),AQ304),1)),"")</f>
        <v/>
      </c>
      <c r="AT304" s="227" t="str">
        <f t="shared" si="56"/>
        <v/>
      </c>
      <c r="AV304" s="199"/>
      <c r="AW304" s="199"/>
    </row>
    <row r="305" spans="2:49" hidden="1" x14ac:dyDescent="0.25">
      <c r="B305" s="390" t="str">
        <f>IFERROR(IF(LEN(INDEX(PlansAndNotes!$B$6:$B$2005,ROW(A305)-ROW($B$3)))=0,"",INDEX(PlansAndNotes!$B$6:$B$2005,ROW(A305)-ROW($B$3))),"")</f>
        <v/>
      </c>
      <c r="C305" s="361" t="str">
        <f t="shared" si="48"/>
        <v/>
      </c>
      <c r="D305" s="361" t="str">
        <f>IFERROR(IF(LEN(C305)&gt;0,IF(LEN(INDEX(TasksList!$C$6:$C$1005,MATCH(C305,TasksList!$B$6:$B$1005,0),1))=0,"",INDEX(TasksList!$C$6:$C$1005,MATCH(C305,TasksList!$B$6:$B$1005,0),1)),""),"")</f>
        <v/>
      </c>
      <c r="E305" s="361" t="str">
        <f>IFERROR(IF(LEN(C305)&gt;0,IF(LEN(INDEX(TasksList!$F$6:$F$1005,MATCH(C305,TasksList!$B$6:$B$1005,0),1))=0,"not set!",INDEX(TasksList!$F$6:$F$1005,MATCH(C305,TasksList!$B$6:$B$1005,0),1)),""),"")</f>
        <v/>
      </c>
      <c r="F305" s="360" t="str">
        <f>IFERROR(IF(LEN(D305)&gt;0,IF(LEN(INDEX(AdressBook!$D$6:$D$25,MATCH(D305,AdressBook!$B$6:$B$25,0),1))=0,"",INDEX(AdressBook!$D$6:$D$25,MATCH(D305,AdressBook!$B$6:$B$25,0),1)),""),"")</f>
        <v/>
      </c>
      <c r="G305" s="361" t="str">
        <f>IFERROR(IF(LEN(INDEX(PlansAndNotes!$F$6:$F$2005,ROW(B305)-ROW($C$3)))=0,"",INDEX(PlansAndNotes!$F$6:$F$2005,ROW(B305)-ROW($C$3))),"")</f>
        <v/>
      </c>
      <c r="H305" s="361" t="str">
        <f>IFERROR(IF(LEN(C305)&gt;0,IF(LEN(INDEX(TasksList!$G$6:$G$1005,MATCH(C305,TasksList!$B$6:$B$1005,0),1))=0,"",INDEX(TasksList!$G$6:$G$1005,MATCH(C305,TasksList!$B$6:$B$1005,0),1)),""),"")</f>
        <v/>
      </c>
      <c r="I305" s="381"/>
      <c r="J305" s="402" t="str">
        <f>IF(LEN(INDEX(TasksList!$B$6:$B$1005,ROW(J302),1))=0,"",INDEX(TasksList!$B$6:$B$1005,ROW(J302),1)&amp;" - "&amp;INDEX(TasksList!$D$6:$D$1005,ROW(J302),1))</f>
        <v/>
      </c>
      <c r="K305" s="402"/>
      <c r="L305" s="399" t="str">
        <f t="array" ref="L305">IFERROR(INDEX($J$4:$J$1003,SMALL($K$4:$K$1003,ROW(L305)-3),1),"")</f>
        <v/>
      </c>
      <c r="M305" s="206"/>
      <c r="N305" s="362" t="str">
        <f>IFERROR(IF(LEN(INDEX(PlansAndNotes!$D$6:$D$4005,ROW(B305)-ROW($C$3)))=0,"",INDEX(PlansAndNotes!$D$6:$D$4005,ROW(B305)-ROW($C$3))),"")</f>
        <v/>
      </c>
      <c r="O305" s="165" t="str">
        <f t="shared" si="49"/>
        <v/>
      </c>
      <c r="P305" s="363" t="str">
        <f>IFERROR(IF(LEN(INDEX(PlansAndNotes!$E$6:$E$4005,ROW(B305)-ROW($C$3)))=0,"",INDEX(PlansAndNotes!$E$6:$E$4005,ROW(B305)-ROW($C$3))),"")</f>
        <v/>
      </c>
      <c r="Q305" s="363" t="str">
        <f>IFERROR(IF(LEN(INDEX(PlansAndNotes!$G$6:$G$4005,ROW(B305)-ROW($C$3)))=0,"",INDEX(PlansAndNotes!$G$6:$G$4005,ROW(B305)-ROW($C$3))),"")</f>
        <v/>
      </c>
      <c r="R305" s="361" t="str">
        <f>IFERROR(IF(LEN(D305)&gt;0,IF(LEN(INDEX(AdressBook!$C$6:$C$25,MATCH(D305,AdressBook!$B$6:$B$25,0),1))=0,"",INDEX(AdressBook!$C$6:$C$25,MATCH(D305,AdressBook!$B$6:$B$25,0),1)),""),"")</f>
        <v/>
      </c>
      <c r="S305" s="165">
        <f>IF(LEN(C305)&gt;0,IFERROR(IF(MATCH(C305,C306:$C$4004,0)&gt;0,-1,ROW(S305)-ROW($S$3)),ROW(S305)-ROW($S$3)),-1)</f>
        <v>-1</v>
      </c>
      <c r="T305" s="165">
        <f t="shared" si="50"/>
        <v>0</v>
      </c>
      <c r="U305" s="165" t="str">
        <f t="shared" si="51"/>
        <v/>
      </c>
      <c r="V305" s="165" t="str">
        <f>IFERROR(IF(OR(C305="",S305&lt;0),"",IF(SUBTOTAL(3,C305:C305)=0,-1,SUBTOTAL(3,$C$4:C305))),"")</f>
        <v/>
      </c>
      <c r="W305" s="156" t="str">
        <f t="array" ref="W305">IF(LEN(C305)&gt;0,IFERROR(IF(MATCH(C305,$C$3:$C304,0)&gt;0,N305-INDEX($N$3:N304,SUMPRODUCT(MAX(ROW($C$3:$C304)*(C305=$C$3:$C304)))-2,1),""),""),"")</f>
        <v/>
      </c>
      <c r="X305" s="156">
        <f t="shared" ca="1" si="52"/>
        <v>1</v>
      </c>
      <c r="Y305" s="156">
        <f t="shared" ca="1" si="53"/>
        <v>1</v>
      </c>
      <c r="AB305" s="406"/>
      <c r="AC305" s="380"/>
      <c r="AD305" s="380">
        <f t="shared" si="54"/>
        <v>0</v>
      </c>
      <c r="AQ305" s="165" t="str">
        <f t="shared" si="55"/>
        <v/>
      </c>
      <c r="AR305" s="167" t="str">
        <f t="array" ref="AR305" xml:space="preserve"> IFERROR( IF(OR(DATERANGE="All Data",DATERANGE=""), INDEX(Calculations!$AC$7:$AC$506,SMALL(IF(Calculations!$AC$7:$AC$506&lt;&gt;"0",ROW($AQ$6:$AQ$505)-ROW(INDEX($AQ$6:$AQ$505,1,1))+1),AQ305),1),INDEX(Calculations!$AD$7:$AD$506,SMALL(IF(Calculations!$AD$7:$AD$506&lt;&gt;0,ROW($AQ$6:$AQ$505)-ROW(INDEX($AQ$6:$AQ$505,1,1))+1),AQ305),1)),"")</f>
        <v/>
      </c>
      <c r="AS305" s="164" t="str">
        <f t="array" ref="AS305" xml:space="preserve"> IFERROR(IF(OR(DATERANGE="All Data",DATERANGE=""),INDEX(AdressBook!$B$6:$B$505,SMALL(IF(Calculations!$AC$7:$AC$506&lt;&gt;"0",ROW($AQ$6:$AQ$505)-ROW(INDEX($AQ$6:$AQ$505,1,1))+1),AQ305),1),INDEX(AdressBook!$B$6:$B$505,SMALL(IF(Calculations!$AD$7:$AD$506&lt;&gt;0,ROW($AQ$6:$AQ$505)-ROW(INDEX($AQ$6:$AQ$505,1,1))+1),AQ305),1)),"")</f>
        <v/>
      </c>
      <c r="AT305" s="227" t="str">
        <f t="shared" si="56"/>
        <v/>
      </c>
      <c r="AV305" s="199"/>
      <c r="AW305" s="199"/>
    </row>
    <row r="306" spans="2:49" hidden="1" x14ac:dyDescent="0.25">
      <c r="B306" s="390" t="str">
        <f>IFERROR(IF(LEN(INDEX(PlansAndNotes!$B$6:$B$2005,ROW(A306)-ROW($B$3)))=0,"",INDEX(PlansAndNotes!$B$6:$B$2005,ROW(A306)-ROW($B$3))),"")</f>
        <v/>
      </c>
      <c r="C306" s="361" t="str">
        <f t="shared" si="48"/>
        <v/>
      </c>
      <c r="D306" s="361" t="str">
        <f>IFERROR(IF(LEN(C306)&gt;0,IF(LEN(INDEX(TasksList!$C$6:$C$1005,MATCH(C306,TasksList!$B$6:$B$1005,0),1))=0,"",INDEX(TasksList!$C$6:$C$1005,MATCH(C306,TasksList!$B$6:$B$1005,0),1)),""),"")</f>
        <v/>
      </c>
      <c r="E306" s="361" t="str">
        <f>IFERROR(IF(LEN(C306)&gt;0,IF(LEN(INDEX(TasksList!$F$6:$F$1005,MATCH(C306,TasksList!$B$6:$B$1005,0),1))=0,"not set!",INDEX(TasksList!$F$6:$F$1005,MATCH(C306,TasksList!$B$6:$B$1005,0),1)),""),"")</f>
        <v/>
      </c>
      <c r="F306" s="360" t="str">
        <f>IFERROR(IF(LEN(D306)&gt;0,IF(LEN(INDEX(AdressBook!$D$6:$D$25,MATCH(D306,AdressBook!$B$6:$B$25,0),1))=0,"",INDEX(AdressBook!$D$6:$D$25,MATCH(D306,AdressBook!$B$6:$B$25,0),1)),""),"")</f>
        <v/>
      </c>
      <c r="G306" s="361" t="str">
        <f>IFERROR(IF(LEN(INDEX(PlansAndNotes!$F$6:$F$2005,ROW(B306)-ROW($C$3)))=0,"",INDEX(PlansAndNotes!$F$6:$F$2005,ROW(B306)-ROW($C$3))),"")</f>
        <v/>
      </c>
      <c r="H306" s="361" t="str">
        <f>IFERROR(IF(LEN(C306)&gt;0,IF(LEN(INDEX(TasksList!$G$6:$G$1005,MATCH(C306,TasksList!$B$6:$B$1005,0),1))=0,"",INDEX(TasksList!$G$6:$G$1005,MATCH(C306,TasksList!$B$6:$B$1005,0),1)),""),"")</f>
        <v/>
      </c>
      <c r="I306" s="381"/>
      <c r="J306" s="402" t="str">
        <f>IF(LEN(INDEX(TasksList!$B$6:$B$1005,ROW(J303),1))=0,"",INDEX(TasksList!$B$6:$B$1005,ROW(J303),1)&amp;" - "&amp;INDEX(TasksList!$D$6:$D$1005,ROW(J303),1))</f>
        <v/>
      </c>
      <c r="K306" s="402"/>
      <c r="L306" s="399" t="str">
        <f t="array" ref="L306">IFERROR(INDEX($J$4:$J$1003,SMALL($K$4:$K$1003,ROW(L306)-3),1),"")</f>
        <v/>
      </c>
      <c r="M306" s="206"/>
      <c r="N306" s="362" t="str">
        <f>IFERROR(IF(LEN(INDEX(PlansAndNotes!$D$6:$D$4005,ROW(B306)-ROW($C$3)))=0,"",INDEX(PlansAndNotes!$D$6:$D$4005,ROW(B306)-ROW($C$3))),"")</f>
        <v/>
      </c>
      <c r="O306" s="165" t="str">
        <f t="shared" si="49"/>
        <v/>
      </c>
      <c r="P306" s="363" t="str">
        <f>IFERROR(IF(LEN(INDEX(PlansAndNotes!$E$6:$E$4005,ROW(B306)-ROW($C$3)))=0,"",INDEX(PlansAndNotes!$E$6:$E$4005,ROW(B306)-ROW($C$3))),"")</f>
        <v/>
      </c>
      <c r="Q306" s="363" t="str">
        <f>IFERROR(IF(LEN(INDEX(PlansAndNotes!$G$6:$G$4005,ROW(B306)-ROW($C$3)))=0,"",INDEX(PlansAndNotes!$G$6:$G$4005,ROW(B306)-ROW($C$3))),"")</f>
        <v/>
      </c>
      <c r="R306" s="361" t="str">
        <f>IFERROR(IF(LEN(D306)&gt;0,IF(LEN(INDEX(AdressBook!$C$6:$C$25,MATCH(D306,AdressBook!$B$6:$B$25,0),1))=0,"",INDEX(AdressBook!$C$6:$C$25,MATCH(D306,AdressBook!$B$6:$B$25,0),1)),""),"")</f>
        <v/>
      </c>
      <c r="S306" s="165">
        <f>IF(LEN(C306)&gt;0,IFERROR(IF(MATCH(C306,C307:$C$4004,0)&gt;0,-1,ROW(S306)-ROW($S$3)),ROW(S306)-ROW($S$3)),-1)</f>
        <v>-1</v>
      </c>
      <c r="T306" s="165">
        <f t="shared" si="50"/>
        <v>0</v>
      </c>
      <c r="U306" s="165" t="str">
        <f t="shared" si="51"/>
        <v/>
      </c>
      <c r="V306" s="165" t="str">
        <f>IFERROR(IF(OR(C306="",S306&lt;0),"",IF(SUBTOTAL(3,C306:C306)=0,-1,SUBTOTAL(3,$C$4:C306))),"")</f>
        <v/>
      </c>
      <c r="W306" s="156" t="str">
        <f t="array" ref="W306">IF(LEN(C306)&gt;0,IFERROR(IF(MATCH(C306,$C$3:$C305,0)&gt;0,N306-INDEX($N$3:N305,SUMPRODUCT(MAX(ROW($C$3:$C305)*(C306=$C$3:$C305)))-2,1),""),""),"")</f>
        <v/>
      </c>
      <c r="X306" s="156">
        <f t="shared" ca="1" si="52"/>
        <v>1</v>
      </c>
      <c r="Y306" s="156">
        <f t="shared" ca="1" si="53"/>
        <v>1</v>
      </c>
      <c r="AB306" s="406"/>
      <c r="AC306" s="380"/>
      <c r="AD306" s="380">
        <f t="shared" si="54"/>
        <v>0</v>
      </c>
      <c r="AQ306" s="165" t="str">
        <f t="shared" si="55"/>
        <v/>
      </c>
      <c r="AR306" s="167" t="str">
        <f t="array" ref="AR306" xml:space="preserve"> IFERROR( IF(OR(DATERANGE="All Data",DATERANGE=""), INDEX(Calculations!$AC$7:$AC$506,SMALL(IF(Calculations!$AC$7:$AC$506&lt;&gt;"0",ROW($AQ$6:$AQ$505)-ROW(INDEX($AQ$6:$AQ$505,1,1))+1),AQ306),1),INDEX(Calculations!$AD$7:$AD$506,SMALL(IF(Calculations!$AD$7:$AD$506&lt;&gt;0,ROW($AQ$6:$AQ$505)-ROW(INDEX($AQ$6:$AQ$505,1,1))+1),AQ306),1)),"")</f>
        <v/>
      </c>
      <c r="AS306" s="164" t="str">
        <f t="array" ref="AS306" xml:space="preserve"> IFERROR(IF(OR(DATERANGE="All Data",DATERANGE=""),INDEX(AdressBook!$B$6:$B$505,SMALL(IF(Calculations!$AC$7:$AC$506&lt;&gt;"0",ROW($AQ$6:$AQ$505)-ROW(INDEX($AQ$6:$AQ$505,1,1))+1),AQ306),1),INDEX(AdressBook!$B$6:$B$505,SMALL(IF(Calculations!$AD$7:$AD$506&lt;&gt;0,ROW($AQ$6:$AQ$505)-ROW(INDEX($AQ$6:$AQ$505,1,1))+1),AQ306),1)),"")</f>
        <v/>
      </c>
      <c r="AT306" s="227" t="str">
        <f t="shared" si="56"/>
        <v/>
      </c>
      <c r="AV306" s="199"/>
      <c r="AW306" s="199"/>
    </row>
    <row r="307" spans="2:49" hidden="1" x14ac:dyDescent="0.25">
      <c r="B307" s="390" t="str">
        <f>IFERROR(IF(LEN(INDEX(PlansAndNotes!$B$6:$B$2005,ROW(A307)-ROW($B$3)))=0,"",INDEX(PlansAndNotes!$B$6:$B$2005,ROW(A307)-ROW($B$3))),"")</f>
        <v/>
      </c>
      <c r="C307" s="361" t="str">
        <f t="shared" si="48"/>
        <v/>
      </c>
      <c r="D307" s="361" t="str">
        <f>IFERROR(IF(LEN(C307)&gt;0,IF(LEN(INDEX(TasksList!$C$6:$C$1005,MATCH(C307,TasksList!$B$6:$B$1005,0),1))=0,"",INDEX(TasksList!$C$6:$C$1005,MATCH(C307,TasksList!$B$6:$B$1005,0),1)),""),"")</f>
        <v/>
      </c>
      <c r="E307" s="361" t="str">
        <f>IFERROR(IF(LEN(C307)&gt;0,IF(LEN(INDEX(TasksList!$F$6:$F$1005,MATCH(C307,TasksList!$B$6:$B$1005,0),1))=0,"not set!",INDEX(TasksList!$F$6:$F$1005,MATCH(C307,TasksList!$B$6:$B$1005,0),1)),""),"")</f>
        <v/>
      </c>
      <c r="F307" s="360" t="str">
        <f>IFERROR(IF(LEN(D307)&gt;0,IF(LEN(INDEX(AdressBook!$D$6:$D$25,MATCH(D307,AdressBook!$B$6:$B$25,0),1))=0,"",INDEX(AdressBook!$D$6:$D$25,MATCH(D307,AdressBook!$B$6:$B$25,0),1)),""),"")</f>
        <v/>
      </c>
      <c r="G307" s="361" t="str">
        <f>IFERROR(IF(LEN(INDEX(PlansAndNotes!$F$6:$F$2005,ROW(B307)-ROW($C$3)))=0,"",INDEX(PlansAndNotes!$F$6:$F$2005,ROW(B307)-ROW($C$3))),"")</f>
        <v/>
      </c>
      <c r="H307" s="361" t="str">
        <f>IFERROR(IF(LEN(C307)&gt;0,IF(LEN(INDEX(TasksList!$G$6:$G$1005,MATCH(C307,TasksList!$B$6:$B$1005,0),1))=0,"",INDEX(TasksList!$G$6:$G$1005,MATCH(C307,TasksList!$B$6:$B$1005,0),1)),""),"")</f>
        <v/>
      </c>
      <c r="I307" s="381"/>
      <c r="J307" s="402" t="str">
        <f>IF(LEN(INDEX(TasksList!$B$6:$B$1005,ROW(J304),1))=0,"",INDEX(TasksList!$B$6:$B$1005,ROW(J304),1)&amp;" - "&amp;INDEX(TasksList!$D$6:$D$1005,ROW(J304),1))</f>
        <v/>
      </c>
      <c r="K307" s="402"/>
      <c r="L307" s="399" t="str">
        <f t="array" ref="L307">IFERROR(INDEX($J$4:$J$1003,SMALL($K$4:$K$1003,ROW(L307)-3),1),"")</f>
        <v/>
      </c>
      <c r="M307" s="206"/>
      <c r="N307" s="362" t="str">
        <f>IFERROR(IF(LEN(INDEX(PlansAndNotes!$D$6:$D$4005,ROW(B307)-ROW($C$3)))=0,"",INDEX(PlansAndNotes!$D$6:$D$4005,ROW(B307)-ROW($C$3))),"")</f>
        <v/>
      </c>
      <c r="O307" s="165" t="str">
        <f t="shared" si="49"/>
        <v/>
      </c>
      <c r="P307" s="363" t="str">
        <f>IFERROR(IF(LEN(INDEX(PlansAndNotes!$E$6:$E$4005,ROW(B307)-ROW($C$3)))=0,"",INDEX(PlansAndNotes!$E$6:$E$4005,ROW(B307)-ROW($C$3))),"")</f>
        <v/>
      </c>
      <c r="Q307" s="363" t="str">
        <f>IFERROR(IF(LEN(INDEX(PlansAndNotes!$G$6:$G$4005,ROW(B307)-ROW($C$3)))=0,"",INDEX(PlansAndNotes!$G$6:$G$4005,ROW(B307)-ROW($C$3))),"")</f>
        <v/>
      </c>
      <c r="R307" s="361" t="str">
        <f>IFERROR(IF(LEN(D307)&gt;0,IF(LEN(INDEX(AdressBook!$C$6:$C$25,MATCH(D307,AdressBook!$B$6:$B$25,0),1))=0,"",INDEX(AdressBook!$C$6:$C$25,MATCH(D307,AdressBook!$B$6:$B$25,0),1)),""),"")</f>
        <v/>
      </c>
      <c r="S307" s="165">
        <f>IF(LEN(C307)&gt;0,IFERROR(IF(MATCH(C307,C308:$C$4004,0)&gt;0,-1,ROW(S307)-ROW($S$3)),ROW(S307)-ROW($S$3)),-1)</f>
        <v>-1</v>
      </c>
      <c r="T307" s="165">
        <f t="shared" si="50"/>
        <v>0</v>
      </c>
      <c r="U307" s="165" t="str">
        <f t="shared" si="51"/>
        <v/>
      </c>
      <c r="V307" s="165" t="str">
        <f>IFERROR(IF(OR(C307="",S307&lt;0),"",IF(SUBTOTAL(3,C307:C307)=0,-1,SUBTOTAL(3,$C$4:C307))),"")</f>
        <v/>
      </c>
      <c r="W307" s="156" t="str">
        <f t="array" ref="W307">IF(LEN(C307)&gt;0,IFERROR(IF(MATCH(C307,$C$3:$C306,0)&gt;0,N307-INDEX($N$3:N306,SUMPRODUCT(MAX(ROW($C$3:$C306)*(C307=$C$3:$C306)))-2,1),""),""),"")</f>
        <v/>
      </c>
      <c r="X307" s="156">
        <f t="shared" ca="1" si="52"/>
        <v>1</v>
      </c>
      <c r="Y307" s="156">
        <f t="shared" ca="1" si="53"/>
        <v>1</v>
      </c>
      <c r="AB307" s="406"/>
      <c r="AC307" s="380"/>
      <c r="AD307" s="380">
        <f t="shared" si="54"/>
        <v>0</v>
      </c>
      <c r="AQ307" s="165" t="str">
        <f t="shared" si="55"/>
        <v/>
      </c>
      <c r="AR307" s="167" t="str">
        <f t="array" ref="AR307" xml:space="preserve"> IFERROR( IF(OR(DATERANGE="All Data",DATERANGE=""), INDEX(Calculations!$AC$7:$AC$506,SMALL(IF(Calculations!$AC$7:$AC$506&lt;&gt;"0",ROW($AQ$6:$AQ$505)-ROW(INDEX($AQ$6:$AQ$505,1,1))+1),AQ307),1),INDEX(Calculations!$AD$7:$AD$506,SMALL(IF(Calculations!$AD$7:$AD$506&lt;&gt;0,ROW($AQ$6:$AQ$505)-ROW(INDEX($AQ$6:$AQ$505,1,1))+1),AQ307),1)),"")</f>
        <v/>
      </c>
      <c r="AS307" s="164" t="str">
        <f t="array" ref="AS307" xml:space="preserve"> IFERROR(IF(OR(DATERANGE="All Data",DATERANGE=""),INDEX(AdressBook!$B$6:$B$505,SMALL(IF(Calculations!$AC$7:$AC$506&lt;&gt;"0",ROW($AQ$6:$AQ$505)-ROW(INDEX($AQ$6:$AQ$505,1,1))+1),AQ307),1),INDEX(AdressBook!$B$6:$B$505,SMALL(IF(Calculations!$AD$7:$AD$506&lt;&gt;0,ROW($AQ$6:$AQ$505)-ROW(INDEX($AQ$6:$AQ$505,1,1))+1),AQ307),1)),"")</f>
        <v/>
      </c>
      <c r="AT307" s="227" t="str">
        <f t="shared" si="56"/>
        <v/>
      </c>
      <c r="AV307" s="199"/>
      <c r="AW307" s="199"/>
    </row>
    <row r="308" spans="2:49" hidden="1" x14ac:dyDescent="0.25">
      <c r="B308" s="390" t="str">
        <f>IFERROR(IF(LEN(INDEX(PlansAndNotes!$B$6:$B$2005,ROW(A308)-ROW($B$3)))=0,"",INDEX(PlansAndNotes!$B$6:$B$2005,ROW(A308)-ROW($B$3))),"")</f>
        <v/>
      </c>
      <c r="C308" s="361" t="str">
        <f t="shared" si="48"/>
        <v/>
      </c>
      <c r="D308" s="361" t="str">
        <f>IFERROR(IF(LEN(C308)&gt;0,IF(LEN(INDEX(TasksList!$C$6:$C$1005,MATCH(C308,TasksList!$B$6:$B$1005,0),1))=0,"",INDEX(TasksList!$C$6:$C$1005,MATCH(C308,TasksList!$B$6:$B$1005,0),1)),""),"")</f>
        <v/>
      </c>
      <c r="E308" s="361" t="str">
        <f>IFERROR(IF(LEN(C308)&gt;0,IF(LEN(INDEX(TasksList!$F$6:$F$1005,MATCH(C308,TasksList!$B$6:$B$1005,0),1))=0,"not set!",INDEX(TasksList!$F$6:$F$1005,MATCH(C308,TasksList!$B$6:$B$1005,0),1)),""),"")</f>
        <v/>
      </c>
      <c r="F308" s="360" t="str">
        <f>IFERROR(IF(LEN(D308)&gt;0,IF(LEN(INDEX(AdressBook!$D$6:$D$25,MATCH(D308,AdressBook!$B$6:$B$25,0),1))=0,"",INDEX(AdressBook!$D$6:$D$25,MATCH(D308,AdressBook!$B$6:$B$25,0),1)),""),"")</f>
        <v/>
      </c>
      <c r="G308" s="361" t="str">
        <f>IFERROR(IF(LEN(INDEX(PlansAndNotes!$F$6:$F$2005,ROW(B308)-ROW($C$3)))=0,"",INDEX(PlansAndNotes!$F$6:$F$2005,ROW(B308)-ROW($C$3))),"")</f>
        <v/>
      </c>
      <c r="H308" s="361" t="str">
        <f>IFERROR(IF(LEN(C308)&gt;0,IF(LEN(INDEX(TasksList!$G$6:$G$1005,MATCH(C308,TasksList!$B$6:$B$1005,0),1))=0,"",INDEX(TasksList!$G$6:$G$1005,MATCH(C308,TasksList!$B$6:$B$1005,0),1)),""),"")</f>
        <v/>
      </c>
      <c r="I308" s="381"/>
      <c r="J308" s="402" t="str">
        <f>IF(LEN(INDEX(TasksList!$B$6:$B$1005,ROW(J305),1))=0,"",INDEX(TasksList!$B$6:$B$1005,ROW(J305),1)&amp;" - "&amp;INDEX(TasksList!$D$6:$D$1005,ROW(J305),1))</f>
        <v/>
      </c>
      <c r="K308" s="402"/>
      <c r="L308" s="399" t="str">
        <f t="array" ref="L308">IFERROR(INDEX($J$4:$J$1003,SMALL($K$4:$K$1003,ROW(L308)-3),1),"")</f>
        <v/>
      </c>
      <c r="M308" s="206"/>
      <c r="N308" s="362" t="str">
        <f>IFERROR(IF(LEN(INDEX(PlansAndNotes!$D$6:$D$4005,ROW(B308)-ROW($C$3)))=0,"",INDEX(PlansAndNotes!$D$6:$D$4005,ROW(B308)-ROW($C$3))),"")</f>
        <v/>
      </c>
      <c r="O308" s="165" t="str">
        <f t="shared" si="49"/>
        <v/>
      </c>
      <c r="P308" s="363" t="str">
        <f>IFERROR(IF(LEN(INDEX(PlansAndNotes!$E$6:$E$4005,ROW(B308)-ROW($C$3)))=0,"",INDEX(PlansAndNotes!$E$6:$E$4005,ROW(B308)-ROW($C$3))),"")</f>
        <v/>
      </c>
      <c r="Q308" s="363" t="str">
        <f>IFERROR(IF(LEN(INDEX(PlansAndNotes!$G$6:$G$4005,ROW(B308)-ROW($C$3)))=0,"",INDEX(PlansAndNotes!$G$6:$G$4005,ROW(B308)-ROW($C$3))),"")</f>
        <v/>
      </c>
      <c r="R308" s="361" t="str">
        <f>IFERROR(IF(LEN(D308)&gt;0,IF(LEN(INDEX(AdressBook!$C$6:$C$25,MATCH(D308,AdressBook!$B$6:$B$25,0),1))=0,"",INDEX(AdressBook!$C$6:$C$25,MATCH(D308,AdressBook!$B$6:$B$25,0),1)),""),"")</f>
        <v/>
      </c>
      <c r="S308" s="165">
        <f>IF(LEN(C308)&gt;0,IFERROR(IF(MATCH(C308,C309:$C$4004,0)&gt;0,-1,ROW(S308)-ROW($S$3)),ROW(S308)-ROW($S$3)),-1)</f>
        <v>-1</v>
      </c>
      <c r="T308" s="165">
        <f t="shared" si="50"/>
        <v>0</v>
      </c>
      <c r="U308" s="165" t="str">
        <f t="shared" si="51"/>
        <v/>
      </c>
      <c r="V308" s="165" t="str">
        <f>IFERROR(IF(OR(C308="",S308&lt;0),"",IF(SUBTOTAL(3,C308:C308)=0,-1,SUBTOTAL(3,$C$4:C308))),"")</f>
        <v/>
      </c>
      <c r="W308" s="156" t="str">
        <f t="array" ref="W308">IF(LEN(C308)&gt;0,IFERROR(IF(MATCH(C308,$C$3:$C307,0)&gt;0,N308-INDEX($N$3:N307,SUMPRODUCT(MAX(ROW($C$3:$C307)*(C308=$C$3:$C307)))-2,1),""),""),"")</f>
        <v/>
      </c>
      <c r="X308" s="156">
        <f t="shared" ca="1" si="52"/>
        <v>1</v>
      </c>
      <c r="Y308" s="156">
        <f t="shared" ca="1" si="53"/>
        <v>1</v>
      </c>
      <c r="AB308" s="406"/>
      <c r="AC308" s="380"/>
      <c r="AD308" s="380">
        <f t="shared" si="54"/>
        <v>0</v>
      </c>
      <c r="AQ308" s="165" t="str">
        <f t="shared" si="55"/>
        <v/>
      </c>
      <c r="AR308" s="167" t="str">
        <f t="array" ref="AR308" xml:space="preserve"> IFERROR( IF(OR(DATERANGE="All Data",DATERANGE=""), INDEX(Calculations!$AC$7:$AC$506,SMALL(IF(Calculations!$AC$7:$AC$506&lt;&gt;"0",ROW($AQ$6:$AQ$505)-ROW(INDEX($AQ$6:$AQ$505,1,1))+1),AQ308),1),INDEX(Calculations!$AD$7:$AD$506,SMALL(IF(Calculations!$AD$7:$AD$506&lt;&gt;0,ROW($AQ$6:$AQ$505)-ROW(INDEX($AQ$6:$AQ$505,1,1))+1),AQ308),1)),"")</f>
        <v/>
      </c>
      <c r="AS308" s="164" t="str">
        <f t="array" ref="AS308" xml:space="preserve"> IFERROR(IF(OR(DATERANGE="All Data",DATERANGE=""),INDEX(AdressBook!$B$6:$B$505,SMALL(IF(Calculations!$AC$7:$AC$506&lt;&gt;"0",ROW($AQ$6:$AQ$505)-ROW(INDEX($AQ$6:$AQ$505,1,1))+1),AQ308),1),INDEX(AdressBook!$B$6:$B$505,SMALL(IF(Calculations!$AD$7:$AD$506&lt;&gt;0,ROW($AQ$6:$AQ$505)-ROW(INDEX($AQ$6:$AQ$505,1,1))+1),AQ308),1)),"")</f>
        <v/>
      </c>
      <c r="AT308" s="227" t="str">
        <f t="shared" si="56"/>
        <v/>
      </c>
      <c r="AV308" s="199"/>
      <c r="AW308" s="199"/>
    </row>
    <row r="309" spans="2:49" hidden="1" x14ac:dyDescent="0.25">
      <c r="B309" s="390" t="str">
        <f>IFERROR(IF(LEN(INDEX(PlansAndNotes!$B$6:$B$2005,ROW(A309)-ROW($B$3)))=0,"",INDEX(PlansAndNotes!$B$6:$B$2005,ROW(A309)-ROW($B$3))),"")</f>
        <v/>
      </c>
      <c r="C309" s="361" t="str">
        <f t="shared" si="48"/>
        <v/>
      </c>
      <c r="D309" s="361" t="str">
        <f>IFERROR(IF(LEN(C309)&gt;0,IF(LEN(INDEX(TasksList!$C$6:$C$1005,MATCH(C309,TasksList!$B$6:$B$1005,0),1))=0,"",INDEX(TasksList!$C$6:$C$1005,MATCH(C309,TasksList!$B$6:$B$1005,0),1)),""),"")</f>
        <v/>
      </c>
      <c r="E309" s="361" t="str">
        <f>IFERROR(IF(LEN(C309)&gt;0,IF(LEN(INDEX(TasksList!$F$6:$F$1005,MATCH(C309,TasksList!$B$6:$B$1005,0),1))=0,"not set!",INDEX(TasksList!$F$6:$F$1005,MATCH(C309,TasksList!$B$6:$B$1005,0),1)),""),"")</f>
        <v/>
      </c>
      <c r="F309" s="360" t="str">
        <f>IFERROR(IF(LEN(D309)&gt;0,IF(LEN(INDEX(AdressBook!$D$6:$D$25,MATCH(D309,AdressBook!$B$6:$B$25,0),1))=0,"",INDEX(AdressBook!$D$6:$D$25,MATCH(D309,AdressBook!$B$6:$B$25,0),1)),""),"")</f>
        <v/>
      </c>
      <c r="G309" s="361" t="str">
        <f>IFERROR(IF(LEN(INDEX(PlansAndNotes!$F$6:$F$2005,ROW(B309)-ROW($C$3)))=0,"",INDEX(PlansAndNotes!$F$6:$F$2005,ROW(B309)-ROW($C$3))),"")</f>
        <v/>
      </c>
      <c r="H309" s="361" t="str">
        <f>IFERROR(IF(LEN(C309)&gt;0,IF(LEN(INDEX(TasksList!$G$6:$G$1005,MATCH(C309,TasksList!$B$6:$B$1005,0),1))=0,"",INDEX(TasksList!$G$6:$G$1005,MATCH(C309,TasksList!$B$6:$B$1005,0),1)),""),"")</f>
        <v/>
      </c>
      <c r="I309" s="381"/>
      <c r="J309" s="402" t="str">
        <f>IF(LEN(INDEX(TasksList!$B$6:$B$1005,ROW(J306),1))=0,"",INDEX(TasksList!$B$6:$B$1005,ROW(J306),1)&amp;" - "&amp;INDEX(TasksList!$D$6:$D$1005,ROW(J306),1))</f>
        <v/>
      </c>
      <c r="K309" s="402"/>
      <c r="L309" s="399" t="str">
        <f t="array" ref="L309">IFERROR(INDEX($J$4:$J$1003,SMALL($K$4:$K$1003,ROW(L309)-3),1),"")</f>
        <v/>
      </c>
      <c r="M309" s="206"/>
      <c r="N309" s="362" t="str">
        <f>IFERROR(IF(LEN(INDEX(PlansAndNotes!$D$6:$D$4005,ROW(B309)-ROW($C$3)))=0,"",INDEX(PlansAndNotes!$D$6:$D$4005,ROW(B309)-ROW($C$3))),"")</f>
        <v/>
      </c>
      <c r="O309" s="165" t="str">
        <f t="shared" si="49"/>
        <v/>
      </c>
      <c r="P309" s="363" t="str">
        <f>IFERROR(IF(LEN(INDEX(PlansAndNotes!$E$6:$E$4005,ROW(B309)-ROW($C$3)))=0,"",INDEX(PlansAndNotes!$E$6:$E$4005,ROW(B309)-ROW($C$3))),"")</f>
        <v/>
      </c>
      <c r="Q309" s="363" t="str">
        <f>IFERROR(IF(LEN(INDEX(PlansAndNotes!$G$6:$G$4005,ROW(B309)-ROW($C$3)))=0,"",INDEX(PlansAndNotes!$G$6:$G$4005,ROW(B309)-ROW($C$3))),"")</f>
        <v/>
      </c>
      <c r="R309" s="361" t="str">
        <f>IFERROR(IF(LEN(D309)&gt;0,IF(LEN(INDEX(AdressBook!$C$6:$C$25,MATCH(D309,AdressBook!$B$6:$B$25,0),1))=0,"",INDEX(AdressBook!$C$6:$C$25,MATCH(D309,AdressBook!$B$6:$B$25,0),1)),""),"")</f>
        <v/>
      </c>
      <c r="S309" s="165">
        <f>IF(LEN(C309)&gt;0,IFERROR(IF(MATCH(C309,C310:$C$4004,0)&gt;0,-1,ROW(S309)-ROW($S$3)),ROW(S309)-ROW($S$3)),-1)</f>
        <v>-1</v>
      </c>
      <c r="T309" s="165">
        <f t="shared" si="50"/>
        <v>0</v>
      </c>
      <c r="U309" s="165" t="str">
        <f t="shared" si="51"/>
        <v/>
      </c>
      <c r="V309" s="165" t="str">
        <f>IFERROR(IF(OR(C309="",S309&lt;0),"",IF(SUBTOTAL(3,C309:C309)=0,-1,SUBTOTAL(3,$C$4:C309))),"")</f>
        <v/>
      </c>
      <c r="W309" s="156" t="str">
        <f t="array" ref="W309">IF(LEN(C309)&gt;0,IFERROR(IF(MATCH(C309,$C$3:$C308,0)&gt;0,N309-INDEX($N$3:N308,SUMPRODUCT(MAX(ROW($C$3:$C308)*(C309=$C$3:$C308)))-2,1),""),""),"")</f>
        <v/>
      </c>
      <c r="X309" s="156">
        <f t="shared" ca="1" si="52"/>
        <v>1</v>
      </c>
      <c r="Y309" s="156">
        <f t="shared" ca="1" si="53"/>
        <v>1</v>
      </c>
      <c r="AB309" s="406"/>
      <c r="AC309" s="380"/>
      <c r="AD309" s="380">
        <f t="shared" si="54"/>
        <v>0</v>
      </c>
      <c r="AQ309" s="165" t="str">
        <f t="shared" si="55"/>
        <v/>
      </c>
      <c r="AR309" s="167" t="str">
        <f t="array" ref="AR309" xml:space="preserve"> IFERROR( IF(OR(DATERANGE="All Data",DATERANGE=""), INDEX(Calculations!$AC$7:$AC$506,SMALL(IF(Calculations!$AC$7:$AC$506&lt;&gt;"0",ROW($AQ$6:$AQ$505)-ROW(INDEX($AQ$6:$AQ$505,1,1))+1),AQ309),1),INDEX(Calculations!$AD$7:$AD$506,SMALL(IF(Calculations!$AD$7:$AD$506&lt;&gt;0,ROW($AQ$6:$AQ$505)-ROW(INDEX($AQ$6:$AQ$505,1,1))+1),AQ309),1)),"")</f>
        <v/>
      </c>
      <c r="AS309" s="164" t="str">
        <f t="array" ref="AS309" xml:space="preserve"> IFERROR(IF(OR(DATERANGE="All Data",DATERANGE=""),INDEX(AdressBook!$B$6:$B$505,SMALL(IF(Calculations!$AC$7:$AC$506&lt;&gt;"0",ROW($AQ$6:$AQ$505)-ROW(INDEX($AQ$6:$AQ$505,1,1))+1),AQ309),1),INDEX(AdressBook!$B$6:$B$505,SMALL(IF(Calculations!$AD$7:$AD$506&lt;&gt;0,ROW($AQ$6:$AQ$505)-ROW(INDEX($AQ$6:$AQ$505,1,1))+1),AQ309),1)),"")</f>
        <v/>
      </c>
      <c r="AT309" s="227" t="str">
        <f t="shared" si="56"/>
        <v/>
      </c>
      <c r="AV309" s="199"/>
      <c r="AW309" s="199"/>
    </row>
    <row r="310" spans="2:49" hidden="1" x14ac:dyDescent="0.25">
      <c r="B310" s="390" t="str">
        <f>IFERROR(IF(LEN(INDEX(PlansAndNotes!$B$6:$B$2005,ROW(A310)-ROW($B$3)))=0,"",INDEX(PlansAndNotes!$B$6:$B$2005,ROW(A310)-ROW($B$3))),"")</f>
        <v/>
      </c>
      <c r="C310" s="361" t="str">
        <f t="shared" si="48"/>
        <v/>
      </c>
      <c r="D310" s="361" t="str">
        <f>IFERROR(IF(LEN(C310)&gt;0,IF(LEN(INDEX(TasksList!$C$6:$C$1005,MATCH(C310,TasksList!$B$6:$B$1005,0),1))=0,"",INDEX(TasksList!$C$6:$C$1005,MATCH(C310,TasksList!$B$6:$B$1005,0),1)),""),"")</f>
        <v/>
      </c>
      <c r="E310" s="361" t="str">
        <f>IFERROR(IF(LEN(C310)&gt;0,IF(LEN(INDEX(TasksList!$F$6:$F$1005,MATCH(C310,TasksList!$B$6:$B$1005,0),1))=0,"not set!",INDEX(TasksList!$F$6:$F$1005,MATCH(C310,TasksList!$B$6:$B$1005,0),1)),""),"")</f>
        <v/>
      </c>
      <c r="F310" s="360" t="str">
        <f>IFERROR(IF(LEN(D310)&gt;0,IF(LEN(INDEX(AdressBook!$D$6:$D$25,MATCH(D310,AdressBook!$B$6:$B$25,0),1))=0,"",INDEX(AdressBook!$D$6:$D$25,MATCH(D310,AdressBook!$B$6:$B$25,0),1)),""),"")</f>
        <v/>
      </c>
      <c r="G310" s="361" t="str">
        <f>IFERROR(IF(LEN(INDEX(PlansAndNotes!$F$6:$F$2005,ROW(B310)-ROW($C$3)))=0,"",INDEX(PlansAndNotes!$F$6:$F$2005,ROW(B310)-ROW($C$3))),"")</f>
        <v/>
      </c>
      <c r="H310" s="361" t="str">
        <f>IFERROR(IF(LEN(C310)&gt;0,IF(LEN(INDEX(TasksList!$G$6:$G$1005,MATCH(C310,TasksList!$B$6:$B$1005,0),1))=0,"",INDEX(TasksList!$G$6:$G$1005,MATCH(C310,TasksList!$B$6:$B$1005,0),1)),""),"")</f>
        <v/>
      </c>
      <c r="I310" s="381"/>
      <c r="J310" s="402" t="str">
        <f>IF(LEN(INDEX(TasksList!$B$6:$B$1005,ROW(J307),1))=0,"",INDEX(TasksList!$B$6:$B$1005,ROW(J307),1)&amp;" - "&amp;INDEX(TasksList!$D$6:$D$1005,ROW(J307),1))</f>
        <v/>
      </c>
      <c r="K310" s="402"/>
      <c r="L310" s="399" t="str">
        <f t="array" ref="L310">IFERROR(INDEX($J$4:$J$1003,SMALL($K$4:$K$1003,ROW(L310)-3),1),"")</f>
        <v/>
      </c>
      <c r="M310" s="206"/>
      <c r="N310" s="362" t="str">
        <f>IFERROR(IF(LEN(INDEX(PlansAndNotes!$D$6:$D$4005,ROW(B310)-ROW($C$3)))=0,"",INDEX(PlansAndNotes!$D$6:$D$4005,ROW(B310)-ROW($C$3))),"")</f>
        <v/>
      </c>
      <c r="O310" s="165" t="str">
        <f t="shared" si="49"/>
        <v/>
      </c>
      <c r="P310" s="363" t="str">
        <f>IFERROR(IF(LEN(INDEX(PlansAndNotes!$E$6:$E$4005,ROW(B310)-ROW($C$3)))=0,"",INDEX(PlansAndNotes!$E$6:$E$4005,ROW(B310)-ROW($C$3))),"")</f>
        <v/>
      </c>
      <c r="Q310" s="363" t="str">
        <f>IFERROR(IF(LEN(INDEX(PlansAndNotes!$G$6:$G$4005,ROW(B310)-ROW($C$3)))=0,"",INDEX(PlansAndNotes!$G$6:$G$4005,ROW(B310)-ROW($C$3))),"")</f>
        <v/>
      </c>
      <c r="R310" s="361" t="str">
        <f>IFERROR(IF(LEN(D310)&gt;0,IF(LEN(INDEX(AdressBook!$C$6:$C$25,MATCH(D310,AdressBook!$B$6:$B$25,0),1))=0,"",INDEX(AdressBook!$C$6:$C$25,MATCH(D310,AdressBook!$B$6:$B$25,0),1)),""),"")</f>
        <v/>
      </c>
      <c r="S310" s="165">
        <f>IF(LEN(C310)&gt;0,IFERROR(IF(MATCH(C310,C311:$C$4004,0)&gt;0,-1,ROW(S310)-ROW($S$3)),ROW(S310)-ROW($S$3)),-1)</f>
        <v>-1</v>
      </c>
      <c r="T310" s="165">
        <f t="shared" si="50"/>
        <v>0</v>
      </c>
      <c r="U310" s="165" t="str">
        <f t="shared" si="51"/>
        <v/>
      </c>
      <c r="V310" s="165" t="str">
        <f>IFERROR(IF(OR(C310="",S310&lt;0),"",IF(SUBTOTAL(3,C310:C310)=0,-1,SUBTOTAL(3,$C$4:C310))),"")</f>
        <v/>
      </c>
      <c r="W310" s="156" t="str">
        <f t="array" ref="W310">IF(LEN(C310)&gt;0,IFERROR(IF(MATCH(C310,$C$3:$C309,0)&gt;0,N310-INDEX($N$3:N309,SUMPRODUCT(MAX(ROW($C$3:$C309)*(C310=$C$3:$C309)))-2,1),""),""),"")</f>
        <v/>
      </c>
      <c r="X310" s="156">
        <f t="shared" ca="1" si="52"/>
        <v>1</v>
      </c>
      <c r="Y310" s="156">
        <f t="shared" ca="1" si="53"/>
        <v>1</v>
      </c>
      <c r="AB310" s="406"/>
      <c r="AC310" s="380"/>
      <c r="AD310" s="380">
        <f t="shared" si="54"/>
        <v>0</v>
      </c>
      <c r="AQ310" s="165" t="str">
        <f t="shared" si="55"/>
        <v/>
      </c>
      <c r="AR310" s="167" t="str">
        <f t="array" ref="AR310" xml:space="preserve"> IFERROR( IF(OR(DATERANGE="All Data",DATERANGE=""), INDEX(Calculations!$AC$7:$AC$506,SMALL(IF(Calculations!$AC$7:$AC$506&lt;&gt;"0",ROW($AQ$6:$AQ$505)-ROW(INDEX($AQ$6:$AQ$505,1,1))+1),AQ310),1),INDEX(Calculations!$AD$7:$AD$506,SMALL(IF(Calculations!$AD$7:$AD$506&lt;&gt;0,ROW($AQ$6:$AQ$505)-ROW(INDEX($AQ$6:$AQ$505,1,1))+1),AQ310),1)),"")</f>
        <v/>
      </c>
      <c r="AS310" s="164" t="str">
        <f t="array" ref="AS310" xml:space="preserve"> IFERROR(IF(OR(DATERANGE="All Data",DATERANGE=""),INDEX(AdressBook!$B$6:$B$505,SMALL(IF(Calculations!$AC$7:$AC$506&lt;&gt;"0",ROW($AQ$6:$AQ$505)-ROW(INDEX($AQ$6:$AQ$505,1,1))+1),AQ310),1),INDEX(AdressBook!$B$6:$B$505,SMALL(IF(Calculations!$AD$7:$AD$506&lt;&gt;0,ROW($AQ$6:$AQ$505)-ROW(INDEX($AQ$6:$AQ$505,1,1))+1),AQ310),1)),"")</f>
        <v/>
      </c>
      <c r="AT310" s="227" t="str">
        <f t="shared" si="56"/>
        <v/>
      </c>
      <c r="AV310" s="199"/>
      <c r="AW310" s="199"/>
    </row>
    <row r="311" spans="2:49" hidden="1" x14ac:dyDescent="0.25">
      <c r="B311" s="390" t="str">
        <f>IFERROR(IF(LEN(INDEX(PlansAndNotes!$B$6:$B$2005,ROW(A311)-ROW($B$3)))=0,"",INDEX(PlansAndNotes!$B$6:$B$2005,ROW(A311)-ROW($B$3))),"")</f>
        <v/>
      </c>
      <c r="C311" s="361" t="str">
        <f t="shared" si="48"/>
        <v/>
      </c>
      <c r="D311" s="361" t="str">
        <f>IFERROR(IF(LEN(C311)&gt;0,IF(LEN(INDEX(TasksList!$C$6:$C$1005,MATCH(C311,TasksList!$B$6:$B$1005,0),1))=0,"",INDEX(TasksList!$C$6:$C$1005,MATCH(C311,TasksList!$B$6:$B$1005,0),1)),""),"")</f>
        <v/>
      </c>
      <c r="E311" s="361" t="str">
        <f>IFERROR(IF(LEN(C311)&gt;0,IF(LEN(INDEX(TasksList!$F$6:$F$1005,MATCH(C311,TasksList!$B$6:$B$1005,0),1))=0,"not set!",INDEX(TasksList!$F$6:$F$1005,MATCH(C311,TasksList!$B$6:$B$1005,0),1)),""),"")</f>
        <v/>
      </c>
      <c r="F311" s="360" t="str">
        <f>IFERROR(IF(LEN(D311)&gt;0,IF(LEN(INDEX(AdressBook!$D$6:$D$25,MATCH(D311,AdressBook!$B$6:$B$25,0),1))=0,"",INDEX(AdressBook!$D$6:$D$25,MATCH(D311,AdressBook!$B$6:$B$25,0),1)),""),"")</f>
        <v/>
      </c>
      <c r="G311" s="361" t="str">
        <f>IFERROR(IF(LEN(INDEX(PlansAndNotes!$F$6:$F$2005,ROW(B311)-ROW($C$3)))=0,"",INDEX(PlansAndNotes!$F$6:$F$2005,ROW(B311)-ROW($C$3))),"")</f>
        <v/>
      </c>
      <c r="H311" s="361" t="str">
        <f>IFERROR(IF(LEN(C311)&gt;0,IF(LEN(INDEX(TasksList!$G$6:$G$1005,MATCH(C311,TasksList!$B$6:$B$1005,0),1))=0,"",INDEX(TasksList!$G$6:$G$1005,MATCH(C311,TasksList!$B$6:$B$1005,0),1)),""),"")</f>
        <v/>
      </c>
      <c r="I311" s="381"/>
      <c r="J311" s="402" t="str">
        <f>IF(LEN(INDEX(TasksList!$B$6:$B$1005,ROW(J308),1))=0,"",INDEX(TasksList!$B$6:$B$1005,ROW(J308),1)&amp;" - "&amp;INDEX(TasksList!$D$6:$D$1005,ROW(J308),1))</f>
        <v/>
      </c>
      <c r="K311" s="402"/>
      <c r="L311" s="399" t="str">
        <f t="array" ref="L311">IFERROR(INDEX($J$4:$J$1003,SMALL($K$4:$K$1003,ROW(L311)-3),1),"")</f>
        <v/>
      </c>
      <c r="M311" s="206"/>
      <c r="N311" s="362" t="str">
        <f>IFERROR(IF(LEN(INDEX(PlansAndNotes!$D$6:$D$4005,ROW(B311)-ROW($C$3)))=0,"",INDEX(PlansAndNotes!$D$6:$D$4005,ROW(B311)-ROW($C$3))),"")</f>
        <v/>
      </c>
      <c r="O311" s="165" t="str">
        <f t="shared" si="49"/>
        <v/>
      </c>
      <c r="P311" s="363" t="str">
        <f>IFERROR(IF(LEN(INDEX(PlansAndNotes!$E$6:$E$4005,ROW(B311)-ROW($C$3)))=0,"",INDEX(PlansAndNotes!$E$6:$E$4005,ROW(B311)-ROW($C$3))),"")</f>
        <v/>
      </c>
      <c r="Q311" s="363" t="str">
        <f>IFERROR(IF(LEN(INDEX(PlansAndNotes!$G$6:$G$4005,ROW(B311)-ROW($C$3)))=0,"",INDEX(PlansAndNotes!$G$6:$G$4005,ROW(B311)-ROW($C$3))),"")</f>
        <v/>
      </c>
      <c r="R311" s="361" t="str">
        <f>IFERROR(IF(LEN(D311)&gt;0,IF(LEN(INDEX(AdressBook!$C$6:$C$25,MATCH(D311,AdressBook!$B$6:$B$25,0),1))=0,"",INDEX(AdressBook!$C$6:$C$25,MATCH(D311,AdressBook!$B$6:$B$25,0),1)),""),"")</f>
        <v/>
      </c>
      <c r="S311" s="165">
        <f>IF(LEN(C311)&gt;0,IFERROR(IF(MATCH(C311,C312:$C$4004,0)&gt;0,-1,ROW(S311)-ROW($S$3)),ROW(S311)-ROW($S$3)),-1)</f>
        <v>-1</v>
      </c>
      <c r="T311" s="165">
        <f t="shared" si="50"/>
        <v>0</v>
      </c>
      <c r="U311" s="165" t="str">
        <f t="shared" si="51"/>
        <v/>
      </c>
      <c r="V311" s="165" t="str">
        <f>IFERROR(IF(OR(C311="",S311&lt;0),"",IF(SUBTOTAL(3,C311:C311)=0,-1,SUBTOTAL(3,$C$4:C311))),"")</f>
        <v/>
      </c>
      <c r="W311" s="156" t="str">
        <f t="array" ref="W311">IF(LEN(C311)&gt;0,IFERROR(IF(MATCH(C311,$C$3:$C310,0)&gt;0,N311-INDEX($N$3:N310,SUMPRODUCT(MAX(ROW($C$3:$C310)*(C311=$C$3:$C310)))-2,1),""),""),"")</f>
        <v/>
      </c>
      <c r="X311" s="156">
        <f t="shared" ca="1" si="52"/>
        <v>1</v>
      </c>
      <c r="Y311" s="156">
        <f t="shared" ca="1" si="53"/>
        <v>1</v>
      </c>
      <c r="AB311" s="406"/>
      <c r="AC311" s="380"/>
      <c r="AD311" s="380">
        <f t="shared" si="54"/>
        <v>0</v>
      </c>
      <c r="AQ311" s="165" t="str">
        <f t="shared" si="55"/>
        <v/>
      </c>
      <c r="AR311" s="167" t="str">
        <f t="array" ref="AR311" xml:space="preserve"> IFERROR( IF(OR(DATERANGE="All Data",DATERANGE=""), INDEX(Calculations!$AC$7:$AC$506,SMALL(IF(Calculations!$AC$7:$AC$506&lt;&gt;"0",ROW($AQ$6:$AQ$505)-ROW(INDEX($AQ$6:$AQ$505,1,1))+1),AQ311),1),INDEX(Calculations!$AD$7:$AD$506,SMALL(IF(Calculations!$AD$7:$AD$506&lt;&gt;0,ROW($AQ$6:$AQ$505)-ROW(INDEX($AQ$6:$AQ$505,1,1))+1),AQ311),1)),"")</f>
        <v/>
      </c>
      <c r="AS311" s="164" t="str">
        <f t="array" ref="AS311" xml:space="preserve"> IFERROR(IF(OR(DATERANGE="All Data",DATERANGE=""),INDEX(AdressBook!$B$6:$B$505,SMALL(IF(Calculations!$AC$7:$AC$506&lt;&gt;"0",ROW($AQ$6:$AQ$505)-ROW(INDEX($AQ$6:$AQ$505,1,1))+1),AQ311),1),INDEX(AdressBook!$B$6:$B$505,SMALL(IF(Calculations!$AD$7:$AD$506&lt;&gt;0,ROW($AQ$6:$AQ$505)-ROW(INDEX($AQ$6:$AQ$505,1,1))+1),AQ311),1)),"")</f>
        <v/>
      </c>
      <c r="AT311" s="227" t="str">
        <f t="shared" si="56"/>
        <v/>
      </c>
      <c r="AV311" s="199"/>
      <c r="AW311" s="199"/>
    </row>
    <row r="312" spans="2:49" hidden="1" x14ac:dyDescent="0.25">
      <c r="B312" s="390" t="str">
        <f>IFERROR(IF(LEN(INDEX(PlansAndNotes!$B$6:$B$2005,ROW(A312)-ROW($B$3)))=0,"",INDEX(PlansAndNotes!$B$6:$B$2005,ROW(A312)-ROW($B$3))),"")</f>
        <v/>
      </c>
      <c r="C312" s="361" t="str">
        <f t="shared" si="48"/>
        <v/>
      </c>
      <c r="D312" s="361" t="str">
        <f>IFERROR(IF(LEN(C312)&gt;0,IF(LEN(INDEX(TasksList!$C$6:$C$1005,MATCH(C312,TasksList!$B$6:$B$1005,0),1))=0,"",INDEX(TasksList!$C$6:$C$1005,MATCH(C312,TasksList!$B$6:$B$1005,0),1)),""),"")</f>
        <v/>
      </c>
      <c r="E312" s="361" t="str">
        <f>IFERROR(IF(LEN(C312)&gt;0,IF(LEN(INDEX(TasksList!$F$6:$F$1005,MATCH(C312,TasksList!$B$6:$B$1005,0),1))=0,"not set!",INDEX(TasksList!$F$6:$F$1005,MATCH(C312,TasksList!$B$6:$B$1005,0),1)),""),"")</f>
        <v/>
      </c>
      <c r="F312" s="360" t="str">
        <f>IFERROR(IF(LEN(D312)&gt;0,IF(LEN(INDEX(AdressBook!$D$6:$D$25,MATCH(D312,AdressBook!$B$6:$B$25,0),1))=0,"",INDEX(AdressBook!$D$6:$D$25,MATCH(D312,AdressBook!$B$6:$B$25,0),1)),""),"")</f>
        <v/>
      </c>
      <c r="G312" s="361" t="str">
        <f>IFERROR(IF(LEN(INDEX(PlansAndNotes!$F$6:$F$2005,ROW(B312)-ROW($C$3)))=0,"",INDEX(PlansAndNotes!$F$6:$F$2005,ROW(B312)-ROW($C$3))),"")</f>
        <v/>
      </c>
      <c r="H312" s="361" t="str">
        <f>IFERROR(IF(LEN(C312)&gt;0,IF(LEN(INDEX(TasksList!$G$6:$G$1005,MATCH(C312,TasksList!$B$6:$B$1005,0),1))=0,"",INDEX(TasksList!$G$6:$G$1005,MATCH(C312,TasksList!$B$6:$B$1005,0),1)),""),"")</f>
        <v/>
      </c>
      <c r="I312" s="381"/>
      <c r="J312" s="402" t="str">
        <f>IF(LEN(INDEX(TasksList!$B$6:$B$1005,ROW(J309),1))=0,"",INDEX(TasksList!$B$6:$B$1005,ROW(J309),1)&amp;" - "&amp;INDEX(TasksList!$D$6:$D$1005,ROW(J309),1))</f>
        <v/>
      </c>
      <c r="K312" s="402"/>
      <c r="L312" s="399" t="str">
        <f t="array" ref="L312">IFERROR(INDEX($J$4:$J$1003,SMALL($K$4:$K$1003,ROW(L312)-3),1),"")</f>
        <v/>
      </c>
      <c r="M312" s="206"/>
      <c r="N312" s="362" t="str">
        <f>IFERROR(IF(LEN(INDEX(PlansAndNotes!$D$6:$D$4005,ROW(B312)-ROW($C$3)))=0,"",INDEX(PlansAndNotes!$D$6:$D$4005,ROW(B312)-ROW($C$3))),"")</f>
        <v/>
      </c>
      <c r="O312" s="165" t="str">
        <f t="shared" si="49"/>
        <v/>
      </c>
      <c r="P312" s="363" t="str">
        <f>IFERROR(IF(LEN(INDEX(PlansAndNotes!$E$6:$E$4005,ROW(B312)-ROW($C$3)))=0,"",INDEX(PlansAndNotes!$E$6:$E$4005,ROW(B312)-ROW($C$3))),"")</f>
        <v/>
      </c>
      <c r="Q312" s="363" t="str">
        <f>IFERROR(IF(LEN(INDEX(PlansAndNotes!$G$6:$G$4005,ROW(B312)-ROW($C$3)))=0,"",INDEX(PlansAndNotes!$G$6:$G$4005,ROW(B312)-ROW($C$3))),"")</f>
        <v/>
      </c>
      <c r="R312" s="361" t="str">
        <f>IFERROR(IF(LEN(D312)&gt;0,IF(LEN(INDEX(AdressBook!$C$6:$C$25,MATCH(D312,AdressBook!$B$6:$B$25,0),1))=0,"",INDEX(AdressBook!$C$6:$C$25,MATCH(D312,AdressBook!$B$6:$B$25,0),1)),""),"")</f>
        <v/>
      </c>
      <c r="S312" s="165">
        <f>IF(LEN(C312)&gt;0,IFERROR(IF(MATCH(C312,C313:$C$4004,0)&gt;0,-1,ROW(S312)-ROW($S$3)),ROW(S312)-ROW($S$3)),-1)</f>
        <v>-1</v>
      </c>
      <c r="T312" s="165">
        <f t="shared" si="50"/>
        <v>0</v>
      </c>
      <c r="U312" s="165" t="str">
        <f t="shared" si="51"/>
        <v/>
      </c>
      <c r="V312" s="165" t="str">
        <f>IFERROR(IF(OR(C312="",S312&lt;0),"",IF(SUBTOTAL(3,C312:C312)=0,-1,SUBTOTAL(3,$C$4:C312))),"")</f>
        <v/>
      </c>
      <c r="W312" s="156" t="str">
        <f t="array" ref="W312">IF(LEN(C312)&gt;0,IFERROR(IF(MATCH(C312,$C$3:$C311,0)&gt;0,N312-INDEX($N$3:N311,SUMPRODUCT(MAX(ROW($C$3:$C311)*(C312=$C$3:$C311)))-2,1),""),""),"")</f>
        <v/>
      </c>
      <c r="X312" s="156">
        <f t="shared" ca="1" si="52"/>
        <v>1</v>
      </c>
      <c r="Y312" s="156">
        <f t="shared" ca="1" si="53"/>
        <v>1</v>
      </c>
      <c r="AB312" s="406"/>
      <c r="AC312" s="380"/>
      <c r="AD312" s="380">
        <f t="shared" si="54"/>
        <v>0</v>
      </c>
      <c r="AQ312" s="165" t="str">
        <f t="shared" si="55"/>
        <v/>
      </c>
      <c r="AR312" s="167" t="str">
        <f t="array" ref="AR312" xml:space="preserve"> IFERROR( IF(OR(DATERANGE="All Data",DATERANGE=""), INDEX(Calculations!$AC$7:$AC$506,SMALL(IF(Calculations!$AC$7:$AC$506&lt;&gt;"0",ROW($AQ$6:$AQ$505)-ROW(INDEX($AQ$6:$AQ$505,1,1))+1),AQ312),1),INDEX(Calculations!$AD$7:$AD$506,SMALL(IF(Calculations!$AD$7:$AD$506&lt;&gt;0,ROW($AQ$6:$AQ$505)-ROW(INDEX($AQ$6:$AQ$505,1,1))+1),AQ312),1)),"")</f>
        <v/>
      </c>
      <c r="AS312" s="164" t="str">
        <f t="array" ref="AS312" xml:space="preserve"> IFERROR(IF(OR(DATERANGE="All Data",DATERANGE=""),INDEX(AdressBook!$B$6:$B$505,SMALL(IF(Calculations!$AC$7:$AC$506&lt;&gt;"0",ROW($AQ$6:$AQ$505)-ROW(INDEX($AQ$6:$AQ$505,1,1))+1),AQ312),1),INDEX(AdressBook!$B$6:$B$505,SMALL(IF(Calculations!$AD$7:$AD$506&lt;&gt;0,ROW($AQ$6:$AQ$505)-ROW(INDEX($AQ$6:$AQ$505,1,1))+1),AQ312),1)),"")</f>
        <v/>
      </c>
      <c r="AT312" s="227" t="str">
        <f t="shared" si="56"/>
        <v/>
      </c>
      <c r="AV312" s="199"/>
      <c r="AW312" s="199"/>
    </row>
    <row r="313" spans="2:49" hidden="1" x14ac:dyDescent="0.25">
      <c r="B313" s="390" t="str">
        <f>IFERROR(IF(LEN(INDEX(PlansAndNotes!$B$6:$B$2005,ROW(A313)-ROW($B$3)))=0,"",INDEX(PlansAndNotes!$B$6:$B$2005,ROW(A313)-ROW($B$3))),"")</f>
        <v/>
      </c>
      <c r="C313" s="361" t="str">
        <f t="shared" si="48"/>
        <v/>
      </c>
      <c r="D313" s="361" t="str">
        <f>IFERROR(IF(LEN(C313)&gt;0,IF(LEN(INDEX(TasksList!$C$6:$C$1005,MATCH(C313,TasksList!$B$6:$B$1005,0),1))=0,"",INDEX(TasksList!$C$6:$C$1005,MATCH(C313,TasksList!$B$6:$B$1005,0),1)),""),"")</f>
        <v/>
      </c>
      <c r="E313" s="361" t="str">
        <f>IFERROR(IF(LEN(C313)&gt;0,IF(LEN(INDEX(TasksList!$F$6:$F$1005,MATCH(C313,TasksList!$B$6:$B$1005,0),1))=0,"not set!",INDEX(TasksList!$F$6:$F$1005,MATCH(C313,TasksList!$B$6:$B$1005,0),1)),""),"")</f>
        <v/>
      </c>
      <c r="F313" s="360" t="str">
        <f>IFERROR(IF(LEN(D313)&gt;0,IF(LEN(INDEX(AdressBook!$D$6:$D$25,MATCH(D313,AdressBook!$B$6:$B$25,0),1))=0,"",INDEX(AdressBook!$D$6:$D$25,MATCH(D313,AdressBook!$B$6:$B$25,0),1)),""),"")</f>
        <v/>
      </c>
      <c r="G313" s="361" t="str">
        <f>IFERROR(IF(LEN(INDEX(PlansAndNotes!$F$6:$F$2005,ROW(B313)-ROW($C$3)))=0,"",INDEX(PlansAndNotes!$F$6:$F$2005,ROW(B313)-ROW($C$3))),"")</f>
        <v/>
      </c>
      <c r="H313" s="361" t="str">
        <f>IFERROR(IF(LEN(C313)&gt;0,IF(LEN(INDEX(TasksList!$G$6:$G$1005,MATCH(C313,TasksList!$B$6:$B$1005,0),1))=0,"",INDEX(TasksList!$G$6:$G$1005,MATCH(C313,TasksList!$B$6:$B$1005,0),1)),""),"")</f>
        <v/>
      </c>
      <c r="I313" s="381"/>
      <c r="J313" s="402" t="str">
        <f>IF(LEN(INDEX(TasksList!$B$6:$B$1005,ROW(J310),1))=0,"",INDEX(TasksList!$B$6:$B$1005,ROW(J310),1)&amp;" - "&amp;INDEX(TasksList!$D$6:$D$1005,ROW(J310),1))</f>
        <v/>
      </c>
      <c r="K313" s="402"/>
      <c r="L313" s="399" t="str">
        <f t="array" ref="L313">IFERROR(INDEX($J$4:$J$1003,SMALL($K$4:$K$1003,ROW(L313)-3),1),"")</f>
        <v/>
      </c>
      <c r="M313" s="206"/>
      <c r="N313" s="362" t="str">
        <f>IFERROR(IF(LEN(INDEX(PlansAndNotes!$D$6:$D$4005,ROW(B313)-ROW($C$3)))=0,"",INDEX(PlansAndNotes!$D$6:$D$4005,ROW(B313)-ROW($C$3))),"")</f>
        <v/>
      </c>
      <c r="O313" s="165" t="str">
        <f t="shared" si="49"/>
        <v/>
      </c>
      <c r="P313" s="363" t="str">
        <f>IFERROR(IF(LEN(INDEX(PlansAndNotes!$E$6:$E$4005,ROW(B313)-ROW($C$3)))=0,"",INDEX(PlansAndNotes!$E$6:$E$4005,ROW(B313)-ROW($C$3))),"")</f>
        <v/>
      </c>
      <c r="Q313" s="363" t="str">
        <f>IFERROR(IF(LEN(INDEX(PlansAndNotes!$G$6:$G$4005,ROW(B313)-ROW($C$3)))=0,"",INDEX(PlansAndNotes!$G$6:$G$4005,ROW(B313)-ROW($C$3))),"")</f>
        <v/>
      </c>
      <c r="R313" s="361" t="str">
        <f>IFERROR(IF(LEN(D313)&gt;0,IF(LEN(INDEX(AdressBook!$C$6:$C$25,MATCH(D313,AdressBook!$B$6:$B$25,0),1))=0,"",INDEX(AdressBook!$C$6:$C$25,MATCH(D313,AdressBook!$B$6:$B$25,0),1)),""),"")</f>
        <v/>
      </c>
      <c r="S313" s="165">
        <f>IF(LEN(C313)&gt;0,IFERROR(IF(MATCH(C313,C314:$C$4004,0)&gt;0,-1,ROW(S313)-ROW($S$3)),ROW(S313)-ROW($S$3)),-1)</f>
        <v>-1</v>
      </c>
      <c r="T313" s="165">
        <f t="shared" si="50"/>
        <v>0</v>
      </c>
      <c r="U313" s="165" t="str">
        <f t="shared" si="51"/>
        <v/>
      </c>
      <c r="V313" s="165" t="str">
        <f>IFERROR(IF(OR(C313="",S313&lt;0),"",IF(SUBTOTAL(3,C313:C313)=0,-1,SUBTOTAL(3,$C$4:C313))),"")</f>
        <v/>
      </c>
      <c r="W313" s="156" t="str">
        <f t="array" ref="W313">IF(LEN(C313)&gt;0,IFERROR(IF(MATCH(C313,$C$3:$C312,0)&gt;0,N313-INDEX($N$3:N312,SUMPRODUCT(MAX(ROW($C$3:$C312)*(C313=$C$3:$C312)))-2,1),""),""),"")</f>
        <v/>
      </c>
      <c r="X313" s="156">
        <f t="shared" ca="1" si="52"/>
        <v>1</v>
      </c>
      <c r="Y313" s="156">
        <f t="shared" ca="1" si="53"/>
        <v>1</v>
      </c>
      <c r="AB313" s="406"/>
      <c r="AC313" s="380"/>
      <c r="AD313" s="380">
        <f t="shared" si="54"/>
        <v>0</v>
      </c>
      <c r="AQ313" s="165" t="str">
        <f t="shared" si="55"/>
        <v/>
      </c>
      <c r="AR313" s="167" t="str">
        <f t="array" ref="AR313" xml:space="preserve"> IFERROR( IF(OR(DATERANGE="All Data",DATERANGE=""), INDEX(Calculations!$AC$7:$AC$506,SMALL(IF(Calculations!$AC$7:$AC$506&lt;&gt;"0",ROW($AQ$6:$AQ$505)-ROW(INDEX($AQ$6:$AQ$505,1,1))+1),AQ313),1),INDEX(Calculations!$AD$7:$AD$506,SMALL(IF(Calculations!$AD$7:$AD$506&lt;&gt;0,ROW($AQ$6:$AQ$505)-ROW(INDEX($AQ$6:$AQ$505,1,1))+1),AQ313),1)),"")</f>
        <v/>
      </c>
      <c r="AS313" s="164" t="str">
        <f t="array" ref="AS313" xml:space="preserve"> IFERROR(IF(OR(DATERANGE="All Data",DATERANGE=""),INDEX(AdressBook!$B$6:$B$505,SMALL(IF(Calculations!$AC$7:$AC$506&lt;&gt;"0",ROW($AQ$6:$AQ$505)-ROW(INDEX($AQ$6:$AQ$505,1,1))+1),AQ313),1),INDEX(AdressBook!$B$6:$B$505,SMALL(IF(Calculations!$AD$7:$AD$506&lt;&gt;0,ROW($AQ$6:$AQ$505)-ROW(INDEX($AQ$6:$AQ$505,1,1))+1),AQ313),1)),"")</f>
        <v/>
      </c>
      <c r="AT313" s="227" t="str">
        <f t="shared" si="56"/>
        <v/>
      </c>
      <c r="AV313" s="199"/>
      <c r="AW313" s="199"/>
    </row>
    <row r="314" spans="2:49" hidden="1" x14ac:dyDescent="0.25">
      <c r="B314" s="390" t="str">
        <f>IFERROR(IF(LEN(INDEX(PlansAndNotes!$B$6:$B$2005,ROW(A314)-ROW($B$3)))=0,"",INDEX(PlansAndNotes!$B$6:$B$2005,ROW(A314)-ROW($B$3))),"")</f>
        <v/>
      </c>
      <c r="C314" s="361" t="str">
        <f t="shared" si="48"/>
        <v/>
      </c>
      <c r="D314" s="361" t="str">
        <f>IFERROR(IF(LEN(C314)&gt;0,IF(LEN(INDEX(TasksList!$C$6:$C$1005,MATCH(C314,TasksList!$B$6:$B$1005,0),1))=0,"",INDEX(TasksList!$C$6:$C$1005,MATCH(C314,TasksList!$B$6:$B$1005,0),1)),""),"")</f>
        <v/>
      </c>
      <c r="E314" s="361" t="str">
        <f>IFERROR(IF(LEN(C314)&gt;0,IF(LEN(INDEX(TasksList!$F$6:$F$1005,MATCH(C314,TasksList!$B$6:$B$1005,0),1))=0,"not set!",INDEX(TasksList!$F$6:$F$1005,MATCH(C314,TasksList!$B$6:$B$1005,0),1)),""),"")</f>
        <v/>
      </c>
      <c r="F314" s="360" t="str">
        <f>IFERROR(IF(LEN(D314)&gt;0,IF(LEN(INDEX(AdressBook!$D$6:$D$25,MATCH(D314,AdressBook!$B$6:$B$25,0),1))=0,"",INDEX(AdressBook!$D$6:$D$25,MATCH(D314,AdressBook!$B$6:$B$25,0),1)),""),"")</f>
        <v/>
      </c>
      <c r="G314" s="361" t="str">
        <f>IFERROR(IF(LEN(INDEX(PlansAndNotes!$F$6:$F$2005,ROW(B314)-ROW($C$3)))=0,"",INDEX(PlansAndNotes!$F$6:$F$2005,ROW(B314)-ROW($C$3))),"")</f>
        <v/>
      </c>
      <c r="H314" s="361" t="str">
        <f>IFERROR(IF(LEN(C314)&gt;0,IF(LEN(INDEX(TasksList!$G$6:$G$1005,MATCH(C314,TasksList!$B$6:$B$1005,0),1))=0,"",INDEX(TasksList!$G$6:$G$1005,MATCH(C314,TasksList!$B$6:$B$1005,0),1)),""),"")</f>
        <v/>
      </c>
      <c r="I314" s="381"/>
      <c r="J314" s="402" t="str">
        <f>IF(LEN(INDEX(TasksList!$B$6:$B$1005,ROW(J311),1))=0,"",INDEX(TasksList!$B$6:$B$1005,ROW(J311),1)&amp;" - "&amp;INDEX(TasksList!$D$6:$D$1005,ROW(J311),1))</f>
        <v/>
      </c>
      <c r="K314" s="402"/>
      <c r="L314" s="399" t="str">
        <f t="array" ref="L314">IFERROR(INDEX($J$4:$J$1003,SMALL($K$4:$K$1003,ROW(L314)-3),1),"")</f>
        <v/>
      </c>
      <c r="M314" s="206"/>
      <c r="N314" s="362" t="str">
        <f>IFERROR(IF(LEN(INDEX(PlansAndNotes!$D$6:$D$4005,ROW(B314)-ROW($C$3)))=0,"",INDEX(PlansAndNotes!$D$6:$D$4005,ROW(B314)-ROW($C$3))),"")</f>
        <v/>
      </c>
      <c r="O314" s="165" t="str">
        <f t="shared" si="49"/>
        <v/>
      </c>
      <c r="P314" s="363" t="str">
        <f>IFERROR(IF(LEN(INDEX(PlansAndNotes!$E$6:$E$4005,ROW(B314)-ROW($C$3)))=0,"",INDEX(PlansAndNotes!$E$6:$E$4005,ROW(B314)-ROW($C$3))),"")</f>
        <v/>
      </c>
      <c r="Q314" s="363" t="str">
        <f>IFERROR(IF(LEN(INDEX(PlansAndNotes!$G$6:$G$4005,ROW(B314)-ROW($C$3)))=0,"",INDEX(PlansAndNotes!$G$6:$G$4005,ROW(B314)-ROW($C$3))),"")</f>
        <v/>
      </c>
      <c r="R314" s="361" t="str">
        <f>IFERROR(IF(LEN(D314)&gt;0,IF(LEN(INDEX(AdressBook!$C$6:$C$25,MATCH(D314,AdressBook!$B$6:$B$25,0),1))=0,"",INDEX(AdressBook!$C$6:$C$25,MATCH(D314,AdressBook!$B$6:$B$25,0),1)),""),"")</f>
        <v/>
      </c>
      <c r="S314" s="165">
        <f>IF(LEN(C314)&gt;0,IFERROR(IF(MATCH(C314,C315:$C$4004,0)&gt;0,-1,ROW(S314)-ROW($S$3)),ROW(S314)-ROW($S$3)),-1)</f>
        <v>-1</v>
      </c>
      <c r="T314" s="165">
        <f t="shared" si="50"/>
        <v>0</v>
      </c>
      <c r="U314" s="165" t="str">
        <f t="shared" si="51"/>
        <v/>
      </c>
      <c r="V314" s="165" t="str">
        <f>IFERROR(IF(OR(C314="",S314&lt;0),"",IF(SUBTOTAL(3,C314:C314)=0,-1,SUBTOTAL(3,$C$4:C314))),"")</f>
        <v/>
      </c>
      <c r="W314" s="156" t="str">
        <f t="array" ref="W314">IF(LEN(C314)&gt;0,IFERROR(IF(MATCH(C314,$C$3:$C313,0)&gt;0,N314-INDEX($N$3:N313,SUMPRODUCT(MAX(ROW($C$3:$C313)*(C314=$C$3:$C313)))-2,1),""),""),"")</f>
        <v/>
      </c>
      <c r="X314" s="156">
        <f t="shared" ca="1" si="52"/>
        <v>1</v>
      </c>
      <c r="Y314" s="156">
        <f t="shared" ca="1" si="53"/>
        <v>1</v>
      </c>
      <c r="AB314" s="406"/>
      <c r="AC314" s="380"/>
      <c r="AD314" s="380">
        <f t="shared" si="54"/>
        <v>0</v>
      </c>
      <c r="AQ314" s="165" t="str">
        <f t="shared" si="55"/>
        <v/>
      </c>
      <c r="AR314" s="167" t="str">
        <f t="array" ref="AR314" xml:space="preserve"> IFERROR( IF(OR(DATERANGE="All Data",DATERANGE=""), INDEX(Calculations!$AC$7:$AC$506,SMALL(IF(Calculations!$AC$7:$AC$506&lt;&gt;"0",ROW($AQ$6:$AQ$505)-ROW(INDEX($AQ$6:$AQ$505,1,1))+1),AQ314),1),INDEX(Calculations!$AD$7:$AD$506,SMALL(IF(Calculations!$AD$7:$AD$506&lt;&gt;0,ROW($AQ$6:$AQ$505)-ROW(INDEX($AQ$6:$AQ$505,1,1))+1),AQ314),1)),"")</f>
        <v/>
      </c>
      <c r="AS314" s="164" t="str">
        <f t="array" ref="AS314" xml:space="preserve"> IFERROR(IF(OR(DATERANGE="All Data",DATERANGE=""),INDEX(AdressBook!$B$6:$B$505,SMALL(IF(Calculations!$AC$7:$AC$506&lt;&gt;"0",ROW($AQ$6:$AQ$505)-ROW(INDEX($AQ$6:$AQ$505,1,1))+1),AQ314),1),INDEX(AdressBook!$B$6:$B$505,SMALL(IF(Calculations!$AD$7:$AD$506&lt;&gt;0,ROW($AQ$6:$AQ$505)-ROW(INDEX($AQ$6:$AQ$505,1,1))+1),AQ314),1)),"")</f>
        <v/>
      </c>
      <c r="AT314" s="227" t="str">
        <f t="shared" si="56"/>
        <v/>
      </c>
      <c r="AV314" s="199"/>
      <c r="AW314" s="199"/>
    </row>
    <row r="315" spans="2:49" hidden="1" x14ac:dyDescent="0.25">
      <c r="B315" s="390" t="str">
        <f>IFERROR(IF(LEN(INDEX(PlansAndNotes!$B$6:$B$2005,ROW(A315)-ROW($B$3)))=0,"",INDEX(PlansAndNotes!$B$6:$B$2005,ROW(A315)-ROW($B$3))),"")</f>
        <v/>
      </c>
      <c r="C315" s="361" t="str">
        <f t="shared" si="48"/>
        <v/>
      </c>
      <c r="D315" s="361" t="str">
        <f>IFERROR(IF(LEN(C315)&gt;0,IF(LEN(INDEX(TasksList!$C$6:$C$1005,MATCH(C315,TasksList!$B$6:$B$1005,0),1))=0,"",INDEX(TasksList!$C$6:$C$1005,MATCH(C315,TasksList!$B$6:$B$1005,0),1)),""),"")</f>
        <v/>
      </c>
      <c r="E315" s="361" t="str">
        <f>IFERROR(IF(LEN(C315)&gt;0,IF(LEN(INDEX(TasksList!$F$6:$F$1005,MATCH(C315,TasksList!$B$6:$B$1005,0),1))=0,"not set!",INDEX(TasksList!$F$6:$F$1005,MATCH(C315,TasksList!$B$6:$B$1005,0),1)),""),"")</f>
        <v/>
      </c>
      <c r="F315" s="360" t="str">
        <f>IFERROR(IF(LEN(D315)&gt;0,IF(LEN(INDEX(AdressBook!$D$6:$D$25,MATCH(D315,AdressBook!$B$6:$B$25,0),1))=0,"",INDEX(AdressBook!$D$6:$D$25,MATCH(D315,AdressBook!$B$6:$B$25,0),1)),""),"")</f>
        <v/>
      </c>
      <c r="G315" s="361" t="str">
        <f>IFERROR(IF(LEN(INDEX(PlansAndNotes!$F$6:$F$2005,ROW(B315)-ROW($C$3)))=0,"",INDEX(PlansAndNotes!$F$6:$F$2005,ROW(B315)-ROW($C$3))),"")</f>
        <v/>
      </c>
      <c r="H315" s="361" t="str">
        <f>IFERROR(IF(LEN(C315)&gt;0,IF(LEN(INDEX(TasksList!$G$6:$G$1005,MATCH(C315,TasksList!$B$6:$B$1005,0),1))=0,"",INDEX(TasksList!$G$6:$G$1005,MATCH(C315,TasksList!$B$6:$B$1005,0),1)),""),"")</f>
        <v/>
      </c>
      <c r="I315" s="381"/>
      <c r="J315" s="402" t="str">
        <f>IF(LEN(INDEX(TasksList!$B$6:$B$1005,ROW(J312),1))=0,"",INDEX(TasksList!$B$6:$B$1005,ROW(J312),1)&amp;" - "&amp;INDEX(TasksList!$D$6:$D$1005,ROW(J312),1))</f>
        <v/>
      </c>
      <c r="K315" s="402"/>
      <c r="L315" s="399" t="str">
        <f t="array" ref="L315">IFERROR(INDEX($J$4:$J$1003,SMALL($K$4:$K$1003,ROW(L315)-3),1),"")</f>
        <v/>
      </c>
      <c r="M315" s="206"/>
      <c r="N315" s="362" t="str">
        <f>IFERROR(IF(LEN(INDEX(PlansAndNotes!$D$6:$D$4005,ROW(B315)-ROW($C$3)))=0,"",INDEX(PlansAndNotes!$D$6:$D$4005,ROW(B315)-ROW($C$3))),"")</f>
        <v/>
      </c>
      <c r="O315" s="165" t="str">
        <f t="shared" si="49"/>
        <v/>
      </c>
      <c r="P315" s="363" t="str">
        <f>IFERROR(IF(LEN(INDEX(PlansAndNotes!$E$6:$E$4005,ROW(B315)-ROW($C$3)))=0,"",INDEX(PlansAndNotes!$E$6:$E$4005,ROW(B315)-ROW($C$3))),"")</f>
        <v/>
      </c>
      <c r="Q315" s="363" t="str">
        <f>IFERROR(IF(LEN(INDEX(PlansAndNotes!$G$6:$G$4005,ROW(B315)-ROW($C$3)))=0,"",INDEX(PlansAndNotes!$G$6:$G$4005,ROW(B315)-ROW($C$3))),"")</f>
        <v/>
      </c>
      <c r="R315" s="361" t="str">
        <f>IFERROR(IF(LEN(D315)&gt;0,IF(LEN(INDEX(AdressBook!$C$6:$C$25,MATCH(D315,AdressBook!$B$6:$B$25,0),1))=0,"",INDEX(AdressBook!$C$6:$C$25,MATCH(D315,AdressBook!$B$6:$B$25,0),1)),""),"")</f>
        <v/>
      </c>
      <c r="S315" s="165">
        <f>IF(LEN(C315)&gt;0,IFERROR(IF(MATCH(C315,C316:$C$4004,0)&gt;0,-1,ROW(S315)-ROW($S$3)),ROW(S315)-ROW($S$3)),-1)</f>
        <v>-1</v>
      </c>
      <c r="T315" s="165">
        <f t="shared" si="50"/>
        <v>0</v>
      </c>
      <c r="U315" s="165" t="str">
        <f t="shared" si="51"/>
        <v/>
      </c>
      <c r="V315" s="165" t="str">
        <f>IFERROR(IF(OR(C315="",S315&lt;0),"",IF(SUBTOTAL(3,C315:C315)=0,-1,SUBTOTAL(3,$C$4:C315))),"")</f>
        <v/>
      </c>
      <c r="W315" s="156" t="str">
        <f t="array" ref="W315">IF(LEN(C315)&gt;0,IFERROR(IF(MATCH(C315,$C$3:$C314,0)&gt;0,N315-INDEX($N$3:N314,SUMPRODUCT(MAX(ROW($C$3:$C314)*(C315=$C$3:$C314)))-2,1),""),""),"")</f>
        <v/>
      </c>
      <c r="X315" s="156">
        <f t="shared" ca="1" si="52"/>
        <v>1</v>
      </c>
      <c r="Y315" s="156">
        <f t="shared" ca="1" si="53"/>
        <v>1</v>
      </c>
      <c r="AB315" s="406"/>
      <c r="AC315" s="380"/>
      <c r="AD315" s="380">
        <f t="shared" si="54"/>
        <v>0</v>
      </c>
      <c r="AQ315" s="165" t="str">
        <f t="shared" si="55"/>
        <v/>
      </c>
      <c r="AR315" s="167" t="str">
        <f t="array" ref="AR315" xml:space="preserve"> IFERROR( IF(OR(DATERANGE="All Data",DATERANGE=""), INDEX(Calculations!$AC$7:$AC$506,SMALL(IF(Calculations!$AC$7:$AC$506&lt;&gt;"0",ROW($AQ$6:$AQ$505)-ROW(INDEX($AQ$6:$AQ$505,1,1))+1),AQ315),1),INDEX(Calculations!$AD$7:$AD$506,SMALL(IF(Calculations!$AD$7:$AD$506&lt;&gt;0,ROW($AQ$6:$AQ$505)-ROW(INDEX($AQ$6:$AQ$505,1,1))+1),AQ315),1)),"")</f>
        <v/>
      </c>
      <c r="AS315" s="164" t="str">
        <f t="array" ref="AS315" xml:space="preserve"> IFERROR(IF(OR(DATERANGE="All Data",DATERANGE=""),INDEX(AdressBook!$B$6:$B$505,SMALL(IF(Calculations!$AC$7:$AC$506&lt;&gt;"0",ROW($AQ$6:$AQ$505)-ROW(INDEX($AQ$6:$AQ$505,1,1))+1),AQ315),1),INDEX(AdressBook!$B$6:$B$505,SMALL(IF(Calculations!$AD$7:$AD$506&lt;&gt;0,ROW($AQ$6:$AQ$505)-ROW(INDEX($AQ$6:$AQ$505,1,1))+1),AQ315),1)),"")</f>
        <v/>
      </c>
      <c r="AT315" s="227" t="str">
        <f t="shared" si="56"/>
        <v/>
      </c>
      <c r="AV315" s="199"/>
      <c r="AW315" s="199"/>
    </row>
    <row r="316" spans="2:49" hidden="1" x14ac:dyDescent="0.25">
      <c r="B316" s="390" t="str">
        <f>IFERROR(IF(LEN(INDEX(PlansAndNotes!$B$6:$B$2005,ROW(A316)-ROW($B$3)))=0,"",INDEX(PlansAndNotes!$B$6:$B$2005,ROW(A316)-ROW($B$3))),"")</f>
        <v/>
      </c>
      <c r="C316" s="361" t="str">
        <f t="shared" si="48"/>
        <v/>
      </c>
      <c r="D316" s="361" t="str">
        <f>IFERROR(IF(LEN(C316)&gt;0,IF(LEN(INDEX(TasksList!$C$6:$C$1005,MATCH(C316,TasksList!$B$6:$B$1005,0),1))=0,"",INDEX(TasksList!$C$6:$C$1005,MATCH(C316,TasksList!$B$6:$B$1005,0),1)),""),"")</f>
        <v/>
      </c>
      <c r="E316" s="361" t="str">
        <f>IFERROR(IF(LEN(C316)&gt;0,IF(LEN(INDEX(TasksList!$F$6:$F$1005,MATCH(C316,TasksList!$B$6:$B$1005,0),1))=0,"not set!",INDEX(TasksList!$F$6:$F$1005,MATCH(C316,TasksList!$B$6:$B$1005,0),1)),""),"")</f>
        <v/>
      </c>
      <c r="F316" s="360" t="str">
        <f>IFERROR(IF(LEN(D316)&gt;0,IF(LEN(INDEX(AdressBook!$D$6:$D$25,MATCH(D316,AdressBook!$B$6:$B$25,0),1))=0,"",INDEX(AdressBook!$D$6:$D$25,MATCH(D316,AdressBook!$B$6:$B$25,0),1)),""),"")</f>
        <v/>
      </c>
      <c r="G316" s="361" t="str">
        <f>IFERROR(IF(LEN(INDEX(PlansAndNotes!$F$6:$F$2005,ROW(B316)-ROW($C$3)))=0,"",INDEX(PlansAndNotes!$F$6:$F$2005,ROW(B316)-ROW($C$3))),"")</f>
        <v/>
      </c>
      <c r="H316" s="361" t="str">
        <f>IFERROR(IF(LEN(C316)&gt;0,IF(LEN(INDEX(TasksList!$G$6:$G$1005,MATCH(C316,TasksList!$B$6:$B$1005,0),1))=0,"",INDEX(TasksList!$G$6:$G$1005,MATCH(C316,TasksList!$B$6:$B$1005,0),1)),""),"")</f>
        <v/>
      </c>
      <c r="I316" s="381"/>
      <c r="J316" s="402" t="str">
        <f>IF(LEN(INDEX(TasksList!$B$6:$B$1005,ROW(J313),1))=0,"",INDEX(TasksList!$B$6:$B$1005,ROW(J313),1)&amp;" - "&amp;INDEX(TasksList!$D$6:$D$1005,ROW(J313),1))</f>
        <v/>
      </c>
      <c r="K316" s="402"/>
      <c r="L316" s="399" t="str">
        <f t="array" ref="L316">IFERROR(INDEX($J$4:$J$1003,SMALL($K$4:$K$1003,ROW(L316)-3),1),"")</f>
        <v/>
      </c>
      <c r="M316" s="206"/>
      <c r="N316" s="362" t="str">
        <f>IFERROR(IF(LEN(INDEX(PlansAndNotes!$D$6:$D$4005,ROW(B316)-ROW($C$3)))=0,"",INDEX(PlansAndNotes!$D$6:$D$4005,ROW(B316)-ROW($C$3))),"")</f>
        <v/>
      </c>
      <c r="O316" s="165" t="str">
        <f t="shared" si="49"/>
        <v/>
      </c>
      <c r="P316" s="363" t="str">
        <f>IFERROR(IF(LEN(INDEX(PlansAndNotes!$E$6:$E$4005,ROW(B316)-ROW($C$3)))=0,"",INDEX(PlansAndNotes!$E$6:$E$4005,ROW(B316)-ROW($C$3))),"")</f>
        <v/>
      </c>
      <c r="Q316" s="363" t="str">
        <f>IFERROR(IF(LEN(INDEX(PlansAndNotes!$G$6:$G$4005,ROW(B316)-ROW($C$3)))=0,"",INDEX(PlansAndNotes!$G$6:$G$4005,ROW(B316)-ROW($C$3))),"")</f>
        <v/>
      </c>
      <c r="R316" s="361" t="str">
        <f>IFERROR(IF(LEN(D316)&gt;0,IF(LEN(INDEX(AdressBook!$C$6:$C$25,MATCH(D316,AdressBook!$B$6:$B$25,0),1))=0,"",INDEX(AdressBook!$C$6:$C$25,MATCH(D316,AdressBook!$B$6:$B$25,0),1)),""),"")</f>
        <v/>
      </c>
      <c r="S316" s="165">
        <f>IF(LEN(C316)&gt;0,IFERROR(IF(MATCH(C316,C317:$C$4004,0)&gt;0,-1,ROW(S316)-ROW($S$3)),ROW(S316)-ROW($S$3)),-1)</f>
        <v>-1</v>
      </c>
      <c r="T316" s="165">
        <f t="shared" si="50"/>
        <v>0</v>
      </c>
      <c r="U316" s="165" t="str">
        <f t="shared" si="51"/>
        <v/>
      </c>
      <c r="V316" s="165" t="str">
        <f>IFERROR(IF(OR(C316="",S316&lt;0),"",IF(SUBTOTAL(3,C316:C316)=0,-1,SUBTOTAL(3,$C$4:C316))),"")</f>
        <v/>
      </c>
      <c r="W316" s="156" t="str">
        <f t="array" ref="W316">IF(LEN(C316)&gt;0,IFERROR(IF(MATCH(C316,$C$3:$C315,0)&gt;0,N316-INDEX($N$3:N315,SUMPRODUCT(MAX(ROW($C$3:$C315)*(C316=$C$3:$C315)))-2,1),""),""),"")</f>
        <v/>
      </c>
      <c r="X316" s="156">
        <f t="shared" ca="1" si="52"/>
        <v>1</v>
      </c>
      <c r="Y316" s="156">
        <f t="shared" ca="1" si="53"/>
        <v>1</v>
      </c>
      <c r="AB316" s="406"/>
      <c r="AC316" s="380"/>
      <c r="AD316" s="380">
        <f t="shared" si="54"/>
        <v>0</v>
      </c>
      <c r="AQ316" s="165" t="str">
        <f t="shared" si="55"/>
        <v/>
      </c>
      <c r="AR316" s="167" t="str">
        <f t="array" ref="AR316" xml:space="preserve"> IFERROR( IF(OR(DATERANGE="All Data",DATERANGE=""), INDEX(Calculations!$AC$7:$AC$506,SMALL(IF(Calculations!$AC$7:$AC$506&lt;&gt;"0",ROW($AQ$6:$AQ$505)-ROW(INDEX($AQ$6:$AQ$505,1,1))+1),AQ316),1),INDEX(Calculations!$AD$7:$AD$506,SMALL(IF(Calculations!$AD$7:$AD$506&lt;&gt;0,ROW($AQ$6:$AQ$505)-ROW(INDEX($AQ$6:$AQ$505,1,1))+1),AQ316),1)),"")</f>
        <v/>
      </c>
      <c r="AS316" s="164" t="str">
        <f t="array" ref="AS316" xml:space="preserve"> IFERROR(IF(OR(DATERANGE="All Data",DATERANGE=""),INDEX(AdressBook!$B$6:$B$505,SMALL(IF(Calculations!$AC$7:$AC$506&lt;&gt;"0",ROW($AQ$6:$AQ$505)-ROW(INDEX($AQ$6:$AQ$505,1,1))+1),AQ316),1),INDEX(AdressBook!$B$6:$B$505,SMALL(IF(Calculations!$AD$7:$AD$506&lt;&gt;0,ROW($AQ$6:$AQ$505)-ROW(INDEX($AQ$6:$AQ$505,1,1))+1),AQ316),1)),"")</f>
        <v/>
      </c>
      <c r="AT316" s="227" t="str">
        <f t="shared" si="56"/>
        <v/>
      </c>
      <c r="AV316" s="199"/>
      <c r="AW316" s="199"/>
    </row>
    <row r="317" spans="2:49" hidden="1" x14ac:dyDescent="0.25">
      <c r="B317" s="390" t="str">
        <f>IFERROR(IF(LEN(INDEX(PlansAndNotes!$B$6:$B$2005,ROW(A317)-ROW($B$3)))=0,"",INDEX(PlansAndNotes!$B$6:$B$2005,ROW(A317)-ROW($B$3))),"")</f>
        <v/>
      </c>
      <c r="C317" s="361" t="str">
        <f t="shared" si="48"/>
        <v/>
      </c>
      <c r="D317" s="361" t="str">
        <f>IFERROR(IF(LEN(C317)&gt;0,IF(LEN(INDEX(TasksList!$C$6:$C$1005,MATCH(C317,TasksList!$B$6:$B$1005,0),1))=0,"",INDEX(TasksList!$C$6:$C$1005,MATCH(C317,TasksList!$B$6:$B$1005,0),1)),""),"")</f>
        <v/>
      </c>
      <c r="E317" s="361" t="str">
        <f>IFERROR(IF(LEN(C317)&gt;0,IF(LEN(INDEX(TasksList!$F$6:$F$1005,MATCH(C317,TasksList!$B$6:$B$1005,0),1))=0,"not set!",INDEX(TasksList!$F$6:$F$1005,MATCH(C317,TasksList!$B$6:$B$1005,0),1)),""),"")</f>
        <v/>
      </c>
      <c r="F317" s="360" t="str">
        <f>IFERROR(IF(LEN(D317)&gt;0,IF(LEN(INDEX(AdressBook!$D$6:$D$25,MATCH(D317,AdressBook!$B$6:$B$25,0),1))=0,"",INDEX(AdressBook!$D$6:$D$25,MATCH(D317,AdressBook!$B$6:$B$25,0),1)),""),"")</f>
        <v/>
      </c>
      <c r="G317" s="361" t="str">
        <f>IFERROR(IF(LEN(INDEX(PlansAndNotes!$F$6:$F$2005,ROW(B317)-ROW($C$3)))=0,"",INDEX(PlansAndNotes!$F$6:$F$2005,ROW(B317)-ROW($C$3))),"")</f>
        <v/>
      </c>
      <c r="H317" s="361" t="str">
        <f>IFERROR(IF(LEN(C317)&gt;0,IF(LEN(INDEX(TasksList!$G$6:$G$1005,MATCH(C317,TasksList!$B$6:$B$1005,0),1))=0,"",INDEX(TasksList!$G$6:$G$1005,MATCH(C317,TasksList!$B$6:$B$1005,0),1)),""),"")</f>
        <v/>
      </c>
      <c r="I317" s="381"/>
      <c r="J317" s="402" t="str">
        <f>IF(LEN(INDEX(TasksList!$B$6:$B$1005,ROW(J314),1))=0,"",INDEX(TasksList!$B$6:$B$1005,ROW(J314),1)&amp;" - "&amp;INDEX(TasksList!$D$6:$D$1005,ROW(J314),1))</f>
        <v/>
      </c>
      <c r="K317" s="402"/>
      <c r="L317" s="399" t="str">
        <f t="array" ref="L317">IFERROR(INDEX($J$4:$J$1003,SMALL($K$4:$K$1003,ROW(L317)-3),1),"")</f>
        <v/>
      </c>
      <c r="M317" s="206"/>
      <c r="N317" s="362" t="str">
        <f>IFERROR(IF(LEN(INDEX(PlansAndNotes!$D$6:$D$4005,ROW(B317)-ROW($C$3)))=0,"",INDEX(PlansAndNotes!$D$6:$D$4005,ROW(B317)-ROW($C$3))),"")</f>
        <v/>
      </c>
      <c r="O317" s="165" t="str">
        <f t="shared" si="49"/>
        <v/>
      </c>
      <c r="P317" s="363" t="str">
        <f>IFERROR(IF(LEN(INDEX(PlansAndNotes!$E$6:$E$4005,ROW(B317)-ROW($C$3)))=0,"",INDEX(PlansAndNotes!$E$6:$E$4005,ROW(B317)-ROW($C$3))),"")</f>
        <v/>
      </c>
      <c r="Q317" s="363" t="str">
        <f>IFERROR(IF(LEN(INDEX(PlansAndNotes!$G$6:$G$4005,ROW(B317)-ROW($C$3)))=0,"",INDEX(PlansAndNotes!$G$6:$G$4005,ROW(B317)-ROW($C$3))),"")</f>
        <v/>
      </c>
      <c r="R317" s="361" t="str">
        <f>IFERROR(IF(LEN(D317)&gt;0,IF(LEN(INDEX(AdressBook!$C$6:$C$25,MATCH(D317,AdressBook!$B$6:$B$25,0),1))=0,"",INDEX(AdressBook!$C$6:$C$25,MATCH(D317,AdressBook!$B$6:$B$25,0),1)),""),"")</f>
        <v/>
      </c>
      <c r="S317" s="165">
        <f>IF(LEN(C317)&gt;0,IFERROR(IF(MATCH(C317,C318:$C$4004,0)&gt;0,-1,ROW(S317)-ROW($S$3)),ROW(S317)-ROW($S$3)),-1)</f>
        <v>-1</v>
      </c>
      <c r="T317" s="165">
        <f t="shared" si="50"/>
        <v>0</v>
      </c>
      <c r="U317" s="165" t="str">
        <f t="shared" si="51"/>
        <v/>
      </c>
      <c r="V317" s="165" t="str">
        <f>IFERROR(IF(OR(C317="",S317&lt;0),"",IF(SUBTOTAL(3,C317:C317)=0,-1,SUBTOTAL(3,$C$4:C317))),"")</f>
        <v/>
      </c>
      <c r="W317" s="156" t="str">
        <f t="array" ref="W317">IF(LEN(C317)&gt;0,IFERROR(IF(MATCH(C317,$C$3:$C316,0)&gt;0,N317-INDEX($N$3:N316,SUMPRODUCT(MAX(ROW($C$3:$C316)*(C317=$C$3:$C316)))-2,1),""),""),"")</f>
        <v/>
      </c>
      <c r="X317" s="156">
        <f t="shared" ca="1" si="52"/>
        <v>1</v>
      </c>
      <c r="Y317" s="156">
        <f t="shared" ca="1" si="53"/>
        <v>1</v>
      </c>
      <c r="AB317" s="406"/>
      <c r="AC317" s="380"/>
      <c r="AD317" s="380">
        <f t="shared" si="54"/>
        <v>0</v>
      </c>
      <c r="AQ317" s="165" t="str">
        <f t="shared" si="55"/>
        <v/>
      </c>
      <c r="AR317" s="167" t="str">
        <f t="array" ref="AR317" xml:space="preserve"> IFERROR( IF(OR(DATERANGE="All Data",DATERANGE=""), INDEX(Calculations!$AC$7:$AC$506,SMALL(IF(Calculations!$AC$7:$AC$506&lt;&gt;"0",ROW($AQ$6:$AQ$505)-ROW(INDEX($AQ$6:$AQ$505,1,1))+1),AQ317),1),INDEX(Calculations!$AD$7:$AD$506,SMALL(IF(Calculations!$AD$7:$AD$506&lt;&gt;0,ROW($AQ$6:$AQ$505)-ROW(INDEX($AQ$6:$AQ$505,1,1))+1),AQ317),1)),"")</f>
        <v/>
      </c>
      <c r="AS317" s="164" t="str">
        <f t="array" ref="AS317" xml:space="preserve"> IFERROR(IF(OR(DATERANGE="All Data",DATERANGE=""),INDEX(AdressBook!$B$6:$B$505,SMALL(IF(Calculations!$AC$7:$AC$506&lt;&gt;"0",ROW($AQ$6:$AQ$505)-ROW(INDEX($AQ$6:$AQ$505,1,1))+1),AQ317),1),INDEX(AdressBook!$B$6:$B$505,SMALL(IF(Calculations!$AD$7:$AD$506&lt;&gt;0,ROW($AQ$6:$AQ$505)-ROW(INDEX($AQ$6:$AQ$505,1,1))+1),AQ317),1)),"")</f>
        <v/>
      </c>
      <c r="AT317" s="227" t="str">
        <f t="shared" si="56"/>
        <v/>
      </c>
      <c r="AV317" s="199"/>
      <c r="AW317" s="199"/>
    </row>
    <row r="318" spans="2:49" hidden="1" x14ac:dyDescent="0.25">
      <c r="B318" s="390" t="str">
        <f>IFERROR(IF(LEN(INDEX(PlansAndNotes!$B$6:$B$2005,ROW(A318)-ROW($B$3)))=0,"",INDEX(PlansAndNotes!$B$6:$B$2005,ROW(A318)-ROW($B$3))),"")</f>
        <v/>
      </c>
      <c r="C318" s="361" t="str">
        <f t="shared" si="48"/>
        <v/>
      </c>
      <c r="D318" s="361" t="str">
        <f>IFERROR(IF(LEN(C318)&gt;0,IF(LEN(INDEX(TasksList!$C$6:$C$1005,MATCH(C318,TasksList!$B$6:$B$1005,0),1))=0,"",INDEX(TasksList!$C$6:$C$1005,MATCH(C318,TasksList!$B$6:$B$1005,0),1)),""),"")</f>
        <v/>
      </c>
      <c r="E318" s="361" t="str">
        <f>IFERROR(IF(LEN(C318)&gt;0,IF(LEN(INDEX(TasksList!$F$6:$F$1005,MATCH(C318,TasksList!$B$6:$B$1005,0),1))=0,"not set!",INDEX(TasksList!$F$6:$F$1005,MATCH(C318,TasksList!$B$6:$B$1005,0),1)),""),"")</f>
        <v/>
      </c>
      <c r="F318" s="360" t="str">
        <f>IFERROR(IF(LEN(D318)&gt;0,IF(LEN(INDEX(AdressBook!$D$6:$D$25,MATCH(D318,AdressBook!$B$6:$B$25,0),1))=0,"",INDEX(AdressBook!$D$6:$D$25,MATCH(D318,AdressBook!$B$6:$B$25,0),1)),""),"")</f>
        <v/>
      </c>
      <c r="G318" s="361" t="str">
        <f>IFERROR(IF(LEN(INDEX(PlansAndNotes!$F$6:$F$2005,ROW(B318)-ROW($C$3)))=0,"",INDEX(PlansAndNotes!$F$6:$F$2005,ROW(B318)-ROW($C$3))),"")</f>
        <v/>
      </c>
      <c r="H318" s="361" t="str">
        <f>IFERROR(IF(LEN(C318)&gt;0,IF(LEN(INDEX(TasksList!$G$6:$G$1005,MATCH(C318,TasksList!$B$6:$B$1005,0),1))=0,"",INDEX(TasksList!$G$6:$G$1005,MATCH(C318,TasksList!$B$6:$B$1005,0),1)),""),"")</f>
        <v/>
      </c>
      <c r="I318" s="381"/>
      <c r="J318" s="402" t="str">
        <f>IF(LEN(INDEX(TasksList!$B$6:$B$1005,ROW(J315),1))=0,"",INDEX(TasksList!$B$6:$B$1005,ROW(J315),1)&amp;" - "&amp;INDEX(TasksList!$D$6:$D$1005,ROW(J315),1))</f>
        <v/>
      </c>
      <c r="K318" s="402"/>
      <c r="L318" s="399" t="str">
        <f t="array" ref="L318">IFERROR(INDEX($J$4:$J$1003,SMALL($K$4:$K$1003,ROW(L318)-3),1),"")</f>
        <v/>
      </c>
      <c r="M318" s="206"/>
      <c r="N318" s="362" t="str">
        <f>IFERROR(IF(LEN(INDEX(PlansAndNotes!$D$6:$D$4005,ROW(B318)-ROW($C$3)))=0,"",INDEX(PlansAndNotes!$D$6:$D$4005,ROW(B318)-ROW($C$3))),"")</f>
        <v/>
      </c>
      <c r="O318" s="165" t="str">
        <f t="shared" si="49"/>
        <v/>
      </c>
      <c r="P318" s="363" t="str">
        <f>IFERROR(IF(LEN(INDEX(PlansAndNotes!$E$6:$E$4005,ROW(B318)-ROW($C$3)))=0,"",INDEX(PlansAndNotes!$E$6:$E$4005,ROW(B318)-ROW($C$3))),"")</f>
        <v/>
      </c>
      <c r="Q318" s="363" t="str">
        <f>IFERROR(IF(LEN(INDEX(PlansAndNotes!$G$6:$G$4005,ROW(B318)-ROW($C$3)))=0,"",INDEX(PlansAndNotes!$G$6:$G$4005,ROW(B318)-ROW($C$3))),"")</f>
        <v/>
      </c>
      <c r="R318" s="361" t="str">
        <f>IFERROR(IF(LEN(D318)&gt;0,IF(LEN(INDEX(AdressBook!$C$6:$C$25,MATCH(D318,AdressBook!$B$6:$B$25,0),1))=0,"",INDEX(AdressBook!$C$6:$C$25,MATCH(D318,AdressBook!$B$6:$B$25,0),1)),""),"")</f>
        <v/>
      </c>
      <c r="S318" s="165">
        <f>IF(LEN(C318)&gt;0,IFERROR(IF(MATCH(C318,C319:$C$4004,0)&gt;0,-1,ROW(S318)-ROW($S$3)),ROW(S318)-ROW($S$3)),-1)</f>
        <v>-1</v>
      </c>
      <c r="T318" s="165">
        <f t="shared" si="50"/>
        <v>0</v>
      </c>
      <c r="U318" s="165" t="str">
        <f t="shared" si="51"/>
        <v/>
      </c>
      <c r="V318" s="165" t="str">
        <f>IFERROR(IF(OR(C318="",S318&lt;0),"",IF(SUBTOTAL(3,C318:C318)=0,-1,SUBTOTAL(3,$C$4:C318))),"")</f>
        <v/>
      </c>
      <c r="W318" s="156" t="str">
        <f t="array" ref="W318">IF(LEN(C318)&gt;0,IFERROR(IF(MATCH(C318,$C$3:$C317,0)&gt;0,N318-INDEX($N$3:N317,SUMPRODUCT(MAX(ROW($C$3:$C317)*(C318=$C$3:$C317)))-2,1),""),""),"")</f>
        <v/>
      </c>
      <c r="X318" s="156">
        <f t="shared" ca="1" si="52"/>
        <v>1</v>
      </c>
      <c r="Y318" s="156">
        <f t="shared" ca="1" si="53"/>
        <v>1</v>
      </c>
      <c r="AB318" s="406"/>
      <c r="AC318" s="380"/>
      <c r="AD318" s="380">
        <f t="shared" si="54"/>
        <v>0</v>
      </c>
      <c r="AQ318" s="165" t="str">
        <f t="shared" si="55"/>
        <v/>
      </c>
      <c r="AR318" s="167" t="str">
        <f t="array" ref="AR318" xml:space="preserve"> IFERROR( IF(OR(DATERANGE="All Data",DATERANGE=""), INDEX(Calculations!$AC$7:$AC$506,SMALL(IF(Calculations!$AC$7:$AC$506&lt;&gt;"0",ROW($AQ$6:$AQ$505)-ROW(INDEX($AQ$6:$AQ$505,1,1))+1),AQ318),1),INDEX(Calculations!$AD$7:$AD$506,SMALL(IF(Calculations!$AD$7:$AD$506&lt;&gt;0,ROW($AQ$6:$AQ$505)-ROW(INDEX($AQ$6:$AQ$505,1,1))+1),AQ318),1)),"")</f>
        <v/>
      </c>
      <c r="AS318" s="164" t="str">
        <f t="array" ref="AS318" xml:space="preserve"> IFERROR(IF(OR(DATERANGE="All Data",DATERANGE=""),INDEX(AdressBook!$B$6:$B$505,SMALL(IF(Calculations!$AC$7:$AC$506&lt;&gt;"0",ROW($AQ$6:$AQ$505)-ROW(INDEX($AQ$6:$AQ$505,1,1))+1),AQ318),1),INDEX(AdressBook!$B$6:$B$505,SMALL(IF(Calculations!$AD$7:$AD$506&lt;&gt;0,ROW($AQ$6:$AQ$505)-ROW(INDEX($AQ$6:$AQ$505,1,1))+1),AQ318),1)),"")</f>
        <v/>
      </c>
      <c r="AT318" s="227" t="str">
        <f t="shared" si="56"/>
        <v/>
      </c>
      <c r="AV318" s="199"/>
      <c r="AW318" s="199"/>
    </row>
    <row r="319" spans="2:49" hidden="1" x14ac:dyDescent="0.25">
      <c r="B319" s="390" t="str">
        <f>IFERROR(IF(LEN(INDEX(PlansAndNotes!$B$6:$B$2005,ROW(A319)-ROW($B$3)))=0,"",INDEX(PlansAndNotes!$B$6:$B$2005,ROW(A319)-ROW($B$3))),"")</f>
        <v/>
      </c>
      <c r="C319" s="361" t="str">
        <f t="shared" si="48"/>
        <v/>
      </c>
      <c r="D319" s="361" t="str">
        <f>IFERROR(IF(LEN(C319)&gt;0,IF(LEN(INDEX(TasksList!$C$6:$C$1005,MATCH(C319,TasksList!$B$6:$B$1005,0),1))=0,"",INDEX(TasksList!$C$6:$C$1005,MATCH(C319,TasksList!$B$6:$B$1005,0),1)),""),"")</f>
        <v/>
      </c>
      <c r="E319" s="361" t="str">
        <f>IFERROR(IF(LEN(C319)&gt;0,IF(LEN(INDEX(TasksList!$F$6:$F$1005,MATCH(C319,TasksList!$B$6:$B$1005,0),1))=0,"not set!",INDEX(TasksList!$F$6:$F$1005,MATCH(C319,TasksList!$B$6:$B$1005,0),1)),""),"")</f>
        <v/>
      </c>
      <c r="F319" s="360" t="str">
        <f>IFERROR(IF(LEN(D319)&gt;0,IF(LEN(INDEX(AdressBook!$D$6:$D$25,MATCH(D319,AdressBook!$B$6:$B$25,0),1))=0,"",INDEX(AdressBook!$D$6:$D$25,MATCH(D319,AdressBook!$B$6:$B$25,0),1)),""),"")</f>
        <v/>
      </c>
      <c r="G319" s="361" t="str">
        <f>IFERROR(IF(LEN(INDEX(PlansAndNotes!$F$6:$F$2005,ROW(B319)-ROW($C$3)))=0,"",INDEX(PlansAndNotes!$F$6:$F$2005,ROW(B319)-ROW($C$3))),"")</f>
        <v/>
      </c>
      <c r="H319" s="361" t="str">
        <f>IFERROR(IF(LEN(C319)&gt;0,IF(LEN(INDEX(TasksList!$G$6:$G$1005,MATCH(C319,TasksList!$B$6:$B$1005,0),1))=0,"",INDEX(TasksList!$G$6:$G$1005,MATCH(C319,TasksList!$B$6:$B$1005,0),1)),""),"")</f>
        <v/>
      </c>
      <c r="I319" s="381"/>
      <c r="J319" s="402" t="str">
        <f>IF(LEN(INDEX(TasksList!$B$6:$B$1005,ROW(J316),1))=0,"",INDEX(TasksList!$B$6:$B$1005,ROW(J316),1)&amp;" - "&amp;INDEX(TasksList!$D$6:$D$1005,ROW(J316),1))</f>
        <v/>
      </c>
      <c r="K319" s="402"/>
      <c r="L319" s="399" t="str">
        <f t="array" ref="L319">IFERROR(INDEX($J$4:$J$1003,SMALL($K$4:$K$1003,ROW(L319)-3),1),"")</f>
        <v/>
      </c>
      <c r="M319" s="206"/>
      <c r="N319" s="362" t="str">
        <f>IFERROR(IF(LEN(INDEX(PlansAndNotes!$D$6:$D$4005,ROW(B319)-ROW($C$3)))=0,"",INDEX(PlansAndNotes!$D$6:$D$4005,ROW(B319)-ROW($C$3))),"")</f>
        <v/>
      </c>
      <c r="O319" s="165" t="str">
        <f t="shared" si="49"/>
        <v/>
      </c>
      <c r="P319" s="363" t="str">
        <f>IFERROR(IF(LEN(INDEX(PlansAndNotes!$E$6:$E$4005,ROW(B319)-ROW($C$3)))=0,"",INDEX(PlansAndNotes!$E$6:$E$4005,ROW(B319)-ROW($C$3))),"")</f>
        <v/>
      </c>
      <c r="Q319" s="363" t="str">
        <f>IFERROR(IF(LEN(INDEX(PlansAndNotes!$G$6:$G$4005,ROW(B319)-ROW($C$3)))=0,"",INDEX(PlansAndNotes!$G$6:$G$4005,ROW(B319)-ROW($C$3))),"")</f>
        <v/>
      </c>
      <c r="R319" s="361" t="str">
        <f>IFERROR(IF(LEN(D319)&gt;0,IF(LEN(INDEX(AdressBook!$C$6:$C$25,MATCH(D319,AdressBook!$B$6:$B$25,0),1))=0,"",INDEX(AdressBook!$C$6:$C$25,MATCH(D319,AdressBook!$B$6:$B$25,0),1)),""),"")</f>
        <v/>
      </c>
      <c r="S319" s="165">
        <f>IF(LEN(C319)&gt;0,IFERROR(IF(MATCH(C319,C320:$C$4004,0)&gt;0,-1,ROW(S319)-ROW($S$3)),ROW(S319)-ROW($S$3)),-1)</f>
        <v>-1</v>
      </c>
      <c r="T319" s="165">
        <f t="shared" si="50"/>
        <v>0</v>
      </c>
      <c r="U319" s="165" t="str">
        <f t="shared" si="51"/>
        <v/>
      </c>
      <c r="V319" s="165" t="str">
        <f>IFERROR(IF(OR(C319="",S319&lt;0),"",IF(SUBTOTAL(3,C319:C319)=0,-1,SUBTOTAL(3,$C$4:C319))),"")</f>
        <v/>
      </c>
      <c r="W319" s="156" t="str">
        <f t="array" ref="W319">IF(LEN(C319)&gt;0,IFERROR(IF(MATCH(C319,$C$3:$C318,0)&gt;0,N319-INDEX($N$3:N318,SUMPRODUCT(MAX(ROW($C$3:$C318)*(C319=$C$3:$C318)))-2,1),""),""),"")</f>
        <v/>
      </c>
      <c r="X319" s="156">
        <f t="shared" ca="1" si="52"/>
        <v>1</v>
      </c>
      <c r="Y319" s="156">
        <f t="shared" ca="1" si="53"/>
        <v>1</v>
      </c>
      <c r="AB319" s="406"/>
      <c r="AC319" s="380"/>
      <c r="AD319" s="380">
        <f t="shared" si="54"/>
        <v>0</v>
      </c>
      <c r="AQ319" s="165" t="str">
        <f t="shared" si="55"/>
        <v/>
      </c>
      <c r="AR319" s="167" t="str">
        <f t="array" ref="AR319" xml:space="preserve"> IFERROR( IF(OR(DATERANGE="All Data",DATERANGE=""), INDEX(Calculations!$AC$7:$AC$506,SMALL(IF(Calculations!$AC$7:$AC$506&lt;&gt;"0",ROW($AQ$6:$AQ$505)-ROW(INDEX($AQ$6:$AQ$505,1,1))+1),AQ319),1),INDEX(Calculations!$AD$7:$AD$506,SMALL(IF(Calculations!$AD$7:$AD$506&lt;&gt;0,ROW($AQ$6:$AQ$505)-ROW(INDEX($AQ$6:$AQ$505,1,1))+1),AQ319),1)),"")</f>
        <v/>
      </c>
      <c r="AS319" s="164" t="str">
        <f t="array" ref="AS319" xml:space="preserve"> IFERROR(IF(OR(DATERANGE="All Data",DATERANGE=""),INDEX(AdressBook!$B$6:$B$505,SMALL(IF(Calculations!$AC$7:$AC$506&lt;&gt;"0",ROW($AQ$6:$AQ$505)-ROW(INDEX($AQ$6:$AQ$505,1,1))+1),AQ319),1),INDEX(AdressBook!$B$6:$B$505,SMALL(IF(Calculations!$AD$7:$AD$506&lt;&gt;0,ROW($AQ$6:$AQ$505)-ROW(INDEX($AQ$6:$AQ$505,1,1))+1),AQ319),1)),"")</f>
        <v/>
      </c>
      <c r="AT319" s="227" t="str">
        <f t="shared" si="56"/>
        <v/>
      </c>
      <c r="AV319" s="199"/>
      <c r="AW319" s="199"/>
    </row>
    <row r="320" spans="2:49" hidden="1" x14ac:dyDescent="0.25">
      <c r="B320" s="390" t="str">
        <f>IFERROR(IF(LEN(INDEX(PlansAndNotes!$B$6:$B$2005,ROW(A320)-ROW($B$3)))=0,"",INDEX(PlansAndNotes!$B$6:$B$2005,ROW(A320)-ROW($B$3))),"")</f>
        <v/>
      </c>
      <c r="C320" s="361" t="str">
        <f t="shared" si="48"/>
        <v/>
      </c>
      <c r="D320" s="361" t="str">
        <f>IFERROR(IF(LEN(C320)&gt;0,IF(LEN(INDEX(TasksList!$C$6:$C$1005,MATCH(C320,TasksList!$B$6:$B$1005,0),1))=0,"",INDEX(TasksList!$C$6:$C$1005,MATCH(C320,TasksList!$B$6:$B$1005,0),1)),""),"")</f>
        <v/>
      </c>
      <c r="E320" s="361" t="str">
        <f>IFERROR(IF(LEN(C320)&gt;0,IF(LEN(INDEX(TasksList!$F$6:$F$1005,MATCH(C320,TasksList!$B$6:$B$1005,0),1))=0,"not set!",INDEX(TasksList!$F$6:$F$1005,MATCH(C320,TasksList!$B$6:$B$1005,0),1)),""),"")</f>
        <v/>
      </c>
      <c r="F320" s="360" t="str">
        <f>IFERROR(IF(LEN(D320)&gt;0,IF(LEN(INDEX(AdressBook!$D$6:$D$25,MATCH(D320,AdressBook!$B$6:$B$25,0),1))=0,"",INDEX(AdressBook!$D$6:$D$25,MATCH(D320,AdressBook!$B$6:$B$25,0),1)),""),"")</f>
        <v/>
      </c>
      <c r="G320" s="361" t="str">
        <f>IFERROR(IF(LEN(INDEX(PlansAndNotes!$F$6:$F$2005,ROW(B320)-ROW($C$3)))=0,"",INDEX(PlansAndNotes!$F$6:$F$2005,ROW(B320)-ROW($C$3))),"")</f>
        <v/>
      </c>
      <c r="H320" s="361" t="str">
        <f>IFERROR(IF(LEN(C320)&gt;0,IF(LEN(INDEX(TasksList!$G$6:$G$1005,MATCH(C320,TasksList!$B$6:$B$1005,0),1))=0,"",INDEX(TasksList!$G$6:$G$1005,MATCH(C320,TasksList!$B$6:$B$1005,0),1)),""),"")</f>
        <v/>
      </c>
      <c r="I320" s="381"/>
      <c r="J320" s="402" t="str">
        <f>IF(LEN(INDEX(TasksList!$B$6:$B$1005,ROW(J317),1))=0,"",INDEX(TasksList!$B$6:$B$1005,ROW(J317),1)&amp;" - "&amp;INDEX(TasksList!$D$6:$D$1005,ROW(J317),1))</f>
        <v/>
      </c>
      <c r="K320" s="402"/>
      <c r="L320" s="399" t="str">
        <f t="array" ref="L320">IFERROR(INDEX($J$4:$J$1003,SMALL($K$4:$K$1003,ROW(L320)-3),1),"")</f>
        <v/>
      </c>
      <c r="M320" s="206"/>
      <c r="N320" s="362" t="str">
        <f>IFERROR(IF(LEN(INDEX(PlansAndNotes!$D$6:$D$4005,ROW(B320)-ROW($C$3)))=0,"",INDEX(PlansAndNotes!$D$6:$D$4005,ROW(B320)-ROW($C$3))),"")</f>
        <v/>
      </c>
      <c r="O320" s="165" t="str">
        <f t="shared" si="49"/>
        <v/>
      </c>
      <c r="P320" s="363" t="str">
        <f>IFERROR(IF(LEN(INDEX(PlansAndNotes!$E$6:$E$4005,ROW(B320)-ROW($C$3)))=0,"",INDEX(PlansAndNotes!$E$6:$E$4005,ROW(B320)-ROW($C$3))),"")</f>
        <v/>
      </c>
      <c r="Q320" s="363" t="str">
        <f>IFERROR(IF(LEN(INDEX(PlansAndNotes!$G$6:$G$4005,ROW(B320)-ROW($C$3)))=0,"",INDEX(PlansAndNotes!$G$6:$G$4005,ROW(B320)-ROW($C$3))),"")</f>
        <v/>
      </c>
      <c r="R320" s="361" t="str">
        <f>IFERROR(IF(LEN(D320)&gt;0,IF(LEN(INDEX(AdressBook!$C$6:$C$25,MATCH(D320,AdressBook!$B$6:$B$25,0),1))=0,"",INDEX(AdressBook!$C$6:$C$25,MATCH(D320,AdressBook!$B$6:$B$25,0),1)),""),"")</f>
        <v/>
      </c>
      <c r="S320" s="165">
        <f>IF(LEN(C320)&gt;0,IFERROR(IF(MATCH(C320,C321:$C$4004,0)&gt;0,-1,ROW(S320)-ROW($S$3)),ROW(S320)-ROW($S$3)),-1)</f>
        <v>-1</v>
      </c>
      <c r="T320" s="165">
        <f t="shared" si="50"/>
        <v>0</v>
      </c>
      <c r="U320" s="165" t="str">
        <f t="shared" si="51"/>
        <v/>
      </c>
      <c r="V320" s="165" t="str">
        <f>IFERROR(IF(OR(C320="",S320&lt;0),"",IF(SUBTOTAL(3,C320:C320)=0,-1,SUBTOTAL(3,$C$4:C320))),"")</f>
        <v/>
      </c>
      <c r="W320" s="156" t="str">
        <f t="array" ref="W320">IF(LEN(C320)&gt;0,IFERROR(IF(MATCH(C320,$C$3:$C319,0)&gt;0,N320-INDEX($N$3:N319,SUMPRODUCT(MAX(ROW($C$3:$C319)*(C320=$C$3:$C319)))-2,1),""),""),"")</f>
        <v/>
      </c>
      <c r="X320" s="156">
        <f t="shared" ca="1" si="52"/>
        <v>1</v>
      </c>
      <c r="Y320" s="156">
        <f t="shared" ca="1" si="53"/>
        <v>1</v>
      </c>
      <c r="AB320" s="406"/>
      <c r="AC320" s="380"/>
      <c r="AD320" s="380">
        <f t="shared" si="54"/>
        <v>0</v>
      </c>
      <c r="AQ320" s="165" t="str">
        <f t="shared" si="55"/>
        <v/>
      </c>
      <c r="AR320" s="167" t="str">
        <f t="array" ref="AR320" xml:space="preserve"> IFERROR( IF(OR(DATERANGE="All Data",DATERANGE=""), INDEX(Calculations!$AC$7:$AC$506,SMALL(IF(Calculations!$AC$7:$AC$506&lt;&gt;"0",ROW($AQ$6:$AQ$505)-ROW(INDEX($AQ$6:$AQ$505,1,1))+1),AQ320),1),INDEX(Calculations!$AD$7:$AD$506,SMALL(IF(Calculations!$AD$7:$AD$506&lt;&gt;0,ROW($AQ$6:$AQ$505)-ROW(INDEX($AQ$6:$AQ$505,1,1))+1),AQ320),1)),"")</f>
        <v/>
      </c>
      <c r="AS320" s="164" t="str">
        <f t="array" ref="AS320" xml:space="preserve"> IFERROR(IF(OR(DATERANGE="All Data",DATERANGE=""),INDEX(AdressBook!$B$6:$B$505,SMALL(IF(Calculations!$AC$7:$AC$506&lt;&gt;"0",ROW($AQ$6:$AQ$505)-ROW(INDEX($AQ$6:$AQ$505,1,1))+1),AQ320),1),INDEX(AdressBook!$B$6:$B$505,SMALL(IF(Calculations!$AD$7:$AD$506&lt;&gt;0,ROW($AQ$6:$AQ$505)-ROW(INDEX($AQ$6:$AQ$505,1,1))+1),AQ320),1)),"")</f>
        <v/>
      </c>
      <c r="AT320" s="227" t="str">
        <f t="shared" si="56"/>
        <v/>
      </c>
      <c r="AV320" s="199"/>
      <c r="AW320" s="199"/>
    </row>
    <row r="321" spans="2:49" hidden="1" x14ac:dyDescent="0.25">
      <c r="B321" s="390" t="str">
        <f>IFERROR(IF(LEN(INDEX(PlansAndNotes!$B$6:$B$2005,ROW(A321)-ROW($B$3)))=0,"",INDEX(PlansAndNotes!$B$6:$B$2005,ROW(A321)-ROW($B$3))),"")</f>
        <v/>
      </c>
      <c r="C321" s="361" t="str">
        <f t="shared" si="48"/>
        <v/>
      </c>
      <c r="D321" s="361" t="str">
        <f>IFERROR(IF(LEN(C321)&gt;0,IF(LEN(INDEX(TasksList!$C$6:$C$1005,MATCH(C321,TasksList!$B$6:$B$1005,0),1))=0,"",INDEX(TasksList!$C$6:$C$1005,MATCH(C321,TasksList!$B$6:$B$1005,0),1)),""),"")</f>
        <v/>
      </c>
      <c r="E321" s="361" t="str">
        <f>IFERROR(IF(LEN(C321)&gt;0,IF(LEN(INDEX(TasksList!$F$6:$F$1005,MATCH(C321,TasksList!$B$6:$B$1005,0),1))=0,"not set!",INDEX(TasksList!$F$6:$F$1005,MATCH(C321,TasksList!$B$6:$B$1005,0),1)),""),"")</f>
        <v/>
      </c>
      <c r="F321" s="360" t="str">
        <f>IFERROR(IF(LEN(D321)&gt;0,IF(LEN(INDEX(AdressBook!$D$6:$D$25,MATCH(D321,AdressBook!$B$6:$B$25,0),1))=0,"",INDEX(AdressBook!$D$6:$D$25,MATCH(D321,AdressBook!$B$6:$B$25,0),1)),""),"")</f>
        <v/>
      </c>
      <c r="G321" s="361" t="str">
        <f>IFERROR(IF(LEN(INDEX(PlansAndNotes!$F$6:$F$2005,ROW(B321)-ROW($C$3)))=0,"",INDEX(PlansAndNotes!$F$6:$F$2005,ROW(B321)-ROW($C$3))),"")</f>
        <v/>
      </c>
      <c r="H321" s="361" t="str">
        <f>IFERROR(IF(LEN(C321)&gt;0,IF(LEN(INDEX(TasksList!$G$6:$G$1005,MATCH(C321,TasksList!$B$6:$B$1005,0),1))=0,"",INDEX(TasksList!$G$6:$G$1005,MATCH(C321,TasksList!$B$6:$B$1005,0),1)),""),"")</f>
        <v/>
      </c>
      <c r="I321" s="381"/>
      <c r="J321" s="402" t="str">
        <f>IF(LEN(INDEX(TasksList!$B$6:$B$1005,ROW(J318),1))=0,"",INDEX(TasksList!$B$6:$B$1005,ROW(J318),1)&amp;" - "&amp;INDEX(TasksList!$D$6:$D$1005,ROW(J318),1))</f>
        <v/>
      </c>
      <c r="K321" s="402"/>
      <c r="L321" s="399" t="str">
        <f t="array" ref="L321">IFERROR(INDEX($J$4:$J$1003,SMALL($K$4:$K$1003,ROW(L321)-3),1),"")</f>
        <v/>
      </c>
      <c r="M321" s="206"/>
      <c r="N321" s="362" t="str">
        <f>IFERROR(IF(LEN(INDEX(PlansAndNotes!$D$6:$D$4005,ROW(B321)-ROW($C$3)))=0,"",INDEX(PlansAndNotes!$D$6:$D$4005,ROW(B321)-ROW($C$3))),"")</f>
        <v/>
      </c>
      <c r="O321" s="165" t="str">
        <f t="shared" si="49"/>
        <v/>
      </c>
      <c r="P321" s="363" t="str">
        <f>IFERROR(IF(LEN(INDEX(PlansAndNotes!$E$6:$E$4005,ROW(B321)-ROW($C$3)))=0,"",INDEX(PlansAndNotes!$E$6:$E$4005,ROW(B321)-ROW($C$3))),"")</f>
        <v/>
      </c>
      <c r="Q321" s="363" t="str">
        <f>IFERROR(IF(LEN(INDEX(PlansAndNotes!$G$6:$G$4005,ROW(B321)-ROW($C$3)))=0,"",INDEX(PlansAndNotes!$G$6:$G$4005,ROW(B321)-ROW($C$3))),"")</f>
        <v/>
      </c>
      <c r="R321" s="361" t="str">
        <f>IFERROR(IF(LEN(D321)&gt;0,IF(LEN(INDEX(AdressBook!$C$6:$C$25,MATCH(D321,AdressBook!$B$6:$B$25,0),1))=0,"",INDEX(AdressBook!$C$6:$C$25,MATCH(D321,AdressBook!$B$6:$B$25,0),1)),""),"")</f>
        <v/>
      </c>
      <c r="S321" s="165">
        <f>IF(LEN(C321)&gt;0,IFERROR(IF(MATCH(C321,C322:$C$4004,0)&gt;0,-1,ROW(S321)-ROW($S$3)),ROW(S321)-ROW($S$3)),-1)</f>
        <v>-1</v>
      </c>
      <c r="T321" s="165">
        <f t="shared" si="50"/>
        <v>0</v>
      </c>
      <c r="U321" s="165" t="str">
        <f t="shared" si="51"/>
        <v/>
      </c>
      <c r="V321" s="165" t="str">
        <f>IFERROR(IF(OR(C321="",S321&lt;0),"",IF(SUBTOTAL(3,C321:C321)=0,-1,SUBTOTAL(3,$C$4:C321))),"")</f>
        <v/>
      </c>
      <c r="W321" s="156" t="str">
        <f t="array" ref="W321">IF(LEN(C321)&gt;0,IFERROR(IF(MATCH(C321,$C$3:$C320,0)&gt;0,N321-INDEX($N$3:N320,SUMPRODUCT(MAX(ROW($C$3:$C320)*(C321=$C$3:$C320)))-2,1),""),""),"")</f>
        <v/>
      </c>
      <c r="X321" s="156">
        <f t="shared" ca="1" si="52"/>
        <v>1</v>
      </c>
      <c r="Y321" s="156">
        <f t="shared" ca="1" si="53"/>
        <v>1</v>
      </c>
      <c r="AB321" s="406"/>
      <c r="AC321" s="380"/>
      <c r="AD321" s="380">
        <f t="shared" si="54"/>
        <v>0</v>
      </c>
      <c r="AQ321" s="165" t="str">
        <f t="shared" si="55"/>
        <v/>
      </c>
      <c r="AR321" s="167" t="str">
        <f t="array" ref="AR321" xml:space="preserve"> IFERROR( IF(OR(DATERANGE="All Data",DATERANGE=""), INDEX(Calculations!$AC$7:$AC$506,SMALL(IF(Calculations!$AC$7:$AC$506&lt;&gt;"0",ROW($AQ$6:$AQ$505)-ROW(INDEX($AQ$6:$AQ$505,1,1))+1),AQ321),1),INDEX(Calculations!$AD$7:$AD$506,SMALL(IF(Calculations!$AD$7:$AD$506&lt;&gt;0,ROW($AQ$6:$AQ$505)-ROW(INDEX($AQ$6:$AQ$505,1,1))+1),AQ321),1)),"")</f>
        <v/>
      </c>
      <c r="AS321" s="164" t="str">
        <f t="array" ref="AS321" xml:space="preserve"> IFERROR(IF(OR(DATERANGE="All Data",DATERANGE=""),INDEX(AdressBook!$B$6:$B$505,SMALL(IF(Calculations!$AC$7:$AC$506&lt;&gt;"0",ROW($AQ$6:$AQ$505)-ROW(INDEX($AQ$6:$AQ$505,1,1))+1),AQ321),1),INDEX(AdressBook!$B$6:$B$505,SMALL(IF(Calculations!$AD$7:$AD$506&lt;&gt;0,ROW($AQ$6:$AQ$505)-ROW(INDEX($AQ$6:$AQ$505,1,1))+1),AQ321),1)),"")</f>
        <v/>
      </c>
      <c r="AT321" s="227" t="str">
        <f t="shared" si="56"/>
        <v/>
      </c>
      <c r="AV321" s="199"/>
      <c r="AW321" s="199"/>
    </row>
    <row r="322" spans="2:49" hidden="1" x14ac:dyDescent="0.25">
      <c r="B322" s="390" t="str">
        <f>IFERROR(IF(LEN(INDEX(PlansAndNotes!$B$6:$B$2005,ROW(A322)-ROW($B$3)))=0,"",INDEX(PlansAndNotes!$B$6:$B$2005,ROW(A322)-ROW($B$3))),"")</f>
        <v/>
      </c>
      <c r="C322" s="361" t="str">
        <f t="shared" si="48"/>
        <v/>
      </c>
      <c r="D322" s="361" t="str">
        <f>IFERROR(IF(LEN(C322)&gt;0,IF(LEN(INDEX(TasksList!$C$6:$C$1005,MATCH(C322,TasksList!$B$6:$B$1005,0),1))=0,"",INDEX(TasksList!$C$6:$C$1005,MATCH(C322,TasksList!$B$6:$B$1005,0),1)),""),"")</f>
        <v/>
      </c>
      <c r="E322" s="361" t="str">
        <f>IFERROR(IF(LEN(C322)&gt;0,IF(LEN(INDEX(TasksList!$F$6:$F$1005,MATCH(C322,TasksList!$B$6:$B$1005,0),1))=0,"not set!",INDEX(TasksList!$F$6:$F$1005,MATCH(C322,TasksList!$B$6:$B$1005,0),1)),""),"")</f>
        <v/>
      </c>
      <c r="F322" s="360" t="str">
        <f>IFERROR(IF(LEN(D322)&gt;0,IF(LEN(INDEX(AdressBook!$D$6:$D$25,MATCH(D322,AdressBook!$B$6:$B$25,0),1))=0,"",INDEX(AdressBook!$D$6:$D$25,MATCH(D322,AdressBook!$B$6:$B$25,0),1)),""),"")</f>
        <v/>
      </c>
      <c r="G322" s="361" t="str">
        <f>IFERROR(IF(LEN(INDEX(PlansAndNotes!$F$6:$F$2005,ROW(B322)-ROW($C$3)))=0,"",INDEX(PlansAndNotes!$F$6:$F$2005,ROW(B322)-ROW($C$3))),"")</f>
        <v/>
      </c>
      <c r="H322" s="361" t="str">
        <f>IFERROR(IF(LEN(C322)&gt;0,IF(LEN(INDEX(TasksList!$G$6:$G$1005,MATCH(C322,TasksList!$B$6:$B$1005,0),1))=0,"",INDEX(TasksList!$G$6:$G$1005,MATCH(C322,TasksList!$B$6:$B$1005,0),1)),""),"")</f>
        <v/>
      </c>
      <c r="I322" s="381"/>
      <c r="J322" s="402" t="str">
        <f>IF(LEN(INDEX(TasksList!$B$6:$B$1005,ROW(J319),1))=0,"",INDEX(TasksList!$B$6:$B$1005,ROW(J319),1)&amp;" - "&amp;INDEX(TasksList!$D$6:$D$1005,ROW(J319),1))</f>
        <v/>
      </c>
      <c r="K322" s="402"/>
      <c r="L322" s="399" t="str">
        <f t="array" ref="L322">IFERROR(INDEX($J$4:$J$1003,SMALL($K$4:$K$1003,ROW(L322)-3),1),"")</f>
        <v/>
      </c>
      <c r="M322" s="206"/>
      <c r="N322" s="362" t="str">
        <f>IFERROR(IF(LEN(INDEX(PlansAndNotes!$D$6:$D$4005,ROW(B322)-ROW($C$3)))=0,"",INDEX(PlansAndNotes!$D$6:$D$4005,ROW(B322)-ROW($C$3))),"")</f>
        <v/>
      </c>
      <c r="O322" s="165" t="str">
        <f t="shared" si="49"/>
        <v/>
      </c>
      <c r="P322" s="363" t="str">
        <f>IFERROR(IF(LEN(INDEX(PlansAndNotes!$E$6:$E$4005,ROW(B322)-ROW($C$3)))=0,"",INDEX(PlansAndNotes!$E$6:$E$4005,ROW(B322)-ROW($C$3))),"")</f>
        <v/>
      </c>
      <c r="Q322" s="363" t="str">
        <f>IFERROR(IF(LEN(INDEX(PlansAndNotes!$G$6:$G$4005,ROW(B322)-ROW($C$3)))=0,"",INDEX(PlansAndNotes!$G$6:$G$4005,ROW(B322)-ROW($C$3))),"")</f>
        <v/>
      </c>
      <c r="R322" s="361" t="str">
        <f>IFERROR(IF(LEN(D322)&gt;0,IF(LEN(INDEX(AdressBook!$C$6:$C$25,MATCH(D322,AdressBook!$B$6:$B$25,0),1))=0,"",INDEX(AdressBook!$C$6:$C$25,MATCH(D322,AdressBook!$B$6:$B$25,0),1)),""),"")</f>
        <v/>
      </c>
      <c r="S322" s="165">
        <f>IF(LEN(C322)&gt;0,IFERROR(IF(MATCH(C322,C323:$C$4004,0)&gt;0,-1,ROW(S322)-ROW($S$3)),ROW(S322)-ROW($S$3)),-1)</f>
        <v>-1</v>
      </c>
      <c r="T322" s="165">
        <f t="shared" si="50"/>
        <v>0</v>
      </c>
      <c r="U322" s="165" t="str">
        <f t="shared" si="51"/>
        <v/>
      </c>
      <c r="V322" s="165" t="str">
        <f>IFERROR(IF(OR(C322="",S322&lt;0),"",IF(SUBTOTAL(3,C322:C322)=0,-1,SUBTOTAL(3,$C$4:C322))),"")</f>
        <v/>
      </c>
      <c r="W322" s="156" t="str">
        <f t="array" ref="W322">IF(LEN(C322)&gt;0,IFERROR(IF(MATCH(C322,$C$3:$C321,0)&gt;0,N322-INDEX($N$3:N321,SUMPRODUCT(MAX(ROW($C$3:$C321)*(C322=$C$3:$C321)))-2,1),""),""),"")</f>
        <v/>
      </c>
      <c r="X322" s="156">
        <f t="shared" ca="1" si="52"/>
        <v>1</v>
      </c>
      <c r="Y322" s="156">
        <f t="shared" ca="1" si="53"/>
        <v>1</v>
      </c>
      <c r="AB322" s="406"/>
      <c r="AC322" s="380"/>
      <c r="AD322" s="380">
        <f t="shared" si="54"/>
        <v>0</v>
      </c>
      <c r="AQ322" s="165" t="str">
        <f t="shared" si="55"/>
        <v/>
      </c>
      <c r="AR322" s="167" t="str">
        <f t="array" ref="AR322" xml:space="preserve"> IFERROR( IF(OR(DATERANGE="All Data",DATERANGE=""), INDEX(Calculations!$AC$7:$AC$506,SMALL(IF(Calculations!$AC$7:$AC$506&lt;&gt;"0",ROW($AQ$6:$AQ$505)-ROW(INDEX($AQ$6:$AQ$505,1,1))+1),AQ322),1),INDEX(Calculations!$AD$7:$AD$506,SMALL(IF(Calculations!$AD$7:$AD$506&lt;&gt;0,ROW($AQ$6:$AQ$505)-ROW(INDEX($AQ$6:$AQ$505,1,1))+1),AQ322),1)),"")</f>
        <v/>
      </c>
      <c r="AS322" s="164" t="str">
        <f t="array" ref="AS322" xml:space="preserve"> IFERROR(IF(OR(DATERANGE="All Data",DATERANGE=""),INDEX(AdressBook!$B$6:$B$505,SMALL(IF(Calculations!$AC$7:$AC$506&lt;&gt;"0",ROW($AQ$6:$AQ$505)-ROW(INDEX($AQ$6:$AQ$505,1,1))+1),AQ322),1),INDEX(AdressBook!$B$6:$B$505,SMALL(IF(Calculations!$AD$7:$AD$506&lt;&gt;0,ROW($AQ$6:$AQ$505)-ROW(INDEX($AQ$6:$AQ$505,1,1))+1),AQ322),1)),"")</f>
        <v/>
      </c>
      <c r="AT322" s="227" t="str">
        <f t="shared" si="56"/>
        <v/>
      </c>
      <c r="AV322" s="199"/>
      <c r="AW322" s="199"/>
    </row>
    <row r="323" spans="2:49" hidden="1" x14ac:dyDescent="0.25">
      <c r="B323" s="390" t="str">
        <f>IFERROR(IF(LEN(INDEX(PlansAndNotes!$B$6:$B$2005,ROW(A323)-ROW($B$3)))=0,"",INDEX(PlansAndNotes!$B$6:$B$2005,ROW(A323)-ROW($B$3))),"")</f>
        <v/>
      </c>
      <c r="C323" s="361" t="str">
        <f t="shared" si="48"/>
        <v/>
      </c>
      <c r="D323" s="361" t="str">
        <f>IFERROR(IF(LEN(C323)&gt;0,IF(LEN(INDEX(TasksList!$C$6:$C$1005,MATCH(C323,TasksList!$B$6:$B$1005,0),1))=0,"",INDEX(TasksList!$C$6:$C$1005,MATCH(C323,TasksList!$B$6:$B$1005,0),1)),""),"")</f>
        <v/>
      </c>
      <c r="E323" s="361" t="str">
        <f>IFERROR(IF(LEN(C323)&gt;0,IF(LEN(INDEX(TasksList!$F$6:$F$1005,MATCH(C323,TasksList!$B$6:$B$1005,0),1))=0,"not set!",INDEX(TasksList!$F$6:$F$1005,MATCH(C323,TasksList!$B$6:$B$1005,0),1)),""),"")</f>
        <v/>
      </c>
      <c r="F323" s="360" t="str">
        <f>IFERROR(IF(LEN(D323)&gt;0,IF(LEN(INDEX(AdressBook!$D$6:$D$25,MATCH(D323,AdressBook!$B$6:$B$25,0),1))=0,"",INDEX(AdressBook!$D$6:$D$25,MATCH(D323,AdressBook!$B$6:$B$25,0),1)),""),"")</f>
        <v/>
      </c>
      <c r="G323" s="361" t="str">
        <f>IFERROR(IF(LEN(INDEX(PlansAndNotes!$F$6:$F$2005,ROW(B323)-ROW($C$3)))=0,"",INDEX(PlansAndNotes!$F$6:$F$2005,ROW(B323)-ROW($C$3))),"")</f>
        <v/>
      </c>
      <c r="H323" s="361" t="str">
        <f>IFERROR(IF(LEN(C323)&gt;0,IF(LEN(INDEX(TasksList!$G$6:$G$1005,MATCH(C323,TasksList!$B$6:$B$1005,0),1))=0,"",INDEX(TasksList!$G$6:$G$1005,MATCH(C323,TasksList!$B$6:$B$1005,0),1)),""),"")</f>
        <v/>
      </c>
      <c r="I323" s="381"/>
      <c r="J323" s="402" t="str">
        <f>IF(LEN(INDEX(TasksList!$B$6:$B$1005,ROW(J320),1))=0,"",INDEX(TasksList!$B$6:$B$1005,ROW(J320),1)&amp;" - "&amp;INDEX(TasksList!$D$6:$D$1005,ROW(J320),1))</f>
        <v/>
      </c>
      <c r="K323" s="402"/>
      <c r="L323" s="399" t="str">
        <f t="array" ref="L323">IFERROR(INDEX($J$4:$J$1003,SMALL($K$4:$K$1003,ROW(L323)-3),1),"")</f>
        <v/>
      </c>
      <c r="M323" s="206"/>
      <c r="N323" s="362" t="str">
        <f>IFERROR(IF(LEN(INDEX(PlansAndNotes!$D$6:$D$4005,ROW(B323)-ROW($C$3)))=0,"",INDEX(PlansAndNotes!$D$6:$D$4005,ROW(B323)-ROW($C$3))),"")</f>
        <v/>
      </c>
      <c r="O323" s="165" t="str">
        <f t="shared" si="49"/>
        <v/>
      </c>
      <c r="P323" s="363" t="str">
        <f>IFERROR(IF(LEN(INDEX(PlansAndNotes!$E$6:$E$4005,ROW(B323)-ROW($C$3)))=0,"",INDEX(PlansAndNotes!$E$6:$E$4005,ROW(B323)-ROW($C$3))),"")</f>
        <v/>
      </c>
      <c r="Q323" s="363" t="str">
        <f>IFERROR(IF(LEN(INDEX(PlansAndNotes!$G$6:$G$4005,ROW(B323)-ROW($C$3)))=0,"",INDEX(PlansAndNotes!$G$6:$G$4005,ROW(B323)-ROW($C$3))),"")</f>
        <v/>
      </c>
      <c r="R323" s="361" t="str">
        <f>IFERROR(IF(LEN(D323)&gt;0,IF(LEN(INDEX(AdressBook!$C$6:$C$25,MATCH(D323,AdressBook!$B$6:$B$25,0),1))=0,"",INDEX(AdressBook!$C$6:$C$25,MATCH(D323,AdressBook!$B$6:$B$25,0),1)),""),"")</f>
        <v/>
      </c>
      <c r="S323" s="165">
        <f>IF(LEN(C323)&gt;0,IFERROR(IF(MATCH(C323,C324:$C$4004,0)&gt;0,-1,ROW(S323)-ROW($S$3)),ROW(S323)-ROW($S$3)),-1)</f>
        <v>-1</v>
      </c>
      <c r="T323" s="165">
        <f t="shared" si="50"/>
        <v>0</v>
      </c>
      <c r="U323" s="165" t="str">
        <f t="shared" si="51"/>
        <v/>
      </c>
      <c r="V323" s="165" t="str">
        <f>IFERROR(IF(OR(C323="",S323&lt;0),"",IF(SUBTOTAL(3,C323:C323)=0,-1,SUBTOTAL(3,$C$4:C323))),"")</f>
        <v/>
      </c>
      <c r="W323" s="156" t="str">
        <f t="array" ref="W323">IF(LEN(C323)&gt;0,IFERROR(IF(MATCH(C323,$C$3:$C322,0)&gt;0,N323-INDEX($N$3:N322,SUMPRODUCT(MAX(ROW($C$3:$C322)*(C323=$C$3:$C322)))-2,1),""),""),"")</f>
        <v/>
      </c>
      <c r="X323" s="156">
        <f t="shared" ca="1" si="52"/>
        <v>1</v>
      </c>
      <c r="Y323" s="156">
        <f t="shared" ca="1" si="53"/>
        <v>1</v>
      </c>
      <c r="AB323" s="406"/>
      <c r="AC323" s="380"/>
      <c r="AD323" s="380">
        <f t="shared" si="54"/>
        <v>0</v>
      </c>
      <c r="AQ323" s="165" t="str">
        <f t="shared" si="55"/>
        <v/>
      </c>
      <c r="AR323" s="167" t="str">
        <f t="array" ref="AR323" xml:space="preserve"> IFERROR( IF(OR(DATERANGE="All Data",DATERANGE=""), INDEX(Calculations!$AC$7:$AC$506,SMALL(IF(Calculations!$AC$7:$AC$506&lt;&gt;"0",ROW($AQ$6:$AQ$505)-ROW(INDEX($AQ$6:$AQ$505,1,1))+1),AQ323),1),INDEX(Calculations!$AD$7:$AD$506,SMALL(IF(Calculations!$AD$7:$AD$506&lt;&gt;0,ROW($AQ$6:$AQ$505)-ROW(INDEX($AQ$6:$AQ$505,1,1))+1),AQ323),1)),"")</f>
        <v/>
      </c>
      <c r="AS323" s="164" t="str">
        <f t="array" ref="AS323" xml:space="preserve"> IFERROR(IF(OR(DATERANGE="All Data",DATERANGE=""),INDEX(AdressBook!$B$6:$B$505,SMALL(IF(Calculations!$AC$7:$AC$506&lt;&gt;"0",ROW($AQ$6:$AQ$505)-ROW(INDEX($AQ$6:$AQ$505,1,1))+1),AQ323),1),INDEX(AdressBook!$B$6:$B$505,SMALL(IF(Calculations!$AD$7:$AD$506&lt;&gt;0,ROW($AQ$6:$AQ$505)-ROW(INDEX($AQ$6:$AQ$505,1,1))+1),AQ323),1)),"")</f>
        <v/>
      </c>
      <c r="AT323" s="227" t="str">
        <f t="shared" si="56"/>
        <v/>
      </c>
      <c r="AV323" s="199"/>
      <c r="AW323" s="199"/>
    </row>
    <row r="324" spans="2:49" hidden="1" x14ac:dyDescent="0.25">
      <c r="B324" s="390" t="str">
        <f>IFERROR(IF(LEN(INDEX(PlansAndNotes!$B$6:$B$2005,ROW(A324)-ROW($B$3)))=0,"",INDEX(PlansAndNotes!$B$6:$B$2005,ROW(A324)-ROW($B$3))),"")</f>
        <v/>
      </c>
      <c r="C324" s="361" t="str">
        <f t="shared" ref="C324:C387" si="57">IF(LEN(B324)&gt;0,LEFT(B324,SEARCH(" - ",B324)-1)*1,"")</f>
        <v/>
      </c>
      <c r="D324" s="361" t="str">
        <f>IFERROR(IF(LEN(C324)&gt;0,IF(LEN(INDEX(TasksList!$C$6:$C$1005,MATCH(C324,TasksList!$B$6:$B$1005,0),1))=0,"",INDEX(TasksList!$C$6:$C$1005,MATCH(C324,TasksList!$B$6:$B$1005,0),1)),""),"")</f>
        <v/>
      </c>
      <c r="E324" s="361" t="str">
        <f>IFERROR(IF(LEN(C324)&gt;0,IF(LEN(INDEX(TasksList!$F$6:$F$1005,MATCH(C324,TasksList!$B$6:$B$1005,0),1))=0,"not set!",INDEX(TasksList!$F$6:$F$1005,MATCH(C324,TasksList!$B$6:$B$1005,0),1)),""),"")</f>
        <v/>
      </c>
      <c r="F324" s="360" t="str">
        <f>IFERROR(IF(LEN(D324)&gt;0,IF(LEN(INDEX(AdressBook!$D$6:$D$25,MATCH(D324,AdressBook!$B$6:$B$25,0),1))=0,"",INDEX(AdressBook!$D$6:$D$25,MATCH(D324,AdressBook!$B$6:$B$25,0),1)),""),"")</f>
        <v/>
      </c>
      <c r="G324" s="361" t="str">
        <f>IFERROR(IF(LEN(INDEX(PlansAndNotes!$F$6:$F$2005,ROW(B324)-ROW($C$3)))=0,"",INDEX(PlansAndNotes!$F$6:$F$2005,ROW(B324)-ROW($C$3))),"")</f>
        <v/>
      </c>
      <c r="H324" s="361" t="str">
        <f>IFERROR(IF(LEN(C324)&gt;0,IF(LEN(INDEX(TasksList!$G$6:$G$1005,MATCH(C324,TasksList!$B$6:$B$1005,0),1))=0,"",INDEX(TasksList!$G$6:$G$1005,MATCH(C324,TasksList!$B$6:$B$1005,0),1)),""),"")</f>
        <v/>
      </c>
      <c r="I324" s="381"/>
      <c r="J324" s="402" t="str">
        <f>IF(LEN(INDEX(TasksList!$B$6:$B$1005,ROW(J321),1))=0,"",INDEX(TasksList!$B$6:$B$1005,ROW(J321),1)&amp;" - "&amp;INDEX(TasksList!$D$6:$D$1005,ROW(J321),1))</f>
        <v/>
      </c>
      <c r="K324" s="402"/>
      <c r="L324" s="399" t="str">
        <f t="array" ref="L324">IFERROR(INDEX($J$4:$J$1003,SMALL($K$4:$K$1003,ROW(L324)-3),1),"")</f>
        <v/>
      </c>
      <c r="M324" s="206"/>
      <c r="N324" s="362" t="str">
        <f>IFERROR(IF(LEN(INDEX(PlansAndNotes!$D$6:$D$4005,ROW(B324)-ROW($C$3)))=0,"",INDEX(PlansAndNotes!$D$6:$D$4005,ROW(B324)-ROW($C$3))),"")</f>
        <v/>
      </c>
      <c r="O324" s="165" t="str">
        <f t="shared" ref="O324:O387" si="58">IF(LEN(B324)&gt;0,RIGHT(B324,LEN(B324)-SEARCH(" - ",B324)-2),"")</f>
        <v/>
      </c>
      <c r="P324" s="363" t="str">
        <f>IFERROR(IF(LEN(INDEX(PlansAndNotes!$E$6:$E$4005,ROW(B324)-ROW($C$3)))=0,"",INDEX(PlansAndNotes!$E$6:$E$4005,ROW(B324)-ROW($C$3))),"")</f>
        <v/>
      </c>
      <c r="Q324" s="363" t="str">
        <f>IFERROR(IF(LEN(INDEX(PlansAndNotes!$G$6:$G$4005,ROW(B324)-ROW($C$3)))=0,"",INDEX(PlansAndNotes!$G$6:$G$4005,ROW(B324)-ROW($C$3))),"")</f>
        <v/>
      </c>
      <c r="R324" s="361" t="str">
        <f>IFERROR(IF(LEN(D324)&gt;0,IF(LEN(INDEX(AdressBook!$C$6:$C$25,MATCH(D324,AdressBook!$B$6:$B$25,0),1))=0,"",INDEX(AdressBook!$C$6:$C$25,MATCH(D324,AdressBook!$B$6:$B$25,0),1)),""),"")</f>
        <v/>
      </c>
      <c r="S324" s="165">
        <f>IF(LEN(C324)&gt;0,IFERROR(IF(MATCH(C324,C325:$C$4004,0)&gt;0,-1,ROW(S324)-ROW($S$3)),ROW(S324)-ROW($S$3)),-1)</f>
        <v>-1</v>
      </c>
      <c r="T324" s="165">
        <f t="shared" ref="T324:T387" si="59">IF(OR(taskRange="All tasks (all stages)",taskRange=""),ROW(T324)-ROW($T$3),IF(S324&gt;0,ROW(T324)-ROW($T$3),0))*IF(OR(calendarSalesmen="",calendarSalesmen="All salesmen"),1,IF(calendarSalesmen=G324,1,0))*IF(OR(calendarStage="",calendarStage="All Stages"),1,IF(calendarStage=P324,1,0))</f>
        <v>0</v>
      </c>
      <c r="U324" s="165" t="str">
        <f t="shared" ref="U324:U387" si="60">IF(S324&gt;0,P324,"")</f>
        <v/>
      </c>
      <c r="V324" s="165" t="str">
        <f>IFERROR(IF(OR(C324="",S324&lt;0),"",IF(SUBTOTAL(3,C324:C324)=0,-1,SUBTOTAL(3,$C$4:C324))),"")</f>
        <v/>
      </c>
      <c r="W324" s="156" t="str">
        <f t="array" ref="W324">IF(LEN(C324)&gt;0,IFERROR(IF(MATCH(C324,$C$3:$C323,0)&gt;0,N324-INDEX($N$3:N323,SUMPRODUCT(MAX(ROW($C$3:$C323)*(C324=$C$3:$C323)))-2,1),""),""),"")</f>
        <v/>
      </c>
      <c r="X324" s="156">
        <f t="shared" ca="1" si="52"/>
        <v>1</v>
      </c>
      <c r="Y324" s="156">
        <f t="shared" ca="1" si="53"/>
        <v>1</v>
      </c>
      <c r="AB324" s="406"/>
      <c r="AC324" s="380"/>
      <c r="AD324" s="380">
        <f t="shared" si="54"/>
        <v>0</v>
      </c>
      <c r="AQ324" s="165" t="str">
        <f t="shared" si="55"/>
        <v/>
      </c>
      <c r="AR324" s="167" t="str">
        <f t="array" ref="AR324" xml:space="preserve"> IFERROR( IF(OR(DATERANGE="All Data",DATERANGE=""), INDEX(Calculations!$AC$7:$AC$506,SMALL(IF(Calculations!$AC$7:$AC$506&lt;&gt;"0",ROW($AQ$6:$AQ$505)-ROW(INDEX($AQ$6:$AQ$505,1,1))+1),AQ324),1),INDEX(Calculations!$AD$7:$AD$506,SMALL(IF(Calculations!$AD$7:$AD$506&lt;&gt;0,ROW($AQ$6:$AQ$505)-ROW(INDEX($AQ$6:$AQ$505,1,1))+1),AQ324),1)),"")</f>
        <v/>
      </c>
      <c r="AS324" s="164" t="str">
        <f t="array" ref="AS324" xml:space="preserve"> IFERROR(IF(OR(DATERANGE="All Data",DATERANGE=""),INDEX(AdressBook!$B$6:$B$505,SMALL(IF(Calculations!$AC$7:$AC$506&lt;&gt;"0",ROW($AQ$6:$AQ$505)-ROW(INDEX($AQ$6:$AQ$505,1,1))+1),AQ324),1),INDEX(AdressBook!$B$6:$B$505,SMALL(IF(Calculations!$AD$7:$AD$506&lt;&gt;0,ROW($AQ$6:$AQ$505)-ROW(INDEX($AQ$6:$AQ$505,1,1))+1),AQ324),1)),"")</f>
        <v/>
      </c>
      <c r="AT324" s="227" t="str">
        <f t="shared" si="56"/>
        <v/>
      </c>
      <c r="AV324" s="199"/>
      <c r="AW324" s="199"/>
    </row>
    <row r="325" spans="2:49" hidden="1" x14ac:dyDescent="0.25">
      <c r="B325" s="390" t="str">
        <f>IFERROR(IF(LEN(INDEX(PlansAndNotes!$B$6:$B$2005,ROW(A325)-ROW($B$3)))=0,"",INDEX(PlansAndNotes!$B$6:$B$2005,ROW(A325)-ROW($B$3))),"")</f>
        <v/>
      </c>
      <c r="C325" s="361" t="str">
        <f t="shared" si="57"/>
        <v/>
      </c>
      <c r="D325" s="361" t="str">
        <f>IFERROR(IF(LEN(C325)&gt;0,IF(LEN(INDEX(TasksList!$C$6:$C$1005,MATCH(C325,TasksList!$B$6:$B$1005,0),1))=0,"",INDEX(TasksList!$C$6:$C$1005,MATCH(C325,TasksList!$B$6:$B$1005,0),1)),""),"")</f>
        <v/>
      </c>
      <c r="E325" s="361" t="str">
        <f>IFERROR(IF(LEN(C325)&gt;0,IF(LEN(INDEX(TasksList!$F$6:$F$1005,MATCH(C325,TasksList!$B$6:$B$1005,0),1))=0,"not set!",INDEX(TasksList!$F$6:$F$1005,MATCH(C325,TasksList!$B$6:$B$1005,0),1)),""),"")</f>
        <v/>
      </c>
      <c r="F325" s="360" t="str">
        <f>IFERROR(IF(LEN(D325)&gt;0,IF(LEN(INDEX(AdressBook!$D$6:$D$25,MATCH(D325,AdressBook!$B$6:$B$25,0),1))=0,"",INDEX(AdressBook!$D$6:$D$25,MATCH(D325,AdressBook!$B$6:$B$25,0),1)),""),"")</f>
        <v/>
      </c>
      <c r="G325" s="361" t="str">
        <f>IFERROR(IF(LEN(INDEX(PlansAndNotes!$F$6:$F$2005,ROW(B325)-ROW($C$3)))=0,"",INDEX(PlansAndNotes!$F$6:$F$2005,ROW(B325)-ROW($C$3))),"")</f>
        <v/>
      </c>
      <c r="H325" s="361" t="str">
        <f>IFERROR(IF(LEN(C325)&gt;0,IF(LEN(INDEX(TasksList!$G$6:$G$1005,MATCH(C325,TasksList!$B$6:$B$1005,0),1))=0,"",INDEX(TasksList!$G$6:$G$1005,MATCH(C325,TasksList!$B$6:$B$1005,0),1)),""),"")</f>
        <v/>
      </c>
      <c r="I325" s="381"/>
      <c r="J325" s="402" t="str">
        <f>IF(LEN(INDEX(TasksList!$B$6:$B$1005,ROW(J322),1))=0,"",INDEX(TasksList!$B$6:$B$1005,ROW(J322),1)&amp;" - "&amp;INDEX(TasksList!$D$6:$D$1005,ROW(J322),1))</f>
        <v/>
      </c>
      <c r="K325" s="402"/>
      <c r="L325" s="399" t="str">
        <f t="array" ref="L325">IFERROR(INDEX($J$4:$J$1003,SMALL($K$4:$K$1003,ROW(L325)-3),1),"")</f>
        <v/>
      </c>
      <c r="M325" s="206"/>
      <c r="N325" s="362" t="str">
        <f>IFERROR(IF(LEN(INDEX(PlansAndNotes!$D$6:$D$4005,ROW(B325)-ROW($C$3)))=0,"",INDEX(PlansAndNotes!$D$6:$D$4005,ROW(B325)-ROW($C$3))),"")</f>
        <v/>
      </c>
      <c r="O325" s="165" t="str">
        <f t="shared" si="58"/>
        <v/>
      </c>
      <c r="P325" s="363" t="str">
        <f>IFERROR(IF(LEN(INDEX(PlansAndNotes!$E$6:$E$4005,ROW(B325)-ROW($C$3)))=0,"",INDEX(PlansAndNotes!$E$6:$E$4005,ROW(B325)-ROW($C$3))),"")</f>
        <v/>
      </c>
      <c r="Q325" s="363" t="str">
        <f>IFERROR(IF(LEN(INDEX(PlansAndNotes!$G$6:$G$4005,ROW(B325)-ROW($C$3)))=0,"",INDEX(PlansAndNotes!$G$6:$G$4005,ROW(B325)-ROW($C$3))),"")</f>
        <v/>
      </c>
      <c r="R325" s="361" t="str">
        <f>IFERROR(IF(LEN(D325)&gt;0,IF(LEN(INDEX(AdressBook!$C$6:$C$25,MATCH(D325,AdressBook!$B$6:$B$25,0),1))=0,"",INDEX(AdressBook!$C$6:$C$25,MATCH(D325,AdressBook!$B$6:$B$25,0),1)),""),"")</f>
        <v/>
      </c>
      <c r="S325" s="165">
        <f>IF(LEN(C325)&gt;0,IFERROR(IF(MATCH(C325,C326:$C$4004,0)&gt;0,-1,ROW(S325)-ROW($S$3)),ROW(S325)-ROW($S$3)),-1)</f>
        <v>-1</v>
      </c>
      <c r="T325" s="165">
        <f t="shared" si="59"/>
        <v>0</v>
      </c>
      <c r="U325" s="165" t="str">
        <f t="shared" si="60"/>
        <v/>
      </c>
      <c r="V325" s="165" t="str">
        <f>IFERROR(IF(OR(C325="",S325&lt;0),"",IF(SUBTOTAL(3,C325:C325)=0,-1,SUBTOTAL(3,$C$4:C325))),"")</f>
        <v/>
      </c>
      <c r="W325" s="156" t="str">
        <f t="array" ref="W325">IF(LEN(C325)&gt;0,IFERROR(IF(MATCH(C325,$C$3:$C324,0)&gt;0,N325-INDEX($N$3:N324,SUMPRODUCT(MAX(ROW($C$3:$C324)*(C325=$C$3:$C324)))-2,1),""),""),"")</f>
        <v/>
      </c>
      <c r="X325" s="156">
        <f t="shared" ref="X325:X388" ca="1" si="61">IFERROR(IF($X$2="",1,IF(AND(N325&lt;=TODAY(),N325+$X$2&gt;=TODAY()),1,0)),"")</f>
        <v>1</v>
      </c>
      <c r="Y325" s="156">
        <f t="shared" ref="Y325:Y388" ca="1" si="62">IFERROR(IF($Y$2="",1,IF(AND(N325&lt;=TODAY(),N325+$Y$2&gt;=TODAY()),1,0)),"")</f>
        <v>1</v>
      </c>
      <c r="AB325" s="406"/>
      <c r="AC325" s="380"/>
      <c r="AD325" s="380">
        <f t="shared" si="54"/>
        <v>0</v>
      </c>
      <c r="AQ325" s="165" t="str">
        <f t="shared" si="55"/>
        <v/>
      </c>
      <c r="AR325" s="167" t="str">
        <f t="array" ref="AR325" xml:space="preserve"> IFERROR( IF(OR(DATERANGE="All Data",DATERANGE=""), INDEX(Calculations!$AC$7:$AC$506,SMALL(IF(Calculations!$AC$7:$AC$506&lt;&gt;"0",ROW($AQ$6:$AQ$505)-ROW(INDEX($AQ$6:$AQ$505,1,1))+1),AQ325),1),INDEX(Calculations!$AD$7:$AD$506,SMALL(IF(Calculations!$AD$7:$AD$506&lt;&gt;0,ROW($AQ$6:$AQ$505)-ROW(INDEX($AQ$6:$AQ$505,1,1))+1),AQ325),1)),"")</f>
        <v/>
      </c>
      <c r="AS325" s="164" t="str">
        <f t="array" ref="AS325" xml:space="preserve"> IFERROR(IF(OR(DATERANGE="All Data",DATERANGE=""),INDEX(AdressBook!$B$6:$B$505,SMALL(IF(Calculations!$AC$7:$AC$506&lt;&gt;"0",ROW($AQ$6:$AQ$505)-ROW(INDEX($AQ$6:$AQ$505,1,1))+1),AQ325),1),INDEX(AdressBook!$B$6:$B$505,SMALL(IF(Calculations!$AD$7:$AD$506&lt;&gt;0,ROW($AQ$6:$AQ$505)-ROW(INDEX($AQ$6:$AQ$505,1,1))+1),AQ325),1)),"")</f>
        <v/>
      </c>
      <c r="AT325" s="227" t="str">
        <f t="shared" si="56"/>
        <v/>
      </c>
      <c r="AV325" s="199"/>
      <c r="AW325" s="199"/>
    </row>
    <row r="326" spans="2:49" hidden="1" x14ac:dyDescent="0.25">
      <c r="B326" s="390" t="str">
        <f>IFERROR(IF(LEN(INDEX(PlansAndNotes!$B$6:$B$2005,ROW(A326)-ROW($B$3)))=0,"",INDEX(PlansAndNotes!$B$6:$B$2005,ROW(A326)-ROW($B$3))),"")</f>
        <v/>
      </c>
      <c r="C326" s="361" t="str">
        <f t="shared" si="57"/>
        <v/>
      </c>
      <c r="D326" s="361" t="str">
        <f>IFERROR(IF(LEN(C326)&gt;0,IF(LEN(INDEX(TasksList!$C$6:$C$1005,MATCH(C326,TasksList!$B$6:$B$1005,0),1))=0,"",INDEX(TasksList!$C$6:$C$1005,MATCH(C326,TasksList!$B$6:$B$1005,0),1)),""),"")</f>
        <v/>
      </c>
      <c r="E326" s="361" t="str">
        <f>IFERROR(IF(LEN(C326)&gt;0,IF(LEN(INDEX(TasksList!$F$6:$F$1005,MATCH(C326,TasksList!$B$6:$B$1005,0),1))=0,"not set!",INDEX(TasksList!$F$6:$F$1005,MATCH(C326,TasksList!$B$6:$B$1005,0),1)),""),"")</f>
        <v/>
      </c>
      <c r="F326" s="360" t="str">
        <f>IFERROR(IF(LEN(D326)&gt;0,IF(LEN(INDEX(AdressBook!$D$6:$D$25,MATCH(D326,AdressBook!$B$6:$B$25,0),1))=0,"",INDEX(AdressBook!$D$6:$D$25,MATCH(D326,AdressBook!$B$6:$B$25,0),1)),""),"")</f>
        <v/>
      </c>
      <c r="G326" s="361" t="str">
        <f>IFERROR(IF(LEN(INDEX(PlansAndNotes!$F$6:$F$2005,ROW(B326)-ROW($C$3)))=0,"",INDEX(PlansAndNotes!$F$6:$F$2005,ROW(B326)-ROW($C$3))),"")</f>
        <v/>
      </c>
      <c r="H326" s="361" t="str">
        <f>IFERROR(IF(LEN(C326)&gt;0,IF(LEN(INDEX(TasksList!$G$6:$G$1005,MATCH(C326,TasksList!$B$6:$B$1005,0),1))=0,"",INDEX(TasksList!$G$6:$G$1005,MATCH(C326,TasksList!$B$6:$B$1005,0),1)),""),"")</f>
        <v/>
      </c>
      <c r="I326" s="381"/>
      <c r="J326" s="402" t="str">
        <f>IF(LEN(INDEX(TasksList!$B$6:$B$1005,ROW(J323),1))=0,"",INDEX(TasksList!$B$6:$B$1005,ROW(J323),1)&amp;" - "&amp;INDEX(TasksList!$D$6:$D$1005,ROW(J323),1))</f>
        <v/>
      </c>
      <c r="K326" s="402"/>
      <c r="L326" s="399" t="str">
        <f t="array" ref="L326">IFERROR(INDEX($J$4:$J$1003,SMALL($K$4:$K$1003,ROW(L326)-3),1),"")</f>
        <v/>
      </c>
      <c r="M326" s="206"/>
      <c r="N326" s="362" t="str">
        <f>IFERROR(IF(LEN(INDEX(PlansAndNotes!$D$6:$D$4005,ROW(B326)-ROW($C$3)))=0,"",INDEX(PlansAndNotes!$D$6:$D$4005,ROW(B326)-ROW($C$3))),"")</f>
        <v/>
      </c>
      <c r="O326" s="165" t="str">
        <f t="shared" si="58"/>
        <v/>
      </c>
      <c r="P326" s="363" t="str">
        <f>IFERROR(IF(LEN(INDEX(PlansAndNotes!$E$6:$E$4005,ROW(B326)-ROW($C$3)))=0,"",INDEX(PlansAndNotes!$E$6:$E$4005,ROW(B326)-ROW($C$3))),"")</f>
        <v/>
      </c>
      <c r="Q326" s="363" t="str">
        <f>IFERROR(IF(LEN(INDEX(PlansAndNotes!$G$6:$G$4005,ROW(B326)-ROW($C$3)))=0,"",INDEX(PlansAndNotes!$G$6:$G$4005,ROW(B326)-ROW($C$3))),"")</f>
        <v/>
      </c>
      <c r="R326" s="361" t="str">
        <f>IFERROR(IF(LEN(D326)&gt;0,IF(LEN(INDEX(AdressBook!$C$6:$C$25,MATCH(D326,AdressBook!$B$6:$B$25,0),1))=0,"",INDEX(AdressBook!$C$6:$C$25,MATCH(D326,AdressBook!$B$6:$B$25,0),1)),""),"")</f>
        <v/>
      </c>
      <c r="S326" s="165">
        <f>IF(LEN(C326)&gt;0,IFERROR(IF(MATCH(C326,C327:$C$4004,0)&gt;0,-1,ROW(S326)-ROW($S$3)),ROW(S326)-ROW($S$3)),-1)</f>
        <v>-1</v>
      </c>
      <c r="T326" s="165">
        <f t="shared" si="59"/>
        <v>0</v>
      </c>
      <c r="U326" s="165" t="str">
        <f t="shared" si="60"/>
        <v/>
      </c>
      <c r="V326" s="165" t="str">
        <f>IFERROR(IF(OR(C326="",S326&lt;0),"",IF(SUBTOTAL(3,C326:C326)=0,-1,SUBTOTAL(3,$C$4:C326))),"")</f>
        <v/>
      </c>
      <c r="W326" s="156" t="str">
        <f t="array" ref="W326">IF(LEN(C326)&gt;0,IFERROR(IF(MATCH(C326,$C$3:$C325,0)&gt;0,N326-INDEX($N$3:N325,SUMPRODUCT(MAX(ROW($C$3:$C325)*(C326=$C$3:$C325)))-2,1),""),""),"")</f>
        <v/>
      </c>
      <c r="X326" s="156">
        <f t="shared" ca="1" si="61"/>
        <v>1</v>
      </c>
      <c r="Y326" s="156">
        <f t="shared" ca="1" si="62"/>
        <v>1</v>
      </c>
      <c r="AB326" s="406"/>
      <c r="AC326" s="380"/>
      <c r="AD326" s="380">
        <f t="shared" si="54"/>
        <v>0</v>
      </c>
      <c r="AQ326" s="165" t="str">
        <f t="shared" si="55"/>
        <v/>
      </c>
      <c r="AR326" s="167" t="str">
        <f t="array" ref="AR326" xml:space="preserve"> IFERROR( IF(OR(DATERANGE="All Data",DATERANGE=""), INDEX(Calculations!$AC$7:$AC$506,SMALL(IF(Calculations!$AC$7:$AC$506&lt;&gt;"0",ROW($AQ$6:$AQ$505)-ROW(INDEX($AQ$6:$AQ$505,1,1))+1),AQ326),1),INDEX(Calculations!$AD$7:$AD$506,SMALL(IF(Calculations!$AD$7:$AD$506&lt;&gt;0,ROW($AQ$6:$AQ$505)-ROW(INDEX($AQ$6:$AQ$505,1,1))+1),AQ326),1)),"")</f>
        <v/>
      </c>
      <c r="AS326" s="164" t="str">
        <f t="array" ref="AS326" xml:space="preserve"> IFERROR(IF(OR(DATERANGE="All Data",DATERANGE=""),INDEX(AdressBook!$B$6:$B$505,SMALL(IF(Calculations!$AC$7:$AC$506&lt;&gt;"0",ROW($AQ$6:$AQ$505)-ROW(INDEX($AQ$6:$AQ$505,1,1))+1),AQ326),1),INDEX(AdressBook!$B$6:$B$505,SMALL(IF(Calculations!$AD$7:$AD$506&lt;&gt;0,ROW($AQ$6:$AQ$505)-ROW(INDEX($AQ$6:$AQ$505,1,1))+1),AQ326),1)),"")</f>
        <v/>
      </c>
      <c r="AT326" s="227" t="str">
        <f t="shared" si="56"/>
        <v/>
      </c>
      <c r="AV326" s="199"/>
      <c r="AW326" s="199"/>
    </row>
    <row r="327" spans="2:49" hidden="1" x14ac:dyDescent="0.25">
      <c r="B327" s="390" t="str">
        <f>IFERROR(IF(LEN(INDEX(PlansAndNotes!$B$6:$B$2005,ROW(A327)-ROW($B$3)))=0,"",INDEX(PlansAndNotes!$B$6:$B$2005,ROW(A327)-ROW($B$3))),"")</f>
        <v/>
      </c>
      <c r="C327" s="361" t="str">
        <f t="shared" si="57"/>
        <v/>
      </c>
      <c r="D327" s="361" t="str">
        <f>IFERROR(IF(LEN(C327)&gt;0,IF(LEN(INDEX(TasksList!$C$6:$C$1005,MATCH(C327,TasksList!$B$6:$B$1005,0),1))=0,"",INDEX(TasksList!$C$6:$C$1005,MATCH(C327,TasksList!$B$6:$B$1005,0),1)),""),"")</f>
        <v/>
      </c>
      <c r="E327" s="361" t="str">
        <f>IFERROR(IF(LEN(C327)&gt;0,IF(LEN(INDEX(TasksList!$F$6:$F$1005,MATCH(C327,TasksList!$B$6:$B$1005,0),1))=0,"not set!",INDEX(TasksList!$F$6:$F$1005,MATCH(C327,TasksList!$B$6:$B$1005,0),1)),""),"")</f>
        <v/>
      </c>
      <c r="F327" s="360" t="str">
        <f>IFERROR(IF(LEN(D327)&gt;0,IF(LEN(INDEX(AdressBook!$D$6:$D$25,MATCH(D327,AdressBook!$B$6:$B$25,0),1))=0,"",INDEX(AdressBook!$D$6:$D$25,MATCH(D327,AdressBook!$B$6:$B$25,0),1)),""),"")</f>
        <v/>
      </c>
      <c r="G327" s="361" t="str">
        <f>IFERROR(IF(LEN(INDEX(PlansAndNotes!$F$6:$F$2005,ROW(B327)-ROW($C$3)))=0,"",INDEX(PlansAndNotes!$F$6:$F$2005,ROW(B327)-ROW($C$3))),"")</f>
        <v/>
      </c>
      <c r="H327" s="361" t="str">
        <f>IFERROR(IF(LEN(C327)&gt;0,IF(LEN(INDEX(TasksList!$G$6:$G$1005,MATCH(C327,TasksList!$B$6:$B$1005,0),1))=0,"",INDEX(TasksList!$G$6:$G$1005,MATCH(C327,TasksList!$B$6:$B$1005,0),1)),""),"")</f>
        <v/>
      </c>
      <c r="I327" s="381"/>
      <c r="J327" s="402" t="str">
        <f>IF(LEN(INDEX(TasksList!$B$6:$B$1005,ROW(J324),1))=0,"",INDEX(TasksList!$B$6:$B$1005,ROW(J324),1)&amp;" - "&amp;INDEX(TasksList!$D$6:$D$1005,ROW(J324),1))</f>
        <v/>
      </c>
      <c r="K327" s="402"/>
      <c r="L327" s="399" t="str">
        <f t="array" ref="L327">IFERROR(INDEX($J$4:$J$1003,SMALL($K$4:$K$1003,ROW(L327)-3),1),"")</f>
        <v/>
      </c>
      <c r="M327" s="206"/>
      <c r="N327" s="362" t="str">
        <f>IFERROR(IF(LEN(INDEX(PlansAndNotes!$D$6:$D$4005,ROW(B327)-ROW($C$3)))=0,"",INDEX(PlansAndNotes!$D$6:$D$4005,ROW(B327)-ROW($C$3))),"")</f>
        <v/>
      </c>
      <c r="O327" s="165" t="str">
        <f t="shared" si="58"/>
        <v/>
      </c>
      <c r="P327" s="363" t="str">
        <f>IFERROR(IF(LEN(INDEX(PlansAndNotes!$E$6:$E$4005,ROW(B327)-ROW($C$3)))=0,"",INDEX(PlansAndNotes!$E$6:$E$4005,ROW(B327)-ROW($C$3))),"")</f>
        <v/>
      </c>
      <c r="Q327" s="363" t="str">
        <f>IFERROR(IF(LEN(INDEX(PlansAndNotes!$G$6:$G$4005,ROW(B327)-ROW($C$3)))=0,"",INDEX(PlansAndNotes!$G$6:$G$4005,ROW(B327)-ROW($C$3))),"")</f>
        <v/>
      </c>
      <c r="R327" s="361" t="str">
        <f>IFERROR(IF(LEN(D327)&gt;0,IF(LEN(INDEX(AdressBook!$C$6:$C$25,MATCH(D327,AdressBook!$B$6:$B$25,0),1))=0,"",INDEX(AdressBook!$C$6:$C$25,MATCH(D327,AdressBook!$B$6:$B$25,0),1)),""),"")</f>
        <v/>
      </c>
      <c r="S327" s="165">
        <f>IF(LEN(C327)&gt;0,IFERROR(IF(MATCH(C327,C328:$C$4004,0)&gt;0,-1,ROW(S327)-ROW($S$3)),ROW(S327)-ROW($S$3)),-1)</f>
        <v>-1</v>
      </c>
      <c r="T327" s="165">
        <f t="shared" si="59"/>
        <v>0</v>
      </c>
      <c r="U327" s="165" t="str">
        <f t="shared" si="60"/>
        <v/>
      </c>
      <c r="V327" s="165" t="str">
        <f>IFERROR(IF(OR(C327="",S327&lt;0),"",IF(SUBTOTAL(3,C327:C327)=0,-1,SUBTOTAL(3,$C$4:C327))),"")</f>
        <v/>
      </c>
      <c r="W327" s="156" t="str">
        <f t="array" ref="W327">IF(LEN(C327)&gt;0,IFERROR(IF(MATCH(C327,$C$3:$C326,0)&gt;0,N327-INDEX($N$3:N326,SUMPRODUCT(MAX(ROW($C$3:$C326)*(C327=$C$3:$C326)))-2,1),""),""),"")</f>
        <v/>
      </c>
      <c r="X327" s="156">
        <f t="shared" ca="1" si="61"/>
        <v>1</v>
      </c>
      <c r="Y327" s="156">
        <f t="shared" ca="1" si="62"/>
        <v>1</v>
      </c>
      <c r="AB327" s="406"/>
      <c r="AC327" s="380"/>
      <c r="AD327" s="380">
        <f t="shared" ref="AD327:AD390" si="63">IF(OR(selectTask="All tasks",selectTask=""),COUNTIFS($D$4:$D$4005,AB327,$S$4:$S$4005,"&gt;0",$X$4:$X$4005,1),IF(selectTask="Open",COUNTIFS($D$4:$D$4005,AB327,$S$4:$S$4005,"&gt;0",$X$4:$X$4005,1,$H$4:$H$4005,"Open"),COUNTIFS($D$4:$D$4005,AB327,$S$4:$S$4005,"&gt;0",$X$4:$X$4005,1,$H$4:$H$4005,"Closed")))</f>
        <v>0</v>
      </c>
      <c r="AQ327" s="165" t="str">
        <f t="shared" ref="AQ327:AQ390" si="64">IFERROR(IF(AQ326+1&gt;COUNTTASK,"",AQ326+1),"")</f>
        <v/>
      </c>
      <c r="AR327" s="167" t="str">
        <f t="array" ref="AR327" xml:space="preserve"> IFERROR( IF(OR(DATERANGE="All Data",DATERANGE=""), INDEX(Calculations!$AC$7:$AC$506,SMALL(IF(Calculations!$AC$7:$AC$506&lt;&gt;"0",ROW($AQ$6:$AQ$505)-ROW(INDEX($AQ$6:$AQ$505,1,1))+1),AQ327),1),INDEX(Calculations!$AD$7:$AD$506,SMALL(IF(Calculations!$AD$7:$AD$506&lt;&gt;0,ROW($AQ$6:$AQ$505)-ROW(INDEX($AQ$6:$AQ$505,1,1))+1),AQ327),1)),"")</f>
        <v/>
      </c>
      <c r="AS327" s="164" t="str">
        <f t="array" ref="AS327" xml:space="preserve"> IFERROR(IF(OR(DATERANGE="All Data",DATERANGE=""),INDEX(AdressBook!$B$6:$B$505,SMALL(IF(Calculations!$AC$7:$AC$506&lt;&gt;"0",ROW($AQ$6:$AQ$505)-ROW(INDEX($AQ$6:$AQ$505,1,1))+1),AQ327),1),INDEX(AdressBook!$B$6:$B$505,SMALL(IF(Calculations!$AD$7:$AD$506&lt;&gt;0,ROW($AQ$6:$AQ$505)-ROW(INDEX($AQ$6:$AQ$505,1,1))+1),AQ327),1)),"")</f>
        <v/>
      </c>
      <c r="AT327" s="227" t="str">
        <f t="shared" ref="AT327:AT390" si="65">IF(LEN(AS327)&gt;18,TRIM(LEFT(AS327,15))&amp;"…",AS327)</f>
        <v/>
      </c>
      <c r="AV327" s="199"/>
      <c r="AW327" s="199"/>
    </row>
    <row r="328" spans="2:49" hidden="1" x14ac:dyDescent="0.25">
      <c r="B328" s="390" t="str">
        <f>IFERROR(IF(LEN(INDEX(PlansAndNotes!$B$6:$B$2005,ROW(A328)-ROW($B$3)))=0,"",INDEX(PlansAndNotes!$B$6:$B$2005,ROW(A328)-ROW($B$3))),"")</f>
        <v/>
      </c>
      <c r="C328" s="361" t="str">
        <f t="shared" si="57"/>
        <v/>
      </c>
      <c r="D328" s="361" t="str">
        <f>IFERROR(IF(LEN(C328)&gt;0,IF(LEN(INDEX(TasksList!$C$6:$C$1005,MATCH(C328,TasksList!$B$6:$B$1005,0),1))=0,"",INDEX(TasksList!$C$6:$C$1005,MATCH(C328,TasksList!$B$6:$B$1005,0),1)),""),"")</f>
        <v/>
      </c>
      <c r="E328" s="361" t="str">
        <f>IFERROR(IF(LEN(C328)&gt;0,IF(LEN(INDEX(TasksList!$F$6:$F$1005,MATCH(C328,TasksList!$B$6:$B$1005,0),1))=0,"not set!",INDEX(TasksList!$F$6:$F$1005,MATCH(C328,TasksList!$B$6:$B$1005,0),1)),""),"")</f>
        <v/>
      </c>
      <c r="F328" s="360" t="str">
        <f>IFERROR(IF(LEN(D328)&gt;0,IF(LEN(INDEX(AdressBook!$D$6:$D$25,MATCH(D328,AdressBook!$B$6:$B$25,0),1))=0,"",INDEX(AdressBook!$D$6:$D$25,MATCH(D328,AdressBook!$B$6:$B$25,0),1)),""),"")</f>
        <v/>
      </c>
      <c r="G328" s="361" t="str">
        <f>IFERROR(IF(LEN(INDEX(PlansAndNotes!$F$6:$F$2005,ROW(B328)-ROW($C$3)))=0,"",INDEX(PlansAndNotes!$F$6:$F$2005,ROW(B328)-ROW($C$3))),"")</f>
        <v/>
      </c>
      <c r="H328" s="361" t="str">
        <f>IFERROR(IF(LEN(C328)&gt;0,IF(LEN(INDEX(TasksList!$G$6:$G$1005,MATCH(C328,TasksList!$B$6:$B$1005,0),1))=0,"",INDEX(TasksList!$G$6:$G$1005,MATCH(C328,TasksList!$B$6:$B$1005,0),1)),""),"")</f>
        <v/>
      </c>
      <c r="I328" s="381"/>
      <c r="J328" s="402" t="str">
        <f>IF(LEN(INDEX(TasksList!$B$6:$B$1005,ROW(J325),1))=0,"",INDEX(TasksList!$B$6:$B$1005,ROW(J325),1)&amp;" - "&amp;INDEX(TasksList!$D$6:$D$1005,ROW(J325),1))</f>
        <v/>
      </c>
      <c r="K328" s="402"/>
      <c r="L328" s="399" t="str">
        <f t="array" ref="L328">IFERROR(INDEX($J$4:$J$1003,SMALL($K$4:$K$1003,ROW(L328)-3),1),"")</f>
        <v/>
      </c>
      <c r="M328" s="206"/>
      <c r="N328" s="362" t="str">
        <f>IFERROR(IF(LEN(INDEX(PlansAndNotes!$D$6:$D$4005,ROW(B328)-ROW($C$3)))=0,"",INDEX(PlansAndNotes!$D$6:$D$4005,ROW(B328)-ROW($C$3))),"")</f>
        <v/>
      </c>
      <c r="O328" s="165" t="str">
        <f t="shared" si="58"/>
        <v/>
      </c>
      <c r="P328" s="363" t="str">
        <f>IFERROR(IF(LEN(INDEX(PlansAndNotes!$E$6:$E$4005,ROW(B328)-ROW($C$3)))=0,"",INDEX(PlansAndNotes!$E$6:$E$4005,ROW(B328)-ROW($C$3))),"")</f>
        <v/>
      </c>
      <c r="Q328" s="363" t="str">
        <f>IFERROR(IF(LEN(INDEX(PlansAndNotes!$G$6:$G$4005,ROW(B328)-ROW($C$3)))=0,"",INDEX(PlansAndNotes!$G$6:$G$4005,ROW(B328)-ROW($C$3))),"")</f>
        <v/>
      </c>
      <c r="R328" s="361" t="str">
        <f>IFERROR(IF(LEN(D328)&gt;0,IF(LEN(INDEX(AdressBook!$C$6:$C$25,MATCH(D328,AdressBook!$B$6:$B$25,0),1))=0,"",INDEX(AdressBook!$C$6:$C$25,MATCH(D328,AdressBook!$B$6:$B$25,0),1)),""),"")</f>
        <v/>
      </c>
      <c r="S328" s="165">
        <f>IF(LEN(C328)&gt;0,IFERROR(IF(MATCH(C328,C329:$C$4004,0)&gt;0,-1,ROW(S328)-ROW($S$3)),ROW(S328)-ROW($S$3)),-1)</f>
        <v>-1</v>
      </c>
      <c r="T328" s="165">
        <f t="shared" si="59"/>
        <v>0</v>
      </c>
      <c r="U328" s="165" t="str">
        <f t="shared" si="60"/>
        <v/>
      </c>
      <c r="V328" s="165" t="str">
        <f>IFERROR(IF(OR(C328="",S328&lt;0),"",IF(SUBTOTAL(3,C328:C328)=0,-1,SUBTOTAL(3,$C$4:C328))),"")</f>
        <v/>
      </c>
      <c r="W328" s="156" t="str">
        <f t="array" ref="W328">IF(LEN(C328)&gt;0,IFERROR(IF(MATCH(C328,$C$3:$C327,0)&gt;0,N328-INDEX($N$3:N327,SUMPRODUCT(MAX(ROW($C$3:$C327)*(C328=$C$3:$C327)))-2,1),""),""),"")</f>
        <v/>
      </c>
      <c r="X328" s="156">
        <f t="shared" ca="1" si="61"/>
        <v>1</v>
      </c>
      <c r="Y328" s="156">
        <f t="shared" ca="1" si="62"/>
        <v>1</v>
      </c>
      <c r="AB328" s="406"/>
      <c r="AC328" s="380"/>
      <c r="AD328" s="380">
        <f t="shared" si="63"/>
        <v>0</v>
      </c>
      <c r="AQ328" s="165" t="str">
        <f t="shared" si="64"/>
        <v/>
      </c>
      <c r="AR328" s="167" t="str">
        <f t="array" ref="AR328" xml:space="preserve"> IFERROR( IF(OR(DATERANGE="All Data",DATERANGE=""), INDEX(Calculations!$AC$7:$AC$506,SMALL(IF(Calculations!$AC$7:$AC$506&lt;&gt;"0",ROW($AQ$6:$AQ$505)-ROW(INDEX($AQ$6:$AQ$505,1,1))+1),AQ328),1),INDEX(Calculations!$AD$7:$AD$506,SMALL(IF(Calculations!$AD$7:$AD$506&lt;&gt;0,ROW($AQ$6:$AQ$505)-ROW(INDEX($AQ$6:$AQ$505,1,1))+1),AQ328),1)),"")</f>
        <v/>
      </c>
      <c r="AS328" s="164" t="str">
        <f t="array" ref="AS328" xml:space="preserve"> IFERROR(IF(OR(DATERANGE="All Data",DATERANGE=""),INDEX(AdressBook!$B$6:$B$505,SMALL(IF(Calculations!$AC$7:$AC$506&lt;&gt;"0",ROW($AQ$6:$AQ$505)-ROW(INDEX($AQ$6:$AQ$505,1,1))+1),AQ328),1),INDEX(AdressBook!$B$6:$B$505,SMALL(IF(Calculations!$AD$7:$AD$506&lt;&gt;0,ROW($AQ$6:$AQ$505)-ROW(INDEX($AQ$6:$AQ$505,1,1))+1),AQ328),1)),"")</f>
        <v/>
      </c>
      <c r="AT328" s="227" t="str">
        <f t="shared" si="65"/>
        <v/>
      </c>
      <c r="AV328" s="199"/>
      <c r="AW328" s="199"/>
    </row>
    <row r="329" spans="2:49" hidden="1" x14ac:dyDescent="0.25">
      <c r="B329" s="390" t="str">
        <f>IFERROR(IF(LEN(INDEX(PlansAndNotes!$B$6:$B$2005,ROW(A329)-ROW($B$3)))=0,"",INDEX(PlansAndNotes!$B$6:$B$2005,ROW(A329)-ROW($B$3))),"")</f>
        <v/>
      </c>
      <c r="C329" s="361" t="str">
        <f t="shared" si="57"/>
        <v/>
      </c>
      <c r="D329" s="361" t="str">
        <f>IFERROR(IF(LEN(C329)&gt;0,IF(LEN(INDEX(TasksList!$C$6:$C$1005,MATCH(C329,TasksList!$B$6:$B$1005,0),1))=0,"",INDEX(TasksList!$C$6:$C$1005,MATCH(C329,TasksList!$B$6:$B$1005,0),1)),""),"")</f>
        <v/>
      </c>
      <c r="E329" s="361" t="str">
        <f>IFERROR(IF(LEN(C329)&gt;0,IF(LEN(INDEX(TasksList!$F$6:$F$1005,MATCH(C329,TasksList!$B$6:$B$1005,0),1))=0,"not set!",INDEX(TasksList!$F$6:$F$1005,MATCH(C329,TasksList!$B$6:$B$1005,0),1)),""),"")</f>
        <v/>
      </c>
      <c r="F329" s="360" t="str">
        <f>IFERROR(IF(LEN(D329)&gt;0,IF(LEN(INDEX(AdressBook!$D$6:$D$25,MATCH(D329,AdressBook!$B$6:$B$25,0),1))=0,"",INDEX(AdressBook!$D$6:$D$25,MATCH(D329,AdressBook!$B$6:$B$25,0),1)),""),"")</f>
        <v/>
      </c>
      <c r="G329" s="361" t="str">
        <f>IFERROR(IF(LEN(INDEX(PlansAndNotes!$F$6:$F$2005,ROW(B329)-ROW($C$3)))=0,"",INDEX(PlansAndNotes!$F$6:$F$2005,ROW(B329)-ROW($C$3))),"")</f>
        <v/>
      </c>
      <c r="H329" s="361" t="str">
        <f>IFERROR(IF(LEN(C329)&gt;0,IF(LEN(INDEX(TasksList!$G$6:$G$1005,MATCH(C329,TasksList!$B$6:$B$1005,0),1))=0,"",INDEX(TasksList!$G$6:$G$1005,MATCH(C329,TasksList!$B$6:$B$1005,0),1)),""),"")</f>
        <v/>
      </c>
      <c r="I329" s="381"/>
      <c r="J329" s="402" t="str">
        <f>IF(LEN(INDEX(TasksList!$B$6:$B$1005,ROW(J326),1))=0,"",INDEX(TasksList!$B$6:$B$1005,ROW(J326),1)&amp;" - "&amp;INDEX(TasksList!$D$6:$D$1005,ROW(J326),1))</f>
        <v/>
      </c>
      <c r="K329" s="402"/>
      <c r="L329" s="399" t="str">
        <f t="array" ref="L329">IFERROR(INDEX($J$4:$J$1003,SMALL($K$4:$K$1003,ROW(L329)-3),1),"")</f>
        <v/>
      </c>
      <c r="M329" s="206"/>
      <c r="N329" s="362" t="str">
        <f>IFERROR(IF(LEN(INDEX(PlansAndNotes!$D$6:$D$4005,ROW(B329)-ROW($C$3)))=0,"",INDEX(PlansAndNotes!$D$6:$D$4005,ROW(B329)-ROW($C$3))),"")</f>
        <v/>
      </c>
      <c r="O329" s="165" t="str">
        <f t="shared" si="58"/>
        <v/>
      </c>
      <c r="P329" s="363" t="str">
        <f>IFERROR(IF(LEN(INDEX(PlansAndNotes!$E$6:$E$4005,ROW(B329)-ROW($C$3)))=0,"",INDEX(PlansAndNotes!$E$6:$E$4005,ROW(B329)-ROW($C$3))),"")</f>
        <v/>
      </c>
      <c r="Q329" s="363" t="str">
        <f>IFERROR(IF(LEN(INDEX(PlansAndNotes!$G$6:$G$4005,ROW(B329)-ROW($C$3)))=0,"",INDEX(PlansAndNotes!$G$6:$G$4005,ROW(B329)-ROW($C$3))),"")</f>
        <v/>
      </c>
      <c r="R329" s="361" t="str">
        <f>IFERROR(IF(LEN(D329)&gt;0,IF(LEN(INDEX(AdressBook!$C$6:$C$25,MATCH(D329,AdressBook!$B$6:$B$25,0),1))=0,"",INDEX(AdressBook!$C$6:$C$25,MATCH(D329,AdressBook!$B$6:$B$25,0),1)),""),"")</f>
        <v/>
      </c>
      <c r="S329" s="165">
        <f>IF(LEN(C329)&gt;0,IFERROR(IF(MATCH(C329,C330:$C$4004,0)&gt;0,-1,ROW(S329)-ROW($S$3)),ROW(S329)-ROW($S$3)),-1)</f>
        <v>-1</v>
      </c>
      <c r="T329" s="165">
        <f t="shared" si="59"/>
        <v>0</v>
      </c>
      <c r="U329" s="165" t="str">
        <f t="shared" si="60"/>
        <v/>
      </c>
      <c r="V329" s="165" t="str">
        <f>IFERROR(IF(OR(C329="",S329&lt;0),"",IF(SUBTOTAL(3,C329:C329)=0,-1,SUBTOTAL(3,$C$4:C329))),"")</f>
        <v/>
      </c>
      <c r="W329" s="156" t="str">
        <f t="array" ref="W329">IF(LEN(C329)&gt;0,IFERROR(IF(MATCH(C329,$C$3:$C328,0)&gt;0,N329-INDEX($N$3:N328,SUMPRODUCT(MAX(ROW($C$3:$C328)*(C329=$C$3:$C328)))-2,1),""),""),"")</f>
        <v/>
      </c>
      <c r="X329" s="156">
        <f t="shared" ca="1" si="61"/>
        <v>1</v>
      </c>
      <c r="Y329" s="156">
        <f t="shared" ca="1" si="62"/>
        <v>1</v>
      </c>
      <c r="AB329" s="406"/>
      <c r="AC329" s="380"/>
      <c r="AD329" s="380">
        <f t="shared" si="63"/>
        <v>0</v>
      </c>
      <c r="AQ329" s="165" t="str">
        <f t="shared" si="64"/>
        <v/>
      </c>
      <c r="AR329" s="167" t="str">
        <f t="array" ref="AR329" xml:space="preserve"> IFERROR( IF(OR(DATERANGE="All Data",DATERANGE=""), INDEX(Calculations!$AC$7:$AC$506,SMALL(IF(Calculations!$AC$7:$AC$506&lt;&gt;"0",ROW($AQ$6:$AQ$505)-ROW(INDEX($AQ$6:$AQ$505,1,1))+1),AQ329),1),INDEX(Calculations!$AD$7:$AD$506,SMALL(IF(Calculations!$AD$7:$AD$506&lt;&gt;0,ROW($AQ$6:$AQ$505)-ROW(INDEX($AQ$6:$AQ$505,1,1))+1),AQ329),1)),"")</f>
        <v/>
      </c>
      <c r="AS329" s="164" t="str">
        <f t="array" ref="AS329" xml:space="preserve"> IFERROR(IF(OR(DATERANGE="All Data",DATERANGE=""),INDEX(AdressBook!$B$6:$B$505,SMALL(IF(Calculations!$AC$7:$AC$506&lt;&gt;"0",ROW($AQ$6:$AQ$505)-ROW(INDEX($AQ$6:$AQ$505,1,1))+1),AQ329),1),INDEX(AdressBook!$B$6:$B$505,SMALL(IF(Calculations!$AD$7:$AD$506&lt;&gt;0,ROW($AQ$6:$AQ$505)-ROW(INDEX($AQ$6:$AQ$505,1,1))+1),AQ329),1)),"")</f>
        <v/>
      </c>
      <c r="AT329" s="227" t="str">
        <f t="shared" si="65"/>
        <v/>
      </c>
      <c r="AV329" s="199"/>
      <c r="AW329" s="199"/>
    </row>
    <row r="330" spans="2:49" hidden="1" x14ac:dyDescent="0.25">
      <c r="B330" s="390" t="str">
        <f>IFERROR(IF(LEN(INDEX(PlansAndNotes!$B$6:$B$2005,ROW(A330)-ROW($B$3)))=0,"",INDEX(PlansAndNotes!$B$6:$B$2005,ROW(A330)-ROW($B$3))),"")</f>
        <v/>
      </c>
      <c r="C330" s="361" t="str">
        <f t="shared" si="57"/>
        <v/>
      </c>
      <c r="D330" s="361" t="str">
        <f>IFERROR(IF(LEN(C330)&gt;0,IF(LEN(INDEX(TasksList!$C$6:$C$1005,MATCH(C330,TasksList!$B$6:$B$1005,0),1))=0,"",INDEX(TasksList!$C$6:$C$1005,MATCH(C330,TasksList!$B$6:$B$1005,0),1)),""),"")</f>
        <v/>
      </c>
      <c r="E330" s="361" t="str">
        <f>IFERROR(IF(LEN(C330)&gt;0,IF(LEN(INDEX(TasksList!$F$6:$F$1005,MATCH(C330,TasksList!$B$6:$B$1005,0),1))=0,"not set!",INDEX(TasksList!$F$6:$F$1005,MATCH(C330,TasksList!$B$6:$B$1005,0),1)),""),"")</f>
        <v/>
      </c>
      <c r="F330" s="360" t="str">
        <f>IFERROR(IF(LEN(D330)&gt;0,IF(LEN(INDEX(AdressBook!$D$6:$D$25,MATCH(D330,AdressBook!$B$6:$B$25,0),1))=0,"",INDEX(AdressBook!$D$6:$D$25,MATCH(D330,AdressBook!$B$6:$B$25,0),1)),""),"")</f>
        <v/>
      </c>
      <c r="G330" s="361" t="str">
        <f>IFERROR(IF(LEN(INDEX(PlansAndNotes!$F$6:$F$2005,ROW(B330)-ROW($C$3)))=0,"",INDEX(PlansAndNotes!$F$6:$F$2005,ROW(B330)-ROW($C$3))),"")</f>
        <v/>
      </c>
      <c r="H330" s="361" t="str">
        <f>IFERROR(IF(LEN(C330)&gt;0,IF(LEN(INDEX(TasksList!$G$6:$G$1005,MATCH(C330,TasksList!$B$6:$B$1005,0),1))=0,"",INDEX(TasksList!$G$6:$G$1005,MATCH(C330,TasksList!$B$6:$B$1005,0),1)),""),"")</f>
        <v/>
      </c>
      <c r="I330" s="381"/>
      <c r="J330" s="402" t="str">
        <f>IF(LEN(INDEX(TasksList!$B$6:$B$1005,ROW(J327),1))=0,"",INDEX(TasksList!$B$6:$B$1005,ROW(J327),1)&amp;" - "&amp;INDEX(TasksList!$D$6:$D$1005,ROW(J327),1))</f>
        <v/>
      </c>
      <c r="K330" s="402"/>
      <c r="L330" s="399" t="str">
        <f t="array" ref="L330">IFERROR(INDEX($J$4:$J$1003,SMALL($K$4:$K$1003,ROW(L330)-3),1),"")</f>
        <v/>
      </c>
      <c r="M330" s="206"/>
      <c r="N330" s="362" t="str">
        <f>IFERROR(IF(LEN(INDEX(PlansAndNotes!$D$6:$D$4005,ROW(B330)-ROW($C$3)))=0,"",INDEX(PlansAndNotes!$D$6:$D$4005,ROW(B330)-ROW($C$3))),"")</f>
        <v/>
      </c>
      <c r="O330" s="165" t="str">
        <f t="shared" si="58"/>
        <v/>
      </c>
      <c r="P330" s="363" t="str">
        <f>IFERROR(IF(LEN(INDEX(PlansAndNotes!$E$6:$E$4005,ROW(B330)-ROW($C$3)))=0,"",INDEX(PlansAndNotes!$E$6:$E$4005,ROW(B330)-ROW($C$3))),"")</f>
        <v/>
      </c>
      <c r="Q330" s="363" t="str">
        <f>IFERROR(IF(LEN(INDEX(PlansAndNotes!$G$6:$G$4005,ROW(B330)-ROW($C$3)))=0,"",INDEX(PlansAndNotes!$G$6:$G$4005,ROW(B330)-ROW($C$3))),"")</f>
        <v/>
      </c>
      <c r="R330" s="361" t="str">
        <f>IFERROR(IF(LEN(D330)&gt;0,IF(LEN(INDEX(AdressBook!$C$6:$C$25,MATCH(D330,AdressBook!$B$6:$B$25,0),1))=0,"",INDEX(AdressBook!$C$6:$C$25,MATCH(D330,AdressBook!$B$6:$B$25,0),1)),""),"")</f>
        <v/>
      </c>
      <c r="S330" s="165">
        <f>IF(LEN(C330)&gt;0,IFERROR(IF(MATCH(C330,C331:$C$4004,0)&gt;0,-1,ROW(S330)-ROW($S$3)),ROW(S330)-ROW($S$3)),-1)</f>
        <v>-1</v>
      </c>
      <c r="T330" s="165">
        <f t="shared" si="59"/>
        <v>0</v>
      </c>
      <c r="U330" s="165" t="str">
        <f t="shared" si="60"/>
        <v/>
      </c>
      <c r="V330" s="165" t="str">
        <f>IFERROR(IF(OR(C330="",S330&lt;0),"",IF(SUBTOTAL(3,C330:C330)=0,-1,SUBTOTAL(3,$C$4:C330))),"")</f>
        <v/>
      </c>
      <c r="W330" s="156" t="str">
        <f t="array" ref="W330">IF(LEN(C330)&gt;0,IFERROR(IF(MATCH(C330,$C$3:$C329,0)&gt;0,N330-INDEX($N$3:N329,SUMPRODUCT(MAX(ROW($C$3:$C329)*(C330=$C$3:$C329)))-2,1),""),""),"")</f>
        <v/>
      </c>
      <c r="X330" s="156">
        <f t="shared" ca="1" si="61"/>
        <v>1</v>
      </c>
      <c r="Y330" s="156">
        <f t="shared" ca="1" si="62"/>
        <v>1</v>
      </c>
      <c r="AB330" s="406"/>
      <c r="AC330" s="380"/>
      <c r="AD330" s="380">
        <f t="shared" si="63"/>
        <v>0</v>
      </c>
      <c r="AQ330" s="165" t="str">
        <f t="shared" si="64"/>
        <v/>
      </c>
      <c r="AR330" s="167" t="str">
        <f t="array" ref="AR330" xml:space="preserve"> IFERROR( IF(OR(DATERANGE="All Data",DATERANGE=""), INDEX(Calculations!$AC$7:$AC$506,SMALL(IF(Calculations!$AC$7:$AC$506&lt;&gt;"0",ROW($AQ$6:$AQ$505)-ROW(INDEX($AQ$6:$AQ$505,1,1))+1),AQ330),1),INDEX(Calculations!$AD$7:$AD$506,SMALL(IF(Calculations!$AD$7:$AD$506&lt;&gt;0,ROW($AQ$6:$AQ$505)-ROW(INDEX($AQ$6:$AQ$505,1,1))+1),AQ330),1)),"")</f>
        <v/>
      </c>
      <c r="AS330" s="164" t="str">
        <f t="array" ref="AS330" xml:space="preserve"> IFERROR(IF(OR(DATERANGE="All Data",DATERANGE=""),INDEX(AdressBook!$B$6:$B$505,SMALL(IF(Calculations!$AC$7:$AC$506&lt;&gt;"0",ROW($AQ$6:$AQ$505)-ROW(INDEX($AQ$6:$AQ$505,1,1))+1),AQ330),1),INDEX(AdressBook!$B$6:$B$505,SMALL(IF(Calculations!$AD$7:$AD$506&lt;&gt;0,ROW($AQ$6:$AQ$505)-ROW(INDEX($AQ$6:$AQ$505,1,1))+1),AQ330),1)),"")</f>
        <v/>
      </c>
      <c r="AT330" s="227" t="str">
        <f t="shared" si="65"/>
        <v/>
      </c>
      <c r="AV330" s="199"/>
      <c r="AW330" s="199"/>
    </row>
    <row r="331" spans="2:49" hidden="1" x14ac:dyDescent="0.25">
      <c r="B331" s="390" t="str">
        <f>IFERROR(IF(LEN(INDEX(PlansAndNotes!$B$6:$B$2005,ROW(A331)-ROW($B$3)))=0,"",INDEX(PlansAndNotes!$B$6:$B$2005,ROW(A331)-ROW($B$3))),"")</f>
        <v/>
      </c>
      <c r="C331" s="361" t="str">
        <f t="shared" si="57"/>
        <v/>
      </c>
      <c r="D331" s="361" t="str">
        <f>IFERROR(IF(LEN(C331)&gt;0,IF(LEN(INDEX(TasksList!$C$6:$C$1005,MATCH(C331,TasksList!$B$6:$B$1005,0),1))=0,"",INDEX(TasksList!$C$6:$C$1005,MATCH(C331,TasksList!$B$6:$B$1005,0),1)),""),"")</f>
        <v/>
      </c>
      <c r="E331" s="361" t="str">
        <f>IFERROR(IF(LEN(C331)&gt;0,IF(LEN(INDEX(TasksList!$F$6:$F$1005,MATCH(C331,TasksList!$B$6:$B$1005,0),1))=0,"not set!",INDEX(TasksList!$F$6:$F$1005,MATCH(C331,TasksList!$B$6:$B$1005,0),1)),""),"")</f>
        <v/>
      </c>
      <c r="F331" s="360" t="str">
        <f>IFERROR(IF(LEN(D331)&gt;0,IF(LEN(INDEX(AdressBook!$D$6:$D$25,MATCH(D331,AdressBook!$B$6:$B$25,0),1))=0,"",INDEX(AdressBook!$D$6:$D$25,MATCH(D331,AdressBook!$B$6:$B$25,0),1)),""),"")</f>
        <v/>
      </c>
      <c r="G331" s="361" t="str">
        <f>IFERROR(IF(LEN(INDEX(PlansAndNotes!$F$6:$F$2005,ROW(B331)-ROW($C$3)))=0,"",INDEX(PlansAndNotes!$F$6:$F$2005,ROW(B331)-ROW($C$3))),"")</f>
        <v/>
      </c>
      <c r="H331" s="361" t="str">
        <f>IFERROR(IF(LEN(C331)&gt;0,IF(LEN(INDEX(TasksList!$G$6:$G$1005,MATCH(C331,TasksList!$B$6:$B$1005,0),1))=0,"",INDEX(TasksList!$G$6:$G$1005,MATCH(C331,TasksList!$B$6:$B$1005,0),1)),""),"")</f>
        <v/>
      </c>
      <c r="I331" s="381"/>
      <c r="J331" s="402" t="str">
        <f>IF(LEN(INDEX(TasksList!$B$6:$B$1005,ROW(J328),1))=0,"",INDEX(TasksList!$B$6:$B$1005,ROW(J328),1)&amp;" - "&amp;INDEX(TasksList!$D$6:$D$1005,ROW(J328),1))</f>
        <v/>
      </c>
      <c r="K331" s="402"/>
      <c r="L331" s="399" t="str">
        <f t="array" ref="L331">IFERROR(INDEX($J$4:$J$1003,SMALL($K$4:$K$1003,ROW(L331)-3),1),"")</f>
        <v/>
      </c>
      <c r="M331" s="206"/>
      <c r="N331" s="362" t="str">
        <f>IFERROR(IF(LEN(INDEX(PlansAndNotes!$D$6:$D$4005,ROW(B331)-ROW($C$3)))=0,"",INDEX(PlansAndNotes!$D$6:$D$4005,ROW(B331)-ROW($C$3))),"")</f>
        <v/>
      </c>
      <c r="O331" s="165" t="str">
        <f t="shared" si="58"/>
        <v/>
      </c>
      <c r="P331" s="363" t="str">
        <f>IFERROR(IF(LEN(INDEX(PlansAndNotes!$E$6:$E$4005,ROW(B331)-ROW($C$3)))=0,"",INDEX(PlansAndNotes!$E$6:$E$4005,ROW(B331)-ROW($C$3))),"")</f>
        <v/>
      </c>
      <c r="Q331" s="363" t="str">
        <f>IFERROR(IF(LEN(INDEX(PlansAndNotes!$G$6:$G$4005,ROW(B331)-ROW($C$3)))=0,"",INDEX(PlansAndNotes!$G$6:$G$4005,ROW(B331)-ROW($C$3))),"")</f>
        <v/>
      </c>
      <c r="R331" s="361" t="str">
        <f>IFERROR(IF(LEN(D331)&gt;0,IF(LEN(INDEX(AdressBook!$C$6:$C$25,MATCH(D331,AdressBook!$B$6:$B$25,0),1))=0,"",INDEX(AdressBook!$C$6:$C$25,MATCH(D331,AdressBook!$B$6:$B$25,0),1)),""),"")</f>
        <v/>
      </c>
      <c r="S331" s="165">
        <f>IF(LEN(C331)&gt;0,IFERROR(IF(MATCH(C331,C332:$C$4004,0)&gt;0,-1,ROW(S331)-ROW($S$3)),ROW(S331)-ROW($S$3)),-1)</f>
        <v>-1</v>
      </c>
      <c r="T331" s="165">
        <f t="shared" si="59"/>
        <v>0</v>
      </c>
      <c r="U331" s="165" t="str">
        <f t="shared" si="60"/>
        <v/>
      </c>
      <c r="V331" s="165" t="str">
        <f>IFERROR(IF(OR(C331="",S331&lt;0),"",IF(SUBTOTAL(3,C331:C331)=0,-1,SUBTOTAL(3,$C$4:C331))),"")</f>
        <v/>
      </c>
      <c r="W331" s="156" t="str">
        <f t="array" ref="W331">IF(LEN(C331)&gt;0,IFERROR(IF(MATCH(C331,$C$3:$C330,0)&gt;0,N331-INDEX($N$3:N330,SUMPRODUCT(MAX(ROW($C$3:$C330)*(C331=$C$3:$C330)))-2,1),""),""),"")</f>
        <v/>
      </c>
      <c r="X331" s="156">
        <f t="shared" ca="1" si="61"/>
        <v>1</v>
      </c>
      <c r="Y331" s="156">
        <f t="shared" ca="1" si="62"/>
        <v>1</v>
      </c>
      <c r="AB331" s="406"/>
      <c r="AC331" s="380"/>
      <c r="AD331" s="380">
        <f t="shared" si="63"/>
        <v>0</v>
      </c>
      <c r="AQ331" s="165" t="str">
        <f t="shared" si="64"/>
        <v/>
      </c>
      <c r="AR331" s="167" t="str">
        <f t="array" ref="AR331" xml:space="preserve"> IFERROR( IF(OR(DATERANGE="All Data",DATERANGE=""), INDEX(Calculations!$AC$7:$AC$506,SMALL(IF(Calculations!$AC$7:$AC$506&lt;&gt;"0",ROW($AQ$6:$AQ$505)-ROW(INDEX($AQ$6:$AQ$505,1,1))+1),AQ331),1),INDEX(Calculations!$AD$7:$AD$506,SMALL(IF(Calculations!$AD$7:$AD$506&lt;&gt;0,ROW($AQ$6:$AQ$505)-ROW(INDEX($AQ$6:$AQ$505,1,1))+1),AQ331),1)),"")</f>
        <v/>
      </c>
      <c r="AS331" s="164" t="str">
        <f t="array" ref="AS331" xml:space="preserve"> IFERROR(IF(OR(DATERANGE="All Data",DATERANGE=""),INDEX(AdressBook!$B$6:$B$505,SMALL(IF(Calculations!$AC$7:$AC$506&lt;&gt;"0",ROW($AQ$6:$AQ$505)-ROW(INDEX($AQ$6:$AQ$505,1,1))+1),AQ331),1),INDEX(AdressBook!$B$6:$B$505,SMALL(IF(Calculations!$AD$7:$AD$506&lt;&gt;0,ROW($AQ$6:$AQ$505)-ROW(INDEX($AQ$6:$AQ$505,1,1))+1),AQ331),1)),"")</f>
        <v/>
      </c>
      <c r="AT331" s="227" t="str">
        <f t="shared" si="65"/>
        <v/>
      </c>
      <c r="AV331" s="199"/>
      <c r="AW331" s="199"/>
    </row>
    <row r="332" spans="2:49" hidden="1" x14ac:dyDescent="0.25">
      <c r="B332" s="390" t="str">
        <f>IFERROR(IF(LEN(INDEX(PlansAndNotes!$B$6:$B$2005,ROW(A332)-ROW($B$3)))=0,"",INDEX(PlansAndNotes!$B$6:$B$2005,ROW(A332)-ROW($B$3))),"")</f>
        <v/>
      </c>
      <c r="C332" s="361" t="str">
        <f t="shared" si="57"/>
        <v/>
      </c>
      <c r="D332" s="361" t="str">
        <f>IFERROR(IF(LEN(C332)&gt;0,IF(LEN(INDEX(TasksList!$C$6:$C$1005,MATCH(C332,TasksList!$B$6:$B$1005,0),1))=0,"",INDEX(TasksList!$C$6:$C$1005,MATCH(C332,TasksList!$B$6:$B$1005,0),1)),""),"")</f>
        <v/>
      </c>
      <c r="E332" s="361" t="str">
        <f>IFERROR(IF(LEN(C332)&gt;0,IF(LEN(INDEX(TasksList!$F$6:$F$1005,MATCH(C332,TasksList!$B$6:$B$1005,0),1))=0,"not set!",INDEX(TasksList!$F$6:$F$1005,MATCH(C332,TasksList!$B$6:$B$1005,0),1)),""),"")</f>
        <v/>
      </c>
      <c r="F332" s="360" t="str">
        <f>IFERROR(IF(LEN(D332)&gt;0,IF(LEN(INDEX(AdressBook!$D$6:$D$25,MATCH(D332,AdressBook!$B$6:$B$25,0),1))=0,"",INDEX(AdressBook!$D$6:$D$25,MATCH(D332,AdressBook!$B$6:$B$25,0),1)),""),"")</f>
        <v/>
      </c>
      <c r="G332" s="361" t="str">
        <f>IFERROR(IF(LEN(INDEX(PlansAndNotes!$F$6:$F$2005,ROW(B332)-ROW($C$3)))=0,"",INDEX(PlansAndNotes!$F$6:$F$2005,ROW(B332)-ROW($C$3))),"")</f>
        <v/>
      </c>
      <c r="H332" s="361" t="str">
        <f>IFERROR(IF(LEN(C332)&gt;0,IF(LEN(INDEX(TasksList!$G$6:$G$1005,MATCH(C332,TasksList!$B$6:$B$1005,0),1))=0,"",INDEX(TasksList!$G$6:$G$1005,MATCH(C332,TasksList!$B$6:$B$1005,0),1)),""),"")</f>
        <v/>
      </c>
      <c r="I332" s="381"/>
      <c r="J332" s="402" t="str">
        <f>IF(LEN(INDEX(TasksList!$B$6:$B$1005,ROW(J329),1))=0,"",INDEX(TasksList!$B$6:$B$1005,ROW(J329),1)&amp;" - "&amp;INDEX(TasksList!$D$6:$D$1005,ROW(J329),1))</f>
        <v/>
      </c>
      <c r="K332" s="402"/>
      <c r="L332" s="399" t="str">
        <f t="array" ref="L332">IFERROR(INDEX($J$4:$J$1003,SMALL($K$4:$K$1003,ROW(L332)-3),1),"")</f>
        <v/>
      </c>
      <c r="M332" s="206"/>
      <c r="N332" s="362" t="str">
        <f>IFERROR(IF(LEN(INDEX(PlansAndNotes!$D$6:$D$4005,ROW(B332)-ROW($C$3)))=0,"",INDEX(PlansAndNotes!$D$6:$D$4005,ROW(B332)-ROW($C$3))),"")</f>
        <v/>
      </c>
      <c r="O332" s="165" t="str">
        <f t="shared" si="58"/>
        <v/>
      </c>
      <c r="P332" s="363" t="str">
        <f>IFERROR(IF(LEN(INDEX(PlansAndNotes!$E$6:$E$4005,ROW(B332)-ROW($C$3)))=0,"",INDEX(PlansAndNotes!$E$6:$E$4005,ROW(B332)-ROW($C$3))),"")</f>
        <v/>
      </c>
      <c r="Q332" s="363" t="str">
        <f>IFERROR(IF(LEN(INDEX(PlansAndNotes!$G$6:$G$4005,ROW(B332)-ROW($C$3)))=0,"",INDEX(PlansAndNotes!$G$6:$G$4005,ROW(B332)-ROW($C$3))),"")</f>
        <v/>
      </c>
      <c r="R332" s="361" t="str">
        <f>IFERROR(IF(LEN(D332)&gt;0,IF(LEN(INDEX(AdressBook!$C$6:$C$25,MATCH(D332,AdressBook!$B$6:$B$25,0),1))=0,"",INDEX(AdressBook!$C$6:$C$25,MATCH(D332,AdressBook!$B$6:$B$25,0),1)),""),"")</f>
        <v/>
      </c>
      <c r="S332" s="165">
        <f>IF(LEN(C332)&gt;0,IFERROR(IF(MATCH(C332,C333:$C$4004,0)&gt;0,-1,ROW(S332)-ROW($S$3)),ROW(S332)-ROW($S$3)),-1)</f>
        <v>-1</v>
      </c>
      <c r="T332" s="165">
        <f t="shared" si="59"/>
        <v>0</v>
      </c>
      <c r="U332" s="165" t="str">
        <f t="shared" si="60"/>
        <v/>
      </c>
      <c r="V332" s="165" t="str">
        <f>IFERROR(IF(OR(C332="",S332&lt;0),"",IF(SUBTOTAL(3,C332:C332)=0,-1,SUBTOTAL(3,$C$4:C332))),"")</f>
        <v/>
      </c>
      <c r="W332" s="156" t="str">
        <f t="array" ref="W332">IF(LEN(C332)&gt;0,IFERROR(IF(MATCH(C332,$C$3:$C331,0)&gt;0,N332-INDEX($N$3:N331,SUMPRODUCT(MAX(ROW($C$3:$C331)*(C332=$C$3:$C331)))-2,1),""),""),"")</f>
        <v/>
      </c>
      <c r="X332" s="156">
        <f t="shared" ca="1" si="61"/>
        <v>1</v>
      </c>
      <c r="Y332" s="156">
        <f t="shared" ca="1" si="62"/>
        <v>1</v>
      </c>
      <c r="AB332" s="406"/>
      <c r="AC332" s="380"/>
      <c r="AD332" s="380">
        <f t="shared" si="63"/>
        <v>0</v>
      </c>
      <c r="AQ332" s="165" t="str">
        <f t="shared" si="64"/>
        <v/>
      </c>
      <c r="AR332" s="167" t="str">
        <f t="array" ref="AR332" xml:space="preserve"> IFERROR( IF(OR(DATERANGE="All Data",DATERANGE=""), INDEX(Calculations!$AC$7:$AC$506,SMALL(IF(Calculations!$AC$7:$AC$506&lt;&gt;"0",ROW($AQ$6:$AQ$505)-ROW(INDEX($AQ$6:$AQ$505,1,1))+1),AQ332),1),INDEX(Calculations!$AD$7:$AD$506,SMALL(IF(Calculations!$AD$7:$AD$506&lt;&gt;0,ROW($AQ$6:$AQ$505)-ROW(INDEX($AQ$6:$AQ$505,1,1))+1),AQ332),1)),"")</f>
        <v/>
      </c>
      <c r="AS332" s="164" t="str">
        <f t="array" ref="AS332" xml:space="preserve"> IFERROR(IF(OR(DATERANGE="All Data",DATERANGE=""),INDEX(AdressBook!$B$6:$B$505,SMALL(IF(Calculations!$AC$7:$AC$506&lt;&gt;"0",ROW($AQ$6:$AQ$505)-ROW(INDEX($AQ$6:$AQ$505,1,1))+1),AQ332),1),INDEX(AdressBook!$B$6:$B$505,SMALL(IF(Calculations!$AD$7:$AD$506&lt;&gt;0,ROW($AQ$6:$AQ$505)-ROW(INDEX($AQ$6:$AQ$505,1,1))+1),AQ332),1)),"")</f>
        <v/>
      </c>
      <c r="AT332" s="227" t="str">
        <f t="shared" si="65"/>
        <v/>
      </c>
      <c r="AV332" s="199"/>
      <c r="AW332" s="199"/>
    </row>
    <row r="333" spans="2:49" hidden="1" x14ac:dyDescent="0.25">
      <c r="B333" s="390" t="str">
        <f>IFERROR(IF(LEN(INDEX(PlansAndNotes!$B$6:$B$2005,ROW(A333)-ROW($B$3)))=0,"",INDEX(PlansAndNotes!$B$6:$B$2005,ROW(A333)-ROW($B$3))),"")</f>
        <v/>
      </c>
      <c r="C333" s="361" t="str">
        <f t="shared" si="57"/>
        <v/>
      </c>
      <c r="D333" s="361" t="str">
        <f>IFERROR(IF(LEN(C333)&gt;0,IF(LEN(INDEX(TasksList!$C$6:$C$1005,MATCH(C333,TasksList!$B$6:$B$1005,0),1))=0,"",INDEX(TasksList!$C$6:$C$1005,MATCH(C333,TasksList!$B$6:$B$1005,0),1)),""),"")</f>
        <v/>
      </c>
      <c r="E333" s="361" t="str">
        <f>IFERROR(IF(LEN(C333)&gt;0,IF(LEN(INDEX(TasksList!$F$6:$F$1005,MATCH(C333,TasksList!$B$6:$B$1005,0),1))=0,"not set!",INDEX(TasksList!$F$6:$F$1005,MATCH(C333,TasksList!$B$6:$B$1005,0),1)),""),"")</f>
        <v/>
      </c>
      <c r="F333" s="360" t="str">
        <f>IFERROR(IF(LEN(D333)&gt;0,IF(LEN(INDEX(AdressBook!$D$6:$D$25,MATCH(D333,AdressBook!$B$6:$B$25,0),1))=0,"",INDEX(AdressBook!$D$6:$D$25,MATCH(D333,AdressBook!$B$6:$B$25,0),1)),""),"")</f>
        <v/>
      </c>
      <c r="G333" s="361" t="str">
        <f>IFERROR(IF(LEN(INDEX(PlansAndNotes!$F$6:$F$2005,ROW(B333)-ROW($C$3)))=0,"",INDEX(PlansAndNotes!$F$6:$F$2005,ROW(B333)-ROW($C$3))),"")</f>
        <v/>
      </c>
      <c r="H333" s="361" t="str">
        <f>IFERROR(IF(LEN(C333)&gt;0,IF(LEN(INDEX(TasksList!$G$6:$G$1005,MATCH(C333,TasksList!$B$6:$B$1005,0),1))=0,"",INDEX(TasksList!$G$6:$G$1005,MATCH(C333,TasksList!$B$6:$B$1005,0),1)),""),"")</f>
        <v/>
      </c>
      <c r="I333" s="381"/>
      <c r="J333" s="402" t="str">
        <f>IF(LEN(INDEX(TasksList!$B$6:$B$1005,ROW(J330),1))=0,"",INDEX(TasksList!$B$6:$B$1005,ROW(J330),1)&amp;" - "&amp;INDEX(TasksList!$D$6:$D$1005,ROW(J330),1))</f>
        <v/>
      </c>
      <c r="K333" s="402"/>
      <c r="L333" s="399" t="str">
        <f t="array" ref="L333">IFERROR(INDEX($J$4:$J$1003,SMALL($K$4:$K$1003,ROW(L333)-3),1),"")</f>
        <v/>
      </c>
      <c r="M333" s="206"/>
      <c r="N333" s="362" t="str">
        <f>IFERROR(IF(LEN(INDEX(PlansAndNotes!$D$6:$D$4005,ROW(B333)-ROW($C$3)))=0,"",INDEX(PlansAndNotes!$D$6:$D$4005,ROW(B333)-ROW($C$3))),"")</f>
        <v/>
      </c>
      <c r="O333" s="165" t="str">
        <f t="shared" si="58"/>
        <v/>
      </c>
      <c r="P333" s="363" t="str">
        <f>IFERROR(IF(LEN(INDEX(PlansAndNotes!$E$6:$E$4005,ROW(B333)-ROW($C$3)))=0,"",INDEX(PlansAndNotes!$E$6:$E$4005,ROW(B333)-ROW($C$3))),"")</f>
        <v/>
      </c>
      <c r="Q333" s="363" t="str">
        <f>IFERROR(IF(LEN(INDEX(PlansAndNotes!$G$6:$G$4005,ROW(B333)-ROW($C$3)))=0,"",INDEX(PlansAndNotes!$G$6:$G$4005,ROW(B333)-ROW($C$3))),"")</f>
        <v/>
      </c>
      <c r="R333" s="361" t="str">
        <f>IFERROR(IF(LEN(D333)&gt;0,IF(LEN(INDEX(AdressBook!$C$6:$C$25,MATCH(D333,AdressBook!$B$6:$B$25,0),1))=0,"",INDEX(AdressBook!$C$6:$C$25,MATCH(D333,AdressBook!$B$6:$B$25,0),1)),""),"")</f>
        <v/>
      </c>
      <c r="S333" s="165">
        <f>IF(LEN(C333)&gt;0,IFERROR(IF(MATCH(C333,C334:$C$4004,0)&gt;0,-1,ROW(S333)-ROW($S$3)),ROW(S333)-ROW($S$3)),-1)</f>
        <v>-1</v>
      </c>
      <c r="T333" s="165">
        <f t="shared" si="59"/>
        <v>0</v>
      </c>
      <c r="U333" s="165" t="str">
        <f t="shared" si="60"/>
        <v/>
      </c>
      <c r="V333" s="165" t="str">
        <f>IFERROR(IF(OR(C333="",S333&lt;0),"",IF(SUBTOTAL(3,C333:C333)=0,-1,SUBTOTAL(3,$C$4:C333))),"")</f>
        <v/>
      </c>
      <c r="W333" s="156" t="str">
        <f t="array" ref="W333">IF(LEN(C333)&gt;0,IFERROR(IF(MATCH(C333,$C$3:$C332,0)&gt;0,N333-INDEX($N$3:N332,SUMPRODUCT(MAX(ROW($C$3:$C332)*(C333=$C$3:$C332)))-2,1),""),""),"")</f>
        <v/>
      </c>
      <c r="X333" s="156">
        <f t="shared" ca="1" si="61"/>
        <v>1</v>
      </c>
      <c r="Y333" s="156">
        <f t="shared" ca="1" si="62"/>
        <v>1</v>
      </c>
      <c r="AB333" s="406"/>
      <c r="AC333" s="380"/>
      <c r="AD333" s="380">
        <f t="shared" si="63"/>
        <v>0</v>
      </c>
      <c r="AQ333" s="165" t="str">
        <f t="shared" si="64"/>
        <v/>
      </c>
      <c r="AR333" s="167" t="str">
        <f t="array" ref="AR333" xml:space="preserve"> IFERROR( IF(OR(DATERANGE="All Data",DATERANGE=""), INDEX(Calculations!$AC$7:$AC$506,SMALL(IF(Calculations!$AC$7:$AC$506&lt;&gt;"0",ROW($AQ$6:$AQ$505)-ROW(INDEX($AQ$6:$AQ$505,1,1))+1),AQ333),1),INDEX(Calculations!$AD$7:$AD$506,SMALL(IF(Calculations!$AD$7:$AD$506&lt;&gt;0,ROW($AQ$6:$AQ$505)-ROW(INDEX($AQ$6:$AQ$505,1,1))+1),AQ333),1)),"")</f>
        <v/>
      </c>
      <c r="AS333" s="164" t="str">
        <f t="array" ref="AS333" xml:space="preserve"> IFERROR(IF(OR(DATERANGE="All Data",DATERANGE=""),INDEX(AdressBook!$B$6:$B$505,SMALL(IF(Calculations!$AC$7:$AC$506&lt;&gt;"0",ROW($AQ$6:$AQ$505)-ROW(INDEX($AQ$6:$AQ$505,1,1))+1),AQ333),1),INDEX(AdressBook!$B$6:$B$505,SMALL(IF(Calculations!$AD$7:$AD$506&lt;&gt;0,ROW($AQ$6:$AQ$505)-ROW(INDEX($AQ$6:$AQ$505,1,1))+1),AQ333),1)),"")</f>
        <v/>
      </c>
      <c r="AT333" s="227" t="str">
        <f t="shared" si="65"/>
        <v/>
      </c>
      <c r="AV333" s="199"/>
      <c r="AW333" s="199"/>
    </row>
    <row r="334" spans="2:49" hidden="1" x14ac:dyDescent="0.25">
      <c r="B334" s="390" t="str">
        <f>IFERROR(IF(LEN(INDEX(PlansAndNotes!$B$6:$B$2005,ROW(A334)-ROW($B$3)))=0,"",INDEX(PlansAndNotes!$B$6:$B$2005,ROW(A334)-ROW($B$3))),"")</f>
        <v/>
      </c>
      <c r="C334" s="361" t="str">
        <f t="shared" si="57"/>
        <v/>
      </c>
      <c r="D334" s="361" t="str">
        <f>IFERROR(IF(LEN(C334)&gt;0,IF(LEN(INDEX(TasksList!$C$6:$C$1005,MATCH(C334,TasksList!$B$6:$B$1005,0),1))=0,"",INDEX(TasksList!$C$6:$C$1005,MATCH(C334,TasksList!$B$6:$B$1005,0),1)),""),"")</f>
        <v/>
      </c>
      <c r="E334" s="361" t="str">
        <f>IFERROR(IF(LEN(C334)&gt;0,IF(LEN(INDEX(TasksList!$F$6:$F$1005,MATCH(C334,TasksList!$B$6:$B$1005,0),1))=0,"not set!",INDEX(TasksList!$F$6:$F$1005,MATCH(C334,TasksList!$B$6:$B$1005,0),1)),""),"")</f>
        <v/>
      </c>
      <c r="F334" s="360" t="str">
        <f>IFERROR(IF(LEN(D334)&gt;0,IF(LEN(INDEX(AdressBook!$D$6:$D$25,MATCH(D334,AdressBook!$B$6:$B$25,0),1))=0,"",INDEX(AdressBook!$D$6:$D$25,MATCH(D334,AdressBook!$B$6:$B$25,0),1)),""),"")</f>
        <v/>
      </c>
      <c r="G334" s="361" t="str">
        <f>IFERROR(IF(LEN(INDEX(PlansAndNotes!$F$6:$F$2005,ROW(B334)-ROW($C$3)))=0,"",INDEX(PlansAndNotes!$F$6:$F$2005,ROW(B334)-ROW($C$3))),"")</f>
        <v/>
      </c>
      <c r="H334" s="361" t="str">
        <f>IFERROR(IF(LEN(C334)&gt;0,IF(LEN(INDEX(TasksList!$G$6:$G$1005,MATCH(C334,TasksList!$B$6:$B$1005,0),1))=0,"",INDEX(TasksList!$G$6:$G$1005,MATCH(C334,TasksList!$B$6:$B$1005,0),1)),""),"")</f>
        <v/>
      </c>
      <c r="I334" s="381"/>
      <c r="J334" s="402" t="str">
        <f>IF(LEN(INDEX(TasksList!$B$6:$B$1005,ROW(J331),1))=0,"",INDEX(TasksList!$B$6:$B$1005,ROW(J331),1)&amp;" - "&amp;INDEX(TasksList!$D$6:$D$1005,ROW(J331),1))</f>
        <v/>
      </c>
      <c r="K334" s="402"/>
      <c r="L334" s="399" t="str">
        <f t="array" ref="L334">IFERROR(INDEX($J$4:$J$1003,SMALL($K$4:$K$1003,ROW(L334)-3),1),"")</f>
        <v/>
      </c>
      <c r="M334" s="206"/>
      <c r="N334" s="362" t="str">
        <f>IFERROR(IF(LEN(INDEX(PlansAndNotes!$D$6:$D$4005,ROW(B334)-ROW($C$3)))=0,"",INDEX(PlansAndNotes!$D$6:$D$4005,ROW(B334)-ROW($C$3))),"")</f>
        <v/>
      </c>
      <c r="O334" s="165" t="str">
        <f t="shared" si="58"/>
        <v/>
      </c>
      <c r="P334" s="363" t="str">
        <f>IFERROR(IF(LEN(INDEX(PlansAndNotes!$E$6:$E$4005,ROW(B334)-ROW($C$3)))=0,"",INDEX(PlansAndNotes!$E$6:$E$4005,ROW(B334)-ROW($C$3))),"")</f>
        <v/>
      </c>
      <c r="Q334" s="363" t="str">
        <f>IFERROR(IF(LEN(INDEX(PlansAndNotes!$G$6:$G$4005,ROW(B334)-ROW($C$3)))=0,"",INDEX(PlansAndNotes!$G$6:$G$4005,ROW(B334)-ROW($C$3))),"")</f>
        <v/>
      </c>
      <c r="R334" s="361" t="str">
        <f>IFERROR(IF(LEN(D334)&gt;0,IF(LEN(INDEX(AdressBook!$C$6:$C$25,MATCH(D334,AdressBook!$B$6:$B$25,0),1))=0,"",INDEX(AdressBook!$C$6:$C$25,MATCH(D334,AdressBook!$B$6:$B$25,0),1)),""),"")</f>
        <v/>
      </c>
      <c r="S334" s="165">
        <f>IF(LEN(C334)&gt;0,IFERROR(IF(MATCH(C334,C335:$C$4004,0)&gt;0,-1,ROW(S334)-ROW($S$3)),ROW(S334)-ROW($S$3)),-1)</f>
        <v>-1</v>
      </c>
      <c r="T334" s="165">
        <f t="shared" si="59"/>
        <v>0</v>
      </c>
      <c r="U334" s="165" t="str">
        <f t="shared" si="60"/>
        <v/>
      </c>
      <c r="V334" s="165" t="str">
        <f>IFERROR(IF(OR(C334="",S334&lt;0),"",IF(SUBTOTAL(3,C334:C334)=0,-1,SUBTOTAL(3,$C$4:C334))),"")</f>
        <v/>
      </c>
      <c r="W334" s="156" t="str">
        <f t="array" ref="W334">IF(LEN(C334)&gt;0,IFERROR(IF(MATCH(C334,$C$3:$C333,0)&gt;0,N334-INDEX($N$3:N333,SUMPRODUCT(MAX(ROW($C$3:$C333)*(C334=$C$3:$C333)))-2,1),""),""),"")</f>
        <v/>
      </c>
      <c r="X334" s="156">
        <f t="shared" ca="1" si="61"/>
        <v>1</v>
      </c>
      <c r="Y334" s="156">
        <f t="shared" ca="1" si="62"/>
        <v>1</v>
      </c>
      <c r="AB334" s="406"/>
      <c r="AC334" s="380"/>
      <c r="AD334" s="380">
        <f t="shared" si="63"/>
        <v>0</v>
      </c>
      <c r="AQ334" s="165" t="str">
        <f t="shared" si="64"/>
        <v/>
      </c>
      <c r="AR334" s="167" t="str">
        <f t="array" ref="AR334" xml:space="preserve"> IFERROR( IF(OR(DATERANGE="All Data",DATERANGE=""), INDEX(Calculations!$AC$7:$AC$506,SMALL(IF(Calculations!$AC$7:$AC$506&lt;&gt;"0",ROW($AQ$6:$AQ$505)-ROW(INDEX($AQ$6:$AQ$505,1,1))+1),AQ334),1),INDEX(Calculations!$AD$7:$AD$506,SMALL(IF(Calculations!$AD$7:$AD$506&lt;&gt;0,ROW($AQ$6:$AQ$505)-ROW(INDEX($AQ$6:$AQ$505,1,1))+1),AQ334),1)),"")</f>
        <v/>
      </c>
      <c r="AS334" s="164" t="str">
        <f t="array" ref="AS334" xml:space="preserve"> IFERROR(IF(OR(DATERANGE="All Data",DATERANGE=""),INDEX(AdressBook!$B$6:$B$505,SMALL(IF(Calculations!$AC$7:$AC$506&lt;&gt;"0",ROW($AQ$6:$AQ$505)-ROW(INDEX($AQ$6:$AQ$505,1,1))+1),AQ334),1),INDEX(AdressBook!$B$6:$B$505,SMALL(IF(Calculations!$AD$7:$AD$506&lt;&gt;0,ROW($AQ$6:$AQ$505)-ROW(INDEX($AQ$6:$AQ$505,1,1))+1),AQ334),1)),"")</f>
        <v/>
      </c>
      <c r="AT334" s="227" t="str">
        <f t="shared" si="65"/>
        <v/>
      </c>
      <c r="AV334" s="199"/>
      <c r="AW334" s="199"/>
    </row>
    <row r="335" spans="2:49" hidden="1" x14ac:dyDescent="0.25">
      <c r="B335" s="390" t="str">
        <f>IFERROR(IF(LEN(INDEX(PlansAndNotes!$B$6:$B$2005,ROW(A335)-ROW($B$3)))=0,"",INDEX(PlansAndNotes!$B$6:$B$2005,ROW(A335)-ROW($B$3))),"")</f>
        <v/>
      </c>
      <c r="C335" s="361" t="str">
        <f t="shared" si="57"/>
        <v/>
      </c>
      <c r="D335" s="361" t="str">
        <f>IFERROR(IF(LEN(C335)&gt;0,IF(LEN(INDEX(TasksList!$C$6:$C$1005,MATCH(C335,TasksList!$B$6:$B$1005,0),1))=0,"",INDEX(TasksList!$C$6:$C$1005,MATCH(C335,TasksList!$B$6:$B$1005,0),1)),""),"")</f>
        <v/>
      </c>
      <c r="E335" s="361" t="str">
        <f>IFERROR(IF(LEN(C335)&gt;0,IF(LEN(INDEX(TasksList!$F$6:$F$1005,MATCH(C335,TasksList!$B$6:$B$1005,0),1))=0,"not set!",INDEX(TasksList!$F$6:$F$1005,MATCH(C335,TasksList!$B$6:$B$1005,0),1)),""),"")</f>
        <v/>
      </c>
      <c r="F335" s="360" t="str">
        <f>IFERROR(IF(LEN(D335)&gt;0,IF(LEN(INDEX(AdressBook!$D$6:$D$25,MATCH(D335,AdressBook!$B$6:$B$25,0),1))=0,"",INDEX(AdressBook!$D$6:$D$25,MATCH(D335,AdressBook!$B$6:$B$25,0),1)),""),"")</f>
        <v/>
      </c>
      <c r="G335" s="361" t="str">
        <f>IFERROR(IF(LEN(INDEX(PlansAndNotes!$F$6:$F$2005,ROW(B335)-ROW($C$3)))=0,"",INDEX(PlansAndNotes!$F$6:$F$2005,ROW(B335)-ROW($C$3))),"")</f>
        <v/>
      </c>
      <c r="H335" s="361" t="str">
        <f>IFERROR(IF(LEN(C335)&gt;0,IF(LEN(INDEX(TasksList!$G$6:$G$1005,MATCH(C335,TasksList!$B$6:$B$1005,0),1))=0,"",INDEX(TasksList!$G$6:$G$1005,MATCH(C335,TasksList!$B$6:$B$1005,0),1)),""),"")</f>
        <v/>
      </c>
      <c r="I335" s="381"/>
      <c r="J335" s="402" t="str">
        <f>IF(LEN(INDEX(TasksList!$B$6:$B$1005,ROW(J332),1))=0,"",INDEX(TasksList!$B$6:$B$1005,ROW(J332),1)&amp;" - "&amp;INDEX(TasksList!$D$6:$D$1005,ROW(J332),1))</f>
        <v/>
      </c>
      <c r="K335" s="402"/>
      <c r="L335" s="399" t="str">
        <f t="array" ref="L335">IFERROR(INDEX($J$4:$J$1003,SMALL($K$4:$K$1003,ROW(L335)-3),1),"")</f>
        <v/>
      </c>
      <c r="M335" s="206"/>
      <c r="N335" s="362" t="str">
        <f>IFERROR(IF(LEN(INDEX(PlansAndNotes!$D$6:$D$4005,ROW(B335)-ROW($C$3)))=0,"",INDEX(PlansAndNotes!$D$6:$D$4005,ROW(B335)-ROW($C$3))),"")</f>
        <v/>
      </c>
      <c r="O335" s="165" t="str">
        <f t="shared" si="58"/>
        <v/>
      </c>
      <c r="P335" s="363" t="str">
        <f>IFERROR(IF(LEN(INDEX(PlansAndNotes!$E$6:$E$4005,ROW(B335)-ROW($C$3)))=0,"",INDEX(PlansAndNotes!$E$6:$E$4005,ROW(B335)-ROW($C$3))),"")</f>
        <v/>
      </c>
      <c r="Q335" s="363" t="str">
        <f>IFERROR(IF(LEN(INDEX(PlansAndNotes!$G$6:$G$4005,ROW(B335)-ROW($C$3)))=0,"",INDEX(PlansAndNotes!$G$6:$G$4005,ROW(B335)-ROW($C$3))),"")</f>
        <v/>
      </c>
      <c r="R335" s="361" t="str">
        <f>IFERROR(IF(LEN(D335)&gt;0,IF(LEN(INDEX(AdressBook!$C$6:$C$25,MATCH(D335,AdressBook!$B$6:$B$25,0),1))=0,"",INDEX(AdressBook!$C$6:$C$25,MATCH(D335,AdressBook!$B$6:$B$25,0),1)),""),"")</f>
        <v/>
      </c>
      <c r="S335" s="165">
        <f>IF(LEN(C335)&gt;0,IFERROR(IF(MATCH(C335,C336:$C$4004,0)&gt;0,-1,ROW(S335)-ROW($S$3)),ROW(S335)-ROW($S$3)),-1)</f>
        <v>-1</v>
      </c>
      <c r="T335" s="165">
        <f t="shared" si="59"/>
        <v>0</v>
      </c>
      <c r="U335" s="165" t="str">
        <f t="shared" si="60"/>
        <v/>
      </c>
      <c r="V335" s="165" t="str">
        <f>IFERROR(IF(OR(C335="",S335&lt;0),"",IF(SUBTOTAL(3,C335:C335)=0,-1,SUBTOTAL(3,$C$4:C335))),"")</f>
        <v/>
      </c>
      <c r="W335" s="156" t="str">
        <f t="array" ref="W335">IF(LEN(C335)&gt;0,IFERROR(IF(MATCH(C335,$C$3:$C334,0)&gt;0,N335-INDEX($N$3:N334,SUMPRODUCT(MAX(ROW($C$3:$C334)*(C335=$C$3:$C334)))-2,1),""),""),"")</f>
        <v/>
      </c>
      <c r="X335" s="156">
        <f t="shared" ca="1" si="61"/>
        <v>1</v>
      </c>
      <c r="Y335" s="156">
        <f t="shared" ca="1" si="62"/>
        <v>1</v>
      </c>
      <c r="AB335" s="406"/>
      <c r="AC335" s="380"/>
      <c r="AD335" s="380">
        <f t="shared" si="63"/>
        <v>0</v>
      </c>
      <c r="AQ335" s="165" t="str">
        <f t="shared" si="64"/>
        <v/>
      </c>
      <c r="AR335" s="167" t="str">
        <f t="array" ref="AR335" xml:space="preserve"> IFERROR( IF(OR(DATERANGE="All Data",DATERANGE=""), INDEX(Calculations!$AC$7:$AC$506,SMALL(IF(Calculations!$AC$7:$AC$506&lt;&gt;"0",ROW($AQ$6:$AQ$505)-ROW(INDEX($AQ$6:$AQ$505,1,1))+1),AQ335),1),INDEX(Calculations!$AD$7:$AD$506,SMALL(IF(Calculations!$AD$7:$AD$506&lt;&gt;0,ROW($AQ$6:$AQ$505)-ROW(INDEX($AQ$6:$AQ$505,1,1))+1),AQ335),1)),"")</f>
        <v/>
      </c>
      <c r="AS335" s="164" t="str">
        <f t="array" ref="AS335" xml:space="preserve"> IFERROR(IF(OR(DATERANGE="All Data",DATERANGE=""),INDEX(AdressBook!$B$6:$B$505,SMALL(IF(Calculations!$AC$7:$AC$506&lt;&gt;"0",ROW($AQ$6:$AQ$505)-ROW(INDEX($AQ$6:$AQ$505,1,1))+1),AQ335),1),INDEX(AdressBook!$B$6:$B$505,SMALL(IF(Calculations!$AD$7:$AD$506&lt;&gt;0,ROW($AQ$6:$AQ$505)-ROW(INDEX($AQ$6:$AQ$505,1,1))+1),AQ335),1)),"")</f>
        <v/>
      </c>
      <c r="AT335" s="227" t="str">
        <f t="shared" si="65"/>
        <v/>
      </c>
      <c r="AV335" s="199"/>
      <c r="AW335" s="199"/>
    </row>
    <row r="336" spans="2:49" hidden="1" x14ac:dyDescent="0.25">
      <c r="B336" s="390" t="str">
        <f>IFERROR(IF(LEN(INDEX(PlansAndNotes!$B$6:$B$2005,ROW(A336)-ROW($B$3)))=0,"",INDEX(PlansAndNotes!$B$6:$B$2005,ROW(A336)-ROW($B$3))),"")</f>
        <v/>
      </c>
      <c r="C336" s="361" t="str">
        <f t="shared" si="57"/>
        <v/>
      </c>
      <c r="D336" s="361" t="str">
        <f>IFERROR(IF(LEN(C336)&gt;0,IF(LEN(INDEX(TasksList!$C$6:$C$1005,MATCH(C336,TasksList!$B$6:$B$1005,0),1))=0,"",INDEX(TasksList!$C$6:$C$1005,MATCH(C336,TasksList!$B$6:$B$1005,0),1)),""),"")</f>
        <v/>
      </c>
      <c r="E336" s="361" t="str">
        <f>IFERROR(IF(LEN(C336)&gt;0,IF(LEN(INDEX(TasksList!$F$6:$F$1005,MATCH(C336,TasksList!$B$6:$B$1005,0),1))=0,"not set!",INDEX(TasksList!$F$6:$F$1005,MATCH(C336,TasksList!$B$6:$B$1005,0),1)),""),"")</f>
        <v/>
      </c>
      <c r="F336" s="360" t="str">
        <f>IFERROR(IF(LEN(D336)&gt;0,IF(LEN(INDEX(AdressBook!$D$6:$D$25,MATCH(D336,AdressBook!$B$6:$B$25,0),1))=0,"",INDEX(AdressBook!$D$6:$D$25,MATCH(D336,AdressBook!$B$6:$B$25,0),1)),""),"")</f>
        <v/>
      </c>
      <c r="G336" s="361" t="str">
        <f>IFERROR(IF(LEN(INDEX(PlansAndNotes!$F$6:$F$2005,ROW(B336)-ROW($C$3)))=0,"",INDEX(PlansAndNotes!$F$6:$F$2005,ROW(B336)-ROW($C$3))),"")</f>
        <v/>
      </c>
      <c r="H336" s="361" t="str">
        <f>IFERROR(IF(LEN(C336)&gt;0,IF(LEN(INDEX(TasksList!$G$6:$G$1005,MATCH(C336,TasksList!$B$6:$B$1005,0),1))=0,"",INDEX(TasksList!$G$6:$G$1005,MATCH(C336,TasksList!$B$6:$B$1005,0),1)),""),"")</f>
        <v/>
      </c>
      <c r="I336" s="381"/>
      <c r="J336" s="402" t="str">
        <f>IF(LEN(INDEX(TasksList!$B$6:$B$1005,ROW(J333),1))=0,"",INDEX(TasksList!$B$6:$B$1005,ROW(J333),1)&amp;" - "&amp;INDEX(TasksList!$D$6:$D$1005,ROW(J333),1))</f>
        <v/>
      </c>
      <c r="K336" s="402"/>
      <c r="L336" s="399" t="str">
        <f t="array" ref="L336">IFERROR(INDEX($J$4:$J$1003,SMALL($K$4:$K$1003,ROW(L336)-3),1),"")</f>
        <v/>
      </c>
      <c r="M336" s="206"/>
      <c r="N336" s="362" t="str">
        <f>IFERROR(IF(LEN(INDEX(PlansAndNotes!$D$6:$D$4005,ROW(B336)-ROW($C$3)))=0,"",INDEX(PlansAndNotes!$D$6:$D$4005,ROW(B336)-ROW($C$3))),"")</f>
        <v/>
      </c>
      <c r="O336" s="165" t="str">
        <f t="shared" si="58"/>
        <v/>
      </c>
      <c r="P336" s="363" t="str">
        <f>IFERROR(IF(LEN(INDEX(PlansAndNotes!$E$6:$E$4005,ROW(B336)-ROW($C$3)))=0,"",INDEX(PlansAndNotes!$E$6:$E$4005,ROW(B336)-ROW($C$3))),"")</f>
        <v/>
      </c>
      <c r="Q336" s="363" t="str">
        <f>IFERROR(IF(LEN(INDEX(PlansAndNotes!$G$6:$G$4005,ROW(B336)-ROW($C$3)))=0,"",INDEX(PlansAndNotes!$G$6:$G$4005,ROW(B336)-ROW($C$3))),"")</f>
        <v/>
      </c>
      <c r="R336" s="361" t="str">
        <f>IFERROR(IF(LEN(D336)&gt;0,IF(LEN(INDEX(AdressBook!$C$6:$C$25,MATCH(D336,AdressBook!$B$6:$B$25,0),1))=0,"",INDEX(AdressBook!$C$6:$C$25,MATCH(D336,AdressBook!$B$6:$B$25,0),1)),""),"")</f>
        <v/>
      </c>
      <c r="S336" s="165">
        <f>IF(LEN(C336)&gt;0,IFERROR(IF(MATCH(C336,C337:$C$4004,0)&gt;0,-1,ROW(S336)-ROW($S$3)),ROW(S336)-ROW($S$3)),-1)</f>
        <v>-1</v>
      </c>
      <c r="T336" s="165">
        <f t="shared" si="59"/>
        <v>0</v>
      </c>
      <c r="U336" s="165" t="str">
        <f t="shared" si="60"/>
        <v/>
      </c>
      <c r="V336" s="165" t="str">
        <f>IFERROR(IF(OR(C336="",S336&lt;0),"",IF(SUBTOTAL(3,C336:C336)=0,-1,SUBTOTAL(3,$C$4:C336))),"")</f>
        <v/>
      </c>
      <c r="W336" s="156" t="str">
        <f t="array" ref="W336">IF(LEN(C336)&gt;0,IFERROR(IF(MATCH(C336,$C$3:$C335,0)&gt;0,N336-INDEX($N$3:N335,SUMPRODUCT(MAX(ROW($C$3:$C335)*(C336=$C$3:$C335)))-2,1),""),""),"")</f>
        <v/>
      </c>
      <c r="X336" s="156">
        <f t="shared" ca="1" si="61"/>
        <v>1</v>
      </c>
      <c r="Y336" s="156">
        <f t="shared" ca="1" si="62"/>
        <v>1</v>
      </c>
      <c r="AB336" s="406"/>
      <c r="AC336" s="380"/>
      <c r="AD336" s="380">
        <f t="shared" si="63"/>
        <v>0</v>
      </c>
      <c r="AQ336" s="165" t="str">
        <f t="shared" si="64"/>
        <v/>
      </c>
      <c r="AR336" s="167" t="str">
        <f t="array" ref="AR336" xml:space="preserve"> IFERROR( IF(OR(DATERANGE="All Data",DATERANGE=""), INDEX(Calculations!$AC$7:$AC$506,SMALL(IF(Calculations!$AC$7:$AC$506&lt;&gt;"0",ROW($AQ$6:$AQ$505)-ROW(INDEX($AQ$6:$AQ$505,1,1))+1),AQ336),1),INDEX(Calculations!$AD$7:$AD$506,SMALL(IF(Calculations!$AD$7:$AD$506&lt;&gt;0,ROW($AQ$6:$AQ$505)-ROW(INDEX($AQ$6:$AQ$505,1,1))+1),AQ336),1)),"")</f>
        <v/>
      </c>
      <c r="AS336" s="164" t="str">
        <f t="array" ref="AS336" xml:space="preserve"> IFERROR(IF(OR(DATERANGE="All Data",DATERANGE=""),INDEX(AdressBook!$B$6:$B$505,SMALL(IF(Calculations!$AC$7:$AC$506&lt;&gt;"0",ROW($AQ$6:$AQ$505)-ROW(INDEX($AQ$6:$AQ$505,1,1))+1),AQ336),1),INDEX(AdressBook!$B$6:$B$505,SMALL(IF(Calculations!$AD$7:$AD$506&lt;&gt;0,ROW($AQ$6:$AQ$505)-ROW(INDEX($AQ$6:$AQ$505,1,1))+1),AQ336),1)),"")</f>
        <v/>
      </c>
      <c r="AT336" s="227" t="str">
        <f t="shared" si="65"/>
        <v/>
      </c>
      <c r="AV336" s="199"/>
      <c r="AW336" s="199"/>
    </row>
    <row r="337" spans="2:49" hidden="1" x14ac:dyDescent="0.25">
      <c r="B337" s="390" t="str">
        <f>IFERROR(IF(LEN(INDEX(PlansAndNotes!$B$6:$B$2005,ROW(A337)-ROW($B$3)))=0,"",INDEX(PlansAndNotes!$B$6:$B$2005,ROW(A337)-ROW($B$3))),"")</f>
        <v/>
      </c>
      <c r="C337" s="361" t="str">
        <f t="shared" si="57"/>
        <v/>
      </c>
      <c r="D337" s="361" t="str">
        <f>IFERROR(IF(LEN(C337)&gt;0,IF(LEN(INDEX(TasksList!$C$6:$C$1005,MATCH(C337,TasksList!$B$6:$B$1005,0),1))=0,"",INDEX(TasksList!$C$6:$C$1005,MATCH(C337,TasksList!$B$6:$B$1005,0),1)),""),"")</f>
        <v/>
      </c>
      <c r="E337" s="361" t="str">
        <f>IFERROR(IF(LEN(C337)&gt;0,IF(LEN(INDEX(TasksList!$F$6:$F$1005,MATCH(C337,TasksList!$B$6:$B$1005,0),1))=0,"not set!",INDEX(TasksList!$F$6:$F$1005,MATCH(C337,TasksList!$B$6:$B$1005,0),1)),""),"")</f>
        <v/>
      </c>
      <c r="F337" s="360" t="str">
        <f>IFERROR(IF(LEN(D337)&gt;0,IF(LEN(INDEX(AdressBook!$D$6:$D$25,MATCH(D337,AdressBook!$B$6:$B$25,0),1))=0,"",INDEX(AdressBook!$D$6:$D$25,MATCH(D337,AdressBook!$B$6:$B$25,0),1)),""),"")</f>
        <v/>
      </c>
      <c r="G337" s="361" t="str">
        <f>IFERROR(IF(LEN(INDEX(PlansAndNotes!$F$6:$F$2005,ROW(B337)-ROW($C$3)))=0,"",INDEX(PlansAndNotes!$F$6:$F$2005,ROW(B337)-ROW($C$3))),"")</f>
        <v/>
      </c>
      <c r="H337" s="361" t="str">
        <f>IFERROR(IF(LEN(C337)&gt;0,IF(LEN(INDEX(TasksList!$G$6:$G$1005,MATCH(C337,TasksList!$B$6:$B$1005,0),1))=0,"",INDEX(TasksList!$G$6:$G$1005,MATCH(C337,TasksList!$B$6:$B$1005,0),1)),""),"")</f>
        <v/>
      </c>
      <c r="I337" s="381"/>
      <c r="J337" s="402" t="str">
        <f>IF(LEN(INDEX(TasksList!$B$6:$B$1005,ROW(J334),1))=0,"",INDEX(TasksList!$B$6:$B$1005,ROW(J334),1)&amp;" - "&amp;INDEX(TasksList!$D$6:$D$1005,ROW(J334),1))</f>
        <v/>
      </c>
      <c r="K337" s="402"/>
      <c r="L337" s="399" t="str">
        <f t="array" ref="L337">IFERROR(INDEX($J$4:$J$1003,SMALL($K$4:$K$1003,ROW(L337)-3),1),"")</f>
        <v/>
      </c>
      <c r="M337" s="206"/>
      <c r="N337" s="362" t="str">
        <f>IFERROR(IF(LEN(INDEX(PlansAndNotes!$D$6:$D$4005,ROW(B337)-ROW($C$3)))=0,"",INDEX(PlansAndNotes!$D$6:$D$4005,ROW(B337)-ROW($C$3))),"")</f>
        <v/>
      </c>
      <c r="O337" s="165" t="str">
        <f t="shared" si="58"/>
        <v/>
      </c>
      <c r="P337" s="363" t="str">
        <f>IFERROR(IF(LEN(INDEX(PlansAndNotes!$E$6:$E$4005,ROW(B337)-ROW($C$3)))=0,"",INDEX(PlansAndNotes!$E$6:$E$4005,ROW(B337)-ROW($C$3))),"")</f>
        <v/>
      </c>
      <c r="Q337" s="363" t="str">
        <f>IFERROR(IF(LEN(INDEX(PlansAndNotes!$G$6:$G$4005,ROW(B337)-ROW($C$3)))=0,"",INDEX(PlansAndNotes!$G$6:$G$4005,ROW(B337)-ROW($C$3))),"")</f>
        <v/>
      </c>
      <c r="R337" s="361" t="str">
        <f>IFERROR(IF(LEN(D337)&gt;0,IF(LEN(INDEX(AdressBook!$C$6:$C$25,MATCH(D337,AdressBook!$B$6:$B$25,0),1))=0,"",INDEX(AdressBook!$C$6:$C$25,MATCH(D337,AdressBook!$B$6:$B$25,0),1)),""),"")</f>
        <v/>
      </c>
      <c r="S337" s="165">
        <f>IF(LEN(C337)&gt;0,IFERROR(IF(MATCH(C337,C338:$C$4004,0)&gt;0,-1,ROW(S337)-ROW($S$3)),ROW(S337)-ROW($S$3)),-1)</f>
        <v>-1</v>
      </c>
      <c r="T337" s="165">
        <f t="shared" si="59"/>
        <v>0</v>
      </c>
      <c r="U337" s="165" t="str">
        <f t="shared" si="60"/>
        <v/>
      </c>
      <c r="V337" s="165" t="str">
        <f>IFERROR(IF(OR(C337="",S337&lt;0),"",IF(SUBTOTAL(3,C337:C337)=0,-1,SUBTOTAL(3,$C$4:C337))),"")</f>
        <v/>
      </c>
      <c r="W337" s="156" t="str">
        <f t="array" ref="W337">IF(LEN(C337)&gt;0,IFERROR(IF(MATCH(C337,$C$3:$C336,0)&gt;0,N337-INDEX($N$3:N336,SUMPRODUCT(MAX(ROW($C$3:$C336)*(C337=$C$3:$C336)))-2,1),""),""),"")</f>
        <v/>
      </c>
      <c r="X337" s="156">
        <f t="shared" ca="1" si="61"/>
        <v>1</v>
      </c>
      <c r="Y337" s="156">
        <f t="shared" ca="1" si="62"/>
        <v>1</v>
      </c>
      <c r="AB337" s="406"/>
      <c r="AC337" s="380"/>
      <c r="AD337" s="380">
        <f t="shared" si="63"/>
        <v>0</v>
      </c>
      <c r="AQ337" s="165" t="str">
        <f t="shared" si="64"/>
        <v/>
      </c>
      <c r="AR337" s="167" t="str">
        <f t="array" ref="AR337" xml:space="preserve"> IFERROR( IF(OR(DATERANGE="All Data",DATERANGE=""), INDEX(Calculations!$AC$7:$AC$506,SMALL(IF(Calculations!$AC$7:$AC$506&lt;&gt;"0",ROW($AQ$6:$AQ$505)-ROW(INDEX($AQ$6:$AQ$505,1,1))+1),AQ337),1),INDEX(Calculations!$AD$7:$AD$506,SMALL(IF(Calculations!$AD$7:$AD$506&lt;&gt;0,ROW($AQ$6:$AQ$505)-ROW(INDEX($AQ$6:$AQ$505,1,1))+1),AQ337),1)),"")</f>
        <v/>
      </c>
      <c r="AS337" s="164" t="str">
        <f t="array" ref="AS337" xml:space="preserve"> IFERROR(IF(OR(DATERANGE="All Data",DATERANGE=""),INDEX(AdressBook!$B$6:$B$505,SMALL(IF(Calculations!$AC$7:$AC$506&lt;&gt;"0",ROW($AQ$6:$AQ$505)-ROW(INDEX($AQ$6:$AQ$505,1,1))+1),AQ337),1),INDEX(AdressBook!$B$6:$B$505,SMALL(IF(Calculations!$AD$7:$AD$506&lt;&gt;0,ROW($AQ$6:$AQ$505)-ROW(INDEX($AQ$6:$AQ$505,1,1))+1),AQ337),1)),"")</f>
        <v/>
      </c>
      <c r="AT337" s="227" t="str">
        <f t="shared" si="65"/>
        <v/>
      </c>
      <c r="AV337" s="199"/>
      <c r="AW337" s="199"/>
    </row>
    <row r="338" spans="2:49" hidden="1" x14ac:dyDescent="0.25">
      <c r="B338" s="390" t="str">
        <f>IFERROR(IF(LEN(INDEX(PlansAndNotes!$B$6:$B$2005,ROW(A338)-ROW($B$3)))=0,"",INDEX(PlansAndNotes!$B$6:$B$2005,ROW(A338)-ROW($B$3))),"")</f>
        <v/>
      </c>
      <c r="C338" s="361" t="str">
        <f t="shared" si="57"/>
        <v/>
      </c>
      <c r="D338" s="361" t="str">
        <f>IFERROR(IF(LEN(C338)&gt;0,IF(LEN(INDEX(TasksList!$C$6:$C$1005,MATCH(C338,TasksList!$B$6:$B$1005,0),1))=0,"",INDEX(TasksList!$C$6:$C$1005,MATCH(C338,TasksList!$B$6:$B$1005,0),1)),""),"")</f>
        <v/>
      </c>
      <c r="E338" s="361" t="str">
        <f>IFERROR(IF(LEN(C338)&gt;0,IF(LEN(INDEX(TasksList!$F$6:$F$1005,MATCH(C338,TasksList!$B$6:$B$1005,0),1))=0,"not set!",INDEX(TasksList!$F$6:$F$1005,MATCH(C338,TasksList!$B$6:$B$1005,0),1)),""),"")</f>
        <v/>
      </c>
      <c r="F338" s="360" t="str">
        <f>IFERROR(IF(LEN(D338)&gt;0,IF(LEN(INDEX(AdressBook!$D$6:$D$25,MATCH(D338,AdressBook!$B$6:$B$25,0),1))=0,"",INDEX(AdressBook!$D$6:$D$25,MATCH(D338,AdressBook!$B$6:$B$25,0),1)),""),"")</f>
        <v/>
      </c>
      <c r="G338" s="361" t="str">
        <f>IFERROR(IF(LEN(INDEX(PlansAndNotes!$F$6:$F$2005,ROW(B338)-ROW($C$3)))=0,"",INDEX(PlansAndNotes!$F$6:$F$2005,ROW(B338)-ROW($C$3))),"")</f>
        <v/>
      </c>
      <c r="H338" s="361" t="str">
        <f>IFERROR(IF(LEN(C338)&gt;0,IF(LEN(INDEX(TasksList!$G$6:$G$1005,MATCH(C338,TasksList!$B$6:$B$1005,0),1))=0,"",INDEX(TasksList!$G$6:$G$1005,MATCH(C338,TasksList!$B$6:$B$1005,0),1)),""),"")</f>
        <v/>
      </c>
      <c r="I338" s="381"/>
      <c r="J338" s="402" t="str">
        <f>IF(LEN(INDEX(TasksList!$B$6:$B$1005,ROW(J335),1))=0,"",INDEX(TasksList!$B$6:$B$1005,ROW(J335),1)&amp;" - "&amp;INDEX(TasksList!$D$6:$D$1005,ROW(J335),1))</f>
        <v/>
      </c>
      <c r="K338" s="402"/>
      <c r="L338" s="399" t="str">
        <f t="array" ref="L338">IFERROR(INDEX($J$4:$J$1003,SMALL($K$4:$K$1003,ROW(L338)-3),1),"")</f>
        <v/>
      </c>
      <c r="M338" s="206"/>
      <c r="N338" s="362" t="str">
        <f>IFERROR(IF(LEN(INDEX(PlansAndNotes!$D$6:$D$4005,ROW(B338)-ROW($C$3)))=0,"",INDEX(PlansAndNotes!$D$6:$D$4005,ROW(B338)-ROW($C$3))),"")</f>
        <v/>
      </c>
      <c r="O338" s="165" t="str">
        <f t="shared" si="58"/>
        <v/>
      </c>
      <c r="P338" s="363" t="str">
        <f>IFERROR(IF(LEN(INDEX(PlansAndNotes!$E$6:$E$4005,ROW(B338)-ROW($C$3)))=0,"",INDEX(PlansAndNotes!$E$6:$E$4005,ROW(B338)-ROW($C$3))),"")</f>
        <v/>
      </c>
      <c r="Q338" s="363" t="str">
        <f>IFERROR(IF(LEN(INDEX(PlansAndNotes!$G$6:$G$4005,ROW(B338)-ROW($C$3)))=0,"",INDEX(PlansAndNotes!$G$6:$G$4005,ROW(B338)-ROW($C$3))),"")</f>
        <v/>
      </c>
      <c r="R338" s="361" t="str">
        <f>IFERROR(IF(LEN(D338)&gt;0,IF(LEN(INDEX(AdressBook!$C$6:$C$25,MATCH(D338,AdressBook!$B$6:$B$25,0),1))=0,"",INDEX(AdressBook!$C$6:$C$25,MATCH(D338,AdressBook!$B$6:$B$25,0),1)),""),"")</f>
        <v/>
      </c>
      <c r="S338" s="165">
        <f>IF(LEN(C338)&gt;0,IFERROR(IF(MATCH(C338,C339:$C$4004,0)&gt;0,-1,ROW(S338)-ROW($S$3)),ROW(S338)-ROW($S$3)),-1)</f>
        <v>-1</v>
      </c>
      <c r="T338" s="165">
        <f t="shared" si="59"/>
        <v>0</v>
      </c>
      <c r="U338" s="165" t="str">
        <f t="shared" si="60"/>
        <v/>
      </c>
      <c r="V338" s="165" t="str">
        <f>IFERROR(IF(OR(C338="",S338&lt;0),"",IF(SUBTOTAL(3,C338:C338)=0,-1,SUBTOTAL(3,$C$4:C338))),"")</f>
        <v/>
      </c>
      <c r="W338" s="156" t="str">
        <f t="array" ref="W338">IF(LEN(C338)&gt;0,IFERROR(IF(MATCH(C338,$C$3:$C337,0)&gt;0,N338-INDEX($N$3:N337,SUMPRODUCT(MAX(ROW($C$3:$C337)*(C338=$C$3:$C337)))-2,1),""),""),"")</f>
        <v/>
      </c>
      <c r="X338" s="156">
        <f t="shared" ca="1" si="61"/>
        <v>1</v>
      </c>
      <c r="Y338" s="156">
        <f t="shared" ca="1" si="62"/>
        <v>1</v>
      </c>
      <c r="AB338" s="406"/>
      <c r="AC338" s="380"/>
      <c r="AD338" s="380">
        <f t="shared" si="63"/>
        <v>0</v>
      </c>
      <c r="AQ338" s="165" t="str">
        <f t="shared" si="64"/>
        <v/>
      </c>
      <c r="AR338" s="167" t="str">
        <f t="array" ref="AR338" xml:space="preserve"> IFERROR( IF(OR(DATERANGE="All Data",DATERANGE=""), INDEX(Calculations!$AC$7:$AC$506,SMALL(IF(Calculations!$AC$7:$AC$506&lt;&gt;"0",ROW($AQ$6:$AQ$505)-ROW(INDEX($AQ$6:$AQ$505,1,1))+1),AQ338),1),INDEX(Calculations!$AD$7:$AD$506,SMALL(IF(Calculations!$AD$7:$AD$506&lt;&gt;0,ROW($AQ$6:$AQ$505)-ROW(INDEX($AQ$6:$AQ$505,1,1))+1),AQ338),1)),"")</f>
        <v/>
      </c>
      <c r="AS338" s="164" t="str">
        <f t="array" ref="AS338" xml:space="preserve"> IFERROR(IF(OR(DATERANGE="All Data",DATERANGE=""),INDEX(AdressBook!$B$6:$B$505,SMALL(IF(Calculations!$AC$7:$AC$506&lt;&gt;"0",ROW($AQ$6:$AQ$505)-ROW(INDEX($AQ$6:$AQ$505,1,1))+1),AQ338),1),INDEX(AdressBook!$B$6:$B$505,SMALL(IF(Calculations!$AD$7:$AD$506&lt;&gt;0,ROW($AQ$6:$AQ$505)-ROW(INDEX($AQ$6:$AQ$505,1,1))+1),AQ338),1)),"")</f>
        <v/>
      </c>
      <c r="AT338" s="227" t="str">
        <f t="shared" si="65"/>
        <v/>
      </c>
      <c r="AV338" s="199"/>
      <c r="AW338" s="199"/>
    </row>
    <row r="339" spans="2:49" hidden="1" x14ac:dyDescent="0.25">
      <c r="B339" s="390" t="str">
        <f>IFERROR(IF(LEN(INDEX(PlansAndNotes!$B$6:$B$2005,ROW(A339)-ROW($B$3)))=0,"",INDEX(PlansAndNotes!$B$6:$B$2005,ROW(A339)-ROW($B$3))),"")</f>
        <v/>
      </c>
      <c r="C339" s="361" t="str">
        <f t="shared" si="57"/>
        <v/>
      </c>
      <c r="D339" s="361" t="str">
        <f>IFERROR(IF(LEN(C339)&gt;0,IF(LEN(INDEX(TasksList!$C$6:$C$1005,MATCH(C339,TasksList!$B$6:$B$1005,0),1))=0,"",INDEX(TasksList!$C$6:$C$1005,MATCH(C339,TasksList!$B$6:$B$1005,0),1)),""),"")</f>
        <v/>
      </c>
      <c r="E339" s="361" t="str">
        <f>IFERROR(IF(LEN(C339)&gt;0,IF(LEN(INDEX(TasksList!$F$6:$F$1005,MATCH(C339,TasksList!$B$6:$B$1005,0),1))=0,"not set!",INDEX(TasksList!$F$6:$F$1005,MATCH(C339,TasksList!$B$6:$B$1005,0),1)),""),"")</f>
        <v/>
      </c>
      <c r="F339" s="360" t="str">
        <f>IFERROR(IF(LEN(D339)&gt;0,IF(LEN(INDEX(AdressBook!$D$6:$D$25,MATCH(D339,AdressBook!$B$6:$B$25,0),1))=0,"",INDEX(AdressBook!$D$6:$D$25,MATCH(D339,AdressBook!$B$6:$B$25,0),1)),""),"")</f>
        <v/>
      </c>
      <c r="G339" s="361" t="str">
        <f>IFERROR(IF(LEN(INDEX(PlansAndNotes!$F$6:$F$2005,ROW(B339)-ROW($C$3)))=0,"",INDEX(PlansAndNotes!$F$6:$F$2005,ROW(B339)-ROW($C$3))),"")</f>
        <v/>
      </c>
      <c r="H339" s="361" t="str">
        <f>IFERROR(IF(LEN(C339)&gt;0,IF(LEN(INDEX(TasksList!$G$6:$G$1005,MATCH(C339,TasksList!$B$6:$B$1005,0),1))=0,"",INDEX(TasksList!$G$6:$G$1005,MATCH(C339,TasksList!$B$6:$B$1005,0),1)),""),"")</f>
        <v/>
      </c>
      <c r="I339" s="381"/>
      <c r="J339" s="402" t="str">
        <f>IF(LEN(INDEX(TasksList!$B$6:$B$1005,ROW(J336),1))=0,"",INDEX(TasksList!$B$6:$B$1005,ROW(J336),1)&amp;" - "&amp;INDEX(TasksList!$D$6:$D$1005,ROW(J336),1))</f>
        <v/>
      </c>
      <c r="K339" s="402"/>
      <c r="L339" s="399" t="str">
        <f t="array" ref="L339">IFERROR(INDEX($J$4:$J$1003,SMALL($K$4:$K$1003,ROW(L339)-3),1),"")</f>
        <v/>
      </c>
      <c r="M339" s="206"/>
      <c r="N339" s="362" t="str">
        <f>IFERROR(IF(LEN(INDEX(PlansAndNotes!$D$6:$D$4005,ROW(B339)-ROW($C$3)))=0,"",INDEX(PlansAndNotes!$D$6:$D$4005,ROW(B339)-ROW($C$3))),"")</f>
        <v/>
      </c>
      <c r="O339" s="165" t="str">
        <f t="shared" si="58"/>
        <v/>
      </c>
      <c r="P339" s="363" t="str">
        <f>IFERROR(IF(LEN(INDEX(PlansAndNotes!$E$6:$E$4005,ROW(B339)-ROW($C$3)))=0,"",INDEX(PlansAndNotes!$E$6:$E$4005,ROW(B339)-ROW($C$3))),"")</f>
        <v/>
      </c>
      <c r="Q339" s="363" t="str">
        <f>IFERROR(IF(LEN(INDEX(PlansAndNotes!$G$6:$G$4005,ROW(B339)-ROW($C$3)))=0,"",INDEX(PlansAndNotes!$G$6:$G$4005,ROW(B339)-ROW($C$3))),"")</f>
        <v/>
      </c>
      <c r="R339" s="361" t="str">
        <f>IFERROR(IF(LEN(D339)&gt;0,IF(LEN(INDEX(AdressBook!$C$6:$C$25,MATCH(D339,AdressBook!$B$6:$B$25,0),1))=0,"",INDEX(AdressBook!$C$6:$C$25,MATCH(D339,AdressBook!$B$6:$B$25,0),1)),""),"")</f>
        <v/>
      </c>
      <c r="S339" s="165">
        <f>IF(LEN(C339)&gt;0,IFERROR(IF(MATCH(C339,C340:$C$4004,0)&gt;0,-1,ROW(S339)-ROW($S$3)),ROW(S339)-ROW($S$3)),-1)</f>
        <v>-1</v>
      </c>
      <c r="T339" s="165">
        <f t="shared" si="59"/>
        <v>0</v>
      </c>
      <c r="U339" s="165" t="str">
        <f t="shared" si="60"/>
        <v/>
      </c>
      <c r="V339" s="165" t="str">
        <f>IFERROR(IF(OR(C339="",S339&lt;0),"",IF(SUBTOTAL(3,C339:C339)=0,-1,SUBTOTAL(3,$C$4:C339))),"")</f>
        <v/>
      </c>
      <c r="W339" s="156" t="str">
        <f t="array" ref="W339">IF(LEN(C339)&gt;0,IFERROR(IF(MATCH(C339,$C$3:$C338,0)&gt;0,N339-INDEX($N$3:N338,SUMPRODUCT(MAX(ROW($C$3:$C338)*(C339=$C$3:$C338)))-2,1),""),""),"")</f>
        <v/>
      </c>
      <c r="X339" s="156">
        <f t="shared" ca="1" si="61"/>
        <v>1</v>
      </c>
      <c r="Y339" s="156">
        <f t="shared" ca="1" si="62"/>
        <v>1</v>
      </c>
      <c r="AB339" s="406"/>
      <c r="AC339" s="380"/>
      <c r="AD339" s="380">
        <f t="shared" si="63"/>
        <v>0</v>
      </c>
      <c r="AQ339" s="165" t="str">
        <f t="shared" si="64"/>
        <v/>
      </c>
      <c r="AR339" s="167" t="str">
        <f t="array" ref="AR339" xml:space="preserve"> IFERROR( IF(OR(DATERANGE="All Data",DATERANGE=""), INDEX(Calculations!$AC$7:$AC$506,SMALL(IF(Calculations!$AC$7:$AC$506&lt;&gt;"0",ROW($AQ$6:$AQ$505)-ROW(INDEX($AQ$6:$AQ$505,1,1))+1),AQ339),1),INDEX(Calculations!$AD$7:$AD$506,SMALL(IF(Calculations!$AD$7:$AD$506&lt;&gt;0,ROW($AQ$6:$AQ$505)-ROW(INDEX($AQ$6:$AQ$505,1,1))+1),AQ339),1)),"")</f>
        <v/>
      </c>
      <c r="AS339" s="164" t="str">
        <f t="array" ref="AS339" xml:space="preserve"> IFERROR(IF(OR(DATERANGE="All Data",DATERANGE=""),INDEX(AdressBook!$B$6:$B$505,SMALL(IF(Calculations!$AC$7:$AC$506&lt;&gt;"0",ROW($AQ$6:$AQ$505)-ROW(INDEX($AQ$6:$AQ$505,1,1))+1),AQ339),1),INDEX(AdressBook!$B$6:$B$505,SMALL(IF(Calculations!$AD$7:$AD$506&lt;&gt;0,ROW($AQ$6:$AQ$505)-ROW(INDEX($AQ$6:$AQ$505,1,1))+1),AQ339),1)),"")</f>
        <v/>
      </c>
      <c r="AT339" s="227" t="str">
        <f t="shared" si="65"/>
        <v/>
      </c>
      <c r="AV339" s="199"/>
      <c r="AW339" s="199"/>
    </row>
    <row r="340" spans="2:49" hidden="1" x14ac:dyDescent="0.25">
      <c r="B340" s="390" t="str">
        <f>IFERROR(IF(LEN(INDEX(PlansAndNotes!$B$6:$B$2005,ROW(A340)-ROW($B$3)))=0,"",INDEX(PlansAndNotes!$B$6:$B$2005,ROW(A340)-ROW($B$3))),"")</f>
        <v/>
      </c>
      <c r="C340" s="361" t="str">
        <f t="shared" si="57"/>
        <v/>
      </c>
      <c r="D340" s="361" t="str">
        <f>IFERROR(IF(LEN(C340)&gt;0,IF(LEN(INDEX(TasksList!$C$6:$C$1005,MATCH(C340,TasksList!$B$6:$B$1005,0),1))=0,"",INDEX(TasksList!$C$6:$C$1005,MATCH(C340,TasksList!$B$6:$B$1005,0),1)),""),"")</f>
        <v/>
      </c>
      <c r="E340" s="361" t="str">
        <f>IFERROR(IF(LEN(C340)&gt;0,IF(LEN(INDEX(TasksList!$F$6:$F$1005,MATCH(C340,TasksList!$B$6:$B$1005,0),1))=0,"not set!",INDEX(TasksList!$F$6:$F$1005,MATCH(C340,TasksList!$B$6:$B$1005,0),1)),""),"")</f>
        <v/>
      </c>
      <c r="F340" s="360" t="str">
        <f>IFERROR(IF(LEN(D340)&gt;0,IF(LEN(INDEX(AdressBook!$D$6:$D$25,MATCH(D340,AdressBook!$B$6:$B$25,0),1))=0,"",INDEX(AdressBook!$D$6:$D$25,MATCH(D340,AdressBook!$B$6:$B$25,0),1)),""),"")</f>
        <v/>
      </c>
      <c r="G340" s="361" t="str">
        <f>IFERROR(IF(LEN(INDEX(PlansAndNotes!$F$6:$F$2005,ROW(B340)-ROW($C$3)))=0,"",INDEX(PlansAndNotes!$F$6:$F$2005,ROW(B340)-ROW($C$3))),"")</f>
        <v/>
      </c>
      <c r="H340" s="361" t="str">
        <f>IFERROR(IF(LEN(C340)&gt;0,IF(LEN(INDEX(TasksList!$G$6:$G$1005,MATCH(C340,TasksList!$B$6:$B$1005,0),1))=0,"",INDEX(TasksList!$G$6:$G$1005,MATCH(C340,TasksList!$B$6:$B$1005,0),1)),""),"")</f>
        <v/>
      </c>
      <c r="I340" s="381"/>
      <c r="J340" s="402" t="str">
        <f>IF(LEN(INDEX(TasksList!$B$6:$B$1005,ROW(J337),1))=0,"",INDEX(TasksList!$B$6:$B$1005,ROW(J337),1)&amp;" - "&amp;INDEX(TasksList!$D$6:$D$1005,ROW(J337),1))</f>
        <v/>
      </c>
      <c r="K340" s="402"/>
      <c r="L340" s="399" t="str">
        <f t="array" ref="L340">IFERROR(INDEX($J$4:$J$1003,SMALL($K$4:$K$1003,ROW(L340)-3),1),"")</f>
        <v/>
      </c>
      <c r="M340" s="206"/>
      <c r="N340" s="362" t="str">
        <f>IFERROR(IF(LEN(INDEX(PlansAndNotes!$D$6:$D$4005,ROW(B340)-ROW($C$3)))=0,"",INDEX(PlansAndNotes!$D$6:$D$4005,ROW(B340)-ROW($C$3))),"")</f>
        <v/>
      </c>
      <c r="O340" s="165" t="str">
        <f t="shared" si="58"/>
        <v/>
      </c>
      <c r="P340" s="363" t="str">
        <f>IFERROR(IF(LEN(INDEX(PlansAndNotes!$E$6:$E$4005,ROW(B340)-ROW($C$3)))=0,"",INDEX(PlansAndNotes!$E$6:$E$4005,ROW(B340)-ROW($C$3))),"")</f>
        <v/>
      </c>
      <c r="Q340" s="363" t="str">
        <f>IFERROR(IF(LEN(INDEX(PlansAndNotes!$G$6:$G$4005,ROW(B340)-ROW($C$3)))=0,"",INDEX(PlansAndNotes!$G$6:$G$4005,ROW(B340)-ROW($C$3))),"")</f>
        <v/>
      </c>
      <c r="R340" s="361" t="str">
        <f>IFERROR(IF(LEN(D340)&gt;0,IF(LEN(INDEX(AdressBook!$C$6:$C$25,MATCH(D340,AdressBook!$B$6:$B$25,0),1))=0,"",INDEX(AdressBook!$C$6:$C$25,MATCH(D340,AdressBook!$B$6:$B$25,0),1)),""),"")</f>
        <v/>
      </c>
      <c r="S340" s="165">
        <f>IF(LEN(C340)&gt;0,IFERROR(IF(MATCH(C340,C341:$C$4004,0)&gt;0,-1,ROW(S340)-ROW($S$3)),ROW(S340)-ROW($S$3)),-1)</f>
        <v>-1</v>
      </c>
      <c r="T340" s="165">
        <f t="shared" si="59"/>
        <v>0</v>
      </c>
      <c r="U340" s="165" t="str">
        <f t="shared" si="60"/>
        <v/>
      </c>
      <c r="V340" s="165" t="str">
        <f>IFERROR(IF(OR(C340="",S340&lt;0),"",IF(SUBTOTAL(3,C340:C340)=0,-1,SUBTOTAL(3,$C$4:C340))),"")</f>
        <v/>
      </c>
      <c r="W340" s="156" t="str">
        <f t="array" ref="W340">IF(LEN(C340)&gt;0,IFERROR(IF(MATCH(C340,$C$3:$C339,0)&gt;0,N340-INDEX($N$3:N339,SUMPRODUCT(MAX(ROW($C$3:$C339)*(C340=$C$3:$C339)))-2,1),""),""),"")</f>
        <v/>
      </c>
      <c r="X340" s="156">
        <f t="shared" ca="1" si="61"/>
        <v>1</v>
      </c>
      <c r="Y340" s="156">
        <f t="shared" ca="1" si="62"/>
        <v>1</v>
      </c>
      <c r="AB340" s="406"/>
      <c r="AC340" s="380"/>
      <c r="AD340" s="380">
        <f t="shared" si="63"/>
        <v>0</v>
      </c>
      <c r="AQ340" s="165" t="str">
        <f t="shared" si="64"/>
        <v/>
      </c>
      <c r="AR340" s="167" t="str">
        <f t="array" ref="AR340" xml:space="preserve"> IFERROR( IF(OR(DATERANGE="All Data",DATERANGE=""), INDEX(Calculations!$AC$7:$AC$506,SMALL(IF(Calculations!$AC$7:$AC$506&lt;&gt;"0",ROW($AQ$6:$AQ$505)-ROW(INDEX($AQ$6:$AQ$505,1,1))+1),AQ340),1),INDEX(Calculations!$AD$7:$AD$506,SMALL(IF(Calculations!$AD$7:$AD$506&lt;&gt;0,ROW($AQ$6:$AQ$505)-ROW(INDEX($AQ$6:$AQ$505,1,1))+1),AQ340),1)),"")</f>
        <v/>
      </c>
      <c r="AS340" s="164" t="str">
        <f t="array" ref="AS340" xml:space="preserve"> IFERROR(IF(OR(DATERANGE="All Data",DATERANGE=""),INDEX(AdressBook!$B$6:$B$505,SMALL(IF(Calculations!$AC$7:$AC$506&lt;&gt;"0",ROW($AQ$6:$AQ$505)-ROW(INDEX($AQ$6:$AQ$505,1,1))+1),AQ340),1),INDEX(AdressBook!$B$6:$B$505,SMALL(IF(Calculations!$AD$7:$AD$506&lt;&gt;0,ROW($AQ$6:$AQ$505)-ROW(INDEX($AQ$6:$AQ$505,1,1))+1),AQ340),1)),"")</f>
        <v/>
      </c>
      <c r="AT340" s="227" t="str">
        <f t="shared" si="65"/>
        <v/>
      </c>
      <c r="AV340" s="199"/>
      <c r="AW340" s="199"/>
    </row>
    <row r="341" spans="2:49" hidden="1" x14ac:dyDescent="0.25">
      <c r="B341" s="390" t="str">
        <f>IFERROR(IF(LEN(INDEX(PlansAndNotes!$B$6:$B$2005,ROW(A341)-ROW($B$3)))=0,"",INDEX(PlansAndNotes!$B$6:$B$2005,ROW(A341)-ROW($B$3))),"")</f>
        <v/>
      </c>
      <c r="C341" s="361" t="str">
        <f t="shared" si="57"/>
        <v/>
      </c>
      <c r="D341" s="361" t="str">
        <f>IFERROR(IF(LEN(C341)&gt;0,IF(LEN(INDEX(TasksList!$C$6:$C$1005,MATCH(C341,TasksList!$B$6:$B$1005,0),1))=0,"",INDEX(TasksList!$C$6:$C$1005,MATCH(C341,TasksList!$B$6:$B$1005,0),1)),""),"")</f>
        <v/>
      </c>
      <c r="E341" s="361" t="str">
        <f>IFERROR(IF(LEN(C341)&gt;0,IF(LEN(INDEX(TasksList!$F$6:$F$1005,MATCH(C341,TasksList!$B$6:$B$1005,0),1))=0,"not set!",INDEX(TasksList!$F$6:$F$1005,MATCH(C341,TasksList!$B$6:$B$1005,0),1)),""),"")</f>
        <v/>
      </c>
      <c r="F341" s="360" t="str">
        <f>IFERROR(IF(LEN(D341)&gt;0,IF(LEN(INDEX(AdressBook!$D$6:$D$25,MATCH(D341,AdressBook!$B$6:$B$25,0),1))=0,"",INDEX(AdressBook!$D$6:$D$25,MATCH(D341,AdressBook!$B$6:$B$25,0),1)),""),"")</f>
        <v/>
      </c>
      <c r="G341" s="361" t="str">
        <f>IFERROR(IF(LEN(INDEX(PlansAndNotes!$F$6:$F$2005,ROW(B341)-ROW($C$3)))=0,"",INDEX(PlansAndNotes!$F$6:$F$2005,ROW(B341)-ROW($C$3))),"")</f>
        <v/>
      </c>
      <c r="H341" s="361" t="str">
        <f>IFERROR(IF(LEN(C341)&gt;0,IF(LEN(INDEX(TasksList!$G$6:$G$1005,MATCH(C341,TasksList!$B$6:$B$1005,0),1))=0,"",INDEX(TasksList!$G$6:$G$1005,MATCH(C341,TasksList!$B$6:$B$1005,0),1)),""),"")</f>
        <v/>
      </c>
      <c r="I341" s="381"/>
      <c r="J341" s="402" t="str">
        <f>IF(LEN(INDEX(TasksList!$B$6:$B$1005,ROW(J338),1))=0,"",INDEX(TasksList!$B$6:$B$1005,ROW(J338),1)&amp;" - "&amp;INDEX(TasksList!$D$6:$D$1005,ROW(J338),1))</f>
        <v/>
      </c>
      <c r="K341" s="402"/>
      <c r="L341" s="399" t="str">
        <f t="array" ref="L341">IFERROR(INDEX($J$4:$J$1003,SMALL($K$4:$K$1003,ROW(L341)-3),1),"")</f>
        <v/>
      </c>
      <c r="M341" s="206"/>
      <c r="N341" s="362" t="str">
        <f>IFERROR(IF(LEN(INDEX(PlansAndNotes!$D$6:$D$4005,ROW(B341)-ROW($C$3)))=0,"",INDEX(PlansAndNotes!$D$6:$D$4005,ROW(B341)-ROW($C$3))),"")</f>
        <v/>
      </c>
      <c r="O341" s="165" t="str">
        <f t="shared" si="58"/>
        <v/>
      </c>
      <c r="P341" s="363" t="str">
        <f>IFERROR(IF(LEN(INDEX(PlansAndNotes!$E$6:$E$4005,ROW(B341)-ROW($C$3)))=0,"",INDEX(PlansAndNotes!$E$6:$E$4005,ROW(B341)-ROW($C$3))),"")</f>
        <v/>
      </c>
      <c r="Q341" s="363" t="str">
        <f>IFERROR(IF(LEN(INDEX(PlansAndNotes!$G$6:$G$4005,ROW(B341)-ROW($C$3)))=0,"",INDEX(PlansAndNotes!$G$6:$G$4005,ROW(B341)-ROW($C$3))),"")</f>
        <v/>
      </c>
      <c r="R341" s="361" t="str">
        <f>IFERROR(IF(LEN(D341)&gt;0,IF(LEN(INDEX(AdressBook!$C$6:$C$25,MATCH(D341,AdressBook!$B$6:$B$25,0),1))=0,"",INDEX(AdressBook!$C$6:$C$25,MATCH(D341,AdressBook!$B$6:$B$25,0),1)),""),"")</f>
        <v/>
      </c>
      <c r="S341" s="165">
        <f>IF(LEN(C341)&gt;0,IFERROR(IF(MATCH(C341,C342:$C$4004,0)&gt;0,-1,ROW(S341)-ROW($S$3)),ROW(S341)-ROW($S$3)),-1)</f>
        <v>-1</v>
      </c>
      <c r="T341" s="165">
        <f t="shared" si="59"/>
        <v>0</v>
      </c>
      <c r="U341" s="165" t="str">
        <f t="shared" si="60"/>
        <v/>
      </c>
      <c r="V341" s="165" t="str">
        <f>IFERROR(IF(OR(C341="",S341&lt;0),"",IF(SUBTOTAL(3,C341:C341)=0,-1,SUBTOTAL(3,$C$4:C341))),"")</f>
        <v/>
      </c>
      <c r="W341" s="156" t="str">
        <f t="array" ref="W341">IF(LEN(C341)&gt;0,IFERROR(IF(MATCH(C341,$C$3:$C340,0)&gt;0,N341-INDEX($N$3:N340,SUMPRODUCT(MAX(ROW($C$3:$C340)*(C341=$C$3:$C340)))-2,1),""),""),"")</f>
        <v/>
      </c>
      <c r="X341" s="156">
        <f t="shared" ca="1" si="61"/>
        <v>1</v>
      </c>
      <c r="Y341" s="156">
        <f t="shared" ca="1" si="62"/>
        <v>1</v>
      </c>
      <c r="AB341" s="406"/>
      <c r="AC341" s="380"/>
      <c r="AD341" s="380">
        <f t="shared" si="63"/>
        <v>0</v>
      </c>
      <c r="AQ341" s="165" t="str">
        <f t="shared" si="64"/>
        <v/>
      </c>
      <c r="AR341" s="167" t="str">
        <f t="array" ref="AR341" xml:space="preserve"> IFERROR( IF(OR(DATERANGE="All Data",DATERANGE=""), INDEX(Calculations!$AC$7:$AC$506,SMALL(IF(Calculations!$AC$7:$AC$506&lt;&gt;"0",ROW($AQ$6:$AQ$505)-ROW(INDEX($AQ$6:$AQ$505,1,1))+1),AQ341),1),INDEX(Calculations!$AD$7:$AD$506,SMALL(IF(Calculations!$AD$7:$AD$506&lt;&gt;0,ROW($AQ$6:$AQ$505)-ROW(INDEX($AQ$6:$AQ$505,1,1))+1),AQ341),1)),"")</f>
        <v/>
      </c>
      <c r="AS341" s="164" t="str">
        <f t="array" ref="AS341" xml:space="preserve"> IFERROR(IF(OR(DATERANGE="All Data",DATERANGE=""),INDEX(AdressBook!$B$6:$B$505,SMALL(IF(Calculations!$AC$7:$AC$506&lt;&gt;"0",ROW($AQ$6:$AQ$505)-ROW(INDEX($AQ$6:$AQ$505,1,1))+1),AQ341),1),INDEX(AdressBook!$B$6:$B$505,SMALL(IF(Calculations!$AD$7:$AD$506&lt;&gt;0,ROW($AQ$6:$AQ$505)-ROW(INDEX($AQ$6:$AQ$505,1,1))+1),AQ341),1)),"")</f>
        <v/>
      </c>
      <c r="AT341" s="227" t="str">
        <f t="shared" si="65"/>
        <v/>
      </c>
      <c r="AV341" s="199"/>
      <c r="AW341" s="199"/>
    </row>
    <row r="342" spans="2:49" hidden="1" x14ac:dyDescent="0.25">
      <c r="B342" s="390" t="str">
        <f>IFERROR(IF(LEN(INDEX(PlansAndNotes!$B$6:$B$2005,ROW(A342)-ROW($B$3)))=0,"",INDEX(PlansAndNotes!$B$6:$B$2005,ROW(A342)-ROW($B$3))),"")</f>
        <v/>
      </c>
      <c r="C342" s="361" t="str">
        <f t="shared" si="57"/>
        <v/>
      </c>
      <c r="D342" s="361" t="str">
        <f>IFERROR(IF(LEN(C342)&gt;0,IF(LEN(INDEX(TasksList!$C$6:$C$1005,MATCH(C342,TasksList!$B$6:$B$1005,0),1))=0,"",INDEX(TasksList!$C$6:$C$1005,MATCH(C342,TasksList!$B$6:$B$1005,0),1)),""),"")</f>
        <v/>
      </c>
      <c r="E342" s="361" t="str">
        <f>IFERROR(IF(LEN(C342)&gt;0,IF(LEN(INDEX(TasksList!$F$6:$F$1005,MATCH(C342,TasksList!$B$6:$B$1005,0),1))=0,"not set!",INDEX(TasksList!$F$6:$F$1005,MATCH(C342,TasksList!$B$6:$B$1005,0),1)),""),"")</f>
        <v/>
      </c>
      <c r="F342" s="360" t="str">
        <f>IFERROR(IF(LEN(D342)&gt;0,IF(LEN(INDEX(AdressBook!$D$6:$D$25,MATCH(D342,AdressBook!$B$6:$B$25,0),1))=0,"",INDEX(AdressBook!$D$6:$D$25,MATCH(D342,AdressBook!$B$6:$B$25,0),1)),""),"")</f>
        <v/>
      </c>
      <c r="G342" s="361" t="str">
        <f>IFERROR(IF(LEN(INDEX(PlansAndNotes!$F$6:$F$2005,ROW(B342)-ROW($C$3)))=0,"",INDEX(PlansAndNotes!$F$6:$F$2005,ROW(B342)-ROW($C$3))),"")</f>
        <v/>
      </c>
      <c r="H342" s="361" t="str">
        <f>IFERROR(IF(LEN(C342)&gt;0,IF(LEN(INDEX(TasksList!$G$6:$G$1005,MATCH(C342,TasksList!$B$6:$B$1005,0),1))=0,"",INDEX(TasksList!$G$6:$G$1005,MATCH(C342,TasksList!$B$6:$B$1005,0),1)),""),"")</f>
        <v/>
      </c>
      <c r="I342" s="381"/>
      <c r="J342" s="402" t="str">
        <f>IF(LEN(INDEX(TasksList!$B$6:$B$1005,ROW(J339),1))=0,"",INDEX(TasksList!$B$6:$B$1005,ROW(J339),1)&amp;" - "&amp;INDEX(TasksList!$D$6:$D$1005,ROW(J339),1))</f>
        <v/>
      </c>
      <c r="K342" s="402"/>
      <c r="L342" s="399" t="str">
        <f t="array" ref="L342">IFERROR(INDEX($J$4:$J$1003,SMALL($K$4:$K$1003,ROW(L342)-3),1),"")</f>
        <v/>
      </c>
      <c r="M342" s="206"/>
      <c r="N342" s="362" t="str">
        <f>IFERROR(IF(LEN(INDEX(PlansAndNotes!$D$6:$D$4005,ROW(B342)-ROW($C$3)))=0,"",INDEX(PlansAndNotes!$D$6:$D$4005,ROW(B342)-ROW($C$3))),"")</f>
        <v/>
      </c>
      <c r="O342" s="165" t="str">
        <f t="shared" si="58"/>
        <v/>
      </c>
      <c r="P342" s="363" t="str">
        <f>IFERROR(IF(LEN(INDEX(PlansAndNotes!$E$6:$E$4005,ROW(B342)-ROW($C$3)))=0,"",INDEX(PlansAndNotes!$E$6:$E$4005,ROW(B342)-ROW($C$3))),"")</f>
        <v/>
      </c>
      <c r="Q342" s="363" t="str">
        <f>IFERROR(IF(LEN(INDEX(PlansAndNotes!$G$6:$G$4005,ROW(B342)-ROW($C$3)))=0,"",INDEX(PlansAndNotes!$G$6:$G$4005,ROW(B342)-ROW($C$3))),"")</f>
        <v/>
      </c>
      <c r="R342" s="361" t="str">
        <f>IFERROR(IF(LEN(D342)&gt;0,IF(LEN(INDEX(AdressBook!$C$6:$C$25,MATCH(D342,AdressBook!$B$6:$B$25,0),1))=0,"",INDEX(AdressBook!$C$6:$C$25,MATCH(D342,AdressBook!$B$6:$B$25,0),1)),""),"")</f>
        <v/>
      </c>
      <c r="S342" s="165">
        <f>IF(LEN(C342)&gt;0,IFERROR(IF(MATCH(C342,C343:$C$4004,0)&gt;0,-1,ROW(S342)-ROW($S$3)),ROW(S342)-ROW($S$3)),-1)</f>
        <v>-1</v>
      </c>
      <c r="T342" s="165">
        <f t="shared" si="59"/>
        <v>0</v>
      </c>
      <c r="U342" s="165" t="str">
        <f t="shared" si="60"/>
        <v/>
      </c>
      <c r="V342" s="165" t="str">
        <f>IFERROR(IF(OR(C342="",S342&lt;0),"",IF(SUBTOTAL(3,C342:C342)=0,-1,SUBTOTAL(3,$C$4:C342))),"")</f>
        <v/>
      </c>
      <c r="W342" s="156" t="str">
        <f t="array" ref="W342">IF(LEN(C342)&gt;0,IFERROR(IF(MATCH(C342,$C$3:$C341,0)&gt;0,N342-INDEX($N$3:N341,SUMPRODUCT(MAX(ROW($C$3:$C341)*(C342=$C$3:$C341)))-2,1),""),""),"")</f>
        <v/>
      </c>
      <c r="X342" s="156">
        <f t="shared" ca="1" si="61"/>
        <v>1</v>
      </c>
      <c r="Y342" s="156">
        <f t="shared" ca="1" si="62"/>
        <v>1</v>
      </c>
      <c r="AB342" s="406"/>
      <c r="AC342" s="380"/>
      <c r="AD342" s="380">
        <f t="shared" si="63"/>
        <v>0</v>
      </c>
      <c r="AQ342" s="165" t="str">
        <f t="shared" si="64"/>
        <v/>
      </c>
      <c r="AR342" s="167" t="str">
        <f t="array" ref="AR342" xml:space="preserve"> IFERROR( IF(OR(DATERANGE="All Data",DATERANGE=""), INDEX(Calculations!$AC$7:$AC$506,SMALL(IF(Calculations!$AC$7:$AC$506&lt;&gt;"0",ROW($AQ$6:$AQ$505)-ROW(INDEX($AQ$6:$AQ$505,1,1))+1),AQ342),1),INDEX(Calculations!$AD$7:$AD$506,SMALL(IF(Calculations!$AD$7:$AD$506&lt;&gt;0,ROW($AQ$6:$AQ$505)-ROW(INDEX($AQ$6:$AQ$505,1,1))+1),AQ342),1)),"")</f>
        <v/>
      </c>
      <c r="AS342" s="164" t="str">
        <f t="array" ref="AS342" xml:space="preserve"> IFERROR(IF(OR(DATERANGE="All Data",DATERANGE=""),INDEX(AdressBook!$B$6:$B$505,SMALL(IF(Calculations!$AC$7:$AC$506&lt;&gt;"0",ROW($AQ$6:$AQ$505)-ROW(INDEX($AQ$6:$AQ$505,1,1))+1),AQ342),1),INDEX(AdressBook!$B$6:$B$505,SMALL(IF(Calculations!$AD$7:$AD$506&lt;&gt;0,ROW($AQ$6:$AQ$505)-ROW(INDEX($AQ$6:$AQ$505,1,1))+1),AQ342),1)),"")</f>
        <v/>
      </c>
      <c r="AT342" s="227" t="str">
        <f t="shared" si="65"/>
        <v/>
      </c>
      <c r="AV342" s="199"/>
      <c r="AW342" s="199"/>
    </row>
    <row r="343" spans="2:49" hidden="1" x14ac:dyDescent="0.25">
      <c r="B343" s="390" t="str">
        <f>IFERROR(IF(LEN(INDEX(PlansAndNotes!$B$6:$B$2005,ROW(A343)-ROW($B$3)))=0,"",INDEX(PlansAndNotes!$B$6:$B$2005,ROW(A343)-ROW($B$3))),"")</f>
        <v/>
      </c>
      <c r="C343" s="361" t="str">
        <f t="shared" si="57"/>
        <v/>
      </c>
      <c r="D343" s="361" t="str">
        <f>IFERROR(IF(LEN(C343)&gt;0,IF(LEN(INDEX(TasksList!$C$6:$C$1005,MATCH(C343,TasksList!$B$6:$B$1005,0),1))=0,"",INDEX(TasksList!$C$6:$C$1005,MATCH(C343,TasksList!$B$6:$B$1005,0),1)),""),"")</f>
        <v/>
      </c>
      <c r="E343" s="361" t="str">
        <f>IFERROR(IF(LEN(C343)&gt;0,IF(LEN(INDEX(TasksList!$F$6:$F$1005,MATCH(C343,TasksList!$B$6:$B$1005,0),1))=0,"not set!",INDEX(TasksList!$F$6:$F$1005,MATCH(C343,TasksList!$B$6:$B$1005,0),1)),""),"")</f>
        <v/>
      </c>
      <c r="F343" s="360" t="str">
        <f>IFERROR(IF(LEN(D343)&gt;0,IF(LEN(INDEX(AdressBook!$D$6:$D$25,MATCH(D343,AdressBook!$B$6:$B$25,0),1))=0,"",INDEX(AdressBook!$D$6:$D$25,MATCH(D343,AdressBook!$B$6:$B$25,0),1)),""),"")</f>
        <v/>
      </c>
      <c r="G343" s="361" t="str">
        <f>IFERROR(IF(LEN(INDEX(PlansAndNotes!$F$6:$F$2005,ROW(B343)-ROW($C$3)))=0,"",INDEX(PlansAndNotes!$F$6:$F$2005,ROW(B343)-ROW($C$3))),"")</f>
        <v/>
      </c>
      <c r="H343" s="361" t="str">
        <f>IFERROR(IF(LEN(C343)&gt;0,IF(LEN(INDEX(TasksList!$G$6:$G$1005,MATCH(C343,TasksList!$B$6:$B$1005,0),1))=0,"",INDEX(TasksList!$G$6:$G$1005,MATCH(C343,TasksList!$B$6:$B$1005,0),1)),""),"")</f>
        <v/>
      </c>
      <c r="I343" s="381"/>
      <c r="J343" s="402" t="str">
        <f>IF(LEN(INDEX(TasksList!$B$6:$B$1005,ROW(J340),1))=0,"",INDEX(TasksList!$B$6:$B$1005,ROW(J340),1)&amp;" - "&amp;INDEX(TasksList!$D$6:$D$1005,ROW(J340),1))</f>
        <v/>
      </c>
      <c r="K343" s="402"/>
      <c r="L343" s="399" t="str">
        <f t="array" ref="L343">IFERROR(INDEX($J$4:$J$1003,SMALL($K$4:$K$1003,ROW(L343)-3),1),"")</f>
        <v/>
      </c>
      <c r="M343" s="206"/>
      <c r="N343" s="362" t="str">
        <f>IFERROR(IF(LEN(INDEX(PlansAndNotes!$D$6:$D$4005,ROW(B343)-ROW($C$3)))=0,"",INDEX(PlansAndNotes!$D$6:$D$4005,ROW(B343)-ROW($C$3))),"")</f>
        <v/>
      </c>
      <c r="O343" s="165" t="str">
        <f t="shared" si="58"/>
        <v/>
      </c>
      <c r="P343" s="363" t="str">
        <f>IFERROR(IF(LEN(INDEX(PlansAndNotes!$E$6:$E$4005,ROW(B343)-ROW($C$3)))=0,"",INDEX(PlansAndNotes!$E$6:$E$4005,ROW(B343)-ROW($C$3))),"")</f>
        <v/>
      </c>
      <c r="Q343" s="363" t="str">
        <f>IFERROR(IF(LEN(INDEX(PlansAndNotes!$G$6:$G$4005,ROW(B343)-ROW($C$3)))=0,"",INDEX(PlansAndNotes!$G$6:$G$4005,ROW(B343)-ROW($C$3))),"")</f>
        <v/>
      </c>
      <c r="R343" s="361" t="str">
        <f>IFERROR(IF(LEN(D343)&gt;0,IF(LEN(INDEX(AdressBook!$C$6:$C$25,MATCH(D343,AdressBook!$B$6:$B$25,0),1))=0,"",INDEX(AdressBook!$C$6:$C$25,MATCH(D343,AdressBook!$B$6:$B$25,0),1)),""),"")</f>
        <v/>
      </c>
      <c r="S343" s="165">
        <f>IF(LEN(C343)&gt;0,IFERROR(IF(MATCH(C343,C344:$C$4004,0)&gt;0,-1,ROW(S343)-ROW($S$3)),ROW(S343)-ROW($S$3)),-1)</f>
        <v>-1</v>
      </c>
      <c r="T343" s="165">
        <f t="shared" si="59"/>
        <v>0</v>
      </c>
      <c r="U343" s="165" t="str">
        <f t="shared" si="60"/>
        <v/>
      </c>
      <c r="V343" s="165" t="str">
        <f>IFERROR(IF(OR(C343="",S343&lt;0),"",IF(SUBTOTAL(3,C343:C343)=0,-1,SUBTOTAL(3,$C$4:C343))),"")</f>
        <v/>
      </c>
      <c r="W343" s="156" t="str">
        <f t="array" ref="W343">IF(LEN(C343)&gt;0,IFERROR(IF(MATCH(C343,$C$3:$C342,0)&gt;0,N343-INDEX($N$3:N342,SUMPRODUCT(MAX(ROW($C$3:$C342)*(C343=$C$3:$C342)))-2,1),""),""),"")</f>
        <v/>
      </c>
      <c r="X343" s="156">
        <f t="shared" ca="1" si="61"/>
        <v>1</v>
      </c>
      <c r="Y343" s="156">
        <f t="shared" ca="1" si="62"/>
        <v>1</v>
      </c>
      <c r="AB343" s="406"/>
      <c r="AC343" s="380"/>
      <c r="AD343" s="380">
        <f t="shared" si="63"/>
        <v>0</v>
      </c>
      <c r="AQ343" s="165" t="str">
        <f t="shared" si="64"/>
        <v/>
      </c>
      <c r="AR343" s="167" t="str">
        <f t="array" ref="AR343" xml:space="preserve"> IFERROR( IF(OR(DATERANGE="All Data",DATERANGE=""), INDEX(Calculations!$AC$7:$AC$506,SMALL(IF(Calculations!$AC$7:$AC$506&lt;&gt;"0",ROW($AQ$6:$AQ$505)-ROW(INDEX($AQ$6:$AQ$505,1,1))+1),AQ343),1),INDEX(Calculations!$AD$7:$AD$506,SMALL(IF(Calculations!$AD$7:$AD$506&lt;&gt;0,ROW($AQ$6:$AQ$505)-ROW(INDEX($AQ$6:$AQ$505,1,1))+1),AQ343),1)),"")</f>
        <v/>
      </c>
      <c r="AS343" s="164" t="str">
        <f t="array" ref="AS343" xml:space="preserve"> IFERROR(IF(OR(DATERANGE="All Data",DATERANGE=""),INDEX(AdressBook!$B$6:$B$505,SMALL(IF(Calculations!$AC$7:$AC$506&lt;&gt;"0",ROW($AQ$6:$AQ$505)-ROW(INDEX($AQ$6:$AQ$505,1,1))+1),AQ343),1),INDEX(AdressBook!$B$6:$B$505,SMALL(IF(Calculations!$AD$7:$AD$506&lt;&gt;0,ROW($AQ$6:$AQ$505)-ROW(INDEX($AQ$6:$AQ$505,1,1))+1),AQ343),1)),"")</f>
        <v/>
      </c>
      <c r="AT343" s="227" t="str">
        <f t="shared" si="65"/>
        <v/>
      </c>
      <c r="AV343" s="199"/>
      <c r="AW343" s="199"/>
    </row>
    <row r="344" spans="2:49" hidden="1" x14ac:dyDescent="0.25">
      <c r="B344" s="390" t="str">
        <f>IFERROR(IF(LEN(INDEX(PlansAndNotes!$B$6:$B$2005,ROW(A344)-ROW($B$3)))=0,"",INDEX(PlansAndNotes!$B$6:$B$2005,ROW(A344)-ROW($B$3))),"")</f>
        <v/>
      </c>
      <c r="C344" s="361" t="str">
        <f t="shared" si="57"/>
        <v/>
      </c>
      <c r="D344" s="361" t="str">
        <f>IFERROR(IF(LEN(C344)&gt;0,IF(LEN(INDEX(TasksList!$C$6:$C$1005,MATCH(C344,TasksList!$B$6:$B$1005,0),1))=0,"",INDEX(TasksList!$C$6:$C$1005,MATCH(C344,TasksList!$B$6:$B$1005,0),1)),""),"")</f>
        <v/>
      </c>
      <c r="E344" s="361" t="str">
        <f>IFERROR(IF(LEN(C344)&gt;0,IF(LEN(INDEX(TasksList!$F$6:$F$1005,MATCH(C344,TasksList!$B$6:$B$1005,0),1))=0,"not set!",INDEX(TasksList!$F$6:$F$1005,MATCH(C344,TasksList!$B$6:$B$1005,0),1)),""),"")</f>
        <v/>
      </c>
      <c r="F344" s="360" t="str">
        <f>IFERROR(IF(LEN(D344)&gt;0,IF(LEN(INDEX(AdressBook!$D$6:$D$25,MATCH(D344,AdressBook!$B$6:$B$25,0),1))=0,"",INDEX(AdressBook!$D$6:$D$25,MATCH(D344,AdressBook!$B$6:$B$25,0),1)),""),"")</f>
        <v/>
      </c>
      <c r="G344" s="361" t="str">
        <f>IFERROR(IF(LEN(INDEX(PlansAndNotes!$F$6:$F$2005,ROW(B344)-ROW($C$3)))=0,"",INDEX(PlansAndNotes!$F$6:$F$2005,ROW(B344)-ROW($C$3))),"")</f>
        <v/>
      </c>
      <c r="H344" s="361" t="str">
        <f>IFERROR(IF(LEN(C344)&gt;0,IF(LEN(INDEX(TasksList!$G$6:$G$1005,MATCH(C344,TasksList!$B$6:$B$1005,0),1))=0,"",INDEX(TasksList!$G$6:$G$1005,MATCH(C344,TasksList!$B$6:$B$1005,0),1)),""),"")</f>
        <v/>
      </c>
      <c r="I344" s="381"/>
      <c r="J344" s="402" t="str">
        <f>IF(LEN(INDEX(TasksList!$B$6:$B$1005,ROW(J341),1))=0,"",INDEX(TasksList!$B$6:$B$1005,ROW(J341),1)&amp;" - "&amp;INDEX(TasksList!$D$6:$D$1005,ROW(J341),1))</f>
        <v/>
      </c>
      <c r="K344" s="402"/>
      <c r="L344" s="399" t="str">
        <f t="array" ref="L344">IFERROR(INDEX($J$4:$J$1003,SMALL($K$4:$K$1003,ROW(L344)-3),1),"")</f>
        <v/>
      </c>
      <c r="M344" s="206"/>
      <c r="N344" s="362" t="str">
        <f>IFERROR(IF(LEN(INDEX(PlansAndNotes!$D$6:$D$4005,ROW(B344)-ROW($C$3)))=0,"",INDEX(PlansAndNotes!$D$6:$D$4005,ROW(B344)-ROW($C$3))),"")</f>
        <v/>
      </c>
      <c r="O344" s="165" t="str">
        <f t="shared" si="58"/>
        <v/>
      </c>
      <c r="P344" s="363" t="str">
        <f>IFERROR(IF(LEN(INDEX(PlansAndNotes!$E$6:$E$4005,ROW(B344)-ROW($C$3)))=0,"",INDEX(PlansAndNotes!$E$6:$E$4005,ROW(B344)-ROW($C$3))),"")</f>
        <v/>
      </c>
      <c r="Q344" s="363" t="str">
        <f>IFERROR(IF(LEN(INDEX(PlansAndNotes!$G$6:$G$4005,ROW(B344)-ROW($C$3)))=0,"",INDEX(PlansAndNotes!$G$6:$G$4005,ROW(B344)-ROW($C$3))),"")</f>
        <v/>
      </c>
      <c r="R344" s="361" t="str">
        <f>IFERROR(IF(LEN(D344)&gt;0,IF(LEN(INDEX(AdressBook!$C$6:$C$25,MATCH(D344,AdressBook!$B$6:$B$25,0),1))=0,"",INDEX(AdressBook!$C$6:$C$25,MATCH(D344,AdressBook!$B$6:$B$25,0),1)),""),"")</f>
        <v/>
      </c>
      <c r="S344" s="165">
        <f>IF(LEN(C344)&gt;0,IFERROR(IF(MATCH(C344,C345:$C$4004,0)&gt;0,-1,ROW(S344)-ROW($S$3)),ROW(S344)-ROW($S$3)),-1)</f>
        <v>-1</v>
      </c>
      <c r="T344" s="165">
        <f t="shared" si="59"/>
        <v>0</v>
      </c>
      <c r="U344" s="165" t="str">
        <f t="shared" si="60"/>
        <v/>
      </c>
      <c r="V344" s="165" t="str">
        <f>IFERROR(IF(OR(C344="",S344&lt;0),"",IF(SUBTOTAL(3,C344:C344)=0,-1,SUBTOTAL(3,$C$4:C344))),"")</f>
        <v/>
      </c>
      <c r="W344" s="156" t="str">
        <f t="array" ref="W344">IF(LEN(C344)&gt;0,IFERROR(IF(MATCH(C344,$C$3:$C343,0)&gt;0,N344-INDEX($N$3:N343,SUMPRODUCT(MAX(ROW($C$3:$C343)*(C344=$C$3:$C343)))-2,1),""),""),"")</f>
        <v/>
      </c>
      <c r="X344" s="156">
        <f t="shared" ca="1" si="61"/>
        <v>1</v>
      </c>
      <c r="Y344" s="156">
        <f t="shared" ca="1" si="62"/>
        <v>1</v>
      </c>
      <c r="AB344" s="406"/>
      <c r="AC344" s="380"/>
      <c r="AD344" s="380">
        <f t="shared" si="63"/>
        <v>0</v>
      </c>
      <c r="AQ344" s="165" t="str">
        <f t="shared" si="64"/>
        <v/>
      </c>
      <c r="AR344" s="167" t="str">
        <f t="array" ref="AR344" xml:space="preserve"> IFERROR( IF(OR(DATERANGE="All Data",DATERANGE=""), INDEX(Calculations!$AC$7:$AC$506,SMALL(IF(Calculations!$AC$7:$AC$506&lt;&gt;"0",ROW($AQ$6:$AQ$505)-ROW(INDEX($AQ$6:$AQ$505,1,1))+1),AQ344),1),INDEX(Calculations!$AD$7:$AD$506,SMALL(IF(Calculations!$AD$7:$AD$506&lt;&gt;0,ROW($AQ$6:$AQ$505)-ROW(INDEX($AQ$6:$AQ$505,1,1))+1),AQ344),1)),"")</f>
        <v/>
      </c>
      <c r="AS344" s="164" t="str">
        <f t="array" ref="AS344" xml:space="preserve"> IFERROR(IF(OR(DATERANGE="All Data",DATERANGE=""),INDEX(AdressBook!$B$6:$B$505,SMALL(IF(Calculations!$AC$7:$AC$506&lt;&gt;"0",ROW($AQ$6:$AQ$505)-ROW(INDEX($AQ$6:$AQ$505,1,1))+1),AQ344),1),INDEX(AdressBook!$B$6:$B$505,SMALL(IF(Calculations!$AD$7:$AD$506&lt;&gt;0,ROW($AQ$6:$AQ$505)-ROW(INDEX($AQ$6:$AQ$505,1,1))+1),AQ344),1)),"")</f>
        <v/>
      </c>
      <c r="AT344" s="227" t="str">
        <f t="shared" si="65"/>
        <v/>
      </c>
      <c r="AV344" s="199"/>
      <c r="AW344" s="199"/>
    </row>
    <row r="345" spans="2:49" hidden="1" x14ac:dyDescent="0.25">
      <c r="B345" s="390" t="str">
        <f>IFERROR(IF(LEN(INDEX(PlansAndNotes!$B$6:$B$2005,ROW(A345)-ROW($B$3)))=0,"",INDEX(PlansAndNotes!$B$6:$B$2005,ROW(A345)-ROW($B$3))),"")</f>
        <v/>
      </c>
      <c r="C345" s="361" t="str">
        <f t="shared" si="57"/>
        <v/>
      </c>
      <c r="D345" s="361" t="str">
        <f>IFERROR(IF(LEN(C345)&gt;0,IF(LEN(INDEX(TasksList!$C$6:$C$1005,MATCH(C345,TasksList!$B$6:$B$1005,0),1))=0,"",INDEX(TasksList!$C$6:$C$1005,MATCH(C345,TasksList!$B$6:$B$1005,0),1)),""),"")</f>
        <v/>
      </c>
      <c r="E345" s="361" t="str">
        <f>IFERROR(IF(LEN(C345)&gt;0,IF(LEN(INDEX(TasksList!$F$6:$F$1005,MATCH(C345,TasksList!$B$6:$B$1005,0),1))=0,"not set!",INDEX(TasksList!$F$6:$F$1005,MATCH(C345,TasksList!$B$6:$B$1005,0),1)),""),"")</f>
        <v/>
      </c>
      <c r="F345" s="360" t="str">
        <f>IFERROR(IF(LEN(D345)&gt;0,IF(LEN(INDEX(AdressBook!$D$6:$D$25,MATCH(D345,AdressBook!$B$6:$B$25,0),1))=0,"",INDEX(AdressBook!$D$6:$D$25,MATCH(D345,AdressBook!$B$6:$B$25,0),1)),""),"")</f>
        <v/>
      </c>
      <c r="G345" s="361" t="str">
        <f>IFERROR(IF(LEN(INDEX(PlansAndNotes!$F$6:$F$2005,ROW(B345)-ROW($C$3)))=0,"",INDEX(PlansAndNotes!$F$6:$F$2005,ROW(B345)-ROW($C$3))),"")</f>
        <v/>
      </c>
      <c r="H345" s="361" t="str">
        <f>IFERROR(IF(LEN(C345)&gt;0,IF(LEN(INDEX(TasksList!$G$6:$G$1005,MATCH(C345,TasksList!$B$6:$B$1005,0),1))=0,"",INDEX(TasksList!$G$6:$G$1005,MATCH(C345,TasksList!$B$6:$B$1005,0),1)),""),"")</f>
        <v/>
      </c>
      <c r="I345" s="381"/>
      <c r="J345" s="402" t="str">
        <f>IF(LEN(INDEX(TasksList!$B$6:$B$1005,ROW(J342),1))=0,"",INDEX(TasksList!$B$6:$B$1005,ROW(J342),1)&amp;" - "&amp;INDEX(TasksList!$D$6:$D$1005,ROW(J342),1))</f>
        <v/>
      </c>
      <c r="K345" s="402"/>
      <c r="L345" s="399" t="str">
        <f t="array" ref="L345">IFERROR(INDEX($J$4:$J$1003,SMALL($K$4:$K$1003,ROW(L345)-3),1),"")</f>
        <v/>
      </c>
      <c r="M345" s="206"/>
      <c r="N345" s="362" t="str">
        <f>IFERROR(IF(LEN(INDEX(PlansAndNotes!$D$6:$D$4005,ROW(B345)-ROW($C$3)))=0,"",INDEX(PlansAndNotes!$D$6:$D$4005,ROW(B345)-ROW($C$3))),"")</f>
        <v/>
      </c>
      <c r="O345" s="165" t="str">
        <f t="shared" si="58"/>
        <v/>
      </c>
      <c r="P345" s="363" t="str">
        <f>IFERROR(IF(LEN(INDEX(PlansAndNotes!$E$6:$E$4005,ROW(B345)-ROW($C$3)))=0,"",INDEX(PlansAndNotes!$E$6:$E$4005,ROW(B345)-ROW($C$3))),"")</f>
        <v/>
      </c>
      <c r="Q345" s="363" t="str">
        <f>IFERROR(IF(LEN(INDEX(PlansAndNotes!$G$6:$G$4005,ROW(B345)-ROW($C$3)))=0,"",INDEX(PlansAndNotes!$G$6:$G$4005,ROW(B345)-ROW($C$3))),"")</f>
        <v/>
      </c>
      <c r="R345" s="361" t="str">
        <f>IFERROR(IF(LEN(D345)&gt;0,IF(LEN(INDEX(AdressBook!$C$6:$C$25,MATCH(D345,AdressBook!$B$6:$B$25,0),1))=0,"",INDEX(AdressBook!$C$6:$C$25,MATCH(D345,AdressBook!$B$6:$B$25,0),1)),""),"")</f>
        <v/>
      </c>
      <c r="S345" s="165">
        <f>IF(LEN(C345)&gt;0,IFERROR(IF(MATCH(C345,C346:$C$4004,0)&gt;0,-1,ROW(S345)-ROW($S$3)),ROW(S345)-ROW($S$3)),-1)</f>
        <v>-1</v>
      </c>
      <c r="T345" s="165">
        <f t="shared" si="59"/>
        <v>0</v>
      </c>
      <c r="U345" s="165" t="str">
        <f t="shared" si="60"/>
        <v/>
      </c>
      <c r="V345" s="165" t="str">
        <f>IFERROR(IF(OR(C345="",S345&lt;0),"",IF(SUBTOTAL(3,C345:C345)=0,-1,SUBTOTAL(3,$C$4:C345))),"")</f>
        <v/>
      </c>
      <c r="W345" s="156" t="str">
        <f t="array" ref="W345">IF(LEN(C345)&gt;0,IFERROR(IF(MATCH(C345,$C$3:$C344,0)&gt;0,N345-INDEX($N$3:N344,SUMPRODUCT(MAX(ROW($C$3:$C344)*(C345=$C$3:$C344)))-2,1),""),""),"")</f>
        <v/>
      </c>
      <c r="X345" s="156">
        <f t="shared" ca="1" si="61"/>
        <v>1</v>
      </c>
      <c r="Y345" s="156">
        <f t="shared" ca="1" si="62"/>
        <v>1</v>
      </c>
      <c r="AB345" s="406"/>
      <c r="AC345" s="380"/>
      <c r="AD345" s="380">
        <f t="shared" si="63"/>
        <v>0</v>
      </c>
      <c r="AQ345" s="165" t="str">
        <f t="shared" si="64"/>
        <v/>
      </c>
      <c r="AR345" s="167" t="str">
        <f t="array" ref="AR345" xml:space="preserve"> IFERROR( IF(OR(DATERANGE="All Data",DATERANGE=""), INDEX(Calculations!$AC$7:$AC$506,SMALL(IF(Calculations!$AC$7:$AC$506&lt;&gt;"0",ROW($AQ$6:$AQ$505)-ROW(INDEX($AQ$6:$AQ$505,1,1))+1),AQ345),1),INDEX(Calculations!$AD$7:$AD$506,SMALL(IF(Calculations!$AD$7:$AD$506&lt;&gt;0,ROW($AQ$6:$AQ$505)-ROW(INDEX($AQ$6:$AQ$505,1,1))+1),AQ345),1)),"")</f>
        <v/>
      </c>
      <c r="AS345" s="164" t="str">
        <f t="array" ref="AS345" xml:space="preserve"> IFERROR(IF(OR(DATERANGE="All Data",DATERANGE=""),INDEX(AdressBook!$B$6:$B$505,SMALL(IF(Calculations!$AC$7:$AC$506&lt;&gt;"0",ROW($AQ$6:$AQ$505)-ROW(INDEX($AQ$6:$AQ$505,1,1))+1),AQ345),1),INDEX(AdressBook!$B$6:$B$505,SMALL(IF(Calculations!$AD$7:$AD$506&lt;&gt;0,ROW($AQ$6:$AQ$505)-ROW(INDEX($AQ$6:$AQ$505,1,1))+1),AQ345),1)),"")</f>
        <v/>
      </c>
      <c r="AT345" s="227" t="str">
        <f t="shared" si="65"/>
        <v/>
      </c>
      <c r="AV345" s="199"/>
      <c r="AW345" s="199"/>
    </row>
    <row r="346" spans="2:49" hidden="1" x14ac:dyDescent="0.25">
      <c r="B346" s="390" t="str">
        <f>IFERROR(IF(LEN(INDEX(PlansAndNotes!$B$6:$B$2005,ROW(A346)-ROW($B$3)))=0,"",INDEX(PlansAndNotes!$B$6:$B$2005,ROW(A346)-ROW($B$3))),"")</f>
        <v/>
      </c>
      <c r="C346" s="361" t="str">
        <f t="shared" si="57"/>
        <v/>
      </c>
      <c r="D346" s="361" t="str">
        <f>IFERROR(IF(LEN(C346)&gt;0,IF(LEN(INDEX(TasksList!$C$6:$C$1005,MATCH(C346,TasksList!$B$6:$B$1005,0),1))=0,"",INDEX(TasksList!$C$6:$C$1005,MATCH(C346,TasksList!$B$6:$B$1005,0),1)),""),"")</f>
        <v/>
      </c>
      <c r="E346" s="361" t="str">
        <f>IFERROR(IF(LEN(C346)&gt;0,IF(LEN(INDEX(TasksList!$F$6:$F$1005,MATCH(C346,TasksList!$B$6:$B$1005,0),1))=0,"not set!",INDEX(TasksList!$F$6:$F$1005,MATCH(C346,TasksList!$B$6:$B$1005,0),1)),""),"")</f>
        <v/>
      </c>
      <c r="F346" s="360" t="str">
        <f>IFERROR(IF(LEN(D346)&gt;0,IF(LEN(INDEX(AdressBook!$D$6:$D$25,MATCH(D346,AdressBook!$B$6:$B$25,0),1))=0,"",INDEX(AdressBook!$D$6:$D$25,MATCH(D346,AdressBook!$B$6:$B$25,0),1)),""),"")</f>
        <v/>
      </c>
      <c r="G346" s="361" t="str">
        <f>IFERROR(IF(LEN(INDEX(PlansAndNotes!$F$6:$F$2005,ROW(B346)-ROW($C$3)))=0,"",INDEX(PlansAndNotes!$F$6:$F$2005,ROW(B346)-ROW($C$3))),"")</f>
        <v/>
      </c>
      <c r="H346" s="361" t="str">
        <f>IFERROR(IF(LEN(C346)&gt;0,IF(LEN(INDEX(TasksList!$G$6:$G$1005,MATCH(C346,TasksList!$B$6:$B$1005,0),1))=0,"",INDEX(TasksList!$G$6:$G$1005,MATCH(C346,TasksList!$B$6:$B$1005,0),1)),""),"")</f>
        <v/>
      </c>
      <c r="I346" s="381"/>
      <c r="J346" s="402" t="str">
        <f>IF(LEN(INDEX(TasksList!$B$6:$B$1005,ROW(J343),1))=0,"",INDEX(TasksList!$B$6:$B$1005,ROW(J343),1)&amp;" - "&amp;INDEX(TasksList!$D$6:$D$1005,ROW(J343),1))</f>
        <v/>
      </c>
      <c r="K346" s="402"/>
      <c r="L346" s="399" t="str">
        <f t="array" ref="L346">IFERROR(INDEX($J$4:$J$1003,SMALL($K$4:$K$1003,ROW(L346)-3),1),"")</f>
        <v/>
      </c>
      <c r="M346" s="206"/>
      <c r="N346" s="362" t="str">
        <f>IFERROR(IF(LEN(INDEX(PlansAndNotes!$D$6:$D$4005,ROW(B346)-ROW($C$3)))=0,"",INDEX(PlansAndNotes!$D$6:$D$4005,ROW(B346)-ROW($C$3))),"")</f>
        <v/>
      </c>
      <c r="O346" s="165" t="str">
        <f t="shared" si="58"/>
        <v/>
      </c>
      <c r="P346" s="363" t="str">
        <f>IFERROR(IF(LEN(INDEX(PlansAndNotes!$E$6:$E$4005,ROW(B346)-ROW($C$3)))=0,"",INDEX(PlansAndNotes!$E$6:$E$4005,ROW(B346)-ROW($C$3))),"")</f>
        <v/>
      </c>
      <c r="Q346" s="363" t="str">
        <f>IFERROR(IF(LEN(INDEX(PlansAndNotes!$G$6:$G$4005,ROW(B346)-ROW($C$3)))=0,"",INDEX(PlansAndNotes!$G$6:$G$4005,ROW(B346)-ROW($C$3))),"")</f>
        <v/>
      </c>
      <c r="R346" s="361" t="str">
        <f>IFERROR(IF(LEN(D346)&gt;0,IF(LEN(INDEX(AdressBook!$C$6:$C$25,MATCH(D346,AdressBook!$B$6:$B$25,0),1))=0,"",INDEX(AdressBook!$C$6:$C$25,MATCH(D346,AdressBook!$B$6:$B$25,0),1)),""),"")</f>
        <v/>
      </c>
      <c r="S346" s="165">
        <f>IF(LEN(C346)&gt;0,IFERROR(IF(MATCH(C346,C347:$C$4004,0)&gt;0,-1,ROW(S346)-ROW($S$3)),ROW(S346)-ROW($S$3)),-1)</f>
        <v>-1</v>
      </c>
      <c r="T346" s="165">
        <f t="shared" si="59"/>
        <v>0</v>
      </c>
      <c r="U346" s="165" t="str">
        <f t="shared" si="60"/>
        <v/>
      </c>
      <c r="V346" s="165" t="str">
        <f>IFERROR(IF(OR(C346="",S346&lt;0),"",IF(SUBTOTAL(3,C346:C346)=0,-1,SUBTOTAL(3,$C$4:C346))),"")</f>
        <v/>
      </c>
      <c r="W346" s="156" t="str">
        <f t="array" ref="W346">IF(LEN(C346)&gt;0,IFERROR(IF(MATCH(C346,$C$3:$C345,0)&gt;0,N346-INDEX($N$3:N345,SUMPRODUCT(MAX(ROW($C$3:$C345)*(C346=$C$3:$C345)))-2,1),""),""),"")</f>
        <v/>
      </c>
      <c r="X346" s="156">
        <f t="shared" ca="1" si="61"/>
        <v>1</v>
      </c>
      <c r="Y346" s="156">
        <f t="shared" ca="1" si="62"/>
        <v>1</v>
      </c>
      <c r="AB346" s="406"/>
      <c r="AC346" s="380"/>
      <c r="AD346" s="380">
        <f t="shared" si="63"/>
        <v>0</v>
      </c>
      <c r="AQ346" s="165" t="str">
        <f t="shared" si="64"/>
        <v/>
      </c>
      <c r="AR346" s="167" t="str">
        <f t="array" ref="AR346" xml:space="preserve"> IFERROR( IF(OR(DATERANGE="All Data",DATERANGE=""), INDEX(Calculations!$AC$7:$AC$506,SMALL(IF(Calculations!$AC$7:$AC$506&lt;&gt;"0",ROW($AQ$6:$AQ$505)-ROW(INDEX($AQ$6:$AQ$505,1,1))+1),AQ346),1),INDEX(Calculations!$AD$7:$AD$506,SMALL(IF(Calculations!$AD$7:$AD$506&lt;&gt;0,ROW($AQ$6:$AQ$505)-ROW(INDEX($AQ$6:$AQ$505,1,1))+1),AQ346),1)),"")</f>
        <v/>
      </c>
      <c r="AS346" s="164" t="str">
        <f t="array" ref="AS346" xml:space="preserve"> IFERROR(IF(OR(DATERANGE="All Data",DATERANGE=""),INDEX(AdressBook!$B$6:$B$505,SMALL(IF(Calculations!$AC$7:$AC$506&lt;&gt;"0",ROW($AQ$6:$AQ$505)-ROW(INDEX($AQ$6:$AQ$505,1,1))+1),AQ346),1),INDEX(AdressBook!$B$6:$B$505,SMALL(IF(Calculations!$AD$7:$AD$506&lt;&gt;0,ROW($AQ$6:$AQ$505)-ROW(INDEX($AQ$6:$AQ$505,1,1))+1),AQ346),1)),"")</f>
        <v/>
      </c>
      <c r="AT346" s="227" t="str">
        <f t="shared" si="65"/>
        <v/>
      </c>
      <c r="AV346" s="199"/>
      <c r="AW346" s="199"/>
    </row>
    <row r="347" spans="2:49" hidden="1" x14ac:dyDescent="0.25">
      <c r="B347" s="390" t="str">
        <f>IFERROR(IF(LEN(INDEX(PlansAndNotes!$B$6:$B$2005,ROW(A347)-ROW($B$3)))=0,"",INDEX(PlansAndNotes!$B$6:$B$2005,ROW(A347)-ROW($B$3))),"")</f>
        <v/>
      </c>
      <c r="C347" s="361" t="str">
        <f t="shared" si="57"/>
        <v/>
      </c>
      <c r="D347" s="361" t="str">
        <f>IFERROR(IF(LEN(C347)&gt;0,IF(LEN(INDEX(TasksList!$C$6:$C$1005,MATCH(C347,TasksList!$B$6:$B$1005,0),1))=0,"",INDEX(TasksList!$C$6:$C$1005,MATCH(C347,TasksList!$B$6:$B$1005,0),1)),""),"")</f>
        <v/>
      </c>
      <c r="E347" s="361" t="str">
        <f>IFERROR(IF(LEN(C347)&gt;0,IF(LEN(INDEX(TasksList!$F$6:$F$1005,MATCH(C347,TasksList!$B$6:$B$1005,0),1))=0,"not set!",INDEX(TasksList!$F$6:$F$1005,MATCH(C347,TasksList!$B$6:$B$1005,0),1)),""),"")</f>
        <v/>
      </c>
      <c r="F347" s="360" t="str">
        <f>IFERROR(IF(LEN(D347)&gt;0,IF(LEN(INDEX(AdressBook!$D$6:$D$25,MATCH(D347,AdressBook!$B$6:$B$25,0),1))=0,"",INDEX(AdressBook!$D$6:$D$25,MATCH(D347,AdressBook!$B$6:$B$25,0),1)),""),"")</f>
        <v/>
      </c>
      <c r="G347" s="361" t="str">
        <f>IFERROR(IF(LEN(INDEX(PlansAndNotes!$F$6:$F$2005,ROW(B347)-ROW($C$3)))=0,"",INDEX(PlansAndNotes!$F$6:$F$2005,ROW(B347)-ROW($C$3))),"")</f>
        <v/>
      </c>
      <c r="H347" s="361" t="str">
        <f>IFERROR(IF(LEN(C347)&gt;0,IF(LEN(INDEX(TasksList!$G$6:$G$1005,MATCH(C347,TasksList!$B$6:$B$1005,0),1))=0,"",INDEX(TasksList!$G$6:$G$1005,MATCH(C347,TasksList!$B$6:$B$1005,0),1)),""),"")</f>
        <v/>
      </c>
      <c r="I347" s="381"/>
      <c r="J347" s="402" t="str">
        <f>IF(LEN(INDEX(TasksList!$B$6:$B$1005,ROW(J344),1))=0,"",INDEX(TasksList!$B$6:$B$1005,ROW(J344),1)&amp;" - "&amp;INDEX(TasksList!$D$6:$D$1005,ROW(J344),1))</f>
        <v/>
      </c>
      <c r="K347" s="402"/>
      <c r="L347" s="399" t="str">
        <f t="array" ref="L347">IFERROR(INDEX($J$4:$J$1003,SMALL($K$4:$K$1003,ROW(L347)-3),1),"")</f>
        <v/>
      </c>
      <c r="M347" s="206"/>
      <c r="N347" s="362" t="str">
        <f>IFERROR(IF(LEN(INDEX(PlansAndNotes!$D$6:$D$4005,ROW(B347)-ROW($C$3)))=0,"",INDEX(PlansAndNotes!$D$6:$D$4005,ROW(B347)-ROW($C$3))),"")</f>
        <v/>
      </c>
      <c r="O347" s="165" t="str">
        <f t="shared" si="58"/>
        <v/>
      </c>
      <c r="P347" s="363" t="str">
        <f>IFERROR(IF(LEN(INDEX(PlansAndNotes!$E$6:$E$4005,ROW(B347)-ROW($C$3)))=0,"",INDEX(PlansAndNotes!$E$6:$E$4005,ROW(B347)-ROW($C$3))),"")</f>
        <v/>
      </c>
      <c r="Q347" s="363" t="str">
        <f>IFERROR(IF(LEN(INDEX(PlansAndNotes!$G$6:$G$4005,ROW(B347)-ROW($C$3)))=0,"",INDEX(PlansAndNotes!$G$6:$G$4005,ROW(B347)-ROW($C$3))),"")</f>
        <v/>
      </c>
      <c r="R347" s="361" t="str">
        <f>IFERROR(IF(LEN(D347)&gt;0,IF(LEN(INDEX(AdressBook!$C$6:$C$25,MATCH(D347,AdressBook!$B$6:$B$25,0),1))=0,"",INDEX(AdressBook!$C$6:$C$25,MATCH(D347,AdressBook!$B$6:$B$25,0),1)),""),"")</f>
        <v/>
      </c>
      <c r="S347" s="165">
        <f>IF(LEN(C347)&gt;0,IFERROR(IF(MATCH(C347,C348:$C$4004,0)&gt;0,-1,ROW(S347)-ROW($S$3)),ROW(S347)-ROW($S$3)),-1)</f>
        <v>-1</v>
      </c>
      <c r="T347" s="165">
        <f t="shared" si="59"/>
        <v>0</v>
      </c>
      <c r="U347" s="165" t="str">
        <f t="shared" si="60"/>
        <v/>
      </c>
      <c r="V347" s="165" t="str">
        <f>IFERROR(IF(OR(C347="",S347&lt;0),"",IF(SUBTOTAL(3,C347:C347)=0,-1,SUBTOTAL(3,$C$4:C347))),"")</f>
        <v/>
      </c>
      <c r="W347" s="156" t="str">
        <f t="array" ref="W347">IF(LEN(C347)&gt;0,IFERROR(IF(MATCH(C347,$C$3:$C346,0)&gt;0,N347-INDEX($N$3:N346,SUMPRODUCT(MAX(ROW($C$3:$C346)*(C347=$C$3:$C346)))-2,1),""),""),"")</f>
        <v/>
      </c>
      <c r="X347" s="156">
        <f t="shared" ca="1" si="61"/>
        <v>1</v>
      </c>
      <c r="Y347" s="156">
        <f t="shared" ca="1" si="62"/>
        <v>1</v>
      </c>
      <c r="AB347" s="406"/>
      <c r="AC347" s="380"/>
      <c r="AD347" s="380">
        <f t="shared" si="63"/>
        <v>0</v>
      </c>
      <c r="AQ347" s="165" t="str">
        <f t="shared" si="64"/>
        <v/>
      </c>
      <c r="AR347" s="167" t="str">
        <f t="array" ref="AR347" xml:space="preserve"> IFERROR( IF(OR(DATERANGE="All Data",DATERANGE=""), INDEX(Calculations!$AC$7:$AC$506,SMALL(IF(Calculations!$AC$7:$AC$506&lt;&gt;"0",ROW($AQ$6:$AQ$505)-ROW(INDEX($AQ$6:$AQ$505,1,1))+1),AQ347),1),INDEX(Calculations!$AD$7:$AD$506,SMALL(IF(Calculations!$AD$7:$AD$506&lt;&gt;0,ROW($AQ$6:$AQ$505)-ROW(INDEX($AQ$6:$AQ$505,1,1))+1),AQ347),1)),"")</f>
        <v/>
      </c>
      <c r="AS347" s="164" t="str">
        <f t="array" ref="AS347" xml:space="preserve"> IFERROR(IF(OR(DATERANGE="All Data",DATERANGE=""),INDEX(AdressBook!$B$6:$B$505,SMALL(IF(Calculations!$AC$7:$AC$506&lt;&gt;"0",ROW($AQ$6:$AQ$505)-ROW(INDEX($AQ$6:$AQ$505,1,1))+1),AQ347),1),INDEX(AdressBook!$B$6:$B$505,SMALL(IF(Calculations!$AD$7:$AD$506&lt;&gt;0,ROW($AQ$6:$AQ$505)-ROW(INDEX($AQ$6:$AQ$505,1,1))+1),AQ347),1)),"")</f>
        <v/>
      </c>
      <c r="AT347" s="227" t="str">
        <f t="shared" si="65"/>
        <v/>
      </c>
      <c r="AV347" s="199"/>
      <c r="AW347" s="199"/>
    </row>
    <row r="348" spans="2:49" hidden="1" x14ac:dyDescent="0.25">
      <c r="B348" s="390" t="str">
        <f>IFERROR(IF(LEN(INDEX(PlansAndNotes!$B$6:$B$2005,ROW(A348)-ROW($B$3)))=0,"",INDEX(PlansAndNotes!$B$6:$B$2005,ROW(A348)-ROW($B$3))),"")</f>
        <v/>
      </c>
      <c r="C348" s="361" t="str">
        <f t="shared" si="57"/>
        <v/>
      </c>
      <c r="D348" s="361" t="str">
        <f>IFERROR(IF(LEN(C348)&gt;0,IF(LEN(INDEX(TasksList!$C$6:$C$1005,MATCH(C348,TasksList!$B$6:$B$1005,0),1))=0,"",INDEX(TasksList!$C$6:$C$1005,MATCH(C348,TasksList!$B$6:$B$1005,0),1)),""),"")</f>
        <v/>
      </c>
      <c r="E348" s="361" t="str">
        <f>IFERROR(IF(LEN(C348)&gt;0,IF(LEN(INDEX(TasksList!$F$6:$F$1005,MATCH(C348,TasksList!$B$6:$B$1005,0),1))=0,"not set!",INDEX(TasksList!$F$6:$F$1005,MATCH(C348,TasksList!$B$6:$B$1005,0),1)),""),"")</f>
        <v/>
      </c>
      <c r="F348" s="360" t="str">
        <f>IFERROR(IF(LEN(D348)&gt;0,IF(LEN(INDEX(AdressBook!$D$6:$D$25,MATCH(D348,AdressBook!$B$6:$B$25,0),1))=0,"",INDEX(AdressBook!$D$6:$D$25,MATCH(D348,AdressBook!$B$6:$B$25,0),1)),""),"")</f>
        <v/>
      </c>
      <c r="G348" s="361" t="str">
        <f>IFERROR(IF(LEN(INDEX(PlansAndNotes!$F$6:$F$2005,ROW(B348)-ROW($C$3)))=0,"",INDEX(PlansAndNotes!$F$6:$F$2005,ROW(B348)-ROW($C$3))),"")</f>
        <v/>
      </c>
      <c r="H348" s="361" t="str">
        <f>IFERROR(IF(LEN(C348)&gt;0,IF(LEN(INDEX(TasksList!$G$6:$G$1005,MATCH(C348,TasksList!$B$6:$B$1005,0),1))=0,"",INDEX(TasksList!$G$6:$G$1005,MATCH(C348,TasksList!$B$6:$B$1005,0),1)),""),"")</f>
        <v/>
      </c>
      <c r="I348" s="381"/>
      <c r="J348" s="402" t="str">
        <f>IF(LEN(INDEX(TasksList!$B$6:$B$1005,ROW(J345),1))=0,"",INDEX(TasksList!$B$6:$B$1005,ROW(J345),1)&amp;" - "&amp;INDEX(TasksList!$D$6:$D$1005,ROW(J345),1))</f>
        <v/>
      </c>
      <c r="K348" s="402"/>
      <c r="L348" s="399" t="str">
        <f t="array" ref="L348">IFERROR(INDEX($J$4:$J$1003,SMALL($K$4:$K$1003,ROW(L348)-3),1),"")</f>
        <v/>
      </c>
      <c r="M348" s="206"/>
      <c r="N348" s="362" t="str">
        <f>IFERROR(IF(LEN(INDEX(PlansAndNotes!$D$6:$D$4005,ROW(B348)-ROW($C$3)))=0,"",INDEX(PlansAndNotes!$D$6:$D$4005,ROW(B348)-ROW($C$3))),"")</f>
        <v/>
      </c>
      <c r="O348" s="165" t="str">
        <f t="shared" si="58"/>
        <v/>
      </c>
      <c r="P348" s="363" t="str">
        <f>IFERROR(IF(LEN(INDEX(PlansAndNotes!$E$6:$E$4005,ROW(B348)-ROW($C$3)))=0,"",INDEX(PlansAndNotes!$E$6:$E$4005,ROW(B348)-ROW($C$3))),"")</f>
        <v/>
      </c>
      <c r="Q348" s="363" t="str">
        <f>IFERROR(IF(LEN(INDEX(PlansAndNotes!$G$6:$G$4005,ROW(B348)-ROW($C$3)))=0,"",INDEX(PlansAndNotes!$G$6:$G$4005,ROW(B348)-ROW($C$3))),"")</f>
        <v/>
      </c>
      <c r="R348" s="361" t="str">
        <f>IFERROR(IF(LEN(D348)&gt;0,IF(LEN(INDEX(AdressBook!$C$6:$C$25,MATCH(D348,AdressBook!$B$6:$B$25,0),1))=0,"",INDEX(AdressBook!$C$6:$C$25,MATCH(D348,AdressBook!$B$6:$B$25,0),1)),""),"")</f>
        <v/>
      </c>
      <c r="S348" s="165">
        <f>IF(LEN(C348)&gt;0,IFERROR(IF(MATCH(C348,C349:$C$4004,0)&gt;0,-1,ROW(S348)-ROW($S$3)),ROW(S348)-ROW($S$3)),-1)</f>
        <v>-1</v>
      </c>
      <c r="T348" s="165">
        <f t="shared" si="59"/>
        <v>0</v>
      </c>
      <c r="U348" s="165" t="str">
        <f t="shared" si="60"/>
        <v/>
      </c>
      <c r="V348" s="165" t="str">
        <f>IFERROR(IF(OR(C348="",S348&lt;0),"",IF(SUBTOTAL(3,C348:C348)=0,-1,SUBTOTAL(3,$C$4:C348))),"")</f>
        <v/>
      </c>
      <c r="W348" s="156" t="str">
        <f t="array" ref="W348">IF(LEN(C348)&gt;0,IFERROR(IF(MATCH(C348,$C$3:$C347,0)&gt;0,N348-INDEX($N$3:N347,SUMPRODUCT(MAX(ROW($C$3:$C347)*(C348=$C$3:$C347)))-2,1),""),""),"")</f>
        <v/>
      </c>
      <c r="X348" s="156">
        <f t="shared" ca="1" si="61"/>
        <v>1</v>
      </c>
      <c r="Y348" s="156">
        <f t="shared" ca="1" si="62"/>
        <v>1</v>
      </c>
      <c r="AB348" s="406"/>
      <c r="AC348" s="380"/>
      <c r="AD348" s="380">
        <f t="shared" si="63"/>
        <v>0</v>
      </c>
      <c r="AQ348" s="165" t="str">
        <f t="shared" si="64"/>
        <v/>
      </c>
      <c r="AR348" s="167" t="str">
        <f t="array" ref="AR348" xml:space="preserve"> IFERROR( IF(OR(DATERANGE="All Data",DATERANGE=""), INDEX(Calculations!$AC$7:$AC$506,SMALL(IF(Calculations!$AC$7:$AC$506&lt;&gt;"0",ROW($AQ$6:$AQ$505)-ROW(INDEX($AQ$6:$AQ$505,1,1))+1),AQ348),1),INDEX(Calculations!$AD$7:$AD$506,SMALL(IF(Calculations!$AD$7:$AD$506&lt;&gt;0,ROW($AQ$6:$AQ$505)-ROW(INDEX($AQ$6:$AQ$505,1,1))+1),AQ348),1)),"")</f>
        <v/>
      </c>
      <c r="AS348" s="164" t="str">
        <f t="array" ref="AS348" xml:space="preserve"> IFERROR(IF(OR(DATERANGE="All Data",DATERANGE=""),INDEX(AdressBook!$B$6:$B$505,SMALL(IF(Calculations!$AC$7:$AC$506&lt;&gt;"0",ROW($AQ$6:$AQ$505)-ROW(INDEX($AQ$6:$AQ$505,1,1))+1),AQ348),1),INDEX(AdressBook!$B$6:$B$505,SMALL(IF(Calculations!$AD$7:$AD$506&lt;&gt;0,ROW($AQ$6:$AQ$505)-ROW(INDEX($AQ$6:$AQ$505,1,1))+1),AQ348),1)),"")</f>
        <v/>
      </c>
      <c r="AT348" s="227" t="str">
        <f t="shared" si="65"/>
        <v/>
      </c>
      <c r="AV348" s="199"/>
      <c r="AW348" s="199"/>
    </row>
    <row r="349" spans="2:49" hidden="1" x14ac:dyDescent="0.25">
      <c r="B349" s="390" t="str">
        <f>IFERROR(IF(LEN(INDEX(PlansAndNotes!$B$6:$B$2005,ROW(A349)-ROW($B$3)))=0,"",INDEX(PlansAndNotes!$B$6:$B$2005,ROW(A349)-ROW($B$3))),"")</f>
        <v/>
      </c>
      <c r="C349" s="361" t="str">
        <f t="shared" si="57"/>
        <v/>
      </c>
      <c r="D349" s="361" t="str">
        <f>IFERROR(IF(LEN(C349)&gt;0,IF(LEN(INDEX(TasksList!$C$6:$C$1005,MATCH(C349,TasksList!$B$6:$B$1005,0),1))=0,"",INDEX(TasksList!$C$6:$C$1005,MATCH(C349,TasksList!$B$6:$B$1005,0),1)),""),"")</f>
        <v/>
      </c>
      <c r="E349" s="361" t="str">
        <f>IFERROR(IF(LEN(C349)&gt;0,IF(LEN(INDEX(TasksList!$F$6:$F$1005,MATCH(C349,TasksList!$B$6:$B$1005,0),1))=0,"not set!",INDEX(TasksList!$F$6:$F$1005,MATCH(C349,TasksList!$B$6:$B$1005,0),1)),""),"")</f>
        <v/>
      </c>
      <c r="F349" s="360" t="str">
        <f>IFERROR(IF(LEN(D349)&gt;0,IF(LEN(INDEX(AdressBook!$D$6:$D$25,MATCH(D349,AdressBook!$B$6:$B$25,0),1))=0,"",INDEX(AdressBook!$D$6:$D$25,MATCH(D349,AdressBook!$B$6:$B$25,0),1)),""),"")</f>
        <v/>
      </c>
      <c r="G349" s="361" t="str">
        <f>IFERROR(IF(LEN(INDEX(PlansAndNotes!$F$6:$F$2005,ROW(B349)-ROW($C$3)))=0,"",INDEX(PlansAndNotes!$F$6:$F$2005,ROW(B349)-ROW($C$3))),"")</f>
        <v/>
      </c>
      <c r="H349" s="361" t="str">
        <f>IFERROR(IF(LEN(C349)&gt;0,IF(LEN(INDEX(TasksList!$G$6:$G$1005,MATCH(C349,TasksList!$B$6:$B$1005,0),1))=0,"",INDEX(TasksList!$G$6:$G$1005,MATCH(C349,TasksList!$B$6:$B$1005,0),1)),""),"")</f>
        <v/>
      </c>
      <c r="I349" s="381"/>
      <c r="J349" s="402" t="str">
        <f>IF(LEN(INDEX(TasksList!$B$6:$B$1005,ROW(J346),1))=0,"",INDEX(TasksList!$B$6:$B$1005,ROW(J346),1)&amp;" - "&amp;INDEX(TasksList!$D$6:$D$1005,ROW(J346),1))</f>
        <v/>
      </c>
      <c r="K349" s="402"/>
      <c r="L349" s="399" t="str">
        <f t="array" ref="L349">IFERROR(INDEX($J$4:$J$1003,SMALL($K$4:$K$1003,ROW(L349)-3),1),"")</f>
        <v/>
      </c>
      <c r="M349" s="206"/>
      <c r="N349" s="362" t="str">
        <f>IFERROR(IF(LEN(INDEX(PlansAndNotes!$D$6:$D$4005,ROW(B349)-ROW($C$3)))=0,"",INDEX(PlansAndNotes!$D$6:$D$4005,ROW(B349)-ROW($C$3))),"")</f>
        <v/>
      </c>
      <c r="O349" s="165" t="str">
        <f t="shared" si="58"/>
        <v/>
      </c>
      <c r="P349" s="363" t="str">
        <f>IFERROR(IF(LEN(INDEX(PlansAndNotes!$E$6:$E$4005,ROW(B349)-ROW($C$3)))=0,"",INDEX(PlansAndNotes!$E$6:$E$4005,ROW(B349)-ROW($C$3))),"")</f>
        <v/>
      </c>
      <c r="Q349" s="363" t="str">
        <f>IFERROR(IF(LEN(INDEX(PlansAndNotes!$G$6:$G$4005,ROW(B349)-ROW($C$3)))=0,"",INDEX(PlansAndNotes!$G$6:$G$4005,ROW(B349)-ROW($C$3))),"")</f>
        <v/>
      </c>
      <c r="R349" s="361" t="str">
        <f>IFERROR(IF(LEN(D349)&gt;0,IF(LEN(INDEX(AdressBook!$C$6:$C$25,MATCH(D349,AdressBook!$B$6:$B$25,0),1))=0,"",INDEX(AdressBook!$C$6:$C$25,MATCH(D349,AdressBook!$B$6:$B$25,0),1)),""),"")</f>
        <v/>
      </c>
      <c r="S349" s="165">
        <f>IF(LEN(C349)&gt;0,IFERROR(IF(MATCH(C349,C350:$C$4004,0)&gt;0,-1,ROW(S349)-ROW($S$3)),ROW(S349)-ROW($S$3)),-1)</f>
        <v>-1</v>
      </c>
      <c r="T349" s="165">
        <f t="shared" si="59"/>
        <v>0</v>
      </c>
      <c r="U349" s="165" t="str">
        <f t="shared" si="60"/>
        <v/>
      </c>
      <c r="V349" s="165" t="str">
        <f>IFERROR(IF(OR(C349="",S349&lt;0),"",IF(SUBTOTAL(3,C349:C349)=0,-1,SUBTOTAL(3,$C$4:C349))),"")</f>
        <v/>
      </c>
      <c r="W349" s="156" t="str">
        <f t="array" ref="W349">IF(LEN(C349)&gt;0,IFERROR(IF(MATCH(C349,$C$3:$C348,0)&gt;0,N349-INDEX($N$3:N348,SUMPRODUCT(MAX(ROW($C$3:$C348)*(C349=$C$3:$C348)))-2,1),""),""),"")</f>
        <v/>
      </c>
      <c r="X349" s="156">
        <f t="shared" ca="1" si="61"/>
        <v>1</v>
      </c>
      <c r="Y349" s="156">
        <f t="shared" ca="1" si="62"/>
        <v>1</v>
      </c>
      <c r="AB349" s="406"/>
      <c r="AC349" s="380"/>
      <c r="AD349" s="380">
        <f t="shared" si="63"/>
        <v>0</v>
      </c>
      <c r="AQ349" s="165" t="str">
        <f t="shared" si="64"/>
        <v/>
      </c>
      <c r="AR349" s="167" t="str">
        <f t="array" ref="AR349" xml:space="preserve"> IFERROR( IF(OR(DATERANGE="All Data",DATERANGE=""), INDEX(Calculations!$AC$7:$AC$506,SMALL(IF(Calculations!$AC$7:$AC$506&lt;&gt;"0",ROW($AQ$6:$AQ$505)-ROW(INDEX($AQ$6:$AQ$505,1,1))+1),AQ349),1),INDEX(Calculations!$AD$7:$AD$506,SMALL(IF(Calculations!$AD$7:$AD$506&lt;&gt;0,ROW($AQ$6:$AQ$505)-ROW(INDEX($AQ$6:$AQ$505,1,1))+1),AQ349),1)),"")</f>
        <v/>
      </c>
      <c r="AS349" s="164" t="str">
        <f t="array" ref="AS349" xml:space="preserve"> IFERROR(IF(OR(DATERANGE="All Data",DATERANGE=""),INDEX(AdressBook!$B$6:$B$505,SMALL(IF(Calculations!$AC$7:$AC$506&lt;&gt;"0",ROW($AQ$6:$AQ$505)-ROW(INDEX($AQ$6:$AQ$505,1,1))+1),AQ349),1),INDEX(AdressBook!$B$6:$B$505,SMALL(IF(Calculations!$AD$7:$AD$506&lt;&gt;0,ROW($AQ$6:$AQ$505)-ROW(INDEX($AQ$6:$AQ$505,1,1))+1),AQ349),1)),"")</f>
        <v/>
      </c>
      <c r="AT349" s="227" t="str">
        <f t="shared" si="65"/>
        <v/>
      </c>
      <c r="AV349" s="199"/>
      <c r="AW349" s="199"/>
    </row>
    <row r="350" spans="2:49" hidden="1" x14ac:dyDescent="0.25">
      <c r="B350" s="390" t="str">
        <f>IFERROR(IF(LEN(INDEX(PlansAndNotes!$B$6:$B$2005,ROW(A350)-ROW($B$3)))=0,"",INDEX(PlansAndNotes!$B$6:$B$2005,ROW(A350)-ROW($B$3))),"")</f>
        <v/>
      </c>
      <c r="C350" s="361" t="str">
        <f t="shared" si="57"/>
        <v/>
      </c>
      <c r="D350" s="361" t="str">
        <f>IFERROR(IF(LEN(C350)&gt;0,IF(LEN(INDEX(TasksList!$C$6:$C$1005,MATCH(C350,TasksList!$B$6:$B$1005,0),1))=0,"",INDEX(TasksList!$C$6:$C$1005,MATCH(C350,TasksList!$B$6:$B$1005,0),1)),""),"")</f>
        <v/>
      </c>
      <c r="E350" s="361" t="str">
        <f>IFERROR(IF(LEN(C350)&gt;0,IF(LEN(INDEX(TasksList!$F$6:$F$1005,MATCH(C350,TasksList!$B$6:$B$1005,0),1))=0,"not set!",INDEX(TasksList!$F$6:$F$1005,MATCH(C350,TasksList!$B$6:$B$1005,0),1)),""),"")</f>
        <v/>
      </c>
      <c r="F350" s="360" t="str">
        <f>IFERROR(IF(LEN(D350)&gt;0,IF(LEN(INDEX(AdressBook!$D$6:$D$25,MATCH(D350,AdressBook!$B$6:$B$25,0),1))=0,"",INDEX(AdressBook!$D$6:$D$25,MATCH(D350,AdressBook!$B$6:$B$25,0),1)),""),"")</f>
        <v/>
      </c>
      <c r="G350" s="361" t="str">
        <f>IFERROR(IF(LEN(INDEX(PlansAndNotes!$F$6:$F$2005,ROW(B350)-ROW($C$3)))=0,"",INDEX(PlansAndNotes!$F$6:$F$2005,ROW(B350)-ROW($C$3))),"")</f>
        <v/>
      </c>
      <c r="H350" s="361" t="str">
        <f>IFERROR(IF(LEN(C350)&gt;0,IF(LEN(INDEX(TasksList!$G$6:$G$1005,MATCH(C350,TasksList!$B$6:$B$1005,0),1))=0,"",INDEX(TasksList!$G$6:$G$1005,MATCH(C350,TasksList!$B$6:$B$1005,0),1)),""),"")</f>
        <v/>
      </c>
      <c r="I350" s="381"/>
      <c r="J350" s="402" t="str">
        <f>IF(LEN(INDEX(TasksList!$B$6:$B$1005,ROW(J347),1))=0,"",INDEX(TasksList!$B$6:$B$1005,ROW(J347),1)&amp;" - "&amp;INDEX(TasksList!$D$6:$D$1005,ROW(J347),1))</f>
        <v/>
      </c>
      <c r="K350" s="402"/>
      <c r="L350" s="399" t="str">
        <f t="array" ref="L350">IFERROR(INDEX($J$4:$J$1003,SMALL($K$4:$K$1003,ROW(L350)-3),1),"")</f>
        <v/>
      </c>
      <c r="M350" s="206"/>
      <c r="N350" s="362" t="str">
        <f>IFERROR(IF(LEN(INDEX(PlansAndNotes!$D$6:$D$4005,ROW(B350)-ROW($C$3)))=0,"",INDEX(PlansAndNotes!$D$6:$D$4005,ROW(B350)-ROW($C$3))),"")</f>
        <v/>
      </c>
      <c r="O350" s="165" t="str">
        <f t="shared" si="58"/>
        <v/>
      </c>
      <c r="P350" s="363" t="str">
        <f>IFERROR(IF(LEN(INDEX(PlansAndNotes!$E$6:$E$4005,ROW(B350)-ROW($C$3)))=0,"",INDEX(PlansAndNotes!$E$6:$E$4005,ROW(B350)-ROW($C$3))),"")</f>
        <v/>
      </c>
      <c r="Q350" s="363" t="str">
        <f>IFERROR(IF(LEN(INDEX(PlansAndNotes!$G$6:$G$4005,ROW(B350)-ROW($C$3)))=0,"",INDEX(PlansAndNotes!$G$6:$G$4005,ROW(B350)-ROW($C$3))),"")</f>
        <v/>
      </c>
      <c r="R350" s="361" t="str">
        <f>IFERROR(IF(LEN(D350)&gt;0,IF(LEN(INDEX(AdressBook!$C$6:$C$25,MATCH(D350,AdressBook!$B$6:$B$25,0),1))=0,"",INDEX(AdressBook!$C$6:$C$25,MATCH(D350,AdressBook!$B$6:$B$25,0),1)),""),"")</f>
        <v/>
      </c>
      <c r="S350" s="165">
        <f>IF(LEN(C350)&gt;0,IFERROR(IF(MATCH(C350,C351:$C$4004,0)&gt;0,-1,ROW(S350)-ROW($S$3)),ROW(S350)-ROW($S$3)),-1)</f>
        <v>-1</v>
      </c>
      <c r="T350" s="165">
        <f t="shared" si="59"/>
        <v>0</v>
      </c>
      <c r="U350" s="165" t="str">
        <f t="shared" si="60"/>
        <v/>
      </c>
      <c r="V350" s="165" t="str">
        <f>IFERROR(IF(OR(C350="",S350&lt;0),"",IF(SUBTOTAL(3,C350:C350)=0,-1,SUBTOTAL(3,$C$4:C350))),"")</f>
        <v/>
      </c>
      <c r="W350" s="156" t="str">
        <f t="array" ref="W350">IF(LEN(C350)&gt;0,IFERROR(IF(MATCH(C350,$C$3:$C349,0)&gt;0,N350-INDEX($N$3:N349,SUMPRODUCT(MAX(ROW($C$3:$C349)*(C350=$C$3:$C349)))-2,1),""),""),"")</f>
        <v/>
      </c>
      <c r="X350" s="156">
        <f t="shared" ca="1" si="61"/>
        <v>1</v>
      </c>
      <c r="Y350" s="156">
        <f t="shared" ca="1" si="62"/>
        <v>1</v>
      </c>
      <c r="AB350" s="406"/>
      <c r="AC350" s="380"/>
      <c r="AD350" s="380">
        <f t="shared" si="63"/>
        <v>0</v>
      </c>
      <c r="AQ350" s="165" t="str">
        <f t="shared" si="64"/>
        <v/>
      </c>
      <c r="AR350" s="167" t="str">
        <f t="array" ref="AR350" xml:space="preserve"> IFERROR( IF(OR(DATERANGE="All Data",DATERANGE=""), INDEX(Calculations!$AC$7:$AC$506,SMALL(IF(Calculations!$AC$7:$AC$506&lt;&gt;"0",ROW($AQ$6:$AQ$505)-ROW(INDEX($AQ$6:$AQ$505,1,1))+1),AQ350),1),INDEX(Calculations!$AD$7:$AD$506,SMALL(IF(Calculations!$AD$7:$AD$506&lt;&gt;0,ROW($AQ$6:$AQ$505)-ROW(INDEX($AQ$6:$AQ$505,1,1))+1),AQ350),1)),"")</f>
        <v/>
      </c>
      <c r="AS350" s="164" t="str">
        <f t="array" ref="AS350" xml:space="preserve"> IFERROR(IF(OR(DATERANGE="All Data",DATERANGE=""),INDEX(AdressBook!$B$6:$B$505,SMALL(IF(Calculations!$AC$7:$AC$506&lt;&gt;"0",ROW($AQ$6:$AQ$505)-ROW(INDEX($AQ$6:$AQ$505,1,1))+1),AQ350),1),INDEX(AdressBook!$B$6:$B$505,SMALL(IF(Calculations!$AD$7:$AD$506&lt;&gt;0,ROW($AQ$6:$AQ$505)-ROW(INDEX($AQ$6:$AQ$505,1,1))+1),AQ350),1)),"")</f>
        <v/>
      </c>
      <c r="AT350" s="227" t="str">
        <f t="shared" si="65"/>
        <v/>
      </c>
      <c r="AV350" s="199"/>
      <c r="AW350" s="199"/>
    </row>
    <row r="351" spans="2:49" hidden="1" x14ac:dyDescent="0.25">
      <c r="B351" s="390" t="str">
        <f>IFERROR(IF(LEN(INDEX(PlansAndNotes!$B$6:$B$2005,ROW(A351)-ROW($B$3)))=0,"",INDEX(PlansAndNotes!$B$6:$B$2005,ROW(A351)-ROW($B$3))),"")</f>
        <v/>
      </c>
      <c r="C351" s="361" t="str">
        <f t="shared" si="57"/>
        <v/>
      </c>
      <c r="D351" s="361" t="str">
        <f>IFERROR(IF(LEN(C351)&gt;0,IF(LEN(INDEX(TasksList!$C$6:$C$1005,MATCH(C351,TasksList!$B$6:$B$1005,0),1))=0,"",INDEX(TasksList!$C$6:$C$1005,MATCH(C351,TasksList!$B$6:$B$1005,0),1)),""),"")</f>
        <v/>
      </c>
      <c r="E351" s="361" t="str">
        <f>IFERROR(IF(LEN(C351)&gt;0,IF(LEN(INDEX(TasksList!$F$6:$F$1005,MATCH(C351,TasksList!$B$6:$B$1005,0),1))=0,"not set!",INDEX(TasksList!$F$6:$F$1005,MATCH(C351,TasksList!$B$6:$B$1005,0),1)),""),"")</f>
        <v/>
      </c>
      <c r="F351" s="360" t="str">
        <f>IFERROR(IF(LEN(D351)&gt;0,IF(LEN(INDEX(AdressBook!$D$6:$D$25,MATCH(D351,AdressBook!$B$6:$B$25,0),1))=0,"",INDEX(AdressBook!$D$6:$D$25,MATCH(D351,AdressBook!$B$6:$B$25,0),1)),""),"")</f>
        <v/>
      </c>
      <c r="G351" s="361" t="str">
        <f>IFERROR(IF(LEN(INDEX(PlansAndNotes!$F$6:$F$2005,ROW(B351)-ROW($C$3)))=0,"",INDEX(PlansAndNotes!$F$6:$F$2005,ROW(B351)-ROW($C$3))),"")</f>
        <v/>
      </c>
      <c r="H351" s="361" t="str">
        <f>IFERROR(IF(LEN(C351)&gt;0,IF(LEN(INDEX(TasksList!$G$6:$G$1005,MATCH(C351,TasksList!$B$6:$B$1005,0),1))=0,"",INDEX(TasksList!$G$6:$G$1005,MATCH(C351,TasksList!$B$6:$B$1005,0),1)),""),"")</f>
        <v/>
      </c>
      <c r="I351" s="381"/>
      <c r="J351" s="402" t="str">
        <f>IF(LEN(INDEX(TasksList!$B$6:$B$1005,ROW(J348),1))=0,"",INDEX(TasksList!$B$6:$B$1005,ROW(J348),1)&amp;" - "&amp;INDEX(TasksList!$D$6:$D$1005,ROW(J348),1))</f>
        <v/>
      </c>
      <c r="K351" s="402"/>
      <c r="L351" s="399" t="str">
        <f t="array" ref="L351">IFERROR(INDEX($J$4:$J$1003,SMALL($K$4:$K$1003,ROW(L351)-3),1),"")</f>
        <v/>
      </c>
      <c r="M351" s="206"/>
      <c r="N351" s="362" t="str">
        <f>IFERROR(IF(LEN(INDEX(PlansAndNotes!$D$6:$D$4005,ROW(B351)-ROW($C$3)))=0,"",INDEX(PlansAndNotes!$D$6:$D$4005,ROW(B351)-ROW($C$3))),"")</f>
        <v/>
      </c>
      <c r="O351" s="165" t="str">
        <f t="shared" si="58"/>
        <v/>
      </c>
      <c r="P351" s="363" t="str">
        <f>IFERROR(IF(LEN(INDEX(PlansAndNotes!$E$6:$E$4005,ROW(B351)-ROW($C$3)))=0,"",INDEX(PlansAndNotes!$E$6:$E$4005,ROW(B351)-ROW($C$3))),"")</f>
        <v/>
      </c>
      <c r="Q351" s="363" t="str">
        <f>IFERROR(IF(LEN(INDEX(PlansAndNotes!$G$6:$G$4005,ROW(B351)-ROW($C$3)))=0,"",INDEX(PlansAndNotes!$G$6:$G$4005,ROW(B351)-ROW($C$3))),"")</f>
        <v/>
      </c>
      <c r="R351" s="361" t="str">
        <f>IFERROR(IF(LEN(D351)&gt;0,IF(LEN(INDEX(AdressBook!$C$6:$C$25,MATCH(D351,AdressBook!$B$6:$B$25,0),1))=0,"",INDEX(AdressBook!$C$6:$C$25,MATCH(D351,AdressBook!$B$6:$B$25,0),1)),""),"")</f>
        <v/>
      </c>
      <c r="S351" s="165">
        <f>IF(LEN(C351)&gt;0,IFERROR(IF(MATCH(C351,C352:$C$4004,0)&gt;0,-1,ROW(S351)-ROW($S$3)),ROW(S351)-ROW($S$3)),-1)</f>
        <v>-1</v>
      </c>
      <c r="T351" s="165">
        <f t="shared" si="59"/>
        <v>0</v>
      </c>
      <c r="U351" s="165" t="str">
        <f t="shared" si="60"/>
        <v/>
      </c>
      <c r="V351" s="165" t="str">
        <f>IFERROR(IF(OR(C351="",S351&lt;0),"",IF(SUBTOTAL(3,C351:C351)=0,-1,SUBTOTAL(3,$C$4:C351))),"")</f>
        <v/>
      </c>
      <c r="W351" s="156" t="str">
        <f t="array" ref="W351">IF(LEN(C351)&gt;0,IFERROR(IF(MATCH(C351,$C$3:$C350,0)&gt;0,N351-INDEX($N$3:N350,SUMPRODUCT(MAX(ROW($C$3:$C350)*(C351=$C$3:$C350)))-2,1),""),""),"")</f>
        <v/>
      </c>
      <c r="X351" s="156">
        <f t="shared" ca="1" si="61"/>
        <v>1</v>
      </c>
      <c r="Y351" s="156">
        <f t="shared" ca="1" si="62"/>
        <v>1</v>
      </c>
      <c r="AB351" s="406"/>
      <c r="AC351" s="380"/>
      <c r="AD351" s="380">
        <f t="shared" si="63"/>
        <v>0</v>
      </c>
      <c r="AQ351" s="165" t="str">
        <f t="shared" si="64"/>
        <v/>
      </c>
      <c r="AR351" s="167" t="str">
        <f t="array" ref="AR351" xml:space="preserve"> IFERROR( IF(OR(DATERANGE="All Data",DATERANGE=""), INDEX(Calculations!$AC$7:$AC$506,SMALL(IF(Calculations!$AC$7:$AC$506&lt;&gt;"0",ROW($AQ$6:$AQ$505)-ROW(INDEX($AQ$6:$AQ$505,1,1))+1),AQ351),1),INDEX(Calculations!$AD$7:$AD$506,SMALL(IF(Calculations!$AD$7:$AD$506&lt;&gt;0,ROW($AQ$6:$AQ$505)-ROW(INDEX($AQ$6:$AQ$505,1,1))+1),AQ351),1)),"")</f>
        <v/>
      </c>
      <c r="AS351" s="164" t="str">
        <f t="array" ref="AS351" xml:space="preserve"> IFERROR(IF(OR(DATERANGE="All Data",DATERANGE=""),INDEX(AdressBook!$B$6:$B$505,SMALL(IF(Calculations!$AC$7:$AC$506&lt;&gt;"0",ROW($AQ$6:$AQ$505)-ROW(INDEX($AQ$6:$AQ$505,1,1))+1),AQ351),1),INDEX(AdressBook!$B$6:$B$505,SMALL(IF(Calculations!$AD$7:$AD$506&lt;&gt;0,ROW($AQ$6:$AQ$505)-ROW(INDEX($AQ$6:$AQ$505,1,1))+1),AQ351),1)),"")</f>
        <v/>
      </c>
      <c r="AT351" s="227" t="str">
        <f t="shared" si="65"/>
        <v/>
      </c>
      <c r="AV351" s="199"/>
      <c r="AW351" s="199"/>
    </row>
    <row r="352" spans="2:49" hidden="1" x14ac:dyDescent="0.25">
      <c r="B352" s="390" t="str">
        <f>IFERROR(IF(LEN(INDEX(PlansAndNotes!$B$6:$B$2005,ROW(A352)-ROW($B$3)))=0,"",INDEX(PlansAndNotes!$B$6:$B$2005,ROW(A352)-ROW($B$3))),"")</f>
        <v/>
      </c>
      <c r="C352" s="361" t="str">
        <f t="shared" si="57"/>
        <v/>
      </c>
      <c r="D352" s="361" t="str">
        <f>IFERROR(IF(LEN(C352)&gt;0,IF(LEN(INDEX(TasksList!$C$6:$C$1005,MATCH(C352,TasksList!$B$6:$B$1005,0),1))=0,"",INDEX(TasksList!$C$6:$C$1005,MATCH(C352,TasksList!$B$6:$B$1005,0),1)),""),"")</f>
        <v/>
      </c>
      <c r="E352" s="361" t="str">
        <f>IFERROR(IF(LEN(C352)&gt;0,IF(LEN(INDEX(TasksList!$F$6:$F$1005,MATCH(C352,TasksList!$B$6:$B$1005,0),1))=0,"not set!",INDEX(TasksList!$F$6:$F$1005,MATCH(C352,TasksList!$B$6:$B$1005,0),1)),""),"")</f>
        <v/>
      </c>
      <c r="F352" s="360" t="str">
        <f>IFERROR(IF(LEN(D352)&gt;0,IF(LEN(INDEX(AdressBook!$D$6:$D$25,MATCH(D352,AdressBook!$B$6:$B$25,0),1))=0,"",INDEX(AdressBook!$D$6:$D$25,MATCH(D352,AdressBook!$B$6:$B$25,0),1)),""),"")</f>
        <v/>
      </c>
      <c r="G352" s="361" t="str">
        <f>IFERROR(IF(LEN(INDEX(PlansAndNotes!$F$6:$F$2005,ROW(B352)-ROW($C$3)))=0,"",INDEX(PlansAndNotes!$F$6:$F$2005,ROW(B352)-ROW($C$3))),"")</f>
        <v/>
      </c>
      <c r="H352" s="361" t="str">
        <f>IFERROR(IF(LEN(C352)&gt;0,IF(LEN(INDEX(TasksList!$G$6:$G$1005,MATCH(C352,TasksList!$B$6:$B$1005,0),1))=0,"",INDEX(TasksList!$G$6:$G$1005,MATCH(C352,TasksList!$B$6:$B$1005,0),1)),""),"")</f>
        <v/>
      </c>
      <c r="I352" s="381"/>
      <c r="J352" s="402" t="str">
        <f>IF(LEN(INDEX(TasksList!$B$6:$B$1005,ROW(J349),1))=0,"",INDEX(TasksList!$B$6:$B$1005,ROW(J349),1)&amp;" - "&amp;INDEX(TasksList!$D$6:$D$1005,ROW(J349),1))</f>
        <v/>
      </c>
      <c r="K352" s="402"/>
      <c r="L352" s="399" t="str">
        <f t="array" ref="L352">IFERROR(INDEX($J$4:$J$1003,SMALL($K$4:$K$1003,ROW(L352)-3),1),"")</f>
        <v/>
      </c>
      <c r="M352" s="206"/>
      <c r="N352" s="362" t="str">
        <f>IFERROR(IF(LEN(INDEX(PlansAndNotes!$D$6:$D$4005,ROW(B352)-ROW($C$3)))=0,"",INDEX(PlansAndNotes!$D$6:$D$4005,ROW(B352)-ROW($C$3))),"")</f>
        <v/>
      </c>
      <c r="O352" s="165" t="str">
        <f t="shared" si="58"/>
        <v/>
      </c>
      <c r="P352" s="363" t="str">
        <f>IFERROR(IF(LEN(INDEX(PlansAndNotes!$E$6:$E$4005,ROW(B352)-ROW($C$3)))=0,"",INDEX(PlansAndNotes!$E$6:$E$4005,ROW(B352)-ROW($C$3))),"")</f>
        <v/>
      </c>
      <c r="Q352" s="363" t="str">
        <f>IFERROR(IF(LEN(INDEX(PlansAndNotes!$G$6:$G$4005,ROW(B352)-ROW($C$3)))=0,"",INDEX(PlansAndNotes!$G$6:$G$4005,ROW(B352)-ROW($C$3))),"")</f>
        <v/>
      </c>
      <c r="R352" s="361" t="str">
        <f>IFERROR(IF(LEN(D352)&gt;0,IF(LEN(INDEX(AdressBook!$C$6:$C$25,MATCH(D352,AdressBook!$B$6:$B$25,0),1))=0,"",INDEX(AdressBook!$C$6:$C$25,MATCH(D352,AdressBook!$B$6:$B$25,0),1)),""),"")</f>
        <v/>
      </c>
      <c r="S352" s="165">
        <f>IF(LEN(C352)&gt;0,IFERROR(IF(MATCH(C352,C353:$C$4004,0)&gt;0,-1,ROW(S352)-ROW($S$3)),ROW(S352)-ROW($S$3)),-1)</f>
        <v>-1</v>
      </c>
      <c r="T352" s="165">
        <f t="shared" si="59"/>
        <v>0</v>
      </c>
      <c r="U352" s="165" t="str">
        <f t="shared" si="60"/>
        <v/>
      </c>
      <c r="V352" s="165" t="str">
        <f>IFERROR(IF(OR(C352="",S352&lt;0),"",IF(SUBTOTAL(3,C352:C352)=0,-1,SUBTOTAL(3,$C$4:C352))),"")</f>
        <v/>
      </c>
      <c r="W352" s="156" t="str">
        <f t="array" ref="W352">IF(LEN(C352)&gt;0,IFERROR(IF(MATCH(C352,$C$3:$C351,0)&gt;0,N352-INDEX($N$3:N351,SUMPRODUCT(MAX(ROW($C$3:$C351)*(C352=$C$3:$C351)))-2,1),""),""),"")</f>
        <v/>
      </c>
      <c r="X352" s="156">
        <f t="shared" ca="1" si="61"/>
        <v>1</v>
      </c>
      <c r="Y352" s="156">
        <f t="shared" ca="1" si="62"/>
        <v>1</v>
      </c>
      <c r="AB352" s="406"/>
      <c r="AC352" s="380"/>
      <c r="AD352" s="380">
        <f t="shared" si="63"/>
        <v>0</v>
      </c>
      <c r="AQ352" s="165" t="str">
        <f t="shared" si="64"/>
        <v/>
      </c>
      <c r="AR352" s="167" t="str">
        <f t="array" ref="AR352" xml:space="preserve"> IFERROR( IF(OR(DATERANGE="All Data",DATERANGE=""), INDEX(Calculations!$AC$7:$AC$506,SMALL(IF(Calculations!$AC$7:$AC$506&lt;&gt;"0",ROW($AQ$6:$AQ$505)-ROW(INDEX($AQ$6:$AQ$505,1,1))+1),AQ352),1),INDEX(Calculations!$AD$7:$AD$506,SMALL(IF(Calculations!$AD$7:$AD$506&lt;&gt;0,ROW($AQ$6:$AQ$505)-ROW(INDEX($AQ$6:$AQ$505,1,1))+1),AQ352),1)),"")</f>
        <v/>
      </c>
      <c r="AS352" s="164" t="str">
        <f t="array" ref="AS352" xml:space="preserve"> IFERROR(IF(OR(DATERANGE="All Data",DATERANGE=""),INDEX(AdressBook!$B$6:$B$505,SMALL(IF(Calculations!$AC$7:$AC$506&lt;&gt;"0",ROW($AQ$6:$AQ$505)-ROW(INDEX($AQ$6:$AQ$505,1,1))+1),AQ352),1),INDEX(AdressBook!$B$6:$B$505,SMALL(IF(Calculations!$AD$7:$AD$506&lt;&gt;0,ROW($AQ$6:$AQ$505)-ROW(INDEX($AQ$6:$AQ$505,1,1))+1),AQ352),1)),"")</f>
        <v/>
      </c>
      <c r="AT352" s="227" t="str">
        <f t="shared" si="65"/>
        <v/>
      </c>
      <c r="AV352" s="199"/>
      <c r="AW352" s="199"/>
    </row>
    <row r="353" spans="2:49" hidden="1" x14ac:dyDescent="0.25">
      <c r="B353" s="390" t="str">
        <f>IFERROR(IF(LEN(INDEX(PlansAndNotes!$B$6:$B$2005,ROW(A353)-ROW($B$3)))=0,"",INDEX(PlansAndNotes!$B$6:$B$2005,ROW(A353)-ROW($B$3))),"")</f>
        <v/>
      </c>
      <c r="C353" s="361" t="str">
        <f t="shared" si="57"/>
        <v/>
      </c>
      <c r="D353" s="361" t="str">
        <f>IFERROR(IF(LEN(C353)&gt;0,IF(LEN(INDEX(TasksList!$C$6:$C$1005,MATCH(C353,TasksList!$B$6:$B$1005,0),1))=0,"",INDEX(TasksList!$C$6:$C$1005,MATCH(C353,TasksList!$B$6:$B$1005,0),1)),""),"")</f>
        <v/>
      </c>
      <c r="E353" s="361" t="str">
        <f>IFERROR(IF(LEN(C353)&gt;0,IF(LEN(INDEX(TasksList!$F$6:$F$1005,MATCH(C353,TasksList!$B$6:$B$1005,0),1))=0,"not set!",INDEX(TasksList!$F$6:$F$1005,MATCH(C353,TasksList!$B$6:$B$1005,0),1)),""),"")</f>
        <v/>
      </c>
      <c r="F353" s="360" t="str">
        <f>IFERROR(IF(LEN(D353)&gt;0,IF(LEN(INDEX(AdressBook!$D$6:$D$25,MATCH(D353,AdressBook!$B$6:$B$25,0),1))=0,"",INDEX(AdressBook!$D$6:$D$25,MATCH(D353,AdressBook!$B$6:$B$25,0),1)),""),"")</f>
        <v/>
      </c>
      <c r="G353" s="361" t="str">
        <f>IFERROR(IF(LEN(INDEX(PlansAndNotes!$F$6:$F$2005,ROW(B353)-ROW($C$3)))=0,"",INDEX(PlansAndNotes!$F$6:$F$2005,ROW(B353)-ROW($C$3))),"")</f>
        <v/>
      </c>
      <c r="H353" s="361" t="str">
        <f>IFERROR(IF(LEN(C353)&gt;0,IF(LEN(INDEX(TasksList!$G$6:$G$1005,MATCH(C353,TasksList!$B$6:$B$1005,0),1))=0,"",INDEX(TasksList!$G$6:$G$1005,MATCH(C353,TasksList!$B$6:$B$1005,0),1)),""),"")</f>
        <v/>
      </c>
      <c r="I353" s="381"/>
      <c r="J353" s="402" t="str">
        <f>IF(LEN(INDEX(TasksList!$B$6:$B$1005,ROW(J350),1))=0,"",INDEX(TasksList!$B$6:$B$1005,ROW(J350),1)&amp;" - "&amp;INDEX(TasksList!$D$6:$D$1005,ROW(J350),1))</f>
        <v/>
      </c>
      <c r="K353" s="402"/>
      <c r="L353" s="399" t="str">
        <f t="array" ref="L353">IFERROR(INDEX($J$4:$J$1003,SMALL($K$4:$K$1003,ROW(L353)-3),1),"")</f>
        <v/>
      </c>
      <c r="M353" s="206"/>
      <c r="N353" s="362" t="str">
        <f>IFERROR(IF(LEN(INDEX(PlansAndNotes!$D$6:$D$4005,ROW(B353)-ROW($C$3)))=0,"",INDEX(PlansAndNotes!$D$6:$D$4005,ROW(B353)-ROW($C$3))),"")</f>
        <v/>
      </c>
      <c r="O353" s="165" t="str">
        <f t="shared" si="58"/>
        <v/>
      </c>
      <c r="P353" s="363" t="str">
        <f>IFERROR(IF(LEN(INDEX(PlansAndNotes!$E$6:$E$4005,ROW(B353)-ROW($C$3)))=0,"",INDEX(PlansAndNotes!$E$6:$E$4005,ROW(B353)-ROW($C$3))),"")</f>
        <v/>
      </c>
      <c r="Q353" s="363" t="str">
        <f>IFERROR(IF(LEN(INDEX(PlansAndNotes!$G$6:$G$4005,ROW(B353)-ROW($C$3)))=0,"",INDEX(PlansAndNotes!$G$6:$G$4005,ROW(B353)-ROW($C$3))),"")</f>
        <v/>
      </c>
      <c r="R353" s="361" t="str">
        <f>IFERROR(IF(LEN(D353)&gt;0,IF(LEN(INDEX(AdressBook!$C$6:$C$25,MATCH(D353,AdressBook!$B$6:$B$25,0),1))=0,"",INDEX(AdressBook!$C$6:$C$25,MATCH(D353,AdressBook!$B$6:$B$25,0),1)),""),"")</f>
        <v/>
      </c>
      <c r="S353" s="165">
        <f>IF(LEN(C353)&gt;0,IFERROR(IF(MATCH(C353,C354:$C$4004,0)&gt;0,-1,ROW(S353)-ROW($S$3)),ROW(S353)-ROW($S$3)),-1)</f>
        <v>-1</v>
      </c>
      <c r="T353" s="165">
        <f t="shared" si="59"/>
        <v>0</v>
      </c>
      <c r="U353" s="165" t="str">
        <f t="shared" si="60"/>
        <v/>
      </c>
      <c r="V353" s="165" t="str">
        <f>IFERROR(IF(OR(C353="",S353&lt;0),"",IF(SUBTOTAL(3,C353:C353)=0,-1,SUBTOTAL(3,$C$4:C353))),"")</f>
        <v/>
      </c>
      <c r="W353" s="156" t="str">
        <f t="array" ref="W353">IF(LEN(C353)&gt;0,IFERROR(IF(MATCH(C353,$C$3:$C352,0)&gt;0,N353-INDEX($N$3:N352,SUMPRODUCT(MAX(ROW($C$3:$C352)*(C353=$C$3:$C352)))-2,1),""),""),"")</f>
        <v/>
      </c>
      <c r="X353" s="156">
        <f t="shared" ca="1" si="61"/>
        <v>1</v>
      </c>
      <c r="Y353" s="156">
        <f t="shared" ca="1" si="62"/>
        <v>1</v>
      </c>
      <c r="AB353" s="406"/>
      <c r="AC353" s="380"/>
      <c r="AD353" s="380">
        <f t="shared" si="63"/>
        <v>0</v>
      </c>
      <c r="AQ353" s="165" t="str">
        <f t="shared" si="64"/>
        <v/>
      </c>
      <c r="AR353" s="167" t="str">
        <f t="array" ref="AR353" xml:space="preserve"> IFERROR( IF(OR(DATERANGE="All Data",DATERANGE=""), INDEX(Calculations!$AC$7:$AC$506,SMALL(IF(Calculations!$AC$7:$AC$506&lt;&gt;"0",ROW($AQ$6:$AQ$505)-ROW(INDEX($AQ$6:$AQ$505,1,1))+1),AQ353),1),INDEX(Calculations!$AD$7:$AD$506,SMALL(IF(Calculations!$AD$7:$AD$506&lt;&gt;0,ROW($AQ$6:$AQ$505)-ROW(INDEX($AQ$6:$AQ$505,1,1))+1),AQ353),1)),"")</f>
        <v/>
      </c>
      <c r="AS353" s="164" t="str">
        <f t="array" ref="AS353" xml:space="preserve"> IFERROR(IF(OR(DATERANGE="All Data",DATERANGE=""),INDEX(AdressBook!$B$6:$B$505,SMALL(IF(Calculations!$AC$7:$AC$506&lt;&gt;"0",ROW($AQ$6:$AQ$505)-ROW(INDEX($AQ$6:$AQ$505,1,1))+1),AQ353),1),INDEX(AdressBook!$B$6:$B$505,SMALL(IF(Calculations!$AD$7:$AD$506&lt;&gt;0,ROW($AQ$6:$AQ$505)-ROW(INDEX($AQ$6:$AQ$505,1,1))+1),AQ353),1)),"")</f>
        <v/>
      </c>
      <c r="AT353" s="227" t="str">
        <f t="shared" si="65"/>
        <v/>
      </c>
      <c r="AV353" s="199"/>
      <c r="AW353" s="199"/>
    </row>
    <row r="354" spans="2:49" hidden="1" x14ac:dyDescent="0.25">
      <c r="B354" s="390" t="str">
        <f>IFERROR(IF(LEN(INDEX(PlansAndNotes!$B$6:$B$2005,ROW(A354)-ROW($B$3)))=0,"",INDEX(PlansAndNotes!$B$6:$B$2005,ROW(A354)-ROW($B$3))),"")</f>
        <v/>
      </c>
      <c r="C354" s="361" t="str">
        <f t="shared" si="57"/>
        <v/>
      </c>
      <c r="D354" s="361" t="str">
        <f>IFERROR(IF(LEN(C354)&gt;0,IF(LEN(INDEX(TasksList!$C$6:$C$1005,MATCH(C354,TasksList!$B$6:$B$1005,0),1))=0,"",INDEX(TasksList!$C$6:$C$1005,MATCH(C354,TasksList!$B$6:$B$1005,0),1)),""),"")</f>
        <v/>
      </c>
      <c r="E354" s="361" t="str">
        <f>IFERROR(IF(LEN(C354)&gt;0,IF(LEN(INDEX(TasksList!$F$6:$F$1005,MATCH(C354,TasksList!$B$6:$B$1005,0),1))=0,"not set!",INDEX(TasksList!$F$6:$F$1005,MATCH(C354,TasksList!$B$6:$B$1005,0),1)),""),"")</f>
        <v/>
      </c>
      <c r="F354" s="360" t="str">
        <f>IFERROR(IF(LEN(D354)&gt;0,IF(LEN(INDEX(AdressBook!$D$6:$D$25,MATCH(D354,AdressBook!$B$6:$B$25,0),1))=0,"",INDEX(AdressBook!$D$6:$D$25,MATCH(D354,AdressBook!$B$6:$B$25,0),1)),""),"")</f>
        <v/>
      </c>
      <c r="G354" s="361" t="str">
        <f>IFERROR(IF(LEN(INDEX(PlansAndNotes!$F$6:$F$2005,ROW(B354)-ROW($C$3)))=0,"",INDEX(PlansAndNotes!$F$6:$F$2005,ROW(B354)-ROW($C$3))),"")</f>
        <v/>
      </c>
      <c r="H354" s="361" t="str">
        <f>IFERROR(IF(LEN(C354)&gt;0,IF(LEN(INDEX(TasksList!$G$6:$G$1005,MATCH(C354,TasksList!$B$6:$B$1005,0),1))=0,"",INDEX(TasksList!$G$6:$G$1005,MATCH(C354,TasksList!$B$6:$B$1005,0),1)),""),"")</f>
        <v/>
      </c>
      <c r="I354" s="381"/>
      <c r="J354" s="402" t="str">
        <f>IF(LEN(INDEX(TasksList!$B$6:$B$1005,ROW(J351),1))=0,"",INDEX(TasksList!$B$6:$B$1005,ROW(J351),1)&amp;" - "&amp;INDEX(TasksList!$D$6:$D$1005,ROW(J351),1))</f>
        <v/>
      </c>
      <c r="K354" s="402"/>
      <c r="L354" s="399" t="str">
        <f t="array" ref="L354">IFERROR(INDEX($J$4:$J$1003,SMALL($K$4:$K$1003,ROW(L354)-3),1),"")</f>
        <v/>
      </c>
      <c r="M354" s="206"/>
      <c r="N354" s="362" t="str">
        <f>IFERROR(IF(LEN(INDEX(PlansAndNotes!$D$6:$D$4005,ROW(B354)-ROW($C$3)))=0,"",INDEX(PlansAndNotes!$D$6:$D$4005,ROW(B354)-ROW($C$3))),"")</f>
        <v/>
      </c>
      <c r="O354" s="165" t="str">
        <f t="shared" si="58"/>
        <v/>
      </c>
      <c r="P354" s="363" t="str">
        <f>IFERROR(IF(LEN(INDEX(PlansAndNotes!$E$6:$E$4005,ROW(B354)-ROW($C$3)))=0,"",INDEX(PlansAndNotes!$E$6:$E$4005,ROW(B354)-ROW($C$3))),"")</f>
        <v/>
      </c>
      <c r="Q354" s="363" t="str">
        <f>IFERROR(IF(LEN(INDEX(PlansAndNotes!$G$6:$G$4005,ROW(B354)-ROW($C$3)))=0,"",INDEX(PlansAndNotes!$G$6:$G$4005,ROW(B354)-ROW($C$3))),"")</f>
        <v/>
      </c>
      <c r="R354" s="361" t="str">
        <f>IFERROR(IF(LEN(D354)&gt;0,IF(LEN(INDEX(AdressBook!$C$6:$C$25,MATCH(D354,AdressBook!$B$6:$B$25,0),1))=0,"",INDEX(AdressBook!$C$6:$C$25,MATCH(D354,AdressBook!$B$6:$B$25,0),1)),""),"")</f>
        <v/>
      </c>
      <c r="S354" s="165">
        <f>IF(LEN(C354)&gt;0,IFERROR(IF(MATCH(C354,C355:$C$4004,0)&gt;0,-1,ROW(S354)-ROW($S$3)),ROW(S354)-ROW($S$3)),-1)</f>
        <v>-1</v>
      </c>
      <c r="T354" s="165">
        <f t="shared" si="59"/>
        <v>0</v>
      </c>
      <c r="U354" s="165" t="str">
        <f t="shared" si="60"/>
        <v/>
      </c>
      <c r="V354" s="165" t="str">
        <f>IFERROR(IF(OR(C354="",S354&lt;0),"",IF(SUBTOTAL(3,C354:C354)=0,-1,SUBTOTAL(3,$C$4:C354))),"")</f>
        <v/>
      </c>
      <c r="W354" s="156" t="str">
        <f t="array" ref="W354">IF(LEN(C354)&gt;0,IFERROR(IF(MATCH(C354,$C$3:$C353,0)&gt;0,N354-INDEX($N$3:N353,SUMPRODUCT(MAX(ROW($C$3:$C353)*(C354=$C$3:$C353)))-2,1),""),""),"")</f>
        <v/>
      </c>
      <c r="X354" s="156">
        <f t="shared" ca="1" si="61"/>
        <v>1</v>
      </c>
      <c r="Y354" s="156">
        <f t="shared" ca="1" si="62"/>
        <v>1</v>
      </c>
      <c r="AB354" s="406"/>
      <c r="AC354" s="380"/>
      <c r="AD354" s="380">
        <f t="shared" si="63"/>
        <v>0</v>
      </c>
      <c r="AQ354" s="165" t="str">
        <f t="shared" si="64"/>
        <v/>
      </c>
      <c r="AR354" s="167" t="str">
        <f t="array" ref="AR354" xml:space="preserve"> IFERROR( IF(OR(DATERANGE="All Data",DATERANGE=""), INDEX(Calculations!$AC$7:$AC$506,SMALL(IF(Calculations!$AC$7:$AC$506&lt;&gt;"0",ROW($AQ$6:$AQ$505)-ROW(INDEX($AQ$6:$AQ$505,1,1))+1),AQ354),1),INDEX(Calculations!$AD$7:$AD$506,SMALL(IF(Calculations!$AD$7:$AD$506&lt;&gt;0,ROW($AQ$6:$AQ$505)-ROW(INDEX($AQ$6:$AQ$505,1,1))+1),AQ354),1)),"")</f>
        <v/>
      </c>
      <c r="AS354" s="164" t="str">
        <f t="array" ref="AS354" xml:space="preserve"> IFERROR(IF(OR(DATERANGE="All Data",DATERANGE=""),INDEX(AdressBook!$B$6:$B$505,SMALL(IF(Calculations!$AC$7:$AC$506&lt;&gt;"0",ROW($AQ$6:$AQ$505)-ROW(INDEX($AQ$6:$AQ$505,1,1))+1),AQ354),1),INDEX(AdressBook!$B$6:$B$505,SMALL(IF(Calculations!$AD$7:$AD$506&lt;&gt;0,ROW($AQ$6:$AQ$505)-ROW(INDEX($AQ$6:$AQ$505,1,1))+1),AQ354),1)),"")</f>
        <v/>
      </c>
      <c r="AT354" s="227" t="str">
        <f t="shared" si="65"/>
        <v/>
      </c>
      <c r="AV354" s="199"/>
      <c r="AW354" s="199"/>
    </row>
    <row r="355" spans="2:49" hidden="1" x14ac:dyDescent="0.25">
      <c r="B355" s="390" t="str">
        <f>IFERROR(IF(LEN(INDEX(PlansAndNotes!$B$6:$B$2005,ROW(A355)-ROW($B$3)))=0,"",INDEX(PlansAndNotes!$B$6:$B$2005,ROW(A355)-ROW($B$3))),"")</f>
        <v/>
      </c>
      <c r="C355" s="361" t="str">
        <f t="shared" si="57"/>
        <v/>
      </c>
      <c r="D355" s="361" t="str">
        <f>IFERROR(IF(LEN(C355)&gt;0,IF(LEN(INDEX(TasksList!$C$6:$C$1005,MATCH(C355,TasksList!$B$6:$B$1005,0),1))=0,"",INDEX(TasksList!$C$6:$C$1005,MATCH(C355,TasksList!$B$6:$B$1005,0),1)),""),"")</f>
        <v/>
      </c>
      <c r="E355" s="361" t="str">
        <f>IFERROR(IF(LEN(C355)&gt;0,IF(LEN(INDEX(TasksList!$F$6:$F$1005,MATCH(C355,TasksList!$B$6:$B$1005,0),1))=0,"not set!",INDEX(TasksList!$F$6:$F$1005,MATCH(C355,TasksList!$B$6:$B$1005,0),1)),""),"")</f>
        <v/>
      </c>
      <c r="F355" s="360" t="str">
        <f>IFERROR(IF(LEN(D355)&gt;0,IF(LEN(INDEX(AdressBook!$D$6:$D$25,MATCH(D355,AdressBook!$B$6:$B$25,0),1))=0,"",INDEX(AdressBook!$D$6:$D$25,MATCH(D355,AdressBook!$B$6:$B$25,0),1)),""),"")</f>
        <v/>
      </c>
      <c r="G355" s="361" t="str">
        <f>IFERROR(IF(LEN(INDEX(PlansAndNotes!$F$6:$F$2005,ROW(B355)-ROW($C$3)))=0,"",INDEX(PlansAndNotes!$F$6:$F$2005,ROW(B355)-ROW($C$3))),"")</f>
        <v/>
      </c>
      <c r="H355" s="361" t="str">
        <f>IFERROR(IF(LEN(C355)&gt;0,IF(LEN(INDEX(TasksList!$G$6:$G$1005,MATCH(C355,TasksList!$B$6:$B$1005,0),1))=0,"",INDEX(TasksList!$G$6:$G$1005,MATCH(C355,TasksList!$B$6:$B$1005,0),1)),""),"")</f>
        <v/>
      </c>
      <c r="I355" s="381"/>
      <c r="J355" s="402" t="str">
        <f>IF(LEN(INDEX(TasksList!$B$6:$B$1005,ROW(J352),1))=0,"",INDEX(TasksList!$B$6:$B$1005,ROW(J352),1)&amp;" - "&amp;INDEX(TasksList!$D$6:$D$1005,ROW(J352),1))</f>
        <v/>
      </c>
      <c r="K355" s="402"/>
      <c r="L355" s="399" t="str">
        <f t="array" ref="L355">IFERROR(INDEX($J$4:$J$1003,SMALL($K$4:$K$1003,ROW(L355)-3),1),"")</f>
        <v/>
      </c>
      <c r="M355" s="206"/>
      <c r="N355" s="362" t="str">
        <f>IFERROR(IF(LEN(INDEX(PlansAndNotes!$D$6:$D$4005,ROW(B355)-ROW($C$3)))=0,"",INDEX(PlansAndNotes!$D$6:$D$4005,ROW(B355)-ROW($C$3))),"")</f>
        <v/>
      </c>
      <c r="O355" s="165" t="str">
        <f t="shared" si="58"/>
        <v/>
      </c>
      <c r="P355" s="363" t="str">
        <f>IFERROR(IF(LEN(INDEX(PlansAndNotes!$E$6:$E$4005,ROW(B355)-ROW($C$3)))=0,"",INDEX(PlansAndNotes!$E$6:$E$4005,ROW(B355)-ROW($C$3))),"")</f>
        <v/>
      </c>
      <c r="Q355" s="363" t="str">
        <f>IFERROR(IF(LEN(INDEX(PlansAndNotes!$G$6:$G$4005,ROW(B355)-ROW($C$3)))=0,"",INDEX(PlansAndNotes!$G$6:$G$4005,ROW(B355)-ROW($C$3))),"")</f>
        <v/>
      </c>
      <c r="R355" s="361" t="str">
        <f>IFERROR(IF(LEN(D355)&gt;0,IF(LEN(INDEX(AdressBook!$C$6:$C$25,MATCH(D355,AdressBook!$B$6:$B$25,0),1))=0,"",INDEX(AdressBook!$C$6:$C$25,MATCH(D355,AdressBook!$B$6:$B$25,0),1)),""),"")</f>
        <v/>
      </c>
      <c r="S355" s="165">
        <f>IF(LEN(C355)&gt;0,IFERROR(IF(MATCH(C355,C356:$C$4004,0)&gt;0,-1,ROW(S355)-ROW($S$3)),ROW(S355)-ROW($S$3)),-1)</f>
        <v>-1</v>
      </c>
      <c r="T355" s="165">
        <f t="shared" si="59"/>
        <v>0</v>
      </c>
      <c r="U355" s="165" t="str">
        <f t="shared" si="60"/>
        <v/>
      </c>
      <c r="V355" s="165" t="str">
        <f>IFERROR(IF(OR(C355="",S355&lt;0),"",IF(SUBTOTAL(3,C355:C355)=0,-1,SUBTOTAL(3,$C$4:C355))),"")</f>
        <v/>
      </c>
      <c r="W355" s="156" t="str">
        <f t="array" ref="W355">IF(LEN(C355)&gt;0,IFERROR(IF(MATCH(C355,$C$3:$C354,0)&gt;0,N355-INDEX($N$3:N354,SUMPRODUCT(MAX(ROW($C$3:$C354)*(C355=$C$3:$C354)))-2,1),""),""),"")</f>
        <v/>
      </c>
      <c r="X355" s="156">
        <f t="shared" ca="1" si="61"/>
        <v>1</v>
      </c>
      <c r="Y355" s="156">
        <f t="shared" ca="1" si="62"/>
        <v>1</v>
      </c>
      <c r="AB355" s="406"/>
      <c r="AC355" s="380"/>
      <c r="AD355" s="380">
        <f t="shared" si="63"/>
        <v>0</v>
      </c>
      <c r="AQ355" s="165" t="str">
        <f t="shared" si="64"/>
        <v/>
      </c>
      <c r="AR355" s="167" t="str">
        <f t="array" ref="AR355" xml:space="preserve"> IFERROR( IF(OR(DATERANGE="All Data",DATERANGE=""), INDEX(Calculations!$AC$7:$AC$506,SMALL(IF(Calculations!$AC$7:$AC$506&lt;&gt;"0",ROW($AQ$6:$AQ$505)-ROW(INDEX($AQ$6:$AQ$505,1,1))+1),AQ355),1),INDEX(Calculations!$AD$7:$AD$506,SMALL(IF(Calculations!$AD$7:$AD$506&lt;&gt;0,ROW($AQ$6:$AQ$505)-ROW(INDEX($AQ$6:$AQ$505,1,1))+1),AQ355),1)),"")</f>
        <v/>
      </c>
      <c r="AS355" s="164" t="str">
        <f t="array" ref="AS355" xml:space="preserve"> IFERROR(IF(OR(DATERANGE="All Data",DATERANGE=""),INDEX(AdressBook!$B$6:$B$505,SMALL(IF(Calculations!$AC$7:$AC$506&lt;&gt;"0",ROW($AQ$6:$AQ$505)-ROW(INDEX($AQ$6:$AQ$505,1,1))+1),AQ355),1),INDEX(AdressBook!$B$6:$B$505,SMALL(IF(Calculations!$AD$7:$AD$506&lt;&gt;0,ROW($AQ$6:$AQ$505)-ROW(INDEX($AQ$6:$AQ$505,1,1))+1),AQ355),1)),"")</f>
        <v/>
      </c>
      <c r="AT355" s="227" t="str">
        <f t="shared" si="65"/>
        <v/>
      </c>
      <c r="AV355" s="199"/>
      <c r="AW355" s="199"/>
    </row>
    <row r="356" spans="2:49" hidden="1" x14ac:dyDescent="0.25">
      <c r="B356" s="390" t="str">
        <f>IFERROR(IF(LEN(INDEX(PlansAndNotes!$B$6:$B$2005,ROW(A356)-ROW($B$3)))=0,"",INDEX(PlansAndNotes!$B$6:$B$2005,ROW(A356)-ROW($B$3))),"")</f>
        <v/>
      </c>
      <c r="C356" s="361" t="str">
        <f t="shared" si="57"/>
        <v/>
      </c>
      <c r="D356" s="361" t="str">
        <f>IFERROR(IF(LEN(C356)&gt;0,IF(LEN(INDEX(TasksList!$C$6:$C$1005,MATCH(C356,TasksList!$B$6:$B$1005,0),1))=0,"",INDEX(TasksList!$C$6:$C$1005,MATCH(C356,TasksList!$B$6:$B$1005,0),1)),""),"")</f>
        <v/>
      </c>
      <c r="E356" s="361" t="str">
        <f>IFERROR(IF(LEN(C356)&gt;0,IF(LEN(INDEX(TasksList!$F$6:$F$1005,MATCH(C356,TasksList!$B$6:$B$1005,0),1))=0,"not set!",INDEX(TasksList!$F$6:$F$1005,MATCH(C356,TasksList!$B$6:$B$1005,0),1)),""),"")</f>
        <v/>
      </c>
      <c r="F356" s="360" t="str">
        <f>IFERROR(IF(LEN(D356)&gt;0,IF(LEN(INDEX(AdressBook!$D$6:$D$25,MATCH(D356,AdressBook!$B$6:$B$25,0),1))=0,"",INDEX(AdressBook!$D$6:$D$25,MATCH(D356,AdressBook!$B$6:$B$25,0),1)),""),"")</f>
        <v/>
      </c>
      <c r="G356" s="361" t="str">
        <f>IFERROR(IF(LEN(INDEX(PlansAndNotes!$F$6:$F$2005,ROW(B356)-ROW($C$3)))=0,"",INDEX(PlansAndNotes!$F$6:$F$2005,ROW(B356)-ROW($C$3))),"")</f>
        <v/>
      </c>
      <c r="H356" s="361" t="str">
        <f>IFERROR(IF(LEN(C356)&gt;0,IF(LEN(INDEX(TasksList!$G$6:$G$1005,MATCH(C356,TasksList!$B$6:$B$1005,0),1))=0,"",INDEX(TasksList!$G$6:$G$1005,MATCH(C356,TasksList!$B$6:$B$1005,0),1)),""),"")</f>
        <v/>
      </c>
      <c r="I356" s="381"/>
      <c r="J356" s="402" t="str">
        <f>IF(LEN(INDEX(TasksList!$B$6:$B$1005,ROW(J353),1))=0,"",INDEX(TasksList!$B$6:$B$1005,ROW(J353),1)&amp;" - "&amp;INDEX(TasksList!$D$6:$D$1005,ROW(J353),1))</f>
        <v/>
      </c>
      <c r="K356" s="402"/>
      <c r="L356" s="399" t="str">
        <f t="array" ref="L356">IFERROR(INDEX($J$4:$J$1003,SMALL($K$4:$K$1003,ROW(L356)-3),1),"")</f>
        <v/>
      </c>
      <c r="M356" s="206"/>
      <c r="N356" s="362" t="str">
        <f>IFERROR(IF(LEN(INDEX(PlansAndNotes!$D$6:$D$4005,ROW(B356)-ROW($C$3)))=0,"",INDEX(PlansAndNotes!$D$6:$D$4005,ROW(B356)-ROW($C$3))),"")</f>
        <v/>
      </c>
      <c r="O356" s="165" t="str">
        <f t="shared" si="58"/>
        <v/>
      </c>
      <c r="P356" s="363" t="str">
        <f>IFERROR(IF(LEN(INDEX(PlansAndNotes!$E$6:$E$4005,ROW(B356)-ROW($C$3)))=0,"",INDEX(PlansAndNotes!$E$6:$E$4005,ROW(B356)-ROW($C$3))),"")</f>
        <v/>
      </c>
      <c r="Q356" s="363" t="str">
        <f>IFERROR(IF(LEN(INDEX(PlansAndNotes!$G$6:$G$4005,ROW(B356)-ROW($C$3)))=0,"",INDEX(PlansAndNotes!$G$6:$G$4005,ROW(B356)-ROW($C$3))),"")</f>
        <v/>
      </c>
      <c r="R356" s="361" t="str">
        <f>IFERROR(IF(LEN(D356)&gt;0,IF(LEN(INDEX(AdressBook!$C$6:$C$25,MATCH(D356,AdressBook!$B$6:$B$25,0),1))=0,"",INDEX(AdressBook!$C$6:$C$25,MATCH(D356,AdressBook!$B$6:$B$25,0),1)),""),"")</f>
        <v/>
      </c>
      <c r="S356" s="165">
        <f>IF(LEN(C356)&gt;0,IFERROR(IF(MATCH(C356,C357:$C$4004,0)&gt;0,-1,ROW(S356)-ROW($S$3)),ROW(S356)-ROW($S$3)),-1)</f>
        <v>-1</v>
      </c>
      <c r="T356" s="165">
        <f t="shared" si="59"/>
        <v>0</v>
      </c>
      <c r="U356" s="165" t="str">
        <f t="shared" si="60"/>
        <v/>
      </c>
      <c r="V356" s="165" t="str">
        <f>IFERROR(IF(OR(C356="",S356&lt;0),"",IF(SUBTOTAL(3,C356:C356)=0,-1,SUBTOTAL(3,$C$4:C356))),"")</f>
        <v/>
      </c>
      <c r="W356" s="156" t="str">
        <f t="array" ref="W356">IF(LEN(C356)&gt;0,IFERROR(IF(MATCH(C356,$C$3:$C355,0)&gt;0,N356-INDEX($N$3:N355,SUMPRODUCT(MAX(ROW($C$3:$C355)*(C356=$C$3:$C355)))-2,1),""),""),"")</f>
        <v/>
      </c>
      <c r="X356" s="156">
        <f t="shared" ca="1" si="61"/>
        <v>1</v>
      </c>
      <c r="Y356" s="156">
        <f t="shared" ca="1" si="62"/>
        <v>1</v>
      </c>
      <c r="AB356" s="406"/>
      <c r="AC356" s="380"/>
      <c r="AD356" s="380">
        <f t="shared" si="63"/>
        <v>0</v>
      </c>
      <c r="AQ356" s="165" t="str">
        <f t="shared" si="64"/>
        <v/>
      </c>
      <c r="AR356" s="167" t="str">
        <f t="array" ref="AR356" xml:space="preserve"> IFERROR( IF(OR(DATERANGE="All Data",DATERANGE=""), INDEX(Calculations!$AC$7:$AC$506,SMALL(IF(Calculations!$AC$7:$AC$506&lt;&gt;"0",ROW($AQ$6:$AQ$505)-ROW(INDEX($AQ$6:$AQ$505,1,1))+1),AQ356),1),INDEX(Calculations!$AD$7:$AD$506,SMALL(IF(Calculations!$AD$7:$AD$506&lt;&gt;0,ROW($AQ$6:$AQ$505)-ROW(INDEX($AQ$6:$AQ$505,1,1))+1),AQ356),1)),"")</f>
        <v/>
      </c>
      <c r="AS356" s="164" t="str">
        <f t="array" ref="AS356" xml:space="preserve"> IFERROR(IF(OR(DATERANGE="All Data",DATERANGE=""),INDEX(AdressBook!$B$6:$B$505,SMALL(IF(Calculations!$AC$7:$AC$506&lt;&gt;"0",ROW($AQ$6:$AQ$505)-ROW(INDEX($AQ$6:$AQ$505,1,1))+1),AQ356),1),INDEX(AdressBook!$B$6:$B$505,SMALL(IF(Calculations!$AD$7:$AD$506&lt;&gt;0,ROW($AQ$6:$AQ$505)-ROW(INDEX($AQ$6:$AQ$505,1,1))+1),AQ356),1)),"")</f>
        <v/>
      </c>
      <c r="AT356" s="227" t="str">
        <f t="shared" si="65"/>
        <v/>
      </c>
      <c r="AV356" s="199"/>
      <c r="AW356" s="199"/>
    </row>
    <row r="357" spans="2:49" hidden="1" x14ac:dyDescent="0.25">
      <c r="B357" s="390" t="str">
        <f>IFERROR(IF(LEN(INDEX(PlansAndNotes!$B$6:$B$2005,ROW(A357)-ROW($B$3)))=0,"",INDEX(PlansAndNotes!$B$6:$B$2005,ROW(A357)-ROW($B$3))),"")</f>
        <v/>
      </c>
      <c r="C357" s="361" t="str">
        <f t="shared" si="57"/>
        <v/>
      </c>
      <c r="D357" s="361" t="str">
        <f>IFERROR(IF(LEN(C357)&gt;0,IF(LEN(INDEX(TasksList!$C$6:$C$1005,MATCH(C357,TasksList!$B$6:$B$1005,0),1))=0,"",INDEX(TasksList!$C$6:$C$1005,MATCH(C357,TasksList!$B$6:$B$1005,0),1)),""),"")</f>
        <v/>
      </c>
      <c r="E357" s="361" t="str">
        <f>IFERROR(IF(LEN(C357)&gt;0,IF(LEN(INDEX(TasksList!$F$6:$F$1005,MATCH(C357,TasksList!$B$6:$B$1005,0),1))=0,"not set!",INDEX(TasksList!$F$6:$F$1005,MATCH(C357,TasksList!$B$6:$B$1005,0),1)),""),"")</f>
        <v/>
      </c>
      <c r="F357" s="360" t="str">
        <f>IFERROR(IF(LEN(D357)&gt;0,IF(LEN(INDEX(AdressBook!$D$6:$D$25,MATCH(D357,AdressBook!$B$6:$B$25,0),1))=0,"",INDEX(AdressBook!$D$6:$D$25,MATCH(D357,AdressBook!$B$6:$B$25,0),1)),""),"")</f>
        <v/>
      </c>
      <c r="G357" s="361" t="str">
        <f>IFERROR(IF(LEN(INDEX(PlansAndNotes!$F$6:$F$2005,ROW(B357)-ROW($C$3)))=0,"",INDEX(PlansAndNotes!$F$6:$F$2005,ROW(B357)-ROW($C$3))),"")</f>
        <v/>
      </c>
      <c r="H357" s="361" t="str">
        <f>IFERROR(IF(LEN(C357)&gt;0,IF(LEN(INDEX(TasksList!$G$6:$G$1005,MATCH(C357,TasksList!$B$6:$B$1005,0),1))=0,"",INDEX(TasksList!$G$6:$G$1005,MATCH(C357,TasksList!$B$6:$B$1005,0),1)),""),"")</f>
        <v/>
      </c>
      <c r="I357" s="381"/>
      <c r="J357" s="402" t="str">
        <f>IF(LEN(INDEX(TasksList!$B$6:$B$1005,ROW(J354),1))=0,"",INDEX(TasksList!$B$6:$B$1005,ROW(J354),1)&amp;" - "&amp;INDEX(TasksList!$D$6:$D$1005,ROW(J354),1))</f>
        <v/>
      </c>
      <c r="K357" s="402"/>
      <c r="L357" s="399" t="str">
        <f t="array" ref="L357">IFERROR(INDEX($J$4:$J$1003,SMALL($K$4:$K$1003,ROW(L357)-3),1),"")</f>
        <v/>
      </c>
      <c r="M357" s="206"/>
      <c r="N357" s="362" t="str">
        <f>IFERROR(IF(LEN(INDEX(PlansAndNotes!$D$6:$D$4005,ROW(B357)-ROW($C$3)))=0,"",INDEX(PlansAndNotes!$D$6:$D$4005,ROW(B357)-ROW($C$3))),"")</f>
        <v/>
      </c>
      <c r="O357" s="165" t="str">
        <f t="shared" si="58"/>
        <v/>
      </c>
      <c r="P357" s="363" t="str">
        <f>IFERROR(IF(LEN(INDEX(PlansAndNotes!$E$6:$E$4005,ROW(B357)-ROW($C$3)))=0,"",INDEX(PlansAndNotes!$E$6:$E$4005,ROW(B357)-ROW($C$3))),"")</f>
        <v/>
      </c>
      <c r="Q357" s="363" t="str">
        <f>IFERROR(IF(LEN(INDEX(PlansAndNotes!$G$6:$G$4005,ROW(B357)-ROW($C$3)))=0,"",INDEX(PlansAndNotes!$G$6:$G$4005,ROW(B357)-ROW($C$3))),"")</f>
        <v/>
      </c>
      <c r="R357" s="361" t="str">
        <f>IFERROR(IF(LEN(D357)&gt;0,IF(LEN(INDEX(AdressBook!$C$6:$C$25,MATCH(D357,AdressBook!$B$6:$B$25,0),1))=0,"",INDEX(AdressBook!$C$6:$C$25,MATCH(D357,AdressBook!$B$6:$B$25,0),1)),""),"")</f>
        <v/>
      </c>
      <c r="S357" s="165">
        <f>IF(LEN(C357)&gt;0,IFERROR(IF(MATCH(C357,C358:$C$4004,0)&gt;0,-1,ROW(S357)-ROW($S$3)),ROW(S357)-ROW($S$3)),-1)</f>
        <v>-1</v>
      </c>
      <c r="T357" s="165">
        <f t="shared" si="59"/>
        <v>0</v>
      </c>
      <c r="U357" s="165" t="str">
        <f t="shared" si="60"/>
        <v/>
      </c>
      <c r="V357" s="165" t="str">
        <f>IFERROR(IF(OR(C357="",S357&lt;0),"",IF(SUBTOTAL(3,C357:C357)=0,-1,SUBTOTAL(3,$C$4:C357))),"")</f>
        <v/>
      </c>
      <c r="W357" s="156" t="str">
        <f t="array" ref="W357">IF(LEN(C357)&gt;0,IFERROR(IF(MATCH(C357,$C$3:$C356,0)&gt;0,N357-INDEX($N$3:N356,SUMPRODUCT(MAX(ROW($C$3:$C356)*(C357=$C$3:$C356)))-2,1),""),""),"")</f>
        <v/>
      </c>
      <c r="X357" s="156">
        <f t="shared" ca="1" si="61"/>
        <v>1</v>
      </c>
      <c r="Y357" s="156">
        <f t="shared" ca="1" si="62"/>
        <v>1</v>
      </c>
      <c r="AB357" s="406"/>
      <c r="AC357" s="380"/>
      <c r="AD357" s="380">
        <f t="shared" si="63"/>
        <v>0</v>
      </c>
      <c r="AQ357" s="165" t="str">
        <f t="shared" si="64"/>
        <v/>
      </c>
      <c r="AR357" s="167" t="str">
        <f t="array" ref="AR357" xml:space="preserve"> IFERROR( IF(OR(DATERANGE="All Data",DATERANGE=""), INDEX(Calculations!$AC$7:$AC$506,SMALL(IF(Calculations!$AC$7:$AC$506&lt;&gt;"0",ROW($AQ$6:$AQ$505)-ROW(INDEX($AQ$6:$AQ$505,1,1))+1),AQ357),1),INDEX(Calculations!$AD$7:$AD$506,SMALL(IF(Calculations!$AD$7:$AD$506&lt;&gt;0,ROW($AQ$6:$AQ$505)-ROW(INDEX($AQ$6:$AQ$505,1,1))+1),AQ357),1)),"")</f>
        <v/>
      </c>
      <c r="AS357" s="164" t="str">
        <f t="array" ref="AS357" xml:space="preserve"> IFERROR(IF(OR(DATERANGE="All Data",DATERANGE=""),INDEX(AdressBook!$B$6:$B$505,SMALL(IF(Calculations!$AC$7:$AC$506&lt;&gt;"0",ROW($AQ$6:$AQ$505)-ROW(INDEX($AQ$6:$AQ$505,1,1))+1),AQ357),1),INDEX(AdressBook!$B$6:$B$505,SMALL(IF(Calculations!$AD$7:$AD$506&lt;&gt;0,ROW($AQ$6:$AQ$505)-ROW(INDEX($AQ$6:$AQ$505,1,1))+1),AQ357),1)),"")</f>
        <v/>
      </c>
      <c r="AT357" s="227" t="str">
        <f t="shared" si="65"/>
        <v/>
      </c>
      <c r="AV357" s="199"/>
      <c r="AW357" s="199"/>
    </row>
    <row r="358" spans="2:49" hidden="1" x14ac:dyDescent="0.25">
      <c r="B358" s="390" t="str">
        <f>IFERROR(IF(LEN(INDEX(PlansAndNotes!$B$6:$B$2005,ROW(A358)-ROW($B$3)))=0,"",INDEX(PlansAndNotes!$B$6:$B$2005,ROW(A358)-ROW($B$3))),"")</f>
        <v/>
      </c>
      <c r="C358" s="361" t="str">
        <f t="shared" si="57"/>
        <v/>
      </c>
      <c r="D358" s="361" t="str">
        <f>IFERROR(IF(LEN(C358)&gt;0,IF(LEN(INDEX(TasksList!$C$6:$C$1005,MATCH(C358,TasksList!$B$6:$B$1005,0),1))=0,"",INDEX(TasksList!$C$6:$C$1005,MATCH(C358,TasksList!$B$6:$B$1005,0),1)),""),"")</f>
        <v/>
      </c>
      <c r="E358" s="361" t="str">
        <f>IFERROR(IF(LEN(C358)&gt;0,IF(LEN(INDEX(TasksList!$F$6:$F$1005,MATCH(C358,TasksList!$B$6:$B$1005,0),1))=0,"not set!",INDEX(TasksList!$F$6:$F$1005,MATCH(C358,TasksList!$B$6:$B$1005,0),1)),""),"")</f>
        <v/>
      </c>
      <c r="F358" s="360" t="str">
        <f>IFERROR(IF(LEN(D358)&gt;0,IF(LEN(INDEX(AdressBook!$D$6:$D$25,MATCH(D358,AdressBook!$B$6:$B$25,0),1))=0,"",INDEX(AdressBook!$D$6:$D$25,MATCH(D358,AdressBook!$B$6:$B$25,0),1)),""),"")</f>
        <v/>
      </c>
      <c r="G358" s="361" t="str">
        <f>IFERROR(IF(LEN(INDEX(PlansAndNotes!$F$6:$F$2005,ROW(B358)-ROW($C$3)))=0,"",INDEX(PlansAndNotes!$F$6:$F$2005,ROW(B358)-ROW($C$3))),"")</f>
        <v/>
      </c>
      <c r="H358" s="361" t="str">
        <f>IFERROR(IF(LEN(C358)&gt;0,IF(LEN(INDEX(TasksList!$G$6:$G$1005,MATCH(C358,TasksList!$B$6:$B$1005,0),1))=0,"",INDEX(TasksList!$G$6:$G$1005,MATCH(C358,TasksList!$B$6:$B$1005,0),1)),""),"")</f>
        <v/>
      </c>
      <c r="I358" s="381"/>
      <c r="J358" s="402" t="str">
        <f>IF(LEN(INDEX(TasksList!$B$6:$B$1005,ROW(J355),1))=0,"",INDEX(TasksList!$B$6:$B$1005,ROW(J355),1)&amp;" - "&amp;INDEX(TasksList!$D$6:$D$1005,ROW(J355),1))</f>
        <v/>
      </c>
      <c r="K358" s="402"/>
      <c r="L358" s="399" t="str">
        <f t="array" ref="L358">IFERROR(INDEX($J$4:$J$1003,SMALL($K$4:$K$1003,ROW(L358)-3),1),"")</f>
        <v/>
      </c>
      <c r="M358" s="206"/>
      <c r="N358" s="362" t="str">
        <f>IFERROR(IF(LEN(INDEX(PlansAndNotes!$D$6:$D$4005,ROW(B358)-ROW($C$3)))=0,"",INDEX(PlansAndNotes!$D$6:$D$4005,ROW(B358)-ROW($C$3))),"")</f>
        <v/>
      </c>
      <c r="O358" s="165" t="str">
        <f t="shared" si="58"/>
        <v/>
      </c>
      <c r="P358" s="363" t="str">
        <f>IFERROR(IF(LEN(INDEX(PlansAndNotes!$E$6:$E$4005,ROW(B358)-ROW($C$3)))=0,"",INDEX(PlansAndNotes!$E$6:$E$4005,ROW(B358)-ROW($C$3))),"")</f>
        <v/>
      </c>
      <c r="Q358" s="363" t="str">
        <f>IFERROR(IF(LEN(INDEX(PlansAndNotes!$G$6:$G$4005,ROW(B358)-ROW($C$3)))=0,"",INDEX(PlansAndNotes!$G$6:$G$4005,ROW(B358)-ROW($C$3))),"")</f>
        <v/>
      </c>
      <c r="R358" s="361" t="str">
        <f>IFERROR(IF(LEN(D358)&gt;0,IF(LEN(INDEX(AdressBook!$C$6:$C$25,MATCH(D358,AdressBook!$B$6:$B$25,0),1))=0,"",INDEX(AdressBook!$C$6:$C$25,MATCH(D358,AdressBook!$B$6:$B$25,0),1)),""),"")</f>
        <v/>
      </c>
      <c r="S358" s="165">
        <f>IF(LEN(C358)&gt;0,IFERROR(IF(MATCH(C358,C359:$C$4004,0)&gt;0,-1,ROW(S358)-ROW($S$3)),ROW(S358)-ROW($S$3)),-1)</f>
        <v>-1</v>
      </c>
      <c r="T358" s="165">
        <f t="shared" si="59"/>
        <v>0</v>
      </c>
      <c r="U358" s="165" t="str">
        <f t="shared" si="60"/>
        <v/>
      </c>
      <c r="V358" s="165" t="str">
        <f>IFERROR(IF(OR(C358="",S358&lt;0),"",IF(SUBTOTAL(3,C358:C358)=0,-1,SUBTOTAL(3,$C$4:C358))),"")</f>
        <v/>
      </c>
      <c r="W358" s="156" t="str">
        <f t="array" ref="W358">IF(LEN(C358)&gt;0,IFERROR(IF(MATCH(C358,$C$3:$C357,0)&gt;0,N358-INDEX($N$3:N357,SUMPRODUCT(MAX(ROW($C$3:$C357)*(C358=$C$3:$C357)))-2,1),""),""),"")</f>
        <v/>
      </c>
      <c r="X358" s="156">
        <f t="shared" ca="1" si="61"/>
        <v>1</v>
      </c>
      <c r="Y358" s="156">
        <f t="shared" ca="1" si="62"/>
        <v>1</v>
      </c>
      <c r="AB358" s="406"/>
      <c r="AC358" s="380"/>
      <c r="AD358" s="380">
        <f t="shared" si="63"/>
        <v>0</v>
      </c>
      <c r="AQ358" s="165" t="str">
        <f t="shared" si="64"/>
        <v/>
      </c>
      <c r="AR358" s="167" t="str">
        <f t="array" ref="AR358" xml:space="preserve"> IFERROR( IF(OR(DATERANGE="All Data",DATERANGE=""), INDEX(Calculations!$AC$7:$AC$506,SMALL(IF(Calculations!$AC$7:$AC$506&lt;&gt;"0",ROW($AQ$6:$AQ$505)-ROW(INDEX($AQ$6:$AQ$505,1,1))+1),AQ358),1),INDEX(Calculations!$AD$7:$AD$506,SMALL(IF(Calculations!$AD$7:$AD$506&lt;&gt;0,ROW($AQ$6:$AQ$505)-ROW(INDEX($AQ$6:$AQ$505,1,1))+1),AQ358),1)),"")</f>
        <v/>
      </c>
      <c r="AS358" s="164" t="str">
        <f t="array" ref="AS358" xml:space="preserve"> IFERROR(IF(OR(DATERANGE="All Data",DATERANGE=""),INDEX(AdressBook!$B$6:$B$505,SMALL(IF(Calculations!$AC$7:$AC$506&lt;&gt;"0",ROW($AQ$6:$AQ$505)-ROW(INDEX($AQ$6:$AQ$505,1,1))+1),AQ358),1),INDEX(AdressBook!$B$6:$B$505,SMALL(IF(Calculations!$AD$7:$AD$506&lt;&gt;0,ROW($AQ$6:$AQ$505)-ROW(INDEX($AQ$6:$AQ$505,1,1))+1),AQ358),1)),"")</f>
        <v/>
      </c>
      <c r="AT358" s="227" t="str">
        <f t="shared" si="65"/>
        <v/>
      </c>
      <c r="AV358" s="199"/>
      <c r="AW358" s="199"/>
    </row>
    <row r="359" spans="2:49" hidden="1" x14ac:dyDescent="0.25">
      <c r="B359" s="390" t="str">
        <f>IFERROR(IF(LEN(INDEX(PlansAndNotes!$B$6:$B$2005,ROW(A359)-ROW($B$3)))=0,"",INDEX(PlansAndNotes!$B$6:$B$2005,ROW(A359)-ROW($B$3))),"")</f>
        <v/>
      </c>
      <c r="C359" s="361" t="str">
        <f t="shared" si="57"/>
        <v/>
      </c>
      <c r="D359" s="361" t="str">
        <f>IFERROR(IF(LEN(C359)&gt;0,IF(LEN(INDEX(TasksList!$C$6:$C$1005,MATCH(C359,TasksList!$B$6:$B$1005,0),1))=0,"",INDEX(TasksList!$C$6:$C$1005,MATCH(C359,TasksList!$B$6:$B$1005,0),1)),""),"")</f>
        <v/>
      </c>
      <c r="E359" s="361" t="str">
        <f>IFERROR(IF(LEN(C359)&gt;0,IF(LEN(INDEX(TasksList!$F$6:$F$1005,MATCH(C359,TasksList!$B$6:$B$1005,0),1))=0,"not set!",INDEX(TasksList!$F$6:$F$1005,MATCH(C359,TasksList!$B$6:$B$1005,0),1)),""),"")</f>
        <v/>
      </c>
      <c r="F359" s="360" t="str">
        <f>IFERROR(IF(LEN(D359)&gt;0,IF(LEN(INDEX(AdressBook!$D$6:$D$25,MATCH(D359,AdressBook!$B$6:$B$25,0),1))=0,"",INDEX(AdressBook!$D$6:$D$25,MATCH(D359,AdressBook!$B$6:$B$25,0),1)),""),"")</f>
        <v/>
      </c>
      <c r="G359" s="361" t="str">
        <f>IFERROR(IF(LEN(INDEX(PlansAndNotes!$F$6:$F$2005,ROW(B359)-ROW($C$3)))=0,"",INDEX(PlansAndNotes!$F$6:$F$2005,ROW(B359)-ROW($C$3))),"")</f>
        <v/>
      </c>
      <c r="H359" s="361" t="str">
        <f>IFERROR(IF(LEN(C359)&gt;0,IF(LEN(INDEX(TasksList!$G$6:$G$1005,MATCH(C359,TasksList!$B$6:$B$1005,0),1))=0,"",INDEX(TasksList!$G$6:$G$1005,MATCH(C359,TasksList!$B$6:$B$1005,0),1)),""),"")</f>
        <v/>
      </c>
      <c r="I359" s="381"/>
      <c r="J359" s="402" t="str">
        <f>IF(LEN(INDEX(TasksList!$B$6:$B$1005,ROW(J356),1))=0,"",INDEX(TasksList!$B$6:$B$1005,ROW(J356),1)&amp;" - "&amp;INDEX(TasksList!$D$6:$D$1005,ROW(J356),1))</f>
        <v/>
      </c>
      <c r="K359" s="402"/>
      <c r="L359" s="399" t="str">
        <f t="array" ref="L359">IFERROR(INDEX($J$4:$J$1003,SMALL($K$4:$K$1003,ROW(L359)-3),1),"")</f>
        <v/>
      </c>
      <c r="M359" s="206"/>
      <c r="N359" s="362" t="str">
        <f>IFERROR(IF(LEN(INDEX(PlansAndNotes!$D$6:$D$4005,ROW(B359)-ROW($C$3)))=0,"",INDEX(PlansAndNotes!$D$6:$D$4005,ROW(B359)-ROW($C$3))),"")</f>
        <v/>
      </c>
      <c r="O359" s="165" t="str">
        <f t="shared" si="58"/>
        <v/>
      </c>
      <c r="P359" s="363" t="str">
        <f>IFERROR(IF(LEN(INDEX(PlansAndNotes!$E$6:$E$4005,ROW(B359)-ROW($C$3)))=0,"",INDEX(PlansAndNotes!$E$6:$E$4005,ROW(B359)-ROW($C$3))),"")</f>
        <v/>
      </c>
      <c r="Q359" s="363" t="str">
        <f>IFERROR(IF(LEN(INDEX(PlansAndNotes!$G$6:$G$4005,ROW(B359)-ROW($C$3)))=0,"",INDEX(PlansAndNotes!$G$6:$G$4005,ROW(B359)-ROW($C$3))),"")</f>
        <v/>
      </c>
      <c r="R359" s="361" t="str">
        <f>IFERROR(IF(LEN(D359)&gt;0,IF(LEN(INDEX(AdressBook!$C$6:$C$25,MATCH(D359,AdressBook!$B$6:$B$25,0),1))=0,"",INDEX(AdressBook!$C$6:$C$25,MATCH(D359,AdressBook!$B$6:$B$25,0),1)),""),"")</f>
        <v/>
      </c>
      <c r="S359" s="165">
        <f>IF(LEN(C359)&gt;0,IFERROR(IF(MATCH(C359,C360:$C$4004,0)&gt;0,-1,ROW(S359)-ROW($S$3)),ROW(S359)-ROW($S$3)),-1)</f>
        <v>-1</v>
      </c>
      <c r="T359" s="165">
        <f t="shared" si="59"/>
        <v>0</v>
      </c>
      <c r="U359" s="165" t="str">
        <f t="shared" si="60"/>
        <v/>
      </c>
      <c r="V359" s="165" t="str">
        <f>IFERROR(IF(OR(C359="",S359&lt;0),"",IF(SUBTOTAL(3,C359:C359)=0,-1,SUBTOTAL(3,$C$4:C359))),"")</f>
        <v/>
      </c>
      <c r="W359" s="156" t="str">
        <f t="array" ref="W359">IF(LEN(C359)&gt;0,IFERROR(IF(MATCH(C359,$C$3:$C358,0)&gt;0,N359-INDEX($N$3:N358,SUMPRODUCT(MAX(ROW($C$3:$C358)*(C359=$C$3:$C358)))-2,1),""),""),"")</f>
        <v/>
      </c>
      <c r="X359" s="156">
        <f t="shared" ca="1" si="61"/>
        <v>1</v>
      </c>
      <c r="Y359" s="156">
        <f t="shared" ca="1" si="62"/>
        <v>1</v>
      </c>
      <c r="AB359" s="406"/>
      <c r="AC359" s="380"/>
      <c r="AD359" s="380">
        <f t="shared" si="63"/>
        <v>0</v>
      </c>
      <c r="AQ359" s="165" t="str">
        <f t="shared" si="64"/>
        <v/>
      </c>
      <c r="AR359" s="167" t="str">
        <f t="array" ref="AR359" xml:space="preserve"> IFERROR( IF(OR(DATERANGE="All Data",DATERANGE=""), INDEX(Calculations!$AC$7:$AC$506,SMALL(IF(Calculations!$AC$7:$AC$506&lt;&gt;"0",ROW($AQ$6:$AQ$505)-ROW(INDEX($AQ$6:$AQ$505,1,1))+1),AQ359),1),INDEX(Calculations!$AD$7:$AD$506,SMALL(IF(Calculations!$AD$7:$AD$506&lt;&gt;0,ROW($AQ$6:$AQ$505)-ROW(INDEX($AQ$6:$AQ$505,1,1))+1),AQ359),1)),"")</f>
        <v/>
      </c>
      <c r="AS359" s="164" t="str">
        <f t="array" ref="AS359" xml:space="preserve"> IFERROR(IF(OR(DATERANGE="All Data",DATERANGE=""),INDEX(AdressBook!$B$6:$B$505,SMALL(IF(Calculations!$AC$7:$AC$506&lt;&gt;"0",ROW($AQ$6:$AQ$505)-ROW(INDEX($AQ$6:$AQ$505,1,1))+1),AQ359),1),INDEX(AdressBook!$B$6:$B$505,SMALL(IF(Calculations!$AD$7:$AD$506&lt;&gt;0,ROW($AQ$6:$AQ$505)-ROW(INDEX($AQ$6:$AQ$505,1,1))+1),AQ359),1)),"")</f>
        <v/>
      </c>
      <c r="AT359" s="227" t="str">
        <f t="shared" si="65"/>
        <v/>
      </c>
      <c r="AV359" s="199"/>
      <c r="AW359" s="199"/>
    </row>
    <row r="360" spans="2:49" hidden="1" x14ac:dyDescent="0.25">
      <c r="B360" s="390" t="str">
        <f>IFERROR(IF(LEN(INDEX(PlansAndNotes!$B$6:$B$2005,ROW(A360)-ROW($B$3)))=0,"",INDEX(PlansAndNotes!$B$6:$B$2005,ROW(A360)-ROW($B$3))),"")</f>
        <v/>
      </c>
      <c r="C360" s="361" t="str">
        <f t="shared" si="57"/>
        <v/>
      </c>
      <c r="D360" s="361" t="str">
        <f>IFERROR(IF(LEN(C360)&gt;0,IF(LEN(INDEX(TasksList!$C$6:$C$1005,MATCH(C360,TasksList!$B$6:$B$1005,0),1))=0,"",INDEX(TasksList!$C$6:$C$1005,MATCH(C360,TasksList!$B$6:$B$1005,0),1)),""),"")</f>
        <v/>
      </c>
      <c r="E360" s="361" t="str">
        <f>IFERROR(IF(LEN(C360)&gt;0,IF(LEN(INDEX(TasksList!$F$6:$F$1005,MATCH(C360,TasksList!$B$6:$B$1005,0),1))=0,"not set!",INDEX(TasksList!$F$6:$F$1005,MATCH(C360,TasksList!$B$6:$B$1005,0),1)),""),"")</f>
        <v/>
      </c>
      <c r="F360" s="360" t="str">
        <f>IFERROR(IF(LEN(D360)&gt;0,IF(LEN(INDEX(AdressBook!$D$6:$D$25,MATCH(D360,AdressBook!$B$6:$B$25,0),1))=0,"",INDEX(AdressBook!$D$6:$D$25,MATCH(D360,AdressBook!$B$6:$B$25,0),1)),""),"")</f>
        <v/>
      </c>
      <c r="G360" s="361" t="str">
        <f>IFERROR(IF(LEN(INDEX(PlansAndNotes!$F$6:$F$2005,ROW(B360)-ROW($C$3)))=0,"",INDEX(PlansAndNotes!$F$6:$F$2005,ROW(B360)-ROW($C$3))),"")</f>
        <v/>
      </c>
      <c r="H360" s="361" t="str">
        <f>IFERROR(IF(LEN(C360)&gt;0,IF(LEN(INDEX(TasksList!$G$6:$G$1005,MATCH(C360,TasksList!$B$6:$B$1005,0),1))=0,"",INDEX(TasksList!$G$6:$G$1005,MATCH(C360,TasksList!$B$6:$B$1005,0),1)),""),"")</f>
        <v/>
      </c>
      <c r="I360" s="381"/>
      <c r="J360" s="402" t="str">
        <f>IF(LEN(INDEX(TasksList!$B$6:$B$1005,ROW(J357),1))=0,"",INDEX(TasksList!$B$6:$B$1005,ROW(J357),1)&amp;" - "&amp;INDEX(TasksList!$D$6:$D$1005,ROW(J357),1))</f>
        <v/>
      </c>
      <c r="K360" s="402"/>
      <c r="L360" s="399" t="str">
        <f t="array" ref="L360">IFERROR(INDEX($J$4:$J$1003,SMALL($K$4:$K$1003,ROW(L360)-3),1),"")</f>
        <v/>
      </c>
      <c r="M360" s="206"/>
      <c r="N360" s="362" t="str">
        <f>IFERROR(IF(LEN(INDEX(PlansAndNotes!$D$6:$D$4005,ROW(B360)-ROW($C$3)))=0,"",INDEX(PlansAndNotes!$D$6:$D$4005,ROW(B360)-ROW($C$3))),"")</f>
        <v/>
      </c>
      <c r="O360" s="165" t="str">
        <f t="shared" si="58"/>
        <v/>
      </c>
      <c r="P360" s="363" t="str">
        <f>IFERROR(IF(LEN(INDEX(PlansAndNotes!$E$6:$E$4005,ROW(B360)-ROW($C$3)))=0,"",INDEX(PlansAndNotes!$E$6:$E$4005,ROW(B360)-ROW($C$3))),"")</f>
        <v/>
      </c>
      <c r="Q360" s="363" t="str">
        <f>IFERROR(IF(LEN(INDEX(PlansAndNotes!$G$6:$G$4005,ROW(B360)-ROW($C$3)))=0,"",INDEX(PlansAndNotes!$G$6:$G$4005,ROW(B360)-ROW($C$3))),"")</f>
        <v/>
      </c>
      <c r="R360" s="361" t="str">
        <f>IFERROR(IF(LEN(D360)&gt;0,IF(LEN(INDEX(AdressBook!$C$6:$C$25,MATCH(D360,AdressBook!$B$6:$B$25,0),1))=0,"",INDEX(AdressBook!$C$6:$C$25,MATCH(D360,AdressBook!$B$6:$B$25,0),1)),""),"")</f>
        <v/>
      </c>
      <c r="S360" s="165">
        <f>IF(LEN(C360)&gt;0,IFERROR(IF(MATCH(C360,C361:$C$4004,0)&gt;0,-1,ROW(S360)-ROW($S$3)),ROW(S360)-ROW($S$3)),-1)</f>
        <v>-1</v>
      </c>
      <c r="T360" s="165">
        <f t="shared" si="59"/>
        <v>0</v>
      </c>
      <c r="U360" s="165" t="str">
        <f t="shared" si="60"/>
        <v/>
      </c>
      <c r="V360" s="165" t="str">
        <f>IFERROR(IF(OR(C360="",S360&lt;0),"",IF(SUBTOTAL(3,C360:C360)=0,-1,SUBTOTAL(3,$C$4:C360))),"")</f>
        <v/>
      </c>
      <c r="W360" s="156" t="str">
        <f t="array" ref="W360">IF(LEN(C360)&gt;0,IFERROR(IF(MATCH(C360,$C$3:$C359,0)&gt;0,N360-INDEX($N$3:N359,SUMPRODUCT(MAX(ROW($C$3:$C359)*(C360=$C$3:$C359)))-2,1),""),""),"")</f>
        <v/>
      </c>
      <c r="X360" s="156">
        <f t="shared" ca="1" si="61"/>
        <v>1</v>
      </c>
      <c r="Y360" s="156">
        <f t="shared" ca="1" si="62"/>
        <v>1</v>
      </c>
      <c r="AB360" s="406"/>
      <c r="AC360" s="380"/>
      <c r="AD360" s="380">
        <f t="shared" si="63"/>
        <v>0</v>
      </c>
      <c r="AQ360" s="165" t="str">
        <f t="shared" si="64"/>
        <v/>
      </c>
      <c r="AR360" s="167" t="str">
        <f t="array" ref="AR360" xml:space="preserve"> IFERROR( IF(OR(DATERANGE="All Data",DATERANGE=""), INDEX(Calculations!$AC$7:$AC$506,SMALL(IF(Calculations!$AC$7:$AC$506&lt;&gt;"0",ROW($AQ$6:$AQ$505)-ROW(INDEX($AQ$6:$AQ$505,1,1))+1),AQ360),1),INDEX(Calculations!$AD$7:$AD$506,SMALL(IF(Calculations!$AD$7:$AD$506&lt;&gt;0,ROW($AQ$6:$AQ$505)-ROW(INDEX($AQ$6:$AQ$505,1,1))+1),AQ360),1)),"")</f>
        <v/>
      </c>
      <c r="AS360" s="164" t="str">
        <f t="array" ref="AS360" xml:space="preserve"> IFERROR(IF(OR(DATERANGE="All Data",DATERANGE=""),INDEX(AdressBook!$B$6:$B$505,SMALL(IF(Calculations!$AC$7:$AC$506&lt;&gt;"0",ROW($AQ$6:$AQ$505)-ROW(INDEX($AQ$6:$AQ$505,1,1))+1),AQ360),1),INDEX(AdressBook!$B$6:$B$505,SMALL(IF(Calculations!$AD$7:$AD$506&lt;&gt;0,ROW($AQ$6:$AQ$505)-ROW(INDEX($AQ$6:$AQ$505,1,1))+1),AQ360),1)),"")</f>
        <v/>
      </c>
      <c r="AT360" s="227" t="str">
        <f t="shared" si="65"/>
        <v/>
      </c>
      <c r="AV360" s="199"/>
      <c r="AW360" s="199"/>
    </row>
    <row r="361" spans="2:49" hidden="1" x14ac:dyDescent="0.25">
      <c r="B361" s="390" t="str">
        <f>IFERROR(IF(LEN(INDEX(PlansAndNotes!$B$6:$B$2005,ROW(A361)-ROW($B$3)))=0,"",INDEX(PlansAndNotes!$B$6:$B$2005,ROW(A361)-ROW($B$3))),"")</f>
        <v/>
      </c>
      <c r="C361" s="361" t="str">
        <f t="shared" si="57"/>
        <v/>
      </c>
      <c r="D361" s="361" t="str">
        <f>IFERROR(IF(LEN(C361)&gt;0,IF(LEN(INDEX(TasksList!$C$6:$C$1005,MATCH(C361,TasksList!$B$6:$B$1005,0),1))=0,"",INDEX(TasksList!$C$6:$C$1005,MATCH(C361,TasksList!$B$6:$B$1005,0),1)),""),"")</f>
        <v/>
      </c>
      <c r="E361" s="361" t="str">
        <f>IFERROR(IF(LEN(C361)&gt;0,IF(LEN(INDEX(TasksList!$F$6:$F$1005,MATCH(C361,TasksList!$B$6:$B$1005,0),1))=0,"not set!",INDEX(TasksList!$F$6:$F$1005,MATCH(C361,TasksList!$B$6:$B$1005,0),1)),""),"")</f>
        <v/>
      </c>
      <c r="F361" s="360" t="str">
        <f>IFERROR(IF(LEN(D361)&gt;0,IF(LEN(INDEX(AdressBook!$D$6:$D$25,MATCH(D361,AdressBook!$B$6:$B$25,0),1))=0,"",INDEX(AdressBook!$D$6:$D$25,MATCH(D361,AdressBook!$B$6:$B$25,0),1)),""),"")</f>
        <v/>
      </c>
      <c r="G361" s="361" t="str">
        <f>IFERROR(IF(LEN(INDEX(PlansAndNotes!$F$6:$F$2005,ROW(B361)-ROW($C$3)))=0,"",INDEX(PlansAndNotes!$F$6:$F$2005,ROW(B361)-ROW($C$3))),"")</f>
        <v/>
      </c>
      <c r="H361" s="361" t="str">
        <f>IFERROR(IF(LEN(C361)&gt;0,IF(LEN(INDEX(TasksList!$G$6:$G$1005,MATCH(C361,TasksList!$B$6:$B$1005,0),1))=0,"",INDEX(TasksList!$G$6:$G$1005,MATCH(C361,TasksList!$B$6:$B$1005,0),1)),""),"")</f>
        <v/>
      </c>
      <c r="I361" s="381"/>
      <c r="J361" s="402" t="str">
        <f>IF(LEN(INDEX(TasksList!$B$6:$B$1005,ROW(J358),1))=0,"",INDEX(TasksList!$B$6:$B$1005,ROW(J358),1)&amp;" - "&amp;INDEX(TasksList!$D$6:$D$1005,ROW(J358),1))</f>
        <v/>
      </c>
      <c r="K361" s="402"/>
      <c r="L361" s="399" t="str">
        <f t="array" ref="L361">IFERROR(INDEX($J$4:$J$1003,SMALL($K$4:$K$1003,ROW(L361)-3),1),"")</f>
        <v/>
      </c>
      <c r="M361" s="206"/>
      <c r="N361" s="362" t="str">
        <f>IFERROR(IF(LEN(INDEX(PlansAndNotes!$D$6:$D$4005,ROW(B361)-ROW($C$3)))=0,"",INDEX(PlansAndNotes!$D$6:$D$4005,ROW(B361)-ROW($C$3))),"")</f>
        <v/>
      </c>
      <c r="O361" s="165" t="str">
        <f t="shared" si="58"/>
        <v/>
      </c>
      <c r="P361" s="363" t="str">
        <f>IFERROR(IF(LEN(INDEX(PlansAndNotes!$E$6:$E$4005,ROW(B361)-ROW($C$3)))=0,"",INDEX(PlansAndNotes!$E$6:$E$4005,ROW(B361)-ROW($C$3))),"")</f>
        <v/>
      </c>
      <c r="Q361" s="363" t="str">
        <f>IFERROR(IF(LEN(INDEX(PlansAndNotes!$G$6:$G$4005,ROW(B361)-ROW($C$3)))=0,"",INDEX(PlansAndNotes!$G$6:$G$4005,ROW(B361)-ROW($C$3))),"")</f>
        <v/>
      </c>
      <c r="R361" s="361" t="str">
        <f>IFERROR(IF(LEN(D361)&gt;0,IF(LEN(INDEX(AdressBook!$C$6:$C$25,MATCH(D361,AdressBook!$B$6:$B$25,0),1))=0,"",INDEX(AdressBook!$C$6:$C$25,MATCH(D361,AdressBook!$B$6:$B$25,0),1)),""),"")</f>
        <v/>
      </c>
      <c r="S361" s="165">
        <f>IF(LEN(C361)&gt;0,IFERROR(IF(MATCH(C361,C362:$C$4004,0)&gt;0,-1,ROW(S361)-ROW($S$3)),ROW(S361)-ROW($S$3)),-1)</f>
        <v>-1</v>
      </c>
      <c r="T361" s="165">
        <f t="shared" si="59"/>
        <v>0</v>
      </c>
      <c r="U361" s="165" t="str">
        <f t="shared" si="60"/>
        <v/>
      </c>
      <c r="V361" s="165" t="str">
        <f>IFERROR(IF(OR(C361="",S361&lt;0),"",IF(SUBTOTAL(3,C361:C361)=0,-1,SUBTOTAL(3,$C$4:C361))),"")</f>
        <v/>
      </c>
      <c r="W361" s="156" t="str">
        <f t="array" ref="W361">IF(LEN(C361)&gt;0,IFERROR(IF(MATCH(C361,$C$3:$C360,0)&gt;0,N361-INDEX($N$3:N360,SUMPRODUCT(MAX(ROW($C$3:$C360)*(C361=$C$3:$C360)))-2,1),""),""),"")</f>
        <v/>
      </c>
      <c r="X361" s="156">
        <f t="shared" ca="1" si="61"/>
        <v>1</v>
      </c>
      <c r="Y361" s="156">
        <f t="shared" ca="1" si="62"/>
        <v>1</v>
      </c>
      <c r="AB361" s="406"/>
      <c r="AC361" s="380"/>
      <c r="AD361" s="380">
        <f t="shared" si="63"/>
        <v>0</v>
      </c>
      <c r="AQ361" s="165" t="str">
        <f t="shared" si="64"/>
        <v/>
      </c>
      <c r="AR361" s="167" t="str">
        <f t="array" ref="AR361" xml:space="preserve"> IFERROR( IF(OR(DATERANGE="All Data",DATERANGE=""), INDEX(Calculations!$AC$7:$AC$506,SMALL(IF(Calculations!$AC$7:$AC$506&lt;&gt;"0",ROW($AQ$6:$AQ$505)-ROW(INDEX($AQ$6:$AQ$505,1,1))+1),AQ361),1),INDEX(Calculations!$AD$7:$AD$506,SMALL(IF(Calculations!$AD$7:$AD$506&lt;&gt;0,ROW($AQ$6:$AQ$505)-ROW(INDEX($AQ$6:$AQ$505,1,1))+1),AQ361),1)),"")</f>
        <v/>
      </c>
      <c r="AS361" s="164" t="str">
        <f t="array" ref="AS361" xml:space="preserve"> IFERROR(IF(OR(DATERANGE="All Data",DATERANGE=""),INDEX(AdressBook!$B$6:$B$505,SMALL(IF(Calculations!$AC$7:$AC$506&lt;&gt;"0",ROW($AQ$6:$AQ$505)-ROW(INDEX($AQ$6:$AQ$505,1,1))+1),AQ361),1),INDEX(AdressBook!$B$6:$B$505,SMALL(IF(Calculations!$AD$7:$AD$506&lt;&gt;0,ROW($AQ$6:$AQ$505)-ROW(INDEX($AQ$6:$AQ$505,1,1))+1),AQ361),1)),"")</f>
        <v/>
      </c>
      <c r="AT361" s="227" t="str">
        <f t="shared" si="65"/>
        <v/>
      </c>
      <c r="AV361" s="199"/>
      <c r="AW361" s="199"/>
    </row>
    <row r="362" spans="2:49" hidden="1" x14ac:dyDescent="0.25">
      <c r="B362" s="390" t="str">
        <f>IFERROR(IF(LEN(INDEX(PlansAndNotes!$B$6:$B$2005,ROW(A362)-ROW($B$3)))=0,"",INDEX(PlansAndNotes!$B$6:$B$2005,ROW(A362)-ROW($B$3))),"")</f>
        <v/>
      </c>
      <c r="C362" s="361" t="str">
        <f t="shared" si="57"/>
        <v/>
      </c>
      <c r="D362" s="361" t="str">
        <f>IFERROR(IF(LEN(C362)&gt;0,IF(LEN(INDEX(TasksList!$C$6:$C$1005,MATCH(C362,TasksList!$B$6:$B$1005,0),1))=0,"",INDEX(TasksList!$C$6:$C$1005,MATCH(C362,TasksList!$B$6:$B$1005,0),1)),""),"")</f>
        <v/>
      </c>
      <c r="E362" s="361" t="str">
        <f>IFERROR(IF(LEN(C362)&gt;0,IF(LEN(INDEX(TasksList!$F$6:$F$1005,MATCH(C362,TasksList!$B$6:$B$1005,0),1))=0,"not set!",INDEX(TasksList!$F$6:$F$1005,MATCH(C362,TasksList!$B$6:$B$1005,0),1)),""),"")</f>
        <v/>
      </c>
      <c r="F362" s="360" t="str">
        <f>IFERROR(IF(LEN(D362)&gt;0,IF(LEN(INDEX(AdressBook!$D$6:$D$25,MATCH(D362,AdressBook!$B$6:$B$25,0),1))=0,"",INDEX(AdressBook!$D$6:$D$25,MATCH(D362,AdressBook!$B$6:$B$25,0),1)),""),"")</f>
        <v/>
      </c>
      <c r="G362" s="361" t="str">
        <f>IFERROR(IF(LEN(INDEX(PlansAndNotes!$F$6:$F$2005,ROW(B362)-ROW($C$3)))=0,"",INDEX(PlansAndNotes!$F$6:$F$2005,ROW(B362)-ROW($C$3))),"")</f>
        <v/>
      </c>
      <c r="H362" s="361" t="str">
        <f>IFERROR(IF(LEN(C362)&gt;0,IF(LEN(INDEX(TasksList!$G$6:$G$1005,MATCH(C362,TasksList!$B$6:$B$1005,0),1))=0,"",INDEX(TasksList!$G$6:$G$1005,MATCH(C362,TasksList!$B$6:$B$1005,0),1)),""),"")</f>
        <v/>
      </c>
      <c r="I362" s="381"/>
      <c r="J362" s="402" t="str">
        <f>IF(LEN(INDEX(TasksList!$B$6:$B$1005,ROW(J359),1))=0,"",INDEX(TasksList!$B$6:$B$1005,ROW(J359),1)&amp;" - "&amp;INDEX(TasksList!$D$6:$D$1005,ROW(J359),1))</f>
        <v/>
      </c>
      <c r="K362" s="402"/>
      <c r="L362" s="399" t="str">
        <f t="array" ref="L362">IFERROR(INDEX($J$4:$J$1003,SMALL($K$4:$K$1003,ROW(L362)-3),1),"")</f>
        <v/>
      </c>
      <c r="M362" s="206"/>
      <c r="N362" s="362" t="str">
        <f>IFERROR(IF(LEN(INDEX(PlansAndNotes!$D$6:$D$4005,ROW(B362)-ROW($C$3)))=0,"",INDEX(PlansAndNotes!$D$6:$D$4005,ROW(B362)-ROW($C$3))),"")</f>
        <v/>
      </c>
      <c r="O362" s="165" t="str">
        <f t="shared" si="58"/>
        <v/>
      </c>
      <c r="P362" s="363" t="str">
        <f>IFERROR(IF(LEN(INDEX(PlansAndNotes!$E$6:$E$4005,ROW(B362)-ROW($C$3)))=0,"",INDEX(PlansAndNotes!$E$6:$E$4005,ROW(B362)-ROW($C$3))),"")</f>
        <v/>
      </c>
      <c r="Q362" s="363" t="str">
        <f>IFERROR(IF(LEN(INDEX(PlansAndNotes!$G$6:$G$4005,ROW(B362)-ROW($C$3)))=0,"",INDEX(PlansAndNotes!$G$6:$G$4005,ROW(B362)-ROW($C$3))),"")</f>
        <v/>
      </c>
      <c r="R362" s="361" t="str">
        <f>IFERROR(IF(LEN(D362)&gt;0,IF(LEN(INDEX(AdressBook!$C$6:$C$25,MATCH(D362,AdressBook!$B$6:$B$25,0),1))=0,"",INDEX(AdressBook!$C$6:$C$25,MATCH(D362,AdressBook!$B$6:$B$25,0),1)),""),"")</f>
        <v/>
      </c>
      <c r="S362" s="165">
        <f>IF(LEN(C362)&gt;0,IFERROR(IF(MATCH(C362,C363:$C$4004,0)&gt;0,-1,ROW(S362)-ROW($S$3)),ROW(S362)-ROW($S$3)),-1)</f>
        <v>-1</v>
      </c>
      <c r="T362" s="165">
        <f t="shared" si="59"/>
        <v>0</v>
      </c>
      <c r="U362" s="165" t="str">
        <f t="shared" si="60"/>
        <v/>
      </c>
      <c r="V362" s="165" t="str">
        <f>IFERROR(IF(OR(C362="",S362&lt;0),"",IF(SUBTOTAL(3,C362:C362)=0,-1,SUBTOTAL(3,$C$4:C362))),"")</f>
        <v/>
      </c>
      <c r="W362" s="156" t="str">
        <f t="array" ref="W362">IF(LEN(C362)&gt;0,IFERROR(IF(MATCH(C362,$C$3:$C361,0)&gt;0,N362-INDEX($N$3:N361,SUMPRODUCT(MAX(ROW($C$3:$C361)*(C362=$C$3:$C361)))-2,1),""),""),"")</f>
        <v/>
      </c>
      <c r="X362" s="156">
        <f t="shared" ca="1" si="61"/>
        <v>1</v>
      </c>
      <c r="Y362" s="156">
        <f t="shared" ca="1" si="62"/>
        <v>1</v>
      </c>
      <c r="AB362" s="406"/>
      <c r="AC362" s="380"/>
      <c r="AD362" s="380">
        <f t="shared" si="63"/>
        <v>0</v>
      </c>
      <c r="AQ362" s="165" t="str">
        <f t="shared" si="64"/>
        <v/>
      </c>
      <c r="AR362" s="167" t="str">
        <f t="array" ref="AR362" xml:space="preserve"> IFERROR( IF(OR(DATERANGE="All Data",DATERANGE=""), INDEX(Calculations!$AC$7:$AC$506,SMALL(IF(Calculations!$AC$7:$AC$506&lt;&gt;"0",ROW($AQ$6:$AQ$505)-ROW(INDEX($AQ$6:$AQ$505,1,1))+1),AQ362),1),INDEX(Calculations!$AD$7:$AD$506,SMALL(IF(Calculations!$AD$7:$AD$506&lt;&gt;0,ROW($AQ$6:$AQ$505)-ROW(INDEX($AQ$6:$AQ$505,1,1))+1),AQ362),1)),"")</f>
        <v/>
      </c>
      <c r="AS362" s="164" t="str">
        <f t="array" ref="AS362" xml:space="preserve"> IFERROR(IF(OR(DATERANGE="All Data",DATERANGE=""),INDEX(AdressBook!$B$6:$B$505,SMALL(IF(Calculations!$AC$7:$AC$506&lt;&gt;"0",ROW($AQ$6:$AQ$505)-ROW(INDEX($AQ$6:$AQ$505,1,1))+1),AQ362),1),INDEX(AdressBook!$B$6:$B$505,SMALL(IF(Calculations!$AD$7:$AD$506&lt;&gt;0,ROW($AQ$6:$AQ$505)-ROW(INDEX($AQ$6:$AQ$505,1,1))+1),AQ362),1)),"")</f>
        <v/>
      </c>
      <c r="AT362" s="227" t="str">
        <f t="shared" si="65"/>
        <v/>
      </c>
      <c r="AV362" s="199"/>
      <c r="AW362" s="199"/>
    </row>
    <row r="363" spans="2:49" hidden="1" x14ac:dyDescent="0.25">
      <c r="B363" s="390" t="str">
        <f>IFERROR(IF(LEN(INDEX(PlansAndNotes!$B$6:$B$2005,ROW(A363)-ROW($B$3)))=0,"",INDEX(PlansAndNotes!$B$6:$B$2005,ROW(A363)-ROW($B$3))),"")</f>
        <v/>
      </c>
      <c r="C363" s="361" t="str">
        <f t="shared" si="57"/>
        <v/>
      </c>
      <c r="D363" s="361" t="str">
        <f>IFERROR(IF(LEN(C363)&gt;0,IF(LEN(INDEX(TasksList!$C$6:$C$1005,MATCH(C363,TasksList!$B$6:$B$1005,0),1))=0,"",INDEX(TasksList!$C$6:$C$1005,MATCH(C363,TasksList!$B$6:$B$1005,0),1)),""),"")</f>
        <v/>
      </c>
      <c r="E363" s="361" t="str">
        <f>IFERROR(IF(LEN(C363)&gt;0,IF(LEN(INDEX(TasksList!$F$6:$F$1005,MATCH(C363,TasksList!$B$6:$B$1005,0),1))=0,"not set!",INDEX(TasksList!$F$6:$F$1005,MATCH(C363,TasksList!$B$6:$B$1005,0),1)),""),"")</f>
        <v/>
      </c>
      <c r="F363" s="360" t="str">
        <f>IFERROR(IF(LEN(D363)&gt;0,IF(LEN(INDEX(AdressBook!$D$6:$D$25,MATCH(D363,AdressBook!$B$6:$B$25,0),1))=0,"",INDEX(AdressBook!$D$6:$D$25,MATCH(D363,AdressBook!$B$6:$B$25,0),1)),""),"")</f>
        <v/>
      </c>
      <c r="G363" s="361" t="str">
        <f>IFERROR(IF(LEN(INDEX(PlansAndNotes!$F$6:$F$2005,ROW(B363)-ROW($C$3)))=0,"",INDEX(PlansAndNotes!$F$6:$F$2005,ROW(B363)-ROW($C$3))),"")</f>
        <v/>
      </c>
      <c r="H363" s="361" t="str">
        <f>IFERROR(IF(LEN(C363)&gt;0,IF(LEN(INDEX(TasksList!$G$6:$G$1005,MATCH(C363,TasksList!$B$6:$B$1005,0),1))=0,"",INDEX(TasksList!$G$6:$G$1005,MATCH(C363,TasksList!$B$6:$B$1005,0),1)),""),"")</f>
        <v/>
      </c>
      <c r="I363" s="381"/>
      <c r="J363" s="402" t="str">
        <f>IF(LEN(INDEX(TasksList!$B$6:$B$1005,ROW(J360),1))=0,"",INDEX(TasksList!$B$6:$B$1005,ROW(J360),1)&amp;" - "&amp;INDEX(TasksList!$D$6:$D$1005,ROW(J360),1))</f>
        <v/>
      </c>
      <c r="K363" s="402"/>
      <c r="L363" s="399" t="str">
        <f t="array" ref="L363">IFERROR(INDEX($J$4:$J$1003,SMALL($K$4:$K$1003,ROW(L363)-3),1),"")</f>
        <v/>
      </c>
      <c r="M363" s="206"/>
      <c r="N363" s="362" t="str">
        <f>IFERROR(IF(LEN(INDEX(PlansAndNotes!$D$6:$D$4005,ROW(B363)-ROW($C$3)))=0,"",INDEX(PlansAndNotes!$D$6:$D$4005,ROW(B363)-ROW($C$3))),"")</f>
        <v/>
      </c>
      <c r="O363" s="165" t="str">
        <f t="shared" si="58"/>
        <v/>
      </c>
      <c r="P363" s="363" t="str">
        <f>IFERROR(IF(LEN(INDEX(PlansAndNotes!$E$6:$E$4005,ROW(B363)-ROW($C$3)))=0,"",INDEX(PlansAndNotes!$E$6:$E$4005,ROW(B363)-ROW($C$3))),"")</f>
        <v/>
      </c>
      <c r="Q363" s="363" t="str">
        <f>IFERROR(IF(LEN(INDEX(PlansAndNotes!$G$6:$G$4005,ROW(B363)-ROW($C$3)))=0,"",INDEX(PlansAndNotes!$G$6:$G$4005,ROW(B363)-ROW($C$3))),"")</f>
        <v/>
      </c>
      <c r="R363" s="361" t="str">
        <f>IFERROR(IF(LEN(D363)&gt;0,IF(LEN(INDEX(AdressBook!$C$6:$C$25,MATCH(D363,AdressBook!$B$6:$B$25,0),1))=0,"",INDEX(AdressBook!$C$6:$C$25,MATCH(D363,AdressBook!$B$6:$B$25,0),1)),""),"")</f>
        <v/>
      </c>
      <c r="S363" s="165">
        <f>IF(LEN(C363)&gt;0,IFERROR(IF(MATCH(C363,C364:$C$4004,0)&gt;0,-1,ROW(S363)-ROW($S$3)),ROW(S363)-ROW($S$3)),-1)</f>
        <v>-1</v>
      </c>
      <c r="T363" s="165">
        <f t="shared" si="59"/>
        <v>0</v>
      </c>
      <c r="U363" s="165" t="str">
        <f t="shared" si="60"/>
        <v/>
      </c>
      <c r="V363" s="165" t="str">
        <f>IFERROR(IF(OR(C363="",S363&lt;0),"",IF(SUBTOTAL(3,C363:C363)=0,-1,SUBTOTAL(3,$C$4:C363))),"")</f>
        <v/>
      </c>
      <c r="W363" s="156" t="str">
        <f t="array" ref="W363">IF(LEN(C363)&gt;0,IFERROR(IF(MATCH(C363,$C$3:$C362,0)&gt;0,N363-INDEX($N$3:N362,SUMPRODUCT(MAX(ROW($C$3:$C362)*(C363=$C$3:$C362)))-2,1),""),""),"")</f>
        <v/>
      </c>
      <c r="X363" s="156">
        <f t="shared" ca="1" si="61"/>
        <v>1</v>
      </c>
      <c r="Y363" s="156">
        <f t="shared" ca="1" si="62"/>
        <v>1</v>
      </c>
      <c r="AB363" s="406"/>
      <c r="AC363" s="380"/>
      <c r="AD363" s="380">
        <f t="shared" si="63"/>
        <v>0</v>
      </c>
      <c r="AQ363" s="165" t="str">
        <f t="shared" si="64"/>
        <v/>
      </c>
      <c r="AR363" s="167" t="str">
        <f t="array" ref="AR363" xml:space="preserve"> IFERROR( IF(OR(DATERANGE="All Data",DATERANGE=""), INDEX(Calculations!$AC$7:$AC$506,SMALL(IF(Calculations!$AC$7:$AC$506&lt;&gt;"0",ROW($AQ$6:$AQ$505)-ROW(INDEX($AQ$6:$AQ$505,1,1))+1),AQ363),1),INDEX(Calculations!$AD$7:$AD$506,SMALL(IF(Calculations!$AD$7:$AD$506&lt;&gt;0,ROW($AQ$6:$AQ$505)-ROW(INDEX($AQ$6:$AQ$505,1,1))+1),AQ363),1)),"")</f>
        <v/>
      </c>
      <c r="AS363" s="164" t="str">
        <f t="array" ref="AS363" xml:space="preserve"> IFERROR(IF(OR(DATERANGE="All Data",DATERANGE=""),INDEX(AdressBook!$B$6:$B$505,SMALL(IF(Calculations!$AC$7:$AC$506&lt;&gt;"0",ROW($AQ$6:$AQ$505)-ROW(INDEX($AQ$6:$AQ$505,1,1))+1),AQ363),1),INDEX(AdressBook!$B$6:$B$505,SMALL(IF(Calculations!$AD$7:$AD$506&lt;&gt;0,ROW($AQ$6:$AQ$505)-ROW(INDEX($AQ$6:$AQ$505,1,1))+1),AQ363),1)),"")</f>
        <v/>
      </c>
      <c r="AT363" s="227" t="str">
        <f t="shared" si="65"/>
        <v/>
      </c>
      <c r="AV363" s="199"/>
      <c r="AW363" s="199"/>
    </row>
    <row r="364" spans="2:49" hidden="1" x14ac:dyDescent="0.25">
      <c r="B364" s="390" t="str">
        <f>IFERROR(IF(LEN(INDEX(PlansAndNotes!$B$6:$B$2005,ROW(A364)-ROW($B$3)))=0,"",INDEX(PlansAndNotes!$B$6:$B$2005,ROW(A364)-ROW($B$3))),"")</f>
        <v/>
      </c>
      <c r="C364" s="361" t="str">
        <f t="shared" si="57"/>
        <v/>
      </c>
      <c r="D364" s="361" t="str">
        <f>IFERROR(IF(LEN(C364)&gt;0,IF(LEN(INDEX(TasksList!$C$6:$C$1005,MATCH(C364,TasksList!$B$6:$B$1005,0),1))=0,"",INDEX(TasksList!$C$6:$C$1005,MATCH(C364,TasksList!$B$6:$B$1005,0),1)),""),"")</f>
        <v/>
      </c>
      <c r="E364" s="361" t="str">
        <f>IFERROR(IF(LEN(C364)&gt;0,IF(LEN(INDEX(TasksList!$F$6:$F$1005,MATCH(C364,TasksList!$B$6:$B$1005,0),1))=0,"not set!",INDEX(TasksList!$F$6:$F$1005,MATCH(C364,TasksList!$B$6:$B$1005,0),1)),""),"")</f>
        <v/>
      </c>
      <c r="F364" s="360" t="str">
        <f>IFERROR(IF(LEN(D364)&gt;0,IF(LEN(INDEX(AdressBook!$D$6:$D$25,MATCH(D364,AdressBook!$B$6:$B$25,0),1))=0,"",INDEX(AdressBook!$D$6:$D$25,MATCH(D364,AdressBook!$B$6:$B$25,0),1)),""),"")</f>
        <v/>
      </c>
      <c r="G364" s="361" t="str">
        <f>IFERROR(IF(LEN(INDEX(PlansAndNotes!$F$6:$F$2005,ROW(B364)-ROW($C$3)))=0,"",INDEX(PlansAndNotes!$F$6:$F$2005,ROW(B364)-ROW($C$3))),"")</f>
        <v/>
      </c>
      <c r="H364" s="361" t="str">
        <f>IFERROR(IF(LEN(C364)&gt;0,IF(LEN(INDEX(TasksList!$G$6:$G$1005,MATCH(C364,TasksList!$B$6:$B$1005,0),1))=0,"",INDEX(TasksList!$G$6:$G$1005,MATCH(C364,TasksList!$B$6:$B$1005,0),1)),""),"")</f>
        <v/>
      </c>
      <c r="I364" s="381"/>
      <c r="J364" s="402" t="str">
        <f>IF(LEN(INDEX(TasksList!$B$6:$B$1005,ROW(J361),1))=0,"",INDEX(TasksList!$B$6:$B$1005,ROW(J361),1)&amp;" - "&amp;INDEX(TasksList!$D$6:$D$1005,ROW(J361),1))</f>
        <v/>
      </c>
      <c r="K364" s="402"/>
      <c r="L364" s="399" t="str">
        <f t="array" ref="L364">IFERROR(INDEX($J$4:$J$1003,SMALL($K$4:$K$1003,ROW(L364)-3),1),"")</f>
        <v/>
      </c>
      <c r="M364" s="206"/>
      <c r="N364" s="362" t="str">
        <f>IFERROR(IF(LEN(INDEX(PlansAndNotes!$D$6:$D$4005,ROW(B364)-ROW($C$3)))=0,"",INDEX(PlansAndNotes!$D$6:$D$4005,ROW(B364)-ROW($C$3))),"")</f>
        <v/>
      </c>
      <c r="O364" s="165" t="str">
        <f t="shared" si="58"/>
        <v/>
      </c>
      <c r="P364" s="363" t="str">
        <f>IFERROR(IF(LEN(INDEX(PlansAndNotes!$E$6:$E$4005,ROW(B364)-ROW($C$3)))=0,"",INDEX(PlansAndNotes!$E$6:$E$4005,ROW(B364)-ROW($C$3))),"")</f>
        <v/>
      </c>
      <c r="Q364" s="363" t="str">
        <f>IFERROR(IF(LEN(INDEX(PlansAndNotes!$G$6:$G$4005,ROW(B364)-ROW($C$3)))=0,"",INDEX(PlansAndNotes!$G$6:$G$4005,ROW(B364)-ROW($C$3))),"")</f>
        <v/>
      </c>
      <c r="R364" s="361" t="str">
        <f>IFERROR(IF(LEN(D364)&gt;0,IF(LEN(INDEX(AdressBook!$C$6:$C$25,MATCH(D364,AdressBook!$B$6:$B$25,0),1))=0,"",INDEX(AdressBook!$C$6:$C$25,MATCH(D364,AdressBook!$B$6:$B$25,0),1)),""),"")</f>
        <v/>
      </c>
      <c r="S364" s="165">
        <f>IF(LEN(C364)&gt;0,IFERROR(IF(MATCH(C364,C365:$C$4004,0)&gt;0,-1,ROW(S364)-ROW($S$3)),ROW(S364)-ROW($S$3)),-1)</f>
        <v>-1</v>
      </c>
      <c r="T364" s="165">
        <f t="shared" si="59"/>
        <v>0</v>
      </c>
      <c r="U364" s="165" t="str">
        <f t="shared" si="60"/>
        <v/>
      </c>
      <c r="V364" s="165" t="str">
        <f>IFERROR(IF(OR(C364="",S364&lt;0),"",IF(SUBTOTAL(3,C364:C364)=0,-1,SUBTOTAL(3,$C$4:C364))),"")</f>
        <v/>
      </c>
      <c r="W364" s="156" t="str">
        <f t="array" ref="W364">IF(LEN(C364)&gt;0,IFERROR(IF(MATCH(C364,$C$3:$C363,0)&gt;0,N364-INDEX($N$3:N363,SUMPRODUCT(MAX(ROW($C$3:$C363)*(C364=$C$3:$C363)))-2,1),""),""),"")</f>
        <v/>
      </c>
      <c r="X364" s="156">
        <f t="shared" ca="1" si="61"/>
        <v>1</v>
      </c>
      <c r="Y364" s="156">
        <f t="shared" ca="1" si="62"/>
        <v>1</v>
      </c>
      <c r="AB364" s="406"/>
      <c r="AC364" s="380"/>
      <c r="AD364" s="380">
        <f t="shared" si="63"/>
        <v>0</v>
      </c>
      <c r="AQ364" s="165" t="str">
        <f t="shared" si="64"/>
        <v/>
      </c>
      <c r="AR364" s="167" t="str">
        <f t="array" ref="AR364" xml:space="preserve"> IFERROR( IF(OR(DATERANGE="All Data",DATERANGE=""), INDEX(Calculations!$AC$7:$AC$506,SMALL(IF(Calculations!$AC$7:$AC$506&lt;&gt;"0",ROW($AQ$6:$AQ$505)-ROW(INDEX($AQ$6:$AQ$505,1,1))+1),AQ364),1),INDEX(Calculations!$AD$7:$AD$506,SMALL(IF(Calculations!$AD$7:$AD$506&lt;&gt;0,ROW($AQ$6:$AQ$505)-ROW(INDEX($AQ$6:$AQ$505,1,1))+1),AQ364),1)),"")</f>
        <v/>
      </c>
      <c r="AS364" s="164" t="str">
        <f t="array" ref="AS364" xml:space="preserve"> IFERROR(IF(OR(DATERANGE="All Data",DATERANGE=""),INDEX(AdressBook!$B$6:$B$505,SMALL(IF(Calculations!$AC$7:$AC$506&lt;&gt;"0",ROW($AQ$6:$AQ$505)-ROW(INDEX($AQ$6:$AQ$505,1,1))+1),AQ364),1),INDEX(AdressBook!$B$6:$B$505,SMALL(IF(Calculations!$AD$7:$AD$506&lt;&gt;0,ROW($AQ$6:$AQ$505)-ROW(INDEX($AQ$6:$AQ$505,1,1))+1),AQ364),1)),"")</f>
        <v/>
      </c>
      <c r="AT364" s="227" t="str">
        <f t="shared" si="65"/>
        <v/>
      </c>
      <c r="AV364" s="199"/>
      <c r="AW364" s="199"/>
    </row>
    <row r="365" spans="2:49" hidden="1" x14ac:dyDescent="0.25">
      <c r="B365" s="390" t="str">
        <f>IFERROR(IF(LEN(INDEX(PlansAndNotes!$B$6:$B$2005,ROW(A365)-ROW($B$3)))=0,"",INDEX(PlansAndNotes!$B$6:$B$2005,ROW(A365)-ROW($B$3))),"")</f>
        <v/>
      </c>
      <c r="C365" s="361" t="str">
        <f t="shared" si="57"/>
        <v/>
      </c>
      <c r="D365" s="361" t="str">
        <f>IFERROR(IF(LEN(C365)&gt;0,IF(LEN(INDEX(TasksList!$C$6:$C$1005,MATCH(C365,TasksList!$B$6:$B$1005,0),1))=0,"",INDEX(TasksList!$C$6:$C$1005,MATCH(C365,TasksList!$B$6:$B$1005,0),1)),""),"")</f>
        <v/>
      </c>
      <c r="E365" s="361" t="str">
        <f>IFERROR(IF(LEN(C365)&gt;0,IF(LEN(INDEX(TasksList!$F$6:$F$1005,MATCH(C365,TasksList!$B$6:$B$1005,0),1))=0,"not set!",INDEX(TasksList!$F$6:$F$1005,MATCH(C365,TasksList!$B$6:$B$1005,0),1)),""),"")</f>
        <v/>
      </c>
      <c r="F365" s="360" t="str">
        <f>IFERROR(IF(LEN(D365)&gt;0,IF(LEN(INDEX(AdressBook!$D$6:$D$25,MATCH(D365,AdressBook!$B$6:$B$25,0),1))=0,"",INDEX(AdressBook!$D$6:$D$25,MATCH(D365,AdressBook!$B$6:$B$25,0),1)),""),"")</f>
        <v/>
      </c>
      <c r="G365" s="361" t="str">
        <f>IFERROR(IF(LEN(INDEX(PlansAndNotes!$F$6:$F$2005,ROW(B365)-ROW($C$3)))=0,"",INDEX(PlansAndNotes!$F$6:$F$2005,ROW(B365)-ROW($C$3))),"")</f>
        <v/>
      </c>
      <c r="H365" s="361" t="str">
        <f>IFERROR(IF(LEN(C365)&gt;0,IF(LEN(INDEX(TasksList!$G$6:$G$1005,MATCH(C365,TasksList!$B$6:$B$1005,0),1))=0,"",INDEX(TasksList!$G$6:$G$1005,MATCH(C365,TasksList!$B$6:$B$1005,0),1)),""),"")</f>
        <v/>
      </c>
      <c r="I365" s="381"/>
      <c r="J365" s="402" t="str">
        <f>IF(LEN(INDEX(TasksList!$B$6:$B$1005,ROW(J362),1))=0,"",INDEX(TasksList!$B$6:$B$1005,ROW(J362),1)&amp;" - "&amp;INDEX(TasksList!$D$6:$D$1005,ROW(J362),1))</f>
        <v/>
      </c>
      <c r="K365" s="402"/>
      <c r="L365" s="399" t="str">
        <f t="array" ref="L365">IFERROR(INDEX($J$4:$J$1003,SMALL($K$4:$K$1003,ROW(L365)-3),1),"")</f>
        <v/>
      </c>
      <c r="M365" s="206"/>
      <c r="N365" s="362" t="str">
        <f>IFERROR(IF(LEN(INDEX(PlansAndNotes!$D$6:$D$4005,ROW(B365)-ROW($C$3)))=0,"",INDEX(PlansAndNotes!$D$6:$D$4005,ROW(B365)-ROW($C$3))),"")</f>
        <v/>
      </c>
      <c r="O365" s="165" t="str">
        <f t="shared" si="58"/>
        <v/>
      </c>
      <c r="P365" s="363" t="str">
        <f>IFERROR(IF(LEN(INDEX(PlansAndNotes!$E$6:$E$4005,ROW(B365)-ROW($C$3)))=0,"",INDEX(PlansAndNotes!$E$6:$E$4005,ROW(B365)-ROW($C$3))),"")</f>
        <v/>
      </c>
      <c r="Q365" s="363" t="str">
        <f>IFERROR(IF(LEN(INDEX(PlansAndNotes!$G$6:$G$4005,ROW(B365)-ROW($C$3)))=0,"",INDEX(PlansAndNotes!$G$6:$G$4005,ROW(B365)-ROW($C$3))),"")</f>
        <v/>
      </c>
      <c r="R365" s="361" t="str">
        <f>IFERROR(IF(LEN(D365)&gt;0,IF(LEN(INDEX(AdressBook!$C$6:$C$25,MATCH(D365,AdressBook!$B$6:$B$25,0),1))=0,"",INDEX(AdressBook!$C$6:$C$25,MATCH(D365,AdressBook!$B$6:$B$25,0),1)),""),"")</f>
        <v/>
      </c>
      <c r="S365" s="165">
        <f>IF(LEN(C365)&gt;0,IFERROR(IF(MATCH(C365,C366:$C$4004,0)&gt;0,-1,ROW(S365)-ROW($S$3)),ROW(S365)-ROW($S$3)),-1)</f>
        <v>-1</v>
      </c>
      <c r="T365" s="165">
        <f t="shared" si="59"/>
        <v>0</v>
      </c>
      <c r="U365" s="165" t="str">
        <f t="shared" si="60"/>
        <v/>
      </c>
      <c r="V365" s="165" t="str">
        <f>IFERROR(IF(OR(C365="",S365&lt;0),"",IF(SUBTOTAL(3,C365:C365)=0,-1,SUBTOTAL(3,$C$4:C365))),"")</f>
        <v/>
      </c>
      <c r="W365" s="156" t="str">
        <f t="array" ref="W365">IF(LEN(C365)&gt;0,IFERROR(IF(MATCH(C365,$C$3:$C364,0)&gt;0,N365-INDEX($N$3:N364,SUMPRODUCT(MAX(ROW($C$3:$C364)*(C365=$C$3:$C364)))-2,1),""),""),"")</f>
        <v/>
      </c>
      <c r="X365" s="156">
        <f t="shared" ca="1" si="61"/>
        <v>1</v>
      </c>
      <c r="Y365" s="156">
        <f t="shared" ca="1" si="62"/>
        <v>1</v>
      </c>
      <c r="AB365" s="406"/>
      <c r="AC365" s="380"/>
      <c r="AD365" s="380">
        <f t="shared" si="63"/>
        <v>0</v>
      </c>
      <c r="AQ365" s="165" t="str">
        <f t="shared" si="64"/>
        <v/>
      </c>
      <c r="AR365" s="167" t="str">
        <f t="array" ref="AR365" xml:space="preserve"> IFERROR( IF(OR(DATERANGE="All Data",DATERANGE=""), INDEX(Calculations!$AC$7:$AC$506,SMALL(IF(Calculations!$AC$7:$AC$506&lt;&gt;"0",ROW($AQ$6:$AQ$505)-ROW(INDEX($AQ$6:$AQ$505,1,1))+1),AQ365),1),INDEX(Calculations!$AD$7:$AD$506,SMALL(IF(Calculations!$AD$7:$AD$506&lt;&gt;0,ROW($AQ$6:$AQ$505)-ROW(INDEX($AQ$6:$AQ$505,1,1))+1),AQ365),1)),"")</f>
        <v/>
      </c>
      <c r="AS365" s="164" t="str">
        <f t="array" ref="AS365" xml:space="preserve"> IFERROR(IF(OR(DATERANGE="All Data",DATERANGE=""),INDEX(AdressBook!$B$6:$B$505,SMALL(IF(Calculations!$AC$7:$AC$506&lt;&gt;"0",ROW($AQ$6:$AQ$505)-ROW(INDEX($AQ$6:$AQ$505,1,1))+1),AQ365),1),INDEX(AdressBook!$B$6:$B$505,SMALL(IF(Calculations!$AD$7:$AD$506&lt;&gt;0,ROW($AQ$6:$AQ$505)-ROW(INDEX($AQ$6:$AQ$505,1,1))+1),AQ365),1)),"")</f>
        <v/>
      </c>
      <c r="AT365" s="227" t="str">
        <f t="shared" si="65"/>
        <v/>
      </c>
      <c r="AV365" s="199"/>
      <c r="AW365" s="199"/>
    </row>
    <row r="366" spans="2:49" hidden="1" x14ac:dyDescent="0.25">
      <c r="B366" s="390" t="str">
        <f>IFERROR(IF(LEN(INDEX(PlansAndNotes!$B$6:$B$2005,ROW(A366)-ROW($B$3)))=0,"",INDEX(PlansAndNotes!$B$6:$B$2005,ROW(A366)-ROW($B$3))),"")</f>
        <v/>
      </c>
      <c r="C366" s="361" t="str">
        <f t="shared" si="57"/>
        <v/>
      </c>
      <c r="D366" s="361" t="str">
        <f>IFERROR(IF(LEN(C366)&gt;0,IF(LEN(INDEX(TasksList!$C$6:$C$1005,MATCH(C366,TasksList!$B$6:$B$1005,0),1))=0,"",INDEX(TasksList!$C$6:$C$1005,MATCH(C366,TasksList!$B$6:$B$1005,0),1)),""),"")</f>
        <v/>
      </c>
      <c r="E366" s="361" t="str">
        <f>IFERROR(IF(LEN(C366)&gt;0,IF(LEN(INDEX(TasksList!$F$6:$F$1005,MATCH(C366,TasksList!$B$6:$B$1005,0),1))=0,"not set!",INDEX(TasksList!$F$6:$F$1005,MATCH(C366,TasksList!$B$6:$B$1005,0),1)),""),"")</f>
        <v/>
      </c>
      <c r="F366" s="360" t="str">
        <f>IFERROR(IF(LEN(D366)&gt;0,IF(LEN(INDEX(AdressBook!$D$6:$D$25,MATCH(D366,AdressBook!$B$6:$B$25,0),1))=0,"",INDEX(AdressBook!$D$6:$D$25,MATCH(D366,AdressBook!$B$6:$B$25,0),1)),""),"")</f>
        <v/>
      </c>
      <c r="G366" s="361" t="str">
        <f>IFERROR(IF(LEN(INDEX(PlansAndNotes!$F$6:$F$2005,ROW(B366)-ROW($C$3)))=0,"",INDEX(PlansAndNotes!$F$6:$F$2005,ROW(B366)-ROW($C$3))),"")</f>
        <v/>
      </c>
      <c r="H366" s="361" t="str">
        <f>IFERROR(IF(LEN(C366)&gt;0,IF(LEN(INDEX(TasksList!$G$6:$G$1005,MATCH(C366,TasksList!$B$6:$B$1005,0),1))=0,"",INDEX(TasksList!$G$6:$G$1005,MATCH(C366,TasksList!$B$6:$B$1005,0),1)),""),"")</f>
        <v/>
      </c>
      <c r="I366" s="381"/>
      <c r="J366" s="402" t="str">
        <f>IF(LEN(INDEX(TasksList!$B$6:$B$1005,ROW(J363),1))=0,"",INDEX(TasksList!$B$6:$B$1005,ROW(J363),1)&amp;" - "&amp;INDEX(TasksList!$D$6:$D$1005,ROW(J363),1))</f>
        <v/>
      </c>
      <c r="K366" s="402"/>
      <c r="L366" s="399" t="str">
        <f t="array" ref="L366">IFERROR(INDEX($J$4:$J$1003,SMALL($K$4:$K$1003,ROW(L366)-3),1),"")</f>
        <v/>
      </c>
      <c r="M366" s="206"/>
      <c r="N366" s="362" t="str">
        <f>IFERROR(IF(LEN(INDEX(PlansAndNotes!$D$6:$D$4005,ROW(B366)-ROW($C$3)))=0,"",INDEX(PlansAndNotes!$D$6:$D$4005,ROW(B366)-ROW($C$3))),"")</f>
        <v/>
      </c>
      <c r="O366" s="165" t="str">
        <f t="shared" si="58"/>
        <v/>
      </c>
      <c r="P366" s="363" t="str">
        <f>IFERROR(IF(LEN(INDEX(PlansAndNotes!$E$6:$E$4005,ROW(B366)-ROW($C$3)))=0,"",INDEX(PlansAndNotes!$E$6:$E$4005,ROW(B366)-ROW($C$3))),"")</f>
        <v/>
      </c>
      <c r="Q366" s="363" t="str">
        <f>IFERROR(IF(LEN(INDEX(PlansAndNotes!$G$6:$G$4005,ROW(B366)-ROW($C$3)))=0,"",INDEX(PlansAndNotes!$G$6:$G$4005,ROW(B366)-ROW($C$3))),"")</f>
        <v/>
      </c>
      <c r="R366" s="361" t="str">
        <f>IFERROR(IF(LEN(D366)&gt;0,IF(LEN(INDEX(AdressBook!$C$6:$C$25,MATCH(D366,AdressBook!$B$6:$B$25,0),1))=0,"",INDEX(AdressBook!$C$6:$C$25,MATCH(D366,AdressBook!$B$6:$B$25,0),1)),""),"")</f>
        <v/>
      </c>
      <c r="S366" s="165">
        <f>IF(LEN(C366)&gt;0,IFERROR(IF(MATCH(C366,C367:$C$4004,0)&gt;0,-1,ROW(S366)-ROW($S$3)),ROW(S366)-ROW($S$3)),-1)</f>
        <v>-1</v>
      </c>
      <c r="T366" s="165">
        <f t="shared" si="59"/>
        <v>0</v>
      </c>
      <c r="U366" s="165" t="str">
        <f t="shared" si="60"/>
        <v/>
      </c>
      <c r="V366" s="165" t="str">
        <f>IFERROR(IF(OR(C366="",S366&lt;0),"",IF(SUBTOTAL(3,C366:C366)=0,-1,SUBTOTAL(3,$C$4:C366))),"")</f>
        <v/>
      </c>
      <c r="W366" s="156" t="str">
        <f t="array" ref="W366">IF(LEN(C366)&gt;0,IFERROR(IF(MATCH(C366,$C$3:$C365,0)&gt;0,N366-INDEX($N$3:N365,SUMPRODUCT(MAX(ROW($C$3:$C365)*(C366=$C$3:$C365)))-2,1),""),""),"")</f>
        <v/>
      </c>
      <c r="X366" s="156">
        <f t="shared" ca="1" si="61"/>
        <v>1</v>
      </c>
      <c r="Y366" s="156">
        <f t="shared" ca="1" si="62"/>
        <v>1</v>
      </c>
      <c r="AB366" s="406"/>
      <c r="AC366" s="380"/>
      <c r="AD366" s="380">
        <f t="shared" si="63"/>
        <v>0</v>
      </c>
      <c r="AQ366" s="165" t="str">
        <f t="shared" si="64"/>
        <v/>
      </c>
      <c r="AR366" s="167" t="str">
        <f t="array" ref="AR366" xml:space="preserve"> IFERROR( IF(OR(DATERANGE="All Data",DATERANGE=""), INDEX(Calculations!$AC$7:$AC$506,SMALL(IF(Calculations!$AC$7:$AC$506&lt;&gt;"0",ROW($AQ$6:$AQ$505)-ROW(INDEX($AQ$6:$AQ$505,1,1))+1),AQ366),1),INDEX(Calculations!$AD$7:$AD$506,SMALL(IF(Calculations!$AD$7:$AD$506&lt;&gt;0,ROW($AQ$6:$AQ$505)-ROW(INDEX($AQ$6:$AQ$505,1,1))+1),AQ366),1)),"")</f>
        <v/>
      </c>
      <c r="AS366" s="164" t="str">
        <f t="array" ref="AS366" xml:space="preserve"> IFERROR(IF(OR(DATERANGE="All Data",DATERANGE=""),INDEX(AdressBook!$B$6:$B$505,SMALL(IF(Calculations!$AC$7:$AC$506&lt;&gt;"0",ROW($AQ$6:$AQ$505)-ROW(INDEX($AQ$6:$AQ$505,1,1))+1),AQ366),1),INDEX(AdressBook!$B$6:$B$505,SMALL(IF(Calculations!$AD$7:$AD$506&lt;&gt;0,ROW($AQ$6:$AQ$505)-ROW(INDEX($AQ$6:$AQ$505,1,1))+1),AQ366),1)),"")</f>
        <v/>
      </c>
      <c r="AT366" s="227" t="str">
        <f t="shared" si="65"/>
        <v/>
      </c>
      <c r="AV366" s="199"/>
      <c r="AW366" s="199"/>
    </row>
    <row r="367" spans="2:49" hidden="1" x14ac:dyDescent="0.25">
      <c r="B367" s="390" t="str">
        <f>IFERROR(IF(LEN(INDEX(PlansAndNotes!$B$6:$B$2005,ROW(A367)-ROW($B$3)))=0,"",INDEX(PlansAndNotes!$B$6:$B$2005,ROW(A367)-ROW($B$3))),"")</f>
        <v/>
      </c>
      <c r="C367" s="361" t="str">
        <f t="shared" si="57"/>
        <v/>
      </c>
      <c r="D367" s="361" t="str">
        <f>IFERROR(IF(LEN(C367)&gt;0,IF(LEN(INDEX(TasksList!$C$6:$C$1005,MATCH(C367,TasksList!$B$6:$B$1005,0),1))=0,"",INDEX(TasksList!$C$6:$C$1005,MATCH(C367,TasksList!$B$6:$B$1005,0),1)),""),"")</f>
        <v/>
      </c>
      <c r="E367" s="361" t="str">
        <f>IFERROR(IF(LEN(C367)&gt;0,IF(LEN(INDEX(TasksList!$F$6:$F$1005,MATCH(C367,TasksList!$B$6:$B$1005,0),1))=0,"not set!",INDEX(TasksList!$F$6:$F$1005,MATCH(C367,TasksList!$B$6:$B$1005,0),1)),""),"")</f>
        <v/>
      </c>
      <c r="F367" s="360" t="str">
        <f>IFERROR(IF(LEN(D367)&gt;0,IF(LEN(INDEX(AdressBook!$D$6:$D$25,MATCH(D367,AdressBook!$B$6:$B$25,0),1))=0,"",INDEX(AdressBook!$D$6:$D$25,MATCH(D367,AdressBook!$B$6:$B$25,0),1)),""),"")</f>
        <v/>
      </c>
      <c r="G367" s="361" t="str">
        <f>IFERROR(IF(LEN(INDEX(PlansAndNotes!$F$6:$F$2005,ROW(B367)-ROW($C$3)))=0,"",INDEX(PlansAndNotes!$F$6:$F$2005,ROW(B367)-ROW($C$3))),"")</f>
        <v/>
      </c>
      <c r="H367" s="361" t="str">
        <f>IFERROR(IF(LEN(C367)&gt;0,IF(LEN(INDEX(TasksList!$G$6:$G$1005,MATCH(C367,TasksList!$B$6:$B$1005,0),1))=0,"",INDEX(TasksList!$G$6:$G$1005,MATCH(C367,TasksList!$B$6:$B$1005,0),1)),""),"")</f>
        <v/>
      </c>
      <c r="I367" s="381"/>
      <c r="J367" s="402" t="str">
        <f>IF(LEN(INDEX(TasksList!$B$6:$B$1005,ROW(J364),1))=0,"",INDEX(TasksList!$B$6:$B$1005,ROW(J364),1)&amp;" - "&amp;INDEX(TasksList!$D$6:$D$1005,ROW(J364),1))</f>
        <v/>
      </c>
      <c r="K367" s="402"/>
      <c r="L367" s="399" t="str">
        <f t="array" ref="L367">IFERROR(INDEX($J$4:$J$1003,SMALL($K$4:$K$1003,ROW(L367)-3),1),"")</f>
        <v/>
      </c>
      <c r="M367" s="206"/>
      <c r="N367" s="362" t="str">
        <f>IFERROR(IF(LEN(INDEX(PlansAndNotes!$D$6:$D$4005,ROW(B367)-ROW($C$3)))=0,"",INDEX(PlansAndNotes!$D$6:$D$4005,ROW(B367)-ROW($C$3))),"")</f>
        <v/>
      </c>
      <c r="O367" s="165" t="str">
        <f t="shared" si="58"/>
        <v/>
      </c>
      <c r="P367" s="363" t="str">
        <f>IFERROR(IF(LEN(INDEX(PlansAndNotes!$E$6:$E$4005,ROW(B367)-ROW($C$3)))=0,"",INDEX(PlansAndNotes!$E$6:$E$4005,ROW(B367)-ROW($C$3))),"")</f>
        <v/>
      </c>
      <c r="Q367" s="363" t="str">
        <f>IFERROR(IF(LEN(INDEX(PlansAndNotes!$G$6:$G$4005,ROW(B367)-ROW($C$3)))=0,"",INDEX(PlansAndNotes!$G$6:$G$4005,ROW(B367)-ROW($C$3))),"")</f>
        <v/>
      </c>
      <c r="R367" s="361" t="str">
        <f>IFERROR(IF(LEN(D367)&gt;0,IF(LEN(INDEX(AdressBook!$C$6:$C$25,MATCH(D367,AdressBook!$B$6:$B$25,0),1))=0,"",INDEX(AdressBook!$C$6:$C$25,MATCH(D367,AdressBook!$B$6:$B$25,0),1)),""),"")</f>
        <v/>
      </c>
      <c r="S367" s="165">
        <f>IF(LEN(C367)&gt;0,IFERROR(IF(MATCH(C367,C368:$C$4004,0)&gt;0,-1,ROW(S367)-ROW($S$3)),ROW(S367)-ROW($S$3)),-1)</f>
        <v>-1</v>
      </c>
      <c r="T367" s="165">
        <f t="shared" si="59"/>
        <v>0</v>
      </c>
      <c r="U367" s="165" t="str">
        <f t="shared" si="60"/>
        <v/>
      </c>
      <c r="V367" s="165" t="str">
        <f>IFERROR(IF(OR(C367="",S367&lt;0),"",IF(SUBTOTAL(3,C367:C367)=0,-1,SUBTOTAL(3,$C$4:C367))),"")</f>
        <v/>
      </c>
      <c r="W367" s="156" t="str">
        <f t="array" ref="W367">IF(LEN(C367)&gt;0,IFERROR(IF(MATCH(C367,$C$3:$C366,0)&gt;0,N367-INDEX($N$3:N366,SUMPRODUCT(MAX(ROW($C$3:$C366)*(C367=$C$3:$C366)))-2,1),""),""),"")</f>
        <v/>
      </c>
      <c r="X367" s="156">
        <f t="shared" ca="1" si="61"/>
        <v>1</v>
      </c>
      <c r="Y367" s="156">
        <f t="shared" ca="1" si="62"/>
        <v>1</v>
      </c>
      <c r="AB367" s="406"/>
      <c r="AC367" s="380"/>
      <c r="AD367" s="380">
        <f t="shared" si="63"/>
        <v>0</v>
      </c>
      <c r="AQ367" s="165" t="str">
        <f t="shared" si="64"/>
        <v/>
      </c>
      <c r="AR367" s="167" t="str">
        <f t="array" ref="AR367" xml:space="preserve"> IFERROR( IF(OR(DATERANGE="All Data",DATERANGE=""), INDEX(Calculations!$AC$7:$AC$506,SMALL(IF(Calculations!$AC$7:$AC$506&lt;&gt;"0",ROW($AQ$6:$AQ$505)-ROW(INDEX($AQ$6:$AQ$505,1,1))+1),AQ367),1),INDEX(Calculations!$AD$7:$AD$506,SMALL(IF(Calculations!$AD$7:$AD$506&lt;&gt;0,ROW($AQ$6:$AQ$505)-ROW(INDEX($AQ$6:$AQ$505,1,1))+1),AQ367),1)),"")</f>
        <v/>
      </c>
      <c r="AS367" s="164" t="str">
        <f t="array" ref="AS367" xml:space="preserve"> IFERROR(IF(OR(DATERANGE="All Data",DATERANGE=""),INDEX(AdressBook!$B$6:$B$505,SMALL(IF(Calculations!$AC$7:$AC$506&lt;&gt;"0",ROW($AQ$6:$AQ$505)-ROW(INDEX($AQ$6:$AQ$505,1,1))+1),AQ367),1),INDEX(AdressBook!$B$6:$B$505,SMALL(IF(Calculations!$AD$7:$AD$506&lt;&gt;0,ROW($AQ$6:$AQ$505)-ROW(INDEX($AQ$6:$AQ$505,1,1))+1),AQ367),1)),"")</f>
        <v/>
      </c>
      <c r="AT367" s="227" t="str">
        <f t="shared" si="65"/>
        <v/>
      </c>
      <c r="AV367" s="199"/>
      <c r="AW367" s="199"/>
    </row>
    <row r="368" spans="2:49" hidden="1" x14ac:dyDescent="0.25">
      <c r="B368" s="390" t="str">
        <f>IFERROR(IF(LEN(INDEX(PlansAndNotes!$B$6:$B$2005,ROW(A368)-ROW($B$3)))=0,"",INDEX(PlansAndNotes!$B$6:$B$2005,ROW(A368)-ROW($B$3))),"")</f>
        <v/>
      </c>
      <c r="C368" s="361" t="str">
        <f t="shared" si="57"/>
        <v/>
      </c>
      <c r="D368" s="361" t="str">
        <f>IFERROR(IF(LEN(C368)&gt;0,IF(LEN(INDEX(TasksList!$C$6:$C$1005,MATCH(C368,TasksList!$B$6:$B$1005,0),1))=0,"",INDEX(TasksList!$C$6:$C$1005,MATCH(C368,TasksList!$B$6:$B$1005,0),1)),""),"")</f>
        <v/>
      </c>
      <c r="E368" s="361" t="str">
        <f>IFERROR(IF(LEN(C368)&gt;0,IF(LEN(INDEX(TasksList!$F$6:$F$1005,MATCH(C368,TasksList!$B$6:$B$1005,0),1))=0,"not set!",INDEX(TasksList!$F$6:$F$1005,MATCH(C368,TasksList!$B$6:$B$1005,0),1)),""),"")</f>
        <v/>
      </c>
      <c r="F368" s="360" t="str">
        <f>IFERROR(IF(LEN(D368)&gt;0,IF(LEN(INDEX(AdressBook!$D$6:$D$25,MATCH(D368,AdressBook!$B$6:$B$25,0),1))=0,"",INDEX(AdressBook!$D$6:$D$25,MATCH(D368,AdressBook!$B$6:$B$25,0),1)),""),"")</f>
        <v/>
      </c>
      <c r="G368" s="361" t="str">
        <f>IFERROR(IF(LEN(INDEX(PlansAndNotes!$F$6:$F$2005,ROW(B368)-ROW($C$3)))=0,"",INDEX(PlansAndNotes!$F$6:$F$2005,ROW(B368)-ROW($C$3))),"")</f>
        <v/>
      </c>
      <c r="H368" s="361" t="str">
        <f>IFERROR(IF(LEN(C368)&gt;0,IF(LEN(INDEX(TasksList!$G$6:$G$1005,MATCH(C368,TasksList!$B$6:$B$1005,0),1))=0,"",INDEX(TasksList!$G$6:$G$1005,MATCH(C368,TasksList!$B$6:$B$1005,0),1)),""),"")</f>
        <v/>
      </c>
      <c r="I368" s="381"/>
      <c r="J368" s="402" t="str">
        <f>IF(LEN(INDEX(TasksList!$B$6:$B$1005,ROW(J365),1))=0,"",INDEX(TasksList!$B$6:$B$1005,ROW(J365),1)&amp;" - "&amp;INDEX(TasksList!$D$6:$D$1005,ROW(J365),1))</f>
        <v/>
      </c>
      <c r="K368" s="402"/>
      <c r="L368" s="399" t="str">
        <f t="array" ref="L368">IFERROR(INDEX($J$4:$J$1003,SMALL($K$4:$K$1003,ROW(L368)-3),1),"")</f>
        <v/>
      </c>
      <c r="M368" s="206"/>
      <c r="N368" s="362" t="str">
        <f>IFERROR(IF(LEN(INDEX(PlansAndNotes!$D$6:$D$4005,ROW(B368)-ROW($C$3)))=0,"",INDEX(PlansAndNotes!$D$6:$D$4005,ROW(B368)-ROW($C$3))),"")</f>
        <v/>
      </c>
      <c r="O368" s="165" t="str">
        <f t="shared" si="58"/>
        <v/>
      </c>
      <c r="P368" s="363" t="str">
        <f>IFERROR(IF(LEN(INDEX(PlansAndNotes!$E$6:$E$4005,ROW(B368)-ROW($C$3)))=0,"",INDEX(PlansAndNotes!$E$6:$E$4005,ROW(B368)-ROW($C$3))),"")</f>
        <v/>
      </c>
      <c r="Q368" s="363" t="str">
        <f>IFERROR(IF(LEN(INDEX(PlansAndNotes!$G$6:$G$4005,ROW(B368)-ROW($C$3)))=0,"",INDEX(PlansAndNotes!$G$6:$G$4005,ROW(B368)-ROW($C$3))),"")</f>
        <v/>
      </c>
      <c r="R368" s="361" t="str">
        <f>IFERROR(IF(LEN(D368)&gt;0,IF(LEN(INDEX(AdressBook!$C$6:$C$25,MATCH(D368,AdressBook!$B$6:$B$25,0),1))=0,"",INDEX(AdressBook!$C$6:$C$25,MATCH(D368,AdressBook!$B$6:$B$25,0),1)),""),"")</f>
        <v/>
      </c>
      <c r="S368" s="165">
        <f>IF(LEN(C368)&gt;0,IFERROR(IF(MATCH(C368,C369:$C$4004,0)&gt;0,-1,ROW(S368)-ROW($S$3)),ROW(S368)-ROW($S$3)),-1)</f>
        <v>-1</v>
      </c>
      <c r="T368" s="165">
        <f t="shared" si="59"/>
        <v>0</v>
      </c>
      <c r="U368" s="165" t="str">
        <f t="shared" si="60"/>
        <v/>
      </c>
      <c r="V368" s="165" t="str">
        <f>IFERROR(IF(OR(C368="",S368&lt;0),"",IF(SUBTOTAL(3,C368:C368)=0,-1,SUBTOTAL(3,$C$4:C368))),"")</f>
        <v/>
      </c>
      <c r="W368" s="156" t="str">
        <f t="array" ref="W368">IF(LEN(C368)&gt;0,IFERROR(IF(MATCH(C368,$C$3:$C367,0)&gt;0,N368-INDEX($N$3:N367,SUMPRODUCT(MAX(ROW($C$3:$C367)*(C368=$C$3:$C367)))-2,1),""),""),"")</f>
        <v/>
      </c>
      <c r="X368" s="156">
        <f t="shared" ca="1" si="61"/>
        <v>1</v>
      </c>
      <c r="Y368" s="156">
        <f t="shared" ca="1" si="62"/>
        <v>1</v>
      </c>
      <c r="AB368" s="406"/>
      <c r="AC368" s="380"/>
      <c r="AD368" s="380">
        <f t="shared" si="63"/>
        <v>0</v>
      </c>
      <c r="AQ368" s="165" t="str">
        <f t="shared" si="64"/>
        <v/>
      </c>
      <c r="AR368" s="167" t="str">
        <f t="array" ref="AR368" xml:space="preserve"> IFERROR( IF(OR(DATERANGE="All Data",DATERANGE=""), INDEX(Calculations!$AC$7:$AC$506,SMALL(IF(Calculations!$AC$7:$AC$506&lt;&gt;"0",ROW($AQ$6:$AQ$505)-ROW(INDEX($AQ$6:$AQ$505,1,1))+1),AQ368),1),INDEX(Calculations!$AD$7:$AD$506,SMALL(IF(Calculations!$AD$7:$AD$506&lt;&gt;0,ROW($AQ$6:$AQ$505)-ROW(INDEX($AQ$6:$AQ$505,1,1))+1),AQ368),1)),"")</f>
        <v/>
      </c>
      <c r="AS368" s="164" t="str">
        <f t="array" ref="AS368" xml:space="preserve"> IFERROR(IF(OR(DATERANGE="All Data",DATERANGE=""),INDEX(AdressBook!$B$6:$B$505,SMALL(IF(Calculations!$AC$7:$AC$506&lt;&gt;"0",ROW($AQ$6:$AQ$505)-ROW(INDEX($AQ$6:$AQ$505,1,1))+1),AQ368),1),INDEX(AdressBook!$B$6:$B$505,SMALL(IF(Calculations!$AD$7:$AD$506&lt;&gt;0,ROW($AQ$6:$AQ$505)-ROW(INDEX($AQ$6:$AQ$505,1,1))+1),AQ368),1)),"")</f>
        <v/>
      </c>
      <c r="AT368" s="227" t="str">
        <f t="shared" si="65"/>
        <v/>
      </c>
      <c r="AV368" s="199"/>
      <c r="AW368" s="199"/>
    </row>
    <row r="369" spans="2:49" hidden="1" x14ac:dyDescent="0.25">
      <c r="B369" s="390" t="str">
        <f>IFERROR(IF(LEN(INDEX(PlansAndNotes!$B$6:$B$2005,ROW(A369)-ROW($B$3)))=0,"",INDEX(PlansAndNotes!$B$6:$B$2005,ROW(A369)-ROW($B$3))),"")</f>
        <v/>
      </c>
      <c r="C369" s="361" t="str">
        <f t="shared" si="57"/>
        <v/>
      </c>
      <c r="D369" s="361" t="str">
        <f>IFERROR(IF(LEN(C369)&gt;0,IF(LEN(INDEX(TasksList!$C$6:$C$1005,MATCH(C369,TasksList!$B$6:$B$1005,0),1))=0,"",INDEX(TasksList!$C$6:$C$1005,MATCH(C369,TasksList!$B$6:$B$1005,0),1)),""),"")</f>
        <v/>
      </c>
      <c r="E369" s="361" t="str">
        <f>IFERROR(IF(LEN(C369)&gt;0,IF(LEN(INDEX(TasksList!$F$6:$F$1005,MATCH(C369,TasksList!$B$6:$B$1005,0),1))=0,"not set!",INDEX(TasksList!$F$6:$F$1005,MATCH(C369,TasksList!$B$6:$B$1005,0),1)),""),"")</f>
        <v/>
      </c>
      <c r="F369" s="360" t="str">
        <f>IFERROR(IF(LEN(D369)&gt;0,IF(LEN(INDEX(AdressBook!$D$6:$D$25,MATCH(D369,AdressBook!$B$6:$B$25,0),1))=0,"",INDEX(AdressBook!$D$6:$D$25,MATCH(D369,AdressBook!$B$6:$B$25,0),1)),""),"")</f>
        <v/>
      </c>
      <c r="G369" s="361" t="str">
        <f>IFERROR(IF(LEN(INDEX(PlansAndNotes!$F$6:$F$2005,ROW(B369)-ROW($C$3)))=0,"",INDEX(PlansAndNotes!$F$6:$F$2005,ROW(B369)-ROW($C$3))),"")</f>
        <v/>
      </c>
      <c r="H369" s="361" t="str">
        <f>IFERROR(IF(LEN(C369)&gt;0,IF(LEN(INDEX(TasksList!$G$6:$G$1005,MATCH(C369,TasksList!$B$6:$B$1005,0),1))=0,"",INDEX(TasksList!$G$6:$G$1005,MATCH(C369,TasksList!$B$6:$B$1005,0),1)),""),"")</f>
        <v/>
      </c>
      <c r="I369" s="381"/>
      <c r="J369" s="402" t="str">
        <f>IF(LEN(INDEX(TasksList!$B$6:$B$1005,ROW(J366),1))=0,"",INDEX(TasksList!$B$6:$B$1005,ROW(J366),1)&amp;" - "&amp;INDEX(TasksList!$D$6:$D$1005,ROW(J366),1))</f>
        <v/>
      </c>
      <c r="K369" s="402"/>
      <c r="L369" s="399" t="str">
        <f t="array" ref="L369">IFERROR(INDEX($J$4:$J$1003,SMALL($K$4:$K$1003,ROW(L369)-3),1),"")</f>
        <v/>
      </c>
      <c r="M369" s="206"/>
      <c r="N369" s="362" t="str">
        <f>IFERROR(IF(LEN(INDEX(PlansAndNotes!$D$6:$D$4005,ROW(B369)-ROW($C$3)))=0,"",INDEX(PlansAndNotes!$D$6:$D$4005,ROW(B369)-ROW($C$3))),"")</f>
        <v/>
      </c>
      <c r="O369" s="165" t="str">
        <f t="shared" si="58"/>
        <v/>
      </c>
      <c r="P369" s="363" t="str">
        <f>IFERROR(IF(LEN(INDEX(PlansAndNotes!$E$6:$E$4005,ROW(B369)-ROW($C$3)))=0,"",INDEX(PlansAndNotes!$E$6:$E$4005,ROW(B369)-ROW($C$3))),"")</f>
        <v/>
      </c>
      <c r="Q369" s="363" t="str">
        <f>IFERROR(IF(LEN(INDEX(PlansAndNotes!$G$6:$G$4005,ROW(B369)-ROW($C$3)))=0,"",INDEX(PlansAndNotes!$G$6:$G$4005,ROW(B369)-ROW($C$3))),"")</f>
        <v/>
      </c>
      <c r="R369" s="361" t="str">
        <f>IFERROR(IF(LEN(D369)&gt;0,IF(LEN(INDEX(AdressBook!$C$6:$C$25,MATCH(D369,AdressBook!$B$6:$B$25,0),1))=0,"",INDEX(AdressBook!$C$6:$C$25,MATCH(D369,AdressBook!$B$6:$B$25,0),1)),""),"")</f>
        <v/>
      </c>
      <c r="S369" s="165">
        <f>IF(LEN(C369)&gt;0,IFERROR(IF(MATCH(C369,C370:$C$4004,0)&gt;0,-1,ROW(S369)-ROW($S$3)),ROW(S369)-ROW($S$3)),-1)</f>
        <v>-1</v>
      </c>
      <c r="T369" s="165">
        <f t="shared" si="59"/>
        <v>0</v>
      </c>
      <c r="U369" s="165" t="str">
        <f t="shared" si="60"/>
        <v/>
      </c>
      <c r="V369" s="165" t="str">
        <f>IFERROR(IF(OR(C369="",S369&lt;0),"",IF(SUBTOTAL(3,C369:C369)=0,-1,SUBTOTAL(3,$C$4:C369))),"")</f>
        <v/>
      </c>
      <c r="W369" s="156" t="str">
        <f t="array" ref="W369">IF(LEN(C369)&gt;0,IFERROR(IF(MATCH(C369,$C$3:$C368,0)&gt;0,N369-INDEX($N$3:N368,SUMPRODUCT(MAX(ROW($C$3:$C368)*(C369=$C$3:$C368)))-2,1),""),""),"")</f>
        <v/>
      </c>
      <c r="X369" s="156">
        <f t="shared" ca="1" si="61"/>
        <v>1</v>
      </c>
      <c r="Y369" s="156">
        <f t="shared" ca="1" si="62"/>
        <v>1</v>
      </c>
      <c r="AB369" s="406"/>
      <c r="AC369" s="380"/>
      <c r="AD369" s="380">
        <f t="shared" si="63"/>
        <v>0</v>
      </c>
      <c r="AQ369" s="165" t="str">
        <f t="shared" si="64"/>
        <v/>
      </c>
      <c r="AR369" s="167" t="str">
        <f t="array" ref="AR369" xml:space="preserve"> IFERROR( IF(OR(DATERANGE="All Data",DATERANGE=""), INDEX(Calculations!$AC$7:$AC$506,SMALL(IF(Calculations!$AC$7:$AC$506&lt;&gt;"0",ROW($AQ$6:$AQ$505)-ROW(INDEX($AQ$6:$AQ$505,1,1))+1),AQ369),1),INDEX(Calculations!$AD$7:$AD$506,SMALL(IF(Calculations!$AD$7:$AD$506&lt;&gt;0,ROW($AQ$6:$AQ$505)-ROW(INDEX($AQ$6:$AQ$505,1,1))+1),AQ369),1)),"")</f>
        <v/>
      </c>
      <c r="AS369" s="164" t="str">
        <f t="array" ref="AS369" xml:space="preserve"> IFERROR(IF(OR(DATERANGE="All Data",DATERANGE=""),INDEX(AdressBook!$B$6:$B$505,SMALL(IF(Calculations!$AC$7:$AC$506&lt;&gt;"0",ROW($AQ$6:$AQ$505)-ROW(INDEX($AQ$6:$AQ$505,1,1))+1),AQ369),1),INDEX(AdressBook!$B$6:$B$505,SMALL(IF(Calculations!$AD$7:$AD$506&lt;&gt;0,ROW($AQ$6:$AQ$505)-ROW(INDEX($AQ$6:$AQ$505,1,1))+1),AQ369),1)),"")</f>
        <v/>
      </c>
      <c r="AT369" s="227" t="str">
        <f t="shared" si="65"/>
        <v/>
      </c>
      <c r="AV369" s="199"/>
      <c r="AW369" s="199"/>
    </row>
    <row r="370" spans="2:49" hidden="1" x14ac:dyDescent="0.25">
      <c r="B370" s="390" t="str">
        <f>IFERROR(IF(LEN(INDEX(PlansAndNotes!$B$6:$B$2005,ROW(A370)-ROW($B$3)))=0,"",INDEX(PlansAndNotes!$B$6:$B$2005,ROW(A370)-ROW($B$3))),"")</f>
        <v/>
      </c>
      <c r="C370" s="361" t="str">
        <f t="shared" si="57"/>
        <v/>
      </c>
      <c r="D370" s="361" t="str">
        <f>IFERROR(IF(LEN(C370)&gt;0,IF(LEN(INDEX(TasksList!$C$6:$C$1005,MATCH(C370,TasksList!$B$6:$B$1005,0),1))=0,"",INDEX(TasksList!$C$6:$C$1005,MATCH(C370,TasksList!$B$6:$B$1005,0),1)),""),"")</f>
        <v/>
      </c>
      <c r="E370" s="361" t="str">
        <f>IFERROR(IF(LEN(C370)&gt;0,IF(LEN(INDEX(TasksList!$F$6:$F$1005,MATCH(C370,TasksList!$B$6:$B$1005,0),1))=0,"not set!",INDEX(TasksList!$F$6:$F$1005,MATCH(C370,TasksList!$B$6:$B$1005,0),1)),""),"")</f>
        <v/>
      </c>
      <c r="F370" s="360" t="str">
        <f>IFERROR(IF(LEN(D370)&gt;0,IF(LEN(INDEX(AdressBook!$D$6:$D$25,MATCH(D370,AdressBook!$B$6:$B$25,0),1))=0,"",INDEX(AdressBook!$D$6:$D$25,MATCH(D370,AdressBook!$B$6:$B$25,0),1)),""),"")</f>
        <v/>
      </c>
      <c r="G370" s="361" t="str">
        <f>IFERROR(IF(LEN(INDEX(PlansAndNotes!$F$6:$F$2005,ROW(B370)-ROW($C$3)))=0,"",INDEX(PlansAndNotes!$F$6:$F$2005,ROW(B370)-ROW($C$3))),"")</f>
        <v/>
      </c>
      <c r="H370" s="361" t="str">
        <f>IFERROR(IF(LEN(C370)&gt;0,IF(LEN(INDEX(TasksList!$G$6:$G$1005,MATCH(C370,TasksList!$B$6:$B$1005,0),1))=0,"",INDEX(TasksList!$G$6:$G$1005,MATCH(C370,TasksList!$B$6:$B$1005,0),1)),""),"")</f>
        <v/>
      </c>
      <c r="I370" s="381"/>
      <c r="J370" s="402" t="str">
        <f>IF(LEN(INDEX(TasksList!$B$6:$B$1005,ROW(J367),1))=0,"",INDEX(TasksList!$B$6:$B$1005,ROW(J367),1)&amp;" - "&amp;INDEX(TasksList!$D$6:$D$1005,ROW(J367),1))</f>
        <v/>
      </c>
      <c r="K370" s="402"/>
      <c r="L370" s="399" t="str">
        <f t="array" ref="L370">IFERROR(INDEX($J$4:$J$1003,SMALL($K$4:$K$1003,ROW(L370)-3),1),"")</f>
        <v/>
      </c>
      <c r="M370" s="206"/>
      <c r="N370" s="362" t="str">
        <f>IFERROR(IF(LEN(INDEX(PlansAndNotes!$D$6:$D$4005,ROW(B370)-ROW($C$3)))=0,"",INDEX(PlansAndNotes!$D$6:$D$4005,ROW(B370)-ROW($C$3))),"")</f>
        <v/>
      </c>
      <c r="O370" s="165" t="str">
        <f t="shared" si="58"/>
        <v/>
      </c>
      <c r="P370" s="363" t="str">
        <f>IFERROR(IF(LEN(INDEX(PlansAndNotes!$E$6:$E$4005,ROW(B370)-ROW($C$3)))=0,"",INDEX(PlansAndNotes!$E$6:$E$4005,ROW(B370)-ROW($C$3))),"")</f>
        <v/>
      </c>
      <c r="Q370" s="363" t="str">
        <f>IFERROR(IF(LEN(INDEX(PlansAndNotes!$G$6:$G$4005,ROW(B370)-ROW($C$3)))=0,"",INDEX(PlansAndNotes!$G$6:$G$4005,ROW(B370)-ROW($C$3))),"")</f>
        <v/>
      </c>
      <c r="R370" s="361" t="str">
        <f>IFERROR(IF(LEN(D370)&gt;0,IF(LEN(INDEX(AdressBook!$C$6:$C$25,MATCH(D370,AdressBook!$B$6:$B$25,0),1))=0,"",INDEX(AdressBook!$C$6:$C$25,MATCH(D370,AdressBook!$B$6:$B$25,0),1)),""),"")</f>
        <v/>
      </c>
      <c r="S370" s="165">
        <f>IF(LEN(C370)&gt;0,IFERROR(IF(MATCH(C370,C371:$C$4004,0)&gt;0,-1,ROW(S370)-ROW($S$3)),ROW(S370)-ROW($S$3)),-1)</f>
        <v>-1</v>
      </c>
      <c r="T370" s="165">
        <f t="shared" si="59"/>
        <v>0</v>
      </c>
      <c r="U370" s="165" t="str">
        <f t="shared" si="60"/>
        <v/>
      </c>
      <c r="V370" s="165" t="str">
        <f>IFERROR(IF(OR(C370="",S370&lt;0),"",IF(SUBTOTAL(3,C370:C370)=0,-1,SUBTOTAL(3,$C$4:C370))),"")</f>
        <v/>
      </c>
      <c r="W370" s="156" t="str">
        <f t="array" ref="W370">IF(LEN(C370)&gt;0,IFERROR(IF(MATCH(C370,$C$3:$C369,0)&gt;0,N370-INDEX($N$3:N369,SUMPRODUCT(MAX(ROW($C$3:$C369)*(C370=$C$3:$C369)))-2,1),""),""),"")</f>
        <v/>
      </c>
      <c r="X370" s="156">
        <f t="shared" ca="1" si="61"/>
        <v>1</v>
      </c>
      <c r="Y370" s="156">
        <f t="shared" ca="1" si="62"/>
        <v>1</v>
      </c>
      <c r="AB370" s="406"/>
      <c r="AC370" s="380"/>
      <c r="AD370" s="380">
        <f t="shared" si="63"/>
        <v>0</v>
      </c>
      <c r="AQ370" s="165" t="str">
        <f t="shared" si="64"/>
        <v/>
      </c>
      <c r="AR370" s="167" t="str">
        <f t="array" ref="AR370" xml:space="preserve"> IFERROR( IF(OR(DATERANGE="All Data",DATERANGE=""), INDEX(Calculations!$AC$7:$AC$506,SMALL(IF(Calculations!$AC$7:$AC$506&lt;&gt;"0",ROW($AQ$6:$AQ$505)-ROW(INDEX($AQ$6:$AQ$505,1,1))+1),AQ370),1),INDEX(Calculations!$AD$7:$AD$506,SMALL(IF(Calculations!$AD$7:$AD$506&lt;&gt;0,ROW($AQ$6:$AQ$505)-ROW(INDEX($AQ$6:$AQ$505,1,1))+1),AQ370),1)),"")</f>
        <v/>
      </c>
      <c r="AS370" s="164" t="str">
        <f t="array" ref="AS370" xml:space="preserve"> IFERROR(IF(OR(DATERANGE="All Data",DATERANGE=""),INDEX(AdressBook!$B$6:$B$505,SMALL(IF(Calculations!$AC$7:$AC$506&lt;&gt;"0",ROW($AQ$6:$AQ$505)-ROW(INDEX($AQ$6:$AQ$505,1,1))+1),AQ370),1),INDEX(AdressBook!$B$6:$B$505,SMALL(IF(Calculations!$AD$7:$AD$506&lt;&gt;0,ROW($AQ$6:$AQ$505)-ROW(INDEX($AQ$6:$AQ$505,1,1))+1),AQ370),1)),"")</f>
        <v/>
      </c>
      <c r="AT370" s="227" t="str">
        <f t="shared" si="65"/>
        <v/>
      </c>
      <c r="AV370" s="199"/>
      <c r="AW370" s="199"/>
    </row>
    <row r="371" spans="2:49" hidden="1" x14ac:dyDescent="0.25">
      <c r="B371" s="390" t="str">
        <f>IFERROR(IF(LEN(INDEX(PlansAndNotes!$B$6:$B$2005,ROW(A371)-ROW($B$3)))=0,"",INDEX(PlansAndNotes!$B$6:$B$2005,ROW(A371)-ROW($B$3))),"")</f>
        <v/>
      </c>
      <c r="C371" s="361" t="str">
        <f t="shared" si="57"/>
        <v/>
      </c>
      <c r="D371" s="361" t="str">
        <f>IFERROR(IF(LEN(C371)&gt;0,IF(LEN(INDEX(TasksList!$C$6:$C$1005,MATCH(C371,TasksList!$B$6:$B$1005,0),1))=0,"",INDEX(TasksList!$C$6:$C$1005,MATCH(C371,TasksList!$B$6:$B$1005,0),1)),""),"")</f>
        <v/>
      </c>
      <c r="E371" s="361" t="str">
        <f>IFERROR(IF(LEN(C371)&gt;0,IF(LEN(INDEX(TasksList!$F$6:$F$1005,MATCH(C371,TasksList!$B$6:$B$1005,0),1))=0,"not set!",INDEX(TasksList!$F$6:$F$1005,MATCH(C371,TasksList!$B$6:$B$1005,0),1)),""),"")</f>
        <v/>
      </c>
      <c r="F371" s="360" t="str">
        <f>IFERROR(IF(LEN(D371)&gt;0,IF(LEN(INDEX(AdressBook!$D$6:$D$25,MATCH(D371,AdressBook!$B$6:$B$25,0),1))=0,"",INDEX(AdressBook!$D$6:$D$25,MATCH(D371,AdressBook!$B$6:$B$25,0),1)),""),"")</f>
        <v/>
      </c>
      <c r="G371" s="361" t="str">
        <f>IFERROR(IF(LEN(INDEX(PlansAndNotes!$F$6:$F$2005,ROW(B371)-ROW($C$3)))=0,"",INDEX(PlansAndNotes!$F$6:$F$2005,ROW(B371)-ROW($C$3))),"")</f>
        <v/>
      </c>
      <c r="H371" s="361" t="str">
        <f>IFERROR(IF(LEN(C371)&gt;0,IF(LEN(INDEX(TasksList!$G$6:$G$1005,MATCH(C371,TasksList!$B$6:$B$1005,0),1))=0,"",INDEX(TasksList!$G$6:$G$1005,MATCH(C371,TasksList!$B$6:$B$1005,0),1)),""),"")</f>
        <v/>
      </c>
      <c r="I371" s="381"/>
      <c r="J371" s="402" t="str">
        <f>IF(LEN(INDEX(TasksList!$B$6:$B$1005,ROW(J368),1))=0,"",INDEX(TasksList!$B$6:$B$1005,ROW(J368),1)&amp;" - "&amp;INDEX(TasksList!$D$6:$D$1005,ROW(J368),1))</f>
        <v/>
      </c>
      <c r="K371" s="402"/>
      <c r="L371" s="399" t="str">
        <f t="array" ref="L371">IFERROR(INDEX($J$4:$J$1003,SMALL($K$4:$K$1003,ROW(L371)-3),1),"")</f>
        <v/>
      </c>
      <c r="M371" s="206"/>
      <c r="N371" s="362" t="str">
        <f>IFERROR(IF(LEN(INDEX(PlansAndNotes!$D$6:$D$4005,ROW(B371)-ROW($C$3)))=0,"",INDEX(PlansAndNotes!$D$6:$D$4005,ROW(B371)-ROW($C$3))),"")</f>
        <v/>
      </c>
      <c r="O371" s="165" t="str">
        <f t="shared" si="58"/>
        <v/>
      </c>
      <c r="P371" s="363" t="str">
        <f>IFERROR(IF(LEN(INDEX(PlansAndNotes!$E$6:$E$4005,ROW(B371)-ROW($C$3)))=0,"",INDEX(PlansAndNotes!$E$6:$E$4005,ROW(B371)-ROW($C$3))),"")</f>
        <v/>
      </c>
      <c r="Q371" s="363" t="str">
        <f>IFERROR(IF(LEN(INDEX(PlansAndNotes!$G$6:$G$4005,ROW(B371)-ROW($C$3)))=0,"",INDEX(PlansAndNotes!$G$6:$G$4005,ROW(B371)-ROW($C$3))),"")</f>
        <v/>
      </c>
      <c r="R371" s="361" t="str">
        <f>IFERROR(IF(LEN(D371)&gt;0,IF(LEN(INDEX(AdressBook!$C$6:$C$25,MATCH(D371,AdressBook!$B$6:$B$25,0),1))=0,"",INDEX(AdressBook!$C$6:$C$25,MATCH(D371,AdressBook!$B$6:$B$25,0),1)),""),"")</f>
        <v/>
      </c>
      <c r="S371" s="165">
        <f>IF(LEN(C371)&gt;0,IFERROR(IF(MATCH(C371,C372:$C$4004,0)&gt;0,-1,ROW(S371)-ROW($S$3)),ROW(S371)-ROW($S$3)),-1)</f>
        <v>-1</v>
      </c>
      <c r="T371" s="165">
        <f t="shared" si="59"/>
        <v>0</v>
      </c>
      <c r="U371" s="165" t="str">
        <f t="shared" si="60"/>
        <v/>
      </c>
      <c r="V371" s="165" t="str">
        <f>IFERROR(IF(OR(C371="",S371&lt;0),"",IF(SUBTOTAL(3,C371:C371)=0,-1,SUBTOTAL(3,$C$4:C371))),"")</f>
        <v/>
      </c>
      <c r="W371" s="156" t="str">
        <f t="array" ref="W371">IF(LEN(C371)&gt;0,IFERROR(IF(MATCH(C371,$C$3:$C370,0)&gt;0,N371-INDEX($N$3:N370,SUMPRODUCT(MAX(ROW($C$3:$C370)*(C371=$C$3:$C370)))-2,1),""),""),"")</f>
        <v/>
      </c>
      <c r="X371" s="156">
        <f t="shared" ca="1" si="61"/>
        <v>1</v>
      </c>
      <c r="Y371" s="156">
        <f t="shared" ca="1" si="62"/>
        <v>1</v>
      </c>
      <c r="AB371" s="406"/>
      <c r="AC371" s="380"/>
      <c r="AD371" s="380">
        <f t="shared" si="63"/>
        <v>0</v>
      </c>
      <c r="AQ371" s="165" t="str">
        <f t="shared" si="64"/>
        <v/>
      </c>
      <c r="AR371" s="167" t="str">
        <f t="array" ref="AR371" xml:space="preserve"> IFERROR( IF(OR(DATERANGE="All Data",DATERANGE=""), INDEX(Calculations!$AC$7:$AC$506,SMALL(IF(Calculations!$AC$7:$AC$506&lt;&gt;"0",ROW($AQ$6:$AQ$505)-ROW(INDEX($AQ$6:$AQ$505,1,1))+1),AQ371),1),INDEX(Calculations!$AD$7:$AD$506,SMALL(IF(Calculations!$AD$7:$AD$506&lt;&gt;0,ROW($AQ$6:$AQ$505)-ROW(INDEX($AQ$6:$AQ$505,1,1))+1),AQ371),1)),"")</f>
        <v/>
      </c>
      <c r="AS371" s="164" t="str">
        <f t="array" ref="AS371" xml:space="preserve"> IFERROR(IF(OR(DATERANGE="All Data",DATERANGE=""),INDEX(AdressBook!$B$6:$B$505,SMALL(IF(Calculations!$AC$7:$AC$506&lt;&gt;"0",ROW($AQ$6:$AQ$505)-ROW(INDEX($AQ$6:$AQ$505,1,1))+1),AQ371),1),INDEX(AdressBook!$B$6:$B$505,SMALL(IF(Calculations!$AD$7:$AD$506&lt;&gt;0,ROW($AQ$6:$AQ$505)-ROW(INDEX($AQ$6:$AQ$505,1,1))+1),AQ371),1)),"")</f>
        <v/>
      </c>
      <c r="AT371" s="227" t="str">
        <f t="shared" si="65"/>
        <v/>
      </c>
      <c r="AV371" s="199"/>
      <c r="AW371" s="199"/>
    </row>
    <row r="372" spans="2:49" hidden="1" x14ac:dyDescent="0.25">
      <c r="B372" s="390" t="str">
        <f>IFERROR(IF(LEN(INDEX(PlansAndNotes!$B$6:$B$2005,ROW(A372)-ROW($B$3)))=0,"",INDEX(PlansAndNotes!$B$6:$B$2005,ROW(A372)-ROW($B$3))),"")</f>
        <v/>
      </c>
      <c r="C372" s="361" t="str">
        <f t="shared" si="57"/>
        <v/>
      </c>
      <c r="D372" s="361" t="str">
        <f>IFERROR(IF(LEN(C372)&gt;0,IF(LEN(INDEX(TasksList!$C$6:$C$1005,MATCH(C372,TasksList!$B$6:$B$1005,0),1))=0,"",INDEX(TasksList!$C$6:$C$1005,MATCH(C372,TasksList!$B$6:$B$1005,0),1)),""),"")</f>
        <v/>
      </c>
      <c r="E372" s="361" t="str">
        <f>IFERROR(IF(LEN(C372)&gt;0,IF(LEN(INDEX(TasksList!$F$6:$F$1005,MATCH(C372,TasksList!$B$6:$B$1005,0),1))=0,"not set!",INDEX(TasksList!$F$6:$F$1005,MATCH(C372,TasksList!$B$6:$B$1005,0),1)),""),"")</f>
        <v/>
      </c>
      <c r="F372" s="360" t="str">
        <f>IFERROR(IF(LEN(D372)&gt;0,IF(LEN(INDEX(AdressBook!$D$6:$D$25,MATCH(D372,AdressBook!$B$6:$B$25,0),1))=0,"",INDEX(AdressBook!$D$6:$D$25,MATCH(D372,AdressBook!$B$6:$B$25,0),1)),""),"")</f>
        <v/>
      </c>
      <c r="G372" s="361" t="str">
        <f>IFERROR(IF(LEN(INDEX(PlansAndNotes!$F$6:$F$2005,ROW(B372)-ROW($C$3)))=0,"",INDEX(PlansAndNotes!$F$6:$F$2005,ROW(B372)-ROW($C$3))),"")</f>
        <v/>
      </c>
      <c r="H372" s="361" t="str">
        <f>IFERROR(IF(LEN(C372)&gt;0,IF(LEN(INDEX(TasksList!$G$6:$G$1005,MATCH(C372,TasksList!$B$6:$B$1005,0),1))=0,"",INDEX(TasksList!$G$6:$G$1005,MATCH(C372,TasksList!$B$6:$B$1005,0),1)),""),"")</f>
        <v/>
      </c>
      <c r="I372" s="381"/>
      <c r="J372" s="402" t="str">
        <f>IF(LEN(INDEX(TasksList!$B$6:$B$1005,ROW(J369),1))=0,"",INDEX(TasksList!$B$6:$B$1005,ROW(J369),1)&amp;" - "&amp;INDEX(TasksList!$D$6:$D$1005,ROW(J369),1))</f>
        <v/>
      </c>
      <c r="K372" s="402"/>
      <c r="L372" s="399" t="str">
        <f t="array" ref="L372">IFERROR(INDEX($J$4:$J$1003,SMALL($K$4:$K$1003,ROW(L372)-3),1),"")</f>
        <v/>
      </c>
      <c r="M372" s="206"/>
      <c r="N372" s="362" t="str">
        <f>IFERROR(IF(LEN(INDEX(PlansAndNotes!$D$6:$D$4005,ROW(B372)-ROW($C$3)))=0,"",INDEX(PlansAndNotes!$D$6:$D$4005,ROW(B372)-ROW($C$3))),"")</f>
        <v/>
      </c>
      <c r="O372" s="165" t="str">
        <f t="shared" si="58"/>
        <v/>
      </c>
      <c r="P372" s="363" t="str">
        <f>IFERROR(IF(LEN(INDEX(PlansAndNotes!$E$6:$E$4005,ROW(B372)-ROW($C$3)))=0,"",INDEX(PlansAndNotes!$E$6:$E$4005,ROW(B372)-ROW($C$3))),"")</f>
        <v/>
      </c>
      <c r="Q372" s="363" t="str">
        <f>IFERROR(IF(LEN(INDEX(PlansAndNotes!$G$6:$G$4005,ROW(B372)-ROW($C$3)))=0,"",INDEX(PlansAndNotes!$G$6:$G$4005,ROW(B372)-ROW($C$3))),"")</f>
        <v/>
      </c>
      <c r="R372" s="361" t="str">
        <f>IFERROR(IF(LEN(D372)&gt;0,IF(LEN(INDEX(AdressBook!$C$6:$C$25,MATCH(D372,AdressBook!$B$6:$B$25,0),1))=0,"",INDEX(AdressBook!$C$6:$C$25,MATCH(D372,AdressBook!$B$6:$B$25,0),1)),""),"")</f>
        <v/>
      </c>
      <c r="S372" s="165">
        <f>IF(LEN(C372)&gt;0,IFERROR(IF(MATCH(C372,C373:$C$4004,0)&gt;0,-1,ROW(S372)-ROW($S$3)),ROW(S372)-ROW($S$3)),-1)</f>
        <v>-1</v>
      </c>
      <c r="T372" s="165">
        <f t="shared" si="59"/>
        <v>0</v>
      </c>
      <c r="U372" s="165" t="str">
        <f t="shared" si="60"/>
        <v/>
      </c>
      <c r="V372" s="165" t="str">
        <f>IFERROR(IF(OR(C372="",S372&lt;0),"",IF(SUBTOTAL(3,C372:C372)=0,-1,SUBTOTAL(3,$C$4:C372))),"")</f>
        <v/>
      </c>
      <c r="W372" s="156" t="str">
        <f t="array" ref="W372">IF(LEN(C372)&gt;0,IFERROR(IF(MATCH(C372,$C$3:$C371,0)&gt;0,N372-INDEX($N$3:N371,SUMPRODUCT(MAX(ROW($C$3:$C371)*(C372=$C$3:$C371)))-2,1),""),""),"")</f>
        <v/>
      </c>
      <c r="X372" s="156">
        <f t="shared" ca="1" si="61"/>
        <v>1</v>
      </c>
      <c r="Y372" s="156">
        <f t="shared" ca="1" si="62"/>
        <v>1</v>
      </c>
      <c r="AB372" s="406"/>
      <c r="AC372" s="380"/>
      <c r="AD372" s="380">
        <f t="shared" si="63"/>
        <v>0</v>
      </c>
      <c r="AQ372" s="165" t="str">
        <f t="shared" si="64"/>
        <v/>
      </c>
      <c r="AR372" s="167" t="str">
        <f t="array" ref="AR372" xml:space="preserve"> IFERROR( IF(OR(DATERANGE="All Data",DATERANGE=""), INDEX(Calculations!$AC$7:$AC$506,SMALL(IF(Calculations!$AC$7:$AC$506&lt;&gt;"0",ROW($AQ$6:$AQ$505)-ROW(INDEX($AQ$6:$AQ$505,1,1))+1),AQ372),1),INDEX(Calculations!$AD$7:$AD$506,SMALL(IF(Calculations!$AD$7:$AD$506&lt;&gt;0,ROW($AQ$6:$AQ$505)-ROW(INDEX($AQ$6:$AQ$505,1,1))+1),AQ372),1)),"")</f>
        <v/>
      </c>
      <c r="AS372" s="164" t="str">
        <f t="array" ref="AS372" xml:space="preserve"> IFERROR(IF(OR(DATERANGE="All Data",DATERANGE=""),INDEX(AdressBook!$B$6:$B$505,SMALL(IF(Calculations!$AC$7:$AC$506&lt;&gt;"0",ROW($AQ$6:$AQ$505)-ROW(INDEX($AQ$6:$AQ$505,1,1))+1),AQ372),1),INDEX(AdressBook!$B$6:$B$505,SMALL(IF(Calculations!$AD$7:$AD$506&lt;&gt;0,ROW($AQ$6:$AQ$505)-ROW(INDEX($AQ$6:$AQ$505,1,1))+1),AQ372),1)),"")</f>
        <v/>
      </c>
      <c r="AT372" s="227" t="str">
        <f t="shared" si="65"/>
        <v/>
      </c>
      <c r="AV372" s="199"/>
      <c r="AW372" s="199"/>
    </row>
    <row r="373" spans="2:49" hidden="1" x14ac:dyDescent="0.25">
      <c r="B373" s="390" t="str">
        <f>IFERROR(IF(LEN(INDEX(PlansAndNotes!$B$6:$B$2005,ROW(A373)-ROW($B$3)))=0,"",INDEX(PlansAndNotes!$B$6:$B$2005,ROW(A373)-ROW($B$3))),"")</f>
        <v/>
      </c>
      <c r="C373" s="361" t="str">
        <f t="shared" si="57"/>
        <v/>
      </c>
      <c r="D373" s="361" t="str">
        <f>IFERROR(IF(LEN(C373)&gt;0,IF(LEN(INDEX(TasksList!$C$6:$C$1005,MATCH(C373,TasksList!$B$6:$B$1005,0),1))=0,"",INDEX(TasksList!$C$6:$C$1005,MATCH(C373,TasksList!$B$6:$B$1005,0),1)),""),"")</f>
        <v/>
      </c>
      <c r="E373" s="361" t="str">
        <f>IFERROR(IF(LEN(C373)&gt;0,IF(LEN(INDEX(TasksList!$F$6:$F$1005,MATCH(C373,TasksList!$B$6:$B$1005,0),1))=0,"not set!",INDEX(TasksList!$F$6:$F$1005,MATCH(C373,TasksList!$B$6:$B$1005,0),1)),""),"")</f>
        <v/>
      </c>
      <c r="F373" s="360" t="str">
        <f>IFERROR(IF(LEN(D373)&gt;0,IF(LEN(INDEX(AdressBook!$D$6:$D$25,MATCH(D373,AdressBook!$B$6:$B$25,0),1))=0,"",INDEX(AdressBook!$D$6:$D$25,MATCH(D373,AdressBook!$B$6:$B$25,0),1)),""),"")</f>
        <v/>
      </c>
      <c r="G373" s="361" t="str">
        <f>IFERROR(IF(LEN(INDEX(PlansAndNotes!$F$6:$F$2005,ROW(B373)-ROW($C$3)))=0,"",INDEX(PlansAndNotes!$F$6:$F$2005,ROW(B373)-ROW($C$3))),"")</f>
        <v/>
      </c>
      <c r="H373" s="361" t="str">
        <f>IFERROR(IF(LEN(C373)&gt;0,IF(LEN(INDEX(TasksList!$G$6:$G$1005,MATCH(C373,TasksList!$B$6:$B$1005,0),1))=0,"",INDEX(TasksList!$G$6:$G$1005,MATCH(C373,TasksList!$B$6:$B$1005,0),1)),""),"")</f>
        <v/>
      </c>
      <c r="I373" s="381"/>
      <c r="J373" s="402" t="str">
        <f>IF(LEN(INDEX(TasksList!$B$6:$B$1005,ROW(J370),1))=0,"",INDEX(TasksList!$B$6:$B$1005,ROW(J370),1)&amp;" - "&amp;INDEX(TasksList!$D$6:$D$1005,ROW(J370),1))</f>
        <v/>
      </c>
      <c r="K373" s="402"/>
      <c r="L373" s="399" t="str">
        <f t="array" ref="L373">IFERROR(INDEX($J$4:$J$1003,SMALL($K$4:$K$1003,ROW(L373)-3),1),"")</f>
        <v/>
      </c>
      <c r="M373" s="206"/>
      <c r="N373" s="362" t="str">
        <f>IFERROR(IF(LEN(INDEX(PlansAndNotes!$D$6:$D$4005,ROW(B373)-ROW($C$3)))=0,"",INDEX(PlansAndNotes!$D$6:$D$4005,ROW(B373)-ROW($C$3))),"")</f>
        <v/>
      </c>
      <c r="O373" s="165" t="str">
        <f t="shared" si="58"/>
        <v/>
      </c>
      <c r="P373" s="363" t="str">
        <f>IFERROR(IF(LEN(INDEX(PlansAndNotes!$E$6:$E$4005,ROW(B373)-ROW($C$3)))=0,"",INDEX(PlansAndNotes!$E$6:$E$4005,ROW(B373)-ROW($C$3))),"")</f>
        <v/>
      </c>
      <c r="Q373" s="363" t="str">
        <f>IFERROR(IF(LEN(INDEX(PlansAndNotes!$G$6:$G$4005,ROW(B373)-ROW($C$3)))=0,"",INDEX(PlansAndNotes!$G$6:$G$4005,ROW(B373)-ROW($C$3))),"")</f>
        <v/>
      </c>
      <c r="R373" s="361" t="str">
        <f>IFERROR(IF(LEN(D373)&gt;0,IF(LEN(INDEX(AdressBook!$C$6:$C$25,MATCH(D373,AdressBook!$B$6:$B$25,0),1))=0,"",INDEX(AdressBook!$C$6:$C$25,MATCH(D373,AdressBook!$B$6:$B$25,0),1)),""),"")</f>
        <v/>
      </c>
      <c r="S373" s="165">
        <f>IF(LEN(C373)&gt;0,IFERROR(IF(MATCH(C373,C374:$C$4004,0)&gt;0,-1,ROW(S373)-ROW($S$3)),ROW(S373)-ROW($S$3)),-1)</f>
        <v>-1</v>
      </c>
      <c r="T373" s="165">
        <f t="shared" si="59"/>
        <v>0</v>
      </c>
      <c r="U373" s="165" t="str">
        <f t="shared" si="60"/>
        <v/>
      </c>
      <c r="V373" s="165" t="str">
        <f>IFERROR(IF(OR(C373="",S373&lt;0),"",IF(SUBTOTAL(3,C373:C373)=0,-1,SUBTOTAL(3,$C$4:C373))),"")</f>
        <v/>
      </c>
      <c r="W373" s="156" t="str">
        <f t="array" ref="W373">IF(LEN(C373)&gt;0,IFERROR(IF(MATCH(C373,$C$3:$C372,0)&gt;0,N373-INDEX($N$3:N372,SUMPRODUCT(MAX(ROW($C$3:$C372)*(C373=$C$3:$C372)))-2,1),""),""),"")</f>
        <v/>
      </c>
      <c r="X373" s="156">
        <f t="shared" ca="1" si="61"/>
        <v>1</v>
      </c>
      <c r="Y373" s="156">
        <f t="shared" ca="1" si="62"/>
        <v>1</v>
      </c>
      <c r="AB373" s="406"/>
      <c r="AC373" s="380"/>
      <c r="AD373" s="380">
        <f t="shared" si="63"/>
        <v>0</v>
      </c>
      <c r="AQ373" s="165" t="str">
        <f t="shared" si="64"/>
        <v/>
      </c>
      <c r="AR373" s="167" t="str">
        <f t="array" ref="AR373" xml:space="preserve"> IFERROR( IF(OR(DATERANGE="All Data",DATERANGE=""), INDEX(Calculations!$AC$7:$AC$506,SMALL(IF(Calculations!$AC$7:$AC$506&lt;&gt;"0",ROW($AQ$6:$AQ$505)-ROW(INDEX($AQ$6:$AQ$505,1,1))+1),AQ373),1),INDEX(Calculations!$AD$7:$AD$506,SMALL(IF(Calculations!$AD$7:$AD$506&lt;&gt;0,ROW($AQ$6:$AQ$505)-ROW(INDEX($AQ$6:$AQ$505,1,1))+1),AQ373),1)),"")</f>
        <v/>
      </c>
      <c r="AS373" s="164" t="str">
        <f t="array" ref="AS373" xml:space="preserve"> IFERROR(IF(OR(DATERANGE="All Data",DATERANGE=""),INDEX(AdressBook!$B$6:$B$505,SMALL(IF(Calculations!$AC$7:$AC$506&lt;&gt;"0",ROW($AQ$6:$AQ$505)-ROW(INDEX($AQ$6:$AQ$505,1,1))+1),AQ373),1),INDEX(AdressBook!$B$6:$B$505,SMALL(IF(Calculations!$AD$7:$AD$506&lt;&gt;0,ROW($AQ$6:$AQ$505)-ROW(INDEX($AQ$6:$AQ$505,1,1))+1),AQ373),1)),"")</f>
        <v/>
      </c>
      <c r="AT373" s="227" t="str">
        <f t="shared" si="65"/>
        <v/>
      </c>
      <c r="AV373" s="199"/>
      <c r="AW373" s="199"/>
    </row>
    <row r="374" spans="2:49" hidden="1" x14ac:dyDescent="0.25">
      <c r="B374" s="390" t="str">
        <f>IFERROR(IF(LEN(INDEX(PlansAndNotes!$B$6:$B$2005,ROW(A374)-ROW($B$3)))=0,"",INDEX(PlansAndNotes!$B$6:$B$2005,ROW(A374)-ROW($B$3))),"")</f>
        <v/>
      </c>
      <c r="C374" s="361" t="str">
        <f t="shared" si="57"/>
        <v/>
      </c>
      <c r="D374" s="361" t="str">
        <f>IFERROR(IF(LEN(C374)&gt;0,IF(LEN(INDEX(TasksList!$C$6:$C$1005,MATCH(C374,TasksList!$B$6:$B$1005,0),1))=0,"",INDEX(TasksList!$C$6:$C$1005,MATCH(C374,TasksList!$B$6:$B$1005,0),1)),""),"")</f>
        <v/>
      </c>
      <c r="E374" s="361" t="str">
        <f>IFERROR(IF(LEN(C374)&gt;0,IF(LEN(INDEX(TasksList!$F$6:$F$1005,MATCH(C374,TasksList!$B$6:$B$1005,0),1))=0,"not set!",INDEX(TasksList!$F$6:$F$1005,MATCH(C374,TasksList!$B$6:$B$1005,0),1)),""),"")</f>
        <v/>
      </c>
      <c r="F374" s="360" t="str">
        <f>IFERROR(IF(LEN(D374)&gt;0,IF(LEN(INDEX(AdressBook!$D$6:$D$25,MATCH(D374,AdressBook!$B$6:$B$25,0),1))=0,"",INDEX(AdressBook!$D$6:$D$25,MATCH(D374,AdressBook!$B$6:$B$25,0),1)),""),"")</f>
        <v/>
      </c>
      <c r="G374" s="361" t="str">
        <f>IFERROR(IF(LEN(INDEX(PlansAndNotes!$F$6:$F$2005,ROW(B374)-ROW($C$3)))=0,"",INDEX(PlansAndNotes!$F$6:$F$2005,ROW(B374)-ROW($C$3))),"")</f>
        <v/>
      </c>
      <c r="H374" s="361" t="str">
        <f>IFERROR(IF(LEN(C374)&gt;0,IF(LEN(INDEX(TasksList!$G$6:$G$1005,MATCH(C374,TasksList!$B$6:$B$1005,0),1))=0,"",INDEX(TasksList!$G$6:$G$1005,MATCH(C374,TasksList!$B$6:$B$1005,0),1)),""),"")</f>
        <v/>
      </c>
      <c r="I374" s="381"/>
      <c r="J374" s="402" t="str">
        <f>IF(LEN(INDEX(TasksList!$B$6:$B$1005,ROW(J371),1))=0,"",INDEX(TasksList!$B$6:$B$1005,ROW(J371),1)&amp;" - "&amp;INDEX(TasksList!$D$6:$D$1005,ROW(J371),1))</f>
        <v/>
      </c>
      <c r="K374" s="402"/>
      <c r="L374" s="399" t="str">
        <f t="array" ref="L374">IFERROR(INDEX($J$4:$J$1003,SMALL($K$4:$K$1003,ROW(L374)-3),1),"")</f>
        <v/>
      </c>
      <c r="M374" s="206"/>
      <c r="N374" s="362" t="str">
        <f>IFERROR(IF(LEN(INDEX(PlansAndNotes!$D$6:$D$4005,ROW(B374)-ROW($C$3)))=0,"",INDEX(PlansAndNotes!$D$6:$D$4005,ROW(B374)-ROW($C$3))),"")</f>
        <v/>
      </c>
      <c r="O374" s="165" t="str">
        <f t="shared" si="58"/>
        <v/>
      </c>
      <c r="P374" s="363" t="str">
        <f>IFERROR(IF(LEN(INDEX(PlansAndNotes!$E$6:$E$4005,ROW(B374)-ROW($C$3)))=0,"",INDEX(PlansAndNotes!$E$6:$E$4005,ROW(B374)-ROW($C$3))),"")</f>
        <v/>
      </c>
      <c r="Q374" s="363" t="str">
        <f>IFERROR(IF(LEN(INDEX(PlansAndNotes!$G$6:$G$4005,ROW(B374)-ROW($C$3)))=0,"",INDEX(PlansAndNotes!$G$6:$G$4005,ROW(B374)-ROW($C$3))),"")</f>
        <v/>
      </c>
      <c r="R374" s="361" t="str">
        <f>IFERROR(IF(LEN(D374)&gt;0,IF(LEN(INDEX(AdressBook!$C$6:$C$25,MATCH(D374,AdressBook!$B$6:$B$25,0),1))=0,"",INDEX(AdressBook!$C$6:$C$25,MATCH(D374,AdressBook!$B$6:$B$25,0),1)),""),"")</f>
        <v/>
      </c>
      <c r="S374" s="165">
        <f>IF(LEN(C374)&gt;0,IFERROR(IF(MATCH(C374,C375:$C$4004,0)&gt;0,-1,ROW(S374)-ROW($S$3)),ROW(S374)-ROW($S$3)),-1)</f>
        <v>-1</v>
      </c>
      <c r="T374" s="165">
        <f t="shared" si="59"/>
        <v>0</v>
      </c>
      <c r="U374" s="165" t="str">
        <f t="shared" si="60"/>
        <v/>
      </c>
      <c r="V374" s="165" t="str">
        <f>IFERROR(IF(OR(C374="",S374&lt;0),"",IF(SUBTOTAL(3,C374:C374)=0,-1,SUBTOTAL(3,$C$4:C374))),"")</f>
        <v/>
      </c>
      <c r="W374" s="156" t="str">
        <f t="array" ref="W374">IF(LEN(C374)&gt;0,IFERROR(IF(MATCH(C374,$C$3:$C373,0)&gt;0,N374-INDEX($N$3:N373,SUMPRODUCT(MAX(ROW($C$3:$C373)*(C374=$C$3:$C373)))-2,1),""),""),"")</f>
        <v/>
      </c>
      <c r="X374" s="156">
        <f t="shared" ca="1" si="61"/>
        <v>1</v>
      </c>
      <c r="Y374" s="156">
        <f t="shared" ca="1" si="62"/>
        <v>1</v>
      </c>
      <c r="AB374" s="406"/>
      <c r="AC374" s="380"/>
      <c r="AD374" s="380">
        <f t="shared" si="63"/>
        <v>0</v>
      </c>
      <c r="AQ374" s="165" t="str">
        <f t="shared" si="64"/>
        <v/>
      </c>
      <c r="AR374" s="167" t="str">
        <f t="array" ref="AR374" xml:space="preserve"> IFERROR( IF(OR(DATERANGE="All Data",DATERANGE=""), INDEX(Calculations!$AC$7:$AC$506,SMALL(IF(Calculations!$AC$7:$AC$506&lt;&gt;"0",ROW($AQ$6:$AQ$505)-ROW(INDEX($AQ$6:$AQ$505,1,1))+1),AQ374),1),INDEX(Calculations!$AD$7:$AD$506,SMALL(IF(Calculations!$AD$7:$AD$506&lt;&gt;0,ROW($AQ$6:$AQ$505)-ROW(INDEX($AQ$6:$AQ$505,1,1))+1),AQ374),1)),"")</f>
        <v/>
      </c>
      <c r="AS374" s="164" t="str">
        <f t="array" ref="AS374" xml:space="preserve"> IFERROR(IF(OR(DATERANGE="All Data",DATERANGE=""),INDEX(AdressBook!$B$6:$B$505,SMALL(IF(Calculations!$AC$7:$AC$506&lt;&gt;"0",ROW($AQ$6:$AQ$505)-ROW(INDEX($AQ$6:$AQ$505,1,1))+1),AQ374),1),INDEX(AdressBook!$B$6:$B$505,SMALL(IF(Calculations!$AD$7:$AD$506&lt;&gt;0,ROW($AQ$6:$AQ$505)-ROW(INDEX($AQ$6:$AQ$505,1,1))+1),AQ374),1)),"")</f>
        <v/>
      </c>
      <c r="AT374" s="227" t="str">
        <f t="shared" si="65"/>
        <v/>
      </c>
      <c r="AV374" s="199"/>
      <c r="AW374" s="199"/>
    </row>
    <row r="375" spans="2:49" hidden="1" x14ac:dyDescent="0.25">
      <c r="B375" s="390" t="str">
        <f>IFERROR(IF(LEN(INDEX(PlansAndNotes!$B$6:$B$2005,ROW(A375)-ROW($B$3)))=0,"",INDEX(PlansAndNotes!$B$6:$B$2005,ROW(A375)-ROW($B$3))),"")</f>
        <v/>
      </c>
      <c r="C375" s="361" t="str">
        <f t="shared" si="57"/>
        <v/>
      </c>
      <c r="D375" s="361" t="str">
        <f>IFERROR(IF(LEN(C375)&gt;0,IF(LEN(INDEX(TasksList!$C$6:$C$1005,MATCH(C375,TasksList!$B$6:$B$1005,0),1))=0,"",INDEX(TasksList!$C$6:$C$1005,MATCH(C375,TasksList!$B$6:$B$1005,0),1)),""),"")</f>
        <v/>
      </c>
      <c r="E375" s="361" t="str">
        <f>IFERROR(IF(LEN(C375)&gt;0,IF(LEN(INDEX(TasksList!$F$6:$F$1005,MATCH(C375,TasksList!$B$6:$B$1005,0),1))=0,"not set!",INDEX(TasksList!$F$6:$F$1005,MATCH(C375,TasksList!$B$6:$B$1005,0),1)),""),"")</f>
        <v/>
      </c>
      <c r="F375" s="360" t="str">
        <f>IFERROR(IF(LEN(D375)&gt;0,IF(LEN(INDEX(AdressBook!$D$6:$D$25,MATCH(D375,AdressBook!$B$6:$B$25,0),1))=0,"",INDEX(AdressBook!$D$6:$D$25,MATCH(D375,AdressBook!$B$6:$B$25,0),1)),""),"")</f>
        <v/>
      </c>
      <c r="G375" s="361" t="str">
        <f>IFERROR(IF(LEN(INDEX(PlansAndNotes!$F$6:$F$2005,ROW(B375)-ROW($C$3)))=0,"",INDEX(PlansAndNotes!$F$6:$F$2005,ROW(B375)-ROW($C$3))),"")</f>
        <v/>
      </c>
      <c r="H375" s="361" t="str">
        <f>IFERROR(IF(LEN(C375)&gt;0,IF(LEN(INDEX(TasksList!$G$6:$G$1005,MATCH(C375,TasksList!$B$6:$B$1005,0),1))=0,"",INDEX(TasksList!$G$6:$G$1005,MATCH(C375,TasksList!$B$6:$B$1005,0),1)),""),"")</f>
        <v/>
      </c>
      <c r="I375" s="381"/>
      <c r="J375" s="402" t="str">
        <f>IF(LEN(INDEX(TasksList!$B$6:$B$1005,ROW(J372),1))=0,"",INDEX(TasksList!$B$6:$B$1005,ROW(J372),1)&amp;" - "&amp;INDEX(TasksList!$D$6:$D$1005,ROW(J372),1))</f>
        <v/>
      </c>
      <c r="K375" s="402"/>
      <c r="L375" s="399" t="str">
        <f t="array" ref="L375">IFERROR(INDEX($J$4:$J$1003,SMALL($K$4:$K$1003,ROW(L375)-3),1),"")</f>
        <v/>
      </c>
      <c r="M375" s="206"/>
      <c r="N375" s="362" t="str">
        <f>IFERROR(IF(LEN(INDEX(PlansAndNotes!$D$6:$D$4005,ROW(B375)-ROW($C$3)))=0,"",INDEX(PlansAndNotes!$D$6:$D$4005,ROW(B375)-ROW($C$3))),"")</f>
        <v/>
      </c>
      <c r="O375" s="165" t="str">
        <f t="shared" si="58"/>
        <v/>
      </c>
      <c r="P375" s="363" t="str">
        <f>IFERROR(IF(LEN(INDEX(PlansAndNotes!$E$6:$E$4005,ROW(B375)-ROW($C$3)))=0,"",INDEX(PlansAndNotes!$E$6:$E$4005,ROW(B375)-ROW($C$3))),"")</f>
        <v/>
      </c>
      <c r="Q375" s="363" t="str">
        <f>IFERROR(IF(LEN(INDEX(PlansAndNotes!$G$6:$G$4005,ROW(B375)-ROW($C$3)))=0,"",INDEX(PlansAndNotes!$G$6:$G$4005,ROW(B375)-ROW($C$3))),"")</f>
        <v/>
      </c>
      <c r="R375" s="361" t="str">
        <f>IFERROR(IF(LEN(D375)&gt;0,IF(LEN(INDEX(AdressBook!$C$6:$C$25,MATCH(D375,AdressBook!$B$6:$B$25,0),1))=0,"",INDEX(AdressBook!$C$6:$C$25,MATCH(D375,AdressBook!$B$6:$B$25,0),1)),""),"")</f>
        <v/>
      </c>
      <c r="S375" s="165">
        <f>IF(LEN(C375)&gt;0,IFERROR(IF(MATCH(C375,C376:$C$4004,0)&gt;0,-1,ROW(S375)-ROW($S$3)),ROW(S375)-ROW($S$3)),-1)</f>
        <v>-1</v>
      </c>
      <c r="T375" s="165">
        <f t="shared" si="59"/>
        <v>0</v>
      </c>
      <c r="U375" s="165" t="str">
        <f t="shared" si="60"/>
        <v/>
      </c>
      <c r="V375" s="165" t="str">
        <f>IFERROR(IF(OR(C375="",S375&lt;0),"",IF(SUBTOTAL(3,C375:C375)=0,-1,SUBTOTAL(3,$C$4:C375))),"")</f>
        <v/>
      </c>
      <c r="W375" s="156" t="str">
        <f t="array" ref="W375">IF(LEN(C375)&gt;0,IFERROR(IF(MATCH(C375,$C$3:$C374,0)&gt;0,N375-INDEX($N$3:N374,SUMPRODUCT(MAX(ROW($C$3:$C374)*(C375=$C$3:$C374)))-2,1),""),""),"")</f>
        <v/>
      </c>
      <c r="X375" s="156">
        <f t="shared" ca="1" si="61"/>
        <v>1</v>
      </c>
      <c r="Y375" s="156">
        <f t="shared" ca="1" si="62"/>
        <v>1</v>
      </c>
      <c r="AB375" s="406"/>
      <c r="AC375" s="380"/>
      <c r="AD375" s="380">
        <f t="shared" si="63"/>
        <v>0</v>
      </c>
      <c r="AQ375" s="165" t="str">
        <f t="shared" si="64"/>
        <v/>
      </c>
      <c r="AR375" s="167" t="str">
        <f t="array" ref="AR375" xml:space="preserve"> IFERROR( IF(OR(DATERANGE="All Data",DATERANGE=""), INDEX(Calculations!$AC$7:$AC$506,SMALL(IF(Calculations!$AC$7:$AC$506&lt;&gt;"0",ROW($AQ$6:$AQ$505)-ROW(INDEX($AQ$6:$AQ$505,1,1))+1),AQ375),1),INDEX(Calculations!$AD$7:$AD$506,SMALL(IF(Calculations!$AD$7:$AD$506&lt;&gt;0,ROW($AQ$6:$AQ$505)-ROW(INDEX($AQ$6:$AQ$505,1,1))+1),AQ375),1)),"")</f>
        <v/>
      </c>
      <c r="AS375" s="164" t="str">
        <f t="array" ref="AS375" xml:space="preserve"> IFERROR(IF(OR(DATERANGE="All Data",DATERANGE=""),INDEX(AdressBook!$B$6:$B$505,SMALL(IF(Calculations!$AC$7:$AC$506&lt;&gt;"0",ROW($AQ$6:$AQ$505)-ROW(INDEX($AQ$6:$AQ$505,1,1))+1),AQ375),1),INDEX(AdressBook!$B$6:$B$505,SMALL(IF(Calculations!$AD$7:$AD$506&lt;&gt;0,ROW($AQ$6:$AQ$505)-ROW(INDEX($AQ$6:$AQ$505,1,1))+1),AQ375),1)),"")</f>
        <v/>
      </c>
      <c r="AT375" s="227" t="str">
        <f t="shared" si="65"/>
        <v/>
      </c>
      <c r="AV375" s="199"/>
      <c r="AW375" s="199"/>
    </row>
    <row r="376" spans="2:49" hidden="1" x14ac:dyDescent="0.25">
      <c r="B376" s="390" t="str">
        <f>IFERROR(IF(LEN(INDEX(PlansAndNotes!$B$6:$B$2005,ROW(A376)-ROW($B$3)))=0,"",INDEX(PlansAndNotes!$B$6:$B$2005,ROW(A376)-ROW($B$3))),"")</f>
        <v/>
      </c>
      <c r="C376" s="361" t="str">
        <f t="shared" si="57"/>
        <v/>
      </c>
      <c r="D376" s="361" t="str">
        <f>IFERROR(IF(LEN(C376)&gt;0,IF(LEN(INDEX(TasksList!$C$6:$C$1005,MATCH(C376,TasksList!$B$6:$B$1005,0),1))=0,"",INDEX(TasksList!$C$6:$C$1005,MATCH(C376,TasksList!$B$6:$B$1005,0),1)),""),"")</f>
        <v/>
      </c>
      <c r="E376" s="361" t="str">
        <f>IFERROR(IF(LEN(C376)&gt;0,IF(LEN(INDEX(TasksList!$F$6:$F$1005,MATCH(C376,TasksList!$B$6:$B$1005,0),1))=0,"not set!",INDEX(TasksList!$F$6:$F$1005,MATCH(C376,TasksList!$B$6:$B$1005,0),1)),""),"")</f>
        <v/>
      </c>
      <c r="F376" s="360" t="str">
        <f>IFERROR(IF(LEN(D376)&gt;0,IF(LEN(INDEX(AdressBook!$D$6:$D$25,MATCH(D376,AdressBook!$B$6:$B$25,0),1))=0,"",INDEX(AdressBook!$D$6:$D$25,MATCH(D376,AdressBook!$B$6:$B$25,0),1)),""),"")</f>
        <v/>
      </c>
      <c r="G376" s="361" t="str">
        <f>IFERROR(IF(LEN(INDEX(PlansAndNotes!$F$6:$F$2005,ROW(B376)-ROW($C$3)))=0,"",INDEX(PlansAndNotes!$F$6:$F$2005,ROW(B376)-ROW($C$3))),"")</f>
        <v/>
      </c>
      <c r="H376" s="361" t="str">
        <f>IFERROR(IF(LEN(C376)&gt;0,IF(LEN(INDEX(TasksList!$G$6:$G$1005,MATCH(C376,TasksList!$B$6:$B$1005,0),1))=0,"",INDEX(TasksList!$G$6:$G$1005,MATCH(C376,TasksList!$B$6:$B$1005,0),1)),""),"")</f>
        <v/>
      </c>
      <c r="I376" s="381"/>
      <c r="J376" s="402" t="str">
        <f>IF(LEN(INDEX(TasksList!$B$6:$B$1005,ROW(J373),1))=0,"",INDEX(TasksList!$B$6:$B$1005,ROW(J373),1)&amp;" - "&amp;INDEX(TasksList!$D$6:$D$1005,ROW(J373),1))</f>
        <v/>
      </c>
      <c r="K376" s="402"/>
      <c r="L376" s="399" t="str">
        <f t="array" ref="L376">IFERROR(INDEX($J$4:$J$1003,SMALL($K$4:$K$1003,ROW(L376)-3),1),"")</f>
        <v/>
      </c>
      <c r="M376" s="206"/>
      <c r="N376" s="362" t="str">
        <f>IFERROR(IF(LEN(INDEX(PlansAndNotes!$D$6:$D$4005,ROW(B376)-ROW($C$3)))=0,"",INDEX(PlansAndNotes!$D$6:$D$4005,ROW(B376)-ROW($C$3))),"")</f>
        <v/>
      </c>
      <c r="O376" s="165" t="str">
        <f t="shared" si="58"/>
        <v/>
      </c>
      <c r="P376" s="363" t="str">
        <f>IFERROR(IF(LEN(INDEX(PlansAndNotes!$E$6:$E$4005,ROW(B376)-ROW($C$3)))=0,"",INDEX(PlansAndNotes!$E$6:$E$4005,ROW(B376)-ROW($C$3))),"")</f>
        <v/>
      </c>
      <c r="Q376" s="363" t="str">
        <f>IFERROR(IF(LEN(INDEX(PlansAndNotes!$G$6:$G$4005,ROW(B376)-ROW($C$3)))=0,"",INDEX(PlansAndNotes!$G$6:$G$4005,ROW(B376)-ROW($C$3))),"")</f>
        <v/>
      </c>
      <c r="R376" s="361" t="str">
        <f>IFERROR(IF(LEN(D376)&gt;0,IF(LEN(INDEX(AdressBook!$C$6:$C$25,MATCH(D376,AdressBook!$B$6:$B$25,0),1))=0,"",INDEX(AdressBook!$C$6:$C$25,MATCH(D376,AdressBook!$B$6:$B$25,0),1)),""),"")</f>
        <v/>
      </c>
      <c r="S376" s="165">
        <f>IF(LEN(C376)&gt;0,IFERROR(IF(MATCH(C376,C377:$C$4004,0)&gt;0,-1,ROW(S376)-ROW($S$3)),ROW(S376)-ROW($S$3)),-1)</f>
        <v>-1</v>
      </c>
      <c r="T376" s="165">
        <f t="shared" si="59"/>
        <v>0</v>
      </c>
      <c r="U376" s="165" t="str">
        <f t="shared" si="60"/>
        <v/>
      </c>
      <c r="V376" s="165" t="str">
        <f>IFERROR(IF(OR(C376="",S376&lt;0),"",IF(SUBTOTAL(3,C376:C376)=0,-1,SUBTOTAL(3,$C$4:C376))),"")</f>
        <v/>
      </c>
      <c r="W376" s="156" t="str">
        <f t="array" ref="W376">IF(LEN(C376)&gt;0,IFERROR(IF(MATCH(C376,$C$3:$C375,0)&gt;0,N376-INDEX($N$3:N375,SUMPRODUCT(MAX(ROW($C$3:$C375)*(C376=$C$3:$C375)))-2,1),""),""),"")</f>
        <v/>
      </c>
      <c r="X376" s="156">
        <f t="shared" ca="1" si="61"/>
        <v>1</v>
      </c>
      <c r="Y376" s="156">
        <f t="shared" ca="1" si="62"/>
        <v>1</v>
      </c>
      <c r="AB376" s="406"/>
      <c r="AC376" s="380"/>
      <c r="AD376" s="380">
        <f t="shared" si="63"/>
        <v>0</v>
      </c>
      <c r="AQ376" s="165" t="str">
        <f t="shared" si="64"/>
        <v/>
      </c>
      <c r="AR376" s="167" t="str">
        <f t="array" ref="AR376" xml:space="preserve"> IFERROR( IF(OR(DATERANGE="All Data",DATERANGE=""), INDEX(Calculations!$AC$7:$AC$506,SMALL(IF(Calculations!$AC$7:$AC$506&lt;&gt;"0",ROW($AQ$6:$AQ$505)-ROW(INDEX($AQ$6:$AQ$505,1,1))+1),AQ376),1),INDEX(Calculations!$AD$7:$AD$506,SMALL(IF(Calculations!$AD$7:$AD$506&lt;&gt;0,ROW($AQ$6:$AQ$505)-ROW(INDEX($AQ$6:$AQ$505,1,1))+1),AQ376),1)),"")</f>
        <v/>
      </c>
      <c r="AS376" s="164" t="str">
        <f t="array" ref="AS376" xml:space="preserve"> IFERROR(IF(OR(DATERANGE="All Data",DATERANGE=""),INDEX(AdressBook!$B$6:$B$505,SMALL(IF(Calculations!$AC$7:$AC$506&lt;&gt;"0",ROW($AQ$6:$AQ$505)-ROW(INDEX($AQ$6:$AQ$505,1,1))+1),AQ376),1),INDEX(AdressBook!$B$6:$B$505,SMALL(IF(Calculations!$AD$7:$AD$506&lt;&gt;0,ROW($AQ$6:$AQ$505)-ROW(INDEX($AQ$6:$AQ$505,1,1))+1),AQ376),1)),"")</f>
        <v/>
      </c>
      <c r="AT376" s="227" t="str">
        <f t="shared" si="65"/>
        <v/>
      </c>
      <c r="AV376" s="199"/>
      <c r="AW376" s="199"/>
    </row>
    <row r="377" spans="2:49" hidden="1" x14ac:dyDescent="0.25">
      <c r="B377" s="390" t="str">
        <f>IFERROR(IF(LEN(INDEX(PlansAndNotes!$B$6:$B$2005,ROW(A377)-ROW($B$3)))=0,"",INDEX(PlansAndNotes!$B$6:$B$2005,ROW(A377)-ROW($B$3))),"")</f>
        <v/>
      </c>
      <c r="C377" s="361" t="str">
        <f t="shared" si="57"/>
        <v/>
      </c>
      <c r="D377" s="361" t="str">
        <f>IFERROR(IF(LEN(C377)&gt;0,IF(LEN(INDEX(TasksList!$C$6:$C$1005,MATCH(C377,TasksList!$B$6:$B$1005,0),1))=0,"",INDEX(TasksList!$C$6:$C$1005,MATCH(C377,TasksList!$B$6:$B$1005,0),1)),""),"")</f>
        <v/>
      </c>
      <c r="E377" s="361" t="str">
        <f>IFERROR(IF(LEN(C377)&gt;0,IF(LEN(INDEX(TasksList!$F$6:$F$1005,MATCH(C377,TasksList!$B$6:$B$1005,0),1))=0,"not set!",INDEX(TasksList!$F$6:$F$1005,MATCH(C377,TasksList!$B$6:$B$1005,0),1)),""),"")</f>
        <v/>
      </c>
      <c r="F377" s="360" t="str">
        <f>IFERROR(IF(LEN(D377)&gt;0,IF(LEN(INDEX(AdressBook!$D$6:$D$25,MATCH(D377,AdressBook!$B$6:$B$25,0),1))=0,"",INDEX(AdressBook!$D$6:$D$25,MATCH(D377,AdressBook!$B$6:$B$25,0),1)),""),"")</f>
        <v/>
      </c>
      <c r="G377" s="361" t="str">
        <f>IFERROR(IF(LEN(INDEX(PlansAndNotes!$F$6:$F$2005,ROW(B377)-ROW($C$3)))=0,"",INDEX(PlansAndNotes!$F$6:$F$2005,ROW(B377)-ROW($C$3))),"")</f>
        <v/>
      </c>
      <c r="H377" s="361" t="str">
        <f>IFERROR(IF(LEN(C377)&gt;0,IF(LEN(INDEX(TasksList!$G$6:$G$1005,MATCH(C377,TasksList!$B$6:$B$1005,0),1))=0,"",INDEX(TasksList!$G$6:$G$1005,MATCH(C377,TasksList!$B$6:$B$1005,0),1)),""),"")</f>
        <v/>
      </c>
      <c r="I377" s="381"/>
      <c r="J377" s="402" t="str">
        <f>IF(LEN(INDEX(TasksList!$B$6:$B$1005,ROW(J374),1))=0,"",INDEX(TasksList!$B$6:$B$1005,ROW(J374),1)&amp;" - "&amp;INDEX(TasksList!$D$6:$D$1005,ROW(J374),1))</f>
        <v/>
      </c>
      <c r="K377" s="402"/>
      <c r="L377" s="399" t="str">
        <f t="array" ref="L377">IFERROR(INDEX($J$4:$J$1003,SMALL($K$4:$K$1003,ROW(L377)-3),1),"")</f>
        <v/>
      </c>
      <c r="M377" s="206"/>
      <c r="N377" s="362" t="str">
        <f>IFERROR(IF(LEN(INDEX(PlansAndNotes!$D$6:$D$4005,ROW(B377)-ROW($C$3)))=0,"",INDEX(PlansAndNotes!$D$6:$D$4005,ROW(B377)-ROW($C$3))),"")</f>
        <v/>
      </c>
      <c r="O377" s="165" t="str">
        <f t="shared" si="58"/>
        <v/>
      </c>
      <c r="P377" s="363" t="str">
        <f>IFERROR(IF(LEN(INDEX(PlansAndNotes!$E$6:$E$4005,ROW(B377)-ROW($C$3)))=0,"",INDEX(PlansAndNotes!$E$6:$E$4005,ROW(B377)-ROW($C$3))),"")</f>
        <v/>
      </c>
      <c r="Q377" s="363" t="str">
        <f>IFERROR(IF(LEN(INDEX(PlansAndNotes!$G$6:$G$4005,ROW(B377)-ROW($C$3)))=0,"",INDEX(PlansAndNotes!$G$6:$G$4005,ROW(B377)-ROW($C$3))),"")</f>
        <v/>
      </c>
      <c r="R377" s="361" t="str">
        <f>IFERROR(IF(LEN(D377)&gt;0,IF(LEN(INDEX(AdressBook!$C$6:$C$25,MATCH(D377,AdressBook!$B$6:$B$25,0),1))=0,"",INDEX(AdressBook!$C$6:$C$25,MATCH(D377,AdressBook!$B$6:$B$25,0),1)),""),"")</f>
        <v/>
      </c>
      <c r="S377" s="165">
        <f>IF(LEN(C377)&gt;0,IFERROR(IF(MATCH(C377,C378:$C$4004,0)&gt;0,-1,ROW(S377)-ROW($S$3)),ROW(S377)-ROW($S$3)),-1)</f>
        <v>-1</v>
      </c>
      <c r="T377" s="165">
        <f t="shared" si="59"/>
        <v>0</v>
      </c>
      <c r="U377" s="165" t="str">
        <f t="shared" si="60"/>
        <v/>
      </c>
      <c r="V377" s="165" t="str">
        <f>IFERROR(IF(OR(C377="",S377&lt;0),"",IF(SUBTOTAL(3,C377:C377)=0,-1,SUBTOTAL(3,$C$4:C377))),"")</f>
        <v/>
      </c>
      <c r="W377" s="156" t="str">
        <f t="array" ref="W377">IF(LEN(C377)&gt;0,IFERROR(IF(MATCH(C377,$C$3:$C376,0)&gt;0,N377-INDEX($N$3:N376,SUMPRODUCT(MAX(ROW($C$3:$C376)*(C377=$C$3:$C376)))-2,1),""),""),"")</f>
        <v/>
      </c>
      <c r="X377" s="156">
        <f t="shared" ca="1" si="61"/>
        <v>1</v>
      </c>
      <c r="Y377" s="156">
        <f t="shared" ca="1" si="62"/>
        <v>1</v>
      </c>
      <c r="AB377" s="406"/>
      <c r="AC377" s="380"/>
      <c r="AD377" s="380">
        <f t="shared" si="63"/>
        <v>0</v>
      </c>
      <c r="AQ377" s="165" t="str">
        <f t="shared" si="64"/>
        <v/>
      </c>
      <c r="AR377" s="167" t="str">
        <f t="array" ref="AR377" xml:space="preserve"> IFERROR( IF(OR(DATERANGE="All Data",DATERANGE=""), INDEX(Calculations!$AC$7:$AC$506,SMALL(IF(Calculations!$AC$7:$AC$506&lt;&gt;"0",ROW($AQ$6:$AQ$505)-ROW(INDEX($AQ$6:$AQ$505,1,1))+1),AQ377),1),INDEX(Calculations!$AD$7:$AD$506,SMALL(IF(Calculations!$AD$7:$AD$506&lt;&gt;0,ROW($AQ$6:$AQ$505)-ROW(INDEX($AQ$6:$AQ$505,1,1))+1),AQ377),1)),"")</f>
        <v/>
      </c>
      <c r="AS377" s="164" t="str">
        <f t="array" ref="AS377" xml:space="preserve"> IFERROR(IF(OR(DATERANGE="All Data",DATERANGE=""),INDEX(AdressBook!$B$6:$B$505,SMALL(IF(Calculations!$AC$7:$AC$506&lt;&gt;"0",ROW($AQ$6:$AQ$505)-ROW(INDEX($AQ$6:$AQ$505,1,1))+1),AQ377),1),INDEX(AdressBook!$B$6:$B$505,SMALL(IF(Calculations!$AD$7:$AD$506&lt;&gt;0,ROW($AQ$6:$AQ$505)-ROW(INDEX($AQ$6:$AQ$505,1,1))+1),AQ377),1)),"")</f>
        <v/>
      </c>
      <c r="AT377" s="227" t="str">
        <f t="shared" si="65"/>
        <v/>
      </c>
      <c r="AV377" s="199"/>
      <c r="AW377" s="199"/>
    </row>
    <row r="378" spans="2:49" hidden="1" x14ac:dyDescent="0.25">
      <c r="B378" s="390" t="str">
        <f>IFERROR(IF(LEN(INDEX(PlansAndNotes!$B$6:$B$2005,ROW(A378)-ROW($B$3)))=0,"",INDEX(PlansAndNotes!$B$6:$B$2005,ROW(A378)-ROW($B$3))),"")</f>
        <v/>
      </c>
      <c r="C378" s="361" t="str">
        <f t="shared" si="57"/>
        <v/>
      </c>
      <c r="D378" s="361" t="str">
        <f>IFERROR(IF(LEN(C378)&gt;0,IF(LEN(INDEX(TasksList!$C$6:$C$1005,MATCH(C378,TasksList!$B$6:$B$1005,0),1))=0,"",INDEX(TasksList!$C$6:$C$1005,MATCH(C378,TasksList!$B$6:$B$1005,0),1)),""),"")</f>
        <v/>
      </c>
      <c r="E378" s="361" t="str">
        <f>IFERROR(IF(LEN(C378)&gt;0,IF(LEN(INDEX(TasksList!$F$6:$F$1005,MATCH(C378,TasksList!$B$6:$B$1005,0),1))=0,"not set!",INDEX(TasksList!$F$6:$F$1005,MATCH(C378,TasksList!$B$6:$B$1005,0),1)),""),"")</f>
        <v/>
      </c>
      <c r="F378" s="360" t="str">
        <f>IFERROR(IF(LEN(D378)&gt;0,IF(LEN(INDEX(AdressBook!$D$6:$D$25,MATCH(D378,AdressBook!$B$6:$B$25,0),1))=0,"",INDEX(AdressBook!$D$6:$D$25,MATCH(D378,AdressBook!$B$6:$B$25,0),1)),""),"")</f>
        <v/>
      </c>
      <c r="G378" s="361" t="str">
        <f>IFERROR(IF(LEN(INDEX(PlansAndNotes!$F$6:$F$2005,ROW(B378)-ROW($C$3)))=0,"",INDEX(PlansAndNotes!$F$6:$F$2005,ROW(B378)-ROW($C$3))),"")</f>
        <v/>
      </c>
      <c r="H378" s="361" t="str">
        <f>IFERROR(IF(LEN(C378)&gt;0,IF(LEN(INDEX(TasksList!$G$6:$G$1005,MATCH(C378,TasksList!$B$6:$B$1005,0),1))=0,"",INDEX(TasksList!$G$6:$G$1005,MATCH(C378,TasksList!$B$6:$B$1005,0),1)),""),"")</f>
        <v/>
      </c>
      <c r="I378" s="381"/>
      <c r="J378" s="402" t="str">
        <f>IF(LEN(INDEX(TasksList!$B$6:$B$1005,ROW(J375),1))=0,"",INDEX(TasksList!$B$6:$B$1005,ROW(J375),1)&amp;" - "&amp;INDEX(TasksList!$D$6:$D$1005,ROW(J375),1))</f>
        <v/>
      </c>
      <c r="K378" s="402"/>
      <c r="L378" s="399" t="str">
        <f t="array" ref="L378">IFERROR(INDEX($J$4:$J$1003,SMALL($K$4:$K$1003,ROW(L378)-3),1),"")</f>
        <v/>
      </c>
      <c r="M378" s="206"/>
      <c r="N378" s="362" t="str">
        <f>IFERROR(IF(LEN(INDEX(PlansAndNotes!$D$6:$D$4005,ROW(B378)-ROW($C$3)))=0,"",INDEX(PlansAndNotes!$D$6:$D$4005,ROW(B378)-ROW($C$3))),"")</f>
        <v/>
      </c>
      <c r="O378" s="165" t="str">
        <f t="shared" si="58"/>
        <v/>
      </c>
      <c r="P378" s="363" t="str">
        <f>IFERROR(IF(LEN(INDEX(PlansAndNotes!$E$6:$E$4005,ROW(B378)-ROW($C$3)))=0,"",INDEX(PlansAndNotes!$E$6:$E$4005,ROW(B378)-ROW($C$3))),"")</f>
        <v/>
      </c>
      <c r="Q378" s="363" t="str">
        <f>IFERROR(IF(LEN(INDEX(PlansAndNotes!$G$6:$G$4005,ROW(B378)-ROW($C$3)))=0,"",INDEX(PlansAndNotes!$G$6:$G$4005,ROW(B378)-ROW($C$3))),"")</f>
        <v/>
      </c>
      <c r="R378" s="361" t="str">
        <f>IFERROR(IF(LEN(D378)&gt;0,IF(LEN(INDEX(AdressBook!$C$6:$C$25,MATCH(D378,AdressBook!$B$6:$B$25,0),1))=0,"",INDEX(AdressBook!$C$6:$C$25,MATCH(D378,AdressBook!$B$6:$B$25,0),1)),""),"")</f>
        <v/>
      </c>
      <c r="S378" s="165">
        <f>IF(LEN(C378)&gt;0,IFERROR(IF(MATCH(C378,C379:$C$4004,0)&gt;0,-1,ROW(S378)-ROW($S$3)),ROW(S378)-ROW($S$3)),-1)</f>
        <v>-1</v>
      </c>
      <c r="T378" s="165">
        <f t="shared" si="59"/>
        <v>0</v>
      </c>
      <c r="U378" s="165" t="str">
        <f t="shared" si="60"/>
        <v/>
      </c>
      <c r="V378" s="165" t="str">
        <f>IFERROR(IF(OR(C378="",S378&lt;0),"",IF(SUBTOTAL(3,C378:C378)=0,-1,SUBTOTAL(3,$C$4:C378))),"")</f>
        <v/>
      </c>
      <c r="W378" s="156" t="str">
        <f t="array" ref="W378">IF(LEN(C378)&gt;0,IFERROR(IF(MATCH(C378,$C$3:$C377,0)&gt;0,N378-INDEX($N$3:N377,SUMPRODUCT(MAX(ROW($C$3:$C377)*(C378=$C$3:$C377)))-2,1),""),""),"")</f>
        <v/>
      </c>
      <c r="X378" s="156">
        <f t="shared" ca="1" si="61"/>
        <v>1</v>
      </c>
      <c r="Y378" s="156">
        <f t="shared" ca="1" si="62"/>
        <v>1</v>
      </c>
      <c r="AB378" s="406"/>
      <c r="AC378" s="380"/>
      <c r="AD378" s="380">
        <f t="shared" si="63"/>
        <v>0</v>
      </c>
      <c r="AQ378" s="165" t="str">
        <f t="shared" si="64"/>
        <v/>
      </c>
      <c r="AR378" s="167" t="str">
        <f t="array" ref="AR378" xml:space="preserve"> IFERROR( IF(OR(DATERANGE="All Data",DATERANGE=""), INDEX(Calculations!$AC$7:$AC$506,SMALL(IF(Calculations!$AC$7:$AC$506&lt;&gt;"0",ROW($AQ$6:$AQ$505)-ROW(INDEX($AQ$6:$AQ$505,1,1))+1),AQ378),1),INDEX(Calculations!$AD$7:$AD$506,SMALL(IF(Calculations!$AD$7:$AD$506&lt;&gt;0,ROW($AQ$6:$AQ$505)-ROW(INDEX($AQ$6:$AQ$505,1,1))+1),AQ378),1)),"")</f>
        <v/>
      </c>
      <c r="AS378" s="164" t="str">
        <f t="array" ref="AS378" xml:space="preserve"> IFERROR(IF(OR(DATERANGE="All Data",DATERANGE=""),INDEX(AdressBook!$B$6:$B$505,SMALL(IF(Calculations!$AC$7:$AC$506&lt;&gt;"0",ROW($AQ$6:$AQ$505)-ROW(INDEX($AQ$6:$AQ$505,1,1))+1),AQ378),1),INDEX(AdressBook!$B$6:$B$505,SMALL(IF(Calculations!$AD$7:$AD$506&lt;&gt;0,ROW($AQ$6:$AQ$505)-ROW(INDEX($AQ$6:$AQ$505,1,1))+1),AQ378),1)),"")</f>
        <v/>
      </c>
      <c r="AT378" s="227" t="str">
        <f t="shared" si="65"/>
        <v/>
      </c>
      <c r="AV378" s="199"/>
      <c r="AW378" s="199"/>
    </row>
    <row r="379" spans="2:49" hidden="1" x14ac:dyDescent="0.25">
      <c r="B379" s="390" t="str">
        <f>IFERROR(IF(LEN(INDEX(PlansAndNotes!$B$6:$B$2005,ROW(A379)-ROW($B$3)))=0,"",INDEX(PlansAndNotes!$B$6:$B$2005,ROW(A379)-ROW($B$3))),"")</f>
        <v/>
      </c>
      <c r="C379" s="361" t="str">
        <f t="shared" si="57"/>
        <v/>
      </c>
      <c r="D379" s="361" t="str">
        <f>IFERROR(IF(LEN(C379)&gt;0,IF(LEN(INDEX(TasksList!$C$6:$C$1005,MATCH(C379,TasksList!$B$6:$B$1005,0),1))=0,"",INDEX(TasksList!$C$6:$C$1005,MATCH(C379,TasksList!$B$6:$B$1005,0),1)),""),"")</f>
        <v/>
      </c>
      <c r="E379" s="361" t="str">
        <f>IFERROR(IF(LEN(C379)&gt;0,IF(LEN(INDEX(TasksList!$F$6:$F$1005,MATCH(C379,TasksList!$B$6:$B$1005,0),1))=0,"not set!",INDEX(TasksList!$F$6:$F$1005,MATCH(C379,TasksList!$B$6:$B$1005,0),1)),""),"")</f>
        <v/>
      </c>
      <c r="F379" s="360" t="str">
        <f>IFERROR(IF(LEN(D379)&gt;0,IF(LEN(INDEX(AdressBook!$D$6:$D$25,MATCH(D379,AdressBook!$B$6:$B$25,0),1))=0,"",INDEX(AdressBook!$D$6:$D$25,MATCH(D379,AdressBook!$B$6:$B$25,0),1)),""),"")</f>
        <v/>
      </c>
      <c r="G379" s="361" t="str">
        <f>IFERROR(IF(LEN(INDEX(PlansAndNotes!$F$6:$F$2005,ROW(B379)-ROW($C$3)))=0,"",INDEX(PlansAndNotes!$F$6:$F$2005,ROW(B379)-ROW($C$3))),"")</f>
        <v/>
      </c>
      <c r="H379" s="361" t="str">
        <f>IFERROR(IF(LEN(C379)&gt;0,IF(LEN(INDEX(TasksList!$G$6:$G$1005,MATCH(C379,TasksList!$B$6:$B$1005,0),1))=0,"",INDEX(TasksList!$G$6:$G$1005,MATCH(C379,TasksList!$B$6:$B$1005,0),1)),""),"")</f>
        <v/>
      </c>
      <c r="I379" s="381"/>
      <c r="J379" s="402" t="str">
        <f>IF(LEN(INDEX(TasksList!$B$6:$B$1005,ROW(J376),1))=0,"",INDEX(TasksList!$B$6:$B$1005,ROW(J376),1)&amp;" - "&amp;INDEX(TasksList!$D$6:$D$1005,ROW(J376),1))</f>
        <v/>
      </c>
      <c r="K379" s="402"/>
      <c r="L379" s="399" t="str">
        <f t="array" ref="L379">IFERROR(INDEX($J$4:$J$1003,SMALL($K$4:$K$1003,ROW(L379)-3),1),"")</f>
        <v/>
      </c>
      <c r="M379" s="206"/>
      <c r="N379" s="362" t="str">
        <f>IFERROR(IF(LEN(INDEX(PlansAndNotes!$D$6:$D$4005,ROW(B379)-ROW($C$3)))=0,"",INDEX(PlansAndNotes!$D$6:$D$4005,ROW(B379)-ROW($C$3))),"")</f>
        <v/>
      </c>
      <c r="O379" s="165" t="str">
        <f t="shared" si="58"/>
        <v/>
      </c>
      <c r="P379" s="363" t="str">
        <f>IFERROR(IF(LEN(INDEX(PlansAndNotes!$E$6:$E$4005,ROW(B379)-ROW($C$3)))=0,"",INDEX(PlansAndNotes!$E$6:$E$4005,ROW(B379)-ROW($C$3))),"")</f>
        <v/>
      </c>
      <c r="Q379" s="363" t="str">
        <f>IFERROR(IF(LEN(INDEX(PlansAndNotes!$G$6:$G$4005,ROW(B379)-ROW($C$3)))=0,"",INDEX(PlansAndNotes!$G$6:$G$4005,ROW(B379)-ROW($C$3))),"")</f>
        <v/>
      </c>
      <c r="R379" s="361" t="str">
        <f>IFERROR(IF(LEN(D379)&gt;0,IF(LEN(INDEX(AdressBook!$C$6:$C$25,MATCH(D379,AdressBook!$B$6:$B$25,0),1))=0,"",INDEX(AdressBook!$C$6:$C$25,MATCH(D379,AdressBook!$B$6:$B$25,0),1)),""),"")</f>
        <v/>
      </c>
      <c r="S379" s="165">
        <f>IF(LEN(C379)&gt;0,IFERROR(IF(MATCH(C379,C380:$C$4004,0)&gt;0,-1,ROW(S379)-ROW($S$3)),ROW(S379)-ROW($S$3)),-1)</f>
        <v>-1</v>
      </c>
      <c r="T379" s="165">
        <f t="shared" si="59"/>
        <v>0</v>
      </c>
      <c r="U379" s="165" t="str">
        <f t="shared" si="60"/>
        <v/>
      </c>
      <c r="V379" s="165" t="str">
        <f>IFERROR(IF(OR(C379="",S379&lt;0),"",IF(SUBTOTAL(3,C379:C379)=0,-1,SUBTOTAL(3,$C$4:C379))),"")</f>
        <v/>
      </c>
      <c r="W379" s="156" t="str">
        <f t="array" ref="W379">IF(LEN(C379)&gt;0,IFERROR(IF(MATCH(C379,$C$3:$C378,0)&gt;0,N379-INDEX($N$3:N378,SUMPRODUCT(MAX(ROW($C$3:$C378)*(C379=$C$3:$C378)))-2,1),""),""),"")</f>
        <v/>
      </c>
      <c r="X379" s="156">
        <f t="shared" ca="1" si="61"/>
        <v>1</v>
      </c>
      <c r="Y379" s="156">
        <f t="shared" ca="1" si="62"/>
        <v>1</v>
      </c>
      <c r="AB379" s="406"/>
      <c r="AC379" s="380"/>
      <c r="AD379" s="380">
        <f t="shared" si="63"/>
        <v>0</v>
      </c>
      <c r="AQ379" s="165" t="str">
        <f t="shared" si="64"/>
        <v/>
      </c>
      <c r="AR379" s="167" t="str">
        <f t="array" ref="AR379" xml:space="preserve"> IFERROR( IF(OR(DATERANGE="All Data",DATERANGE=""), INDEX(Calculations!$AC$7:$AC$506,SMALL(IF(Calculations!$AC$7:$AC$506&lt;&gt;"0",ROW($AQ$6:$AQ$505)-ROW(INDEX($AQ$6:$AQ$505,1,1))+1),AQ379),1),INDEX(Calculations!$AD$7:$AD$506,SMALL(IF(Calculations!$AD$7:$AD$506&lt;&gt;0,ROW($AQ$6:$AQ$505)-ROW(INDEX($AQ$6:$AQ$505,1,1))+1),AQ379),1)),"")</f>
        <v/>
      </c>
      <c r="AS379" s="164" t="str">
        <f t="array" ref="AS379" xml:space="preserve"> IFERROR(IF(OR(DATERANGE="All Data",DATERANGE=""),INDEX(AdressBook!$B$6:$B$505,SMALL(IF(Calculations!$AC$7:$AC$506&lt;&gt;"0",ROW($AQ$6:$AQ$505)-ROW(INDEX($AQ$6:$AQ$505,1,1))+1),AQ379),1),INDEX(AdressBook!$B$6:$B$505,SMALL(IF(Calculations!$AD$7:$AD$506&lt;&gt;0,ROW($AQ$6:$AQ$505)-ROW(INDEX($AQ$6:$AQ$505,1,1))+1),AQ379),1)),"")</f>
        <v/>
      </c>
      <c r="AT379" s="227" t="str">
        <f t="shared" si="65"/>
        <v/>
      </c>
      <c r="AV379" s="199"/>
      <c r="AW379" s="199"/>
    </row>
    <row r="380" spans="2:49" hidden="1" x14ac:dyDescent="0.25">
      <c r="B380" s="390" t="str">
        <f>IFERROR(IF(LEN(INDEX(PlansAndNotes!$B$6:$B$2005,ROW(A380)-ROW($B$3)))=0,"",INDEX(PlansAndNotes!$B$6:$B$2005,ROW(A380)-ROW($B$3))),"")</f>
        <v/>
      </c>
      <c r="C380" s="361" t="str">
        <f t="shared" si="57"/>
        <v/>
      </c>
      <c r="D380" s="361" t="str">
        <f>IFERROR(IF(LEN(C380)&gt;0,IF(LEN(INDEX(TasksList!$C$6:$C$1005,MATCH(C380,TasksList!$B$6:$B$1005,0),1))=0,"",INDEX(TasksList!$C$6:$C$1005,MATCH(C380,TasksList!$B$6:$B$1005,0),1)),""),"")</f>
        <v/>
      </c>
      <c r="E380" s="361" t="str">
        <f>IFERROR(IF(LEN(C380)&gt;0,IF(LEN(INDEX(TasksList!$F$6:$F$1005,MATCH(C380,TasksList!$B$6:$B$1005,0),1))=0,"not set!",INDEX(TasksList!$F$6:$F$1005,MATCH(C380,TasksList!$B$6:$B$1005,0),1)),""),"")</f>
        <v/>
      </c>
      <c r="F380" s="360" t="str">
        <f>IFERROR(IF(LEN(D380)&gt;0,IF(LEN(INDEX(AdressBook!$D$6:$D$25,MATCH(D380,AdressBook!$B$6:$B$25,0),1))=0,"",INDEX(AdressBook!$D$6:$D$25,MATCH(D380,AdressBook!$B$6:$B$25,0),1)),""),"")</f>
        <v/>
      </c>
      <c r="G380" s="361" t="str">
        <f>IFERROR(IF(LEN(INDEX(PlansAndNotes!$F$6:$F$2005,ROW(B380)-ROW($C$3)))=0,"",INDEX(PlansAndNotes!$F$6:$F$2005,ROW(B380)-ROW($C$3))),"")</f>
        <v/>
      </c>
      <c r="H380" s="361" t="str">
        <f>IFERROR(IF(LEN(C380)&gt;0,IF(LEN(INDEX(TasksList!$G$6:$G$1005,MATCH(C380,TasksList!$B$6:$B$1005,0),1))=0,"",INDEX(TasksList!$G$6:$G$1005,MATCH(C380,TasksList!$B$6:$B$1005,0),1)),""),"")</f>
        <v/>
      </c>
      <c r="I380" s="381"/>
      <c r="J380" s="402" t="str">
        <f>IF(LEN(INDEX(TasksList!$B$6:$B$1005,ROW(J377),1))=0,"",INDEX(TasksList!$B$6:$B$1005,ROW(J377),1)&amp;" - "&amp;INDEX(TasksList!$D$6:$D$1005,ROW(J377),1))</f>
        <v/>
      </c>
      <c r="K380" s="402"/>
      <c r="L380" s="399" t="str">
        <f t="array" ref="L380">IFERROR(INDEX($J$4:$J$1003,SMALL($K$4:$K$1003,ROW(L380)-3),1),"")</f>
        <v/>
      </c>
      <c r="M380" s="206"/>
      <c r="N380" s="362" t="str">
        <f>IFERROR(IF(LEN(INDEX(PlansAndNotes!$D$6:$D$4005,ROW(B380)-ROW($C$3)))=0,"",INDEX(PlansAndNotes!$D$6:$D$4005,ROW(B380)-ROW($C$3))),"")</f>
        <v/>
      </c>
      <c r="O380" s="165" t="str">
        <f t="shared" si="58"/>
        <v/>
      </c>
      <c r="P380" s="363" t="str">
        <f>IFERROR(IF(LEN(INDEX(PlansAndNotes!$E$6:$E$4005,ROW(B380)-ROW($C$3)))=0,"",INDEX(PlansAndNotes!$E$6:$E$4005,ROW(B380)-ROW($C$3))),"")</f>
        <v/>
      </c>
      <c r="Q380" s="363" t="str">
        <f>IFERROR(IF(LEN(INDEX(PlansAndNotes!$G$6:$G$4005,ROW(B380)-ROW($C$3)))=0,"",INDEX(PlansAndNotes!$G$6:$G$4005,ROW(B380)-ROW($C$3))),"")</f>
        <v/>
      </c>
      <c r="R380" s="361" t="str">
        <f>IFERROR(IF(LEN(D380)&gt;0,IF(LEN(INDEX(AdressBook!$C$6:$C$25,MATCH(D380,AdressBook!$B$6:$B$25,0),1))=0,"",INDEX(AdressBook!$C$6:$C$25,MATCH(D380,AdressBook!$B$6:$B$25,0),1)),""),"")</f>
        <v/>
      </c>
      <c r="S380" s="165">
        <f>IF(LEN(C380)&gt;0,IFERROR(IF(MATCH(C380,C381:$C$4004,0)&gt;0,-1,ROW(S380)-ROW($S$3)),ROW(S380)-ROW($S$3)),-1)</f>
        <v>-1</v>
      </c>
      <c r="T380" s="165">
        <f t="shared" si="59"/>
        <v>0</v>
      </c>
      <c r="U380" s="165" t="str">
        <f t="shared" si="60"/>
        <v/>
      </c>
      <c r="V380" s="165" t="str">
        <f>IFERROR(IF(OR(C380="",S380&lt;0),"",IF(SUBTOTAL(3,C380:C380)=0,-1,SUBTOTAL(3,$C$4:C380))),"")</f>
        <v/>
      </c>
      <c r="W380" s="156" t="str">
        <f t="array" ref="W380">IF(LEN(C380)&gt;0,IFERROR(IF(MATCH(C380,$C$3:$C379,0)&gt;0,N380-INDEX($N$3:N379,SUMPRODUCT(MAX(ROW($C$3:$C379)*(C380=$C$3:$C379)))-2,1),""),""),"")</f>
        <v/>
      </c>
      <c r="X380" s="156">
        <f t="shared" ca="1" si="61"/>
        <v>1</v>
      </c>
      <c r="Y380" s="156">
        <f t="shared" ca="1" si="62"/>
        <v>1</v>
      </c>
      <c r="AB380" s="406"/>
      <c r="AC380" s="380"/>
      <c r="AD380" s="380">
        <f t="shared" si="63"/>
        <v>0</v>
      </c>
      <c r="AQ380" s="165" t="str">
        <f t="shared" si="64"/>
        <v/>
      </c>
      <c r="AR380" s="167" t="str">
        <f t="array" ref="AR380" xml:space="preserve"> IFERROR( IF(OR(DATERANGE="All Data",DATERANGE=""), INDEX(Calculations!$AC$7:$AC$506,SMALL(IF(Calculations!$AC$7:$AC$506&lt;&gt;"0",ROW($AQ$6:$AQ$505)-ROW(INDEX($AQ$6:$AQ$505,1,1))+1),AQ380),1),INDEX(Calculations!$AD$7:$AD$506,SMALL(IF(Calculations!$AD$7:$AD$506&lt;&gt;0,ROW($AQ$6:$AQ$505)-ROW(INDEX($AQ$6:$AQ$505,1,1))+1),AQ380),1)),"")</f>
        <v/>
      </c>
      <c r="AS380" s="164" t="str">
        <f t="array" ref="AS380" xml:space="preserve"> IFERROR(IF(OR(DATERANGE="All Data",DATERANGE=""),INDEX(AdressBook!$B$6:$B$505,SMALL(IF(Calculations!$AC$7:$AC$506&lt;&gt;"0",ROW($AQ$6:$AQ$505)-ROW(INDEX($AQ$6:$AQ$505,1,1))+1),AQ380),1),INDEX(AdressBook!$B$6:$B$505,SMALL(IF(Calculations!$AD$7:$AD$506&lt;&gt;0,ROW($AQ$6:$AQ$505)-ROW(INDEX($AQ$6:$AQ$505,1,1))+1),AQ380),1)),"")</f>
        <v/>
      </c>
      <c r="AT380" s="227" t="str">
        <f t="shared" si="65"/>
        <v/>
      </c>
      <c r="AV380" s="199"/>
      <c r="AW380" s="199"/>
    </row>
    <row r="381" spans="2:49" hidden="1" x14ac:dyDescent="0.25">
      <c r="B381" s="390" t="str">
        <f>IFERROR(IF(LEN(INDEX(PlansAndNotes!$B$6:$B$2005,ROW(A381)-ROW($B$3)))=0,"",INDEX(PlansAndNotes!$B$6:$B$2005,ROW(A381)-ROW($B$3))),"")</f>
        <v/>
      </c>
      <c r="C381" s="361" t="str">
        <f t="shared" si="57"/>
        <v/>
      </c>
      <c r="D381" s="361" t="str">
        <f>IFERROR(IF(LEN(C381)&gt;0,IF(LEN(INDEX(TasksList!$C$6:$C$1005,MATCH(C381,TasksList!$B$6:$B$1005,0),1))=0,"",INDEX(TasksList!$C$6:$C$1005,MATCH(C381,TasksList!$B$6:$B$1005,0),1)),""),"")</f>
        <v/>
      </c>
      <c r="E381" s="361" t="str">
        <f>IFERROR(IF(LEN(C381)&gt;0,IF(LEN(INDEX(TasksList!$F$6:$F$1005,MATCH(C381,TasksList!$B$6:$B$1005,0),1))=0,"not set!",INDEX(TasksList!$F$6:$F$1005,MATCH(C381,TasksList!$B$6:$B$1005,0),1)),""),"")</f>
        <v/>
      </c>
      <c r="F381" s="360" t="str">
        <f>IFERROR(IF(LEN(D381)&gt;0,IF(LEN(INDEX(AdressBook!$D$6:$D$25,MATCH(D381,AdressBook!$B$6:$B$25,0),1))=0,"",INDEX(AdressBook!$D$6:$D$25,MATCH(D381,AdressBook!$B$6:$B$25,0),1)),""),"")</f>
        <v/>
      </c>
      <c r="G381" s="361" t="str">
        <f>IFERROR(IF(LEN(INDEX(PlansAndNotes!$F$6:$F$2005,ROW(B381)-ROW($C$3)))=0,"",INDEX(PlansAndNotes!$F$6:$F$2005,ROW(B381)-ROW($C$3))),"")</f>
        <v/>
      </c>
      <c r="H381" s="361" t="str">
        <f>IFERROR(IF(LEN(C381)&gt;0,IF(LEN(INDEX(TasksList!$G$6:$G$1005,MATCH(C381,TasksList!$B$6:$B$1005,0),1))=0,"",INDEX(TasksList!$G$6:$G$1005,MATCH(C381,TasksList!$B$6:$B$1005,0),1)),""),"")</f>
        <v/>
      </c>
      <c r="I381" s="381"/>
      <c r="J381" s="402" t="str">
        <f>IF(LEN(INDEX(TasksList!$B$6:$B$1005,ROW(J378),1))=0,"",INDEX(TasksList!$B$6:$B$1005,ROW(J378),1)&amp;" - "&amp;INDEX(TasksList!$D$6:$D$1005,ROW(J378),1))</f>
        <v/>
      </c>
      <c r="K381" s="402"/>
      <c r="L381" s="399" t="str">
        <f t="array" ref="L381">IFERROR(INDEX($J$4:$J$1003,SMALL($K$4:$K$1003,ROW(L381)-3),1),"")</f>
        <v/>
      </c>
      <c r="M381" s="206"/>
      <c r="N381" s="362" t="str">
        <f>IFERROR(IF(LEN(INDEX(PlansAndNotes!$D$6:$D$4005,ROW(B381)-ROW($C$3)))=0,"",INDEX(PlansAndNotes!$D$6:$D$4005,ROW(B381)-ROW($C$3))),"")</f>
        <v/>
      </c>
      <c r="O381" s="165" t="str">
        <f t="shared" si="58"/>
        <v/>
      </c>
      <c r="P381" s="363" t="str">
        <f>IFERROR(IF(LEN(INDEX(PlansAndNotes!$E$6:$E$4005,ROW(B381)-ROW($C$3)))=0,"",INDEX(PlansAndNotes!$E$6:$E$4005,ROW(B381)-ROW($C$3))),"")</f>
        <v/>
      </c>
      <c r="Q381" s="363" t="str">
        <f>IFERROR(IF(LEN(INDEX(PlansAndNotes!$G$6:$G$4005,ROW(B381)-ROW($C$3)))=0,"",INDEX(PlansAndNotes!$G$6:$G$4005,ROW(B381)-ROW($C$3))),"")</f>
        <v/>
      </c>
      <c r="R381" s="361" t="str">
        <f>IFERROR(IF(LEN(D381)&gt;0,IF(LEN(INDEX(AdressBook!$C$6:$C$25,MATCH(D381,AdressBook!$B$6:$B$25,0),1))=0,"",INDEX(AdressBook!$C$6:$C$25,MATCH(D381,AdressBook!$B$6:$B$25,0),1)),""),"")</f>
        <v/>
      </c>
      <c r="S381" s="165">
        <f>IF(LEN(C381)&gt;0,IFERROR(IF(MATCH(C381,C382:$C$4004,0)&gt;0,-1,ROW(S381)-ROW($S$3)),ROW(S381)-ROW($S$3)),-1)</f>
        <v>-1</v>
      </c>
      <c r="T381" s="165">
        <f t="shared" si="59"/>
        <v>0</v>
      </c>
      <c r="U381" s="165" t="str">
        <f t="shared" si="60"/>
        <v/>
      </c>
      <c r="V381" s="165" t="str">
        <f>IFERROR(IF(OR(C381="",S381&lt;0),"",IF(SUBTOTAL(3,C381:C381)=0,-1,SUBTOTAL(3,$C$4:C381))),"")</f>
        <v/>
      </c>
      <c r="W381" s="156" t="str">
        <f t="array" ref="W381">IF(LEN(C381)&gt;0,IFERROR(IF(MATCH(C381,$C$3:$C380,0)&gt;0,N381-INDEX($N$3:N380,SUMPRODUCT(MAX(ROW($C$3:$C380)*(C381=$C$3:$C380)))-2,1),""),""),"")</f>
        <v/>
      </c>
      <c r="X381" s="156">
        <f t="shared" ca="1" si="61"/>
        <v>1</v>
      </c>
      <c r="Y381" s="156">
        <f t="shared" ca="1" si="62"/>
        <v>1</v>
      </c>
      <c r="AB381" s="406"/>
      <c r="AC381" s="380"/>
      <c r="AD381" s="380">
        <f t="shared" si="63"/>
        <v>0</v>
      </c>
      <c r="AQ381" s="165" t="str">
        <f t="shared" si="64"/>
        <v/>
      </c>
      <c r="AR381" s="167" t="str">
        <f t="array" ref="AR381" xml:space="preserve"> IFERROR( IF(OR(DATERANGE="All Data",DATERANGE=""), INDEX(Calculations!$AC$7:$AC$506,SMALL(IF(Calculations!$AC$7:$AC$506&lt;&gt;"0",ROW($AQ$6:$AQ$505)-ROW(INDEX($AQ$6:$AQ$505,1,1))+1),AQ381),1),INDEX(Calculations!$AD$7:$AD$506,SMALL(IF(Calculations!$AD$7:$AD$506&lt;&gt;0,ROW($AQ$6:$AQ$505)-ROW(INDEX($AQ$6:$AQ$505,1,1))+1),AQ381),1)),"")</f>
        <v/>
      </c>
      <c r="AS381" s="164" t="str">
        <f t="array" ref="AS381" xml:space="preserve"> IFERROR(IF(OR(DATERANGE="All Data",DATERANGE=""),INDEX(AdressBook!$B$6:$B$505,SMALL(IF(Calculations!$AC$7:$AC$506&lt;&gt;"0",ROW($AQ$6:$AQ$505)-ROW(INDEX($AQ$6:$AQ$505,1,1))+1),AQ381),1),INDEX(AdressBook!$B$6:$B$505,SMALL(IF(Calculations!$AD$7:$AD$506&lt;&gt;0,ROW($AQ$6:$AQ$505)-ROW(INDEX($AQ$6:$AQ$505,1,1))+1),AQ381),1)),"")</f>
        <v/>
      </c>
      <c r="AT381" s="227" t="str">
        <f t="shared" si="65"/>
        <v/>
      </c>
      <c r="AV381" s="199"/>
      <c r="AW381" s="199"/>
    </row>
    <row r="382" spans="2:49" hidden="1" x14ac:dyDescent="0.25">
      <c r="B382" s="390" t="str">
        <f>IFERROR(IF(LEN(INDEX(PlansAndNotes!$B$6:$B$2005,ROW(A382)-ROW($B$3)))=0,"",INDEX(PlansAndNotes!$B$6:$B$2005,ROW(A382)-ROW($B$3))),"")</f>
        <v/>
      </c>
      <c r="C382" s="361" t="str">
        <f t="shared" si="57"/>
        <v/>
      </c>
      <c r="D382" s="361" t="str">
        <f>IFERROR(IF(LEN(C382)&gt;0,IF(LEN(INDEX(TasksList!$C$6:$C$1005,MATCH(C382,TasksList!$B$6:$B$1005,0),1))=0,"",INDEX(TasksList!$C$6:$C$1005,MATCH(C382,TasksList!$B$6:$B$1005,0),1)),""),"")</f>
        <v/>
      </c>
      <c r="E382" s="361" t="str">
        <f>IFERROR(IF(LEN(C382)&gt;0,IF(LEN(INDEX(TasksList!$F$6:$F$1005,MATCH(C382,TasksList!$B$6:$B$1005,0),1))=0,"not set!",INDEX(TasksList!$F$6:$F$1005,MATCH(C382,TasksList!$B$6:$B$1005,0),1)),""),"")</f>
        <v/>
      </c>
      <c r="F382" s="360" t="str">
        <f>IFERROR(IF(LEN(D382)&gt;0,IF(LEN(INDEX(AdressBook!$D$6:$D$25,MATCH(D382,AdressBook!$B$6:$B$25,0),1))=0,"",INDEX(AdressBook!$D$6:$D$25,MATCH(D382,AdressBook!$B$6:$B$25,0),1)),""),"")</f>
        <v/>
      </c>
      <c r="G382" s="361" t="str">
        <f>IFERROR(IF(LEN(INDEX(PlansAndNotes!$F$6:$F$2005,ROW(B382)-ROW($C$3)))=0,"",INDEX(PlansAndNotes!$F$6:$F$2005,ROW(B382)-ROW($C$3))),"")</f>
        <v/>
      </c>
      <c r="H382" s="361" t="str">
        <f>IFERROR(IF(LEN(C382)&gt;0,IF(LEN(INDEX(TasksList!$G$6:$G$1005,MATCH(C382,TasksList!$B$6:$B$1005,0),1))=0,"",INDEX(TasksList!$G$6:$G$1005,MATCH(C382,TasksList!$B$6:$B$1005,0),1)),""),"")</f>
        <v/>
      </c>
      <c r="I382" s="381"/>
      <c r="J382" s="402" t="str">
        <f>IF(LEN(INDEX(TasksList!$B$6:$B$1005,ROW(J379),1))=0,"",INDEX(TasksList!$B$6:$B$1005,ROW(J379),1)&amp;" - "&amp;INDEX(TasksList!$D$6:$D$1005,ROW(J379),1))</f>
        <v/>
      </c>
      <c r="K382" s="402"/>
      <c r="L382" s="399" t="str">
        <f t="array" ref="L382">IFERROR(INDEX($J$4:$J$1003,SMALL($K$4:$K$1003,ROW(L382)-3),1),"")</f>
        <v/>
      </c>
      <c r="M382" s="206"/>
      <c r="N382" s="362" t="str">
        <f>IFERROR(IF(LEN(INDEX(PlansAndNotes!$D$6:$D$4005,ROW(B382)-ROW($C$3)))=0,"",INDEX(PlansAndNotes!$D$6:$D$4005,ROW(B382)-ROW($C$3))),"")</f>
        <v/>
      </c>
      <c r="O382" s="165" t="str">
        <f t="shared" si="58"/>
        <v/>
      </c>
      <c r="P382" s="363" t="str">
        <f>IFERROR(IF(LEN(INDEX(PlansAndNotes!$E$6:$E$4005,ROW(B382)-ROW($C$3)))=0,"",INDEX(PlansAndNotes!$E$6:$E$4005,ROW(B382)-ROW($C$3))),"")</f>
        <v/>
      </c>
      <c r="Q382" s="363" t="str">
        <f>IFERROR(IF(LEN(INDEX(PlansAndNotes!$G$6:$G$4005,ROW(B382)-ROW($C$3)))=0,"",INDEX(PlansAndNotes!$G$6:$G$4005,ROW(B382)-ROW($C$3))),"")</f>
        <v/>
      </c>
      <c r="R382" s="361" t="str">
        <f>IFERROR(IF(LEN(D382)&gt;0,IF(LEN(INDEX(AdressBook!$C$6:$C$25,MATCH(D382,AdressBook!$B$6:$B$25,0),1))=0,"",INDEX(AdressBook!$C$6:$C$25,MATCH(D382,AdressBook!$B$6:$B$25,0),1)),""),"")</f>
        <v/>
      </c>
      <c r="S382" s="165">
        <f>IF(LEN(C382)&gt;0,IFERROR(IF(MATCH(C382,C383:$C$4004,0)&gt;0,-1,ROW(S382)-ROW($S$3)),ROW(S382)-ROW($S$3)),-1)</f>
        <v>-1</v>
      </c>
      <c r="T382" s="165">
        <f t="shared" si="59"/>
        <v>0</v>
      </c>
      <c r="U382" s="165" t="str">
        <f t="shared" si="60"/>
        <v/>
      </c>
      <c r="V382" s="165" t="str">
        <f>IFERROR(IF(OR(C382="",S382&lt;0),"",IF(SUBTOTAL(3,C382:C382)=0,-1,SUBTOTAL(3,$C$4:C382))),"")</f>
        <v/>
      </c>
      <c r="W382" s="156" t="str">
        <f t="array" ref="W382">IF(LEN(C382)&gt;0,IFERROR(IF(MATCH(C382,$C$3:$C381,0)&gt;0,N382-INDEX($N$3:N381,SUMPRODUCT(MAX(ROW($C$3:$C381)*(C382=$C$3:$C381)))-2,1),""),""),"")</f>
        <v/>
      </c>
      <c r="X382" s="156">
        <f t="shared" ca="1" si="61"/>
        <v>1</v>
      </c>
      <c r="Y382" s="156">
        <f t="shared" ca="1" si="62"/>
        <v>1</v>
      </c>
      <c r="AB382" s="406"/>
      <c r="AC382" s="380"/>
      <c r="AD382" s="380">
        <f t="shared" si="63"/>
        <v>0</v>
      </c>
      <c r="AQ382" s="165" t="str">
        <f t="shared" si="64"/>
        <v/>
      </c>
      <c r="AR382" s="167" t="str">
        <f t="array" ref="AR382" xml:space="preserve"> IFERROR( IF(OR(DATERANGE="All Data",DATERANGE=""), INDEX(Calculations!$AC$7:$AC$506,SMALL(IF(Calculations!$AC$7:$AC$506&lt;&gt;"0",ROW($AQ$6:$AQ$505)-ROW(INDEX($AQ$6:$AQ$505,1,1))+1),AQ382),1),INDEX(Calculations!$AD$7:$AD$506,SMALL(IF(Calculations!$AD$7:$AD$506&lt;&gt;0,ROW($AQ$6:$AQ$505)-ROW(INDEX($AQ$6:$AQ$505,1,1))+1),AQ382),1)),"")</f>
        <v/>
      </c>
      <c r="AS382" s="164" t="str">
        <f t="array" ref="AS382" xml:space="preserve"> IFERROR(IF(OR(DATERANGE="All Data",DATERANGE=""),INDEX(AdressBook!$B$6:$B$505,SMALL(IF(Calculations!$AC$7:$AC$506&lt;&gt;"0",ROW($AQ$6:$AQ$505)-ROW(INDEX($AQ$6:$AQ$505,1,1))+1),AQ382),1),INDEX(AdressBook!$B$6:$B$505,SMALL(IF(Calculations!$AD$7:$AD$506&lt;&gt;0,ROW($AQ$6:$AQ$505)-ROW(INDEX($AQ$6:$AQ$505,1,1))+1),AQ382),1)),"")</f>
        <v/>
      </c>
      <c r="AT382" s="227" t="str">
        <f t="shared" si="65"/>
        <v/>
      </c>
      <c r="AV382" s="199"/>
      <c r="AW382" s="199"/>
    </row>
    <row r="383" spans="2:49" hidden="1" x14ac:dyDescent="0.25">
      <c r="B383" s="390" t="str">
        <f>IFERROR(IF(LEN(INDEX(PlansAndNotes!$B$6:$B$2005,ROW(A383)-ROW($B$3)))=0,"",INDEX(PlansAndNotes!$B$6:$B$2005,ROW(A383)-ROW($B$3))),"")</f>
        <v/>
      </c>
      <c r="C383" s="361" t="str">
        <f t="shared" si="57"/>
        <v/>
      </c>
      <c r="D383" s="361" t="str">
        <f>IFERROR(IF(LEN(C383)&gt;0,IF(LEN(INDEX(TasksList!$C$6:$C$1005,MATCH(C383,TasksList!$B$6:$B$1005,0),1))=0,"",INDEX(TasksList!$C$6:$C$1005,MATCH(C383,TasksList!$B$6:$B$1005,0),1)),""),"")</f>
        <v/>
      </c>
      <c r="E383" s="361" t="str">
        <f>IFERROR(IF(LEN(C383)&gt;0,IF(LEN(INDEX(TasksList!$F$6:$F$1005,MATCH(C383,TasksList!$B$6:$B$1005,0),1))=0,"not set!",INDEX(TasksList!$F$6:$F$1005,MATCH(C383,TasksList!$B$6:$B$1005,0),1)),""),"")</f>
        <v/>
      </c>
      <c r="F383" s="360" t="str">
        <f>IFERROR(IF(LEN(D383)&gt;0,IF(LEN(INDEX(AdressBook!$D$6:$D$25,MATCH(D383,AdressBook!$B$6:$B$25,0),1))=0,"",INDEX(AdressBook!$D$6:$D$25,MATCH(D383,AdressBook!$B$6:$B$25,0),1)),""),"")</f>
        <v/>
      </c>
      <c r="G383" s="361" t="str">
        <f>IFERROR(IF(LEN(INDEX(PlansAndNotes!$F$6:$F$2005,ROW(B383)-ROW($C$3)))=0,"",INDEX(PlansAndNotes!$F$6:$F$2005,ROW(B383)-ROW($C$3))),"")</f>
        <v/>
      </c>
      <c r="H383" s="361" t="str">
        <f>IFERROR(IF(LEN(C383)&gt;0,IF(LEN(INDEX(TasksList!$G$6:$G$1005,MATCH(C383,TasksList!$B$6:$B$1005,0),1))=0,"",INDEX(TasksList!$G$6:$G$1005,MATCH(C383,TasksList!$B$6:$B$1005,0),1)),""),"")</f>
        <v/>
      </c>
      <c r="I383" s="381"/>
      <c r="J383" s="402" t="str">
        <f>IF(LEN(INDEX(TasksList!$B$6:$B$1005,ROW(J380),1))=0,"",INDEX(TasksList!$B$6:$B$1005,ROW(J380),1)&amp;" - "&amp;INDEX(TasksList!$D$6:$D$1005,ROW(J380),1))</f>
        <v/>
      </c>
      <c r="K383" s="402"/>
      <c r="L383" s="399" t="str">
        <f t="array" ref="L383">IFERROR(INDEX($J$4:$J$1003,SMALL($K$4:$K$1003,ROW(L383)-3),1),"")</f>
        <v/>
      </c>
      <c r="M383" s="206"/>
      <c r="N383" s="362" t="str">
        <f>IFERROR(IF(LEN(INDEX(PlansAndNotes!$D$6:$D$4005,ROW(B383)-ROW($C$3)))=0,"",INDEX(PlansAndNotes!$D$6:$D$4005,ROW(B383)-ROW($C$3))),"")</f>
        <v/>
      </c>
      <c r="O383" s="165" t="str">
        <f t="shared" si="58"/>
        <v/>
      </c>
      <c r="P383" s="363" t="str">
        <f>IFERROR(IF(LEN(INDEX(PlansAndNotes!$E$6:$E$4005,ROW(B383)-ROW($C$3)))=0,"",INDEX(PlansAndNotes!$E$6:$E$4005,ROW(B383)-ROW($C$3))),"")</f>
        <v/>
      </c>
      <c r="Q383" s="363" t="str">
        <f>IFERROR(IF(LEN(INDEX(PlansAndNotes!$G$6:$G$4005,ROW(B383)-ROW($C$3)))=0,"",INDEX(PlansAndNotes!$G$6:$G$4005,ROW(B383)-ROW($C$3))),"")</f>
        <v/>
      </c>
      <c r="R383" s="361" t="str">
        <f>IFERROR(IF(LEN(D383)&gt;0,IF(LEN(INDEX(AdressBook!$C$6:$C$25,MATCH(D383,AdressBook!$B$6:$B$25,0),1))=0,"",INDEX(AdressBook!$C$6:$C$25,MATCH(D383,AdressBook!$B$6:$B$25,0),1)),""),"")</f>
        <v/>
      </c>
      <c r="S383" s="165">
        <f>IF(LEN(C383)&gt;0,IFERROR(IF(MATCH(C383,C384:$C$4004,0)&gt;0,-1,ROW(S383)-ROW($S$3)),ROW(S383)-ROW($S$3)),-1)</f>
        <v>-1</v>
      </c>
      <c r="T383" s="165">
        <f t="shared" si="59"/>
        <v>0</v>
      </c>
      <c r="U383" s="165" t="str">
        <f t="shared" si="60"/>
        <v/>
      </c>
      <c r="V383" s="165" t="str">
        <f>IFERROR(IF(OR(C383="",S383&lt;0),"",IF(SUBTOTAL(3,C383:C383)=0,-1,SUBTOTAL(3,$C$4:C383))),"")</f>
        <v/>
      </c>
      <c r="W383" s="156" t="str">
        <f t="array" ref="W383">IF(LEN(C383)&gt;0,IFERROR(IF(MATCH(C383,$C$3:$C382,0)&gt;0,N383-INDEX($N$3:N382,SUMPRODUCT(MAX(ROW($C$3:$C382)*(C383=$C$3:$C382)))-2,1),""),""),"")</f>
        <v/>
      </c>
      <c r="X383" s="156">
        <f t="shared" ca="1" si="61"/>
        <v>1</v>
      </c>
      <c r="Y383" s="156">
        <f t="shared" ca="1" si="62"/>
        <v>1</v>
      </c>
      <c r="AB383" s="406"/>
      <c r="AC383" s="380"/>
      <c r="AD383" s="380">
        <f t="shared" si="63"/>
        <v>0</v>
      </c>
      <c r="AQ383" s="165" t="str">
        <f t="shared" si="64"/>
        <v/>
      </c>
      <c r="AR383" s="167" t="str">
        <f t="array" ref="AR383" xml:space="preserve"> IFERROR( IF(OR(DATERANGE="All Data",DATERANGE=""), INDEX(Calculations!$AC$7:$AC$506,SMALL(IF(Calculations!$AC$7:$AC$506&lt;&gt;"0",ROW($AQ$6:$AQ$505)-ROW(INDEX($AQ$6:$AQ$505,1,1))+1),AQ383),1),INDEX(Calculations!$AD$7:$AD$506,SMALL(IF(Calculations!$AD$7:$AD$506&lt;&gt;0,ROW($AQ$6:$AQ$505)-ROW(INDEX($AQ$6:$AQ$505,1,1))+1),AQ383),1)),"")</f>
        <v/>
      </c>
      <c r="AS383" s="164" t="str">
        <f t="array" ref="AS383" xml:space="preserve"> IFERROR(IF(OR(DATERANGE="All Data",DATERANGE=""),INDEX(AdressBook!$B$6:$B$505,SMALL(IF(Calculations!$AC$7:$AC$506&lt;&gt;"0",ROW($AQ$6:$AQ$505)-ROW(INDEX($AQ$6:$AQ$505,1,1))+1),AQ383),1),INDEX(AdressBook!$B$6:$B$505,SMALL(IF(Calculations!$AD$7:$AD$506&lt;&gt;0,ROW($AQ$6:$AQ$505)-ROW(INDEX($AQ$6:$AQ$505,1,1))+1),AQ383),1)),"")</f>
        <v/>
      </c>
      <c r="AT383" s="227" t="str">
        <f t="shared" si="65"/>
        <v/>
      </c>
      <c r="AV383" s="199"/>
      <c r="AW383" s="199"/>
    </row>
    <row r="384" spans="2:49" hidden="1" x14ac:dyDescent="0.25">
      <c r="B384" s="390" t="str">
        <f>IFERROR(IF(LEN(INDEX(PlansAndNotes!$B$6:$B$2005,ROW(A384)-ROW($B$3)))=0,"",INDEX(PlansAndNotes!$B$6:$B$2005,ROW(A384)-ROW($B$3))),"")</f>
        <v/>
      </c>
      <c r="C384" s="361" t="str">
        <f t="shared" si="57"/>
        <v/>
      </c>
      <c r="D384" s="361" t="str">
        <f>IFERROR(IF(LEN(C384)&gt;0,IF(LEN(INDEX(TasksList!$C$6:$C$1005,MATCH(C384,TasksList!$B$6:$B$1005,0),1))=0,"",INDEX(TasksList!$C$6:$C$1005,MATCH(C384,TasksList!$B$6:$B$1005,0),1)),""),"")</f>
        <v/>
      </c>
      <c r="E384" s="361" t="str">
        <f>IFERROR(IF(LEN(C384)&gt;0,IF(LEN(INDEX(TasksList!$F$6:$F$1005,MATCH(C384,TasksList!$B$6:$B$1005,0),1))=0,"not set!",INDEX(TasksList!$F$6:$F$1005,MATCH(C384,TasksList!$B$6:$B$1005,0),1)),""),"")</f>
        <v/>
      </c>
      <c r="F384" s="360" t="str">
        <f>IFERROR(IF(LEN(D384)&gt;0,IF(LEN(INDEX(AdressBook!$D$6:$D$25,MATCH(D384,AdressBook!$B$6:$B$25,0),1))=0,"",INDEX(AdressBook!$D$6:$D$25,MATCH(D384,AdressBook!$B$6:$B$25,0),1)),""),"")</f>
        <v/>
      </c>
      <c r="G384" s="361" t="str">
        <f>IFERROR(IF(LEN(INDEX(PlansAndNotes!$F$6:$F$2005,ROW(B384)-ROW($C$3)))=0,"",INDEX(PlansAndNotes!$F$6:$F$2005,ROW(B384)-ROW($C$3))),"")</f>
        <v/>
      </c>
      <c r="H384" s="361" t="str">
        <f>IFERROR(IF(LEN(C384)&gt;0,IF(LEN(INDEX(TasksList!$G$6:$G$1005,MATCH(C384,TasksList!$B$6:$B$1005,0),1))=0,"",INDEX(TasksList!$G$6:$G$1005,MATCH(C384,TasksList!$B$6:$B$1005,0),1)),""),"")</f>
        <v/>
      </c>
      <c r="I384" s="381"/>
      <c r="J384" s="402" t="str">
        <f>IF(LEN(INDEX(TasksList!$B$6:$B$1005,ROW(J381),1))=0,"",INDEX(TasksList!$B$6:$B$1005,ROW(J381),1)&amp;" - "&amp;INDEX(TasksList!$D$6:$D$1005,ROW(J381),1))</f>
        <v/>
      </c>
      <c r="K384" s="402"/>
      <c r="L384" s="399" t="str">
        <f t="array" ref="L384">IFERROR(INDEX($J$4:$J$1003,SMALL($K$4:$K$1003,ROW(L384)-3),1),"")</f>
        <v/>
      </c>
      <c r="M384" s="206"/>
      <c r="N384" s="362" t="str">
        <f>IFERROR(IF(LEN(INDEX(PlansAndNotes!$D$6:$D$4005,ROW(B384)-ROW($C$3)))=0,"",INDEX(PlansAndNotes!$D$6:$D$4005,ROW(B384)-ROW($C$3))),"")</f>
        <v/>
      </c>
      <c r="O384" s="165" t="str">
        <f t="shared" si="58"/>
        <v/>
      </c>
      <c r="P384" s="363" t="str">
        <f>IFERROR(IF(LEN(INDEX(PlansAndNotes!$E$6:$E$4005,ROW(B384)-ROW($C$3)))=0,"",INDEX(PlansAndNotes!$E$6:$E$4005,ROW(B384)-ROW($C$3))),"")</f>
        <v/>
      </c>
      <c r="Q384" s="363" t="str">
        <f>IFERROR(IF(LEN(INDEX(PlansAndNotes!$G$6:$G$4005,ROW(B384)-ROW($C$3)))=0,"",INDEX(PlansAndNotes!$G$6:$G$4005,ROW(B384)-ROW($C$3))),"")</f>
        <v/>
      </c>
      <c r="R384" s="361" t="str">
        <f>IFERROR(IF(LEN(D384)&gt;0,IF(LEN(INDEX(AdressBook!$C$6:$C$25,MATCH(D384,AdressBook!$B$6:$B$25,0),1))=0,"",INDEX(AdressBook!$C$6:$C$25,MATCH(D384,AdressBook!$B$6:$B$25,0),1)),""),"")</f>
        <v/>
      </c>
      <c r="S384" s="165">
        <f>IF(LEN(C384)&gt;0,IFERROR(IF(MATCH(C384,C385:$C$4004,0)&gt;0,-1,ROW(S384)-ROW($S$3)),ROW(S384)-ROW($S$3)),-1)</f>
        <v>-1</v>
      </c>
      <c r="T384" s="165">
        <f t="shared" si="59"/>
        <v>0</v>
      </c>
      <c r="U384" s="165" t="str">
        <f t="shared" si="60"/>
        <v/>
      </c>
      <c r="V384" s="165" t="str">
        <f>IFERROR(IF(OR(C384="",S384&lt;0),"",IF(SUBTOTAL(3,C384:C384)=0,-1,SUBTOTAL(3,$C$4:C384))),"")</f>
        <v/>
      </c>
      <c r="W384" s="156" t="str">
        <f t="array" ref="W384">IF(LEN(C384)&gt;0,IFERROR(IF(MATCH(C384,$C$3:$C383,0)&gt;0,N384-INDEX($N$3:N383,SUMPRODUCT(MAX(ROW($C$3:$C383)*(C384=$C$3:$C383)))-2,1),""),""),"")</f>
        <v/>
      </c>
      <c r="X384" s="156">
        <f t="shared" ca="1" si="61"/>
        <v>1</v>
      </c>
      <c r="Y384" s="156">
        <f t="shared" ca="1" si="62"/>
        <v>1</v>
      </c>
      <c r="AB384" s="406"/>
      <c r="AC384" s="380"/>
      <c r="AD384" s="380">
        <f t="shared" si="63"/>
        <v>0</v>
      </c>
      <c r="AQ384" s="165" t="str">
        <f t="shared" si="64"/>
        <v/>
      </c>
      <c r="AR384" s="167" t="str">
        <f t="array" ref="AR384" xml:space="preserve"> IFERROR( IF(OR(DATERANGE="All Data",DATERANGE=""), INDEX(Calculations!$AC$7:$AC$506,SMALL(IF(Calculations!$AC$7:$AC$506&lt;&gt;"0",ROW($AQ$6:$AQ$505)-ROW(INDEX($AQ$6:$AQ$505,1,1))+1),AQ384),1),INDEX(Calculations!$AD$7:$AD$506,SMALL(IF(Calculations!$AD$7:$AD$506&lt;&gt;0,ROW($AQ$6:$AQ$505)-ROW(INDEX($AQ$6:$AQ$505,1,1))+1),AQ384),1)),"")</f>
        <v/>
      </c>
      <c r="AS384" s="164" t="str">
        <f t="array" ref="AS384" xml:space="preserve"> IFERROR(IF(OR(DATERANGE="All Data",DATERANGE=""),INDEX(AdressBook!$B$6:$B$505,SMALL(IF(Calculations!$AC$7:$AC$506&lt;&gt;"0",ROW($AQ$6:$AQ$505)-ROW(INDEX($AQ$6:$AQ$505,1,1))+1),AQ384),1),INDEX(AdressBook!$B$6:$B$505,SMALL(IF(Calculations!$AD$7:$AD$506&lt;&gt;0,ROW($AQ$6:$AQ$505)-ROW(INDEX($AQ$6:$AQ$505,1,1))+1),AQ384),1)),"")</f>
        <v/>
      </c>
      <c r="AT384" s="227" t="str">
        <f t="shared" si="65"/>
        <v/>
      </c>
      <c r="AV384" s="199"/>
      <c r="AW384" s="199"/>
    </row>
    <row r="385" spans="2:49" hidden="1" x14ac:dyDescent="0.25">
      <c r="B385" s="390" t="str">
        <f>IFERROR(IF(LEN(INDEX(PlansAndNotes!$B$6:$B$2005,ROW(A385)-ROW($B$3)))=0,"",INDEX(PlansAndNotes!$B$6:$B$2005,ROW(A385)-ROW($B$3))),"")</f>
        <v/>
      </c>
      <c r="C385" s="361" t="str">
        <f t="shared" si="57"/>
        <v/>
      </c>
      <c r="D385" s="361" t="str">
        <f>IFERROR(IF(LEN(C385)&gt;0,IF(LEN(INDEX(TasksList!$C$6:$C$1005,MATCH(C385,TasksList!$B$6:$B$1005,0),1))=0,"",INDEX(TasksList!$C$6:$C$1005,MATCH(C385,TasksList!$B$6:$B$1005,0),1)),""),"")</f>
        <v/>
      </c>
      <c r="E385" s="361" t="str">
        <f>IFERROR(IF(LEN(C385)&gt;0,IF(LEN(INDEX(TasksList!$F$6:$F$1005,MATCH(C385,TasksList!$B$6:$B$1005,0),1))=0,"not set!",INDEX(TasksList!$F$6:$F$1005,MATCH(C385,TasksList!$B$6:$B$1005,0),1)),""),"")</f>
        <v/>
      </c>
      <c r="F385" s="360" t="str">
        <f>IFERROR(IF(LEN(D385)&gt;0,IF(LEN(INDEX(AdressBook!$D$6:$D$25,MATCH(D385,AdressBook!$B$6:$B$25,0),1))=0,"",INDEX(AdressBook!$D$6:$D$25,MATCH(D385,AdressBook!$B$6:$B$25,0),1)),""),"")</f>
        <v/>
      </c>
      <c r="G385" s="361" t="str">
        <f>IFERROR(IF(LEN(INDEX(PlansAndNotes!$F$6:$F$2005,ROW(B385)-ROW($C$3)))=0,"",INDEX(PlansAndNotes!$F$6:$F$2005,ROW(B385)-ROW($C$3))),"")</f>
        <v/>
      </c>
      <c r="H385" s="361" t="str">
        <f>IFERROR(IF(LEN(C385)&gt;0,IF(LEN(INDEX(TasksList!$G$6:$G$1005,MATCH(C385,TasksList!$B$6:$B$1005,0),1))=0,"",INDEX(TasksList!$G$6:$G$1005,MATCH(C385,TasksList!$B$6:$B$1005,0),1)),""),"")</f>
        <v/>
      </c>
      <c r="I385" s="381"/>
      <c r="J385" s="402" t="str">
        <f>IF(LEN(INDEX(TasksList!$B$6:$B$1005,ROW(J382),1))=0,"",INDEX(TasksList!$B$6:$B$1005,ROW(J382),1)&amp;" - "&amp;INDEX(TasksList!$D$6:$D$1005,ROW(J382),1))</f>
        <v/>
      </c>
      <c r="K385" s="402"/>
      <c r="L385" s="399" t="str">
        <f t="array" ref="L385">IFERROR(INDEX($J$4:$J$1003,SMALL($K$4:$K$1003,ROW(L385)-3),1),"")</f>
        <v/>
      </c>
      <c r="M385" s="206"/>
      <c r="N385" s="362" t="str">
        <f>IFERROR(IF(LEN(INDEX(PlansAndNotes!$D$6:$D$4005,ROW(B385)-ROW($C$3)))=0,"",INDEX(PlansAndNotes!$D$6:$D$4005,ROW(B385)-ROW($C$3))),"")</f>
        <v/>
      </c>
      <c r="O385" s="165" t="str">
        <f t="shared" si="58"/>
        <v/>
      </c>
      <c r="P385" s="363" t="str">
        <f>IFERROR(IF(LEN(INDEX(PlansAndNotes!$E$6:$E$4005,ROW(B385)-ROW($C$3)))=0,"",INDEX(PlansAndNotes!$E$6:$E$4005,ROW(B385)-ROW($C$3))),"")</f>
        <v/>
      </c>
      <c r="Q385" s="363" t="str">
        <f>IFERROR(IF(LEN(INDEX(PlansAndNotes!$G$6:$G$4005,ROW(B385)-ROW($C$3)))=0,"",INDEX(PlansAndNotes!$G$6:$G$4005,ROW(B385)-ROW($C$3))),"")</f>
        <v/>
      </c>
      <c r="R385" s="361" t="str">
        <f>IFERROR(IF(LEN(D385)&gt;0,IF(LEN(INDEX(AdressBook!$C$6:$C$25,MATCH(D385,AdressBook!$B$6:$B$25,0),1))=0,"",INDEX(AdressBook!$C$6:$C$25,MATCH(D385,AdressBook!$B$6:$B$25,0),1)),""),"")</f>
        <v/>
      </c>
      <c r="S385" s="165">
        <f>IF(LEN(C385)&gt;0,IFERROR(IF(MATCH(C385,C386:$C$4004,0)&gt;0,-1,ROW(S385)-ROW($S$3)),ROW(S385)-ROW($S$3)),-1)</f>
        <v>-1</v>
      </c>
      <c r="T385" s="165">
        <f t="shared" si="59"/>
        <v>0</v>
      </c>
      <c r="U385" s="165" t="str">
        <f t="shared" si="60"/>
        <v/>
      </c>
      <c r="V385" s="165" t="str">
        <f>IFERROR(IF(OR(C385="",S385&lt;0),"",IF(SUBTOTAL(3,C385:C385)=0,-1,SUBTOTAL(3,$C$4:C385))),"")</f>
        <v/>
      </c>
      <c r="W385" s="156" t="str">
        <f t="array" ref="W385">IF(LEN(C385)&gt;0,IFERROR(IF(MATCH(C385,$C$3:$C384,0)&gt;0,N385-INDEX($N$3:N384,SUMPRODUCT(MAX(ROW($C$3:$C384)*(C385=$C$3:$C384)))-2,1),""),""),"")</f>
        <v/>
      </c>
      <c r="X385" s="156">
        <f t="shared" ca="1" si="61"/>
        <v>1</v>
      </c>
      <c r="Y385" s="156">
        <f t="shared" ca="1" si="62"/>
        <v>1</v>
      </c>
      <c r="AB385" s="406"/>
      <c r="AC385" s="380"/>
      <c r="AD385" s="380">
        <f t="shared" si="63"/>
        <v>0</v>
      </c>
      <c r="AQ385" s="165" t="str">
        <f t="shared" si="64"/>
        <v/>
      </c>
      <c r="AR385" s="167" t="str">
        <f t="array" ref="AR385" xml:space="preserve"> IFERROR( IF(OR(DATERANGE="All Data",DATERANGE=""), INDEX(Calculations!$AC$7:$AC$506,SMALL(IF(Calculations!$AC$7:$AC$506&lt;&gt;"0",ROW($AQ$6:$AQ$505)-ROW(INDEX($AQ$6:$AQ$505,1,1))+1),AQ385),1),INDEX(Calculations!$AD$7:$AD$506,SMALL(IF(Calculations!$AD$7:$AD$506&lt;&gt;0,ROW($AQ$6:$AQ$505)-ROW(INDEX($AQ$6:$AQ$505,1,1))+1),AQ385),1)),"")</f>
        <v/>
      </c>
      <c r="AS385" s="164" t="str">
        <f t="array" ref="AS385" xml:space="preserve"> IFERROR(IF(OR(DATERANGE="All Data",DATERANGE=""),INDEX(AdressBook!$B$6:$B$505,SMALL(IF(Calculations!$AC$7:$AC$506&lt;&gt;"0",ROW($AQ$6:$AQ$505)-ROW(INDEX($AQ$6:$AQ$505,1,1))+1),AQ385),1),INDEX(AdressBook!$B$6:$B$505,SMALL(IF(Calculations!$AD$7:$AD$506&lt;&gt;0,ROW($AQ$6:$AQ$505)-ROW(INDEX($AQ$6:$AQ$505,1,1))+1),AQ385),1)),"")</f>
        <v/>
      </c>
      <c r="AT385" s="227" t="str">
        <f t="shared" si="65"/>
        <v/>
      </c>
      <c r="AV385" s="199"/>
      <c r="AW385" s="199"/>
    </row>
    <row r="386" spans="2:49" hidden="1" x14ac:dyDescent="0.25">
      <c r="B386" s="390" t="str">
        <f>IFERROR(IF(LEN(INDEX(PlansAndNotes!$B$6:$B$2005,ROW(A386)-ROW($B$3)))=0,"",INDEX(PlansAndNotes!$B$6:$B$2005,ROW(A386)-ROW($B$3))),"")</f>
        <v/>
      </c>
      <c r="C386" s="361" t="str">
        <f t="shared" si="57"/>
        <v/>
      </c>
      <c r="D386" s="361" t="str">
        <f>IFERROR(IF(LEN(C386)&gt;0,IF(LEN(INDEX(TasksList!$C$6:$C$1005,MATCH(C386,TasksList!$B$6:$B$1005,0),1))=0,"",INDEX(TasksList!$C$6:$C$1005,MATCH(C386,TasksList!$B$6:$B$1005,0),1)),""),"")</f>
        <v/>
      </c>
      <c r="E386" s="361" t="str">
        <f>IFERROR(IF(LEN(C386)&gt;0,IF(LEN(INDEX(TasksList!$F$6:$F$1005,MATCH(C386,TasksList!$B$6:$B$1005,0),1))=0,"not set!",INDEX(TasksList!$F$6:$F$1005,MATCH(C386,TasksList!$B$6:$B$1005,0),1)),""),"")</f>
        <v/>
      </c>
      <c r="F386" s="360" t="str">
        <f>IFERROR(IF(LEN(D386)&gt;0,IF(LEN(INDEX(AdressBook!$D$6:$D$25,MATCH(D386,AdressBook!$B$6:$B$25,0),1))=0,"",INDEX(AdressBook!$D$6:$D$25,MATCH(D386,AdressBook!$B$6:$B$25,0),1)),""),"")</f>
        <v/>
      </c>
      <c r="G386" s="361" t="str">
        <f>IFERROR(IF(LEN(INDEX(PlansAndNotes!$F$6:$F$2005,ROW(B386)-ROW($C$3)))=0,"",INDEX(PlansAndNotes!$F$6:$F$2005,ROW(B386)-ROW($C$3))),"")</f>
        <v/>
      </c>
      <c r="H386" s="361" t="str">
        <f>IFERROR(IF(LEN(C386)&gt;0,IF(LEN(INDEX(TasksList!$G$6:$G$1005,MATCH(C386,TasksList!$B$6:$B$1005,0),1))=0,"",INDEX(TasksList!$G$6:$G$1005,MATCH(C386,TasksList!$B$6:$B$1005,0),1)),""),"")</f>
        <v/>
      </c>
      <c r="I386" s="381"/>
      <c r="J386" s="402" t="str">
        <f>IF(LEN(INDEX(TasksList!$B$6:$B$1005,ROW(J383),1))=0,"",INDEX(TasksList!$B$6:$B$1005,ROW(J383),1)&amp;" - "&amp;INDEX(TasksList!$D$6:$D$1005,ROW(J383),1))</f>
        <v/>
      </c>
      <c r="K386" s="402"/>
      <c r="L386" s="399" t="str">
        <f t="array" ref="L386">IFERROR(INDEX($J$4:$J$1003,SMALL($K$4:$K$1003,ROW(L386)-3),1),"")</f>
        <v/>
      </c>
      <c r="M386" s="206"/>
      <c r="N386" s="362" t="str">
        <f>IFERROR(IF(LEN(INDEX(PlansAndNotes!$D$6:$D$4005,ROW(B386)-ROW($C$3)))=0,"",INDEX(PlansAndNotes!$D$6:$D$4005,ROW(B386)-ROW($C$3))),"")</f>
        <v/>
      </c>
      <c r="O386" s="165" t="str">
        <f t="shared" si="58"/>
        <v/>
      </c>
      <c r="P386" s="363" t="str">
        <f>IFERROR(IF(LEN(INDEX(PlansAndNotes!$E$6:$E$4005,ROW(B386)-ROW($C$3)))=0,"",INDEX(PlansAndNotes!$E$6:$E$4005,ROW(B386)-ROW($C$3))),"")</f>
        <v/>
      </c>
      <c r="Q386" s="363" t="str">
        <f>IFERROR(IF(LEN(INDEX(PlansAndNotes!$G$6:$G$4005,ROW(B386)-ROW($C$3)))=0,"",INDEX(PlansAndNotes!$G$6:$G$4005,ROW(B386)-ROW($C$3))),"")</f>
        <v/>
      </c>
      <c r="R386" s="361" t="str">
        <f>IFERROR(IF(LEN(D386)&gt;0,IF(LEN(INDEX(AdressBook!$C$6:$C$25,MATCH(D386,AdressBook!$B$6:$B$25,0),1))=0,"",INDEX(AdressBook!$C$6:$C$25,MATCH(D386,AdressBook!$B$6:$B$25,0),1)),""),"")</f>
        <v/>
      </c>
      <c r="S386" s="165">
        <f>IF(LEN(C386)&gt;0,IFERROR(IF(MATCH(C386,C387:$C$4004,0)&gt;0,-1,ROW(S386)-ROW($S$3)),ROW(S386)-ROW($S$3)),-1)</f>
        <v>-1</v>
      </c>
      <c r="T386" s="165">
        <f t="shared" si="59"/>
        <v>0</v>
      </c>
      <c r="U386" s="165" t="str">
        <f t="shared" si="60"/>
        <v/>
      </c>
      <c r="V386" s="165" t="str">
        <f>IFERROR(IF(OR(C386="",S386&lt;0),"",IF(SUBTOTAL(3,C386:C386)=0,-1,SUBTOTAL(3,$C$4:C386))),"")</f>
        <v/>
      </c>
      <c r="W386" s="156" t="str">
        <f t="array" ref="W386">IF(LEN(C386)&gt;0,IFERROR(IF(MATCH(C386,$C$3:$C385,0)&gt;0,N386-INDEX($N$3:N385,SUMPRODUCT(MAX(ROW($C$3:$C385)*(C386=$C$3:$C385)))-2,1),""),""),"")</f>
        <v/>
      </c>
      <c r="X386" s="156">
        <f t="shared" ca="1" si="61"/>
        <v>1</v>
      </c>
      <c r="Y386" s="156">
        <f t="shared" ca="1" si="62"/>
        <v>1</v>
      </c>
      <c r="AB386" s="406"/>
      <c r="AC386" s="380"/>
      <c r="AD386" s="380">
        <f t="shared" si="63"/>
        <v>0</v>
      </c>
      <c r="AQ386" s="165" t="str">
        <f t="shared" si="64"/>
        <v/>
      </c>
      <c r="AR386" s="167" t="str">
        <f t="array" ref="AR386" xml:space="preserve"> IFERROR( IF(OR(DATERANGE="All Data",DATERANGE=""), INDEX(Calculations!$AC$7:$AC$506,SMALL(IF(Calculations!$AC$7:$AC$506&lt;&gt;"0",ROW($AQ$6:$AQ$505)-ROW(INDEX($AQ$6:$AQ$505,1,1))+1),AQ386),1),INDEX(Calculations!$AD$7:$AD$506,SMALL(IF(Calculations!$AD$7:$AD$506&lt;&gt;0,ROW($AQ$6:$AQ$505)-ROW(INDEX($AQ$6:$AQ$505,1,1))+1),AQ386),1)),"")</f>
        <v/>
      </c>
      <c r="AS386" s="164" t="str">
        <f t="array" ref="AS386" xml:space="preserve"> IFERROR(IF(OR(DATERANGE="All Data",DATERANGE=""),INDEX(AdressBook!$B$6:$B$505,SMALL(IF(Calculations!$AC$7:$AC$506&lt;&gt;"0",ROW($AQ$6:$AQ$505)-ROW(INDEX($AQ$6:$AQ$505,1,1))+1),AQ386),1),INDEX(AdressBook!$B$6:$B$505,SMALL(IF(Calculations!$AD$7:$AD$506&lt;&gt;0,ROW($AQ$6:$AQ$505)-ROW(INDEX($AQ$6:$AQ$505,1,1))+1),AQ386),1)),"")</f>
        <v/>
      </c>
      <c r="AT386" s="227" t="str">
        <f t="shared" si="65"/>
        <v/>
      </c>
      <c r="AV386" s="199"/>
      <c r="AW386" s="199"/>
    </row>
    <row r="387" spans="2:49" hidden="1" x14ac:dyDescent="0.25">
      <c r="B387" s="390" t="str">
        <f>IFERROR(IF(LEN(INDEX(PlansAndNotes!$B$6:$B$2005,ROW(A387)-ROW($B$3)))=0,"",INDEX(PlansAndNotes!$B$6:$B$2005,ROW(A387)-ROW($B$3))),"")</f>
        <v/>
      </c>
      <c r="C387" s="361" t="str">
        <f t="shared" si="57"/>
        <v/>
      </c>
      <c r="D387" s="361" t="str">
        <f>IFERROR(IF(LEN(C387)&gt;0,IF(LEN(INDEX(TasksList!$C$6:$C$1005,MATCH(C387,TasksList!$B$6:$B$1005,0),1))=0,"",INDEX(TasksList!$C$6:$C$1005,MATCH(C387,TasksList!$B$6:$B$1005,0),1)),""),"")</f>
        <v/>
      </c>
      <c r="E387" s="361" t="str">
        <f>IFERROR(IF(LEN(C387)&gt;0,IF(LEN(INDEX(TasksList!$F$6:$F$1005,MATCH(C387,TasksList!$B$6:$B$1005,0),1))=0,"not set!",INDEX(TasksList!$F$6:$F$1005,MATCH(C387,TasksList!$B$6:$B$1005,0),1)),""),"")</f>
        <v/>
      </c>
      <c r="F387" s="360" t="str">
        <f>IFERROR(IF(LEN(D387)&gt;0,IF(LEN(INDEX(AdressBook!$D$6:$D$25,MATCH(D387,AdressBook!$B$6:$B$25,0),1))=0,"",INDEX(AdressBook!$D$6:$D$25,MATCH(D387,AdressBook!$B$6:$B$25,0),1)),""),"")</f>
        <v/>
      </c>
      <c r="G387" s="361" t="str">
        <f>IFERROR(IF(LEN(INDEX(PlansAndNotes!$F$6:$F$2005,ROW(B387)-ROW($C$3)))=0,"",INDEX(PlansAndNotes!$F$6:$F$2005,ROW(B387)-ROW($C$3))),"")</f>
        <v/>
      </c>
      <c r="H387" s="361" t="str">
        <f>IFERROR(IF(LEN(C387)&gt;0,IF(LEN(INDEX(TasksList!$G$6:$G$1005,MATCH(C387,TasksList!$B$6:$B$1005,0),1))=0,"",INDEX(TasksList!$G$6:$G$1005,MATCH(C387,TasksList!$B$6:$B$1005,0),1)),""),"")</f>
        <v/>
      </c>
      <c r="I387" s="381"/>
      <c r="J387" s="402" t="str">
        <f>IF(LEN(INDEX(TasksList!$B$6:$B$1005,ROW(J384),1))=0,"",INDEX(TasksList!$B$6:$B$1005,ROW(J384),1)&amp;" - "&amp;INDEX(TasksList!$D$6:$D$1005,ROW(J384),1))</f>
        <v/>
      </c>
      <c r="K387" s="402"/>
      <c r="L387" s="399" t="str">
        <f t="array" ref="L387">IFERROR(INDEX($J$4:$J$1003,SMALL($K$4:$K$1003,ROW(L387)-3),1),"")</f>
        <v/>
      </c>
      <c r="M387" s="206"/>
      <c r="N387" s="362" t="str">
        <f>IFERROR(IF(LEN(INDEX(PlansAndNotes!$D$6:$D$4005,ROW(B387)-ROW($C$3)))=0,"",INDEX(PlansAndNotes!$D$6:$D$4005,ROW(B387)-ROW($C$3))),"")</f>
        <v/>
      </c>
      <c r="O387" s="165" t="str">
        <f t="shared" si="58"/>
        <v/>
      </c>
      <c r="P387" s="363" t="str">
        <f>IFERROR(IF(LEN(INDEX(PlansAndNotes!$E$6:$E$4005,ROW(B387)-ROW($C$3)))=0,"",INDEX(PlansAndNotes!$E$6:$E$4005,ROW(B387)-ROW($C$3))),"")</f>
        <v/>
      </c>
      <c r="Q387" s="363" t="str">
        <f>IFERROR(IF(LEN(INDEX(PlansAndNotes!$G$6:$G$4005,ROW(B387)-ROW($C$3)))=0,"",INDEX(PlansAndNotes!$G$6:$G$4005,ROW(B387)-ROW($C$3))),"")</f>
        <v/>
      </c>
      <c r="R387" s="361" t="str">
        <f>IFERROR(IF(LEN(D387)&gt;0,IF(LEN(INDEX(AdressBook!$C$6:$C$25,MATCH(D387,AdressBook!$B$6:$B$25,0),1))=0,"",INDEX(AdressBook!$C$6:$C$25,MATCH(D387,AdressBook!$B$6:$B$25,0),1)),""),"")</f>
        <v/>
      </c>
      <c r="S387" s="165">
        <f>IF(LEN(C387)&gt;0,IFERROR(IF(MATCH(C387,C388:$C$4004,0)&gt;0,-1,ROW(S387)-ROW($S$3)),ROW(S387)-ROW($S$3)),-1)</f>
        <v>-1</v>
      </c>
      <c r="T387" s="165">
        <f t="shared" si="59"/>
        <v>0</v>
      </c>
      <c r="U387" s="165" t="str">
        <f t="shared" si="60"/>
        <v/>
      </c>
      <c r="V387" s="165" t="str">
        <f>IFERROR(IF(OR(C387="",S387&lt;0),"",IF(SUBTOTAL(3,C387:C387)=0,-1,SUBTOTAL(3,$C$4:C387))),"")</f>
        <v/>
      </c>
      <c r="W387" s="156" t="str">
        <f t="array" ref="W387">IF(LEN(C387)&gt;0,IFERROR(IF(MATCH(C387,$C$3:$C386,0)&gt;0,N387-INDEX($N$3:N386,SUMPRODUCT(MAX(ROW($C$3:$C386)*(C387=$C$3:$C386)))-2,1),""),""),"")</f>
        <v/>
      </c>
      <c r="X387" s="156">
        <f t="shared" ca="1" si="61"/>
        <v>1</v>
      </c>
      <c r="Y387" s="156">
        <f t="shared" ca="1" si="62"/>
        <v>1</v>
      </c>
      <c r="AB387" s="406"/>
      <c r="AC387" s="380"/>
      <c r="AD387" s="380">
        <f t="shared" si="63"/>
        <v>0</v>
      </c>
      <c r="AQ387" s="165" t="str">
        <f t="shared" si="64"/>
        <v/>
      </c>
      <c r="AR387" s="167" t="str">
        <f t="array" ref="AR387" xml:space="preserve"> IFERROR( IF(OR(DATERANGE="All Data",DATERANGE=""), INDEX(Calculations!$AC$7:$AC$506,SMALL(IF(Calculations!$AC$7:$AC$506&lt;&gt;"0",ROW($AQ$6:$AQ$505)-ROW(INDEX($AQ$6:$AQ$505,1,1))+1),AQ387),1),INDEX(Calculations!$AD$7:$AD$506,SMALL(IF(Calculations!$AD$7:$AD$506&lt;&gt;0,ROW($AQ$6:$AQ$505)-ROW(INDEX($AQ$6:$AQ$505,1,1))+1),AQ387),1)),"")</f>
        <v/>
      </c>
      <c r="AS387" s="164" t="str">
        <f t="array" ref="AS387" xml:space="preserve"> IFERROR(IF(OR(DATERANGE="All Data",DATERANGE=""),INDEX(AdressBook!$B$6:$B$505,SMALL(IF(Calculations!$AC$7:$AC$506&lt;&gt;"0",ROW($AQ$6:$AQ$505)-ROW(INDEX($AQ$6:$AQ$505,1,1))+1),AQ387),1),INDEX(AdressBook!$B$6:$B$505,SMALL(IF(Calculations!$AD$7:$AD$506&lt;&gt;0,ROW($AQ$6:$AQ$505)-ROW(INDEX($AQ$6:$AQ$505,1,1))+1),AQ387),1)),"")</f>
        <v/>
      </c>
      <c r="AT387" s="227" t="str">
        <f t="shared" si="65"/>
        <v/>
      </c>
      <c r="AV387" s="199"/>
      <c r="AW387" s="199"/>
    </row>
    <row r="388" spans="2:49" hidden="1" x14ac:dyDescent="0.25">
      <c r="B388" s="390" t="str">
        <f>IFERROR(IF(LEN(INDEX(PlansAndNotes!$B$6:$B$2005,ROW(A388)-ROW($B$3)))=0,"",INDEX(PlansAndNotes!$B$6:$B$2005,ROW(A388)-ROW($B$3))),"")</f>
        <v/>
      </c>
      <c r="C388" s="361" t="str">
        <f t="shared" ref="C388:C451" si="66">IF(LEN(B388)&gt;0,LEFT(B388,SEARCH(" - ",B388)-1)*1,"")</f>
        <v/>
      </c>
      <c r="D388" s="361" t="str">
        <f>IFERROR(IF(LEN(C388)&gt;0,IF(LEN(INDEX(TasksList!$C$6:$C$1005,MATCH(C388,TasksList!$B$6:$B$1005,0),1))=0,"",INDEX(TasksList!$C$6:$C$1005,MATCH(C388,TasksList!$B$6:$B$1005,0),1)),""),"")</f>
        <v/>
      </c>
      <c r="E388" s="361" t="str">
        <f>IFERROR(IF(LEN(C388)&gt;0,IF(LEN(INDEX(TasksList!$F$6:$F$1005,MATCH(C388,TasksList!$B$6:$B$1005,0),1))=0,"not set!",INDEX(TasksList!$F$6:$F$1005,MATCH(C388,TasksList!$B$6:$B$1005,0),1)),""),"")</f>
        <v/>
      </c>
      <c r="F388" s="360" t="str">
        <f>IFERROR(IF(LEN(D388)&gt;0,IF(LEN(INDEX(AdressBook!$D$6:$D$25,MATCH(D388,AdressBook!$B$6:$B$25,0),1))=0,"",INDEX(AdressBook!$D$6:$D$25,MATCH(D388,AdressBook!$B$6:$B$25,0),1)),""),"")</f>
        <v/>
      </c>
      <c r="G388" s="361" t="str">
        <f>IFERROR(IF(LEN(INDEX(PlansAndNotes!$F$6:$F$2005,ROW(B388)-ROW($C$3)))=0,"",INDEX(PlansAndNotes!$F$6:$F$2005,ROW(B388)-ROW($C$3))),"")</f>
        <v/>
      </c>
      <c r="H388" s="361" t="str">
        <f>IFERROR(IF(LEN(C388)&gt;0,IF(LEN(INDEX(TasksList!$G$6:$G$1005,MATCH(C388,TasksList!$B$6:$B$1005,0),1))=0,"",INDEX(TasksList!$G$6:$G$1005,MATCH(C388,TasksList!$B$6:$B$1005,0),1)),""),"")</f>
        <v/>
      </c>
      <c r="I388" s="381"/>
      <c r="J388" s="402" t="str">
        <f>IF(LEN(INDEX(TasksList!$B$6:$B$1005,ROW(J385),1))=0,"",INDEX(TasksList!$B$6:$B$1005,ROW(J385),1)&amp;" - "&amp;INDEX(TasksList!$D$6:$D$1005,ROW(J385),1))</f>
        <v/>
      </c>
      <c r="K388" s="402"/>
      <c r="L388" s="399" t="str">
        <f t="array" ref="L388">IFERROR(INDEX($J$4:$J$1003,SMALL($K$4:$K$1003,ROW(L388)-3),1),"")</f>
        <v/>
      </c>
      <c r="M388" s="206"/>
      <c r="N388" s="362" t="str">
        <f>IFERROR(IF(LEN(INDEX(PlansAndNotes!$D$6:$D$4005,ROW(B388)-ROW($C$3)))=0,"",INDEX(PlansAndNotes!$D$6:$D$4005,ROW(B388)-ROW($C$3))),"")</f>
        <v/>
      </c>
      <c r="O388" s="165" t="str">
        <f t="shared" ref="O388:O451" si="67">IF(LEN(B388)&gt;0,RIGHT(B388,LEN(B388)-SEARCH(" - ",B388)-2),"")</f>
        <v/>
      </c>
      <c r="P388" s="363" t="str">
        <f>IFERROR(IF(LEN(INDEX(PlansAndNotes!$E$6:$E$4005,ROW(B388)-ROW($C$3)))=0,"",INDEX(PlansAndNotes!$E$6:$E$4005,ROW(B388)-ROW($C$3))),"")</f>
        <v/>
      </c>
      <c r="Q388" s="363" t="str">
        <f>IFERROR(IF(LEN(INDEX(PlansAndNotes!$G$6:$G$4005,ROW(B388)-ROW($C$3)))=0,"",INDEX(PlansAndNotes!$G$6:$G$4005,ROW(B388)-ROW($C$3))),"")</f>
        <v/>
      </c>
      <c r="R388" s="361" t="str">
        <f>IFERROR(IF(LEN(D388)&gt;0,IF(LEN(INDEX(AdressBook!$C$6:$C$25,MATCH(D388,AdressBook!$B$6:$B$25,0),1))=0,"",INDEX(AdressBook!$C$6:$C$25,MATCH(D388,AdressBook!$B$6:$B$25,0),1)),""),"")</f>
        <v/>
      </c>
      <c r="S388" s="165">
        <f>IF(LEN(C388)&gt;0,IFERROR(IF(MATCH(C388,C389:$C$4004,0)&gt;0,-1,ROW(S388)-ROW($S$3)),ROW(S388)-ROW($S$3)),-1)</f>
        <v>-1</v>
      </c>
      <c r="T388" s="165">
        <f t="shared" ref="T388:T451" si="68">IF(OR(taskRange="All tasks (all stages)",taskRange=""),ROW(T388)-ROW($T$3),IF(S388&gt;0,ROW(T388)-ROW($T$3),0))*IF(OR(calendarSalesmen="",calendarSalesmen="All salesmen"),1,IF(calendarSalesmen=G388,1,0))*IF(OR(calendarStage="",calendarStage="All Stages"),1,IF(calendarStage=P388,1,0))</f>
        <v>0</v>
      </c>
      <c r="U388" s="165" t="str">
        <f t="shared" ref="U388:U451" si="69">IF(S388&gt;0,P388,"")</f>
        <v/>
      </c>
      <c r="V388" s="165" t="str">
        <f>IFERROR(IF(OR(C388="",S388&lt;0),"",IF(SUBTOTAL(3,C388:C388)=0,-1,SUBTOTAL(3,$C$4:C388))),"")</f>
        <v/>
      </c>
      <c r="W388" s="156" t="str">
        <f t="array" ref="W388">IF(LEN(C388)&gt;0,IFERROR(IF(MATCH(C388,$C$3:$C387,0)&gt;0,N388-INDEX($N$3:N387,SUMPRODUCT(MAX(ROW($C$3:$C387)*(C388=$C$3:$C387)))-2,1),""),""),"")</f>
        <v/>
      </c>
      <c r="X388" s="156">
        <f t="shared" ca="1" si="61"/>
        <v>1</v>
      </c>
      <c r="Y388" s="156">
        <f t="shared" ca="1" si="62"/>
        <v>1</v>
      </c>
      <c r="AB388" s="406"/>
      <c r="AC388" s="380"/>
      <c r="AD388" s="380">
        <f t="shared" si="63"/>
        <v>0</v>
      </c>
      <c r="AQ388" s="165" t="str">
        <f t="shared" si="64"/>
        <v/>
      </c>
      <c r="AR388" s="167" t="str">
        <f t="array" ref="AR388" xml:space="preserve"> IFERROR( IF(OR(DATERANGE="All Data",DATERANGE=""), INDEX(Calculations!$AC$7:$AC$506,SMALL(IF(Calculations!$AC$7:$AC$506&lt;&gt;"0",ROW($AQ$6:$AQ$505)-ROW(INDEX($AQ$6:$AQ$505,1,1))+1),AQ388),1),INDEX(Calculations!$AD$7:$AD$506,SMALL(IF(Calculations!$AD$7:$AD$506&lt;&gt;0,ROW($AQ$6:$AQ$505)-ROW(INDEX($AQ$6:$AQ$505,1,1))+1),AQ388),1)),"")</f>
        <v/>
      </c>
      <c r="AS388" s="164" t="str">
        <f t="array" ref="AS388" xml:space="preserve"> IFERROR(IF(OR(DATERANGE="All Data",DATERANGE=""),INDEX(AdressBook!$B$6:$B$505,SMALL(IF(Calculations!$AC$7:$AC$506&lt;&gt;"0",ROW($AQ$6:$AQ$505)-ROW(INDEX($AQ$6:$AQ$505,1,1))+1),AQ388),1),INDEX(AdressBook!$B$6:$B$505,SMALL(IF(Calculations!$AD$7:$AD$506&lt;&gt;0,ROW($AQ$6:$AQ$505)-ROW(INDEX($AQ$6:$AQ$505,1,1))+1),AQ388),1)),"")</f>
        <v/>
      </c>
      <c r="AT388" s="227" t="str">
        <f t="shared" si="65"/>
        <v/>
      </c>
      <c r="AV388" s="199"/>
      <c r="AW388" s="199"/>
    </row>
    <row r="389" spans="2:49" hidden="1" x14ac:dyDescent="0.25">
      <c r="B389" s="390" t="str">
        <f>IFERROR(IF(LEN(INDEX(PlansAndNotes!$B$6:$B$2005,ROW(A389)-ROW($B$3)))=0,"",INDEX(PlansAndNotes!$B$6:$B$2005,ROW(A389)-ROW($B$3))),"")</f>
        <v/>
      </c>
      <c r="C389" s="361" t="str">
        <f t="shared" si="66"/>
        <v/>
      </c>
      <c r="D389" s="361" t="str">
        <f>IFERROR(IF(LEN(C389)&gt;0,IF(LEN(INDEX(TasksList!$C$6:$C$1005,MATCH(C389,TasksList!$B$6:$B$1005,0),1))=0,"",INDEX(TasksList!$C$6:$C$1005,MATCH(C389,TasksList!$B$6:$B$1005,0),1)),""),"")</f>
        <v/>
      </c>
      <c r="E389" s="361" t="str">
        <f>IFERROR(IF(LEN(C389)&gt;0,IF(LEN(INDEX(TasksList!$F$6:$F$1005,MATCH(C389,TasksList!$B$6:$B$1005,0),1))=0,"not set!",INDEX(TasksList!$F$6:$F$1005,MATCH(C389,TasksList!$B$6:$B$1005,0),1)),""),"")</f>
        <v/>
      </c>
      <c r="F389" s="360" t="str">
        <f>IFERROR(IF(LEN(D389)&gt;0,IF(LEN(INDEX(AdressBook!$D$6:$D$25,MATCH(D389,AdressBook!$B$6:$B$25,0),1))=0,"",INDEX(AdressBook!$D$6:$D$25,MATCH(D389,AdressBook!$B$6:$B$25,0),1)),""),"")</f>
        <v/>
      </c>
      <c r="G389" s="361" t="str">
        <f>IFERROR(IF(LEN(INDEX(PlansAndNotes!$F$6:$F$2005,ROW(B389)-ROW($C$3)))=0,"",INDEX(PlansAndNotes!$F$6:$F$2005,ROW(B389)-ROW($C$3))),"")</f>
        <v/>
      </c>
      <c r="H389" s="361" t="str">
        <f>IFERROR(IF(LEN(C389)&gt;0,IF(LEN(INDEX(TasksList!$G$6:$G$1005,MATCH(C389,TasksList!$B$6:$B$1005,0),1))=0,"",INDEX(TasksList!$G$6:$G$1005,MATCH(C389,TasksList!$B$6:$B$1005,0),1)),""),"")</f>
        <v/>
      </c>
      <c r="I389" s="381"/>
      <c r="J389" s="402" t="str">
        <f>IF(LEN(INDEX(TasksList!$B$6:$B$1005,ROW(J386),1))=0,"",INDEX(TasksList!$B$6:$B$1005,ROW(J386),1)&amp;" - "&amp;INDEX(TasksList!$D$6:$D$1005,ROW(J386),1))</f>
        <v/>
      </c>
      <c r="K389" s="402"/>
      <c r="L389" s="399" t="str">
        <f t="array" ref="L389">IFERROR(INDEX($J$4:$J$1003,SMALL($K$4:$K$1003,ROW(L389)-3),1),"")</f>
        <v/>
      </c>
      <c r="M389" s="206"/>
      <c r="N389" s="362" t="str">
        <f>IFERROR(IF(LEN(INDEX(PlansAndNotes!$D$6:$D$4005,ROW(B389)-ROW($C$3)))=0,"",INDEX(PlansAndNotes!$D$6:$D$4005,ROW(B389)-ROW($C$3))),"")</f>
        <v/>
      </c>
      <c r="O389" s="165" t="str">
        <f t="shared" si="67"/>
        <v/>
      </c>
      <c r="P389" s="363" t="str">
        <f>IFERROR(IF(LEN(INDEX(PlansAndNotes!$E$6:$E$4005,ROW(B389)-ROW($C$3)))=0,"",INDEX(PlansAndNotes!$E$6:$E$4005,ROW(B389)-ROW($C$3))),"")</f>
        <v/>
      </c>
      <c r="Q389" s="363" t="str">
        <f>IFERROR(IF(LEN(INDEX(PlansAndNotes!$G$6:$G$4005,ROW(B389)-ROW($C$3)))=0,"",INDEX(PlansAndNotes!$G$6:$G$4005,ROW(B389)-ROW($C$3))),"")</f>
        <v/>
      </c>
      <c r="R389" s="361" t="str">
        <f>IFERROR(IF(LEN(D389)&gt;0,IF(LEN(INDEX(AdressBook!$C$6:$C$25,MATCH(D389,AdressBook!$B$6:$B$25,0),1))=0,"",INDEX(AdressBook!$C$6:$C$25,MATCH(D389,AdressBook!$B$6:$B$25,0),1)),""),"")</f>
        <v/>
      </c>
      <c r="S389" s="165">
        <f>IF(LEN(C389)&gt;0,IFERROR(IF(MATCH(C389,C390:$C$4004,0)&gt;0,-1,ROW(S389)-ROW($S$3)),ROW(S389)-ROW($S$3)),-1)</f>
        <v>-1</v>
      </c>
      <c r="T389" s="165">
        <f t="shared" si="68"/>
        <v>0</v>
      </c>
      <c r="U389" s="165" t="str">
        <f t="shared" si="69"/>
        <v/>
      </c>
      <c r="V389" s="165" t="str">
        <f>IFERROR(IF(OR(C389="",S389&lt;0),"",IF(SUBTOTAL(3,C389:C389)=0,-1,SUBTOTAL(3,$C$4:C389))),"")</f>
        <v/>
      </c>
      <c r="W389" s="156" t="str">
        <f t="array" ref="W389">IF(LEN(C389)&gt;0,IFERROR(IF(MATCH(C389,$C$3:$C388,0)&gt;0,N389-INDEX($N$3:N388,SUMPRODUCT(MAX(ROW($C$3:$C388)*(C389=$C$3:$C388)))-2,1),""),""),"")</f>
        <v/>
      </c>
      <c r="X389" s="156">
        <f t="shared" ref="X389:X452" ca="1" si="70">IFERROR(IF($X$2="",1,IF(AND(N389&lt;=TODAY(),N389+$X$2&gt;=TODAY()),1,0)),"")</f>
        <v>1</v>
      </c>
      <c r="Y389" s="156">
        <f t="shared" ref="Y389:Y452" ca="1" si="71">IFERROR(IF($Y$2="",1,IF(AND(N389&lt;=TODAY(),N389+$Y$2&gt;=TODAY()),1,0)),"")</f>
        <v>1</v>
      </c>
      <c r="AB389" s="406"/>
      <c r="AC389" s="380"/>
      <c r="AD389" s="380">
        <f t="shared" si="63"/>
        <v>0</v>
      </c>
      <c r="AQ389" s="165" t="str">
        <f t="shared" si="64"/>
        <v/>
      </c>
      <c r="AR389" s="167" t="str">
        <f t="array" ref="AR389" xml:space="preserve"> IFERROR( IF(OR(DATERANGE="All Data",DATERANGE=""), INDEX(Calculations!$AC$7:$AC$506,SMALL(IF(Calculations!$AC$7:$AC$506&lt;&gt;"0",ROW($AQ$6:$AQ$505)-ROW(INDEX($AQ$6:$AQ$505,1,1))+1),AQ389),1),INDEX(Calculations!$AD$7:$AD$506,SMALL(IF(Calculations!$AD$7:$AD$506&lt;&gt;0,ROW($AQ$6:$AQ$505)-ROW(INDEX($AQ$6:$AQ$505,1,1))+1),AQ389),1)),"")</f>
        <v/>
      </c>
      <c r="AS389" s="164" t="str">
        <f t="array" ref="AS389" xml:space="preserve"> IFERROR(IF(OR(DATERANGE="All Data",DATERANGE=""),INDEX(AdressBook!$B$6:$B$505,SMALL(IF(Calculations!$AC$7:$AC$506&lt;&gt;"0",ROW($AQ$6:$AQ$505)-ROW(INDEX($AQ$6:$AQ$505,1,1))+1),AQ389),1),INDEX(AdressBook!$B$6:$B$505,SMALL(IF(Calculations!$AD$7:$AD$506&lt;&gt;0,ROW($AQ$6:$AQ$505)-ROW(INDEX($AQ$6:$AQ$505,1,1))+1),AQ389),1)),"")</f>
        <v/>
      </c>
      <c r="AT389" s="227" t="str">
        <f t="shared" si="65"/>
        <v/>
      </c>
      <c r="AV389" s="199"/>
      <c r="AW389" s="199"/>
    </row>
    <row r="390" spans="2:49" hidden="1" x14ac:dyDescent="0.25">
      <c r="B390" s="390" t="str">
        <f>IFERROR(IF(LEN(INDEX(PlansAndNotes!$B$6:$B$2005,ROW(A390)-ROW($B$3)))=0,"",INDEX(PlansAndNotes!$B$6:$B$2005,ROW(A390)-ROW($B$3))),"")</f>
        <v/>
      </c>
      <c r="C390" s="361" t="str">
        <f t="shared" si="66"/>
        <v/>
      </c>
      <c r="D390" s="361" t="str">
        <f>IFERROR(IF(LEN(C390)&gt;0,IF(LEN(INDEX(TasksList!$C$6:$C$1005,MATCH(C390,TasksList!$B$6:$B$1005,0),1))=0,"",INDEX(TasksList!$C$6:$C$1005,MATCH(C390,TasksList!$B$6:$B$1005,0),1)),""),"")</f>
        <v/>
      </c>
      <c r="E390" s="361" t="str">
        <f>IFERROR(IF(LEN(C390)&gt;0,IF(LEN(INDEX(TasksList!$F$6:$F$1005,MATCH(C390,TasksList!$B$6:$B$1005,0),1))=0,"not set!",INDEX(TasksList!$F$6:$F$1005,MATCH(C390,TasksList!$B$6:$B$1005,0),1)),""),"")</f>
        <v/>
      </c>
      <c r="F390" s="360" t="str">
        <f>IFERROR(IF(LEN(D390)&gt;0,IF(LEN(INDEX(AdressBook!$D$6:$D$25,MATCH(D390,AdressBook!$B$6:$B$25,0),1))=0,"",INDEX(AdressBook!$D$6:$D$25,MATCH(D390,AdressBook!$B$6:$B$25,0),1)),""),"")</f>
        <v/>
      </c>
      <c r="G390" s="361" t="str">
        <f>IFERROR(IF(LEN(INDEX(PlansAndNotes!$F$6:$F$2005,ROW(B390)-ROW($C$3)))=0,"",INDEX(PlansAndNotes!$F$6:$F$2005,ROW(B390)-ROW($C$3))),"")</f>
        <v/>
      </c>
      <c r="H390" s="361" t="str">
        <f>IFERROR(IF(LEN(C390)&gt;0,IF(LEN(INDEX(TasksList!$G$6:$G$1005,MATCH(C390,TasksList!$B$6:$B$1005,0),1))=0,"",INDEX(TasksList!$G$6:$G$1005,MATCH(C390,TasksList!$B$6:$B$1005,0),1)),""),"")</f>
        <v/>
      </c>
      <c r="I390" s="381"/>
      <c r="J390" s="402" t="str">
        <f>IF(LEN(INDEX(TasksList!$B$6:$B$1005,ROW(J387),1))=0,"",INDEX(TasksList!$B$6:$B$1005,ROW(J387),1)&amp;" - "&amp;INDEX(TasksList!$D$6:$D$1005,ROW(J387),1))</f>
        <v/>
      </c>
      <c r="K390" s="402"/>
      <c r="L390" s="399" t="str">
        <f t="array" ref="L390">IFERROR(INDEX($J$4:$J$1003,SMALL($K$4:$K$1003,ROW(L390)-3),1),"")</f>
        <v/>
      </c>
      <c r="M390" s="206"/>
      <c r="N390" s="362" t="str">
        <f>IFERROR(IF(LEN(INDEX(PlansAndNotes!$D$6:$D$4005,ROW(B390)-ROW($C$3)))=0,"",INDEX(PlansAndNotes!$D$6:$D$4005,ROW(B390)-ROW($C$3))),"")</f>
        <v/>
      </c>
      <c r="O390" s="165" t="str">
        <f t="shared" si="67"/>
        <v/>
      </c>
      <c r="P390" s="363" t="str">
        <f>IFERROR(IF(LEN(INDEX(PlansAndNotes!$E$6:$E$4005,ROW(B390)-ROW($C$3)))=0,"",INDEX(PlansAndNotes!$E$6:$E$4005,ROW(B390)-ROW($C$3))),"")</f>
        <v/>
      </c>
      <c r="Q390" s="363" t="str">
        <f>IFERROR(IF(LEN(INDEX(PlansAndNotes!$G$6:$G$4005,ROW(B390)-ROW($C$3)))=0,"",INDEX(PlansAndNotes!$G$6:$G$4005,ROW(B390)-ROW($C$3))),"")</f>
        <v/>
      </c>
      <c r="R390" s="361" t="str">
        <f>IFERROR(IF(LEN(D390)&gt;0,IF(LEN(INDEX(AdressBook!$C$6:$C$25,MATCH(D390,AdressBook!$B$6:$B$25,0),1))=0,"",INDEX(AdressBook!$C$6:$C$25,MATCH(D390,AdressBook!$B$6:$B$25,0),1)),""),"")</f>
        <v/>
      </c>
      <c r="S390" s="165">
        <f>IF(LEN(C390)&gt;0,IFERROR(IF(MATCH(C390,C391:$C$4004,0)&gt;0,-1,ROW(S390)-ROW($S$3)),ROW(S390)-ROW($S$3)),-1)</f>
        <v>-1</v>
      </c>
      <c r="T390" s="165">
        <f t="shared" si="68"/>
        <v>0</v>
      </c>
      <c r="U390" s="165" t="str">
        <f t="shared" si="69"/>
        <v/>
      </c>
      <c r="V390" s="165" t="str">
        <f>IFERROR(IF(OR(C390="",S390&lt;0),"",IF(SUBTOTAL(3,C390:C390)=0,-1,SUBTOTAL(3,$C$4:C390))),"")</f>
        <v/>
      </c>
      <c r="W390" s="156" t="str">
        <f t="array" ref="W390">IF(LEN(C390)&gt;0,IFERROR(IF(MATCH(C390,$C$3:$C389,0)&gt;0,N390-INDEX($N$3:N389,SUMPRODUCT(MAX(ROW($C$3:$C389)*(C390=$C$3:$C389)))-2,1),""),""),"")</f>
        <v/>
      </c>
      <c r="X390" s="156">
        <f t="shared" ca="1" si="70"/>
        <v>1</v>
      </c>
      <c r="Y390" s="156">
        <f t="shared" ca="1" si="71"/>
        <v>1</v>
      </c>
      <c r="AB390" s="406"/>
      <c r="AC390" s="380"/>
      <c r="AD390" s="380">
        <f t="shared" si="63"/>
        <v>0</v>
      </c>
      <c r="AQ390" s="165" t="str">
        <f t="shared" si="64"/>
        <v/>
      </c>
      <c r="AR390" s="167" t="str">
        <f t="array" ref="AR390" xml:space="preserve"> IFERROR( IF(OR(DATERANGE="All Data",DATERANGE=""), INDEX(Calculations!$AC$7:$AC$506,SMALL(IF(Calculations!$AC$7:$AC$506&lt;&gt;"0",ROW($AQ$6:$AQ$505)-ROW(INDEX($AQ$6:$AQ$505,1,1))+1),AQ390),1),INDEX(Calculations!$AD$7:$AD$506,SMALL(IF(Calculations!$AD$7:$AD$506&lt;&gt;0,ROW($AQ$6:$AQ$505)-ROW(INDEX($AQ$6:$AQ$505,1,1))+1),AQ390),1)),"")</f>
        <v/>
      </c>
      <c r="AS390" s="164" t="str">
        <f t="array" ref="AS390" xml:space="preserve"> IFERROR(IF(OR(DATERANGE="All Data",DATERANGE=""),INDEX(AdressBook!$B$6:$B$505,SMALL(IF(Calculations!$AC$7:$AC$506&lt;&gt;"0",ROW($AQ$6:$AQ$505)-ROW(INDEX($AQ$6:$AQ$505,1,1))+1),AQ390),1),INDEX(AdressBook!$B$6:$B$505,SMALL(IF(Calculations!$AD$7:$AD$506&lt;&gt;0,ROW($AQ$6:$AQ$505)-ROW(INDEX($AQ$6:$AQ$505,1,1))+1),AQ390),1)),"")</f>
        <v/>
      </c>
      <c r="AT390" s="227" t="str">
        <f t="shared" si="65"/>
        <v/>
      </c>
      <c r="AV390" s="199"/>
      <c r="AW390" s="199"/>
    </row>
    <row r="391" spans="2:49" hidden="1" x14ac:dyDescent="0.25">
      <c r="B391" s="390" t="str">
        <f>IFERROR(IF(LEN(INDEX(PlansAndNotes!$B$6:$B$2005,ROW(A391)-ROW($B$3)))=0,"",INDEX(PlansAndNotes!$B$6:$B$2005,ROW(A391)-ROW($B$3))),"")</f>
        <v/>
      </c>
      <c r="C391" s="361" t="str">
        <f t="shared" si="66"/>
        <v/>
      </c>
      <c r="D391" s="361" t="str">
        <f>IFERROR(IF(LEN(C391)&gt;0,IF(LEN(INDEX(TasksList!$C$6:$C$1005,MATCH(C391,TasksList!$B$6:$B$1005,0),1))=0,"",INDEX(TasksList!$C$6:$C$1005,MATCH(C391,TasksList!$B$6:$B$1005,0),1)),""),"")</f>
        <v/>
      </c>
      <c r="E391" s="361" t="str">
        <f>IFERROR(IF(LEN(C391)&gt;0,IF(LEN(INDEX(TasksList!$F$6:$F$1005,MATCH(C391,TasksList!$B$6:$B$1005,0),1))=0,"not set!",INDEX(TasksList!$F$6:$F$1005,MATCH(C391,TasksList!$B$6:$B$1005,0),1)),""),"")</f>
        <v/>
      </c>
      <c r="F391" s="360" t="str">
        <f>IFERROR(IF(LEN(D391)&gt;0,IF(LEN(INDEX(AdressBook!$D$6:$D$25,MATCH(D391,AdressBook!$B$6:$B$25,0),1))=0,"",INDEX(AdressBook!$D$6:$D$25,MATCH(D391,AdressBook!$B$6:$B$25,0),1)),""),"")</f>
        <v/>
      </c>
      <c r="G391" s="361" t="str">
        <f>IFERROR(IF(LEN(INDEX(PlansAndNotes!$F$6:$F$2005,ROW(B391)-ROW($C$3)))=0,"",INDEX(PlansAndNotes!$F$6:$F$2005,ROW(B391)-ROW($C$3))),"")</f>
        <v/>
      </c>
      <c r="H391" s="361" t="str">
        <f>IFERROR(IF(LEN(C391)&gt;0,IF(LEN(INDEX(TasksList!$G$6:$G$1005,MATCH(C391,TasksList!$B$6:$B$1005,0),1))=0,"",INDEX(TasksList!$G$6:$G$1005,MATCH(C391,TasksList!$B$6:$B$1005,0),1)),""),"")</f>
        <v/>
      </c>
      <c r="I391" s="381"/>
      <c r="J391" s="402" t="str">
        <f>IF(LEN(INDEX(TasksList!$B$6:$B$1005,ROW(J388),1))=0,"",INDEX(TasksList!$B$6:$B$1005,ROW(J388),1)&amp;" - "&amp;INDEX(TasksList!$D$6:$D$1005,ROW(J388),1))</f>
        <v/>
      </c>
      <c r="K391" s="402"/>
      <c r="L391" s="399" t="str">
        <f t="array" ref="L391">IFERROR(INDEX($J$4:$J$1003,SMALL($K$4:$K$1003,ROW(L391)-3),1),"")</f>
        <v/>
      </c>
      <c r="M391" s="206"/>
      <c r="N391" s="362" t="str">
        <f>IFERROR(IF(LEN(INDEX(PlansAndNotes!$D$6:$D$4005,ROW(B391)-ROW($C$3)))=0,"",INDEX(PlansAndNotes!$D$6:$D$4005,ROW(B391)-ROW($C$3))),"")</f>
        <v/>
      </c>
      <c r="O391" s="165" t="str">
        <f t="shared" si="67"/>
        <v/>
      </c>
      <c r="P391" s="363" t="str">
        <f>IFERROR(IF(LEN(INDEX(PlansAndNotes!$E$6:$E$4005,ROW(B391)-ROW($C$3)))=0,"",INDEX(PlansAndNotes!$E$6:$E$4005,ROW(B391)-ROW($C$3))),"")</f>
        <v/>
      </c>
      <c r="Q391" s="363" t="str">
        <f>IFERROR(IF(LEN(INDEX(PlansAndNotes!$G$6:$G$4005,ROW(B391)-ROW($C$3)))=0,"",INDEX(PlansAndNotes!$G$6:$G$4005,ROW(B391)-ROW($C$3))),"")</f>
        <v/>
      </c>
      <c r="R391" s="361" t="str">
        <f>IFERROR(IF(LEN(D391)&gt;0,IF(LEN(INDEX(AdressBook!$C$6:$C$25,MATCH(D391,AdressBook!$B$6:$B$25,0),1))=0,"",INDEX(AdressBook!$C$6:$C$25,MATCH(D391,AdressBook!$B$6:$B$25,0),1)),""),"")</f>
        <v/>
      </c>
      <c r="S391" s="165">
        <f>IF(LEN(C391)&gt;0,IFERROR(IF(MATCH(C391,C392:$C$4004,0)&gt;0,-1,ROW(S391)-ROW($S$3)),ROW(S391)-ROW($S$3)),-1)</f>
        <v>-1</v>
      </c>
      <c r="T391" s="165">
        <f t="shared" si="68"/>
        <v>0</v>
      </c>
      <c r="U391" s="165" t="str">
        <f t="shared" si="69"/>
        <v/>
      </c>
      <c r="V391" s="165" t="str">
        <f>IFERROR(IF(OR(C391="",S391&lt;0),"",IF(SUBTOTAL(3,C391:C391)=0,-1,SUBTOTAL(3,$C$4:C391))),"")</f>
        <v/>
      </c>
      <c r="W391" s="156" t="str">
        <f t="array" ref="W391">IF(LEN(C391)&gt;0,IFERROR(IF(MATCH(C391,$C$3:$C390,0)&gt;0,N391-INDEX($N$3:N390,SUMPRODUCT(MAX(ROW($C$3:$C390)*(C391=$C$3:$C390)))-2,1),""),""),"")</f>
        <v/>
      </c>
      <c r="X391" s="156">
        <f t="shared" ca="1" si="70"/>
        <v>1</v>
      </c>
      <c r="Y391" s="156">
        <f t="shared" ca="1" si="71"/>
        <v>1</v>
      </c>
      <c r="AB391" s="406"/>
      <c r="AC391" s="380"/>
      <c r="AD391" s="380">
        <f t="shared" ref="AD391:AD454" si="72">IF(OR(selectTask="All tasks",selectTask=""),COUNTIFS($D$4:$D$4005,AB391,$S$4:$S$4005,"&gt;0",$X$4:$X$4005,1),IF(selectTask="Open",COUNTIFS($D$4:$D$4005,AB391,$S$4:$S$4005,"&gt;0",$X$4:$X$4005,1,$H$4:$H$4005,"Open"),COUNTIFS($D$4:$D$4005,AB391,$S$4:$S$4005,"&gt;0",$X$4:$X$4005,1,$H$4:$H$4005,"Closed")))</f>
        <v>0</v>
      </c>
      <c r="AQ391" s="165" t="str">
        <f t="shared" ref="AQ391:AQ454" si="73">IFERROR(IF(AQ390+1&gt;COUNTTASK,"",AQ390+1),"")</f>
        <v/>
      </c>
      <c r="AR391" s="167" t="str">
        <f t="array" ref="AR391" xml:space="preserve"> IFERROR( IF(OR(DATERANGE="All Data",DATERANGE=""), INDEX(Calculations!$AC$7:$AC$506,SMALL(IF(Calculations!$AC$7:$AC$506&lt;&gt;"0",ROW($AQ$6:$AQ$505)-ROW(INDEX($AQ$6:$AQ$505,1,1))+1),AQ391),1),INDEX(Calculations!$AD$7:$AD$506,SMALL(IF(Calculations!$AD$7:$AD$506&lt;&gt;0,ROW($AQ$6:$AQ$505)-ROW(INDEX($AQ$6:$AQ$505,1,1))+1),AQ391),1)),"")</f>
        <v/>
      </c>
      <c r="AS391" s="164" t="str">
        <f t="array" ref="AS391" xml:space="preserve"> IFERROR(IF(OR(DATERANGE="All Data",DATERANGE=""),INDEX(AdressBook!$B$6:$B$505,SMALL(IF(Calculations!$AC$7:$AC$506&lt;&gt;"0",ROW($AQ$6:$AQ$505)-ROW(INDEX($AQ$6:$AQ$505,1,1))+1),AQ391),1),INDEX(AdressBook!$B$6:$B$505,SMALL(IF(Calculations!$AD$7:$AD$506&lt;&gt;0,ROW($AQ$6:$AQ$505)-ROW(INDEX($AQ$6:$AQ$505,1,1))+1),AQ391),1)),"")</f>
        <v/>
      </c>
      <c r="AT391" s="227" t="str">
        <f t="shared" ref="AT391:AT454" si="74">IF(LEN(AS391)&gt;18,TRIM(LEFT(AS391,15))&amp;"…",AS391)</f>
        <v/>
      </c>
      <c r="AV391" s="199"/>
      <c r="AW391" s="199"/>
    </row>
    <row r="392" spans="2:49" hidden="1" x14ac:dyDescent="0.25">
      <c r="B392" s="390" t="str">
        <f>IFERROR(IF(LEN(INDEX(PlansAndNotes!$B$6:$B$2005,ROW(A392)-ROW($B$3)))=0,"",INDEX(PlansAndNotes!$B$6:$B$2005,ROW(A392)-ROW($B$3))),"")</f>
        <v/>
      </c>
      <c r="C392" s="361" t="str">
        <f t="shared" si="66"/>
        <v/>
      </c>
      <c r="D392" s="361" t="str">
        <f>IFERROR(IF(LEN(C392)&gt;0,IF(LEN(INDEX(TasksList!$C$6:$C$1005,MATCH(C392,TasksList!$B$6:$B$1005,0),1))=0,"",INDEX(TasksList!$C$6:$C$1005,MATCH(C392,TasksList!$B$6:$B$1005,0),1)),""),"")</f>
        <v/>
      </c>
      <c r="E392" s="361" t="str">
        <f>IFERROR(IF(LEN(C392)&gt;0,IF(LEN(INDEX(TasksList!$F$6:$F$1005,MATCH(C392,TasksList!$B$6:$B$1005,0),1))=0,"not set!",INDEX(TasksList!$F$6:$F$1005,MATCH(C392,TasksList!$B$6:$B$1005,0),1)),""),"")</f>
        <v/>
      </c>
      <c r="F392" s="360" t="str">
        <f>IFERROR(IF(LEN(D392)&gt;0,IF(LEN(INDEX(AdressBook!$D$6:$D$25,MATCH(D392,AdressBook!$B$6:$B$25,0),1))=0,"",INDEX(AdressBook!$D$6:$D$25,MATCH(D392,AdressBook!$B$6:$B$25,0),1)),""),"")</f>
        <v/>
      </c>
      <c r="G392" s="361" t="str">
        <f>IFERROR(IF(LEN(INDEX(PlansAndNotes!$F$6:$F$2005,ROW(B392)-ROW($C$3)))=0,"",INDEX(PlansAndNotes!$F$6:$F$2005,ROW(B392)-ROW($C$3))),"")</f>
        <v/>
      </c>
      <c r="H392" s="361" t="str">
        <f>IFERROR(IF(LEN(C392)&gt;0,IF(LEN(INDEX(TasksList!$G$6:$G$1005,MATCH(C392,TasksList!$B$6:$B$1005,0),1))=0,"",INDEX(TasksList!$G$6:$G$1005,MATCH(C392,TasksList!$B$6:$B$1005,0),1)),""),"")</f>
        <v/>
      </c>
      <c r="I392" s="381"/>
      <c r="J392" s="402" t="str">
        <f>IF(LEN(INDEX(TasksList!$B$6:$B$1005,ROW(J389),1))=0,"",INDEX(TasksList!$B$6:$B$1005,ROW(J389),1)&amp;" - "&amp;INDEX(TasksList!$D$6:$D$1005,ROW(J389),1))</f>
        <v/>
      </c>
      <c r="K392" s="402"/>
      <c r="L392" s="399" t="str">
        <f t="array" ref="L392">IFERROR(INDEX($J$4:$J$1003,SMALL($K$4:$K$1003,ROW(L392)-3),1),"")</f>
        <v/>
      </c>
      <c r="M392" s="206"/>
      <c r="N392" s="362" t="str">
        <f>IFERROR(IF(LEN(INDEX(PlansAndNotes!$D$6:$D$4005,ROW(B392)-ROW($C$3)))=0,"",INDEX(PlansAndNotes!$D$6:$D$4005,ROW(B392)-ROW($C$3))),"")</f>
        <v/>
      </c>
      <c r="O392" s="165" t="str">
        <f t="shared" si="67"/>
        <v/>
      </c>
      <c r="P392" s="363" t="str">
        <f>IFERROR(IF(LEN(INDEX(PlansAndNotes!$E$6:$E$4005,ROW(B392)-ROW($C$3)))=0,"",INDEX(PlansAndNotes!$E$6:$E$4005,ROW(B392)-ROW($C$3))),"")</f>
        <v/>
      </c>
      <c r="Q392" s="363" t="str">
        <f>IFERROR(IF(LEN(INDEX(PlansAndNotes!$G$6:$G$4005,ROW(B392)-ROW($C$3)))=0,"",INDEX(PlansAndNotes!$G$6:$G$4005,ROW(B392)-ROW($C$3))),"")</f>
        <v/>
      </c>
      <c r="R392" s="361" t="str">
        <f>IFERROR(IF(LEN(D392)&gt;0,IF(LEN(INDEX(AdressBook!$C$6:$C$25,MATCH(D392,AdressBook!$B$6:$B$25,0),1))=0,"",INDEX(AdressBook!$C$6:$C$25,MATCH(D392,AdressBook!$B$6:$B$25,0),1)),""),"")</f>
        <v/>
      </c>
      <c r="S392" s="165">
        <f>IF(LEN(C392)&gt;0,IFERROR(IF(MATCH(C392,C393:$C$4004,0)&gt;0,-1,ROW(S392)-ROW($S$3)),ROW(S392)-ROW($S$3)),-1)</f>
        <v>-1</v>
      </c>
      <c r="T392" s="165">
        <f t="shared" si="68"/>
        <v>0</v>
      </c>
      <c r="U392" s="165" t="str">
        <f t="shared" si="69"/>
        <v/>
      </c>
      <c r="V392" s="165" t="str">
        <f>IFERROR(IF(OR(C392="",S392&lt;0),"",IF(SUBTOTAL(3,C392:C392)=0,-1,SUBTOTAL(3,$C$4:C392))),"")</f>
        <v/>
      </c>
      <c r="W392" s="156" t="str">
        <f t="array" ref="W392">IF(LEN(C392)&gt;0,IFERROR(IF(MATCH(C392,$C$3:$C391,0)&gt;0,N392-INDEX($N$3:N391,SUMPRODUCT(MAX(ROW($C$3:$C391)*(C392=$C$3:$C391)))-2,1),""),""),"")</f>
        <v/>
      </c>
      <c r="X392" s="156">
        <f t="shared" ca="1" si="70"/>
        <v>1</v>
      </c>
      <c r="Y392" s="156">
        <f t="shared" ca="1" si="71"/>
        <v>1</v>
      </c>
      <c r="AB392" s="406"/>
      <c r="AC392" s="380"/>
      <c r="AD392" s="380">
        <f t="shared" si="72"/>
        <v>0</v>
      </c>
      <c r="AQ392" s="165" t="str">
        <f t="shared" si="73"/>
        <v/>
      </c>
      <c r="AR392" s="167" t="str">
        <f t="array" ref="AR392" xml:space="preserve"> IFERROR( IF(OR(DATERANGE="All Data",DATERANGE=""), INDEX(Calculations!$AC$7:$AC$506,SMALL(IF(Calculations!$AC$7:$AC$506&lt;&gt;"0",ROW($AQ$6:$AQ$505)-ROW(INDEX($AQ$6:$AQ$505,1,1))+1),AQ392),1),INDEX(Calculations!$AD$7:$AD$506,SMALL(IF(Calculations!$AD$7:$AD$506&lt;&gt;0,ROW($AQ$6:$AQ$505)-ROW(INDEX($AQ$6:$AQ$505,1,1))+1),AQ392),1)),"")</f>
        <v/>
      </c>
      <c r="AS392" s="164" t="str">
        <f t="array" ref="AS392" xml:space="preserve"> IFERROR(IF(OR(DATERANGE="All Data",DATERANGE=""),INDEX(AdressBook!$B$6:$B$505,SMALL(IF(Calculations!$AC$7:$AC$506&lt;&gt;"0",ROW($AQ$6:$AQ$505)-ROW(INDEX($AQ$6:$AQ$505,1,1))+1),AQ392),1),INDEX(AdressBook!$B$6:$B$505,SMALL(IF(Calculations!$AD$7:$AD$506&lt;&gt;0,ROW($AQ$6:$AQ$505)-ROW(INDEX($AQ$6:$AQ$505,1,1))+1),AQ392),1)),"")</f>
        <v/>
      </c>
      <c r="AT392" s="227" t="str">
        <f t="shared" si="74"/>
        <v/>
      </c>
      <c r="AV392" s="199"/>
      <c r="AW392" s="199"/>
    </row>
    <row r="393" spans="2:49" hidden="1" x14ac:dyDescent="0.25">
      <c r="B393" s="390" t="str">
        <f>IFERROR(IF(LEN(INDEX(PlansAndNotes!$B$6:$B$2005,ROW(A393)-ROW($B$3)))=0,"",INDEX(PlansAndNotes!$B$6:$B$2005,ROW(A393)-ROW($B$3))),"")</f>
        <v/>
      </c>
      <c r="C393" s="361" t="str">
        <f t="shared" si="66"/>
        <v/>
      </c>
      <c r="D393" s="361" t="str">
        <f>IFERROR(IF(LEN(C393)&gt;0,IF(LEN(INDEX(TasksList!$C$6:$C$1005,MATCH(C393,TasksList!$B$6:$B$1005,0),1))=0,"",INDEX(TasksList!$C$6:$C$1005,MATCH(C393,TasksList!$B$6:$B$1005,0),1)),""),"")</f>
        <v/>
      </c>
      <c r="E393" s="361" t="str">
        <f>IFERROR(IF(LEN(C393)&gt;0,IF(LEN(INDEX(TasksList!$F$6:$F$1005,MATCH(C393,TasksList!$B$6:$B$1005,0),1))=0,"not set!",INDEX(TasksList!$F$6:$F$1005,MATCH(C393,TasksList!$B$6:$B$1005,0),1)),""),"")</f>
        <v/>
      </c>
      <c r="F393" s="360" t="str">
        <f>IFERROR(IF(LEN(D393)&gt;0,IF(LEN(INDEX(AdressBook!$D$6:$D$25,MATCH(D393,AdressBook!$B$6:$B$25,0),1))=0,"",INDEX(AdressBook!$D$6:$D$25,MATCH(D393,AdressBook!$B$6:$B$25,0),1)),""),"")</f>
        <v/>
      </c>
      <c r="G393" s="361" t="str">
        <f>IFERROR(IF(LEN(INDEX(PlansAndNotes!$F$6:$F$2005,ROW(B393)-ROW($C$3)))=0,"",INDEX(PlansAndNotes!$F$6:$F$2005,ROW(B393)-ROW($C$3))),"")</f>
        <v/>
      </c>
      <c r="H393" s="361" t="str">
        <f>IFERROR(IF(LEN(C393)&gt;0,IF(LEN(INDEX(TasksList!$G$6:$G$1005,MATCH(C393,TasksList!$B$6:$B$1005,0),1))=0,"",INDEX(TasksList!$G$6:$G$1005,MATCH(C393,TasksList!$B$6:$B$1005,0),1)),""),"")</f>
        <v/>
      </c>
      <c r="I393" s="381"/>
      <c r="J393" s="402" t="str">
        <f>IF(LEN(INDEX(TasksList!$B$6:$B$1005,ROW(J390),1))=0,"",INDEX(TasksList!$B$6:$B$1005,ROW(J390),1)&amp;" - "&amp;INDEX(TasksList!$D$6:$D$1005,ROW(J390),1))</f>
        <v/>
      </c>
      <c r="K393" s="402"/>
      <c r="L393" s="399" t="str">
        <f t="array" ref="L393">IFERROR(INDEX($J$4:$J$1003,SMALL($K$4:$K$1003,ROW(L393)-3),1),"")</f>
        <v/>
      </c>
      <c r="M393" s="206"/>
      <c r="N393" s="362" t="str">
        <f>IFERROR(IF(LEN(INDEX(PlansAndNotes!$D$6:$D$4005,ROW(B393)-ROW($C$3)))=0,"",INDEX(PlansAndNotes!$D$6:$D$4005,ROW(B393)-ROW($C$3))),"")</f>
        <v/>
      </c>
      <c r="O393" s="165" t="str">
        <f t="shared" si="67"/>
        <v/>
      </c>
      <c r="P393" s="363" t="str">
        <f>IFERROR(IF(LEN(INDEX(PlansAndNotes!$E$6:$E$4005,ROW(B393)-ROW($C$3)))=0,"",INDEX(PlansAndNotes!$E$6:$E$4005,ROW(B393)-ROW($C$3))),"")</f>
        <v/>
      </c>
      <c r="Q393" s="363" t="str">
        <f>IFERROR(IF(LEN(INDEX(PlansAndNotes!$G$6:$G$4005,ROW(B393)-ROW($C$3)))=0,"",INDEX(PlansAndNotes!$G$6:$G$4005,ROW(B393)-ROW($C$3))),"")</f>
        <v/>
      </c>
      <c r="R393" s="361" t="str">
        <f>IFERROR(IF(LEN(D393)&gt;0,IF(LEN(INDEX(AdressBook!$C$6:$C$25,MATCH(D393,AdressBook!$B$6:$B$25,0),1))=0,"",INDEX(AdressBook!$C$6:$C$25,MATCH(D393,AdressBook!$B$6:$B$25,0),1)),""),"")</f>
        <v/>
      </c>
      <c r="S393" s="165">
        <f>IF(LEN(C393)&gt;0,IFERROR(IF(MATCH(C393,C394:$C$4004,0)&gt;0,-1,ROW(S393)-ROW($S$3)),ROW(S393)-ROW($S$3)),-1)</f>
        <v>-1</v>
      </c>
      <c r="T393" s="165">
        <f t="shared" si="68"/>
        <v>0</v>
      </c>
      <c r="U393" s="165" t="str">
        <f t="shared" si="69"/>
        <v/>
      </c>
      <c r="V393" s="165" t="str">
        <f>IFERROR(IF(OR(C393="",S393&lt;0),"",IF(SUBTOTAL(3,C393:C393)=0,-1,SUBTOTAL(3,$C$4:C393))),"")</f>
        <v/>
      </c>
      <c r="W393" s="156" t="str">
        <f t="array" ref="W393">IF(LEN(C393)&gt;0,IFERROR(IF(MATCH(C393,$C$3:$C392,0)&gt;0,N393-INDEX($N$3:N392,SUMPRODUCT(MAX(ROW($C$3:$C392)*(C393=$C$3:$C392)))-2,1),""),""),"")</f>
        <v/>
      </c>
      <c r="X393" s="156">
        <f t="shared" ca="1" si="70"/>
        <v>1</v>
      </c>
      <c r="Y393" s="156">
        <f t="shared" ca="1" si="71"/>
        <v>1</v>
      </c>
      <c r="AB393" s="406"/>
      <c r="AC393" s="380"/>
      <c r="AD393" s="380">
        <f t="shared" si="72"/>
        <v>0</v>
      </c>
      <c r="AQ393" s="165" t="str">
        <f t="shared" si="73"/>
        <v/>
      </c>
      <c r="AR393" s="167" t="str">
        <f t="array" ref="AR393" xml:space="preserve"> IFERROR( IF(OR(DATERANGE="All Data",DATERANGE=""), INDEX(Calculations!$AC$7:$AC$506,SMALL(IF(Calculations!$AC$7:$AC$506&lt;&gt;"0",ROW($AQ$6:$AQ$505)-ROW(INDEX($AQ$6:$AQ$505,1,1))+1),AQ393),1),INDEX(Calculations!$AD$7:$AD$506,SMALL(IF(Calculations!$AD$7:$AD$506&lt;&gt;0,ROW($AQ$6:$AQ$505)-ROW(INDEX($AQ$6:$AQ$505,1,1))+1),AQ393),1)),"")</f>
        <v/>
      </c>
      <c r="AS393" s="164" t="str">
        <f t="array" ref="AS393" xml:space="preserve"> IFERROR(IF(OR(DATERANGE="All Data",DATERANGE=""),INDEX(AdressBook!$B$6:$B$505,SMALL(IF(Calculations!$AC$7:$AC$506&lt;&gt;"0",ROW($AQ$6:$AQ$505)-ROW(INDEX($AQ$6:$AQ$505,1,1))+1),AQ393),1),INDEX(AdressBook!$B$6:$B$505,SMALL(IF(Calculations!$AD$7:$AD$506&lt;&gt;0,ROW($AQ$6:$AQ$505)-ROW(INDEX($AQ$6:$AQ$505,1,1))+1),AQ393),1)),"")</f>
        <v/>
      </c>
      <c r="AT393" s="227" t="str">
        <f t="shared" si="74"/>
        <v/>
      </c>
      <c r="AV393" s="199"/>
      <c r="AW393" s="199"/>
    </row>
    <row r="394" spans="2:49" hidden="1" x14ac:dyDescent="0.25">
      <c r="B394" s="390" t="str">
        <f>IFERROR(IF(LEN(INDEX(PlansAndNotes!$B$6:$B$2005,ROW(A394)-ROW($B$3)))=0,"",INDEX(PlansAndNotes!$B$6:$B$2005,ROW(A394)-ROW($B$3))),"")</f>
        <v/>
      </c>
      <c r="C394" s="361" t="str">
        <f t="shared" si="66"/>
        <v/>
      </c>
      <c r="D394" s="361" t="str">
        <f>IFERROR(IF(LEN(C394)&gt;0,IF(LEN(INDEX(TasksList!$C$6:$C$1005,MATCH(C394,TasksList!$B$6:$B$1005,0),1))=0,"",INDEX(TasksList!$C$6:$C$1005,MATCH(C394,TasksList!$B$6:$B$1005,0),1)),""),"")</f>
        <v/>
      </c>
      <c r="E394" s="361" t="str">
        <f>IFERROR(IF(LEN(C394)&gt;0,IF(LEN(INDEX(TasksList!$F$6:$F$1005,MATCH(C394,TasksList!$B$6:$B$1005,0),1))=0,"not set!",INDEX(TasksList!$F$6:$F$1005,MATCH(C394,TasksList!$B$6:$B$1005,0),1)),""),"")</f>
        <v/>
      </c>
      <c r="F394" s="360" t="str">
        <f>IFERROR(IF(LEN(D394)&gt;0,IF(LEN(INDEX(AdressBook!$D$6:$D$25,MATCH(D394,AdressBook!$B$6:$B$25,0),1))=0,"",INDEX(AdressBook!$D$6:$D$25,MATCH(D394,AdressBook!$B$6:$B$25,0),1)),""),"")</f>
        <v/>
      </c>
      <c r="G394" s="361" t="str">
        <f>IFERROR(IF(LEN(INDEX(PlansAndNotes!$F$6:$F$2005,ROW(B394)-ROW($C$3)))=0,"",INDEX(PlansAndNotes!$F$6:$F$2005,ROW(B394)-ROW($C$3))),"")</f>
        <v/>
      </c>
      <c r="H394" s="361" t="str">
        <f>IFERROR(IF(LEN(C394)&gt;0,IF(LEN(INDEX(TasksList!$G$6:$G$1005,MATCH(C394,TasksList!$B$6:$B$1005,0),1))=0,"",INDEX(TasksList!$G$6:$G$1005,MATCH(C394,TasksList!$B$6:$B$1005,0),1)),""),"")</f>
        <v/>
      </c>
      <c r="I394" s="381"/>
      <c r="J394" s="402" t="str">
        <f>IF(LEN(INDEX(TasksList!$B$6:$B$1005,ROW(J391),1))=0,"",INDEX(TasksList!$B$6:$B$1005,ROW(J391),1)&amp;" - "&amp;INDEX(TasksList!$D$6:$D$1005,ROW(J391),1))</f>
        <v/>
      </c>
      <c r="K394" s="402"/>
      <c r="L394" s="399" t="str">
        <f t="array" ref="L394">IFERROR(INDEX($J$4:$J$1003,SMALL($K$4:$K$1003,ROW(L394)-3),1),"")</f>
        <v/>
      </c>
      <c r="M394" s="206"/>
      <c r="N394" s="362" t="str">
        <f>IFERROR(IF(LEN(INDEX(PlansAndNotes!$D$6:$D$4005,ROW(B394)-ROW($C$3)))=0,"",INDEX(PlansAndNotes!$D$6:$D$4005,ROW(B394)-ROW($C$3))),"")</f>
        <v/>
      </c>
      <c r="O394" s="165" t="str">
        <f t="shared" si="67"/>
        <v/>
      </c>
      <c r="P394" s="363" t="str">
        <f>IFERROR(IF(LEN(INDEX(PlansAndNotes!$E$6:$E$4005,ROW(B394)-ROW($C$3)))=0,"",INDEX(PlansAndNotes!$E$6:$E$4005,ROW(B394)-ROW($C$3))),"")</f>
        <v/>
      </c>
      <c r="Q394" s="363" t="str">
        <f>IFERROR(IF(LEN(INDEX(PlansAndNotes!$G$6:$G$4005,ROW(B394)-ROW($C$3)))=0,"",INDEX(PlansAndNotes!$G$6:$G$4005,ROW(B394)-ROW($C$3))),"")</f>
        <v/>
      </c>
      <c r="R394" s="361" t="str">
        <f>IFERROR(IF(LEN(D394)&gt;0,IF(LEN(INDEX(AdressBook!$C$6:$C$25,MATCH(D394,AdressBook!$B$6:$B$25,0),1))=0,"",INDEX(AdressBook!$C$6:$C$25,MATCH(D394,AdressBook!$B$6:$B$25,0),1)),""),"")</f>
        <v/>
      </c>
      <c r="S394" s="165">
        <f>IF(LEN(C394)&gt;0,IFERROR(IF(MATCH(C394,C395:$C$4004,0)&gt;0,-1,ROW(S394)-ROW($S$3)),ROW(S394)-ROW($S$3)),-1)</f>
        <v>-1</v>
      </c>
      <c r="T394" s="165">
        <f t="shared" si="68"/>
        <v>0</v>
      </c>
      <c r="U394" s="165" t="str">
        <f t="shared" si="69"/>
        <v/>
      </c>
      <c r="V394" s="165" t="str">
        <f>IFERROR(IF(OR(C394="",S394&lt;0),"",IF(SUBTOTAL(3,C394:C394)=0,-1,SUBTOTAL(3,$C$4:C394))),"")</f>
        <v/>
      </c>
      <c r="W394" s="156" t="str">
        <f t="array" ref="W394">IF(LEN(C394)&gt;0,IFERROR(IF(MATCH(C394,$C$3:$C393,0)&gt;0,N394-INDEX($N$3:N393,SUMPRODUCT(MAX(ROW($C$3:$C393)*(C394=$C$3:$C393)))-2,1),""),""),"")</f>
        <v/>
      </c>
      <c r="X394" s="156">
        <f t="shared" ca="1" si="70"/>
        <v>1</v>
      </c>
      <c r="Y394" s="156">
        <f t="shared" ca="1" si="71"/>
        <v>1</v>
      </c>
      <c r="AB394" s="406"/>
      <c r="AC394" s="380"/>
      <c r="AD394" s="380">
        <f t="shared" si="72"/>
        <v>0</v>
      </c>
      <c r="AQ394" s="165" t="str">
        <f t="shared" si="73"/>
        <v/>
      </c>
      <c r="AR394" s="167" t="str">
        <f t="array" ref="AR394" xml:space="preserve"> IFERROR( IF(OR(DATERANGE="All Data",DATERANGE=""), INDEX(Calculations!$AC$7:$AC$506,SMALL(IF(Calculations!$AC$7:$AC$506&lt;&gt;"0",ROW($AQ$6:$AQ$505)-ROW(INDEX($AQ$6:$AQ$505,1,1))+1),AQ394),1),INDEX(Calculations!$AD$7:$AD$506,SMALL(IF(Calculations!$AD$7:$AD$506&lt;&gt;0,ROW($AQ$6:$AQ$505)-ROW(INDEX($AQ$6:$AQ$505,1,1))+1),AQ394),1)),"")</f>
        <v/>
      </c>
      <c r="AS394" s="164" t="str">
        <f t="array" ref="AS394" xml:space="preserve"> IFERROR(IF(OR(DATERANGE="All Data",DATERANGE=""),INDEX(AdressBook!$B$6:$B$505,SMALL(IF(Calculations!$AC$7:$AC$506&lt;&gt;"0",ROW($AQ$6:$AQ$505)-ROW(INDEX($AQ$6:$AQ$505,1,1))+1),AQ394),1),INDEX(AdressBook!$B$6:$B$505,SMALL(IF(Calculations!$AD$7:$AD$506&lt;&gt;0,ROW($AQ$6:$AQ$505)-ROW(INDEX($AQ$6:$AQ$505,1,1))+1),AQ394),1)),"")</f>
        <v/>
      </c>
      <c r="AT394" s="227" t="str">
        <f t="shared" si="74"/>
        <v/>
      </c>
      <c r="AV394" s="199"/>
      <c r="AW394" s="199"/>
    </row>
    <row r="395" spans="2:49" hidden="1" x14ac:dyDescent="0.25">
      <c r="B395" s="390" t="str">
        <f>IFERROR(IF(LEN(INDEX(PlansAndNotes!$B$6:$B$2005,ROW(A395)-ROW($B$3)))=0,"",INDEX(PlansAndNotes!$B$6:$B$2005,ROW(A395)-ROW($B$3))),"")</f>
        <v/>
      </c>
      <c r="C395" s="361" t="str">
        <f t="shared" si="66"/>
        <v/>
      </c>
      <c r="D395" s="361" t="str">
        <f>IFERROR(IF(LEN(C395)&gt;0,IF(LEN(INDEX(TasksList!$C$6:$C$1005,MATCH(C395,TasksList!$B$6:$B$1005,0),1))=0,"",INDEX(TasksList!$C$6:$C$1005,MATCH(C395,TasksList!$B$6:$B$1005,0),1)),""),"")</f>
        <v/>
      </c>
      <c r="E395" s="361" t="str">
        <f>IFERROR(IF(LEN(C395)&gt;0,IF(LEN(INDEX(TasksList!$F$6:$F$1005,MATCH(C395,TasksList!$B$6:$B$1005,0),1))=0,"not set!",INDEX(TasksList!$F$6:$F$1005,MATCH(C395,TasksList!$B$6:$B$1005,0),1)),""),"")</f>
        <v/>
      </c>
      <c r="F395" s="360" t="str">
        <f>IFERROR(IF(LEN(D395)&gt;0,IF(LEN(INDEX(AdressBook!$D$6:$D$25,MATCH(D395,AdressBook!$B$6:$B$25,0),1))=0,"",INDEX(AdressBook!$D$6:$D$25,MATCH(D395,AdressBook!$B$6:$B$25,0),1)),""),"")</f>
        <v/>
      </c>
      <c r="G395" s="361" t="str">
        <f>IFERROR(IF(LEN(INDEX(PlansAndNotes!$F$6:$F$2005,ROW(B395)-ROW($C$3)))=0,"",INDEX(PlansAndNotes!$F$6:$F$2005,ROW(B395)-ROW($C$3))),"")</f>
        <v/>
      </c>
      <c r="H395" s="361" t="str">
        <f>IFERROR(IF(LEN(C395)&gt;0,IF(LEN(INDEX(TasksList!$G$6:$G$1005,MATCH(C395,TasksList!$B$6:$B$1005,0),1))=0,"",INDEX(TasksList!$G$6:$G$1005,MATCH(C395,TasksList!$B$6:$B$1005,0),1)),""),"")</f>
        <v/>
      </c>
      <c r="I395" s="381"/>
      <c r="J395" s="402" t="str">
        <f>IF(LEN(INDEX(TasksList!$B$6:$B$1005,ROW(J392),1))=0,"",INDEX(TasksList!$B$6:$B$1005,ROW(J392),1)&amp;" - "&amp;INDEX(TasksList!$D$6:$D$1005,ROW(J392),1))</f>
        <v/>
      </c>
      <c r="K395" s="402"/>
      <c r="L395" s="399" t="str">
        <f t="array" ref="L395">IFERROR(INDEX($J$4:$J$1003,SMALL($K$4:$K$1003,ROW(L395)-3),1),"")</f>
        <v/>
      </c>
      <c r="M395" s="206"/>
      <c r="N395" s="362" t="str">
        <f>IFERROR(IF(LEN(INDEX(PlansAndNotes!$D$6:$D$4005,ROW(B395)-ROW($C$3)))=0,"",INDEX(PlansAndNotes!$D$6:$D$4005,ROW(B395)-ROW($C$3))),"")</f>
        <v/>
      </c>
      <c r="O395" s="165" t="str">
        <f t="shared" si="67"/>
        <v/>
      </c>
      <c r="P395" s="363" t="str">
        <f>IFERROR(IF(LEN(INDEX(PlansAndNotes!$E$6:$E$4005,ROW(B395)-ROW($C$3)))=0,"",INDEX(PlansAndNotes!$E$6:$E$4005,ROW(B395)-ROW($C$3))),"")</f>
        <v/>
      </c>
      <c r="Q395" s="363" t="str">
        <f>IFERROR(IF(LEN(INDEX(PlansAndNotes!$G$6:$G$4005,ROW(B395)-ROW($C$3)))=0,"",INDEX(PlansAndNotes!$G$6:$G$4005,ROW(B395)-ROW($C$3))),"")</f>
        <v/>
      </c>
      <c r="R395" s="361" t="str">
        <f>IFERROR(IF(LEN(D395)&gt;0,IF(LEN(INDEX(AdressBook!$C$6:$C$25,MATCH(D395,AdressBook!$B$6:$B$25,0),1))=0,"",INDEX(AdressBook!$C$6:$C$25,MATCH(D395,AdressBook!$B$6:$B$25,0),1)),""),"")</f>
        <v/>
      </c>
      <c r="S395" s="165">
        <f>IF(LEN(C395)&gt;0,IFERROR(IF(MATCH(C395,C396:$C$4004,0)&gt;0,-1,ROW(S395)-ROW($S$3)),ROW(S395)-ROW($S$3)),-1)</f>
        <v>-1</v>
      </c>
      <c r="T395" s="165">
        <f t="shared" si="68"/>
        <v>0</v>
      </c>
      <c r="U395" s="165" t="str">
        <f t="shared" si="69"/>
        <v/>
      </c>
      <c r="V395" s="165" t="str">
        <f>IFERROR(IF(OR(C395="",S395&lt;0),"",IF(SUBTOTAL(3,C395:C395)=0,-1,SUBTOTAL(3,$C$4:C395))),"")</f>
        <v/>
      </c>
      <c r="W395" s="156" t="str">
        <f t="array" ref="W395">IF(LEN(C395)&gt;0,IFERROR(IF(MATCH(C395,$C$3:$C394,0)&gt;0,N395-INDEX($N$3:N394,SUMPRODUCT(MAX(ROW($C$3:$C394)*(C395=$C$3:$C394)))-2,1),""),""),"")</f>
        <v/>
      </c>
      <c r="X395" s="156">
        <f t="shared" ca="1" si="70"/>
        <v>1</v>
      </c>
      <c r="Y395" s="156">
        <f t="shared" ca="1" si="71"/>
        <v>1</v>
      </c>
      <c r="AB395" s="406"/>
      <c r="AC395" s="380"/>
      <c r="AD395" s="380">
        <f t="shared" si="72"/>
        <v>0</v>
      </c>
      <c r="AQ395" s="165" t="str">
        <f t="shared" si="73"/>
        <v/>
      </c>
      <c r="AR395" s="167" t="str">
        <f t="array" ref="AR395" xml:space="preserve"> IFERROR( IF(OR(DATERANGE="All Data",DATERANGE=""), INDEX(Calculations!$AC$7:$AC$506,SMALL(IF(Calculations!$AC$7:$AC$506&lt;&gt;"0",ROW($AQ$6:$AQ$505)-ROW(INDEX($AQ$6:$AQ$505,1,1))+1),AQ395),1),INDEX(Calculations!$AD$7:$AD$506,SMALL(IF(Calculations!$AD$7:$AD$506&lt;&gt;0,ROW($AQ$6:$AQ$505)-ROW(INDEX($AQ$6:$AQ$505,1,1))+1),AQ395),1)),"")</f>
        <v/>
      </c>
      <c r="AS395" s="164" t="str">
        <f t="array" ref="AS395" xml:space="preserve"> IFERROR(IF(OR(DATERANGE="All Data",DATERANGE=""),INDEX(AdressBook!$B$6:$B$505,SMALL(IF(Calculations!$AC$7:$AC$506&lt;&gt;"0",ROW($AQ$6:$AQ$505)-ROW(INDEX($AQ$6:$AQ$505,1,1))+1),AQ395),1),INDEX(AdressBook!$B$6:$B$505,SMALL(IF(Calculations!$AD$7:$AD$506&lt;&gt;0,ROW($AQ$6:$AQ$505)-ROW(INDEX($AQ$6:$AQ$505,1,1))+1),AQ395),1)),"")</f>
        <v/>
      </c>
      <c r="AT395" s="227" t="str">
        <f t="shared" si="74"/>
        <v/>
      </c>
      <c r="AV395" s="199"/>
      <c r="AW395" s="199"/>
    </row>
    <row r="396" spans="2:49" hidden="1" x14ac:dyDescent="0.25">
      <c r="B396" s="390" t="str">
        <f>IFERROR(IF(LEN(INDEX(PlansAndNotes!$B$6:$B$2005,ROW(A396)-ROW($B$3)))=0,"",INDEX(PlansAndNotes!$B$6:$B$2005,ROW(A396)-ROW($B$3))),"")</f>
        <v/>
      </c>
      <c r="C396" s="361" t="str">
        <f t="shared" si="66"/>
        <v/>
      </c>
      <c r="D396" s="361" t="str">
        <f>IFERROR(IF(LEN(C396)&gt;0,IF(LEN(INDEX(TasksList!$C$6:$C$1005,MATCH(C396,TasksList!$B$6:$B$1005,0),1))=0,"",INDEX(TasksList!$C$6:$C$1005,MATCH(C396,TasksList!$B$6:$B$1005,0),1)),""),"")</f>
        <v/>
      </c>
      <c r="E396" s="361" t="str">
        <f>IFERROR(IF(LEN(C396)&gt;0,IF(LEN(INDEX(TasksList!$F$6:$F$1005,MATCH(C396,TasksList!$B$6:$B$1005,0),1))=0,"not set!",INDEX(TasksList!$F$6:$F$1005,MATCH(C396,TasksList!$B$6:$B$1005,0),1)),""),"")</f>
        <v/>
      </c>
      <c r="F396" s="360" t="str">
        <f>IFERROR(IF(LEN(D396)&gt;0,IF(LEN(INDEX(AdressBook!$D$6:$D$25,MATCH(D396,AdressBook!$B$6:$B$25,0),1))=0,"",INDEX(AdressBook!$D$6:$D$25,MATCH(D396,AdressBook!$B$6:$B$25,0),1)),""),"")</f>
        <v/>
      </c>
      <c r="G396" s="361" t="str">
        <f>IFERROR(IF(LEN(INDEX(PlansAndNotes!$F$6:$F$2005,ROW(B396)-ROW($C$3)))=0,"",INDEX(PlansAndNotes!$F$6:$F$2005,ROW(B396)-ROW($C$3))),"")</f>
        <v/>
      </c>
      <c r="H396" s="361" t="str">
        <f>IFERROR(IF(LEN(C396)&gt;0,IF(LEN(INDEX(TasksList!$G$6:$G$1005,MATCH(C396,TasksList!$B$6:$B$1005,0),1))=0,"",INDEX(TasksList!$G$6:$G$1005,MATCH(C396,TasksList!$B$6:$B$1005,0),1)),""),"")</f>
        <v/>
      </c>
      <c r="I396" s="381"/>
      <c r="J396" s="402" t="str">
        <f>IF(LEN(INDEX(TasksList!$B$6:$B$1005,ROW(J393),1))=0,"",INDEX(TasksList!$B$6:$B$1005,ROW(J393),1)&amp;" - "&amp;INDEX(TasksList!$D$6:$D$1005,ROW(J393),1))</f>
        <v/>
      </c>
      <c r="K396" s="402"/>
      <c r="L396" s="399" t="str">
        <f t="array" ref="L396">IFERROR(INDEX($J$4:$J$1003,SMALL($K$4:$K$1003,ROW(L396)-3),1),"")</f>
        <v/>
      </c>
      <c r="M396" s="206"/>
      <c r="N396" s="362" t="str">
        <f>IFERROR(IF(LEN(INDEX(PlansAndNotes!$D$6:$D$4005,ROW(B396)-ROW($C$3)))=0,"",INDEX(PlansAndNotes!$D$6:$D$4005,ROW(B396)-ROW($C$3))),"")</f>
        <v/>
      </c>
      <c r="O396" s="165" t="str">
        <f t="shared" si="67"/>
        <v/>
      </c>
      <c r="P396" s="363" t="str">
        <f>IFERROR(IF(LEN(INDEX(PlansAndNotes!$E$6:$E$4005,ROW(B396)-ROW($C$3)))=0,"",INDEX(PlansAndNotes!$E$6:$E$4005,ROW(B396)-ROW($C$3))),"")</f>
        <v/>
      </c>
      <c r="Q396" s="363" t="str">
        <f>IFERROR(IF(LEN(INDEX(PlansAndNotes!$G$6:$G$4005,ROW(B396)-ROW($C$3)))=0,"",INDEX(PlansAndNotes!$G$6:$G$4005,ROW(B396)-ROW($C$3))),"")</f>
        <v/>
      </c>
      <c r="R396" s="361" t="str">
        <f>IFERROR(IF(LEN(D396)&gt;0,IF(LEN(INDEX(AdressBook!$C$6:$C$25,MATCH(D396,AdressBook!$B$6:$B$25,0),1))=0,"",INDEX(AdressBook!$C$6:$C$25,MATCH(D396,AdressBook!$B$6:$B$25,0),1)),""),"")</f>
        <v/>
      </c>
      <c r="S396" s="165">
        <f>IF(LEN(C396)&gt;0,IFERROR(IF(MATCH(C396,C397:$C$4004,0)&gt;0,-1,ROW(S396)-ROW($S$3)),ROW(S396)-ROW($S$3)),-1)</f>
        <v>-1</v>
      </c>
      <c r="T396" s="165">
        <f t="shared" si="68"/>
        <v>0</v>
      </c>
      <c r="U396" s="165" t="str">
        <f t="shared" si="69"/>
        <v/>
      </c>
      <c r="V396" s="165" t="str">
        <f>IFERROR(IF(OR(C396="",S396&lt;0),"",IF(SUBTOTAL(3,C396:C396)=0,-1,SUBTOTAL(3,$C$4:C396))),"")</f>
        <v/>
      </c>
      <c r="W396" s="156" t="str">
        <f t="array" ref="W396">IF(LEN(C396)&gt;0,IFERROR(IF(MATCH(C396,$C$3:$C395,0)&gt;0,N396-INDEX($N$3:N395,SUMPRODUCT(MAX(ROW($C$3:$C395)*(C396=$C$3:$C395)))-2,1),""),""),"")</f>
        <v/>
      </c>
      <c r="X396" s="156">
        <f t="shared" ca="1" si="70"/>
        <v>1</v>
      </c>
      <c r="Y396" s="156">
        <f t="shared" ca="1" si="71"/>
        <v>1</v>
      </c>
      <c r="AB396" s="406"/>
      <c r="AC396" s="380"/>
      <c r="AD396" s="380">
        <f t="shared" si="72"/>
        <v>0</v>
      </c>
      <c r="AQ396" s="165" t="str">
        <f t="shared" si="73"/>
        <v/>
      </c>
      <c r="AR396" s="167" t="str">
        <f t="array" ref="AR396" xml:space="preserve"> IFERROR( IF(OR(DATERANGE="All Data",DATERANGE=""), INDEX(Calculations!$AC$7:$AC$506,SMALL(IF(Calculations!$AC$7:$AC$506&lt;&gt;"0",ROW($AQ$6:$AQ$505)-ROW(INDEX($AQ$6:$AQ$505,1,1))+1),AQ396),1),INDEX(Calculations!$AD$7:$AD$506,SMALL(IF(Calculations!$AD$7:$AD$506&lt;&gt;0,ROW($AQ$6:$AQ$505)-ROW(INDEX($AQ$6:$AQ$505,1,1))+1),AQ396),1)),"")</f>
        <v/>
      </c>
      <c r="AS396" s="164" t="str">
        <f t="array" ref="AS396" xml:space="preserve"> IFERROR(IF(OR(DATERANGE="All Data",DATERANGE=""),INDEX(AdressBook!$B$6:$B$505,SMALL(IF(Calculations!$AC$7:$AC$506&lt;&gt;"0",ROW($AQ$6:$AQ$505)-ROW(INDEX($AQ$6:$AQ$505,1,1))+1),AQ396),1),INDEX(AdressBook!$B$6:$B$505,SMALL(IF(Calculations!$AD$7:$AD$506&lt;&gt;0,ROW($AQ$6:$AQ$505)-ROW(INDEX($AQ$6:$AQ$505,1,1))+1),AQ396),1)),"")</f>
        <v/>
      </c>
      <c r="AT396" s="227" t="str">
        <f t="shared" si="74"/>
        <v/>
      </c>
      <c r="AV396" s="199"/>
      <c r="AW396" s="199"/>
    </row>
    <row r="397" spans="2:49" hidden="1" x14ac:dyDescent="0.25">
      <c r="B397" s="390" t="str">
        <f>IFERROR(IF(LEN(INDEX(PlansAndNotes!$B$6:$B$2005,ROW(A397)-ROW($B$3)))=0,"",INDEX(PlansAndNotes!$B$6:$B$2005,ROW(A397)-ROW($B$3))),"")</f>
        <v/>
      </c>
      <c r="C397" s="361" t="str">
        <f t="shared" si="66"/>
        <v/>
      </c>
      <c r="D397" s="361" t="str">
        <f>IFERROR(IF(LEN(C397)&gt;0,IF(LEN(INDEX(TasksList!$C$6:$C$1005,MATCH(C397,TasksList!$B$6:$B$1005,0),1))=0,"",INDEX(TasksList!$C$6:$C$1005,MATCH(C397,TasksList!$B$6:$B$1005,0),1)),""),"")</f>
        <v/>
      </c>
      <c r="E397" s="361" t="str">
        <f>IFERROR(IF(LEN(C397)&gt;0,IF(LEN(INDEX(TasksList!$F$6:$F$1005,MATCH(C397,TasksList!$B$6:$B$1005,0),1))=0,"not set!",INDEX(TasksList!$F$6:$F$1005,MATCH(C397,TasksList!$B$6:$B$1005,0),1)),""),"")</f>
        <v/>
      </c>
      <c r="F397" s="360" t="str">
        <f>IFERROR(IF(LEN(D397)&gt;0,IF(LEN(INDEX(AdressBook!$D$6:$D$25,MATCH(D397,AdressBook!$B$6:$B$25,0),1))=0,"",INDEX(AdressBook!$D$6:$D$25,MATCH(D397,AdressBook!$B$6:$B$25,0),1)),""),"")</f>
        <v/>
      </c>
      <c r="G397" s="361" t="str">
        <f>IFERROR(IF(LEN(INDEX(PlansAndNotes!$F$6:$F$2005,ROW(B397)-ROW($C$3)))=0,"",INDEX(PlansAndNotes!$F$6:$F$2005,ROW(B397)-ROW($C$3))),"")</f>
        <v/>
      </c>
      <c r="H397" s="361" t="str">
        <f>IFERROR(IF(LEN(C397)&gt;0,IF(LEN(INDEX(TasksList!$G$6:$G$1005,MATCH(C397,TasksList!$B$6:$B$1005,0),1))=0,"",INDEX(TasksList!$G$6:$G$1005,MATCH(C397,TasksList!$B$6:$B$1005,0),1)),""),"")</f>
        <v/>
      </c>
      <c r="I397" s="381"/>
      <c r="J397" s="402" t="str">
        <f>IF(LEN(INDEX(TasksList!$B$6:$B$1005,ROW(J394),1))=0,"",INDEX(TasksList!$B$6:$B$1005,ROW(J394),1)&amp;" - "&amp;INDEX(TasksList!$D$6:$D$1005,ROW(J394),1))</f>
        <v/>
      </c>
      <c r="K397" s="402"/>
      <c r="L397" s="399" t="str">
        <f t="array" ref="L397">IFERROR(INDEX($J$4:$J$1003,SMALL($K$4:$K$1003,ROW(L397)-3),1),"")</f>
        <v/>
      </c>
      <c r="M397" s="206"/>
      <c r="N397" s="362" t="str">
        <f>IFERROR(IF(LEN(INDEX(PlansAndNotes!$D$6:$D$4005,ROW(B397)-ROW($C$3)))=0,"",INDEX(PlansAndNotes!$D$6:$D$4005,ROW(B397)-ROW($C$3))),"")</f>
        <v/>
      </c>
      <c r="O397" s="165" t="str">
        <f t="shared" si="67"/>
        <v/>
      </c>
      <c r="P397" s="363" t="str">
        <f>IFERROR(IF(LEN(INDEX(PlansAndNotes!$E$6:$E$4005,ROW(B397)-ROW($C$3)))=0,"",INDEX(PlansAndNotes!$E$6:$E$4005,ROW(B397)-ROW($C$3))),"")</f>
        <v/>
      </c>
      <c r="Q397" s="363" t="str">
        <f>IFERROR(IF(LEN(INDEX(PlansAndNotes!$G$6:$G$4005,ROW(B397)-ROW($C$3)))=0,"",INDEX(PlansAndNotes!$G$6:$G$4005,ROW(B397)-ROW($C$3))),"")</f>
        <v/>
      </c>
      <c r="R397" s="361" t="str">
        <f>IFERROR(IF(LEN(D397)&gt;0,IF(LEN(INDEX(AdressBook!$C$6:$C$25,MATCH(D397,AdressBook!$B$6:$B$25,0),1))=0,"",INDEX(AdressBook!$C$6:$C$25,MATCH(D397,AdressBook!$B$6:$B$25,0),1)),""),"")</f>
        <v/>
      </c>
      <c r="S397" s="165">
        <f>IF(LEN(C397)&gt;0,IFERROR(IF(MATCH(C397,C398:$C$4004,0)&gt;0,-1,ROW(S397)-ROW($S$3)),ROW(S397)-ROW($S$3)),-1)</f>
        <v>-1</v>
      </c>
      <c r="T397" s="165">
        <f t="shared" si="68"/>
        <v>0</v>
      </c>
      <c r="U397" s="165" t="str">
        <f t="shared" si="69"/>
        <v/>
      </c>
      <c r="V397" s="165" t="str">
        <f>IFERROR(IF(OR(C397="",S397&lt;0),"",IF(SUBTOTAL(3,C397:C397)=0,-1,SUBTOTAL(3,$C$4:C397))),"")</f>
        <v/>
      </c>
      <c r="W397" s="156" t="str">
        <f t="array" ref="W397">IF(LEN(C397)&gt;0,IFERROR(IF(MATCH(C397,$C$3:$C396,0)&gt;0,N397-INDEX($N$3:N396,SUMPRODUCT(MAX(ROW($C$3:$C396)*(C397=$C$3:$C396)))-2,1),""),""),"")</f>
        <v/>
      </c>
      <c r="X397" s="156">
        <f t="shared" ca="1" si="70"/>
        <v>1</v>
      </c>
      <c r="Y397" s="156">
        <f t="shared" ca="1" si="71"/>
        <v>1</v>
      </c>
      <c r="AB397" s="406"/>
      <c r="AC397" s="380"/>
      <c r="AD397" s="380">
        <f t="shared" si="72"/>
        <v>0</v>
      </c>
      <c r="AQ397" s="165" t="str">
        <f t="shared" si="73"/>
        <v/>
      </c>
      <c r="AR397" s="167" t="str">
        <f t="array" ref="AR397" xml:space="preserve"> IFERROR( IF(OR(DATERANGE="All Data",DATERANGE=""), INDEX(Calculations!$AC$7:$AC$506,SMALL(IF(Calculations!$AC$7:$AC$506&lt;&gt;"0",ROW($AQ$6:$AQ$505)-ROW(INDEX($AQ$6:$AQ$505,1,1))+1),AQ397),1),INDEX(Calculations!$AD$7:$AD$506,SMALL(IF(Calculations!$AD$7:$AD$506&lt;&gt;0,ROW($AQ$6:$AQ$505)-ROW(INDEX($AQ$6:$AQ$505,1,1))+1),AQ397),1)),"")</f>
        <v/>
      </c>
      <c r="AS397" s="164" t="str">
        <f t="array" ref="AS397" xml:space="preserve"> IFERROR(IF(OR(DATERANGE="All Data",DATERANGE=""),INDEX(AdressBook!$B$6:$B$505,SMALL(IF(Calculations!$AC$7:$AC$506&lt;&gt;"0",ROW($AQ$6:$AQ$505)-ROW(INDEX($AQ$6:$AQ$505,1,1))+1),AQ397),1),INDEX(AdressBook!$B$6:$B$505,SMALL(IF(Calculations!$AD$7:$AD$506&lt;&gt;0,ROW($AQ$6:$AQ$505)-ROW(INDEX($AQ$6:$AQ$505,1,1))+1),AQ397),1)),"")</f>
        <v/>
      </c>
      <c r="AT397" s="227" t="str">
        <f t="shared" si="74"/>
        <v/>
      </c>
      <c r="AV397" s="199"/>
      <c r="AW397" s="199"/>
    </row>
    <row r="398" spans="2:49" hidden="1" x14ac:dyDescent="0.25">
      <c r="B398" s="390" t="str">
        <f>IFERROR(IF(LEN(INDEX(PlansAndNotes!$B$6:$B$2005,ROW(A398)-ROW($B$3)))=0,"",INDEX(PlansAndNotes!$B$6:$B$2005,ROW(A398)-ROW($B$3))),"")</f>
        <v/>
      </c>
      <c r="C398" s="361" t="str">
        <f t="shared" si="66"/>
        <v/>
      </c>
      <c r="D398" s="361" t="str">
        <f>IFERROR(IF(LEN(C398)&gt;0,IF(LEN(INDEX(TasksList!$C$6:$C$1005,MATCH(C398,TasksList!$B$6:$B$1005,0),1))=0,"",INDEX(TasksList!$C$6:$C$1005,MATCH(C398,TasksList!$B$6:$B$1005,0),1)),""),"")</f>
        <v/>
      </c>
      <c r="E398" s="361" t="str">
        <f>IFERROR(IF(LEN(C398)&gt;0,IF(LEN(INDEX(TasksList!$F$6:$F$1005,MATCH(C398,TasksList!$B$6:$B$1005,0),1))=0,"not set!",INDEX(TasksList!$F$6:$F$1005,MATCH(C398,TasksList!$B$6:$B$1005,0),1)),""),"")</f>
        <v/>
      </c>
      <c r="F398" s="360" t="str">
        <f>IFERROR(IF(LEN(D398)&gt;0,IF(LEN(INDEX(AdressBook!$D$6:$D$25,MATCH(D398,AdressBook!$B$6:$B$25,0),1))=0,"",INDEX(AdressBook!$D$6:$D$25,MATCH(D398,AdressBook!$B$6:$B$25,0),1)),""),"")</f>
        <v/>
      </c>
      <c r="G398" s="361" t="str">
        <f>IFERROR(IF(LEN(INDEX(PlansAndNotes!$F$6:$F$2005,ROW(B398)-ROW($C$3)))=0,"",INDEX(PlansAndNotes!$F$6:$F$2005,ROW(B398)-ROW($C$3))),"")</f>
        <v/>
      </c>
      <c r="H398" s="361" t="str">
        <f>IFERROR(IF(LEN(C398)&gt;0,IF(LEN(INDEX(TasksList!$G$6:$G$1005,MATCH(C398,TasksList!$B$6:$B$1005,0),1))=0,"",INDEX(TasksList!$G$6:$G$1005,MATCH(C398,TasksList!$B$6:$B$1005,0),1)),""),"")</f>
        <v/>
      </c>
      <c r="I398" s="381"/>
      <c r="J398" s="402" t="str">
        <f>IF(LEN(INDEX(TasksList!$B$6:$B$1005,ROW(J395),1))=0,"",INDEX(TasksList!$B$6:$B$1005,ROW(J395),1)&amp;" - "&amp;INDEX(TasksList!$D$6:$D$1005,ROW(J395),1))</f>
        <v/>
      </c>
      <c r="K398" s="402"/>
      <c r="L398" s="399" t="str">
        <f t="array" ref="L398">IFERROR(INDEX($J$4:$J$1003,SMALL($K$4:$K$1003,ROW(L398)-3),1),"")</f>
        <v/>
      </c>
      <c r="M398" s="206"/>
      <c r="N398" s="362" t="str">
        <f>IFERROR(IF(LEN(INDEX(PlansAndNotes!$D$6:$D$4005,ROW(B398)-ROW($C$3)))=0,"",INDEX(PlansAndNotes!$D$6:$D$4005,ROW(B398)-ROW($C$3))),"")</f>
        <v/>
      </c>
      <c r="O398" s="165" t="str">
        <f t="shared" si="67"/>
        <v/>
      </c>
      <c r="P398" s="363" t="str">
        <f>IFERROR(IF(LEN(INDEX(PlansAndNotes!$E$6:$E$4005,ROW(B398)-ROW($C$3)))=0,"",INDEX(PlansAndNotes!$E$6:$E$4005,ROW(B398)-ROW($C$3))),"")</f>
        <v/>
      </c>
      <c r="Q398" s="363" t="str">
        <f>IFERROR(IF(LEN(INDEX(PlansAndNotes!$G$6:$G$4005,ROW(B398)-ROW($C$3)))=0,"",INDEX(PlansAndNotes!$G$6:$G$4005,ROW(B398)-ROW($C$3))),"")</f>
        <v/>
      </c>
      <c r="R398" s="361" t="str">
        <f>IFERROR(IF(LEN(D398)&gt;0,IF(LEN(INDEX(AdressBook!$C$6:$C$25,MATCH(D398,AdressBook!$B$6:$B$25,0),1))=0,"",INDEX(AdressBook!$C$6:$C$25,MATCH(D398,AdressBook!$B$6:$B$25,0),1)),""),"")</f>
        <v/>
      </c>
      <c r="S398" s="165">
        <f>IF(LEN(C398)&gt;0,IFERROR(IF(MATCH(C398,C399:$C$4004,0)&gt;0,-1,ROW(S398)-ROW($S$3)),ROW(S398)-ROW($S$3)),-1)</f>
        <v>-1</v>
      </c>
      <c r="T398" s="165">
        <f t="shared" si="68"/>
        <v>0</v>
      </c>
      <c r="U398" s="165" t="str">
        <f t="shared" si="69"/>
        <v/>
      </c>
      <c r="V398" s="165" t="str">
        <f>IFERROR(IF(OR(C398="",S398&lt;0),"",IF(SUBTOTAL(3,C398:C398)=0,-1,SUBTOTAL(3,$C$4:C398))),"")</f>
        <v/>
      </c>
      <c r="W398" s="156" t="str">
        <f t="array" ref="W398">IF(LEN(C398)&gt;0,IFERROR(IF(MATCH(C398,$C$3:$C397,0)&gt;0,N398-INDEX($N$3:N397,SUMPRODUCT(MAX(ROW($C$3:$C397)*(C398=$C$3:$C397)))-2,1),""),""),"")</f>
        <v/>
      </c>
      <c r="X398" s="156">
        <f t="shared" ca="1" si="70"/>
        <v>1</v>
      </c>
      <c r="Y398" s="156">
        <f t="shared" ca="1" si="71"/>
        <v>1</v>
      </c>
      <c r="AB398" s="406"/>
      <c r="AC398" s="380"/>
      <c r="AD398" s="380">
        <f t="shared" si="72"/>
        <v>0</v>
      </c>
      <c r="AQ398" s="165" t="str">
        <f t="shared" si="73"/>
        <v/>
      </c>
      <c r="AR398" s="167" t="str">
        <f t="array" ref="AR398" xml:space="preserve"> IFERROR( IF(OR(DATERANGE="All Data",DATERANGE=""), INDEX(Calculations!$AC$7:$AC$506,SMALL(IF(Calculations!$AC$7:$AC$506&lt;&gt;"0",ROW($AQ$6:$AQ$505)-ROW(INDEX($AQ$6:$AQ$505,1,1))+1),AQ398),1),INDEX(Calculations!$AD$7:$AD$506,SMALL(IF(Calculations!$AD$7:$AD$506&lt;&gt;0,ROW($AQ$6:$AQ$505)-ROW(INDEX($AQ$6:$AQ$505,1,1))+1),AQ398),1)),"")</f>
        <v/>
      </c>
      <c r="AS398" s="164" t="str">
        <f t="array" ref="AS398" xml:space="preserve"> IFERROR(IF(OR(DATERANGE="All Data",DATERANGE=""),INDEX(AdressBook!$B$6:$B$505,SMALL(IF(Calculations!$AC$7:$AC$506&lt;&gt;"0",ROW($AQ$6:$AQ$505)-ROW(INDEX($AQ$6:$AQ$505,1,1))+1),AQ398),1),INDEX(AdressBook!$B$6:$B$505,SMALL(IF(Calculations!$AD$7:$AD$506&lt;&gt;0,ROW($AQ$6:$AQ$505)-ROW(INDEX($AQ$6:$AQ$505,1,1))+1),AQ398),1)),"")</f>
        <v/>
      </c>
      <c r="AT398" s="227" t="str">
        <f t="shared" si="74"/>
        <v/>
      </c>
      <c r="AV398" s="199"/>
      <c r="AW398" s="199"/>
    </row>
    <row r="399" spans="2:49" hidden="1" x14ac:dyDescent="0.25">
      <c r="B399" s="390" t="str">
        <f>IFERROR(IF(LEN(INDEX(PlansAndNotes!$B$6:$B$2005,ROW(A399)-ROW($B$3)))=0,"",INDEX(PlansAndNotes!$B$6:$B$2005,ROW(A399)-ROW($B$3))),"")</f>
        <v/>
      </c>
      <c r="C399" s="361" t="str">
        <f t="shared" si="66"/>
        <v/>
      </c>
      <c r="D399" s="361" t="str">
        <f>IFERROR(IF(LEN(C399)&gt;0,IF(LEN(INDEX(TasksList!$C$6:$C$1005,MATCH(C399,TasksList!$B$6:$B$1005,0),1))=0,"",INDEX(TasksList!$C$6:$C$1005,MATCH(C399,TasksList!$B$6:$B$1005,0),1)),""),"")</f>
        <v/>
      </c>
      <c r="E399" s="361" t="str">
        <f>IFERROR(IF(LEN(C399)&gt;0,IF(LEN(INDEX(TasksList!$F$6:$F$1005,MATCH(C399,TasksList!$B$6:$B$1005,0),1))=0,"not set!",INDEX(TasksList!$F$6:$F$1005,MATCH(C399,TasksList!$B$6:$B$1005,0),1)),""),"")</f>
        <v/>
      </c>
      <c r="F399" s="360" t="str">
        <f>IFERROR(IF(LEN(D399)&gt;0,IF(LEN(INDEX(AdressBook!$D$6:$D$25,MATCH(D399,AdressBook!$B$6:$B$25,0),1))=0,"",INDEX(AdressBook!$D$6:$D$25,MATCH(D399,AdressBook!$B$6:$B$25,0),1)),""),"")</f>
        <v/>
      </c>
      <c r="G399" s="361" t="str">
        <f>IFERROR(IF(LEN(INDEX(PlansAndNotes!$F$6:$F$2005,ROW(B399)-ROW($C$3)))=0,"",INDEX(PlansAndNotes!$F$6:$F$2005,ROW(B399)-ROW($C$3))),"")</f>
        <v/>
      </c>
      <c r="H399" s="361" t="str">
        <f>IFERROR(IF(LEN(C399)&gt;0,IF(LEN(INDEX(TasksList!$G$6:$G$1005,MATCH(C399,TasksList!$B$6:$B$1005,0),1))=0,"",INDEX(TasksList!$G$6:$G$1005,MATCH(C399,TasksList!$B$6:$B$1005,0),1)),""),"")</f>
        <v/>
      </c>
      <c r="I399" s="381"/>
      <c r="J399" s="402" t="str">
        <f>IF(LEN(INDEX(TasksList!$B$6:$B$1005,ROW(J396),1))=0,"",INDEX(TasksList!$B$6:$B$1005,ROW(J396),1)&amp;" - "&amp;INDEX(TasksList!$D$6:$D$1005,ROW(J396),1))</f>
        <v/>
      </c>
      <c r="K399" s="402"/>
      <c r="L399" s="399" t="str">
        <f t="array" ref="L399">IFERROR(INDEX($J$4:$J$1003,SMALL($K$4:$K$1003,ROW(L399)-3),1),"")</f>
        <v/>
      </c>
      <c r="M399" s="206"/>
      <c r="N399" s="362" t="str">
        <f>IFERROR(IF(LEN(INDEX(PlansAndNotes!$D$6:$D$4005,ROW(B399)-ROW($C$3)))=0,"",INDEX(PlansAndNotes!$D$6:$D$4005,ROW(B399)-ROW($C$3))),"")</f>
        <v/>
      </c>
      <c r="O399" s="165" t="str">
        <f t="shared" si="67"/>
        <v/>
      </c>
      <c r="P399" s="363" t="str">
        <f>IFERROR(IF(LEN(INDEX(PlansAndNotes!$E$6:$E$4005,ROW(B399)-ROW($C$3)))=0,"",INDEX(PlansAndNotes!$E$6:$E$4005,ROW(B399)-ROW($C$3))),"")</f>
        <v/>
      </c>
      <c r="Q399" s="363" t="str">
        <f>IFERROR(IF(LEN(INDEX(PlansAndNotes!$G$6:$G$4005,ROW(B399)-ROW($C$3)))=0,"",INDEX(PlansAndNotes!$G$6:$G$4005,ROW(B399)-ROW($C$3))),"")</f>
        <v/>
      </c>
      <c r="R399" s="361" t="str">
        <f>IFERROR(IF(LEN(D399)&gt;0,IF(LEN(INDEX(AdressBook!$C$6:$C$25,MATCH(D399,AdressBook!$B$6:$B$25,0),1))=0,"",INDEX(AdressBook!$C$6:$C$25,MATCH(D399,AdressBook!$B$6:$B$25,0),1)),""),"")</f>
        <v/>
      </c>
      <c r="S399" s="165">
        <f>IF(LEN(C399)&gt;0,IFERROR(IF(MATCH(C399,C400:$C$4004,0)&gt;0,-1,ROW(S399)-ROW($S$3)),ROW(S399)-ROW($S$3)),-1)</f>
        <v>-1</v>
      </c>
      <c r="T399" s="165">
        <f t="shared" si="68"/>
        <v>0</v>
      </c>
      <c r="U399" s="165" t="str">
        <f t="shared" si="69"/>
        <v/>
      </c>
      <c r="V399" s="165" t="str">
        <f>IFERROR(IF(OR(C399="",S399&lt;0),"",IF(SUBTOTAL(3,C399:C399)=0,-1,SUBTOTAL(3,$C$4:C399))),"")</f>
        <v/>
      </c>
      <c r="W399" s="156" t="str">
        <f t="array" ref="W399">IF(LEN(C399)&gt;0,IFERROR(IF(MATCH(C399,$C$3:$C398,0)&gt;0,N399-INDEX($N$3:N398,SUMPRODUCT(MAX(ROW($C$3:$C398)*(C399=$C$3:$C398)))-2,1),""),""),"")</f>
        <v/>
      </c>
      <c r="X399" s="156">
        <f t="shared" ca="1" si="70"/>
        <v>1</v>
      </c>
      <c r="Y399" s="156">
        <f t="shared" ca="1" si="71"/>
        <v>1</v>
      </c>
      <c r="AB399" s="406"/>
      <c r="AC399" s="380"/>
      <c r="AD399" s="380">
        <f t="shared" si="72"/>
        <v>0</v>
      </c>
      <c r="AQ399" s="165" t="str">
        <f t="shared" si="73"/>
        <v/>
      </c>
      <c r="AR399" s="167" t="str">
        <f t="array" ref="AR399" xml:space="preserve"> IFERROR( IF(OR(DATERANGE="All Data",DATERANGE=""), INDEX(Calculations!$AC$7:$AC$506,SMALL(IF(Calculations!$AC$7:$AC$506&lt;&gt;"0",ROW($AQ$6:$AQ$505)-ROW(INDEX($AQ$6:$AQ$505,1,1))+1),AQ399),1),INDEX(Calculations!$AD$7:$AD$506,SMALL(IF(Calculations!$AD$7:$AD$506&lt;&gt;0,ROW($AQ$6:$AQ$505)-ROW(INDEX($AQ$6:$AQ$505,1,1))+1),AQ399),1)),"")</f>
        <v/>
      </c>
      <c r="AS399" s="164" t="str">
        <f t="array" ref="AS399" xml:space="preserve"> IFERROR(IF(OR(DATERANGE="All Data",DATERANGE=""),INDEX(AdressBook!$B$6:$B$505,SMALL(IF(Calculations!$AC$7:$AC$506&lt;&gt;"0",ROW($AQ$6:$AQ$505)-ROW(INDEX($AQ$6:$AQ$505,1,1))+1),AQ399),1),INDEX(AdressBook!$B$6:$B$505,SMALL(IF(Calculations!$AD$7:$AD$506&lt;&gt;0,ROW($AQ$6:$AQ$505)-ROW(INDEX($AQ$6:$AQ$505,1,1))+1),AQ399),1)),"")</f>
        <v/>
      </c>
      <c r="AT399" s="227" t="str">
        <f t="shared" si="74"/>
        <v/>
      </c>
      <c r="AV399" s="199"/>
      <c r="AW399" s="199"/>
    </row>
    <row r="400" spans="2:49" hidden="1" x14ac:dyDescent="0.25">
      <c r="B400" s="390" t="str">
        <f>IFERROR(IF(LEN(INDEX(PlansAndNotes!$B$6:$B$2005,ROW(A400)-ROW($B$3)))=0,"",INDEX(PlansAndNotes!$B$6:$B$2005,ROW(A400)-ROW($B$3))),"")</f>
        <v/>
      </c>
      <c r="C400" s="361" t="str">
        <f t="shared" si="66"/>
        <v/>
      </c>
      <c r="D400" s="361" t="str">
        <f>IFERROR(IF(LEN(C400)&gt;0,IF(LEN(INDEX(TasksList!$C$6:$C$1005,MATCH(C400,TasksList!$B$6:$B$1005,0),1))=0,"",INDEX(TasksList!$C$6:$C$1005,MATCH(C400,TasksList!$B$6:$B$1005,0),1)),""),"")</f>
        <v/>
      </c>
      <c r="E400" s="361" t="str">
        <f>IFERROR(IF(LEN(C400)&gt;0,IF(LEN(INDEX(TasksList!$F$6:$F$1005,MATCH(C400,TasksList!$B$6:$B$1005,0),1))=0,"not set!",INDEX(TasksList!$F$6:$F$1005,MATCH(C400,TasksList!$B$6:$B$1005,0),1)),""),"")</f>
        <v/>
      </c>
      <c r="F400" s="360" t="str">
        <f>IFERROR(IF(LEN(D400)&gt;0,IF(LEN(INDEX(AdressBook!$D$6:$D$25,MATCH(D400,AdressBook!$B$6:$B$25,0),1))=0,"",INDEX(AdressBook!$D$6:$D$25,MATCH(D400,AdressBook!$B$6:$B$25,0),1)),""),"")</f>
        <v/>
      </c>
      <c r="G400" s="361" t="str">
        <f>IFERROR(IF(LEN(INDEX(PlansAndNotes!$F$6:$F$2005,ROW(B400)-ROW($C$3)))=0,"",INDEX(PlansAndNotes!$F$6:$F$2005,ROW(B400)-ROW($C$3))),"")</f>
        <v/>
      </c>
      <c r="H400" s="361" t="str">
        <f>IFERROR(IF(LEN(C400)&gt;0,IF(LEN(INDEX(TasksList!$G$6:$G$1005,MATCH(C400,TasksList!$B$6:$B$1005,0),1))=0,"",INDEX(TasksList!$G$6:$G$1005,MATCH(C400,TasksList!$B$6:$B$1005,0),1)),""),"")</f>
        <v/>
      </c>
      <c r="I400" s="381"/>
      <c r="J400" s="402" t="str">
        <f>IF(LEN(INDEX(TasksList!$B$6:$B$1005,ROW(J397),1))=0,"",INDEX(TasksList!$B$6:$B$1005,ROW(J397),1)&amp;" - "&amp;INDEX(TasksList!$D$6:$D$1005,ROW(J397),1))</f>
        <v/>
      </c>
      <c r="K400" s="402"/>
      <c r="L400" s="399" t="str">
        <f t="array" ref="L400">IFERROR(INDEX($J$4:$J$1003,SMALL($K$4:$K$1003,ROW(L400)-3),1),"")</f>
        <v/>
      </c>
      <c r="M400" s="206"/>
      <c r="N400" s="362" t="str">
        <f>IFERROR(IF(LEN(INDEX(PlansAndNotes!$D$6:$D$4005,ROW(B400)-ROW($C$3)))=0,"",INDEX(PlansAndNotes!$D$6:$D$4005,ROW(B400)-ROW($C$3))),"")</f>
        <v/>
      </c>
      <c r="O400" s="165" t="str">
        <f t="shared" si="67"/>
        <v/>
      </c>
      <c r="P400" s="363" t="str">
        <f>IFERROR(IF(LEN(INDEX(PlansAndNotes!$E$6:$E$4005,ROW(B400)-ROW($C$3)))=0,"",INDEX(PlansAndNotes!$E$6:$E$4005,ROW(B400)-ROW($C$3))),"")</f>
        <v/>
      </c>
      <c r="Q400" s="363" t="str">
        <f>IFERROR(IF(LEN(INDEX(PlansAndNotes!$G$6:$G$4005,ROW(B400)-ROW($C$3)))=0,"",INDEX(PlansAndNotes!$G$6:$G$4005,ROW(B400)-ROW($C$3))),"")</f>
        <v/>
      </c>
      <c r="R400" s="361" t="str">
        <f>IFERROR(IF(LEN(D400)&gt;0,IF(LEN(INDEX(AdressBook!$C$6:$C$25,MATCH(D400,AdressBook!$B$6:$B$25,0),1))=0,"",INDEX(AdressBook!$C$6:$C$25,MATCH(D400,AdressBook!$B$6:$B$25,0),1)),""),"")</f>
        <v/>
      </c>
      <c r="S400" s="165">
        <f>IF(LEN(C400)&gt;0,IFERROR(IF(MATCH(C400,C401:$C$4004,0)&gt;0,-1,ROW(S400)-ROW($S$3)),ROW(S400)-ROW($S$3)),-1)</f>
        <v>-1</v>
      </c>
      <c r="T400" s="165">
        <f t="shared" si="68"/>
        <v>0</v>
      </c>
      <c r="U400" s="165" t="str">
        <f t="shared" si="69"/>
        <v/>
      </c>
      <c r="V400" s="165" t="str">
        <f>IFERROR(IF(OR(C400="",S400&lt;0),"",IF(SUBTOTAL(3,C400:C400)=0,-1,SUBTOTAL(3,$C$4:C400))),"")</f>
        <v/>
      </c>
      <c r="W400" s="156" t="str">
        <f t="array" ref="W400">IF(LEN(C400)&gt;0,IFERROR(IF(MATCH(C400,$C$3:$C399,0)&gt;0,N400-INDEX($N$3:N399,SUMPRODUCT(MAX(ROW($C$3:$C399)*(C400=$C$3:$C399)))-2,1),""),""),"")</f>
        <v/>
      </c>
      <c r="X400" s="156">
        <f t="shared" ca="1" si="70"/>
        <v>1</v>
      </c>
      <c r="Y400" s="156">
        <f t="shared" ca="1" si="71"/>
        <v>1</v>
      </c>
      <c r="AB400" s="406"/>
      <c r="AC400" s="380"/>
      <c r="AD400" s="380">
        <f t="shared" si="72"/>
        <v>0</v>
      </c>
      <c r="AQ400" s="165" t="str">
        <f t="shared" si="73"/>
        <v/>
      </c>
      <c r="AR400" s="167" t="str">
        <f t="array" ref="AR400" xml:space="preserve"> IFERROR( IF(OR(DATERANGE="All Data",DATERANGE=""), INDEX(Calculations!$AC$7:$AC$506,SMALL(IF(Calculations!$AC$7:$AC$506&lt;&gt;"0",ROW($AQ$6:$AQ$505)-ROW(INDEX($AQ$6:$AQ$505,1,1))+1),AQ400),1),INDEX(Calculations!$AD$7:$AD$506,SMALL(IF(Calculations!$AD$7:$AD$506&lt;&gt;0,ROW($AQ$6:$AQ$505)-ROW(INDEX($AQ$6:$AQ$505,1,1))+1),AQ400),1)),"")</f>
        <v/>
      </c>
      <c r="AS400" s="164" t="str">
        <f t="array" ref="AS400" xml:space="preserve"> IFERROR(IF(OR(DATERANGE="All Data",DATERANGE=""),INDEX(AdressBook!$B$6:$B$505,SMALL(IF(Calculations!$AC$7:$AC$506&lt;&gt;"0",ROW($AQ$6:$AQ$505)-ROW(INDEX($AQ$6:$AQ$505,1,1))+1),AQ400),1),INDEX(AdressBook!$B$6:$B$505,SMALL(IF(Calculations!$AD$7:$AD$506&lt;&gt;0,ROW($AQ$6:$AQ$505)-ROW(INDEX($AQ$6:$AQ$505,1,1))+1),AQ400),1)),"")</f>
        <v/>
      </c>
      <c r="AT400" s="227" t="str">
        <f t="shared" si="74"/>
        <v/>
      </c>
      <c r="AV400" s="199"/>
      <c r="AW400" s="199"/>
    </row>
    <row r="401" spans="2:49" hidden="1" x14ac:dyDescent="0.25">
      <c r="B401" s="390" t="str">
        <f>IFERROR(IF(LEN(INDEX(PlansAndNotes!$B$6:$B$2005,ROW(A401)-ROW($B$3)))=0,"",INDEX(PlansAndNotes!$B$6:$B$2005,ROW(A401)-ROW($B$3))),"")</f>
        <v/>
      </c>
      <c r="C401" s="361" t="str">
        <f t="shared" si="66"/>
        <v/>
      </c>
      <c r="D401" s="361" t="str">
        <f>IFERROR(IF(LEN(C401)&gt;0,IF(LEN(INDEX(TasksList!$C$6:$C$1005,MATCH(C401,TasksList!$B$6:$B$1005,0),1))=0,"",INDEX(TasksList!$C$6:$C$1005,MATCH(C401,TasksList!$B$6:$B$1005,0),1)),""),"")</f>
        <v/>
      </c>
      <c r="E401" s="361" t="str">
        <f>IFERROR(IF(LEN(C401)&gt;0,IF(LEN(INDEX(TasksList!$F$6:$F$1005,MATCH(C401,TasksList!$B$6:$B$1005,0),1))=0,"not set!",INDEX(TasksList!$F$6:$F$1005,MATCH(C401,TasksList!$B$6:$B$1005,0),1)),""),"")</f>
        <v/>
      </c>
      <c r="F401" s="360" t="str">
        <f>IFERROR(IF(LEN(D401)&gt;0,IF(LEN(INDEX(AdressBook!$D$6:$D$25,MATCH(D401,AdressBook!$B$6:$B$25,0),1))=0,"",INDEX(AdressBook!$D$6:$D$25,MATCH(D401,AdressBook!$B$6:$B$25,0),1)),""),"")</f>
        <v/>
      </c>
      <c r="G401" s="361" t="str">
        <f>IFERROR(IF(LEN(INDEX(PlansAndNotes!$F$6:$F$2005,ROW(B401)-ROW($C$3)))=0,"",INDEX(PlansAndNotes!$F$6:$F$2005,ROW(B401)-ROW($C$3))),"")</f>
        <v/>
      </c>
      <c r="H401" s="361" t="str">
        <f>IFERROR(IF(LEN(C401)&gt;0,IF(LEN(INDEX(TasksList!$G$6:$G$1005,MATCH(C401,TasksList!$B$6:$B$1005,0),1))=0,"",INDEX(TasksList!$G$6:$G$1005,MATCH(C401,TasksList!$B$6:$B$1005,0),1)),""),"")</f>
        <v/>
      </c>
      <c r="I401" s="381"/>
      <c r="J401" s="402" t="str">
        <f>IF(LEN(INDEX(TasksList!$B$6:$B$1005,ROW(J398),1))=0,"",INDEX(TasksList!$B$6:$B$1005,ROW(J398),1)&amp;" - "&amp;INDEX(TasksList!$D$6:$D$1005,ROW(J398),1))</f>
        <v/>
      </c>
      <c r="K401" s="402"/>
      <c r="L401" s="399" t="str">
        <f t="array" ref="L401">IFERROR(INDEX($J$4:$J$1003,SMALL($K$4:$K$1003,ROW(L401)-3),1),"")</f>
        <v/>
      </c>
      <c r="M401" s="206"/>
      <c r="N401" s="362" t="str">
        <f>IFERROR(IF(LEN(INDEX(PlansAndNotes!$D$6:$D$4005,ROW(B401)-ROW($C$3)))=0,"",INDEX(PlansAndNotes!$D$6:$D$4005,ROW(B401)-ROW($C$3))),"")</f>
        <v/>
      </c>
      <c r="O401" s="165" t="str">
        <f t="shared" si="67"/>
        <v/>
      </c>
      <c r="P401" s="363" t="str">
        <f>IFERROR(IF(LEN(INDEX(PlansAndNotes!$E$6:$E$4005,ROW(B401)-ROW($C$3)))=0,"",INDEX(PlansAndNotes!$E$6:$E$4005,ROW(B401)-ROW($C$3))),"")</f>
        <v/>
      </c>
      <c r="Q401" s="363" t="str">
        <f>IFERROR(IF(LEN(INDEX(PlansAndNotes!$G$6:$G$4005,ROW(B401)-ROW($C$3)))=0,"",INDEX(PlansAndNotes!$G$6:$G$4005,ROW(B401)-ROW($C$3))),"")</f>
        <v/>
      </c>
      <c r="R401" s="361" t="str">
        <f>IFERROR(IF(LEN(D401)&gt;0,IF(LEN(INDEX(AdressBook!$C$6:$C$25,MATCH(D401,AdressBook!$B$6:$B$25,0),1))=0,"",INDEX(AdressBook!$C$6:$C$25,MATCH(D401,AdressBook!$B$6:$B$25,0),1)),""),"")</f>
        <v/>
      </c>
      <c r="S401" s="165">
        <f>IF(LEN(C401)&gt;0,IFERROR(IF(MATCH(C401,C402:$C$4004,0)&gt;0,-1,ROW(S401)-ROW($S$3)),ROW(S401)-ROW($S$3)),-1)</f>
        <v>-1</v>
      </c>
      <c r="T401" s="165">
        <f t="shared" si="68"/>
        <v>0</v>
      </c>
      <c r="U401" s="165" t="str">
        <f t="shared" si="69"/>
        <v/>
      </c>
      <c r="V401" s="165" t="str">
        <f>IFERROR(IF(OR(C401="",S401&lt;0),"",IF(SUBTOTAL(3,C401:C401)=0,-1,SUBTOTAL(3,$C$4:C401))),"")</f>
        <v/>
      </c>
      <c r="W401" s="156" t="str">
        <f t="array" ref="W401">IF(LEN(C401)&gt;0,IFERROR(IF(MATCH(C401,$C$3:$C400,0)&gt;0,N401-INDEX($N$3:N400,SUMPRODUCT(MAX(ROW($C$3:$C400)*(C401=$C$3:$C400)))-2,1),""),""),"")</f>
        <v/>
      </c>
      <c r="X401" s="156">
        <f t="shared" ca="1" si="70"/>
        <v>1</v>
      </c>
      <c r="Y401" s="156">
        <f t="shared" ca="1" si="71"/>
        <v>1</v>
      </c>
      <c r="AB401" s="406"/>
      <c r="AC401" s="380"/>
      <c r="AD401" s="380">
        <f t="shared" si="72"/>
        <v>0</v>
      </c>
      <c r="AQ401" s="165" t="str">
        <f t="shared" si="73"/>
        <v/>
      </c>
      <c r="AR401" s="167" t="str">
        <f t="array" ref="AR401" xml:space="preserve"> IFERROR( IF(OR(DATERANGE="All Data",DATERANGE=""), INDEX(Calculations!$AC$7:$AC$506,SMALL(IF(Calculations!$AC$7:$AC$506&lt;&gt;"0",ROW($AQ$6:$AQ$505)-ROW(INDEX($AQ$6:$AQ$505,1,1))+1),AQ401),1),INDEX(Calculations!$AD$7:$AD$506,SMALL(IF(Calculations!$AD$7:$AD$506&lt;&gt;0,ROW($AQ$6:$AQ$505)-ROW(INDEX($AQ$6:$AQ$505,1,1))+1),AQ401),1)),"")</f>
        <v/>
      </c>
      <c r="AS401" s="164" t="str">
        <f t="array" ref="AS401" xml:space="preserve"> IFERROR(IF(OR(DATERANGE="All Data",DATERANGE=""),INDEX(AdressBook!$B$6:$B$505,SMALL(IF(Calculations!$AC$7:$AC$506&lt;&gt;"0",ROW($AQ$6:$AQ$505)-ROW(INDEX($AQ$6:$AQ$505,1,1))+1),AQ401),1),INDEX(AdressBook!$B$6:$B$505,SMALL(IF(Calculations!$AD$7:$AD$506&lt;&gt;0,ROW($AQ$6:$AQ$505)-ROW(INDEX($AQ$6:$AQ$505,1,1))+1),AQ401),1)),"")</f>
        <v/>
      </c>
      <c r="AT401" s="227" t="str">
        <f t="shared" si="74"/>
        <v/>
      </c>
      <c r="AV401" s="199"/>
      <c r="AW401" s="199"/>
    </row>
    <row r="402" spans="2:49" hidden="1" x14ac:dyDescent="0.25">
      <c r="B402" s="390" t="str">
        <f>IFERROR(IF(LEN(INDEX(PlansAndNotes!$B$6:$B$2005,ROW(A402)-ROW($B$3)))=0,"",INDEX(PlansAndNotes!$B$6:$B$2005,ROW(A402)-ROW($B$3))),"")</f>
        <v/>
      </c>
      <c r="C402" s="361" t="str">
        <f t="shared" si="66"/>
        <v/>
      </c>
      <c r="D402" s="361" t="str">
        <f>IFERROR(IF(LEN(C402)&gt;0,IF(LEN(INDEX(TasksList!$C$6:$C$1005,MATCH(C402,TasksList!$B$6:$B$1005,0),1))=0,"",INDEX(TasksList!$C$6:$C$1005,MATCH(C402,TasksList!$B$6:$B$1005,0),1)),""),"")</f>
        <v/>
      </c>
      <c r="E402" s="361" t="str">
        <f>IFERROR(IF(LEN(C402)&gt;0,IF(LEN(INDEX(TasksList!$F$6:$F$1005,MATCH(C402,TasksList!$B$6:$B$1005,0),1))=0,"not set!",INDEX(TasksList!$F$6:$F$1005,MATCH(C402,TasksList!$B$6:$B$1005,0),1)),""),"")</f>
        <v/>
      </c>
      <c r="F402" s="360" t="str">
        <f>IFERROR(IF(LEN(D402)&gt;0,IF(LEN(INDEX(AdressBook!$D$6:$D$25,MATCH(D402,AdressBook!$B$6:$B$25,0),1))=0,"",INDEX(AdressBook!$D$6:$D$25,MATCH(D402,AdressBook!$B$6:$B$25,0),1)),""),"")</f>
        <v/>
      </c>
      <c r="G402" s="361" t="str">
        <f>IFERROR(IF(LEN(INDEX(PlansAndNotes!$F$6:$F$2005,ROW(B402)-ROW($C$3)))=0,"",INDEX(PlansAndNotes!$F$6:$F$2005,ROW(B402)-ROW($C$3))),"")</f>
        <v/>
      </c>
      <c r="H402" s="361" t="str">
        <f>IFERROR(IF(LEN(C402)&gt;0,IF(LEN(INDEX(TasksList!$G$6:$G$1005,MATCH(C402,TasksList!$B$6:$B$1005,0),1))=0,"",INDEX(TasksList!$G$6:$G$1005,MATCH(C402,TasksList!$B$6:$B$1005,0),1)),""),"")</f>
        <v/>
      </c>
      <c r="I402" s="381"/>
      <c r="J402" s="402" t="str">
        <f>IF(LEN(INDEX(TasksList!$B$6:$B$1005,ROW(J399),1))=0,"",INDEX(TasksList!$B$6:$B$1005,ROW(J399),1)&amp;" - "&amp;INDEX(TasksList!$D$6:$D$1005,ROW(J399),1))</f>
        <v/>
      </c>
      <c r="K402" s="402"/>
      <c r="L402" s="399" t="str">
        <f t="array" ref="L402">IFERROR(INDEX($J$4:$J$1003,SMALL($K$4:$K$1003,ROW(L402)-3),1),"")</f>
        <v/>
      </c>
      <c r="M402" s="206"/>
      <c r="N402" s="362" t="str">
        <f>IFERROR(IF(LEN(INDEX(PlansAndNotes!$D$6:$D$4005,ROW(B402)-ROW($C$3)))=0,"",INDEX(PlansAndNotes!$D$6:$D$4005,ROW(B402)-ROW($C$3))),"")</f>
        <v/>
      </c>
      <c r="O402" s="165" t="str">
        <f t="shared" si="67"/>
        <v/>
      </c>
      <c r="P402" s="363" t="str">
        <f>IFERROR(IF(LEN(INDEX(PlansAndNotes!$E$6:$E$4005,ROW(B402)-ROW($C$3)))=0,"",INDEX(PlansAndNotes!$E$6:$E$4005,ROW(B402)-ROW($C$3))),"")</f>
        <v/>
      </c>
      <c r="Q402" s="363" t="str">
        <f>IFERROR(IF(LEN(INDEX(PlansAndNotes!$G$6:$G$4005,ROW(B402)-ROW($C$3)))=0,"",INDEX(PlansAndNotes!$G$6:$G$4005,ROW(B402)-ROW($C$3))),"")</f>
        <v/>
      </c>
      <c r="R402" s="361" t="str">
        <f>IFERROR(IF(LEN(D402)&gt;0,IF(LEN(INDEX(AdressBook!$C$6:$C$25,MATCH(D402,AdressBook!$B$6:$B$25,0),1))=0,"",INDEX(AdressBook!$C$6:$C$25,MATCH(D402,AdressBook!$B$6:$B$25,0),1)),""),"")</f>
        <v/>
      </c>
      <c r="S402" s="165">
        <f>IF(LEN(C402)&gt;0,IFERROR(IF(MATCH(C402,C403:$C$4004,0)&gt;0,-1,ROW(S402)-ROW($S$3)),ROW(S402)-ROW($S$3)),-1)</f>
        <v>-1</v>
      </c>
      <c r="T402" s="165">
        <f t="shared" si="68"/>
        <v>0</v>
      </c>
      <c r="U402" s="165" t="str">
        <f t="shared" si="69"/>
        <v/>
      </c>
      <c r="V402" s="165" t="str">
        <f>IFERROR(IF(OR(C402="",S402&lt;0),"",IF(SUBTOTAL(3,C402:C402)=0,-1,SUBTOTAL(3,$C$4:C402))),"")</f>
        <v/>
      </c>
      <c r="W402" s="156" t="str">
        <f t="array" ref="W402">IF(LEN(C402)&gt;0,IFERROR(IF(MATCH(C402,$C$3:$C401,0)&gt;0,N402-INDEX($N$3:N401,SUMPRODUCT(MAX(ROW($C$3:$C401)*(C402=$C$3:$C401)))-2,1),""),""),"")</f>
        <v/>
      </c>
      <c r="X402" s="156">
        <f t="shared" ca="1" si="70"/>
        <v>1</v>
      </c>
      <c r="Y402" s="156">
        <f t="shared" ca="1" si="71"/>
        <v>1</v>
      </c>
      <c r="AB402" s="406"/>
      <c r="AC402" s="380"/>
      <c r="AD402" s="380">
        <f t="shared" si="72"/>
        <v>0</v>
      </c>
      <c r="AQ402" s="165" t="str">
        <f t="shared" si="73"/>
        <v/>
      </c>
      <c r="AR402" s="167" t="str">
        <f t="array" ref="AR402" xml:space="preserve"> IFERROR( IF(OR(DATERANGE="All Data",DATERANGE=""), INDEX(Calculations!$AC$7:$AC$506,SMALL(IF(Calculations!$AC$7:$AC$506&lt;&gt;"0",ROW($AQ$6:$AQ$505)-ROW(INDEX($AQ$6:$AQ$505,1,1))+1),AQ402),1),INDEX(Calculations!$AD$7:$AD$506,SMALL(IF(Calculations!$AD$7:$AD$506&lt;&gt;0,ROW($AQ$6:$AQ$505)-ROW(INDEX($AQ$6:$AQ$505,1,1))+1),AQ402),1)),"")</f>
        <v/>
      </c>
      <c r="AS402" s="164" t="str">
        <f t="array" ref="AS402" xml:space="preserve"> IFERROR(IF(OR(DATERANGE="All Data",DATERANGE=""),INDEX(AdressBook!$B$6:$B$505,SMALL(IF(Calculations!$AC$7:$AC$506&lt;&gt;"0",ROW($AQ$6:$AQ$505)-ROW(INDEX($AQ$6:$AQ$505,1,1))+1),AQ402),1),INDEX(AdressBook!$B$6:$B$505,SMALL(IF(Calculations!$AD$7:$AD$506&lt;&gt;0,ROW($AQ$6:$AQ$505)-ROW(INDEX($AQ$6:$AQ$505,1,1))+1),AQ402),1)),"")</f>
        <v/>
      </c>
      <c r="AT402" s="227" t="str">
        <f t="shared" si="74"/>
        <v/>
      </c>
      <c r="AV402" s="199"/>
      <c r="AW402" s="199"/>
    </row>
    <row r="403" spans="2:49" hidden="1" x14ac:dyDescent="0.25">
      <c r="B403" s="390" t="str">
        <f>IFERROR(IF(LEN(INDEX(PlansAndNotes!$B$6:$B$2005,ROW(A403)-ROW($B$3)))=0,"",INDEX(PlansAndNotes!$B$6:$B$2005,ROW(A403)-ROW($B$3))),"")</f>
        <v/>
      </c>
      <c r="C403" s="361" t="str">
        <f t="shared" si="66"/>
        <v/>
      </c>
      <c r="D403" s="361" t="str">
        <f>IFERROR(IF(LEN(C403)&gt;0,IF(LEN(INDEX(TasksList!$C$6:$C$1005,MATCH(C403,TasksList!$B$6:$B$1005,0),1))=0,"",INDEX(TasksList!$C$6:$C$1005,MATCH(C403,TasksList!$B$6:$B$1005,0),1)),""),"")</f>
        <v/>
      </c>
      <c r="E403" s="361" t="str">
        <f>IFERROR(IF(LEN(C403)&gt;0,IF(LEN(INDEX(TasksList!$F$6:$F$1005,MATCH(C403,TasksList!$B$6:$B$1005,0),1))=0,"not set!",INDEX(TasksList!$F$6:$F$1005,MATCH(C403,TasksList!$B$6:$B$1005,0),1)),""),"")</f>
        <v/>
      </c>
      <c r="F403" s="360" t="str">
        <f>IFERROR(IF(LEN(D403)&gt;0,IF(LEN(INDEX(AdressBook!$D$6:$D$25,MATCH(D403,AdressBook!$B$6:$B$25,0),1))=0,"",INDEX(AdressBook!$D$6:$D$25,MATCH(D403,AdressBook!$B$6:$B$25,0),1)),""),"")</f>
        <v/>
      </c>
      <c r="G403" s="361" t="str">
        <f>IFERROR(IF(LEN(INDEX(PlansAndNotes!$F$6:$F$2005,ROW(B403)-ROW($C$3)))=0,"",INDEX(PlansAndNotes!$F$6:$F$2005,ROW(B403)-ROW($C$3))),"")</f>
        <v/>
      </c>
      <c r="H403" s="361" t="str">
        <f>IFERROR(IF(LEN(C403)&gt;0,IF(LEN(INDEX(TasksList!$G$6:$G$1005,MATCH(C403,TasksList!$B$6:$B$1005,0),1))=0,"",INDEX(TasksList!$G$6:$G$1005,MATCH(C403,TasksList!$B$6:$B$1005,0),1)),""),"")</f>
        <v/>
      </c>
      <c r="I403" s="381"/>
      <c r="J403" s="402" t="str">
        <f>IF(LEN(INDEX(TasksList!$B$6:$B$1005,ROW(J400),1))=0,"",INDEX(TasksList!$B$6:$B$1005,ROW(J400),1)&amp;" - "&amp;INDEX(TasksList!$D$6:$D$1005,ROW(J400),1))</f>
        <v/>
      </c>
      <c r="K403" s="402"/>
      <c r="L403" s="399" t="str">
        <f t="array" ref="L403">IFERROR(INDEX($J$4:$J$1003,SMALL($K$4:$K$1003,ROW(L403)-3),1),"")</f>
        <v/>
      </c>
      <c r="M403" s="206"/>
      <c r="N403" s="362" t="str">
        <f>IFERROR(IF(LEN(INDEX(PlansAndNotes!$D$6:$D$4005,ROW(B403)-ROW($C$3)))=0,"",INDEX(PlansAndNotes!$D$6:$D$4005,ROW(B403)-ROW($C$3))),"")</f>
        <v/>
      </c>
      <c r="O403" s="165" t="str">
        <f t="shared" si="67"/>
        <v/>
      </c>
      <c r="P403" s="363" t="str">
        <f>IFERROR(IF(LEN(INDEX(PlansAndNotes!$E$6:$E$4005,ROW(B403)-ROW($C$3)))=0,"",INDEX(PlansAndNotes!$E$6:$E$4005,ROW(B403)-ROW($C$3))),"")</f>
        <v/>
      </c>
      <c r="Q403" s="363" t="str">
        <f>IFERROR(IF(LEN(INDEX(PlansAndNotes!$G$6:$G$4005,ROW(B403)-ROW($C$3)))=0,"",INDEX(PlansAndNotes!$G$6:$G$4005,ROW(B403)-ROW($C$3))),"")</f>
        <v/>
      </c>
      <c r="R403" s="361" t="str">
        <f>IFERROR(IF(LEN(D403)&gt;0,IF(LEN(INDEX(AdressBook!$C$6:$C$25,MATCH(D403,AdressBook!$B$6:$B$25,0),1))=0,"",INDEX(AdressBook!$C$6:$C$25,MATCH(D403,AdressBook!$B$6:$B$25,0),1)),""),"")</f>
        <v/>
      </c>
      <c r="S403" s="165">
        <f>IF(LEN(C403)&gt;0,IFERROR(IF(MATCH(C403,C404:$C$4004,0)&gt;0,-1,ROW(S403)-ROW($S$3)),ROW(S403)-ROW($S$3)),-1)</f>
        <v>-1</v>
      </c>
      <c r="T403" s="165">
        <f t="shared" si="68"/>
        <v>0</v>
      </c>
      <c r="U403" s="165" t="str">
        <f t="shared" si="69"/>
        <v/>
      </c>
      <c r="V403" s="165" t="str">
        <f>IFERROR(IF(OR(C403="",S403&lt;0),"",IF(SUBTOTAL(3,C403:C403)=0,-1,SUBTOTAL(3,$C$4:C403))),"")</f>
        <v/>
      </c>
      <c r="W403" s="156" t="str">
        <f t="array" ref="W403">IF(LEN(C403)&gt;0,IFERROR(IF(MATCH(C403,$C$3:$C402,0)&gt;0,N403-INDEX($N$3:N402,SUMPRODUCT(MAX(ROW($C$3:$C402)*(C403=$C$3:$C402)))-2,1),""),""),"")</f>
        <v/>
      </c>
      <c r="X403" s="156">
        <f t="shared" ca="1" si="70"/>
        <v>1</v>
      </c>
      <c r="Y403" s="156">
        <f t="shared" ca="1" si="71"/>
        <v>1</v>
      </c>
      <c r="AB403" s="406"/>
      <c r="AC403" s="380"/>
      <c r="AD403" s="380">
        <f t="shared" si="72"/>
        <v>0</v>
      </c>
      <c r="AQ403" s="165" t="str">
        <f t="shared" si="73"/>
        <v/>
      </c>
      <c r="AR403" s="167" t="str">
        <f t="array" ref="AR403" xml:space="preserve"> IFERROR( IF(OR(DATERANGE="All Data",DATERANGE=""), INDEX(Calculations!$AC$7:$AC$506,SMALL(IF(Calculations!$AC$7:$AC$506&lt;&gt;"0",ROW($AQ$6:$AQ$505)-ROW(INDEX($AQ$6:$AQ$505,1,1))+1),AQ403),1),INDEX(Calculations!$AD$7:$AD$506,SMALL(IF(Calculations!$AD$7:$AD$506&lt;&gt;0,ROW($AQ$6:$AQ$505)-ROW(INDEX($AQ$6:$AQ$505,1,1))+1),AQ403),1)),"")</f>
        <v/>
      </c>
      <c r="AS403" s="164" t="str">
        <f t="array" ref="AS403" xml:space="preserve"> IFERROR(IF(OR(DATERANGE="All Data",DATERANGE=""),INDEX(AdressBook!$B$6:$B$505,SMALL(IF(Calculations!$AC$7:$AC$506&lt;&gt;"0",ROW($AQ$6:$AQ$505)-ROW(INDEX($AQ$6:$AQ$505,1,1))+1),AQ403),1),INDEX(AdressBook!$B$6:$B$505,SMALL(IF(Calculations!$AD$7:$AD$506&lt;&gt;0,ROW($AQ$6:$AQ$505)-ROW(INDEX($AQ$6:$AQ$505,1,1))+1),AQ403),1)),"")</f>
        <v/>
      </c>
      <c r="AT403" s="227" t="str">
        <f t="shared" si="74"/>
        <v/>
      </c>
      <c r="AV403" s="199"/>
      <c r="AW403" s="199"/>
    </row>
    <row r="404" spans="2:49" hidden="1" x14ac:dyDescent="0.25">
      <c r="B404" s="390" t="str">
        <f>IFERROR(IF(LEN(INDEX(PlansAndNotes!$B$6:$B$2005,ROW(A404)-ROW($B$3)))=0,"",INDEX(PlansAndNotes!$B$6:$B$2005,ROW(A404)-ROW($B$3))),"")</f>
        <v/>
      </c>
      <c r="C404" s="361" t="str">
        <f t="shared" si="66"/>
        <v/>
      </c>
      <c r="D404" s="361" t="str">
        <f>IFERROR(IF(LEN(C404)&gt;0,IF(LEN(INDEX(TasksList!$C$6:$C$1005,MATCH(C404,TasksList!$B$6:$B$1005,0),1))=0,"",INDEX(TasksList!$C$6:$C$1005,MATCH(C404,TasksList!$B$6:$B$1005,0),1)),""),"")</f>
        <v/>
      </c>
      <c r="E404" s="361" t="str">
        <f>IFERROR(IF(LEN(C404)&gt;0,IF(LEN(INDEX(TasksList!$F$6:$F$1005,MATCH(C404,TasksList!$B$6:$B$1005,0),1))=0,"not set!",INDEX(TasksList!$F$6:$F$1005,MATCH(C404,TasksList!$B$6:$B$1005,0),1)),""),"")</f>
        <v/>
      </c>
      <c r="F404" s="360" t="str">
        <f>IFERROR(IF(LEN(D404)&gt;0,IF(LEN(INDEX(AdressBook!$D$6:$D$25,MATCH(D404,AdressBook!$B$6:$B$25,0),1))=0,"",INDEX(AdressBook!$D$6:$D$25,MATCH(D404,AdressBook!$B$6:$B$25,0),1)),""),"")</f>
        <v/>
      </c>
      <c r="G404" s="361" t="str">
        <f>IFERROR(IF(LEN(INDEX(PlansAndNotes!$F$6:$F$2005,ROW(B404)-ROW($C$3)))=0,"",INDEX(PlansAndNotes!$F$6:$F$2005,ROW(B404)-ROW($C$3))),"")</f>
        <v/>
      </c>
      <c r="H404" s="361" t="str">
        <f>IFERROR(IF(LEN(C404)&gt;0,IF(LEN(INDEX(TasksList!$G$6:$G$1005,MATCH(C404,TasksList!$B$6:$B$1005,0),1))=0,"",INDEX(TasksList!$G$6:$G$1005,MATCH(C404,TasksList!$B$6:$B$1005,0),1)),""),"")</f>
        <v/>
      </c>
      <c r="I404" s="381"/>
      <c r="J404" s="402" t="str">
        <f>IF(LEN(INDEX(TasksList!$B$6:$B$1005,ROW(J401),1))=0,"",INDEX(TasksList!$B$6:$B$1005,ROW(J401),1)&amp;" - "&amp;INDEX(TasksList!$D$6:$D$1005,ROW(J401),1))</f>
        <v/>
      </c>
      <c r="K404" s="402"/>
      <c r="L404" s="399" t="str">
        <f t="array" ref="L404">IFERROR(INDEX($J$4:$J$1003,SMALL($K$4:$K$1003,ROW(L404)-3),1),"")</f>
        <v/>
      </c>
      <c r="M404" s="206"/>
      <c r="N404" s="362" t="str">
        <f>IFERROR(IF(LEN(INDEX(PlansAndNotes!$D$6:$D$4005,ROW(B404)-ROW($C$3)))=0,"",INDEX(PlansAndNotes!$D$6:$D$4005,ROW(B404)-ROW($C$3))),"")</f>
        <v/>
      </c>
      <c r="O404" s="165" t="str">
        <f t="shared" si="67"/>
        <v/>
      </c>
      <c r="P404" s="363" t="str">
        <f>IFERROR(IF(LEN(INDEX(PlansAndNotes!$E$6:$E$4005,ROW(B404)-ROW($C$3)))=0,"",INDEX(PlansAndNotes!$E$6:$E$4005,ROW(B404)-ROW($C$3))),"")</f>
        <v/>
      </c>
      <c r="Q404" s="363" t="str">
        <f>IFERROR(IF(LEN(INDEX(PlansAndNotes!$G$6:$G$4005,ROW(B404)-ROW($C$3)))=0,"",INDEX(PlansAndNotes!$G$6:$G$4005,ROW(B404)-ROW($C$3))),"")</f>
        <v/>
      </c>
      <c r="R404" s="361" t="str">
        <f>IFERROR(IF(LEN(D404)&gt;0,IF(LEN(INDEX(AdressBook!$C$6:$C$25,MATCH(D404,AdressBook!$B$6:$B$25,0),1))=0,"",INDEX(AdressBook!$C$6:$C$25,MATCH(D404,AdressBook!$B$6:$B$25,0),1)),""),"")</f>
        <v/>
      </c>
      <c r="S404" s="165">
        <f>IF(LEN(C404)&gt;0,IFERROR(IF(MATCH(C404,C405:$C$4004,0)&gt;0,-1,ROW(S404)-ROW($S$3)),ROW(S404)-ROW($S$3)),-1)</f>
        <v>-1</v>
      </c>
      <c r="T404" s="165">
        <f t="shared" si="68"/>
        <v>0</v>
      </c>
      <c r="U404" s="165" t="str">
        <f t="shared" si="69"/>
        <v/>
      </c>
      <c r="V404" s="165" t="str">
        <f>IFERROR(IF(OR(C404="",S404&lt;0),"",IF(SUBTOTAL(3,C404:C404)=0,-1,SUBTOTAL(3,$C$4:C404))),"")</f>
        <v/>
      </c>
      <c r="W404" s="156" t="str">
        <f t="array" ref="W404">IF(LEN(C404)&gt;0,IFERROR(IF(MATCH(C404,$C$3:$C403,0)&gt;0,N404-INDEX($N$3:N403,SUMPRODUCT(MAX(ROW($C$3:$C403)*(C404=$C$3:$C403)))-2,1),""),""),"")</f>
        <v/>
      </c>
      <c r="X404" s="156">
        <f t="shared" ca="1" si="70"/>
        <v>1</v>
      </c>
      <c r="Y404" s="156">
        <f t="shared" ca="1" si="71"/>
        <v>1</v>
      </c>
      <c r="AB404" s="406"/>
      <c r="AC404" s="380"/>
      <c r="AD404" s="380">
        <f t="shared" si="72"/>
        <v>0</v>
      </c>
      <c r="AQ404" s="165" t="str">
        <f t="shared" si="73"/>
        <v/>
      </c>
      <c r="AR404" s="167" t="str">
        <f t="array" ref="AR404" xml:space="preserve"> IFERROR( IF(OR(DATERANGE="All Data",DATERANGE=""), INDEX(Calculations!$AC$7:$AC$506,SMALL(IF(Calculations!$AC$7:$AC$506&lt;&gt;"0",ROW($AQ$6:$AQ$505)-ROW(INDEX($AQ$6:$AQ$505,1,1))+1),AQ404),1),INDEX(Calculations!$AD$7:$AD$506,SMALL(IF(Calculations!$AD$7:$AD$506&lt;&gt;0,ROW($AQ$6:$AQ$505)-ROW(INDEX($AQ$6:$AQ$505,1,1))+1),AQ404),1)),"")</f>
        <v/>
      </c>
      <c r="AS404" s="164" t="str">
        <f t="array" ref="AS404" xml:space="preserve"> IFERROR(IF(OR(DATERANGE="All Data",DATERANGE=""),INDEX(AdressBook!$B$6:$B$505,SMALL(IF(Calculations!$AC$7:$AC$506&lt;&gt;"0",ROW($AQ$6:$AQ$505)-ROW(INDEX($AQ$6:$AQ$505,1,1))+1),AQ404),1),INDEX(AdressBook!$B$6:$B$505,SMALL(IF(Calculations!$AD$7:$AD$506&lt;&gt;0,ROW($AQ$6:$AQ$505)-ROW(INDEX($AQ$6:$AQ$505,1,1))+1),AQ404),1)),"")</f>
        <v/>
      </c>
      <c r="AT404" s="227" t="str">
        <f t="shared" si="74"/>
        <v/>
      </c>
      <c r="AV404" s="199"/>
      <c r="AW404" s="199"/>
    </row>
    <row r="405" spans="2:49" hidden="1" x14ac:dyDescent="0.25">
      <c r="B405" s="390" t="str">
        <f>IFERROR(IF(LEN(INDEX(PlansAndNotes!$B$6:$B$2005,ROW(A405)-ROW($B$3)))=0,"",INDEX(PlansAndNotes!$B$6:$B$2005,ROW(A405)-ROW($B$3))),"")</f>
        <v/>
      </c>
      <c r="C405" s="361" t="str">
        <f t="shared" si="66"/>
        <v/>
      </c>
      <c r="D405" s="361" t="str">
        <f>IFERROR(IF(LEN(C405)&gt;0,IF(LEN(INDEX(TasksList!$C$6:$C$1005,MATCH(C405,TasksList!$B$6:$B$1005,0),1))=0,"",INDEX(TasksList!$C$6:$C$1005,MATCH(C405,TasksList!$B$6:$B$1005,0),1)),""),"")</f>
        <v/>
      </c>
      <c r="E405" s="361" t="str">
        <f>IFERROR(IF(LEN(C405)&gt;0,IF(LEN(INDEX(TasksList!$F$6:$F$1005,MATCH(C405,TasksList!$B$6:$B$1005,0),1))=0,"not set!",INDEX(TasksList!$F$6:$F$1005,MATCH(C405,TasksList!$B$6:$B$1005,0),1)),""),"")</f>
        <v/>
      </c>
      <c r="F405" s="360" t="str">
        <f>IFERROR(IF(LEN(D405)&gt;0,IF(LEN(INDEX(AdressBook!$D$6:$D$25,MATCH(D405,AdressBook!$B$6:$B$25,0),1))=0,"",INDEX(AdressBook!$D$6:$D$25,MATCH(D405,AdressBook!$B$6:$B$25,0),1)),""),"")</f>
        <v/>
      </c>
      <c r="G405" s="361" t="str">
        <f>IFERROR(IF(LEN(INDEX(PlansAndNotes!$F$6:$F$2005,ROW(B405)-ROW($C$3)))=0,"",INDEX(PlansAndNotes!$F$6:$F$2005,ROW(B405)-ROW($C$3))),"")</f>
        <v/>
      </c>
      <c r="H405" s="361" t="str">
        <f>IFERROR(IF(LEN(C405)&gt;0,IF(LEN(INDEX(TasksList!$G$6:$G$1005,MATCH(C405,TasksList!$B$6:$B$1005,0),1))=0,"",INDEX(TasksList!$G$6:$G$1005,MATCH(C405,TasksList!$B$6:$B$1005,0),1)),""),"")</f>
        <v/>
      </c>
      <c r="I405" s="381"/>
      <c r="J405" s="402" t="str">
        <f>IF(LEN(INDEX(TasksList!$B$6:$B$1005,ROW(J402),1))=0,"",INDEX(TasksList!$B$6:$B$1005,ROW(J402),1)&amp;" - "&amp;INDEX(TasksList!$D$6:$D$1005,ROW(J402),1))</f>
        <v/>
      </c>
      <c r="K405" s="402"/>
      <c r="L405" s="399" t="str">
        <f t="array" ref="L405">IFERROR(INDEX($J$4:$J$1003,SMALL($K$4:$K$1003,ROW(L405)-3),1),"")</f>
        <v/>
      </c>
      <c r="M405" s="206"/>
      <c r="N405" s="362" t="str">
        <f>IFERROR(IF(LEN(INDEX(PlansAndNotes!$D$6:$D$4005,ROW(B405)-ROW($C$3)))=0,"",INDEX(PlansAndNotes!$D$6:$D$4005,ROW(B405)-ROW($C$3))),"")</f>
        <v/>
      </c>
      <c r="O405" s="165" t="str">
        <f t="shared" si="67"/>
        <v/>
      </c>
      <c r="P405" s="363" t="str">
        <f>IFERROR(IF(LEN(INDEX(PlansAndNotes!$E$6:$E$4005,ROW(B405)-ROW($C$3)))=0,"",INDEX(PlansAndNotes!$E$6:$E$4005,ROW(B405)-ROW($C$3))),"")</f>
        <v/>
      </c>
      <c r="Q405" s="363" t="str">
        <f>IFERROR(IF(LEN(INDEX(PlansAndNotes!$G$6:$G$4005,ROW(B405)-ROW($C$3)))=0,"",INDEX(PlansAndNotes!$G$6:$G$4005,ROW(B405)-ROW($C$3))),"")</f>
        <v/>
      </c>
      <c r="R405" s="361" t="str">
        <f>IFERROR(IF(LEN(D405)&gt;0,IF(LEN(INDEX(AdressBook!$C$6:$C$25,MATCH(D405,AdressBook!$B$6:$B$25,0),1))=0,"",INDEX(AdressBook!$C$6:$C$25,MATCH(D405,AdressBook!$B$6:$B$25,0),1)),""),"")</f>
        <v/>
      </c>
      <c r="S405" s="165">
        <f>IF(LEN(C405)&gt;0,IFERROR(IF(MATCH(C405,C406:$C$4004,0)&gt;0,-1,ROW(S405)-ROW($S$3)),ROW(S405)-ROW($S$3)),-1)</f>
        <v>-1</v>
      </c>
      <c r="T405" s="165">
        <f t="shared" si="68"/>
        <v>0</v>
      </c>
      <c r="U405" s="165" t="str">
        <f t="shared" si="69"/>
        <v/>
      </c>
      <c r="V405" s="165" t="str">
        <f>IFERROR(IF(OR(C405="",S405&lt;0),"",IF(SUBTOTAL(3,C405:C405)=0,-1,SUBTOTAL(3,$C$4:C405))),"")</f>
        <v/>
      </c>
      <c r="W405" s="156" t="str">
        <f t="array" ref="W405">IF(LEN(C405)&gt;0,IFERROR(IF(MATCH(C405,$C$3:$C404,0)&gt;0,N405-INDEX($N$3:N404,SUMPRODUCT(MAX(ROW($C$3:$C404)*(C405=$C$3:$C404)))-2,1),""),""),"")</f>
        <v/>
      </c>
      <c r="X405" s="156">
        <f t="shared" ca="1" si="70"/>
        <v>1</v>
      </c>
      <c r="Y405" s="156">
        <f t="shared" ca="1" si="71"/>
        <v>1</v>
      </c>
      <c r="AB405" s="406"/>
      <c r="AC405" s="380"/>
      <c r="AD405" s="380">
        <f t="shared" si="72"/>
        <v>0</v>
      </c>
      <c r="AQ405" s="165" t="str">
        <f t="shared" si="73"/>
        <v/>
      </c>
      <c r="AR405" s="167" t="str">
        <f t="array" ref="AR405" xml:space="preserve"> IFERROR( IF(OR(DATERANGE="All Data",DATERANGE=""), INDEX(Calculations!$AC$7:$AC$506,SMALL(IF(Calculations!$AC$7:$AC$506&lt;&gt;"0",ROW($AQ$6:$AQ$505)-ROW(INDEX($AQ$6:$AQ$505,1,1))+1),AQ405),1),INDEX(Calculations!$AD$7:$AD$506,SMALL(IF(Calculations!$AD$7:$AD$506&lt;&gt;0,ROW($AQ$6:$AQ$505)-ROW(INDEX($AQ$6:$AQ$505,1,1))+1),AQ405),1)),"")</f>
        <v/>
      </c>
      <c r="AS405" s="164" t="str">
        <f t="array" ref="AS405" xml:space="preserve"> IFERROR(IF(OR(DATERANGE="All Data",DATERANGE=""),INDEX(AdressBook!$B$6:$B$505,SMALL(IF(Calculations!$AC$7:$AC$506&lt;&gt;"0",ROW($AQ$6:$AQ$505)-ROW(INDEX($AQ$6:$AQ$505,1,1))+1),AQ405),1),INDEX(AdressBook!$B$6:$B$505,SMALL(IF(Calculations!$AD$7:$AD$506&lt;&gt;0,ROW($AQ$6:$AQ$505)-ROW(INDEX($AQ$6:$AQ$505,1,1))+1),AQ405),1)),"")</f>
        <v/>
      </c>
      <c r="AT405" s="227" t="str">
        <f t="shared" si="74"/>
        <v/>
      </c>
      <c r="AV405" s="199"/>
      <c r="AW405" s="199"/>
    </row>
    <row r="406" spans="2:49" hidden="1" x14ac:dyDescent="0.25">
      <c r="B406" s="390" t="str">
        <f>IFERROR(IF(LEN(INDEX(PlansAndNotes!$B$6:$B$2005,ROW(A406)-ROW($B$3)))=0,"",INDEX(PlansAndNotes!$B$6:$B$2005,ROW(A406)-ROW($B$3))),"")</f>
        <v/>
      </c>
      <c r="C406" s="361" t="str">
        <f t="shared" si="66"/>
        <v/>
      </c>
      <c r="D406" s="361" t="str">
        <f>IFERROR(IF(LEN(C406)&gt;0,IF(LEN(INDEX(TasksList!$C$6:$C$1005,MATCH(C406,TasksList!$B$6:$B$1005,0),1))=0,"",INDEX(TasksList!$C$6:$C$1005,MATCH(C406,TasksList!$B$6:$B$1005,0),1)),""),"")</f>
        <v/>
      </c>
      <c r="E406" s="361" t="str">
        <f>IFERROR(IF(LEN(C406)&gt;0,IF(LEN(INDEX(TasksList!$F$6:$F$1005,MATCH(C406,TasksList!$B$6:$B$1005,0),1))=0,"not set!",INDEX(TasksList!$F$6:$F$1005,MATCH(C406,TasksList!$B$6:$B$1005,0),1)),""),"")</f>
        <v/>
      </c>
      <c r="F406" s="360" t="str">
        <f>IFERROR(IF(LEN(D406)&gt;0,IF(LEN(INDEX(AdressBook!$D$6:$D$25,MATCH(D406,AdressBook!$B$6:$B$25,0),1))=0,"",INDEX(AdressBook!$D$6:$D$25,MATCH(D406,AdressBook!$B$6:$B$25,0),1)),""),"")</f>
        <v/>
      </c>
      <c r="G406" s="361" t="str">
        <f>IFERROR(IF(LEN(INDEX(PlansAndNotes!$F$6:$F$2005,ROW(B406)-ROW($C$3)))=0,"",INDEX(PlansAndNotes!$F$6:$F$2005,ROW(B406)-ROW($C$3))),"")</f>
        <v/>
      </c>
      <c r="H406" s="361" t="str">
        <f>IFERROR(IF(LEN(C406)&gt;0,IF(LEN(INDEX(TasksList!$G$6:$G$1005,MATCH(C406,TasksList!$B$6:$B$1005,0),1))=0,"",INDEX(TasksList!$G$6:$G$1005,MATCH(C406,TasksList!$B$6:$B$1005,0),1)),""),"")</f>
        <v/>
      </c>
      <c r="I406" s="381"/>
      <c r="J406" s="402" t="str">
        <f>IF(LEN(INDEX(TasksList!$B$6:$B$1005,ROW(J403),1))=0,"",INDEX(TasksList!$B$6:$B$1005,ROW(J403),1)&amp;" - "&amp;INDEX(TasksList!$D$6:$D$1005,ROW(J403),1))</f>
        <v/>
      </c>
      <c r="K406" s="402"/>
      <c r="L406" s="399" t="str">
        <f t="array" ref="L406">IFERROR(INDEX($J$4:$J$1003,SMALL($K$4:$K$1003,ROW(L406)-3),1),"")</f>
        <v/>
      </c>
      <c r="M406" s="206"/>
      <c r="N406" s="362" t="str">
        <f>IFERROR(IF(LEN(INDEX(PlansAndNotes!$D$6:$D$4005,ROW(B406)-ROW($C$3)))=0,"",INDEX(PlansAndNotes!$D$6:$D$4005,ROW(B406)-ROW($C$3))),"")</f>
        <v/>
      </c>
      <c r="O406" s="165" t="str">
        <f t="shared" si="67"/>
        <v/>
      </c>
      <c r="P406" s="363" t="str">
        <f>IFERROR(IF(LEN(INDEX(PlansAndNotes!$E$6:$E$4005,ROW(B406)-ROW($C$3)))=0,"",INDEX(PlansAndNotes!$E$6:$E$4005,ROW(B406)-ROW($C$3))),"")</f>
        <v/>
      </c>
      <c r="Q406" s="363" t="str">
        <f>IFERROR(IF(LEN(INDEX(PlansAndNotes!$G$6:$G$4005,ROW(B406)-ROW($C$3)))=0,"",INDEX(PlansAndNotes!$G$6:$G$4005,ROW(B406)-ROW($C$3))),"")</f>
        <v/>
      </c>
      <c r="R406" s="361" t="str">
        <f>IFERROR(IF(LEN(D406)&gt;0,IF(LEN(INDEX(AdressBook!$C$6:$C$25,MATCH(D406,AdressBook!$B$6:$B$25,0),1))=0,"",INDEX(AdressBook!$C$6:$C$25,MATCH(D406,AdressBook!$B$6:$B$25,0),1)),""),"")</f>
        <v/>
      </c>
      <c r="S406" s="165">
        <f>IF(LEN(C406)&gt;0,IFERROR(IF(MATCH(C406,C407:$C$4004,0)&gt;0,-1,ROW(S406)-ROW($S$3)),ROW(S406)-ROW($S$3)),-1)</f>
        <v>-1</v>
      </c>
      <c r="T406" s="165">
        <f t="shared" si="68"/>
        <v>0</v>
      </c>
      <c r="U406" s="165" t="str">
        <f t="shared" si="69"/>
        <v/>
      </c>
      <c r="V406" s="165" t="str">
        <f>IFERROR(IF(OR(C406="",S406&lt;0),"",IF(SUBTOTAL(3,C406:C406)=0,-1,SUBTOTAL(3,$C$4:C406))),"")</f>
        <v/>
      </c>
      <c r="W406" s="156" t="str">
        <f t="array" ref="W406">IF(LEN(C406)&gt;0,IFERROR(IF(MATCH(C406,$C$3:$C405,0)&gt;0,N406-INDEX($N$3:N405,SUMPRODUCT(MAX(ROW($C$3:$C405)*(C406=$C$3:$C405)))-2,1),""),""),"")</f>
        <v/>
      </c>
      <c r="X406" s="156">
        <f t="shared" ca="1" si="70"/>
        <v>1</v>
      </c>
      <c r="Y406" s="156">
        <f t="shared" ca="1" si="71"/>
        <v>1</v>
      </c>
      <c r="AB406" s="406"/>
      <c r="AC406" s="380"/>
      <c r="AD406" s="380">
        <f t="shared" si="72"/>
        <v>0</v>
      </c>
      <c r="AQ406" s="165" t="str">
        <f t="shared" si="73"/>
        <v/>
      </c>
      <c r="AR406" s="167" t="str">
        <f t="array" ref="AR406" xml:space="preserve"> IFERROR( IF(OR(DATERANGE="All Data",DATERANGE=""), INDEX(Calculations!$AC$7:$AC$506,SMALL(IF(Calculations!$AC$7:$AC$506&lt;&gt;"0",ROW($AQ$6:$AQ$505)-ROW(INDEX($AQ$6:$AQ$505,1,1))+1),AQ406),1),INDEX(Calculations!$AD$7:$AD$506,SMALL(IF(Calculations!$AD$7:$AD$506&lt;&gt;0,ROW($AQ$6:$AQ$505)-ROW(INDEX($AQ$6:$AQ$505,1,1))+1),AQ406),1)),"")</f>
        <v/>
      </c>
      <c r="AS406" s="164" t="str">
        <f t="array" ref="AS406" xml:space="preserve"> IFERROR(IF(OR(DATERANGE="All Data",DATERANGE=""),INDEX(AdressBook!$B$6:$B$505,SMALL(IF(Calculations!$AC$7:$AC$506&lt;&gt;"0",ROW($AQ$6:$AQ$505)-ROW(INDEX($AQ$6:$AQ$505,1,1))+1),AQ406),1),INDEX(AdressBook!$B$6:$B$505,SMALL(IF(Calculations!$AD$7:$AD$506&lt;&gt;0,ROW($AQ$6:$AQ$505)-ROW(INDEX($AQ$6:$AQ$505,1,1))+1),AQ406),1)),"")</f>
        <v/>
      </c>
      <c r="AT406" s="227" t="str">
        <f t="shared" si="74"/>
        <v/>
      </c>
      <c r="AV406" s="199"/>
      <c r="AW406" s="199"/>
    </row>
    <row r="407" spans="2:49" hidden="1" x14ac:dyDescent="0.25">
      <c r="B407" s="390" t="str">
        <f>IFERROR(IF(LEN(INDEX(PlansAndNotes!$B$6:$B$2005,ROW(A407)-ROW($B$3)))=0,"",INDEX(PlansAndNotes!$B$6:$B$2005,ROW(A407)-ROW($B$3))),"")</f>
        <v/>
      </c>
      <c r="C407" s="361" t="str">
        <f t="shared" si="66"/>
        <v/>
      </c>
      <c r="D407" s="361" t="str">
        <f>IFERROR(IF(LEN(C407)&gt;0,IF(LEN(INDEX(TasksList!$C$6:$C$1005,MATCH(C407,TasksList!$B$6:$B$1005,0),1))=0,"",INDEX(TasksList!$C$6:$C$1005,MATCH(C407,TasksList!$B$6:$B$1005,0),1)),""),"")</f>
        <v/>
      </c>
      <c r="E407" s="361" t="str">
        <f>IFERROR(IF(LEN(C407)&gt;0,IF(LEN(INDEX(TasksList!$F$6:$F$1005,MATCH(C407,TasksList!$B$6:$B$1005,0),1))=0,"not set!",INDEX(TasksList!$F$6:$F$1005,MATCH(C407,TasksList!$B$6:$B$1005,0),1)),""),"")</f>
        <v/>
      </c>
      <c r="F407" s="360" t="str">
        <f>IFERROR(IF(LEN(D407)&gt;0,IF(LEN(INDEX(AdressBook!$D$6:$D$25,MATCH(D407,AdressBook!$B$6:$B$25,0),1))=0,"",INDEX(AdressBook!$D$6:$D$25,MATCH(D407,AdressBook!$B$6:$B$25,0),1)),""),"")</f>
        <v/>
      </c>
      <c r="G407" s="361" t="str">
        <f>IFERROR(IF(LEN(INDEX(PlansAndNotes!$F$6:$F$2005,ROW(B407)-ROW($C$3)))=0,"",INDEX(PlansAndNotes!$F$6:$F$2005,ROW(B407)-ROW($C$3))),"")</f>
        <v/>
      </c>
      <c r="H407" s="361" t="str">
        <f>IFERROR(IF(LEN(C407)&gt;0,IF(LEN(INDEX(TasksList!$G$6:$G$1005,MATCH(C407,TasksList!$B$6:$B$1005,0),1))=0,"",INDEX(TasksList!$G$6:$G$1005,MATCH(C407,TasksList!$B$6:$B$1005,0),1)),""),"")</f>
        <v/>
      </c>
      <c r="I407" s="381"/>
      <c r="J407" s="402" t="str">
        <f>IF(LEN(INDEX(TasksList!$B$6:$B$1005,ROW(J404),1))=0,"",INDEX(TasksList!$B$6:$B$1005,ROW(J404),1)&amp;" - "&amp;INDEX(TasksList!$D$6:$D$1005,ROW(J404),1))</f>
        <v/>
      </c>
      <c r="K407" s="402"/>
      <c r="L407" s="399" t="str">
        <f t="array" ref="L407">IFERROR(INDEX($J$4:$J$1003,SMALL($K$4:$K$1003,ROW(L407)-3),1),"")</f>
        <v/>
      </c>
      <c r="M407" s="206"/>
      <c r="N407" s="362" t="str">
        <f>IFERROR(IF(LEN(INDEX(PlansAndNotes!$D$6:$D$4005,ROW(B407)-ROW($C$3)))=0,"",INDEX(PlansAndNotes!$D$6:$D$4005,ROW(B407)-ROW($C$3))),"")</f>
        <v/>
      </c>
      <c r="O407" s="165" t="str">
        <f t="shared" si="67"/>
        <v/>
      </c>
      <c r="P407" s="363" t="str">
        <f>IFERROR(IF(LEN(INDEX(PlansAndNotes!$E$6:$E$4005,ROW(B407)-ROW($C$3)))=0,"",INDEX(PlansAndNotes!$E$6:$E$4005,ROW(B407)-ROW($C$3))),"")</f>
        <v/>
      </c>
      <c r="Q407" s="363" t="str">
        <f>IFERROR(IF(LEN(INDEX(PlansAndNotes!$G$6:$G$4005,ROW(B407)-ROW($C$3)))=0,"",INDEX(PlansAndNotes!$G$6:$G$4005,ROW(B407)-ROW($C$3))),"")</f>
        <v/>
      </c>
      <c r="R407" s="361" t="str">
        <f>IFERROR(IF(LEN(D407)&gt;0,IF(LEN(INDEX(AdressBook!$C$6:$C$25,MATCH(D407,AdressBook!$B$6:$B$25,0),1))=0,"",INDEX(AdressBook!$C$6:$C$25,MATCH(D407,AdressBook!$B$6:$B$25,0),1)),""),"")</f>
        <v/>
      </c>
      <c r="S407" s="165">
        <f>IF(LEN(C407)&gt;0,IFERROR(IF(MATCH(C407,C408:$C$4004,0)&gt;0,-1,ROW(S407)-ROW($S$3)),ROW(S407)-ROW($S$3)),-1)</f>
        <v>-1</v>
      </c>
      <c r="T407" s="165">
        <f t="shared" si="68"/>
        <v>0</v>
      </c>
      <c r="U407" s="165" t="str">
        <f t="shared" si="69"/>
        <v/>
      </c>
      <c r="V407" s="165" t="str">
        <f>IFERROR(IF(OR(C407="",S407&lt;0),"",IF(SUBTOTAL(3,C407:C407)=0,-1,SUBTOTAL(3,$C$4:C407))),"")</f>
        <v/>
      </c>
      <c r="W407" s="156" t="str">
        <f t="array" ref="W407">IF(LEN(C407)&gt;0,IFERROR(IF(MATCH(C407,$C$3:$C406,0)&gt;0,N407-INDEX($N$3:N406,SUMPRODUCT(MAX(ROW($C$3:$C406)*(C407=$C$3:$C406)))-2,1),""),""),"")</f>
        <v/>
      </c>
      <c r="X407" s="156">
        <f t="shared" ca="1" si="70"/>
        <v>1</v>
      </c>
      <c r="Y407" s="156">
        <f t="shared" ca="1" si="71"/>
        <v>1</v>
      </c>
      <c r="AB407" s="406"/>
      <c r="AC407" s="380"/>
      <c r="AD407" s="380">
        <f t="shared" si="72"/>
        <v>0</v>
      </c>
      <c r="AQ407" s="165" t="str">
        <f t="shared" si="73"/>
        <v/>
      </c>
      <c r="AR407" s="167" t="str">
        <f t="array" ref="AR407" xml:space="preserve"> IFERROR( IF(OR(DATERANGE="All Data",DATERANGE=""), INDEX(Calculations!$AC$7:$AC$506,SMALL(IF(Calculations!$AC$7:$AC$506&lt;&gt;"0",ROW($AQ$6:$AQ$505)-ROW(INDEX($AQ$6:$AQ$505,1,1))+1),AQ407),1),INDEX(Calculations!$AD$7:$AD$506,SMALL(IF(Calculations!$AD$7:$AD$506&lt;&gt;0,ROW($AQ$6:$AQ$505)-ROW(INDEX($AQ$6:$AQ$505,1,1))+1),AQ407),1)),"")</f>
        <v/>
      </c>
      <c r="AS407" s="164" t="str">
        <f t="array" ref="AS407" xml:space="preserve"> IFERROR(IF(OR(DATERANGE="All Data",DATERANGE=""),INDEX(AdressBook!$B$6:$B$505,SMALL(IF(Calculations!$AC$7:$AC$506&lt;&gt;"0",ROW($AQ$6:$AQ$505)-ROW(INDEX($AQ$6:$AQ$505,1,1))+1),AQ407),1),INDEX(AdressBook!$B$6:$B$505,SMALL(IF(Calculations!$AD$7:$AD$506&lt;&gt;0,ROW($AQ$6:$AQ$505)-ROW(INDEX($AQ$6:$AQ$505,1,1))+1),AQ407),1)),"")</f>
        <v/>
      </c>
      <c r="AT407" s="227" t="str">
        <f t="shared" si="74"/>
        <v/>
      </c>
      <c r="AV407" s="199"/>
      <c r="AW407" s="199"/>
    </row>
    <row r="408" spans="2:49" hidden="1" x14ac:dyDescent="0.25">
      <c r="B408" s="390" t="str">
        <f>IFERROR(IF(LEN(INDEX(PlansAndNotes!$B$6:$B$2005,ROW(A408)-ROW($B$3)))=0,"",INDEX(PlansAndNotes!$B$6:$B$2005,ROW(A408)-ROW($B$3))),"")</f>
        <v/>
      </c>
      <c r="C408" s="361" t="str">
        <f t="shared" si="66"/>
        <v/>
      </c>
      <c r="D408" s="361" t="str">
        <f>IFERROR(IF(LEN(C408)&gt;0,IF(LEN(INDEX(TasksList!$C$6:$C$1005,MATCH(C408,TasksList!$B$6:$B$1005,0),1))=0,"",INDEX(TasksList!$C$6:$C$1005,MATCH(C408,TasksList!$B$6:$B$1005,0),1)),""),"")</f>
        <v/>
      </c>
      <c r="E408" s="361" t="str">
        <f>IFERROR(IF(LEN(C408)&gt;0,IF(LEN(INDEX(TasksList!$F$6:$F$1005,MATCH(C408,TasksList!$B$6:$B$1005,0),1))=0,"not set!",INDEX(TasksList!$F$6:$F$1005,MATCH(C408,TasksList!$B$6:$B$1005,0),1)),""),"")</f>
        <v/>
      </c>
      <c r="F408" s="360" t="str">
        <f>IFERROR(IF(LEN(D408)&gt;0,IF(LEN(INDEX(AdressBook!$D$6:$D$25,MATCH(D408,AdressBook!$B$6:$B$25,0),1))=0,"",INDEX(AdressBook!$D$6:$D$25,MATCH(D408,AdressBook!$B$6:$B$25,0),1)),""),"")</f>
        <v/>
      </c>
      <c r="G408" s="361" t="str">
        <f>IFERROR(IF(LEN(INDEX(PlansAndNotes!$F$6:$F$2005,ROW(B408)-ROW($C$3)))=0,"",INDEX(PlansAndNotes!$F$6:$F$2005,ROW(B408)-ROW($C$3))),"")</f>
        <v/>
      </c>
      <c r="H408" s="361" t="str">
        <f>IFERROR(IF(LEN(C408)&gt;0,IF(LEN(INDEX(TasksList!$G$6:$G$1005,MATCH(C408,TasksList!$B$6:$B$1005,0),1))=0,"",INDEX(TasksList!$G$6:$G$1005,MATCH(C408,TasksList!$B$6:$B$1005,0),1)),""),"")</f>
        <v/>
      </c>
      <c r="I408" s="381"/>
      <c r="J408" s="402" t="str">
        <f>IF(LEN(INDEX(TasksList!$B$6:$B$1005,ROW(J405),1))=0,"",INDEX(TasksList!$B$6:$B$1005,ROW(J405),1)&amp;" - "&amp;INDEX(TasksList!$D$6:$D$1005,ROW(J405),1))</f>
        <v/>
      </c>
      <c r="K408" s="402"/>
      <c r="L408" s="399" t="str">
        <f t="array" ref="L408">IFERROR(INDEX($J$4:$J$1003,SMALL($K$4:$K$1003,ROW(L408)-3),1),"")</f>
        <v/>
      </c>
      <c r="M408" s="206"/>
      <c r="N408" s="362" t="str">
        <f>IFERROR(IF(LEN(INDEX(PlansAndNotes!$D$6:$D$4005,ROW(B408)-ROW($C$3)))=0,"",INDEX(PlansAndNotes!$D$6:$D$4005,ROW(B408)-ROW($C$3))),"")</f>
        <v/>
      </c>
      <c r="O408" s="165" t="str">
        <f t="shared" si="67"/>
        <v/>
      </c>
      <c r="P408" s="363" t="str">
        <f>IFERROR(IF(LEN(INDEX(PlansAndNotes!$E$6:$E$4005,ROW(B408)-ROW($C$3)))=0,"",INDEX(PlansAndNotes!$E$6:$E$4005,ROW(B408)-ROW($C$3))),"")</f>
        <v/>
      </c>
      <c r="Q408" s="363" t="str">
        <f>IFERROR(IF(LEN(INDEX(PlansAndNotes!$G$6:$G$4005,ROW(B408)-ROW($C$3)))=0,"",INDEX(PlansAndNotes!$G$6:$G$4005,ROW(B408)-ROW($C$3))),"")</f>
        <v/>
      </c>
      <c r="R408" s="361" t="str">
        <f>IFERROR(IF(LEN(D408)&gt;0,IF(LEN(INDEX(AdressBook!$C$6:$C$25,MATCH(D408,AdressBook!$B$6:$B$25,0),1))=0,"",INDEX(AdressBook!$C$6:$C$25,MATCH(D408,AdressBook!$B$6:$B$25,0),1)),""),"")</f>
        <v/>
      </c>
      <c r="S408" s="165">
        <f>IF(LEN(C408)&gt;0,IFERROR(IF(MATCH(C408,C409:$C$4004,0)&gt;0,-1,ROW(S408)-ROW($S$3)),ROW(S408)-ROW($S$3)),-1)</f>
        <v>-1</v>
      </c>
      <c r="T408" s="165">
        <f t="shared" si="68"/>
        <v>0</v>
      </c>
      <c r="U408" s="165" t="str">
        <f t="shared" si="69"/>
        <v/>
      </c>
      <c r="V408" s="165" t="str">
        <f>IFERROR(IF(OR(C408="",S408&lt;0),"",IF(SUBTOTAL(3,C408:C408)=0,-1,SUBTOTAL(3,$C$4:C408))),"")</f>
        <v/>
      </c>
      <c r="W408" s="156" t="str">
        <f t="array" ref="W408">IF(LEN(C408)&gt;0,IFERROR(IF(MATCH(C408,$C$3:$C407,0)&gt;0,N408-INDEX($N$3:N407,SUMPRODUCT(MAX(ROW($C$3:$C407)*(C408=$C$3:$C407)))-2,1),""),""),"")</f>
        <v/>
      </c>
      <c r="X408" s="156">
        <f t="shared" ca="1" si="70"/>
        <v>1</v>
      </c>
      <c r="Y408" s="156">
        <f t="shared" ca="1" si="71"/>
        <v>1</v>
      </c>
      <c r="AB408" s="406"/>
      <c r="AC408" s="380"/>
      <c r="AD408" s="380">
        <f t="shared" si="72"/>
        <v>0</v>
      </c>
      <c r="AQ408" s="165" t="str">
        <f t="shared" si="73"/>
        <v/>
      </c>
      <c r="AR408" s="167" t="str">
        <f t="array" ref="AR408" xml:space="preserve"> IFERROR( IF(OR(DATERANGE="All Data",DATERANGE=""), INDEX(Calculations!$AC$7:$AC$506,SMALL(IF(Calculations!$AC$7:$AC$506&lt;&gt;"0",ROW($AQ$6:$AQ$505)-ROW(INDEX($AQ$6:$AQ$505,1,1))+1),AQ408),1),INDEX(Calculations!$AD$7:$AD$506,SMALL(IF(Calculations!$AD$7:$AD$506&lt;&gt;0,ROW($AQ$6:$AQ$505)-ROW(INDEX($AQ$6:$AQ$505,1,1))+1),AQ408),1)),"")</f>
        <v/>
      </c>
      <c r="AS408" s="164" t="str">
        <f t="array" ref="AS408" xml:space="preserve"> IFERROR(IF(OR(DATERANGE="All Data",DATERANGE=""),INDEX(AdressBook!$B$6:$B$505,SMALL(IF(Calculations!$AC$7:$AC$506&lt;&gt;"0",ROW($AQ$6:$AQ$505)-ROW(INDEX($AQ$6:$AQ$505,1,1))+1),AQ408),1),INDEX(AdressBook!$B$6:$B$505,SMALL(IF(Calculations!$AD$7:$AD$506&lt;&gt;0,ROW($AQ$6:$AQ$505)-ROW(INDEX($AQ$6:$AQ$505,1,1))+1),AQ408),1)),"")</f>
        <v/>
      </c>
      <c r="AT408" s="227" t="str">
        <f t="shared" si="74"/>
        <v/>
      </c>
      <c r="AV408" s="199"/>
      <c r="AW408" s="199"/>
    </row>
    <row r="409" spans="2:49" hidden="1" x14ac:dyDescent="0.25">
      <c r="B409" s="390" t="str">
        <f>IFERROR(IF(LEN(INDEX(PlansAndNotes!$B$6:$B$2005,ROW(A409)-ROW($B$3)))=0,"",INDEX(PlansAndNotes!$B$6:$B$2005,ROW(A409)-ROW($B$3))),"")</f>
        <v/>
      </c>
      <c r="C409" s="361" t="str">
        <f t="shared" si="66"/>
        <v/>
      </c>
      <c r="D409" s="361" t="str">
        <f>IFERROR(IF(LEN(C409)&gt;0,IF(LEN(INDEX(TasksList!$C$6:$C$1005,MATCH(C409,TasksList!$B$6:$B$1005,0),1))=0,"",INDEX(TasksList!$C$6:$C$1005,MATCH(C409,TasksList!$B$6:$B$1005,0),1)),""),"")</f>
        <v/>
      </c>
      <c r="E409" s="361" t="str">
        <f>IFERROR(IF(LEN(C409)&gt;0,IF(LEN(INDEX(TasksList!$F$6:$F$1005,MATCH(C409,TasksList!$B$6:$B$1005,0),1))=0,"not set!",INDEX(TasksList!$F$6:$F$1005,MATCH(C409,TasksList!$B$6:$B$1005,0),1)),""),"")</f>
        <v/>
      </c>
      <c r="F409" s="360" t="str">
        <f>IFERROR(IF(LEN(D409)&gt;0,IF(LEN(INDEX(AdressBook!$D$6:$D$25,MATCH(D409,AdressBook!$B$6:$B$25,0),1))=0,"",INDEX(AdressBook!$D$6:$D$25,MATCH(D409,AdressBook!$B$6:$B$25,0),1)),""),"")</f>
        <v/>
      </c>
      <c r="G409" s="361" t="str">
        <f>IFERROR(IF(LEN(INDEX(PlansAndNotes!$F$6:$F$2005,ROW(B409)-ROW($C$3)))=0,"",INDEX(PlansAndNotes!$F$6:$F$2005,ROW(B409)-ROW($C$3))),"")</f>
        <v/>
      </c>
      <c r="H409" s="361" t="str">
        <f>IFERROR(IF(LEN(C409)&gt;0,IF(LEN(INDEX(TasksList!$G$6:$G$1005,MATCH(C409,TasksList!$B$6:$B$1005,0),1))=0,"",INDEX(TasksList!$G$6:$G$1005,MATCH(C409,TasksList!$B$6:$B$1005,0),1)),""),"")</f>
        <v/>
      </c>
      <c r="I409" s="381"/>
      <c r="J409" s="402" t="str">
        <f>IF(LEN(INDEX(TasksList!$B$6:$B$1005,ROW(J406),1))=0,"",INDEX(TasksList!$B$6:$B$1005,ROW(J406),1)&amp;" - "&amp;INDEX(TasksList!$D$6:$D$1005,ROW(J406),1))</f>
        <v/>
      </c>
      <c r="K409" s="402"/>
      <c r="L409" s="399" t="str">
        <f t="array" ref="L409">IFERROR(INDEX($J$4:$J$1003,SMALL($K$4:$K$1003,ROW(L409)-3),1),"")</f>
        <v/>
      </c>
      <c r="M409" s="206"/>
      <c r="N409" s="362" t="str">
        <f>IFERROR(IF(LEN(INDEX(PlansAndNotes!$D$6:$D$4005,ROW(B409)-ROW($C$3)))=0,"",INDEX(PlansAndNotes!$D$6:$D$4005,ROW(B409)-ROW($C$3))),"")</f>
        <v/>
      </c>
      <c r="O409" s="165" t="str">
        <f t="shared" si="67"/>
        <v/>
      </c>
      <c r="P409" s="363" t="str">
        <f>IFERROR(IF(LEN(INDEX(PlansAndNotes!$E$6:$E$4005,ROW(B409)-ROW($C$3)))=0,"",INDEX(PlansAndNotes!$E$6:$E$4005,ROW(B409)-ROW($C$3))),"")</f>
        <v/>
      </c>
      <c r="Q409" s="363" t="str">
        <f>IFERROR(IF(LEN(INDEX(PlansAndNotes!$G$6:$G$4005,ROW(B409)-ROW($C$3)))=0,"",INDEX(PlansAndNotes!$G$6:$G$4005,ROW(B409)-ROW($C$3))),"")</f>
        <v/>
      </c>
      <c r="R409" s="361" t="str">
        <f>IFERROR(IF(LEN(D409)&gt;0,IF(LEN(INDEX(AdressBook!$C$6:$C$25,MATCH(D409,AdressBook!$B$6:$B$25,0),1))=0,"",INDEX(AdressBook!$C$6:$C$25,MATCH(D409,AdressBook!$B$6:$B$25,0),1)),""),"")</f>
        <v/>
      </c>
      <c r="S409" s="165">
        <f>IF(LEN(C409)&gt;0,IFERROR(IF(MATCH(C409,C410:$C$4004,0)&gt;0,-1,ROW(S409)-ROW($S$3)),ROW(S409)-ROW($S$3)),-1)</f>
        <v>-1</v>
      </c>
      <c r="T409" s="165">
        <f t="shared" si="68"/>
        <v>0</v>
      </c>
      <c r="U409" s="165" t="str">
        <f t="shared" si="69"/>
        <v/>
      </c>
      <c r="V409" s="165" t="str">
        <f>IFERROR(IF(OR(C409="",S409&lt;0),"",IF(SUBTOTAL(3,C409:C409)=0,-1,SUBTOTAL(3,$C$4:C409))),"")</f>
        <v/>
      </c>
      <c r="W409" s="156" t="str">
        <f t="array" ref="W409">IF(LEN(C409)&gt;0,IFERROR(IF(MATCH(C409,$C$3:$C408,0)&gt;0,N409-INDEX($N$3:N408,SUMPRODUCT(MAX(ROW($C$3:$C408)*(C409=$C$3:$C408)))-2,1),""),""),"")</f>
        <v/>
      </c>
      <c r="X409" s="156">
        <f t="shared" ca="1" si="70"/>
        <v>1</v>
      </c>
      <c r="Y409" s="156">
        <f t="shared" ca="1" si="71"/>
        <v>1</v>
      </c>
      <c r="AB409" s="406"/>
      <c r="AC409" s="380"/>
      <c r="AD409" s="380">
        <f t="shared" si="72"/>
        <v>0</v>
      </c>
      <c r="AQ409" s="165" t="str">
        <f t="shared" si="73"/>
        <v/>
      </c>
      <c r="AR409" s="167" t="str">
        <f t="array" ref="AR409" xml:space="preserve"> IFERROR( IF(OR(DATERANGE="All Data",DATERANGE=""), INDEX(Calculations!$AC$7:$AC$506,SMALL(IF(Calculations!$AC$7:$AC$506&lt;&gt;"0",ROW($AQ$6:$AQ$505)-ROW(INDEX($AQ$6:$AQ$505,1,1))+1),AQ409),1),INDEX(Calculations!$AD$7:$AD$506,SMALL(IF(Calculations!$AD$7:$AD$506&lt;&gt;0,ROW($AQ$6:$AQ$505)-ROW(INDEX($AQ$6:$AQ$505,1,1))+1),AQ409),1)),"")</f>
        <v/>
      </c>
      <c r="AS409" s="164" t="str">
        <f t="array" ref="AS409" xml:space="preserve"> IFERROR(IF(OR(DATERANGE="All Data",DATERANGE=""),INDEX(AdressBook!$B$6:$B$505,SMALL(IF(Calculations!$AC$7:$AC$506&lt;&gt;"0",ROW($AQ$6:$AQ$505)-ROW(INDEX($AQ$6:$AQ$505,1,1))+1),AQ409),1),INDEX(AdressBook!$B$6:$B$505,SMALL(IF(Calculations!$AD$7:$AD$506&lt;&gt;0,ROW($AQ$6:$AQ$505)-ROW(INDEX($AQ$6:$AQ$505,1,1))+1),AQ409),1)),"")</f>
        <v/>
      </c>
      <c r="AT409" s="227" t="str">
        <f t="shared" si="74"/>
        <v/>
      </c>
      <c r="AV409" s="199"/>
      <c r="AW409" s="199"/>
    </row>
    <row r="410" spans="2:49" hidden="1" x14ac:dyDescent="0.25">
      <c r="B410" s="390" t="str">
        <f>IFERROR(IF(LEN(INDEX(PlansAndNotes!$B$6:$B$2005,ROW(A410)-ROW($B$3)))=0,"",INDEX(PlansAndNotes!$B$6:$B$2005,ROW(A410)-ROW($B$3))),"")</f>
        <v/>
      </c>
      <c r="C410" s="361" t="str">
        <f t="shared" si="66"/>
        <v/>
      </c>
      <c r="D410" s="361" t="str">
        <f>IFERROR(IF(LEN(C410)&gt;0,IF(LEN(INDEX(TasksList!$C$6:$C$1005,MATCH(C410,TasksList!$B$6:$B$1005,0),1))=0,"",INDEX(TasksList!$C$6:$C$1005,MATCH(C410,TasksList!$B$6:$B$1005,0),1)),""),"")</f>
        <v/>
      </c>
      <c r="E410" s="361" t="str">
        <f>IFERROR(IF(LEN(C410)&gt;0,IF(LEN(INDEX(TasksList!$F$6:$F$1005,MATCH(C410,TasksList!$B$6:$B$1005,0),1))=0,"not set!",INDEX(TasksList!$F$6:$F$1005,MATCH(C410,TasksList!$B$6:$B$1005,0),1)),""),"")</f>
        <v/>
      </c>
      <c r="F410" s="360" t="str">
        <f>IFERROR(IF(LEN(D410)&gt;0,IF(LEN(INDEX(AdressBook!$D$6:$D$25,MATCH(D410,AdressBook!$B$6:$B$25,0),1))=0,"",INDEX(AdressBook!$D$6:$D$25,MATCH(D410,AdressBook!$B$6:$B$25,0),1)),""),"")</f>
        <v/>
      </c>
      <c r="G410" s="361" t="str">
        <f>IFERROR(IF(LEN(INDEX(PlansAndNotes!$F$6:$F$2005,ROW(B410)-ROW($C$3)))=0,"",INDEX(PlansAndNotes!$F$6:$F$2005,ROW(B410)-ROW($C$3))),"")</f>
        <v/>
      </c>
      <c r="H410" s="361" t="str">
        <f>IFERROR(IF(LEN(C410)&gt;0,IF(LEN(INDEX(TasksList!$G$6:$G$1005,MATCH(C410,TasksList!$B$6:$B$1005,0),1))=0,"",INDEX(TasksList!$G$6:$G$1005,MATCH(C410,TasksList!$B$6:$B$1005,0),1)),""),"")</f>
        <v/>
      </c>
      <c r="I410" s="381"/>
      <c r="J410" s="402" t="str">
        <f>IF(LEN(INDEX(TasksList!$B$6:$B$1005,ROW(J407),1))=0,"",INDEX(TasksList!$B$6:$B$1005,ROW(J407),1)&amp;" - "&amp;INDEX(TasksList!$D$6:$D$1005,ROW(J407),1))</f>
        <v/>
      </c>
      <c r="K410" s="402"/>
      <c r="L410" s="399" t="str">
        <f t="array" ref="L410">IFERROR(INDEX($J$4:$J$1003,SMALL($K$4:$K$1003,ROW(L410)-3),1),"")</f>
        <v/>
      </c>
      <c r="M410" s="206"/>
      <c r="N410" s="362" t="str">
        <f>IFERROR(IF(LEN(INDEX(PlansAndNotes!$D$6:$D$4005,ROW(B410)-ROW($C$3)))=0,"",INDEX(PlansAndNotes!$D$6:$D$4005,ROW(B410)-ROW($C$3))),"")</f>
        <v/>
      </c>
      <c r="O410" s="165" t="str">
        <f t="shared" si="67"/>
        <v/>
      </c>
      <c r="P410" s="363" t="str">
        <f>IFERROR(IF(LEN(INDEX(PlansAndNotes!$E$6:$E$4005,ROW(B410)-ROW($C$3)))=0,"",INDEX(PlansAndNotes!$E$6:$E$4005,ROW(B410)-ROW($C$3))),"")</f>
        <v/>
      </c>
      <c r="Q410" s="363" t="str">
        <f>IFERROR(IF(LEN(INDEX(PlansAndNotes!$G$6:$G$4005,ROW(B410)-ROW($C$3)))=0,"",INDEX(PlansAndNotes!$G$6:$G$4005,ROW(B410)-ROW($C$3))),"")</f>
        <v/>
      </c>
      <c r="R410" s="361" t="str">
        <f>IFERROR(IF(LEN(D410)&gt;0,IF(LEN(INDEX(AdressBook!$C$6:$C$25,MATCH(D410,AdressBook!$B$6:$B$25,0),1))=0,"",INDEX(AdressBook!$C$6:$C$25,MATCH(D410,AdressBook!$B$6:$B$25,0),1)),""),"")</f>
        <v/>
      </c>
      <c r="S410" s="165">
        <f>IF(LEN(C410)&gt;0,IFERROR(IF(MATCH(C410,C411:$C$4004,0)&gt;0,-1,ROW(S410)-ROW($S$3)),ROW(S410)-ROW($S$3)),-1)</f>
        <v>-1</v>
      </c>
      <c r="T410" s="165">
        <f t="shared" si="68"/>
        <v>0</v>
      </c>
      <c r="U410" s="165" t="str">
        <f t="shared" si="69"/>
        <v/>
      </c>
      <c r="V410" s="165" t="str">
        <f>IFERROR(IF(OR(C410="",S410&lt;0),"",IF(SUBTOTAL(3,C410:C410)=0,-1,SUBTOTAL(3,$C$4:C410))),"")</f>
        <v/>
      </c>
      <c r="W410" s="156" t="str">
        <f t="array" ref="W410">IF(LEN(C410)&gt;0,IFERROR(IF(MATCH(C410,$C$3:$C409,0)&gt;0,N410-INDEX($N$3:N409,SUMPRODUCT(MAX(ROW($C$3:$C409)*(C410=$C$3:$C409)))-2,1),""),""),"")</f>
        <v/>
      </c>
      <c r="X410" s="156">
        <f t="shared" ca="1" si="70"/>
        <v>1</v>
      </c>
      <c r="Y410" s="156">
        <f t="shared" ca="1" si="71"/>
        <v>1</v>
      </c>
      <c r="AB410" s="406"/>
      <c r="AC410" s="380"/>
      <c r="AD410" s="380">
        <f t="shared" si="72"/>
        <v>0</v>
      </c>
      <c r="AQ410" s="165" t="str">
        <f t="shared" si="73"/>
        <v/>
      </c>
      <c r="AR410" s="167" t="str">
        <f t="array" ref="AR410" xml:space="preserve"> IFERROR( IF(OR(DATERANGE="All Data",DATERANGE=""), INDEX(Calculations!$AC$7:$AC$506,SMALL(IF(Calculations!$AC$7:$AC$506&lt;&gt;"0",ROW($AQ$6:$AQ$505)-ROW(INDEX($AQ$6:$AQ$505,1,1))+1),AQ410),1),INDEX(Calculations!$AD$7:$AD$506,SMALL(IF(Calculations!$AD$7:$AD$506&lt;&gt;0,ROW($AQ$6:$AQ$505)-ROW(INDEX($AQ$6:$AQ$505,1,1))+1),AQ410),1)),"")</f>
        <v/>
      </c>
      <c r="AS410" s="164" t="str">
        <f t="array" ref="AS410" xml:space="preserve"> IFERROR(IF(OR(DATERANGE="All Data",DATERANGE=""),INDEX(AdressBook!$B$6:$B$505,SMALL(IF(Calculations!$AC$7:$AC$506&lt;&gt;"0",ROW($AQ$6:$AQ$505)-ROW(INDEX($AQ$6:$AQ$505,1,1))+1),AQ410),1),INDEX(AdressBook!$B$6:$B$505,SMALL(IF(Calculations!$AD$7:$AD$506&lt;&gt;0,ROW($AQ$6:$AQ$505)-ROW(INDEX($AQ$6:$AQ$505,1,1))+1),AQ410),1)),"")</f>
        <v/>
      </c>
      <c r="AT410" s="227" t="str">
        <f t="shared" si="74"/>
        <v/>
      </c>
      <c r="AV410" s="199"/>
      <c r="AW410" s="199"/>
    </row>
    <row r="411" spans="2:49" hidden="1" x14ac:dyDescent="0.25">
      <c r="B411" s="390" t="str">
        <f>IFERROR(IF(LEN(INDEX(PlansAndNotes!$B$6:$B$2005,ROW(A411)-ROW($B$3)))=0,"",INDEX(PlansAndNotes!$B$6:$B$2005,ROW(A411)-ROW($B$3))),"")</f>
        <v/>
      </c>
      <c r="C411" s="361" t="str">
        <f t="shared" si="66"/>
        <v/>
      </c>
      <c r="D411" s="361" t="str">
        <f>IFERROR(IF(LEN(C411)&gt;0,IF(LEN(INDEX(TasksList!$C$6:$C$1005,MATCH(C411,TasksList!$B$6:$B$1005,0),1))=0,"",INDEX(TasksList!$C$6:$C$1005,MATCH(C411,TasksList!$B$6:$B$1005,0),1)),""),"")</f>
        <v/>
      </c>
      <c r="E411" s="361" t="str">
        <f>IFERROR(IF(LEN(C411)&gt;0,IF(LEN(INDEX(TasksList!$F$6:$F$1005,MATCH(C411,TasksList!$B$6:$B$1005,0),1))=0,"not set!",INDEX(TasksList!$F$6:$F$1005,MATCH(C411,TasksList!$B$6:$B$1005,0),1)),""),"")</f>
        <v/>
      </c>
      <c r="F411" s="360" t="str">
        <f>IFERROR(IF(LEN(D411)&gt;0,IF(LEN(INDEX(AdressBook!$D$6:$D$25,MATCH(D411,AdressBook!$B$6:$B$25,0),1))=0,"",INDEX(AdressBook!$D$6:$D$25,MATCH(D411,AdressBook!$B$6:$B$25,0),1)),""),"")</f>
        <v/>
      </c>
      <c r="G411" s="361" t="str">
        <f>IFERROR(IF(LEN(INDEX(PlansAndNotes!$F$6:$F$2005,ROW(B411)-ROW($C$3)))=0,"",INDEX(PlansAndNotes!$F$6:$F$2005,ROW(B411)-ROW($C$3))),"")</f>
        <v/>
      </c>
      <c r="H411" s="361" t="str">
        <f>IFERROR(IF(LEN(C411)&gt;0,IF(LEN(INDEX(TasksList!$G$6:$G$1005,MATCH(C411,TasksList!$B$6:$B$1005,0),1))=0,"",INDEX(TasksList!$G$6:$G$1005,MATCH(C411,TasksList!$B$6:$B$1005,0),1)),""),"")</f>
        <v/>
      </c>
      <c r="I411" s="381"/>
      <c r="J411" s="402" t="str">
        <f>IF(LEN(INDEX(TasksList!$B$6:$B$1005,ROW(J408),1))=0,"",INDEX(TasksList!$B$6:$B$1005,ROW(J408),1)&amp;" - "&amp;INDEX(TasksList!$D$6:$D$1005,ROW(J408),1))</f>
        <v/>
      </c>
      <c r="K411" s="402"/>
      <c r="L411" s="399" t="str">
        <f t="array" ref="L411">IFERROR(INDEX($J$4:$J$1003,SMALL($K$4:$K$1003,ROW(L411)-3),1),"")</f>
        <v/>
      </c>
      <c r="M411" s="206"/>
      <c r="N411" s="362" t="str">
        <f>IFERROR(IF(LEN(INDEX(PlansAndNotes!$D$6:$D$4005,ROW(B411)-ROW($C$3)))=0,"",INDEX(PlansAndNotes!$D$6:$D$4005,ROW(B411)-ROW($C$3))),"")</f>
        <v/>
      </c>
      <c r="O411" s="165" t="str">
        <f t="shared" si="67"/>
        <v/>
      </c>
      <c r="P411" s="363" t="str">
        <f>IFERROR(IF(LEN(INDEX(PlansAndNotes!$E$6:$E$4005,ROW(B411)-ROW($C$3)))=0,"",INDEX(PlansAndNotes!$E$6:$E$4005,ROW(B411)-ROW($C$3))),"")</f>
        <v/>
      </c>
      <c r="Q411" s="363" t="str">
        <f>IFERROR(IF(LEN(INDEX(PlansAndNotes!$G$6:$G$4005,ROW(B411)-ROW($C$3)))=0,"",INDEX(PlansAndNotes!$G$6:$G$4005,ROW(B411)-ROW($C$3))),"")</f>
        <v/>
      </c>
      <c r="R411" s="361" t="str">
        <f>IFERROR(IF(LEN(D411)&gt;0,IF(LEN(INDEX(AdressBook!$C$6:$C$25,MATCH(D411,AdressBook!$B$6:$B$25,0),1))=0,"",INDEX(AdressBook!$C$6:$C$25,MATCH(D411,AdressBook!$B$6:$B$25,0),1)),""),"")</f>
        <v/>
      </c>
      <c r="S411" s="165">
        <f>IF(LEN(C411)&gt;0,IFERROR(IF(MATCH(C411,C412:$C$4004,0)&gt;0,-1,ROW(S411)-ROW($S$3)),ROW(S411)-ROW($S$3)),-1)</f>
        <v>-1</v>
      </c>
      <c r="T411" s="165">
        <f t="shared" si="68"/>
        <v>0</v>
      </c>
      <c r="U411" s="165" t="str">
        <f t="shared" si="69"/>
        <v/>
      </c>
      <c r="V411" s="165" t="str">
        <f>IFERROR(IF(OR(C411="",S411&lt;0),"",IF(SUBTOTAL(3,C411:C411)=0,-1,SUBTOTAL(3,$C$4:C411))),"")</f>
        <v/>
      </c>
      <c r="W411" s="156" t="str">
        <f t="array" ref="W411">IF(LEN(C411)&gt;0,IFERROR(IF(MATCH(C411,$C$3:$C410,0)&gt;0,N411-INDEX($N$3:N410,SUMPRODUCT(MAX(ROW($C$3:$C410)*(C411=$C$3:$C410)))-2,1),""),""),"")</f>
        <v/>
      </c>
      <c r="X411" s="156">
        <f t="shared" ca="1" si="70"/>
        <v>1</v>
      </c>
      <c r="Y411" s="156">
        <f t="shared" ca="1" si="71"/>
        <v>1</v>
      </c>
      <c r="AB411" s="406"/>
      <c r="AC411" s="380"/>
      <c r="AD411" s="380">
        <f t="shared" si="72"/>
        <v>0</v>
      </c>
      <c r="AQ411" s="165" t="str">
        <f t="shared" si="73"/>
        <v/>
      </c>
      <c r="AR411" s="167" t="str">
        <f t="array" ref="AR411" xml:space="preserve"> IFERROR( IF(OR(DATERANGE="All Data",DATERANGE=""), INDEX(Calculations!$AC$7:$AC$506,SMALL(IF(Calculations!$AC$7:$AC$506&lt;&gt;"0",ROW($AQ$6:$AQ$505)-ROW(INDEX($AQ$6:$AQ$505,1,1))+1),AQ411),1),INDEX(Calculations!$AD$7:$AD$506,SMALL(IF(Calculations!$AD$7:$AD$506&lt;&gt;0,ROW($AQ$6:$AQ$505)-ROW(INDEX($AQ$6:$AQ$505,1,1))+1),AQ411),1)),"")</f>
        <v/>
      </c>
      <c r="AS411" s="164" t="str">
        <f t="array" ref="AS411" xml:space="preserve"> IFERROR(IF(OR(DATERANGE="All Data",DATERANGE=""),INDEX(AdressBook!$B$6:$B$505,SMALL(IF(Calculations!$AC$7:$AC$506&lt;&gt;"0",ROW($AQ$6:$AQ$505)-ROW(INDEX($AQ$6:$AQ$505,1,1))+1),AQ411),1),INDEX(AdressBook!$B$6:$B$505,SMALL(IF(Calculations!$AD$7:$AD$506&lt;&gt;0,ROW($AQ$6:$AQ$505)-ROW(INDEX($AQ$6:$AQ$505,1,1))+1),AQ411),1)),"")</f>
        <v/>
      </c>
      <c r="AT411" s="227" t="str">
        <f t="shared" si="74"/>
        <v/>
      </c>
      <c r="AV411" s="199"/>
      <c r="AW411" s="199"/>
    </row>
    <row r="412" spans="2:49" hidden="1" x14ac:dyDescent="0.25">
      <c r="B412" s="390" t="str">
        <f>IFERROR(IF(LEN(INDEX(PlansAndNotes!$B$6:$B$2005,ROW(A412)-ROW($B$3)))=0,"",INDEX(PlansAndNotes!$B$6:$B$2005,ROW(A412)-ROW($B$3))),"")</f>
        <v/>
      </c>
      <c r="C412" s="361" t="str">
        <f t="shared" si="66"/>
        <v/>
      </c>
      <c r="D412" s="361" t="str">
        <f>IFERROR(IF(LEN(C412)&gt;0,IF(LEN(INDEX(TasksList!$C$6:$C$1005,MATCH(C412,TasksList!$B$6:$B$1005,0),1))=0,"",INDEX(TasksList!$C$6:$C$1005,MATCH(C412,TasksList!$B$6:$B$1005,0),1)),""),"")</f>
        <v/>
      </c>
      <c r="E412" s="361" t="str">
        <f>IFERROR(IF(LEN(C412)&gt;0,IF(LEN(INDEX(TasksList!$F$6:$F$1005,MATCH(C412,TasksList!$B$6:$B$1005,0),1))=0,"not set!",INDEX(TasksList!$F$6:$F$1005,MATCH(C412,TasksList!$B$6:$B$1005,0),1)),""),"")</f>
        <v/>
      </c>
      <c r="F412" s="360" t="str">
        <f>IFERROR(IF(LEN(D412)&gt;0,IF(LEN(INDEX(AdressBook!$D$6:$D$25,MATCH(D412,AdressBook!$B$6:$B$25,0),1))=0,"",INDEX(AdressBook!$D$6:$D$25,MATCH(D412,AdressBook!$B$6:$B$25,0),1)),""),"")</f>
        <v/>
      </c>
      <c r="G412" s="361" t="str">
        <f>IFERROR(IF(LEN(INDEX(PlansAndNotes!$F$6:$F$2005,ROW(B412)-ROW($C$3)))=0,"",INDEX(PlansAndNotes!$F$6:$F$2005,ROW(B412)-ROW($C$3))),"")</f>
        <v/>
      </c>
      <c r="H412" s="361" t="str">
        <f>IFERROR(IF(LEN(C412)&gt;0,IF(LEN(INDEX(TasksList!$G$6:$G$1005,MATCH(C412,TasksList!$B$6:$B$1005,0),1))=0,"",INDEX(TasksList!$G$6:$G$1005,MATCH(C412,TasksList!$B$6:$B$1005,0),1)),""),"")</f>
        <v/>
      </c>
      <c r="I412" s="381"/>
      <c r="J412" s="402" t="str">
        <f>IF(LEN(INDEX(TasksList!$B$6:$B$1005,ROW(J409),1))=0,"",INDEX(TasksList!$B$6:$B$1005,ROW(J409),1)&amp;" - "&amp;INDEX(TasksList!$D$6:$D$1005,ROW(J409),1))</f>
        <v/>
      </c>
      <c r="K412" s="402"/>
      <c r="L412" s="399" t="str">
        <f t="array" ref="L412">IFERROR(INDEX($J$4:$J$1003,SMALL($K$4:$K$1003,ROW(L412)-3),1),"")</f>
        <v/>
      </c>
      <c r="M412" s="206"/>
      <c r="N412" s="362" t="str">
        <f>IFERROR(IF(LEN(INDEX(PlansAndNotes!$D$6:$D$4005,ROW(B412)-ROW($C$3)))=0,"",INDEX(PlansAndNotes!$D$6:$D$4005,ROW(B412)-ROW($C$3))),"")</f>
        <v/>
      </c>
      <c r="O412" s="165" t="str">
        <f t="shared" si="67"/>
        <v/>
      </c>
      <c r="P412" s="363" t="str">
        <f>IFERROR(IF(LEN(INDEX(PlansAndNotes!$E$6:$E$4005,ROW(B412)-ROW($C$3)))=0,"",INDEX(PlansAndNotes!$E$6:$E$4005,ROW(B412)-ROW($C$3))),"")</f>
        <v/>
      </c>
      <c r="Q412" s="363" t="str">
        <f>IFERROR(IF(LEN(INDEX(PlansAndNotes!$G$6:$G$4005,ROW(B412)-ROW($C$3)))=0,"",INDEX(PlansAndNotes!$G$6:$G$4005,ROW(B412)-ROW($C$3))),"")</f>
        <v/>
      </c>
      <c r="R412" s="361" t="str">
        <f>IFERROR(IF(LEN(D412)&gt;0,IF(LEN(INDEX(AdressBook!$C$6:$C$25,MATCH(D412,AdressBook!$B$6:$B$25,0),1))=0,"",INDEX(AdressBook!$C$6:$C$25,MATCH(D412,AdressBook!$B$6:$B$25,0),1)),""),"")</f>
        <v/>
      </c>
      <c r="S412" s="165">
        <f>IF(LEN(C412)&gt;0,IFERROR(IF(MATCH(C412,C413:$C$4004,0)&gt;0,-1,ROW(S412)-ROW($S$3)),ROW(S412)-ROW($S$3)),-1)</f>
        <v>-1</v>
      </c>
      <c r="T412" s="165">
        <f t="shared" si="68"/>
        <v>0</v>
      </c>
      <c r="U412" s="165" t="str">
        <f t="shared" si="69"/>
        <v/>
      </c>
      <c r="V412" s="165" t="str">
        <f>IFERROR(IF(OR(C412="",S412&lt;0),"",IF(SUBTOTAL(3,C412:C412)=0,-1,SUBTOTAL(3,$C$4:C412))),"")</f>
        <v/>
      </c>
      <c r="W412" s="156" t="str">
        <f t="array" ref="W412">IF(LEN(C412)&gt;0,IFERROR(IF(MATCH(C412,$C$3:$C411,0)&gt;0,N412-INDEX($N$3:N411,SUMPRODUCT(MAX(ROW($C$3:$C411)*(C412=$C$3:$C411)))-2,1),""),""),"")</f>
        <v/>
      </c>
      <c r="X412" s="156">
        <f t="shared" ca="1" si="70"/>
        <v>1</v>
      </c>
      <c r="Y412" s="156">
        <f t="shared" ca="1" si="71"/>
        <v>1</v>
      </c>
      <c r="AB412" s="406"/>
      <c r="AC412" s="380"/>
      <c r="AD412" s="380">
        <f t="shared" si="72"/>
        <v>0</v>
      </c>
      <c r="AQ412" s="165" t="str">
        <f t="shared" si="73"/>
        <v/>
      </c>
      <c r="AR412" s="167" t="str">
        <f t="array" ref="AR412" xml:space="preserve"> IFERROR( IF(OR(DATERANGE="All Data",DATERANGE=""), INDEX(Calculations!$AC$7:$AC$506,SMALL(IF(Calculations!$AC$7:$AC$506&lt;&gt;"0",ROW($AQ$6:$AQ$505)-ROW(INDEX($AQ$6:$AQ$505,1,1))+1),AQ412),1),INDEX(Calculations!$AD$7:$AD$506,SMALL(IF(Calculations!$AD$7:$AD$506&lt;&gt;0,ROW($AQ$6:$AQ$505)-ROW(INDEX($AQ$6:$AQ$505,1,1))+1),AQ412),1)),"")</f>
        <v/>
      </c>
      <c r="AS412" s="164" t="str">
        <f t="array" ref="AS412" xml:space="preserve"> IFERROR(IF(OR(DATERANGE="All Data",DATERANGE=""),INDEX(AdressBook!$B$6:$B$505,SMALL(IF(Calculations!$AC$7:$AC$506&lt;&gt;"0",ROW($AQ$6:$AQ$505)-ROW(INDEX($AQ$6:$AQ$505,1,1))+1),AQ412),1),INDEX(AdressBook!$B$6:$B$505,SMALL(IF(Calculations!$AD$7:$AD$506&lt;&gt;0,ROW($AQ$6:$AQ$505)-ROW(INDEX($AQ$6:$AQ$505,1,1))+1),AQ412),1)),"")</f>
        <v/>
      </c>
      <c r="AT412" s="227" t="str">
        <f t="shared" si="74"/>
        <v/>
      </c>
      <c r="AV412" s="199"/>
      <c r="AW412" s="199"/>
    </row>
    <row r="413" spans="2:49" hidden="1" x14ac:dyDescent="0.25">
      <c r="B413" s="390" t="str">
        <f>IFERROR(IF(LEN(INDEX(PlansAndNotes!$B$6:$B$2005,ROW(A413)-ROW($B$3)))=0,"",INDEX(PlansAndNotes!$B$6:$B$2005,ROW(A413)-ROW($B$3))),"")</f>
        <v/>
      </c>
      <c r="C413" s="361" t="str">
        <f t="shared" si="66"/>
        <v/>
      </c>
      <c r="D413" s="361" t="str">
        <f>IFERROR(IF(LEN(C413)&gt;0,IF(LEN(INDEX(TasksList!$C$6:$C$1005,MATCH(C413,TasksList!$B$6:$B$1005,0),1))=0,"",INDEX(TasksList!$C$6:$C$1005,MATCH(C413,TasksList!$B$6:$B$1005,0),1)),""),"")</f>
        <v/>
      </c>
      <c r="E413" s="361" t="str">
        <f>IFERROR(IF(LEN(C413)&gt;0,IF(LEN(INDEX(TasksList!$F$6:$F$1005,MATCH(C413,TasksList!$B$6:$B$1005,0),1))=0,"not set!",INDEX(TasksList!$F$6:$F$1005,MATCH(C413,TasksList!$B$6:$B$1005,0),1)),""),"")</f>
        <v/>
      </c>
      <c r="F413" s="360" t="str">
        <f>IFERROR(IF(LEN(D413)&gt;0,IF(LEN(INDEX(AdressBook!$D$6:$D$25,MATCH(D413,AdressBook!$B$6:$B$25,0),1))=0,"",INDEX(AdressBook!$D$6:$D$25,MATCH(D413,AdressBook!$B$6:$B$25,0),1)),""),"")</f>
        <v/>
      </c>
      <c r="G413" s="361" t="str">
        <f>IFERROR(IF(LEN(INDEX(PlansAndNotes!$F$6:$F$2005,ROW(B413)-ROW($C$3)))=0,"",INDEX(PlansAndNotes!$F$6:$F$2005,ROW(B413)-ROW($C$3))),"")</f>
        <v/>
      </c>
      <c r="H413" s="361" t="str">
        <f>IFERROR(IF(LEN(C413)&gt;0,IF(LEN(INDEX(TasksList!$G$6:$G$1005,MATCH(C413,TasksList!$B$6:$B$1005,0),1))=0,"",INDEX(TasksList!$G$6:$G$1005,MATCH(C413,TasksList!$B$6:$B$1005,0),1)),""),"")</f>
        <v/>
      </c>
      <c r="I413" s="381"/>
      <c r="J413" s="402" t="str">
        <f>IF(LEN(INDEX(TasksList!$B$6:$B$1005,ROW(J410),1))=0,"",INDEX(TasksList!$B$6:$B$1005,ROW(J410),1)&amp;" - "&amp;INDEX(TasksList!$D$6:$D$1005,ROW(J410),1))</f>
        <v/>
      </c>
      <c r="K413" s="402"/>
      <c r="L413" s="399" t="str">
        <f t="array" ref="L413">IFERROR(INDEX($J$4:$J$1003,SMALL($K$4:$K$1003,ROW(L413)-3),1),"")</f>
        <v/>
      </c>
      <c r="M413" s="206"/>
      <c r="N413" s="362" t="str">
        <f>IFERROR(IF(LEN(INDEX(PlansAndNotes!$D$6:$D$4005,ROW(B413)-ROW($C$3)))=0,"",INDEX(PlansAndNotes!$D$6:$D$4005,ROW(B413)-ROW($C$3))),"")</f>
        <v/>
      </c>
      <c r="O413" s="165" t="str">
        <f t="shared" si="67"/>
        <v/>
      </c>
      <c r="P413" s="363" t="str">
        <f>IFERROR(IF(LEN(INDEX(PlansAndNotes!$E$6:$E$4005,ROW(B413)-ROW($C$3)))=0,"",INDEX(PlansAndNotes!$E$6:$E$4005,ROW(B413)-ROW($C$3))),"")</f>
        <v/>
      </c>
      <c r="Q413" s="363" t="str">
        <f>IFERROR(IF(LEN(INDEX(PlansAndNotes!$G$6:$G$4005,ROW(B413)-ROW($C$3)))=0,"",INDEX(PlansAndNotes!$G$6:$G$4005,ROW(B413)-ROW($C$3))),"")</f>
        <v/>
      </c>
      <c r="R413" s="361" t="str">
        <f>IFERROR(IF(LEN(D413)&gt;0,IF(LEN(INDEX(AdressBook!$C$6:$C$25,MATCH(D413,AdressBook!$B$6:$B$25,0),1))=0,"",INDEX(AdressBook!$C$6:$C$25,MATCH(D413,AdressBook!$B$6:$B$25,0),1)),""),"")</f>
        <v/>
      </c>
      <c r="S413" s="165">
        <f>IF(LEN(C413)&gt;0,IFERROR(IF(MATCH(C413,C414:$C$4004,0)&gt;0,-1,ROW(S413)-ROW($S$3)),ROW(S413)-ROW($S$3)),-1)</f>
        <v>-1</v>
      </c>
      <c r="T413" s="165">
        <f t="shared" si="68"/>
        <v>0</v>
      </c>
      <c r="U413" s="165" t="str">
        <f t="shared" si="69"/>
        <v/>
      </c>
      <c r="V413" s="165" t="str">
        <f>IFERROR(IF(OR(C413="",S413&lt;0),"",IF(SUBTOTAL(3,C413:C413)=0,-1,SUBTOTAL(3,$C$4:C413))),"")</f>
        <v/>
      </c>
      <c r="W413" s="156" t="str">
        <f t="array" ref="W413">IF(LEN(C413)&gt;0,IFERROR(IF(MATCH(C413,$C$3:$C412,0)&gt;0,N413-INDEX($N$3:N412,SUMPRODUCT(MAX(ROW($C$3:$C412)*(C413=$C$3:$C412)))-2,1),""),""),"")</f>
        <v/>
      </c>
      <c r="X413" s="156">
        <f t="shared" ca="1" si="70"/>
        <v>1</v>
      </c>
      <c r="Y413" s="156">
        <f t="shared" ca="1" si="71"/>
        <v>1</v>
      </c>
      <c r="AB413" s="406"/>
      <c r="AC413" s="380"/>
      <c r="AD413" s="380">
        <f t="shared" si="72"/>
        <v>0</v>
      </c>
      <c r="AQ413" s="165" t="str">
        <f t="shared" si="73"/>
        <v/>
      </c>
      <c r="AR413" s="167" t="str">
        <f t="array" ref="AR413" xml:space="preserve"> IFERROR( IF(OR(DATERANGE="All Data",DATERANGE=""), INDEX(Calculations!$AC$7:$AC$506,SMALL(IF(Calculations!$AC$7:$AC$506&lt;&gt;"0",ROW($AQ$6:$AQ$505)-ROW(INDEX($AQ$6:$AQ$505,1,1))+1),AQ413),1),INDEX(Calculations!$AD$7:$AD$506,SMALL(IF(Calculations!$AD$7:$AD$506&lt;&gt;0,ROW($AQ$6:$AQ$505)-ROW(INDEX($AQ$6:$AQ$505,1,1))+1),AQ413),1)),"")</f>
        <v/>
      </c>
      <c r="AS413" s="164" t="str">
        <f t="array" ref="AS413" xml:space="preserve"> IFERROR(IF(OR(DATERANGE="All Data",DATERANGE=""),INDEX(AdressBook!$B$6:$B$505,SMALL(IF(Calculations!$AC$7:$AC$506&lt;&gt;"0",ROW($AQ$6:$AQ$505)-ROW(INDEX($AQ$6:$AQ$505,1,1))+1),AQ413),1),INDEX(AdressBook!$B$6:$B$505,SMALL(IF(Calculations!$AD$7:$AD$506&lt;&gt;0,ROW($AQ$6:$AQ$505)-ROW(INDEX($AQ$6:$AQ$505,1,1))+1),AQ413),1)),"")</f>
        <v/>
      </c>
      <c r="AT413" s="227" t="str">
        <f t="shared" si="74"/>
        <v/>
      </c>
      <c r="AV413" s="199"/>
      <c r="AW413" s="199"/>
    </row>
    <row r="414" spans="2:49" hidden="1" x14ac:dyDescent="0.25">
      <c r="B414" s="390" t="str">
        <f>IFERROR(IF(LEN(INDEX(PlansAndNotes!$B$6:$B$2005,ROW(A414)-ROW($B$3)))=0,"",INDEX(PlansAndNotes!$B$6:$B$2005,ROW(A414)-ROW($B$3))),"")</f>
        <v/>
      </c>
      <c r="C414" s="361" t="str">
        <f t="shared" si="66"/>
        <v/>
      </c>
      <c r="D414" s="361" t="str">
        <f>IFERROR(IF(LEN(C414)&gt;0,IF(LEN(INDEX(TasksList!$C$6:$C$1005,MATCH(C414,TasksList!$B$6:$B$1005,0),1))=0,"",INDEX(TasksList!$C$6:$C$1005,MATCH(C414,TasksList!$B$6:$B$1005,0),1)),""),"")</f>
        <v/>
      </c>
      <c r="E414" s="361" t="str">
        <f>IFERROR(IF(LEN(C414)&gt;0,IF(LEN(INDEX(TasksList!$F$6:$F$1005,MATCH(C414,TasksList!$B$6:$B$1005,0),1))=0,"not set!",INDEX(TasksList!$F$6:$F$1005,MATCH(C414,TasksList!$B$6:$B$1005,0),1)),""),"")</f>
        <v/>
      </c>
      <c r="F414" s="360" t="str">
        <f>IFERROR(IF(LEN(D414)&gt;0,IF(LEN(INDEX(AdressBook!$D$6:$D$25,MATCH(D414,AdressBook!$B$6:$B$25,0),1))=0,"",INDEX(AdressBook!$D$6:$D$25,MATCH(D414,AdressBook!$B$6:$B$25,0),1)),""),"")</f>
        <v/>
      </c>
      <c r="G414" s="361" t="str">
        <f>IFERROR(IF(LEN(INDEX(PlansAndNotes!$F$6:$F$2005,ROW(B414)-ROW($C$3)))=0,"",INDEX(PlansAndNotes!$F$6:$F$2005,ROW(B414)-ROW($C$3))),"")</f>
        <v/>
      </c>
      <c r="H414" s="361" t="str">
        <f>IFERROR(IF(LEN(C414)&gt;0,IF(LEN(INDEX(TasksList!$G$6:$G$1005,MATCH(C414,TasksList!$B$6:$B$1005,0),1))=0,"",INDEX(TasksList!$G$6:$G$1005,MATCH(C414,TasksList!$B$6:$B$1005,0),1)),""),"")</f>
        <v/>
      </c>
      <c r="I414" s="381"/>
      <c r="J414" s="402" t="str">
        <f>IF(LEN(INDEX(TasksList!$B$6:$B$1005,ROW(J411),1))=0,"",INDEX(TasksList!$B$6:$B$1005,ROW(J411),1)&amp;" - "&amp;INDEX(TasksList!$D$6:$D$1005,ROW(J411),1))</f>
        <v/>
      </c>
      <c r="K414" s="402"/>
      <c r="L414" s="399" t="str">
        <f t="array" ref="L414">IFERROR(INDEX($J$4:$J$1003,SMALL($K$4:$K$1003,ROW(L414)-3),1),"")</f>
        <v/>
      </c>
      <c r="M414" s="206"/>
      <c r="N414" s="362" t="str">
        <f>IFERROR(IF(LEN(INDEX(PlansAndNotes!$D$6:$D$4005,ROW(B414)-ROW($C$3)))=0,"",INDEX(PlansAndNotes!$D$6:$D$4005,ROW(B414)-ROW($C$3))),"")</f>
        <v/>
      </c>
      <c r="O414" s="165" t="str">
        <f t="shared" si="67"/>
        <v/>
      </c>
      <c r="P414" s="363" t="str">
        <f>IFERROR(IF(LEN(INDEX(PlansAndNotes!$E$6:$E$4005,ROW(B414)-ROW($C$3)))=0,"",INDEX(PlansAndNotes!$E$6:$E$4005,ROW(B414)-ROW($C$3))),"")</f>
        <v/>
      </c>
      <c r="Q414" s="363" t="str">
        <f>IFERROR(IF(LEN(INDEX(PlansAndNotes!$G$6:$G$4005,ROW(B414)-ROW($C$3)))=0,"",INDEX(PlansAndNotes!$G$6:$G$4005,ROW(B414)-ROW($C$3))),"")</f>
        <v/>
      </c>
      <c r="R414" s="361" t="str">
        <f>IFERROR(IF(LEN(D414)&gt;0,IF(LEN(INDEX(AdressBook!$C$6:$C$25,MATCH(D414,AdressBook!$B$6:$B$25,0),1))=0,"",INDEX(AdressBook!$C$6:$C$25,MATCH(D414,AdressBook!$B$6:$B$25,0),1)),""),"")</f>
        <v/>
      </c>
      <c r="S414" s="165">
        <f>IF(LEN(C414)&gt;0,IFERROR(IF(MATCH(C414,C415:$C$4004,0)&gt;0,-1,ROW(S414)-ROW($S$3)),ROW(S414)-ROW($S$3)),-1)</f>
        <v>-1</v>
      </c>
      <c r="T414" s="165">
        <f t="shared" si="68"/>
        <v>0</v>
      </c>
      <c r="U414" s="165" t="str">
        <f t="shared" si="69"/>
        <v/>
      </c>
      <c r="V414" s="165" t="str">
        <f>IFERROR(IF(OR(C414="",S414&lt;0),"",IF(SUBTOTAL(3,C414:C414)=0,-1,SUBTOTAL(3,$C$4:C414))),"")</f>
        <v/>
      </c>
      <c r="W414" s="156" t="str">
        <f t="array" ref="W414">IF(LEN(C414)&gt;0,IFERROR(IF(MATCH(C414,$C$3:$C413,0)&gt;0,N414-INDEX($N$3:N413,SUMPRODUCT(MAX(ROW($C$3:$C413)*(C414=$C$3:$C413)))-2,1),""),""),"")</f>
        <v/>
      </c>
      <c r="X414" s="156">
        <f t="shared" ca="1" si="70"/>
        <v>1</v>
      </c>
      <c r="Y414" s="156">
        <f t="shared" ca="1" si="71"/>
        <v>1</v>
      </c>
      <c r="AB414" s="406"/>
      <c r="AC414" s="380"/>
      <c r="AD414" s="380">
        <f t="shared" si="72"/>
        <v>0</v>
      </c>
      <c r="AQ414" s="165" t="str">
        <f t="shared" si="73"/>
        <v/>
      </c>
      <c r="AR414" s="167" t="str">
        <f t="array" ref="AR414" xml:space="preserve"> IFERROR( IF(OR(DATERANGE="All Data",DATERANGE=""), INDEX(Calculations!$AC$7:$AC$506,SMALL(IF(Calculations!$AC$7:$AC$506&lt;&gt;"0",ROW($AQ$6:$AQ$505)-ROW(INDEX($AQ$6:$AQ$505,1,1))+1),AQ414),1),INDEX(Calculations!$AD$7:$AD$506,SMALL(IF(Calculations!$AD$7:$AD$506&lt;&gt;0,ROW($AQ$6:$AQ$505)-ROW(INDEX($AQ$6:$AQ$505,1,1))+1),AQ414),1)),"")</f>
        <v/>
      </c>
      <c r="AS414" s="164" t="str">
        <f t="array" ref="AS414" xml:space="preserve"> IFERROR(IF(OR(DATERANGE="All Data",DATERANGE=""),INDEX(AdressBook!$B$6:$B$505,SMALL(IF(Calculations!$AC$7:$AC$506&lt;&gt;"0",ROW($AQ$6:$AQ$505)-ROW(INDEX($AQ$6:$AQ$505,1,1))+1),AQ414),1),INDEX(AdressBook!$B$6:$B$505,SMALL(IF(Calculations!$AD$7:$AD$506&lt;&gt;0,ROW($AQ$6:$AQ$505)-ROW(INDEX($AQ$6:$AQ$505,1,1))+1),AQ414),1)),"")</f>
        <v/>
      </c>
      <c r="AT414" s="227" t="str">
        <f t="shared" si="74"/>
        <v/>
      </c>
      <c r="AV414" s="199"/>
      <c r="AW414" s="199"/>
    </row>
    <row r="415" spans="2:49" hidden="1" x14ac:dyDescent="0.25">
      <c r="B415" s="390" t="str">
        <f>IFERROR(IF(LEN(INDEX(PlansAndNotes!$B$6:$B$2005,ROW(A415)-ROW($B$3)))=0,"",INDEX(PlansAndNotes!$B$6:$B$2005,ROW(A415)-ROW($B$3))),"")</f>
        <v/>
      </c>
      <c r="C415" s="361" t="str">
        <f t="shared" si="66"/>
        <v/>
      </c>
      <c r="D415" s="361" t="str">
        <f>IFERROR(IF(LEN(C415)&gt;0,IF(LEN(INDEX(TasksList!$C$6:$C$1005,MATCH(C415,TasksList!$B$6:$B$1005,0),1))=0,"",INDEX(TasksList!$C$6:$C$1005,MATCH(C415,TasksList!$B$6:$B$1005,0),1)),""),"")</f>
        <v/>
      </c>
      <c r="E415" s="361" t="str">
        <f>IFERROR(IF(LEN(C415)&gt;0,IF(LEN(INDEX(TasksList!$F$6:$F$1005,MATCH(C415,TasksList!$B$6:$B$1005,0),1))=0,"not set!",INDEX(TasksList!$F$6:$F$1005,MATCH(C415,TasksList!$B$6:$B$1005,0),1)),""),"")</f>
        <v/>
      </c>
      <c r="F415" s="360" t="str">
        <f>IFERROR(IF(LEN(D415)&gt;0,IF(LEN(INDEX(AdressBook!$D$6:$D$25,MATCH(D415,AdressBook!$B$6:$B$25,0),1))=0,"",INDEX(AdressBook!$D$6:$D$25,MATCH(D415,AdressBook!$B$6:$B$25,0),1)),""),"")</f>
        <v/>
      </c>
      <c r="G415" s="361" t="str">
        <f>IFERROR(IF(LEN(INDEX(PlansAndNotes!$F$6:$F$2005,ROW(B415)-ROW($C$3)))=0,"",INDEX(PlansAndNotes!$F$6:$F$2005,ROW(B415)-ROW($C$3))),"")</f>
        <v/>
      </c>
      <c r="H415" s="361" t="str">
        <f>IFERROR(IF(LEN(C415)&gt;0,IF(LEN(INDEX(TasksList!$G$6:$G$1005,MATCH(C415,TasksList!$B$6:$B$1005,0),1))=0,"",INDEX(TasksList!$G$6:$G$1005,MATCH(C415,TasksList!$B$6:$B$1005,0),1)),""),"")</f>
        <v/>
      </c>
      <c r="I415" s="381"/>
      <c r="J415" s="402" t="str">
        <f>IF(LEN(INDEX(TasksList!$B$6:$B$1005,ROW(J412),1))=0,"",INDEX(TasksList!$B$6:$B$1005,ROW(J412),1)&amp;" - "&amp;INDEX(TasksList!$D$6:$D$1005,ROW(J412),1))</f>
        <v/>
      </c>
      <c r="K415" s="402"/>
      <c r="L415" s="399" t="str">
        <f t="array" ref="L415">IFERROR(INDEX($J$4:$J$1003,SMALL($K$4:$K$1003,ROW(L415)-3),1),"")</f>
        <v/>
      </c>
      <c r="M415" s="206"/>
      <c r="N415" s="362" t="str">
        <f>IFERROR(IF(LEN(INDEX(PlansAndNotes!$D$6:$D$4005,ROW(B415)-ROW($C$3)))=0,"",INDEX(PlansAndNotes!$D$6:$D$4005,ROW(B415)-ROW($C$3))),"")</f>
        <v/>
      </c>
      <c r="O415" s="165" t="str">
        <f t="shared" si="67"/>
        <v/>
      </c>
      <c r="P415" s="363" t="str">
        <f>IFERROR(IF(LEN(INDEX(PlansAndNotes!$E$6:$E$4005,ROW(B415)-ROW($C$3)))=0,"",INDEX(PlansAndNotes!$E$6:$E$4005,ROW(B415)-ROW($C$3))),"")</f>
        <v/>
      </c>
      <c r="Q415" s="363" t="str">
        <f>IFERROR(IF(LEN(INDEX(PlansAndNotes!$G$6:$G$4005,ROW(B415)-ROW($C$3)))=0,"",INDEX(PlansAndNotes!$G$6:$G$4005,ROW(B415)-ROW($C$3))),"")</f>
        <v/>
      </c>
      <c r="R415" s="361" t="str">
        <f>IFERROR(IF(LEN(D415)&gt;0,IF(LEN(INDEX(AdressBook!$C$6:$C$25,MATCH(D415,AdressBook!$B$6:$B$25,0),1))=0,"",INDEX(AdressBook!$C$6:$C$25,MATCH(D415,AdressBook!$B$6:$B$25,0),1)),""),"")</f>
        <v/>
      </c>
      <c r="S415" s="165">
        <f>IF(LEN(C415)&gt;0,IFERROR(IF(MATCH(C415,C416:$C$4004,0)&gt;0,-1,ROW(S415)-ROW($S$3)),ROW(S415)-ROW($S$3)),-1)</f>
        <v>-1</v>
      </c>
      <c r="T415" s="165">
        <f t="shared" si="68"/>
        <v>0</v>
      </c>
      <c r="U415" s="165" t="str">
        <f t="shared" si="69"/>
        <v/>
      </c>
      <c r="V415" s="165" t="str">
        <f>IFERROR(IF(OR(C415="",S415&lt;0),"",IF(SUBTOTAL(3,C415:C415)=0,-1,SUBTOTAL(3,$C$4:C415))),"")</f>
        <v/>
      </c>
      <c r="W415" s="156" t="str">
        <f t="array" ref="W415">IF(LEN(C415)&gt;0,IFERROR(IF(MATCH(C415,$C$3:$C414,0)&gt;0,N415-INDEX($N$3:N414,SUMPRODUCT(MAX(ROW($C$3:$C414)*(C415=$C$3:$C414)))-2,1),""),""),"")</f>
        <v/>
      </c>
      <c r="X415" s="156">
        <f t="shared" ca="1" si="70"/>
        <v>1</v>
      </c>
      <c r="Y415" s="156">
        <f t="shared" ca="1" si="71"/>
        <v>1</v>
      </c>
      <c r="AB415" s="406"/>
      <c r="AC415" s="380"/>
      <c r="AD415" s="380">
        <f t="shared" si="72"/>
        <v>0</v>
      </c>
      <c r="AQ415" s="165" t="str">
        <f t="shared" si="73"/>
        <v/>
      </c>
      <c r="AR415" s="167" t="str">
        <f t="array" ref="AR415" xml:space="preserve"> IFERROR( IF(OR(DATERANGE="All Data",DATERANGE=""), INDEX(Calculations!$AC$7:$AC$506,SMALL(IF(Calculations!$AC$7:$AC$506&lt;&gt;"0",ROW($AQ$6:$AQ$505)-ROW(INDEX($AQ$6:$AQ$505,1,1))+1),AQ415),1),INDEX(Calculations!$AD$7:$AD$506,SMALL(IF(Calculations!$AD$7:$AD$506&lt;&gt;0,ROW($AQ$6:$AQ$505)-ROW(INDEX($AQ$6:$AQ$505,1,1))+1),AQ415),1)),"")</f>
        <v/>
      </c>
      <c r="AS415" s="164" t="str">
        <f t="array" ref="AS415" xml:space="preserve"> IFERROR(IF(OR(DATERANGE="All Data",DATERANGE=""),INDEX(AdressBook!$B$6:$B$505,SMALL(IF(Calculations!$AC$7:$AC$506&lt;&gt;"0",ROW($AQ$6:$AQ$505)-ROW(INDEX($AQ$6:$AQ$505,1,1))+1),AQ415),1),INDEX(AdressBook!$B$6:$B$505,SMALL(IF(Calculations!$AD$7:$AD$506&lt;&gt;0,ROW($AQ$6:$AQ$505)-ROW(INDEX($AQ$6:$AQ$505,1,1))+1),AQ415),1)),"")</f>
        <v/>
      </c>
      <c r="AT415" s="227" t="str">
        <f t="shared" si="74"/>
        <v/>
      </c>
      <c r="AV415" s="199"/>
      <c r="AW415" s="199"/>
    </row>
    <row r="416" spans="2:49" hidden="1" x14ac:dyDescent="0.25">
      <c r="B416" s="390" t="str">
        <f>IFERROR(IF(LEN(INDEX(PlansAndNotes!$B$6:$B$2005,ROW(A416)-ROW($B$3)))=0,"",INDEX(PlansAndNotes!$B$6:$B$2005,ROW(A416)-ROW($B$3))),"")</f>
        <v/>
      </c>
      <c r="C416" s="361" t="str">
        <f t="shared" si="66"/>
        <v/>
      </c>
      <c r="D416" s="361" t="str">
        <f>IFERROR(IF(LEN(C416)&gt;0,IF(LEN(INDEX(TasksList!$C$6:$C$1005,MATCH(C416,TasksList!$B$6:$B$1005,0),1))=0,"",INDEX(TasksList!$C$6:$C$1005,MATCH(C416,TasksList!$B$6:$B$1005,0),1)),""),"")</f>
        <v/>
      </c>
      <c r="E416" s="361" t="str">
        <f>IFERROR(IF(LEN(C416)&gt;0,IF(LEN(INDEX(TasksList!$F$6:$F$1005,MATCH(C416,TasksList!$B$6:$B$1005,0),1))=0,"not set!",INDEX(TasksList!$F$6:$F$1005,MATCH(C416,TasksList!$B$6:$B$1005,0),1)),""),"")</f>
        <v/>
      </c>
      <c r="F416" s="360" t="str">
        <f>IFERROR(IF(LEN(D416)&gt;0,IF(LEN(INDEX(AdressBook!$D$6:$D$25,MATCH(D416,AdressBook!$B$6:$B$25,0),1))=0,"",INDEX(AdressBook!$D$6:$D$25,MATCH(D416,AdressBook!$B$6:$B$25,0),1)),""),"")</f>
        <v/>
      </c>
      <c r="G416" s="361" t="str">
        <f>IFERROR(IF(LEN(INDEX(PlansAndNotes!$F$6:$F$2005,ROW(B416)-ROW($C$3)))=0,"",INDEX(PlansAndNotes!$F$6:$F$2005,ROW(B416)-ROW($C$3))),"")</f>
        <v/>
      </c>
      <c r="H416" s="361" t="str">
        <f>IFERROR(IF(LEN(C416)&gt;0,IF(LEN(INDEX(TasksList!$G$6:$G$1005,MATCH(C416,TasksList!$B$6:$B$1005,0),1))=0,"",INDEX(TasksList!$G$6:$G$1005,MATCH(C416,TasksList!$B$6:$B$1005,0),1)),""),"")</f>
        <v/>
      </c>
      <c r="I416" s="381"/>
      <c r="J416" s="402" t="str">
        <f>IF(LEN(INDEX(TasksList!$B$6:$B$1005,ROW(J413),1))=0,"",INDEX(TasksList!$B$6:$B$1005,ROW(J413),1)&amp;" - "&amp;INDEX(TasksList!$D$6:$D$1005,ROW(J413),1))</f>
        <v/>
      </c>
      <c r="K416" s="402"/>
      <c r="L416" s="399" t="str">
        <f t="array" ref="L416">IFERROR(INDEX($J$4:$J$1003,SMALL($K$4:$K$1003,ROW(L416)-3),1),"")</f>
        <v/>
      </c>
      <c r="M416" s="206"/>
      <c r="N416" s="362" t="str">
        <f>IFERROR(IF(LEN(INDEX(PlansAndNotes!$D$6:$D$4005,ROW(B416)-ROW($C$3)))=0,"",INDEX(PlansAndNotes!$D$6:$D$4005,ROW(B416)-ROW($C$3))),"")</f>
        <v/>
      </c>
      <c r="O416" s="165" t="str">
        <f t="shared" si="67"/>
        <v/>
      </c>
      <c r="P416" s="363" t="str">
        <f>IFERROR(IF(LEN(INDEX(PlansAndNotes!$E$6:$E$4005,ROW(B416)-ROW($C$3)))=0,"",INDEX(PlansAndNotes!$E$6:$E$4005,ROW(B416)-ROW($C$3))),"")</f>
        <v/>
      </c>
      <c r="Q416" s="363" t="str">
        <f>IFERROR(IF(LEN(INDEX(PlansAndNotes!$G$6:$G$4005,ROW(B416)-ROW($C$3)))=0,"",INDEX(PlansAndNotes!$G$6:$G$4005,ROW(B416)-ROW($C$3))),"")</f>
        <v/>
      </c>
      <c r="R416" s="361" t="str">
        <f>IFERROR(IF(LEN(D416)&gt;0,IF(LEN(INDEX(AdressBook!$C$6:$C$25,MATCH(D416,AdressBook!$B$6:$B$25,0),1))=0,"",INDEX(AdressBook!$C$6:$C$25,MATCH(D416,AdressBook!$B$6:$B$25,0),1)),""),"")</f>
        <v/>
      </c>
      <c r="S416" s="165">
        <f>IF(LEN(C416)&gt;0,IFERROR(IF(MATCH(C416,C417:$C$4004,0)&gt;0,-1,ROW(S416)-ROW($S$3)),ROW(S416)-ROW($S$3)),-1)</f>
        <v>-1</v>
      </c>
      <c r="T416" s="165">
        <f t="shared" si="68"/>
        <v>0</v>
      </c>
      <c r="U416" s="165" t="str">
        <f t="shared" si="69"/>
        <v/>
      </c>
      <c r="V416" s="165" t="str">
        <f>IFERROR(IF(OR(C416="",S416&lt;0),"",IF(SUBTOTAL(3,C416:C416)=0,-1,SUBTOTAL(3,$C$4:C416))),"")</f>
        <v/>
      </c>
      <c r="W416" s="156" t="str">
        <f t="array" ref="W416">IF(LEN(C416)&gt;0,IFERROR(IF(MATCH(C416,$C$3:$C415,0)&gt;0,N416-INDEX($N$3:N415,SUMPRODUCT(MAX(ROW($C$3:$C415)*(C416=$C$3:$C415)))-2,1),""),""),"")</f>
        <v/>
      </c>
      <c r="X416" s="156">
        <f t="shared" ca="1" si="70"/>
        <v>1</v>
      </c>
      <c r="Y416" s="156">
        <f t="shared" ca="1" si="71"/>
        <v>1</v>
      </c>
      <c r="AB416" s="406"/>
      <c r="AC416" s="380"/>
      <c r="AD416" s="380">
        <f t="shared" si="72"/>
        <v>0</v>
      </c>
      <c r="AQ416" s="165" t="str">
        <f t="shared" si="73"/>
        <v/>
      </c>
      <c r="AR416" s="167" t="str">
        <f t="array" ref="AR416" xml:space="preserve"> IFERROR( IF(OR(DATERANGE="All Data",DATERANGE=""), INDEX(Calculations!$AC$7:$AC$506,SMALL(IF(Calculations!$AC$7:$AC$506&lt;&gt;"0",ROW($AQ$6:$AQ$505)-ROW(INDEX($AQ$6:$AQ$505,1,1))+1),AQ416),1),INDEX(Calculations!$AD$7:$AD$506,SMALL(IF(Calculations!$AD$7:$AD$506&lt;&gt;0,ROW($AQ$6:$AQ$505)-ROW(INDEX($AQ$6:$AQ$505,1,1))+1),AQ416),1)),"")</f>
        <v/>
      </c>
      <c r="AS416" s="164" t="str">
        <f t="array" ref="AS416" xml:space="preserve"> IFERROR(IF(OR(DATERANGE="All Data",DATERANGE=""),INDEX(AdressBook!$B$6:$B$505,SMALL(IF(Calculations!$AC$7:$AC$506&lt;&gt;"0",ROW($AQ$6:$AQ$505)-ROW(INDEX($AQ$6:$AQ$505,1,1))+1),AQ416),1),INDEX(AdressBook!$B$6:$B$505,SMALL(IF(Calculations!$AD$7:$AD$506&lt;&gt;0,ROW($AQ$6:$AQ$505)-ROW(INDEX($AQ$6:$AQ$505,1,1))+1),AQ416),1)),"")</f>
        <v/>
      </c>
      <c r="AT416" s="227" t="str">
        <f t="shared" si="74"/>
        <v/>
      </c>
      <c r="AV416" s="199"/>
      <c r="AW416" s="199"/>
    </row>
    <row r="417" spans="2:49" hidden="1" x14ac:dyDescent="0.25">
      <c r="B417" s="390" t="str">
        <f>IFERROR(IF(LEN(INDEX(PlansAndNotes!$B$6:$B$2005,ROW(A417)-ROW($B$3)))=0,"",INDEX(PlansAndNotes!$B$6:$B$2005,ROW(A417)-ROW($B$3))),"")</f>
        <v/>
      </c>
      <c r="C417" s="361" t="str">
        <f t="shared" si="66"/>
        <v/>
      </c>
      <c r="D417" s="361" t="str">
        <f>IFERROR(IF(LEN(C417)&gt;0,IF(LEN(INDEX(TasksList!$C$6:$C$1005,MATCH(C417,TasksList!$B$6:$B$1005,0),1))=0,"",INDEX(TasksList!$C$6:$C$1005,MATCH(C417,TasksList!$B$6:$B$1005,0),1)),""),"")</f>
        <v/>
      </c>
      <c r="E417" s="361" t="str">
        <f>IFERROR(IF(LEN(C417)&gt;0,IF(LEN(INDEX(TasksList!$F$6:$F$1005,MATCH(C417,TasksList!$B$6:$B$1005,0),1))=0,"not set!",INDEX(TasksList!$F$6:$F$1005,MATCH(C417,TasksList!$B$6:$B$1005,0),1)),""),"")</f>
        <v/>
      </c>
      <c r="F417" s="360" t="str">
        <f>IFERROR(IF(LEN(D417)&gt;0,IF(LEN(INDEX(AdressBook!$D$6:$D$25,MATCH(D417,AdressBook!$B$6:$B$25,0),1))=0,"",INDEX(AdressBook!$D$6:$D$25,MATCH(D417,AdressBook!$B$6:$B$25,0),1)),""),"")</f>
        <v/>
      </c>
      <c r="G417" s="361" t="str">
        <f>IFERROR(IF(LEN(INDEX(PlansAndNotes!$F$6:$F$2005,ROW(B417)-ROW($C$3)))=0,"",INDEX(PlansAndNotes!$F$6:$F$2005,ROW(B417)-ROW($C$3))),"")</f>
        <v/>
      </c>
      <c r="H417" s="361" t="str">
        <f>IFERROR(IF(LEN(C417)&gt;0,IF(LEN(INDEX(TasksList!$G$6:$G$1005,MATCH(C417,TasksList!$B$6:$B$1005,0),1))=0,"",INDEX(TasksList!$G$6:$G$1005,MATCH(C417,TasksList!$B$6:$B$1005,0),1)),""),"")</f>
        <v/>
      </c>
      <c r="I417" s="381"/>
      <c r="J417" s="402" t="str">
        <f>IF(LEN(INDEX(TasksList!$B$6:$B$1005,ROW(J414),1))=0,"",INDEX(TasksList!$B$6:$B$1005,ROW(J414),1)&amp;" - "&amp;INDEX(TasksList!$D$6:$D$1005,ROW(J414),1))</f>
        <v/>
      </c>
      <c r="K417" s="402"/>
      <c r="L417" s="399" t="str">
        <f t="array" ref="L417">IFERROR(INDEX($J$4:$J$1003,SMALL($K$4:$K$1003,ROW(L417)-3),1),"")</f>
        <v/>
      </c>
      <c r="M417" s="206"/>
      <c r="N417" s="362" t="str">
        <f>IFERROR(IF(LEN(INDEX(PlansAndNotes!$D$6:$D$4005,ROW(B417)-ROW($C$3)))=0,"",INDEX(PlansAndNotes!$D$6:$D$4005,ROW(B417)-ROW($C$3))),"")</f>
        <v/>
      </c>
      <c r="O417" s="165" t="str">
        <f t="shared" si="67"/>
        <v/>
      </c>
      <c r="P417" s="363" t="str">
        <f>IFERROR(IF(LEN(INDEX(PlansAndNotes!$E$6:$E$4005,ROW(B417)-ROW($C$3)))=0,"",INDEX(PlansAndNotes!$E$6:$E$4005,ROW(B417)-ROW($C$3))),"")</f>
        <v/>
      </c>
      <c r="Q417" s="363" t="str">
        <f>IFERROR(IF(LEN(INDEX(PlansAndNotes!$G$6:$G$4005,ROW(B417)-ROW($C$3)))=0,"",INDEX(PlansAndNotes!$G$6:$G$4005,ROW(B417)-ROW($C$3))),"")</f>
        <v/>
      </c>
      <c r="R417" s="361" t="str">
        <f>IFERROR(IF(LEN(D417)&gt;0,IF(LEN(INDEX(AdressBook!$C$6:$C$25,MATCH(D417,AdressBook!$B$6:$B$25,0),1))=0,"",INDEX(AdressBook!$C$6:$C$25,MATCH(D417,AdressBook!$B$6:$B$25,0),1)),""),"")</f>
        <v/>
      </c>
      <c r="S417" s="165">
        <f>IF(LEN(C417)&gt;0,IFERROR(IF(MATCH(C417,C418:$C$4004,0)&gt;0,-1,ROW(S417)-ROW($S$3)),ROW(S417)-ROW($S$3)),-1)</f>
        <v>-1</v>
      </c>
      <c r="T417" s="165">
        <f t="shared" si="68"/>
        <v>0</v>
      </c>
      <c r="U417" s="165" t="str">
        <f t="shared" si="69"/>
        <v/>
      </c>
      <c r="V417" s="165" t="str">
        <f>IFERROR(IF(OR(C417="",S417&lt;0),"",IF(SUBTOTAL(3,C417:C417)=0,-1,SUBTOTAL(3,$C$4:C417))),"")</f>
        <v/>
      </c>
      <c r="W417" s="156" t="str">
        <f t="array" ref="W417">IF(LEN(C417)&gt;0,IFERROR(IF(MATCH(C417,$C$3:$C416,0)&gt;0,N417-INDEX($N$3:N416,SUMPRODUCT(MAX(ROW($C$3:$C416)*(C417=$C$3:$C416)))-2,1),""),""),"")</f>
        <v/>
      </c>
      <c r="X417" s="156">
        <f t="shared" ca="1" si="70"/>
        <v>1</v>
      </c>
      <c r="Y417" s="156">
        <f t="shared" ca="1" si="71"/>
        <v>1</v>
      </c>
      <c r="AB417" s="406"/>
      <c r="AC417" s="380"/>
      <c r="AD417" s="380">
        <f t="shared" si="72"/>
        <v>0</v>
      </c>
      <c r="AQ417" s="165" t="str">
        <f t="shared" si="73"/>
        <v/>
      </c>
      <c r="AR417" s="167" t="str">
        <f t="array" ref="AR417" xml:space="preserve"> IFERROR( IF(OR(DATERANGE="All Data",DATERANGE=""), INDEX(Calculations!$AC$7:$AC$506,SMALL(IF(Calculations!$AC$7:$AC$506&lt;&gt;"0",ROW($AQ$6:$AQ$505)-ROW(INDEX($AQ$6:$AQ$505,1,1))+1),AQ417),1),INDEX(Calculations!$AD$7:$AD$506,SMALL(IF(Calculations!$AD$7:$AD$506&lt;&gt;0,ROW($AQ$6:$AQ$505)-ROW(INDEX($AQ$6:$AQ$505,1,1))+1),AQ417),1)),"")</f>
        <v/>
      </c>
      <c r="AS417" s="164" t="str">
        <f t="array" ref="AS417" xml:space="preserve"> IFERROR(IF(OR(DATERANGE="All Data",DATERANGE=""),INDEX(AdressBook!$B$6:$B$505,SMALL(IF(Calculations!$AC$7:$AC$506&lt;&gt;"0",ROW($AQ$6:$AQ$505)-ROW(INDEX($AQ$6:$AQ$505,1,1))+1),AQ417),1),INDEX(AdressBook!$B$6:$B$505,SMALL(IF(Calculations!$AD$7:$AD$506&lt;&gt;0,ROW($AQ$6:$AQ$505)-ROW(INDEX($AQ$6:$AQ$505,1,1))+1),AQ417),1)),"")</f>
        <v/>
      </c>
      <c r="AT417" s="227" t="str">
        <f t="shared" si="74"/>
        <v/>
      </c>
      <c r="AV417" s="199"/>
      <c r="AW417" s="199"/>
    </row>
    <row r="418" spans="2:49" hidden="1" x14ac:dyDescent="0.25">
      <c r="B418" s="390" t="str">
        <f>IFERROR(IF(LEN(INDEX(PlansAndNotes!$B$6:$B$2005,ROW(A418)-ROW($B$3)))=0,"",INDEX(PlansAndNotes!$B$6:$B$2005,ROW(A418)-ROW($B$3))),"")</f>
        <v/>
      </c>
      <c r="C418" s="361" t="str">
        <f t="shared" si="66"/>
        <v/>
      </c>
      <c r="D418" s="361" t="str">
        <f>IFERROR(IF(LEN(C418)&gt;0,IF(LEN(INDEX(TasksList!$C$6:$C$1005,MATCH(C418,TasksList!$B$6:$B$1005,0),1))=0,"",INDEX(TasksList!$C$6:$C$1005,MATCH(C418,TasksList!$B$6:$B$1005,0),1)),""),"")</f>
        <v/>
      </c>
      <c r="E418" s="361" t="str">
        <f>IFERROR(IF(LEN(C418)&gt;0,IF(LEN(INDEX(TasksList!$F$6:$F$1005,MATCH(C418,TasksList!$B$6:$B$1005,0),1))=0,"not set!",INDEX(TasksList!$F$6:$F$1005,MATCH(C418,TasksList!$B$6:$B$1005,0),1)),""),"")</f>
        <v/>
      </c>
      <c r="F418" s="360" t="str">
        <f>IFERROR(IF(LEN(D418)&gt;0,IF(LEN(INDEX(AdressBook!$D$6:$D$25,MATCH(D418,AdressBook!$B$6:$B$25,0),1))=0,"",INDEX(AdressBook!$D$6:$D$25,MATCH(D418,AdressBook!$B$6:$B$25,0),1)),""),"")</f>
        <v/>
      </c>
      <c r="G418" s="361" t="str">
        <f>IFERROR(IF(LEN(INDEX(PlansAndNotes!$F$6:$F$2005,ROW(B418)-ROW($C$3)))=0,"",INDEX(PlansAndNotes!$F$6:$F$2005,ROW(B418)-ROW($C$3))),"")</f>
        <v/>
      </c>
      <c r="H418" s="361" t="str">
        <f>IFERROR(IF(LEN(C418)&gt;0,IF(LEN(INDEX(TasksList!$G$6:$G$1005,MATCH(C418,TasksList!$B$6:$B$1005,0),1))=0,"",INDEX(TasksList!$G$6:$G$1005,MATCH(C418,TasksList!$B$6:$B$1005,0),1)),""),"")</f>
        <v/>
      </c>
      <c r="I418" s="381"/>
      <c r="J418" s="402" t="str">
        <f>IF(LEN(INDEX(TasksList!$B$6:$B$1005,ROW(J415),1))=0,"",INDEX(TasksList!$B$6:$B$1005,ROW(J415),1)&amp;" - "&amp;INDEX(TasksList!$D$6:$D$1005,ROW(J415),1))</f>
        <v/>
      </c>
      <c r="K418" s="402"/>
      <c r="L418" s="399" t="str">
        <f t="array" ref="L418">IFERROR(INDEX($J$4:$J$1003,SMALL($K$4:$K$1003,ROW(L418)-3),1),"")</f>
        <v/>
      </c>
      <c r="M418" s="206"/>
      <c r="N418" s="362" t="str">
        <f>IFERROR(IF(LEN(INDEX(PlansAndNotes!$D$6:$D$4005,ROW(B418)-ROW($C$3)))=0,"",INDEX(PlansAndNotes!$D$6:$D$4005,ROW(B418)-ROW($C$3))),"")</f>
        <v/>
      </c>
      <c r="O418" s="165" t="str">
        <f t="shared" si="67"/>
        <v/>
      </c>
      <c r="P418" s="363" t="str">
        <f>IFERROR(IF(LEN(INDEX(PlansAndNotes!$E$6:$E$4005,ROW(B418)-ROW($C$3)))=0,"",INDEX(PlansAndNotes!$E$6:$E$4005,ROW(B418)-ROW($C$3))),"")</f>
        <v/>
      </c>
      <c r="Q418" s="363" t="str">
        <f>IFERROR(IF(LEN(INDEX(PlansAndNotes!$G$6:$G$4005,ROW(B418)-ROW($C$3)))=0,"",INDEX(PlansAndNotes!$G$6:$G$4005,ROW(B418)-ROW($C$3))),"")</f>
        <v/>
      </c>
      <c r="R418" s="361" t="str">
        <f>IFERROR(IF(LEN(D418)&gt;0,IF(LEN(INDEX(AdressBook!$C$6:$C$25,MATCH(D418,AdressBook!$B$6:$B$25,0),1))=0,"",INDEX(AdressBook!$C$6:$C$25,MATCH(D418,AdressBook!$B$6:$B$25,0),1)),""),"")</f>
        <v/>
      </c>
      <c r="S418" s="165">
        <f>IF(LEN(C418)&gt;0,IFERROR(IF(MATCH(C418,C419:$C$4004,0)&gt;0,-1,ROW(S418)-ROW($S$3)),ROW(S418)-ROW($S$3)),-1)</f>
        <v>-1</v>
      </c>
      <c r="T418" s="165">
        <f t="shared" si="68"/>
        <v>0</v>
      </c>
      <c r="U418" s="165" t="str">
        <f t="shared" si="69"/>
        <v/>
      </c>
      <c r="V418" s="165" t="str">
        <f>IFERROR(IF(OR(C418="",S418&lt;0),"",IF(SUBTOTAL(3,C418:C418)=0,-1,SUBTOTAL(3,$C$4:C418))),"")</f>
        <v/>
      </c>
      <c r="W418" s="156" t="str">
        <f t="array" ref="W418">IF(LEN(C418)&gt;0,IFERROR(IF(MATCH(C418,$C$3:$C417,0)&gt;0,N418-INDEX($N$3:N417,SUMPRODUCT(MAX(ROW($C$3:$C417)*(C418=$C$3:$C417)))-2,1),""),""),"")</f>
        <v/>
      </c>
      <c r="X418" s="156">
        <f t="shared" ca="1" si="70"/>
        <v>1</v>
      </c>
      <c r="Y418" s="156">
        <f t="shared" ca="1" si="71"/>
        <v>1</v>
      </c>
      <c r="AB418" s="406"/>
      <c r="AC418" s="380"/>
      <c r="AD418" s="380">
        <f t="shared" si="72"/>
        <v>0</v>
      </c>
      <c r="AQ418" s="165" t="str">
        <f t="shared" si="73"/>
        <v/>
      </c>
      <c r="AR418" s="167" t="str">
        <f t="array" ref="AR418" xml:space="preserve"> IFERROR( IF(OR(DATERANGE="All Data",DATERANGE=""), INDEX(Calculations!$AC$7:$AC$506,SMALL(IF(Calculations!$AC$7:$AC$506&lt;&gt;"0",ROW($AQ$6:$AQ$505)-ROW(INDEX($AQ$6:$AQ$505,1,1))+1),AQ418),1),INDEX(Calculations!$AD$7:$AD$506,SMALL(IF(Calculations!$AD$7:$AD$506&lt;&gt;0,ROW($AQ$6:$AQ$505)-ROW(INDEX($AQ$6:$AQ$505,1,1))+1),AQ418),1)),"")</f>
        <v/>
      </c>
      <c r="AS418" s="164" t="str">
        <f t="array" ref="AS418" xml:space="preserve"> IFERROR(IF(OR(DATERANGE="All Data",DATERANGE=""),INDEX(AdressBook!$B$6:$B$505,SMALL(IF(Calculations!$AC$7:$AC$506&lt;&gt;"0",ROW($AQ$6:$AQ$505)-ROW(INDEX($AQ$6:$AQ$505,1,1))+1),AQ418),1),INDEX(AdressBook!$B$6:$B$505,SMALL(IF(Calculations!$AD$7:$AD$506&lt;&gt;0,ROW($AQ$6:$AQ$505)-ROW(INDEX($AQ$6:$AQ$505,1,1))+1),AQ418),1)),"")</f>
        <v/>
      </c>
      <c r="AT418" s="227" t="str">
        <f t="shared" si="74"/>
        <v/>
      </c>
      <c r="AV418" s="199"/>
      <c r="AW418" s="199"/>
    </row>
    <row r="419" spans="2:49" hidden="1" x14ac:dyDescent="0.25">
      <c r="B419" s="390" t="str">
        <f>IFERROR(IF(LEN(INDEX(PlansAndNotes!$B$6:$B$2005,ROW(A419)-ROW($B$3)))=0,"",INDEX(PlansAndNotes!$B$6:$B$2005,ROW(A419)-ROW($B$3))),"")</f>
        <v/>
      </c>
      <c r="C419" s="361" t="str">
        <f t="shared" si="66"/>
        <v/>
      </c>
      <c r="D419" s="361" t="str">
        <f>IFERROR(IF(LEN(C419)&gt;0,IF(LEN(INDEX(TasksList!$C$6:$C$1005,MATCH(C419,TasksList!$B$6:$B$1005,0),1))=0,"",INDEX(TasksList!$C$6:$C$1005,MATCH(C419,TasksList!$B$6:$B$1005,0),1)),""),"")</f>
        <v/>
      </c>
      <c r="E419" s="361" t="str">
        <f>IFERROR(IF(LEN(C419)&gt;0,IF(LEN(INDEX(TasksList!$F$6:$F$1005,MATCH(C419,TasksList!$B$6:$B$1005,0),1))=0,"not set!",INDEX(TasksList!$F$6:$F$1005,MATCH(C419,TasksList!$B$6:$B$1005,0),1)),""),"")</f>
        <v/>
      </c>
      <c r="F419" s="360" t="str">
        <f>IFERROR(IF(LEN(D419)&gt;0,IF(LEN(INDEX(AdressBook!$D$6:$D$25,MATCH(D419,AdressBook!$B$6:$B$25,0),1))=0,"",INDEX(AdressBook!$D$6:$D$25,MATCH(D419,AdressBook!$B$6:$B$25,0),1)),""),"")</f>
        <v/>
      </c>
      <c r="G419" s="361" t="str">
        <f>IFERROR(IF(LEN(INDEX(PlansAndNotes!$F$6:$F$2005,ROW(B419)-ROW($C$3)))=0,"",INDEX(PlansAndNotes!$F$6:$F$2005,ROW(B419)-ROW($C$3))),"")</f>
        <v/>
      </c>
      <c r="H419" s="361" t="str">
        <f>IFERROR(IF(LEN(C419)&gt;0,IF(LEN(INDEX(TasksList!$G$6:$G$1005,MATCH(C419,TasksList!$B$6:$B$1005,0),1))=0,"",INDEX(TasksList!$G$6:$G$1005,MATCH(C419,TasksList!$B$6:$B$1005,0),1)),""),"")</f>
        <v/>
      </c>
      <c r="I419" s="381"/>
      <c r="J419" s="402" t="str">
        <f>IF(LEN(INDEX(TasksList!$B$6:$B$1005,ROW(J416),1))=0,"",INDEX(TasksList!$B$6:$B$1005,ROW(J416),1)&amp;" - "&amp;INDEX(TasksList!$D$6:$D$1005,ROW(J416),1))</f>
        <v/>
      </c>
      <c r="K419" s="402"/>
      <c r="L419" s="399" t="str">
        <f t="array" ref="L419">IFERROR(INDEX($J$4:$J$1003,SMALL($K$4:$K$1003,ROW(L419)-3),1),"")</f>
        <v/>
      </c>
      <c r="M419" s="206"/>
      <c r="N419" s="362" t="str">
        <f>IFERROR(IF(LEN(INDEX(PlansAndNotes!$D$6:$D$4005,ROW(B419)-ROW($C$3)))=0,"",INDEX(PlansAndNotes!$D$6:$D$4005,ROW(B419)-ROW($C$3))),"")</f>
        <v/>
      </c>
      <c r="O419" s="165" t="str">
        <f t="shared" si="67"/>
        <v/>
      </c>
      <c r="P419" s="363" t="str">
        <f>IFERROR(IF(LEN(INDEX(PlansAndNotes!$E$6:$E$4005,ROW(B419)-ROW($C$3)))=0,"",INDEX(PlansAndNotes!$E$6:$E$4005,ROW(B419)-ROW($C$3))),"")</f>
        <v/>
      </c>
      <c r="Q419" s="363" t="str">
        <f>IFERROR(IF(LEN(INDEX(PlansAndNotes!$G$6:$G$4005,ROW(B419)-ROW($C$3)))=0,"",INDEX(PlansAndNotes!$G$6:$G$4005,ROW(B419)-ROW($C$3))),"")</f>
        <v/>
      </c>
      <c r="R419" s="361" t="str">
        <f>IFERROR(IF(LEN(D419)&gt;0,IF(LEN(INDEX(AdressBook!$C$6:$C$25,MATCH(D419,AdressBook!$B$6:$B$25,0),1))=0,"",INDEX(AdressBook!$C$6:$C$25,MATCH(D419,AdressBook!$B$6:$B$25,0),1)),""),"")</f>
        <v/>
      </c>
      <c r="S419" s="165">
        <f>IF(LEN(C419)&gt;0,IFERROR(IF(MATCH(C419,C420:$C$4004,0)&gt;0,-1,ROW(S419)-ROW($S$3)),ROW(S419)-ROW($S$3)),-1)</f>
        <v>-1</v>
      </c>
      <c r="T419" s="165">
        <f t="shared" si="68"/>
        <v>0</v>
      </c>
      <c r="U419" s="165" t="str">
        <f t="shared" si="69"/>
        <v/>
      </c>
      <c r="V419" s="165" t="str">
        <f>IFERROR(IF(OR(C419="",S419&lt;0),"",IF(SUBTOTAL(3,C419:C419)=0,-1,SUBTOTAL(3,$C$4:C419))),"")</f>
        <v/>
      </c>
      <c r="W419" s="156" t="str">
        <f t="array" ref="W419">IF(LEN(C419)&gt;0,IFERROR(IF(MATCH(C419,$C$3:$C418,0)&gt;0,N419-INDEX($N$3:N418,SUMPRODUCT(MAX(ROW($C$3:$C418)*(C419=$C$3:$C418)))-2,1),""),""),"")</f>
        <v/>
      </c>
      <c r="X419" s="156">
        <f t="shared" ca="1" si="70"/>
        <v>1</v>
      </c>
      <c r="Y419" s="156">
        <f t="shared" ca="1" si="71"/>
        <v>1</v>
      </c>
      <c r="AB419" s="406"/>
      <c r="AC419" s="380"/>
      <c r="AD419" s="380">
        <f t="shared" si="72"/>
        <v>0</v>
      </c>
      <c r="AQ419" s="165" t="str">
        <f t="shared" si="73"/>
        <v/>
      </c>
      <c r="AR419" s="167" t="str">
        <f t="array" ref="AR419" xml:space="preserve"> IFERROR( IF(OR(DATERANGE="All Data",DATERANGE=""), INDEX(Calculations!$AC$7:$AC$506,SMALL(IF(Calculations!$AC$7:$AC$506&lt;&gt;"0",ROW($AQ$6:$AQ$505)-ROW(INDEX($AQ$6:$AQ$505,1,1))+1),AQ419),1),INDEX(Calculations!$AD$7:$AD$506,SMALL(IF(Calculations!$AD$7:$AD$506&lt;&gt;0,ROW($AQ$6:$AQ$505)-ROW(INDEX($AQ$6:$AQ$505,1,1))+1),AQ419),1)),"")</f>
        <v/>
      </c>
      <c r="AS419" s="164" t="str">
        <f t="array" ref="AS419" xml:space="preserve"> IFERROR(IF(OR(DATERANGE="All Data",DATERANGE=""),INDEX(AdressBook!$B$6:$B$505,SMALL(IF(Calculations!$AC$7:$AC$506&lt;&gt;"0",ROW($AQ$6:$AQ$505)-ROW(INDEX($AQ$6:$AQ$505,1,1))+1),AQ419),1),INDEX(AdressBook!$B$6:$B$505,SMALL(IF(Calculations!$AD$7:$AD$506&lt;&gt;0,ROW($AQ$6:$AQ$505)-ROW(INDEX($AQ$6:$AQ$505,1,1))+1),AQ419),1)),"")</f>
        <v/>
      </c>
      <c r="AT419" s="227" t="str">
        <f t="shared" si="74"/>
        <v/>
      </c>
      <c r="AV419" s="199"/>
      <c r="AW419" s="199"/>
    </row>
    <row r="420" spans="2:49" hidden="1" x14ac:dyDescent="0.25">
      <c r="B420" s="390" t="str">
        <f>IFERROR(IF(LEN(INDEX(PlansAndNotes!$B$6:$B$2005,ROW(A420)-ROW($B$3)))=0,"",INDEX(PlansAndNotes!$B$6:$B$2005,ROW(A420)-ROW($B$3))),"")</f>
        <v/>
      </c>
      <c r="C420" s="361" t="str">
        <f t="shared" si="66"/>
        <v/>
      </c>
      <c r="D420" s="361" t="str">
        <f>IFERROR(IF(LEN(C420)&gt;0,IF(LEN(INDEX(TasksList!$C$6:$C$1005,MATCH(C420,TasksList!$B$6:$B$1005,0),1))=0,"",INDEX(TasksList!$C$6:$C$1005,MATCH(C420,TasksList!$B$6:$B$1005,0),1)),""),"")</f>
        <v/>
      </c>
      <c r="E420" s="361" t="str">
        <f>IFERROR(IF(LEN(C420)&gt;0,IF(LEN(INDEX(TasksList!$F$6:$F$1005,MATCH(C420,TasksList!$B$6:$B$1005,0),1))=0,"not set!",INDEX(TasksList!$F$6:$F$1005,MATCH(C420,TasksList!$B$6:$B$1005,0),1)),""),"")</f>
        <v/>
      </c>
      <c r="F420" s="360" t="str">
        <f>IFERROR(IF(LEN(D420)&gt;0,IF(LEN(INDEX(AdressBook!$D$6:$D$25,MATCH(D420,AdressBook!$B$6:$B$25,0),1))=0,"",INDEX(AdressBook!$D$6:$D$25,MATCH(D420,AdressBook!$B$6:$B$25,0),1)),""),"")</f>
        <v/>
      </c>
      <c r="G420" s="361" t="str">
        <f>IFERROR(IF(LEN(INDEX(PlansAndNotes!$F$6:$F$2005,ROW(B420)-ROW($C$3)))=0,"",INDEX(PlansAndNotes!$F$6:$F$2005,ROW(B420)-ROW($C$3))),"")</f>
        <v/>
      </c>
      <c r="H420" s="361" t="str">
        <f>IFERROR(IF(LEN(C420)&gt;0,IF(LEN(INDEX(TasksList!$G$6:$G$1005,MATCH(C420,TasksList!$B$6:$B$1005,0),1))=0,"",INDEX(TasksList!$G$6:$G$1005,MATCH(C420,TasksList!$B$6:$B$1005,0),1)),""),"")</f>
        <v/>
      </c>
      <c r="I420" s="381"/>
      <c r="J420" s="402" t="str">
        <f>IF(LEN(INDEX(TasksList!$B$6:$B$1005,ROW(J417),1))=0,"",INDEX(TasksList!$B$6:$B$1005,ROW(J417),1)&amp;" - "&amp;INDEX(TasksList!$D$6:$D$1005,ROW(J417),1))</f>
        <v/>
      </c>
      <c r="K420" s="402"/>
      <c r="L420" s="399" t="str">
        <f t="array" ref="L420">IFERROR(INDEX($J$4:$J$1003,SMALL($K$4:$K$1003,ROW(L420)-3),1),"")</f>
        <v/>
      </c>
      <c r="M420" s="206"/>
      <c r="N420" s="362" t="str">
        <f>IFERROR(IF(LEN(INDEX(PlansAndNotes!$D$6:$D$4005,ROW(B420)-ROW($C$3)))=0,"",INDEX(PlansAndNotes!$D$6:$D$4005,ROW(B420)-ROW($C$3))),"")</f>
        <v/>
      </c>
      <c r="O420" s="165" t="str">
        <f t="shared" si="67"/>
        <v/>
      </c>
      <c r="P420" s="363" t="str">
        <f>IFERROR(IF(LEN(INDEX(PlansAndNotes!$E$6:$E$4005,ROW(B420)-ROW($C$3)))=0,"",INDEX(PlansAndNotes!$E$6:$E$4005,ROW(B420)-ROW($C$3))),"")</f>
        <v/>
      </c>
      <c r="Q420" s="363" t="str">
        <f>IFERROR(IF(LEN(INDEX(PlansAndNotes!$G$6:$G$4005,ROW(B420)-ROW($C$3)))=0,"",INDEX(PlansAndNotes!$G$6:$G$4005,ROW(B420)-ROW($C$3))),"")</f>
        <v/>
      </c>
      <c r="R420" s="361" t="str">
        <f>IFERROR(IF(LEN(D420)&gt;0,IF(LEN(INDEX(AdressBook!$C$6:$C$25,MATCH(D420,AdressBook!$B$6:$B$25,0),1))=0,"",INDEX(AdressBook!$C$6:$C$25,MATCH(D420,AdressBook!$B$6:$B$25,0),1)),""),"")</f>
        <v/>
      </c>
      <c r="S420" s="165">
        <f>IF(LEN(C420)&gt;0,IFERROR(IF(MATCH(C420,C421:$C$4004,0)&gt;0,-1,ROW(S420)-ROW($S$3)),ROW(S420)-ROW($S$3)),-1)</f>
        <v>-1</v>
      </c>
      <c r="T420" s="165">
        <f t="shared" si="68"/>
        <v>0</v>
      </c>
      <c r="U420" s="165" t="str">
        <f t="shared" si="69"/>
        <v/>
      </c>
      <c r="V420" s="165" t="str">
        <f>IFERROR(IF(OR(C420="",S420&lt;0),"",IF(SUBTOTAL(3,C420:C420)=0,-1,SUBTOTAL(3,$C$4:C420))),"")</f>
        <v/>
      </c>
      <c r="W420" s="156" t="str">
        <f t="array" ref="W420">IF(LEN(C420)&gt;0,IFERROR(IF(MATCH(C420,$C$3:$C419,0)&gt;0,N420-INDEX($N$3:N419,SUMPRODUCT(MAX(ROW($C$3:$C419)*(C420=$C$3:$C419)))-2,1),""),""),"")</f>
        <v/>
      </c>
      <c r="X420" s="156">
        <f t="shared" ca="1" si="70"/>
        <v>1</v>
      </c>
      <c r="Y420" s="156">
        <f t="shared" ca="1" si="71"/>
        <v>1</v>
      </c>
      <c r="AB420" s="406"/>
      <c r="AC420" s="380"/>
      <c r="AD420" s="380">
        <f t="shared" si="72"/>
        <v>0</v>
      </c>
      <c r="AQ420" s="165" t="str">
        <f t="shared" si="73"/>
        <v/>
      </c>
      <c r="AR420" s="167" t="str">
        <f t="array" ref="AR420" xml:space="preserve"> IFERROR( IF(OR(DATERANGE="All Data",DATERANGE=""), INDEX(Calculations!$AC$7:$AC$506,SMALL(IF(Calculations!$AC$7:$AC$506&lt;&gt;"0",ROW($AQ$6:$AQ$505)-ROW(INDEX($AQ$6:$AQ$505,1,1))+1),AQ420),1),INDEX(Calculations!$AD$7:$AD$506,SMALL(IF(Calculations!$AD$7:$AD$506&lt;&gt;0,ROW($AQ$6:$AQ$505)-ROW(INDEX($AQ$6:$AQ$505,1,1))+1),AQ420),1)),"")</f>
        <v/>
      </c>
      <c r="AS420" s="164" t="str">
        <f t="array" ref="AS420" xml:space="preserve"> IFERROR(IF(OR(DATERANGE="All Data",DATERANGE=""),INDEX(AdressBook!$B$6:$B$505,SMALL(IF(Calculations!$AC$7:$AC$506&lt;&gt;"0",ROW($AQ$6:$AQ$505)-ROW(INDEX($AQ$6:$AQ$505,1,1))+1),AQ420),1),INDEX(AdressBook!$B$6:$B$505,SMALL(IF(Calculations!$AD$7:$AD$506&lt;&gt;0,ROW($AQ$6:$AQ$505)-ROW(INDEX($AQ$6:$AQ$505,1,1))+1),AQ420),1)),"")</f>
        <v/>
      </c>
      <c r="AT420" s="227" t="str">
        <f t="shared" si="74"/>
        <v/>
      </c>
      <c r="AV420" s="199"/>
      <c r="AW420" s="199"/>
    </row>
    <row r="421" spans="2:49" hidden="1" x14ac:dyDescent="0.25">
      <c r="B421" s="390" t="str">
        <f>IFERROR(IF(LEN(INDEX(PlansAndNotes!$B$6:$B$2005,ROW(A421)-ROW($B$3)))=0,"",INDEX(PlansAndNotes!$B$6:$B$2005,ROW(A421)-ROW($B$3))),"")</f>
        <v/>
      </c>
      <c r="C421" s="361" t="str">
        <f t="shared" si="66"/>
        <v/>
      </c>
      <c r="D421" s="361" t="str">
        <f>IFERROR(IF(LEN(C421)&gt;0,IF(LEN(INDEX(TasksList!$C$6:$C$1005,MATCH(C421,TasksList!$B$6:$B$1005,0),1))=0,"",INDEX(TasksList!$C$6:$C$1005,MATCH(C421,TasksList!$B$6:$B$1005,0),1)),""),"")</f>
        <v/>
      </c>
      <c r="E421" s="361" t="str">
        <f>IFERROR(IF(LEN(C421)&gt;0,IF(LEN(INDEX(TasksList!$F$6:$F$1005,MATCH(C421,TasksList!$B$6:$B$1005,0),1))=0,"not set!",INDEX(TasksList!$F$6:$F$1005,MATCH(C421,TasksList!$B$6:$B$1005,0),1)),""),"")</f>
        <v/>
      </c>
      <c r="F421" s="360" t="str">
        <f>IFERROR(IF(LEN(D421)&gt;0,IF(LEN(INDEX(AdressBook!$D$6:$D$25,MATCH(D421,AdressBook!$B$6:$B$25,0),1))=0,"",INDEX(AdressBook!$D$6:$D$25,MATCH(D421,AdressBook!$B$6:$B$25,0),1)),""),"")</f>
        <v/>
      </c>
      <c r="G421" s="361" t="str">
        <f>IFERROR(IF(LEN(INDEX(PlansAndNotes!$F$6:$F$2005,ROW(B421)-ROW($C$3)))=0,"",INDEX(PlansAndNotes!$F$6:$F$2005,ROW(B421)-ROW($C$3))),"")</f>
        <v/>
      </c>
      <c r="H421" s="361" t="str">
        <f>IFERROR(IF(LEN(C421)&gt;0,IF(LEN(INDEX(TasksList!$G$6:$G$1005,MATCH(C421,TasksList!$B$6:$B$1005,0),1))=0,"",INDEX(TasksList!$G$6:$G$1005,MATCH(C421,TasksList!$B$6:$B$1005,0),1)),""),"")</f>
        <v/>
      </c>
      <c r="I421" s="381"/>
      <c r="J421" s="402" t="str">
        <f>IF(LEN(INDEX(TasksList!$B$6:$B$1005,ROW(J418),1))=0,"",INDEX(TasksList!$B$6:$B$1005,ROW(J418),1)&amp;" - "&amp;INDEX(TasksList!$D$6:$D$1005,ROW(J418),1))</f>
        <v/>
      </c>
      <c r="K421" s="402"/>
      <c r="L421" s="399" t="str">
        <f t="array" ref="L421">IFERROR(INDEX($J$4:$J$1003,SMALL($K$4:$K$1003,ROW(L421)-3),1),"")</f>
        <v/>
      </c>
      <c r="M421" s="206"/>
      <c r="N421" s="362" t="str">
        <f>IFERROR(IF(LEN(INDEX(PlansAndNotes!$D$6:$D$4005,ROW(B421)-ROW($C$3)))=0,"",INDEX(PlansAndNotes!$D$6:$D$4005,ROW(B421)-ROW($C$3))),"")</f>
        <v/>
      </c>
      <c r="O421" s="165" t="str">
        <f t="shared" si="67"/>
        <v/>
      </c>
      <c r="P421" s="363" t="str">
        <f>IFERROR(IF(LEN(INDEX(PlansAndNotes!$E$6:$E$4005,ROW(B421)-ROW($C$3)))=0,"",INDEX(PlansAndNotes!$E$6:$E$4005,ROW(B421)-ROW($C$3))),"")</f>
        <v/>
      </c>
      <c r="Q421" s="363" t="str">
        <f>IFERROR(IF(LEN(INDEX(PlansAndNotes!$G$6:$G$4005,ROW(B421)-ROW($C$3)))=0,"",INDEX(PlansAndNotes!$G$6:$G$4005,ROW(B421)-ROW($C$3))),"")</f>
        <v/>
      </c>
      <c r="R421" s="361" t="str">
        <f>IFERROR(IF(LEN(D421)&gt;0,IF(LEN(INDEX(AdressBook!$C$6:$C$25,MATCH(D421,AdressBook!$B$6:$B$25,0),1))=0,"",INDEX(AdressBook!$C$6:$C$25,MATCH(D421,AdressBook!$B$6:$B$25,0),1)),""),"")</f>
        <v/>
      </c>
      <c r="S421" s="165">
        <f>IF(LEN(C421)&gt;0,IFERROR(IF(MATCH(C421,C422:$C$4004,0)&gt;0,-1,ROW(S421)-ROW($S$3)),ROW(S421)-ROW($S$3)),-1)</f>
        <v>-1</v>
      </c>
      <c r="T421" s="165">
        <f t="shared" si="68"/>
        <v>0</v>
      </c>
      <c r="U421" s="165" t="str">
        <f t="shared" si="69"/>
        <v/>
      </c>
      <c r="V421" s="165" t="str">
        <f>IFERROR(IF(OR(C421="",S421&lt;0),"",IF(SUBTOTAL(3,C421:C421)=0,-1,SUBTOTAL(3,$C$4:C421))),"")</f>
        <v/>
      </c>
      <c r="W421" s="156" t="str">
        <f t="array" ref="W421">IF(LEN(C421)&gt;0,IFERROR(IF(MATCH(C421,$C$3:$C420,0)&gt;0,N421-INDEX($N$3:N420,SUMPRODUCT(MAX(ROW($C$3:$C420)*(C421=$C$3:$C420)))-2,1),""),""),"")</f>
        <v/>
      </c>
      <c r="X421" s="156">
        <f t="shared" ca="1" si="70"/>
        <v>1</v>
      </c>
      <c r="Y421" s="156">
        <f t="shared" ca="1" si="71"/>
        <v>1</v>
      </c>
      <c r="AB421" s="406"/>
      <c r="AC421" s="380"/>
      <c r="AD421" s="380">
        <f t="shared" si="72"/>
        <v>0</v>
      </c>
      <c r="AQ421" s="165" t="str">
        <f t="shared" si="73"/>
        <v/>
      </c>
      <c r="AR421" s="167" t="str">
        <f t="array" ref="AR421" xml:space="preserve"> IFERROR( IF(OR(DATERANGE="All Data",DATERANGE=""), INDEX(Calculations!$AC$7:$AC$506,SMALL(IF(Calculations!$AC$7:$AC$506&lt;&gt;"0",ROW($AQ$6:$AQ$505)-ROW(INDEX($AQ$6:$AQ$505,1,1))+1),AQ421),1),INDEX(Calculations!$AD$7:$AD$506,SMALL(IF(Calculations!$AD$7:$AD$506&lt;&gt;0,ROW($AQ$6:$AQ$505)-ROW(INDEX($AQ$6:$AQ$505,1,1))+1),AQ421),1)),"")</f>
        <v/>
      </c>
      <c r="AS421" s="164" t="str">
        <f t="array" ref="AS421" xml:space="preserve"> IFERROR(IF(OR(DATERANGE="All Data",DATERANGE=""),INDEX(AdressBook!$B$6:$B$505,SMALL(IF(Calculations!$AC$7:$AC$506&lt;&gt;"0",ROW($AQ$6:$AQ$505)-ROW(INDEX($AQ$6:$AQ$505,1,1))+1),AQ421),1),INDEX(AdressBook!$B$6:$B$505,SMALL(IF(Calculations!$AD$7:$AD$506&lt;&gt;0,ROW($AQ$6:$AQ$505)-ROW(INDEX($AQ$6:$AQ$505,1,1))+1),AQ421),1)),"")</f>
        <v/>
      </c>
      <c r="AT421" s="227" t="str">
        <f t="shared" si="74"/>
        <v/>
      </c>
      <c r="AV421" s="199"/>
      <c r="AW421" s="199"/>
    </row>
    <row r="422" spans="2:49" hidden="1" x14ac:dyDescent="0.25">
      <c r="B422" s="390" t="str">
        <f>IFERROR(IF(LEN(INDEX(PlansAndNotes!$B$6:$B$2005,ROW(A422)-ROW($B$3)))=0,"",INDEX(PlansAndNotes!$B$6:$B$2005,ROW(A422)-ROW($B$3))),"")</f>
        <v/>
      </c>
      <c r="C422" s="361" t="str">
        <f t="shared" si="66"/>
        <v/>
      </c>
      <c r="D422" s="361" t="str">
        <f>IFERROR(IF(LEN(C422)&gt;0,IF(LEN(INDEX(TasksList!$C$6:$C$1005,MATCH(C422,TasksList!$B$6:$B$1005,0),1))=0,"",INDEX(TasksList!$C$6:$C$1005,MATCH(C422,TasksList!$B$6:$B$1005,0),1)),""),"")</f>
        <v/>
      </c>
      <c r="E422" s="361" t="str">
        <f>IFERROR(IF(LEN(C422)&gt;0,IF(LEN(INDEX(TasksList!$F$6:$F$1005,MATCH(C422,TasksList!$B$6:$B$1005,0),1))=0,"not set!",INDEX(TasksList!$F$6:$F$1005,MATCH(C422,TasksList!$B$6:$B$1005,0),1)),""),"")</f>
        <v/>
      </c>
      <c r="F422" s="360" t="str">
        <f>IFERROR(IF(LEN(D422)&gt;0,IF(LEN(INDEX(AdressBook!$D$6:$D$25,MATCH(D422,AdressBook!$B$6:$B$25,0),1))=0,"",INDEX(AdressBook!$D$6:$D$25,MATCH(D422,AdressBook!$B$6:$B$25,0),1)),""),"")</f>
        <v/>
      </c>
      <c r="G422" s="361" t="str">
        <f>IFERROR(IF(LEN(INDEX(PlansAndNotes!$F$6:$F$2005,ROW(B422)-ROW($C$3)))=0,"",INDEX(PlansAndNotes!$F$6:$F$2005,ROW(B422)-ROW($C$3))),"")</f>
        <v/>
      </c>
      <c r="H422" s="361" t="str">
        <f>IFERROR(IF(LEN(C422)&gt;0,IF(LEN(INDEX(TasksList!$G$6:$G$1005,MATCH(C422,TasksList!$B$6:$B$1005,0),1))=0,"",INDEX(TasksList!$G$6:$G$1005,MATCH(C422,TasksList!$B$6:$B$1005,0),1)),""),"")</f>
        <v/>
      </c>
      <c r="I422" s="381"/>
      <c r="J422" s="402" t="str">
        <f>IF(LEN(INDEX(TasksList!$B$6:$B$1005,ROW(J419),1))=0,"",INDEX(TasksList!$B$6:$B$1005,ROW(J419),1)&amp;" - "&amp;INDEX(TasksList!$D$6:$D$1005,ROW(J419),1))</f>
        <v/>
      </c>
      <c r="K422" s="402"/>
      <c r="L422" s="399" t="str">
        <f t="array" ref="L422">IFERROR(INDEX($J$4:$J$1003,SMALL($K$4:$K$1003,ROW(L422)-3),1),"")</f>
        <v/>
      </c>
      <c r="M422" s="206"/>
      <c r="N422" s="362" t="str">
        <f>IFERROR(IF(LEN(INDEX(PlansAndNotes!$D$6:$D$4005,ROW(B422)-ROW($C$3)))=0,"",INDEX(PlansAndNotes!$D$6:$D$4005,ROW(B422)-ROW($C$3))),"")</f>
        <v/>
      </c>
      <c r="O422" s="165" t="str">
        <f t="shared" si="67"/>
        <v/>
      </c>
      <c r="P422" s="363" t="str">
        <f>IFERROR(IF(LEN(INDEX(PlansAndNotes!$E$6:$E$4005,ROW(B422)-ROW($C$3)))=0,"",INDEX(PlansAndNotes!$E$6:$E$4005,ROW(B422)-ROW($C$3))),"")</f>
        <v/>
      </c>
      <c r="Q422" s="363" t="str">
        <f>IFERROR(IF(LEN(INDEX(PlansAndNotes!$G$6:$G$4005,ROW(B422)-ROW($C$3)))=0,"",INDEX(PlansAndNotes!$G$6:$G$4005,ROW(B422)-ROW($C$3))),"")</f>
        <v/>
      </c>
      <c r="R422" s="361" t="str">
        <f>IFERROR(IF(LEN(D422)&gt;0,IF(LEN(INDEX(AdressBook!$C$6:$C$25,MATCH(D422,AdressBook!$B$6:$B$25,0),1))=0,"",INDEX(AdressBook!$C$6:$C$25,MATCH(D422,AdressBook!$B$6:$B$25,0),1)),""),"")</f>
        <v/>
      </c>
      <c r="S422" s="165">
        <f>IF(LEN(C422)&gt;0,IFERROR(IF(MATCH(C422,C423:$C$4004,0)&gt;0,-1,ROW(S422)-ROW($S$3)),ROW(S422)-ROW($S$3)),-1)</f>
        <v>-1</v>
      </c>
      <c r="T422" s="165">
        <f t="shared" si="68"/>
        <v>0</v>
      </c>
      <c r="U422" s="165" t="str">
        <f t="shared" si="69"/>
        <v/>
      </c>
      <c r="V422" s="165" t="str">
        <f>IFERROR(IF(OR(C422="",S422&lt;0),"",IF(SUBTOTAL(3,C422:C422)=0,-1,SUBTOTAL(3,$C$4:C422))),"")</f>
        <v/>
      </c>
      <c r="W422" s="156" t="str">
        <f t="array" ref="W422">IF(LEN(C422)&gt;0,IFERROR(IF(MATCH(C422,$C$3:$C421,0)&gt;0,N422-INDEX($N$3:N421,SUMPRODUCT(MAX(ROW($C$3:$C421)*(C422=$C$3:$C421)))-2,1),""),""),"")</f>
        <v/>
      </c>
      <c r="X422" s="156">
        <f t="shared" ca="1" si="70"/>
        <v>1</v>
      </c>
      <c r="Y422" s="156">
        <f t="shared" ca="1" si="71"/>
        <v>1</v>
      </c>
      <c r="AB422" s="406"/>
      <c r="AC422" s="380"/>
      <c r="AD422" s="380">
        <f t="shared" si="72"/>
        <v>0</v>
      </c>
      <c r="AQ422" s="165" t="str">
        <f t="shared" si="73"/>
        <v/>
      </c>
      <c r="AR422" s="167" t="str">
        <f t="array" ref="AR422" xml:space="preserve"> IFERROR( IF(OR(DATERANGE="All Data",DATERANGE=""), INDEX(Calculations!$AC$7:$AC$506,SMALL(IF(Calculations!$AC$7:$AC$506&lt;&gt;"0",ROW($AQ$6:$AQ$505)-ROW(INDEX($AQ$6:$AQ$505,1,1))+1),AQ422),1),INDEX(Calculations!$AD$7:$AD$506,SMALL(IF(Calculations!$AD$7:$AD$506&lt;&gt;0,ROW($AQ$6:$AQ$505)-ROW(INDEX($AQ$6:$AQ$505,1,1))+1),AQ422),1)),"")</f>
        <v/>
      </c>
      <c r="AS422" s="164" t="str">
        <f t="array" ref="AS422" xml:space="preserve"> IFERROR(IF(OR(DATERANGE="All Data",DATERANGE=""),INDEX(AdressBook!$B$6:$B$505,SMALL(IF(Calculations!$AC$7:$AC$506&lt;&gt;"0",ROW($AQ$6:$AQ$505)-ROW(INDEX($AQ$6:$AQ$505,1,1))+1),AQ422),1),INDEX(AdressBook!$B$6:$B$505,SMALL(IF(Calculations!$AD$7:$AD$506&lt;&gt;0,ROW($AQ$6:$AQ$505)-ROW(INDEX($AQ$6:$AQ$505,1,1))+1),AQ422),1)),"")</f>
        <v/>
      </c>
      <c r="AT422" s="227" t="str">
        <f t="shared" si="74"/>
        <v/>
      </c>
      <c r="AV422" s="199"/>
      <c r="AW422" s="199"/>
    </row>
    <row r="423" spans="2:49" hidden="1" x14ac:dyDescent="0.25">
      <c r="B423" s="390" t="str">
        <f>IFERROR(IF(LEN(INDEX(PlansAndNotes!$B$6:$B$2005,ROW(A423)-ROW($B$3)))=0,"",INDEX(PlansAndNotes!$B$6:$B$2005,ROW(A423)-ROW($B$3))),"")</f>
        <v/>
      </c>
      <c r="C423" s="361" t="str">
        <f t="shared" si="66"/>
        <v/>
      </c>
      <c r="D423" s="361" t="str">
        <f>IFERROR(IF(LEN(C423)&gt;0,IF(LEN(INDEX(TasksList!$C$6:$C$1005,MATCH(C423,TasksList!$B$6:$B$1005,0),1))=0,"",INDEX(TasksList!$C$6:$C$1005,MATCH(C423,TasksList!$B$6:$B$1005,0),1)),""),"")</f>
        <v/>
      </c>
      <c r="E423" s="361" t="str">
        <f>IFERROR(IF(LEN(C423)&gt;0,IF(LEN(INDEX(TasksList!$F$6:$F$1005,MATCH(C423,TasksList!$B$6:$B$1005,0),1))=0,"not set!",INDEX(TasksList!$F$6:$F$1005,MATCH(C423,TasksList!$B$6:$B$1005,0),1)),""),"")</f>
        <v/>
      </c>
      <c r="F423" s="360" t="str">
        <f>IFERROR(IF(LEN(D423)&gt;0,IF(LEN(INDEX(AdressBook!$D$6:$D$25,MATCH(D423,AdressBook!$B$6:$B$25,0),1))=0,"",INDEX(AdressBook!$D$6:$D$25,MATCH(D423,AdressBook!$B$6:$B$25,0),1)),""),"")</f>
        <v/>
      </c>
      <c r="G423" s="361" t="str">
        <f>IFERROR(IF(LEN(INDEX(PlansAndNotes!$F$6:$F$2005,ROW(B423)-ROW($C$3)))=0,"",INDEX(PlansAndNotes!$F$6:$F$2005,ROW(B423)-ROW($C$3))),"")</f>
        <v/>
      </c>
      <c r="H423" s="361" t="str">
        <f>IFERROR(IF(LEN(C423)&gt;0,IF(LEN(INDEX(TasksList!$G$6:$G$1005,MATCH(C423,TasksList!$B$6:$B$1005,0),1))=0,"",INDEX(TasksList!$G$6:$G$1005,MATCH(C423,TasksList!$B$6:$B$1005,0),1)),""),"")</f>
        <v/>
      </c>
      <c r="I423" s="381"/>
      <c r="J423" s="402" t="str">
        <f>IF(LEN(INDEX(TasksList!$B$6:$B$1005,ROW(J420),1))=0,"",INDEX(TasksList!$B$6:$B$1005,ROW(J420),1)&amp;" - "&amp;INDEX(TasksList!$D$6:$D$1005,ROW(J420),1))</f>
        <v/>
      </c>
      <c r="K423" s="402"/>
      <c r="L423" s="399" t="str">
        <f t="array" ref="L423">IFERROR(INDEX($J$4:$J$1003,SMALL($K$4:$K$1003,ROW(L423)-3),1),"")</f>
        <v/>
      </c>
      <c r="M423" s="206"/>
      <c r="N423" s="362" t="str">
        <f>IFERROR(IF(LEN(INDEX(PlansAndNotes!$D$6:$D$4005,ROW(B423)-ROW($C$3)))=0,"",INDEX(PlansAndNotes!$D$6:$D$4005,ROW(B423)-ROW($C$3))),"")</f>
        <v/>
      </c>
      <c r="O423" s="165" t="str">
        <f t="shared" si="67"/>
        <v/>
      </c>
      <c r="P423" s="363" t="str">
        <f>IFERROR(IF(LEN(INDEX(PlansAndNotes!$E$6:$E$4005,ROW(B423)-ROW($C$3)))=0,"",INDEX(PlansAndNotes!$E$6:$E$4005,ROW(B423)-ROW($C$3))),"")</f>
        <v/>
      </c>
      <c r="Q423" s="363" t="str">
        <f>IFERROR(IF(LEN(INDEX(PlansAndNotes!$G$6:$G$4005,ROW(B423)-ROW($C$3)))=0,"",INDEX(PlansAndNotes!$G$6:$G$4005,ROW(B423)-ROW($C$3))),"")</f>
        <v/>
      </c>
      <c r="R423" s="361" t="str">
        <f>IFERROR(IF(LEN(D423)&gt;0,IF(LEN(INDEX(AdressBook!$C$6:$C$25,MATCH(D423,AdressBook!$B$6:$B$25,0),1))=0,"",INDEX(AdressBook!$C$6:$C$25,MATCH(D423,AdressBook!$B$6:$B$25,0),1)),""),"")</f>
        <v/>
      </c>
      <c r="S423" s="165">
        <f>IF(LEN(C423)&gt;0,IFERROR(IF(MATCH(C423,C424:$C$4004,0)&gt;0,-1,ROW(S423)-ROW($S$3)),ROW(S423)-ROW($S$3)),-1)</f>
        <v>-1</v>
      </c>
      <c r="T423" s="165">
        <f t="shared" si="68"/>
        <v>0</v>
      </c>
      <c r="U423" s="165" t="str">
        <f t="shared" si="69"/>
        <v/>
      </c>
      <c r="V423" s="165" t="str">
        <f>IFERROR(IF(OR(C423="",S423&lt;0),"",IF(SUBTOTAL(3,C423:C423)=0,-1,SUBTOTAL(3,$C$4:C423))),"")</f>
        <v/>
      </c>
      <c r="W423" s="156" t="str">
        <f t="array" ref="W423">IF(LEN(C423)&gt;0,IFERROR(IF(MATCH(C423,$C$3:$C422,0)&gt;0,N423-INDEX($N$3:N422,SUMPRODUCT(MAX(ROW($C$3:$C422)*(C423=$C$3:$C422)))-2,1),""),""),"")</f>
        <v/>
      </c>
      <c r="X423" s="156">
        <f t="shared" ca="1" si="70"/>
        <v>1</v>
      </c>
      <c r="Y423" s="156">
        <f t="shared" ca="1" si="71"/>
        <v>1</v>
      </c>
      <c r="AB423" s="406"/>
      <c r="AC423" s="380"/>
      <c r="AD423" s="380">
        <f t="shared" si="72"/>
        <v>0</v>
      </c>
      <c r="AQ423" s="165" t="str">
        <f t="shared" si="73"/>
        <v/>
      </c>
      <c r="AR423" s="167" t="str">
        <f t="array" ref="AR423" xml:space="preserve"> IFERROR( IF(OR(DATERANGE="All Data",DATERANGE=""), INDEX(Calculations!$AC$7:$AC$506,SMALL(IF(Calculations!$AC$7:$AC$506&lt;&gt;"0",ROW($AQ$6:$AQ$505)-ROW(INDEX($AQ$6:$AQ$505,1,1))+1),AQ423),1),INDEX(Calculations!$AD$7:$AD$506,SMALL(IF(Calculations!$AD$7:$AD$506&lt;&gt;0,ROW($AQ$6:$AQ$505)-ROW(INDEX($AQ$6:$AQ$505,1,1))+1),AQ423),1)),"")</f>
        <v/>
      </c>
      <c r="AS423" s="164" t="str">
        <f t="array" ref="AS423" xml:space="preserve"> IFERROR(IF(OR(DATERANGE="All Data",DATERANGE=""),INDEX(AdressBook!$B$6:$B$505,SMALL(IF(Calculations!$AC$7:$AC$506&lt;&gt;"0",ROW($AQ$6:$AQ$505)-ROW(INDEX($AQ$6:$AQ$505,1,1))+1),AQ423),1),INDEX(AdressBook!$B$6:$B$505,SMALL(IF(Calculations!$AD$7:$AD$506&lt;&gt;0,ROW($AQ$6:$AQ$505)-ROW(INDEX($AQ$6:$AQ$505,1,1))+1),AQ423),1)),"")</f>
        <v/>
      </c>
      <c r="AT423" s="227" t="str">
        <f t="shared" si="74"/>
        <v/>
      </c>
      <c r="AV423" s="199"/>
      <c r="AW423" s="199"/>
    </row>
    <row r="424" spans="2:49" hidden="1" x14ac:dyDescent="0.25">
      <c r="B424" s="390" t="str">
        <f>IFERROR(IF(LEN(INDEX(PlansAndNotes!$B$6:$B$2005,ROW(A424)-ROW($B$3)))=0,"",INDEX(PlansAndNotes!$B$6:$B$2005,ROW(A424)-ROW($B$3))),"")</f>
        <v/>
      </c>
      <c r="C424" s="361" t="str">
        <f t="shared" si="66"/>
        <v/>
      </c>
      <c r="D424" s="361" t="str">
        <f>IFERROR(IF(LEN(C424)&gt;0,IF(LEN(INDEX(TasksList!$C$6:$C$1005,MATCH(C424,TasksList!$B$6:$B$1005,0),1))=0,"",INDEX(TasksList!$C$6:$C$1005,MATCH(C424,TasksList!$B$6:$B$1005,0),1)),""),"")</f>
        <v/>
      </c>
      <c r="E424" s="361" t="str">
        <f>IFERROR(IF(LEN(C424)&gt;0,IF(LEN(INDEX(TasksList!$F$6:$F$1005,MATCH(C424,TasksList!$B$6:$B$1005,0),1))=0,"not set!",INDEX(TasksList!$F$6:$F$1005,MATCH(C424,TasksList!$B$6:$B$1005,0),1)),""),"")</f>
        <v/>
      </c>
      <c r="F424" s="360" t="str">
        <f>IFERROR(IF(LEN(D424)&gt;0,IF(LEN(INDEX(AdressBook!$D$6:$D$25,MATCH(D424,AdressBook!$B$6:$B$25,0),1))=0,"",INDEX(AdressBook!$D$6:$D$25,MATCH(D424,AdressBook!$B$6:$B$25,0),1)),""),"")</f>
        <v/>
      </c>
      <c r="G424" s="361" t="str">
        <f>IFERROR(IF(LEN(INDEX(PlansAndNotes!$F$6:$F$2005,ROW(B424)-ROW($C$3)))=0,"",INDEX(PlansAndNotes!$F$6:$F$2005,ROW(B424)-ROW($C$3))),"")</f>
        <v/>
      </c>
      <c r="H424" s="361" t="str">
        <f>IFERROR(IF(LEN(C424)&gt;0,IF(LEN(INDEX(TasksList!$G$6:$G$1005,MATCH(C424,TasksList!$B$6:$B$1005,0),1))=0,"",INDEX(TasksList!$G$6:$G$1005,MATCH(C424,TasksList!$B$6:$B$1005,0),1)),""),"")</f>
        <v/>
      </c>
      <c r="I424" s="381"/>
      <c r="J424" s="402" t="str">
        <f>IF(LEN(INDEX(TasksList!$B$6:$B$1005,ROW(J421),1))=0,"",INDEX(TasksList!$B$6:$B$1005,ROW(J421),1)&amp;" - "&amp;INDEX(TasksList!$D$6:$D$1005,ROW(J421),1))</f>
        <v/>
      </c>
      <c r="K424" s="402"/>
      <c r="L424" s="399" t="str">
        <f t="array" ref="L424">IFERROR(INDEX($J$4:$J$1003,SMALL($K$4:$K$1003,ROW(L424)-3),1),"")</f>
        <v/>
      </c>
      <c r="M424" s="206"/>
      <c r="N424" s="362" t="str">
        <f>IFERROR(IF(LEN(INDEX(PlansAndNotes!$D$6:$D$4005,ROW(B424)-ROW($C$3)))=0,"",INDEX(PlansAndNotes!$D$6:$D$4005,ROW(B424)-ROW($C$3))),"")</f>
        <v/>
      </c>
      <c r="O424" s="165" t="str">
        <f t="shared" si="67"/>
        <v/>
      </c>
      <c r="P424" s="363" t="str">
        <f>IFERROR(IF(LEN(INDEX(PlansAndNotes!$E$6:$E$4005,ROW(B424)-ROW($C$3)))=0,"",INDEX(PlansAndNotes!$E$6:$E$4005,ROW(B424)-ROW($C$3))),"")</f>
        <v/>
      </c>
      <c r="Q424" s="363" t="str">
        <f>IFERROR(IF(LEN(INDEX(PlansAndNotes!$G$6:$G$4005,ROW(B424)-ROW($C$3)))=0,"",INDEX(PlansAndNotes!$G$6:$G$4005,ROW(B424)-ROW($C$3))),"")</f>
        <v/>
      </c>
      <c r="R424" s="361" t="str">
        <f>IFERROR(IF(LEN(D424)&gt;0,IF(LEN(INDEX(AdressBook!$C$6:$C$25,MATCH(D424,AdressBook!$B$6:$B$25,0),1))=0,"",INDEX(AdressBook!$C$6:$C$25,MATCH(D424,AdressBook!$B$6:$B$25,0),1)),""),"")</f>
        <v/>
      </c>
      <c r="S424" s="165">
        <f>IF(LEN(C424)&gt;0,IFERROR(IF(MATCH(C424,C425:$C$4004,0)&gt;0,-1,ROW(S424)-ROW($S$3)),ROW(S424)-ROW($S$3)),-1)</f>
        <v>-1</v>
      </c>
      <c r="T424" s="165">
        <f t="shared" si="68"/>
        <v>0</v>
      </c>
      <c r="U424" s="165" t="str">
        <f t="shared" si="69"/>
        <v/>
      </c>
      <c r="V424" s="165" t="str">
        <f>IFERROR(IF(OR(C424="",S424&lt;0),"",IF(SUBTOTAL(3,C424:C424)=0,-1,SUBTOTAL(3,$C$4:C424))),"")</f>
        <v/>
      </c>
      <c r="W424" s="156" t="str">
        <f t="array" ref="W424">IF(LEN(C424)&gt;0,IFERROR(IF(MATCH(C424,$C$3:$C423,0)&gt;0,N424-INDEX($N$3:N423,SUMPRODUCT(MAX(ROW($C$3:$C423)*(C424=$C$3:$C423)))-2,1),""),""),"")</f>
        <v/>
      </c>
      <c r="X424" s="156">
        <f t="shared" ca="1" si="70"/>
        <v>1</v>
      </c>
      <c r="Y424" s="156">
        <f t="shared" ca="1" si="71"/>
        <v>1</v>
      </c>
      <c r="AB424" s="406"/>
      <c r="AC424" s="380"/>
      <c r="AD424" s="380">
        <f t="shared" si="72"/>
        <v>0</v>
      </c>
      <c r="AQ424" s="165" t="str">
        <f t="shared" si="73"/>
        <v/>
      </c>
      <c r="AR424" s="167" t="str">
        <f t="array" ref="AR424" xml:space="preserve"> IFERROR( IF(OR(DATERANGE="All Data",DATERANGE=""), INDEX(Calculations!$AC$7:$AC$506,SMALL(IF(Calculations!$AC$7:$AC$506&lt;&gt;"0",ROW($AQ$6:$AQ$505)-ROW(INDEX($AQ$6:$AQ$505,1,1))+1),AQ424),1),INDEX(Calculations!$AD$7:$AD$506,SMALL(IF(Calculations!$AD$7:$AD$506&lt;&gt;0,ROW($AQ$6:$AQ$505)-ROW(INDEX($AQ$6:$AQ$505,1,1))+1),AQ424),1)),"")</f>
        <v/>
      </c>
      <c r="AS424" s="164" t="str">
        <f t="array" ref="AS424" xml:space="preserve"> IFERROR(IF(OR(DATERANGE="All Data",DATERANGE=""),INDEX(AdressBook!$B$6:$B$505,SMALL(IF(Calculations!$AC$7:$AC$506&lt;&gt;"0",ROW($AQ$6:$AQ$505)-ROW(INDEX($AQ$6:$AQ$505,1,1))+1),AQ424),1),INDEX(AdressBook!$B$6:$B$505,SMALL(IF(Calculations!$AD$7:$AD$506&lt;&gt;0,ROW($AQ$6:$AQ$505)-ROW(INDEX($AQ$6:$AQ$505,1,1))+1),AQ424),1)),"")</f>
        <v/>
      </c>
      <c r="AT424" s="227" t="str">
        <f t="shared" si="74"/>
        <v/>
      </c>
      <c r="AV424" s="199"/>
      <c r="AW424" s="199"/>
    </row>
    <row r="425" spans="2:49" hidden="1" x14ac:dyDescent="0.25">
      <c r="B425" s="390" t="str">
        <f>IFERROR(IF(LEN(INDEX(PlansAndNotes!$B$6:$B$2005,ROW(A425)-ROW($B$3)))=0,"",INDEX(PlansAndNotes!$B$6:$B$2005,ROW(A425)-ROW($B$3))),"")</f>
        <v/>
      </c>
      <c r="C425" s="361" t="str">
        <f t="shared" si="66"/>
        <v/>
      </c>
      <c r="D425" s="361" t="str">
        <f>IFERROR(IF(LEN(C425)&gt;0,IF(LEN(INDEX(TasksList!$C$6:$C$1005,MATCH(C425,TasksList!$B$6:$B$1005,0),1))=0,"",INDEX(TasksList!$C$6:$C$1005,MATCH(C425,TasksList!$B$6:$B$1005,0),1)),""),"")</f>
        <v/>
      </c>
      <c r="E425" s="361" t="str">
        <f>IFERROR(IF(LEN(C425)&gt;0,IF(LEN(INDEX(TasksList!$F$6:$F$1005,MATCH(C425,TasksList!$B$6:$B$1005,0),1))=0,"not set!",INDEX(TasksList!$F$6:$F$1005,MATCH(C425,TasksList!$B$6:$B$1005,0),1)),""),"")</f>
        <v/>
      </c>
      <c r="F425" s="360" t="str">
        <f>IFERROR(IF(LEN(D425)&gt;0,IF(LEN(INDEX(AdressBook!$D$6:$D$25,MATCH(D425,AdressBook!$B$6:$B$25,0),1))=0,"",INDEX(AdressBook!$D$6:$D$25,MATCH(D425,AdressBook!$B$6:$B$25,0),1)),""),"")</f>
        <v/>
      </c>
      <c r="G425" s="361" t="str">
        <f>IFERROR(IF(LEN(INDEX(PlansAndNotes!$F$6:$F$2005,ROW(B425)-ROW($C$3)))=0,"",INDEX(PlansAndNotes!$F$6:$F$2005,ROW(B425)-ROW($C$3))),"")</f>
        <v/>
      </c>
      <c r="H425" s="361" t="str">
        <f>IFERROR(IF(LEN(C425)&gt;0,IF(LEN(INDEX(TasksList!$G$6:$G$1005,MATCH(C425,TasksList!$B$6:$B$1005,0),1))=0,"",INDEX(TasksList!$G$6:$G$1005,MATCH(C425,TasksList!$B$6:$B$1005,0),1)),""),"")</f>
        <v/>
      </c>
      <c r="I425" s="381"/>
      <c r="J425" s="402" t="str">
        <f>IF(LEN(INDEX(TasksList!$B$6:$B$1005,ROW(J422),1))=0,"",INDEX(TasksList!$B$6:$B$1005,ROW(J422),1)&amp;" - "&amp;INDEX(TasksList!$D$6:$D$1005,ROW(J422),1))</f>
        <v/>
      </c>
      <c r="K425" s="402"/>
      <c r="L425" s="399" t="str">
        <f t="array" ref="L425">IFERROR(INDEX($J$4:$J$1003,SMALL($K$4:$K$1003,ROW(L425)-3),1),"")</f>
        <v/>
      </c>
      <c r="M425" s="206"/>
      <c r="N425" s="362" t="str">
        <f>IFERROR(IF(LEN(INDEX(PlansAndNotes!$D$6:$D$4005,ROW(B425)-ROW($C$3)))=0,"",INDEX(PlansAndNotes!$D$6:$D$4005,ROW(B425)-ROW($C$3))),"")</f>
        <v/>
      </c>
      <c r="O425" s="165" t="str">
        <f t="shared" si="67"/>
        <v/>
      </c>
      <c r="P425" s="363" t="str">
        <f>IFERROR(IF(LEN(INDEX(PlansAndNotes!$E$6:$E$4005,ROW(B425)-ROW($C$3)))=0,"",INDEX(PlansAndNotes!$E$6:$E$4005,ROW(B425)-ROW($C$3))),"")</f>
        <v/>
      </c>
      <c r="Q425" s="363" t="str">
        <f>IFERROR(IF(LEN(INDEX(PlansAndNotes!$G$6:$G$4005,ROW(B425)-ROW($C$3)))=0,"",INDEX(PlansAndNotes!$G$6:$G$4005,ROW(B425)-ROW($C$3))),"")</f>
        <v/>
      </c>
      <c r="R425" s="361" t="str">
        <f>IFERROR(IF(LEN(D425)&gt;0,IF(LEN(INDEX(AdressBook!$C$6:$C$25,MATCH(D425,AdressBook!$B$6:$B$25,0),1))=0,"",INDEX(AdressBook!$C$6:$C$25,MATCH(D425,AdressBook!$B$6:$B$25,0),1)),""),"")</f>
        <v/>
      </c>
      <c r="S425" s="165">
        <f>IF(LEN(C425)&gt;0,IFERROR(IF(MATCH(C425,C426:$C$4004,0)&gt;0,-1,ROW(S425)-ROW($S$3)),ROW(S425)-ROW($S$3)),-1)</f>
        <v>-1</v>
      </c>
      <c r="T425" s="165">
        <f t="shared" si="68"/>
        <v>0</v>
      </c>
      <c r="U425" s="165" t="str">
        <f t="shared" si="69"/>
        <v/>
      </c>
      <c r="V425" s="165" t="str">
        <f>IFERROR(IF(OR(C425="",S425&lt;0),"",IF(SUBTOTAL(3,C425:C425)=0,-1,SUBTOTAL(3,$C$4:C425))),"")</f>
        <v/>
      </c>
      <c r="W425" s="156" t="str">
        <f t="array" ref="W425">IF(LEN(C425)&gt;0,IFERROR(IF(MATCH(C425,$C$3:$C424,0)&gt;0,N425-INDEX($N$3:N424,SUMPRODUCT(MAX(ROW($C$3:$C424)*(C425=$C$3:$C424)))-2,1),""),""),"")</f>
        <v/>
      </c>
      <c r="X425" s="156">
        <f t="shared" ca="1" si="70"/>
        <v>1</v>
      </c>
      <c r="Y425" s="156">
        <f t="shared" ca="1" si="71"/>
        <v>1</v>
      </c>
      <c r="AB425" s="406"/>
      <c r="AC425" s="380"/>
      <c r="AD425" s="380">
        <f t="shared" si="72"/>
        <v>0</v>
      </c>
      <c r="AQ425" s="165" t="str">
        <f t="shared" si="73"/>
        <v/>
      </c>
      <c r="AR425" s="167" t="str">
        <f t="array" ref="AR425" xml:space="preserve"> IFERROR( IF(OR(DATERANGE="All Data",DATERANGE=""), INDEX(Calculations!$AC$7:$AC$506,SMALL(IF(Calculations!$AC$7:$AC$506&lt;&gt;"0",ROW($AQ$6:$AQ$505)-ROW(INDEX($AQ$6:$AQ$505,1,1))+1),AQ425),1),INDEX(Calculations!$AD$7:$AD$506,SMALL(IF(Calculations!$AD$7:$AD$506&lt;&gt;0,ROW($AQ$6:$AQ$505)-ROW(INDEX($AQ$6:$AQ$505,1,1))+1),AQ425),1)),"")</f>
        <v/>
      </c>
      <c r="AS425" s="164" t="str">
        <f t="array" ref="AS425" xml:space="preserve"> IFERROR(IF(OR(DATERANGE="All Data",DATERANGE=""),INDEX(AdressBook!$B$6:$B$505,SMALL(IF(Calculations!$AC$7:$AC$506&lt;&gt;"0",ROW($AQ$6:$AQ$505)-ROW(INDEX($AQ$6:$AQ$505,1,1))+1),AQ425),1),INDEX(AdressBook!$B$6:$B$505,SMALL(IF(Calculations!$AD$7:$AD$506&lt;&gt;0,ROW($AQ$6:$AQ$505)-ROW(INDEX($AQ$6:$AQ$505,1,1))+1),AQ425),1)),"")</f>
        <v/>
      </c>
      <c r="AT425" s="227" t="str">
        <f t="shared" si="74"/>
        <v/>
      </c>
      <c r="AV425" s="199"/>
      <c r="AW425" s="199"/>
    </row>
    <row r="426" spans="2:49" hidden="1" x14ac:dyDescent="0.25">
      <c r="B426" s="390" t="str">
        <f>IFERROR(IF(LEN(INDEX(PlansAndNotes!$B$6:$B$2005,ROW(A426)-ROW($B$3)))=0,"",INDEX(PlansAndNotes!$B$6:$B$2005,ROW(A426)-ROW($B$3))),"")</f>
        <v/>
      </c>
      <c r="C426" s="361" t="str">
        <f t="shared" si="66"/>
        <v/>
      </c>
      <c r="D426" s="361" t="str">
        <f>IFERROR(IF(LEN(C426)&gt;0,IF(LEN(INDEX(TasksList!$C$6:$C$1005,MATCH(C426,TasksList!$B$6:$B$1005,0),1))=0,"",INDEX(TasksList!$C$6:$C$1005,MATCH(C426,TasksList!$B$6:$B$1005,0),1)),""),"")</f>
        <v/>
      </c>
      <c r="E426" s="361" t="str">
        <f>IFERROR(IF(LEN(C426)&gt;0,IF(LEN(INDEX(TasksList!$F$6:$F$1005,MATCH(C426,TasksList!$B$6:$B$1005,0),1))=0,"not set!",INDEX(TasksList!$F$6:$F$1005,MATCH(C426,TasksList!$B$6:$B$1005,0),1)),""),"")</f>
        <v/>
      </c>
      <c r="F426" s="360" t="str">
        <f>IFERROR(IF(LEN(D426)&gt;0,IF(LEN(INDEX(AdressBook!$D$6:$D$25,MATCH(D426,AdressBook!$B$6:$B$25,0),1))=0,"",INDEX(AdressBook!$D$6:$D$25,MATCH(D426,AdressBook!$B$6:$B$25,0),1)),""),"")</f>
        <v/>
      </c>
      <c r="G426" s="361" t="str">
        <f>IFERROR(IF(LEN(INDEX(PlansAndNotes!$F$6:$F$2005,ROW(B426)-ROW($C$3)))=0,"",INDEX(PlansAndNotes!$F$6:$F$2005,ROW(B426)-ROW($C$3))),"")</f>
        <v/>
      </c>
      <c r="H426" s="361" t="str">
        <f>IFERROR(IF(LEN(C426)&gt;0,IF(LEN(INDEX(TasksList!$G$6:$G$1005,MATCH(C426,TasksList!$B$6:$B$1005,0),1))=0,"",INDEX(TasksList!$G$6:$G$1005,MATCH(C426,TasksList!$B$6:$B$1005,0),1)),""),"")</f>
        <v/>
      </c>
      <c r="I426" s="381"/>
      <c r="J426" s="402" t="str">
        <f>IF(LEN(INDEX(TasksList!$B$6:$B$1005,ROW(J423),1))=0,"",INDEX(TasksList!$B$6:$B$1005,ROW(J423),1)&amp;" - "&amp;INDEX(TasksList!$D$6:$D$1005,ROW(J423),1))</f>
        <v/>
      </c>
      <c r="K426" s="402"/>
      <c r="L426" s="399" t="str">
        <f t="array" ref="L426">IFERROR(INDEX($J$4:$J$1003,SMALL($K$4:$K$1003,ROW(L426)-3),1),"")</f>
        <v/>
      </c>
      <c r="M426" s="206"/>
      <c r="N426" s="362" t="str">
        <f>IFERROR(IF(LEN(INDEX(PlansAndNotes!$D$6:$D$4005,ROW(B426)-ROW($C$3)))=0,"",INDEX(PlansAndNotes!$D$6:$D$4005,ROW(B426)-ROW($C$3))),"")</f>
        <v/>
      </c>
      <c r="O426" s="165" t="str">
        <f t="shared" si="67"/>
        <v/>
      </c>
      <c r="P426" s="363" t="str">
        <f>IFERROR(IF(LEN(INDEX(PlansAndNotes!$E$6:$E$4005,ROW(B426)-ROW($C$3)))=0,"",INDEX(PlansAndNotes!$E$6:$E$4005,ROW(B426)-ROW($C$3))),"")</f>
        <v/>
      </c>
      <c r="Q426" s="363" t="str">
        <f>IFERROR(IF(LEN(INDEX(PlansAndNotes!$G$6:$G$4005,ROW(B426)-ROW($C$3)))=0,"",INDEX(PlansAndNotes!$G$6:$G$4005,ROW(B426)-ROW($C$3))),"")</f>
        <v/>
      </c>
      <c r="R426" s="361" t="str">
        <f>IFERROR(IF(LEN(D426)&gt;0,IF(LEN(INDEX(AdressBook!$C$6:$C$25,MATCH(D426,AdressBook!$B$6:$B$25,0),1))=0,"",INDEX(AdressBook!$C$6:$C$25,MATCH(D426,AdressBook!$B$6:$B$25,0),1)),""),"")</f>
        <v/>
      </c>
      <c r="S426" s="165">
        <f>IF(LEN(C426)&gt;0,IFERROR(IF(MATCH(C426,C427:$C$4004,0)&gt;0,-1,ROW(S426)-ROW($S$3)),ROW(S426)-ROW($S$3)),-1)</f>
        <v>-1</v>
      </c>
      <c r="T426" s="165">
        <f t="shared" si="68"/>
        <v>0</v>
      </c>
      <c r="U426" s="165" t="str">
        <f t="shared" si="69"/>
        <v/>
      </c>
      <c r="V426" s="165" t="str">
        <f>IFERROR(IF(OR(C426="",S426&lt;0),"",IF(SUBTOTAL(3,C426:C426)=0,-1,SUBTOTAL(3,$C$4:C426))),"")</f>
        <v/>
      </c>
      <c r="W426" s="156" t="str">
        <f t="array" ref="W426">IF(LEN(C426)&gt;0,IFERROR(IF(MATCH(C426,$C$3:$C425,0)&gt;0,N426-INDEX($N$3:N425,SUMPRODUCT(MAX(ROW($C$3:$C425)*(C426=$C$3:$C425)))-2,1),""),""),"")</f>
        <v/>
      </c>
      <c r="X426" s="156">
        <f t="shared" ca="1" si="70"/>
        <v>1</v>
      </c>
      <c r="Y426" s="156">
        <f t="shared" ca="1" si="71"/>
        <v>1</v>
      </c>
      <c r="AB426" s="406"/>
      <c r="AC426" s="380"/>
      <c r="AD426" s="380">
        <f t="shared" si="72"/>
        <v>0</v>
      </c>
      <c r="AQ426" s="165" t="str">
        <f t="shared" si="73"/>
        <v/>
      </c>
      <c r="AR426" s="167" t="str">
        <f t="array" ref="AR426" xml:space="preserve"> IFERROR( IF(OR(DATERANGE="All Data",DATERANGE=""), INDEX(Calculations!$AC$7:$AC$506,SMALL(IF(Calculations!$AC$7:$AC$506&lt;&gt;"0",ROW($AQ$6:$AQ$505)-ROW(INDEX($AQ$6:$AQ$505,1,1))+1),AQ426),1),INDEX(Calculations!$AD$7:$AD$506,SMALL(IF(Calculations!$AD$7:$AD$506&lt;&gt;0,ROW($AQ$6:$AQ$505)-ROW(INDEX($AQ$6:$AQ$505,1,1))+1),AQ426),1)),"")</f>
        <v/>
      </c>
      <c r="AS426" s="164" t="str">
        <f t="array" ref="AS426" xml:space="preserve"> IFERROR(IF(OR(DATERANGE="All Data",DATERANGE=""),INDEX(AdressBook!$B$6:$B$505,SMALL(IF(Calculations!$AC$7:$AC$506&lt;&gt;"0",ROW($AQ$6:$AQ$505)-ROW(INDEX($AQ$6:$AQ$505,1,1))+1),AQ426),1),INDEX(AdressBook!$B$6:$B$505,SMALL(IF(Calculations!$AD$7:$AD$506&lt;&gt;0,ROW($AQ$6:$AQ$505)-ROW(INDEX($AQ$6:$AQ$505,1,1))+1),AQ426),1)),"")</f>
        <v/>
      </c>
      <c r="AT426" s="227" t="str">
        <f t="shared" si="74"/>
        <v/>
      </c>
      <c r="AV426" s="199"/>
      <c r="AW426" s="199"/>
    </row>
    <row r="427" spans="2:49" hidden="1" x14ac:dyDescent="0.25">
      <c r="B427" s="390" t="str">
        <f>IFERROR(IF(LEN(INDEX(PlansAndNotes!$B$6:$B$2005,ROW(A427)-ROW($B$3)))=0,"",INDEX(PlansAndNotes!$B$6:$B$2005,ROW(A427)-ROW($B$3))),"")</f>
        <v/>
      </c>
      <c r="C427" s="361" t="str">
        <f t="shared" si="66"/>
        <v/>
      </c>
      <c r="D427" s="361" t="str">
        <f>IFERROR(IF(LEN(C427)&gt;0,IF(LEN(INDEX(TasksList!$C$6:$C$1005,MATCH(C427,TasksList!$B$6:$B$1005,0),1))=0,"",INDEX(TasksList!$C$6:$C$1005,MATCH(C427,TasksList!$B$6:$B$1005,0),1)),""),"")</f>
        <v/>
      </c>
      <c r="E427" s="361" t="str">
        <f>IFERROR(IF(LEN(C427)&gt;0,IF(LEN(INDEX(TasksList!$F$6:$F$1005,MATCH(C427,TasksList!$B$6:$B$1005,0),1))=0,"not set!",INDEX(TasksList!$F$6:$F$1005,MATCH(C427,TasksList!$B$6:$B$1005,0),1)),""),"")</f>
        <v/>
      </c>
      <c r="F427" s="360" t="str">
        <f>IFERROR(IF(LEN(D427)&gt;0,IF(LEN(INDEX(AdressBook!$D$6:$D$25,MATCH(D427,AdressBook!$B$6:$B$25,0),1))=0,"",INDEX(AdressBook!$D$6:$D$25,MATCH(D427,AdressBook!$B$6:$B$25,0),1)),""),"")</f>
        <v/>
      </c>
      <c r="G427" s="361" t="str">
        <f>IFERROR(IF(LEN(INDEX(PlansAndNotes!$F$6:$F$2005,ROW(B427)-ROW($C$3)))=0,"",INDEX(PlansAndNotes!$F$6:$F$2005,ROW(B427)-ROW($C$3))),"")</f>
        <v/>
      </c>
      <c r="H427" s="361" t="str">
        <f>IFERROR(IF(LEN(C427)&gt;0,IF(LEN(INDEX(TasksList!$G$6:$G$1005,MATCH(C427,TasksList!$B$6:$B$1005,0),1))=0,"",INDEX(TasksList!$G$6:$G$1005,MATCH(C427,TasksList!$B$6:$B$1005,0),1)),""),"")</f>
        <v/>
      </c>
      <c r="I427" s="381"/>
      <c r="J427" s="402" t="str">
        <f>IF(LEN(INDEX(TasksList!$B$6:$B$1005,ROW(J424),1))=0,"",INDEX(TasksList!$B$6:$B$1005,ROW(J424),1)&amp;" - "&amp;INDEX(TasksList!$D$6:$D$1005,ROW(J424),1))</f>
        <v/>
      </c>
      <c r="K427" s="402"/>
      <c r="L427" s="399" t="str">
        <f t="array" ref="L427">IFERROR(INDEX($J$4:$J$1003,SMALL($K$4:$K$1003,ROW(L427)-3),1),"")</f>
        <v/>
      </c>
      <c r="M427" s="206"/>
      <c r="N427" s="362" t="str">
        <f>IFERROR(IF(LEN(INDEX(PlansAndNotes!$D$6:$D$4005,ROW(B427)-ROW($C$3)))=0,"",INDEX(PlansAndNotes!$D$6:$D$4005,ROW(B427)-ROW($C$3))),"")</f>
        <v/>
      </c>
      <c r="O427" s="165" t="str">
        <f t="shared" si="67"/>
        <v/>
      </c>
      <c r="P427" s="363" t="str">
        <f>IFERROR(IF(LEN(INDEX(PlansAndNotes!$E$6:$E$4005,ROW(B427)-ROW($C$3)))=0,"",INDEX(PlansAndNotes!$E$6:$E$4005,ROW(B427)-ROW($C$3))),"")</f>
        <v/>
      </c>
      <c r="Q427" s="363" t="str">
        <f>IFERROR(IF(LEN(INDEX(PlansAndNotes!$G$6:$G$4005,ROW(B427)-ROW($C$3)))=0,"",INDEX(PlansAndNotes!$G$6:$G$4005,ROW(B427)-ROW($C$3))),"")</f>
        <v/>
      </c>
      <c r="R427" s="361" t="str">
        <f>IFERROR(IF(LEN(D427)&gt;0,IF(LEN(INDEX(AdressBook!$C$6:$C$25,MATCH(D427,AdressBook!$B$6:$B$25,0),1))=0,"",INDEX(AdressBook!$C$6:$C$25,MATCH(D427,AdressBook!$B$6:$B$25,0),1)),""),"")</f>
        <v/>
      </c>
      <c r="S427" s="165">
        <f>IF(LEN(C427)&gt;0,IFERROR(IF(MATCH(C427,C428:$C$4004,0)&gt;0,-1,ROW(S427)-ROW($S$3)),ROW(S427)-ROW($S$3)),-1)</f>
        <v>-1</v>
      </c>
      <c r="T427" s="165">
        <f t="shared" si="68"/>
        <v>0</v>
      </c>
      <c r="U427" s="165" t="str">
        <f t="shared" si="69"/>
        <v/>
      </c>
      <c r="V427" s="165" t="str">
        <f>IFERROR(IF(OR(C427="",S427&lt;0),"",IF(SUBTOTAL(3,C427:C427)=0,-1,SUBTOTAL(3,$C$4:C427))),"")</f>
        <v/>
      </c>
      <c r="W427" s="156" t="str">
        <f t="array" ref="W427">IF(LEN(C427)&gt;0,IFERROR(IF(MATCH(C427,$C$3:$C426,0)&gt;0,N427-INDEX($N$3:N426,SUMPRODUCT(MAX(ROW($C$3:$C426)*(C427=$C$3:$C426)))-2,1),""),""),"")</f>
        <v/>
      </c>
      <c r="X427" s="156">
        <f t="shared" ca="1" si="70"/>
        <v>1</v>
      </c>
      <c r="Y427" s="156">
        <f t="shared" ca="1" si="71"/>
        <v>1</v>
      </c>
      <c r="AB427" s="406"/>
      <c r="AC427" s="380"/>
      <c r="AD427" s="380">
        <f t="shared" si="72"/>
        <v>0</v>
      </c>
      <c r="AQ427" s="165" t="str">
        <f t="shared" si="73"/>
        <v/>
      </c>
      <c r="AR427" s="167" t="str">
        <f t="array" ref="AR427" xml:space="preserve"> IFERROR( IF(OR(DATERANGE="All Data",DATERANGE=""), INDEX(Calculations!$AC$7:$AC$506,SMALL(IF(Calculations!$AC$7:$AC$506&lt;&gt;"0",ROW($AQ$6:$AQ$505)-ROW(INDEX($AQ$6:$AQ$505,1,1))+1),AQ427),1),INDEX(Calculations!$AD$7:$AD$506,SMALL(IF(Calculations!$AD$7:$AD$506&lt;&gt;0,ROW($AQ$6:$AQ$505)-ROW(INDEX($AQ$6:$AQ$505,1,1))+1),AQ427),1)),"")</f>
        <v/>
      </c>
      <c r="AS427" s="164" t="str">
        <f t="array" ref="AS427" xml:space="preserve"> IFERROR(IF(OR(DATERANGE="All Data",DATERANGE=""),INDEX(AdressBook!$B$6:$B$505,SMALL(IF(Calculations!$AC$7:$AC$506&lt;&gt;"0",ROW($AQ$6:$AQ$505)-ROW(INDEX($AQ$6:$AQ$505,1,1))+1),AQ427),1),INDEX(AdressBook!$B$6:$B$505,SMALL(IF(Calculations!$AD$7:$AD$506&lt;&gt;0,ROW($AQ$6:$AQ$505)-ROW(INDEX($AQ$6:$AQ$505,1,1))+1),AQ427),1)),"")</f>
        <v/>
      </c>
      <c r="AT427" s="227" t="str">
        <f t="shared" si="74"/>
        <v/>
      </c>
      <c r="AV427" s="199"/>
      <c r="AW427" s="199"/>
    </row>
    <row r="428" spans="2:49" hidden="1" x14ac:dyDescent="0.25">
      <c r="B428" s="390" t="str">
        <f>IFERROR(IF(LEN(INDEX(PlansAndNotes!$B$6:$B$2005,ROW(A428)-ROW($B$3)))=0,"",INDEX(PlansAndNotes!$B$6:$B$2005,ROW(A428)-ROW($B$3))),"")</f>
        <v/>
      </c>
      <c r="C428" s="361" t="str">
        <f t="shared" si="66"/>
        <v/>
      </c>
      <c r="D428" s="361" t="str">
        <f>IFERROR(IF(LEN(C428)&gt;0,IF(LEN(INDEX(TasksList!$C$6:$C$1005,MATCH(C428,TasksList!$B$6:$B$1005,0),1))=0,"",INDEX(TasksList!$C$6:$C$1005,MATCH(C428,TasksList!$B$6:$B$1005,0),1)),""),"")</f>
        <v/>
      </c>
      <c r="E428" s="361" t="str">
        <f>IFERROR(IF(LEN(C428)&gt;0,IF(LEN(INDEX(TasksList!$F$6:$F$1005,MATCH(C428,TasksList!$B$6:$B$1005,0),1))=0,"not set!",INDEX(TasksList!$F$6:$F$1005,MATCH(C428,TasksList!$B$6:$B$1005,0),1)),""),"")</f>
        <v/>
      </c>
      <c r="F428" s="360" t="str">
        <f>IFERROR(IF(LEN(D428)&gt;0,IF(LEN(INDEX(AdressBook!$D$6:$D$25,MATCH(D428,AdressBook!$B$6:$B$25,0),1))=0,"",INDEX(AdressBook!$D$6:$D$25,MATCH(D428,AdressBook!$B$6:$B$25,0),1)),""),"")</f>
        <v/>
      </c>
      <c r="G428" s="361" t="str">
        <f>IFERROR(IF(LEN(INDEX(PlansAndNotes!$F$6:$F$2005,ROW(B428)-ROW($C$3)))=0,"",INDEX(PlansAndNotes!$F$6:$F$2005,ROW(B428)-ROW($C$3))),"")</f>
        <v/>
      </c>
      <c r="H428" s="361" t="str">
        <f>IFERROR(IF(LEN(C428)&gt;0,IF(LEN(INDEX(TasksList!$G$6:$G$1005,MATCH(C428,TasksList!$B$6:$B$1005,0),1))=0,"",INDEX(TasksList!$G$6:$G$1005,MATCH(C428,TasksList!$B$6:$B$1005,0),1)),""),"")</f>
        <v/>
      </c>
      <c r="I428" s="381"/>
      <c r="J428" s="402" t="str">
        <f>IF(LEN(INDEX(TasksList!$B$6:$B$1005,ROW(J425),1))=0,"",INDEX(TasksList!$B$6:$B$1005,ROW(J425),1)&amp;" - "&amp;INDEX(TasksList!$D$6:$D$1005,ROW(J425),1))</f>
        <v/>
      </c>
      <c r="K428" s="402"/>
      <c r="L428" s="399" t="str">
        <f t="array" ref="L428">IFERROR(INDEX($J$4:$J$1003,SMALL($K$4:$K$1003,ROW(L428)-3),1),"")</f>
        <v/>
      </c>
      <c r="M428" s="206"/>
      <c r="N428" s="362" t="str">
        <f>IFERROR(IF(LEN(INDEX(PlansAndNotes!$D$6:$D$4005,ROW(B428)-ROW($C$3)))=0,"",INDEX(PlansAndNotes!$D$6:$D$4005,ROW(B428)-ROW($C$3))),"")</f>
        <v/>
      </c>
      <c r="O428" s="165" t="str">
        <f t="shared" si="67"/>
        <v/>
      </c>
      <c r="P428" s="363" t="str">
        <f>IFERROR(IF(LEN(INDEX(PlansAndNotes!$E$6:$E$4005,ROW(B428)-ROW($C$3)))=0,"",INDEX(PlansAndNotes!$E$6:$E$4005,ROW(B428)-ROW($C$3))),"")</f>
        <v/>
      </c>
      <c r="Q428" s="363" t="str">
        <f>IFERROR(IF(LEN(INDEX(PlansAndNotes!$G$6:$G$4005,ROW(B428)-ROW($C$3)))=0,"",INDEX(PlansAndNotes!$G$6:$G$4005,ROW(B428)-ROW($C$3))),"")</f>
        <v/>
      </c>
      <c r="R428" s="361" t="str">
        <f>IFERROR(IF(LEN(D428)&gt;0,IF(LEN(INDEX(AdressBook!$C$6:$C$25,MATCH(D428,AdressBook!$B$6:$B$25,0),1))=0,"",INDEX(AdressBook!$C$6:$C$25,MATCH(D428,AdressBook!$B$6:$B$25,0),1)),""),"")</f>
        <v/>
      </c>
      <c r="S428" s="165">
        <f>IF(LEN(C428)&gt;0,IFERROR(IF(MATCH(C428,C429:$C$4004,0)&gt;0,-1,ROW(S428)-ROW($S$3)),ROW(S428)-ROW($S$3)),-1)</f>
        <v>-1</v>
      </c>
      <c r="T428" s="165">
        <f t="shared" si="68"/>
        <v>0</v>
      </c>
      <c r="U428" s="165" t="str">
        <f t="shared" si="69"/>
        <v/>
      </c>
      <c r="V428" s="165" t="str">
        <f>IFERROR(IF(OR(C428="",S428&lt;0),"",IF(SUBTOTAL(3,C428:C428)=0,-1,SUBTOTAL(3,$C$4:C428))),"")</f>
        <v/>
      </c>
      <c r="W428" s="156" t="str">
        <f t="array" ref="W428">IF(LEN(C428)&gt;0,IFERROR(IF(MATCH(C428,$C$3:$C427,0)&gt;0,N428-INDEX($N$3:N427,SUMPRODUCT(MAX(ROW($C$3:$C427)*(C428=$C$3:$C427)))-2,1),""),""),"")</f>
        <v/>
      </c>
      <c r="X428" s="156">
        <f t="shared" ca="1" si="70"/>
        <v>1</v>
      </c>
      <c r="Y428" s="156">
        <f t="shared" ca="1" si="71"/>
        <v>1</v>
      </c>
      <c r="AB428" s="406"/>
      <c r="AC428" s="380"/>
      <c r="AD428" s="380">
        <f t="shared" si="72"/>
        <v>0</v>
      </c>
      <c r="AQ428" s="165" t="str">
        <f t="shared" si="73"/>
        <v/>
      </c>
      <c r="AR428" s="167" t="str">
        <f t="array" ref="AR428" xml:space="preserve"> IFERROR( IF(OR(DATERANGE="All Data",DATERANGE=""), INDEX(Calculations!$AC$7:$AC$506,SMALL(IF(Calculations!$AC$7:$AC$506&lt;&gt;"0",ROW($AQ$6:$AQ$505)-ROW(INDEX($AQ$6:$AQ$505,1,1))+1),AQ428),1),INDEX(Calculations!$AD$7:$AD$506,SMALL(IF(Calculations!$AD$7:$AD$506&lt;&gt;0,ROW($AQ$6:$AQ$505)-ROW(INDEX($AQ$6:$AQ$505,1,1))+1),AQ428),1)),"")</f>
        <v/>
      </c>
      <c r="AS428" s="164" t="str">
        <f t="array" ref="AS428" xml:space="preserve"> IFERROR(IF(OR(DATERANGE="All Data",DATERANGE=""),INDEX(AdressBook!$B$6:$B$505,SMALL(IF(Calculations!$AC$7:$AC$506&lt;&gt;"0",ROW($AQ$6:$AQ$505)-ROW(INDEX($AQ$6:$AQ$505,1,1))+1),AQ428),1),INDEX(AdressBook!$B$6:$B$505,SMALL(IF(Calculations!$AD$7:$AD$506&lt;&gt;0,ROW($AQ$6:$AQ$505)-ROW(INDEX($AQ$6:$AQ$505,1,1))+1),AQ428),1)),"")</f>
        <v/>
      </c>
      <c r="AT428" s="227" t="str">
        <f t="shared" si="74"/>
        <v/>
      </c>
      <c r="AV428" s="199"/>
      <c r="AW428" s="199"/>
    </row>
    <row r="429" spans="2:49" hidden="1" x14ac:dyDescent="0.25">
      <c r="B429" s="390" t="str">
        <f>IFERROR(IF(LEN(INDEX(PlansAndNotes!$B$6:$B$2005,ROW(A429)-ROW($B$3)))=0,"",INDEX(PlansAndNotes!$B$6:$B$2005,ROW(A429)-ROW($B$3))),"")</f>
        <v/>
      </c>
      <c r="C429" s="361" t="str">
        <f t="shared" si="66"/>
        <v/>
      </c>
      <c r="D429" s="361" t="str">
        <f>IFERROR(IF(LEN(C429)&gt;0,IF(LEN(INDEX(TasksList!$C$6:$C$1005,MATCH(C429,TasksList!$B$6:$B$1005,0),1))=0,"",INDEX(TasksList!$C$6:$C$1005,MATCH(C429,TasksList!$B$6:$B$1005,0),1)),""),"")</f>
        <v/>
      </c>
      <c r="E429" s="361" t="str">
        <f>IFERROR(IF(LEN(C429)&gt;0,IF(LEN(INDEX(TasksList!$F$6:$F$1005,MATCH(C429,TasksList!$B$6:$B$1005,0),1))=0,"not set!",INDEX(TasksList!$F$6:$F$1005,MATCH(C429,TasksList!$B$6:$B$1005,0),1)),""),"")</f>
        <v/>
      </c>
      <c r="F429" s="360" t="str">
        <f>IFERROR(IF(LEN(D429)&gt;0,IF(LEN(INDEX(AdressBook!$D$6:$D$25,MATCH(D429,AdressBook!$B$6:$B$25,0),1))=0,"",INDEX(AdressBook!$D$6:$D$25,MATCH(D429,AdressBook!$B$6:$B$25,0),1)),""),"")</f>
        <v/>
      </c>
      <c r="G429" s="361" t="str">
        <f>IFERROR(IF(LEN(INDEX(PlansAndNotes!$F$6:$F$2005,ROW(B429)-ROW($C$3)))=0,"",INDEX(PlansAndNotes!$F$6:$F$2005,ROW(B429)-ROW($C$3))),"")</f>
        <v/>
      </c>
      <c r="H429" s="361" t="str">
        <f>IFERROR(IF(LEN(C429)&gt;0,IF(LEN(INDEX(TasksList!$G$6:$G$1005,MATCH(C429,TasksList!$B$6:$B$1005,0),1))=0,"",INDEX(TasksList!$G$6:$G$1005,MATCH(C429,TasksList!$B$6:$B$1005,0),1)),""),"")</f>
        <v/>
      </c>
      <c r="I429" s="381"/>
      <c r="J429" s="402" t="str">
        <f>IF(LEN(INDEX(TasksList!$B$6:$B$1005,ROW(J426),1))=0,"",INDEX(TasksList!$B$6:$B$1005,ROW(J426),1)&amp;" - "&amp;INDEX(TasksList!$D$6:$D$1005,ROW(J426),1))</f>
        <v/>
      </c>
      <c r="K429" s="402"/>
      <c r="L429" s="399" t="str">
        <f t="array" ref="L429">IFERROR(INDEX($J$4:$J$1003,SMALL($K$4:$K$1003,ROW(L429)-3),1),"")</f>
        <v/>
      </c>
      <c r="M429" s="206"/>
      <c r="N429" s="362" t="str">
        <f>IFERROR(IF(LEN(INDEX(PlansAndNotes!$D$6:$D$4005,ROW(B429)-ROW($C$3)))=0,"",INDEX(PlansAndNotes!$D$6:$D$4005,ROW(B429)-ROW($C$3))),"")</f>
        <v/>
      </c>
      <c r="O429" s="165" t="str">
        <f t="shared" si="67"/>
        <v/>
      </c>
      <c r="P429" s="363" t="str">
        <f>IFERROR(IF(LEN(INDEX(PlansAndNotes!$E$6:$E$4005,ROW(B429)-ROW($C$3)))=0,"",INDEX(PlansAndNotes!$E$6:$E$4005,ROW(B429)-ROW($C$3))),"")</f>
        <v/>
      </c>
      <c r="Q429" s="363" t="str">
        <f>IFERROR(IF(LEN(INDEX(PlansAndNotes!$G$6:$G$4005,ROW(B429)-ROW($C$3)))=0,"",INDEX(PlansAndNotes!$G$6:$G$4005,ROW(B429)-ROW($C$3))),"")</f>
        <v/>
      </c>
      <c r="R429" s="361" t="str">
        <f>IFERROR(IF(LEN(D429)&gt;0,IF(LEN(INDEX(AdressBook!$C$6:$C$25,MATCH(D429,AdressBook!$B$6:$B$25,0),1))=0,"",INDEX(AdressBook!$C$6:$C$25,MATCH(D429,AdressBook!$B$6:$B$25,0),1)),""),"")</f>
        <v/>
      </c>
      <c r="S429" s="165">
        <f>IF(LEN(C429)&gt;0,IFERROR(IF(MATCH(C429,C430:$C$4004,0)&gt;0,-1,ROW(S429)-ROW($S$3)),ROW(S429)-ROW($S$3)),-1)</f>
        <v>-1</v>
      </c>
      <c r="T429" s="165">
        <f t="shared" si="68"/>
        <v>0</v>
      </c>
      <c r="U429" s="165" t="str">
        <f t="shared" si="69"/>
        <v/>
      </c>
      <c r="V429" s="165" t="str">
        <f>IFERROR(IF(OR(C429="",S429&lt;0),"",IF(SUBTOTAL(3,C429:C429)=0,-1,SUBTOTAL(3,$C$4:C429))),"")</f>
        <v/>
      </c>
      <c r="W429" s="156" t="str">
        <f t="array" ref="W429">IF(LEN(C429)&gt;0,IFERROR(IF(MATCH(C429,$C$3:$C428,0)&gt;0,N429-INDEX($N$3:N428,SUMPRODUCT(MAX(ROW($C$3:$C428)*(C429=$C$3:$C428)))-2,1),""),""),"")</f>
        <v/>
      </c>
      <c r="X429" s="156">
        <f t="shared" ca="1" si="70"/>
        <v>1</v>
      </c>
      <c r="Y429" s="156">
        <f t="shared" ca="1" si="71"/>
        <v>1</v>
      </c>
      <c r="AB429" s="406"/>
      <c r="AC429" s="380"/>
      <c r="AD429" s="380">
        <f t="shared" si="72"/>
        <v>0</v>
      </c>
      <c r="AQ429" s="165" t="str">
        <f t="shared" si="73"/>
        <v/>
      </c>
      <c r="AR429" s="167" t="str">
        <f t="array" ref="AR429" xml:space="preserve"> IFERROR( IF(OR(DATERANGE="All Data",DATERANGE=""), INDEX(Calculations!$AC$7:$AC$506,SMALL(IF(Calculations!$AC$7:$AC$506&lt;&gt;"0",ROW($AQ$6:$AQ$505)-ROW(INDEX($AQ$6:$AQ$505,1,1))+1),AQ429),1),INDEX(Calculations!$AD$7:$AD$506,SMALL(IF(Calculations!$AD$7:$AD$506&lt;&gt;0,ROW($AQ$6:$AQ$505)-ROW(INDEX($AQ$6:$AQ$505,1,1))+1),AQ429),1)),"")</f>
        <v/>
      </c>
      <c r="AS429" s="164" t="str">
        <f t="array" ref="AS429" xml:space="preserve"> IFERROR(IF(OR(DATERANGE="All Data",DATERANGE=""),INDEX(AdressBook!$B$6:$B$505,SMALL(IF(Calculations!$AC$7:$AC$506&lt;&gt;"0",ROW($AQ$6:$AQ$505)-ROW(INDEX($AQ$6:$AQ$505,1,1))+1),AQ429),1),INDEX(AdressBook!$B$6:$B$505,SMALL(IF(Calculations!$AD$7:$AD$506&lt;&gt;0,ROW($AQ$6:$AQ$505)-ROW(INDEX($AQ$6:$AQ$505,1,1))+1),AQ429),1)),"")</f>
        <v/>
      </c>
      <c r="AT429" s="227" t="str">
        <f t="shared" si="74"/>
        <v/>
      </c>
      <c r="AV429" s="199"/>
      <c r="AW429" s="199"/>
    </row>
    <row r="430" spans="2:49" hidden="1" x14ac:dyDescent="0.25">
      <c r="B430" s="390" t="str">
        <f>IFERROR(IF(LEN(INDEX(PlansAndNotes!$B$6:$B$2005,ROW(A430)-ROW($B$3)))=0,"",INDEX(PlansAndNotes!$B$6:$B$2005,ROW(A430)-ROW($B$3))),"")</f>
        <v/>
      </c>
      <c r="C430" s="361" t="str">
        <f t="shared" si="66"/>
        <v/>
      </c>
      <c r="D430" s="361" t="str">
        <f>IFERROR(IF(LEN(C430)&gt;0,IF(LEN(INDEX(TasksList!$C$6:$C$1005,MATCH(C430,TasksList!$B$6:$B$1005,0),1))=0,"",INDEX(TasksList!$C$6:$C$1005,MATCH(C430,TasksList!$B$6:$B$1005,0),1)),""),"")</f>
        <v/>
      </c>
      <c r="E430" s="361" t="str">
        <f>IFERROR(IF(LEN(C430)&gt;0,IF(LEN(INDEX(TasksList!$F$6:$F$1005,MATCH(C430,TasksList!$B$6:$B$1005,0),1))=0,"not set!",INDEX(TasksList!$F$6:$F$1005,MATCH(C430,TasksList!$B$6:$B$1005,0),1)),""),"")</f>
        <v/>
      </c>
      <c r="F430" s="360" t="str">
        <f>IFERROR(IF(LEN(D430)&gt;0,IF(LEN(INDEX(AdressBook!$D$6:$D$25,MATCH(D430,AdressBook!$B$6:$B$25,0),1))=0,"",INDEX(AdressBook!$D$6:$D$25,MATCH(D430,AdressBook!$B$6:$B$25,0),1)),""),"")</f>
        <v/>
      </c>
      <c r="G430" s="361" t="str">
        <f>IFERROR(IF(LEN(INDEX(PlansAndNotes!$F$6:$F$2005,ROW(B430)-ROW($C$3)))=0,"",INDEX(PlansAndNotes!$F$6:$F$2005,ROW(B430)-ROW($C$3))),"")</f>
        <v/>
      </c>
      <c r="H430" s="361" t="str">
        <f>IFERROR(IF(LEN(C430)&gt;0,IF(LEN(INDEX(TasksList!$G$6:$G$1005,MATCH(C430,TasksList!$B$6:$B$1005,0),1))=0,"",INDEX(TasksList!$G$6:$G$1005,MATCH(C430,TasksList!$B$6:$B$1005,0),1)),""),"")</f>
        <v/>
      </c>
      <c r="I430" s="381"/>
      <c r="J430" s="402" t="str">
        <f>IF(LEN(INDEX(TasksList!$B$6:$B$1005,ROW(J427),1))=0,"",INDEX(TasksList!$B$6:$B$1005,ROW(J427),1)&amp;" - "&amp;INDEX(TasksList!$D$6:$D$1005,ROW(J427),1))</f>
        <v/>
      </c>
      <c r="K430" s="402"/>
      <c r="L430" s="399" t="str">
        <f t="array" ref="L430">IFERROR(INDEX($J$4:$J$1003,SMALL($K$4:$K$1003,ROW(L430)-3),1),"")</f>
        <v/>
      </c>
      <c r="M430" s="206"/>
      <c r="N430" s="362" t="str">
        <f>IFERROR(IF(LEN(INDEX(PlansAndNotes!$D$6:$D$4005,ROW(B430)-ROW($C$3)))=0,"",INDEX(PlansAndNotes!$D$6:$D$4005,ROW(B430)-ROW($C$3))),"")</f>
        <v/>
      </c>
      <c r="O430" s="165" t="str">
        <f t="shared" si="67"/>
        <v/>
      </c>
      <c r="P430" s="363" t="str">
        <f>IFERROR(IF(LEN(INDEX(PlansAndNotes!$E$6:$E$4005,ROW(B430)-ROW($C$3)))=0,"",INDEX(PlansAndNotes!$E$6:$E$4005,ROW(B430)-ROW($C$3))),"")</f>
        <v/>
      </c>
      <c r="Q430" s="363" t="str">
        <f>IFERROR(IF(LEN(INDEX(PlansAndNotes!$G$6:$G$4005,ROW(B430)-ROW($C$3)))=0,"",INDEX(PlansAndNotes!$G$6:$G$4005,ROW(B430)-ROW($C$3))),"")</f>
        <v/>
      </c>
      <c r="R430" s="361" t="str">
        <f>IFERROR(IF(LEN(D430)&gt;0,IF(LEN(INDEX(AdressBook!$C$6:$C$25,MATCH(D430,AdressBook!$B$6:$B$25,0),1))=0,"",INDEX(AdressBook!$C$6:$C$25,MATCH(D430,AdressBook!$B$6:$B$25,0),1)),""),"")</f>
        <v/>
      </c>
      <c r="S430" s="165">
        <f>IF(LEN(C430)&gt;0,IFERROR(IF(MATCH(C430,C431:$C$4004,0)&gt;0,-1,ROW(S430)-ROW($S$3)),ROW(S430)-ROW($S$3)),-1)</f>
        <v>-1</v>
      </c>
      <c r="T430" s="165">
        <f t="shared" si="68"/>
        <v>0</v>
      </c>
      <c r="U430" s="165" t="str">
        <f t="shared" si="69"/>
        <v/>
      </c>
      <c r="V430" s="165" t="str">
        <f>IFERROR(IF(OR(C430="",S430&lt;0),"",IF(SUBTOTAL(3,C430:C430)=0,-1,SUBTOTAL(3,$C$4:C430))),"")</f>
        <v/>
      </c>
      <c r="W430" s="156" t="str">
        <f t="array" ref="W430">IF(LEN(C430)&gt;0,IFERROR(IF(MATCH(C430,$C$3:$C429,0)&gt;0,N430-INDEX($N$3:N429,SUMPRODUCT(MAX(ROW($C$3:$C429)*(C430=$C$3:$C429)))-2,1),""),""),"")</f>
        <v/>
      </c>
      <c r="X430" s="156">
        <f t="shared" ca="1" si="70"/>
        <v>1</v>
      </c>
      <c r="Y430" s="156">
        <f t="shared" ca="1" si="71"/>
        <v>1</v>
      </c>
      <c r="AB430" s="406"/>
      <c r="AC430" s="380"/>
      <c r="AD430" s="380">
        <f t="shared" si="72"/>
        <v>0</v>
      </c>
      <c r="AQ430" s="165" t="str">
        <f t="shared" si="73"/>
        <v/>
      </c>
      <c r="AR430" s="167" t="str">
        <f t="array" ref="AR430" xml:space="preserve"> IFERROR( IF(OR(DATERANGE="All Data",DATERANGE=""), INDEX(Calculations!$AC$7:$AC$506,SMALL(IF(Calculations!$AC$7:$AC$506&lt;&gt;"0",ROW($AQ$6:$AQ$505)-ROW(INDEX($AQ$6:$AQ$505,1,1))+1),AQ430),1),INDEX(Calculations!$AD$7:$AD$506,SMALL(IF(Calculations!$AD$7:$AD$506&lt;&gt;0,ROW($AQ$6:$AQ$505)-ROW(INDEX($AQ$6:$AQ$505,1,1))+1),AQ430),1)),"")</f>
        <v/>
      </c>
      <c r="AS430" s="164" t="str">
        <f t="array" ref="AS430" xml:space="preserve"> IFERROR(IF(OR(DATERANGE="All Data",DATERANGE=""),INDEX(AdressBook!$B$6:$B$505,SMALL(IF(Calculations!$AC$7:$AC$506&lt;&gt;"0",ROW($AQ$6:$AQ$505)-ROW(INDEX($AQ$6:$AQ$505,1,1))+1),AQ430),1),INDEX(AdressBook!$B$6:$B$505,SMALL(IF(Calculations!$AD$7:$AD$506&lt;&gt;0,ROW($AQ$6:$AQ$505)-ROW(INDEX($AQ$6:$AQ$505,1,1))+1),AQ430),1)),"")</f>
        <v/>
      </c>
      <c r="AT430" s="227" t="str">
        <f t="shared" si="74"/>
        <v/>
      </c>
      <c r="AV430" s="199"/>
      <c r="AW430" s="199"/>
    </row>
    <row r="431" spans="2:49" hidden="1" x14ac:dyDescent="0.25">
      <c r="B431" s="390" t="str">
        <f>IFERROR(IF(LEN(INDEX(PlansAndNotes!$B$6:$B$2005,ROW(A431)-ROW($B$3)))=0,"",INDEX(PlansAndNotes!$B$6:$B$2005,ROW(A431)-ROW($B$3))),"")</f>
        <v/>
      </c>
      <c r="C431" s="361" t="str">
        <f t="shared" si="66"/>
        <v/>
      </c>
      <c r="D431" s="361" t="str">
        <f>IFERROR(IF(LEN(C431)&gt;0,IF(LEN(INDEX(TasksList!$C$6:$C$1005,MATCH(C431,TasksList!$B$6:$B$1005,0),1))=0,"",INDEX(TasksList!$C$6:$C$1005,MATCH(C431,TasksList!$B$6:$B$1005,0),1)),""),"")</f>
        <v/>
      </c>
      <c r="E431" s="361" t="str">
        <f>IFERROR(IF(LEN(C431)&gt;0,IF(LEN(INDEX(TasksList!$F$6:$F$1005,MATCH(C431,TasksList!$B$6:$B$1005,0),1))=0,"not set!",INDEX(TasksList!$F$6:$F$1005,MATCH(C431,TasksList!$B$6:$B$1005,0),1)),""),"")</f>
        <v/>
      </c>
      <c r="F431" s="360" t="str">
        <f>IFERROR(IF(LEN(D431)&gt;0,IF(LEN(INDEX(AdressBook!$D$6:$D$25,MATCH(D431,AdressBook!$B$6:$B$25,0),1))=0,"",INDEX(AdressBook!$D$6:$D$25,MATCH(D431,AdressBook!$B$6:$B$25,0),1)),""),"")</f>
        <v/>
      </c>
      <c r="G431" s="361" t="str">
        <f>IFERROR(IF(LEN(INDEX(PlansAndNotes!$F$6:$F$2005,ROW(B431)-ROW($C$3)))=0,"",INDEX(PlansAndNotes!$F$6:$F$2005,ROW(B431)-ROW($C$3))),"")</f>
        <v/>
      </c>
      <c r="H431" s="361" t="str">
        <f>IFERROR(IF(LEN(C431)&gt;0,IF(LEN(INDEX(TasksList!$G$6:$G$1005,MATCH(C431,TasksList!$B$6:$B$1005,0),1))=0,"",INDEX(TasksList!$G$6:$G$1005,MATCH(C431,TasksList!$B$6:$B$1005,0),1)),""),"")</f>
        <v/>
      </c>
      <c r="I431" s="381"/>
      <c r="J431" s="402" t="str">
        <f>IF(LEN(INDEX(TasksList!$B$6:$B$1005,ROW(J428),1))=0,"",INDEX(TasksList!$B$6:$B$1005,ROW(J428),1)&amp;" - "&amp;INDEX(TasksList!$D$6:$D$1005,ROW(J428),1))</f>
        <v/>
      </c>
      <c r="K431" s="402"/>
      <c r="L431" s="399" t="str">
        <f t="array" ref="L431">IFERROR(INDEX($J$4:$J$1003,SMALL($K$4:$K$1003,ROW(L431)-3),1),"")</f>
        <v/>
      </c>
      <c r="M431" s="206"/>
      <c r="N431" s="362" t="str">
        <f>IFERROR(IF(LEN(INDEX(PlansAndNotes!$D$6:$D$4005,ROW(B431)-ROW($C$3)))=0,"",INDEX(PlansAndNotes!$D$6:$D$4005,ROW(B431)-ROW($C$3))),"")</f>
        <v/>
      </c>
      <c r="O431" s="165" t="str">
        <f t="shared" si="67"/>
        <v/>
      </c>
      <c r="P431" s="363" t="str">
        <f>IFERROR(IF(LEN(INDEX(PlansAndNotes!$E$6:$E$4005,ROW(B431)-ROW($C$3)))=0,"",INDEX(PlansAndNotes!$E$6:$E$4005,ROW(B431)-ROW($C$3))),"")</f>
        <v/>
      </c>
      <c r="Q431" s="363" t="str">
        <f>IFERROR(IF(LEN(INDEX(PlansAndNotes!$G$6:$G$4005,ROW(B431)-ROW($C$3)))=0,"",INDEX(PlansAndNotes!$G$6:$G$4005,ROW(B431)-ROW($C$3))),"")</f>
        <v/>
      </c>
      <c r="R431" s="361" t="str">
        <f>IFERROR(IF(LEN(D431)&gt;0,IF(LEN(INDEX(AdressBook!$C$6:$C$25,MATCH(D431,AdressBook!$B$6:$B$25,0),1))=0,"",INDEX(AdressBook!$C$6:$C$25,MATCH(D431,AdressBook!$B$6:$B$25,0),1)),""),"")</f>
        <v/>
      </c>
      <c r="S431" s="165">
        <f>IF(LEN(C431)&gt;0,IFERROR(IF(MATCH(C431,C432:$C$4004,0)&gt;0,-1,ROW(S431)-ROW($S$3)),ROW(S431)-ROW($S$3)),-1)</f>
        <v>-1</v>
      </c>
      <c r="T431" s="165">
        <f t="shared" si="68"/>
        <v>0</v>
      </c>
      <c r="U431" s="165" t="str">
        <f t="shared" si="69"/>
        <v/>
      </c>
      <c r="V431" s="165" t="str">
        <f>IFERROR(IF(OR(C431="",S431&lt;0),"",IF(SUBTOTAL(3,C431:C431)=0,-1,SUBTOTAL(3,$C$4:C431))),"")</f>
        <v/>
      </c>
      <c r="W431" s="156" t="str">
        <f t="array" ref="W431">IF(LEN(C431)&gt;0,IFERROR(IF(MATCH(C431,$C$3:$C430,0)&gt;0,N431-INDEX($N$3:N430,SUMPRODUCT(MAX(ROW($C$3:$C430)*(C431=$C$3:$C430)))-2,1),""),""),"")</f>
        <v/>
      </c>
      <c r="X431" s="156">
        <f t="shared" ca="1" si="70"/>
        <v>1</v>
      </c>
      <c r="Y431" s="156">
        <f t="shared" ca="1" si="71"/>
        <v>1</v>
      </c>
      <c r="AB431" s="406"/>
      <c r="AC431" s="380"/>
      <c r="AD431" s="380">
        <f t="shared" si="72"/>
        <v>0</v>
      </c>
      <c r="AQ431" s="165" t="str">
        <f t="shared" si="73"/>
        <v/>
      </c>
      <c r="AR431" s="167" t="str">
        <f t="array" ref="AR431" xml:space="preserve"> IFERROR( IF(OR(DATERANGE="All Data",DATERANGE=""), INDEX(Calculations!$AC$7:$AC$506,SMALL(IF(Calculations!$AC$7:$AC$506&lt;&gt;"0",ROW($AQ$6:$AQ$505)-ROW(INDEX($AQ$6:$AQ$505,1,1))+1),AQ431),1),INDEX(Calculations!$AD$7:$AD$506,SMALL(IF(Calculations!$AD$7:$AD$506&lt;&gt;0,ROW($AQ$6:$AQ$505)-ROW(INDEX($AQ$6:$AQ$505,1,1))+1),AQ431),1)),"")</f>
        <v/>
      </c>
      <c r="AS431" s="164" t="str">
        <f t="array" ref="AS431" xml:space="preserve"> IFERROR(IF(OR(DATERANGE="All Data",DATERANGE=""),INDEX(AdressBook!$B$6:$B$505,SMALL(IF(Calculations!$AC$7:$AC$506&lt;&gt;"0",ROW($AQ$6:$AQ$505)-ROW(INDEX($AQ$6:$AQ$505,1,1))+1),AQ431),1),INDEX(AdressBook!$B$6:$B$505,SMALL(IF(Calculations!$AD$7:$AD$506&lt;&gt;0,ROW($AQ$6:$AQ$505)-ROW(INDEX($AQ$6:$AQ$505,1,1))+1),AQ431),1)),"")</f>
        <v/>
      </c>
      <c r="AT431" s="227" t="str">
        <f t="shared" si="74"/>
        <v/>
      </c>
      <c r="AV431" s="199"/>
      <c r="AW431" s="199"/>
    </row>
    <row r="432" spans="2:49" hidden="1" x14ac:dyDescent="0.25">
      <c r="B432" s="390" t="str">
        <f>IFERROR(IF(LEN(INDEX(PlansAndNotes!$B$6:$B$2005,ROW(A432)-ROW($B$3)))=0,"",INDEX(PlansAndNotes!$B$6:$B$2005,ROW(A432)-ROW($B$3))),"")</f>
        <v/>
      </c>
      <c r="C432" s="361" t="str">
        <f t="shared" si="66"/>
        <v/>
      </c>
      <c r="D432" s="361" t="str">
        <f>IFERROR(IF(LEN(C432)&gt;0,IF(LEN(INDEX(TasksList!$C$6:$C$1005,MATCH(C432,TasksList!$B$6:$B$1005,0),1))=0,"",INDEX(TasksList!$C$6:$C$1005,MATCH(C432,TasksList!$B$6:$B$1005,0),1)),""),"")</f>
        <v/>
      </c>
      <c r="E432" s="361" t="str">
        <f>IFERROR(IF(LEN(C432)&gt;0,IF(LEN(INDEX(TasksList!$F$6:$F$1005,MATCH(C432,TasksList!$B$6:$B$1005,0),1))=0,"not set!",INDEX(TasksList!$F$6:$F$1005,MATCH(C432,TasksList!$B$6:$B$1005,0),1)),""),"")</f>
        <v/>
      </c>
      <c r="F432" s="360" t="str">
        <f>IFERROR(IF(LEN(D432)&gt;0,IF(LEN(INDEX(AdressBook!$D$6:$D$25,MATCH(D432,AdressBook!$B$6:$B$25,0),1))=0,"",INDEX(AdressBook!$D$6:$D$25,MATCH(D432,AdressBook!$B$6:$B$25,0),1)),""),"")</f>
        <v/>
      </c>
      <c r="G432" s="361" t="str">
        <f>IFERROR(IF(LEN(INDEX(PlansAndNotes!$F$6:$F$2005,ROW(B432)-ROW($C$3)))=0,"",INDEX(PlansAndNotes!$F$6:$F$2005,ROW(B432)-ROW($C$3))),"")</f>
        <v/>
      </c>
      <c r="H432" s="361" t="str">
        <f>IFERROR(IF(LEN(C432)&gt;0,IF(LEN(INDEX(TasksList!$G$6:$G$1005,MATCH(C432,TasksList!$B$6:$B$1005,0),1))=0,"",INDEX(TasksList!$G$6:$G$1005,MATCH(C432,TasksList!$B$6:$B$1005,0),1)),""),"")</f>
        <v/>
      </c>
      <c r="I432" s="381"/>
      <c r="J432" s="402" t="str">
        <f>IF(LEN(INDEX(TasksList!$B$6:$B$1005,ROW(J429),1))=0,"",INDEX(TasksList!$B$6:$B$1005,ROW(J429),1)&amp;" - "&amp;INDEX(TasksList!$D$6:$D$1005,ROW(J429),1))</f>
        <v/>
      </c>
      <c r="K432" s="402"/>
      <c r="L432" s="399" t="str">
        <f t="array" ref="L432">IFERROR(INDEX($J$4:$J$1003,SMALL($K$4:$K$1003,ROW(L432)-3),1),"")</f>
        <v/>
      </c>
      <c r="M432" s="206"/>
      <c r="N432" s="362" t="str">
        <f>IFERROR(IF(LEN(INDEX(PlansAndNotes!$D$6:$D$4005,ROW(B432)-ROW($C$3)))=0,"",INDEX(PlansAndNotes!$D$6:$D$4005,ROW(B432)-ROW($C$3))),"")</f>
        <v/>
      </c>
      <c r="O432" s="165" t="str">
        <f t="shared" si="67"/>
        <v/>
      </c>
      <c r="P432" s="363" t="str">
        <f>IFERROR(IF(LEN(INDEX(PlansAndNotes!$E$6:$E$4005,ROW(B432)-ROW($C$3)))=0,"",INDEX(PlansAndNotes!$E$6:$E$4005,ROW(B432)-ROW($C$3))),"")</f>
        <v/>
      </c>
      <c r="Q432" s="363" t="str">
        <f>IFERROR(IF(LEN(INDEX(PlansAndNotes!$G$6:$G$4005,ROW(B432)-ROW($C$3)))=0,"",INDEX(PlansAndNotes!$G$6:$G$4005,ROW(B432)-ROW($C$3))),"")</f>
        <v/>
      </c>
      <c r="R432" s="361" t="str">
        <f>IFERROR(IF(LEN(D432)&gt;0,IF(LEN(INDEX(AdressBook!$C$6:$C$25,MATCH(D432,AdressBook!$B$6:$B$25,0),1))=0,"",INDEX(AdressBook!$C$6:$C$25,MATCH(D432,AdressBook!$B$6:$B$25,0),1)),""),"")</f>
        <v/>
      </c>
      <c r="S432" s="165">
        <f>IF(LEN(C432)&gt;0,IFERROR(IF(MATCH(C432,C433:$C$4004,0)&gt;0,-1,ROW(S432)-ROW($S$3)),ROW(S432)-ROW($S$3)),-1)</f>
        <v>-1</v>
      </c>
      <c r="T432" s="165">
        <f t="shared" si="68"/>
        <v>0</v>
      </c>
      <c r="U432" s="165" t="str">
        <f t="shared" si="69"/>
        <v/>
      </c>
      <c r="V432" s="165" t="str">
        <f>IFERROR(IF(OR(C432="",S432&lt;0),"",IF(SUBTOTAL(3,C432:C432)=0,-1,SUBTOTAL(3,$C$4:C432))),"")</f>
        <v/>
      </c>
      <c r="W432" s="156" t="str">
        <f t="array" ref="W432">IF(LEN(C432)&gt;0,IFERROR(IF(MATCH(C432,$C$3:$C431,0)&gt;0,N432-INDEX($N$3:N431,SUMPRODUCT(MAX(ROW($C$3:$C431)*(C432=$C$3:$C431)))-2,1),""),""),"")</f>
        <v/>
      </c>
      <c r="X432" s="156">
        <f t="shared" ca="1" si="70"/>
        <v>1</v>
      </c>
      <c r="Y432" s="156">
        <f t="shared" ca="1" si="71"/>
        <v>1</v>
      </c>
      <c r="AB432" s="406"/>
      <c r="AC432" s="380"/>
      <c r="AD432" s="380">
        <f t="shared" si="72"/>
        <v>0</v>
      </c>
      <c r="AQ432" s="165" t="str">
        <f t="shared" si="73"/>
        <v/>
      </c>
      <c r="AR432" s="167" t="str">
        <f t="array" ref="AR432" xml:space="preserve"> IFERROR( IF(OR(DATERANGE="All Data",DATERANGE=""), INDEX(Calculations!$AC$7:$AC$506,SMALL(IF(Calculations!$AC$7:$AC$506&lt;&gt;"0",ROW($AQ$6:$AQ$505)-ROW(INDEX($AQ$6:$AQ$505,1,1))+1),AQ432),1),INDEX(Calculations!$AD$7:$AD$506,SMALL(IF(Calculations!$AD$7:$AD$506&lt;&gt;0,ROW($AQ$6:$AQ$505)-ROW(INDEX($AQ$6:$AQ$505,1,1))+1),AQ432),1)),"")</f>
        <v/>
      </c>
      <c r="AS432" s="164" t="str">
        <f t="array" ref="AS432" xml:space="preserve"> IFERROR(IF(OR(DATERANGE="All Data",DATERANGE=""),INDEX(AdressBook!$B$6:$B$505,SMALL(IF(Calculations!$AC$7:$AC$506&lt;&gt;"0",ROW($AQ$6:$AQ$505)-ROW(INDEX($AQ$6:$AQ$505,1,1))+1),AQ432),1),INDEX(AdressBook!$B$6:$B$505,SMALL(IF(Calculations!$AD$7:$AD$506&lt;&gt;0,ROW($AQ$6:$AQ$505)-ROW(INDEX($AQ$6:$AQ$505,1,1))+1),AQ432),1)),"")</f>
        <v/>
      </c>
      <c r="AT432" s="227" t="str">
        <f t="shared" si="74"/>
        <v/>
      </c>
      <c r="AV432" s="199"/>
      <c r="AW432" s="199"/>
    </row>
    <row r="433" spans="2:49" hidden="1" x14ac:dyDescent="0.25">
      <c r="B433" s="390" t="str">
        <f>IFERROR(IF(LEN(INDEX(PlansAndNotes!$B$6:$B$2005,ROW(A433)-ROW($B$3)))=0,"",INDEX(PlansAndNotes!$B$6:$B$2005,ROW(A433)-ROW($B$3))),"")</f>
        <v/>
      </c>
      <c r="C433" s="361" t="str">
        <f t="shared" si="66"/>
        <v/>
      </c>
      <c r="D433" s="361" t="str">
        <f>IFERROR(IF(LEN(C433)&gt;0,IF(LEN(INDEX(TasksList!$C$6:$C$1005,MATCH(C433,TasksList!$B$6:$B$1005,0),1))=0,"",INDEX(TasksList!$C$6:$C$1005,MATCH(C433,TasksList!$B$6:$B$1005,0),1)),""),"")</f>
        <v/>
      </c>
      <c r="E433" s="361" t="str">
        <f>IFERROR(IF(LEN(C433)&gt;0,IF(LEN(INDEX(TasksList!$F$6:$F$1005,MATCH(C433,TasksList!$B$6:$B$1005,0),1))=0,"not set!",INDEX(TasksList!$F$6:$F$1005,MATCH(C433,TasksList!$B$6:$B$1005,0),1)),""),"")</f>
        <v/>
      </c>
      <c r="F433" s="360" t="str">
        <f>IFERROR(IF(LEN(D433)&gt;0,IF(LEN(INDEX(AdressBook!$D$6:$D$25,MATCH(D433,AdressBook!$B$6:$B$25,0),1))=0,"",INDEX(AdressBook!$D$6:$D$25,MATCH(D433,AdressBook!$B$6:$B$25,0),1)),""),"")</f>
        <v/>
      </c>
      <c r="G433" s="361" t="str">
        <f>IFERROR(IF(LEN(INDEX(PlansAndNotes!$F$6:$F$2005,ROW(B433)-ROW($C$3)))=0,"",INDEX(PlansAndNotes!$F$6:$F$2005,ROW(B433)-ROW($C$3))),"")</f>
        <v/>
      </c>
      <c r="H433" s="361" t="str">
        <f>IFERROR(IF(LEN(C433)&gt;0,IF(LEN(INDEX(TasksList!$G$6:$G$1005,MATCH(C433,TasksList!$B$6:$B$1005,0),1))=0,"",INDEX(TasksList!$G$6:$G$1005,MATCH(C433,TasksList!$B$6:$B$1005,0),1)),""),"")</f>
        <v/>
      </c>
      <c r="I433" s="381"/>
      <c r="J433" s="402" t="str">
        <f>IF(LEN(INDEX(TasksList!$B$6:$B$1005,ROW(J430),1))=0,"",INDEX(TasksList!$B$6:$B$1005,ROW(J430),1)&amp;" - "&amp;INDEX(TasksList!$D$6:$D$1005,ROW(J430),1))</f>
        <v/>
      </c>
      <c r="K433" s="402"/>
      <c r="L433" s="399" t="str">
        <f t="array" ref="L433">IFERROR(INDEX($J$4:$J$1003,SMALL($K$4:$K$1003,ROW(L433)-3),1),"")</f>
        <v/>
      </c>
      <c r="M433" s="206"/>
      <c r="N433" s="362" t="str">
        <f>IFERROR(IF(LEN(INDEX(PlansAndNotes!$D$6:$D$4005,ROW(B433)-ROW($C$3)))=0,"",INDEX(PlansAndNotes!$D$6:$D$4005,ROW(B433)-ROW($C$3))),"")</f>
        <v/>
      </c>
      <c r="O433" s="165" t="str">
        <f t="shared" si="67"/>
        <v/>
      </c>
      <c r="P433" s="363" t="str">
        <f>IFERROR(IF(LEN(INDEX(PlansAndNotes!$E$6:$E$4005,ROW(B433)-ROW($C$3)))=0,"",INDEX(PlansAndNotes!$E$6:$E$4005,ROW(B433)-ROW($C$3))),"")</f>
        <v/>
      </c>
      <c r="Q433" s="363" t="str">
        <f>IFERROR(IF(LEN(INDEX(PlansAndNotes!$G$6:$G$4005,ROW(B433)-ROW($C$3)))=0,"",INDEX(PlansAndNotes!$G$6:$G$4005,ROW(B433)-ROW($C$3))),"")</f>
        <v/>
      </c>
      <c r="R433" s="361" t="str">
        <f>IFERROR(IF(LEN(D433)&gt;0,IF(LEN(INDEX(AdressBook!$C$6:$C$25,MATCH(D433,AdressBook!$B$6:$B$25,0),1))=0,"",INDEX(AdressBook!$C$6:$C$25,MATCH(D433,AdressBook!$B$6:$B$25,0),1)),""),"")</f>
        <v/>
      </c>
      <c r="S433" s="165">
        <f>IF(LEN(C433)&gt;0,IFERROR(IF(MATCH(C433,C434:$C$4004,0)&gt;0,-1,ROW(S433)-ROW($S$3)),ROW(S433)-ROW($S$3)),-1)</f>
        <v>-1</v>
      </c>
      <c r="T433" s="165">
        <f t="shared" si="68"/>
        <v>0</v>
      </c>
      <c r="U433" s="165" t="str">
        <f t="shared" si="69"/>
        <v/>
      </c>
      <c r="V433" s="165" t="str">
        <f>IFERROR(IF(OR(C433="",S433&lt;0),"",IF(SUBTOTAL(3,C433:C433)=0,-1,SUBTOTAL(3,$C$4:C433))),"")</f>
        <v/>
      </c>
      <c r="W433" s="156" t="str">
        <f t="array" ref="W433">IF(LEN(C433)&gt;0,IFERROR(IF(MATCH(C433,$C$3:$C432,0)&gt;0,N433-INDEX($N$3:N432,SUMPRODUCT(MAX(ROW($C$3:$C432)*(C433=$C$3:$C432)))-2,1),""),""),"")</f>
        <v/>
      </c>
      <c r="X433" s="156">
        <f t="shared" ca="1" si="70"/>
        <v>1</v>
      </c>
      <c r="Y433" s="156">
        <f t="shared" ca="1" si="71"/>
        <v>1</v>
      </c>
      <c r="AB433" s="406"/>
      <c r="AC433" s="380"/>
      <c r="AD433" s="380">
        <f t="shared" si="72"/>
        <v>0</v>
      </c>
      <c r="AQ433" s="165" t="str">
        <f t="shared" si="73"/>
        <v/>
      </c>
      <c r="AR433" s="167" t="str">
        <f t="array" ref="AR433" xml:space="preserve"> IFERROR( IF(OR(DATERANGE="All Data",DATERANGE=""), INDEX(Calculations!$AC$7:$AC$506,SMALL(IF(Calculations!$AC$7:$AC$506&lt;&gt;"0",ROW($AQ$6:$AQ$505)-ROW(INDEX($AQ$6:$AQ$505,1,1))+1),AQ433),1),INDEX(Calculations!$AD$7:$AD$506,SMALL(IF(Calculations!$AD$7:$AD$506&lt;&gt;0,ROW($AQ$6:$AQ$505)-ROW(INDEX($AQ$6:$AQ$505,1,1))+1),AQ433),1)),"")</f>
        <v/>
      </c>
      <c r="AS433" s="164" t="str">
        <f t="array" ref="AS433" xml:space="preserve"> IFERROR(IF(OR(DATERANGE="All Data",DATERANGE=""),INDEX(AdressBook!$B$6:$B$505,SMALL(IF(Calculations!$AC$7:$AC$506&lt;&gt;"0",ROW($AQ$6:$AQ$505)-ROW(INDEX($AQ$6:$AQ$505,1,1))+1),AQ433),1),INDEX(AdressBook!$B$6:$B$505,SMALL(IF(Calculations!$AD$7:$AD$506&lt;&gt;0,ROW($AQ$6:$AQ$505)-ROW(INDEX($AQ$6:$AQ$505,1,1))+1),AQ433),1)),"")</f>
        <v/>
      </c>
      <c r="AT433" s="227" t="str">
        <f t="shared" si="74"/>
        <v/>
      </c>
      <c r="AV433" s="199"/>
      <c r="AW433" s="199"/>
    </row>
    <row r="434" spans="2:49" hidden="1" x14ac:dyDescent="0.25">
      <c r="B434" s="390" t="str">
        <f>IFERROR(IF(LEN(INDEX(PlansAndNotes!$B$6:$B$2005,ROW(A434)-ROW($B$3)))=0,"",INDEX(PlansAndNotes!$B$6:$B$2005,ROW(A434)-ROW($B$3))),"")</f>
        <v/>
      </c>
      <c r="C434" s="361" t="str">
        <f t="shared" si="66"/>
        <v/>
      </c>
      <c r="D434" s="361" t="str">
        <f>IFERROR(IF(LEN(C434)&gt;0,IF(LEN(INDEX(TasksList!$C$6:$C$1005,MATCH(C434,TasksList!$B$6:$B$1005,0),1))=0,"",INDEX(TasksList!$C$6:$C$1005,MATCH(C434,TasksList!$B$6:$B$1005,0),1)),""),"")</f>
        <v/>
      </c>
      <c r="E434" s="361" t="str">
        <f>IFERROR(IF(LEN(C434)&gt;0,IF(LEN(INDEX(TasksList!$F$6:$F$1005,MATCH(C434,TasksList!$B$6:$B$1005,0),1))=0,"not set!",INDEX(TasksList!$F$6:$F$1005,MATCH(C434,TasksList!$B$6:$B$1005,0),1)),""),"")</f>
        <v/>
      </c>
      <c r="F434" s="360" t="str">
        <f>IFERROR(IF(LEN(D434)&gt;0,IF(LEN(INDEX(AdressBook!$D$6:$D$25,MATCH(D434,AdressBook!$B$6:$B$25,0),1))=0,"",INDEX(AdressBook!$D$6:$D$25,MATCH(D434,AdressBook!$B$6:$B$25,0),1)),""),"")</f>
        <v/>
      </c>
      <c r="G434" s="361" t="str">
        <f>IFERROR(IF(LEN(INDEX(PlansAndNotes!$F$6:$F$2005,ROW(B434)-ROW($C$3)))=0,"",INDEX(PlansAndNotes!$F$6:$F$2005,ROW(B434)-ROW($C$3))),"")</f>
        <v/>
      </c>
      <c r="H434" s="361" t="str">
        <f>IFERROR(IF(LEN(C434)&gt;0,IF(LEN(INDEX(TasksList!$G$6:$G$1005,MATCH(C434,TasksList!$B$6:$B$1005,0),1))=0,"",INDEX(TasksList!$G$6:$G$1005,MATCH(C434,TasksList!$B$6:$B$1005,0),1)),""),"")</f>
        <v/>
      </c>
      <c r="I434" s="381"/>
      <c r="J434" s="402" t="str">
        <f>IF(LEN(INDEX(TasksList!$B$6:$B$1005,ROW(J431),1))=0,"",INDEX(TasksList!$B$6:$B$1005,ROW(J431),1)&amp;" - "&amp;INDEX(TasksList!$D$6:$D$1005,ROW(J431),1))</f>
        <v/>
      </c>
      <c r="K434" s="402"/>
      <c r="L434" s="399" t="str">
        <f t="array" ref="L434">IFERROR(INDEX($J$4:$J$1003,SMALL($K$4:$K$1003,ROW(L434)-3),1),"")</f>
        <v/>
      </c>
      <c r="M434" s="206"/>
      <c r="N434" s="362" t="str">
        <f>IFERROR(IF(LEN(INDEX(PlansAndNotes!$D$6:$D$4005,ROW(B434)-ROW($C$3)))=0,"",INDEX(PlansAndNotes!$D$6:$D$4005,ROW(B434)-ROW($C$3))),"")</f>
        <v/>
      </c>
      <c r="O434" s="165" t="str">
        <f t="shared" si="67"/>
        <v/>
      </c>
      <c r="P434" s="363" t="str">
        <f>IFERROR(IF(LEN(INDEX(PlansAndNotes!$E$6:$E$4005,ROW(B434)-ROW($C$3)))=0,"",INDEX(PlansAndNotes!$E$6:$E$4005,ROW(B434)-ROW($C$3))),"")</f>
        <v/>
      </c>
      <c r="Q434" s="363" t="str">
        <f>IFERROR(IF(LEN(INDEX(PlansAndNotes!$G$6:$G$4005,ROW(B434)-ROW($C$3)))=0,"",INDEX(PlansAndNotes!$G$6:$G$4005,ROW(B434)-ROW($C$3))),"")</f>
        <v/>
      </c>
      <c r="R434" s="361" t="str">
        <f>IFERROR(IF(LEN(D434)&gt;0,IF(LEN(INDEX(AdressBook!$C$6:$C$25,MATCH(D434,AdressBook!$B$6:$B$25,0),1))=0,"",INDEX(AdressBook!$C$6:$C$25,MATCH(D434,AdressBook!$B$6:$B$25,0),1)),""),"")</f>
        <v/>
      </c>
      <c r="S434" s="165">
        <f>IF(LEN(C434)&gt;0,IFERROR(IF(MATCH(C434,C435:$C$4004,0)&gt;0,-1,ROW(S434)-ROW($S$3)),ROW(S434)-ROW($S$3)),-1)</f>
        <v>-1</v>
      </c>
      <c r="T434" s="165">
        <f t="shared" si="68"/>
        <v>0</v>
      </c>
      <c r="U434" s="165" t="str">
        <f t="shared" si="69"/>
        <v/>
      </c>
      <c r="V434" s="165" t="str">
        <f>IFERROR(IF(OR(C434="",S434&lt;0),"",IF(SUBTOTAL(3,C434:C434)=0,-1,SUBTOTAL(3,$C$4:C434))),"")</f>
        <v/>
      </c>
      <c r="W434" s="156" t="str">
        <f t="array" ref="W434">IF(LEN(C434)&gt;0,IFERROR(IF(MATCH(C434,$C$3:$C433,0)&gt;0,N434-INDEX($N$3:N433,SUMPRODUCT(MAX(ROW($C$3:$C433)*(C434=$C$3:$C433)))-2,1),""),""),"")</f>
        <v/>
      </c>
      <c r="X434" s="156">
        <f t="shared" ca="1" si="70"/>
        <v>1</v>
      </c>
      <c r="Y434" s="156">
        <f t="shared" ca="1" si="71"/>
        <v>1</v>
      </c>
      <c r="AB434" s="406"/>
      <c r="AC434" s="380"/>
      <c r="AD434" s="380">
        <f t="shared" si="72"/>
        <v>0</v>
      </c>
      <c r="AQ434" s="165" t="str">
        <f t="shared" si="73"/>
        <v/>
      </c>
      <c r="AR434" s="167" t="str">
        <f t="array" ref="AR434" xml:space="preserve"> IFERROR( IF(OR(DATERANGE="All Data",DATERANGE=""), INDEX(Calculations!$AC$7:$AC$506,SMALL(IF(Calculations!$AC$7:$AC$506&lt;&gt;"0",ROW($AQ$6:$AQ$505)-ROW(INDEX($AQ$6:$AQ$505,1,1))+1),AQ434),1),INDEX(Calculations!$AD$7:$AD$506,SMALL(IF(Calculations!$AD$7:$AD$506&lt;&gt;0,ROW($AQ$6:$AQ$505)-ROW(INDEX($AQ$6:$AQ$505,1,1))+1),AQ434),1)),"")</f>
        <v/>
      </c>
      <c r="AS434" s="164" t="str">
        <f t="array" ref="AS434" xml:space="preserve"> IFERROR(IF(OR(DATERANGE="All Data",DATERANGE=""),INDEX(AdressBook!$B$6:$B$505,SMALL(IF(Calculations!$AC$7:$AC$506&lt;&gt;"0",ROW($AQ$6:$AQ$505)-ROW(INDEX($AQ$6:$AQ$505,1,1))+1),AQ434),1),INDEX(AdressBook!$B$6:$B$505,SMALL(IF(Calculations!$AD$7:$AD$506&lt;&gt;0,ROW($AQ$6:$AQ$505)-ROW(INDEX($AQ$6:$AQ$505,1,1))+1),AQ434),1)),"")</f>
        <v/>
      </c>
      <c r="AT434" s="227" t="str">
        <f t="shared" si="74"/>
        <v/>
      </c>
      <c r="AV434" s="199"/>
      <c r="AW434" s="199"/>
    </row>
    <row r="435" spans="2:49" hidden="1" x14ac:dyDescent="0.25">
      <c r="B435" s="390" t="str">
        <f>IFERROR(IF(LEN(INDEX(PlansAndNotes!$B$6:$B$2005,ROW(A435)-ROW($B$3)))=0,"",INDEX(PlansAndNotes!$B$6:$B$2005,ROW(A435)-ROW($B$3))),"")</f>
        <v/>
      </c>
      <c r="C435" s="361" t="str">
        <f t="shared" si="66"/>
        <v/>
      </c>
      <c r="D435" s="361" t="str">
        <f>IFERROR(IF(LEN(C435)&gt;0,IF(LEN(INDEX(TasksList!$C$6:$C$1005,MATCH(C435,TasksList!$B$6:$B$1005,0),1))=0,"",INDEX(TasksList!$C$6:$C$1005,MATCH(C435,TasksList!$B$6:$B$1005,0),1)),""),"")</f>
        <v/>
      </c>
      <c r="E435" s="361" t="str">
        <f>IFERROR(IF(LEN(C435)&gt;0,IF(LEN(INDEX(TasksList!$F$6:$F$1005,MATCH(C435,TasksList!$B$6:$B$1005,0),1))=0,"not set!",INDEX(TasksList!$F$6:$F$1005,MATCH(C435,TasksList!$B$6:$B$1005,0),1)),""),"")</f>
        <v/>
      </c>
      <c r="F435" s="360" t="str">
        <f>IFERROR(IF(LEN(D435)&gt;0,IF(LEN(INDEX(AdressBook!$D$6:$D$25,MATCH(D435,AdressBook!$B$6:$B$25,0),1))=0,"",INDEX(AdressBook!$D$6:$D$25,MATCH(D435,AdressBook!$B$6:$B$25,0),1)),""),"")</f>
        <v/>
      </c>
      <c r="G435" s="361" t="str">
        <f>IFERROR(IF(LEN(INDEX(PlansAndNotes!$F$6:$F$2005,ROW(B435)-ROW($C$3)))=0,"",INDEX(PlansAndNotes!$F$6:$F$2005,ROW(B435)-ROW($C$3))),"")</f>
        <v/>
      </c>
      <c r="H435" s="361" t="str">
        <f>IFERROR(IF(LEN(C435)&gt;0,IF(LEN(INDEX(TasksList!$G$6:$G$1005,MATCH(C435,TasksList!$B$6:$B$1005,0),1))=0,"",INDEX(TasksList!$G$6:$G$1005,MATCH(C435,TasksList!$B$6:$B$1005,0),1)),""),"")</f>
        <v/>
      </c>
      <c r="I435" s="381"/>
      <c r="J435" s="402" t="str">
        <f>IF(LEN(INDEX(TasksList!$B$6:$B$1005,ROW(J432),1))=0,"",INDEX(TasksList!$B$6:$B$1005,ROW(J432),1)&amp;" - "&amp;INDEX(TasksList!$D$6:$D$1005,ROW(J432),1))</f>
        <v/>
      </c>
      <c r="K435" s="402"/>
      <c r="L435" s="399" t="str">
        <f t="array" ref="L435">IFERROR(INDEX($J$4:$J$1003,SMALL($K$4:$K$1003,ROW(L435)-3),1),"")</f>
        <v/>
      </c>
      <c r="M435" s="206"/>
      <c r="N435" s="362" t="str">
        <f>IFERROR(IF(LEN(INDEX(PlansAndNotes!$D$6:$D$4005,ROW(B435)-ROW($C$3)))=0,"",INDEX(PlansAndNotes!$D$6:$D$4005,ROW(B435)-ROW($C$3))),"")</f>
        <v/>
      </c>
      <c r="O435" s="165" t="str">
        <f t="shared" si="67"/>
        <v/>
      </c>
      <c r="P435" s="363" t="str">
        <f>IFERROR(IF(LEN(INDEX(PlansAndNotes!$E$6:$E$4005,ROW(B435)-ROW($C$3)))=0,"",INDEX(PlansAndNotes!$E$6:$E$4005,ROW(B435)-ROW($C$3))),"")</f>
        <v/>
      </c>
      <c r="Q435" s="363" t="str">
        <f>IFERROR(IF(LEN(INDEX(PlansAndNotes!$G$6:$G$4005,ROW(B435)-ROW($C$3)))=0,"",INDEX(PlansAndNotes!$G$6:$G$4005,ROW(B435)-ROW($C$3))),"")</f>
        <v/>
      </c>
      <c r="R435" s="361" t="str">
        <f>IFERROR(IF(LEN(D435)&gt;0,IF(LEN(INDEX(AdressBook!$C$6:$C$25,MATCH(D435,AdressBook!$B$6:$B$25,0),1))=0,"",INDEX(AdressBook!$C$6:$C$25,MATCH(D435,AdressBook!$B$6:$B$25,0),1)),""),"")</f>
        <v/>
      </c>
      <c r="S435" s="165">
        <f>IF(LEN(C435)&gt;0,IFERROR(IF(MATCH(C435,C436:$C$4004,0)&gt;0,-1,ROW(S435)-ROW($S$3)),ROW(S435)-ROW($S$3)),-1)</f>
        <v>-1</v>
      </c>
      <c r="T435" s="165">
        <f t="shared" si="68"/>
        <v>0</v>
      </c>
      <c r="U435" s="165" t="str">
        <f t="shared" si="69"/>
        <v/>
      </c>
      <c r="V435" s="165" t="str">
        <f>IFERROR(IF(OR(C435="",S435&lt;0),"",IF(SUBTOTAL(3,C435:C435)=0,-1,SUBTOTAL(3,$C$4:C435))),"")</f>
        <v/>
      </c>
      <c r="W435" s="156" t="str">
        <f t="array" ref="W435">IF(LEN(C435)&gt;0,IFERROR(IF(MATCH(C435,$C$3:$C434,0)&gt;0,N435-INDEX($N$3:N434,SUMPRODUCT(MAX(ROW($C$3:$C434)*(C435=$C$3:$C434)))-2,1),""),""),"")</f>
        <v/>
      </c>
      <c r="X435" s="156">
        <f t="shared" ca="1" si="70"/>
        <v>1</v>
      </c>
      <c r="Y435" s="156">
        <f t="shared" ca="1" si="71"/>
        <v>1</v>
      </c>
      <c r="AB435" s="406"/>
      <c r="AC435" s="380"/>
      <c r="AD435" s="380">
        <f t="shared" si="72"/>
        <v>0</v>
      </c>
      <c r="AQ435" s="165" t="str">
        <f t="shared" si="73"/>
        <v/>
      </c>
      <c r="AR435" s="167" t="str">
        <f t="array" ref="AR435" xml:space="preserve"> IFERROR( IF(OR(DATERANGE="All Data",DATERANGE=""), INDEX(Calculations!$AC$7:$AC$506,SMALL(IF(Calculations!$AC$7:$AC$506&lt;&gt;"0",ROW($AQ$6:$AQ$505)-ROW(INDEX($AQ$6:$AQ$505,1,1))+1),AQ435),1),INDEX(Calculations!$AD$7:$AD$506,SMALL(IF(Calculations!$AD$7:$AD$506&lt;&gt;0,ROW($AQ$6:$AQ$505)-ROW(INDEX($AQ$6:$AQ$505,1,1))+1),AQ435),1)),"")</f>
        <v/>
      </c>
      <c r="AS435" s="164" t="str">
        <f t="array" ref="AS435" xml:space="preserve"> IFERROR(IF(OR(DATERANGE="All Data",DATERANGE=""),INDEX(AdressBook!$B$6:$B$505,SMALL(IF(Calculations!$AC$7:$AC$506&lt;&gt;"0",ROW($AQ$6:$AQ$505)-ROW(INDEX($AQ$6:$AQ$505,1,1))+1),AQ435),1),INDEX(AdressBook!$B$6:$B$505,SMALL(IF(Calculations!$AD$7:$AD$506&lt;&gt;0,ROW($AQ$6:$AQ$505)-ROW(INDEX($AQ$6:$AQ$505,1,1))+1),AQ435),1)),"")</f>
        <v/>
      </c>
      <c r="AT435" s="227" t="str">
        <f t="shared" si="74"/>
        <v/>
      </c>
      <c r="AV435" s="199"/>
      <c r="AW435" s="199"/>
    </row>
    <row r="436" spans="2:49" hidden="1" x14ac:dyDescent="0.25">
      <c r="B436" s="390" t="str">
        <f>IFERROR(IF(LEN(INDEX(PlansAndNotes!$B$6:$B$2005,ROW(A436)-ROW($B$3)))=0,"",INDEX(PlansAndNotes!$B$6:$B$2005,ROW(A436)-ROW($B$3))),"")</f>
        <v/>
      </c>
      <c r="C436" s="361" t="str">
        <f t="shared" si="66"/>
        <v/>
      </c>
      <c r="D436" s="361" t="str">
        <f>IFERROR(IF(LEN(C436)&gt;0,IF(LEN(INDEX(TasksList!$C$6:$C$1005,MATCH(C436,TasksList!$B$6:$B$1005,0),1))=0,"",INDEX(TasksList!$C$6:$C$1005,MATCH(C436,TasksList!$B$6:$B$1005,0),1)),""),"")</f>
        <v/>
      </c>
      <c r="E436" s="361" t="str">
        <f>IFERROR(IF(LEN(C436)&gt;0,IF(LEN(INDEX(TasksList!$F$6:$F$1005,MATCH(C436,TasksList!$B$6:$B$1005,0),1))=0,"not set!",INDEX(TasksList!$F$6:$F$1005,MATCH(C436,TasksList!$B$6:$B$1005,0),1)),""),"")</f>
        <v/>
      </c>
      <c r="F436" s="360" t="str">
        <f>IFERROR(IF(LEN(D436)&gt;0,IF(LEN(INDEX(AdressBook!$D$6:$D$25,MATCH(D436,AdressBook!$B$6:$B$25,0),1))=0,"",INDEX(AdressBook!$D$6:$D$25,MATCH(D436,AdressBook!$B$6:$B$25,0),1)),""),"")</f>
        <v/>
      </c>
      <c r="G436" s="361" t="str">
        <f>IFERROR(IF(LEN(INDEX(PlansAndNotes!$F$6:$F$2005,ROW(B436)-ROW($C$3)))=0,"",INDEX(PlansAndNotes!$F$6:$F$2005,ROW(B436)-ROW($C$3))),"")</f>
        <v/>
      </c>
      <c r="H436" s="361" t="str">
        <f>IFERROR(IF(LEN(C436)&gt;0,IF(LEN(INDEX(TasksList!$G$6:$G$1005,MATCH(C436,TasksList!$B$6:$B$1005,0),1))=0,"",INDEX(TasksList!$G$6:$G$1005,MATCH(C436,TasksList!$B$6:$B$1005,0),1)),""),"")</f>
        <v/>
      </c>
      <c r="I436" s="381"/>
      <c r="J436" s="402" t="str">
        <f>IF(LEN(INDEX(TasksList!$B$6:$B$1005,ROW(J433),1))=0,"",INDEX(TasksList!$B$6:$B$1005,ROW(J433),1)&amp;" - "&amp;INDEX(TasksList!$D$6:$D$1005,ROW(J433),1))</f>
        <v/>
      </c>
      <c r="K436" s="402"/>
      <c r="L436" s="399" t="str">
        <f t="array" ref="L436">IFERROR(INDEX($J$4:$J$1003,SMALL($K$4:$K$1003,ROW(L436)-3),1),"")</f>
        <v/>
      </c>
      <c r="M436" s="206"/>
      <c r="N436" s="362" t="str">
        <f>IFERROR(IF(LEN(INDEX(PlansAndNotes!$D$6:$D$4005,ROW(B436)-ROW($C$3)))=0,"",INDEX(PlansAndNotes!$D$6:$D$4005,ROW(B436)-ROW($C$3))),"")</f>
        <v/>
      </c>
      <c r="O436" s="165" t="str">
        <f t="shared" si="67"/>
        <v/>
      </c>
      <c r="P436" s="363" t="str">
        <f>IFERROR(IF(LEN(INDEX(PlansAndNotes!$E$6:$E$4005,ROW(B436)-ROW($C$3)))=0,"",INDEX(PlansAndNotes!$E$6:$E$4005,ROW(B436)-ROW($C$3))),"")</f>
        <v/>
      </c>
      <c r="Q436" s="363" t="str">
        <f>IFERROR(IF(LEN(INDEX(PlansAndNotes!$G$6:$G$4005,ROW(B436)-ROW($C$3)))=0,"",INDEX(PlansAndNotes!$G$6:$G$4005,ROW(B436)-ROW($C$3))),"")</f>
        <v/>
      </c>
      <c r="R436" s="361" t="str">
        <f>IFERROR(IF(LEN(D436)&gt;0,IF(LEN(INDEX(AdressBook!$C$6:$C$25,MATCH(D436,AdressBook!$B$6:$B$25,0),1))=0,"",INDEX(AdressBook!$C$6:$C$25,MATCH(D436,AdressBook!$B$6:$B$25,0),1)),""),"")</f>
        <v/>
      </c>
      <c r="S436" s="165">
        <f>IF(LEN(C436)&gt;0,IFERROR(IF(MATCH(C436,C437:$C$4004,0)&gt;0,-1,ROW(S436)-ROW($S$3)),ROW(S436)-ROW($S$3)),-1)</f>
        <v>-1</v>
      </c>
      <c r="T436" s="165">
        <f t="shared" si="68"/>
        <v>0</v>
      </c>
      <c r="U436" s="165" t="str">
        <f t="shared" si="69"/>
        <v/>
      </c>
      <c r="V436" s="165" t="str">
        <f>IFERROR(IF(OR(C436="",S436&lt;0),"",IF(SUBTOTAL(3,C436:C436)=0,-1,SUBTOTAL(3,$C$4:C436))),"")</f>
        <v/>
      </c>
      <c r="W436" s="156" t="str">
        <f t="array" ref="W436">IF(LEN(C436)&gt;0,IFERROR(IF(MATCH(C436,$C$3:$C435,0)&gt;0,N436-INDEX($N$3:N435,SUMPRODUCT(MAX(ROW($C$3:$C435)*(C436=$C$3:$C435)))-2,1),""),""),"")</f>
        <v/>
      </c>
      <c r="X436" s="156">
        <f t="shared" ca="1" si="70"/>
        <v>1</v>
      </c>
      <c r="Y436" s="156">
        <f t="shared" ca="1" si="71"/>
        <v>1</v>
      </c>
      <c r="AB436" s="406"/>
      <c r="AC436" s="380"/>
      <c r="AD436" s="380">
        <f t="shared" si="72"/>
        <v>0</v>
      </c>
      <c r="AQ436" s="165" t="str">
        <f t="shared" si="73"/>
        <v/>
      </c>
      <c r="AR436" s="167" t="str">
        <f t="array" ref="AR436" xml:space="preserve"> IFERROR( IF(OR(DATERANGE="All Data",DATERANGE=""), INDEX(Calculations!$AC$7:$AC$506,SMALL(IF(Calculations!$AC$7:$AC$506&lt;&gt;"0",ROW($AQ$6:$AQ$505)-ROW(INDEX($AQ$6:$AQ$505,1,1))+1),AQ436),1),INDEX(Calculations!$AD$7:$AD$506,SMALL(IF(Calculations!$AD$7:$AD$506&lt;&gt;0,ROW($AQ$6:$AQ$505)-ROW(INDEX($AQ$6:$AQ$505,1,1))+1),AQ436),1)),"")</f>
        <v/>
      </c>
      <c r="AS436" s="164" t="str">
        <f t="array" ref="AS436" xml:space="preserve"> IFERROR(IF(OR(DATERANGE="All Data",DATERANGE=""),INDEX(AdressBook!$B$6:$B$505,SMALL(IF(Calculations!$AC$7:$AC$506&lt;&gt;"0",ROW($AQ$6:$AQ$505)-ROW(INDEX($AQ$6:$AQ$505,1,1))+1),AQ436),1),INDEX(AdressBook!$B$6:$B$505,SMALL(IF(Calculations!$AD$7:$AD$506&lt;&gt;0,ROW($AQ$6:$AQ$505)-ROW(INDEX($AQ$6:$AQ$505,1,1))+1),AQ436),1)),"")</f>
        <v/>
      </c>
      <c r="AT436" s="227" t="str">
        <f t="shared" si="74"/>
        <v/>
      </c>
      <c r="AV436" s="199"/>
      <c r="AW436" s="199"/>
    </row>
    <row r="437" spans="2:49" hidden="1" x14ac:dyDescent="0.25">
      <c r="B437" s="390" t="str">
        <f>IFERROR(IF(LEN(INDEX(PlansAndNotes!$B$6:$B$2005,ROW(A437)-ROW($B$3)))=0,"",INDEX(PlansAndNotes!$B$6:$B$2005,ROW(A437)-ROW($B$3))),"")</f>
        <v/>
      </c>
      <c r="C437" s="361" t="str">
        <f t="shared" si="66"/>
        <v/>
      </c>
      <c r="D437" s="361" t="str">
        <f>IFERROR(IF(LEN(C437)&gt;0,IF(LEN(INDEX(TasksList!$C$6:$C$1005,MATCH(C437,TasksList!$B$6:$B$1005,0),1))=0,"",INDEX(TasksList!$C$6:$C$1005,MATCH(C437,TasksList!$B$6:$B$1005,0),1)),""),"")</f>
        <v/>
      </c>
      <c r="E437" s="361" t="str">
        <f>IFERROR(IF(LEN(C437)&gt;0,IF(LEN(INDEX(TasksList!$F$6:$F$1005,MATCH(C437,TasksList!$B$6:$B$1005,0),1))=0,"not set!",INDEX(TasksList!$F$6:$F$1005,MATCH(C437,TasksList!$B$6:$B$1005,0),1)),""),"")</f>
        <v/>
      </c>
      <c r="F437" s="360" t="str">
        <f>IFERROR(IF(LEN(D437)&gt;0,IF(LEN(INDEX(AdressBook!$D$6:$D$25,MATCH(D437,AdressBook!$B$6:$B$25,0),1))=0,"",INDEX(AdressBook!$D$6:$D$25,MATCH(D437,AdressBook!$B$6:$B$25,0),1)),""),"")</f>
        <v/>
      </c>
      <c r="G437" s="361" t="str">
        <f>IFERROR(IF(LEN(INDEX(PlansAndNotes!$F$6:$F$2005,ROW(B437)-ROW($C$3)))=0,"",INDEX(PlansAndNotes!$F$6:$F$2005,ROW(B437)-ROW($C$3))),"")</f>
        <v/>
      </c>
      <c r="H437" s="361" t="str">
        <f>IFERROR(IF(LEN(C437)&gt;0,IF(LEN(INDEX(TasksList!$G$6:$G$1005,MATCH(C437,TasksList!$B$6:$B$1005,0),1))=0,"",INDEX(TasksList!$G$6:$G$1005,MATCH(C437,TasksList!$B$6:$B$1005,0),1)),""),"")</f>
        <v/>
      </c>
      <c r="I437" s="381"/>
      <c r="J437" s="402" t="str">
        <f>IF(LEN(INDEX(TasksList!$B$6:$B$1005,ROW(J434),1))=0,"",INDEX(TasksList!$B$6:$B$1005,ROW(J434),1)&amp;" - "&amp;INDEX(TasksList!$D$6:$D$1005,ROW(J434),1))</f>
        <v/>
      </c>
      <c r="K437" s="402"/>
      <c r="L437" s="399" t="str">
        <f t="array" ref="L437">IFERROR(INDEX($J$4:$J$1003,SMALL($K$4:$K$1003,ROW(L437)-3),1),"")</f>
        <v/>
      </c>
      <c r="M437" s="206"/>
      <c r="N437" s="362" t="str">
        <f>IFERROR(IF(LEN(INDEX(PlansAndNotes!$D$6:$D$4005,ROW(B437)-ROW($C$3)))=0,"",INDEX(PlansAndNotes!$D$6:$D$4005,ROW(B437)-ROW($C$3))),"")</f>
        <v/>
      </c>
      <c r="O437" s="165" t="str">
        <f t="shared" si="67"/>
        <v/>
      </c>
      <c r="P437" s="363" t="str">
        <f>IFERROR(IF(LEN(INDEX(PlansAndNotes!$E$6:$E$4005,ROW(B437)-ROW($C$3)))=0,"",INDEX(PlansAndNotes!$E$6:$E$4005,ROW(B437)-ROW($C$3))),"")</f>
        <v/>
      </c>
      <c r="Q437" s="363" t="str">
        <f>IFERROR(IF(LEN(INDEX(PlansAndNotes!$G$6:$G$4005,ROW(B437)-ROW($C$3)))=0,"",INDEX(PlansAndNotes!$G$6:$G$4005,ROW(B437)-ROW($C$3))),"")</f>
        <v/>
      </c>
      <c r="R437" s="361" t="str">
        <f>IFERROR(IF(LEN(D437)&gt;0,IF(LEN(INDEX(AdressBook!$C$6:$C$25,MATCH(D437,AdressBook!$B$6:$B$25,0),1))=0,"",INDEX(AdressBook!$C$6:$C$25,MATCH(D437,AdressBook!$B$6:$B$25,0),1)),""),"")</f>
        <v/>
      </c>
      <c r="S437" s="165">
        <f>IF(LEN(C437)&gt;0,IFERROR(IF(MATCH(C437,C438:$C$4004,0)&gt;0,-1,ROW(S437)-ROW($S$3)),ROW(S437)-ROW($S$3)),-1)</f>
        <v>-1</v>
      </c>
      <c r="T437" s="165">
        <f t="shared" si="68"/>
        <v>0</v>
      </c>
      <c r="U437" s="165" t="str">
        <f t="shared" si="69"/>
        <v/>
      </c>
      <c r="V437" s="165" t="str">
        <f>IFERROR(IF(OR(C437="",S437&lt;0),"",IF(SUBTOTAL(3,C437:C437)=0,-1,SUBTOTAL(3,$C$4:C437))),"")</f>
        <v/>
      </c>
      <c r="W437" s="156" t="str">
        <f t="array" ref="W437">IF(LEN(C437)&gt;0,IFERROR(IF(MATCH(C437,$C$3:$C436,0)&gt;0,N437-INDEX($N$3:N436,SUMPRODUCT(MAX(ROW($C$3:$C436)*(C437=$C$3:$C436)))-2,1),""),""),"")</f>
        <v/>
      </c>
      <c r="X437" s="156">
        <f t="shared" ca="1" si="70"/>
        <v>1</v>
      </c>
      <c r="Y437" s="156">
        <f t="shared" ca="1" si="71"/>
        <v>1</v>
      </c>
      <c r="AB437" s="406"/>
      <c r="AC437" s="380"/>
      <c r="AD437" s="380">
        <f t="shared" si="72"/>
        <v>0</v>
      </c>
      <c r="AQ437" s="165" t="str">
        <f t="shared" si="73"/>
        <v/>
      </c>
      <c r="AR437" s="167" t="str">
        <f t="array" ref="AR437" xml:space="preserve"> IFERROR( IF(OR(DATERANGE="All Data",DATERANGE=""), INDEX(Calculations!$AC$7:$AC$506,SMALL(IF(Calculations!$AC$7:$AC$506&lt;&gt;"0",ROW($AQ$6:$AQ$505)-ROW(INDEX($AQ$6:$AQ$505,1,1))+1),AQ437),1),INDEX(Calculations!$AD$7:$AD$506,SMALL(IF(Calculations!$AD$7:$AD$506&lt;&gt;0,ROW($AQ$6:$AQ$505)-ROW(INDEX($AQ$6:$AQ$505,1,1))+1),AQ437),1)),"")</f>
        <v/>
      </c>
      <c r="AS437" s="164" t="str">
        <f t="array" ref="AS437" xml:space="preserve"> IFERROR(IF(OR(DATERANGE="All Data",DATERANGE=""),INDEX(AdressBook!$B$6:$B$505,SMALL(IF(Calculations!$AC$7:$AC$506&lt;&gt;"0",ROW($AQ$6:$AQ$505)-ROW(INDEX($AQ$6:$AQ$505,1,1))+1),AQ437),1),INDEX(AdressBook!$B$6:$B$505,SMALL(IF(Calculations!$AD$7:$AD$506&lt;&gt;0,ROW($AQ$6:$AQ$505)-ROW(INDEX($AQ$6:$AQ$505,1,1))+1),AQ437),1)),"")</f>
        <v/>
      </c>
      <c r="AT437" s="227" t="str">
        <f t="shared" si="74"/>
        <v/>
      </c>
      <c r="AV437" s="199"/>
      <c r="AW437" s="199"/>
    </row>
    <row r="438" spans="2:49" hidden="1" x14ac:dyDescent="0.25">
      <c r="B438" s="390" t="str">
        <f>IFERROR(IF(LEN(INDEX(PlansAndNotes!$B$6:$B$2005,ROW(A438)-ROW($B$3)))=0,"",INDEX(PlansAndNotes!$B$6:$B$2005,ROW(A438)-ROW($B$3))),"")</f>
        <v/>
      </c>
      <c r="C438" s="361" t="str">
        <f t="shared" si="66"/>
        <v/>
      </c>
      <c r="D438" s="361" t="str">
        <f>IFERROR(IF(LEN(C438)&gt;0,IF(LEN(INDEX(TasksList!$C$6:$C$1005,MATCH(C438,TasksList!$B$6:$B$1005,0),1))=0,"",INDEX(TasksList!$C$6:$C$1005,MATCH(C438,TasksList!$B$6:$B$1005,0),1)),""),"")</f>
        <v/>
      </c>
      <c r="E438" s="361" t="str">
        <f>IFERROR(IF(LEN(C438)&gt;0,IF(LEN(INDEX(TasksList!$F$6:$F$1005,MATCH(C438,TasksList!$B$6:$B$1005,0),1))=0,"not set!",INDEX(TasksList!$F$6:$F$1005,MATCH(C438,TasksList!$B$6:$B$1005,0),1)),""),"")</f>
        <v/>
      </c>
      <c r="F438" s="360" t="str">
        <f>IFERROR(IF(LEN(D438)&gt;0,IF(LEN(INDEX(AdressBook!$D$6:$D$25,MATCH(D438,AdressBook!$B$6:$B$25,0),1))=0,"",INDEX(AdressBook!$D$6:$D$25,MATCH(D438,AdressBook!$B$6:$B$25,0),1)),""),"")</f>
        <v/>
      </c>
      <c r="G438" s="361" t="str">
        <f>IFERROR(IF(LEN(INDEX(PlansAndNotes!$F$6:$F$2005,ROW(B438)-ROW($C$3)))=0,"",INDEX(PlansAndNotes!$F$6:$F$2005,ROW(B438)-ROW($C$3))),"")</f>
        <v/>
      </c>
      <c r="H438" s="361" t="str">
        <f>IFERROR(IF(LEN(C438)&gt;0,IF(LEN(INDEX(TasksList!$G$6:$G$1005,MATCH(C438,TasksList!$B$6:$B$1005,0),1))=0,"",INDEX(TasksList!$G$6:$G$1005,MATCH(C438,TasksList!$B$6:$B$1005,0),1)),""),"")</f>
        <v/>
      </c>
      <c r="I438" s="381"/>
      <c r="J438" s="402" t="str">
        <f>IF(LEN(INDEX(TasksList!$B$6:$B$1005,ROW(J435),1))=0,"",INDEX(TasksList!$B$6:$B$1005,ROW(J435),1)&amp;" - "&amp;INDEX(TasksList!$D$6:$D$1005,ROW(J435),1))</f>
        <v/>
      </c>
      <c r="K438" s="402"/>
      <c r="L438" s="399" t="str">
        <f t="array" ref="L438">IFERROR(INDEX($J$4:$J$1003,SMALL($K$4:$K$1003,ROW(L438)-3),1),"")</f>
        <v/>
      </c>
      <c r="M438" s="206"/>
      <c r="N438" s="362" t="str">
        <f>IFERROR(IF(LEN(INDEX(PlansAndNotes!$D$6:$D$4005,ROW(B438)-ROW($C$3)))=0,"",INDEX(PlansAndNotes!$D$6:$D$4005,ROW(B438)-ROW($C$3))),"")</f>
        <v/>
      </c>
      <c r="O438" s="165" t="str">
        <f t="shared" si="67"/>
        <v/>
      </c>
      <c r="P438" s="363" t="str">
        <f>IFERROR(IF(LEN(INDEX(PlansAndNotes!$E$6:$E$4005,ROW(B438)-ROW($C$3)))=0,"",INDEX(PlansAndNotes!$E$6:$E$4005,ROW(B438)-ROW($C$3))),"")</f>
        <v/>
      </c>
      <c r="Q438" s="363" t="str">
        <f>IFERROR(IF(LEN(INDEX(PlansAndNotes!$G$6:$G$4005,ROW(B438)-ROW($C$3)))=0,"",INDEX(PlansAndNotes!$G$6:$G$4005,ROW(B438)-ROW($C$3))),"")</f>
        <v/>
      </c>
      <c r="R438" s="361" t="str">
        <f>IFERROR(IF(LEN(D438)&gt;0,IF(LEN(INDEX(AdressBook!$C$6:$C$25,MATCH(D438,AdressBook!$B$6:$B$25,0),1))=0,"",INDEX(AdressBook!$C$6:$C$25,MATCH(D438,AdressBook!$B$6:$B$25,0),1)),""),"")</f>
        <v/>
      </c>
      <c r="S438" s="165">
        <f>IF(LEN(C438)&gt;0,IFERROR(IF(MATCH(C438,C439:$C$4004,0)&gt;0,-1,ROW(S438)-ROW($S$3)),ROW(S438)-ROW($S$3)),-1)</f>
        <v>-1</v>
      </c>
      <c r="T438" s="165">
        <f t="shared" si="68"/>
        <v>0</v>
      </c>
      <c r="U438" s="165" t="str">
        <f t="shared" si="69"/>
        <v/>
      </c>
      <c r="V438" s="165" t="str">
        <f>IFERROR(IF(OR(C438="",S438&lt;0),"",IF(SUBTOTAL(3,C438:C438)=0,-1,SUBTOTAL(3,$C$4:C438))),"")</f>
        <v/>
      </c>
      <c r="W438" s="156" t="str">
        <f t="array" ref="W438">IF(LEN(C438)&gt;0,IFERROR(IF(MATCH(C438,$C$3:$C437,0)&gt;0,N438-INDEX($N$3:N437,SUMPRODUCT(MAX(ROW($C$3:$C437)*(C438=$C$3:$C437)))-2,1),""),""),"")</f>
        <v/>
      </c>
      <c r="X438" s="156">
        <f t="shared" ca="1" si="70"/>
        <v>1</v>
      </c>
      <c r="Y438" s="156">
        <f t="shared" ca="1" si="71"/>
        <v>1</v>
      </c>
      <c r="AB438" s="406"/>
      <c r="AC438" s="380"/>
      <c r="AD438" s="380">
        <f t="shared" si="72"/>
        <v>0</v>
      </c>
      <c r="AQ438" s="165" t="str">
        <f t="shared" si="73"/>
        <v/>
      </c>
      <c r="AR438" s="167" t="str">
        <f t="array" ref="AR438" xml:space="preserve"> IFERROR( IF(OR(DATERANGE="All Data",DATERANGE=""), INDEX(Calculations!$AC$7:$AC$506,SMALL(IF(Calculations!$AC$7:$AC$506&lt;&gt;"0",ROW($AQ$6:$AQ$505)-ROW(INDEX($AQ$6:$AQ$505,1,1))+1),AQ438),1),INDEX(Calculations!$AD$7:$AD$506,SMALL(IF(Calculations!$AD$7:$AD$506&lt;&gt;0,ROW($AQ$6:$AQ$505)-ROW(INDEX($AQ$6:$AQ$505,1,1))+1),AQ438),1)),"")</f>
        <v/>
      </c>
      <c r="AS438" s="164" t="str">
        <f t="array" ref="AS438" xml:space="preserve"> IFERROR(IF(OR(DATERANGE="All Data",DATERANGE=""),INDEX(AdressBook!$B$6:$B$505,SMALL(IF(Calculations!$AC$7:$AC$506&lt;&gt;"0",ROW($AQ$6:$AQ$505)-ROW(INDEX($AQ$6:$AQ$505,1,1))+1),AQ438),1),INDEX(AdressBook!$B$6:$B$505,SMALL(IF(Calculations!$AD$7:$AD$506&lt;&gt;0,ROW($AQ$6:$AQ$505)-ROW(INDEX($AQ$6:$AQ$505,1,1))+1),AQ438),1)),"")</f>
        <v/>
      </c>
      <c r="AT438" s="227" t="str">
        <f t="shared" si="74"/>
        <v/>
      </c>
      <c r="AV438" s="199"/>
      <c r="AW438" s="199"/>
    </row>
    <row r="439" spans="2:49" hidden="1" x14ac:dyDescent="0.25">
      <c r="B439" s="390" t="str">
        <f>IFERROR(IF(LEN(INDEX(PlansAndNotes!$B$6:$B$2005,ROW(A439)-ROW($B$3)))=0,"",INDEX(PlansAndNotes!$B$6:$B$2005,ROW(A439)-ROW($B$3))),"")</f>
        <v/>
      </c>
      <c r="C439" s="361" t="str">
        <f t="shared" si="66"/>
        <v/>
      </c>
      <c r="D439" s="361" t="str">
        <f>IFERROR(IF(LEN(C439)&gt;0,IF(LEN(INDEX(TasksList!$C$6:$C$1005,MATCH(C439,TasksList!$B$6:$B$1005,0),1))=0,"",INDEX(TasksList!$C$6:$C$1005,MATCH(C439,TasksList!$B$6:$B$1005,0),1)),""),"")</f>
        <v/>
      </c>
      <c r="E439" s="361" t="str">
        <f>IFERROR(IF(LEN(C439)&gt;0,IF(LEN(INDEX(TasksList!$F$6:$F$1005,MATCH(C439,TasksList!$B$6:$B$1005,0),1))=0,"not set!",INDEX(TasksList!$F$6:$F$1005,MATCH(C439,TasksList!$B$6:$B$1005,0),1)),""),"")</f>
        <v/>
      </c>
      <c r="F439" s="360" t="str">
        <f>IFERROR(IF(LEN(D439)&gt;0,IF(LEN(INDEX(AdressBook!$D$6:$D$25,MATCH(D439,AdressBook!$B$6:$B$25,0),1))=0,"",INDEX(AdressBook!$D$6:$D$25,MATCH(D439,AdressBook!$B$6:$B$25,0),1)),""),"")</f>
        <v/>
      </c>
      <c r="G439" s="361" t="str">
        <f>IFERROR(IF(LEN(INDEX(PlansAndNotes!$F$6:$F$2005,ROW(B439)-ROW($C$3)))=0,"",INDEX(PlansAndNotes!$F$6:$F$2005,ROW(B439)-ROW($C$3))),"")</f>
        <v/>
      </c>
      <c r="H439" s="361" t="str">
        <f>IFERROR(IF(LEN(C439)&gt;0,IF(LEN(INDEX(TasksList!$G$6:$G$1005,MATCH(C439,TasksList!$B$6:$B$1005,0),1))=0,"",INDEX(TasksList!$G$6:$G$1005,MATCH(C439,TasksList!$B$6:$B$1005,0),1)),""),"")</f>
        <v/>
      </c>
      <c r="I439" s="381"/>
      <c r="J439" s="402" t="str">
        <f>IF(LEN(INDEX(TasksList!$B$6:$B$1005,ROW(J436),1))=0,"",INDEX(TasksList!$B$6:$B$1005,ROW(J436),1)&amp;" - "&amp;INDEX(TasksList!$D$6:$D$1005,ROW(J436),1))</f>
        <v/>
      </c>
      <c r="K439" s="402"/>
      <c r="L439" s="399" t="str">
        <f t="array" ref="L439">IFERROR(INDEX($J$4:$J$1003,SMALL($K$4:$K$1003,ROW(L439)-3),1),"")</f>
        <v/>
      </c>
      <c r="M439" s="206"/>
      <c r="N439" s="362" t="str">
        <f>IFERROR(IF(LEN(INDEX(PlansAndNotes!$D$6:$D$4005,ROW(B439)-ROW($C$3)))=0,"",INDEX(PlansAndNotes!$D$6:$D$4005,ROW(B439)-ROW($C$3))),"")</f>
        <v/>
      </c>
      <c r="O439" s="165" t="str">
        <f t="shared" si="67"/>
        <v/>
      </c>
      <c r="P439" s="363" t="str">
        <f>IFERROR(IF(LEN(INDEX(PlansAndNotes!$E$6:$E$4005,ROW(B439)-ROW($C$3)))=0,"",INDEX(PlansAndNotes!$E$6:$E$4005,ROW(B439)-ROW($C$3))),"")</f>
        <v/>
      </c>
      <c r="Q439" s="363" t="str">
        <f>IFERROR(IF(LEN(INDEX(PlansAndNotes!$G$6:$G$4005,ROW(B439)-ROW($C$3)))=0,"",INDEX(PlansAndNotes!$G$6:$G$4005,ROW(B439)-ROW($C$3))),"")</f>
        <v/>
      </c>
      <c r="R439" s="361" t="str">
        <f>IFERROR(IF(LEN(D439)&gt;0,IF(LEN(INDEX(AdressBook!$C$6:$C$25,MATCH(D439,AdressBook!$B$6:$B$25,0),1))=0,"",INDEX(AdressBook!$C$6:$C$25,MATCH(D439,AdressBook!$B$6:$B$25,0),1)),""),"")</f>
        <v/>
      </c>
      <c r="S439" s="165">
        <f>IF(LEN(C439)&gt;0,IFERROR(IF(MATCH(C439,C440:$C$4004,0)&gt;0,-1,ROW(S439)-ROW($S$3)),ROW(S439)-ROW($S$3)),-1)</f>
        <v>-1</v>
      </c>
      <c r="T439" s="165">
        <f t="shared" si="68"/>
        <v>0</v>
      </c>
      <c r="U439" s="165" t="str">
        <f t="shared" si="69"/>
        <v/>
      </c>
      <c r="V439" s="165" t="str">
        <f>IFERROR(IF(OR(C439="",S439&lt;0),"",IF(SUBTOTAL(3,C439:C439)=0,-1,SUBTOTAL(3,$C$4:C439))),"")</f>
        <v/>
      </c>
      <c r="W439" s="156" t="str">
        <f t="array" ref="W439">IF(LEN(C439)&gt;0,IFERROR(IF(MATCH(C439,$C$3:$C438,0)&gt;0,N439-INDEX($N$3:N438,SUMPRODUCT(MAX(ROW($C$3:$C438)*(C439=$C$3:$C438)))-2,1),""),""),"")</f>
        <v/>
      </c>
      <c r="X439" s="156">
        <f t="shared" ca="1" si="70"/>
        <v>1</v>
      </c>
      <c r="Y439" s="156">
        <f t="shared" ca="1" si="71"/>
        <v>1</v>
      </c>
      <c r="AB439" s="406"/>
      <c r="AC439" s="380"/>
      <c r="AD439" s="380">
        <f t="shared" si="72"/>
        <v>0</v>
      </c>
      <c r="AQ439" s="165" t="str">
        <f t="shared" si="73"/>
        <v/>
      </c>
      <c r="AR439" s="167" t="str">
        <f t="array" ref="AR439" xml:space="preserve"> IFERROR( IF(OR(DATERANGE="All Data",DATERANGE=""), INDEX(Calculations!$AC$7:$AC$506,SMALL(IF(Calculations!$AC$7:$AC$506&lt;&gt;"0",ROW($AQ$6:$AQ$505)-ROW(INDEX($AQ$6:$AQ$505,1,1))+1),AQ439),1),INDEX(Calculations!$AD$7:$AD$506,SMALL(IF(Calculations!$AD$7:$AD$506&lt;&gt;0,ROW($AQ$6:$AQ$505)-ROW(INDEX($AQ$6:$AQ$505,1,1))+1),AQ439),1)),"")</f>
        <v/>
      </c>
      <c r="AS439" s="164" t="str">
        <f t="array" ref="AS439" xml:space="preserve"> IFERROR(IF(OR(DATERANGE="All Data",DATERANGE=""),INDEX(AdressBook!$B$6:$B$505,SMALL(IF(Calculations!$AC$7:$AC$506&lt;&gt;"0",ROW($AQ$6:$AQ$505)-ROW(INDEX($AQ$6:$AQ$505,1,1))+1),AQ439),1),INDEX(AdressBook!$B$6:$B$505,SMALL(IF(Calculations!$AD$7:$AD$506&lt;&gt;0,ROW($AQ$6:$AQ$505)-ROW(INDEX($AQ$6:$AQ$505,1,1))+1),AQ439),1)),"")</f>
        <v/>
      </c>
      <c r="AT439" s="227" t="str">
        <f t="shared" si="74"/>
        <v/>
      </c>
      <c r="AV439" s="199"/>
      <c r="AW439" s="199"/>
    </row>
    <row r="440" spans="2:49" hidden="1" x14ac:dyDescent="0.25">
      <c r="B440" s="390" t="str">
        <f>IFERROR(IF(LEN(INDEX(PlansAndNotes!$B$6:$B$2005,ROW(A440)-ROW($B$3)))=0,"",INDEX(PlansAndNotes!$B$6:$B$2005,ROW(A440)-ROW($B$3))),"")</f>
        <v/>
      </c>
      <c r="C440" s="361" t="str">
        <f t="shared" si="66"/>
        <v/>
      </c>
      <c r="D440" s="361" t="str">
        <f>IFERROR(IF(LEN(C440)&gt;0,IF(LEN(INDEX(TasksList!$C$6:$C$1005,MATCH(C440,TasksList!$B$6:$B$1005,0),1))=0,"",INDEX(TasksList!$C$6:$C$1005,MATCH(C440,TasksList!$B$6:$B$1005,0),1)),""),"")</f>
        <v/>
      </c>
      <c r="E440" s="361" t="str">
        <f>IFERROR(IF(LEN(C440)&gt;0,IF(LEN(INDEX(TasksList!$F$6:$F$1005,MATCH(C440,TasksList!$B$6:$B$1005,0),1))=0,"not set!",INDEX(TasksList!$F$6:$F$1005,MATCH(C440,TasksList!$B$6:$B$1005,0),1)),""),"")</f>
        <v/>
      </c>
      <c r="F440" s="360" t="str">
        <f>IFERROR(IF(LEN(D440)&gt;0,IF(LEN(INDEX(AdressBook!$D$6:$D$25,MATCH(D440,AdressBook!$B$6:$B$25,0),1))=0,"",INDEX(AdressBook!$D$6:$D$25,MATCH(D440,AdressBook!$B$6:$B$25,0),1)),""),"")</f>
        <v/>
      </c>
      <c r="G440" s="361" t="str">
        <f>IFERROR(IF(LEN(INDEX(PlansAndNotes!$F$6:$F$2005,ROW(B440)-ROW($C$3)))=0,"",INDEX(PlansAndNotes!$F$6:$F$2005,ROW(B440)-ROW($C$3))),"")</f>
        <v/>
      </c>
      <c r="H440" s="361" t="str">
        <f>IFERROR(IF(LEN(C440)&gt;0,IF(LEN(INDEX(TasksList!$G$6:$G$1005,MATCH(C440,TasksList!$B$6:$B$1005,0),1))=0,"",INDEX(TasksList!$G$6:$G$1005,MATCH(C440,TasksList!$B$6:$B$1005,0),1)),""),"")</f>
        <v/>
      </c>
      <c r="I440" s="381"/>
      <c r="J440" s="402" t="str">
        <f>IF(LEN(INDEX(TasksList!$B$6:$B$1005,ROW(J437),1))=0,"",INDEX(TasksList!$B$6:$B$1005,ROW(J437),1)&amp;" - "&amp;INDEX(TasksList!$D$6:$D$1005,ROW(J437),1))</f>
        <v/>
      </c>
      <c r="K440" s="402"/>
      <c r="L440" s="399" t="str">
        <f t="array" ref="L440">IFERROR(INDEX($J$4:$J$1003,SMALL($K$4:$K$1003,ROW(L440)-3),1),"")</f>
        <v/>
      </c>
      <c r="M440" s="206"/>
      <c r="N440" s="362" t="str">
        <f>IFERROR(IF(LEN(INDEX(PlansAndNotes!$D$6:$D$4005,ROW(B440)-ROW($C$3)))=0,"",INDEX(PlansAndNotes!$D$6:$D$4005,ROW(B440)-ROW($C$3))),"")</f>
        <v/>
      </c>
      <c r="O440" s="165" t="str">
        <f t="shared" si="67"/>
        <v/>
      </c>
      <c r="P440" s="363" t="str">
        <f>IFERROR(IF(LEN(INDEX(PlansAndNotes!$E$6:$E$4005,ROW(B440)-ROW($C$3)))=0,"",INDEX(PlansAndNotes!$E$6:$E$4005,ROW(B440)-ROW($C$3))),"")</f>
        <v/>
      </c>
      <c r="Q440" s="363" t="str">
        <f>IFERROR(IF(LEN(INDEX(PlansAndNotes!$G$6:$G$4005,ROW(B440)-ROW($C$3)))=0,"",INDEX(PlansAndNotes!$G$6:$G$4005,ROW(B440)-ROW($C$3))),"")</f>
        <v/>
      </c>
      <c r="R440" s="361" t="str">
        <f>IFERROR(IF(LEN(D440)&gt;0,IF(LEN(INDEX(AdressBook!$C$6:$C$25,MATCH(D440,AdressBook!$B$6:$B$25,0),1))=0,"",INDEX(AdressBook!$C$6:$C$25,MATCH(D440,AdressBook!$B$6:$B$25,0),1)),""),"")</f>
        <v/>
      </c>
      <c r="S440" s="165">
        <f>IF(LEN(C440)&gt;0,IFERROR(IF(MATCH(C440,C441:$C$4004,0)&gt;0,-1,ROW(S440)-ROW($S$3)),ROW(S440)-ROW($S$3)),-1)</f>
        <v>-1</v>
      </c>
      <c r="T440" s="165">
        <f t="shared" si="68"/>
        <v>0</v>
      </c>
      <c r="U440" s="165" t="str">
        <f t="shared" si="69"/>
        <v/>
      </c>
      <c r="V440" s="165" t="str">
        <f>IFERROR(IF(OR(C440="",S440&lt;0),"",IF(SUBTOTAL(3,C440:C440)=0,-1,SUBTOTAL(3,$C$4:C440))),"")</f>
        <v/>
      </c>
      <c r="W440" s="156" t="str">
        <f t="array" ref="W440">IF(LEN(C440)&gt;0,IFERROR(IF(MATCH(C440,$C$3:$C439,0)&gt;0,N440-INDEX($N$3:N439,SUMPRODUCT(MAX(ROW($C$3:$C439)*(C440=$C$3:$C439)))-2,1),""),""),"")</f>
        <v/>
      </c>
      <c r="X440" s="156">
        <f t="shared" ca="1" si="70"/>
        <v>1</v>
      </c>
      <c r="Y440" s="156">
        <f t="shared" ca="1" si="71"/>
        <v>1</v>
      </c>
      <c r="AB440" s="406"/>
      <c r="AC440" s="380"/>
      <c r="AD440" s="380">
        <f t="shared" si="72"/>
        <v>0</v>
      </c>
      <c r="AQ440" s="165" t="str">
        <f t="shared" si="73"/>
        <v/>
      </c>
      <c r="AR440" s="167" t="str">
        <f t="array" ref="AR440" xml:space="preserve"> IFERROR( IF(OR(DATERANGE="All Data",DATERANGE=""), INDEX(Calculations!$AC$7:$AC$506,SMALL(IF(Calculations!$AC$7:$AC$506&lt;&gt;"0",ROW($AQ$6:$AQ$505)-ROW(INDEX($AQ$6:$AQ$505,1,1))+1),AQ440),1),INDEX(Calculations!$AD$7:$AD$506,SMALL(IF(Calculations!$AD$7:$AD$506&lt;&gt;0,ROW($AQ$6:$AQ$505)-ROW(INDEX($AQ$6:$AQ$505,1,1))+1),AQ440),1)),"")</f>
        <v/>
      </c>
      <c r="AS440" s="164" t="str">
        <f t="array" ref="AS440" xml:space="preserve"> IFERROR(IF(OR(DATERANGE="All Data",DATERANGE=""),INDEX(AdressBook!$B$6:$B$505,SMALL(IF(Calculations!$AC$7:$AC$506&lt;&gt;"0",ROW($AQ$6:$AQ$505)-ROW(INDEX($AQ$6:$AQ$505,1,1))+1),AQ440),1),INDEX(AdressBook!$B$6:$B$505,SMALL(IF(Calculations!$AD$7:$AD$506&lt;&gt;0,ROW($AQ$6:$AQ$505)-ROW(INDEX($AQ$6:$AQ$505,1,1))+1),AQ440),1)),"")</f>
        <v/>
      </c>
      <c r="AT440" s="227" t="str">
        <f t="shared" si="74"/>
        <v/>
      </c>
      <c r="AV440" s="199"/>
      <c r="AW440" s="199"/>
    </row>
    <row r="441" spans="2:49" hidden="1" x14ac:dyDescent="0.25">
      <c r="B441" s="390" t="str">
        <f>IFERROR(IF(LEN(INDEX(PlansAndNotes!$B$6:$B$2005,ROW(A441)-ROW($B$3)))=0,"",INDEX(PlansAndNotes!$B$6:$B$2005,ROW(A441)-ROW($B$3))),"")</f>
        <v/>
      </c>
      <c r="C441" s="361" t="str">
        <f t="shared" si="66"/>
        <v/>
      </c>
      <c r="D441" s="361" t="str">
        <f>IFERROR(IF(LEN(C441)&gt;0,IF(LEN(INDEX(TasksList!$C$6:$C$1005,MATCH(C441,TasksList!$B$6:$B$1005,0),1))=0,"",INDEX(TasksList!$C$6:$C$1005,MATCH(C441,TasksList!$B$6:$B$1005,0),1)),""),"")</f>
        <v/>
      </c>
      <c r="E441" s="361" t="str">
        <f>IFERROR(IF(LEN(C441)&gt;0,IF(LEN(INDEX(TasksList!$F$6:$F$1005,MATCH(C441,TasksList!$B$6:$B$1005,0),1))=0,"not set!",INDEX(TasksList!$F$6:$F$1005,MATCH(C441,TasksList!$B$6:$B$1005,0),1)),""),"")</f>
        <v/>
      </c>
      <c r="F441" s="360" t="str">
        <f>IFERROR(IF(LEN(D441)&gt;0,IF(LEN(INDEX(AdressBook!$D$6:$D$25,MATCH(D441,AdressBook!$B$6:$B$25,0),1))=0,"",INDEX(AdressBook!$D$6:$D$25,MATCH(D441,AdressBook!$B$6:$B$25,0),1)),""),"")</f>
        <v/>
      </c>
      <c r="G441" s="361" t="str">
        <f>IFERROR(IF(LEN(INDEX(PlansAndNotes!$F$6:$F$2005,ROW(B441)-ROW($C$3)))=0,"",INDEX(PlansAndNotes!$F$6:$F$2005,ROW(B441)-ROW($C$3))),"")</f>
        <v/>
      </c>
      <c r="H441" s="361" t="str">
        <f>IFERROR(IF(LEN(C441)&gt;0,IF(LEN(INDEX(TasksList!$G$6:$G$1005,MATCH(C441,TasksList!$B$6:$B$1005,0),1))=0,"",INDEX(TasksList!$G$6:$G$1005,MATCH(C441,TasksList!$B$6:$B$1005,0),1)),""),"")</f>
        <v/>
      </c>
      <c r="I441" s="381"/>
      <c r="J441" s="402" t="str">
        <f>IF(LEN(INDEX(TasksList!$B$6:$B$1005,ROW(J438),1))=0,"",INDEX(TasksList!$B$6:$B$1005,ROW(J438),1)&amp;" - "&amp;INDEX(TasksList!$D$6:$D$1005,ROW(J438),1))</f>
        <v/>
      </c>
      <c r="K441" s="402"/>
      <c r="L441" s="399" t="str">
        <f t="array" ref="L441">IFERROR(INDEX($J$4:$J$1003,SMALL($K$4:$K$1003,ROW(L441)-3),1),"")</f>
        <v/>
      </c>
      <c r="M441" s="206"/>
      <c r="N441" s="362" t="str">
        <f>IFERROR(IF(LEN(INDEX(PlansAndNotes!$D$6:$D$4005,ROW(B441)-ROW($C$3)))=0,"",INDEX(PlansAndNotes!$D$6:$D$4005,ROW(B441)-ROW($C$3))),"")</f>
        <v/>
      </c>
      <c r="O441" s="165" t="str">
        <f t="shared" si="67"/>
        <v/>
      </c>
      <c r="P441" s="363" t="str">
        <f>IFERROR(IF(LEN(INDEX(PlansAndNotes!$E$6:$E$4005,ROW(B441)-ROW($C$3)))=0,"",INDEX(PlansAndNotes!$E$6:$E$4005,ROW(B441)-ROW($C$3))),"")</f>
        <v/>
      </c>
      <c r="Q441" s="363" t="str">
        <f>IFERROR(IF(LEN(INDEX(PlansAndNotes!$G$6:$G$4005,ROW(B441)-ROW($C$3)))=0,"",INDEX(PlansAndNotes!$G$6:$G$4005,ROW(B441)-ROW($C$3))),"")</f>
        <v/>
      </c>
      <c r="R441" s="361" t="str">
        <f>IFERROR(IF(LEN(D441)&gt;0,IF(LEN(INDEX(AdressBook!$C$6:$C$25,MATCH(D441,AdressBook!$B$6:$B$25,0),1))=0,"",INDEX(AdressBook!$C$6:$C$25,MATCH(D441,AdressBook!$B$6:$B$25,0),1)),""),"")</f>
        <v/>
      </c>
      <c r="S441" s="165">
        <f>IF(LEN(C441)&gt;0,IFERROR(IF(MATCH(C441,C442:$C$4004,0)&gt;0,-1,ROW(S441)-ROW($S$3)),ROW(S441)-ROW($S$3)),-1)</f>
        <v>-1</v>
      </c>
      <c r="T441" s="165">
        <f t="shared" si="68"/>
        <v>0</v>
      </c>
      <c r="U441" s="165" t="str">
        <f t="shared" si="69"/>
        <v/>
      </c>
      <c r="V441" s="165" t="str">
        <f>IFERROR(IF(OR(C441="",S441&lt;0),"",IF(SUBTOTAL(3,C441:C441)=0,-1,SUBTOTAL(3,$C$4:C441))),"")</f>
        <v/>
      </c>
      <c r="W441" s="156" t="str">
        <f t="array" ref="W441">IF(LEN(C441)&gt;0,IFERROR(IF(MATCH(C441,$C$3:$C440,0)&gt;0,N441-INDEX($N$3:N440,SUMPRODUCT(MAX(ROW($C$3:$C440)*(C441=$C$3:$C440)))-2,1),""),""),"")</f>
        <v/>
      </c>
      <c r="X441" s="156">
        <f t="shared" ca="1" si="70"/>
        <v>1</v>
      </c>
      <c r="Y441" s="156">
        <f t="shared" ca="1" si="71"/>
        <v>1</v>
      </c>
      <c r="AB441" s="406"/>
      <c r="AC441" s="380"/>
      <c r="AD441" s="380">
        <f t="shared" si="72"/>
        <v>0</v>
      </c>
      <c r="AQ441" s="165" t="str">
        <f t="shared" si="73"/>
        <v/>
      </c>
      <c r="AR441" s="167" t="str">
        <f t="array" ref="AR441" xml:space="preserve"> IFERROR( IF(OR(DATERANGE="All Data",DATERANGE=""), INDEX(Calculations!$AC$7:$AC$506,SMALL(IF(Calculations!$AC$7:$AC$506&lt;&gt;"0",ROW($AQ$6:$AQ$505)-ROW(INDEX($AQ$6:$AQ$505,1,1))+1),AQ441),1),INDEX(Calculations!$AD$7:$AD$506,SMALL(IF(Calculations!$AD$7:$AD$506&lt;&gt;0,ROW($AQ$6:$AQ$505)-ROW(INDEX($AQ$6:$AQ$505,1,1))+1),AQ441),1)),"")</f>
        <v/>
      </c>
      <c r="AS441" s="164" t="str">
        <f t="array" ref="AS441" xml:space="preserve"> IFERROR(IF(OR(DATERANGE="All Data",DATERANGE=""),INDEX(AdressBook!$B$6:$B$505,SMALL(IF(Calculations!$AC$7:$AC$506&lt;&gt;"0",ROW($AQ$6:$AQ$505)-ROW(INDEX($AQ$6:$AQ$505,1,1))+1),AQ441),1),INDEX(AdressBook!$B$6:$B$505,SMALL(IF(Calculations!$AD$7:$AD$506&lt;&gt;0,ROW($AQ$6:$AQ$505)-ROW(INDEX($AQ$6:$AQ$505,1,1))+1),AQ441),1)),"")</f>
        <v/>
      </c>
      <c r="AT441" s="227" t="str">
        <f t="shared" si="74"/>
        <v/>
      </c>
      <c r="AV441" s="199"/>
      <c r="AW441" s="199"/>
    </row>
    <row r="442" spans="2:49" hidden="1" x14ac:dyDescent="0.25">
      <c r="B442" s="390" t="str">
        <f>IFERROR(IF(LEN(INDEX(PlansAndNotes!$B$6:$B$2005,ROW(A442)-ROW($B$3)))=0,"",INDEX(PlansAndNotes!$B$6:$B$2005,ROW(A442)-ROW($B$3))),"")</f>
        <v/>
      </c>
      <c r="C442" s="361" t="str">
        <f t="shared" si="66"/>
        <v/>
      </c>
      <c r="D442" s="361" t="str">
        <f>IFERROR(IF(LEN(C442)&gt;0,IF(LEN(INDEX(TasksList!$C$6:$C$1005,MATCH(C442,TasksList!$B$6:$B$1005,0),1))=0,"",INDEX(TasksList!$C$6:$C$1005,MATCH(C442,TasksList!$B$6:$B$1005,0),1)),""),"")</f>
        <v/>
      </c>
      <c r="E442" s="361" t="str">
        <f>IFERROR(IF(LEN(C442)&gt;0,IF(LEN(INDEX(TasksList!$F$6:$F$1005,MATCH(C442,TasksList!$B$6:$B$1005,0),1))=0,"not set!",INDEX(TasksList!$F$6:$F$1005,MATCH(C442,TasksList!$B$6:$B$1005,0),1)),""),"")</f>
        <v/>
      </c>
      <c r="F442" s="360" t="str">
        <f>IFERROR(IF(LEN(D442)&gt;0,IF(LEN(INDEX(AdressBook!$D$6:$D$25,MATCH(D442,AdressBook!$B$6:$B$25,0),1))=0,"",INDEX(AdressBook!$D$6:$D$25,MATCH(D442,AdressBook!$B$6:$B$25,0),1)),""),"")</f>
        <v/>
      </c>
      <c r="G442" s="361" t="str">
        <f>IFERROR(IF(LEN(INDEX(PlansAndNotes!$F$6:$F$2005,ROW(B442)-ROW($C$3)))=0,"",INDEX(PlansAndNotes!$F$6:$F$2005,ROW(B442)-ROW($C$3))),"")</f>
        <v/>
      </c>
      <c r="H442" s="361" t="str">
        <f>IFERROR(IF(LEN(C442)&gt;0,IF(LEN(INDEX(TasksList!$G$6:$G$1005,MATCH(C442,TasksList!$B$6:$B$1005,0),1))=0,"",INDEX(TasksList!$G$6:$G$1005,MATCH(C442,TasksList!$B$6:$B$1005,0),1)),""),"")</f>
        <v/>
      </c>
      <c r="I442" s="381"/>
      <c r="J442" s="402" t="str">
        <f>IF(LEN(INDEX(TasksList!$B$6:$B$1005,ROW(J439),1))=0,"",INDEX(TasksList!$B$6:$B$1005,ROW(J439),1)&amp;" - "&amp;INDEX(TasksList!$D$6:$D$1005,ROW(J439),1))</f>
        <v/>
      </c>
      <c r="K442" s="402"/>
      <c r="L442" s="399" t="str">
        <f t="array" ref="L442">IFERROR(INDEX($J$4:$J$1003,SMALL($K$4:$K$1003,ROW(L442)-3),1),"")</f>
        <v/>
      </c>
      <c r="M442" s="206"/>
      <c r="N442" s="362" t="str">
        <f>IFERROR(IF(LEN(INDEX(PlansAndNotes!$D$6:$D$4005,ROW(B442)-ROW($C$3)))=0,"",INDEX(PlansAndNotes!$D$6:$D$4005,ROW(B442)-ROW($C$3))),"")</f>
        <v/>
      </c>
      <c r="O442" s="165" t="str">
        <f t="shared" si="67"/>
        <v/>
      </c>
      <c r="P442" s="363" t="str">
        <f>IFERROR(IF(LEN(INDEX(PlansAndNotes!$E$6:$E$4005,ROW(B442)-ROW($C$3)))=0,"",INDEX(PlansAndNotes!$E$6:$E$4005,ROW(B442)-ROW($C$3))),"")</f>
        <v/>
      </c>
      <c r="Q442" s="363" t="str">
        <f>IFERROR(IF(LEN(INDEX(PlansAndNotes!$G$6:$G$4005,ROW(B442)-ROW($C$3)))=0,"",INDEX(PlansAndNotes!$G$6:$G$4005,ROW(B442)-ROW($C$3))),"")</f>
        <v/>
      </c>
      <c r="R442" s="361" t="str">
        <f>IFERROR(IF(LEN(D442)&gt;0,IF(LEN(INDEX(AdressBook!$C$6:$C$25,MATCH(D442,AdressBook!$B$6:$B$25,0),1))=0,"",INDEX(AdressBook!$C$6:$C$25,MATCH(D442,AdressBook!$B$6:$B$25,0),1)),""),"")</f>
        <v/>
      </c>
      <c r="S442" s="165">
        <f>IF(LEN(C442)&gt;0,IFERROR(IF(MATCH(C442,C443:$C$4004,0)&gt;0,-1,ROW(S442)-ROW($S$3)),ROW(S442)-ROW($S$3)),-1)</f>
        <v>-1</v>
      </c>
      <c r="T442" s="165">
        <f t="shared" si="68"/>
        <v>0</v>
      </c>
      <c r="U442" s="165" t="str">
        <f t="shared" si="69"/>
        <v/>
      </c>
      <c r="V442" s="165" t="str">
        <f>IFERROR(IF(OR(C442="",S442&lt;0),"",IF(SUBTOTAL(3,C442:C442)=0,-1,SUBTOTAL(3,$C$4:C442))),"")</f>
        <v/>
      </c>
      <c r="W442" s="156" t="str">
        <f t="array" ref="W442">IF(LEN(C442)&gt;0,IFERROR(IF(MATCH(C442,$C$3:$C441,0)&gt;0,N442-INDEX($N$3:N441,SUMPRODUCT(MAX(ROW($C$3:$C441)*(C442=$C$3:$C441)))-2,1),""),""),"")</f>
        <v/>
      </c>
      <c r="X442" s="156">
        <f t="shared" ca="1" si="70"/>
        <v>1</v>
      </c>
      <c r="Y442" s="156">
        <f t="shared" ca="1" si="71"/>
        <v>1</v>
      </c>
      <c r="AB442" s="406"/>
      <c r="AC442" s="380"/>
      <c r="AD442" s="380">
        <f t="shared" si="72"/>
        <v>0</v>
      </c>
      <c r="AQ442" s="165" t="str">
        <f t="shared" si="73"/>
        <v/>
      </c>
      <c r="AR442" s="167" t="str">
        <f t="array" ref="AR442" xml:space="preserve"> IFERROR( IF(OR(DATERANGE="All Data",DATERANGE=""), INDEX(Calculations!$AC$7:$AC$506,SMALL(IF(Calculations!$AC$7:$AC$506&lt;&gt;"0",ROW($AQ$6:$AQ$505)-ROW(INDEX($AQ$6:$AQ$505,1,1))+1),AQ442),1),INDEX(Calculations!$AD$7:$AD$506,SMALL(IF(Calculations!$AD$7:$AD$506&lt;&gt;0,ROW($AQ$6:$AQ$505)-ROW(INDEX($AQ$6:$AQ$505,1,1))+1),AQ442),1)),"")</f>
        <v/>
      </c>
      <c r="AS442" s="164" t="str">
        <f t="array" ref="AS442" xml:space="preserve"> IFERROR(IF(OR(DATERANGE="All Data",DATERANGE=""),INDEX(AdressBook!$B$6:$B$505,SMALL(IF(Calculations!$AC$7:$AC$506&lt;&gt;"0",ROW($AQ$6:$AQ$505)-ROW(INDEX($AQ$6:$AQ$505,1,1))+1),AQ442),1),INDEX(AdressBook!$B$6:$B$505,SMALL(IF(Calculations!$AD$7:$AD$506&lt;&gt;0,ROW($AQ$6:$AQ$505)-ROW(INDEX($AQ$6:$AQ$505,1,1))+1),AQ442),1)),"")</f>
        <v/>
      </c>
      <c r="AT442" s="227" t="str">
        <f t="shared" si="74"/>
        <v/>
      </c>
      <c r="AV442" s="199"/>
      <c r="AW442" s="199"/>
    </row>
    <row r="443" spans="2:49" hidden="1" x14ac:dyDescent="0.25">
      <c r="B443" s="390" t="str">
        <f>IFERROR(IF(LEN(INDEX(PlansAndNotes!$B$6:$B$2005,ROW(A443)-ROW($B$3)))=0,"",INDEX(PlansAndNotes!$B$6:$B$2005,ROW(A443)-ROW($B$3))),"")</f>
        <v/>
      </c>
      <c r="C443" s="361" t="str">
        <f t="shared" si="66"/>
        <v/>
      </c>
      <c r="D443" s="361" t="str">
        <f>IFERROR(IF(LEN(C443)&gt;0,IF(LEN(INDEX(TasksList!$C$6:$C$1005,MATCH(C443,TasksList!$B$6:$B$1005,0),1))=0,"",INDEX(TasksList!$C$6:$C$1005,MATCH(C443,TasksList!$B$6:$B$1005,0),1)),""),"")</f>
        <v/>
      </c>
      <c r="E443" s="361" t="str">
        <f>IFERROR(IF(LEN(C443)&gt;0,IF(LEN(INDEX(TasksList!$F$6:$F$1005,MATCH(C443,TasksList!$B$6:$B$1005,0),1))=0,"not set!",INDEX(TasksList!$F$6:$F$1005,MATCH(C443,TasksList!$B$6:$B$1005,0),1)),""),"")</f>
        <v/>
      </c>
      <c r="F443" s="360" t="str">
        <f>IFERROR(IF(LEN(D443)&gt;0,IF(LEN(INDEX(AdressBook!$D$6:$D$25,MATCH(D443,AdressBook!$B$6:$B$25,0),1))=0,"",INDEX(AdressBook!$D$6:$D$25,MATCH(D443,AdressBook!$B$6:$B$25,0),1)),""),"")</f>
        <v/>
      </c>
      <c r="G443" s="361" t="str">
        <f>IFERROR(IF(LEN(INDEX(PlansAndNotes!$F$6:$F$2005,ROW(B443)-ROW($C$3)))=0,"",INDEX(PlansAndNotes!$F$6:$F$2005,ROW(B443)-ROW($C$3))),"")</f>
        <v/>
      </c>
      <c r="H443" s="361" t="str">
        <f>IFERROR(IF(LEN(C443)&gt;0,IF(LEN(INDEX(TasksList!$G$6:$G$1005,MATCH(C443,TasksList!$B$6:$B$1005,0),1))=0,"",INDEX(TasksList!$G$6:$G$1005,MATCH(C443,TasksList!$B$6:$B$1005,0),1)),""),"")</f>
        <v/>
      </c>
      <c r="I443" s="381"/>
      <c r="J443" s="402" t="str">
        <f>IF(LEN(INDEX(TasksList!$B$6:$B$1005,ROW(J440),1))=0,"",INDEX(TasksList!$B$6:$B$1005,ROW(J440),1)&amp;" - "&amp;INDEX(TasksList!$D$6:$D$1005,ROW(J440),1))</f>
        <v/>
      </c>
      <c r="K443" s="402"/>
      <c r="L443" s="399" t="str">
        <f t="array" ref="L443">IFERROR(INDEX($J$4:$J$1003,SMALL($K$4:$K$1003,ROW(L443)-3),1),"")</f>
        <v/>
      </c>
      <c r="M443" s="206"/>
      <c r="N443" s="362" t="str">
        <f>IFERROR(IF(LEN(INDEX(PlansAndNotes!$D$6:$D$4005,ROW(B443)-ROW($C$3)))=0,"",INDEX(PlansAndNotes!$D$6:$D$4005,ROW(B443)-ROW($C$3))),"")</f>
        <v/>
      </c>
      <c r="O443" s="165" t="str">
        <f t="shared" si="67"/>
        <v/>
      </c>
      <c r="P443" s="363" t="str">
        <f>IFERROR(IF(LEN(INDEX(PlansAndNotes!$E$6:$E$4005,ROW(B443)-ROW($C$3)))=0,"",INDEX(PlansAndNotes!$E$6:$E$4005,ROW(B443)-ROW($C$3))),"")</f>
        <v/>
      </c>
      <c r="Q443" s="363" t="str">
        <f>IFERROR(IF(LEN(INDEX(PlansAndNotes!$G$6:$G$4005,ROW(B443)-ROW($C$3)))=0,"",INDEX(PlansAndNotes!$G$6:$G$4005,ROW(B443)-ROW($C$3))),"")</f>
        <v/>
      </c>
      <c r="R443" s="361" t="str">
        <f>IFERROR(IF(LEN(D443)&gt;0,IF(LEN(INDEX(AdressBook!$C$6:$C$25,MATCH(D443,AdressBook!$B$6:$B$25,0),1))=0,"",INDEX(AdressBook!$C$6:$C$25,MATCH(D443,AdressBook!$B$6:$B$25,0),1)),""),"")</f>
        <v/>
      </c>
      <c r="S443" s="165">
        <f>IF(LEN(C443)&gt;0,IFERROR(IF(MATCH(C443,C444:$C$4004,0)&gt;0,-1,ROW(S443)-ROW($S$3)),ROW(S443)-ROW($S$3)),-1)</f>
        <v>-1</v>
      </c>
      <c r="T443" s="165">
        <f t="shared" si="68"/>
        <v>0</v>
      </c>
      <c r="U443" s="165" t="str">
        <f t="shared" si="69"/>
        <v/>
      </c>
      <c r="V443" s="165" t="str">
        <f>IFERROR(IF(OR(C443="",S443&lt;0),"",IF(SUBTOTAL(3,C443:C443)=0,-1,SUBTOTAL(3,$C$4:C443))),"")</f>
        <v/>
      </c>
      <c r="W443" s="156" t="str">
        <f t="array" ref="W443">IF(LEN(C443)&gt;0,IFERROR(IF(MATCH(C443,$C$3:$C442,0)&gt;0,N443-INDEX($N$3:N442,SUMPRODUCT(MAX(ROW($C$3:$C442)*(C443=$C$3:$C442)))-2,1),""),""),"")</f>
        <v/>
      </c>
      <c r="X443" s="156">
        <f t="shared" ca="1" si="70"/>
        <v>1</v>
      </c>
      <c r="Y443" s="156">
        <f t="shared" ca="1" si="71"/>
        <v>1</v>
      </c>
      <c r="AB443" s="406"/>
      <c r="AC443" s="380"/>
      <c r="AD443" s="380">
        <f t="shared" si="72"/>
        <v>0</v>
      </c>
      <c r="AQ443" s="165" t="str">
        <f t="shared" si="73"/>
        <v/>
      </c>
      <c r="AR443" s="167" t="str">
        <f t="array" ref="AR443" xml:space="preserve"> IFERROR( IF(OR(DATERANGE="All Data",DATERANGE=""), INDEX(Calculations!$AC$7:$AC$506,SMALL(IF(Calculations!$AC$7:$AC$506&lt;&gt;"0",ROW($AQ$6:$AQ$505)-ROW(INDEX($AQ$6:$AQ$505,1,1))+1),AQ443),1),INDEX(Calculations!$AD$7:$AD$506,SMALL(IF(Calculations!$AD$7:$AD$506&lt;&gt;0,ROW($AQ$6:$AQ$505)-ROW(INDEX($AQ$6:$AQ$505,1,1))+1),AQ443),1)),"")</f>
        <v/>
      </c>
      <c r="AS443" s="164" t="str">
        <f t="array" ref="AS443" xml:space="preserve"> IFERROR(IF(OR(DATERANGE="All Data",DATERANGE=""),INDEX(AdressBook!$B$6:$B$505,SMALL(IF(Calculations!$AC$7:$AC$506&lt;&gt;"0",ROW($AQ$6:$AQ$505)-ROW(INDEX($AQ$6:$AQ$505,1,1))+1),AQ443),1),INDEX(AdressBook!$B$6:$B$505,SMALL(IF(Calculations!$AD$7:$AD$506&lt;&gt;0,ROW($AQ$6:$AQ$505)-ROW(INDEX($AQ$6:$AQ$505,1,1))+1),AQ443),1)),"")</f>
        <v/>
      </c>
      <c r="AT443" s="227" t="str">
        <f t="shared" si="74"/>
        <v/>
      </c>
      <c r="AV443" s="199"/>
      <c r="AW443" s="199"/>
    </row>
    <row r="444" spans="2:49" hidden="1" x14ac:dyDescent="0.25">
      <c r="B444" s="390" t="str">
        <f>IFERROR(IF(LEN(INDEX(PlansAndNotes!$B$6:$B$2005,ROW(A444)-ROW($B$3)))=0,"",INDEX(PlansAndNotes!$B$6:$B$2005,ROW(A444)-ROW($B$3))),"")</f>
        <v/>
      </c>
      <c r="C444" s="361" t="str">
        <f t="shared" si="66"/>
        <v/>
      </c>
      <c r="D444" s="361" t="str">
        <f>IFERROR(IF(LEN(C444)&gt;0,IF(LEN(INDEX(TasksList!$C$6:$C$1005,MATCH(C444,TasksList!$B$6:$B$1005,0),1))=0,"",INDEX(TasksList!$C$6:$C$1005,MATCH(C444,TasksList!$B$6:$B$1005,0),1)),""),"")</f>
        <v/>
      </c>
      <c r="E444" s="361" t="str">
        <f>IFERROR(IF(LEN(C444)&gt;0,IF(LEN(INDEX(TasksList!$F$6:$F$1005,MATCH(C444,TasksList!$B$6:$B$1005,0),1))=0,"not set!",INDEX(TasksList!$F$6:$F$1005,MATCH(C444,TasksList!$B$6:$B$1005,0),1)),""),"")</f>
        <v/>
      </c>
      <c r="F444" s="360" t="str">
        <f>IFERROR(IF(LEN(D444)&gt;0,IF(LEN(INDEX(AdressBook!$D$6:$D$25,MATCH(D444,AdressBook!$B$6:$B$25,0),1))=0,"",INDEX(AdressBook!$D$6:$D$25,MATCH(D444,AdressBook!$B$6:$B$25,0),1)),""),"")</f>
        <v/>
      </c>
      <c r="G444" s="361" t="str">
        <f>IFERROR(IF(LEN(INDEX(PlansAndNotes!$F$6:$F$2005,ROW(B444)-ROW($C$3)))=0,"",INDEX(PlansAndNotes!$F$6:$F$2005,ROW(B444)-ROW($C$3))),"")</f>
        <v/>
      </c>
      <c r="H444" s="361" t="str">
        <f>IFERROR(IF(LEN(C444)&gt;0,IF(LEN(INDEX(TasksList!$G$6:$G$1005,MATCH(C444,TasksList!$B$6:$B$1005,0),1))=0,"",INDEX(TasksList!$G$6:$G$1005,MATCH(C444,TasksList!$B$6:$B$1005,0),1)),""),"")</f>
        <v/>
      </c>
      <c r="I444" s="381"/>
      <c r="J444" s="402" t="str">
        <f>IF(LEN(INDEX(TasksList!$B$6:$B$1005,ROW(J441),1))=0,"",INDEX(TasksList!$B$6:$B$1005,ROW(J441),1)&amp;" - "&amp;INDEX(TasksList!$D$6:$D$1005,ROW(J441),1))</f>
        <v/>
      </c>
      <c r="K444" s="402"/>
      <c r="L444" s="399" t="str">
        <f t="array" ref="L444">IFERROR(INDEX($J$4:$J$1003,SMALL($K$4:$K$1003,ROW(L444)-3),1),"")</f>
        <v/>
      </c>
      <c r="M444" s="206"/>
      <c r="N444" s="362" t="str">
        <f>IFERROR(IF(LEN(INDEX(PlansAndNotes!$D$6:$D$4005,ROW(B444)-ROW($C$3)))=0,"",INDEX(PlansAndNotes!$D$6:$D$4005,ROW(B444)-ROW($C$3))),"")</f>
        <v/>
      </c>
      <c r="O444" s="165" t="str">
        <f t="shared" si="67"/>
        <v/>
      </c>
      <c r="P444" s="363" t="str">
        <f>IFERROR(IF(LEN(INDEX(PlansAndNotes!$E$6:$E$4005,ROW(B444)-ROW($C$3)))=0,"",INDEX(PlansAndNotes!$E$6:$E$4005,ROW(B444)-ROW($C$3))),"")</f>
        <v/>
      </c>
      <c r="Q444" s="363" t="str">
        <f>IFERROR(IF(LEN(INDEX(PlansAndNotes!$G$6:$G$4005,ROW(B444)-ROW($C$3)))=0,"",INDEX(PlansAndNotes!$G$6:$G$4005,ROW(B444)-ROW($C$3))),"")</f>
        <v/>
      </c>
      <c r="R444" s="361" t="str">
        <f>IFERROR(IF(LEN(D444)&gt;0,IF(LEN(INDEX(AdressBook!$C$6:$C$25,MATCH(D444,AdressBook!$B$6:$B$25,0),1))=0,"",INDEX(AdressBook!$C$6:$C$25,MATCH(D444,AdressBook!$B$6:$B$25,0),1)),""),"")</f>
        <v/>
      </c>
      <c r="S444" s="165">
        <f>IF(LEN(C444)&gt;0,IFERROR(IF(MATCH(C444,C445:$C$4004,0)&gt;0,-1,ROW(S444)-ROW($S$3)),ROW(S444)-ROW($S$3)),-1)</f>
        <v>-1</v>
      </c>
      <c r="T444" s="165">
        <f t="shared" si="68"/>
        <v>0</v>
      </c>
      <c r="U444" s="165" t="str">
        <f t="shared" si="69"/>
        <v/>
      </c>
      <c r="V444" s="165" t="str">
        <f>IFERROR(IF(OR(C444="",S444&lt;0),"",IF(SUBTOTAL(3,C444:C444)=0,-1,SUBTOTAL(3,$C$4:C444))),"")</f>
        <v/>
      </c>
      <c r="W444" s="156" t="str">
        <f t="array" ref="W444">IF(LEN(C444)&gt;0,IFERROR(IF(MATCH(C444,$C$3:$C443,0)&gt;0,N444-INDEX($N$3:N443,SUMPRODUCT(MAX(ROW($C$3:$C443)*(C444=$C$3:$C443)))-2,1),""),""),"")</f>
        <v/>
      </c>
      <c r="X444" s="156">
        <f t="shared" ca="1" si="70"/>
        <v>1</v>
      </c>
      <c r="Y444" s="156">
        <f t="shared" ca="1" si="71"/>
        <v>1</v>
      </c>
      <c r="AB444" s="406"/>
      <c r="AC444" s="380"/>
      <c r="AD444" s="380">
        <f t="shared" si="72"/>
        <v>0</v>
      </c>
      <c r="AQ444" s="165" t="str">
        <f t="shared" si="73"/>
        <v/>
      </c>
      <c r="AR444" s="167" t="str">
        <f t="array" ref="AR444" xml:space="preserve"> IFERROR( IF(OR(DATERANGE="All Data",DATERANGE=""), INDEX(Calculations!$AC$7:$AC$506,SMALL(IF(Calculations!$AC$7:$AC$506&lt;&gt;"0",ROW($AQ$6:$AQ$505)-ROW(INDEX($AQ$6:$AQ$505,1,1))+1),AQ444),1),INDEX(Calculations!$AD$7:$AD$506,SMALL(IF(Calculations!$AD$7:$AD$506&lt;&gt;0,ROW($AQ$6:$AQ$505)-ROW(INDEX($AQ$6:$AQ$505,1,1))+1),AQ444),1)),"")</f>
        <v/>
      </c>
      <c r="AS444" s="164" t="str">
        <f t="array" ref="AS444" xml:space="preserve"> IFERROR(IF(OR(DATERANGE="All Data",DATERANGE=""),INDEX(AdressBook!$B$6:$B$505,SMALL(IF(Calculations!$AC$7:$AC$506&lt;&gt;"0",ROW($AQ$6:$AQ$505)-ROW(INDEX($AQ$6:$AQ$505,1,1))+1),AQ444),1),INDEX(AdressBook!$B$6:$B$505,SMALL(IF(Calculations!$AD$7:$AD$506&lt;&gt;0,ROW($AQ$6:$AQ$505)-ROW(INDEX($AQ$6:$AQ$505,1,1))+1),AQ444),1)),"")</f>
        <v/>
      </c>
      <c r="AT444" s="227" t="str">
        <f t="shared" si="74"/>
        <v/>
      </c>
      <c r="AV444" s="199"/>
      <c r="AW444" s="199"/>
    </row>
    <row r="445" spans="2:49" hidden="1" x14ac:dyDescent="0.25">
      <c r="B445" s="390" t="str">
        <f>IFERROR(IF(LEN(INDEX(PlansAndNotes!$B$6:$B$2005,ROW(A445)-ROW($B$3)))=0,"",INDEX(PlansAndNotes!$B$6:$B$2005,ROW(A445)-ROW($B$3))),"")</f>
        <v/>
      </c>
      <c r="C445" s="361" t="str">
        <f t="shared" si="66"/>
        <v/>
      </c>
      <c r="D445" s="361" t="str">
        <f>IFERROR(IF(LEN(C445)&gt;0,IF(LEN(INDEX(TasksList!$C$6:$C$1005,MATCH(C445,TasksList!$B$6:$B$1005,0),1))=0,"",INDEX(TasksList!$C$6:$C$1005,MATCH(C445,TasksList!$B$6:$B$1005,0),1)),""),"")</f>
        <v/>
      </c>
      <c r="E445" s="361" t="str">
        <f>IFERROR(IF(LEN(C445)&gt;0,IF(LEN(INDEX(TasksList!$F$6:$F$1005,MATCH(C445,TasksList!$B$6:$B$1005,0),1))=0,"not set!",INDEX(TasksList!$F$6:$F$1005,MATCH(C445,TasksList!$B$6:$B$1005,0),1)),""),"")</f>
        <v/>
      </c>
      <c r="F445" s="360" t="str">
        <f>IFERROR(IF(LEN(D445)&gt;0,IF(LEN(INDEX(AdressBook!$D$6:$D$25,MATCH(D445,AdressBook!$B$6:$B$25,0),1))=0,"",INDEX(AdressBook!$D$6:$D$25,MATCH(D445,AdressBook!$B$6:$B$25,0),1)),""),"")</f>
        <v/>
      </c>
      <c r="G445" s="361" t="str">
        <f>IFERROR(IF(LEN(INDEX(PlansAndNotes!$F$6:$F$2005,ROW(B445)-ROW($C$3)))=0,"",INDEX(PlansAndNotes!$F$6:$F$2005,ROW(B445)-ROW($C$3))),"")</f>
        <v/>
      </c>
      <c r="H445" s="361" t="str">
        <f>IFERROR(IF(LEN(C445)&gt;0,IF(LEN(INDEX(TasksList!$G$6:$G$1005,MATCH(C445,TasksList!$B$6:$B$1005,0),1))=0,"",INDEX(TasksList!$G$6:$G$1005,MATCH(C445,TasksList!$B$6:$B$1005,0),1)),""),"")</f>
        <v/>
      </c>
      <c r="I445" s="381"/>
      <c r="J445" s="402" t="str">
        <f>IF(LEN(INDEX(TasksList!$B$6:$B$1005,ROW(J442),1))=0,"",INDEX(TasksList!$B$6:$B$1005,ROW(J442),1)&amp;" - "&amp;INDEX(TasksList!$D$6:$D$1005,ROW(J442),1))</f>
        <v/>
      </c>
      <c r="K445" s="402"/>
      <c r="L445" s="399" t="str">
        <f t="array" ref="L445">IFERROR(INDEX($J$4:$J$1003,SMALL($K$4:$K$1003,ROW(L445)-3),1),"")</f>
        <v/>
      </c>
      <c r="M445" s="206"/>
      <c r="N445" s="362" t="str">
        <f>IFERROR(IF(LEN(INDEX(PlansAndNotes!$D$6:$D$4005,ROW(B445)-ROW($C$3)))=0,"",INDEX(PlansAndNotes!$D$6:$D$4005,ROW(B445)-ROW($C$3))),"")</f>
        <v/>
      </c>
      <c r="O445" s="165" t="str">
        <f t="shared" si="67"/>
        <v/>
      </c>
      <c r="P445" s="363" t="str">
        <f>IFERROR(IF(LEN(INDEX(PlansAndNotes!$E$6:$E$4005,ROW(B445)-ROW($C$3)))=0,"",INDEX(PlansAndNotes!$E$6:$E$4005,ROW(B445)-ROW($C$3))),"")</f>
        <v/>
      </c>
      <c r="Q445" s="363" t="str">
        <f>IFERROR(IF(LEN(INDEX(PlansAndNotes!$G$6:$G$4005,ROW(B445)-ROW($C$3)))=0,"",INDEX(PlansAndNotes!$G$6:$G$4005,ROW(B445)-ROW($C$3))),"")</f>
        <v/>
      </c>
      <c r="R445" s="361" t="str">
        <f>IFERROR(IF(LEN(D445)&gt;0,IF(LEN(INDEX(AdressBook!$C$6:$C$25,MATCH(D445,AdressBook!$B$6:$B$25,0),1))=0,"",INDEX(AdressBook!$C$6:$C$25,MATCH(D445,AdressBook!$B$6:$B$25,0),1)),""),"")</f>
        <v/>
      </c>
      <c r="S445" s="165">
        <f>IF(LEN(C445)&gt;0,IFERROR(IF(MATCH(C445,C446:$C$4004,0)&gt;0,-1,ROW(S445)-ROW($S$3)),ROW(S445)-ROW($S$3)),-1)</f>
        <v>-1</v>
      </c>
      <c r="T445" s="165">
        <f t="shared" si="68"/>
        <v>0</v>
      </c>
      <c r="U445" s="165" t="str">
        <f t="shared" si="69"/>
        <v/>
      </c>
      <c r="V445" s="165" t="str">
        <f>IFERROR(IF(OR(C445="",S445&lt;0),"",IF(SUBTOTAL(3,C445:C445)=0,-1,SUBTOTAL(3,$C$4:C445))),"")</f>
        <v/>
      </c>
      <c r="W445" s="156" t="str">
        <f t="array" ref="W445">IF(LEN(C445)&gt;0,IFERROR(IF(MATCH(C445,$C$3:$C444,0)&gt;0,N445-INDEX($N$3:N444,SUMPRODUCT(MAX(ROW($C$3:$C444)*(C445=$C$3:$C444)))-2,1),""),""),"")</f>
        <v/>
      </c>
      <c r="X445" s="156">
        <f t="shared" ca="1" si="70"/>
        <v>1</v>
      </c>
      <c r="Y445" s="156">
        <f t="shared" ca="1" si="71"/>
        <v>1</v>
      </c>
      <c r="AB445" s="406"/>
      <c r="AC445" s="380"/>
      <c r="AD445" s="380">
        <f t="shared" si="72"/>
        <v>0</v>
      </c>
      <c r="AQ445" s="165" t="str">
        <f t="shared" si="73"/>
        <v/>
      </c>
      <c r="AR445" s="167" t="str">
        <f t="array" ref="AR445" xml:space="preserve"> IFERROR( IF(OR(DATERANGE="All Data",DATERANGE=""), INDEX(Calculations!$AC$7:$AC$506,SMALL(IF(Calculations!$AC$7:$AC$506&lt;&gt;"0",ROW($AQ$6:$AQ$505)-ROW(INDEX($AQ$6:$AQ$505,1,1))+1),AQ445),1),INDEX(Calculations!$AD$7:$AD$506,SMALL(IF(Calculations!$AD$7:$AD$506&lt;&gt;0,ROW($AQ$6:$AQ$505)-ROW(INDEX($AQ$6:$AQ$505,1,1))+1),AQ445),1)),"")</f>
        <v/>
      </c>
      <c r="AS445" s="164" t="str">
        <f t="array" ref="AS445" xml:space="preserve"> IFERROR(IF(OR(DATERANGE="All Data",DATERANGE=""),INDEX(AdressBook!$B$6:$B$505,SMALL(IF(Calculations!$AC$7:$AC$506&lt;&gt;"0",ROW($AQ$6:$AQ$505)-ROW(INDEX($AQ$6:$AQ$505,1,1))+1),AQ445),1),INDEX(AdressBook!$B$6:$B$505,SMALL(IF(Calculations!$AD$7:$AD$506&lt;&gt;0,ROW($AQ$6:$AQ$505)-ROW(INDEX($AQ$6:$AQ$505,1,1))+1),AQ445),1)),"")</f>
        <v/>
      </c>
      <c r="AT445" s="227" t="str">
        <f t="shared" si="74"/>
        <v/>
      </c>
      <c r="AV445" s="199"/>
      <c r="AW445" s="199"/>
    </row>
    <row r="446" spans="2:49" hidden="1" x14ac:dyDescent="0.25">
      <c r="B446" s="390" t="str">
        <f>IFERROR(IF(LEN(INDEX(PlansAndNotes!$B$6:$B$2005,ROW(A446)-ROW($B$3)))=0,"",INDEX(PlansAndNotes!$B$6:$B$2005,ROW(A446)-ROW($B$3))),"")</f>
        <v/>
      </c>
      <c r="C446" s="361" t="str">
        <f t="shared" si="66"/>
        <v/>
      </c>
      <c r="D446" s="361" t="str">
        <f>IFERROR(IF(LEN(C446)&gt;0,IF(LEN(INDEX(TasksList!$C$6:$C$1005,MATCH(C446,TasksList!$B$6:$B$1005,0),1))=0,"",INDEX(TasksList!$C$6:$C$1005,MATCH(C446,TasksList!$B$6:$B$1005,0),1)),""),"")</f>
        <v/>
      </c>
      <c r="E446" s="361" t="str">
        <f>IFERROR(IF(LEN(C446)&gt;0,IF(LEN(INDEX(TasksList!$F$6:$F$1005,MATCH(C446,TasksList!$B$6:$B$1005,0),1))=0,"not set!",INDEX(TasksList!$F$6:$F$1005,MATCH(C446,TasksList!$B$6:$B$1005,0),1)),""),"")</f>
        <v/>
      </c>
      <c r="F446" s="360" t="str">
        <f>IFERROR(IF(LEN(D446)&gt;0,IF(LEN(INDEX(AdressBook!$D$6:$D$25,MATCH(D446,AdressBook!$B$6:$B$25,0),1))=0,"",INDEX(AdressBook!$D$6:$D$25,MATCH(D446,AdressBook!$B$6:$B$25,0),1)),""),"")</f>
        <v/>
      </c>
      <c r="G446" s="361" t="str">
        <f>IFERROR(IF(LEN(INDEX(PlansAndNotes!$F$6:$F$2005,ROW(B446)-ROW($C$3)))=0,"",INDEX(PlansAndNotes!$F$6:$F$2005,ROW(B446)-ROW($C$3))),"")</f>
        <v/>
      </c>
      <c r="H446" s="361" t="str">
        <f>IFERROR(IF(LEN(C446)&gt;0,IF(LEN(INDEX(TasksList!$G$6:$G$1005,MATCH(C446,TasksList!$B$6:$B$1005,0),1))=0,"",INDEX(TasksList!$G$6:$G$1005,MATCH(C446,TasksList!$B$6:$B$1005,0),1)),""),"")</f>
        <v/>
      </c>
      <c r="I446" s="381"/>
      <c r="J446" s="402" t="str">
        <f>IF(LEN(INDEX(TasksList!$B$6:$B$1005,ROW(J443),1))=0,"",INDEX(TasksList!$B$6:$B$1005,ROW(J443),1)&amp;" - "&amp;INDEX(TasksList!$D$6:$D$1005,ROW(J443),1))</f>
        <v/>
      </c>
      <c r="K446" s="402"/>
      <c r="L446" s="399" t="str">
        <f t="array" ref="L446">IFERROR(INDEX($J$4:$J$1003,SMALL($K$4:$K$1003,ROW(L446)-3),1),"")</f>
        <v/>
      </c>
      <c r="M446" s="206"/>
      <c r="N446" s="362" t="str">
        <f>IFERROR(IF(LEN(INDEX(PlansAndNotes!$D$6:$D$4005,ROW(B446)-ROW($C$3)))=0,"",INDEX(PlansAndNotes!$D$6:$D$4005,ROW(B446)-ROW($C$3))),"")</f>
        <v/>
      </c>
      <c r="O446" s="165" t="str">
        <f t="shared" si="67"/>
        <v/>
      </c>
      <c r="P446" s="363" t="str">
        <f>IFERROR(IF(LEN(INDEX(PlansAndNotes!$E$6:$E$4005,ROW(B446)-ROW($C$3)))=0,"",INDEX(PlansAndNotes!$E$6:$E$4005,ROW(B446)-ROW($C$3))),"")</f>
        <v/>
      </c>
      <c r="Q446" s="363" t="str">
        <f>IFERROR(IF(LEN(INDEX(PlansAndNotes!$G$6:$G$4005,ROW(B446)-ROW($C$3)))=0,"",INDEX(PlansAndNotes!$G$6:$G$4005,ROW(B446)-ROW($C$3))),"")</f>
        <v/>
      </c>
      <c r="R446" s="361" t="str">
        <f>IFERROR(IF(LEN(D446)&gt;0,IF(LEN(INDEX(AdressBook!$C$6:$C$25,MATCH(D446,AdressBook!$B$6:$B$25,0),1))=0,"",INDEX(AdressBook!$C$6:$C$25,MATCH(D446,AdressBook!$B$6:$B$25,0),1)),""),"")</f>
        <v/>
      </c>
      <c r="S446" s="165">
        <f>IF(LEN(C446)&gt;0,IFERROR(IF(MATCH(C446,C447:$C$4004,0)&gt;0,-1,ROW(S446)-ROW($S$3)),ROW(S446)-ROW($S$3)),-1)</f>
        <v>-1</v>
      </c>
      <c r="T446" s="165">
        <f t="shared" si="68"/>
        <v>0</v>
      </c>
      <c r="U446" s="165" t="str">
        <f t="shared" si="69"/>
        <v/>
      </c>
      <c r="V446" s="165" t="str">
        <f>IFERROR(IF(OR(C446="",S446&lt;0),"",IF(SUBTOTAL(3,C446:C446)=0,-1,SUBTOTAL(3,$C$4:C446))),"")</f>
        <v/>
      </c>
      <c r="W446" s="156" t="str">
        <f t="array" ref="W446">IF(LEN(C446)&gt;0,IFERROR(IF(MATCH(C446,$C$3:$C445,0)&gt;0,N446-INDEX($N$3:N445,SUMPRODUCT(MAX(ROW($C$3:$C445)*(C446=$C$3:$C445)))-2,1),""),""),"")</f>
        <v/>
      </c>
      <c r="X446" s="156">
        <f t="shared" ca="1" si="70"/>
        <v>1</v>
      </c>
      <c r="Y446" s="156">
        <f t="shared" ca="1" si="71"/>
        <v>1</v>
      </c>
      <c r="AB446" s="406"/>
      <c r="AC446" s="380"/>
      <c r="AD446" s="380">
        <f t="shared" si="72"/>
        <v>0</v>
      </c>
      <c r="AQ446" s="165" t="str">
        <f t="shared" si="73"/>
        <v/>
      </c>
      <c r="AR446" s="167" t="str">
        <f t="array" ref="AR446" xml:space="preserve"> IFERROR( IF(OR(DATERANGE="All Data",DATERANGE=""), INDEX(Calculations!$AC$7:$AC$506,SMALL(IF(Calculations!$AC$7:$AC$506&lt;&gt;"0",ROW($AQ$6:$AQ$505)-ROW(INDEX($AQ$6:$AQ$505,1,1))+1),AQ446),1),INDEX(Calculations!$AD$7:$AD$506,SMALL(IF(Calculations!$AD$7:$AD$506&lt;&gt;0,ROW($AQ$6:$AQ$505)-ROW(INDEX($AQ$6:$AQ$505,1,1))+1),AQ446),1)),"")</f>
        <v/>
      </c>
      <c r="AS446" s="164" t="str">
        <f t="array" ref="AS446" xml:space="preserve"> IFERROR(IF(OR(DATERANGE="All Data",DATERANGE=""),INDEX(AdressBook!$B$6:$B$505,SMALL(IF(Calculations!$AC$7:$AC$506&lt;&gt;"0",ROW($AQ$6:$AQ$505)-ROW(INDEX($AQ$6:$AQ$505,1,1))+1),AQ446),1),INDEX(AdressBook!$B$6:$B$505,SMALL(IF(Calculations!$AD$7:$AD$506&lt;&gt;0,ROW($AQ$6:$AQ$505)-ROW(INDEX($AQ$6:$AQ$505,1,1))+1),AQ446),1)),"")</f>
        <v/>
      </c>
      <c r="AT446" s="227" t="str">
        <f t="shared" si="74"/>
        <v/>
      </c>
      <c r="AV446" s="199"/>
      <c r="AW446" s="199"/>
    </row>
    <row r="447" spans="2:49" hidden="1" x14ac:dyDescent="0.25">
      <c r="B447" s="390" t="str">
        <f>IFERROR(IF(LEN(INDEX(PlansAndNotes!$B$6:$B$2005,ROW(A447)-ROW($B$3)))=0,"",INDEX(PlansAndNotes!$B$6:$B$2005,ROW(A447)-ROW($B$3))),"")</f>
        <v/>
      </c>
      <c r="C447" s="361" t="str">
        <f t="shared" si="66"/>
        <v/>
      </c>
      <c r="D447" s="361" t="str">
        <f>IFERROR(IF(LEN(C447)&gt;0,IF(LEN(INDEX(TasksList!$C$6:$C$1005,MATCH(C447,TasksList!$B$6:$B$1005,0),1))=0,"",INDEX(TasksList!$C$6:$C$1005,MATCH(C447,TasksList!$B$6:$B$1005,0),1)),""),"")</f>
        <v/>
      </c>
      <c r="E447" s="361" t="str">
        <f>IFERROR(IF(LEN(C447)&gt;0,IF(LEN(INDEX(TasksList!$F$6:$F$1005,MATCH(C447,TasksList!$B$6:$B$1005,0),1))=0,"not set!",INDEX(TasksList!$F$6:$F$1005,MATCH(C447,TasksList!$B$6:$B$1005,0),1)),""),"")</f>
        <v/>
      </c>
      <c r="F447" s="360" t="str">
        <f>IFERROR(IF(LEN(D447)&gt;0,IF(LEN(INDEX(AdressBook!$D$6:$D$25,MATCH(D447,AdressBook!$B$6:$B$25,0),1))=0,"",INDEX(AdressBook!$D$6:$D$25,MATCH(D447,AdressBook!$B$6:$B$25,0),1)),""),"")</f>
        <v/>
      </c>
      <c r="G447" s="361" t="str">
        <f>IFERROR(IF(LEN(INDEX(PlansAndNotes!$F$6:$F$2005,ROW(B447)-ROW($C$3)))=0,"",INDEX(PlansAndNotes!$F$6:$F$2005,ROW(B447)-ROW($C$3))),"")</f>
        <v/>
      </c>
      <c r="H447" s="361" t="str">
        <f>IFERROR(IF(LEN(C447)&gt;0,IF(LEN(INDEX(TasksList!$G$6:$G$1005,MATCH(C447,TasksList!$B$6:$B$1005,0),1))=0,"",INDEX(TasksList!$G$6:$G$1005,MATCH(C447,TasksList!$B$6:$B$1005,0),1)),""),"")</f>
        <v/>
      </c>
      <c r="I447" s="381"/>
      <c r="J447" s="402" t="str">
        <f>IF(LEN(INDEX(TasksList!$B$6:$B$1005,ROW(J444),1))=0,"",INDEX(TasksList!$B$6:$B$1005,ROW(J444),1)&amp;" - "&amp;INDEX(TasksList!$D$6:$D$1005,ROW(J444),1))</f>
        <v/>
      </c>
      <c r="K447" s="402"/>
      <c r="L447" s="399" t="str">
        <f t="array" ref="L447">IFERROR(INDEX($J$4:$J$1003,SMALL($K$4:$K$1003,ROW(L447)-3),1),"")</f>
        <v/>
      </c>
      <c r="M447" s="206"/>
      <c r="N447" s="362" t="str">
        <f>IFERROR(IF(LEN(INDEX(PlansAndNotes!$D$6:$D$4005,ROW(B447)-ROW($C$3)))=0,"",INDEX(PlansAndNotes!$D$6:$D$4005,ROW(B447)-ROW($C$3))),"")</f>
        <v/>
      </c>
      <c r="O447" s="165" t="str">
        <f t="shared" si="67"/>
        <v/>
      </c>
      <c r="P447" s="363" t="str">
        <f>IFERROR(IF(LEN(INDEX(PlansAndNotes!$E$6:$E$4005,ROW(B447)-ROW($C$3)))=0,"",INDEX(PlansAndNotes!$E$6:$E$4005,ROW(B447)-ROW($C$3))),"")</f>
        <v/>
      </c>
      <c r="Q447" s="363" t="str">
        <f>IFERROR(IF(LEN(INDEX(PlansAndNotes!$G$6:$G$4005,ROW(B447)-ROW($C$3)))=0,"",INDEX(PlansAndNotes!$G$6:$G$4005,ROW(B447)-ROW($C$3))),"")</f>
        <v/>
      </c>
      <c r="R447" s="361" t="str">
        <f>IFERROR(IF(LEN(D447)&gt;0,IF(LEN(INDEX(AdressBook!$C$6:$C$25,MATCH(D447,AdressBook!$B$6:$B$25,0),1))=0,"",INDEX(AdressBook!$C$6:$C$25,MATCH(D447,AdressBook!$B$6:$B$25,0),1)),""),"")</f>
        <v/>
      </c>
      <c r="S447" s="165">
        <f>IF(LEN(C447)&gt;0,IFERROR(IF(MATCH(C447,C448:$C$4004,0)&gt;0,-1,ROW(S447)-ROW($S$3)),ROW(S447)-ROW($S$3)),-1)</f>
        <v>-1</v>
      </c>
      <c r="T447" s="165">
        <f t="shared" si="68"/>
        <v>0</v>
      </c>
      <c r="U447" s="165" t="str">
        <f t="shared" si="69"/>
        <v/>
      </c>
      <c r="V447" s="165" t="str">
        <f>IFERROR(IF(OR(C447="",S447&lt;0),"",IF(SUBTOTAL(3,C447:C447)=0,-1,SUBTOTAL(3,$C$4:C447))),"")</f>
        <v/>
      </c>
      <c r="W447" s="156" t="str">
        <f t="array" ref="W447">IF(LEN(C447)&gt;0,IFERROR(IF(MATCH(C447,$C$3:$C446,0)&gt;0,N447-INDEX($N$3:N446,SUMPRODUCT(MAX(ROW($C$3:$C446)*(C447=$C$3:$C446)))-2,1),""),""),"")</f>
        <v/>
      </c>
      <c r="X447" s="156">
        <f t="shared" ca="1" si="70"/>
        <v>1</v>
      </c>
      <c r="Y447" s="156">
        <f t="shared" ca="1" si="71"/>
        <v>1</v>
      </c>
      <c r="AB447" s="406"/>
      <c r="AC447" s="380"/>
      <c r="AD447" s="380">
        <f t="shared" si="72"/>
        <v>0</v>
      </c>
      <c r="AQ447" s="165" t="str">
        <f t="shared" si="73"/>
        <v/>
      </c>
      <c r="AR447" s="167" t="str">
        <f t="array" ref="AR447" xml:space="preserve"> IFERROR( IF(OR(DATERANGE="All Data",DATERANGE=""), INDEX(Calculations!$AC$7:$AC$506,SMALL(IF(Calculations!$AC$7:$AC$506&lt;&gt;"0",ROW($AQ$6:$AQ$505)-ROW(INDEX($AQ$6:$AQ$505,1,1))+1),AQ447),1),INDEX(Calculations!$AD$7:$AD$506,SMALL(IF(Calculations!$AD$7:$AD$506&lt;&gt;0,ROW($AQ$6:$AQ$505)-ROW(INDEX($AQ$6:$AQ$505,1,1))+1),AQ447),1)),"")</f>
        <v/>
      </c>
      <c r="AS447" s="164" t="str">
        <f t="array" ref="AS447" xml:space="preserve"> IFERROR(IF(OR(DATERANGE="All Data",DATERANGE=""),INDEX(AdressBook!$B$6:$B$505,SMALL(IF(Calculations!$AC$7:$AC$506&lt;&gt;"0",ROW($AQ$6:$AQ$505)-ROW(INDEX($AQ$6:$AQ$505,1,1))+1),AQ447),1),INDEX(AdressBook!$B$6:$B$505,SMALL(IF(Calculations!$AD$7:$AD$506&lt;&gt;0,ROW($AQ$6:$AQ$505)-ROW(INDEX($AQ$6:$AQ$505,1,1))+1),AQ447),1)),"")</f>
        <v/>
      </c>
      <c r="AT447" s="227" t="str">
        <f t="shared" si="74"/>
        <v/>
      </c>
      <c r="AV447" s="199"/>
      <c r="AW447" s="199"/>
    </row>
    <row r="448" spans="2:49" hidden="1" x14ac:dyDescent="0.25">
      <c r="B448" s="390" t="str">
        <f>IFERROR(IF(LEN(INDEX(PlansAndNotes!$B$6:$B$2005,ROW(A448)-ROW($B$3)))=0,"",INDEX(PlansAndNotes!$B$6:$B$2005,ROW(A448)-ROW($B$3))),"")</f>
        <v/>
      </c>
      <c r="C448" s="361" t="str">
        <f t="shared" si="66"/>
        <v/>
      </c>
      <c r="D448" s="361" t="str">
        <f>IFERROR(IF(LEN(C448)&gt;0,IF(LEN(INDEX(TasksList!$C$6:$C$1005,MATCH(C448,TasksList!$B$6:$B$1005,0),1))=0,"",INDEX(TasksList!$C$6:$C$1005,MATCH(C448,TasksList!$B$6:$B$1005,0),1)),""),"")</f>
        <v/>
      </c>
      <c r="E448" s="361" t="str">
        <f>IFERROR(IF(LEN(C448)&gt;0,IF(LEN(INDEX(TasksList!$F$6:$F$1005,MATCH(C448,TasksList!$B$6:$B$1005,0),1))=0,"not set!",INDEX(TasksList!$F$6:$F$1005,MATCH(C448,TasksList!$B$6:$B$1005,0),1)),""),"")</f>
        <v/>
      </c>
      <c r="F448" s="360" t="str">
        <f>IFERROR(IF(LEN(D448)&gt;0,IF(LEN(INDEX(AdressBook!$D$6:$D$25,MATCH(D448,AdressBook!$B$6:$B$25,0),1))=0,"",INDEX(AdressBook!$D$6:$D$25,MATCH(D448,AdressBook!$B$6:$B$25,0),1)),""),"")</f>
        <v/>
      </c>
      <c r="G448" s="361" t="str">
        <f>IFERROR(IF(LEN(INDEX(PlansAndNotes!$F$6:$F$2005,ROW(B448)-ROW($C$3)))=0,"",INDEX(PlansAndNotes!$F$6:$F$2005,ROW(B448)-ROW($C$3))),"")</f>
        <v/>
      </c>
      <c r="H448" s="361" t="str">
        <f>IFERROR(IF(LEN(C448)&gt;0,IF(LEN(INDEX(TasksList!$G$6:$G$1005,MATCH(C448,TasksList!$B$6:$B$1005,0),1))=0,"",INDEX(TasksList!$G$6:$G$1005,MATCH(C448,TasksList!$B$6:$B$1005,0),1)),""),"")</f>
        <v/>
      </c>
      <c r="I448" s="381"/>
      <c r="J448" s="402" t="str">
        <f>IF(LEN(INDEX(TasksList!$B$6:$B$1005,ROW(J445),1))=0,"",INDEX(TasksList!$B$6:$B$1005,ROW(J445),1)&amp;" - "&amp;INDEX(TasksList!$D$6:$D$1005,ROW(J445),1))</f>
        <v/>
      </c>
      <c r="K448" s="402"/>
      <c r="L448" s="399" t="str">
        <f t="array" ref="L448">IFERROR(INDEX($J$4:$J$1003,SMALL($K$4:$K$1003,ROW(L448)-3),1),"")</f>
        <v/>
      </c>
      <c r="M448" s="206"/>
      <c r="N448" s="362" t="str">
        <f>IFERROR(IF(LEN(INDEX(PlansAndNotes!$D$6:$D$4005,ROW(B448)-ROW($C$3)))=0,"",INDEX(PlansAndNotes!$D$6:$D$4005,ROW(B448)-ROW($C$3))),"")</f>
        <v/>
      </c>
      <c r="O448" s="165" t="str">
        <f t="shared" si="67"/>
        <v/>
      </c>
      <c r="P448" s="363" t="str">
        <f>IFERROR(IF(LEN(INDEX(PlansAndNotes!$E$6:$E$4005,ROW(B448)-ROW($C$3)))=0,"",INDEX(PlansAndNotes!$E$6:$E$4005,ROW(B448)-ROW($C$3))),"")</f>
        <v/>
      </c>
      <c r="Q448" s="363" t="str">
        <f>IFERROR(IF(LEN(INDEX(PlansAndNotes!$G$6:$G$4005,ROW(B448)-ROW($C$3)))=0,"",INDEX(PlansAndNotes!$G$6:$G$4005,ROW(B448)-ROW($C$3))),"")</f>
        <v/>
      </c>
      <c r="R448" s="361" t="str">
        <f>IFERROR(IF(LEN(D448)&gt;0,IF(LEN(INDEX(AdressBook!$C$6:$C$25,MATCH(D448,AdressBook!$B$6:$B$25,0),1))=0,"",INDEX(AdressBook!$C$6:$C$25,MATCH(D448,AdressBook!$B$6:$B$25,0),1)),""),"")</f>
        <v/>
      </c>
      <c r="S448" s="165">
        <f>IF(LEN(C448)&gt;0,IFERROR(IF(MATCH(C448,C449:$C$4004,0)&gt;0,-1,ROW(S448)-ROW($S$3)),ROW(S448)-ROW($S$3)),-1)</f>
        <v>-1</v>
      </c>
      <c r="T448" s="165">
        <f t="shared" si="68"/>
        <v>0</v>
      </c>
      <c r="U448" s="165" t="str">
        <f t="shared" si="69"/>
        <v/>
      </c>
      <c r="V448" s="165" t="str">
        <f>IFERROR(IF(OR(C448="",S448&lt;0),"",IF(SUBTOTAL(3,C448:C448)=0,-1,SUBTOTAL(3,$C$4:C448))),"")</f>
        <v/>
      </c>
      <c r="W448" s="156" t="str">
        <f t="array" ref="W448">IF(LEN(C448)&gt;0,IFERROR(IF(MATCH(C448,$C$3:$C447,0)&gt;0,N448-INDEX($N$3:N447,SUMPRODUCT(MAX(ROW($C$3:$C447)*(C448=$C$3:$C447)))-2,1),""),""),"")</f>
        <v/>
      </c>
      <c r="X448" s="156">
        <f t="shared" ca="1" si="70"/>
        <v>1</v>
      </c>
      <c r="Y448" s="156">
        <f t="shared" ca="1" si="71"/>
        <v>1</v>
      </c>
      <c r="AB448" s="406"/>
      <c r="AC448" s="380"/>
      <c r="AD448" s="380">
        <f t="shared" si="72"/>
        <v>0</v>
      </c>
      <c r="AQ448" s="165" t="str">
        <f t="shared" si="73"/>
        <v/>
      </c>
      <c r="AR448" s="167" t="str">
        <f t="array" ref="AR448" xml:space="preserve"> IFERROR( IF(OR(DATERANGE="All Data",DATERANGE=""), INDEX(Calculations!$AC$7:$AC$506,SMALL(IF(Calculations!$AC$7:$AC$506&lt;&gt;"0",ROW($AQ$6:$AQ$505)-ROW(INDEX($AQ$6:$AQ$505,1,1))+1),AQ448),1),INDEX(Calculations!$AD$7:$AD$506,SMALL(IF(Calculations!$AD$7:$AD$506&lt;&gt;0,ROW($AQ$6:$AQ$505)-ROW(INDEX($AQ$6:$AQ$505,1,1))+1),AQ448),1)),"")</f>
        <v/>
      </c>
      <c r="AS448" s="164" t="str">
        <f t="array" ref="AS448" xml:space="preserve"> IFERROR(IF(OR(DATERANGE="All Data",DATERANGE=""),INDEX(AdressBook!$B$6:$B$505,SMALL(IF(Calculations!$AC$7:$AC$506&lt;&gt;"0",ROW($AQ$6:$AQ$505)-ROW(INDEX($AQ$6:$AQ$505,1,1))+1),AQ448),1),INDEX(AdressBook!$B$6:$B$505,SMALL(IF(Calculations!$AD$7:$AD$506&lt;&gt;0,ROW($AQ$6:$AQ$505)-ROW(INDEX($AQ$6:$AQ$505,1,1))+1),AQ448),1)),"")</f>
        <v/>
      </c>
      <c r="AT448" s="227" t="str">
        <f t="shared" si="74"/>
        <v/>
      </c>
      <c r="AV448" s="199"/>
      <c r="AW448" s="199"/>
    </row>
    <row r="449" spans="2:49" hidden="1" x14ac:dyDescent="0.25">
      <c r="B449" s="390" t="str">
        <f>IFERROR(IF(LEN(INDEX(PlansAndNotes!$B$6:$B$2005,ROW(A449)-ROW($B$3)))=0,"",INDEX(PlansAndNotes!$B$6:$B$2005,ROW(A449)-ROW($B$3))),"")</f>
        <v/>
      </c>
      <c r="C449" s="361" t="str">
        <f t="shared" si="66"/>
        <v/>
      </c>
      <c r="D449" s="361" t="str">
        <f>IFERROR(IF(LEN(C449)&gt;0,IF(LEN(INDEX(TasksList!$C$6:$C$1005,MATCH(C449,TasksList!$B$6:$B$1005,0),1))=0,"",INDEX(TasksList!$C$6:$C$1005,MATCH(C449,TasksList!$B$6:$B$1005,0),1)),""),"")</f>
        <v/>
      </c>
      <c r="E449" s="361" t="str">
        <f>IFERROR(IF(LEN(C449)&gt;0,IF(LEN(INDEX(TasksList!$F$6:$F$1005,MATCH(C449,TasksList!$B$6:$B$1005,0),1))=0,"not set!",INDEX(TasksList!$F$6:$F$1005,MATCH(C449,TasksList!$B$6:$B$1005,0),1)),""),"")</f>
        <v/>
      </c>
      <c r="F449" s="360" t="str">
        <f>IFERROR(IF(LEN(D449)&gt;0,IF(LEN(INDEX(AdressBook!$D$6:$D$25,MATCH(D449,AdressBook!$B$6:$B$25,0),1))=0,"",INDEX(AdressBook!$D$6:$D$25,MATCH(D449,AdressBook!$B$6:$B$25,0),1)),""),"")</f>
        <v/>
      </c>
      <c r="G449" s="361" t="str">
        <f>IFERROR(IF(LEN(INDEX(PlansAndNotes!$F$6:$F$2005,ROW(B449)-ROW($C$3)))=0,"",INDEX(PlansAndNotes!$F$6:$F$2005,ROW(B449)-ROW($C$3))),"")</f>
        <v/>
      </c>
      <c r="H449" s="361" t="str">
        <f>IFERROR(IF(LEN(C449)&gt;0,IF(LEN(INDEX(TasksList!$G$6:$G$1005,MATCH(C449,TasksList!$B$6:$B$1005,0),1))=0,"",INDEX(TasksList!$G$6:$G$1005,MATCH(C449,TasksList!$B$6:$B$1005,0),1)),""),"")</f>
        <v/>
      </c>
      <c r="I449" s="381"/>
      <c r="J449" s="402" t="str">
        <f>IF(LEN(INDEX(TasksList!$B$6:$B$1005,ROW(J446),1))=0,"",INDEX(TasksList!$B$6:$B$1005,ROW(J446),1)&amp;" - "&amp;INDEX(TasksList!$D$6:$D$1005,ROW(J446),1))</f>
        <v/>
      </c>
      <c r="K449" s="402"/>
      <c r="L449" s="399" t="str">
        <f t="array" ref="L449">IFERROR(INDEX($J$4:$J$1003,SMALL($K$4:$K$1003,ROW(L449)-3),1),"")</f>
        <v/>
      </c>
      <c r="M449" s="206"/>
      <c r="N449" s="362" t="str">
        <f>IFERROR(IF(LEN(INDEX(PlansAndNotes!$D$6:$D$4005,ROW(B449)-ROW($C$3)))=0,"",INDEX(PlansAndNotes!$D$6:$D$4005,ROW(B449)-ROW($C$3))),"")</f>
        <v/>
      </c>
      <c r="O449" s="165" t="str">
        <f t="shared" si="67"/>
        <v/>
      </c>
      <c r="P449" s="363" t="str">
        <f>IFERROR(IF(LEN(INDEX(PlansAndNotes!$E$6:$E$4005,ROW(B449)-ROW($C$3)))=0,"",INDEX(PlansAndNotes!$E$6:$E$4005,ROW(B449)-ROW($C$3))),"")</f>
        <v/>
      </c>
      <c r="Q449" s="363" t="str">
        <f>IFERROR(IF(LEN(INDEX(PlansAndNotes!$G$6:$G$4005,ROW(B449)-ROW($C$3)))=0,"",INDEX(PlansAndNotes!$G$6:$G$4005,ROW(B449)-ROW($C$3))),"")</f>
        <v/>
      </c>
      <c r="R449" s="361" t="str">
        <f>IFERROR(IF(LEN(D449)&gt;0,IF(LEN(INDEX(AdressBook!$C$6:$C$25,MATCH(D449,AdressBook!$B$6:$B$25,0),1))=0,"",INDEX(AdressBook!$C$6:$C$25,MATCH(D449,AdressBook!$B$6:$B$25,0),1)),""),"")</f>
        <v/>
      </c>
      <c r="S449" s="165">
        <f>IF(LEN(C449)&gt;0,IFERROR(IF(MATCH(C449,C450:$C$4004,0)&gt;0,-1,ROW(S449)-ROW($S$3)),ROW(S449)-ROW($S$3)),-1)</f>
        <v>-1</v>
      </c>
      <c r="T449" s="165">
        <f t="shared" si="68"/>
        <v>0</v>
      </c>
      <c r="U449" s="165" t="str">
        <f t="shared" si="69"/>
        <v/>
      </c>
      <c r="V449" s="165" t="str">
        <f>IFERROR(IF(OR(C449="",S449&lt;0),"",IF(SUBTOTAL(3,C449:C449)=0,-1,SUBTOTAL(3,$C$4:C449))),"")</f>
        <v/>
      </c>
      <c r="W449" s="156" t="str">
        <f t="array" ref="W449">IF(LEN(C449)&gt;0,IFERROR(IF(MATCH(C449,$C$3:$C448,0)&gt;0,N449-INDEX($N$3:N448,SUMPRODUCT(MAX(ROW($C$3:$C448)*(C449=$C$3:$C448)))-2,1),""),""),"")</f>
        <v/>
      </c>
      <c r="X449" s="156">
        <f t="shared" ca="1" si="70"/>
        <v>1</v>
      </c>
      <c r="Y449" s="156">
        <f t="shared" ca="1" si="71"/>
        <v>1</v>
      </c>
      <c r="AB449" s="406"/>
      <c r="AC449" s="380"/>
      <c r="AD449" s="380">
        <f t="shared" si="72"/>
        <v>0</v>
      </c>
      <c r="AQ449" s="165" t="str">
        <f t="shared" si="73"/>
        <v/>
      </c>
      <c r="AR449" s="167" t="str">
        <f t="array" ref="AR449" xml:space="preserve"> IFERROR( IF(OR(DATERANGE="All Data",DATERANGE=""), INDEX(Calculations!$AC$7:$AC$506,SMALL(IF(Calculations!$AC$7:$AC$506&lt;&gt;"0",ROW($AQ$6:$AQ$505)-ROW(INDEX($AQ$6:$AQ$505,1,1))+1),AQ449),1),INDEX(Calculations!$AD$7:$AD$506,SMALL(IF(Calculations!$AD$7:$AD$506&lt;&gt;0,ROW($AQ$6:$AQ$505)-ROW(INDEX($AQ$6:$AQ$505,1,1))+1),AQ449),1)),"")</f>
        <v/>
      </c>
      <c r="AS449" s="164" t="str">
        <f t="array" ref="AS449" xml:space="preserve"> IFERROR(IF(OR(DATERANGE="All Data",DATERANGE=""),INDEX(AdressBook!$B$6:$B$505,SMALL(IF(Calculations!$AC$7:$AC$506&lt;&gt;"0",ROW($AQ$6:$AQ$505)-ROW(INDEX($AQ$6:$AQ$505,1,1))+1),AQ449),1),INDEX(AdressBook!$B$6:$B$505,SMALL(IF(Calculations!$AD$7:$AD$506&lt;&gt;0,ROW($AQ$6:$AQ$505)-ROW(INDEX($AQ$6:$AQ$505,1,1))+1),AQ449),1)),"")</f>
        <v/>
      </c>
      <c r="AT449" s="227" t="str">
        <f t="shared" si="74"/>
        <v/>
      </c>
      <c r="AV449" s="199"/>
      <c r="AW449" s="199"/>
    </row>
    <row r="450" spans="2:49" hidden="1" x14ac:dyDescent="0.25">
      <c r="B450" s="390" t="str">
        <f>IFERROR(IF(LEN(INDEX(PlansAndNotes!$B$6:$B$2005,ROW(A450)-ROW($B$3)))=0,"",INDEX(PlansAndNotes!$B$6:$B$2005,ROW(A450)-ROW($B$3))),"")</f>
        <v/>
      </c>
      <c r="C450" s="361" t="str">
        <f t="shared" si="66"/>
        <v/>
      </c>
      <c r="D450" s="361" t="str">
        <f>IFERROR(IF(LEN(C450)&gt;0,IF(LEN(INDEX(TasksList!$C$6:$C$1005,MATCH(C450,TasksList!$B$6:$B$1005,0),1))=0,"",INDEX(TasksList!$C$6:$C$1005,MATCH(C450,TasksList!$B$6:$B$1005,0),1)),""),"")</f>
        <v/>
      </c>
      <c r="E450" s="361" t="str">
        <f>IFERROR(IF(LEN(C450)&gt;0,IF(LEN(INDEX(TasksList!$F$6:$F$1005,MATCH(C450,TasksList!$B$6:$B$1005,0),1))=0,"not set!",INDEX(TasksList!$F$6:$F$1005,MATCH(C450,TasksList!$B$6:$B$1005,0),1)),""),"")</f>
        <v/>
      </c>
      <c r="F450" s="360" t="str">
        <f>IFERROR(IF(LEN(D450)&gt;0,IF(LEN(INDEX(AdressBook!$D$6:$D$25,MATCH(D450,AdressBook!$B$6:$B$25,0),1))=0,"",INDEX(AdressBook!$D$6:$D$25,MATCH(D450,AdressBook!$B$6:$B$25,0),1)),""),"")</f>
        <v/>
      </c>
      <c r="G450" s="361" t="str">
        <f>IFERROR(IF(LEN(INDEX(PlansAndNotes!$F$6:$F$2005,ROW(B450)-ROW($C$3)))=0,"",INDEX(PlansAndNotes!$F$6:$F$2005,ROW(B450)-ROW($C$3))),"")</f>
        <v/>
      </c>
      <c r="H450" s="361" t="str">
        <f>IFERROR(IF(LEN(C450)&gt;0,IF(LEN(INDEX(TasksList!$G$6:$G$1005,MATCH(C450,TasksList!$B$6:$B$1005,0),1))=0,"",INDEX(TasksList!$G$6:$G$1005,MATCH(C450,TasksList!$B$6:$B$1005,0),1)),""),"")</f>
        <v/>
      </c>
      <c r="I450" s="381"/>
      <c r="J450" s="402" t="str">
        <f>IF(LEN(INDEX(TasksList!$B$6:$B$1005,ROW(J447),1))=0,"",INDEX(TasksList!$B$6:$B$1005,ROW(J447),1)&amp;" - "&amp;INDEX(TasksList!$D$6:$D$1005,ROW(J447),1))</f>
        <v/>
      </c>
      <c r="K450" s="402"/>
      <c r="L450" s="399" t="str">
        <f t="array" ref="L450">IFERROR(INDEX($J$4:$J$1003,SMALL($K$4:$K$1003,ROW(L450)-3),1),"")</f>
        <v/>
      </c>
      <c r="M450" s="206"/>
      <c r="N450" s="362" t="str">
        <f>IFERROR(IF(LEN(INDEX(PlansAndNotes!$D$6:$D$4005,ROW(B450)-ROW($C$3)))=0,"",INDEX(PlansAndNotes!$D$6:$D$4005,ROW(B450)-ROW($C$3))),"")</f>
        <v/>
      </c>
      <c r="O450" s="165" t="str">
        <f t="shared" si="67"/>
        <v/>
      </c>
      <c r="P450" s="363" t="str">
        <f>IFERROR(IF(LEN(INDEX(PlansAndNotes!$E$6:$E$4005,ROW(B450)-ROW($C$3)))=0,"",INDEX(PlansAndNotes!$E$6:$E$4005,ROW(B450)-ROW($C$3))),"")</f>
        <v/>
      </c>
      <c r="Q450" s="363" t="str">
        <f>IFERROR(IF(LEN(INDEX(PlansAndNotes!$G$6:$G$4005,ROW(B450)-ROW($C$3)))=0,"",INDEX(PlansAndNotes!$G$6:$G$4005,ROW(B450)-ROW($C$3))),"")</f>
        <v/>
      </c>
      <c r="R450" s="361" t="str">
        <f>IFERROR(IF(LEN(D450)&gt;0,IF(LEN(INDEX(AdressBook!$C$6:$C$25,MATCH(D450,AdressBook!$B$6:$B$25,0),1))=0,"",INDEX(AdressBook!$C$6:$C$25,MATCH(D450,AdressBook!$B$6:$B$25,0),1)),""),"")</f>
        <v/>
      </c>
      <c r="S450" s="165">
        <f>IF(LEN(C450)&gt;0,IFERROR(IF(MATCH(C450,C451:$C$4004,0)&gt;0,-1,ROW(S450)-ROW($S$3)),ROW(S450)-ROW($S$3)),-1)</f>
        <v>-1</v>
      </c>
      <c r="T450" s="165">
        <f t="shared" si="68"/>
        <v>0</v>
      </c>
      <c r="U450" s="165" t="str">
        <f t="shared" si="69"/>
        <v/>
      </c>
      <c r="V450" s="165" t="str">
        <f>IFERROR(IF(OR(C450="",S450&lt;0),"",IF(SUBTOTAL(3,C450:C450)=0,-1,SUBTOTAL(3,$C$4:C450))),"")</f>
        <v/>
      </c>
      <c r="W450" s="156" t="str">
        <f t="array" ref="W450">IF(LEN(C450)&gt;0,IFERROR(IF(MATCH(C450,$C$3:$C449,0)&gt;0,N450-INDEX($N$3:N449,SUMPRODUCT(MAX(ROW($C$3:$C449)*(C450=$C$3:$C449)))-2,1),""),""),"")</f>
        <v/>
      </c>
      <c r="X450" s="156">
        <f t="shared" ca="1" si="70"/>
        <v>1</v>
      </c>
      <c r="Y450" s="156">
        <f t="shared" ca="1" si="71"/>
        <v>1</v>
      </c>
      <c r="AB450" s="406"/>
      <c r="AC450" s="380"/>
      <c r="AD450" s="380">
        <f t="shared" si="72"/>
        <v>0</v>
      </c>
      <c r="AQ450" s="165" t="str">
        <f t="shared" si="73"/>
        <v/>
      </c>
      <c r="AR450" s="167" t="str">
        <f t="array" ref="AR450" xml:space="preserve"> IFERROR( IF(OR(DATERANGE="All Data",DATERANGE=""), INDEX(Calculations!$AC$7:$AC$506,SMALL(IF(Calculations!$AC$7:$AC$506&lt;&gt;"0",ROW($AQ$6:$AQ$505)-ROW(INDEX($AQ$6:$AQ$505,1,1))+1),AQ450),1),INDEX(Calculations!$AD$7:$AD$506,SMALL(IF(Calculations!$AD$7:$AD$506&lt;&gt;0,ROW($AQ$6:$AQ$505)-ROW(INDEX($AQ$6:$AQ$505,1,1))+1),AQ450),1)),"")</f>
        <v/>
      </c>
      <c r="AS450" s="164" t="str">
        <f t="array" ref="AS450" xml:space="preserve"> IFERROR(IF(OR(DATERANGE="All Data",DATERANGE=""),INDEX(AdressBook!$B$6:$B$505,SMALL(IF(Calculations!$AC$7:$AC$506&lt;&gt;"0",ROW($AQ$6:$AQ$505)-ROW(INDEX($AQ$6:$AQ$505,1,1))+1),AQ450),1),INDEX(AdressBook!$B$6:$B$505,SMALL(IF(Calculations!$AD$7:$AD$506&lt;&gt;0,ROW($AQ$6:$AQ$505)-ROW(INDEX($AQ$6:$AQ$505,1,1))+1),AQ450),1)),"")</f>
        <v/>
      </c>
      <c r="AT450" s="227" t="str">
        <f t="shared" si="74"/>
        <v/>
      </c>
      <c r="AV450" s="199"/>
      <c r="AW450" s="199"/>
    </row>
    <row r="451" spans="2:49" hidden="1" x14ac:dyDescent="0.25">
      <c r="B451" s="390" t="str">
        <f>IFERROR(IF(LEN(INDEX(PlansAndNotes!$B$6:$B$2005,ROW(A451)-ROW($B$3)))=0,"",INDEX(PlansAndNotes!$B$6:$B$2005,ROW(A451)-ROW($B$3))),"")</f>
        <v/>
      </c>
      <c r="C451" s="361" t="str">
        <f t="shared" si="66"/>
        <v/>
      </c>
      <c r="D451" s="361" t="str">
        <f>IFERROR(IF(LEN(C451)&gt;0,IF(LEN(INDEX(TasksList!$C$6:$C$1005,MATCH(C451,TasksList!$B$6:$B$1005,0),1))=0,"",INDEX(TasksList!$C$6:$C$1005,MATCH(C451,TasksList!$B$6:$B$1005,0),1)),""),"")</f>
        <v/>
      </c>
      <c r="E451" s="361" t="str">
        <f>IFERROR(IF(LEN(C451)&gt;0,IF(LEN(INDEX(TasksList!$F$6:$F$1005,MATCH(C451,TasksList!$B$6:$B$1005,0),1))=0,"not set!",INDEX(TasksList!$F$6:$F$1005,MATCH(C451,TasksList!$B$6:$B$1005,0),1)),""),"")</f>
        <v/>
      </c>
      <c r="F451" s="360" t="str">
        <f>IFERROR(IF(LEN(D451)&gt;0,IF(LEN(INDEX(AdressBook!$D$6:$D$25,MATCH(D451,AdressBook!$B$6:$B$25,0),1))=0,"",INDEX(AdressBook!$D$6:$D$25,MATCH(D451,AdressBook!$B$6:$B$25,0),1)),""),"")</f>
        <v/>
      </c>
      <c r="G451" s="361" t="str">
        <f>IFERROR(IF(LEN(INDEX(PlansAndNotes!$F$6:$F$2005,ROW(B451)-ROW($C$3)))=0,"",INDEX(PlansAndNotes!$F$6:$F$2005,ROW(B451)-ROW($C$3))),"")</f>
        <v/>
      </c>
      <c r="H451" s="361" t="str">
        <f>IFERROR(IF(LEN(C451)&gt;0,IF(LEN(INDEX(TasksList!$G$6:$G$1005,MATCH(C451,TasksList!$B$6:$B$1005,0),1))=0,"",INDEX(TasksList!$G$6:$G$1005,MATCH(C451,TasksList!$B$6:$B$1005,0),1)),""),"")</f>
        <v/>
      </c>
      <c r="I451" s="381"/>
      <c r="J451" s="402" t="str">
        <f>IF(LEN(INDEX(TasksList!$B$6:$B$1005,ROW(J448),1))=0,"",INDEX(TasksList!$B$6:$B$1005,ROW(J448),1)&amp;" - "&amp;INDEX(TasksList!$D$6:$D$1005,ROW(J448),1))</f>
        <v/>
      </c>
      <c r="K451" s="402"/>
      <c r="L451" s="399" t="str">
        <f t="array" ref="L451">IFERROR(INDEX($J$4:$J$1003,SMALL($K$4:$K$1003,ROW(L451)-3),1),"")</f>
        <v/>
      </c>
      <c r="M451" s="206"/>
      <c r="N451" s="362" t="str">
        <f>IFERROR(IF(LEN(INDEX(PlansAndNotes!$D$6:$D$4005,ROW(B451)-ROW($C$3)))=0,"",INDEX(PlansAndNotes!$D$6:$D$4005,ROW(B451)-ROW($C$3))),"")</f>
        <v/>
      </c>
      <c r="O451" s="165" t="str">
        <f t="shared" si="67"/>
        <v/>
      </c>
      <c r="P451" s="363" t="str">
        <f>IFERROR(IF(LEN(INDEX(PlansAndNotes!$E$6:$E$4005,ROW(B451)-ROW($C$3)))=0,"",INDEX(PlansAndNotes!$E$6:$E$4005,ROW(B451)-ROW($C$3))),"")</f>
        <v/>
      </c>
      <c r="Q451" s="363" t="str">
        <f>IFERROR(IF(LEN(INDEX(PlansAndNotes!$G$6:$G$4005,ROW(B451)-ROW($C$3)))=0,"",INDEX(PlansAndNotes!$G$6:$G$4005,ROW(B451)-ROW($C$3))),"")</f>
        <v/>
      </c>
      <c r="R451" s="361" t="str">
        <f>IFERROR(IF(LEN(D451)&gt;0,IF(LEN(INDEX(AdressBook!$C$6:$C$25,MATCH(D451,AdressBook!$B$6:$B$25,0),1))=0,"",INDEX(AdressBook!$C$6:$C$25,MATCH(D451,AdressBook!$B$6:$B$25,0),1)),""),"")</f>
        <v/>
      </c>
      <c r="S451" s="165">
        <f>IF(LEN(C451)&gt;0,IFERROR(IF(MATCH(C451,C452:$C$4004,0)&gt;0,-1,ROW(S451)-ROW($S$3)),ROW(S451)-ROW($S$3)),-1)</f>
        <v>-1</v>
      </c>
      <c r="T451" s="165">
        <f t="shared" si="68"/>
        <v>0</v>
      </c>
      <c r="U451" s="165" t="str">
        <f t="shared" si="69"/>
        <v/>
      </c>
      <c r="V451" s="165" t="str">
        <f>IFERROR(IF(OR(C451="",S451&lt;0),"",IF(SUBTOTAL(3,C451:C451)=0,-1,SUBTOTAL(3,$C$4:C451))),"")</f>
        <v/>
      </c>
      <c r="W451" s="156" t="str">
        <f t="array" ref="W451">IF(LEN(C451)&gt;0,IFERROR(IF(MATCH(C451,$C$3:$C450,0)&gt;0,N451-INDEX($N$3:N450,SUMPRODUCT(MAX(ROW($C$3:$C450)*(C451=$C$3:$C450)))-2,1),""),""),"")</f>
        <v/>
      </c>
      <c r="X451" s="156">
        <f t="shared" ca="1" si="70"/>
        <v>1</v>
      </c>
      <c r="Y451" s="156">
        <f t="shared" ca="1" si="71"/>
        <v>1</v>
      </c>
      <c r="AB451" s="406"/>
      <c r="AC451" s="380"/>
      <c r="AD451" s="380">
        <f t="shared" si="72"/>
        <v>0</v>
      </c>
      <c r="AQ451" s="165" t="str">
        <f t="shared" si="73"/>
        <v/>
      </c>
      <c r="AR451" s="167" t="str">
        <f t="array" ref="AR451" xml:space="preserve"> IFERROR( IF(OR(DATERANGE="All Data",DATERANGE=""), INDEX(Calculations!$AC$7:$AC$506,SMALL(IF(Calculations!$AC$7:$AC$506&lt;&gt;"0",ROW($AQ$6:$AQ$505)-ROW(INDEX($AQ$6:$AQ$505,1,1))+1),AQ451),1),INDEX(Calculations!$AD$7:$AD$506,SMALL(IF(Calculations!$AD$7:$AD$506&lt;&gt;0,ROW($AQ$6:$AQ$505)-ROW(INDEX($AQ$6:$AQ$505,1,1))+1),AQ451),1)),"")</f>
        <v/>
      </c>
      <c r="AS451" s="164" t="str">
        <f t="array" ref="AS451" xml:space="preserve"> IFERROR(IF(OR(DATERANGE="All Data",DATERANGE=""),INDEX(AdressBook!$B$6:$B$505,SMALL(IF(Calculations!$AC$7:$AC$506&lt;&gt;"0",ROW($AQ$6:$AQ$505)-ROW(INDEX($AQ$6:$AQ$505,1,1))+1),AQ451),1),INDEX(AdressBook!$B$6:$B$505,SMALL(IF(Calculations!$AD$7:$AD$506&lt;&gt;0,ROW($AQ$6:$AQ$505)-ROW(INDEX($AQ$6:$AQ$505,1,1))+1),AQ451),1)),"")</f>
        <v/>
      </c>
      <c r="AT451" s="227" t="str">
        <f t="shared" si="74"/>
        <v/>
      </c>
      <c r="AV451" s="199"/>
      <c r="AW451" s="199"/>
    </row>
    <row r="452" spans="2:49" hidden="1" x14ac:dyDescent="0.25">
      <c r="B452" s="390" t="str">
        <f>IFERROR(IF(LEN(INDEX(PlansAndNotes!$B$6:$B$2005,ROW(A452)-ROW($B$3)))=0,"",INDEX(PlansAndNotes!$B$6:$B$2005,ROW(A452)-ROW($B$3))),"")</f>
        <v/>
      </c>
      <c r="C452" s="361" t="str">
        <f t="shared" ref="C452:C515" si="75">IF(LEN(B452)&gt;0,LEFT(B452,SEARCH(" - ",B452)-1)*1,"")</f>
        <v/>
      </c>
      <c r="D452" s="361" t="str">
        <f>IFERROR(IF(LEN(C452)&gt;0,IF(LEN(INDEX(TasksList!$C$6:$C$1005,MATCH(C452,TasksList!$B$6:$B$1005,0),1))=0,"",INDEX(TasksList!$C$6:$C$1005,MATCH(C452,TasksList!$B$6:$B$1005,0),1)),""),"")</f>
        <v/>
      </c>
      <c r="E452" s="361" t="str">
        <f>IFERROR(IF(LEN(C452)&gt;0,IF(LEN(INDEX(TasksList!$F$6:$F$1005,MATCH(C452,TasksList!$B$6:$B$1005,0),1))=0,"not set!",INDEX(TasksList!$F$6:$F$1005,MATCH(C452,TasksList!$B$6:$B$1005,0),1)),""),"")</f>
        <v/>
      </c>
      <c r="F452" s="360" t="str">
        <f>IFERROR(IF(LEN(D452)&gt;0,IF(LEN(INDEX(AdressBook!$D$6:$D$25,MATCH(D452,AdressBook!$B$6:$B$25,0),1))=0,"",INDEX(AdressBook!$D$6:$D$25,MATCH(D452,AdressBook!$B$6:$B$25,0),1)),""),"")</f>
        <v/>
      </c>
      <c r="G452" s="361" t="str">
        <f>IFERROR(IF(LEN(INDEX(PlansAndNotes!$F$6:$F$2005,ROW(B452)-ROW($C$3)))=0,"",INDEX(PlansAndNotes!$F$6:$F$2005,ROW(B452)-ROW($C$3))),"")</f>
        <v/>
      </c>
      <c r="H452" s="361" t="str">
        <f>IFERROR(IF(LEN(C452)&gt;0,IF(LEN(INDEX(TasksList!$G$6:$G$1005,MATCH(C452,TasksList!$B$6:$B$1005,0),1))=0,"",INDEX(TasksList!$G$6:$G$1005,MATCH(C452,TasksList!$B$6:$B$1005,0),1)),""),"")</f>
        <v/>
      </c>
      <c r="I452" s="381"/>
      <c r="J452" s="402" t="str">
        <f>IF(LEN(INDEX(TasksList!$B$6:$B$1005,ROW(J449),1))=0,"",INDEX(TasksList!$B$6:$B$1005,ROW(J449),1)&amp;" - "&amp;INDEX(TasksList!$D$6:$D$1005,ROW(J449),1))</f>
        <v/>
      </c>
      <c r="K452" s="402"/>
      <c r="L452" s="399" t="str">
        <f t="array" ref="L452">IFERROR(INDEX($J$4:$J$1003,SMALL($K$4:$K$1003,ROW(L452)-3),1),"")</f>
        <v/>
      </c>
      <c r="M452" s="206"/>
      <c r="N452" s="362" t="str">
        <f>IFERROR(IF(LEN(INDEX(PlansAndNotes!$D$6:$D$4005,ROW(B452)-ROW($C$3)))=0,"",INDEX(PlansAndNotes!$D$6:$D$4005,ROW(B452)-ROW($C$3))),"")</f>
        <v/>
      </c>
      <c r="O452" s="165" t="str">
        <f t="shared" ref="O452:O515" si="76">IF(LEN(B452)&gt;0,RIGHT(B452,LEN(B452)-SEARCH(" - ",B452)-2),"")</f>
        <v/>
      </c>
      <c r="P452" s="363" t="str">
        <f>IFERROR(IF(LEN(INDEX(PlansAndNotes!$E$6:$E$4005,ROW(B452)-ROW($C$3)))=0,"",INDEX(PlansAndNotes!$E$6:$E$4005,ROW(B452)-ROW($C$3))),"")</f>
        <v/>
      </c>
      <c r="Q452" s="363" t="str">
        <f>IFERROR(IF(LEN(INDEX(PlansAndNotes!$G$6:$G$4005,ROW(B452)-ROW($C$3)))=0,"",INDEX(PlansAndNotes!$G$6:$G$4005,ROW(B452)-ROW($C$3))),"")</f>
        <v/>
      </c>
      <c r="R452" s="361" t="str">
        <f>IFERROR(IF(LEN(D452)&gt;0,IF(LEN(INDEX(AdressBook!$C$6:$C$25,MATCH(D452,AdressBook!$B$6:$B$25,0),1))=0,"",INDEX(AdressBook!$C$6:$C$25,MATCH(D452,AdressBook!$B$6:$B$25,0),1)),""),"")</f>
        <v/>
      </c>
      <c r="S452" s="165">
        <f>IF(LEN(C452)&gt;0,IFERROR(IF(MATCH(C452,C453:$C$4004,0)&gt;0,-1,ROW(S452)-ROW($S$3)),ROW(S452)-ROW($S$3)),-1)</f>
        <v>-1</v>
      </c>
      <c r="T452" s="165">
        <f t="shared" ref="T452:T515" si="77">IF(OR(taskRange="All tasks (all stages)",taskRange=""),ROW(T452)-ROW($T$3),IF(S452&gt;0,ROW(T452)-ROW($T$3),0))*IF(OR(calendarSalesmen="",calendarSalesmen="All salesmen"),1,IF(calendarSalesmen=G452,1,0))*IF(OR(calendarStage="",calendarStage="All Stages"),1,IF(calendarStage=P452,1,0))</f>
        <v>0</v>
      </c>
      <c r="U452" s="165" t="str">
        <f t="shared" ref="U452:U515" si="78">IF(S452&gt;0,P452,"")</f>
        <v/>
      </c>
      <c r="V452" s="165" t="str">
        <f>IFERROR(IF(OR(C452="",S452&lt;0),"",IF(SUBTOTAL(3,C452:C452)=0,-1,SUBTOTAL(3,$C$4:C452))),"")</f>
        <v/>
      </c>
      <c r="W452" s="156" t="str">
        <f t="array" ref="W452">IF(LEN(C452)&gt;0,IFERROR(IF(MATCH(C452,$C$3:$C451,0)&gt;0,N452-INDEX($N$3:N451,SUMPRODUCT(MAX(ROW($C$3:$C451)*(C452=$C$3:$C451)))-2,1),""),""),"")</f>
        <v/>
      </c>
      <c r="X452" s="156">
        <f t="shared" ca="1" si="70"/>
        <v>1</v>
      </c>
      <c r="Y452" s="156">
        <f t="shared" ca="1" si="71"/>
        <v>1</v>
      </c>
      <c r="AB452" s="406"/>
      <c r="AC452" s="380"/>
      <c r="AD452" s="380">
        <f t="shared" si="72"/>
        <v>0</v>
      </c>
      <c r="AQ452" s="165" t="str">
        <f t="shared" si="73"/>
        <v/>
      </c>
      <c r="AR452" s="167" t="str">
        <f t="array" ref="AR452" xml:space="preserve"> IFERROR( IF(OR(DATERANGE="All Data",DATERANGE=""), INDEX(Calculations!$AC$7:$AC$506,SMALL(IF(Calculations!$AC$7:$AC$506&lt;&gt;"0",ROW($AQ$6:$AQ$505)-ROW(INDEX($AQ$6:$AQ$505,1,1))+1),AQ452),1),INDEX(Calculations!$AD$7:$AD$506,SMALL(IF(Calculations!$AD$7:$AD$506&lt;&gt;0,ROW($AQ$6:$AQ$505)-ROW(INDEX($AQ$6:$AQ$505,1,1))+1),AQ452),1)),"")</f>
        <v/>
      </c>
      <c r="AS452" s="164" t="str">
        <f t="array" ref="AS452" xml:space="preserve"> IFERROR(IF(OR(DATERANGE="All Data",DATERANGE=""),INDEX(AdressBook!$B$6:$B$505,SMALL(IF(Calculations!$AC$7:$AC$506&lt;&gt;"0",ROW($AQ$6:$AQ$505)-ROW(INDEX($AQ$6:$AQ$505,1,1))+1),AQ452),1),INDEX(AdressBook!$B$6:$B$505,SMALL(IF(Calculations!$AD$7:$AD$506&lt;&gt;0,ROW($AQ$6:$AQ$505)-ROW(INDEX($AQ$6:$AQ$505,1,1))+1),AQ452),1)),"")</f>
        <v/>
      </c>
      <c r="AT452" s="227" t="str">
        <f t="shared" si="74"/>
        <v/>
      </c>
      <c r="AV452" s="199"/>
      <c r="AW452" s="199"/>
    </row>
    <row r="453" spans="2:49" hidden="1" x14ac:dyDescent="0.25">
      <c r="B453" s="390" t="str">
        <f>IFERROR(IF(LEN(INDEX(PlansAndNotes!$B$6:$B$2005,ROW(A453)-ROW($B$3)))=0,"",INDEX(PlansAndNotes!$B$6:$B$2005,ROW(A453)-ROW($B$3))),"")</f>
        <v/>
      </c>
      <c r="C453" s="361" t="str">
        <f t="shared" si="75"/>
        <v/>
      </c>
      <c r="D453" s="361" t="str">
        <f>IFERROR(IF(LEN(C453)&gt;0,IF(LEN(INDEX(TasksList!$C$6:$C$1005,MATCH(C453,TasksList!$B$6:$B$1005,0),1))=0,"",INDEX(TasksList!$C$6:$C$1005,MATCH(C453,TasksList!$B$6:$B$1005,0),1)),""),"")</f>
        <v/>
      </c>
      <c r="E453" s="361" t="str">
        <f>IFERROR(IF(LEN(C453)&gt;0,IF(LEN(INDEX(TasksList!$F$6:$F$1005,MATCH(C453,TasksList!$B$6:$B$1005,0),1))=0,"not set!",INDEX(TasksList!$F$6:$F$1005,MATCH(C453,TasksList!$B$6:$B$1005,0),1)),""),"")</f>
        <v/>
      </c>
      <c r="F453" s="360" t="str">
        <f>IFERROR(IF(LEN(D453)&gt;0,IF(LEN(INDEX(AdressBook!$D$6:$D$25,MATCH(D453,AdressBook!$B$6:$B$25,0),1))=0,"",INDEX(AdressBook!$D$6:$D$25,MATCH(D453,AdressBook!$B$6:$B$25,0),1)),""),"")</f>
        <v/>
      </c>
      <c r="G453" s="361" t="str">
        <f>IFERROR(IF(LEN(INDEX(PlansAndNotes!$F$6:$F$2005,ROW(B453)-ROW($C$3)))=0,"",INDEX(PlansAndNotes!$F$6:$F$2005,ROW(B453)-ROW($C$3))),"")</f>
        <v/>
      </c>
      <c r="H453" s="361" t="str">
        <f>IFERROR(IF(LEN(C453)&gt;0,IF(LEN(INDEX(TasksList!$G$6:$G$1005,MATCH(C453,TasksList!$B$6:$B$1005,0),1))=0,"",INDEX(TasksList!$G$6:$G$1005,MATCH(C453,TasksList!$B$6:$B$1005,0),1)),""),"")</f>
        <v/>
      </c>
      <c r="I453" s="381"/>
      <c r="J453" s="402" t="str">
        <f>IF(LEN(INDEX(TasksList!$B$6:$B$1005,ROW(J450),1))=0,"",INDEX(TasksList!$B$6:$B$1005,ROW(J450),1)&amp;" - "&amp;INDEX(TasksList!$D$6:$D$1005,ROW(J450),1))</f>
        <v/>
      </c>
      <c r="K453" s="402"/>
      <c r="L453" s="399" t="str">
        <f t="array" ref="L453">IFERROR(INDEX($J$4:$J$1003,SMALL($K$4:$K$1003,ROW(L453)-3),1),"")</f>
        <v/>
      </c>
      <c r="M453" s="206"/>
      <c r="N453" s="362" t="str">
        <f>IFERROR(IF(LEN(INDEX(PlansAndNotes!$D$6:$D$4005,ROW(B453)-ROW($C$3)))=0,"",INDEX(PlansAndNotes!$D$6:$D$4005,ROW(B453)-ROW($C$3))),"")</f>
        <v/>
      </c>
      <c r="O453" s="165" t="str">
        <f t="shared" si="76"/>
        <v/>
      </c>
      <c r="P453" s="363" t="str">
        <f>IFERROR(IF(LEN(INDEX(PlansAndNotes!$E$6:$E$4005,ROW(B453)-ROW($C$3)))=0,"",INDEX(PlansAndNotes!$E$6:$E$4005,ROW(B453)-ROW($C$3))),"")</f>
        <v/>
      </c>
      <c r="Q453" s="363" t="str">
        <f>IFERROR(IF(LEN(INDEX(PlansAndNotes!$G$6:$G$4005,ROW(B453)-ROW($C$3)))=0,"",INDEX(PlansAndNotes!$G$6:$G$4005,ROW(B453)-ROW($C$3))),"")</f>
        <v/>
      </c>
      <c r="R453" s="361" t="str">
        <f>IFERROR(IF(LEN(D453)&gt;0,IF(LEN(INDEX(AdressBook!$C$6:$C$25,MATCH(D453,AdressBook!$B$6:$B$25,0),1))=0,"",INDEX(AdressBook!$C$6:$C$25,MATCH(D453,AdressBook!$B$6:$B$25,0),1)),""),"")</f>
        <v/>
      </c>
      <c r="S453" s="165">
        <f>IF(LEN(C453)&gt;0,IFERROR(IF(MATCH(C453,C454:$C$4004,0)&gt;0,-1,ROW(S453)-ROW($S$3)),ROW(S453)-ROW($S$3)),-1)</f>
        <v>-1</v>
      </c>
      <c r="T453" s="165">
        <f t="shared" si="77"/>
        <v>0</v>
      </c>
      <c r="U453" s="165" t="str">
        <f t="shared" si="78"/>
        <v/>
      </c>
      <c r="V453" s="165" t="str">
        <f>IFERROR(IF(OR(C453="",S453&lt;0),"",IF(SUBTOTAL(3,C453:C453)=0,-1,SUBTOTAL(3,$C$4:C453))),"")</f>
        <v/>
      </c>
      <c r="W453" s="156" t="str">
        <f t="array" ref="W453">IF(LEN(C453)&gt;0,IFERROR(IF(MATCH(C453,$C$3:$C452,0)&gt;0,N453-INDEX($N$3:N452,SUMPRODUCT(MAX(ROW($C$3:$C452)*(C453=$C$3:$C452)))-2,1),""),""),"")</f>
        <v/>
      </c>
      <c r="X453" s="156">
        <f t="shared" ref="X453:X516" ca="1" si="79">IFERROR(IF($X$2="",1,IF(AND(N453&lt;=TODAY(),N453+$X$2&gt;=TODAY()),1,0)),"")</f>
        <v>1</v>
      </c>
      <c r="Y453" s="156">
        <f t="shared" ref="Y453:Y516" ca="1" si="80">IFERROR(IF($Y$2="",1,IF(AND(N453&lt;=TODAY(),N453+$Y$2&gt;=TODAY()),1,0)),"")</f>
        <v>1</v>
      </c>
      <c r="AB453" s="406"/>
      <c r="AC453" s="380"/>
      <c r="AD453" s="380">
        <f t="shared" si="72"/>
        <v>0</v>
      </c>
      <c r="AQ453" s="165" t="str">
        <f t="shared" si="73"/>
        <v/>
      </c>
      <c r="AR453" s="167" t="str">
        <f t="array" ref="AR453" xml:space="preserve"> IFERROR( IF(OR(DATERANGE="All Data",DATERANGE=""), INDEX(Calculations!$AC$7:$AC$506,SMALL(IF(Calculations!$AC$7:$AC$506&lt;&gt;"0",ROW($AQ$6:$AQ$505)-ROW(INDEX($AQ$6:$AQ$505,1,1))+1),AQ453),1),INDEX(Calculations!$AD$7:$AD$506,SMALL(IF(Calculations!$AD$7:$AD$506&lt;&gt;0,ROW($AQ$6:$AQ$505)-ROW(INDEX($AQ$6:$AQ$505,1,1))+1),AQ453),1)),"")</f>
        <v/>
      </c>
      <c r="AS453" s="164" t="str">
        <f t="array" ref="AS453" xml:space="preserve"> IFERROR(IF(OR(DATERANGE="All Data",DATERANGE=""),INDEX(AdressBook!$B$6:$B$505,SMALL(IF(Calculations!$AC$7:$AC$506&lt;&gt;"0",ROW($AQ$6:$AQ$505)-ROW(INDEX($AQ$6:$AQ$505,1,1))+1),AQ453),1),INDEX(AdressBook!$B$6:$B$505,SMALL(IF(Calculations!$AD$7:$AD$506&lt;&gt;0,ROW($AQ$6:$AQ$505)-ROW(INDEX($AQ$6:$AQ$505,1,1))+1),AQ453),1)),"")</f>
        <v/>
      </c>
      <c r="AT453" s="227" t="str">
        <f t="shared" si="74"/>
        <v/>
      </c>
      <c r="AV453" s="199"/>
      <c r="AW453" s="199"/>
    </row>
    <row r="454" spans="2:49" hidden="1" x14ac:dyDescent="0.25">
      <c r="B454" s="390" t="str">
        <f>IFERROR(IF(LEN(INDEX(PlansAndNotes!$B$6:$B$2005,ROW(A454)-ROW($B$3)))=0,"",INDEX(PlansAndNotes!$B$6:$B$2005,ROW(A454)-ROW($B$3))),"")</f>
        <v/>
      </c>
      <c r="C454" s="361" t="str">
        <f t="shared" si="75"/>
        <v/>
      </c>
      <c r="D454" s="361" t="str">
        <f>IFERROR(IF(LEN(C454)&gt;0,IF(LEN(INDEX(TasksList!$C$6:$C$1005,MATCH(C454,TasksList!$B$6:$B$1005,0),1))=0,"",INDEX(TasksList!$C$6:$C$1005,MATCH(C454,TasksList!$B$6:$B$1005,0),1)),""),"")</f>
        <v/>
      </c>
      <c r="E454" s="361" t="str">
        <f>IFERROR(IF(LEN(C454)&gt;0,IF(LEN(INDEX(TasksList!$F$6:$F$1005,MATCH(C454,TasksList!$B$6:$B$1005,0),1))=0,"not set!",INDEX(TasksList!$F$6:$F$1005,MATCH(C454,TasksList!$B$6:$B$1005,0),1)),""),"")</f>
        <v/>
      </c>
      <c r="F454" s="360" t="str">
        <f>IFERROR(IF(LEN(D454)&gt;0,IF(LEN(INDEX(AdressBook!$D$6:$D$25,MATCH(D454,AdressBook!$B$6:$B$25,0),1))=0,"",INDEX(AdressBook!$D$6:$D$25,MATCH(D454,AdressBook!$B$6:$B$25,0),1)),""),"")</f>
        <v/>
      </c>
      <c r="G454" s="361" t="str">
        <f>IFERROR(IF(LEN(INDEX(PlansAndNotes!$F$6:$F$2005,ROW(B454)-ROW($C$3)))=0,"",INDEX(PlansAndNotes!$F$6:$F$2005,ROW(B454)-ROW($C$3))),"")</f>
        <v/>
      </c>
      <c r="H454" s="361" t="str">
        <f>IFERROR(IF(LEN(C454)&gt;0,IF(LEN(INDEX(TasksList!$G$6:$G$1005,MATCH(C454,TasksList!$B$6:$B$1005,0),1))=0,"",INDEX(TasksList!$G$6:$G$1005,MATCH(C454,TasksList!$B$6:$B$1005,0),1)),""),"")</f>
        <v/>
      </c>
      <c r="I454" s="381"/>
      <c r="J454" s="402" t="str">
        <f>IF(LEN(INDEX(TasksList!$B$6:$B$1005,ROW(J451),1))=0,"",INDEX(TasksList!$B$6:$B$1005,ROW(J451),1)&amp;" - "&amp;INDEX(TasksList!$D$6:$D$1005,ROW(J451),1))</f>
        <v/>
      </c>
      <c r="K454" s="402"/>
      <c r="L454" s="399" t="str">
        <f t="array" ref="L454">IFERROR(INDEX($J$4:$J$1003,SMALL($K$4:$K$1003,ROW(L454)-3),1),"")</f>
        <v/>
      </c>
      <c r="M454" s="206"/>
      <c r="N454" s="362" t="str">
        <f>IFERROR(IF(LEN(INDEX(PlansAndNotes!$D$6:$D$4005,ROW(B454)-ROW($C$3)))=0,"",INDEX(PlansAndNotes!$D$6:$D$4005,ROW(B454)-ROW($C$3))),"")</f>
        <v/>
      </c>
      <c r="O454" s="165" t="str">
        <f t="shared" si="76"/>
        <v/>
      </c>
      <c r="P454" s="363" t="str">
        <f>IFERROR(IF(LEN(INDEX(PlansAndNotes!$E$6:$E$4005,ROW(B454)-ROW($C$3)))=0,"",INDEX(PlansAndNotes!$E$6:$E$4005,ROW(B454)-ROW($C$3))),"")</f>
        <v/>
      </c>
      <c r="Q454" s="363" t="str">
        <f>IFERROR(IF(LEN(INDEX(PlansAndNotes!$G$6:$G$4005,ROW(B454)-ROW($C$3)))=0,"",INDEX(PlansAndNotes!$G$6:$G$4005,ROW(B454)-ROW($C$3))),"")</f>
        <v/>
      </c>
      <c r="R454" s="361" t="str">
        <f>IFERROR(IF(LEN(D454)&gt;0,IF(LEN(INDEX(AdressBook!$C$6:$C$25,MATCH(D454,AdressBook!$B$6:$B$25,0),1))=0,"",INDEX(AdressBook!$C$6:$C$25,MATCH(D454,AdressBook!$B$6:$B$25,0),1)),""),"")</f>
        <v/>
      </c>
      <c r="S454" s="165">
        <f>IF(LEN(C454)&gt;0,IFERROR(IF(MATCH(C454,C455:$C$4004,0)&gt;0,-1,ROW(S454)-ROW($S$3)),ROW(S454)-ROW($S$3)),-1)</f>
        <v>-1</v>
      </c>
      <c r="T454" s="165">
        <f t="shared" si="77"/>
        <v>0</v>
      </c>
      <c r="U454" s="165" t="str">
        <f t="shared" si="78"/>
        <v/>
      </c>
      <c r="V454" s="165" t="str">
        <f>IFERROR(IF(OR(C454="",S454&lt;0),"",IF(SUBTOTAL(3,C454:C454)=0,-1,SUBTOTAL(3,$C$4:C454))),"")</f>
        <v/>
      </c>
      <c r="W454" s="156" t="str">
        <f t="array" ref="W454">IF(LEN(C454)&gt;0,IFERROR(IF(MATCH(C454,$C$3:$C453,0)&gt;0,N454-INDEX($N$3:N453,SUMPRODUCT(MAX(ROW($C$3:$C453)*(C454=$C$3:$C453)))-2,1),""),""),"")</f>
        <v/>
      </c>
      <c r="X454" s="156">
        <f t="shared" ca="1" si="79"/>
        <v>1</v>
      </c>
      <c r="Y454" s="156">
        <f t="shared" ca="1" si="80"/>
        <v>1</v>
      </c>
      <c r="AB454" s="406"/>
      <c r="AC454" s="380"/>
      <c r="AD454" s="380">
        <f t="shared" si="72"/>
        <v>0</v>
      </c>
      <c r="AQ454" s="165" t="str">
        <f t="shared" si="73"/>
        <v/>
      </c>
      <c r="AR454" s="167" t="str">
        <f t="array" ref="AR454" xml:space="preserve"> IFERROR( IF(OR(DATERANGE="All Data",DATERANGE=""), INDEX(Calculations!$AC$7:$AC$506,SMALL(IF(Calculations!$AC$7:$AC$506&lt;&gt;"0",ROW($AQ$6:$AQ$505)-ROW(INDEX($AQ$6:$AQ$505,1,1))+1),AQ454),1),INDEX(Calculations!$AD$7:$AD$506,SMALL(IF(Calculations!$AD$7:$AD$506&lt;&gt;0,ROW($AQ$6:$AQ$505)-ROW(INDEX($AQ$6:$AQ$505,1,1))+1),AQ454),1)),"")</f>
        <v/>
      </c>
      <c r="AS454" s="164" t="str">
        <f t="array" ref="AS454" xml:space="preserve"> IFERROR(IF(OR(DATERANGE="All Data",DATERANGE=""),INDEX(AdressBook!$B$6:$B$505,SMALL(IF(Calculations!$AC$7:$AC$506&lt;&gt;"0",ROW($AQ$6:$AQ$505)-ROW(INDEX($AQ$6:$AQ$505,1,1))+1),AQ454),1),INDEX(AdressBook!$B$6:$B$505,SMALL(IF(Calculations!$AD$7:$AD$506&lt;&gt;0,ROW($AQ$6:$AQ$505)-ROW(INDEX($AQ$6:$AQ$505,1,1))+1),AQ454),1)),"")</f>
        <v/>
      </c>
      <c r="AT454" s="227" t="str">
        <f t="shared" si="74"/>
        <v/>
      </c>
      <c r="AV454" s="199"/>
      <c r="AW454" s="199"/>
    </row>
    <row r="455" spans="2:49" hidden="1" x14ac:dyDescent="0.25">
      <c r="B455" s="390" t="str">
        <f>IFERROR(IF(LEN(INDEX(PlansAndNotes!$B$6:$B$2005,ROW(A455)-ROW($B$3)))=0,"",INDEX(PlansAndNotes!$B$6:$B$2005,ROW(A455)-ROW($B$3))),"")</f>
        <v/>
      </c>
      <c r="C455" s="361" t="str">
        <f t="shared" si="75"/>
        <v/>
      </c>
      <c r="D455" s="361" t="str">
        <f>IFERROR(IF(LEN(C455)&gt;0,IF(LEN(INDEX(TasksList!$C$6:$C$1005,MATCH(C455,TasksList!$B$6:$B$1005,0),1))=0,"",INDEX(TasksList!$C$6:$C$1005,MATCH(C455,TasksList!$B$6:$B$1005,0),1)),""),"")</f>
        <v/>
      </c>
      <c r="E455" s="361" t="str">
        <f>IFERROR(IF(LEN(C455)&gt;0,IF(LEN(INDEX(TasksList!$F$6:$F$1005,MATCH(C455,TasksList!$B$6:$B$1005,0),1))=0,"not set!",INDEX(TasksList!$F$6:$F$1005,MATCH(C455,TasksList!$B$6:$B$1005,0),1)),""),"")</f>
        <v/>
      </c>
      <c r="F455" s="360" t="str">
        <f>IFERROR(IF(LEN(D455)&gt;0,IF(LEN(INDEX(AdressBook!$D$6:$D$25,MATCH(D455,AdressBook!$B$6:$B$25,0),1))=0,"",INDEX(AdressBook!$D$6:$D$25,MATCH(D455,AdressBook!$B$6:$B$25,0),1)),""),"")</f>
        <v/>
      </c>
      <c r="G455" s="361" t="str">
        <f>IFERROR(IF(LEN(INDEX(PlansAndNotes!$F$6:$F$2005,ROW(B455)-ROW($C$3)))=0,"",INDEX(PlansAndNotes!$F$6:$F$2005,ROW(B455)-ROW($C$3))),"")</f>
        <v/>
      </c>
      <c r="H455" s="361" t="str">
        <f>IFERROR(IF(LEN(C455)&gt;0,IF(LEN(INDEX(TasksList!$G$6:$G$1005,MATCH(C455,TasksList!$B$6:$B$1005,0),1))=0,"",INDEX(TasksList!$G$6:$G$1005,MATCH(C455,TasksList!$B$6:$B$1005,0),1)),""),"")</f>
        <v/>
      </c>
      <c r="I455" s="381"/>
      <c r="J455" s="402" t="str">
        <f>IF(LEN(INDEX(TasksList!$B$6:$B$1005,ROW(J452),1))=0,"",INDEX(TasksList!$B$6:$B$1005,ROW(J452),1)&amp;" - "&amp;INDEX(TasksList!$D$6:$D$1005,ROW(J452),1))</f>
        <v/>
      </c>
      <c r="K455" s="402"/>
      <c r="L455" s="399" t="str">
        <f t="array" ref="L455">IFERROR(INDEX($J$4:$J$1003,SMALL($K$4:$K$1003,ROW(L455)-3),1),"")</f>
        <v/>
      </c>
      <c r="M455" s="206"/>
      <c r="N455" s="362" t="str">
        <f>IFERROR(IF(LEN(INDEX(PlansAndNotes!$D$6:$D$4005,ROW(B455)-ROW($C$3)))=0,"",INDEX(PlansAndNotes!$D$6:$D$4005,ROW(B455)-ROW($C$3))),"")</f>
        <v/>
      </c>
      <c r="O455" s="165" t="str">
        <f t="shared" si="76"/>
        <v/>
      </c>
      <c r="P455" s="363" t="str">
        <f>IFERROR(IF(LEN(INDEX(PlansAndNotes!$E$6:$E$4005,ROW(B455)-ROW($C$3)))=0,"",INDEX(PlansAndNotes!$E$6:$E$4005,ROW(B455)-ROW($C$3))),"")</f>
        <v/>
      </c>
      <c r="Q455" s="363" t="str">
        <f>IFERROR(IF(LEN(INDEX(PlansAndNotes!$G$6:$G$4005,ROW(B455)-ROW($C$3)))=0,"",INDEX(PlansAndNotes!$G$6:$G$4005,ROW(B455)-ROW($C$3))),"")</f>
        <v/>
      </c>
      <c r="R455" s="361" t="str">
        <f>IFERROR(IF(LEN(D455)&gt;0,IF(LEN(INDEX(AdressBook!$C$6:$C$25,MATCH(D455,AdressBook!$B$6:$B$25,0),1))=0,"",INDEX(AdressBook!$C$6:$C$25,MATCH(D455,AdressBook!$B$6:$B$25,0),1)),""),"")</f>
        <v/>
      </c>
      <c r="S455" s="165">
        <f>IF(LEN(C455)&gt;0,IFERROR(IF(MATCH(C455,C456:$C$4004,0)&gt;0,-1,ROW(S455)-ROW($S$3)),ROW(S455)-ROW($S$3)),-1)</f>
        <v>-1</v>
      </c>
      <c r="T455" s="165">
        <f t="shared" si="77"/>
        <v>0</v>
      </c>
      <c r="U455" s="165" t="str">
        <f t="shared" si="78"/>
        <v/>
      </c>
      <c r="V455" s="165" t="str">
        <f>IFERROR(IF(OR(C455="",S455&lt;0),"",IF(SUBTOTAL(3,C455:C455)=0,-1,SUBTOTAL(3,$C$4:C455))),"")</f>
        <v/>
      </c>
      <c r="W455" s="156" t="str">
        <f t="array" ref="W455">IF(LEN(C455)&gt;0,IFERROR(IF(MATCH(C455,$C$3:$C454,0)&gt;0,N455-INDEX($N$3:N454,SUMPRODUCT(MAX(ROW($C$3:$C454)*(C455=$C$3:$C454)))-2,1),""),""),"")</f>
        <v/>
      </c>
      <c r="X455" s="156">
        <f t="shared" ca="1" si="79"/>
        <v>1</v>
      </c>
      <c r="Y455" s="156">
        <f t="shared" ca="1" si="80"/>
        <v>1</v>
      </c>
      <c r="AB455" s="406"/>
      <c r="AC455" s="380"/>
      <c r="AD455" s="380">
        <f t="shared" ref="AD455:AD506" si="81">IF(OR(selectTask="All tasks",selectTask=""),COUNTIFS($D$4:$D$4005,AB455,$S$4:$S$4005,"&gt;0",$X$4:$X$4005,1),IF(selectTask="Open",COUNTIFS($D$4:$D$4005,AB455,$S$4:$S$4005,"&gt;0",$X$4:$X$4005,1,$H$4:$H$4005,"Open"),COUNTIFS($D$4:$D$4005,AB455,$S$4:$S$4005,"&gt;0",$X$4:$X$4005,1,$H$4:$H$4005,"Closed")))</f>
        <v>0</v>
      </c>
      <c r="AQ455" s="165" t="str">
        <f t="shared" ref="AQ455:AQ505" si="82">IFERROR(IF(AQ454+1&gt;COUNTTASK,"",AQ454+1),"")</f>
        <v/>
      </c>
      <c r="AR455" s="167" t="str">
        <f t="array" ref="AR455" xml:space="preserve"> IFERROR( IF(OR(DATERANGE="All Data",DATERANGE=""), INDEX(Calculations!$AC$7:$AC$506,SMALL(IF(Calculations!$AC$7:$AC$506&lt;&gt;"0",ROW($AQ$6:$AQ$505)-ROW(INDEX($AQ$6:$AQ$505,1,1))+1),AQ455),1),INDEX(Calculations!$AD$7:$AD$506,SMALL(IF(Calculations!$AD$7:$AD$506&lt;&gt;0,ROW($AQ$6:$AQ$505)-ROW(INDEX($AQ$6:$AQ$505,1,1))+1),AQ455),1)),"")</f>
        <v/>
      </c>
      <c r="AS455" s="164" t="str">
        <f t="array" ref="AS455" xml:space="preserve"> IFERROR(IF(OR(DATERANGE="All Data",DATERANGE=""),INDEX(AdressBook!$B$6:$B$505,SMALL(IF(Calculations!$AC$7:$AC$506&lt;&gt;"0",ROW($AQ$6:$AQ$505)-ROW(INDEX($AQ$6:$AQ$505,1,1))+1),AQ455),1),INDEX(AdressBook!$B$6:$B$505,SMALL(IF(Calculations!$AD$7:$AD$506&lt;&gt;0,ROW($AQ$6:$AQ$505)-ROW(INDEX($AQ$6:$AQ$505,1,1))+1),AQ455),1)),"")</f>
        <v/>
      </c>
      <c r="AT455" s="227" t="str">
        <f t="shared" ref="AT455:AT505" si="83">IF(LEN(AS455)&gt;18,TRIM(LEFT(AS455,15))&amp;"…",AS455)</f>
        <v/>
      </c>
      <c r="AV455" s="199"/>
      <c r="AW455" s="199"/>
    </row>
    <row r="456" spans="2:49" hidden="1" x14ac:dyDescent="0.25">
      <c r="B456" s="390" t="str">
        <f>IFERROR(IF(LEN(INDEX(PlansAndNotes!$B$6:$B$2005,ROW(A456)-ROW($B$3)))=0,"",INDEX(PlansAndNotes!$B$6:$B$2005,ROW(A456)-ROW($B$3))),"")</f>
        <v/>
      </c>
      <c r="C456" s="361" t="str">
        <f t="shared" si="75"/>
        <v/>
      </c>
      <c r="D456" s="361" t="str">
        <f>IFERROR(IF(LEN(C456)&gt;0,IF(LEN(INDEX(TasksList!$C$6:$C$1005,MATCH(C456,TasksList!$B$6:$B$1005,0),1))=0,"",INDEX(TasksList!$C$6:$C$1005,MATCH(C456,TasksList!$B$6:$B$1005,0),1)),""),"")</f>
        <v/>
      </c>
      <c r="E456" s="361" t="str">
        <f>IFERROR(IF(LEN(C456)&gt;0,IF(LEN(INDEX(TasksList!$F$6:$F$1005,MATCH(C456,TasksList!$B$6:$B$1005,0),1))=0,"not set!",INDEX(TasksList!$F$6:$F$1005,MATCH(C456,TasksList!$B$6:$B$1005,0),1)),""),"")</f>
        <v/>
      </c>
      <c r="F456" s="360" t="str">
        <f>IFERROR(IF(LEN(D456)&gt;0,IF(LEN(INDEX(AdressBook!$D$6:$D$25,MATCH(D456,AdressBook!$B$6:$B$25,0),1))=0,"",INDEX(AdressBook!$D$6:$D$25,MATCH(D456,AdressBook!$B$6:$B$25,0),1)),""),"")</f>
        <v/>
      </c>
      <c r="G456" s="361" t="str">
        <f>IFERROR(IF(LEN(INDEX(PlansAndNotes!$F$6:$F$2005,ROW(B456)-ROW($C$3)))=0,"",INDEX(PlansAndNotes!$F$6:$F$2005,ROW(B456)-ROW($C$3))),"")</f>
        <v/>
      </c>
      <c r="H456" s="361" t="str">
        <f>IFERROR(IF(LEN(C456)&gt;0,IF(LEN(INDEX(TasksList!$G$6:$G$1005,MATCH(C456,TasksList!$B$6:$B$1005,0),1))=0,"",INDEX(TasksList!$G$6:$G$1005,MATCH(C456,TasksList!$B$6:$B$1005,0),1)),""),"")</f>
        <v/>
      </c>
      <c r="I456" s="381"/>
      <c r="J456" s="402" t="str">
        <f>IF(LEN(INDEX(TasksList!$B$6:$B$1005,ROW(J453),1))=0,"",INDEX(TasksList!$B$6:$B$1005,ROW(J453),1)&amp;" - "&amp;INDEX(TasksList!$D$6:$D$1005,ROW(J453),1))</f>
        <v/>
      </c>
      <c r="K456" s="402"/>
      <c r="L456" s="399" t="str">
        <f t="array" ref="L456">IFERROR(INDEX($J$4:$J$1003,SMALL($K$4:$K$1003,ROW(L456)-3),1),"")</f>
        <v/>
      </c>
      <c r="M456" s="206"/>
      <c r="N456" s="362" t="str">
        <f>IFERROR(IF(LEN(INDEX(PlansAndNotes!$D$6:$D$4005,ROW(B456)-ROW($C$3)))=0,"",INDEX(PlansAndNotes!$D$6:$D$4005,ROW(B456)-ROW($C$3))),"")</f>
        <v/>
      </c>
      <c r="O456" s="165" t="str">
        <f t="shared" si="76"/>
        <v/>
      </c>
      <c r="P456" s="363" t="str">
        <f>IFERROR(IF(LEN(INDEX(PlansAndNotes!$E$6:$E$4005,ROW(B456)-ROW($C$3)))=0,"",INDEX(PlansAndNotes!$E$6:$E$4005,ROW(B456)-ROW($C$3))),"")</f>
        <v/>
      </c>
      <c r="Q456" s="363" t="str">
        <f>IFERROR(IF(LEN(INDEX(PlansAndNotes!$G$6:$G$4005,ROW(B456)-ROW($C$3)))=0,"",INDEX(PlansAndNotes!$G$6:$G$4005,ROW(B456)-ROW($C$3))),"")</f>
        <v/>
      </c>
      <c r="R456" s="361" t="str">
        <f>IFERROR(IF(LEN(D456)&gt;0,IF(LEN(INDEX(AdressBook!$C$6:$C$25,MATCH(D456,AdressBook!$B$6:$B$25,0),1))=0,"",INDEX(AdressBook!$C$6:$C$25,MATCH(D456,AdressBook!$B$6:$B$25,0),1)),""),"")</f>
        <v/>
      </c>
      <c r="S456" s="165">
        <f>IF(LEN(C456)&gt;0,IFERROR(IF(MATCH(C456,C457:$C$4004,0)&gt;0,-1,ROW(S456)-ROW($S$3)),ROW(S456)-ROW($S$3)),-1)</f>
        <v>-1</v>
      </c>
      <c r="T456" s="165">
        <f t="shared" si="77"/>
        <v>0</v>
      </c>
      <c r="U456" s="165" t="str">
        <f t="shared" si="78"/>
        <v/>
      </c>
      <c r="V456" s="165" t="str">
        <f>IFERROR(IF(OR(C456="",S456&lt;0),"",IF(SUBTOTAL(3,C456:C456)=0,-1,SUBTOTAL(3,$C$4:C456))),"")</f>
        <v/>
      </c>
      <c r="W456" s="156" t="str">
        <f t="array" ref="W456">IF(LEN(C456)&gt;0,IFERROR(IF(MATCH(C456,$C$3:$C455,0)&gt;0,N456-INDEX($N$3:N455,SUMPRODUCT(MAX(ROW($C$3:$C455)*(C456=$C$3:$C455)))-2,1),""),""),"")</f>
        <v/>
      </c>
      <c r="X456" s="156">
        <f t="shared" ca="1" si="79"/>
        <v>1</v>
      </c>
      <c r="Y456" s="156">
        <f t="shared" ca="1" si="80"/>
        <v>1</v>
      </c>
      <c r="AB456" s="406"/>
      <c r="AC456" s="380"/>
      <c r="AD456" s="380">
        <f t="shared" si="81"/>
        <v>0</v>
      </c>
      <c r="AQ456" s="165" t="str">
        <f t="shared" si="82"/>
        <v/>
      </c>
      <c r="AR456" s="167" t="str">
        <f t="array" ref="AR456" xml:space="preserve"> IFERROR( IF(OR(DATERANGE="All Data",DATERANGE=""), INDEX(Calculations!$AC$7:$AC$506,SMALL(IF(Calculations!$AC$7:$AC$506&lt;&gt;"0",ROW($AQ$6:$AQ$505)-ROW(INDEX($AQ$6:$AQ$505,1,1))+1),AQ456),1),INDEX(Calculations!$AD$7:$AD$506,SMALL(IF(Calculations!$AD$7:$AD$506&lt;&gt;0,ROW($AQ$6:$AQ$505)-ROW(INDEX($AQ$6:$AQ$505,1,1))+1),AQ456),1)),"")</f>
        <v/>
      </c>
      <c r="AS456" s="164" t="str">
        <f t="array" ref="AS456" xml:space="preserve"> IFERROR(IF(OR(DATERANGE="All Data",DATERANGE=""),INDEX(AdressBook!$B$6:$B$505,SMALL(IF(Calculations!$AC$7:$AC$506&lt;&gt;"0",ROW($AQ$6:$AQ$505)-ROW(INDEX($AQ$6:$AQ$505,1,1))+1),AQ456),1),INDEX(AdressBook!$B$6:$B$505,SMALL(IF(Calculations!$AD$7:$AD$506&lt;&gt;0,ROW($AQ$6:$AQ$505)-ROW(INDEX($AQ$6:$AQ$505,1,1))+1),AQ456),1)),"")</f>
        <v/>
      </c>
      <c r="AT456" s="227" t="str">
        <f t="shared" si="83"/>
        <v/>
      </c>
      <c r="AV456" s="199"/>
      <c r="AW456" s="199"/>
    </row>
    <row r="457" spans="2:49" hidden="1" x14ac:dyDescent="0.25">
      <c r="B457" s="390" t="str">
        <f>IFERROR(IF(LEN(INDEX(PlansAndNotes!$B$6:$B$2005,ROW(A457)-ROW($B$3)))=0,"",INDEX(PlansAndNotes!$B$6:$B$2005,ROW(A457)-ROW($B$3))),"")</f>
        <v/>
      </c>
      <c r="C457" s="361" t="str">
        <f t="shared" si="75"/>
        <v/>
      </c>
      <c r="D457" s="361" t="str">
        <f>IFERROR(IF(LEN(C457)&gt;0,IF(LEN(INDEX(TasksList!$C$6:$C$1005,MATCH(C457,TasksList!$B$6:$B$1005,0),1))=0,"",INDEX(TasksList!$C$6:$C$1005,MATCH(C457,TasksList!$B$6:$B$1005,0),1)),""),"")</f>
        <v/>
      </c>
      <c r="E457" s="361" t="str">
        <f>IFERROR(IF(LEN(C457)&gt;0,IF(LEN(INDEX(TasksList!$F$6:$F$1005,MATCH(C457,TasksList!$B$6:$B$1005,0),1))=0,"not set!",INDEX(TasksList!$F$6:$F$1005,MATCH(C457,TasksList!$B$6:$B$1005,0),1)),""),"")</f>
        <v/>
      </c>
      <c r="F457" s="360" t="str">
        <f>IFERROR(IF(LEN(D457)&gt;0,IF(LEN(INDEX(AdressBook!$D$6:$D$25,MATCH(D457,AdressBook!$B$6:$B$25,0),1))=0,"",INDEX(AdressBook!$D$6:$D$25,MATCH(D457,AdressBook!$B$6:$B$25,0),1)),""),"")</f>
        <v/>
      </c>
      <c r="G457" s="361" t="str">
        <f>IFERROR(IF(LEN(INDEX(PlansAndNotes!$F$6:$F$2005,ROW(B457)-ROW($C$3)))=0,"",INDEX(PlansAndNotes!$F$6:$F$2005,ROW(B457)-ROW($C$3))),"")</f>
        <v/>
      </c>
      <c r="H457" s="361" t="str">
        <f>IFERROR(IF(LEN(C457)&gt;0,IF(LEN(INDEX(TasksList!$G$6:$G$1005,MATCH(C457,TasksList!$B$6:$B$1005,0),1))=0,"",INDEX(TasksList!$G$6:$G$1005,MATCH(C457,TasksList!$B$6:$B$1005,0),1)),""),"")</f>
        <v/>
      </c>
      <c r="I457" s="381"/>
      <c r="J457" s="402" t="str">
        <f>IF(LEN(INDEX(TasksList!$B$6:$B$1005,ROW(J454),1))=0,"",INDEX(TasksList!$B$6:$B$1005,ROW(J454),1)&amp;" - "&amp;INDEX(TasksList!$D$6:$D$1005,ROW(J454),1))</f>
        <v/>
      </c>
      <c r="K457" s="402"/>
      <c r="L457" s="399" t="str">
        <f t="array" ref="L457">IFERROR(INDEX($J$4:$J$1003,SMALL($K$4:$K$1003,ROW(L457)-3),1),"")</f>
        <v/>
      </c>
      <c r="M457" s="206"/>
      <c r="N457" s="362" t="str">
        <f>IFERROR(IF(LEN(INDEX(PlansAndNotes!$D$6:$D$4005,ROW(B457)-ROW($C$3)))=0,"",INDEX(PlansAndNotes!$D$6:$D$4005,ROW(B457)-ROW($C$3))),"")</f>
        <v/>
      </c>
      <c r="O457" s="165" t="str">
        <f t="shared" si="76"/>
        <v/>
      </c>
      <c r="P457" s="363" t="str">
        <f>IFERROR(IF(LEN(INDEX(PlansAndNotes!$E$6:$E$4005,ROW(B457)-ROW($C$3)))=0,"",INDEX(PlansAndNotes!$E$6:$E$4005,ROW(B457)-ROW($C$3))),"")</f>
        <v/>
      </c>
      <c r="Q457" s="363" t="str">
        <f>IFERROR(IF(LEN(INDEX(PlansAndNotes!$G$6:$G$4005,ROW(B457)-ROW($C$3)))=0,"",INDEX(PlansAndNotes!$G$6:$G$4005,ROW(B457)-ROW($C$3))),"")</f>
        <v/>
      </c>
      <c r="R457" s="361" t="str">
        <f>IFERROR(IF(LEN(D457)&gt;0,IF(LEN(INDEX(AdressBook!$C$6:$C$25,MATCH(D457,AdressBook!$B$6:$B$25,0),1))=0,"",INDEX(AdressBook!$C$6:$C$25,MATCH(D457,AdressBook!$B$6:$B$25,0),1)),""),"")</f>
        <v/>
      </c>
      <c r="S457" s="165">
        <f>IF(LEN(C457)&gt;0,IFERROR(IF(MATCH(C457,C458:$C$4004,0)&gt;0,-1,ROW(S457)-ROW($S$3)),ROW(S457)-ROW($S$3)),-1)</f>
        <v>-1</v>
      </c>
      <c r="T457" s="165">
        <f t="shared" si="77"/>
        <v>0</v>
      </c>
      <c r="U457" s="165" t="str">
        <f t="shared" si="78"/>
        <v/>
      </c>
      <c r="V457" s="165" t="str">
        <f>IFERROR(IF(OR(C457="",S457&lt;0),"",IF(SUBTOTAL(3,C457:C457)=0,-1,SUBTOTAL(3,$C$4:C457))),"")</f>
        <v/>
      </c>
      <c r="W457" s="156" t="str">
        <f t="array" ref="W457">IF(LEN(C457)&gt;0,IFERROR(IF(MATCH(C457,$C$3:$C456,0)&gt;0,N457-INDEX($N$3:N456,SUMPRODUCT(MAX(ROW($C$3:$C456)*(C457=$C$3:$C456)))-2,1),""),""),"")</f>
        <v/>
      </c>
      <c r="X457" s="156">
        <f t="shared" ca="1" si="79"/>
        <v>1</v>
      </c>
      <c r="Y457" s="156">
        <f t="shared" ca="1" si="80"/>
        <v>1</v>
      </c>
      <c r="AB457" s="406"/>
      <c r="AC457" s="380"/>
      <c r="AD457" s="380">
        <f t="shared" si="81"/>
        <v>0</v>
      </c>
      <c r="AQ457" s="165" t="str">
        <f t="shared" si="82"/>
        <v/>
      </c>
      <c r="AR457" s="167" t="str">
        <f t="array" ref="AR457" xml:space="preserve"> IFERROR( IF(OR(DATERANGE="All Data",DATERANGE=""), INDEX(Calculations!$AC$7:$AC$506,SMALL(IF(Calculations!$AC$7:$AC$506&lt;&gt;"0",ROW($AQ$6:$AQ$505)-ROW(INDEX($AQ$6:$AQ$505,1,1))+1),AQ457),1),INDEX(Calculations!$AD$7:$AD$506,SMALL(IF(Calculations!$AD$7:$AD$506&lt;&gt;0,ROW($AQ$6:$AQ$505)-ROW(INDEX($AQ$6:$AQ$505,1,1))+1),AQ457),1)),"")</f>
        <v/>
      </c>
      <c r="AS457" s="164" t="str">
        <f t="array" ref="AS457" xml:space="preserve"> IFERROR(IF(OR(DATERANGE="All Data",DATERANGE=""),INDEX(AdressBook!$B$6:$B$505,SMALL(IF(Calculations!$AC$7:$AC$506&lt;&gt;"0",ROW($AQ$6:$AQ$505)-ROW(INDEX($AQ$6:$AQ$505,1,1))+1),AQ457),1),INDEX(AdressBook!$B$6:$B$505,SMALL(IF(Calculations!$AD$7:$AD$506&lt;&gt;0,ROW($AQ$6:$AQ$505)-ROW(INDEX($AQ$6:$AQ$505,1,1))+1),AQ457),1)),"")</f>
        <v/>
      </c>
      <c r="AT457" s="227" t="str">
        <f t="shared" si="83"/>
        <v/>
      </c>
      <c r="AV457" s="199"/>
      <c r="AW457" s="199"/>
    </row>
    <row r="458" spans="2:49" hidden="1" x14ac:dyDescent="0.25">
      <c r="B458" s="390" t="str">
        <f>IFERROR(IF(LEN(INDEX(PlansAndNotes!$B$6:$B$2005,ROW(A458)-ROW($B$3)))=0,"",INDEX(PlansAndNotes!$B$6:$B$2005,ROW(A458)-ROW($B$3))),"")</f>
        <v/>
      </c>
      <c r="C458" s="361" t="str">
        <f t="shared" si="75"/>
        <v/>
      </c>
      <c r="D458" s="361" t="str">
        <f>IFERROR(IF(LEN(C458)&gt;0,IF(LEN(INDEX(TasksList!$C$6:$C$1005,MATCH(C458,TasksList!$B$6:$B$1005,0),1))=0,"",INDEX(TasksList!$C$6:$C$1005,MATCH(C458,TasksList!$B$6:$B$1005,0),1)),""),"")</f>
        <v/>
      </c>
      <c r="E458" s="361" t="str">
        <f>IFERROR(IF(LEN(C458)&gt;0,IF(LEN(INDEX(TasksList!$F$6:$F$1005,MATCH(C458,TasksList!$B$6:$B$1005,0),1))=0,"not set!",INDEX(TasksList!$F$6:$F$1005,MATCH(C458,TasksList!$B$6:$B$1005,0),1)),""),"")</f>
        <v/>
      </c>
      <c r="F458" s="360" t="str">
        <f>IFERROR(IF(LEN(D458)&gt;0,IF(LEN(INDEX(AdressBook!$D$6:$D$25,MATCH(D458,AdressBook!$B$6:$B$25,0),1))=0,"",INDEX(AdressBook!$D$6:$D$25,MATCH(D458,AdressBook!$B$6:$B$25,0),1)),""),"")</f>
        <v/>
      </c>
      <c r="G458" s="361" t="str">
        <f>IFERROR(IF(LEN(INDEX(PlansAndNotes!$F$6:$F$2005,ROW(B458)-ROW($C$3)))=0,"",INDEX(PlansAndNotes!$F$6:$F$2005,ROW(B458)-ROW($C$3))),"")</f>
        <v/>
      </c>
      <c r="H458" s="361" t="str">
        <f>IFERROR(IF(LEN(C458)&gt;0,IF(LEN(INDEX(TasksList!$G$6:$G$1005,MATCH(C458,TasksList!$B$6:$B$1005,0),1))=0,"",INDEX(TasksList!$G$6:$G$1005,MATCH(C458,TasksList!$B$6:$B$1005,0),1)),""),"")</f>
        <v/>
      </c>
      <c r="I458" s="381"/>
      <c r="J458" s="402" t="str">
        <f>IF(LEN(INDEX(TasksList!$B$6:$B$1005,ROW(J455),1))=0,"",INDEX(TasksList!$B$6:$B$1005,ROW(J455),1)&amp;" - "&amp;INDEX(TasksList!$D$6:$D$1005,ROW(J455),1))</f>
        <v/>
      </c>
      <c r="K458" s="402"/>
      <c r="L458" s="399" t="str">
        <f t="array" ref="L458">IFERROR(INDEX($J$4:$J$1003,SMALL($K$4:$K$1003,ROW(L458)-3),1),"")</f>
        <v/>
      </c>
      <c r="M458" s="206"/>
      <c r="N458" s="362" t="str">
        <f>IFERROR(IF(LEN(INDEX(PlansAndNotes!$D$6:$D$4005,ROW(B458)-ROW($C$3)))=0,"",INDEX(PlansAndNotes!$D$6:$D$4005,ROW(B458)-ROW($C$3))),"")</f>
        <v/>
      </c>
      <c r="O458" s="165" t="str">
        <f t="shared" si="76"/>
        <v/>
      </c>
      <c r="P458" s="363" t="str">
        <f>IFERROR(IF(LEN(INDEX(PlansAndNotes!$E$6:$E$4005,ROW(B458)-ROW($C$3)))=0,"",INDEX(PlansAndNotes!$E$6:$E$4005,ROW(B458)-ROW($C$3))),"")</f>
        <v/>
      </c>
      <c r="Q458" s="363" t="str">
        <f>IFERROR(IF(LEN(INDEX(PlansAndNotes!$G$6:$G$4005,ROW(B458)-ROW($C$3)))=0,"",INDEX(PlansAndNotes!$G$6:$G$4005,ROW(B458)-ROW($C$3))),"")</f>
        <v/>
      </c>
      <c r="R458" s="361" t="str">
        <f>IFERROR(IF(LEN(D458)&gt;0,IF(LEN(INDEX(AdressBook!$C$6:$C$25,MATCH(D458,AdressBook!$B$6:$B$25,0),1))=0,"",INDEX(AdressBook!$C$6:$C$25,MATCH(D458,AdressBook!$B$6:$B$25,0),1)),""),"")</f>
        <v/>
      </c>
      <c r="S458" s="165">
        <f>IF(LEN(C458)&gt;0,IFERROR(IF(MATCH(C458,C459:$C$4004,0)&gt;0,-1,ROW(S458)-ROW($S$3)),ROW(S458)-ROW($S$3)),-1)</f>
        <v>-1</v>
      </c>
      <c r="T458" s="165">
        <f t="shared" si="77"/>
        <v>0</v>
      </c>
      <c r="U458" s="165" t="str">
        <f t="shared" si="78"/>
        <v/>
      </c>
      <c r="V458" s="165" t="str">
        <f>IFERROR(IF(OR(C458="",S458&lt;0),"",IF(SUBTOTAL(3,C458:C458)=0,-1,SUBTOTAL(3,$C$4:C458))),"")</f>
        <v/>
      </c>
      <c r="W458" s="156" t="str">
        <f t="array" ref="W458">IF(LEN(C458)&gt;0,IFERROR(IF(MATCH(C458,$C$3:$C457,0)&gt;0,N458-INDEX($N$3:N457,SUMPRODUCT(MAX(ROW($C$3:$C457)*(C458=$C$3:$C457)))-2,1),""),""),"")</f>
        <v/>
      </c>
      <c r="X458" s="156">
        <f t="shared" ca="1" si="79"/>
        <v>1</v>
      </c>
      <c r="Y458" s="156">
        <f t="shared" ca="1" si="80"/>
        <v>1</v>
      </c>
      <c r="AB458" s="406"/>
      <c r="AC458" s="380"/>
      <c r="AD458" s="380">
        <f t="shared" si="81"/>
        <v>0</v>
      </c>
      <c r="AQ458" s="165" t="str">
        <f t="shared" si="82"/>
        <v/>
      </c>
      <c r="AR458" s="167" t="str">
        <f t="array" ref="AR458" xml:space="preserve"> IFERROR( IF(OR(DATERANGE="All Data",DATERANGE=""), INDEX(Calculations!$AC$7:$AC$506,SMALL(IF(Calculations!$AC$7:$AC$506&lt;&gt;"0",ROW($AQ$6:$AQ$505)-ROW(INDEX($AQ$6:$AQ$505,1,1))+1),AQ458),1),INDEX(Calculations!$AD$7:$AD$506,SMALL(IF(Calculations!$AD$7:$AD$506&lt;&gt;0,ROW($AQ$6:$AQ$505)-ROW(INDEX($AQ$6:$AQ$505,1,1))+1),AQ458),1)),"")</f>
        <v/>
      </c>
      <c r="AS458" s="164" t="str">
        <f t="array" ref="AS458" xml:space="preserve"> IFERROR(IF(OR(DATERANGE="All Data",DATERANGE=""),INDEX(AdressBook!$B$6:$B$505,SMALL(IF(Calculations!$AC$7:$AC$506&lt;&gt;"0",ROW($AQ$6:$AQ$505)-ROW(INDEX($AQ$6:$AQ$505,1,1))+1),AQ458),1),INDEX(AdressBook!$B$6:$B$505,SMALL(IF(Calculations!$AD$7:$AD$506&lt;&gt;0,ROW($AQ$6:$AQ$505)-ROW(INDEX($AQ$6:$AQ$505,1,1))+1),AQ458),1)),"")</f>
        <v/>
      </c>
      <c r="AT458" s="227" t="str">
        <f t="shared" si="83"/>
        <v/>
      </c>
      <c r="AV458" s="199"/>
      <c r="AW458" s="199"/>
    </row>
    <row r="459" spans="2:49" hidden="1" x14ac:dyDescent="0.25">
      <c r="B459" s="390" t="str">
        <f>IFERROR(IF(LEN(INDEX(PlansAndNotes!$B$6:$B$2005,ROW(A459)-ROW($B$3)))=0,"",INDEX(PlansAndNotes!$B$6:$B$2005,ROW(A459)-ROW($B$3))),"")</f>
        <v/>
      </c>
      <c r="C459" s="361" t="str">
        <f t="shared" si="75"/>
        <v/>
      </c>
      <c r="D459" s="361" t="str">
        <f>IFERROR(IF(LEN(C459)&gt;0,IF(LEN(INDEX(TasksList!$C$6:$C$1005,MATCH(C459,TasksList!$B$6:$B$1005,0),1))=0,"",INDEX(TasksList!$C$6:$C$1005,MATCH(C459,TasksList!$B$6:$B$1005,0),1)),""),"")</f>
        <v/>
      </c>
      <c r="E459" s="361" t="str">
        <f>IFERROR(IF(LEN(C459)&gt;0,IF(LEN(INDEX(TasksList!$F$6:$F$1005,MATCH(C459,TasksList!$B$6:$B$1005,0),1))=0,"not set!",INDEX(TasksList!$F$6:$F$1005,MATCH(C459,TasksList!$B$6:$B$1005,0),1)),""),"")</f>
        <v/>
      </c>
      <c r="F459" s="360" t="str">
        <f>IFERROR(IF(LEN(D459)&gt;0,IF(LEN(INDEX(AdressBook!$D$6:$D$25,MATCH(D459,AdressBook!$B$6:$B$25,0),1))=0,"",INDEX(AdressBook!$D$6:$D$25,MATCH(D459,AdressBook!$B$6:$B$25,0),1)),""),"")</f>
        <v/>
      </c>
      <c r="G459" s="361" t="str">
        <f>IFERROR(IF(LEN(INDEX(PlansAndNotes!$F$6:$F$2005,ROW(B459)-ROW($C$3)))=0,"",INDEX(PlansAndNotes!$F$6:$F$2005,ROW(B459)-ROW($C$3))),"")</f>
        <v/>
      </c>
      <c r="H459" s="361" t="str">
        <f>IFERROR(IF(LEN(C459)&gt;0,IF(LEN(INDEX(TasksList!$G$6:$G$1005,MATCH(C459,TasksList!$B$6:$B$1005,0),1))=0,"",INDEX(TasksList!$G$6:$G$1005,MATCH(C459,TasksList!$B$6:$B$1005,0),1)),""),"")</f>
        <v/>
      </c>
      <c r="I459" s="381"/>
      <c r="J459" s="402" t="str">
        <f>IF(LEN(INDEX(TasksList!$B$6:$B$1005,ROW(J456),1))=0,"",INDEX(TasksList!$B$6:$B$1005,ROW(J456),1)&amp;" - "&amp;INDEX(TasksList!$D$6:$D$1005,ROW(J456),1))</f>
        <v/>
      </c>
      <c r="K459" s="402"/>
      <c r="L459" s="399" t="str">
        <f t="array" ref="L459">IFERROR(INDEX($J$4:$J$1003,SMALL($K$4:$K$1003,ROW(L459)-3),1),"")</f>
        <v/>
      </c>
      <c r="M459" s="206"/>
      <c r="N459" s="362" t="str">
        <f>IFERROR(IF(LEN(INDEX(PlansAndNotes!$D$6:$D$4005,ROW(B459)-ROW($C$3)))=0,"",INDEX(PlansAndNotes!$D$6:$D$4005,ROW(B459)-ROW($C$3))),"")</f>
        <v/>
      </c>
      <c r="O459" s="165" t="str">
        <f t="shared" si="76"/>
        <v/>
      </c>
      <c r="P459" s="363" t="str">
        <f>IFERROR(IF(LEN(INDEX(PlansAndNotes!$E$6:$E$4005,ROW(B459)-ROW($C$3)))=0,"",INDEX(PlansAndNotes!$E$6:$E$4005,ROW(B459)-ROW($C$3))),"")</f>
        <v/>
      </c>
      <c r="Q459" s="363" t="str">
        <f>IFERROR(IF(LEN(INDEX(PlansAndNotes!$G$6:$G$4005,ROW(B459)-ROW($C$3)))=0,"",INDEX(PlansAndNotes!$G$6:$G$4005,ROW(B459)-ROW($C$3))),"")</f>
        <v/>
      </c>
      <c r="R459" s="361" t="str">
        <f>IFERROR(IF(LEN(D459)&gt;0,IF(LEN(INDEX(AdressBook!$C$6:$C$25,MATCH(D459,AdressBook!$B$6:$B$25,0),1))=0,"",INDEX(AdressBook!$C$6:$C$25,MATCH(D459,AdressBook!$B$6:$B$25,0),1)),""),"")</f>
        <v/>
      </c>
      <c r="S459" s="165">
        <f>IF(LEN(C459)&gt;0,IFERROR(IF(MATCH(C459,C460:$C$4004,0)&gt;0,-1,ROW(S459)-ROW($S$3)),ROW(S459)-ROW($S$3)),-1)</f>
        <v>-1</v>
      </c>
      <c r="T459" s="165">
        <f t="shared" si="77"/>
        <v>0</v>
      </c>
      <c r="U459" s="165" t="str">
        <f t="shared" si="78"/>
        <v/>
      </c>
      <c r="V459" s="165" t="str">
        <f>IFERROR(IF(OR(C459="",S459&lt;0),"",IF(SUBTOTAL(3,C459:C459)=0,-1,SUBTOTAL(3,$C$4:C459))),"")</f>
        <v/>
      </c>
      <c r="W459" s="156" t="str">
        <f t="array" ref="W459">IF(LEN(C459)&gt;0,IFERROR(IF(MATCH(C459,$C$3:$C458,0)&gt;0,N459-INDEX($N$3:N458,SUMPRODUCT(MAX(ROW($C$3:$C458)*(C459=$C$3:$C458)))-2,1),""),""),"")</f>
        <v/>
      </c>
      <c r="X459" s="156">
        <f t="shared" ca="1" si="79"/>
        <v>1</v>
      </c>
      <c r="Y459" s="156">
        <f t="shared" ca="1" si="80"/>
        <v>1</v>
      </c>
      <c r="AB459" s="406"/>
      <c r="AC459" s="380"/>
      <c r="AD459" s="380">
        <f t="shared" si="81"/>
        <v>0</v>
      </c>
      <c r="AQ459" s="165" t="str">
        <f t="shared" si="82"/>
        <v/>
      </c>
      <c r="AR459" s="167" t="str">
        <f t="array" ref="AR459" xml:space="preserve"> IFERROR( IF(OR(DATERANGE="All Data",DATERANGE=""), INDEX(Calculations!$AC$7:$AC$506,SMALL(IF(Calculations!$AC$7:$AC$506&lt;&gt;"0",ROW($AQ$6:$AQ$505)-ROW(INDEX($AQ$6:$AQ$505,1,1))+1),AQ459),1),INDEX(Calculations!$AD$7:$AD$506,SMALL(IF(Calculations!$AD$7:$AD$506&lt;&gt;0,ROW($AQ$6:$AQ$505)-ROW(INDEX($AQ$6:$AQ$505,1,1))+1),AQ459),1)),"")</f>
        <v/>
      </c>
      <c r="AS459" s="164" t="str">
        <f t="array" ref="AS459" xml:space="preserve"> IFERROR(IF(OR(DATERANGE="All Data",DATERANGE=""),INDEX(AdressBook!$B$6:$B$505,SMALL(IF(Calculations!$AC$7:$AC$506&lt;&gt;"0",ROW($AQ$6:$AQ$505)-ROW(INDEX($AQ$6:$AQ$505,1,1))+1),AQ459),1),INDEX(AdressBook!$B$6:$B$505,SMALL(IF(Calculations!$AD$7:$AD$506&lt;&gt;0,ROW($AQ$6:$AQ$505)-ROW(INDEX($AQ$6:$AQ$505,1,1))+1),AQ459),1)),"")</f>
        <v/>
      </c>
      <c r="AT459" s="227" t="str">
        <f t="shared" si="83"/>
        <v/>
      </c>
      <c r="AV459" s="199"/>
      <c r="AW459" s="199"/>
    </row>
    <row r="460" spans="2:49" hidden="1" x14ac:dyDescent="0.25">
      <c r="B460" s="390" t="str">
        <f>IFERROR(IF(LEN(INDEX(PlansAndNotes!$B$6:$B$2005,ROW(A460)-ROW($B$3)))=0,"",INDEX(PlansAndNotes!$B$6:$B$2005,ROW(A460)-ROW($B$3))),"")</f>
        <v/>
      </c>
      <c r="C460" s="361" t="str">
        <f t="shared" si="75"/>
        <v/>
      </c>
      <c r="D460" s="361" t="str">
        <f>IFERROR(IF(LEN(C460)&gt;0,IF(LEN(INDEX(TasksList!$C$6:$C$1005,MATCH(C460,TasksList!$B$6:$B$1005,0),1))=0,"",INDEX(TasksList!$C$6:$C$1005,MATCH(C460,TasksList!$B$6:$B$1005,0),1)),""),"")</f>
        <v/>
      </c>
      <c r="E460" s="361" t="str">
        <f>IFERROR(IF(LEN(C460)&gt;0,IF(LEN(INDEX(TasksList!$F$6:$F$1005,MATCH(C460,TasksList!$B$6:$B$1005,0),1))=0,"not set!",INDEX(TasksList!$F$6:$F$1005,MATCH(C460,TasksList!$B$6:$B$1005,0),1)),""),"")</f>
        <v/>
      </c>
      <c r="F460" s="360" t="str">
        <f>IFERROR(IF(LEN(D460)&gt;0,IF(LEN(INDEX(AdressBook!$D$6:$D$25,MATCH(D460,AdressBook!$B$6:$B$25,0),1))=0,"",INDEX(AdressBook!$D$6:$D$25,MATCH(D460,AdressBook!$B$6:$B$25,0),1)),""),"")</f>
        <v/>
      </c>
      <c r="G460" s="361" t="str">
        <f>IFERROR(IF(LEN(INDEX(PlansAndNotes!$F$6:$F$2005,ROW(B460)-ROW($C$3)))=0,"",INDEX(PlansAndNotes!$F$6:$F$2005,ROW(B460)-ROW($C$3))),"")</f>
        <v/>
      </c>
      <c r="H460" s="361" t="str">
        <f>IFERROR(IF(LEN(C460)&gt;0,IF(LEN(INDEX(TasksList!$G$6:$G$1005,MATCH(C460,TasksList!$B$6:$B$1005,0),1))=0,"",INDEX(TasksList!$G$6:$G$1005,MATCH(C460,TasksList!$B$6:$B$1005,0),1)),""),"")</f>
        <v/>
      </c>
      <c r="I460" s="381"/>
      <c r="J460" s="402" t="str">
        <f>IF(LEN(INDEX(TasksList!$B$6:$B$1005,ROW(J457),1))=0,"",INDEX(TasksList!$B$6:$B$1005,ROW(J457),1)&amp;" - "&amp;INDEX(TasksList!$D$6:$D$1005,ROW(J457),1))</f>
        <v/>
      </c>
      <c r="K460" s="402"/>
      <c r="L460" s="399" t="str">
        <f t="array" ref="L460">IFERROR(INDEX($J$4:$J$1003,SMALL($K$4:$K$1003,ROW(L460)-3),1),"")</f>
        <v/>
      </c>
      <c r="M460" s="206"/>
      <c r="N460" s="362" t="str">
        <f>IFERROR(IF(LEN(INDEX(PlansAndNotes!$D$6:$D$4005,ROW(B460)-ROW($C$3)))=0,"",INDEX(PlansAndNotes!$D$6:$D$4005,ROW(B460)-ROW($C$3))),"")</f>
        <v/>
      </c>
      <c r="O460" s="165" t="str">
        <f t="shared" si="76"/>
        <v/>
      </c>
      <c r="P460" s="363" t="str">
        <f>IFERROR(IF(LEN(INDEX(PlansAndNotes!$E$6:$E$4005,ROW(B460)-ROW($C$3)))=0,"",INDEX(PlansAndNotes!$E$6:$E$4005,ROW(B460)-ROW($C$3))),"")</f>
        <v/>
      </c>
      <c r="Q460" s="363" t="str">
        <f>IFERROR(IF(LEN(INDEX(PlansAndNotes!$G$6:$G$4005,ROW(B460)-ROW($C$3)))=0,"",INDEX(PlansAndNotes!$G$6:$G$4005,ROW(B460)-ROW($C$3))),"")</f>
        <v/>
      </c>
      <c r="R460" s="361" t="str">
        <f>IFERROR(IF(LEN(D460)&gt;0,IF(LEN(INDEX(AdressBook!$C$6:$C$25,MATCH(D460,AdressBook!$B$6:$B$25,0),1))=0,"",INDEX(AdressBook!$C$6:$C$25,MATCH(D460,AdressBook!$B$6:$B$25,0),1)),""),"")</f>
        <v/>
      </c>
      <c r="S460" s="165">
        <f>IF(LEN(C460)&gt;0,IFERROR(IF(MATCH(C460,C461:$C$4004,0)&gt;0,-1,ROW(S460)-ROW($S$3)),ROW(S460)-ROW($S$3)),-1)</f>
        <v>-1</v>
      </c>
      <c r="T460" s="165">
        <f t="shared" si="77"/>
        <v>0</v>
      </c>
      <c r="U460" s="165" t="str">
        <f t="shared" si="78"/>
        <v/>
      </c>
      <c r="V460" s="165" t="str">
        <f>IFERROR(IF(OR(C460="",S460&lt;0),"",IF(SUBTOTAL(3,C460:C460)=0,-1,SUBTOTAL(3,$C$4:C460))),"")</f>
        <v/>
      </c>
      <c r="W460" s="156" t="str">
        <f t="array" ref="W460">IF(LEN(C460)&gt;0,IFERROR(IF(MATCH(C460,$C$3:$C459,0)&gt;0,N460-INDEX($N$3:N459,SUMPRODUCT(MAX(ROW($C$3:$C459)*(C460=$C$3:$C459)))-2,1),""),""),"")</f>
        <v/>
      </c>
      <c r="X460" s="156">
        <f t="shared" ca="1" si="79"/>
        <v>1</v>
      </c>
      <c r="Y460" s="156">
        <f t="shared" ca="1" si="80"/>
        <v>1</v>
      </c>
      <c r="AB460" s="406"/>
      <c r="AC460" s="380"/>
      <c r="AD460" s="380">
        <f t="shared" si="81"/>
        <v>0</v>
      </c>
      <c r="AQ460" s="165" t="str">
        <f t="shared" si="82"/>
        <v/>
      </c>
      <c r="AR460" s="167" t="str">
        <f t="array" ref="AR460" xml:space="preserve"> IFERROR( IF(OR(DATERANGE="All Data",DATERANGE=""), INDEX(Calculations!$AC$7:$AC$506,SMALL(IF(Calculations!$AC$7:$AC$506&lt;&gt;"0",ROW($AQ$6:$AQ$505)-ROW(INDEX($AQ$6:$AQ$505,1,1))+1),AQ460),1),INDEX(Calculations!$AD$7:$AD$506,SMALL(IF(Calculations!$AD$7:$AD$506&lt;&gt;0,ROW($AQ$6:$AQ$505)-ROW(INDEX($AQ$6:$AQ$505,1,1))+1),AQ460),1)),"")</f>
        <v/>
      </c>
      <c r="AS460" s="164" t="str">
        <f t="array" ref="AS460" xml:space="preserve"> IFERROR(IF(OR(DATERANGE="All Data",DATERANGE=""),INDEX(AdressBook!$B$6:$B$505,SMALL(IF(Calculations!$AC$7:$AC$506&lt;&gt;"0",ROW($AQ$6:$AQ$505)-ROW(INDEX($AQ$6:$AQ$505,1,1))+1),AQ460),1),INDEX(AdressBook!$B$6:$B$505,SMALL(IF(Calculations!$AD$7:$AD$506&lt;&gt;0,ROW($AQ$6:$AQ$505)-ROW(INDEX($AQ$6:$AQ$505,1,1))+1),AQ460),1)),"")</f>
        <v/>
      </c>
      <c r="AT460" s="227" t="str">
        <f t="shared" si="83"/>
        <v/>
      </c>
      <c r="AV460" s="199"/>
      <c r="AW460" s="199"/>
    </row>
    <row r="461" spans="2:49" hidden="1" x14ac:dyDescent="0.25">
      <c r="B461" s="390" t="str">
        <f>IFERROR(IF(LEN(INDEX(PlansAndNotes!$B$6:$B$2005,ROW(A461)-ROW($B$3)))=0,"",INDEX(PlansAndNotes!$B$6:$B$2005,ROW(A461)-ROW($B$3))),"")</f>
        <v/>
      </c>
      <c r="C461" s="361" t="str">
        <f t="shared" si="75"/>
        <v/>
      </c>
      <c r="D461" s="361" t="str">
        <f>IFERROR(IF(LEN(C461)&gt;0,IF(LEN(INDEX(TasksList!$C$6:$C$1005,MATCH(C461,TasksList!$B$6:$B$1005,0),1))=0,"",INDEX(TasksList!$C$6:$C$1005,MATCH(C461,TasksList!$B$6:$B$1005,0),1)),""),"")</f>
        <v/>
      </c>
      <c r="E461" s="361" t="str">
        <f>IFERROR(IF(LEN(C461)&gt;0,IF(LEN(INDEX(TasksList!$F$6:$F$1005,MATCH(C461,TasksList!$B$6:$B$1005,0),1))=0,"not set!",INDEX(TasksList!$F$6:$F$1005,MATCH(C461,TasksList!$B$6:$B$1005,0),1)),""),"")</f>
        <v/>
      </c>
      <c r="F461" s="360" t="str">
        <f>IFERROR(IF(LEN(D461)&gt;0,IF(LEN(INDEX(AdressBook!$D$6:$D$25,MATCH(D461,AdressBook!$B$6:$B$25,0),1))=0,"",INDEX(AdressBook!$D$6:$D$25,MATCH(D461,AdressBook!$B$6:$B$25,0),1)),""),"")</f>
        <v/>
      </c>
      <c r="G461" s="361" t="str">
        <f>IFERROR(IF(LEN(INDEX(PlansAndNotes!$F$6:$F$2005,ROW(B461)-ROW($C$3)))=0,"",INDEX(PlansAndNotes!$F$6:$F$2005,ROW(B461)-ROW($C$3))),"")</f>
        <v/>
      </c>
      <c r="H461" s="361" t="str">
        <f>IFERROR(IF(LEN(C461)&gt;0,IF(LEN(INDEX(TasksList!$G$6:$G$1005,MATCH(C461,TasksList!$B$6:$B$1005,0),1))=0,"",INDEX(TasksList!$G$6:$G$1005,MATCH(C461,TasksList!$B$6:$B$1005,0),1)),""),"")</f>
        <v/>
      </c>
      <c r="I461" s="381"/>
      <c r="J461" s="402" t="str">
        <f>IF(LEN(INDEX(TasksList!$B$6:$B$1005,ROW(J458),1))=0,"",INDEX(TasksList!$B$6:$B$1005,ROW(J458),1)&amp;" - "&amp;INDEX(TasksList!$D$6:$D$1005,ROW(J458),1))</f>
        <v/>
      </c>
      <c r="K461" s="402"/>
      <c r="L461" s="399" t="str">
        <f t="array" ref="L461">IFERROR(INDEX($J$4:$J$1003,SMALL($K$4:$K$1003,ROW(L461)-3),1),"")</f>
        <v/>
      </c>
      <c r="M461" s="206"/>
      <c r="N461" s="362" t="str">
        <f>IFERROR(IF(LEN(INDEX(PlansAndNotes!$D$6:$D$4005,ROW(B461)-ROW($C$3)))=0,"",INDEX(PlansAndNotes!$D$6:$D$4005,ROW(B461)-ROW($C$3))),"")</f>
        <v/>
      </c>
      <c r="O461" s="165" t="str">
        <f t="shared" si="76"/>
        <v/>
      </c>
      <c r="P461" s="363" t="str">
        <f>IFERROR(IF(LEN(INDEX(PlansAndNotes!$E$6:$E$4005,ROW(B461)-ROW($C$3)))=0,"",INDEX(PlansAndNotes!$E$6:$E$4005,ROW(B461)-ROW($C$3))),"")</f>
        <v/>
      </c>
      <c r="Q461" s="363" t="str">
        <f>IFERROR(IF(LEN(INDEX(PlansAndNotes!$G$6:$G$4005,ROW(B461)-ROW($C$3)))=0,"",INDEX(PlansAndNotes!$G$6:$G$4005,ROW(B461)-ROW($C$3))),"")</f>
        <v/>
      </c>
      <c r="R461" s="361" t="str">
        <f>IFERROR(IF(LEN(D461)&gt;0,IF(LEN(INDEX(AdressBook!$C$6:$C$25,MATCH(D461,AdressBook!$B$6:$B$25,0),1))=0,"",INDEX(AdressBook!$C$6:$C$25,MATCH(D461,AdressBook!$B$6:$B$25,0),1)),""),"")</f>
        <v/>
      </c>
      <c r="S461" s="165">
        <f>IF(LEN(C461)&gt;0,IFERROR(IF(MATCH(C461,C462:$C$4004,0)&gt;0,-1,ROW(S461)-ROW($S$3)),ROW(S461)-ROW($S$3)),-1)</f>
        <v>-1</v>
      </c>
      <c r="T461" s="165">
        <f t="shared" si="77"/>
        <v>0</v>
      </c>
      <c r="U461" s="165" t="str">
        <f t="shared" si="78"/>
        <v/>
      </c>
      <c r="V461" s="165" t="str">
        <f>IFERROR(IF(OR(C461="",S461&lt;0),"",IF(SUBTOTAL(3,C461:C461)=0,-1,SUBTOTAL(3,$C$4:C461))),"")</f>
        <v/>
      </c>
      <c r="W461" s="156" t="str">
        <f t="array" ref="W461">IF(LEN(C461)&gt;0,IFERROR(IF(MATCH(C461,$C$3:$C460,0)&gt;0,N461-INDEX($N$3:N460,SUMPRODUCT(MAX(ROW($C$3:$C460)*(C461=$C$3:$C460)))-2,1),""),""),"")</f>
        <v/>
      </c>
      <c r="X461" s="156">
        <f t="shared" ca="1" si="79"/>
        <v>1</v>
      </c>
      <c r="Y461" s="156">
        <f t="shared" ca="1" si="80"/>
        <v>1</v>
      </c>
      <c r="AB461" s="406"/>
      <c r="AC461" s="380"/>
      <c r="AD461" s="380">
        <f t="shared" si="81"/>
        <v>0</v>
      </c>
      <c r="AQ461" s="165" t="str">
        <f t="shared" si="82"/>
        <v/>
      </c>
      <c r="AR461" s="167" t="str">
        <f t="array" ref="AR461" xml:space="preserve"> IFERROR( IF(OR(DATERANGE="All Data",DATERANGE=""), INDEX(Calculations!$AC$7:$AC$506,SMALL(IF(Calculations!$AC$7:$AC$506&lt;&gt;"0",ROW($AQ$6:$AQ$505)-ROW(INDEX($AQ$6:$AQ$505,1,1))+1),AQ461),1),INDEX(Calculations!$AD$7:$AD$506,SMALL(IF(Calculations!$AD$7:$AD$506&lt;&gt;0,ROW($AQ$6:$AQ$505)-ROW(INDEX($AQ$6:$AQ$505,1,1))+1),AQ461),1)),"")</f>
        <v/>
      </c>
      <c r="AS461" s="164" t="str">
        <f t="array" ref="AS461" xml:space="preserve"> IFERROR(IF(OR(DATERANGE="All Data",DATERANGE=""),INDEX(AdressBook!$B$6:$B$505,SMALL(IF(Calculations!$AC$7:$AC$506&lt;&gt;"0",ROW($AQ$6:$AQ$505)-ROW(INDEX($AQ$6:$AQ$505,1,1))+1),AQ461),1),INDEX(AdressBook!$B$6:$B$505,SMALL(IF(Calculations!$AD$7:$AD$506&lt;&gt;0,ROW($AQ$6:$AQ$505)-ROW(INDEX($AQ$6:$AQ$505,1,1))+1),AQ461),1)),"")</f>
        <v/>
      </c>
      <c r="AT461" s="227" t="str">
        <f t="shared" si="83"/>
        <v/>
      </c>
      <c r="AV461" s="199"/>
      <c r="AW461" s="199"/>
    </row>
    <row r="462" spans="2:49" hidden="1" x14ac:dyDescent="0.25">
      <c r="B462" s="390" t="str">
        <f>IFERROR(IF(LEN(INDEX(PlansAndNotes!$B$6:$B$2005,ROW(A462)-ROW($B$3)))=0,"",INDEX(PlansAndNotes!$B$6:$B$2005,ROW(A462)-ROW($B$3))),"")</f>
        <v/>
      </c>
      <c r="C462" s="361" t="str">
        <f t="shared" si="75"/>
        <v/>
      </c>
      <c r="D462" s="361" t="str">
        <f>IFERROR(IF(LEN(C462)&gt;0,IF(LEN(INDEX(TasksList!$C$6:$C$1005,MATCH(C462,TasksList!$B$6:$B$1005,0),1))=0,"",INDEX(TasksList!$C$6:$C$1005,MATCH(C462,TasksList!$B$6:$B$1005,0),1)),""),"")</f>
        <v/>
      </c>
      <c r="E462" s="361" t="str">
        <f>IFERROR(IF(LEN(C462)&gt;0,IF(LEN(INDEX(TasksList!$F$6:$F$1005,MATCH(C462,TasksList!$B$6:$B$1005,0),1))=0,"not set!",INDEX(TasksList!$F$6:$F$1005,MATCH(C462,TasksList!$B$6:$B$1005,0),1)),""),"")</f>
        <v/>
      </c>
      <c r="F462" s="360" t="str">
        <f>IFERROR(IF(LEN(D462)&gt;0,IF(LEN(INDEX(AdressBook!$D$6:$D$25,MATCH(D462,AdressBook!$B$6:$B$25,0),1))=0,"",INDEX(AdressBook!$D$6:$D$25,MATCH(D462,AdressBook!$B$6:$B$25,0),1)),""),"")</f>
        <v/>
      </c>
      <c r="G462" s="361" t="str">
        <f>IFERROR(IF(LEN(INDEX(PlansAndNotes!$F$6:$F$2005,ROW(B462)-ROW($C$3)))=0,"",INDEX(PlansAndNotes!$F$6:$F$2005,ROW(B462)-ROW($C$3))),"")</f>
        <v/>
      </c>
      <c r="H462" s="361" t="str">
        <f>IFERROR(IF(LEN(C462)&gt;0,IF(LEN(INDEX(TasksList!$G$6:$G$1005,MATCH(C462,TasksList!$B$6:$B$1005,0),1))=0,"",INDEX(TasksList!$G$6:$G$1005,MATCH(C462,TasksList!$B$6:$B$1005,0),1)),""),"")</f>
        <v/>
      </c>
      <c r="I462" s="381"/>
      <c r="J462" s="402" t="str">
        <f>IF(LEN(INDEX(TasksList!$B$6:$B$1005,ROW(J459),1))=0,"",INDEX(TasksList!$B$6:$B$1005,ROW(J459),1)&amp;" - "&amp;INDEX(TasksList!$D$6:$D$1005,ROW(J459),1))</f>
        <v/>
      </c>
      <c r="K462" s="402"/>
      <c r="L462" s="399" t="str">
        <f t="array" ref="L462">IFERROR(INDEX($J$4:$J$1003,SMALL($K$4:$K$1003,ROW(L462)-3),1),"")</f>
        <v/>
      </c>
      <c r="M462" s="206"/>
      <c r="N462" s="362" t="str">
        <f>IFERROR(IF(LEN(INDEX(PlansAndNotes!$D$6:$D$4005,ROW(B462)-ROW($C$3)))=0,"",INDEX(PlansAndNotes!$D$6:$D$4005,ROW(B462)-ROW($C$3))),"")</f>
        <v/>
      </c>
      <c r="O462" s="165" t="str">
        <f t="shared" si="76"/>
        <v/>
      </c>
      <c r="P462" s="363" t="str">
        <f>IFERROR(IF(LEN(INDEX(PlansAndNotes!$E$6:$E$4005,ROW(B462)-ROW($C$3)))=0,"",INDEX(PlansAndNotes!$E$6:$E$4005,ROW(B462)-ROW($C$3))),"")</f>
        <v/>
      </c>
      <c r="Q462" s="363" t="str">
        <f>IFERROR(IF(LEN(INDEX(PlansAndNotes!$G$6:$G$4005,ROW(B462)-ROW($C$3)))=0,"",INDEX(PlansAndNotes!$G$6:$G$4005,ROW(B462)-ROW($C$3))),"")</f>
        <v/>
      </c>
      <c r="R462" s="361" t="str">
        <f>IFERROR(IF(LEN(D462)&gt;0,IF(LEN(INDEX(AdressBook!$C$6:$C$25,MATCH(D462,AdressBook!$B$6:$B$25,0),1))=0,"",INDEX(AdressBook!$C$6:$C$25,MATCH(D462,AdressBook!$B$6:$B$25,0),1)),""),"")</f>
        <v/>
      </c>
      <c r="S462" s="165">
        <f>IF(LEN(C462)&gt;0,IFERROR(IF(MATCH(C462,C463:$C$4004,0)&gt;0,-1,ROW(S462)-ROW($S$3)),ROW(S462)-ROW($S$3)),-1)</f>
        <v>-1</v>
      </c>
      <c r="T462" s="165">
        <f t="shared" si="77"/>
        <v>0</v>
      </c>
      <c r="U462" s="165" t="str">
        <f t="shared" si="78"/>
        <v/>
      </c>
      <c r="V462" s="165" t="str">
        <f>IFERROR(IF(OR(C462="",S462&lt;0),"",IF(SUBTOTAL(3,C462:C462)=0,-1,SUBTOTAL(3,$C$4:C462))),"")</f>
        <v/>
      </c>
      <c r="W462" s="156" t="str">
        <f t="array" ref="W462">IF(LEN(C462)&gt;0,IFERROR(IF(MATCH(C462,$C$3:$C461,0)&gt;0,N462-INDEX($N$3:N461,SUMPRODUCT(MAX(ROW($C$3:$C461)*(C462=$C$3:$C461)))-2,1),""),""),"")</f>
        <v/>
      </c>
      <c r="X462" s="156">
        <f t="shared" ca="1" si="79"/>
        <v>1</v>
      </c>
      <c r="Y462" s="156">
        <f t="shared" ca="1" si="80"/>
        <v>1</v>
      </c>
      <c r="AB462" s="406"/>
      <c r="AC462" s="380"/>
      <c r="AD462" s="380">
        <f t="shared" si="81"/>
        <v>0</v>
      </c>
      <c r="AQ462" s="165" t="str">
        <f t="shared" si="82"/>
        <v/>
      </c>
      <c r="AR462" s="167" t="str">
        <f t="array" ref="AR462" xml:space="preserve"> IFERROR( IF(OR(DATERANGE="All Data",DATERANGE=""), INDEX(Calculations!$AC$7:$AC$506,SMALL(IF(Calculations!$AC$7:$AC$506&lt;&gt;"0",ROW($AQ$6:$AQ$505)-ROW(INDEX($AQ$6:$AQ$505,1,1))+1),AQ462),1),INDEX(Calculations!$AD$7:$AD$506,SMALL(IF(Calculations!$AD$7:$AD$506&lt;&gt;0,ROW($AQ$6:$AQ$505)-ROW(INDEX($AQ$6:$AQ$505,1,1))+1),AQ462),1)),"")</f>
        <v/>
      </c>
      <c r="AS462" s="164" t="str">
        <f t="array" ref="AS462" xml:space="preserve"> IFERROR(IF(OR(DATERANGE="All Data",DATERANGE=""),INDEX(AdressBook!$B$6:$B$505,SMALL(IF(Calculations!$AC$7:$AC$506&lt;&gt;"0",ROW($AQ$6:$AQ$505)-ROW(INDEX($AQ$6:$AQ$505,1,1))+1),AQ462),1),INDEX(AdressBook!$B$6:$B$505,SMALL(IF(Calculations!$AD$7:$AD$506&lt;&gt;0,ROW($AQ$6:$AQ$505)-ROW(INDEX($AQ$6:$AQ$505,1,1))+1),AQ462),1)),"")</f>
        <v/>
      </c>
      <c r="AT462" s="227" t="str">
        <f t="shared" si="83"/>
        <v/>
      </c>
      <c r="AV462" s="199"/>
      <c r="AW462" s="199"/>
    </row>
    <row r="463" spans="2:49" hidden="1" x14ac:dyDescent="0.25">
      <c r="B463" s="390" t="str">
        <f>IFERROR(IF(LEN(INDEX(PlansAndNotes!$B$6:$B$2005,ROW(A463)-ROW($B$3)))=0,"",INDEX(PlansAndNotes!$B$6:$B$2005,ROW(A463)-ROW($B$3))),"")</f>
        <v/>
      </c>
      <c r="C463" s="361" t="str">
        <f t="shared" si="75"/>
        <v/>
      </c>
      <c r="D463" s="361" t="str">
        <f>IFERROR(IF(LEN(C463)&gt;0,IF(LEN(INDEX(TasksList!$C$6:$C$1005,MATCH(C463,TasksList!$B$6:$B$1005,0),1))=0,"",INDEX(TasksList!$C$6:$C$1005,MATCH(C463,TasksList!$B$6:$B$1005,0),1)),""),"")</f>
        <v/>
      </c>
      <c r="E463" s="361" t="str">
        <f>IFERROR(IF(LEN(C463)&gt;0,IF(LEN(INDEX(TasksList!$F$6:$F$1005,MATCH(C463,TasksList!$B$6:$B$1005,0),1))=0,"not set!",INDEX(TasksList!$F$6:$F$1005,MATCH(C463,TasksList!$B$6:$B$1005,0),1)),""),"")</f>
        <v/>
      </c>
      <c r="F463" s="360" t="str">
        <f>IFERROR(IF(LEN(D463)&gt;0,IF(LEN(INDEX(AdressBook!$D$6:$D$25,MATCH(D463,AdressBook!$B$6:$B$25,0),1))=0,"",INDEX(AdressBook!$D$6:$D$25,MATCH(D463,AdressBook!$B$6:$B$25,0),1)),""),"")</f>
        <v/>
      </c>
      <c r="G463" s="361" t="str">
        <f>IFERROR(IF(LEN(INDEX(PlansAndNotes!$F$6:$F$2005,ROW(B463)-ROW($C$3)))=0,"",INDEX(PlansAndNotes!$F$6:$F$2005,ROW(B463)-ROW($C$3))),"")</f>
        <v/>
      </c>
      <c r="H463" s="361" t="str">
        <f>IFERROR(IF(LEN(C463)&gt;0,IF(LEN(INDEX(TasksList!$G$6:$G$1005,MATCH(C463,TasksList!$B$6:$B$1005,0),1))=0,"",INDEX(TasksList!$G$6:$G$1005,MATCH(C463,TasksList!$B$6:$B$1005,0),1)),""),"")</f>
        <v/>
      </c>
      <c r="I463" s="381"/>
      <c r="J463" s="402" t="str">
        <f>IF(LEN(INDEX(TasksList!$B$6:$B$1005,ROW(J460),1))=0,"",INDEX(TasksList!$B$6:$B$1005,ROW(J460),1)&amp;" - "&amp;INDEX(TasksList!$D$6:$D$1005,ROW(J460),1))</f>
        <v/>
      </c>
      <c r="K463" s="402"/>
      <c r="L463" s="399" t="str">
        <f t="array" ref="L463">IFERROR(INDEX($J$4:$J$1003,SMALL($K$4:$K$1003,ROW(L463)-3),1),"")</f>
        <v/>
      </c>
      <c r="M463" s="206"/>
      <c r="N463" s="362" t="str">
        <f>IFERROR(IF(LEN(INDEX(PlansAndNotes!$D$6:$D$4005,ROW(B463)-ROW($C$3)))=0,"",INDEX(PlansAndNotes!$D$6:$D$4005,ROW(B463)-ROW($C$3))),"")</f>
        <v/>
      </c>
      <c r="O463" s="165" t="str">
        <f t="shared" si="76"/>
        <v/>
      </c>
      <c r="P463" s="363" t="str">
        <f>IFERROR(IF(LEN(INDEX(PlansAndNotes!$E$6:$E$4005,ROW(B463)-ROW($C$3)))=0,"",INDEX(PlansAndNotes!$E$6:$E$4005,ROW(B463)-ROW($C$3))),"")</f>
        <v/>
      </c>
      <c r="Q463" s="363" t="str">
        <f>IFERROR(IF(LEN(INDEX(PlansAndNotes!$G$6:$G$4005,ROW(B463)-ROW($C$3)))=0,"",INDEX(PlansAndNotes!$G$6:$G$4005,ROW(B463)-ROW($C$3))),"")</f>
        <v/>
      </c>
      <c r="R463" s="361" t="str">
        <f>IFERROR(IF(LEN(D463)&gt;0,IF(LEN(INDEX(AdressBook!$C$6:$C$25,MATCH(D463,AdressBook!$B$6:$B$25,0),1))=0,"",INDEX(AdressBook!$C$6:$C$25,MATCH(D463,AdressBook!$B$6:$B$25,0),1)),""),"")</f>
        <v/>
      </c>
      <c r="S463" s="165">
        <f>IF(LEN(C463)&gt;0,IFERROR(IF(MATCH(C463,C464:$C$4004,0)&gt;0,-1,ROW(S463)-ROW($S$3)),ROW(S463)-ROW($S$3)),-1)</f>
        <v>-1</v>
      </c>
      <c r="T463" s="165">
        <f t="shared" si="77"/>
        <v>0</v>
      </c>
      <c r="U463" s="165" t="str">
        <f t="shared" si="78"/>
        <v/>
      </c>
      <c r="V463" s="165" t="str">
        <f>IFERROR(IF(OR(C463="",S463&lt;0),"",IF(SUBTOTAL(3,C463:C463)=0,-1,SUBTOTAL(3,$C$4:C463))),"")</f>
        <v/>
      </c>
      <c r="W463" s="156" t="str">
        <f t="array" ref="W463">IF(LEN(C463)&gt;0,IFERROR(IF(MATCH(C463,$C$3:$C462,0)&gt;0,N463-INDEX($N$3:N462,SUMPRODUCT(MAX(ROW($C$3:$C462)*(C463=$C$3:$C462)))-2,1),""),""),"")</f>
        <v/>
      </c>
      <c r="X463" s="156">
        <f t="shared" ca="1" si="79"/>
        <v>1</v>
      </c>
      <c r="Y463" s="156">
        <f t="shared" ca="1" si="80"/>
        <v>1</v>
      </c>
      <c r="AB463" s="406"/>
      <c r="AC463" s="380"/>
      <c r="AD463" s="380">
        <f t="shared" si="81"/>
        <v>0</v>
      </c>
      <c r="AQ463" s="165" t="str">
        <f t="shared" si="82"/>
        <v/>
      </c>
      <c r="AR463" s="167" t="str">
        <f t="array" ref="AR463" xml:space="preserve"> IFERROR( IF(OR(DATERANGE="All Data",DATERANGE=""), INDEX(Calculations!$AC$7:$AC$506,SMALL(IF(Calculations!$AC$7:$AC$506&lt;&gt;"0",ROW($AQ$6:$AQ$505)-ROW(INDEX($AQ$6:$AQ$505,1,1))+1),AQ463),1),INDEX(Calculations!$AD$7:$AD$506,SMALL(IF(Calculations!$AD$7:$AD$506&lt;&gt;0,ROW($AQ$6:$AQ$505)-ROW(INDEX($AQ$6:$AQ$505,1,1))+1),AQ463),1)),"")</f>
        <v/>
      </c>
      <c r="AS463" s="164" t="str">
        <f t="array" ref="AS463" xml:space="preserve"> IFERROR(IF(OR(DATERANGE="All Data",DATERANGE=""),INDEX(AdressBook!$B$6:$B$505,SMALL(IF(Calculations!$AC$7:$AC$506&lt;&gt;"0",ROW($AQ$6:$AQ$505)-ROW(INDEX($AQ$6:$AQ$505,1,1))+1),AQ463),1),INDEX(AdressBook!$B$6:$B$505,SMALL(IF(Calculations!$AD$7:$AD$506&lt;&gt;0,ROW($AQ$6:$AQ$505)-ROW(INDEX($AQ$6:$AQ$505,1,1))+1),AQ463),1)),"")</f>
        <v/>
      </c>
      <c r="AT463" s="227" t="str">
        <f t="shared" si="83"/>
        <v/>
      </c>
      <c r="AV463" s="199"/>
      <c r="AW463" s="199"/>
    </row>
    <row r="464" spans="2:49" hidden="1" x14ac:dyDescent="0.25">
      <c r="B464" s="390" t="str">
        <f>IFERROR(IF(LEN(INDEX(PlansAndNotes!$B$6:$B$2005,ROW(A464)-ROW($B$3)))=0,"",INDEX(PlansAndNotes!$B$6:$B$2005,ROW(A464)-ROW($B$3))),"")</f>
        <v/>
      </c>
      <c r="C464" s="361" t="str">
        <f t="shared" si="75"/>
        <v/>
      </c>
      <c r="D464" s="361" t="str">
        <f>IFERROR(IF(LEN(C464)&gt;0,IF(LEN(INDEX(TasksList!$C$6:$C$1005,MATCH(C464,TasksList!$B$6:$B$1005,0),1))=0,"",INDEX(TasksList!$C$6:$C$1005,MATCH(C464,TasksList!$B$6:$B$1005,0),1)),""),"")</f>
        <v/>
      </c>
      <c r="E464" s="361" t="str">
        <f>IFERROR(IF(LEN(C464)&gt;0,IF(LEN(INDEX(TasksList!$F$6:$F$1005,MATCH(C464,TasksList!$B$6:$B$1005,0),1))=0,"not set!",INDEX(TasksList!$F$6:$F$1005,MATCH(C464,TasksList!$B$6:$B$1005,0),1)),""),"")</f>
        <v/>
      </c>
      <c r="F464" s="360" t="str">
        <f>IFERROR(IF(LEN(D464)&gt;0,IF(LEN(INDEX(AdressBook!$D$6:$D$25,MATCH(D464,AdressBook!$B$6:$B$25,0),1))=0,"",INDEX(AdressBook!$D$6:$D$25,MATCH(D464,AdressBook!$B$6:$B$25,0),1)),""),"")</f>
        <v/>
      </c>
      <c r="G464" s="361" t="str">
        <f>IFERROR(IF(LEN(INDEX(PlansAndNotes!$F$6:$F$2005,ROW(B464)-ROW($C$3)))=0,"",INDEX(PlansAndNotes!$F$6:$F$2005,ROW(B464)-ROW($C$3))),"")</f>
        <v/>
      </c>
      <c r="H464" s="361" t="str">
        <f>IFERROR(IF(LEN(C464)&gt;0,IF(LEN(INDEX(TasksList!$G$6:$G$1005,MATCH(C464,TasksList!$B$6:$B$1005,0),1))=0,"",INDEX(TasksList!$G$6:$G$1005,MATCH(C464,TasksList!$B$6:$B$1005,0),1)),""),"")</f>
        <v/>
      </c>
      <c r="I464" s="381"/>
      <c r="J464" s="402" t="str">
        <f>IF(LEN(INDEX(TasksList!$B$6:$B$1005,ROW(J461),1))=0,"",INDEX(TasksList!$B$6:$B$1005,ROW(J461),1)&amp;" - "&amp;INDEX(TasksList!$D$6:$D$1005,ROW(J461),1))</f>
        <v/>
      </c>
      <c r="K464" s="402"/>
      <c r="L464" s="399" t="str">
        <f t="array" ref="L464">IFERROR(INDEX($J$4:$J$1003,SMALL($K$4:$K$1003,ROW(L464)-3),1),"")</f>
        <v/>
      </c>
      <c r="M464" s="206"/>
      <c r="N464" s="362" t="str">
        <f>IFERROR(IF(LEN(INDEX(PlansAndNotes!$D$6:$D$4005,ROW(B464)-ROW($C$3)))=0,"",INDEX(PlansAndNotes!$D$6:$D$4005,ROW(B464)-ROW($C$3))),"")</f>
        <v/>
      </c>
      <c r="O464" s="165" t="str">
        <f t="shared" si="76"/>
        <v/>
      </c>
      <c r="P464" s="363" t="str">
        <f>IFERROR(IF(LEN(INDEX(PlansAndNotes!$E$6:$E$4005,ROW(B464)-ROW($C$3)))=0,"",INDEX(PlansAndNotes!$E$6:$E$4005,ROW(B464)-ROW($C$3))),"")</f>
        <v/>
      </c>
      <c r="Q464" s="363" t="str">
        <f>IFERROR(IF(LEN(INDEX(PlansAndNotes!$G$6:$G$4005,ROW(B464)-ROW($C$3)))=0,"",INDEX(PlansAndNotes!$G$6:$G$4005,ROW(B464)-ROW($C$3))),"")</f>
        <v/>
      </c>
      <c r="R464" s="361" t="str">
        <f>IFERROR(IF(LEN(D464)&gt;0,IF(LEN(INDEX(AdressBook!$C$6:$C$25,MATCH(D464,AdressBook!$B$6:$B$25,0),1))=0,"",INDEX(AdressBook!$C$6:$C$25,MATCH(D464,AdressBook!$B$6:$B$25,0),1)),""),"")</f>
        <v/>
      </c>
      <c r="S464" s="165">
        <f>IF(LEN(C464)&gt;0,IFERROR(IF(MATCH(C464,C465:$C$4004,0)&gt;0,-1,ROW(S464)-ROW($S$3)),ROW(S464)-ROW($S$3)),-1)</f>
        <v>-1</v>
      </c>
      <c r="T464" s="165">
        <f t="shared" si="77"/>
        <v>0</v>
      </c>
      <c r="U464" s="165" t="str">
        <f t="shared" si="78"/>
        <v/>
      </c>
      <c r="V464" s="165" t="str">
        <f>IFERROR(IF(OR(C464="",S464&lt;0),"",IF(SUBTOTAL(3,C464:C464)=0,-1,SUBTOTAL(3,$C$4:C464))),"")</f>
        <v/>
      </c>
      <c r="W464" s="156" t="str">
        <f t="array" ref="W464">IF(LEN(C464)&gt;0,IFERROR(IF(MATCH(C464,$C$3:$C463,0)&gt;0,N464-INDEX($N$3:N463,SUMPRODUCT(MAX(ROW($C$3:$C463)*(C464=$C$3:$C463)))-2,1),""),""),"")</f>
        <v/>
      </c>
      <c r="X464" s="156">
        <f t="shared" ca="1" si="79"/>
        <v>1</v>
      </c>
      <c r="Y464" s="156">
        <f t="shared" ca="1" si="80"/>
        <v>1</v>
      </c>
      <c r="AB464" s="406"/>
      <c r="AC464" s="380"/>
      <c r="AD464" s="380">
        <f t="shared" si="81"/>
        <v>0</v>
      </c>
      <c r="AQ464" s="165" t="str">
        <f t="shared" si="82"/>
        <v/>
      </c>
      <c r="AR464" s="167" t="str">
        <f t="array" ref="AR464" xml:space="preserve"> IFERROR( IF(OR(DATERANGE="All Data",DATERANGE=""), INDEX(Calculations!$AC$7:$AC$506,SMALL(IF(Calculations!$AC$7:$AC$506&lt;&gt;"0",ROW($AQ$6:$AQ$505)-ROW(INDEX($AQ$6:$AQ$505,1,1))+1),AQ464),1),INDEX(Calculations!$AD$7:$AD$506,SMALL(IF(Calculations!$AD$7:$AD$506&lt;&gt;0,ROW($AQ$6:$AQ$505)-ROW(INDEX($AQ$6:$AQ$505,1,1))+1),AQ464),1)),"")</f>
        <v/>
      </c>
      <c r="AS464" s="164" t="str">
        <f t="array" ref="AS464" xml:space="preserve"> IFERROR(IF(OR(DATERANGE="All Data",DATERANGE=""),INDEX(AdressBook!$B$6:$B$505,SMALL(IF(Calculations!$AC$7:$AC$506&lt;&gt;"0",ROW($AQ$6:$AQ$505)-ROW(INDEX($AQ$6:$AQ$505,1,1))+1),AQ464),1),INDEX(AdressBook!$B$6:$B$505,SMALL(IF(Calculations!$AD$7:$AD$506&lt;&gt;0,ROW($AQ$6:$AQ$505)-ROW(INDEX($AQ$6:$AQ$505,1,1))+1),AQ464),1)),"")</f>
        <v/>
      </c>
      <c r="AT464" s="227" t="str">
        <f t="shared" si="83"/>
        <v/>
      </c>
      <c r="AV464" s="199"/>
      <c r="AW464" s="199"/>
    </row>
    <row r="465" spans="2:49" hidden="1" x14ac:dyDescent="0.25">
      <c r="B465" s="390" t="str">
        <f>IFERROR(IF(LEN(INDEX(PlansAndNotes!$B$6:$B$2005,ROW(A465)-ROW($B$3)))=0,"",INDEX(PlansAndNotes!$B$6:$B$2005,ROW(A465)-ROW($B$3))),"")</f>
        <v/>
      </c>
      <c r="C465" s="361" t="str">
        <f t="shared" si="75"/>
        <v/>
      </c>
      <c r="D465" s="361" t="str">
        <f>IFERROR(IF(LEN(C465)&gt;0,IF(LEN(INDEX(TasksList!$C$6:$C$1005,MATCH(C465,TasksList!$B$6:$B$1005,0),1))=0,"",INDEX(TasksList!$C$6:$C$1005,MATCH(C465,TasksList!$B$6:$B$1005,0),1)),""),"")</f>
        <v/>
      </c>
      <c r="E465" s="361" t="str">
        <f>IFERROR(IF(LEN(C465)&gt;0,IF(LEN(INDEX(TasksList!$F$6:$F$1005,MATCH(C465,TasksList!$B$6:$B$1005,0),1))=0,"not set!",INDEX(TasksList!$F$6:$F$1005,MATCH(C465,TasksList!$B$6:$B$1005,0),1)),""),"")</f>
        <v/>
      </c>
      <c r="F465" s="360" t="str">
        <f>IFERROR(IF(LEN(D465)&gt;0,IF(LEN(INDEX(AdressBook!$D$6:$D$25,MATCH(D465,AdressBook!$B$6:$B$25,0),1))=0,"",INDEX(AdressBook!$D$6:$D$25,MATCH(D465,AdressBook!$B$6:$B$25,0),1)),""),"")</f>
        <v/>
      </c>
      <c r="G465" s="361" t="str">
        <f>IFERROR(IF(LEN(INDEX(PlansAndNotes!$F$6:$F$2005,ROW(B465)-ROW($C$3)))=0,"",INDEX(PlansAndNotes!$F$6:$F$2005,ROW(B465)-ROW($C$3))),"")</f>
        <v/>
      </c>
      <c r="H465" s="361" t="str">
        <f>IFERROR(IF(LEN(C465)&gt;0,IF(LEN(INDEX(TasksList!$G$6:$G$1005,MATCH(C465,TasksList!$B$6:$B$1005,0),1))=0,"",INDEX(TasksList!$G$6:$G$1005,MATCH(C465,TasksList!$B$6:$B$1005,0),1)),""),"")</f>
        <v/>
      </c>
      <c r="I465" s="381"/>
      <c r="J465" s="402" t="str">
        <f>IF(LEN(INDEX(TasksList!$B$6:$B$1005,ROW(J462),1))=0,"",INDEX(TasksList!$B$6:$B$1005,ROW(J462),1)&amp;" - "&amp;INDEX(TasksList!$D$6:$D$1005,ROW(J462),1))</f>
        <v/>
      </c>
      <c r="K465" s="402"/>
      <c r="L465" s="399" t="str">
        <f t="array" ref="L465">IFERROR(INDEX($J$4:$J$1003,SMALL($K$4:$K$1003,ROW(L465)-3),1),"")</f>
        <v/>
      </c>
      <c r="M465" s="206"/>
      <c r="N465" s="362" t="str">
        <f>IFERROR(IF(LEN(INDEX(PlansAndNotes!$D$6:$D$4005,ROW(B465)-ROW($C$3)))=0,"",INDEX(PlansAndNotes!$D$6:$D$4005,ROW(B465)-ROW($C$3))),"")</f>
        <v/>
      </c>
      <c r="O465" s="165" t="str">
        <f t="shared" si="76"/>
        <v/>
      </c>
      <c r="P465" s="363" t="str">
        <f>IFERROR(IF(LEN(INDEX(PlansAndNotes!$E$6:$E$4005,ROW(B465)-ROW($C$3)))=0,"",INDEX(PlansAndNotes!$E$6:$E$4005,ROW(B465)-ROW($C$3))),"")</f>
        <v/>
      </c>
      <c r="Q465" s="363" t="str">
        <f>IFERROR(IF(LEN(INDEX(PlansAndNotes!$G$6:$G$4005,ROW(B465)-ROW($C$3)))=0,"",INDEX(PlansAndNotes!$G$6:$G$4005,ROW(B465)-ROW($C$3))),"")</f>
        <v/>
      </c>
      <c r="R465" s="361" t="str">
        <f>IFERROR(IF(LEN(D465)&gt;0,IF(LEN(INDEX(AdressBook!$C$6:$C$25,MATCH(D465,AdressBook!$B$6:$B$25,0),1))=0,"",INDEX(AdressBook!$C$6:$C$25,MATCH(D465,AdressBook!$B$6:$B$25,0),1)),""),"")</f>
        <v/>
      </c>
      <c r="S465" s="165">
        <f>IF(LEN(C465)&gt;0,IFERROR(IF(MATCH(C465,C466:$C$4004,0)&gt;0,-1,ROW(S465)-ROW($S$3)),ROW(S465)-ROW($S$3)),-1)</f>
        <v>-1</v>
      </c>
      <c r="T465" s="165">
        <f t="shared" si="77"/>
        <v>0</v>
      </c>
      <c r="U465" s="165" t="str">
        <f t="shared" si="78"/>
        <v/>
      </c>
      <c r="V465" s="165" t="str">
        <f>IFERROR(IF(OR(C465="",S465&lt;0),"",IF(SUBTOTAL(3,C465:C465)=0,-1,SUBTOTAL(3,$C$4:C465))),"")</f>
        <v/>
      </c>
      <c r="W465" s="156" t="str">
        <f t="array" ref="W465">IF(LEN(C465)&gt;0,IFERROR(IF(MATCH(C465,$C$3:$C464,0)&gt;0,N465-INDEX($N$3:N464,SUMPRODUCT(MAX(ROW($C$3:$C464)*(C465=$C$3:$C464)))-2,1),""),""),"")</f>
        <v/>
      </c>
      <c r="X465" s="156">
        <f t="shared" ca="1" si="79"/>
        <v>1</v>
      </c>
      <c r="Y465" s="156">
        <f t="shared" ca="1" si="80"/>
        <v>1</v>
      </c>
      <c r="AB465" s="406"/>
      <c r="AC465" s="380"/>
      <c r="AD465" s="380">
        <f t="shared" si="81"/>
        <v>0</v>
      </c>
      <c r="AQ465" s="165" t="str">
        <f t="shared" si="82"/>
        <v/>
      </c>
      <c r="AR465" s="167" t="str">
        <f t="array" ref="AR465" xml:space="preserve"> IFERROR( IF(OR(DATERANGE="All Data",DATERANGE=""), INDEX(Calculations!$AC$7:$AC$506,SMALL(IF(Calculations!$AC$7:$AC$506&lt;&gt;"0",ROW($AQ$6:$AQ$505)-ROW(INDEX($AQ$6:$AQ$505,1,1))+1),AQ465),1),INDEX(Calculations!$AD$7:$AD$506,SMALL(IF(Calculations!$AD$7:$AD$506&lt;&gt;0,ROW($AQ$6:$AQ$505)-ROW(INDEX($AQ$6:$AQ$505,1,1))+1),AQ465),1)),"")</f>
        <v/>
      </c>
      <c r="AS465" s="164" t="str">
        <f t="array" ref="AS465" xml:space="preserve"> IFERROR(IF(OR(DATERANGE="All Data",DATERANGE=""),INDEX(AdressBook!$B$6:$B$505,SMALL(IF(Calculations!$AC$7:$AC$506&lt;&gt;"0",ROW($AQ$6:$AQ$505)-ROW(INDEX($AQ$6:$AQ$505,1,1))+1),AQ465),1),INDEX(AdressBook!$B$6:$B$505,SMALL(IF(Calculations!$AD$7:$AD$506&lt;&gt;0,ROW($AQ$6:$AQ$505)-ROW(INDEX($AQ$6:$AQ$505,1,1))+1),AQ465),1)),"")</f>
        <v/>
      </c>
      <c r="AT465" s="227" t="str">
        <f t="shared" si="83"/>
        <v/>
      </c>
      <c r="AV465" s="199"/>
      <c r="AW465" s="199"/>
    </row>
    <row r="466" spans="2:49" hidden="1" x14ac:dyDescent="0.25">
      <c r="B466" s="390" t="str">
        <f>IFERROR(IF(LEN(INDEX(PlansAndNotes!$B$6:$B$2005,ROW(A466)-ROW($B$3)))=0,"",INDEX(PlansAndNotes!$B$6:$B$2005,ROW(A466)-ROW($B$3))),"")</f>
        <v/>
      </c>
      <c r="C466" s="361" t="str">
        <f t="shared" si="75"/>
        <v/>
      </c>
      <c r="D466" s="361" t="str">
        <f>IFERROR(IF(LEN(C466)&gt;0,IF(LEN(INDEX(TasksList!$C$6:$C$1005,MATCH(C466,TasksList!$B$6:$B$1005,0),1))=0,"",INDEX(TasksList!$C$6:$C$1005,MATCH(C466,TasksList!$B$6:$B$1005,0),1)),""),"")</f>
        <v/>
      </c>
      <c r="E466" s="361" t="str">
        <f>IFERROR(IF(LEN(C466)&gt;0,IF(LEN(INDEX(TasksList!$F$6:$F$1005,MATCH(C466,TasksList!$B$6:$B$1005,0),1))=0,"not set!",INDEX(TasksList!$F$6:$F$1005,MATCH(C466,TasksList!$B$6:$B$1005,0),1)),""),"")</f>
        <v/>
      </c>
      <c r="F466" s="360" t="str">
        <f>IFERROR(IF(LEN(D466)&gt;0,IF(LEN(INDEX(AdressBook!$D$6:$D$25,MATCH(D466,AdressBook!$B$6:$B$25,0),1))=0,"",INDEX(AdressBook!$D$6:$D$25,MATCH(D466,AdressBook!$B$6:$B$25,0),1)),""),"")</f>
        <v/>
      </c>
      <c r="G466" s="361" t="str">
        <f>IFERROR(IF(LEN(INDEX(PlansAndNotes!$F$6:$F$2005,ROW(B466)-ROW($C$3)))=0,"",INDEX(PlansAndNotes!$F$6:$F$2005,ROW(B466)-ROW($C$3))),"")</f>
        <v/>
      </c>
      <c r="H466" s="361" t="str">
        <f>IFERROR(IF(LEN(C466)&gt;0,IF(LEN(INDEX(TasksList!$G$6:$G$1005,MATCH(C466,TasksList!$B$6:$B$1005,0),1))=0,"",INDEX(TasksList!$G$6:$G$1005,MATCH(C466,TasksList!$B$6:$B$1005,0),1)),""),"")</f>
        <v/>
      </c>
      <c r="I466" s="381"/>
      <c r="J466" s="402" t="str">
        <f>IF(LEN(INDEX(TasksList!$B$6:$B$1005,ROW(J463),1))=0,"",INDEX(TasksList!$B$6:$B$1005,ROW(J463),1)&amp;" - "&amp;INDEX(TasksList!$D$6:$D$1005,ROW(J463),1))</f>
        <v/>
      </c>
      <c r="K466" s="402"/>
      <c r="L466" s="399" t="str">
        <f t="array" ref="L466">IFERROR(INDEX($J$4:$J$1003,SMALL($K$4:$K$1003,ROW(L466)-3),1),"")</f>
        <v/>
      </c>
      <c r="M466" s="206"/>
      <c r="N466" s="362" t="str">
        <f>IFERROR(IF(LEN(INDEX(PlansAndNotes!$D$6:$D$4005,ROW(B466)-ROW($C$3)))=0,"",INDEX(PlansAndNotes!$D$6:$D$4005,ROW(B466)-ROW($C$3))),"")</f>
        <v/>
      </c>
      <c r="O466" s="165" t="str">
        <f t="shared" si="76"/>
        <v/>
      </c>
      <c r="P466" s="363" t="str">
        <f>IFERROR(IF(LEN(INDEX(PlansAndNotes!$E$6:$E$4005,ROW(B466)-ROW($C$3)))=0,"",INDEX(PlansAndNotes!$E$6:$E$4005,ROW(B466)-ROW($C$3))),"")</f>
        <v/>
      </c>
      <c r="Q466" s="363" t="str">
        <f>IFERROR(IF(LEN(INDEX(PlansAndNotes!$G$6:$G$4005,ROW(B466)-ROW($C$3)))=0,"",INDEX(PlansAndNotes!$G$6:$G$4005,ROW(B466)-ROW($C$3))),"")</f>
        <v/>
      </c>
      <c r="R466" s="361" t="str">
        <f>IFERROR(IF(LEN(D466)&gt;0,IF(LEN(INDEX(AdressBook!$C$6:$C$25,MATCH(D466,AdressBook!$B$6:$B$25,0),1))=0,"",INDEX(AdressBook!$C$6:$C$25,MATCH(D466,AdressBook!$B$6:$B$25,0),1)),""),"")</f>
        <v/>
      </c>
      <c r="S466" s="165">
        <f>IF(LEN(C466)&gt;0,IFERROR(IF(MATCH(C466,C467:$C$4004,0)&gt;0,-1,ROW(S466)-ROW($S$3)),ROW(S466)-ROW($S$3)),-1)</f>
        <v>-1</v>
      </c>
      <c r="T466" s="165">
        <f t="shared" si="77"/>
        <v>0</v>
      </c>
      <c r="U466" s="165" t="str">
        <f t="shared" si="78"/>
        <v/>
      </c>
      <c r="V466" s="165" t="str">
        <f>IFERROR(IF(OR(C466="",S466&lt;0),"",IF(SUBTOTAL(3,C466:C466)=0,-1,SUBTOTAL(3,$C$4:C466))),"")</f>
        <v/>
      </c>
      <c r="W466" s="156" t="str">
        <f t="array" ref="W466">IF(LEN(C466)&gt;0,IFERROR(IF(MATCH(C466,$C$3:$C465,0)&gt;0,N466-INDEX($N$3:N465,SUMPRODUCT(MAX(ROW($C$3:$C465)*(C466=$C$3:$C465)))-2,1),""),""),"")</f>
        <v/>
      </c>
      <c r="X466" s="156">
        <f t="shared" ca="1" si="79"/>
        <v>1</v>
      </c>
      <c r="Y466" s="156">
        <f t="shared" ca="1" si="80"/>
        <v>1</v>
      </c>
      <c r="AB466" s="406"/>
      <c r="AC466" s="380"/>
      <c r="AD466" s="380">
        <f t="shared" si="81"/>
        <v>0</v>
      </c>
      <c r="AQ466" s="165" t="str">
        <f t="shared" si="82"/>
        <v/>
      </c>
      <c r="AR466" s="167" t="str">
        <f t="array" ref="AR466" xml:space="preserve"> IFERROR( IF(OR(DATERANGE="All Data",DATERANGE=""), INDEX(Calculations!$AC$7:$AC$506,SMALL(IF(Calculations!$AC$7:$AC$506&lt;&gt;"0",ROW($AQ$6:$AQ$505)-ROW(INDEX($AQ$6:$AQ$505,1,1))+1),AQ466),1),INDEX(Calculations!$AD$7:$AD$506,SMALL(IF(Calculations!$AD$7:$AD$506&lt;&gt;0,ROW($AQ$6:$AQ$505)-ROW(INDEX($AQ$6:$AQ$505,1,1))+1),AQ466),1)),"")</f>
        <v/>
      </c>
      <c r="AS466" s="164" t="str">
        <f t="array" ref="AS466" xml:space="preserve"> IFERROR(IF(OR(DATERANGE="All Data",DATERANGE=""),INDEX(AdressBook!$B$6:$B$505,SMALL(IF(Calculations!$AC$7:$AC$506&lt;&gt;"0",ROW($AQ$6:$AQ$505)-ROW(INDEX($AQ$6:$AQ$505,1,1))+1),AQ466),1),INDEX(AdressBook!$B$6:$B$505,SMALL(IF(Calculations!$AD$7:$AD$506&lt;&gt;0,ROW($AQ$6:$AQ$505)-ROW(INDEX($AQ$6:$AQ$505,1,1))+1),AQ466),1)),"")</f>
        <v/>
      </c>
      <c r="AT466" s="227" t="str">
        <f t="shared" si="83"/>
        <v/>
      </c>
      <c r="AV466" s="199"/>
      <c r="AW466" s="199"/>
    </row>
    <row r="467" spans="2:49" hidden="1" x14ac:dyDescent="0.25">
      <c r="B467" s="390" t="str">
        <f>IFERROR(IF(LEN(INDEX(PlansAndNotes!$B$6:$B$2005,ROW(A467)-ROW($B$3)))=0,"",INDEX(PlansAndNotes!$B$6:$B$2005,ROW(A467)-ROW($B$3))),"")</f>
        <v/>
      </c>
      <c r="C467" s="361" t="str">
        <f t="shared" si="75"/>
        <v/>
      </c>
      <c r="D467" s="361" t="str">
        <f>IFERROR(IF(LEN(C467)&gt;0,IF(LEN(INDEX(TasksList!$C$6:$C$1005,MATCH(C467,TasksList!$B$6:$B$1005,0),1))=0,"",INDEX(TasksList!$C$6:$C$1005,MATCH(C467,TasksList!$B$6:$B$1005,0),1)),""),"")</f>
        <v/>
      </c>
      <c r="E467" s="361" t="str">
        <f>IFERROR(IF(LEN(C467)&gt;0,IF(LEN(INDEX(TasksList!$F$6:$F$1005,MATCH(C467,TasksList!$B$6:$B$1005,0),1))=0,"not set!",INDEX(TasksList!$F$6:$F$1005,MATCH(C467,TasksList!$B$6:$B$1005,0),1)),""),"")</f>
        <v/>
      </c>
      <c r="F467" s="360" t="str">
        <f>IFERROR(IF(LEN(D467)&gt;0,IF(LEN(INDEX(AdressBook!$D$6:$D$25,MATCH(D467,AdressBook!$B$6:$B$25,0),1))=0,"",INDEX(AdressBook!$D$6:$D$25,MATCH(D467,AdressBook!$B$6:$B$25,0),1)),""),"")</f>
        <v/>
      </c>
      <c r="G467" s="361" t="str">
        <f>IFERROR(IF(LEN(INDEX(PlansAndNotes!$F$6:$F$2005,ROW(B467)-ROW($C$3)))=0,"",INDEX(PlansAndNotes!$F$6:$F$2005,ROW(B467)-ROW($C$3))),"")</f>
        <v/>
      </c>
      <c r="H467" s="361" t="str">
        <f>IFERROR(IF(LEN(C467)&gt;0,IF(LEN(INDEX(TasksList!$G$6:$G$1005,MATCH(C467,TasksList!$B$6:$B$1005,0),1))=0,"",INDEX(TasksList!$G$6:$G$1005,MATCH(C467,TasksList!$B$6:$B$1005,0),1)),""),"")</f>
        <v/>
      </c>
      <c r="I467" s="381"/>
      <c r="J467" s="402" t="str">
        <f>IF(LEN(INDEX(TasksList!$B$6:$B$1005,ROW(J464),1))=0,"",INDEX(TasksList!$B$6:$B$1005,ROW(J464),1)&amp;" - "&amp;INDEX(TasksList!$D$6:$D$1005,ROW(J464),1))</f>
        <v/>
      </c>
      <c r="K467" s="402"/>
      <c r="L467" s="399" t="str">
        <f t="array" ref="L467">IFERROR(INDEX($J$4:$J$1003,SMALL($K$4:$K$1003,ROW(L467)-3),1),"")</f>
        <v/>
      </c>
      <c r="M467" s="206"/>
      <c r="N467" s="362" t="str">
        <f>IFERROR(IF(LEN(INDEX(PlansAndNotes!$D$6:$D$4005,ROW(B467)-ROW($C$3)))=0,"",INDEX(PlansAndNotes!$D$6:$D$4005,ROW(B467)-ROW($C$3))),"")</f>
        <v/>
      </c>
      <c r="O467" s="165" t="str">
        <f t="shared" si="76"/>
        <v/>
      </c>
      <c r="P467" s="363" t="str">
        <f>IFERROR(IF(LEN(INDEX(PlansAndNotes!$E$6:$E$4005,ROW(B467)-ROW($C$3)))=0,"",INDEX(PlansAndNotes!$E$6:$E$4005,ROW(B467)-ROW($C$3))),"")</f>
        <v/>
      </c>
      <c r="Q467" s="363" t="str">
        <f>IFERROR(IF(LEN(INDEX(PlansAndNotes!$G$6:$G$4005,ROW(B467)-ROW($C$3)))=0,"",INDEX(PlansAndNotes!$G$6:$G$4005,ROW(B467)-ROW($C$3))),"")</f>
        <v/>
      </c>
      <c r="R467" s="361" t="str">
        <f>IFERROR(IF(LEN(D467)&gt;0,IF(LEN(INDEX(AdressBook!$C$6:$C$25,MATCH(D467,AdressBook!$B$6:$B$25,0),1))=0,"",INDEX(AdressBook!$C$6:$C$25,MATCH(D467,AdressBook!$B$6:$B$25,0),1)),""),"")</f>
        <v/>
      </c>
      <c r="S467" s="165">
        <f>IF(LEN(C467)&gt;0,IFERROR(IF(MATCH(C467,C468:$C$4004,0)&gt;0,-1,ROW(S467)-ROW($S$3)),ROW(S467)-ROW($S$3)),-1)</f>
        <v>-1</v>
      </c>
      <c r="T467" s="165">
        <f t="shared" si="77"/>
        <v>0</v>
      </c>
      <c r="U467" s="165" t="str">
        <f t="shared" si="78"/>
        <v/>
      </c>
      <c r="V467" s="165" t="str">
        <f>IFERROR(IF(OR(C467="",S467&lt;0),"",IF(SUBTOTAL(3,C467:C467)=0,-1,SUBTOTAL(3,$C$4:C467))),"")</f>
        <v/>
      </c>
      <c r="W467" s="156" t="str">
        <f t="array" ref="W467">IF(LEN(C467)&gt;0,IFERROR(IF(MATCH(C467,$C$3:$C466,0)&gt;0,N467-INDEX($N$3:N466,SUMPRODUCT(MAX(ROW($C$3:$C466)*(C467=$C$3:$C466)))-2,1),""),""),"")</f>
        <v/>
      </c>
      <c r="X467" s="156">
        <f t="shared" ca="1" si="79"/>
        <v>1</v>
      </c>
      <c r="Y467" s="156">
        <f t="shared" ca="1" si="80"/>
        <v>1</v>
      </c>
      <c r="AB467" s="406"/>
      <c r="AC467" s="380"/>
      <c r="AD467" s="380">
        <f t="shared" si="81"/>
        <v>0</v>
      </c>
      <c r="AQ467" s="165" t="str">
        <f t="shared" si="82"/>
        <v/>
      </c>
      <c r="AR467" s="167" t="str">
        <f t="array" ref="AR467" xml:space="preserve"> IFERROR( IF(OR(DATERANGE="All Data",DATERANGE=""), INDEX(Calculations!$AC$7:$AC$506,SMALL(IF(Calculations!$AC$7:$AC$506&lt;&gt;"0",ROW($AQ$6:$AQ$505)-ROW(INDEX($AQ$6:$AQ$505,1,1))+1),AQ467),1),INDEX(Calculations!$AD$7:$AD$506,SMALL(IF(Calculations!$AD$7:$AD$506&lt;&gt;0,ROW($AQ$6:$AQ$505)-ROW(INDEX($AQ$6:$AQ$505,1,1))+1),AQ467),1)),"")</f>
        <v/>
      </c>
      <c r="AS467" s="164" t="str">
        <f t="array" ref="AS467" xml:space="preserve"> IFERROR(IF(OR(DATERANGE="All Data",DATERANGE=""),INDEX(AdressBook!$B$6:$B$505,SMALL(IF(Calculations!$AC$7:$AC$506&lt;&gt;"0",ROW($AQ$6:$AQ$505)-ROW(INDEX($AQ$6:$AQ$505,1,1))+1),AQ467),1),INDEX(AdressBook!$B$6:$B$505,SMALL(IF(Calculations!$AD$7:$AD$506&lt;&gt;0,ROW($AQ$6:$AQ$505)-ROW(INDEX($AQ$6:$AQ$505,1,1))+1),AQ467),1)),"")</f>
        <v/>
      </c>
      <c r="AT467" s="227" t="str">
        <f t="shared" si="83"/>
        <v/>
      </c>
      <c r="AV467" s="199"/>
      <c r="AW467" s="199"/>
    </row>
    <row r="468" spans="2:49" hidden="1" x14ac:dyDescent="0.25">
      <c r="B468" s="390" t="str">
        <f>IFERROR(IF(LEN(INDEX(PlansAndNotes!$B$6:$B$2005,ROW(A468)-ROW($B$3)))=0,"",INDEX(PlansAndNotes!$B$6:$B$2005,ROW(A468)-ROW($B$3))),"")</f>
        <v/>
      </c>
      <c r="C468" s="361" t="str">
        <f t="shared" si="75"/>
        <v/>
      </c>
      <c r="D468" s="361" t="str">
        <f>IFERROR(IF(LEN(C468)&gt;0,IF(LEN(INDEX(TasksList!$C$6:$C$1005,MATCH(C468,TasksList!$B$6:$B$1005,0),1))=0,"",INDEX(TasksList!$C$6:$C$1005,MATCH(C468,TasksList!$B$6:$B$1005,0),1)),""),"")</f>
        <v/>
      </c>
      <c r="E468" s="361" t="str">
        <f>IFERROR(IF(LEN(C468)&gt;0,IF(LEN(INDEX(TasksList!$F$6:$F$1005,MATCH(C468,TasksList!$B$6:$B$1005,0),1))=0,"not set!",INDEX(TasksList!$F$6:$F$1005,MATCH(C468,TasksList!$B$6:$B$1005,0),1)),""),"")</f>
        <v/>
      </c>
      <c r="F468" s="360" t="str">
        <f>IFERROR(IF(LEN(D468)&gt;0,IF(LEN(INDEX(AdressBook!$D$6:$D$25,MATCH(D468,AdressBook!$B$6:$B$25,0),1))=0,"",INDEX(AdressBook!$D$6:$D$25,MATCH(D468,AdressBook!$B$6:$B$25,0),1)),""),"")</f>
        <v/>
      </c>
      <c r="G468" s="361" t="str">
        <f>IFERROR(IF(LEN(INDEX(PlansAndNotes!$F$6:$F$2005,ROW(B468)-ROW($C$3)))=0,"",INDEX(PlansAndNotes!$F$6:$F$2005,ROW(B468)-ROW($C$3))),"")</f>
        <v/>
      </c>
      <c r="H468" s="361" t="str">
        <f>IFERROR(IF(LEN(C468)&gt;0,IF(LEN(INDEX(TasksList!$G$6:$G$1005,MATCH(C468,TasksList!$B$6:$B$1005,0),1))=0,"",INDEX(TasksList!$G$6:$G$1005,MATCH(C468,TasksList!$B$6:$B$1005,0),1)),""),"")</f>
        <v/>
      </c>
      <c r="I468" s="381"/>
      <c r="J468" s="402" t="str">
        <f>IF(LEN(INDEX(TasksList!$B$6:$B$1005,ROW(J465),1))=0,"",INDEX(TasksList!$B$6:$B$1005,ROW(J465),1)&amp;" - "&amp;INDEX(TasksList!$D$6:$D$1005,ROW(J465),1))</f>
        <v/>
      </c>
      <c r="K468" s="402"/>
      <c r="L468" s="399" t="str">
        <f t="array" ref="L468">IFERROR(INDEX($J$4:$J$1003,SMALL($K$4:$K$1003,ROW(L468)-3),1),"")</f>
        <v/>
      </c>
      <c r="M468" s="206"/>
      <c r="N468" s="362" t="str">
        <f>IFERROR(IF(LEN(INDEX(PlansAndNotes!$D$6:$D$4005,ROW(B468)-ROW($C$3)))=0,"",INDEX(PlansAndNotes!$D$6:$D$4005,ROW(B468)-ROW($C$3))),"")</f>
        <v/>
      </c>
      <c r="O468" s="165" t="str">
        <f t="shared" si="76"/>
        <v/>
      </c>
      <c r="P468" s="363" t="str">
        <f>IFERROR(IF(LEN(INDEX(PlansAndNotes!$E$6:$E$4005,ROW(B468)-ROW($C$3)))=0,"",INDEX(PlansAndNotes!$E$6:$E$4005,ROW(B468)-ROW($C$3))),"")</f>
        <v/>
      </c>
      <c r="Q468" s="363" t="str">
        <f>IFERROR(IF(LEN(INDEX(PlansAndNotes!$G$6:$G$4005,ROW(B468)-ROW($C$3)))=0,"",INDEX(PlansAndNotes!$G$6:$G$4005,ROW(B468)-ROW($C$3))),"")</f>
        <v/>
      </c>
      <c r="R468" s="361" t="str">
        <f>IFERROR(IF(LEN(D468)&gt;0,IF(LEN(INDEX(AdressBook!$C$6:$C$25,MATCH(D468,AdressBook!$B$6:$B$25,0),1))=0,"",INDEX(AdressBook!$C$6:$C$25,MATCH(D468,AdressBook!$B$6:$B$25,0),1)),""),"")</f>
        <v/>
      </c>
      <c r="S468" s="165">
        <f>IF(LEN(C468)&gt;0,IFERROR(IF(MATCH(C468,C469:$C$4004,0)&gt;0,-1,ROW(S468)-ROW($S$3)),ROW(S468)-ROW($S$3)),-1)</f>
        <v>-1</v>
      </c>
      <c r="T468" s="165">
        <f t="shared" si="77"/>
        <v>0</v>
      </c>
      <c r="U468" s="165" t="str">
        <f t="shared" si="78"/>
        <v/>
      </c>
      <c r="V468" s="165" t="str">
        <f>IFERROR(IF(OR(C468="",S468&lt;0),"",IF(SUBTOTAL(3,C468:C468)=0,-1,SUBTOTAL(3,$C$4:C468))),"")</f>
        <v/>
      </c>
      <c r="W468" s="156" t="str">
        <f t="array" ref="W468">IF(LEN(C468)&gt;0,IFERROR(IF(MATCH(C468,$C$3:$C467,0)&gt;0,N468-INDEX($N$3:N467,SUMPRODUCT(MAX(ROW($C$3:$C467)*(C468=$C$3:$C467)))-2,1),""),""),"")</f>
        <v/>
      </c>
      <c r="X468" s="156">
        <f t="shared" ca="1" si="79"/>
        <v>1</v>
      </c>
      <c r="Y468" s="156">
        <f t="shared" ca="1" si="80"/>
        <v>1</v>
      </c>
      <c r="AB468" s="406"/>
      <c r="AC468" s="380"/>
      <c r="AD468" s="380">
        <f t="shared" si="81"/>
        <v>0</v>
      </c>
      <c r="AQ468" s="165" t="str">
        <f t="shared" si="82"/>
        <v/>
      </c>
      <c r="AR468" s="167" t="str">
        <f t="array" ref="AR468" xml:space="preserve"> IFERROR( IF(OR(DATERANGE="All Data",DATERANGE=""), INDEX(Calculations!$AC$7:$AC$506,SMALL(IF(Calculations!$AC$7:$AC$506&lt;&gt;"0",ROW($AQ$6:$AQ$505)-ROW(INDEX($AQ$6:$AQ$505,1,1))+1),AQ468),1),INDEX(Calculations!$AD$7:$AD$506,SMALL(IF(Calculations!$AD$7:$AD$506&lt;&gt;0,ROW($AQ$6:$AQ$505)-ROW(INDEX($AQ$6:$AQ$505,1,1))+1),AQ468),1)),"")</f>
        <v/>
      </c>
      <c r="AS468" s="164" t="str">
        <f t="array" ref="AS468" xml:space="preserve"> IFERROR(IF(OR(DATERANGE="All Data",DATERANGE=""),INDEX(AdressBook!$B$6:$B$505,SMALL(IF(Calculations!$AC$7:$AC$506&lt;&gt;"0",ROW($AQ$6:$AQ$505)-ROW(INDEX($AQ$6:$AQ$505,1,1))+1),AQ468),1),INDEX(AdressBook!$B$6:$B$505,SMALL(IF(Calculations!$AD$7:$AD$506&lt;&gt;0,ROW($AQ$6:$AQ$505)-ROW(INDEX($AQ$6:$AQ$505,1,1))+1),AQ468),1)),"")</f>
        <v/>
      </c>
      <c r="AT468" s="227" t="str">
        <f t="shared" si="83"/>
        <v/>
      </c>
      <c r="AV468" s="199"/>
      <c r="AW468" s="199"/>
    </row>
    <row r="469" spans="2:49" hidden="1" x14ac:dyDescent="0.25">
      <c r="B469" s="390" t="str">
        <f>IFERROR(IF(LEN(INDEX(PlansAndNotes!$B$6:$B$2005,ROW(A469)-ROW($B$3)))=0,"",INDEX(PlansAndNotes!$B$6:$B$2005,ROW(A469)-ROW($B$3))),"")</f>
        <v/>
      </c>
      <c r="C469" s="361" t="str">
        <f t="shared" si="75"/>
        <v/>
      </c>
      <c r="D469" s="361" t="str">
        <f>IFERROR(IF(LEN(C469)&gt;0,IF(LEN(INDEX(TasksList!$C$6:$C$1005,MATCH(C469,TasksList!$B$6:$B$1005,0),1))=0,"",INDEX(TasksList!$C$6:$C$1005,MATCH(C469,TasksList!$B$6:$B$1005,0),1)),""),"")</f>
        <v/>
      </c>
      <c r="E469" s="361" t="str">
        <f>IFERROR(IF(LEN(C469)&gt;0,IF(LEN(INDEX(TasksList!$F$6:$F$1005,MATCH(C469,TasksList!$B$6:$B$1005,0),1))=0,"not set!",INDEX(TasksList!$F$6:$F$1005,MATCH(C469,TasksList!$B$6:$B$1005,0),1)),""),"")</f>
        <v/>
      </c>
      <c r="F469" s="360" t="str">
        <f>IFERROR(IF(LEN(D469)&gt;0,IF(LEN(INDEX(AdressBook!$D$6:$D$25,MATCH(D469,AdressBook!$B$6:$B$25,0),1))=0,"",INDEX(AdressBook!$D$6:$D$25,MATCH(D469,AdressBook!$B$6:$B$25,0),1)),""),"")</f>
        <v/>
      </c>
      <c r="G469" s="361" t="str">
        <f>IFERROR(IF(LEN(INDEX(PlansAndNotes!$F$6:$F$2005,ROW(B469)-ROW($C$3)))=0,"",INDEX(PlansAndNotes!$F$6:$F$2005,ROW(B469)-ROW($C$3))),"")</f>
        <v/>
      </c>
      <c r="H469" s="361" t="str">
        <f>IFERROR(IF(LEN(C469)&gt;0,IF(LEN(INDEX(TasksList!$G$6:$G$1005,MATCH(C469,TasksList!$B$6:$B$1005,0),1))=0,"",INDEX(TasksList!$G$6:$G$1005,MATCH(C469,TasksList!$B$6:$B$1005,0),1)),""),"")</f>
        <v/>
      </c>
      <c r="I469" s="381"/>
      <c r="J469" s="402" t="str">
        <f>IF(LEN(INDEX(TasksList!$B$6:$B$1005,ROW(J466),1))=0,"",INDEX(TasksList!$B$6:$B$1005,ROW(J466),1)&amp;" - "&amp;INDEX(TasksList!$D$6:$D$1005,ROW(J466),1))</f>
        <v/>
      </c>
      <c r="K469" s="402"/>
      <c r="L469" s="399" t="str">
        <f t="array" ref="L469">IFERROR(INDEX($J$4:$J$1003,SMALL($K$4:$K$1003,ROW(L469)-3),1),"")</f>
        <v/>
      </c>
      <c r="M469" s="206"/>
      <c r="N469" s="362" t="str">
        <f>IFERROR(IF(LEN(INDEX(PlansAndNotes!$D$6:$D$4005,ROW(B469)-ROW($C$3)))=0,"",INDEX(PlansAndNotes!$D$6:$D$4005,ROW(B469)-ROW($C$3))),"")</f>
        <v/>
      </c>
      <c r="O469" s="165" t="str">
        <f t="shared" si="76"/>
        <v/>
      </c>
      <c r="P469" s="363" t="str">
        <f>IFERROR(IF(LEN(INDEX(PlansAndNotes!$E$6:$E$4005,ROW(B469)-ROW($C$3)))=0,"",INDEX(PlansAndNotes!$E$6:$E$4005,ROW(B469)-ROW($C$3))),"")</f>
        <v/>
      </c>
      <c r="Q469" s="363" t="str">
        <f>IFERROR(IF(LEN(INDEX(PlansAndNotes!$G$6:$G$4005,ROW(B469)-ROW($C$3)))=0,"",INDEX(PlansAndNotes!$G$6:$G$4005,ROW(B469)-ROW($C$3))),"")</f>
        <v/>
      </c>
      <c r="R469" s="361" t="str">
        <f>IFERROR(IF(LEN(D469)&gt;0,IF(LEN(INDEX(AdressBook!$C$6:$C$25,MATCH(D469,AdressBook!$B$6:$B$25,0),1))=0,"",INDEX(AdressBook!$C$6:$C$25,MATCH(D469,AdressBook!$B$6:$B$25,0),1)),""),"")</f>
        <v/>
      </c>
      <c r="S469" s="165">
        <f>IF(LEN(C469)&gt;0,IFERROR(IF(MATCH(C469,C470:$C$4004,0)&gt;0,-1,ROW(S469)-ROW($S$3)),ROW(S469)-ROW($S$3)),-1)</f>
        <v>-1</v>
      </c>
      <c r="T469" s="165">
        <f t="shared" si="77"/>
        <v>0</v>
      </c>
      <c r="U469" s="165" t="str">
        <f t="shared" si="78"/>
        <v/>
      </c>
      <c r="V469" s="165" t="str">
        <f>IFERROR(IF(OR(C469="",S469&lt;0),"",IF(SUBTOTAL(3,C469:C469)=0,-1,SUBTOTAL(3,$C$4:C469))),"")</f>
        <v/>
      </c>
      <c r="W469" s="156" t="str">
        <f t="array" ref="W469">IF(LEN(C469)&gt;0,IFERROR(IF(MATCH(C469,$C$3:$C468,0)&gt;0,N469-INDEX($N$3:N468,SUMPRODUCT(MAX(ROW($C$3:$C468)*(C469=$C$3:$C468)))-2,1),""),""),"")</f>
        <v/>
      </c>
      <c r="X469" s="156">
        <f t="shared" ca="1" si="79"/>
        <v>1</v>
      </c>
      <c r="Y469" s="156">
        <f t="shared" ca="1" si="80"/>
        <v>1</v>
      </c>
      <c r="AB469" s="406"/>
      <c r="AC469" s="380"/>
      <c r="AD469" s="380">
        <f t="shared" si="81"/>
        <v>0</v>
      </c>
      <c r="AQ469" s="165" t="str">
        <f t="shared" si="82"/>
        <v/>
      </c>
      <c r="AR469" s="167" t="str">
        <f t="array" ref="AR469" xml:space="preserve"> IFERROR( IF(OR(DATERANGE="All Data",DATERANGE=""), INDEX(Calculations!$AC$7:$AC$506,SMALL(IF(Calculations!$AC$7:$AC$506&lt;&gt;"0",ROW($AQ$6:$AQ$505)-ROW(INDEX($AQ$6:$AQ$505,1,1))+1),AQ469),1),INDEX(Calculations!$AD$7:$AD$506,SMALL(IF(Calculations!$AD$7:$AD$506&lt;&gt;0,ROW($AQ$6:$AQ$505)-ROW(INDEX($AQ$6:$AQ$505,1,1))+1),AQ469),1)),"")</f>
        <v/>
      </c>
      <c r="AS469" s="164" t="str">
        <f t="array" ref="AS469" xml:space="preserve"> IFERROR(IF(OR(DATERANGE="All Data",DATERANGE=""),INDEX(AdressBook!$B$6:$B$505,SMALL(IF(Calculations!$AC$7:$AC$506&lt;&gt;"0",ROW($AQ$6:$AQ$505)-ROW(INDEX($AQ$6:$AQ$505,1,1))+1),AQ469),1),INDEX(AdressBook!$B$6:$B$505,SMALL(IF(Calculations!$AD$7:$AD$506&lt;&gt;0,ROW($AQ$6:$AQ$505)-ROW(INDEX($AQ$6:$AQ$505,1,1))+1),AQ469),1)),"")</f>
        <v/>
      </c>
      <c r="AT469" s="227" t="str">
        <f t="shared" si="83"/>
        <v/>
      </c>
      <c r="AV469" s="199"/>
      <c r="AW469" s="199"/>
    </row>
    <row r="470" spans="2:49" hidden="1" x14ac:dyDescent="0.25">
      <c r="B470" s="390" t="str">
        <f>IFERROR(IF(LEN(INDEX(PlansAndNotes!$B$6:$B$2005,ROW(A470)-ROW($B$3)))=0,"",INDEX(PlansAndNotes!$B$6:$B$2005,ROW(A470)-ROW($B$3))),"")</f>
        <v/>
      </c>
      <c r="C470" s="361" t="str">
        <f t="shared" si="75"/>
        <v/>
      </c>
      <c r="D470" s="361" t="str">
        <f>IFERROR(IF(LEN(C470)&gt;0,IF(LEN(INDEX(TasksList!$C$6:$C$1005,MATCH(C470,TasksList!$B$6:$B$1005,0),1))=0,"",INDEX(TasksList!$C$6:$C$1005,MATCH(C470,TasksList!$B$6:$B$1005,0),1)),""),"")</f>
        <v/>
      </c>
      <c r="E470" s="361" t="str">
        <f>IFERROR(IF(LEN(C470)&gt;0,IF(LEN(INDEX(TasksList!$F$6:$F$1005,MATCH(C470,TasksList!$B$6:$B$1005,0),1))=0,"not set!",INDEX(TasksList!$F$6:$F$1005,MATCH(C470,TasksList!$B$6:$B$1005,0),1)),""),"")</f>
        <v/>
      </c>
      <c r="F470" s="360" t="str">
        <f>IFERROR(IF(LEN(D470)&gt;0,IF(LEN(INDEX(AdressBook!$D$6:$D$25,MATCH(D470,AdressBook!$B$6:$B$25,0),1))=0,"",INDEX(AdressBook!$D$6:$D$25,MATCH(D470,AdressBook!$B$6:$B$25,0),1)),""),"")</f>
        <v/>
      </c>
      <c r="G470" s="361" t="str">
        <f>IFERROR(IF(LEN(INDEX(PlansAndNotes!$F$6:$F$2005,ROW(B470)-ROW($C$3)))=0,"",INDEX(PlansAndNotes!$F$6:$F$2005,ROW(B470)-ROW($C$3))),"")</f>
        <v/>
      </c>
      <c r="H470" s="361" t="str">
        <f>IFERROR(IF(LEN(C470)&gt;0,IF(LEN(INDEX(TasksList!$G$6:$G$1005,MATCH(C470,TasksList!$B$6:$B$1005,0),1))=0,"",INDEX(TasksList!$G$6:$G$1005,MATCH(C470,TasksList!$B$6:$B$1005,0),1)),""),"")</f>
        <v/>
      </c>
      <c r="I470" s="381"/>
      <c r="J470" s="402" t="str">
        <f>IF(LEN(INDEX(TasksList!$B$6:$B$1005,ROW(J467),1))=0,"",INDEX(TasksList!$B$6:$B$1005,ROW(J467),1)&amp;" - "&amp;INDEX(TasksList!$D$6:$D$1005,ROW(J467),1))</f>
        <v/>
      </c>
      <c r="K470" s="402"/>
      <c r="L470" s="399" t="str">
        <f t="array" ref="L470">IFERROR(INDEX($J$4:$J$1003,SMALL($K$4:$K$1003,ROW(L470)-3),1),"")</f>
        <v/>
      </c>
      <c r="M470" s="206"/>
      <c r="N470" s="362" t="str">
        <f>IFERROR(IF(LEN(INDEX(PlansAndNotes!$D$6:$D$4005,ROW(B470)-ROW($C$3)))=0,"",INDEX(PlansAndNotes!$D$6:$D$4005,ROW(B470)-ROW($C$3))),"")</f>
        <v/>
      </c>
      <c r="O470" s="165" t="str">
        <f t="shared" si="76"/>
        <v/>
      </c>
      <c r="P470" s="363" t="str">
        <f>IFERROR(IF(LEN(INDEX(PlansAndNotes!$E$6:$E$4005,ROW(B470)-ROW($C$3)))=0,"",INDEX(PlansAndNotes!$E$6:$E$4005,ROW(B470)-ROW($C$3))),"")</f>
        <v/>
      </c>
      <c r="Q470" s="363" t="str">
        <f>IFERROR(IF(LEN(INDEX(PlansAndNotes!$G$6:$G$4005,ROW(B470)-ROW($C$3)))=0,"",INDEX(PlansAndNotes!$G$6:$G$4005,ROW(B470)-ROW($C$3))),"")</f>
        <v/>
      </c>
      <c r="R470" s="361" t="str">
        <f>IFERROR(IF(LEN(D470)&gt;0,IF(LEN(INDEX(AdressBook!$C$6:$C$25,MATCH(D470,AdressBook!$B$6:$B$25,0),1))=0,"",INDEX(AdressBook!$C$6:$C$25,MATCH(D470,AdressBook!$B$6:$B$25,0),1)),""),"")</f>
        <v/>
      </c>
      <c r="S470" s="165">
        <f>IF(LEN(C470)&gt;0,IFERROR(IF(MATCH(C470,C471:$C$4004,0)&gt;0,-1,ROW(S470)-ROW($S$3)),ROW(S470)-ROW($S$3)),-1)</f>
        <v>-1</v>
      </c>
      <c r="T470" s="165">
        <f t="shared" si="77"/>
        <v>0</v>
      </c>
      <c r="U470" s="165" t="str">
        <f t="shared" si="78"/>
        <v/>
      </c>
      <c r="V470" s="165" t="str">
        <f>IFERROR(IF(OR(C470="",S470&lt;0),"",IF(SUBTOTAL(3,C470:C470)=0,-1,SUBTOTAL(3,$C$4:C470))),"")</f>
        <v/>
      </c>
      <c r="W470" s="156" t="str">
        <f t="array" ref="W470">IF(LEN(C470)&gt;0,IFERROR(IF(MATCH(C470,$C$3:$C469,0)&gt;0,N470-INDEX($N$3:N469,SUMPRODUCT(MAX(ROW($C$3:$C469)*(C470=$C$3:$C469)))-2,1),""),""),"")</f>
        <v/>
      </c>
      <c r="X470" s="156">
        <f t="shared" ca="1" si="79"/>
        <v>1</v>
      </c>
      <c r="Y470" s="156">
        <f t="shared" ca="1" si="80"/>
        <v>1</v>
      </c>
      <c r="AB470" s="406"/>
      <c r="AC470" s="380"/>
      <c r="AD470" s="380">
        <f t="shared" si="81"/>
        <v>0</v>
      </c>
      <c r="AQ470" s="165" t="str">
        <f t="shared" si="82"/>
        <v/>
      </c>
      <c r="AR470" s="167" t="str">
        <f t="array" ref="AR470" xml:space="preserve"> IFERROR( IF(OR(DATERANGE="All Data",DATERANGE=""), INDEX(Calculations!$AC$7:$AC$506,SMALL(IF(Calculations!$AC$7:$AC$506&lt;&gt;"0",ROW($AQ$6:$AQ$505)-ROW(INDEX($AQ$6:$AQ$505,1,1))+1),AQ470),1),INDEX(Calculations!$AD$7:$AD$506,SMALL(IF(Calculations!$AD$7:$AD$506&lt;&gt;0,ROW($AQ$6:$AQ$505)-ROW(INDEX($AQ$6:$AQ$505,1,1))+1),AQ470),1)),"")</f>
        <v/>
      </c>
      <c r="AS470" s="164" t="str">
        <f t="array" ref="AS470" xml:space="preserve"> IFERROR(IF(OR(DATERANGE="All Data",DATERANGE=""),INDEX(AdressBook!$B$6:$B$505,SMALL(IF(Calculations!$AC$7:$AC$506&lt;&gt;"0",ROW($AQ$6:$AQ$505)-ROW(INDEX($AQ$6:$AQ$505,1,1))+1),AQ470),1),INDEX(AdressBook!$B$6:$B$505,SMALL(IF(Calculations!$AD$7:$AD$506&lt;&gt;0,ROW($AQ$6:$AQ$505)-ROW(INDEX($AQ$6:$AQ$505,1,1))+1),AQ470),1)),"")</f>
        <v/>
      </c>
      <c r="AT470" s="227" t="str">
        <f t="shared" si="83"/>
        <v/>
      </c>
      <c r="AV470" s="199"/>
      <c r="AW470" s="199"/>
    </row>
    <row r="471" spans="2:49" hidden="1" x14ac:dyDescent="0.25">
      <c r="B471" s="390" t="str">
        <f>IFERROR(IF(LEN(INDEX(PlansAndNotes!$B$6:$B$2005,ROW(A471)-ROW($B$3)))=0,"",INDEX(PlansAndNotes!$B$6:$B$2005,ROW(A471)-ROW($B$3))),"")</f>
        <v/>
      </c>
      <c r="C471" s="361" t="str">
        <f t="shared" si="75"/>
        <v/>
      </c>
      <c r="D471" s="361" t="str">
        <f>IFERROR(IF(LEN(C471)&gt;0,IF(LEN(INDEX(TasksList!$C$6:$C$1005,MATCH(C471,TasksList!$B$6:$B$1005,0),1))=0,"",INDEX(TasksList!$C$6:$C$1005,MATCH(C471,TasksList!$B$6:$B$1005,0),1)),""),"")</f>
        <v/>
      </c>
      <c r="E471" s="361" t="str">
        <f>IFERROR(IF(LEN(C471)&gt;0,IF(LEN(INDEX(TasksList!$F$6:$F$1005,MATCH(C471,TasksList!$B$6:$B$1005,0),1))=0,"not set!",INDEX(TasksList!$F$6:$F$1005,MATCH(C471,TasksList!$B$6:$B$1005,0),1)),""),"")</f>
        <v/>
      </c>
      <c r="F471" s="360" t="str">
        <f>IFERROR(IF(LEN(D471)&gt;0,IF(LEN(INDEX(AdressBook!$D$6:$D$25,MATCH(D471,AdressBook!$B$6:$B$25,0),1))=0,"",INDEX(AdressBook!$D$6:$D$25,MATCH(D471,AdressBook!$B$6:$B$25,0),1)),""),"")</f>
        <v/>
      </c>
      <c r="G471" s="361" t="str">
        <f>IFERROR(IF(LEN(INDEX(PlansAndNotes!$F$6:$F$2005,ROW(B471)-ROW($C$3)))=0,"",INDEX(PlansAndNotes!$F$6:$F$2005,ROW(B471)-ROW($C$3))),"")</f>
        <v/>
      </c>
      <c r="H471" s="361" t="str">
        <f>IFERROR(IF(LEN(C471)&gt;0,IF(LEN(INDEX(TasksList!$G$6:$G$1005,MATCH(C471,TasksList!$B$6:$B$1005,0),1))=0,"",INDEX(TasksList!$G$6:$G$1005,MATCH(C471,TasksList!$B$6:$B$1005,0),1)),""),"")</f>
        <v/>
      </c>
      <c r="I471" s="381"/>
      <c r="J471" s="402" t="str">
        <f>IF(LEN(INDEX(TasksList!$B$6:$B$1005,ROW(J468),1))=0,"",INDEX(TasksList!$B$6:$B$1005,ROW(J468),1)&amp;" - "&amp;INDEX(TasksList!$D$6:$D$1005,ROW(J468),1))</f>
        <v/>
      </c>
      <c r="K471" s="402"/>
      <c r="L471" s="399" t="str">
        <f t="array" ref="L471">IFERROR(INDEX($J$4:$J$1003,SMALL($K$4:$K$1003,ROW(L471)-3),1),"")</f>
        <v/>
      </c>
      <c r="M471" s="206"/>
      <c r="N471" s="362" t="str">
        <f>IFERROR(IF(LEN(INDEX(PlansAndNotes!$D$6:$D$4005,ROW(B471)-ROW($C$3)))=0,"",INDEX(PlansAndNotes!$D$6:$D$4005,ROW(B471)-ROW($C$3))),"")</f>
        <v/>
      </c>
      <c r="O471" s="165" t="str">
        <f t="shared" si="76"/>
        <v/>
      </c>
      <c r="P471" s="363" t="str">
        <f>IFERROR(IF(LEN(INDEX(PlansAndNotes!$E$6:$E$4005,ROW(B471)-ROW($C$3)))=0,"",INDEX(PlansAndNotes!$E$6:$E$4005,ROW(B471)-ROW($C$3))),"")</f>
        <v/>
      </c>
      <c r="Q471" s="363" t="str">
        <f>IFERROR(IF(LEN(INDEX(PlansAndNotes!$G$6:$G$4005,ROW(B471)-ROW($C$3)))=0,"",INDEX(PlansAndNotes!$G$6:$G$4005,ROW(B471)-ROW($C$3))),"")</f>
        <v/>
      </c>
      <c r="R471" s="361" t="str">
        <f>IFERROR(IF(LEN(D471)&gt;0,IF(LEN(INDEX(AdressBook!$C$6:$C$25,MATCH(D471,AdressBook!$B$6:$B$25,0),1))=0,"",INDEX(AdressBook!$C$6:$C$25,MATCH(D471,AdressBook!$B$6:$B$25,0),1)),""),"")</f>
        <v/>
      </c>
      <c r="S471" s="165">
        <f>IF(LEN(C471)&gt;0,IFERROR(IF(MATCH(C471,C472:$C$4004,0)&gt;0,-1,ROW(S471)-ROW($S$3)),ROW(S471)-ROW($S$3)),-1)</f>
        <v>-1</v>
      </c>
      <c r="T471" s="165">
        <f t="shared" si="77"/>
        <v>0</v>
      </c>
      <c r="U471" s="165" t="str">
        <f t="shared" si="78"/>
        <v/>
      </c>
      <c r="V471" s="165" t="str">
        <f>IFERROR(IF(OR(C471="",S471&lt;0),"",IF(SUBTOTAL(3,C471:C471)=0,-1,SUBTOTAL(3,$C$4:C471))),"")</f>
        <v/>
      </c>
      <c r="W471" s="156" t="str">
        <f t="array" ref="W471">IF(LEN(C471)&gt;0,IFERROR(IF(MATCH(C471,$C$3:$C470,0)&gt;0,N471-INDEX($N$3:N470,SUMPRODUCT(MAX(ROW($C$3:$C470)*(C471=$C$3:$C470)))-2,1),""),""),"")</f>
        <v/>
      </c>
      <c r="X471" s="156">
        <f t="shared" ca="1" si="79"/>
        <v>1</v>
      </c>
      <c r="Y471" s="156">
        <f t="shared" ca="1" si="80"/>
        <v>1</v>
      </c>
      <c r="AB471" s="406"/>
      <c r="AC471" s="380"/>
      <c r="AD471" s="380">
        <f t="shared" si="81"/>
        <v>0</v>
      </c>
      <c r="AQ471" s="165" t="str">
        <f t="shared" si="82"/>
        <v/>
      </c>
      <c r="AR471" s="167" t="str">
        <f t="array" ref="AR471" xml:space="preserve"> IFERROR( IF(OR(DATERANGE="All Data",DATERANGE=""), INDEX(Calculations!$AC$7:$AC$506,SMALL(IF(Calculations!$AC$7:$AC$506&lt;&gt;"0",ROW($AQ$6:$AQ$505)-ROW(INDEX($AQ$6:$AQ$505,1,1))+1),AQ471),1),INDEX(Calculations!$AD$7:$AD$506,SMALL(IF(Calculations!$AD$7:$AD$506&lt;&gt;0,ROW($AQ$6:$AQ$505)-ROW(INDEX($AQ$6:$AQ$505,1,1))+1),AQ471),1)),"")</f>
        <v/>
      </c>
      <c r="AS471" s="164" t="str">
        <f t="array" ref="AS471" xml:space="preserve"> IFERROR(IF(OR(DATERANGE="All Data",DATERANGE=""),INDEX(AdressBook!$B$6:$B$505,SMALL(IF(Calculations!$AC$7:$AC$506&lt;&gt;"0",ROW($AQ$6:$AQ$505)-ROW(INDEX($AQ$6:$AQ$505,1,1))+1),AQ471),1),INDEX(AdressBook!$B$6:$B$505,SMALL(IF(Calculations!$AD$7:$AD$506&lt;&gt;0,ROW($AQ$6:$AQ$505)-ROW(INDEX($AQ$6:$AQ$505,1,1))+1),AQ471),1)),"")</f>
        <v/>
      </c>
      <c r="AT471" s="227" t="str">
        <f t="shared" si="83"/>
        <v/>
      </c>
      <c r="AV471" s="199"/>
      <c r="AW471" s="199"/>
    </row>
    <row r="472" spans="2:49" hidden="1" x14ac:dyDescent="0.25">
      <c r="B472" s="390" t="str">
        <f>IFERROR(IF(LEN(INDEX(PlansAndNotes!$B$6:$B$2005,ROW(A472)-ROW($B$3)))=0,"",INDEX(PlansAndNotes!$B$6:$B$2005,ROW(A472)-ROW($B$3))),"")</f>
        <v/>
      </c>
      <c r="C472" s="361" t="str">
        <f t="shared" si="75"/>
        <v/>
      </c>
      <c r="D472" s="361" t="str">
        <f>IFERROR(IF(LEN(C472)&gt;0,IF(LEN(INDEX(TasksList!$C$6:$C$1005,MATCH(C472,TasksList!$B$6:$B$1005,0),1))=0,"",INDEX(TasksList!$C$6:$C$1005,MATCH(C472,TasksList!$B$6:$B$1005,0),1)),""),"")</f>
        <v/>
      </c>
      <c r="E472" s="361" t="str">
        <f>IFERROR(IF(LEN(C472)&gt;0,IF(LEN(INDEX(TasksList!$F$6:$F$1005,MATCH(C472,TasksList!$B$6:$B$1005,0),1))=0,"not set!",INDEX(TasksList!$F$6:$F$1005,MATCH(C472,TasksList!$B$6:$B$1005,0),1)),""),"")</f>
        <v/>
      </c>
      <c r="F472" s="360" t="str">
        <f>IFERROR(IF(LEN(D472)&gt;0,IF(LEN(INDEX(AdressBook!$D$6:$D$25,MATCH(D472,AdressBook!$B$6:$B$25,0),1))=0,"",INDEX(AdressBook!$D$6:$D$25,MATCH(D472,AdressBook!$B$6:$B$25,0),1)),""),"")</f>
        <v/>
      </c>
      <c r="G472" s="361" t="str">
        <f>IFERROR(IF(LEN(INDEX(PlansAndNotes!$F$6:$F$2005,ROW(B472)-ROW($C$3)))=0,"",INDEX(PlansAndNotes!$F$6:$F$2005,ROW(B472)-ROW($C$3))),"")</f>
        <v/>
      </c>
      <c r="H472" s="361" t="str">
        <f>IFERROR(IF(LEN(C472)&gt;0,IF(LEN(INDEX(TasksList!$G$6:$G$1005,MATCH(C472,TasksList!$B$6:$B$1005,0),1))=0,"",INDEX(TasksList!$G$6:$G$1005,MATCH(C472,TasksList!$B$6:$B$1005,0),1)),""),"")</f>
        <v/>
      </c>
      <c r="I472" s="381"/>
      <c r="J472" s="402" t="str">
        <f>IF(LEN(INDEX(TasksList!$B$6:$B$1005,ROW(J469),1))=0,"",INDEX(TasksList!$B$6:$B$1005,ROW(J469),1)&amp;" - "&amp;INDEX(TasksList!$D$6:$D$1005,ROW(J469),1))</f>
        <v/>
      </c>
      <c r="K472" s="402"/>
      <c r="L472" s="399" t="str">
        <f t="array" ref="L472">IFERROR(INDEX($J$4:$J$1003,SMALL($K$4:$K$1003,ROW(L472)-3),1),"")</f>
        <v/>
      </c>
      <c r="M472" s="206"/>
      <c r="N472" s="362" t="str">
        <f>IFERROR(IF(LEN(INDEX(PlansAndNotes!$D$6:$D$4005,ROW(B472)-ROW($C$3)))=0,"",INDEX(PlansAndNotes!$D$6:$D$4005,ROW(B472)-ROW($C$3))),"")</f>
        <v/>
      </c>
      <c r="O472" s="165" t="str">
        <f t="shared" si="76"/>
        <v/>
      </c>
      <c r="P472" s="363" t="str">
        <f>IFERROR(IF(LEN(INDEX(PlansAndNotes!$E$6:$E$4005,ROW(B472)-ROW($C$3)))=0,"",INDEX(PlansAndNotes!$E$6:$E$4005,ROW(B472)-ROW($C$3))),"")</f>
        <v/>
      </c>
      <c r="Q472" s="363" t="str">
        <f>IFERROR(IF(LEN(INDEX(PlansAndNotes!$G$6:$G$4005,ROW(B472)-ROW($C$3)))=0,"",INDEX(PlansAndNotes!$G$6:$G$4005,ROW(B472)-ROW($C$3))),"")</f>
        <v/>
      </c>
      <c r="R472" s="361" t="str">
        <f>IFERROR(IF(LEN(D472)&gt;0,IF(LEN(INDEX(AdressBook!$C$6:$C$25,MATCH(D472,AdressBook!$B$6:$B$25,0),1))=0,"",INDEX(AdressBook!$C$6:$C$25,MATCH(D472,AdressBook!$B$6:$B$25,0),1)),""),"")</f>
        <v/>
      </c>
      <c r="S472" s="165">
        <f>IF(LEN(C472)&gt;0,IFERROR(IF(MATCH(C472,C473:$C$4004,0)&gt;0,-1,ROW(S472)-ROW($S$3)),ROW(S472)-ROW($S$3)),-1)</f>
        <v>-1</v>
      </c>
      <c r="T472" s="165">
        <f t="shared" si="77"/>
        <v>0</v>
      </c>
      <c r="U472" s="165" t="str">
        <f t="shared" si="78"/>
        <v/>
      </c>
      <c r="V472" s="165" t="str">
        <f>IFERROR(IF(OR(C472="",S472&lt;0),"",IF(SUBTOTAL(3,C472:C472)=0,-1,SUBTOTAL(3,$C$4:C472))),"")</f>
        <v/>
      </c>
      <c r="W472" s="156" t="str">
        <f t="array" ref="W472">IF(LEN(C472)&gt;0,IFERROR(IF(MATCH(C472,$C$3:$C471,0)&gt;0,N472-INDEX($N$3:N471,SUMPRODUCT(MAX(ROW($C$3:$C471)*(C472=$C$3:$C471)))-2,1),""),""),"")</f>
        <v/>
      </c>
      <c r="X472" s="156">
        <f t="shared" ca="1" si="79"/>
        <v>1</v>
      </c>
      <c r="Y472" s="156">
        <f t="shared" ca="1" si="80"/>
        <v>1</v>
      </c>
      <c r="AB472" s="406"/>
      <c r="AC472" s="380"/>
      <c r="AD472" s="380">
        <f t="shared" si="81"/>
        <v>0</v>
      </c>
      <c r="AQ472" s="165" t="str">
        <f t="shared" si="82"/>
        <v/>
      </c>
      <c r="AR472" s="167" t="str">
        <f t="array" ref="AR472" xml:space="preserve"> IFERROR( IF(OR(DATERANGE="All Data",DATERANGE=""), INDEX(Calculations!$AC$7:$AC$506,SMALL(IF(Calculations!$AC$7:$AC$506&lt;&gt;"0",ROW($AQ$6:$AQ$505)-ROW(INDEX($AQ$6:$AQ$505,1,1))+1),AQ472),1),INDEX(Calculations!$AD$7:$AD$506,SMALL(IF(Calculations!$AD$7:$AD$506&lt;&gt;0,ROW($AQ$6:$AQ$505)-ROW(INDEX($AQ$6:$AQ$505,1,1))+1),AQ472),1)),"")</f>
        <v/>
      </c>
      <c r="AS472" s="164" t="str">
        <f t="array" ref="AS472" xml:space="preserve"> IFERROR(IF(OR(DATERANGE="All Data",DATERANGE=""),INDEX(AdressBook!$B$6:$B$505,SMALL(IF(Calculations!$AC$7:$AC$506&lt;&gt;"0",ROW($AQ$6:$AQ$505)-ROW(INDEX($AQ$6:$AQ$505,1,1))+1),AQ472),1),INDEX(AdressBook!$B$6:$B$505,SMALL(IF(Calculations!$AD$7:$AD$506&lt;&gt;0,ROW($AQ$6:$AQ$505)-ROW(INDEX($AQ$6:$AQ$505,1,1))+1),AQ472),1)),"")</f>
        <v/>
      </c>
      <c r="AT472" s="227" t="str">
        <f t="shared" si="83"/>
        <v/>
      </c>
      <c r="AV472" s="199"/>
      <c r="AW472" s="199"/>
    </row>
    <row r="473" spans="2:49" hidden="1" x14ac:dyDescent="0.25">
      <c r="B473" s="390" t="str">
        <f>IFERROR(IF(LEN(INDEX(PlansAndNotes!$B$6:$B$2005,ROW(A473)-ROW($B$3)))=0,"",INDEX(PlansAndNotes!$B$6:$B$2005,ROW(A473)-ROW($B$3))),"")</f>
        <v/>
      </c>
      <c r="C473" s="361" t="str">
        <f t="shared" si="75"/>
        <v/>
      </c>
      <c r="D473" s="361" t="str">
        <f>IFERROR(IF(LEN(C473)&gt;0,IF(LEN(INDEX(TasksList!$C$6:$C$1005,MATCH(C473,TasksList!$B$6:$B$1005,0),1))=0,"",INDEX(TasksList!$C$6:$C$1005,MATCH(C473,TasksList!$B$6:$B$1005,0),1)),""),"")</f>
        <v/>
      </c>
      <c r="E473" s="361" t="str">
        <f>IFERROR(IF(LEN(C473)&gt;0,IF(LEN(INDEX(TasksList!$F$6:$F$1005,MATCH(C473,TasksList!$B$6:$B$1005,0),1))=0,"not set!",INDEX(TasksList!$F$6:$F$1005,MATCH(C473,TasksList!$B$6:$B$1005,0),1)),""),"")</f>
        <v/>
      </c>
      <c r="F473" s="360" t="str">
        <f>IFERROR(IF(LEN(D473)&gt;0,IF(LEN(INDEX(AdressBook!$D$6:$D$25,MATCH(D473,AdressBook!$B$6:$B$25,0),1))=0,"",INDEX(AdressBook!$D$6:$D$25,MATCH(D473,AdressBook!$B$6:$B$25,0),1)),""),"")</f>
        <v/>
      </c>
      <c r="G473" s="361" t="str">
        <f>IFERROR(IF(LEN(INDEX(PlansAndNotes!$F$6:$F$2005,ROW(B473)-ROW($C$3)))=0,"",INDEX(PlansAndNotes!$F$6:$F$2005,ROW(B473)-ROW($C$3))),"")</f>
        <v/>
      </c>
      <c r="H473" s="361" t="str">
        <f>IFERROR(IF(LEN(C473)&gt;0,IF(LEN(INDEX(TasksList!$G$6:$G$1005,MATCH(C473,TasksList!$B$6:$B$1005,0),1))=0,"",INDEX(TasksList!$G$6:$G$1005,MATCH(C473,TasksList!$B$6:$B$1005,0),1)),""),"")</f>
        <v/>
      </c>
      <c r="I473" s="381"/>
      <c r="J473" s="402" t="str">
        <f>IF(LEN(INDEX(TasksList!$B$6:$B$1005,ROW(J470),1))=0,"",INDEX(TasksList!$B$6:$B$1005,ROW(J470),1)&amp;" - "&amp;INDEX(TasksList!$D$6:$D$1005,ROW(J470),1))</f>
        <v/>
      </c>
      <c r="K473" s="402"/>
      <c r="L473" s="399" t="str">
        <f t="array" ref="L473">IFERROR(INDEX($J$4:$J$1003,SMALL($K$4:$K$1003,ROW(L473)-3),1),"")</f>
        <v/>
      </c>
      <c r="M473" s="206"/>
      <c r="N473" s="362" t="str">
        <f>IFERROR(IF(LEN(INDEX(PlansAndNotes!$D$6:$D$4005,ROW(B473)-ROW($C$3)))=0,"",INDEX(PlansAndNotes!$D$6:$D$4005,ROW(B473)-ROW($C$3))),"")</f>
        <v/>
      </c>
      <c r="O473" s="165" t="str">
        <f t="shared" si="76"/>
        <v/>
      </c>
      <c r="P473" s="363" t="str">
        <f>IFERROR(IF(LEN(INDEX(PlansAndNotes!$E$6:$E$4005,ROW(B473)-ROW($C$3)))=0,"",INDEX(PlansAndNotes!$E$6:$E$4005,ROW(B473)-ROW($C$3))),"")</f>
        <v/>
      </c>
      <c r="Q473" s="363" t="str">
        <f>IFERROR(IF(LEN(INDEX(PlansAndNotes!$G$6:$G$4005,ROW(B473)-ROW($C$3)))=0,"",INDEX(PlansAndNotes!$G$6:$G$4005,ROW(B473)-ROW($C$3))),"")</f>
        <v/>
      </c>
      <c r="R473" s="361" t="str">
        <f>IFERROR(IF(LEN(D473)&gt;0,IF(LEN(INDEX(AdressBook!$C$6:$C$25,MATCH(D473,AdressBook!$B$6:$B$25,0),1))=0,"",INDEX(AdressBook!$C$6:$C$25,MATCH(D473,AdressBook!$B$6:$B$25,0),1)),""),"")</f>
        <v/>
      </c>
      <c r="S473" s="165">
        <f>IF(LEN(C473)&gt;0,IFERROR(IF(MATCH(C473,C474:$C$4004,0)&gt;0,-1,ROW(S473)-ROW($S$3)),ROW(S473)-ROW($S$3)),-1)</f>
        <v>-1</v>
      </c>
      <c r="T473" s="165">
        <f t="shared" si="77"/>
        <v>0</v>
      </c>
      <c r="U473" s="165" t="str">
        <f t="shared" si="78"/>
        <v/>
      </c>
      <c r="V473" s="165" t="str">
        <f>IFERROR(IF(OR(C473="",S473&lt;0),"",IF(SUBTOTAL(3,C473:C473)=0,-1,SUBTOTAL(3,$C$4:C473))),"")</f>
        <v/>
      </c>
      <c r="W473" s="156" t="str">
        <f t="array" ref="W473">IF(LEN(C473)&gt;0,IFERROR(IF(MATCH(C473,$C$3:$C472,0)&gt;0,N473-INDEX($N$3:N472,SUMPRODUCT(MAX(ROW($C$3:$C472)*(C473=$C$3:$C472)))-2,1),""),""),"")</f>
        <v/>
      </c>
      <c r="X473" s="156">
        <f t="shared" ca="1" si="79"/>
        <v>1</v>
      </c>
      <c r="Y473" s="156">
        <f t="shared" ca="1" si="80"/>
        <v>1</v>
      </c>
      <c r="AB473" s="406"/>
      <c r="AC473" s="380"/>
      <c r="AD473" s="380">
        <f t="shared" si="81"/>
        <v>0</v>
      </c>
      <c r="AQ473" s="165" t="str">
        <f t="shared" si="82"/>
        <v/>
      </c>
      <c r="AR473" s="167" t="str">
        <f t="array" ref="AR473" xml:space="preserve"> IFERROR( IF(OR(DATERANGE="All Data",DATERANGE=""), INDEX(Calculations!$AC$7:$AC$506,SMALL(IF(Calculations!$AC$7:$AC$506&lt;&gt;"0",ROW($AQ$6:$AQ$505)-ROW(INDEX($AQ$6:$AQ$505,1,1))+1),AQ473),1),INDEX(Calculations!$AD$7:$AD$506,SMALL(IF(Calculations!$AD$7:$AD$506&lt;&gt;0,ROW($AQ$6:$AQ$505)-ROW(INDEX($AQ$6:$AQ$505,1,1))+1),AQ473),1)),"")</f>
        <v/>
      </c>
      <c r="AS473" s="164" t="str">
        <f t="array" ref="AS473" xml:space="preserve"> IFERROR(IF(OR(DATERANGE="All Data",DATERANGE=""),INDEX(AdressBook!$B$6:$B$505,SMALL(IF(Calculations!$AC$7:$AC$506&lt;&gt;"0",ROW($AQ$6:$AQ$505)-ROW(INDEX($AQ$6:$AQ$505,1,1))+1),AQ473),1),INDEX(AdressBook!$B$6:$B$505,SMALL(IF(Calculations!$AD$7:$AD$506&lt;&gt;0,ROW($AQ$6:$AQ$505)-ROW(INDEX($AQ$6:$AQ$505,1,1))+1),AQ473),1)),"")</f>
        <v/>
      </c>
      <c r="AT473" s="227" t="str">
        <f t="shared" si="83"/>
        <v/>
      </c>
      <c r="AV473" s="199"/>
      <c r="AW473" s="199"/>
    </row>
    <row r="474" spans="2:49" hidden="1" x14ac:dyDescent="0.25">
      <c r="B474" s="390" t="str">
        <f>IFERROR(IF(LEN(INDEX(PlansAndNotes!$B$6:$B$2005,ROW(A474)-ROW($B$3)))=0,"",INDEX(PlansAndNotes!$B$6:$B$2005,ROW(A474)-ROW($B$3))),"")</f>
        <v/>
      </c>
      <c r="C474" s="361" t="str">
        <f t="shared" si="75"/>
        <v/>
      </c>
      <c r="D474" s="361" t="str">
        <f>IFERROR(IF(LEN(C474)&gt;0,IF(LEN(INDEX(TasksList!$C$6:$C$1005,MATCH(C474,TasksList!$B$6:$B$1005,0),1))=0,"",INDEX(TasksList!$C$6:$C$1005,MATCH(C474,TasksList!$B$6:$B$1005,0),1)),""),"")</f>
        <v/>
      </c>
      <c r="E474" s="361" t="str">
        <f>IFERROR(IF(LEN(C474)&gt;0,IF(LEN(INDEX(TasksList!$F$6:$F$1005,MATCH(C474,TasksList!$B$6:$B$1005,0),1))=0,"not set!",INDEX(TasksList!$F$6:$F$1005,MATCH(C474,TasksList!$B$6:$B$1005,0),1)),""),"")</f>
        <v/>
      </c>
      <c r="F474" s="360" t="str">
        <f>IFERROR(IF(LEN(D474)&gt;0,IF(LEN(INDEX(AdressBook!$D$6:$D$25,MATCH(D474,AdressBook!$B$6:$B$25,0),1))=0,"",INDEX(AdressBook!$D$6:$D$25,MATCH(D474,AdressBook!$B$6:$B$25,0),1)),""),"")</f>
        <v/>
      </c>
      <c r="G474" s="361" t="str">
        <f>IFERROR(IF(LEN(INDEX(PlansAndNotes!$F$6:$F$2005,ROW(B474)-ROW($C$3)))=0,"",INDEX(PlansAndNotes!$F$6:$F$2005,ROW(B474)-ROW($C$3))),"")</f>
        <v/>
      </c>
      <c r="H474" s="361" t="str">
        <f>IFERROR(IF(LEN(C474)&gt;0,IF(LEN(INDEX(TasksList!$G$6:$G$1005,MATCH(C474,TasksList!$B$6:$B$1005,0),1))=0,"",INDEX(TasksList!$G$6:$G$1005,MATCH(C474,TasksList!$B$6:$B$1005,0),1)),""),"")</f>
        <v/>
      </c>
      <c r="I474" s="381"/>
      <c r="J474" s="402" t="str">
        <f>IF(LEN(INDEX(TasksList!$B$6:$B$1005,ROW(J471),1))=0,"",INDEX(TasksList!$B$6:$B$1005,ROW(J471),1)&amp;" - "&amp;INDEX(TasksList!$D$6:$D$1005,ROW(J471),1))</f>
        <v/>
      </c>
      <c r="K474" s="402"/>
      <c r="L474" s="399" t="str">
        <f t="array" ref="L474">IFERROR(INDEX($J$4:$J$1003,SMALL($K$4:$K$1003,ROW(L474)-3),1),"")</f>
        <v/>
      </c>
      <c r="M474" s="206"/>
      <c r="N474" s="362" t="str">
        <f>IFERROR(IF(LEN(INDEX(PlansAndNotes!$D$6:$D$4005,ROW(B474)-ROW($C$3)))=0,"",INDEX(PlansAndNotes!$D$6:$D$4005,ROW(B474)-ROW($C$3))),"")</f>
        <v/>
      </c>
      <c r="O474" s="165" t="str">
        <f t="shared" si="76"/>
        <v/>
      </c>
      <c r="P474" s="363" t="str">
        <f>IFERROR(IF(LEN(INDEX(PlansAndNotes!$E$6:$E$4005,ROW(B474)-ROW($C$3)))=0,"",INDEX(PlansAndNotes!$E$6:$E$4005,ROW(B474)-ROW($C$3))),"")</f>
        <v/>
      </c>
      <c r="Q474" s="363" t="str">
        <f>IFERROR(IF(LEN(INDEX(PlansAndNotes!$G$6:$G$4005,ROW(B474)-ROW($C$3)))=0,"",INDEX(PlansAndNotes!$G$6:$G$4005,ROW(B474)-ROW($C$3))),"")</f>
        <v/>
      </c>
      <c r="R474" s="361" t="str">
        <f>IFERROR(IF(LEN(D474)&gt;0,IF(LEN(INDEX(AdressBook!$C$6:$C$25,MATCH(D474,AdressBook!$B$6:$B$25,0),1))=0,"",INDEX(AdressBook!$C$6:$C$25,MATCH(D474,AdressBook!$B$6:$B$25,0),1)),""),"")</f>
        <v/>
      </c>
      <c r="S474" s="165">
        <f>IF(LEN(C474)&gt;0,IFERROR(IF(MATCH(C474,C475:$C$4004,0)&gt;0,-1,ROW(S474)-ROW($S$3)),ROW(S474)-ROW($S$3)),-1)</f>
        <v>-1</v>
      </c>
      <c r="T474" s="165">
        <f t="shared" si="77"/>
        <v>0</v>
      </c>
      <c r="U474" s="165" t="str">
        <f t="shared" si="78"/>
        <v/>
      </c>
      <c r="V474" s="165" t="str">
        <f>IFERROR(IF(OR(C474="",S474&lt;0),"",IF(SUBTOTAL(3,C474:C474)=0,-1,SUBTOTAL(3,$C$4:C474))),"")</f>
        <v/>
      </c>
      <c r="W474" s="156" t="str">
        <f t="array" ref="W474">IF(LEN(C474)&gt;0,IFERROR(IF(MATCH(C474,$C$3:$C473,0)&gt;0,N474-INDEX($N$3:N473,SUMPRODUCT(MAX(ROW($C$3:$C473)*(C474=$C$3:$C473)))-2,1),""),""),"")</f>
        <v/>
      </c>
      <c r="X474" s="156">
        <f t="shared" ca="1" si="79"/>
        <v>1</v>
      </c>
      <c r="Y474" s="156">
        <f t="shared" ca="1" si="80"/>
        <v>1</v>
      </c>
      <c r="AB474" s="406"/>
      <c r="AC474" s="380"/>
      <c r="AD474" s="380">
        <f t="shared" si="81"/>
        <v>0</v>
      </c>
      <c r="AQ474" s="165" t="str">
        <f t="shared" si="82"/>
        <v/>
      </c>
      <c r="AR474" s="167" t="str">
        <f t="array" ref="AR474" xml:space="preserve"> IFERROR( IF(OR(DATERANGE="All Data",DATERANGE=""), INDEX(Calculations!$AC$7:$AC$506,SMALL(IF(Calculations!$AC$7:$AC$506&lt;&gt;"0",ROW($AQ$6:$AQ$505)-ROW(INDEX($AQ$6:$AQ$505,1,1))+1),AQ474),1),INDEX(Calculations!$AD$7:$AD$506,SMALL(IF(Calculations!$AD$7:$AD$506&lt;&gt;0,ROW($AQ$6:$AQ$505)-ROW(INDEX($AQ$6:$AQ$505,1,1))+1),AQ474),1)),"")</f>
        <v/>
      </c>
      <c r="AS474" s="164" t="str">
        <f t="array" ref="AS474" xml:space="preserve"> IFERROR(IF(OR(DATERANGE="All Data",DATERANGE=""),INDEX(AdressBook!$B$6:$B$505,SMALL(IF(Calculations!$AC$7:$AC$506&lt;&gt;"0",ROW($AQ$6:$AQ$505)-ROW(INDEX($AQ$6:$AQ$505,1,1))+1),AQ474),1),INDEX(AdressBook!$B$6:$B$505,SMALL(IF(Calculations!$AD$7:$AD$506&lt;&gt;0,ROW($AQ$6:$AQ$505)-ROW(INDEX($AQ$6:$AQ$505,1,1))+1),AQ474),1)),"")</f>
        <v/>
      </c>
      <c r="AT474" s="227" t="str">
        <f t="shared" si="83"/>
        <v/>
      </c>
      <c r="AV474" s="199"/>
      <c r="AW474" s="199"/>
    </row>
    <row r="475" spans="2:49" hidden="1" x14ac:dyDescent="0.25">
      <c r="B475" s="390" t="str">
        <f>IFERROR(IF(LEN(INDEX(PlansAndNotes!$B$6:$B$2005,ROW(A475)-ROW($B$3)))=0,"",INDEX(PlansAndNotes!$B$6:$B$2005,ROW(A475)-ROW($B$3))),"")</f>
        <v/>
      </c>
      <c r="C475" s="361" t="str">
        <f t="shared" si="75"/>
        <v/>
      </c>
      <c r="D475" s="361" t="str">
        <f>IFERROR(IF(LEN(C475)&gt;0,IF(LEN(INDEX(TasksList!$C$6:$C$1005,MATCH(C475,TasksList!$B$6:$B$1005,0),1))=0,"",INDEX(TasksList!$C$6:$C$1005,MATCH(C475,TasksList!$B$6:$B$1005,0),1)),""),"")</f>
        <v/>
      </c>
      <c r="E475" s="361" t="str">
        <f>IFERROR(IF(LEN(C475)&gt;0,IF(LEN(INDEX(TasksList!$F$6:$F$1005,MATCH(C475,TasksList!$B$6:$B$1005,0),1))=0,"not set!",INDEX(TasksList!$F$6:$F$1005,MATCH(C475,TasksList!$B$6:$B$1005,0),1)),""),"")</f>
        <v/>
      </c>
      <c r="F475" s="360" t="str">
        <f>IFERROR(IF(LEN(D475)&gt;0,IF(LEN(INDEX(AdressBook!$D$6:$D$25,MATCH(D475,AdressBook!$B$6:$B$25,0),1))=0,"",INDEX(AdressBook!$D$6:$D$25,MATCH(D475,AdressBook!$B$6:$B$25,0),1)),""),"")</f>
        <v/>
      </c>
      <c r="G475" s="361" t="str">
        <f>IFERROR(IF(LEN(INDEX(PlansAndNotes!$F$6:$F$2005,ROW(B475)-ROW($C$3)))=0,"",INDEX(PlansAndNotes!$F$6:$F$2005,ROW(B475)-ROW($C$3))),"")</f>
        <v/>
      </c>
      <c r="H475" s="361" t="str">
        <f>IFERROR(IF(LEN(C475)&gt;0,IF(LEN(INDEX(TasksList!$G$6:$G$1005,MATCH(C475,TasksList!$B$6:$B$1005,0),1))=0,"",INDEX(TasksList!$G$6:$G$1005,MATCH(C475,TasksList!$B$6:$B$1005,0),1)),""),"")</f>
        <v/>
      </c>
      <c r="I475" s="381"/>
      <c r="J475" s="402" t="str">
        <f>IF(LEN(INDEX(TasksList!$B$6:$B$1005,ROW(J472),1))=0,"",INDEX(TasksList!$B$6:$B$1005,ROW(J472),1)&amp;" - "&amp;INDEX(TasksList!$D$6:$D$1005,ROW(J472),1))</f>
        <v/>
      </c>
      <c r="K475" s="402"/>
      <c r="L475" s="399" t="str">
        <f t="array" ref="L475">IFERROR(INDEX($J$4:$J$1003,SMALL($K$4:$K$1003,ROW(L475)-3),1),"")</f>
        <v/>
      </c>
      <c r="M475" s="206"/>
      <c r="N475" s="362" t="str">
        <f>IFERROR(IF(LEN(INDEX(PlansAndNotes!$D$6:$D$4005,ROW(B475)-ROW($C$3)))=0,"",INDEX(PlansAndNotes!$D$6:$D$4005,ROW(B475)-ROW($C$3))),"")</f>
        <v/>
      </c>
      <c r="O475" s="165" t="str">
        <f t="shared" si="76"/>
        <v/>
      </c>
      <c r="P475" s="363" t="str">
        <f>IFERROR(IF(LEN(INDEX(PlansAndNotes!$E$6:$E$4005,ROW(B475)-ROW($C$3)))=0,"",INDEX(PlansAndNotes!$E$6:$E$4005,ROW(B475)-ROW($C$3))),"")</f>
        <v/>
      </c>
      <c r="Q475" s="363" t="str">
        <f>IFERROR(IF(LEN(INDEX(PlansAndNotes!$G$6:$G$4005,ROW(B475)-ROW($C$3)))=0,"",INDEX(PlansAndNotes!$G$6:$G$4005,ROW(B475)-ROW($C$3))),"")</f>
        <v/>
      </c>
      <c r="R475" s="361" t="str">
        <f>IFERROR(IF(LEN(D475)&gt;0,IF(LEN(INDEX(AdressBook!$C$6:$C$25,MATCH(D475,AdressBook!$B$6:$B$25,0),1))=0,"",INDEX(AdressBook!$C$6:$C$25,MATCH(D475,AdressBook!$B$6:$B$25,0),1)),""),"")</f>
        <v/>
      </c>
      <c r="S475" s="165">
        <f>IF(LEN(C475)&gt;0,IFERROR(IF(MATCH(C475,C476:$C$4004,0)&gt;0,-1,ROW(S475)-ROW($S$3)),ROW(S475)-ROW($S$3)),-1)</f>
        <v>-1</v>
      </c>
      <c r="T475" s="165">
        <f t="shared" si="77"/>
        <v>0</v>
      </c>
      <c r="U475" s="165" t="str">
        <f t="shared" si="78"/>
        <v/>
      </c>
      <c r="V475" s="165" t="str">
        <f>IFERROR(IF(OR(C475="",S475&lt;0),"",IF(SUBTOTAL(3,C475:C475)=0,-1,SUBTOTAL(3,$C$4:C475))),"")</f>
        <v/>
      </c>
      <c r="W475" s="156" t="str">
        <f t="array" ref="W475">IF(LEN(C475)&gt;0,IFERROR(IF(MATCH(C475,$C$3:$C474,0)&gt;0,N475-INDEX($N$3:N474,SUMPRODUCT(MAX(ROW($C$3:$C474)*(C475=$C$3:$C474)))-2,1),""),""),"")</f>
        <v/>
      </c>
      <c r="X475" s="156">
        <f t="shared" ca="1" si="79"/>
        <v>1</v>
      </c>
      <c r="Y475" s="156">
        <f t="shared" ca="1" si="80"/>
        <v>1</v>
      </c>
      <c r="AB475" s="406"/>
      <c r="AC475" s="380"/>
      <c r="AD475" s="380">
        <f t="shared" si="81"/>
        <v>0</v>
      </c>
      <c r="AQ475" s="165" t="str">
        <f t="shared" si="82"/>
        <v/>
      </c>
      <c r="AR475" s="167" t="str">
        <f t="array" ref="AR475" xml:space="preserve"> IFERROR( IF(OR(DATERANGE="All Data",DATERANGE=""), INDEX(Calculations!$AC$7:$AC$506,SMALL(IF(Calculations!$AC$7:$AC$506&lt;&gt;"0",ROW($AQ$6:$AQ$505)-ROW(INDEX($AQ$6:$AQ$505,1,1))+1),AQ475),1),INDEX(Calculations!$AD$7:$AD$506,SMALL(IF(Calculations!$AD$7:$AD$506&lt;&gt;0,ROW($AQ$6:$AQ$505)-ROW(INDEX($AQ$6:$AQ$505,1,1))+1),AQ475),1)),"")</f>
        <v/>
      </c>
      <c r="AS475" s="164" t="str">
        <f t="array" ref="AS475" xml:space="preserve"> IFERROR(IF(OR(DATERANGE="All Data",DATERANGE=""),INDEX(AdressBook!$B$6:$B$505,SMALL(IF(Calculations!$AC$7:$AC$506&lt;&gt;"0",ROW($AQ$6:$AQ$505)-ROW(INDEX($AQ$6:$AQ$505,1,1))+1),AQ475),1),INDEX(AdressBook!$B$6:$B$505,SMALL(IF(Calculations!$AD$7:$AD$506&lt;&gt;0,ROW($AQ$6:$AQ$505)-ROW(INDEX($AQ$6:$AQ$505,1,1))+1),AQ475),1)),"")</f>
        <v/>
      </c>
      <c r="AT475" s="227" t="str">
        <f t="shared" si="83"/>
        <v/>
      </c>
      <c r="AV475" s="199"/>
      <c r="AW475" s="199"/>
    </row>
    <row r="476" spans="2:49" hidden="1" x14ac:dyDescent="0.25">
      <c r="B476" s="390" t="str">
        <f>IFERROR(IF(LEN(INDEX(PlansAndNotes!$B$6:$B$2005,ROW(A476)-ROW($B$3)))=0,"",INDEX(PlansAndNotes!$B$6:$B$2005,ROW(A476)-ROW($B$3))),"")</f>
        <v/>
      </c>
      <c r="C476" s="361" t="str">
        <f t="shared" si="75"/>
        <v/>
      </c>
      <c r="D476" s="361" t="str">
        <f>IFERROR(IF(LEN(C476)&gt;0,IF(LEN(INDEX(TasksList!$C$6:$C$1005,MATCH(C476,TasksList!$B$6:$B$1005,0),1))=0,"",INDEX(TasksList!$C$6:$C$1005,MATCH(C476,TasksList!$B$6:$B$1005,0),1)),""),"")</f>
        <v/>
      </c>
      <c r="E476" s="361" t="str">
        <f>IFERROR(IF(LEN(C476)&gt;0,IF(LEN(INDEX(TasksList!$F$6:$F$1005,MATCH(C476,TasksList!$B$6:$B$1005,0),1))=0,"not set!",INDEX(TasksList!$F$6:$F$1005,MATCH(C476,TasksList!$B$6:$B$1005,0),1)),""),"")</f>
        <v/>
      </c>
      <c r="F476" s="360" t="str">
        <f>IFERROR(IF(LEN(D476)&gt;0,IF(LEN(INDEX(AdressBook!$D$6:$D$25,MATCH(D476,AdressBook!$B$6:$B$25,0),1))=0,"",INDEX(AdressBook!$D$6:$D$25,MATCH(D476,AdressBook!$B$6:$B$25,0),1)),""),"")</f>
        <v/>
      </c>
      <c r="G476" s="361" t="str">
        <f>IFERROR(IF(LEN(INDEX(PlansAndNotes!$F$6:$F$2005,ROW(B476)-ROW($C$3)))=0,"",INDEX(PlansAndNotes!$F$6:$F$2005,ROW(B476)-ROW($C$3))),"")</f>
        <v/>
      </c>
      <c r="H476" s="361" t="str">
        <f>IFERROR(IF(LEN(C476)&gt;0,IF(LEN(INDEX(TasksList!$G$6:$G$1005,MATCH(C476,TasksList!$B$6:$B$1005,0),1))=0,"",INDEX(TasksList!$G$6:$G$1005,MATCH(C476,TasksList!$B$6:$B$1005,0),1)),""),"")</f>
        <v/>
      </c>
      <c r="I476" s="381"/>
      <c r="J476" s="402" t="str">
        <f>IF(LEN(INDEX(TasksList!$B$6:$B$1005,ROW(J473),1))=0,"",INDEX(TasksList!$B$6:$B$1005,ROW(J473),1)&amp;" - "&amp;INDEX(TasksList!$D$6:$D$1005,ROW(J473),1))</f>
        <v/>
      </c>
      <c r="K476" s="402"/>
      <c r="L476" s="399" t="str">
        <f t="array" ref="L476">IFERROR(INDEX($J$4:$J$1003,SMALL($K$4:$K$1003,ROW(L476)-3),1),"")</f>
        <v/>
      </c>
      <c r="M476" s="206"/>
      <c r="N476" s="362" t="str">
        <f>IFERROR(IF(LEN(INDEX(PlansAndNotes!$D$6:$D$4005,ROW(B476)-ROW($C$3)))=0,"",INDEX(PlansAndNotes!$D$6:$D$4005,ROW(B476)-ROW($C$3))),"")</f>
        <v/>
      </c>
      <c r="O476" s="165" t="str">
        <f t="shared" si="76"/>
        <v/>
      </c>
      <c r="P476" s="363" t="str">
        <f>IFERROR(IF(LEN(INDEX(PlansAndNotes!$E$6:$E$4005,ROW(B476)-ROW($C$3)))=0,"",INDEX(PlansAndNotes!$E$6:$E$4005,ROW(B476)-ROW($C$3))),"")</f>
        <v/>
      </c>
      <c r="Q476" s="363" t="str">
        <f>IFERROR(IF(LEN(INDEX(PlansAndNotes!$G$6:$G$4005,ROW(B476)-ROW($C$3)))=0,"",INDEX(PlansAndNotes!$G$6:$G$4005,ROW(B476)-ROW($C$3))),"")</f>
        <v/>
      </c>
      <c r="R476" s="361" t="str">
        <f>IFERROR(IF(LEN(D476)&gt;0,IF(LEN(INDEX(AdressBook!$C$6:$C$25,MATCH(D476,AdressBook!$B$6:$B$25,0),1))=0,"",INDEX(AdressBook!$C$6:$C$25,MATCH(D476,AdressBook!$B$6:$B$25,0),1)),""),"")</f>
        <v/>
      </c>
      <c r="S476" s="165">
        <f>IF(LEN(C476)&gt;0,IFERROR(IF(MATCH(C476,C477:$C$4004,0)&gt;0,-1,ROW(S476)-ROW($S$3)),ROW(S476)-ROW($S$3)),-1)</f>
        <v>-1</v>
      </c>
      <c r="T476" s="165">
        <f t="shared" si="77"/>
        <v>0</v>
      </c>
      <c r="U476" s="165" t="str">
        <f t="shared" si="78"/>
        <v/>
      </c>
      <c r="V476" s="165" t="str">
        <f>IFERROR(IF(OR(C476="",S476&lt;0),"",IF(SUBTOTAL(3,C476:C476)=0,-1,SUBTOTAL(3,$C$4:C476))),"")</f>
        <v/>
      </c>
      <c r="W476" s="156" t="str">
        <f t="array" ref="W476">IF(LEN(C476)&gt;0,IFERROR(IF(MATCH(C476,$C$3:$C475,0)&gt;0,N476-INDEX($N$3:N475,SUMPRODUCT(MAX(ROW($C$3:$C475)*(C476=$C$3:$C475)))-2,1),""),""),"")</f>
        <v/>
      </c>
      <c r="X476" s="156">
        <f t="shared" ca="1" si="79"/>
        <v>1</v>
      </c>
      <c r="Y476" s="156">
        <f t="shared" ca="1" si="80"/>
        <v>1</v>
      </c>
      <c r="AB476" s="406"/>
      <c r="AC476" s="380"/>
      <c r="AD476" s="380">
        <f t="shared" si="81"/>
        <v>0</v>
      </c>
      <c r="AQ476" s="165" t="str">
        <f t="shared" si="82"/>
        <v/>
      </c>
      <c r="AR476" s="167" t="str">
        <f t="array" ref="AR476" xml:space="preserve"> IFERROR( IF(OR(DATERANGE="All Data",DATERANGE=""), INDEX(Calculations!$AC$7:$AC$506,SMALL(IF(Calculations!$AC$7:$AC$506&lt;&gt;"0",ROW($AQ$6:$AQ$505)-ROW(INDEX($AQ$6:$AQ$505,1,1))+1),AQ476),1),INDEX(Calculations!$AD$7:$AD$506,SMALL(IF(Calculations!$AD$7:$AD$506&lt;&gt;0,ROW($AQ$6:$AQ$505)-ROW(INDEX($AQ$6:$AQ$505,1,1))+1),AQ476),1)),"")</f>
        <v/>
      </c>
      <c r="AS476" s="164" t="str">
        <f t="array" ref="AS476" xml:space="preserve"> IFERROR(IF(OR(DATERANGE="All Data",DATERANGE=""),INDEX(AdressBook!$B$6:$B$505,SMALL(IF(Calculations!$AC$7:$AC$506&lt;&gt;"0",ROW($AQ$6:$AQ$505)-ROW(INDEX($AQ$6:$AQ$505,1,1))+1),AQ476),1),INDEX(AdressBook!$B$6:$B$505,SMALL(IF(Calculations!$AD$7:$AD$506&lt;&gt;0,ROW($AQ$6:$AQ$505)-ROW(INDEX($AQ$6:$AQ$505,1,1))+1),AQ476),1)),"")</f>
        <v/>
      </c>
      <c r="AT476" s="227" t="str">
        <f t="shared" si="83"/>
        <v/>
      </c>
      <c r="AV476" s="199"/>
      <c r="AW476" s="199"/>
    </row>
    <row r="477" spans="2:49" hidden="1" x14ac:dyDescent="0.25">
      <c r="B477" s="390" t="str">
        <f>IFERROR(IF(LEN(INDEX(PlansAndNotes!$B$6:$B$2005,ROW(A477)-ROW($B$3)))=0,"",INDEX(PlansAndNotes!$B$6:$B$2005,ROW(A477)-ROW($B$3))),"")</f>
        <v/>
      </c>
      <c r="C477" s="361" t="str">
        <f t="shared" si="75"/>
        <v/>
      </c>
      <c r="D477" s="361" t="str">
        <f>IFERROR(IF(LEN(C477)&gt;0,IF(LEN(INDEX(TasksList!$C$6:$C$1005,MATCH(C477,TasksList!$B$6:$B$1005,0),1))=0,"",INDEX(TasksList!$C$6:$C$1005,MATCH(C477,TasksList!$B$6:$B$1005,0),1)),""),"")</f>
        <v/>
      </c>
      <c r="E477" s="361" t="str">
        <f>IFERROR(IF(LEN(C477)&gt;0,IF(LEN(INDEX(TasksList!$F$6:$F$1005,MATCH(C477,TasksList!$B$6:$B$1005,0),1))=0,"not set!",INDEX(TasksList!$F$6:$F$1005,MATCH(C477,TasksList!$B$6:$B$1005,0),1)),""),"")</f>
        <v/>
      </c>
      <c r="F477" s="360" t="str">
        <f>IFERROR(IF(LEN(D477)&gt;0,IF(LEN(INDEX(AdressBook!$D$6:$D$25,MATCH(D477,AdressBook!$B$6:$B$25,0),1))=0,"",INDEX(AdressBook!$D$6:$D$25,MATCH(D477,AdressBook!$B$6:$B$25,0),1)),""),"")</f>
        <v/>
      </c>
      <c r="G477" s="361" t="str">
        <f>IFERROR(IF(LEN(INDEX(PlansAndNotes!$F$6:$F$2005,ROW(B477)-ROW($C$3)))=0,"",INDEX(PlansAndNotes!$F$6:$F$2005,ROW(B477)-ROW($C$3))),"")</f>
        <v/>
      </c>
      <c r="H477" s="361" t="str">
        <f>IFERROR(IF(LEN(C477)&gt;0,IF(LEN(INDEX(TasksList!$G$6:$G$1005,MATCH(C477,TasksList!$B$6:$B$1005,0),1))=0,"",INDEX(TasksList!$G$6:$G$1005,MATCH(C477,TasksList!$B$6:$B$1005,0),1)),""),"")</f>
        <v/>
      </c>
      <c r="I477" s="381"/>
      <c r="J477" s="402" t="str">
        <f>IF(LEN(INDEX(TasksList!$B$6:$B$1005,ROW(J474),1))=0,"",INDEX(TasksList!$B$6:$B$1005,ROW(J474),1)&amp;" - "&amp;INDEX(TasksList!$D$6:$D$1005,ROW(J474),1))</f>
        <v/>
      </c>
      <c r="K477" s="402"/>
      <c r="L477" s="399" t="str">
        <f t="array" ref="L477">IFERROR(INDEX($J$4:$J$1003,SMALL($K$4:$K$1003,ROW(L477)-3),1),"")</f>
        <v/>
      </c>
      <c r="M477" s="206"/>
      <c r="N477" s="362" t="str">
        <f>IFERROR(IF(LEN(INDEX(PlansAndNotes!$D$6:$D$4005,ROW(B477)-ROW($C$3)))=0,"",INDEX(PlansAndNotes!$D$6:$D$4005,ROW(B477)-ROW($C$3))),"")</f>
        <v/>
      </c>
      <c r="O477" s="165" t="str">
        <f t="shared" si="76"/>
        <v/>
      </c>
      <c r="P477" s="363" t="str">
        <f>IFERROR(IF(LEN(INDEX(PlansAndNotes!$E$6:$E$4005,ROW(B477)-ROW($C$3)))=0,"",INDEX(PlansAndNotes!$E$6:$E$4005,ROW(B477)-ROW($C$3))),"")</f>
        <v/>
      </c>
      <c r="Q477" s="363" t="str">
        <f>IFERROR(IF(LEN(INDEX(PlansAndNotes!$G$6:$G$4005,ROW(B477)-ROW($C$3)))=0,"",INDEX(PlansAndNotes!$G$6:$G$4005,ROW(B477)-ROW($C$3))),"")</f>
        <v/>
      </c>
      <c r="R477" s="361" t="str">
        <f>IFERROR(IF(LEN(D477)&gt;0,IF(LEN(INDEX(AdressBook!$C$6:$C$25,MATCH(D477,AdressBook!$B$6:$B$25,0),1))=0,"",INDEX(AdressBook!$C$6:$C$25,MATCH(D477,AdressBook!$B$6:$B$25,0),1)),""),"")</f>
        <v/>
      </c>
      <c r="S477" s="165">
        <f>IF(LEN(C477)&gt;0,IFERROR(IF(MATCH(C477,C478:$C$4004,0)&gt;0,-1,ROW(S477)-ROW($S$3)),ROW(S477)-ROW($S$3)),-1)</f>
        <v>-1</v>
      </c>
      <c r="T477" s="165">
        <f t="shared" si="77"/>
        <v>0</v>
      </c>
      <c r="U477" s="165" t="str">
        <f t="shared" si="78"/>
        <v/>
      </c>
      <c r="V477" s="165" t="str">
        <f>IFERROR(IF(OR(C477="",S477&lt;0),"",IF(SUBTOTAL(3,C477:C477)=0,-1,SUBTOTAL(3,$C$4:C477))),"")</f>
        <v/>
      </c>
      <c r="W477" s="156" t="str">
        <f t="array" ref="W477">IF(LEN(C477)&gt;0,IFERROR(IF(MATCH(C477,$C$3:$C476,0)&gt;0,N477-INDEX($N$3:N476,SUMPRODUCT(MAX(ROW($C$3:$C476)*(C477=$C$3:$C476)))-2,1),""),""),"")</f>
        <v/>
      </c>
      <c r="X477" s="156">
        <f t="shared" ca="1" si="79"/>
        <v>1</v>
      </c>
      <c r="Y477" s="156">
        <f t="shared" ca="1" si="80"/>
        <v>1</v>
      </c>
      <c r="AB477" s="406"/>
      <c r="AC477" s="380"/>
      <c r="AD477" s="380">
        <f t="shared" si="81"/>
        <v>0</v>
      </c>
      <c r="AQ477" s="165" t="str">
        <f t="shared" si="82"/>
        <v/>
      </c>
      <c r="AR477" s="167" t="str">
        <f t="array" ref="AR477" xml:space="preserve"> IFERROR( IF(OR(DATERANGE="All Data",DATERANGE=""), INDEX(Calculations!$AC$7:$AC$506,SMALL(IF(Calculations!$AC$7:$AC$506&lt;&gt;"0",ROW($AQ$6:$AQ$505)-ROW(INDEX($AQ$6:$AQ$505,1,1))+1),AQ477),1),INDEX(Calculations!$AD$7:$AD$506,SMALL(IF(Calculations!$AD$7:$AD$506&lt;&gt;0,ROW($AQ$6:$AQ$505)-ROW(INDEX($AQ$6:$AQ$505,1,1))+1),AQ477),1)),"")</f>
        <v/>
      </c>
      <c r="AS477" s="164" t="str">
        <f t="array" ref="AS477" xml:space="preserve"> IFERROR(IF(OR(DATERANGE="All Data",DATERANGE=""),INDEX(AdressBook!$B$6:$B$505,SMALL(IF(Calculations!$AC$7:$AC$506&lt;&gt;"0",ROW($AQ$6:$AQ$505)-ROW(INDEX($AQ$6:$AQ$505,1,1))+1),AQ477),1),INDEX(AdressBook!$B$6:$B$505,SMALL(IF(Calculations!$AD$7:$AD$506&lt;&gt;0,ROW($AQ$6:$AQ$505)-ROW(INDEX($AQ$6:$AQ$505,1,1))+1),AQ477),1)),"")</f>
        <v/>
      </c>
      <c r="AT477" s="227" t="str">
        <f t="shared" si="83"/>
        <v/>
      </c>
      <c r="AV477" s="199"/>
      <c r="AW477" s="199"/>
    </row>
    <row r="478" spans="2:49" hidden="1" x14ac:dyDescent="0.25">
      <c r="B478" s="390" t="str">
        <f>IFERROR(IF(LEN(INDEX(PlansAndNotes!$B$6:$B$2005,ROW(A478)-ROW($B$3)))=0,"",INDEX(PlansAndNotes!$B$6:$B$2005,ROW(A478)-ROW($B$3))),"")</f>
        <v/>
      </c>
      <c r="C478" s="361" t="str">
        <f t="shared" si="75"/>
        <v/>
      </c>
      <c r="D478" s="361" t="str">
        <f>IFERROR(IF(LEN(C478)&gt;0,IF(LEN(INDEX(TasksList!$C$6:$C$1005,MATCH(C478,TasksList!$B$6:$B$1005,0),1))=0,"",INDEX(TasksList!$C$6:$C$1005,MATCH(C478,TasksList!$B$6:$B$1005,0),1)),""),"")</f>
        <v/>
      </c>
      <c r="E478" s="361" t="str">
        <f>IFERROR(IF(LEN(C478)&gt;0,IF(LEN(INDEX(TasksList!$F$6:$F$1005,MATCH(C478,TasksList!$B$6:$B$1005,0),1))=0,"not set!",INDEX(TasksList!$F$6:$F$1005,MATCH(C478,TasksList!$B$6:$B$1005,0),1)),""),"")</f>
        <v/>
      </c>
      <c r="F478" s="360" t="str">
        <f>IFERROR(IF(LEN(D478)&gt;0,IF(LEN(INDEX(AdressBook!$D$6:$D$25,MATCH(D478,AdressBook!$B$6:$B$25,0),1))=0,"",INDEX(AdressBook!$D$6:$D$25,MATCH(D478,AdressBook!$B$6:$B$25,0),1)),""),"")</f>
        <v/>
      </c>
      <c r="G478" s="361" t="str">
        <f>IFERROR(IF(LEN(INDEX(PlansAndNotes!$F$6:$F$2005,ROW(B478)-ROW($C$3)))=0,"",INDEX(PlansAndNotes!$F$6:$F$2005,ROW(B478)-ROW($C$3))),"")</f>
        <v/>
      </c>
      <c r="H478" s="361" t="str">
        <f>IFERROR(IF(LEN(C478)&gt;0,IF(LEN(INDEX(TasksList!$G$6:$G$1005,MATCH(C478,TasksList!$B$6:$B$1005,0),1))=0,"",INDEX(TasksList!$G$6:$G$1005,MATCH(C478,TasksList!$B$6:$B$1005,0),1)),""),"")</f>
        <v/>
      </c>
      <c r="I478" s="381"/>
      <c r="J478" s="402" t="str">
        <f>IF(LEN(INDEX(TasksList!$B$6:$B$1005,ROW(J475),1))=0,"",INDEX(TasksList!$B$6:$B$1005,ROW(J475),1)&amp;" - "&amp;INDEX(TasksList!$D$6:$D$1005,ROW(J475),1))</f>
        <v/>
      </c>
      <c r="K478" s="402"/>
      <c r="L478" s="399" t="str">
        <f t="array" ref="L478">IFERROR(INDEX($J$4:$J$1003,SMALL($K$4:$K$1003,ROW(L478)-3),1),"")</f>
        <v/>
      </c>
      <c r="M478" s="206"/>
      <c r="N478" s="362" t="str">
        <f>IFERROR(IF(LEN(INDEX(PlansAndNotes!$D$6:$D$4005,ROW(B478)-ROW($C$3)))=0,"",INDEX(PlansAndNotes!$D$6:$D$4005,ROW(B478)-ROW($C$3))),"")</f>
        <v/>
      </c>
      <c r="O478" s="165" t="str">
        <f t="shared" si="76"/>
        <v/>
      </c>
      <c r="P478" s="363" t="str">
        <f>IFERROR(IF(LEN(INDEX(PlansAndNotes!$E$6:$E$4005,ROW(B478)-ROW($C$3)))=0,"",INDEX(PlansAndNotes!$E$6:$E$4005,ROW(B478)-ROW($C$3))),"")</f>
        <v/>
      </c>
      <c r="Q478" s="363" t="str">
        <f>IFERROR(IF(LEN(INDEX(PlansAndNotes!$G$6:$G$4005,ROW(B478)-ROW($C$3)))=0,"",INDEX(PlansAndNotes!$G$6:$G$4005,ROW(B478)-ROW($C$3))),"")</f>
        <v/>
      </c>
      <c r="R478" s="361" t="str">
        <f>IFERROR(IF(LEN(D478)&gt;0,IF(LEN(INDEX(AdressBook!$C$6:$C$25,MATCH(D478,AdressBook!$B$6:$B$25,0),1))=0,"",INDEX(AdressBook!$C$6:$C$25,MATCH(D478,AdressBook!$B$6:$B$25,0),1)),""),"")</f>
        <v/>
      </c>
      <c r="S478" s="165">
        <f>IF(LEN(C478)&gt;0,IFERROR(IF(MATCH(C478,C479:$C$4004,0)&gt;0,-1,ROW(S478)-ROW($S$3)),ROW(S478)-ROW($S$3)),-1)</f>
        <v>-1</v>
      </c>
      <c r="T478" s="165">
        <f t="shared" si="77"/>
        <v>0</v>
      </c>
      <c r="U478" s="165" t="str">
        <f t="shared" si="78"/>
        <v/>
      </c>
      <c r="V478" s="165" t="str">
        <f>IFERROR(IF(OR(C478="",S478&lt;0),"",IF(SUBTOTAL(3,C478:C478)=0,-1,SUBTOTAL(3,$C$4:C478))),"")</f>
        <v/>
      </c>
      <c r="W478" s="156" t="str">
        <f t="array" ref="W478">IF(LEN(C478)&gt;0,IFERROR(IF(MATCH(C478,$C$3:$C477,0)&gt;0,N478-INDEX($N$3:N477,SUMPRODUCT(MAX(ROW($C$3:$C477)*(C478=$C$3:$C477)))-2,1),""),""),"")</f>
        <v/>
      </c>
      <c r="X478" s="156">
        <f t="shared" ca="1" si="79"/>
        <v>1</v>
      </c>
      <c r="Y478" s="156">
        <f t="shared" ca="1" si="80"/>
        <v>1</v>
      </c>
      <c r="AB478" s="406"/>
      <c r="AC478" s="380"/>
      <c r="AD478" s="380">
        <f t="shared" si="81"/>
        <v>0</v>
      </c>
      <c r="AQ478" s="165" t="str">
        <f t="shared" si="82"/>
        <v/>
      </c>
      <c r="AR478" s="167" t="str">
        <f t="array" ref="AR478" xml:space="preserve"> IFERROR( IF(OR(DATERANGE="All Data",DATERANGE=""), INDEX(Calculations!$AC$7:$AC$506,SMALL(IF(Calculations!$AC$7:$AC$506&lt;&gt;"0",ROW($AQ$6:$AQ$505)-ROW(INDEX($AQ$6:$AQ$505,1,1))+1),AQ478),1),INDEX(Calculations!$AD$7:$AD$506,SMALL(IF(Calculations!$AD$7:$AD$506&lt;&gt;0,ROW($AQ$6:$AQ$505)-ROW(INDEX($AQ$6:$AQ$505,1,1))+1),AQ478),1)),"")</f>
        <v/>
      </c>
      <c r="AS478" s="164" t="str">
        <f t="array" ref="AS478" xml:space="preserve"> IFERROR(IF(OR(DATERANGE="All Data",DATERANGE=""),INDEX(AdressBook!$B$6:$B$505,SMALL(IF(Calculations!$AC$7:$AC$506&lt;&gt;"0",ROW($AQ$6:$AQ$505)-ROW(INDEX($AQ$6:$AQ$505,1,1))+1),AQ478),1),INDEX(AdressBook!$B$6:$B$505,SMALL(IF(Calculations!$AD$7:$AD$506&lt;&gt;0,ROW($AQ$6:$AQ$505)-ROW(INDEX($AQ$6:$AQ$505,1,1))+1),AQ478),1)),"")</f>
        <v/>
      </c>
      <c r="AT478" s="227" t="str">
        <f t="shared" si="83"/>
        <v/>
      </c>
      <c r="AV478" s="199"/>
      <c r="AW478" s="199"/>
    </row>
    <row r="479" spans="2:49" hidden="1" x14ac:dyDescent="0.25">
      <c r="B479" s="390" t="str">
        <f>IFERROR(IF(LEN(INDEX(PlansAndNotes!$B$6:$B$2005,ROW(A479)-ROW($B$3)))=0,"",INDEX(PlansAndNotes!$B$6:$B$2005,ROW(A479)-ROW($B$3))),"")</f>
        <v/>
      </c>
      <c r="C479" s="361" t="str">
        <f t="shared" si="75"/>
        <v/>
      </c>
      <c r="D479" s="361" t="str">
        <f>IFERROR(IF(LEN(C479)&gt;0,IF(LEN(INDEX(TasksList!$C$6:$C$1005,MATCH(C479,TasksList!$B$6:$B$1005,0),1))=0,"",INDEX(TasksList!$C$6:$C$1005,MATCH(C479,TasksList!$B$6:$B$1005,0),1)),""),"")</f>
        <v/>
      </c>
      <c r="E479" s="361" t="str">
        <f>IFERROR(IF(LEN(C479)&gt;0,IF(LEN(INDEX(TasksList!$F$6:$F$1005,MATCH(C479,TasksList!$B$6:$B$1005,0),1))=0,"not set!",INDEX(TasksList!$F$6:$F$1005,MATCH(C479,TasksList!$B$6:$B$1005,0),1)),""),"")</f>
        <v/>
      </c>
      <c r="F479" s="360" t="str">
        <f>IFERROR(IF(LEN(D479)&gt;0,IF(LEN(INDEX(AdressBook!$D$6:$D$25,MATCH(D479,AdressBook!$B$6:$B$25,0),1))=0,"",INDEX(AdressBook!$D$6:$D$25,MATCH(D479,AdressBook!$B$6:$B$25,0),1)),""),"")</f>
        <v/>
      </c>
      <c r="G479" s="361" t="str">
        <f>IFERROR(IF(LEN(INDEX(PlansAndNotes!$F$6:$F$2005,ROW(B479)-ROW($C$3)))=0,"",INDEX(PlansAndNotes!$F$6:$F$2005,ROW(B479)-ROW($C$3))),"")</f>
        <v/>
      </c>
      <c r="H479" s="361" t="str">
        <f>IFERROR(IF(LEN(C479)&gt;0,IF(LEN(INDEX(TasksList!$G$6:$G$1005,MATCH(C479,TasksList!$B$6:$B$1005,0),1))=0,"",INDEX(TasksList!$G$6:$G$1005,MATCH(C479,TasksList!$B$6:$B$1005,0),1)),""),"")</f>
        <v/>
      </c>
      <c r="I479" s="381"/>
      <c r="J479" s="402" t="str">
        <f>IF(LEN(INDEX(TasksList!$B$6:$B$1005,ROW(J476),1))=0,"",INDEX(TasksList!$B$6:$B$1005,ROW(J476),1)&amp;" - "&amp;INDEX(TasksList!$D$6:$D$1005,ROW(J476),1))</f>
        <v/>
      </c>
      <c r="K479" s="402"/>
      <c r="L479" s="399" t="str">
        <f t="array" ref="L479">IFERROR(INDEX($J$4:$J$1003,SMALL($K$4:$K$1003,ROW(L479)-3),1),"")</f>
        <v/>
      </c>
      <c r="M479" s="206"/>
      <c r="N479" s="362" t="str">
        <f>IFERROR(IF(LEN(INDEX(PlansAndNotes!$D$6:$D$4005,ROW(B479)-ROW($C$3)))=0,"",INDEX(PlansAndNotes!$D$6:$D$4005,ROW(B479)-ROW($C$3))),"")</f>
        <v/>
      </c>
      <c r="O479" s="165" t="str">
        <f t="shared" si="76"/>
        <v/>
      </c>
      <c r="P479" s="363" t="str">
        <f>IFERROR(IF(LEN(INDEX(PlansAndNotes!$E$6:$E$4005,ROW(B479)-ROW($C$3)))=0,"",INDEX(PlansAndNotes!$E$6:$E$4005,ROW(B479)-ROW($C$3))),"")</f>
        <v/>
      </c>
      <c r="Q479" s="363" t="str">
        <f>IFERROR(IF(LEN(INDEX(PlansAndNotes!$G$6:$G$4005,ROW(B479)-ROW($C$3)))=0,"",INDEX(PlansAndNotes!$G$6:$G$4005,ROW(B479)-ROW($C$3))),"")</f>
        <v/>
      </c>
      <c r="R479" s="361" t="str">
        <f>IFERROR(IF(LEN(D479)&gt;0,IF(LEN(INDEX(AdressBook!$C$6:$C$25,MATCH(D479,AdressBook!$B$6:$B$25,0),1))=0,"",INDEX(AdressBook!$C$6:$C$25,MATCH(D479,AdressBook!$B$6:$B$25,0),1)),""),"")</f>
        <v/>
      </c>
      <c r="S479" s="165">
        <f>IF(LEN(C479)&gt;0,IFERROR(IF(MATCH(C479,C480:$C$4004,0)&gt;0,-1,ROW(S479)-ROW($S$3)),ROW(S479)-ROW($S$3)),-1)</f>
        <v>-1</v>
      </c>
      <c r="T479" s="165">
        <f t="shared" si="77"/>
        <v>0</v>
      </c>
      <c r="U479" s="165" t="str">
        <f t="shared" si="78"/>
        <v/>
      </c>
      <c r="V479" s="165" t="str">
        <f>IFERROR(IF(OR(C479="",S479&lt;0),"",IF(SUBTOTAL(3,C479:C479)=0,-1,SUBTOTAL(3,$C$4:C479))),"")</f>
        <v/>
      </c>
      <c r="W479" s="156" t="str">
        <f t="array" ref="W479">IF(LEN(C479)&gt;0,IFERROR(IF(MATCH(C479,$C$3:$C478,0)&gt;0,N479-INDEX($N$3:N478,SUMPRODUCT(MAX(ROW($C$3:$C478)*(C479=$C$3:$C478)))-2,1),""),""),"")</f>
        <v/>
      </c>
      <c r="X479" s="156">
        <f t="shared" ca="1" si="79"/>
        <v>1</v>
      </c>
      <c r="Y479" s="156">
        <f t="shared" ca="1" si="80"/>
        <v>1</v>
      </c>
      <c r="AB479" s="406"/>
      <c r="AC479" s="380"/>
      <c r="AD479" s="380">
        <f t="shared" si="81"/>
        <v>0</v>
      </c>
      <c r="AQ479" s="165" t="str">
        <f t="shared" si="82"/>
        <v/>
      </c>
      <c r="AR479" s="167" t="str">
        <f t="array" ref="AR479" xml:space="preserve"> IFERROR( IF(OR(DATERANGE="All Data",DATERANGE=""), INDEX(Calculations!$AC$7:$AC$506,SMALL(IF(Calculations!$AC$7:$AC$506&lt;&gt;"0",ROW($AQ$6:$AQ$505)-ROW(INDEX($AQ$6:$AQ$505,1,1))+1),AQ479),1),INDEX(Calculations!$AD$7:$AD$506,SMALL(IF(Calculations!$AD$7:$AD$506&lt;&gt;0,ROW($AQ$6:$AQ$505)-ROW(INDEX($AQ$6:$AQ$505,1,1))+1),AQ479),1)),"")</f>
        <v/>
      </c>
      <c r="AS479" s="164" t="str">
        <f t="array" ref="AS479" xml:space="preserve"> IFERROR(IF(OR(DATERANGE="All Data",DATERANGE=""),INDEX(AdressBook!$B$6:$B$505,SMALL(IF(Calculations!$AC$7:$AC$506&lt;&gt;"0",ROW($AQ$6:$AQ$505)-ROW(INDEX($AQ$6:$AQ$505,1,1))+1),AQ479),1),INDEX(AdressBook!$B$6:$B$505,SMALL(IF(Calculations!$AD$7:$AD$506&lt;&gt;0,ROW($AQ$6:$AQ$505)-ROW(INDEX($AQ$6:$AQ$505,1,1))+1),AQ479),1)),"")</f>
        <v/>
      </c>
      <c r="AT479" s="227" t="str">
        <f t="shared" si="83"/>
        <v/>
      </c>
      <c r="AV479" s="199"/>
      <c r="AW479" s="199"/>
    </row>
    <row r="480" spans="2:49" hidden="1" x14ac:dyDescent="0.25">
      <c r="B480" s="390" t="str">
        <f>IFERROR(IF(LEN(INDEX(PlansAndNotes!$B$6:$B$2005,ROW(A480)-ROW($B$3)))=0,"",INDEX(PlansAndNotes!$B$6:$B$2005,ROW(A480)-ROW($B$3))),"")</f>
        <v/>
      </c>
      <c r="C480" s="361" t="str">
        <f t="shared" si="75"/>
        <v/>
      </c>
      <c r="D480" s="361" t="str">
        <f>IFERROR(IF(LEN(C480)&gt;0,IF(LEN(INDEX(TasksList!$C$6:$C$1005,MATCH(C480,TasksList!$B$6:$B$1005,0),1))=0,"",INDEX(TasksList!$C$6:$C$1005,MATCH(C480,TasksList!$B$6:$B$1005,0),1)),""),"")</f>
        <v/>
      </c>
      <c r="E480" s="361" t="str">
        <f>IFERROR(IF(LEN(C480)&gt;0,IF(LEN(INDEX(TasksList!$F$6:$F$1005,MATCH(C480,TasksList!$B$6:$B$1005,0),1))=0,"not set!",INDEX(TasksList!$F$6:$F$1005,MATCH(C480,TasksList!$B$6:$B$1005,0),1)),""),"")</f>
        <v/>
      </c>
      <c r="F480" s="360" t="str">
        <f>IFERROR(IF(LEN(D480)&gt;0,IF(LEN(INDEX(AdressBook!$D$6:$D$25,MATCH(D480,AdressBook!$B$6:$B$25,0),1))=0,"",INDEX(AdressBook!$D$6:$D$25,MATCH(D480,AdressBook!$B$6:$B$25,0),1)),""),"")</f>
        <v/>
      </c>
      <c r="G480" s="361" t="str">
        <f>IFERROR(IF(LEN(INDEX(PlansAndNotes!$F$6:$F$2005,ROW(B480)-ROW($C$3)))=0,"",INDEX(PlansAndNotes!$F$6:$F$2005,ROW(B480)-ROW($C$3))),"")</f>
        <v/>
      </c>
      <c r="H480" s="361" t="str">
        <f>IFERROR(IF(LEN(C480)&gt;0,IF(LEN(INDEX(TasksList!$G$6:$G$1005,MATCH(C480,TasksList!$B$6:$B$1005,0),1))=0,"",INDEX(TasksList!$G$6:$G$1005,MATCH(C480,TasksList!$B$6:$B$1005,0),1)),""),"")</f>
        <v/>
      </c>
      <c r="I480" s="381"/>
      <c r="J480" s="402" t="str">
        <f>IF(LEN(INDEX(TasksList!$B$6:$B$1005,ROW(J477),1))=0,"",INDEX(TasksList!$B$6:$B$1005,ROW(J477),1)&amp;" - "&amp;INDEX(TasksList!$D$6:$D$1005,ROW(J477),1))</f>
        <v/>
      </c>
      <c r="K480" s="402"/>
      <c r="L480" s="399" t="str">
        <f t="array" ref="L480">IFERROR(INDEX($J$4:$J$1003,SMALL($K$4:$K$1003,ROW(L480)-3),1),"")</f>
        <v/>
      </c>
      <c r="M480" s="206"/>
      <c r="N480" s="362" t="str">
        <f>IFERROR(IF(LEN(INDEX(PlansAndNotes!$D$6:$D$4005,ROW(B480)-ROW($C$3)))=0,"",INDEX(PlansAndNotes!$D$6:$D$4005,ROW(B480)-ROW($C$3))),"")</f>
        <v/>
      </c>
      <c r="O480" s="165" t="str">
        <f t="shared" si="76"/>
        <v/>
      </c>
      <c r="P480" s="363" t="str">
        <f>IFERROR(IF(LEN(INDEX(PlansAndNotes!$E$6:$E$4005,ROW(B480)-ROW($C$3)))=0,"",INDEX(PlansAndNotes!$E$6:$E$4005,ROW(B480)-ROW($C$3))),"")</f>
        <v/>
      </c>
      <c r="Q480" s="363" t="str">
        <f>IFERROR(IF(LEN(INDEX(PlansAndNotes!$G$6:$G$4005,ROW(B480)-ROW($C$3)))=0,"",INDEX(PlansAndNotes!$G$6:$G$4005,ROW(B480)-ROW($C$3))),"")</f>
        <v/>
      </c>
      <c r="R480" s="361" t="str">
        <f>IFERROR(IF(LEN(D480)&gt;0,IF(LEN(INDEX(AdressBook!$C$6:$C$25,MATCH(D480,AdressBook!$B$6:$B$25,0),1))=0,"",INDEX(AdressBook!$C$6:$C$25,MATCH(D480,AdressBook!$B$6:$B$25,0),1)),""),"")</f>
        <v/>
      </c>
      <c r="S480" s="165">
        <f>IF(LEN(C480)&gt;0,IFERROR(IF(MATCH(C480,C481:$C$4004,0)&gt;0,-1,ROW(S480)-ROW($S$3)),ROW(S480)-ROW($S$3)),-1)</f>
        <v>-1</v>
      </c>
      <c r="T480" s="165">
        <f t="shared" si="77"/>
        <v>0</v>
      </c>
      <c r="U480" s="165" t="str">
        <f t="shared" si="78"/>
        <v/>
      </c>
      <c r="V480" s="165" t="str">
        <f>IFERROR(IF(OR(C480="",S480&lt;0),"",IF(SUBTOTAL(3,C480:C480)=0,-1,SUBTOTAL(3,$C$4:C480))),"")</f>
        <v/>
      </c>
      <c r="W480" s="156" t="str">
        <f t="array" ref="W480">IF(LEN(C480)&gt;0,IFERROR(IF(MATCH(C480,$C$3:$C479,0)&gt;0,N480-INDEX($N$3:N479,SUMPRODUCT(MAX(ROW($C$3:$C479)*(C480=$C$3:$C479)))-2,1),""),""),"")</f>
        <v/>
      </c>
      <c r="X480" s="156">
        <f t="shared" ca="1" si="79"/>
        <v>1</v>
      </c>
      <c r="Y480" s="156">
        <f t="shared" ca="1" si="80"/>
        <v>1</v>
      </c>
      <c r="AB480" s="406"/>
      <c r="AC480" s="380"/>
      <c r="AD480" s="380">
        <f t="shared" si="81"/>
        <v>0</v>
      </c>
      <c r="AQ480" s="165" t="str">
        <f t="shared" si="82"/>
        <v/>
      </c>
      <c r="AR480" s="167" t="str">
        <f t="array" ref="AR480" xml:space="preserve"> IFERROR( IF(OR(DATERANGE="All Data",DATERANGE=""), INDEX(Calculations!$AC$7:$AC$506,SMALL(IF(Calculations!$AC$7:$AC$506&lt;&gt;"0",ROW($AQ$6:$AQ$505)-ROW(INDEX($AQ$6:$AQ$505,1,1))+1),AQ480),1),INDEX(Calculations!$AD$7:$AD$506,SMALL(IF(Calculations!$AD$7:$AD$506&lt;&gt;0,ROW($AQ$6:$AQ$505)-ROW(INDEX($AQ$6:$AQ$505,1,1))+1),AQ480),1)),"")</f>
        <v/>
      </c>
      <c r="AS480" s="164" t="str">
        <f t="array" ref="AS480" xml:space="preserve"> IFERROR(IF(OR(DATERANGE="All Data",DATERANGE=""),INDEX(AdressBook!$B$6:$B$505,SMALL(IF(Calculations!$AC$7:$AC$506&lt;&gt;"0",ROW($AQ$6:$AQ$505)-ROW(INDEX($AQ$6:$AQ$505,1,1))+1),AQ480),1),INDEX(AdressBook!$B$6:$B$505,SMALL(IF(Calculations!$AD$7:$AD$506&lt;&gt;0,ROW($AQ$6:$AQ$505)-ROW(INDEX($AQ$6:$AQ$505,1,1))+1),AQ480),1)),"")</f>
        <v/>
      </c>
      <c r="AT480" s="227" t="str">
        <f t="shared" si="83"/>
        <v/>
      </c>
      <c r="AV480" s="199"/>
      <c r="AW480" s="199"/>
    </row>
    <row r="481" spans="2:49" hidden="1" x14ac:dyDescent="0.25">
      <c r="B481" s="390" t="str">
        <f>IFERROR(IF(LEN(INDEX(PlansAndNotes!$B$6:$B$2005,ROW(A481)-ROW($B$3)))=0,"",INDEX(PlansAndNotes!$B$6:$B$2005,ROW(A481)-ROW($B$3))),"")</f>
        <v/>
      </c>
      <c r="C481" s="361" t="str">
        <f t="shared" si="75"/>
        <v/>
      </c>
      <c r="D481" s="361" t="str">
        <f>IFERROR(IF(LEN(C481)&gt;0,IF(LEN(INDEX(TasksList!$C$6:$C$1005,MATCH(C481,TasksList!$B$6:$B$1005,0),1))=0,"",INDEX(TasksList!$C$6:$C$1005,MATCH(C481,TasksList!$B$6:$B$1005,0),1)),""),"")</f>
        <v/>
      </c>
      <c r="E481" s="361" t="str">
        <f>IFERROR(IF(LEN(C481)&gt;0,IF(LEN(INDEX(TasksList!$F$6:$F$1005,MATCH(C481,TasksList!$B$6:$B$1005,0),1))=0,"not set!",INDEX(TasksList!$F$6:$F$1005,MATCH(C481,TasksList!$B$6:$B$1005,0),1)),""),"")</f>
        <v/>
      </c>
      <c r="F481" s="360" t="str">
        <f>IFERROR(IF(LEN(D481)&gt;0,IF(LEN(INDEX(AdressBook!$D$6:$D$25,MATCH(D481,AdressBook!$B$6:$B$25,0),1))=0,"",INDEX(AdressBook!$D$6:$D$25,MATCH(D481,AdressBook!$B$6:$B$25,0),1)),""),"")</f>
        <v/>
      </c>
      <c r="G481" s="361" t="str">
        <f>IFERROR(IF(LEN(INDEX(PlansAndNotes!$F$6:$F$2005,ROW(B481)-ROW($C$3)))=0,"",INDEX(PlansAndNotes!$F$6:$F$2005,ROW(B481)-ROW($C$3))),"")</f>
        <v/>
      </c>
      <c r="H481" s="361" t="str">
        <f>IFERROR(IF(LEN(C481)&gt;0,IF(LEN(INDEX(TasksList!$G$6:$G$1005,MATCH(C481,TasksList!$B$6:$B$1005,0),1))=0,"",INDEX(TasksList!$G$6:$G$1005,MATCH(C481,TasksList!$B$6:$B$1005,0),1)),""),"")</f>
        <v/>
      </c>
      <c r="I481" s="381"/>
      <c r="J481" s="402" t="str">
        <f>IF(LEN(INDEX(TasksList!$B$6:$B$1005,ROW(J478),1))=0,"",INDEX(TasksList!$B$6:$B$1005,ROW(J478),1)&amp;" - "&amp;INDEX(TasksList!$D$6:$D$1005,ROW(J478),1))</f>
        <v/>
      </c>
      <c r="K481" s="402"/>
      <c r="L481" s="399" t="str">
        <f t="array" ref="L481">IFERROR(INDEX($J$4:$J$1003,SMALL($K$4:$K$1003,ROW(L481)-3),1),"")</f>
        <v/>
      </c>
      <c r="M481" s="206"/>
      <c r="N481" s="362" t="str">
        <f>IFERROR(IF(LEN(INDEX(PlansAndNotes!$D$6:$D$4005,ROW(B481)-ROW($C$3)))=0,"",INDEX(PlansAndNotes!$D$6:$D$4005,ROW(B481)-ROW($C$3))),"")</f>
        <v/>
      </c>
      <c r="O481" s="165" t="str">
        <f t="shared" si="76"/>
        <v/>
      </c>
      <c r="P481" s="363" t="str">
        <f>IFERROR(IF(LEN(INDEX(PlansAndNotes!$E$6:$E$4005,ROW(B481)-ROW($C$3)))=0,"",INDEX(PlansAndNotes!$E$6:$E$4005,ROW(B481)-ROW($C$3))),"")</f>
        <v/>
      </c>
      <c r="Q481" s="363" t="str">
        <f>IFERROR(IF(LEN(INDEX(PlansAndNotes!$G$6:$G$4005,ROW(B481)-ROW($C$3)))=0,"",INDEX(PlansAndNotes!$G$6:$G$4005,ROW(B481)-ROW($C$3))),"")</f>
        <v/>
      </c>
      <c r="R481" s="361" t="str">
        <f>IFERROR(IF(LEN(D481)&gt;0,IF(LEN(INDEX(AdressBook!$C$6:$C$25,MATCH(D481,AdressBook!$B$6:$B$25,0),1))=0,"",INDEX(AdressBook!$C$6:$C$25,MATCH(D481,AdressBook!$B$6:$B$25,0),1)),""),"")</f>
        <v/>
      </c>
      <c r="S481" s="165">
        <f>IF(LEN(C481)&gt;0,IFERROR(IF(MATCH(C481,C482:$C$4004,0)&gt;0,-1,ROW(S481)-ROW($S$3)),ROW(S481)-ROW($S$3)),-1)</f>
        <v>-1</v>
      </c>
      <c r="T481" s="165">
        <f t="shared" si="77"/>
        <v>0</v>
      </c>
      <c r="U481" s="165" t="str">
        <f t="shared" si="78"/>
        <v/>
      </c>
      <c r="V481" s="165" t="str">
        <f>IFERROR(IF(OR(C481="",S481&lt;0),"",IF(SUBTOTAL(3,C481:C481)=0,-1,SUBTOTAL(3,$C$4:C481))),"")</f>
        <v/>
      </c>
      <c r="W481" s="156" t="str">
        <f t="array" ref="W481">IF(LEN(C481)&gt;0,IFERROR(IF(MATCH(C481,$C$3:$C480,0)&gt;0,N481-INDEX($N$3:N480,SUMPRODUCT(MAX(ROW($C$3:$C480)*(C481=$C$3:$C480)))-2,1),""),""),"")</f>
        <v/>
      </c>
      <c r="X481" s="156">
        <f t="shared" ca="1" si="79"/>
        <v>1</v>
      </c>
      <c r="Y481" s="156">
        <f t="shared" ca="1" si="80"/>
        <v>1</v>
      </c>
      <c r="AB481" s="406"/>
      <c r="AC481" s="380"/>
      <c r="AD481" s="380">
        <f t="shared" si="81"/>
        <v>0</v>
      </c>
      <c r="AQ481" s="165" t="str">
        <f t="shared" si="82"/>
        <v/>
      </c>
      <c r="AR481" s="167" t="str">
        <f t="array" ref="AR481" xml:space="preserve"> IFERROR( IF(OR(DATERANGE="All Data",DATERANGE=""), INDEX(Calculations!$AC$7:$AC$506,SMALL(IF(Calculations!$AC$7:$AC$506&lt;&gt;"0",ROW($AQ$6:$AQ$505)-ROW(INDEX($AQ$6:$AQ$505,1,1))+1),AQ481),1),INDEX(Calculations!$AD$7:$AD$506,SMALL(IF(Calculations!$AD$7:$AD$506&lt;&gt;0,ROW($AQ$6:$AQ$505)-ROW(INDEX($AQ$6:$AQ$505,1,1))+1),AQ481),1)),"")</f>
        <v/>
      </c>
      <c r="AS481" s="164" t="str">
        <f t="array" ref="AS481" xml:space="preserve"> IFERROR(IF(OR(DATERANGE="All Data",DATERANGE=""),INDEX(AdressBook!$B$6:$B$505,SMALL(IF(Calculations!$AC$7:$AC$506&lt;&gt;"0",ROW($AQ$6:$AQ$505)-ROW(INDEX($AQ$6:$AQ$505,1,1))+1),AQ481),1),INDEX(AdressBook!$B$6:$B$505,SMALL(IF(Calculations!$AD$7:$AD$506&lt;&gt;0,ROW($AQ$6:$AQ$505)-ROW(INDEX($AQ$6:$AQ$505,1,1))+1),AQ481),1)),"")</f>
        <v/>
      </c>
      <c r="AT481" s="227" t="str">
        <f t="shared" si="83"/>
        <v/>
      </c>
      <c r="AV481" s="199"/>
      <c r="AW481" s="199"/>
    </row>
    <row r="482" spans="2:49" hidden="1" x14ac:dyDescent="0.25">
      <c r="B482" s="390" t="str">
        <f>IFERROR(IF(LEN(INDEX(PlansAndNotes!$B$6:$B$2005,ROW(A482)-ROW($B$3)))=0,"",INDEX(PlansAndNotes!$B$6:$B$2005,ROW(A482)-ROW($B$3))),"")</f>
        <v/>
      </c>
      <c r="C482" s="361" t="str">
        <f t="shared" si="75"/>
        <v/>
      </c>
      <c r="D482" s="361" t="str">
        <f>IFERROR(IF(LEN(C482)&gt;0,IF(LEN(INDEX(TasksList!$C$6:$C$1005,MATCH(C482,TasksList!$B$6:$B$1005,0),1))=0,"",INDEX(TasksList!$C$6:$C$1005,MATCH(C482,TasksList!$B$6:$B$1005,0),1)),""),"")</f>
        <v/>
      </c>
      <c r="E482" s="361" t="str">
        <f>IFERROR(IF(LEN(C482)&gt;0,IF(LEN(INDEX(TasksList!$F$6:$F$1005,MATCH(C482,TasksList!$B$6:$B$1005,0),1))=0,"not set!",INDEX(TasksList!$F$6:$F$1005,MATCH(C482,TasksList!$B$6:$B$1005,0),1)),""),"")</f>
        <v/>
      </c>
      <c r="F482" s="360" t="str">
        <f>IFERROR(IF(LEN(D482)&gt;0,IF(LEN(INDEX(AdressBook!$D$6:$D$25,MATCH(D482,AdressBook!$B$6:$B$25,0),1))=0,"",INDEX(AdressBook!$D$6:$D$25,MATCH(D482,AdressBook!$B$6:$B$25,0),1)),""),"")</f>
        <v/>
      </c>
      <c r="G482" s="361" t="str">
        <f>IFERROR(IF(LEN(INDEX(PlansAndNotes!$F$6:$F$2005,ROW(B482)-ROW($C$3)))=0,"",INDEX(PlansAndNotes!$F$6:$F$2005,ROW(B482)-ROW($C$3))),"")</f>
        <v/>
      </c>
      <c r="H482" s="361" t="str">
        <f>IFERROR(IF(LEN(C482)&gt;0,IF(LEN(INDEX(TasksList!$G$6:$G$1005,MATCH(C482,TasksList!$B$6:$B$1005,0),1))=0,"",INDEX(TasksList!$G$6:$G$1005,MATCH(C482,TasksList!$B$6:$B$1005,0),1)),""),"")</f>
        <v/>
      </c>
      <c r="I482" s="381"/>
      <c r="J482" s="402" t="str">
        <f>IF(LEN(INDEX(TasksList!$B$6:$B$1005,ROW(J479),1))=0,"",INDEX(TasksList!$B$6:$B$1005,ROW(J479),1)&amp;" - "&amp;INDEX(TasksList!$D$6:$D$1005,ROW(J479),1))</f>
        <v/>
      </c>
      <c r="K482" s="402"/>
      <c r="L482" s="399" t="str">
        <f t="array" ref="L482">IFERROR(INDEX($J$4:$J$1003,SMALL($K$4:$K$1003,ROW(L482)-3),1),"")</f>
        <v/>
      </c>
      <c r="M482" s="206"/>
      <c r="N482" s="362" t="str">
        <f>IFERROR(IF(LEN(INDEX(PlansAndNotes!$D$6:$D$4005,ROW(B482)-ROW($C$3)))=0,"",INDEX(PlansAndNotes!$D$6:$D$4005,ROW(B482)-ROW($C$3))),"")</f>
        <v/>
      </c>
      <c r="O482" s="165" t="str">
        <f t="shared" si="76"/>
        <v/>
      </c>
      <c r="P482" s="363" t="str">
        <f>IFERROR(IF(LEN(INDEX(PlansAndNotes!$E$6:$E$4005,ROW(B482)-ROW($C$3)))=0,"",INDEX(PlansAndNotes!$E$6:$E$4005,ROW(B482)-ROW($C$3))),"")</f>
        <v/>
      </c>
      <c r="Q482" s="363" t="str">
        <f>IFERROR(IF(LEN(INDEX(PlansAndNotes!$G$6:$G$4005,ROW(B482)-ROW($C$3)))=0,"",INDEX(PlansAndNotes!$G$6:$G$4005,ROW(B482)-ROW($C$3))),"")</f>
        <v/>
      </c>
      <c r="R482" s="361" t="str">
        <f>IFERROR(IF(LEN(D482)&gt;0,IF(LEN(INDEX(AdressBook!$C$6:$C$25,MATCH(D482,AdressBook!$B$6:$B$25,0),1))=0,"",INDEX(AdressBook!$C$6:$C$25,MATCH(D482,AdressBook!$B$6:$B$25,0),1)),""),"")</f>
        <v/>
      </c>
      <c r="S482" s="165">
        <f>IF(LEN(C482)&gt;0,IFERROR(IF(MATCH(C482,C483:$C$4004,0)&gt;0,-1,ROW(S482)-ROW($S$3)),ROW(S482)-ROW($S$3)),-1)</f>
        <v>-1</v>
      </c>
      <c r="T482" s="165">
        <f t="shared" si="77"/>
        <v>0</v>
      </c>
      <c r="U482" s="165" t="str">
        <f t="shared" si="78"/>
        <v/>
      </c>
      <c r="V482" s="165" t="str">
        <f>IFERROR(IF(OR(C482="",S482&lt;0),"",IF(SUBTOTAL(3,C482:C482)=0,-1,SUBTOTAL(3,$C$4:C482))),"")</f>
        <v/>
      </c>
      <c r="W482" s="156" t="str">
        <f t="array" ref="W482">IF(LEN(C482)&gt;0,IFERROR(IF(MATCH(C482,$C$3:$C481,0)&gt;0,N482-INDEX($N$3:N481,SUMPRODUCT(MAX(ROW($C$3:$C481)*(C482=$C$3:$C481)))-2,1),""),""),"")</f>
        <v/>
      </c>
      <c r="X482" s="156">
        <f t="shared" ca="1" si="79"/>
        <v>1</v>
      </c>
      <c r="Y482" s="156">
        <f t="shared" ca="1" si="80"/>
        <v>1</v>
      </c>
      <c r="AB482" s="406"/>
      <c r="AC482" s="380"/>
      <c r="AD482" s="380">
        <f t="shared" si="81"/>
        <v>0</v>
      </c>
      <c r="AQ482" s="165" t="str">
        <f t="shared" si="82"/>
        <v/>
      </c>
      <c r="AR482" s="167" t="str">
        <f t="array" ref="AR482" xml:space="preserve"> IFERROR( IF(OR(DATERANGE="All Data",DATERANGE=""), INDEX(Calculations!$AC$7:$AC$506,SMALL(IF(Calculations!$AC$7:$AC$506&lt;&gt;"0",ROW($AQ$6:$AQ$505)-ROW(INDEX($AQ$6:$AQ$505,1,1))+1),AQ482),1),INDEX(Calculations!$AD$7:$AD$506,SMALL(IF(Calculations!$AD$7:$AD$506&lt;&gt;0,ROW($AQ$6:$AQ$505)-ROW(INDEX($AQ$6:$AQ$505,1,1))+1),AQ482),1)),"")</f>
        <v/>
      </c>
      <c r="AS482" s="164" t="str">
        <f t="array" ref="AS482" xml:space="preserve"> IFERROR(IF(OR(DATERANGE="All Data",DATERANGE=""),INDEX(AdressBook!$B$6:$B$505,SMALL(IF(Calculations!$AC$7:$AC$506&lt;&gt;"0",ROW($AQ$6:$AQ$505)-ROW(INDEX($AQ$6:$AQ$505,1,1))+1),AQ482),1),INDEX(AdressBook!$B$6:$B$505,SMALL(IF(Calculations!$AD$7:$AD$506&lt;&gt;0,ROW($AQ$6:$AQ$505)-ROW(INDEX($AQ$6:$AQ$505,1,1))+1),AQ482),1)),"")</f>
        <v/>
      </c>
      <c r="AT482" s="227" t="str">
        <f t="shared" si="83"/>
        <v/>
      </c>
      <c r="AV482" s="199"/>
      <c r="AW482" s="199"/>
    </row>
    <row r="483" spans="2:49" hidden="1" x14ac:dyDescent="0.25">
      <c r="B483" s="390" t="str">
        <f>IFERROR(IF(LEN(INDEX(PlansAndNotes!$B$6:$B$2005,ROW(A483)-ROW($B$3)))=0,"",INDEX(PlansAndNotes!$B$6:$B$2005,ROW(A483)-ROW($B$3))),"")</f>
        <v/>
      </c>
      <c r="C483" s="361" t="str">
        <f t="shared" si="75"/>
        <v/>
      </c>
      <c r="D483" s="361" t="str">
        <f>IFERROR(IF(LEN(C483)&gt;0,IF(LEN(INDEX(TasksList!$C$6:$C$1005,MATCH(C483,TasksList!$B$6:$B$1005,0),1))=0,"",INDEX(TasksList!$C$6:$C$1005,MATCH(C483,TasksList!$B$6:$B$1005,0),1)),""),"")</f>
        <v/>
      </c>
      <c r="E483" s="361" t="str">
        <f>IFERROR(IF(LEN(C483)&gt;0,IF(LEN(INDEX(TasksList!$F$6:$F$1005,MATCH(C483,TasksList!$B$6:$B$1005,0),1))=0,"not set!",INDEX(TasksList!$F$6:$F$1005,MATCH(C483,TasksList!$B$6:$B$1005,0),1)),""),"")</f>
        <v/>
      </c>
      <c r="F483" s="360" t="str">
        <f>IFERROR(IF(LEN(D483)&gt;0,IF(LEN(INDEX(AdressBook!$D$6:$D$25,MATCH(D483,AdressBook!$B$6:$B$25,0),1))=0,"",INDEX(AdressBook!$D$6:$D$25,MATCH(D483,AdressBook!$B$6:$B$25,0),1)),""),"")</f>
        <v/>
      </c>
      <c r="G483" s="361" t="str">
        <f>IFERROR(IF(LEN(INDEX(PlansAndNotes!$F$6:$F$2005,ROW(B483)-ROW($C$3)))=0,"",INDEX(PlansAndNotes!$F$6:$F$2005,ROW(B483)-ROW($C$3))),"")</f>
        <v/>
      </c>
      <c r="H483" s="361" t="str">
        <f>IFERROR(IF(LEN(C483)&gt;0,IF(LEN(INDEX(TasksList!$G$6:$G$1005,MATCH(C483,TasksList!$B$6:$B$1005,0),1))=0,"",INDEX(TasksList!$G$6:$G$1005,MATCH(C483,TasksList!$B$6:$B$1005,0),1)),""),"")</f>
        <v/>
      </c>
      <c r="I483" s="381"/>
      <c r="J483" s="402" t="str">
        <f>IF(LEN(INDEX(TasksList!$B$6:$B$1005,ROW(J480),1))=0,"",INDEX(TasksList!$B$6:$B$1005,ROW(J480),1)&amp;" - "&amp;INDEX(TasksList!$D$6:$D$1005,ROW(J480),1))</f>
        <v/>
      </c>
      <c r="K483" s="402"/>
      <c r="L483" s="399" t="str">
        <f t="array" ref="L483">IFERROR(INDEX($J$4:$J$1003,SMALL($K$4:$K$1003,ROW(L483)-3),1),"")</f>
        <v/>
      </c>
      <c r="M483" s="206"/>
      <c r="N483" s="362" t="str">
        <f>IFERROR(IF(LEN(INDEX(PlansAndNotes!$D$6:$D$4005,ROW(B483)-ROW($C$3)))=0,"",INDEX(PlansAndNotes!$D$6:$D$4005,ROW(B483)-ROW($C$3))),"")</f>
        <v/>
      </c>
      <c r="O483" s="165" t="str">
        <f t="shared" si="76"/>
        <v/>
      </c>
      <c r="P483" s="363" t="str">
        <f>IFERROR(IF(LEN(INDEX(PlansAndNotes!$E$6:$E$4005,ROW(B483)-ROW($C$3)))=0,"",INDEX(PlansAndNotes!$E$6:$E$4005,ROW(B483)-ROW($C$3))),"")</f>
        <v/>
      </c>
      <c r="Q483" s="363" t="str">
        <f>IFERROR(IF(LEN(INDEX(PlansAndNotes!$G$6:$G$4005,ROW(B483)-ROW($C$3)))=0,"",INDEX(PlansAndNotes!$G$6:$G$4005,ROW(B483)-ROW($C$3))),"")</f>
        <v/>
      </c>
      <c r="R483" s="361" t="str">
        <f>IFERROR(IF(LEN(D483)&gt;0,IF(LEN(INDEX(AdressBook!$C$6:$C$25,MATCH(D483,AdressBook!$B$6:$B$25,0),1))=0,"",INDEX(AdressBook!$C$6:$C$25,MATCH(D483,AdressBook!$B$6:$B$25,0),1)),""),"")</f>
        <v/>
      </c>
      <c r="S483" s="165">
        <f>IF(LEN(C483)&gt;0,IFERROR(IF(MATCH(C483,C484:$C$4004,0)&gt;0,-1,ROW(S483)-ROW($S$3)),ROW(S483)-ROW($S$3)),-1)</f>
        <v>-1</v>
      </c>
      <c r="T483" s="165">
        <f t="shared" si="77"/>
        <v>0</v>
      </c>
      <c r="U483" s="165" t="str">
        <f t="shared" si="78"/>
        <v/>
      </c>
      <c r="V483" s="165" t="str">
        <f>IFERROR(IF(OR(C483="",S483&lt;0),"",IF(SUBTOTAL(3,C483:C483)=0,-1,SUBTOTAL(3,$C$4:C483))),"")</f>
        <v/>
      </c>
      <c r="W483" s="156" t="str">
        <f t="array" ref="W483">IF(LEN(C483)&gt;0,IFERROR(IF(MATCH(C483,$C$3:$C482,0)&gt;0,N483-INDEX($N$3:N482,SUMPRODUCT(MAX(ROW($C$3:$C482)*(C483=$C$3:$C482)))-2,1),""),""),"")</f>
        <v/>
      </c>
      <c r="X483" s="156">
        <f t="shared" ca="1" si="79"/>
        <v>1</v>
      </c>
      <c r="Y483" s="156">
        <f t="shared" ca="1" si="80"/>
        <v>1</v>
      </c>
      <c r="AB483" s="406"/>
      <c r="AC483" s="380"/>
      <c r="AD483" s="380">
        <f t="shared" si="81"/>
        <v>0</v>
      </c>
      <c r="AQ483" s="165" t="str">
        <f t="shared" si="82"/>
        <v/>
      </c>
      <c r="AR483" s="167" t="str">
        <f t="array" ref="AR483" xml:space="preserve"> IFERROR( IF(OR(DATERANGE="All Data",DATERANGE=""), INDEX(Calculations!$AC$7:$AC$506,SMALL(IF(Calculations!$AC$7:$AC$506&lt;&gt;"0",ROW($AQ$6:$AQ$505)-ROW(INDEX($AQ$6:$AQ$505,1,1))+1),AQ483),1),INDEX(Calculations!$AD$7:$AD$506,SMALL(IF(Calculations!$AD$7:$AD$506&lt;&gt;0,ROW($AQ$6:$AQ$505)-ROW(INDEX($AQ$6:$AQ$505,1,1))+1),AQ483),1)),"")</f>
        <v/>
      </c>
      <c r="AS483" s="164" t="str">
        <f t="array" ref="AS483" xml:space="preserve"> IFERROR(IF(OR(DATERANGE="All Data",DATERANGE=""),INDEX(AdressBook!$B$6:$B$505,SMALL(IF(Calculations!$AC$7:$AC$506&lt;&gt;"0",ROW($AQ$6:$AQ$505)-ROW(INDEX($AQ$6:$AQ$505,1,1))+1),AQ483),1),INDEX(AdressBook!$B$6:$B$505,SMALL(IF(Calculations!$AD$7:$AD$506&lt;&gt;0,ROW($AQ$6:$AQ$505)-ROW(INDEX($AQ$6:$AQ$505,1,1))+1),AQ483),1)),"")</f>
        <v/>
      </c>
      <c r="AT483" s="227" t="str">
        <f t="shared" si="83"/>
        <v/>
      </c>
      <c r="AV483" s="199"/>
      <c r="AW483" s="199"/>
    </row>
    <row r="484" spans="2:49" hidden="1" x14ac:dyDescent="0.25">
      <c r="B484" s="390" t="str">
        <f>IFERROR(IF(LEN(INDEX(PlansAndNotes!$B$6:$B$2005,ROW(A484)-ROW($B$3)))=0,"",INDEX(PlansAndNotes!$B$6:$B$2005,ROW(A484)-ROW($B$3))),"")</f>
        <v/>
      </c>
      <c r="C484" s="361" t="str">
        <f t="shared" si="75"/>
        <v/>
      </c>
      <c r="D484" s="361" t="str">
        <f>IFERROR(IF(LEN(C484)&gt;0,IF(LEN(INDEX(TasksList!$C$6:$C$1005,MATCH(C484,TasksList!$B$6:$B$1005,0),1))=0,"",INDEX(TasksList!$C$6:$C$1005,MATCH(C484,TasksList!$B$6:$B$1005,0),1)),""),"")</f>
        <v/>
      </c>
      <c r="E484" s="361" t="str">
        <f>IFERROR(IF(LEN(C484)&gt;0,IF(LEN(INDEX(TasksList!$F$6:$F$1005,MATCH(C484,TasksList!$B$6:$B$1005,0),1))=0,"not set!",INDEX(TasksList!$F$6:$F$1005,MATCH(C484,TasksList!$B$6:$B$1005,0),1)),""),"")</f>
        <v/>
      </c>
      <c r="F484" s="360" t="str">
        <f>IFERROR(IF(LEN(D484)&gt;0,IF(LEN(INDEX(AdressBook!$D$6:$D$25,MATCH(D484,AdressBook!$B$6:$B$25,0),1))=0,"",INDEX(AdressBook!$D$6:$D$25,MATCH(D484,AdressBook!$B$6:$B$25,0),1)),""),"")</f>
        <v/>
      </c>
      <c r="G484" s="361" t="str">
        <f>IFERROR(IF(LEN(INDEX(PlansAndNotes!$F$6:$F$2005,ROW(B484)-ROW($C$3)))=0,"",INDEX(PlansAndNotes!$F$6:$F$2005,ROW(B484)-ROW($C$3))),"")</f>
        <v/>
      </c>
      <c r="H484" s="361" t="str">
        <f>IFERROR(IF(LEN(C484)&gt;0,IF(LEN(INDEX(TasksList!$G$6:$G$1005,MATCH(C484,TasksList!$B$6:$B$1005,0),1))=0,"",INDEX(TasksList!$G$6:$G$1005,MATCH(C484,TasksList!$B$6:$B$1005,0),1)),""),"")</f>
        <v/>
      </c>
      <c r="I484" s="381"/>
      <c r="J484" s="402" t="str">
        <f>IF(LEN(INDEX(TasksList!$B$6:$B$1005,ROW(J481),1))=0,"",INDEX(TasksList!$B$6:$B$1005,ROW(J481),1)&amp;" - "&amp;INDEX(TasksList!$D$6:$D$1005,ROW(J481),1))</f>
        <v/>
      </c>
      <c r="K484" s="402"/>
      <c r="L484" s="399" t="str">
        <f t="array" ref="L484">IFERROR(INDEX($J$4:$J$1003,SMALL($K$4:$K$1003,ROW(L484)-3),1),"")</f>
        <v/>
      </c>
      <c r="M484" s="206"/>
      <c r="N484" s="362" t="str">
        <f>IFERROR(IF(LEN(INDEX(PlansAndNotes!$D$6:$D$4005,ROW(B484)-ROW($C$3)))=0,"",INDEX(PlansAndNotes!$D$6:$D$4005,ROW(B484)-ROW($C$3))),"")</f>
        <v/>
      </c>
      <c r="O484" s="165" t="str">
        <f t="shared" si="76"/>
        <v/>
      </c>
      <c r="P484" s="363" t="str">
        <f>IFERROR(IF(LEN(INDEX(PlansAndNotes!$E$6:$E$4005,ROW(B484)-ROW($C$3)))=0,"",INDEX(PlansAndNotes!$E$6:$E$4005,ROW(B484)-ROW($C$3))),"")</f>
        <v/>
      </c>
      <c r="Q484" s="363" t="str">
        <f>IFERROR(IF(LEN(INDEX(PlansAndNotes!$G$6:$G$4005,ROW(B484)-ROW($C$3)))=0,"",INDEX(PlansAndNotes!$G$6:$G$4005,ROW(B484)-ROW($C$3))),"")</f>
        <v/>
      </c>
      <c r="R484" s="361" t="str">
        <f>IFERROR(IF(LEN(D484)&gt;0,IF(LEN(INDEX(AdressBook!$C$6:$C$25,MATCH(D484,AdressBook!$B$6:$B$25,0),1))=0,"",INDEX(AdressBook!$C$6:$C$25,MATCH(D484,AdressBook!$B$6:$B$25,0),1)),""),"")</f>
        <v/>
      </c>
      <c r="S484" s="165">
        <f>IF(LEN(C484)&gt;0,IFERROR(IF(MATCH(C484,C485:$C$4004,0)&gt;0,-1,ROW(S484)-ROW($S$3)),ROW(S484)-ROW($S$3)),-1)</f>
        <v>-1</v>
      </c>
      <c r="T484" s="165">
        <f t="shared" si="77"/>
        <v>0</v>
      </c>
      <c r="U484" s="165" t="str">
        <f t="shared" si="78"/>
        <v/>
      </c>
      <c r="V484" s="165" t="str">
        <f>IFERROR(IF(OR(C484="",S484&lt;0),"",IF(SUBTOTAL(3,C484:C484)=0,-1,SUBTOTAL(3,$C$4:C484))),"")</f>
        <v/>
      </c>
      <c r="W484" s="156" t="str">
        <f t="array" ref="W484">IF(LEN(C484)&gt;0,IFERROR(IF(MATCH(C484,$C$3:$C483,0)&gt;0,N484-INDEX($N$3:N483,SUMPRODUCT(MAX(ROW($C$3:$C483)*(C484=$C$3:$C483)))-2,1),""),""),"")</f>
        <v/>
      </c>
      <c r="X484" s="156">
        <f t="shared" ca="1" si="79"/>
        <v>1</v>
      </c>
      <c r="Y484" s="156">
        <f t="shared" ca="1" si="80"/>
        <v>1</v>
      </c>
      <c r="AB484" s="406"/>
      <c r="AC484" s="380"/>
      <c r="AD484" s="380">
        <f t="shared" si="81"/>
        <v>0</v>
      </c>
      <c r="AQ484" s="165" t="str">
        <f t="shared" si="82"/>
        <v/>
      </c>
      <c r="AR484" s="167" t="str">
        <f t="array" ref="AR484" xml:space="preserve"> IFERROR( IF(OR(DATERANGE="All Data",DATERANGE=""), INDEX(Calculations!$AC$7:$AC$506,SMALL(IF(Calculations!$AC$7:$AC$506&lt;&gt;"0",ROW($AQ$6:$AQ$505)-ROW(INDEX($AQ$6:$AQ$505,1,1))+1),AQ484),1),INDEX(Calculations!$AD$7:$AD$506,SMALL(IF(Calculations!$AD$7:$AD$506&lt;&gt;0,ROW($AQ$6:$AQ$505)-ROW(INDEX($AQ$6:$AQ$505,1,1))+1),AQ484),1)),"")</f>
        <v/>
      </c>
      <c r="AS484" s="164" t="str">
        <f t="array" ref="AS484" xml:space="preserve"> IFERROR(IF(OR(DATERANGE="All Data",DATERANGE=""),INDEX(AdressBook!$B$6:$B$505,SMALL(IF(Calculations!$AC$7:$AC$506&lt;&gt;"0",ROW($AQ$6:$AQ$505)-ROW(INDEX($AQ$6:$AQ$505,1,1))+1),AQ484),1),INDEX(AdressBook!$B$6:$B$505,SMALL(IF(Calculations!$AD$7:$AD$506&lt;&gt;0,ROW($AQ$6:$AQ$505)-ROW(INDEX($AQ$6:$AQ$505,1,1))+1),AQ484),1)),"")</f>
        <v/>
      </c>
      <c r="AT484" s="227" t="str">
        <f t="shared" si="83"/>
        <v/>
      </c>
      <c r="AV484" s="199"/>
      <c r="AW484" s="199"/>
    </row>
    <row r="485" spans="2:49" hidden="1" x14ac:dyDescent="0.25">
      <c r="B485" s="390" t="str">
        <f>IFERROR(IF(LEN(INDEX(PlansAndNotes!$B$6:$B$2005,ROW(A485)-ROW($B$3)))=0,"",INDEX(PlansAndNotes!$B$6:$B$2005,ROW(A485)-ROW($B$3))),"")</f>
        <v/>
      </c>
      <c r="C485" s="361" t="str">
        <f t="shared" si="75"/>
        <v/>
      </c>
      <c r="D485" s="361" t="str">
        <f>IFERROR(IF(LEN(C485)&gt;0,IF(LEN(INDEX(TasksList!$C$6:$C$1005,MATCH(C485,TasksList!$B$6:$B$1005,0),1))=0,"",INDEX(TasksList!$C$6:$C$1005,MATCH(C485,TasksList!$B$6:$B$1005,0),1)),""),"")</f>
        <v/>
      </c>
      <c r="E485" s="361" t="str">
        <f>IFERROR(IF(LEN(C485)&gt;0,IF(LEN(INDEX(TasksList!$F$6:$F$1005,MATCH(C485,TasksList!$B$6:$B$1005,0),1))=0,"not set!",INDEX(TasksList!$F$6:$F$1005,MATCH(C485,TasksList!$B$6:$B$1005,0),1)),""),"")</f>
        <v/>
      </c>
      <c r="F485" s="360" t="str">
        <f>IFERROR(IF(LEN(D485)&gt;0,IF(LEN(INDEX(AdressBook!$D$6:$D$25,MATCH(D485,AdressBook!$B$6:$B$25,0),1))=0,"",INDEX(AdressBook!$D$6:$D$25,MATCH(D485,AdressBook!$B$6:$B$25,0),1)),""),"")</f>
        <v/>
      </c>
      <c r="G485" s="361" t="str">
        <f>IFERROR(IF(LEN(INDEX(PlansAndNotes!$F$6:$F$2005,ROW(B485)-ROW($C$3)))=0,"",INDEX(PlansAndNotes!$F$6:$F$2005,ROW(B485)-ROW($C$3))),"")</f>
        <v/>
      </c>
      <c r="H485" s="361" t="str">
        <f>IFERROR(IF(LEN(C485)&gt;0,IF(LEN(INDEX(TasksList!$G$6:$G$1005,MATCH(C485,TasksList!$B$6:$B$1005,0),1))=0,"",INDEX(TasksList!$G$6:$G$1005,MATCH(C485,TasksList!$B$6:$B$1005,0),1)),""),"")</f>
        <v/>
      </c>
      <c r="I485" s="381"/>
      <c r="J485" s="402" t="str">
        <f>IF(LEN(INDEX(TasksList!$B$6:$B$1005,ROW(J482),1))=0,"",INDEX(TasksList!$B$6:$B$1005,ROW(J482),1)&amp;" - "&amp;INDEX(TasksList!$D$6:$D$1005,ROW(J482),1))</f>
        <v/>
      </c>
      <c r="K485" s="402"/>
      <c r="L485" s="399" t="str">
        <f t="array" ref="L485">IFERROR(INDEX($J$4:$J$1003,SMALL($K$4:$K$1003,ROW(L485)-3),1),"")</f>
        <v/>
      </c>
      <c r="M485" s="206"/>
      <c r="N485" s="362" t="str">
        <f>IFERROR(IF(LEN(INDEX(PlansAndNotes!$D$6:$D$4005,ROW(B485)-ROW($C$3)))=0,"",INDEX(PlansAndNotes!$D$6:$D$4005,ROW(B485)-ROW($C$3))),"")</f>
        <v/>
      </c>
      <c r="O485" s="165" t="str">
        <f t="shared" si="76"/>
        <v/>
      </c>
      <c r="P485" s="363" t="str">
        <f>IFERROR(IF(LEN(INDEX(PlansAndNotes!$E$6:$E$4005,ROW(B485)-ROW($C$3)))=0,"",INDEX(PlansAndNotes!$E$6:$E$4005,ROW(B485)-ROW($C$3))),"")</f>
        <v/>
      </c>
      <c r="Q485" s="363" t="str">
        <f>IFERROR(IF(LEN(INDEX(PlansAndNotes!$G$6:$G$4005,ROW(B485)-ROW($C$3)))=0,"",INDEX(PlansAndNotes!$G$6:$G$4005,ROW(B485)-ROW($C$3))),"")</f>
        <v/>
      </c>
      <c r="R485" s="361" t="str">
        <f>IFERROR(IF(LEN(D485)&gt;0,IF(LEN(INDEX(AdressBook!$C$6:$C$25,MATCH(D485,AdressBook!$B$6:$B$25,0),1))=0,"",INDEX(AdressBook!$C$6:$C$25,MATCH(D485,AdressBook!$B$6:$B$25,0),1)),""),"")</f>
        <v/>
      </c>
      <c r="S485" s="165">
        <f>IF(LEN(C485)&gt;0,IFERROR(IF(MATCH(C485,C486:$C$4004,0)&gt;0,-1,ROW(S485)-ROW($S$3)),ROW(S485)-ROW($S$3)),-1)</f>
        <v>-1</v>
      </c>
      <c r="T485" s="165">
        <f t="shared" si="77"/>
        <v>0</v>
      </c>
      <c r="U485" s="165" t="str">
        <f t="shared" si="78"/>
        <v/>
      </c>
      <c r="V485" s="165" t="str">
        <f>IFERROR(IF(OR(C485="",S485&lt;0),"",IF(SUBTOTAL(3,C485:C485)=0,-1,SUBTOTAL(3,$C$4:C485))),"")</f>
        <v/>
      </c>
      <c r="W485" s="156" t="str">
        <f t="array" ref="W485">IF(LEN(C485)&gt;0,IFERROR(IF(MATCH(C485,$C$3:$C484,0)&gt;0,N485-INDEX($N$3:N484,SUMPRODUCT(MAX(ROW($C$3:$C484)*(C485=$C$3:$C484)))-2,1),""),""),"")</f>
        <v/>
      </c>
      <c r="X485" s="156">
        <f t="shared" ca="1" si="79"/>
        <v>1</v>
      </c>
      <c r="Y485" s="156">
        <f t="shared" ca="1" si="80"/>
        <v>1</v>
      </c>
      <c r="AB485" s="406"/>
      <c r="AC485" s="380"/>
      <c r="AD485" s="380">
        <f t="shared" si="81"/>
        <v>0</v>
      </c>
      <c r="AQ485" s="165" t="str">
        <f t="shared" si="82"/>
        <v/>
      </c>
      <c r="AR485" s="167" t="str">
        <f t="array" ref="AR485" xml:space="preserve"> IFERROR( IF(OR(DATERANGE="All Data",DATERANGE=""), INDEX(Calculations!$AC$7:$AC$506,SMALL(IF(Calculations!$AC$7:$AC$506&lt;&gt;"0",ROW($AQ$6:$AQ$505)-ROW(INDEX($AQ$6:$AQ$505,1,1))+1),AQ485),1),INDEX(Calculations!$AD$7:$AD$506,SMALL(IF(Calculations!$AD$7:$AD$506&lt;&gt;0,ROW($AQ$6:$AQ$505)-ROW(INDEX($AQ$6:$AQ$505,1,1))+1),AQ485),1)),"")</f>
        <v/>
      </c>
      <c r="AS485" s="164" t="str">
        <f t="array" ref="AS485" xml:space="preserve"> IFERROR(IF(OR(DATERANGE="All Data",DATERANGE=""),INDEX(AdressBook!$B$6:$B$505,SMALL(IF(Calculations!$AC$7:$AC$506&lt;&gt;"0",ROW($AQ$6:$AQ$505)-ROW(INDEX($AQ$6:$AQ$505,1,1))+1),AQ485),1),INDEX(AdressBook!$B$6:$B$505,SMALL(IF(Calculations!$AD$7:$AD$506&lt;&gt;0,ROW($AQ$6:$AQ$505)-ROW(INDEX($AQ$6:$AQ$505,1,1))+1),AQ485),1)),"")</f>
        <v/>
      </c>
      <c r="AT485" s="227" t="str">
        <f t="shared" si="83"/>
        <v/>
      </c>
      <c r="AV485" s="199"/>
      <c r="AW485" s="199"/>
    </row>
    <row r="486" spans="2:49" hidden="1" x14ac:dyDescent="0.25">
      <c r="B486" s="390" t="str">
        <f>IFERROR(IF(LEN(INDEX(PlansAndNotes!$B$6:$B$2005,ROW(A486)-ROW($B$3)))=0,"",INDEX(PlansAndNotes!$B$6:$B$2005,ROW(A486)-ROW($B$3))),"")</f>
        <v/>
      </c>
      <c r="C486" s="361" t="str">
        <f t="shared" si="75"/>
        <v/>
      </c>
      <c r="D486" s="361" t="str">
        <f>IFERROR(IF(LEN(C486)&gt;0,IF(LEN(INDEX(TasksList!$C$6:$C$1005,MATCH(C486,TasksList!$B$6:$B$1005,0),1))=0,"",INDEX(TasksList!$C$6:$C$1005,MATCH(C486,TasksList!$B$6:$B$1005,0),1)),""),"")</f>
        <v/>
      </c>
      <c r="E486" s="361" t="str">
        <f>IFERROR(IF(LEN(C486)&gt;0,IF(LEN(INDEX(TasksList!$F$6:$F$1005,MATCH(C486,TasksList!$B$6:$B$1005,0),1))=0,"not set!",INDEX(TasksList!$F$6:$F$1005,MATCH(C486,TasksList!$B$6:$B$1005,0),1)),""),"")</f>
        <v/>
      </c>
      <c r="F486" s="360" t="str">
        <f>IFERROR(IF(LEN(D486)&gt;0,IF(LEN(INDEX(AdressBook!$D$6:$D$25,MATCH(D486,AdressBook!$B$6:$B$25,0),1))=0,"",INDEX(AdressBook!$D$6:$D$25,MATCH(D486,AdressBook!$B$6:$B$25,0),1)),""),"")</f>
        <v/>
      </c>
      <c r="G486" s="361" t="str">
        <f>IFERROR(IF(LEN(INDEX(PlansAndNotes!$F$6:$F$2005,ROW(B486)-ROW($C$3)))=0,"",INDEX(PlansAndNotes!$F$6:$F$2005,ROW(B486)-ROW($C$3))),"")</f>
        <v/>
      </c>
      <c r="H486" s="361" t="str">
        <f>IFERROR(IF(LEN(C486)&gt;0,IF(LEN(INDEX(TasksList!$G$6:$G$1005,MATCH(C486,TasksList!$B$6:$B$1005,0),1))=0,"",INDEX(TasksList!$G$6:$G$1005,MATCH(C486,TasksList!$B$6:$B$1005,0),1)),""),"")</f>
        <v/>
      </c>
      <c r="I486" s="381"/>
      <c r="J486" s="402" t="str">
        <f>IF(LEN(INDEX(TasksList!$B$6:$B$1005,ROW(J483),1))=0,"",INDEX(TasksList!$B$6:$B$1005,ROW(J483),1)&amp;" - "&amp;INDEX(TasksList!$D$6:$D$1005,ROW(J483),1))</f>
        <v/>
      </c>
      <c r="K486" s="402"/>
      <c r="L486" s="399" t="str">
        <f t="array" ref="L486">IFERROR(INDEX($J$4:$J$1003,SMALL($K$4:$K$1003,ROW(L486)-3),1),"")</f>
        <v/>
      </c>
      <c r="M486" s="206"/>
      <c r="N486" s="362" t="str">
        <f>IFERROR(IF(LEN(INDEX(PlansAndNotes!$D$6:$D$4005,ROW(B486)-ROW($C$3)))=0,"",INDEX(PlansAndNotes!$D$6:$D$4005,ROW(B486)-ROW($C$3))),"")</f>
        <v/>
      </c>
      <c r="O486" s="165" t="str">
        <f t="shared" si="76"/>
        <v/>
      </c>
      <c r="P486" s="363" t="str">
        <f>IFERROR(IF(LEN(INDEX(PlansAndNotes!$E$6:$E$4005,ROW(B486)-ROW($C$3)))=0,"",INDEX(PlansAndNotes!$E$6:$E$4005,ROW(B486)-ROW($C$3))),"")</f>
        <v/>
      </c>
      <c r="Q486" s="363" t="str">
        <f>IFERROR(IF(LEN(INDEX(PlansAndNotes!$G$6:$G$4005,ROW(B486)-ROW($C$3)))=0,"",INDEX(PlansAndNotes!$G$6:$G$4005,ROW(B486)-ROW($C$3))),"")</f>
        <v/>
      </c>
      <c r="R486" s="361" t="str">
        <f>IFERROR(IF(LEN(D486)&gt;0,IF(LEN(INDEX(AdressBook!$C$6:$C$25,MATCH(D486,AdressBook!$B$6:$B$25,0),1))=0,"",INDEX(AdressBook!$C$6:$C$25,MATCH(D486,AdressBook!$B$6:$B$25,0),1)),""),"")</f>
        <v/>
      </c>
      <c r="S486" s="165">
        <f>IF(LEN(C486)&gt;0,IFERROR(IF(MATCH(C486,C487:$C$4004,0)&gt;0,-1,ROW(S486)-ROW($S$3)),ROW(S486)-ROW($S$3)),-1)</f>
        <v>-1</v>
      </c>
      <c r="T486" s="165">
        <f t="shared" si="77"/>
        <v>0</v>
      </c>
      <c r="U486" s="165" t="str">
        <f t="shared" si="78"/>
        <v/>
      </c>
      <c r="V486" s="165" t="str">
        <f>IFERROR(IF(OR(C486="",S486&lt;0),"",IF(SUBTOTAL(3,C486:C486)=0,-1,SUBTOTAL(3,$C$4:C486))),"")</f>
        <v/>
      </c>
      <c r="W486" s="156" t="str">
        <f t="array" ref="W486">IF(LEN(C486)&gt;0,IFERROR(IF(MATCH(C486,$C$3:$C485,0)&gt;0,N486-INDEX($N$3:N485,SUMPRODUCT(MAX(ROW($C$3:$C485)*(C486=$C$3:$C485)))-2,1),""),""),"")</f>
        <v/>
      </c>
      <c r="X486" s="156">
        <f t="shared" ca="1" si="79"/>
        <v>1</v>
      </c>
      <c r="Y486" s="156">
        <f t="shared" ca="1" si="80"/>
        <v>1</v>
      </c>
      <c r="AB486" s="406"/>
      <c r="AC486" s="380"/>
      <c r="AD486" s="380">
        <f t="shared" si="81"/>
        <v>0</v>
      </c>
      <c r="AQ486" s="165" t="str">
        <f t="shared" si="82"/>
        <v/>
      </c>
      <c r="AR486" s="167" t="str">
        <f t="array" ref="AR486" xml:space="preserve"> IFERROR( IF(OR(DATERANGE="All Data",DATERANGE=""), INDEX(Calculations!$AC$7:$AC$506,SMALL(IF(Calculations!$AC$7:$AC$506&lt;&gt;"0",ROW($AQ$6:$AQ$505)-ROW(INDEX($AQ$6:$AQ$505,1,1))+1),AQ486),1),INDEX(Calculations!$AD$7:$AD$506,SMALL(IF(Calculations!$AD$7:$AD$506&lt;&gt;0,ROW($AQ$6:$AQ$505)-ROW(INDEX($AQ$6:$AQ$505,1,1))+1),AQ486),1)),"")</f>
        <v/>
      </c>
      <c r="AS486" s="164" t="str">
        <f t="array" ref="AS486" xml:space="preserve"> IFERROR(IF(OR(DATERANGE="All Data",DATERANGE=""),INDEX(AdressBook!$B$6:$B$505,SMALL(IF(Calculations!$AC$7:$AC$506&lt;&gt;"0",ROW($AQ$6:$AQ$505)-ROW(INDEX($AQ$6:$AQ$505,1,1))+1),AQ486),1),INDEX(AdressBook!$B$6:$B$505,SMALL(IF(Calculations!$AD$7:$AD$506&lt;&gt;0,ROW($AQ$6:$AQ$505)-ROW(INDEX($AQ$6:$AQ$505,1,1))+1),AQ486),1)),"")</f>
        <v/>
      </c>
      <c r="AT486" s="227" t="str">
        <f t="shared" si="83"/>
        <v/>
      </c>
      <c r="AV486" s="199"/>
      <c r="AW486" s="199"/>
    </row>
    <row r="487" spans="2:49" hidden="1" x14ac:dyDescent="0.25">
      <c r="B487" s="390" t="str">
        <f>IFERROR(IF(LEN(INDEX(PlansAndNotes!$B$6:$B$2005,ROW(A487)-ROW($B$3)))=0,"",INDEX(PlansAndNotes!$B$6:$B$2005,ROW(A487)-ROW($B$3))),"")</f>
        <v/>
      </c>
      <c r="C487" s="361" t="str">
        <f t="shared" si="75"/>
        <v/>
      </c>
      <c r="D487" s="361" t="str">
        <f>IFERROR(IF(LEN(C487)&gt;0,IF(LEN(INDEX(TasksList!$C$6:$C$1005,MATCH(C487,TasksList!$B$6:$B$1005,0),1))=0,"",INDEX(TasksList!$C$6:$C$1005,MATCH(C487,TasksList!$B$6:$B$1005,0),1)),""),"")</f>
        <v/>
      </c>
      <c r="E487" s="361" t="str">
        <f>IFERROR(IF(LEN(C487)&gt;0,IF(LEN(INDEX(TasksList!$F$6:$F$1005,MATCH(C487,TasksList!$B$6:$B$1005,0),1))=0,"not set!",INDEX(TasksList!$F$6:$F$1005,MATCH(C487,TasksList!$B$6:$B$1005,0),1)),""),"")</f>
        <v/>
      </c>
      <c r="F487" s="360" t="str">
        <f>IFERROR(IF(LEN(D487)&gt;0,IF(LEN(INDEX(AdressBook!$D$6:$D$25,MATCH(D487,AdressBook!$B$6:$B$25,0),1))=0,"",INDEX(AdressBook!$D$6:$D$25,MATCH(D487,AdressBook!$B$6:$B$25,0),1)),""),"")</f>
        <v/>
      </c>
      <c r="G487" s="361" t="str">
        <f>IFERROR(IF(LEN(INDEX(PlansAndNotes!$F$6:$F$2005,ROW(B487)-ROW($C$3)))=0,"",INDEX(PlansAndNotes!$F$6:$F$2005,ROW(B487)-ROW($C$3))),"")</f>
        <v/>
      </c>
      <c r="H487" s="361" t="str">
        <f>IFERROR(IF(LEN(C487)&gt;0,IF(LEN(INDEX(TasksList!$G$6:$G$1005,MATCH(C487,TasksList!$B$6:$B$1005,0),1))=0,"",INDEX(TasksList!$G$6:$G$1005,MATCH(C487,TasksList!$B$6:$B$1005,0),1)),""),"")</f>
        <v/>
      </c>
      <c r="I487" s="381"/>
      <c r="J487" s="402" t="str">
        <f>IF(LEN(INDEX(TasksList!$B$6:$B$1005,ROW(J484),1))=0,"",INDEX(TasksList!$B$6:$B$1005,ROW(J484),1)&amp;" - "&amp;INDEX(TasksList!$D$6:$D$1005,ROW(J484),1))</f>
        <v/>
      </c>
      <c r="K487" s="402"/>
      <c r="L487" s="399" t="str">
        <f t="array" ref="L487">IFERROR(INDEX($J$4:$J$1003,SMALL($K$4:$K$1003,ROW(L487)-3),1),"")</f>
        <v/>
      </c>
      <c r="M487" s="206"/>
      <c r="N487" s="362" t="str">
        <f>IFERROR(IF(LEN(INDEX(PlansAndNotes!$D$6:$D$4005,ROW(B487)-ROW($C$3)))=0,"",INDEX(PlansAndNotes!$D$6:$D$4005,ROW(B487)-ROW($C$3))),"")</f>
        <v/>
      </c>
      <c r="O487" s="165" t="str">
        <f t="shared" si="76"/>
        <v/>
      </c>
      <c r="P487" s="363" t="str">
        <f>IFERROR(IF(LEN(INDEX(PlansAndNotes!$E$6:$E$4005,ROW(B487)-ROW($C$3)))=0,"",INDEX(PlansAndNotes!$E$6:$E$4005,ROW(B487)-ROW($C$3))),"")</f>
        <v/>
      </c>
      <c r="Q487" s="363" t="str">
        <f>IFERROR(IF(LEN(INDEX(PlansAndNotes!$G$6:$G$4005,ROW(B487)-ROW($C$3)))=0,"",INDEX(PlansAndNotes!$G$6:$G$4005,ROW(B487)-ROW($C$3))),"")</f>
        <v/>
      </c>
      <c r="R487" s="361" t="str">
        <f>IFERROR(IF(LEN(D487)&gt;0,IF(LEN(INDEX(AdressBook!$C$6:$C$25,MATCH(D487,AdressBook!$B$6:$B$25,0),1))=0,"",INDEX(AdressBook!$C$6:$C$25,MATCH(D487,AdressBook!$B$6:$B$25,0),1)),""),"")</f>
        <v/>
      </c>
      <c r="S487" s="165">
        <f>IF(LEN(C487)&gt;0,IFERROR(IF(MATCH(C487,C488:$C$4004,0)&gt;0,-1,ROW(S487)-ROW($S$3)),ROW(S487)-ROW($S$3)),-1)</f>
        <v>-1</v>
      </c>
      <c r="T487" s="165">
        <f t="shared" si="77"/>
        <v>0</v>
      </c>
      <c r="U487" s="165" t="str">
        <f t="shared" si="78"/>
        <v/>
      </c>
      <c r="V487" s="165" t="str">
        <f>IFERROR(IF(OR(C487="",S487&lt;0),"",IF(SUBTOTAL(3,C487:C487)=0,-1,SUBTOTAL(3,$C$4:C487))),"")</f>
        <v/>
      </c>
      <c r="W487" s="156" t="str">
        <f t="array" ref="W487">IF(LEN(C487)&gt;0,IFERROR(IF(MATCH(C487,$C$3:$C486,0)&gt;0,N487-INDEX($N$3:N486,SUMPRODUCT(MAX(ROW($C$3:$C486)*(C487=$C$3:$C486)))-2,1),""),""),"")</f>
        <v/>
      </c>
      <c r="X487" s="156">
        <f t="shared" ca="1" si="79"/>
        <v>1</v>
      </c>
      <c r="Y487" s="156">
        <f t="shared" ca="1" si="80"/>
        <v>1</v>
      </c>
      <c r="AB487" s="406"/>
      <c r="AC487" s="380"/>
      <c r="AD487" s="380">
        <f t="shared" si="81"/>
        <v>0</v>
      </c>
      <c r="AQ487" s="165" t="str">
        <f t="shared" si="82"/>
        <v/>
      </c>
      <c r="AR487" s="167" t="str">
        <f t="array" ref="AR487" xml:space="preserve"> IFERROR( IF(OR(DATERANGE="All Data",DATERANGE=""), INDEX(Calculations!$AC$7:$AC$506,SMALL(IF(Calculations!$AC$7:$AC$506&lt;&gt;"0",ROW($AQ$6:$AQ$505)-ROW(INDEX($AQ$6:$AQ$505,1,1))+1),AQ487),1),INDEX(Calculations!$AD$7:$AD$506,SMALL(IF(Calculations!$AD$7:$AD$506&lt;&gt;0,ROW($AQ$6:$AQ$505)-ROW(INDEX($AQ$6:$AQ$505,1,1))+1),AQ487),1)),"")</f>
        <v/>
      </c>
      <c r="AS487" s="164" t="str">
        <f t="array" ref="AS487" xml:space="preserve"> IFERROR(IF(OR(DATERANGE="All Data",DATERANGE=""),INDEX(AdressBook!$B$6:$B$505,SMALL(IF(Calculations!$AC$7:$AC$506&lt;&gt;"0",ROW($AQ$6:$AQ$505)-ROW(INDEX($AQ$6:$AQ$505,1,1))+1),AQ487),1),INDEX(AdressBook!$B$6:$B$505,SMALL(IF(Calculations!$AD$7:$AD$506&lt;&gt;0,ROW($AQ$6:$AQ$505)-ROW(INDEX($AQ$6:$AQ$505,1,1))+1),AQ487),1)),"")</f>
        <v/>
      </c>
      <c r="AT487" s="227" t="str">
        <f t="shared" si="83"/>
        <v/>
      </c>
      <c r="AV487" s="199"/>
      <c r="AW487" s="199"/>
    </row>
    <row r="488" spans="2:49" hidden="1" x14ac:dyDescent="0.25">
      <c r="B488" s="390" t="str">
        <f>IFERROR(IF(LEN(INDEX(PlansAndNotes!$B$6:$B$2005,ROW(A488)-ROW($B$3)))=0,"",INDEX(PlansAndNotes!$B$6:$B$2005,ROW(A488)-ROW($B$3))),"")</f>
        <v/>
      </c>
      <c r="C488" s="361" t="str">
        <f t="shared" si="75"/>
        <v/>
      </c>
      <c r="D488" s="361" t="str">
        <f>IFERROR(IF(LEN(C488)&gt;0,IF(LEN(INDEX(TasksList!$C$6:$C$1005,MATCH(C488,TasksList!$B$6:$B$1005,0),1))=0,"",INDEX(TasksList!$C$6:$C$1005,MATCH(C488,TasksList!$B$6:$B$1005,0),1)),""),"")</f>
        <v/>
      </c>
      <c r="E488" s="361" t="str">
        <f>IFERROR(IF(LEN(C488)&gt;0,IF(LEN(INDEX(TasksList!$F$6:$F$1005,MATCH(C488,TasksList!$B$6:$B$1005,0),1))=0,"not set!",INDEX(TasksList!$F$6:$F$1005,MATCH(C488,TasksList!$B$6:$B$1005,0),1)),""),"")</f>
        <v/>
      </c>
      <c r="F488" s="360" t="str">
        <f>IFERROR(IF(LEN(D488)&gt;0,IF(LEN(INDEX(AdressBook!$D$6:$D$25,MATCH(D488,AdressBook!$B$6:$B$25,0),1))=0,"",INDEX(AdressBook!$D$6:$D$25,MATCH(D488,AdressBook!$B$6:$B$25,0),1)),""),"")</f>
        <v/>
      </c>
      <c r="G488" s="361" t="str">
        <f>IFERROR(IF(LEN(INDEX(PlansAndNotes!$F$6:$F$2005,ROW(B488)-ROW($C$3)))=0,"",INDEX(PlansAndNotes!$F$6:$F$2005,ROW(B488)-ROW($C$3))),"")</f>
        <v/>
      </c>
      <c r="H488" s="361" t="str">
        <f>IFERROR(IF(LEN(C488)&gt;0,IF(LEN(INDEX(TasksList!$G$6:$G$1005,MATCH(C488,TasksList!$B$6:$B$1005,0),1))=0,"",INDEX(TasksList!$G$6:$G$1005,MATCH(C488,TasksList!$B$6:$B$1005,0),1)),""),"")</f>
        <v/>
      </c>
      <c r="I488" s="381"/>
      <c r="J488" s="402" t="str">
        <f>IF(LEN(INDEX(TasksList!$B$6:$B$1005,ROW(J485),1))=0,"",INDEX(TasksList!$B$6:$B$1005,ROW(J485),1)&amp;" - "&amp;INDEX(TasksList!$D$6:$D$1005,ROW(J485),1))</f>
        <v/>
      </c>
      <c r="K488" s="402"/>
      <c r="L488" s="399" t="str">
        <f t="array" ref="L488">IFERROR(INDEX($J$4:$J$1003,SMALL($K$4:$K$1003,ROW(L488)-3),1),"")</f>
        <v/>
      </c>
      <c r="M488" s="206"/>
      <c r="N488" s="362" t="str">
        <f>IFERROR(IF(LEN(INDEX(PlansAndNotes!$D$6:$D$4005,ROW(B488)-ROW($C$3)))=0,"",INDEX(PlansAndNotes!$D$6:$D$4005,ROW(B488)-ROW($C$3))),"")</f>
        <v/>
      </c>
      <c r="O488" s="165" t="str">
        <f t="shared" si="76"/>
        <v/>
      </c>
      <c r="P488" s="363" t="str">
        <f>IFERROR(IF(LEN(INDEX(PlansAndNotes!$E$6:$E$4005,ROW(B488)-ROW($C$3)))=0,"",INDEX(PlansAndNotes!$E$6:$E$4005,ROW(B488)-ROW($C$3))),"")</f>
        <v/>
      </c>
      <c r="Q488" s="363" t="str">
        <f>IFERROR(IF(LEN(INDEX(PlansAndNotes!$G$6:$G$4005,ROW(B488)-ROW($C$3)))=0,"",INDEX(PlansAndNotes!$G$6:$G$4005,ROW(B488)-ROW($C$3))),"")</f>
        <v/>
      </c>
      <c r="R488" s="361" t="str">
        <f>IFERROR(IF(LEN(D488)&gt;0,IF(LEN(INDEX(AdressBook!$C$6:$C$25,MATCH(D488,AdressBook!$B$6:$B$25,0),1))=0,"",INDEX(AdressBook!$C$6:$C$25,MATCH(D488,AdressBook!$B$6:$B$25,0),1)),""),"")</f>
        <v/>
      </c>
      <c r="S488" s="165">
        <f>IF(LEN(C488)&gt;0,IFERROR(IF(MATCH(C488,C489:$C$4004,0)&gt;0,-1,ROW(S488)-ROW($S$3)),ROW(S488)-ROW($S$3)),-1)</f>
        <v>-1</v>
      </c>
      <c r="T488" s="165">
        <f t="shared" si="77"/>
        <v>0</v>
      </c>
      <c r="U488" s="165" t="str">
        <f t="shared" si="78"/>
        <v/>
      </c>
      <c r="V488" s="165" t="str">
        <f>IFERROR(IF(OR(C488="",S488&lt;0),"",IF(SUBTOTAL(3,C488:C488)=0,-1,SUBTOTAL(3,$C$4:C488))),"")</f>
        <v/>
      </c>
      <c r="W488" s="156" t="str">
        <f t="array" ref="W488">IF(LEN(C488)&gt;0,IFERROR(IF(MATCH(C488,$C$3:$C487,0)&gt;0,N488-INDEX($N$3:N487,SUMPRODUCT(MAX(ROW($C$3:$C487)*(C488=$C$3:$C487)))-2,1),""),""),"")</f>
        <v/>
      </c>
      <c r="X488" s="156">
        <f t="shared" ca="1" si="79"/>
        <v>1</v>
      </c>
      <c r="Y488" s="156">
        <f t="shared" ca="1" si="80"/>
        <v>1</v>
      </c>
      <c r="AB488" s="406"/>
      <c r="AC488" s="380"/>
      <c r="AD488" s="380">
        <f t="shared" si="81"/>
        <v>0</v>
      </c>
      <c r="AQ488" s="165" t="str">
        <f t="shared" si="82"/>
        <v/>
      </c>
      <c r="AR488" s="167" t="str">
        <f t="array" ref="AR488" xml:space="preserve"> IFERROR( IF(OR(DATERANGE="All Data",DATERANGE=""), INDEX(Calculations!$AC$7:$AC$506,SMALL(IF(Calculations!$AC$7:$AC$506&lt;&gt;"0",ROW($AQ$6:$AQ$505)-ROW(INDEX($AQ$6:$AQ$505,1,1))+1),AQ488),1),INDEX(Calculations!$AD$7:$AD$506,SMALL(IF(Calculations!$AD$7:$AD$506&lt;&gt;0,ROW($AQ$6:$AQ$505)-ROW(INDEX($AQ$6:$AQ$505,1,1))+1),AQ488),1)),"")</f>
        <v/>
      </c>
      <c r="AS488" s="164" t="str">
        <f t="array" ref="AS488" xml:space="preserve"> IFERROR(IF(OR(DATERANGE="All Data",DATERANGE=""),INDEX(AdressBook!$B$6:$B$505,SMALL(IF(Calculations!$AC$7:$AC$506&lt;&gt;"0",ROW($AQ$6:$AQ$505)-ROW(INDEX($AQ$6:$AQ$505,1,1))+1),AQ488),1),INDEX(AdressBook!$B$6:$B$505,SMALL(IF(Calculations!$AD$7:$AD$506&lt;&gt;0,ROW($AQ$6:$AQ$505)-ROW(INDEX($AQ$6:$AQ$505,1,1))+1),AQ488),1)),"")</f>
        <v/>
      </c>
      <c r="AT488" s="227" t="str">
        <f t="shared" si="83"/>
        <v/>
      </c>
      <c r="AV488" s="199"/>
      <c r="AW488" s="199"/>
    </row>
    <row r="489" spans="2:49" hidden="1" x14ac:dyDescent="0.25">
      <c r="B489" s="390" t="str">
        <f>IFERROR(IF(LEN(INDEX(PlansAndNotes!$B$6:$B$2005,ROW(A489)-ROW($B$3)))=0,"",INDEX(PlansAndNotes!$B$6:$B$2005,ROW(A489)-ROW($B$3))),"")</f>
        <v/>
      </c>
      <c r="C489" s="361" t="str">
        <f t="shared" si="75"/>
        <v/>
      </c>
      <c r="D489" s="361" t="str">
        <f>IFERROR(IF(LEN(C489)&gt;0,IF(LEN(INDEX(TasksList!$C$6:$C$1005,MATCH(C489,TasksList!$B$6:$B$1005,0),1))=0,"",INDEX(TasksList!$C$6:$C$1005,MATCH(C489,TasksList!$B$6:$B$1005,0),1)),""),"")</f>
        <v/>
      </c>
      <c r="E489" s="361" t="str">
        <f>IFERROR(IF(LEN(C489)&gt;0,IF(LEN(INDEX(TasksList!$F$6:$F$1005,MATCH(C489,TasksList!$B$6:$B$1005,0),1))=0,"not set!",INDEX(TasksList!$F$6:$F$1005,MATCH(C489,TasksList!$B$6:$B$1005,0),1)),""),"")</f>
        <v/>
      </c>
      <c r="F489" s="360" t="str">
        <f>IFERROR(IF(LEN(D489)&gt;0,IF(LEN(INDEX(AdressBook!$D$6:$D$25,MATCH(D489,AdressBook!$B$6:$B$25,0),1))=0,"",INDEX(AdressBook!$D$6:$D$25,MATCH(D489,AdressBook!$B$6:$B$25,0),1)),""),"")</f>
        <v/>
      </c>
      <c r="G489" s="361" t="str">
        <f>IFERROR(IF(LEN(INDEX(PlansAndNotes!$F$6:$F$2005,ROW(B489)-ROW($C$3)))=0,"",INDEX(PlansAndNotes!$F$6:$F$2005,ROW(B489)-ROW($C$3))),"")</f>
        <v/>
      </c>
      <c r="H489" s="361" t="str">
        <f>IFERROR(IF(LEN(C489)&gt;0,IF(LEN(INDEX(TasksList!$G$6:$G$1005,MATCH(C489,TasksList!$B$6:$B$1005,0),1))=0,"",INDEX(TasksList!$G$6:$G$1005,MATCH(C489,TasksList!$B$6:$B$1005,0),1)),""),"")</f>
        <v/>
      </c>
      <c r="I489" s="381"/>
      <c r="J489" s="402" t="str">
        <f>IF(LEN(INDEX(TasksList!$B$6:$B$1005,ROW(J486),1))=0,"",INDEX(TasksList!$B$6:$B$1005,ROW(J486),1)&amp;" - "&amp;INDEX(TasksList!$D$6:$D$1005,ROW(J486),1))</f>
        <v/>
      </c>
      <c r="K489" s="402"/>
      <c r="L489" s="399" t="str">
        <f t="array" ref="L489">IFERROR(INDEX($J$4:$J$1003,SMALL($K$4:$K$1003,ROW(L489)-3),1),"")</f>
        <v/>
      </c>
      <c r="M489" s="206"/>
      <c r="N489" s="362" t="str">
        <f>IFERROR(IF(LEN(INDEX(PlansAndNotes!$D$6:$D$4005,ROW(B489)-ROW($C$3)))=0,"",INDEX(PlansAndNotes!$D$6:$D$4005,ROW(B489)-ROW($C$3))),"")</f>
        <v/>
      </c>
      <c r="O489" s="165" t="str">
        <f t="shared" si="76"/>
        <v/>
      </c>
      <c r="P489" s="363" t="str">
        <f>IFERROR(IF(LEN(INDEX(PlansAndNotes!$E$6:$E$4005,ROW(B489)-ROW($C$3)))=0,"",INDEX(PlansAndNotes!$E$6:$E$4005,ROW(B489)-ROW($C$3))),"")</f>
        <v/>
      </c>
      <c r="Q489" s="363" t="str">
        <f>IFERROR(IF(LEN(INDEX(PlansAndNotes!$G$6:$G$4005,ROW(B489)-ROW($C$3)))=0,"",INDEX(PlansAndNotes!$G$6:$G$4005,ROW(B489)-ROW($C$3))),"")</f>
        <v/>
      </c>
      <c r="R489" s="361" t="str">
        <f>IFERROR(IF(LEN(D489)&gt;0,IF(LEN(INDEX(AdressBook!$C$6:$C$25,MATCH(D489,AdressBook!$B$6:$B$25,0),1))=0,"",INDEX(AdressBook!$C$6:$C$25,MATCH(D489,AdressBook!$B$6:$B$25,0),1)),""),"")</f>
        <v/>
      </c>
      <c r="S489" s="165">
        <f>IF(LEN(C489)&gt;0,IFERROR(IF(MATCH(C489,C490:$C$4004,0)&gt;0,-1,ROW(S489)-ROW($S$3)),ROW(S489)-ROW($S$3)),-1)</f>
        <v>-1</v>
      </c>
      <c r="T489" s="165">
        <f t="shared" si="77"/>
        <v>0</v>
      </c>
      <c r="U489" s="165" t="str">
        <f t="shared" si="78"/>
        <v/>
      </c>
      <c r="V489" s="165" t="str">
        <f>IFERROR(IF(OR(C489="",S489&lt;0),"",IF(SUBTOTAL(3,C489:C489)=0,-1,SUBTOTAL(3,$C$4:C489))),"")</f>
        <v/>
      </c>
      <c r="W489" s="156" t="str">
        <f t="array" ref="W489">IF(LEN(C489)&gt;0,IFERROR(IF(MATCH(C489,$C$3:$C488,0)&gt;0,N489-INDEX($N$3:N488,SUMPRODUCT(MAX(ROW($C$3:$C488)*(C489=$C$3:$C488)))-2,1),""),""),"")</f>
        <v/>
      </c>
      <c r="X489" s="156">
        <f t="shared" ca="1" si="79"/>
        <v>1</v>
      </c>
      <c r="Y489" s="156">
        <f t="shared" ca="1" si="80"/>
        <v>1</v>
      </c>
      <c r="AB489" s="406"/>
      <c r="AC489" s="380"/>
      <c r="AD489" s="380">
        <f t="shared" si="81"/>
        <v>0</v>
      </c>
      <c r="AQ489" s="165" t="str">
        <f t="shared" si="82"/>
        <v/>
      </c>
      <c r="AR489" s="167" t="str">
        <f t="array" ref="AR489" xml:space="preserve"> IFERROR( IF(OR(DATERANGE="All Data",DATERANGE=""), INDEX(Calculations!$AC$7:$AC$506,SMALL(IF(Calculations!$AC$7:$AC$506&lt;&gt;"0",ROW($AQ$6:$AQ$505)-ROW(INDEX($AQ$6:$AQ$505,1,1))+1),AQ489),1),INDEX(Calculations!$AD$7:$AD$506,SMALL(IF(Calculations!$AD$7:$AD$506&lt;&gt;0,ROW($AQ$6:$AQ$505)-ROW(INDEX($AQ$6:$AQ$505,1,1))+1),AQ489),1)),"")</f>
        <v/>
      </c>
      <c r="AS489" s="164" t="str">
        <f t="array" ref="AS489" xml:space="preserve"> IFERROR(IF(OR(DATERANGE="All Data",DATERANGE=""),INDEX(AdressBook!$B$6:$B$505,SMALL(IF(Calculations!$AC$7:$AC$506&lt;&gt;"0",ROW($AQ$6:$AQ$505)-ROW(INDEX($AQ$6:$AQ$505,1,1))+1),AQ489),1),INDEX(AdressBook!$B$6:$B$505,SMALL(IF(Calculations!$AD$7:$AD$506&lt;&gt;0,ROW($AQ$6:$AQ$505)-ROW(INDEX($AQ$6:$AQ$505,1,1))+1),AQ489),1)),"")</f>
        <v/>
      </c>
      <c r="AT489" s="227" t="str">
        <f t="shared" si="83"/>
        <v/>
      </c>
      <c r="AV489" s="199"/>
      <c r="AW489" s="199"/>
    </row>
    <row r="490" spans="2:49" hidden="1" x14ac:dyDescent="0.25">
      <c r="B490" s="390" t="str">
        <f>IFERROR(IF(LEN(INDEX(PlansAndNotes!$B$6:$B$2005,ROW(A490)-ROW($B$3)))=0,"",INDEX(PlansAndNotes!$B$6:$B$2005,ROW(A490)-ROW($B$3))),"")</f>
        <v/>
      </c>
      <c r="C490" s="361" t="str">
        <f t="shared" si="75"/>
        <v/>
      </c>
      <c r="D490" s="361" t="str">
        <f>IFERROR(IF(LEN(C490)&gt;0,IF(LEN(INDEX(TasksList!$C$6:$C$1005,MATCH(C490,TasksList!$B$6:$B$1005,0),1))=0,"",INDEX(TasksList!$C$6:$C$1005,MATCH(C490,TasksList!$B$6:$B$1005,0),1)),""),"")</f>
        <v/>
      </c>
      <c r="E490" s="361" t="str">
        <f>IFERROR(IF(LEN(C490)&gt;0,IF(LEN(INDEX(TasksList!$F$6:$F$1005,MATCH(C490,TasksList!$B$6:$B$1005,0),1))=0,"not set!",INDEX(TasksList!$F$6:$F$1005,MATCH(C490,TasksList!$B$6:$B$1005,0),1)),""),"")</f>
        <v/>
      </c>
      <c r="F490" s="360" t="str">
        <f>IFERROR(IF(LEN(D490)&gt;0,IF(LEN(INDEX(AdressBook!$D$6:$D$25,MATCH(D490,AdressBook!$B$6:$B$25,0),1))=0,"",INDEX(AdressBook!$D$6:$D$25,MATCH(D490,AdressBook!$B$6:$B$25,0),1)),""),"")</f>
        <v/>
      </c>
      <c r="G490" s="361" t="str">
        <f>IFERROR(IF(LEN(INDEX(PlansAndNotes!$F$6:$F$2005,ROW(B490)-ROW($C$3)))=0,"",INDEX(PlansAndNotes!$F$6:$F$2005,ROW(B490)-ROW($C$3))),"")</f>
        <v/>
      </c>
      <c r="H490" s="361" t="str">
        <f>IFERROR(IF(LEN(C490)&gt;0,IF(LEN(INDEX(TasksList!$G$6:$G$1005,MATCH(C490,TasksList!$B$6:$B$1005,0),1))=0,"",INDEX(TasksList!$G$6:$G$1005,MATCH(C490,TasksList!$B$6:$B$1005,0),1)),""),"")</f>
        <v/>
      </c>
      <c r="I490" s="381"/>
      <c r="J490" s="402" t="str">
        <f>IF(LEN(INDEX(TasksList!$B$6:$B$1005,ROW(J487),1))=0,"",INDEX(TasksList!$B$6:$B$1005,ROW(J487),1)&amp;" - "&amp;INDEX(TasksList!$D$6:$D$1005,ROW(J487),1))</f>
        <v/>
      </c>
      <c r="K490" s="402"/>
      <c r="L490" s="399" t="str">
        <f t="array" ref="L490">IFERROR(INDEX($J$4:$J$1003,SMALL($K$4:$K$1003,ROW(L490)-3),1),"")</f>
        <v/>
      </c>
      <c r="M490" s="206"/>
      <c r="N490" s="362" t="str">
        <f>IFERROR(IF(LEN(INDEX(PlansAndNotes!$D$6:$D$4005,ROW(B490)-ROW($C$3)))=0,"",INDEX(PlansAndNotes!$D$6:$D$4005,ROW(B490)-ROW($C$3))),"")</f>
        <v/>
      </c>
      <c r="O490" s="165" t="str">
        <f t="shared" si="76"/>
        <v/>
      </c>
      <c r="P490" s="363" t="str">
        <f>IFERROR(IF(LEN(INDEX(PlansAndNotes!$E$6:$E$4005,ROW(B490)-ROW($C$3)))=0,"",INDEX(PlansAndNotes!$E$6:$E$4005,ROW(B490)-ROW($C$3))),"")</f>
        <v/>
      </c>
      <c r="Q490" s="363" t="str">
        <f>IFERROR(IF(LEN(INDEX(PlansAndNotes!$G$6:$G$4005,ROW(B490)-ROW($C$3)))=0,"",INDEX(PlansAndNotes!$G$6:$G$4005,ROW(B490)-ROW($C$3))),"")</f>
        <v/>
      </c>
      <c r="R490" s="361" t="str">
        <f>IFERROR(IF(LEN(D490)&gt;0,IF(LEN(INDEX(AdressBook!$C$6:$C$25,MATCH(D490,AdressBook!$B$6:$B$25,0),1))=0,"",INDEX(AdressBook!$C$6:$C$25,MATCH(D490,AdressBook!$B$6:$B$25,0),1)),""),"")</f>
        <v/>
      </c>
      <c r="S490" s="165">
        <f>IF(LEN(C490)&gt;0,IFERROR(IF(MATCH(C490,C491:$C$4004,0)&gt;0,-1,ROW(S490)-ROW($S$3)),ROW(S490)-ROW($S$3)),-1)</f>
        <v>-1</v>
      </c>
      <c r="T490" s="165">
        <f t="shared" si="77"/>
        <v>0</v>
      </c>
      <c r="U490" s="165" t="str">
        <f t="shared" si="78"/>
        <v/>
      </c>
      <c r="V490" s="165" t="str">
        <f>IFERROR(IF(OR(C490="",S490&lt;0),"",IF(SUBTOTAL(3,C490:C490)=0,-1,SUBTOTAL(3,$C$4:C490))),"")</f>
        <v/>
      </c>
      <c r="W490" s="156" t="str">
        <f t="array" ref="W490">IF(LEN(C490)&gt;0,IFERROR(IF(MATCH(C490,$C$3:$C489,0)&gt;0,N490-INDEX($N$3:N489,SUMPRODUCT(MAX(ROW($C$3:$C489)*(C490=$C$3:$C489)))-2,1),""),""),"")</f>
        <v/>
      </c>
      <c r="X490" s="156">
        <f t="shared" ca="1" si="79"/>
        <v>1</v>
      </c>
      <c r="Y490" s="156">
        <f t="shared" ca="1" si="80"/>
        <v>1</v>
      </c>
      <c r="AB490" s="406"/>
      <c r="AC490" s="380"/>
      <c r="AD490" s="380">
        <f t="shared" si="81"/>
        <v>0</v>
      </c>
      <c r="AQ490" s="165" t="str">
        <f t="shared" si="82"/>
        <v/>
      </c>
      <c r="AR490" s="167" t="str">
        <f t="array" ref="AR490" xml:space="preserve"> IFERROR( IF(OR(DATERANGE="All Data",DATERANGE=""), INDEX(Calculations!$AC$7:$AC$506,SMALL(IF(Calculations!$AC$7:$AC$506&lt;&gt;"0",ROW($AQ$6:$AQ$505)-ROW(INDEX($AQ$6:$AQ$505,1,1))+1),AQ490),1),INDEX(Calculations!$AD$7:$AD$506,SMALL(IF(Calculations!$AD$7:$AD$506&lt;&gt;0,ROW($AQ$6:$AQ$505)-ROW(INDEX($AQ$6:$AQ$505,1,1))+1),AQ490),1)),"")</f>
        <v/>
      </c>
      <c r="AS490" s="164" t="str">
        <f t="array" ref="AS490" xml:space="preserve"> IFERROR(IF(OR(DATERANGE="All Data",DATERANGE=""),INDEX(AdressBook!$B$6:$B$505,SMALL(IF(Calculations!$AC$7:$AC$506&lt;&gt;"0",ROW($AQ$6:$AQ$505)-ROW(INDEX($AQ$6:$AQ$505,1,1))+1),AQ490),1),INDEX(AdressBook!$B$6:$B$505,SMALL(IF(Calculations!$AD$7:$AD$506&lt;&gt;0,ROW($AQ$6:$AQ$505)-ROW(INDEX($AQ$6:$AQ$505,1,1))+1),AQ490),1)),"")</f>
        <v/>
      </c>
      <c r="AT490" s="227" t="str">
        <f t="shared" si="83"/>
        <v/>
      </c>
      <c r="AV490" s="199"/>
      <c r="AW490" s="199"/>
    </row>
    <row r="491" spans="2:49" hidden="1" x14ac:dyDescent="0.25">
      <c r="B491" s="390" t="str">
        <f>IFERROR(IF(LEN(INDEX(PlansAndNotes!$B$6:$B$2005,ROW(A491)-ROW($B$3)))=0,"",INDEX(PlansAndNotes!$B$6:$B$2005,ROW(A491)-ROW($B$3))),"")</f>
        <v/>
      </c>
      <c r="C491" s="361" t="str">
        <f t="shared" si="75"/>
        <v/>
      </c>
      <c r="D491" s="361" t="str">
        <f>IFERROR(IF(LEN(C491)&gt;0,IF(LEN(INDEX(TasksList!$C$6:$C$1005,MATCH(C491,TasksList!$B$6:$B$1005,0),1))=0,"",INDEX(TasksList!$C$6:$C$1005,MATCH(C491,TasksList!$B$6:$B$1005,0),1)),""),"")</f>
        <v/>
      </c>
      <c r="E491" s="361" t="str">
        <f>IFERROR(IF(LEN(C491)&gt;0,IF(LEN(INDEX(TasksList!$F$6:$F$1005,MATCH(C491,TasksList!$B$6:$B$1005,0),1))=0,"not set!",INDEX(TasksList!$F$6:$F$1005,MATCH(C491,TasksList!$B$6:$B$1005,0),1)),""),"")</f>
        <v/>
      </c>
      <c r="F491" s="360" t="str">
        <f>IFERROR(IF(LEN(D491)&gt;0,IF(LEN(INDEX(AdressBook!$D$6:$D$25,MATCH(D491,AdressBook!$B$6:$B$25,0),1))=0,"",INDEX(AdressBook!$D$6:$D$25,MATCH(D491,AdressBook!$B$6:$B$25,0),1)),""),"")</f>
        <v/>
      </c>
      <c r="G491" s="361" t="str">
        <f>IFERROR(IF(LEN(INDEX(PlansAndNotes!$F$6:$F$2005,ROW(B491)-ROW($C$3)))=0,"",INDEX(PlansAndNotes!$F$6:$F$2005,ROW(B491)-ROW($C$3))),"")</f>
        <v/>
      </c>
      <c r="H491" s="361" t="str">
        <f>IFERROR(IF(LEN(C491)&gt;0,IF(LEN(INDEX(TasksList!$G$6:$G$1005,MATCH(C491,TasksList!$B$6:$B$1005,0),1))=0,"",INDEX(TasksList!$G$6:$G$1005,MATCH(C491,TasksList!$B$6:$B$1005,0),1)),""),"")</f>
        <v/>
      </c>
      <c r="I491" s="381"/>
      <c r="J491" s="402" t="str">
        <f>IF(LEN(INDEX(TasksList!$B$6:$B$1005,ROW(J488),1))=0,"",INDEX(TasksList!$B$6:$B$1005,ROW(J488),1)&amp;" - "&amp;INDEX(TasksList!$D$6:$D$1005,ROW(J488),1))</f>
        <v/>
      </c>
      <c r="K491" s="402"/>
      <c r="L491" s="399" t="str">
        <f t="array" ref="L491">IFERROR(INDEX($J$4:$J$1003,SMALL($K$4:$K$1003,ROW(L491)-3),1),"")</f>
        <v/>
      </c>
      <c r="M491" s="206"/>
      <c r="N491" s="362" t="str">
        <f>IFERROR(IF(LEN(INDEX(PlansAndNotes!$D$6:$D$4005,ROW(B491)-ROW($C$3)))=0,"",INDEX(PlansAndNotes!$D$6:$D$4005,ROW(B491)-ROW($C$3))),"")</f>
        <v/>
      </c>
      <c r="O491" s="165" t="str">
        <f t="shared" si="76"/>
        <v/>
      </c>
      <c r="P491" s="363" t="str">
        <f>IFERROR(IF(LEN(INDEX(PlansAndNotes!$E$6:$E$4005,ROW(B491)-ROW($C$3)))=0,"",INDEX(PlansAndNotes!$E$6:$E$4005,ROW(B491)-ROW($C$3))),"")</f>
        <v/>
      </c>
      <c r="Q491" s="363" t="str">
        <f>IFERROR(IF(LEN(INDEX(PlansAndNotes!$G$6:$G$4005,ROW(B491)-ROW($C$3)))=0,"",INDEX(PlansAndNotes!$G$6:$G$4005,ROW(B491)-ROW($C$3))),"")</f>
        <v/>
      </c>
      <c r="R491" s="361" t="str">
        <f>IFERROR(IF(LEN(D491)&gt;0,IF(LEN(INDEX(AdressBook!$C$6:$C$25,MATCH(D491,AdressBook!$B$6:$B$25,0),1))=0,"",INDEX(AdressBook!$C$6:$C$25,MATCH(D491,AdressBook!$B$6:$B$25,0),1)),""),"")</f>
        <v/>
      </c>
      <c r="S491" s="165">
        <f>IF(LEN(C491)&gt;0,IFERROR(IF(MATCH(C491,C492:$C$4004,0)&gt;0,-1,ROW(S491)-ROW($S$3)),ROW(S491)-ROW($S$3)),-1)</f>
        <v>-1</v>
      </c>
      <c r="T491" s="165">
        <f t="shared" si="77"/>
        <v>0</v>
      </c>
      <c r="U491" s="165" t="str">
        <f t="shared" si="78"/>
        <v/>
      </c>
      <c r="V491" s="165" t="str">
        <f>IFERROR(IF(OR(C491="",S491&lt;0),"",IF(SUBTOTAL(3,C491:C491)=0,-1,SUBTOTAL(3,$C$4:C491))),"")</f>
        <v/>
      </c>
      <c r="W491" s="156" t="str">
        <f t="array" ref="W491">IF(LEN(C491)&gt;0,IFERROR(IF(MATCH(C491,$C$3:$C490,0)&gt;0,N491-INDEX($N$3:N490,SUMPRODUCT(MAX(ROW($C$3:$C490)*(C491=$C$3:$C490)))-2,1),""),""),"")</f>
        <v/>
      </c>
      <c r="X491" s="156">
        <f t="shared" ca="1" si="79"/>
        <v>1</v>
      </c>
      <c r="Y491" s="156">
        <f t="shared" ca="1" si="80"/>
        <v>1</v>
      </c>
      <c r="AB491" s="406"/>
      <c r="AC491" s="380"/>
      <c r="AD491" s="380">
        <f t="shared" si="81"/>
        <v>0</v>
      </c>
      <c r="AQ491" s="165" t="str">
        <f t="shared" si="82"/>
        <v/>
      </c>
      <c r="AR491" s="167" t="str">
        <f t="array" ref="AR491" xml:space="preserve"> IFERROR( IF(OR(DATERANGE="All Data",DATERANGE=""), INDEX(Calculations!$AC$7:$AC$506,SMALL(IF(Calculations!$AC$7:$AC$506&lt;&gt;"0",ROW($AQ$6:$AQ$505)-ROW(INDEX($AQ$6:$AQ$505,1,1))+1),AQ491),1),INDEX(Calculations!$AD$7:$AD$506,SMALL(IF(Calculations!$AD$7:$AD$506&lt;&gt;0,ROW($AQ$6:$AQ$505)-ROW(INDEX($AQ$6:$AQ$505,1,1))+1),AQ491),1)),"")</f>
        <v/>
      </c>
      <c r="AS491" s="164" t="str">
        <f t="array" ref="AS491" xml:space="preserve"> IFERROR(IF(OR(DATERANGE="All Data",DATERANGE=""),INDEX(AdressBook!$B$6:$B$505,SMALL(IF(Calculations!$AC$7:$AC$506&lt;&gt;"0",ROW($AQ$6:$AQ$505)-ROW(INDEX($AQ$6:$AQ$505,1,1))+1),AQ491),1),INDEX(AdressBook!$B$6:$B$505,SMALL(IF(Calculations!$AD$7:$AD$506&lt;&gt;0,ROW($AQ$6:$AQ$505)-ROW(INDEX($AQ$6:$AQ$505,1,1))+1),AQ491),1)),"")</f>
        <v/>
      </c>
      <c r="AT491" s="227" t="str">
        <f t="shared" si="83"/>
        <v/>
      </c>
      <c r="AV491" s="199"/>
      <c r="AW491" s="199"/>
    </row>
    <row r="492" spans="2:49" hidden="1" x14ac:dyDescent="0.25">
      <c r="B492" s="390" t="str">
        <f>IFERROR(IF(LEN(INDEX(PlansAndNotes!$B$6:$B$2005,ROW(A492)-ROW($B$3)))=0,"",INDEX(PlansAndNotes!$B$6:$B$2005,ROW(A492)-ROW($B$3))),"")</f>
        <v/>
      </c>
      <c r="C492" s="361" t="str">
        <f t="shared" si="75"/>
        <v/>
      </c>
      <c r="D492" s="361" t="str">
        <f>IFERROR(IF(LEN(C492)&gt;0,IF(LEN(INDEX(TasksList!$C$6:$C$1005,MATCH(C492,TasksList!$B$6:$B$1005,0),1))=0,"",INDEX(TasksList!$C$6:$C$1005,MATCH(C492,TasksList!$B$6:$B$1005,0),1)),""),"")</f>
        <v/>
      </c>
      <c r="E492" s="361" t="str">
        <f>IFERROR(IF(LEN(C492)&gt;0,IF(LEN(INDEX(TasksList!$F$6:$F$1005,MATCH(C492,TasksList!$B$6:$B$1005,0),1))=0,"not set!",INDEX(TasksList!$F$6:$F$1005,MATCH(C492,TasksList!$B$6:$B$1005,0),1)),""),"")</f>
        <v/>
      </c>
      <c r="F492" s="360" t="str">
        <f>IFERROR(IF(LEN(D492)&gt;0,IF(LEN(INDEX(AdressBook!$D$6:$D$25,MATCH(D492,AdressBook!$B$6:$B$25,0),1))=0,"",INDEX(AdressBook!$D$6:$D$25,MATCH(D492,AdressBook!$B$6:$B$25,0),1)),""),"")</f>
        <v/>
      </c>
      <c r="G492" s="361" t="str">
        <f>IFERROR(IF(LEN(INDEX(PlansAndNotes!$F$6:$F$2005,ROW(B492)-ROW($C$3)))=0,"",INDEX(PlansAndNotes!$F$6:$F$2005,ROW(B492)-ROW($C$3))),"")</f>
        <v/>
      </c>
      <c r="H492" s="361" t="str">
        <f>IFERROR(IF(LEN(C492)&gt;0,IF(LEN(INDEX(TasksList!$G$6:$G$1005,MATCH(C492,TasksList!$B$6:$B$1005,0),1))=0,"",INDEX(TasksList!$G$6:$G$1005,MATCH(C492,TasksList!$B$6:$B$1005,0),1)),""),"")</f>
        <v/>
      </c>
      <c r="I492" s="381"/>
      <c r="J492" s="402" t="str">
        <f>IF(LEN(INDEX(TasksList!$B$6:$B$1005,ROW(J489),1))=0,"",INDEX(TasksList!$B$6:$B$1005,ROW(J489),1)&amp;" - "&amp;INDEX(TasksList!$D$6:$D$1005,ROW(J489),1))</f>
        <v/>
      </c>
      <c r="K492" s="402"/>
      <c r="L492" s="399" t="str">
        <f t="array" ref="L492">IFERROR(INDEX($J$4:$J$1003,SMALL($K$4:$K$1003,ROW(L492)-3),1),"")</f>
        <v/>
      </c>
      <c r="M492" s="206"/>
      <c r="N492" s="362" t="str">
        <f>IFERROR(IF(LEN(INDEX(PlansAndNotes!$D$6:$D$4005,ROW(B492)-ROW($C$3)))=0,"",INDEX(PlansAndNotes!$D$6:$D$4005,ROW(B492)-ROW($C$3))),"")</f>
        <v/>
      </c>
      <c r="O492" s="165" t="str">
        <f t="shared" si="76"/>
        <v/>
      </c>
      <c r="P492" s="363" t="str">
        <f>IFERROR(IF(LEN(INDEX(PlansAndNotes!$E$6:$E$4005,ROW(B492)-ROW($C$3)))=0,"",INDEX(PlansAndNotes!$E$6:$E$4005,ROW(B492)-ROW($C$3))),"")</f>
        <v/>
      </c>
      <c r="Q492" s="363" t="str">
        <f>IFERROR(IF(LEN(INDEX(PlansAndNotes!$G$6:$G$4005,ROW(B492)-ROW($C$3)))=0,"",INDEX(PlansAndNotes!$G$6:$G$4005,ROW(B492)-ROW($C$3))),"")</f>
        <v/>
      </c>
      <c r="R492" s="361" t="str">
        <f>IFERROR(IF(LEN(D492)&gt;0,IF(LEN(INDEX(AdressBook!$C$6:$C$25,MATCH(D492,AdressBook!$B$6:$B$25,0),1))=0,"",INDEX(AdressBook!$C$6:$C$25,MATCH(D492,AdressBook!$B$6:$B$25,0),1)),""),"")</f>
        <v/>
      </c>
      <c r="S492" s="165">
        <f>IF(LEN(C492)&gt;0,IFERROR(IF(MATCH(C492,C493:$C$4004,0)&gt;0,-1,ROW(S492)-ROW($S$3)),ROW(S492)-ROW($S$3)),-1)</f>
        <v>-1</v>
      </c>
      <c r="T492" s="165">
        <f t="shared" si="77"/>
        <v>0</v>
      </c>
      <c r="U492" s="165" t="str">
        <f t="shared" si="78"/>
        <v/>
      </c>
      <c r="V492" s="165" t="str">
        <f>IFERROR(IF(OR(C492="",S492&lt;0),"",IF(SUBTOTAL(3,C492:C492)=0,-1,SUBTOTAL(3,$C$4:C492))),"")</f>
        <v/>
      </c>
      <c r="W492" s="156" t="str">
        <f t="array" ref="W492">IF(LEN(C492)&gt;0,IFERROR(IF(MATCH(C492,$C$3:$C491,0)&gt;0,N492-INDEX($N$3:N491,SUMPRODUCT(MAX(ROW($C$3:$C491)*(C492=$C$3:$C491)))-2,1),""),""),"")</f>
        <v/>
      </c>
      <c r="X492" s="156">
        <f t="shared" ca="1" si="79"/>
        <v>1</v>
      </c>
      <c r="Y492" s="156">
        <f t="shared" ca="1" si="80"/>
        <v>1</v>
      </c>
      <c r="AB492" s="406"/>
      <c r="AC492" s="380"/>
      <c r="AD492" s="380">
        <f t="shared" si="81"/>
        <v>0</v>
      </c>
      <c r="AQ492" s="165" t="str">
        <f t="shared" si="82"/>
        <v/>
      </c>
      <c r="AR492" s="167" t="str">
        <f t="array" ref="AR492" xml:space="preserve"> IFERROR( IF(OR(DATERANGE="All Data",DATERANGE=""), INDEX(Calculations!$AC$7:$AC$506,SMALL(IF(Calculations!$AC$7:$AC$506&lt;&gt;"0",ROW($AQ$6:$AQ$505)-ROW(INDEX($AQ$6:$AQ$505,1,1))+1),AQ492),1),INDEX(Calculations!$AD$7:$AD$506,SMALL(IF(Calculations!$AD$7:$AD$506&lt;&gt;0,ROW($AQ$6:$AQ$505)-ROW(INDEX($AQ$6:$AQ$505,1,1))+1),AQ492),1)),"")</f>
        <v/>
      </c>
      <c r="AS492" s="164" t="str">
        <f t="array" ref="AS492" xml:space="preserve"> IFERROR(IF(OR(DATERANGE="All Data",DATERANGE=""),INDEX(AdressBook!$B$6:$B$505,SMALL(IF(Calculations!$AC$7:$AC$506&lt;&gt;"0",ROW($AQ$6:$AQ$505)-ROW(INDEX($AQ$6:$AQ$505,1,1))+1),AQ492),1),INDEX(AdressBook!$B$6:$B$505,SMALL(IF(Calculations!$AD$7:$AD$506&lt;&gt;0,ROW($AQ$6:$AQ$505)-ROW(INDEX($AQ$6:$AQ$505,1,1))+1),AQ492),1)),"")</f>
        <v/>
      </c>
      <c r="AT492" s="227" t="str">
        <f t="shared" si="83"/>
        <v/>
      </c>
      <c r="AV492" s="199"/>
      <c r="AW492" s="199"/>
    </row>
    <row r="493" spans="2:49" hidden="1" x14ac:dyDescent="0.25">
      <c r="B493" s="390" t="str">
        <f>IFERROR(IF(LEN(INDEX(PlansAndNotes!$B$6:$B$2005,ROW(A493)-ROW($B$3)))=0,"",INDEX(PlansAndNotes!$B$6:$B$2005,ROW(A493)-ROW($B$3))),"")</f>
        <v/>
      </c>
      <c r="C493" s="361" t="str">
        <f t="shared" si="75"/>
        <v/>
      </c>
      <c r="D493" s="361" t="str">
        <f>IFERROR(IF(LEN(C493)&gt;0,IF(LEN(INDEX(TasksList!$C$6:$C$1005,MATCH(C493,TasksList!$B$6:$B$1005,0),1))=0,"",INDEX(TasksList!$C$6:$C$1005,MATCH(C493,TasksList!$B$6:$B$1005,0),1)),""),"")</f>
        <v/>
      </c>
      <c r="E493" s="361" t="str">
        <f>IFERROR(IF(LEN(C493)&gt;0,IF(LEN(INDEX(TasksList!$F$6:$F$1005,MATCH(C493,TasksList!$B$6:$B$1005,0),1))=0,"not set!",INDEX(TasksList!$F$6:$F$1005,MATCH(C493,TasksList!$B$6:$B$1005,0),1)),""),"")</f>
        <v/>
      </c>
      <c r="F493" s="360" t="str">
        <f>IFERROR(IF(LEN(D493)&gt;0,IF(LEN(INDEX(AdressBook!$D$6:$D$25,MATCH(D493,AdressBook!$B$6:$B$25,0),1))=0,"",INDEX(AdressBook!$D$6:$D$25,MATCH(D493,AdressBook!$B$6:$B$25,0),1)),""),"")</f>
        <v/>
      </c>
      <c r="G493" s="361" t="str">
        <f>IFERROR(IF(LEN(INDEX(PlansAndNotes!$F$6:$F$2005,ROW(B493)-ROW($C$3)))=0,"",INDEX(PlansAndNotes!$F$6:$F$2005,ROW(B493)-ROW($C$3))),"")</f>
        <v/>
      </c>
      <c r="H493" s="361" t="str">
        <f>IFERROR(IF(LEN(C493)&gt;0,IF(LEN(INDEX(TasksList!$G$6:$G$1005,MATCH(C493,TasksList!$B$6:$B$1005,0),1))=0,"",INDEX(TasksList!$G$6:$G$1005,MATCH(C493,TasksList!$B$6:$B$1005,0),1)),""),"")</f>
        <v/>
      </c>
      <c r="I493" s="381"/>
      <c r="J493" s="402" t="str">
        <f>IF(LEN(INDEX(TasksList!$B$6:$B$1005,ROW(J490),1))=0,"",INDEX(TasksList!$B$6:$B$1005,ROW(J490),1)&amp;" - "&amp;INDEX(TasksList!$D$6:$D$1005,ROW(J490),1))</f>
        <v/>
      </c>
      <c r="K493" s="402"/>
      <c r="L493" s="399" t="str">
        <f t="array" ref="L493">IFERROR(INDEX($J$4:$J$1003,SMALL($K$4:$K$1003,ROW(L493)-3),1),"")</f>
        <v/>
      </c>
      <c r="M493" s="206"/>
      <c r="N493" s="362" t="str">
        <f>IFERROR(IF(LEN(INDEX(PlansAndNotes!$D$6:$D$4005,ROW(B493)-ROW($C$3)))=0,"",INDEX(PlansAndNotes!$D$6:$D$4005,ROW(B493)-ROW($C$3))),"")</f>
        <v/>
      </c>
      <c r="O493" s="165" t="str">
        <f t="shared" si="76"/>
        <v/>
      </c>
      <c r="P493" s="363" t="str">
        <f>IFERROR(IF(LEN(INDEX(PlansAndNotes!$E$6:$E$4005,ROW(B493)-ROW($C$3)))=0,"",INDEX(PlansAndNotes!$E$6:$E$4005,ROW(B493)-ROW($C$3))),"")</f>
        <v/>
      </c>
      <c r="Q493" s="363" t="str">
        <f>IFERROR(IF(LEN(INDEX(PlansAndNotes!$G$6:$G$4005,ROW(B493)-ROW($C$3)))=0,"",INDEX(PlansAndNotes!$G$6:$G$4005,ROW(B493)-ROW($C$3))),"")</f>
        <v/>
      </c>
      <c r="R493" s="361" t="str">
        <f>IFERROR(IF(LEN(D493)&gt;0,IF(LEN(INDEX(AdressBook!$C$6:$C$25,MATCH(D493,AdressBook!$B$6:$B$25,0),1))=0,"",INDEX(AdressBook!$C$6:$C$25,MATCH(D493,AdressBook!$B$6:$B$25,0),1)),""),"")</f>
        <v/>
      </c>
      <c r="S493" s="165">
        <f>IF(LEN(C493)&gt;0,IFERROR(IF(MATCH(C493,C494:$C$4004,0)&gt;0,-1,ROW(S493)-ROW($S$3)),ROW(S493)-ROW($S$3)),-1)</f>
        <v>-1</v>
      </c>
      <c r="T493" s="165">
        <f t="shared" si="77"/>
        <v>0</v>
      </c>
      <c r="U493" s="165" t="str">
        <f t="shared" si="78"/>
        <v/>
      </c>
      <c r="V493" s="165" t="str">
        <f>IFERROR(IF(OR(C493="",S493&lt;0),"",IF(SUBTOTAL(3,C493:C493)=0,-1,SUBTOTAL(3,$C$4:C493))),"")</f>
        <v/>
      </c>
      <c r="W493" s="156" t="str">
        <f t="array" ref="W493">IF(LEN(C493)&gt;0,IFERROR(IF(MATCH(C493,$C$3:$C492,0)&gt;0,N493-INDEX($N$3:N492,SUMPRODUCT(MAX(ROW($C$3:$C492)*(C493=$C$3:$C492)))-2,1),""),""),"")</f>
        <v/>
      </c>
      <c r="X493" s="156">
        <f t="shared" ca="1" si="79"/>
        <v>1</v>
      </c>
      <c r="Y493" s="156">
        <f t="shared" ca="1" si="80"/>
        <v>1</v>
      </c>
      <c r="AB493" s="406"/>
      <c r="AC493" s="380"/>
      <c r="AD493" s="380">
        <f t="shared" si="81"/>
        <v>0</v>
      </c>
      <c r="AQ493" s="165" t="str">
        <f t="shared" si="82"/>
        <v/>
      </c>
      <c r="AR493" s="167" t="str">
        <f t="array" ref="AR493" xml:space="preserve"> IFERROR( IF(OR(DATERANGE="All Data",DATERANGE=""), INDEX(Calculations!$AC$7:$AC$506,SMALL(IF(Calculations!$AC$7:$AC$506&lt;&gt;"0",ROW($AQ$6:$AQ$505)-ROW(INDEX($AQ$6:$AQ$505,1,1))+1),AQ493),1),INDEX(Calculations!$AD$7:$AD$506,SMALL(IF(Calculations!$AD$7:$AD$506&lt;&gt;0,ROW($AQ$6:$AQ$505)-ROW(INDEX($AQ$6:$AQ$505,1,1))+1),AQ493),1)),"")</f>
        <v/>
      </c>
      <c r="AS493" s="164" t="str">
        <f t="array" ref="AS493" xml:space="preserve"> IFERROR(IF(OR(DATERANGE="All Data",DATERANGE=""),INDEX(AdressBook!$B$6:$B$505,SMALL(IF(Calculations!$AC$7:$AC$506&lt;&gt;"0",ROW($AQ$6:$AQ$505)-ROW(INDEX($AQ$6:$AQ$505,1,1))+1),AQ493),1),INDEX(AdressBook!$B$6:$B$505,SMALL(IF(Calculations!$AD$7:$AD$506&lt;&gt;0,ROW($AQ$6:$AQ$505)-ROW(INDEX($AQ$6:$AQ$505,1,1))+1),AQ493),1)),"")</f>
        <v/>
      </c>
      <c r="AT493" s="227" t="str">
        <f t="shared" si="83"/>
        <v/>
      </c>
      <c r="AV493" s="199"/>
      <c r="AW493" s="199"/>
    </row>
    <row r="494" spans="2:49" hidden="1" x14ac:dyDescent="0.25">
      <c r="B494" s="390" t="str">
        <f>IFERROR(IF(LEN(INDEX(PlansAndNotes!$B$6:$B$2005,ROW(A494)-ROW($B$3)))=0,"",INDEX(PlansAndNotes!$B$6:$B$2005,ROW(A494)-ROW($B$3))),"")</f>
        <v/>
      </c>
      <c r="C494" s="361" t="str">
        <f t="shared" si="75"/>
        <v/>
      </c>
      <c r="D494" s="361" t="str">
        <f>IFERROR(IF(LEN(C494)&gt;0,IF(LEN(INDEX(TasksList!$C$6:$C$1005,MATCH(C494,TasksList!$B$6:$B$1005,0),1))=0,"",INDEX(TasksList!$C$6:$C$1005,MATCH(C494,TasksList!$B$6:$B$1005,0),1)),""),"")</f>
        <v/>
      </c>
      <c r="E494" s="361" t="str">
        <f>IFERROR(IF(LEN(C494)&gt;0,IF(LEN(INDEX(TasksList!$F$6:$F$1005,MATCH(C494,TasksList!$B$6:$B$1005,0),1))=0,"not set!",INDEX(TasksList!$F$6:$F$1005,MATCH(C494,TasksList!$B$6:$B$1005,0),1)),""),"")</f>
        <v/>
      </c>
      <c r="F494" s="360" t="str">
        <f>IFERROR(IF(LEN(D494)&gt;0,IF(LEN(INDEX(AdressBook!$D$6:$D$25,MATCH(D494,AdressBook!$B$6:$B$25,0),1))=0,"",INDEX(AdressBook!$D$6:$D$25,MATCH(D494,AdressBook!$B$6:$B$25,0),1)),""),"")</f>
        <v/>
      </c>
      <c r="G494" s="361" t="str">
        <f>IFERROR(IF(LEN(INDEX(PlansAndNotes!$F$6:$F$2005,ROW(B494)-ROW($C$3)))=0,"",INDEX(PlansAndNotes!$F$6:$F$2005,ROW(B494)-ROW($C$3))),"")</f>
        <v/>
      </c>
      <c r="H494" s="361" t="str">
        <f>IFERROR(IF(LEN(C494)&gt;0,IF(LEN(INDEX(TasksList!$G$6:$G$1005,MATCH(C494,TasksList!$B$6:$B$1005,0),1))=0,"",INDEX(TasksList!$G$6:$G$1005,MATCH(C494,TasksList!$B$6:$B$1005,0),1)),""),"")</f>
        <v/>
      </c>
      <c r="I494" s="381"/>
      <c r="J494" s="402" t="str">
        <f>IF(LEN(INDEX(TasksList!$B$6:$B$1005,ROW(J491),1))=0,"",INDEX(TasksList!$B$6:$B$1005,ROW(J491),1)&amp;" - "&amp;INDEX(TasksList!$D$6:$D$1005,ROW(J491),1))</f>
        <v/>
      </c>
      <c r="K494" s="402"/>
      <c r="L494" s="399" t="str">
        <f t="array" ref="L494">IFERROR(INDEX($J$4:$J$1003,SMALL($K$4:$K$1003,ROW(L494)-3),1),"")</f>
        <v/>
      </c>
      <c r="M494" s="206"/>
      <c r="N494" s="362" t="str">
        <f>IFERROR(IF(LEN(INDEX(PlansAndNotes!$D$6:$D$4005,ROW(B494)-ROW($C$3)))=0,"",INDEX(PlansAndNotes!$D$6:$D$4005,ROW(B494)-ROW($C$3))),"")</f>
        <v/>
      </c>
      <c r="O494" s="165" t="str">
        <f t="shared" si="76"/>
        <v/>
      </c>
      <c r="P494" s="363" t="str">
        <f>IFERROR(IF(LEN(INDEX(PlansAndNotes!$E$6:$E$4005,ROW(B494)-ROW($C$3)))=0,"",INDEX(PlansAndNotes!$E$6:$E$4005,ROW(B494)-ROW($C$3))),"")</f>
        <v/>
      </c>
      <c r="Q494" s="363" t="str">
        <f>IFERROR(IF(LEN(INDEX(PlansAndNotes!$G$6:$G$4005,ROW(B494)-ROW($C$3)))=0,"",INDEX(PlansAndNotes!$G$6:$G$4005,ROW(B494)-ROW($C$3))),"")</f>
        <v/>
      </c>
      <c r="R494" s="361" t="str">
        <f>IFERROR(IF(LEN(D494)&gt;0,IF(LEN(INDEX(AdressBook!$C$6:$C$25,MATCH(D494,AdressBook!$B$6:$B$25,0),1))=0,"",INDEX(AdressBook!$C$6:$C$25,MATCH(D494,AdressBook!$B$6:$B$25,0),1)),""),"")</f>
        <v/>
      </c>
      <c r="S494" s="165">
        <f>IF(LEN(C494)&gt;0,IFERROR(IF(MATCH(C494,C495:$C$4004,0)&gt;0,-1,ROW(S494)-ROW($S$3)),ROW(S494)-ROW($S$3)),-1)</f>
        <v>-1</v>
      </c>
      <c r="T494" s="165">
        <f t="shared" si="77"/>
        <v>0</v>
      </c>
      <c r="U494" s="165" t="str">
        <f t="shared" si="78"/>
        <v/>
      </c>
      <c r="V494" s="165" t="str">
        <f>IFERROR(IF(OR(C494="",S494&lt;0),"",IF(SUBTOTAL(3,C494:C494)=0,-1,SUBTOTAL(3,$C$4:C494))),"")</f>
        <v/>
      </c>
      <c r="W494" s="156" t="str">
        <f t="array" ref="W494">IF(LEN(C494)&gt;0,IFERROR(IF(MATCH(C494,$C$3:$C493,0)&gt;0,N494-INDEX($N$3:N493,SUMPRODUCT(MAX(ROW($C$3:$C493)*(C494=$C$3:$C493)))-2,1),""),""),"")</f>
        <v/>
      </c>
      <c r="X494" s="156">
        <f t="shared" ca="1" si="79"/>
        <v>1</v>
      </c>
      <c r="Y494" s="156">
        <f t="shared" ca="1" si="80"/>
        <v>1</v>
      </c>
      <c r="AB494" s="406"/>
      <c r="AC494" s="380"/>
      <c r="AD494" s="380">
        <f t="shared" si="81"/>
        <v>0</v>
      </c>
      <c r="AQ494" s="165" t="str">
        <f t="shared" si="82"/>
        <v/>
      </c>
      <c r="AR494" s="167" t="str">
        <f t="array" ref="AR494" xml:space="preserve"> IFERROR( IF(OR(DATERANGE="All Data",DATERANGE=""), INDEX(Calculations!$AC$7:$AC$506,SMALL(IF(Calculations!$AC$7:$AC$506&lt;&gt;"0",ROW($AQ$6:$AQ$505)-ROW(INDEX($AQ$6:$AQ$505,1,1))+1),AQ494),1),INDEX(Calculations!$AD$7:$AD$506,SMALL(IF(Calculations!$AD$7:$AD$506&lt;&gt;0,ROW($AQ$6:$AQ$505)-ROW(INDEX($AQ$6:$AQ$505,1,1))+1),AQ494),1)),"")</f>
        <v/>
      </c>
      <c r="AS494" s="164" t="str">
        <f t="array" ref="AS494" xml:space="preserve"> IFERROR(IF(OR(DATERANGE="All Data",DATERANGE=""),INDEX(AdressBook!$B$6:$B$505,SMALL(IF(Calculations!$AC$7:$AC$506&lt;&gt;"0",ROW($AQ$6:$AQ$505)-ROW(INDEX($AQ$6:$AQ$505,1,1))+1),AQ494),1),INDEX(AdressBook!$B$6:$B$505,SMALL(IF(Calculations!$AD$7:$AD$506&lt;&gt;0,ROW($AQ$6:$AQ$505)-ROW(INDEX($AQ$6:$AQ$505,1,1))+1),AQ494),1)),"")</f>
        <v/>
      </c>
      <c r="AT494" s="227" t="str">
        <f t="shared" si="83"/>
        <v/>
      </c>
      <c r="AV494" s="199"/>
      <c r="AW494" s="199"/>
    </row>
    <row r="495" spans="2:49" hidden="1" x14ac:dyDescent="0.25">
      <c r="B495" s="390" t="str">
        <f>IFERROR(IF(LEN(INDEX(PlansAndNotes!$B$6:$B$2005,ROW(A495)-ROW($B$3)))=0,"",INDEX(PlansAndNotes!$B$6:$B$2005,ROW(A495)-ROW($B$3))),"")</f>
        <v/>
      </c>
      <c r="C495" s="361" t="str">
        <f t="shared" si="75"/>
        <v/>
      </c>
      <c r="D495" s="361" t="str">
        <f>IFERROR(IF(LEN(C495)&gt;0,IF(LEN(INDEX(TasksList!$C$6:$C$1005,MATCH(C495,TasksList!$B$6:$B$1005,0),1))=0,"",INDEX(TasksList!$C$6:$C$1005,MATCH(C495,TasksList!$B$6:$B$1005,0),1)),""),"")</f>
        <v/>
      </c>
      <c r="E495" s="361" t="str">
        <f>IFERROR(IF(LEN(C495)&gt;0,IF(LEN(INDEX(TasksList!$F$6:$F$1005,MATCH(C495,TasksList!$B$6:$B$1005,0),1))=0,"not set!",INDEX(TasksList!$F$6:$F$1005,MATCH(C495,TasksList!$B$6:$B$1005,0),1)),""),"")</f>
        <v/>
      </c>
      <c r="F495" s="360" t="str">
        <f>IFERROR(IF(LEN(D495)&gt;0,IF(LEN(INDEX(AdressBook!$D$6:$D$25,MATCH(D495,AdressBook!$B$6:$B$25,0),1))=0,"",INDEX(AdressBook!$D$6:$D$25,MATCH(D495,AdressBook!$B$6:$B$25,0),1)),""),"")</f>
        <v/>
      </c>
      <c r="G495" s="361" t="str">
        <f>IFERROR(IF(LEN(INDEX(PlansAndNotes!$F$6:$F$2005,ROW(B495)-ROW($C$3)))=0,"",INDEX(PlansAndNotes!$F$6:$F$2005,ROW(B495)-ROW($C$3))),"")</f>
        <v/>
      </c>
      <c r="H495" s="361" t="str">
        <f>IFERROR(IF(LEN(C495)&gt;0,IF(LEN(INDEX(TasksList!$G$6:$G$1005,MATCH(C495,TasksList!$B$6:$B$1005,0),1))=0,"",INDEX(TasksList!$G$6:$G$1005,MATCH(C495,TasksList!$B$6:$B$1005,0),1)),""),"")</f>
        <v/>
      </c>
      <c r="I495" s="381"/>
      <c r="J495" s="402" t="str">
        <f>IF(LEN(INDEX(TasksList!$B$6:$B$1005,ROW(J492),1))=0,"",INDEX(TasksList!$B$6:$B$1005,ROW(J492),1)&amp;" - "&amp;INDEX(TasksList!$D$6:$D$1005,ROW(J492),1))</f>
        <v/>
      </c>
      <c r="K495" s="402"/>
      <c r="L495" s="399" t="str">
        <f t="array" ref="L495">IFERROR(INDEX($J$4:$J$1003,SMALL($K$4:$K$1003,ROW(L495)-3),1),"")</f>
        <v/>
      </c>
      <c r="M495" s="206"/>
      <c r="N495" s="362" t="str">
        <f>IFERROR(IF(LEN(INDEX(PlansAndNotes!$D$6:$D$4005,ROW(B495)-ROW($C$3)))=0,"",INDEX(PlansAndNotes!$D$6:$D$4005,ROW(B495)-ROW($C$3))),"")</f>
        <v/>
      </c>
      <c r="O495" s="165" t="str">
        <f t="shared" si="76"/>
        <v/>
      </c>
      <c r="P495" s="363" t="str">
        <f>IFERROR(IF(LEN(INDEX(PlansAndNotes!$E$6:$E$4005,ROW(B495)-ROW($C$3)))=0,"",INDEX(PlansAndNotes!$E$6:$E$4005,ROW(B495)-ROW($C$3))),"")</f>
        <v/>
      </c>
      <c r="Q495" s="363" t="str">
        <f>IFERROR(IF(LEN(INDEX(PlansAndNotes!$G$6:$G$4005,ROW(B495)-ROW($C$3)))=0,"",INDEX(PlansAndNotes!$G$6:$G$4005,ROW(B495)-ROW($C$3))),"")</f>
        <v/>
      </c>
      <c r="R495" s="361" t="str">
        <f>IFERROR(IF(LEN(D495)&gt;0,IF(LEN(INDEX(AdressBook!$C$6:$C$25,MATCH(D495,AdressBook!$B$6:$B$25,0),1))=0,"",INDEX(AdressBook!$C$6:$C$25,MATCH(D495,AdressBook!$B$6:$B$25,0),1)),""),"")</f>
        <v/>
      </c>
      <c r="S495" s="165">
        <f>IF(LEN(C495)&gt;0,IFERROR(IF(MATCH(C495,C496:$C$4004,0)&gt;0,-1,ROW(S495)-ROW($S$3)),ROW(S495)-ROW($S$3)),-1)</f>
        <v>-1</v>
      </c>
      <c r="T495" s="165">
        <f t="shared" si="77"/>
        <v>0</v>
      </c>
      <c r="U495" s="165" t="str">
        <f t="shared" si="78"/>
        <v/>
      </c>
      <c r="V495" s="165" t="str">
        <f>IFERROR(IF(OR(C495="",S495&lt;0),"",IF(SUBTOTAL(3,C495:C495)=0,-1,SUBTOTAL(3,$C$4:C495))),"")</f>
        <v/>
      </c>
      <c r="W495" s="156" t="str">
        <f t="array" ref="W495">IF(LEN(C495)&gt;0,IFERROR(IF(MATCH(C495,$C$3:$C494,0)&gt;0,N495-INDEX($N$3:N494,SUMPRODUCT(MAX(ROW($C$3:$C494)*(C495=$C$3:$C494)))-2,1),""),""),"")</f>
        <v/>
      </c>
      <c r="X495" s="156">
        <f t="shared" ca="1" si="79"/>
        <v>1</v>
      </c>
      <c r="Y495" s="156">
        <f t="shared" ca="1" si="80"/>
        <v>1</v>
      </c>
      <c r="AB495" s="406"/>
      <c r="AC495" s="380"/>
      <c r="AD495" s="380">
        <f t="shared" si="81"/>
        <v>0</v>
      </c>
      <c r="AQ495" s="165" t="str">
        <f t="shared" si="82"/>
        <v/>
      </c>
      <c r="AR495" s="167" t="str">
        <f t="array" ref="AR495" xml:space="preserve"> IFERROR( IF(OR(DATERANGE="All Data",DATERANGE=""), INDEX(Calculations!$AC$7:$AC$506,SMALL(IF(Calculations!$AC$7:$AC$506&lt;&gt;"0",ROW($AQ$6:$AQ$505)-ROW(INDEX($AQ$6:$AQ$505,1,1))+1),AQ495),1),INDEX(Calculations!$AD$7:$AD$506,SMALL(IF(Calculations!$AD$7:$AD$506&lt;&gt;0,ROW($AQ$6:$AQ$505)-ROW(INDEX($AQ$6:$AQ$505,1,1))+1),AQ495),1)),"")</f>
        <v/>
      </c>
      <c r="AS495" s="164" t="str">
        <f t="array" ref="AS495" xml:space="preserve"> IFERROR(IF(OR(DATERANGE="All Data",DATERANGE=""),INDEX(AdressBook!$B$6:$B$505,SMALL(IF(Calculations!$AC$7:$AC$506&lt;&gt;"0",ROW($AQ$6:$AQ$505)-ROW(INDEX($AQ$6:$AQ$505,1,1))+1),AQ495),1),INDEX(AdressBook!$B$6:$B$505,SMALL(IF(Calculations!$AD$7:$AD$506&lt;&gt;0,ROW($AQ$6:$AQ$505)-ROW(INDEX($AQ$6:$AQ$505,1,1))+1),AQ495),1)),"")</f>
        <v/>
      </c>
      <c r="AT495" s="227" t="str">
        <f t="shared" si="83"/>
        <v/>
      </c>
      <c r="AV495" s="199"/>
      <c r="AW495" s="199"/>
    </row>
    <row r="496" spans="2:49" hidden="1" x14ac:dyDescent="0.25">
      <c r="B496" s="390" t="str">
        <f>IFERROR(IF(LEN(INDEX(PlansAndNotes!$B$6:$B$2005,ROW(A496)-ROW($B$3)))=0,"",INDEX(PlansAndNotes!$B$6:$B$2005,ROW(A496)-ROW($B$3))),"")</f>
        <v/>
      </c>
      <c r="C496" s="361" t="str">
        <f t="shared" si="75"/>
        <v/>
      </c>
      <c r="D496" s="361" t="str">
        <f>IFERROR(IF(LEN(C496)&gt;0,IF(LEN(INDEX(TasksList!$C$6:$C$1005,MATCH(C496,TasksList!$B$6:$B$1005,0),1))=0,"",INDEX(TasksList!$C$6:$C$1005,MATCH(C496,TasksList!$B$6:$B$1005,0),1)),""),"")</f>
        <v/>
      </c>
      <c r="E496" s="361" t="str">
        <f>IFERROR(IF(LEN(C496)&gt;0,IF(LEN(INDEX(TasksList!$F$6:$F$1005,MATCH(C496,TasksList!$B$6:$B$1005,0),1))=0,"not set!",INDEX(TasksList!$F$6:$F$1005,MATCH(C496,TasksList!$B$6:$B$1005,0),1)),""),"")</f>
        <v/>
      </c>
      <c r="F496" s="360" t="str">
        <f>IFERROR(IF(LEN(D496)&gt;0,IF(LEN(INDEX(AdressBook!$D$6:$D$25,MATCH(D496,AdressBook!$B$6:$B$25,0),1))=0,"",INDEX(AdressBook!$D$6:$D$25,MATCH(D496,AdressBook!$B$6:$B$25,0),1)),""),"")</f>
        <v/>
      </c>
      <c r="G496" s="361" t="str">
        <f>IFERROR(IF(LEN(INDEX(PlansAndNotes!$F$6:$F$2005,ROW(B496)-ROW($C$3)))=0,"",INDEX(PlansAndNotes!$F$6:$F$2005,ROW(B496)-ROW($C$3))),"")</f>
        <v/>
      </c>
      <c r="H496" s="361" t="str">
        <f>IFERROR(IF(LEN(C496)&gt;0,IF(LEN(INDEX(TasksList!$G$6:$G$1005,MATCH(C496,TasksList!$B$6:$B$1005,0),1))=0,"",INDEX(TasksList!$G$6:$G$1005,MATCH(C496,TasksList!$B$6:$B$1005,0),1)),""),"")</f>
        <v/>
      </c>
      <c r="I496" s="381"/>
      <c r="J496" s="402" t="str">
        <f>IF(LEN(INDEX(TasksList!$B$6:$B$1005,ROW(J493),1))=0,"",INDEX(TasksList!$B$6:$B$1005,ROW(J493),1)&amp;" - "&amp;INDEX(TasksList!$D$6:$D$1005,ROW(J493),1))</f>
        <v/>
      </c>
      <c r="K496" s="402"/>
      <c r="L496" s="399" t="str">
        <f t="array" ref="L496">IFERROR(INDEX($J$4:$J$1003,SMALL($K$4:$K$1003,ROW(L496)-3),1),"")</f>
        <v/>
      </c>
      <c r="M496" s="206"/>
      <c r="N496" s="362" t="str">
        <f>IFERROR(IF(LEN(INDEX(PlansAndNotes!$D$6:$D$4005,ROW(B496)-ROW($C$3)))=0,"",INDEX(PlansAndNotes!$D$6:$D$4005,ROW(B496)-ROW($C$3))),"")</f>
        <v/>
      </c>
      <c r="O496" s="165" t="str">
        <f t="shared" si="76"/>
        <v/>
      </c>
      <c r="P496" s="363" t="str">
        <f>IFERROR(IF(LEN(INDEX(PlansAndNotes!$E$6:$E$4005,ROW(B496)-ROW($C$3)))=0,"",INDEX(PlansAndNotes!$E$6:$E$4005,ROW(B496)-ROW($C$3))),"")</f>
        <v/>
      </c>
      <c r="Q496" s="363" t="str">
        <f>IFERROR(IF(LEN(INDEX(PlansAndNotes!$G$6:$G$4005,ROW(B496)-ROW($C$3)))=0,"",INDEX(PlansAndNotes!$G$6:$G$4005,ROW(B496)-ROW($C$3))),"")</f>
        <v/>
      </c>
      <c r="R496" s="361" t="str">
        <f>IFERROR(IF(LEN(D496)&gt;0,IF(LEN(INDEX(AdressBook!$C$6:$C$25,MATCH(D496,AdressBook!$B$6:$B$25,0),1))=0,"",INDEX(AdressBook!$C$6:$C$25,MATCH(D496,AdressBook!$B$6:$B$25,0),1)),""),"")</f>
        <v/>
      </c>
      <c r="S496" s="165">
        <f>IF(LEN(C496)&gt;0,IFERROR(IF(MATCH(C496,C497:$C$4004,0)&gt;0,-1,ROW(S496)-ROW($S$3)),ROW(S496)-ROW($S$3)),-1)</f>
        <v>-1</v>
      </c>
      <c r="T496" s="165">
        <f t="shared" si="77"/>
        <v>0</v>
      </c>
      <c r="U496" s="165" t="str">
        <f t="shared" si="78"/>
        <v/>
      </c>
      <c r="V496" s="165" t="str">
        <f>IFERROR(IF(OR(C496="",S496&lt;0),"",IF(SUBTOTAL(3,C496:C496)=0,-1,SUBTOTAL(3,$C$4:C496))),"")</f>
        <v/>
      </c>
      <c r="W496" s="156" t="str">
        <f t="array" ref="W496">IF(LEN(C496)&gt;0,IFERROR(IF(MATCH(C496,$C$3:$C495,0)&gt;0,N496-INDEX($N$3:N495,SUMPRODUCT(MAX(ROW($C$3:$C495)*(C496=$C$3:$C495)))-2,1),""),""),"")</f>
        <v/>
      </c>
      <c r="X496" s="156">
        <f t="shared" ca="1" si="79"/>
        <v>1</v>
      </c>
      <c r="Y496" s="156">
        <f t="shared" ca="1" si="80"/>
        <v>1</v>
      </c>
      <c r="AB496" s="406"/>
      <c r="AC496" s="380"/>
      <c r="AD496" s="380">
        <f t="shared" si="81"/>
        <v>0</v>
      </c>
      <c r="AQ496" s="165" t="str">
        <f t="shared" si="82"/>
        <v/>
      </c>
      <c r="AR496" s="167" t="str">
        <f t="array" ref="AR496" xml:space="preserve"> IFERROR( IF(OR(DATERANGE="All Data",DATERANGE=""), INDEX(Calculations!$AC$7:$AC$506,SMALL(IF(Calculations!$AC$7:$AC$506&lt;&gt;"0",ROW($AQ$6:$AQ$505)-ROW(INDEX($AQ$6:$AQ$505,1,1))+1),AQ496),1),INDEX(Calculations!$AD$7:$AD$506,SMALL(IF(Calculations!$AD$7:$AD$506&lt;&gt;0,ROW($AQ$6:$AQ$505)-ROW(INDEX($AQ$6:$AQ$505,1,1))+1),AQ496),1)),"")</f>
        <v/>
      </c>
      <c r="AS496" s="164" t="str">
        <f t="array" ref="AS496" xml:space="preserve"> IFERROR(IF(OR(DATERANGE="All Data",DATERANGE=""),INDEX(AdressBook!$B$6:$B$505,SMALL(IF(Calculations!$AC$7:$AC$506&lt;&gt;"0",ROW($AQ$6:$AQ$505)-ROW(INDEX($AQ$6:$AQ$505,1,1))+1),AQ496),1),INDEX(AdressBook!$B$6:$B$505,SMALL(IF(Calculations!$AD$7:$AD$506&lt;&gt;0,ROW($AQ$6:$AQ$505)-ROW(INDEX($AQ$6:$AQ$505,1,1))+1),AQ496),1)),"")</f>
        <v/>
      </c>
      <c r="AT496" s="227" t="str">
        <f t="shared" si="83"/>
        <v/>
      </c>
      <c r="AV496" s="199"/>
      <c r="AW496" s="199"/>
    </row>
    <row r="497" spans="2:49" hidden="1" x14ac:dyDescent="0.25">
      <c r="B497" s="390" t="str">
        <f>IFERROR(IF(LEN(INDEX(PlansAndNotes!$B$6:$B$2005,ROW(A497)-ROW($B$3)))=0,"",INDEX(PlansAndNotes!$B$6:$B$2005,ROW(A497)-ROW($B$3))),"")</f>
        <v/>
      </c>
      <c r="C497" s="361" t="str">
        <f t="shared" si="75"/>
        <v/>
      </c>
      <c r="D497" s="361" t="str">
        <f>IFERROR(IF(LEN(C497)&gt;0,IF(LEN(INDEX(TasksList!$C$6:$C$1005,MATCH(C497,TasksList!$B$6:$B$1005,0),1))=0,"",INDEX(TasksList!$C$6:$C$1005,MATCH(C497,TasksList!$B$6:$B$1005,0),1)),""),"")</f>
        <v/>
      </c>
      <c r="E497" s="361" t="str">
        <f>IFERROR(IF(LEN(C497)&gt;0,IF(LEN(INDEX(TasksList!$F$6:$F$1005,MATCH(C497,TasksList!$B$6:$B$1005,0),1))=0,"not set!",INDEX(TasksList!$F$6:$F$1005,MATCH(C497,TasksList!$B$6:$B$1005,0),1)),""),"")</f>
        <v/>
      </c>
      <c r="F497" s="360" t="str">
        <f>IFERROR(IF(LEN(D497)&gt;0,IF(LEN(INDEX(AdressBook!$D$6:$D$25,MATCH(D497,AdressBook!$B$6:$B$25,0),1))=0,"",INDEX(AdressBook!$D$6:$D$25,MATCH(D497,AdressBook!$B$6:$B$25,0),1)),""),"")</f>
        <v/>
      </c>
      <c r="G497" s="361" t="str">
        <f>IFERROR(IF(LEN(INDEX(PlansAndNotes!$F$6:$F$2005,ROW(B497)-ROW($C$3)))=0,"",INDEX(PlansAndNotes!$F$6:$F$2005,ROW(B497)-ROW($C$3))),"")</f>
        <v/>
      </c>
      <c r="H497" s="361" t="str">
        <f>IFERROR(IF(LEN(C497)&gt;0,IF(LEN(INDEX(TasksList!$G$6:$G$1005,MATCH(C497,TasksList!$B$6:$B$1005,0),1))=0,"",INDEX(TasksList!$G$6:$G$1005,MATCH(C497,TasksList!$B$6:$B$1005,0),1)),""),"")</f>
        <v/>
      </c>
      <c r="I497" s="381"/>
      <c r="J497" s="402" t="str">
        <f>IF(LEN(INDEX(TasksList!$B$6:$B$1005,ROW(J494),1))=0,"",INDEX(TasksList!$B$6:$B$1005,ROW(J494),1)&amp;" - "&amp;INDEX(TasksList!$D$6:$D$1005,ROW(J494),1))</f>
        <v/>
      </c>
      <c r="K497" s="402"/>
      <c r="L497" s="399" t="str">
        <f t="array" ref="L497">IFERROR(INDEX($J$4:$J$1003,SMALL($K$4:$K$1003,ROW(L497)-3),1),"")</f>
        <v/>
      </c>
      <c r="M497" s="206"/>
      <c r="N497" s="362" t="str">
        <f>IFERROR(IF(LEN(INDEX(PlansAndNotes!$D$6:$D$4005,ROW(B497)-ROW($C$3)))=0,"",INDEX(PlansAndNotes!$D$6:$D$4005,ROW(B497)-ROW($C$3))),"")</f>
        <v/>
      </c>
      <c r="O497" s="165" t="str">
        <f t="shared" si="76"/>
        <v/>
      </c>
      <c r="P497" s="363" t="str">
        <f>IFERROR(IF(LEN(INDEX(PlansAndNotes!$E$6:$E$4005,ROW(B497)-ROW($C$3)))=0,"",INDEX(PlansAndNotes!$E$6:$E$4005,ROW(B497)-ROW($C$3))),"")</f>
        <v/>
      </c>
      <c r="Q497" s="363" t="str">
        <f>IFERROR(IF(LEN(INDEX(PlansAndNotes!$G$6:$G$4005,ROW(B497)-ROW($C$3)))=0,"",INDEX(PlansAndNotes!$G$6:$G$4005,ROW(B497)-ROW($C$3))),"")</f>
        <v/>
      </c>
      <c r="R497" s="361" t="str">
        <f>IFERROR(IF(LEN(D497)&gt;0,IF(LEN(INDEX(AdressBook!$C$6:$C$25,MATCH(D497,AdressBook!$B$6:$B$25,0),1))=0,"",INDEX(AdressBook!$C$6:$C$25,MATCH(D497,AdressBook!$B$6:$B$25,0),1)),""),"")</f>
        <v/>
      </c>
      <c r="S497" s="165">
        <f>IF(LEN(C497)&gt;0,IFERROR(IF(MATCH(C497,C498:$C$4004,0)&gt;0,-1,ROW(S497)-ROW($S$3)),ROW(S497)-ROW($S$3)),-1)</f>
        <v>-1</v>
      </c>
      <c r="T497" s="165">
        <f t="shared" si="77"/>
        <v>0</v>
      </c>
      <c r="U497" s="165" t="str">
        <f t="shared" si="78"/>
        <v/>
      </c>
      <c r="V497" s="165" t="str">
        <f>IFERROR(IF(OR(C497="",S497&lt;0),"",IF(SUBTOTAL(3,C497:C497)=0,-1,SUBTOTAL(3,$C$4:C497))),"")</f>
        <v/>
      </c>
      <c r="W497" s="156" t="str">
        <f t="array" ref="W497">IF(LEN(C497)&gt;0,IFERROR(IF(MATCH(C497,$C$3:$C496,0)&gt;0,N497-INDEX($N$3:N496,SUMPRODUCT(MAX(ROW($C$3:$C496)*(C497=$C$3:$C496)))-2,1),""),""),"")</f>
        <v/>
      </c>
      <c r="X497" s="156">
        <f t="shared" ca="1" si="79"/>
        <v>1</v>
      </c>
      <c r="Y497" s="156">
        <f t="shared" ca="1" si="80"/>
        <v>1</v>
      </c>
      <c r="AB497" s="406"/>
      <c r="AC497" s="380"/>
      <c r="AD497" s="380">
        <f t="shared" si="81"/>
        <v>0</v>
      </c>
      <c r="AQ497" s="165" t="str">
        <f t="shared" si="82"/>
        <v/>
      </c>
      <c r="AR497" s="167" t="str">
        <f t="array" ref="AR497" xml:space="preserve"> IFERROR( IF(OR(DATERANGE="All Data",DATERANGE=""), INDEX(Calculations!$AC$7:$AC$506,SMALL(IF(Calculations!$AC$7:$AC$506&lt;&gt;"0",ROW($AQ$6:$AQ$505)-ROW(INDEX($AQ$6:$AQ$505,1,1))+1),AQ497),1),INDEX(Calculations!$AD$7:$AD$506,SMALL(IF(Calculations!$AD$7:$AD$506&lt;&gt;0,ROW($AQ$6:$AQ$505)-ROW(INDEX($AQ$6:$AQ$505,1,1))+1),AQ497),1)),"")</f>
        <v/>
      </c>
      <c r="AS497" s="164" t="str">
        <f t="array" ref="AS497" xml:space="preserve"> IFERROR(IF(OR(DATERANGE="All Data",DATERANGE=""),INDEX(AdressBook!$B$6:$B$505,SMALL(IF(Calculations!$AC$7:$AC$506&lt;&gt;"0",ROW($AQ$6:$AQ$505)-ROW(INDEX($AQ$6:$AQ$505,1,1))+1),AQ497),1),INDEX(AdressBook!$B$6:$B$505,SMALL(IF(Calculations!$AD$7:$AD$506&lt;&gt;0,ROW($AQ$6:$AQ$505)-ROW(INDEX($AQ$6:$AQ$505,1,1))+1),AQ497),1)),"")</f>
        <v/>
      </c>
      <c r="AT497" s="227" t="str">
        <f t="shared" si="83"/>
        <v/>
      </c>
      <c r="AV497" s="199"/>
      <c r="AW497" s="199"/>
    </row>
    <row r="498" spans="2:49" hidden="1" x14ac:dyDescent="0.25">
      <c r="B498" s="390" t="str">
        <f>IFERROR(IF(LEN(INDEX(PlansAndNotes!$B$6:$B$2005,ROW(A498)-ROW($B$3)))=0,"",INDEX(PlansAndNotes!$B$6:$B$2005,ROW(A498)-ROW($B$3))),"")</f>
        <v/>
      </c>
      <c r="C498" s="361" t="str">
        <f t="shared" si="75"/>
        <v/>
      </c>
      <c r="D498" s="361" t="str">
        <f>IFERROR(IF(LEN(C498)&gt;0,IF(LEN(INDEX(TasksList!$C$6:$C$1005,MATCH(C498,TasksList!$B$6:$B$1005,0),1))=0,"",INDEX(TasksList!$C$6:$C$1005,MATCH(C498,TasksList!$B$6:$B$1005,0),1)),""),"")</f>
        <v/>
      </c>
      <c r="E498" s="361" t="str">
        <f>IFERROR(IF(LEN(C498)&gt;0,IF(LEN(INDEX(TasksList!$F$6:$F$1005,MATCH(C498,TasksList!$B$6:$B$1005,0),1))=0,"not set!",INDEX(TasksList!$F$6:$F$1005,MATCH(C498,TasksList!$B$6:$B$1005,0),1)),""),"")</f>
        <v/>
      </c>
      <c r="F498" s="360" t="str">
        <f>IFERROR(IF(LEN(D498)&gt;0,IF(LEN(INDEX(AdressBook!$D$6:$D$25,MATCH(D498,AdressBook!$B$6:$B$25,0),1))=0,"",INDEX(AdressBook!$D$6:$D$25,MATCH(D498,AdressBook!$B$6:$B$25,0),1)),""),"")</f>
        <v/>
      </c>
      <c r="G498" s="361" t="str">
        <f>IFERROR(IF(LEN(INDEX(PlansAndNotes!$F$6:$F$2005,ROW(B498)-ROW($C$3)))=0,"",INDEX(PlansAndNotes!$F$6:$F$2005,ROW(B498)-ROW($C$3))),"")</f>
        <v/>
      </c>
      <c r="H498" s="361" t="str">
        <f>IFERROR(IF(LEN(C498)&gt;0,IF(LEN(INDEX(TasksList!$G$6:$G$1005,MATCH(C498,TasksList!$B$6:$B$1005,0),1))=0,"",INDEX(TasksList!$G$6:$G$1005,MATCH(C498,TasksList!$B$6:$B$1005,0),1)),""),"")</f>
        <v/>
      </c>
      <c r="I498" s="381"/>
      <c r="J498" s="402" t="str">
        <f>IF(LEN(INDEX(TasksList!$B$6:$B$1005,ROW(J495),1))=0,"",INDEX(TasksList!$B$6:$B$1005,ROW(J495),1)&amp;" - "&amp;INDEX(TasksList!$D$6:$D$1005,ROW(J495),1))</f>
        <v/>
      </c>
      <c r="K498" s="402"/>
      <c r="L498" s="399" t="str">
        <f t="array" ref="L498">IFERROR(INDEX($J$4:$J$1003,SMALL($K$4:$K$1003,ROW(L498)-3),1),"")</f>
        <v/>
      </c>
      <c r="M498" s="206"/>
      <c r="N498" s="362" t="str">
        <f>IFERROR(IF(LEN(INDEX(PlansAndNotes!$D$6:$D$4005,ROW(B498)-ROW($C$3)))=0,"",INDEX(PlansAndNotes!$D$6:$D$4005,ROW(B498)-ROW($C$3))),"")</f>
        <v/>
      </c>
      <c r="O498" s="165" t="str">
        <f t="shared" si="76"/>
        <v/>
      </c>
      <c r="P498" s="363" t="str">
        <f>IFERROR(IF(LEN(INDEX(PlansAndNotes!$E$6:$E$4005,ROW(B498)-ROW($C$3)))=0,"",INDEX(PlansAndNotes!$E$6:$E$4005,ROW(B498)-ROW($C$3))),"")</f>
        <v/>
      </c>
      <c r="Q498" s="363" t="str">
        <f>IFERROR(IF(LEN(INDEX(PlansAndNotes!$G$6:$G$4005,ROW(B498)-ROW($C$3)))=0,"",INDEX(PlansAndNotes!$G$6:$G$4005,ROW(B498)-ROW($C$3))),"")</f>
        <v/>
      </c>
      <c r="R498" s="361" t="str">
        <f>IFERROR(IF(LEN(D498)&gt;0,IF(LEN(INDEX(AdressBook!$C$6:$C$25,MATCH(D498,AdressBook!$B$6:$B$25,0),1))=0,"",INDEX(AdressBook!$C$6:$C$25,MATCH(D498,AdressBook!$B$6:$B$25,0),1)),""),"")</f>
        <v/>
      </c>
      <c r="S498" s="165">
        <f>IF(LEN(C498)&gt;0,IFERROR(IF(MATCH(C498,C499:$C$4004,0)&gt;0,-1,ROW(S498)-ROW($S$3)),ROW(S498)-ROW($S$3)),-1)</f>
        <v>-1</v>
      </c>
      <c r="T498" s="165">
        <f t="shared" si="77"/>
        <v>0</v>
      </c>
      <c r="U498" s="165" t="str">
        <f t="shared" si="78"/>
        <v/>
      </c>
      <c r="V498" s="165" t="str">
        <f>IFERROR(IF(OR(C498="",S498&lt;0),"",IF(SUBTOTAL(3,C498:C498)=0,-1,SUBTOTAL(3,$C$4:C498))),"")</f>
        <v/>
      </c>
      <c r="W498" s="156" t="str">
        <f t="array" ref="W498">IF(LEN(C498)&gt;0,IFERROR(IF(MATCH(C498,$C$3:$C497,0)&gt;0,N498-INDEX($N$3:N497,SUMPRODUCT(MAX(ROW($C$3:$C497)*(C498=$C$3:$C497)))-2,1),""),""),"")</f>
        <v/>
      </c>
      <c r="X498" s="156">
        <f t="shared" ca="1" si="79"/>
        <v>1</v>
      </c>
      <c r="Y498" s="156">
        <f t="shared" ca="1" si="80"/>
        <v>1</v>
      </c>
      <c r="AB498" s="406"/>
      <c r="AC498" s="380"/>
      <c r="AD498" s="380">
        <f t="shared" si="81"/>
        <v>0</v>
      </c>
      <c r="AQ498" s="165" t="str">
        <f t="shared" si="82"/>
        <v/>
      </c>
      <c r="AR498" s="167" t="str">
        <f t="array" ref="AR498" xml:space="preserve"> IFERROR( IF(OR(DATERANGE="All Data",DATERANGE=""), INDEX(Calculations!$AC$7:$AC$506,SMALL(IF(Calculations!$AC$7:$AC$506&lt;&gt;"0",ROW($AQ$6:$AQ$505)-ROW(INDEX($AQ$6:$AQ$505,1,1))+1),AQ498),1),INDEX(Calculations!$AD$7:$AD$506,SMALL(IF(Calculations!$AD$7:$AD$506&lt;&gt;0,ROW($AQ$6:$AQ$505)-ROW(INDEX($AQ$6:$AQ$505,1,1))+1),AQ498),1)),"")</f>
        <v/>
      </c>
      <c r="AS498" s="164" t="str">
        <f t="array" ref="AS498" xml:space="preserve"> IFERROR(IF(OR(DATERANGE="All Data",DATERANGE=""),INDEX(AdressBook!$B$6:$B$505,SMALL(IF(Calculations!$AC$7:$AC$506&lt;&gt;"0",ROW($AQ$6:$AQ$505)-ROW(INDEX($AQ$6:$AQ$505,1,1))+1),AQ498),1),INDEX(AdressBook!$B$6:$B$505,SMALL(IF(Calculations!$AD$7:$AD$506&lt;&gt;0,ROW($AQ$6:$AQ$505)-ROW(INDEX($AQ$6:$AQ$505,1,1))+1),AQ498),1)),"")</f>
        <v/>
      </c>
      <c r="AT498" s="227" t="str">
        <f t="shared" si="83"/>
        <v/>
      </c>
      <c r="AV498" s="199"/>
      <c r="AW498" s="199"/>
    </row>
    <row r="499" spans="2:49" hidden="1" x14ac:dyDescent="0.25">
      <c r="B499" s="390" t="str">
        <f>IFERROR(IF(LEN(INDEX(PlansAndNotes!$B$6:$B$2005,ROW(A499)-ROW($B$3)))=0,"",INDEX(PlansAndNotes!$B$6:$B$2005,ROW(A499)-ROW($B$3))),"")</f>
        <v/>
      </c>
      <c r="C499" s="361" t="str">
        <f t="shared" si="75"/>
        <v/>
      </c>
      <c r="D499" s="361" t="str">
        <f>IFERROR(IF(LEN(C499)&gt;0,IF(LEN(INDEX(TasksList!$C$6:$C$1005,MATCH(C499,TasksList!$B$6:$B$1005,0),1))=0,"",INDEX(TasksList!$C$6:$C$1005,MATCH(C499,TasksList!$B$6:$B$1005,0),1)),""),"")</f>
        <v/>
      </c>
      <c r="E499" s="361" t="str">
        <f>IFERROR(IF(LEN(C499)&gt;0,IF(LEN(INDEX(TasksList!$F$6:$F$1005,MATCH(C499,TasksList!$B$6:$B$1005,0),1))=0,"not set!",INDEX(TasksList!$F$6:$F$1005,MATCH(C499,TasksList!$B$6:$B$1005,0),1)),""),"")</f>
        <v/>
      </c>
      <c r="F499" s="360" t="str">
        <f>IFERROR(IF(LEN(D499)&gt;0,IF(LEN(INDEX(AdressBook!$D$6:$D$25,MATCH(D499,AdressBook!$B$6:$B$25,0),1))=0,"",INDEX(AdressBook!$D$6:$D$25,MATCH(D499,AdressBook!$B$6:$B$25,0),1)),""),"")</f>
        <v/>
      </c>
      <c r="G499" s="361" t="str">
        <f>IFERROR(IF(LEN(INDEX(PlansAndNotes!$F$6:$F$2005,ROW(B499)-ROW($C$3)))=0,"",INDEX(PlansAndNotes!$F$6:$F$2005,ROW(B499)-ROW($C$3))),"")</f>
        <v/>
      </c>
      <c r="H499" s="361" t="str">
        <f>IFERROR(IF(LEN(C499)&gt;0,IF(LEN(INDEX(TasksList!$G$6:$G$1005,MATCH(C499,TasksList!$B$6:$B$1005,0),1))=0,"",INDEX(TasksList!$G$6:$G$1005,MATCH(C499,TasksList!$B$6:$B$1005,0),1)),""),"")</f>
        <v/>
      </c>
      <c r="I499" s="381"/>
      <c r="J499" s="402" t="str">
        <f>IF(LEN(INDEX(TasksList!$B$6:$B$1005,ROW(J496),1))=0,"",INDEX(TasksList!$B$6:$B$1005,ROW(J496),1)&amp;" - "&amp;INDEX(TasksList!$D$6:$D$1005,ROW(J496),1))</f>
        <v/>
      </c>
      <c r="K499" s="402"/>
      <c r="L499" s="399" t="str">
        <f t="array" ref="L499">IFERROR(INDEX($J$4:$J$1003,SMALL($K$4:$K$1003,ROW(L499)-3),1),"")</f>
        <v/>
      </c>
      <c r="M499" s="206"/>
      <c r="N499" s="362" t="str">
        <f>IFERROR(IF(LEN(INDEX(PlansAndNotes!$D$6:$D$4005,ROW(B499)-ROW($C$3)))=0,"",INDEX(PlansAndNotes!$D$6:$D$4005,ROW(B499)-ROW($C$3))),"")</f>
        <v/>
      </c>
      <c r="O499" s="165" t="str">
        <f t="shared" si="76"/>
        <v/>
      </c>
      <c r="P499" s="363" t="str">
        <f>IFERROR(IF(LEN(INDEX(PlansAndNotes!$E$6:$E$4005,ROW(B499)-ROW($C$3)))=0,"",INDEX(PlansAndNotes!$E$6:$E$4005,ROW(B499)-ROW($C$3))),"")</f>
        <v/>
      </c>
      <c r="Q499" s="363" t="str">
        <f>IFERROR(IF(LEN(INDEX(PlansAndNotes!$G$6:$G$4005,ROW(B499)-ROW($C$3)))=0,"",INDEX(PlansAndNotes!$G$6:$G$4005,ROW(B499)-ROW($C$3))),"")</f>
        <v/>
      </c>
      <c r="R499" s="361" t="str">
        <f>IFERROR(IF(LEN(D499)&gt;0,IF(LEN(INDEX(AdressBook!$C$6:$C$25,MATCH(D499,AdressBook!$B$6:$B$25,0),1))=0,"",INDEX(AdressBook!$C$6:$C$25,MATCH(D499,AdressBook!$B$6:$B$25,0),1)),""),"")</f>
        <v/>
      </c>
      <c r="S499" s="165">
        <f>IF(LEN(C499)&gt;0,IFERROR(IF(MATCH(C499,C500:$C$4004,0)&gt;0,-1,ROW(S499)-ROW($S$3)),ROW(S499)-ROW($S$3)),-1)</f>
        <v>-1</v>
      </c>
      <c r="T499" s="165">
        <f t="shared" si="77"/>
        <v>0</v>
      </c>
      <c r="U499" s="165" t="str">
        <f t="shared" si="78"/>
        <v/>
      </c>
      <c r="V499" s="165" t="str">
        <f>IFERROR(IF(OR(C499="",S499&lt;0),"",IF(SUBTOTAL(3,C499:C499)=0,-1,SUBTOTAL(3,$C$4:C499))),"")</f>
        <v/>
      </c>
      <c r="W499" s="156" t="str">
        <f t="array" ref="W499">IF(LEN(C499)&gt;0,IFERROR(IF(MATCH(C499,$C$3:$C498,0)&gt;0,N499-INDEX($N$3:N498,SUMPRODUCT(MAX(ROW($C$3:$C498)*(C499=$C$3:$C498)))-2,1),""),""),"")</f>
        <v/>
      </c>
      <c r="X499" s="156">
        <f t="shared" ca="1" si="79"/>
        <v>1</v>
      </c>
      <c r="Y499" s="156">
        <f t="shared" ca="1" si="80"/>
        <v>1</v>
      </c>
      <c r="AB499" s="406"/>
      <c r="AC499" s="380"/>
      <c r="AD499" s="380">
        <f t="shared" si="81"/>
        <v>0</v>
      </c>
      <c r="AQ499" s="165" t="str">
        <f t="shared" si="82"/>
        <v/>
      </c>
      <c r="AR499" s="167" t="str">
        <f t="array" ref="AR499" xml:space="preserve"> IFERROR( IF(OR(DATERANGE="All Data",DATERANGE=""), INDEX(Calculations!$AC$7:$AC$506,SMALL(IF(Calculations!$AC$7:$AC$506&lt;&gt;"0",ROW($AQ$6:$AQ$505)-ROW(INDEX($AQ$6:$AQ$505,1,1))+1),AQ499),1),INDEX(Calculations!$AD$7:$AD$506,SMALL(IF(Calculations!$AD$7:$AD$506&lt;&gt;0,ROW($AQ$6:$AQ$505)-ROW(INDEX($AQ$6:$AQ$505,1,1))+1),AQ499),1)),"")</f>
        <v/>
      </c>
      <c r="AS499" s="164" t="str">
        <f t="array" ref="AS499" xml:space="preserve"> IFERROR(IF(OR(DATERANGE="All Data",DATERANGE=""),INDEX(AdressBook!$B$6:$B$505,SMALL(IF(Calculations!$AC$7:$AC$506&lt;&gt;"0",ROW($AQ$6:$AQ$505)-ROW(INDEX($AQ$6:$AQ$505,1,1))+1),AQ499),1),INDEX(AdressBook!$B$6:$B$505,SMALL(IF(Calculations!$AD$7:$AD$506&lt;&gt;0,ROW($AQ$6:$AQ$505)-ROW(INDEX($AQ$6:$AQ$505,1,1))+1),AQ499),1)),"")</f>
        <v/>
      </c>
      <c r="AT499" s="227" t="str">
        <f t="shared" si="83"/>
        <v/>
      </c>
      <c r="AV499" s="199"/>
      <c r="AW499" s="199"/>
    </row>
    <row r="500" spans="2:49" hidden="1" x14ac:dyDescent="0.25">
      <c r="B500" s="390" t="str">
        <f>IFERROR(IF(LEN(INDEX(PlansAndNotes!$B$6:$B$2005,ROW(A500)-ROW($B$3)))=0,"",INDEX(PlansAndNotes!$B$6:$B$2005,ROW(A500)-ROW($B$3))),"")</f>
        <v/>
      </c>
      <c r="C500" s="361" t="str">
        <f t="shared" si="75"/>
        <v/>
      </c>
      <c r="D500" s="361" t="str">
        <f>IFERROR(IF(LEN(C500)&gt;0,IF(LEN(INDEX(TasksList!$C$6:$C$1005,MATCH(C500,TasksList!$B$6:$B$1005,0),1))=0,"",INDEX(TasksList!$C$6:$C$1005,MATCH(C500,TasksList!$B$6:$B$1005,0),1)),""),"")</f>
        <v/>
      </c>
      <c r="E500" s="361" t="str">
        <f>IFERROR(IF(LEN(C500)&gt;0,IF(LEN(INDEX(TasksList!$F$6:$F$1005,MATCH(C500,TasksList!$B$6:$B$1005,0),1))=0,"not set!",INDEX(TasksList!$F$6:$F$1005,MATCH(C500,TasksList!$B$6:$B$1005,0),1)),""),"")</f>
        <v/>
      </c>
      <c r="F500" s="360" t="str">
        <f>IFERROR(IF(LEN(D500)&gt;0,IF(LEN(INDEX(AdressBook!$D$6:$D$25,MATCH(D500,AdressBook!$B$6:$B$25,0),1))=0,"",INDEX(AdressBook!$D$6:$D$25,MATCH(D500,AdressBook!$B$6:$B$25,0),1)),""),"")</f>
        <v/>
      </c>
      <c r="G500" s="361" t="str">
        <f>IFERROR(IF(LEN(INDEX(PlansAndNotes!$F$6:$F$2005,ROW(B500)-ROW($C$3)))=0,"",INDEX(PlansAndNotes!$F$6:$F$2005,ROW(B500)-ROW($C$3))),"")</f>
        <v/>
      </c>
      <c r="H500" s="361" t="str">
        <f>IFERROR(IF(LEN(C500)&gt;0,IF(LEN(INDEX(TasksList!$G$6:$G$1005,MATCH(C500,TasksList!$B$6:$B$1005,0),1))=0,"",INDEX(TasksList!$G$6:$G$1005,MATCH(C500,TasksList!$B$6:$B$1005,0),1)),""),"")</f>
        <v/>
      </c>
      <c r="I500" s="381"/>
      <c r="J500" s="402" t="str">
        <f>IF(LEN(INDEX(TasksList!$B$6:$B$1005,ROW(J497),1))=0,"",INDEX(TasksList!$B$6:$B$1005,ROW(J497),1)&amp;" - "&amp;INDEX(TasksList!$D$6:$D$1005,ROW(J497),1))</f>
        <v/>
      </c>
      <c r="K500" s="402"/>
      <c r="L500" s="399" t="str">
        <f t="array" ref="L500">IFERROR(INDEX($J$4:$J$1003,SMALL($K$4:$K$1003,ROW(L500)-3),1),"")</f>
        <v/>
      </c>
      <c r="M500" s="206"/>
      <c r="N500" s="362" t="str">
        <f>IFERROR(IF(LEN(INDEX(PlansAndNotes!$D$6:$D$4005,ROW(B500)-ROW($C$3)))=0,"",INDEX(PlansAndNotes!$D$6:$D$4005,ROW(B500)-ROW($C$3))),"")</f>
        <v/>
      </c>
      <c r="O500" s="165" t="str">
        <f t="shared" si="76"/>
        <v/>
      </c>
      <c r="P500" s="363" t="str">
        <f>IFERROR(IF(LEN(INDEX(PlansAndNotes!$E$6:$E$4005,ROW(B500)-ROW($C$3)))=0,"",INDEX(PlansAndNotes!$E$6:$E$4005,ROW(B500)-ROW($C$3))),"")</f>
        <v/>
      </c>
      <c r="Q500" s="363" t="str">
        <f>IFERROR(IF(LEN(INDEX(PlansAndNotes!$G$6:$G$4005,ROW(B500)-ROW($C$3)))=0,"",INDEX(PlansAndNotes!$G$6:$G$4005,ROW(B500)-ROW($C$3))),"")</f>
        <v/>
      </c>
      <c r="R500" s="361" t="str">
        <f>IFERROR(IF(LEN(D500)&gt;0,IF(LEN(INDEX(AdressBook!$C$6:$C$25,MATCH(D500,AdressBook!$B$6:$B$25,0),1))=0,"",INDEX(AdressBook!$C$6:$C$25,MATCH(D500,AdressBook!$B$6:$B$25,0),1)),""),"")</f>
        <v/>
      </c>
      <c r="S500" s="165">
        <f>IF(LEN(C500)&gt;0,IFERROR(IF(MATCH(C500,C501:$C$4004,0)&gt;0,-1,ROW(S500)-ROW($S$3)),ROW(S500)-ROW($S$3)),-1)</f>
        <v>-1</v>
      </c>
      <c r="T500" s="165">
        <f t="shared" si="77"/>
        <v>0</v>
      </c>
      <c r="U500" s="165" t="str">
        <f t="shared" si="78"/>
        <v/>
      </c>
      <c r="V500" s="165" t="str">
        <f>IFERROR(IF(OR(C500="",S500&lt;0),"",IF(SUBTOTAL(3,C500:C500)=0,-1,SUBTOTAL(3,$C$4:C500))),"")</f>
        <v/>
      </c>
      <c r="W500" s="156" t="str">
        <f t="array" ref="W500">IF(LEN(C500)&gt;0,IFERROR(IF(MATCH(C500,$C$3:$C499,0)&gt;0,N500-INDEX($N$3:N499,SUMPRODUCT(MAX(ROW($C$3:$C499)*(C500=$C$3:$C499)))-2,1),""),""),"")</f>
        <v/>
      </c>
      <c r="X500" s="156">
        <f t="shared" ca="1" si="79"/>
        <v>1</v>
      </c>
      <c r="Y500" s="156">
        <f t="shared" ca="1" si="80"/>
        <v>1</v>
      </c>
      <c r="AB500" s="406"/>
      <c r="AC500" s="380"/>
      <c r="AD500" s="380">
        <f t="shared" si="81"/>
        <v>0</v>
      </c>
      <c r="AQ500" s="165" t="str">
        <f t="shared" si="82"/>
        <v/>
      </c>
      <c r="AR500" s="167" t="str">
        <f t="array" ref="AR500" xml:space="preserve"> IFERROR( IF(OR(DATERANGE="All Data",DATERANGE=""), INDEX(Calculations!$AC$7:$AC$506,SMALL(IF(Calculations!$AC$7:$AC$506&lt;&gt;"0",ROW($AQ$6:$AQ$505)-ROW(INDEX($AQ$6:$AQ$505,1,1))+1),AQ500),1),INDEX(Calculations!$AD$7:$AD$506,SMALL(IF(Calculations!$AD$7:$AD$506&lt;&gt;0,ROW($AQ$6:$AQ$505)-ROW(INDEX($AQ$6:$AQ$505,1,1))+1),AQ500),1)),"")</f>
        <v/>
      </c>
      <c r="AS500" s="164" t="str">
        <f t="array" ref="AS500" xml:space="preserve"> IFERROR(IF(OR(DATERANGE="All Data",DATERANGE=""),INDEX(AdressBook!$B$6:$B$505,SMALL(IF(Calculations!$AC$7:$AC$506&lt;&gt;"0",ROW($AQ$6:$AQ$505)-ROW(INDEX($AQ$6:$AQ$505,1,1))+1),AQ500),1),INDEX(AdressBook!$B$6:$B$505,SMALL(IF(Calculations!$AD$7:$AD$506&lt;&gt;0,ROW($AQ$6:$AQ$505)-ROW(INDEX($AQ$6:$AQ$505,1,1))+1),AQ500),1)),"")</f>
        <v/>
      </c>
      <c r="AT500" s="227" t="str">
        <f t="shared" si="83"/>
        <v/>
      </c>
      <c r="AV500" s="199"/>
      <c r="AW500" s="199"/>
    </row>
    <row r="501" spans="2:49" hidden="1" x14ac:dyDescent="0.25">
      <c r="B501" s="390" t="str">
        <f>IFERROR(IF(LEN(INDEX(PlansAndNotes!$B$6:$B$2005,ROW(A501)-ROW($B$3)))=0,"",INDEX(PlansAndNotes!$B$6:$B$2005,ROW(A501)-ROW($B$3))),"")</f>
        <v/>
      </c>
      <c r="C501" s="361" t="str">
        <f t="shared" si="75"/>
        <v/>
      </c>
      <c r="D501" s="361" t="str">
        <f>IFERROR(IF(LEN(C501)&gt;0,IF(LEN(INDEX(TasksList!$C$6:$C$1005,MATCH(C501,TasksList!$B$6:$B$1005,0),1))=0,"",INDEX(TasksList!$C$6:$C$1005,MATCH(C501,TasksList!$B$6:$B$1005,0),1)),""),"")</f>
        <v/>
      </c>
      <c r="E501" s="361" t="str">
        <f>IFERROR(IF(LEN(C501)&gt;0,IF(LEN(INDEX(TasksList!$F$6:$F$1005,MATCH(C501,TasksList!$B$6:$B$1005,0),1))=0,"not set!",INDEX(TasksList!$F$6:$F$1005,MATCH(C501,TasksList!$B$6:$B$1005,0),1)),""),"")</f>
        <v/>
      </c>
      <c r="F501" s="360" t="str">
        <f>IFERROR(IF(LEN(D501)&gt;0,IF(LEN(INDEX(AdressBook!$D$6:$D$25,MATCH(D501,AdressBook!$B$6:$B$25,0),1))=0,"",INDEX(AdressBook!$D$6:$D$25,MATCH(D501,AdressBook!$B$6:$B$25,0),1)),""),"")</f>
        <v/>
      </c>
      <c r="G501" s="361" t="str">
        <f>IFERROR(IF(LEN(INDEX(PlansAndNotes!$F$6:$F$2005,ROW(B501)-ROW($C$3)))=0,"",INDEX(PlansAndNotes!$F$6:$F$2005,ROW(B501)-ROW($C$3))),"")</f>
        <v/>
      </c>
      <c r="H501" s="361" t="str">
        <f>IFERROR(IF(LEN(C501)&gt;0,IF(LEN(INDEX(TasksList!$G$6:$G$1005,MATCH(C501,TasksList!$B$6:$B$1005,0),1))=0,"",INDEX(TasksList!$G$6:$G$1005,MATCH(C501,TasksList!$B$6:$B$1005,0),1)),""),"")</f>
        <v/>
      </c>
      <c r="I501" s="381"/>
      <c r="J501" s="402" t="str">
        <f>IF(LEN(INDEX(TasksList!$B$6:$B$1005,ROW(J498),1))=0,"",INDEX(TasksList!$B$6:$B$1005,ROW(J498),1)&amp;" - "&amp;INDEX(TasksList!$D$6:$D$1005,ROW(J498),1))</f>
        <v/>
      </c>
      <c r="K501" s="402"/>
      <c r="L501" s="399" t="str">
        <f t="array" ref="L501">IFERROR(INDEX($J$4:$J$1003,SMALL($K$4:$K$1003,ROW(L501)-3),1),"")</f>
        <v/>
      </c>
      <c r="M501" s="206"/>
      <c r="N501" s="362" t="str">
        <f>IFERROR(IF(LEN(INDEX(PlansAndNotes!$D$6:$D$4005,ROW(B501)-ROW($C$3)))=0,"",INDEX(PlansAndNotes!$D$6:$D$4005,ROW(B501)-ROW($C$3))),"")</f>
        <v/>
      </c>
      <c r="O501" s="165" t="str">
        <f t="shared" si="76"/>
        <v/>
      </c>
      <c r="P501" s="363" t="str">
        <f>IFERROR(IF(LEN(INDEX(PlansAndNotes!$E$6:$E$4005,ROW(B501)-ROW($C$3)))=0,"",INDEX(PlansAndNotes!$E$6:$E$4005,ROW(B501)-ROW($C$3))),"")</f>
        <v/>
      </c>
      <c r="Q501" s="363" t="str">
        <f>IFERROR(IF(LEN(INDEX(PlansAndNotes!$G$6:$G$4005,ROW(B501)-ROW($C$3)))=0,"",INDEX(PlansAndNotes!$G$6:$G$4005,ROW(B501)-ROW($C$3))),"")</f>
        <v/>
      </c>
      <c r="R501" s="361" t="str">
        <f>IFERROR(IF(LEN(D501)&gt;0,IF(LEN(INDEX(AdressBook!$C$6:$C$25,MATCH(D501,AdressBook!$B$6:$B$25,0),1))=0,"",INDEX(AdressBook!$C$6:$C$25,MATCH(D501,AdressBook!$B$6:$B$25,0),1)),""),"")</f>
        <v/>
      </c>
      <c r="S501" s="165">
        <f>IF(LEN(C501)&gt;0,IFERROR(IF(MATCH(C501,C502:$C$4004,0)&gt;0,-1,ROW(S501)-ROW($S$3)),ROW(S501)-ROW($S$3)),-1)</f>
        <v>-1</v>
      </c>
      <c r="T501" s="165">
        <f t="shared" si="77"/>
        <v>0</v>
      </c>
      <c r="U501" s="165" t="str">
        <f t="shared" si="78"/>
        <v/>
      </c>
      <c r="V501" s="165" t="str">
        <f>IFERROR(IF(OR(C501="",S501&lt;0),"",IF(SUBTOTAL(3,C501:C501)=0,-1,SUBTOTAL(3,$C$4:C501))),"")</f>
        <v/>
      </c>
      <c r="W501" s="156" t="str">
        <f t="array" ref="W501">IF(LEN(C501)&gt;0,IFERROR(IF(MATCH(C501,$C$3:$C500,0)&gt;0,N501-INDEX($N$3:N500,SUMPRODUCT(MAX(ROW($C$3:$C500)*(C501=$C$3:$C500)))-2,1),""),""),"")</f>
        <v/>
      </c>
      <c r="X501" s="156">
        <f t="shared" ca="1" si="79"/>
        <v>1</v>
      </c>
      <c r="Y501" s="156">
        <f t="shared" ca="1" si="80"/>
        <v>1</v>
      </c>
      <c r="AB501" s="406"/>
      <c r="AC501" s="380"/>
      <c r="AD501" s="380">
        <f t="shared" si="81"/>
        <v>0</v>
      </c>
      <c r="AQ501" s="165" t="str">
        <f t="shared" si="82"/>
        <v/>
      </c>
      <c r="AR501" s="167" t="str">
        <f t="array" ref="AR501" xml:space="preserve"> IFERROR( IF(OR(DATERANGE="All Data",DATERANGE=""), INDEX(Calculations!$AC$7:$AC$506,SMALL(IF(Calculations!$AC$7:$AC$506&lt;&gt;"0",ROW($AQ$6:$AQ$505)-ROW(INDEX($AQ$6:$AQ$505,1,1))+1),AQ501),1),INDEX(Calculations!$AD$7:$AD$506,SMALL(IF(Calculations!$AD$7:$AD$506&lt;&gt;0,ROW($AQ$6:$AQ$505)-ROW(INDEX($AQ$6:$AQ$505,1,1))+1),AQ501),1)),"")</f>
        <v/>
      </c>
      <c r="AS501" s="164" t="str">
        <f t="array" ref="AS501" xml:space="preserve"> IFERROR(IF(OR(DATERANGE="All Data",DATERANGE=""),INDEX(AdressBook!$B$6:$B$505,SMALL(IF(Calculations!$AC$7:$AC$506&lt;&gt;"0",ROW($AQ$6:$AQ$505)-ROW(INDEX($AQ$6:$AQ$505,1,1))+1),AQ501),1),INDEX(AdressBook!$B$6:$B$505,SMALL(IF(Calculations!$AD$7:$AD$506&lt;&gt;0,ROW($AQ$6:$AQ$505)-ROW(INDEX($AQ$6:$AQ$505,1,1))+1),AQ501),1)),"")</f>
        <v/>
      </c>
      <c r="AT501" s="227" t="str">
        <f t="shared" si="83"/>
        <v/>
      </c>
      <c r="AV501" s="199"/>
      <c r="AW501" s="199"/>
    </row>
    <row r="502" spans="2:49" hidden="1" x14ac:dyDescent="0.25">
      <c r="B502" s="390" t="str">
        <f>IFERROR(IF(LEN(INDEX(PlansAndNotes!$B$6:$B$2005,ROW(A502)-ROW($B$3)))=0,"",INDEX(PlansAndNotes!$B$6:$B$2005,ROW(A502)-ROW($B$3))),"")</f>
        <v/>
      </c>
      <c r="C502" s="361" t="str">
        <f t="shared" si="75"/>
        <v/>
      </c>
      <c r="D502" s="361" t="str">
        <f>IFERROR(IF(LEN(C502)&gt;0,IF(LEN(INDEX(TasksList!$C$6:$C$1005,MATCH(C502,TasksList!$B$6:$B$1005,0),1))=0,"",INDEX(TasksList!$C$6:$C$1005,MATCH(C502,TasksList!$B$6:$B$1005,0),1)),""),"")</f>
        <v/>
      </c>
      <c r="E502" s="361" t="str">
        <f>IFERROR(IF(LEN(C502)&gt;0,IF(LEN(INDEX(TasksList!$F$6:$F$1005,MATCH(C502,TasksList!$B$6:$B$1005,0),1))=0,"not set!",INDEX(TasksList!$F$6:$F$1005,MATCH(C502,TasksList!$B$6:$B$1005,0),1)),""),"")</f>
        <v/>
      </c>
      <c r="F502" s="360" t="str">
        <f>IFERROR(IF(LEN(D502)&gt;0,IF(LEN(INDEX(AdressBook!$D$6:$D$25,MATCH(D502,AdressBook!$B$6:$B$25,0),1))=0,"",INDEX(AdressBook!$D$6:$D$25,MATCH(D502,AdressBook!$B$6:$B$25,0),1)),""),"")</f>
        <v/>
      </c>
      <c r="G502" s="361" t="str">
        <f>IFERROR(IF(LEN(INDEX(PlansAndNotes!$F$6:$F$2005,ROW(B502)-ROW($C$3)))=0,"",INDEX(PlansAndNotes!$F$6:$F$2005,ROW(B502)-ROW($C$3))),"")</f>
        <v/>
      </c>
      <c r="H502" s="361" t="str">
        <f>IFERROR(IF(LEN(C502)&gt;0,IF(LEN(INDEX(TasksList!$G$6:$G$1005,MATCH(C502,TasksList!$B$6:$B$1005,0),1))=0,"",INDEX(TasksList!$G$6:$G$1005,MATCH(C502,TasksList!$B$6:$B$1005,0),1)),""),"")</f>
        <v/>
      </c>
      <c r="I502" s="381"/>
      <c r="J502" s="402" t="str">
        <f>IF(LEN(INDEX(TasksList!$B$6:$B$1005,ROW(J499),1))=0,"",INDEX(TasksList!$B$6:$B$1005,ROW(J499),1)&amp;" - "&amp;INDEX(TasksList!$D$6:$D$1005,ROW(J499),1))</f>
        <v/>
      </c>
      <c r="K502" s="402"/>
      <c r="L502" s="399" t="str">
        <f t="array" ref="L502">IFERROR(INDEX($J$4:$J$1003,SMALL($K$4:$K$1003,ROW(L502)-3),1),"")</f>
        <v/>
      </c>
      <c r="M502" s="206"/>
      <c r="N502" s="362" t="str">
        <f>IFERROR(IF(LEN(INDEX(PlansAndNotes!$D$6:$D$4005,ROW(B502)-ROW($C$3)))=0,"",INDEX(PlansAndNotes!$D$6:$D$4005,ROW(B502)-ROW($C$3))),"")</f>
        <v/>
      </c>
      <c r="O502" s="165" t="str">
        <f t="shared" si="76"/>
        <v/>
      </c>
      <c r="P502" s="363" t="str">
        <f>IFERROR(IF(LEN(INDEX(PlansAndNotes!$E$6:$E$4005,ROW(B502)-ROW($C$3)))=0,"",INDEX(PlansAndNotes!$E$6:$E$4005,ROW(B502)-ROW($C$3))),"")</f>
        <v/>
      </c>
      <c r="Q502" s="363" t="str">
        <f>IFERROR(IF(LEN(INDEX(PlansAndNotes!$G$6:$G$4005,ROW(B502)-ROW($C$3)))=0,"",INDEX(PlansAndNotes!$G$6:$G$4005,ROW(B502)-ROW($C$3))),"")</f>
        <v/>
      </c>
      <c r="R502" s="361" t="str">
        <f>IFERROR(IF(LEN(D502)&gt;0,IF(LEN(INDEX(AdressBook!$C$6:$C$25,MATCH(D502,AdressBook!$B$6:$B$25,0),1))=0,"",INDEX(AdressBook!$C$6:$C$25,MATCH(D502,AdressBook!$B$6:$B$25,0),1)),""),"")</f>
        <v/>
      </c>
      <c r="S502" s="165">
        <f>IF(LEN(C502)&gt;0,IFERROR(IF(MATCH(C502,C503:$C$4004,0)&gt;0,-1,ROW(S502)-ROW($S$3)),ROW(S502)-ROW($S$3)),-1)</f>
        <v>-1</v>
      </c>
      <c r="T502" s="165">
        <f t="shared" si="77"/>
        <v>0</v>
      </c>
      <c r="U502" s="165" t="str">
        <f t="shared" si="78"/>
        <v/>
      </c>
      <c r="V502" s="165" t="str">
        <f>IFERROR(IF(OR(C502="",S502&lt;0),"",IF(SUBTOTAL(3,C502:C502)=0,-1,SUBTOTAL(3,$C$4:C502))),"")</f>
        <v/>
      </c>
      <c r="W502" s="156" t="str">
        <f t="array" ref="W502">IF(LEN(C502)&gt;0,IFERROR(IF(MATCH(C502,$C$3:$C501,0)&gt;0,N502-INDEX($N$3:N501,SUMPRODUCT(MAX(ROW($C$3:$C501)*(C502=$C$3:$C501)))-2,1),""),""),"")</f>
        <v/>
      </c>
      <c r="X502" s="156">
        <f t="shared" ca="1" si="79"/>
        <v>1</v>
      </c>
      <c r="Y502" s="156">
        <f t="shared" ca="1" si="80"/>
        <v>1</v>
      </c>
      <c r="AB502" s="406"/>
      <c r="AC502" s="380"/>
      <c r="AD502" s="380">
        <f t="shared" si="81"/>
        <v>0</v>
      </c>
      <c r="AQ502" s="165" t="str">
        <f t="shared" si="82"/>
        <v/>
      </c>
      <c r="AR502" s="167" t="str">
        <f t="array" ref="AR502" xml:space="preserve"> IFERROR( IF(OR(DATERANGE="All Data",DATERANGE=""), INDEX(Calculations!$AC$7:$AC$506,SMALL(IF(Calculations!$AC$7:$AC$506&lt;&gt;"0",ROW($AQ$6:$AQ$505)-ROW(INDEX($AQ$6:$AQ$505,1,1))+1),AQ502),1),INDEX(Calculations!$AD$7:$AD$506,SMALL(IF(Calculations!$AD$7:$AD$506&lt;&gt;0,ROW($AQ$6:$AQ$505)-ROW(INDEX($AQ$6:$AQ$505,1,1))+1),AQ502),1)),"")</f>
        <v/>
      </c>
      <c r="AS502" s="164" t="str">
        <f t="array" ref="AS502" xml:space="preserve"> IFERROR(IF(OR(DATERANGE="All Data",DATERANGE=""),INDEX(AdressBook!$B$6:$B$505,SMALL(IF(Calculations!$AC$7:$AC$506&lt;&gt;"0",ROW($AQ$6:$AQ$505)-ROW(INDEX($AQ$6:$AQ$505,1,1))+1),AQ502),1),INDEX(AdressBook!$B$6:$B$505,SMALL(IF(Calculations!$AD$7:$AD$506&lt;&gt;0,ROW($AQ$6:$AQ$505)-ROW(INDEX($AQ$6:$AQ$505,1,1))+1),AQ502),1)),"")</f>
        <v/>
      </c>
      <c r="AT502" s="227" t="str">
        <f t="shared" si="83"/>
        <v/>
      </c>
      <c r="AV502" s="199"/>
      <c r="AW502" s="199"/>
    </row>
    <row r="503" spans="2:49" hidden="1" x14ac:dyDescent="0.25">
      <c r="B503" s="390" t="str">
        <f>IFERROR(IF(LEN(INDEX(PlansAndNotes!$B$6:$B$2005,ROW(A503)-ROW($B$3)))=0,"",INDEX(PlansAndNotes!$B$6:$B$2005,ROW(A503)-ROW($B$3))),"")</f>
        <v/>
      </c>
      <c r="C503" s="361" t="str">
        <f t="shared" si="75"/>
        <v/>
      </c>
      <c r="D503" s="361" t="str">
        <f>IFERROR(IF(LEN(C503)&gt;0,IF(LEN(INDEX(TasksList!$C$6:$C$1005,MATCH(C503,TasksList!$B$6:$B$1005,0),1))=0,"",INDEX(TasksList!$C$6:$C$1005,MATCH(C503,TasksList!$B$6:$B$1005,0),1)),""),"")</f>
        <v/>
      </c>
      <c r="E503" s="361" t="str">
        <f>IFERROR(IF(LEN(C503)&gt;0,IF(LEN(INDEX(TasksList!$F$6:$F$1005,MATCH(C503,TasksList!$B$6:$B$1005,0),1))=0,"not set!",INDEX(TasksList!$F$6:$F$1005,MATCH(C503,TasksList!$B$6:$B$1005,0),1)),""),"")</f>
        <v/>
      </c>
      <c r="F503" s="360" t="str">
        <f>IFERROR(IF(LEN(D503)&gt;0,IF(LEN(INDEX(AdressBook!$D$6:$D$25,MATCH(D503,AdressBook!$B$6:$B$25,0),1))=0,"",INDEX(AdressBook!$D$6:$D$25,MATCH(D503,AdressBook!$B$6:$B$25,0),1)),""),"")</f>
        <v/>
      </c>
      <c r="G503" s="361" t="str">
        <f>IFERROR(IF(LEN(INDEX(PlansAndNotes!$F$6:$F$2005,ROW(B503)-ROW($C$3)))=0,"",INDEX(PlansAndNotes!$F$6:$F$2005,ROW(B503)-ROW($C$3))),"")</f>
        <v/>
      </c>
      <c r="H503" s="361" t="str">
        <f>IFERROR(IF(LEN(C503)&gt;0,IF(LEN(INDEX(TasksList!$G$6:$G$1005,MATCH(C503,TasksList!$B$6:$B$1005,0),1))=0,"",INDEX(TasksList!$G$6:$G$1005,MATCH(C503,TasksList!$B$6:$B$1005,0),1)),""),"")</f>
        <v/>
      </c>
      <c r="I503" s="381"/>
      <c r="J503" s="402" t="str">
        <f>IF(LEN(INDEX(TasksList!$B$6:$B$1005,ROW(J500),1))=0,"",INDEX(TasksList!$B$6:$B$1005,ROW(J500),1)&amp;" - "&amp;INDEX(TasksList!$D$6:$D$1005,ROW(J500),1))</f>
        <v/>
      </c>
      <c r="K503" s="402"/>
      <c r="L503" s="399" t="str">
        <f t="array" ref="L503">IFERROR(INDEX($J$4:$J$1003,SMALL($K$4:$K$1003,ROW(L503)-3),1),"")</f>
        <v/>
      </c>
      <c r="M503" s="206"/>
      <c r="N503" s="362" t="str">
        <f>IFERROR(IF(LEN(INDEX(PlansAndNotes!$D$6:$D$4005,ROW(B503)-ROW($C$3)))=0,"",INDEX(PlansAndNotes!$D$6:$D$4005,ROW(B503)-ROW($C$3))),"")</f>
        <v/>
      </c>
      <c r="O503" s="165" t="str">
        <f t="shared" si="76"/>
        <v/>
      </c>
      <c r="P503" s="363" t="str">
        <f>IFERROR(IF(LEN(INDEX(PlansAndNotes!$E$6:$E$4005,ROW(B503)-ROW($C$3)))=0,"",INDEX(PlansAndNotes!$E$6:$E$4005,ROW(B503)-ROW($C$3))),"")</f>
        <v/>
      </c>
      <c r="Q503" s="363" t="str">
        <f>IFERROR(IF(LEN(INDEX(PlansAndNotes!$G$6:$G$4005,ROW(B503)-ROW($C$3)))=0,"",INDEX(PlansAndNotes!$G$6:$G$4005,ROW(B503)-ROW($C$3))),"")</f>
        <v/>
      </c>
      <c r="R503" s="361" t="str">
        <f>IFERROR(IF(LEN(D503)&gt;0,IF(LEN(INDEX(AdressBook!$C$6:$C$25,MATCH(D503,AdressBook!$B$6:$B$25,0),1))=0,"",INDEX(AdressBook!$C$6:$C$25,MATCH(D503,AdressBook!$B$6:$B$25,0),1)),""),"")</f>
        <v/>
      </c>
      <c r="S503" s="165">
        <f>IF(LEN(C503)&gt;0,IFERROR(IF(MATCH(C503,C504:$C$4004,0)&gt;0,-1,ROW(S503)-ROW($S$3)),ROW(S503)-ROW($S$3)),-1)</f>
        <v>-1</v>
      </c>
      <c r="T503" s="165">
        <f t="shared" si="77"/>
        <v>0</v>
      </c>
      <c r="U503" s="165" t="str">
        <f t="shared" si="78"/>
        <v/>
      </c>
      <c r="V503" s="165" t="str">
        <f>IFERROR(IF(OR(C503="",S503&lt;0),"",IF(SUBTOTAL(3,C503:C503)=0,-1,SUBTOTAL(3,$C$4:C503))),"")</f>
        <v/>
      </c>
      <c r="W503" s="156" t="str">
        <f t="array" ref="W503">IF(LEN(C503)&gt;0,IFERROR(IF(MATCH(C503,$C$3:$C502,0)&gt;0,N503-INDEX($N$3:N502,SUMPRODUCT(MAX(ROW($C$3:$C502)*(C503=$C$3:$C502)))-2,1),""),""),"")</f>
        <v/>
      </c>
      <c r="X503" s="156">
        <f t="shared" ca="1" si="79"/>
        <v>1</v>
      </c>
      <c r="Y503" s="156">
        <f t="shared" ca="1" si="80"/>
        <v>1</v>
      </c>
      <c r="AB503" s="406"/>
      <c r="AC503" s="380"/>
      <c r="AD503" s="380">
        <f t="shared" si="81"/>
        <v>0</v>
      </c>
      <c r="AQ503" s="165" t="str">
        <f t="shared" si="82"/>
        <v/>
      </c>
      <c r="AR503" s="167" t="str">
        <f t="array" ref="AR503" xml:space="preserve"> IFERROR( IF(OR(DATERANGE="All Data",DATERANGE=""), INDEX(Calculations!$AC$7:$AC$506,SMALL(IF(Calculations!$AC$7:$AC$506&lt;&gt;"0",ROW($AQ$6:$AQ$505)-ROW(INDEX($AQ$6:$AQ$505,1,1))+1),AQ503),1),INDEX(Calculations!$AD$7:$AD$506,SMALL(IF(Calculations!$AD$7:$AD$506&lt;&gt;0,ROW($AQ$6:$AQ$505)-ROW(INDEX($AQ$6:$AQ$505,1,1))+1),AQ503),1)),"")</f>
        <v/>
      </c>
      <c r="AS503" s="164" t="str">
        <f t="array" ref="AS503" xml:space="preserve"> IFERROR(IF(OR(DATERANGE="All Data",DATERANGE=""),INDEX(AdressBook!$B$6:$B$505,SMALL(IF(Calculations!$AC$7:$AC$506&lt;&gt;"0",ROW($AQ$6:$AQ$505)-ROW(INDEX($AQ$6:$AQ$505,1,1))+1),AQ503),1),INDEX(AdressBook!$B$6:$B$505,SMALL(IF(Calculations!$AD$7:$AD$506&lt;&gt;0,ROW($AQ$6:$AQ$505)-ROW(INDEX($AQ$6:$AQ$505,1,1))+1),AQ503),1)),"")</f>
        <v/>
      </c>
      <c r="AT503" s="227" t="str">
        <f t="shared" si="83"/>
        <v/>
      </c>
      <c r="AV503" s="199"/>
      <c r="AW503" s="199"/>
    </row>
    <row r="504" spans="2:49" hidden="1" x14ac:dyDescent="0.25">
      <c r="B504" s="390" t="str">
        <f>IFERROR(IF(LEN(INDEX(PlansAndNotes!$B$6:$B$2005,ROW(A504)-ROW($B$3)))=0,"",INDEX(PlansAndNotes!$B$6:$B$2005,ROW(A504)-ROW($B$3))),"")</f>
        <v/>
      </c>
      <c r="C504" s="361" t="str">
        <f t="shared" si="75"/>
        <v/>
      </c>
      <c r="D504" s="361" t="str">
        <f>IFERROR(IF(LEN(C504)&gt;0,IF(LEN(INDEX(TasksList!$C$6:$C$1005,MATCH(C504,TasksList!$B$6:$B$1005,0),1))=0,"",INDEX(TasksList!$C$6:$C$1005,MATCH(C504,TasksList!$B$6:$B$1005,0),1)),""),"")</f>
        <v/>
      </c>
      <c r="E504" s="361" t="str">
        <f>IFERROR(IF(LEN(C504)&gt;0,IF(LEN(INDEX(TasksList!$F$6:$F$1005,MATCH(C504,TasksList!$B$6:$B$1005,0),1))=0,"not set!",INDEX(TasksList!$F$6:$F$1005,MATCH(C504,TasksList!$B$6:$B$1005,0),1)),""),"")</f>
        <v/>
      </c>
      <c r="F504" s="360" t="str">
        <f>IFERROR(IF(LEN(D504)&gt;0,IF(LEN(INDEX(AdressBook!$D$6:$D$25,MATCH(D504,AdressBook!$B$6:$B$25,0),1))=0,"",INDEX(AdressBook!$D$6:$D$25,MATCH(D504,AdressBook!$B$6:$B$25,0),1)),""),"")</f>
        <v/>
      </c>
      <c r="G504" s="361" t="str">
        <f>IFERROR(IF(LEN(INDEX(PlansAndNotes!$F$6:$F$2005,ROW(B504)-ROW($C$3)))=0,"",INDEX(PlansAndNotes!$F$6:$F$2005,ROW(B504)-ROW($C$3))),"")</f>
        <v/>
      </c>
      <c r="H504" s="361" t="str">
        <f>IFERROR(IF(LEN(C504)&gt;0,IF(LEN(INDEX(TasksList!$G$6:$G$1005,MATCH(C504,TasksList!$B$6:$B$1005,0),1))=0,"",INDEX(TasksList!$G$6:$G$1005,MATCH(C504,TasksList!$B$6:$B$1005,0),1)),""),"")</f>
        <v/>
      </c>
      <c r="I504" s="381"/>
      <c r="J504" s="402" t="str">
        <f>IF(LEN(INDEX(TasksList!$B$6:$B$1005,ROW(J501),1))=0,"",INDEX(TasksList!$B$6:$B$1005,ROW(J501),1)&amp;" - "&amp;INDEX(TasksList!$D$6:$D$1005,ROW(J501),1))</f>
        <v/>
      </c>
      <c r="K504" s="402"/>
      <c r="L504" s="399" t="str">
        <f t="array" ref="L504">IFERROR(INDEX($J$4:$J$1003,SMALL($K$4:$K$1003,ROW(L504)-3),1),"")</f>
        <v/>
      </c>
      <c r="M504" s="206"/>
      <c r="N504" s="362" t="str">
        <f>IFERROR(IF(LEN(INDEX(PlansAndNotes!$D$6:$D$4005,ROW(B504)-ROW($C$3)))=0,"",INDEX(PlansAndNotes!$D$6:$D$4005,ROW(B504)-ROW($C$3))),"")</f>
        <v/>
      </c>
      <c r="O504" s="165" t="str">
        <f t="shared" si="76"/>
        <v/>
      </c>
      <c r="P504" s="363" t="str">
        <f>IFERROR(IF(LEN(INDEX(PlansAndNotes!$E$6:$E$4005,ROW(B504)-ROW($C$3)))=0,"",INDEX(PlansAndNotes!$E$6:$E$4005,ROW(B504)-ROW($C$3))),"")</f>
        <v/>
      </c>
      <c r="Q504" s="363" t="str">
        <f>IFERROR(IF(LEN(INDEX(PlansAndNotes!$G$6:$G$4005,ROW(B504)-ROW($C$3)))=0,"",INDEX(PlansAndNotes!$G$6:$G$4005,ROW(B504)-ROW($C$3))),"")</f>
        <v/>
      </c>
      <c r="R504" s="361" t="str">
        <f>IFERROR(IF(LEN(D504)&gt;0,IF(LEN(INDEX(AdressBook!$C$6:$C$25,MATCH(D504,AdressBook!$B$6:$B$25,0),1))=0,"",INDEX(AdressBook!$C$6:$C$25,MATCH(D504,AdressBook!$B$6:$B$25,0),1)),""),"")</f>
        <v/>
      </c>
      <c r="S504" s="165">
        <f>IF(LEN(C504)&gt;0,IFERROR(IF(MATCH(C504,C505:$C$4004,0)&gt;0,-1,ROW(S504)-ROW($S$3)),ROW(S504)-ROW($S$3)),-1)</f>
        <v>-1</v>
      </c>
      <c r="T504" s="165">
        <f t="shared" si="77"/>
        <v>0</v>
      </c>
      <c r="U504" s="165" t="str">
        <f t="shared" si="78"/>
        <v/>
      </c>
      <c r="V504" s="165" t="str">
        <f>IFERROR(IF(OR(C504="",S504&lt;0),"",IF(SUBTOTAL(3,C504:C504)=0,-1,SUBTOTAL(3,$C$4:C504))),"")</f>
        <v/>
      </c>
      <c r="W504" s="156" t="str">
        <f t="array" ref="W504">IF(LEN(C504)&gt;0,IFERROR(IF(MATCH(C504,$C$3:$C503,0)&gt;0,N504-INDEX($N$3:N503,SUMPRODUCT(MAX(ROW($C$3:$C503)*(C504=$C$3:$C503)))-2,1),""),""),"")</f>
        <v/>
      </c>
      <c r="X504" s="156">
        <f t="shared" ca="1" si="79"/>
        <v>1</v>
      </c>
      <c r="Y504" s="156">
        <f t="shared" ca="1" si="80"/>
        <v>1</v>
      </c>
      <c r="AB504" s="406"/>
      <c r="AC504" s="380"/>
      <c r="AD504" s="380">
        <f t="shared" si="81"/>
        <v>0</v>
      </c>
      <c r="AQ504" s="165" t="str">
        <f t="shared" si="82"/>
        <v/>
      </c>
      <c r="AR504" s="167" t="str">
        <f t="array" ref="AR504" xml:space="preserve"> IFERROR( IF(OR(DATERANGE="All Data",DATERANGE=""), INDEX(Calculations!$AC$7:$AC$506,SMALL(IF(Calculations!$AC$7:$AC$506&lt;&gt;"0",ROW($AQ$6:$AQ$505)-ROW(INDEX($AQ$6:$AQ$505,1,1))+1),AQ504),1),INDEX(Calculations!$AD$7:$AD$506,SMALL(IF(Calculations!$AD$7:$AD$506&lt;&gt;0,ROW($AQ$6:$AQ$505)-ROW(INDEX($AQ$6:$AQ$505,1,1))+1),AQ504),1)),"")</f>
        <v/>
      </c>
      <c r="AS504" s="164" t="str">
        <f t="array" ref="AS504" xml:space="preserve"> IFERROR(IF(OR(DATERANGE="All Data",DATERANGE=""),INDEX(AdressBook!$B$6:$B$505,SMALL(IF(Calculations!$AC$7:$AC$506&lt;&gt;"0",ROW($AQ$6:$AQ$505)-ROW(INDEX($AQ$6:$AQ$505,1,1))+1),AQ504),1),INDEX(AdressBook!$B$6:$B$505,SMALL(IF(Calculations!$AD$7:$AD$506&lt;&gt;0,ROW($AQ$6:$AQ$505)-ROW(INDEX($AQ$6:$AQ$505,1,1))+1),AQ504),1)),"")</f>
        <v/>
      </c>
      <c r="AT504" s="227" t="str">
        <f t="shared" si="83"/>
        <v/>
      </c>
      <c r="AV504" s="199"/>
      <c r="AW504" s="199"/>
    </row>
    <row r="505" spans="2:49" hidden="1" x14ac:dyDescent="0.25">
      <c r="B505" s="390" t="str">
        <f>IFERROR(IF(LEN(INDEX(PlansAndNotes!$B$6:$B$2005,ROW(A505)-ROW($B$3)))=0,"",INDEX(PlansAndNotes!$B$6:$B$2005,ROW(A505)-ROW($B$3))),"")</f>
        <v/>
      </c>
      <c r="C505" s="361" t="str">
        <f t="shared" si="75"/>
        <v/>
      </c>
      <c r="D505" s="361" t="str">
        <f>IFERROR(IF(LEN(C505)&gt;0,IF(LEN(INDEX(TasksList!$C$6:$C$1005,MATCH(C505,TasksList!$B$6:$B$1005,0),1))=0,"",INDEX(TasksList!$C$6:$C$1005,MATCH(C505,TasksList!$B$6:$B$1005,0),1)),""),"")</f>
        <v/>
      </c>
      <c r="E505" s="361" t="str">
        <f>IFERROR(IF(LEN(C505)&gt;0,IF(LEN(INDEX(TasksList!$F$6:$F$1005,MATCH(C505,TasksList!$B$6:$B$1005,0),1))=0,"not set!",INDEX(TasksList!$F$6:$F$1005,MATCH(C505,TasksList!$B$6:$B$1005,0),1)),""),"")</f>
        <v/>
      </c>
      <c r="F505" s="360" t="str">
        <f>IFERROR(IF(LEN(D505)&gt;0,IF(LEN(INDEX(AdressBook!$D$6:$D$25,MATCH(D505,AdressBook!$B$6:$B$25,0),1))=0,"",INDEX(AdressBook!$D$6:$D$25,MATCH(D505,AdressBook!$B$6:$B$25,0),1)),""),"")</f>
        <v/>
      </c>
      <c r="G505" s="361" t="str">
        <f>IFERROR(IF(LEN(INDEX(PlansAndNotes!$F$6:$F$2005,ROW(B505)-ROW($C$3)))=0,"",INDEX(PlansAndNotes!$F$6:$F$2005,ROW(B505)-ROW($C$3))),"")</f>
        <v/>
      </c>
      <c r="H505" s="361" t="str">
        <f>IFERROR(IF(LEN(C505)&gt;0,IF(LEN(INDEX(TasksList!$G$6:$G$1005,MATCH(C505,TasksList!$B$6:$B$1005,0),1))=0,"",INDEX(TasksList!$G$6:$G$1005,MATCH(C505,TasksList!$B$6:$B$1005,0),1)),""),"")</f>
        <v/>
      </c>
      <c r="I505" s="381"/>
      <c r="J505" s="402" t="str">
        <f>IF(LEN(INDEX(TasksList!$B$6:$B$1005,ROW(J502),1))=0,"",INDEX(TasksList!$B$6:$B$1005,ROW(J502),1)&amp;" - "&amp;INDEX(TasksList!$D$6:$D$1005,ROW(J502),1))</f>
        <v/>
      </c>
      <c r="K505" s="402"/>
      <c r="L505" s="399" t="str">
        <f t="array" ref="L505">IFERROR(INDEX($J$4:$J$1003,SMALL($K$4:$K$1003,ROW(L505)-3),1),"")</f>
        <v/>
      </c>
      <c r="M505" s="206"/>
      <c r="N505" s="362" t="str">
        <f>IFERROR(IF(LEN(INDEX(PlansAndNotes!$D$6:$D$4005,ROW(B505)-ROW($C$3)))=0,"",INDEX(PlansAndNotes!$D$6:$D$4005,ROW(B505)-ROW($C$3))),"")</f>
        <v/>
      </c>
      <c r="O505" s="165" t="str">
        <f t="shared" si="76"/>
        <v/>
      </c>
      <c r="P505" s="363" t="str">
        <f>IFERROR(IF(LEN(INDEX(PlansAndNotes!$E$6:$E$4005,ROW(B505)-ROW($C$3)))=0,"",INDEX(PlansAndNotes!$E$6:$E$4005,ROW(B505)-ROW($C$3))),"")</f>
        <v/>
      </c>
      <c r="Q505" s="363" t="str">
        <f>IFERROR(IF(LEN(INDEX(PlansAndNotes!$G$6:$G$4005,ROW(B505)-ROW($C$3)))=0,"",INDEX(PlansAndNotes!$G$6:$G$4005,ROW(B505)-ROW($C$3))),"")</f>
        <v/>
      </c>
      <c r="R505" s="361" t="str">
        <f>IFERROR(IF(LEN(D505)&gt;0,IF(LEN(INDEX(AdressBook!$C$6:$C$25,MATCH(D505,AdressBook!$B$6:$B$25,0),1))=0,"",INDEX(AdressBook!$C$6:$C$25,MATCH(D505,AdressBook!$B$6:$B$25,0),1)),""),"")</f>
        <v/>
      </c>
      <c r="S505" s="165">
        <f>IF(LEN(C505)&gt;0,IFERROR(IF(MATCH(C505,C506:$C$4004,0)&gt;0,-1,ROW(S505)-ROW($S$3)),ROW(S505)-ROW($S$3)),-1)</f>
        <v>-1</v>
      </c>
      <c r="T505" s="165">
        <f t="shared" si="77"/>
        <v>0</v>
      </c>
      <c r="U505" s="165" t="str">
        <f t="shared" si="78"/>
        <v/>
      </c>
      <c r="V505" s="165" t="str">
        <f>IFERROR(IF(OR(C505="",S505&lt;0),"",IF(SUBTOTAL(3,C505:C505)=0,-1,SUBTOTAL(3,$C$4:C505))),"")</f>
        <v/>
      </c>
      <c r="W505" s="156" t="str">
        <f t="array" ref="W505">IF(LEN(C505)&gt;0,IFERROR(IF(MATCH(C505,$C$3:$C504,0)&gt;0,N505-INDEX($N$3:N504,SUMPRODUCT(MAX(ROW($C$3:$C504)*(C505=$C$3:$C504)))-2,1),""),""),"")</f>
        <v/>
      </c>
      <c r="X505" s="156">
        <f t="shared" ca="1" si="79"/>
        <v>1</v>
      </c>
      <c r="Y505" s="156">
        <f t="shared" ca="1" si="80"/>
        <v>1</v>
      </c>
      <c r="AB505" s="406"/>
      <c r="AC505" s="380"/>
      <c r="AD505" s="380">
        <f t="shared" si="81"/>
        <v>0</v>
      </c>
      <c r="AQ505" s="165" t="str">
        <f t="shared" si="82"/>
        <v/>
      </c>
      <c r="AR505" s="167" t="str">
        <f t="array" ref="AR505" xml:space="preserve"> IFERROR( IF(OR(DATERANGE="All Data",DATERANGE=""), INDEX(Calculations!$AC$7:$AC$506,SMALL(IF(Calculations!$AC$7:$AC$506&lt;&gt;"0",ROW($AQ$6:$AQ$505)-ROW(INDEX($AQ$6:$AQ$505,1,1))+1),AQ505),1),INDEX(Calculations!$AD$7:$AD$506,SMALL(IF(Calculations!$AD$7:$AD$506&lt;&gt;0,ROW($AQ$6:$AQ$505)-ROW(INDEX($AQ$6:$AQ$505,1,1))+1),AQ505),1)),"")</f>
        <v/>
      </c>
      <c r="AS505" s="164" t="str">
        <f t="array" ref="AS505" xml:space="preserve"> IFERROR(IF(OR(DATERANGE="All Data",DATERANGE=""),INDEX(AdressBook!$B$6:$B$505,SMALL(IF(Calculations!$AC$7:$AC$506&lt;&gt;"0",ROW($AQ$6:$AQ$505)-ROW(INDEX($AQ$6:$AQ$505,1,1))+1),AQ505),1),INDEX(AdressBook!$B$6:$B$505,SMALL(IF(Calculations!$AD$7:$AD$506&lt;&gt;0,ROW($AQ$6:$AQ$505)-ROW(INDEX($AQ$6:$AQ$505,1,1))+1),AQ505),1)),"")</f>
        <v/>
      </c>
      <c r="AT505" s="227" t="str">
        <f t="shared" si="83"/>
        <v/>
      </c>
      <c r="AV505" s="199"/>
      <c r="AW505" s="199"/>
    </row>
    <row r="506" spans="2:49" hidden="1" x14ac:dyDescent="0.25">
      <c r="B506" s="390" t="str">
        <f>IFERROR(IF(LEN(INDEX(PlansAndNotes!$B$6:$B$2005,ROW(A506)-ROW($B$3)))=0,"",INDEX(PlansAndNotes!$B$6:$B$2005,ROW(A506)-ROW($B$3))),"")</f>
        <v/>
      </c>
      <c r="C506" s="361" t="str">
        <f t="shared" si="75"/>
        <v/>
      </c>
      <c r="D506" s="361" t="str">
        <f>IFERROR(IF(LEN(C506)&gt;0,IF(LEN(INDEX(TasksList!$C$6:$C$1005,MATCH(C506,TasksList!$B$6:$B$1005,0),1))=0,"",INDEX(TasksList!$C$6:$C$1005,MATCH(C506,TasksList!$B$6:$B$1005,0),1)),""),"")</f>
        <v/>
      </c>
      <c r="E506" s="361" t="str">
        <f>IFERROR(IF(LEN(C506)&gt;0,IF(LEN(INDEX(TasksList!$F$6:$F$1005,MATCH(C506,TasksList!$B$6:$B$1005,0),1))=0,"not set!",INDEX(TasksList!$F$6:$F$1005,MATCH(C506,TasksList!$B$6:$B$1005,0),1)),""),"")</f>
        <v/>
      </c>
      <c r="F506" s="360" t="str">
        <f>IFERROR(IF(LEN(D506)&gt;0,IF(LEN(INDEX(AdressBook!$D$6:$D$25,MATCH(D506,AdressBook!$B$6:$B$25,0),1))=0,"",INDEX(AdressBook!$D$6:$D$25,MATCH(D506,AdressBook!$B$6:$B$25,0),1)),""),"")</f>
        <v/>
      </c>
      <c r="G506" s="361" t="str">
        <f>IFERROR(IF(LEN(INDEX(PlansAndNotes!$F$6:$F$2005,ROW(B506)-ROW($C$3)))=0,"",INDEX(PlansAndNotes!$F$6:$F$2005,ROW(B506)-ROW($C$3))),"")</f>
        <v/>
      </c>
      <c r="H506" s="361" t="str">
        <f>IFERROR(IF(LEN(C506)&gt;0,IF(LEN(INDEX(TasksList!$G$6:$G$1005,MATCH(C506,TasksList!$B$6:$B$1005,0),1))=0,"",INDEX(TasksList!$G$6:$G$1005,MATCH(C506,TasksList!$B$6:$B$1005,0),1)),""),"")</f>
        <v/>
      </c>
      <c r="I506" s="381"/>
      <c r="J506" s="402" t="str">
        <f>IF(LEN(INDEX(TasksList!$B$6:$B$1005,ROW(J503),1))=0,"",INDEX(TasksList!$B$6:$B$1005,ROW(J503),1)&amp;" - "&amp;INDEX(TasksList!$D$6:$D$1005,ROW(J503),1))</f>
        <v/>
      </c>
      <c r="K506" s="402"/>
      <c r="L506" s="399" t="str">
        <f t="array" ref="L506">IFERROR(INDEX($J$4:$J$1003,SMALL($K$4:$K$1003,ROW(L506)-3),1),"")</f>
        <v/>
      </c>
      <c r="M506" s="206"/>
      <c r="N506" s="362" t="str">
        <f>IFERROR(IF(LEN(INDEX(PlansAndNotes!$D$6:$D$4005,ROW(B506)-ROW($C$3)))=0,"",INDEX(PlansAndNotes!$D$6:$D$4005,ROW(B506)-ROW($C$3))),"")</f>
        <v/>
      </c>
      <c r="O506" s="165" t="str">
        <f t="shared" si="76"/>
        <v/>
      </c>
      <c r="P506" s="363" t="str">
        <f>IFERROR(IF(LEN(INDEX(PlansAndNotes!$E$6:$E$4005,ROW(B506)-ROW($C$3)))=0,"",INDEX(PlansAndNotes!$E$6:$E$4005,ROW(B506)-ROW($C$3))),"")</f>
        <v/>
      </c>
      <c r="Q506" s="363" t="str">
        <f>IFERROR(IF(LEN(INDEX(PlansAndNotes!$G$6:$G$4005,ROW(B506)-ROW($C$3)))=0,"",INDEX(PlansAndNotes!$G$6:$G$4005,ROW(B506)-ROW($C$3))),"")</f>
        <v/>
      </c>
      <c r="R506" s="361" t="str">
        <f>IFERROR(IF(LEN(D506)&gt;0,IF(LEN(INDEX(AdressBook!$C$6:$C$25,MATCH(D506,AdressBook!$B$6:$B$25,0),1))=0,"",INDEX(AdressBook!$C$6:$C$25,MATCH(D506,AdressBook!$B$6:$B$25,0),1)),""),"")</f>
        <v/>
      </c>
      <c r="S506" s="165">
        <f>IF(LEN(C506)&gt;0,IFERROR(IF(MATCH(C506,C507:$C$4004,0)&gt;0,-1,ROW(S506)-ROW($S$3)),ROW(S506)-ROW($S$3)),-1)</f>
        <v>-1</v>
      </c>
      <c r="T506" s="165">
        <f t="shared" si="77"/>
        <v>0</v>
      </c>
      <c r="U506" s="165" t="str">
        <f t="shared" si="78"/>
        <v/>
      </c>
      <c r="V506" s="165" t="str">
        <f>IFERROR(IF(OR(C506="",S506&lt;0),"",IF(SUBTOTAL(3,C506:C506)=0,-1,SUBTOTAL(3,$C$4:C506))),"")</f>
        <v/>
      </c>
      <c r="W506" s="156" t="str">
        <f t="array" ref="W506">IF(LEN(C506)&gt;0,IFERROR(IF(MATCH(C506,$C$3:$C505,0)&gt;0,N506-INDEX($N$3:N505,SUMPRODUCT(MAX(ROW($C$3:$C505)*(C506=$C$3:$C505)))-2,1),""),""),"")</f>
        <v/>
      </c>
      <c r="X506" s="156">
        <f t="shared" ca="1" si="79"/>
        <v>1</v>
      </c>
      <c r="Y506" s="156">
        <f t="shared" ca="1" si="80"/>
        <v>1</v>
      </c>
      <c r="AB506" s="406"/>
      <c r="AC506" s="380"/>
      <c r="AD506" s="380">
        <f t="shared" si="81"/>
        <v>0</v>
      </c>
    </row>
    <row r="507" spans="2:49" hidden="1" x14ac:dyDescent="0.25">
      <c r="B507" s="390" t="str">
        <f>IFERROR(IF(LEN(INDEX(PlansAndNotes!$B$6:$B$2005,ROW(A507)-ROW($B$3)))=0,"",INDEX(PlansAndNotes!$B$6:$B$2005,ROW(A507)-ROW($B$3))),"")</f>
        <v/>
      </c>
      <c r="C507" s="361" t="str">
        <f t="shared" si="75"/>
        <v/>
      </c>
      <c r="D507" s="361" t="str">
        <f>IFERROR(IF(LEN(C507)&gt;0,IF(LEN(INDEX(TasksList!$C$6:$C$1005,MATCH(C507,TasksList!$B$6:$B$1005,0),1))=0,"",INDEX(TasksList!$C$6:$C$1005,MATCH(C507,TasksList!$B$6:$B$1005,0),1)),""),"")</f>
        <v/>
      </c>
      <c r="E507" s="361" t="str">
        <f>IFERROR(IF(LEN(C507)&gt;0,IF(LEN(INDEX(TasksList!$F$6:$F$1005,MATCH(C507,TasksList!$B$6:$B$1005,0),1))=0,"not set!",INDEX(TasksList!$F$6:$F$1005,MATCH(C507,TasksList!$B$6:$B$1005,0),1)),""),"")</f>
        <v/>
      </c>
      <c r="F507" s="360" t="str">
        <f>IFERROR(IF(LEN(D507)&gt;0,IF(LEN(INDEX(AdressBook!$D$6:$D$25,MATCH(D507,AdressBook!$B$6:$B$25,0),1))=0,"",INDEX(AdressBook!$D$6:$D$25,MATCH(D507,AdressBook!$B$6:$B$25,0),1)),""),"")</f>
        <v/>
      </c>
      <c r="G507" s="361" t="str">
        <f>IFERROR(IF(LEN(INDEX(PlansAndNotes!$F$6:$F$2005,ROW(B507)-ROW($C$3)))=0,"",INDEX(PlansAndNotes!$F$6:$F$2005,ROW(B507)-ROW($C$3))),"")</f>
        <v/>
      </c>
      <c r="H507" s="361" t="str">
        <f>IFERROR(IF(LEN(C507)&gt;0,IF(LEN(INDEX(TasksList!$G$6:$G$1005,MATCH(C507,TasksList!$B$6:$B$1005,0),1))=0,"",INDEX(TasksList!$G$6:$G$1005,MATCH(C507,TasksList!$B$6:$B$1005,0),1)),""),"")</f>
        <v/>
      </c>
      <c r="I507" s="381"/>
      <c r="J507" s="402" t="str">
        <f>IF(LEN(INDEX(TasksList!$B$6:$B$1005,ROW(J504),1))=0,"",INDEX(TasksList!$B$6:$B$1005,ROW(J504),1)&amp;" - "&amp;INDEX(TasksList!$D$6:$D$1005,ROW(J504),1))</f>
        <v/>
      </c>
      <c r="K507" s="402"/>
      <c r="L507" s="399" t="str">
        <f t="array" ref="L507">IFERROR(INDEX($J$4:$J$1003,SMALL($K$4:$K$1003,ROW(L507)-3),1),"")</f>
        <v/>
      </c>
      <c r="M507" s="206"/>
      <c r="N507" s="362" t="str">
        <f>IFERROR(IF(LEN(INDEX(PlansAndNotes!$D$6:$D$4005,ROW(B507)-ROW($C$3)))=0,"",INDEX(PlansAndNotes!$D$6:$D$4005,ROW(B507)-ROW($C$3))),"")</f>
        <v/>
      </c>
      <c r="O507" s="165" t="str">
        <f t="shared" si="76"/>
        <v/>
      </c>
      <c r="P507" s="363" t="str">
        <f>IFERROR(IF(LEN(INDEX(PlansAndNotes!$E$6:$E$4005,ROW(B507)-ROW($C$3)))=0,"",INDEX(PlansAndNotes!$E$6:$E$4005,ROW(B507)-ROW($C$3))),"")</f>
        <v/>
      </c>
      <c r="Q507" s="363" t="str">
        <f>IFERROR(IF(LEN(INDEX(PlansAndNotes!$G$6:$G$4005,ROW(B507)-ROW($C$3)))=0,"",INDEX(PlansAndNotes!$G$6:$G$4005,ROW(B507)-ROW($C$3))),"")</f>
        <v/>
      </c>
      <c r="R507" s="361" t="str">
        <f>IFERROR(IF(LEN(D507)&gt;0,IF(LEN(INDEX(AdressBook!$C$6:$C$25,MATCH(D507,AdressBook!$B$6:$B$25,0),1))=0,"",INDEX(AdressBook!$C$6:$C$25,MATCH(D507,AdressBook!$B$6:$B$25,0),1)),""),"")</f>
        <v/>
      </c>
      <c r="S507" s="165">
        <f>IF(LEN(C507)&gt;0,IFERROR(IF(MATCH(C507,C508:$C$4004,0)&gt;0,-1,ROW(S507)-ROW($S$3)),ROW(S507)-ROW($S$3)),-1)</f>
        <v>-1</v>
      </c>
      <c r="T507" s="165">
        <f t="shared" si="77"/>
        <v>0</v>
      </c>
      <c r="U507" s="165" t="str">
        <f t="shared" si="78"/>
        <v/>
      </c>
      <c r="V507" s="165" t="str">
        <f>IFERROR(IF(OR(C507="",S507&lt;0),"",IF(SUBTOTAL(3,C507:C507)=0,-1,SUBTOTAL(3,$C$4:C507))),"")</f>
        <v/>
      </c>
      <c r="W507" s="156" t="str">
        <f t="array" ref="W507">IF(LEN(C507)&gt;0,IFERROR(IF(MATCH(C507,$C$3:$C506,0)&gt;0,N507-INDEX($N$3:N506,SUMPRODUCT(MAX(ROW($C$3:$C506)*(C507=$C$3:$C506)))-2,1),""),""),"")</f>
        <v/>
      </c>
      <c r="X507" s="156">
        <f t="shared" ca="1" si="79"/>
        <v>1</v>
      </c>
      <c r="Y507" s="156">
        <f t="shared" ca="1" si="80"/>
        <v>1</v>
      </c>
    </row>
    <row r="508" spans="2:49" hidden="1" x14ac:dyDescent="0.25">
      <c r="B508" s="390" t="str">
        <f>IFERROR(IF(LEN(INDEX(PlansAndNotes!$B$6:$B$2005,ROW(A508)-ROW($B$3)))=0,"",INDEX(PlansAndNotes!$B$6:$B$2005,ROW(A508)-ROW($B$3))),"")</f>
        <v/>
      </c>
      <c r="C508" s="361" t="str">
        <f t="shared" si="75"/>
        <v/>
      </c>
      <c r="D508" s="361" t="str">
        <f>IFERROR(IF(LEN(C508)&gt;0,IF(LEN(INDEX(TasksList!$C$6:$C$1005,MATCH(C508,TasksList!$B$6:$B$1005,0),1))=0,"",INDEX(TasksList!$C$6:$C$1005,MATCH(C508,TasksList!$B$6:$B$1005,0),1)),""),"")</f>
        <v/>
      </c>
      <c r="E508" s="361" t="str">
        <f>IFERROR(IF(LEN(C508)&gt;0,IF(LEN(INDEX(TasksList!$F$6:$F$1005,MATCH(C508,TasksList!$B$6:$B$1005,0),1))=0,"not set!",INDEX(TasksList!$F$6:$F$1005,MATCH(C508,TasksList!$B$6:$B$1005,0),1)),""),"")</f>
        <v/>
      </c>
      <c r="F508" s="360" t="str">
        <f>IFERROR(IF(LEN(D508)&gt;0,IF(LEN(INDEX(AdressBook!$D$6:$D$25,MATCH(D508,AdressBook!$B$6:$B$25,0),1))=0,"",INDEX(AdressBook!$D$6:$D$25,MATCH(D508,AdressBook!$B$6:$B$25,0),1)),""),"")</f>
        <v/>
      </c>
      <c r="G508" s="361" t="str">
        <f>IFERROR(IF(LEN(INDEX(PlansAndNotes!$F$6:$F$2005,ROW(B508)-ROW($C$3)))=0,"",INDEX(PlansAndNotes!$F$6:$F$2005,ROW(B508)-ROW($C$3))),"")</f>
        <v/>
      </c>
      <c r="H508" s="361" t="str">
        <f>IFERROR(IF(LEN(C508)&gt;0,IF(LEN(INDEX(TasksList!$G$6:$G$1005,MATCH(C508,TasksList!$B$6:$B$1005,0),1))=0,"",INDEX(TasksList!$G$6:$G$1005,MATCH(C508,TasksList!$B$6:$B$1005,0),1)),""),"")</f>
        <v/>
      </c>
      <c r="I508" s="381"/>
      <c r="J508" s="402" t="str">
        <f>IF(LEN(INDEX(TasksList!$B$6:$B$1005,ROW(J505),1))=0,"",INDEX(TasksList!$B$6:$B$1005,ROW(J505),1)&amp;" - "&amp;INDEX(TasksList!$D$6:$D$1005,ROW(J505),1))</f>
        <v/>
      </c>
      <c r="K508" s="402"/>
      <c r="L508" s="399" t="str">
        <f t="array" ref="L508">IFERROR(INDEX($J$4:$J$1003,SMALL($K$4:$K$1003,ROW(L508)-3),1),"")</f>
        <v/>
      </c>
      <c r="M508" s="206"/>
      <c r="N508" s="362" t="str">
        <f>IFERROR(IF(LEN(INDEX(PlansAndNotes!$D$6:$D$4005,ROW(B508)-ROW($C$3)))=0,"",INDEX(PlansAndNotes!$D$6:$D$4005,ROW(B508)-ROW($C$3))),"")</f>
        <v/>
      </c>
      <c r="O508" s="165" t="str">
        <f t="shared" si="76"/>
        <v/>
      </c>
      <c r="P508" s="363" t="str">
        <f>IFERROR(IF(LEN(INDEX(PlansAndNotes!$E$6:$E$4005,ROW(B508)-ROW($C$3)))=0,"",INDEX(PlansAndNotes!$E$6:$E$4005,ROW(B508)-ROW($C$3))),"")</f>
        <v/>
      </c>
      <c r="Q508" s="363" t="str">
        <f>IFERROR(IF(LEN(INDEX(PlansAndNotes!$G$6:$G$4005,ROW(B508)-ROW($C$3)))=0,"",INDEX(PlansAndNotes!$G$6:$G$4005,ROW(B508)-ROW($C$3))),"")</f>
        <v/>
      </c>
      <c r="R508" s="361" t="str">
        <f>IFERROR(IF(LEN(D508)&gt;0,IF(LEN(INDEX(AdressBook!$C$6:$C$25,MATCH(D508,AdressBook!$B$6:$B$25,0),1))=0,"",INDEX(AdressBook!$C$6:$C$25,MATCH(D508,AdressBook!$B$6:$B$25,0),1)),""),"")</f>
        <v/>
      </c>
      <c r="S508" s="165">
        <f>IF(LEN(C508)&gt;0,IFERROR(IF(MATCH(C508,C509:$C$4004,0)&gt;0,-1,ROW(S508)-ROW($S$3)),ROW(S508)-ROW($S$3)),-1)</f>
        <v>-1</v>
      </c>
      <c r="T508" s="165">
        <f t="shared" si="77"/>
        <v>0</v>
      </c>
      <c r="U508" s="165" t="str">
        <f t="shared" si="78"/>
        <v/>
      </c>
      <c r="V508" s="165" t="str">
        <f>IFERROR(IF(OR(C508="",S508&lt;0),"",IF(SUBTOTAL(3,C508:C508)=0,-1,SUBTOTAL(3,$C$4:C508))),"")</f>
        <v/>
      </c>
      <c r="W508" s="156" t="str">
        <f t="array" ref="W508">IF(LEN(C508)&gt;0,IFERROR(IF(MATCH(C508,$C$3:$C507,0)&gt;0,N508-INDEX($N$3:N507,SUMPRODUCT(MAX(ROW($C$3:$C507)*(C508=$C$3:$C507)))-2,1),""),""),"")</f>
        <v/>
      </c>
      <c r="X508" s="156">
        <f t="shared" ca="1" si="79"/>
        <v>1</v>
      </c>
      <c r="Y508" s="156">
        <f t="shared" ca="1" si="80"/>
        <v>1</v>
      </c>
    </row>
    <row r="509" spans="2:49" hidden="1" x14ac:dyDescent="0.25">
      <c r="B509" s="390" t="str">
        <f>IFERROR(IF(LEN(INDEX(PlansAndNotes!$B$6:$B$2005,ROW(A509)-ROW($B$3)))=0,"",INDEX(PlansAndNotes!$B$6:$B$2005,ROW(A509)-ROW($B$3))),"")</f>
        <v/>
      </c>
      <c r="C509" s="361" t="str">
        <f t="shared" si="75"/>
        <v/>
      </c>
      <c r="D509" s="361" t="str">
        <f>IFERROR(IF(LEN(C509)&gt;0,IF(LEN(INDEX(TasksList!$C$6:$C$1005,MATCH(C509,TasksList!$B$6:$B$1005,0),1))=0,"",INDEX(TasksList!$C$6:$C$1005,MATCH(C509,TasksList!$B$6:$B$1005,0),1)),""),"")</f>
        <v/>
      </c>
      <c r="E509" s="361" t="str">
        <f>IFERROR(IF(LEN(C509)&gt;0,IF(LEN(INDEX(TasksList!$F$6:$F$1005,MATCH(C509,TasksList!$B$6:$B$1005,0),1))=0,"not set!",INDEX(TasksList!$F$6:$F$1005,MATCH(C509,TasksList!$B$6:$B$1005,0),1)),""),"")</f>
        <v/>
      </c>
      <c r="F509" s="360" t="str">
        <f>IFERROR(IF(LEN(D509)&gt;0,IF(LEN(INDEX(AdressBook!$D$6:$D$25,MATCH(D509,AdressBook!$B$6:$B$25,0),1))=0,"",INDEX(AdressBook!$D$6:$D$25,MATCH(D509,AdressBook!$B$6:$B$25,0),1)),""),"")</f>
        <v/>
      </c>
      <c r="G509" s="361" t="str">
        <f>IFERROR(IF(LEN(INDEX(PlansAndNotes!$F$6:$F$2005,ROW(B509)-ROW($C$3)))=0,"",INDEX(PlansAndNotes!$F$6:$F$2005,ROW(B509)-ROW($C$3))),"")</f>
        <v/>
      </c>
      <c r="H509" s="361" t="str">
        <f>IFERROR(IF(LEN(C509)&gt;0,IF(LEN(INDEX(TasksList!$G$6:$G$1005,MATCH(C509,TasksList!$B$6:$B$1005,0),1))=0,"",INDEX(TasksList!$G$6:$G$1005,MATCH(C509,TasksList!$B$6:$B$1005,0),1)),""),"")</f>
        <v/>
      </c>
      <c r="I509" s="381"/>
      <c r="J509" s="402" t="str">
        <f>IF(LEN(INDEX(TasksList!$B$6:$B$1005,ROW(J506),1))=0,"",INDEX(TasksList!$B$6:$B$1005,ROW(J506),1)&amp;" - "&amp;INDEX(TasksList!$D$6:$D$1005,ROW(J506),1))</f>
        <v/>
      </c>
      <c r="K509" s="402"/>
      <c r="L509" s="399" t="str">
        <f t="array" ref="L509">IFERROR(INDEX($J$4:$J$1003,SMALL($K$4:$K$1003,ROW(L509)-3),1),"")</f>
        <v/>
      </c>
      <c r="M509" s="206"/>
      <c r="N509" s="362" t="str">
        <f>IFERROR(IF(LEN(INDEX(PlansAndNotes!$D$6:$D$4005,ROW(B509)-ROW($C$3)))=0,"",INDEX(PlansAndNotes!$D$6:$D$4005,ROW(B509)-ROW($C$3))),"")</f>
        <v/>
      </c>
      <c r="O509" s="165" t="str">
        <f t="shared" si="76"/>
        <v/>
      </c>
      <c r="P509" s="363" t="str">
        <f>IFERROR(IF(LEN(INDEX(PlansAndNotes!$E$6:$E$4005,ROW(B509)-ROW($C$3)))=0,"",INDEX(PlansAndNotes!$E$6:$E$4005,ROW(B509)-ROW($C$3))),"")</f>
        <v/>
      </c>
      <c r="Q509" s="363" t="str">
        <f>IFERROR(IF(LEN(INDEX(PlansAndNotes!$G$6:$G$4005,ROW(B509)-ROW($C$3)))=0,"",INDEX(PlansAndNotes!$G$6:$G$4005,ROW(B509)-ROW($C$3))),"")</f>
        <v/>
      </c>
      <c r="R509" s="361" t="str">
        <f>IFERROR(IF(LEN(D509)&gt;0,IF(LEN(INDEX(AdressBook!$C$6:$C$25,MATCH(D509,AdressBook!$B$6:$B$25,0),1))=0,"",INDEX(AdressBook!$C$6:$C$25,MATCH(D509,AdressBook!$B$6:$B$25,0),1)),""),"")</f>
        <v/>
      </c>
      <c r="S509" s="165">
        <f>IF(LEN(C509)&gt;0,IFERROR(IF(MATCH(C509,C510:$C$4004,0)&gt;0,-1,ROW(S509)-ROW($S$3)),ROW(S509)-ROW($S$3)),-1)</f>
        <v>-1</v>
      </c>
      <c r="T509" s="165">
        <f t="shared" si="77"/>
        <v>0</v>
      </c>
      <c r="U509" s="165" t="str">
        <f t="shared" si="78"/>
        <v/>
      </c>
      <c r="V509" s="165" t="str">
        <f>IFERROR(IF(OR(C509="",S509&lt;0),"",IF(SUBTOTAL(3,C509:C509)=0,-1,SUBTOTAL(3,$C$4:C509))),"")</f>
        <v/>
      </c>
      <c r="W509" s="156" t="str">
        <f t="array" ref="W509">IF(LEN(C509)&gt;0,IFERROR(IF(MATCH(C509,$C$3:$C508,0)&gt;0,N509-INDEX($N$3:N508,SUMPRODUCT(MAX(ROW($C$3:$C508)*(C509=$C$3:$C508)))-2,1),""),""),"")</f>
        <v/>
      </c>
      <c r="X509" s="156">
        <f t="shared" ca="1" si="79"/>
        <v>1</v>
      </c>
      <c r="Y509" s="156">
        <f t="shared" ca="1" si="80"/>
        <v>1</v>
      </c>
    </row>
    <row r="510" spans="2:49" hidden="1" x14ac:dyDescent="0.25">
      <c r="B510" s="390" t="str">
        <f>IFERROR(IF(LEN(INDEX(PlansAndNotes!$B$6:$B$2005,ROW(A510)-ROW($B$3)))=0,"",INDEX(PlansAndNotes!$B$6:$B$2005,ROW(A510)-ROW($B$3))),"")</f>
        <v/>
      </c>
      <c r="C510" s="361" t="str">
        <f t="shared" si="75"/>
        <v/>
      </c>
      <c r="D510" s="361" t="str">
        <f>IFERROR(IF(LEN(C510)&gt;0,IF(LEN(INDEX(TasksList!$C$6:$C$1005,MATCH(C510,TasksList!$B$6:$B$1005,0),1))=0,"",INDEX(TasksList!$C$6:$C$1005,MATCH(C510,TasksList!$B$6:$B$1005,0),1)),""),"")</f>
        <v/>
      </c>
      <c r="E510" s="361" t="str">
        <f>IFERROR(IF(LEN(C510)&gt;0,IF(LEN(INDEX(TasksList!$F$6:$F$1005,MATCH(C510,TasksList!$B$6:$B$1005,0),1))=0,"not set!",INDEX(TasksList!$F$6:$F$1005,MATCH(C510,TasksList!$B$6:$B$1005,0),1)),""),"")</f>
        <v/>
      </c>
      <c r="F510" s="360" t="str">
        <f>IFERROR(IF(LEN(D510)&gt;0,IF(LEN(INDEX(AdressBook!$D$6:$D$25,MATCH(D510,AdressBook!$B$6:$B$25,0),1))=0,"",INDEX(AdressBook!$D$6:$D$25,MATCH(D510,AdressBook!$B$6:$B$25,0),1)),""),"")</f>
        <v/>
      </c>
      <c r="G510" s="361" t="str">
        <f>IFERROR(IF(LEN(INDEX(PlansAndNotes!$F$6:$F$2005,ROW(B510)-ROW($C$3)))=0,"",INDEX(PlansAndNotes!$F$6:$F$2005,ROW(B510)-ROW($C$3))),"")</f>
        <v/>
      </c>
      <c r="H510" s="361" t="str">
        <f>IFERROR(IF(LEN(C510)&gt;0,IF(LEN(INDEX(TasksList!$G$6:$G$1005,MATCH(C510,TasksList!$B$6:$B$1005,0),1))=0,"",INDEX(TasksList!$G$6:$G$1005,MATCH(C510,TasksList!$B$6:$B$1005,0),1)),""),"")</f>
        <v/>
      </c>
      <c r="I510" s="381"/>
      <c r="J510" s="402"/>
      <c r="K510" s="402"/>
      <c r="L510" s="399" t="str">
        <f t="array" ref="L510">IFERROR(INDEX($J$4:$J$1003,SMALL($K$4:$K$1003,ROW(L510)-3),1),"")</f>
        <v/>
      </c>
      <c r="M510" s="206"/>
      <c r="N510" s="362" t="str">
        <f>IFERROR(IF(LEN(INDEX(PlansAndNotes!$D$6:$D$4005,ROW(B510)-ROW($C$3)))=0,"",INDEX(PlansAndNotes!$D$6:$D$4005,ROW(B510)-ROW($C$3))),"")</f>
        <v/>
      </c>
      <c r="O510" s="165" t="str">
        <f t="shared" si="76"/>
        <v/>
      </c>
      <c r="P510" s="363" t="str">
        <f>IFERROR(IF(LEN(INDEX(PlansAndNotes!$E$6:$E$4005,ROW(B510)-ROW($C$3)))=0,"",INDEX(PlansAndNotes!$E$6:$E$4005,ROW(B510)-ROW($C$3))),"")</f>
        <v/>
      </c>
      <c r="Q510" s="363" t="str">
        <f>IFERROR(IF(LEN(INDEX(PlansAndNotes!$G$6:$G$4005,ROW(B510)-ROW($C$3)))=0,"",INDEX(PlansAndNotes!$G$6:$G$4005,ROW(B510)-ROW($C$3))),"")</f>
        <v/>
      </c>
      <c r="R510" s="361" t="str">
        <f>IFERROR(IF(LEN(D510)&gt;0,IF(LEN(INDEX(AdressBook!$C$6:$C$25,MATCH(D510,AdressBook!$B$6:$B$25,0),1))=0,"",INDEX(AdressBook!$C$6:$C$25,MATCH(D510,AdressBook!$B$6:$B$25,0),1)),""),"")</f>
        <v/>
      </c>
      <c r="S510" s="165">
        <f>IF(LEN(C510)&gt;0,IFERROR(IF(MATCH(C510,C511:$C$4004,0)&gt;0,-1,ROW(S510)-ROW($S$3)),ROW(S510)-ROW($S$3)),-1)</f>
        <v>-1</v>
      </c>
      <c r="T510" s="165">
        <f t="shared" si="77"/>
        <v>0</v>
      </c>
      <c r="U510" s="165" t="str">
        <f t="shared" si="78"/>
        <v/>
      </c>
      <c r="V510" s="165" t="str">
        <f>IFERROR(IF(OR(C510="",S510&lt;0),"",IF(SUBTOTAL(3,C510:C510)=0,-1,SUBTOTAL(3,$C$4:C510))),"")</f>
        <v/>
      </c>
      <c r="W510" s="156" t="str">
        <f t="array" ref="W510">IF(LEN(C510)&gt;0,IFERROR(IF(MATCH(C510,$C$3:$C509,0)&gt;0,N510-INDEX($N$3:N509,SUMPRODUCT(MAX(ROW($C$3:$C509)*(C510=$C$3:$C509)))-2,1),""),""),"")</f>
        <v/>
      </c>
      <c r="X510" s="156">
        <f t="shared" ca="1" si="79"/>
        <v>1</v>
      </c>
      <c r="Y510" s="156">
        <f t="shared" ca="1" si="80"/>
        <v>1</v>
      </c>
    </row>
    <row r="511" spans="2:49" hidden="1" x14ac:dyDescent="0.25">
      <c r="B511" s="390" t="str">
        <f>IFERROR(IF(LEN(INDEX(PlansAndNotes!$B$6:$B$2005,ROW(A511)-ROW($B$3)))=0,"",INDEX(PlansAndNotes!$B$6:$B$2005,ROW(A511)-ROW($B$3))),"")</f>
        <v/>
      </c>
      <c r="C511" s="361" t="str">
        <f t="shared" si="75"/>
        <v/>
      </c>
      <c r="D511" s="361" t="str">
        <f>IFERROR(IF(LEN(C511)&gt;0,IF(LEN(INDEX(TasksList!$C$6:$C$1005,MATCH(C511,TasksList!$B$6:$B$1005,0),1))=0,"",INDEX(TasksList!$C$6:$C$1005,MATCH(C511,TasksList!$B$6:$B$1005,0),1)),""),"")</f>
        <v/>
      </c>
      <c r="E511" s="361" t="str">
        <f>IFERROR(IF(LEN(C511)&gt;0,IF(LEN(INDEX(TasksList!$F$6:$F$1005,MATCH(C511,TasksList!$B$6:$B$1005,0),1))=0,"not set!",INDEX(TasksList!$F$6:$F$1005,MATCH(C511,TasksList!$B$6:$B$1005,0),1)),""),"")</f>
        <v/>
      </c>
      <c r="F511" s="360" t="str">
        <f>IFERROR(IF(LEN(D511)&gt;0,IF(LEN(INDEX(AdressBook!$D$6:$D$25,MATCH(D511,AdressBook!$B$6:$B$25,0),1))=0,"",INDEX(AdressBook!$D$6:$D$25,MATCH(D511,AdressBook!$B$6:$B$25,0),1)),""),"")</f>
        <v/>
      </c>
      <c r="G511" s="361" t="str">
        <f>IFERROR(IF(LEN(INDEX(PlansAndNotes!$F$6:$F$2005,ROW(B511)-ROW($C$3)))=0,"",INDEX(PlansAndNotes!$F$6:$F$2005,ROW(B511)-ROW($C$3))),"")</f>
        <v/>
      </c>
      <c r="H511" s="361" t="str">
        <f>IFERROR(IF(LEN(C511)&gt;0,IF(LEN(INDEX(TasksList!$G$6:$G$1005,MATCH(C511,TasksList!$B$6:$B$1005,0),1))=0,"",INDEX(TasksList!$G$6:$G$1005,MATCH(C511,TasksList!$B$6:$B$1005,0),1)),""),"")</f>
        <v/>
      </c>
      <c r="I511" s="381"/>
      <c r="J511" s="402"/>
      <c r="K511" s="402"/>
      <c r="L511" s="399" t="str">
        <f t="array" ref="L511">IFERROR(INDEX($J$4:$J$1003,SMALL($K$4:$K$1003,ROW(L511)-3),1),"")</f>
        <v/>
      </c>
      <c r="M511" s="206"/>
      <c r="N511" s="362" t="str">
        <f>IFERROR(IF(LEN(INDEX(PlansAndNotes!$D$6:$D$4005,ROW(B511)-ROW($C$3)))=0,"",INDEX(PlansAndNotes!$D$6:$D$4005,ROW(B511)-ROW($C$3))),"")</f>
        <v/>
      </c>
      <c r="O511" s="165" t="str">
        <f t="shared" si="76"/>
        <v/>
      </c>
      <c r="P511" s="363" t="str">
        <f>IFERROR(IF(LEN(INDEX(PlansAndNotes!$E$6:$E$4005,ROW(B511)-ROW($C$3)))=0,"",INDEX(PlansAndNotes!$E$6:$E$4005,ROW(B511)-ROW($C$3))),"")</f>
        <v/>
      </c>
      <c r="Q511" s="363" t="str">
        <f>IFERROR(IF(LEN(INDEX(PlansAndNotes!$G$6:$G$4005,ROW(B511)-ROW($C$3)))=0,"",INDEX(PlansAndNotes!$G$6:$G$4005,ROW(B511)-ROW($C$3))),"")</f>
        <v/>
      </c>
      <c r="R511" s="361" t="str">
        <f>IFERROR(IF(LEN(D511)&gt;0,IF(LEN(INDEX(AdressBook!$C$6:$C$25,MATCH(D511,AdressBook!$B$6:$B$25,0),1))=0,"",INDEX(AdressBook!$C$6:$C$25,MATCH(D511,AdressBook!$B$6:$B$25,0),1)),""),"")</f>
        <v/>
      </c>
      <c r="S511" s="165">
        <f>IF(LEN(C511)&gt;0,IFERROR(IF(MATCH(C511,C512:$C$4004,0)&gt;0,-1,ROW(S511)-ROW($S$3)),ROW(S511)-ROW($S$3)),-1)</f>
        <v>-1</v>
      </c>
      <c r="T511" s="165">
        <f t="shared" si="77"/>
        <v>0</v>
      </c>
      <c r="U511" s="165" t="str">
        <f t="shared" si="78"/>
        <v/>
      </c>
      <c r="V511" s="165" t="str">
        <f>IFERROR(IF(OR(C511="",S511&lt;0),"",IF(SUBTOTAL(3,C511:C511)=0,-1,SUBTOTAL(3,$C$4:C511))),"")</f>
        <v/>
      </c>
      <c r="W511" s="156" t="str">
        <f t="array" ref="W511">IF(LEN(C511)&gt;0,IFERROR(IF(MATCH(C511,$C$3:$C510,0)&gt;0,N511-INDEX($N$3:N510,SUMPRODUCT(MAX(ROW($C$3:$C510)*(C511=$C$3:$C510)))-2,1),""),""),"")</f>
        <v/>
      </c>
      <c r="X511" s="156">
        <f t="shared" ca="1" si="79"/>
        <v>1</v>
      </c>
      <c r="Y511" s="156">
        <f t="shared" ca="1" si="80"/>
        <v>1</v>
      </c>
    </row>
    <row r="512" spans="2:49" hidden="1" x14ac:dyDescent="0.25">
      <c r="B512" s="390" t="str">
        <f>IFERROR(IF(LEN(INDEX(PlansAndNotes!$B$6:$B$2005,ROW(A512)-ROW($B$3)))=0,"",INDEX(PlansAndNotes!$B$6:$B$2005,ROW(A512)-ROW($B$3))),"")</f>
        <v/>
      </c>
      <c r="C512" s="361" t="str">
        <f t="shared" si="75"/>
        <v/>
      </c>
      <c r="D512" s="361" t="str">
        <f>IFERROR(IF(LEN(C512)&gt;0,IF(LEN(INDEX(TasksList!$C$6:$C$1005,MATCH(C512,TasksList!$B$6:$B$1005,0),1))=0,"",INDEX(TasksList!$C$6:$C$1005,MATCH(C512,TasksList!$B$6:$B$1005,0),1)),""),"")</f>
        <v/>
      </c>
      <c r="E512" s="361" t="str">
        <f>IFERROR(IF(LEN(C512)&gt;0,IF(LEN(INDEX(TasksList!$F$6:$F$1005,MATCH(C512,TasksList!$B$6:$B$1005,0),1))=0,"not set!",INDEX(TasksList!$F$6:$F$1005,MATCH(C512,TasksList!$B$6:$B$1005,0),1)),""),"")</f>
        <v/>
      </c>
      <c r="F512" s="360" t="str">
        <f>IFERROR(IF(LEN(D512)&gt;0,IF(LEN(INDEX(AdressBook!$D$6:$D$25,MATCH(D512,AdressBook!$B$6:$B$25,0),1))=0,"",INDEX(AdressBook!$D$6:$D$25,MATCH(D512,AdressBook!$B$6:$B$25,0),1)),""),"")</f>
        <v/>
      </c>
      <c r="G512" s="361" t="str">
        <f>IFERROR(IF(LEN(INDEX(PlansAndNotes!$F$6:$F$2005,ROW(B512)-ROW($C$3)))=0,"",INDEX(PlansAndNotes!$F$6:$F$2005,ROW(B512)-ROW($C$3))),"")</f>
        <v/>
      </c>
      <c r="H512" s="361" t="str">
        <f>IFERROR(IF(LEN(C512)&gt;0,IF(LEN(INDEX(TasksList!$G$6:$G$1005,MATCH(C512,TasksList!$B$6:$B$1005,0),1))=0,"",INDEX(TasksList!$G$6:$G$1005,MATCH(C512,TasksList!$B$6:$B$1005,0),1)),""),"")</f>
        <v/>
      </c>
      <c r="I512" s="381"/>
      <c r="J512" s="402"/>
      <c r="K512" s="402"/>
      <c r="L512" s="399" t="str">
        <f t="array" ref="L512">IFERROR(INDEX($J$4:$J$1003,SMALL($K$4:$K$1003,ROW(L512)-3),1),"")</f>
        <v/>
      </c>
      <c r="M512" s="206"/>
      <c r="N512" s="362" t="str">
        <f>IFERROR(IF(LEN(INDEX(PlansAndNotes!$D$6:$D$4005,ROW(B512)-ROW($C$3)))=0,"",INDEX(PlansAndNotes!$D$6:$D$4005,ROW(B512)-ROW($C$3))),"")</f>
        <v/>
      </c>
      <c r="O512" s="165" t="str">
        <f t="shared" si="76"/>
        <v/>
      </c>
      <c r="P512" s="363" t="str">
        <f>IFERROR(IF(LEN(INDEX(PlansAndNotes!$E$6:$E$4005,ROW(B512)-ROW($C$3)))=0,"",INDEX(PlansAndNotes!$E$6:$E$4005,ROW(B512)-ROW($C$3))),"")</f>
        <v/>
      </c>
      <c r="Q512" s="363" t="str">
        <f>IFERROR(IF(LEN(INDEX(PlansAndNotes!$G$6:$G$4005,ROW(B512)-ROW($C$3)))=0,"",INDEX(PlansAndNotes!$G$6:$G$4005,ROW(B512)-ROW($C$3))),"")</f>
        <v/>
      </c>
      <c r="R512" s="361" t="str">
        <f>IFERROR(IF(LEN(D512)&gt;0,IF(LEN(INDEX(AdressBook!$C$6:$C$25,MATCH(D512,AdressBook!$B$6:$B$25,0),1))=0,"",INDEX(AdressBook!$C$6:$C$25,MATCH(D512,AdressBook!$B$6:$B$25,0),1)),""),"")</f>
        <v/>
      </c>
      <c r="S512" s="165">
        <f>IF(LEN(C512)&gt;0,IFERROR(IF(MATCH(C512,C513:$C$4004,0)&gt;0,-1,ROW(S512)-ROW($S$3)),ROW(S512)-ROW($S$3)),-1)</f>
        <v>-1</v>
      </c>
      <c r="T512" s="165">
        <f t="shared" si="77"/>
        <v>0</v>
      </c>
      <c r="U512" s="165" t="str">
        <f t="shared" si="78"/>
        <v/>
      </c>
      <c r="V512" s="165" t="str">
        <f>IFERROR(IF(OR(C512="",S512&lt;0),"",IF(SUBTOTAL(3,C512:C512)=0,-1,SUBTOTAL(3,$C$4:C512))),"")</f>
        <v/>
      </c>
      <c r="W512" s="156" t="str">
        <f t="array" ref="W512">IF(LEN(C512)&gt;0,IFERROR(IF(MATCH(C512,$C$3:$C511,0)&gt;0,N512-INDEX($N$3:N511,SUMPRODUCT(MAX(ROW($C$3:$C511)*(C512=$C$3:$C511)))-2,1),""),""),"")</f>
        <v/>
      </c>
      <c r="X512" s="156">
        <f t="shared" ca="1" si="79"/>
        <v>1</v>
      </c>
      <c r="Y512" s="156">
        <f t="shared" ca="1" si="80"/>
        <v>1</v>
      </c>
    </row>
    <row r="513" spans="2:25" hidden="1" x14ac:dyDescent="0.25">
      <c r="B513" s="390" t="str">
        <f>IFERROR(IF(LEN(INDEX(PlansAndNotes!$B$6:$B$2005,ROW(A513)-ROW($B$3)))=0,"",INDEX(PlansAndNotes!$B$6:$B$2005,ROW(A513)-ROW($B$3))),"")</f>
        <v/>
      </c>
      <c r="C513" s="361" t="str">
        <f t="shared" si="75"/>
        <v/>
      </c>
      <c r="D513" s="361" t="str">
        <f>IFERROR(IF(LEN(C513)&gt;0,IF(LEN(INDEX(TasksList!$C$6:$C$1005,MATCH(C513,TasksList!$B$6:$B$1005,0),1))=0,"",INDEX(TasksList!$C$6:$C$1005,MATCH(C513,TasksList!$B$6:$B$1005,0),1)),""),"")</f>
        <v/>
      </c>
      <c r="E513" s="361" t="str">
        <f>IFERROR(IF(LEN(C513)&gt;0,IF(LEN(INDEX(TasksList!$F$6:$F$1005,MATCH(C513,TasksList!$B$6:$B$1005,0),1))=0,"not set!",INDEX(TasksList!$F$6:$F$1005,MATCH(C513,TasksList!$B$6:$B$1005,0),1)),""),"")</f>
        <v/>
      </c>
      <c r="F513" s="360" t="str">
        <f>IFERROR(IF(LEN(D513)&gt;0,IF(LEN(INDEX(AdressBook!$D$6:$D$25,MATCH(D513,AdressBook!$B$6:$B$25,0),1))=0,"",INDEX(AdressBook!$D$6:$D$25,MATCH(D513,AdressBook!$B$6:$B$25,0),1)),""),"")</f>
        <v/>
      </c>
      <c r="G513" s="361" t="str">
        <f>IFERROR(IF(LEN(INDEX(PlansAndNotes!$F$6:$F$2005,ROW(B513)-ROW($C$3)))=0,"",INDEX(PlansAndNotes!$F$6:$F$2005,ROW(B513)-ROW($C$3))),"")</f>
        <v/>
      </c>
      <c r="H513" s="361" t="str">
        <f>IFERROR(IF(LEN(C513)&gt;0,IF(LEN(INDEX(TasksList!$G$6:$G$1005,MATCH(C513,TasksList!$B$6:$B$1005,0),1))=0,"",INDEX(TasksList!$G$6:$G$1005,MATCH(C513,TasksList!$B$6:$B$1005,0),1)),""),"")</f>
        <v/>
      </c>
      <c r="I513" s="381"/>
      <c r="J513" s="402"/>
      <c r="K513" s="402"/>
      <c r="L513" s="399" t="str">
        <f t="array" ref="L513">IFERROR(INDEX($J$4:$J$1003,SMALL($K$4:$K$1003,ROW(L513)-3),1),"")</f>
        <v/>
      </c>
      <c r="M513" s="206"/>
      <c r="N513" s="362" t="str">
        <f>IFERROR(IF(LEN(INDEX(PlansAndNotes!$D$6:$D$4005,ROW(B513)-ROW($C$3)))=0,"",INDEX(PlansAndNotes!$D$6:$D$4005,ROW(B513)-ROW($C$3))),"")</f>
        <v/>
      </c>
      <c r="O513" s="165" t="str">
        <f t="shared" si="76"/>
        <v/>
      </c>
      <c r="P513" s="363" t="str">
        <f>IFERROR(IF(LEN(INDEX(PlansAndNotes!$E$6:$E$4005,ROW(B513)-ROW($C$3)))=0,"",INDEX(PlansAndNotes!$E$6:$E$4005,ROW(B513)-ROW($C$3))),"")</f>
        <v/>
      </c>
      <c r="Q513" s="363" t="str">
        <f>IFERROR(IF(LEN(INDEX(PlansAndNotes!$G$6:$G$4005,ROW(B513)-ROW($C$3)))=0,"",INDEX(PlansAndNotes!$G$6:$G$4005,ROW(B513)-ROW($C$3))),"")</f>
        <v/>
      </c>
      <c r="R513" s="361" t="str">
        <f>IFERROR(IF(LEN(D513)&gt;0,IF(LEN(INDEX(AdressBook!$C$6:$C$25,MATCH(D513,AdressBook!$B$6:$B$25,0),1))=0,"",INDEX(AdressBook!$C$6:$C$25,MATCH(D513,AdressBook!$B$6:$B$25,0),1)),""),"")</f>
        <v/>
      </c>
      <c r="S513" s="165">
        <f>IF(LEN(C513)&gt;0,IFERROR(IF(MATCH(C513,C514:$C$4004,0)&gt;0,-1,ROW(S513)-ROW($S$3)),ROW(S513)-ROW($S$3)),-1)</f>
        <v>-1</v>
      </c>
      <c r="T513" s="165">
        <f t="shared" si="77"/>
        <v>0</v>
      </c>
      <c r="U513" s="165" t="str">
        <f t="shared" si="78"/>
        <v/>
      </c>
      <c r="V513" s="165" t="str">
        <f>IFERROR(IF(OR(C513="",S513&lt;0),"",IF(SUBTOTAL(3,C513:C513)=0,-1,SUBTOTAL(3,$C$4:C513))),"")</f>
        <v/>
      </c>
      <c r="W513" s="156" t="str">
        <f t="array" ref="W513">IF(LEN(C513)&gt;0,IFERROR(IF(MATCH(C513,$C$3:$C512,0)&gt;0,N513-INDEX($N$3:N512,SUMPRODUCT(MAX(ROW($C$3:$C512)*(C513=$C$3:$C512)))-2,1),""),""),"")</f>
        <v/>
      </c>
      <c r="X513" s="156">
        <f t="shared" ca="1" si="79"/>
        <v>1</v>
      </c>
      <c r="Y513" s="156">
        <f t="shared" ca="1" si="80"/>
        <v>1</v>
      </c>
    </row>
    <row r="514" spans="2:25" hidden="1" x14ac:dyDescent="0.25">
      <c r="B514" s="390" t="str">
        <f>IFERROR(IF(LEN(INDEX(PlansAndNotes!$B$6:$B$2005,ROW(A514)-ROW($B$3)))=0,"",INDEX(PlansAndNotes!$B$6:$B$2005,ROW(A514)-ROW($B$3))),"")</f>
        <v/>
      </c>
      <c r="C514" s="361" t="str">
        <f t="shared" si="75"/>
        <v/>
      </c>
      <c r="D514" s="361" t="str">
        <f>IFERROR(IF(LEN(C514)&gt;0,IF(LEN(INDEX(TasksList!$C$6:$C$1005,MATCH(C514,TasksList!$B$6:$B$1005,0),1))=0,"",INDEX(TasksList!$C$6:$C$1005,MATCH(C514,TasksList!$B$6:$B$1005,0),1)),""),"")</f>
        <v/>
      </c>
      <c r="E514" s="361" t="str">
        <f>IFERROR(IF(LEN(C514)&gt;0,IF(LEN(INDEX(TasksList!$F$6:$F$1005,MATCH(C514,TasksList!$B$6:$B$1005,0),1))=0,"not set!",INDEX(TasksList!$F$6:$F$1005,MATCH(C514,TasksList!$B$6:$B$1005,0),1)),""),"")</f>
        <v/>
      </c>
      <c r="F514" s="360" t="str">
        <f>IFERROR(IF(LEN(D514)&gt;0,IF(LEN(INDEX(AdressBook!$D$6:$D$25,MATCH(D514,AdressBook!$B$6:$B$25,0),1))=0,"",INDEX(AdressBook!$D$6:$D$25,MATCH(D514,AdressBook!$B$6:$B$25,0),1)),""),"")</f>
        <v/>
      </c>
      <c r="G514" s="361" t="str">
        <f>IFERROR(IF(LEN(INDEX(PlansAndNotes!$F$6:$F$2005,ROW(B514)-ROW($C$3)))=0,"",INDEX(PlansAndNotes!$F$6:$F$2005,ROW(B514)-ROW($C$3))),"")</f>
        <v/>
      </c>
      <c r="H514" s="361" t="str">
        <f>IFERROR(IF(LEN(C514)&gt;0,IF(LEN(INDEX(TasksList!$G$6:$G$1005,MATCH(C514,TasksList!$B$6:$B$1005,0),1))=0,"",INDEX(TasksList!$G$6:$G$1005,MATCH(C514,TasksList!$B$6:$B$1005,0),1)),""),"")</f>
        <v/>
      </c>
      <c r="I514" s="381"/>
      <c r="J514" s="402"/>
      <c r="K514" s="402"/>
      <c r="L514" s="399" t="str">
        <f t="array" ref="L514">IFERROR(INDEX($J$4:$J$1003,SMALL($K$4:$K$1003,ROW(L514)-3),1),"")</f>
        <v/>
      </c>
      <c r="M514" s="206"/>
      <c r="N514" s="362" t="str">
        <f>IFERROR(IF(LEN(INDEX(PlansAndNotes!$D$6:$D$4005,ROW(B514)-ROW($C$3)))=0,"",INDEX(PlansAndNotes!$D$6:$D$4005,ROW(B514)-ROW($C$3))),"")</f>
        <v/>
      </c>
      <c r="O514" s="165" t="str">
        <f t="shared" si="76"/>
        <v/>
      </c>
      <c r="P514" s="363" t="str">
        <f>IFERROR(IF(LEN(INDEX(PlansAndNotes!$E$6:$E$4005,ROW(B514)-ROW($C$3)))=0,"",INDEX(PlansAndNotes!$E$6:$E$4005,ROW(B514)-ROW($C$3))),"")</f>
        <v/>
      </c>
      <c r="Q514" s="363" t="str">
        <f>IFERROR(IF(LEN(INDEX(PlansAndNotes!$G$6:$G$4005,ROW(B514)-ROW($C$3)))=0,"",INDEX(PlansAndNotes!$G$6:$G$4005,ROW(B514)-ROW($C$3))),"")</f>
        <v/>
      </c>
      <c r="R514" s="361" t="str">
        <f>IFERROR(IF(LEN(D514)&gt;0,IF(LEN(INDEX(AdressBook!$C$6:$C$25,MATCH(D514,AdressBook!$B$6:$B$25,0),1))=0,"",INDEX(AdressBook!$C$6:$C$25,MATCH(D514,AdressBook!$B$6:$B$25,0),1)),""),"")</f>
        <v/>
      </c>
      <c r="S514" s="165">
        <f>IF(LEN(C514)&gt;0,IFERROR(IF(MATCH(C514,C515:$C$4004,0)&gt;0,-1,ROW(S514)-ROW($S$3)),ROW(S514)-ROW($S$3)),-1)</f>
        <v>-1</v>
      </c>
      <c r="T514" s="165">
        <f t="shared" si="77"/>
        <v>0</v>
      </c>
      <c r="U514" s="165" t="str">
        <f t="shared" si="78"/>
        <v/>
      </c>
      <c r="V514" s="165" t="str">
        <f>IFERROR(IF(OR(C514="",S514&lt;0),"",IF(SUBTOTAL(3,C514:C514)=0,-1,SUBTOTAL(3,$C$4:C514))),"")</f>
        <v/>
      </c>
      <c r="W514" s="156" t="str">
        <f t="array" ref="W514">IF(LEN(C514)&gt;0,IFERROR(IF(MATCH(C514,$C$3:$C513,0)&gt;0,N514-INDEX($N$3:N513,SUMPRODUCT(MAX(ROW($C$3:$C513)*(C514=$C$3:$C513)))-2,1),""),""),"")</f>
        <v/>
      </c>
      <c r="X514" s="156">
        <f t="shared" ca="1" si="79"/>
        <v>1</v>
      </c>
      <c r="Y514" s="156">
        <f t="shared" ca="1" si="80"/>
        <v>1</v>
      </c>
    </row>
    <row r="515" spans="2:25" hidden="1" x14ac:dyDescent="0.25">
      <c r="B515" s="390" t="str">
        <f>IFERROR(IF(LEN(INDEX(PlansAndNotes!$B$6:$B$2005,ROW(A515)-ROW($B$3)))=0,"",INDEX(PlansAndNotes!$B$6:$B$2005,ROW(A515)-ROW($B$3))),"")</f>
        <v/>
      </c>
      <c r="C515" s="361" t="str">
        <f t="shared" si="75"/>
        <v/>
      </c>
      <c r="D515" s="361" t="str">
        <f>IFERROR(IF(LEN(C515)&gt;0,IF(LEN(INDEX(TasksList!$C$6:$C$1005,MATCH(C515,TasksList!$B$6:$B$1005,0),1))=0,"",INDEX(TasksList!$C$6:$C$1005,MATCH(C515,TasksList!$B$6:$B$1005,0),1)),""),"")</f>
        <v/>
      </c>
      <c r="E515" s="361" t="str">
        <f>IFERROR(IF(LEN(C515)&gt;0,IF(LEN(INDEX(TasksList!$F$6:$F$1005,MATCH(C515,TasksList!$B$6:$B$1005,0),1))=0,"not set!",INDEX(TasksList!$F$6:$F$1005,MATCH(C515,TasksList!$B$6:$B$1005,0),1)),""),"")</f>
        <v/>
      </c>
      <c r="F515" s="360" t="str">
        <f>IFERROR(IF(LEN(D515)&gt;0,IF(LEN(INDEX(AdressBook!$D$6:$D$25,MATCH(D515,AdressBook!$B$6:$B$25,0),1))=0,"",INDEX(AdressBook!$D$6:$D$25,MATCH(D515,AdressBook!$B$6:$B$25,0),1)),""),"")</f>
        <v/>
      </c>
      <c r="G515" s="361" t="str">
        <f>IFERROR(IF(LEN(INDEX(PlansAndNotes!$F$6:$F$2005,ROW(B515)-ROW($C$3)))=0,"",INDEX(PlansAndNotes!$F$6:$F$2005,ROW(B515)-ROW($C$3))),"")</f>
        <v/>
      </c>
      <c r="H515" s="361" t="str">
        <f>IFERROR(IF(LEN(C515)&gt;0,IF(LEN(INDEX(TasksList!$G$6:$G$1005,MATCH(C515,TasksList!$B$6:$B$1005,0),1))=0,"",INDEX(TasksList!$G$6:$G$1005,MATCH(C515,TasksList!$B$6:$B$1005,0),1)),""),"")</f>
        <v/>
      </c>
      <c r="I515" s="381"/>
      <c r="J515" s="402"/>
      <c r="K515" s="402"/>
      <c r="L515" s="399" t="str">
        <f t="array" ref="L515">IFERROR(INDEX($J$4:$J$1003,SMALL($K$4:$K$1003,ROW(L515)-3),1),"")</f>
        <v/>
      </c>
      <c r="M515" s="206"/>
      <c r="N515" s="362" t="str">
        <f>IFERROR(IF(LEN(INDEX(PlansAndNotes!$D$6:$D$4005,ROW(B515)-ROW($C$3)))=0,"",INDEX(PlansAndNotes!$D$6:$D$4005,ROW(B515)-ROW($C$3))),"")</f>
        <v/>
      </c>
      <c r="O515" s="165" t="str">
        <f t="shared" si="76"/>
        <v/>
      </c>
      <c r="P515" s="363" t="str">
        <f>IFERROR(IF(LEN(INDEX(PlansAndNotes!$E$6:$E$4005,ROW(B515)-ROW($C$3)))=0,"",INDEX(PlansAndNotes!$E$6:$E$4005,ROW(B515)-ROW($C$3))),"")</f>
        <v/>
      </c>
      <c r="Q515" s="363" t="str">
        <f>IFERROR(IF(LEN(INDEX(PlansAndNotes!$G$6:$G$4005,ROW(B515)-ROW($C$3)))=0,"",INDEX(PlansAndNotes!$G$6:$G$4005,ROW(B515)-ROW($C$3))),"")</f>
        <v/>
      </c>
      <c r="R515" s="361" t="str">
        <f>IFERROR(IF(LEN(D515)&gt;0,IF(LEN(INDEX(AdressBook!$C$6:$C$25,MATCH(D515,AdressBook!$B$6:$B$25,0),1))=0,"",INDEX(AdressBook!$C$6:$C$25,MATCH(D515,AdressBook!$B$6:$B$25,0),1)),""),"")</f>
        <v/>
      </c>
      <c r="S515" s="165">
        <f>IF(LEN(C515)&gt;0,IFERROR(IF(MATCH(C515,C516:$C$4004,0)&gt;0,-1,ROW(S515)-ROW($S$3)),ROW(S515)-ROW($S$3)),-1)</f>
        <v>-1</v>
      </c>
      <c r="T515" s="165">
        <f t="shared" si="77"/>
        <v>0</v>
      </c>
      <c r="U515" s="165" t="str">
        <f t="shared" si="78"/>
        <v/>
      </c>
      <c r="V515" s="165" t="str">
        <f>IFERROR(IF(OR(C515="",S515&lt;0),"",IF(SUBTOTAL(3,C515:C515)=0,-1,SUBTOTAL(3,$C$4:C515))),"")</f>
        <v/>
      </c>
      <c r="W515" s="156" t="str">
        <f t="array" ref="W515">IF(LEN(C515)&gt;0,IFERROR(IF(MATCH(C515,$C$3:$C514,0)&gt;0,N515-INDEX($N$3:N514,SUMPRODUCT(MAX(ROW($C$3:$C514)*(C515=$C$3:$C514)))-2,1),""),""),"")</f>
        <v/>
      </c>
      <c r="X515" s="156">
        <f t="shared" ca="1" si="79"/>
        <v>1</v>
      </c>
      <c r="Y515" s="156">
        <f t="shared" ca="1" si="80"/>
        <v>1</v>
      </c>
    </row>
    <row r="516" spans="2:25" hidden="1" x14ac:dyDescent="0.25">
      <c r="B516" s="390" t="str">
        <f>IFERROR(IF(LEN(INDEX(PlansAndNotes!$B$6:$B$2005,ROW(A516)-ROW($B$3)))=0,"",INDEX(PlansAndNotes!$B$6:$B$2005,ROW(A516)-ROW($B$3))),"")</f>
        <v/>
      </c>
      <c r="C516" s="361" t="str">
        <f t="shared" ref="C516:C579" si="84">IF(LEN(B516)&gt;0,LEFT(B516,SEARCH(" - ",B516)-1)*1,"")</f>
        <v/>
      </c>
      <c r="D516" s="361" t="str">
        <f>IFERROR(IF(LEN(C516)&gt;0,IF(LEN(INDEX(TasksList!$C$6:$C$1005,MATCH(C516,TasksList!$B$6:$B$1005,0),1))=0,"",INDEX(TasksList!$C$6:$C$1005,MATCH(C516,TasksList!$B$6:$B$1005,0),1)),""),"")</f>
        <v/>
      </c>
      <c r="E516" s="361" t="str">
        <f>IFERROR(IF(LEN(C516)&gt;0,IF(LEN(INDEX(TasksList!$F$6:$F$1005,MATCH(C516,TasksList!$B$6:$B$1005,0),1))=0,"not set!",INDEX(TasksList!$F$6:$F$1005,MATCH(C516,TasksList!$B$6:$B$1005,0),1)),""),"")</f>
        <v/>
      </c>
      <c r="F516" s="360" t="str">
        <f>IFERROR(IF(LEN(D516)&gt;0,IF(LEN(INDEX(AdressBook!$D$6:$D$25,MATCH(D516,AdressBook!$B$6:$B$25,0),1))=0,"",INDEX(AdressBook!$D$6:$D$25,MATCH(D516,AdressBook!$B$6:$B$25,0),1)),""),"")</f>
        <v/>
      </c>
      <c r="G516" s="361" t="str">
        <f>IFERROR(IF(LEN(INDEX(PlansAndNotes!$F$6:$F$2005,ROW(B516)-ROW($C$3)))=0,"",INDEX(PlansAndNotes!$F$6:$F$2005,ROW(B516)-ROW($C$3))),"")</f>
        <v/>
      </c>
      <c r="H516" s="361" t="str">
        <f>IFERROR(IF(LEN(C516)&gt;0,IF(LEN(INDEX(TasksList!$G$6:$G$1005,MATCH(C516,TasksList!$B$6:$B$1005,0),1))=0,"",INDEX(TasksList!$G$6:$G$1005,MATCH(C516,TasksList!$B$6:$B$1005,0),1)),""),"")</f>
        <v/>
      </c>
      <c r="I516" s="381"/>
      <c r="J516" s="402"/>
      <c r="K516" s="402"/>
      <c r="L516" s="399" t="str">
        <f t="array" ref="L516">IFERROR(INDEX($J$4:$J$1003,SMALL($K$4:$K$1003,ROW(L516)-3),1),"")</f>
        <v/>
      </c>
      <c r="M516" s="206"/>
      <c r="N516" s="362" t="str">
        <f>IFERROR(IF(LEN(INDEX(PlansAndNotes!$D$6:$D$4005,ROW(B516)-ROW($C$3)))=0,"",INDEX(PlansAndNotes!$D$6:$D$4005,ROW(B516)-ROW($C$3))),"")</f>
        <v/>
      </c>
      <c r="O516" s="165" t="str">
        <f t="shared" ref="O516:O579" si="85">IF(LEN(B516)&gt;0,RIGHT(B516,LEN(B516)-SEARCH(" - ",B516)-2),"")</f>
        <v/>
      </c>
      <c r="P516" s="363" t="str">
        <f>IFERROR(IF(LEN(INDEX(PlansAndNotes!$E$6:$E$4005,ROW(B516)-ROW($C$3)))=0,"",INDEX(PlansAndNotes!$E$6:$E$4005,ROW(B516)-ROW($C$3))),"")</f>
        <v/>
      </c>
      <c r="Q516" s="363" t="str">
        <f>IFERROR(IF(LEN(INDEX(PlansAndNotes!$G$6:$G$4005,ROW(B516)-ROW($C$3)))=0,"",INDEX(PlansAndNotes!$G$6:$G$4005,ROW(B516)-ROW($C$3))),"")</f>
        <v/>
      </c>
      <c r="R516" s="361" t="str">
        <f>IFERROR(IF(LEN(D516)&gt;0,IF(LEN(INDEX(AdressBook!$C$6:$C$25,MATCH(D516,AdressBook!$B$6:$B$25,0),1))=0,"",INDEX(AdressBook!$C$6:$C$25,MATCH(D516,AdressBook!$B$6:$B$25,0),1)),""),"")</f>
        <v/>
      </c>
      <c r="S516" s="165">
        <f>IF(LEN(C516)&gt;0,IFERROR(IF(MATCH(C516,C517:$C$4004,0)&gt;0,-1,ROW(S516)-ROW($S$3)),ROW(S516)-ROW($S$3)),-1)</f>
        <v>-1</v>
      </c>
      <c r="T516" s="165">
        <f t="shared" ref="T516:T579" si="86">IF(OR(taskRange="All tasks (all stages)",taskRange=""),ROW(T516)-ROW($T$3),IF(S516&gt;0,ROW(T516)-ROW($T$3),0))*IF(OR(calendarSalesmen="",calendarSalesmen="All salesmen"),1,IF(calendarSalesmen=G516,1,0))*IF(OR(calendarStage="",calendarStage="All Stages"),1,IF(calendarStage=P516,1,0))</f>
        <v>0</v>
      </c>
      <c r="U516" s="165" t="str">
        <f t="shared" ref="U516:U579" si="87">IF(S516&gt;0,P516,"")</f>
        <v/>
      </c>
      <c r="V516" s="165" t="str">
        <f>IFERROR(IF(OR(C516="",S516&lt;0),"",IF(SUBTOTAL(3,C516:C516)=0,-1,SUBTOTAL(3,$C$4:C516))),"")</f>
        <v/>
      </c>
      <c r="W516" s="156" t="str">
        <f t="array" ref="W516">IF(LEN(C516)&gt;0,IFERROR(IF(MATCH(C516,$C$3:$C515,0)&gt;0,N516-INDEX($N$3:N515,SUMPRODUCT(MAX(ROW($C$3:$C515)*(C516=$C$3:$C515)))-2,1),""),""),"")</f>
        <v/>
      </c>
      <c r="X516" s="156">
        <f t="shared" ca="1" si="79"/>
        <v>1</v>
      </c>
      <c r="Y516" s="156">
        <f t="shared" ca="1" si="80"/>
        <v>1</v>
      </c>
    </row>
    <row r="517" spans="2:25" hidden="1" x14ac:dyDescent="0.25">
      <c r="B517" s="390" t="str">
        <f>IFERROR(IF(LEN(INDEX(PlansAndNotes!$B$6:$B$2005,ROW(A517)-ROW($B$3)))=0,"",INDEX(PlansAndNotes!$B$6:$B$2005,ROW(A517)-ROW($B$3))),"")</f>
        <v/>
      </c>
      <c r="C517" s="361" t="str">
        <f t="shared" si="84"/>
        <v/>
      </c>
      <c r="D517" s="361" t="str">
        <f>IFERROR(IF(LEN(C517)&gt;0,IF(LEN(INDEX(TasksList!$C$6:$C$1005,MATCH(C517,TasksList!$B$6:$B$1005,0),1))=0,"",INDEX(TasksList!$C$6:$C$1005,MATCH(C517,TasksList!$B$6:$B$1005,0),1)),""),"")</f>
        <v/>
      </c>
      <c r="E517" s="361" t="str">
        <f>IFERROR(IF(LEN(C517)&gt;0,IF(LEN(INDEX(TasksList!$F$6:$F$1005,MATCH(C517,TasksList!$B$6:$B$1005,0),1))=0,"not set!",INDEX(TasksList!$F$6:$F$1005,MATCH(C517,TasksList!$B$6:$B$1005,0),1)),""),"")</f>
        <v/>
      </c>
      <c r="F517" s="360" t="str">
        <f>IFERROR(IF(LEN(D517)&gt;0,IF(LEN(INDEX(AdressBook!$D$6:$D$25,MATCH(D517,AdressBook!$B$6:$B$25,0),1))=0,"",INDEX(AdressBook!$D$6:$D$25,MATCH(D517,AdressBook!$B$6:$B$25,0),1)),""),"")</f>
        <v/>
      </c>
      <c r="G517" s="361" t="str">
        <f>IFERROR(IF(LEN(INDEX(PlansAndNotes!$F$6:$F$2005,ROW(B517)-ROW($C$3)))=0,"",INDEX(PlansAndNotes!$F$6:$F$2005,ROW(B517)-ROW($C$3))),"")</f>
        <v/>
      </c>
      <c r="H517" s="361" t="str">
        <f>IFERROR(IF(LEN(C517)&gt;0,IF(LEN(INDEX(TasksList!$G$6:$G$1005,MATCH(C517,TasksList!$B$6:$B$1005,0),1))=0,"",INDEX(TasksList!$G$6:$G$1005,MATCH(C517,TasksList!$B$6:$B$1005,0),1)),""),"")</f>
        <v/>
      </c>
      <c r="I517" s="381"/>
      <c r="J517" s="402"/>
      <c r="K517" s="402"/>
      <c r="L517" s="399" t="str">
        <f t="array" ref="L517">IFERROR(INDEX($J$4:$J$1003,SMALL($K$4:$K$1003,ROW(L517)-3),1),"")</f>
        <v/>
      </c>
      <c r="M517" s="206"/>
      <c r="N517" s="362" t="str">
        <f>IFERROR(IF(LEN(INDEX(PlansAndNotes!$D$6:$D$4005,ROW(B517)-ROW($C$3)))=0,"",INDEX(PlansAndNotes!$D$6:$D$4005,ROW(B517)-ROW($C$3))),"")</f>
        <v/>
      </c>
      <c r="O517" s="165" t="str">
        <f t="shared" si="85"/>
        <v/>
      </c>
      <c r="P517" s="363" t="str">
        <f>IFERROR(IF(LEN(INDEX(PlansAndNotes!$E$6:$E$4005,ROW(B517)-ROW($C$3)))=0,"",INDEX(PlansAndNotes!$E$6:$E$4005,ROW(B517)-ROW($C$3))),"")</f>
        <v/>
      </c>
      <c r="Q517" s="363" t="str">
        <f>IFERROR(IF(LEN(INDEX(PlansAndNotes!$G$6:$G$4005,ROW(B517)-ROW($C$3)))=0,"",INDEX(PlansAndNotes!$G$6:$G$4005,ROW(B517)-ROW($C$3))),"")</f>
        <v/>
      </c>
      <c r="R517" s="361" t="str">
        <f>IFERROR(IF(LEN(D517)&gt;0,IF(LEN(INDEX(AdressBook!$C$6:$C$25,MATCH(D517,AdressBook!$B$6:$B$25,0),1))=0,"",INDEX(AdressBook!$C$6:$C$25,MATCH(D517,AdressBook!$B$6:$B$25,0),1)),""),"")</f>
        <v/>
      </c>
      <c r="S517" s="165">
        <f>IF(LEN(C517)&gt;0,IFERROR(IF(MATCH(C517,C518:$C$4004,0)&gt;0,-1,ROW(S517)-ROW($S$3)),ROW(S517)-ROW($S$3)),-1)</f>
        <v>-1</v>
      </c>
      <c r="T517" s="165">
        <f t="shared" si="86"/>
        <v>0</v>
      </c>
      <c r="U517" s="165" t="str">
        <f t="shared" si="87"/>
        <v/>
      </c>
      <c r="V517" s="165" t="str">
        <f>IFERROR(IF(OR(C517="",S517&lt;0),"",IF(SUBTOTAL(3,C517:C517)=0,-1,SUBTOTAL(3,$C$4:C517))),"")</f>
        <v/>
      </c>
      <c r="W517" s="156" t="str">
        <f t="array" ref="W517">IF(LEN(C517)&gt;0,IFERROR(IF(MATCH(C517,$C$3:$C516,0)&gt;0,N517-INDEX($N$3:N516,SUMPRODUCT(MAX(ROW($C$3:$C516)*(C517=$C$3:$C516)))-2,1),""),""),"")</f>
        <v/>
      </c>
      <c r="X517" s="156">
        <f t="shared" ref="X517:X580" ca="1" si="88">IFERROR(IF($X$2="",1,IF(AND(N517&lt;=TODAY(),N517+$X$2&gt;=TODAY()),1,0)),"")</f>
        <v>1</v>
      </c>
      <c r="Y517" s="156">
        <f t="shared" ref="Y517:Y580" ca="1" si="89">IFERROR(IF($Y$2="",1,IF(AND(N517&lt;=TODAY(),N517+$Y$2&gt;=TODAY()),1,0)),"")</f>
        <v>1</v>
      </c>
    </row>
    <row r="518" spans="2:25" hidden="1" x14ac:dyDescent="0.25">
      <c r="B518" s="390" t="str">
        <f>IFERROR(IF(LEN(INDEX(PlansAndNotes!$B$6:$B$2005,ROW(A518)-ROW($B$3)))=0,"",INDEX(PlansAndNotes!$B$6:$B$2005,ROW(A518)-ROW($B$3))),"")</f>
        <v/>
      </c>
      <c r="C518" s="361" t="str">
        <f t="shared" si="84"/>
        <v/>
      </c>
      <c r="D518" s="361" t="str">
        <f>IFERROR(IF(LEN(C518)&gt;0,IF(LEN(INDEX(TasksList!$C$6:$C$1005,MATCH(C518,TasksList!$B$6:$B$1005,0),1))=0,"",INDEX(TasksList!$C$6:$C$1005,MATCH(C518,TasksList!$B$6:$B$1005,0),1)),""),"")</f>
        <v/>
      </c>
      <c r="E518" s="361" t="str">
        <f>IFERROR(IF(LEN(C518)&gt;0,IF(LEN(INDEX(TasksList!$F$6:$F$1005,MATCH(C518,TasksList!$B$6:$B$1005,0),1))=0,"not set!",INDEX(TasksList!$F$6:$F$1005,MATCH(C518,TasksList!$B$6:$B$1005,0),1)),""),"")</f>
        <v/>
      </c>
      <c r="F518" s="360" t="str">
        <f>IFERROR(IF(LEN(D518)&gt;0,IF(LEN(INDEX(AdressBook!$D$6:$D$25,MATCH(D518,AdressBook!$B$6:$B$25,0),1))=0,"",INDEX(AdressBook!$D$6:$D$25,MATCH(D518,AdressBook!$B$6:$B$25,0),1)),""),"")</f>
        <v/>
      </c>
      <c r="G518" s="361" t="str">
        <f>IFERROR(IF(LEN(INDEX(PlansAndNotes!$F$6:$F$2005,ROW(B518)-ROW($C$3)))=0,"",INDEX(PlansAndNotes!$F$6:$F$2005,ROW(B518)-ROW($C$3))),"")</f>
        <v/>
      </c>
      <c r="H518" s="361" t="str">
        <f>IFERROR(IF(LEN(C518)&gt;0,IF(LEN(INDEX(TasksList!$G$6:$G$1005,MATCH(C518,TasksList!$B$6:$B$1005,0),1))=0,"",INDEX(TasksList!$G$6:$G$1005,MATCH(C518,TasksList!$B$6:$B$1005,0),1)),""),"")</f>
        <v/>
      </c>
      <c r="I518" s="381"/>
      <c r="J518" s="402"/>
      <c r="K518" s="402"/>
      <c r="L518" s="399" t="str">
        <f t="array" ref="L518">IFERROR(INDEX($J$4:$J$1003,SMALL($K$4:$K$1003,ROW(L518)-3),1),"")</f>
        <v/>
      </c>
      <c r="M518" s="206"/>
      <c r="N518" s="362" t="str">
        <f>IFERROR(IF(LEN(INDEX(PlansAndNotes!$D$6:$D$4005,ROW(B518)-ROW($C$3)))=0,"",INDEX(PlansAndNotes!$D$6:$D$4005,ROW(B518)-ROW($C$3))),"")</f>
        <v/>
      </c>
      <c r="O518" s="165" t="str">
        <f t="shared" si="85"/>
        <v/>
      </c>
      <c r="P518" s="363" t="str">
        <f>IFERROR(IF(LEN(INDEX(PlansAndNotes!$E$6:$E$4005,ROW(B518)-ROW($C$3)))=0,"",INDEX(PlansAndNotes!$E$6:$E$4005,ROW(B518)-ROW($C$3))),"")</f>
        <v/>
      </c>
      <c r="Q518" s="363" t="str">
        <f>IFERROR(IF(LEN(INDEX(PlansAndNotes!$G$6:$G$4005,ROW(B518)-ROW($C$3)))=0,"",INDEX(PlansAndNotes!$G$6:$G$4005,ROW(B518)-ROW($C$3))),"")</f>
        <v/>
      </c>
      <c r="R518" s="361" t="str">
        <f>IFERROR(IF(LEN(D518)&gt;0,IF(LEN(INDEX(AdressBook!$C$6:$C$25,MATCH(D518,AdressBook!$B$6:$B$25,0),1))=0,"",INDEX(AdressBook!$C$6:$C$25,MATCH(D518,AdressBook!$B$6:$B$25,0),1)),""),"")</f>
        <v/>
      </c>
      <c r="S518" s="165">
        <f>IF(LEN(C518)&gt;0,IFERROR(IF(MATCH(C518,C519:$C$4004,0)&gt;0,-1,ROW(S518)-ROW($S$3)),ROW(S518)-ROW($S$3)),-1)</f>
        <v>-1</v>
      </c>
      <c r="T518" s="165">
        <f t="shared" si="86"/>
        <v>0</v>
      </c>
      <c r="U518" s="165" t="str">
        <f t="shared" si="87"/>
        <v/>
      </c>
      <c r="V518" s="165" t="str">
        <f>IFERROR(IF(OR(C518="",S518&lt;0),"",IF(SUBTOTAL(3,C518:C518)=0,-1,SUBTOTAL(3,$C$4:C518))),"")</f>
        <v/>
      </c>
      <c r="W518" s="156" t="str">
        <f t="array" ref="W518">IF(LEN(C518)&gt;0,IFERROR(IF(MATCH(C518,$C$3:$C517,0)&gt;0,N518-INDEX($N$3:N517,SUMPRODUCT(MAX(ROW($C$3:$C517)*(C518=$C$3:$C517)))-2,1),""),""),"")</f>
        <v/>
      </c>
      <c r="X518" s="156">
        <f t="shared" ca="1" si="88"/>
        <v>1</v>
      </c>
      <c r="Y518" s="156">
        <f t="shared" ca="1" si="89"/>
        <v>1</v>
      </c>
    </row>
    <row r="519" spans="2:25" hidden="1" x14ac:dyDescent="0.25">
      <c r="B519" s="390" t="str">
        <f>IFERROR(IF(LEN(INDEX(PlansAndNotes!$B$6:$B$2005,ROW(A519)-ROW($B$3)))=0,"",INDEX(PlansAndNotes!$B$6:$B$2005,ROW(A519)-ROW($B$3))),"")</f>
        <v/>
      </c>
      <c r="C519" s="361" t="str">
        <f t="shared" si="84"/>
        <v/>
      </c>
      <c r="D519" s="361" t="str">
        <f>IFERROR(IF(LEN(C519)&gt;0,IF(LEN(INDEX(TasksList!$C$6:$C$1005,MATCH(C519,TasksList!$B$6:$B$1005,0),1))=0,"",INDEX(TasksList!$C$6:$C$1005,MATCH(C519,TasksList!$B$6:$B$1005,0),1)),""),"")</f>
        <v/>
      </c>
      <c r="E519" s="361" t="str">
        <f>IFERROR(IF(LEN(C519)&gt;0,IF(LEN(INDEX(TasksList!$F$6:$F$1005,MATCH(C519,TasksList!$B$6:$B$1005,0),1))=0,"not set!",INDEX(TasksList!$F$6:$F$1005,MATCH(C519,TasksList!$B$6:$B$1005,0),1)),""),"")</f>
        <v/>
      </c>
      <c r="F519" s="360" t="str">
        <f>IFERROR(IF(LEN(D519)&gt;0,IF(LEN(INDEX(AdressBook!$D$6:$D$25,MATCH(D519,AdressBook!$B$6:$B$25,0),1))=0,"",INDEX(AdressBook!$D$6:$D$25,MATCH(D519,AdressBook!$B$6:$B$25,0),1)),""),"")</f>
        <v/>
      </c>
      <c r="G519" s="361" t="str">
        <f>IFERROR(IF(LEN(INDEX(PlansAndNotes!$F$6:$F$2005,ROW(B519)-ROW($C$3)))=0,"",INDEX(PlansAndNotes!$F$6:$F$2005,ROW(B519)-ROW($C$3))),"")</f>
        <v/>
      </c>
      <c r="H519" s="361" t="str">
        <f>IFERROR(IF(LEN(C519)&gt;0,IF(LEN(INDEX(TasksList!$G$6:$G$1005,MATCH(C519,TasksList!$B$6:$B$1005,0),1))=0,"",INDEX(TasksList!$G$6:$G$1005,MATCH(C519,TasksList!$B$6:$B$1005,0),1)),""),"")</f>
        <v/>
      </c>
      <c r="I519" s="381"/>
      <c r="J519" s="402"/>
      <c r="K519" s="402"/>
      <c r="L519" s="399" t="str">
        <f t="array" ref="L519">IFERROR(INDEX($J$4:$J$1003,SMALL($K$4:$K$1003,ROW(L519)-3),1),"")</f>
        <v/>
      </c>
      <c r="M519" s="206"/>
      <c r="N519" s="362" t="str">
        <f>IFERROR(IF(LEN(INDEX(PlansAndNotes!$D$6:$D$4005,ROW(B519)-ROW($C$3)))=0,"",INDEX(PlansAndNotes!$D$6:$D$4005,ROW(B519)-ROW($C$3))),"")</f>
        <v/>
      </c>
      <c r="O519" s="165" t="str">
        <f t="shared" si="85"/>
        <v/>
      </c>
      <c r="P519" s="363" t="str">
        <f>IFERROR(IF(LEN(INDEX(PlansAndNotes!$E$6:$E$4005,ROW(B519)-ROW($C$3)))=0,"",INDEX(PlansAndNotes!$E$6:$E$4005,ROW(B519)-ROW($C$3))),"")</f>
        <v/>
      </c>
      <c r="Q519" s="363" t="str">
        <f>IFERROR(IF(LEN(INDEX(PlansAndNotes!$G$6:$G$4005,ROW(B519)-ROW($C$3)))=0,"",INDEX(PlansAndNotes!$G$6:$G$4005,ROW(B519)-ROW($C$3))),"")</f>
        <v/>
      </c>
      <c r="R519" s="361" t="str">
        <f>IFERROR(IF(LEN(D519)&gt;0,IF(LEN(INDEX(AdressBook!$C$6:$C$25,MATCH(D519,AdressBook!$B$6:$B$25,0),1))=0,"",INDEX(AdressBook!$C$6:$C$25,MATCH(D519,AdressBook!$B$6:$B$25,0),1)),""),"")</f>
        <v/>
      </c>
      <c r="S519" s="165">
        <f>IF(LEN(C519)&gt;0,IFERROR(IF(MATCH(C519,C520:$C$4004,0)&gt;0,-1,ROW(S519)-ROW($S$3)),ROW(S519)-ROW($S$3)),-1)</f>
        <v>-1</v>
      </c>
      <c r="T519" s="165">
        <f t="shared" si="86"/>
        <v>0</v>
      </c>
      <c r="U519" s="165" t="str">
        <f t="shared" si="87"/>
        <v/>
      </c>
      <c r="V519" s="165" t="str">
        <f>IFERROR(IF(OR(C519="",S519&lt;0),"",IF(SUBTOTAL(3,C519:C519)=0,-1,SUBTOTAL(3,$C$4:C519))),"")</f>
        <v/>
      </c>
      <c r="W519" s="156" t="str">
        <f t="array" ref="W519">IF(LEN(C519)&gt;0,IFERROR(IF(MATCH(C519,$C$3:$C518,0)&gt;0,N519-INDEX($N$3:N518,SUMPRODUCT(MAX(ROW($C$3:$C518)*(C519=$C$3:$C518)))-2,1),""),""),"")</f>
        <v/>
      </c>
      <c r="X519" s="156">
        <f t="shared" ca="1" si="88"/>
        <v>1</v>
      </c>
      <c r="Y519" s="156">
        <f t="shared" ca="1" si="89"/>
        <v>1</v>
      </c>
    </row>
    <row r="520" spans="2:25" hidden="1" x14ac:dyDescent="0.25">
      <c r="B520" s="390" t="str">
        <f>IFERROR(IF(LEN(INDEX(PlansAndNotes!$B$6:$B$2005,ROW(A520)-ROW($B$3)))=0,"",INDEX(PlansAndNotes!$B$6:$B$2005,ROW(A520)-ROW($B$3))),"")</f>
        <v/>
      </c>
      <c r="C520" s="361" t="str">
        <f t="shared" si="84"/>
        <v/>
      </c>
      <c r="D520" s="361" t="str">
        <f>IFERROR(IF(LEN(C520)&gt;0,IF(LEN(INDEX(TasksList!$C$6:$C$1005,MATCH(C520,TasksList!$B$6:$B$1005,0),1))=0,"",INDEX(TasksList!$C$6:$C$1005,MATCH(C520,TasksList!$B$6:$B$1005,0),1)),""),"")</f>
        <v/>
      </c>
      <c r="E520" s="361" t="str">
        <f>IFERROR(IF(LEN(C520)&gt;0,IF(LEN(INDEX(TasksList!$F$6:$F$1005,MATCH(C520,TasksList!$B$6:$B$1005,0),1))=0,"not set!",INDEX(TasksList!$F$6:$F$1005,MATCH(C520,TasksList!$B$6:$B$1005,0),1)),""),"")</f>
        <v/>
      </c>
      <c r="F520" s="360" t="str">
        <f>IFERROR(IF(LEN(D520)&gt;0,IF(LEN(INDEX(AdressBook!$D$6:$D$25,MATCH(D520,AdressBook!$B$6:$B$25,0),1))=0,"",INDEX(AdressBook!$D$6:$D$25,MATCH(D520,AdressBook!$B$6:$B$25,0),1)),""),"")</f>
        <v/>
      </c>
      <c r="G520" s="361" t="str">
        <f>IFERROR(IF(LEN(INDEX(PlansAndNotes!$F$6:$F$2005,ROW(B520)-ROW($C$3)))=0,"",INDEX(PlansAndNotes!$F$6:$F$2005,ROW(B520)-ROW($C$3))),"")</f>
        <v/>
      </c>
      <c r="H520" s="361" t="str">
        <f>IFERROR(IF(LEN(C520)&gt;0,IF(LEN(INDEX(TasksList!$G$6:$G$1005,MATCH(C520,TasksList!$B$6:$B$1005,0),1))=0,"",INDEX(TasksList!$G$6:$G$1005,MATCH(C520,TasksList!$B$6:$B$1005,0),1)),""),"")</f>
        <v/>
      </c>
      <c r="I520" s="381"/>
      <c r="J520" s="402"/>
      <c r="K520" s="402"/>
      <c r="L520" s="399" t="str">
        <f t="array" ref="L520">IFERROR(INDEX($J$4:$J$1003,SMALL($K$4:$K$1003,ROW(L520)-3),1),"")</f>
        <v/>
      </c>
      <c r="M520" s="206"/>
      <c r="N520" s="362" t="str">
        <f>IFERROR(IF(LEN(INDEX(PlansAndNotes!$D$6:$D$4005,ROW(B520)-ROW($C$3)))=0,"",INDEX(PlansAndNotes!$D$6:$D$4005,ROW(B520)-ROW($C$3))),"")</f>
        <v/>
      </c>
      <c r="O520" s="165" t="str">
        <f t="shared" si="85"/>
        <v/>
      </c>
      <c r="P520" s="363" t="str">
        <f>IFERROR(IF(LEN(INDEX(PlansAndNotes!$E$6:$E$4005,ROW(B520)-ROW($C$3)))=0,"",INDEX(PlansAndNotes!$E$6:$E$4005,ROW(B520)-ROW($C$3))),"")</f>
        <v/>
      </c>
      <c r="Q520" s="363" t="str">
        <f>IFERROR(IF(LEN(INDEX(PlansAndNotes!$G$6:$G$4005,ROW(B520)-ROW($C$3)))=0,"",INDEX(PlansAndNotes!$G$6:$G$4005,ROW(B520)-ROW($C$3))),"")</f>
        <v/>
      </c>
      <c r="R520" s="361" t="str">
        <f>IFERROR(IF(LEN(D520)&gt;0,IF(LEN(INDEX(AdressBook!$C$6:$C$25,MATCH(D520,AdressBook!$B$6:$B$25,0),1))=0,"",INDEX(AdressBook!$C$6:$C$25,MATCH(D520,AdressBook!$B$6:$B$25,0),1)),""),"")</f>
        <v/>
      </c>
      <c r="S520" s="165">
        <f>IF(LEN(C520)&gt;0,IFERROR(IF(MATCH(C520,C521:$C$4004,0)&gt;0,-1,ROW(S520)-ROW($S$3)),ROW(S520)-ROW($S$3)),-1)</f>
        <v>-1</v>
      </c>
      <c r="T520" s="165">
        <f t="shared" si="86"/>
        <v>0</v>
      </c>
      <c r="U520" s="165" t="str">
        <f t="shared" si="87"/>
        <v/>
      </c>
      <c r="V520" s="165" t="str">
        <f>IFERROR(IF(OR(C520="",S520&lt;0),"",IF(SUBTOTAL(3,C520:C520)=0,-1,SUBTOTAL(3,$C$4:C520))),"")</f>
        <v/>
      </c>
      <c r="W520" s="156" t="str">
        <f t="array" ref="W520">IF(LEN(C520)&gt;0,IFERROR(IF(MATCH(C520,$C$3:$C519,0)&gt;0,N520-INDEX($N$3:N519,SUMPRODUCT(MAX(ROW($C$3:$C519)*(C520=$C$3:$C519)))-2,1),""),""),"")</f>
        <v/>
      </c>
      <c r="X520" s="156">
        <f t="shared" ca="1" si="88"/>
        <v>1</v>
      </c>
      <c r="Y520" s="156">
        <f t="shared" ca="1" si="89"/>
        <v>1</v>
      </c>
    </row>
    <row r="521" spans="2:25" hidden="1" x14ac:dyDescent="0.25">
      <c r="B521" s="390" t="str">
        <f>IFERROR(IF(LEN(INDEX(PlansAndNotes!$B$6:$B$2005,ROW(A521)-ROW($B$3)))=0,"",INDEX(PlansAndNotes!$B$6:$B$2005,ROW(A521)-ROW($B$3))),"")</f>
        <v/>
      </c>
      <c r="C521" s="361" t="str">
        <f t="shared" si="84"/>
        <v/>
      </c>
      <c r="D521" s="361" t="str">
        <f>IFERROR(IF(LEN(C521)&gt;0,IF(LEN(INDEX(TasksList!$C$6:$C$1005,MATCH(C521,TasksList!$B$6:$B$1005,0),1))=0,"",INDEX(TasksList!$C$6:$C$1005,MATCH(C521,TasksList!$B$6:$B$1005,0),1)),""),"")</f>
        <v/>
      </c>
      <c r="E521" s="361" t="str">
        <f>IFERROR(IF(LEN(C521)&gt;0,IF(LEN(INDEX(TasksList!$F$6:$F$1005,MATCH(C521,TasksList!$B$6:$B$1005,0),1))=0,"not set!",INDEX(TasksList!$F$6:$F$1005,MATCH(C521,TasksList!$B$6:$B$1005,0),1)),""),"")</f>
        <v/>
      </c>
      <c r="F521" s="360" t="str">
        <f>IFERROR(IF(LEN(D521)&gt;0,IF(LEN(INDEX(AdressBook!$D$6:$D$25,MATCH(D521,AdressBook!$B$6:$B$25,0),1))=0,"",INDEX(AdressBook!$D$6:$D$25,MATCH(D521,AdressBook!$B$6:$B$25,0),1)),""),"")</f>
        <v/>
      </c>
      <c r="G521" s="361" t="str">
        <f>IFERROR(IF(LEN(INDEX(PlansAndNotes!$F$6:$F$2005,ROW(B521)-ROW($C$3)))=0,"",INDEX(PlansAndNotes!$F$6:$F$2005,ROW(B521)-ROW($C$3))),"")</f>
        <v/>
      </c>
      <c r="H521" s="361" t="str">
        <f>IFERROR(IF(LEN(C521)&gt;0,IF(LEN(INDEX(TasksList!$G$6:$G$1005,MATCH(C521,TasksList!$B$6:$B$1005,0),1))=0,"",INDEX(TasksList!$G$6:$G$1005,MATCH(C521,TasksList!$B$6:$B$1005,0),1)),""),"")</f>
        <v/>
      </c>
      <c r="I521" s="381"/>
      <c r="J521" s="402"/>
      <c r="K521" s="402"/>
      <c r="L521" s="399" t="str">
        <f t="array" ref="L521">IFERROR(INDEX($J$4:$J$1003,SMALL($K$4:$K$1003,ROW(L521)-3),1),"")</f>
        <v/>
      </c>
      <c r="M521" s="206"/>
      <c r="N521" s="362" t="str">
        <f>IFERROR(IF(LEN(INDEX(PlansAndNotes!$D$6:$D$4005,ROW(B521)-ROW($C$3)))=0,"",INDEX(PlansAndNotes!$D$6:$D$4005,ROW(B521)-ROW($C$3))),"")</f>
        <v/>
      </c>
      <c r="O521" s="165" t="str">
        <f t="shared" si="85"/>
        <v/>
      </c>
      <c r="P521" s="363" t="str">
        <f>IFERROR(IF(LEN(INDEX(PlansAndNotes!$E$6:$E$4005,ROW(B521)-ROW($C$3)))=0,"",INDEX(PlansAndNotes!$E$6:$E$4005,ROW(B521)-ROW($C$3))),"")</f>
        <v/>
      </c>
      <c r="Q521" s="363" t="str">
        <f>IFERROR(IF(LEN(INDEX(PlansAndNotes!$G$6:$G$4005,ROW(B521)-ROW($C$3)))=0,"",INDEX(PlansAndNotes!$G$6:$G$4005,ROW(B521)-ROW($C$3))),"")</f>
        <v/>
      </c>
      <c r="R521" s="361" t="str">
        <f>IFERROR(IF(LEN(D521)&gt;0,IF(LEN(INDEX(AdressBook!$C$6:$C$25,MATCH(D521,AdressBook!$B$6:$B$25,0),1))=0,"",INDEX(AdressBook!$C$6:$C$25,MATCH(D521,AdressBook!$B$6:$B$25,0),1)),""),"")</f>
        <v/>
      </c>
      <c r="S521" s="165">
        <f>IF(LEN(C521)&gt;0,IFERROR(IF(MATCH(C521,C522:$C$4004,0)&gt;0,-1,ROW(S521)-ROW($S$3)),ROW(S521)-ROW($S$3)),-1)</f>
        <v>-1</v>
      </c>
      <c r="T521" s="165">
        <f t="shared" si="86"/>
        <v>0</v>
      </c>
      <c r="U521" s="165" t="str">
        <f t="shared" si="87"/>
        <v/>
      </c>
      <c r="V521" s="165" t="str">
        <f>IFERROR(IF(OR(C521="",S521&lt;0),"",IF(SUBTOTAL(3,C521:C521)=0,-1,SUBTOTAL(3,$C$4:C521))),"")</f>
        <v/>
      </c>
      <c r="W521" s="156" t="str">
        <f t="array" ref="W521">IF(LEN(C521)&gt;0,IFERROR(IF(MATCH(C521,$C$3:$C520,0)&gt;0,N521-INDEX($N$3:N520,SUMPRODUCT(MAX(ROW($C$3:$C520)*(C521=$C$3:$C520)))-2,1),""),""),"")</f>
        <v/>
      </c>
      <c r="X521" s="156">
        <f t="shared" ca="1" si="88"/>
        <v>1</v>
      </c>
      <c r="Y521" s="156">
        <f t="shared" ca="1" si="89"/>
        <v>1</v>
      </c>
    </row>
    <row r="522" spans="2:25" hidden="1" x14ac:dyDescent="0.25">
      <c r="B522" s="390" t="str">
        <f>IFERROR(IF(LEN(INDEX(PlansAndNotes!$B$6:$B$2005,ROW(A522)-ROW($B$3)))=0,"",INDEX(PlansAndNotes!$B$6:$B$2005,ROW(A522)-ROW($B$3))),"")</f>
        <v/>
      </c>
      <c r="C522" s="361" t="str">
        <f t="shared" si="84"/>
        <v/>
      </c>
      <c r="D522" s="361" t="str">
        <f>IFERROR(IF(LEN(C522)&gt;0,IF(LEN(INDEX(TasksList!$C$6:$C$1005,MATCH(C522,TasksList!$B$6:$B$1005,0),1))=0,"",INDEX(TasksList!$C$6:$C$1005,MATCH(C522,TasksList!$B$6:$B$1005,0),1)),""),"")</f>
        <v/>
      </c>
      <c r="E522" s="361" t="str">
        <f>IFERROR(IF(LEN(C522)&gt;0,IF(LEN(INDEX(TasksList!$F$6:$F$1005,MATCH(C522,TasksList!$B$6:$B$1005,0),1))=0,"not set!",INDEX(TasksList!$F$6:$F$1005,MATCH(C522,TasksList!$B$6:$B$1005,0),1)),""),"")</f>
        <v/>
      </c>
      <c r="F522" s="360" t="str">
        <f>IFERROR(IF(LEN(D522)&gt;0,IF(LEN(INDEX(AdressBook!$D$6:$D$25,MATCH(D522,AdressBook!$B$6:$B$25,0),1))=0,"",INDEX(AdressBook!$D$6:$D$25,MATCH(D522,AdressBook!$B$6:$B$25,0),1)),""),"")</f>
        <v/>
      </c>
      <c r="G522" s="361" t="str">
        <f>IFERROR(IF(LEN(INDEX(PlansAndNotes!$F$6:$F$2005,ROW(B522)-ROW($C$3)))=0,"",INDEX(PlansAndNotes!$F$6:$F$2005,ROW(B522)-ROW($C$3))),"")</f>
        <v/>
      </c>
      <c r="H522" s="361" t="str">
        <f>IFERROR(IF(LEN(C522)&gt;0,IF(LEN(INDEX(TasksList!$G$6:$G$1005,MATCH(C522,TasksList!$B$6:$B$1005,0),1))=0,"",INDEX(TasksList!$G$6:$G$1005,MATCH(C522,TasksList!$B$6:$B$1005,0),1)),""),"")</f>
        <v/>
      </c>
      <c r="I522" s="381"/>
      <c r="J522" s="402"/>
      <c r="K522" s="402"/>
      <c r="L522" s="399" t="str">
        <f t="array" ref="L522">IFERROR(INDEX($J$4:$J$1003,SMALL($K$4:$K$1003,ROW(L522)-3),1),"")</f>
        <v/>
      </c>
      <c r="M522" s="206"/>
      <c r="N522" s="362" t="str">
        <f>IFERROR(IF(LEN(INDEX(PlansAndNotes!$D$6:$D$4005,ROW(B522)-ROW($C$3)))=0,"",INDEX(PlansAndNotes!$D$6:$D$4005,ROW(B522)-ROW($C$3))),"")</f>
        <v/>
      </c>
      <c r="O522" s="165" t="str">
        <f t="shared" si="85"/>
        <v/>
      </c>
      <c r="P522" s="363" t="str">
        <f>IFERROR(IF(LEN(INDEX(PlansAndNotes!$E$6:$E$4005,ROW(B522)-ROW($C$3)))=0,"",INDEX(PlansAndNotes!$E$6:$E$4005,ROW(B522)-ROW($C$3))),"")</f>
        <v/>
      </c>
      <c r="Q522" s="363" t="str">
        <f>IFERROR(IF(LEN(INDEX(PlansAndNotes!$G$6:$G$4005,ROW(B522)-ROW($C$3)))=0,"",INDEX(PlansAndNotes!$G$6:$G$4005,ROW(B522)-ROW($C$3))),"")</f>
        <v/>
      </c>
      <c r="R522" s="361" t="str">
        <f>IFERROR(IF(LEN(D522)&gt;0,IF(LEN(INDEX(AdressBook!$C$6:$C$25,MATCH(D522,AdressBook!$B$6:$B$25,0),1))=0,"",INDEX(AdressBook!$C$6:$C$25,MATCH(D522,AdressBook!$B$6:$B$25,0),1)),""),"")</f>
        <v/>
      </c>
      <c r="S522" s="165">
        <f>IF(LEN(C522)&gt;0,IFERROR(IF(MATCH(C522,C523:$C$4004,0)&gt;0,-1,ROW(S522)-ROW($S$3)),ROW(S522)-ROW($S$3)),-1)</f>
        <v>-1</v>
      </c>
      <c r="T522" s="165">
        <f t="shared" si="86"/>
        <v>0</v>
      </c>
      <c r="U522" s="165" t="str">
        <f t="shared" si="87"/>
        <v/>
      </c>
      <c r="V522" s="165" t="str">
        <f>IFERROR(IF(OR(C522="",S522&lt;0),"",IF(SUBTOTAL(3,C522:C522)=0,-1,SUBTOTAL(3,$C$4:C522))),"")</f>
        <v/>
      </c>
      <c r="W522" s="156" t="str">
        <f t="array" ref="W522">IF(LEN(C522)&gt;0,IFERROR(IF(MATCH(C522,$C$3:$C521,0)&gt;0,N522-INDEX($N$3:N521,SUMPRODUCT(MAX(ROW($C$3:$C521)*(C522=$C$3:$C521)))-2,1),""),""),"")</f>
        <v/>
      </c>
      <c r="X522" s="156">
        <f t="shared" ca="1" si="88"/>
        <v>1</v>
      </c>
      <c r="Y522" s="156">
        <f t="shared" ca="1" si="89"/>
        <v>1</v>
      </c>
    </row>
    <row r="523" spans="2:25" hidden="1" x14ac:dyDescent="0.25">
      <c r="B523" s="390" t="str">
        <f>IFERROR(IF(LEN(INDEX(PlansAndNotes!$B$6:$B$2005,ROW(A523)-ROW($B$3)))=0,"",INDEX(PlansAndNotes!$B$6:$B$2005,ROW(A523)-ROW($B$3))),"")</f>
        <v/>
      </c>
      <c r="C523" s="361" t="str">
        <f t="shared" si="84"/>
        <v/>
      </c>
      <c r="D523" s="361" t="str">
        <f>IFERROR(IF(LEN(C523)&gt;0,IF(LEN(INDEX(TasksList!$C$6:$C$1005,MATCH(C523,TasksList!$B$6:$B$1005,0),1))=0,"",INDEX(TasksList!$C$6:$C$1005,MATCH(C523,TasksList!$B$6:$B$1005,0),1)),""),"")</f>
        <v/>
      </c>
      <c r="E523" s="361" t="str">
        <f>IFERROR(IF(LEN(C523)&gt;0,IF(LEN(INDEX(TasksList!$F$6:$F$1005,MATCH(C523,TasksList!$B$6:$B$1005,0),1))=0,"not set!",INDEX(TasksList!$F$6:$F$1005,MATCH(C523,TasksList!$B$6:$B$1005,0),1)),""),"")</f>
        <v/>
      </c>
      <c r="F523" s="360" t="str">
        <f>IFERROR(IF(LEN(D523)&gt;0,IF(LEN(INDEX(AdressBook!$D$6:$D$25,MATCH(D523,AdressBook!$B$6:$B$25,0),1))=0,"",INDEX(AdressBook!$D$6:$D$25,MATCH(D523,AdressBook!$B$6:$B$25,0),1)),""),"")</f>
        <v/>
      </c>
      <c r="G523" s="361" t="str">
        <f>IFERROR(IF(LEN(INDEX(PlansAndNotes!$F$6:$F$2005,ROW(B523)-ROW($C$3)))=0,"",INDEX(PlansAndNotes!$F$6:$F$2005,ROW(B523)-ROW($C$3))),"")</f>
        <v/>
      </c>
      <c r="H523" s="361" t="str">
        <f>IFERROR(IF(LEN(C523)&gt;0,IF(LEN(INDEX(TasksList!$G$6:$G$1005,MATCH(C523,TasksList!$B$6:$B$1005,0),1))=0,"",INDEX(TasksList!$G$6:$G$1005,MATCH(C523,TasksList!$B$6:$B$1005,0),1)),""),"")</f>
        <v/>
      </c>
      <c r="I523" s="381"/>
      <c r="J523" s="402"/>
      <c r="K523" s="402"/>
      <c r="L523" s="399" t="str">
        <f t="array" ref="L523">IFERROR(INDEX($J$4:$J$1003,SMALL($K$4:$K$1003,ROW(L523)-3),1),"")</f>
        <v/>
      </c>
      <c r="M523" s="206"/>
      <c r="N523" s="362" t="str">
        <f>IFERROR(IF(LEN(INDEX(PlansAndNotes!$D$6:$D$4005,ROW(B523)-ROW($C$3)))=0,"",INDEX(PlansAndNotes!$D$6:$D$4005,ROW(B523)-ROW($C$3))),"")</f>
        <v/>
      </c>
      <c r="O523" s="165" t="str">
        <f t="shared" si="85"/>
        <v/>
      </c>
      <c r="P523" s="363" t="str">
        <f>IFERROR(IF(LEN(INDEX(PlansAndNotes!$E$6:$E$4005,ROW(B523)-ROW($C$3)))=0,"",INDEX(PlansAndNotes!$E$6:$E$4005,ROW(B523)-ROW($C$3))),"")</f>
        <v/>
      </c>
      <c r="Q523" s="363" t="str">
        <f>IFERROR(IF(LEN(INDEX(PlansAndNotes!$G$6:$G$4005,ROW(B523)-ROW($C$3)))=0,"",INDEX(PlansAndNotes!$G$6:$G$4005,ROW(B523)-ROW($C$3))),"")</f>
        <v/>
      </c>
      <c r="R523" s="361" t="str">
        <f>IFERROR(IF(LEN(D523)&gt;0,IF(LEN(INDEX(AdressBook!$C$6:$C$25,MATCH(D523,AdressBook!$B$6:$B$25,0),1))=0,"",INDEX(AdressBook!$C$6:$C$25,MATCH(D523,AdressBook!$B$6:$B$25,0),1)),""),"")</f>
        <v/>
      </c>
      <c r="S523" s="165">
        <f>IF(LEN(C523)&gt;0,IFERROR(IF(MATCH(C523,C524:$C$4004,0)&gt;0,-1,ROW(S523)-ROW($S$3)),ROW(S523)-ROW($S$3)),-1)</f>
        <v>-1</v>
      </c>
      <c r="T523" s="165">
        <f t="shared" si="86"/>
        <v>0</v>
      </c>
      <c r="U523" s="165" t="str">
        <f t="shared" si="87"/>
        <v/>
      </c>
      <c r="V523" s="165" t="str">
        <f>IFERROR(IF(OR(C523="",S523&lt;0),"",IF(SUBTOTAL(3,C523:C523)=0,-1,SUBTOTAL(3,$C$4:C523))),"")</f>
        <v/>
      </c>
      <c r="W523" s="156" t="str">
        <f t="array" ref="W523">IF(LEN(C523)&gt;0,IFERROR(IF(MATCH(C523,$C$3:$C522,0)&gt;0,N523-INDEX($N$3:N522,SUMPRODUCT(MAX(ROW($C$3:$C522)*(C523=$C$3:$C522)))-2,1),""),""),"")</f>
        <v/>
      </c>
      <c r="X523" s="156">
        <f t="shared" ca="1" si="88"/>
        <v>1</v>
      </c>
      <c r="Y523" s="156">
        <f t="shared" ca="1" si="89"/>
        <v>1</v>
      </c>
    </row>
    <row r="524" spans="2:25" hidden="1" x14ac:dyDescent="0.25">
      <c r="B524" s="390" t="str">
        <f>IFERROR(IF(LEN(INDEX(PlansAndNotes!$B$6:$B$2005,ROW(A524)-ROW($B$3)))=0,"",INDEX(PlansAndNotes!$B$6:$B$2005,ROW(A524)-ROW($B$3))),"")</f>
        <v/>
      </c>
      <c r="C524" s="361" t="str">
        <f t="shared" si="84"/>
        <v/>
      </c>
      <c r="D524" s="361" t="str">
        <f>IFERROR(IF(LEN(C524)&gt;0,IF(LEN(INDEX(TasksList!$C$6:$C$1005,MATCH(C524,TasksList!$B$6:$B$1005,0),1))=0,"",INDEX(TasksList!$C$6:$C$1005,MATCH(C524,TasksList!$B$6:$B$1005,0),1)),""),"")</f>
        <v/>
      </c>
      <c r="E524" s="361" t="str">
        <f>IFERROR(IF(LEN(C524)&gt;0,IF(LEN(INDEX(TasksList!$F$6:$F$1005,MATCH(C524,TasksList!$B$6:$B$1005,0),1))=0,"not set!",INDEX(TasksList!$F$6:$F$1005,MATCH(C524,TasksList!$B$6:$B$1005,0),1)),""),"")</f>
        <v/>
      </c>
      <c r="F524" s="360" t="str">
        <f>IFERROR(IF(LEN(D524)&gt;0,IF(LEN(INDEX(AdressBook!$D$6:$D$25,MATCH(D524,AdressBook!$B$6:$B$25,0),1))=0,"",INDEX(AdressBook!$D$6:$D$25,MATCH(D524,AdressBook!$B$6:$B$25,0),1)),""),"")</f>
        <v/>
      </c>
      <c r="G524" s="361" t="str">
        <f>IFERROR(IF(LEN(INDEX(PlansAndNotes!$F$6:$F$2005,ROW(B524)-ROW($C$3)))=0,"",INDEX(PlansAndNotes!$F$6:$F$2005,ROW(B524)-ROW($C$3))),"")</f>
        <v/>
      </c>
      <c r="H524" s="361" t="str">
        <f>IFERROR(IF(LEN(C524)&gt;0,IF(LEN(INDEX(TasksList!$G$6:$G$1005,MATCH(C524,TasksList!$B$6:$B$1005,0),1))=0,"",INDEX(TasksList!$G$6:$G$1005,MATCH(C524,TasksList!$B$6:$B$1005,0),1)),""),"")</f>
        <v/>
      </c>
      <c r="I524" s="381"/>
      <c r="J524" s="402"/>
      <c r="K524" s="402"/>
      <c r="L524" s="399" t="str">
        <f t="array" ref="L524">IFERROR(INDEX($J$4:$J$1003,SMALL($K$4:$K$1003,ROW(L524)-3),1),"")</f>
        <v/>
      </c>
      <c r="M524" s="206"/>
      <c r="N524" s="362" t="str">
        <f>IFERROR(IF(LEN(INDEX(PlansAndNotes!$D$6:$D$4005,ROW(B524)-ROW($C$3)))=0,"",INDEX(PlansAndNotes!$D$6:$D$4005,ROW(B524)-ROW($C$3))),"")</f>
        <v/>
      </c>
      <c r="O524" s="165" t="str">
        <f t="shared" si="85"/>
        <v/>
      </c>
      <c r="P524" s="363" t="str">
        <f>IFERROR(IF(LEN(INDEX(PlansAndNotes!$E$6:$E$4005,ROW(B524)-ROW($C$3)))=0,"",INDEX(PlansAndNotes!$E$6:$E$4005,ROW(B524)-ROW($C$3))),"")</f>
        <v/>
      </c>
      <c r="Q524" s="363" t="str">
        <f>IFERROR(IF(LEN(INDEX(PlansAndNotes!$G$6:$G$4005,ROW(B524)-ROW($C$3)))=0,"",INDEX(PlansAndNotes!$G$6:$G$4005,ROW(B524)-ROW($C$3))),"")</f>
        <v/>
      </c>
      <c r="R524" s="361" t="str">
        <f>IFERROR(IF(LEN(D524)&gt;0,IF(LEN(INDEX(AdressBook!$C$6:$C$25,MATCH(D524,AdressBook!$B$6:$B$25,0),1))=0,"",INDEX(AdressBook!$C$6:$C$25,MATCH(D524,AdressBook!$B$6:$B$25,0),1)),""),"")</f>
        <v/>
      </c>
      <c r="S524" s="165">
        <f>IF(LEN(C524)&gt;0,IFERROR(IF(MATCH(C524,C525:$C$4004,0)&gt;0,-1,ROW(S524)-ROW($S$3)),ROW(S524)-ROW($S$3)),-1)</f>
        <v>-1</v>
      </c>
      <c r="T524" s="165">
        <f t="shared" si="86"/>
        <v>0</v>
      </c>
      <c r="U524" s="165" t="str">
        <f t="shared" si="87"/>
        <v/>
      </c>
      <c r="V524" s="165" t="str">
        <f>IFERROR(IF(OR(C524="",S524&lt;0),"",IF(SUBTOTAL(3,C524:C524)=0,-1,SUBTOTAL(3,$C$4:C524))),"")</f>
        <v/>
      </c>
      <c r="W524" s="156" t="str">
        <f t="array" ref="W524">IF(LEN(C524)&gt;0,IFERROR(IF(MATCH(C524,$C$3:$C523,0)&gt;0,N524-INDEX($N$3:N523,SUMPRODUCT(MAX(ROW($C$3:$C523)*(C524=$C$3:$C523)))-2,1),""),""),"")</f>
        <v/>
      </c>
      <c r="X524" s="156">
        <f t="shared" ca="1" si="88"/>
        <v>1</v>
      </c>
      <c r="Y524" s="156">
        <f t="shared" ca="1" si="89"/>
        <v>1</v>
      </c>
    </row>
    <row r="525" spans="2:25" hidden="1" x14ac:dyDescent="0.25">
      <c r="B525" s="390" t="str">
        <f>IFERROR(IF(LEN(INDEX(PlansAndNotes!$B$6:$B$2005,ROW(A525)-ROW($B$3)))=0,"",INDEX(PlansAndNotes!$B$6:$B$2005,ROW(A525)-ROW($B$3))),"")</f>
        <v/>
      </c>
      <c r="C525" s="361" t="str">
        <f t="shared" si="84"/>
        <v/>
      </c>
      <c r="D525" s="361" t="str">
        <f>IFERROR(IF(LEN(C525)&gt;0,IF(LEN(INDEX(TasksList!$C$6:$C$1005,MATCH(C525,TasksList!$B$6:$B$1005,0),1))=0,"",INDEX(TasksList!$C$6:$C$1005,MATCH(C525,TasksList!$B$6:$B$1005,0),1)),""),"")</f>
        <v/>
      </c>
      <c r="E525" s="361" t="str">
        <f>IFERROR(IF(LEN(C525)&gt;0,IF(LEN(INDEX(TasksList!$F$6:$F$1005,MATCH(C525,TasksList!$B$6:$B$1005,0),1))=0,"not set!",INDEX(TasksList!$F$6:$F$1005,MATCH(C525,TasksList!$B$6:$B$1005,0),1)),""),"")</f>
        <v/>
      </c>
      <c r="F525" s="360" t="str">
        <f>IFERROR(IF(LEN(D525)&gt;0,IF(LEN(INDEX(AdressBook!$D$6:$D$25,MATCH(D525,AdressBook!$B$6:$B$25,0),1))=0,"",INDEX(AdressBook!$D$6:$D$25,MATCH(D525,AdressBook!$B$6:$B$25,0),1)),""),"")</f>
        <v/>
      </c>
      <c r="G525" s="361" t="str">
        <f>IFERROR(IF(LEN(INDEX(PlansAndNotes!$F$6:$F$2005,ROW(B525)-ROW($C$3)))=0,"",INDEX(PlansAndNotes!$F$6:$F$2005,ROW(B525)-ROW($C$3))),"")</f>
        <v/>
      </c>
      <c r="H525" s="361" t="str">
        <f>IFERROR(IF(LEN(C525)&gt;0,IF(LEN(INDEX(TasksList!$G$6:$G$1005,MATCH(C525,TasksList!$B$6:$B$1005,0),1))=0,"",INDEX(TasksList!$G$6:$G$1005,MATCH(C525,TasksList!$B$6:$B$1005,0),1)),""),"")</f>
        <v/>
      </c>
      <c r="I525" s="381"/>
      <c r="J525" s="402"/>
      <c r="K525" s="402"/>
      <c r="L525" s="399" t="str">
        <f t="array" ref="L525">IFERROR(INDEX($J$4:$J$1003,SMALL($K$4:$K$1003,ROW(L525)-3),1),"")</f>
        <v/>
      </c>
      <c r="M525" s="206"/>
      <c r="N525" s="362" t="str">
        <f>IFERROR(IF(LEN(INDEX(PlansAndNotes!$D$6:$D$4005,ROW(B525)-ROW($C$3)))=0,"",INDEX(PlansAndNotes!$D$6:$D$4005,ROW(B525)-ROW($C$3))),"")</f>
        <v/>
      </c>
      <c r="O525" s="165" t="str">
        <f t="shared" si="85"/>
        <v/>
      </c>
      <c r="P525" s="363" t="str">
        <f>IFERROR(IF(LEN(INDEX(PlansAndNotes!$E$6:$E$4005,ROW(B525)-ROW($C$3)))=0,"",INDEX(PlansAndNotes!$E$6:$E$4005,ROW(B525)-ROW($C$3))),"")</f>
        <v/>
      </c>
      <c r="Q525" s="363" t="str">
        <f>IFERROR(IF(LEN(INDEX(PlansAndNotes!$G$6:$G$4005,ROW(B525)-ROW($C$3)))=0,"",INDEX(PlansAndNotes!$G$6:$G$4005,ROW(B525)-ROW($C$3))),"")</f>
        <v/>
      </c>
      <c r="R525" s="361" t="str">
        <f>IFERROR(IF(LEN(D525)&gt;0,IF(LEN(INDEX(AdressBook!$C$6:$C$25,MATCH(D525,AdressBook!$B$6:$B$25,0),1))=0,"",INDEX(AdressBook!$C$6:$C$25,MATCH(D525,AdressBook!$B$6:$B$25,0),1)),""),"")</f>
        <v/>
      </c>
      <c r="S525" s="165">
        <f>IF(LEN(C525)&gt;0,IFERROR(IF(MATCH(C525,C526:$C$4004,0)&gt;0,-1,ROW(S525)-ROW($S$3)),ROW(S525)-ROW($S$3)),-1)</f>
        <v>-1</v>
      </c>
      <c r="T525" s="165">
        <f t="shared" si="86"/>
        <v>0</v>
      </c>
      <c r="U525" s="165" t="str">
        <f t="shared" si="87"/>
        <v/>
      </c>
      <c r="V525" s="165" t="str">
        <f>IFERROR(IF(OR(C525="",S525&lt;0),"",IF(SUBTOTAL(3,C525:C525)=0,-1,SUBTOTAL(3,$C$4:C525))),"")</f>
        <v/>
      </c>
      <c r="W525" s="156" t="str">
        <f t="array" ref="W525">IF(LEN(C525)&gt;0,IFERROR(IF(MATCH(C525,$C$3:$C524,0)&gt;0,N525-INDEX($N$3:N524,SUMPRODUCT(MAX(ROW($C$3:$C524)*(C525=$C$3:$C524)))-2,1),""),""),"")</f>
        <v/>
      </c>
      <c r="X525" s="156">
        <f t="shared" ca="1" si="88"/>
        <v>1</v>
      </c>
      <c r="Y525" s="156">
        <f t="shared" ca="1" si="89"/>
        <v>1</v>
      </c>
    </row>
    <row r="526" spans="2:25" hidden="1" x14ac:dyDescent="0.25">
      <c r="B526" s="390" t="str">
        <f>IFERROR(IF(LEN(INDEX(PlansAndNotes!$B$6:$B$2005,ROW(A526)-ROW($B$3)))=0,"",INDEX(PlansAndNotes!$B$6:$B$2005,ROW(A526)-ROW($B$3))),"")</f>
        <v/>
      </c>
      <c r="C526" s="361" t="str">
        <f t="shared" si="84"/>
        <v/>
      </c>
      <c r="D526" s="361" t="str">
        <f>IFERROR(IF(LEN(C526)&gt;0,IF(LEN(INDEX(TasksList!$C$6:$C$1005,MATCH(C526,TasksList!$B$6:$B$1005,0),1))=0,"",INDEX(TasksList!$C$6:$C$1005,MATCH(C526,TasksList!$B$6:$B$1005,0),1)),""),"")</f>
        <v/>
      </c>
      <c r="E526" s="361" t="str">
        <f>IFERROR(IF(LEN(C526)&gt;0,IF(LEN(INDEX(TasksList!$F$6:$F$1005,MATCH(C526,TasksList!$B$6:$B$1005,0),1))=0,"not set!",INDEX(TasksList!$F$6:$F$1005,MATCH(C526,TasksList!$B$6:$B$1005,0),1)),""),"")</f>
        <v/>
      </c>
      <c r="F526" s="360" t="str">
        <f>IFERROR(IF(LEN(D526)&gt;0,IF(LEN(INDEX(AdressBook!$D$6:$D$25,MATCH(D526,AdressBook!$B$6:$B$25,0),1))=0,"",INDEX(AdressBook!$D$6:$D$25,MATCH(D526,AdressBook!$B$6:$B$25,0),1)),""),"")</f>
        <v/>
      </c>
      <c r="G526" s="361" t="str">
        <f>IFERROR(IF(LEN(INDEX(PlansAndNotes!$F$6:$F$2005,ROW(B526)-ROW($C$3)))=0,"",INDEX(PlansAndNotes!$F$6:$F$2005,ROW(B526)-ROW($C$3))),"")</f>
        <v/>
      </c>
      <c r="H526" s="361" t="str">
        <f>IFERROR(IF(LEN(C526)&gt;0,IF(LEN(INDEX(TasksList!$G$6:$G$1005,MATCH(C526,TasksList!$B$6:$B$1005,0),1))=0,"",INDEX(TasksList!$G$6:$G$1005,MATCH(C526,TasksList!$B$6:$B$1005,0),1)),""),"")</f>
        <v/>
      </c>
      <c r="I526" s="381"/>
      <c r="J526" s="402"/>
      <c r="K526" s="402"/>
      <c r="L526" s="399" t="str">
        <f t="array" ref="L526">IFERROR(INDEX($J$4:$J$1003,SMALL($K$4:$K$1003,ROW(L526)-3),1),"")</f>
        <v/>
      </c>
      <c r="M526" s="206"/>
      <c r="N526" s="362" t="str">
        <f>IFERROR(IF(LEN(INDEX(PlansAndNotes!$D$6:$D$4005,ROW(B526)-ROW($C$3)))=0,"",INDEX(PlansAndNotes!$D$6:$D$4005,ROW(B526)-ROW($C$3))),"")</f>
        <v/>
      </c>
      <c r="O526" s="165" t="str">
        <f t="shared" si="85"/>
        <v/>
      </c>
      <c r="P526" s="363" t="str">
        <f>IFERROR(IF(LEN(INDEX(PlansAndNotes!$E$6:$E$4005,ROW(B526)-ROW($C$3)))=0,"",INDEX(PlansAndNotes!$E$6:$E$4005,ROW(B526)-ROW($C$3))),"")</f>
        <v/>
      </c>
      <c r="Q526" s="363" t="str">
        <f>IFERROR(IF(LEN(INDEX(PlansAndNotes!$G$6:$G$4005,ROW(B526)-ROW($C$3)))=0,"",INDEX(PlansAndNotes!$G$6:$G$4005,ROW(B526)-ROW($C$3))),"")</f>
        <v/>
      </c>
      <c r="R526" s="361" t="str">
        <f>IFERROR(IF(LEN(D526)&gt;0,IF(LEN(INDEX(AdressBook!$C$6:$C$25,MATCH(D526,AdressBook!$B$6:$B$25,0),1))=0,"",INDEX(AdressBook!$C$6:$C$25,MATCH(D526,AdressBook!$B$6:$B$25,0),1)),""),"")</f>
        <v/>
      </c>
      <c r="S526" s="165">
        <f>IF(LEN(C526)&gt;0,IFERROR(IF(MATCH(C526,C527:$C$4004,0)&gt;0,-1,ROW(S526)-ROW($S$3)),ROW(S526)-ROW($S$3)),-1)</f>
        <v>-1</v>
      </c>
      <c r="T526" s="165">
        <f t="shared" si="86"/>
        <v>0</v>
      </c>
      <c r="U526" s="165" t="str">
        <f t="shared" si="87"/>
        <v/>
      </c>
      <c r="V526" s="165" t="str">
        <f>IFERROR(IF(OR(C526="",S526&lt;0),"",IF(SUBTOTAL(3,C526:C526)=0,-1,SUBTOTAL(3,$C$4:C526))),"")</f>
        <v/>
      </c>
      <c r="W526" s="156" t="str">
        <f t="array" ref="W526">IF(LEN(C526)&gt;0,IFERROR(IF(MATCH(C526,$C$3:$C525,0)&gt;0,N526-INDEX($N$3:N525,SUMPRODUCT(MAX(ROW($C$3:$C525)*(C526=$C$3:$C525)))-2,1),""),""),"")</f>
        <v/>
      </c>
      <c r="X526" s="156">
        <f t="shared" ca="1" si="88"/>
        <v>1</v>
      </c>
      <c r="Y526" s="156">
        <f t="shared" ca="1" si="89"/>
        <v>1</v>
      </c>
    </row>
    <row r="527" spans="2:25" hidden="1" x14ac:dyDescent="0.25">
      <c r="B527" s="390" t="str">
        <f>IFERROR(IF(LEN(INDEX(PlansAndNotes!$B$6:$B$2005,ROW(A527)-ROW($B$3)))=0,"",INDEX(PlansAndNotes!$B$6:$B$2005,ROW(A527)-ROW($B$3))),"")</f>
        <v/>
      </c>
      <c r="C527" s="361" t="str">
        <f t="shared" si="84"/>
        <v/>
      </c>
      <c r="D527" s="361" t="str">
        <f>IFERROR(IF(LEN(C527)&gt;0,IF(LEN(INDEX(TasksList!$C$6:$C$1005,MATCH(C527,TasksList!$B$6:$B$1005,0),1))=0,"",INDEX(TasksList!$C$6:$C$1005,MATCH(C527,TasksList!$B$6:$B$1005,0),1)),""),"")</f>
        <v/>
      </c>
      <c r="E527" s="361" t="str">
        <f>IFERROR(IF(LEN(C527)&gt;0,IF(LEN(INDEX(TasksList!$F$6:$F$1005,MATCH(C527,TasksList!$B$6:$B$1005,0),1))=0,"not set!",INDEX(TasksList!$F$6:$F$1005,MATCH(C527,TasksList!$B$6:$B$1005,0),1)),""),"")</f>
        <v/>
      </c>
      <c r="F527" s="360" t="str">
        <f>IFERROR(IF(LEN(D527)&gt;0,IF(LEN(INDEX(AdressBook!$D$6:$D$25,MATCH(D527,AdressBook!$B$6:$B$25,0),1))=0,"",INDEX(AdressBook!$D$6:$D$25,MATCH(D527,AdressBook!$B$6:$B$25,0),1)),""),"")</f>
        <v/>
      </c>
      <c r="G527" s="361" t="str">
        <f>IFERROR(IF(LEN(INDEX(PlansAndNotes!$F$6:$F$2005,ROW(B527)-ROW($C$3)))=0,"",INDEX(PlansAndNotes!$F$6:$F$2005,ROW(B527)-ROW($C$3))),"")</f>
        <v/>
      </c>
      <c r="H527" s="361" t="str">
        <f>IFERROR(IF(LEN(C527)&gt;0,IF(LEN(INDEX(TasksList!$G$6:$G$1005,MATCH(C527,TasksList!$B$6:$B$1005,0),1))=0,"",INDEX(TasksList!$G$6:$G$1005,MATCH(C527,TasksList!$B$6:$B$1005,0),1)),""),"")</f>
        <v/>
      </c>
      <c r="I527" s="381"/>
      <c r="J527" s="402"/>
      <c r="K527" s="402"/>
      <c r="L527" s="399" t="str">
        <f t="array" ref="L527">IFERROR(INDEX($J$4:$J$1003,SMALL($K$4:$K$1003,ROW(L527)-3),1),"")</f>
        <v/>
      </c>
      <c r="M527" s="206"/>
      <c r="N527" s="362" t="str">
        <f>IFERROR(IF(LEN(INDEX(PlansAndNotes!$D$6:$D$4005,ROW(B527)-ROW($C$3)))=0,"",INDEX(PlansAndNotes!$D$6:$D$4005,ROW(B527)-ROW($C$3))),"")</f>
        <v/>
      </c>
      <c r="O527" s="165" t="str">
        <f t="shared" si="85"/>
        <v/>
      </c>
      <c r="P527" s="363" t="str">
        <f>IFERROR(IF(LEN(INDEX(PlansAndNotes!$E$6:$E$4005,ROW(B527)-ROW($C$3)))=0,"",INDEX(PlansAndNotes!$E$6:$E$4005,ROW(B527)-ROW($C$3))),"")</f>
        <v/>
      </c>
      <c r="Q527" s="363" t="str">
        <f>IFERROR(IF(LEN(INDEX(PlansAndNotes!$G$6:$G$4005,ROW(B527)-ROW($C$3)))=0,"",INDEX(PlansAndNotes!$G$6:$G$4005,ROW(B527)-ROW($C$3))),"")</f>
        <v/>
      </c>
      <c r="R527" s="361" t="str">
        <f>IFERROR(IF(LEN(D527)&gt;0,IF(LEN(INDEX(AdressBook!$C$6:$C$25,MATCH(D527,AdressBook!$B$6:$B$25,0),1))=0,"",INDEX(AdressBook!$C$6:$C$25,MATCH(D527,AdressBook!$B$6:$B$25,0),1)),""),"")</f>
        <v/>
      </c>
      <c r="S527" s="165">
        <f>IF(LEN(C527)&gt;0,IFERROR(IF(MATCH(C527,C528:$C$4004,0)&gt;0,-1,ROW(S527)-ROW($S$3)),ROW(S527)-ROW($S$3)),-1)</f>
        <v>-1</v>
      </c>
      <c r="T527" s="165">
        <f t="shared" si="86"/>
        <v>0</v>
      </c>
      <c r="U527" s="165" t="str">
        <f t="shared" si="87"/>
        <v/>
      </c>
      <c r="V527" s="165" t="str">
        <f>IFERROR(IF(OR(C527="",S527&lt;0),"",IF(SUBTOTAL(3,C527:C527)=0,-1,SUBTOTAL(3,$C$4:C527))),"")</f>
        <v/>
      </c>
      <c r="W527" s="156" t="str">
        <f t="array" ref="W527">IF(LEN(C527)&gt;0,IFERROR(IF(MATCH(C527,$C$3:$C526,0)&gt;0,N527-INDEX($N$3:N526,SUMPRODUCT(MAX(ROW($C$3:$C526)*(C527=$C$3:$C526)))-2,1),""),""),"")</f>
        <v/>
      </c>
      <c r="X527" s="156">
        <f t="shared" ca="1" si="88"/>
        <v>1</v>
      </c>
      <c r="Y527" s="156">
        <f t="shared" ca="1" si="89"/>
        <v>1</v>
      </c>
    </row>
    <row r="528" spans="2:25" hidden="1" x14ac:dyDescent="0.25">
      <c r="B528" s="390" t="str">
        <f>IFERROR(IF(LEN(INDEX(PlansAndNotes!$B$6:$B$2005,ROW(A528)-ROW($B$3)))=0,"",INDEX(PlansAndNotes!$B$6:$B$2005,ROW(A528)-ROW($B$3))),"")</f>
        <v/>
      </c>
      <c r="C528" s="361" t="str">
        <f t="shared" si="84"/>
        <v/>
      </c>
      <c r="D528" s="361" t="str">
        <f>IFERROR(IF(LEN(C528)&gt;0,IF(LEN(INDEX(TasksList!$C$6:$C$1005,MATCH(C528,TasksList!$B$6:$B$1005,0),1))=0,"",INDEX(TasksList!$C$6:$C$1005,MATCH(C528,TasksList!$B$6:$B$1005,0),1)),""),"")</f>
        <v/>
      </c>
      <c r="E528" s="361" t="str">
        <f>IFERROR(IF(LEN(C528)&gt;0,IF(LEN(INDEX(TasksList!$F$6:$F$1005,MATCH(C528,TasksList!$B$6:$B$1005,0),1))=0,"not set!",INDEX(TasksList!$F$6:$F$1005,MATCH(C528,TasksList!$B$6:$B$1005,0),1)),""),"")</f>
        <v/>
      </c>
      <c r="F528" s="360" t="str">
        <f>IFERROR(IF(LEN(D528)&gt;0,IF(LEN(INDEX(AdressBook!$D$6:$D$25,MATCH(D528,AdressBook!$B$6:$B$25,0),1))=0,"",INDEX(AdressBook!$D$6:$D$25,MATCH(D528,AdressBook!$B$6:$B$25,0),1)),""),"")</f>
        <v/>
      </c>
      <c r="G528" s="361" t="str">
        <f>IFERROR(IF(LEN(INDEX(PlansAndNotes!$F$6:$F$2005,ROW(B528)-ROW($C$3)))=0,"",INDEX(PlansAndNotes!$F$6:$F$2005,ROW(B528)-ROW($C$3))),"")</f>
        <v/>
      </c>
      <c r="H528" s="361" t="str">
        <f>IFERROR(IF(LEN(C528)&gt;0,IF(LEN(INDEX(TasksList!$G$6:$G$1005,MATCH(C528,TasksList!$B$6:$B$1005,0),1))=0,"",INDEX(TasksList!$G$6:$G$1005,MATCH(C528,TasksList!$B$6:$B$1005,0),1)),""),"")</f>
        <v/>
      </c>
      <c r="I528" s="381"/>
      <c r="J528" s="402"/>
      <c r="K528" s="402"/>
      <c r="L528" s="399" t="str">
        <f t="array" ref="L528">IFERROR(INDEX($J$4:$J$1003,SMALL($K$4:$K$1003,ROW(L528)-3),1),"")</f>
        <v/>
      </c>
      <c r="M528" s="206"/>
      <c r="N528" s="362" t="str">
        <f>IFERROR(IF(LEN(INDEX(PlansAndNotes!$D$6:$D$4005,ROW(B528)-ROW($C$3)))=0,"",INDEX(PlansAndNotes!$D$6:$D$4005,ROW(B528)-ROW($C$3))),"")</f>
        <v/>
      </c>
      <c r="O528" s="165" t="str">
        <f t="shared" si="85"/>
        <v/>
      </c>
      <c r="P528" s="363" t="str">
        <f>IFERROR(IF(LEN(INDEX(PlansAndNotes!$E$6:$E$4005,ROW(B528)-ROW($C$3)))=0,"",INDEX(PlansAndNotes!$E$6:$E$4005,ROW(B528)-ROW($C$3))),"")</f>
        <v/>
      </c>
      <c r="Q528" s="363" t="str">
        <f>IFERROR(IF(LEN(INDEX(PlansAndNotes!$G$6:$G$4005,ROW(B528)-ROW($C$3)))=0,"",INDEX(PlansAndNotes!$G$6:$G$4005,ROW(B528)-ROW($C$3))),"")</f>
        <v/>
      </c>
      <c r="R528" s="361" t="str">
        <f>IFERROR(IF(LEN(D528)&gt;0,IF(LEN(INDEX(AdressBook!$C$6:$C$25,MATCH(D528,AdressBook!$B$6:$B$25,0),1))=0,"",INDEX(AdressBook!$C$6:$C$25,MATCH(D528,AdressBook!$B$6:$B$25,0),1)),""),"")</f>
        <v/>
      </c>
      <c r="S528" s="165">
        <f>IF(LEN(C528)&gt;0,IFERROR(IF(MATCH(C528,C529:$C$4004,0)&gt;0,-1,ROW(S528)-ROW($S$3)),ROW(S528)-ROW($S$3)),-1)</f>
        <v>-1</v>
      </c>
      <c r="T528" s="165">
        <f t="shared" si="86"/>
        <v>0</v>
      </c>
      <c r="U528" s="165" t="str">
        <f t="shared" si="87"/>
        <v/>
      </c>
      <c r="V528" s="165" t="str">
        <f>IFERROR(IF(OR(C528="",S528&lt;0),"",IF(SUBTOTAL(3,C528:C528)=0,-1,SUBTOTAL(3,$C$4:C528))),"")</f>
        <v/>
      </c>
      <c r="W528" s="156" t="str">
        <f t="array" ref="W528">IF(LEN(C528)&gt;0,IFERROR(IF(MATCH(C528,$C$3:$C527,0)&gt;0,N528-INDEX($N$3:N527,SUMPRODUCT(MAX(ROW($C$3:$C527)*(C528=$C$3:$C527)))-2,1),""),""),"")</f>
        <v/>
      </c>
      <c r="X528" s="156">
        <f t="shared" ca="1" si="88"/>
        <v>1</v>
      </c>
      <c r="Y528" s="156">
        <f t="shared" ca="1" si="89"/>
        <v>1</v>
      </c>
    </row>
    <row r="529" spans="2:25" hidden="1" x14ac:dyDescent="0.25">
      <c r="B529" s="390" t="str">
        <f>IFERROR(IF(LEN(INDEX(PlansAndNotes!$B$6:$B$2005,ROW(A529)-ROW($B$3)))=0,"",INDEX(PlansAndNotes!$B$6:$B$2005,ROW(A529)-ROW($B$3))),"")</f>
        <v/>
      </c>
      <c r="C529" s="361" t="str">
        <f t="shared" si="84"/>
        <v/>
      </c>
      <c r="D529" s="361" t="str">
        <f>IFERROR(IF(LEN(C529)&gt;0,IF(LEN(INDEX(TasksList!$C$6:$C$1005,MATCH(C529,TasksList!$B$6:$B$1005,0),1))=0,"",INDEX(TasksList!$C$6:$C$1005,MATCH(C529,TasksList!$B$6:$B$1005,0),1)),""),"")</f>
        <v/>
      </c>
      <c r="E529" s="361" t="str">
        <f>IFERROR(IF(LEN(C529)&gt;0,IF(LEN(INDEX(TasksList!$F$6:$F$1005,MATCH(C529,TasksList!$B$6:$B$1005,0),1))=0,"not set!",INDEX(TasksList!$F$6:$F$1005,MATCH(C529,TasksList!$B$6:$B$1005,0),1)),""),"")</f>
        <v/>
      </c>
      <c r="F529" s="360" t="str">
        <f>IFERROR(IF(LEN(D529)&gt;0,IF(LEN(INDEX(AdressBook!$D$6:$D$25,MATCH(D529,AdressBook!$B$6:$B$25,0),1))=0,"",INDEX(AdressBook!$D$6:$D$25,MATCH(D529,AdressBook!$B$6:$B$25,0),1)),""),"")</f>
        <v/>
      </c>
      <c r="G529" s="361" t="str">
        <f>IFERROR(IF(LEN(INDEX(PlansAndNotes!$F$6:$F$2005,ROW(B529)-ROW($C$3)))=0,"",INDEX(PlansAndNotes!$F$6:$F$2005,ROW(B529)-ROW($C$3))),"")</f>
        <v/>
      </c>
      <c r="H529" s="361" t="str">
        <f>IFERROR(IF(LEN(C529)&gt;0,IF(LEN(INDEX(TasksList!$G$6:$G$1005,MATCH(C529,TasksList!$B$6:$B$1005,0),1))=0,"",INDEX(TasksList!$G$6:$G$1005,MATCH(C529,TasksList!$B$6:$B$1005,0),1)),""),"")</f>
        <v/>
      </c>
      <c r="I529" s="381"/>
      <c r="J529" s="402"/>
      <c r="K529" s="402"/>
      <c r="L529" s="399" t="str">
        <f t="array" ref="L529">IFERROR(INDEX($J$4:$J$1003,SMALL($K$4:$K$1003,ROW(L529)-3),1),"")</f>
        <v/>
      </c>
      <c r="M529" s="206"/>
      <c r="N529" s="362" t="str">
        <f>IFERROR(IF(LEN(INDEX(PlansAndNotes!$D$6:$D$4005,ROW(B529)-ROW($C$3)))=0,"",INDEX(PlansAndNotes!$D$6:$D$4005,ROW(B529)-ROW($C$3))),"")</f>
        <v/>
      </c>
      <c r="O529" s="165" t="str">
        <f t="shared" si="85"/>
        <v/>
      </c>
      <c r="P529" s="363" t="str">
        <f>IFERROR(IF(LEN(INDEX(PlansAndNotes!$E$6:$E$4005,ROW(B529)-ROW($C$3)))=0,"",INDEX(PlansAndNotes!$E$6:$E$4005,ROW(B529)-ROW($C$3))),"")</f>
        <v/>
      </c>
      <c r="Q529" s="363" t="str">
        <f>IFERROR(IF(LEN(INDEX(PlansAndNotes!$G$6:$G$4005,ROW(B529)-ROW($C$3)))=0,"",INDEX(PlansAndNotes!$G$6:$G$4005,ROW(B529)-ROW($C$3))),"")</f>
        <v/>
      </c>
      <c r="R529" s="361" t="str">
        <f>IFERROR(IF(LEN(D529)&gt;0,IF(LEN(INDEX(AdressBook!$C$6:$C$25,MATCH(D529,AdressBook!$B$6:$B$25,0),1))=0,"",INDEX(AdressBook!$C$6:$C$25,MATCH(D529,AdressBook!$B$6:$B$25,0),1)),""),"")</f>
        <v/>
      </c>
      <c r="S529" s="165">
        <f>IF(LEN(C529)&gt;0,IFERROR(IF(MATCH(C529,C530:$C$4004,0)&gt;0,-1,ROW(S529)-ROW($S$3)),ROW(S529)-ROW($S$3)),-1)</f>
        <v>-1</v>
      </c>
      <c r="T529" s="165">
        <f t="shared" si="86"/>
        <v>0</v>
      </c>
      <c r="U529" s="165" t="str">
        <f t="shared" si="87"/>
        <v/>
      </c>
      <c r="V529" s="165" t="str">
        <f>IFERROR(IF(OR(C529="",S529&lt;0),"",IF(SUBTOTAL(3,C529:C529)=0,-1,SUBTOTAL(3,$C$4:C529))),"")</f>
        <v/>
      </c>
      <c r="W529" s="156" t="str">
        <f t="array" ref="W529">IF(LEN(C529)&gt;0,IFERROR(IF(MATCH(C529,$C$3:$C528,0)&gt;0,N529-INDEX($N$3:N528,SUMPRODUCT(MAX(ROW($C$3:$C528)*(C529=$C$3:$C528)))-2,1),""),""),"")</f>
        <v/>
      </c>
      <c r="X529" s="156">
        <f t="shared" ca="1" si="88"/>
        <v>1</v>
      </c>
      <c r="Y529" s="156">
        <f t="shared" ca="1" si="89"/>
        <v>1</v>
      </c>
    </row>
    <row r="530" spans="2:25" hidden="1" x14ac:dyDescent="0.25">
      <c r="B530" s="390" t="str">
        <f>IFERROR(IF(LEN(INDEX(PlansAndNotes!$B$6:$B$2005,ROW(A530)-ROW($B$3)))=0,"",INDEX(PlansAndNotes!$B$6:$B$2005,ROW(A530)-ROW($B$3))),"")</f>
        <v/>
      </c>
      <c r="C530" s="361" t="str">
        <f t="shared" si="84"/>
        <v/>
      </c>
      <c r="D530" s="361" t="str">
        <f>IFERROR(IF(LEN(C530)&gt;0,IF(LEN(INDEX(TasksList!$C$6:$C$1005,MATCH(C530,TasksList!$B$6:$B$1005,0),1))=0,"",INDEX(TasksList!$C$6:$C$1005,MATCH(C530,TasksList!$B$6:$B$1005,0),1)),""),"")</f>
        <v/>
      </c>
      <c r="E530" s="361" t="str">
        <f>IFERROR(IF(LEN(C530)&gt;0,IF(LEN(INDEX(TasksList!$F$6:$F$1005,MATCH(C530,TasksList!$B$6:$B$1005,0),1))=0,"not set!",INDEX(TasksList!$F$6:$F$1005,MATCH(C530,TasksList!$B$6:$B$1005,0),1)),""),"")</f>
        <v/>
      </c>
      <c r="F530" s="360" t="str">
        <f>IFERROR(IF(LEN(D530)&gt;0,IF(LEN(INDEX(AdressBook!$D$6:$D$25,MATCH(D530,AdressBook!$B$6:$B$25,0),1))=0,"",INDEX(AdressBook!$D$6:$D$25,MATCH(D530,AdressBook!$B$6:$B$25,0),1)),""),"")</f>
        <v/>
      </c>
      <c r="G530" s="361" t="str">
        <f>IFERROR(IF(LEN(INDEX(PlansAndNotes!$F$6:$F$2005,ROW(B530)-ROW($C$3)))=0,"",INDEX(PlansAndNotes!$F$6:$F$2005,ROW(B530)-ROW($C$3))),"")</f>
        <v/>
      </c>
      <c r="H530" s="361" t="str">
        <f>IFERROR(IF(LEN(C530)&gt;0,IF(LEN(INDEX(TasksList!$G$6:$G$1005,MATCH(C530,TasksList!$B$6:$B$1005,0),1))=0,"",INDEX(TasksList!$G$6:$G$1005,MATCH(C530,TasksList!$B$6:$B$1005,0),1)),""),"")</f>
        <v/>
      </c>
      <c r="I530" s="381"/>
      <c r="J530" s="402"/>
      <c r="K530" s="402"/>
      <c r="L530" s="399" t="str">
        <f t="array" ref="L530">IFERROR(INDEX($J$4:$J$1003,SMALL($K$4:$K$1003,ROW(L530)-3),1),"")</f>
        <v/>
      </c>
      <c r="M530" s="206"/>
      <c r="N530" s="362" t="str">
        <f>IFERROR(IF(LEN(INDEX(PlansAndNotes!$D$6:$D$4005,ROW(B530)-ROW($C$3)))=0,"",INDEX(PlansAndNotes!$D$6:$D$4005,ROW(B530)-ROW($C$3))),"")</f>
        <v/>
      </c>
      <c r="O530" s="165" t="str">
        <f t="shared" si="85"/>
        <v/>
      </c>
      <c r="P530" s="363" t="str">
        <f>IFERROR(IF(LEN(INDEX(PlansAndNotes!$E$6:$E$4005,ROW(B530)-ROW($C$3)))=0,"",INDEX(PlansAndNotes!$E$6:$E$4005,ROW(B530)-ROW($C$3))),"")</f>
        <v/>
      </c>
      <c r="Q530" s="363" t="str">
        <f>IFERROR(IF(LEN(INDEX(PlansAndNotes!$G$6:$G$4005,ROW(B530)-ROW($C$3)))=0,"",INDEX(PlansAndNotes!$G$6:$G$4005,ROW(B530)-ROW($C$3))),"")</f>
        <v/>
      </c>
      <c r="R530" s="361" t="str">
        <f>IFERROR(IF(LEN(D530)&gt;0,IF(LEN(INDEX(AdressBook!$C$6:$C$25,MATCH(D530,AdressBook!$B$6:$B$25,0),1))=0,"",INDEX(AdressBook!$C$6:$C$25,MATCH(D530,AdressBook!$B$6:$B$25,0),1)),""),"")</f>
        <v/>
      </c>
      <c r="S530" s="165">
        <f>IF(LEN(C530)&gt;0,IFERROR(IF(MATCH(C530,C531:$C$4004,0)&gt;0,-1,ROW(S530)-ROW($S$3)),ROW(S530)-ROW($S$3)),-1)</f>
        <v>-1</v>
      </c>
      <c r="T530" s="165">
        <f t="shared" si="86"/>
        <v>0</v>
      </c>
      <c r="U530" s="165" t="str">
        <f t="shared" si="87"/>
        <v/>
      </c>
      <c r="V530" s="165" t="str">
        <f>IFERROR(IF(OR(C530="",S530&lt;0),"",IF(SUBTOTAL(3,C530:C530)=0,-1,SUBTOTAL(3,$C$4:C530))),"")</f>
        <v/>
      </c>
      <c r="W530" s="156" t="str">
        <f t="array" ref="W530">IF(LEN(C530)&gt;0,IFERROR(IF(MATCH(C530,$C$3:$C529,0)&gt;0,N530-INDEX($N$3:N529,SUMPRODUCT(MAX(ROW($C$3:$C529)*(C530=$C$3:$C529)))-2,1),""),""),"")</f>
        <v/>
      </c>
      <c r="X530" s="156">
        <f t="shared" ca="1" si="88"/>
        <v>1</v>
      </c>
      <c r="Y530" s="156">
        <f t="shared" ca="1" si="89"/>
        <v>1</v>
      </c>
    </row>
    <row r="531" spans="2:25" hidden="1" x14ac:dyDescent="0.25">
      <c r="B531" s="390" t="str">
        <f>IFERROR(IF(LEN(INDEX(PlansAndNotes!$B$6:$B$2005,ROW(A531)-ROW($B$3)))=0,"",INDEX(PlansAndNotes!$B$6:$B$2005,ROW(A531)-ROW($B$3))),"")</f>
        <v/>
      </c>
      <c r="C531" s="361" t="str">
        <f t="shared" si="84"/>
        <v/>
      </c>
      <c r="D531" s="361" t="str">
        <f>IFERROR(IF(LEN(C531)&gt;0,IF(LEN(INDEX(TasksList!$C$6:$C$1005,MATCH(C531,TasksList!$B$6:$B$1005,0),1))=0,"",INDEX(TasksList!$C$6:$C$1005,MATCH(C531,TasksList!$B$6:$B$1005,0),1)),""),"")</f>
        <v/>
      </c>
      <c r="E531" s="361" t="str">
        <f>IFERROR(IF(LEN(C531)&gt;0,IF(LEN(INDEX(TasksList!$F$6:$F$1005,MATCH(C531,TasksList!$B$6:$B$1005,0),1))=0,"not set!",INDEX(TasksList!$F$6:$F$1005,MATCH(C531,TasksList!$B$6:$B$1005,0),1)),""),"")</f>
        <v/>
      </c>
      <c r="F531" s="360" t="str">
        <f>IFERROR(IF(LEN(D531)&gt;0,IF(LEN(INDEX(AdressBook!$D$6:$D$25,MATCH(D531,AdressBook!$B$6:$B$25,0),1))=0,"",INDEX(AdressBook!$D$6:$D$25,MATCH(D531,AdressBook!$B$6:$B$25,0),1)),""),"")</f>
        <v/>
      </c>
      <c r="G531" s="361" t="str">
        <f>IFERROR(IF(LEN(INDEX(PlansAndNotes!$F$6:$F$2005,ROW(B531)-ROW($C$3)))=0,"",INDEX(PlansAndNotes!$F$6:$F$2005,ROW(B531)-ROW($C$3))),"")</f>
        <v/>
      </c>
      <c r="H531" s="361" t="str">
        <f>IFERROR(IF(LEN(C531)&gt;0,IF(LEN(INDEX(TasksList!$G$6:$G$1005,MATCH(C531,TasksList!$B$6:$B$1005,0),1))=0,"",INDEX(TasksList!$G$6:$G$1005,MATCH(C531,TasksList!$B$6:$B$1005,0),1)),""),"")</f>
        <v/>
      </c>
      <c r="I531" s="381"/>
      <c r="J531" s="402"/>
      <c r="K531" s="402"/>
      <c r="L531" s="399" t="str">
        <f t="array" ref="L531">IFERROR(INDEX($J$4:$J$1003,SMALL($K$4:$K$1003,ROW(L531)-3),1),"")</f>
        <v/>
      </c>
      <c r="M531" s="206"/>
      <c r="N531" s="362" t="str">
        <f>IFERROR(IF(LEN(INDEX(PlansAndNotes!$D$6:$D$4005,ROW(B531)-ROW($C$3)))=0,"",INDEX(PlansAndNotes!$D$6:$D$4005,ROW(B531)-ROW($C$3))),"")</f>
        <v/>
      </c>
      <c r="O531" s="165" t="str">
        <f t="shared" si="85"/>
        <v/>
      </c>
      <c r="P531" s="363" t="str">
        <f>IFERROR(IF(LEN(INDEX(PlansAndNotes!$E$6:$E$4005,ROW(B531)-ROW($C$3)))=0,"",INDEX(PlansAndNotes!$E$6:$E$4005,ROW(B531)-ROW($C$3))),"")</f>
        <v/>
      </c>
      <c r="Q531" s="363" t="str">
        <f>IFERROR(IF(LEN(INDEX(PlansAndNotes!$G$6:$G$4005,ROW(B531)-ROW($C$3)))=0,"",INDEX(PlansAndNotes!$G$6:$G$4005,ROW(B531)-ROW($C$3))),"")</f>
        <v/>
      </c>
      <c r="R531" s="361" t="str">
        <f>IFERROR(IF(LEN(D531)&gt;0,IF(LEN(INDEX(AdressBook!$C$6:$C$25,MATCH(D531,AdressBook!$B$6:$B$25,0),1))=0,"",INDEX(AdressBook!$C$6:$C$25,MATCH(D531,AdressBook!$B$6:$B$25,0),1)),""),"")</f>
        <v/>
      </c>
      <c r="S531" s="165">
        <f>IF(LEN(C531)&gt;0,IFERROR(IF(MATCH(C531,C532:$C$4004,0)&gt;0,-1,ROW(S531)-ROW($S$3)),ROW(S531)-ROW($S$3)),-1)</f>
        <v>-1</v>
      </c>
      <c r="T531" s="165">
        <f t="shared" si="86"/>
        <v>0</v>
      </c>
      <c r="U531" s="165" t="str">
        <f t="shared" si="87"/>
        <v/>
      </c>
      <c r="V531" s="165" t="str">
        <f>IFERROR(IF(OR(C531="",S531&lt;0),"",IF(SUBTOTAL(3,C531:C531)=0,-1,SUBTOTAL(3,$C$4:C531))),"")</f>
        <v/>
      </c>
      <c r="W531" s="156" t="str">
        <f t="array" ref="W531">IF(LEN(C531)&gt;0,IFERROR(IF(MATCH(C531,$C$3:$C530,0)&gt;0,N531-INDEX($N$3:N530,SUMPRODUCT(MAX(ROW($C$3:$C530)*(C531=$C$3:$C530)))-2,1),""),""),"")</f>
        <v/>
      </c>
      <c r="X531" s="156">
        <f t="shared" ca="1" si="88"/>
        <v>1</v>
      </c>
      <c r="Y531" s="156">
        <f t="shared" ca="1" si="89"/>
        <v>1</v>
      </c>
    </row>
    <row r="532" spans="2:25" hidden="1" x14ac:dyDescent="0.25">
      <c r="B532" s="390" t="str">
        <f>IFERROR(IF(LEN(INDEX(PlansAndNotes!$B$6:$B$2005,ROW(A532)-ROW($B$3)))=0,"",INDEX(PlansAndNotes!$B$6:$B$2005,ROW(A532)-ROW($B$3))),"")</f>
        <v/>
      </c>
      <c r="C532" s="361" t="str">
        <f t="shared" si="84"/>
        <v/>
      </c>
      <c r="D532" s="361" t="str">
        <f>IFERROR(IF(LEN(C532)&gt;0,IF(LEN(INDEX(TasksList!$C$6:$C$1005,MATCH(C532,TasksList!$B$6:$B$1005,0),1))=0,"",INDEX(TasksList!$C$6:$C$1005,MATCH(C532,TasksList!$B$6:$B$1005,0),1)),""),"")</f>
        <v/>
      </c>
      <c r="E532" s="361" t="str">
        <f>IFERROR(IF(LEN(C532)&gt;0,IF(LEN(INDEX(TasksList!$F$6:$F$1005,MATCH(C532,TasksList!$B$6:$B$1005,0),1))=0,"not set!",INDEX(TasksList!$F$6:$F$1005,MATCH(C532,TasksList!$B$6:$B$1005,0),1)),""),"")</f>
        <v/>
      </c>
      <c r="F532" s="360" t="str">
        <f>IFERROR(IF(LEN(D532)&gt;0,IF(LEN(INDEX(AdressBook!$D$6:$D$25,MATCH(D532,AdressBook!$B$6:$B$25,0),1))=0,"",INDEX(AdressBook!$D$6:$D$25,MATCH(D532,AdressBook!$B$6:$B$25,0),1)),""),"")</f>
        <v/>
      </c>
      <c r="G532" s="361" t="str">
        <f>IFERROR(IF(LEN(INDEX(PlansAndNotes!$F$6:$F$2005,ROW(B532)-ROW($C$3)))=0,"",INDEX(PlansAndNotes!$F$6:$F$2005,ROW(B532)-ROW($C$3))),"")</f>
        <v/>
      </c>
      <c r="H532" s="361" t="str">
        <f>IFERROR(IF(LEN(C532)&gt;0,IF(LEN(INDEX(TasksList!$G$6:$G$1005,MATCH(C532,TasksList!$B$6:$B$1005,0),1))=0,"",INDEX(TasksList!$G$6:$G$1005,MATCH(C532,TasksList!$B$6:$B$1005,0),1)),""),"")</f>
        <v/>
      </c>
      <c r="I532" s="381"/>
      <c r="J532" s="402"/>
      <c r="K532" s="402"/>
      <c r="L532" s="399" t="str">
        <f t="array" ref="L532">IFERROR(INDEX($J$4:$J$1003,SMALL($K$4:$K$1003,ROW(L532)-3),1),"")</f>
        <v/>
      </c>
      <c r="M532" s="206"/>
      <c r="N532" s="362" t="str">
        <f>IFERROR(IF(LEN(INDEX(PlansAndNotes!$D$6:$D$4005,ROW(B532)-ROW($C$3)))=0,"",INDEX(PlansAndNotes!$D$6:$D$4005,ROW(B532)-ROW($C$3))),"")</f>
        <v/>
      </c>
      <c r="O532" s="165" t="str">
        <f t="shared" si="85"/>
        <v/>
      </c>
      <c r="P532" s="363" t="str">
        <f>IFERROR(IF(LEN(INDEX(PlansAndNotes!$E$6:$E$4005,ROW(B532)-ROW($C$3)))=0,"",INDEX(PlansAndNotes!$E$6:$E$4005,ROW(B532)-ROW($C$3))),"")</f>
        <v/>
      </c>
      <c r="Q532" s="363" t="str">
        <f>IFERROR(IF(LEN(INDEX(PlansAndNotes!$G$6:$G$4005,ROW(B532)-ROW($C$3)))=0,"",INDEX(PlansAndNotes!$G$6:$G$4005,ROW(B532)-ROW($C$3))),"")</f>
        <v/>
      </c>
      <c r="R532" s="361" t="str">
        <f>IFERROR(IF(LEN(D532)&gt;0,IF(LEN(INDEX(AdressBook!$C$6:$C$25,MATCH(D532,AdressBook!$B$6:$B$25,0),1))=0,"",INDEX(AdressBook!$C$6:$C$25,MATCH(D532,AdressBook!$B$6:$B$25,0),1)),""),"")</f>
        <v/>
      </c>
      <c r="S532" s="165">
        <f>IF(LEN(C532)&gt;0,IFERROR(IF(MATCH(C532,C533:$C$4004,0)&gt;0,-1,ROW(S532)-ROW($S$3)),ROW(S532)-ROW($S$3)),-1)</f>
        <v>-1</v>
      </c>
      <c r="T532" s="165">
        <f t="shared" si="86"/>
        <v>0</v>
      </c>
      <c r="U532" s="165" t="str">
        <f t="shared" si="87"/>
        <v/>
      </c>
      <c r="V532" s="165" t="str">
        <f>IFERROR(IF(OR(C532="",S532&lt;0),"",IF(SUBTOTAL(3,C532:C532)=0,-1,SUBTOTAL(3,$C$4:C532))),"")</f>
        <v/>
      </c>
      <c r="W532" s="156" t="str">
        <f t="array" ref="W532">IF(LEN(C532)&gt;0,IFERROR(IF(MATCH(C532,$C$3:$C531,0)&gt;0,N532-INDEX($N$3:N531,SUMPRODUCT(MAX(ROW($C$3:$C531)*(C532=$C$3:$C531)))-2,1),""),""),"")</f>
        <v/>
      </c>
      <c r="X532" s="156">
        <f t="shared" ca="1" si="88"/>
        <v>1</v>
      </c>
      <c r="Y532" s="156">
        <f t="shared" ca="1" si="89"/>
        <v>1</v>
      </c>
    </row>
    <row r="533" spans="2:25" hidden="1" x14ac:dyDescent="0.25">
      <c r="B533" s="390" t="str">
        <f>IFERROR(IF(LEN(INDEX(PlansAndNotes!$B$6:$B$2005,ROW(A533)-ROW($B$3)))=0,"",INDEX(PlansAndNotes!$B$6:$B$2005,ROW(A533)-ROW($B$3))),"")</f>
        <v/>
      </c>
      <c r="C533" s="361" t="str">
        <f t="shared" si="84"/>
        <v/>
      </c>
      <c r="D533" s="361" t="str">
        <f>IFERROR(IF(LEN(C533)&gt;0,IF(LEN(INDEX(TasksList!$C$6:$C$1005,MATCH(C533,TasksList!$B$6:$B$1005,0),1))=0,"",INDEX(TasksList!$C$6:$C$1005,MATCH(C533,TasksList!$B$6:$B$1005,0),1)),""),"")</f>
        <v/>
      </c>
      <c r="E533" s="361" t="str">
        <f>IFERROR(IF(LEN(C533)&gt;0,IF(LEN(INDEX(TasksList!$F$6:$F$1005,MATCH(C533,TasksList!$B$6:$B$1005,0),1))=0,"not set!",INDEX(TasksList!$F$6:$F$1005,MATCH(C533,TasksList!$B$6:$B$1005,0),1)),""),"")</f>
        <v/>
      </c>
      <c r="F533" s="360" t="str">
        <f>IFERROR(IF(LEN(D533)&gt;0,IF(LEN(INDEX(AdressBook!$D$6:$D$25,MATCH(D533,AdressBook!$B$6:$B$25,0),1))=0,"",INDEX(AdressBook!$D$6:$D$25,MATCH(D533,AdressBook!$B$6:$B$25,0),1)),""),"")</f>
        <v/>
      </c>
      <c r="G533" s="361" t="str">
        <f>IFERROR(IF(LEN(INDEX(PlansAndNotes!$F$6:$F$2005,ROW(B533)-ROW($C$3)))=0,"",INDEX(PlansAndNotes!$F$6:$F$2005,ROW(B533)-ROW($C$3))),"")</f>
        <v/>
      </c>
      <c r="H533" s="361" t="str">
        <f>IFERROR(IF(LEN(C533)&gt;0,IF(LEN(INDEX(TasksList!$G$6:$G$1005,MATCH(C533,TasksList!$B$6:$B$1005,0),1))=0,"",INDEX(TasksList!$G$6:$G$1005,MATCH(C533,TasksList!$B$6:$B$1005,0),1)),""),"")</f>
        <v/>
      </c>
      <c r="I533" s="381"/>
      <c r="J533" s="402"/>
      <c r="K533" s="402"/>
      <c r="L533" s="399" t="str">
        <f t="array" ref="L533">IFERROR(INDEX($J$4:$J$1003,SMALL($K$4:$K$1003,ROW(L533)-3),1),"")</f>
        <v/>
      </c>
      <c r="M533" s="206"/>
      <c r="N533" s="362" t="str">
        <f>IFERROR(IF(LEN(INDEX(PlansAndNotes!$D$6:$D$4005,ROW(B533)-ROW($C$3)))=0,"",INDEX(PlansAndNotes!$D$6:$D$4005,ROW(B533)-ROW($C$3))),"")</f>
        <v/>
      </c>
      <c r="O533" s="165" t="str">
        <f t="shared" si="85"/>
        <v/>
      </c>
      <c r="P533" s="363" t="str">
        <f>IFERROR(IF(LEN(INDEX(PlansAndNotes!$E$6:$E$4005,ROW(B533)-ROW($C$3)))=0,"",INDEX(PlansAndNotes!$E$6:$E$4005,ROW(B533)-ROW($C$3))),"")</f>
        <v/>
      </c>
      <c r="Q533" s="363" t="str">
        <f>IFERROR(IF(LEN(INDEX(PlansAndNotes!$G$6:$G$4005,ROW(B533)-ROW($C$3)))=0,"",INDEX(PlansAndNotes!$G$6:$G$4005,ROW(B533)-ROW($C$3))),"")</f>
        <v/>
      </c>
      <c r="R533" s="361" t="str">
        <f>IFERROR(IF(LEN(D533)&gt;0,IF(LEN(INDEX(AdressBook!$C$6:$C$25,MATCH(D533,AdressBook!$B$6:$B$25,0),1))=0,"",INDEX(AdressBook!$C$6:$C$25,MATCH(D533,AdressBook!$B$6:$B$25,0),1)),""),"")</f>
        <v/>
      </c>
      <c r="S533" s="165">
        <f>IF(LEN(C533)&gt;0,IFERROR(IF(MATCH(C533,C534:$C$4004,0)&gt;0,-1,ROW(S533)-ROW($S$3)),ROW(S533)-ROW($S$3)),-1)</f>
        <v>-1</v>
      </c>
      <c r="T533" s="165">
        <f t="shared" si="86"/>
        <v>0</v>
      </c>
      <c r="U533" s="165" t="str">
        <f t="shared" si="87"/>
        <v/>
      </c>
      <c r="V533" s="165" t="str">
        <f>IFERROR(IF(OR(C533="",S533&lt;0),"",IF(SUBTOTAL(3,C533:C533)=0,-1,SUBTOTAL(3,$C$4:C533))),"")</f>
        <v/>
      </c>
      <c r="W533" s="156" t="str">
        <f t="array" ref="W533">IF(LEN(C533)&gt;0,IFERROR(IF(MATCH(C533,$C$3:$C532,0)&gt;0,N533-INDEX($N$3:N532,SUMPRODUCT(MAX(ROW($C$3:$C532)*(C533=$C$3:$C532)))-2,1),""),""),"")</f>
        <v/>
      </c>
      <c r="X533" s="156">
        <f t="shared" ca="1" si="88"/>
        <v>1</v>
      </c>
      <c r="Y533" s="156">
        <f t="shared" ca="1" si="89"/>
        <v>1</v>
      </c>
    </row>
    <row r="534" spans="2:25" hidden="1" x14ac:dyDescent="0.25">
      <c r="B534" s="390" t="str">
        <f>IFERROR(IF(LEN(INDEX(PlansAndNotes!$B$6:$B$2005,ROW(A534)-ROW($B$3)))=0,"",INDEX(PlansAndNotes!$B$6:$B$2005,ROW(A534)-ROW($B$3))),"")</f>
        <v/>
      </c>
      <c r="C534" s="361" t="str">
        <f t="shared" si="84"/>
        <v/>
      </c>
      <c r="D534" s="361" t="str">
        <f>IFERROR(IF(LEN(C534)&gt;0,IF(LEN(INDEX(TasksList!$C$6:$C$1005,MATCH(C534,TasksList!$B$6:$B$1005,0),1))=0,"",INDEX(TasksList!$C$6:$C$1005,MATCH(C534,TasksList!$B$6:$B$1005,0),1)),""),"")</f>
        <v/>
      </c>
      <c r="E534" s="361" t="str">
        <f>IFERROR(IF(LEN(C534)&gt;0,IF(LEN(INDEX(TasksList!$F$6:$F$1005,MATCH(C534,TasksList!$B$6:$B$1005,0),1))=0,"not set!",INDEX(TasksList!$F$6:$F$1005,MATCH(C534,TasksList!$B$6:$B$1005,0),1)),""),"")</f>
        <v/>
      </c>
      <c r="F534" s="360" t="str">
        <f>IFERROR(IF(LEN(D534)&gt;0,IF(LEN(INDEX(AdressBook!$D$6:$D$25,MATCH(D534,AdressBook!$B$6:$B$25,0),1))=0,"",INDEX(AdressBook!$D$6:$D$25,MATCH(D534,AdressBook!$B$6:$B$25,0),1)),""),"")</f>
        <v/>
      </c>
      <c r="G534" s="361" t="str">
        <f>IFERROR(IF(LEN(INDEX(PlansAndNotes!$F$6:$F$2005,ROW(B534)-ROW($C$3)))=0,"",INDEX(PlansAndNotes!$F$6:$F$2005,ROW(B534)-ROW($C$3))),"")</f>
        <v/>
      </c>
      <c r="H534" s="361" t="str">
        <f>IFERROR(IF(LEN(C534)&gt;0,IF(LEN(INDEX(TasksList!$G$6:$G$1005,MATCH(C534,TasksList!$B$6:$B$1005,0),1))=0,"",INDEX(TasksList!$G$6:$G$1005,MATCH(C534,TasksList!$B$6:$B$1005,0),1)),""),"")</f>
        <v/>
      </c>
      <c r="I534" s="381"/>
      <c r="J534" s="402"/>
      <c r="K534" s="402"/>
      <c r="L534" s="399" t="str">
        <f t="array" ref="L534">IFERROR(INDEX($J$4:$J$1003,SMALL($K$4:$K$1003,ROW(L534)-3),1),"")</f>
        <v/>
      </c>
      <c r="M534" s="206"/>
      <c r="N534" s="362" t="str">
        <f>IFERROR(IF(LEN(INDEX(PlansAndNotes!$D$6:$D$4005,ROW(B534)-ROW($C$3)))=0,"",INDEX(PlansAndNotes!$D$6:$D$4005,ROW(B534)-ROW($C$3))),"")</f>
        <v/>
      </c>
      <c r="O534" s="165" t="str">
        <f t="shared" si="85"/>
        <v/>
      </c>
      <c r="P534" s="363" t="str">
        <f>IFERROR(IF(LEN(INDEX(PlansAndNotes!$E$6:$E$4005,ROW(B534)-ROW($C$3)))=0,"",INDEX(PlansAndNotes!$E$6:$E$4005,ROW(B534)-ROW($C$3))),"")</f>
        <v/>
      </c>
      <c r="Q534" s="363" t="str">
        <f>IFERROR(IF(LEN(INDEX(PlansAndNotes!$G$6:$G$4005,ROW(B534)-ROW($C$3)))=0,"",INDEX(PlansAndNotes!$G$6:$G$4005,ROW(B534)-ROW($C$3))),"")</f>
        <v/>
      </c>
      <c r="R534" s="361" t="str">
        <f>IFERROR(IF(LEN(D534)&gt;0,IF(LEN(INDEX(AdressBook!$C$6:$C$25,MATCH(D534,AdressBook!$B$6:$B$25,0),1))=0,"",INDEX(AdressBook!$C$6:$C$25,MATCH(D534,AdressBook!$B$6:$B$25,0),1)),""),"")</f>
        <v/>
      </c>
      <c r="S534" s="165">
        <f>IF(LEN(C534)&gt;0,IFERROR(IF(MATCH(C534,C535:$C$4004,0)&gt;0,-1,ROW(S534)-ROW($S$3)),ROW(S534)-ROW($S$3)),-1)</f>
        <v>-1</v>
      </c>
      <c r="T534" s="165">
        <f t="shared" si="86"/>
        <v>0</v>
      </c>
      <c r="U534" s="165" t="str">
        <f t="shared" si="87"/>
        <v/>
      </c>
      <c r="V534" s="165" t="str">
        <f>IFERROR(IF(OR(C534="",S534&lt;0),"",IF(SUBTOTAL(3,C534:C534)=0,-1,SUBTOTAL(3,$C$4:C534))),"")</f>
        <v/>
      </c>
      <c r="W534" s="156" t="str">
        <f t="array" ref="W534">IF(LEN(C534)&gt;0,IFERROR(IF(MATCH(C534,$C$3:$C533,0)&gt;0,N534-INDEX($N$3:N533,SUMPRODUCT(MAX(ROW($C$3:$C533)*(C534=$C$3:$C533)))-2,1),""),""),"")</f>
        <v/>
      </c>
      <c r="X534" s="156">
        <f t="shared" ca="1" si="88"/>
        <v>1</v>
      </c>
      <c r="Y534" s="156">
        <f t="shared" ca="1" si="89"/>
        <v>1</v>
      </c>
    </row>
    <row r="535" spans="2:25" hidden="1" x14ac:dyDescent="0.25">
      <c r="B535" s="390" t="str">
        <f>IFERROR(IF(LEN(INDEX(PlansAndNotes!$B$6:$B$2005,ROW(A535)-ROW($B$3)))=0,"",INDEX(PlansAndNotes!$B$6:$B$2005,ROW(A535)-ROW($B$3))),"")</f>
        <v/>
      </c>
      <c r="C535" s="361" t="str">
        <f t="shared" si="84"/>
        <v/>
      </c>
      <c r="D535" s="361" t="str">
        <f>IFERROR(IF(LEN(C535)&gt;0,IF(LEN(INDEX(TasksList!$C$6:$C$1005,MATCH(C535,TasksList!$B$6:$B$1005,0),1))=0,"",INDEX(TasksList!$C$6:$C$1005,MATCH(C535,TasksList!$B$6:$B$1005,0),1)),""),"")</f>
        <v/>
      </c>
      <c r="E535" s="361" t="str">
        <f>IFERROR(IF(LEN(C535)&gt;0,IF(LEN(INDEX(TasksList!$F$6:$F$1005,MATCH(C535,TasksList!$B$6:$B$1005,0),1))=0,"not set!",INDEX(TasksList!$F$6:$F$1005,MATCH(C535,TasksList!$B$6:$B$1005,0),1)),""),"")</f>
        <v/>
      </c>
      <c r="F535" s="360" t="str">
        <f>IFERROR(IF(LEN(D535)&gt;0,IF(LEN(INDEX(AdressBook!$D$6:$D$25,MATCH(D535,AdressBook!$B$6:$B$25,0),1))=0,"",INDEX(AdressBook!$D$6:$D$25,MATCH(D535,AdressBook!$B$6:$B$25,0),1)),""),"")</f>
        <v/>
      </c>
      <c r="G535" s="361" t="str">
        <f>IFERROR(IF(LEN(INDEX(PlansAndNotes!$F$6:$F$2005,ROW(B535)-ROW($C$3)))=0,"",INDEX(PlansAndNotes!$F$6:$F$2005,ROW(B535)-ROW($C$3))),"")</f>
        <v/>
      </c>
      <c r="H535" s="361" t="str">
        <f>IFERROR(IF(LEN(C535)&gt;0,IF(LEN(INDEX(TasksList!$G$6:$G$1005,MATCH(C535,TasksList!$B$6:$B$1005,0),1))=0,"",INDEX(TasksList!$G$6:$G$1005,MATCH(C535,TasksList!$B$6:$B$1005,0),1)),""),"")</f>
        <v/>
      </c>
      <c r="I535" s="381"/>
      <c r="J535" s="402"/>
      <c r="K535" s="402"/>
      <c r="L535" s="399" t="str">
        <f t="array" ref="L535">IFERROR(INDEX($J$4:$J$1003,SMALL($K$4:$K$1003,ROW(L535)-3),1),"")</f>
        <v/>
      </c>
      <c r="M535" s="206"/>
      <c r="N535" s="362" t="str">
        <f>IFERROR(IF(LEN(INDEX(PlansAndNotes!$D$6:$D$4005,ROW(B535)-ROW($C$3)))=0,"",INDEX(PlansAndNotes!$D$6:$D$4005,ROW(B535)-ROW($C$3))),"")</f>
        <v/>
      </c>
      <c r="O535" s="165" t="str">
        <f t="shared" si="85"/>
        <v/>
      </c>
      <c r="P535" s="363" t="str">
        <f>IFERROR(IF(LEN(INDEX(PlansAndNotes!$E$6:$E$4005,ROW(B535)-ROW($C$3)))=0,"",INDEX(PlansAndNotes!$E$6:$E$4005,ROW(B535)-ROW($C$3))),"")</f>
        <v/>
      </c>
      <c r="Q535" s="363" t="str">
        <f>IFERROR(IF(LEN(INDEX(PlansAndNotes!$G$6:$G$4005,ROW(B535)-ROW($C$3)))=0,"",INDEX(PlansAndNotes!$G$6:$G$4005,ROW(B535)-ROW($C$3))),"")</f>
        <v/>
      </c>
      <c r="R535" s="361" t="str">
        <f>IFERROR(IF(LEN(D535)&gt;0,IF(LEN(INDEX(AdressBook!$C$6:$C$25,MATCH(D535,AdressBook!$B$6:$B$25,0),1))=0,"",INDEX(AdressBook!$C$6:$C$25,MATCH(D535,AdressBook!$B$6:$B$25,0),1)),""),"")</f>
        <v/>
      </c>
      <c r="S535" s="165">
        <f>IF(LEN(C535)&gt;0,IFERROR(IF(MATCH(C535,C536:$C$4004,0)&gt;0,-1,ROW(S535)-ROW($S$3)),ROW(S535)-ROW($S$3)),-1)</f>
        <v>-1</v>
      </c>
      <c r="T535" s="165">
        <f t="shared" si="86"/>
        <v>0</v>
      </c>
      <c r="U535" s="165" t="str">
        <f t="shared" si="87"/>
        <v/>
      </c>
      <c r="V535" s="165" t="str">
        <f>IFERROR(IF(OR(C535="",S535&lt;0),"",IF(SUBTOTAL(3,C535:C535)=0,-1,SUBTOTAL(3,$C$4:C535))),"")</f>
        <v/>
      </c>
      <c r="W535" s="156" t="str">
        <f t="array" ref="W535">IF(LEN(C535)&gt;0,IFERROR(IF(MATCH(C535,$C$3:$C534,0)&gt;0,N535-INDEX($N$3:N534,SUMPRODUCT(MAX(ROW($C$3:$C534)*(C535=$C$3:$C534)))-2,1),""),""),"")</f>
        <v/>
      </c>
      <c r="X535" s="156">
        <f t="shared" ca="1" si="88"/>
        <v>1</v>
      </c>
      <c r="Y535" s="156">
        <f t="shared" ca="1" si="89"/>
        <v>1</v>
      </c>
    </row>
    <row r="536" spans="2:25" hidden="1" x14ac:dyDescent="0.25">
      <c r="B536" s="390" t="str">
        <f>IFERROR(IF(LEN(INDEX(PlansAndNotes!$B$6:$B$2005,ROW(A536)-ROW($B$3)))=0,"",INDEX(PlansAndNotes!$B$6:$B$2005,ROW(A536)-ROW($B$3))),"")</f>
        <v/>
      </c>
      <c r="C536" s="361" t="str">
        <f t="shared" si="84"/>
        <v/>
      </c>
      <c r="D536" s="361" t="str">
        <f>IFERROR(IF(LEN(C536)&gt;0,IF(LEN(INDEX(TasksList!$C$6:$C$1005,MATCH(C536,TasksList!$B$6:$B$1005,0),1))=0,"",INDEX(TasksList!$C$6:$C$1005,MATCH(C536,TasksList!$B$6:$B$1005,0),1)),""),"")</f>
        <v/>
      </c>
      <c r="E536" s="361" t="str">
        <f>IFERROR(IF(LEN(C536)&gt;0,IF(LEN(INDEX(TasksList!$F$6:$F$1005,MATCH(C536,TasksList!$B$6:$B$1005,0),1))=0,"not set!",INDEX(TasksList!$F$6:$F$1005,MATCH(C536,TasksList!$B$6:$B$1005,0),1)),""),"")</f>
        <v/>
      </c>
      <c r="F536" s="360" t="str">
        <f>IFERROR(IF(LEN(D536)&gt;0,IF(LEN(INDEX(AdressBook!$D$6:$D$25,MATCH(D536,AdressBook!$B$6:$B$25,0),1))=0,"",INDEX(AdressBook!$D$6:$D$25,MATCH(D536,AdressBook!$B$6:$B$25,0),1)),""),"")</f>
        <v/>
      </c>
      <c r="G536" s="361" t="str">
        <f>IFERROR(IF(LEN(INDEX(PlansAndNotes!$F$6:$F$2005,ROW(B536)-ROW($C$3)))=0,"",INDEX(PlansAndNotes!$F$6:$F$2005,ROW(B536)-ROW($C$3))),"")</f>
        <v/>
      </c>
      <c r="H536" s="361" t="str">
        <f>IFERROR(IF(LEN(C536)&gt;0,IF(LEN(INDEX(TasksList!$G$6:$G$1005,MATCH(C536,TasksList!$B$6:$B$1005,0),1))=0,"",INDEX(TasksList!$G$6:$G$1005,MATCH(C536,TasksList!$B$6:$B$1005,0),1)),""),"")</f>
        <v/>
      </c>
      <c r="I536" s="381"/>
      <c r="J536" s="402"/>
      <c r="K536" s="402"/>
      <c r="L536" s="399" t="str">
        <f t="array" ref="L536">IFERROR(INDEX($J$4:$J$1003,SMALL($K$4:$K$1003,ROW(L536)-3),1),"")</f>
        <v/>
      </c>
      <c r="M536" s="206"/>
      <c r="N536" s="362" t="str">
        <f>IFERROR(IF(LEN(INDEX(PlansAndNotes!$D$6:$D$4005,ROW(B536)-ROW($C$3)))=0,"",INDEX(PlansAndNotes!$D$6:$D$4005,ROW(B536)-ROW($C$3))),"")</f>
        <v/>
      </c>
      <c r="O536" s="165" t="str">
        <f t="shared" si="85"/>
        <v/>
      </c>
      <c r="P536" s="363" t="str">
        <f>IFERROR(IF(LEN(INDEX(PlansAndNotes!$E$6:$E$4005,ROW(B536)-ROW($C$3)))=0,"",INDEX(PlansAndNotes!$E$6:$E$4005,ROW(B536)-ROW($C$3))),"")</f>
        <v/>
      </c>
      <c r="Q536" s="363" t="str">
        <f>IFERROR(IF(LEN(INDEX(PlansAndNotes!$G$6:$G$4005,ROW(B536)-ROW($C$3)))=0,"",INDEX(PlansAndNotes!$G$6:$G$4005,ROW(B536)-ROW($C$3))),"")</f>
        <v/>
      </c>
      <c r="R536" s="361" t="str">
        <f>IFERROR(IF(LEN(D536)&gt;0,IF(LEN(INDEX(AdressBook!$C$6:$C$25,MATCH(D536,AdressBook!$B$6:$B$25,0),1))=0,"",INDEX(AdressBook!$C$6:$C$25,MATCH(D536,AdressBook!$B$6:$B$25,0),1)),""),"")</f>
        <v/>
      </c>
      <c r="S536" s="165">
        <f>IF(LEN(C536)&gt;0,IFERROR(IF(MATCH(C536,C537:$C$4004,0)&gt;0,-1,ROW(S536)-ROW($S$3)),ROW(S536)-ROW($S$3)),-1)</f>
        <v>-1</v>
      </c>
      <c r="T536" s="165">
        <f t="shared" si="86"/>
        <v>0</v>
      </c>
      <c r="U536" s="165" t="str">
        <f t="shared" si="87"/>
        <v/>
      </c>
      <c r="V536" s="165" t="str">
        <f>IFERROR(IF(OR(C536="",S536&lt;0),"",IF(SUBTOTAL(3,C536:C536)=0,-1,SUBTOTAL(3,$C$4:C536))),"")</f>
        <v/>
      </c>
      <c r="W536" s="156" t="str">
        <f t="array" ref="W536">IF(LEN(C536)&gt;0,IFERROR(IF(MATCH(C536,$C$3:$C535,0)&gt;0,N536-INDEX($N$3:N535,SUMPRODUCT(MAX(ROW($C$3:$C535)*(C536=$C$3:$C535)))-2,1),""),""),"")</f>
        <v/>
      </c>
      <c r="X536" s="156">
        <f t="shared" ca="1" si="88"/>
        <v>1</v>
      </c>
      <c r="Y536" s="156">
        <f t="shared" ca="1" si="89"/>
        <v>1</v>
      </c>
    </row>
    <row r="537" spans="2:25" hidden="1" x14ac:dyDescent="0.25">
      <c r="B537" s="390" t="str">
        <f>IFERROR(IF(LEN(INDEX(PlansAndNotes!$B$6:$B$2005,ROW(A537)-ROW($B$3)))=0,"",INDEX(PlansAndNotes!$B$6:$B$2005,ROW(A537)-ROW($B$3))),"")</f>
        <v/>
      </c>
      <c r="C537" s="361" t="str">
        <f t="shared" si="84"/>
        <v/>
      </c>
      <c r="D537" s="361" t="str">
        <f>IFERROR(IF(LEN(C537)&gt;0,IF(LEN(INDEX(TasksList!$C$6:$C$1005,MATCH(C537,TasksList!$B$6:$B$1005,0),1))=0,"",INDEX(TasksList!$C$6:$C$1005,MATCH(C537,TasksList!$B$6:$B$1005,0),1)),""),"")</f>
        <v/>
      </c>
      <c r="E537" s="361" t="str">
        <f>IFERROR(IF(LEN(C537)&gt;0,IF(LEN(INDEX(TasksList!$F$6:$F$1005,MATCH(C537,TasksList!$B$6:$B$1005,0),1))=0,"not set!",INDEX(TasksList!$F$6:$F$1005,MATCH(C537,TasksList!$B$6:$B$1005,0),1)),""),"")</f>
        <v/>
      </c>
      <c r="F537" s="360" t="str">
        <f>IFERROR(IF(LEN(D537)&gt;0,IF(LEN(INDEX(AdressBook!$D$6:$D$25,MATCH(D537,AdressBook!$B$6:$B$25,0),1))=0,"",INDEX(AdressBook!$D$6:$D$25,MATCH(D537,AdressBook!$B$6:$B$25,0),1)),""),"")</f>
        <v/>
      </c>
      <c r="G537" s="361" t="str">
        <f>IFERROR(IF(LEN(INDEX(PlansAndNotes!$F$6:$F$2005,ROW(B537)-ROW($C$3)))=0,"",INDEX(PlansAndNotes!$F$6:$F$2005,ROW(B537)-ROW($C$3))),"")</f>
        <v/>
      </c>
      <c r="H537" s="361" t="str">
        <f>IFERROR(IF(LEN(C537)&gt;0,IF(LEN(INDEX(TasksList!$G$6:$G$1005,MATCH(C537,TasksList!$B$6:$B$1005,0),1))=0,"",INDEX(TasksList!$G$6:$G$1005,MATCH(C537,TasksList!$B$6:$B$1005,0),1)),""),"")</f>
        <v/>
      </c>
      <c r="I537" s="381"/>
      <c r="J537" s="402"/>
      <c r="K537" s="402"/>
      <c r="L537" s="399" t="str">
        <f t="array" ref="L537">IFERROR(INDEX($J$4:$J$1003,SMALL($K$4:$K$1003,ROW(L537)-3),1),"")</f>
        <v/>
      </c>
      <c r="M537" s="206"/>
      <c r="N537" s="362" t="str">
        <f>IFERROR(IF(LEN(INDEX(PlansAndNotes!$D$6:$D$4005,ROW(B537)-ROW($C$3)))=0,"",INDEX(PlansAndNotes!$D$6:$D$4005,ROW(B537)-ROW($C$3))),"")</f>
        <v/>
      </c>
      <c r="O537" s="165" t="str">
        <f t="shared" si="85"/>
        <v/>
      </c>
      <c r="P537" s="363" t="str">
        <f>IFERROR(IF(LEN(INDEX(PlansAndNotes!$E$6:$E$4005,ROW(B537)-ROW($C$3)))=0,"",INDEX(PlansAndNotes!$E$6:$E$4005,ROW(B537)-ROW($C$3))),"")</f>
        <v/>
      </c>
      <c r="Q537" s="363" t="str">
        <f>IFERROR(IF(LEN(INDEX(PlansAndNotes!$G$6:$G$4005,ROW(B537)-ROW($C$3)))=0,"",INDEX(PlansAndNotes!$G$6:$G$4005,ROW(B537)-ROW($C$3))),"")</f>
        <v/>
      </c>
      <c r="R537" s="361" t="str">
        <f>IFERROR(IF(LEN(D537)&gt;0,IF(LEN(INDEX(AdressBook!$C$6:$C$25,MATCH(D537,AdressBook!$B$6:$B$25,0),1))=0,"",INDEX(AdressBook!$C$6:$C$25,MATCH(D537,AdressBook!$B$6:$B$25,0),1)),""),"")</f>
        <v/>
      </c>
      <c r="S537" s="165">
        <f>IF(LEN(C537)&gt;0,IFERROR(IF(MATCH(C537,C538:$C$4004,0)&gt;0,-1,ROW(S537)-ROW($S$3)),ROW(S537)-ROW($S$3)),-1)</f>
        <v>-1</v>
      </c>
      <c r="T537" s="165">
        <f t="shared" si="86"/>
        <v>0</v>
      </c>
      <c r="U537" s="165" t="str">
        <f t="shared" si="87"/>
        <v/>
      </c>
      <c r="V537" s="165" t="str">
        <f>IFERROR(IF(OR(C537="",S537&lt;0),"",IF(SUBTOTAL(3,C537:C537)=0,-1,SUBTOTAL(3,$C$4:C537))),"")</f>
        <v/>
      </c>
      <c r="W537" s="156" t="str">
        <f t="array" ref="W537">IF(LEN(C537)&gt;0,IFERROR(IF(MATCH(C537,$C$3:$C536,0)&gt;0,N537-INDEX($N$3:N536,SUMPRODUCT(MAX(ROW($C$3:$C536)*(C537=$C$3:$C536)))-2,1),""),""),"")</f>
        <v/>
      </c>
      <c r="X537" s="156">
        <f t="shared" ca="1" si="88"/>
        <v>1</v>
      </c>
      <c r="Y537" s="156">
        <f t="shared" ca="1" si="89"/>
        <v>1</v>
      </c>
    </row>
    <row r="538" spans="2:25" hidden="1" x14ac:dyDescent="0.25">
      <c r="B538" s="390" t="str">
        <f>IFERROR(IF(LEN(INDEX(PlansAndNotes!$B$6:$B$2005,ROW(A538)-ROW($B$3)))=0,"",INDEX(PlansAndNotes!$B$6:$B$2005,ROW(A538)-ROW($B$3))),"")</f>
        <v/>
      </c>
      <c r="C538" s="361" t="str">
        <f t="shared" si="84"/>
        <v/>
      </c>
      <c r="D538" s="361" t="str">
        <f>IFERROR(IF(LEN(C538)&gt;0,IF(LEN(INDEX(TasksList!$C$6:$C$1005,MATCH(C538,TasksList!$B$6:$B$1005,0),1))=0,"",INDEX(TasksList!$C$6:$C$1005,MATCH(C538,TasksList!$B$6:$B$1005,0),1)),""),"")</f>
        <v/>
      </c>
      <c r="E538" s="361" t="str">
        <f>IFERROR(IF(LEN(C538)&gt;0,IF(LEN(INDEX(TasksList!$F$6:$F$1005,MATCH(C538,TasksList!$B$6:$B$1005,0),1))=0,"not set!",INDEX(TasksList!$F$6:$F$1005,MATCH(C538,TasksList!$B$6:$B$1005,0),1)),""),"")</f>
        <v/>
      </c>
      <c r="F538" s="360" t="str">
        <f>IFERROR(IF(LEN(D538)&gt;0,IF(LEN(INDEX(AdressBook!$D$6:$D$25,MATCH(D538,AdressBook!$B$6:$B$25,0),1))=0,"",INDEX(AdressBook!$D$6:$D$25,MATCH(D538,AdressBook!$B$6:$B$25,0),1)),""),"")</f>
        <v/>
      </c>
      <c r="G538" s="361" t="str">
        <f>IFERROR(IF(LEN(INDEX(PlansAndNotes!$F$6:$F$2005,ROW(B538)-ROW($C$3)))=0,"",INDEX(PlansAndNotes!$F$6:$F$2005,ROW(B538)-ROW($C$3))),"")</f>
        <v/>
      </c>
      <c r="H538" s="361" t="str">
        <f>IFERROR(IF(LEN(C538)&gt;0,IF(LEN(INDEX(TasksList!$G$6:$G$1005,MATCH(C538,TasksList!$B$6:$B$1005,0),1))=0,"",INDEX(TasksList!$G$6:$G$1005,MATCH(C538,TasksList!$B$6:$B$1005,0),1)),""),"")</f>
        <v/>
      </c>
      <c r="I538" s="381"/>
      <c r="J538" s="402"/>
      <c r="K538" s="402"/>
      <c r="L538" s="399" t="str">
        <f t="array" ref="L538">IFERROR(INDEX($J$4:$J$1003,SMALL($K$4:$K$1003,ROW(L538)-3),1),"")</f>
        <v/>
      </c>
      <c r="M538" s="206"/>
      <c r="N538" s="362" t="str">
        <f>IFERROR(IF(LEN(INDEX(PlansAndNotes!$D$6:$D$4005,ROW(B538)-ROW($C$3)))=0,"",INDEX(PlansAndNotes!$D$6:$D$4005,ROW(B538)-ROW($C$3))),"")</f>
        <v/>
      </c>
      <c r="O538" s="165" t="str">
        <f t="shared" si="85"/>
        <v/>
      </c>
      <c r="P538" s="363" t="str">
        <f>IFERROR(IF(LEN(INDEX(PlansAndNotes!$E$6:$E$4005,ROW(B538)-ROW($C$3)))=0,"",INDEX(PlansAndNotes!$E$6:$E$4005,ROW(B538)-ROW($C$3))),"")</f>
        <v/>
      </c>
      <c r="Q538" s="363" t="str">
        <f>IFERROR(IF(LEN(INDEX(PlansAndNotes!$G$6:$G$4005,ROW(B538)-ROW($C$3)))=0,"",INDEX(PlansAndNotes!$G$6:$G$4005,ROW(B538)-ROW($C$3))),"")</f>
        <v/>
      </c>
      <c r="R538" s="361" t="str">
        <f>IFERROR(IF(LEN(D538)&gt;0,IF(LEN(INDEX(AdressBook!$C$6:$C$25,MATCH(D538,AdressBook!$B$6:$B$25,0),1))=0,"",INDEX(AdressBook!$C$6:$C$25,MATCH(D538,AdressBook!$B$6:$B$25,0),1)),""),"")</f>
        <v/>
      </c>
      <c r="S538" s="165">
        <f>IF(LEN(C538)&gt;0,IFERROR(IF(MATCH(C538,C539:$C$4004,0)&gt;0,-1,ROW(S538)-ROW($S$3)),ROW(S538)-ROW($S$3)),-1)</f>
        <v>-1</v>
      </c>
      <c r="T538" s="165">
        <f t="shared" si="86"/>
        <v>0</v>
      </c>
      <c r="U538" s="165" t="str">
        <f t="shared" si="87"/>
        <v/>
      </c>
      <c r="V538" s="165" t="str">
        <f>IFERROR(IF(OR(C538="",S538&lt;0),"",IF(SUBTOTAL(3,C538:C538)=0,-1,SUBTOTAL(3,$C$4:C538))),"")</f>
        <v/>
      </c>
      <c r="W538" s="156" t="str">
        <f t="array" ref="W538">IF(LEN(C538)&gt;0,IFERROR(IF(MATCH(C538,$C$3:$C537,0)&gt;0,N538-INDEX($N$3:N537,SUMPRODUCT(MAX(ROW($C$3:$C537)*(C538=$C$3:$C537)))-2,1),""),""),"")</f>
        <v/>
      </c>
      <c r="X538" s="156">
        <f t="shared" ca="1" si="88"/>
        <v>1</v>
      </c>
      <c r="Y538" s="156">
        <f t="shared" ca="1" si="89"/>
        <v>1</v>
      </c>
    </row>
    <row r="539" spans="2:25" hidden="1" x14ac:dyDescent="0.25">
      <c r="B539" s="390" t="str">
        <f>IFERROR(IF(LEN(INDEX(PlansAndNotes!$B$6:$B$2005,ROW(A539)-ROW($B$3)))=0,"",INDEX(PlansAndNotes!$B$6:$B$2005,ROW(A539)-ROW($B$3))),"")</f>
        <v/>
      </c>
      <c r="C539" s="361" t="str">
        <f t="shared" si="84"/>
        <v/>
      </c>
      <c r="D539" s="361" t="str">
        <f>IFERROR(IF(LEN(C539)&gt;0,IF(LEN(INDEX(TasksList!$C$6:$C$1005,MATCH(C539,TasksList!$B$6:$B$1005,0),1))=0,"",INDEX(TasksList!$C$6:$C$1005,MATCH(C539,TasksList!$B$6:$B$1005,0),1)),""),"")</f>
        <v/>
      </c>
      <c r="E539" s="361" t="str">
        <f>IFERROR(IF(LEN(C539)&gt;0,IF(LEN(INDEX(TasksList!$F$6:$F$1005,MATCH(C539,TasksList!$B$6:$B$1005,0),1))=0,"not set!",INDEX(TasksList!$F$6:$F$1005,MATCH(C539,TasksList!$B$6:$B$1005,0),1)),""),"")</f>
        <v/>
      </c>
      <c r="F539" s="360" t="str">
        <f>IFERROR(IF(LEN(D539)&gt;0,IF(LEN(INDEX(AdressBook!$D$6:$D$25,MATCH(D539,AdressBook!$B$6:$B$25,0),1))=0,"",INDEX(AdressBook!$D$6:$D$25,MATCH(D539,AdressBook!$B$6:$B$25,0),1)),""),"")</f>
        <v/>
      </c>
      <c r="G539" s="361" t="str">
        <f>IFERROR(IF(LEN(INDEX(PlansAndNotes!$F$6:$F$2005,ROW(B539)-ROW($C$3)))=0,"",INDEX(PlansAndNotes!$F$6:$F$2005,ROW(B539)-ROW($C$3))),"")</f>
        <v/>
      </c>
      <c r="H539" s="361" t="str">
        <f>IFERROR(IF(LEN(C539)&gt;0,IF(LEN(INDEX(TasksList!$G$6:$G$1005,MATCH(C539,TasksList!$B$6:$B$1005,0),1))=0,"",INDEX(TasksList!$G$6:$G$1005,MATCH(C539,TasksList!$B$6:$B$1005,0),1)),""),"")</f>
        <v/>
      </c>
      <c r="I539" s="381"/>
      <c r="J539" s="402"/>
      <c r="K539" s="402"/>
      <c r="L539" s="399" t="str">
        <f t="array" ref="L539">IFERROR(INDEX($J$4:$J$1003,SMALL($K$4:$K$1003,ROW(L539)-3),1),"")</f>
        <v/>
      </c>
      <c r="M539" s="206"/>
      <c r="N539" s="362" t="str">
        <f>IFERROR(IF(LEN(INDEX(PlansAndNotes!$D$6:$D$4005,ROW(B539)-ROW($C$3)))=0,"",INDEX(PlansAndNotes!$D$6:$D$4005,ROW(B539)-ROW($C$3))),"")</f>
        <v/>
      </c>
      <c r="O539" s="165" t="str">
        <f t="shared" si="85"/>
        <v/>
      </c>
      <c r="P539" s="363" t="str">
        <f>IFERROR(IF(LEN(INDEX(PlansAndNotes!$E$6:$E$4005,ROW(B539)-ROW($C$3)))=0,"",INDEX(PlansAndNotes!$E$6:$E$4005,ROW(B539)-ROW($C$3))),"")</f>
        <v/>
      </c>
      <c r="Q539" s="363" t="str">
        <f>IFERROR(IF(LEN(INDEX(PlansAndNotes!$G$6:$G$4005,ROW(B539)-ROW($C$3)))=0,"",INDEX(PlansAndNotes!$G$6:$G$4005,ROW(B539)-ROW($C$3))),"")</f>
        <v/>
      </c>
      <c r="R539" s="361" t="str">
        <f>IFERROR(IF(LEN(D539)&gt;0,IF(LEN(INDEX(AdressBook!$C$6:$C$25,MATCH(D539,AdressBook!$B$6:$B$25,0),1))=0,"",INDEX(AdressBook!$C$6:$C$25,MATCH(D539,AdressBook!$B$6:$B$25,0),1)),""),"")</f>
        <v/>
      </c>
      <c r="S539" s="165">
        <f>IF(LEN(C539)&gt;0,IFERROR(IF(MATCH(C539,C540:$C$4004,0)&gt;0,-1,ROW(S539)-ROW($S$3)),ROW(S539)-ROW($S$3)),-1)</f>
        <v>-1</v>
      </c>
      <c r="T539" s="165">
        <f t="shared" si="86"/>
        <v>0</v>
      </c>
      <c r="U539" s="165" t="str">
        <f t="shared" si="87"/>
        <v/>
      </c>
      <c r="V539" s="165" t="str">
        <f>IFERROR(IF(OR(C539="",S539&lt;0),"",IF(SUBTOTAL(3,C539:C539)=0,-1,SUBTOTAL(3,$C$4:C539))),"")</f>
        <v/>
      </c>
      <c r="W539" s="156" t="str">
        <f t="array" ref="W539">IF(LEN(C539)&gt;0,IFERROR(IF(MATCH(C539,$C$3:$C538,0)&gt;0,N539-INDEX($N$3:N538,SUMPRODUCT(MAX(ROW($C$3:$C538)*(C539=$C$3:$C538)))-2,1),""),""),"")</f>
        <v/>
      </c>
      <c r="X539" s="156">
        <f t="shared" ca="1" si="88"/>
        <v>1</v>
      </c>
      <c r="Y539" s="156">
        <f t="shared" ca="1" si="89"/>
        <v>1</v>
      </c>
    </row>
    <row r="540" spans="2:25" hidden="1" x14ac:dyDescent="0.25">
      <c r="B540" s="390" t="str">
        <f>IFERROR(IF(LEN(INDEX(PlansAndNotes!$B$6:$B$2005,ROW(A540)-ROW($B$3)))=0,"",INDEX(PlansAndNotes!$B$6:$B$2005,ROW(A540)-ROW($B$3))),"")</f>
        <v/>
      </c>
      <c r="C540" s="361" t="str">
        <f t="shared" si="84"/>
        <v/>
      </c>
      <c r="D540" s="361" t="str">
        <f>IFERROR(IF(LEN(C540)&gt;0,IF(LEN(INDEX(TasksList!$C$6:$C$1005,MATCH(C540,TasksList!$B$6:$B$1005,0),1))=0,"",INDEX(TasksList!$C$6:$C$1005,MATCH(C540,TasksList!$B$6:$B$1005,0),1)),""),"")</f>
        <v/>
      </c>
      <c r="E540" s="361" t="str">
        <f>IFERROR(IF(LEN(C540)&gt;0,IF(LEN(INDEX(TasksList!$F$6:$F$1005,MATCH(C540,TasksList!$B$6:$B$1005,0),1))=0,"not set!",INDEX(TasksList!$F$6:$F$1005,MATCH(C540,TasksList!$B$6:$B$1005,0),1)),""),"")</f>
        <v/>
      </c>
      <c r="F540" s="360" t="str">
        <f>IFERROR(IF(LEN(D540)&gt;0,IF(LEN(INDEX(AdressBook!$D$6:$D$25,MATCH(D540,AdressBook!$B$6:$B$25,0),1))=0,"",INDEX(AdressBook!$D$6:$D$25,MATCH(D540,AdressBook!$B$6:$B$25,0),1)),""),"")</f>
        <v/>
      </c>
      <c r="G540" s="361" t="str">
        <f>IFERROR(IF(LEN(INDEX(PlansAndNotes!$F$6:$F$2005,ROW(B540)-ROW($C$3)))=0,"",INDEX(PlansAndNotes!$F$6:$F$2005,ROW(B540)-ROW($C$3))),"")</f>
        <v/>
      </c>
      <c r="H540" s="361" t="str">
        <f>IFERROR(IF(LEN(C540)&gt;0,IF(LEN(INDEX(TasksList!$G$6:$G$1005,MATCH(C540,TasksList!$B$6:$B$1005,0),1))=0,"",INDEX(TasksList!$G$6:$G$1005,MATCH(C540,TasksList!$B$6:$B$1005,0),1)),""),"")</f>
        <v/>
      </c>
      <c r="I540" s="381"/>
      <c r="J540" s="402"/>
      <c r="K540" s="402"/>
      <c r="L540" s="399" t="str">
        <f t="array" ref="L540">IFERROR(INDEX($J$4:$J$1003,SMALL($K$4:$K$1003,ROW(L540)-3),1),"")</f>
        <v/>
      </c>
      <c r="M540" s="206"/>
      <c r="N540" s="362" t="str">
        <f>IFERROR(IF(LEN(INDEX(PlansAndNotes!$D$6:$D$4005,ROW(B540)-ROW($C$3)))=0,"",INDEX(PlansAndNotes!$D$6:$D$4005,ROW(B540)-ROW($C$3))),"")</f>
        <v/>
      </c>
      <c r="O540" s="165" t="str">
        <f t="shared" si="85"/>
        <v/>
      </c>
      <c r="P540" s="363" t="str">
        <f>IFERROR(IF(LEN(INDEX(PlansAndNotes!$E$6:$E$4005,ROW(B540)-ROW($C$3)))=0,"",INDEX(PlansAndNotes!$E$6:$E$4005,ROW(B540)-ROW($C$3))),"")</f>
        <v/>
      </c>
      <c r="Q540" s="363" t="str">
        <f>IFERROR(IF(LEN(INDEX(PlansAndNotes!$G$6:$G$4005,ROW(B540)-ROW($C$3)))=0,"",INDEX(PlansAndNotes!$G$6:$G$4005,ROW(B540)-ROW($C$3))),"")</f>
        <v/>
      </c>
      <c r="R540" s="361" t="str">
        <f>IFERROR(IF(LEN(D540)&gt;0,IF(LEN(INDEX(AdressBook!$C$6:$C$25,MATCH(D540,AdressBook!$B$6:$B$25,0),1))=0,"",INDEX(AdressBook!$C$6:$C$25,MATCH(D540,AdressBook!$B$6:$B$25,0),1)),""),"")</f>
        <v/>
      </c>
      <c r="S540" s="165">
        <f>IF(LEN(C540)&gt;0,IFERROR(IF(MATCH(C540,C541:$C$4004,0)&gt;0,-1,ROW(S540)-ROW($S$3)),ROW(S540)-ROW($S$3)),-1)</f>
        <v>-1</v>
      </c>
      <c r="T540" s="165">
        <f t="shared" si="86"/>
        <v>0</v>
      </c>
      <c r="U540" s="165" t="str">
        <f t="shared" si="87"/>
        <v/>
      </c>
      <c r="V540" s="165" t="str">
        <f>IFERROR(IF(OR(C540="",S540&lt;0),"",IF(SUBTOTAL(3,C540:C540)=0,-1,SUBTOTAL(3,$C$4:C540))),"")</f>
        <v/>
      </c>
      <c r="W540" s="156" t="str">
        <f t="array" ref="W540">IF(LEN(C540)&gt;0,IFERROR(IF(MATCH(C540,$C$3:$C539,0)&gt;0,N540-INDEX($N$3:N539,SUMPRODUCT(MAX(ROW($C$3:$C539)*(C540=$C$3:$C539)))-2,1),""),""),"")</f>
        <v/>
      </c>
      <c r="X540" s="156">
        <f t="shared" ca="1" si="88"/>
        <v>1</v>
      </c>
      <c r="Y540" s="156">
        <f t="shared" ca="1" si="89"/>
        <v>1</v>
      </c>
    </row>
    <row r="541" spans="2:25" hidden="1" x14ac:dyDescent="0.25">
      <c r="B541" s="390" t="str">
        <f>IFERROR(IF(LEN(INDEX(PlansAndNotes!$B$6:$B$2005,ROW(A541)-ROW($B$3)))=0,"",INDEX(PlansAndNotes!$B$6:$B$2005,ROW(A541)-ROW($B$3))),"")</f>
        <v/>
      </c>
      <c r="C541" s="361" t="str">
        <f t="shared" si="84"/>
        <v/>
      </c>
      <c r="D541" s="361" t="str">
        <f>IFERROR(IF(LEN(C541)&gt;0,IF(LEN(INDEX(TasksList!$C$6:$C$1005,MATCH(C541,TasksList!$B$6:$B$1005,0),1))=0,"",INDEX(TasksList!$C$6:$C$1005,MATCH(C541,TasksList!$B$6:$B$1005,0),1)),""),"")</f>
        <v/>
      </c>
      <c r="E541" s="361" t="str">
        <f>IFERROR(IF(LEN(C541)&gt;0,IF(LEN(INDEX(TasksList!$F$6:$F$1005,MATCH(C541,TasksList!$B$6:$B$1005,0),1))=0,"not set!",INDEX(TasksList!$F$6:$F$1005,MATCH(C541,TasksList!$B$6:$B$1005,0),1)),""),"")</f>
        <v/>
      </c>
      <c r="F541" s="360" t="str">
        <f>IFERROR(IF(LEN(D541)&gt;0,IF(LEN(INDEX(AdressBook!$D$6:$D$25,MATCH(D541,AdressBook!$B$6:$B$25,0),1))=0,"",INDEX(AdressBook!$D$6:$D$25,MATCH(D541,AdressBook!$B$6:$B$25,0),1)),""),"")</f>
        <v/>
      </c>
      <c r="G541" s="361" t="str">
        <f>IFERROR(IF(LEN(INDEX(PlansAndNotes!$F$6:$F$2005,ROW(B541)-ROW($C$3)))=0,"",INDEX(PlansAndNotes!$F$6:$F$2005,ROW(B541)-ROW($C$3))),"")</f>
        <v/>
      </c>
      <c r="H541" s="361" t="str">
        <f>IFERROR(IF(LEN(C541)&gt;0,IF(LEN(INDEX(TasksList!$G$6:$G$1005,MATCH(C541,TasksList!$B$6:$B$1005,0),1))=0,"",INDEX(TasksList!$G$6:$G$1005,MATCH(C541,TasksList!$B$6:$B$1005,0),1)),""),"")</f>
        <v/>
      </c>
      <c r="I541" s="381"/>
      <c r="J541" s="402"/>
      <c r="K541" s="402"/>
      <c r="L541" s="399" t="str">
        <f t="array" ref="L541">IFERROR(INDEX($J$4:$J$1003,SMALL($K$4:$K$1003,ROW(L541)-3),1),"")</f>
        <v/>
      </c>
      <c r="M541" s="206"/>
      <c r="N541" s="362" t="str">
        <f>IFERROR(IF(LEN(INDEX(PlansAndNotes!$D$6:$D$4005,ROW(B541)-ROW($C$3)))=0,"",INDEX(PlansAndNotes!$D$6:$D$4005,ROW(B541)-ROW($C$3))),"")</f>
        <v/>
      </c>
      <c r="O541" s="165" t="str">
        <f t="shared" si="85"/>
        <v/>
      </c>
      <c r="P541" s="363" t="str">
        <f>IFERROR(IF(LEN(INDEX(PlansAndNotes!$E$6:$E$4005,ROW(B541)-ROW($C$3)))=0,"",INDEX(PlansAndNotes!$E$6:$E$4005,ROW(B541)-ROW($C$3))),"")</f>
        <v/>
      </c>
      <c r="Q541" s="363" t="str">
        <f>IFERROR(IF(LEN(INDEX(PlansAndNotes!$G$6:$G$4005,ROW(B541)-ROW($C$3)))=0,"",INDEX(PlansAndNotes!$G$6:$G$4005,ROW(B541)-ROW($C$3))),"")</f>
        <v/>
      </c>
      <c r="R541" s="361" t="str">
        <f>IFERROR(IF(LEN(D541)&gt;0,IF(LEN(INDEX(AdressBook!$C$6:$C$25,MATCH(D541,AdressBook!$B$6:$B$25,0),1))=0,"",INDEX(AdressBook!$C$6:$C$25,MATCH(D541,AdressBook!$B$6:$B$25,0),1)),""),"")</f>
        <v/>
      </c>
      <c r="S541" s="165">
        <f>IF(LEN(C541)&gt;0,IFERROR(IF(MATCH(C541,C542:$C$4004,0)&gt;0,-1,ROW(S541)-ROW($S$3)),ROW(S541)-ROW($S$3)),-1)</f>
        <v>-1</v>
      </c>
      <c r="T541" s="165">
        <f t="shared" si="86"/>
        <v>0</v>
      </c>
      <c r="U541" s="165" t="str">
        <f t="shared" si="87"/>
        <v/>
      </c>
      <c r="V541" s="165" t="str">
        <f>IFERROR(IF(OR(C541="",S541&lt;0),"",IF(SUBTOTAL(3,C541:C541)=0,-1,SUBTOTAL(3,$C$4:C541))),"")</f>
        <v/>
      </c>
      <c r="W541" s="156" t="str">
        <f t="array" ref="W541">IF(LEN(C541)&gt;0,IFERROR(IF(MATCH(C541,$C$3:$C540,0)&gt;0,N541-INDEX($N$3:N540,SUMPRODUCT(MAX(ROW($C$3:$C540)*(C541=$C$3:$C540)))-2,1),""),""),"")</f>
        <v/>
      </c>
      <c r="X541" s="156">
        <f t="shared" ca="1" si="88"/>
        <v>1</v>
      </c>
      <c r="Y541" s="156">
        <f t="shared" ca="1" si="89"/>
        <v>1</v>
      </c>
    </row>
    <row r="542" spans="2:25" hidden="1" x14ac:dyDescent="0.25">
      <c r="B542" s="390" t="str">
        <f>IFERROR(IF(LEN(INDEX(PlansAndNotes!$B$6:$B$2005,ROW(A542)-ROW($B$3)))=0,"",INDEX(PlansAndNotes!$B$6:$B$2005,ROW(A542)-ROW($B$3))),"")</f>
        <v/>
      </c>
      <c r="C542" s="361" t="str">
        <f t="shared" si="84"/>
        <v/>
      </c>
      <c r="D542" s="361" t="str">
        <f>IFERROR(IF(LEN(C542)&gt;0,IF(LEN(INDEX(TasksList!$C$6:$C$1005,MATCH(C542,TasksList!$B$6:$B$1005,0),1))=0,"",INDEX(TasksList!$C$6:$C$1005,MATCH(C542,TasksList!$B$6:$B$1005,0),1)),""),"")</f>
        <v/>
      </c>
      <c r="E542" s="361" t="str">
        <f>IFERROR(IF(LEN(C542)&gt;0,IF(LEN(INDEX(TasksList!$F$6:$F$1005,MATCH(C542,TasksList!$B$6:$B$1005,0),1))=0,"not set!",INDEX(TasksList!$F$6:$F$1005,MATCH(C542,TasksList!$B$6:$B$1005,0),1)),""),"")</f>
        <v/>
      </c>
      <c r="F542" s="360" t="str">
        <f>IFERROR(IF(LEN(D542)&gt;0,IF(LEN(INDEX(AdressBook!$D$6:$D$25,MATCH(D542,AdressBook!$B$6:$B$25,0),1))=0,"",INDEX(AdressBook!$D$6:$D$25,MATCH(D542,AdressBook!$B$6:$B$25,0),1)),""),"")</f>
        <v/>
      </c>
      <c r="G542" s="361" t="str">
        <f>IFERROR(IF(LEN(INDEX(PlansAndNotes!$F$6:$F$2005,ROW(B542)-ROW($C$3)))=0,"",INDEX(PlansAndNotes!$F$6:$F$2005,ROW(B542)-ROW($C$3))),"")</f>
        <v/>
      </c>
      <c r="H542" s="361" t="str">
        <f>IFERROR(IF(LEN(C542)&gt;0,IF(LEN(INDEX(TasksList!$G$6:$G$1005,MATCH(C542,TasksList!$B$6:$B$1005,0),1))=0,"",INDEX(TasksList!$G$6:$G$1005,MATCH(C542,TasksList!$B$6:$B$1005,0),1)),""),"")</f>
        <v/>
      </c>
      <c r="I542" s="381"/>
      <c r="J542" s="402"/>
      <c r="K542" s="402"/>
      <c r="L542" s="399" t="str">
        <f t="array" ref="L542">IFERROR(INDEX($J$4:$J$1003,SMALL($K$4:$K$1003,ROW(L542)-3),1),"")</f>
        <v/>
      </c>
      <c r="M542" s="206"/>
      <c r="N542" s="362" t="str">
        <f>IFERROR(IF(LEN(INDEX(PlansAndNotes!$D$6:$D$4005,ROW(B542)-ROW($C$3)))=0,"",INDEX(PlansAndNotes!$D$6:$D$4005,ROW(B542)-ROW($C$3))),"")</f>
        <v/>
      </c>
      <c r="O542" s="165" t="str">
        <f t="shared" si="85"/>
        <v/>
      </c>
      <c r="P542" s="363" t="str">
        <f>IFERROR(IF(LEN(INDEX(PlansAndNotes!$E$6:$E$4005,ROW(B542)-ROW($C$3)))=0,"",INDEX(PlansAndNotes!$E$6:$E$4005,ROW(B542)-ROW($C$3))),"")</f>
        <v/>
      </c>
      <c r="Q542" s="363" t="str">
        <f>IFERROR(IF(LEN(INDEX(PlansAndNotes!$G$6:$G$4005,ROW(B542)-ROW($C$3)))=0,"",INDEX(PlansAndNotes!$G$6:$G$4005,ROW(B542)-ROW($C$3))),"")</f>
        <v/>
      </c>
      <c r="R542" s="361" t="str">
        <f>IFERROR(IF(LEN(D542)&gt;0,IF(LEN(INDEX(AdressBook!$C$6:$C$25,MATCH(D542,AdressBook!$B$6:$B$25,0),1))=0,"",INDEX(AdressBook!$C$6:$C$25,MATCH(D542,AdressBook!$B$6:$B$25,0),1)),""),"")</f>
        <v/>
      </c>
      <c r="S542" s="165">
        <f>IF(LEN(C542)&gt;0,IFERROR(IF(MATCH(C542,C543:$C$4004,0)&gt;0,-1,ROW(S542)-ROW($S$3)),ROW(S542)-ROW($S$3)),-1)</f>
        <v>-1</v>
      </c>
      <c r="T542" s="165">
        <f t="shared" si="86"/>
        <v>0</v>
      </c>
      <c r="U542" s="165" t="str">
        <f t="shared" si="87"/>
        <v/>
      </c>
      <c r="V542" s="165" t="str">
        <f>IFERROR(IF(OR(C542="",S542&lt;0),"",IF(SUBTOTAL(3,C542:C542)=0,-1,SUBTOTAL(3,$C$4:C542))),"")</f>
        <v/>
      </c>
      <c r="W542" s="156" t="str">
        <f t="array" ref="W542">IF(LEN(C542)&gt;0,IFERROR(IF(MATCH(C542,$C$3:$C541,0)&gt;0,N542-INDEX($N$3:N541,SUMPRODUCT(MAX(ROW($C$3:$C541)*(C542=$C$3:$C541)))-2,1),""),""),"")</f>
        <v/>
      </c>
      <c r="X542" s="156">
        <f t="shared" ca="1" si="88"/>
        <v>1</v>
      </c>
      <c r="Y542" s="156">
        <f t="shared" ca="1" si="89"/>
        <v>1</v>
      </c>
    </row>
    <row r="543" spans="2:25" hidden="1" x14ac:dyDescent="0.25">
      <c r="B543" s="390" t="str">
        <f>IFERROR(IF(LEN(INDEX(PlansAndNotes!$B$6:$B$2005,ROW(A543)-ROW($B$3)))=0,"",INDEX(PlansAndNotes!$B$6:$B$2005,ROW(A543)-ROW($B$3))),"")</f>
        <v/>
      </c>
      <c r="C543" s="361" t="str">
        <f t="shared" si="84"/>
        <v/>
      </c>
      <c r="D543" s="361" t="str">
        <f>IFERROR(IF(LEN(C543)&gt;0,IF(LEN(INDEX(TasksList!$C$6:$C$1005,MATCH(C543,TasksList!$B$6:$B$1005,0),1))=0,"",INDEX(TasksList!$C$6:$C$1005,MATCH(C543,TasksList!$B$6:$B$1005,0),1)),""),"")</f>
        <v/>
      </c>
      <c r="E543" s="361" t="str">
        <f>IFERROR(IF(LEN(C543)&gt;0,IF(LEN(INDEX(TasksList!$F$6:$F$1005,MATCH(C543,TasksList!$B$6:$B$1005,0),1))=0,"not set!",INDEX(TasksList!$F$6:$F$1005,MATCH(C543,TasksList!$B$6:$B$1005,0),1)),""),"")</f>
        <v/>
      </c>
      <c r="F543" s="360" t="str">
        <f>IFERROR(IF(LEN(D543)&gt;0,IF(LEN(INDEX(AdressBook!$D$6:$D$25,MATCH(D543,AdressBook!$B$6:$B$25,0),1))=0,"",INDEX(AdressBook!$D$6:$D$25,MATCH(D543,AdressBook!$B$6:$B$25,0),1)),""),"")</f>
        <v/>
      </c>
      <c r="G543" s="361" t="str">
        <f>IFERROR(IF(LEN(INDEX(PlansAndNotes!$F$6:$F$2005,ROW(B543)-ROW($C$3)))=0,"",INDEX(PlansAndNotes!$F$6:$F$2005,ROW(B543)-ROW($C$3))),"")</f>
        <v/>
      </c>
      <c r="H543" s="361" t="str">
        <f>IFERROR(IF(LEN(C543)&gt;0,IF(LEN(INDEX(TasksList!$G$6:$G$1005,MATCH(C543,TasksList!$B$6:$B$1005,0),1))=0,"",INDEX(TasksList!$G$6:$G$1005,MATCH(C543,TasksList!$B$6:$B$1005,0),1)),""),"")</f>
        <v/>
      </c>
      <c r="I543" s="381"/>
      <c r="J543" s="402"/>
      <c r="K543" s="402"/>
      <c r="L543" s="399" t="str">
        <f t="array" ref="L543">IFERROR(INDEX($J$4:$J$1003,SMALL($K$4:$K$1003,ROW(L543)-3),1),"")</f>
        <v/>
      </c>
      <c r="M543" s="206"/>
      <c r="N543" s="362" t="str">
        <f>IFERROR(IF(LEN(INDEX(PlansAndNotes!$D$6:$D$4005,ROW(B543)-ROW($C$3)))=0,"",INDEX(PlansAndNotes!$D$6:$D$4005,ROW(B543)-ROW($C$3))),"")</f>
        <v/>
      </c>
      <c r="O543" s="165" t="str">
        <f t="shared" si="85"/>
        <v/>
      </c>
      <c r="P543" s="363" t="str">
        <f>IFERROR(IF(LEN(INDEX(PlansAndNotes!$E$6:$E$4005,ROW(B543)-ROW($C$3)))=0,"",INDEX(PlansAndNotes!$E$6:$E$4005,ROW(B543)-ROW($C$3))),"")</f>
        <v/>
      </c>
      <c r="Q543" s="363" t="str">
        <f>IFERROR(IF(LEN(INDEX(PlansAndNotes!$G$6:$G$4005,ROW(B543)-ROW($C$3)))=0,"",INDEX(PlansAndNotes!$G$6:$G$4005,ROW(B543)-ROW($C$3))),"")</f>
        <v/>
      </c>
      <c r="R543" s="361" t="str">
        <f>IFERROR(IF(LEN(D543)&gt;0,IF(LEN(INDEX(AdressBook!$C$6:$C$25,MATCH(D543,AdressBook!$B$6:$B$25,0),1))=0,"",INDEX(AdressBook!$C$6:$C$25,MATCH(D543,AdressBook!$B$6:$B$25,0),1)),""),"")</f>
        <v/>
      </c>
      <c r="S543" s="165">
        <f>IF(LEN(C543)&gt;0,IFERROR(IF(MATCH(C543,C544:$C$4004,0)&gt;0,-1,ROW(S543)-ROW($S$3)),ROW(S543)-ROW($S$3)),-1)</f>
        <v>-1</v>
      </c>
      <c r="T543" s="165">
        <f t="shared" si="86"/>
        <v>0</v>
      </c>
      <c r="U543" s="165" t="str">
        <f t="shared" si="87"/>
        <v/>
      </c>
      <c r="V543" s="165" t="str">
        <f>IFERROR(IF(OR(C543="",S543&lt;0),"",IF(SUBTOTAL(3,C543:C543)=0,-1,SUBTOTAL(3,$C$4:C543))),"")</f>
        <v/>
      </c>
      <c r="W543" s="156" t="str">
        <f t="array" ref="W543">IF(LEN(C543)&gt;0,IFERROR(IF(MATCH(C543,$C$3:$C542,0)&gt;0,N543-INDEX($N$3:N542,SUMPRODUCT(MAX(ROW($C$3:$C542)*(C543=$C$3:$C542)))-2,1),""),""),"")</f>
        <v/>
      </c>
      <c r="X543" s="156">
        <f t="shared" ca="1" si="88"/>
        <v>1</v>
      </c>
      <c r="Y543" s="156">
        <f t="shared" ca="1" si="89"/>
        <v>1</v>
      </c>
    </row>
    <row r="544" spans="2:25" hidden="1" x14ac:dyDescent="0.25">
      <c r="B544" s="390" t="str">
        <f>IFERROR(IF(LEN(INDEX(PlansAndNotes!$B$6:$B$2005,ROW(A544)-ROW($B$3)))=0,"",INDEX(PlansAndNotes!$B$6:$B$2005,ROW(A544)-ROW($B$3))),"")</f>
        <v/>
      </c>
      <c r="C544" s="361" t="str">
        <f t="shared" si="84"/>
        <v/>
      </c>
      <c r="D544" s="361" t="str">
        <f>IFERROR(IF(LEN(C544)&gt;0,IF(LEN(INDEX(TasksList!$C$6:$C$1005,MATCH(C544,TasksList!$B$6:$B$1005,0),1))=0,"",INDEX(TasksList!$C$6:$C$1005,MATCH(C544,TasksList!$B$6:$B$1005,0),1)),""),"")</f>
        <v/>
      </c>
      <c r="E544" s="361" t="str">
        <f>IFERROR(IF(LEN(C544)&gt;0,IF(LEN(INDEX(TasksList!$F$6:$F$1005,MATCH(C544,TasksList!$B$6:$B$1005,0),1))=0,"not set!",INDEX(TasksList!$F$6:$F$1005,MATCH(C544,TasksList!$B$6:$B$1005,0),1)),""),"")</f>
        <v/>
      </c>
      <c r="F544" s="360" t="str">
        <f>IFERROR(IF(LEN(D544)&gt;0,IF(LEN(INDEX(AdressBook!$D$6:$D$25,MATCH(D544,AdressBook!$B$6:$B$25,0),1))=0,"",INDEX(AdressBook!$D$6:$D$25,MATCH(D544,AdressBook!$B$6:$B$25,0),1)),""),"")</f>
        <v/>
      </c>
      <c r="G544" s="361" t="str">
        <f>IFERROR(IF(LEN(INDEX(PlansAndNotes!$F$6:$F$2005,ROW(B544)-ROW($C$3)))=0,"",INDEX(PlansAndNotes!$F$6:$F$2005,ROW(B544)-ROW($C$3))),"")</f>
        <v/>
      </c>
      <c r="H544" s="361" t="str">
        <f>IFERROR(IF(LEN(C544)&gt;0,IF(LEN(INDEX(TasksList!$G$6:$G$1005,MATCH(C544,TasksList!$B$6:$B$1005,0),1))=0,"",INDEX(TasksList!$G$6:$G$1005,MATCH(C544,TasksList!$B$6:$B$1005,0),1)),""),"")</f>
        <v/>
      </c>
      <c r="I544" s="381"/>
      <c r="J544" s="402"/>
      <c r="K544" s="402"/>
      <c r="L544" s="399" t="str">
        <f t="array" ref="L544">IFERROR(INDEX($J$4:$J$1003,SMALL($K$4:$K$1003,ROW(L544)-3),1),"")</f>
        <v/>
      </c>
      <c r="M544" s="206"/>
      <c r="N544" s="362" t="str">
        <f>IFERROR(IF(LEN(INDEX(PlansAndNotes!$D$6:$D$4005,ROW(B544)-ROW($C$3)))=0,"",INDEX(PlansAndNotes!$D$6:$D$4005,ROW(B544)-ROW($C$3))),"")</f>
        <v/>
      </c>
      <c r="O544" s="165" t="str">
        <f t="shared" si="85"/>
        <v/>
      </c>
      <c r="P544" s="363" t="str">
        <f>IFERROR(IF(LEN(INDEX(PlansAndNotes!$E$6:$E$4005,ROW(B544)-ROW($C$3)))=0,"",INDEX(PlansAndNotes!$E$6:$E$4005,ROW(B544)-ROW($C$3))),"")</f>
        <v/>
      </c>
      <c r="Q544" s="363" t="str">
        <f>IFERROR(IF(LEN(INDEX(PlansAndNotes!$G$6:$G$4005,ROW(B544)-ROW($C$3)))=0,"",INDEX(PlansAndNotes!$G$6:$G$4005,ROW(B544)-ROW($C$3))),"")</f>
        <v/>
      </c>
      <c r="R544" s="361" t="str">
        <f>IFERROR(IF(LEN(D544)&gt;0,IF(LEN(INDEX(AdressBook!$C$6:$C$25,MATCH(D544,AdressBook!$B$6:$B$25,0),1))=0,"",INDEX(AdressBook!$C$6:$C$25,MATCH(D544,AdressBook!$B$6:$B$25,0),1)),""),"")</f>
        <v/>
      </c>
      <c r="S544" s="165">
        <f>IF(LEN(C544)&gt;0,IFERROR(IF(MATCH(C544,C545:$C$4004,0)&gt;0,-1,ROW(S544)-ROW($S$3)),ROW(S544)-ROW($S$3)),-1)</f>
        <v>-1</v>
      </c>
      <c r="T544" s="165">
        <f t="shared" si="86"/>
        <v>0</v>
      </c>
      <c r="U544" s="165" t="str">
        <f t="shared" si="87"/>
        <v/>
      </c>
      <c r="V544" s="165" t="str">
        <f>IFERROR(IF(OR(C544="",S544&lt;0),"",IF(SUBTOTAL(3,C544:C544)=0,-1,SUBTOTAL(3,$C$4:C544))),"")</f>
        <v/>
      </c>
      <c r="W544" s="156" t="str">
        <f t="array" ref="W544">IF(LEN(C544)&gt;0,IFERROR(IF(MATCH(C544,$C$3:$C543,0)&gt;0,N544-INDEX($N$3:N543,SUMPRODUCT(MAX(ROW($C$3:$C543)*(C544=$C$3:$C543)))-2,1),""),""),"")</f>
        <v/>
      </c>
      <c r="X544" s="156">
        <f t="shared" ca="1" si="88"/>
        <v>1</v>
      </c>
      <c r="Y544" s="156">
        <f t="shared" ca="1" si="89"/>
        <v>1</v>
      </c>
    </row>
    <row r="545" spans="2:25" hidden="1" x14ac:dyDescent="0.25">
      <c r="B545" s="390" t="str">
        <f>IFERROR(IF(LEN(INDEX(PlansAndNotes!$B$6:$B$2005,ROW(A545)-ROW($B$3)))=0,"",INDEX(PlansAndNotes!$B$6:$B$2005,ROW(A545)-ROW($B$3))),"")</f>
        <v/>
      </c>
      <c r="C545" s="361" t="str">
        <f t="shared" si="84"/>
        <v/>
      </c>
      <c r="D545" s="361" t="str">
        <f>IFERROR(IF(LEN(C545)&gt;0,IF(LEN(INDEX(TasksList!$C$6:$C$1005,MATCH(C545,TasksList!$B$6:$B$1005,0),1))=0,"",INDEX(TasksList!$C$6:$C$1005,MATCH(C545,TasksList!$B$6:$B$1005,0),1)),""),"")</f>
        <v/>
      </c>
      <c r="E545" s="361" t="str">
        <f>IFERROR(IF(LEN(C545)&gt;0,IF(LEN(INDEX(TasksList!$F$6:$F$1005,MATCH(C545,TasksList!$B$6:$B$1005,0),1))=0,"not set!",INDEX(TasksList!$F$6:$F$1005,MATCH(C545,TasksList!$B$6:$B$1005,0),1)),""),"")</f>
        <v/>
      </c>
      <c r="F545" s="360" t="str">
        <f>IFERROR(IF(LEN(D545)&gt;0,IF(LEN(INDEX(AdressBook!$D$6:$D$25,MATCH(D545,AdressBook!$B$6:$B$25,0),1))=0,"",INDEX(AdressBook!$D$6:$D$25,MATCH(D545,AdressBook!$B$6:$B$25,0),1)),""),"")</f>
        <v/>
      </c>
      <c r="G545" s="361" t="str">
        <f>IFERROR(IF(LEN(INDEX(PlansAndNotes!$F$6:$F$2005,ROW(B545)-ROW($C$3)))=0,"",INDEX(PlansAndNotes!$F$6:$F$2005,ROW(B545)-ROW($C$3))),"")</f>
        <v/>
      </c>
      <c r="H545" s="361" t="str">
        <f>IFERROR(IF(LEN(C545)&gt;0,IF(LEN(INDEX(TasksList!$G$6:$G$1005,MATCH(C545,TasksList!$B$6:$B$1005,0),1))=0,"",INDEX(TasksList!$G$6:$G$1005,MATCH(C545,TasksList!$B$6:$B$1005,0),1)),""),"")</f>
        <v/>
      </c>
      <c r="I545" s="381"/>
      <c r="J545" s="402"/>
      <c r="K545" s="402"/>
      <c r="L545" s="399" t="str">
        <f t="array" ref="L545">IFERROR(INDEX($J$4:$J$1003,SMALL($K$4:$K$1003,ROW(L545)-3),1),"")</f>
        <v/>
      </c>
      <c r="M545" s="206"/>
      <c r="N545" s="362" t="str">
        <f>IFERROR(IF(LEN(INDEX(PlansAndNotes!$D$6:$D$4005,ROW(B545)-ROW($C$3)))=0,"",INDEX(PlansAndNotes!$D$6:$D$4005,ROW(B545)-ROW($C$3))),"")</f>
        <v/>
      </c>
      <c r="O545" s="165" t="str">
        <f t="shared" si="85"/>
        <v/>
      </c>
      <c r="P545" s="363" t="str">
        <f>IFERROR(IF(LEN(INDEX(PlansAndNotes!$E$6:$E$4005,ROW(B545)-ROW($C$3)))=0,"",INDEX(PlansAndNotes!$E$6:$E$4005,ROW(B545)-ROW($C$3))),"")</f>
        <v/>
      </c>
      <c r="Q545" s="363" t="str">
        <f>IFERROR(IF(LEN(INDEX(PlansAndNotes!$G$6:$G$4005,ROW(B545)-ROW($C$3)))=0,"",INDEX(PlansAndNotes!$G$6:$G$4005,ROW(B545)-ROW($C$3))),"")</f>
        <v/>
      </c>
      <c r="R545" s="361" t="str">
        <f>IFERROR(IF(LEN(D545)&gt;0,IF(LEN(INDEX(AdressBook!$C$6:$C$25,MATCH(D545,AdressBook!$B$6:$B$25,0),1))=0,"",INDEX(AdressBook!$C$6:$C$25,MATCH(D545,AdressBook!$B$6:$B$25,0),1)),""),"")</f>
        <v/>
      </c>
      <c r="S545" s="165">
        <f>IF(LEN(C545)&gt;0,IFERROR(IF(MATCH(C545,C546:$C$4004,0)&gt;0,-1,ROW(S545)-ROW($S$3)),ROW(S545)-ROW($S$3)),-1)</f>
        <v>-1</v>
      </c>
      <c r="T545" s="165">
        <f t="shared" si="86"/>
        <v>0</v>
      </c>
      <c r="U545" s="165" t="str">
        <f t="shared" si="87"/>
        <v/>
      </c>
      <c r="V545" s="165" t="str">
        <f>IFERROR(IF(OR(C545="",S545&lt;0),"",IF(SUBTOTAL(3,C545:C545)=0,-1,SUBTOTAL(3,$C$4:C545))),"")</f>
        <v/>
      </c>
      <c r="W545" s="156" t="str">
        <f t="array" ref="W545">IF(LEN(C545)&gt;0,IFERROR(IF(MATCH(C545,$C$3:$C544,0)&gt;0,N545-INDEX($N$3:N544,SUMPRODUCT(MAX(ROW($C$3:$C544)*(C545=$C$3:$C544)))-2,1),""),""),"")</f>
        <v/>
      </c>
      <c r="X545" s="156">
        <f t="shared" ca="1" si="88"/>
        <v>1</v>
      </c>
      <c r="Y545" s="156">
        <f t="shared" ca="1" si="89"/>
        <v>1</v>
      </c>
    </row>
    <row r="546" spans="2:25" hidden="1" x14ac:dyDescent="0.25">
      <c r="B546" s="390" t="str">
        <f>IFERROR(IF(LEN(INDEX(PlansAndNotes!$B$6:$B$2005,ROW(A546)-ROW($B$3)))=0,"",INDEX(PlansAndNotes!$B$6:$B$2005,ROW(A546)-ROW($B$3))),"")</f>
        <v/>
      </c>
      <c r="C546" s="361" t="str">
        <f t="shared" si="84"/>
        <v/>
      </c>
      <c r="D546" s="361" t="str">
        <f>IFERROR(IF(LEN(C546)&gt;0,IF(LEN(INDEX(TasksList!$C$6:$C$1005,MATCH(C546,TasksList!$B$6:$B$1005,0),1))=0,"",INDEX(TasksList!$C$6:$C$1005,MATCH(C546,TasksList!$B$6:$B$1005,0),1)),""),"")</f>
        <v/>
      </c>
      <c r="E546" s="361" t="str">
        <f>IFERROR(IF(LEN(C546)&gt;0,IF(LEN(INDEX(TasksList!$F$6:$F$1005,MATCH(C546,TasksList!$B$6:$B$1005,0),1))=0,"not set!",INDEX(TasksList!$F$6:$F$1005,MATCH(C546,TasksList!$B$6:$B$1005,0),1)),""),"")</f>
        <v/>
      </c>
      <c r="F546" s="360" t="str">
        <f>IFERROR(IF(LEN(D546)&gt;0,IF(LEN(INDEX(AdressBook!$D$6:$D$25,MATCH(D546,AdressBook!$B$6:$B$25,0),1))=0,"",INDEX(AdressBook!$D$6:$D$25,MATCH(D546,AdressBook!$B$6:$B$25,0),1)),""),"")</f>
        <v/>
      </c>
      <c r="G546" s="361" t="str">
        <f>IFERROR(IF(LEN(INDEX(PlansAndNotes!$F$6:$F$2005,ROW(B546)-ROW($C$3)))=0,"",INDEX(PlansAndNotes!$F$6:$F$2005,ROW(B546)-ROW($C$3))),"")</f>
        <v/>
      </c>
      <c r="H546" s="361" t="str">
        <f>IFERROR(IF(LEN(C546)&gt;0,IF(LEN(INDEX(TasksList!$G$6:$G$1005,MATCH(C546,TasksList!$B$6:$B$1005,0),1))=0,"",INDEX(TasksList!$G$6:$G$1005,MATCH(C546,TasksList!$B$6:$B$1005,0),1)),""),"")</f>
        <v/>
      </c>
      <c r="I546" s="381"/>
      <c r="J546" s="402"/>
      <c r="K546" s="402"/>
      <c r="L546" s="399" t="str">
        <f t="array" ref="L546">IFERROR(INDEX($J$4:$J$1003,SMALL($K$4:$K$1003,ROW(L546)-3),1),"")</f>
        <v/>
      </c>
      <c r="M546" s="206"/>
      <c r="N546" s="362" t="str">
        <f>IFERROR(IF(LEN(INDEX(PlansAndNotes!$D$6:$D$4005,ROW(B546)-ROW($C$3)))=0,"",INDEX(PlansAndNotes!$D$6:$D$4005,ROW(B546)-ROW($C$3))),"")</f>
        <v/>
      </c>
      <c r="O546" s="165" t="str">
        <f t="shared" si="85"/>
        <v/>
      </c>
      <c r="P546" s="363" t="str">
        <f>IFERROR(IF(LEN(INDEX(PlansAndNotes!$E$6:$E$4005,ROW(B546)-ROW($C$3)))=0,"",INDEX(PlansAndNotes!$E$6:$E$4005,ROW(B546)-ROW($C$3))),"")</f>
        <v/>
      </c>
      <c r="Q546" s="363" t="str">
        <f>IFERROR(IF(LEN(INDEX(PlansAndNotes!$G$6:$G$4005,ROW(B546)-ROW($C$3)))=0,"",INDEX(PlansAndNotes!$G$6:$G$4005,ROW(B546)-ROW($C$3))),"")</f>
        <v/>
      </c>
      <c r="R546" s="361" t="str">
        <f>IFERROR(IF(LEN(D546)&gt;0,IF(LEN(INDEX(AdressBook!$C$6:$C$25,MATCH(D546,AdressBook!$B$6:$B$25,0),1))=0,"",INDEX(AdressBook!$C$6:$C$25,MATCH(D546,AdressBook!$B$6:$B$25,0),1)),""),"")</f>
        <v/>
      </c>
      <c r="S546" s="165">
        <f>IF(LEN(C546)&gt;0,IFERROR(IF(MATCH(C546,C547:$C$4004,0)&gt;0,-1,ROW(S546)-ROW($S$3)),ROW(S546)-ROW($S$3)),-1)</f>
        <v>-1</v>
      </c>
      <c r="T546" s="165">
        <f t="shared" si="86"/>
        <v>0</v>
      </c>
      <c r="U546" s="165" t="str">
        <f t="shared" si="87"/>
        <v/>
      </c>
      <c r="V546" s="165" t="str">
        <f>IFERROR(IF(OR(C546="",S546&lt;0),"",IF(SUBTOTAL(3,C546:C546)=0,-1,SUBTOTAL(3,$C$4:C546))),"")</f>
        <v/>
      </c>
      <c r="W546" s="156" t="str">
        <f t="array" ref="W546">IF(LEN(C546)&gt;0,IFERROR(IF(MATCH(C546,$C$3:$C545,0)&gt;0,N546-INDEX($N$3:N545,SUMPRODUCT(MAX(ROW($C$3:$C545)*(C546=$C$3:$C545)))-2,1),""),""),"")</f>
        <v/>
      </c>
      <c r="X546" s="156">
        <f t="shared" ca="1" si="88"/>
        <v>1</v>
      </c>
      <c r="Y546" s="156">
        <f t="shared" ca="1" si="89"/>
        <v>1</v>
      </c>
    </row>
    <row r="547" spans="2:25" hidden="1" x14ac:dyDescent="0.25">
      <c r="B547" s="390" t="str">
        <f>IFERROR(IF(LEN(INDEX(PlansAndNotes!$B$6:$B$2005,ROW(A547)-ROW($B$3)))=0,"",INDEX(PlansAndNotes!$B$6:$B$2005,ROW(A547)-ROW($B$3))),"")</f>
        <v/>
      </c>
      <c r="C547" s="361" t="str">
        <f t="shared" si="84"/>
        <v/>
      </c>
      <c r="D547" s="361" t="str">
        <f>IFERROR(IF(LEN(C547)&gt;0,IF(LEN(INDEX(TasksList!$C$6:$C$1005,MATCH(C547,TasksList!$B$6:$B$1005,0),1))=0,"",INDEX(TasksList!$C$6:$C$1005,MATCH(C547,TasksList!$B$6:$B$1005,0),1)),""),"")</f>
        <v/>
      </c>
      <c r="E547" s="361" t="str">
        <f>IFERROR(IF(LEN(C547)&gt;0,IF(LEN(INDEX(TasksList!$F$6:$F$1005,MATCH(C547,TasksList!$B$6:$B$1005,0),1))=0,"not set!",INDEX(TasksList!$F$6:$F$1005,MATCH(C547,TasksList!$B$6:$B$1005,0),1)),""),"")</f>
        <v/>
      </c>
      <c r="F547" s="360" t="str">
        <f>IFERROR(IF(LEN(D547)&gt;0,IF(LEN(INDEX(AdressBook!$D$6:$D$25,MATCH(D547,AdressBook!$B$6:$B$25,0),1))=0,"",INDEX(AdressBook!$D$6:$D$25,MATCH(D547,AdressBook!$B$6:$B$25,0),1)),""),"")</f>
        <v/>
      </c>
      <c r="G547" s="361" t="str">
        <f>IFERROR(IF(LEN(INDEX(PlansAndNotes!$F$6:$F$2005,ROW(B547)-ROW($C$3)))=0,"",INDEX(PlansAndNotes!$F$6:$F$2005,ROW(B547)-ROW($C$3))),"")</f>
        <v/>
      </c>
      <c r="H547" s="361" t="str">
        <f>IFERROR(IF(LEN(C547)&gt;0,IF(LEN(INDEX(TasksList!$G$6:$G$1005,MATCH(C547,TasksList!$B$6:$B$1005,0),1))=0,"",INDEX(TasksList!$G$6:$G$1005,MATCH(C547,TasksList!$B$6:$B$1005,0),1)),""),"")</f>
        <v/>
      </c>
      <c r="I547" s="381"/>
      <c r="J547" s="402"/>
      <c r="K547" s="402"/>
      <c r="L547" s="399" t="str">
        <f t="array" ref="L547">IFERROR(INDEX($J$4:$J$1003,SMALL($K$4:$K$1003,ROW(L547)-3),1),"")</f>
        <v/>
      </c>
      <c r="M547" s="206"/>
      <c r="N547" s="362" t="str">
        <f>IFERROR(IF(LEN(INDEX(PlansAndNotes!$D$6:$D$4005,ROW(B547)-ROW($C$3)))=0,"",INDEX(PlansAndNotes!$D$6:$D$4005,ROW(B547)-ROW($C$3))),"")</f>
        <v/>
      </c>
      <c r="O547" s="165" t="str">
        <f t="shared" si="85"/>
        <v/>
      </c>
      <c r="P547" s="363" t="str">
        <f>IFERROR(IF(LEN(INDEX(PlansAndNotes!$E$6:$E$4005,ROW(B547)-ROW($C$3)))=0,"",INDEX(PlansAndNotes!$E$6:$E$4005,ROW(B547)-ROW($C$3))),"")</f>
        <v/>
      </c>
      <c r="Q547" s="363" t="str">
        <f>IFERROR(IF(LEN(INDEX(PlansAndNotes!$G$6:$G$4005,ROW(B547)-ROW($C$3)))=0,"",INDEX(PlansAndNotes!$G$6:$G$4005,ROW(B547)-ROW($C$3))),"")</f>
        <v/>
      </c>
      <c r="R547" s="361" t="str">
        <f>IFERROR(IF(LEN(D547)&gt;0,IF(LEN(INDEX(AdressBook!$C$6:$C$25,MATCH(D547,AdressBook!$B$6:$B$25,0),1))=0,"",INDEX(AdressBook!$C$6:$C$25,MATCH(D547,AdressBook!$B$6:$B$25,0),1)),""),"")</f>
        <v/>
      </c>
      <c r="S547" s="165">
        <f>IF(LEN(C547)&gt;0,IFERROR(IF(MATCH(C547,C548:$C$4004,0)&gt;0,-1,ROW(S547)-ROW($S$3)),ROW(S547)-ROW($S$3)),-1)</f>
        <v>-1</v>
      </c>
      <c r="T547" s="165">
        <f t="shared" si="86"/>
        <v>0</v>
      </c>
      <c r="U547" s="165" t="str">
        <f t="shared" si="87"/>
        <v/>
      </c>
      <c r="V547" s="165" t="str">
        <f>IFERROR(IF(OR(C547="",S547&lt;0),"",IF(SUBTOTAL(3,C547:C547)=0,-1,SUBTOTAL(3,$C$4:C547))),"")</f>
        <v/>
      </c>
      <c r="W547" s="156" t="str">
        <f t="array" ref="W547">IF(LEN(C547)&gt;0,IFERROR(IF(MATCH(C547,$C$3:$C546,0)&gt;0,N547-INDEX($N$3:N546,SUMPRODUCT(MAX(ROW($C$3:$C546)*(C547=$C$3:$C546)))-2,1),""),""),"")</f>
        <v/>
      </c>
      <c r="X547" s="156">
        <f t="shared" ca="1" si="88"/>
        <v>1</v>
      </c>
      <c r="Y547" s="156">
        <f t="shared" ca="1" si="89"/>
        <v>1</v>
      </c>
    </row>
    <row r="548" spans="2:25" hidden="1" x14ac:dyDescent="0.25">
      <c r="B548" s="390" t="str">
        <f>IFERROR(IF(LEN(INDEX(PlansAndNotes!$B$6:$B$2005,ROW(A548)-ROW($B$3)))=0,"",INDEX(PlansAndNotes!$B$6:$B$2005,ROW(A548)-ROW($B$3))),"")</f>
        <v/>
      </c>
      <c r="C548" s="361" t="str">
        <f t="shared" si="84"/>
        <v/>
      </c>
      <c r="D548" s="361" t="str">
        <f>IFERROR(IF(LEN(C548)&gt;0,IF(LEN(INDEX(TasksList!$C$6:$C$1005,MATCH(C548,TasksList!$B$6:$B$1005,0),1))=0,"",INDEX(TasksList!$C$6:$C$1005,MATCH(C548,TasksList!$B$6:$B$1005,0),1)),""),"")</f>
        <v/>
      </c>
      <c r="E548" s="361" t="str">
        <f>IFERROR(IF(LEN(C548)&gt;0,IF(LEN(INDEX(TasksList!$F$6:$F$1005,MATCH(C548,TasksList!$B$6:$B$1005,0),1))=0,"not set!",INDEX(TasksList!$F$6:$F$1005,MATCH(C548,TasksList!$B$6:$B$1005,0),1)),""),"")</f>
        <v/>
      </c>
      <c r="F548" s="360" t="str">
        <f>IFERROR(IF(LEN(D548)&gt;0,IF(LEN(INDEX(AdressBook!$D$6:$D$25,MATCH(D548,AdressBook!$B$6:$B$25,0),1))=0,"",INDEX(AdressBook!$D$6:$D$25,MATCH(D548,AdressBook!$B$6:$B$25,0),1)),""),"")</f>
        <v/>
      </c>
      <c r="G548" s="361" t="str">
        <f>IFERROR(IF(LEN(INDEX(PlansAndNotes!$F$6:$F$2005,ROW(B548)-ROW($C$3)))=0,"",INDEX(PlansAndNotes!$F$6:$F$2005,ROW(B548)-ROW($C$3))),"")</f>
        <v/>
      </c>
      <c r="H548" s="361" t="str">
        <f>IFERROR(IF(LEN(C548)&gt;0,IF(LEN(INDEX(TasksList!$G$6:$G$1005,MATCH(C548,TasksList!$B$6:$B$1005,0),1))=0,"",INDEX(TasksList!$G$6:$G$1005,MATCH(C548,TasksList!$B$6:$B$1005,0),1)),""),"")</f>
        <v/>
      </c>
      <c r="I548" s="381"/>
      <c r="J548" s="402"/>
      <c r="K548" s="402"/>
      <c r="L548" s="399" t="str">
        <f t="array" ref="L548">IFERROR(INDEX($J$4:$J$1003,SMALL($K$4:$K$1003,ROW(L548)-3),1),"")</f>
        <v/>
      </c>
      <c r="M548" s="206"/>
      <c r="N548" s="362" t="str">
        <f>IFERROR(IF(LEN(INDEX(PlansAndNotes!$D$6:$D$4005,ROW(B548)-ROW($C$3)))=0,"",INDEX(PlansAndNotes!$D$6:$D$4005,ROW(B548)-ROW($C$3))),"")</f>
        <v/>
      </c>
      <c r="O548" s="165" t="str">
        <f t="shared" si="85"/>
        <v/>
      </c>
      <c r="P548" s="363" t="str">
        <f>IFERROR(IF(LEN(INDEX(PlansAndNotes!$E$6:$E$4005,ROW(B548)-ROW($C$3)))=0,"",INDEX(PlansAndNotes!$E$6:$E$4005,ROW(B548)-ROW($C$3))),"")</f>
        <v/>
      </c>
      <c r="Q548" s="363" t="str">
        <f>IFERROR(IF(LEN(INDEX(PlansAndNotes!$G$6:$G$4005,ROW(B548)-ROW($C$3)))=0,"",INDEX(PlansAndNotes!$G$6:$G$4005,ROW(B548)-ROW($C$3))),"")</f>
        <v/>
      </c>
      <c r="R548" s="361" t="str">
        <f>IFERROR(IF(LEN(D548)&gt;0,IF(LEN(INDEX(AdressBook!$C$6:$C$25,MATCH(D548,AdressBook!$B$6:$B$25,0),1))=0,"",INDEX(AdressBook!$C$6:$C$25,MATCH(D548,AdressBook!$B$6:$B$25,0),1)),""),"")</f>
        <v/>
      </c>
      <c r="S548" s="165">
        <f>IF(LEN(C548)&gt;0,IFERROR(IF(MATCH(C548,C549:$C$4004,0)&gt;0,-1,ROW(S548)-ROW($S$3)),ROW(S548)-ROW($S$3)),-1)</f>
        <v>-1</v>
      </c>
      <c r="T548" s="165">
        <f t="shared" si="86"/>
        <v>0</v>
      </c>
      <c r="U548" s="165" t="str">
        <f t="shared" si="87"/>
        <v/>
      </c>
      <c r="V548" s="165" t="str">
        <f>IFERROR(IF(OR(C548="",S548&lt;0),"",IF(SUBTOTAL(3,C548:C548)=0,-1,SUBTOTAL(3,$C$4:C548))),"")</f>
        <v/>
      </c>
      <c r="W548" s="156" t="str">
        <f t="array" ref="W548">IF(LEN(C548)&gt;0,IFERROR(IF(MATCH(C548,$C$3:$C547,0)&gt;0,N548-INDEX($N$3:N547,SUMPRODUCT(MAX(ROW($C$3:$C547)*(C548=$C$3:$C547)))-2,1),""),""),"")</f>
        <v/>
      </c>
      <c r="X548" s="156">
        <f t="shared" ca="1" si="88"/>
        <v>1</v>
      </c>
      <c r="Y548" s="156">
        <f t="shared" ca="1" si="89"/>
        <v>1</v>
      </c>
    </row>
    <row r="549" spans="2:25" hidden="1" x14ac:dyDescent="0.25">
      <c r="B549" s="390" t="str">
        <f>IFERROR(IF(LEN(INDEX(PlansAndNotes!$B$6:$B$2005,ROW(A549)-ROW($B$3)))=0,"",INDEX(PlansAndNotes!$B$6:$B$2005,ROW(A549)-ROW($B$3))),"")</f>
        <v/>
      </c>
      <c r="C549" s="361" t="str">
        <f t="shared" si="84"/>
        <v/>
      </c>
      <c r="D549" s="361" t="str">
        <f>IFERROR(IF(LEN(C549)&gt;0,IF(LEN(INDEX(TasksList!$C$6:$C$1005,MATCH(C549,TasksList!$B$6:$B$1005,0),1))=0,"",INDEX(TasksList!$C$6:$C$1005,MATCH(C549,TasksList!$B$6:$B$1005,0),1)),""),"")</f>
        <v/>
      </c>
      <c r="E549" s="361" t="str">
        <f>IFERROR(IF(LEN(C549)&gt;0,IF(LEN(INDEX(TasksList!$F$6:$F$1005,MATCH(C549,TasksList!$B$6:$B$1005,0),1))=0,"not set!",INDEX(TasksList!$F$6:$F$1005,MATCH(C549,TasksList!$B$6:$B$1005,0),1)),""),"")</f>
        <v/>
      </c>
      <c r="F549" s="360" t="str">
        <f>IFERROR(IF(LEN(D549)&gt;0,IF(LEN(INDEX(AdressBook!$D$6:$D$25,MATCH(D549,AdressBook!$B$6:$B$25,0),1))=0,"",INDEX(AdressBook!$D$6:$D$25,MATCH(D549,AdressBook!$B$6:$B$25,0),1)),""),"")</f>
        <v/>
      </c>
      <c r="G549" s="361" t="str">
        <f>IFERROR(IF(LEN(INDEX(PlansAndNotes!$F$6:$F$2005,ROW(B549)-ROW($C$3)))=0,"",INDEX(PlansAndNotes!$F$6:$F$2005,ROW(B549)-ROW($C$3))),"")</f>
        <v/>
      </c>
      <c r="H549" s="361" t="str">
        <f>IFERROR(IF(LEN(C549)&gt;0,IF(LEN(INDEX(TasksList!$G$6:$G$1005,MATCH(C549,TasksList!$B$6:$B$1005,0),1))=0,"",INDEX(TasksList!$G$6:$G$1005,MATCH(C549,TasksList!$B$6:$B$1005,0),1)),""),"")</f>
        <v/>
      </c>
      <c r="I549" s="381"/>
      <c r="J549" s="402"/>
      <c r="K549" s="402"/>
      <c r="L549" s="399" t="str">
        <f t="array" ref="L549">IFERROR(INDEX($J$4:$J$1003,SMALL($K$4:$K$1003,ROW(L549)-3),1),"")</f>
        <v/>
      </c>
      <c r="M549" s="206"/>
      <c r="N549" s="362" t="str">
        <f>IFERROR(IF(LEN(INDEX(PlansAndNotes!$D$6:$D$4005,ROW(B549)-ROW($C$3)))=0,"",INDEX(PlansAndNotes!$D$6:$D$4005,ROW(B549)-ROW($C$3))),"")</f>
        <v/>
      </c>
      <c r="O549" s="165" t="str">
        <f t="shared" si="85"/>
        <v/>
      </c>
      <c r="P549" s="363" t="str">
        <f>IFERROR(IF(LEN(INDEX(PlansAndNotes!$E$6:$E$4005,ROW(B549)-ROW($C$3)))=0,"",INDEX(PlansAndNotes!$E$6:$E$4005,ROW(B549)-ROW($C$3))),"")</f>
        <v/>
      </c>
      <c r="Q549" s="363" t="str">
        <f>IFERROR(IF(LEN(INDEX(PlansAndNotes!$G$6:$G$4005,ROW(B549)-ROW($C$3)))=0,"",INDEX(PlansAndNotes!$G$6:$G$4005,ROW(B549)-ROW($C$3))),"")</f>
        <v/>
      </c>
      <c r="R549" s="361" t="str">
        <f>IFERROR(IF(LEN(D549)&gt;0,IF(LEN(INDEX(AdressBook!$C$6:$C$25,MATCH(D549,AdressBook!$B$6:$B$25,0),1))=0,"",INDEX(AdressBook!$C$6:$C$25,MATCH(D549,AdressBook!$B$6:$B$25,0),1)),""),"")</f>
        <v/>
      </c>
      <c r="S549" s="165">
        <f>IF(LEN(C549)&gt;0,IFERROR(IF(MATCH(C549,C550:$C$4004,0)&gt;0,-1,ROW(S549)-ROW($S$3)),ROW(S549)-ROW($S$3)),-1)</f>
        <v>-1</v>
      </c>
      <c r="T549" s="165">
        <f t="shared" si="86"/>
        <v>0</v>
      </c>
      <c r="U549" s="165" t="str">
        <f t="shared" si="87"/>
        <v/>
      </c>
      <c r="V549" s="165" t="str">
        <f>IFERROR(IF(OR(C549="",S549&lt;0),"",IF(SUBTOTAL(3,C549:C549)=0,-1,SUBTOTAL(3,$C$4:C549))),"")</f>
        <v/>
      </c>
      <c r="W549" s="156" t="str">
        <f t="array" ref="W549">IF(LEN(C549)&gt;0,IFERROR(IF(MATCH(C549,$C$3:$C548,0)&gt;0,N549-INDEX($N$3:N548,SUMPRODUCT(MAX(ROW($C$3:$C548)*(C549=$C$3:$C548)))-2,1),""),""),"")</f>
        <v/>
      </c>
      <c r="X549" s="156">
        <f t="shared" ca="1" si="88"/>
        <v>1</v>
      </c>
      <c r="Y549" s="156">
        <f t="shared" ca="1" si="89"/>
        <v>1</v>
      </c>
    </row>
    <row r="550" spans="2:25" hidden="1" x14ac:dyDescent="0.25">
      <c r="B550" s="390" t="str">
        <f>IFERROR(IF(LEN(INDEX(PlansAndNotes!$B$6:$B$2005,ROW(A550)-ROW($B$3)))=0,"",INDEX(PlansAndNotes!$B$6:$B$2005,ROW(A550)-ROW($B$3))),"")</f>
        <v/>
      </c>
      <c r="C550" s="361" t="str">
        <f t="shared" si="84"/>
        <v/>
      </c>
      <c r="D550" s="361" t="str">
        <f>IFERROR(IF(LEN(C550)&gt;0,IF(LEN(INDEX(TasksList!$C$6:$C$1005,MATCH(C550,TasksList!$B$6:$B$1005,0),1))=0,"",INDEX(TasksList!$C$6:$C$1005,MATCH(C550,TasksList!$B$6:$B$1005,0),1)),""),"")</f>
        <v/>
      </c>
      <c r="E550" s="361" t="str">
        <f>IFERROR(IF(LEN(C550)&gt;0,IF(LEN(INDEX(TasksList!$F$6:$F$1005,MATCH(C550,TasksList!$B$6:$B$1005,0),1))=0,"not set!",INDEX(TasksList!$F$6:$F$1005,MATCH(C550,TasksList!$B$6:$B$1005,0),1)),""),"")</f>
        <v/>
      </c>
      <c r="F550" s="360" t="str">
        <f>IFERROR(IF(LEN(D550)&gt;0,IF(LEN(INDEX(AdressBook!$D$6:$D$25,MATCH(D550,AdressBook!$B$6:$B$25,0),1))=0,"",INDEX(AdressBook!$D$6:$D$25,MATCH(D550,AdressBook!$B$6:$B$25,0),1)),""),"")</f>
        <v/>
      </c>
      <c r="G550" s="361" t="str">
        <f>IFERROR(IF(LEN(INDEX(PlansAndNotes!$F$6:$F$2005,ROW(B550)-ROW($C$3)))=0,"",INDEX(PlansAndNotes!$F$6:$F$2005,ROW(B550)-ROW($C$3))),"")</f>
        <v/>
      </c>
      <c r="H550" s="361" t="str">
        <f>IFERROR(IF(LEN(C550)&gt;0,IF(LEN(INDEX(TasksList!$G$6:$G$1005,MATCH(C550,TasksList!$B$6:$B$1005,0),1))=0,"",INDEX(TasksList!$G$6:$G$1005,MATCH(C550,TasksList!$B$6:$B$1005,0),1)),""),"")</f>
        <v/>
      </c>
      <c r="I550" s="381"/>
      <c r="J550" s="402"/>
      <c r="K550" s="402"/>
      <c r="L550" s="399" t="str">
        <f t="array" ref="L550">IFERROR(INDEX($J$4:$J$1003,SMALL($K$4:$K$1003,ROW(L550)-3),1),"")</f>
        <v/>
      </c>
      <c r="M550" s="206"/>
      <c r="N550" s="362" t="str">
        <f>IFERROR(IF(LEN(INDEX(PlansAndNotes!$D$6:$D$4005,ROW(B550)-ROW($C$3)))=0,"",INDEX(PlansAndNotes!$D$6:$D$4005,ROW(B550)-ROW($C$3))),"")</f>
        <v/>
      </c>
      <c r="O550" s="165" t="str">
        <f t="shared" si="85"/>
        <v/>
      </c>
      <c r="P550" s="363" t="str">
        <f>IFERROR(IF(LEN(INDEX(PlansAndNotes!$E$6:$E$4005,ROW(B550)-ROW($C$3)))=0,"",INDEX(PlansAndNotes!$E$6:$E$4005,ROW(B550)-ROW($C$3))),"")</f>
        <v/>
      </c>
      <c r="Q550" s="363" t="str">
        <f>IFERROR(IF(LEN(INDEX(PlansAndNotes!$G$6:$G$4005,ROW(B550)-ROW($C$3)))=0,"",INDEX(PlansAndNotes!$G$6:$G$4005,ROW(B550)-ROW($C$3))),"")</f>
        <v/>
      </c>
      <c r="R550" s="361" t="str">
        <f>IFERROR(IF(LEN(D550)&gt;0,IF(LEN(INDEX(AdressBook!$C$6:$C$25,MATCH(D550,AdressBook!$B$6:$B$25,0),1))=0,"",INDEX(AdressBook!$C$6:$C$25,MATCH(D550,AdressBook!$B$6:$B$25,0),1)),""),"")</f>
        <v/>
      </c>
      <c r="S550" s="165">
        <f>IF(LEN(C550)&gt;0,IFERROR(IF(MATCH(C550,C551:$C$4004,0)&gt;0,-1,ROW(S550)-ROW($S$3)),ROW(S550)-ROW($S$3)),-1)</f>
        <v>-1</v>
      </c>
      <c r="T550" s="165">
        <f t="shared" si="86"/>
        <v>0</v>
      </c>
      <c r="U550" s="165" t="str">
        <f t="shared" si="87"/>
        <v/>
      </c>
      <c r="V550" s="165" t="str">
        <f>IFERROR(IF(OR(C550="",S550&lt;0),"",IF(SUBTOTAL(3,C550:C550)=0,-1,SUBTOTAL(3,$C$4:C550))),"")</f>
        <v/>
      </c>
      <c r="W550" s="156" t="str">
        <f t="array" ref="W550">IF(LEN(C550)&gt;0,IFERROR(IF(MATCH(C550,$C$3:$C549,0)&gt;0,N550-INDEX($N$3:N549,SUMPRODUCT(MAX(ROW($C$3:$C549)*(C550=$C$3:$C549)))-2,1),""),""),"")</f>
        <v/>
      </c>
      <c r="X550" s="156">
        <f t="shared" ca="1" si="88"/>
        <v>1</v>
      </c>
      <c r="Y550" s="156">
        <f t="shared" ca="1" si="89"/>
        <v>1</v>
      </c>
    </row>
    <row r="551" spans="2:25" hidden="1" x14ac:dyDescent="0.25">
      <c r="B551" s="390" t="str">
        <f>IFERROR(IF(LEN(INDEX(PlansAndNotes!$B$6:$B$2005,ROW(A551)-ROW($B$3)))=0,"",INDEX(PlansAndNotes!$B$6:$B$2005,ROW(A551)-ROW($B$3))),"")</f>
        <v/>
      </c>
      <c r="C551" s="361" t="str">
        <f t="shared" si="84"/>
        <v/>
      </c>
      <c r="D551" s="361" t="str">
        <f>IFERROR(IF(LEN(C551)&gt;0,IF(LEN(INDEX(TasksList!$C$6:$C$1005,MATCH(C551,TasksList!$B$6:$B$1005,0),1))=0,"",INDEX(TasksList!$C$6:$C$1005,MATCH(C551,TasksList!$B$6:$B$1005,0),1)),""),"")</f>
        <v/>
      </c>
      <c r="E551" s="361" t="str">
        <f>IFERROR(IF(LEN(C551)&gt;0,IF(LEN(INDEX(TasksList!$F$6:$F$1005,MATCH(C551,TasksList!$B$6:$B$1005,0),1))=0,"not set!",INDEX(TasksList!$F$6:$F$1005,MATCH(C551,TasksList!$B$6:$B$1005,0),1)),""),"")</f>
        <v/>
      </c>
      <c r="F551" s="360" t="str">
        <f>IFERROR(IF(LEN(D551)&gt;0,IF(LEN(INDEX(AdressBook!$D$6:$D$25,MATCH(D551,AdressBook!$B$6:$B$25,0),1))=0,"",INDEX(AdressBook!$D$6:$D$25,MATCH(D551,AdressBook!$B$6:$B$25,0),1)),""),"")</f>
        <v/>
      </c>
      <c r="G551" s="361" t="str">
        <f>IFERROR(IF(LEN(INDEX(PlansAndNotes!$F$6:$F$2005,ROW(B551)-ROW($C$3)))=0,"",INDEX(PlansAndNotes!$F$6:$F$2005,ROW(B551)-ROW($C$3))),"")</f>
        <v/>
      </c>
      <c r="H551" s="361" t="str">
        <f>IFERROR(IF(LEN(C551)&gt;0,IF(LEN(INDEX(TasksList!$G$6:$G$1005,MATCH(C551,TasksList!$B$6:$B$1005,0),1))=0,"",INDEX(TasksList!$G$6:$G$1005,MATCH(C551,TasksList!$B$6:$B$1005,0),1)),""),"")</f>
        <v/>
      </c>
      <c r="I551" s="381"/>
      <c r="J551" s="402"/>
      <c r="K551" s="402"/>
      <c r="L551" s="399" t="str">
        <f t="array" ref="L551">IFERROR(INDEX($J$4:$J$1003,SMALL($K$4:$K$1003,ROW(L551)-3),1),"")</f>
        <v/>
      </c>
      <c r="M551" s="206"/>
      <c r="N551" s="362" t="str">
        <f>IFERROR(IF(LEN(INDEX(PlansAndNotes!$D$6:$D$4005,ROW(B551)-ROW($C$3)))=0,"",INDEX(PlansAndNotes!$D$6:$D$4005,ROW(B551)-ROW($C$3))),"")</f>
        <v/>
      </c>
      <c r="O551" s="165" t="str">
        <f t="shared" si="85"/>
        <v/>
      </c>
      <c r="P551" s="363" t="str">
        <f>IFERROR(IF(LEN(INDEX(PlansAndNotes!$E$6:$E$4005,ROW(B551)-ROW($C$3)))=0,"",INDEX(PlansAndNotes!$E$6:$E$4005,ROW(B551)-ROW($C$3))),"")</f>
        <v/>
      </c>
      <c r="Q551" s="363" t="str">
        <f>IFERROR(IF(LEN(INDEX(PlansAndNotes!$G$6:$G$4005,ROW(B551)-ROW($C$3)))=0,"",INDEX(PlansAndNotes!$G$6:$G$4005,ROW(B551)-ROW($C$3))),"")</f>
        <v/>
      </c>
      <c r="R551" s="361" t="str">
        <f>IFERROR(IF(LEN(D551)&gt;0,IF(LEN(INDEX(AdressBook!$C$6:$C$25,MATCH(D551,AdressBook!$B$6:$B$25,0),1))=0,"",INDEX(AdressBook!$C$6:$C$25,MATCH(D551,AdressBook!$B$6:$B$25,0),1)),""),"")</f>
        <v/>
      </c>
      <c r="S551" s="165">
        <f>IF(LEN(C551)&gt;0,IFERROR(IF(MATCH(C551,C552:$C$4004,0)&gt;0,-1,ROW(S551)-ROW($S$3)),ROW(S551)-ROW($S$3)),-1)</f>
        <v>-1</v>
      </c>
      <c r="T551" s="165">
        <f t="shared" si="86"/>
        <v>0</v>
      </c>
      <c r="U551" s="165" t="str">
        <f t="shared" si="87"/>
        <v/>
      </c>
      <c r="V551" s="165" t="str">
        <f>IFERROR(IF(OR(C551="",S551&lt;0),"",IF(SUBTOTAL(3,C551:C551)=0,-1,SUBTOTAL(3,$C$4:C551))),"")</f>
        <v/>
      </c>
      <c r="W551" s="156" t="str">
        <f t="array" ref="W551">IF(LEN(C551)&gt;0,IFERROR(IF(MATCH(C551,$C$3:$C550,0)&gt;0,N551-INDEX($N$3:N550,SUMPRODUCT(MAX(ROW($C$3:$C550)*(C551=$C$3:$C550)))-2,1),""),""),"")</f>
        <v/>
      </c>
      <c r="X551" s="156">
        <f t="shared" ca="1" si="88"/>
        <v>1</v>
      </c>
      <c r="Y551" s="156">
        <f t="shared" ca="1" si="89"/>
        <v>1</v>
      </c>
    </row>
    <row r="552" spans="2:25" hidden="1" x14ac:dyDescent="0.25">
      <c r="B552" s="390" t="str">
        <f>IFERROR(IF(LEN(INDEX(PlansAndNotes!$B$6:$B$2005,ROW(A552)-ROW($B$3)))=0,"",INDEX(PlansAndNotes!$B$6:$B$2005,ROW(A552)-ROW($B$3))),"")</f>
        <v/>
      </c>
      <c r="C552" s="361" t="str">
        <f t="shared" si="84"/>
        <v/>
      </c>
      <c r="D552" s="361" t="str">
        <f>IFERROR(IF(LEN(C552)&gt;0,IF(LEN(INDEX(TasksList!$C$6:$C$1005,MATCH(C552,TasksList!$B$6:$B$1005,0),1))=0,"",INDEX(TasksList!$C$6:$C$1005,MATCH(C552,TasksList!$B$6:$B$1005,0),1)),""),"")</f>
        <v/>
      </c>
      <c r="E552" s="361" t="str">
        <f>IFERROR(IF(LEN(C552)&gt;0,IF(LEN(INDEX(TasksList!$F$6:$F$1005,MATCH(C552,TasksList!$B$6:$B$1005,0),1))=0,"not set!",INDEX(TasksList!$F$6:$F$1005,MATCH(C552,TasksList!$B$6:$B$1005,0),1)),""),"")</f>
        <v/>
      </c>
      <c r="F552" s="360" t="str">
        <f>IFERROR(IF(LEN(D552)&gt;0,IF(LEN(INDEX(AdressBook!$D$6:$D$25,MATCH(D552,AdressBook!$B$6:$B$25,0),1))=0,"",INDEX(AdressBook!$D$6:$D$25,MATCH(D552,AdressBook!$B$6:$B$25,0),1)),""),"")</f>
        <v/>
      </c>
      <c r="G552" s="361" t="str">
        <f>IFERROR(IF(LEN(INDEX(PlansAndNotes!$F$6:$F$2005,ROW(B552)-ROW($C$3)))=0,"",INDEX(PlansAndNotes!$F$6:$F$2005,ROW(B552)-ROW($C$3))),"")</f>
        <v/>
      </c>
      <c r="H552" s="361" t="str">
        <f>IFERROR(IF(LEN(C552)&gt;0,IF(LEN(INDEX(TasksList!$G$6:$G$1005,MATCH(C552,TasksList!$B$6:$B$1005,0),1))=0,"",INDEX(TasksList!$G$6:$G$1005,MATCH(C552,TasksList!$B$6:$B$1005,0),1)),""),"")</f>
        <v/>
      </c>
      <c r="I552" s="381"/>
      <c r="J552" s="402"/>
      <c r="K552" s="402"/>
      <c r="L552" s="399" t="str">
        <f t="array" ref="L552">IFERROR(INDEX($J$4:$J$1003,SMALL($K$4:$K$1003,ROW(L552)-3),1),"")</f>
        <v/>
      </c>
      <c r="M552" s="206"/>
      <c r="N552" s="362" t="str">
        <f>IFERROR(IF(LEN(INDEX(PlansAndNotes!$D$6:$D$4005,ROW(B552)-ROW($C$3)))=0,"",INDEX(PlansAndNotes!$D$6:$D$4005,ROW(B552)-ROW($C$3))),"")</f>
        <v/>
      </c>
      <c r="O552" s="165" t="str">
        <f t="shared" si="85"/>
        <v/>
      </c>
      <c r="P552" s="363" t="str">
        <f>IFERROR(IF(LEN(INDEX(PlansAndNotes!$E$6:$E$4005,ROW(B552)-ROW($C$3)))=0,"",INDEX(PlansAndNotes!$E$6:$E$4005,ROW(B552)-ROW($C$3))),"")</f>
        <v/>
      </c>
      <c r="Q552" s="363" t="str">
        <f>IFERROR(IF(LEN(INDEX(PlansAndNotes!$G$6:$G$4005,ROW(B552)-ROW($C$3)))=0,"",INDEX(PlansAndNotes!$G$6:$G$4005,ROW(B552)-ROW($C$3))),"")</f>
        <v/>
      </c>
      <c r="R552" s="361" t="str">
        <f>IFERROR(IF(LEN(D552)&gt;0,IF(LEN(INDEX(AdressBook!$C$6:$C$25,MATCH(D552,AdressBook!$B$6:$B$25,0),1))=0,"",INDEX(AdressBook!$C$6:$C$25,MATCH(D552,AdressBook!$B$6:$B$25,0),1)),""),"")</f>
        <v/>
      </c>
      <c r="S552" s="165">
        <f>IF(LEN(C552)&gt;0,IFERROR(IF(MATCH(C552,C553:$C$4004,0)&gt;0,-1,ROW(S552)-ROW($S$3)),ROW(S552)-ROW($S$3)),-1)</f>
        <v>-1</v>
      </c>
      <c r="T552" s="165">
        <f t="shared" si="86"/>
        <v>0</v>
      </c>
      <c r="U552" s="165" t="str">
        <f t="shared" si="87"/>
        <v/>
      </c>
      <c r="V552" s="165" t="str">
        <f>IFERROR(IF(OR(C552="",S552&lt;0),"",IF(SUBTOTAL(3,C552:C552)=0,-1,SUBTOTAL(3,$C$4:C552))),"")</f>
        <v/>
      </c>
      <c r="W552" s="156" t="str">
        <f t="array" ref="W552">IF(LEN(C552)&gt;0,IFERROR(IF(MATCH(C552,$C$3:$C551,0)&gt;0,N552-INDEX($N$3:N551,SUMPRODUCT(MAX(ROW($C$3:$C551)*(C552=$C$3:$C551)))-2,1),""),""),"")</f>
        <v/>
      </c>
      <c r="X552" s="156">
        <f t="shared" ca="1" si="88"/>
        <v>1</v>
      </c>
      <c r="Y552" s="156">
        <f t="shared" ca="1" si="89"/>
        <v>1</v>
      </c>
    </row>
    <row r="553" spans="2:25" hidden="1" x14ac:dyDescent="0.25">
      <c r="B553" s="390" t="str">
        <f>IFERROR(IF(LEN(INDEX(PlansAndNotes!$B$6:$B$2005,ROW(A553)-ROW($B$3)))=0,"",INDEX(PlansAndNotes!$B$6:$B$2005,ROW(A553)-ROW($B$3))),"")</f>
        <v/>
      </c>
      <c r="C553" s="361" t="str">
        <f t="shared" si="84"/>
        <v/>
      </c>
      <c r="D553" s="361" t="str">
        <f>IFERROR(IF(LEN(C553)&gt;0,IF(LEN(INDEX(TasksList!$C$6:$C$1005,MATCH(C553,TasksList!$B$6:$B$1005,0),1))=0,"",INDEX(TasksList!$C$6:$C$1005,MATCH(C553,TasksList!$B$6:$B$1005,0),1)),""),"")</f>
        <v/>
      </c>
      <c r="E553" s="361" t="str">
        <f>IFERROR(IF(LEN(C553)&gt;0,IF(LEN(INDEX(TasksList!$F$6:$F$1005,MATCH(C553,TasksList!$B$6:$B$1005,0),1))=0,"not set!",INDEX(TasksList!$F$6:$F$1005,MATCH(C553,TasksList!$B$6:$B$1005,0),1)),""),"")</f>
        <v/>
      </c>
      <c r="F553" s="360" t="str">
        <f>IFERROR(IF(LEN(D553)&gt;0,IF(LEN(INDEX(AdressBook!$D$6:$D$25,MATCH(D553,AdressBook!$B$6:$B$25,0),1))=0,"",INDEX(AdressBook!$D$6:$D$25,MATCH(D553,AdressBook!$B$6:$B$25,0),1)),""),"")</f>
        <v/>
      </c>
      <c r="G553" s="361" t="str">
        <f>IFERROR(IF(LEN(INDEX(PlansAndNotes!$F$6:$F$2005,ROW(B553)-ROW($C$3)))=0,"",INDEX(PlansAndNotes!$F$6:$F$2005,ROW(B553)-ROW($C$3))),"")</f>
        <v/>
      </c>
      <c r="H553" s="361" t="str">
        <f>IFERROR(IF(LEN(C553)&gt;0,IF(LEN(INDEX(TasksList!$G$6:$G$1005,MATCH(C553,TasksList!$B$6:$B$1005,0),1))=0,"",INDEX(TasksList!$G$6:$G$1005,MATCH(C553,TasksList!$B$6:$B$1005,0),1)),""),"")</f>
        <v/>
      </c>
      <c r="I553" s="381"/>
      <c r="J553" s="402"/>
      <c r="K553" s="402"/>
      <c r="L553" s="399" t="str">
        <f t="array" ref="L553">IFERROR(INDEX($J$4:$J$1003,SMALL($K$4:$K$1003,ROW(L553)-3),1),"")</f>
        <v/>
      </c>
      <c r="M553" s="206"/>
      <c r="N553" s="362" t="str">
        <f>IFERROR(IF(LEN(INDEX(PlansAndNotes!$D$6:$D$4005,ROW(B553)-ROW($C$3)))=0,"",INDEX(PlansAndNotes!$D$6:$D$4005,ROW(B553)-ROW($C$3))),"")</f>
        <v/>
      </c>
      <c r="O553" s="165" t="str">
        <f t="shared" si="85"/>
        <v/>
      </c>
      <c r="P553" s="363" t="str">
        <f>IFERROR(IF(LEN(INDEX(PlansAndNotes!$E$6:$E$4005,ROW(B553)-ROW($C$3)))=0,"",INDEX(PlansAndNotes!$E$6:$E$4005,ROW(B553)-ROW($C$3))),"")</f>
        <v/>
      </c>
      <c r="Q553" s="363" t="str">
        <f>IFERROR(IF(LEN(INDEX(PlansAndNotes!$G$6:$G$4005,ROW(B553)-ROW($C$3)))=0,"",INDEX(PlansAndNotes!$G$6:$G$4005,ROW(B553)-ROW($C$3))),"")</f>
        <v/>
      </c>
      <c r="R553" s="361" t="str">
        <f>IFERROR(IF(LEN(D553)&gt;0,IF(LEN(INDEX(AdressBook!$C$6:$C$25,MATCH(D553,AdressBook!$B$6:$B$25,0),1))=0,"",INDEX(AdressBook!$C$6:$C$25,MATCH(D553,AdressBook!$B$6:$B$25,0),1)),""),"")</f>
        <v/>
      </c>
      <c r="S553" s="165">
        <f>IF(LEN(C553)&gt;0,IFERROR(IF(MATCH(C553,C554:$C$4004,0)&gt;0,-1,ROW(S553)-ROW($S$3)),ROW(S553)-ROW($S$3)),-1)</f>
        <v>-1</v>
      </c>
      <c r="T553" s="165">
        <f t="shared" si="86"/>
        <v>0</v>
      </c>
      <c r="U553" s="165" t="str">
        <f t="shared" si="87"/>
        <v/>
      </c>
      <c r="V553" s="165" t="str">
        <f>IFERROR(IF(OR(C553="",S553&lt;0),"",IF(SUBTOTAL(3,C553:C553)=0,-1,SUBTOTAL(3,$C$4:C553))),"")</f>
        <v/>
      </c>
      <c r="W553" s="156" t="str">
        <f t="array" ref="W553">IF(LEN(C553)&gt;0,IFERROR(IF(MATCH(C553,$C$3:$C552,0)&gt;0,N553-INDEX($N$3:N552,SUMPRODUCT(MAX(ROW($C$3:$C552)*(C553=$C$3:$C552)))-2,1),""),""),"")</f>
        <v/>
      </c>
      <c r="X553" s="156">
        <f t="shared" ca="1" si="88"/>
        <v>1</v>
      </c>
      <c r="Y553" s="156">
        <f t="shared" ca="1" si="89"/>
        <v>1</v>
      </c>
    </row>
    <row r="554" spans="2:25" hidden="1" x14ac:dyDescent="0.25">
      <c r="B554" s="390" t="str">
        <f>IFERROR(IF(LEN(INDEX(PlansAndNotes!$B$6:$B$2005,ROW(A554)-ROW($B$3)))=0,"",INDEX(PlansAndNotes!$B$6:$B$2005,ROW(A554)-ROW($B$3))),"")</f>
        <v/>
      </c>
      <c r="C554" s="361" t="str">
        <f t="shared" si="84"/>
        <v/>
      </c>
      <c r="D554" s="361" t="str">
        <f>IFERROR(IF(LEN(C554)&gt;0,IF(LEN(INDEX(TasksList!$C$6:$C$1005,MATCH(C554,TasksList!$B$6:$B$1005,0),1))=0,"",INDEX(TasksList!$C$6:$C$1005,MATCH(C554,TasksList!$B$6:$B$1005,0),1)),""),"")</f>
        <v/>
      </c>
      <c r="E554" s="361" t="str">
        <f>IFERROR(IF(LEN(C554)&gt;0,IF(LEN(INDEX(TasksList!$F$6:$F$1005,MATCH(C554,TasksList!$B$6:$B$1005,0),1))=0,"not set!",INDEX(TasksList!$F$6:$F$1005,MATCH(C554,TasksList!$B$6:$B$1005,0),1)),""),"")</f>
        <v/>
      </c>
      <c r="F554" s="360" t="str">
        <f>IFERROR(IF(LEN(D554)&gt;0,IF(LEN(INDEX(AdressBook!$D$6:$D$25,MATCH(D554,AdressBook!$B$6:$B$25,0),1))=0,"",INDEX(AdressBook!$D$6:$D$25,MATCH(D554,AdressBook!$B$6:$B$25,0),1)),""),"")</f>
        <v/>
      </c>
      <c r="G554" s="361" t="str">
        <f>IFERROR(IF(LEN(INDEX(PlansAndNotes!$F$6:$F$2005,ROW(B554)-ROW($C$3)))=0,"",INDEX(PlansAndNotes!$F$6:$F$2005,ROW(B554)-ROW($C$3))),"")</f>
        <v/>
      </c>
      <c r="H554" s="361" t="str">
        <f>IFERROR(IF(LEN(C554)&gt;0,IF(LEN(INDEX(TasksList!$G$6:$G$1005,MATCH(C554,TasksList!$B$6:$B$1005,0),1))=0,"",INDEX(TasksList!$G$6:$G$1005,MATCH(C554,TasksList!$B$6:$B$1005,0),1)),""),"")</f>
        <v/>
      </c>
      <c r="I554" s="381"/>
      <c r="J554" s="402"/>
      <c r="K554" s="402"/>
      <c r="L554" s="399" t="str">
        <f t="array" ref="L554">IFERROR(INDEX($J$4:$J$1003,SMALL($K$4:$K$1003,ROW(L554)-3),1),"")</f>
        <v/>
      </c>
      <c r="M554" s="206"/>
      <c r="N554" s="362" t="str">
        <f>IFERROR(IF(LEN(INDEX(PlansAndNotes!$D$6:$D$4005,ROW(B554)-ROW($C$3)))=0,"",INDEX(PlansAndNotes!$D$6:$D$4005,ROW(B554)-ROW($C$3))),"")</f>
        <v/>
      </c>
      <c r="O554" s="165" t="str">
        <f t="shared" si="85"/>
        <v/>
      </c>
      <c r="P554" s="363" t="str">
        <f>IFERROR(IF(LEN(INDEX(PlansAndNotes!$E$6:$E$4005,ROW(B554)-ROW($C$3)))=0,"",INDEX(PlansAndNotes!$E$6:$E$4005,ROW(B554)-ROW($C$3))),"")</f>
        <v/>
      </c>
      <c r="Q554" s="363" t="str">
        <f>IFERROR(IF(LEN(INDEX(PlansAndNotes!$G$6:$G$4005,ROW(B554)-ROW($C$3)))=0,"",INDEX(PlansAndNotes!$G$6:$G$4005,ROW(B554)-ROW($C$3))),"")</f>
        <v/>
      </c>
      <c r="R554" s="361" t="str">
        <f>IFERROR(IF(LEN(D554)&gt;0,IF(LEN(INDEX(AdressBook!$C$6:$C$25,MATCH(D554,AdressBook!$B$6:$B$25,0),1))=0,"",INDEX(AdressBook!$C$6:$C$25,MATCH(D554,AdressBook!$B$6:$B$25,0),1)),""),"")</f>
        <v/>
      </c>
      <c r="S554" s="165">
        <f>IF(LEN(C554)&gt;0,IFERROR(IF(MATCH(C554,C555:$C$4004,0)&gt;0,-1,ROW(S554)-ROW($S$3)),ROW(S554)-ROW($S$3)),-1)</f>
        <v>-1</v>
      </c>
      <c r="T554" s="165">
        <f t="shared" si="86"/>
        <v>0</v>
      </c>
      <c r="U554" s="165" t="str">
        <f t="shared" si="87"/>
        <v/>
      </c>
      <c r="V554" s="165" t="str">
        <f>IFERROR(IF(OR(C554="",S554&lt;0),"",IF(SUBTOTAL(3,C554:C554)=0,-1,SUBTOTAL(3,$C$4:C554))),"")</f>
        <v/>
      </c>
      <c r="W554" s="156" t="str">
        <f t="array" ref="W554">IF(LEN(C554)&gt;0,IFERROR(IF(MATCH(C554,$C$3:$C553,0)&gt;0,N554-INDEX($N$3:N553,SUMPRODUCT(MAX(ROW($C$3:$C553)*(C554=$C$3:$C553)))-2,1),""),""),"")</f>
        <v/>
      </c>
      <c r="X554" s="156">
        <f t="shared" ca="1" si="88"/>
        <v>1</v>
      </c>
      <c r="Y554" s="156">
        <f t="shared" ca="1" si="89"/>
        <v>1</v>
      </c>
    </row>
    <row r="555" spans="2:25" hidden="1" x14ac:dyDescent="0.25">
      <c r="B555" s="390" t="str">
        <f>IFERROR(IF(LEN(INDEX(PlansAndNotes!$B$6:$B$2005,ROW(A555)-ROW($B$3)))=0,"",INDEX(PlansAndNotes!$B$6:$B$2005,ROW(A555)-ROW($B$3))),"")</f>
        <v/>
      </c>
      <c r="C555" s="361" t="str">
        <f t="shared" si="84"/>
        <v/>
      </c>
      <c r="D555" s="361" t="str">
        <f>IFERROR(IF(LEN(C555)&gt;0,IF(LEN(INDEX(TasksList!$C$6:$C$1005,MATCH(C555,TasksList!$B$6:$B$1005,0),1))=0,"",INDEX(TasksList!$C$6:$C$1005,MATCH(C555,TasksList!$B$6:$B$1005,0),1)),""),"")</f>
        <v/>
      </c>
      <c r="E555" s="361" t="str">
        <f>IFERROR(IF(LEN(C555)&gt;0,IF(LEN(INDEX(TasksList!$F$6:$F$1005,MATCH(C555,TasksList!$B$6:$B$1005,0),1))=0,"not set!",INDEX(TasksList!$F$6:$F$1005,MATCH(C555,TasksList!$B$6:$B$1005,0),1)),""),"")</f>
        <v/>
      </c>
      <c r="F555" s="360" t="str">
        <f>IFERROR(IF(LEN(D555)&gt;0,IF(LEN(INDEX(AdressBook!$D$6:$D$25,MATCH(D555,AdressBook!$B$6:$B$25,0),1))=0,"",INDEX(AdressBook!$D$6:$D$25,MATCH(D555,AdressBook!$B$6:$B$25,0),1)),""),"")</f>
        <v/>
      </c>
      <c r="G555" s="361" t="str">
        <f>IFERROR(IF(LEN(INDEX(PlansAndNotes!$F$6:$F$2005,ROW(B555)-ROW($C$3)))=0,"",INDEX(PlansAndNotes!$F$6:$F$2005,ROW(B555)-ROW($C$3))),"")</f>
        <v/>
      </c>
      <c r="H555" s="361" t="str">
        <f>IFERROR(IF(LEN(C555)&gt;0,IF(LEN(INDEX(TasksList!$G$6:$G$1005,MATCH(C555,TasksList!$B$6:$B$1005,0),1))=0,"",INDEX(TasksList!$G$6:$G$1005,MATCH(C555,TasksList!$B$6:$B$1005,0),1)),""),"")</f>
        <v/>
      </c>
      <c r="I555" s="381"/>
      <c r="J555" s="402"/>
      <c r="K555" s="402"/>
      <c r="L555" s="399" t="str">
        <f t="array" ref="L555">IFERROR(INDEX($J$4:$J$1003,SMALL($K$4:$K$1003,ROW(L555)-3),1),"")</f>
        <v/>
      </c>
      <c r="M555" s="206"/>
      <c r="N555" s="362" t="str">
        <f>IFERROR(IF(LEN(INDEX(PlansAndNotes!$D$6:$D$4005,ROW(B555)-ROW($C$3)))=0,"",INDEX(PlansAndNotes!$D$6:$D$4005,ROW(B555)-ROW($C$3))),"")</f>
        <v/>
      </c>
      <c r="O555" s="165" t="str">
        <f t="shared" si="85"/>
        <v/>
      </c>
      <c r="P555" s="363" t="str">
        <f>IFERROR(IF(LEN(INDEX(PlansAndNotes!$E$6:$E$4005,ROW(B555)-ROW($C$3)))=0,"",INDEX(PlansAndNotes!$E$6:$E$4005,ROW(B555)-ROW($C$3))),"")</f>
        <v/>
      </c>
      <c r="Q555" s="363" t="str">
        <f>IFERROR(IF(LEN(INDEX(PlansAndNotes!$G$6:$G$4005,ROW(B555)-ROW($C$3)))=0,"",INDEX(PlansAndNotes!$G$6:$G$4005,ROW(B555)-ROW($C$3))),"")</f>
        <v/>
      </c>
      <c r="R555" s="361" t="str">
        <f>IFERROR(IF(LEN(D555)&gt;0,IF(LEN(INDEX(AdressBook!$C$6:$C$25,MATCH(D555,AdressBook!$B$6:$B$25,0),1))=0,"",INDEX(AdressBook!$C$6:$C$25,MATCH(D555,AdressBook!$B$6:$B$25,0),1)),""),"")</f>
        <v/>
      </c>
      <c r="S555" s="165">
        <f>IF(LEN(C555)&gt;0,IFERROR(IF(MATCH(C555,C556:$C$4004,0)&gt;0,-1,ROW(S555)-ROW($S$3)),ROW(S555)-ROW($S$3)),-1)</f>
        <v>-1</v>
      </c>
      <c r="T555" s="165">
        <f t="shared" si="86"/>
        <v>0</v>
      </c>
      <c r="U555" s="165" t="str">
        <f t="shared" si="87"/>
        <v/>
      </c>
      <c r="V555" s="165" t="str">
        <f>IFERROR(IF(OR(C555="",S555&lt;0),"",IF(SUBTOTAL(3,C555:C555)=0,-1,SUBTOTAL(3,$C$4:C555))),"")</f>
        <v/>
      </c>
      <c r="W555" s="156" t="str">
        <f t="array" ref="W555">IF(LEN(C555)&gt;0,IFERROR(IF(MATCH(C555,$C$3:$C554,0)&gt;0,N555-INDEX($N$3:N554,SUMPRODUCT(MAX(ROW($C$3:$C554)*(C555=$C$3:$C554)))-2,1),""),""),"")</f>
        <v/>
      </c>
      <c r="X555" s="156">
        <f t="shared" ca="1" si="88"/>
        <v>1</v>
      </c>
      <c r="Y555" s="156">
        <f t="shared" ca="1" si="89"/>
        <v>1</v>
      </c>
    </row>
    <row r="556" spans="2:25" hidden="1" x14ac:dyDescent="0.25">
      <c r="B556" s="390" t="str">
        <f>IFERROR(IF(LEN(INDEX(PlansAndNotes!$B$6:$B$2005,ROW(A556)-ROW($B$3)))=0,"",INDEX(PlansAndNotes!$B$6:$B$2005,ROW(A556)-ROW($B$3))),"")</f>
        <v/>
      </c>
      <c r="C556" s="361" t="str">
        <f t="shared" si="84"/>
        <v/>
      </c>
      <c r="D556" s="361" t="str">
        <f>IFERROR(IF(LEN(C556)&gt;0,IF(LEN(INDEX(TasksList!$C$6:$C$1005,MATCH(C556,TasksList!$B$6:$B$1005,0),1))=0,"",INDEX(TasksList!$C$6:$C$1005,MATCH(C556,TasksList!$B$6:$B$1005,0),1)),""),"")</f>
        <v/>
      </c>
      <c r="E556" s="361" t="str">
        <f>IFERROR(IF(LEN(C556)&gt;0,IF(LEN(INDEX(TasksList!$F$6:$F$1005,MATCH(C556,TasksList!$B$6:$B$1005,0),1))=0,"not set!",INDEX(TasksList!$F$6:$F$1005,MATCH(C556,TasksList!$B$6:$B$1005,0),1)),""),"")</f>
        <v/>
      </c>
      <c r="F556" s="360" t="str">
        <f>IFERROR(IF(LEN(D556)&gt;0,IF(LEN(INDEX(AdressBook!$D$6:$D$25,MATCH(D556,AdressBook!$B$6:$B$25,0),1))=0,"",INDEX(AdressBook!$D$6:$D$25,MATCH(D556,AdressBook!$B$6:$B$25,0),1)),""),"")</f>
        <v/>
      </c>
      <c r="G556" s="361" t="str">
        <f>IFERROR(IF(LEN(INDEX(PlansAndNotes!$F$6:$F$2005,ROW(B556)-ROW($C$3)))=0,"",INDEX(PlansAndNotes!$F$6:$F$2005,ROW(B556)-ROW($C$3))),"")</f>
        <v/>
      </c>
      <c r="H556" s="361" t="str">
        <f>IFERROR(IF(LEN(C556)&gt;0,IF(LEN(INDEX(TasksList!$G$6:$G$1005,MATCH(C556,TasksList!$B$6:$B$1005,0),1))=0,"",INDEX(TasksList!$G$6:$G$1005,MATCH(C556,TasksList!$B$6:$B$1005,0),1)),""),"")</f>
        <v/>
      </c>
      <c r="I556" s="381"/>
      <c r="J556" s="402"/>
      <c r="K556" s="402"/>
      <c r="L556" s="399" t="str">
        <f t="array" ref="L556">IFERROR(INDEX($J$4:$J$1003,SMALL($K$4:$K$1003,ROW(L556)-3),1),"")</f>
        <v/>
      </c>
      <c r="M556" s="206"/>
      <c r="N556" s="362" t="str">
        <f>IFERROR(IF(LEN(INDEX(PlansAndNotes!$D$6:$D$4005,ROW(B556)-ROW($C$3)))=0,"",INDEX(PlansAndNotes!$D$6:$D$4005,ROW(B556)-ROW($C$3))),"")</f>
        <v/>
      </c>
      <c r="O556" s="165" t="str">
        <f t="shared" si="85"/>
        <v/>
      </c>
      <c r="P556" s="363" t="str">
        <f>IFERROR(IF(LEN(INDEX(PlansAndNotes!$E$6:$E$4005,ROW(B556)-ROW($C$3)))=0,"",INDEX(PlansAndNotes!$E$6:$E$4005,ROW(B556)-ROW($C$3))),"")</f>
        <v/>
      </c>
      <c r="Q556" s="363" t="str">
        <f>IFERROR(IF(LEN(INDEX(PlansAndNotes!$G$6:$G$4005,ROW(B556)-ROW($C$3)))=0,"",INDEX(PlansAndNotes!$G$6:$G$4005,ROW(B556)-ROW($C$3))),"")</f>
        <v/>
      </c>
      <c r="R556" s="361" t="str">
        <f>IFERROR(IF(LEN(D556)&gt;0,IF(LEN(INDEX(AdressBook!$C$6:$C$25,MATCH(D556,AdressBook!$B$6:$B$25,0),1))=0,"",INDEX(AdressBook!$C$6:$C$25,MATCH(D556,AdressBook!$B$6:$B$25,0),1)),""),"")</f>
        <v/>
      </c>
      <c r="S556" s="165">
        <f>IF(LEN(C556)&gt;0,IFERROR(IF(MATCH(C556,C557:$C$4004,0)&gt;0,-1,ROW(S556)-ROW($S$3)),ROW(S556)-ROW($S$3)),-1)</f>
        <v>-1</v>
      </c>
      <c r="T556" s="165">
        <f t="shared" si="86"/>
        <v>0</v>
      </c>
      <c r="U556" s="165" t="str">
        <f t="shared" si="87"/>
        <v/>
      </c>
      <c r="V556" s="165" t="str">
        <f>IFERROR(IF(OR(C556="",S556&lt;0),"",IF(SUBTOTAL(3,C556:C556)=0,-1,SUBTOTAL(3,$C$4:C556))),"")</f>
        <v/>
      </c>
      <c r="W556" s="156" t="str">
        <f t="array" ref="W556">IF(LEN(C556)&gt;0,IFERROR(IF(MATCH(C556,$C$3:$C555,0)&gt;0,N556-INDEX($N$3:N555,SUMPRODUCT(MAX(ROW($C$3:$C555)*(C556=$C$3:$C555)))-2,1),""),""),"")</f>
        <v/>
      </c>
      <c r="X556" s="156">
        <f t="shared" ca="1" si="88"/>
        <v>1</v>
      </c>
      <c r="Y556" s="156">
        <f t="shared" ca="1" si="89"/>
        <v>1</v>
      </c>
    </row>
    <row r="557" spans="2:25" hidden="1" x14ac:dyDescent="0.25">
      <c r="B557" s="390" t="str">
        <f>IFERROR(IF(LEN(INDEX(PlansAndNotes!$B$6:$B$2005,ROW(A557)-ROW($B$3)))=0,"",INDEX(PlansAndNotes!$B$6:$B$2005,ROW(A557)-ROW($B$3))),"")</f>
        <v/>
      </c>
      <c r="C557" s="361" t="str">
        <f t="shared" si="84"/>
        <v/>
      </c>
      <c r="D557" s="361" t="str">
        <f>IFERROR(IF(LEN(C557)&gt;0,IF(LEN(INDEX(TasksList!$C$6:$C$1005,MATCH(C557,TasksList!$B$6:$B$1005,0),1))=0,"",INDEX(TasksList!$C$6:$C$1005,MATCH(C557,TasksList!$B$6:$B$1005,0),1)),""),"")</f>
        <v/>
      </c>
      <c r="E557" s="361" t="str">
        <f>IFERROR(IF(LEN(C557)&gt;0,IF(LEN(INDEX(TasksList!$F$6:$F$1005,MATCH(C557,TasksList!$B$6:$B$1005,0),1))=0,"not set!",INDEX(TasksList!$F$6:$F$1005,MATCH(C557,TasksList!$B$6:$B$1005,0),1)),""),"")</f>
        <v/>
      </c>
      <c r="F557" s="360" t="str">
        <f>IFERROR(IF(LEN(D557)&gt;0,IF(LEN(INDEX(AdressBook!$D$6:$D$25,MATCH(D557,AdressBook!$B$6:$B$25,0),1))=0,"",INDEX(AdressBook!$D$6:$D$25,MATCH(D557,AdressBook!$B$6:$B$25,0),1)),""),"")</f>
        <v/>
      </c>
      <c r="G557" s="361" t="str">
        <f>IFERROR(IF(LEN(INDEX(PlansAndNotes!$F$6:$F$2005,ROW(B557)-ROW($C$3)))=0,"",INDEX(PlansAndNotes!$F$6:$F$2005,ROW(B557)-ROW($C$3))),"")</f>
        <v/>
      </c>
      <c r="H557" s="361" t="str">
        <f>IFERROR(IF(LEN(C557)&gt;0,IF(LEN(INDEX(TasksList!$G$6:$G$1005,MATCH(C557,TasksList!$B$6:$B$1005,0),1))=0,"",INDEX(TasksList!$G$6:$G$1005,MATCH(C557,TasksList!$B$6:$B$1005,0),1)),""),"")</f>
        <v/>
      </c>
      <c r="I557" s="381"/>
      <c r="J557" s="402"/>
      <c r="K557" s="402"/>
      <c r="L557" s="399" t="str">
        <f t="array" ref="L557">IFERROR(INDEX($J$4:$J$1003,SMALL($K$4:$K$1003,ROW(L557)-3),1),"")</f>
        <v/>
      </c>
      <c r="M557" s="206"/>
      <c r="N557" s="362" t="str">
        <f>IFERROR(IF(LEN(INDEX(PlansAndNotes!$D$6:$D$4005,ROW(B557)-ROW($C$3)))=0,"",INDEX(PlansAndNotes!$D$6:$D$4005,ROW(B557)-ROW($C$3))),"")</f>
        <v/>
      </c>
      <c r="O557" s="165" t="str">
        <f t="shared" si="85"/>
        <v/>
      </c>
      <c r="P557" s="363" t="str">
        <f>IFERROR(IF(LEN(INDEX(PlansAndNotes!$E$6:$E$4005,ROW(B557)-ROW($C$3)))=0,"",INDEX(PlansAndNotes!$E$6:$E$4005,ROW(B557)-ROW($C$3))),"")</f>
        <v/>
      </c>
      <c r="Q557" s="363" t="str">
        <f>IFERROR(IF(LEN(INDEX(PlansAndNotes!$G$6:$G$4005,ROW(B557)-ROW($C$3)))=0,"",INDEX(PlansAndNotes!$G$6:$G$4005,ROW(B557)-ROW($C$3))),"")</f>
        <v/>
      </c>
      <c r="R557" s="361" t="str">
        <f>IFERROR(IF(LEN(D557)&gt;0,IF(LEN(INDEX(AdressBook!$C$6:$C$25,MATCH(D557,AdressBook!$B$6:$B$25,0),1))=0,"",INDEX(AdressBook!$C$6:$C$25,MATCH(D557,AdressBook!$B$6:$B$25,0),1)),""),"")</f>
        <v/>
      </c>
      <c r="S557" s="165">
        <f>IF(LEN(C557)&gt;0,IFERROR(IF(MATCH(C557,C558:$C$4004,0)&gt;0,-1,ROW(S557)-ROW($S$3)),ROW(S557)-ROW($S$3)),-1)</f>
        <v>-1</v>
      </c>
      <c r="T557" s="165">
        <f t="shared" si="86"/>
        <v>0</v>
      </c>
      <c r="U557" s="165" t="str">
        <f t="shared" si="87"/>
        <v/>
      </c>
      <c r="V557" s="165" t="str">
        <f>IFERROR(IF(OR(C557="",S557&lt;0),"",IF(SUBTOTAL(3,C557:C557)=0,-1,SUBTOTAL(3,$C$4:C557))),"")</f>
        <v/>
      </c>
      <c r="W557" s="156" t="str">
        <f t="array" ref="W557">IF(LEN(C557)&gt;0,IFERROR(IF(MATCH(C557,$C$3:$C556,0)&gt;0,N557-INDEX($N$3:N556,SUMPRODUCT(MAX(ROW($C$3:$C556)*(C557=$C$3:$C556)))-2,1),""),""),"")</f>
        <v/>
      </c>
      <c r="X557" s="156">
        <f t="shared" ca="1" si="88"/>
        <v>1</v>
      </c>
      <c r="Y557" s="156">
        <f t="shared" ca="1" si="89"/>
        <v>1</v>
      </c>
    </row>
    <row r="558" spans="2:25" hidden="1" x14ac:dyDescent="0.25">
      <c r="B558" s="390" t="str">
        <f>IFERROR(IF(LEN(INDEX(PlansAndNotes!$B$6:$B$2005,ROW(A558)-ROW($B$3)))=0,"",INDEX(PlansAndNotes!$B$6:$B$2005,ROW(A558)-ROW($B$3))),"")</f>
        <v/>
      </c>
      <c r="C558" s="361" t="str">
        <f t="shared" si="84"/>
        <v/>
      </c>
      <c r="D558" s="361" t="str">
        <f>IFERROR(IF(LEN(C558)&gt;0,IF(LEN(INDEX(TasksList!$C$6:$C$1005,MATCH(C558,TasksList!$B$6:$B$1005,0),1))=0,"",INDEX(TasksList!$C$6:$C$1005,MATCH(C558,TasksList!$B$6:$B$1005,0),1)),""),"")</f>
        <v/>
      </c>
      <c r="E558" s="361" t="str">
        <f>IFERROR(IF(LEN(C558)&gt;0,IF(LEN(INDEX(TasksList!$F$6:$F$1005,MATCH(C558,TasksList!$B$6:$B$1005,0),1))=0,"not set!",INDEX(TasksList!$F$6:$F$1005,MATCH(C558,TasksList!$B$6:$B$1005,0),1)),""),"")</f>
        <v/>
      </c>
      <c r="F558" s="360" t="str">
        <f>IFERROR(IF(LEN(D558)&gt;0,IF(LEN(INDEX(AdressBook!$D$6:$D$25,MATCH(D558,AdressBook!$B$6:$B$25,0),1))=0,"",INDEX(AdressBook!$D$6:$D$25,MATCH(D558,AdressBook!$B$6:$B$25,0),1)),""),"")</f>
        <v/>
      </c>
      <c r="G558" s="361" t="str">
        <f>IFERROR(IF(LEN(INDEX(PlansAndNotes!$F$6:$F$2005,ROW(B558)-ROW($C$3)))=0,"",INDEX(PlansAndNotes!$F$6:$F$2005,ROW(B558)-ROW($C$3))),"")</f>
        <v/>
      </c>
      <c r="H558" s="361" t="str">
        <f>IFERROR(IF(LEN(C558)&gt;0,IF(LEN(INDEX(TasksList!$G$6:$G$1005,MATCH(C558,TasksList!$B$6:$B$1005,0),1))=0,"",INDEX(TasksList!$G$6:$G$1005,MATCH(C558,TasksList!$B$6:$B$1005,0),1)),""),"")</f>
        <v/>
      </c>
      <c r="I558" s="381"/>
      <c r="J558" s="402"/>
      <c r="K558" s="402"/>
      <c r="L558" s="399" t="str">
        <f t="array" ref="L558">IFERROR(INDEX($J$4:$J$1003,SMALL($K$4:$K$1003,ROW(L558)-3),1),"")</f>
        <v/>
      </c>
      <c r="M558" s="206"/>
      <c r="N558" s="362" t="str">
        <f>IFERROR(IF(LEN(INDEX(PlansAndNotes!$D$6:$D$4005,ROW(B558)-ROW($C$3)))=0,"",INDEX(PlansAndNotes!$D$6:$D$4005,ROW(B558)-ROW($C$3))),"")</f>
        <v/>
      </c>
      <c r="O558" s="165" t="str">
        <f t="shared" si="85"/>
        <v/>
      </c>
      <c r="P558" s="363" t="str">
        <f>IFERROR(IF(LEN(INDEX(PlansAndNotes!$E$6:$E$4005,ROW(B558)-ROW($C$3)))=0,"",INDEX(PlansAndNotes!$E$6:$E$4005,ROW(B558)-ROW($C$3))),"")</f>
        <v/>
      </c>
      <c r="Q558" s="363" t="str">
        <f>IFERROR(IF(LEN(INDEX(PlansAndNotes!$G$6:$G$4005,ROW(B558)-ROW($C$3)))=0,"",INDEX(PlansAndNotes!$G$6:$G$4005,ROW(B558)-ROW($C$3))),"")</f>
        <v/>
      </c>
      <c r="R558" s="361" t="str">
        <f>IFERROR(IF(LEN(D558)&gt;0,IF(LEN(INDEX(AdressBook!$C$6:$C$25,MATCH(D558,AdressBook!$B$6:$B$25,0),1))=0,"",INDEX(AdressBook!$C$6:$C$25,MATCH(D558,AdressBook!$B$6:$B$25,0),1)),""),"")</f>
        <v/>
      </c>
      <c r="S558" s="165">
        <f>IF(LEN(C558)&gt;0,IFERROR(IF(MATCH(C558,C559:$C$4004,0)&gt;0,-1,ROW(S558)-ROW($S$3)),ROW(S558)-ROW($S$3)),-1)</f>
        <v>-1</v>
      </c>
      <c r="T558" s="165">
        <f t="shared" si="86"/>
        <v>0</v>
      </c>
      <c r="U558" s="165" t="str">
        <f t="shared" si="87"/>
        <v/>
      </c>
      <c r="V558" s="165" t="str">
        <f>IFERROR(IF(OR(C558="",S558&lt;0),"",IF(SUBTOTAL(3,C558:C558)=0,-1,SUBTOTAL(3,$C$4:C558))),"")</f>
        <v/>
      </c>
      <c r="W558" s="156" t="str">
        <f t="array" ref="W558">IF(LEN(C558)&gt;0,IFERROR(IF(MATCH(C558,$C$3:$C557,0)&gt;0,N558-INDEX($N$3:N557,SUMPRODUCT(MAX(ROW($C$3:$C557)*(C558=$C$3:$C557)))-2,1),""),""),"")</f>
        <v/>
      </c>
      <c r="X558" s="156">
        <f t="shared" ca="1" si="88"/>
        <v>1</v>
      </c>
      <c r="Y558" s="156">
        <f t="shared" ca="1" si="89"/>
        <v>1</v>
      </c>
    </row>
    <row r="559" spans="2:25" hidden="1" x14ac:dyDescent="0.25">
      <c r="B559" s="390" t="str">
        <f>IFERROR(IF(LEN(INDEX(PlansAndNotes!$B$6:$B$2005,ROW(A559)-ROW($B$3)))=0,"",INDEX(PlansAndNotes!$B$6:$B$2005,ROW(A559)-ROW($B$3))),"")</f>
        <v/>
      </c>
      <c r="C559" s="361" t="str">
        <f t="shared" si="84"/>
        <v/>
      </c>
      <c r="D559" s="361" t="str">
        <f>IFERROR(IF(LEN(C559)&gt;0,IF(LEN(INDEX(TasksList!$C$6:$C$1005,MATCH(C559,TasksList!$B$6:$B$1005,0),1))=0,"",INDEX(TasksList!$C$6:$C$1005,MATCH(C559,TasksList!$B$6:$B$1005,0),1)),""),"")</f>
        <v/>
      </c>
      <c r="E559" s="361" t="str">
        <f>IFERROR(IF(LEN(C559)&gt;0,IF(LEN(INDEX(TasksList!$F$6:$F$1005,MATCH(C559,TasksList!$B$6:$B$1005,0),1))=0,"not set!",INDEX(TasksList!$F$6:$F$1005,MATCH(C559,TasksList!$B$6:$B$1005,0),1)),""),"")</f>
        <v/>
      </c>
      <c r="F559" s="360" t="str">
        <f>IFERROR(IF(LEN(D559)&gt;0,IF(LEN(INDEX(AdressBook!$D$6:$D$25,MATCH(D559,AdressBook!$B$6:$B$25,0),1))=0,"",INDEX(AdressBook!$D$6:$D$25,MATCH(D559,AdressBook!$B$6:$B$25,0),1)),""),"")</f>
        <v/>
      </c>
      <c r="G559" s="361" t="str">
        <f>IFERROR(IF(LEN(INDEX(PlansAndNotes!$F$6:$F$2005,ROW(B559)-ROW($C$3)))=0,"",INDEX(PlansAndNotes!$F$6:$F$2005,ROW(B559)-ROW($C$3))),"")</f>
        <v/>
      </c>
      <c r="H559" s="361" t="str">
        <f>IFERROR(IF(LEN(C559)&gt;0,IF(LEN(INDEX(TasksList!$G$6:$G$1005,MATCH(C559,TasksList!$B$6:$B$1005,0),1))=0,"",INDEX(TasksList!$G$6:$G$1005,MATCH(C559,TasksList!$B$6:$B$1005,0),1)),""),"")</f>
        <v/>
      </c>
      <c r="I559" s="381"/>
      <c r="J559" s="402"/>
      <c r="K559" s="402"/>
      <c r="L559" s="399" t="str">
        <f t="array" ref="L559">IFERROR(INDEX($J$4:$J$1003,SMALL($K$4:$K$1003,ROW(L559)-3),1),"")</f>
        <v/>
      </c>
      <c r="M559" s="206"/>
      <c r="N559" s="362" t="str">
        <f>IFERROR(IF(LEN(INDEX(PlansAndNotes!$D$6:$D$4005,ROW(B559)-ROW($C$3)))=0,"",INDEX(PlansAndNotes!$D$6:$D$4005,ROW(B559)-ROW($C$3))),"")</f>
        <v/>
      </c>
      <c r="O559" s="165" t="str">
        <f t="shared" si="85"/>
        <v/>
      </c>
      <c r="P559" s="363" t="str">
        <f>IFERROR(IF(LEN(INDEX(PlansAndNotes!$E$6:$E$4005,ROW(B559)-ROW($C$3)))=0,"",INDEX(PlansAndNotes!$E$6:$E$4005,ROW(B559)-ROW($C$3))),"")</f>
        <v/>
      </c>
      <c r="Q559" s="363" t="str">
        <f>IFERROR(IF(LEN(INDEX(PlansAndNotes!$G$6:$G$4005,ROW(B559)-ROW($C$3)))=0,"",INDEX(PlansAndNotes!$G$6:$G$4005,ROW(B559)-ROW($C$3))),"")</f>
        <v/>
      </c>
      <c r="R559" s="361" t="str">
        <f>IFERROR(IF(LEN(D559)&gt;0,IF(LEN(INDEX(AdressBook!$C$6:$C$25,MATCH(D559,AdressBook!$B$6:$B$25,0),1))=0,"",INDEX(AdressBook!$C$6:$C$25,MATCH(D559,AdressBook!$B$6:$B$25,0),1)),""),"")</f>
        <v/>
      </c>
      <c r="S559" s="165">
        <f>IF(LEN(C559)&gt;0,IFERROR(IF(MATCH(C559,C560:$C$4004,0)&gt;0,-1,ROW(S559)-ROW($S$3)),ROW(S559)-ROW($S$3)),-1)</f>
        <v>-1</v>
      </c>
      <c r="T559" s="165">
        <f t="shared" si="86"/>
        <v>0</v>
      </c>
      <c r="U559" s="165" t="str">
        <f t="shared" si="87"/>
        <v/>
      </c>
      <c r="V559" s="165" t="str">
        <f>IFERROR(IF(OR(C559="",S559&lt;0),"",IF(SUBTOTAL(3,C559:C559)=0,-1,SUBTOTAL(3,$C$4:C559))),"")</f>
        <v/>
      </c>
      <c r="W559" s="156" t="str">
        <f t="array" ref="W559">IF(LEN(C559)&gt;0,IFERROR(IF(MATCH(C559,$C$3:$C558,0)&gt;0,N559-INDEX($N$3:N558,SUMPRODUCT(MAX(ROW($C$3:$C558)*(C559=$C$3:$C558)))-2,1),""),""),"")</f>
        <v/>
      </c>
      <c r="X559" s="156">
        <f t="shared" ca="1" si="88"/>
        <v>1</v>
      </c>
      <c r="Y559" s="156">
        <f t="shared" ca="1" si="89"/>
        <v>1</v>
      </c>
    </row>
    <row r="560" spans="2:25" hidden="1" x14ac:dyDescent="0.25">
      <c r="B560" s="390" t="str">
        <f>IFERROR(IF(LEN(INDEX(PlansAndNotes!$B$6:$B$2005,ROW(A560)-ROW($B$3)))=0,"",INDEX(PlansAndNotes!$B$6:$B$2005,ROW(A560)-ROW($B$3))),"")</f>
        <v/>
      </c>
      <c r="C560" s="361" t="str">
        <f t="shared" si="84"/>
        <v/>
      </c>
      <c r="D560" s="361" t="str">
        <f>IFERROR(IF(LEN(C560)&gt;0,IF(LEN(INDEX(TasksList!$C$6:$C$1005,MATCH(C560,TasksList!$B$6:$B$1005,0),1))=0,"",INDEX(TasksList!$C$6:$C$1005,MATCH(C560,TasksList!$B$6:$B$1005,0),1)),""),"")</f>
        <v/>
      </c>
      <c r="E560" s="361" t="str">
        <f>IFERROR(IF(LEN(C560)&gt;0,IF(LEN(INDEX(TasksList!$F$6:$F$1005,MATCH(C560,TasksList!$B$6:$B$1005,0),1))=0,"not set!",INDEX(TasksList!$F$6:$F$1005,MATCH(C560,TasksList!$B$6:$B$1005,0),1)),""),"")</f>
        <v/>
      </c>
      <c r="F560" s="360" t="str">
        <f>IFERROR(IF(LEN(D560)&gt;0,IF(LEN(INDEX(AdressBook!$D$6:$D$25,MATCH(D560,AdressBook!$B$6:$B$25,0),1))=0,"",INDEX(AdressBook!$D$6:$D$25,MATCH(D560,AdressBook!$B$6:$B$25,0),1)),""),"")</f>
        <v/>
      </c>
      <c r="G560" s="361" t="str">
        <f>IFERROR(IF(LEN(INDEX(PlansAndNotes!$F$6:$F$2005,ROW(B560)-ROW($C$3)))=0,"",INDEX(PlansAndNotes!$F$6:$F$2005,ROW(B560)-ROW($C$3))),"")</f>
        <v/>
      </c>
      <c r="H560" s="361" t="str">
        <f>IFERROR(IF(LEN(C560)&gt;0,IF(LEN(INDEX(TasksList!$G$6:$G$1005,MATCH(C560,TasksList!$B$6:$B$1005,0),1))=0,"",INDEX(TasksList!$G$6:$G$1005,MATCH(C560,TasksList!$B$6:$B$1005,0),1)),""),"")</f>
        <v/>
      </c>
      <c r="I560" s="381"/>
      <c r="J560" s="402"/>
      <c r="K560" s="402"/>
      <c r="L560" s="399" t="str">
        <f t="array" ref="L560">IFERROR(INDEX($J$4:$J$1003,SMALL($K$4:$K$1003,ROW(L560)-3),1),"")</f>
        <v/>
      </c>
      <c r="M560" s="206"/>
      <c r="N560" s="362" t="str">
        <f>IFERROR(IF(LEN(INDEX(PlansAndNotes!$D$6:$D$4005,ROW(B560)-ROW($C$3)))=0,"",INDEX(PlansAndNotes!$D$6:$D$4005,ROW(B560)-ROW($C$3))),"")</f>
        <v/>
      </c>
      <c r="O560" s="165" t="str">
        <f t="shared" si="85"/>
        <v/>
      </c>
      <c r="P560" s="363" t="str">
        <f>IFERROR(IF(LEN(INDEX(PlansAndNotes!$E$6:$E$4005,ROW(B560)-ROW($C$3)))=0,"",INDEX(PlansAndNotes!$E$6:$E$4005,ROW(B560)-ROW($C$3))),"")</f>
        <v/>
      </c>
      <c r="Q560" s="363" t="str">
        <f>IFERROR(IF(LEN(INDEX(PlansAndNotes!$G$6:$G$4005,ROW(B560)-ROW($C$3)))=0,"",INDEX(PlansAndNotes!$G$6:$G$4005,ROW(B560)-ROW($C$3))),"")</f>
        <v/>
      </c>
      <c r="R560" s="361" t="str">
        <f>IFERROR(IF(LEN(D560)&gt;0,IF(LEN(INDEX(AdressBook!$C$6:$C$25,MATCH(D560,AdressBook!$B$6:$B$25,0),1))=0,"",INDEX(AdressBook!$C$6:$C$25,MATCH(D560,AdressBook!$B$6:$B$25,0),1)),""),"")</f>
        <v/>
      </c>
      <c r="S560" s="165">
        <f>IF(LEN(C560)&gt;0,IFERROR(IF(MATCH(C560,C561:$C$4004,0)&gt;0,-1,ROW(S560)-ROW($S$3)),ROW(S560)-ROW($S$3)),-1)</f>
        <v>-1</v>
      </c>
      <c r="T560" s="165">
        <f t="shared" si="86"/>
        <v>0</v>
      </c>
      <c r="U560" s="165" t="str">
        <f t="shared" si="87"/>
        <v/>
      </c>
      <c r="V560" s="165" t="str">
        <f>IFERROR(IF(OR(C560="",S560&lt;0),"",IF(SUBTOTAL(3,C560:C560)=0,-1,SUBTOTAL(3,$C$4:C560))),"")</f>
        <v/>
      </c>
      <c r="W560" s="156" t="str">
        <f t="array" ref="W560">IF(LEN(C560)&gt;0,IFERROR(IF(MATCH(C560,$C$3:$C559,0)&gt;0,N560-INDEX($N$3:N559,SUMPRODUCT(MAX(ROW($C$3:$C559)*(C560=$C$3:$C559)))-2,1),""),""),"")</f>
        <v/>
      </c>
      <c r="X560" s="156">
        <f t="shared" ca="1" si="88"/>
        <v>1</v>
      </c>
      <c r="Y560" s="156">
        <f t="shared" ca="1" si="89"/>
        <v>1</v>
      </c>
    </row>
    <row r="561" spans="2:25" hidden="1" x14ac:dyDescent="0.25">
      <c r="B561" s="390" t="str">
        <f>IFERROR(IF(LEN(INDEX(PlansAndNotes!$B$6:$B$2005,ROW(A561)-ROW($B$3)))=0,"",INDEX(PlansAndNotes!$B$6:$B$2005,ROW(A561)-ROW($B$3))),"")</f>
        <v/>
      </c>
      <c r="C561" s="361" t="str">
        <f t="shared" si="84"/>
        <v/>
      </c>
      <c r="D561" s="361" t="str">
        <f>IFERROR(IF(LEN(C561)&gt;0,IF(LEN(INDEX(TasksList!$C$6:$C$1005,MATCH(C561,TasksList!$B$6:$B$1005,0),1))=0,"",INDEX(TasksList!$C$6:$C$1005,MATCH(C561,TasksList!$B$6:$B$1005,0),1)),""),"")</f>
        <v/>
      </c>
      <c r="E561" s="361" t="str">
        <f>IFERROR(IF(LEN(C561)&gt;0,IF(LEN(INDEX(TasksList!$F$6:$F$1005,MATCH(C561,TasksList!$B$6:$B$1005,0),1))=0,"not set!",INDEX(TasksList!$F$6:$F$1005,MATCH(C561,TasksList!$B$6:$B$1005,0),1)),""),"")</f>
        <v/>
      </c>
      <c r="F561" s="360" t="str">
        <f>IFERROR(IF(LEN(D561)&gt;0,IF(LEN(INDEX(AdressBook!$D$6:$D$25,MATCH(D561,AdressBook!$B$6:$B$25,0),1))=0,"",INDEX(AdressBook!$D$6:$D$25,MATCH(D561,AdressBook!$B$6:$B$25,0),1)),""),"")</f>
        <v/>
      </c>
      <c r="G561" s="361" t="str">
        <f>IFERROR(IF(LEN(INDEX(PlansAndNotes!$F$6:$F$2005,ROW(B561)-ROW($C$3)))=0,"",INDEX(PlansAndNotes!$F$6:$F$2005,ROW(B561)-ROW($C$3))),"")</f>
        <v/>
      </c>
      <c r="H561" s="361" t="str">
        <f>IFERROR(IF(LEN(C561)&gt;0,IF(LEN(INDEX(TasksList!$G$6:$G$1005,MATCH(C561,TasksList!$B$6:$B$1005,0),1))=0,"",INDEX(TasksList!$G$6:$G$1005,MATCH(C561,TasksList!$B$6:$B$1005,0),1)),""),"")</f>
        <v/>
      </c>
      <c r="I561" s="381"/>
      <c r="J561" s="402"/>
      <c r="K561" s="402"/>
      <c r="L561" s="399" t="str">
        <f t="array" ref="L561">IFERROR(INDEX($J$4:$J$1003,SMALL($K$4:$K$1003,ROW(L561)-3),1),"")</f>
        <v/>
      </c>
      <c r="M561" s="206"/>
      <c r="N561" s="362" t="str">
        <f>IFERROR(IF(LEN(INDEX(PlansAndNotes!$D$6:$D$4005,ROW(B561)-ROW($C$3)))=0,"",INDEX(PlansAndNotes!$D$6:$D$4005,ROW(B561)-ROW($C$3))),"")</f>
        <v/>
      </c>
      <c r="O561" s="165" t="str">
        <f t="shared" si="85"/>
        <v/>
      </c>
      <c r="P561" s="363" t="str">
        <f>IFERROR(IF(LEN(INDEX(PlansAndNotes!$E$6:$E$4005,ROW(B561)-ROW($C$3)))=0,"",INDEX(PlansAndNotes!$E$6:$E$4005,ROW(B561)-ROW($C$3))),"")</f>
        <v/>
      </c>
      <c r="Q561" s="363" t="str">
        <f>IFERROR(IF(LEN(INDEX(PlansAndNotes!$G$6:$G$4005,ROW(B561)-ROW($C$3)))=0,"",INDEX(PlansAndNotes!$G$6:$G$4005,ROW(B561)-ROW($C$3))),"")</f>
        <v/>
      </c>
      <c r="R561" s="361" t="str">
        <f>IFERROR(IF(LEN(D561)&gt;0,IF(LEN(INDEX(AdressBook!$C$6:$C$25,MATCH(D561,AdressBook!$B$6:$B$25,0),1))=0,"",INDEX(AdressBook!$C$6:$C$25,MATCH(D561,AdressBook!$B$6:$B$25,0),1)),""),"")</f>
        <v/>
      </c>
      <c r="S561" s="165">
        <f>IF(LEN(C561)&gt;0,IFERROR(IF(MATCH(C561,C562:$C$4004,0)&gt;0,-1,ROW(S561)-ROW($S$3)),ROW(S561)-ROW($S$3)),-1)</f>
        <v>-1</v>
      </c>
      <c r="T561" s="165">
        <f t="shared" si="86"/>
        <v>0</v>
      </c>
      <c r="U561" s="165" t="str">
        <f t="shared" si="87"/>
        <v/>
      </c>
      <c r="V561" s="165" t="str">
        <f>IFERROR(IF(OR(C561="",S561&lt;0),"",IF(SUBTOTAL(3,C561:C561)=0,-1,SUBTOTAL(3,$C$4:C561))),"")</f>
        <v/>
      </c>
      <c r="W561" s="156" t="str">
        <f t="array" ref="W561">IF(LEN(C561)&gt;0,IFERROR(IF(MATCH(C561,$C$3:$C560,0)&gt;0,N561-INDEX($N$3:N560,SUMPRODUCT(MAX(ROW($C$3:$C560)*(C561=$C$3:$C560)))-2,1),""),""),"")</f>
        <v/>
      </c>
      <c r="X561" s="156">
        <f t="shared" ca="1" si="88"/>
        <v>1</v>
      </c>
      <c r="Y561" s="156">
        <f t="shared" ca="1" si="89"/>
        <v>1</v>
      </c>
    </row>
    <row r="562" spans="2:25" hidden="1" x14ac:dyDescent="0.25">
      <c r="B562" s="390" t="str">
        <f>IFERROR(IF(LEN(INDEX(PlansAndNotes!$B$6:$B$2005,ROW(A562)-ROW($B$3)))=0,"",INDEX(PlansAndNotes!$B$6:$B$2005,ROW(A562)-ROW($B$3))),"")</f>
        <v/>
      </c>
      <c r="C562" s="361" t="str">
        <f t="shared" si="84"/>
        <v/>
      </c>
      <c r="D562" s="361" t="str">
        <f>IFERROR(IF(LEN(C562)&gt;0,IF(LEN(INDEX(TasksList!$C$6:$C$1005,MATCH(C562,TasksList!$B$6:$B$1005,0),1))=0,"",INDEX(TasksList!$C$6:$C$1005,MATCH(C562,TasksList!$B$6:$B$1005,0),1)),""),"")</f>
        <v/>
      </c>
      <c r="E562" s="361" t="str">
        <f>IFERROR(IF(LEN(C562)&gt;0,IF(LEN(INDEX(TasksList!$F$6:$F$1005,MATCH(C562,TasksList!$B$6:$B$1005,0),1))=0,"not set!",INDEX(TasksList!$F$6:$F$1005,MATCH(C562,TasksList!$B$6:$B$1005,0),1)),""),"")</f>
        <v/>
      </c>
      <c r="F562" s="360" t="str">
        <f>IFERROR(IF(LEN(D562)&gt;0,IF(LEN(INDEX(AdressBook!$D$6:$D$25,MATCH(D562,AdressBook!$B$6:$B$25,0),1))=0,"",INDEX(AdressBook!$D$6:$D$25,MATCH(D562,AdressBook!$B$6:$B$25,0),1)),""),"")</f>
        <v/>
      </c>
      <c r="G562" s="361" t="str">
        <f>IFERROR(IF(LEN(INDEX(PlansAndNotes!$F$6:$F$2005,ROW(B562)-ROW($C$3)))=0,"",INDEX(PlansAndNotes!$F$6:$F$2005,ROW(B562)-ROW($C$3))),"")</f>
        <v/>
      </c>
      <c r="H562" s="361" t="str">
        <f>IFERROR(IF(LEN(C562)&gt;0,IF(LEN(INDEX(TasksList!$G$6:$G$1005,MATCH(C562,TasksList!$B$6:$B$1005,0),1))=0,"",INDEX(TasksList!$G$6:$G$1005,MATCH(C562,TasksList!$B$6:$B$1005,0),1)),""),"")</f>
        <v/>
      </c>
      <c r="I562" s="381"/>
      <c r="J562" s="402"/>
      <c r="K562" s="402"/>
      <c r="L562" s="399" t="str">
        <f t="array" ref="L562">IFERROR(INDEX($J$4:$J$1003,SMALL($K$4:$K$1003,ROW(L562)-3),1),"")</f>
        <v/>
      </c>
      <c r="M562" s="206"/>
      <c r="N562" s="362" t="str">
        <f>IFERROR(IF(LEN(INDEX(PlansAndNotes!$D$6:$D$4005,ROW(B562)-ROW($C$3)))=0,"",INDEX(PlansAndNotes!$D$6:$D$4005,ROW(B562)-ROW($C$3))),"")</f>
        <v/>
      </c>
      <c r="O562" s="165" t="str">
        <f t="shared" si="85"/>
        <v/>
      </c>
      <c r="P562" s="363" t="str">
        <f>IFERROR(IF(LEN(INDEX(PlansAndNotes!$E$6:$E$4005,ROW(B562)-ROW($C$3)))=0,"",INDEX(PlansAndNotes!$E$6:$E$4005,ROW(B562)-ROW($C$3))),"")</f>
        <v/>
      </c>
      <c r="Q562" s="363" t="str">
        <f>IFERROR(IF(LEN(INDEX(PlansAndNotes!$G$6:$G$4005,ROW(B562)-ROW($C$3)))=0,"",INDEX(PlansAndNotes!$G$6:$G$4005,ROW(B562)-ROW($C$3))),"")</f>
        <v/>
      </c>
      <c r="R562" s="361" t="str">
        <f>IFERROR(IF(LEN(D562)&gt;0,IF(LEN(INDEX(AdressBook!$C$6:$C$25,MATCH(D562,AdressBook!$B$6:$B$25,0),1))=0,"",INDEX(AdressBook!$C$6:$C$25,MATCH(D562,AdressBook!$B$6:$B$25,0),1)),""),"")</f>
        <v/>
      </c>
      <c r="S562" s="165">
        <f>IF(LEN(C562)&gt;0,IFERROR(IF(MATCH(C562,C563:$C$4004,0)&gt;0,-1,ROW(S562)-ROW($S$3)),ROW(S562)-ROW($S$3)),-1)</f>
        <v>-1</v>
      </c>
      <c r="T562" s="165">
        <f t="shared" si="86"/>
        <v>0</v>
      </c>
      <c r="U562" s="165" t="str">
        <f t="shared" si="87"/>
        <v/>
      </c>
      <c r="V562" s="165" t="str">
        <f>IFERROR(IF(OR(C562="",S562&lt;0),"",IF(SUBTOTAL(3,C562:C562)=0,-1,SUBTOTAL(3,$C$4:C562))),"")</f>
        <v/>
      </c>
      <c r="W562" s="156" t="str">
        <f t="array" ref="W562">IF(LEN(C562)&gt;0,IFERROR(IF(MATCH(C562,$C$3:$C561,0)&gt;0,N562-INDEX($N$3:N561,SUMPRODUCT(MAX(ROW($C$3:$C561)*(C562=$C$3:$C561)))-2,1),""),""),"")</f>
        <v/>
      </c>
      <c r="X562" s="156">
        <f t="shared" ca="1" si="88"/>
        <v>1</v>
      </c>
      <c r="Y562" s="156">
        <f t="shared" ca="1" si="89"/>
        <v>1</v>
      </c>
    </row>
    <row r="563" spans="2:25" hidden="1" x14ac:dyDescent="0.25">
      <c r="B563" s="390" t="str">
        <f>IFERROR(IF(LEN(INDEX(PlansAndNotes!$B$6:$B$2005,ROW(A563)-ROW($B$3)))=0,"",INDEX(PlansAndNotes!$B$6:$B$2005,ROW(A563)-ROW($B$3))),"")</f>
        <v/>
      </c>
      <c r="C563" s="361" t="str">
        <f t="shared" si="84"/>
        <v/>
      </c>
      <c r="D563" s="361" t="str">
        <f>IFERROR(IF(LEN(C563)&gt;0,IF(LEN(INDEX(TasksList!$C$6:$C$1005,MATCH(C563,TasksList!$B$6:$B$1005,0),1))=0,"",INDEX(TasksList!$C$6:$C$1005,MATCH(C563,TasksList!$B$6:$B$1005,0),1)),""),"")</f>
        <v/>
      </c>
      <c r="E563" s="361" t="str">
        <f>IFERROR(IF(LEN(C563)&gt;0,IF(LEN(INDEX(TasksList!$F$6:$F$1005,MATCH(C563,TasksList!$B$6:$B$1005,0),1))=0,"not set!",INDEX(TasksList!$F$6:$F$1005,MATCH(C563,TasksList!$B$6:$B$1005,0),1)),""),"")</f>
        <v/>
      </c>
      <c r="F563" s="360" t="str">
        <f>IFERROR(IF(LEN(D563)&gt;0,IF(LEN(INDEX(AdressBook!$D$6:$D$25,MATCH(D563,AdressBook!$B$6:$B$25,0),1))=0,"",INDEX(AdressBook!$D$6:$D$25,MATCH(D563,AdressBook!$B$6:$B$25,0),1)),""),"")</f>
        <v/>
      </c>
      <c r="G563" s="361" t="str">
        <f>IFERROR(IF(LEN(INDEX(PlansAndNotes!$F$6:$F$2005,ROW(B563)-ROW($C$3)))=0,"",INDEX(PlansAndNotes!$F$6:$F$2005,ROW(B563)-ROW($C$3))),"")</f>
        <v/>
      </c>
      <c r="H563" s="361" t="str">
        <f>IFERROR(IF(LEN(C563)&gt;0,IF(LEN(INDEX(TasksList!$G$6:$G$1005,MATCH(C563,TasksList!$B$6:$B$1005,0),1))=0,"",INDEX(TasksList!$G$6:$G$1005,MATCH(C563,TasksList!$B$6:$B$1005,0),1)),""),"")</f>
        <v/>
      </c>
      <c r="I563" s="381"/>
      <c r="J563" s="402"/>
      <c r="K563" s="402"/>
      <c r="L563" s="399" t="str">
        <f t="array" ref="L563">IFERROR(INDEX($J$4:$J$1003,SMALL($K$4:$K$1003,ROW(L563)-3),1),"")</f>
        <v/>
      </c>
      <c r="M563" s="206"/>
      <c r="N563" s="362" t="str">
        <f>IFERROR(IF(LEN(INDEX(PlansAndNotes!$D$6:$D$4005,ROW(B563)-ROW($C$3)))=0,"",INDEX(PlansAndNotes!$D$6:$D$4005,ROW(B563)-ROW($C$3))),"")</f>
        <v/>
      </c>
      <c r="O563" s="165" t="str">
        <f t="shared" si="85"/>
        <v/>
      </c>
      <c r="P563" s="363" t="str">
        <f>IFERROR(IF(LEN(INDEX(PlansAndNotes!$E$6:$E$4005,ROW(B563)-ROW($C$3)))=0,"",INDEX(PlansAndNotes!$E$6:$E$4005,ROW(B563)-ROW($C$3))),"")</f>
        <v/>
      </c>
      <c r="Q563" s="363" t="str">
        <f>IFERROR(IF(LEN(INDEX(PlansAndNotes!$G$6:$G$4005,ROW(B563)-ROW($C$3)))=0,"",INDEX(PlansAndNotes!$G$6:$G$4005,ROW(B563)-ROW($C$3))),"")</f>
        <v/>
      </c>
      <c r="R563" s="361" t="str">
        <f>IFERROR(IF(LEN(D563)&gt;0,IF(LEN(INDEX(AdressBook!$C$6:$C$25,MATCH(D563,AdressBook!$B$6:$B$25,0),1))=0,"",INDEX(AdressBook!$C$6:$C$25,MATCH(D563,AdressBook!$B$6:$B$25,0),1)),""),"")</f>
        <v/>
      </c>
      <c r="S563" s="165">
        <f>IF(LEN(C563)&gt;0,IFERROR(IF(MATCH(C563,C564:$C$4004,0)&gt;0,-1,ROW(S563)-ROW($S$3)),ROW(S563)-ROW($S$3)),-1)</f>
        <v>-1</v>
      </c>
      <c r="T563" s="165">
        <f t="shared" si="86"/>
        <v>0</v>
      </c>
      <c r="U563" s="165" t="str">
        <f t="shared" si="87"/>
        <v/>
      </c>
      <c r="V563" s="165" t="str">
        <f>IFERROR(IF(OR(C563="",S563&lt;0),"",IF(SUBTOTAL(3,C563:C563)=0,-1,SUBTOTAL(3,$C$4:C563))),"")</f>
        <v/>
      </c>
      <c r="W563" s="156" t="str">
        <f t="array" ref="W563">IF(LEN(C563)&gt;0,IFERROR(IF(MATCH(C563,$C$3:$C562,0)&gt;0,N563-INDEX($N$3:N562,SUMPRODUCT(MAX(ROW($C$3:$C562)*(C563=$C$3:$C562)))-2,1),""),""),"")</f>
        <v/>
      </c>
      <c r="X563" s="156">
        <f t="shared" ca="1" si="88"/>
        <v>1</v>
      </c>
      <c r="Y563" s="156">
        <f t="shared" ca="1" si="89"/>
        <v>1</v>
      </c>
    </row>
    <row r="564" spans="2:25" hidden="1" x14ac:dyDescent="0.25">
      <c r="B564" s="390" t="str">
        <f>IFERROR(IF(LEN(INDEX(PlansAndNotes!$B$6:$B$2005,ROW(A564)-ROW($B$3)))=0,"",INDEX(PlansAndNotes!$B$6:$B$2005,ROW(A564)-ROW($B$3))),"")</f>
        <v/>
      </c>
      <c r="C564" s="361" t="str">
        <f t="shared" si="84"/>
        <v/>
      </c>
      <c r="D564" s="361" t="str">
        <f>IFERROR(IF(LEN(C564)&gt;0,IF(LEN(INDEX(TasksList!$C$6:$C$1005,MATCH(C564,TasksList!$B$6:$B$1005,0),1))=0,"",INDEX(TasksList!$C$6:$C$1005,MATCH(C564,TasksList!$B$6:$B$1005,0),1)),""),"")</f>
        <v/>
      </c>
      <c r="E564" s="361" t="str">
        <f>IFERROR(IF(LEN(C564)&gt;0,IF(LEN(INDEX(TasksList!$F$6:$F$1005,MATCH(C564,TasksList!$B$6:$B$1005,0),1))=0,"not set!",INDEX(TasksList!$F$6:$F$1005,MATCH(C564,TasksList!$B$6:$B$1005,0),1)),""),"")</f>
        <v/>
      </c>
      <c r="F564" s="360" t="str">
        <f>IFERROR(IF(LEN(D564)&gt;0,IF(LEN(INDEX(AdressBook!$D$6:$D$25,MATCH(D564,AdressBook!$B$6:$B$25,0),1))=0,"",INDEX(AdressBook!$D$6:$D$25,MATCH(D564,AdressBook!$B$6:$B$25,0),1)),""),"")</f>
        <v/>
      </c>
      <c r="G564" s="361" t="str">
        <f>IFERROR(IF(LEN(INDEX(PlansAndNotes!$F$6:$F$2005,ROW(B564)-ROW($C$3)))=0,"",INDEX(PlansAndNotes!$F$6:$F$2005,ROW(B564)-ROW($C$3))),"")</f>
        <v/>
      </c>
      <c r="H564" s="361" t="str">
        <f>IFERROR(IF(LEN(C564)&gt;0,IF(LEN(INDEX(TasksList!$G$6:$G$1005,MATCH(C564,TasksList!$B$6:$B$1005,0),1))=0,"",INDEX(TasksList!$G$6:$G$1005,MATCH(C564,TasksList!$B$6:$B$1005,0),1)),""),"")</f>
        <v/>
      </c>
      <c r="I564" s="381"/>
      <c r="J564" s="402"/>
      <c r="K564" s="402"/>
      <c r="L564" s="399" t="str">
        <f t="array" ref="L564">IFERROR(INDEX($J$4:$J$1003,SMALL($K$4:$K$1003,ROW(L564)-3),1),"")</f>
        <v/>
      </c>
      <c r="M564" s="206"/>
      <c r="N564" s="362" t="str">
        <f>IFERROR(IF(LEN(INDEX(PlansAndNotes!$D$6:$D$4005,ROW(B564)-ROW($C$3)))=0,"",INDEX(PlansAndNotes!$D$6:$D$4005,ROW(B564)-ROW($C$3))),"")</f>
        <v/>
      </c>
      <c r="O564" s="165" t="str">
        <f t="shared" si="85"/>
        <v/>
      </c>
      <c r="P564" s="363" t="str">
        <f>IFERROR(IF(LEN(INDEX(PlansAndNotes!$E$6:$E$4005,ROW(B564)-ROW($C$3)))=0,"",INDEX(PlansAndNotes!$E$6:$E$4005,ROW(B564)-ROW($C$3))),"")</f>
        <v/>
      </c>
      <c r="Q564" s="363" t="str">
        <f>IFERROR(IF(LEN(INDEX(PlansAndNotes!$G$6:$G$4005,ROW(B564)-ROW($C$3)))=0,"",INDEX(PlansAndNotes!$G$6:$G$4005,ROW(B564)-ROW($C$3))),"")</f>
        <v/>
      </c>
      <c r="R564" s="361" t="str">
        <f>IFERROR(IF(LEN(D564)&gt;0,IF(LEN(INDEX(AdressBook!$C$6:$C$25,MATCH(D564,AdressBook!$B$6:$B$25,0),1))=0,"",INDEX(AdressBook!$C$6:$C$25,MATCH(D564,AdressBook!$B$6:$B$25,0),1)),""),"")</f>
        <v/>
      </c>
      <c r="S564" s="165">
        <f>IF(LEN(C564)&gt;0,IFERROR(IF(MATCH(C564,C565:$C$4004,0)&gt;0,-1,ROW(S564)-ROW($S$3)),ROW(S564)-ROW($S$3)),-1)</f>
        <v>-1</v>
      </c>
      <c r="T564" s="165">
        <f t="shared" si="86"/>
        <v>0</v>
      </c>
      <c r="U564" s="165" t="str">
        <f t="shared" si="87"/>
        <v/>
      </c>
      <c r="V564" s="165" t="str">
        <f>IFERROR(IF(OR(C564="",S564&lt;0),"",IF(SUBTOTAL(3,C564:C564)=0,-1,SUBTOTAL(3,$C$4:C564))),"")</f>
        <v/>
      </c>
      <c r="W564" s="156" t="str">
        <f t="array" ref="W564">IF(LEN(C564)&gt;0,IFERROR(IF(MATCH(C564,$C$3:$C563,0)&gt;0,N564-INDEX($N$3:N563,SUMPRODUCT(MAX(ROW($C$3:$C563)*(C564=$C$3:$C563)))-2,1),""),""),"")</f>
        <v/>
      </c>
      <c r="X564" s="156">
        <f t="shared" ca="1" si="88"/>
        <v>1</v>
      </c>
      <c r="Y564" s="156">
        <f t="shared" ca="1" si="89"/>
        <v>1</v>
      </c>
    </row>
    <row r="565" spans="2:25" hidden="1" x14ac:dyDescent="0.25">
      <c r="B565" s="390" t="str">
        <f>IFERROR(IF(LEN(INDEX(PlansAndNotes!$B$6:$B$2005,ROW(A565)-ROW($B$3)))=0,"",INDEX(PlansAndNotes!$B$6:$B$2005,ROW(A565)-ROW($B$3))),"")</f>
        <v/>
      </c>
      <c r="C565" s="361" t="str">
        <f t="shared" si="84"/>
        <v/>
      </c>
      <c r="D565" s="361" t="str">
        <f>IFERROR(IF(LEN(C565)&gt;0,IF(LEN(INDEX(TasksList!$C$6:$C$1005,MATCH(C565,TasksList!$B$6:$B$1005,0),1))=0,"",INDEX(TasksList!$C$6:$C$1005,MATCH(C565,TasksList!$B$6:$B$1005,0),1)),""),"")</f>
        <v/>
      </c>
      <c r="E565" s="361" t="str">
        <f>IFERROR(IF(LEN(C565)&gt;0,IF(LEN(INDEX(TasksList!$F$6:$F$1005,MATCH(C565,TasksList!$B$6:$B$1005,0),1))=0,"not set!",INDEX(TasksList!$F$6:$F$1005,MATCH(C565,TasksList!$B$6:$B$1005,0),1)),""),"")</f>
        <v/>
      </c>
      <c r="F565" s="360" t="str">
        <f>IFERROR(IF(LEN(D565)&gt;0,IF(LEN(INDEX(AdressBook!$D$6:$D$25,MATCH(D565,AdressBook!$B$6:$B$25,0),1))=0,"",INDEX(AdressBook!$D$6:$D$25,MATCH(D565,AdressBook!$B$6:$B$25,0),1)),""),"")</f>
        <v/>
      </c>
      <c r="G565" s="361" t="str">
        <f>IFERROR(IF(LEN(INDEX(PlansAndNotes!$F$6:$F$2005,ROW(B565)-ROW($C$3)))=0,"",INDEX(PlansAndNotes!$F$6:$F$2005,ROW(B565)-ROW($C$3))),"")</f>
        <v/>
      </c>
      <c r="H565" s="361" t="str">
        <f>IFERROR(IF(LEN(C565)&gt;0,IF(LEN(INDEX(TasksList!$G$6:$G$1005,MATCH(C565,TasksList!$B$6:$B$1005,0),1))=0,"",INDEX(TasksList!$G$6:$G$1005,MATCH(C565,TasksList!$B$6:$B$1005,0),1)),""),"")</f>
        <v/>
      </c>
      <c r="I565" s="381"/>
      <c r="J565" s="402"/>
      <c r="K565" s="402"/>
      <c r="L565" s="399" t="str">
        <f t="array" ref="L565">IFERROR(INDEX($J$4:$J$1003,SMALL($K$4:$K$1003,ROW(L565)-3),1),"")</f>
        <v/>
      </c>
      <c r="M565" s="206"/>
      <c r="N565" s="362" t="str">
        <f>IFERROR(IF(LEN(INDEX(PlansAndNotes!$D$6:$D$4005,ROW(B565)-ROW($C$3)))=0,"",INDEX(PlansAndNotes!$D$6:$D$4005,ROW(B565)-ROW($C$3))),"")</f>
        <v/>
      </c>
      <c r="O565" s="165" t="str">
        <f t="shared" si="85"/>
        <v/>
      </c>
      <c r="P565" s="363" t="str">
        <f>IFERROR(IF(LEN(INDEX(PlansAndNotes!$E$6:$E$4005,ROW(B565)-ROW($C$3)))=0,"",INDEX(PlansAndNotes!$E$6:$E$4005,ROW(B565)-ROW($C$3))),"")</f>
        <v/>
      </c>
      <c r="Q565" s="363" t="str">
        <f>IFERROR(IF(LEN(INDEX(PlansAndNotes!$G$6:$G$4005,ROW(B565)-ROW($C$3)))=0,"",INDEX(PlansAndNotes!$G$6:$G$4005,ROW(B565)-ROW($C$3))),"")</f>
        <v/>
      </c>
      <c r="R565" s="361" t="str">
        <f>IFERROR(IF(LEN(D565)&gt;0,IF(LEN(INDEX(AdressBook!$C$6:$C$25,MATCH(D565,AdressBook!$B$6:$B$25,0),1))=0,"",INDEX(AdressBook!$C$6:$C$25,MATCH(D565,AdressBook!$B$6:$B$25,0),1)),""),"")</f>
        <v/>
      </c>
      <c r="S565" s="165">
        <f>IF(LEN(C565)&gt;0,IFERROR(IF(MATCH(C565,C566:$C$4004,0)&gt;0,-1,ROW(S565)-ROW($S$3)),ROW(S565)-ROW($S$3)),-1)</f>
        <v>-1</v>
      </c>
      <c r="T565" s="165">
        <f t="shared" si="86"/>
        <v>0</v>
      </c>
      <c r="U565" s="165" t="str">
        <f t="shared" si="87"/>
        <v/>
      </c>
      <c r="V565" s="165" t="str">
        <f>IFERROR(IF(OR(C565="",S565&lt;0),"",IF(SUBTOTAL(3,C565:C565)=0,-1,SUBTOTAL(3,$C$4:C565))),"")</f>
        <v/>
      </c>
      <c r="W565" s="156" t="str">
        <f t="array" ref="W565">IF(LEN(C565)&gt;0,IFERROR(IF(MATCH(C565,$C$3:$C564,0)&gt;0,N565-INDEX($N$3:N564,SUMPRODUCT(MAX(ROW($C$3:$C564)*(C565=$C$3:$C564)))-2,1),""),""),"")</f>
        <v/>
      </c>
      <c r="X565" s="156">
        <f t="shared" ca="1" si="88"/>
        <v>1</v>
      </c>
      <c r="Y565" s="156">
        <f t="shared" ca="1" si="89"/>
        <v>1</v>
      </c>
    </row>
    <row r="566" spans="2:25" hidden="1" x14ac:dyDescent="0.25">
      <c r="B566" s="390" t="str">
        <f>IFERROR(IF(LEN(INDEX(PlansAndNotes!$B$6:$B$2005,ROW(A566)-ROW($B$3)))=0,"",INDEX(PlansAndNotes!$B$6:$B$2005,ROW(A566)-ROW($B$3))),"")</f>
        <v/>
      </c>
      <c r="C566" s="361" t="str">
        <f t="shared" si="84"/>
        <v/>
      </c>
      <c r="D566" s="361" t="str">
        <f>IFERROR(IF(LEN(C566)&gt;0,IF(LEN(INDEX(TasksList!$C$6:$C$1005,MATCH(C566,TasksList!$B$6:$B$1005,0),1))=0,"",INDEX(TasksList!$C$6:$C$1005,MATCH(C566,TasksList!$B$6:$B$1005,0),1)),""),"")</f>
        <v/>
      </c>
      <c r="E566" s="361" t="str">
        <f>IFERROR(IF(LEN(C566)&gt;0,IF(LEN(INDEX(TasksList!$F$6:$F$1005,MATCH(C566,TasksList!$B$6:$B$1005,0),1))=0,"not set!",INDEX(TasksList!$F$6:$F$1005,MATCH(C566,TasksList!$B$6:$B$1005,0),1)),""),"")</f>
        <v/>
      </c>
      <c r="F566" s="360" t="str">
        <f>IFERROR(IF(LEN(D566)&gt;0,IF(LEN(INDEX(AdressBook!$D$6:$D$25,MATCH(D566,AdressBook!$B$6:$B$25,0),1))=0,"",INDEX(AdressBook!$D$6:$D$25,MATCH(D566,AdressBook!$B$6:$B$25,0),1)),""),"")</f>
        <v/>
      </c>
      <c r="G566" s="361" t="str">
        <f>IFERROR(IF(LEN(INDEX(PlansAndNotes!$F$6:$F$2005,ROW(B566)-ROW($C$3)))=0,"",INDEX(PlansAndNotes!$F$6:$F$2005,ROW(B566)-ROW($C$3))),"")</f>
        <v/>
      </c>
      <c r="H566" s="361" t="str">
        <f>IFERROR(IF(LEN(C566)&gt;0,IF(LEN(INDEX(TasksList!$G$6:$G$1005,MATCH(C566,TasksList!$B$6:$B$1005,0),1))=0,"",INDEX(TasksList!$G$6:$G$1005,MATCH(C566,TasksList!$B$6:$B$1005,0),1)),""),"")</f>
        <v/>
      </c>
      <c r="I566" s="381"/>
      <c r="J566" s="402"/>
      <c r="K566" s="402"/>
      <c r="L566" s="399" t="str">
        <f t="array" ref="L566">IFERROR(INDEX($J$4:$J$1003,SMALL($K$4:$K$1003,ROW(L566)-3),1),"")</f>
        <v/>
      </c>
      <c r="M566" s="206"/>
      <c r="N566" s="362" t="str">
        <f>IFERROR(IF(LEN(INDEX(PlansAndNotes!$D$6:$D$4005,ROW(B566)-ROW($C$3)))=0,"",INDEX(PlansAndNotes!$D$6:$D$4005,ROW(B566)-ROW($C$3))),"")</f>
        <v/>
      </c>
      <c r="O566" s="165" t="str">
        <f t="shared" si="85"/>
        <v/>
      </c>
      <c r="P566" s="363" t="str">
        <f>IFERROR(IF(LEN(INDEX(PlansAndNotes!$E$6:$E$4005,ROW(B566)-ROW($C$3)))=0,"",INDEX(PlansAndNotes!$E$6:$E$4005,ROW(B566)-ROW($C$3))),"")</f>
        <v/>
      </c>
      <c r="Q566" s="363" t="str">
        <f>IFERROR(IF(LEN(INDEX(PlansAndNotes!$G$6:$G$4005,ROW(B566)-ROW($C$3)))=0,"",INDEX(PlansAndNotes!$G$6:$G$4005,ROW(B566)-ROW($C$3))),"")</f>
        <v/>
      </c>
      <c r="R566" s="361" t="str">
        <f>IFERROR(IF(LEN(D566)&gt;0,IF(LEN(INDEX(AdressBook!$C$6:$C$25,MATCH(D566,AdressBook!$B$6:$B$25,0),1))=0,"",INDEX(AdressBook!$C$6:$C$25,MATCH(D566,AdressBook!$B$6:$B$25,0),1)),""),"")</f>
        <v/>
      </c>
      <c r="S566" s="165">
        <f>IF(LEN(C566)&gt;0,IFERROR(IF(MATCH(C566,C567:$C$4004,0)&gt;0,-1,ROW(S566)-ROW($S$3)),ROW(S566)-ROW($S$3)),-1)</f>
        <v>-1</v>
      </c>
      <c r="T566" s="165">
        <f t="shared" si="86"/>
        <v>0</v>
      </c>
      <c r="U566" s="165" t="str">
        <f t="shared" si="87"/>
        <v/>
      </c>
      <c r="V566" s="165" t="str">
        <f>IFERROR(IF(OR(C566="",S566&lt;0),"",IF(SUBTOTAL(3,C566:C566)=0,-1,SUBTOTAL(3,$C$4:C566))),"")</f>
        <v/>
      </c>
      <c r="W566" s="156" t="str">
        <f t="array" ref="W566">IF(LEN(C566)&gt;0,IFERROR(IF(MATCH(C566,$C$3:$C565,0)&gt;0,N566-INDEX($N$3:N565,SUMPRODUCT(MAX(ROW($C$3:$C565)*(C566=$C$3:$C565)))-2,1),""),""),"")</f>
        <v/>
      </c>
      <c r="X566" s="156">
        <f t="shared" ca="1" si="88"/>
        <v>1</v>
      </c>
      <c r="Y566" s="156">
        <f t="shared" ca="1" si="89"/>
        <v>1</v>
      </c>
    </row>
    <row r="567" spans="2:25" hidden="1" x14ac:dyDescent="0.25">
      <c r="B567" s="390" t="str">
        <f>IFERROR(IF(LEN(INDEX(PlansAndNotes!$B$6:$B$2005,ROW(A567)-ROW($B$3)))=0,"",INDEX(PlansAndNotes!$B$6:$B$2005,ROW(A567)-ROW($B$3))),"")</f>
        <v/>
      </c>
      <c r="C567" s="361" t="str">
        <f t="shared" si="84"/>
        <v/>
      </c>
      <c r="D567" s="361" t="str">
        <f>IFERROR(IF(LEN(C567)&gt;0,IF(LEN(INDEX(TasksList!$C$6:$C$1005,MATCH(C567,TasksList!$B$6:$B$1005,0),1))=0,"",INDEX(TasksList!$C$6:$C$1005,MATCH(C567,TasksList!$B$6:$B$1005,0),1)),""),"")</f>
        <v/>
      </c>
      <c r="E567" s="361" t="str">
        <f>IFERROR(IF(LEN(C567)&gt;0,IF(LEN(INDEX(TasksList!$F$6:$F$1005,MATCH(C567,TasksList!$B$6:$B$1005,0),1))=0,"not set!",INDEX(TasksList!$F$6:$F$1005,MATCH(C567,TasksList!$B$6:$B$1005,0),1)),""),"")</f>
        <v/>
      </c>
      <c r="F567" s="360" t="str">
        <f>IFERROR(IF(LEN(D567)&gt;0,IF(LEN(INDEX(AdressBook!$D$6:$D$25,MATCH(D567,AdressBook!$B$6:$B$25,0),1))=0,"",INDEX(AdressBook!$D$6:$D$25,MATCH(D567,AdressBook!$B$6:$B$25,0),1)),""),"")</f>
        <v/>
      </c>
      <c r="G567" s="361" t="str">
        <f>IFERROR(IF(LEN(INDEX(PlansAndNotes!$F$6:$F$2005,ROW(B567)-ROW($C$3)))=0,"",INDEX(PlansAndNotes!$F$6:$F$2005,ROW(B567)-ROW($C$3))),"")</f>
        <v/>
      </c>
      <c r="H567" s="361" t="str">
        <f>IFERROR(IF(LEN(C567)&gt;0,IF(LEN(INDEX(TasksList!$G$6:$G$1005,MATCH(C567,TasksList!$B$6:$B$1005,0),1))=0,"",INDEX(TasksList!$G$6:$G$1005,MATCH(C567,TasksList!$B$6:$B$1005,0),1)),""),"")</f>
        <v/>
      </c>
      <c r="I567" s="381"/>
      <c r="J567" s="402"/>
      <c r="K567" s="402"/>
      <c r="L567" s="399" t="str">
        <f t="array" ref="L567">IFERROR(INDEX($J$4:$J$1003,SMALL($K$4:$K$1003,ROW(L567)-3),1),"")</f>
        <v/>
      </c>
      <c r="M567" s="206"/>
      <c r="N567" s="362" t="str">
        <f>IFERROR(IF(LEN(INDEX(PlansAndNotes!$D$6:$D$4005,ROW(B567)-ROW($C$3)))=0,"",INDEX(PlansAndNotes!$D$6:$D$4005,ROW(B567)-ROW($C$3))),"")</f>
        <v/>
      </c>
      <c r="O567" s="165" t="str">
        <f t="shared" si="85"/>
        <v/>
      </c>
      <c r="P567" s="363" t="str">
        <f>IFERROR(IF(LEN(INDEX(PlansAndNotes!$E$6:$E$4005,ROW(B567)-ROW($C$3)))=0,"",INDEX(PlansAndNotes!$E$6:$E$4005,ROW(B567)-ROW($C$3))),"")</f>
        <v/>
      </c>
      <c r="Q567" s="363" t="str">
        <f>IFERROR(IF(LEN(INDEX(PlansAndNotes!$G$6:$G$4005,ROW(B567)-ROW($C$3)))=0,"",INDEX(PlansAndNotes!$G$6:$G$4005,ROW(B567)-ROW($C$3))),"")</f>
        <v/>
      </c>
      <c r="R567" s="361" t="str">
        <f>IFERROR(IF(LEN(D567)&gt;0,IF(LEN(INDEX(AdressBook!$C$6:$C$25,MATCH(D567,AdressBook!$B$6:$B$25,0),1))=0,"",INDEX(AdressBook!$C$6:$C$25,MATCH(D567,AdressBook!$B$6:$B$25,0),1)),""),"")</f>
        <v/>
      </c>
      <c r="S567" s="165">
        <f>IF(LEN(C567)&gt;0,IFERROR(IF(MATCH(C567,C568:$C$4004,0)&gt;0,-1,ROW(S567)-ROW($S$3)),ROW(S567)-ROW($S$3)),-1)</f>
        <v>-1</v>
      </c>
      <c r="T567" s="165">
        <f t="shared" si="86"/>
        <v>0</v>
      </c>
      <c r="U567" s="165" t="str">
        <f t="shared" si="87"/>
        <v/>
      </c>
      <c r="V567" s="165" t="str">
        <f>IFERROR(IF(OR(C567="",S567&lt;0),"",IF(SUBTOTAL(3,C567:C567)=0,-1,SUBTOTAL(3,$C$4:C567))),"")</f>
        <v/>
      </c>
      <c r="W567" s="156" t="str">
        <f t="array" ref="W567">IF(LEN(C567)&gt;0,IFERROR(IF(MATCH(C567,$C$3:$C566,0)&gt;0,N567-INDEX($N$3:N566,SUMPRODUCT(MAX(ROW($C$3:$C566)*(C567=$C$3:$C566)))-2,1),""),""),"")</f>
        <v/>
      </c>
      <c r="X567" s="156">
        <f t="shared" ca="1" si="88"/>
        <v>1</v>
      </c>
      <c r="Y567" s="156">
        <f t="shared" ca="1" si="89"/>
        <v>1</v>
      </c>
    </row>
    <row r="568" spans="2:25" hidden="1" x14ac:dyDescent="0.25">
      <c r="B568" s="390" t="str">
        <f>IFERROR(IF(LEN(INDEX(PlansAndNotes!$B$6:$B$2005,ROW(A568)-ROW($B$3)))=0,"",INDEX(PlansAndNotes!$B$6:$B$2005,ROW(A568)-ROW($B$3))),"")</f>
        <v/>
      </c>
      <c r="C568" s="361" t="str">
        <f t="shared" si="84"/>
        <v/>
      </c>
      <c r="D568" s="361" t="str">
        <f>IFERROR(IF(LEN(C568)&gt;0,IF(LEN(INDEX(TasksList!$C$6:$C$1005,MATCH(C568,TasksList!$B$6:$B$1005,0),1))=0,"",INDEX(TasksList!$C$6:$C$1005,MATCH(C568,TasksList!$B$6:$B$1005,0),1)),""),"")</f>
        <v/>
      </c>
      <c r="E568" s="361" t="str">
        <f>IFERROR(IF(LEN(C568)&gt;0,IF(LEN(INDEX(TasksList!$F$6:$F$1005,MATCH(C568,TasksList!$B$6:$B$1005,0),1))=0,"not set!",INDEX(TasksList!$F$6:$F$1005,MATCH(C568,TasksList!$B$6:$B$1005,0),1)),""),"")</f>
        <v/>
      </c>
      <c r="F568" s="360" t="str">
        <f>IFERROR(IF(LEN(D568)&gt;0,IF(LEN(INDEX(AdressBook!$D$6:$D$25,MATCH(D568,AdressBook!$B$6:$B$25,0),1))=0,"",INDEX(AdressBook!$D$6:$D$25,MATCH(D568,AdressBook!$B$6:$B$25,0),1)),""),"")</f>
        <v/>
      </c>
      <c r="G568" s="361" t="str">
        <f>IFERROR(IF(LEN(INDEX(PlansAndNotes!$F$6:$F$2005,ROW(B568)-ROW($C$3)))=0,"",INDEX(PlansAndNotes!$F$6:$F$2005,ROW(B568)-ROW($C$3))),"")</f>
        <v/>
      </c>
      <c r="H568" s="361" t="str">
        <f>IFERROR(IF(LEN(C568)&gt;0,IF(LEN(INDEX(TasksList!$G$6:$G$1005,MATCH(C568,TasksList!$B$6:$B$1005,0),1))=0,"",INDEX(TasksList!$G$6:$G$1005,MATCH(C568,TasksList!$B$6:$B$1005,0),1)),""),"")</f>
        <v/>
      </c>
      <c r="I568" s="381"/>
      <c r="J568" s="402"/>
      <c r="K568" s="402"/>
      <c r="L568" s="399" t="str">
        <f t="array" ref="L568">IFERROR(INDEX($J$4:$J$1003,SMALL($K$4:$K$1003,ROW(L568)-3),1),"")</f>
        <v/>
      </c>
      <c r="M568" s="206"/>
      <c r="N568" s="362" t="str">
        <f>IFERROR(IF(LEN(INDEX(PlansAndNotes!$D$6:$D$4005,ROW(B568)-ROW($C$3)))=0,"",INDEX(PlansAndNotes!$D$6:$D$4005,ROW(B568)-ROW($C$3))),"")</f>
        <v/>
      </c>
      <c r="O568" s="165" t="str">
        <f t="shared" si="85"/>
        <v/>
      </c>
      <c r="P568" s="363" t="str">
        <f>IFERROR(IF(LEN(INDEX(PlansAndNotes!$E$6:$E$4005,ROW(B568)-ROW($C$3)))=0,"",INDEX(PlansAndNotes!$E$6:$E$4005,ROW(B568)-ROW($C$3))),"")</f>
        <v/>
      </c>
      <c r="Q568" s="363" t="str">
        <f>IFERROR(IF(LEN(INDEX(PlansAndNotes!$G$6:$G$4005,ROW(B568)-ROW($C$3)))=0,"",INDEX(PlansAndNotes!$G$6:$G$4005,ROW(B568)-ROW($C$3))),"")</f>
        <v/>
      </c>
      <c r="R568" s="361" t="str">
        <f>IFERROR(IF(LEN(D568)&gt;0,IF(LEN(INDEX(AdressBook!$C$6:$C$25,MATCH(D568,AdressBook!$B$6:$B$25,0),1))=0,"",INDEX(AdressBook!$C$6:$C$25,MATCH(D568,AdressBook!$B$6:$B$25,0),1)),""),"")</f>
        <v/>
      </c>
      <c r="S568" s="165">
        <f>IF(LEN(C568)&gt;0,IFERROR(IF(MATCH(C568,C569:$C$4004,0)&gt;0,-1,ROW(S568)-ROW($S$3)),ROW(S568)-ROW($S$3)),-1)</f>
        <v>-1</v>
      </c>
      <c r="T568" s="165">
        <f t="shared" si="86"/>
        <v>0</v>
      </c>
      <c r="U568" s="165" t="str">
        <f t="shared" si="87"/>
        <v/>
      </c>
      <c r="V568" s="165" t="str">
        <f>IFERROR(IF(OR(C568="",S568&lt;0),"",IF(SUBTOTAL(3,C568:C568)=0,-1,SUBTOTAL(3,$C$4:C568))),"")</f>
        <v/>
      </c>
      <c r="W568" s="156" t="str">
        <f t="array" ref="W568">IF(LEN(C568)&gt;0,IFERROR(IF(MATCH(C568,$C$3:$C567,0)&gt;0,N568-INDEX($N$3:N567,SUMPRODUCT(MAX(ROW($C$3:$C567)*(C568=$C$3:$C567)))-2,1),""),""),"")</f>
        <v/>
      </c>
      <c r="X568" s="156">
        <f t="shared" ca="1" si="88"/>
        <v>1</v>
      </c>
      <c r="Y568" s="156">
        <f t="shared" ca="1" si="89"/>
        <v>1</v>
      </c>
    </row>
    <row r="569" spans="2:25" hidden="1" x14ac:dyDescent="0.25">
      <c r="B569" s="390" t="str">
        <f>IFERROR(IF(LEN(INDEX(PlansAndNotes!$B$6:$B$2005,ROW(A569)-ROW($B$3)))=0,"",INDEX(PlansAndNotes!$B$6:$B$2005,ROW(A569)-ROW($B$3))),"")</f>
        <v/>
      </c>
      <c r="C569" s="361" t="str">
        <f t="shared" si="84"/>
        <v/>
      </c>
      <c r="D569" s="361" t="str">
        <f>IFERROR(IF(LEN(C569)&gt;0,IF(LEN(INDEX(TasksList!$C$6:$C$1005,MATCH(C569,TasksList!$B$6:$B$1005,0),1))=0,"",INDEX(TasksList!$C$6:$C$1005,MATCH(C569,TasksList!$B$6:$B$1005,0),1)),""),"")</f>
        <v/>
      </c>
      <c r="E569" s="361" t="str">
        <f>IFERROR(IF(LEN(C569)&gt;0,IF(LEN(INDEX(TasksList!$F$6:$F$1005,MATCH(C569,TasksList!$B$6:$B$1005,0),1))=0,"not set!",INDEX(TasksList!$F$6:$F$1005,MATCH(C569,TasksList!$B$6:$B$1005,0),1)),""),"")</f>
        <v/>
      </c>
      <c r="F569" s="360" t="str">
        <f>IFERROR(IF(LEN(D569)&gt;0,IF(LEN(INDEX(AdressBook!$D$6:$D$25,MATCH(D569,AdressBook!$B$6:$B$25,0),1))=0,"",INDEX(AdressBook!$D$6:$D$25,MATCH(D569,AdressBook!$B$6:$B$25,0),1)),""),"")</f>
        <v/>
      </c>
      <c r="G569" s="361" t="str">
        <f>IFERROR(IF(LEN(INDEX(PlansAndNotes!$F$6:$F$2005,ROW(B569)-ROW($C$3)))=0,"",INDEX(PlansAndNotes!$F$6:$F$2005,ROW(B569)-ROW($C$3))),"")</f>
        <v/>
      </c>
      <c r="H569" s="361" t="str">
        <f>IFERROR(IF(LEN(C569)&gt;0,IF(LEN(INDEX(TasksList!$G$6:$G$1005,MATCH(C569,TasksList!$B$6:$B$1005,0),1))=0,"",INDEX(TasksList!$G$6:$G$1005,MATCH(C569,TasksList!$B$6:$B$1005,0),1)),""),"")</f>
        <v/>
      </c>
      <c r="I569" s="381"/>
      <c r="J569" s="402"/>
      <c r="K569" s="402"/>
      <c r="L569" s="399" t="str">
        <f t="array" ref="L569">IFERROR(INDEX($J$4:$J$1003,SMALL($K$4:$K$1003,ROW(L569)-3),1),"")</f>
        <v/>
      </c>
      <c r="M569" s="206"/>
      <c r="N569" s="362" t="str">
        <f>IFERROR(IF(LEN(INDEX(PlansAndNotes!$D$6:$D$4005,ROW(B569)-ROW($C$3)))=0,"",INDEX(PlansAndNotes!$D$6:$D$4005,ROW(B569)-ROW($C$3))),"")</f>
        <v/>
      </c>
      <c r="O569" s="165" t="str">
        <f t="shared" si="85"/>
        <v/>
      </c>
      <c r="P569" s="363" t="str">
        <f>IFERROR(IF(LEN(INDEX(PlansAndNotes!$E$6:$E$4005,ROW(B569)-ROW($C$3)))=0,"",INDEX(PlansAndNotes!$E$6:$E$4005,ROW(B569)-ROW($C$3))),"")</f>
        <v/>
      </c>
      <c r="Q569" s="363" t="str">
        <f>IFERROR(IF(LEN(INDEX(PlansAndNotes!$G$6:$G$4005,ROW(B569)-ROW($C$3)))=0,"",INDEX(PlansAndNotes!$G$6:$G$4005,ROW(B569)-ROW($C$3))),"")</f>
        <v/>
      </c>
      <c r="R569" s="361" t="str">
        <f>IFERROR(IF(LEN(D569)&gt;0,IF(LEN(INDEX(AdressBook!$C$6:$C$25,MATCH(D569,AdressBook!$B$6:$B$25,0),1))=0,"",INDEX(AdressBook!$C$6:$C$25,MATCH(D569,AdressBook!$B$6:$B$25,0),1)),""),"")</f>
        <v/>
      </c>
      <c r="S569" s="165">
        <f>IF(LEN(C569)&gt;0,IFERROR(IF(MATCH(C569,C570:$C$4004,0)&gt;0,-1,ROW(S569)-ROW($S$3)),ROW(S569)-ROW($S$3)),-1)</f>
        <v>-1</v>
      </c>
      <c r="T569" s="165">
        <f t="shared" si="86"/>
        <v>0</v>
      </c>
      <c r="U569" s="165" t="str">
        <f t="shared" si="87"/>
        <v/>
      </c>
      <c r="V569" s="165" t="str">
        <f>IFERROR(IF(OR(C569="",S569&lt;0),"",IF(SUBTOTAL(3,C569:C569)=0,-1,SUBTOTAL(3,$C$4:C569))),"")</f>
        <v/>
      </c>
      <c r="W569" s="156" t="str">
        <f t="array" ref="W569">IF(LEN(C569)&gt;0,IFERROR(IF(MATCH(C569,$C$3:$C568,0)&gt;0,N569-INDEX($N$3:N568,SUMPRODUCT(MAX(ROW($C$3:$C568)*(C569=$C$3:$C568)))-2,1),""),""),"")</f>
        <v/>
      </c>
      <c r="X569" s="156">
        <f t="shared" ca="1" si="88"/>
        <v>1</v>
      </c>
      <c r="Y569" s="156">
        <f t="shared" ca="1" si="89"/>
        <v>1</v>
      </c>
    </row>
    <row r="570" spans="2:25" hidden="1" x14ac:dyDescent="0.25">
      <c r="B570" s="390" t="str">
        <f>IFERROR(IF(LEN(INDEX(PlansAndNotes!$B$6:$B$2005,ROW(A570)-ROW($B$3)))=0,"",INDEX(PlansAndNotes!$B$6:$B$2005,ROW(A570)-ROW($B$3))),"")</f>
        <v/>
      </c>
      <c r="C570" s="361" t="str">
        <f t="shared" si="84"/>
        <v/>
      </c>
      <c r="D570" s="361" t="str">
        <f>IFERROR(IF(LEN(C570)&gt;0,IF(LEN(INDEX(TasksList!$C$6:$C$1005,MATCH(C570,TasksList!$B$6:$B$1005,0),1))=0,"",INDEX(TasksList!$C$6:$C$1005,MATCH(C570,TasksList!$B$6:$B$1005,0),1)),""),"")</f>
        <v/>
      </c>
      <c r="E570" s="361" t="str">
        <f>IFERROR(IF(LEN(C570)&gt;0,IF(LEN(INDEX(TasksList!$F$6:$F$1005,MATCH(C570,TasksList!$B$6:$B$1005,0),1))=0,"not set!",INDEX(TasksList!$F$6:$F$1005,MATCH(C570,TasksList!$B$6:$B$1005,0),1)),""),"")</f>
        <v/>
      </c>
      <c r="F570" s="360" t="str">
        <f>IFERROR(IF(LEN(D570)&gt;0,IF(LEN(INDEX(AdressBook!$D$6:$D$25,MATCH(D570,AdressBook!$B$6:$B$25,0),1))=0,"",INDEX(AdressBook!$D$6:$D$25,MATCH(D570,AdressBook!$B$6:$B$25,0),1)),""),"")</f>
        <v/>
      </c>
      <c r="G570" s="361" t="str">
        <f>IFERROR(IF(LEN(INDEX(PlansAndNotes!$F$6:$F$2005,ROW(B570)-ROW($C$3)))=0,"",INDEX(PlansAndNotes!$F$6:$F$2005,ROW(B570)-ROW($C$3))),"")</f>
        <v/>
      </c>
      <c r="H570" s="361" t="str">
        <f>IFERROR(IF(LEN(C570)&gt;0,IF(LEN(INDEX(TasksList!$G$6:$G$1005,MATCH(C570,TasksList!$B$6:$B$1005,0),1))=0,"",INDEX(TasksList!$G$6:$G$1005,MATCH(C570,TasksList!$B$6:$B$1005,0),1)),""),"")</f>
        <v/>
      </c>
      <c r="I570" s="381"/>
      <c r="J570" s="402"/>
      <c r="K570" s="402"/>
      <c r="L570" s="399" t="str">
        <f t="array" ref="L570">IFERROR(INDEX($J$4:$J$1003,SMALL($K$4:$K$1003,ROW(L570)-3),1),"")</f>
        <v/>
      </c>
      <c r="M570" s="206"/>
      <c r="N570" s="362" t="str">
        <f>IFERROR(IF(LEN(INDEX(PlansAndNotes!$D$6:$D$4005,ROW(B570)-ROW($C$3)))=0,"",INDEX(PlansAndNotes!$D$6:$D$4005,ROW(B570)-ROW($C$3))),"")</f>
        <v/>
      </c>
      <c r="O570" s="165" t="str">
        <f t="shared" si="85"/>
        <v/>
      </c>
      <c r="P570" s="363" t="str">
        <f>IFERROR(IF(LEN(INDEX(PlansAndNotes!$E$6:$E$4005,ROW(B570)-ROW($C$3)))=0,"",INDEX(PlansAndNotes!$E$6:$E$4005,ROW(B570)-ROW($C$3))),"")</f>
        <v/>
      </c>
      <c r="Q570" s="363" t="str">
        <f>IFERROR(IF(LEN(INDEX(PlansAndNotes!$G$6:$G$4005,ROW(B570)-ROW($C$3)))=0,"",INDEX(PlansAndNotes!$G$6:$G$4005,ROW(B570)-ROW($C$3))),"")</f>
        <v/>
      </c>
      <c r="R570" s="361" t="str">
        <f>IFERROR(IF(LEN(D570)&gt;0,IF(LEN(INDEX(AdressBook!$C$6:$C$25,MATCH(D570,AdressBook!$B$6:$B$25,0),1))=0,"",INDEX(AdressBook!$C$6:$C$25,MATCH(D570,AdressBook!$B$6:$B$25,0),1)),""),"")</f>
        <v/>
      </c>
      <c r="S570" s="165">
        <f>IF(LEN(C570)&gt;0,IFERROR(IF(MATCH(C570,C571:$C$4004,0)&gt;0,-1,ROW(S570)-ROW($S$3)),ROW(S570)-ROW($S$3)),-1)</f>
        <v>-1</v>
      </c>
      <c r="T570" s="165">
        <f t="shared" si="86"/>
        <v>0</v>
      </c>
      <c r="U570" s="165" t="str">
        <f t="shared" si="87"/>
        <v/>
      </c>
      <c r="V570" s="165" t="str">
        <f>IFERROR(IF(OR(C570="",S570&lt;0),"",IF(SUBTOTAL(3,C570:C570)=0,-1,SUBTOTAL(3,$C$4:C570))),"")</f>
        <v/>
      </c>
      <c r="W570" s="156" t="str">
        <f t="array" ref="W570">IF(LEN(C570)&gt;0,IFERROR(IF(MATCH(C570,$C$3:$C569,0)&gt;0,N570-INDEX($N$3:N569,SUMPRODUCT(MAX(ROW($C$3:$C569)*(C570=$C$3:$C569)))-2,1),""),""),"")</f>
        <v/>
      </c>
      <c r="X570" s="156">
        <f t="shared" ca="1" si="88"/>
        <v>1</v>
      </c>
      <c r="Y570" s="156">
        <f t="shared" ca="1" si="89"/>
        <v>1</v>
      </c>
    </row>
    <row r="571" spans="2:25" hidden="1" x14ac:dyDescent="0.25">
      <c r="B571" s="390" t="str">
        <f>IFERROR(IF(LEN(INDEX(PlansAndNotes!$B$6:$B$2005,ROW(A571)-ROW($B$3)))=0,"",INDEX(PlansAndNotes!$B$6:$B$2005,ROW(A571)-ROW($B$3))),"")</f>
        <v/>
      </c>
      <c r="C571" s="361" t="str">
        <f t="shared" si="84"/>
        <v/>
      </c>
      <c r="D571" s="361" t="str">
        <f>IFERROR(IF(LEN(C571)&gt;0,IF(LEN(INDEX(TasksList!$C$6:$C$1005,MATCH(C571,TasksList!$B$6:$B$1005,0),1))=0,"",INDEX(TasksList!$C$6:$C$1005,MATCH(C571,TasksList!$B$6:$B$1005,0),1)),""),"")</f>
        <v/>
      </c>
      <c r="E571" s="361" t="str">
        <f>IFERROR(IF(LEN(C571)&gt;0,IF(LEN(INDEX(TasksList!$F$6:$F$1005,MATCH(C571,TasksList!$B$6:$B$1005,0),1))=0,"not set!",INDEX(TasksList!$F$6:$F$1005,MATCH(C571,TasksList!$B$6:$B$1005,0),1)),""),"")</f>
        <v/>
      </c>
      <c r="F571" s="360" t="str">
        <f>IFERROR(IF(LEN(D571)&gt;0,IF(LEN(INDEX(AdressBook!$D$6:$D$25,MATCH(D571,AdressBook!$B$6:$B$25,0),1))=0,"",INDEX(AdressBook!$D$6:$D$25,MATCH(D571,AdressBook!$B$6:$B$25,0),1)),""),"")</f>
        <v/>
      </c>
      <c r="G571" s="361" t="str">
        <f>IFERROR(IF(LEN(INDEX(PlansAndNotes!$F$6:$F$2005,ROW(B571)-ROW($C$3)))=0,"",INDEX(PlansAndNotes!$F$6:$F$2005,ROW(B571)-ROW($C$3))),"")</f>
        <v/>
      </c>
      <c r="H571" s="361" t="str">
        <f>IFERROR(IF(LEN(C571)&gt;0,IF(LEN(INDEX(TasksList!$G$6:$G$1005,MATCH(C571,TasksList!$B$6:$B$1005,0),1))=0,"",INDEX(TasksList!$G$6:$G$1005,MATCH(C571,TasksList!$B$6:$B$1005,0),1)),""),"")</f>
        <v/>
      </c>
      <c r="I571" s="381"/>
      <c r="J571" s="402"/>
      <c r="K571" s="402"/>
      <c r="L571" s="399" t="str">
        <f t="array" ref="L571">IFERROR(INDEX($J$4:$J$1003,SMALL($K$4:$K$1003,ROW(L571)-3),1),"")</f>
        <v/>
      </c>
      <c r="M571" s="206"/>
      <c r="N571" s="362" t="str">
        <f>IFERROR(IF(LEN(INDEX(PlansAndNotes!$D$6:$D$4005,ROW(B571)-ROW($C$3)))=0,"",INDEX(PlansAndNotes!$D$6:$D$4005,ROW(B571)-ROW($C$3))),"")</f>
        <v/>
      </c>
      <c r="O571" s="165" t="str">
        <f t="shared" si="85"/>
        <v/>
      </c>
      <c r="P571" s="363" t="str">
        <f>IFERROR(IF(LEN(INDEX(PlansAndNotes!$E$6:$E$4005,ROW(B571)-ROW($C$3)))=0,"",INDEX(PlansAndNotes!$E$6:$E$4005,ROW(B571)-ROW($C$3))),"")</f>
        <v/>
      </c>
      <c r="Q571" s="363" t="str">
        <f>IFERROR(IF(LEN(INDEX(PlansAndNotes!$G$6:$G$4005,ROW(B571)-ROW($C$3)))=0,"",INDEX(PlansAndNotes!$G$6:$G$4005,ROW(B571)-ROW($C$3))),"")</f>
        <v/>
      </c>
      <c r="R571" s="361" t="str">
        <f>IFERROR(IF(LEN(D571)&gt;0,IF(LEN(INDEX(AdressBook!$C$6:$C$25,MATCH(D571,AdressBook!$B$6:$B$25,0),1))=0,"",INDEX(AdressBook!$C$6:$C$25,MATCH(D571,AdressBook!$B$6:$B$25,0),1)),""),"")</f>
        <v/>
      </c>
      <c r="S571" s="165">
        <f>IF(LEN(C571)&gt;0,IFERROR(IF(MATCH(C571,C572:$C$4004,0)&gt;0,-1,ROW(S571)-ROW($S$3)),ROW(S571)-ROW($S$3)),-1)</f>
        <v>-1</v>
      </c>
      <c r="T571" s="165">
        <f t="shared" si="86"/>
        <v>0</v>
      </c>
      <c r="U571" s="165" t="str">
        <f t="shared" si="87"/>
        <v/>
      </c>
      <c r="V571" s="165" t="str">
        <f>IFERROR(IF(OR(C571="",S571&lt;0),"",IF(SUBTOTAL(3,C571:C571)=0,-1,SUBTOTAL(3,$C$4:C571))),"")</f>
        <v/>
      </c>
      <c r="W571" s="156" t="str">
        <f t="array" ref="W571">IF(LEN(C571)&gt;0,IFERROR(IF(MATCH(C571,$C$3:$C570,0)&gt;0,N571-INDEX($N$3:N570,SUMPRODUCT(MAX(ROW($C$3:$C570)*(C571=$C$3:$C570)))-2,1),""),""),"")</f>
        <v/>
      </c>
      <c r="X571" s="156">
        <f t="shared" ca="1" si="88"/>
        <v>1</v>
      </c>
      <c r="Y571" s="156">
        <f t="shared" ca="1" si="89"/>
        <v>1</v>
      </c>
    </row>
    <row r="572" spans="2:25" hidden="1" x14ac:dyDescent="0.25">
      <c r="B572" s="390" t="str">
        <f>IFERROR(IF(LEN(INDEX(PlansAndNotes!$B$6:$B$2005,ROW(A572)-ROW($B$3)))=0,"",INDEX(PlansAndNotes!$B$6:$B$2005,ROW(A572)-ROW($B$3))),"")</f>
        <v/>
      </c>
      <c r="C572" s="361" t="str">
        <f t="shared" si="84"/>
        <v/>
      </c>
      <c r="D572" s="361" t="str">
        <f>IFERROR(IF(LEN(C572)&gt;0,IF(LEN(INDEX(TasksList!$C$6:$C$1005,MATCH(C572,TasksList!$B$6:$B$1005,0),1))=0,"",INDEX(TasksList!$C$6:$C$1005,MATCH(C572,TasksList!$B$6:$B$1005,0),1)),""),"")</f>
        <v/>
      </c>
      <c r="E572" s="361" t="str">
        <f>IFERROR(IF(LEN(C572)&gt;0,IF(LEN(INDEX(TasksList!$F$6:$F$1005,MATCH(C572,TasksList!$B$6:$B$1005,0),1))=0,"not set!",INDEX(TasksList!$F$6:$F$1005,MATCH(C572,TasksList!$B$6:$B$1005,0),1)),""),"")</f>
        <v/>
      </c>
      <c r="F572" s="360" t="str">
        <f>IFERROR(IF(LEN(D572)&gt;0,IF(LEN(INDEX(AdressBook!$D$6:$D$25,MATCH(D572,AdressBook!$B$6:$B$25,0),1))=0,"",INDEX(AdressBook!$D$6:$D$25,MATCH(D572,AdressBook!$B$6:$B$25,0),1)),""),"")</f>
        <v/>
      </c>
      <c r="G572" s="361" t="str">
        <f>IFERROR(IF(LEN(INDEX(PlansAndNotes!$F$6:$F$2005,ROW(B572)-ROW($C$3)))=0,"",INDEX(PlansAndNotes!$F$6:$F$2005,ROW(B572)-ROW($C$3))),"")</f>
        <v/>
      </c>
      <c r="H572" s="361" t="str">
        <f>IFERROR(IF(LEN(C572)&gt;0,IF(LEN(INDEX(TasksList!$G$6:$G$1005,MATCH(C572,TasksList!$B$6:$B$1005,0),1))=0,"",INDEX(TasksList!$G$6:$G$1005,MATCH(C572,TasksList!$B$6:$B$1005,0),1)),""),"")</f>
        <v/>
      </c>
      <c r="I572" s="381"/>
      <c r="J572" s="402"/>
      <c r="K572" s="402"/>
      <c r="L572" s="399" t="str">
        <f t="array" ref="L572">IFERROR(INDEX($J$4:$J$1003,SMALL($K$4:$K$1003,ROW(L572)-3),1),"")</f>
        <v/>
      </c>
      <c r="M572" s="206"/>
      <c r="N572" s="362" t="str">
        <f>IFERROR(IF(LEN(INDEX(PlansAndNotes!$D$6:$D$4005,ROW(B572)-ROW($C$3)))=0,"",INDEX(PlansAndNotes!$D$6:$D$4005,ROW(B572)-ROW($C$3))),"")</f>
        <v/>
      </c>
      <c r="O572" s="165" t="str">
        <f t="shared" si="85"/>
        <v/>
      </c>
      <c r="P572" s="363" t="str">
        <f>IFERROR(IF(LEN(INDEX(PlansAndNotes!$E$6:$E$4005,ROW(B572)-ROW($C$3)))=0,"",INDEX(PlansAndNotes!$E$6:$E$4005,ROW(B572)-ROW($C$3))),"")</f>
        <v/>
      </c>
      <c r="Q572" s="363" t="str">
        <f>IFERROR(IF(LEN(INDEX(PlansAndNotes!$G$6:$G$4005,ROW(B572)-ROW($C$3)))=0,"",INDEX(PlansAndNotes!$G$6:$G$4005,ROW(B572)-ROW($C$3))),"")</f>
        <v/>
      </c>
      <c r="R572" s="361" t="str">
        <f>IFERROR(IF(LEN(D572)&gt;0,IF(LEN(INDEX(AdressBook!$C$6:$C$25,MATCH(D572,AdressBook!$B$6:$B$25,0),1))=0,"",INDEX(AdressBook!$C$6:$C$25,MATCH(D572,AdressBook!$B$6:$B$25,0),1)),""),"")</f>
        <v/>
      </c>
      <c r="S572" s="165">
        <f>IF(LEN(C572)&gt;0,IFERROR(IF(MATCH(C572,C573:$C$4004,0)&gt;0,-1,ROW(S572)-ROW($S$3)),ROW(S572)-ROW($S$3)),-1)</f>
        <v>-1</v>
      </c>
      <c r="T572" s="165">
        <f t="shared" si="86"/>
        <v>0</v>
      </c>
      <c r="U572" s="165" t="str">
        <f t="shared" si="87"/>
        <v/>
      </c>
      <c r="V572" s="165" t="str">
        <f>IFERROR(IF(OR(C572="",S572&lt;0),"",IF(SUBTOTAL(3,C572:C572)=0,-1,SUBTOTAL(3,$C$4:C572))),"")</f>
        <v/>
      </c>
      <c r="W572" s="156" t="str">
        <f t="array" ref="W572">IF(LEN(C572)&gt;0,IFERROR(IF(MATCH(C572,$C$3:$C571,0)&gt;0,N572-INDEX($N$3:N571,SUMPRODUCT(MAX(ROW($C$3:$C571)*(C572=$C$3:$C571)))-2,1),""),""),"")</f>
        <v/>
      </c>
      <c r="X572" s="156">
        <f t="shared" ca="1" si="88"/>
        <v>1</v>
      </c>
      <c r="Y572" s="156">
        <f t="shared" ca="1" si="89"/>
        <v>1</v>
      </c>
    </row>
    <row r="573" spans="2:25" hidden="1" x14ac:dyDescent="0.25">
      <c r="B573" s="390" t="str">
        <f>IFERROR(IF(LEN(INDEX(PlansAndNotes!$B$6:$B$2005,ROW(A573)-ROW($B$3)))=0,"",INDEX(PlansAndNotes!$B$6:$B$2005,ROW(A573)-ROW($B$3))),"")</f>
        <v/>
      </c>
      <c r="C573" s="361" t="str">
        <f t="shared" si="84"/>
        <v/>
      </c>
      <c r="D573" s="361" t="str">
        <f>IFERROR(IF(LEN(C573)&gt;0,IF(LEN(INDEX(TasksList!$C$6:$C$1005,MATCH(C573,TasksList!$B$6:$B$1005,0),1))=0,"",INDEX(TasksList!$C$6:$C$1005,MATCH(C573,TasksList!$B$6:$B$1005,0),1)),""),"")</f>
        <v/>
      </c>
      <c r="E573" s="361" t="str">
        <f>IFERROR(IF(LEN(C573)&gt;0,IF(LEN(INDEX(TasksList!$F$6:$F$1005,MATCH(C573,TasksList!$B$6:$B$1005,0),1))=0,"not set!",INDEX(TasksList!$F$6:$F$1005,MATCH(C573,TasksList!$B$6:$B$1005,0),1)),""),"")</f>
        <v/>
      </c>
      <c r="F573" s="360" t="str">
        <f>IFERROR(IF(LEN(D573)&gt;0,IF(LEN(INDEX(AdressBook!$D$6:$D$25,MATCH(D573,AdressBook!$B$6:$B$25,0),1))=0,"",INDEX(AdressBook!$D$6:$D$25,MATCH(D573,AdressBook!$B$6:$B$25,0),1)),""),"")</f>
        <v/>
      </c>
      <c r="G573" s="361" t="str">
        <f>IFERROR(IF(LEN(INDEX(PlansAndNotes!$F$6:$F$2005,ROW(B573)-ROW($C$3)))=0,"",INDEX(PlansAndNotes!$F$6:$F$2005,ROW(B573)-ROW($C$3))),"")</f>
        <v/>
      </c>
      <c r="H573" s="361" t="str">
        <f>IFERROR(IF(LEN(C573)&gt;0,IF(LEN(INDEX(TasksList!$G$6:$G$1005,MATCH(C573,TasksList!$B$6:$B$1005,0),1))=0,"",INDEX(TasksList!$G$6:$G$1005,MATCH(C573,TasksList!$B$6:$B$1005,0),1)),""),"")</f>
        <v/>
      </c>
      <c r="I573" s="381"/>
      <c r="J573" s="402"/>
      <c r="K573" s="402"/>
      <c r="L573" s="399" t="str">
        <f t="array" ref="L573">IFERROR(INDEX($J$4:$J$1003,SMALL($K$4:$K$1003,ROW(L573)-3),1),"")</f>
        <v/>
      </c>
      <c r="M573" s="206"/>
      <c r="N573" s="362" t="str">
        <f>IFERROR(IF(LEN(INDEX(PlansAndNotes!$D$6:$D$4005,ROW(B573)-ROW($C$3)))=0,"",INDEX(PlansAndNotes!$D$6:$D$4005,ROW(B573)-ROW($C$3))),"")</f>
        <v/>
      </c>
      <c r="O573" s="165" t="str">
        <f t="shared" si="85"/>
        <v/>
      </c>
      <c r="P573" s="363" t="str">
        <f>IFERROR(IF(LEN(INDEX(PlansAndNotes!$E$6:$E$4005,ROW(B573)-ROW($C$3)))=0,"",INDEX(PlansAndNotes!$E$6:$E$4005,ROW(B573)-ROW($C$3))),"")</f>
        <v/>
      </c>
      <c r="Q573" s="363" t="str">
        <f>IFERROR(IF(LEN(INDEX(PlansAndNotes!$G$6:$G$4005,ROW(B573)-ROW($C$3)))=0,"",INDEX(PlansAndNotes!$G$6:$G$4005,ROW(B573)-ROW($C$3))),"")</f>
        <v/>
      </c>
      <c r="R573" s="361" t="str">
        <f>IFERROR(IF(LEN(D573)&gt;0,IF(LEN(INDEX(AdressBook!$C$6:$C$25,MATCH(D573,AdressBook!$B$6:$B$25,0),1))=0,"",INDEX(AdressBook!$C$6:$C$25,MATCH(D573,AdressBook!$B$6:$B$25,0),1)),""),"")</f>
        <v/>
      </c>
      <c r="S573" s="165">
        <f>IF(LEN(C573)&gt;0,IFERROR(IF(MATCH(C573,C574:$C$4004,0)&gt;0,-1,ROW(S573)-ROW($S$3)),ROW(S573)-ROW($S$3)),-1)</f>
        <v>-1</v>
      </c>
      <c r="T573" s="165">
        <f t="shared" si="86"/>
        <v>0</v>
      </c>
      <c r="U573" s="165" t="str">
        <f t="shared" si="87"/>
        <v/>
      </c>
      <c r="V573" s="165" t="str">
        <f>IFERROR(IF(OR(C573="",S573&lt;0),"",IF(SUBTOTAL(3,C573:C573)=0,-1,SUBTOTAL(3,$C$4:C573))),"")</f>
        <v/>
      </c>
      <c r="W573" s="156" t="str">
        <f t="array" ref="W573">IF(LEN(C573)&gt;0,IFERROR(IF(MATCH(C573,$C$3:$C572,0)&gt;0,N573-INDEX($N$3:N572,SUMPRODUCT(MAX(ROW($C$3:$C572)*(C573=$C$3:$C572)))-2,1),""),""),"")</f>
        <v/>
      </c>
      <c r="X573" s="156">
        <f t="shared" ca="1" si="88"/>
        <v>1</v>
      </c>
      <c r="Y573" s="156">
        <f t="shared" ca="1" si="89"/>
        <v>1</v>
      </c>
    </row>
    <row r="574" spans="2:25" hidden="1" x14ac:dyDescent="0.25">
      <c r="B574" s="390" t="str">
        <f>IFERROR(IF(LEN(INDEX(PlansAndNotes!$B$6:$B$2005,ROW(A574)-ROW($B$3)))=0,"",INDEX(PlansAndNotes!$B$6:$B$2005,ROW(A574)-ROW($B$3))),"")</f>
        <v/>
      </c>
      <c r="C574" s="361" t="str">
        <f t="shared" si="84"/>
        <v/>
      </c>
      <c r="D574" s="361" t="str">
        <f>IFERROR(IF(LEN(C574)&gt;0,IF(LEN(INDEX(TasksList!$C$6:$C$1005,MATCH(C574,TasksList!$B$6:$B$1005,0),1))=0,"",INDEX(TasksList!$C$6:$C$1005,MATCH(C574,TasksList!$B$6:$B$1005,0),1)),""),"")</f>
        <v/>
      </c>
      <c r="E574" s="361" t="str">
        <f>IFERROR(IF(LEN(C574)&gt;0,IF(LEN(INDEX(TasksList!$F$6:$F$1005,MATCH(C574,TasksList!$B$6:$B$1005,0),1))=0,"not set!",INDEX(TasksList!$F$6:$F$1005,MATCH(C574,TasksList!$B$6:$B$1005,0),1)),""),"")</f>
        <v/>
      </c>
      <c r="F574" s="360" t="str">
        <f>IFERROR(IF(LEN(D574)&gt;0,IF(LEN(INDEX(AdressBook!$D$6:$D$25,MATCH(D574,AdressBook!$B$6:$B$25,0),1))=0,"",INDEX(AdressBook!$D$6:$D$25,MATCH(D574,AdressBook!$B$6:$B$25,0),1)),""),"")</f>
        <v/>
      </c>
      <c r="G574" s="361" t="str">
        <f>IFERROR(IF(LEN(INDEX(PlansAndNotes!$F$6:$F$2005,ROW(B574)-ROW($C$3)))=0,"",INDEX(PlansAndNotes!$F$6:$F$2005,ROW(B574)-ROW($C$3))),"")</f>
        <v/>
      </c>
      <c r="H574" s="361" t="str">
        <f>IFERROR(IF(LEN(C574)&gt;0,IF(LEN(INDEX(TasksList!$G$6:$G$1005,MATCH(C574,TasksList!$B$6:$B$1005,0),1))=0,"",INDEX(TasksList!$G$6:$G$1005,MATCH(C574,TasksList!$B$6:$B$1005,0),1)),""),"")</f>
        <v/>
      </c>
      <c r="I574" s="381"/>
      <c r="J574" s="402"/>
      <c r="K574" s="402"/>
      <c r="L574" s="399" t="str">
        <f t="array" ref="L574">IFERROR(INDEX($J$4:$J$1003,SMALL($K$4:$K$1003,ROW(L574)-3),1),"")</f>
        <v/>
      </c>
      <c r="M574" s="206"/>
      <c r="N574" s="362" t="str">
        <f>IFERROR(IF(LEN(INDEX(PlansAndNotes!$D$6:$D$4005,ROW(B574)-ROW($C$3)))=0,"",INDEX(PlansAndNotes!$D$6:$D$4005,ROW(B574)-ROW($C$3))),"")</f>
        <v/>
      </c>
      <c r="O574" s="165" t="str">
        <f t="shared" si="85"/>
        <v/>
      </c>
      <c r="P574" s="363" t="str">
        <f>IFERROR(IF(LEN(INDEX(PlansAndNotes!$E$6:$E$4005,ROW(B574)-ROW($C$3)))=0,"",INDEX(PlansAndNotes!$E$6:$E$4005,ROW(B574)-ROW($C$3))),"")</f>
        <v/>
      </c>
      <c r="Q574" s="363" t="str">
        <f>IFERROR(IF(LEN(INDEX(PlansAndNotes!$G$6:$G$4005,ROW(B574)-ROW($C$3)))=0,"",INDEX(PlansAndNotes!$G$6:$G$4005,ROW(B574)-ROW($C$3))),"")</f>
        <v/>
      </c>
      <c r="R574" s="361" t="str">
        <f>IFERROR(IF(LEN(D574)&gt;0,IF(LEN(INDEX(AdressBook!$C$6:$C$25,MATCH(D574,AdressBook!$B$6:$B$25,0),1))=0,"",INDEX(AdressBook!$C$6:$C$25,MATCH(D574,AdressBook!$B$6:$B$25,0),1)),""),"")</f>
        <v/>
      </c>
      <c r="S574" s="165">
        <f>IF(LEN(C574)&gt;0,IFERROR(IF(MATCH(C574,C575:$C$4004,0)&gt;0,-1,ROW(S574)-ROW($S$3)),ROW(S574)-ROW($S$3)),-1)</f>
        <v>-1</v>
      </c>
      <c r="T574" s="165">
        <f t="shared" si="86"/>
        <v>0</v>
      </c>
      <c r="U574" s="165" t="str">
        <f t="shared" si="87"/>
        <v/>
      </c>
      <c r="V574" s="165" t="str">
        <f>IFERROR(IF(OR(C574="",S574&lt;0),"",IF(SUBTOTAL(3,C574:C574)=0,-1,SUBTOTAL(3,$C$4:C574))),"")</f>
        <v/>
      </c>
      <c r="W574" s="156" t="str">
        <f t="array" ref="W574">IF(LEN(C574)&gt;0,IFERROR(IF(MATCH(C574,$C$3:$C573,0)&gt;0,N574-INDEX($N$3:N573,SUMPRODUCT(MAX(ROW($C$3:$C573)*(C574=$C$3:$C573)))-2,1),""),""),"")</f>
        <v/>
      </c>
      <c r="X574" s="156">
        <f t="shared" ca="1" si="88"/>
        <v>1</v>
      </c>
      <c r="Y574" s="156">
        <f t="shared" ca="1" si="89"/>
        <v>1</v>
      </c>
    </row>
    <row r="575" spans="2:25" hidden="1" x14ac:dyDescent="0.25">
      <c r="B575" s="390" t="str">
        <f>IFERROR(IF(LEN(INDEX(PlansAndNotes!$B$6:$B$2005,ROW(A575)-ROW($B$3)))=0,"",INDEX(PlansAndNotes!$B$6:$B$2005,ROW(A575)-ROW($B$3))),"")</f>
        <v/>
      </c>
      <c r="C575" s="361" t="str">
        <f t="shared" si="84"/>
        <v/>
      </c>
      <c r="D575" s="361" t="str">
        <f>IFERROR(IF(LEN(C575)&gt;0,IF(LEN(INDEX(TasksList!$C$6:$C$1005,MATCH(C575,TasksList!$B$6:$B$1005,0),1))=0,"",INDEX(TasksList!$C$6:$C$1005,MATCH(C575,TasksList!$B$6:$B$1005,0),1)),""),"")</f>
        <v/>
      </c>
      <c r="E575" s="361" t="str">
        <f>IFERROR(IF(LEN(C575)&gt;0,IF(LEN(INDEX(TasksList!$F$6:$F$1005,MATCH(C575,TasksList!$B$6:$B$1005,0),1))=0,"not set!",INDEX(TasksList!$F$6:$F$1005,MATCH(C575,TasksList!$B$6:$B$1005,0),1)),""),"")</f>
        <v/>
      </c>
      <c r="F575" s="360" t="str">
        <f>IFERROR(IF(LEN(D575)&gt;0,IF(LEN(INDEX(AdressBook!$D$6:$D$25,MATCH(D575,AdressBook!$B$6:$B$25,0),1))=0,"",INDEX(AdressBook!$D$6:$D$25,MATCH(D575,AdressBook!$B$6:$B$25,0),1)),""),"")</f>
        <v/>
      </c>
      <c r="G575" s="361" t="str">
        <f>IFERROR(IF(LEN(INDEX(PlansAndNotes!$F$6:$F$2005,ROW(B575)-ROW($C$3)))=0,"",INDEX(PlansAndNotes!$F$6:$F$2005,ROW(B575)-ROW($C$3))),"")</f>
        <v/>
      </c>
      <c r="H575" s="361" t="str">
        <f>IFERROR(IF(LEN(C575)&gt;0,IF(LEN(INDEX(TasksList!$G$6:$G$1005,MATCH(C575,TasksList!$B$6:$B$1005,0),1))=0,"",INDEX(TasksList!$G$6:$G$1005,MATCH(C575,TasksList!$B$6:$B$1005,0),1)),""),"")</f>
        <v/>
      </c>
      <c r="I575" s="381"/>
      <c r="J575" s="402"/>
      <c r="K575" s="402"/>
      <c r="L575" s="399" t="str">
        <f t="array" ref="L575">IFERROR(INDEX($J$4:$J$1003,SMALL($K$4:$K$1003,ROW(L575)-3),1),"")</f>
        <v/>
      </c>
      <c r="M575" s="206"/>
      <c r="N575" s="362" t="str">
        <f>IFERROR(IF(LEN(INDEX(PlansAndNotes!$D$6:$D$4005,ROW(B575)-ROW($C$3)))=0,"",INDEX(PlansAndNotes!$D$6:$D$4005,ROW(B575)-ROW($C$3))),"")</f>
        <v/>
      </c>
      <c r="O575" s="165" t="str">
        <f t="shared" si="85"/>
        <v/>
      </c>
      <c r="P575" s="363" t="str">
        <f>IFERROR(IF(LEN(INDEX(PlansAndNotes!$E$6:$E$4005,ROW(B575)-ROW($C$3)))=0,"",INDEX(PlansAndNotes!$E$6:$E$4005,ROW(B575)-ROW($C$3))),"")</f>
        <v/>
      </c>
      <c r="Q575" s="363" t="str">
        <f>IFERROR(IF(LEN(INDEX(PlansAndNotes!$G$6:$G$4005,ROW(B575)-ROW($C$3)))=0,"",INDEX(PlansAndNotes!$G$6:$G$4005,ROW(B575)-ROW($C$3))),"")</f>
        <v/>
      </c>
      <c r="R575" s="361" t="str">
        <f>IFERROR(IF(LEN(D575)&gt;0,IF(LEN(INDEX(AdressBook!$C$6:$C$25,MATCH(D575,AdressBook!$B$6:$B$25,0),1))=0,"",INDEX(AdressBook!$C$6:$C$25,MATCH(D575,AdressBook!$B$6:$B$25,0),1)),""),"")</f>
        <v/>
      </c>
      <c r="S575" s="165">
        <f>IF(LEN(C575)&gt;0,IFERROR(IF(MATCH(C575,C576:$C$4004,0)&gt;0,-1,ROW(S575)-ROW($S$3)),ROW(S575)-ROW($S$3)),-1)</f>
        <v>-1</v>
      </c>
      <c r="T575" s="165">
        <f t="shared" si="86"/>
        <v>0</v>
      </c>
      <c r="U575" s="165" t="str">
        <f t="shared" si="87"/>
        <v/>
      </c>
      <c r="V575" s="165" t="str">
        <f>IFERROR(IF(OR(C575="",S575&lt;0),"",IF(SUBTOTAL(3,C575:C575)=0,-1,SUBTOTAL(3,$C$4:C575))),"")</f>
        <v/>
      </c>
      <c r="W575" s="156" t="str">
        <f t="array" ref="W575">IF(LEN(C575)&gt;0,IFERROR(IF(MATCH(C575,$C$3:$C574,0)&gt;0,N575-INDEX($N$3:N574,SUMPRODUCT(MAX(ROW($C$3:$C574)*(C575=$C$3:$C574)))-2,1),""),""),"")</f>
        <v/>
      </c>
      <c r="X575" s="156">
        <f t="shared" ca="1" si="88"/>
        <v>1</v>
      </c>
      <c r="Y575" s="156">
        <f t="shared" ca="1" si="89"/>
        <v>1</v>
      </c>
    </row>
    <row r="576" spans="2:25" hidden="1" x14ac:dyDescent="0.25">
      <c r="B576" s="390" t="str">
        <f>IFERROR(IF(LEN(INDEX(PlansAndNotes!$B$6:$B$2005,ROW(A576)-ROW($B$3)))=0,"",INDEX(PlansAndNotes!$B$6:$B$2005,ROW(A576)-ROW($B$3))),"")</f>
        <v/>
      </c>
      <c r="C576" s="361" t="str">
        <f t="shared" si="84"/>
        <v/>
      </c>
      <c r="D576" s="361" t="str">
        <f>IFERROR(IF(LEN(C576)&gt;0,IF(LEN(INDEX(TasksList!$C$6:$C$1005,MATCH(C576,TasksList!$B$6:$B$1005,0),1))=0,"",INDEX(TasksList!$C$6:$C$1005,MATCH(C576,TasksList!$B$6:$B$1005,0),1)),""),"")</f>
        <v/>
      </c>
      <c r="E576" s="361" t="str">
        <f>IFERROR(IF(LEN(C576)&gt;0,IF(LEN(INDEX(TasksList!$F$6:$F$1005,MATCH(C576,TasksList!$B$6:$B$1005,0),1))=0,"not set!",INDEX(TasksList!$F$6:$F$1005,MATCH(C576,TasksList!$B$6:$B$1005,0),1)),""),"")</f>
        <v/>
      </c>
      <c r="F576" s="360" t="str">
        <f>IFERROR(IF(LEN(D576)&gt;0,IF(LEN(INDEX(AdressBook!$D$6:$D$25,MATCH(D576,AdressBook!$B$6:$B$25,0),1))=0,"",INDEX(AdressBook!$D$6:$D$25,MATCH(D576,AdressBook!$B$6:$B$25,0),1)),""),"")</f>
        <v/>
      </c>
      <c r="G576" s="361" t="str">
        <f>IFERROR(IF(LEN(INDEX(PlansAndNotes!$F$6:$F$2005,ROW(B576)-ROW($C$3)))=0,"",INDEX(PlansAndNotes!$F$6:$F$2005,ROW(B576)-ROW($C$3))),"")</f>
        <v/>
      </c>
      <c r="H576" s="361" t="str">
        <f>IFERROR(IF(LEN(C576)&gt;0,IF(LEN(INDEX(TasksList!$G$6:$G$1005,MATCH(C576,TasksList!$B$6:$B$1005,0),1))=0,"",INDEX(TasksList!$G$6:$G$1005,MATCH(C576,TasksList!$B$6:$B$1005,0),1)),""),"")</f>
        <v/>
      </c>
      <c r="I576" s="381"/>
      <c r="J576" s="402"/>
      <c r="K576" s="402"/>
      <c r="L576" s="399" t="str">
        <f t="array" ref="L576">IFERROR(INDEX($J$4:$J$1003,SMALL($K$4:$K$1003,ROW(L576)-3),1),"")</f>
        <v/>
      </c>
      <c r="M576" s="206"/>
      <c r="N576" s="362" t="str">
        <f>IFERROR(IF(LEN(INDEX(PlansAndNotes!$D$6:$D$4005,ROW(B576)-ROW($C$3)))=0,"",INDEX(PlansAndNotes!$D$6:$D$4005,ROW(B576)-ROW($C$3))),"")</f>
        <v/>
      </c>
      <c r="O576" s="165" t="str">
        <f t="shared" si="85"/>
        <v/>
      </c>
      <c r="P576" s="363" t="str">
        <f>IFERROR(IF(LEN(INDEX(PlansAndNotes!$E$6:$E$4005,ROW(B576)-ROW($C$3)))=0,"",INDEX(PlansAndNotes!$E$6:$E$4005,ROW(B576)-ROW($C$3))),"")</f>
        <v/>
      </c>
      <c r="Q576" s="363" t="str">
        <f>IFERROR(IF(LEN(INDEX(PlansAndNotes!$G$6:$G$4005,ROW(B576)-ROW($C$3)))=0,"",INDEX(PlansAndNotes!$G$6:$G$4005,ROW(B576)-ROW($C$3))),"")</f>
        <v/>
      </c>
      <c r="R576" s="361" t="str">
        <f>IFERROR(IF(LEN(D576)&gt;0,IF(LEN(INDEX(AdressBook!$C$6:$C$25,MATCH(D576,AdressBook!$B$6:$B$25,0),1))=0,"",INDEX(AdressBook!$C$6:$C$25,MATCH(D576,AdressBook!$B$6:$B$25,0),1)),""),"")</f>
        <v/>
      </c>
      <c r="S576" s="165">
        <f>IF(LEN(C576)&gt;0,IFERROR(IF(MATCH(C576,C577:$C$4004,0)&gt;0,-1,ROW(S576)-ROW($S$3)),ROW(S576)-ROW($S$3)),-1)</f>
        <v>-1</v>
      </c>
      <c r="T576" s="165">
        <f t="shared" si="86"/>
        <v>0</v>
      </c>
      <c r="U576" s="165" t="str">
        <f t="shared" si="87"/>
        <v/>
      </c>
      <c r="V576" s="165" t="str">
        <f>IFERROR(IF(OR(C576="",S576&lt;0),"",IF(SUBTOTAL(3,C576:C576)=0,-1,SUBTOTAL(3,$C$4:C576))),"")</f>
        <v/>
      </c>
      <c r="W576" s="156" t="str">
        <f t="array" ref="W576">IF(LEN(C576)&gt;0,IFERROR(IF(MATCH(C576,$C$3:$C575,0)&gt;0,N576-INDEX($N$3:N575,SUMPRODUCT(MAX(ROW($C$3:$C575)*(C576=$C$3:$C575)))-2,1),""),""),"")</f>
        <v/>
      </c>
      <c r="X576" s="156">
        <f t="shared" ca="1" si="88"/>
        <v>1</v>
      </c>
      <c r="Y576" s="156">
        <f t="shared" ca="1" si="89"/>
        <v>1</v>
      </c>
    </row>
    <row r="577" spans="2:25" hidden="1" x14ac:dyDescent="0.25">
      <c r="B577" s="390" t="str">
        <f>IFERROR(IF(LEN(INDEX(PlansAndNotes!$B$6:$B$2005,ROW(A577)-ROW($B$3)))=0,"",INDEX(PlansAndNotes!$B$6:$B$2005,ROW(A577)-ROW($B$3))),"")</f>
        <v/>
      </c>
      <c r="C577" s="361" t="str">
        <f t="shared" si="84"/>
        <v/>
      </c>
      <c r="D577" s="361" t="str">
        <f>IFERROR(IF(LEN(C577)&gt;0,IF(LEN(INDEX(TasksList!$C$6:$C$1005,MATCH(C577,TasksList!$B$6:$B$1005,0),1))=0,"",INDEX(TasksList!$C$6:$C$1005,MATCH(C577,TasksList!$B$6:$B$1005,0),1)),""),"")</f>
        <v/>
      </c>
      <c r="E577" s="361" t="str">
        <f>IFERROR(IF(LEN(C577)&gt;0,IF(LEN(INDEX(TasksList!$F$6:$F$1005,MATCH(C577,TasksList!$B$6:$B$1005,0),1))=0,"not set!",INDEX(TasksList!$F$6:$F$1005,MATCH(C577,TasksList!$B$6:$B$1005,0),1)),""),"")</f>
        <v/>
      </c>
      <c r="F577" s="360" t="str">
        <f>IFERROR(IF(LEN(D577)&gt;0,IF(LEN(INDEX(AdressBook!$D$6:$D$25,MATCH(D577,AdressBook!$B$6:$B$25,0),1))=0,"",INDEX(AdressBook!$D$6:$D$25,MATCH(D577,AdressBook!$B$6:$B$25,0),1)),""),"")</f>
        <v/>
      </c>
      <c r="G577" s="361" t="str">
        <f>IFERROR(IF(LEN(INDEX(PlansAndNotes!$F$6:$F$2005,ROW(B577)-ROW($C$3)))=0,"",INDEX(PlansAndNotes!$F$6:$F$2005,ROW(B577)-ROW($C$3))),"")</f>
        <v/>
      </c>
      <c r="H577" s="361" t="str">
        <f>IFERROR(IF(LEN(C577)&gt;0,IF(LEN(INDEX(TasksList!$G$6:$G$1005,MATCH(C577,TasksList!$B$6:$B$1005,0),1))=0,"",INDEX(TasksList!$G$6:$G$1005,MATCH(C577,TasksList!$B$6:$B$1005,0),1)),""),"")</f>
        <v/>
      </c>
      <c r="I577" s="381"/>
      <c r="J577" s="402"/>
      <c r="K577" s="402"/>
      <c r="L577" s="399" t="str">
        <f t="array" ref="L577">IFERROR(INDEX($J$4:$J$1003,SMALL($K$4:$K$1003,ROW(L577)-3),1),"")</f>
        <v/>
      </c>
      <c r="M577" s="206"/>
      <c r="N577" s="362" t="str">
        <f>IFERROR(IF(LEN(INDEX(PlansAndNotes!$D$6:$D$4005,ROW(B577)-ROW($C$3)))=0,"",INDEX(PlansAndNotes!$D$6:$D$4005,ROW(B577)-ROW($C$3))),"")</f>
        <v/>
      </c>
      <c r="O577" s="165" t="str">
        <f t="shared" si="85"/>
        <v/>
      </c>
      <c r="P577" s="363" t="str">
        <f>IFERROR(IF(LEN(INDEX(PlansAndNotes!$E$6:$E$4005,ROW(B577)-ROW($C$3)))=0,"",INDEX(PlansAndNotes!$E$6:$E$4005,ROW(B577)-ROW($C$3))),"")</f>
        <v/>
      </c>
      <c r="Q577" s="363" t="str">
        <f>IFERROR(IF(LEN(INDEX(PlansAndNotes!$G$6:$G$4005,ROW(B577)-ROW($C$3)))=0,"",INDEX(PlansAndNotes!$G$6:$G$4005,ROW(B577)-ROW($C$3))),"")</f>
        <v/>
      </c>
      <c r="R577" s="361" t="str">
        <f>IFERROR(IF(LEN(D577)&gt;0,IF(LEN(INDEX(AdressBook!$C$6:$C$25,MATCH(D577,AdressBook!$B$6:$B$25,0),1))=0,"",INDEX(AdressBook!$C$6:$C$25,MATCH(D577,AdressBook!$B$6:$B$25,0),1)),""),"")</f>
        <v/>
      </c>
      <c r="S577" s="165">
        <f>IF(LEN(C577)&gt;0,IFERROR(IF(MATCH(C577,C578:$C$4004,0)&gt;0,-1,ROW(S577)-ROW($S$3)),ROW(S577)-ROW($S$3)),-1)</f>
        <v>-1</v>
      </c>
      <c r="T577" s="165">
        <f t="shared" si="86"/>
        <v>0</v>
      </c>
      <c r="U577" s="165" t="str">
        <f t="shared" si="87"/>
        <v/>
      </c>
      <c r="V577" s="165" t="str">
        <f>IFERROR(IF(OR(C577="",S577&lt;0),"",IF(SUBTOTAL(3,C577:C577)=0,-1,SUBTOTAL(3,$C$4:C577))),"")</f>
        <v/>
      </c>
      <c r="W577" s="156" t="str">
        <f t="array" ref="W577">IF(LEN(C577)&gt;0,IFERROR(IF(MATCH(C577,$C$3:$C576,0)&gt;0,N577-INDEX($N$3:N576,SUMPRODUCT(MAX(ROW($C$3:$C576)*(C577=$C$3:$C576)))-2,1),""),""),"")</f>
        <v/>
      </c>
      <c r="X577" s="156">
        <f t="shared" ca="1" si="88"/>
        <v>1</v>
      </c>
      <c r="Y577" s="156">
        <f t="shared" ca="1" si="89"/>
        <v>1</v>
      </c>
    </row>
    <row r="578" spans="2:25" hidden="1" x14ac:dyDescent="0.25">
      <c r="B578" s="390" t="str">
        <f>IFERROR(IF(LEN(INDEX(PlansAndNotes!$B$6:$B$2005,ROW(A578)-ROW($B$3)))=0,"",INDEX(PlansAndNotes!$B$6:$B$2005,ROW(A578)-ROW($B$3))),"")</f>
        <v/>
      </c>
      <c r="C578" s="361" t="str">
        <f t="shared" si="84"/>
        <v/>
      </c>
      <c r="D578" s="361" t="str">
        <f>IFERROR(IF(LEN(C578)&gt;0,IF(LEN(INDEX(TasksList!$C$6:$C$1005,MATCH(C578,TasksList!$B$6:$B$1005,0),1))=0,"",INDEX(TasksList!$C$6:$C$1005,MATCH(C578,TasksList!$B$6:$B$1005,0),1)),""),"")</f>
        <v/>
      </c>
      <c r="E578" s="361" t="str">
        <f>IFERROR(IF(LEN(C578)&gt;0,IF(LEN(INDEX(TasksList!$F$6:$F$1005,MATCH(C578,TasksList!$B$6:$B$1005,0),1))=0,"not set!",INDEX(TasksList!$F$6:$F$1005,MATCH(C578,TasksList!$B$6:$B$1005,0),1)),""),"")</f>
        <v/>
      </c>
      <c r="F578" s="360" t="str">
        <f>IFERROR(IF(LEN(D578)&gt;0,IF(LEN(INDEX(AdressBook!$D$6:$D$25,MATCH(D578,AdressBook!$B$6:$B$25,0),1))=0,"",INDEX(AdressBook!$D$6:$D$25,MATCH(D578,AdressBook!$B$6:$B$25,0),1)),""),"")</f>
        <v/>
      </c>
      <c r="G578" s="361" t="str">
        <f>IFERROR(IF(LEN(INDEX(PlansAndNotes!$F$6:$F$2005,ROW(B578)-ROW($C$3)))=0,"",INDEX(PlansAndNotes!$F$6:$F$2005,ROW(B578)-ROW($C$3))),"")</f>
        <v/>
      </c>
      <c r="H578" s="361" t="str">
        <f>IFERROR(IF(LEN(C578)&gt;0,IF(LEN(INDEX(TasksList!$G$6:$G$1005,MATCH(C578,TasksList!$B$6:$B$1005,0),1))=0,"",INDEX(TasksList!$G$6:$G$1005,MATCH(C578,TasksList!$B$6:$B$1005,0),1)),""),"")</f>
        <v/>
      </c>
      <c r="I578" s="381"/>
      <c r="J578" s="402"/>
      <c r="K578" s="402"/>
      <c r="L578" s="399" t="str">
        <f t="array" ref="L578">IFERROR(INDEX($J$4:$J$1003,SMALL($K$4:$K$1003,ROW(L578)-3),1),"")</f>
        <v/>
      </c>
      <c r="M578" s="206"/>
      <c r="N578" s="362" t="str">
        <f>IFERROR(IF(LEN(INDEX(PlansAndNotes!$D$6:$D$4005,ROW(B578)-ROW($C$3)))=0,"",INDEX(PlansAndNotes!$D$6:$D$4005,ROW(B578)-ROW($C$3))),"")</f>
        <v/>
      </c>
      <c r="O578" s="165" t="str">
        <f t="shared" si="85"/>
        <v/>
      </c>
      <c r="P578" s="363" t="str">
        <f>IFERROR(IF(LEN(INDEX(PlansAndNotes!$E$6:$E$4005,ROW(B578)-ROW($C$3)))=0,"",INDEX(PlansAndNotes!$E$6:$E$4005,ROW(B578)-ROW($C$3))),"")</f>
        <v/>
      </c>
      <c r="Q578" s="363" t="str">
        <f>IFERROR(IF(LEN(INDEX(PlansAndNotes!$G$6:$G$4005,ROW(B578)-ROW($C$3)))=0,"",INDEX(PlansAndNotes!$G$6:$G$4005,ROW(B578)-ROW($C$3))),"")</f>
        <v/>
      </c>
      <c r="R578" s="361" t="str">
        <f>IFERROR(IF(LEN(D578)&gt;0,IF(LEN(INDEX(AdressBook!$C$6:$C$25,MATCH(D578,AdressBook!$B$6:$B$25,0),1))=0,"",INDEX(AdressBook!$C$6:$C$25,MATCH(D578,AdressBook!$B$6:$B$25,0),1)),""),"")</f>
        <v/>
      </c>
      <c r="S578" s="165">
        <f>IF(LEN(C578)&gt;0,IFERROR(IF(MATCH(C578,C579:$C$4004,0)&gt;0,-1,ROW(S578)-ROW($S$3)),ROW(S578)-ROW($S$3)),-1)</f>
        <v>-1</v>
      </c>
      <c r="T578" s="165">
        <f t="shared" si="86"/>
        <v>0</v>
      </c>
      <c r="U578" s="165" t="str">
        <f t="shared" si="87"/>
        <v/>
      </c>
      <c r="V578" s="165" t="str">
        <f>IFERROR(IF(OR(C578="",S578&lt;0),"",IF(SUBTOTAL(3,C578:C578)=0,-1,SUBTOTAL(3,$C$4:C578))),"")</f>
        <v/>
      </c>
      <c r="W578" s="156" t="str">
        <f t="array" ref="W578">IF(LEN(C578)&gt;0,IFERROR(IF(MATCH(C578,$C$3:$C577,0)&gt;0,N578-INDEX($N$3:N577,SUMPRODUCT(MAX(ROW($C$3:$C577)*(C578=$C$3:$C577)))-2,1),""),""),"")</f>
        <v/>
      </c>
      <c r="X578" s="156">
        <f t="shared" ca="1" si="88"/>
        <v>1</v>
      </c>
      <c r="Y578" s="156">
        <f t="shared" ca="1" si="89"/>
        <v>1</v>
      </c>
    </row>
    <row r="579" spans="2:25" hidden="1" x14ac:dyDescent="0.25">
      <c r="B579" s="390" t="str">
        <f>IFERROR(IF(LEN(INDEX(PlansAndNotes!$B$6:$B$2005,ROW(A579)-ROW($B$3)))=0,"",INDEX(PlansAndNotes!$B$6:$B$2005,ROW(A579)-ROW($B$3))),"")</f>
        <v/>
      </c>
      <c r="C579" s="361" t="str">
        <f t="shared" si="84"/>
        <v/>
      </c>
      <c r="D579" s="361" t="str">
        <f>IFERROR(IF(LEN(C579)&gt;0,IF(LEN(INDEX(TasksList!$C$6:$C$1005,MATCH(C579,TasksList!$B$6:$B$1005,0),1))=0,"",INDEX(TasksList!$C$6:$C$1005,MATCH(C579,TasksList!$B$6:$B$1005,0),1)),""),"")</f>
        <v/>
      </c>
      <c r="E579" s="361" t="str">
        <f>IFERROR(IF(LEN(C579)&gt;0,IF(LEN(INDEX(TasksList!$F$6:$F$1005,MATCH(C579,TasksList!$B$6:$B$1005,0),1))=0,"not set!",INDEX(TasksList!$F$6:$F$1005,MATCH(C579,TasksList!$B$6:$B$1005,0),1)),""),"")</f>
        <v/>
      </c>
      <c r="F579" s="360" t="str">
        <f>IFERROR(IF(LEN(D579)&gt;0,IF(LEN(INDEX(AdressBook!$D$6:$D$25,MATCH(D579,AdressBook!$B$6:$B$25,0),1))=0,"",INDEX(AdressBook!$D$6:$D$25,MATCH(D579,AdressBook!$B$6:$B$25,0),1)),""),"")</f>
        <v/>
      </c>
      <c r="G579" s="361" t="str">
        <f>IFERROR(IF(LEN(INDEX(PlansAndNotes!$F$6:$F$2005,ROW(B579)-ROW($C$3)))=0,"",INDEX(PlansAndNotes!$F$6:$F$2005,ROW(B579)-ROW($C$3))),"")</f>
        <v/>
      </c>
      <c r="H579" s="361" t="str">
        <f>IFERROR(IF(LEN(C579)&gt;0,IF(LEN(INDEX(TasksList!$G$6:$G$1005,MATCH(C579,TasksList!$B$6:$B$1005,0),1))=0,"",INDEX(TasksList!$G$6:$G$1005,MATCH(C579,TasksList!$B$6:$B$1005,0),1)),""),"")</f>
        <v/>
      </c>
      <c r="I579" s="381"/>
      <c r="J579" s="402"/>
      <c r="K579" s="402"/>
      <c r="L579" s="399" t="str">
        <f t="array" ref="L579">IFERROR(INDEX($J$4:$J$1003,SMALL($K$4:$K$1003,ROW(L579)-3),1),"")</f>
        <v/>
      </c>
      <c r="M579" s="206"/>
      <c r="N579" s="362" t="str">
        <f>IFERROR(IF(LEN(INDEX(PlansAndNotes!$D$6:$D$4005,ROW(B579)-ROW($C$3)))=0,"",INDEX(PlansAndNotes!$D$6:$D$4005,ROW(B579)-ROW($C$3))),"")</f>
        <v/>
      </c>
      <c r="O579" s="165" t="str">
        <f t="shared" si="85"/>
        <v/>
      </c>
      <c r="P579" s="363" t="str">
        <f>IFERROR(IF(LEN(INDEX(PlansAndNotes!$E$6:$E$4005,ROW(B579)-ROW($C$3)))=0,"",INDEX(PlansAndNotes!$E$6:$E$4005,ROW(B579)-ROW($C$3))),"")</f>
        <v/>
      </c>
      <c r="Q579" s="363" t="str">
        <f>IFERROR(IF(LEN(INDEX(PlansAndNotes!$G$6:$G$4005,ROW(B579)-ROW($C$3)))=0,"",INDEX(PlansAndNotes!$G$6:$G$4005,ROW(B579)-ROW($C$3))),"")</f>
        <v/>
      </c>
      <c r="R579" s="361" t="str">
        <f>IFERROR(IF(LEN(D579)&gt;0,IF(LEN(INDEX(AdressBook!$C$6:$C$25,MATCH(D579,AdressBook!$B$6:$B$25,0),1))=0,"",INDEX(AdressBook!$C$6:$C$25,MATCH(D579,AdressBook!$B$6:$B$25,0),1)),""),"")</f>
        <v/>
      </c>
      <c r="S579" s="165">
        <f>IF(LEN(C579)&gt;0,IFERROR(IF(MATCH(C579,C580:$C$4004,0)&gt;0,-1,ROW(S579)-ROW($S$3)),ROW(S579)-ROW($S$3)),-1)</f>
        <v>-1</v>
      </c>
      <c r="T579" s="165">
        <f t="shared" si="86"/>
        <v>0</v>
      </c>
      <c r="U579" s="165" t="str">
        <f t="shared" si="87"/>
        <v/>
      </c>
      <c r="V579" s="165" t="str">
        <f>IFERROR(IF(OR(C579="",S579&lt;0),"",IF(SUBTOTAL(3,C579:C579)=0,-1,SUBTOTAL(3,$C$4:C579))),"")</f>
        <v/>
      </c>
      <c r="W579" s="156" t="str">
        <f t="array" ref="W579">IF(LEN(C579)&gt;0,IFERROR(IF(MATCH(C579,$C$3:$C578,0)&gt;0,N579-INDEX($N$3:N578,SUMPRODUCT(MAX(ROW($C$3:$C578)*(C579=$C$3:$C578)))-2,1),""),""),"")</f>
        <v/>
      </c>
      <c r="X579" s="156">
        <f t="shared" ca="1" si="88"/>
        <v>1</v>
      </c>
      <c r="Y579" s="156">
        <f t="shared" ca="1" si="89"/>
        <v>1</v>
      </c>
    </row>
    <row r="580" spans="2:25" hidden="1" x14ac:dyDescent="0.25">
      <c r="B580" s="390" t="str">
        <f>IFERROR(IF(LEN(INDEX(PlansAndNotes!$B$6:$B$2005,ROW(A580)-ROW($B$3)))=0,"",INDEX(PlansAndNotes!$B$6:$B$2005,ROW(A580)-ROW($B$3))),"")</f>
        <v/>
      </c>
      <c r="C580" s="361" t="str">
        <f t="shared" ref="C580:C643" si="90">IF(LEN(B580)&gt;0,LEFT(B580,SEARCH(" - ",B580)-1)*1,"")</f>
        <v/>
      </c>
      <c r="D580" s="361" t="str">
        <f>IFERROR(IF(LEN(C580)&gt;0,IF(LEN(INDEX(TasksList!$C$6:$C$1005,MATCH(C580,TasksList!$B$6:$B$1005,0),1))=0,"",INDEX(TasksList!$C$6:$C$1005,MATCH(C580,TasksList!$B$6:$B$1005,0),1)),""),"")</f>
        <v/>
      </c>
      <c r="E580" s="361" t="str">
        <f>IFERROR(IF(LEN(C580)&gt;0,IF(LEN(INDEX(TasksList!$F$6:$F$1005,MATCH(C580,TasksList!$B$6:$B$1005,0),1))=0,"not set!",INDEX(TasksList!$F$6:$F$1005,MATCH(C580,TasksList!$B$6:$B$1005,0),1)),""),"")</f>
        <v/>
      </c>
      <c r="F580" s="360" t="str">
        <f>IFERROR(IF(LEN(D580)&gt;0,IF(LEN(INDEX(AdressBook!$D$6:$D$25,MATCH(D580,AdressBook!$B$6:$B$25,0),1))=0,"",INDEX(AdressBook!$D$6:$D$25,MATCH(D580,AdressBook!$B$6:$B$25,0),1)),""),"")</f>
        <v/>
      </c>
      <c r="G580" s="361" t="str">
        <f>IFERROR(IF(LEN(INDEX(PlansAndNotes!$F$6:$F$2005,ROW(B580)-ROW($C$3)))=0,"",INDEX(PlansAndNotes!$F$6:$F$2005,ROW(B580)-ROW($C$3))),"")</f>
        <v/>
      </c>
      <c r="H580" s="361" t="str">
        <f>IFERROR(IF(LEN(C580)&gt;0,IF(LEN(INDEX(TasksList!$G$6:$G$1005,MATCH(C580,TasksList!$B$6:$B$1005,0),1))=0,"",INDEX(TasksList!$G$6:$G$1005,MATCH(C580,TasksList!$B$6:$B$1005,0),1)),""),"")</f>
        <v/>
      </c>
      <c r="I580" s="381"/>
      <c r="J580" s="402"/>
      <c r="K580" s="402"/>
      <c r="L580" s="399" t="str">
        <f t="array" ref="L580">IFERROR(INDEX($J$4:$J$1003,SMALL($K$4:$K$1003,ROW(L580)-3),1),"")</f>
        <v/>
      </c>
      <c r="M580" s="206"/>
      <c r="N580" s="362" t="str">
        <f>IFERROR(IF(LEN(INDEX(PlansAndNotes!$D$6:$D$4005,ROW(B580)-ROW($C$3)))=0,"",INDEX(PlansAndNotes!$D$6:$D$4005,ROW(B580)-ROW($C$3))),"")</f>
        <v/>
      </c>
      <c r="O580" s="165" t="str">
        <f t="shared" ref="O580:O643" si="91">IF(LEN(B580)&gt;0,RIGHT(B580,LEN(B580)-SEARCH(" - ",B580)-2),"")</f>
        <v/>
      </c>
      <c r="P580" s="363" t="str">
        <f>IFERROR(IF(LEN(INDEX(PlansAndNotes!$E$6:$E$4005,ROW(B580)-ROW($C$3)))=0,"",INDEX(PlansAndNotes!$E$6:$E$4005,ROW(B580)-ROW($C$3))),"")</f>
        <v/>
      </c>
      <c r="Q580" s="363" t="str">
        <f>IFERROR(IF(LEN(INDEX(PlansAndNotes!$G$6:$G$4005,ROW(B580)-ROW($C$3)))=0,"",INDEX(PlansAndNotes!$G$6:$G$4005,ROW(B580)-ROW($C$3))),"")</f>
        <v/>
      </c>
      <c r="R580" s="361" t="str">
        <f>IFERROR(IF(LEN(D580)&gt;0,IF(LEN(INDEX(AdressBook!$C$6:$C$25,MATCH(D580,AdressBook!$B$6:$B$25,0),1))=0,"",INDEX(AdressBook!$C$6:$C$25,MATCH(D580,AdressBook!$B$6:$B$25,0),1)),""),"")</f>
        <v/>
      </c>
      <c r="S580" s="165">
        <f>IF(LEN(C580)&gt;0,IFERROR(IF(MATCH(C580,C581:$C$4004,0)&gt;0,-1,ROW(S580)-ROW($S$3)),ROW(S580)-ROW($S$3)),-1)</f>
        <v>-1</v>
      </c>
      <c r="T580" s="165">
        <f t="shared" ref="T580:T643" si="92">IF(OR(taskRange="All tasks (all stages)",taskRange=""),ROW(T580)-ROW($T$3),IF(S580&gt;0,ROW(T580)-ROW($T$3),0))*IF(OR(calendarSalesmen="",calendarSalesmen="All salesmen"),1,IF(calendarSalesmen=G580,1,0))*IF(OR(calendarStage="",calendarStage="All Stages"),1,IF(calendarStage=P580,1,0))</f>
        <v>0</v>
      </c>
      <c r="U580" s="165" t="str">
        <f t="shared" ref="U580:U643" si="93">IF(S580&gt;0,P580,"")</f>
        <v/>
      </c>
      <c r="V580" s="165" t="str">
        <f>IFERROR(IF(OR(C580="",S580&lt;0),"",IF(SUBTOTAL(3,C580:C580)=0,-1,SUBTOTAL(3,$C$4:C580))),"")</f>
        <v/>
      </c>
      <c r="W580" s="156" t="str">
        <f t="array" ref="W580">IF(LEN(C580)&gt;0,IFERROR(IF(MATCH(C580,$C$3:$C579,0)&gt;0,N580-INDEX($N$3:N579,SUMPRODUCT(MAX(ROW($C$3:$C579)*(C580=$C$3:$C579)))-2,1),""),""),"")</f>
        <v/>
      </c>
      <c r="X580" s="156">
        <f t="shared" ca="1" si="88"/>
        <v>1</v>
      </c>
      <c r="Y580" s="156">
        <f t="shared" ca="1" si="89"/>
        <v>1</v>
      </c>
    </row>
    <row r="581" spans="2:25" hidden="1" x14ac:dyDescent="0.25">
      <c r="B581" s="390" t="str">
        <f>IFERROR(IF(LEN(INDEX(PlansAndNotes!$B$6:$B$2005,ROW(A581)-ROW($B$3)))=0,"",INDEX(PlansAndNotes!$B$6:$B$2005,ROW(A581)-ROW($B$3))),"")</f>
        <v/>
      </c>
      <c r="C581" s="361" t="str">
        <f t="shared" si="90"/>
        <v/>
      </c>
      <c r="D581" s="361" t="str">
        <f>IFERROR(IF(LEN(C581)&gt;0,IF(LEN(INDEX(TasksList!$C$6:$C$1005,MATCH(C581,TasksList!$B$6:$B$1005,0),1))=0,"",INDEX(TasksList!$C$6:$C$1005,MATCH(C581,TasksList!$B$6:$B$1005,0),1)),""),"")</f>
        <v/>
      </c>
      <c r="E581" s="361" t="str">
        <f>IFERROR(IF(LEN(C581)&gt;0,IF(LEN(INDEX(TasksList!$F$6:$F$1005,MATCH(C581,TasksList!$B$6:$B$1005,0),1))=0,"not set!",INDEX(TasksList!$F$6:$F$1005,MATCH(C581,TasksList!$B$6:$B$1005,0),1)),""),"")</f>
        <v/>
      </c>
      <c r="F581" s="360" t="str">
        <f>IFERROR(IF(LEN(D581)&gt;0,IF(LEN(INDEX(AdressBook!$D$6:$D$25,MATCH(D581,AdressBook!$B$6:$B$25,0),1))=0,"",INDEX(AdressBook!$D$6:$D$25,MATCH(D581,AdressBook!$B$6:$B$25,0),1)),""),"")</f>
        <v/>
      </c>
      <c r="G581" s="361" t="str">
        <f>IFERROR(IF(LEN(INDEX(PlansAndNotes!$F$6:$F$2005,ROW(B581)-ROW($C$3)))=0,"",INDEX(PlansAndNotes!$F$6:$F$2005,ROW(B581)-ROW($C$3))),"")</f>
        <v/>
      </c>
      <c r="H581" s="361" t="str">
        <f>IFERROR(IF(LEN(C581)&gt;0,IF(LEN(INDEX(TasksList!$G$6:$G$1005,MATCH(C581,TasksList!$B$6:$B$1005,0),1))=0,"",INDEX(TasksList!$G$6:$G$1005,MATCH(C581,TasksList!$B$6:$B$1005,0),1)),""),"")</f>
        <v/>
      </c>
      <c r="I581" s="381"/>
      <c r="J581" s="402"/>
      <c r="K581" s="402"/>
      <c r="L581" s="399" t="str">
        <f t="array" ref="L581">IFERROR(INDEX($J$4:$J$1003,SMALL($K$4:$K$1003,ROW(L581)-3),1),"")</f>
        <v/>
      </c>
      <c r="M581" s="206"/>
      <c r="N581" s="362" t="str">
        <f>IFERROR(IF(LEN(INDEX(PlansAndNotes!$D$6:$D$4005,ROW(B581)-ROW($C$3)))=0,"",INDEX(PlansAndNotes!$D$6:$D$4005,ROW(B581)-ROW($C$3))),"")</f>
        <v/>
      </c>
      <c r="O581" s="165" t="str">
        <f t="shared" si="91"/>
        <v/>
      </c>
      <c r="P581" s="363" t="str">
        <f>IFERROR(IF(LEN(INDEX(PlansAndNotes!$E$6:$E$4005,ROW(B581)-ROW($C$3)))=0,"",INDEX(PlansAndNotes!$E$6:$E$4005,ROW(B581)-ROW($C$3))),"")</f>
        <v/>
      </c>
      <c r="Q581" s="363" t="str">
        <f>IFERROR(IF(LEN(INDEX(PlansAndNotes!$G$6:$G$4005,ROW(B581)-ROW($C$3)))=0,"",INDEX(PlansAndNotes!$G$6:$G$4005,ROW(B581)-ROW($C$3))),"")</f>
        <v/>
      </c>
      <c r="R581" s="361" t="str">
        <f>IFERROR(IF(LEN(D581)&gt;0,IF(LEN(INDEX(AdressBook!$C$6:$C$25,MATCH(D581,AdressBook!$B$6:$B$25,0),1))=0,"",INDEX(AdressBook!$C$6:$C$25,MATCH(D581,AdressBook!$B$6:$B$25,0),1)),""),"")</f>
        <v/>
      </c>
      <c r="S581" s="165">
        <f>IF(LEN(C581)&gt;0,IFERROR(IF(MATCH(C581,C582:$C$4004,0)&gt;0,-1,ROW(S581)-ROW($S$3)),ROW(S581)-ROW($S$3)),-1)</f>
        <v>-1</v>
      </c>
      <c r="T581" s="165">
        <f t="shared" si="92"/>
        <v>0</v>
      </c>
      <c r="U581" s="165" t="str">
        <f t="shared" si="93"/>
        <v/>
      </c>
      <c r="V581" s="165" t="str">
        <f>IFERROR(IF(OR(C581="",S581&lt;0),"",IF(SUBTOTAL(3,C581:C581)=0,-1,SUBTOTAL(3,$C$4:C581))),"")</f>
        <v/>
      </c>
      <c r="W581" s="156" t="str">
        <f t="array" ref="W581">IF(LEN(C581)&gt;0,IFERROR(IF(MATCH(C581,$C$3:$C580,0)&gt;0,N581-INDEX($N$3:N580,SUMPRODUCT(MAX(ROW($C$3:$C580)*(C581=$C$3:$C580)))-2,1),""),""),"")</f>
        <v/>
      </c>
      <c r="X581" s="156">
        <f t="shared" ref="X581:X644" ca="1" si="94">IFERROR(IF($X$2="",1,IF(AND(N581&lt;=TODAY(),N581+$X$2&gt;=TODAY()),1,0)),"")</f>
        <v>1</v>
      </c>
      <c r="Y581" s="156">
        <f t="shared" ref="Y581:Y644" ca="1" si="95">IFERROR(IF($Y$2="",1,IF(AND(N581&lt;=TODAY(),N581+$Y$2&gt;=TODAY()),1,0)),"")</f>
        <v>1</v>
      </c>
    </row>
    <row r="582" spans="2:25" hidden="1" x14ac:dyDescent="0.25">
      <c r="B582" s="390" t="str">
        <f>IFERROR(IF(LEN(INDEX(PlansAndNotes!$B$6:$B$2005,ROW(A582)-ROW($B$3)))=0,"",INDEX(PlansAndNotes!$B$6:$B$2005,ROW(A582)-ROW($B$3))),"")</f>
        <v/>
      </c>
      <c r="C582" s="361" t="str">
        <f t="shared" si="90"/>
        <v/>
      </c>
      <c r="D582" s="361" t="str">
        <f>IFERROR(IF(LEN(C582)&gt;0,IF(LEN(INDEX(TasksList!$C$6:$C$1005,MATCH(C582,TasksList!$B$6:$B$1005,0),1))=0,"",INDEX(TasksList!$C$6:$C$1005,MATCH(C582,TasksList!$B$6:$B$1005,0),1)),""),"")</f>
        <v/>
      </c>
      <c r="E582" s="361" t="str">
        <f>IFERROR(IF(LEN(C582)&gt;0,IF(LEN(INDEX(TasksList!$F$6:$F$1005,MATCH(C582,TasksList!$B$6:$B$1005,0),1))=0,"not set!",INDEX(TasksList!$F$6:$F$1005,MATCH(C582,TasksList!$B$6:$B$1005,0),1)),""),"")</f>
        <v/>
      </c>
      <c r="F582" s="360" t="str">
        <f>IFERROR(IF(LEN(D582)&gt;0,IF(LEN(INDEX(AdressBook!$D$6:$D$25,MATCH(D582,AdressBook!$B$6:$B$25,0),1))=0,"",INDEX(AdressBook!$D$6:$D$25,MATCH(D582,AdressBook!$B$6:$B$25,0),1)),""),"")</f>
        <v/>
      </c>
      <c r="G582" s="361" t="str">
        <f>IFERROR(IF(LEN(INDEX(PlansAndNotes!$F$6:$F$2005,ROW(B582)-ROW($C$3)))=0,"",INDEX(PlansAndNotes!$F$6:$F$2005,ROW(B582)-ROW($C$3))),"")</f>
        <v/>
      </c>
      <c r="H582" s="361" t="str">
        <f>IFERROR(IF(LEN(C582)&gt;0,IF(LEN(INDEX(TasksList!$G$6:$G$1005,MATCH(C582,TasksList!$B$6:$B$1005,0),1))=0,"",INDEX(TasksList!$G$6:$G$1005,MATCH(C582,TasksList!$B$6:$B$1005,0),1)),""),"")</f>
        <v/>
      </c>
      <c r="I582" s="381"/>
      <c r="J582" s="402"/>
      <c r="K582" s="402"/>
      <c r="L582" s="399" t="str">
        <f t="array" ref="L582">IFERROR(INDEX($J$4:$J$1003,SMALL($K$4:$K$1003,ROW(L582)-3),1),"")</f>
        <v/>
      </c>
      <c r="M582" s="206"/>
      <c r="N582" s="362" t="str">
        <f>IFERROR(IF(LEN(INDEX(PlansAndNotes!$D$6:$D$4005,ROW(B582)-ROW($C$3)))=0,"",INDEX(PlansAndNotes!$D$6:$D$4005,ROW(B582)-ROW($C$3))),"")</f>
        <v/>
      </c>
      <c r="O582" s="165" t="str">
        <f t="shared" si="91"/>
        <v/>
      </c>
      <c r="P582" s="363" t="str">
        <f>IFERROR(IF(LEN(INDEX(PlansAndNotes!$E$6:$E$4005,ROW(B582)-ROW($C$3)))=0,"",INDEX(PlansAndNotes!$E$6:$E$4005,ROW(B582)-ROW($C$3))),"")</f>
        <v/>
      </c>
      <c r="Q582" s="363" t="str">
        <f>IFERROR(IF(LEN(INDEX(PlansAndNotes!$G$6:$G$4005,ROW(B582)-ROW($C$3)))=0,"",INDEX(PlansAndNotes!$G$6:$G$4005,ROW(B582)-ROW($C$3))),"")</f>
        <v/>
      </c>
      <c r="R582" s="361" t="str">
        <f>IFERROR(IF(LEN(D582)&gt;0,IF(LEN(INDEX(AdressBook!$C$6:$C$25,MATCH(D582,AdressBook!$B$6:$B$25,0),1))=0,"",INDEX(AdressBook!$C$6:$C$25,MATCH(D582,AdressBook!$B$6:$B$25,0),1)),""),"")</f>
        <v/>
      </c>
      <c r="S582" s="165">
        <f>IF(LEN(C582)&gt;0,IFERROR(IF(MATCH(C582,C583:$C$4004,0)&gt;0,-1,ROW(S582)-ROW($S$3)),ROW(S582)-ROW($S$3)),-1)</f>
        <v>-1</v>
      </c>
      <c r="T582" s="165">
        <f t="shared" si="92"/>
        <v>0</v>
      </c>
      <c r="U582" s="165" t="str">
        <f t="shared" si="93"/>
        <v/>
      </c>
      <c r="V582" s="165" t="str">
        <f>IFERROR(IF(OR(C582="",S582&lt;0),"",IF(SUBTOTAL(3,C582:C582)=0,-1,SUBTOTAL(3,$C$4:C582))),"")</f>
        <v/>
      </c>
      <c r="W582" s="156" t="str">
        <f t="array" ref="W582">IF(LEN(C582)&gt;0,IFERROR(IF(MATCH(C582,$C$3:$C581,0)&gt;0,N582-INDEX($N$3:N581,SUMPRODUCT(MAX(ROW($C$3:$C581)*(C582=$C$3:$C581)))-2,1),""),""),"")</f>
        <v/>
      </c>
      <c r="X582" s="156">
        <f t="shared" ca="1" si="94"/>
        <v>1</v>
      </c>
      <c r="Y582" s="156">
        <f t="shared" ca="1" si="95"/>
        <v>1</v>
      </c>
    </row>
    <row r="583" spans="2:25" hidden="1" x14ac:dyDescent="0.25">
      <c r="B583" s="390" t="str">
        <f>IFERROR(IF(LEN(INDEX(PlansAndNotes!$B$6:$B$2005,ROW(A583)-ROW($B$3)))=0,"",INDEX(PlansAndNotes!$B$6:$B$2005,ROW(A583)-ROW($B$3))),"")</f>
        <v/>
      </c>
      <c r="C583" s="361" t="str">
        <f t="shared" si="90"/>
        <v/>
      </c>
      <c r="D583" s="361" t="str">
        <f>IFERROR(IF(LEN(C583)&gt;0,IF(LEN(INDEX(TasksList!$C$6:$C$1005,MATCH(C583,TasksList!$B$6:$B$1005,0),1))=0,"",INDEX(TasksList!$C$6:$C$1005,MATCH(C583,TasksList!$B$6:$B$1005,0),1)),""),"")</f>
        <v/>
      </c>
      <c r="E583" s="361" t="str">
        <f>IFERROR(IF(LEN(C583)&gt;0,IF(LEN(INDEX(TasksList!$F$6:$F$1005,MATCH(C583,TasksList!$B$6:$B$1005,0),1))=0,"not set!",INDEX(TasksList!$F$6:$F$1005,MATCH(C583,TasksList!$B$6:$B$1005,0),1)),""),"")</f>
        <v/>
      </c>
      <c r="F583" s="360" t="str">
        <f>IFERROR(IF(LEN(D583)&gt;0,IF(LEN(INDEX(AdressBook!$D$6:$D$25,MATCH(D583,AdressBook!$B$6:$B$25,0),1))=0,"",INDEX(AdressBook!$D$6:$D$25,MATCH(D583,AdressBook!$B$6:$B$25,0),1)),""),"")</f>
        <v/>
      </c>
      <c r="G583" s="361" t="str">
        <f>IFERROR(IF(LEN(INDEX(PlansAndNotes!$F$6:$F$2005,ROW(B583)-ROW($C$3)))=0,"",INDEX(PlansAndNotes!$F$6:$F$2005,ROW(B583)-ROW($C$3))),"")</f>
        <v/>
      </c>
      <c r="H583" s="361" t="str">
        <f>IFERROR(IF(LEN(C583)&gt;0,IF(LEN(INDEX(TasksList!$G$6:$G$1005,MATCH(C583,TasksList!$B$6:$B$1005,0),1))=0,"",INDEX(TasksList!$G$6:$G$1005,MATCH(C583,TasksList!$B$6:$B$1005,0),1)),""),"")</f>
        <v/>
      </c>
      <c r="I583" s="381"/>
      <c r="J583" s="402"/>
      <c r="K583" s="402"/>
      <c r="L583" s="399" t="str">
        <f t="array" ref="L583">IFERROR(INDEX($J$4:$J$1003,SMALL($K$4:$K$1003,ROW(L583)-3),1),"")</f>
        <v/>
      </c>
      <c r="M583" s="206"/>
      <c r="N583" s="362" t="str">
        <f>IFERROR(IF(LEN(INDEX(PlansAndNotes!$D$6:$D$4005,ROW(B583)-ROW($C$3)))=0,"",INDEX(PlansAndNotes!$D$6:$D$4005,ROW(B583)-ROW($C$3))),"")</f>
        <v/>
      </c>
      <c r="O583" s="165" t="str">
        <f t="shared" si="91"/>
        <v/>
      </c>
      <c r="P583" s="363" t="str">
        <f>IFERROR(IF(LEN(INDEX(PlansAndNotes!$E$6:$E$4005,ROW(B583)-ROW($C$3)))=0,"",INDEX(PlansAndNotes!$E$6:$E$4005,ROW(B583)-ROW($C$3))),"")</f>
        <v/>
      </c>
      <c r="Q583" s="363" t="str">
        <f>IFERROR(IF(LEN(INDEX(PlansAndNotes!$G$6:$G$4005,ROW(B583)-ROW($C$3)))=0,"",INDEX(PlansAndNotes!$G$6:$G$4005,ROW(B583)-ROW($C$3))),"")</f>
        <v/>
      </c>
      <c r="R583" s="361" t="str">
        <f>IFERROR(IF(LEN(D583)&gt;0,IF(LEN(INDEX(AdressBook!$C$6:$C$25,MATCH(D583,AdressBook!$B$6:$B$25,0),1))=0,"",INDEX(AdressBook!$C$6:$C$25,MATCH(D583,AdressBook!$B$6:$B$25,0),1)),""),"")</f>
        <v/>
      </c>
      <c r="S583" s="165">
        <f>IF(LEN(C583)&gt;0,IFERROR(IF(MATCH(C583,C584:$C$4004,0)&gt;0,-1,ROW(S583)-ROW($S$3)),ROW(S583)-ROW($S$3)),-1)</f>
        <v>-1</v>
      </c>
      <c r="T583" s="165">
        <f t="shared" si="92"/>
        <v>0</v>
      </c>
      <c r="U583" s="165" t="str">
        <f t="shared" si="93"/>
        <v/>
      </c>
      <c r="V583" s="165" t="str">
        <f>IFERROR(IF(OR(C583="",S583&lt;0),"",IF(SUBTOTAL(3,C583:C583)=0,-1,SUBTOTAL(3,$C$4:C583))),"")</f>
        <v/>
      </c>
      <c r="W583" s="156" t="str">
        <f t="array" ref="W583">IF(LEN(C583)&gt;0,IFERROR(IF(MATCH(C583,$C$3:$C582,0)&gt;0,N583-INDEX($N$3:N582,SUMPRODUCT(MAX(ROW($C$3:$C582)*(C583=$C$3:$C582)))-2,1),""),""),"")</f>
        <v/>
      </c>
      <c r="X583" s="156">
        <f t="shared" ca="1" si="94"/>
        <v>1</v>
      </c>
      <c r="Y583" s="156">
        <f t="shared" ca="1" si="95"/>
        <v>1</v>
      </c>
    </row>
    <row r="584" spans="2:25" hidden="1" x14ac:dyDescent="0.25">
      <c r="B584" s="390" t="str">
        <f>IFERROR(IF(LEN(INDEX(PlansAndNotes!$B$6:$B$2005,ROW(A584)-ROW($B$3)))=0,"",INDEX(PlansAndNotes!$B$6:$B$2005,ROW(A584)-ROW($B$3))),"")</f>
        <v/>
      </c>
      <c r="C584" s="361" t="str">
        <f t="shared" si="90"/>
        <v/>
      </c>
      <c r="D584" s="361" t="str">
        <f>IFERROR(IF(LEN(C584)&gt;0,IF(LEN(INDEX(TasksList!$C$6:$C$1005,MATCH(C584,TasksList!$B$6:$B$1005,0),1))=0,"",INDEX(TasksList!$C$6:$C$1005,MATCH(C584,TasksList!$B$6:$B$1005,0),1)),""),"")</f>
        <v/>
      </c>
      <c r="E584" s="361" t="str">
        <f>IFERROR(IF(LEN(C584)&gt;0,IF(LEN(INDEX(TasksList!$F$6:$F$1005,MATCH(C584,TasksList!$B$6:$B$1005,0),1))=0,"not set!",INDEX(TasksList!$F$6:$F$1005,MATCH(C584,TasksList!$B$6:$B$1005,0),1)),""),"")</f>
        <v/>
      </c>
      <c r="F584" s="360" t="str">
        <f>IFERROR(IF(LEN(D584)&gt;0,IF(LEN(INDEX(AdressBook!$D$6:$D$25,MATCH(D584,AdressBook!$B$6:$B$25,0),1))=0,"",INDEX(AdressBook!$D$6:$D$25,MATCH(D584,AdressBook!$B$6:$B$25,0),1)),""),"")</f>
        <v/>
      </c>
      <c r="G584" s="361" t="str">
        <f>IFERROR(IF(LEN(INDEX(PlansAndNotes!$F$6:$F$2005,ROW(B584)-ROW($C$3)))=0,"",INDEX(PlansAndNotes!$F$6:$F$2005,ROW(B584)-ROW($C$3))),"")</f>
        <v/>
      </c>
      <c r="H584" s="361" t="str">
        <f>IFERROR(IF(LEN(C584)&gt;0,IF(LEN(INDEX(TasksList!$G$6:$G$1005,MATCH(C584,TasksList!$B$6:$B$1005,0),1))=0,"",INDEX(TasksList!$G$6:$G$1005,MATCH(C584,TasksList!$B$6:$B$1005,0),1)),""),"")</f>
        <v/>
      </c>
      <c r="I584" s="381"/>
      <c r="J584" s="402"/>
      <c r="K584" s="402"/>
      <c r="L584" s="399" t="str">
        <f t="array" ref="L584">IFERROR(INDEX($J$4:$J$1003,SMALL($K$4:$K$1003,ROW(L584)-3),1),"")</f>
        <v/>
      </c>
      <c r="M584" s="206"/>
      <c r="N584" s="362" t="str">
        <f>IFERROR(IF(LEN(INDEX(PlansAndNotes!$D$6:$D$4005,ROW(B584)-ROW($C$3)))=0,"",INDEX(PlansAndNotes!$D$6:$D$4005,ROW(B584)-ROW($C$3))),"")</f>
        <v/>
      </c>
      <c r="O584" s="165" t="str">
        <f t="shared" si="91"/>
        <v/>
      </c>
      <c r="P584" s="363" t="str">
        <f>IFERROR(IF(LEN(INDEX(PlansAndNotes!$E$6:$E$4005,ROW(B584)-ROW($C$3)))=0,"",INDEX(PlansAndNotes!$E$6:$E$4005,ROW(B584)-ROW($C$3))),"")</f>
        <v/>
      </c>
      <c r="Q584" s="363" t="str">
        <f>IFERROR(IF(LEN(INDEX(PlansAndNotes!$G$6:$G$4005,ROW(B584)-ROW($C$3)))=0,"",INDEX(PlansAndNotes!$G$6:$G$4005,ROW(B584)-ROW($C$3))),"")</f>
        <v/>
      </c>
      <c r="R584" s="361" t="str">
        <f>IFERROR(IF(LEN(D584)&gt;0,IF(LEN(INDEX(AdressBook!$C$6:$C$25,MATCH(D584,AdressBook!$B$6:$B$25,0),1))=0,"",INDEX(AdressBook!$C$6:$C$25,MATCH(D584,AdressBook!$B$6:$B$25,0),1)),""),"")</f>
        <v/>
      </c>
      <c r="S584" s="165">
        <f>IF(LEN(C584)&gt;0,IFERROR(IF(MATCH(C584,C585:$C$4004,0)&gt;0,-1,ROW(S584)-ROW($S$3)),ROW(S584)-ROW($S$3)),-1)</f>
        <v>-1</v>
      </c>
      <c r="T584" s="165">
        <f t="shared" si="92"/>
        <v>0</v>
      </c>
      <c r="U584" s="165" t="str">
        <f t="shared" si="93"/>
        <v/>
      </c>
      <c r="V584" s="165" t="str">
        <f>IFERROR(IF(OR(C584="",S584&lt;0),"",IF(SUBTOTAL(3,C584:C584)=0,-1,SUBTOTAL(3,$C$4:C584))),"")</f>
        <v/>
      </c>
      <c r="W584" s="156" t="str">
        <f t="array" ref="W584">IF(LEN(C584)&gt;0,IFERROR(IF(MATCH(C584,$C$3:$C583,0)&gt;0,N584-INDEX($N$3:N583,SUMPRODUCT(MAX(ROW($C$3:$C583)*(C584=$C$3:$C583)))-2,1),""),""),"")</f>
        <v/>
      </c>
      <c r="X584" s="156">
        <f t="shared" ca="1" si="94"/>
        <v>1</v>
      </c>
      <c r="Y584" s="156">
        <f t="shared" ca="1" si="95"/>
        <v>1</v>
      </c>
    </row>
    <row r="585" spans="2:25" hidden="1" x14ac:dyDescent="0.25">
      <c r="B585" s="390" t="str">
        <f>IFERROR(IF(LEN(INDEX(PlansAndNotes!$B$6:$B$2005,ROW(A585)-ROW($B$3)))=0,"",INDEX(PlansAndNotes!$B$6:$B$2005,ROW(A585)-ROW($B$3))),"")</f>
        <v/>
      </c>
      <c r="C585" s="361" t="str">
        <f t="shared" si="90"/>
        <v/>
      </c>
      <c r="D585" s="361" t="str">
        <f>IFERROR(IF(LEN(C585)&gt;0,IF(LEN(INDEX(TasksList!$C$6:$C$1005,MATCH(C585,TasksList!$B$6:$B$1005,0),1))=0,"",INDEX(TasksList!$C$6:$C$1005,MATCH(C585,TasksList!$B$6:$B$1005,0),1)),""),"")</f>
        <v/>
      </c>
      <c r="E585" s="361" t="str">
        <f>IFERROR(IF(LEN(C585)&gt;0,IF(LEN(INDEX(TasksList!$F$6:$F$1005,MATCH(C585,TasksList!$B$6:$B$1005,0),1))=0,"not set!",INDEX(TasksList!$F$6:$F$1005,MATCH(C585,TasksList!$B$6:$B$1005,0),1)),""),"")</f>
        <v/>
      </c>
      <c r="F585" s="360" t="str">
        <f>IFERROR(IF(LEN(D585)&gt;0,IF(LEN(INDEX(AdressBook!$D$6:$D$25,MATCH(D585,AdressBook!$B$6:$B$25,0),1))=0,"",INDEX(AdressBook!$D$6:$D$25,MATCH(D585,AdressBook!$B$6:$B$25,0),1)),""),"")</f>
        <v/>
      </c>
      <c r="G585" s="361" t="str">
        <f>IFERROR(IF(LEN(INDEX(PlansAndNotes!$F$6:$F$2005,ROW(B585)-ROW($C$3)))=0,"",INDEX(PlansAndNotes!$F$6:$F$2005,ROW(B585)-ROW($C$3))),"")</f>
        <v/>
      </c>
      <c r="H585" s="361" t="str">
        <f>IFERROR(IF(LEN(C585)&gt;0,IF(LEN(INDEX(TasksList!$G$6:$G$1005,MATCH(C585,TasksList!$B$6:$B$1005,0),1))=0,"",INDEX(TasksList!$G$6:$G$1005,MATCH(C585,TasksList!$B$6:$B$1005,0),1)),""),"")</f>
        <v/>
      </c>
      <c r="I585" s="381"/>
      <c r="J585" s="402"/>
      <c r="K585" s="402"/>
      <c r="L585" s="399" t="str">
        <f t="array" ref="L585">IFERROR(INDEX($J$4:$J$1003,SMALL($K$4:$K$1003,ROW(L585)-3),1),"")</f>
        <v/>
      </c>
      <c r="M585" s="206"/>
      <c r="N585" s="362" t="str">
        <f>IFERROR(IF(LEN(INDEX(PlansAndNotes!$D$6:$D$4005,ROW(B585)-ROW($C$3)))=0,"",INDEX(PlansAndNotes!$D$6:$D$4005,ROW(B585)-ROW($C$3))),"")</f>
        <v/>
      </c>
      <c r="O585" s="165" t="str">
        <f t="shared" si="91"/>
        <v/>
      </c>
      <c r="P585" s="363" t="str">
        <f>IFERROR(IF(LEN(INDEX(PlansAndNotes!$E$6:$E$4005,ROW(B585)-ROW($C$3)))=0,"",INDEX(PlansAndNotes!$E$6:$E$4005,ROW(B585)-ROW($C$3))),"")</f>
        <v/>
      </c>
      <c r="Q585" s="363" t="str">
        <f>IFERROR(IF(LEN(INDEX(PlansAndNotes!$G$6:$G$4005,ROW(B585)-ROW($C$3)))=0,"",INDEX(PlansAndNotes!$G$6:$G$4005,ROW(B585)-ROW($C$3))),"")</f>
        <v/>
      </c>
      <c r="R585" s="361" t="str">
        <f>IFERROR(IF(LEN(D585)&gt;0,IF(LEN(INDEX(AdressBook!$C$6:$C$25,MATCH(D585,AdressBook!$B$6:$B$25,0),1))=0,"",INDEX(AdressBook!$C$6:$C$25,MATCH(D585,AdressBook!$B$6:$B$25,0),1)),""),"")</f>
        <v/>
      </c>
      <c r="S585" s="165">
        <f>IF(LEN(C585)&gt;0,IFERROR(IF(MATCH(C585,C586:$C$4004,0)&gt;0,-1,ROW(S585)-ROW($S$3)),ROW(S585)-ROW($S$3)),-1)</f>
        <v>-1</v>
      </c>
      <c r="T585" s="165">
        <f t="shared" si="92"/>
        <v>0</v>
      </c>
      <c r="U585" s="165" t="str">
        <f t="shared" si="93"/>
        <v/>
      </c>
      <c r="V585" s="165" t="str">
        <f>IFERROR(IF(OR(C585="",S585&lt;0),"",IF(SUBTOTAL(3,C585:C585)=0,-1,SUBTOTAL(3,$C$4:C585))),"")</f>
        <v/>
      </c>
      <c r="W585" s="156" t="str">
        <f t="array" ref="W585">IF(LEN(C585)&gt;0,IFERROR(IF(MATCH(C585,$C$3:$C584,0)&gt;0,N585-INDEX($N$3:N584,SUMPRODUCT(MAX(ROW($C$3:$C584)*(C585=$C$3:$C584)))-2,1),""),""),"")</f>
        <v/>
      </c>
      <c r="X585" s="156">
        <f t="shared" ca="1" si="94"/>
        <v>1</v>
      </c>
      <c r="Y585" s="156">
        <f t="shared" ca="1" si="95"/>
        <v>1</v>
      </c>
    </row>
    <row r="586" spans="2:25" hidden="1" x14ac:dyDescent="0.25">
      <c r="B586" s="390" t="str">
        <f>IFERROR(IF(LEN(INDEX(PlansAndNotes!$B$6:$B$2005,ROW(A586)-ROW($B$3)))=0,"",INDEX(PlansAndNotes!$B$6:$B$2005,ROW(A586)-ROW($B$3))),"")</f>
        <v/>
      </c>
      <c r="C586" s="361" t="str">
        <f t="shared" si="90"/>
        <v/>
      </c>
      <c r="D586" s="361" t="str">
        <f>IFERROR(IF(LEN(C586)&gt;0,IF(LEN(INDEX(TasksList!$C$6:$C$1005,MATCH(C586,TasksList!$B$6:$B$1005,0),1))=0,"",INDEX(TasksList!$C$6:$C$1005,MATCH(C586,TasksList!$B$6:$B$1005,0),1)),""),"")</f>
        <v/>
      </c>
      <c r="E586" s="361" t="str">
        <f>IFERROR(IF(LEN(C586)&gt;0,IF(LEN(INDEX(TasksList!$F$6:$F$1005,MATCH(C586,TasksList!$B$6:$B$1005,0),1))=0,"not set!",INDEX(TasksList!$F$6:$F$1005,MATCH(C586,TasksList!$B$6:$B$1005,0),1)),""),"")</f>
        <v/>
      </c>
      <c r="F586" s="360" t="str">
        <f>IFERROR(IF(LEN(D586)&gt;0,IF(LEN(INDEX(AdressBook!$D$6:$D$25,MATCH(D586,AdressBook!$B$6:$B$25,0),1))=0,"",INDEX(AdressBook!$D$6:$D$25,MATCH(D586,AdressBook!$B$6:$B$25,0),1)),""),"")</f>
        <v/>
      </c>
      <c r="G586" s="361" t="str">
        <f>IFERROR(IF(LEN(INDEX(PlansAndNotes!$F$6:$F$2005,ROW(B586)-ROW($C$3)))=0,"",INDEX(PlansAndNotes!$F$6:$F$2005,ROW(B586)-ROW($C$3))),"")</f>
        <v/>
      </c>
      <c r="H586" s="361" t="str">
        <f>IFERROR(IF(LEN(C586)&gt;0,IF(LEN(INDEX(TasksList!$G$6:$G$1005,MATCH(C586,TasksList!$B$6:$B$1005,0),1))=0,"",INDEX(TasksList!$G$6:$G$1005,MATCH(C586,TasksList!$B$6:$B$1005,0),1)),""),"")</f>
        <v/>
      </c>
      <c r="I586" s="381"/>
      <c r="J586" s="402"/>
      <c r="K586" s="402"/>
      <c r="L586" s="399" t="str">
        <f t="array" ref="L586">IFERROR(INDEX($J$4:$J$1003,SMALL($K$4:$K$1003,ROW(L586)-3),1),"")</f>
        <v/>
      </c>
      <c r="M586" s="206"/>
      <c r="N586" s="362" t="str">
        <f>IFERROR(IF(LEN(INDEX(PlansAndNotes!$D$6:$D$4005,ROW(B586)-ROW($C$3)))=0,"",INDEX(PlansAndNotes!$D$6:$D$4005,ROW(B586)-ROW($C$3))),"")</f>
        <v/>
      </c>
      <c r="O586" s="165" t="str">
        <f t="shared" si="91"/>
        <v/>
      </c>
      <c r="P586" s="363" t="str">
        <f>IFERROR(IF(LEN(INDEX(PlansAndNotes!$E$6:$E$4005,ROW(B586)-ROW($C$3)))=0,"",INDEX(PlansAndNotes!$E$6:$E$4005,ROW(B586)-ROW($C$3))),"")</f>
        <v/>
      </c>
      <c r="Q586" s="363" t="str">
        <f>IFERROR(IF(LEN(INDEX(PlansAndNotes!$G$6:$G$4005,ROW(B586)-ROW($C$3)))=0,"",INDEX(PlansAndNotes!$G$6:$G$4005,ROW(B586)-ROW($C$3))),"")</f>
        <v/>
      </c>
      <c r="R586" s="361" t="str">
        <f>IFERROR(IF(LEN(D586)&gt;0,IF(LEN(INDEX(AdressBook!$C$6:$C$25,MATCH(D586,AdressBook!$B$6:$B$25,0),1))=0,"",INDEX(AdressBook!$C$6:$C$25,MATCH(D586,AdressBook!$B$6:$B$25,0),1)),""),"")</f>
        <v/>
      </c>
      <c r="S586" s="165">
        <f>IF(LEN(C586)&gt;0,IFERROR(IF(MATCH(C586,C587:$C$4004,0)&gt;0,-1,ROW(S586)-ROW($S$3)),ROW(S586)-ROW($S$3)),-1)</f>
        <v>-1</v>
      </c>
      <c r="T586" s="165">
        <f t="shared" si="92"/>
        <v>0</v>
      </c>
      <c r="U586" s="165" t="str">
        <f t="shared" si="93"/>
        <v/>
      </c>
      <c r="V586" s="165" t="str">
        <f>IFERROR(IF(OR(C586="",S586&lt;0),"",IF(SUBTOTAL(3,C586:C586)=0,-1,SUBTOTAL(3,$C$4:C586))),"")</f>
        <v/>
      </c>
      <c r="W586" s="156" t="str">
        <f t="array" ref="W586">IF(LEN(C586)&gt;0,IFERROR(IF(MATCH(C586,$C$3:$C585,0)&gt;0,N586-INDEX($N$3:N585,SUMPRODUCT(MAX(ROW($C$3:$C585)*(C586=$C$3:$C585)))-2,1),""),""),"")</f>
        <v/>
      </c>
      <c r="X586" s="156">
        <f t="shared" ca="1" si="94"/>
        <v>1</v>
      </c>
      <c r="Y586" s="156">
        <f t="shared" ca="1" si="95"/>
        <v>1</v>
      </c>
    </row>
    <row r="587" spans="2:25" hidden="1" x14ac:dyDescent="0.25">
      <c r="B587" s="390" t="str">
        <f>IFERROR(IF(LEN(INDEX(PlansAndNotes!$B$6:$B$2005,ROW(A587)-ROW($B$3)))=0,"",INDEX(PlansAndNotes!$B$6:$B$2005,ROW(A587)-ROW($B$3))),"")</f>
        <v/>
      </c>
      <c r="C587" s="361" t="str">
        <f t="shared" si="90"/>
        <v/>
      </c>
      <c r="D587" s="361" t="str">
        <f>IFERROR(IF(LEN(C587)&gt;0,IF(LEN(INDEX(TasksList!$C$6:$C$1005,MATCH(C587,TasksList!$B$6:$B$1005,0),1))=0,"",INDEX(TasksList!$C$6:$C$1005,MATCH(C587,TasksList!$B$6:$B$1005,0),1)),""),"")</f>
        <v/>
      </c>
      <c r="E587" s="361" t="str">
        <f>IFERROR(IF(LEN(C587)&gt;0,IF(LEN(INDEX(TasksList!$F$6:$F$1005,MATCH(C587,TasksList!$B$6:$B$1005,0),1))=0,"not set!",INDEX(TasksList!$F$6:$F$1005,MATCH(C587,TasksList!$B$6:$B$1005,0),1)),""),"")</f>
        <v/>
      </c>
      <c r="F587" s="360" t="str">
        <f>IFERROR(IF(LEN(D587)&gt;0,IF(LEN(INDEX(AdressBook!$D$6:$D$25,MATCH(D587,AdressBook!$B$6:$B$25,0),1))=0,"",INDEX(AdressBook!$D$6:$D$25,MATCH(D587,AdressBook!$B$6:$B$25,0),1)),""),"")</f>
        <v/>
      </c>
      <c r="G587" s="361" t="str">
        <f>IFERROR(IF(LEN(INDEX(PlansAndNotes!$F$6:$F$2005,ROW(B587)-ROW($C$3)))=0,"",INDEX(PlansAndNotes!$F$6:$F$2005,ROW(B587)-ROW($C$3))),"")</f>
        <v/>
      </c>
      <c r="H587" s="361" t="str">
        <f>IFERROR(IF(LEN(C587)&gt;0,IF(LEN(INDEX(TasksList!$G$6:$G$1005,MATCH(C587,TasksList!$B$6:$B$1005,0),1))=0,"",INDEX(TasksList!$G$6:$G$1005,MATCH(C587,TasksList!$B$6:$B$1005,0),1)),""),"")</f>
        <v/>
      </c>
      <c r="I587" s="381"/>
      <c r="J587" s="402"/>
      <c r="K587" s="402"/>
      <c r="L587" s="399" t="str">
        <f t="array" ref="L587">IFERROR(INDEX($J$4:$J$1003,SMALL($K$4:$K$1003,ROW(L587)-3),1),"")</f>
        <v/>
      </c>
      <c r="M587" s="206"/>
      <c r="N587" s="362" t="str">
        <f>IFERROR(IF(LEN(INDEX(PlansAndNotes!$D$6:$D$4005,ROW(B587)-ROW($C$3)))=0,"",INDEX(PlansAndNotes!$D$6:$D$4005,ROW(B587)-ROW($C$3))),"")</f>
        <v/>
      </c>
      <c r="O587" s="165" t="str">
        <f t="shared" si="91"/>
        <v/>
      </c>
      <c r="P587" s="363" t="str">
        <f>IFERROR(IF(LEN(INDEX(PlansAndNotes!$E$6:$E$4005,ROW(B587)-ROW($C$3)))=0,"",INDEX(PlansAndNotes!$E$6:$E$4005,ROW(B587)-ROW($C$3))),"")</f>
        <v/>
      </c>
      <c r="Q587" s="363" t="str">
        <f>IFERROR(IF(LEN(INDEX(PlansAndNotes!$G$6:$G$4005,ROW(B587)-ROW($C$3)))=0,"",INDEX(PlansAndNotes!$G$6:$G$4005,ROW(B587)-ROW($C$3))),"")</f>
        <v/>
      </c>
      <c r="R587" s="361" t="str">
        <f>IFERROR(IF(LEN(D587)&gt;0,IF(LEN(INDEX(AdressBook!$C$6:$C$25,MATCH(D587,AdressBook!$B$6:$B$25,0),1))=0,"",INDEX(AdressBook!$C$6:$C$25,MATCH(D587,AdressBook!$B$6:$B$25,0),1)),""),"")</f>
        <v/>
      </c>
      <c r="S587" s="165">
        <f>IF(LEN(C587)&gt;0,IFERROR(IF(MATCH(C587,C588:$C$4004,0)&gt;0,-1,ROW(S587)-ROW($S$3)),ROW(S587)-ROW($S$3)),-1)</f>
        <v>-1</v>
      </c>
      <c r="T587" s="165">
        <f t="shared" si="92"/>
        <v>0</v>
      </c>
      <c r="U587" s="165" t="str">
        <f t="shared" si="93"/>
        <v/>
      </c>
      <c r="V587" s="165" t="str">
        <f>IFERROR(IF(OR(C587="",S587&lt;0),"",IF(SUBTOTAL(3,C587:C587)=0,-1,SUBTOTAL(3,$C$4:C587))),"")</f>
        <v/>
      </c>
      <c r="W587" s="156" t="str">
        <f t="array" ref="W587">IF(LEN(C587)&gt;0,IFERROR(IF(MATCH(C587,$C$3:$C586,0)&gt;0,N587-INDEX($N$3:N586,SUMPRODUCT(MAX(ROW($C$3:$C586)*(C587=$C$3:$C586)))-2,1),""),""),"")</f>
        <v/>
      </c>
      <c r="X587" s="156">
        <f t="shared" ca="1" si="94"/>
        <v>1</v>
      </c>
      <c r="Y587" s="156">
        <f t="shared" ca="1" si="95"/>
        <v>1</v>
      </c>
    </row>
    <row r="588" spans="2:25" hidden="1" x14ac:dyDescent="0.25">
      <c r="B588" s="390" t="str">
        <f>IFERROR(IF(LEN(INDEX(PlansAndNotes!$B$6:$B$2005,ROW(A588)-ROW($B$3)))=0,"",INDEX(PlansAndNotes!$B$6:$B$2005,ROW(A588)-ROW($B$3))),"")</f>
        <v/>
      </c>
      <c r="C588" s="361" t="str">
        <f t="shared" si="90"/>
        <v/>
      </c>
      <c r="D588" s="361" t="str">
        <f>IFERROR(IF(LEN(C588)&gt;0,IF(LEN(INDEX(TasksList!$C$6:$C$1005,MATCH(C588,TasksList!$B$6:$B$1005,0),1))=0,"",INDEX(TasksList!$C$6:$C$1005,MATCH(C588,TasksList!$B$6:$B$1005,0),1)),""),"")</f>
        <v/>
      </c>
      <c r="E588" s="361" t="str">
        <f>IFERROR(IF(LEN(C588)&gt;0,IF(LEN(INDEX(TasksList!$F$6:$F$1005,MATCH(C588,TasksList!$B$6:$B$1005,0),1))=0,"not set!",INDEX(TasksList!$F$6:$F$1005,MATCH(C588,TasksList!$B$6:$B$1005,0),1)),""),"")</f>
        <v/>
      </c>
      <c r="F588" s="360" t="str">
        <f>IFERROR(IF(LEN(D588)&gt;0,IF(LEN(INDEX(AdressBook!$D$6:$D$25,MATCH(D588,AdressBook!$B$6:$B$25,0),1))=0,"",INDEX(AdressBook!$D$6:$D$25,MATCH(D588,AdressBook!$B$6:$B$25,0),1)),""),"")</f>
        <v/>
      </c>
      <c r="G588" s="361" t="str">
        <f>IFERROR(IF(LEN(INDEX(PlansAndNotes!$F$6:$F$2005,ROW(B588)-ROW($C$3)))=0,"",INDEX(PlansAndNotes!$F$6:$F$2005,ROW(B588)-ROW($C$3))),"")</f>
        <v/>
      </c>
      <c r="H588" s="361" t="str">
        <f>IFERROR(IF(LEN(C588)&gt;0,IF(LEN(INDEX(TasksList!$G$6:$G$1005,MATCH(C588,TasksList!$B$6:$B$1005,0),1))=0,"",INDEX(TasksList!$G$6:$G$1005,MATCH(C588,TasksList!$B$6:$B$1005,0),1)),""),"")</f>
        <v/>
      </c>
      <c r="I588" s="381"/>
      <c r="J588" s="402"/>
      <c r="K588" s="402"/>
      <c r="L588" s="399" t="str">
        <f t="array" ref="L588">IFERROR(INDEX($J$4:$J$1003,SMALL($K$4:$K$1003,ROW(L588)-3),1),"")</f>
        <v/>
      </c>
      <c r="M588" s="206"/>
      <c r="N588" s="362" t="str">
        <f>IFERROR(IF(LEN(INDEX(PlansAndNotes!$D$6:$D$4005,ROW(B588)-ROW($C$3)))=0,"",INDEX(PlansAndNotes!$D$6:$D$4005,ROW(B588)-ROW($C$3))),"")</f>
        <v/>
      </c>
      <c r="O588" s="165" t="str">
        <f t="shared" si="91"/>
        <v/>
      </c>
      <c r="P588" s="363" t="str">
        <f>IFERROR(IF(LEN(INDEX(PlansAndNotes!$E$6:$E$4005,ROW(B588)-ROW($C$3)))=0,"",INDEX(PlansAndNotes!$E$6:$E$4005,ROW(B588)-ROW($C$3))),"")</f>
        <v/>
      </c>
      <c r="Q588" s="363" t="str">
        <f>IFERROR(IF(LEN(INDEX(PlansAndNotes!$G$6:$G$4005,ROW(B588)-ROW($C$3)))=0,"",INDEX(PlansAndNotes!$G$6:$G$4005,ROW(B588)-ROW($C$3))),"")</f>
        <v/>
      </c>
      <c r="R588" s="361" t="str">
        <f>IFERROR(IF(LEN(D588)&gt;0,IF(LEN(INDEX(AdressBook!$C$6:$C$25,MATCH(D588,AdressBook!$B$6:$B$25,0),1))=0,"",INDEX(AdressBook!$C$6:$C$25,MATCH(D588,AdressBook!$B$6:$B$25,0),1)),""),"")</f>
        <v/>
      </c>
      <c r="S588" s="165">
        <f>IF(LEN(C588)&gt;0,IFERROR(IF(MATCH(C588,C589:$C$4004,0)&gt;0,-1,ROW(S588)-ROW($S$3)),ROW(S588)-ROW($S$3)),-1)</f>
        <v>-1</v>
      </c>
      <c r="T588" s="165">
        <f t="shared" si="92"/>
        <v>0</v>
      </c>
      <c r="U588" s="165" t="str">
        <f t="shared" si="93"/>
        <v/>
      </c>
      <c r="V588" s="165" t="str">
        <f>IFERROR(IF(OR(C588="",S588&lt;0),"",IF(SUBTOTAL(3,C588:C588)=0,-1,SUBTOTAL(3,$C$4:C588))),"")</f>
        <v/>
      </c>
      <c r="W588" s="156" t="str">
        <f t="array" ref="W588">IF(LEN(C588)&gt;0,IFERROR(IF(MATCH(C588,$C$3:$C587,0)&gt;0,N588-INDEX($N$3:N587,SUMPRODUCT(MAX(ROW($C$3:$C587)*(C588=$C$3:$C587)))-2,1),""),""),"")</f>
        <v/>
      </c>
      <c r="X588" s="156">
        <f t="shared" ca="1" si="94"/>
        <v>1</v>
      </c>
      <c r="Y588" s="156">
        <f t="shared" ca="1" si="95"/>
        <v>1</v>
      </c>
    </row>
    <row r="589" spans="2:25" hidden="1" x14ac:dyDescent="0.25">
      <c r="B589" s="390" t="str">
        <f>IFERROR(IF(LEN(INDEX(PlansAndNotes!$B$6:$B$2005,ROW(A589)-ROW($B$3)))=0,"",INDEX(PlansAndNotes!$B$6:$B$2005,ROW(A589)-ROW($B$3))),"")</f>
        <v/>
      </c>
      <c r="C589" s="361" t="str">
        <f t="shared" si="90"/>
        <v/>
      </c>
      <c r="D589" s="361" t="str">
        <f>IFERROR(IF(LEN(C589)&gt;0,IF(LEN(INDEX(TasksList!$C$6:$C$1005,MATCH(C589,TasksList!$B$6:$B$1005,0),1))=0,"",INDEX(TasksList!$C$6:$C$1005,MATCH(C589,TasksList!$B$6:$B$1005,0),1)),""),"")</f>
        <v/>
      </c>
      <c r="E589" s="361" t="str">
        <f>IFERROR(IF(LEN(C589)&gt;0,IF(LEN(INDEX(TasksList!$F$6:$F$1005,MATCH(C589,TasksList!$B$6:$B$1005,0),1))=0,"not set!",INDEX(TasksList!$F$6:$F$1005,MATCH(C589,TasksList!$B$6:$B$1005,0),1)),""),"")</f>
        <v/>
      </c>
      <c r="F589" s="360" t="str">
        <f>IFERROR(IF(LEN(D589)&gt;0,IF(LEN(INDEX(AdressBook!$D$6:$D$25,MATCH(D589,AdressBook!$B$6:$B$25,0),1))=0,"",INDEX(AdressBook!$D$6:$D$25,MATCH(D589,AdressBook!$B$6:$B$25,0),1)),""),"")</f>
        <v/>
      </c>
      <c r="G589" s="361" t="str">
        <f>IFERROR(IF(LEN(INDEX(PlansAndNotes!$F$6:$F$2005,ROW(B589)-ROW($C$3)))=0,"",INDEX(PlansAndNotes!$F$6:$F$2005,ROW(B589)-ROW($C$3))),"")</f>
        <v/>
      </c>
      <c r="H589" s="361" t="str">
        <f>IFERROR(IF(LEN(C589)&gt;0,IF(LEN(INDEX(TasksList!$G$6:$G$1005,MATCH(C589,TasksList!$B$6:$B$1005,0),1))=0,"",INDEX(TasksList!$G$6:$G$1005,MATCH(C589,TasksList!$B$6:$B$1005,0),1)),""),"")</f>
        <v/>
      </c>
      <c r="I589" s="381"/>
      <c r="J589" s="402"/>
      <c r="K589" s="402"/>
      <c r="L589" s="399" t="str">
        <f t="array" ref="L589">IFERROR(INDEX($J$4:$J$1003,SMALL($K$4:$K$1003,ROW(L589)-3),1),"")</f>
        <v/>
      </c>
      <c r="M589" s="206"/>
      <c r="N589" s="362" t="str">
        <f>IFERROR(IF(LEN(INDEX(PlansAndNotes!$D$6:$D$4005,ROW(B589)-ROW($C$3)))=0,"",INDEX(PlansAndNotes!$D$6:$D$4005,ROW(B589)-ROW($C$3))),"")</f>
        <v/>
      </c>
      <c r="O589" s="165" t="str">
        <f t="shared" si="91"/>
        <v/>
      </c>
      <c r="P589" s="363" t="str">
        <f>IFERROR(IF(LEN(INDEX(PlansAndNotes!$E$6:$E$4005,ROW(B589)-ROW($C$3)))=0,"",INDEX(PlansAndNotes!$E$6:$E$4005,ROW(B589)-ROW($C$3))),"")</f>
        <v/>
      </c>
      <c r="Q589" s="363" t="str">
        <f>IFERROR(IF(LEN(INDEX(PlansAndNotes!$G$6:$G$4005,ROW(B589)-ROW($C$3)))=0,"",INDEX(PlansAndNotes!$G$6:$G$4005,ROW(B589)-ROW($C$3))),"")</f>
        <v/>
      </c>
      <c r="R589" s="361" t="str">
        <f>IFERROR(IF(LEN(D589)&gt;0,IF(LEN(INDEX(AdressBook!$C$6:$C$25,MATCH(D589,AdressBook!$B$6:$B$25,0),1))=0,"",INDEX(AdressBook!$C$6:$C$25,MATCH(D589,AdressBook!$B$6:$B$25,0),1)),""),"")</f>
        <v/>
      </c>
      <c r="S589" s="165">
        <f>IF(LEN(C589)&gt;0,IFERROR(IF(MATCH(C589,C590:$C$4004,0)&gt;0,-1,ROW(S589)-ROW($S$3)),ROW(S589)-ROW($S$3)),-1)</f>
        <v>-1</v>
      </c>
      <c r="T589" s="165">
        <f t="shared" si="92"/>
        <v>0</v>
      </c>
      <c r="U589" s="165" t="str">
        <f t="shared" si="93"/>
        <v/>
      </c>
      <c r="V589" s="165" t="str">
        <f>IFERROR(IF(OR(C589="",S589&lt;0),"",IF(SUBTOTAL(3,C589:C589)=0,-1,SUBTOTAL(3,$C$4:C589))),"")</f>
        <v/>
      </c>
      <c r="W589" s="156" t="str">
        <f t="array" ref="W589">IF(LEN(C589)&gt;0,IFERROR(IF(MATCH(C589,$C$3:$C588,0)&gt;0,N589-INDEX($N$3:N588,SUMPRODUCT(MAX(ROW($C$3:$C588)*(C589=$C$3:$C588)))-2,1),""),""),"")</f>
        <v/>
      </c>
      <c r="X589" s="156">
        <f t="shared" ca="1" si="94"/>
        <v>1</v>
      </c>
      <c r="Y589" s="156">
        <f t="shared" ca="1" si="95"/>
        <v>1</v>
      </c>
    </row>
    <row r="590" spans="2:25" hidden="1" x14ac:dyDescent="0.25">
      <c r="B590" s="390" t="str">
        <f>IFERROR(IF(LEN(INDEX(PlansAndNotes!$B$6:$B$2005,ROW(A590)-ROW($B$3)))=0,"",INDEX(PlansAndNotes!$B$6:$B$2005,ROW(A590)-ROW($B$3))),"")</f>
        <v/>
      </c>
      <c r="C590" s="361" t="str">
        <f t="shared" si="90"/>
        <v/>
      </c>
      <c r="D590" s="361" t="str">
        <f>IFERROR(IF(LEN(C590)&gt;0,IF(LEN(INDEX(TasksList!$C$6:$C$1005,MATCH(C590,TasksList!$B$6:$B$1005,0),1))=0,"",INDEX(TasksList!$C$6:$C$1005,MATCH(C590,TasksList!$B$6:$B$1005,0),1)),""),"")</f>
        <v/>
      </c>
      <c r="E590" s="361" t="str">
        <f>IFERROR(IF(LEN(C590)&gt;0,IF(LEN(INDEX(TasksList!$F$6:$F$1005,MATCH(C590,TasksList!$B$6:$B$1005,0),1))=0,"not set!",INDEX(TasksList!$F$6:$F$1005,MATCH(C590,TasksList!$B$6:$B$1005,0),1)),""),"")</f>
        <v/>
      </c>
      <c r="F590" s="360" t="str">
        <f>IFERROR(IF(LEN(D590)&gt;0,IF(LEN(INDEX(AdressBook!$D$6:$D$25,MATCH(D590,AdressBook!$B$6:$B$25,0),1))=0,"",INDEX(AdressBook!$D$6:$D$25,MATCH(D590,AdressBook!$B$6:$B$25,0),1)),""),"")</f>
        <v/>
      </c>
      <c r="G590" s="361" t="str">
        <f>IFERROR(IF(LEN(INDEX(PlansAndNotes!$F$6:$F$2005,ROW(B590)-ROW($C$3)))=0,"",INDEX(PlansAndNotes!$F$6:$F$2005,ROW(B590)-ROW($C$3))),"")</f>
        <v/>
      </c>
      <c r="H590" s="361" t="str">
        <f>IFERROR(IF(LEN(C590)&gt;0,IF(LEN(INDEX(TasksList!$G$6:$G$1005,MATCH(C590,TasksList!$B$6:$B$1005,0),1))=0,"",INDEX(TasksList!$G$6:$G$1005,MATCH(C590,TasksList!$B$6:$B$1005,0),1)),""),"")</f>
        <v/>
      </c>
      <c r="I590" s="381"/>
      <c r="J590" s="402"/>
      <c r="K590" s="402"/>
      <c r="L590" s="399" t="str">
        <f t="array" ref="L590">IFERROR(INDEX($J$4:$J$1003,SMALL($K$4:$K$1003,ROW(L590)-3),1),"")</f>
        <v/>
      </c>
      <c r="M590" s="206"/>
      <c r="N590" s="362" t="str">
        <f>IFERROR(IF(LEN(INDEX(PlansAndNotes!$D$6:$D$4005,ROW(B590)-ROW($C$3)))=0,"",INDEX(PlansAndNotes!$D$6:$D$4005,ROW(B590)-ROW($C$3))),"")</f>
        <v/>
      </c>
      <c r="O590" s="165" t="str">
        <f t="shared" si="91"/>
        <v/>
      </c>
      <c r="P590" s="363" t="str">
        <f>IFERROR(IF(LEN(INDEX(PlansAndNotes!$E$6:$E$4005,ROW(B590)-ROW($C$3)))=0,"",INDEX(PlansAndNotes!$E$6:$E$4005,ROW(B590)-ROW($C$3))),"")</f>
        <v/>
      </c>
      <c r="Q590" s="363" t="str">
        <f>IFERROR(IF(LEN(INDEX(PlansAndNotes!$G$6:$G$4005,ROW(B590)-ROW($C$3)))=0,"",INDEX(PlansAndNotes!$G$6:$G$4005,ROW(B590)-ROW($C$3))),"")</f>
        <v/>
      </c>
      <c r="R590" s="361" t="str">
        <f>IFERROR(IF(LEN(D590)&gt;0,IF(LEN(INDEX(AdressBook!$C$6:$C$25,MATCH(D590,AdressBook!$B$6:$B$25,0),1))=0,"",INDEX(AdressBook!$C$6:$C$25,MATCH(D590,AdressBook!$B$6:$B$25,0),1)),""),"")</f>
        <v/>
      </c>
      <c r="S590" s="165">
        <f>IF(LEN(C590)&gt;0,IFERROR(IF(MATCH(C590,C591:$C$4004,0)&gt;0,-1,ROW(S590)-ROW($S$3)),ROW(S590)-ROW($S$3)),-1)</f>
        <v>-1</v>
      </c>
      <c r="T590" s="165">
        <f t="shared" si="92"/>
        <v>0</v>
      </c>
      <c r="U590" s="165" t="str">
        <f t="shared" si="93"/>
        <v/>
      </c>
      <c r="V590" s="165" t="str">
        <f>IFERROR(IF(OR(C590="",S590&lt;0),"",IF(SUBTOTAL(3,C590:C590)=0,-1,SUBTOTAL(3,$C$4:C590))),"")</f>
        <v/>
      </c>
      <c r="W590" s="156" t="str">
        <f t="array" ref="W590">IF(LEN(C590)&gt;0,IFERROR(IF(MATCH(C590,$C$3:$C589,0)&gt;0,N590-INDEX($N$3:N589,SUMPRODUCT(MAX(ROW($C$3:$C589)*(C590=$C$3:$C589)))-2,1),""),""),"")</f>
        <v/>
      </c>
      <c r="X590" s="156">
        <f t="shared" ca="1" si="94"/>
        <v>1</v>
      </c>
      <c r="Y590" s="156">
        <f t="shared" ca="1" si="95"/>
        <v>1</v>
      </c>
    </row>
    <row r="591" spans="2:25" hidden="1" x14ac:dyDescent="0.25">
      <c r="B591" s="390" t="str">
        <f>IFERROR(IF(LEN(INDEX(PlansAndNotes!$B$6:$B$2005,ROW(A591)-ROW($B$3)))=0,"",INDEX(PlansAndNotes!$B$6:$B$2005,ROW(A591)-ROW($B$3))),"")</f>
        <v/>
      </c>
      <c r="C591" s="361" t="str">
        <f t="shared" si="90"/>
        <v/>
      </c>
      <c r="D591" s="361" t="str">
        <f>IFERROR(IF(LEN(C591)&gt;0,IF(LEN(INDEX(TasksList!$C$6:$C$1005,MATCH(C591,TasksList!$B$6:$B$1005,0),1))=0,"",INDEX(TasksList!$C$6:$C$1005,MATCH(C591,TasksList!$B$6:$B$1005,0),1)),""),"")</f>
        <v/>
      </c>
      <c r="E591" s="361" t="str">
        <f>IFERROR(IF(LEN(C591)&gt;0,IF(LEN(INDEX(TasksList!$F$6:$F$1005,MATCH(C591,TasksList!$B$6:$B$1005,0),1))=0,"not set!",INDEX(TasksList!$F$6:$F$1005,MATCH(C591,TasksList!$B$6:$B$1005,0),1)),""),"")</f>
        <v/>
      </c>
      <c r="F591" s="360" t="str">
        <f>IFERROR(IF(LEN(D591)&gt;0,IF(LEN(INDEX(AdressBook!$D$6:$D$25,MATCH(D591,AdressBook!$B$6:$B$25,0),1))=0,"",INDEX(AdressBook!$D$6:$D$25,MATCH(D591,AdressBook!$B$6:$B$25,0),1)),""),"")</f>
        <v/>
      </c>
      <c r="G591" s="361" t="str">
        <f>IFERROR(IF(LEN(INDEX(PlansAndNotes!$F$6:$F$2005,ROW(B591)-ROW($C$3)))=0,"",INDEX(PlansAndNotes!$F$6:$F$2005,ROW(B591)-ROW($C$3))),"")</f>
        <v/>
      </c>
      <c r="H591" s="361" t="str">
        <f>IFERROR(IF(LEN(C591)&gt;0,IF(LEN(INDEX(TasksList!$G$6:$G$1005,MATCH(C591,TasksList!$B$6:$B$1005,0),1))=0,"",INDEX(TasksList!$G$6:$G$1005,MATCH(C591,TasksList!$B$6:$B$1005,0),1)),""),"")</f>
        <v/>
      </c>
      <c r="I591" s="381"/>
      <c r="J591" s="402"/>
      <c r="K591" s="402"/>
      <c r="L591" s="399" t="str">
        <f t="array" ref="L591">IFERROR(INDEX($J$4:$J$1003,SMALL($K$4:$K$1003,ROW(L591)-3),1),"")</f>
        <v/>
      </c>
      <c r="M591" s="206"/>
      <c r="N591" s="362" t="str">
        <f>IFERROR(IF(LEN(INDEX(PlansAndNotes!$D$6:$D$4005,ROW(B591)-ROW($C$3)))=0,"",INDEX(PlansAndNotes!$D$6:$D$4005,ROW(B591)-ROW($C$3))),"")</f>
        <v/>
      </c>
      <c r="O591" s="165" t="str">
        <f t="shared" si="91"/>
        <v/>
      </c>
      <c r="P591" s="363" t="str">
        <f>IFERROR(IF(LEN(INDEX(PlansAndNotes!$E$6:$E$4005,ROW(B591)-ROW($C$3)))=0,"",INDEX(PlansAndNotes!$E$6:$E$4005,ROW(B591)-ROW($C$3))),"")</f>
        <v/>
      </c>
      <c r="Q591" s="363" t="str">
        <f>IFERROR(IF(LEN(INDEX(PlansAndNotes!$G$6:$G$4005,ROW(B591)-ROW($C$3)))=0,"",INDEX(PlansAndNotes!$G$6:$G$4005,ROW(B591)-ROW($C$3))),"")</f>
        <v/>
      </c>
      <c r="R591" s="361" t="str">
        <f>IFERROR(IF(LEN(D591)&gt;0,IF(LEN(INDEX(AdressBook!$C$6:$C$25,MATCH(D591,AdressBook!$B$6:$B$25,0),1))=0,"",INDEX(AdressBook!$C$6:$C$25,MATCH(D591,AdressBook!$B$6:$B$25,0),1)),""),"")</f>
        <v/>
      </c>
      <c r="S591" s="165">
        <f>IF(LEN(C591)&gt;0,IFERROR(IF(MATCH(C591,C592:$C$4004,0)&gt;0,-1,ROW(S591)-ROW($S$3)),ROW(S591)-ROW($S$3)),-1)</f>
        <v>-1</v>
      </c>
      <c r="T591" s="165">
        <f t="shared" si="92"/>
        <v>0</v>
      </c>
      <c r="U591" s="165" t="str">
        <f t="shared" si="93"/>
        <v/>
      </c>
      <c r="V591" s="165" t="str">
        <f>IFERROR(IF(OR(C591="",S591&lt;0),"",IF(SUBTOTAL(3,C591:C591)=0,-1,SUBTOTAL(3,$C$4:C591))),"")</f>
        <v/>
      </c>
      <c r="W591" s="156" t="str">
        <f t="array" ref="W591">IF(LEN(C591)&gt;0,IFERROR(IF(MATCH(C591,$C$3:$C590,0)&gt;0,N591-INDEX($N$3:N590,SUMPRODUCT(MAX(ROW($C$3:$C590)*(C591=$C$3:$C590)))-2,1),""),""),"")</f>
        <v/>
      </c>
      <c r="X591" s="156">
        <f t="shared" ca="1" si="94"/>
        <v>1</v>
      </c>
      <c r="Y591" s="156">
        <f t="shared" ca="1" si="95"/>
        <v>1</v>
      </c>
    </row>
    <row r="592" spans="2:25" hidden="1" x14ac:dyDescent="0.25">
      <c r="B592" s="390" t="str">
        <f>IFERROR(IF(LEN(INDEX(PlansAndNotes!$B$6:$B$2005,ROW(A592)-ROW($B$3)))=0,"",INDEX(PlansAndNotes!$B$6:$B$2005,ROW(A592)-ROW($B$3))),"")</f>
        <v/>
      </c>
      <c r="C592" s="361" t="str">
        <f t="shared" si="90"/>
        <v/>
      </c>
      <c r="D592" s="361" t="str">
        <f>IFERROR(IF(LEN(C592)&gt;0,IF(LEN(INDEX(TasksList!$C$6:$C$1005,MATCH(C592,TasksList!$B$6:$B$1005,0),1))=0,"",INDEX(TasksList!$C$6:$C$1005,MATCH(C592,TasksList!$B$6:$B$1005,0),1)),""),"")</f>
        <v/>
      </c>
      <c r="E592" s="361" t="str">
        <f>IFERROR(IF(LEN(C592)&gt;0,IF(LEN(INDEX(TasksList!$F$6:$F$1005,MATCH(C592,TasksList!$B$6:$B$1005,0),1))=0,"not set!",INDEX(TasksList!$F$6:$F$1005,MATCH(C592,TasksList!$B$6:$B$1005,0),1)),""),"")</f>
        <v/>
      </c>
      <c r="F592" s="360" t="str">
        <f>IFERROR(IF(LEN(D592)&gt;0,IF(LEN(INDEX(AdressBook!$D$6:$D$25,MATCH(D592,AdressBook!$B$6:$B$25,0),1))=0,"",INDEX(AdressBook!$D$6:$D$25,MATCH(D592,AdressBook!$B$6:$B$25,0),1)),""),"")</f>
        <v/>
      </c>
      <c r="G592" s="361" t="str">
        <f>IFERROR(IF(LEN(INDEX(PlansAndNotes!$F$6:$F$2005,ROW(B592)-ROW($C$3)))=0,"",INDEX(PlansAndNotes!$F$6:$F$2005,ROW(B592)-ROW($C$3))),"")</f>
        <v/>
      </c>
      <c r="H592" s="361" t="str">
        <f>IFERROR(IF(LEN(C592)&gt;0,IF(LEN(INDEX(TasksList!$G$6:$G$1005,MATCH(C592,TasksList!$B$6:$B$1005,0),1))=0,"",INDEX(TasksList!$G$6:$G$1005,MATCH(C592,TasksList!$B$6:$B$1005,0),1)),""),"")</f>
        <v/>
      </c>
      <c r="I592" s="381"/>
      <c r="J592" s="402"/>
      <c r="K592" s="402"/>
      <c r="L592" s="399" t="str">
        <f t="array" ref="L592">IFERROR(INDEX($J$4:$J$1003,SMALL($K$4:$K$1003,ROW(L592)-3),1),"")</f>
        <v/>
      </c>
      <c r="M592" s="206"/>
      <c r="N592" s="362" t="str">
        <f>IFERROR(IF(LEN(INDEX(PlansAndNotes!$D$6:$D$4005,ROW(B592)-ROW($C$3)))=0,"",INDEX(PlansAndNotes!$D$6:$D$4005,ROW(B592)-ROW($C$3))),"")</f>
        <v/>
      </c>
      <c r="O592" s="165" t="str">
        <f t="shared" si="91"/>
        <v/>
      </c>
      <c r="P592" s="363" t="str">
        <f>IFERROR(IF(LEN(INDEX(PlansAndNotes!$E$6:$E$4005,ROW(B592)-ROW($C$3)))=0,"",INDEX(PlansAndNotes!$E$6:$E$4005,ROW(B592)-ROW($C$3))),"")</f>
        <v/>
      </c>
      <c r="Q592" s="363" t="str">
        <f>IFERROR(IF(LEN(INDEX(PlansAndNotes!$G$6:$G$4005,ROW(B592)-ROW($C$3)))=0,"",INDEX(PlansAndNotes!$G$6:$G$4005,ROW(B592)-ROW($C$3))),"")</f>
        <v/>
      </c>
      <c r="R592" s="361" t="str">
        <f>IFERROR(IF(LEN(D592)&gt;0,IF(LEN(INDEX(AdressBook!$C$6:$C$25,MATCH(D592,AdressBook!$B$6:$B$25,0),1))=0,"",INDEX(AdressBook!$C$6:$C$25,MATCH(D592,AdressBook!$B$6:$B$25,0),1)),""),"")</f>
        <v/>
      </c>
      <c r="S592" s="165">
        <f>IF(LEN(C592)&gt;0,IFERROR(IF(MATCH(C592,C593:$C$4004,0)&gt;0,-1,ROW(S592)-ROW($S$3)),ROW(S592)-ROW($S$3)),-1)</f>
        <v>-1</v>
      </c>
      <c r="T592" s="165">
        <f t="shared" si="92"/>
        <v>0</v>
      </c>
      <c r="U592" s="165" t="str">
        <f t="shared" si="93"/>
        <v/>
      </c>
      <c r="V592" s="165" t="str">
        <f>IFERROR(IF(OR(C592="",S592&lt;0),"",IF(SUBTOTAL(3,C592:C592)=0,-1,SUBTOTAL(3,$C$4:C592))),"")</f>
        <v/>
      </c>
      <c r="W592" s="156" t="str">
        <f t="array" ref="W592">IF(LEN(C592)&gt;0,IFERROR(IF(MATCH(C592,$C$3:$C591,0)&gt;0,N592-INDEX($N$3:N591,SUMPRODUCT(MAX(ROW($C$3:$C591)*(C592=$C$3:$C591)))-2,1),""),""),"")</f>
        <v/>
      </c>
      <c r="X592" s="156">
        <f t="shared" ca="1" si="94"/>
        <v>1</v>
      </c>
      <c r="Y592" s="156">
        <f t="shared" ca="1" si="95"/>
        <v>1</v>
      </c>
    </row>
    <row r="593" spans="2:25" hidden="1" x14ac:dyDescent="0.25">
      <c r="B593" s="390" t="str">
        <f>IFERROR(IF(LEN(INDEX(PlansAndNotes!$B$6:$B$2005,ROW(A593)-ROW($B$3)))=0,"",INDEX(PlansAndNotes!$B$6:$B$2005,ROW(A593)-ROW($B$3))),"")</f>
        <v/>
      </c>
      <c r="C593" s="361" t="str">
        <f t="shared" si="90"/>
        <v/>
      </c>
      <c r="D593" s="361" t="str">
        <f>IFERROR(IF(LEN(C593)&gt;0,IF(LEN(INDEX(TasksList!$C$6:$C$1005,MATCH(C593,TasksList!$B$6:$B$1005,0),1))=0,"",INDEX(TasksList!$C$6:$C$1005,MATCH(C593,TasksList!$B$6:$B$1005,0),1)),""),"")</f>
        <v/>
      </c>
      <c r="E593" s="361" t="str">
        <f>IFERROR(IF(LEN(C593)&gt;0,IF(LEN(INDEX(TasksList!$F$6:$F$1005,MATCH(C593,TasksList!$B$6:$B$1005,0),1))=0,"not set!",INDEX(TasksList!$F$6:$F$1005,MATCH(C593,TasksList!$B$6:$B$1005,0),1)),""),"")</f>
        <v/>
      </c>
      <c r="F593" s="360" t="str">
        <f>IFERROR(IF(LEN(D593)&gt;0,IF(LEN(INDEX(AdressBook!$D$6:$D$25,MATCH(D593,AdressBook!$B$6:$B$25,0),1))=0,"",INDEX(AdressBook!$D$6:$D$25,MATCH(D593,AdressBook!$B$6:$B$25,0),1)),""),"")</f>
        <v/>
      </c>
      <c r="G593" s="361" t="str">
        <f>IFERROR(IF(LEN(INDEX(PlansAndNotes!$F$6:$F$2005,ROW(B593)-ROW($C$3)))=0,"",INDEX(PlansAndNotes!$F$6:$F$2005,ROW(B593)-ROW($C$3))),"")</f>
        <v/>
      </c>
      <c r="H593" s="361" t="str">
        <f>IFERROR(IF(LEN(C593)&gt;0,IF(LEN(INDEX(TasksList!$G$6:$G$1005,MATCH(C593,TasksList!$B$6:$B$1005,0),1))=0,"",INDEX(TasksList!$G$6:$G$1005,MATCH(C593,TasksList!$B$6:$B$1005,0),1)),""),"")</f>
        <v/>
      </c>
      <c r="I593" s="381"/>
      <c r="J593" s="402"/>
      <c r="K593" s="402"/>
      <c r="L593" s="399" t="str">
        <f t="array" ref="L593">IFERROR(INDEX($J$4:$J$1003,SMALL($K$4:$K$1003,ROW(L593)-3),1),"")</f>
        <v/>
      </c>
      <c r="M593" s="206"/>
      <c r="N593" s="362" t="str">
        <f>IFERROR(IF(LEN(INDEX(PlansAndNotes!$D$6:$D$4005,ROW(B593)-ROW($C$3)))=0,"",INDEX(PlansAndNotes!$D$6:$D$4005,ROW(B593)-ROW($C$3))),"")</f>
        <v/>
      </c>
      <c r="O593" s="165" t="str">
        <f t="shared" si="91"/>
        <v/>
      </c>
      <c r="P593" s="363" t="str">
        <f>IFERROR(IF(LEN(INDEX(PlansAndNotes!$E$6:$E$4005,ROW(B593)-ROW($C$3)))=0,"",INDEX(PlansAndNotes!$E$6:$E$4005,ROW(B593)-ROW($C$3))),"")</f>
        <v/>
      </c>
      <c r="Q593" s="363" t="str">
        <f>IFERROR(IF(LEN(INDEX(PlansAndNotes!$G$6:$G$4005,ROW(B593)-ROW($C$3)))=0,"",INDEX(PlansAndNotes!$G$6:$G$4005,ROW(B593)-ROW($C$3))),"")</f>
        <v/>
      </c>
      <c r="R593" s="361" t="str">
        <f>IFERROR(IF(LEN(D593)&gt;0,IF(LEN(INDEX(AdressBook!$C$6:$C$25,MATCH(D593,AdressBook!$B$6:$B$25,0),1))=0,"",INDEX(AdressBook!$C$6:$C$25,MATCH(D593,AdressBook!$B$6:$B$25,0),1)),""),"")</f>
        <v/>
      </c>
      <c r="S593" s="165">
        <f>IF(LEN(C593)&gt;0,IFERROR(IF(MATCH(C593,C594:$C$4004,0)&gt;0,-1,ROW(S593)-ROW($S$3)),ROW(S593)-ROW($S$3)),-1)</f>
        <v>-1</v>
      </c>
      <c r="T593" s="165">
        <f t="shared" si="92"/>
        <v>0</v>
      </c>
      <c r="U593" s="165" t="str">
        <f t="shared" si="93"/>
        <v/>
      </c>
      <c r="V593" s="165" t="str">
        <f>IFERROR(IF(OR(C593="",S593&lt;0),"",IF(SUBTOTAL(3,C593:C593)=0,-1,SUBTOTAL(3,$C$4:C593))),"")</f>
        <v/>
      </c>
      <c r="W593" s="156" t="str">
        <f t="array" ref="W593">IF(LEN(C593)&gt;0,IFERROR(IF(MATCH(C593,$C$3:$C592,0)&gt;0,N593-INDEX($N$3:N592,SUMPRODUCT(MAX(ROW($C$3:$C592)*(C593=$C$3:$C592)))-2,1),""),""),"")</f>
        <v/>
      </c>
      <c r="X593" s="156">
        <f t="shared" ca="1" si="94"/>
        <v>1</v>
      </c>
      <c r="Y593" s="156">
        <f t="shared" ca="1" si="95"/>
        <v>1</v>
      </c>
    </row>
    <row r="594" spans="2:25" hidden="1" x14ac:dyDescent="0.25">
      <c r="B594" s="390" t="str">
        <f>IFERROR(IF(LEN(INDEX(PlansAndNotes!$B$6:$B$2005,ROW(A594)-ROW($B$3)))=0,"",INDEX(PlansAndNotes!$B$6:$B$2005,ROW(A594)-ROW($B$3))),"")</f>
        <v/>
      </c>
      <c r="C594" s="361" t="str">
        <f t="shared" si="90"/>
        <v/>
      </c>
      <c r="D594" s="361" t="str">
        <f>IFERROR(IF(LEN(C594)&gt;0,IF(LEN(INDEX(TasksList!$C$6:$C$1005,MATCH(C594,TasksList!$B$6:$B$1005,0),1))=0,"",INDEX(TasksList!$C$6:$C$1005,MATCH(C594,TasksList!$B$6:$B$1005,0),1)),""),"")</f>
        <v/>
      </c>
      <c r="E594" s="361" t="str">
        <f>IFERROR(IF(LEN(C594)&gt;0,IF(LEN(INDEX(TasksList!$F$6:$F$1005,MATCH(C594,TasksList!$B$6:$B$1005,0),1))=0,"not set!",INDEX(TasksList!$F$6:$F$1005,MATCH(C594,TasksList!$B$6:$B$1005,0),1)),""),"")</f>
        <v/>
      </c>
      <c r="F594" s="360" t="str">
        <f>IFERROR(IF(LEN(D594)&gt;0,IF(LEN(INDEX(AdressBook!$D$6:$D$25,MATCH(D594,AdressBook!$B$6:$B$25,0),1))=0,"",INDEX(AdressBook!$D$6:$D$25,MATCH(D594,AdressBook!$B$6:$B$25,0),1)),""),"")</f>
        <v/>
      </c>
      <c r="G594" s="361" t="str">
        <f>IFERROR(IF(LEN(INDEX(PlansAndNotes!$F$6:$F$2005,ROW(B594)-ROW($C$3)))=0,"",INDEX(PlansAndNotes!$F$6:$F$2005,ROW(B594)-ROW($C$3))),"")</f>
        <v/>
      </c>
      <c r="H594" s="361" t="str">
        <f>IFERROR(IF(LEN(C594)&gt;0,IF(LEN(INDEX(TasksList!$G$6:$G$1005,MATCH(C594,TasksList!$B$6:$B$1005,0),1))=0,"",INDEX(TasksList!$G$6:$G$1005,MATCH(C594,TasksList!$B$6:$B$1005,0),1)),""),"")</f>
        <v/>
      </c>
      <c r="I594" s="381"/>
      <c r="J594" s="402"/>
      <c r="K594" s="402"/>
      <c r="L594" s="399" t="str">
        <f t="array" ref="L594">IFERROR(INDEX($J$4:$J$1003,SMALL($K$4:$K$1003,ROW(L594)-3),1),"")</f>
        <v/>
      </c>
      <c r="M594" s="206"/>
      <c r="N594" s="362" t="str">
        <f>IFERROR(IF(LEN(INDEX(PlansAndNotes!$D$6:$D$4005,ROW(B594)-ROW($C$3)))=0,"",INDEX(PlansAndNotes!$D$6:$D$4005,ROW(B594)-ROW($C$3))),"")</f>
        <v/>
      </c>
      <c r="O594" s="165" t="str">
        <f t="shared" si="91"/>
        <v/>
      </c>
      <c r="P594" s="363" t="str">
        <f>IFERROR(IF(LEN(INDEX(PlansAndNotes!$E$6:$E$4005,ROW(B594)-ROW($C$3)))=0,"",INDEX(PlansAndNotes!$E$6:$E$4005,ROW(B594)-ROW($C$3))),"")</f>
        <v/>
      </c>
      <c r="Q594" s="363" t="str">
        <f>IFERROR(IF(LEN(INDEX(PlansAndNotes!$G$6:$G$4005,ROW(B594)-ROW($C$3)))=0,"",INDEX(PlansAndNotes!$G$6:$G$4005,ROW(B594)-ROW($C$3))),"")</f>
        <v/>
      </c>
      <c r="R594" s="361" t="str">
        <f>IFERROR(IF(LEN(D594)&gt;0,IF(LEN(INDEX(AdressBook!$C$6:$C$25,MATCH(D594,AdressBook!$B$6:$B$25,0),1))=0,"",INDEX(AdressBook!$C$6:$C$25,MATCH(D594,AdressBook!$B$6:$B$25,0),1)),""),"")</f>
        <v/>
      </c>
      <c r="S594" s="165">
        <f>IF(LEN(C594)&gt;0,IFERROR(IF(MATCH(C594,C595:$C$4004,0)&gt;0,-1,ROW(S594)-ROW($S$3)),ROW(S594)-ROW($S$3)),-1)</f>
        <v>-1</v>
      </c>
      <c r="T594" s="165">
        <f t="shared" si="92"/>
        <v>0</v>
      </c>
      <c r="U594" s="165" t="str">
        <f t="shared" si="93"/>
        <v/>
      </c>
      <c r="V594" s="165" t="str">
        <f>IFERROR(IF(OR(C594="",S594&lt;0),"",IF(SUBTOTAL(3,C594:C594)=0,-1,SUBTOTAL(3,$C$4:C594))),"")</f>
        <v/>
      </c>
      <c r="W594" s="156" t="str">
        <f t="array" ref="W594">IF(LEN(C594)&gt;0,IFERROR(IF(MATCH(C594,$C$3:$C593,0)&gt;0,N594-INDEX($N$3:N593,SUMPRODUCT(MAX(ROW($C$3:$C593)*(C594=$C$3:$C593)))-2,1),""),""),"")</f>
        <v/>
      </c>
      <c r="X594" s="156">
        <f t="shared" ca="1" si="94"/>
        <v>1</v>
      </c>
      <c r="Y594" s="156">
        <f t="shared" ca="1" si="95"/>
        <v>1</v>
      </c>
    </row>
    <row r="595" spans="2:25" hidden="1" x14ac:dyDescent="0.25">
      <c r="B595" s="390" t="str">
        <f>IFERROR(IF(LEN(INDEX(PlansAndNotes!$B$6:$B$2005,ROW(A595)-ROW($B$3)))=0,"",INDEX(PlansAndNotes!$B$6:$B$2005,ROW(A595)-ROW($B$3))),"")</f>
        <v/>
      </c>
      <c r="C595" s="361" t="str">
        <f t="shared" si="90"/>
        <v/>
      </c>
      <c r="D595" s="361" t="str">
        <f>IFERROR(IF(LEN(C595)&gt;0,IF(LEN(INDEX(TasksList!$C$6:$C$1005,MATCH(C595,TasksList!$B$6:$B$1005,0),1))=0,"",INDEX(TasksList!$C$6:$C$1005,MATCH(C595,TasksList!$B$6:$B$1005,0),1)),""),"")</f>
        <v/>
      </c>
      <c r="E595" s="361" t="str">
        <f>IFERROR(IF(LEN(C595)&gt;0,IF(LEN(INDEX(TasksList!$F$6:$F$1005,MATCH(C595,TasksList!$B$6:$B$1005,0),1))=0,"not set!",INDEX(TasksList!$F$6:$F$1005,MATCH(C595,TasksList!$B$6:$B$1005,0),1)),""),"")</f>
        <v/>
      </c>
      <c r="F595" s="360" t="str">
        <f>IFERROR(IF(LEN(D595)&gt;0,IF(LEN(INDEX(AdressBook!$D$6:$D$25,MATCH(D595,AdressBook!$B$6:$B$25,0),1))=0,"",INDEX(AdressBook!$D$6:$D$25,MATCH(D595,AdressBook!$B$6:$B$25,0),1)),""),"")</f>
        <v/>
      </c>
      <c r="G595" s="361" t="str">
        <f>IFERROR(IF(LEN(INDEX(PlansAndNotes!$F$6:$F$2005,ROW(B595)-ROW($C$3)))=0,"",INDEX(PlansAndNotes!$F$6:$F$2005,ROW(B595)-ROW($C$3))),"")</f>
        <v/>
      </c>
      <c r="H595" s="361" t="str">
        <f>IFERROR(IF(LEN(C595)&gt;0,IF(LEN(INDEX(TasksList!$G$6:$G$1005,MATCH(C595,TasksList!$B$6:$B$1005,0),1))=0,"",INDEX(TasksList!$G$6:$G$1005,MATCH(C595,TasksList!$B$6:$B$1005,0),1)),""),"")</f>
        <v/>
      </c>
      <c r="I595" s="381"/>
      <c r="J595" s="402"/>
      <c r="K595" s="402"/>
      <c r="L595" s="399" t="str">
        <f t="array" ref="L595">IFERROR(INDEX($J$4:$J$1003,SMALL($K$4:$K$1003,ROW(L595)-3),1),"")</f>
        <v/>
      </c>
      <c r="M595" s="206"/>
      <c r="N595" s="362" t="str">
        <f>IFERROR(IF(LEN(INDEX(PlansAndNotes!$D$6:$D$4005,ROW(B595)-ROW($C$3)))=0,"",INDEX(PlansAndNotes!$D$6:$D$4005,ROW(B595)-ROW($C$3))),"")</f>
        <v/>
      </c>
      <c r="O595" s="165" t="str">
        <f t="shared" si="91"/>
        <v/>
      </c>
      <c r="P595" s="363" t="str">
        <f>IFERROR(IF(LEN(INDEX(PlansAndNotes!$E$6:$E$4005,ROW(B595)-ROW($C$3)))=0,"",INDEX(PlansAndNotes!$E$6:$E$4005,ROW(B595)-ROW($C$3))),"")</f>
        <v/>
      </c>
      <c r="Q595" s="363" t="str">
        <f>IFERROR(IF(LEN(INDEX(PlansAndNotes!$G$6:$G$4005,ROW(B595)-ROW($C$3)))=0,"",INDEX(PlansAndNotes!$G$6:$G$4005,ROW(B595)-ROW($C$3))),"")</f>
        <v/>
      </c>
      <c r="R595" s="361" t="str">
        <f>IFERROR(IF(LEN(D595)&gt;0,IF(LEN(INDEX(AdressBook!$C$6:$C$25,MATCH(D595,AdressBook!$B$6:$B$25,0),1))=0,"",INDEX(AdressBook!$C$6:$C$25,MATCH(D595,AdressBook!$B$6:$B$25,0),1)),""),"")</f>
        <v/>
      </c>
      <c r="S595" s="165">
        <f>IF(LEN(C595)&gt;0,IFERROR(IF(MATCH(C595,C596:$C$4004,0)&gt;0,-1,ROW(S595)-ROW($S$3)),ROW(S595)-ROW($S$3)),-1)</f>
        <v>-1</v>
      </c>
      <c r="T595" s="165">
        <f t="shared" si="92"/>
        <v>0</v>
      </c>
      <c r="U595" s="165" t="str">
        <f t="shared" si="93"/>
        <v/>
      </c>
      <c r="V595" s="165" t="str">
        <f>IFERROR(IF(OR(C595="",S595&lt;0),"",IF(SUBTOTAL(3,C595:C595)=0,-1,SUBTOTAL(3,$C$4:C595))),"")</f>
        <v/>
      </c>
      <c r="W595" s="156" t="str">
        <f t="array" ref="W595">IF(LEN(C595)&gt;0,IFERROR(IF(MATCH(C595,$C$3:$C594,0)&gt;0,N595-INDEX($N$3:N594,SUMPRODUCT(MAX(ROW($C$3:$C594)*(C595=$C$3:$C594)))-2,1),""),""),"")</f>
        <v/>
      </c>
      <c r="X595" s="156">
        <f t="shared" ca="1" si="94"/>
        <v>1</v>
      </c>
      <c r="Y595" s="156">
        <f t="shared" ca="1" si="95"/>
        <v>1</v>
      </c>
    </row>
    <row r="596" spans="2:25" hidden="1" x14ac:dyDescent="0.25">
      <c r="B596" s="390" t="str">
        <f>IFERROR(IF(LEN(INDEX(PlansAndNotes!$B$6:$B$2005,ROW(A596)-ROW($B$3)))=0,"",INDEX(PlansAndNotes!$B$6:$B$2005,ROW(A596)-ROW($B$3))),"")</f>
        <v/>
      </c>
      <c r="C596" s="361" t="str">
        <f t="shared" si="90"/>
        <v/>
      </c>
      <c r="D596" s="361" t="str">
        <f>IFERROR(IF(LEN(C596)&gt;0,IF(LEN(INDEX(TasksList!$C$6:$C$1005,MATCH(C596,TasksList!$B$6:$B$1005,0),1))=0,"",INDEX(TasksList!$C$6:$C$1005,MATCH(C596,TasksList!$B$6:$B$1005,0),1)),""),"")</f>
        <v/>
      </c>
      <c r="E596" s="361" t="str">
        <f>IFERROR(IF(LEN(C596)&gt;0,IF(LEN(INDEX(TasksList!$F$6:$F$1005,MATCH(C596,TasksList!$B$6:$B$1005,0),1))=0,"not set!",INDEX(TasksList!$F$6:$F$1005,MATCH(C596,TasksList!$B$6:$B$1005,0),1)),""),"")</f>
        <v/>
      </c>
      <c r="F596" s="360" t="str">
        <f>IFERROR(IF(LEN(D596)&gt;0,IF(LEN(INDEX(AdressBook!$D$6:$D$25,MATCH(D596,AdressBook!$B$6:$B$25,0),1))=0,"",INDEX(AdressBook!$D$6:$D$25,MATCH(D596,AdressBook!$B$6:$B$25,0),1)),""),"")</f>
        <v/>
      </c>
      <c r="G596" s="361" t="str">
        <f>IFERROR(IF(LEN(INDEX(PlansAndNotes!$F$6:$F$2005,ROW(B596)-ROW($C$3)))=0,"",INDEX(PlansAndNotes!$F$6:$F$2005,ROW(B596)-ROW($C$3))),"")</f>
        <v/>
      </c>
      <c r="H596" s="361" t="str">
        <f>IFERROR(IF(LEN(C596)&gt;0,IF(LEN(INDEX(TasksList!$G$6:$G$1005,MATCH(C596,TasksList!$B$6:$B$1005,0),1))=0,"",INDEX(TasksList!$G$6:$G$1005,MATCH(C596,TasksList!$B$6:$B$1005,0),1)),""),"")</f>
        <v/>
      </c>
      <c r="I596" s="381"/>
      <c r="J596" s="402"/>
      <c r="K596" s="402"/>
      <c r="L596" s="399" t="str">
        <f t="array" ref="L596">IFERROR(INDEX($J$4:$J$1003,SMALL($K$4:$K$1003,ROW(L596)-3),1),"")</f>
        <v/>
      </c>
      <c r="M596" s="206"/>
      <c r="N596" s="362" t="str">
        <f>IFERROR(IF(LEN(INDEX(PlansAndNotes!$D$6:$D$4005,ROW(B596)-ROW($C$3)))=0,"",INDEX(PlansAndNotes!$D$6:$D$4005,ROW(B596)-ROW($C$3))),"")</f>
        <v/>
      </c>
      <c r="O596" s="165" t="str">
        <f t="shared" si="91"/>
        <v/>
      </c>
      <c r="P596" s="363" t="str">
        <f>IFERROR(IF(LEN(INDEX(PlansAndNotes!$E$6:$E$4005,ROW(B596)-ROW($C$3)))=0,"",INDEX(PlansAndNotes!$E$6:$E$4005,ROW(B596)-ROW($C$3))),"")</f>
        <v/>
      </c>
      <c r="Q596" s="363" t="str">
        <f>IFERROR(IF(LEN(INDEX(PlansAndNotes!$G$6:$G$4005,ROW(B596)-ROW($C$3)))=0,"",INDEX(PlansAndNotes!$G$6:$G$4005,ROW(B596)-ROW($C$3))),"")</f>
        <v/>
      </c>
      <c r="R596" s="361" t="str">
        <f>IFERROR(IF(LEN(D596)&gt;0,IF(LEN(INDEX(AdressBook!$C$6:$C$25,MATCH(D596,AdressBook!$B$6:$B$25,0),1))=0,"",INDEX(AdressBook!$C$6:$C$25,MATCH(D596,AdressBook!$B$6:$B$25,0),1)),""),"")</f>
        <v/>
      </c>
      <c r="S596" s="165">
        <f>IF(LEN(C596)&gt;0,IFERROR(IF(MATCH(C596,C597:$C$4004,0)&gt;0,-1,ROW(S596)-ROW($S$3)),ROW(S596)-ROW($S$3)),-1)</f>
        <v>-1</v>
      </c>
      <c r="T596" s="165">
        <f t="shared" si="92"/>
        <v>0</v>
      </c>
      <c r="U596" s="165" t="str">
        <f t="shared" si="93"/>
        <v/>
      </c>
      <c r="V596" s="165" t="str">
        <f>IFERROR(IF(OR(C596="",S596&lt;0),"",IF(SUBTOTAL(3,C596:C596)=0,-1,SUBTOTAL(3,$C$4:C596))),"")</f>
        <v/>
      </c>
      <c r="W596" s="156" t="str">
        <f t="array" ref="W596">IF(LEN(C596)&gt;0,IFERROR(IF(MATCH(C596,$C$3:$C595,0)&gt;0,N596-INDEX($N$3:N595,SUMPRODUCT(MAX(ROW($C$3:$C595)*(C596=$C$3:$C595)))-2,1),""),""),"")</f>
        <v/>
      </c>
      <c r="X596" s="156">
        <f t="shared" ca="1" si="94"/>
        <v>1</v>
      </c>
      <c r="Y596" s="156">
        <f t="shared" ca="1" si="95"/>
        <v>1</v>
      </c>
    </row>
    <row r="597" spans="2:25" hidden="1" x14ac:dyDescent="0.25">
      <c r="B597" s="390" t="str">
        <f>IFERROR(IF(LEN(INDEX(PlansAndNotes!$B$6:$B$2005,ROW(A597)-ROW($B$3)))=0,"",INDEX(PlansAndNotes!$B$6:$B$2005,ROW(A597)-ROW($B$3))),"")</f>
        <v/>
      </c>
      <c r="C597" s="361" t="str">
        <f t="shared" si="90"/>
        <v/>
      </c>
      <c r="D597" s="361" t="str">
        <f>IFERROR(IF(LEN(C597)&gt;0,IF(LEN(INDEX(TasksList!$C$6:$C$1005,MATCH(C597,TasksList!$B$6:$B$1005,0),1))=0,"",INDEX(TasksList!$C$6:$C$1005,MATCH(C597,TasksList!$B$6:$B$1005,0),1)),""),"")</f>
        <v/>
      </c>
      <c r="E597" s="361" t="str">
        <f>IFERROR(IF(LEN(C597)&gt;0,IF(LEN(INDEX(TasksList!$F$6:$F$1005,MATCH(C597,TasksList!$B$6:$B$1005,0),1))=0,"not set!",INDEX(TasksList!$F$6:$F$1005,MATCH(C597,TasksList!$B$6:$B$1005,0),1)),""),"")</f>
        <v/>
      </c>
      <c r="F597" s="360" t="str">
        <f>IFERROR(IF(LEN(D597)&gt;0,IF(LEN(INDEX(AdressBook!$D$6:$D$25,MATCH(D597,AdressBook!$B$6:$B$25,0),1))=0,"",INDEX(AdressBook!$D$6:$D$25,MATCH(D597,AdressBook!$B$6:$B$25,0),1)),""),"")</f>
        <v/>
      </c>
      <c r="G597" s="361" t="str">
        <f>IFERROR(IF(LEN(INDEX(PlansAndNotes!$F$6:$F$2005,ROW(B597)-ROW($C$3)))=0,"",INDEX(PlansAndNotes!$F$6:$F$2005,ROW(B597)-ROW($C$3))),"")</f>
        <v/>
      </c>
      <c r="H597" s="361" t="str">
        <f>IFERROR(IF(LEN(C597)&gt;0,IF(LEN(INDEX(TasksList!$G$6:$G$1005,MATCH(C597,TasksList!$B$6:$B$1005,0),1))=0,"",INDEX(TasksList!$G$6:$G$1005,MATCH(C597,TasksList!$B$6:$B$1005,0),1)),""),"")</f>
        <v/>
      </c>
      <c r="I597" s="381"/>
      <c r="J597" s="402"/>
      <c r="K597" s="402"/>
      <c r="L597" s="399" t="str">
        <f t="array" ref="L597">IFERROR(INDEX($J$4:$J$1003,SMALL($K$4:$K$1003,ROW(L597)-3),1),"")</f>
        <v/>
      </c>
      <c r="M597" s="206"/>
      <c r="N597" s="362" t="str">
        <f>IFERROR(IF(LEN(INDEX(PlansAndNotes!$D$6:$D$4005,ROW(B597)-ROW($C$3)))=0,"",INDEX(PlansAndNotes!$D$6:$D$4005,ROW(B597)-ROW($C$3))),"")</f>
        <v/>
      </c>
      <c r="O597" s="165" t="str">
        <f t="shared" si="91"/>
        <v/>
      </c>
      <c r="P597" s="363" t="str">
        <f>IFERROR(IF(LEN(INDEX(PlansAndNotes!$E$6:$E$4005,ROW(B597)-ROW($C$3)))=0,"",INDEX(PlansAndNotes!$E$6:$E$4005,ROW(B597)-ROW($C$3))),"")</f>
        <v/>
      </c>
      <c r="Q597" s="363" t="str">
        <f>IFERROR(IF(LEN(INDEX(PlansAndNotes!$G$6:$G$4005,ROW(B597)-ROW($C$3)))=0,"",INDEX(PlansAndNotes!$G$6:$G$4005,ROW(B597)-ROW($C$3))),"")</f>
        <v/>
      </c>
      <c r="R597" s="361" t="str">
        <f>IFERROR(IF(LEN(D597)&gt;0,IF(LEN(INDEX(AdressBook!$C$6:$C$25,MATCH(D597,AdressBook!$B$6:$B$25,0),1))=0,"",INDEX(AdressBook!$C$6:$C$25,MATCH(D597,AdressBook!$B$6:$B$25,0),1)),""),"")</f>
        <v/>
      </c>
      <c r="S597" s="165">
        <f>IF(LEN(C597)&gt;0,IFERROR(IF(MATCH(C597,C598:$C$4004,0)&gt;0,-1,ROW(S597)-ROW($S$3)),ROW(S597)-ROW($S$3)),-1)</f>
        <v>-1</v>
      </c>
      <c r="T597" s="165">
        <f t="shared" si="92"/>
        <v>0</v>
      </c>
      <c r="U597" s="165" t="str">
        <f t="shared" si="93"/>
        <v/>
      </c>
      <c r="V597" s="165" t="str">
        <f>IFERROR(IF(OR(C597="",S597&lt;0),"",IF(SUBTOTAL(3,C597:C597)=0,-1,SUBTOTAL(3,$C$4:C597))),"")</f>
        <v/>
      </c>
      <c r="W597" s="156" t="str">
        <f t="array" ref="W597">IF(LEN(C597)&gt;0,IFERROR(IF(MATCH(C597,$C$3:$C596,0)&gt;0,N597-INDEX($N$3:N596,SUMPRODUCT(MAX(ROW($C$3:$C596)*(C597=$C$3:$C596)))-2,1),""),""),"")</f>
        <v/>
      </c>
      <c r="X597" s="156">
        <f t="shared" ca="1" si="94"/>
        <v>1</v>
      </c>
      <c r="Y597" s="156">
        <f t="shared" ca="1" si="95"/>
        <v>1</v>
      </c>
    </row>
    <row r="598" spans="2:25" hidden="1" x14ac:dyDescent="0.25">
      <c r="B598" s="390" t="str">
        <f>IFERROR(IF(LEN(INDEX(PlansAndNotes!$B$6:$B$2005,ROW(A598)-ROW($B$3)))=0,"",INDEX(PlansAndNotes!$B$6:$B$2005,ROW(A598)-ROW($B$3))),"")</f>
        <v/>
      </c>
      <c r="C598" s="361" t="str">
        <f t="shared" si="90"/>
        <v/>
      </c>
      <c r="D598" s="361" t="str">
        <f>IFERROR(IF(LEN(C598)&gt;0,IF(LEN(INDEX(TasksList!$C$6:$C$1005,MATCH(C598,TasksList!$B$6:$B$1005,0),1))=0,"",INDEX(TasksList!$C$6:$C$1005,MATCH(C598,TasksList!$B$6:$B$1005,0),1)),""),"")</f>
        <v/>
      </c>
      <c r="E598" s="361" t="str">
        <f>IFERROR(IF(LEN(C598)&gt;0,IF(LEN(INDEX(TasksList!$F$6:$F$1005,MATCH(C598,TasksList!$B$6:$B$1005,0),1))=0,"not set!",INDEX(TasksList!$F$6:$F$1005,MATCH(C598,TasksList!$B$6:$B$1005,0),1)),""),"")</f>
        <v/>
      </c>
      <c r="F598" s="360" t="str">
        <f>IFERROR(IF(LEN(D598)&gt;0,IF(LEN(INDEX(AdressBook!$D$6:$D$25,MATCH(D598,AdressBook!$B$6:$B$25,0),1))=0,"",INDEX(AdressBook!$D$6:$D$25,MATCH(D598,AdressBook!$B$6:$B$25,0),1)),""),"")</f>
        <v/>
      </c>
      <c r="G598" s="361" t="str">
        <f>IFERROR(IF(LEN(INDEX(PlansAndNotes!$F$6:$F$2005,ROW(B598)-ROW($C$3)))=0,"",INDEX(PlansAndNotes!$F$6:$F$2005,ROW(B598)-ROW($C$3))),"")</f>
        <v/>
      </c>
      <c r="H598" s="361" t="str">
        <f>IFERROR(IF(LEN(C598)&gt;0,IF(LEN(INDEX(TasksList!$G$6:$G$1005,MATCH(C598,TasksList!$B$6:$B$1005,0),1))=0,"",INDEX(TasksList!$G$6:$G$1005,MATCH(C598,TasksList!$B$6:$B$1005,0),1)),""),"")</f>
        <v/>
      </c>
      <c r="I598" s="381"/>
      <c r="J598" s="402"/>
      <c r="K598" s="402"/>
      <c r="L598" s="399" t="str">
        <f t="array" ref="L598">IFERROR(INDEX($J$4:$J$1003,SMALL($K$4:$K$1003,ROW(L598)-3),1),"")</f>
        <v/>
      </c>
      <c r="M598" s="206"/>
      <c r="N598" s="362" t="str">
        <f>IFERROR(IF(LEN(INDEX(PlansAndNotes!$D$6:$D$4005,ROW(B598)-ROW($C$3)))=0,"",INDEX(PlansAndNotes!$D$6:$D$4005,ROW(B598)-ROW($C$3))),"")</f>
        <v/>
      </c>
      <c r="O598" s="165" t="str">
        <f t="shared" si="91"/>
        <v/>
      </c>
      <c r="P598" s="363" t="str">
        <f>IFERROR(IF(LEN(INDEX(PlansAndNotes!$E$6:$E$4005,ROW(B598)-ROW($C$3)))=0,"",INDEX(PlansAndNotes!$E$6:$E$4005,ROW(B598)-ROW($C$3))),"")</f>
        <v/>
      </c>
      <c r="Q598" s="363" t="str">
        <f>IFERROR(IF(LEN(INDEX(PlansAndNotes!$G$6:$G$4005,ROW(B598)-ROW($C$3)))=0,"",INDEX(PlansAndNotes!$G$6:$G$4005,ROW(B598)-ROW($C$3))),"")</f>
        <v/>
      </c>
      <c r="R598" s="361" t="str">
        <f>IFERROR(IF(LEN(D598)&gt;0,IF(LEN(INDEX(AdressBook!$C$6:$C$25,MATCH(D598,AdressBook!$B$6:$B$25,0),1))=0,"",INDEX(AdressBook!$C$6:$C$25,MATCH(D598,AdressBook!$B$6:$B$25,0),1)),""),"")</f>
        <v/>
      </c>
      <c r="S598" s="165">
        <f>IF(LEN(C598)&gt;0,IFERROR(IF(MATCH(C598,C599:$C$4004,0)&gt;0,-1,ROW(S598)-ROW($S$3)),ROW(S598)-ROW($S$3)),-1)</f>
        <v>-1</v>
      </c>
      <c r="T598" s="165">
        <f t="shared" si="92"/>
        <v>0</v>
      </c>
      <c r="U598" s="165" t="str">
        <f t="shared" si="93"/>
        <v/>
      </c>
      <c r="V598" s="165" t="str">
        <f>IFERROR(IF(OR(C598="",S598&lt;0),"",IF(SUBTOTAL(3,C598:C598)=0,-1,SUBTOTAL(3,$C$4:C598))),"")</f>
        <v/>
      </c>
      <c r="W598" s="156" t="str">
        <f t="array" ref="W598">IF(LEN(C598)&gt;0,IFERROR(IF(MATCH(C598,$C$3:$C597,0)&gt;0,N598-INDEX($N$3:N597,SUMPRODUCT(MAX(ROW($C$3:$C597)*(C598=$C$3:$C597)))-2,1),""),""),"")</f>
        <v/>
      </c>
      <c r="X598" s="156">
        <f t="shared" ca="1" si="94"/>
        <v>1</v>
      </c>
      <c r="Y598" s="156">
        <f t="shared" ca="1" si="95"/>
        <v>1</v>
      </c>
    </row>
    <row r="599" spans="2:25" hidden="1" x14ac:dyDescent="0.25">
      <c r="B599" s="390" t="str">
        <f>IFERROR(IF(LEN(INDEX(PlansAndNotes!$B$6:$B$2005,ROW(A599)-ROW($B$3)))=0,"",INDEX(PlansAndNotes!$B$6:$B$2005,ROW(A599)-ROW($B$3))),"")</f>
        <v/>
      </c>
      <c r="C599" s="361" t="str">
        <f t="shared" si="90"/>
        <v/>
      </c>
      <c r="D599" s="361" t="str">
        <f>IFERROR(IF(LEN(C599)&gt;0,IF(LEN(INDEX(TasksList!$C$6:$C$1005,MATCH(C599,TasksList!$B$6:$B$1005,0),1))=0,"",INDEX(TasksList!$C$6:$C$1005,MATCH(C599,TasksList!$B$6:$B$1005,0),1)),""),"")</f>
        <v/>
      </c>
      <c r="E599" s="361" t="str">
        <f>IFERROR(IF(LEN(C599)&gt;0,IF(LEN(INDEX(TasksList!$F$6:$F$1005,MATCH(C599,TasksList!$B$6:$B$1005,0),1))=0,"not set!",INDEX(TasksList!$F$6:$F$1005,MATCH(C599,TasksList!$B$6:$B$1005,0),1)),""),"")</f>
        <v/>
      </c>
      <c r="F599" s="360" t="str">
        <f>IFERROR(IF(LEN(D599)&gt;0,IF(LEN(INDEX(AdressBook!$D$6:$D$25,MATCH(D599,AdressBook!$B$6:$B$25,0),1))=0,"",INDEX(AdressBook!$D$6:$D$25,MATCH(D599,AdressBook!$B$6:$B$25,0),1)),""),"")</f>
        <v/>
      </c>
      <c r="G599" s="361" t="str">
        <f>IFERROR(IF(LEN(INDEX(PlansAndNotes!$F$6:$F$2005,ROW(B599)-ROW($C$3)))=0,"",INDEX(PlansAndNotes!$F$6:$F$2005,ROW(B599)-ROW($C$3))),"")</f>
        <v/>
      </c>
      <c r="H599" s="361" t="str">
        <f>IFERROR(IF(LEN(C599)&gt;0,IF(LEN(INDEX(TasksList!$G$6:$G$1005,MATCH(C599,TasksList!$B$6:$B$1005,0),1))=0,"",INDEX(TasksList!$G$6:$G$1005,MATCH(C599,TasksList!$B$6:$B$1005,0),1)),""),"")</f>
        <v/>
      </c>
      <c r="I599" s="381"/>
      <c r="J599" s="402"/>
      <c r="K599" s="402"/>
      <c r="L599" s="399" t="str">
        <f t="array" ref="L599">IFERROR(INDEX($J$4:$J$1003,SMALL($K$4:$K$1003,ROW(L599)-3),1),"")</f>
        <v/>
      </c>
      <c r="M599" s="206"/>
      <c r="N599" s="362" t="str">
        <f>IFERROR(IF(LEN(INDEX(PlansAndNotes!$D$6:$D$4005,ROW(B599)-ROW($C$3)))=0,"",INDEX(PlansAndNotes!$D$6:$D$4005,ROW(B599)-ROW($C$3))),"")</f>
        <v/>
      </c>
      <c r="O599" s="165" t="str">
        <f t="shared" si="91"/>
        <v/>
      </c>
      <c r="P599" s="363" t="str">
        <f>IFERROR(IF(LEN(INDEX(PlansAndNotes!$E$6:$E$4005,ROW(B599)-ROW($C$3)))=0,"",INDEX(PlansAndNotes!$E$6:$E$4005,ROW(B599)-ROW($C$3))),"")</f>
        <v/>
      </c>
      <c r="Q599" s="363" t="str">
        <f>IFERROR(IF(LEN(INDEX(PlansAndNotes!$G$6:$G$4005,ROW(B599)-ROW($C$3)))=0,"",INDEX(PlansAndNotes!$G$6:$G$4005,ROW(B599)-ROW($C$3))),"")</f>
        <v/>
      </c>
      <c r="R599" s="361" t="str">
        <f>IFERROR(IF(LEN(D599)&gt;0,IF(LEN(INDEX(AdressBook!$C$6:$C$25,MATCH(D599,AdressBook!$B$6:$B$25,0),1))=0,"",INDEX(AdressBook!$C$6:$C$25,MATCH(D599,AdressBook!$B$6:$B$25,0),1)),""),"")</f>
        <v/>
      </c>
      <c r="S599" s="165">
        <f>IF(LEN(C599)&gt;0,IFERROR(IF(MATCH(C599,C600:$C$4004,0)&gt;0,-1,ROW(S599)-ROW($S$3)),ROW(S599)-ROW($S$3)),-1)</f>
        <v>-1</v>
      </c>
      <c r="T599" s="165">
        <f t="shared" si="92"/>
        <v>0</v>
      </c>
      <c r="U599" s="165" t="str">
        <f t="shared" si="93"/>
        <v/>
      </c>
      <c r="V599" s="165" t="str">
        <f>IFERROR(IF(OR(C599="",S599&lt;0),"",IF(SUBTOTAL(3,C599:C599)=0,-1,SUBTOTAL(3,$C$4:C599))),"")</f>
        <v/>
      </c>
      <c r="W599" s="156" t="str">
        <f t="array" ref="W599">IF(LEN(C599)&gt;0,IFERROR(IF(MATCH(C599,$C$3:$C598,0)&gt;0,N599-INDEX($N$3:N598,SUMPRODUCT(MAX(ROW($C$3:$C598)*(C599=$C$3:$C598)))-2,1),""),""),"")</f>
        <v/>
      </c>
      <c r="X599" s="156">
        <f t="shared" ca="1" si="94"/>
        <v>1</v>
      </c>
      <c r="Y599" s="156">
        <f t="shared" ca="1" si="95"/>
        <v>1</v>
      </c>
    </row>
    <row r="600" spans="2:25" hidden="1" x14ac:dyDescent="0.25">
      <c r="B600" s="390" t="str">
        <f>IFERROR(IF(LEN(INDEX(PlansAndNotes!$B$6:$B$2005,ROW(A600)-ROW($B$3)))=0,"",INDEX(PlansAndNotes!$B$6:$B$2005,ROW(A600)-ROW($B$3))),"")</f>
        <v/>
      </c>
      <c r="C600" s="361" t="str">
        <f t="shared" si="90"/>
        <v/>
      </c>
      <c r="D600" s="361" t="str">
        <f>IFERROR(IF(LEN(C600)&gt;0,IF(LEN(INDEX(TasksList!$C$6:$C$1005,MATCH(C600,TasksList!$B$6:$B$1005,0),1))=0,"",INDEX(TasksList!$C$6:$C$1005,MATCH(C600,TasksList!$B$6:$B$1005,0),1)),""),"")</f>
        <v/>
      </c>
      <c r="E600" s="361" t="str">
        <f>IFERROR(IF(LEN(C600)&gt;0,IF(LEN(INDEX(TasksList!$F$6:$F$1005,MATCH(C600,TasksList!$B$6:$B$1005,0),1))=0,"not set!",INDEX(TasksList!$F$6:$F$1005,MATCH(C600,TasksList!$B$6:$B$1005,0),1)),""),"")</f>
        <v/>
      </c>
      <c r="F600" s="360" t="str">
        <f>IFERROR(IF(LEN(D600)&gt;0,IF(LEN(INDEX(AdressBook!$D$6:$D$25,MATCH(D600,AdressBook!$B$6:$B$25,0),1))=0,"",INDEX(AdressBook!$D$6:$D$25,MATCH(D600,AdressBook!$B$6:$B$25,0),1)),""),"")</f>
        <v/>
      </c>
      <c r="G600" s="361" t="str">
        <f>IFERROR(IF(LEN(INDEX(PlansAndNotes!$F$6:$F$2005,ROW(B600)-ROW($C$3)))=0,"",INDEX(PlansAndNotes!$F$6:$F$2005,ROW(B600)-ROW($C$3))),"")</f>
        <v/>
      </c>
      <c r="H600" s="361" t="str">
        <f>IFERROR(IF(LEN(C600)&gt;0,IF(LEN(INDEX(TasksList!$G$6:$G$1005,MATCH(C600,TasksList!$B$6:$B$1005,0),1))=0,"",INDEX(TasksList!$G$6:$G$1005,MATCH(C600,TasksList!$B$6:$B$1005,0),1)),""),"")</f>
        <v/>
      </c>
      <c r="I600" s="381"/>
      <c r="J600" s="402"/>
      <c r="K600" s="402"/>
      <c r="L600" s="399" t="str">
        <f t="array" ref="L600">IFERROR(INDEX($J$4:$J$1003,SMALL($K$4:$K$1003,ROW(L600)-3),1),"")</f>
        <v/>
      </c>
      <c r="M600" s="206"/>
      <c r="N600" s="362" t="str">
        <f>IFERROR(IF(LEN(INDEX(PlansAndNotes!$D$6:$D$4005,ROW(B600)-ROW($C$3)))=0,"",INDEX(PlansAndNotes!$D$6:$D$4005,ROW(B600)-ROW($C$3))),"")</f>
        <v/>
      </c>
      <c r="O600" s="165" t="str">
        <f t="shared" si="91"/>
        <v/>
      </c>
      <c r="P600" s="363" t="str">
        <f>IFERROR(IF(LEN(INDEX(PlansAndNotes!$E$6:$E$4005,ROW(B600)-ROW($C$3)))=0,"",INDEX(PlansAndNotes!$E$6:$E$4005,ROW(B600)-ROW($C$3))),"")</f>
        <v/>
      </c>
      <c r="Q600" s="363" t="str">
        <f>IFERROR(IF(LEN(INDEX(PlansAndNotes!$G$6:$G$4005,ROW(B600)-ROW($C$3)))=0,"",INDEX(PlansAndNotes!$G$6:$G$4005,ROW(B600)-ROW($C$3))),"")</f>
        <v/>
      </c>
      <c r="R600" s="361" t="str">
        <f>IFERROR(IF(LEN(D600)&gt;0,IF(LEN(INDEX(AdressBook!$C$6:$C$25,MATCH(D600,AdressBook!$B$6:$B$25,0),1))=0,"",INDEX(AdressBook!$C$6:$C$25,MATCH(D600,AdressBook!$B$6:$B$25,0),1)),""),"")</f>
        <v/>
      </c>
      <c r="S600" s="165">
        <f>IF(LEN(C600)&gt;0,IFERROR(IF(MATCH(C600,C601:$C$4004,0)&gt;0,-1,ROW(S600)-ROW($S$3)),ROW(S600)-ROW($S$3)),-1)</f>
        <v>-1</v>
      </c>
      <c r="T600" s="165">
        <f t="shared" si="92"/>
        <v>0</v>
      </c>
      <c r="U600" s="165" t="str">
        <f t="shared" si="93"/>
        <v/>
      </c>
      <c r="V600" s="165" t="str">
        <f>IFERROR(IF(OR(C600="",S600&lt;0),"",IF(SUBTOTAL(3,C600:C600)=0,-1,SUBTOTAL(3,$C$4:C600))),"")</f>
        <v/>
      </c>
      <c r="W600" s="156" t="str">
        <f t="array" ref="W600">IF(LEN(C600)&gt;0,IFERROR(IF(MATCH(C600,$C$3:$C599,0)&gt;0,N600-INDEX($N$3:N599,SUMPRODUCT(MAX(ROW($C$3:$C599)*(C600=$C$3:$C599)))-2,1),""),""),"")</f>
        <v/>
      </c>
      <c r="X600" s="156">
        <f t="shared" ca="1" si="94"/>
        <v>1</v>
      </c>
      <c r="Y600" s="156">
        <f t="shared" ca="1" si="95"/>
        <v>1</v>
      </c>
    </row>
    <row r="601" spans="2:25" hidden="1" x14ac:dyDescent="0.25">
      <c r="B601" s="390" t="str">
        <f>IFERROR(IF(LEN(INDEX(PlansAndNotes!$B$6:$B$2005,ROW(A601)-ROW($B$3)))=0,"",INDEX(PlansAndNotes!$B$6:$B$2005,ROW(A601)-ROW($B$3))),"")</f>
        <v/>
      </c>
      <c r="C601" s="361" t="str">
        <f t="shared" si="90"/>
        <v/>
      </c>
      <c r="D601" s="361" t="str">
        <f>IFERROR(IF(LEN(C601)&gt;0,IF(LEN(INDEX(TasksList!$C$6:$C$1005,MATCH(C601,TasksList!$B$6:$B$1005,0),1))=0,"",INDEX(TasksList!$C$6:$C$1005,MATCH(C601,TasksList!$B$6:$B$1005,0),1)),""),"")</f>
        <v/>
      </c>
      <c r="E601" s="361" t="str">
        <f>IFERROR(IF(LEN(C601)&gt;0,IF(LEN(INDEX(TasksList!$F$6:$F$1005,MATCH(C601,TasksList!$B$6:$B$1005,0),1))=0,"not set!",INDEX(TasksList!$F$6:$F$1005,MATCH(C601,TasksList!$B$6:$B$1005,0),1)),""),"")</f>
        <v/>
      </c>
      <c r="F601" s="360" t="str">
        <f>IFERROR(IF(LEN(D601)&gt;0,IF(LEN(INDEX(AdressBook!$D$6:$D$25,MATCH(D601,AdressBook!$B$6:$B$25,0),1))=0,"",INDEX(AdressBook!$D$6:$D$25,MATCH(D601,AdressBook!$B$6:$B$25,0),1)),""),"")</f>
        <v/>
      </c>
      <c r="G601" s="361" t="str">
        <f>IFERROR(IF(LEN(INDEX(PlansAndNotes!$F$6:$F$2005,ROW(B601)-ROW($C$3)))=0,"",INDEX(PlansAndNotes!$F$6:$F$2005,ROW(B601)-ROW($C$3))),"")</f>
        <v/>
      </c>
      <c r="H601" s="361" t="str">
        <f>IFERROR(IF(LEN(C601)&gt;0,IF(LEN(INDEX(TasksList!$G$6:$G$1005,MATCH(C601,TasksList!$B$6:$B$1005,0),1))=0,"",INDEX(TasksList!$G$6:$G$1005,MATCH(C601,TasksList!$B$6:$B$1005,0),1)),""),"")</f>
        <v/>
      </c>
      <c r="I601" s="381"/>
      <c r="J601" s="402"/>
      <c r="K601" s="402"/>
      <c r="L601" s="399" t="str">
        <f t="array" ref="L601">IFERROR(INDEX($J$4:$J$1003,SMALL($K$4:$K$1003,ROW(L601)-3),1),"")</f>
        <v/>
      </c>
      <c r="M601" s="206"/>
      <c r="N601" s="362" t="str">
        <f>IFERROR(IF(LEN(INDEX(PlansAndNotes!$D$6:$D$4005,ROW(B601)-ROW($C$3)))=0,"",INDEX(PlansAndNotes!$D$6:$D$4005,ROW(B601)-ROW($C$3))),"")</f>
        <v/>
      </c>
      <c r="O601" s="165" t="str">
        <f t="shared" si="91"/>
        <v/>
      </c>
      <c r="P601" s="363" t="str">
        <f>IFERROR(IF(LEN(INDEX(PlansAndNotes!$E$6:$E$4005,ROW(B601)-ROW($C$3)))=0,"",INDEX(PlansAndNotes!$E$6:$E$4005,ROW(B601)-ROW($C$3))),"")</f>
        <v/>
      </c>
      <c r="Q601" s="363" t="str">
        <f>IFERROR(IF(LEN(INDEX(PlansAndNotes!$G$6:$G$4005,ROW(B601)-ROW($C$3)))=0,"",INDEX(PlansAndNotes!$G$6:$G$4005,ROW(B601)-ROW($C$3))),"")</f>
        <v/>
      </c>
      <c r="R601" s="361" t="str">
        <f>IFERROR(IF(LEN(D601)&gt;0,IF(LEN(INDEX(AdressBook!$C$6:$C$25,MATCH(D601,AdressBook!$B$6:$B$25,0),1))=0,"",INDEX(AdressBook!$C$6:$C$25,MATCH(D601,AdressBook!$B$6:$B$25,0),1)),""),"")</f>
        <v/>
      </c>
      <c r="S601" s="165">
        <f>IF(LEN(C601)&gt;0,IFERROR(IF(MATCH(C601,C602:$C$4004,0)&gt;0,-1,ROW(S601)-ROW($S$3)),ROW(S601)-ROW($S$3)),-1)</f>
        <v>-1</v>
      </c>
      <c r="T601" s="165">
        <f t="shared" si="92"/>
        <v>0</v>
      </c>
      <c r="U601" s="165" t="str">
        <f t="shared" si="93"/>
        <v/>
      </c>
      <c r="V601" s="165" t="str">
        <f>IFERROR(IF(OR(C601="",S601&lt;0),"",IF(SUBTOTAL(3,C601:C601)=0,-1,SUBTOTAL(3,$C$4:C601))),"")</f>
        <v/>
      </c>
      <c r="W601" s="156" t="str">
        <f t="array" ref="W601">IF(LEN(C601)&gt;0,IFERROR(IF(MATCH(C601,$C$3:$C600,0)&gt;0,N601-INDEX($N$3:N600,SUMPRODUCT(MAX(ROW($C$3:$C600)*(C601=$C$3:$C600)))-2,1),""),""),"")</f>
        <v/>
      </c>
      <c r="X601" s="156">
        <f t="shared" ca="1" si="94"/>
        <v>1</v>
      </c>
      <c r="Y601" s="156">
        <f t="shared" ca="1" si="95"/>
        <v>1</v>
      </c>
    </row>
    <row r="602" spans="2:25" hidden="1" x14ac:dyDescent="0.25">
      <c r="B602" s="390" t="str">
        <f>IFERROR(IF(LEN(INDEX(PlansAndNotes!$B$6:$B$2005,ROW(A602)-ROW($B$3)))=0,"",INDEX(PlansAndNotes!$B$6:$B$2005,ROW(A602)-ROW($B$3))),"")</f>
        <v/>
      </c>
      <c r="C602" s="361" t="str">
        <f t="shared" si="90"/>
        <v/>
      </c>
      <c r="D602" s="361" t="str">
        <f>IFERROR(IF(LEN(C602)&gt;0,IF(LEN(INDEX(TasksList!$C$6:$C$1005,MATCH(C602,TasksList!$B$6:$B$1005,0),1))=0,"",INDEX(TasksList!$C$6:$C$1005,MATCH(C602,TasksList!$B$6:$B$1005,0),1)),""),"")</f>
        <v/>
      </c>
      <c r="E602" s="361" t="str">
        <f>IFERROR(IF(LEN(C602)&gt;0,IF(LEN(INDEX(TasksList!$F$6:$F$1005,MATCH(C602,TasksList!$B$6:$B$1005,0),1))=0,"not set!",INDEX(TasksList!$F$6:$F$1005,MATCH(C602,TasksList!$B$6:$B$1005,0),1)),""),"")</f>
        <v/>
      </c>
      <c r="F602" s="360" t="str">
        <f>IFERROR(IF(LEN(D602)&gt;0,IF(LEN(INDEX(AdressBook!$D$6:$D$25,MATCH(D602,AdressBook!$B$6:$B$25,0),1))=0,"",INDEX(AdressBook!$D$6:$D$25,MATCH(D602,AdressBook!$B$6:$B$25,0),1)),""),"")</f>
        <v/>
      </c>
      <c r="G602" s="361" t="str">
        <f>IFERROR(IF(LEN(INDEX(PlansAndNotes!$F$6:$F$2005,ROW(B602)-ROW($C$3)))=0,"",INDEX(PlansAndNotes!$F$6:$F$2005,ROW(B602)-ROW($C$3))),"")</f>
        <v/>
      </c>
      <c r="H602" s="361" t="str">
        <f>IFERROR(IF(LEN(C602)&gt;0,IF(LEN(INDEX(TasksList!$G$6:$G$1005,MATCH(C602,TasksList!$B$6:$B$1005,0),1))=0,"",INDEX(TasksList!$G$6:$G$1005,MATCH(C602,TasksList!$B$6:$B$1005,0),1)),""),"")</f>
        <v/>
      </c>
      <c r="I602" s="381"/>
      <c r="J602" s="402"/>
      <c r="K602" s="402"/>
      <c r="L602" s="399" t="str">
        <f t="array" ref="L602">IFERROR(INDEX($J$4:$J$1003,SMALL($K$4:$K$1003,ROW(L602)-3),1),"")</f>
        <v/>
      </c>
      <c r="M602" s="206"/>
      <c r="N602" s="362" t="str">
        <f>IFERROR(IF(LEN(INDEX(PlansAndNotes!$D$6:$D$4005,ROW(B602)-ROW($C$3)))=0,"",INDEX(PlansAndNotes!$D$6:$D$4005,ROW(B602)-ROW($C$3))),"")</f>
        <v/>
      </c>
      <c r="O602" s="165" t="str">
        <f t="shared" si="91"/>
        <v/>
      </c>
      <c r="P602" s="363" t="str">
        <f>IFERROR(IF(LEN(INDEX(PlansAndNotes!$E$6:$E$4005,ROW(B602)-ROW($C$3)))=0,"",INDEX(PlansAndNotes!$E$6:$E$4005,ROW(B602)-ROW($C$3))),"")</f>
        <v/>
      </c>
      <c r="Q602" s="363" t="str">
        <f>IFERROR(IF(LEN(INDEX(PlansAndNotes!$G$6:$G$4005,ROW(B602)-ROW($C$3)))=0,"",INDEX(PlansAndNotes!$G$6:$G$4005,ROW(B602)-ROW($C$3))),"")</f>
        <v/>
      </c>
      <c r="R602" s="361" t="str">
        <f>IFERROR(IF(LEN(D602)&gt;0,IF(LEN(INDEX(AdressBook!$C$6:$C$25,MATCH(D602,AdressBook!$B$6:$B$25,0),1))=0,"",INDEX(AdressBook!$C$6:$C$25,MATCH(D602,AdressBook!$B$6:$B$25,0),1)),""),"")</f>
        <v/>
      </c>
      <c r="S602" s="165">
        <f>IF(LEN(C602)&gt;0,IFERROR(IF(MATCH(C602,C603:$C$4004,0)&gt;0,-1,ROW(S602)-ROW($S$3)),ROW(S602)-ROW($S$3)),-1)</f>
        <v>-1</v>
      </c>
      <c r="T602" s="165">
        <f t="shared" si="92"/>
        <v>0</v>
      </c>
      <c r="U602" s="165" t="str">
        <f t="shared" si="93"/>
        <v/>
      </c>
      <c r="V602" s="165" t="str">
        <f>IFERROR(IF(OR(C602="",S602&lt;0),"",IF(SUBTOTAL(3,C602:C602)=0,-1,SUBTOTAL(3,$C$4:C602))),"")</f>
        <v/>
      </c>
      <c r="W602" s="156" t="str">
        <f t="array" ref="W602">IF(LEN(C602)&gt;0,IFERROR(IF(MATCH(C602,$C$3:$C601,0)&gt;0,N602-INDEX($N$3:N601,SUMPRODUCT(MAX(ROW($C$3:$C601)*(C602=$C$3:$C601)))-2,1),""),""),"")</f>
        <v/>
      </c>
      <c r="X602" s="156">
        <f t="shared" ca="1" si="94"/>
        <v>1</v>
      </c>
      <c r="Y602" s="156">
        <f t="shared" ca="1" si="95"/>
        <v>1</v>
      </c>
    </row>
    <row r="603" spans="2:25" hidden="1" x14ac:dyDescent="0.25">
      <c r="B603" s="390" t="str">
        <f>IFERROR(IF(LEN(INDEX(PlansAndNotes!$B$6:$B$2005,ROW(A603)-ROW($B$3)))=0,"",INDEX(PlansAndNotes!$B$6:$B$2005,ROW(A603)-ROW($B$3))),"")</f>
        <v/>
      </c>
      <c r="C603" s="361" t="str">
        <f t="shared" si="90"/>
        <v/>
      </c>
      <c r="D603" s="361" t="str">
        <f>IFERROR(IF(LEN(C603)&gt;0,IF(LEN(INDEX(TasksList!$C$6:$C$1005,MATCH(C603,TasksList!$B$6:$B$1005,0),1))=0,"",INDEX(TasksList!$C$6:$C$1005,MATCH(C603,TasksList!$B$6:$B$1005,0),1)),""),"")</f>
        <v/>
      </c>
      <c r="E603" s="361" t="str">
        <f>IFERROR(IF(LEN(C603)&gt;0,IF(LEN(INDEX(TasksList!$F$6:$F$1005,MATCH(C603,TasksList!$B$6:$B$1005,0),1))=0,"not set!",INDEX(TasksList!$F$6:$F$1005,MATCH(C603,TasksList!$B$6:$B$1005,0),1)),""),"")</f>
        <v/>
      </c>
      <c r="F603" s="360" t="str">
        <f>IFERROR(IF(LEN(D603)&gt;0,IF(LEN(INDEX(AdressBook!$D$6:$D$25,MATCH(D603,AdressBook!$B$6:$B$25,0),1))=0,"",INDEX(AdressBook!$D$6:$D$25,MATCH(D603,AdressBook!$B$6:$B$25,0),1)),""),"")</f>
        <v/>
      </c>
      <c r="G603" s="361" t="str">
        <f>IFERROR(IF(LEN(INDEX(PlansAndNotes!$F$6:$F$2005,ROW(B603)-ROW($C$3)))=0,"",INDEX(PlansAndNotes!$F$6:$F$2005,ROW(B603)-ROW($C$3))),"")</f>
        <v/>
      </c>
      <c r="H603" s="361" t="str">
        <f>IFERROR(IF(LEN(C603)&gt;0,IF(LEN(INDEX(TasksList!$G$6:$G$1005,MATCH(C603,TasksList!$B$6:$B$1005,0),1))=0,"",INDEX(TasksList!$G$6:$G$1005,MATCH(C603,TasksList!$B$6:$B$1005,0),1)),""),"")</f>
        <v/>
      </c>
      <c r="I603" s="381"/>
      <c r="J603" s="402"/>
      <c r="K603" s="402"/>
      <c r="L603" s="399" t="str">
        <f t="array" ref="L603">IFERROR(INDEX($J$4:$J$1003,SMALL($K$4:$K$1003,ROW(L603)-3),1),"")</f>
        <v/>
      </c>
      <c r="M603" s="206"/>
      <c r="N603" s="362" t="str">
        <f>IFERROR(IF(LEN(INDEX(PlansAndNotes!$D$6:$D$4005,ROW(B603)-ROW($C$3)))=0,"",INDEX(PlansAndNotes!$D$6:$D$4005,ROW(B603)-ROW($C$3))),"")</f>
        <v/>
      </c>
      <c r="O603" s="165" t="str">
        <f t="shared" si="91"/>
        <v/>
      </c>
      <c r="P603" s="363" t="str">
        <f>IFERROR(IF(LEN(INDEX(PlansAndNotes!$E$6:$E$4005,ROW(B603)-ROW($C$3)))=0,"",INDEX(PlansAndNotes!$E$6:$E$4005,ROW(B603)-ROW($C$3))),"")</f>
        <v/>
      </c>
      <c r="Q603" s="363" t="str">
        <f>IFERROR(IF(LEN(INDEX(PlansAndNotes!$G$6:$G$4005,ROW(B603)-ROW($C$3)))=0,"",INDEX(PlansAndNotes!$G$6:$G$4005,ROW(B603)-ROW($C$3))),"")</f>
        <v/>
      </c>
      <c r="R603" s="361" t="str">
        <f>IFERROR(IF(LEN(D603)&gt;0,IF(LEN(INDEX(AdressBook!$C$6:$C$25,MATCH(D603,AdressBook!$B$6:$B$25,0),1))=0,"",INDEX(AdressBook!$C$6:$C$25,MATCH(D603,AdressBook!$B$6:$B$25,0),1)),""),"")</f>
        <v/>
      </c>
      <c r="S603" s="165">
        <f>IF(LEN(C603)&gt;0,IFERROR(IF(MATCH(C603,C604:$C$4004,0)&gt;0,-1,ROW(S603)-ROW($S$3)),ROW(S603)-ROW($S$3)),-1)</f>
        <v>-1</v>
      </c>
      <c r="T603" s="165">
        <f t="shared" si="92"/>
        <v>0</v>
      </c>
      <c r="U603" s="165" t="str">
        <f t="shared" si="93"/>
        <v/>
      </c>
      <c r="V603" s="165" t="str">
        <f>IFERROR(IF(OR(C603="",S603&lt;0),"",IF(SUBTOTAL(3,C603:C603)=0,-1,SUBTOTAL(3,$C$4:C603))),"")</f>
        <v/>
      </c>
      <c r="W603" s="156" t="str">
        <f t="array" ref="W603">IF(LEN(C603)&gt;0,IFERROR(IF(MATCH(C603,$C$3:$C602,0)&gt;0,N603-INDEX($N$3:N602,SUMPRODUCT(MAX(ROW($C$3:$C602)*(C603=$C$3:$C602)))-2,1),""),""),"")</f>
        <v/>
      </c>
      <c r="X603" s="156">
        <f t="shared" ca="1" si="94"/>
        <v>1</v>
      </c>
      <c r="Y603" s="156">
        <f t="shared" ca="1" si="95"/>
        <v>1</v>
      </c>
    </row>
    <row r="604" spans="2:25" hidden="1" x14ac:dyDescent="0.25">
      <c r="B604" s="390" t="str">
        <f>IFERROR(IF(LEN(INDEX(PlansAndNotes!$B$6:$B$2005,ROW(A604)-ROW($B$3)))=0,"",INDEX(PlansAndNotes!$B$6:$B$2005,ROW(A604)-ROW($B$3))),"")</f>
        <v/>
      </c>
      <c r="C604" s="361" t="str">
        <f t="shared" si="90"/>
        <v/>
      </c>
      <c r="D604" s="361" t="str">
        <f>IFERROR(IF(LEN(C604)&gt;0,IF(LEN(INDEX(TasksList!$C$6:$C$1005,MATCH(C604,TasksList!$B$6:$B$1005,0),1))=0,"",INDEX(TasksList!$C$6:$C$1005,MATCH(C604,TasksList!$B$6:$B$1005,0),1)),""),"")</f>
        <v/>
      </c>
      <c r="E604" s="361" t="str">
        <f>IFERROR(IF(LEN(C604)&gt;0,IF(LEN(INDEX(TasksList!$F$6:$F$1005,MATCH(C604,TasksList!$B$6:$B$1005,0),1))=0,"not set!",INDEX(TasksList!$F$6:$F$1005,MATCH(C604,TasksList!$B$6:$B$1005,0),1)),""),"")</f>
        <v/>
      </c>
      <c r="F604" s="360" t="str">
        <f>IFERROR(IF(LEN(D604)&gt;0,IF(LEN(INDEX(AdressBook!$D$6:$D$25,MATCH(D604,AdressBook!$B$6:$B$25,0),1))=0,"",INDEX(AdressBook!$D$6:$D$25,MATCH(D604,AdressBook!$B$6:$B$25,0),1)),""),"")</f>
        <v/>
      </c>
      <c r="G604" s="361" t="str">
        <f>IFERROR(IF(LEN(INDEX(PlansAndNotes!$F$6:$F$2005,ROW(B604)-ROW($C$3)))=0,"",INDEX(PlansAndNotes!$F$6:$F$2005,ROW(B604)-ROW($C$3))),"")</f>
        <v/>
      </c>
      <c r="H604" s="361" t="str">
        <f>IFERROR(IF(LEN(C604)&gt;0,IF(LEN(INDEX(TasksList!$G$6:$G$1005,MATCH(C604,TasksList!$B$6:$B$1005,0),1))=0,"",INDEX(TasksList!$G$6:$G$1005,MATCH(C604,TasksList!$B$6:$B$1005,0),1)),""),"")</f>
        <v/>
      </c>
      <c r="I604" s="381"/>
      <c r="J604" s="402"/>
      <c r="K604" s="402"/>
      <c r="L604" s="399" t="str">
        <f t="array" ref="L604">IFERROR(INDEX($J$4:$J$1003,SMALL($K$4:$K$1003,ROW(L604)-3),1),"")</f>
        <v/>
      </c>
      <c r="M604" s="206"/>
      <c r="N604" s="362" t="str">
        <f>IFERROR(IF(LEN(INDEX(PlansAndNotes!$D$6:$D$4005,ROW(B604)-ROW($C$3)))=0,"",INDEX(PlansAndNotes!$D$6:$D$4005,ROW(B604)-ROW($C$3))),"")</f>
        <v/>
      </c>
      <c r="O604" s="165" t="str">
        <f t="shared" si="91"/>
        <v/>
      </c>
      <c r="P604" s="363" t="str">
        <f>IFERROR(IF(LEN(INDEX(PlansAndNotes!$E$6:$E$4005,ROW(B604)-ROW($C$3)))=0,"",INDEX(PlansAndNotes!$E$6:$E$4005,ROW(B604)-ROW($C$3))),"")</f>
        <v/>
      </c>
      <c r="Q604" s="363" t="str">
        <f>IFERROR(IF(LEN(INDEX(PlansAndNotes!$G$6:$G$4005,ROW(B604)-ROW($C$3)))=0,"",INDEX(PlansAndNotes!$G$6:$G$4005,ROW(B604)-ROW($C$3))),"")</f>
        <v/>
      </c>
      <c r="R604" s="361" t="str">
        <f>IFERROR(IF(LEN(D604)&gt;0,IF(LEN(INDEX(AdressBook!$C$6:$C$25,MATCH(D604,AdressBook!$B$6:$B$25,0),1))=0,"",INDEX(AdressBook!$C$6:$C$25,MATCH(D604,AdressBook!$B$6:$B$25,0),1)),""),"")</f>
        <v/>
      </c>
      <c r="S604" s="165">
        <f>IF(LEN(C604)&gt;0,IFERROR(IF(MATCH(C604,C605:$C$4004,0)&gt;0,-1,ROW(S604)-ROW($S$3)),ROW(S604)-ROW($S$3)),-1)</f>
        <v>-1</v>
      </c>
      <c r="T604" s="165">
        <f t="shared" si="92"/>
        <v>0</v>
      </c>
      <c r="U604" s="165" t="str">
        <f t="shared" si="93"/>
        <v/>
      </c>
      <c r="V604" s="165" t="str">
        <f>IFERROR(IF(OR(C604="",S604&lt;0),"",IF(SUBTOTAL(3,C604:C604)=0,-1,SUBTOTAL(3,$C$4:C604))),"")</f>
        <v/>
      </c>
      <c r="W604" s="156" t="str">
        <f t="array" ref="W604">IF(LEN(C604)&gt;0,IFERROR(IF(MATCH(C604,$C$3:$C603,0)&gt;0,N604-INDEX($N$3:N603,SUMPRODUCT(MAX(ROW($C$3:$C603)*(C604=$C$3:$C603)))-2,1),""),""),"")</f>
        <v/>
      </c>
      <c r="X604" s="156">
        <f t="shared" ca="1" si="94"/>
        <v>1</v>
      </c>
      <c r="Y604" s="156">
        <f t="shared" ca="1" si="95"/>
        <v>1</v>
      </c>
    </row>
    <row r="605" spans="2:25" hidden="1" x14ac:dyDescent="0.25">
      <c r="B605" s="390" t="str">
        <f>IFERROR(IF(LEN(INDEX(PlansAndNotes!$B$6:$B$2005,ROW(A605)-ROW($B$3)))=0,"",INDEX(PlansAndNotes!$B$6:$B$2005,ROW(A605)-ROW($B$3))),"")</f>
        <v/>
      </c>
      <c r="C605" s="361" t="str">
        <f t="shared" si="90"/>
        <v/>
      </c>
      <c r="D605" s="361" t="str">
        <f>IFERROR(IF(LEN(C605)&gt;0,IF(LEN(INDEX(TasksList!$C$6:$C$1005,MATCH(C605,TasksList!$B$6:$B$1005,0),1))=0,"",INDEX(TasksList!$C$6:$C$1005,MATCH(C605,TasksList!$B$6:$B$1005,0),1)),""),"")</f>
        <v/>
      </c>
      <c r="E605" s="361" t="str">
        <f>IFERROR(IF(LEN(C605)&gt;0,IF(LEN(INDEX(TasksList!$F$6:$F$1005,MATCH(C605,TasksList!$B$6:$B$1005,0),1))=0,"not set!",INDEX(TasksList!$F$6:$F$1005,MATCH(C605,TasksList!$B$6:$B$1005,0),1)),""),"")</f>
        <v/>
      </c>
      <c r="F605" s="360" t="str">
        <f>IFERROR(IF(LEN(D605)&gt;0,IF(LEN(INDEX(AdressBook!$D$6:$D$25,MATCH(D605,AdressBook!$B$6:$B$25,0),1))=0,"",INDEX(AdressBook!$D$6:$D$25,MATCH(D605,AdressBook!$B$6:$B$25,0),1)),""),"")</f>
        <v/>
      </c>
      <c r="G605" s="361" t="str">
        <f>IFERROR(IF(LEN(INDEX(PlansAndNotes!$F$6:$F$2005,ROW(B605)-ROW($C$3)))=0,"",INDEX(PlansAndNotes!$F$6:$F$2005,ROW(B605)-ROW($C$3))),"")</f>
        <v/>
      </c>
      <c r="H605" s="361" t="str">
        <f>IFERROR(IF(LEN(C605)&gt;0,IF(LEN(INDEX(TasksList!$G$6:$G$1005,MATCH(C605,TasksList!$B$6:$B$1005,0),1))=0,"",INDEX(TasksList!$G$6:$G$1005,MATCH(C605,TasksList!$B$6:$B$1005,0),1)),""),"")</f>
        <v/>
      </c>
      <c r="I605" s="381"/>
      <c r="J605" s="402"/>
      <c r="K605" s="402"/>
      <c r="L605" s="399" t="str">
        <f t="array" ref="L605">IFERROR(INDEX($J$4:$J$1003,SMALL($K$4:$K$1003,ROW(L605)-3),1),"")</f>
        <v/>
      </c>
      <c r="M605" s="206"/>
      <c r="N605" s="362" t="str">
        <f>IFERROR(IF(LEN(INDEX(PlansAndNotes!$D$6:$D$4005,ROW(B605)-ROW($C$3)))=0,"",INDEX(PlansAndNotes!$D$6:$D$4005,ROW(B605)-ROW($C$3))),"")</f>
        <v/>
      </c>
      <c r="O605" s="165" t="str">
        <f t="shared" si="91"/>
        <v/>
      </c>
      <c r="P605" s="363" t="str">
        <f>IFERROR(IF(LEN(INDEX(PlansAndNotes!$E$6:$E$4005,ROW(B605)-ROW($C$3)))=0,"",INDEX(PlansAndNotes!$E$6:$E$4005,ROW(B605)-ROW($C$3))),"")</f>
        <v/>
      </c>
      <c r="Q605" s="363" t="str">
        <f>IFERROR(IF(LEN(INDEX(PlansAndNotes!$G$6:$G$4005,ROW(B605)-ROW($C$3)))=0,"",INDEX(PlansAndNotes!$G$6:$G$4005,ROW(B605)-ROW($C$3))),"")</f>
        <v/>
      </c>
      <c r="R605" s="361" t="str">
        <f>IFERROR(IF(LEN(D605)&gt;0,IF(LEN(INDEX(AdressBook!$C$6:$C$25,MATCH(D605,AdressBook!$B$6:$B$25,0),1))=0,"",INDEX(AdressBook!$C$6:$C$25,MATCH(D605,AdressBook!$B$6:$B$25,0),1)),""),"")</f>
        <v/>
      </c>
      <c r="S605" s="165">
        <f>IF(LEN(C605)&gt;0,IFERROR(IF(MATCH(C605,C606:$C$4004,0)&gt;0,-1,ROW(S605)-ROW($S$3)),ROW(S605)-ROW($S$3)),-1)</f>
        <v>-1</v>
      </c>
      <c r="T605" s="165">
        <f t="shared" si="92"/>
        <v>0</v>
      </c>
      <c r="U605" s="165" t="str">
        <f t="shared" si="93"/>
        <v/>
      </c>
      <c r="V605" s="165" t="str">
        <f>IFERROR(IF(OR(C605="",S605&lt;0),"",IF(SUBTOTAL(3,C605:C605)=0,-1,SUBTOTAL(3,$C$4:C605))),"")</f>
        <v/>
      </c>
      <c r="W605" s="156" t="str">
        <f t="array" ref="W605">IF(LEN(C605)&gt;0,IFERROR(IF(MATCH(C605,$C$3:$C604,0)&gt;0,N605-INDEX($N$3:N604,SUMPRODUCT(MAX(ROW($C$3:$C604)*(C605=$C$3:$C604)))-2,1),""),""),"")</f>
        <v/>
      </c>
      <c r="X605" s="156">
        <f t="shared" ca="1" si="94"/>
        <v>1</v>
      </c>
      <c r="Y605" s="156">
        <f t="shared" ca="1" si="95"/>
        <v>1</v>
      </c>
    </row>
    <row r="606" spans="2:25" hidden="1" x14ac:dyDescent="0.25">
      <c r="B606" s="390" t="str">
        <f>IFERROR(IF(LEN(INDEX(PlansAndNotes!$B$6:$B$2005,ROW(A606)-ROW($B$3)))=0,"",INDEX(PlansAndNotes!$B$6:$B$2005,ROW(A606)-ROW($B$3))),"")</f>
        <v/>
      </c>
      <c r="C606" s="361" t="str">
        <f t="shared" si="90"/>
        <v/>
      </c>
      <c r="D606" s="361" t="str">
        <f>IFERROR(IF(LEN(C606)&gt;0,IF(LEN(INDEX(TasksList!$C$6:$C$1005,MATCH(C606,TasksList!$B$6:$B$1005,0),1))=0,"",INDEX(TasksList!$C$6:$C$1005,MATCH(C606,TasksList!$B$6:$B$1005,0),1)),""),"")</f>
        <v/>
      </c>
      <c r="E606" s="361" t="str">
        <f>IFERROR(IF(LEN(C606)&gt;0,IF(LEN(INDEX(TasksList!$F$6:$F$1005,MATCH(C606,TasksList!$B$6:$B$1005,0),1))=0,"not set!",INDEX(TasksList!$F$6:$F$1005,MATCH(C606,TasksList!$B$6:$B$1005,0),1)),""),"")</f>
        <v/>
      </c>
      <c r="F606" s="360" t="str">
        <f>IFERROR(IF(LEN(D606)&gt;0,IF(LEN(INDEX(AdressBook!$D$6:$D$25,MATCH(D606,AdressBook!$B$6:$B$25,0),1))=0,"",INDEX(AdressBook!$D$6:$D$25,MATCH(D606,AdressBook!$B$6:$B$25,0),1)),""),"")</f>
        <v/>
      </c>
      <c r="G606" s="361" t="str">
        <f>IFERROR(IF(LEN(INDEX(PlansAndNotes!$F$6:$F$2005,ROW(B606)-ROW($C$3)))=0,"",INDEX(PlansAndNotes!$F$6:$F$2005,ROW(B606)-ROW($C$3))),"")</f>
        <v/>
      </c>
      <c r="H606" s="361" t="str">
        <f>IFERROR(IF(LEN(C606)&gt;0,IF(LEN(INDEX(TasksList!$G$6:$G$1005,MATCH(C606,TasksList!$B$6:$B$1005,0),1))=0,"",INDEX(TasksList!$G$6:$G$1005,MATCH(C606,TasksList!$B$6:$B$1005,0),1)),""),"")</f>
        <v/>
      </c>
      <c r="I606" s="381"/>
      <c r="J606" s="402"/>
      <c r="K606" s="402"/>
      <c r="L606" s="399" t="str">
        <f t="array" ref="L606">IFERROR(INDEX($J$4:$J$1003,SMALL($K$4:$K$1003,ROW(L606)-3),1),"")</f>
        <v/>
      </c>
      <c r="M606" s="206"/>
      <c r="N606" s="362" t="str">
        <f>IFERROR(IF(LEN(INDEX(PlansAndNotes!$D$6:$D$4005,ROW(B606)-ROW($C$3)))=0,"",INDEX(PlansAndNotes!$D$6:$D$4005,ROW(B606)-ROW($C$3))),"")</f>
        <v/>
      </c>
      <c r="O606" s="165" t="str">
        <f t="shared" si="91"/>
        <v/>
      </c>
      <c r="P606" s="363" t="str">
        <f>IFERROR(IF(LEN(INDEX(PlansAndNotes!$E$6:$E$4005,ROW(B606)-ROW($C$3)))=0,"",INDEX(PlansAndNotes!$E$6:$E$4005,ROW(B606)-ROW($C$3))),"")</f>
        <v/>
      </c>
      <c r="Q606" s="363" t="str">
        <f>IFERROR(IF(LEN(INDEX(PlansAndNotes!$G$6:$G$4005,ROW(B606)-ROW($C$3)))=0,"",INDEX(PlansAndNotes!$G$6:$G$4005,ROW(B606)-ROW($C$3))),"")</f>
        <v/>
      </c>
      <c r="R606" s="361" t="str">
        <f>IFERROR(IF(LEN(D606)&gt;0,IF(LEN(INDEX(AdressBook!$C$6:$C$25,MATCH(D606,AdressBook!$B$6:$B$25,0),1))=0,"",INDEX(AdressBook!$C$6:$C$25,MATCH(D606,AdressBook!$B$6:$B$25,0),1)),""),"")</f>
        <v/>
      </c>
      <c r="S606" s="165">
        <f>IF(LEN(C606)&gt;0,IFERROR(IF(MATCH(C606,C607:$C$4004,0)&gt;0,-1,ROW(S606)-ROW($S$3)),ROW(S606)-ROW($S$3)),-1)</f>
        <v>-1</v>
      </c>
      <c r="T606" s="165">
        <f t="shared" si="92"/>
        <v>0</v>
      </c>
      <c r="U606" s="165" t="str">
        <f t="shared" si="93"/>
        <v/>
      </c>
      <c r="V606" s="165" t="str">
        <f>IFERROR(IF(OR(C606="",S606&lt;0),"",IF(SUBTOTAL(3,C606:C606)=0,-1,SUBTOTAL(3,$C$4:C606))),"")</f>
        <v/>
      </c>
      <c r="W606" s="156" t="str">
        <f t="array" ref="W606">IF(LEN(C606)&gt;0,IFERROR(IF(MATCH(C606,$C$3:$C605,0)&gt;0,N606-INDEX($N$3:N605,SUMPRODUCT(MAX(ROW($C$3:$C605)*(C606=$C$3:$C605)))-2,1),""),""),"")</f>
        <v/>
      </c>
      <c r="X606" s="156">
        <f t="shared" ca="1" si="94"/>
        <v>1</v>
      </c>
      <c r="Y606" s="156">
        <f t="shared" ca="1" si="95"/>
        <v>1</v>
      </c>
    </row>
    <row r="607" spans="2:25" hidden="1" x14ac:dyDescent="0.25">
      <c r="B607" s="390" t="str">
        <f>IFERROR(IF(LEN(INDEX(PlansAndNotes!$B$6:$B$2005,ROW(A607)-ROW($B$3)))=0,"",INDEX(PlansAndNotes!$B$6:$B$2005,ROW(A607)-ROW($B$3))),"")</f>
        <v/>
      </c>
      <c r="C607" s="361" t="str">
        <f t="shared" si="90"/>
        <v/>
      </c>
      <c r="D607" s="361" t="str">
        <f>IFERROR(IF(LEN(C607)&gt;0,IF(LEN(INDEX(TasksList!$C$6:$C$1005,MATCH(C607,TasksList!$B$6:$B$1005,0),1))=0,"",INDEX(TasksList!$C$6:$C$1005,MATCH(C607,TasksList!$B$6:$B$1005,0),1)),""),"")</f>
        <v/>
      </c>
      <c r="E607" s="361" t="str">
        <f>IFERROR(IF(LEN(C607)&gt;0,IF(LEN(INDEX(TasksList!$F$6:$F$1005,MATCH(C607,TasksList!$B$6:$B$1005,0),1))=0,"not set!",INDEX(TasksList!$F$6:$F$1005,MATCH(C607,TasksList!$B$6:$B$1005,0),1)),""),"")</f>
        <v/>
      </c>
      <c r="F607" s="360" t="str">
        <f>IFERROR(IF(LEN(D607)&gt;0,IF(LEN(INDEX(AdressBook!$D$6:$D$25,MATCH(D607,AdressBook!$B$6:$B$25,0),1))=0,"",INDEX(AdressBook!$D$6:$D$25,MATCH(D607,AdressBook!$B$6:$B$25,0),1)),""),"")</f>
        <v/>
      </c>
      <c r="G607" s="361" t="str">
        <f>IFERROR(IF(LEN(INDEX(PlansAndNotes!$F$6:$F$2005,ROW(B607)-ROW($C$3)))=0,"",INDEX(PlansAndNotes!$F$6:$F$2005,ROW(B607)-ROW($C$3))),"")</f>
        <v/>
      </c>
      <c r="H607" s="361" t="str">
        <f>IFERROR(IF(LEN(C607)&gt;0,IF(LEN(INDEX(TasksList!$G$6:$G$1005,MATCH(C607,TasksList!$B$6:$B$1005,0),1))=0,"",INDEX(TasksList!$G$6:$G$1005,MATCH(C607,TasksList!$B$6:$B$1005,0),1)),""),"")</f>
        <v/>
      </c>
      <c r="I607" s="381"/>
      <c r="J607" s="402"/>
      <c r="K607" s="402"/>
      <c r="L607" s="399" t="str">
        <f t="array" ref="L607">IFERROR(INDEX($J$4:$J$1003,SMALL($K$4:$K$1003,ROW(L607)-3),1),"")</f>
        <v/>
      </c>
      <c r="M607" s="206"/>
      <c r="N607" s="362" t="str">
        <f>IFERROR(IF(LEN(INDEX(PlansAndNotes!$D$6:$D$4005,ROW(B607)-ROW($C$3)))=0,"",INDEX(PlansAndNotes!$D$6:$D$4005,ROW(B607)-ROW($C$3))),"")</f>
        <v/>
      </c>
      <c r="O607" s="165" t="str">
        <f t="shared" si="91"/>
        <v/>
      </c>
      <c r="P607" s="363" t="str">
        <f>IFERROR(IF(LEN(INDEX(PlansAndNotes!$E$6:$E$4005,ROW(B607)-ROW($C$3)))=0,"",INDEX(PlansAndNotes!$E$6:$E$4005,ROW(B607)-ROW($C$3))),"")</f>
        <v/>
      </c>
      <c r="Q607" s="363" t="str">
        <f>IFERROR(IF(LEN(INDEX(PlansAndNotes!$G$6:$G$4005,ROW(B607)-ROW($C$3)))=0,"",INDEX(PlansAndNotes!$G$6:$G$4005,ROW(B607)-ROW($C$3))),"")</f>
        <v/>
      </c>
      <c r="R607" s="361" t="str">
        <f>IFERROR(IF(LEN(D607)&gt;0,IF(LEN(INDEX(AdressBook!$C$6:$C$25,MATCH(D607,AdressBook!$B$6:$B$25,0),1))=0,"",INDEX(AdressBook!$C$6:$C$25,MATCH(D607,AdressBook!$B$6:$B$25,0),1)),""),"")</f>
        <v/>
      </c>
      <c r="S607" s="165">
        <f>IF(LEN(C607)&gt;0,IFERROR(IF(MATCH(C607,C608:$C$4004,0)&gt;0,-1,ROW(S607)-ROW($S$3)),ROW(S607)-ROW($S$3)),-1)</f>
        <v>-1</v>
      </c>
      <c r="T607" s="165">
        <f t="shared" si="92"/>
        <v>0</v>
      </c>
      <c r="U607" s="165" t="str">
        <f t="shared" si="93"/>
        <v/>
      </c>
      <c r="V607" s="165" t="str">
        <f>IFERROR(IF(OR(C607="",S607&lt;0),"",IF(SUBTOTAL(3,C607:C607)=0,-1,SUBTOTAL(3,$C$4:C607))),"")</f>
        <v/>
      </c>
      <c r="W607" s="156" t="str">
        <f t="array" ref="W607">IF(LEN(C607)&gt;0,IFERROR(IF(MATCH(C607,$C$3:$C606,0)&gt;0,N607-INDEX($N$3:N606,SUMPRODUCT(MAX(ROW($C$3:$C606)*(C607=$C$3:$C606)))-2,1),""),""),"")</f>
        <v/>
      </c>
      <c r="X607" s="156">
        <f t="shared" ca="1" si="94"/>
        <v>1</v>
      </c>
      <c r="Y607" s="156">
        <f t="shared" ca="1" si="95"/>
        <v>1</v>
      </c>
    </row>
    <row r="608" spans="2:25" hidden="1" x14ac:dyDescent="0.25">
      <c r="B608" s="390" t="str">
        <f>IFERROR(IF(LEN(INDEX(PlansAndNotes!$B$6:$B$2005,ROW(A608)-ROW($B$3)))=0,"",INDEX(PlansAndNotes!$B$6:$B$2005,ROW(A608)-ROW($B$3))),"")</f>
        <v/>
      </c>
      <c r="C608" s="361" t="str">
        <f t="shared" si="90"/>
        <v/>
      </c>
      <c r="D608" s="361" t="str">
        <f>IFERROR(IF(LEN(C608)&gt;0,IF(LEN(INDEX(TasksList!$C$6:$C$1005,MATCH(C608,TasksList!$B$6:$B$1005,0),1))=0,"",INDEX(TasksList!$C$6:$C$1005,MATCH(C608,TasksList!$B$6:$B$1005,0),1)),""),"")</f>
        <v/>
      </c>
      <c r="E608" s="361" t="str">
        <f>IFERROR(IF(LEN(C608)&gt;0,IF(LEN(INDEX(TasksList!$F$6:$F$1005,MATCH(C608,TasksList!$B$6:$B$1005,0),1))=0,"not set!",INDEX(TasksList!$F$6:$F$1005,MATCH(C608,TasksList!$B$6:$B$1005,0),1)),""),"")</f>
        <v/>
      </c>
      <c r="F608" s="360" t="str">
        <f>IFERROR(IF(LEN(D608)&gt;0,IF(LEN(INDEX(AdressBook!$D$6:$D$25,MATCH(D608,AdressBook!$B$6:$B$25,0),1))=0,"",INDEX(AdressBook!$D$6:$D$25,MATCH(D608,AdressBook!$B$6:$B$25,0),1)),""),"")</f>
        <v/>
      </c>
      <c r="G608" s="361" t="str">
        <f>IFERROR(IF(LEN(INDEX(PlansAndNotes!$F$6:$F$2005,ROW(B608)-ROW($C$3)))=0,"",INDEX(PlansAndNotes!$F$6:$F$2005,ROW(B608)-ROW($C$3))),"")</f>
        <v/>
      </c>
      <c r="H608" s="361" t="str">
        <f>IFERROR(IF(LEN(C608)&gt;0,IF(LEN(INDEX(TasksList!$G$6:$G$1005,MATCH(C608,TasksList!$B$6:$B$1005,0),1))=0,"",INDEX(TasksList!$G$6:$G$1005,MATCH(C608,TasksList!$B$6:$B$1005,0),1)),""),"")</f>
        <v/>
      </c>
      <c r="I608" s="381"/>
      <c r="J608" s="402"/>
      <c r="K608" s="402"/>
      <c r="L608" s="399" t="str">
        <f t="array" ref="L608">IFERROR(INDEX($J$4:$J$1003,SMALL($K$4:$K$1003,ROW(L608)-3),1),"")</f>
        <v/>
      </c>
      <c r="M608" s="206"/>
      <c r="N608" s="362" t="str">
        <f>IFERROR(IF(LEN(INDEX(PlansAndNotes!$D$6:$D$4005,ROW(B608)-ROW($C$3)))=0,"",INDEX(PlansAndNotes!$D$6:$D$4005,ROW(B608)-ROW($C$3))),"")</f>
        <v/>
      </c>
      <c r="O608" s="165" t="str">
        <f t="shared" si="91"/>
        <v/>
      </c>
      <c r="P608" s="363" t="str">
        <f>IFERROR(IF(LEN(INDEX(PlansAndNotes!$E$6:$E$4005,ROW(B608)-ROW($C$3)))=0,"",INDEX(PlansAndNotes!$E$6:$E$4005,ROW(B608)-ROW($C$3))),"")</f>
        <v/>
      </c>
      <c r="Q608" s="363" t="str">
        <f>IFERROR(IF(LEN(INDEX(PlansAndNotes!$G$6:$G$4005,ROW(B608)-ROW($C$3)))=0,"",INDEX(PlansAndNotes!$G$6:$G$4005,ROW(B608)-ROW($C$3))),"")</f>
        <v/>
      </c>
      <c r="R608" s="361" t="str">
        <f>IFERROR(IF(LEN(D608)&gt;0,IF(LEN(INDEX(AdressBook!$C$6:$C$25,MATCH(D608,AdressBook!$B$6:$B$25,0),1))=0,"",INDEX(AdressBook!$C$6:$C$25,MATCH(D608,AdressBook!$B$6:$B$25,0),1)),""),"")</f>
        <v/>
      </c>
      <c r="S608" s="165">
        <f>IF(LEN(C608)&gt;0,IFERROR(IF(MATCH(C608,C609:$C$4004,0)&gt;0,-1,ROW(S608)-ROW($S$3)),ROW(S608)-ROW($S$3)),-1)</f>
        <v>-1</v>
      </c>
      <c r="T608" s="165">
        <f t="shared" si="92"/>
        <v>0</v>
      </c>
      <c r="U608" s="165" t="str">
        <f t="shared" si="93"/>
        <v/>
      </c>
      <c r="V608" s="165" t="str">
        <f>IFERROR(IF(OR(C608="",S608&lt;0),"",IF(SUBTOTAL(3,C608:C608)=0,-1,SUBTOTAL(3,$C$4:C608))),"")</f>
        <v/>
      </c>
      <c r="W608" s="156" t="str">
        <f t="array" ref="W608">IF(LEN(C608)&gt;0,IFERROR(IF(MATCH(C608,$C$3:$C607,0)&gt;0,N608-INDEX($N$3:N607,SUMPRODUCT(MAX(ROW($C$3:$C607)*(C608=$C$3:$C607)))-2,1),""),""),"")</f>
        <v/>
      </c>
      <c r="X608" s="156">
        <f t="shared" ca="1" si="94"/>
        <v>1</v>
      </c>
      <c r="Y608" s="156">
        <f t="shared" ca="1" si="95"/>
        <v>1</v>
      </c>
    </row>
    <row r="609" spans="2:25" hidden="1" x14ac:dyDescent="0.25">
      <c r="B609" s="390" t="str">
        <f>IFERROR(IF(LEN(INDEX(PlansAndNotes!$B$6:$B$2005,ROW(A609)-ROW($B$3)))=0,"",INDEX(PlansAndNotes!$B$6:$B$2005,ROW(A609)-ROW($B$3))),"")</f>
        <v/>
      </c>
      <c r="C609" s="361" t="str">
        <f t="shared" si="90"/>
        <v/>
      </c>
      <c r="D609" s="361" t="str">
        <f>IFERROR(IF(LEN(C609)&gt;0,IF(LEN(INDEX(TasksList!$C$6:$C$1005,MATCH(C609,TasksList!$B$6:$B$1005,0),1))=0,"",INDEX(TasksList!$C$6:$C$1005,MATCH(C609,TasksList!$B$6:$B$1005,0),1)),""),"")</f>
        <v/>
      </c>
      <c r="E609" s="361" t="str">
        <f>IFERROR(IF(LEN(C609)&gt;0,IF(LEN(INDEX(TasksList!$F$6:$F$1005,MATCH(C609,TasksList!$B$6:$B$1005,0),1))=0,"not set!",INDEX(TasksList!$F$6:$F$1005,MATCH(C609,TasksList!$B$6:$B$1005,0),1)),""),"")</f>
        <v/>
      </c>
      <c r="F609" s="360" t="str">
        <f>IFERROR(IF(LEN(D609)&gt;0,IF(LEN(INDEX(AdressBook!$D$6:$D$25,MATCH(D609,AdressBook!$B$6:$B$25,0),1))=0,"",INDEX(AdressBook!$D$6:$D$25,MATCH(D609,AdressBook!$B$6:$B$25,0),1)),""),"")</f>
        <v/>
      </c>
      <c r="G609" s="361" t="str">
        <f>IFERROR(IF(LEN(INDEX(PlansAndNotes!$F$6:$F$2005,ROW(B609)-ROW($C$3)))=0,"",INDEX(PlansAndNotes!$F$6:$F$2005,ROW(B609)-ROW($C$3))),"")</f>
        <v/>
      </c>
      <c r="H609" s="361" t="str">
        <f>IFERROR(IF(LEN(C609)&gt;0,IF(LEN(INDEX(TasksList!$G$6:$G$1005,MATCH(C609,TasksList!$B$6:$B$1005,0),1))=0,"",INDEX(TasksList!$G$6:$G$1005,MATCH(C609,TasksList!$B$6:$B$1005,0),1)),""),"")</f>
        <v/>
      </c>
      <c r="I609" s="381"/>
      <c r="J609" s="402"/>
      <c r="K609" s="402"/>
      <c r="L609" s="399" t="str">
        <f t="array" ref="L609">IFERROR(INDEX($J$4:$J$1003,SMALL($K$4:$K$1003,ROW(L609)-3),1),"")</f>
        <v/>
      </c>
      <c r="M609" s="206"/>
      <c r="N609" s="362" t="str">
        <f>IFERROR(IF(LEN(INDEX(PlansAndNotes!$D$6:$D$4005,ROW(B609)-ROW($C$3)))=0,"",INDEX(PlansAndNotes!$D$6:$D$4005,ROW(B609)-ROW($C$3))),"")</f>
        <v/>
      </c>
      <c r="O609" s="165" t="str">
        <f t="shared" si="91"/>
        <v/>
      </c>
      <c r="P609" s="363" t="str">
        <f>IFERROR(IF(LEN(INDEX(PlansAndNotes!$E$6:$E$4005,ROW(B609)-ROW($C$3)))=0,"",INDEX(PlansAndNotes!$E$6:$E$4005,ROW(B609)-ROW($C$3))),"")</f>
        <v/>
      </c>
      <c r="Q609" s="363" t="str">
        <f>IFERROR(IF(LEN(INDEX(PlansAndNotes!$G$6:$G$4005,ROW(B609)-ROW($C$3)))=0,"",INDEX(PlansAndNotes!$G$6:$G$4005,ROW(B609)-ROW($C$3))),"")</f>
        <v/>
      </c>
      <c r="R609" s="361" t="str">
        <f>IFERROR(IF(LEN(D609)&gt;0,IF(LEN(INDEX(AdressBook!$C$6:$C$25,MATCH(D609,AdressBook!$B$6:$B$25,0),1))=0,"",INDEX(AdressBook!$C$6:$C$25,MATCH(D609,AdressBook!$B$6:$B$25,0),1)),""),"")</f>
        <v/>
      </c>
      <c r="S609" s="165">
        <f>IF(LEN(C609)&gt;0,IFERROR(IF(MATCH(C609,C610:$C$4004,0)&gt;0,-1,ROW(S609)-ROW($S$3)),ROW(S609)-ROW($S$3)),-1)</f>
        <v>-1</v>
      </c>
      <c r="T609" s="165">
        <f t="shared" si="92"/>
        <v>0</v>
      </c>
      <c r="U609" s="165" t="str">
        <f t="shared" si="93"/>
        <v/>
      </c>
      <c r="V609" s="165" t="str">
        <f>IFERROR(IF(OR(C609="",S609&lt;0),"",IF(SUBTOTAL(3,C609:C609)=0,-1,SUBTOTAL(3,$C$4:C609))),"")</f>
        <v/>
      </c>
      <c r="W609" s="156" t="str">
        <f t="array" ref="W609">IF(LEN(C609)&gt;0,IFERROR(IF(MATCH(C609,$C$3:$C608,0)&gt;0,N609-INDEX($N$3:N608,SUMPRODUCT(MAX(ROW($C$3:$C608)*(C609=$C$3:$C608)))-2,1),""),""),"")</f>
        <v/>
      </c>
      <c r="X609" s="156">
        <f t="shared" ca="1" si="94"/>
        <v>1</v>
      </c>
      <c r="Y609" s="156">
        <f t="shared" ca="1" si="95"/>
        <v>1</v>
      </c>
    </row>
    <row r="610" spans="2:25" hidden="1" x14ac:dyDescent="0.25">
      <c r="B610" s="390" t="str">
        <f>IFERROR(IF(LEN(INDEX(PlansAndNotes!$B$6:$B$2005,ROW(A610)-ROW($B$3)))=0,"",INDEX(PlansAndNotes!$B$6:$B$2005,ROW(A610)-ROW($B$3))),"")</f>
        <v/>
      </c>
      <c r="C610" s="361" t="str">
        <f t="shared" si="90"/>
        <v/>
      </c>
      <c r="D610" s="361" t="str">
        <f>IFERROR(IF(LEN(C610)&gt;0,IF(LEN(INDEX(TasksList!$C$6:$C$1005,MATCH(C610,TasksList!$B$6:$B$1005,0),1))=0,"",INDEX(TasksList!$C$6:$C$1005,MATCH(C610,TasksList!$B$6:$B$1005,0),1)),""),"")</f>
        <v/>
      </c>
      <c r="E610" s="361" t="str">
        <f>IFERROR(IF(LEN(C610)&gt;0,IF(LEN(INDEX(TasksList!$F$6:$F$1005,MATCH(C610,TasksList!$B$6:$B$1005,0),1))=0,"not set!",INDEX(TasksList!$F$6:$F$1005,MATCH(C610,TasksList!$B$6:$B$1005,0),1)),""),"")</f>
        <v/>
      </c>
      <c r="F610" s="360" t="str">
        <f>IFERROR(IF(LEN(D610)&gt;0,IF(LEN(INDEX(AdressBook!$D$6:$D$25,MATCH(D610,AdressBook!$B$6:$B$25,0),1))=0,"",INDEX(AdressBook!$D$6:$D$25,MATCH(D610,AdressBook!$B$6:$B$25,0),1)),""),"")</f>
        <v/>
      </c>
      <c r="G610" s="361" t="str">
        <f>IFERROR(IF(LEN(INDEX(PlansAndNotes!$F$6:$F$2005,ROW(B610)-ROW($C$3)))=0,"",INDEX(PlansAndNotes!$F$6:$F$2005,ROW(B610)-ROW($C$3))),"")</f>
        <v/>
      </c>
      <c r="H610" s="361" t="str">
        <f>IFERROR(IF(LEN(C610)&gt;0,IF(LEN(INDEX(TasksList!$G$6:$G$1005,MATCH(C610,TasksList!$B$6:$B$1005,0),1))=0,"",INDEX(TasksList!$G$6:$G$1005,MATCH(C610,TasksList!$B$6:$B$1005,0),1)),""),"")</f>
        <v/>
      </c>
      <c r="I610" s="381"/>
      <c r="J610" s="402"/>
      <c r="K610" s="402"/>
      <c r="L610" s="399" t="str">
        <f t="array" ref="L610">IFERROR(INDEX($J$4:$J$1003,SMALL($K$4:$K$1003,ROW(L610)-3),1),"")</f>
        <v/>
      </c>
      <c r="M610" s="206"/>
      <c r="N610" s="362" t="str">
        <f>IFERROR(IF(LEN(INDEX(PlansAndNotes!$D$6:$D$4005,ROW(B610)-ROW($C$3)))=0,"",INDEX(PlansAndNotes!$D$6:$D$4005,ROW(B610)-ROW($C$3))),"")</f>
        <v/>
      </c>
      <c r="O610" s="165" t="str">
        <f t="shared" si="91"/>
        <v/>
      </c>
      <c r="P610" s="363" t="str">
        <f>IFERROR(IF(LEN(INDEX(PlansAndNotes!$E$6:$E$4005,ROW(B610)-ROW($C$3)))=0,"",INDEX(PlansAndNotes!$E$6:$E$4005,ROW(B610)-ROW($C$3))),"")</f>
        <v/>
      </c>
      <c r="Q610" s="363" t="str">
        <f>IFERROR(IF(LEN(INDEX(PlansAndNotes!$G$6:$G$4005,ROW(B610)-ROW($C$3)))=0,"",INDEX(PlansAndNotes!$G$6:$G$4005,ROW(B610)-ROW($C$3))),"")</f>
        <v/>
      </c>
      <c r="R610" s="361" t="str">
        <f>IFERROR(IF(LEN(D610)&gt;0,IF(LEN(INDEX(AdressBook!$C$6:$C$25,MATCH(D610,AdressBook!$B$6:$B$25,0),1))=0,"",INDEX(AdressBook!$C$6:$C$25,MATCH(D610,AdressBook!$B$6:$B$25,0),1)),""),"")</f>
        <v/>
      </c>
      <c r="S610" s="165">
        <f>IF(LEN(C610)&gt;0,IFERROR(IF(MATCH(C610,C611:$C$4004,0)&gt;0,-1,ROW(S610)-ROW($S$3)),ROW(S610)-ROW($S$3)),-1)</f>
        <v>-1</v>
      </c>
      <c r="T610" s="165">
        <f t="shared" si="92"/>
        <v>0</v>
      </c>
      <c r="U610" s="165" t="str">
        <f t="shared" si="93"/>
        <v/>
      </c>
      <c r="V610" s="165" t="str">
        <f>IFERROR(IF(OR(C610="",S610&lt;0),"",IF(SUBTOTAL(3,C610:C610)=0,-1,SUBTOTAL(3,$C$4:C610))),"")</f>
        <v/>
      </c>
      <c r="W610" s="156" t="str">
        <f t="array" ref="W610">IF(LEN(C610)&gt;0,IFERROR(IF(MATCH(C610,$C$3:$C609,0)&gt;0,N610-INDEX($N$3:N609,SUMPRODUCT(MAX(ROW($C$3:$C609)*(C610=$C$3:$C609)))-2,1),""),""),"")</f>
        <v/>
      </c>
      <c r="X610" s="156">
        <f t="shared" ca="1" si="94"/>
        <v>1</v>
      </c>
      <c r="Y610" s="156">
        <f t="shared" ca="1" si="95"/>
        <v>1</v>
      </c>
    </row>
    <row r="611" spans="2:25" hidden="1" x14ac:dyDescent="0.25">
      <c r="B611" s="390" t="str">
        <f>IFERROR(IF(LEN(INDEX(PlansAndNotes!$B$6:$B$2005,ROW(A611)-ROW($B$3)))=0,"",INDEX(PlansAndNotes!$B$6:$B$2005,ROW(A611)-ROW($B$3))),"")</f>
        <v/>
      </c>
      <c r="C611" s="361" t="str">
        <f t="shared" si="90"/>
        <v/>
      </c>
      <c r="D611" s="361" t="str">
        <f>IFERROR(IF(LEN(C611)&gt;0,IF(LEN(INDEX(TasksList!$C$6:$C$1005,MATCH(C611,TasksList!$B$6:$B$1005,0),1))=0,"",INDEX(TasksList!$C$6:$C$1005,MATCH(C611,TasksList!$B$6:$B$1005,0),1)),""),"")</f>
        <v/>
      </c>
      <c r="E611" s="361" t="str">
        <f>IFERROR(IF(LEN(C611)&gt;0,IF(LEN(INDEX(TasksList!$F$6:$F$1005,MATCH(C611,TasksList!$B$6:$B$1005,0),1))=0,"not set!",INDEX(TasksList!$F$6:$F$1005,MATCH(C611,TasksList!$B$6:$B$1005,0),1)),""),"")</f>
        <v/>
      </c>
      <c r="F611" s="360" t="str">
        <f>IFERROR(IF(LEN(D611)&gt;0,IF(LEN(INDEX(AdressBook!$D$6:$D$25,MATCH(D611,AdressBook!$B$6:$B$25,0),1))=0,"",INDEX(AdressBook!$D$6:$D$25,MATCH(D611,AdressBook!$B$6:$B$25,0),1)),""),"")</f>
        <v/>
      </c>
      <c r="G611" s="361" t="str">
        <f>IFERROR(IF(LEN(INDEX(PlansAndNotes!$F$6:$F$2005,ROW(B611)-ROW($C$3)))=0,"",INDEX(PlansAndNotes!$F$6:$F$2005,ROW(B611)-ROW($C$3))),"")</f>
        <v/>
      </c>
      <c r="H611" s="361" t="str">
        <f>IFERROR(IF(LEN(C611)&gt;0,IF(LEN(INDEX(TasksList!$G$6:$G$1005,MATCH(C611,TasksList!$B$6:$B$1005,0),1))=0,"",INDEX(TasksList!$G$6:$G$1005,MATCH(C611,TasksList!$B$6:$B$1005,0),1)),""),"")</f>
        <v/>
      </c>
      <c r="I611" s="381"/>
      <c r="J611" s="402"/>
      <c r="K611" s="402"/>
      <c r="L611" s="399" t="str">
        <f t="array" ref="L611">IFERROR(INDEX($J$4:$J$1003,SMALL($K$4:$K$1003,ROW(L611)-3),1),"")</f>
        <v/>
      </c>
      <c r="M611" s="206"/>
      <c r="N611" s="362" t="str">
        <f>IFERROR(IF(LEN(INDEX(PlansAndNotes!$D$6:$D$4005,ROW(B611)-ROW($C$3)))=0,"",INDEX(PlansAndNotes!$D$6:$D$4005,ROW(B611)-ROW($C$3))),"")</f>
        <v/>
      </c>
      <c r="O611" s="165" t="str">
        <f t="shared" si="91"/>
        <v/>
      </c>
      <c r="P611" s="363" t="str">
        <f>IFERROR(IF(LEN(INDEX(PlansAndNotes!$E$6:$E$4005,ROW(B611)-ROW($C$3)))=0,"",INDEX(PlansAndNotes!$E$6:$E$4005,ROW(B611)-ROW($C$3))),"")</f>
        <v/>
      </c>
      <c r="Q611" s="363" t="str">
        <f>IFERROR(IF(LEN(INDEX(PlansAndNotes!$G$6:$G$4005,ROW(B611)-ROW($C$3)))=0,"",INDEX(PlansAndNotes!$G$6:$G$4005,ROW(B611)-ROW($C$3))),"")</f>
        <v/>
      </c>
      <c r="R611" s="361" t="str">
        <f>IFERROR(IF(LEN(D611)&gt;0,IF(LEN(INDEX(AdressBook!$C$6:$C$25,MATCH(D611,AdressBook!$B$6:$B$25,0),1))=0,"",INDEX(AdressBook!$C$6:$C$25,MATCH(D611,AdressBook!$B$6:$B$25,0),1)),""),"")</f>
        <v/>
      </c>
      <c r="S611" s="165">
        <f>IF(LEN(C611)&gt;0,IFERROR(IF(MATCH(C611,C612:$C$4004,0)&gt;0,-1,ROW(S611)-ROW($S$3)),ROW(S611)-ROW($S$3)),-1)</f>
        <v>-1</v>
      </c>
      <c r="T611" s="165">
        <f t="shared" si="92"/>
        <v>0</v>
      </c>
      <c r="U611" s="165" t="str">
        <f t="shared" si="93"/>
        <v/>
      </c>
      <c r="V611" s="165" t="str">
        <f>IFERROR(IF(OR(C611="",S611&lt;0),"",IF(SUBTOTAL(3,C611:C611)=0,-1,SUBTOTAL(3,$C$4:C611))),"")</f>
        <v/>
      </c>
      <c r="W611" s="156" t="str">
        <f t="array" ref="W611">IF(LEN(C611)&gt;0,IFERROR(IF(MATCH(C611,$C$3:$C610,0)&gt;0,N611-INDEX($N$3:N610,SUMPRODUCT(MAX(ROW($C$3:$C610)*(C611=$C$3:$C610)))-2,1),""),""),"")</f>
        <v/>
      </c>
      <c r="X611" s="156">
        <f t="shared" ca="1" si="94"/>
        <v>1</v>
      </c>
      <c r="Y611" s="156">
        <f t="shared" ca="1" si="95"/>
        <v>1</v>
      </c>
    </row>
    <row r="612" spans="2:25" hidden="1" x14ac:dyDescent="0.25">
      <c r="B612" s="390" t="str">
        <f>IFERROR(IF(LEN(INDEX(PlansAndNotes!$B$6:$B$2005,ROW(A612)-ROW($B$3)))=0,"",INDEX(PlansAndNotes!$B$6:$B$2005,ROW(A612)-ROW($B$3))),"")</f>
        <v/>
      </c>
      <c r="C612" s="361" t="str">
        <f t="shared" si="90"/>
        <v/>
      </c>
      <c r="D612" s="361" t="str">
        <f>IFERROR(IF(LEN(C612)&gt;0,IF(LEN(INDEX(TasksList!$C$6:$C$1005,MATCH(C612,TasksList!$B$6:$B$1005,0),1))=0,"",INDEX(TasksList!$C$6:$C$1005,MATCH(C612,TasksList!$B$6:$B$1005,0),1)),""),"")</f>
        <v/>
      </c>
      <c r="E612" s="361" t="str">
        <f>IFERROR(IF(LEN(C612)&gt;0,IF(LEN(INDEX(TasksList!$F$6:$F$1005,MATCH(C612,TasksList!$B$6:$B$1005,0),1))=0,"not set!",INDEX(TasksList!$F$6:$F$1005,MATCH(C612,TasksList!$B$6:$B$1005,0),1)),""),"")</f>
        <v/>
      </c>
      <c r="F612" s="360" t="str">
        <f>IFERROR(IF(LEN(D612)&gt;0,IF(LEN(INDEX(AdressBook!$D$6:$D$25,MATCH(D612,AdressBook!$B$6:$B$25,0),1))=0,"",INDEX(AdressBook!$D$6:$D$25,MATCH(D612,AdressBook!$B$6:$B$25,0),1)),""),"")</f>
        <v/>
      </c>
      <c r="G612" s="361" t="str">
        <f>IFERROR(IF(LEN(INDEX(PlansAndNotes!$F$6:$F$2005,ROW(B612)-ROW($C$3)))=0,"",INDEX(PlansAndNotes!$F$6:$F$2005,ROW(B612)-ROW($C$3))),"")</f>
        <v/>
      </c>
      <c r="H612" s="361" t="str">
        <f>IFERROR(IF(LEN(C612)&gt;0,IF(LEN(INDEX(TasksList!$G$6:$G$1005,MATCH(C612,TasksList!$B$6:$B$1005,0),1))=0,"",INDEX(TasksList!$G$6:$G$1005,MATCH(C612,TasksList!$B$6:$B$1005,0),1)),""),"")</f>
        <v/>
      </c>
      <c r="I612" s="381"/>
      <c r="J612" s="402"/>
      <c r="K612" s="402"/>
      <c r="L612" s="399" t="str">
        <f t="array" ref="L612">IFERROR(INDEX($J$4:$J$1003,SMALL($K$4:$K$1003,ROW(L612)-3),1),"")</f>
        <v/>
      </c>
      <c r="M612" s="206"/>
      <c r="N612" s="362" t="str">
        <f>IFERROR(IF(LEN(INDEX(PlansAndNotes!$D$6:$D$4005,ROW(B612)-ROW($C$3)))=0,"",INDEX(PlansAndNotes!$D$6:$D$4005,ROW(B612)-ROW($C$3))),"")</f>
        <v/>
      </c>
      <c r="O612" s="165" t="str">
        <f t="shared" si="91"/>
        <v/>
      </c>
      <c r="P612" s="363" t="str">
        <f>IFERROR(IF(LEN(INDEX(PlansAndNotes!$E$6:$E$4005,ROW(B612)-ROW($C$3)))=0,"",INDEX(PlansAndNotes!$E$6:$E$4005,ROW(B612)-ROW($C$3))),"")</f>
        <v/>
      </c>
      <c r="Q612" s="363" t="str">
        <f>IFERROR(IF(LEN(INDEX(PlansAndNotes!$G$6:$G$4005,ROW(B612)-ROW($C$3)))=0,"",INDEX(PlansAndNotes!$G$6:$G$4005,ROW(B612)-ROW($C$3))),"")</f>
        <v/>
      </c>
      <c r="R612" s="361" t="str">
        <f>IFERROR(IF(LEN(D612)&gt;0,IF(LEN(INDEX(AdressBook!$C$6:$C$25,MATCH(D612,AdressBook!$B$6:$B$25,0),1))=0,"",INDEX(AdressBook!$C$6:$C$25,MATCH(D612,AdressBook!$B$6:$B$25,0),1)),""),"")</f>
        <v/>
      </c>
      <c r="S612" s="165">
        <f>IF(LEN(C612)&gt;0,IFERROR(IF(MATCH(C612,C613:$C$4004,0)&gt;0,-1,ROW(S612)-ROW($S$3)),ROW(S612)-ROW($S$3)),-1)</f>
        <v>-1</v>
      </c>
      <c r="T612" s="165">
        <f t="shared" si="92"/>
        <v>0</v>
      </c>
      <c r="U612" s="165" t="str">
        <f t="shared" si="93"/>
        <v/>
      </c>
      <c r="V612" s="165" t="str">
        <f>IFERROR(IF(OR(C612="",S612&lt;0),"",IF(SUBTOTAL(3,C612:C612)=0,-1,SUBTOTAL(3,$C$4:C612))),"")</f>
        <v/>
      </c>
      <c r="W612" s="156" t="str">
        <f t="array" ref="W612">IF(LEN(C612)&gt;0,IFERROR(IF(MATCH(C612,$C$3:$C611,0)&gt;0,N612-INDEX($N$3:N611,SUMPRODUCT(MAX(ROW($C$3:$C611)*(C612=$C$3:$C611)))-2,1),""),""),"")</f>
        <v/>
      </c>
      <c r="X612" s="156">
        <f t="shared" ca="1" si="94"/>
        <v>1</v>
      </c>
      <c r="Y612" s="156">
        <f t="shared" ca="1" si="95"/>
        <v>1</v>
      </c>
    </row>
    <row r="613" spans="2:25" hidden="1" x14ac:dyDescent="0.25">
      <c r="B613" s="390" t="str">
        <f>IFERROR(IF(LEN(INDEX(PlansAndNotes!$B$6:$B$2005,ROW(A613)-ROW($B$3)))=0,"",INDEX(PlansAndNotes!$B$6:$B$2005,ROW(A613)-ROW($B$3))),"")</f>
        <v/>
      </c>
      <c r="C613" s="361" t="str">
        <f t="shared" si="90"/>
        <v/>
      </c>
      <c r="D613" s="361" t="str">
        <f>IFERROR(IF(LEN(C613)&gt;0,IF(LEN(INDEX(TasksList!$C$6:$C$1005,MATCH(C613,TasksList!$B$6:$B$1005,0),1))=0,"",INDEX(TasksList!$C$6:$C$1005,MATCH(C613,TasksList!$B$6:$B$1005,0),1)),""),"")</f>
        <v/>
      </c>
      <c r="E613" s="361" t="str">
        <f>IFERROR(IF(LEN(C613)&gt;0,IF(LEN(INDEX(TasksList!$F$6:$F$1005,MATCH(C613,TasksList!$B$6:$B$1005,0),1))=0,"not set!",INDEX(TasksList!$F$6:$F$1005,MATCH(C613,TasksList!$B$6:$B$1005,0),1)),""),"")</f>
        <v/>
      </c>
      <c r="F613" s="360" t="str">
        <f>IFERROR(IF(LEN(D613)&gt;0,IF(LEN(INDEX(AdressBook!$D$6:$D$25,MATCH(D613,AdressBook!$B$6:$B$25,0),1))=0,"",INDEX(AdressBook!$D$6:$D$25,MATCH(D613,AdressBook!$B$6:$B$25,0),1)),""),"")</f>
        <v/>
      </c>
      <c r="G613" s="361" t="str">
        <f>IFERROR(IF(LEN(INDEX(PlansAndNotes!$F$6:$F$2005,ROW(B613)-ROW($C$3)))=0,"",INDEX(PlansAndNotes!$F$6:$F$2005,ROW(B613)-ROW($C$3))),"")</f>
        <v/>
      </c>
      <c r="H613" s="361" t="str">
        <f>IFERROR(IF(LEN(C613)&gt;0,IF(LEN(INDEX(TasksList!$G$6:$G$1005,MATCH(C613,TasksList!$B$6:$B$1005,0),1))=0,"",INDEX(TasksList!$G$6:$G$1005,MATCH(C613,TasksList!$B$6:$B$1005,0),1)),""),"")</f>
        <v/>
      </c>
      <c r="I613" s="381"/>
      <c r="J613" s="402"/>
      <c r="K613" s="402"/>
      <c r="L613" s="399" t="str">
        <f t="array" ref="L613">IFERROR(INDEX($J$4:$J$1003,SMALL($K$4:$K$1003,ROW(L613)-3),1),"")</f>
        <v/>
      </c>
      <c r="M613" s="206"/>
      <c r="N613" s="362" t="str">
        <f>IFERROR(IF(LEN(INDEX(PlansAndNotes!$D$6:$D$4005,ROW(B613)-ROW($C$3)))=0,"",INDEX(PlansAndNotes!$D$6:$D$4005,ROW(B613)-ROW($C$3))),"")</f>
        <v/>
      </c>
      <c r="O613" s="165" t="str">
        <f t="shared" si="91"/>
        <v/>
      </c>
      <c r="P613" s="363" t="str">
        <f>IFERROR(IF(LEN(INDEX(PlansAndNotes!$E$6:$E$4005,ROW(B613)-ROW($C$3)))=0,"",INDEX(PlansAndNotes!$E$6:$E$4005,ROW(B613)-ROW($C$3))),"")</f>
        <v/>
      </c>
      <c r="Q613" s="363" t="str">
        <f>IFERROR(IF(LEN(INDEX(PlansAndNotes!$G$6:$G$4005,ROW(B613)-ROW($C$3)))=0,"",INDEX(PlansAndNotes!$G$6:$G$4005,ROW(B613)-ROW($C$3))),"")</f>
        <v/>
      </c>
      <c r="R613" s="361" t="str">
        <f>IFERROR(IF(LEN(D613)&gt;0,IF(LEN(INDEX(AdressBook!$C$6:$C$25,MATCH(D613,AdressBook!$B$6:$B$25,0),1))=0,"",INDEX(AdressBook!$C$6:$C$25,MATCH(D613,AdressBook!$B$6:$B$25,0),1)),""),"")</f>
        <v/>
      </c>
      <c r="S613" s="165">
        <f>IF(LEN(C613)&gt;0,IFERROR(IF(MATCH(C613,C614:$C$4004,0)&gt;0,-1,ROW(S613)-ROW($S$3)),ROW(S613)-ROW($S$3)),-1)</f>
        <v>-1</v>
      </c>
      <c r="T613" s="165">
        <f t="shared" si="92"/>
        <v>0</v>
      </c>
      <c r="U613" s="165" t="str">
        <f t="shared" si="93"/>
        <v/>
      </c>
      <c r="V613" s="165" t="str">
        <f>IFERROR(IF(OR(C613="",S613&lt;0),"",IF(SUBTOTAL(3,C613:C613)=0,-1,SUBTOTAL(3,$C$4:C613))),"")</f>
        <v/>
      </c>
      <c r="W613" s="156" t="str">
        <f t="array" ref="W613">IF(LEN(C613)&gt;0,IFERROR(IF(MATCH(C613,$C$3:$C612,0)&gt;0,N613-INDEX($N$3:N612,SUMPRODUCT(MAX(ROW($C$3:$C612)*(C613=$C$3:$C612)))-2,1),""),""),"")</f>
        <v/>
      </c>
      <c r="X613" s="156">
        <f t="shared" ca="1" si="94"/>
        <v>1</v>
      </c>
      <c r="Y613" s="156">
        <f t="shared" ca="1" si="95"/>
        <v>1</v>
      </c>
    </row>
    <row r="614" spans="2:25" hidden="1" x14ac:dyDescent="0.25">
      <c r="B614" s="390" t="str">
        <f>IFERROR(IF(LEN(INDEX(PlansAndNotes!$B$6:$B$2005,ROW(A614)-ROW($B$3)))=0,"",INDEX(PlansAndNotes!$B$6:$B$2005,ROW(A614)-ROW($B$3))),"")</f>
        <v/>
      </c>
      <c r="C614" s="361" t="str">
        <f t="shared" si="90"/>
        <v/>
      </c>
      <c r="D614" s="361" t="str">
        <f>IFERROR(IF(LEN(C614)&gt;0,IF(LEN(INDEX(TasksList!$C$6:$C$1005,MATCH(C614,TasksList!$B$6:$B$1005,0),1))=0,"",INDEX(TasksList!$C$6:$C$1005,MATCH(C614,TasksList!$B$6:$B$1005,0),1)),""),"")</f>
        <v/>
      </c>
      <c r="E614" s="361" t="str">
        <f>IFERROR(IF(LEN(C614)&gt;0,IF(LEN(INDEX(TasksList!$F$6:$F$1005,MATCH(C614,TasksList!$B$6:$B$1005,0),1))=0,"not set!",INDEX(TasksList!$F$6:$F$1005,MATCH(C614,TasksList!$B$6:$B$1005,0),1)),""),"")</f>
        <v/>
      </c>
      <c r="F614" s="360" t="str">
        <f>IFERROR(IF(LEN(D614)&gt;0,IF(LEN(INDEX(AdressBook!$D$6:$D$25,MATCH(D614,AdressBook!$B$6:$B$25,0),1))=0,"",INDEX(AdressBook!$D$6:$D$25,MATCH(D614,AdressBook!$B$6:$B$25,0),1)),""),"")</f>
        <v/>
      </c>
      <c r="G614" s="361" t="str">
        <f>IFERROR(IF(LEN(INDEX(PlansAndNotes!$F$6:$F$2005,ROW(B614)-ROW($C$3)))=0,"",INDEX(PlansAndNotes!$F$6:$F$2005,ROW(B614)-ROW($C$3))),"")</f>
        <v/>
      </c>
      <c r="H614" s="361" t="str">
        <f>IFERROR(IF(LEN(C614)&gt;0,IF(LEN(INDEX(TasksList!$G$6:$G$1005,MATCH(C614,TasksList!$B$6:$B$1005,0),1))=0,"",INDEX(TasksList!$G$6:$G$1005,MATCH(C614,TasksList!$B$6:$B$1005,0),1)),""),"")</f>
        <v/>
      </c>
      <c r="I614" s="381"/>
      <c r="J614" s="402"/>
      <c r="K614" s="402"/>
      <c r="L614" s="399" t="str">
        <f t="array" ref="L614">IFERROR(INDEX($J$4:$J$1003,SMALL($K$4:$K$1003,ROW(L614)-3),1),"")</f>
        <v/>
      </c>
      <c r="M614" s="206"/>
      <c r="N614" s="362" t="str">
        <f>IFERROR(IF(LEN(INDEX(PlansAndNotes!$D$6:$D$4005,ROW(B614)-ROW($C$3)))=0,"",INDEX(PlansAndNotes!$D$6:$D$4005,ROW(B614)-ROW($C$3))),"")</f>
        <v/>
      </c>
      <c r="O614" s="165" t="str">
        <f t="shared" si="91"/>
        <v/>
      </c>
      <c r="P614" s="363" t="str">
        <f>IFERROR(IF(LEN(INDEX(PlansAndNotes!$E$6:$E$4005,ROW(B614)-ROW($C$3)))=0,"",INDEX(PlansAndNotes!$E$6:$E$4005,ROW(B614)-ROW($C$3))),"")</f>
        <v/>
      </c>
      <c r="Q614" s="363" t="str">
        <f>IFERROR(IF(LEN(INDEX(PlansAndNotes!$G$6:$G$4005,ROW(B614)-ROW($C$3)))=0,"",INDEX(PlansAndNotes!$G$6:$G$4005,ROW(B614)-ROW($C$3))),"")</f>
        <v/>
      </c>
      <c r="R614" s="361" t="str">
        <f>IFERROR(IF(LEN(D614)&gt;0,IF(LEN(INDEX(AdressBook!$C$6:$C$25,MATCH(D614,AdressBook!$B$6:$B$25,0),1))=0,"",INDEX(AdressBook!$C$6:$C$25,MATCH(D614,AdressBook!$B$6:$B$25,0),1)),""),"")</f>
        <v/>
      </c>
      <c r="S614" s="165">
        <f>IF(LEN(C614)&gt;0,IFERROR(IF(MATCH(C614,C615:$C$4004,0)&gt;0,-1,ROW(S614)-ROW($S$3)),ROW(S614)-ROW($S$3)),-1)</f>
        <v>-1</v>
      </c>
      <c r="T614" s="165">
        <f t="shared" si="92"/>
        <v>0</v>
      </c>
      <c r="U614" s="165" t="str">
        <f t="shared" si="93"/>
        <v/>
      </c>
      <c r="V614" s="165" t="str">
        <f>IFERROR(IF(OR(C614="",S614&lt;0),"",IF(SUBTOTAL(3,C614:C614)=0,-1,SUBTOTAL(3,$C$4:C614))),"")</f>
        <v/>
      </c>
      <c r="W614" s="156" t="str">
        <f t="array" ref="W614">IF(LEN(C614)&gt;0,IFERROR(IF(MATCH(C614,$C$3:$C613,0)&gt;0,N614-INDEX($N$3:N613,SUMPRODUCT(MAX(ROW($C$3:$C613)*(C614=$C$3:$C613)))-2,1),""),""),"")</f>
        <v/>
      </c>
      <c r="X614" s="156">
        <f t="shared" ca="1" si="94"/>
        <v>1</v>
      </c>
      <c r="Y614" s="156">
        <f t="shared" ca="1" si="95"/>
        <v>1</v>
      </c>
    </row>
    <row r="615" spans="2:25" hidden="1" x14ac:dyDescent="0.25">
      <c r="B615" s="390" t="str">
        <f>IFERROR(IF(LEN(INDEX(PlansAndNotes!$B$6:$B$2005,ROW(A615)-ROW($B$3)))=0,"",INDEX(PlansAndNotes!$B$6:$B$2005,ROW(A615)-ROW($B$3))),"")</f>
        <v/>
      </c>
      <c r="C615" s="361" t="str">
        <f t="shared" si="90"/>
        <v/>
      </c>
      <c r="D615" s="361" t="str">
        <f>IFERROR(IF(LEN(C615)&gt;0,IF(LEN(INDEX(TasksList!$C$6:$C$1005,MATCH(C615,TasksList!$B$6:$B$1005,0),1))=0,"",INDEX(TasksList!$C$6:$C$1005,MATCH(C615,TasksList!$B$6:$B$1005,0),1)),""),"")</f>
        <v/>
      </c>
      <c r="E615" s="361" t="str">
        <f>IFERROR(IF(LEN(C615)&gt;0,IF(LEN(INDEX(TasksList!$F$6:$F$1005,MATCH(C615,TasksList!$B$6:$B$1005,0),1))=0,"not set!",INDEX(TasksList!$F$6:$F$1005,MATCH(C615,TasksList!$B$6:$B$1005,0),1)),""),"")</f>
        <v/>
      </c>
      <c r="F615" s="360" t="str">
        <f>IFERROR(IF(LEN(D615)&gt;0,IF(LEN(INDEX(AdressBook!$D$6:$D$25,MATCH(D615,AdressBook!$B$6:$B$25,0),1))=0,"",INDEX(AdressBook!$D$6:$D$25,MATCH(D615,AdressBook!$B$6:$B$25,0),1)),""),"")</f>
        <v/>
      </c>
      <c r="G615" s="361" t="str">
        <f>IFERROR(IF(LEN(INDEX(PlansAndNotes!$F$6:$F$2005,ROW(B615)-ROW($C$3)))=0,"",INDEX(PlansAndNotes!$F$6:$F$2005,ROW(B615)-ROW($C$3))),"")</f>
        <v/>
      </c>
      <c r="H615" s="361" t="str">
        <f>IFERROR(IF(LEN(C615)&gt;0,IF(LEN(INDEX(TasksList!$G$6:$G$1005,MATCH(C615,TasksList!$B$6:$B$1005,0),1))=0,"",INDEX(TasksList!$G$6:$G$1005,MATCH(C615,TasksList!$B$6:$B$1005,0),1)),""),"")</f>
        <v/>
      </c>
      <c r="I615" s="381"/>
      <c r="J615" s="402"/>
      <c r="K615" s="402"/>
      <c r="L615" s="399" t="str">
        <f t="array" ref="L615">IFERROR(INDEX($J$4:$J$1003,SMALL($K$4:$K$1003,ROW(L615)-3),1),"")</f>
        <v/>
      </c>
      <c r="M615" s="206"/>
      <c r="N615" s="362" t="str">
        <f>IFERROR(IF(LEN(INDEX(PlansAndNotes!$D$6:$D$4005,ROW(B615)-ROW($C$3)))=0,"",INDEX(PlansAndNotes!$D$6:$D$4005,ROW(B615)-ROW($C$3))),"")</f>
        <v/>
      </c>
      <c r="O615" s="165" t="str">
        <f t="shared" si="91"/>
        <v/>
      </c>
      <c r="P615" s="363" t="str">
        <f>IFERROR(IF(LEN(INDEX(PlansAndNotes!$E$6:$E$4005,ROW(B615)-ROW($C$3)))=0,"",INDEX(PlansAndNotes!$E$6:$E$4005,ROW(B615)-ROW($C$3))),"")</f>
        <v/>
      </c>
      <c r="Q615" s="363" t="str">
        <f>IFERROR(IF(LEN(INDEX(PlansAndNotes!$G$6:$G$4005,ROW(B615)-ROW($C$3)))=0,"",INDEX(PlansAndNotes!$G$6:$G$4005,ROW(B615)-ROW($C$3))),"")</f>
        <v/>
      </c>
      <c r="R615" s="361" t="str">
        <f>IFERROR(IF(LEN(D615)&gt;0,IF(LEN(INDEX(AdressBook!$C$6:$C$25,MATCH(D615,AdressBook!$B$6:$B$25,0),1))=0,"",INDEX(AdressBook!$C$6:$C$25,MATCH(D615,AdressBook!$B$6:$B$25,0),1)),""),"")</f>
        <v/>
      </c>
      <c r="S615" s="165">
        <f>IF(LEN(C615)&gt;0,IFERROR(IF(MATCH(C615,C616:$C$4004,0)&gt;0,-1,ROW(S615)-ROW($S$3)),ROW(S615)-ROW($S$3)),-1)</f>
        <v>-1</v>
      </c>
      <c r="T615" s="165">
        <f t="shared" si="92"/>
        <v>0</v>
      </c>
      <c r="U615" s="165" t="str">
        <f t="shared" si="93"/>
        <v/>
      </c>
      <c r="V615" s="165" t="str">
        <f>IFERROR(IF(OR(C615="",S615&lt;0),"",IF(SUBTOTAL(3,C615:C615)=0,-1,SUBTOTAL(3,$C$4:C615))),"")</f>
        <v/>
      </c>
      <c r="W615" s="156" t="str">
        <f t="array" ref="W615">IF(LEN(C615)&gt;0,IFERROR(IF(MATCH(C615,$C$3:$C614,0)&gt;0,N615-INDEX($N$3:N614,SUMPRODUCT(MAX(ROW($C$3:$C614)*(C615=$C$3:$C614)))-2,1),""),""),"")</f>
        <v/>
      </c>
      <c r="X615" s="156">
        <f t="shared" ca="1" si="94"/>
        <v>1</v>
      </c>
      <c r="Y615" s="156">
        <f t="shared" ca="1" si="95"/>
        <v>1</v>
      </c>
    </row>
    <row r="616" spans="2:25" hidden="1" x14ac:dyDescent="0.25">
      <c r="B616" s="390" t="str">
        <f>IFERROR(IF(LEN(INDEX(PlansAndNotes!$B$6:$B$2005,ROW(A616)-ROW($B$3)))=0,"",INDEX(PlansAndNotes!$B$6:$B$2005,ROW(A616)-ROW($B$3))),"")</f>
        <v/>
      </c>
      <c r="C616" s="361" t="str">
        <f t="shared" si="90"/>
        <v/>
      </c>
      <c r="D616" s="361" t="str">
        <f>IFERROR(IF(LEN(C616)&gt;0,IF(LEN(INDEX(TasksList!$C$6:$C$1005,MATCH(C616,TasksList!$B$6:$B$1005,0),1))=0,"",INDEX(TasksList!$C$6:$C$1005,MATCH(C616,TasksList!$B$6:$B$1005,0),1)),""),"")</f>
        <v/>
      </c>
      <c r="E616" s="361" t="str">
        <f>IFERROR(IF(LEN(C616)&gt;0,IF(LEN(INDEX(TasksList!$F$6:$F$1005,MATCH(C616,TasksList!$B$6:$B$1005,0),1))=0,"not set!",INDEX(TasksList!$F$6:$F$1005,MATCH(C616,TasksList!$B$6:$B$1005,0),1)),""),"")</f>
        <v/>
      </c>
      <c r="F616" s="360" t="str">
        <f>IFERROR(IF(LEN(D616)&gt;0,IF(LEN(INDEX(AdressBook!$D$6:$D$25,MATCH(D616,AdressBook!$B$6:$B$25,0),1))=0,"",INDEX(AdressBook!$D$6:$D$25,MATCH(D616,AdressBook!$B$6:$B$25,0),1)),""),"")</f>
        <v/>
      </c>
      <c r="G616" s="361" t="str">
        <f>IFERROR(IF(LEN(INDEX(PlansAndNotes!$F$6:$F$2005,ROW(B616)-ROW($C$3)))=0,"",INDEX(PlansAndNotes!$F$6:$F$2005,ROW(B616)-ROW($C$3))),"")</f>
        <v/>
      </c>
      <c r="H616" s="361" t="str">
        <f>IFERROR(IF(LEN(C616)&gt;0,IF(LEN(INDEX(TasksList!$G$6:$G$1005,MATCH(C616,TasksList!$B$6:$B$1005,0),1))=0,"",INDEX(TasksList!$G$6:$G$1005,MATCH(C616,TasksList!$B$6:$B$1005,0),1)),""),"")</f>
        <v/>
      </c>
      <c r="I616" s="381"/>
      <c r="J616" s="402"/>
      <c r="K616" s="402"/>
      <c r="L616" s="399" t="str">
        <f t="array" ref="L616">IFERROR(INDEX($J$4:$J$1003,SMALL($K$4:$K$1003,ROW(L616)-3),1),"")</f>
        <v/>
      </c>
      <c r="M616" s="206"/>
      <c r="N616" s="362" t="str">
        <f>IFERROR(IF(LEN(INDEX(PlansAndNotes!$D$6:$D$4005,ROW(B616)-ROW($C$3)))=0,"",INDEX(PlansAndNotes!$D$6:$D$4005,ROW(B616)-ROW($C$3))),"")</f>
        <v/>
      </c>
      <c r="O616" s="165" t="str">
        <f t="shared" si="91"/>
        <v/>
      </c>
      <c r="P616" s="363" t="str">
        <f>IFERROR(IF(LEN(INDEX(PlansAndNotes!$E$6:$E$4005,ROW(B616)-ROW($C$3)))=0,"",INDEX(PlansAndNotes!$E$6:$E$4005,ROW(B616)-ROW($C$3))),"")</f>
        <v/>
      </c>
      <c r="Q616" s="363" t="str">
        <f>IFERROR(IF(LEN(INDEX(PlansAndNotes!$G$6:$G$4005,ROW(B616)-ROW($C$3)))=0,"",INDEX(PlansAndNotes!$G$6:$G$4005,ROW(B616)-ROW($C$3))),"")</f>
        <v/>
      </c>
      <c r="R616" s="361" t="str">
        <f>IFERROR(IF(LEN(D616)&gt;0,IF(LEN(INDEX(AdressBook!$C$6:$C$25,MATCH(D616,AdressBook!$B$6:$B$25,0),1))=0,"",INDEX(AdressBook!$C$6:$C$25,MATCH(D616,AdressBook!$B$6:$B$25,0),1)),""),"")</f>
        <v/>
      </c>
      <c r="S616" s="165">
        <f>IF(LEN(C616)&gt;0,IFERROR(IF(MATCH(C616,C617:$C$4004,0)&gt;0,-1,ROW(S616)-ROW($S$3)),ROW(S616)-ROW($S$3)),-1)</f>
        <v>-1</v>
      </c>
      <c r="T616" s="165">
        <f t="shared" si="92"/>
        <v>0</v>
      </c>
      <c r="U616" s="165" t="str">
        <f t="shared" si="93"/>
        <v/>
      </c>
      <c r="V616" s="165" t="str">
        <f>IFERROR(IF(OR(C616="",S616&lt;0),"",IF(SUBTOTAL(3,C616:C616)=0,-1,SUBTOTAL(3,$C$4:C616))),"")</f>
        <v/>
      </c>
      <c r="W616" s="156" t="str">
        <f t="array" ref="W616">IF(LEN(C616)&gt;0,IFERROR(IF(MATCH(C616,$C$3:$C615,0)&gt;0,N616-INDEX($N$3:N615,SUMPRODUCT(MAX(ROW($C$3:$C615)*(C616=$C$3:$C615)))-2,1),""),""),"")</f>
        <v/>
      </c>
      <c r="X616" s="156">
        <f t="shared" ca="1" si="94"/>
        <v>1</v>
      </c>
      <c r="Y616" s="156">
        <f t="shared" ca="1" si="95"/>
        <v>1</v>
      </c>
    </row>
    <row r="617" spans="2:25" hidden="1" x14ac:dyDescent="0.25">
      <c r="B617" s="390" t="str">
        <f>IFERROR(IF(LEN(INDEX(PlansAndNotes!$B$6:$B$2005,ROW(A617)-ROW($B$3)))=0,"",INDEX(PlansAndNotes!$B$6:$B$2005,ROW(A617)-ROW($B$3))),"")</f>
        <v/>
      </c>
      <c r="C617" s="361" t="str">
        <f t="shared" si="90"/>
        <v/>
      </c>
      <c r="D617" s="361" t="str">
        <f>IFERROR(IF(LEN(C617)&gt;0,IF(LEN(INDEX(TasksList!$C$6:$C$1005,MATCH(C617,TasksList!$B$6:$B$1005,0),1))=0,"",INDEX(TasksList!$C$6:$C$1005,MATCH(C617,TasksList!$B$6:$B$1005,0),1)),""),"")</f>
        <v/>
      </c>
      <c r="E617" s="361" t="str">
        <f>IFERROR(IF(LEN(C617)&gt;0,IF(LEN(INDEX(TasksList!$F$6:$F$1005,MATCH(C617,TasksList!$B$6:$B$1005,0),1))=0,"not set!",INDEX(TasksList!$F$6:$F$1005,MATCH(C617,TasksList!$B$6:$B$1005,0),1)),""),"")</f>
        <v/>
      </c>
      <c r="F617" s="360" t="str">
        <f>IFERROR(IF(LEN(D617)&gt;0,IF(LEN(INDEX(AdressBook!$D$6:$D$25,MATCH(D617,AdressBook!$B$6:$B$25,0),1))=0,"",INDEX(AdressBook!$D$6:$D$25,MATCH(D617,AdressBook!$B$6:$B$25,0),1)),""),"")</f>
        <v/>
      </c>
      <c r="G617" s="361" t="str">
        <f>IFERROR(IF(LEN(INDEX(PlansAndNotes!$F$6:$F$2005,ROW(B617)-ROW($C$3)))=0,"",INDEX(PlansAndNotes!$F$6:$F$2005,ROW(B617)-ROW($C$3))),"")</f>
        <v/>
      </c>
      <c r="H617" s="361" t="str">
        <f>IFERROR(IF(LEN(C617)&gt;0,IF(LEN(INDEX(TasksList!$G$6:$G$1005,MATCH(C617,TasksList!$B$6:$B$1005,0),1))=0,"",INDEX(TasksList!$G$6:$G$1005,MATCH(C617,TasksList!$B$6:$B$1005,0),1)),""),"")</f>
        <v/>
      </c>
      <c r="I617" s="381"/>
      <c r="J617" s="402"/>
      <c r="K617" s="402"/>
      <c r="L617" s="399" t="str">
        <f t="array" ref="L617">IFERROR(INDEX($J$4:$J$1003,SMALL($K$4:$K$1003,ROW(L617)-3),1),"")</f>
        <v/>
      </c>
      <c r="M617" s="206"/>
      <c r="N617" s="362" t="str">
        <f>IFERROR(IF(LEN(INDEX(PlansAndNotes!$D$6:$D$4005,ROW(B617)-ROW($C$3)))=0,"",INDEX(PlansAndNotes!$D$6:$D$4005,ROW(B617)-ROW($C$3))),"")</f>
        <v/>
      </c>
      <c r="O617" s="165" t="str">
        <f t="shared" si="91"/>
        <v/>
      </c>
      <c r="P617" s="363" t="str">
        <f>IFERROR(IF(LEN(INDEX(PlansAndNotes!$E$6:$E$4005,ROW(B617)-ROW($C$3)))=0,"",INDEX(PlansAndNotes!$E$6:$E$4005,ROW(B617)-ROW($C$3))),"")</f>
        <v/>
      </c>
      <c r="Q617" s="363" t="str">
        <f>IFERROR(IF(LEN(INDEX(PlansAndNotes!$G$6:$G$4005,ROW(B617)-ROW($C$3)))=0,"",INDEX(PlansAndNotes!$G$6:$G$4005,ROW(B617)-ROW($C$3))),"")</f>
        <v/>
      </c>
      <c r="R617" s="361" t="str">
        <f>IFERROR(IF(LEN(D617)&gt;0,IF(LEN(INDEX(AdressBook!$C$6:$C$25,MATCH(D617,AdressBook!$B$6:$B$25,0),1))=0,"",INDEX(AdressBook!$C$6:$C$25,MATCH(D617,AdressBook!$B$6:$B$25,0),1)),""),"")</f>
        <v/>
      </c>
      <c r="S617" s="165">
        <f>IF(LEN(C617)&gt;0,IFERROR(IF(MATCH(C617,C618:$C$4004,0)&gt;0,-1,ROW(S617)-ROW($S$3)),ROW(S617)-ROW($S$3)),-1)</f>
        <v>-1</v>
      </c>
      <c r="T617" s="165">
        <f t="shared" si="92"/>
        <v>0</v>
      </c>
      <c r="U617" s="165" t="str">
        <f t="shared" si="93"/>
        <v/>
      </c>
      <c r="V617" s="165" t="str">
        <f>IFERROR(IF(OR(C617="",S617&lt;0),"",IF(SUBTOTAL(3,C617:C617)=0,-1,SUBTOTAL(3,$C$4:C617))),"")</f>
        <v/>
      </c>
      <c r="W617" s="156" t="str">
        <f t="array" ref="W617">IF(LEN(C617)&gt;0,IFERROR(IF(MATCH(C617,$C$3:$C616,0)&gt;0,N617-INDEX($N$3:N616,SUMPRODUCT(MAX(ROW($C$3:$C616)*(C617=$C$3:$C616)))-2,1),""),""),"")</f>
        <v/>
      </c>
      <c r="X617" s="156">
        <f t="shared" ca="1" si="94"/>
        <v>1</v>
      </c>
      <c r="Y617" s="156">
        <f t="shared" ca="1" si="95"/>
        <v>1</v>
      </c>
    </row>
    <row r="618" spans="2:25" hidden="1" x14ac:dyDescent="0.25">
      <c r="B618" s="390" t="str">
        <f>IFERROR(IF(LEN(INDEX(PlansAndNotes!$B$6:$B$2005,ROW(A618)-ROW($B$3)))=0,"",INDEX(PlansAndNotes!$B$6:$B$2005,ROW(A618)-ROW($B$3))),"")</f>
        <v/>
      </c>
      <c r="C618" s="361" t="str">
        <f t="shared" si="90"/>
        <v/>
      </c>
      <c r="D618" s="361" t="str">
        <f>IFERROR(IF(LEN(C618)&gt;0,IF(LEN(INDEX(TasksList!$C$6:$C$1005,MATCH(C618,TasksList!$B$6:$B$1005,0),1))=0,"",INDEX(TasksList!$C$6:$C$1005,MATCH(C618,TasksList!$B$6:$B$1005,0),1)),""),"")</f>
        <v/>
      </c>
      <c r="E618" s="361" t="str">
        <f>IFERROR(IF(LEN(C618)&gt;0,IF(LEN(INDEX(TasksList!$F$6:$F$1005,MATCH(C618,TasksList!$B$6:$B$1005,0),1))=0,"not set!",INDEX(TasksList!$F$6:$F$1005,MATCH(C618,TasksList!$B$6:$B$1005,0),1)),""),"")</f>
        <v/>
      </c>
      <c r="F618" s="360" t="str">
        <f>IFERROR(IF(LEN(D618)&gt;0,IF(LEN(INDEX(AdressBook!$D$6:$D$25,MATCH(D618,AdressBook!$B$6:$B$25,0),1))=0,"",INDEX(AdressBook!$D$6:$D$25,MATCH(D618,AdressBook!$B$6:$B$25,0),1)),""),"")</f>
        <v/>
      </c>
      <c r="G618" s="361" t="str">
        <f>IFERROR(IF(LEN(INDEX(PlansAndNotes!$F$6:$F$2005,ROW(B618)-ROW($C$3)))=0,"",INDEX(PlansAndNotes!$F$6:$F$2005,ROW(B618)-ROW($C$3))),"")</f>
        <v/>
      </c>
      <c r="H618" s="361" t="str">
        <f>IFERROR(IF(LEN(C618)&gt;0,IF(LEN(INDEX(TasksList!$G$6:$G$1005,MATCH(C618,TasksList!$B$6:$B$1005,0),1))=0,"",INDEX(TasksList!$G$6:$G$1005,MATCH(C618,TasksList!$B$6:$B$1005,0),1)),""),"")</f>
        <v/>
      </c>
      <c r="I618" s="381"/>
      <c r="J618" s="402"/>
      <c r="K618" s="402"/>
      <c r="L618" s="399" t="str">
        <f t="array" ref="L618">IFERROR(INDEX($J$4:$J$1003,SMALL($K$4:$K$1003,ROW(L618)-3),1),"")</f>
        <v/>
      </c>
      <c r="M618" s="206"/>
      <c r="N618" s="362" t="str">
        <f>IFERROR(IF(LEN(INDEX(PlansAndNotes!$D$6:$D$4005,ROW(B618)-ROW($C$3)))=0,"",INDEX(PlansAndNotes!$D$6:$D$4005,ROW(B618)-ROW($C$3))),"")</f>
        <v/>
      </c>
      <c r="O618" s="165" t="str">
        <f t="shared" si="91"/>
        <v/>
      </c>
      <c r="P618" s="363" t="str">
        <f>IFERROR(IF(LEN(INDEX(PlansAndNotes!$E$6:$E$4005,ROW(B618)-ROW($C$3)))=0,"",INDEX(PlansAndNotes!$E$6:$E$4005,ROW(B618)-ROW($C$3))),"")</f>
        <v/>
      </c>
      <c r="Q618" s="363" t="str">
        <f>IFERROR(IF(LEN(INDEX(PlansAndNotes!$G$6:$G$4005,ROW(B618)-ROW($C$3)))=0,"",INDEX(PlansAndNotes!$G$6:$G$4005,ROW(B618)-ROW($C$3))),"")</f>
        <v/>
      </c>
      <c r="R618" s="361" t="str">
        <f>IFERROR(IF(LEN(D618)&gt;0,IF(LEN(INDEX(AdressBook!$C$6:$C$25,MATCH(D618,AdressBook!$B$6:$B$25,0),1))=0,"",INDEX(AdressBook!$C$6:$C$25,MATCH(D618,AdressBook!$B$6:$B$25,0),1)),""),"")</f>
        <v/>
      </c>
      <c r="S618" s="165">
        <f>IF(LEN(C618)&gt;0,IFERROR(IF(MATCH(C618,C619:$C$4004,0)&gt;0,-1,ROW(S618)-ROW($S$3)),ROW(S618)-ROW($S$3)),-1)</f>
        <v>-1</v>
      </c>
      <c r="T618" s="165">
        <f t="shared" si="92"/>
        <v>0</v>
      </c>
      <c r="U618" s="165" t="str">
        <f t="shared" si="93"/>
        <v/>
      </c>
      <c r="V618" s="165" t="str">
        <f>IFERROR(IF(OR(C618="",S618&lt;0),"",IF(SUBTOTAL(3,C618:C618)=0,-1,SUBTOTAL(3,$C$4:C618))),"")</f>
        <v/>
      </c>
      <c r="W618" s="156" t="str">
        <f t="array" ref="W618">IF(LEN(C618)&gt;0,IFERROR(IF(MATCH(C618,$C$3:$C617,0)&gt;0,N618-INDEX($N$3:N617,SUMPRODUCT(MAX(ROW($C$3:$C617)*(C618=$C$3:$C617)))-2,1),""),""),"")</f>
        <v/>
      </c>
      <c r="X618" s="156">
        <f t="shared" ca="1" si="94"/>
        <v>1</v>
      </c>
      <c r="Y618" s="156">
        <f t="shared" ca="1" si="95"/>
        <v>1</v>
      </c>
    </row>
    <row r="619" spans="2:25" hidden="1" x14ac:dyDescent="0.25">
      <c r="B619" s="390" t="str">
        <f>IFERROR(IF(LEN(INDEX(PlansAndNotes!$B$6:$B$2005,ROW(A619)-ROW($B$3)))=0,"",INDEX(PlansAndNotes!$B$6:$B$2005,ROW(A619)-ROW($B$3))),"")</f>
        <v/>
      </c>
      <c r="C619" s="361" t="str">
        <f t="shared" si="90"/>
        <v/>
      </c>
      <c r="D619" s="361" t="str">
        <f>IFERROR(IF(LEN(C619)&gt;0,IF(LEN(INDEX(TasksList!$C$6:$C$1005,MATCH(C619,TasksList!$B$6:$B$1005,0),1))=0,"",INDEX(TasksList!$C$6:$C$1005,MATCH(C619,TasksList!$B$6:$B$1005,0),1)),""),"")</f>
        <v/>
      </c>
      <c r="E619" s="361" t="str">
        <f>IFERROR(IF(LEN(C619)&gt;0,IF(LEN(INDEX(TasksList!$F$6:$F$1005,MATCH(C619,TasksList!$B$6:$B$1005,0),1))=0,"not set!",INDEX(TasksList!$F$6:$F$1005,MATCH(C619,TasksList!$B$6:$B$1005,0),1)),""),"")</f>
        <v/>
      </c>
      <c r="F619" s="360" t="str">
        <f>IFERROR(IF(LEN(D619)&gt;0,IF(LEN(INDEX(AdressBook!$D$6:$D$25,MATCH(D619,AdressBook!$B$6:$B$25,0),1))=0,"",INDEX(AdressBook!$D$6:$D$25,MATCH(D619,AdressBook!$B$6:$B$25,0),1)),""),"")</f>
        <v/>
      </c>
      <c r="G619" s="361" t="str">
        <f>IFERROR(IF(LEN(INDEX(PlansAndNotes!$F$6:$F$2005,ROW(B619)-ROW($C$3)))=0,"",INDEX(PlansAndNotes!$F$6:$F$2005,ROW(B619)-ROW($C$3))),"")</f>
        <v/>
      </c>
      <c r="H619" s="361" t="str">
        <f>IFERROR(IF(LEN(C619)&gt;0,IF(LEN(INDEX(TasksList!$G$6:$G$1005,MATCH(C619,TasksList!$B$6:$B$1005,0),1))=0,"",INDEX(TasksList!$G$6:$G$1005,MATCH(C619,TasksList!$B$6:$B$1005,0),1)),""),"")</f>
        <v/>
      </c>
      <c r="I619" s="381"/>
      <c r="J619" s="402"/>
      <c r="K619" s="402"/>
      <c r="L619" s="399" t="str">
        <f t="array" ref="L619">IFERROR(INDEX($J$4:$J$1003,SMALL($K$4:$K$1003,ROW(L619)-3),1),"")</f>
        <v/>
      </c>
      <c r="M619" s="206"/>
      <c r="N619" s="362" t="str">
        <f>IFERROR(IF(LEN(INDEX(PlansAndNotes!$D$6:$D$4005,ROW(B619)-ROW($C$3)))=0,"",INDEX(PlansAndNotes!$D$6:$D$4005,ROW(B619)-ROW($C$3))),"")</f>
        <v/>
      </c>
      <c r="O619" s="165" t="str">
        <f t="shared" si="91"/>
        <v/>
      </c>
      <c r="P619" s="363" t="str">
        <f>IFERROR(IF(LEN(INDEX(PlansAndNotes!$E$6:$E$4005,ROW(B619)-ROW($C$3)))=0,"",INDEX(PlansAndNotes!$E$6:$E$4005,ROW(B619)-ROW($C$3))),"")</f>
        <v/>
      </c>
      <c r="Q619" s="363" t="str">
        <f>IFERROR(IF(LEN(INDEX(PlansAndNotes!$G$6:$G$4005,ROW(B619)-ROW($C$3)))=0,"",INDEX(PlansAndNotes!$G$6:$G$4005,ROW(B619)-ROW($C$3))),"")</f>
        <v/>
      </c>
      <c r="R619" s="361" t="str">
        <f>IFERROR(IF(LEN(D619)&gt;0,IF(LEN(INDEX(AdressBook!$C$6:$C$25,MATCH(D619,AdressBook!$B$6:$B$25,0),1))=0,"",INDEX(AdressBook!$C$6:$C$25,MATCH(D619,AdressBook!$B$6:$B$25,0),1)),""),"")</f>
        <v/>
      </c>
      <c r="S619" s="165">
        <f>IF(LEN(C619)&gt;0,IFERROR(IF(MATCH(C619,C620:$C$4004,0)&gt;0,-1,ROW(S619)-ROW($S$3)),ROW(S619)-ROW($S$3)),-1)</f>
        <v>-1</v>
      </c>
      <c r="T619" s="165">
        <f t="shared" si="92"/>
        <v>0</v>
      </c>
      <c r="U619" s="165" t="str">
        <f t="shared" si="93"/>
        <v/>
      </c>
      <c r="V619" s="165" t="str">
        <f>IFERROR(IF(OR(C619="",S619&lt;0),"",IF(SUBTOTAL(3,C619:C619)=0,-1,SUBTOTAL(3,$C$4:C619))),"")</f>
        <v/>
      </c>
      <c r="W619" s="156" t="str">
        <f t="array" ref="W619">IF(LEN(C619)&gt;0,IFERROR(IF(MATCH(C619,$C$3:$C618,0)&gt;0,N619-INDEX($N$3:N618,SUMPRODUCT(MAX(ROW($C$3:$C618)*(C619=$C$3:$C618)))-2,1),""),""),"")</f>
        <v/>
      </c>
      <c r="X619" s="156">
        <f t="shared" ca="1" si="94"/>
        <v>1</v>
      </c>
      <c r="Y619" s="156">
        <f t="shared" ca="1" si="95"/>
        <v>1</v>
      </c>
    </row>
    <row r="620" spans="2:25" hidden="1" x14ac:dyDescent="0.25">
      <c r="B620" s="390" t="str">
        <f>IFERROR(IF(LEN(INDEX(PlansAndNotes!$B$6:$B$2005,ROW(A620)-ROW($B$3)))=0,"",INDEX(PlansAndNotes!$B$6:$B$2005,ROW(A620)-ROW($B$3))),"")</f>
        <v/>
      </c>
      <c r="C620" s="361" t="str">
        <f t="shared" si="90"/>
        <v/>
      </c>
      <c r="D620" s="361" t="str">
        <f>IFERROR(IF(LEN(C620)&gt;0,IF(LEN(INDEX(TasksList!$C$6:$C$1005,MATCH(C620,TasksList!$B$6:$B$1005,0),1))=0,"",INDEX(TasksList!$C$6:$C$1005,MATCH(C620,TasksList!$B$6:$B$1005,0),1)),""),"")</f>
        <v/>
      </c>
      <c r="E620" s="361" t="str">
        <f>IFERROR(IF(LEN(C620)&gt;0,IF(LEN(INDEX(TasksList!$F$6:$F$1005,MATCH(C620,TasksList!$B$6:$B$1005,0),1))=0,"not set!",INDEX(TasksList!$F$6:$F$1005,MATCH(C620,TasksList!$B$6:$B$1005,0),1)),""),"")</f>
        <v/>
      </c>
      <c r="F620" s="360" t="str">
        <f>IFERROR(IF(LEN(D620)&gt;0,IF(LEN(INDEX(AdressBook!$D$6:$D$25,MATCH(D620,AdressBook!$B$6:$B$25,0),1))=0,"",INDEX(AdressBook!$D$6:$D$25,MATCH(D620,AdressBook!$B$6:$B$25,0),1)),""),"")</f>
        <v/>
      </c>
      <c r="G620" s="361" t="str">
        <f>IFERROR(IF(LEN(INDEX(PlansAndNotes!$F$6:$F$2005,ROW(B620)-ROW($C$3)))=0,"",INDEX(PlansAndNotes!$F$6:$F$2005,ROW(B620)-ROW($C$3))),"")</f>
        <v/>
      </c>
      <c r="H620" s="361" t="str">
        <f>IFERROR(IF(LEN(C620)&gt;0,IF(LEN(INDEX(TasksList!$G$6:$G$1005,MATCH(C620,TasksList!$B$6:$B$1005,0),1))=0,"",INDEX(TasksList!$G$6:$G$1005,MATCH(C620,TasksList!$B$6:$B$1005,0),1)),""),"")</f>
        <v/>
      </c>
      <c r="I620" s="381"/>
      <c r="J620" s="402"/>
      <c r="K620" s="402"/>
      <c r="L620" s="399" t="str">
        <f t="array" ref="L620">IFERROR(INDEX($J$4:$J$1003,SMALL($K$4:$K$1003,ROW(L620)-3),1),"")</f>
        <v/>
      </c>
      <c r="M620" s="206"/>
      <c r="N620" s="362" t="str">
        <f>IFERROR(IF(LEN(INDEX(PlansAndNotes!$D$6:$D$4005,ROW(B620)-ROW($C$3)))=0,"",INDEX(PlansAndNotes!$D$6:$D$4005,ROW(B620)-ROW($C$3))),"")</f>
        <v/>
      </c>
      <c r="O620" s="165" t="str">
        <f t="shared" si="91"/>
        <v/>
      </c>
      <c r="P620" s="363" t="str">
        <f>IFERROR(IF(LEN(INDEX(PlansAndNotes!$E$6:$E$4005,ROW(B620)-ROW($C$3)))=0,"",INDEX(PlansAndNotes!$E$6:$E$4005,ROW(B620)-ROW($C$3))),"")</f>
        <v/>
      </c>
      <c r="Q620" s="363" t="str">
        <f>IFERROR(IF(LEN(INDEX(PlansAndNotes!$G$6:$G$4005,ROW(B620)-ROW($C$3)))=0,"",INDEX(PlansAndNotes!$G$6:$G$4005,ROW(B620)-ROW($C$3))),"")</f>
        <v/>
      </c>
      <c r="R620" s="361" t="str">
        <f>IFERROR(IF(LEN(D620)&gt;0,IF(LEN(INDEX(AdressBook!$C$6:$C$25,MATCH(D620,AdressBook!$B$6:$B$25,0),1))=0,"",INDEX(AdressBook!$C$6:$C$25,MATCH(D620,AdressBook!$B$6:$B$25,0),1)),""),"")</f>
        <v/>
      </c>
      <c r="S620" s="165">
        <f>IF(LEN(C620)&gt;0,IFERROR(IF(MATCH(C620,C621:$C$4004,0)&gt;0,-1,ROW(S620)-ROW($S$3)),ROW(S620)-ROW($S$3)),-1)</f>
        <v>-1</v>
      </c>
      <c r="T620" s="165">
        <f t="shared" si="92"/>
        <v>0</v>
      </c>
      <c r="U620" s="165" t="str">
        <f t="shared" si="93"/>
        <v/>
      </c>
      <c r="V620" s="165" t="str">
        <f>IFERROR(IF(OR(C620="",S620&lt;0),"",IF(SUBTOTAL(3,C620:C620)=0,-1,SUBTOTAL(3,$C$4:C620))),"")</f>
        <v/>
      </c>
      <c r="W620" s="156" t="str">
        <f t="array" ref="W620">IF(LEN(C620)&gt;0,IFERROR(IF(MATCH(C620,$C$3:$C619,0)&gt;0,N620-INDEX($N$3:N619,SUMPRODUCT(MAX(ROW($C$3:$C619)*(C620=$C$3:$C619)))-2,1),""),""),"")</f>
        <v/>
      </c>
      <c r="X620" s="156">
        <f t="shared" ca="1" si="94"/>
        <v>1</v>
      </c>
      <c r="Y620" s="156">
        <f t="shared" ca="1" si="95"/>
        <v>1</v>
      </c>
    </row>
    <row r="621" spans="2:25" hidden="1" x14ac:dyDescent="0.25">
      <c r="B621" s="390" t="str">
        <f>IFERROR(IF(LEN(INDEX(PlansAndNotes!$B$6:$B$2005,ROW(A621)-ROW($B$3)))=0,"",INDEX(PlansAndNotes!$B$6:$B$2005,ROW(A621)-ROW($B$3))),"")</f>
        <v/>
      </c>
      <c r="C621" s="361" t="str">
        <f t="shared" si="90"/>
        <v/>
      </c>
      <c r="D621" s="361" t="str">
        <f>IFERROR(IF(LEN(C621)&gt;0,IF(LEN(INDEX(TasksList!$C$6:$C$1005,MATCH(C621,TasksList!$B$6:$B$1005,0),1))=0,"",INDEX(TasksList!$C$6:$C$1005,MATCH(C621,TasksList!$B$6:$B$1005,0),1)),""),"")</f>
        <v/>
      </c>
      <c r="E621" s="361" t="str">
        <f>IFERROR(IF(LEN(C621)&gt;0,IF(LEN(INDEX(TasksList!$F$6:$F$1005,MATCH(C621,TasksList!$B$6:$B$1005,0),1))=0,"not set!",INDEX(TasksList!$F$6:$F$1005,MATCH(C621,TasksList!$B$6:$B$1005,0),1)),""),"")</f>
        <v/>
      </c>
      <c r="F621" s="360" t="str">
        <f>IFERROR(IF(LEN(D621)&gt;0,IF(LEN(INDEX(AdressBook!$D$6:$D$25,MATCH(D621,AdressBook!$B$6:$B$25,0),1))=0,"",INDEX(AdressBook!$D$6:$D$25,MATCH(D621,AdressBook!$B$6:$B$25,0),1)),""),"")</f>
        <v/>
      </c>
      <c r="G621" s="361" t="str">
        <f>IFERROR(IF(LEN(INDEX(PlansAndNotes!$F$6:$F$2005,ROW(B621)-ROW($C$3)))=0,"",INDEX(PlansAndNotes!$F$6:$F$2005,ROW(B621)-ROW($C$3))),"")</f>
        <v/>
      </c>
      <c r="H621" s="361" t="str">
        <f>IFERROR(IF(LEN(C621)&gt;0,IF(LEN(INDEX(TasksList!$G$6:$G$1005,MATCH(C621,TasksList!$B$6:$B$1005,0),1))=0,"",INDEX(TasksList!$G$6:$G$1005,MATCH(C621,TasksList!$B$6:$B$1005,0),1)),""),"")</f>
        <v/>
      </c>
      <c r="I621" s="381"/>
      <c r="J621" s="402"/>
      <c r="K621" s="402"/>
      <c r="L621" s="399" t="str">
        <f t="array" ref="L621">IFERROR(INDEX($J$4:$J$1003,SMALL($K$4:$K$1003,ROW(L621)-3),1),"")</f>
        <v/>
      </c>
      <c r="M621" s="206"/>
      <c r="N621" s="362" t="str">
        <f>IFERROR(IF(LEN(INDEX(PlansAndNotes!$D$6:$D$4005,ROW(B621)-ROW($C$3)))=0,"",INDEX(PlansAndNotes!$D$6:$D$4005,ROW(B621)-ROW($C$3))),"")</f>
        <v/>
      </c>
      <c r="O621" s="165" t="str">
        <f t="shared" si="91"/>
        <v/>
      </c>
      <c r="P621" s="363" t="str">
        <f>IFERROR(IF(LEN(INDEX(PlansAndNotes!$E$6:$E$4005,ROW(B621)-ROW($C$3)))=0,"",INDEX(PlansAndNotes!$E$6:$E$4005,ROW(B621)-ROW($C$3))),"")</f>
        <v/>
      </c>
      <c r="Q621" s="363" t="str">
        <f>IFERROR(IF(LEN(INDEX(PlansAndNotes!$G$6:$G$4005,ROW(B621)-ROW($C$3)))=0,"",INDEX(PlansAndNotes!$G$6:$G$4005,ROW(B621)-ROW($C$3))),"")</f>
        <v/>
      </c>
      <c r="R621" s="361" t="str">
        <f>IFERROR(IF(LEN(D621)&gt;0,IF(LEN(INDEX(AdressBook!$C$6:$C$25,MATCH(D621,AdressBook!$B$6:$B$25,0),1))=0,"",INDEX(AdressBook!$C$6:$C$25,MATCH(D621,AdressBook!$B$6:$B$25,0),1)),""),"")</f>
        <v/>
      </c>
      <c r="S621" s="165">
        <f>IF(LEN(C621)&gt;0,IFERROR(IF(MATCH(C621,C622:$C$4004,0)&gt;0,-1,ROW(S621)-ROW($S$3)),ROW(S621)-ROW($S$3)),-1)</f>
        <v>-1</v>
      </c>
      <c r="T621" s="165">
        <f t="shared" si="92"/>
        <v>0</v>
      </c>
      <c r="U621" s="165" t="str">
        <f t="shared" si="93"/>
        <v/>
      </c>
      <c r="V621" s="165" t="str">
        <f>IFERROR(IF(OR(C621="",S621&lt;0),"",IF(SUBTOTAL(3,C621:C621)=0,-1,SUBTOTAL(3,$C$4:C621))),"")</f>
        <v/>
      </c>
      <c r="W621" s="156" t="str">
        <f t="array" ref="W621">IF(LEN(C621)&gt;0,IFERROR(IF(MATCH(C621,$C$3:$C620,0)&gt;0,N621-INDEX($N$3:N620,SUMPRODUCT(MAX(ROW($C$3:$C620)*(C621=$C$3:$C620)))-2,1),""),""),"")</f>
        <v/>
      </c>
      <c r="X621" s="156">
        <f t="shared" ca="1" si="94"/>
        <v>1</v>
      </c>
      <c r="Y621" s="156">
        <f t="shared" ca="1" si="95"/>
        <v>1</v>
      </c>
    </row>
    <row r="622" spans="2:25" hidden="1" x14ac:dyDescent="0.25">
      <c r="B622" s="390" t="str">
        <f>IFERROR(IF(LEN(INDEX(PlansAndNotes!$B$6:$B$2005,ROW(A622)-ROW($B$3)))=0,"",INDEX(PlansAndNotes!$B$6:$B$2005,ROW(A622)-ROW($B$3))),"")</f>
        <v/>
      </c>
      <c r="C622" s="361" t="str">
        <f t="shared" si="90"/>
        <v/>
      </c>
      <c r="D622" s="361" t="str">
        <f>IFERROR(IF(LEN(C622)&gt;0,IF(LEN(INDEX(TasksList!$C$6:$C$1005,MATCH(C622,TasksList!$B$6:$B$1005,0),1))=0,"",INDEX(TasksList!$C$6:$C$1005,MATCH(C622,TasksList!$B$6:$B$1005,0),1)),""),"")</f>
        <v/>
      </c>
      <c r="E622" s="361" t="str">
        <f>IFERROR(IF(LEN(C622)&gt;0,IF(LEN(INDEX(TasksList!$F$6:$F$1005,MATCH(C622,TasksList!$B$6:$B$1005,0),1))=0,"not set!",INDEX(TasksList!$F$6:$F$1005,MATCH(C622,TasksList!$B$6:$B$1005,0),1)),""),"")</f>
        <v/>
      </c>
      <c r="F622" s="360" t="str">
        <f>IFERROR(IF(LEN(D622)&gt;0,IF(LEN(INDEX(AdressBook!$D$6:$D$25,MATCH(D622,AdressBook!$B$6:$B$25,0),1))=0,"",INDEX(AdressBook!$D$6:$D$25,MATCH(D622,AdressBook!$B$6:$B$25,0),1)),""),"")</f>
        <v/>
      </c>
      <c r="G622" s="361" t="str">
        <f>IFERROR(IF(LEN(INDEX(PlansAndNotes!$F$6:$F$2005,ROW(B622)-ROW($C$3)))=0,"",INDEX(PlansAndNotes!$F$6:$F$2005,ROW(B622)-ROW($C$3))),"")</f>
        <v/>
      </c>
      <c r="H622" s="361" t="str">
        <f>IFERROR(IF(LEN(C622)&gt;0,IF(LEN(INDEX(TasksList!$G$6:$G$1005,MATCH(C622,TasksList!$B$6:$B$1005,0),1))=0,"",INDEX(TasksList!$G$6:$G$1005,MATCH(C622,TasksList!$B$6:$B$1005,0),1)),""),"")</f>
        <v/>
      </c>
      <c r="I622" s="381"/>
      <c r="J622" s="402"/>
      <c r="K622" s="402"/>
      <c r="L622" s="399" t="str">
        <f t="array" ref="L622">IFERROR(INDEX($J$4:$J$1003,SMALL($K$4:$K$1003,ROW(L622)-3),1),"")</f>
        <v/>
      </c>
      <c r="M622" s="206"/>
      <c r="N622" s="362" t="str">
        <f>IFERROR(IF(LEN(INDEX(PlansAndNotes!$D$6:$D$4005,ROW(B622)-ROW($C$3)))=0,"",INDEX(PlansAndNotes!$D$6:$D$4005,ROW(B622)-ROW($C$3))),"")</f>
        <v/>
      </c>
      <c r="O622" s="165" t="str">
        <f t="shared" si="91"/>
        <v/>
      </c>
      <c r="P622" s="363" t="str">
        <f>IFERROR(IF(LEN(INDEX(PlansAndNotes!$E$6:$E$4005,ROW(B622)-ROW($C$3)))=0,"",INDEX(PlansAndNotes!$E$6:$E$4005,ROW(B622)-ROW($C$3))),"")</f>
        <v/>
      </c>
      <c r="Q622" s="363" t="str">
        <f>IFERROR(IF(LEN(INDEX(PlansAndNotes!$G$6:$G$4005,ROW(B622)-ROW($C$3)))=0,"",INDEX(PlansAndNotes!$G$6:$G$4005,ROW(B622)-ROW($C$3))),"")</f>
        <v/>
      </c>
      <c r="R622" s="361" t="str">
        <f>IFERROR(IF(LEN(D622)&gt;0,IF(LEN(INDEX(AdressBook!$C$6:$C$25,MATCH(D622,AdressBook!$B$6:$B$25,0),1))=0,"",INDEX(AdressBook!$C$6:$C$25,MATCH(D622,AdressBook!$B$6:$B$25,0),1)),""),"")</f>
        <v/>
      </c>
      <c r="S622" s="165">
        <f>IF(LEN(C622)&gt;0,IFERROR(IF(MATCH(C622,C623:$C$4004,0)&gt;0,-1,ROW(S622)-ROW($S$3)),ROW(S622)-ROW($S$3)),-1)</f>
        <v>-1</v>
      </c>
      <c r="T622" s="165">
        <f t="shared" si="92"/>
        <v>0</v>
      </c>
      <c r="U622" s="165" t="str">
        <f t="shared" si="93"/>
        <v/>
      </c>
      <c r="V622" s="165" t="str">
        <f>IFERROR(IF(OR(C622="",S622&lt;0),"",IF(SUBTOTAL(3,C622:C622)=0,-1,SUBTOTAL(3,$C$4:C622))),"")</f>
        <v/>
      </c>
      <c r="W622" s="156" t="str">
        <f t="array" ref="W622">IF(LEN(C622)&gt;0,IFERROR(IF(MATCH(C622,$C$3:$C621,0)&gt;0,N622-INDEX($N$3:N621,SUMPRODUCT(MAX(ROW($C$3:$C621)*(C622=$C$3:$C621)))-2,1),""),""),"")</f>
        <v/>
      </c>
      <c r="X622" s="156">
        <f t="shared" ca="1" si="94"/>
        <v>1</v>
      </c>
      <c r="Y622" s="156">
        <f t="shared" ca="1" si="95"/>
        <v>1</v>
      </c>
    </row>
    <row r="623" spans="2:25" hidden="1" x14ac:dyDescent="0.25">
      <c r="B623" s="390" t="str">
        <f>IFERROR(IF(LEN(INDEX(PlansAndNotes!$B$6:$B$2005,ROW(A623)-ROW($B$3)))=0,"",INDEX(PlansAndNotes!$B$6:$B$2005,ROW(A623)-ROW($B$3))),"")</f>
        <v/>
      </c>
      <c r="C623" s="361" t="str">
        <f t="shared" si="90"/>
        <v/>
      </c>
      <c r="D623" s="361" t="str">
        <f>IFERROR(IF(LEN(C623)&gt;0,IF(LEN(INDEX(TasksList!$C$6:$C$1005,MATCH(C623,TasksList!$B$6:$B$1005,0),1))=0,"",INDEX(TasksList!$C$6:$C$1005,MATCH(C623,TasksList!$B$6:$B$1005,0),1)),""),"")</f>
        <v/>
      </c>
      <c r="E623" s="361" t="str">
        <f>IFERROR(IF(LEN(C623)&gt;0,IF(LEN(INDEX(TasksList!$F$6:$F$1005,MATCH(C623,TasksList!$B$6:$B$1005,0),1))=0,"not set!",INDEX(TasksList!$F$6:$F$1005,MATCH(C623,TasksList!$B$6:$B$1005,0),1)),""),"")</f>
        <v/>
      </c>
      <c r="F623" s="360" t="str">
        <f>IFERROR(IF(LEN(D623)&gt;0,IF(LEN(INDEX(AdressBook!$D$6:$D$25,MATCH(D623,AdressBook!$B$6:$B$25,0),1))=0,"",INDEX(AdressBook!$D$6:$D$25,MATCH(D623,AdressBook!$B$6:$B$25,0),1)),""),"")</f>
        <v/>
      </c>
      <c r="G623" s="361" t="str">
        <f>IFERROR(IF(LEN(INDEX(PlansAndNotes!$F$6:$F$2005,ROW(B623)-ROW($C$3)))=0,"",INDEX(PlansAndNotes!$F$6:$F$2005,ROW(B623)-ROW($C$3))),"")</f>
        <v/>
      </c>
      <c r="H623" s="361" t="str">
        <f>IFERROR(IF(LEN(C623)&gt;0,IF(LEN(INDEX(TasksList!$G$6:$G$1005,MATCH(C623,TasksList!$B$6:$B$1005,0),1))=0,"",INDEX(TasksList!$G$6:$G$1005,MATCH(C623,TasksList!$B$6:$B$1005,0),1)),""),"")</f>
        <v/>
      </c>
      <c r="I623" s="381"/>
      <c r="J623" s="402"/>
      <c r="K623" s="402"/>
      <c r="L623" s="399" t="str">
        <f t="array" ref="L623">IFERROR(INDEX($J$4:$J$1003,SMALL($K$4:$K$1003,ROW(L623)-3),1),"")</f>
        <v/>
      </c>
      <c r="M623" s="206"/>
      <c r="N623" s="362" t="str">
        <f>IFERROR(IF(LEN(INDEX(PlansAndNotes!$D$6:$D$4005,ROW(B623)-ROW($C$3)))=0,"",INDEX(PlansAndNotes!$D$6:$D$4005,ROW(B623)-ROW($C$3))),"")</f>
        <v/>
      </c>
      <c r="O623" s="165" t="str">
        <f t="shared" si="91"/>
        <v/>
      </c>
      <c r="P623" s="363" t="str">
        <f>IFERROR(IF(LEN(INDEX(PlansAndNotes!$E$6:$E$4005,ROW(B623)-ROW($C$3)))=0,"",INDEX(PlansAndNotes!$E$6:$E$4005,ROW(B623)-ROW($C$3))),"")</f>
        <v/>
      </c>
      <c r="Q623" s="363" t="str">
        <f>IFERROR(IF(LEN(INDEX(PlansAndNotes!$G$6:$G$4005,ROW(B623)-ROW($C$3)))=0,"",INDEX(PlansAndNotes!$G$6:$G$4005,ROW(B623)-ROW($C$3))),"")</f>
        <v/>
      </c>
      <c r="R623" s="361" t="str">
        <f>IFERROR(IF(LEN(D623)&gt;0,IF(LEN(INDEX(AdressBook!$C$6:$C$25,MATCH(D623,AdressBook!$B$6:$B$25,0),1))=0,"",INDEX(AdressBook!$C$6:$C$25,MATCH(D623,AdressBook!$B$6:$B$25,0),1)),""),"")</f>
        <v/>
      </c>
      <c r="S623" s="165">
        <f>IF(LEN(C623)&gt;0,IFERROR(IF(MATCH(C623,C624:$C$4004,0)&gt;0,-1,ROW(S623)-ROW($S$3)),ROW(S623)-ROW($S$3)),-1)</f>
        <v>-1</v>
      </c>
      <c r="T623" s="165">
        <f t="shared" si="92"/>
        <v>0</v>
      </c>
      <c r="U623" s="165" t="str">
        <f t="shared" si="93"/>
        <v/>
      </c>
      <c r="V623" s="165" t="str">
        <f>IFERROR(IF(OR(C623="",S623&lt;0),"",IF(SUBTOTAL(3,C623:C623)=0,-1,SUBTOTAL(3,$C$4:C623))),"")</f>
        <v/>
      </c>
      <c r="W623" s="156" t="str">
        <f t="array" ref="W623">IF(LEN(C623)&gt;0,IFERROR(IF(MATCH(C623,$C$3:$C622,0)&gt;0,N623-INDEX($N$3:N622,SUMPRODUCT(MAX(ROW($C$3:$C622)*(C623=$C$3:$C622)))-2,1),""),""),"")</f>
        <v/>
      </c>
      <c r="X623" s="156">
        <f t="shared" ca="1" si="94"/>
        <v>1</v>
      </c>
      <c r="Y623" s="156">
        <f t="shared" ca="1" si="95"/>
        <v>1</v>
      </c>
    </row>
    <row r="624" spans="2:25" hidden="1" x14ac:dyDescent="0.25">
      <c r="B624" s="390" t="str">
        <f>IFERROR(IF(LEN(INDEX(PlansAndNotes!$B$6:$B$2005,ROW(A624)-ROW($B$3)))=0,"",INDEX(PlansAndNotes!$B$6:$B$2005,ROW(A624)-ROW($B$3))),"")</f>
        <v/>
      </c>
      <c r="C624" s="361" t="str">
        <f t="shared" si="90"/>
        <v/>
      </c>
      <c r="D624" s="361" t="str">
        <f>IFERROR(IF(LEN(C624)&gt;0,IF(LEN(INDEX(TasksList!$C$6:$C$1005,MATCH(C624,TasksList!$B$6:$B$1005,0),1))=0,"",INDEX(TasksList!$C$6:$C$1005,MATCH(C624,TasksList!$B$6:$B$1005,0),1)),""),"")</f>
        <v/>
      </c>
      <c r="E624" s="361" t="str">
        <f>IFERROR(IF(LEN(C624)&gt;0,IF(LEN(INDEX(TasksList!$F$6:$F$1005,MATCH(C624,TasksList!$B$6:$B$1005,0),1))=0,"not set!",INDEX(TasksList!$F$6:$F$1005,MATCH(C624,TasksList!$B$6:$B$1005,0),1)),""),"")</f>
        <v/>
      </c>
      <c r="F624" s="360" t="str">
        <f>IFERROR(IF(LEN(D624)&gt;0,IF(LEN(INDEX(AdressBook!$D$6:$D$25,MATCH(D624,AdressBook!$B$6:$B$25,0),1))=0,"",INDEX(AdressBook!$D$6:$D$25,MATCH(D624,AdressBook!$B$6:$B$25,0),1)),""),"")</f>
        <v/>
      </c>
      <c r="G624" s="361" t="str">
        <f>IFERROR(IF(LEN(INDEX(PlansAndNotes!$F$6:$F$2005,ROW(B624)-ROW($C$3)))=0,"",INDEX(PlansAndNotes!$F$6:$F$2005,ROW(B624)-ROW($C$3))),"")</f>
        <v/>
      </c>
      <c r="H624" s="361" t="str">
        <f>IFERROR(IF(LEN(C624)&gt;0,IF(LEN(INDEX(TasksList!$G$6:$G$1005,MATCH(C624,TasksList!$B$6:$B$1005,0),1))=0,"",INDEX(TasksList!$G$6:$G$1005,MATCH(C624,TasksList!$B$6:$B$1005,0),1)),""),"")</f>
        <v/>
      </c>
      <c r="I624" s="381"/>
      <c r="J624" s="402"/>
      <c r="K624" s="402"/>
      <c r="L624" s="399" t="str">
        <f t="array" ref="L624">IFERROR(INDEX($J$4:$J$1003,SMALL($K$4:$K$1003,ROW(L624)-3),1),"")</f>
        <v/>
      </c>
      <c r="M624" s="206"/>
      <c r="N624" s="362" t="str">
        <f>IFERROR(IF(LEN(INDEX(PlansAndNotes!$D$6:$D$4005,ROW(B624)-ROW($C$3)))=0,"",INDEX(PlansAndNotes!$D$6:$D$4005,ROW(B624)-ROW($C$3))),"")</f>
        <v/>
      </c>
      <c r="O624" s="165" t="str">
        <f t="shared" si="91"/>
        <v/>
      </c>
      <c r="P624" s="363" t="str">
        <f>IFERROR(IF(LEN(INDEX(PlansAndNotes!$E$6:$E$4005,ROW(B624)-ROW($C$3)))=0,"",INDEX(PlansAndNotes!$E$6:$E$4005,ROW(B624)-ROW($C$3))),"")</f>
        <v/>
      </c>
      <c r="Q624" s="363" t="str">
        <f>IFERROR(IF(LEN(INDEX(PlansAndNotes!$G$6:$G$4005,ROW(B624)-ROW($C$3)))=0,"",INDEX(PlansAndNotes!$G$6:$G$4005,ROW(B624)-ROW($C$3))),"")</f>
        <v/>
      </c>
      <c r="R624" s="361" t="str">
        <f>IFERROR(IF(LEN(D624)&gt;0,IF(LEN(INDEX(AdressBook!$C$6:$C$25,MATCH(D624,AdressBook!$B$6:$B$25,0),1))=0,"",INDEX(AdressBook!$C$6:$C$25,MATCH(D624,AdressBook!$B$6:$B$25,0),1)),""),"")</f>
        <v/>
      </c>
      <c r="S624" s="165">
        <f>IF(LEN(C624)&gt;0,IFERROR(IF(MATCH(C624,C625:$C$4004,0)&gt;0,-1,ROW(S624)-ROW($S$3)),ROW(S624)-ROW($S$3)),-1)</f>
        <v>-1</v>
      </c>
      <c r="T624" s="165">
        <f t="shared" si="92"/>
        <v>0</v>
      </c>
      <c r="U624" s="165" t="str">
        <f t="shared" si="93"/>
        <v/>
      </c>
      <c r="V624" s="165" t="str">
        <f>IFERROR(IF(OR(C624="",S624&lt;0),"",IF(SUBTOTAL(3,C624:C624)=0,-1,SUBTOTAL(3,$C$4:C624))),"")</f>
        <v/>
      </c>
      <c r="W624" s="156" t="str">
        <f t="array" ref="W624">IF(LEN(C624)&gt;0,IFERROR(IF(MATCH(C624,$C$3:$C623,0)&gt;0,N624-INDEX($N$3:N623,SUMPRODUCT(MAX(ROW($C$3:$C623)*(C624=$C$3:$C623)))-2,1),""),""),"")</f>
        <v/>
      </c>
      <c r="X624" s="156">
        <f t="shared" ca="1" si="94"/>
        <v>1</v>
      </c>
      <c r="Y624" s="156">
        <f t="shared" ca="1" si="95"/>
        <v>1</v>
      </c>
    </row>
    <row r="625" spans="2:25" hidden="1" x14ac:dyDescent="0.25">
      <c r="B625" s="390" t="str">
        <f>IFERROR(IF(LEN(INDEX(PlansAndNotes!$B$6:$B$2005,ROW(A625)-ROW($B$3)))=0,"",INDEX(PlansAndNotes!$B$6:$B$2005,ROW(A625)-ROW($B$3))),"")</f>
        <v/>
      </c>
      <c r="C625" s="361" t="str">
        <f t="shared" si="90"/>
        <v/>
      </c>
      <c r="D625" s="361" t="str">
        <f>IFERROR(IF(LEN(C625)&gt;0,IF(LEN(INDEX(TasksList!$C$6:$C$1005,MATCH(C625,TasksList!$B$6:$B$1005,0),1))=0,"",INDEX(TasksList!$C$6:$C$1005,MATCH(C625,TasksList!$B$6:$B$1005,0),1)),""),"")</f>
        <v/>
      </c>
      <c r="E625" s="361" t="str">
        <f>IFERROR(IF(LEN(C625)&gt;0,IF(LEN(INDEX(TasksList!$F$6:$F$1005,MATCH(C625,TasksList!$B$6:$B$1005,0),1))=0,"not set!",INDEX(TasksList!$F$6:$F$1005,MATCH(C625,TasksList!$B$6:$B$1005,0),1)),""),"")</f>
        <v/>
      </c>
      <c r="F625" s="360" t="str">
        <f>IFERROR(IF(LEN(D625)&gt;0,IF(LEN(INDEX(AdressBook!$D$6:$D$25,MATCH(D625,AdressBook!$B$6:$B$25,0),1))=0,"",INDEX(AdressBook!$D$6:$D$25,MATCH(D625,AdressBook!$B$6:$B$25,0),1)),""),"")</f>
        <v/>
      </c>
      <c r="G625" s="361" t="str">
        <f>IFERROR(IF(LEN(INDEX(PlansAndNotes!$F$6:$F$2005,ROW(B625)-ROW($C$3)))=0,"",INDEX(PlansAndNotes!$F$6:$F$2005,ROW(B625)-ROW($C$3))),"")</f>
        <v/>
      </c>
      <c r="H625" s="361" t="str">
        <f>IFERROR(IF(LEN(C625)&gt;0,IF(LEN(INDEX(TasksList!$G$6:$G$1005,MATCH(C625,TasksList!$B$6:$B$1005,0),1))=0,"",INDEX(TasksList!$G$6:$G$1005,MATCH(C625,TasksList!$B$6:$B$1005,0),1)),""),"")</f>
        <v/>
      </c>
      <c r="I625" s="381"/>
      <c r="J625" s="402"/>
      <c r="K625" s="402"/>
      <c r="L625" s="399" t="str">
        <f t="array" ref="L625">IFERROR(INDEX($J$4:$J$1003,SMALL($K$4:$K$1003,ROW(L625)-3),1),"")</f>
        <v/>
      </c>
      <c r="M625" s="206"/>
      <c r="N625" s="362" t="str">
        <f>IFERROR(IF(LEN(INDEX(PlansAndNotes!$D$6:$D$4005,ROW(B625)-ROW($C$3)))=0,"",INDEX(PlansAndNotes!$D$6:$D$4005,ROW(B625)-ROW($C$3))),"")</f>
        <v/>
      </c>
      <c r="O625" s="165" t="str">
        <f t="shared" si="91"/>
        <v/>
      </c>
      <c r="P625" s="363" t="str">
        <f>IFERROR(IF(LEN(INDEX(PlansAndNotes!$E$6:$E$4005,ROW(B625)-ROW($C$3)))=0,"",INDEX(PlansAndNotes!$E$6:$E$4005,ROW(B625)-ROW($C$3))),"")</f>
        <v/>
      </c>
      <c r="Q625" s="363" t="str">
        <f>IFERROR(IF(LEN(INDEX(PlansAndNotes!$G$6:$G$4005,ROW(B625)-ROW($C$3)))=0,"",INDEX(PlansAndNotes!$G$6:$G$4005,ROW(B625)-ROW($C$3))),"")</f>
        <v/>
      </c>
      <c r="R625" s="361" t="str">
        <f>IFERROR(IF(LEN(D625)&gt;0,IF(LEN(INDEX(AdressBook!$C$6:$C$25,MATCH(D625,AdressBook!$B$6:$B$25,0),1))=0,"",INDEX(AdressBook!$C$6:$C$25,MATCH(D625,AdressBook!$B$6:$B$25,0),1)),""),"")</f>
        <v/>
      </c>
      <c r="S625" s="165">
        <f>IF(LEN(C625)&gt;0,IFERROR(IF(MATCH(C625,C626:$C$4004,0)&gt;0,-1,ROW(S625)-ROW($S$3)),ROW(S625)-ROW($S$3)),-1)</f>
        <v>-1</v>
      </c>
      <c r="T625" s="165">
        <f t="shared" si="92"/>
        <v>0</v>
      </c>
      <c r="U625" s="165" t="str">
        <f t="shared" si="93"/>
        <v/>
      </c>
      <c r="V625" s="165" t="str">
        <f>IFERROR(IF(OR(C625="",S625&lt;0),"",IF(SUBTOTAL(3,C625:C625)=0,-1,SUBTOTAL(3,$C$4:C625))),"")</f>
        <v/>
      </c>
      <c r="W625" s="156" t="str">
        <f t="array" ref="W625">IF(LEN(C625)&gt;0,IFERROR(IF(MATCH(C625,$C$3:$C624,0)&gt;0,N625-INDEX($N$3:N624,SUMPRODUCT(MAX(ROW($C$3:$C624)*(C625=$C$3:$C624)))-2,1),""),""),"")</f>
        <v/>
      </c>
      <c r="X625" s="156">
        <f t="shared" ca="1" si="94"/>
        <v>1</v>
      </c>
      <c r="Y625" s="156">
        <f t="shared" ca="1" si="95"/>
        <v>1</v>
      </c>
    </row>
    <row r="626" spans="2:25" hidden="1" x14ac:dyDescent="0.25">
      <c r="B626" s="390" t="str">
        <f>IFERROR(IF(LEN(INDEX(PlansAndNotes!$B$6:$B$2005,ROW(A626)-ROW($B$3)))=0,"",INDEX(PlansAndNotes!$B$6:$B$2005,ROW(A626)-ROW($B$3))),"")</f>
        <v/>
      </c>
      <c r="C626" s="361" t="str">
        <f t="shared" si="90"/>
        <v/>
      </c>
      <c r="D626" s="361" t="str">
        <f>IFERROR(IF(LEN(C626)&gt;0,IF(LEN(INDEX(TasksList!$C$6:$C$1005,MATCH(C626,TasksList!$B$6:$B$1005,0),1))=0,"",INDEX(TasksList!$C$6:$C$1005,MATCH(C626,TasksList!$B$6:$B$1005,0),1)),""),"")</f>
        <v/>
      </c>
      <c r="E626" s="361" t="str">
        <f>IFERROR(IF(LEN(C626)&gt;0,IF(LEN(INDEX(TasksList!$F$6:$F$1005,MATCH(C626,TasksList!$B$6:$B$1005,0),1))=0,"not set!",INDEX(TasksList!$F$6:$F$1005,MATCH(C626,TasksList!$B$6:$B$1005,0),1)),""),"")</f>
        <v/>
      </c>
      <c r="F626" s="360" t="str">
        <f>IFERROR(IF(LEN(D626)&gt;0,IF(LEN(INDEX(AdressBook!$D$6:$D$25,MATCH(D626,AdressBook!$B$6:$B$25,0),1))=0,"",INDEX(AdressBook!$D$6:$D$25,MATCH(D626,AdressBook!$B$6:$B$25,0),1)),""),"")</f>
        <v/>
      </c>
      <c r="G626" s="361" t="str">
        <f>IFERROR(IF(LEN(INDEX(PlansAndNotes!$F$6:$F$2005,ROW(B626)-ROW($C$3)))=0,"",INDEX(PlansAndNotes!$F$6:$F$2005,ROW(B626)-ROW($C$3))),"")</f>
        <v/>
      </c>
      <c r="H626" s="361" t="str">
        <f>IFERROR(IF(LEN(C626)&gt;0,IF(LEN(INDEX(TasksList!$G$6:$G$1005,MATCH(C626,TasksList!$B$6:$B$1005,0),1))=0,"",INDEX(TasksList!$G$6:$G$1005,MATCH(C626,TasksList!$B$6:$B$1005,0),1)),""),"")</f>
        <v/>
      </c>
      <c r="I626" s="381"/>
      <c r="J626" s="402"/>
      <c r="K626" s="402"/>
      <c r="L626" s="399" t="str">
        <f t="array" ref="L626">IFERROR(INDEX($J$4:$J$1003,SMALL($K$4:$K$1003,ROW(L626)-3),1),"")</f>
        <v/>
      </c>
      <c r="M626" s="206"/>
      <c r="N626" s="362" t="str">
        <f>IFERROR(IF(LEN(INDEX(PlansAndNotes!$D$6:$D$4005,ROW(B626)-ROW($C$3)))=0,"",INDEX(PlansAndNotes!$D$6:$D$4005,ROW(B626)-ROW($C$3))),"")</f>
        <v/>
      </c>
      <c r="O626" s="165" t="str">
        <f t="shared" si="91"/>
        <v/>
      </c>
      <c r="P626" s="363" t="str">
        <f>IFERROR(IF(LEN(INDEX(PlansAndNotes!$E$6:$E$4005,ROW(B626)-ROW($C$3)))=0,"",INDEX(PlansAndNotes!$E$6:$E$4005,ROW(B626)-ROW($C$3))),"")</f>
        <v/>
      </c>
      <c r="Q626" s="363" t="str">
        <f>IFERROR(IF(LEN(INDEX(PlansAndNotes!$G$6:$G$4005,ROW(B626)-ROW($C$3)))=0,"",INDEX(PlansAndNotes!$G$6:$G$4005,ROW(B626)-ROW($C$3))),"")</f>
        <v/>
      </c>
      <c r="R626" s="361" t="str">
        <f>IFERROR(IF(LEN(D626)&gt;0,IF(LEN(INDEX(AdressBook!$C$6:$C$25,MATCH(D626,AdressBook!$B$6:$B$25,0),1))=0,"",INDEX(AdressBook!$C$6:$C$25,MATCH(D626,AdressBook!$B$6:$B$25,0),1)),""),"")</f>
        <v/>
      </c>
      <c r="S626" s="165">
        <f>IF(LEN(C626)&gt;0,IFERROR(IF(MATCH(C626,C627:$C$4004,0)&gt;0,-1,ROW(S626)-ROW($S$3)),ROW(S626)-ROW($S$3)),-1)</f>
        <v>-1</v>
      </c>
      <c r="T626" s="165">
        <f t="shared" si="92"/>
        <v>0</v>
      </c>
      <c r="U626" s="165" t="str">
        <f t="shared" si="93"/>
        <v/>
      </c>
      <c r="V626" s="165" t="str">
        <f>IFERROR(IF(OR(C626="",S626&lt;0),"",IF(SUBTOTAL(3,C626:C626)=0,-1,SUBTOTAL(3,$C$4:C626))),"")</f>
        <v/>
      </c>
      <c r="W626" s="156" t="str">
        <f t="array" ref="W626">IF(LEN(C626)&gt;0,IFERROR(IF(MATCH(C626,$C$3:$C625,0)&gt;0,N626-INDEX($N$3:N625,SUMPRODUCT(MAX(ROW($C$3:$C625)*(C626=$C$3:$C625)))-2,1),""),""),"")</f>
        <v/>
      </c>
      <c r="X626" s="156">
        <f t="shared" ca="1" si="94"/>
        <v>1</v>
      </c>
      <c r="Y626" s="156">
        <f t="shared" ca="1" si="95"/>
        <v>1</v>
      </c>
    </row>
    <row r="627" spans="2:25" hidden="1" x14ac:dyDescent="0.25">
      <c r="B627" s="390" t="str">
        <f>IFERROR(IF(LEN(INDEX(PlansAndNotes!$B$6:$B$2005,ROW(A627)-ROW($B$3)))=0,"",INDEX(PlansAndNotes!$B$6:$B$2005,ROW(A627)-ROW($B$3))),"")</f>
        <v/>
      </c>
      <c r="C627" s="361" t="str">
        <f t="shared" si="90"/>
        <v/>
      </c>
      <c r="D627" s="361" t="str">
        <f>IFERROR(IF(LEN(C627)&gt;0,IF(LEN(INDEX(TasksList!$C$6:$C$1005,MATCH(C627,TasksList!$B$6:$B$1005,0),1))=0,"",INDEX(TasksList!$C$6:$C$1005,MATCH(C627,TasksList!$B$6:$B$1005,0),1)),""),"")</f>
        <v/>
      </c>
      <c r="E627" s="361" t="str">
        <f>IFERROR(IF(LEN(C627)&gt;0,IF(LEN(INDEX(TasksList!$F$6:$F$1005,MATCH(C627,TasksList!$B$6:$B$1005,0),1))=0,"not set!",INDEX(TasksList!$F$6:$F$1005,MATCH(C627,TasksList!$B$6:$B$1005,0),1)),""),"")</f>
        <v/>
      </c>
      <c r="F627" s="360" t="str">
        <f>IFERROR(IF(LEN(D627)&gt;0,IF(LEN(INDEX(AdressBook!$D$6:$D$25,MATCH(D627,AdressBook!$B$6:$B$25,0),1))=0,"",INDEX(AdressBook!$D$6:$D$25,MATCH(D627,AdressBook!$B$6:$B$25,0),1)),""),"")</f>
        <v/>
      </c>
      <c r="G627" s="361" t="str">
        <f>IFERROR(IF(LEN(INDEX(PlansAndNotes!$F$6:$F$2005,ROW(B627)-ROW($C$3)))=0,"",INDEX(PlansAndNotes!$F$6:$F$2005,ROW(B627)-ROW($C$3))),"")</f>
        <v/>
      </c>
      <c r="H627" s="361" t="str">
        <f>IFERROR(IF(LEN(C627)&gt;0,IF(LEN(INDEX(TasksList!$G$6:$G$1005,MATCH(C627,TasksList!$B$6:$B$1005,0),1))=0,"",INDEX(TasksList!$G$6:$G$1005,MATCH(C627,TasksList!$B$6:$B$1005,0),1)),""),"")</f>
        <v/>
      </c>
      <c r="I627" s="381"/>
      <c r="J627" s="402"/>
      <c r="K627" s="402"/>
      <c r="L627" s="399" t="str">
        <f t="array" ref="L627">IFERROR(INDEX($J$4:$J$1003,SMALL($K$4:$K$1003,ROW(L627)-3),1),"")</f>
        <v/>
      </c>
      <c r="M627" s="206"/>
      <c r="N627" s="362" t="str">
        <f>IFERROR(IF(LEN(INDEX(PlansAndNotes!$D$6:$D$4005,ROW(B627)-ROW($C$3)))=0,"",INDEX(PlansAndNotes!$D$6:$D$4005,ROW(B627)-ROW($C$3))),"")</f>
        <v/>
      </c>
      <c r="O627" s="165" t="str">
        <f t="shared" si="91"/>
        <v/>
      </c>
      <c r="P627" s="363" t="str">
        <f>IFERROR(IF(LEN(INDEX(PlansAndNotes!$E$6:$E$4005,ROW(B627)-ROW($C$3)))=0,"",INDEX(PlansAndNotes!$E$6:$E$4005,ROW(B627)-ROW($C$3))),"")</f>
        <v/>
      </c>
      <c r="Q627" s="363" t="str">
        <f>IFERROR(IF(LEN(INDEX(PlansAndNotes!$G$6:$G$4005,ROW(B627)-ROW($C$3)))=0,"",INDEX(PlansAndNotes!$G$6:$G$4005,ROW(B627)-ROW($C$3))),"")</f>
        <v/>
      </c>
      <c r="R627" s="361" t="str">
        <f>IFERROR(IF(LEN(D627)&gt;0,IF(LEN(INDEX(AdressBook!$C$6:$C$25,MATCH(D627,AdressBook!$B$6:$B$25,0),1))=0,"",INDEX(AdressBook!$C$6:$C$25,MATCH(D627,AdressBook!$B$6:$B$25,0),1)),""),"")</f>
        <v/>
      </c>
      <c r="S627" s="165">
        <f>IF(LEN(C627)&gt;0,IFERROR(IF(MATCH(C627,C628:$C$4004,0)&gt;0,-1,ROW(S627)-ROW($S$3)),ROW(S627)-ROW($S$3)),-1)</f>
        <v>-1</v>
      </c>
      <c r="T627" s="165">
        <f t="shared" si="92"/>
        <v>0</v>
      </c>
      <c r="U627" s="165" t="str">
        <f t="shared" si="93"/>
        <v/>
      </c>
      <c r="V627" s="165" t="str">
        <f>IFERROR(IF(OR(C627="",S627&lt;0),"",IF(SUBTOTAL(3,C627:C627)=0,-1,SUBTOTAL(3,$C$4:C627))),"")</f>
        <v/>
      </c>
      <c r="W627" s="156" t="str">
        <f t="array" ref="W627">IF(LEN(C627)&gt;0,IFERROR(IF(MATCH(C627,$C$3:$C626,0)&gt;0,N627-INDEX($N$3:N626,SUMPRODUCT(MAX(ROW($C$3:$C626)*(C627=$C$3:$C626)))-2,1),""),""),"")</f>
        <v/>
      </c>
      <c r="X627" s="156">
        <f t="shared" ca="1" si="94"/>
        <v>1</v>
      </c>
      <c r="Y627" s="156">
        <f t="shared" ca="1" si="95"/>
        <v>1</v>
      </c>
    </row>
    <row r="628" spans="2:25" hidden="1" x14ac:dyDescent="0.25">
      <c r="B628" s="390" t="str">
        <f>IFERROR(IF(LEN(INDEX(PlansAndNotes!$B$6:$B$2005,ROW(A628)-ROW($B$3)))=0,"",INDEX(PlansAndNotes!$B$6:$B$2005,ROW(A628)-ROW($B$3))),"")</f>
        <v/>
      </c>
      <c r="C628" s="361" t="str">
        <f t="shared" si="90"/>
        <v/>
      </c>
      <c r="D628" s="361" t="str">
        <f>IFERROR(IF(LEN(C628)&gt;0,IF(LEN(INDEX(TasksList!$C$6:$C$1005,MATCH(C628,TasksList!$B$6:$B$1005,0),1))=0,"",INDEX(TasksList!$C$6:$C$1005,MATCH(C628,TasksList!$B$6:$B$1005,0),1)),""),"")</f>
        <v/>
      </c>
      <c r="E628" s="361" t="str">
        <f>IFERROR(IF(LEN(C628)&gt;0,IF(LEN(INDEX(TasksList!$F$6:$F$1005,MATCH(C628,TasksList!$B$6:$B$1005,0),1))=0,"not set!",INDEX(TasksList!$F$6:$F$1005,MATCH(C628,TasksList!$B$6:$B$1005,0),1)),""),"")</f>
        <v/>
      </c>
      <c r="F628" s="360" t="str">
        <f>IFERROR(IF(LEN(D628)&gt;0,IF(LEN(INDEX(AdressBook!$D$6:$D$25,MATCH(D628,AdressBook!$B$6:$B$25,0),1))=0,"",INDEX(AdressBook!$D$6:$D$25,MATCH(D628,AdressBook!$B$6:$B$25,0),1)),""),"")</f>
        <v/>
      </c>
      <c r="G628" s="361" t="str">
        <f>IFERROR(IF(LEN(INDEX(PlansAndNotes!$F$6:$F$2005,ROW(B628)-ROW($C$3)))=0,"",INDEX(PlansAndNotes!$F$6:$F$2005,ROW(B628)-ROW($C$3))),"")</f>
        <v/>
      </c>
      <c r="H628" s="361" t="str">
        <f>IFERROR(IF(LEN(C628)&gt;0,IF(LEN(INDEX(TasksList!$G$6:$G$1005,MATCH(C628,TasksList!$B$6:$B$1005,0),1))=0,"",INDEX(TasksList!$G$6:$G$1005,MATCH(C628,TasksList!$B$6:$B$1005,0),1)),""),"")</f>
        <v/>
      </c>
      <c r="I628" s="381"/>
      <c r="J628" s="402"/>
      <c r="K628" s="402"/>
      <c r="L628" s="399" t="str">
        <f t="array" ref="L628">IFERROR(INDEX($J$4:$J$1003,SMALL($K$4:$K$1003,ROW(L628)-3),1),"")</f>
        <v/>
      </c>
      <c r="M628" s="206"/>
      <c r="N628" s="362" t="str">
        <f>IFERROR(IF(LEN(INDEX(PlansAndNotes!$D$6:$D$4005,ROW(B628)-ROW($C$3)))=0,"",INDEX(PlansAndNotes!$D$6:$D$4005,ROW(B628)-ROW($C$3))),"")</f>
        <v/>
      </c>
      <c r="O628" s="165" t="str">
        <f t="shared" si="91"/>
        <v/>
      </c>
      <c r="P628" s="363" t="str">
        <f>IFERROR(IF(LEN(INDEX(PlansAndNotes!$E$6:$E$4005,ROW(B628)-ROW($C$3)))=0,"",INDEX(PlansAndNotes!$E$6:$E$4005,ROW(B628)-ROW($C$3))),"")</f>
        <v/>
      </c>
      <c r="Q628" s="363" t="str">
        <f>IFERROR(IF(LEN(INDEX(PlansAndNotes!$G$6:$G$4005,ROW(B628)-ROW($C$3)))=0,"",INDEX(PlansAndNotes!$G$6:$G$4005,ROW(B628)-ROW($C$3))),"")</f>
        <v/>
      </c>
      <c r="R628" s="361" t="str">
        <f>IFERROR(IF(LEN(D628)&gt;0,IF(LEN(INDEX(AdressBook!$C$6:$C$25,MATCH(D628,AdressBook!$B$6:$B$25,0),1))=0,"",INDEX(AdressBook!$C$6:$C$25,MATCH(D628,AdressBook!$B$6:$B$25,0),1)),""),"")</f>
        <v/>
      </c>
      <c r="S628" s="165">
        <f>IF(LEN(C628)&gt;0,IFERROR(IF(MATCH(C628,C629:$C$4004,0)&gt;0,-1,ROW(S628)-ROW($S$3)),ROW(S628)-ROW($S$3)),-1)</f>
        <v>-1</v>
      </c>
      <c r="T628" s="165">
        <f t="shared" si="92"/>
        <v>0</v>
      </c>
      <c r="U628" s="165" t="str">
        <f t="shared" si="93"/>
        <v/>
      </c>
      <c r="V628" s="165" t="str">
        <f>IFERROR(IF(OR(C628="",S628&lt;0),"",IF(SUBTOTAL(3,C628:C628)=0,-1,SUBTOTAL(3,$C$4:C628))),"")</f>
        <v/>
      </c>
      <c r="W628" s="156" t="str">
        <f t="array" ref="W628">IF(LEN(C628)&gt;0,IFERROR(IF(MATCH(C628,$C$3:$C627,0)&gt;0,N628-INDEX($N$3:N627,SUMPRODUCT(MAX(ROW($C$3:$C627)*(C628=$C$3:$C627)))-2,1),""),""),"")</f>
        <v/>
      </c>
      <c r="X628" s="156">
        <f t="shared" ca="1" si="94"/>
        <v>1</v>
      </c>
      <c r="Y628" s="156">
        <f t="shared" ca="1" si="95"/>
        <v>1</v>
      </c>
    </row>
    <row r="629" spans="2:25" hidden="1" x14ac:dyDescent="0.25">
      <c r="B629" s="390" t="str">
        <f>IFERROR(IF(LEN(INDEX(PlansAndNotes!$B$6:$B$2005,ROW(A629)-ROW($B$3)))=0,"",INDEX(PlansAndNotes!$B$6:$B$2005,ROW(A629)-ROW($B$3))),"")</f>
        <v/>
      </c>
      <c r="C629" s="361" t="str">
        <f t="shared" si="90"/>
        <v/>
      </c>
      <c r="D629" s="361" t="str">
        <f>IFERROR(IF(LEN(C629)&gt;0,IF(LEN(INDEX(TasksList!$C$6:$C$1005,MATCH(C629,TasksList!$B$6:$B$1005,0),1))=0,"",INDEX(TasksList!$C$6:$C$1005,MATCH(C629,TasksList!$B$6:$B$1005,0),1)),""),"")</f>
        <v/>
      </c>
      <c r="E629" s="361" t="str">
        <f>IFERROR(IF(LEN(C629)&gt;0,IF(LEN(INDEX(TasksList!$F$6:$F$1005,MATCH(C629,TasksList!$B$6:$B$1005,0),1))=0,"not set!",INDEX(TasksList!$F$6:$F$1005,MATCH(C629,TasksList!$B$6:$B$1005,0),1)),""),"")</f>
        <v/>
      </c>
      <c r="F629" s="360" t="str">
        <f>IFERROR(IF(LEN(D629)&gt;0,IF(LEN(INDEX(AdressBook!$D$6:$D$25,MATCH(D629,AdressBook!$B$6:$B$25,0),1))=0,"",INDEX(AdressBook!$D$6:$D$25,MATCH(D629,AdressBook!$B$6:$B$25,0),1)),""),"")</f>
        <v/>
      </c>
      <c r="G629" s="361" t="str">
        <f>IFERROR(IF(LEN(INDEX(PlansAndNotes!$F$6:$F$2005,ROW(B629)-ROW($C$3)))=0,"",INDEX(PlansAndNotes!$F$6:$F$2005,ROW(B629)-ROW($C$3))),"")</f>
        <v/>
      </c>
      <c r="H629" s="361" t="str">
        <f>IFERROR(IF(LEN(C629)&gt;0,IF(LEN(INDEX(TasksList!$G$6:$G$1005,MATCH(C629,TasksList!$B$6:$B$1005,0),1))=0,"",INDEX(TasksList!$G$6:$G$1005,MATCH(C629,TasksList!$B$6:$B$1005,0),1)),""),"")</f>
        <v/>
      </c>
      <c r="I629" s="381"/>
      <c r="J629" s="402"/>
      <c r="K629" s="402"/>
      <c r="L629" s="399" t="str">
        <f t="array" ref="L629">IFERROR(INDEX($J$4:$J$1003,SMALL($K$4:$K$1003,ROW(L629)-3),1),"")</f>
        <v/>
      </c>
      <c r="M629" s="206"/>
      <c r="N629" s="362" t="str">
        <f>IFERROR(IF(LEN(INDEX(PlansAndNotes!$D$6:$D$4005,ROW(B629)-ROW($C$3)))=0,"",INDEX(PlansAndNotes!$D$6:$D$4005,ROW(B629)-ROW($C$3))),"")</f>
        <v/>
      </c>
      <c r="O629" s="165" t="str">
        <f t="shared" si="91"/>
        <v/>
      </c>
      <c r="P629" s="363" t="str">
        <f>IFERROR(IF(LEN(INDEX(PlansAndNotes!$E$6:$E$4005,ROW(B629)-ROW($C$3)))=0,"",INDEX(PlansAndNotes!$E$6:$E$4005,ROW(B629)-ROW($C$3))),"")</f>
        <v/>
      </c>
      <c r="Q629" s="363" t="str">
        <f>IFERROR(IF(LEN(INDEX(PlansAndNotes!$G$6:$G$4005,ROW(B629)-ROW($C$3)))=0,"",INDEX(PlansAndNotes!$G$6:$G$4005,ROW(B629)-ROW($C$3))),"")</f>
        <v/>
      </c>
      <c r="R629" s="361" t="str">
        <f>IFERROR(IF(LEN(D629)&gt;0,IF(LEN(INDEX(AdressBook!$C$6:$C$25,MATCH(D629,AdressBook!$B$6:$B$25,0),1))=0,"",INDEX(AdressBook!$C$6:$C$25,MATCH(D629,AdressBook!$B$6:$B$25,0),1)),""),"")</f>
        <v/>
      </c>
      <c r="S629" s="165">
        <f>IF(LEN(C629)&gt;0,IFERROR(IF(MATCH(C629,C630:$C$4004,0)&gt;0,-1,ROW(S629)-ROW($S$3)),ROW(S629)-ROW($S$3)),-1)</f>
        <v>-1</v>
      </c>
      <c r="T629" s="165">
        <f t="shared" si="92"/>
        <v>0</v>
      </c>
      <c r="U629" s="165" t="str">
        <f t="shared" si="93"/>
        <v/>
      </c>
      <c r="V629" s="165" t="str">
        <f>IFERROR(IF(OR(C629="",S629&lt;0),"",IF(SUBTOTAL(3,C629:C629)=0,-1,SUBTOTAL(3,$C$4:C629))),"")</f>
        <v/>
      </c>
      <c r="W629" s="156" t="str">
        <f t="array" ref="W629">IF(LEN(C629)&gt;0,IFERROR(IF(MATCH(C629,$C$3:$C628,0)&gt;0,N629-INDEX($N$3:N628,SUMPRODUCT(MAX(ROW($C$3:$C628)*(C629=$C$3:$C628)))-2,1),""),""),"")</f>
        <v/>
      </c>
      <c r="X629" s="156">
        <f t="shared" ca="1" si="94"/>
        <v>1</v>
      </c>
      <c r="Y629" s="156">
        <f t="shared" ca="1" si="95"/>
        <v>1</v>
      </c>
    </row>
    <row r="630" spans="2:25" hidden="1" x14ac:dyDescent="0.25">
      <c r="B630" s="390" t="str">
        <f>IFERROR(IF(LEN(INDEX(PlansAndNotes!$B$6:$B$2005,ROW(A630)-ROW($B$3)))=0,"",INDEX(PlansAndNotes!$B$6:$B$2005,ROW(A630)-ROW($B$3))),"")</f>
        <v/>
      </c>
      <c r="C630" s="361" t="str">
        <f t="shared" si="90"/>
        <v/>
      </c>
      <c r="D630" s="361" t="str">
        <f>IFERROR(IF(LEN(C630)&gt;0,IF(LEN(INDEX(TasksList!$C$6:$C$1005,MATCH(C630,TasksList!$B$6:$B$1005,0),1))=0,"",INDEX(TasksList!$C$6:$C$1005,MATCH(C630,TasksList!$B$6:$B$1005,0),1)),""),"")</f>
        <v/>
      </c>
      <c r="E630" s="361" t="str">
        <f>IFERROR(IF(LEN(C630)&gt;0,IF(LEN(INDEX(TasksList!$F$6:$F$1005,MATCH(C630,TasksList!$B$6:$B$1005,0),1))=0,"not set!",INDEX(TasksList!$F$6:$F$1005,MATCH(C630,TasksList!$B$6:$B$1005,0),1)),""),"")</f>
        <v/>
      </c>
      <c r="F630" s="360" t="str">
        <f>IFERROR(IF(LEN(D630)&gt;0,IF(LEN(INDEX(AdressBook!$D$6:$D$25,MATCH(D630,AdressBook!$B$6:$B$25,0),1))=0,"",INDEX(AdressBook!$D$6:$D$25,MATCH(D630,AdressBook!$B$6:$B$25,0),1)),""),"")</f>
        <v/>
      </c>
      <c r="G630" s="361" t="str">
        <f>IFERROR(IF(LEN(INDEX(PlansAndNotes!$F$6:$F$2005,ROW(B630)-ROW($C$3)))=0,"",INDEX(PlansAndNotes!$F$6:$F$2005,ROW(B630)-ROW($C$3))),"")</f>
        <v/>
      </c>
      <c r="H630" s="361" t="str">
        <f>IFERROR(IF(LEN(C630)&gt;0,IF(LEN(INDEX(TasksList!$G$6:$G$1005,MATCH(C630,TasksList!$B$6:$B$1005,0),1))=0,"",INDEX(TasksList!$G$6:$G$1005,MATCH(C630,TasksList!$B$6:$B$1005,0),1)),""),"")</f>
        <v/>
      </c>
      <c r="I630" s="381"/>
      <c r="J630" s="402"/>
      <c r="K630" s="402"/>
      <c r="L630" s="399" t="str">
        <f t="array" ref="L630">IFERROR(INDEX($J$4:$J$1003,SMALL($K$4:$K$1003,ROW(L630)-3),1),"")</f>
        <v/>
      </c>
      <c r="M630" s="206"/>
      <c r="N630" s="362" t="str">
        <f>IFERROR(IF(LEN(INDEX(PlansAndNotes!$D$6:$D$4005,ROW(B630)-ROW($C$3)))=0,"",INDEX(PlansAndNotes!$D$6:$D$4005,ROW(B630)-ROW($C$3))),"")</f>
        <v/>
      </c>
      <c r="O630" s="165" t="str">
        <f t="shared" si="91"/>
        <v/>
      </c>
      <c r="P630" s="363" t="str">
        <f>IFERROR(IF(LEN(INDEX(PlansAndNotes!$E$6:$E$4005,ROW(B630)-ROW($C$3)))=0,"",INDEX(PlansAndNotes!$E$6:$E$4005,ROW(B630)-ROW($C$3))),"")</f>
        <v/>
      </c>
      <c r="Q630" s="363" t="str">
        <f>IFERROR(IF(LEN(INDEX(PlansAndNotes!$G$6:$G$4005,ROW(B630)-ROW($C$3)))=0,"",INDEX(PlansAndNotes!$G$6:$G$4005,ROW(B630)-ROW($C$3))),"")</f>
        <v/>
      </c>
      <c r="R630" s="361" t="str">
        <f>IFERROR(IF(LEN(D630)&gt;0,IF(LEN(INDEX(AdressBook!$C$6:$C$25,MATCH(D630,AdressBook!$B$6:$B$25,0),1))=0,"",INDEX(AdressBook!$C$6:$C$25,MATCH(D630,AdressBook!$B$6:$B$25,0),1)),""),"")</f>
        <v/>
      </c>
      <c r="S630" s="165">
        <f>IF(LEN(C630)&gt;0,IFERROR(IF(MATCH(C630,C631:$C$4004,0)&gt;0,-1,ROW(S630)-ROW($S$3)),ROW(S630)-ROW($S$3)),-1)</f>
        <v>-1</v>
      </c>
      <c r="T630" s="165">
        <f t="shared" si="92"/>
        <v>0</v>
      </c>
      <c r="U630" s="165" t="str">
        <f t="shared" si="93"/>
        <v/>
      </c>
      <c r="V630" s="165" t="str">
        <f>IFERROR(IF(OR(C630="",S630&lt;0),"",IF(SUBTOTAL(3,C630:C630)=0,-1,SUBTOTAL(3,$C$4:C630))),"")</f>
        <v/>
      </c>
      <c r="W630" s="156" t="str">
        <f t="array" ref="W630">IF(LEN(C630)&gt;0,IFERROR(IF(MATCH(C630,$C$3:$C629,0)&gt;0,N630-INDEX($N$3:N629,SUMPRODUCT(MAX(ROW($C$3:$C629)*(C630=$C$3:$C629)))-2,1),""),""),"")</f>
        <v/>
      </c>
      <c r="X630" s="156">
        <f t="shared" ca="1" si="94"/>
        <v>1</v>
      </c>
      <c r="Y630" s="156">
        <f t="shared" ca="1" si="95"/>
        <v>1</v>
      </c>
    </row>
    <row r="631" spans="2:25" hidden="1" x14ac:dyDescent="0.25">
      <c r="B631" s="390" t="str">
        <f>IFERROR(IF(LEN(INDEX(PlansAndNotes!$B$6:$B$2005,ROW(A631)-ROW($B$3)))=0,"",INDEX(PlansAndNotes!$B$6:$B$2005,ROW(A631)-ROW($B$3))),"")</f>
        <v/>
      </c>
      <c r="C631" s="361" t="str">
        <f t="shared" si="90"/>
        <v/>
      </c>
      <c r="D631" s="361" t="str">
        <f>IFERROR(IF(LEN(C631)&gt;0,IF(LEN(INDEX(TasksList!$C$6:$C$1005,MATCH(C631,TasksList!$B$6:$B$1005,0),1))=0,"",INDEX(TasksList!$C$6:$C$1005,MATCH(C631,TasksList!$B$6:$B$1005,0),1)),""),"")</f>
        <v/>
      </c>
      <c r="E631" s="361" t="str">
        <f>IFERROR(IF(LEN(C631)&gt;0,IF(LEN(INDEX(TasksList!$F$6:$F$1005,MATCH(C631,TasksList!$B$6:$B$1005,0),1))=0,"not set!",INDEX(TasksList!$F$6:$F$1005,MATCH(C631,TasksList!$B$6:$B$1005,0),1)),""),"")</f>
        <v/>
      </c>
      <c r="F631" s="360" t="str">
        <f>IFERROR(IF(LEN(D631)&gt;0,IF(LEN(INDEX(AdressBook!$D$6:$D$25,MATCH(D631,AdressBook!$B$6:$B$25,0),1))=0,"",INDEX(AdressBook!$D$6:$D$25,MATCH(D631,AdressBook!$B$6:$B$25,0),1)),""),"")</f>
        <v/>
      </c>
      <c r="G631" s="361" t="str">
        <f>IFERROR(IF(LEN(INDEX(PlansAndNotes!$F$6:$F$2005,ROW(B631)-ROW($C$3)))=0,"",INDEX(PlansAndNotes!$F$6:$F$2005,ROW(B631)-ROW($C$3))),"")</f>
        <v/>
      </c>
      <c r="H631" s="361" t="str">
        <f>IFERROR(IF(LEN(C631)&gt;0,IF(LEN(INDEX(TasksList!$G$6:$G$1005,MATCH(C631,TasksList!$B$6:$B$1005,0),1))=0,"",INDEX(TasksList!$G$6:$G$1005,MATCH(C631,TasksList!$B$6:$B$1005,0),1)),""),"")</f>
        <v/>
      </c>
      <c r="I631" s="381"/>
      <c r="J631" s="402"/>
      <c r="K631" s="402"/>
      <c r="L631" s="399" t="str">
        <f t="array" ref="L631">IFERROR(INDEX($J$4:$J$1003,SMALL($K$4:$K$1003,ROW(L631)-3),1),"")</f>
        <v/>
      </c>
      <c r="M631" s="206"/>
      <c r="N631" s="362" t="str">
        <f>IFERROR(IF(LEN(INDEX(PlansAndNotes!$D$6:$D$4005,ROW(B631)-ROW($C$3)))=0,"",INDEX(PlansAndNotes!$D$6:$D$4005,ROW(B631)-ROW($C$3))),"")</f>
        <v/>
      </c>
      <c r="O631" s="165" t="str">
        <f t="shared" si="91"/>
        <v/>
      </c>
      <c r="P631" s="363" t="str">
        <f>IFERROR(IF(LEN(INDEX(PlansAndNotes!$E$6:$E$4005,ROW(B631)-ROW($C$3)))=0,"",INDEX(PlansAndNotes!$E$6:$E$4005,ROW(B631)-ROW($C$3))),"")</f>
        <v/>
      </c>
      <c r="Q631" s="363" t="str">
        <f>IFERROR(IF(LEN(INDEX(PlansAndNotes!$G$6:$G$4005,ROW(B631)-ROW($C$3)))=0,"",INDEX(PlansAndNotes!$G$6:$G$4005,ROW(B631)-ROW($C$3))),"")</f>
        <v/>
      </c>
      <c r="R631" s="361" t="str">
        <f>IFERROR(IF(LEN(D631)&gt;0,IF(LEN(INDEX(AdressBook!$C$6:$C$25,MATCH(D631,AdressBook!$B$6:$B$25,0),1))=0,"",INDEX(AdressBook!$C$6:$C$25,MATCH(D631,AdressBook!$B$6:$B$25,0),1)),""),"")</f>
        <v/>
      </c>
      <c r="S631" s="165">
        <f>IF(LEN(C631)&gt;0,IFERROR(IF(MATCH(C631,C632:$C$4004,0)&gt;0,-1,ROW(S631)-ROW($S$3)),ROW(S631)-ROW($S$3)),-1)</f>
        <v>-1</v>
      </c>
      <c r="T631" s="165">
        <f t="shared" si="92"/>
        <v>0</v>
      </c>
      <c r="U631" s="165" t="str">
        <f t="shared" si="93"/>
        <v/>
      </c>
      <c r="V631" s="165" t="str">
        <f>IFERROR(IF(OR(C631="",S631&lt;0),"",IF(SUBTOTAL(3,C631:C631)=0,-1,SUBTOTAL(3,$C$4:C631))),"")</f>
        <v/>
      </c>
      <c r="W631" s="156" t="str">
        <f t="array" ref="W631">IF(LEN(C631)&gt;0,IFERROR(IF(MATCH(C631,$C$3:$C630,0)&gt;0,N631-INDEX($N$3:N630,SUMPRODUCT(MAX(ROW($C$3:$C630)*(C631=$C$3:$C630)))-2,1),""),""),"")</f>
        <v/>
      </c>
      <c r="X631" s="156">
        <f t="shared" ca="1" si="94"/>
        <v>1</v>
      </c>
      <c r="Y631" s="156">
        <f t="shared" ca="1" si="95"/>
        <v>1</v>
      </c>
    </row>
    <row r="632" spans="2:25" hidden="1" x14ac:dyDescent="0.25">
      <c r="B632" s="390" t="str">
        <f>IFERROR(IF(LEN(INDEX(PlansAndNotes!$B$6:$B$2005,ROW(A632)-ROW($B$3)))=0,"",INDEX(PlansAndNotes!$B$6:$B$2005,ROW(A632)-ROW($B$3))),"")</f>
        <v/>
      </c>
      <c r="C632" s="361" t="str">
        <f t="shared" si="90"/>
        <v/>
      </c>
      <c r="D632" s="361" t="str">
        <f>IFERROR(IF(LEN(C632)&gt;0,IF(LEN(INDEX(TasksList!$C$6:$C$1005,MATCH(C632,TasksList!$B$6:$B$1005,0),1))=0,"",INDEX(TasksList!$C$6:$C$1005,MATCH(C632,TasksList!$B$6:$B$1005,0),1)),""),"")</f>
        <v/>
      </c>
      <c r="E632" s="361" t="str">
        <f>IFERROR(IF(LEN(C632)&gt;0,IF(LEN(INDEX(TasksList!$F$6:$F$1005,MATCH(C632,TasksList!$B$6:$B$1005,0),1))=0,"not set!",INDEX(TasksList!$F$6:$F$1005,MATCH(C632,TasksList!$B$6:$B$1005,0),1)),""),"")</f>
        <v/>
      </c>
      <c r="F632" s="360" t="str">
        <f>IFERROR(IF(LEN(D632)&gt;0,IF(LEN(INDEX(AdressBook!$D$6:$D$25,MATCH(D632,AdressBook!$B$6:$B$25,0),1))=0,"",INDEX(AdressBook!$D$6:$D$25,MATCH(D632,AdressBook!$B$6:$B$25,0),1)),""),"")</f>
        <v/>
      </c>
      <c r="G632" s="361" t="str">
        <f>IFERROR(IF(LEN(INDEX(PlansAndNotes!$F$6:$F$2005,ROW(B632)-ROW($C$3)))=0,"",INDEX(PlansAndNotes!$F$6:$F$2005,ROW(B632)-ROW($C$3))),"")</f>
        <v/>
      </c>
      <c r="H632" s="361" t="str">
        <f>IFERROR(IF(LEN(C632)&gt;0,IF(LEN(INDEX(TasksList!$G$6:$G$1005,MATCH(C632,TasksList!$B$6:$B$1005,0),1))=0,"",INDEX(TasksList!$G$6:$G$1005,MATCH(C632,TasksList!$B$6:$B$1005,0),1)),""),"")</f>
        <v/>
      </c>
      <c r="I632" s="381"/>
      <c r="J632" s="402"/>
      <c r="K632" s="402"/>
      <c r="L632" s="399" t="str">
        <f t="array" ref="L632">IFERROR(INDEX($J$4:$J$1003,SMALL($K$4:$K$1003,ROW(L632)-3),1),"")</f>
        <v/>
      </c>
      <c r="M632" s="206"/>
      <c r="N632" s="362" t="str">
        <f>IFERROR(IF(LEN(INDEX(PlansAndNotes!$D$6:$D$4005,ROW(B632)-ROW($C$3)))=0,"",INDEX(PlansAndNotes!$D$6:$D$4005,ROW(B632)-ROW($C$3))),"")</f>
        <v/>
      </c>
      <c r="O632" s="165" t="str">
        <f t="shared" si="91"/>
        <v/>
      </c>
      <c r="P632" s="363" t="str">
        <f>IFERROR(IF(LEN(INDEX(PlansAndNotes!$E$6:$E$4005,ROW(B632)-ROW($C$3)))=0,"",INDEX(PlansAndNotes!$E$6:$E$4005,ROW(B632)-ROW($C$3))),"")</f>
        <v/>
      </c>
      <c r="Q632" s="363" t="str">
        <f>IFERROR(IF(LEN(INDEX(PlansAndNotes!$G$6:$G$4005,ROW(B632)-ROW($C$3)))=0,"",INDEX(PlansAndNotes!$G$6:$G$4005,ROW(B632)-ROW($C$3))),"")</f>
        <v/>
      </c>
      <c r="R632" s="361" t="str">
        <f>IFERROR(IF(LEN(D632)&gt;0,IF(LEN(INDEX(AdressBook!$C$6:$C$25,MATCH(D632,AdressBook!$B$6:$B$25,0),1))=0,"",INDEX(AdressBook!$C$6:$C$25,MATCH(D632,AdressBook!$B$6:$B$25,0),1)),""),"")</f>
        <v/>
      </c>
      <c r="S632" s="165">
        <f>IF(LEN(C632)&gt;0,IFERROR(IF(MATCH(C632,C633:$C$4004,0)&gt;0,-1,ROW(S632)-ROW($S$3)),ROW(S632)-ROW($S$3)),-1)</f>
        <v>-1</v>
      </c>
      <c r="T632" s="165">
        <f t="shared" si="92"/>
        <v>0</v>
      </c>
      <c r="U632" s="165" t="str">
        <f t="shared" si="93"/>
        <v/>
      </c>
      <c r="V632" s="165" t="str">
        <f>IFERROR(IF(OR(C632="",S632&lt;0),"",IF(SUBTOTAL(3,C632:C632)=0,-1,SUBTOTAL(3,$C$4:C632))),"")</f>
        <v/>
      </c>
      <c r="W632" s="156" t="str">
        <f t="array" ref="W632">IF(LEN(C632)&gt;0,IFERROR(IF(MATCH(C632,$C$3:$C631,0)&gt;0,N632-INDEX($N$3:N631,SUMPRODUCT(MAX(ROW($C$3:$C631)*(C632=$C$3:$C631)))-2,1),""),""),"")</f>
        <v/>
      </c>
      <c r="X632" s="156">
        <f t="shared" ca="1" si="94"/>
        <v>1</v>
      </c>
      <c r="Y632" s="156">
        <f t="shared" ca="1" si="95"/>
        <v>1</v>
      </c>
    </row>
    <row r="633" spans="2:25" hidden="1" x14ac:dyDescent="0.25">
      <c r="B633" s="390" t="str">
        <f>IFERROR(IF(LEN(INDEX(PlansAndNotes!$B$6:$B$2005,ROW(A633)-ROW($B$3)))=0,"",INDEX(PlansAndNotes!$B$6:$B$2005,ROW(A633)-ROW($B$3))),"")</f>
        <v/>
      </c>
      <c r="C633" s="361" t="str">
        <f t="shared" si="90"/>
        <v/>
      </c>
      <c r="D633" s="361" t="str">
        <f>IFERROR(IF(LEN(C633)&gt;0,IF(LEN(INDEX(TasksList!$C$6:$C$1005,MATCH(C633,TasksList!$B$6:$B$1005,0),1))=0,"",INDEX(TasksList!$C$6:$C$1005,MATCH(C633,TasksList!$B$6:$B$1005,0),1)),""),"")</f>
        <v/>
      </c>
      <c r="E633" s="361" t="str">
        <f>IFERROR(IF(LEN(C633)&gt;0,IF(LEN(INDEX(TasksList!$F$6:$F$1005,MATCH(C633,TasksList!$B$6:$B$1005,0),1))=0,"not set!",INDEX(TasksList!$F$6:$F$1005,MATCH(C633,TasksList!$B$6:$B$1005,0),1)),""),"")</f>
        <v/>
      </c>
      <c r="F633" s="360" t="str">
        <f>IFERROR(IF(LEN(D633)&gt;0,IF(LEN(INDEX(AdressBook!$D$6:$D$25,MATCH(D633,AdressBook!$B$6:$B$25,0),1))=0,"",INDEX(AdressBook!$D$6:$D$25,MATCH(D633,AdressBook!$B$6:$B$25,0),1)),""),"")</f>
        <v/>
      </c>
      <c r="G633" s="361" t="str">
        <f>IFERROR(IF(LEN(INDEX(PlansAndNotes!$F$6:$F$2005,ROW(B633)-ROW($C$3)))=0,"",INDEX(PlansAndNotes!$F$6:$F$2005,ROW(B633)-ROW($C$3))),"")</f>
        <v/>
      </c>
      <c r="H633" s="361" t="str">
        <f>IFERROR(IF(LEN(C633)&gt;0,IF(LEN(INDEX(TasksList!$G$6:$G$1005,MATCH(C633,TasksList!$B$6:$B$1005,0),1))=0,"",INDEX(TasksList!$G$6:$G$1005,MATCH(C633,TasksList!$B$6:$B$1005,0),1)),""),"")</f>
        <v/>
      </c>
      <c r="I633" s="381"/>
      <c r="J633" s="402"/>
      <c r="K633" s="402"/>
      <c r="L633" s="399" t="str">
        <f t="array" ref="L633">IFERROR(INDEX($J$4:$J$1003,SMALL($K$4:$K$1003,ROW(L633)-3),1),"")</f>
        <v/>
      </c>
      <c r="M633" s="206"/>
      <c r="N633" s="362" t="str">
        <f>IFERROR(IF(LEN(INDEX(PlansAndNotes!$D$6:$D$4005,ROW(B633)-ROW($C$3)))=0,"",INDEX(PlansAndNotes!$D$6:$D$4005,ROW(B633)-ROW($C$3))),"")</f>
        <v/>
      </c>
      <c r="O633" s="165" t="str">
        <f t="shared" si="91"/>
        <v/>
      </c>
      <c r="P633" s="363" t="str">
        <f>IFERROR(IF(LEN(INDEX(PlansAndNotes!$E$6:$E$4005,ROW(B633)-ROW($C$3)))=0,"",INDEX(PlansAndNotes!$E$6:$E$4005,ROW(B633)-ROW($C$3))),"")</f>
        <v/>
      </c>
      <c r="Q633" s="363" t="str">
        <f>IFERROR(IF(LEN(INDEX(PlansAndNotes!$G$6:$G$4005,ROW(B633)-ROW($C$3)))=0,"",INDEX(PlansAndNotes!$G$6:$G$4005,ROW(B633)-ROW($C$3))),"")</f>
        <v/>
      </c>
      <c r="R633" s="361" t="str">
        <f>IFERROR(IF(LEN(D633)&gt;0,IF(LEN(INDEX(AdressBook!$C$6:$C$25,MATCH(D633,AdressBook!$B$6:$B$25,0),1))=0,"",INDEX(AdressBook!$C$6:$C$25,MATCH(D633,AdressBook!$B$6:$B$25,0),1)),""),"")</f>
        <v/>
      </c>
      <c r="S633" s="165">
        <f>IF(LEN(C633)&gt;0,IFERROR(IF(MATCH(C633,C634:$C$4004,0)&gt;0,-1,ROW(S633)-ROW($S$3)),ROW(S633)-ROW($S$3)),-1)</f>
        <v>-1</v>
      </c>
      <c r="T633" s="165">
        <f t="shared" si="92"/>
        <v>0</v>
      </c>
      <c r="U633" s="165" t="str">
        <f t="shared" si="93"/>
        <v/>
      </c>
      <c r="V633" s="165" t="str">
        <f>IFERROR(IF(OR(C633="",S633&lt;0),"",IF(SUBTOTAL(3,C633:C633)=0,-1,SUBTOTAL(3,$C$4:C633))),"")</f>
        <v/>
      </c>
      <c r="W633" s="156" t="str">
        <f t="array" ref="W633">IF(LEN(C633)&gt;0,IFERROR(IF(MATCH(C633,$C$3:$C632,0)&gt;0,N633-INDEX($N$3:N632,SUMPRODUCT(MAX(ROW($C$3:$C632)*(C633=$C$3:$C632)))-2,1),""),""),"")</f>
        <v/>
      </c>
      <c r="X633" s="156">
        <f t="shared" ca="1" si="94"/>
        <v>1</v>
      </c>
      <c r="Y633" s="156">
        <f t="shared" ca="1" si="95"/>
        <v>1</v>
      </c>
    </row>
    <row r="634" spans="2:25" hidden="1" x14ac:dyDescent="0.25">
      <c r="B634" s="390" t="str">
        <f>IFERROR(IF(LEN(INDEX(PlansAndNotes!$B$6:$B$2005,ROW(A634)-ROW($B$3)))=0,"",INDEX(PlansAndNotes!$B$6:$B$2005,ROW(A634)-ROW($B$3))),"")</f>
        <v/>
      </c>
      <c r="C634" s="361" t="str">
        <f t="shared" si="90"/>
        <v/>
      </c>
      <c r="D634" s="361" t="str">
        <f>IFERROR(IF(LEN(C634)&gt;0,IF(LEN(INDEX(TasksList!$C$6:$C$1005,MATCH(C634,TasksList!$B$6:$B$1005,0),1))=0,"",INDEX(TasksList!$C$6:$C$1005,MATCH(C634,TasksList!$B$6:$B$1005,0),1)),""),"")</f>
        <v/>
      </c>
      <c r="E634" s="361" t="str">
        <f>IFERROR(IF(LEN(C634)&gt;0,IF(LEN(INDEX(TasksList!$F$6:$F$1005,MATCH(C634,TasksList!$B$6:$B$1005,0),1))=0,"not set!",INDEX(TasksList!$F$6:$F$1005,MATCH(C634,TasksList!$B$6:$B$1005,0),1)),""),"")</f>
        <v/>
      </c>
      <c r="F634" s="360" t="str">
        <f>IFERROR(IF(LEN(D634)&gt;0,IF(LEN(INDEX(AdressBook!$D$6:$D$25,MATCH(D634,AdressBook!$B$6:$B$25,0),1))=0,"",INDEX(AdressBook!$D$6:$D$25,MATCH(D634,AdressBook!$B$6:$B$25,0),1)),""),"")</f>
        <v/>
      </c>
      <c r="G634" s="361" t="str">
        <f>IFERROR(IF(LEN(INDEX(PlansAndNotes!$F$6:$F$2005,ROW(B634)-ROW($C$3)))=0,"",INDEX(PlansAndNotes!$F$6:$F$2005,ROW(B634)-ROW($C$3))),"")</f>
        <v/>
      </c>
      <c r="H634" s="361" t="str">
        <f>IFERROR(IF(LEN(C634)&gt;0,IF(LEN(INDEX(TasksList!$G$6:$G$1005,MATCH(C634,TasksList!$B$6:$B$1005,0),1))=0,"",INDEX(TasksList!$G$6:$G$1005,MATCH(C634,TasksList!$B$6:$B$1005,0),1)),""),"")</f>
        <v/>
      </c>
      <c r="I634" s="381"/>
      <c r="J634" s="402"/>
      <c r="K634" s="402"/>
      <c r="L634" s="399" t="str">
        <f t="array" ref="L634">IFERROR(INDEX($J$4:$J$1003,SMALL($K$4:$K$1003,ROW(L634)-3),1),"")</f>
        <v/>
      </c>
      <c r="M634" s="206"/>
      <c r="N634" s="362" t="str">
        <f>IFERROR(IF(LEN(INDEX(PlansAndNotes!$D$6:$D$4005,ROW(B634)-ROW($C$3)))=0,"",INDEX(PlansAndNotes!$D$6:$D$4005,ROW(B634)-ROW($C$3))),"")</f>
        <v/>
      </c>
      <c r="O634" s="165" t="str">
        <f t="shared" si="91"/>
        <v/>
      </c>
      <c r="P634" s="363" t="str">
        <f>IFERROR(IF(LEN(INDEX(PlansAndNotes!$E$6:$E$4005,ROW(B634)-ROW($C$3)))=0,"",INDEX(PlansAndNotes!$E$6:$E$4005,ROW(B634)-ROW($C$3))),"")</f>
        <v/>
      </c>
      <c r="Q634" s="363" t="str">
        <f>IFERROR(IF(LEN(INDEX(PlansAndNotes!$G$6:$G$4005,ROW(B634)-ROW($C$3)))=0,"",INDEX(PlansAndNotes!$G$6:$G$4005,ROW(B634)-ROW($C$3))),"")</f>
        <v/>
      </c>
      <c r="R634" s="361" t="str">
        <f>IFERROR(IF(LEN(D634)&gt;0,IF(LEN(INDEX(AdressBook!$C$6:$C$25,MATCH(D634,AdressBook!$B$6:$B$25,0),1))=0,"",INDEX(AdressBook!$C$6:$C$25,MATCH(D634,AdressBook!$B$6:$B$25,0),1)),""),"")</f>
        <v/>
      </c>
      <c r="S634" s="165">
        <f>IF(LEN(C634)&gt;0,IFERROR(IF(MATCH(C634,C635:$C$4004,0)&gt;0,-1,ROW(S634)-ROW($S$3)),ROW(S634)-ROW($S$3)),-1)</f>
        <v>-1</v>
      </c>
      <c r="T634" s="165">
        <f t="shared" si="92"/>
        <v>0</v>
      </c>
      <c r="U634" s="165" t="str">
        <f t="shared" si="93"/>
        <v/>
      </c>
      <c r="V634" s="165" t="str">
        <f>IFERROR(IF(OR(C634="",S634&lt;0),"",IF(SUBTOTAL(3,C634:C634)=0,-1,SUBTOTAL(3,$C$4:C634))),"")</f>
        <v/>
      </c>
      <c r="W634" s="156" t="str">
        <f t="array" ref="W634">IF(LEN(C634)&gt;0,IFERROR(IF(MATCH(C634,$C$3:$C633,0)&gt;0,N634-INDEX($N$3:N633,SUMPRODUCT(MAX(ROW($C$3:$C633)*(C634=$C$3:$C633)))-2,1),""),""),"")</f>
        <v/>
      </c>
      <c r="X634" s="156">
        <f t="shared" ca="1" si="94"/>
        <v>1</v>
      </c>
      <c r="Y634" s="156">
        <f t="shared" ca="1" si="95"/>
        <v>1</v>
      </c>
    </row>
    <row r="635" spans="2:25" hidden="1" x14ac:dyDescent="0.25">
      <c r="B635" s="390" t="str">
        <f>IFERROR(IF(LEN(INDEX(PlansAndNotes!$B$6:$B$2005,ROW(A635)-ROW($B$3)))=0,"",INDEX(PlansAndNotes!$B$6:$B$2005,ROW(A635)-ROW($B$3))),"")</f>
        <v/>
      </c>
      <c r="C635" s="361" t="str">
        <f t="shared" si="90"/>
        <v/>
      </c>
      <c r="D635" s="361" t="str">
        <f>IFERROR(IF(LEN(C635)&gt;0,IF(LEN(INDEX(TasksList!$C$6:$C$1005,MATCH(C635,TasksList!$B$6:$B$1005,0),1))=0,"",INDEX(TasksList!$C$6:$C$1005,MATCH(C635,TasksList!$B$6:$B$1005,0),1)),""),"")</f>
        <v/>
      </c>
      <c r="E635" s="361" t="str">
        <f>IFERROR(IF(LEN(C635)&gt;0,IF(LEN(INDEX(TasksList!$F$6:$F$1005,MATCH(C635,TasksList!$B$6:$B$1005,0),1))=0,"not set!",INDEX(TasksList!$F$6:$F$1005,MATCH(C635,TasksList!$B$6:$B$1005,0),1)),""),"")</f>
        <v/>
      </c>
      <c r="F635" s="360" t="str">
        <f>IFERROR(IF(LEN(D635)&gt;0,IF(LEN(INDEX(AdressBook!$D$6:$D$25,MATCH(D635,AdressBook!$B$6:$B$25,0),1))=0,"",INDEX(AdressBook!$D$6:$D$25,MATCH(D635,AdressBook!$B$6:$B$25,0),1)),""),"")</f>
        <v/>
      </c>
      <c r="G635" s="361" t="str">
        <f>IFERROR(IF(LEN(INDEX(PlansAndNotes!$F$6:$F$2005,ROW(B635)-ROW($C$3)))=0,"",INDEX(PlansAndNotes!$F$6:$F$2005,ROW(B635)-ROW($C$3))),"")</f>
        <v/>
      </c>
      <c r="H635" s="361" t="str">
        <f>IFERROR(IF(LEN(C635)&gt;0,IF(LEN(INDEX(TasksList!$G$6:$G$1005,MATCH(C635,TasksList!$B$6:$B$1005,0),1))=0,"",INDEX(TasksList!$G$6:$G$1005,MATCH(C635,TasksList!$B$6:$B$1005,0),1)),""),"")</f>
        <v/>
      </c>
      <c r="I635" s="381"/>
      <c r="J635" s="402"/>
      <c r="K635" s="402"/>
      <c r="L635" s="399" t="str">
        <f t="array" ref="L635">IFERROR(INDEX($J$4:$J$1003,SMALL($K$4:$K$1003,ROW(L635)-3),1),"")</f>
        <v/>
      </c>
      <c r="M635" s="206"/>
      <c r="N635" s="362" t="str">
        <f>IFERROR(IF(LEN(INDEX(PlansAndNotes!$D$6:$D$4005,ROW(B635)-ROW($C$3)))=0,"",INDEX(PlansAndNotes!$D$6:$D$4005,ROW(B635)-ROW($C$3))),"")</f>
        <v/>
      </c>
      <c r="O635" s="165" t="str">
        <f t="shared" si="91"/>
        <v/>
      </c>
      <c r="P635" s="363" t="str">
        <f>IFERROR(IF(LEN(INDEX(PlansAndNotes!$E$6:$E$4005,ROW(B635)-ROW($C$3)))=0,"",INDEX(PlansAndNotes!$E$6:$E$4005,ROW(B635)-ROW($C$3))),"")</f>
        <v/>
      </c>
      <c r="Q635" s="363" t="str">
        <f>IFERROR(IF(LEN(INDEX(PlansAndNotes!$G$6:$G$4005,ROW(B635)-ROW($C$3)))=0,"",INDEX(PlansAndNotes!$G$6:$G$4005,ROW(B635)-ROW($C$3))),"")</f>
        <v/>
      </c>
      <c r="R635" s="361" t="str">
        <f>IFERROR(IF(LEN(D635)&gt;0,IF(LEN(INDEX(AdressBook!$C$6:$C$25,MATCH(D635,AdressBook!$B$6:$B$25,0),1))=0,"",INDEX(AdressBook!$C$6:$C$25,MATCH(D635,AdressBook!$B$6:$B$25,0),1)),""),"")</f>
        <v/>
      </c>
      <c r="S635" s="165">
        <f>IF(LEN(C635)&gt;0,IFERROR(IF(MATCH(C635,C636:$C$4004,0)&gt;0,-1,ROW(S635)-ROW($S$3)),ROW(S635)-ROW($S$3)),-1)</f>
        <v>-1</v>
      </c>
      <c r="T635" s="165">
        <f t="shared" si="92"/>
        <v>0</v>
      </c>
      <c r="U635" s="165" t="str">
        <f t="shared" si="93"/>
        <v/>
      </c>
      <c r="V635" s="165" t="str">
        <f>IFERROR(IF(OR(C635="",S635&lt;0),"",IF(SUBTOTAL(3,C635:C635)=0,-1,SUBTOTAL(3,$C$4:C635))),"")</f>
        <v/>
      </c>
      <c r="W635" s="156" t="str">
        <f t="array" ref="W635">IF(LEN(C635)&gt;0,IFERROR(IF(MATCH(C635,$C$3:$C634,0)&gt;0,N635-INDEX($N$3:N634,SUMPRODUCT(MAX(ROW($C$3:$C634)*(C635=$C$3:$C634)))-2,1),""),""),"")</f>
        <v/>
      </c>
      <c r="X635" s="156">
        <f t="shared" ca="1" si="94"/>
        <v>1</v>
      </c>
      <c r="Y635" s="156">
        <f t="shared" ca="1" si="95"/>
        <v>1</v>
      </c>
    </row>
    <row r="636" spans="2:25" hidden="1" x14ac:dyDescent="0.25">
      <c r="B636" s="390" t="str">
        <f>IFERROR(IF(LEN(INDEX(PlansAndNotes!$B$6:$B$2005,ROW(A636)-ROW($B$3)))=0,"",INDEX(PlansAndNotes!$B$6:$B$2005,ROW(A636)-ROW($B$3))),"")</f>
        <v/>
      </c>
      <c r="C636" s="361" t="str">
        <f t="shared" si="90"/>
        <v/>
      </c>
      <c r="D636" s="361" t="str">
        <f>IFERROR(IF(LEN(C636)&gt;0,IF(LEN(INDEX(TasksList!$C$6:$C$1005,MATCH(C636,TasksList!$B$6:$B$1005,0),1))=0,"",INDEX(TasksList!$C$6:$C$1005,MATCH(C636,TasksList!$B$6:$B$1005,0),1)),""),"")</f>
        <v/>
      </c>
      <c r="E636" s="361" t="str">
        <f>IFERROR(IF(LEN(C636)&gt;0,IF(LEN(INDEX(TasksList!$F$6:$F$1005,MATCH(C636,TasksList!$B$6:$B$1005,0),1))=0,"not set!",INDEX(TasksList!$F$6:$F$1005,MATCH(C636,TasksList!$B$6:$B$1005,0),1)),""),"")</f>
        <v/>
      </c>
      <c r="F636" s="360" t="str">
        <f>IFERROR(IF(LEN(D636)&gt;0,IF(LEN(INDEX(AdressBook!$D$6:$D$25,MATCH(D636,AdressBook!$B$6:$B$25,0),1))=0,"",INDEX(AdressBook!$D$6:$D$25,MATCH(D636,AdressBook!$B$6:$B$25,0),1)),""),"")</f>
        <v/>
      </c>
      <c r="G636" s="361" t="str">
        <f>IFERROR(IF(LEN(INDEX(PlansAndNotes!$F$6:$F$2005,ROW(B636)-ROW($C$3)))=0,"",INDEX(PlansAndNotes!$F$6:$F$2005,ROW(B636)-ROW($C$3))),"")</f>
        <v/>
      </c>
      <c r="H636" s="361" t="str">
        <f>IFERROR(IF(LEN(C636)&gt;0,IF(LEN(INDEX(TasksList!$G$6:$G$1005,MATCH(C636,TasksList!$B$6:$B$1005,0),1))=0,"",INDEX(TasksList!$G$6:$G$1005,MATCH(C636,TasksList!$B$6:$B$1005,0),1)),""),"")</f>
        <v/>
      </c>
      <c r="I636" s="381"/>
      <c r="J636" s="402"/>
      <c r="K636" s="402"/>
      <c r="L636" s="399" t="str">
        <f t="array" ref="L636">IFERROR(INDEX($J$4:$J$1003,SMALL($K$4:$K$1003,ROW(L636)-3),1),"")</f>
        <v/>
      </c>
      <c r="M636" s="206"/>
      <c r="N636" s="362" t="str">
        <f>IFERROR(IF(LEN(INDEX(PlansAndNotes!$D$6:$D$4005,ROW(B636)-ROW($C$3)))=0,"",INDEX(PlansAndNotes!$D$6:$D$4005,ROW(B636)-ROW($C$3))),"")</f>
        <v/>
      </c>
      <c r="O636" s="165" t="str">
        <f t="shared" si="91"/>
        <v/>
      </c>
      <c r="P636" s="363" t="str">
        <f>IFERROR(IF(LEN(INDEX(PlansAndNotes!$E$6:$E$4005,ROW(B636)-ROW($C$3)))=0,"",INDEX(PlansAndNotes!$E$6:$E$4005,ROW(B636)-ROW($C$3))),"")</f>
        <v/>
      </c>
      <c r="Q636" s="363" t="str">
        <f>IFERROR(IF(LEN(INDEX(PlansAndNotes!$G$6:$G$4005,ROW(B636)-ROW($C$3)))=0,"",INDEX(PlansAndNotes!$G$6:$G$4005,ROW(B636)-ROW($C$3))),"")</f>
        <v/>
      </c>
      <c r="R636" s="361" t="str">
        <f>IFERROR(IF(LEN(D636)&gt;0,IF(LEN(INDEX(AdressBook!$C$6:$C$25,MATCH(D636,AdressBook!$B$6:$B$25,0),1))=0,"",INDEX(AdressBook!$C$6:$C$25,MATCH(D636,AdressBook!$B$6:$B$25,0),1)),""),"")</f>
        <v/>
      </c>
      <c r="S636" s="165">
        <f>IF(LEN(C636)&gt;0,IFERROR(IF(MATCH(C636,C637:$C$4004,0)&gt;0,-1,ROW(S636)-ROW($S$3)),ROW(S636)-ROW($S$3)),-1)</f>
        <v>-1</v>
      </c>
      <c r="T636" s="165">
        <f t="shared" si="92"/>
        <v>0</v>
      </c>
      <c r="U636" s="165" t="str">
        <f t="shared" si="93"/>
        <v/>
      </c>
      <c r="V636" s="165" t="str">
        <f>IFERROR(IF(OR(C636="",S636&lt;0),"",IF(SUBTOTAL(3,C636:C636)=0,-1,SUBTOTAL(3,$C$4:C636))),"")</f>
        <v/>
      </c>
      <c r="W636" s="156" t="str">
        <f t="array" ref="W636">IF(LEN(C636)&gt;0,IFERROR(IF(MATCH(C636,$C$3:$C635,0)&gt;0,N636-INDEX($N$3:N635,SUMPRODUCT(MAX(ROW($C$3:$C635)*(C636=$C$3:$C635)))-2,1),""),""),"")</f>
        <v/>
      </c>
      <c r="X636" s="156">
        <f t="shared" ca="1" si="94"/>
        <v>1</v>
      </c>
      <c r="Y636" s="156">
        <f t="shared" ca="1" si="95"/>
        <v>1</v>
      </c>
    </row>
    <row r="637" spans="2:25" hidden="1" x14ac:dyDescent="0.25">
      <c r="B637" s="390" t="str">
        <f>IFERROR(IF(LEN(INDEX(PlansAndNotes!$B$6:$B$2005,ROW(A637)-ROW($B$3)))=0,"",INDEX(PlansAndNotes!$B$6:$B$2005,ROW(A637)-ROW($B$3))),"")</f>
        <v/>
      </c>
      <c r="C637" s="361" t="str">
        <f t="shared" si="90"/>
        <v/>
      </c>
      <c r="D637" s="361" t="str">
        <f>IFERROR(IF(LEN(C637)&gt;0,IF(LEN(INDEX(TasksList!$C$6:$C$1005,MATCH(C637,TasksList!$B$6:$B$1005,0),1))=0,"",INDEX(TasksList!$C$6:$C$1005,MATCH(C637,TasksList!$B$6:$B$1005,0),1)),""),"")</f>
        <v/>
      </c>
      <c r="E637" s="361" t="str">
        <f>IFERROR(IF(LEN(C637)&gt;0,IF(LEN(INDEX(TasksList!$F$6:$F$1005,MATCH(C637,TasksList!$B$6:$B$1005,0),1))=0,"not set!",INDEX(TasksList!$F$6:$F$1005,MATCH(C637,TasksList!$B$6:$B$1005,0),1)),""),"")</f>
        <v/>
      </c>
      <c r="F637" s="360" t="str">
        <f>IFERROR(IF(LEN(D637)&gt;0,IF(LEN(INDEX(AdressBook!$D$6:$D$25,MATCH(D637,AdressBook!$B$6:$B$25,0),1))=0,"",INDEX(AdressBook!$D$6:$D$25,MATCH(D637,AdressBook!$B$6:$B$25,0),1)),""),"")</f>
        <v/>
      </c>
      <c r="G637" s="361" t="str">
        <f>IFERROR(IF(LEN(INDEX(PlansAndNotes!$F$6:$F$2005,ROW(B637)-ROW($C$3)))=0,"",INDEX(PlansAndNotes!$F$6:$F$2005,ROW(B637)-ROW($C$3))),"")</f>
        <v/>
      </c>
      <c r="H637" s="361" t="str">
        <f>IFERROR(IF(LEN(C637)&gt;0,IF(LEN(INDEX(TasksList!$G$6:$G$1005,MATCH(C637,TasksList!$B$6:$B$1005,0),1))=0,"",INDEX(TasksList!$G$6:$G$1005,MATCH(C637,TasksList!$B$6:$B$1005,0),1)),""),"")</f>
        <v/>
      </c>
      <c r="I637" s="381"/>
      <c r="J637" s="402"/>
      <c r="K637" s="402"/>
      <c r="L637" s="399" t="str">
        <f t="array" ref="L637">IFERROR(INDEX($J$4:$J$1003,SMALL($K$4:$K$1003,ROW(L637)-3),1),"")</f>
        <v/>
      </c>
      <c r="M637" s="206"/>
      <c r="N637" s="362" t="str">
        <f>IFERROR(IF(LEN(INDEX(PlansAndNotes!$D$6:$D$4005,ROW(B637)-ROW($C$3)))=0,"",INDEX(PlansAndNotes!$D$6:$D$4005,ROW(B637)-ROW($C$3))),"")</f>
        <v/>
      </c>
      <c r="O637" s="165" t="str">
        <f t="shared" si="91"/>
        <v/>
      </c>
      <c r="P637" s="363" t="str">
        <f>IFERROR(IF(LEN(INDEX(PlansAndNotes!$E$6:$E$4005,ROW(B637)-ROW($C$3)))=0,"",INDEX(PlansAndNotes!$E$6:$E$4005,ROW(B637)-ROW($C$3))),"")</f>
        <v/>
      </c>
      <c r="Q637" s="363" t="str">
        <f>IFERROR(IF(LEN(INDEX(PlansAndNotes!$G$6:$G$4005,ROW(B637)-ROW($C$3)))=0,"",INDEX(PlansAndNotes!$G$6:$G$4005,ROW(B637)-ROW($C$3))),"")</f>
        <v/>
      </c>
      <c r="R637" s="361" t="str">
        <f>IFERROR(IF(LEN(D637)&gt;0,IF(LEN(INDEX(AdressBook!$C$6:$C$25,MATCH(D637,AdressBook!$B$6:$B$25,0),1))=0,"",INDEX(AdressBook!$C$6:$C$25,MATCH(D637,AdressBook!$B$6:$B$25,0),1)),""),"")</f>
        <v/>
      </c>
      <c r="S637" s="165">
        <f>IF(LEN(C637)&gt;0,IFERROR(IF(MATCH(C637,C638:$C$4004,0)&gt;0,-1,ROW(S637)-ROW($S$3)),ROW(S637)-ROW($S$3)),-1)</f>
        <v>-1</v>
      </c>
      <c r="T637" s="165">
        <f t="shared" si="92"/>
        <v>0</v>
      </c>
      <c r="U637" s="165" t="str">
        <f t="shared" si="93"/>
        <v/>
      </c>
      <c r="V637" s="165" t="str">
        <f>IFERROR(IF(OR(C637="",S637&lt;0),"",IF(SUBTOTAL(3,C637:C637)=0,-1,SUBTOTAL(3,$C$4:C637))),"")</f>
        <v/>
      </c>
      <c r="W637" s="156" t="str">
        <f t="array" ref="W637">IF(LEN(C637)&gt;0,IFERROR(IF(MATCH(C637,$C$3:$C636,0)&gt;0,N637-INDEX($N$3:N636,SUMPRODUCT(MAX(ROW($C$3:$C636)*(C637=$C$3:$C636)))-2,1),""),""),"")</f>
        <v/>
      </c>
      <c r="X637" s="156">
        <f t="shared" ca="1" si="94"/>
        <v>1</v>
      </c>
      <c r="Y637" s="156">
        <f t="shared" ca="1" si="95"/>
        <v>1</v>
      </c>
    </row>
    <row r="638" spans="2:25" hidden="1" x14ac:dyDescent="0.25">
      <c r="B638" s="390" t="str">
        <f>IFERROR(IF(LEN(INDEX(PlansAndNotes!$B$6:$B$2005,ROW(A638)-ROW($B$3)))=0,"",INDEX(PlansAndNotes!$B$6:$B$2005,ROW(A638)-ROW($B$3))),"")</f>
        <v/>
      </c>
      <c r="C638" s="361" t="str">
        <f t="shared" si="90"/>
        <v/>
      </c>
      <c r="D638" s="361" t="str">
        <f>IFERROR(IF(LEN(C638)&gt;0,IF(LEN(INDEX(TasksList!$C$6:$C$1005,MATCH(C638,TasksList!$B$6:$B$1005,0),1))=0,"",INDEX(TasksList!$C$6:$C$1005,MATCH(C638,TasksList!$B$6:$B$1005,0),1)),""),"")</f>
        <v/>
      </c>
      <c r="E638" s="361" t="str">
        <f>IFERROR(IF(LEN(C638)&gt;0,IF(LEN(INDEX(TasksList!$F$6:$F$1005,MATCH(C638,TasksList!$B$6:$B$1005,0),1))=0,"not set!",INDEX(TasksList!$F$6:$F$1005,MATCH(C638,TasksList!$B$6:$B$1005,0),1)),""),"")</f>
        <v/>
      </c>
      <c r="F638" s="360" t="str">
        <f>IFERROR(IF(LEN(D638)&gt;0,IF(LEN(INDEX(AdressBook!$D$6:$D$25,MATCH(D638,AdressBook!$B$6:$B$25,0),1))=0,"",INDEX(AdressBook!$D$6:$D$25,MATCH(D638,AdressBook!$B$6:$B$25,0),1)),""),"")</f>
        <v/>
      </c>
      <c r="G638" s="361" t="str">
        <f>IFERROR(IF(LEN(INDEX(PlansAndNotes!$F$6:$F$2005,ROW(B638)-ROW($C$3)))=0,"",INDEX(PlansAndNotes!$F$6:$F$2005,ROW(B638)-ROW($C$3))),"")</f>
        <v/>
      </c>
      <c r="H638" s="361" t="str">
        <f>IFERROR(IF(LEN(C638)&gt;0,IF(LEN(INDEX(TasksList!$G$6:$G$1005,MATCH(C638,TasksList!$B$6:$B$1005,0),1))=0,"",INDEX(TasksList!$G$6:$G$1005,MATCH(C638,TasksList!$B$6:$B$1005,0),1)),""),"")</f>
        <v/>
      </c>
      <c r="I638" s="381"/>
      <c r="J638" s="402"/>
      <c r="K638" s="402"/>
      <c r="L638" s="399" t="str">
        <f t="array" ref="L638">IFERROR(INDEX($J$4:$J$1003,SMALL($K$4:$K$1003,ROW(L638)-3),1),"")</f>
        <v/>
      </c>
      <c r="M638" s="206"/>
      <c r="N638" s="362" t="str">
        <f>IFERROR(IF(LEN(INDEX(PlansAndNotes!$D$6:$D$4005,ROW(B638)-ROW($C$3)))=0,"",INDEX(PlansAndNotes!$D$6:$D$4005,ROW(B638)-ROW($C$3))),"")</f>
        <v/>
      </c>
      <c r="O638" s="165" t="str">
        <f t="shared" si="91"/>
        <v/>
      </c>
      <c r="P638" s="363" t="str">
        <f>IFERROR(IF(LEN(INDEX(PlansAndNotes!$E$6:$E$4005,ROW(B638)-ROW($C$3)))=0,"",INDEX(PlansAndNotes!$E$6:$E$4005,ROW(B638)-ROW($C$3))),"")</f>
        <v/>
      </c>
      <c r="Q638" s="363" t="str">
        <f>IFERROR(IF(LEN(INDEX(PlansAndNotes!$G$6:$G$4005,ROW(B638)-ROW($C$3)))=0,"",INDEX(PlansAndNotes!$G$6:$G$4005,ROW(B638)-ROW($C$3))),"")</f>
        <v/>
      </c>
      <c r="R638" s="361" t="str">
        <f>IFERROR(IF(LEN(D638)&gt;0,IF(LEN(INDEX(AdressBook!$C$6:$C$25,MATCH(D638,AdressBook!$B$6:$B$25,0),1))=0,"",INDEX(AdressBook!$C$6:$C$25,MATCH(D638,AdressBook!$B$6:$B$25,0),1)),""),"")</f>
        <v/>
      </c>
      <c r="S638" s="165">
        <f>IF(LEN(C638)&gt;0,IFERROR(IF(MATCH(C638,C639:$C$4004,0)&gt;0,-1,ROW(S638)-ROW($S$3)),ROW(S638)-ROW($S$3)),-1)</f>
        <v>-1</v>
      </c>
      <c r="T638" s="165">
        <f t="shared" si="92"/>
        <v>0</v>
      </c>
      <c r="U638" s="165" t="str">
        <f t="shared" si="93"/>
        <v/>
      </c>
      <c r="V638" s="165" t="str">
        <f>IFERROR(IF(OR(C638="",S638&lt;0),"",IF(SUBTOTAL(3,C638:C638)=0,-1,SUBTOTAL(3,$C$4:C638))),"")</f>
        <v/>
      </c>
      <c r="W638" s="156" t="str">
        <f t="array" ref="W638">IF(LEN(C638)&gt;0,IFERROR(IF(MATCH(C638,$C$3:$C637,0)&gt;0,N638-INDEX($N$3:N637,SUMPRODUCT(MAX(ROW($C$3:$C637)*(C638=$C$3:$C637)))-2,1),""),""),"")</f>
        <v/>
      </c>
      <c r="X638" s="156">
        <f t="shared" ca="1" si="94"/>
        <v>1</v>
      </c>
      <c r="Y638" s="156">
        <f t="shared" ca="1" si="95"/>
        <v>1</v>
      </c>
    </row>
    <row r="639" spans="2:25" hidden="1" x14ac:dyDescent="0.25">
      <c r="B639" s="390" t="str">
        <f>IFERROR(IF(LEN(INDEX(PlansAndNotes!$B$6:$B$2005,ROW(A639)-ROW($B$3)))=0,"",INDEX(PlansAndNotes!$B$6:$B$2005,ROW(A639)-ROW($B$3))),"")</f>
        <v/>
      </c>
      <c r="C639" s="361" t="str">
        <f t="shared" si="90"/>
        <v/>
      </c>
      <c r="D639" s="361" t="str">
        <f>IFERROR(IF(LEN(C639)&gt;0,IF(LEN(INDEX(TasksList!$C$6:$C$1005,MATCH(C639,TasksList!$B$6:$B$1005,0),1))=0,"",INDEX(TasksList!$C$6:$C$1005,MATCH(C639,TasksList!$B$6:$B$1005,0),1)),""),"")</f>
        <v/>
      </c>
      <c r="E639" s="361" t="str">
        <f>IFERROR(IF(LEN(C639)&gt;0,IF(LEN(INDEX(TasksList!$F$6:$F$1005,MATCH(C639,TasksList!$B$6:$B$1005,0),1))=0,"not set!",INDEX(TasksList!$F$6:$F$1005,MATCH(C639,TasksList!$B$6:$B$1005,0),1)),""),"")</f>
        <v/>
      </c>
      <c r="F639" s="360" t="str">
        <f>IFERROR(IF(LEN(D639)&gt;0,IF(LEN(INDEX(AdressBook!$D$6:$D$25,MATCH(D639,AdressBook!$B$6:$B$25,0),1))=0,"",INDEX(AdressBook!$D$6:$D$25,MATCH(D639,AdressBook!$B$6:$B$25,0),1)),""),"")</f>
        <v/>
      </c>
      <c r="G639" s="361" t="str">
        <f>IFERROR(IF(LEN(INDEX(PlansAndNotes!$F$6:$F$2005,ROW(B639)-ROW($C$3)))=0,"",INDEX(PlansAndNotes!$F$6:$F$2005,ROW(B639)-ROW($C$3))),"")</f>
        <v/>
      </c>
      <c r="H639" s="361" t="str">
        <f>IFERROR(IF(LEN(C639)&gt;0,IF(LEN(INDEX(TasksList!$G$6:$G$1005,MATCH(C639,TasksList!$B$6:$B$1005,0),1))=0,"",INDEX(TasksList!$G$6:$G$1005,MATCH(C639,TasksList!$B$6:$B$1005,0),1)),""),"")</f>
        <v/>
      </c>
      <c r="I639" s="381"/>
      <c r="J639" s="402"/>
      <c r="K639" s="402"/>
      <c r="L639" s="399" t="str">
        <f t="array" ref="L639">IFERROR(INDEX($J$4:$J$1003,SMALL($K$4:$K$1003,ROW(L639)-3),1),"")</f>
        <v/>
      </c>
      <c r="M639" s="206"/>
      <c r="N639" s="362" t="str">
        <f>IFERROR(IF(LEN(INDEX(PlansAndNotes!$D$6:$D$4005,ROW(B639)-ROW($C$3)))=0,"",INDEX(PlansAndNotes!$D$6:$D$4005,ROW(B639)-ROW($C$3))),"")</f>
        <v/>
      </c>
      <c r="O639" s="165" t="str">
        <f t="shared" si="91"/>
        <v/>
      </c>
      <c r="P639" s="363" t="str">
        <f>IFERROR(IF(LEN(INDEX(PlansAndNotes!$E$6:$E$4005,ROW(B639)-ROW($C$3)))=0,"",INDEX(PlansAndNotes!$E$6:$E$4005,ROW(B639)-ROW($C$3))),"")</f>
        <v/>
      </c>
      <c r="Q639" s="363" t="str">
        <f>IFERROR(IF(LEN(INDEX(PlansAndNotes!$G$6:$G$4005,ROW(B639)-ROW($C$3)))=0,"",INDEX(PlansAndNotes!$G$6:$G$4005,ROW(B639)-ROW($C$3))),"")</f>
        <v/>
      </c>
      <c r="R639" s="361" t="str">
        <f>IFERROR(IF(LEN(D639)&gt;0,IF(LEN(INDEX(AdressBook!$C$6:$C$25,MATCH(D639,AdressBook!$B$6:$B$25,0),1))=0,"",INDEX(AdressBook!$C$6:$C$25,MATCH(D639,AdressBook!$B$6:$B$25,0),1)),""),"")</f>
        <v/>
      </c>
      <c r="S639" s="165">
        <f>IF(LEN(C639)&gt;0,IFERROR(IF(MATCH(C639,C640:$C$4004,0)&gt;0,-1,ROW(S639)-ROW($S$3)),ROW(S639)-ROW($S$3)),-1)</f>
        <v>-1</v>
      </c>
      <c r="T639" s="165">
        <f t="shared" si="92"/>
        <v>0</v>
      </c>
      <c r="U639" s="165" t="str">
        <f t="shared" si="93"/>
        <v/>
      </c>
      <c r="V639" s="165" t="str">
        <f>IFERROR(IF(OR(C639="",S639&lt;0),"",IF(SUBTOTAL(3,C639:C639)=0,-1,SUBTOTAL(3,$C$4:C639))),"")</f>
        <v/>
      </c>
      <c r="W639" s="156" t="str">
        <f t="array" ref="W639">IF(LEN(C639)&gt;0,IFERROR(IF(MATCH(C639,$C$3:$C638,0)&gt;0,N639-INDEX($N$3:N638,SUMPRODUCT(MAX(ROW($C$3:$C638)*(C639=$C$3:$C638)))-2,1),""),""),"")</f>
        <v/>
      </c>
      <c r="X639" s="156">
        <f t="shared" ca="1" si="94"/>
        <v>1</v>
      </c>
      <c r="Y639" s="156">
        <f t="shared" ca="1" si="95"/>
        <v>1</v>
      </c>
    </row>
    <row r="640" spans="2:25" hidden="1" x14ac:dyDescent="0.25">
      <c r="B640" s="390" t="str">
        <f>IFERROR(IF(LEN(INDEX(PlansAndNotes!$B$6:$B$2005,ROW(A640)-ROW($B$3)))=0,"",INDEX(PlansAndNotes!$B$6:$B$2005,ROW(A640)-ROW($B$3))),"")</f>
        <v/>
      </c>
      <c r="C640" s="361" t="str">
        <f t="shared" si="90"/>
        <v/>
      </c>
      <c r="D640" s="361" t="str">
        <f>IFERROR(IF(LEN(C640)&gt;0,IF(LEN(INDEX(TasksList!$C$6:$C$1005,MATCH(C640,TasksList!$B$6:$B$1005,0),1))=0,"",INDEX(TasksList!$C$6:$C$1005,MATCH(C640,TasksList!$B$6:$B$1005,0),1)),""),"")</f>
        <v/>
      </c>
      <c r="E640" s="361" t="str">
        <f>IFERROR(IF(LEN(C640)&gt;0,IF(LEN(INDEX(TasksList!$F$6:$F$1005,MATCH(C640,TasksList!$B$6:$B$1005,0),1))=0,"not set!",INDEX(TasksList!$F$6:$F$1005,MATCH(C640,TasksList!$B$6:$B$1005,0),1)),""),"")</f>
        <v/>
      </c>
      <c r="F640" s="360" t="str">
        <f>IFERROR(IF(LEN(D640)&gt;0,IF(LEN(INDEX(AdressBook!$D$6:$D$25,MATCH(D640,AdressBook!$B$6:$B$25,0),1))=0,"",INDEX(AdressBook!$D$6:$D$25,MATCH(D640,AdressBook!$B$6:$B$25,0),1)),""),"")</f>
        <v/>
      </c>
      <c r="G640" s="361" t="str">
        <f>IFERROR(IF(LEN(INDEX(PlansAndNotes!$F$6:$F$2005,ROW(B640)-ROW($C$3)))=0,"",INDEX(PlansAndNotes!$F$6:$F$2005,ROW(B640)-ROW($C$3))),"")</f>
        <v/>
      </c>
      <c r="H640" s="361" t="str">
        <f>IFERROR(IF(LEN(C640)&gt;0,IF(LEN(INDEX(TasksList!$G$6:$G$1005,MATCH(C640,TasksList!$B$6:$B$1005,0),1))=0,"",INDEX(TasksList!$G$6:$G$1005,MATCH(C640,TasksList!$B$6:$B$1005,0),1)),""),"")</f>
        <v/>
      </c>
      <c r="I640" s="381"/>
      <c r="J640" s="402"/>
      <c r="K640" s="402"/>
      <c r="L640" s="399" t="str">
        <f t="array" ref="L640">IFERROR(INDEX($J$4:$J$1003,SMALL($K$4:$K$1003,ROW(L640)-3),1),"")</f>
        <v/>
      </c>
      <c r="M640" s="206"/>
      <c r="N640" s="362" t="str">
        <f>IFERROR(IF(LEN(INDEX(PlansAndNotes!$D$6:$D$4005,ROW(B640)-ROW($C$3)))=0,"",INDEX(PlansAndNotes!$D$6:$D$4005,ROW(B640)-ROW($C$3))),"")</f>
        <v/>
      </c>
      <c r="O640" s="165" t="str">
        <f t="shared" si="91"/>
        <v/>
      </c>
      <c r="P640" s="363" t="str">
        <f>IFERROR(IF(LEN(INDEX(PlansAndNotes!$E$6:$E$4005,ROW(B640)-ROW($C$3)))=0,"",INDEX(PlansAndNotes!$E$6:$E$4005,ROW(B640)-ROW($C$3))),"")</f>
        <v/>
      </c>
      <c r="Q640" s="363" t="str">
        <f>IFERROR(IF(LEN(INDEX(PlansAndNotes!$G$6:$G$4005,ROW(B640)-ROW($C$3)))=0,"",INDEX(PlansAndNotes!$G$6:$G$4005,ROW(B640)-ROW($C$3))),"")</f>
        <v/>
      </c>
      <c r="R640" s="361" t="str">
        <f>IFERROR(IF(LEN(D640)&gt;0,IF(LEN(INDEX(AdressBook!$C$6:$C$25,MATCH(D640,AdressBook!$B$6:$B$25,0),1))=0,"",INDEX(AdressBook!$C$6:$C$25,MATCH(D640,AdressBook!$B$6:$B$25,0),1)),""),"")</f>
        <v/>
      </c>
      <c r="S640" s="165">
        <f>IF(LEN(C640)&gt;0,IFERROR(IF(MATCH(C640,C641:$C$4004,0)&gt;0,-1,ROW(S640)-ROW($S$3)),ROW(S640)-ROW($S$3)),-1)</f>
        <v>-1</v>
      </c>
      <c r="T640" s="165">
        <f t="shared" si="92"/>
        <v>0</v>
      </c>
      <c r="U640" s="165" t="str">
        <f t="shared" si="93"/>
        <v/>
      </c>
      <c r="V640" s="165" t="str">
        <f>IFERROR(IF(OR(C640="",S640&lt;0),"",IF(SUBTOTAL(3,C640:C640)=0,-1,SUBTOTAL(3,$C$4:C640))),"")</f>
        <v/>
      </c>
      <c r="W640" s="156" t="str">
        <f t="array" ref="W640">IF(LEN(C640)&gt;0,IFERROR(IF(MATCH(C640,$C$3:$C639,0)&gt;0,N640-INDEX($N$3:N639,SUMPRODUCT(MAX(ROW($C$3:$C639)*(C640=$C$3:$C639)))-2,1),""),""),"")</f>
        <v/>
      </c>
      <c r="X640" s="156">
        <f t="shared" ca="1" si="94"/>
        <v>1</v>
      </c>
      <c r="Y640" s="156">
        <f t="shared" ca="1" si="95"/>
        <v>1</v>
      </c>
    </row>
    <row r="641" spans="2:25" hidden="1" x14ac:dyDescent="0.25">
      <c r="B641" s="390" t="str">
        <f>IFERROR(IF(LEN(INDEX(PlansAndNotes!$B$6:$B$2005,ROW(A641)-ROW($B$3)))=0,"",INDEX(PlansAndNotes!$B$6:$B$2005,ROW(A641)-ROW($B$3))),"")</f>
        <v/>
      </c>
      <c r="C641" s="361" t="str">
        <f t="shared" si="90"/>
        <v/>
      </c>
      <c r="D641" s="361" t="str">
        <f>IFERROR(IF(LEN(C641)&gt;0,IF(LEN(INDEX(TasksList!$C$6:$C$1005,MATCH(C641,TasksList!$B$6:$B$1005,0),1))=0,"",INDEX(TasksList!$C$6:$C$1005,MATCH(C641,TasksList!$B$6:$B$1005,0),1)),""),"")</f>
        <v/>
      </c>
      <c r="E641" s="361" t="str">
        <f>IFERROR(IF(LEN(C641)&gt;0,IF(LEN(INDEX(TasksList!$F$6:$F$1005,MATCH(C641,TasksList!$B$6:$B$1005,0),1))=0,"not set!",INDEX(TasksList!$F$6:$F$1005,MATCH(C641,TasksList!$B$6:$B$1005,0),1)),""),"")</f>
        <v/>
      </c>
      <c r="F641" s="360" t="str">
        <f>IFERROR(IF(LEN(D641)&gt;0,IF(LEN(INDEX(AdressBook!$D$6:$D$25,MATCH(D641,AdressBook!$B$6:$B$25,0),1))=0,"",INDEX(AdressBook!$D$6:$D$25,MATCH(D641,AdressBook!$B$6:$B$25,0),1)),""),"")</f>
        <v/>
      </c>
      <c r="G641" s="361" t="str">
        <f>IFERROR(IF(LEN(INDEX(PlansAndNotes!$F$6:$F$2005,ROW(B641)-ROW($C$3)))=0,"",INDEX(PlansAndNotes!$F$6:$F$2005,ROW(B641)-ROW($C$3))),"")</f>
        <v/>
      </c>
      <c r="H641" s="361" t="str">
        <f>IFERROR(IF(LEN(C641)&gt;0,IF(LEN(INDEX(TasksList!$G$6:$G$1005,MATCH(C641,TasksList!$B$6:$B$1005,0),1))=0,"",INDEX(TasksList!$G$6:$G$1005,MATCH(C641,TasksList!$B$6:$B$1005,0),1)),""),"")</f>
        <v/>
      </c>
      <c r="I641" s="381"/>
      <c r="J641" s="402"/>
      <c r="K641" s="402"/>
      <c r="L641" s="399" t="str">
        <f t="array" ref="L641">IFERROR(INDEX($J$4:$J$1003,SMALL($K$4:$K$1003,ROW(L641)-3),1),"")</f>
        <v/>
      </c>
      <c r="M641" s="206"/>
      <c r="N641" s="362" t="str">
        <f>IFERROR(IF(LEN(INDEX(PlansAndNotes!$D$6:$D$4005,ROW(B641)-ROW($C$3)))=0,"",INDEX(PlansAndNotes!$D$6:$D$4005,ROW(B641)-ROW($C$3))),"")</f>
        <v/>
      </c>
      <c r="O641" s="165" t="str">
        <f t="shared" si="91"/>
        <v/>
      </c>
      <c r="P641" s="363" t="str">
        <f>IFERROR(IF(LEN(INDEX(PlansAndNotes!$E$6:$E$4005,ROW(B641)-ROW($C$3)))=0,"",INDEX(PlansAndNotes!$E$6:$E$4005,ROW(B641)-ROW($C$3))),"")</f>
        <v/>
      </c>
      <c r="Q641" s="363" t="str">
        <f>IFERROR(IF(LEN(INDEX(PlansAndNotes!$G$6:$G$4005,ROW(B641)-ROW($C$3)))=0,"",INDEX(PlansAndNotes!$G$6:$G$4005,ROW(B641)-ROW($C$3))),"")</f>
        <v/>
      </c>
      <c r="R641" s="361" t="str">
        <f>IFERROR(IF(LEN(D641)&gt;0,IF(LEN(INDEX(AdressBook!$C$6:$C$25,MATCH(D641,AdressBook!$B$6:$B$25,0),1))=0,"",INDEX(AdressBook!$C$6:$C$25,MATCH(D641,AdressBook!$B$6:$B$25,0),1)),""),"")</f>
        <v/>
      </c>
      <c r="S641" s="165">
        <f>IF(LEN(C641)&gt;0,IFERROR(IF(MATCH(C641,C642:$C$4004,0)&gt;0,-1,ROW(S641)-ROW($S$3)),ROW(S641)-ROW($S$3)),-1)</f>
        <v>-1</v>
      </c>
      <c r="T641" s="165">
        <f t="shared" si="92"/>
        <v>0</v>
      </c>
      <c r="U641" s="165" t="str">
        <f t="shared" si="93"/>
        <v/>
      </c>
      <c r="V641" s="165" t="str">
        <f>IFERROR(IF(OR(C641="",S641&lt;0),"",IF(SUBTOTAL(3,C641:C641)=0,-1,SUBTOTAL(3,$C$4:C641))),"")</f>
        <v/>
      </c>
      <c r="W641" s="156" t="str">
        <f t="array" ref="W641">IF(LEN(C641)&gt;0,IFERROR(IF(MATCH(C641,$C$3:$C640,0)&gt;0,N641-INDEX($N$3:N640,SUMPRODUCT(MAX(ROW($C$3:$C640)*(C641=$C$3:$C640)))-2,1),""),""),"")</f>
        <v/>
      </c>
      <c r="X641" s="156">
        <f t="shared" ca="1" si="94"/>
        <v>1</v>
      </c>
      <c r="Y641" s="156">
        <f t="shared" ca="1" si="95"/>
        <v>1</v>
      </c>
    </row>
    <row r="642" spans="2:25" hidden="1" x14ac:dyDescent="0.25">
      <c r="B642" s="390" t="str">
        <f>IFERROR(IF(LEN(INDEX(PlansAndNotes!$B$6:$B$2005,ROW(A642)-ROW($B$3)))=0,"",INDEX(PlansAndNotes!$B$6:$B$2005,ROW(A642)-ROW($B$3))),"")</f>
        <v/>
      </c>
      <c r="C642" s="361" t="str">
        <f t="shared" si="90"/>
        <v/>
      </c>
      <c r="D642" s="361" t="str">
        <f>IFERROR(IF(LEN(C642)&gt;0,IF(LEN(INDEX(TasksList!$C$6:$C$1005,MATCH(C642,TasksList!$B$6:$B$1005,0),1))=0,"",INDEX(TasksList!$C$6:$C$1005,MATCH(C642,TasksList!$B$6:$B$1005,0),1)),""),"")</f>
        <v/>
      </c>
      <c r="E642" s="361" t="str">
        <f>IFERROR(IF(LEN(C642)&gt;0,IF(LEN(INDEX(TasksList!$F$6:$F$1005,MATCH(C642,TasksList!$B$6:$B$1005,0),1))=0,"not set!",INDEX(TasksList!$F$6:$F$1005,MATCH(C642,TasksList!$B$6:$B$1005,0),1)),""),"")</f>
        <v/>
      </c>
      <c r="F642" s="360" t="str">
        <f>IFERROR(IF(LEN(D642)&gt;0,IF(LEN(INDEX(AdressBook!$D$6:$D$25,MATCH(D642,AdressBook!$B$6:$B$25,0),1))=0,"",INDEX(AdressBook!$D$6:$D$25,MATCH(D642,AdressBook!$B$6:$B$25,0),1)),""),"")</f>
        <v/>
      </c>
      <c r="G642" s="361" t="str">
        <f>IFERROR(IF(LEN(INDEX(PlansAndNotes!$F$6:$F$2005,ROW(B642)-ROW($C$3)))=0,"",INDEX(PlansAndNotes!$F$6:$F$2005,ROW(B642)-ROW($C$3))),"")</f>
        <v/>
      </c>
      <c r="H642" s="361" t="str">
        <f>IFERROR(IF(LEN(C642)&gt;0,IF(LEN(INDEX(TasksList!$G$6:$G$1005,MATCH(C642,TasksList!$B$6:$B$1005,0),1))=0,"",INDEX(TasksList!$G$6:$G$1005,MATCH(C642,TasksList!$B$6:$B$1005,0),1)),""),"")</f>
        <v/>
      </c>
      <c r="I642" s="381"/>
      <c r="J642" s="402"/>
      <c r="K642" s="402"/>
      <c r="L642" s="399" t="str">
        <f t="array" ref="L642">IFERROR(INDEX($J$4:$J$1003,SMALL($K$4:$K$1003,ROW(L642)-3),1),"")</f>
        <v/>
      </c>
      <c r="M642" s="206"/>
      <c r="N642" s="362" t="str">
        <f>IFERROR(IF(LEN(INDEX(PlansAndNotes!$D$6:$D$4005,ROW(B642)-ROW($C$3)))=0,"",INDEX(PlansAndNotes!$D$6:$D$4005,ROW(B642)-ROW($C$3))),"")</f>
        <v/>
      </c>
      <c r="O642" s="165" t="str">
        <f t="shared" si="91"/>
        <v/>
      </c>
      <c r="P642" s="363" t="str">
        <f>IFERROR(IF(LEN(INDEX(PlansAndNotes!$E$6:$E$4005,ROW(B642)-ROW($C$3)))=0,"",INDEX(PlansAndNotes!$E$6:$E$4005,ROW(B642)-ROW($C$3))),"")</f>
        <v/>
      </c>
      <c r="Q642" s="363" t="str">
        <f>IFERROR(IF(LEN(INDEX(PlansAndNotes!$G$6:$G$4005,ROW(B642)-ROW($C$3)))=0,"",INDEX(PlansAndNotes!$G$6:$G$4005,ROW(B642)-ROW($C$3))),"")</f>
        <v/>
      </c>
      <c r="R642" s="361" t="str">
        <f>IFERROR(IF(LEN(D642)&gt;0,IF(LEN(INDEX(AdressBook!$C$6:$C$25,MATCH(D642,AdressBook!$B$6:$B$25,0),1))=0,"",INDEX(AdressBook!$C$6:$C$25,MATCH(D642,AdressBook!$B$6:$B$25,0),1)),""),"")</f>
        <v/>
      </c>
      <c r="S642" s="165">
        <f>IF(LEN(C642)&gt;0,IFERROR(IF(MATCH(C642,C643:$C$4004,0)&gt;0,-1,ROW(S642)-ROW($S$3)),ROW(S642)-ROW($S$3)),-1)</f>
        <v>-1</v>
      </c>
      <c r="T642" s="165">
        <f t="shared" si="92"/>
        <v>0</v>
      </c>
      <c r="U642" s="165" t="str">
        <f t="shared" si="93"/>
        <v/>
      </c>
      <c r="V642" s="165" t="str">
        <f>IFERROR(IF(OR(C642="",S642&lt;0),"",IF(SUBTOTAL(3,C642:C642)=0,-1,SUBTOTAL(3,$C$4:C642))),"")</f>
        <v/>
      </c>
      <c r="W642" s="156" t="str">
        <f t="array" ref="W642">IF(LEN(C642)&gt;0,IFERROR(IF(MATCH(C642,$C$3:$C641,0)&gt;0,N642-INDEX($N$3:N641,SUMPRODUCT(MAX(ROW($C$3:$C641)*(C642=$C$3:$C641)))-2,1),""),""),"")</f>
        <v/>
      </c>
      <c r="X642" s="156">
        <f t="shared" ca="1" si="94"/>
        <v>1</v>
      </c>
      <c r="Y642" s="156">
        <f t="shared" ca="1" si="95"/>
        <v>1</v>
      </c>
    </row>
    <row r="643" spans="2:25" hidden="1" x14ac:dyDescent="0.25">
      <c r="B643" s="390" t="str">
        <f>IFERROR(IF(LEN(INDEX(PlansAndNotes!$B$6:$B$2005,ROW(A643)-ROW($B$3)))=0,"",INDEX(PlansAndNotes!$B$6:$B$2005,ROW(A643)-ROW($B$3))),"")</f>
        <v/>
      </c>
      <c r="C643" s="361" t="str">
        <f t="shared" si="90"/>
        <v/>
      </c>
      <c r="D643" s="361" t="str">
        <f>IFERROR(IF(LEN(C643)&gt;0,IF(LEN(INDEX(TasksList!$C$6:$C$1005,MATCH(C643,TasksList!$B$6:$B$1005,0),1))=0,"",INDEX(TasksList!$C$6:$C$1005,MATCH(C643,TasksList!$B$6:$B$1005,0),1)),""),"")</f>
        <v/>
      </c>
      <c r="E643" s="361" t="str">
        <f>IFERROR(IF(LEN(C643)&gt;0,IF(LEN(INDEX(TasksList!$F$6:$F$1005,MATCH(C643,TasksList!$B$6:$B$1005,0),1))=0,"not set!",INDEX(TasksList!$F$6:$F$1005,MATCH(C643,TasksList!$B$6:$B$1005,0),1)),""),"")</f>
        <v/>
      </c>
      <c r="F643" s="360" t="str">
        <f>IFERROR(IF(LEN(D643)&gt;0,IF(LEN(INDEX(AdressBook!$D$6:$D$25,MATCH(D643,AdressBook!$B$6:$B$25,0),1))=0,"",INDEX(AdressBook!$D$6:$D$25,MATCH(D643,AdressBook!$B$6:$B$25,0),1)),""),"")</f>
        <v/>
      </c>
      <c r="G643" s="361" t="str">
        <f>IFERROR(IF(LEN(INDEX(PlansAndNotes!$F$6:$F$2005,ROW(B643)-ROW($C$3)))=0,"",INDEX(PlansAndNotes!$F$6:$F$2005,ROW(B643)-ROW($C$3))),"")</f>
        <v/>
      </c>
      <c r="H643" s="361" t="str">
        <f>IFERROR(IF(LEN(C643)&gt;0,IF(LEN(INDEX(TasksList!$G$6:$G$1005,MATCH(C643,TasksList!$B$6:$B$1005,0),1))=0,"",INDEX(TasksList!$G$6:$G$1005,MATCH(C643,TasksList!$B$6:$B$1005,0),1)),""),"")</f>
        <v/>
      </c>
      <c r="I643" s="381"/>
      <c r="J643" s="402"/>
      <c r="K643" s="402"/>
      <c r="L643" s="399" t="str">
        <f t="array" ref="L643">IFERROR(INDEX($J$4:$J$1003,SMALL($K$4:$K$1003,ROW(L643)-3),1),"")</f>
        <v/>
      </c>
      <c r="M643" s="206"/>
      <c r="N643" s="362" t="str">
        <f>IFERROR(IF(LEN(INDEX(PlansAndNotes!$D$6:$D$4005,ROW(B643)-ROW($C$3)))=0,"",INDEX(PlansAndNotes!$D$6:$D$4005,ROW(B643)-ROW($C$3))),"")</f>
        <v/>
      </c>
      <c r="O643" s="165" t="str">
        <f t="shared" si="91"/>
        <v/>
      </c>
      <c r="P643" s="363" t="str">
        <f>IFERROR(IF(LEN(INDEX(PlansAndNotes!$E$6:$E$4005,ROW(B643)-ROW($C$3)))=0,"",INDEX(PlansAndNotes!$E$6:$E$4005,ROW(B643)-ROW($C$3))),"")</f>
        <v/>
      </c>
      <c r="Q643" s="363" t="str">
        <f>IFERROR(IF(LEN(INDEX(PlansAndNotes!$G$6:$G$4005,ROW(B643)-ROW($C$3)))=0,"",INDEX(PlansAndNotes!$G$6:$G$4005,ROW(B643)-ROW($C$3))),"")</f>
        <v/>
      </c>
      <c r="R643" s="361" t="str">
        <f>IFERROR(IF(LEN(D643)&gt;0,IF(LEN(INDEX(AdressBook!$C$6:$C$25,MATCH(D643,AdressBook!$B$6:$B$25,0),1))=0,"",INDEX(AdressBook!$C$6:$C$25,MATCH(D643,AdressBook!$B$6:$B$25,0),1)),""),"")</f>
        <v/>
      </c>
      <c r="S643" s="165">
        <f>IF(LEN(C643)&gt;0,IFERROR(IF(MATCH(C643,C644:$C$4004,0)&gt;0,-1,ROW(S643)-ROW($S$3)),ROW(S643)-ROW($S$3)),-1)</f>
        <v>-1</v>
      </c>
      <c r="T643" s="165">
        <f t="shared" si="92"/>
        <v>0</v>
      </c>
      <c r="U643" s="165" t="str">
        <f t="shared" si="93"/>
        <v/>
      </c>
      <c r="V643" s="165" t="str">
        <f>IFERROR(IF(OR(C643="",S643&lt;0),"",IF(SUBTOTAL(3,C643:C643)=0,-1,SUBTOTAL(3,$C$4:C643))),"")</f>
        <v/>
      </c>
      <c r="W643" s="156" t="str">
        <f t="array" ref="W643">IF(LEN(C643)&gt;0,IFERROR(IF(MATCH(C643,$C$3:$C642,0)&gt;0,N643-INDEX($N$3:N642,SUMPRODUCT(MAX(ROW($C$3:$C642)*(C643=$C$3:$C642)))-2,1),""),""),"")</f>
        <v/>
      </c>
      <c r="X643" s="156">
        <f t="shared" ca="1" si="94"/>
        <v>1</v>
      </c>
      <c r="Y643" s="156">
        <f t="shared" ca="1" si="95"/>
        <v>1</v>
      </c>
    </row>
    <row r="644" spans="2:25" hidden="1" x14ac:dyDescent="0.25">
      <c r="B644" s="390" t="str">
        <f>IFERROR(IF(LEN(INDEX(PlansAndNotes!$B$6:$B$2005,ROW(A644)-ROW($B$3)))=0,"",INDEX(PlansAndNotes!$B$6:$B$2005,ROW(A644)-ROW($B$3))),"")</f>
        <v/>
      </c>
      <c r="C644" s="361" t="str">
        <f t="shared" ref="C644:C707" si="96">IF(LEN(B644)&gt;0,LEFT(B644,SEARCH(" - ",B644)-1)*1,"")</f>
        <v/>
      </c>
      <c r="D644" s="361" t="str">
        <f>IFERROR(IF(LEN(C644)&gt;0,IF(LEN(INDEX(TasksList!$C$6:$C$1005,MATCH(C644,TasksList!$B$6:$B$1005,0),1))=0,"",INDEX(TasksList!$C$6:$C$1005,MATCH(C644,TasksList!$B$6:$B$1005,0),1)),""),"")</f>
        <v/>
      </c>
      <c r="E644" s="361" t="str">
        <f>IFERROR(IF(LEN(C644)&gt;0,IF(LEN(INDEX(TasksList!$F$6:$F$1005,MATCH(C644,TasksList!$B$6:$B$1005,0),1))=0,"not set!",INDEX(TasksList!$F$6:$F$1005,MATCH(C644,TasksList!$B$6:$B$1005,0),1)),""),"")</f>
        <v/>
      </c>
      <c r="F644" s="360" t="str">
        <f>IFERROR(IF(LEN(D644)&gt;0,IF(LEN(INDEX(AdressBook!$D$6:$D$25,MATCH(D644,AdressBook!$B$6:$B$25,0),1))=0,"",INDEX(AdressBook!$D$6:$D$25,MATCH(D644,AdressBook!$B$6:$B$25,0),1)),""),"")</f>
        <v/>
      </c>
      <c r="G644" s="361" t="str">
        <f>IFERROR(IF(LEN(INDEX(PlansAndNotes!$F$6:$F$2005,ROW(B644)-ROW($C$3)))=0,"",INDEX(PlansAndNotes!$F$6:$F$2005,ROW(B644)-ROW($C$3))),"")</f>
        <v/>
      </c>
      <c r="H644" s="361" t="str">
        <f>IFERROR(IF(LEN(C644)&gt;0,IF(LEN(INDEX(TasksList!$G$6:$G$1005,MATCH(C644,TasksList!$B$6:$B$1005,0),1))=0,"",INDEX(TasksList!$G$6:$G$1005,MATCH(C644,TasksList!$B$6:$B$1005,0),1)),""),"")</f>
        <v/>
      </c>
      <c r="I644" s="381"/>
      <c r="J644" s="402"/>
      <c r="K644" s="402"/>
      <c r="L644" s="399" t="str">
        <f t="array" ref="L644">IFERROR(INDEX($J$4:$J$1003,SMALL($K$4:$K$1003,ROW(L644)-3),1),"")</f>
        <v/>
      </c>
      <c r="M644" s="206"/>
      <c r="N644" s="362" t="str">
        <f>IFERROR(IF(LEN(INDEX(PlansAndNotes!$D$6:$D$4005,ROW(B644)-ROW($C$3)))=0,"",INDEX(PlansAndNotes!$D$6:$D$4005,ROW(B644)-ROW($C$3))),"")</f>
        <v/>
      </c>
      <c r="O644" s="165" t="str">
        <f t="shared" ref="O644:O707" si="97">IF(LEN(B644)&gt;0,RIGHT(B644,LEN(B644)-SEARCH(" - ",B644)-2),"")</f>
        <v/>
      </c>
      <c r="P644" s="363" t="str">
        <f>IFERROR(IF(LEN(INDEX(PlansAndNotes!$E$6:$E$4005,ROW(B644)-ROW($C$3)))=0,"",INDEX(PlansAndNotes!$E$6:$E$4005,ROW(B644)-ROW($C$3))),"")</f>
        <v/>
      </c>
      <c r="Q644" s="363" t="str">
        <f>IFERROR(IF(LEN(INDEX(PlansAndNotes!$G$6:$G$4005,ROW(B644)-ROW($C$3)))=0,"",INDEX(PlansAndNotes!$G$6:$G$4005,ROW(B644)-ROW($C$3))),"")</f>
        <v/>
      </c>
      <c r="R644" s="361" t="str">
        <f>IFERROR(IF(LEN(D644)&gt;0,IF(LEN(INDEX(AdressBook!$C$6:$C$25,MATCH(D644,AdressBook!$B$6:$B$25,0),1))=0,"",INDEX(AdressBook!$C$6:$C$25,MATCH(D644,AdressBook!$B$6:$B$25,0),1)),""),"")</f>
        <v/>
      </c>
      <c r="S644" s="165">
        <f>IF(LEN(C644)&gt;0,IFERROR(IF(MATCH(C644,C645:$C$4004,0)&gt;0,-1,ROW(S644)-ROW($S$3)),ROW(S644)-ROW($S$3)),-1)</f>
        <v>-1</v>
      </c>
      <c r="T644" s="165">
        <f t="shared" ref="T644:T707" si="98">IF(OR(taskRange="All tasks (all stages)",taskRange=""),ROW(T644)-ROW($T$3),IF(S644&gt;0,ROW(T644)-ROW($T$3),0))*IF(OR(calendarSalesmen="",calendarSalesmen="All salesmen"),1,IF(calendarSalesmen=G644,1,0))*IF(OR(calendarStage="",calendarStage="All Stages"),1,IF(calendarStage=P644,1,0))</f>
        <v>0</v>
      </c>
      <c r="U644" s="165" t="str">
        <f t="shared" ref="U644:U707" si="99">IF(S644&gt;0,P644,"")</f>
        <v/>
      </c>
      <c r="V644" s="165" t="str">
        <f>IFERROR(IF(OR(C644="",S644&lt;0),"",IF(SUBTOTAL(3,C644:C644)=0,-1,SUBTOTAL(3,$C$4:C644))),"")</f>
        <v/>
      </c>
      <c r="W644" s="156" t="str">
        <f t="array" ref="W644">IF(LEN(C644)&gt;0,IFERROR(IF(MATCH(C644,$C$3:$C643,0)&gt;0,N644-INDEX($N$3:N643,SUMPRODUCT(MAX(ROW($C$3:$C643)*(C644=$C$3:$C643)))-2,1),""),""),"")</f>
        <v/>
      </c>
      <c r="X644" s="156">
        <f t="shared" ca="1" si="94"/>
        <v>1</v>
      </c>
      <c r="Y644" s="156">
        <f t="shared" ca="1" si="95"/>
        <v>1</v>
      </c>
    </row>
    <row r="645" spans="2:25" hidden="1" x14ac:dyDescent="0.25">
      <c r="B645" s="390" t="str">
        <f>IFERROR(IF(LEN(INDEX(PlansAndNotes!$B$6:$B$2005,ROW(A645)-ROW($B$3)))=0,"",INDEX(PlansAndNotes!$B$6:$B$2005,ROW(A645)-ROW($B$3))),"")</f>
        <v/>
      </c>
      <c r="C645" s="361" t="str">
        <f t="shared" si="96"/>
        <v/>
      </c>
      <c r="D645" s="361" t="str">
        <f>IFERROR(IF(LEN(C645)&gt;0,IF(LEN(INDEX(TasksList!$C$6:$C$1005,MATCH(C645,TasksList!$B$6:$B$1005,0),1))=0,"",INDEX(TasksList!$C$6:$C$1005,MATCH(C645,TasksList!$B$6:$B$1005,0),1)),""),"")</f>
        <v/>
      </c>
      <c r="E645" s="361" t="str">
        <f>IFERROR(IF(LEN(C645)&gt;0,IF(LEN(INDEX(TasksList!$F$6:$F$1005,MATCH(C645,TasksList!$B$6:$B$1005,0),1))=0,"not set!",INDEX(TasksList!$F$6:$F$1005,MATCH(C645,TasksList!$B$6:$B$1005,0),1)),""),"")</f>
        <v/>
      </c>
      <c r="F645" s="360" t="str">
        <f>IFERROR(IF(LEN(D645)&gt;0,IF(LEN(INDEX(AdressBook!$D$6:$D$25,MATCH(D645,AdressBook!$B$6:$B$25,0),1))=0,"",INDEX(AdressBook!$D$6:$D$25,MATCH(D645,AdressBook!$B$6:$B$25,0),1)),""),"")</f>
        <v/>
      </c>
      <c r="G645" s="361" t="str">
        <f>IFERROR(IF(LEN(INDEX(PlansAndNotes!$F$6:$F$2005,ROW(B645)-ROW($C$3)))=0,"",INDEX(PlansAndNotes!$F$6:$F$2005,ROW(B645)-ROW($C$3))),"")</f>
        <v/>
      </c>
      <c r="H645" s="361" t="str">
        <f>IFERROR(IF(LEN(C645)&gt;0,IF(LEN(INDEX(TasksList!$G$6:$G$1005,MATCH(C645,TasksList!$B$6:$B$1005,0),1))=0,"",INDEX(TasksList!$G$6:$G$1005,MATCH(C645,TasksList!$B$6:$B$1005,0),1)),""),"")</f>
        <v/>
      </c>
      <c r="I645" s="381"/>
      <c r="J645" s="402"/>
      <c r="K645" s="402"/>
      <c r="L645" s="399" t="str">
        <f t="array" ref="L645">IFERROR(INDEX($J$4:$J$1003,SMALL($K$4:$K$1003,ROW(L645)-3),1),"")</f>
        <v/>
      </c>
      <c r="M645" s="206"/>
      <c r="N645" s="362" t="str">
        <f>IFERROR(IF(LEN(INDEX(PlansAndNotes!$D$6:$D$4005,ROW(B645)-ROW($C$3)))=0,"",INDEX(PlansAndNotes!$D$6:$D$4005,ROW(B645)-ROW($C$3))),"")</f>
        <v/>
      </c>
      <c r="O645" s="165" t="str">
        <f t="shared" si="97"/>
        <v/>
      </c>
      <c r="P645" s="363" t="str">
        <f>IFERROR(IF(LEN(INDEX(PlansAndNotes!$E$6:$E$4005,ROW(B645)-ROW($C$3)))=0,"",INDEX(PlansAndNotes!$E$6:$E$4005,ROW(B645)-ROW($C$3))),"")</f>
        <v/>
      </c>
      <c r="Q645" s="363" t="str">
        <f>IFERROR(IF(LEN(INDEX(PlansAndNotes!$G$6:$G$4005,ROW(B645)-ROW($C$3)))=0,"",INDEX(PlansAndNotes!$G$6:$G$4005,ROW(B645)-ROW($C$3))),"")</f>
        <v/>
      </c>
      <c r="R645" s="361" t="str">
        <f>IFERROR(IF(LEN(D645)&gt;0,IF(LEN(INDEX(AdressBook!$C$6:$C$25,MATCH(D645,AdressBook!$B$6:$B$25,0),1))=0,"",INDEX(AdressBook!$C$6:$C$25,MATCH(D645,AdressBook!$B$6:$B$25,0),1)),""),"")</f>
        <v/>
      </c>
      <c r="S645" s="165">
        <f>IF(LEN(C645)&gt;0,IFERROR(IF(MATCH(C645,C646:$C$4004,0)&gt;0,-1,ROW(S645)-ROW($S$3)),ROW(S645)-ROW($S$3)),-1)</f>
        <v>-1</v>
      </c>
      <c r="T645" s="165">
        <f t="shared" si="98"/>
        <v>0</v>
      </c>
      <c r="U645" s="165" t="str">
        <f t="shared" si="99"/>
        <v/>
      </c>
      <c r="V645" s="165" t="str">
        <f>IFERROR(IF(OR(C645="",S645&lt;0),"",IF(SUBTOTAL(3,C645:C645)=0,-1,SUBTOTAL(3,$C$4:C645))),"")</f>
        <v/>
      </c>
      <c r="W645" s="156" t="str">
        <f t="array" ref="W645">IF(LEN(C645)&gt;0,IFERROR(IF(MATCH(C645,$C$3:$C644,0)&gt;0,N645-INDEX($N$3:N644,SUMPRODUCT(MAX(ROW($C$3:$C644)*(C645=$C$3:$C644)))-2,1),""),""),"")</f>
        <v/>
      </c>
      <c r="X645" s="156">
        <f t="shared" ref="X645:X708" ca="1" si="100">IFERROR(IF($X$2="",1,IF(AND(N645&lt;=TODAY(),N645+$X$2&gt;=TODAY()),1,0)),"")</f>
        <v>1</v>
      </c>
      <c r="Y645" s="156">
        <f t="shared" ref="Y645:Y708" ca="1" si="101">IFERROR(IF($Y$2="",1,IF(AND(N645&lt;=TODAY(),N645+$Y$2&gt;=TODAY()),1,0)),"")</f>
        <v>1</v>
      </c>
    </row>
    <row r="646" spans="2:25" hidden="1" x14ac:dyDescent="0.25">
      <c r="B646" s="390" t="str">
        <f>IFERROR(IF(LEN(INDEX(PlansAndNotes!$B$6:$B$2005,ROW(A646)-ROW($B$3)))=0,"",INDEX(PlansAndNotes!$B$6:$B$2005,ROW(A646)-ROW($B$3))),"")</f>
        <v/>
      </c>
      <c r="C646" s="361" t="str">
        <f t="shared" si="96"/>
        <v/>
      </c>
      <c r="D646" s="361" t="str">
        <f>IFERROR(IF(LEN(C646)&gt;0,IF(LEN(INDEX(TasksList!$C$6:$C$1005,MATCH(C646,TasksList!$B$6:$B$1005,0),1))=0,"",INDEX(TasksList!$C$6:$C$1005,MATCH(C646,TasksList!$B$6:$B$1005,0),1)),""),"")</f>
        <v/>
      </c>
      <c r="E646" s="361" t="str">
        <f>IFERROR(IF(LEN(C646)&gt;0,IF(LEN(INDEX(TasksList!$F$6:$F$1005,MATCH(C646,TasksList!$B$6:$B$1005,0),1))=0,"not set!",INDEX(TasksList!$F$6:$F$1005,MATCH(C646,TasksList!$B$6:$B$1005,0),1)),""),"")</f>
        <v/>
      </c>
      <c r="F646" s="360" t="str">
        <f>IFERROR(IF(LEN(D646)&gt;0,IF(LEN(INDEX(AdressBook!$D$6:$D$25,MATCH(D646,AdressBook!$B$6:$B$25,0),1))=0,"",INDEX(AdressBook!$D$6:$D$25,MATCH(D646,AdressBook!$B$6:$B$25,0),1)),""),"")</f>
        <v/>
      </c>
      <c r="G646" s="361" t="str">
        <f>IFERROR(IF(LEN(INDEX(PlansAndNotes!$F$6:$F$2005,ROW(B646)-ROW($C$3)))=0,"",INDEX(PlansAndNotes!$F$6:$F$2005,ROW(B646)-ROW($C$3))),"")</f>
        <v/>
      </c>
      <c r="H646" s="361" t="str">
        <f>IFERROR(IF(LEN(C646)&gt;0,IF(LEN(INDEX(TasksList!$G$6:$G$1005,MATCH(C646,TasksList!$B$6:$B$1005,0),1))=0,"",INDEX(TasksList!$G$6:$G$1005,MATCH(C646,TasksList!$B$6:$B$1005,0),1)),""),"")</f>
        <v/>
      </c>
      <c r="I646" s="381"/>
      <c r="J646" s="402"/>
      <c r="K646" s="402"/>
      <c r="L646" s="399" t="str">
        <f t="array" ref="L646">IFERROR(INDEX($J$4:$J$1003,SMALL($K$4:$K$1003,ROW(L646)-3),1),"")</f>
        <v/>
      </c>
      <c r="M646" s="206"/>
      <c r="N646" s="362" t="str">
        <f>IFERROR(IF(LEN(INDEX(PlansAndNotes!$D$6:$D$4005,ROW(B646)-ROW($C$3)))=0,"",INDEX(PlansAndNotes!$D$6:$D$4005,ROW(B646)-ROW($C$3))),"")</f>
        <v/>
      </c>
      <c r="O646" s="165" t="str">
        <f t="shared" si="97"/>
        <v/>
      </c>
      <c r="P646" s="363" t="str">
        <f>IFERROR(IF(LEN(INDEX(PlansAndNotes!$E$6:$E$4005,ROW(B646)-ROW($C$3)))=0,"",INDEX(PlansAndNotes!$E$6:$E$4005,ROW(B646)-ROW($C$3))),"")</f>
        <v/>
      </c>
      <c r="Q646" s="363" t="str">
        <f>IFERROR(IF(LEN(INDEX(PlansAndNotes!$G$6:$G$4005,ROW(B646)-ROW($C$3)))=0,"",INDEX(PlansAndNotes!$G$6:$G$4005,ROW(B646)-ROW($C$3))),"")</f>
        <v/>
      </c>
      <c r="R646" s="361" t="str">
        <f>IFERROR(IF(LEN(D646)&gt;0,IF(LEN(INDEX(AdressBook!$C$6:$C$25,MATCH(D646,AdressBook!$B$6:$B$25,0),1))=0,"",INDEX(AdressBook!$C$6:$C$25,MATCH(D646,AdressBook!$B$6:$B$25,0),1)),""),"")</f>
        <v/>
      </c>
      <c r="S646" s="165">
        <f>IF(LEN(C646)&gt;0,IFERROR(IF(MATCH(C646,C647:$C$4004,0)&gt;0,-1,ROW(S646)-ROW($S$3)),ROW(S646)-ROW($S$3)),-1)</f>
        <v>-1</v>
      </c>
      <c r="T646" s="165">
        <f t="shared" si="98"/>
        <v>0</v>
      </c>
      <c r="U646" s="165" t="str">
        <f t="shared" si="99"/>
        <v/>
      </c>
      <c r="V646" s="165" t="str">
        <f>IFERROR(IF(OR(C646="",S646&lt;0),"",IF(SUBTOTAL(3,C646:C646)=0,-1,SUBTOTAL(3,$C$4:C646))),"")</f>
        <v/>
      </c>
      <c r="W646" s="156" t="str">
        <f t="array" ref="W646">IF(LEN(C646)&gt;0,IFERROR(IF(MATCH(C646,$C$3:$C645,0)&gt;0,N646-INDEX($N$3:N645,SUMPRODUCT(MAX(ROW($C$3:$C645)*(C646=$C$3:$C645)))-2,1),""),""),"")</f>
        <v/>
      </c>
      <c r="X646" s="156">
        <f t="shared" ca="1" si="100"/>
        <v>1</v>
      </c>
      <c r="Y646" s="156">
        <f t="shared" ca="1" si="101"/>
        <v>1</v>
      </c>
    </row>
    <row r="647" spans="2:25" hidden="1" x14ac:dyDescent="0.25">
      <c r="B647" s="390" t="str">
        <f>IFERROR(IF(LEN(INDEX(PlansAndNotes!$B$6:$B$2005,ROW(A647)-ROW($B$3)))=0,"",INDEX(PlansAndNotes!$B$6:$B$2005,ROW(A647)-ROW($B$3))),"")</f>
        <v/>
      </c>
      <c r="C647" s="361" t="str">
        <f t="shared" si="96"/>
        <v/>
      </c>
      <c r="D647" s="361" t="str">
        <f>IFERROR(IF(LEN(C647)&gt;0,IF(LEN(INDEX(TasksList!$C$6:$C$1005,MATCH(C647,TasksList!$B$6:$B$1005,0),1))=0,"",INDEX(TasksList!$C$6:$C$1005,MATCH(C647,TasksList!$B$6:$B$1005,0),1)),""),"")</f>
        <v/>
      </c>
      <c r="E647" s="361" t="str">
        <f>IFERROR(IF(LEN(C647)&gt;0,IF(LEN(INDEX(TasksList!$F$6:$F$1005,MATCH(C647,TasksList!$B$6:$B$1005,0),1))=0,"not set!",INDEX(TasksList!$F$6:$F$1005,MATCH(C647,TasksList!$B$6:$B$1005,0),1)),""),"")</f>
        <v/>
      </c>
      <c r="F647" s="360" t="str">
        <f>IFERROR(IF(LEN(D647)&gt;0,IF(LEN(INDEX(AdressBook!$D$6:$D$25,MATCH(D647,AdressBook!$B$6:$B$25,0),1))=0,"",INDEX(AdressBook!$D$6:$D$25,MATCH(D647,AdressBook!$B$6:$B$25,0),1)),""),"")</f>
        <v/>
      </c>
      <c r="G647" s="361" t="str">
        <f>IFERROR(IF(LEN(INDEX(PlansAndNotes!$F$6:$F$2005,ROW(B647)-ROW($C$3)))=0,"",INDEX(PlansAndNotes!$F$6:$F$2005,ROW(B647)-ROW($C$3))),"")</f>
        <v/>
      </c>
      <c r="H647" s="361" t="str">
        <f>IFERROR(IF(LEN(C647)&gt;0,IF(LEN(INDEX(TasksList!$G$6:$G$1005,MATCH(C647,TasksList!$B$6:$B$1005,0),1))=0,"",INDEX(TasksList!$G$6:$G$1005,MATCH(C647,TasksList!$B$6:$B$1005,0),1)),""),"")</f>
        <v/>
      </c>
      <c r="I647" s="381"/>
      <c r="J647" s="402"/>
      <c r="K647" s="402"/>
      <c r="L647" s="399" t="str">
        <f t="array" ref="L647">IFERROR(INDEX($J$4:$J$1003,SMALL($K$4:$K$1003,ROW(L647)-3),1),"")</f>
        <v/>
      </c>
      <c r="M647" s="206"/>
      <c r="N647" s="362" t="str">
        <f>IFERROR(IF(LEN(INDEX(PlansAndNotes!$D$6:$D$4005,ROW(B647)-ROW($C$3)))=0,"",INDEX(PlansAndNotes!$D$6:$D$4005,ROW(B647)-ROW($C$3))),"")</f>
        <v/>
      </c>
      <c r="O647" s="165" t="str">
        <f t="shared" si="97"/>
        <v/>
      </c>
      <c r="P647" s="363" t="str">
        <f>IFERROR(IF(LEN(INDEX(PlansAndNotes!$E$6:$E$4005,ROW(B647)-ROW($C$3)))=0,"",INDEX(PlansAndNotes!$E$6:$E$4005,ROW(B647)-ROW($C$3))),"")</f>
        <v/>
      </c>
      <c r="Q647" s="363" t="str">
        <f>IFERROR(IF(LEN(INDEX(PlansAndNotes!$G$6:$G$4005,ROW(B647)-ROW($C$3)))=0,"",INDEX(PlansAndNotes!$G$6:$G$4005,ROW(B647)-ROW($C$3))),"")</f>
        <v/>
      </c>
      <c r="R647" s="361" t="str">
        <f>IFERROR(IF(LEN(D647)&gt;0,IF(LEN(INDEX(AdressBook!$C$6:$C$25,MATCH(D647,AdressBook!$B$6:$B$25,0),1))=0,"",INDEX(AdressBook!$C$6:$C$25,MATCH(D647,AdressBook!$B$6:$B$25,0),1)),""),"")</f>
        <v/>
      </c>
      <c r="S647" s="165">
        <f>IF(LEN(C647)&gt;0,IFERROR(IF(MATCH(C647,C648:$C$4004,0)&gt;0,-1,ROW(S647)-ROW($S$3)),ROW(S647)-ROW($S$3)),-1)</f>
        <v>-1</v>
      </c>
      <c r="T647" s="165">
        <f t="shared" si="98"/>
        <v>0</v>
      </c>
      <c r="U647" s="165" t="str">
        <f t="shared" si="99"/>
        <v/>
      </c>
      <c r="V647" s="165" t="str">
        <f>IFERROR(IF(OR(C647="",S647&lt;0),"",IF(SUBTOTAL(3,C647:C647)=0,-1,SUBTOTAL(3,$C$4:C647))),"")</f>
        <v/>
      </c>
      <c r="W647" s="156" t="str">
        <f t="array" ref="W647">IF(LEN(C647)&gt;0,IFERROR(IF(MATCH(C647,$C$3:$C646,0)&gt;0,N647-INDEX($N$3:N646,SUMPRODUCT(MAX(ROW($C$3:$C646)*(C647=$C$3:$C646)))-2,1),""),""),"")</f>
        <v/>
      </c>
      <c r="X647" s="156">
        <f t="shared" ca="1" si="100"/>
        <v>1</v>
      </c>
      <c r="Y647" s="156">
        <f t="shared" ca="1" si="101"/>
        <v>1</v>
      </c>
    </row>
    <row r="648" spans="2:25" hidden="1" x14ac:dyDescent="0.25">
      <c r="B648" s="390" t="str">
        <f>IFERROR(IF(LEN(INDEX(PlansAndNotes!$B$6:$B$2005,ROW(A648)-ROW($B$3)))=0,"",INDEX(PlansAndNotes!$B$6:$B$2005,ROW(A648)-ROW($B$3))),"")</f>
        <v/>
      </c>
      <c r="C648" s="361" t="str">
        <f t="shared" si="96"/>
        <v/>
      </c>
      <c r="D648" s="361" t="str">
        <f>IFERROR(IF(LEN(C648)&gt;0,IF(LEN(INDEX(TasksList!$C$6:$C$1005,MATCH(C648,TasksList!$B$6:$B$1005,0),1))=0,"",INDEX(TasksList!$C$6:$C$1005,MATCH(C648,TasksList!$B$6:$B$1005,0),1)),""),"")</f>
        <v/>
      </c>
      <c r="E648" s="361" t="str">
        <f>IFERROR(IF(LEN(C648)&gt;0,IF(LEN(INDEX(TasksList!$F$6:$F$1005,MATCH(C648,TasksList!$B$6:$B$1005,0),1))=0,"not set!",INDEX(TasksList!$F$6:$F$1005,MATCH(C648,TasksList!$B$6:$B$1005,0),1)),""),"")</f>
        <v/>
      </c>
      <c r="F648" s="360" t="str">
        <f>IFERROR(IF(LEN(D648)&gt;0,IF(LEN(INDEX(AdressBook!$D$6:$D$25,MATCH(D648,AdressBook!$B$6:$B$25,0),1))=0,"",INDEX(AdressBook!$D$6:$D$25,MATCH(D648,AdressBook!$B$6:$B$25,0),1)),""),"")</f>
        <v/>
      </c>
      <c r="G648" s="361" t="str">
        <f>IFERROR(IF(LEN(INDEX(PlansAndNotes!$F$6:$F$2005,ROW(B648)-ROW($C$3)))=0,"",INDEX(PlansAndNotes!$F$6:$F$2005,ROW(B648)-ROW($C$3))),"")</f>
        <v/>
      </c>
      <c r="H648" s="361" t="str">
        <f>IFERROR(IF(LEN(C648)&gt;0,IF(LEN(INDEX(TasksList!$G$6:$G$1005,MATCH(C648,TasksList!$B$6:$B$1005,0),1))=0,"",INDEX(TasksList!$G$6:$G$1005,MATCH(C648,TasksList!$B$6:$B$1005,0),1)),""),"")</f>
        <v/>
      </c>
      <c r="I648" s="381"/>
      <c r="J648" s="402"/>
      <c r="K648" s="402"/>
      <c r="L648" s="399" t="str">
        <f t="array" ref="L648">IFERROR(INDEX($J$4:$J$1003,SMALL($K$4:$K$1003,ROW(L648)-3),1),"")</f>
        <v/>
      </c>
      <c r="M648" s="206"/>
      <c r="N648" s="362" t="str">
        <f>IFERROR(IF(LEN(INDEX(PlansAndNotes!$D$6:$D$4005,ROW(B648)-ROW($C$3)))=0,"",INDEX(PlansAndNotes!$D$6:$D$4005,ROW(B648)-ROW($C$3))),"")</f>
        <v/>
      </c>
      <c r="O648" s="165" t="str">
        <f t="shared" si="97"/>
        <v/>
      </c>
      <c r="P648" s="363" t="str">
        <f>IFERROR(IF(LEN(INDEX(PlansAndNotes!$E$6:$E$4005,ROW(B648)-ROW($C$3)))=0,"",INDEX(PlansAndNotes!$E$6:$E$4005,ROW(B648)-ROW($C$3))),"")</f>
        <v/>
      </c>
      <c r="Q648" s="363" t="str">
        <f>IFERROR(IF(LEN(INDEX(PlansAndNotes!$G$6:$G$4005,ROW(B648)-ROW($C$3)))=0,"",INDEX(PlansAndNotes!$G$6:$G$4005,ROW(B648)-ROW($C$3))),"")</f>
        <v/>
      </c>
      <c r="R648" s="361" t="str">
        <f>IFERROR(IF(LEN(D648)&gt;0,IF(LEN(INDEX(AdressBook!$C$6:$C$25,MATCH(D648,AdressBook!$B$6:$B$25,0),1))=0,"",INDEX(AdressBook!$C$6:$C$25,MATCH(D648,AdressBook!$B$6:$B$25,0),1)),""),"")</f>
        <v/>
      </c>
      <c r="S648" s="165">
        <f>IF(LEN(C648)&gt;0,IFERROR(IF(MATCH(C648,C649:$C$4004,0)&gt;0,-1,ROW(S648)-ROW($S$3)),ROW(S648)-ROW($S$3)),-1)</f>
        <v>-1</v>
      </c>
      <c r="T648" s="165">
        <f t="shared" si="98"/>
        <v>0</v>
      </c>
      <c r="U648" s="165" t="str">
        <f t="shared" si="99"/>
        <v/>
      </c>
      <c r="V648" s="165" t="str">
        <f>IFERROR(IF(OR(C648="",S648&lt;0),"",IF(SUBTOTAL(3,C648:C648)=0,-1,SUBTOTAL(3,$C$4:C648))),"")</f>
        <v/>
      </c>
      <c r="W648" s="156" t="str">
        <f t="array" ref="W648">IF(LEN(C648)&gt;0,IFERROR(IF(MATCH(C648,$C$3:$C647,0)&gt;0,N648-INDEX($N$3:N647,SUMPRODUCT(MAX(ROW($C$3:$C647)*(C648=$C$3:$C647)))-2,1),""),""),"")</f>
        <v/>
      </c>
      <c r="X648" s="156">
        <f t="shared" ca="1" si="100"/>
        <v>1</v>
      </c>
      <c r="Y648" s="156">
        <f t="shared" ca="1" si="101"/>
        <v>1</v>
      </c>
    </row>
    <row r="649" spans="2:25" hidden="1" x14ac:dyDescent="0.25">
      <c r="B649" s="390" t="str">
        <f>IFERROR(IF(LEN(INDEX(PlansAndNotes!$B$6:$B$2005,ROW(A649)-ROW($B$3)))=0,"",INDEX(PlansAndNotes!$B$6:$B$2005,ROW(A649)-ROW($B$3))),"")</f>
        <v/>
      </c>
      <c r="C649" s="361" t="str">
        <f t="shared" si="96"/>
        <v/>
      </c>
      <c r="D649" s="361" t="str">
        <f>IFERROR(IF(LEN(C649)&gt;0,IF(LEN(INDEX(TasksList!$C$6:$C$1005,MATCH(C649,TasksList!$B$6:$B$1005,0),1))=0,"",INDEX(TasksList!$C$6:$C$1005,MATCH(C649,TasksList!$B$6:$B$1005,0),1)),""),"")</f>
        <v/>
      </c>
      <c r="E649" s="361" t="str">
        <f>IFERROR(IF(LEN(C649)&gt;0,IF(LEN(INDEX(TasksList!$F$6:$F$1005,MATCH(C649,TasksList!$B$6:$B$1005,0),1))=0,"not set!",INDEX(TasksList!$F$6:$F$1005,MATCH(C649,TasksList!$B$6:$B$1005,0),1)),""),"")</f>
        <v/>
      </c>
      <c r="F649" s="360" t="str">
        <f>IFERROR(IF(LEN(D649)&gt;0,IF(LEN(INDEX(AdressBook!$D$6:$D$25,MATCH(D649,AdressBook!$B$6:$B$25,0),1))=0,"",INDEX(AdressBook!$D$6:$D$25,MATCH(D649,AdressBook!$B$6:$B$25,0),1)),""),"")</f>
        <v/>
      </c>
      <c r="G649" s="361" t="str">
        <f>IFERROR(IF(LEN(INDEX(PlansAndNotes!$F$6:$F$2005,ROW(B649)-ROW($C$3)))=0,"",INDEX(PlansAndNotes!$F$6:$F$2005,ROW(B649)-ROW($C$3))),"")</f>
        <v/>
      </c>
      <c r="H649" s="361" t="str">
        <f>IFERROR(IF(LEN(C649)&gt;0,IF(LEN(INDEX(TasksList!$G$6:$G$1005,MATCH(C649,TasksList!$B$6:$B$1005,0),1))=0,"",INDEX(TasksList!$G$6:$G$1005,MATCH(C649,TasksList!$B$6:$B$1005,0),1)),""),"")</f>
        <v/>
      </c>
      <c r="I649" s="381"/>
      <c r="J649" s="402"/>
      <c r="K649" s="402"/>
      <c r="L649" s="399" t="str">
        <f t="array" ref="L649">IFERROR(INDEX($J$4:$J$1003,SMALL($K$4:$K$1003,ROW(L649)-3),1),"")</f>
        <v/>
      </c>
      <c r="M649" s="206"/>
      <c r="N649" s="362" t="str">
        <f>IFERROR(IF(LEN(INDEX(PlansAndNotes!$D$6:$D$4005,ROW(B649)-ROW($C$3)))=0,"",INDEX(PlansAndNotes!$D$6:$D$4005,ROW(B649)-ROW($C$3))),"")</f>
        <v/>
      </c>
      <c r="O649" s="165" t="str">
        <f t="shared" si="97"/>
        <v/>
      </c>
      <c r="P649" s="363" t="str">
        <f>IFERROR(IF(LEN(INDEX(PlansAndNotes!$E$6:$E$4005,ROW(B649)-ROW($C$3)))=0,"",INDEX(PlansAndNotes!$E$6:$E$4005,ROW(B649)-ROW($C$3))),"")</f>
        <v/>
      </c>
      <c r="Q649" s="363" t="str">
        <f>IFERROR(IF(LEN(INDEX(PlansAndNotes!$G$6:$G$4005,ROW(B649)-ROW($C$3)))=0,"",INDEX(PlansAndNotes!$G$6:$G$4005,ROW(B649)-ROW($C$3))),"")</f>
        <v/>
      </c>
      <c r="R649" s="361" t="str">
        <f>IFERROR(IF(LEN(D649)&gt;0,IF(LEN(INDEX(AdressBook!$C$6:$C$25,MATCH(D649,AdressBook!$B$6:$B$25,0),1))=0,"",INDEX(AdressBook!$C$6:$C$25,MATCH(D649,AdressBook!$B$6:$B$25,0),1)),""),"")</f>
        <v/>
      </c>
      <c r="S649" s="165">
        <f>IF(LEN(C649)&gt;0,IFERROR(IF(MATCH(C649,C650:$C$4004,0)&gt;0,-1,ROW(S649)-ROW($S$3)),ROW(S649)-ROW($S$3)),-1)</f>
        <v>-1</v>
      </c>
      <c r="T649" s="165">
        <f t="shared" si="98"/>
        <v>0</v>
      </c>
      <c r="U649" s="165" t="str">
        <f t="shared" si="99"/>
        <v/>
      </c>
      <c r="V649" s="165" t="str">
        <f>IFERROR(IF(OR(C649="",S649&lt;0),"",IF(SUBTOTAL(3,C649:C649)=0,-1,SUBTOTAL(3,$C$4:C649))),"")</f>
        <v/>
      </c>
      <c r="W649" s="156" t="str">
        <f t="array" ref="W649">IF(LEN(C649)&gt;0,IFERROR(IF(MATCH(C649,$C$3:$C648,0)&gt;0,N649-INDEX($N$3:N648,SUMPRODUCT(MAX(ROW($C$3:$C648)*(C649=$C$3:$C648)))-2,1),""),""),"")</f>
        <v/>
      </c>
      <c r="X649" s="156">
        <f t="shared" ca="1" si="100"/>
        <v>1</v>
      </c>
      <c r="Y649" s="156">
        <f t="shared" ca="1" si="101"/>
        <v>1</v>
      </c>
    </row>
    <row r="650" spans="2:25" hidden="1" x14ac:dyDescent="0.25">
      <c r="B650" s="390" t="str">
        <f>IFERROR(IF(LEN(INDEX(PlansAndNotes!$B$6:$B$2005,ROW(A650)-ROW($B$3)))=0,"",INDEX(PlansAndNotes!$B$6:$B$2005,ROW(A650)-ROW($B$3))),"")</f>
        <v/>
      </c>
      <c r="C650" s="361" t="str">
        <f t="shared" si="96"/>
        <v/>
      </c>
      <c r="D650" s="361" t="str">
        <f>IFERROR(IF(LEN(C650)&gt;0,IF(LEN(INDEX(TasksList!$C$6:$C$1005,MATCH(C650,TasksList!$B$6:$B$1005,0),1))=0,"",INDEX(TasksList!$C$6:$C$1005,MATCH(C650,TasksList!$B$6:$B$1005,0),1)),""),"")</f>
        <v/>
      </c>
      <c r="E650" s="361" t="str">
        <f>IFERROR(IF(LEN(C650)&gt;0,IF(LEN(INDEX(TasksList!$F$6:$F$1005,MATCH(C650,TasksList!$B$6:$B$1005,0),1))=0,"not set!",INDEX(TasksList!$F$6:$F$1005,MATCH(C650,TasksList!$B$6:$B$1005,0),1)),""),"")</f>
        <v/>
      </c>
      <c r="F650" s="360" t="str">
        <f>IFERROR(IF(LEN(D650)&gt;0,IF(LEN(INDEX(AdressBook!$D$6:$D$25,MATCH(D650,AdressBook!$B$6:$B$25,0),1))=0,"",INDEX(AdressBook!$D$6:$D$25,MATCH(D650,AdressBook!$B$6:$B$25,0),1)),""),"")</f>
        <v/>
      </c>
      <c r="G650" s="361" t="str">
        <f>IFERROR(IF(LEN(INDEX(PlansAndNotes!$F$6:$F$2005,ROW(B650)-ROW($C$3)))=0,"",INDEX(PlansAndNotes!$F$6:$F$2005,ROW(B650)-ROW($C$3))),"")</f>
        <v/>
      </c>
      <c r="H650" s="361" t="str">
        <f>IFERROR(IF(LEN(C650)&gt;0,IF(LEN(INDEX(TasksList!$G$6:$G$1005,MATCH(C650,TasksList!$B$6:$B$1005,0),1))=0,"",INDEX(TasksList!$G$6:$G$1005,MATCH(C650,TasksList!$B$6:$B$1005,0),1)),""),"")</f>
        <v/>
      </c>
      <c r="I650" s="381"/>
      <c r="J650" s="402"/>
      <c r="K650" s="402"/>
      <c r="L650" s="399" t="str">
        <f t="array" ref="L650">IFERROR(INDEX($J$4:$J$1003,SMALL($K$4:$K$1003,ROW(L650)-3),1),"")</f>
        <v/>
      </c>
      <c r="M650" s="206"/>
      <c r="N650" s="362" t="str">
        <f>IFERROR(IF(LEN(INDEX(PlansAndNotes!$D$6:$D$4005,ROW(B650)-ROW($C$3)))=0,"",INDEX(PlansAndNotes!$D$6:$D$4005,ROW(B650)-ROW($C$3))),"")</f>
        <v/>
      </c>
      <c r="O650" s="165" t="str">
        <f t="shared" si="97"/>
        <v/>
      </c>
      <c r="P650" s="363" t="str">
        <f>IFERROR(IF(LEN(INDEX(PlansAndNotes!$E$6:$E$4005,ROW(B650)-ROW($C$3)))=0,"",INDEX(PlansAndNotes!$E$6:$E$4005,ROW(B650)-ROW($C$3))),"")</f>
        <v/>
      </c>
      <c r="Q650" s="363" t="str">
        <f>IFERROR(IF(LEN(INDEX(PlansAndNotes!$G$6:$G$4005,ROW(B650)-ROW($C$3)))=0,"",INDEX(PlansAndNotes!$G$6:$G$4005,ROW(B650)-ROW($C$3))),"")</f>
        <v/>
      </c>
      <c r="R650" s="361" t="str">
        <f>IFERROR(IF(LEN(D650)&gt;0,IF(LEN(INDEX(AdressBook!$C$6:$C$25,MATCH(D650,AdressBook!$B$6:$B$25,0),1))=0,"",INDEX(AdressBook!$C$6:$C$25,MATCH(D650,AdressBook!$B$6:$B$25,0),1)),""),"")</f>
        <v/>
      </c>
      <c r="S650" s="165">
        <f>IF(LEN(C650)&gt;0,IFERROR(IF(MATCH(C650,C651:$C$4004,0)&gt;0,-1,ROW(S650)-ROW($S$3)),ROW(S650)-ROW($S$3)),-1)</f>
        <v>-1</v>
      </c>
      <c r="T650" s="165">
        <f t="shared" si="98"/>
        <v>0</v>
      </c>
      <c r="U650" s="165" t="str">
        <f t="shared" si="99"/>
        <v/>
      </c>
      <c r="V650" s="165" t="str">
        <f>IFERROR(IF(OR(C650="",S650&lt;0),"",IF(SUBTOTAL(3,C650:C650)=0,-1,SUBTOTAL(3,$C$4:C650))),"")</f>
        <v/>
      </c>
      <c r="W650" s="156" t="str">
        <f t="array" ref="W650">IF(LEN(C650)&gt;0,IFERROR(IF(MATCH(C650,$C$3:$C649,0)&gt;0,N650-INDEX($N$3:N649,SUMPRODUCT(MAX(ROW($C$3:$C649)*(C650=$C$3:$C649)))-2,1),""),""),"")</f>
        <v/>
      </c>
      <c r="X650" s="156">
        <f t="shared" ca="1" si="100"/>
        <v>1</v>
      </c>
      <c r="Y650" s="156">
        <f t="shared" ca="1" si="101"/>
        <v>1</v>
      </c>
    </row>
    <row r="651" spans="2:25" hidden="1" x14ac:dyDescent="0.25">
      <c r="B651" s="390" t="str">
        <f>IFERROR(IF(LEN(INDEX(PlansAndNotes!$B$6:$B$2005,ROW(A651)-ROW($B$3)))=0,"",INDEX(PlansAndNotes!$B$6:$B$2005,ROW(A651)-ROW($B$3))),"")</f>
        <v/>
      </c>
      <c r="C651" s="361" t="str">
        <f t="shared" si="96"/>
        <v/>
      </c>
      <c r="D651" s="361" t="str">
        <f>IFERROR(IF(LEN(C651)&gt;0,IF(LEN(INDEX(TasksList!$C$6:$C$1005,MATCH(C651,TasksList!$B$6:$B$1005,0),1))=0,"",INDEX(TasksList!$C$6:$C$1005,MATCH(C651,TasksList!$B$6:$B$1005,0),1)),""),"")</f>
        <v/>
      </c>
      <c r="E651" s="361" t="str">
        <f>IFERROR(IF(LEN(C651)&gt;0,IF(LEN(INDEX(TasksList!$F$6:$F$1005,MATCH(C651,TasksList!$B$6:$B$1005,0),1))=0,"not set!",INDEX(TasksList!$F$6:$F$1005,MATCH(C651,TasksList!$B$6:$B$1005,0),1)),""),"")</f>
        <v/>
      </c>
      <c r="F651" s="360" t="str">
        <f>IFERROR(IF(LEN(D651)&gt;0,IF(LEN(INDEX(AdressBook!$D$6:$D$25,MATCH(D651,AdressBook!$B$6:$B$25,0),1))=0,"",INDEX(AdressBook!$D$6:$D$25,MATCH(D651,AdressBook!$B$6:$B$25,0),1)),""),"")</f>
        <v/>
      </c>
      <c r="G651" s="361" t="str">
        <f>IFERROR(IF(LEN(INDEX(PlansAndNotes!$F$6:$F$2005,ROW(B651)-ROW($C$3)))=0,"",INDEX(PlansAndNotes!$F$6:$F$2005,ROW(B651)-ROW($C$3))),"")</f>
        <v/>
      </c>
      <c r="H651" s="361" t="str">
        <f>IFERROR(IF(LEN(C651)&gt;0,IF(LEN(INDEX(TasksList!$G$6:$G$1005,MATCH(C651,TasksList!$B$6:$B$1005,0),1))=0,"",INDEX(TasksList!$G$6:$G$1005,MATCH(C651,TasksList!$B$6:$B$1005,0),1)),""),"")</f>
        <v/>
      </c>
      <c r="I651" s="381"/>
      <c r="J651" s="402"/>
      <c r="K651" s="402"/>
      <c r="L651" s="399" t="str">
        <f t="array" ref="L651">IFERROR(INDEX($J$4:$J$1003,SMALL($K$4:$K$1003,ROW(L651)-3),1),"")</f>
        <v/>
      </c>
      <c r="M651" s="206"/>
      <c r="N651" s="362" t="str">
        <f>IFERROR(IF(LEN(INDEX(PlansAndNotes!$D$6:$D$4005,ROW(B651)-ROW($C$3)))=0,"",INDEX(PlansAndNotes!$D$6:$D$4005,ROW(B651)-ROW($C$3))),"")</f>
        <v/>
      </c>
      <c r="O651" s="165" t="str">
        <f t="shared" si="97"/>
        <v/>
      </c>
      <c r="P651" s="363" t="str">
        <f>IFERROR(IF(LEN(INDEX(PlansAndNotes!$E$6:$E$4005,ROW(B651)-ROW($C$3)))=0,"",INDEX(PlansAndNotes!$E$6:$E$4005,ROW(B651)-ROW($C$3))),"")</f>
        <v/>
      </c>
      <c r="Q651" s="363" t="str">
        <f>IFERROR(IF(LEN(INDEX(PlansAndNotes!$G$6:$G$4005,ROW(B651)-ROW($C$3)))=0,"",INDEX(PlansAndNotes!$G$6:$G$4005,ROW(B651)-ROW($C$3))),"")</f>
        <v/>
      </c>
      <c r="R651" s="361" t="str">
        <f>IFERROR(IF(LEN(D651)&gt;0,IF(LEN(INDEX(AdressBook!$C$6:$C$25,MATCH(D651,AdressBook!$B$6:$B$25,0),1))=0,"",INDEX(AdressBook!$C$6:$C$25,MATCH(D651,AdressBook!$B$6:$B$25,0),1)),""),"")</f>
        <v/>
      </c>
      <c r="S651" s="165">
        <f>IF(LEN(C651)&gt;0,IFERROR(IF(MATCH(C651,C652:$C$4004,0)&gt;0,-1,ROW(S651)-ROW($S$3)),ROW(S651)-ROW($S$3)),-1)</f>
        <v>-1</v>
      </c>
      <c r="T651" s="165">
        <f t="shared" si="98"/>
        <v>0</v>
      </c>
      <c r="U651" s="165" t="str">
        <f t="shared" si="99"/>
        <v/>
      </c>
      <c r="V651" s="165" t="str">
        <f>IFERROR(IF(OR(C651="",S651&lt;0),"",IF(SUBTOTAL(3,C651:C651)=0,-1,SUBTOTAL(3,$C$4:C651))),"")</f>
        <v/>
      </c>
      <c r="W651" s="156" t="str">
        <f t="array" ref="W651">IF(LEN(C651)&gt;0,IFERROR(IF(MATCH(C651,$C$3:$C650,0)&gt;0,N651-INDEX($N$3:N650,SUMPRODUCT(MAX(ROW($C$3:$C650)*(C651=$C$3:$C650)))-2,1),""),""),"")</f>
        <v/>
      </c>
      <c r="X651" s="156">
        <f t="shared" ca="1" si="100"/>
        <v>1</v>
      </c>
      <c r="Y651" s="156">
        <f t="shared" ca="1" si="101"/>
        <v>1</v>
      </c>
    </row>
    <row r="652" spans="2:25" hidden="1" x14ac:dyDescent="0.25">
      <c r="B652" s="390" t="str">
        <f>IFERROR(IF(LEN(INDEX(PlansAndNotes!$B$6:$B$2005,ROW(A652)-ROW($B$3)))=0,"",INDEX(PlansAndNotes!$B$6:$B$2005,ROW(A652)-ROW($B$3))),"")</f>
        <v/>
      </c>
      <c r="C652" s="361" t="str">
        <f t="shared" si="96"/>
        <v/>
      </c>
      <c r="D652" s="361" t="str">
        <f>IFERROR(IF(LEN(C652)&gt;0,IF(LEN(INDEX(TasksList!$C$6:$C$1005,MATCH(C652,TasksList!$B$6:$B$1005,0),1))=0,"",INDEX(TasksList!$C$6:$C$1005,MATCH(C652,TasksList!$B$6:$B$1005,0),1)),""),"")</f>
        <v/>
      </c>
      <c r="E652" s="361" t="str">
        <f>IFERROR(IF(LEN(C652)&gt;0,IF(LEN(INDEX(TasksList!$F$6:$F$1005,MATCH(C652,TasksList!$B$6:$B$1005,0),1))=0,"not set!",INDEX(TasksList!$F$6:$F$1005,MATCH(C652,TasksList!$B$6:$B$1005,0),1)),""),"")</f>
        <v/>
      </c>
      <c r="F652" s="360" t="str">
        <f>IFERROR(IF(LEN(D652)&gt;0,IF(LEN(INDEX(AdressBook!$D$6:$D$25,MATCH(D652,AdressBook!$B$6:$B$25,0),1))=0,"",INDEX(AdressBook!$D$6:$D$25,MATCH(D652,AdressBook!$B$6:$B$25,0),1)),""),"")</f>
        <v/>
      </c>
      <c r="G652" s="361" t="str">
        <f>IFERROR(IF(LEN(INDEX(PlansAndNotes!$F$6:$F$2005,ROW(B652)-ROW($C$3)))=0,"",INDEX(PlansAndNotes!$F$6:$F$2005,ROW(B652)-ROW($C$3))),"")</f>
        <v/>
      </c>
      <c r="H652" s="361" t="str">
        <f>IFERROR(IF(LEN(C652)&gt;0,IF(LEN(INDEX(TasksList!$G$6:$G$1005,MATCH(C652,TasksList!$B$6:$B$1005,0),1))=0,"",INDEX(TasksList!$G$6:$G$1005,MATCH(C652,TasksList!$B$6:$B$1005,0),1)),""),"")</f>
        <v/>
      </c>
      <c r="I652" s="381"/>
      <c r="J652" s="402"/>
      <c r="K652" s="402"/>
      <c r="L652" s="399" t="str">
        <f t="array" ref="L652">IFERROR(INDEX($J$4:$J$1003,SMALL($K$4:$K$1003,ROW(L652)-3),1),"")</f>
        <v/>
      </c>
      <c r="M652" s="206"/>
      <c r="N652" s="362" t="str">
        <f>IFERROR(IF(LEN(INDEX(PlansAndNotes!$D$6:$D$4005,ROW(B652)-ROW($C$3)))=0,"",INDEX(PlansAndNotes!$D$6:$D$4005,ROW(B652)-ROW($C$3))),"")</f>
        <v/>
      </c>
      <c r="O652" s="165" t="str">
        <f t="shared" si="97"/>
        <v/>
      </c>
      <c r="P652" s="363" t="str">
        <f>IFERROR(IF(LEN(INDEX(PlansAndNotes!$E$6:$E$4005,ROW(B652)-ROW($C$3)))=0,"",INDEX(PlansAndNotes!$E$6:$E$4005,ROW(B652)-ROW($C$3))),"")</f>
        <v/>
      </c>
      <c r="Q652" s="363" t="str">
        <f>IFERROR(IF(LEN(INDEX(PlansAndNotes!$G$6:$G$4005,ROW(B652)-ROW($C$3)))=0,"",INDEX(PlansAndNotes!$G$6:$G$4005,ROW(B652)-ROW($C$3))),"")</f>
        <v/>
      </c>
      <c r="R652" s="361" t="str">
        <f>IFERROR(IF(LEN(D652)&gt;0,IF(LEN(INDEX(AdressBook!$C$6:$C$25,MATCH(D652,AdressBook!$B$6:$B$25,0),1))=0,"",INDEX(AdressBook!$C$6:$C$25,MATCH(D652,AdressBook!$B$6:$B$25,0),1)),""),"")</f>
        <v/>
      </c>
      <c r="S652" s="165">
        <f>IF(LEN(C652)&gt;0,IFERROR(IF(MATCH(C652,C653:$C$4004,0)&gt;0,-1,ROW(S652)-ROW($S$3)),ROW(S652)-ROW($S$3)),-1)</f>
        <v>-1</v>
      </c>
      <c r="T652" s="165">
        <f t="shared" si="98"/>
        <v>0</v>
      </c>
      <c r="U652" s="165" t="str">
        <f t="shared" si="99"/>
        <v/>
      </c>
      <c r="V652" s="165" t="str">
        <f>IFERROR(IF(OR(C652="",S652&lt;0),"",IF(SUBTOTAL(3,C652:C652)=0,-1,SUBTOTAL(3,$C$4:C652))),"")</f>
        <v/>
      </c>
      <c r="W652" s="156" t="str">
        <f t="array" ref="W652">IF(LEN(C652)&gt;0,IFERROR(IF(MATCH(C652,$C$3:$C651,0)&gt;0,N652-INDEX($N$3:N651,SUMPRODUCT(MAX(ROW($C$3:$C651)*(C652=$C$3:$C651)))-2,1),""),""),"")</f>
        <v/>
      </c>
      <c r="X652" s="156">
        <f t="shared" ca="1" si="100"/>
        <v>1</v>
      </c>
      <c r="Y652" s="156">
        <f t="shared" ca="1" si="101"/>
        <v>1</v>
      </c>
    </row>
    <row r="653" spans="2:25" hidden="1" x14ac:dyDescent="0.25">
      <c r="B653" s="390" t="str">
        <f>IFERROR(IF(LEN(INDEX(PlansAndNotes!$B$6:$B$2005,ROW(A653)-ROW($B$3)))=0,"",INDEX(PlansAndNotes!$B$6:$B$2005,ROW(A653)-ROW($B$3))),"")</f>
        <v/>
      </c>
      <c r="C653" s="361" t="str">
        <f t="shared" si="96"/>
        <v/>
      </c>
      <c r="D653" s="361" t="str">
        <f>IFERROR(IF(LEN(C653)&gt;0,IF(LEN(INDEX(TasksList!$C$6:$C$1005,MATCH(C653,TasksList!$B$6:$B$1005,0),1))=0,"",INDEX(TasksList!$C$6:$C$1005,MATCH(C653,TasksList!$B$6:$B$1005,0),1)),""),"")</f>
        <v/>
      </c>
      <c r="E653" s="361" t="str">
        <f>IFERROR(IF(LEN(C653)&gt;0,IF(LEN(INDEX(TasksList!$F$6:$F$1005,MATCH(C653,TasksList!$B$6:$B$1005,0),1))=0,"not set!",INDEX(TasksList!$F$6:$F$1005,MATCH(C653,TasksList!$B$6:$B$1005,0),1)),""),"")</f>
        <v/>
      </c>
      <c r="F653" s="360" t="str">
        <f>IFERROR(IF(LEN(D653)&gt;0,IF(LEN(INDEX(AdressBook!$D$6:$D$25,MATCH(D653,AdressBook!$B$6:$B$25,0),1))=0,"",INDEX(AdressBook!$D$6:$D$25,MATCH(D653,AdressBook!$B$6:$B$25,0),1)),""),"")</f>
        <v/>
      </c>
      <c r="G653" s="361" t="str">
        <f>IFERROR(IF(LEN(INDEX(PlansAndNotes!$F$6:$F$2005,ROW(B653)-ROW($C$3)))=0,"",INDEX(PlansAndNotes!$F$6:$F$2005,ROW(B653)-ROW($C$3))),"")</f>
        <v/>
      </c>
      <c r="H653" s="361" t="str">
        <f>IFERROR(IF(LEN(C653)&gt;0,IF(LEN(INDEX(TasksList!$G$6:$G$1005,MATCH(C653,TasksList!$B$6:$B$1005,0),1))=0,"",INDEX(TasksList!$G$6:$G$1005,MATCH(C653,TasksList!$B$6:$B$1005,0),1)),""),"")</f>
        <v/>
      </c>
      <c r="I653" s="381"/>
      <c r="J653" s="402"/>
      <c r="K653" s="402"/>
      <c r="L653" s="399" t="str">
        <f t="array" ref="L653">IFERROR(INDEX($J$4:$J$1003,SMALL($K$4:$K$1003,ROW(L653)-3),1),"")</f>
        <v/>
      </c>
      <c r="M653" s="206"/>
      <c r="N653" s="362" t="str">
        <f>IFERROR(IF(LEN(INDEX(PlansAndNotes!$D$6:$D$4005,ROW(B653)-ROW($C$3)))=0,"",INDEX(PlansAndNotes!$D$6:$D$4005,ROW(B653)-ROW($C$3))),"")</f>
        <v/>
      </c>
      <c r="O653" s="165" t="str">
        <f t="shared" si="97"/>
        <v/>
      </c>
      <c r="P653" s="363" t="str">
        <f>IFERROR(IF(LEN(INDEX(PlansAndNotes!$E$6:$E$4005,ROW(B653)-ROW($C$3)))=0,"",INDEX(PlansAndNotes!$E$6:$E$4005,ROW(B653)-ROW($C$3))),"")</f>
        <v/>
      </c>
      <c r="Q653" s="363" t="str">
        <f>IFERROR(IF(LEN(INDEX(PlansAndNotes!$G$6:$G$4005,ROW(B653)-ROW($C$3)))=0,"",INDEX(PlansAndNotes!$G$6:$G$4005,ROW(B653)-ROW($C$3))),"")</f>
        <v/>
      </c>
      <c r="R653" s="361" t="str">
        <f>IFERROR(IF(LEN(D653)&gt;0,IF(LEN(INDEX(AdressBook!$C$6:$C$25,MATCH(D653,AdressBook!$B$6:$B$25,0),1))=0,"",INDEX(AdressBook!$C$6:$C$25,MATCH(D653,AdressBook!$B$6:$B$25,0),1)),""),"")</f>
        <v/>
      </c>
      <c r="S653" s="165">
        <f>IF(LEN(C653)&gt;0,IFERROR(IF(MATCH(C653,C654:$C$4004,0)&gt;0,-1,ROW(S653)-ROW($S$3)),ROW(S653)-ROW($S$3)),-1)</f>
        <v>-1</v>
      </c>
      <c r="T653" s="165">
        <f t="shared" si="98"/>
        <v>0</v>
      </c>
      <c r="U653" s="165" t="str">
        <f t="shared" si="99"/>
        <v/>
      </c>
      <c r="V653" s="165" t="str">
        <f>IFERROR(IF(OR(C653="",S653&lt;0),"",IF(SUBTOTAL(3,C653:C653)=0,-1,SUBTOTAL(3,$C$4:C653))),"")</f>
        <v/>
      </c>
      <c r="W653" s="156" t="str">
        <f t="array" ref="W653">IF(LEN(C653)&gt;0,IFERROR(IF(MATCH(C653,$C$3:$C652,0)&gt;0,N653-INDEX($N$3:N652,SUMPRODUCT(MAX(ROW($C$3:$C652)*(C653=$C$3:$C652)))-2,1),""),""),"")</f>
        <v/>
      </c>
      <c r="X653" s="156">
        <f t="shared" ca="1" si="100"/>
        <v>1</v>
      </c>
      <c r="Y653" s="156">
        <f t="shared" ca="1" si="101"/>
        <v>1</v>
      </c>
    </row>
    <row r="654" spans="2:25" hidden="1" x14ac:dyDescent="0.25">
      <c r="B654" s="390" t="str">
        <f>IFERROR(IF(LEN(INDEX(PlansAndNotes!$B$6:$B$2005,ROW(A654)-ROW($B$3)))=0,"",INDEX(PlansAndNotes!$B$6:$B$2005,ROW(A654)-ROW($B$3))),"")</f>
        <v/>
      </c>
      <c r="C654" s="361" t="str">
        <f t="shared" si="96"/>
        <v/>
      </c>
      <c r="D654" s="361" t="str">
        <f>IFERROR(IF(LEN(C654)&gt;0,IF(LEN(INDEX(TasksList!$C$6:$C$1005,MATCH(C654,TasksList!$B$6:$B$1005,0),1))=0,"",INDEX(TasksList!$C$6:$C$1005,MATCH(C654,TasksList!$B$6:$B$1005,0),1)),""),"")</f>
        <v/>
      </c>
      <c r="E654" s="361" t="str">
        <f>IFERROR(IF(LEN(C654)&gt;0,IF(LEN(INDEX(TasksList!$F$6:$F$1005,MATCH(C654,TasksList!$B$6:$B$1005,0),1))=0,"not set!",INDEX(TasksList!$F$6:$F$1005,MATCH(C654,TasksList!$B$6:$B$1005,0),1)),""),"")</f>
        <v/>
      </c>
      <c r="F654" s="360" t="str">
        <f>IFERROR(IF(LEN(D654)&gt;0,IF(LEN(INDEX(AdressBook!$D$6:$D$25,MATCH(D654,AdressBook!$B$6:$B$25,0),1))=0,"",INDEX(AdressBook!$D$6:$D$25,MATCH(D654,AdressBook!$B$6:$B$25,0),1)),""),"")</f>
        <v/>
      </c>
      <c r="G654" s="361" t="str">
        <f>IFERROR(IF(LEN(INDEX(PlansAndNotes!$F$6:$F$2005,ROW(B654)-ROW($C$3)))=0,"",INDEX(PlansAndNotes!$F$6:$F$2005,ROW(B654)-ROW($C$3))),"")</f>
        <v/>
      </c>
      <c r="H654" s="361" t="str">
        <f>IFERROR(IF(LEN(C654)&gt;0,IF(LEN(INDEX(TasksList!$G$6:$G$1005,MATCH(C654,TasksList!$B$6:$B$1005,0),1))=0,"",INDEX(TasksList!$G$6:$G$1005,MATCH(C654,TasksList!$B$6:$B$1005,0),1)),""),"")</f>
        <v/>
      </c>
      <c r="I654" s="381"/>
      <c r="J654" s="402"/>
      <c r="K654" s="402"/>
      <c r="L654" s="399" t="str">
        <f t="array" ref="L654">IFERROR(INDEX($J$4:$J$1003,SMALL($K$4:$K$1003,ROW(L654)-3),1),"")</f>
        <v/>
      </c>
      <c r="M654" s="206"/>
      <c r="N654" s="362" t="str">
        <f>IFERROR(IF(LEN(INDEX(PlansAndNotes!$D$6:$D$4005,ROW(B654)-ROW($C$3)))=0,"",INDEX(PlansAndNotes!$D$6:$D$4005,ROW(B654)-ROW($C$3))),"")</f>
        <v/>
      </c>
      <c r="O654" s="165" t="str">
        <f t="shared" si="97"/>
        <v/>
      </c>
      <c r="P654" s="363" t="str">
        <f>IFERROR(IF(LEN(INDEX(PlansAndNotes!$E$6:$E$4005,ROW(B654)-ROW($C$3)))=0,"",INDEX(PlansAndNotes!$E$6:$E$4005,ROW(B654)-ROW($C$3))),"")</f>
        <v/>
      </c>
      <c r="Q654" s="363" t="str">
        <f>IFERROR(IF(LEN(INDEX(PlansAndNotes!$G$6:$G$4005,ROW(B654)-ROW($C$3)))=0,"",INDEX(PlansAndNotes!$G$6:$G$4005,ROW(B654)-ROW($C$3))),"")</f>
        <v/>
      </c>
      <c r="R654" s="361" t="str">
        <f>IFERROR(IF(LEN(D654)&gt;0,IF(LEN(INDEX(AdressBook!$C$6:$C$25,MATCH(D654,AdressBook!$B$6:$B$25,0),1))=0,"",INDEX(AdressBook!$C$6:$C$25,MATCH(D654,AdressBook!$B$6:$B$25,0),1)),""),"")</f>
        <v/>
      </c>
      <c r="S654" s="165">
        <f>IF(LEN(C654)&gt;0,IFERROR(IF(MATCH(C654,C655:$C$4004,0)&gt;0,-1,ROW(S654)-ROW($S$3)),ROW(S654)-ROW($S$3)),-1)</f>
        <v>-1</v>
      </c>
      <c r="T654" s="165">
        <f t="shared" si="98"/>
        <v>0</v>
      </c>
      <c r="U654" s="165" t="str">
        <f t="shared" si="99"/>
        <v/>
      </c>
      <c r="V654" s="165" t="str">
        <f>IFERROR(IF(OR(C654="",S654&lt;0),"",IF(SUBTOTAL(3,C654:C654)=0,-1,SUBTOTAL(3,$C$4:C654))),"")</f>
        <v/>
      </c>
      <c r="W654" s="156" t="str">
        <f t="array" ref="W654">IF(LEN(C654)&gt;0,IFERROR(IF(MATCH(C654,$C$3:$C653,0)&gt;0,N654-INDEX($N$3:N653,SUMPRODUCT(MAX(ROW($C$3:$C653)*(C654=$C$3:$C653)))-2,1),""),""),"")</f>
        <v/>
      </c>
      <c r="X654" s="156">
        <f t="shared" ca="1" si="100"/>
        <v>1</v>
      </c>
      <c r="Y654" s="156">
        <f t="shared" ca="1" si="101"/>
        <v>1</v>
      </c>
    </row>
    <row r="655" spans="2:25" hidden="1" x14ac:dyDescent="0.25">
      <c r="B655" s="390" t="str">
        <f>IFERROR(IF(LEN(INDEX(PlansAndNotes!$B$6:$B$2005,ROW(A655)-ROW($B$3)))=0,"",INDEX(PlansAndNotes!$B$6:$B$2005,ROW(A655)-ROW($B$3))),"")</f>
        <v/>
      </c>
      <c r="C655" s="361" t="str">
        <f t="shared" si="96"/>
        <v/>
      </c>
      <c r="D655" s="361" t="str">
        <f>IFERROR(IF(LEN(C655)&gt;0,IF(LEN(INDEX(TasksList!$C$6:$C$1005,MATCH(C655,TasksList!$B$6:$B$1005,0),1))=0,"",INDEX(TasksList!$C$6:$C$1005,MATCH(C655,TasksList!$B$6:$B$1005,0),1)),""),"")</f>
        <v/>
      </c>
      <c r="E655" s="361" t="str">
        <f>IFERROR(IF(LEN(C655)&gt;0,IF(LEN(INDEX(TasksList!$F$6:$F$1005,MATCH(C655,TasksList!$B$6:$B$1005,0),1))=0,"not set!",INDEX(TasksList!$F$6:$F$1005,MATCH(C655,TasksList!$B$6:$B$1005,0),1)),""),"")</f>
        <v/>
      </c>
      <c r="F655" s="360" t="str">
        <f>IFERROR(IF(LEN(D655)&gt;0,IF(LEN(INDEX(AdressBook!$D$6:$D$25,MATCH(D655,AdressBook!$B$6:$B$25,0),1))=0,"",INDEX(AdressBook!$D$6:$D$25,MATCH(D655,AdressBook!$B$6:$B$25,0),1)),""),"")</f>
        <v/>
      </c>
      <c r="G655" s="361" t="str">
        <f>IFERROR(IF(LEN(INDEX(PlansAndNotes!$F$6:$F$2005,ROW(B655)-ROW($C$3)))=0,"",INDEX(PlansAndNotes!$F$6:$F$2005,ROW(B655)-ROW($C$3))),"")</f>
        <v/>
      </c>
      <c r="H655" s="361" t="str">
        <f>IFERROR(IF(LEN(C655)&gt;0,IF(LEN(INDEX(TasksList!$G$6:$G$1005,MATCH(C655,TasksList!$B$6:$B$1005,0),1))=0,"",INDEX(TasksList!$G$6:$G$1005,MATCH(C655,TasksList!$B$6:$B$1005,0),1)),""),"")</f>
        <v/>
      </c>
      <c r="I655" s="381"/>
      <c r="J655" s="402"/>
      <c r="K655" s="402"/>
      <c r="L655" s="399" t="str">
        <f t="array" ref="L655">IFERROR(INDEX($J$4:$J$1003,SMALL($K$4:$K$1003,ROW(L655)-3),1),"")</f>
        <v/>
      </c>
      <c r="M655" s="206"/>
      <c r="N655" s="362" t="str">
        <f>IFERROR(IF(LEN(INDEX(PlansAndNotes!$D$6:$D$4005,ROW(B655)-ROW($C$3)))=0,"",INDEX(PlansAndNotes!$D$6:$D$4005,ROW(B655)-ROW($C$3))),"")</f>
        <v/>
      </c>
      <c r="O655" s="165" t="str">
        <f t="shared" si="97"/>
        <v/>
      </c>
      <c r="P655" s="363" t="str">
        <f>IFERROR(IF(LEN(INDEX(PlansAndNotes!$E$6:$E$4005,ROW(B655)-ROW($C$3)))=0,"",INDEX(PlansAndNotes!$E$6:$E$4005,ROW(B655)-ROW($C$3))),"")</f>
        <v/>
      </c>
      <c r="Q655" s="363" t="str">
        <f>IFERROR(IF(LEN(INDEX(PlansAndNotes!$G$6:$G$4005,ROW(B655)-ROW($C$3)))=0,"",INDEX(PlansAndNotes!$G$6:$G$4005,ROW(B655)-ROW($C$3))),"")</f>
        <v/>
      </c>
      <c r="R655" s="361" t="str">
        <f>IFERROR(IF(LEN(D655)&gt;0,IF(LEN(INDEX(AdressBook!$C$6:$C$25,MATCH(D655,AdressBook!$B$6:$B$25,0),1))=0,"",INDEX(AdressBook!$C$6:$C$25,MATCH(D655,AdressBook!$B$6:$B$25,0),1)),""),"")</f>
        <v/>
      </c>
      <c r="S655" s="165">
        <f>IF(LEN(C655)&gt;0,IFERROR(IF(MATCH(C655,C656:$C$4004,0)&gt;0,-1,ROW(S655)-ROW($S$3)),ROW(S655)-ROW($S$3)),-1)</f>
        <v>-1</v>
      </c>
      <c r="T655" s="165">
        <f t="shared" si="98"/>
        <v>0</v>
      </c>
      <c r="U655" s="165" t="str">
        <f t="shared" si="99"/>
        <v/>
      </c>
      <c r="V655" s="165" t="str">
        <f>IFERROR(IF(OR(C655="",S655&lt;0),"",IF(SUBTOTAL(3,C655:C655)=0,-1,SUBTOTAL(3,$C$4:C655))),"")</f>
        <v/>
      </c>
      <c r="W655" s="156" t="str">
        <f t="array" ref="W655">IF(LEN(C655)&gt;0,IFERROR(IF(MATCH(C655,$C$3:$C654,0)&gt;0,N655-INDEX($N$3:N654,SUMPRODUCT(MAX(ROW($C$3:$C654)*(C655=$C$3:$C654)))-2,1),""),""),"")</f>
        <v/>
      </c>
      <c r="X655" s="156">
        <f t="shared" ca="1" si="100"/>
        <v>1</v>
      </c>
      <c r="Y655" s="156">
        <f t="shared" ca="1" si="101"/>
        <v>1</v>
      </c>
    </row>
    <row r="656" spans="2:25" hidden="1" x14ac:dyDescent="0.25">
      <c r="B656" s="390" t="str">
        <f>IFERROR(IF(LEN(INDEX(PlansAndNotes!$B$6:$B$2005,ROW(A656)-ROW($B$3)))=0,"",INDEX(PlansAndNotes!$B$6:$B$2005,ROW(A656)-ROW($B$3))),"")</f>
        <v/>
      </c>
      <c r="C656" s="361" t="str">
        <f t="shared" si="96"/>
        <v/>
      </c>
      <c r="D656" s="361" t="str">
        <f>IFERROR(IF(LEN(C656)&gt;0,IF(LEN(INDEX(TasksList!$C$6:$C$1005,MATCH(C656,TasksList!$B$6:$B$1005,0),1))=0,"",INDEX(TasksList!$C$6:$C$1005,MATCH(C656,TasksList!$B$6:$B$1005,0),1)),""),"")</f>
        <v/>
      </c>
      <c r="E656" s="361" t="str">
        <f>IFERROR(IF(LEN(C656)&gt;0,IF(LEN(INDEX(TasksList!$F$6:$F$1005,MATCH(C656,TasksList!$B$6:$B$1005,0),1))=0,"not set!",INDEX(TasksList!$F$6:$F$1005,MATCH(C656,TasksList!$B$6:$B$1005,0),1)),""),"")</f>
        <v/>
      </c>
      <c r="F656" s="360" t="str">
        <f>IFERROR(IF(LEN(D656)&gt;0,IF(LEN(INDEX(AdressBook!$D$6:$D$25,MATCH(D656,AdressBook!$B$6:$B$25,0),1))=0,"",INDEX(AdressBook!$D$6:$D$25,MATCH(D656,AdressBook!$B$6:$B$25,0),1)),""),"")</f>
        <v/>
      </c>
      <c r="G656" s="361" t="str">
        <f>IFERROR(IF(LEN(INDEX(PlansAndNotes!$F$6:$F$2005,ROW(B656)-ROW($C$3)))=0,"",INDEX(PlansAndNotes!$F$6:$F$2005,ROW(B656)-ROW($C$3))),"")</f>
        <v/>
      </c>
      <c r="H656" s="361" t="str">
        <f>IFERROR(IF(LEN(C656)&gt;0,IF(LEN(INDEX(TasksList!$G$6:$G$1005,MATCH(C656,TasksList!$B$6:$B$1005,0),1))=0,"",INDEX(TasksList!$G$6:$G$1005,MATCH(C656,TasksList!$B$6:$B$1005,0),1)),""),"")</f>
        <v/>
      </c>
      <c r="I656" s="381"/>
      <c r="J656" s="402"/>
      <c r="K656" s="402"/>
      <c r="L656" s="399" t="str">
        <f t="array" ref="L656">IFERROR(INDEX($J$4:$J$1003,SMALL($K$4:$K$1003,ROW(L656)-3),1),"")</f>
        <v/>
      </c>
      <c r="M656" s="206"/>
      <c r="N656" s="362" t="str">
        <f>IFERROR(IF(LEN(INDEX(PlansAndNotes!$D$6:$D$4005,ROW(B656)-ROW($C$3)))=0,"",INDEX(PlansAndNotes!$D$6:$D$4005,ROW(B656)-ROW($C$3))),"")</f>
        <v/>
      </c>
      <c r="O656" s="165" t="str">
        <f t="shared" si="97"/>
        <v/>
      </c>
      <c r="P656" s="363" t="str">
        <f>IFERROR(IF(LEN(INDEX(PlansAndNotes!$E$6:$E$4005,ROW(B656)-ROW($C$3)))=0,"",INDEX(PlansAndNotes!$E$6:$E$4005,ROW(B656)-ROW($C$3))),"")</f>
        <v/>
      </c>
      <c r="Q656" s="363" t="str">
        <f>IFERROR(IF(LEN(INDEX(PlansAndNotes!$G$6:$G$4005,ROW(B656)-ROW($C$3)))=0,"",INDEX(PlansAndNotes!$G$6:$G$4005,ROW(B656)-ROW($C$3))),"")</f>
        <v/>
      </c>
      <c r="R656" s="361" t="str">
        <f>IFERROR(IF(LEN(D656)&gt;0,IF(LEN(INDEX(AdressBook!$C$6:$C$25,MATCH(D656,AdressBook!$B$6:$B$25,0),1))=0,"",INDEX(AdressBook!$C$6:$C$25,MATCH(D656,AdressBook!$B$6:$B$25,0),1)),""),"")</f>
        <v/>
      </c>
      <c r="S656" s="165">
        <f>IF(LEN(C656)&gt;0,IFERROR(IF(MATCH(C656,C657:$C$4004,0)&gt;0,-1,ROW(S656)-ROW($S$3)),ROW(S656)-ROW($S$3)),-1)</f>
        <v>-1</v>
      </c>
      <c r="T656" s="165">
        <f t="shared" si="98"/>
        <v>0</v>
      </c>
      <c r="U656" s="165" t="str">
        <f t="shared" si="99"/>
        <v/>
      </c>
      <c r="V656" s="165" t="str">
        <f>IFERROR(IF(OR(C656="",S656&lt;0),"",IF(SUBTOTAL(3,C656:C656)=0,-1,SUBTOTAL(3,$C$4:C656))),"")</f>
        <v/>
      </c>
      <c r="W656" s="156" t="str">
        <f t="array" ref="W656">IF(LEN(C656)&gt;0,IFERROR(IF(MATCH(C656,$C$3:$C655,0)&gt;0,N656-INDEX($N$3:N655,SUMPRODUCT(MAX(ROW($C$3:$C655)*(C656=$C$3:$C655)))-2,1),""),""),"")</f>
        <v/>
      </c>
      <c r="X656" s="156">
        <f t="shared" ca="1" si="100"/>
        <v>1</v>
      </c>
      <c r="Y656" s="156">
        <f t="shared" ca="1" si="101"/>
        <v>1</v>
      </c>
    </row>
    <row r="657" spans="2:25" hidden="1" x14ac:dyDescent="0.25">
      <c r="B657" s="390" t="str">
        <f>IFERROR(IF(LEN(INDEX(PlansAndNotes!$B$6:$B$2005,ROW(A657)-ROW($B$3)))=0,"",INDEX(PlansAndNotes!$B$6:$B$2005,ROW(A657)-ROW($B$3))),"")</f>
        <v/>
      </c>
      <c r="C657" s="361" t="str">
        <f t="shared" si="96"/>
        <v/>
      </c>
      <c r="D657" s="361" t="str">
        <f>IFERROR(IF(LEN(C657)&gt;0,IF(LEN(INDEX(TasksList!$C$6:$C$1005,MATCH(C657,TasksList!$B$6:$B$1005,0),1))=0,"",INDEX(TasksList!$C$6:$C$1005,MATCH(C657,TasksList!$B$6:$B$1005,0),1)),""),"")</f>
        <v/>
      </c>
      <c r="E657" s="361" t="str">
        <f>IFERROR(IF(LEN(C657)&gt;0,IF(LEN(INDEX(TasksList!$F$6:$F$1005,MATCH(C657,TasksList!$B$6:$B$1005,0),1))=0,"not set!",INDEX(TasksList!$F$6:$F$1005,MATCH(C657,TasksList!$B$6:$B$1005,0),1)),""),"")</f>
        <v/>
      </c>
      <c r="F657" s="360" t="str">
        <f>IFERROR(IF(LEN(D657)&gt;0,IF(LEN(INDEX(AdressBook!$D$6:$D$25,MATCH(D657,AdressBook!$B$6:$B$25,0),1))=0,"",INDEX(AdressBook!$D$6:$D$25,MATCH(D657,AdressBook!$B$6:$B$25,0),1)),""),"")</f>
        <v/>
      </c>
      <c r="G657" s="361" t="str">
        <f>IFERROR(IF(LEN(INDEX(PlansAndNotes!$F$6:$F$2005,ROW(B657)-ROW($C$3)))=0,"",INDEX(PlansAndNotes!$F$6:$F$2005,ROW(B657)-ROW($C$3))),"")</f>
        <v/>
      </c>
      <c r="H657" s="361" t="str">
        <f>IFERROR(IF(LEN(C657)&gt;0,IF(LEN(INDEX(TasksList!$G$6:$G$1005,MATCH(C657,TasksList!$B$6:$B$1005,0),1))=0,"",INDEX(TasksList!$G$6:$G$1005,MATCH(C657,TasksList!$B$6:$B$1005,0),1)),""),"")</f>
        <v/>
      </c>
      <c r="I657" s="381"/>
      <c r="J657" s="402"/>
      <c r="K657" s="402"/>
      <c r="L657" s="399" t="str">
        <f t="array" ref="L657">IFERROR(INDEX($J$4:$J$1003,SMALL($K$4:$K$1003,ROW(L657)-3),1),"")</f>
        <v/>
      </c>
      <c r="M657" s="206"/>
      <c r="N657" s="362" t="str">
        <f>IFERROR(IF(LEN(INDEX(PlansAndNotes!$D$6:$D$4005,ROW(B657)-ROW($C$3)))=0,"",INDEX(PlansAndNotes!$D$6:$D$4005,ROW(B657)-ROW($C$3))),"")</f>
        <v/>
      </c>
      <c r="O657" s="165" t="str">
        <f t="shared" si="97"/>
        <v/>
      </c>
      <c r="P657" s="363" t="str">
        <f>IFERROR(IF(LEN(INDEX(PlansAndNotes!$E$6:$E$4005,ROW(B657)-ROW($C$3)))=0,"",INDEX(PlansAndNotes!$E$6:$E$4005,ROW(B657)-ROW($C$3))),"")</f>
        <v/>
      </c>
      <c r="Q657" s="363" t="str">
        <f>IFERROR(IF(LEN(INDEX(PlansAndNotes!$G$6:$G$4005,ROW(B657)-ROW($C$3)))=0,"",INDEX(PlansAndNotes!$G$6:$G$4005,ROW(B657)-ROW($C$3))),"")</f>
        <v/>
      </c>
      <c r="R657" s="361" t="str">
        <f>IFERROR(IF(LEN(D657)&gt;0,IF(LEN(INDEX(AdressBook!$C$6:$C$25,MATCH(D657,AdressBook!$B$6:$B$25,0),1))=0,"",INDEX(AdressBook!$C$6:$C$25,MATCH(D657,AdressBook!$B$6:$B$25,0),1)),""),"")</f>
        <v/>
      </c>
      <c r="S657" s="165">
        <f>IF(LEN(C657)&gt;0,IFERROR(IF(MATCH(C657,C658:$C$4004,0)&gt;0,-1,ROW(S657)-ROW($S$3)),ROW(S657)-ROW($S$3)),-1)</f>
        <v>-1</v>
      </c>
      <c r="T657" s="165">
        <f t="shared" si="98"/>
        <v>0</v>
      </c>
      <c r="U657" s="165" t="str">
        <f t="shared" si="99"/>
        <v/>
      </c>
      <c r="V657" s="165" t="str">
        <f>IFERROR(IF(OR(C657="",S657&lt;0),"",IF(SUBTOTAL(3,C657:C657)=0,-1,SUBTOTAL(3,$C$4:C657))),"")</f>
        <v/>
      </c>
      <c r="W657" s="156" t="str">
        <f t="array" ref="W657">IF(LEN(C657)&gt;0,IFERROR(IF(MATCH(C657,$C$3:$C656,0)&gt;0,N657-INDEX($N$3:N656,SUMPRODUCT(MAX(ROW($C$3:$C656)*(C657=$C$3:$C656)))-2,1),""),""),"")</f>
        <v/>
      </c>
      <c r="X657" s="156">
        <f t="shared" ca="1" si="100"/>
        <v>1</v>
      </c>
      <c r="Y657" s="156">
        <f t="shared" ca="1" si="101"/>
        <v>1</v>
      </c>
    </row>
    <row r="658" spans="2:25" hidden="1" x14ac:dyDescent="0.25">
      <c r="B658" s="390" t="str">
        <f>IFERROR(IF(LEN(INDEX(PlansAndNotes!$B$6:$B$2005,ROW(A658)-ROW($B$3)))=0,"",INDEX(PlansAndNotes!$B$6:$B$2005,ROW(A658)-ROW($B$3))),"")</f>
        <v/>
      </c>
      <c r="C658" s="361" t="str">
        <f t="shared" si="96"/>
        <v/>
      </c>
      <c r="D658" s="361" t="str">
        <f>IFERROR(IF(LEN(C658)&gt;0,IF(LEN(INDEX(TasksList!$C$6:$C$1005,MATCH(C658,TasksList!$B$6:$B$1005,0),1))=0,"",INDEX(TasksList!$C$6:$C$1005,MATCH(C658,TasksList!$B$6:$B$1005,0),1)),""),"")</f>
        <v/>
      </c>
      <c r="E658" s="361" t="str">
        <f>IFERROR(IF(LEN(C658)&gt;0,IF(LEN(INDEX(TasksList!$F$6:$F$1005,MATCH(C658,TasksList!$B$6:$B$1005,0),1))=0,"not set!",INDEX(TasksList!$F$6:$F$1005,MATCH(C658,TasksList!$B$6:$B$1005,0),1)),""),"")</f>
        <v/>
      </c>
      <c r="F658" s="360" t="str">
        <f>IFERROR(IF(LEN(D658)&gt;0,IF(LEN(INDEX(AdressBook!$D$6:$D$25,MATCH(D658,AdressBook!$B$6:$B$25,0),1))=0,"",INDEX(AdressBook!$D$6:$D$25,MATCH(D658,AdressBook!$B$6:$B$25,0),1)),""),"")</f>
        <v/>
      </c>
      <c r="G658" s="361" t="str">
        <f>IFERROR(IF(LEN(INDEX(PlansAndNotes!$F$6:$F$2005,ROW(B658)-ROW($C$3)))=0,"",INDEX(PlansAndNotes!$F$6:$F$2005,ROW(B658)-ROW($C$3))),"")</f>
        <v/>
      </c>
      <c r="H658" s="361" t="str">
        <f>IFERROR(IF(LEN(C658)&gt;0,IF(LEN(INDEX(TasksList!$G$6:$G$1005,MATCH(C658,TasksList!$B$6:$B$1005,0),1))=0,"",INDEX(TasksList!$G$6:$G$1005,MATCH(C658,TasksList!$B$6:$B$1005,0),1)),""),"")</f>
        <v/>
      </c>
      <c r="I658" s="381"/>
      <c r="J658" s="402"/>
      <c r="K658" s="402"/>
      <c r="L658" s="399" t="str">
        <f t="array" ref="L658">IFERROR(INDEX($J$4:$J$1003,SMALL($K$4:$K$1003,ROW(L658)-3),1),"")</f>
        <v/>
      </c>
      <c r="M658" s="206"/>
      <c r="N658" s="362" t="str">
        <f>IFERROR(IF(LEN(INDEX(PlansAndNotes!$D$6:$D$4005,ROW(B658)-ROW($C$3)))=0,"",INDEX(PlansAndNotes!$D$6:$D$4005,ROW(B658)-ROW($C$3))),"")</f>
        <v/>
      </c>
      <c r="O658" s="165" t="str">
        <f t="shared" si="97"/>
        <v/>
      </c>
      <c r="P658" s="363" t="str">
        <f>IFERROR(IF(LEN(INDEX(PlansAndNotes!$E$6:$E$4005,ROW(B658)-ROW($C$3)))=0,"",INDEX(PlansAndNotes!$E$6:$E$4005,ROW(B658)-ROW($C$3))),"")</f>
        <v/>
      </c>
      <c r="Q658" s="363" t="str">
        <f>IFERROR(IF(LEN(INDEX(PlansAndNotes!$G$6:$G$4005,ROW(B658)-ROW($C$3)))=0,"",INDEX(PlansAndNotes!$G$6:$G$4005,ROW(B658)-ROW($C$3))),"")</f>
        <v/>
      </c>
      <c r="R658" s="361" t="str">
        <f>IFERROR(IF(LEN(D658)&gt;0,IF(LEN(INDEX(AdressBook!$C$6:$C$25,MATCH(D658,AdressBook!$B$6:$B$25,0),1))=0,"",INDEX(AdressBook!$C$6:$C$25,MATCH(D658,AdressBook!$B$6:$B$25,0),1)),""),"")</f>
        <v/>
      </c>
      <c r="S658" s="165">
        <f>IF(LEN(C658)&gt;0,IFERROR(IF(MATCH(C658,C659:$C$4004,0)&gt;0,-1,ROW(S658)-ROW($S$3)),ROW(S658)-ROW($S$3)),-1)</f>
        <v>-1</v>
      </c>
      <c r="T658" s="165">
        <f t="shared" si="98"/>
        <v>0</v>
      </c>
      <c r="U658" s="165" t="str">
        <f t="shared" si="99"/>
        <v/>
      </c>
      <c r="V658" s="165" t="str">
        <f>IFERROR(IF(OR(C658="",S658&lt;0),"",IF(SUBTOTAL(3,C658:C658)=0,-1,SUBTOTAL(3,$C$4:C658))),"")</f>
        <v/>
      </c>
      <c r="W658" s="156" t="str">
        <f t="array" ref="W658">IF(LEN(C658)&gt;0,IFERROR(IF(MATCH(C658,$C$3:$C657,0)&gt;0,N658-INDEX($N$3:N657,SUMPRODUCT(MAX(ROW($C$3:$C657)*(C658=$C$3:$C657)))-2,1),""),""),"")</f>
        <v/>
      </c>
      <c r="X658" s="156">
        <f t="shared" ca="1" si="100"/>
        <v>1</v>
      </c>
      <c r="Y658" s="156">
        <f t="shared" ca="1" si="101"/>
        <v>1</v>
      </c>
    </row>
    <row r="659" spans="2:25" hidden="1" x14ac:dyDescent="0.25">
      <c r="B659" s="390" t="str">
        <f>IFERROR(IF(LEN(INDEX(PlansAndNotes!$B$6:$B$2005,ROW(A659)-ROW($B$3)))=0,"",INDEX(PlansAndNotes!$B$6:$B$2005,ROW(A659)-ROW($B$3))),"")</f>
        <v/>
      </c>
      <c r="C659" s="361" t="str">
        <f t="shared" si="96"/>
        <v/>
      </c>
      <c r="D659" s="361" t="str">
        <f>IFERROR(IF(LEN(C659)&gt;0,IF(LEN(INDEX(TasksList!$C$6:$C$1005,MATCH(C659,TasksList!$B$6:$B$1005,0),1))=0,"",INDEX(TasksList!$C$6:$C$1005,MATCH(C659,TasksList!$B$6:$B$1005,0),1)),""),"")</f>
        <v/>
      </c>
      <c r="E659" s="361" t="str">
        <f>IFERROR(IF(LEN(C659)&gt;0,IF(LEN(INDEX(TasksList!$F$6:$F$1005,MATCH(C659,TasksList!$B$6:$B$1005,0),1))=0,"not set!",INDEX(TasksList!$F$6:$F$1005,MATCH(C659,TasksList!$B$6:$B$1005,0),1)),""),"")</f>
        <v/>
      </c>
      <c r="F659" s="360" t="str">
        <f>IFERROR(IF(LEN(D659)&gt;0,IF(LEN(INDEX(AdressBook!$D$6:$D$25,MATCH(D659,AdressBook!$B$6:$B$25,0),1))=0,"",INDEX(AdressBook!$D$6:$D$25,MATCH(D659,AdressBook!$B$6:$B$25,0),1)),""),"")</f>
        <v/>
      </c>
      <c r="G659" s="361" t="str">
        <f>IFERROR(IF(LEN(INDEX(PlansAndNotes!$F$6:$F$2005,ROW(B659)-ROW($C$3)))=0,"",INDEX(PlansAndNotes!$F$6:$F$2005,ROW(B659)-ROW($C$3))),"")</f>
        <v/>
      </c>
      <c r="H659" s="361" t="str">
        <f>IFERROR(IF(LEN(C659)&gt;0,IF(LEN(INDEX(TasksList!$G$6:$G$1005,MATCH(C659,TasksList!$B$6:$B$1005,0),1))=0,"",INDEX(TasksList!$G$6:$G$1005,MATCH(C659,TasksList!$B$6:$B$1005,0),1)),""),"")</f>
        <v/>
      </c>
      <c r="I659" s="381"/>
      <c r="J659" s="402"/>
      <c r="K659" s="402"/>
      <c r="L659" s="399" t="str">
        <f t="array" ref="L659">IFERROR(INDEX($J$4:$J$1003,SMALL($K$4:$K$1003,ROW(L659)-3),1),"")</f>
        <v/>
      </c>
      <c r="M659" s="206"/>
      <c r="N659" s="362" t="str">
        <f>IFERROR(IF(LEN(INDEX(PlansAndNotes!$D$6:$D$4005,ROW(B659)-ROW($C$3)))=0,"",INDEX(PlansAndNotes!$D$6:$D$4005,ROW(B659)-ROW($C$3))),"")</f>
        <v/>
      </c>
      <c r="O659" s="165" t="str">
        <f t="shared" si="97"/>
        <v/>
      </c>
      <c r="P659" s="363" t="str">
        <f>IFERROR(IF(LEN(INDEX(PlansAndNotes!$E$6:$E$4005,ROW(B659)-ROW($C$3)))=0,"",INDEX(PlansAndNotes!$E$6:$E$4005,ROW(B659)-ROW($C$3))),"")</f>
        <v/>
      </c>
      <c r="Q659" s="363" t="str">
        <f>IFERROR(IF(LEN(INDEX(PlansAndNotes!$G$6:$G$4005,ROW(B659)-ROW($C$3)))=0,"",INDEX(PlansAndNotes!$G$6:$G$4005,ROW(B659)-ROW($C$3))),"")</f>
        <v/>
      </c>
      <c r="R659" s="361" t="str">
        <f>IFERROR(IF(LEN(D659)&gt;0,IF(LEN(INDEX(AdressBook!$C$6:$C$25,MATCH(D659,AdressBook!$B$6:$B$25,0),1))=0,"",INDEX(AdressBook!$C$6:$C$25,MATCH(D659,AdressBook!$B$6:$B$25,0),1)),""),"")</f>
        <v/>
      </c>
      <c r="S659" s="165">
        <f>IF(LEN(C659)&gt;0,IFERROR(IF(MATCH(C659,C660:$C$4004,0)&gt;0,-1,ROW(S659)-ROW($S$3)),ROW(S659)-ROW($S$3)),-1)</f>
        <v>-1</v>
      </c>
      <c r="T659" s="165">
        <f t="shared" si="98"/>
        <v>0</v>
      </c>
      <c r="U659" s="165" t="str">
        <f t="shared" si="99"/>
        <v/>
      </c>
      <c r="V659" s="165" t="str">
        <f>IFERROR(IF(OR(C659="",S659&lt;0),"",IF(SUBTOTAL(3,C659:C659)=0,-1,SUBTOTAL(3,$C$4:C659))),"")</f>
        <v/>
      </c>
      <c r="W659" s="156" t="str">
        <f t="array" ref="W659">IF(LEN(C659)&gt;0,IFERROR(IF(MATCH(C659,$C$3:$C658,0)&gt;0,N659-INDEX($N$3:N658,SUMPRODUCT(MAX(ROW($C$3:$C658)*(C659=$C$3:$C658)))-2,1),""),""),"")</f>
        <v/>
      </c>
      <c r="X659" s="156">
        <f t="shared" ca="1" si="100"/>
        <v>1</v>
      </c>
      <c r="Y659" s="156">
        <f t="shared" ca="1" si="101"/>
        <v>1</v>
      </c>
    </row>
    <row r="660" spans="2:25" hidden="1" x14ac:dyDescent="0.25">
      <c r="B660" s="390" t="str">
        <f>IFERROR(IF(LEN(INDEX(PlansAndNotes!$B$6:$B$2005,ROW(A660)-ROW($B$3)))=0,"",INDEX(PlansAndNotes!$B$6:$B$2005,ROW(A660)-ROW($B$3))),"")</f>
        <v/>
      </c>
      <c r="C660" s="361" t="str">
        <f t="shared" si="96"/>
        <v/>
      </c>
      <c r="D660" s="361" t="str">
        <f>IFERROR(IF(LEN(C660)&gt;0,IF(LEN(INDEX(TasksList!$C$6:$C$1005,MATCH(C660,TasksList!$B$6:$B$1005,0),1))=0,"",INDEX(TasksList!$C$6:$C$1005,MATCH(C660,TasksList!$B$6:$B$1005,0),1)),""),"")</f>
        <v/>
      </c>
      <c r="E660" s="361" t="str">
        <f>IFERROR(IF(LEN(C660)&gt;0,IF(LEN(INDEX(TasksList!$F$6:$F$1005,MATCH(C660,TasksList!$B$6:$B$1005,0),1))=0,"not set!",INDEX(TasksList!$F$6:$F$1005,MATCH(C660,TasksList!$B$6:$B$1005,0),1)),""),"")</f>
        <v/>
      </c>
      <c r="F660" s="360" t="str">
        <f>IFERROR(IF(LEN(D660)&gt;0,IF(LEN(INDEX(AdressBook!$D$6:$D$25,MATCH(D660,AdressBook!$B$6:$B$25,0),1))=0,"",INDEX(AdressBook!$D$6:$D$25,MATCH(D660,AdressBook!$B$6:$B$25,0),1)),""),"")</f>
        <v/>
      </c>
      <c r="G660" s="361" t="str">
        <f>IFERROR(IF(LEN(INDEX(PlansAndNotes!$F$6:$F$2005,ROW(B660)-ROW($C$3)))=0,"",INDEX(PlansAndNotes!$F$6:$F$2005,ROW(B660)-ROW($C$3))),"")</f>
        <v/>
      </c>
      <c r="H660" s="361" t="str">
        <f>IFERROR(IF(LEN(C660)&gt;0,IF(LEN(INDEX(TasksList!$G$6:$G$1005,MATCH(C660,TasksList!$B$6:$B$1005,0),1))=0,"",INDEX(TasksList!$G$6:$G$1005,MATCH(C660,TasksList!$B$6:$B$1005,0),1)),""),"")</f>
        <v/>
      </c>
      <c r="I660" s="381"/>
      <c r="J660" s="402"/>
      <c r="K660" s="402"/>
      <c r="L660" s="399" t="str">
        <f t="array" ref="L660">IFERROR(INDEX($J$4:$J$1003,SMALL($K$4:$K$1003,ROW(L660)-3),1),"")</f>
        <v/>
      </c>
      <c r="M660" s="206"/>
      <c r="N660" s="362" t="str">
        <f>IFERROR(IF(LEN(INDEX(PlansAndNotes!$D$6:$D$4005,ROW(B660)-ROW($C$3)))=0,"",INDEX(PlansAndNotes!$D$6:$D$4005,ROW(B660)-ROW($C$3))),"")</f>
        <v/>
      </c>
      <c r="O660" s="165" t="str">
        <f t="shared" si="97"/>
        <v/>
      </c>
      <c r="P660" s="363" t="str">
        <f>IFERROR(IF(LEN(INDEX(PlansAndNotes!$E$6:$E$4005,ROW(B660)-ROW($C$3)))=0,"",INDEX(PlansAndNotes!$E$6:$E$4005,ROW(B660)-ROW($C$3))),"")</f>
        <v/>
      </c>
      <c r="Q660" s="363" t="str">
        <f>IFERROR(IF(LEN(INDEX(PlansAndNotes!$G$6:$G$4005,ROW(B660)-ROW($C$3)))=0,"",INDEX(PlansAndNotes!$G$6:$G$4005,ROW(B660)-ROW($C$3))),"")</f>
        <v/>
      </c>
      <c r="R660" s="361" t="str">
        <f>IFERROR(IF(LEN(D660)&gt;0,IF(LEN(INDEX(AdressBook!$C$6:$C$25,MATCH(D660,AdressBook!$B$6:$B$25,0),1))=0,"",INDEX(AdressBook!$C$6:$C$25,MATCH(D660,AdressBook!$B$6:$B$25,0),1)),""),"")</f>
        <v/>
      </c>
      <c r="S660" s="165">
        <f>IF(LEN(C660)&gt;0,IFERROR(IF(MATCH(C660,C661:$C$4004,0)&gt;0,-1,ROW(S660)-ROW($S$3)),ROW(S660)-ROW($S$3)),-1)</f>
        <v>-1</v>
      </c>
      <c r="T660" s="165">
        <f t="shared" si="98"/>
        <v>0</v>
      </c>
      <c r="U660" s="165" t="str">
        <f t="shared" si="99"/>
        <v/>
      </c>
      <c r="V660" s="165" t="str">
        <f>IFERROR(IF(OR(C660="",S660&lt;0),"",IF(SUBTOTAL(3,C660:C660)=0,-1,SUBTOTAL(3,$C$4:C660))),"")</f>
        <v/>
      </c>
      <c r="W660" s="156" t="str">
        <f t="array" ref="W660">IF(LEN(C660)&gt;0,IFERROR(IF(MATCH(C660,$C$3:$C659,0)&gt;0,N660-INDEX($N$3:N659,SUMPRODUCT(MAX(ROW($C$3:$C659)*(C660=$C$3:$C659)))-2,1),""),""),"")</f>
        <v/>
      </c>
      <c r="X660" s="156">
        <f t="shared" ca="1" si="100"/>
        <v>1</v>
      </c>
      <c r="Y660" s="156">
        <f t="shared" ca="1" si="101"/>
        <v>1</v>
      </c>
    </row>
    <row r="661" spans="2:25" hidden="1" x14ac:dyDescent="0.25">
      <c r="B661" s="390" t="str">
        <f>IFERROR(IF(LEN(INDEX(PlansAndNotes!$B$6:$B$2005,ROW(A661)-ROW($B$3)))=0,"",INDEX(PlansAndNotes!$B$6:$B$2005,ROW(A661)-ROW($B$3))),"")</f>
        <v/>
      </c>
      <c r="C661" s="361" t="str">
        <f t="shared" si="96"/>
        <v/>
      </c>
      <c r="D661" s="361" t="str">
        <f>IFERROR(IF(LEN(C661)&gt;0,IF(LEN(INDEX(TasksList!$C$6:$C$1005,MATCH(C661,TasksList!$B$6:$B$1005,0),1))=0,"",INDEX(TasksList!$C$6:$C$1005,MATCH(C661,TasksList!$B$6:$B$1005,0),1)),""),"")</f>
        <v/>
      </c>
      <c r="E661" s="361" t="str">
        <f>IFERROR(IF(LEN(C661)&gt;0,IF(LEN(INDEX(TasksList!$F$6:$F$1005,MATCH(C661,TasksList!$B$6:$B$1005,0),1))=0,"not set!",INDEX(TasksList!$F$6:$F$1005,MATCH(C661,TasksList!$B$6:$B$1005,0),1)),""),"")</f>
        <v/>
      </c>
      <c r="F661" s="360" t="str">
        <f>IFERROR(IF(LEN(D661)&gt;0,IF(LEN(INDEX(AdressBook!$D$6:$D$25,MATCH(D661,AdressBook!$B$6:$B$25,0),1))=0,"",INDEX(AdressBook!$D$6:$D$25,MATCH(D661,AdressBook!$B$6:$B$25,0),1)),""),"")</f>
        <v/>
      </c>
      <c r="G661" s="361" t="str">
        <f>IFERROR(IF(LEN(INDEX(PlansAndNotes!$F$6:$F$2005,ROW(B661)-ROW($C$3)))=0,"",INDEX(PlansAndNotes!$F$6:$F$2005,ROW(B661)-ROW($C$3))),"")</f>
        <v/>
      </c>
      <c r="H661" s="361" t="str">
        <f>IFERROR(IF(LEN(C661)&gt;0,IF(LEN(INDEX(TasksList!$G$6:$G$1005,MATCH(C661,TasksList!$B$6:$B$1005,0),1))=0,"",INDEX(TasksList!$G$6:$G$1005,MATCH(C661,TasksList!$B$6:$B$1005,0),1)),""),"")</f>
        <v/>
      </c>
      <c r="I661" s="381"/>
      <c r="J661" s="402"/>
      <c r="K661" s="402"/>
      <c r="L661" s="399" t="str">
        <f t="array" ref="L661">IFERROR(INDEX($J$4:$J$1003,SMALL($K$4:$K$1003,ROW(L661)-3),1),"")</f>
        <v/>
      </c>
      <c r="M661" s="206"/>
      <c r="N661" s="362" t="str">
        <f>IFERROR(IF(LEN(INDEX(PlansAndNotes!$D$6:$D$4005,ROW(B661)-ROW($C$3)))=0,"",INDEX(PlansAndNotes!$D$6:$D$4005,ROW(B661)-ROW($C$3))),"")</f>
        <v/>
      </c>
      <c r="O661" s="165" t="str">
        <f t="shared" si="97"/>
        <v/>
      </c>
      <c r="P661" s="363" t="str">
        <f>IFERROR(IF(LEN(INDEX(PlansAndNotes!$E$6:$E$4005,ROW(B661)-ROW($C$3)))=0,"",INDEX(PlansAndNotes!$E$6:$E$4005,ROW(B661)-ROW($C$3))),"")</f>
        <v/>
      </c>
      <c r="Q661" s="363" t="str">
        <f>IFERROR(IF(LEN(INDEX(PlansAndNotes!$G$6:$G$4005,ROW(B661)-ROW($C$3)))=0,"",INDEX(PlansAndNotes!$G$6:$G$4005,ROW(B661)-ROW($C$3))),"")</f>
        <v/>
      </c>
      <c r="R661" s="361" t="str">
        <f>IFERROR(IF(LEN(D661)&gt;0,IF(LEN(INDEX(AdressBook!$C$6:$C$25,MATCH(D661,AdressBook!$B$6:$B$25,0),1))=0,"",INDEX(AdressBook!$C$6:$C$25,MATCH(D661,AdressBook!$B$6:$B$25,0),1)),""),"")</f>
        <v/>
      </c>
      <c r="S661" s="165">
        <f>IF(LEN(C661)&gt;0,IFERROR(IF(MATCH(C661,C662:$C$4004,0)&gt;0,-1,ROW(S661)-ROW($S$3)),ROW(S661)-ROW($S$3)),-1)</f>
        <v>-1</v>
      </c>
      <c r="T661" s="165">
        <f t="shared" si="98"/>
        <v>0</v>
      </c>
      <c r="U661" s="165" t="str">
        <f t="shared" si="99"/>
        <v/>
      </c>
      <c r="V661" s="165" t="str">
        <f>IFERROR(IF(OR(C661="",S661&lt;0),"",IF(SUBTOTAL(3,C661:C661)=0,-1,SUBTOTAL(3,$C$4:C661))),"")</f>
        <v/>
      </c>
      <c r="W661" s="156" t="str">
        <f t="array" ref="W661">IF(LEN(C661)&gt;0,IFERROR(IF(MATCH(C661,$C$3:$C660,0)&gt;0,N661-INDEX($N$3:N660,SUMPRODUCT(MAX(ROW($C$3:$C660)*(C661=$C$3:$C660)))-2,1),""),""),"")</f>
        <v/>
      </c>
      <c r="X661" s="156">
        <f t="shared" ca="1" si="100"/>
        <v>1</v>
      </c>
      <c r="Y661" s="156">
        <f t="shared" ca="1" si="101"/>
        <v>1</v>
      </c>
    </row>
    <row r="662" spans="2:25" hidden="1" x14ac:dyDescent="0.25">
      <c r="B662" s="390" t="str">
        <f>IFERROR(IF(LEN(INDEX(PlansAndNotes!$B$6:$B$2005,ROW(A662)-ROW($B$3)))=0,"",INDEX(PlansAndNotes!$B$6:$B$2005,ROW(A662)-ROW($B$3))),"")</f>
        <v/>
      </c>
      <c r="C662" s="361" t="str">
        <f t="shared" si="96"/>
        <v/>
      </c>
      <c r="D662" s="361" t="str">
        <f>IFERROR(IF(LEN(C662)&gt;0,IF(LEN(INDEX(TasksList!$C$6:$C$1005,MATCH(C662,TasksList!$B$6:$B$1005,0),1))=0,"",INDEX(TasksList!$C$6:$C$1005,MATCH(C662,TasksList!$B$6:$B$1005,0),1)),""),"")</f>
        <v/>
      </c>
      <c r="E662" s="361" t="str">
        <f>IFERROR(IF(LEN(C662)&gt;0,IF(LEN(INDEX(TasksList!$F$6:$F$1005,MATCH(C662,TasksList!$B$6:$B$1005,0),1))=0,"not set!",INDEX(TasksList!$F$6:$F$1005,MATCH(C662,TasksList!$B$6:$B$1005,0),1)),""),"")</f>
        <v/>
      </c>
      <c r="F662" s="360" t="str">
        <f>IFERROR(IF(LEN(D662)&gt;0,IF(LEN(INDEX(AdressBook!$D$6:$D$25,MATCH(D662,AdressBook!$B$6:$B$25,0),1))=0,"",INDEX(AdressBook!$D$6:$D$25,MATCH(D662,AdressBook!$B$6:$B$25,0),1)),""),"")</f>
        <v/>
      </c>
      <c r="G662" s="361" t="str">
        <f>IFERROR(IF(LEN(INDEX(PlansAndNotes!$F$6:$F$2005,ROW(B662)-ROW($C$3)))=0,"",INDEX(PlansAndNotes!$F$6:$F$2005,ROW(B662)-ROW($C$3))),"")</f>
        <v/>
      </c>
      <c r="H662" s="361" t="str">
        <f>IFERROR(IF(LEN(C662)&gt;0,IF(LEN(INDEX(TasksList!$G$6:$G$1005,MATCH(C662,TasksList!$B$6:$B$1005,0),1))=0,"",INDEX(TasksList!$G$6:$G$1005,MATCH(C662,TasksList!$B$6:$B$1005,0),1)),""),"")</f>
        <v/>
      </c>
      <c r="I662" s="381"/>
      <c r="J662" s="402"/>
      <c r="K662" s="402"/>
      <c r="L662" s="399" t="str">
        <f t="array" ref="L662">IFERROR(INDEX($J$4:$J$1003,SMALL($K$4:$K$1003,ROW(L662)-3),1),"")</f>
        <v/>
      </c>
      <c r="M662" s="206"/>
      <c r="N662" s="362" t="str">
        <f>IFERROR(IF(LEN(INDEX(PlansAndNotes!$D$6:$D$4005,ROW(B662)-ROW($C$3)))=0,"",INDEX(PlansAndNotes!$D$6:$D$4005,ROW(B662)-ROW($C$3))),"")</f>
        <v/>
      </c>
      <c r="O662" s="165" t="str">
        <f t="shared" si="97"/>
        <v/>
      </c>
      <c r="P662" s="363" t="str">
        <f>IFERROR(IF(LEN(INDEX(PlansAndNotes!$E$6:$E$4005,ROW(B662)-ROW($C$3)))=0,"",INDEX(PlansAndNotes!$E$6:$E$4005,ROW(B662)-ROW($C$3))),"")</f>
        <v/>
      </c>
      <c r="Q662" s="363" t="str">
        <f>IFERROR(IF(LEN(INDEX(PlansAndNotes!$G$6:$G$4005,ROW(B662)-ROW($C$3)))=0,"",INDEX(PlansAndNotes!$G$6:$G$4005,ROW(B662)-ROW($C$3))),"")</f>
        <v/>
      </c>
      <c r="R662" s="361" t="str">
        <f>IFERROR(IF(LEN(D662)&gt;0,IF(LEN(INDEX(AdressBook!$C$6:$C$25,MATCH(D662,AdressBook!$B$6:$B$25,0),1))=0,"",INDEX(AdressBook!$C$6:$C$25,MATCH(D662,AdressBook!$B$6:$B$25,0),1)),""),"")</f>
        <v/>
      </c>
      <c r="S662" s="165">
        <f>IF(LEN(C662)&gt;0,IFERROR(IF(MATCH(C662,C663:$C$4004,0)&gt;0,-1,ROW(S662)-ROW($S$3)),ROW(S662)-ROW($S$3)),-1)</f>
        <v>-1</v>
      </c>
      <c r="T662" s="165">
        <f t="shared" si="98"/>
        <v>0</v>
      </c>
      <c r="U662" s="165" t="str">
        <f t="shared" si="99"/>
        <v/>
      </c>
      <c r="V662" s="165" t="str">
        <f>IFERROR(IF(OR(C662="",S662&lt;0),"",IF(SUBTOTAL(3,C662:C662)=0,-1,SUBTOTAL(3,$C$4:C662))),"")</f>
        <v/>
      </c>
      <c r="W662" s="156" t="str">
        <f t="array" ref="W662">IF(LEN(C662)&gt;0,IFERROR(IF(MATCH(C662,$C$3:$C661,0)&gt;0,N662-INDEX($N$3:N661,SUMPRODUCT(MAX(ROW($C$3:$C661)*(C662=$C$3:$C661)))-2,1),""),""),"")</f>
        <v/>
      </c>
      <c r="X662" s="156">
        <f t="shared" ca="1" si="100"/>
        <v>1</v>
      </c>
      <c r="Y662" s="156">
        <f t="shared" ca="1" si="101"/>
        <v>1</v>
      </c>
    </row>
    <row r="663" spans="2:25" hidden="1" x14ac:dyDescent="0.25">
      <c r="B663" s="390" t="str">
        <f>IFERROR(IF(LEN(INDEX(PlansAndNotes!$B$6:$B$2005,ROW(A663)-ROW($B$3)))=0,"",INDEX(PlansAndNotes!$B$6:$B$2005,ROW(A663)-ROW($B$3))),"")</f>
        <v/>
      </c>
      <c r="C663" s="361" t="str">
        <f t="shared" si="96"/>
        <v/>
      </c>
      <c r="D663" s="361" t="str">
        <f>IFERROR(IF(LEN(C663)&gt;0,IF(LEN(INDEX(TasksList!$C$6:$C$1005,MATCH(C663,TasksList!$B$6:$B$1005,0),1))=0,"",INDEX(TasksList!$C$6:$C$1005,MATCH(C663,TasksList!$B$6:$B$1005,0),1)),""),"")</f>
        <v/>
      </c>
      <c r="E663" s="361" t="str">
        <f>IFERROR(IF(LEN(C663)&gt;0,IF(LEN(INDEX(TasksList!$F$6:$F$1005,MATCH(C663,TasksList!$B$6:$B$1005,0),1))=0,"not set!",INDEX(TasksList!$F$6:$F$1005,MATCH(C663,TasksList!$B$6:$B$1005,0),1)),""),"")</f>
        <v/>
      </c>
      <c r="F663" s="360" t="str">
        <f>IFERROR(IF(LEN(D663)&gt;0,IF(LEN(INDEX(AdressBook!$D$6:$D$25,MATCH(D663,AdressBook!$B$6:$B$25,0),1))=0,"",INDEX(AdressBook!$D$6:$D$25,MATCH(D663,AdressBook!$B$6:$B$25,0),1)),""),"")</f>
        <v/>
      </c>
      <c r="G663" s="361" t="str">
        <f>IFERROR(IF(LEN(INDEX(PlansAndNotes!$F$6:$F$2005,ROW(B663)-ROW($C$3)))=0,"",INDEX(PlansAndNotes!$F$6:$F$2005,ROW(B663)-ROW($C$3))),"")</f>
        <v/>
      </c>
      <c r="H663" s="361" t="str">
        <f>IFERROR(IF(LEN(C663)&gt;0,IF(LEN(INDEX(TasksList!$G$6:$G$1005,MATCH(C663,TasksList!$B$6:$B$1005,0),1))=0,"",INDEX(TasksList!$G$6:$G$1005,MATCH(C663,TasksList!$B$6:$B$1005,0),1)),""),"")</f>
        <v/>
      </c>
      <c r="I663" s="381"/>
      <c r="J663" s="402"/>
      <c r="K663" s="402"/>
      <c r="L663" s="399" t="str">
        <f t="array" ref="L663">IFERROR(INDEX($J$4:$J$1003,SMALL($K$4:$K$1003,ROW(L663)-3),1),"")</f>
        <v/>
      </c>
      <c r="M663" s="206"/>
      <c r="N663" s="362" t="str">
        <f>IFERROR(IF(LEN(INDEX(PlansAndNotes!$D$6:$D$4005,ROW(B663)-ROW($C$3)))=0,"",INDEX(PlansAndNotes!$D$6:$D$4005,ROW(B663)-ROW($C$3))),"")</f>
        <v/>
      </c>
      <c r="O663" s="165" t="str">
        <f t="shared" si="97"/>
        <v/>
      </c>
      <c r="P663" s="363" t="str">
        <f>IFERROR(IF(LEN(INDEX(PlansAndNotes!$E$6:$E$4005,ROW(B663)-ROW($C$3)))=0,"",INDEX(PlansAndNotes!$E$6:$E$4005,ROW(B663)-ROW($C$3))),"")</f>
        <v/>
      </c>
      <c r="Q663" s="363" t="str">
        <f>IFERROR(IF(LEN(INDEX(PlansAndNotes!$G$6:$G$4005,ROW(B663)-ROW($C$3)))=0,"",INDEX(PlansAndNotes!$G$6:$G$4005,ROW(B663)-ROW($C$3))),"")</f>
        <v/>
      </c>
      <c r="R663" s="361" t="str">
        <f>IFERROR(IF(LEN(D663)&gt;0,IF(LEN(INDEX(AdressBook!$C$6:$C$25,MATCH(D663,AdressBook!$B$6:$B$25,0),1))=0,"",INDEX(AdressBook!$C$6:$C$25,MATCH(D663,AdressBook!$B$6:$B$25,0),1)),""),"")</f>
        <v/>
      </c>
      <c r="S663" s="165">
        <f>IF(LEN(C663)&gt;0,IFERROR(IF(MATCH(C663,C664:$C$4004,0)&gt;0,-1,ROW(S663)-ROW($S$3)),ROW(S663)-ROW($S$3)),-1)</f>
        <v>-1</v>
      </c>
      <c r="T663" s="165">
        <f t="shared" si="98"/>
        <v>0</v>
      </c>
      <c r="U663" s="165" t="str">
        <f t="shared" si="99"/>
        <v/>
      </c>
      <c r="V663" s="165" t="str">
        <f>IFERROR(IF(OR(C663="",S663&lt;0),"",IF(SUBTOTAL(3,C663:C663)=0,-1,SUBTOTAL(3,$C$4:C663))),"")</f>
        <v/>
      </c>
      <c r="W663" s="156" t="str">
        <f t="array" ref="W663">IF(LEN(C663)&gt;0,IFERROR(IF(MATCH(C663,$C$3:$C662,0)&gt;0,N663-INDEX($N$3:N662,SUMPRODUCT(MAX(ROW($C$3:$C662)*(C663=$C$3:$C662)))-2,1),""),""),"")</f>
        <v/>
      </c>
      <c r="X663" s="156">
        <f t="shared" ca="1" si="100"/>
        <v>1</v>
      </c>
      <c r="Y663" s="156">
        <f t="shared" ca="1" si="101"/>
        <v>1</v>
      </c>
    </row>
    <row r="664" spans="2:25" hidden="1" x14ac:dyDescent="0.25">
      <c r="B664" s="390" t="str">
        <f>IFERROR(IF(LEN(INDEX(PlansAndNotes!$B$6:$B$2005,ROW(A664)-ROW($B$3)))=0,"",INDEX(PlansAndNotes!$B$6:$B$2005,ROW(A664)-ROW($B$3))),"")</f>
        <v/>
      </c>
      <c r="C664" s="361" t="str">
        <f t="shared" si="96"/>
        <v/>
      </c>
      <c r="D664" s="361" t="str">
        <f>IFERROR(IF(LEN(C664)&gt;0,IF(LEN(INDEX(TasksList!$C$6:$C$1005,MATCH(C664,TasksList!$B$6:$B$1005,0),1))=0,"",INDEX(TasksList!$C$6:$C$1005,MATCH(C664,TasksList!$B$6:$B$1005,0),1)),""),"")</f>
        <v/>
      </c>
      <c r="E664" s="361" t="str">
        <f>IFERROR(IF(LEN(C664)&gt;0,IF(LEN(INDEX(TasksList!$F$6:$F$1005,MATCH(C664,TasksList!$B$6:$B$1005,0),1))=0,"not set!",INDEX(TasksList!$F$6:$F$1005,MATCH(C664,TasksList!$B$6:$B$1005,0),1)),""),"")</f>
        <v/>
      </c>
      <c r="F664" s="360" t="str">
        <f>IFERROR(IF(LEN(D664)&gt;0,IF(LEN(INDEX(AdressBook!$D$6:$D$25,MATCH(D664,AdressBook!$B$6:$B$25,0),1))=0,"",INDEX(AdressBook!$D$6:$D$25,MATCH(D664,AdressBook!$B$6:$B$25,0),1)),""),"")</f>
        <v/>
      </c>
      <c r="G664" s="361" t="str">
        <f>IFERROR(IF(LEN(INDEX(PlansAndNotes!$F$6:$F$2005,ROW(B664)-ROW($C$3)))=0,"",INDEX(PlansAndNotes!$F$6:$F$2005,ROW(B664)-ROW($C$3))),"")</f>
        <v/>
      </c>
      <c r="H664" s="361" t="str">
        <f>IFERROR(IF(LEN(C664)&gt;0,IF(LEN(INDEX(TasksList!$G$6:$G$1005,MATCH(C664,TasksList!$B$6:$B$1005,0),1))=0,"",INDEX(TasksList!$G$6:$G$1005,MATCH(C664,TasksList!$B$6:$B$1005,0),1)),""),"")</f>
        <v/>
      </c>
      <c r="I664" s="381"/>
      <c r="J664" s="402"/>
      <c r="K664" s="402"/>
      <c r="L664" s="399" t="str">
        <f t="array" ref="L664">IFERROR(INDEX($J$4:$J$1003,SMALL($K$4:$K$1003,ROW(L664)-3),1),"")</f>
        <v/>
      </c>
      <c r="M664" s="206"/>
      <c r="N664" s="362" t="str">
        <f>IFERROR(IF(LEN(INDEX(PlansAndNotes!$D$6:$D$4005,ROW(B664)-ROW($C$3)))=0,"",INDEX(PlansAndNotes!$D$6:$D$4005,ROW(B664)-ROW($C$3))),"")</f>
        <v/>
      </c>
      <c r="O664" s="165" t="str">
        <f t="shared" si="97"/>
        <v/>
      </c>
      <c r="P664" s="363" t="str">
        <f>IFERROR(IF(LEN(INDEX(PlansAndNotes!$E$6:$E$4005,ROW(B664)-ROW($C$3)))=0,"",INDEX(PlansAndNotes!$E$6:$E$4005,ROW(B664)-ROW($C$3))),"")</f>
        <v/>
      </c>
      <c r="Q664" s="363" t="str">
        <f>IFERROR(IF(LEN(INDEX(PlansAndNotes!$G$6:$G$4005,ROW(B664)-ROW($C$3)))=0,"",INDEX(PlansAndNotes!$G$6:$G$4005,ROW(B664)-ROW($C$3))),"")</f>
        <v/>
      </c>
      <c r="R664" s="361" t="str">
        <f>IFERROR(IF(LEN(D664)&gt;0,IF(LEN(INDEX(AdressBook!$C$6:$C$25,MATCH(D664,AdressBook!$B$6:$B$25,0),1))=0,"",INDEX(AdressBook!$C$6:$C$25,MATCH(D664,AdressBook!$B$6:$B$25,0),1)),""),"")</f>
        <v/>
      </c>
      <c r="S664" s="165">
        <f>IF(LEN(C664)&gt;0,IFERROR(IF(MATCH(C664,C665:$C$4004,0)&gt;0,-1,ROW(S664)-ROW($S$3)),ROW(S664)-ROW($S$3)),-1)</f>
        <v>-1</v>
      </c>
      <c r="T664" s="165">
        <f t="shared" si="98"/>
        <v>0</v>
      </c>
      <c r="U664" s="165" t="str">
        <f t="shared" si="99"/>
        <v/>
      </c>
      <c r="V664" s="165" t="str">
        <f>IFERROR(IF(OR(C664="",S664&lt;0),"",IF(SUBTOTAL(3,C664:C664)=0,-1,SUBTOTAL(3,$C$4:C664))),"")</f>
        <v/>
      </c>
      <c r="W664" s="156" t="str">
        <f t="array" ref="W664">IF(LEN(C664)&gt;0,IFERROR(IF(MATCH(C664,$C$3:$C663,0)&gt;0,N664-INDEX($N$3:N663,SUMPRODUCT(MAX(ROW($C$3:$C663)*(C664=$C$3:$C663)))-2,1),""),""),"")</f>
        <v/>
      </c>
      <c r="X664" s="156">
        <f t="shared" ca="1" si="100"/>
        <v>1</v>
      </c>
      <c r="Y664" s="156">
        <f t="shared" ca="1" si="101"/>
        <v>1</v>
      </c>
    </row>
    <row r="665" spans="2:25" hidden="1" x14ac:dyDescent="0.25">
      <c r="B665" s="390" t="str">
        <f>IFERROR(IF(LEN(INDEX(PlansAndNotes!$B$6:$B$2005,ROW(A665)-ROW($B$3)))=0,"",INDEX(PlansAndNotes!$B$6:$B$2005,ROW(A665)-ROW($B$3))),"")</f>
        <v/>
      </c>
      <c r="C665" s="361" t="str">
        <f t="shared" si="96"/>
        <v/>
      </c>
      <c r="D665" s="361" t="str">
        <f>IFERROR(IF(LEN(C665)&gt;0,IF(LEN(INDEX(TasksList!$C$6:$C$1005,MATCH(C665,TasksList!$B$6:$B$1005,0),1))=0,"",INDEX(TasksList!$C$6:$C$1005,MATCH(C665,TasksList!$B$6:$B$1005,0),1)),""),"")</f>
        <v/>
      </c>
      <c r="E665" s="361" t="str">
        <f>IFERROR(IF(LEN(C665)&gt;0,IF(LEN(INDEX(TasksList!$F$6:$F$1005,MATCH(C665,TasksList!$B$6:$B$1005,0),1))=0,"not set!",INDEX(TasksList!$F$6:$F$1005,MATCH(C665,TasksList!$B$6:$B$1005,0),1)),""),"")</f>
        <v/>
      </c>
      <c r="F665" s="360" t="str">
        <f>IFERROR(IF(LEN(D665)&gt;0,IF(LEN(INDEX(AdressBook!$D$6:$D$25,MATCH(D665,AdressBook!$B$6:$B$25,0),1))=0,"",INDEX(AdressBook!$D$6:$D$25,MATCH(D665,AdressBook!$B$6:$B$25,0),1)),""),"")</f>
        <v/>
      </c>
      <c r="G665" s="361" t="str">
        <f>IFERROR(IF(LEN(INDEX(PlansAndNotes!$F$6:$F$2005,ROW(B665)-ROW($C$3)))=0,"",INDEX(PlansAndNotes!$F$6:$F$2005,ROW(B665)-ROW($C$3))),"")</f>
        <v/>
      </c>
      <c r="H665" s="361" t="str">
        <f>IFERROR(IF(LEN(C665)&gt;0,IF(LEN(INDEX(TasksList!$G$6:$G$1005,MATCH(C665,TasksList!$B$6:$B$1005,0),1))=0,"",INDEX(TasksList!$G$6:$G$1005,MATCH(C665,TasksList!$B$6:$B$1005,0),1)),""),"")</f>
        <v/>
      </c>
      <c r="I665" s="381"/>
      <c r="J665" s="402"/>
      <c r="K665" s="402"/>
      <c r="L665" s="399" t="str">
        <f t="array" ref="L665">IFERROR(INDEX($J$4:$J$1003,SMALL($K$4:$K$1003,ROW(L665)-3),1),"")</f>
        <v/>
      </c>
      <c r="M665" s="206"/>
      <c r="N665" s="362" t="str">
        <f>IFERROR(IF(LEN(INDEX(PlansAndNotes!$D$6:$D$4005,ROW(B665)-ROW($C$3)))=0,"",INDEX(PlansAndNotes!$D$6:$D$4005,ROW(B665)-ROW($C$3))),"")</f>
        <v/>
      </c>
      <c r="O665" s="165" t="str">
        <f t="shared" si="97"/>
        <v/>
      </c>
      <c r="P665" s="363" t="str">
        <f>IFERROR(IF(LEN(INDEX(PlansAndNotes!$E$6:$E$4005,ROW(B665)-ROW($C$3)))=0,"",INDEX(PlansAndNotes!$E$6:$E$4005,ROW(B665)-ROW($C$3))),"")</f>
        <v/>
      </c>
      <c r="Q665" s="363" t="str">
        <f>IFERROR(IF(LEN(INDEX(PlansAndNotes!$G$6:$G$4005,ROW(B665)-ROW($C$3)))=0,"",INDEX(PlansAndNotes!$G$6:$G$4005,ROW(B665)-ROW($C$3))),"")</f>
        <v/>
      </c>
      <c r="R665" s="361" t="str">
        <f>IFERROR(IF(LEN(D665)&gt;0,IF(LEN(INDEX(AdressBook!$C$6:$C$25,MATCH(D665,AdressBook!$B$6:$B$25,0),1))=0,"",INDEX(AdressBook!$C$6:$C$25,MATCH(D665,AdressBook!$B$6:$B$25,0),1)),""),"")</f>
        <v/>
      </c>
      <c r="S665" s="165">
        <f>IF(LEN(C665)&gt;0,IFERROR(IF(MATCH(C665,C666:$C$4004,0)&gt;0,-1,ROW(S665)-ROW($S$3)),ROW(S665)-ROW($S$3)),-1)</f>
        <v>-1</v>
      </c>
      <c r="T665" s="165">
        <f t="shared" si="98"/>
        <v>0</v>
      </c>
      <c r="U665" s="165" t="str">
        <f t="shared" si="99"/>
        <v/>
      </c>
      <c r="V665" s="165" t="str">
        <f>IFERROR(IF(OR(C665="",S665&lt;0),"",IF(SUBTOTAL(3,C665:C665)=0,-1,SUBTOTAL(3,$C$4:C665))),"")</f>
        <v/>
      </c>
      <c r="W665" s="156" t="str">
        <f t="array" ref="W665">IF(LEN(C665)&gt;0,IFERROR(IF(MATCH(C665,$C$3:$C664,0)&gt;0,N665-INDEX($N$3:N664,SUMPRODUCT(MAX(ROW($C$3:$C664)*(C665=$C$3:$C664)))-2,1),""),""),"")</f>
        <v/>
      </c>
      <c r="X665" s="156">
        <f t="shared" ca="1" si="100"/>
        <v>1</v>
      </c>
      <c r="Y665" s="156">
        <f t="shared" ca="1" si="101"/>
        <v>1</v>
      </c>
    </row>
    <row r="666" spans="2:25" hidden="1" x14ac:dyDescent="0.25">
      <c r="B666" s="390" t="str">
        <f>IFERROR(IF(LEN(INDEX(PlansAndNotes!$B$6:$B$2005,ROW(A666)-ROW($B$3)))=0,"",INDEX(PlansAndNotes!$B$6:$B$2005,ROW(A666)-ROW($B$3))),"")</f>
        <v/>
      </c>
      <c r="C666" s="361" t="str">
        <f t="shared" si="96"/>
        <v/>
      </c>
      <c r="D666" s="361" t="str">
        <f>IFERROR(IF(LEN(C666)&gt;0,IF(LEN(INDEX(TasksList!$C$6:$C$1005,MATCH(C666,TasksList!$B$6:$B$1005,0),1))=0,"",INDEX(TasksList!$C$6:$C$1005,MATCH(C666,TasksList!$B$6:$B$1005,0),1)),""),"")</f>
        <v/>
      </c>
      <c r="E666" s="361" t="str">
        <f>IFERROR(IF(LEN(C666)&gt;0,IF(LEN(INDEX(TasksList!$F$6:$F$1005,MATCH(C666,TasksList!$B$6:$B$1005,0),1))=0,"not set!",INDEX(TasksList!$F$6:$F$1005,MATCH(C666,TasksList!$B$6:$B$1005,0),1)),""),"")</f>
        <v/>
      </c>
      <c r="F666" s="360" t="str">
        <f>IFERROR(IF(LEN(D666)&gt;0,IF(LEN(INDEX(AdressBook!$D$6:$D$25,MATCH(D666,AdressBook!$B$6:$B$25,0),1))=0,"",INDEX(AdressBook!$D$6:$D$25,MATCH(D666,AdressBook!$B$6:$B$25,0),1)),""),"")</f>
        <v/>
      </c>
      <c r="G666" s="361" t="str">
        <f>IFERROR(IF(LEN(INDEX(PlansAndNotes!$F$6:$F$2005,ROW(B666)-ROW($C$3)))=0,"",INDEX(PlansAndNotes!$F$6:$F$2005,ROW(B666)-ROW($C$3))),"")</f>
        <v/>
      </c>
      <c r="H666" s="361" t="str">
        <f>IFERROR(IF(LEN(C666)&gt;0,IF(LEN(INDEX(TasksList!$G$6:$G$1005,MATCH(C666,TasksList!$B$6:$B$1005,0),1))=0,"",INDEX(TasksList!$G$6:$G$1005,MATCH(C666,TasksList!$B$6:$B$1005,0),1)),""),"")</f>
        <v/>
      </c>
      <c r="I666" s="381"/>
      <c r="J666" s="402"/>
      <c r="K666" s="402"/>
      <c r="L666" s="399" t="str">
        <f t="array" ref="L666">IFERROR(INDEX($J$4:$J$1003,SMALL($K$4:$K$1003,ROW(L666)-3),1),"")</f>
        <v/>
      </c>
      <c r="M666" s="206"/>
      <c r="N666" s="362" t="str">
        <f>IFERROR(IF(LEN(INDEX(PlansAndNotes!$D$6:$D$4005,ROW(B666)-ROW($C$3)))=0,"",INDEX(PlansAndNotes!$D$6:$D$4005,ROW(B666)-ROW($C$3))),"")</f>
        <v/>
      </c>
      <c r="O666" s="165" t="str">
        <f t="shared" si="97"/>
        <v/>
      </c>
      <c r="P666" s="363" t="str">
        <f>IFERROR(IF(LEN(INDEX(PlansAndNotes!$E$6:$E$4005,ROW(B666)-ROW($C$3)))=0,"",INDEX(PlansAndNotes!$E$6:$E$4005,ROW(B666)-ROW($C$3))),"")</f>
        <v/>
      </c>
      <c r="Q666" s="363" t="str">
        <f>IFERROR(IF(LEN(INDEX(PlansAndNotes!$G$6:$G$4005,ROW(B666)-ROW($C$3)))=0,"",INDEX(PlansAndNotes!$G$6:$G$4005,ROW(B666)-ROW($C$3))),"")</f>
        <v/>
      </c>
      <c r="R666" s="361" t="str">
        <f>IFERROR(IF(LEN(D666)&gt;0,IF(LEN(INDEX(AdressBook!$C$6:$C$25,MATCH(D666,AdressBook!$B$6:$B$25,0),1))=0,"",INDEX(AdressBook!$C$6:$C$25,MATCH(D666,AdressBook!$B$6:$B$25,0),1)),""),"")</f>
        <v/>
      </c>
      <c r="S666" s="165">
        <f>IF(LEN(C666)&gt;0,IFERROR(IF(MATCH(C666,C667:$C$4004,0)&gt;0,-1,ROW(S666)-ROW($S$3)),ROW(S666)-ROW($S$3)),-1)</f>
        <v>-1</v>
      </c>
      <c r="T666" s="165">
        <f t="shared" si="98"/>
        <v>0</v>
      </c>
      <c r="U666" s="165" t="str">
        <f t="shared" si="99"/>
        <v/>
      </c>
      <c r="V666" s="165" t="str">
        <f>IFERROR(IF(OR(C666="",S666&lt;0),"",IF(SUBTOTAL(3,C666:C666)=0,-1,SUBTOTAL(3,$C$4:C666))),"")</f>
        <v/>
      </c>
      <c r="W666" s="156" t="str">
        <f t="array" ref="W666">IF(LEN(C666)&gt;0,IFERROR(IF(MATCH(C666,$C$3:$C665,0)&gt;0,N666-INDEX($N$3:N665,SUMPRODUCT(MAX(ROW($C$3:$C665)*(C666=$C$3:$C665)))-2,1),""),""),"")</f>
        <v/>
      </c>
      <c r="X666" s="156">
        <f t="shared" ca="1" si="100"/>
        <v>1</v>
      </c>
      <c r="Y666" s="156">
        <f t="shared" ca="1" si="101"/>
        <v>1</v>
      </c>
    </row>
    <row r="667" spans="2:25" hidden="1" x14ac:dyDescent="0.25">
      <c r="B667" s="390" t="str">
        <f>IFERROR(IF(LEN(INDEX(PlansAndNotes!$B$6:$B$2005,ROW(A667)-ROW($B$3)))=0,"",INDEX(PlansAndNotes!$B$6:$B$2005,ROW(A667)-ROW($B$3))),"")</f>
        <v/>
      </c>
      <c r="C667" s="361" t="str">
        <f t="shared" si="96"/>
        <v/>
      </c>
      <c r="D667" s="361" t="str">
        <f>IFERROR(IF(LEN(C667)&gt;0,IF(LEN(INDEX(TasksList!$C$6:$C$1005,MATCH(C667,TasksList!$B$6:$B$1005,0),1))=0,"",INDEX(TasksList!$C$6:$C$1005,MATCH(C667,TasksList!$B$6:$B$1005,0),1)),""),"")</f>
        <v/>
      </c>
      <c r="E667" s="361" t="str">
        <f>IFERROR(IF(LEN(C667)&gt;0,IF(LEN(INDEX(TasksList!$F$6:$F$1005,MATCH(C667,TasksList!$B$6:$B$1005,0),1))=0,"not set!",INDEX(TasksList!$F$6:$F$1005,MATCH(C667,TasksList!$B$6:$B$1005,0),1)),""),"")</f>
        <v/>
      </c>
      <c r="F667" s="360" t="str">
        <f>IFERROR(IF(LEN(D667)&gt;0,IF(LEN(INDEX(AdressBook!$D$6:$D$25,MATCH(D667,AdressBook!$B$6:$B$25,0),1))=0,"",INDEX(AdressBook!$D$6:$D$25,MATCH(D667,AdressBook!$B$6:$B$25,0),1)),""),"")</f>
        <v/>
      </c>
      <c r="G667" s="361" t="str">
        <f>IFERROR(IF(LEN(INDEX(PlansAndNotes!$F$6:$F$2005,ROW(B667)-ROW($C$3)))=0,"",INDEX(PlansAndNotes!$F$6:$F$2005,ROW(B667)-ROW($C$3))),"")</f>
        <v/>
      </c>
      <c r="H667" s="361" t="str">
        <f>IFERROR(IF(LEN(C667)&gt;0,IF(LEN(INDEX(TasksList!$G$6:$G$1005,MATCH(C667,TasksList!$B$6:$B$1005,0),1))=0,"",INDEX(TasksList!$G$6:$G$1005,MATCH(C667,TasksList!$B$6:$B$1005,0),1)),""),"")</f>
        <v/>
      </c>
      <c r="I667" s="381"/>
      <c r="J667" s="402"/>
      <c r="K667" s="402"/>
      <c r="L667" s="399" t="str">
        <f t="array" ref="L667">IFERROR(INDEX($J$4:$J$1003,SMALL($K$4:$K$1003,ROW(L667)-3),1),"")</f>
        <v/>
      </c>
      <c r="M667" s="206"/>
      <c r="N667" s="362" t="str">
        <f>IFERROR(IF(LEN(INDEX(PlansAndNotes!$D$6:$D$4005,ROW(B667)-ROW($C$3)))=0,"",INDEX(PlansAndNotes!$D$6:$D$4005,ROW(B667)-ROW($C$3))),"")</f>
        <v/>
      </c>
      <c r="O667" s="165" t="str">
        <f t="shared" si="97"/>
        <v/>
      </c>
      <c r="P667" s="363" t="str">
        <f>IFERROR(IF(LEN(INDEX(PlansAndNotes!$E$6:$E$4005,ROW(B667)-ROW($C$3)))=0,"",INDEX(PlansAndNotes!$E$6:$E$4005,ROW(B667)-ROW($C$3))),"")</f>
        <v/>
      </c>
      <c r="Q667" s="363" t="str">
        <f>IFERROR(IF(LEN(INDEX(PlansAndNotes!$G$6:$G$4005,ROW(B667)-ROW($C$3)))=0,"",INDEX(PlansAndNotes!$G$6:$G$4005,ROW(B667)-ROW($C$3))),"")</f>
        <v/>
      </c>
      <c r="R667" s="361" t="str">
        <f>IFERROR(IF(LEN(D667)&gt;0,IF(LEN(INDEX(AdressBook!$C$6:$C$25,MATCH(D667,AdressBook!$B$6:$B$25,0),1))=0,"",INDEX(AdressBook!$C$6:$C$25,MATCH(D667,AdressBook!$B$6:$B$25,0),1)),""),"")</f>
        <v/>
      </c>
      <c r="S667" s="165">
        <f>IF(LEN(C667)&gt;0,IFERROR(IF(MATCH(C667,C668:$C$4004,0)&gt;0,-1,ROW(S667)-ROW($S$3)),ROW(S667)-ROW($S$3)),-1)</f>
        <v>-1</v>
      </c>
      <c r="T667" s="165">
        <f t="shared" si="98"/>
        <v>0</v>
      </c>
      <c r="U667" s="165" t="str">
        <f t="shared" si="99"/>
        <v/>
      </c>
      <c r="V667" s="165" t="str">
        <f>IFERROR(IF(OR(C667="",S667&lt;0),"",IF(SUBTOTAL(3,C667:C667)=0,-1,SUBTOTAL(3,$C$4:C667))),"")</f>
        <v/>
      </c>
      <c r="W667" s="156" t="str">
        <f t="array" ref="W667">IF(LEN(C667)&gt;0,IFERROR(IF(MATCH(C667,$C$3:$C666,0)&gt;0,N667-INDEX($N$3:N666,SUMPRODUCT(MAX(ROW($C$3:$C666)*(C667=$C$3:$C666)))-2,1),""),""),"")</f>
        <v/>
      </c>
      <c r="X667" s="156">
        <f t="shared" ca="1" si="100"/>
        <v>1</v>
      </c>
      <c r="Y667" s="156">
        <f t="shared" ca="1" si="101"/>
        <v>1</v>
      </c>
    </row>
    <row r="668" spans="2:25" hidden="1" x14ac:dyDescent="0.25">
      <c r="B668" s="390" t="str">
        <f>IFERROR(IF(LEN(INDEX(PlansAndNotes!$B$6:$B$2005,ROW(A668)-ROW($B$3)))=0,"",INDEX(PlansAndNotes!$B$6:$B$2005,ROW(A668)-ROW($B$3))),"")</f>
        <v/>
      </c>
      <c r="C668" s="361" t="str">
        <f t="shared" si="96"/>
        <v/>
      </c>
      <c r="D668" s="361" t="str">
        <f>IFERROR(IF(LEN(C668)&gt;0,IF(LEN(INDEX(TasksList!$C$6:$C$1005,MATCH(C668,TasksList!$B$6:$B$1005,0),1))=0,"",INDEX(TasksList!$C$6:$C$1005,MATCH(C668,TasksList!$B$6:$B$1005,0),1)),""),"")</f>
        <v/>
      </c>
      <c r="E668" s="361" t="str">
        <f>IFERROR(IF(LEN(C668)&gt;0,IF(LEN(INDEX(TasksList!$F$6:$F$1005,MATCH(C668,TasksList!$B$6:$B$1005,0),1))=0,"not set!",INDEX(TasksList!$F$6:$F$1005,MATCH(C668,TasksList!$B$6:$B$1005,0),1)),""),"")</f>
        <v/>
      </c>
      <c r="F668" s="360" t="str">
        <f>IFERROR(IF(LEN(D668)&gt;0,IF(LEN(INDEX(AdressBook!$D$6:$D$25,MATCH(D668,AdressBook!$B$6:$B$25,0),1))=0,"",INDEX(AdressBook!$D$6:$D$25,MATCH(D668,AdressBook!$B$6:$B$25,0),1)),""),"")</f>
        <v/>
      </c>
      <c r="G668" s="361" t="str">
        <f>IFERROR(IF(LEN(INDEX(PlansAndNotes!$F$6:$F$2005,ROW(B668)-ROW($C$3)))=0,"",INDEX(PlansAndNotes!$F$6:$F$2005,ROW(B668)-ROW($C$3))),"")</f>
        <v/>
      </c>
      <c r="H668" s="361" t="str">
        <f>IFERROR(IF(LEN(C668)&gt;0,IF(LEN(INDEX(TasksList!$G$6:$G$1005,MATCH(C668,TasksList!$B$6:$B$1005,0),1))=0,"",INDEX(TasksList!$G$6:$G$1005,MATCH(C668,TasksList!$B$6:$B$1005,0),1)),""),"")</f>
        <v/>
      </c>
      <c r="I668" s="381"/>
      <c r="J668" s="402"/>
      <c r="K668" s="402"/>
      <c r="L668" s="399" t="str">
        <f t="array" ref="L668">IFERROR(INDEX($J$4:$J$1003,SMALL($K$4:$K$1003,ROW(L668)-3),1),"")</f>
        <v/>
      </c>
      <c r="M668" s="206"/>
      <c r="N668" s="362" t="str">
        <f>IFERROR(IF(LEN(INDEX(PlansAndNotes!$D$6:$D$4005,ROW(B668)-ROW($C$3)))=0,"",INDEX(PlansAndNotes!$D$6:$D$4005,ROW(B668)-ROW($C$3))),"")</f>
        <v/>
      </c>
      <c r="O668" s="165" t="str">
        <f t="shared" si="97"/>
        <v/>
      </c>
      <c r="P668" s="363" t="str">
        <f>IFERROR(IF(LEN(INDEX(PlansAndNotes!$E$6:$E$4005,ROW(B668)-ROW($C$3)))=0,"",INDEX(PlansAndNotes!$E$6:$E$4005,ROW(B668)-ROW($C$3))),"")</f>
        <v/>
      </c>
      <c r="Q668" s="363" t="str">
        <f>IFERROR(IF(LEN(INDEX(PlansAndNotes!$G$6:$G$4005,ROW(B668)-ROW($C$3)))=0,"",INDEX(PlansAndNotes!$G$6:$G$4005,ROW(B668)-ROW($C$3))),"")</f>
        <v/>
      </c>
      <c r="R668" s="361" t="str">
        <f>IFERROR(IF(LEN(D668)&gt;0,IF(LEN(INDEX(AdressBook!$C$6:$C$25,MATCH(D668,AdressBook!$B$6:$B$25,0),1))=0,"",INDEX(AdressBook!$C$6:$C$25,MATCH(D668,AdressBook!$B$6:$B$25,0),1)),""),"")</f>
        <v/>
      </c>
      <c r="S668" s="165">
        <f>IF(LEN(C668)&gt;0,IFERROR(IF(MATCH(C668,C669:$C$4004,0)&gt;0,-1,ROW(S668)-ROW($S$3)),ROW(S668)-ROW($S$3)),-1)</f>
        <v>-1</v>
      </c>
      <c r="T668" s="165">
        <f t="shared" si="98"/>
        <v>0</v>
      </c>
      <c r="U668" s="165" t="str">
        <f t="shared" si="99"/>
        <v/>
      </c>
      <c r="V668" s="165" t="str">
        <f>IFERROR(IF(OR(C668="",S668&lt;0),"",IF(SUBTOTAL(3,C668:C668)=0,-1,SUBTOTAL(3,$C$4:C668))),"")</f>
        <v/>
      </c>
      <c r="W668" s="156" t="str">
        <f t="array" ref="W668">IF(LEN(C668)&gt;0,IFERROR(IF(MATCH(C668,$C$3:$C667,0)&gt;0,N668-INDEX($N$3:N667,SUMPRODUCT(MAX(ROW($C$3:$C667)*(C668=$C$3:$C667)))-2,1),""),""),"")</f>
        <v/>
      </c>
      <c r="X668" s="156">
        <f t="shared" ca="1" si="100"/>
        <v>1</v>
      </c>
      <c r="Y668" s="156">
        <f t="shared" ca="1" si="101"/>
        <v>1</v>
      </c>
    </row>
    <row r="669" spans="2:25" hidden="1" x14ac:dyDescent="0.25">
      <c r="B669" s="390" t="str">
        <f>IFERROR(IF(LEN(INDEX(PlansAndNotes!$B$6:$B$2005,ROW(A669)-ROW($B$3)))=0,"",INDEX(PlansAndNotes!$B$6:$B$2005,ROW(A669)-ROW($B$3))),"")</f>
        <v/>
      </c>
      <c r="C669" s="361" t="str">
        <f t="shared" si="96"/>
        <v/>
      </c>
      <c r="D669" s="361" t="str">
        <f>IFERROR(IF(LEN(C669)&gt;0,IF(LEN(INDEX(TasksList!$C$6:$C$1005,MATCH(C669,TasksList!$B$6:$B$1005,0),1))=0,"",INDEX(TasksList!$C$6:$C$1005,MATCH(C669,TasksList!$B$6:$B$1005,0),1)),""),"")</f>
        <v/>
      </c>
      <c r="E669" s="361" t="str">
        <f>IFERROR(IF(LEN(C669)&gt;0,IF(LEN(INDEX(TasksList!$F$6:$F$1005,MATCH(C669,TasksList!$B$6:$B$1005,0),1))=0,"not set!",INDEX(TasksList!$F$6:$F$1005,MATCH(C669,TasksList!$B$6:$B$1005,0),1)),""),"")</f>
        <v/>
      </c>
      <c r="F669" s="360" t="str">
        <f>IFERROR(IF(LEN(D669)&gt;0,IF(LEN(INDEX(AdressBook!$D$6:$D$25,MATCH(D669,AdressBook!$B$6:$B$25,0),1))=0,"",INDEX(AdressBook!$D$6:$D$25,MATCH(D669,AdressBook!$B$6:$B$25,0),1)),""),"")</f>
        <v/>
      </c>
      <c r="G669" s="361" t="str">
        <f>IFERROR(IF(LEN(INDEX(PlansAndNotes!$F$6:$F$2005,ROW(B669)-ROW($C$3)))=0,"",INDEX(PlansAndNotes!$F$6:$F$2005,ROW(B669)-ROW($C$3))),"")</f>
        <v/>
      </c>
      <c r="H669" s="361" t="str">
        <f>IFERROR(IF(LEN(C669)&gt;0,IF(LEN(INDEX(TasksList!$G$6:$G$1005,MATCH(C669,TasksList!$B$6:$B$1005,0),1))=0,"",INDEX(TasksList!$G$6:$G$1005,MATCH(C669,TasksList!$B$6:$B$1005,0),1)),""),"")</f>
        <v/>
      </c>
      <c r="I669" s="381"/>
      <c r="J669" s="402"/>
      <c r="K669" s="402"/>
      <c r="L669" s="399" t="str">
        <f t="array" ref="L669">IFERROR(INDEX($J$4:$J$1003,SMALL($K$4:$K$1003,ROW(L669)-3),1),"")</f>
        <v/>
      </c>
      <c r="M669" s="206"/>
      <c r="N669" s="362" t="str">
        <f>IFERROR(IF(LEN(INDEX(PlansAndNotes!$D$6:$D$4005,ROW(B669)-ROW($C$3)))=0,"",INDEX(PlansAndNotes!$D$6:$D$4005,ROW(B669)-ROW($C$3))),"")</f>
        <v/>
      </c>
      <c r="O669" s="165" t="str">
        <f t="shared" si="97"/>
        <v/>
      </c>
      <c r="P669" s="363" t="str">
        <f>IFERROR(IF(LEN(INDEX(PlansAndNotes!$E$6:$E$4005,ROW(B669)-ROW($C$3)))=0,"",INDEX(PlansAndNotes!$E$6:$E$4005,ROW(B669)-ROW($C$3))),"")</f>
        <v/>
      </c>
      <c r="Q669" s="363" t="str">
        <f>IFERROR(IF(LEN(INDEX(PlansAndNotes!$G$6:$G$4005,ROW(B669)-ROW($C$3)))=0,"",INDEX(PlansAndNotes!$G$6:$G$4005,ROW(B669)-ROW($C$3))),"")</f>
        <v/>
      </c>
      <c r="R669" s="361" t="str">
        <f>IFERROR(IF(LEN(D669)&gt;0,IF(LEN(INDEX(AdressBook!$C$6:$C$25,MATCH(D669,AdressBook!$B$6:$B$25,0),1))=0,"",INDEX(AdressBook!$C$6:$C$25,MATCH(D669,AdressBook!$B$6:$B$25,0),1)),""),"")</f>
        <v/>
      </c>
      <c r="S669" s="165">
        <f>IF(LEN(C669)&gt;0,IFERROR(IF(MATCH(C669,C670:$C$4004,0)&gt;0,-1,ROW(S669)-ROW($S$3)),ROW(S669)-ROW($S$3)),-1)</f>
        <v>-1</v>
      </c>
      <c r="T669" s="165">
        <f t="shared" si="98"/>
        <v>0</v>
      </c>
      <c r="U669" s="165" t="str">
        <f t="shared" si="99"/>
        <v/>
      </c>
      <c r="V669" s="165" t="str">
        <f>IFERROR(IF(OR(C669="",S669&lt;0),"",IF(SUBTOTAL(3,C669:C669)=0,-1,SUBTOTAL(3,$C$4:C669))),"")</f>
        <v/>
      </c>
      <c r="W669" s="156" t="str">
        <f t="array" ref="W669">IF(LEN(C669)&gt;0,IFERROR(IF(MATCH(C669,$C$3:$C668,0)&gt;0,N669-INDEX($N$3:N668,SUMPRODUCT(MAX(ROW($C$3:$C668)*(C669=$C$3:$C668)))-2,1),""),""),"")</f>
        <v/>
      </c>
      <c r="X669" s="156">
        <f t="shared" ca="1" si="100"/>
        <v>1</v>
      </c>
      <c r="Y669" s="156">
        <f t="shared" ca="1" si="101"/>
        <v>1</v>
      </c>
    </row>
    <row r="670" spans="2:25" hidden="1" x14ac:dyDescent="0.25">
      <c r="B670" s="390" t="str">
        <f>IFERROR(IF(LEN(INDEX(PlansAndNotes!$B$6:$B$2005,ROW(A670)-ROW($B$3)))=0,"",INDEX(PlansAndNotes!$B$6:$B$2005,ROW(A670)-ROW($B$3))),"")</f>
        <v/>
      </c>
      <c r="C670" s="361" t="str">
        <f t="shared" si="96"/>
        <v/>
      </c>
      <c r="D670" s="361" t="str">
        <f>IFERROR(IF(LEN(C670)&gt;0,IF(LEN(INDEX(TasksList!$C$6:$C$1005,MATCH(C670,TasksList!$B$6:$B$1005,0),1))=0,"",INDEX(TasksList!$C$6:$C$1005,MATCH(C670,TasksList!$B$6:$B$1005,0),1)),""),"")</f>
        <v/>
      </c>
      <c r="E670" s="361" t="str">
        <f>IFERROR(IF(LEN(C670)&gt;0,IF(LEN(INDEX(TasksList!$F$6:$F$1005,MATCH(C670,TasksList!$B$6:$B$1005,0),1))=0,"not set!",INDEX(TasksList!$F$6:$F$1005,MATCH(C670,TasksList!$B$6:$B$1005,0),1)),""),"")</f>
        <v/>
      </c>
      <c r="F670" s="360" t="str">
        <f>IFERROR(IF(LEN(D670)&gt;0,IF(LEN(INDEX(AdressBook!$D$6:$D$25,MATCH(D670,AdressBook!$B$6:$B$25,0),1))=0,"",INDEX(AdressBook!$D$6:$D$25,MATCH(D670,AdressBook!$B$6:$B$25,0),1)),""),"")</f>
        <v/>
      </c>
      <c r="G670" s="361" t="str">
        <f>IFERROR(IF(LEN(INDEX(PlansAndNotes!$F$6:$F$2005,ROW(B670)-ROW($C$3)))=0,"",INDEX(PlansAndNotes!$F$6:$F$2005,ROW(B670)-ROW($C$3))),"")</f>
        <v/>
      </c>
      <c r="H670" s="361" t="str">
        <f>IFERROR(IF(LEN(C670)&gt;0,IF(LEN(INDEX(TasksList!$G$6:$G$1005,MATCH(C670,TasksList!$B$6:$B$1005,0),1))=0,"",INDEX(TasksList!$G$6:$G$1005,MATCH(C670,TasksList!$B$6:$B$1005,0),1)),""),"")</f>
        <v/>
      </c>
      <c r="I670" s="381"/>
      <c r="J670" s="402"/>
      <c r="K670" s="402"/>
      <c r="L670" s="399" t="str">
        <f t="array" ref="L670">IFERROR(INDEX($J$4:$J$1003,SMALL($K$4:$K$1003,ROW(L670)-3),1),"")</f>
        <v/>
      </c>
      <c r="M670" s="206"/>
      <c r="N670" s="362" t="str">
        <f>IFERROR(IF(LEN(INDEX(PlansAndNotes!$D$6:$D$4005,ROW(B670)-ROW($C$3)))=0,"",INDEX(PlansAndNotes!$D$6:$D$4005,ROW(B670)-ROW($C$3))),"")</f>
        <v/>
      </c>
      <c r="O670" s="165" t="str">
        <f t="shared" si="97"/>
        <v/>
      </c>
      <c r="P670" s="363" t="str">
        <f>IFERROR(IF(LEN(INDEX(PlansAndNotes!$E$6:$E$4005,ROW(B670)-ROW($C$3)))=0,"",INDEX(PlansAndNotes!$E$6:$E$4005,ROW(B670)-ROW($C$3))),"")</f>
        <v/>
      </c>
      <c r="Q670" s="363" t="str">
        <f>IFERROR(IF(LEN(INDEX(PlansAndNotes!$G$6:$G$4005,ROW(B670)-ROW($C$3)))=0,"",INDEX(PlansAndNotes!$G$6:$G$4005,ROW(B670)-ROW($C$3))),"")</f>
        <v/>
      </c>
      <c r="R670" s="361" t="str">
        <f>IFERROR(IF(LEN(D670)&gt;0,IF(LEN(INDEX(AdressBook!$C$6:$C$25,MATCH(D670,AdressBook!$B$6:$B$25,0),1))=0,"",INDEX(AdressBook!$C$6:$C$25,MATCH(D670,AdressBook!$B$6:$B$25,0),1)),""),"")</f>
        <v/>
      </c>
      <c r="S670" s="165">
        <f>IF(LEN(C670)&gt;0,IFERROR(IF(MATCH(C670,C671:$C$4004,0)&gt;0,-1,ROW(S670)-ROW($S$3)),ROW(S670)-ROW($S$3)),-1)</f>
        <v>-1</v>
      </c>
      <c r="T670" s="165">
        <f t="shared" si="98"/>
        <v>0</v>
      </c>
      <c r="U670" s="165" t="str">
        <f t="shared" si="99"/>
        <v/>
      </c>
      <c r="V670" s="165" t="str">
        <f>IFERROR(IF(OR(C670="",S670&lt;0),"",IF(SUBTOTAL(3,C670:C670)=0,-1,SUBTOTAL(3,$C$4:C670))),"")</f>
        <v/>
      </c>
      <c r="W670" s="156" t="str">
        <f t="array" ref="W670">IF(LEN(C670)&gt;0,IFERROR(IF(MATCH(C670,$C$3:$C669,0)&gt;0,N670-INDEX($N$3:N669,SUMPRODUCT(MAX(ROW($C$3:$C669)*(C670=$C$3:$C669)))-2,1),""),""),"")</f>
        <v/>
      </c>
      <c r="X670" s="156">
        <f t="shared" ca="1" si="100"/>
        <v>1</v>
      </c>
      <c r="Y670" s="156">
        <f t="shared" ca="1" si="101"/>
        <v>1</v>
      </c>
    </row>
    <row r="671" spans="2:25" hidden="1" x14ac:dyDescent="0.25">
      <c r="B671" s="390" t="str">
        <f>IFERROR(IF(LEN(INDEX(PlansAndNotes!$B$6:$B$2005,ROW(A671)-ROW($B$3)))=0,"",INDEX(PlansAndNotes!$B$6:$B$2005,ROW(A671)-ROW($B$3))),"")</f>
        <v/>
      </c>
      <c r="C671" s="361" t="str">
        <f t="shared" si="96"/>
        <v/>
      </c>
      <c r="D671" s="361" t="str">
        <f>IFERROR(IF(LEN(C671)&gt;0,IF(LEN(INDEX(TasksList!$C$6:$C$1005,MATCH(C671,TasksList!$B$6:$B$1005,0),1))=0,"",INDEX(TasksList!$C$6:$C$1005,MATCH(C671,TasksList!$B$6:$B$1005,0),1)),""),"")</f>
        <v/>
      </c>
      <c r="E671" s="361" t="str">
        <f>IFERROR(IF(LEN(C671)&gt;0,IF(LEN(INDEX(TasksList!$F$6:$F$1005,MATCH(C671,TasksList!$B$6:$B$1005,0),1))=0,"not set!",INDEX(TasksList!$F$6:$F$1005,MATCH(C671,TasksList!$B$6:$B$1005,0),1)),""),"")</f>
        <v/>
      </c>
      <c r="F671" s="360" t="str">
        <f>IFERROR(IF(LEN(D671)&gt;0,IF(LEN(INDEX(AdressBook!$D$6:$D$25,MATCH(D671,AdressBook!$B$6:$B$25,0),1))=0,"",INDEX(AdressBook!$D$6:$D$25,MATCH(D671,AdressBook!$B$6:$B$25,0),1)),""),"")</f>
        <v/>
      </c>
      <c r="G671" s="361" t="str">
        <f>IFERROR(IF(LEN(INDEX(PlansAndNotes!$F$6:$F$2005,ROW(B671)-ROW($C$3)))=0,"",INDEX(PlansAndNotes!$F$6:$F$2005,ROW(B671)-ROW($C$3))),"")</f>
        <v/>
      </c>
      <c r="H671" s="361" t="str">
        <f>IFERROR(IF(LEN(C671)&gt;0,IF(LEN(INDEX(TasksList!$G$6:$G$1005,MATCH(C671,TasksList!$B$6:$B$1005,0),1))=0,"",INDEX(TasksList!$G$6:$G$1005,MATCH(C671,TasksList!$B$6:$B$1005,0),1)),""),"")</f>
        <v/>
      </c>
      <c r="I671" s="381"/>
      <c r="J671" s="402"/>
      <c r="K671" s="402"/>
      <c r="L671" s="399" t="str">
        <f t="array" ref="L671">IFERROR(INDEX($J$4:$J$1003,SMALL($K$4:$K$1003,ROW(L671)-3),1),"")</f>
        <v/>
      </c>
      <c r="M671" s="206"/>
      <c r="N671" s="362" t="str">
        <f>IFERROR(IF(LEN(INDEX(PlansAndNotes!$D$6:$D$4005,ROW(B671)-ROW($C$3)))=0,"",INDEX(PlansAndNotes!$D$6:$D$4005,ROW(B671)-ROW($C$3))),"")</f>
        <v/>
      </c>
      <c r="O671" s="165" t="str">
        <f t="shared" si="97"/>
        <v/>
      </c>
      <c r="P671" s="363" t="str">
        <f>IFERROR(IF(LEN(INDEX(PlansAndNotes!$E$6:$E$4005,ROW(B671)-ROW($C$3)))=0,"",INDEX(PlansAndNotes!$E$6:$E$4005,ROW(B671)-ROW($C$3))),"")</f>
        <v/>
      </c>
      <c r="Q671" s="363" t="str">
        <f>IFERROR(IF(LEN(INDEX(PlansAndNotes!$G$6:$G$4005,ROW(B671)-ROW($C$3)))=0,"",INDEX(PlansAndNotes!$G$6:$G$4005,ROW(B671)-ROW($C$3))),"")</f>
        <v/>
      </c>
      <c r="R671" s="361" t="str">
        <f>IFERROR(IF(LEN(D671)&gt;0,IF(LEN(INDEX(AdressBook!$C$6:$C$25,MATCH(D671,AdressBook!$B$6:$B$25,0),1))=0,"",INDEX(AdressBook!$C$6:$C$25,MATCH(D671,AdressBook!$B$6:$B$25,0),1)),""),"")</f>
        <v/>
      </c>
      <c r="S671" s="165">
        <f>IF(LEN(C671)&gt;0,IFERROR(IF(MATCH(C671,C672:$C$4004,0)&gt;0,-1,ROW(S671)-ROW($S$3)),ROW(S671)-ROW($S$3)),-1)</f>
        <v>-1</v>
      </c>
      <c r="T671" s="165">
        <f t="shared" si="98"/>
        <v>0</v>
      </c>
      <c r="U671" s="165" t="str">
        <f t="shared" si="99"/>
        <v/>
      </c>
      <c r="V671" s="165" t="str">
        <f>IFERROR(IF(OR(C671="",S671&lt;0),"",IF(SUBTOTAL(3,C671:C671)=0,-1,SUBTOTAL(3,$C$4:C671))),"")</f>
        <v/>
      </c>
      <c r="W671" s="156" t="str">
        <f t="array" ref="W671">IF(LEN(C671)&gt;0,IFERROR(IF(MATCH(C671,$C$3:$C670,0)&gt;0,N671-INDEX($N$3:N670,SUMPRODUCT(MAX(ROW($C$3:$C670)*(C671=$C$3:$C670)))-2,1),""),""),"")</f>
        <v/>
      </c>
      <c r="X671" s="156">
        <f t="shared" ca="1" si="100"/>
        <v>1</v>
      </c>
      <c r="Y671" s="156">
        <f t="shared" ca="1" si="101"/>
        <v>1</v>
      </c>
    </row>
    <row r="672" spans="2:25" hidden="1" x14ac:dyDescent="0.25">
      <c r="B672" s="390" t="str">
        <f>IFERROR(IF(LEN(INDEX(PlansAndNotes!$B$6:$B$2005,ROW(A672)-ROW($B$3)))=0,"",INDEX(PlansAndNotes!$B$6:$B$2005,ROW(A672)-ROW($B$3))),"")</f>
        <v/>
      </c>
      <c r="C672" s="361" t="str">
        <f t="shared" si="96"/>
        <v/>
      </c>
      <c r="D672" s="361" t="str">
        <f>IFERROR(IF(LEN(C672)&gt;0,IF(LEN(INDEX(TasksList!$C$6:$C$1005,MATCH(C672,TasksList!$B$6:$B$1005,0),1))=0,"",INDEX(TasksList!$C$6:$C$1005,MATCH(C672,TasksList!$B$6:$B$1005,0),1)),""),"")</f>
        <v/>
      </c>
      <c r="E672" s="361" t="str">
        <f>IFERROR(IF(LEN(C672)&gt;0,IF(LEN(INDEX(TasksList!$F$6:$F$1005,MATCH(C672,TasksList!$B$6:$B$1005,0),1))=0,"not set!",INDEX(TasksList!$F$6:$F$1005,MATCH(C672,TasksList!$B$6:$B$1005,0),1)),""),"")</f>
        <v/>
      </c>
      <c r="F672" s="360" t="str">
        <f>IFERROR(IF(LEN(D672)&gt;0,IF(LEN(INDEX(AdressBook!$D$6:$D$25,MATCH(D672,AdressBook!$B$6:$B$25,0),1))=0,"",INDEX(AdressBook!$D$6:$D$25,MATCH(D672,AdressBook!$B$6:$B$25,0),1)),""),"")</f>
        <v/>
      </c>
      <c r="G672" s="361" t="str">
        <f>IFERROR(IF(LEN(INDEX(PlansAndNotes!$F$6:$F$2005,ROW(B672)-ROW($C$3)))=0,"",INDEX(PlansAndNotes!$F$6:$F$2005,ROW(B672)-ROW($C$3))),"")</f>
        <v/>
      </c>
      <c r="H672" s="361" t="str">
        <f>IFERROR(IF(LEN(C672)&gt;0,IF(LEN(INDEX(TasksList!$G$6:$G$1005,MATCH(C672,TasksList!$B$6:$B$1005,0),1))=0,"",INDEX(TasksList!$G$6:$G$1005,MATCH(C672,TasksList!$B$6:$B$1005,0),1)),""),"")</f>
        <v/>
      </c>
      <c r="I672" s="381"/>
      <c r="J672" s="402"/>
      <c r="K672" s="402"/>
      <c r="L672" s="399" t="str">
        <f t="array" ref="L672">IFERROR(INDEX($J$4:$J$1003,SMALL($K$4:$K$1003,ROW(L672)-3),1),"")</f>
        <v/>
      </c>
      <c r="M672" s="206"/>
      <c r="N672" s="362" t="str">
        <f>IFERROR(IF(LEN(INDEX(PlansAndNotes!$D$6:$D$4005,ROW(B672)-ROW($C$3)))=0,"",INDEX(PlansAndNotes!$D$6:$D$4005,ROW(B672)-ROW($C$3))),"")</f>
        <v/>
      </c>
      <c r="O672" s="165" t="str">
        <f t="shared" si="97"/>
        <v/>
      </c>
      <c r="P672" s="363" t="str">
        <f>IFERROR(IF(LEN(INDEX(PlansAndNotes!$E$6:$E$4005,ROW(B672)-ROW($C$3)))=0,"",INDEX(PlansAndNotes!$E$6:$E$4005,ROW(B672)-ROW($C$3))),"")</f>
        <v/>
      </c>
      <c r="Q672" s="363" t="str">
        <f>IFERROR(IF(LEN(INDEX(PlansAndNotes!$G$6:$G$4005,ROW(B672)-ROW($C$3)))=0,"",INDEX(PlansAndNotes!$G$6:$G$4005,ROW(B672)-ROW($C$3))),"")</f>
        <v/>
      </c>
      <c r="R672" s="361" t="str">
        <f>IFERROR(IF(LEN(D672)&gt;0,IF(LEN(INDEX(AdressBook!$C$6:$C$25,MATCH(D672,AdressBook!$B$6:$B$25,0),1))=0,"",INDEX(AdressBook!$C$6:$C$25,MATCH(D672,AdressBook!$B$6:$B$25,0),1)),""),"")</f>
        <v/>
      </c>
      <c r="S672" s="165">
        <f>IF(LEN(C672)&gt;0,IFERROR(IF(MATCH(C672,C673:$C$4004,0)&gt;0,-1,ROW(S672)-ROW($S$3)),ROW(S672)-ROW($S$3)),-1)</f>
        <v>-1</v>
      </c>
      <c r="T672" s="165">
        <f t="shared" si="98"/>
        <v>0</v>
      </c>
      <c r="U672" s="165" t="str">
        <f t="shared" si="99"/>
        <v/>
      </c>
      <c r="V672" s="165" t="str">
        <f>IFERROR(IF(OR(C672="",S672&lt;0),"",IF(SUBTOTAL(3,C672:C672)=0,-1,SUBTOTAL(3,$C$4:C672))),"")</f>
        <v/>
      </c>
      <c r="W672" s="156" t="str">
        <f t="array" ref="W672">IF(LEN(C672)&gt;0,IFERROR(IF(MATCH(C672,$C$3:$C671,0)&gt;0,N672-INDEX($N$3:N671,SUMPRODUCT(MAX(ROW($C$3:$C671)*(C672=$C$3:$C671)))-2,1),""),""),"")</f>
        <v/>
      </c>
      <c r="X672" s="156">
        <f t="shared" ca="1" si="100"/>
        <v>1</v>
      </c>
      <c r="Y672" s="156">
        <f t="shared" ca="1" si="101"/>
        <v>1</v>
      </c>
    </row>
    <row r="673" spans="2:25" hidden="1" x14ac:dyDescent="0.25">
      <c r="B673" s="390" t="str">
        <f>IFERROR(IF(LEN(INDEX(PlansAndNotes!$B$6:$B$2005,ROW(A673)-ROW($B$3)))=0,"",INDEX(PlansAndNotes!$B$6:$B$2005,ROW(A673)-ROW($B$3))),"")</f>
        <v/>
      </c>
      <c r="C673" s="361" t="str">
        <f t="shared" si="96"/>
        <v/>
      </c>
      <c r="D673" s="361" t="str">
        <f>IFERROR(IF(LEN(C673)&gt;0,IF(LEN(INDEX(TasksList!$C$6:$C$1005,MATCH(C673,TasksList!$B$6:$B$1005,0),1))=0,"",INDEX(TasksList!$C$6:$C$1005,MATCH(C673,TasksList!$B$6:$B$1005,0),1)),""),"")</f>
        <v/>
      </c>
      <c r="E673" s="361" t="str">
        <f>IFERROR(IF(LEN(C673)&gt;0,IF(LEN(INDEX(TasksList!$F$6:$F$1005,MATCH(C673,TasksList!$B$6:$B$1005,0),1))=0,"not set!",INDEX(TasksList!$F$6:$F$1005,MATCH(C673,TasksList!$B$6:$B$1005,0),1)),""),"")</f>
        <v/>
      </c>
      <c r="F673" s="360" t="str">
        <f>IFERROR(IF(LEN(D673)&gt;0,IF(LEN(INDEX(AdressBook!$D$6:$D$25,MATCH(D673,AdressBook!$B$6:$B$25,0),1))=0,"",INDEX(AdressBook!$D$6:$D$25,MATCH(D673,AdressBook!$B$6:$B$25,0),1)),""),"")</f>
        <v/>
      </c>
      <c r="G673" s="361" t="str">
        <f>IFERROR(IF(LEN(INDEX(PlansAndNotes!$F$6:$F$2005,ROW(B673)-ROW($C$3)))=0,"",INDEX(PlansAndNotes!$F$6:$F$2005,ROW(B673)-ROW($C$3))),"")</f>
        <v/>
      </c>
      <c r="H673" s="361" t="str">
        <f>IFERROR(IF(LEN(C673)&gt;0,IF(LEN(INDEX(TasksList!$G$6:$G$1005,MATCH(C673,TasksList!$B$6:$B$1005,0),1))=0,"",INDEX(TasksList!$G$6:$G$1005,MATCH(C673,TasksList!$B$6:$B$1005,0),1)),""),"")</f>
        <v/>
      </c>
      <c r="I673" s="381"/>
      <c r="J673" s="402"/>
      <c r="K673" s="402"/>
      <c r="L673" s="399" t="str">
        <f t="array" ref="L673">IFERROR(INDEX($J$4:$J$1003,SMALL($K$4:$K$1003,ROW(L673)-3),1),"")</f>
        <v/>
      </c>
      <c r="M673" s="206"/>
      <c r="N673" s="362" t="str">
        <f>IFERROR(IF(LEN(INDEX(PlansAndNotes!$D$6:$D$4005,ROW(B673)-ROW($C$3)))=0,"",INDEX(PlansAndNotes!$D$6:$D$4005,ROW(B673)-ROW($C$3))),"")</f>
        <v/>
      </c>
      <c r="O673" s="165" t="str">
        <f t="shared" si="97"/>
        <v/>
      </c>
      <c r="P673" s="363" t="str">
        <f>IFERROR(IF(LEN(INDEX(PlansAndNotes!$E$6:$E$4005,ROW(B673)-ROW($C$3)))=0,"",INDEX(PlansAndNotes!$E$6:$E$4005,ROW(B673)-ROW($C$3))),"")</f>
        <v/>
      </c>
      <c r="Q673" s="363" t="str">
        <f>IFERROR(IF(LEN(INDEX(PlansAndNotes!$G$6:$G$4005,ROW(B673)-ROW($C$3)))=0,"",INDEX(PlansAndNotes!$G$6:$G$4005,ROW(B673)-ROW($C$3))),"")</f>
        <v/>
      </c>
      <c r="R673" s="361" t="str">
        <f>IFERROR(IF(LEN(D673)&gt;0,IF(LEN(INDEX(AdressBook!$C$6:$C$25,MATCH(D673,AdressBook!$B$6:$B$25,0),1))=0,"",INDEX(AdressBook!$C$6:$C$25,MATCH(D673,AdressBook!$B$6:$B$25,0),1)),""),"")</f>
        <v/>
      </c>
      <c r="S673" s="165">
        <f>IF(LEN(C673)&gt;0,IFERROR(IF(MATCH(C673,C674:$C$4004,0)&gt;0,-1,ROW(S673)-ROW($S$3)),ROW(S673)-ROW($S$3)),-1)</f>
        <v>-1</v>
      </c>
      <c r="T673" s="165">
        <f t="shared" si="98"/>
        <v>0</v>
      </c>
      <c r="U673" s="165" t="str">
        <f t="shared" si="99"/>
        <v/>
      </c>
      <c r="V673" s="165" t="str">
        <f>IFERROR(IF(OR(C673="",S673&lt;0),"",IF(SUBTOTAL(3,C673:C673)=0,-1,SUBTOTAL(3,$C$4:C673))),"")</f>
        <v/>
      </c>
      <c r="W673" s="156" t="str">
        <f t="array" ref="W673">IF(LEN(C673)&gt;0,IFERROR(IF(MATCH(C673,$C$3:$C672,0)&gt;0,N673-INDEX($N$3:N672,SUMPRODUCT(MAX(ROW($C$3:$C672)*(C673=$C$3:$C672)))-2,1),""),""),"")</f>
        <v/>
      </c>
      <c r="X673" s="156">
        <f t="shared" ca="1" si="100"/>
        <v>1</v>
      </c>
      <c r="Y673" s="156">
        <f t="shared" ca="1" si="101"/>
        <v>1</v>
      </c>
    </row>
    <row r="674" spans="2:25" hidden="1" x14ac:dyDescent="0.25">
      <c r="B674" s="390" t="str">
        <f>IFERROR(IF(LEN(INDEX(PlansAndNotes!$B$6:$B$2005,ROW(A674)-ROW($B$3)))=0,"",INDEX(PlansAndNotes!$B$6:$B$2005,ROW(A674)-ROW($B$3))),"")</f>
        <v/>
      </c>
      <c r="C674" s="361" t="str">
        <f t="shared" si="96"/>
        <v/>
      </c>
      <c r="D674" s="361" t="str">
        <f>IFERROR(IF(LEN(C674)&gt;0,IF(LEN(INDEX(TasksList!$C$6:$C$1005,MATCH(C674,TasksList!$B$6:$B$1005,0),1))=0,"",INDEX(TasksList!$C$6:$C$1005,MATCH(C674,TasksList!$B$6:$B$1005,0),1)),""),"")</f>
        <v/>
      </c>
      <c r="E674" s="361" t="str">
        <f>IFERROR(IF(LEN(C674)&gt;0,IF(LEN(INDEX(TasksList!$F$6:$F$1005,MATCH(C674,TasksList!$B$6:$B$1005,0),1))=0,"not set!",INDEX(TasksList!$F$6:$F$1005,MATCH(C674,TasksList!$B$6:$B$1005,0),1)),""),"")</f>
        <v/>
      </c>
      <c r="F674" s="360" t="str">
        <f>IFERROR(IF(LEN(D674)&gt;0,IF(LEN(INDEX(AdressBook!$D$6:$D$25,MATCH(D674,AdressBook!$B$6:$B$25,0),1))=0,"",INDEX(AdressBook!$D$6:$D$25,MATCH(D674,AdressBook!$B$6:$B$25,0),1)),""),"")</f>
        <v/>
      </c>
      <c r="G674" s="361" t="str">
        <f>IFERROR(IF(LEN(INDEX(PlansAndNotes!$F$6:$F$2005,ROW(B674)-ROW($C$3)))=0,"",INDEX(PlansAndNotes!$F$6:$F$2005,ROW(B674)-ROW($C$3))),"")</f>
        <v/>
      </c>
      <c r="H674" s="361" t="str">
        <f>IFERROR(IF(LEN(C674)&gt;0,IF(LEN(INDEX(TasksList!$G$6:$G$1005,MATCH(C674,TasksList!$B$6:$B$1005,0),1))=0,"",INDEX(TasksList!$G$6:$G$1005,MATCH(C674,TasksList!$B$6:$B$1005,0),1)),""),"")</f>
        <v/>
      </c>
      <c r="I674" s="381"/>
      <c r="J674" s="402"/>
      <c r="K674" s="402"/>
      <c r="L674" s="399" t="str">
        <f t="array" ref="L674">IFERROR(INDEX($J$4:$J$1003,SMALL($K$4:$K$1003,ROW(L674)-3),1),"")</f>
        <v/>
      </c>
      <c r="M674" s="206"/>
      <c r="N674" s="362" t="str">
        <f>IFERROR(IF(LEN(INDEX(PlansAndNotes!$D$6:$D$4005,ROW(B674)-ROW($C$3)))=0,"",INDEX(PlansAndNotes!$D$6:$D$4005,ROW(B674)-ROW($C$3))),"")</f>
        <v/>
      </c>
      <c r="O674" s="165" t="str">
        <f t="shared" si="97"/>
        <v/>
      </c>
      <c r="P674" s="363" t="str">
        <f>IFERROR(IF(LEN(INDEX(PlansAndNotes!$E$6:$E$4005,ROW(B674)-ROW($C$3)))=0,"",INDEX(PlansAndNotes!$E$6:$E$4005,ROW(B674)-ROW($C$3))),"")</f>
        <v/>
      </c>
      <c r="Q674" s="363" t="str">
        <f>IFERROR(IF(LEN(INDEX(PlansAndNotes!$G$6:$G$4005,ROW(B674)-ROW($C$3)))=0,"",INDEX(PlansAndNotes!$G$6:$G$4005,ROW(B674)-ROW($C$3))),"")</f>
        <v/>
      </c>
      <c r="R674" s="361" t="str">
        <f>IFERROR(IF(LEN(D674)&gt;0,IF(LEN(INDEX(AdressBook!$C$6:$C$25,MATCH(D674,AdressBook!$B$6:$B$25,0),1))=0,"",INDEX(AdressBook!$C$6:$C$25,MATCH(D674,AdressBook!$B$6:$B$25,0),1)),""),"")</f>
        <v/>
      </c>
      <c r="S674" s="165">
        <f>IF(LEN(C674)&gt;0,IFERROR(IF(MATCH(C674,C675:$C$4004,0)&gt;0,-1,ROW(S674)-ROW($S$3)),ROW(S674)-ROW($S$3)),-1)</f>
        <v>-1</v>
      </c>
      <c r="T674" s="165">
        <f t="shared" si="98"/>
        <v>0</v>
      </c>
      <c r="U674" s="165" t="str">
        <f t="shared" si="99"/>
        <v/>
      </c>
      <c r="V674" s="165" t="str">
        <f>IFERROR(IF(OR(C674="",S674&lt;0),"",IF(SUBTOTAL(3,C674:C674)=0,-1,SUBTOTAL(3,$C$4:C674))),"")</f>
        <v/>
      </c>
      <c r="W674" s="156" t="str">
        <f t="array" ref="W674">IF(LEN(C674)&gt;0,IFERROR(IF(MATCH(C674,$C$3:$C673,0)&gt;0,N674-INDEX($N$3:N673,SUMPRODUCT(MAX(ROW($C$3:$C673)*(C674=$C$3:$C673)))-2,1),""),""),"")</f>
        <v/>
      </c>
      <c r="X674" s="156">
        <f t="shared" ca="1" si="100"/>
        <v>1</v>
      </c>
      <c r="Y674" s="156">
        <f t="shared" ca="1" si="101"/>
        <v>1</v>
      </c>
    </row>
    <row r="675" spans="2:25" hidden="1" x14ac:dyDescent="0.25">
      <c r="B675" s="390" t="str">
        <f>IFERROR(IF(LEN(INDEX(PlansAndNotes!$B$6:$B$2005,ROW(A675)-ROW($B$3)))=0,"",INDEX(PlansAndNotes!$B$6:$B$2005,ROW(A675)-ROW($B$3))),"")</f>
        <v/>
      </c>
      <c r="C675" s="361" t="str">
        <f t="shared" si="96"/>
        <v/>
      </c>
      <c r="D675" s="361" t="str">
        <f>IFERROR(IF(LEN(C675)&gt;0,IF(LEN(INDEX(TasksList!$C$6:$C$1005,MATCH(C675,TasksList!$B$6:$B$1005,0),1))=0,"",INDEX(TasksList!$C$6:$C$1005,MATCH(C675,TasksList!$B$6:$B$1005,0),1)),""),"")</f>
        <v/>
      </c>
      <c r="E675" s="361" t="str">
        <f>IFERROR(IF(LEN(C675)&gt;0,IF(LEN(INDEX(TasksList!$F$6:$F$1005,MATCH(C675,TasksList!$B$6:$B$1005,0),1))=0,"not set!",INDEX(TasksList!$F$6:$F$1005,MATCH(C675,TasksList!$B$6:$B$1005,0),1)),""),"")</f>
        <v/>
      </c>
      <c r="F675" s="360" t="str">
        <f>IFERROR(IF(LEN(D675)&gt;0,IF(LEN(INDEX(AdressBook!$D$6:$D$25,MATCH(D675,AdressBook!$B$6:$B$25,0),1))=0,"",INDEX(AdressBook!$D$6:$D$25,MATCH(D675,AdressBook!$B$6:$B$25,0),1)),""),"")</f>
        <v/>
      </c>
      <c r="G675" s="361" t="str">
        <f>IFERROR(IF(LEN(INDEX(PlansAndNotes!$F$6:$F$2005,ROW(B675)-ROW($C$3)))=0,"",INDEX(PlansAndNotes!$F$6:$F$2005,ROW(B675)-ROW($C$3))),"")</f>
        <v/>
      </c>
      <c r="H675" s="361" t="str">
        <f>IFERROR(IF(LEN(C675)&gt;0,IF(LEN(INDEX(TasksList!$G$6:$G$1005,MATCH(C675,TasksList!$B$6:$B$1005,0),1))=0,"",INDEX(TasksList!$G$6:$G$1005,MATCH(C675,TasksList!$B$6:$B$1005,0),1)),""),"")</f>
        <v/>
      </c>
      <c r="I675" s="381"/>
      <c r="J675" s="402"/>
      <c r="K675" s="402"/>
      <c r="L675" s="399" t="str">
        <f t="array" ref="L675">IFERROR(INDEX($J$4:$J$1003,SMALL($K$4:$K$1003,ROW(L675)-3),1),"")</f>
        <v/>
      </c>
      <c r="M675" s="206"/>
      <c r="N675" s="362" t="str">
        <f>IFERROR(IF(LEN(INDEX(PlansAndNotes!$D$6:$D$4005,ROW(B675)-ROW($C$3)))=0,"",INDEX(PlansAndNotes!$D$6:$D$4005,ROW(B675)-ROW($C$3))),"")</f>
        <v/>
      </c>
      <c r="O675" s="165" t="str">
        <f t="shared" si="97"/>
        <v/>
      </c>
      <c r="P675" s="363" t="str">
        <f>IFERROR(IF(LEN(INDEX(PlansAndNotes!$E$6:$E$4005,ROW(B675)-ROW($C$3)))=0,"",INDEX(PlansAndNotes!$E$6:$E$4005,ROW(B675)-ROW($C$3))),"")</f>
        <v/>
      </c>
      <c r="Q675" s="363" t="str">
        <f>IFERROR(IF(LEN(INDEX(PlansAndNotes!$G$6:$G$4005,ROW(B675)-ROW($C$3)))=0,"",INDEX(PlansAndNotes!$G$6:$G$4005,ROW(B675)-ROW($C$3))),"")</f>
        <v/>
      </c>
      <c r="R675" s="361" t="str">
        <f>IFERROR(IF(LEN(D675)&gt;0,IF(LEN(INDEX(AdressBook!$C$6:$C$25,MATCH(D675,AdressBook!$B$6:$B$25,0),1))=0,"",INDEX(AdressBook!$C$6:$C$25,MATCH(D675,AdressBook!$B$6:$B$25,0),1)),""),"")</f>
        <v/>
      </c>
      <c r="S675" s="165">
        <f>IF(LEN(C675)&gt;0,IFERROR(IF(MATCH(C675,C676:$C$4004,0)&gt;0,-1,ROW(S675)-ROW($S$3)),ROW(S675)-ROW($S$3)),-1)</f>
        <v>-1</v>
      </c>
      <c r="T675" s="165">
        <f t="shared" si="98"/>
        <v>0</v>
      </c>
      <c r="U675" s="165" t="str">
        <f t="shared" si="99"/>
        <v/>
      </c>
      <c r="V675" s="165" t="str">
        <f>IFERROR(IF(OR(C675="",S675&lt;0),"",IF(SUBTOTAL(3,C675:C675)=0,-1,SUBTOTAL(3,$C$4:C675))),"")</f>
        <v/>
      </c>
      <c r="W675" s="156" t="str">
        <f t="array" ref="W675">IF(LEN(C675)&gt;0,IFERROR(IF(MATCH(C675,$C$3:$C674,0)&gt;0,N675-INDEX($N$3:N674,SUMPRODUCT(MAX(ROW($C$3:$C674)*(C675=$C$3:$C674)))-2,1),""),""),"")</f>
        <v/>
      </c>
      <c r="X675" s="156">
        <f t="shared" ca="1" si="100"/>
        <v>1</v>
      </c>
      <c r="Y675" s="156">
        <f t="shared" ca="1" si="101"/>
        <v>1</v>
      </c>
    </row>
    <row r="676" spans="2:25" hidden="1" x14ac:dyDescent="0.25">
      <c r="B676" s="390" t="str">
        <f>IFERROR(IF(LEN(INDEX(PlansAndNotes!$B$6:$B$2005,ROW(A676)-ROW($B$3)))=0,"",INDEX(PlansAndNotes!$B$6:$B$2005,ROW(A676)-ROW($B$3))),"")</f>
        <v/>
      </c>
      <c r="C676" s="361" t="str">
        <f t="shared" si="96"/>
        <v/>
      </c>
      <c r="D676" s="361" t="str">
        <f>IFERROR(IF(LEN(C676)&gt;0,IF(LEN(INDEX(TasksList!$C$6:$C$1005,MATCH(C676,TasksList!$B$6:$B$1005,0),1))=0,"",INDEX(TasksList!$C$6:$C$1005,MATCH(C676,TasksList!$B$6:$B$1005,0),1)),""),"")</f>
        <v/>
      </c>
      <c r="E676" s="361" t="str">
        <f>IFERROR(IF(LEN(C676)&gt;0,IF(LEN(INDEX(TasksList!$F$6:$F$1005,MATCH(C676,TasksList!$B$6:$B$1005,0),1))=0,"not set!",INDEX(TasksList!$F$6:$F$1005,MATCH(C676,TasksList!$B$6:$B$1005,0),1)),""),"")</f>
        <v/>
      </c>
      <c r="F676" s="360" t="str">
        <f>IFERROR(IF(LEN(D676)&gt;0,IF(LEN(INDEX(AdressBook!$D$6:$D$25,MATCH(D676,AdressBook!$B$6:$B$25,0),1))=0,"",INDEX(AdressBook!$D$6:$D$25,MATCH(D676,AdressBook!$B$6:$B$25,0),1)),""),"")</f>
        <v/>
      </c>
      <c r="G676" s="361" t="str">
        <f>IFERROR(IF(LEN(INDEX(PlansAndNotes!$F$6:$F$2005,ROW(B676)-ROW($C$3)))=0,"",INDEX(PlansAndNotes!$F$6:$F$2005,ROW(B676)-ROW($C$3))),"")</f>
        <v/>
      </c>
      <c r="H676" s="361" t="str">
        <f>IFERROR(IF(LEN(C676)&gt;0,IF(LEN(INDEX(TasksList!$G$6:$G$1005,MATCH(C676,TasksList!$B$6:$B$1005,0),1))=0,"",INDEX(TasksList!$G$6:$G$1005,MATCH(C676,TasksList!$B$6:$B$1005,0),1)),""),"")</f>
        <v/>
      </c>
      <c r="I676" s="381"/>
      <c r="J676" s="402"/>
      <c r="K676" s="402"/>
      <c r="L676" s="399" t="str">
        <f t="array" ref="L676">IFERROR(INDEX($J$4:$J$1003,SMALL($K$4:$K$1003,ROW(L676)-3),1),"")</f>
        <v/>
      </c>
      <c r="M676" s="206"/>
      <c r="N676" s="362" t="str">
        <f>IFERROR(IF(LEN(INDEX(PlansAndNotes!$D$6:$D$4005,ROW(B676)-ROW($C$3)))=0,"",INDEX(PlansAndNotes!$D$6:$D$4005,ROW(B676)-ROW($C$3))),"")</f>
        <v/>
      </c>
      <c r="O676" s="165" t="str">
        <f t="shared" si="97"/>
        <v/>
      </c>
      <c r="P676" s="363" t="str">
        <f>IFERROR(IF(LEN(INDEX(PlansAndNotes!$E$6:$E$4005,ROW(B676)-ROW($C$3)))=0,"",INDEX(PlansAndNotes!$E$6:$E$4005,ROW(B676)-ROW($C$3))),"")</f>
        <v/>
      </c>
      <c r="Q676" s="363" t="str">
        <f>IFERROR(IF(LEN(INDEX(PlansAndNotes!$G$6:$G$4005,ROW(B676)-ROW($C$3)))=0,"",INDEX(PlansAndNotes!$G$6:$G$4005,ROW(B676)-ROW($C$3))),"")</f>
        <v/>
      </c>
      <c r="R676" s="361" t="str">
        <f>IFERROR(IF(LEN(D676)&gt;0,IF(LEN(INDEX(AdressBook!$C$6:$C$25,MATCH(D676,AdressBook!$B$6:$B$25,0),1))=0,"",INDEX(AdressBook!$C$6:$C$25,MATCH(D676,AdressBook!$B$6:$B$25,0),1)),""),"")</f>
        <v/>
      </c>
      <c r="S676" s="165">
        <f>IF(LEN(C676)&gt;0,IFERROR(IF(MATCH(C676,C677:$C$4004,0)&gt;0,-1,ROW(S676)-ROW($S$3)),ROW(S676)-ROW($S$3)),-1)</f>
        <v>-1</v>
      </c>
      <c r="T676" s="165">
        <f t="shared" si="98"/>
        <v>0</v>
      </c>
      <c r="U676" s="165" t="str">
        <f t="shared" si="99"/>
        <v/>
      </c>
      <c r="V676" s="165" t="str">
        <f>IFERROR(IF(OR(C676="",S676&lt;0),"",IF(SUBTOTAL(3,C676:C676)=0,-1,SUBTOTAL(3,$C$4:C676))),"")</f>
        <v/>
      </c>
      <c r="W676" s="156" t="str">
        <f t="array" ref="W676">IF(LEN(C676)&gt;0,IFERROR(IF(MATCH(C676,$C$3:$C675,0)&gt;0,N676-INDEX($N$3:N675,SUMPRODUCT(MAX(ROW($C$3:$C675)*(C676=$C$3:$C675)))-2,1),""),""),"")</f>
        <v/>
      </c>
      <c r="X676" s="156">
        <f t="shared" ca="1" si="100"/>
        <v>1</v>
      </c>
      <c r="Y676" s="156">
        <f t="shared" ca="1" si="101"/>
        <v>1</v>
      </c>
    </row>
    <row r="677" spans="2:25" hidden="1" x14ac:dyDescent="0.25">
      <c r="B677" s="390" t="str">
        <f>IFERROR(IF(LEN(INDEX(PlansAndNotes!$B$6:$B$2005,ROW(A677)-ROW($B$3)))=0,"",INDEX(PlansAndNotes!$B$6:$B$2005,ROW(A677)-ROW($B$3))),"")</f>
        <v/>
      </c>
      <c r="C677" s="361" t="str">
        <f t="shared" si="96"/>
        <v/>
      </c>
      <c r="D677" s="361" t="str">
        <f>IFERROR(IF(LEN(C677)&gt;0,IF(LEN(INDEX(TasksList!$C$6:$C$1005,MATCH(C677,TasksList!$B$6:$B$1005,0),1))=0,"",INDEX(TasksList!$C$6:$C$1005,MATCH(C677,TasksList!$B$6:$B$1005,0),1)),""),"")</f>
        <v/>
      </c>
      <c r="E677" s="361" t="str">
        <f>IFERROR(IF(LEN(C677)&gt;0,IF(LEN(INDEX(TasksList!$F$6:$F$1005,MATCH(C677,TasksList!$B$6:$B$1005,0),1))=0,"not set!",INDEX(TasksList!$F$6:$F$1005,MATCH(C677,TasksList!$B$6:$B$1005,0),1)),""),"")</f>
        <v/>
      </c>
      <c r="F677" s="360" t="str">
        <f>IFERROR(IF(LEN(D677)&gt;0,IF(LEN(INDEX(AdressBook!$D$6:$D$25,MATCH(D677,AdressBook!$B$6:$B$25,0),1))=0,"",INDEX(AdressBook!$D$6:$D$25,MATCH(D677,AdressBook!$B$6:$B$25,0),1)),""),"")</f>
        <v/>
      </c>
      <c r="G677" s="361" t="str">
        <f>IFERROR(IF(LEN(INDEX(PlansAndNotes!$F$6:$F$2005,ROW(B677)-ROW($C$3)))=0,"",INDEX(PlansAndNotes!$F$6:$F$2005,ROW(B677)-ROW($C$3))),"")</f>
        <v/>
      </c>
      <c r="H677" s="361" t="str">
        <f>IFERROR(IF(LEN(C677)&gt;0,IF(LEN(INDEX(TasksList!$G$6:$G$1005,MATCH(C677,TasksList!$B$6:$B$1005,0),1))=0,"",INDEX(TasksList!$G$6:$G$1005,MATCH(C677,TasksList!$B$6:$B$1005,0),1)),""),"")</f>
        <v/>
      </c>
      <c r="I677" s="381"/>
      <c r="J677" s="402"/>
      <c r="K677" s="402"/>
      <c r="L677" s="399" t="str">
        <f t="array" ref="L677">IFERROR(INDEX($J$4:$J$1003,SMALL($K$4:$K$1003,ROW(L677)-3),1),"")</f>
        <v/>
      </c>
      <c r="M677" s="206"/>
      <c r="N677" s="362" t="str">
        <f>IFERROR(IF(LEN(INDEX(PlansAndNotes!$D$6:$D$4005,ROW(B677)-ROW($C$3)))=0,"",INDEX(PlansAndNotes!$D$6:$D$4005,ROW(B677)-ROW($C$3))),"")</f>
        <v/>
      </c>
      <c r="O677" s="165" t="str">
        <f t="shared" si="97"/>
        <v/>
      </c>
      <c r="P677" s="363" t="str">
        <f>IFERROR(IF(LEN(INDEX(PlansAndNotes!$E$6:$E$4005,ROW(B677)-ROW($C$3)))=0,"",INDEX(PlansAndNotes!$E$6:$E$4005,ROW(B677)-ROW($C$3))),"")</f>
        <v/>
      </c>
      <c r="Q677" s="363" t="str">
        <f>IFERROR(IF(LEN(INDEX(PlansAndNotes!$G$6:$G$4005,ROW(B677)-ROW($C$3)))=0,"",INDEX(PlansAndNotes!$G$6:$G$4005,ROW(B677)-ROW($C$3))),"")</f>
        <v/>
      </c>
      <c r="R677" s="361" t="str">
        <f>IFERROR(IF(LEN(D677)&gt;0,IF(LEN(INDEX(AdressBook!$C$6:$C$25,MATCH(D677,AdressBook!$B$6:$B$25,0),1))=0,"",INDEX(AdressBook!$C$6:$C$25,MATCH(D677,AdressBook!$B$6:$B$25,0),1)),""),"")</f>
        <v/>
      </c>
      <c r="S677" s="165">
        <f>IF(LEN(C677)&gt;0,IFERROR(IF(MATCH(C677,C678:$C$4004,0)&gt;0,-1,ROW(S677)-ROW($S$3)),ROW(S677)-ROW($S$3)),-1)</f>
        <v>-1</v>
      </c>
      <c r="T677" s="165">
        <f t="shared" si="98"/>
        <v>0</v>
      </c>
      <c r="U677" s="165" t="str">
        <f t="shared" si="99"/>
        <v/>
      </c>
      <c r="V677" s="165" t="str">
        <f>IFERROR(IF(OR(C677="",S677&lt;0),"",IF(SUBTOTAL(3,C677:C677)=0,-1,SUBTOTAL(3,$C$4:C677))),"")</f>
        <v/>
      </c>
      <c r="W677" s="156" t="str">
        <f t="array" ref="W677">IF(LEN(C677)&gt;0,IFERROR(IF(MATCH(C677,$C$3:$C676,0)&gt;0,N677-INDEX($N$3:N676,SUMPRODUCT(MAX(ROW($C$3:$C676)*(C677=$C$3:$C676)))-2,1),""),""),"")</f>
        <v/>
      </c>
      <c r="X677" s="156">
        <f t="shared" ca="1" si="100"/>
        <v>1</v>
      </c>
      <c r="Y677" s="156">
        <f t="shared" ca="1" si="101"/>
        <v>1</v>
      </c>
    </row>
    <row r="678" spans="2:25" hidden="1" x14ac:dyDescent="0.25">
      <c r="B678" s="390" t="str">
        <f>IFERROR(IF(LEN(INDEX(PlansAndNotes!$B$6:$B$2005,ROW(A678)-ROW($B$3)))=0,"",INDEX(PlansAndNotes!$B$6:$B$2005,ROW(A678)-ROW($B$3))),"")</f>
        <v/>
      </c>
      <c r="C678" s="361" t="str">
        <f t="shared" si="96"/>
        <v/>
      </c>
      <c r="D678" s="361" t="str">
        <f>IFERROR(IF(LEN(C678)&gt;0,IF(LEN(INDEX(TasksList!$C$6:$C$1005,MATCH(C678,TasksList!$B$6:$B$1005,0),1))=0,"",INDEX(TasksList!$C$6:$C$1005,MATCH(C678,TasksList!$B$6:$B$1005,0),1)),""),"")</f>
        <v/>
      </c>
      <c r="E678" s="361" t="str">
        <f>IFERROR(IF(LEN(C678)&gt;0,IF(LEN(INDEX(TasksList!$F$6:$F$1005,MATCH(C678,TasksList!$B$6:$B$1005,0),1))=0,"not set!",INDEX(TasksList!$F$6:$F$1005,MATCH(C678,TasksList!$B$6:$B$1005,0),1)),""),"")</f>
        <v/>
      </c>
      <c r="F678" s="360" t="str">
        <f>IFERROR(IF(LEN(D678)&gt;0,IF(LEN(INDEX(AdressBook!$D$6:$D$25,MATCH(D678,AdressBook!$B$6:$B$25,0),1))=0,"",INDEX(AdressBook!$D$6:$D$25,MATCH(D678,AdressBook!$B$6:$B$25,0),1)),""),"")</f>
        <v/>
      </c>
      <c r="G678" s="361" t="str">
        <f>IFERROR(IF(LEN(INDEX(PlansAndNotes!$F$6:$F$2005,ROW(B678)-ROW($C$3)))=0,"",INDEX(PlansAndNotes!$F$6:$F$2005,ROW(B678)-ROW($C$3))),"")</f>
        <v/>
      </c>
      <c r="H678" s="361" t="str">
        <f>IFERROR(IF(LEN(C678)&gt;0,IF(LEN(INDEX(TasksList!$G$6:$G$1005,MATCH(C678,TasksList!$B$6:$B$1005,0),1))=0,"",INDEX(TasksList!$G$6:$G$1005,MATCH(C678,TasksList!$B$6:$B$1005,0),1)),""),"")</f>
        <v/>
      </c>
      <c r="I678" s="381"/>
      <c r="J678" s="402"/>
      <c r="K678" s="402"/>
      <c r="L678" s="399" t="str">
        <f t="array" ref="L678">IFERROR(INDEX($J$4:$J$1003,SMALL($K$4:$K$1003,ROW(L678)-3),1),"")</f>
        <v/>
      </c>
      <c r="M678" s="206"/>
      <c r="N678" s="362" t="str">
        <f>IFERROR(IF(LEN(INDEX(PlansAndNotes!$D$6:$D$4005,ROW(B678)-ROW($C$3)))=0,"",INDEX(PlansAndNotes!$D$6:$D$4005,ROW(B678)-ROW($C$3))),"")</f>
        <v/>
      </c>
      <c r="O678" s="165" t="str">
        <f t="shared" si="97"/>
        <v/>
      </c>
      <c r="P678" s="363" t="str">
        <f>IFERROR(IF(LEN(INDEX(PlansAndNotes!$E$6:$E$4005,ROW(B678)-ROW($C$3)))=0,"",INDEX(PlansAndNotes!$E$6:$E$4005,ROW(B678)-ROW($C$3))),"")</f>
        <v/>
      </c>
      <c r="Q678" s="363" t="str">
        <f>IFERROR(IF(LEN(INDEX(PlansAndNotes!$G$6:$G$4005,ROW(B678)-ROW($C$3)))=0,"",INDEX(PlansAndNotes!$G$6:$G$4005,ROW(B678)-ROW($C$3))),"")</f>
        <v/>
      </c>
      <c r="R678" s="361" t="str">
        <f>IFERROR(IF(LEN(D678)&gt;0,IF(LEN(INDEX(AdressBook!$C$6:$C$25,MATCH(D678,AdressBook!$B$6:$B$25,0),1))=0,"",INDEX(AdressBook!$C$6:$C$25,MATCH(D678,AdressBook!$B$6:$B$25,0),1)),""),"")</f>
        <v/>
      </c>
      <c r="S678" s="165">
        <f>IF(LEN(C678)&gt;0,IFERROR(IF(MATCH(C678,C679:$C$4004,0)&gt;0,-1,ROW(S678)-ROW($S$3)),ROW(S678)-ROW($S$3)),-1)</f>
        <v>-1</v>
      </c>
      <c r="T678" s="165">
        <f t="shared" si="98"/>
        <v>0</v>
      </c>
      <c r="U678" s="165" t="str">
        <f t="shared" si="99"/>
        <v/>
      </c>
      <c r="V678" s="165" t="str">
        <f>IFERROR(IF(OR(C678="",S678&lt;0),"",IF(SUBTOTAL(3,C678:C678)=0,-1,SUBTOTAL(3,$C$4:C678))),"")</f>
        <v/>
      </c>
      <c r="W678" s="156" t="str">
        <f t="array" ref="W678">IF(LEN(C678)&gt;0,IFERROR(IF(MATCH(C678,$C$3:$C677,0)&gt;0,N678-INDEX($N$3:N677,SUMPRODUCT(MAX(ROW($C$3:$C677)*(C678=$C$3:$C677)))-2,1),""),""),"")</f>
        <v/>
      </c>
      <c r="X678" s="156">
        <f t="shared" ca="1" si="100"/>
        <v>1</v>
      </c>
      <c r="Y678" s="156">
        <f t="shared" ca="1" si="101"/>
        <v>1</v>
      </c>
    </row>
    <row r="679" spans="2:25" hidden="1" x14ac:dyDescent="0.25">
      <c r="B679" s="390" t="str">
        <f>IFERROR(IF(LEN(INDEX(PlansAndNotes!$B$6:$B$2005,ROW(A679)-ROW($B$3)))=0,"",INDEX(PlansAndNotes!$B$6:$B$2005,ROW(A679)-ROW($B$3))),"")</f>
        <v/>
      </c>
      <c r="C679" s="361" t="str">
        <f t="shared" si="96"/>
        <v/>
      </c>
      <c r="D679" s="361" t="str">
        <f>IFERROR(IF(LEN(C679)&gt;0,IF(LEN(INDEX(TasksList!$C$6:$C$1005,MATCH(C679,TasksList!$B$6:$B$1005,0),1))=0,"",INDEX(TasksList!$C$6:$C$1005,MATCH(C679,TasksList!$B$6:$B$1005,0),1)),""),"")</f>
        <v/>
      </c>
      <c r="E679" s="361" t="str">
        <f>IFERROR(IF(LEN(C679)&gt;0,IF(LEN(INDEX(TasksList!$F$6:$F$1005,MATCH(C679,TasksList!$B$6:$B$1005,0),1))=0,"not set!",INDEX(TasksList!$F$6:$F$1005,MATCH(C679,TasksList!$B$6:$B$1005,0),1)),""),"")</f>
        <v/>
      </c>
      <c r="F679" s="360" t="str">
        <f>IFERROR(IF(LEN(D679)&gt;0,IF(LEN(INDEX(AdressBook!$D$6:$D$25,MATCH(D679,AdressBook!$B$6:$B$25,0),1))=0,"",INDEX(AdressBook!$D$6:$D$25,MATCH(D679,AdressBook!$B$6:$B$25,0),1)),""),"")</f>
        <v/>
      </c>
      <c r="G679" s="361" t="str">
        <f>IFERROR(IF(LEN(INDEX(PlansAndNotes!$F$6:$F$2005,ROW(B679)-ROW($C$3)))=0,"",INDEX(PlansAndNotes!$F$6:$F$2005,ROW(B679)-ROW($C$3))),"")</f>
        <v/>
      </c>
      <c r="H679" s="361" t="str">
        <f>IFERROR(IF(LEN(C679)&gt;0,IF(LEN(INDEX(TasksList!$G$6:$G$1005,MATCH(C679,TasksList!$B$6:$B$1005,0),1))=0,"",INDEX(TasksList!$G$6:$G$1005,MATCH(C679,TasksList!$B$6:$B$1005,0),1)),""),"")</f>
        <v/>
      </c>
      <c r="I679" s="381"/>
      <c r="J679" s="402"/>
      <c r="K679" s="402"/>
      <c r="L679" s="399" t="str">
        <f t="array" ref="L679">IFERROR(INDEX($J$4:$J$1003,SMALL($K$4:$K$1003,ROW(L679)-3),1),"")</f>
        <v/>
      </c>
      <c r="M679" s="206"/>
      <c r="N679" s="362" t="str">
        <f>IFERROR(IF(LEN(INDEX(PlansAndNotes!$D$6:$D$4005,ROW(B679)-ROW($C$3)))=0,"",INDEX(PlansAndNotes!$D$6:$D$4005,ROW(B679)-ROW($C$3))),"")</f>
        <v/>
      </c>
      <c r="O679" s="165" t="str">
        <f t="shared" si="97"/>
        <v/>
      </c>
      <c r="P679" s="363" t="str">
        <f>IFERROR(IF(LEN(INDEX(PlansAndNotes!$E$6:$E$4005,ROW(B679)-ROW($C$3)))=0,"",INDEX(PlansAndNotes!$E$6:$E$4005,ROW(B679)-ROW($C$3))),"")</f>
        <v/>
      </c>
      <c r="Q679" s="363" t="str">
        <f>IFERROR(IF(LEN(INDEX(PlansAndNotes!$G$6:$G$4005,ROW(B679)-ROW($C$3)))=0,"",INDEX(PlansAndNotes!$G$6:$G$4005,ROW(B679)-ROW($C$3))),"")</f>
        <v/>
      </c>
      <c r="R679" s="361" t="str">
        <f>IFERROR(IF(LEN(D679)&gt;0,IF(LEN(INDEX(AdressBook!$C$6:$C$25,MATCH(D679,AdressBook!$B$6:$B$25,0),1))=0,"",INDEX(AdressBook!$C$6:$C$25,MATCH(D679,AdressBook!$B$6:$B$25,0),1)),""),"")</f>
        <v/>
      </c>
      <c r="S679" s="165">
        <f>IF(LEN(C679)&gt;0,IFERROR(IF(MATCH(C679,C680:$C$4004,0)&gt;0,-1,ROW(S679)-ROW($S$3)),ROW(S679)-ROW($S$3)),-1)</f>
        <v>-1</v>
      </c>
      <c r="T679" s="165">
        <f t="shared" si="98"/>
        <v>0</v>
      </c>
      <c r="U679" s="165" t="str">
        <f t="shared" si="99"/>
        <v/>
      </c>
      <c r="V679" s="165" t="str">
        <f>IFERROR(IF(OR(C679="",S679&lt;0),"",IF(SUBTOTAL(3,C679:C679)=0,-1,SUBTOTAL(3,$C$4:C679))),"")</f>
        <v/>
      </c>
      <c r="W679" s="156" t="str">
        <f t="array" ref="W679">IF(LEN(C679)&gt;0,IFERROR(IF(MATCH(C679,$C$3:$C678,0)&gt;0,N679-INDEX($N$3:N678,SUMPRODUCT(MAX(ROW($C$3:$C678)*(C679=$C$3:$C678)))-2,1),""),""),"")</f>
        <v/>
      </c>
      <c r="X679" s="156">
        <f t="shared" ca="1" si="100"/>
        <v>1</v>
      </c>
      <c r="Y679" s="156">
        <f t="shared" ca="1" si="101"/>
        <v>1</v>
      </c>
    </row>
    <row r="680" spans="2:25" hidden="1" x14ac:dyDescent="0.25">
      <c r="B680" s="390" t="str">
        <f>IFERROR(IF(LEN(INDEX(PlansAndNotes!$B$6:$B$2005,ROW(A680)-ROW($B$3)))=0,"",INDEX(PlansAndNotes!$B$6:$B$2005,ROW(A680)-ROW($B$3))),"")</f>
        <v/>
      </c>
      <c r="C680" s="361" t="str">
        <f t="shared" si="96"/>
        <v/>
      </c>
      <c r="D680" s="361" t="str">
        <f>IFERROR(IF(LEN(C680)&gt;0,IF(LEN(INDEX(TasksList!$C$6:$C$1005,MATCH(C680,TasksList!$B$6:$B$1005,0),1))=0,"",INDEX(TasksList!$C$6:$C$1005,MATCH(C680,TasksList!$B$6:$B$1005,0),1)),""),"")</f>
        <v/>
      </c>
      <c r="E680" s="361" t="str">
        <f>IFERROR(IF(LEN(C680)&gt;0,IF(LEN(INDEX(TasksList!$F$6:$F$1005,MATCH(C680,TasksList!$B$6:$B$1005,0),1))=0,"not set!",INDEX(TasksList!$F$6:$F$1005,MATCH(C680,TasksList!$B$6:$B$1005,0),1)),""),"")</f>
        <v/>
      </c>
      <c r="F680" s="360" t="str">
        <f>IFERROR(IF(LEN(D680)&gt;0,IF(LEN(INDEX(AdressBook!$D$6:$D$25,MATCH(D680,AdressBook!$B$6:$B$25,0),1))=0,"",INDEX(AdressBook!$D$6:$D$25,MATCH(D680,AdressBook!$B$6:$B$25,0),1)),""),"")</f>
        <v/>
      </c>
      <c r="G680" s="361" t="str">
        <f>IFERROR(IF(LEN(INDEX(PlansAndNotes!$F$6:$F$2005,ROW(B680)-ROW($C$3)))=0,"",INDEX(PlansAndNotes!$F$6:$F$2005,ROW(B680)-ROW($C$3))),"")</f>
        <v/>
      </c>
      <c r="H680" s="361" t="str">
        <f>IFERROR(IF(LEN(C680)&gt;0,IF(LEN(INDEX(TasksList!$G$6:$G$1005,MATCH(C680,TasksList!$B$6:$B$1005,0),1))=0,"",INDEX(TasksList!$G$6:$G$1005,MATCH(C680,TasksList!$B$6:$B$1005,0),1)),""),"")</f>
        <v/>
      </c>
      <c r="I680" s="381"/>
      <c r="J680" s="402"/>
      <c r="K680" s="402"/>
      <c r="L680" s="399" t="str">
        <f t="array" ref="L680">IFERROR(INDEX($J$4:$J$1003,SMALL($K$4:$K$1003,ROW(L680)-3),1),"")</f>
        <v/>
      </c>
      <c r="M680" s="206"/>
      <c r="N680" s="362" t="str">
        <f>IFERROR(IF(LEN(INDEX(PlansAndNotes!$D$6:$D$4005,ROW(B680)-ROW($C$3)))=0,"",INDEX(PlansAndNotes!$D$6:$D$4005,ROW(B680)-ROW($C$3))),"")</f>
        <v/>
      </c>
      <c r="O680" s="165" t="str">
        <f t="shared" si="97"/>
        <v/>
      </c>
      <c r="P680" s="363" t="str">
        <f>IFERROR(IF(LEN(INDEX(PlansAndNotes!$E$6:$E$4005,ROW(B680)-ROW($C$3)))=0,"",INDEX(PlansAndNotes!$E$6:$E$4005,ROW(B680)-ROW($C$3))),"")</f>
        <v/>
      </c>
      <c r="Q680" s="363" t="str">
        <f>IFERROR(IF(LEN(INDEX(PlansAndNotes!$G$6:$G$4005,ROW(B680)-ROW($C$3)))=0,"",INDEX(PlansAndNotes!$G$6:$G$4005,ROW(B680)-ROW($C$3))),"")</f>
        <v/>
      </c>
      <c r="R680" s="361" t="str">
        <f>IFERROR(IF(LEN(D680)&gt;0,IF(LEN(INDEX(AdressBook!$C$6:$C$25,MATCH(D680,AdressBook!$B$6:$B$25,0),1))=0,"",INDEX(AdressBook!$C$6:$C$25,MATCH(D680,AdressBook!$B$6:$B$25,0),1)),""),"")</f>
        <v/>
      </c>
      <c r="S680" s="165">
        <f>IF(LEN(C680)&gt;0,IFERROR(IF(MATCH(C680,C681:$C$4004,0)&gt;0,-1,ROW(S680)-ROW($S$3)),ROW(S680)-ROW($S$3)),-1)</f>
        <v>-1</v>
      </c>
      <c r="T680" s="165">
        <f t="shared" si="98"/>
        <v>0</v>
      </c>
      <c r="U680" s="165" t="str">
        <f t="shared" si="99"/>
        <v/>
      </c>
      <c r="V680" s="165" t="str">
        <f>IFERROR(IF(OR(C680="",S680&lt;0),"",IF(SUBTOTAL(3,C680:C680)=0,-1,SUBTOTAL(3,$C$4:C680))),"")</f>
        <v/>
      </c>
      <c r="W680" s="156" t="str">
        <f t="array" ref="W680">IF(LEN(C680)&gt;0,IFERROR(IF(MATCH(C680,$C$3:$C679,0)&gt;0,N680-INDEX($N$3:N679,SUMPRODUCT(MAX(ROW($C$3:$C679)*(C680=$C$3:$C679)))-2,1),""),""),"")</f>
        <v/>
      </c>
      <c r="X680" s="156">
        <f t="shared" ca="1" si="100"/>
        <v>1</v>
      </c>
      <c r="Y680" s="156">
        <f t="shared" ca="1" si="101"/>
        <v>1</v>
      </c>
    </row>
    <row r="681" spans="2:25" hidden="1" x14ac:dyDescent="0.25">
      <c r="B681" s="390" t="str">
        <f>IFERROR(IF(LEN(INDEX(PlansAndNotes!$B$6:$B$2005,ROW(A681)-ROW($B$3)))=0,"",INDEX(PlansAndNotes!$B$6:$B$2005,ROW(A681)-ROW($B$3))),"")</f>
        <v/>
      </c>
      <c r="C681" s="361" t="str">
        <f t="shared" si="96"/>
        <v/>
      </c>
      <c r="D681" s="361" t="str">
        <f>IFERROR(IF(LEN(C681)&gt;0,IF(LEN(INDEX(TasksList!$C$6:$C$1005,MATCH(C681,TasksList!$B$6:$B$1005,0),1))=0,"",INDEX(TasksList!$C$6:$C$1005,MATCH(C681,TasksList!$B$6:$B$1005,0),1)),""),"")</f>
        <v/>
      </c>
      <c r="E681" s="361" t="str">
        <f>IFERROR(IF(LEN(C681)&gt;0,IF(LEN(INDEX(TasksList!$F$6:$F$1005,MATCH(C681,TasksList!$B$6:$B$1005,0),1))=0,"not set!",INDEX(TasksList!$F$6:$F$1005,MATCH(C681,TasksList!$B$6:$B$1005,0),1)),""),"")</f>
        <v/>
      </c>
      <c r="F681" s="360" t="str">
        <f>IFERROR(IF(LEN(D681)&gt;0,IF(LEN(INDEX(AdressBook!$D$6:$D$25,MATCH(D681,AdressBook!$B$6:$B$25,0),1))=0,"",INDEX(AdressBook!$D$6:$D$25,MATCH(D681,AdressBook!$B$6:$B$25,0),1)),""),"")</f>
        <v/>
      </c>
      <c r="G681" s="361" t="str">
        <f>IFERROR(IF(LEN(INDEX(PlansAndNotes!$F$6:$F$2005,ROW(B681)-ROW($C$3)))=0,"",INDEX(PlansAndNotes!$F$6:$F$2005,ROW(B681)-ROW($C$3))),"")</f>
        <v/>
      </c>
      <c r="H681" s="361" t="str">
        <f>IFERROR(IF(LEN(C681)&gt;0,IF(LEN(INDEX(TasksList!$G$6:$G$1005,MATCH(C681,TasksList!$B$6:$B$1005,0),1))=0,"",INDEX(TasksList!$G$6:$G$1005,MATCH(C681,TasksList!$B$6:$B$1005,0),1)),""),"")</f>
        <v/>
      </c>
      <c r="I681" s="381"/>
      <c r="J681" s="402"/>
      <c r="K681" s="402"/>
      <c r="L681" s="399" t="str">
        <f t="array" ref="L681">IFERROR(INDEX($J$4:$J$1003,SMALL($K$4:$K$1003,ROW(L681)-3),1),"")</f>
        <v/>
      </c>
      <c r="M681" s="206"/>
      <c r="N681" s="362" t="str">
        <f>IFERROR(IF(LEN(INDEX(PlansAndNotes!$D$6:$D$4005,ROW(B681)-ROW($C$3)))=0,"",INDEX(PlansAndNotes!$D$6:$D$4005,ROW(B681)-ROW($C$3))),"")</f>
        <v/>
      </c>
      <c r="O681" s="165" t="str">
        <f t="shared" si="97"/>
        <v/>
      </c>
      <c r="P681" s="363" t="str">
        <f>IFERROR(IF(LEN(INDEX(PlansAndNotes!$E$6:$E$4005,ROW(B681)-ROW($C$3)))=0,"",INDEX(PlansAndNotes!$E$6:$E$4005,ROW(B681)-ROW($C$3))),"")</f>
        <v/>
      </c>
      <c r="Q681" s="363" t="str">
        <f>IFERROR(IF(LEN(INDEX(PlansAndNotes!$G$6:$G$4005,ROW(B681)-ROW($C$3)))=0,"",INDEX(PlansAndNotes!$G$6:$G$4005,ROW(B681)-ROW($C$3))),"")</f>
        <v/>
      </c>
      <c r="R681" s="361" t="str">
        <f>IFERROR(IF(LEN(D681)&gt;0,IF(LEN(INDEX(AdressBook!$C$6:$C$25,MATCH(D681,AdressBook!$B$6:$B$25,0),1))=0,"",INDEX(AdressBook!$C$6:$C$25,MATCH(D681,AdressBook!$B$6:$B$25,0),1)),""),"")</f>
        <v/>
      </c>
      <c r="S681" s="165">
        <f>IF(LEN(C681)&gt;0,IFERROR(IF(MATCH(C681,C682:$C$4004,0)&gt;0,-1,ROW(S681)-ROW($S$3)),ROW(S681)-ROW($S$3)),-1)</f>
        <v>-1</v>
      </c>
      <c r="T681" s="165">
        <f t="shared" si="98"/>
        <v>0</v>
      </c>
      <c r="U681" s="165" t="str">
        <f t="shared" si="99"/>
        <v/>
      </c>
      <c r="V681" s="165" t="str">
        <f>IFERROR(IF(OR(C681="",S681&lt;0),"",IF(SUBTOTAL(3,C681:C681)=0,-1,SUBTOTAL(3,$C$4:C681))),"")</f>
        <v/>
      </c>
      <c r="W681" s="156" t="str">
        <f t="array" ref="W681">IF(LEN(C681)&gt;0,IFERROR(IF(MATCH(C681,$C$3:$C680,0)&gt;0,N681-INDEX($N$3:N680,SUMPRODUCT(MAX(ROW($C$3:$C680)*(C681=$C$3:$C680)))-2,1),""),""),"")</f>
        <v/>
      </c>
      <c r="X681" s="156">
        <f t="shared" ca="1" si="100"/>
        <v>1</v>
      </c>
      <c r="Y681" s="156">
        <f t="shared" ca="1" si="101"/>
        <v>1</v>
      </c>
    </row>
    <row r="682" spans="2:25" hidden="1" x14ac:dyDescent="0.25">
      <c r="B682" s="390" t="str">
        <f>IFERROR(IF(LEN(INDEX(PlansAndNotes!$B$6:$B$2005,ROW(A682)-ROW($B$3)))=0,"",INDEX(PlansAndNotes!$B$6:$B$2005,ROW(A682)-ROW($B$3))),"")</f>
        <v/>
      </c>
      <c r="C682" s="361" t="str">
        <f t="shared" si="96"/>
        <v/>
      </c>
      <c r="D682" s="361" t="str">
        <f>IFERROR(IF(LEN(C682)&gt;0,IF(LEN(INDEX(TasksList!$C$6:$C$1005,MATCH(C682,TasksList!$B$6:$B$1005,0),1))=0,"",INDEX(TasksList!$C$6:$C$1005,MATCH(C682,TasksList!$B$6:$B$1005,0),1)),""),"")</f>
        <v/>
      </c>
      <c r="E682" s="361" t="str">
        <f>IFERROR(IF(LEN(C682)&gt;0,IF(LEN(INDEX(TasksList!$F$6:$F$1005,MATCH(C682,TasksList!$B$6:$B$1005,0),1))=0,"not set!",INDEX(TasksList!$F$6:$F$1005,MATCH(C682,TasksList!$B$6:$B$1005,0),1)),""),"")</f>
        <v/>
      </c>
      <c r="F682" s="360" t="str">
        <f>IFERROR(IF(LEN(D682)&gt;0,IF(LEN(INDEX(AdressBook!$D$6:$D$25,MATCH(D682,AdressBook!$B$6:$B$25,0),1))=0,"",INDEX(AdressBook!$D$6:$D$25,MATCH(D682,AdressBook!$B$6:$B$25,0),1)),""),"")</f>
        <v/>
      </c>
      <c r="G682" s="361" t="str">
        <f>IFERROR(IF(LEN(INDEX(PlansAndNotes!$F$6:$F$2005,ROW(B682)-ROW($C$3)))=0,"",INDEX(PlansAndNotes!$F$6:$F$2005,ROW(B682)-ROW($C$3))),"")</f>
        <v/>
      </c>
      <c r="H682" s="361" t="str">
        <f>IFERROR(IF(LEN(C682)&gt;0,IF(LEN(INDEX(TasksList!$G$6:$G$1005,MATCH(C682,TasksList!$B$6:$B$1005,0),1))=0,"",INDEX(TasksList!$G$6:$G$1005,MATCH(C682,TasksList!$B$6:$B$1005,0),1)),""),"")</f>
        <v/>
      </c>
      <c r="I682" s="381"/>
      <c r="J682" s="402"/>
      <c r="K682" s="402"/>
      <c r="L682" s="399" t="str">
        <f t="array" ref="L682">IFERROR(INDEX($J$4:$J$1003,SMALL($K$4:$K$1003,ROW(L682)-3),1),"")</f>
        <v/>
      </c>
      <c r="M682" s="206"/>
      <c r="N682" s="362" t="str">
        <f>IFERROR(IF(LEN(INDEX(PlansAndNotes!$D$6:$D$4005,ROW(B682)-ROW($C$3)))=0,"",INDEX(PlansAndNotes!$D$6:$D$4005,ROW(B682)-ROW($C$3))),"")</f>
        <v/>
      </c>
      <c r="O682" s="165" t="str">
        <f t="shared" si="97"/>
        <v/>
      </c>
      <c r="P682" s="363" t="str">
        <f>IFERROR(IF(LEN(INDEX(PlansAndNotes!$E$6:$E$4005,ROW(B682)-ROW($C$3)))=0,"",INDEX(PlansAndNotes!$E$6:$E$4005,ROW(B682)-ROW($C$3))),"")</f>
        <v/>
      </c>
      <c r="Q682" s="363" t="str">
        <f>IFERROR(IF(LEN(INDEX(PlansAndNotes!$G$6:$G$4005,ROW(B682)-ROW($C$3)))=0,"",INDEX(PlansAndNotes!$G$6:$G$4005,ROW(B682)-ROW($C$3))),"")</f>
        <v/>
      </c>
      <c r="R682" s="361" t="str">
        <f>IFERROR(IF(LEN(D682)&gt;0,IF(LEN(INDEX(AdressBook!$C$6:$C$25,MATCH(D682,AdressBook!$B$6:$B$25,0),1))=0,"",INDEX(AdressBook!$C$6:$C$25,MATCH(D682,AdressBook!$B$6:$B$25,0),1)),""),"")</f>
        <v/>
      </c>
      <c r="S682" s="165">
        <f>IF(LEN(C682)&gt;0,IFERROR(IF(MATCH(C682,C683:$C$4004,0)&gt;0,-1,ROW(S682)-ROW($S$3)),ROW(S682)-ROW($S$3)),-1)</f>
        <v>-1</v>
      </c>
      <c r="T682" s="165">
        <f t="shared" si="98"/>
        <v>0</v>
      </c>
      <c r="U682" s="165" t="str">
        <f t="shared" si="99"/>
        <v/>
      </c>
      <c r="V682" s="165" t="str">
        <f>IFERROR(IF(OR(C682="",S682&lt;0),"",IF(SUBTOTAL(3,C682:C682)=0,-1,SUBTOTAL(3,$C$4:C682))),"")</f>
        <v/>
      </c>
      <c r="W682" s="156" t="str">
        <f t="array" ref="W682">IF(LEN(C682)&gt;0,IFERROR(IF(MATCH(C682,$C$3:$C681,0)&gt;0,N682-INDEX($N$3:N681,SUMPRODUCT(MAX(ROW($C$3:$C681)*(C682=$C$3:$C681)))-2,1),""),""),"")</f>
        <v/>
      </c>
      <c r="X682" s="156">
        <f t="shared" ca="1" si="100"/>
        <v>1</v>
      </c>
      <c r="Y682" s="156">
        <f t="shared" ca="1" si="101"/>
        <v>1</v>
      </c>
    </row>
    <row r="683" spans="2:25" hidden="1" x14ac:dyDescent="0.25">
      <c r="B683" s="390" t="str">
        <f>IFERROR(IF(LEN(INDEX(PlansAndNotes!$B$6:$B$2005,ROW(A683)-ROW($B$3)))=0,"",INDEX(PlansAndNotes!$B$6:$B$2005,ROW(A683)-ROW($B$3))),"")</f>
        <v/>
      </c>
      <c r="C683" s="361" t="str">
        <f t="shared" si="96"/>
        <v/>
      </c>
      <c r="D683" s="361" t="str">
        <f>IFERROR(IF(LEN(C683)&gt;0,IF(LEN(INDEX(TasksList!$C$6:$C$1005,MATCH(C683,TasksList!$B$6:$B$1005,0),1))=0,"",INDEX(TasksList!$C$6:$C$1005,MATCH(C683,TasksList!$B$6:$B$1005,0),1)),""),"")</f>
        <v/>
      </c>
      <c r="E683" s="361" t="str">
        <f>IFERROR(IF(LEN(C683)&gt;0,IF(LEN(INDEX(TasksList!$F$6:$F$1005,MATCH(C683,TasksList!$B$6:$B$1005,0),1))=0,"not set!",INDEX(TasksList!$F$6:$F$1005,MATCH(C683,TasksList!$B$6:$B$1005,0),1)),""),"")</f>
        <v/>
      </c>
      <c r="F683" s="360" t="str">
        <f>IFERROR(IF(LEN(D683)&gt;0,IF(LEN(INDEX(AdressBook!$D$6:$D$25,MATCH(D683,AdressBook!$B$6:$B$25,0),1))=0,"",INDEX(AdressBook!$D$6:$D$25,MATCH(D683,AdressBook!$B$6:$B$25,0),1)),""),"")</f>
        <v/>
      </c>
      <c r="G683" s="361" t="str">
        <f>IFERROR(IF(LEN(INDEX(PlansAndNotes!$F$6:$F$2005,ROW(B683)-ROW($C$3)))=0,"",INDEX(PlansAndNotes!$F$6:$F$2005,ROW(B683)-ROW($C$3))),"")</f>
        <v/>
      </c>
      <c r="H683" s="361" t="str">
        <f>IFERROR(IF(LEN(C683)&gt;0,IF(LEN(INDEX(TasksList!$G$6:$G$1005,MATCH(C683,TasksList!$B$6:$B$1005,0),1))=0,"",INDEX(TasksList!$G$6:$G$1005,MATCH(C683,TasksList!$B$6:$B$1005,0),1)),""),"")</f>
        <v/>
      </c>
      <c r="I683" s="381"/>
      <c r="J683" s="402"/>
      <c r="K683" s="402"/>
      <c r="L683" s="399" t="str">
        <f t="array" ref="L683">IFERROR(INDEX($J$4:$J$1003,SMALL($K$4:$K$1003,ROW(L683)-3),1),"")</f>
        <v/>
      </c>
      <c r="M683" s="206"/>
      <c r="N683" s="362" t="str">
        <f>IFERROR(IF(LEN(INDEX(PlansAndNotes!$D$6:$D$4005,ROW(B683)-ROW($C$3)))=0,"",INDEX(PlansAndNotes!$D$6:$D$4005,ROW(B683)-ROW($C$3))),"")</f>
        <v/>
      </c>
      <c r="O683" s="165" t="str">
        <f t="shared" si="97"/>
        <v/>
      </c>
      <c r="P683" s="363" t="str">
        <f>IFERROR(IF(LEN(INDEX(PlansAndNotes!$E$6:$E$4005,ROW(B683)-ROW($C$3)))=0,"",INDEX(PlansAndNotes!$E$6:$E$4005,ROW(B683)-ROW($C$3))),"")</f>
        <v/>
      </c>
      <c r="Q683" s="363" t="str">
        <f>IFERROR(IF(LEN(INDEX(PlansAndNotes!$G$6:$G$4005,ROW(B683)-ROW($C$3)))=0,"",INDEX(PlansAndNotes!$G$6:$G$4005,ROW(B683)-ROW($C$3))),"")</f>
        <v/>
      </c>
      <c r="R683" s="361" t="str">
        <f>IFERROR(IF(LEN(D683)&gt;0,IF(LEN(INDEX(AdressBook!$C$6:$C$25,MATCH(D683,AdressBook!$B$6:$B$25,0),1))=0,"",INDEX(AdressBook!$C$6:$C$25,MATCH(D683,AdressBook!$B$6:$B$25,0),1)),""),"")</f>
        <v/>
      </c>
      <c r="S683" s="165">
        <f>IF(LEN(C683)&gt;0,IFERROR(IF(MATCH(C683,C684:$C$4004,0)&gt;0,-1,ROW(S683)-ROW($S$3)),ROW(S683)-ROW($S$3)),-1)</f>
        <v>-1</v>
      </c>
      <c r="T683" s="165">
        <f t="shared" si="98"/>
        <v>0</v>
      </c>
      <c r="U683" s="165" t="str">
        <f t="shared" si="99"/>
        <v/>
      </c>
      <c r="V683" s="165" t="str">
        <f>IFERROR(IF(OR(C683="",S683&lt;0),"",IF(SUBTOTAL(3,C683:C683)=0,-1,SUBTOTAL(3,$C$4:C683))),"")</f>
        <v/>
      </c>
      <c r="W683" s="156" t="str">
        <f t="array" ref="W683">IF(LEN(C683)&gt;0,IFERROR(IF(MATCH(C683,$C$3:$C682,0)&gt;0,N683-INDEX($N$3:N682,SUMPRODUCT(MAX(ROW($C$3:$C682)*(C683=$C$3:$C682)))-2,1),""),""),"")</f>
        <v/>
      </c>
      <c r="X683" s="156">
        <f t="shared" ca="1" si="100"/>
        <v>1</v>
      </c>
      <c r="Y683" s="156">
        <f t="shared" ca="1" si="101"/>
        <v>1</v>
      </c>
    </row>
    <row r="684" spans="2:25" hidden="1" x14ac:dyDescent="0.25">
      <c r="B684" s="390" t="str">
        <f>IFERROR(IF(LEN(INDEX(PlansAndNotes!$B$6:$B$2005,ROW(A684)-ROW($B$3)))=0,"",INDEX(PlansAndNotes!$B$6:$B$2005,ROW(A684)-ROW($B$3))),"")</f>
        <v/>
      </c>
      <c r="C684" s="361" t="str">
        <f t="shared" si="96"/>
        <v/>
      </c>
      <c r="D684" s="361" t="str">
        <f>IFERROR(IF(LEN(C684)&gt;0,IF(LEN(INDEX(TasksList!$C$6:$C$1005,MATCH(C684,TasksList!$B$6:$B$1005,0),1))=0,"",INDEX(TasksList!$C$6:$C$1005,MATCH(C684,TasksList!$B$6:$B$1005,0),1)),""),"")</f>
        <v/>
      </c>
      <c r="E684" s="361" t="str">
        <f>IFERROR(IF(LEN(C684)&gt;0,IF(LEN(INDEX(TasksList!$F$6:$F$1005,MATCH(C684,TasksList!$B$6:$B$1005,0),1))=0,"not set!",INDEX(TasksList!$F$6:$F$1005,MATCH(C684,TasksList!$B$6:$B$1005,0),1)),""),"")</f>
        <v/>
      </c>
      <c r="F684" s="360" t="str">
        <f>IFERROR(IF(LEN(D684)&gt;0,IF(LEN(INDEX(AdressBook!$D$6:$D$25,MATCH(D684,AdressBook!$B$6:$B$25,0),1))=0,"",INDEX(AdressBook!$D$6:$D$25,MATCH(D684,AdressBook!$B$6:$B$25,0),1)),""),"")</f>
        <v/>
      </c>
      <c r="G684" s="361" t="str">
        <f>IFERROR(IF(LEN(INDEX(PlansAndNotes!$F$6:$F$2005,ROW(B684)-ROW($C$3)))=0,"",INDEX(PlansAndNotes!$F$6:$F$2005,ROW(B684)-ROW($C$3))),"")</f>
        <v/>
      </c>
      <c r="H684" s="361" t="str">
        <f>IFERROR(IF(LEN(C684)&gt;0,IF(LEN(INDEX(TasksList!$G$6:$G$1005,MATCH(C684,TasksList!$B$6:$B$1005,0),1))=0,"",INDEX(TasksList!$G$6:$G$1005,MATCH(C684,TasksList!$B$6:$B$1005,0),1)),""),"")</f>
        <v/>
      </c>
      <c r="I684" s="381"/>
      <c r="J684" s="402"/>
      <c r="K684" s="402"/>
      <c r="L684" s="399" t="str">
        <f t="array" ref="L684">IFERROR(INDEX($J$4:$J$1003,SMALL($K$4:$K$1003,ROW(L684)-3),1),"")</f>
        <v/>
      </c>
      <c r="M684" s="206"/>
      <c r="N684" s="362" t="str">
        <f>IFERROR(IF(LEN(INDEX(PlansAndNotes!$D$6:$D$4005,ROW(B684)-ROW($C$3)))=0,"",INDEX(PlansAndNotes!$D$6:$D$4005,ROW(B684)-ROW($C$3))),"")</f>
        <v/>
      </c>
      <c r="O684" s="165" t="str">
        <f t="shared" si="97"/>
        <v/>
      </c>
      <c r="P684" s="363" t="str">
        <f>IFERROR(IF(LEN(INDEX(PlansAndNotes!$E$6:$E$4005,ROW(B684)-ROW($C$3)))=0,"",INDEX(PlansAndNotes!$E$6:$E$4005,ROW(B684)-ROW($C$3))),"")</f>
        <v/>
      </c>
      <c r="Q684" s="363" t="str">
        <f>IFERROR(IF(LEN(INDEX(PlansAndNotes!$G$6:$G$4005,ROW(B684)-ROW($C$3)))=0,"",INDEX(PlansAndNotes!$G$6:$G$4005,ROW(B684)-ROW($C$3))),"")</f>
        <v/>
      </c>
      <c r="R684" s="361" t="str">
        <f>IFERROR(IF(LEN(D684)&gt;0,IF(LEN(INDEX(AdressBook!$C$6:$C$25,MATCH(D684,AdressBook!$B$6:$B$25,0),1))=0,"",INDEX(AdressBook!$C$6:$C$25,MATCH(D684,AdressBook!$B$6:$B$25,0),1)),""),"")</f>
        <v/>
      </c>
      <c r="S684" s="165">
        <f>IF(LEN(C684)&gt;0,IFERROR(IF(MATCH(C684,C685:$C$4004,0)&gt;0,-1,ROW(S684)-ROW($S$3)),ROW(S684)-ROW($S$3)),-1)</f>
        <v>-1</v>
      </c>
      <c r="T684" s="165">
        <f t="shared" si="98"/>
        <v>0</v>
      </c>
      <c r="U684" s="165" t="str">
        <f t="shared" si="99"/>
        <v/>
      </c>
      <c r="V684" s="165" t="str">
        <f>IFERROR(IF(OR(C684="",S684&lt;0),"",IF(SUBTOTAL(3,C684:C684)=0,-1,SUBTOTAL(3,$C$4:C684))),"")</f>
        <v/>
      </c>
      <c r="W684" s="156" t="str">
        <f t="array" ref="W684">IF(LEN(C684)&gt;0,IFERROR(IF(MATCH(C684,$C$3:$C683,0)&gt;0,N684-INDEX($N$3:N683,SUMPRODUCT(MAX(ROW($C$3:$C683)*(C684=$C$3:$C683)))-2,1),""),""),"")</f>
        <v/>
      </c>
      <c r="X684" s="156">
        <f t="shared" ca="1" si="100"/>
        <v>1</v>
      </c>
      <c r="Y684" s="156">
        <f t="shared" ca="1" si="101"/>
        <v>1</v>
      </c>
    </row>
    <row r="685" spans="2:25" hidden="1" x14ac:dyDescent="0.25">
      <c r="B685" s="390" t="str">
        <f>IFERROR(IF(LEN(INDEX(PlansAndNotes!$B$6:$B$2005,ROW(A685)-ROW($B$3)))=0,"",INDEX(PlansAndNotes!$B$6:$B$2005,ROW(A685)-ROW($B$3))),"")</f>
        <v/>
      </c>
      <c r="C685" s="361" t="str">
        <f t="shared" si="96"/>
        <v/>
      </c>
      <c r="D685" s="361" t="str">
        <f>IFERROR(IF(LEN(C685)&gt;0,IF(LEN(INDEX(TasksList!$C$6:$C$1005,MATCH(C685,TasksList!$B$6:$B$1005,0),1))=0,"",INDEX(TasksList!$C$6:$C$1005,MATCH(C685,TasksList!$B$6:$B$1005,0),1)),""),"")</f>
        <v/>
      </c>
      <c r="E685" s="361" t="str">
        <f>IFERROR(IF(LEN(C685)&gt;0,IF(LEN(INDEX(TasksList!$F$6:$F$1005,MATCH(C685,TasksList!$B$6:$B$1005,0),1))=0,"not set!",INDEX(TasksList!$F$6:$F$1005,MATCH(C685,TasksList!$B$6:$B$1005,0),1)),""),"")</f>
        <v/>
      </c>
      <c r="F685" s="360" t="str">
        <f>IFERROR(IF(LEN(D685)&gt;0,IF(LEN(INDEX(AdressBook!$D$6:$D$25,MATCH(D685,AdressBook!$B$6:$B$25,0),1))=0,"",INDEX(AdressBook!$D$6:$D$25,MATCH(D685,AdressBook!$B$6:$B$25,0),1)),""),"")</f>
        <v/>
      </c>
      <c r="G685" s="361" t="str">
        <f>IFERROR(IF(LEN(INDEX(PlansAndNotes!$F$6:$F$2005,ROW(B685)-ROW($C$3)))=0,"",INDEX(PlansAndNotes!$F$6:$F$2005,ROW(B685)-ROW($C$3))),"")</f>
        <v/>
      </c>
      <c r="H685" s="361" t="str">
        <f>IFERROR(IF(LEN(C685)&gt;0,IF(LEN(INDEX(TasksList!$G$6:$G$1005,MATCH(C685,TasksList!$B$6:$B$1005,0),1))=0,"",INDEX(TasksList!$G$6:$G$1005,MATCH(C685,TasksList!$B$6:$B$1005,0),1)),""),"")</f>
        <v/>
      </c>
      <c r="I685" s="381"/>
      <c r="J685" s="402"/>
      <c r="K685" s="402"/>
      <c r="L685" s="399" t="str">
        <f t="array" ref="L685">IFERROR(INDEX($J$4:$J$1003,SMALL($K$4:$K$1003,ROW(L685)-3),1),"")</f>
        <v/>
      </c>
      <c r="M685" s="206"/>
      <c r="N685" s="362" t="str">
        <f>IFERROR(IF(LEN(INDEX(PlansAndNotes!$D$6:$D$4005,ROW(B685)-ROW($C$3)))=0,"",INDEX(PlansAndNotes!$D$6:$D$4005,ROW(B685)-ROW($C$3))),"")</f>
        <v/>
      </c>
      <c r="O685" s="165" t="str">
        <f t="shared" si="97"/>
        <v/>
      </c>
      <c r="P685" s="363" t="str">
        <f>IFERROR(IF(LEN(INDEX(PlansAndNotes!$E$6:$E$4005,ROW(B685)-ROW($C$3)))=0,"",INDEX(PlansAndNotes!$E$6:$E$4005,ROW(B685)-ROW($C$3))),"")</f>
        <v/>
      </c>
      <c r="Q685" s="363" t="str">
        <f>IFERROR(IF(LEN(INDEX(PlansAndNotes!$G$6:$G$4005,ROW(B685)-ROW($C$3)))=0,"",INDEX(PlansAndNotes!$G$6:$G$4005,ROW(B685)-ROW($C$3))),"")</f>
        <v/>
      </c>
      <c r="R685" s="361" t="str">
        <f>IFERROR(IF(LEN(D685)&gt;0,IF(LEN(INDEX(AdressBook!$C$6:$C$25,MATCH(D685,AdressBook!$B$6:$B$25,0),1))=0,"",INDEX(AdressBook!$C$6:$C$25,MATCH(D685,AdressBook!$B$6:$B$25,0),1)),""),"")</f>
        <v/>
      </c>
      <c r="S685" s="165">
        <f>IF(LEN(C685)&gt;0,IFERROR(IF(MATCH(C685,C686:$C$4004,0)&gt;0,-1,ROW(S685)-ROW($S$3)),ROW(S685)-ROW($S$3)),-1)</f>
        <v>-1</v>
      </c>
      <c r="T685" s="165">
        <f t="shared" si="98"/>
        <v>0</v>
      </c>
      <c r="U685" s="165" t="str">
        <f t="shared" si="99"/>
        <v/>
      </c>
      <c r="V685" s="165" t="str">
        <f>IFERROR(IF(OR(C685="",S685&lt;0),"",IF(SUBTOTAL(3,C685:C685)=0,-1,SUBTOTAL(3,$C$4:C685))),"")</f>
        <v/>
      </c>
      <c r="W685" s="156" t="str">
        <f t="array" ref="W685">IF(LEN(C685)&gt;0,IFERROR(IF(MATCH(C685,$C$3:$C684,0)&gt;0,N685-INDEX($N$3:N684,SUMPRODUCT(MAX(ROW($C$3:$C684)*(C685=$C$3:$C684)))-2,1),""),""),"")</f>
        <v/>
      </c>
      <c r="X685" s="156">
        <f t="shared" ca="1" si="100"/>
        <v>1</v>
      </c>
      <c r="Y685" s="156">
        <f t="shared" ca="1" si="101"/>
        <v>1</v>
      </c>
    </row>
    <row r="686" spans="2:25" hidden="1" x14ac:dyDescent="0.25">
      <c r="B686" s="390" t="str">
        <f>IFERROR(IF(LEN(INDEX(PlansAndNotes!$B$6:$B$2005,ROW(A686)-ROW($B$3)))=0,"",INDEX(PlansAndNotes!$B$6:$B$2005,ROW(A686)-ROW($B$3))),"")</f>
        <v/>
      </c>
      <c r="C686" s="361" t="str">
        <f t="shared" si="96"/>
        <v/>
      </c>
      <c r="D686" s="361" t="str">
        <f>IFERROR(IF(LEN(C686)&gt;0,IF(LEN(INDEX(TasksList!$C$6:$C$1005,MATCH(C686,TasksList!$B$6:$B$1005,0),1))=0,"",INDEX(TasksList!$C$6:$C$1005,MATCH(C686,TasksList!$B$6:$B$1005,0),1)),""),"")</f>
        <v/>
      </c>
      <c r="E686" s="361" t="str">
        <f>IFERROR(IF(LEN(C686)&gt;0,IF(LEN(INDEX(TasksList!$F$6:$F$1005,MATCH(C686,TasksList!$B$6:$B$1005,0),1))=0,"not set!",INDEX(TasksList!$F$6:$F$1005,MATCH(C686,TasksList!$B$6:$B$1005,0),1)),""),"")</f>
        <v/>
      </c>
      <c r="F686" s="360" t="str">
        <f>IFERROR(IF(LEN(D686)&gt;0,IF(LEN(INDEX(AdressBook!$D$6:$D$25,MATCH(D686,AdressBook!$B$6:$B$25,0),1))=0,"",INDEX(AdressBook!$D$6:$D$25,MATCH(D686,AdressBook!$B$6:$B$25,0),1)),""),"")</f>
        <v/>
      </c>
      <c r="G686" s="361" t="str">
        <f>IFERROR(IF(LEN(INDEX(PlansAndNotes!$F$6:$F$2005,ROW(B686)-ROW($C$3)))=0,"",INDEX(PlansAndNotes!$F$6:$F$2005,ROW(B686)-ROW($C$3))),"")</f>
        <v/>
      </c>
      <c r="H686" s="361" t="str">
        <f>IFERROR(IF(LEN(C686)&gt;0,IF(LEN(INDEX(TasksList!$G$6:$G$1005,MATCH(C686,TasksList!$B$6:$B$1005,0),1))=0,"",INDEX(TasksList!$G$6:$G$1005,MATCH(C686,TasksList!$B$6:$B$1005,0),1)),""),"")</f>
        <v/>
      </c>
      <c r="I686" s="381"/>
      <c r="J686" s="402"/>
      <c r="K686" s="402"/>
      <c r="L686" s="399" t="str">
        <f t="array" ref="L686">IFERROR(INDEX($J$4:$J$1003,SMALL($K$4:$K$1003,ROW(L686)-3),1),"")</f>
        <v/>
      </c>
      <c r="M686" s="206"/>
      <c r="N686" s="362" t="str">
        <f>IFERROR(IF(LEN(INDEX(PlansAndNotes!$D$6:$D$4005,ROW(B686)-ROW($C$3)))=0,"",INDEX(PlansAndNotes!$D$6:$D$4005,ROW(B686)-ROW($C$3))),"")</f>
        <v/>
      </c>
      <c r="O686" s="165" t="str">
        <f t="shared" si="97"/>
        <v/>
      </c>
      <c r="P686" s="363" t="str">
        <f>IFERROR(IF(LEN(INDEX(PlansAndNotes!$E$6:$E$4005,ROW(B686)-ROW($C$3)))=0,"",INDEX(PlansAndNotes!$E$6:$E$4005,ROW(B686)-ROW($C$3))),"")</f>
        <v/>
      </c>
      <c r="Q686" s="363" t="str">
        <f>IFERROR(IF(LEN(INDEX(PlansAndNotes!$G$6:$G$4005,ROW(B686)-ROW($C$3)))=0,"",INDEX(PlansAndNotes!$G$6:$G$4005,ROW(B686)-ROW($C$3))),"")</f>
        <v/>
      </c>
      <c r="R686" s="361" t="str">
        <f>IFERROR(IF(LEN(D686)&gt;0,IF(LEN(INDEX(AdressBook!$C$6:$C$25,MATCH(D686,AdressBook!$B$6:$B$25,0),1))=0,"",INDEX(AdressBook!$C$6:$C$25,MATCH(D686,AdressBook!$B$6:$B$25,0),1)),""),"")</f>
        <v/>
      </c>
      <c r="S686" s="165">
        <f>IF(LEN(C686)&gt;0,IFERROR(IF(MATCH(C686,C687:$C$4004,0)&gt;0,-1,ROW(S686)-ROW($S$3)),ROW(S686)-ROW($S$3)),-1)</f>
        <v>-1</v>
      </c>
      <c r="T686" s="165">
        <f t="shared" si="98"/>
        <v>0</v>
      </c>
      <c r="U686" s="165" t="str">
        <f t="shared" si="99"/>
        <v/>
      </c>
      <c r="V686" s="165" t="str">
        <f>IFERROR(IF(OR(C686="",S686&lt;0),"",IF(SUBTOTAL(3,C686:C686)=0,-1,SUBTOTAL(3,$C$4:C686))),"")</f>
        <v/>
      </c>
      <c r="W686" s="156" t="str">
        <f t="array" ref="W686">IF(LEN(C686)&gt;0,IFERROR(IF(MATCH(C686,$C$3:$C685,0)&gt;0,N686-INDEX($N$3:N685,SUMPRODUCT(MAX(ROW($C$3:$C685)*(C686=$C$3:$C685)))-2,1),""),""),"")</f>
        <v/>
      </c>
      <c r="X686" s="156">
        <f t="shared" ca="1" si="100"/>
        <v>1</v>
      </c>
      <c r="Y686" s="156">
        <f t="shared" ca="1" si="101"/>
        <v>1</v>
      </c>
    </row>
    <row r="687" spans="2:25" hidden="1" x14ac:dyDescent="0.25">
      <c r="B687" s="390" t="str">
        <f>IFERROR(IF(LEN(INDEX(PlansAndNotes!$B$6:$B$2005,ROW(A687)-ROW($B$3)))=0,"",INDEX(PlansAndNotes!$B$6:$B$2005,ROW(A687)-ROW($B$3))),"")</f>
        <v/>
      </c>
      <c r="C687" s="361" t="str">
        <f t="shared" si="96"/>
        <v/>
      </c>
      <c r="D687" s="361" t="str">
        <f>IFERROR(IF(LEN(C687)&gt;0,IF(LEN(INDEX(TasksList!$C$6:$C$1005,MATCH(C687,TasksList!$B$6:$B$1005,0),1))=0,"",INDEX(TasksList!$C$6:$C$1005,MATCH(C687,TasksList!$B$6:$B$1005,0),1)),""),"")</f>
        <v/>
      </c>
      <c r="E687" s="361" t="str">
        <f>IFERROR(IF(LEN(C687)&gt;0,IF(LEN(INDEX(TasksList!$F$6:$F$1005,MATCH(C687,TasksList!$B$6:$B$1005,0),1))=0,"not set!",INDEX(TasksList!$F$6:$F$1005,MATCH(C687,TasksList!$B$6:$B$1005,0),1)),""),"")</f>
        <v/>
      </c>
      <c r="F687" s="360" t="str">
        <f>IFERROR(IF(LEN(D687)&gt;0,IF(LEN(INDEX(AdressBook!$D$6:$D$25,MATCH(D687,AdressBook!$B$6:$B$25,0),1))=0,"",INDEX(AdressBook!$D$6:$D$25,MATCH(D687,AdressBook!$B$6:$B$25,0),1)),""),"")</f>
        <v/>
      </c>
      <c r="G687" s="361" t="str">
        <f>IFERROR(IF(LEN(INDEX(PlansAndNotes!$F$6:$F$2005,ROW(B687)-ROW($C$3)))=0,"",INDEX(PlansAndNotes!$F$6:$F$2005,ROW(B687)-ROW($C$3))),"")</f>
        <v/>
      </c>
      <c r="H687" s="361" t="str">
        <f>IFERROR(IF(LEN(C687)&gt;0,IF(LEN(INDEX(TasksList!$G$6:$G$1005,MATCH(C687,TasksList!$B$6:$B$1005,0),1))=0,"",INDEX(TasksList!$G$6:$G$1005,MATCH(C687,TasksList!$B$6:$B$1005,0),1)),""),"")</f>
        <v/>
      </c>
      <c r="I687" s="381"/>
      <c r="J687" s="402"/>
      <c r="K687" s="402"/>
      <c r="L687" s="399" t="str">
        <f t="array" ref="L687">IFERROR(INDEX($J$4:$J$1003,SMALL($K$4:$K$1003,ROW(L687)-3),1),"")</f>
        <v/>
      </c>
      <c r="M687" s="206"/>
      <c r="N687" s="362" t="str">
        <f>IFERROR(IF(LEN(INDEX(PlansAndNotes!$D$6:$D$4005,ROW(B687)-ROW($C$3)))=0,"",INDEX(PlansAndNotes!$D$6:$D$4005,ROW(B687)-ROW($C$3))),"")</f>
        <v/>
      </c>
      <c r="O687" s="165" t="str">
        <f t="shared" si="97"/>
        <v/>
      </c>
      <c r="P687" s="363" t="str">
        <f>IFERROR(IF(LEN(INDEX(PlansAndNotes!$E$6:$E$4005,ROW(B687)-ROW($C$3)))=0,"",INDEX(PlansAndNotes!$E$6:$E$4005,ROW(B687)-ROW($C$3))),"")</f>
        <v/>
      </c>
      <c r="Q687" s="363" t="str">
        <f>IFERROR(IF(LEN(INDEX(PlansAndNotes!$G$6:$G$4005,ROW(B687)-ROW($C$3)))=0,"",INDEX(PlansAndNotes!$G$6:$G$4005,ROW(B687)-ROW($C$3))),"")</f>
        <v/>
      </c>
      <c r="R687" s="361" t="str">
        <f>IFERROR(IF(LEN(D687)&gt;0,IF(LEN(INDEX(AdressBook!$C$6:$C$25,MATCH(D687,AdressBook!$B$6:$B$25,0),1))=0,"",INDEX(AdressBook!$C$6:$C$25,MATCH(D687,AdressBook!$B$6:$B$25,0),1)),""),"")</f>
        <v/>
      </c>
      <c r="S687" s="165">
        <f>IF(LEN(C687)&gt;0,IFERROR(IF(MATCH(C687,C688:$C$4004,0)&gt;0,-1,ROW(S687)-ROW($S$3)),ROW(S687)-ROW($S$3)),-1)</f>
        <v>-1</v>
      </c>
      <c r="T687" s="165">
        <f t="shared" si="98"/>
        <v>0</v>
      </c>
      <c r="U687" s="165" t="str">
        <f t="shared" si="99"/>
        <v/>
      </c>
      <c r="V687" s="165" t="str">
        <f>IFERROR(IF(OR(C687="",S687&lt;0),"",IF(SUBTOTAL(3,C687:C687)=0,-1,SUBTOTAL(3,$C$4:C687))),"")</f>
        <v/>
      </c>
      <c r="W687" s="156" t="str">
        <f t="array" ref="W687">IF(LEN(C687)&gt;0,IFERROR(IF(MATCH(C687,$C$3:$C686,0)&gt;0,N687-INDEX($N$3:N686,SUMPRODUCT(MAX(ROW($C$3:$C686)*(C687=$C$3:$C686)))-2,1),""),""),"")</f>
        <v/>
      </c>
      <c r="X687" s="156">
        <f t="shared" ca="1" si="100"/>
        <v>1</v>
      </c>
      <c r="Y687" s="156">
        <f t="shared" ca="1" si="101"/>
        <v>1</v>
      </c>
    </row>
    <row r="688" spans="2:25" hidden="1" x14ac:dyDescent="0.25">
      <c r="B688" s="390" t="str">
        <f>IFERROR(IF(LEN(INDEX(PlansAndNotes!$B$6:$B$2005,ROW(A688)-ROW($B$3)))=0,"",INDEX(PlansAndNotes!$B$6:$B$2005,ROW(A688)-ROW($B$3))),"")</f>
        <v/>
      </c>
      <c r="C688" s="361" t="str">
        <f t="shared" si="96"/>
        <v/>
      </c>
      <c r="D688" s="361" t="str">
        <f>IFERROR(IF(LEN(C688)&gt;0,IF(LEN(INDEX(TasksList!$C$6:$C$1005,MATCH(C688,TasksList!$B$6:$B$1005,0),1))=0,"",INDEX(TasksList!$C$6:$C$1005,MATCH(C688,TasksList!$B$6:$B$1005,0),1)),""),"")</f>
        <v/>
      </c>
      <c r="E688" s="361" t="str">
        <f>IFERROR(IF(LEN(C688)&gt;0,IF(LEN(INDEX(TasksList!$F$6:$F$1005,MATCH(C688,TasksList!$B$6:$B$1005,0),1))=0,"not set!",INDEX(TasksList!$F$6:$F$1005,MATCH(C688,TasksList!$B$6:$B$1005,0),1)),""),"")</f>
        <v/>
      </c>
      <c r="F688" s="360" t="str">
        <f>IFERROR(IF(LEN(D688)&gt;0,IF(LEN(INDEX(AdressBook!$D$6:$D$25,MATCH(D688,AdressBook!$B$6:$B$25,0),1))=0,"",INDEX(AdressBook!$D$6:$D$25,MATCH(D688,AdressBook!$B$6:$B$25,0),1)),""),"")</f>
        <v/>
      </c>
      <c r="G688" s="361" t="str">
        <f>IFERROR(IF(LEN(INDEX(PlansAndNotes!$F$6:$F$2005,ROW(B688)-ROW($C$3)))=0,"",INDEX(PlansAndNotes!$F$6:$F$2005,ROW(B688)-ROW($C$3))),"")</f>
        <v/>
      </c>
      <c r="H688" s="361" t="str">
        <f>IFERROR(IF(LEN(C688)&gt;0,IF(LEN(INDEX(TasksList!$G$6:$G$1005,MATCH(C688,TasksList!$B$6:$B$1005,0),1))=0,"",INDEX(TasksList!$G$6:$G$1005,MATCH(C688,TasksList!$B$6:$B$1005,0),1)),""),"")</f>
        <v/>
      </c>
      <c r="I688" s="381"/>
      <c r="J688" s="402"/>
      <c r="K688" s="402"/>
      <c r="L688" s="399" t="str">
        <f t="array" ref="L688">IFERROR(INDEX($J$4:$J$1003,SMALL($K$4:$K$1003,ROW(L688)-3),1),"")</f>
        <v/>
      </c>
      <c r="M688" s="206"/>
      <c r="N688" s="362" t="str">
        <f>IFERROR(IF(LEN(INDEX(PlansAndNotes!$D$6:$D$4005,ROW(B688)-ROW($C$3)))=0,"",INDEX(PlansAndNotes!$D$6:$D$4005,ROW(B688)-ROW($C$3))),"")</f>
        <v/>
      </c>
      <c r="O688" s="165" t="str">
        <f t="shared" si="97"/>
        <v/>
      </c>
      <c r="P688" s="363" t="str">
        <f>IFERROR(IF(LEN(INDEX(PlansAndNotes!$E$6:$E$4005,ROW(B688)-ROW($C$3)))=0,"",INDEX(PlansAndNotes!$E$6:$E$4005,ROW(B688)-ROW($C$3))),"")</f>
        <v/>
      </c>
      <c r="Q688" s="363" t="str">
        <f>IFERROR(IF(LEN(INDEX(PlansAndNotes!$G$6:$G$4005,ROW(B688)-ROW($C$3)))=0,"",INDEX(PlansAndNotes!$G$6:$G$4005,ROW(B688)-ROW($C$3))),"")</f>
        <v/>
      </c>
      <c r="R688" s="361" t="str">
        <f>IFERROR(IF(LEN(D688)&gt;0,IF(LEN(INDEX(AdressBook!$C$6:$C$25,MATCH(D688,AdressBook!$B$6:$B$25,0),1))=0,"",INDEX(AdressBook!$C$6:$C$25,MATCH(D688,AdressBook!$B$6:$B$25,0),1)),""),"")</f>
        <v/>
      </c>
      <c r="S688" s="165">
        <f>IF(LEN(C688)&gt;0,IFERROR(IF(MATCH(C688,C689:$C$4004,0)&gt;0,-1,ROW(S688)-ROW($S$3)),ROW(S688)-ROW($S$3)),-1)</f>
        <v>-1</v>
      </c>
      <c r="T688" s="165">
        <f t="shared" si="98"/>
        <v>0</v>
      </c>
      <c r="U688" s="165" t="str">
        <f t="shared" si="99"/>
        <v/>
      </c>
      <c r="V688" s="165" t="str">
        <f>IFERROR(IF(OR(C688="",S688&lt;0),"",IF(SUBTOTAL(3,C688:C688)=0,-1,SUBTOTAL(3,$C$4:C688))),"")</f>
        <v/>
      </c>
      <c r="W688" s="156" t="str">
        <f t="array" ref="W688">IF(LEN(C688)&gt;0,IFERROR(IF(MATCH(C688,$C$3:$C687,0)&gt;0,N688-INDEX($N$3:N687,SUMPRODUCT(MAX(ROW($C$3:$C687)*(C688=$C$3:$C687)))-2,1),""),""),"")</f>
        <v/>
      </c>
      <c r="X688" s="156">
        <f t="shared" ca="1" si="100"/>
        <v>1</v>
      </c>
      <c r="Y688" s="156">
        <f t="shared" ca="1" si="101"/>
        <v>1</v>
      </c>
    </row>
    <row r="689" spans="2:25" hidden="1" x14ac:dyDescent="0.25">
      <c r="B689" s="390" t="str">
        <f>IFERROR(IF(LEN(INDEX(PlansAndNotes!$B$6:$B$2005,ROW(A689)-ROW($B$3)))=0,"",INDEX(PlansAndNotes!$B$6:$B$2005,ROW(A689)-ROW($B$3))),"")</f>
        <v/>
      </c>
      <c r="C689" s="361" t="str">
        <f t="shared" si="96"/>
        <v/>
      </c>
      <c r="D689" s="361" t="str">
        <f>IFERROR(IF(LEN(C689)&gt;0,IF(LEN(INDEX(TasksList!$C$6:$C$1005,MATCH(C689,TasksList!$B$6:$B$1005,0),1))=0,"",INDEX(TasksList!$C$6:$C$1005,MATCH(C689,TasksList!$B$6:$B$1005,0),1)),""),"")</f>
        <v/>
      </c>
      <c r="E689" s="361" t="str">
        <f>IFERROR(IF(LEN(C689)&gt;0,IF(LEN(INDEX(TasksList!$F$6:$F$1005,MATCH(C689,TasksList!$B$6:$B$1005,0),1))=0,"not set!",INDEX(TasksList!$F$6:$F$1005,MATCH(C689,TasksList!$B$6:$B$1005,0),1)),""),"")</f>
        <v/>
      </c>
      <c r="F689" s="360" t="str">
        <f>IFERROR(IF(LEN(D689)&gt;0,IF(LEN(INDEX(AdressBook!$D$6:$D$25,MATCH(D689,AdressBook!$B$6:$B$25,0),1))=0,"",INDEX(AdressBook!$D$6:$D$25,MATCH(D689,AdressBook!$B$6:$B$25,0),1)),""),"")</f>
        <v/>
      </c>
      <c r="G689" s="361" t="str">
        <f>IFERROR(IF(LEN(INDEX(PlansAndNotes!$F$6:$F$2005,ROW(B689)-ROW($C$3)))=0,"",INDEX(PlansAndNotes!$F$6:$F$2005,ROW(B689)-ROW($C$3))),"")</f>
        <v/>
      </c>
      <c r="H689" s="361" t="str">
        <f>IFERROR(IF(LEN(C689)&gt;0,IF(LEN(INDEX(TasksList!$G$6:$G$1005,MATCH(C689,TasksList!$B$6:$B$1005,0),1))=0,"",INDEX(TasksList!$G$6:$G$1005,MATCH(C689,TasksList!$B$6:$B$1005,0),1)),""),"")</f>
        <v/>
      </c>
      <c r="I689" s="381"/>
      <c r="J689" s="402"/>
      <c r="K689" s="402"/>
      <c r="L689" s="399" t="str">
        <f t="array" ref="L689">IFERROR(INDEX($J$4:$J$1003,SMALL($K$4:$K$1003,ROW(L689)-3),1),"")</f>
        <v/>
      </c>
      <c r="M689" s="206"/>
      <c r="N689" s="362" t="str">
        <f>IFERROR(IF(LEN(INDEX(PlansAndNotes!$D$6:$D$4005,ROW(B689)-ROW($C$3)))=0,"",INDEX(PlansAndNotes!$D$6:$D$4005,ROW(B689)-ROW($C$3))),"")</f>
        <v/>
      </c>
      <c r="O689" s="165" t="str">
        <f t="shared" si="97"/>
        <v/>
      </c>
      <c r="P689" s="363" t="str">
        <f>IFERROR(IF(LEN(INDEX(PlansAndNotes!$E$6:$E$4005,ROW(B689)-ROW($C$3)))=0,"",INDEX(PlansAndNotes!$E$6:$E$4005,ROW(B689)-ROW($C$3))),"")</f>
        <v/>
      </c>
      <c r="Q689" s="363" t="str">
        <f>IFERROR(IF(LEN(INDEX(PlansAndNotes!$G$6:$G$4005,ROW(B689)-ROW($C$3)))=0,"",INDEX(PlansAndNotes!$G$6:$G$4005,ROW(B689)-ROW($C$3))),"")</f>
        <v/>
      </c>
      <c r="R689" s="361" t="str">
        <f>IFERROR(IF(LEN(D689)&gt;0,IF(LEN(INDEX(AdressBook!$C$6:$C$25,MATCH(D689,AdressBook!$B$6:$B$25,0),1))=0,"",INDEX(AdressBook!$C$6:$C$25,MATCH(D689,AdressBook!$B$6:$B$25,0),1)),""),"")</f>
        <v/>
      </c>
      <c r="S689" s="165">
        <f>IF(LEN(C689)&gt;0,IFERROR(IF(MATCH(C689,C690:$C$4004,0)&gt;0,-1,ROW(S689)-ROW($S$3)),ROW(S689)-ROW($S$3)),-1)</f>
        <v>-1</v>
      </c>
      <c r="T689" s="165">
        <f t="shared" si="98"/>
        <v>0</v>
      </c>
      <c r="U689" s="165" t="str">
        <f t="shared" si="99"/>
        <v/>
      </c>
      <c r="V689" s="165" t="str">
        <f>IFERROR(IF(OR(C689="",S689&lt;0),"",IF(SUBTOTAL(3,C689:C689)=0,-1,SUBTOTAL(3,$C$4:C689))),"")</f>
        <v/>
      </c>
      <c r="W689" s="156" t="str">
        <f t="array" ref="W689">IF(LEN(C689)&gt;0,IFERROR(IF(MATCH(C689,$C$3:$C688,0)&gt;0,N689-INDEX($N$3:N688,SUMPRODUCT(MAX(ROW($C$3:$C688)*(C689=$C$3:$C688)))-2,1),""),""),"")</f>
        <v/>
      </c>
      <c r="X689" s="156">
        <f t="shared" ca="1" si="100"/>
        <v>1</v>
      </c>
      <c r="Y689" s="156">
        <f t="shared" ca="1" si="101"/>
        <v>1</v>
      </c>
    </row>
    <row r="690" spans="2:25" hidden="1" x14ac:dyDescent="0.25">
      <c r="B690" s="390" t="str">
        <f>IFERROR(IF(LEN(INDEX(PlansAndNotes!$B$6:$B$2005,ROW(A690)-ROW($B$3)))=0,"",INDEX(PlansAndNotes!$B$6:$B$2005,ROW(A690)-ROW($B$3))),"")</f>
        <v/>
      </c>
      <c r="C690" s="361" t="str">
        <f t="shared" si="96"/>
        <v/>
      </c>
      <c r="D690" s="361" t="str">
        <f>IFERROR(IF(LEN(C690)&gt;0,IF(LEN(INDEX(TasksList!$C$6:$C$1005,MATCH(C690,TasksList!$B$6:$B$1005,0),1))=0,"",INDEX(TasksList!$C$6:$C$1005,MATCH(C690,TasksList!$B$6:$B$1005,0),1)),""),"")</f>
        <v/>
      </c>
      <c r="E690" s="361" t="str">
        <f>IFERROR(IF(LEN(C690)&gt;0,IF(LEN(INDEX(TasksList!$F$6:$F$1005,MATCH(C690,TasksList!$B$6:$B$1005,0),1))=0,"not set!",INDEX(TasksList!$F$6:$F$1005,MATCH(C690,TasksList!$B$6:$B$1005,0),1)),""),"")</f>
        <v/>
      </c>
      <c r="F690" s="360" t="str">
        <f>IFERROR(IF(LEN(D690)&gt;0,IF(LEN(INDEX(AdressBook!$D$6:$D$25,MATCH(D690,AdressBook!$B$6:$B$25,0),1))=0,"",INDEX(AdressBook!$D$6:$D$25,MATCH(D690,AdressBook!$B$6:$B$25,0),1)),""),"")</f>
        <v/>
      </c>
      <c r="G690" s="361" t="str">
        <f>IFERROR(IF(LEN(INDEX(PlansAndNotes!$F$6:$F$2005,ROW(B690)-ROW($C$3)))=0,"",INDEX(PlansAndNotes!$F$6:$F$2005,ROW(B690)-ROW($C$3))),"")</f>
        <v/>
      </c>
      <c r="H690" s="361" t="str">
        <f>IFERROR(IF(LEN(C690)&gt;0,IF(LEN(INDEX(TasksList!$G$6:$G$1005,MATCH(C690,TasksList!$B$6:$B$1005,0),1))=0,"",INDEX(TasksList!$G$6:$G$1005,MATCH(C690,TasksList!$B$6:$B$1005,0),1)),""),"")</f>
        <v/>
      </c>
      <c r="I690" s="381"/>
      <c r="J690" s="402"/>
      <c r="K690" s="402"/>
      <c r="L690" s="399" t="str">
        <f t="array" ref="L690">IFERROR(INDEX($J$4:$J$1003,SMALL($K$4:$K$1003,ROW(L690)-3),1),"")</f>
        <v/>
      </c>
      <c r="M690" s="206"/>
      <c r="N690" s="362" t="str">
        <f>IFERROR(IF(LEN(INDEX(PlansAndNotes!$D$6:$D$4005,ROW(B690)-ROW($C$3)))=0,"",INDEX(PlansAndNotes!$D$6:$D$4005,ROW(B690)-ROW($C$3))),"")</f>
        <v/>
      </c>
      <c r="O690" s="165" t="str">
        <f t="shared" si="97"/>
        <v/>
      </c>
      <c r="P690" s="363" t="str">
        <f>IFERROR(IF(LEN(INDEX(PlansAndNotes!$E$6:$E$4005,ROW(B690)-ROW($C$3)))=0,"",INDEX(PlansAndNotes!$E$6:$E$4005,ROW(B690)-ROW($C$3))),"")</f>
        <v/>
      </c>
      <c r="Q690" s="363" t="str">
        <f>IFERROR(IF(LEN(INDEX(PlansAndNotes!$G$6:$G$4005,ROW(B690)-ROW($C$3)))=0,"",INDEX(PlansAndNotes!$G$6:$G$4005,ROW(B690)-ROW($C$3))),"")</f>
        <v/>
      </c>
      <c r="R690" s="361" t="str">
        <f>IFERROR(IF(LEN(D690)&gt;0,IF(LEN(INDEX(AdressBook!$C$6:$C$25,MATCH(D690,AdressBook!$B$6:$B$25,0),1))=0,"",INDEX(AdressBook!$C$6:$C$25,MATCH(D690,AdressBook!$B$6:$B$25,0),1)),""),"")</f>
        <v/>
      </c>
      <c r="S690" s="165">
        <f>IF(LEN(C690)&gt;0,IFERROR(IF(MATCH(C690,C691:$C$4004,0)&gt;0,-1,ROW(S690)-ROW($S$3)),ROW(S690)-ROW($S$3)),-1)</f>
        <v>-1</v>
      </c>
      <c r="T690" s="165">
        <f t="shared" si="98"/>
        <v>0</v>
      </c>
      <c r="U690" s="165" t="str">
        <f t="shared" si="99"/>
        <v/>
      </c>
      <c r="V690" s="165" t="str">
        <f>IFERROR(IF(OR(C690="",S690&lt;0),"",IF(SUBTOTAL(3,C690:C690)=0,-1,SUBTOTAL(3,$C$4:C690))),"")</f>
        <v/>
      </c>
      <c r="W690" s="156" t="str">
        <f t="array" ref="W690">IF(LEN(C690)&gt;0,IFERROR(IF(MATCH(C690,$C$3:$C689,0)&gt;0,N690-INDEX($N$3:N689,SUMPRODUCT(MAX(ROW($C$3:$C689)*(C690=$C$3:$C689)))-2,1),""),""),"")</f>
        <v/>
      </c>
      <c r="X690" s="156">
        <f t="shared" ca="1" si="100"/>
        <v>1</v>
      </c>
      <c r="Y690" s="156">
        <f t="shared" ca="1" si="101"/>
        <v>1</v>
      </c>
    </row>
    <row r="691" spans="2:25" hidden="1" x14ac:dyDescent="0.25">
      <c r="B691" s="390" t="str">
        <f>IFERROR(IF(LEN(INDEX(PlansAndNotes!$B$6:$B$2005,ROW(A691)-ROW($B$3)))=0,"",INDEX(PlansAndNotes!$B$6:$B$2005,ROW(A691)-ROW($B$3))),"")</f>
        <v/>
      </c>
      <c r="C691" s="361" t="str">
        <f t="shared" si="96"/>
        <v/>
      </c>
      <c r="D691" s="361" t="str">
        <f>IFERROR(IF(LEN(C691)&gt;0,IF(LEN(INDEX(TasksList!$C$6:$C$1005,MATCH(C691,TasksList!$B$6:$B$1005,0),1))=0,"",INDEX(TasksList!$C$6:$C$1005,MATCH(C691,TasksList!$B$6:$B$1005,0),1)),""),"")</f>
        <v/>
      </c>
      <c r="E691" s="361" t="str">
        <f>IFERROR(IF(LEN(C691)&gt;0,IF(LEN(INDEX(TasksList!$F$6:$F$1005,MATCH(C691,TasksList!$B$6:$B$1005,0),1))=0,"not set!",INDEX(TasksList!$F$6:$F$1005,MATCH(C691,TasksList!$B$6:$B$1005,0),1)),""),"")</f>
        <v/>
      </c>
      <c r="F691" s="360" t="str">
        <f>IFERROR(IF(LEN(D691)&gt;0,IF(LEN(INDEX(AdressBook!$D$6:$D$25,MATCH(D691,AdressBook!$B$6:$B$25,0),1))=0,"",INDEX(AdressBook!$D$6:$D$25,MATCH(D691,AdressBook!$B$6:$B$25,0),1)),""),"")</f>
        <v/>
      </c>
      <c r="G691" s="361" t="str">
        <f>IFERROR(IF(LEN(INDEX(PlansAndNotes!$F$6:$F$2005,ROW(B691)-ROW($C$3)))=0,"",INDEX(PlansAndNotes!$F$6:$F$2005,ROW(B691)-ROW($C$3))),"")</f>
        <v/>
      </c>
      <c r="H691" s="361" t="str">
        <f>IFERROR(IF(LEN(C691)&gt;0,IF(LEN(INDEX(TasksList!$G$6:$G$1005,MATCH(C691,TasksList!$B$6:$B$1005,0),1))=0,"",INDEX(TasksList!$G$6:$G$1005,MATCH(C691,TasksList!$B$6:$B$1005,0),1)),""),"")</f>
        <v/>
      </c>
      <c r="I691" s="381"/>
      <c r="J691" s="402"/>
      <c r="K691" s="402"/>
      <c r="L691" s="399" t="str">
        <f t="array" ref="L691">IFERROR(INDEX($J$4:$J$1003,SMALL($K$4:$K$1003,ROW(L691)-3),1),"")</f>
        <v/>
      </c>
      <c r="M691" s="206"/>
      <c r="N691" s="362" t="str">
        <f>IFERROR(IF(LEN(INDEX(PlansAndNotes!$D$6:$D$4005,ROW(B691)-ROW($C$3)))=0,"",INDEX(PlansAndNotes!$D$6:$D$4005,ROW(B691)-ROW($C$3))),"")</f>
        <v/>
      </c>
      <c r="O691" s="165" t="str">
        <f t="shared" si="97"/>
        <v/>
      </c>
      <c r="P691" s="363" t="str">
        <f>IFERROR(IF(LEN(INDEX(PlansAndNotes!$E$6:$E$4005,ROW(B691)-ROW($C$3)))=0,"",INDEX(PlansAndNotes!$E$6:$E$4005,ROW(B691)-ROW($C$3))),"")</f>
        <v/>
      </c>
      <c r="Q691" s="363" t="str">
        <f>IFERROR(IF(LEN(INDEX(PlansAndNotes!$G$6:$G$4005,ROW(B691)-ROW($C$3)))=0,"",INDEX(PlansAndNotes!$G$6:$G$4005,ROW(B691)-ROW($C$3))),"")</f>
        <v/>
      </c>
      <c r="R691" s="361" t="str">
        <f>IFERROR(IF(LEN(D691)&gt;0,IF(LEN(INDEX(AdressBook!$C$6:$C$25,MATCH(D691,AdressBook!$B$6:$B$25,0),1))=0,"",INDEX(AdressBook!$C$6:$C$25,MATCH(D691,AdressBook!$B$6:$B$25,0),1)),""),"")</f>
        <v/>
      </c>
      <c r="S691" s="165">
        <f>IF(LEN(C691)&gt;0,IFERROR(IF(MATCH(C691,C692:$C$4004,0)&gt;0,-1,ROW(S691)-ROW($S$3)),ROW(S691)-ROW($S$3)),-1)</f>
        <v>-1</v>
      </c>
      <c r="T691" s="165">
        <f t="shared" si="98"/>
        <v>0</v>
      </c>
      <c r="U691" s="165" t="str">
        <f t="shared" si="99"/>
        <v/>
      </c>
      <c r="V691" s="165" t="str">
        <f>IFERROR(IF(OR(C691="",S691&lt;0),"",IF(SUBTOTAL(3,C691:C691)=0,-1,SUBTOTAL(3,$C$4:C691))),"")</f>
        <v/>
      </c>
      <c r="W691" s="156" t="str">
        <f t="array" ref="W691">IF(LEN(C691)&gt;0,IFERROR(IF(MATCH(C691,$C$3:$C690,0)&gt;0,N691-INDEX($N$3:N690,SUMPRODUCT(MAX(ROW($C$3:$C690)*(C691=$C$3:$C690)))-2,1),""),""),"")</f>
        <v/>
      </c>
      <c r="X691" s="156">
        <f t="shared" ca="1" si="100"/>
        <v>1</v>
      </c>
      <c r="Y691" s="156">
        <f t="shared" ca="1" si="101"/>
        <v>1</v>
      </c>
    </row>
    <row r="692" spans="2:25" hidden="1" x14ac:dyDescent="0.25">
      <c r="B692" s="390" t="str">
        <f>IFERROR(IF(LEN(INDEX(PlansAndNotes!$B$6:$B$2005,ROW(A692)-ROW($B$3)))=0,"",INDEX(PlansAndNotes!$B$6:$B$2005,ROW(A692)-ROW($B$3))),"")</f>
        <v/>
      </c>
      <c r="C692" s="361" t="str">
        <f t="shared" si="96"/>
        <v/>
      </c>
      <c r="D692" s="361" t="str">
        <f>IFERROR(IF(LEN(C692)&gt;0,IF(LEN(INDEX(TasksList!$C$6:$C$1005,MATCH(C692,TasksList!$B$6:$B$1005,0),1))=0,"",INDEX(TasksList!$C$6:$C$1005,MATCH(C692,TasksList!$B$6:$B$1005,0),1)),""),"")</f>
        <v/>
      </c>
      <c r="E692" s="361" t="str">
        <f>IFERROR(IF(LEN(C692)&gt;0,IF(LEN(INDEX(TasksList!$F$6:$F$1005,MATCH(C692,TasksList!$B$6:$B$1005,0),1))=0,"not set!",INDEX(TasksList!$F$6:$F$1005,MATCH(C692,TasksList!$B$6:$B$1005,0),1)),""),"")</f>
        <v/>
      </c>
      <c r="F692" s="360" t="str">
        <f>IFERROR(IF(LEN(D692)&gt;0,IF(LEN(INDEX(AdressBook!$D$6:$D$25,MATCH(D692,AdressBook!$B$6:$B$25,0),1))=0,"",INDEX(AdressBook!$D$6:$D$25,MATCH(D692,AdressBook!$B$6:$B$25,0),1)),""),"")</f>
        <v/>
      </c>
      <c r="G692" s="361" t="str">
        <f>IFERROR(IF(LEN(INDEX(PlansAndNotes!$F$6:$F$2005,ROW(B692)-ROW($C$3)))=0,"",INDEX(PlansAndNotes!$F$6:$F$2005,ROW(B692)-ROW($C$3))),"")</f>
        <v/>
      </c>
      <c r="H692" s="361" t="str">
        <f>IFERROR(IF(LEN(C692)&gt;0,IF(LEN(INDEX(TasksList!$G$6:$G$1005,MATCH(C692,TasksList!$B$6:$B$1005,0),1))=0,"",INDEX(TasksList!$G$6:$G$1005,MATCH(C692,TasksList!$B$6:$B$1005,0),1)),""),"")</f>
        <v/>
      </c>
      <c r="I692" s="381"/>
      <c r="J692" s="402"/>
      <c r="K692" s="402"/>
      <c r="L692" s="399" t="str">
        <f t="array" ref="L692">IFERROR(INDEX($J$4:$J$1003,SMALL($K$4:$K$1003,ROW(L692)-3),1),"")</f>
        <v/>
      </c>
      <c r="M692" s="206"/>
      <c r="N692" s="362" t="str">
        <f>IFERROR(IF(LEN(INDEX(PlansAndNotes!$D$6:$D$4005,ROW(B692)-ROW($C$3)))=0,"",INDEX(PlansAndNotes!$D$6:$D$4005,ROW(B692)-ROW($C$3))),"")</f>
        <v/>
      </c>
      <c r="O692" s="165" t="str">
        <f t="shared" si="97"/>
        <v/>
      </c>
      <c r="P692" s="363" t="str">
        <f>IFERROR(IF(LEN(INDEX(PlansAndNotes!$E$6:$E$4005,ROW(B692)-ROW($C$3)))=0,"",INDEX(PlansAndNotes!$E$6:$E$4005,ROW(B692)-ROW($C$3))),"")</f>
        <v/>
      </c>
      <c r="Q692" s="363" t="str">
        <f>IFERROR(IF(LEN(INDEX(PlansAndNotes!$G$6:$G$4005,ROW(B692)-ROW($C$3)))=0,"",INDEX(PlansAndNotes!$G$6:$G$4005,ROW(B692)-ROW($C$3))),"")</f>
        <v/>
      </c>
      <c r="R692" s="361" t="str">
        <f>IFERROR(IF(LEN(D692)&gt;0,IF(LEN(INDEX(AdressBook!$C$6:$C$25,MATCH(D692,AdressBook!$B$6:$B$25,0),1))=0,"",INDEX(AdressBook!$C$6:$C$25,MATCH(D692,AdressBook!$B$6:$B$25,0),1)),""),"")</f>
        <v/>
      </c>
      <c r="S692" s="165">
        <f>IF(LEN(C692)&gt;0,IFERROR(IF(MATCH(C692,C693:$C$4004,0)&gt;0,-1,ROW(S692)-ROW($S$3)),ROW(S692)-ROW($S$3)),-1)</f>
        <v>-1</v>
      </c>
      <c r="T692" s="165">
        <f t="shared" si="98"/>
        <v>0</v>
      </c>
      <c r="U692" s="165" t="str">
        <f t="shared" si="99"/>
        <v/>
      </c>
      <c r="V692" s="165" t="str">
        <f>IFERROR(IF(OR(C692="",S692&lt;0),"",IF(SUBTOTAL(3,C692:C692)=0,-1,SUBTOTAL(3,$C$4:C692))),"")</f>
        <v/>
      </c>
      <c r="W692" s="156" t="str">
        <f t="array" ref="W692">IF(LEN(C692)&gt;0,IFERROR(IF(MATCH(C692,$C$3:$C691,0)&gt;0,N692-INDEX($N$3:N691,SUMPRODUCT(MAX(ROW($C$3:$C691)*(C692=$C$3:$C691)))-2,1),""),""),"")</f>
        <v/>
      </c>
      <c r="X692" s="156">
        <f t="shared" ca="1" si="100"/>
        <v>1</v>
      </c>
      <c r="Y692" s="156">
        <f t="shared" ca="1" si="101"/>
        <v>1</v>
      </c>
    </row>
    <row r="693" spans="2:25" hidden="1" x14ac:dyDescent="0.25">
      <c r="B693" s="390" t="str">
        <f>IFERROR(IF(LEN(INDEX(PlansAndNotes!$B$6:$B$2005,ROW(A693)-ROW($B$3)))=0,"",INDEX(PlansAndNotes!$B$6:$B$2005,ROW(A693)-ROW($B$3))),"")</f>
        <v/>
      </c>
      <c r="C693" s="361" t="str">
        <f t="shared" si="96"/>
        <v/>
      </c>
      <c r="D693" s="361" t="str">
        <f>IFERROR(IF(LEN(C693)&gt;0,IF(LEN(INDEX(TasksList!$C$6:$C$1005,MATCH(C693,TasksList!$B$6:$B$1005,0),1))=0,"",INDEX(TasksList!$C$6:$C$1005,MATCH(C693,TasksList!$B$6:$B$1005,0),1)),""),"")</f>
        <v/>
      </c>
      <c r="E693" s="361" t="str">
        <f>IFERROR(IF(LEN(C693)&gt;0,IF(LEN(INDEX(TasksList!$F$6:$F$1005,MATCH(C693,TasksList!$B$6:$B$1005,0),1))=0,"not set!",INDEX(TasksList!$F$6:$F$1005,MATCH(C693,TasksList!$B$6:$B$1005,0),1)),""),"")</f>
        <v/>
      </c>
      <c r="F693" s="360" t="str">
        <f>IFERROR(IF(LEN(D693)&gt;0,IF(LEN(INDEX(AdressBook!$D$6:$D$25,MATCH(D693,AdressBook!$B$6:$B$25,0),1))=0,"",INDEX(AdressBook!$D$6:$D$25,MATCH(D693,AdressBook!$B$6:$B$25,0),1)),""),"")</f>
        <v/>
      </c>
      <c r="G693" s="361" t="str">
        <f>IFERROR(IF(LEN(INDEX(PlansAndNotes!$F$6:$F$2005,ROW(B693)-ROW($C$3)))=0,"",INDEX(PlansAndNotes!$F$6:$F$2005,ROW(B693)-ROW($C$3))),"")</f>
        <v/>
      </c>
      <c r="H693" s="361" t="str">
        <f>IFERROR(IF(LEN(C693)&gt;0,IF(LEN(INDEX(TasksList!$G$6:$G$1005,MATCH(C693,TasksList!$B$6:$B$1005,0),1))=0,"",INDEX(TasksList!$G$6:$G$1005,MATCH(C693,TasksList!$B$6:$B$1005,0),1)),""),"")</f>
        <v/>
      </c>
      <c r="I693" s="381"/>
      <c r="J693" s="402"/>
      <c r="K693" s="402"/>
      <c r="L693" s="399" t="str">
        <f t="array" ref="L693">IFERROR(INDEX($J$4:$J$1003,SMALL($K$4:$K$1003,ROW(L693)-3),1),"")</f>
        <v/>
      </c>
      <c r="M693" s="206"/>
      <c r="N693" s="362" t="str">
        <f>IFERROR(IF(LEN(INDEX(PlansAndNotes!$D$6:$D$4005,ROW(B693)-ROW($C$3)))=0,"",INDEX(PlansAndNotes!$D$6:$D$4005,ROW(B693)-ROW($C$3))),"")</f>
        <v/>
      </c>
      <c r="O693" s="165" t="str">
        <f t="shared" si="97"/>
        <v/>
      </c>
      <c r="P693" s="363" t="str">
        <f>IFERROR(IF(LEN(INDEX(PlansAndNotes!$E$6:$E$4005,ROW(B693)-ROW($C$3)))=0,"",INDEX(PlansAndNotes!$E$6:$E$4005,ROW(B693)-ROW($C$3))),"")</f>
        <v/>
      </c>
      <c r="Q693" s="363" t="str">
        <f>IFERROR(IF(LEN(INDEX(PlansAndNotes!$G$6:$G$4005,ROW(B693)-ROW($C$3)))=0,"",INDEX(PlansAndNotes!$G$6:$G$4005,ROW(B693)-ROW($C$3))),"")</f>
        <v/>
      </c>
      <c r="R693" s="361" t="str">
        <f>IFERROR(IF(LEN(D693)&gt;0,IF(LEN(INDEX(AdressBook!$C$6:$C$25,MATCH(D693,AdressBook!$B$6:$B$25,0),1))=0,"",INDEX(AdressBook!$C$6:$C$25,MATCH(D693,AdressBook!$B$6:$B$25,0),1)),""),"")</f>
        <v/>
      </c>
      <c r="S693" s="165">
        <f>IF(LEN(C693)&gt;0,IFERROR(IF(MATCH(C693,C694:$C$4004,0)&gt;0,-1,ROW(S693)-ROW($S$3)),ROW(S693)-ROW($S$3)),-1)</f>
        <v>-1</v>
      </c>
      <c r="T693" s="165">
        <f t="shared" si="98"/>
        <v>0</v>
      </c>
      <c r="U693" s="165" t="str">
        <f t="shared" si="99"/>
        <v/>
      </c>
      <c r="V693" s="165" t="str">
        <f>IFERROR(IF(OR(C693="",S693&lt;0),"",IF(SUBTOTAL(3,C693:C693)=0,-1,SUBTOTAL(3,$C$4:C693))),"")</f>
        <v/>
      </c>
      <c r="W693" s="156" t="str">
        <f t="array" ref="W693">IF(LEN(C693)&gt;0,IFERROR(IF(MATCH(C693,$C$3:$C692,0)&gt;0,N693-INDEX($N$3:N692,SUMPRODUCT(MAX(ROW($C$3:$C692)*(C693=$C$3:$C692)))-2,1),""),""),"")</f>
        <v/>
      </c>
      <c r="X693" s="156">
        <f t="shared" ca="1" si="100"/>
        <v>1</v>
      </c>
      <c r="Y693" s="156">
        <f t="shared" ca="1" si="101"/>
        <v>1</v>
      </c>
    </row>
    <row r="694" spans="2:25" hidden="1" x14ac:dyDescent="0.25">
      <c r="B694" s="390" t="str">
        <f>IFERROR(IF(LEN(INDEX(PlansAndNotes!$B$6:$B$2005,ROW(A694)-ROW($B$3)))=0,"",INDEX(PlansAndNotes!$B$6:$B$2005,ROW(A694)-ROW($B$3))),"")</f>
        <v/>
      </c>
      <c r="C694" s="361" t="str">
        <f t="shared" si="96"/>
        <v/>
      </c>
      <c r="D694" s="361" t="str">
        <f>IFERROR(IF(LEN(C694)&gt;0,IF(LEN(INDEX(TasksList!$C$6:$C$1005,MATCH(C694,TasksList!$B$6:$B$1005,0),1))=0,"",INDEX(TasksList!$C$6:$C$1005,MATCH(C694,TasksList!$B$6:$B$1005,0),1)),""),"")</f>
        <v/>
      </c>
      <c r="E694" s="361" t="str">
        <f>IFERROR(IF(LEN(C694)&gt;0,IF(LEN(INDEX(TasksList!$F$6:$F$1005,MATCH(C694,TasksList!$B$6:$B$1005,0),1))=0,"not set!",INDEX(TasksList!$F$6:$F$1005,MATCH(C694,TasksList!$B$6:$B$1005,0),1)),""),"")</f>
        <v/>
      </c>
      <c r="F694" s="360" t="str">
        <f>IFERROR(IF(LEN(D694)&gt;0,IF(LEN(INDEX(AdressBook!$D$6:$D$25,MATCH(D694,AdressBook!$B$6:$B$25,0),1))=0,"",INDEX(AdressBook!$D$6:$D$25,MATCH(D694,AdressBook!$B$6:$B$25,0),1)),""),"")</f>
        <v/>
      </c>
      <c r="G694" s="361" t="str">
        <f>IFERROR(IF(LEN(INDEX(PlansAndNotes!$F$6:$F$2005,ROW(B694)-ROW($C$3)))=0,"",INDEX(PlansAndNotes!$F$6:$F$2005,ROW(B694)-ROW($C$3))),"")</f>
        <v/>
      </c>
      <c r="H694" s="361" t="str">
        <f>IFERROR(IF(LEN(C694)&gt;0,IF(LEN(INDEX(TasksList!$G$6:$G$1005,MATCH(C694,TasksList!$B$6:$B$1005,0),1))=0,"",INDEX(TasksList!$G$6:$G$1005,MATCH(C694,TasksList!$B$6:$B$1005,0),1)),""),"")</f>
        <v/>
      </c>
      <c r="I694" s="381"/>
      <c r="J694" s="402"/>
      <c r="K694" s="402"/>
      <c r="L694" s="399" t="str">
        <f t="array" ref="L694">IFERROR(INDEX($J$4:$J$1003,SMALL($K$4:$K$1003,ROW(L694)-3),1),"")</f>
        <v/>
      </c>
      <c r="M694" s="206"/>
      <c r="N694" s="362" t="str">
        <f>IFERROR(IF(LEN(INDEX(PlansAndNotes!$D$6:$D$4005,ROW(B694)-ROW($C$3)))=0,"",INDEX(PlansAndNotes!$D$6:$D$4005,ROW(B694)-ROW($C$3))),"")</f>
        <v/>
      </c>
      <c r="O694" s="165" t="str">
        <f t="shared" si="97"/>
        <v/>
      </c>
      <c r="P694" s="363" t="str">
        <f>IFERROR(IF(LEN(INDEX(PlansAndNotes!$E$6:$E$4005,ROW(B694)-ROW($C$3)))=0,"",INDEX(PlansAndNotes!$E$6:$E$4005,ROW(B694)-ROW($C$3))),"")</f>
        <v/>
      </c>
      <c r="Q694" s="363" t="str">
        <f>IFERROR(IF(LEN(INDEX(PlansAndNotes!$G$6:$G$4005,ROW(B694)-ROW($C$3)))=0,"",INDEX(PlansAndNotes!$G$6:$G$4005,ROW(B694)-ROW($C$3))),"")</f>
        <v/>
      </c>
      <c r="R694" s="361" t="str">
        <f>IFERROR(IF(LEN(D694)&gt;0,IF(LEN(INDEX(AdressBook!$C$6:$C$25,MATCH(D694,AdressBook!$B$6:$B$25,0),1))=0,"",INDEX(AdressBook!$C$6:$C$25,MATCH(D694,AdressBook!$B$6:$B$25,0),1)),""),"")</f>
        <v/>
      </c>
      <c r="S694" s="165">
        <f>IF(LEN(C694)&gt;0,IFERROR(IF(MATCH(C694,C695:$C$4004,0)&gt;0,-1,ROW(S694)-ROW($S$3)),ROW(S694)-ROW($S$3)),-1)</f>
        <v>-1</v>
      </c>
      <c r="T694" s="165">
        <f t="shared" si="98"/>
        <v>0</v>
      </c>
      <c r="U694" s="165" t="str">
        <f t="shared" si="99"/>
        <v/>
      </c>
      <c r="V694" s="165" t="str">
        <f>IFERROR(IF(OR(C694="",S694&lt;0),"",IF(SUBTOTAL(3,C694:C694)=0,-1,SUBTOTAL(3,$C$4:C694))),"")</f>
        <v/>
      </c>
      <c r="W694" s="156" t="str">
        <f t="array" ref="W694">IF(LEN(C694)&gt;0,IFERROR(IF(MATCH(C694,$C$3:$C693,0)&gt;0,N694-INDEX($N$3:N693,SUMPRODUCT(MAX(ROW($C$3:$C693)*(C694=$C$3:$C693)))-2,1),""),""),"")</f>
        <v/>
      </c>
      <c r="X694" s="156">
        <f t="shared" ca="1" si="100"/>
        <v>1</v>
      </c>
      <c r="Y694" s="156">
        <f t="shared" ca="1" si="101"/>
        <v>1</v>
      </c>
    </row>
    <row r="695" spans="2:25" hidden="1" x14ac:dyDescent="0.25">
      <c r="B695" s="390" t="str">
        <f>IFERROR(IF(LEN(INDEX(PlansAndNotes!$B$6:$B$2005,ROW(A695)-ROW($B$3)))=0,"",INDEX(PlansAndNotes!$B$6:$B$2005,ROW(A695)-ROW($B$3))),"")</f>
        <v/>
      </c>
      <c r="C695" s="361" t="str">
        <f t="shared" si="96"/>
        <v/>
      </c>
      <c r="D695" s="361" t="str">
        <f>IFERROR(IF(LEN(C695)&gt;0,IF(LEN(INDEX(TasksList!$C$6:$C$1005,MATCH(C695,TasksList!$B$6:$B$1005,0),1))=0,"",INDEX(TasksList!$C$6:$C$1005,MATCH(C695,TasksList!$B$6:$B$1005,0),1)),""),"")</f>
        <v/>
      </c>
      <c r="E695" s="361" t="str">
        <f>IFERROR(IF(LEN(C695)&gt;0,IF(LEN(INDEX(TasksList!$F$6:$F$1005,MATCH(C695,TasksList!$B$6:$B$1005,0),1))=0,"not set!",INDEX(TasksList!$F$6:$F$1005,MATCH(C695,TasksList!$B$6:$B$1005,0),1)),""),"")</f>
        <v/>
      </c>
      <c r="F695" s="360" t="str">
        <f>IFERROR(IF(LEN(D695)&gt;0,IF(LEN(INDEX(AdressBook!$D$6:$D$25,MATCH(D695,AdressBook!$B$6:$B$25,0),1))=0,"",INDEX(AdressBook!$D$6:$D$25,MATCH(D695,AdressBook!$B$6:$B$25,0),1)),""),"")</f>
        <v/>
      </c>
      <c r="G695" s="361" t="str">
        <f>IFERROR(IF(LEN(INDEX(PlansAndNotes!$F$6:$F$2005,ROW(B695)-ROW($C$3)))=0,"",INDEX(PlansAndNotes!$F$6:$F$2005,ROW(B695)-ROW($C$3))),"")</f>
        <v/>
      </c>
      <c r="H695" s="361" t="str">
        <f>IFERROR(IF(LEN(C695)&gt;0,IF(LEN(INDEX(TasksList!$G$6:$G$1005,MATCH(C695,TasksList!$B$6:$B$1005,0),1))=0,"",INDEX(TasksList!$G$6:$G$1005,MATCH(C695,TasksList!$B$6:$B$1005,0),1)),""),"")</f>
        <v/>
      </c>
      <c r="I695" s="381"/>
      <c r="J695" s="402"/>
      <c r="K695" s="402"/>
      <c r="L695" s="399" t="str">
        <f t="array" ref="L695">IFERROR(INDEX($J$4:$J$1003,SMALL($K$4:$K$1003,ROW(L695)-3),1),"")</f>
        <v/>
      </c>
      <c r="M695" s="206"/>
      <c r="N695" s="362" t="str">
        <f>IFERROR(IF(LEN(INDEX(PlansAndNotes!$D$6:$D$4005,ROW(B695)-ROW($C$3)))=0,"",INDEX(PlansAndNotes!$D$6:$D$4005,ROW(B695)-ROW($C$3))),"")</f>
        <v/>
      </c>
      <c r="O695" s="165" t="str">
        <f t="shared" si="97"/>
        <v/>
      </c>
      <c r="P695" s="363" t="str">
        <f>IFERROR(IF(LEN(INDEX(PlansAndNotes!$E$6:$E$4005,ROW(B695)-ROW($C$3)))=0,"",INDEX(PlansAndNotes!$E$6:$E$4005,ROW(B695)-ROW($C$3))),"")</f>
        <v/>
      </c>
      <c r="Q695" s="363" t="str">
        <f>IFERROR(IF(LEN(INDEX(PlansAndNotes!$G$6:$G$4005,ROW(B695)-ROW($C$3)))=0,"",INDEX(PlansAndNotes!$G$6:$G$4005,ROW(B695)-ROW($C$3))),"")</f>
        <v/>
      </c>
      <c r="R695" s="361" t="str">
        <f>IFERROR(IF(LEN(D695)&gt;0,IF(LEN(INDEX(AdressBook!$C$6:$C$25,MATCH(D695,AdressBook!$B$6:$B$25,0),1))=0,"",INDEX(AdressBook!$C$6:$C$25,MATCH(D695,AdressBook!$B$6:$B$25,0),1)),""),"")</f>
        <v/>
      </c>
      <c r="S695" s="165">
        <f>IF(LEN(C695)&gt;0,IFERROR(IF(MATCH(C695,C696:$C$4004,0)&gt;0,-1,ROW(S695)-ROW($S$3)),ROW(S695)-ROW($S$3)),-1)</f>
        <v>-1</v>
      </c>
      <c r="T695" s="165">
        <f t="shared" si="98"/>
        <v>0</v>
      </c>
      <c r="U695" s="165" t="str">
        <f t="shared" si="99"/>
        <v/>
      </c>
      <c r="V695" s="165" t="str">
        <f>IFERROR(IF(OR(C695="",S695&lt;0),"",IF(SUBTOTAL(3,C695:C695)=0,-1,SUBTOTAL(3,$C$4:C695))),"")</f>
        <v/>
      </c>
      <c r="W695" s="156" t="str">
        <f t="array" ref="W695">IF(LEN(C695)&gt;0,IFERROR(IF(MATCH(C695,$C$3:$C694,0)&gt;0,N695-INDEX($N$3:N694,SUMPRODUCT(MAX(ROW($C$3:$C694)*(C695=$C$3:$C694)))-2,1),""),""),"")</f>
        <v/>
      </c>
      <c r="X695" s="156">
        <f t="shared" ca="1" si="100"/>
        <v>1</v>
      </c>
      <c r="Y695" s="156">
        <f t="shared" ca="1" si="101"/>
        <v>1</v>
      </c>
    </row>
    <row r="696" spans="2:25" hidden="1" x14ac:dyDescent="0.25">
      <c r="B696" s="390" t="str">
        <f>IFERROR(IF(LEN(INDEX(PlansAndNotes!$B$6:$B$2005,ROW(A696)-ROW($B$3)))=0,"",INDEX(PlansAndNotes!$B$6:$B$2005,ROW(A696)-ROW($B$3))),"")</f>
        <v/>
      </c>
      <c r="C696" s="361" t="str">
        <f t="shared" si="96"/>
        <v/>
      </c>
      <c r="D696" s="361" t="str">
        <f>IFERROR(IF(LEN(C696)&gt;0,IF(LEN(INDEX(TasksList!$C$6:$C$1005,MATCH(C696,TasksList!$B$6:$B$1005,0),1))=0,"",INDEX(TasksList!$C$6:$C$1005,MATCH(C696,TasksList!$B$6:$B$1005,0),1)),""),"")</f>
        <v/>
      </c>
      <c r="E696" s="361" t="str">
        <f>IFERROR(IF(LEN(C696)&gt;0,IF(LEN(INDEX(TasksList!$F$6:$F$1005,MATCH(C696,TasksList!$B$6:$B$1005,0),1))=0,"not set!",INDEX(TasksList!$F$6:$F$1005,MATCH(C696,TasksList!$B$6:$B$1005,0),1)),""),"")</f>
        <v/>
      </c>
      <c r="F696" s="360" t="str">
        <f>IFERROR(IF(LEN(D696)&gt;0,IF(LEN(INDEX(AdressBook!$D$6:$D$25,MATCH(D696,AdressBook!$B$6:$B$25,0),1))=0,"",INDEX(AdressBook!$D$6:$D$25,MATCH(D696,AdressBook!$B$6:$B$25,0),1)),""),"")</f>
        <v/>
      </c>
      <c r="G696" s="361" t="str">
        <f>IFERROR(IF(LEN(INDEX(PlansAndNotes!$F$6:$F$2005,ROW(B696)-ROW($C$3)))=0,"",INDEX(PlansAndNotes!$F$6:$F$2005,ROW(B696)-ROW($C$3))),"")</f>
        <v/>
      </c>
      <c r="H696" s="361" t="str">
        <f>IFERROR(IF(LEN(C696)&gt;0,IF(LEN(INDEX(TasksList!$G$6:$G$1005,MATCH(C696,TasksList!$B$6:$B$1005,0),1))=0,"",INDEX(TasksList!$G$6:$G$1005,MATCH(C696,TasksList!$B$6:$B$1005,0),1)),""),"")</f>
        <v/>
      </c>
      <c r="I696" s="381"/>
      <c r="J696" s="402"/>
      <c r="K696" s="402"/>
      <c r="L696" s="399" t="str">
        <f t="array" ref="L696">IFERROR(INDEX($J$4:$J$1003,SMALL($K$4:$K$1003,ROW(L696)-3),1),"")</f>
        <v/>
      </c>
      <c r="M696" s="206"/>
      <c r="N696" s="362" t="str">
        <f>IFERROR(IF(LEN(INDEX(PlansAndNotes!$D$6:$D$4005,ROW(B696)-ROW($C$3)))=0,"",INDEX(PlansAndNotes!$D$6:$D$4005,ROW(B696)-ROW($C$3))),"")</f>
        <v/>
      </c>
      <c r="O696" s="165" t="str">
        <f t="shared" si="97"/>
        <v/>
      </c>
      <c r="P696" s="363" t="str">
        <f>IFERROR(IF(LEN(INDEX(PlansAndNotes!$E$6:$E$4005,ROW(B696)-ROW($C$3)))=0,"",INDEX(PlansAndNotes!$E$6:$E$4005,ROW(B696)-ROW($C$3))),"")</f>
        <v/>
      </c>
      <c r="Q696" s="363" t="str">
        <f>IFERROR(IF(LEN(INDEX(PlansAndNotes!$G$6:$G$4005,ROW(B696)-ROW($C$3)))=0,"",INDEX(PlansAndNotes!$G$6:$G$4005,ROW(B696)-ROW($C$3))),"")</f>
        <v/>
      </c>
      <c r="R696" s="361" t="str">
        <f>IFERROR(IF(LEN(D696)&gt;0,IF(LEN(INDEX(AdressBook!$C$6:$C$25,MATCH(D696,AdressBook!$B$6:$B$25,0),1))=0,"",INDEX(AdressBook!$C$6:$C$25,MATCH(D696,AdressBook!$B$6:$B$25,0),1)),""),"")</f>
        <v/>
      </c>
      <c r="S696" s="165">
        <f>IF(LEN(C696)&gt;0,IFERROR(IF(MATCH(C696,C697:$C$4004,0)&gt;0,-1,ROW(S696)-ROW($S$3)),ROW(S696)-ROW($S$3)),-1)</f>
        <v>-1</v>
      </c>
      <c r="T696" s="165">
        <f t="shared" si="98"/>
        <v>0</v>
      </c>
      <c r="U696" s="165" t="str">
        <f t="shared" si="99"/>
        <v/>
      </c>
      <c r="V696" s="165" t="str">
        <f>IFERROR(IF(OR(C696="",S696&lt;0),"",IF(SUBTOTAL(3,C696:C696)=0,-1,SUBTOTAL(3,$C$4:C696))),"")</f>
        <v/>
      </c>
      <c r="W696" s="156" t="str">
        <f t="array" ref="W696">IF(LEN(C696)&gt;0,IFERROR(IF(MATCH(C696,$C$3:$C695,0)&gt;0,N696-INDEX($N$3:N695,SUMPRODUCT(MAX(ROW($C$3:$C695)*(C696=$C$3:$C695)))-2,1),""),""),"")</f>
        <v/>
      </c>
      <c r="X696" s="156">
        <f t="shared" ca="1" si="100"/>
        <v>1</v>
      </c>
      <c r="Y696" s="156">
        <f t="shared" ca="1" si="101"/>
        <v>1</v>
      </c>
    </row>
    <row r="697" spans="2:25" hidden="1" x14ac:dyDescent="0.25">
      <c r="B697" s="390" t="str">
        <f>IFERROR(IF(LEN(INDEX(PlansAndNotes!$B$6:$B$2005,ROW(A697)-ROW($B$3)))=0,"",INDEX(PlansAndNotes!$B$6:$B$2005,ROW(A697)-ROW($B$3))),"")</f>
        <v/>
      </c>
      <c r="C697" s="361" t="str">
        <f t="shared" si="96"/>
        <v/>
      </c>
      <c r="D697" s="361" t="str">
        <f>IFERROR(IF(LEN(C697)&gt;0,IF(LEN(INDEX(TasksList!$C$6:$C$1005,MATCH(C697,TasksList!$B$6:$B$1005,0),1))=0,"",INDEX(TasksList!$C$6:$C$1005,MATCH(C697,TasksList!$B$6:$B$1005,0),1)),""),"")</f>
        <v/>
      </c>
      <c r="E697" s="361" t="str">
        <f>IFERROR(IF(LEN(C697)&gt;0,IF(LEN(INDEX(TasksList!$F$6:$F$1005,MATCH(C697,TasksList!$B$6:$B$1005,0),1))=0,"not set!",INDEX(TasksList!$F$6:$F$1005,MATCH(C697,TasksList!$B$6:$B$1005,0),1)),""),"")</f>
        <v/>
      </c>
      <c r="F697" s="360" t="str">
        <f>IFERROR(IF(LEN(D697)&gt;0,IF(LEN(INDEX(AdressBook!$D$6:$D$25,MATCH(D697,AdressBook!$B$6:$B$25,0),1))=0,"",INDEX(AdressBook!$D$6:$D$25,MATCH(D697,AdressBook!$B$6:$B$25,0),1)),""),"")</f>
        <v/>
      </c>
      <c r="G697" s="361" t="str">
        <f>IFERROR(IF(LEN(INDEX(PlansAndNotes!$F$6:$F$2005,ROW(B697)-ROW($C$3)))=0,"",INDEX(PlansAndNotes!$F$6:$F$2005,ROW(B697)-ROW($C$3))),"")</f>
        <v/>
      </c>
      <c r="H697" s="361" t="str">
        <f>IFERROR(IF(LEN(C697)&gt;0,IF(LEN(INDEX(TasksList!$G$6:$G$1005,MATCH(C697,TasksList!$B$6:$B$1005,0),1))=0,"",INDEX(TasksList!$G$6:$G$1005,MATCH(C697,TasksList!$B$6:$B$1005,0),1)),""),"")</f>
        <v/>
      </c>
      <c r="I697" s="381"/>
      <c r="J697" s="402"/>
      <c r="K697" s="402"/>
      <c r="L697" s="399" t="str">
        <f t="array" ref="L697">IFERROR(INDEX($J$4:$J$1003,SMALL($K$4:$K$1003,ROW(L697)-3),1),"")</f>
        <v/>
      </c>
      <c r="M697" s="206"/>
      <c r="N697" s="362" t="str">
        <f>IFERROR(IF(LEN(INDEX(PlansAndNotes!$D$6:$D$4005,ROW(B697)-ROW($C$3)))=0,"",INDEX(PlansAndNotes!$D$6:$D$4005,ROW(B697)-ROW($C$3))),"")</f>
        <v/>
      </c>
      <c r="O697" s="165" t="str">
        <f t="shared" si="97"/>
        <v/>
      </c>
      <c r="P697" s="363" t="str">
        <f>IFERROR(IF(LEN(INDEX(PlansAndNotes!$E$6:$E$4005,ROW(B697)-ROW($C$3)))=0,"",INDEX(PlansAndNotes!$E$6:$E$4005,ROW(B697)-ROW($C$3))),"")</f>
        <v/>
      </c>
      <c r="Q697" s="363" t="str">
        <f>IFERROR(IF(LEN(INDEX(PlansAndNotes!$G$6:$G$4005,ROW(B697)-ROW($C$3)))=0,"",INDEX(PlansAndNotes!$G$6:$G$4005,ROW(B697)-ROW($C$3))),"")</f>
        <v/>
      </c>
      <c r="R697" s="361" t="str">
        <f>IFERROR(IF(LEN(D697)&gt;0,IF(LEN(INDEX(AdressBook!$C$6:$C$25,MATCH(D697,AdressBook!$B$6:$B$25,0),1))=0,"",INDEX(AdressBook!$C$6:$C$25,MATCH(D697,AdressBook!$B$6:$B$25,0),1)),""),"")</f>
        <v/>
      </c>
      <c r="S697" s="165">
        <f>IF(LEN(C697)&gt;0,IFERROR(IF(MATCH(C697,C698:$C$4004,0)&gt;0,-1,ROW(S697)-ROW($S$3)),ROW(S697)-ROW($S$3)),-1)</f>
        <v>-1</v>
      </c>
      <c r="T697" s="165">
        <f t="shared" si="98"/>
        <v>0</v>
      </c>
      <c r="U697" s="165" t="str">
        <f t="shared" si="99"/>
        <v/>
      </c>
      <c r="V697" s="165" t="str">
        <f>IFERROR(IF(OR(C697="",S697&lt;0),"",IF(SUBTOTAL(3,C697:C697)=0,-1,SUBTOTAL(3,$C$4:C697))),"")</f>
        <v/>
      </c>
      <c r="W697" s="156" t="str">
        <f t="array" ref="W697">IF(LEN(C697)&gt;0,IFERROR(IF(MATCH(C697,$C$3:$C696,0)&gt;0,N697-INDEX($N$3:N696,SUMPRODUCT(MAX(ROW($C$3:$C696)*(C697=$C$3:$C696)))-2,1),""),""),"")</f>
        <v/>
      </c>
      <c r="X697" s="156">
        <f t="shared" ca="1" si="100"/>
        <v>1</v>
      </c>
      <c r="Y697" s="156">
        <f t="shared" ca="1" si="101"/>
        <v>1</v>
      </c>
    </row>
    <row r="698" spans="2:25" hidden="1" x14ac:dyDescent="0.25">
      <c r="B698" s="390" t="str">
        <f>IFERROR(IF(LEN(INDEX(PlansAndNotes!$B$6:$B$2005,ROW(A698)-ROW($B$3)))=0,"",INDEX(PlansAndNotes!$B$6:$B$2005,ROW(A698)-ROW($B$3))),"")</f>
        <v/>
      </c>
      <c r="C698" s="361" t="str">
        <f t="shared" si="96"/>
        <v/>
      </c>
      <c r="D698" s="361" t="str">
        <f>IFERROR(IF(LEN(C698)&gt;0,IF(LEN(INDEX(TasksList!$C$6:$C$1005,MATCH(C698,TasksList!$B$6:$B$1005,0),1))=0,"",INDEX(TasksList!$C$6:$C$1005,MATCH(C698,TasksList!$B$6:$B$1005,0),1)),""),"")</f>
        <v/>
      </c>
      <c r="E698" s="361" t="str">
        <f>IFERROR(IF(LEN(C698)&gt;0,IF(LEN(INDEX(TasksList!$F$6:$F$1005,MATCH(C698,TasksList!$B$6:$B$1005,0),1))=0,"not set!",INDEX(TasksList!$F$6:$F$1005,MATCH(C698,TasksList!$B$6:$B$1005,0),1)),""),"")</f>
        <v/>
      </c>
      <c r="F698" s="360" t="str">
        <f>IFERROR(IF(LEN(D698)&gt;0,IF(LEN(INDEX(AdressBook!$D$6:$D$25,MATCH(D698,AdressBook!$B$6:$B$25,0),1))=0,"",INDEX(AdressBook!$D$6:$D$25,MATCH(D698,AdressBook!$B$6:$B$25,0),1)),""),"")</f>
        <v/>
      </c>
      <c r="G698" s="361" t="str">
        <f>IFERROR(IF(LEN(INDEX(PlansAndNotes!$F$6:$F$2005,ROW(B698)-ROW($C$3)))=0,"",INDEX(PlansAndNotes!$F$6:$F$2005,ROW(B698)-ROW($C$3))),"")</f>
        <v/>
      </c>
      <c r="H698" s="361" t="str">
        <f>IFERROR(IF(LEN(C698)&gt;0,IF(LEN(INDEX(TasksList!$G$6:$G$1005,MATCH(C698,TasksList!$B$6:$B$1005,0),1))=0,"",INDEX(TasksList!$G$6:$G$1005,MATCH(C698,TasksList!$B$6:$B$1005,0),1)),""),"")</f>
        <v/>
      </c>
      <c r="I698" s="381"/>
      <c r="J698" s="402"/>
      <c r="K698" s="402"/>
      <c r="L698" s="399" t="str">
        <f t="array" ref="L698">IFERROR(INDEX($J$4:$J$1003,SMALL($K$4:$K$1003,ROW(L698)-3),1),"")</f>
        <v/>
      </c>
      <c r="M698" s="206"/>
      <c r="N698" s="362" t="str">
        <f>IFERROR(IF(LEN(INDEX(PlansAndNotes!$D$6:$D$4005,ROW(B698)-ROW($C$3)))=0,"",INDEX(PlansAndNotes!$D$6:$D$4005,ROW(B698)-ROW($C$3))),"")</f>
        <v/>
      </c>
      <c r="O698" s="165" t="str">
        <f t="shared" si="97"/>
        <v/>
      </c>
      <c r="P698" s="363" t="str">
        <f>IFERROR(IF(LEN(INDEX(PlansAndNotes!$E$6:$E$4005,ROW(B698)-ROW($C$3)))=0,"",INDEX(PlansAndNotes!$E$6:$E$4005,ROW(B698)-ROW($C$3))),"")</f>
        <v/>
      </c>
      <c r="Q698" s="363" t="str">
        <f>IFERROR(IF(LEN(INDEX(PlansAndNotes!$G$6:$G$4005,ROW(B698)-ROW($C$3)))=0,"",INDEX(PlansAndNotes!$G$6:$G$4005,ROW(B698)-ROW($C$3))),"")</f>
        <v/>
      </c>
      <c r="R698" s="361" t="str">
        <f>IFERROR(IF(LEN(D698)&gt;0,IF(LEN(INDEX(AdressBook!$C$6:$C$25,MATCH(D698,AdressBook!$B$6:$B$25,0),1))=0,"",INDEX(AdressBook!$C$6:$C$25,MATCH(D698,AdressBook!$B$6:$B$25,0),1)),""),"")</f>
        <v/>
      </c>
      <c r="S698" s="165">
        <f>IF(LEN(C698)&gt;0,IFERROR(IF(MATCH(C698,C699:$C$4004,0)&gt;0,-1,ROW(S698)-ROW($S$3)),ROW(S698)-ROW($S$3)),-1)</f>
        <v>-1</v>
      </c>
      <c r="T698" s="165">
        <f t="shared" si="98"/>
        <v>0</v>
      </c>
      <c r="U698" s="165" t="str">
        <f t="shared" si="99"/>
        <v/>
      </c>
      <c r="V698" s="165" t="str">
        <f>IFERROR(IF(OR(C698="",S698&lt;0),"",IF(SUBTOTAL(3,C698:C698)=0,-1,SUBTOTAL(3,$C$4:C698))),"")</f>
        <v/>
      </c>
      <c r="W698" s="156" t="str">
        <f t="array" ref="W698">IF(LEN(C698)&gt;0,IFERROR(IF(MATCH(C698,$C$3:$C697,0)&gt;0,N698-INDEX($N$3:N697,SUMPRODUCT(MAX(ROW($C$3:$C697)*(C698=$C$3:$C697)))-2,1),""),""),"")</f>
        <v/>
      </c>
      <c r="X698" s="156">
        <f t="shared" ca="1" si="100"/>
        <v>1</v>
      </c>
      <c r="Y698" s="156">
        <f t="shared" ca="1" si="101"/>
        <v>1</v>
      </c>
    </row>
    <row r="699" spans="2:25" hidden="1" x14ac:dyDescent="0.25">
      <c r="B699" s="390" t="str">
        <f>IFERROR(IF(LEN(INDEX(PlansAndNotes!$B$6:$B$2005,ROW(A699)-ROW($B$3)))=0,"",INDEX(PlansAndNotes!$B$6:$B$2005,ROW(A699)-ROW($B$3))),"")</f>
        <v/>
      </c>
      <c r="C699" s="361" t="str">
        <f t="shared" si="96"/>
        <v/>
      </c>
      <c r="D699" s="361" t="str">
        <f>IFERROR(IF(LEN(C699)&gt;0,IF(LEN(INDEX(TasksList!$C$6:$C$1005,MATCH(C699,TasksList!$B$6:$B$1005,0),1))=0,"",INDEX(TasksList!$C$6:$C$1005,MATCH(C699,TasksList!$B$6:$B$1005,0),1)),""),"")</f>
        <v/>
      </c>
      <c r="E699" s="361" t="str">
        <f>IFERROR(IF(LEN(C699)&gt;0,IF(LEN(INDEX(TasksList!$F$6:$F$1005,MATCH(C699,TasksList!$B$6:$B$1005,0),1))=0,"not set!",INDEX(TasksList!$F$6:$F$1005,MATCH(C699,TasksList!$B$6:$B$1005,0),1)),""),"")</f>
        <v/>
      </c>
      <c r="F699" s="360" t="str">
        <f>IFERROR(IF(LEN(D699)&gt;0,IF(LEN(INDEX(AdressBook!$D$6:$D$25,MATCH(D699,AdressBook!$B$6:$B$25,0),1))=0,"",INDEX(AdressBook!$D$6:$D$25,MATCH(D699,AdressBook!$B$6:$B$25,0),1)),""),"")</f>
        <v/>
      </c>
      <c r="G699" s="361" t="str">
        <f>IFERROR(IF(LEN(INDEX(PlansAndNotes!$F$6:$F$2005,ROW(B699)-ROW($C$3)))=0,"",INDEX(PlansAndNotes!$F$6:$F$2005,ROW(B699)-ROW($C$3))),"")</f>
        <v/>
      </c>
      <c r="H699" s="361" t="str">
        <f>IFERROR(IF(LEN(C699)&gt;0,IF(LEN(INDEX(TasksList!$G$6:$G$1005,MATCH(C699,TasksList!$B$6:$B$1005,0),1))=0,"",INDEX(TasksList!$G$6:$G$1005,MATCH(C699,TasksList!$B$6:$B$1005,0),1)),""),"")</f>
        <v/>
      </c>
      <c r="I699" s="381"/>
      <c r="J699" s="402"/>
      <c r="K699" s="402"/>
      <c r="L699" s="399" t="str">
        <f t="array" ref="L699">IFERROR(INDEX($J$4:$J$1003,SMALL($K$4:$K$1003,ROW(L699)-3),1),"")</f>
        <v/>
      </c>
      <c r="M699" s="206"/>
      <c r="N699" s="362" t="str">
        <f>IFERROR(IF(LEN(INDEX(PlansAndNotes!$D$6:$D$4005,ROW(B699)-ROW($C$3)))=0,"",INDEX(PlansAndNotes!$D$6:$D$4005,ROW(B699)-ROW($C$3))),"")</f>
        <v/>
      </c>
      <c r="O699" s="165" t="str">
        <f t="shared" si="97"/>
        <v/>
      </c>
      <c r="P699" s="363" t="str">
        <f>IFERROR(IF(LEN(INDEX(PlansAndNotes!$E$6:$E$4005,ROW(B699)-ROW($C$3)))=0,"",INDEX(PlansAndNotes!$E$6:$E$4005,ROW(B699)-ROW($C$3))),"")</f>
        <v/>
      </c>
      <c r="Q699" s="363" t="str">
        <f>IFERROR(IF(LEN(INDEX(PlansAndNotes!$G$6:$G$4005,ROW(B699)-ROW($C$3)))=0,"",INDEX(PlansAndNotes!$G$6:$G$4005,ROW(B699)-ROW($C$3))),"")</f>
        <v/>
      </c>
      <c r="R699" s="361" t="str">
        <f>IFERROR(IF(LEN(D699)&gt;0,IF(LEN(INDEX(AdressBook!$C$6:$C$25,MATCH(D699,AdressBook!$B$6:$B$25,0),1))=0,"",INDEX(AdressBook!$C$6:$C$25,MATCH(D699,AdressBook!$B$6:$B$25,0),1)),""),"")</f>
        <v/>
      </c>
      <c r="S699" s="165">
        <f>IF(LEN(C699)&gt;0,IFERROR(IF(MATCH(C699,C700:$C$4004,0)&gt;0,-1,ROW(S699)-ROW($S$3)),ROW(S699)-ROW($S$3)),-1)</f>
        <v>-1</v>
      </c>
      <c r="T699" s="165">
        <f t="shared" si="98"/>
        <v>0</v>
      </c>
      <c r="U699" s="165" t="str">
        <f t="shared" si="99"/>
        <v/>
      </c>
      <c r="V699" s="165" t="str">
        <f>IFERROR(IF(OR(C699="",S699&lt;0),"",IF(SUBTOTAL(3,C699:C699)=0,-1,SUBTOTAL(3,$C$4:C699))),"")</f>
        <v/>
      </c>
      <c r="W699" s="156" t="str">
        <f t="array" ref="W699">IF(LEN(C699)&gt;0,IFERROR(IF(MATCH(C699,$C$3:$C698,0)&gt;0,N699-INDEX($N$3:N698,SUMPRODUCT(MAX(ROW($C$3:$C698)*(C699=$C$3:$C698)))-2,1),""),""),"")</f>
        <v/>
      </c>
      <c r="X699" s="156">
        <f t="shared" ca="1" si="100"/>
        <v>1</v>
      </c>
      <c r="Y699" s="156">
        <f t="shared" ca="1" si="101"/>
        <v>1</v>
      </c>
    </row>
    <row r="700" spans="2:25" hidden="1" x14ac:dyDescent="0.25">
      <c r="B700" s="390" t="str">
        <f>IFERROR(IF(LEN(INDEX(PlansAndNotes!$B$6:$B$2005,ROW(A700)-ROW($B$3)))=0,"",INDEX(PlansAndNotes!$B$6:$B$2005,ROW(A700)-ROW($B$3))),"")</f>
        <v/>
      </c>
      <c r="C700" s="361" t="str">
        <f t="shared" si="96"/>
        <v/>
      </c>
      <c r="D700" s="361" t="str">
        <f>IFERROR(IF(LEN(C700)&gt;0,IF(LEN(INDEX(TasksList!$C$6:$C$1005,MATCH(C700,TasksList!$B$6:$B$1005,0),1))=0,"",INDEX(TasksList!$C$6:$C$1005,MATCH(C700,TasksList!$B$6:$B$1005,0),1)),""),"")</f>
        <v/>
      </c>
      <c r="E700" s="361" t="str">
        <f>IFERROR(IF(LEN(C700)&gt;0,IF(LEN(INDEX(TasksList!$F$6:$F$1005,MATCH(C700,TasksList!$B$6:$B$1005,0),1))=0,"not set!",INDEX(TasksList!$F$6:$F$1005,MATCH(C700,TasksList!$B$6:$B$1005,0),1)),""),"")</f>
        <v/>
      </c>
      <c r="F700" s="360" t="str">
        <f>IFERROR(IF(LEN(D700)&gt;0,IF(LEN(INDEX(AdressBook!$D$6:$D$25,MATCH(D700,AdressBook!$B$6:$B$25,0),1))=0,"",INDEX(AdressBook!$D$6:$D$25,MATCH(D700,AdressBook!$B$6:$B$25,0),1)),""),"")</f>
        <v/>
      </c>
      <c r="G700" s="361" t="str">
        <f>IFERROR(IF(LEN(INDEX(PlansAndNotes!$F$6:$F$2005,ROW(B700)-ROW($C$3)))=0,"",INDEX(PlansAndNotes!$F$6:$F$2005,ROW(B700)-ROW($C$3))),"")</f>
        <v/>
      </c>
      <c r="H700" s="361" t="str">
        <f>IFERROR(IF(LEN(C700)&gt;0,IF(LEN(INDEX(TasksList!$G$6:$G$1005,MATCH(C700,TasksList!$B$6:$B$1005,0),1))=0,"",INDEX(TasksList!$G$6:$G$1005,MATCH(C700,TasksList!$B$6:$B$1005,0),1)),""),"")</f>
        <v/>
      </c>
      <c r="I700" s="381"/>
      <c r="J700" s="402"/>
      <c r="K700" s="402"/>
      <c r="L700" s="399" t="str">
        <f t="array" ref="L700">IFERROR(INDEX($J$4:$J$1003,SMALL($K$4:$K$1003,ROW(L700)-3),1),"")</f>
        <v/>
      </c>
      <c r="M700" s="206"/>
      <c r="N700" s="362" t="str">
        <f>IFERROR(IF(LEN(INDEX(PlansAndNotes!$D$6:$D$4005,ROW(B700)-ROW($C$3)))=0,"",INDEX(PlansAndNotes!$D$6:$D$4005,ROW(B700)-ROW($C$3))),"")</f>
        <v/>
      </c>
      <c r="O700" s="165" t="str">
        <f t="shared" si="97"/>
        <v/>
      </c>
      <c r="P700" s="363" t="str">
        <f>IFERROR(IF(LEN(INDEX(PlansAndNotes!$E$6:$E$4005,ROW(B700)-ROW($C$3)))=0,"",INDEX(PlansAndNotes!$E$6:$E$4005,ROW(B700)-ROW($C$3))),"")</f>
        <v/>
      </c>
      <c r="Q700" s="363" t="str">
        <f>IFERROR(IF(LEN(INDEX(PlansAndNotes!$G$6:$G$4005,ROW(B700)-ROW($C$3)))=0,"",INDEX(PlansAndNotes!$G$6:$G$4005,ROW(B700)-ROW($C$3))),"")</f>
        <v/>
      </c>
      <c r="R700" s="361" t="str">
        <f>IFERROR(IF(LEN(D700)&gt;0,IF(LEN(INDEX(AdressBook!$C$6:$C$25,MATCH(D700,AdressBook!$B$6:$B$25,0),1))=0,"",INDEX(AdressBook!$C$6:$C$25,MATCH(D700,AdressBook!$B$6:$B$25,0),1)),""),"")</f>
        <v/>
      </c>
      <c r="S700" s="165">
        <f>IF(LEN(C700)&gt;0,IFERROR(IF(MATCH(C700,C701:$C$4004,0)&gt;0,-1,ROW(S700)-ROW($S$3)),ROW(S700)-ROW($S$3)),-1)</f>
        <v>-1</v>
      </c>
      <c r="T700" s="165">
        <f t="shared" si="98"/>
        <v>0</v>
      </c>
      <c r="U700" s="165" t="str">
        <f t="shared" si="99"/>
        <v/>
      </c>
      <c r="V700" s="165" t="str">
        <f>IFERROR(IF(OR(C700="",S700&lt;0),"",IF(SUBTOTAL(3,C700:C700)=0,-1,SUBTOTAL(3,$C$4:C700))),"")</f>
        <v/>
      </c>
      <c r="W700" s="156" t="str">
        <f t="array" ref="W700">IF(LEN(C700)&gt;0,IFERROR(IF(MATCH(C700,$C$3:$C699,0)&gt;0,N700-INDEX($N$3:N699,SUMPRODUCT(MAX(ROW($C$3:$C699)*(C700=$C$3:$C699)))-2,1),""),""),"")</f>
        <v/>
      </c>
      <c r="X700" s="156">
        <f t="shared" ca="1" si="100"/>
        <v>1</v>
      </c>
      <c r="Y700" s="156">
        <f t="shared" ca="1" si="101"/>
        <v>1</v>
      </c>
    </row>
    <row r="701" spans="2:25" hidden="1" x14ac:dyDescent="0.25">
      <c r="B701" s="390" t="str">
        <f>IFERROR(IF(LEN(INDEX(PlansAndNotes!$B$6:$B$2005,ROW(A701)-ROW($B$3)))=0,"",INDEX(PlansAndNotes!$B$6:$B$2005,ROW(A701)-ROW($B$3))),"")</f>
        <v/>
      </c>
      <c r="C701" s="361" t="str">
        <f t="shared" si="96"/>
        <v/>
      </c>
      <c r="D701" s="361" t="str">
        <f>IFERROR(IF(LEN(C701)&gt;0,IF(LEN(INDEX(TasksList!$C$6:$C$1005,MATCH(C701,TasksList!$B$6:$B$1005,0),1))=0,"",INDEX(TasksList!$C$6:$C$1005,MATCH(C701,TasksList!$B$6:$B$1005,0),1)),""),"")</f>
        <v/>
      </c>
      <c r="E701" s="361" t="str">
        <f>IFERROR(IF(LEN(C701)&gt;0,IF(LEN(INDEX(TasksList!$F$6:$F$1005,MATCH(C701,TasksList!$B$6:$B$1005,0),1))=0,"not set!",INDEX(TasksList!$F$6:$F$1005,MATCH(C701,TasksList!$B$6:$B$1005,0),1)),""),"")</f>
        <v/>
      </c>
      <c r="F701" s="360" t="str">
        <f>IFERROR(IF(LEN(D701)&gt;0,IF(LEN(INDEX(AdressBook!$D$6:$D$25,MATCH(D701,AdressBook!$B$6:$B$25,0),1))=0,"",INDEX(AdressBook!$D$6:$D$25,MATCH(D701,AdressBook!$B$6:$B$25,0),1)),""),"")</f>
        <v/>
      </c>
      <c r="G701" s="361" t="str">
        <f>IFERROR(IF(LEN(INDEX(PlansAndNotes!$F$6:$F$2005,ROW(B701)-ROW($C$3)))=0,"",INDEX(PlansAndNotes!$F$6:$F$2005,ROW(B701)-ROW($C$3))),"")</f>
        <v/>
      </c>
      <c r="H701" s="361" t="str">
        <f>IFERROR(IF(LEN(C701)&gt;0,IF(LEN(INDEX(TasksList!$G$6:$G$1005,MATCH(C701,TasksList!$B$6:$B$1005,0),1))=0,"",INDEX(TasksList!$G$6:$G$1005,MATCH(C701,TasksList!$B$6:$B$1005,0),1)),""),"")</f>
        <v/>
      </c>
      <c r="I701" s="381"/>
      <c r="J701" s="402"/>
      <c r="K701" s="402"/>
      <c r="L701" s="399" t="str">
        <f t="array" ref="L701">IFERROR(INDEX($J$4:$J$1003,SMALL($K$4:$K$1003,ROW(L701)-3),1),"")</f>
        <v/>
      </c>
      <c r="M701" s="206"/>
      <c r="N701" s="362" t="str">
        <f>IFERROR(IF(LEN(INDEX(PlansAndNotes!$D$6:$D$4005,ROW(B701)-ROW($C$3)))=0,"",INDEX(PlansAndNotes!$D$6:$D$4005,ROW(B701)-ROW($C$3))),"")</f>
        <v/>
      </c>
      <c r="O701" s="165" t="str">
        <f t="shared" si="97"/>
        <v/>
      </c>
      <c r="P701" s="363" t="str">
        <f>IFERROR(IF(LEN(INDEX(PlansAndNotes!$E$6:$E$4005,ROW(B701)-ROW($C$3)))=0,"",INDEX(PlansAndNotes!$E$6:$E$4005,ROW(B701)-ROW($C$3))),"")</f>
        <v/>
      </c>
      <c r="Q701" s="363" t="str">
        <f>IFERROR(IF(LEN(INDEX(PlansAndNotes!$G$6:$G$4005,ROW(B701)-ROW($C$3)))=0,"",INDEX(PlansAndNotes!$G$6:$G$4005,ROW(B701)-ROW($C$3))),"")</f>
        <v/>
      </c>
      <c r="R701" s="361" t="str">
        <f>IFERROR(IF(LEN(D701)&gt;0,IF(LEN(INDEX(AdressBook!$C$6:$C$25,MATCH(D701,AdressBook!$B$6:$B$25,0),1))=0,"",INDEX(AdressBook!$C$6:$C$25,MATCH(D701,AdressBook!$B$6:$B$25,0),1)),""),"")</f>
        <v/>
      </c>
      <c r="S701" s="165">
        <f>IF(LEN(C701)&gt;0,IFERROR(IF(MATCH(C701,C702:$C$4004,0)&gt;0,-1,ROW(S701)-ROW($S$3)),ROW(S701)-ROW($S$3)),-1)</f>
        <v>-1</v>
      </c>
      <c r="T701" s="165">
        <f t="shared" si="98"/>
        <v>0</v>
      </c>
      <c r="U701" s="165" t="str">
        <f t="shared" si="99"/>
        <v/>
      </c>
      <c r="V701" s="165" t="str">
        <f>IFERROR(IF(OR(C701="",S701&lt;0),"",IF(SUBTOTAL(3,C701:C701)=0,-1,SUBTOTAL(3,$C$4:C701))),"")</f>
        <v/>
      </c>
      <c r="W701" s="156" t="str">
        <f t="array" ref="W701">IF(LEN(C701)&gt;0,IFERROR(IF(MATCH(C701,$C$3:$C700,0)&gt;0,N701-INDEX($N$3:N700,SUMPRODUCT(MAX(ROW($C$3:$C700)*(C701=$C$3:$C700)))-2,1),""),""),"")</f>
        <v/>
      </c>
      <c r="X701" s="156">
        <f t="shared" ca="1" si="100"/>
        <v>1</v>
      </c>
      <c r="Y701" s="156">
        <f t="shared" ca="1" si="101"/>
        <v>1</v>
      </c>
    </row>
    <row r="702" spans="2:25" hidden="1" x14ac:dyDescent="0.25">
      <c r="B702" s="390" t="str">
        <f>IFERROR(IF(LEN(INDEX(PlansAndNotes!$B$6:$B$2005,ROW(A702)-ROW($B$3)))=0,"",INDEX(PlansAndNotes!$B$6:$B$2005,ROW(A702)-ROW($B$3))),"")</f>
        <v/>
      </c>
      <c r="C702" s="361" t="str">
        <f t="shared" si="96"/>
        <v/>
      </c>
      <c r="D702" s="361" t="str">
        <f>IFERROR(IF(LEN(C702)&gt;0,IF(LEN(INDEX(TasksList!$C$6:$C$1005,MATCH(C702,TasksList!$B$6:$B$1005,0),1))=0,"",INDEX(TasksList!$C$6:$C$1005,MATCH(C702,TasksList!$B$6:$B$1005,0),1)),""),"")</f>
        <v/>
      </c>
      <c r="E702" s="361" t="str">
        <f>IFERROR(IF(LEN(C702)&gt;0,IF(LEN(INDEX(TasksList!$F$6:$F$1005,MATCH(C702,TasksList!$B$6:$B$1005,0),1))=0,"not set!",INDEX(TasksList!$F$6:$F$1005,MATCH(C702,TasksList!$B$6:$B$1005,0),1)),""),"")</f>
        <v/>
      </c>
      <c r="F702" s="360" t="str">
        <f>IFERROR(IF(LEN(D702)&gt;0,IF(LEN(INDEX(AdressBook!$D$6:$D$25,MATCH(D702,AdressBook!$B$6:$B$25,0),1))=0,"",INDEX(AdressBook!$D$6:$D$25,MATCH(D702,AdressBook!$B$6:$B$25,0),1)),""),"")</f>
        <v/>
      </c>
      <c r="G702" s="361" t="str">
        <f>IFERROR(IF(LEN(INDEX(PlansAndNotes!$F$6:$F$2005,ROW(B702)-ROW($C$3)))=0,"",INDEX(PlansAndNotes!$F$6:$F$2005,ROW(B702)-ROW($C$3))),"")</f>
        <v/>
      </c>
      <c r="H702" s="361" t="str">
        <f>IFERROR(IF(LEN(C702)&gt;0,IF(LEN(INDEX(TasksList!$G$6:$G$1005,MATCH(C702,TasksList!$B$6:$B$1005,0),1))=0,"",INDEX(TasksList!$G$6:$G$1005,MATCH(C702,TasksList!$B$6:$B$1005,0),1)),""),"")</f>
        <v/>
      </c>
      <c r="I702" s="381"/>
      <c r="J702" s="402"/>
      <c r="K702" s="402"/>
      <c r="L702" s="399" t="str">
        <f t="array" ref="L702">IFERROR(INDEX($J$4:$J$1003,SMALL($K$4:$K$1003,ROW(L702)-3),1),"")</f>
        <v/>
      </c>
      <c r="M702" s="206"/>
      <c r="N702" s="362" t="str">
        <f>IFERROR(IF(LEN(INDEX(PlansAndNotes!$D$6:$D$4005,ROW(B702)-ROW($C$3)))=0,"",INDEX(PlansAndNotes!$D$6:$D$4005,ROW(B702)-ROW($C$3))),"")</f>
        <v/>
      </c>
      <c r="O702" s="165" t="str">
        <f t="shared" si="97"/>
        <v/>
      </c>
      <c r="P702" s="363" t="str">
        <f>IFERROR(IF(LEN(INDEX(PlansAndNotes!$E$6:$E$4005,ROW(B702)-ROW($C$3)))=0,"",INDEX(PlansAndNotes!$E$6:$E$4005,ROW(B702)-ROW($C$3))),"")</f>
        <v/>
      </c>
      <c r="Q702" s="363" t="str">
        <f>IFERROR(IF(LEN(INDEX(PlansAndNotes!$G$6:$G$4005,ROW(B702)-ROW($C$3)))=0,"",INDEX(PlansAndNotes!$G$6:$G$4005,ROW(B702)-ROW($C$3))),"")</f>
        <v/>
      </c>
      <c r="R702" s="361" t="str">
        <f>IFERROR(IF(LEN(D702)&gt;0,IF(LEN(INDEX(AdressBook!$C$6:$C$25,MATCH(D702,AdressBook!$B$6:$B$25,0),1))=0,"",INDEX(AdressBook!$C$6:$C$25,MATCH(D702,AdressBook!$B$6:$B$25,0),1)),""),"")</f>
        <v/>
      </c>
      <c r="S702" s="165">
        <f>IF(LEN(C702)&gt;0,IFERROR(IF(MATCH(C702,C703:$C$4004,0)&gt;0,-1,ROW(S702)-ROW($S$3)),ROW(S702)-ROW($S$3)),-1)</f>
        <v>-1</v>
      </c>
      <c r="T702" s="165">
        <f t="shared" si="98"/>
        <v>0</v>
      </c>
      <c r="U702" s="165" t="str">
        <f t="shared" si="99"/>
        <v/>
      </c>
      <c r="V702" s="165" t="str">
        <f>IFERROR(IF(OR(C702="",S702&lt;0),"",IF(SUBTOTAL(3,C702:C702)=0,-1,SUBTOTAL(3,$C$4:C702))),"")</f>
        <v/>
      </c>
      <c r="W702" s="156" t="str">
        <f t="array" ref="W702">IF(LEN(C702)&gt;0,IFERROR(IF(MATCH(C702,$C$3:$C701,0)&gt;0,N702-INDEX($N$3:N701,SUMPRODUCT(MAX(ROW($C$3:$C701)*(C702=$C$3:$C701)))-2,1),""),""),"")</f>
        <v/>
      </c>
      <c r="X702" s="156">
        <f t="shared" ca="1" si="100"/>
        <v>1</v>
      </c>
      <c r="Y702" s="156">
        <f t="shared" ca="1" si="101"/>
        <v>1</v>
      </c>
    </row>
    <row r="703" spans="2:25" hidden="1" x14ac:dyDescent="0.25">
      <c r="B703" s="390" t="str">
        <f>IFERROR(IF(LEN(INDEX(PlansAndNotes!$B$6:$B$2005,ROW(A703)-ROW($B$3)))=0,"",INDEX(PlansAndNotes!$B$6:$B$2005,ROW(A703)-ROW($B$3))),"")</f>
        <v/>
      </c>
      <c r="C703" s="361" t="str">
        <f t="shared" si="96"/>
        <v/>
      </c>
      <c r="D703" s="361" t="str">
        <f>IFERROR(IF(LEN(C703)&gt;0,IF(LEN(INDEX(TasksList!$C$6:$C$1005,MATCH(C703,TasksList!$B$6:$B$1005,0),1))=0,"",INDEX(TasksList!$C$6:$C$1005,MATCH(C703,TasksList!$B$6:$B$1005,0),1)),""),"")</f>
        <v/>
      </c>
      <c r="E703" s="361" t="str">
        <f>IFERROR(IF(LEN(C703)&gt;0,IF(LEN(INDEX(TasksList!$F$6:$F$1005,MATCH(C703,TasksList!$B$6:$B$1005,0),1))=0,"not set!",INDEX(TasksList!$F$6:$F$1005,MATCH(C703,TasksList!$B$6:$B$1005,0),1)),""),"")</f>
        <v/>
      </c>
      <c r="F703" s="360" t="str">
        <f>IFERROR(IF(LEN(D703)&gt;0,IF(LEN(INDEX(AdressBook!$D$6:$D$25,MATCH(D703,AdressBook!$B$6:$B$25,0),1))=0,"",INDEX(AdressBook!$D$6:$D$25,MATCH(D703,AdressBook!$B$6:$B$25,0),1)),""),"")</f>
        <v/>
      </c>
      <c r="G703" s="361" t="str">
        <f>IFERROR(IF(LEN(INDEX(PlansAndNotes!$F$6:$F$2005,ROW(B703)-ROW($C$3)))=0,"",INDEX(PlansAndNotes!$F$6:$F$2005,ROW(B703)-ROW($C$3))),"")</f>
        <v/>
      </c>
      <c r="H703" s="361" t="str">
        <f>IFERROR(IF(LEN(C703)&gt;0,IF(LEN(INDEX(TasksList!$G$6:$G$1005,MATCH(C703,TasksList!$B$6:$B$1005,0),1))=0,"",INDEX(TasksList!$G$6:$G$1005,MATCH(C703,TasksList!$B$6:$B$1005,0),1)),""),"")</f>
        <v/>
      </c>
      <c r="I703" s="381"/>
      <c r="J703" s="402"/>
      <c r="K703" s="402"/>
      <c r="L703" s="399" t="str">
        <f t="array" ref="L703">IFERROR(INDEX($J$4:$J$1003,SMALL($K$4:$K$1003,ROW(L703)-3),1),"")</f>
        <v/>
      </c>
      <c r="M703" s="206"/>
      <c r="N703" s="362" t="str">
        <f>IFERROR(IF(LEN(INDEX(PlansAndNotes!$D$6:$D$4005,ROW(B703)-ROW($C$3)))=0,"",INDEX(PlansAndNotes!$D$6:$D$4005,ROW(B703)-ROW($C$3))),"")</f>
        <v/>
      </c>
      <c r="O703" s="165" t="str">
        <f t="shared" si="97"/>
        <v/>
      </c>
      <c r="P703" s="363" t="str">
        <f>IFERROR(IF(LEN(INDEX(PlansAndNotes!$E$6:$E$4005,ROW(B703)-ROW($C$3)))=0,"",INDEX(PlansAndNotes!$E$6:$E$4005,ROW(B703)-ROW($C$3))),"")</f>
        <v/>
      </c>
      <c r="Q703" s="363" t="str">
        <f>IFERROR(IF(LEN(INDEX(PlansAndNotes!$G$6:$G$4005,ROW(B703)-ROW($C$3)))=0,"",INDEX(PlansAndNotes!$G$6:$G$4005,ROW(B703)-ROW($C$3))),"")</f>
        <v/>
      </c>
      <c r="R703" s="361" t="str">
        <f>IFERROR(IF(LEN(D703)&gt;0,IF(LEN(INDEX(AdressBook!$C$6:$C$25,MATCH(D703,AdressBook!$B$6:$B$25,0),1))=0,"",INDEX(AdressBook!$C$6:$C$25,MATCH(D703,AdressBook!$B$6:$B$25,0),1)),""),"")</f>
        <v/>
      </c>
      <c r="S703" s="165">
        <f>IF(LEN(C703)&gt;0,IFERROR(IF(MATCH(C703,C704:$C$4004,0)&gt;0,-1,ROW(S703)-ROW($S$3)),ROW(S703)-ROW($S$3)),-1)</f>
        <v>-1</v>
      </c>
      <c r="T703" s="165">
        <f t="shared" si="98"/>
        <v>0</v>
      </c>
      <c r="U703" s="165" t="str">
        <f t="shared" si="99"/>
        <v/>
      </c>
      <c r="V703" s="165" t="str">
        <f>IFERROR(IF(OR(C703="",S703&lt;0),"",IF(SUBTOTAL(3,C703:C703)=0,-1,SUBTOTAL(3,$C$4:C703))),"")</f>
        <v/>
      </c>
      <c r="W703" s="156" t="str">
        <f t="array" ref="W703">IF(LEN(C703)&gt;0,IFERROR(IF(MATCH(C703,$C$3:$C702,0)&gt;0,N703-INDEX($N$3:N702,SUMPRODUCT(MAX(ROW($C$3:$C702)*(C703=$C$3:$C702)))-2,1),""),""),"")</f>
        <v/>
      </c>
      <c r="X703" s="156">
        <f t="shared" ca="1" si="100"/>
        <v>1</v>
      </c>
      <c r="Y703" s="156">
        <f t="shared" ca="1" si="101"/>
        <v>1</v>
      </c>
    </row>
    <row r="704" spans="2:25" hidden="1" x14ac:dyDescent="0.25">
      <c r="B704" s="390" t="str">
        <f>IFERROR(IF(LEN(INDEX(PlansAndNotes!$B$6:$B$2005,ROW(A704)-ROW($B$3)))=0,"",INDEX(PlansAndNotes!$B$6:$B$2005,ROW(A704)-ROW($B$3))),"")</f>
        <v/>
      </c>
      <c r="C704" s="361" t="str">
        <f t="shared" si="96"/>
        <v/>
      </c>
      <c r="D704" s="361" t="str">
        <f>IFERROR(IF(LEN(C704)&gt;0,IF(LEN(INDEX(TasksList!$C$6:$C$1005,MATCH(C704,TasksList!$B$6:$B$1005,0),1))=0,"",INDEX(TasksList!$C$6:$C$1005,MATCH(C704,TasksList!$B$6:$B$1005,0),1)),""),"")</f>
        <v/>
      </c>
      <c r="E704" s="361" t="str">
        <f>IFERROR(IF(LEN(C704)&gt;0,IF(LEN(INDEX(TasksList!$F$6:$F$1005,MATCH(C704,TasksList!$B$6:$B$1005,0),1))=0,"not set!",INDEX(TasksList!$F$6:$F$1005,MATCH(C704,TasksList!$B$6:$B$1005,0),1)),""),"")</f>
        <v/>
      </c>
      <c r="F704" s="360" t="str">
        <f>IFERROR(IF(LEN(D704)&gt;0,IF(LEN(INDEX(AdressBook!$D$6:$D$25,MATCH(D704,AdressBook!$B$6:$B$25,0),1))=0,"",INDEX(AdressBook!$D$6:$D$25,MATCH(D704,AdressBook!$B$6:$B$25,0),1)),""),"")</f>
        <v/>
      </c>
      <c r="G704" s="361" t="str">
        <f>IFERROR(IF(LEN(INDEX(PlansAndNotes!$F$6:$F$2005,ROW(B704)-ROW($C$3)))=0,"",INDEX(PlansAndNotes!$F$6:$F$2005,ROW(B704)-ROW($C$3))),"")</f>
        <v/>
      </c>
      <c r="H704" s="361" t="str">
        <f>IFERROR(IF(LEN(C704)&gt;0,IF(LEN(INDEX(TasksList!$G$6:$G$1005,MATCH(C704,TasksList!$B$6:$B$1005,0),1))=0,"",INDEX(TasksList!$G$6:$G$1005,MATCH(C704,TasksList!$B$6:$B$1005,0),1)),""),"")</f>
        <v/>
      </c>
      <c r="I704" s="381"/>
      <c r="J704" s="402"/>
      <c r="K704" s="402"/>
      <c r="L704" s="399" t="str">
        <f t="array" ref="L704">IFERROR(INDEX($J$4:$J$1003,SMALL($K$4:$K$1003,ROW(L704)-3),1),"")</f>
        <v/>
      </c>
      <c r="M704" s="206"/>
      <c r="N704" s="362" t="str">
        <f>IFERROR(IF(LEN(INDEX(PlansAndNotes!$D$6:$D$4005,ROW(B704)-ROW($C$3)))=0,"",INDEX(PlansAndNotes!$D$6:$D$4005,ROW(B704)-ROW($C$3))),"")</f>
        <v/>
      </c>
      <c r="O704" s="165" t="str">
        <f t="shared" si="97"/>
        <v/>
      </c>
      <c r="P704" s="363" t="str">
        <f>IFERROR(IF(LEN(INDEX(PlansAndNotes!$E$6:$E$4005,ROW(B704)-ROW($C$3)))=0,"",INDEX(PlansAndNotes!$E$6:$E$4005,ROW(B704)-ROW($C$3))),"")</f>
        <v/>
      </c>
      <c r="Q704" s="363" t="str">
        <f>IFERROR(IF(LEN(INDEX(PlansAndNotes!$G$6:$G$4005,ROW(B704)-ROW($C$3)))=0,"",INDEX(PlansAndNotes!$G$6:$G$4005,ROW(B704)-ROW($C$3))),"")</f>
        <v/>
      </c>
      <c r="R704" s="361" t="str">
        <f>IFERROR(IF(LEN(D704)&gt;0,IF(LEN(INDEX(AdressBook!$C$6:$C$25,MATCH(D704,AdressBook!$B$6:$B$25,0),1))=0,"",INDEX(AdressBook!$C$6:$C$25,MATCH(D704,AdressBook!$B$6:$B$25,0),1)),""),"")</f>
        <v/>
      </c>
      <c r="S704" s="165">
        <f>IF(LEN(C704)&gt;0,IFERROR(IF(MATCH(C704,C705:$C$4004,0)&gt;0,-1,ROW(S704)-ROW($S$3)),ROW(S704)-ROW($S$3)),-1)</f>
        <v>-1</v>
      </c>
      <c r="T704" s="165">
        <f t="shared" si="98"/>
        <v>0</v>
      </c>
      <c r="U704" s="165" t="str">
        <f t="shared" si="99"/>
        <v/>
      </c>
      <c r="V704" s="165" t="str">
        <f>IFERROR(IF(OR(C704="",S704&lt;0),"",IF(SUBTOTAL(3,C704:C704)=0,-1,SUBTOTAL(3,$C$4:C704))),"")</f>
        <v/>
      </c>
      <c r="W704" s="156" t="str">
        <f t="array" ref="W704">IF(LEN(C704)&gt;0,IFERROR(IF(MATCH(C704,$C$3:$C703,0)&gt;0,N704-INDEX($N$3:N703,SUMPRODUCT(MAX(ROW($C$3:$C703)*(C704=$C$3:$C703)))-2,1),""),""),"")</f>
        <v/>
      </c>
      <c r="X704" s="156">
        <f t="shared" ca="1" si="100"/>
        <v>1</v>
      </c>
      <c r="Y704" s="156">
        <f t="shared" ca="1" si="101"/>
        <v>1</v>
      </c>
    </row>
    <row r="705" spans="2:25" hidden="1" x14ac:dyDescent="0.25">
      <c r="B705" s="390" t="str">
        <f>IFERROR(IF(LEN(INDEX(PlansAndNotes!$B$6:$B$2005,ROW(A705)-ROW($B$3)))=0,"",INDEX(PlansAndNotes!$B$6:$B$2005,ROW(A705)-ROW($B$3))),"")</f>
        <v/>
      </c>
      <c r="C705" s="361" t="str">
        <f t="shared" si="96"/>
        <v/>
      </c>
      <c r="D705" s="361" t="str">
        <f>IFERROR(IF(LEN(C705)&gt;0,IF(LEN(INDEX(TasksList!$C$6:$C$1005,MATCH(C705,TasksList!$B$6:$B$1005,0),1))=0,"",INDEX(TasksList!$C$6:$C$1005,MATCH(C705,TasksList!$B$6:$B$1005,0),1)),""),"")</f>
        <v/>
      </c>
      <c r="E705" s="361" t="str">
        <f>IFERROR(IF(LEN(C705)&gt;0,IF(LEN(INDEX(TasksList!$F$6:$F$1005,MATCH(C705,TasksList!$B$6:$B$1005,0),1))=0,"not set!",INDEX(TasksList!$F$6:$F$1005,MATCH(C705,TasksList!$B$6:$B$1005,0),1)),""),"")</f>
        <v/>
      </c>
      <c r="F705" s="360" t="str">
        <f>IFERROR(IF(LEN(D705)&gt;0,IF(LEN(INDEX(AdressBook!$D$6:$D$25,MATCH(D705,AdressBook!$B$6:$B$25,0),1))=0,"",INDEX(AdressBook!$D$6:$D$25,MATCH(D705,AdressBook!$B$6:$B$25,0),1)),""),"")</f>
        <v/>
      </c>
      <c r="G705" s="361" t="str">
        <f>IFERROR(IF(LEN(INDEX(PlansAndNotes!$F$6:$F$2005,ROW(B705)-ROW($C$3)))=0,"",INDEX(PlansAndNotes!$F$6:$F$2005,ROW(B705)-ROW($C$3))),"")</f>
        <v/>
      </c>
      <c r="H705" s="361" t="str">
        <f>IFERROR(IF(LEN(C705)&gt;0,IF(LEN(INDEX(TasksList!$G$6:$G$1005,MATCH(C705,TasksList!$B$6:$B$1005,0),1))=0,"",INDEX(TasksList!$G$6:$G$1005,MATCH(C705,TasksList!$B$6:$B$1005,0),1)),""),"")</f>
        <v/>
      </c>
      <c r="I705" s="381"/>
      <c r="J705" s="402"/>
      <c r="K705" s="402"/>
      <c r="L705" s="399" t="str">
        <f t="array" ref="L705">IFERROR(INDEX($J$4:$J$1003,SMALL($K$4:$K$1003,ROW(L705)-3),1),"")</f>
        <v/>
      </c>
      <c r="M705" s="206"/>
      <c r="N705" s="362" t="str">
        <f>IFERROR(IF(LEN(INDEX(PlansAndNotes!$D$6:$D$4005,ROW(B705)-ROW($C$3)))=0,"",INDEX(PlansAndNotes!$D$6:$D$4005,ROW(B705)-ROW($C$3))),"")</f>
        <v/>
      </c>
      <c r="O705" s="165" t="str">
        <f t="shared" si="97"/>
        <v/>
      </c>
      <c r="P705" s="363" t="str">
        <f>IFERROR(IF(LEN(INDEX(PlansAndNotes!$E$6:$E$4005,ROW(B705)-ROW($C$3)))=0,"",INDEX(PlansAndNotes!$E$6:$E$4005,ROW(B705)-ROW($C$3))),"")</f>
        <v/>
      </c>
      <c r="Q705" s="363" t="str">
        <f>IFERROR(IF(LEN(INDEX(PlansAndNotes!$G$6:$G$4005,ROW(B705)-ROW($C$3)))=0,"",INDEX(PlansAndNotes!$G$6:$G$4005,ROW(B705)-ROW($C$3))),"")</f>
        <v/>
      </c>
      <c r="R705" s="361" t="str">
        <f>IFERROR(IF(LEN(D705)&gt;0,IF(LEN(INDEX(AdressBook!$C$6:$C$25,MATCH(D705,AdressBook!$B$6:$B$25,0),1))=0,"",INDEX(AdressBook!$C$6:$C$25,MATCH(D705,AdressBook!$B$6:$B$25,0),1)),""),"")</f>
        <v/>
      </c>
      <c r="S705" s="165">
        <f>IF(LEN(C705)&gt;0,IFERROR(IF(MATCH(C705,C706:$C$4004,0)&gt;0,-1,ROW(S705)-ROW($S$3)),ROW(S705)-ROW($S$3)),-1)</f>
        <v>-1</v>
      </c>
      <c r="T705" s="165">
        <f t="shared" si="98"/>
        <v>0</v>
      </c>
      <c r="U705" s="165" t="str">
        <f t="shared" si="99"/>
        <v/>
      </c>
      <c r="V705" s="165" t="str">
        <f>IFERROR(IF(OR(C705="",S705&lt;0),"",IF(SUBTOTAL(3,C705:C705)=0,-1,SUBTOTAL(3,$C$4:C705))),"")</f>
        <v/>
      </c>
      <c r="W705" s="156" t="str">
        <f t="array" ref="W705">IF(LEN(C705)&gt;0,IFERROR(IF(MATCH(C705,$C$3:$C704,0)&gt;0,N705-INDEX($N$3:N704,SUMPRODUCT(MAX(ROW($C$3:$C704)*(C705=$C$3:$C704)))-2,1),""),""),"")</f>
        <v/>
      </c>
      <c r="X705" s="156">
        <f t="shared" ca="1" si="100"/>
        <v>1</v>
      </c>
      <c r="Y705" s="156">
        <f t="shared" ca="1" si="101"/>
        <v>1</v>
      </c>
    </row>
    <row r="706" spans="2:25" hidden="1" x14ac:dyDescent="0.25">
      <c r="B706" s="390" t="str">
        <f>IFERROR(IF(LEN(INDEX(PlansAndNotes!$B$6:$B$2005,ROW(A706)-ROW($B$3)))=0,"",INDEX(PlansAndNotes!$B$6:$B$2005,ROW(A706)-ROW($B$3))),"")</f>
        <v/>
      </c>
      <c r="C706" s="361" t="str">
        <f t="shared" si="96"/>
        <v/>
      </c>
      <c r="D706" s="361" t="str">
        <f>IFERROR(IF(LEN(C706)&gt;0,IF(LEN(INDEX(TasksList!$C$6:$C$1005,MATCH(C706,TasksList!$B$6:$B$1005,0),1))=0,"",INDEX(TasksList!$C$6:$C$1005,MATCH(C706,TasksList!$B$6:$B$1005,0),1)),""),"")</f>
        <v/>
      </c>
      <c r="E706" s="361" t="str">
        <f>IFERROR(IF(LEN(C706)&gt;0,IF(LEN(INDEX(TasksList!$F$6:$F$1005,MATCH(C706,TasksList!$B$6:$B$1005,0),1))=0,"not set!",INDEX(TasksList!$F$6:$F$1005,MATCH(C706,TasksList!$B$6:$B$1005,0),1)),""),"")</f>
        <v/>
      </c>
      <c r="F706" s="360" t="str">
        <f>IFERROR(IF(LEN(D706)&gt;0,IF(LEN(INDEX(AdressBook!$D$6:$D$25,MATCH(D706,AdressBook!$B$6:$B$25,0),1))=0,"",INDEX(AdressBook!$D$6:$D$25,MATCH(D706,AdressBook!$B$6:$B$25,0),1)),""),"")</f>
        <v/>
      </c>
      <c r="G706" s="361" t="str">
        <f>IFERROR(IF(LEN(INDEX(PlansAndNotes!$F$6:$F$2005,ROW(B706)-ROW($C$3)))=0,"",INDEX(PlansAndNotes!$F$6:$F$2005,ROW(B706)-ROW($C$3))),"")</f>
        <v/>
      </c>
      <c r="H706" s="361" t="str">
        <f>IFERROR(IF(LEN(C706)&gt;0,IF(LEN(INDEX(TasksList!$G$6:$G$1005,MATCH(C706,TasksList!$B$6:$B$1005,0),1))=0,"",INDEX(TasksList!$G$6:$G$1005,MATCH(C706,TasksList!$B$6:$B$1005,0),1)),""),"")</f>
        <v/>
      </c>
      <c r="I706" s="381"/>
      <c r="J706" s="402"/>
      <c r="K706" s="402"/>
      <c r="L706" s="399" t="str">
        <f t="array" ref="L706">IFERROR(INDEX($J$4:$J$1003,SMALL($K$4:$K$1003,ROW(L706)-3),1),"")</f>
        <v/>
      </c>
      <c r="M706" s="206"/>
      <c r="N706" s="362" t="str">
        <f>IFERROR(IF(LEN(INDEX(PlansAndNotes!$D$6:$D$4005,ROW(B706)-ROW($C$3)))=0,"",INDEX(PlansAndNotes!$D$6:$D$4005,ROW(B706)-ROW($C$3))),"")</f>
        <v/>
      </c>
      <c r="O706" s="165" t="str">
        <f t="shared" si="97"/>
        <v/>
      </c>
      <c r="P706" s="363" t="str">
        <f>IFERROR(IF(LEN(INDEX(PlansAndNotes!$E$6:$E$4005,ROW(B706)-ROW($C$3)))=0,"",INDEX(PlansAndNotes!$E$6:$E$4005,ROW(B706)-ROW($C$3))),"")</f>
        <v/>
      </c>
      <c r="Q706" s="363" t="str">
        <f>IFERROR(IF(LEN(INDEX(PlansAndNotes!$G$6:$G$4005,ROW(B706)-ROW($C$3)))=0,"",INDEX(PlansAndNotes!$G$6:$G$4005,ROW(B706)-ROW($C$3))),"")</f>
        <v/>
      </c>
      <c r="R706" s="361" t="str">
        <f>IFERROR(IF(LEN(D706)&gt;0,IF(LEN(INDEX(AdressBook!$C$6:$C$25,MATCH(D706,AdressBook!$B$6:$B$25,0),1))=0,"",INDEX(AdressBook!$C$6:$C$25,MATCH(D706,AdressBook!$B$6:$B$25,0),1)),""),"")</f>
        <v/>
      </c>
      <c r="S706" s="165">
        <f>IF(LEN(C706)&gt;0,IFERROR(IF(MATCH(C706,C707:$C$4004,0)&gt;0,-1,ROW(S706)-ROW($S$3)),ROW(S706)-ROW($S$3)),-1)</f>
        <v>-1</v>
      </c>
      <c r="T706" s="165">
        <f t="shared" si="98"/>
        <v>0</v>
      </c>
      <c r="U706" s="165" t="str">
        <f t="shared" si="99"/>
        <v/>
      </c>
      <c r="V706" s="165" t="str">
        <f>IFERROR(IF(OR(C706="",S706&lt;0),"",IF(SUBTOTAL(3,C706:C706)=0,-1,SUBTOTAL(3,$C$4:C706))),"")</f>
        <v/>
      </c>
      <c r="W706" s="156" t="str">
        <f t="array" ref="W706">IF(LEN(C706)&gt;0,IFERROR(IF(MATCH(C706,$C$3:$C705,0)&gt;0,N706-INDEX($N$3:N705,SUMPRODUCT(MAX(ROW($C$3:$C705)*(C706=$C$3:$C705)))-2,1),""),""),"")</f>
        <v/>
      </c>
      <c r="X706" s="156">
        <f t="shared" ca="1" si="100"/>
        <v>1</v>
      </c>
      <c r="Y706" s="156">
        <f t="shared" ca="1" si="101"/>
        <v>1</v>
      </c>
    </row>
    <row r="707" spans="2:25" hidden="1" x14ac:dyDescent="0.25">
      <c r="B707" s="390" t="str">
        <f>IFERROR(IF(LEN(INDEX(PlansAndNotes!$B$6:$B$2005,ROW(A707)-ROW($B$3)))=0,"",INDEX(PlansAndNotes!$B$6:$B$2005,ROW(A707)-ROW($B$3))),"")</f>
        <v/>
      </c>
      <c r="C707" s="361" t="str">
        <f t="shared" si="96"/>
        <v/>
      </c>
      <c r="D707" s="361" t="str">
        <f>IFERROR(IF(LEN(C707)&gt;0,IF(LEN(INDEX(TasksList!$C$6:$C$1005,MATCH(C707,TasksList!$B$6:$B$1005,0),1))=0,"",INDEX(TasksList!$C$6:$C$1005,MATCH(C707,TasksList!$B$6:$B$1005,0),1)),""),"")</f>
        <v/>
      </c>
      <c r="E707" s="361" t="str">
        <f>IFERROR(IF(LEN(C707)&gt;0,IF(LEN(INDEX(TasksList!$F$6:$F$1005,MATCH(C707,TasksList!$B$6:$B$1005,0),1))=0,"not set!",INDEX(TasksList!$F$6:$F$1005,MATCH(C707,TasksList!$B$6:$B$1005,0),1)),""),"")</f>
        <v/>
      </c>
      <c r="F707" s="360" t="str">
        <f>IFERROR(IF(LEN(D707)&gt;0,IF(LEN(INDEX(AdressBook!$D$6:$D$25,MATCH(D707,AdressBook!$B$6:$B$25,0),1))=0,"",INDEX(AdressBook!$D$6:$D$25,MATCH(D707,AdressBook!$B$6:$B$25,0),1)),""),"")</f>
        <v/>
      </c>
      <c r="G707" s="361" t="str">
        <f>IFERROR(IF(LEN(INDEX(PlansAndNotes!$F$6:$F$2005,ROW(B707)-ROW($C$3)))=0,"",INDEX(PlansAndNotes!$F$6:$F$2005,ROW(B707)-ROW($C$3))),"")</f>
        <v/>
      </c>
      <c r="H707" s="361" t="str">
        <f>IFERROR(IF(LEN(C707)&gt;0,IF(LEN(INDEX(TasksList!$G$6:$G$1005,MATCH(C707,TasksList!$B$6:$B$1005,0),1))=0,"",INDEX(TasksList!$G$6:$G$1005,MATCH(C707,TasksList!$B$6:$B$1005,0),1)),""),"")</f>
        <v/>
      </c>
      <c r="I707" s="381"/>
      <c r="J707" s="402"/>
      <c r="K707" s="402"/>
      <c r="L707" s="399" t="str">
        <f t="array" ref="L707">IFERROR(INDEX($J$4:$J$1003,SMALL($K$4:$K$1003,ROW(L707)-3),1),"")</f>
        <v/>
      </c>
      <c r="M707" s="206"/>
      <c r="N707" s="362" t="str">
        <f>IFERROR(IF(LEN(INDEX(PlansAndNotes!$D$6:$D$4005,ROW(B707)-ROW($C$3)))=0,"",INDEX(PlansAndNotes!$D$6:$D$4005,ROW(B707)-ROW($C$3))),"")</f>
        <v/>
      </c>
      <c r="O707" s="165" t="str">
        <f t="shared" si="97"/>
        <v/>
      </c>
      <c r="P707" s="363" t="str">
        <f>IFERROR(IF(LEN(INDEX(PlansAndNotes!$E$6:$E$4005,ROW(B707)-ROW($C$3)))=0,"",INDEX(PlansAndNotes!$E$6:$E$4005,ROW(B707)-ROW($C$3))),"")</f>
        <v/>
      </c>
      <c r="Q707" s="363" t="str">
        <f>IFERROR(IF(LEN(INDEX(PlansAndNotes!$G$6:$G$4005,ROW(B707)-ROW($C$3)))=0,"",INDEX(PlansAndNotes!$G$6:$G$4005,ROW(B707)-ROW($C$3))),"")</f>
        <v/>
      </c>
      <c r="R707" s="361" t="str">
        <f>IFERROR(IF(LEN(D707)&gt;0,IF(LEN(INDEX(AdressBook!$C$6:$C$25,MATCH(D707,AdressBook!$B$6:$B$25,0),1))=0,"",INDEX(AdressBook!$C$6:$C$25,MATCH(D707,AdressBook!$B$6:$B$25,0),1)),""),"")</f>
        <v/>
      </c>
      <c r="S707" s="165">
        <f>IF(LEN(C707)&gt;0,IFERROR(IF(MATCH(C707,C708:$C$4004,0)&gt;0,-1,ROW(S707)-ROW($S$3)),ROW(S707)-ROW($S$3)),-1)</f>
        <v>-1</v>
      </c>
      <c r="T707" s="165">
        <f t="shared" si="98"/>
        <v>0</v>
      </c>
      <c r="U707" s="165" t="str">
        <f t="shared" si="99"/>
        <v/>
      </c>
      <c r="V707" s="165" t="str">
        <f>IFERROR(IF(OR(C707="",S707&lt;0),"",IF(SUBTOTAL(3,C707:C707)=0,-1,SUBTOTAL(3,$C$4:C707))),"")</f>
        <v/>
      </c>
      <c r="W707" s="156" t="str">
        <f t="array" ref="W707">IF(LEN(C707)&gt;0,IFERROR(IF(MATCH(C707,$C$3:$C706,0)&gt;0,N707-INDEX($N$3:N706,SUMPRODUCT(MAX(ROW($C$3:$C706)*(C707=$C$3:$C706)))-2,1),""),""),"")</f>
        <v/>
      </c>
      <c r="X707" s="156">
        <f t="shared" ca="1" si="100"/>
        <v>1</v>
      </c>
      <c r="Y707" s="156">
        <f t="shared" ca="1" si="101"/>
        <v>1</v>
      </c>
    </row>
    <row r="708" spans="2:25" hidden="1" x14ac:dyDescent="0.25">
      <c r="B708" s="390" t="str">
        <f>IFERROR(IF(LEN(INDEX(PlansAndNotes!$B$6:$B$2005,ROW(A708)-ROW($B$3)))=0,"",INDEX(PlansAndNotes!$B$6:$B$2005,ROW(A708)-ROW($B$3))),"")</f>
        <v/>
      </c>
      <c r="C708" s="361" t="str">
        <f t="shared" ref="C708:C771" si="102">IF(LEN(B708)&gt;0,LEFT(B708,SEARCH(" - ",B708)-1)*1,"")</f>
        <v/>
      </c>
      <c r="D708" s="361" t="str">
        <f>IFERROR(IF(LEN(C708)&gt;0,IF(LEN(INDEX(TasksList!$C$6:$C$1005,MATCH(C708,TasksList!$B$6:$B$1005,0),1))=0,"",INDEX(TasksList!$C$6:$C$1005,MATCH(C708,TasksList!$B$6:$B$1005,0),1)),""),"")</f>
        <v/>
      </c>
      <c r="E708" s="361" t="str">
        <f>IFERROR(IF(LEN(C708)&gt;0,IF(LEN(INDEX(TasksList!$F$6:$F$1005,MATCH(C708,TasksList!$B$6:$B$1005,0),1))=0,"not set!",INDEX(TasksList!$F$6:$F$1005,MATCH(C708,TasksList!$B$6:$B$1005,0),1)),""),"")</f>
        <v/>
      </c>
      <c r="F708" s="360" t="str">
        <f>IFERROR(IF(LEN(D708)&gt;0,IF(LEN(INDEX(AdressBook!$D$6:$D$25,MATCH(D708,AdressBook!$B$6:$B$25,0),1))=0,"",INDEX(AdressBook!$D$6:$D$25,MATCH(D708,AdressBook!$B$6:$B$25,0),1)),""),"")</f>
        <v/>
      </c>
      <c r="G708" s="361" t="str">
        <f>IFERROR(IF(LEN(INDEX(PlansAndNotes!$F$6:$F$2005,ROW(B708)-ROW($C$3)))=0,"",INDEX(PlansAndNotes!$F$6:$F$2005,ROW(B708)-ROW($C$3))),"")</f>
        <v/>
      </c>
      <c r="H708" s="361" t="str">
        <f>IFERROR(IF(LEN(C708)&gt;0,IF(LEN(INDEX(TasksList!$G$6:$G$1005,MATCH(C708,TasksList!$B$6:$B$1005,0),1))=0,"",INDEX(TasksList!$G$6:$G$1005,MATCH(C708,TasksList!$B$6:$B$1005,0),1)),""),"")</f>
        <v/>
      </c>
      <c r="I708" s="381"/>
      <c r="J708" s="402"/>
      <c r="K708" s="402"/>
      <c r="L708" s="399" t="str">
        <f t="array" ref="L708">IFERROR(INDEX($J$4:$J$1003,SMALL($K$4:$K$1003,ROW(L708)-3),1),"")</f>
        <v/>
      </c>
      <c r="M708" s="206"/>
      <c r="N708" s="362" t="str">
        <f>IFERROR(IF(LEN(INDEX(PlansAndNotes!$D$6:$D$4005,ROW(B708)-ROW($C$3)))=0,"",INDEX(PlansAndNotes!$D$6:$D$4005,ROW(B708)-ROW($C$3))),"")</f>
        <v/>
      </c>
      <c r="O708" s="165" t="str">
        <f t="shared" ref="O708:O771" si="103">IF(LEN(B708)&gt;0,RIGHT(B708,LEN(B708)-SEARCH(" - ",B708)-2),"")</f>
        <v/>
      </c>
      <c r="P708" s="363" t="str">
        <f>IFERROR(IF(LEN(INDEX(PlansAndNotes!$E$6:$E$4005,ROW(B708)-ROW($C$3)))=0,"",INDEX(PlansAndNotes!$E$6:$E$4005,ROW(B708)-ROW($C$3))),"")</f>
        <v/>
      </c>
      <c r="Q708" s="363" t="str">
        <f>IFERROR(IF(LEN(INDEX(PlansAndNotes!$G$6:$G$4005,ROW(B708)-ROW($C$3)))=0,"",INDEX(PlansAndNotes!$G$6:$G$4005,ROW(B708)-ROW($C$3))),"")</f>
        <v/>
      </c>
      <c r="R708" s="361" t="str">
        <f>IFERROR(IF(LEN(D708)&gt;0,IF(LEN(INDEX(AdressBook!$C$6:$C$25,MATCH(D708,AdressBook!$B$6:$B$25,0),1))=0,"",INDEX(AdressBook!$C$6:$C$25,MATCH(D708,AdressBook!$B$6:$B$25,0),1)),""),"")</f>
        <v/>
      </c>
      <c r="S708" s="165">
        <f>IF(LEN(C708)&gt;0,IFERROR(IF(MATCH(C708,C709:$C$4004,0)&gt;0,-1,ROW(S708)-ROW($S$3)),ROW(S708)-ROW($S$3)),-1)</f>
        <v>-1</v>
      </c>
      <c r="T708" s="165">
        <f t="shared" ref="T708:T771" si="104">IF(OR(taskRange="All tasks (all stages)",taskRange=""),ROW(T708)-ROW($T$3),IF(S708&gt;0,ROW(T708)-ROW($T$3),0))*IF(OR(calendarSalesmen="",calendarSalesmen="All salesmen"),1,IF(calendarSalesmen=G708,1,0))*IF(OR(calendarStage="",calendarStage="All Stages"),1,IF(calendarStage=P708,1,0))</f>
        <v>0</v>
      </c>
      <c r="U708" s="165" t="str">
        <f t="shared" ref="U708:U771" si="105">IF(S708&gt;0,P708,"")</f>
        <v/>
      </c>
      <c r="V708" s="165" t="str">
        <f>IFERROR(IF(OR(C708="",S708&lt;0),"",IF(SUBTOTAL(3,C708:C708)=0,-1,SUBTOTAL(3,$C$4:C708))),"")</f>
        <v/>
      </c>
      <c r="W708" s="156" t="str">
        <f t="array" ref="W708">IF(LEN(C708)&gt;0,IFERROR(IF(MATCH(C708,$C$3:$C707,0)&gt;0,N708-INDEX($N$3:N707,SUMPRODUCT(MAX(ROW($C$3:$C707)*(C708=$C$3:$C707)))-2,1),""),""),"")</f>
        <v/>
      </c>
      <c r="X708" s="156">
        <f t="shared" ca="1" si="100"/>
        <v>1</v>
      </c>
      <c r="Y708" s="156">
        <f t="shared" ca="1" si="101"/>
        <v>1</v>
      </c>
    </row>
    <row r="709" spans="2:25" hidden="1" x14ac:dyDescent="0.25">
      <c r="B709" s="390" t="str">
        <f>IFERROR(IF(LEN(INDEX(PlansAndNotes!$B$6:$B$2005,ROW(A709)-ROW($B$3)))=0,"",INDEX(PlansAndNotes!$B$6:$B$2005,ROW(A709)-ROW($B$3))),"")</f>
        <v/>
      </c>
      <c r="C709" s="361" t="str">
        <f t="shared" si="102"/>
        <v/>
      </c>
      <c r="D709" s="361" t="str">
        <f>IFERROR(IF(LEN(C709)&gt;0,IF(LEN(INDEX(TasksList!$C$6:$C$1005,MATCH(C709,TasksList!$B$6:$B$1005,0),1))=0,"",INDEX(TasksList!$C$6:$C$1005,MATCH(C709,TasksList!$B$6:$B$1005,0),1)),""),"")</f>
        <v/>
      </c>
      <c r="E709" s="361" t="str">
        <f>IFERROR(IF(LEN(C709)&gt;0,IF(LEN(INDEX(TasksList!$F$6:$F$1005,MATCH(C709,TasksList!$B$6:$B$1005,0),1))=0,"not set!",INDEX(TasksList!$F$6:$F$1005,MATCH(C709,TasksList!$B$6:$B$1005,0),1)),""),"")</f>
        <v/>
      </c>
      <c r="F709" s="360" t="str">
        <f>IFERROR(IF(LEN(D709)&gt;0,IF(LEN(INDEX(AdressBook!$D$6:$D$25,MATCH(D709,AdressBook!$B$6:$B$25,0),1))=0,"",INDEX(AdressBook!$D$6:$D$25,MATCH(D709,AdressBook!$B$6:$B$25,0),1)),""),"")</f>
        <v/>
      </c>
      <c r="G709" s="361" t="str">
        <f>IFERROR(IF(LEN(INDEX(PlansAndNotes!$F$6:$F$2005,ROW(B709)-ROW($C$3)))=0,"",INDEX(PlansAndNotes!$F$6:$F$2005,ROW(B709)-ROW($C$3))),"")</f>
        <v/>
      </c>
      <c r="H709" s="361" t="str">
        <f>IFERROR(IF(LEN(C709)&gt;0,IF(LEN(INDEX(TasksList!$G$6:$G$1005,MATCH(C709,TasksList!$B$6:$B$1005,0),1))=0,"",INDEX(TasksList!$G$6:$G$1005,MATCH(C709,TasksList!$B$6:$B$1005,0),1)),""),"")</f>
        <v/>
      </c>
      <c r="I709" s="381"/>
      <c r="J709" s="402"/>
      <c r="K709" s="402"/>
      <c r="L709" s="399" t="str">
        <f t="array" ref="L709">IFERROR(INDEX($J$4:$J$1003,SMALL($K$4:$K$1003,ROW(L709)-3),1),"")</f>
        <v/>
      </c>
      <c r="M709" s="206"/>
      <c r="N709" s="362" t="str">
        <f>IFERROR(IF(LEN(INDEX(PlansAndNotes!$D$6:$D$4005,ROW(B709)-ROW($C$3)))=0,"",INDEX(PlansAndNotes!$D$6:$D$4005,ROW(B709)-ROW($C$3))),"")</f>
        <v/>
      </c>
      <c r="O709" s="165" t="str">
        <f t="shared" si="103"/>
        <v/>
      </c>
      <c r="P709" s="363" t="str">
        <f>IFERROR(IF(LEN(INDEX(PlansAndNotes!$E$6:$E$4005,ROW(B709)-ROW($C$3)))=0,"",INDEX(PlansAndNotes!$E$6:$E$4005,ROW(B709)-ROW($C$3))),"")</f>
        <v/>
      </c>
      <c r="Q709" s="363" t="str">
        <f>IFERROR(IF(LEN(INDEX(PlansAndNotes!$G$6:$G$4005,ROW(B709)-ROW($C$3)))=0,"",INDEX(PlansAndNotes!$G$6:$G$4005,ROW(B709)-ROW($C$3))),"")</f>
        <v/>
      </c>
      <c r="R709" s="361" t="str">
        <f>IFERROR(IF(LEN(D709)&gt;0,IF(LEN(INDEX(AdressBook!$C$6:$C$25,MATCH(D709,AdressBook!$B$6:$B$25,0),1))=0,"",INDEX(AdressBook!$C$6:$C$25,MATCH(D709,AdressBook!$B$6:$B$25,0),1)),""),"")</f>
        <v/>
      </c>
      <c r="S709" s="165">
        <f>IF(LEN(C709)&gt;0,IFERROR(IF(MATCH(C709,C710:$C$4004,0)&gt;0,-1,ROW(S709)-ROW($S$3)),ROW(S709)-ROW($S$3)),-1)</f>
        <v>-1</v>
      </c>
      <c r="T709" s="165">
        <f t="shared" si="104"/>
        <v>0</v>
      </c>
      <c r="U709" s="165" t="str">
        <f t="shared" si="105"/>
        <v/>
      </c>
      <c r="V709" s="165" t="str">
        <f>IFERROR(IF(OR(C709="",S709&lt;0),"",IF(SUBTOTAL(3,C709:C709)=0,-1,SUBTOTAL(3,$C$4:C709))),"")</f>
        <v/>
      </c>
      <c r="W709" s="156" t="str">
        <f t="array" ref="W709">IF(LEN(C709)&gt;0,IFERROR(IF(MATCH(C709,$C$3:$C708,0)&gt;0,N709-INDEX($N$3:N708,SUMPRODUCT(MAX(ROW($C$3:$C708)*(C709=$C$3:$C708)))-2,1),""),""),"")</f>
        <v/>
      </c>
      <c r="X709" s="156">
        <f t="shared" ref="X709:X772" ca="1" si="106">IFERROR(IF($X$2="",1,IF(AND(N709&lt;=TODAY(),N709+$X$2&gt;=TODAY()),1,0)),"")</f>
        <v>1</v>
      </c>
      <c r="Y709" s="156">
        <f t="shared" ref="Y709:Y772" ca="1" si="107">IFERROR(IF($Y$2="",1,IF(AND(N709&lt;=TODAY(),N709+$Y$2&gt;=TODAY()),1,0)),"")</f>
        <v>1</v>
      </c>
    </row>
    <row r="710" spans="2:25" hidden="1" x14ac:dyDescent="0.25">
      <c r="B710" s="390" t="str">
        <f>IFERROR(IF(LEN(INDEX(PlansAndNotes!$B$6:$B$2005,ROW(A710)-ROW($B$3)))=0,"",INDEX(PlansAndNotes!$B$6:$B$2005,ROW(A710)-ROW($B$3))),"")</f>
        <v/>
      </c>
      <c r="C710" s="361" t="str">
        <f t="shared" si="102"/>
        <v/>
      </c>
      <c r="D710" s="361" t="str">
        <f>IFERROR(IF(LEN(C710)&gt;0,IF(LEN(INDEX(TasksList!$C$6:$C$1005,MATCH(C710,TasksList!$B$6:$B$1005,0),1))=0,"",INDEX(TasksList!$C$6:$C$1005,MATCH(C710,TasksList!$B$6:$B$1005,0),1)),""),"")</f>
        <v/>
      </c>
      <c r="E710" s="361" t="str">
        <f>IFERROR(IF(LEN(C710)&gt;0,IF(LEN(INDEX(TasksList!$F$6:$F$1005,MATCH(C710,TasksList!$B$6:$B$1005,0),1))=0,"not set!",INDEX(TasksList!$F$6:$F$1005,MATCH(C710,TasksList!$B$6:$B$1005,0),1)),""),"")</f>
        <v/>
      </c>
      <c r="F710" s="360" t="str">
        <f>IFERROR(IF(LEN(D710)&gt;0,IF(LEN(INDEX(AdressBook!$D$6:$D$25,MATCH(D710,AdressBook!$B$6:$B$25,0),1))=0,"",INDEX(AdressBook!$D$6:$D$25,MATCH(D710,AdressBook!$B$6:$B$25,0),1)),""),"")</f>
        <v/>
      </c>
      <c r="G710" s="361" t="str">
        <f>IFERROR(IF(LEN(INDEX(PlansAndNotes!$F$6:$F$2005,ROW(B710)-ROW($C$3)))=0,"",INDEX(PlansAndNotes!$F$6:$F$2005,ROW(B710)-ROW($C$3))),"")</f>
        <v/>
      </c>
      <c r="H710" s="361" t="str">
        <f>IFERROR(IF(LEN(C710)&gt;0,IF(LEN(INDEX(TasksList!$G$6:$G$1005,MATCH(C710,TasksList!$B$6:$B$1005,0),1))=0,"",INDEX(TasksList!$G$6:$G$1005,MATCH(C710,TasksList!$B$6:$B$1005,0),1)),""),"")</f>
        <v/>
      </c>
      <c r="I710" s="381"/>
      <c r="J710" s="402"/>
      <c r="K710" s="402"/>
      <c r="L710" s="399" t="str">
        <f t="array" ref="L710">IFERROR(INDEX($J$4:$J$1003,SMALL($K$4:$K$1003,ROW(L710)-3),1),"")</f>
        <v/>
      </c>
      <c r="M710" s="206"/>
      <c r="N710" s="362" t="str">
        <f>IFERROR(IF(LEN(INDEX(PlansAndNotes!$D$6:$D$4005,ROW(B710)-ROW($C$3)))=0,"",INDEX(PlansAndNotes!$D$6:$D$4005,ROW(B710)-ROW($C$3))),"")</f>
        <v/>
      </c>
      <c r="O710" s="165" t="str">
        <f t="shared" si="103"/>
        <v/>
      </c>
      <c r="P710" s="363" t="str">
        <f>IFERROR(IF(LEN(INDEX(PlansAndNotes!$E$6:$E$4005,ROW(B710)-ROW($C$3)))=0,"",INDEX(PlansAndNotes!$E$6:$E$4005,ROW(B710)-ROW($C$3))),"")</f>
        <v/>
      </c>
      <c r="Q710" s="363" t="str">
        <f>IFERROR(IF(LEN(INDEX(PlansAndNotes!$G$6:$G$4005,ROW(B710)-ROW($C$3)))=0,"",INDEX(PlansAndNotes!$G$6:$G$4005,ROW(B710)-ROW($C$3))),"")</f>
        <v/>
      </c>
      <c r="R710" s="361" t="str">
        <f>IFERROR(IF(LEN(D710)&gt;0,IF(LEN(INDEX(AdressBook!$C$6:$C$25,MATCH(D710,AdressBook!$B$6:$B$25,0),1))=0,"",INDEX(AdressBook!$C$6:$C$25,MATCH(D710,AdressBook!$B$6:$B$25,0),1)),""),"")</f>
        <v/>
      </c>
      <c r="S710" s="165">
        <f>IF(LEN(C710)&gt;0,IFERROR(IF(MATCH(C710,C711:$C$4004,0)&gt;0,-1,ROW(S710)-ROW($S$3)),ROW(S710)-ROW($S$3)),-1)</f>
        <v>-1</v>
      </c>
      <c r="T710" s="165">
        <f t="shared" si="104"/>
        <v>0</v>
      </c>
      <c r="U710" s="165" t="str">
        <f t="shared" si="105"/>
        <v/>
      </c>
      <c r="V710" s="165" t="str">
        <f>IFERROR(IF(OR(C710="",S710&lt;0),"",IF(SUBTOTAL(3,C710:C710)=0,-1,SUBTOTAL(3,$C$4:C710))),"")</f>
        <v/>
      </c>
      <c r="W710" s="156" t="str">
        <f t="array" ref="W710">IF(LEN(C710)&gt;0,IFERROR(IF(MATCH(C710,$C$3:$C709,0)&gt;0,N710-INDEX($N$3:N709,SUMPRODUCT(MAX(ROW($C$3:$C709)*(C710=$C$3:$C709)))-2,1),""),""),"")</f>
        <v/>
      </c>
      <c r="X710" s="156">
        <f t="shared" ca="1" si="106"/>
        <v>1</v>
      </c>
      <c r="Y710" s="156">
        <f t="shared" ca="1" si="107"/>
        <v>1</v>
      </c>
    </row>
    <row r="711" spans="2:25" hidden="1" x14ac:dyDescent="0.25">
      <c r="B711" s="390" t="str">
        <f>IFERROR(IF(LEN(INDEX(PlansAndNotes!$B$6:$B$2005,ROW(A711)-ROW($B$3)))=0,"",INDEX(PlansAndNotes!$B$6:$B$2005,ROW(A711)-ROW($B$3))),"")</f>
        <v/>
      </c>
      <c r="C711" s="361" t="str">
        <f t="shared" si="102"/>
        <v/>
      </c>
      <c r="D711" s="361" t="str">
        <f>IFERROR(IF(LEN(C711)&gt;0,IF(LEN(INDEX(TasksList!$C$6:$C$1005,MATCH(C711,TasksList!$B$6:$B$1005,0),1))=0,"",INDEX(TasksList!$C$6:$C$1005,MATCH(C711,TasksList!$B$6:$B$1005,0),1)),""),"")</f>
        <v/>
      </c>
      <c r="E711" s="361" t="str">
        <f>IFERROR(IF(LEN(C711)&gt;0,IF(LEN(INDEX(TasksList!$F$6:$F$1005,MATCH(C711,TasksList!$B$6:$B$1005,0),1))=0,"not set!",INDEX(TasksList!$F$6:$F$1005,MATCH(C711,TasksList!$B$6:$B$1005,0),1)),""),"")</f>
        <v/>
      </c>
      <c r="F711" s="360" t="str">
        <f>IFERROR(IF(LEN(D711)&gt;0,IF(LEN(INDEX(AdressBook!$D$6:$D$25,MATCH(D711,AdressBook!$B$6:$B$25,0),1))=0,"",INDEX(AdressBook!$D$6:$D$25,MATCH(D711,AdressBook!$B$6:$B$25,0),1)),""),"")</f>
        <v/>
      </c>
      <c r="G711" s="361" t="str">
        <f>IFERROR(IF(LEN(INDEX(PlansAndNotes!$F$6:$F$2005,ROW(B711)-ROW($C$3)))=0,"",INDEX(PlansAndNotes!$F$6:$F$2005,ROW(B711)-ROW($C$3))),"")</f>
        <v/>
      </c>
      <c r="H711" s="361" t="str">
        <f>IFERROR(IF(LEN(C711)&gt;0,IF(LEN(INDEX(TasksList!$G$6:$G$1005,MATCH(C711,TasksList!$B$6:$B$1005,0),1))=0,"",INDEX(TasksList!$G$6:$G$1005,MATCH(C711,TasksList!$B$6:$B$1005,0),1)),""),"")</f>
        <v/>
      </c>
      <c r="I711" s="381"/>
      <c r="J711" s="402"/>
      <c r="K711" s="402"/>
      <c r="L711" s="399" t="str">
        <f t="array" ref="L711">IFERROR(INDEX($J$4:$J$1003,SMALL($K$4:$K$1003,ROW(L711)-3),1),"")</f>
        <v/>
      </c>
      <c r="M711" s="206"/>
      <c r="N711" s="362" t="str">
        <f>IFERROR(IF(LEN(INDEX(PlansAndNotes!$D$6:$D$4005,ROW(B711)-ROW($C$3)))=0,"",INDEX(PlansAndNotes!$D$6:$D$4005,ROW(B711)-ROW($C$3))),"")</f>
        <v/>
      </c>
      <c r="O711" s="165" t="str">
        <f t="shared" si="103"/>
        <v/>
      </c>
      <c r="P711" s="363" t="str">
        <f>IFERROR(IF(LEN(INDEX(PlansAndNotes!$E$6:$E$4005,ROW(B711)-ROW($C$3)))=0,"",INDEX(PlansAndNotes!$E$6:$E$4005,ROW(B711)-ROW($C$3))),"")</f>
        <v/>
      </c>
      <c r="Q711" s="363" t="str">
        <f>IFERROR(IF(LEN(INDEX(PlansAndNotes!$G$6:$G$4005,ROW(B711)-ROW($C$3)))=0,"",INDEX(PlansAndNotes!$G$6:$G$4005,ROW(B711)-ROW($C$3))),"")</f>
        <v/>
      </c>
      <c r="R711" s="361" t="str">
        <f>IFERROR(IF(LEN(D711)&gt;0,IF(LEN(INDEX(AdressBook!$C$6:$C$25,MATCH(D711,AdressBook!$B$6:$B$25,0),1))=0,"",INDEX(AdressBook!$C$6:$C$25,MATCH(D711,AdressBook!$B$6:$B$25,0),1)),""),"")</f>
        <v/>
      </c>
      <c r="S711" s="165">
        <f>IF(LEN(C711)&gt;0,IFERROR(IF(MATCH(C711,C712:$C$4004,0)&gt;0,-1,ROW(S711)-ROW($S$3)),ROW(S711)-ROW($S$3)),-1)</f>
        <v>-1</v>
      </c>
      <c r="T711" s="165">
        <f t="shared" si="104"/>
        <v>0</v>
      </c>
      <c r="U711" s="165" t="str">
        <f t="shared" si="105"/>
        <v/>
      </c>
      <c r="V711" s="165" t="str">
        <f>IFERROR(IF(OR(C711="",S711&lt;0),"",IF(SUBTOTAL(3,C711:C711)=0,-1,SUBTOTAL(3,$C$4:C711))),"")</f>
        <v/>
      </c>
      <c r="W711" s="156" t="str">
        <f t="array" ref="W711">IF(LEN(C711)&gt;0,IFERROR(IF(MATCH(C711,$C$3:$C710,0)&gt;0,N711-INDEX($N$3:N710,SUMPRODUCT(MAX(ROW($C$3:$C710)*(C711=$C$3:$C710)))-2,1),""),""),"")</f>
        <v/>
      </c>
      <c r="X711" s="156">
        <f t="shared" ca="1" si="106"/>
        <v>1</v>
      </c>
      <c r="Y711" s="156">
        <f t="shared" ca="1" si="107"/>
        <v>1</v>
      </c>
    </row>
    <row r="712" spans="2:25" hidden="1" x14ac:dyDescent="0.25">
      <c r="B712" s="390" t="str">
        <f>IFERROR(IF(LEN(INDEX(PlansAndNotes!$B$6:$B$2005,ROW(A712)-ROW($B$3)))=0,"",INDEX(PlansAndNotes!$B$6:$B$2005,ROW(A712)-ROW($B$3))),"")</f>
        <v/>
      </c>
      <c r="C712" s="361" t="str">
        <f t="shared" si="102"/>
        <v/>
      </c>
      <c r="D712" s="361" t="str">
        <f>IFERROR(IF(LEN(C712)&gt;0,IF(LEN(INDEX(TasksList!$C$6:$C$1005,MATCH(C712,TasksList!$B$6:$B$1005,0),1))=0,"",INDEX(TasksList!$C$6:$C$1005,MATCH(C712,TasksList!$B$6:$B$1005,0),1)),""),"")</f>
        <v/>
      </c>
      <c r="E712" s="361" t="str">
        <f>IFERROR(IF(LEN(C712)&gt;0,IF(LEN(INDEX(TasksList!$F$6:$F$1005,MATCH(C712,TasksList!$B$6:$B$1005,0),1))=0,"not set!",INDEX(TasksList!$F$6:$F$1005,MATCH(C712,TasksList!$B$6:$B$1005,0),1)),""),"")</f>
        <v/>
      </c>
      <c r="F712" s="360" t="str">
        <f>IFERROR(IF(LEN(D712)&gt;0,IF(LEN(INDEX(AdressBook!$D$6:$D$25,MATCH(D712,AdressBook!$B$6:$B$25,0),1))=0,"",INDEX(AdressBook!$D$6:$D$25,MATCH(D712,AdressBook!$B$6:$B$25,0),1)),""),"")</f>
        <v/>
      </c>
      <c r="G712" s="361" t="str">
        <f>IFERROR(IF(LEN(INDEX(PlansAndNotes!$F$6:$F$2005,ROW(B712)-ROW($C$3)))=0,"",INDEX(PlansAndNotes!$F$6:$F$2005,ROW(B712)-ROW($C$3))),"")</f>
        <v/>
      </c>
      <c r="H712" s="361" t="str">
        <f>IFERROR(IF(LEN(C712)&gt;0,IF(LEN(INDEX(TasksList!$G$6:$G$1005,MATCH(C712,TasksList!$B$6:$B$1005,0),1))=0,"",INDEX(TasksList!$G$6:$G$1005,MATCH(C712,TasksList!$B$6:$B$1005,0),1)),""),"")</f>
        <v/>
      </c>
      <c r="I712" s="381"/>
      <c r="J712" s="402"/>
      <c r="K712" s="402"/>
      <c r="L712" s="399" t="str">
        <f t="array" ref="L712">IFERROR(INDEX($J$4:$J$1003,SMALL($K$4:$K$1003,ROW(L712)-3),1),"")</f>
        <v/>
      </c>
      <c r="M712" s="206"/>
      <c r="N712" s="362" t="str">
        <f>IFERROR(IF(LEN(INDEX(PlansAndNotes!$D$6:$D$4005,ROW(B712)-ROW($C$3)))=0,"",INDEX(PlansAndNotes!$D$6:$D$4005,ROW(B712)-ROW($C$3))),"")</f>
        <v/>
      </c>
      <c r="O712" s="165" t="str">
        <f t="shared" si="103"/>
        <v/>
      </c>
      <c r="P712" s="363" t="str">
        <f>IFERROR(IF(LEN(INDEX(PlansAndNotes!$E$6:$E$4005,ROW(B712)-ROW($C$3)))=0,"",INDEX(PlansAndNotes!$E$6:$E$4005,ROW(B712)-ROW($C$3))),"")</f>
        <v/>
      </c>
      <c r="Q712" s="363" t="str">
        <f>IFERROR(IF(LEN(INDEX(PlansAndNotes!$G$6:$G$4005,ROW(B712)-ROW($C$3)))=0,"",INDEX(PlansAndNotes!$G$6:$G$4005,ROW(B712)-ROW($C$3))),"")</f>
        <v/>
      </c>
      <c r="R712" s="361" t="str">
        <f>IFERROR(IF(LEN(D712)&gt;0,IF(LEN(INDEX(AdressBook!$C$6:$C$25,MATCH(D712,AdressBook!$B$6:$B$25,0),1))=0,"",INDEX(AdressBook!$C$6:$C$25,MATCH(D712,AdressBook!$B$6:$B$25,0),1)),""),"")</f>
        <v/>
      </c>
      <c r="S712" s="165">
        <f>IF(LEN(C712)&gt;0,IFERROR(IF(MATCH(C712,C713:$C$4004,0)&gt;0,-1,ROW(S712)-ROW($S$3)),ROW(S712)-ROW($S$3)),-1)</f>
        <v>-1</v>
      </c>
      <c r="T712" s="165">
        <f t="shared" si="104"/>
        <v>0</v>
      </c>
      <c r="U712" s="165" t="str">
        <f t="shared" si="105"/>
        <v/>
      </c>
      <c r="V712" s="165" t="str">
        <f>IFERROR(IF(OR(C712="",S712&lt;0),"",IF(SUBTOTAL(3,C712:C712)=0,-1,SUBTOTAL(3,$C$4:C712))),"")</f>
        <v/>
      </c>
      <c r="W712" s="156" t="str">
        <f t="array" ref="W712">IF(LEN(C712)&gt;0,IFERROR(IF(MATCH(C712,$C$3:$C711,0)&gt;0,N712-INDEX($N$3:N711,SUMPRODUCT(MAX(ROW($C$3:$C711)*(C712=$C$3:$C711)))-2,1),""),""),"")</f>
        <v/>
      </c>
      <c r="X712" s="156">
        <f t="shared" ca="1" si="106"/>
        <v>1</v>
      </c>
      <c r="Y712" s="156">
        <f t="shared" ca="1" si="107"/>
        <v>1</v>
      </c>
    </row>
    <row r="713" spans="2:25" hidden="1" x14ac:dyDescent="0.25">
      <c r="B713" s="390" t="str">
        <f>IFERROR(IF(LEN(INDEX(PlansAndNotes!$B$6:$B$2005,ROW(A713)-ROW($B$3)))=0,"",INDEX(PlansAndNotes!$B$6:$B$2005,ROW(A713)-ROW($B$3))),"")</f>
        <v/>
      </c>
      <c r="C713" s="361" t="str">
        <f t="shared" si="102"/>
        <v/>
      </c>
      <c r="D713" s="361" t="str">
        <f>IFERROR(IF(LEN(C713)&gt;0,IF(LEN(INDEX(TasksList!$C$6:$C$1005,MATCH(C713,TasksList!$B$6:$B$1005,0),1))=0,"",INDEX(TasksList!$C$6:$C$1005,MATCH(C713,TasksList!$B$6:$B$1005,0),1)),""),"")</f>
        <v/>
      </c>
      <c r="E713" s="361" t="str">
        <f>IFERROR(IF(LEN(C713)&gt;0,IF(LEN(INDEX(TasksList!$F$6:$F$1005,MATCH(C713,TasksList!$B$6:$B$1005,0),1))=0,"not set!",INDEX(TasksList!$F$6:$F$1005,MATCH(C713,TasksList!$B$6:$B$1005,0),1)),""),"")</f>
        <v/>
      </c>
      <c r="F713" s="360" t="str">
        <f>IFERROR(IF(LEN(D713)&gt;0,IF(LEN(INDEX(AdressBook!$D$6:$D$25,MATCH(D713,AdressBook!$B$6:$B$25,0),1))=0,"",INDEX(AdressBook!$D$6:$D$25,MATCH(D713,AdressBook!$B$6:$B$25,0),1)),""),"")</f>
        <v/>
      </c>
      <c r="G713" s="361" t="str">
        <f>IFERROR(IF(LEN(INDEX(PlansAndNotes!$F$6:$F$2005,ROW(B713)-ROW($C$3)))=0,"",INDEX(PlansAndNotes!$F$6:$F$2005,ROW(B713)-ROW($C$3))),"")</f>
        <v/>
      </c>
      <c r="H713" s="361" t="str">
        <f>IFERROR(IF(LEN(C713)&gt;0,IF(LEN(INDEX(TasksList!$G$6:$G$1005,MATCH(C713,TasksList!$B$6:$B$1005,0),1))=0,"",INDEX(TasksList!$G$6:$G$1005,MATCH(C713,TasksList!$B$6:$B$1005,0),1)),""),"")</f>
        <v/>
      </c>
      <c r="I713" s="381"/>
      <c r="J713" s="402"/>
      <c r="K713" s="402"/>
      <c r="L713" s="399" t="str">
        <f t="array" ref="L713">IFERROR(INDEX($J$4:$J$1003,SMALL($K$4:$K$1003,ROW(L713)-3),1),"")</f>
        <v/>
      </c>
      <c r="M713" s="206"/>
      <c r="N713" s="362" t="str">
        <f>IFERROR(IF(LEN(INDEX(PlansAndNotes!$D$6:$D$4005,ROW(B713)-ROW($C$3)))=0,"",INDEX(PlansAndNotes!$D$6:$D$4005,ROW(B713)-ROW($C$3))),"")</f>
        <v/>
      </c>
      <c r="O713" s="165" t="str">
        <f t="shared" si="103"/>
        <v/>
      </c>
      <c r="P713" s="363" t="str">
        <f>IFERROR(IF(LEN(INDEX(PlansAndNotes!$E$6:$E$4005,ROW(B713)-ROW($C$3)))=0,"",INDEX(PlansAndNotes!$E$6:$E$4005,ROW(B713)-ROW($C$3))),"")</f>
        <v/>
      </c>
      <c r="Q713" s="363" t="str">
        <f>IFERROR(IF(LEN(INDEX(PlansAndNotes!$G$6:$G$4005,ROW(B713)-ROW($C$3)))=0,"",INDEX(PlansAndNotes!$G$6:$G$4005,ROW(B713)-ROW($C$3))),"")</f>
        <v/>
      </c>
      <c r="R713" s="361" t="str">
        <f>IFERROR(IF(LEN(D713)&gt;0,IF(LEN(INDEX(AdressBook!$C$6:$C$25,MATCH(D713,AdressBook!$B$6:$B$25,0),1))=0,"",INDEX(AdressBook!$C$6:$C$25,MATCH(D713,AdressBook!$B$6:$B$25,0),1)),""),"")</f>
        <v/>
      </c>
      <c r="S713" s="165">
        <f>IF(LEN(C713)&gt;0,IFERROR(IF(MATCH(C713,C714:$C$4004,0)&gt;0,-1,ROW(S713)-ROW($S$3)),ROW(S713)-ROW($S$3)),-1)</f>
        <v>-1</v>
      </c>
      <c r="T713" s="165">
        <f t="shared" si="104"/>
        <v>0</v>
      </c>
      <c r="U713" s="165" t="str">
        <f t="shared" si="105"/>
        <v/>
      </c>
      <c r="V713" s="165" t="str">
        <f>IFERROR(IF(OR(C713="",S713&lt;0),"",IF(SUBTOTAL(3,C713:C713)=0,-1,SUBTOTAL(3,$C$4:C713))),"")</f>
        <v/>
      </c>
      <c r="W713" s="156" t="str">
        <f t="array" ref="W713">IF(LEN(C713)&gt;0,IFERROR(IF(MATCH(C713,$C$3:$C712,0)&gt;0,N713-INDEX($N$3:N712,SUMPRODUCT(MAX(ROW($C$3:$C712)*(C713=$C$3:$C712)))-2,1),""),""),"")</f>
        <v/>
      </c>
      <c r="X713" s="156">
        <f t="shared" ca="1" si="106"/>
        <v>1</v>
      </c>
      <c r="Y713" s="156">
        <f t="shared" ca="1" si="107"/>
        <v>1</v>
      </c>
    </row>
    <row r="714" spans="2:25" hidden="1" x14ac:dyDescent="0.25">
      <c r="B714" s="390" t="str">
        <f>IFERROR(IF(LEN(INDEX(PlansAndNotes!$B$6:$B$2005,ROW(A714)-ROW($B$3)))=0,"",INDEX(PlansAndNotes!$B$6:$B$2005,ROW(A714)-ROW($B$3))),"")</f>
        <v/>
      </c>
      <c r="C714" s="361" t="str">
        <f t="shared" si="102"/>
        <v/>
      </c>
      <c r="D714" s="361" t="str">
        <f>IFERROR(IF(LEN(C714)&gt;0,IF(LEN(INDEX(TasksList!$C$6:$C$1005,MATCH(C714,TasksList!$B$6:$B$1005,0),1))=0,"",INDEX(TasksList!$C$6:$C$1005,MATCH(C714,TasksList!$B$6:$B$1005,0),1)),""),"")</f>
        <v/>
      </c>
      <c r="E714" s="361" t="str">
        <f>IFERROR(IF(LEN(C714)&gt;0,IF(LEN(INDEX(TasksList!$F$6:$F$1005,MATCH(C714,TasksList!$B$6:$B$1005,0),1))=0,"not set!",INDEX(TasksList!$F$6:$F$1005,MATCH(C714,TasksList!$B$6:$B$1005,0),1)),""),"")</f>
        <v/>
      </c>
      <c r="F714" s="360" t="str">
        <f>IFERROR(IF(LEN(D714)&gt;0,IF(LEN(INDEX(AdressBook!$D$6:$D$25,MATCH(D714,AdressBook!$B$6:$B$25,0),1))=0,"",INDEX(AdressBook!$D$6:$D$25,MATCH(D714,AdressBook!$B$6:$B$25,0),1)),""),"")</f>
        <v/>
      </c>
      <c r="G714" s="361" t="str">
        <f>IFERROR(IF(LEN(INDEX(PlansAndNotes!$F$6:$F$2005,ROW(B714)-ROW($C$3)))=0,"",INDEX(PlansAndNotes!$F$6:$F$2005,ROW(B714)-ROW($C$3))),"")</f>
        <v/>
      </c>
      <c r="H714" s="361" t="str">
        <f>IFERROR(IF(LEN(C714)&gt;0,IF(LEN(INDEX(TasksList!$G$6:$G$1005,MATCH(C714,TasksList!$B$6:$B$1005,0),1))=0,"",INDEX(TasksList!$G$6:$G$1005,MATCH(C714,TasksList!$B$6:$B$1005,0),1)),""),"")</f>
        <v/>
      </c>
      <c r="I714" s="381"/>
      <c r="J714" s="402"/>
      <c r="K714" s="402"/>
      <c r="L714" s="399" t="str">
        <f t="array" ref="L714">IFERROR(INDEX($J$4:$J$1003,SMALL($K$4:$K$1003,ROW(L714)-3),1),"")</f>
        <v/>
      </c>
      <c r="M714" s="206"/>
      <c r="N714" s="362" t="str">
        <f>IFERROR(IF(LEN(INDEX(PlansAndNotes!$D$6:$D$4005,ROW(B714)-ROW($C$3)))=0,"",INDEX(PlansAndNotes!$D$6:$D$4005,ROW(B714)-ROW($C$3))),"")</f>
        <v/>
      </c>
      <c r="O714" s="165" t="str">
        <f t="shared" si="103"/>
        <v/>
      </c>
      <c r="P714" s="363" t="str">
        <f>IFERROR(IF(LEN(INDEX(PlansAndNotes!$E$6:$E$4005,ROW(B714)-ROW($C$3)))=0,"",INDEX(PlansAndNotes!$E$6:$E$4005,ROW(B714)-ROW($C$3))),"")</f>
        <v/>
      </c>
      <c r="Q714" s="363" t="str">
        <f>IFERROR(IF(LEN(INDEX(PlansAndNotes!$G$6:$G$4005,ROW(B714)-ROW($C$3)))=0,"",INDEX(PlansAndNotes!$G$6:$G$4005,ROW(B714)-ROW($C$3))),"")</f>
        <v/>
      </c>
      <c r="R714" s="361" t="str">
        <f>IFERROR(IF(LEN(D714)&gt;0,IF(LEN(INDEX(AdressBook!$C$6:$C$25,MATCH(D714,AdressBook!$B$6:$B$25,0),1))=0,"",INDEX(AdressBook!$C$6:$C$25,MATCH(D714,AdressBook!$B$6:$B$25,0),1)),""),"")</f>
        <v/>
      </c>
      <c r="S714" s="165">
        <f>IF(LEN(C714)&gt;0,IFERROR(IF(MATCH(C714,C715:$C$4004,0)&gt;0,-1,ROW(S714)-ROW($S$3)),ROW(S714)-ROW($S$3)),-1)</f>
        <v>-1</v>
      </c>
      <c r="T714" s="165">
        <f t="shared" si="104"/>
        <v>0</v>
      </c>
      <c r="U714" s="165" t="str">
        <f t="shared" si="105"/>
        <v/>
      </c>
      <c r="V714" s="165" t="str">
        <f>IFERROR(IF(OR(C714="",S714&lt;0),"",IF(SUBTOTAL(3,C714:C714)=0,-1,SUBTOTAL(3,$C$4:C714))),"")</f>
        <v/>
      </c>
      <c r="W714" s="156" t="str">
        <f t="array" ref="W714">IF(LEN(C714)&gt;0,IFERROR(IF(MATCH(C714,$C$3:$C713,0)&gt;0,N714-INDEX($N$3:N713,SUMPRODUCT(MAX(ROW($C$3:$C713)*(C714=$C$3:$C713)))-2,1),""),""),"")</f>
        <v/>
      </c>
      <c r="X714" s="156">
        <f t="shared" ca="1" si="106"/>
        <v>1</v>
      </c>
      <c r="Y714" s="156">
        <f t="shared" ca="1" si="107"/>
        <v>1</v>
      </c>
    </row>
    <row r="715" spans="2:25" hidden="1" x14ac:dyDescent="0.25">
      <c r="B715" s="390" t="str">
        <f>IFERROR(IF(LEN(INDEX(PlansAndNotes!$B$6:$B$2005,ROW(A715)-ROW($B$3)))=0,"",INDEX(PlansAndNotes!$B$6:$B$2005,ROW(A715)-ROW($B$3))),"")</f>
        <v/>
      </c>
      <c r="C715" s="361" t="str">
        <f t="shared" si="102"/>
        <v/>
      </c>
      <c r="D715" s="361" t="str">
        <f>IFERROR(IF(LEN(C715)&gt;0,IF(LEN(INDEX(TasksList!$C$6:$C$1005,MATCH(C715,TasksList!$B$6:$B$1005,0),1))=0,"",INDEX(TasksList!$C$6:$C$1005,MATCH(C715,TasksList!$B$6:$B$1005,0),1)),""),"")</f>
        <v/>
      </c>
      <c r="E715" s="361" t="str">
        <f>IFERROR(IF(LEN(C715)&gt;0,IF(LEN(INDEX(TasksList!$F$6:$F$1005,MATCH(C715,TasksList!$B$6:$B$1005,0),1))=0,"not set!",INDEX(TasksList!$F$6:$F$1005,MATCH(C715,TasksList!$B$6:$B$1005,0),1)),""),"")</f>
        <v/>
      </c>
      <c r="F715" s="360" t="str">
        <f>IFERROR(IF(LEN(D715)&gt;0,IF(LEN(INDEX(AdressBook!$D$6:$D$25,MATCH(D715,AdressBook!$B$6:$B$25,0),1))=0,"",INDEX(AdressBook!$D$6:$D$25,MATCH(D715,AdressBook!$B$6:$B$25,0),1)),""),"")</f>
        <v/>
      </c>
      <c r="G715" s="361" t="str">
        <f>IFERROR(IF(LEN(INDEX(PlansAndNotes!$F$6:$F$2005,ROW(B715)-ROW($C$3)))=0,"",INDEX(PlansAndNotes!$F$6:$F$2005,ROW(B715)-ROW($C$3))),"")</f>
        <v/>
      </c>
      <c r="H715" s="361" t="str">
        <f>IFERROR(IF(LEN(C715)&gt;0,IF(LEN(INDEX(TasksList!$G$6:$G$1005,MATCH(C715,TasksList!$B$6:$B$1005,0),1))=0,"",INDEX(TasksList!$G$6:$G$1005,MATCH(C715,TasksList!$B$6:$B$1005,0),1)),""),"")</f>
        <v/>
      </c>
      <c r="I715" s="381"/>
      <c r="J715" s="402"/>
      <c r="K715" s="402"/>
      <c r="L715" s="399" t="str">
        <f t="array" ref="L715">IFERROR(INDEX($J$4:$J$1003,SMALL($K$4:$K$1003,ROW(L715)-3),1),"")</f>
        <v/>
      </c>
      <c r="M715" s="206"/>
      <c r="N715" s="362" t="str">
        <f>IFERROR(IF(LEN(INDEX(PlansAndNotes!$D$6:$D$4005,ROW(B715)-ROW($C$3)))=0,"",INDEX(PlansAndNotes!$D$6:$D$4005,ROW(B715)-ROW($C$3))),"")</f>
        <v/>
      </c>
      <c r="O715" s="165" t="str">
        <f t="shared" si="103"/>
        <v/>
      </c>
      <c r="P715" s="363" t="str">
        <f>IFERROR(IF(LEN(INDEX(PlansAndNotes!$E$6:$E$4005,ROW(B715)-ROW($C$3)))=0,"",INDEX(PlansAndNotes!$E$6:$E$4005,ROW(B715)-ROW($C$3))),"")</f>
        <v/>
      </c>
      <c r="Q715" s="363" t="str">
        <f>IFERROR(IF(LEN(INDEX(PlansAndNotes!$G$6:$G$4005,ROW(B715)-ROW($C$3)))=0,"",INDEX(PlansAndNotes!$G$6:$G$4005,ROW(B715)-ROW($C$3))),"")</f>
        <v/>
      </c>
      <c r="R715" s="361" t="str">
        <f>IFERROR(IF(LEN(D715)&gt;0,IF(LEN(INDEX(AdressBook!$C$6:$C$25,MATCH(D715,AdressBook!$B$6:$B$25,0),1))=0,"",INDEX(AdressBook!$C$6:$C$25,MATCH(D715,AdressBook!$B$6:$B$25,0),1)),""),"")</f>
        <v/>
      </c>
      <c r="S715" s="165">
        <f>IF(LEN(C715)&gt;0,IFERROR(IF(MATCH(C715,C716:$C$4004,0)&gt;0,-1,ROW(S715)-ROW($S$3)),ROW(S715)-ROW($S$3)),-1)</f>
        <v>-1</v>
      </c>
      <c r="T715" s="165">
        <f t="shared" si="104"/>
        <v>0</v>
      </c>
      <c r="U715" s="165" t="str">
        <f t="shared" si="105"/>
        <v/>
      </c>
      <c r="V715" s="165" t="str">
        <f>IFERROR(IF(OR(C715="",S715&lt;0),"",IF(SUBTOTAL(3,C715:C715)=0,-1,SUBTOTAL(3,$C$4:C715))),"")</f>
        <v/>
      </c>
      <c r="W715" s="156" t="str">
        <f t="array" ref="W715">IF(LEN(C715)&gt;0,IFERROR(IF(MATCH(C715,$C$3:$C714,0)&gt;0,N715-INDEX($N$3:N714,SUMPRODUCT(MAX(ROW($C$3:$C714)*(C715=$C$3:$C714)))-2,1),""),""),"")</f>
        <v/>
      </c>
      <c r="X715" s="156">
        <f t="shared" ca="1" si="106"/>
        <v>1</v>
      </c>
      <c r="Y715" s="156">
        <f t="shared" ca="1" si="107"/>
        <v>1</v>
      </c>
    </row>
    <row r="716" spans="2:25" hidden="1" x14ac:dyDescent="0.25">
      <c r="B716" s="390" t="str">
        <f>IFERROR(IF(LEN(INDEX(PlansAndNotes!$B$6:$B$2005,ROW(A716)-ROW($B$3)))=0,"",INDEX(PlansAndNotes!$B$6:$B$2005,ROW(A716)-ROW($B$3))),"")</f>
        <v/>
      </c>
      <c r="C716" s="361" t="str">
        <f t="shared" si="102"/>
        <v/>
      </c>
      <c r="D716" s="361" t="str">
        <f>IFERROR(IF(LEN(C716)&gt;0,IF(LEN(INDEX(TasksList!$C$6:$C$1005,MATCH(C716,TasksList!$B$6:$B$1005,0),1))=0,"",INDEX(TasksList!$C$6:$C$1005,MATCH(C716,TasksList!$B$6:$B$1005,0),1)),""),"")</f>
        <v/>
      </c>
      <c r="E716" s="361" t="str">
        <f>IFERROR(IF(LEN(C716)&gt;0,IF(LEN(INDEX(TasksList!$F$6:$F$1005,MATCH(C716,TasksList!$B$6:$B$1005,0),1))=0,"not set!",INDEX(TasksList!$F$6:$F$1005,MATCH(C716,TasksList!$B$6:$B$1005,0),1)),""),"")</f>
        <v/>
      </c>
      <c r="F716" s="360" t="str">
        <f>IFERROR(IF(LEN(D716)&gt;0,IF(LEN(INDEX(AdressBook!$D$6:$D$25,MATCH(D716,AdressBook!$B$6:$B$25,0),1))=0,"",INDEX(AdressBook!$D$6:$D$25,MATCH(D716,AdressBook!$B$6:$B$25,0),1)),""),"")</f>
        <v/>
      </c>
      <c r="G716" s="361" t="str">
        <f>IFERROR(IF(LEN(INDEX(PlansAndNotes!$F$6:$F$2005,ROW(B716)-ROW($C$3)))=0,"",INDEX(PlansAndNotes!$F$6:$F$2005,ROW(B716)-ROW($C$3))),"")</f>
        <v/>
      </c>
      <c r="H716" s="361" t="str">
        <f>IFERROR(IF(LEN(C716)&gt;0,IF(LEN(INDEX(TasksList!$G$6:$G$1005,MATCH(C716,TasksList!$B$6:$B$1005,0),1))=0,"",INDEX(TasksList!$G$6:$G$1005,MATCH(C716,TasksList!$B$6:$B$1005,0),1)),""),"")</f>
        <v/>
      </c>
      <c r="I716" s="381"/>
      <c r="J716" s="402"/>
      <c r="K716" s="402"/>
      <c r="L716" s="399" t="str">
        <f t="array" ref="L716">IFERROR(INDEX($J$4:$J$1003,SMALL($K$4:$K$1003,ROW(L716)-3),1),"")</f>
        <v/>
      </c>
      <c r="M716" s="206"/>
      <c r="N716" s="362" t="str">
        <f>IFERROR(IF(LEN(INDEX(PlansAndNotes!$D$6:$D$4005,ROW(B716)-ROW($C$3)))=0,"",INDEX(PlansAndNotes!$D$6:$D$4005,ROW(B716)-ROW($C$3))),"")</f>
        <v/>
      </c>
      <c r="O716" s="165" t="str">
        <f t="shared" si="103"/>
        <v/>
      </c>
      <c r="P716" s="363" t="str">
        <f>IFERROR(IF(LEN(INDEX(PlansAndNotes!$E$6:$E$4005,ROW(B716)-ROW($C$3)))=0,"",INDEX(PlansAndNotes!$E$6:$E$4005,ROW(B716)-ROW($C$3))),"")</f>
        <v/>
      </c>
      <c r="Q716" s="363" t="str">
        <f>IFERROR(IF(LEN(INDEX(PlansAndNotes!$G$6:$G$4005,ROW(B716)-ROW($C$3)))=0,"",INDEX(PlansAndNotes!$G$6:$G$4005,ROW(B716)-ROW($C$3))),"")</f>
        <v/>
      </c>
      <c r="R716" s="361" t="str">
        <f>IFERROR(IF(LEN(D716)&gt;0,IF(LEN(INDEX(AdressBook!$C$6:$C$25,MATCH(D716,AdressBook!$B$6:$B$25,0),1))=0,"",INDEX(AdressBook!$C$6:$C$25,MATCH(D716,AdressBook!$B$6:$B$25,0),1)),""),"")</f>
        <v/>
      </c>
      <c r="S716" s="165">
        <f>IF(LEN(C716)&gt;0,IFERROR(IF(MATCH(C716,C717:$C$4004,0)&gt;0,-1,ROW(S716)-ROW($S$3)),ROW(S716)-ROW($S$3)),-1)</f>
        <v>-1</v>
      </c>
      <c r="T716" s="165">
        <f t="shared" si="104"/>
        <v>0</v>
      </c>
      <c r="U716" s="165" t="str">
        <f t="shared" si="105"/>
        <v/>
      </c>
      <c r="V716" s="165" t="str">
        <f>IFERROR(IF(OR(C716="",S716&lt;0),"",IF(SUBTOTAL(3,C716:C716)=0,-1,SUBTOTAL(3,$C$4:C716))),"")</f>
        <v/>
      </c>
      <c r="W716" s="156" t="str">
        <f t="array" ref="W716">IF(LEN(C716)&gt;0,IFERROR(IF(MATCH(C716,$C$3:$C715,0)&gt;0,N716-INDEX($N$3:N715,SUMPRODUCT(MAX(ROW($C$3:$C715)*(C716=$C$3:$C715)))-2,1),""),""),"")</f>
        <v/>
      </c>
      <c r="X716" s="156">
        <f t="shared" ca="1" si="106"/>
        <v>1</v>
      </c>
      <c r="Y716" s="156">
        <f t="shared" ca="1" si="107"/>
        <v>1</v>
      </c>
    </row>
    <row r="717" spans="2:25" hidden="1" x14ac:dyDescent="0.25">
      <c r="B717" s="390" t="str">
        <f>IFERROR(IF(LEN(INDEX(PlansAndNotes!$B$6:$B$2005,ROW(A717)-ROW($B$3)))=0,"",INDEX(PlansAndNotes!$B$6:$B$2005,ROW(A717)-ROW($B$3))),"")</f>
        <v/>
      </c>
      <c r="C717" s="361" t="str">
        <f t="shared" si="102"/>
        <v/>
      </c>
      <c r="D717" s="361" t="str">
        <f>IFERROR(IF(LEN(C717)&gt;0,IF(LEN(INDEX(TasksList!$C$6:$C$1005,MATCH(C717,TasksList!$B$6:$B$1005,0),1))=0,"",INDEX(TasksList!$C$6:$C$1005,MATCH(C717,TasksList!$B$6:$B$1005,0),1)),""),"")</f>
        <v/>
      </c>
      <c r="E717" s="361" t="str">
        <f>IFERROR(IF(LEN(C717)&gt;0,IF(LEN(INDEX(TasksList!$F$6:$F$1005,MATCH(C717,TasksList!$B$6:$B$1005,0),1))=0,"not set!",INDEX(TasksList!$F$6:$F$1005,MATCH(C717,TasksList!$B$6:$B$1005,0),1)),""),"")</f>
        <v/>
      </c>
      <c r="F717" s="360" t="str">
        <f>IFERROR(IF(LEN(D717)&gt;0,IF(LEN(INDEX(AdressBook!$D$6:$D$25,MATCH(D717,AdressBook!$B$6:$B$25,0),1))=0,"",INDEX(AdressBook!$D$6:$D$25,MATCH(D717,AdressBook!$B$6:$B$25,0),1)),""),"")</f>
        <v/>
      </c>
      <c r="G717" s="361" t="str">
        <f>IFERROR(IF(LEN(INDEX(PlansAndNotes!$F$6:$F$2005,ROW(B717)-ROW($C$3)))=0,"",INDEX(PlansAndNotes!$F$6:$F$2005,ROW(B717)-ROW($C$3))),"")</f>
        <v/>
      </c>
      <c r="H717" s="361" t="str">
        <f>IFERROR(IF(LEN(C717)&gt;0,IF(LEN(INDEX(TasksList!$G$6:$G$1005,MATCH(C717,TasksList!$B$6:$B$1005,0),1))=0,"",INDEX(TasksList!$G$6:$G$1005,MATCH(C717,TasksList!$B$6:$B$1005,0),1)),""),"")</f>
        <v/>
      </c>
      <c r="I717" s="381"/>
      <c r="J717" s="402"/>
      <c r="K717" s="402"/>
      <c r="L717" s="399" t="str">
        <f t="array" ref="L717">IFERROR(INDEX($J$4:$J$1003,SMALL($K$4:$K$1003,ROW(L717)-3),1),"")</f>
        <v/>
      </c>
      <c r="M717" s="206"/>
      <c r="N717" s="362" t="str">
        <f>IFERROR(IF(LEN(INDEX(PlansAndNotes!$D$6:$D$4005,ROW(B717)-ROW($C$3)))=0,"",INDEX(PlansAndNotes!$D$6:$D$4005,ROW(B717)-ROW($C$3))),"")</f>
        <v/>
      </c>
      <c r="O717" s="165" t="str">
        <f t="shared" si="103"/>
        <v/>
      </c>
      <c r="P717" s="363" t="str">
        <f>IFERROR(IF(LEN(INDEX(PlansAndNotes!$E$6:$E$4005,ROW(B717)-ROW($C$3)))=0,"",INDEX(PlansAndNotes!$E$6:$E$4005,ROW(B717)-ROW($C$3))),"")</f>
        <v/>
      </c>
      <c r="Q717" s="363" t="str">
        <f>IFERROR(IF(LEN(INDEX(PlansAndNotes!$G$6:$G$4005,ROW(B717)-ROW($C$3)))=0,"",INDEX(PlansAndNotes!$G$6:$G$4005,ROW(B717)-ROW($C$3))),"")</f>
        <v/>
      </c>
      <c r="R717" s="361" t="str">
        <f>IFERROR(IF(LEN(D717)&gt;0,IF(LEN(INDEX(AdressBook!$C$6:$C$25,MATCH(D717,AdressBook!$B$6:$B$25,0),1))=0,"",INDEX(AdressBook!$C$6:$C$25,MATCH(D717,AdressBook!$B$6:$B$25,0),1)),""),"")</f>
        <v/>
      </c>
      <c r="S717" s="165">
        <f>IF(LEN(C717)&gt;0,IFERROR(IF(MATCH(C717,C718:$C$4004,0)&gt;0,-1,ROW(S717)-ROW($S$3)),ROW(S717)-ROW($S$3)),-1)</f>
        <v>-1</v>
      </c>
      <c r="T717" s="165">
        <f t="shared" si="104"/>
        <v>0</v>
      </c>
      <c r="U717" s="165" t="str">
        <f t="shared" si="105"/>
        <v/>
      </c>
      <c r="V717" s="165" t="str">
        <f>IFERROR(IF(OR(C717="",S717&lt;0),"",IF(SUBTOTAL(3,C717:C717)=0,-1,SUBTOTAL(3,$C$4:C717))),"")</f>
        <v/>
      </c>
      <c r="W717" s="156" t="str">
        <f t="array" ref="W717">IF(LEN(C717)&gt;0,IFERROR(IF(MATCH(C717,$C$3:$C716,0)&gt;0,N717-INDEX($N$3:N716,SUMPRODUCT(MAX(ROW($C$3:$C716)*(C717=$C$3:$C716)))-2,1),""),""),"")</f>
        <v/>
      </c>
      <c r="X717" s="156">
        <f t="shared" ca="1" si="106"/>
        <v>1</v>
      </c>
      <c r="Y717" s="156">
        <f t="shared" ca="1" si="107"/>
        <v>1</v>
      </c>
    </row>
    <row r="718" spans="2:25" hidden="1" x14ac:dyDescent="0.25">
      <c r="B718" s="390" t="str">
        <f>IFERROR(IF(LEN(INDEX(PlansAndNotes!$B$6:$B$2005,ROW(A718)-ROW($B$3)))=0,"",INDEX(PlansAndNotes!$B$6:$B$2005,ROW(A718)-ROW($B$3))),"")</f>
        <v/>
      </c>
      <c r="C718" s="361" t="str">
        <f t="shared" si="102"/>
        <v/>
      </c>
      <c r="D718" s="361" t="str">
        <f>IFERROR(IF(LEN(C718)&gt;0,IF(LEN(INDEX(TasksList!$C$6:$C$1005,MATCH(C718,TasksList!$B$6:$B$1005,0),1))=0,"",INDEX(TasksList!$C$6:$C$1005,MATCH(C718,TasksList!$B$6:$B$1005,0),1)),""),"")</f>
        <v/>
      </c>
      <c r="E718" s="361" t="str">
        <f>IFERROR(IF(LEN(C718)&gt;0,IF(LEN(INDEX(TasksList!$F$6:$F$1005,MATCH(C718,TasksList!$B$6:$B$1005,0),1))=0,"not set!",INDEX(TasksList!$F$6:$F$1005,MATCH(C718,TasksList!$B$6:$B$1005,0),1)),""),"")</f>
        <v/>
      </c>
      <c r="F718" s="360" t="str">
        <f>IFERROR(IF(LEN(D718)&gt;0,IF(LEN(INDEX(AdressBook!$D$6:$D$25,MATCH(D718,AdressBook!$B$6:$B$25,0),1))=0,"",INDEX(AdressBook!$D$6:$D$25,MATCH(D718,AdressBook!$B$6:$B$25,0),1)),""),"")</f>
        <v/>
      </c>
      <c r="G718" s="361" t="str">
        <f>IFERROR(IF(LEN(INDEX(PlansAndNotes!$F$6:$F$2005,ROW(B718)-ROW($C$3)))=0,"",INDEX(PlansAndNotes!$F$6:$F$2005,ROW(B718)-ROW($C$3))),"")</f>
        <v/>
      </c>
      <c r="H718" s="361" t="str">
        <f>IFERROR(IF(LEN(C718)&gt;0,IF(LEN(INDEX(TasksList!$G$6:$G$1005,MATCH(C718,TasksList!$B$6:$B$1005,0),1))=0,"",INDEX(TasksList!$G$6:$G$1005,MATCH(C718,TasksList!$B$6:$B$1005,0),1)),""),"")</f>
        <v/>
      </c>
      <c r="I718" s="381"/>
      <c r="J718" s="402"/>
      <c r="K718" s="402"/>
      <c r="L718" s="399" t="str">
        <f t="array" ref="L718">IFERROR(INDEX($J$4:$J$1003,SMALL($K$4:$K$1003,ROW(L718)-3),1),"")</f>
        <v/>
      </c>
      <c r="M718" s="206"/>
      <c r="N718" s="362" t="str">
        <f>IFERROR(IF(LEN(INDEX(PlansAndNotes!$D$6:$D$4005,ROW(B718)-ROW($C$3)))=0,"",INDEX(PlansAndNotes!$D$6:$D$4005,ROW(B718)-ROW($C$3))),"")</f>
        <v/>
      </c>
      <c r="O718" s="165" t="str">
        <f t="shared" si="103"/>
        <v/>
      </c>
      <c r="P718" s="363" t="str">
        <f>IFERROR(IF(LEN(INDEX(PlansAndNotes!$E$6:$E$4005,ROW(B718)-ROW($C$3)))=0,"",INDEX(PlansAndNotes!$E$6:$E$4005,ROW(B718)-ROW($C$3))),"")</f>
        <v/>
      </c>
      <c r="Q718" s="363" t="str">
        <f>IFERROR(IF(LEN(INDEX(PlansAndNotes!$G$6:$G$4005,ROW(B718)-ROW($C$3)))=0,"",INDEX(PlansAndNotes!$G$6:$G$4005,ROW(B718)-ROW($C$3))),"")</f>
        <v/>
      </c>
      <c r="R718" s="361" t="str">
        <f>IFERROR(IF(LEN(D718)&gt;0,IF(LEN(INDEX(AdressBook!$C$6:$C$25,MATCH(D718,AdressBook!$B$6:$B$25,0),1))=0,"",INDEX(AdressBook!$C$6:$C$25,MATCH(D718,AdressBook!$B$6:$B$25,0),1)),""),"")</f>
        <v/>
      </c>
      <c r="S718" s="165">
        <f>IF(LEN(C718)&gt;0,IFERROR(IF(MATCH(C718,C719:$C$4004,0)&gt;0,-1,ROW(S718)-ROW($S$3)),ROW(S718)-ROW($S$3)),-1)</f>
        <v>-1</v>
      </c>
      <c r="T718" s="165">
        <f t="shared" si="104"/>
        <v>0</v>
      </c>
      <c r="U718" s="165" t="str">
        <f t="shared" si="105"/>
        <v/>
      </c>
      <c r="V718" s="165" t="str">
        <f>IFERROR(IF(OR(C718="",S718&lt;0),"",IF(SUBTOTAL(3,C718:C718)=0,-1,SUBTOTAL(3,$C$4:C718))),"")</f>
        <v/>
      </c>
      <c r="W718" s="156" t="str">
        <f t="array" ref="W718">IF(LEN(C718)&gt;0,IFERROR(IF(MATCH(C718,$C$3:$C717,0)&gt;0,N718-INDEX($N$3:N717,SUMPRODUCT(MAX(ROW($C$3:$C717)*(C718=$C$3:$C717)))-2,1),""),""),"")</f>
        <v/>
      </c>
      <c r="X718" s="156">
        <f t="shared" ca="1" si="106"/>
        <v>1</v>
      </c>
      <c r="Y718" s="156">
        <f t="shared" ca="1" si="107"/>
        <v>1</v>
      </c>
    </row>
    <row r="719" spans="2:25" hidden="1" x14ac:dyDescent="0.25">
      <c r="B719" s="390" t="str">
        <f>IFERROR(IF(LEN(INDEX(PlansAndNotes!$B$6:$B$2005,ROW(A719)-ROW($B$3)))=0,"",INDEX(PlansAndNotes!$B$6:$B$2005,ROW(A719)-ROW($B$3))),"")</f>
        <v/>
      </c>
      <c r="C719" s="361" t="str">
        <f t="shared" si="102"/>
        <v/>
      </c>
      <c r="D719" s="361" t="str">
        <f>IFERROR(IF(LEN(C719)&gt;0,IF(LEN(INDEX(TasksList!$C$6:$C$1005,MATCH(C719,TasksList!$B$6:$B$1005,0),1))=0,"",INDEX(TasksList!$C$6:$C$1005,MATCH(C719,TasksList!$B$6:$B$1005,0),1)),""),"")</f>
        <v/>
      </c>
      <c r="E719" s="361" t="str">
        <f>IFERROR(IF(LEN(C719)&gt;0,IF(LEN(INDEX(TasksList!$F$6:$F$1005,MATCH(C719,TasksList!$B$6:$B$1005,0),1))=0,"not set!",INDEX(TasksList!$F$6:$F$1005,MATCH(C719,TasksList!$B$6:$B$1005,0),1)),""),"")</f>
        <v/>
      </c>
      <c r="F719" s="360" t="str">
        <f>IFERROR(IF(LEN(D719)&gt;0,IF(LEN(INDEX(AdressBook!$D$6:$D$25,MATCH(D719,AdressBook!$B$6:$B$25,0),1))=0,"",INDEX(AdressBook!$D$6:$D$25,MATCH(D719,AdressBook!$B$6:$B$25,0),1)),""),"")</f>
        <v/>
      </c>
      <c r="G719" s="361" t="str">
        <f>IFERROR(IF(LEN(INDEX(PlansAndNotes!$F$6:$F$2005,ROW(B719)-ROW($C$3)))=0,"",INDEX(PlansAndNotes!$F$6:$F$2005,ROW(B719)-ROW($C$3))),"")</f>
        <v/>
      </c>
      <c r="H719" s="361" t="str">
        <f>IFERROR(IF(LEN(C719)&gt;0,IF(LEN(INDEX(TasksList!$G$6:$G$1005,MATCH(C719,TasksList!$B$6:$B$1005,0),1))=0,"",INDEX(TasksList!$G$6:$G$1005,MATCH(C719,TasksList!$B$6:$B$1005,0),1)),""),"")</f>
        <v/>
      </c>
      <c r="I719" s="381"/>
      <c r="J719" s="402"/>
      <c r="K719" s="402"/>
      <c r="L719" s="399" t="str">
        <f t="array" ref="L719">IFERROR(INDEX($J$4:$J$1003,SMALL($K$4:$K$1003,ROW(L719)-3),1),"")</f>
        <v/>
      </c>
      <c r="M719" s="206"/>
      <c r="N719" s="362" t="str">
        <f>IFERROR(IF(LEN(INDEX(PlansAndNotes!$D$6:$D$4005,ROW(B719)-ROW($C$3)))=0,"",INDEX(PlansAndNotes!$D$6:$D$4005,ROW(B719)-ROW($C$3))),"")</f>
        <v/>
      </c>
      <c r="O719" s="165" t="str">
        <f t="shared" si="103"/>
        <v/>
      </c>
      <c r="P719" s="363" t="str">
        <f>IFERROR(IF(LEN(INDEX(PlansAndNotes!$E$6:$E$4005,ROW(B719)-ROW($C$3)))=0,"",INDEX(PlansAndNotes!$E$6:$E$4005,ROW(B719)-ROW($C$3))),"")</f>
        <v/>
      </c>
      <c r="Q719" s="363" t="str">
        <f>IFERROR(IF(LEN(INDEX(PlansAndNotes!$G$6:$G$4005,ROW(B719)-ROW($C$3)))=0,"",INDEX(PlansAndNotes!$G$6:$G$4005,ROW(B719)-ROW($C$3))),"")</f>
        <v/>
      </c>
      <c r="R719" s="361" t="str">
        <f>IFERROR(IF(LEN(D719)&gt;0,IF(LEN(INDEX(AdressBook!$C$6:$C$25,MATCH(D719,AdressBook!$B$6:$B$25,0),1))=0,"",INDEX(AdressBook!$C$6:$C$25,MATCH(D719,AdressBook!$B$6:$B$25,0),1)),""),"")</f>
        <v/>
      </c>
      <c r="S719" s="165">
        <f>IF(LEN(C719)&gt;0,IFERROR(IF(MATCH(C719,C720:$C$4004,0)&gt;0,-1,ROW(S719)-ROW($S$3)),ROW(S719)-ROW($S$3)),-1)</f>
        <v>-1</v>
      </c>
      <c r="T719" s="165">
        <f t="shared" si="104"/>
        <v>0</v>
      </c>
      <c r="U719" s="165" t="str">
        <f t="shared" si="105"/>
        <v/>
      </c>
      <c r="V719" s="165" t="str">
        <f>IFERROR(IF(OR(C719="",S719&lt;0),"",IF(SUBTOTAL(3,C719:C719)=0,-1,SUBTOTAL(3,$C$4:C719))),"")</f>
        <v/>
      </c>
      <c r="W719" s="156" t="str">
        <f t="array" ref="W719">IF(LEN(C719)&gt;0,IFERROR(IF(MATCH(C719,$C$3:$C718,0)&gt;0,N719-INDEX($N$3:N718,SUMPRODUCT(MAX(ROW($C$3:$C718)*(C719=$C$3:$C718)))-2,1),""),""),"")</f>
        <v/>
      </c>
      <c r="X719" s="156">
        <f t="shared" ca="1" si="106"/>
        <v>1</v>
      </c>
      <c r="Y719" s="156">
        <f t="shared" ca="1" si="107"/>
        <v>1</v>
      </c>
    </row>
    <row r="720" spans="2:25" hidden="1" x14ac:dyDescent="0.25">
      <c r="B720" s="390" t="str">
        <f>IFERROR(IF(LEN(INDEX(PlansAndNotes!$B$6:$B$2005,ROW(A720)-ROW($B$3)))=0,"",INDEX(PlansAndNotes!$B$6:$B$2005,ROW(A720)-ROW($B$3))),"")</f>
        <v/>
      </c>
      <c r="C720" s="361" t="str">
        <f t="shared" si="102"/>
        <v/>
      </c>
      <c r="D720" s="361" t="str">
        <f>IFERROR(IF(LEN(C720)&gt;0,IF(LEN(INDEX(TasksList!$C$6:$C$1005,MATCH(C720,TasksList!$B$6:$B$1005,0),1))=0,"",INDEX(TasksList!$C$6:$C$1005,MATCH(C720,TasksList!$B$6:$B$1005,0),1)),""),"")</f>
        <v/>
      </c>
      <c r="E720" s="361" t="str">
        <f>IFERROR(IF(LEN(C720)&gt;0,IF(LEN(INDEX(TasksList!$F$6:$F$1005,MATCH(C720,TasksList!$B$6:$B$1005,0),1))=0,"not set!",INDEX(TasksList!$F$6:$F$1005,MATCH(C720,TasksList!$B$6:$B$1005,0),1)),""),"")</f>
        <v/>
      </c>
      <c r="F720" s="360" t="str">
        <f>IFERROR(IF(LEN(D720)&gt;0,IF(LEN(INDEX(AdressBook!$D$6:$D$25,MATCH(D720,AdressBook!$B$6:$B$25,0),1))=0,"",INDEX(AdressBook!$D$6:$D$25,MATCH(D720,AdressBook!$B$6:$B$25,0),1)),""),"")</f>
        <v/>
      </c>
      <c r="G720" s="361" t="str">
        <f>IFERROR(IF(LEN(INDEX(PlansAndNotes!$F$6:$F$2005,ROW(B720)-ROW($C$3)))=0,"",INDEX(PlansAndNotes!$F$6:$F$2005,ROW(B720)-ROW($C$3))),"")</f>
        <v/>
      </c>
      <c r="H720" s="361" t="str">
        <f>IFERROR(IF(LEN(C720)&gt;0,IF(LEN(INDEX(TasksList!$G$6:$G$1005,MATCH(C720,TasksList!$B$6:$B$1005,0),1))=0,"",INDEX(TasksList!$G$6:$G$1005,MATCH(C720,TasksList!$B$6:$B$1005,0),1)),""),"")</f>
        <v/>
      </c>
      <c r="I720" s="381"/>
      <c r="J720" s="402"/>
      <c r="K720" s="402"/>
      <c r="L720" s="399" t="str">
        <f t="array" ref="L720">IFERROR(INDEX($J$4:$J$1003,SMALL($K$4:$K$1003,ROW(L720)-3),1),"")</f>
        <v/>
      </c>
      <c r="M720" s="206"/>
      <c r="N720" s="362" t="str">
        <f>IFERROR(IF(LEN(INDEX(PlansAndNotes!$D$6:$D$4005,ROW(B720)-ROW($C$3)))=0,"",INDEX(PlansAndNotes!$D$6:$D$4005,ROW(B720)-ROW($C$3))),"")</f>
        <v/>
      </c>
      <c r="O720" s="165" t="str">
        <f t="shared" si="103"/>
        <v/>
      </c>
      <c r="P720" s="363" t="str">
        <f>IFERROR(IF(LEN(INDEX(PlansAndNotes!$E$6:$E$4005,ROW(B720)-ROW($C$3)))=0,"",INDEX(PlansAndNotes!$E$6:$E$4005,ROW(B720)-ROW($C$3))),"")</f>
        <v/>
      </c>
      <c r="Q720" s="363" t="str">
        <f>IFERROR(IF(LEN(INDEX(PlansAndNotes!$G$6:$G$4005,ROW(B720)-ROW($C$3)))=0,"",INDEX(PlansAndNotes!$G$6:$G$4005,ROW(B720)-ROW($C$3))),"")</f>
        <v/>
      </c>
      <c r="R720" s="361" t="str">
        <f>IFERROR(IF(LEN(D720)&gt;0,IF(LEN(INDEX(AdressBook!$C$6:$C$25,MATCH(D720,AdressBook!$B$6:$B$25,0),1))=0,"",INDEX(AdressBook!$C$6:$C$25,MATCH(D720,AdressBook!$B$6:$B$25,0),1)),""),"")</f>
        <v/>
      </c>
      <c r="S720" s="165">
        <f>IF(LEN(C720)&gt;0,IFERROR(IF(MATCH(C720,C721:$C$4004,0)&gt;0,-1,ROW(S720)-ROW($S$3)),ROW(S720)-ROW($S$3)),-1)</f>
        <v>-1</v>
      </c>
      <c r="T720" s="165">
        <f t="shared" si="104"/>
        <v>0</v>
      </c>
      <c r="U720" s="165" t="str">
        <f t="shared" si="105"/>
        <v/>
      </c>
      <c r="V720" s="165" t="str">
        <f>IFERROR(IF(OR(C720="",S720&lt;0),"",IF(SUBTOTAL(3,C720:C720)=0,-1,SUBTOTAL(3,$C$4:C720))),"")</f>
        <v/>
      </c>
      <c r="W720" s="156" t="str">
        <f t="array" ref="W720">IF(LEN(C720)&gt;0,IFERROR(IF(MATCH(C720,$C$3:$C719,0)&gt;0,N720-INDEX($N$3:N719,SUMPRODUCT(MAX(ROW($C$3:$C719)*(C720=$C$3:$C719)))-2,1),""),""),"")</f>
        <v/>
      </c>
      <c r="X720" s="156">
        <f t="shared" ca="1" si="106"/>
        <v>1</v>
      </c>
      <c r="Y720" s="156">
        <f t="shared" ca="1" si="107"/>
        <v>1</v>
      </c>
    </row>
    <row r="721" spans="2:25" hidden="1" x14ac:dyDescent="0.25">
      <c r="B721" s="390" t="str">
        <f>IFERROR(IF(LEN(INDEX(PlansAndNotes!$B$6:$B$2005,ROW(A721)-ROW($B$3)))=0,"",INDEX(PlansAndNotes!$B$6:$B$2005,ROW(A721)-ROW($B$3))),"")</f>
        <v/>
      </c>
      <c r="C721" s="361" t="str">
        <f t="shared" si="102"/>
        <v/>
      </c>
      <c r="D721" s="361" t="str">
        <f>IFERROR(IF(LEN(C721)&gt;0,IF(LEN(INDEX(TasksList!$C$6:$C$1005,MATCH(C721,TasksList!$B$6:$B$1005,0),1))=0,"",INDEX(TasksList!$C$6:$C$1005,MATCH(C721,TasksList!$B$6:$B$1005,0),1)),""),"")</f>
        <v/>
      </c>
      <c r="E721" s="361" t="str">
        <f>IFERROR(IF(LEN(C721)&gt;0,IF(LEN(INDEX(TasksList!$F$6:$F$1005,MATCH(C721,TasksList!$B$6:$B$1005,0),1))=0,"not set!",INDEX(TasksList!$F$6:$F$1005,MATCH(C721,TasksList!$B$6:$B$1005,0),1)),""),"")</f>
        <v/>
      </c>
      <c r="F721" s="360" t="str">
        <f>IFERROR(IF(LEN(D721)&gt;0,IF(LEN(INDEX(AdressBook!$D$6:$D$25,MATCH(D721,AdressBook!$B$6:$B$25,0),1))=0,"",INDEX(AdressBook!$D$6:$D$25,MATCH(D721,AdressBook!$B$6:$B$25,0),1)),""),"")</f>
        <v/>
      </c>
      <c r="G721" s="361" t="str">
        <f>IFERROR(IF(LEN(INDEX(PlansAndNotes!$F$6:$F$2005,ROW(B721)-ROW($C$3)))=0,"",INDEX(PlansAndNotes!$F$6:$F$2005,ROW(B721)-ROW($C$3))),"")</f>
        <v/>
      </c>
      <c r="H721" s="361" t="str">
        <f>IFERROR(IF(LEN(C721)&gt;0,IF(LEN(INDEX(TasksList!$G$6:$G$1005,MATCH(C721,TasksList!$B$6:$B$1005,0),1))=0,"",INDEX(TasksList!$G$6:$G$1005,MATCH(C721,TasksList!$B$6:$B$1005,0),1)),""),"")</f>
        <v/>
      </c>
      <c r="I721" s="381"/>
      <c r="J721" s="402"/>
      <c r="K721" s="402"/>
      <c r="L721" s="399" t="str">
        <f t="array" ref="L721">IFERROR(INDEX($J$4:$J$1003,SMALL($K$4:$K$1003,ROW(L721)-3),1),"")</f>
        <v/>
      </c>
      <c r="M721" s="206"/>
      <c r="N721" s="362" t="str">
        <f>IFERROR(IF(LEN(INDEX(PlansAndNotes!$D$6:$D$4005,ROW(B721)-ROW($C$3)))=0,"",INDEX(PlansAndNotes!$D$6:$D$4005,ROW(B721)-ROW($C$3))),"")</f>
        <v/>
      </c>
      <c r="O721" s="165" t="str">
        <f t="shared" si="103"/>
        <v/>
      </c>
      <c r="P721" s="363" t="str">
        <f>IFERROR(IF(LEN(INDEX(PlansAndNotes!$E$6:$E$4005,ROW(B721)-ROW($C$3)))=0,"",INDEX(PlansAndNotes!$E$6:$E$4005,ROW(B721)-ROW($C$3))),"")</f>
        <v/>
      </c>
      <c r="Q721" s="363" t="str">
        <f>IFERROR(IF(LEN(INDEX(PlansAndNotes!$G$6:$G$4005,ROW(B721)-ROW($C$3)))=0,"",INDEX(PlansAndNotes!$G$6:$G$4005,ROW(B721)-ROW($C$3))),"")</f>
        <v/>
      </c>
      <c r="R721" s="361" t="str">
        <f>IFERROR(IF(LEN(D721)&gt;0,IF(LEN(INDEX(AdressBook!$C$6:$C$25,MATCH(D721,AdressBook!$B$6:$B$25,0),1))=0,"",INDEX(AdressBook!$C$6:$C$25,MATCH(D721,AdressBook!$B$6:$B$25,0),1)),""),"")</f>
        <v/>
      </c>
      <c r="S721" s="165">
        <f>IF(LEN(C721)&gt;0,IFERROR(IF(MATCH(C721,C722:$C$4004,0)&gt;0,-1,ROW(S721)-ROW($S$3)),ROW(S721)-ROW($S$3)),-1)</f>
        <v>-1</v>
      </c>
      <c r="T721" s="165">
        <f t="shared" si="104"/>
        <v>0</v>
      </c>
      <c r="U721" s="165" t="str">
        <f t="shared" si="105"/>
        <v/>
      </c>
      <c r="V721" s="165" t="str">
        <f>IFERROR(IF(OR(C721="",S721&lt;0),"",IF(SUBTOTAL(3,C721:C721)=0,-1,SUBTOTAL(3,$C$4:C721))),"")</f>
        <v/>
      </c>
      <c r="W721" s="156" t="str">
        <f t="array" ref="W721">IF(LEN(C721)&gt;0,IFERROR(IF(MATCH(C721,$C$3:$C720,0)&gt;0,N721-INDEX($N$3:N720,SUMPRODUCT(MAX(ROW($C$3:$C720)*(C721=$C$3:$C720)))-2,1),""),""),"")</f>
        <v/>
      </c>
      <c r="X721" s="156">
        <f t="shared" ca="1" si="106"/>
        <v>1</v>
      </c>
      <c r="Y721" s="156">
        <f t="shared" ca="1" si="107"/>
        <v>1</v>
      </c>
    </row>
    <row r="722" spans="2:25" hidden="1" x14ac:dyDescent="0.25">
      <c r="B722" s="390" t="str">
        <f>IFERROR(IF(LEN(INDEX(PlansAndNotes!$B$6:$B$2005,ROW(A722)-ROW($B$3)))=0,"",INDEX(PlansAndNotes!$B$6:$B$2005,ROW(A722)-ROW($B$3))),"")</f>
        <v/>
      </c>
      <c r="C722" s="361" t="str">
        <f t="shared" si="102"/>
        <v/>
      </c>
      <c r="D722" s="361" t="str">
        <f>IFERROR(IF(LEN(C722)&gt;0,IF(LEN(INDEX(TasksList!$C$6:$C$1005,MATCH(C722,TasksList!$B$6:$B$1005,0),1))=0,"",INDEX(TasksList!$C$6:$C$1005,MATCH(C722,TasksList!$B$6:$B$1005,0),1)),""),"")</f>
        <v/>
      </c>
      <c r="E722" s="361" t="str">
        <f>IFERROR(IF(LEN(C722)&gt;0,IF(LEN(INDEX(TasksList!$F$6:$F$1005,MATCH(C722,TasksList!$B$6:$B$1005,0),1))=0,"not set!",INDEX(TasksList!$F$6:$F$1005,MATCH(C722,TasksList!$B$6:$B$1005,0),1)),""),"")</f>
        <v/>
      </c>
      <c r="F722" s="360" t="str">
        <f>IFERROR(IF(LEN(D722)&gt;0,IF(LEN(INDEX(AdressBook!$D$6:$D$25,MATCH(D722,AdressBook!$B$6:$B$25,0),1))=0,"",INDEX(AdressBook!$D$6:$D$25,MATCH(D722,AdressBook!$B$6:$B$25,0),1)),""),"")</f>
        <v/>
      </c>
      <c r="G722" s="361" t="str">
        <f>IFERROR(IF(LEN(INDEX(PlansAndNotes!$F$6:$F$2005,ROW(B722)-ROW($C$3)))=0,"",INDEX(PlansAndNotes!$F$6:$F$2005,ROW(B722)-ROW($C$3))),"")</f>
        <v/>
      </c>
      <c r="H722" s="361" t="str">
        <f>IFERROR(IF(LEN(C722)&gt;0,IF(LEN(INDEX(TasksList!$G$6:$G$1005,MATCH(C722,TasksList!$B$6:$B$1005,0),1))=0,"",INDEX(TasksList!$G$6:$G$1005,MATCH(C722,TasksList!$B$6:$B$1005,0),1)),""),"")</f>
        <v/>
      </c>
      <c r="I722" s="381"/>
      <c r="J722" s="402"/>
      <c r="K722" s="402"/>
      <c r="L722" s="399" t="str">
        <f t="array" ref="L722">IFERROR(INDEX($J$4:$J$1003,SMALL($K$4:$K$1003,ROW(L722)-3),1),"")</f>
        <v/>
      </c>
      <c r="M722" s="206"/>
      <c r="N722" s="362" t="str">
        <f>IFERROR(IF(LEN(INDEX(PlansAndNotes!$D$6:$D$4005,ROW(B722)-ROW($C$3)))=0,"",INDEX(PlansAndNotes!$D$6:$D$4005,ROW(B722)-ROW($C$3))),"")</f>
        <v/>
      </c>
      <c r="O722" s="165" t="str">
        <f t="shared" si="103"/>
        <v/>
      </c>
      <c r="P722" s="363" t="str">
        <f>IFERROR(IF(LEN(INDEX(PlansAndNotes!$E$6:$E$4005,ROW(B722)-ROW($C$3)))=0,"",INDEX(PlansAndNotes!$E$6:$E$4005,ROW(B722)-ROW($C$3))),"")</f>
        <v/>
      </c>
      <c r="Q722" s="363" t="str">
        <f>IFERROR(IF(LEN(INDEX(PlansAndNotes!$G$6:$G$4005,ROW(B722)-ROW($C$3)))=0,"",INDEX(PlansAndNotes!$G$6:$G$4005,ROW(B722)-ROW($C$3))),"")</f>
        <v/>
      </c>
      <c r="R722" s="361" t="str">
        <f>IFERROR(IF(LEN(D722)&gt;0,IF(LEN(INDEX(AdressBook!$C$6:$C$25,MATCH(D722,AdressBook!$B$6:$B$25,0),1))=0,"",INDEX(AdressBook!$C$6:$C$25,MATCH(D722,AdressBook!$B$6:$B$25,0),1)),""),"")</f>
        <v/>
      </c>
      <c r="S722" s="165">
        <f>IF(LEN(C722)&gt;0,IFERROR(IF(MATCH(C722,C723:$C$4004,0)&gt;0,-1,ROW(S722)-ROW($S$3)),ROW(S722)-ROW($S$3)),-1)</f>
        <v>-1</v>
      </c>
      <c r="T722" s="165">
        <f t="shared" si="104"/>
        <v>0</v>
      </c>
      <c r="U722" s="165" t="str">
        <f t="shared" si="105"/>
        <v/>
      </c>
      <c r="V722" s="165" t="str">
        <f>IFERROR(IF(OR(C722="",S722&lt;0),"",IF(SUBTOTAL(3,C722:C722)=0,-1,SUBTOTAL(3,$C$4:C722))),"")</f>
        <v/>
      </c>
      <c r="W722" s="156" t="str">
        <f t="array" ref="W722">IF(LEN(C722)&gt;0,IFERROR(IF(MATCH(C722,$C$3:$C721,0)&gt;0,N722-INDEX($N$3:N721,SUMPRODUCT(MAX(ROW($C$3:$C721)*(C722=$C$3:$C721)))-2,1),""),""),"")</f>
        <v/>
      </c>
      <c r="X722" s="156">
        <f t="shared" ca="1" si="106"/>
        <v>1</v>
      </c>
      <c r="Y722" s="156">
        <f t="shared" ca="1" si="107"/>
        <v>1</v>
      </c>
    </row>
    <row r="723" spans="2:25" hidden="1" x14ac:dyDescent="0.25">
      <c r="B723" s="390" t="str">
        <f>IFERROR(IF(LEN(INDEX(PlansAndNotes!$B$6:$B$2005,ROW(A723)-ROW($B$3)))=0,"",INDEX(PlansAndNotes!$B$6:$B$2005,ROW(A723)-ROW($B$3))),"")</f>
        <v/>
      </c>
      <c r="C723" s="361" t="str">
        <f t="shared" si="102"/>
        <v/>
      </c>
      <c r="D723" s="361" t="str">
        <f>IFERROR(IF(LEN(C723)&gt;0,IF(LEN(INDEX(TasksList!$C$6:$C$1005,MATCH(C723,TasksList!$B$6:$B$1005,0),1))=0,"",INDEX(TasksList!$C$6:$C$1005,MATCH(C723,TasksList!$B$6:$B$1005,0),1)),""),"")</f>
        <v/>
      </c>
      <c r="E723" s="361" t="str">
        <f>IFERROR(IF(LEN(C723)&gt;0,IF(LEN(INDEX(TasksList!$F$6:$F$1005,MATCH(C723,TasksList!$B$6:$B$1005,0),1))=0,"not set!",INDEX(TasksList!$F$6:$F$1005,MATCH(C723,TasksList!$B$6:$B$1005,0),1)),""),"")</f>
        <v/>
      </c>
      <c r="F723" s="360" t="str">
        <f>IFERROR(IF(LEN(D723)&gt;0,IF(LEN(INDEX(AdressBook!$D$6:$D$25,MATCH(D723,AdressBook!$B$6:$B$25,0),1))=0,"",INDEX(AdressBook!$D$6:$D$25,MATCH(D723,AdressBook!$B$6:$B$25,0),1)),""),"")</f>
        <v/>
      </c>
      <c r="G723" s="361" t="str">
        <f>IFERROR(IF(LEN(INDEX(PlansAndNotes!$F$6:$F$2005,ROW(B723)-ROW($C$3)))=0,"",INDEX(PlansAndNotes!$F$6:$F$2005,ROW(B723)-ROW($C$3))),"")</f>
        <v/>
      </c>
      <c r="H723" s="361" t="str">
        <f>IFERROR(IF(LEN(C723)&gt;0,IF(LEN(INDEX(TasksList!$G$6:$G$1005,MATCH(C723,TasksList!$B$6:$B$1005,0),1))=0,"",INDEX(TasksList!$G$6:$G$1005,MATCH(C723,TasksList!$B$6:$B$1005,0),1)),""),"")</f>
        <v/>
      </c>
      <c r="I723" s="381"/>
      <c r="J723" s="402"/>
      <c r="K723" s="402"/>
      <c r="L723" s="399" t="str">
        <f t="array" ref="L723">IFERROR(INDEX($J$4:$J$1003,SMALL($K$4:$K$1003,ROW(L723)-3),1),"")</f>
        <v/>
      </c>
      <c r="M723" s="206"/>
      <c r="N723" s="362" t="str">
        <f>IFERROR(IF(LEN(INDEX(PlansAndNotes!$D$6:$D$4005,ROW(B723)-ROW($C$3)))=0,"",INDEX(PlansAndNotes!$D$6:$D$4005,ROW(B723)-ROW($C$3))),"")</f>
        <v/>
      </c>
      <c r="O723" s="165" t="str">
        <f t="shared" si="103"/>
        <v/>
      </c>
      <c r="P723" s="363" t="str">
        <f>IFERROR(IF(LEN(INDEX(PlansAndNotes!$E$6:$E$4005,ROW(B723)-ROW($C$3)))=0,"",INDEX(PlansAndNotes!$E$6:$E$4005,ROW(B723)-ROW($C$3))),"")</f>
        <v/>
      </c>
      <c r="Q723" s="363" t="str">
        <f>IFERROR(IF(LEN(INDEX(PlansAndNotes!$G$6:$G$4005,ROW(B723)-ROW($C$3)))=0,"",INDEX(PlansAndNotes!$G$6:$G$4005,ROW(B723)-ROW($C$3))),"")</f>
        <v/>
      </c>
      <c r="R723" s="361" t="str">
        <f>IFERROR(IF(LEN(D723)&gt;0,IF(LEN(INDEX(AdressBook!$C$6:$C$25,MATCH(D723,AdressBook!$B$6:$B$25,0),1))=0,"",INDEX(AdressBook!$C$6:$C$25,MATCH(D723,AdressBook!$B$6:$B$25,0),1)),""),"")</f>
        <v/>
      </c>
      <c r="S723" s="165">
        <f>IF(LEN(C723)&gt;0,IFERROR(IF(MATCH(C723,C724:$C$4004,0)&gt;0,-1,ROW(S723)-ROW($S$3)),ROW(S723)-ROW($S$3)),-1)</f>
        <v>-1</v>
      </c>
      <c r="T723" s="165">
        <f t="shared" si="104"/>
        <v>0</v>
      </c>
      <c r="U723" s="165" t="str">
        <f t="shared" si="105"/>
        <v/>
      </c>
      <c r="V723" s="165" t="str">
        <f>IFERROR(IF(OR(C723="",S723&lt;0),"",IF(SUBTOTAL(3,C723:C723)=0,-1,SUBTOTAL(3,$C$4:C723))),"")</f>
        <v/>
      </c>
      <c r="W723" s="156" t="str">
        <f t="array" ref="W723">IF(LEN(C723)&gt;0,IFERROR(IF(MATCH(C723,$C$3:$C722,0)&gt;0,N723-INDEX($N$3:N722,SUMPRODUCT(MAX(ROW($C$3:$C722)*(C723=$C$3:$C722)))-2,1),""),""),"")</f>
        <v/>
      </c>
      <c r="X723" s="156">
        <f t="shared" ca="1" si="106"/>
        <v>1</v>
      </c>
      <c r="Y723" s="156">
        <f t="shared" ca="1" si="107"/>
        <v>1</v>
      </c>
    </row>
    <row r="724" spans="2:25" hidden="1" x14ac:dyDescent="0.25">
      <c r="B724" s="390" t="str">
        <f>IFERROR(IF(LEN(INDEX(PlansAndNotes!$B$6:$B$2005,ROW(A724)-ROW($B$3)))=0,"",INDEX(PlansAndNotes!$B$6:$B$2005,ROW(A724)-ROW($B$3))),"")</f>
        <v/>
      </c>
      <c r="C724" s="361" t="str">
        <f t="shared" si="102"/>
        <v/>
      </c>
      <c r="D724" s="361" t="str">
        <f>IFERROR(IF(LEN(C724)&gt;0,IF(LEN(INDEX(TasksList!$C$6:$C$1005,MATCH(C724,TasksList!$B$6:$B$1005,0),1))=0,"",INDEX(TasksList!$C$6:$C$1005,MATCH(C724,TasksList!$B$6:$B$1005,0),1)),""),"")</f>
        <v/>
      </c>
      <c r="E724" s="361" t="str">
        <f>IFERROR(IF(LEN(C724)&gt;0,IF(LEN(INDEX(TasksList!$F$6:$F$1005,MATCH(C724,TasksList!$B$6:$B$1005,0),1))=0,"not set!",INDEX(TasksList!$F$6:$F$1005,MATCH(C724,TasksList!$B$6:$B$1005,0),1)),""),"")</f>
        <v/>
      </c>
      <c r="F724" s="360" t="str">
        <f>IFERROR(IF(LEN(D724)&gt;0,IF(LEN(INDEX(AdressBook!$D$6:$D$25,MATCH(D724,AdressBook!$B$6:$B$25,0),1))=0,"",INDEX(AdressBook!$D$6:$D$25,MATCH(D724,AdressBook!$B$6:$B$25,0),1)),""),"")</f>
        <v/>
      </c>
      <c r="G724" s="361" t="str">
        <f>IFERROR(IF(LEN(INDEX(PlansAndNotes!$F$6:$F$2005,ROW(B724)-ROW($C$3)))=0,"",INDEX(PlansAndNotes!$F$6:$F$2005,ROW(B724)-ROW($C$3))),"")</f>
        <v/>
      </c>
      <c r="H724" s="361" t="str">
        <f>IFERROR(IF(LEN(C724)&gt;0,IF(LEN(INDEX(TasksList!$G$6:$G$1005,MATCH(C724,TasksList!$B$6:$B$1005,0),1))=0,"",INDEX(TasksList!$G$6:$G$1005,MATCH(C724,TasksList!$B$6:$B$1005,0),1)),""),"")</f>
        <v/>
      </c>
      <c r="I724" s="381"/>
      <c r="J724" s="402"/>
      <c r="K724" s="402"/>
      <c r="L724" s="399" t="str">
        <f t="array" ref="L724">IFERROR(INDEX($J$4:$J$1003,SMALL($K$4:$K$1003,ROW(L724)-3),1),"")</f>
        <v/>
      </c>
      <c r="M724" s="206"/>
      <c r="N724" s="362" t="str">
        <f>IFERROR(IF(LEN(INDEX(PlansAndNotes!$D$6:$D$4005,ROW(B724)-ROW($C$3)))=0,"",INDEX(PlansAndNotes!$D$6:$D$4005,ROW(B724)-ROW($C$3))),"")</f>
        <v/>
      </c>
      <c r="O724" s="165" t="str">
        <f t="shared" si="103"/>
        <v/>
      </c>
      <c r="P724" s="363" t="str">
        <f>IFERROR(IF(LEN(INDEX(PlansAndNotes!$E$6:$E$4005,ROW(B724)-ROW($C$3)))=0,"",INDEX(PlansAndNotes!$E$6:$E$4005,ROW(B724)-ROW($C$3))),"")</f>
        <v/>
      </c>
      <c r="Q724" s="363" t="str">
        <f>IFERROR(IF(LEN(INDEX(PlansAndNotes!$G$6:$G$4005,ROW(B724)-ROW($C$3)))=0,"",INDEX(PlansAndNotes!$G$6:$G$4005,ROW(B724)-ROW($C$3))),"")</f>
        <v/>
      </c>
      <c r="R724" s="361" t="str">
        <f>IFERROR(IF(LEN(D724)&gt;0,IF(LEN(INDEX(AdressBook!$C$6:$C$25,MATCH(D724,AdressBook!$B$6:$B$25,0),1))=0,"",INDEX(AdressBook!$C$6:$C$25,MATCH(D724,AdressBook!$B$6:$B$25,0),1)),""),"")</f>
        <v/>
      </c>
      <c r="S724" s="165">
        <f>IF(LEN(C724)&gt;0,IFERROR(IF(MATCH(C724,C725:$C$4004,0)&gt;0,-1,ROW(S724)-ROW($S$3)),ROW(S724)-ROW($S$3)),-1)</f>
        <v>-1</v>
      </c>
      <c r="T724" s="165">
        <f t="shared" si="104"/>
        <v>0</v>
      </c>
      <c r="U724" s="165" t="str">
        <f t="shared" si="105"/>
        <v/>
      </c>
      <c r="V724" s="165" t="str">
        <f>IFERROR(IF(OR(C724="",S724&lt;0),"",IF(SUBTOTAL(3,C724:C724)=0,-1,SUBTOTAL(3,$C$4:C724))),"")</f>
        <v/>
      </c>
      <c r="W724" s="156" t="str">
        <f t="array" ref="W724">IF(LEN(C724)&gt;0,IFERROR(IF(MATCH(C724,$C$3:$C723,0)&gt;0,N724-INDEX($N$3:N723,SUMPRODUCT(MAX(ROW($C$3:$C723)*(C724=$C$3:$C723)))-2,1),""),""),"")</f>
        <v/>
      </c>
      <c r="X724" s="156">
        <f t="shared" ca="1" si="106"/>
        <v>1</v>
      </c>
      <c r="Y724" s="156">
        <f t="shared" ca="1" si="107"/>
        <v>1</v>
      </c>
    </row>
    <row r="725" spans="2:25" hidden="1" x14ac:dyDescent="0.25">
      <c r="B725" s="390" t="str">
        <f>IFERROR(IF(LEN(INDEX(PlansAndNotes!$B$6:$B$2005,ROW(A725)-ROW($B$3)))=0,"",INDEX(PlansAndNotes!$B$6:$B$2005,ROW(A725)-ROW($B$3))),"")</f>
        <v/>
      </c>
      <c r="C725" s="361" t="str">
        <f t="shared" si="102"/>
        <v/>
      </c>
      <c r="D725" s="361" t="str">
        <f>IFERROR(IF(LEN(C725)&gt;0,IF(LEN(INDEX(TasksList!$C$6:$C$1005,MATCH(C725,TasksList!$B$6:$B$1005,0),1))=0,"",INDEX(TasksList!$C$6:$C$1005,MATCH(C725,TasksList!$B$6:$B$1005,0),1)),""),"")</f>
        <v/>
      </c>
      <c r="E725" s="361" t="str">
        <f>IFERROR(IF(LEN(C725)&gt;0,IF(LEN(INDEX(TasksList!$F$6:$F$1005,MATCH(C725,TasksList!$B$6:$B$1005,0),1))=0,"not set!",INDEX(TasksList!$F$6:$F$1005,MATCH(C725,TasksList!$B$6:$B$1005,0),1)),""),"")</f>
        <v/>
      </c>
      <c r="F725" s="360" t="str">
        <f>IFERROR(IF(LEN(D725)&gt;0,IF(LEN(INDEX(AdressBook!$D$6:$D$25,MATCH(D725,AdressBook!$B$6:$B$25,0),1))=0,"",INDEX(AdressBook!$D$6:$D$25,MATCH(D725,AdressBook!$B$6:$B$25,0),1)),""),"")</f>
        <v/>
      </c>
      <c r="G725" s="361" t="str">
        <f>IFERROR(IF(LEN(INDEX(PlansAndNotes!$F$6:$F$2005,ROW(B725)-ROW($C$3)))=0,"",INDEX(PlansAndNotes!$F$6:$F$2005,ROW(B725)-ROW($C$3))),"")</f>
        <v/>
      </c>
      <c r="H725" s="361" t="str">
        <f>IFERROR(IF(LEN(C725)&gt;0,IF(LEN(INDEX(TasksList!$G$6:$G$1005,MATCH(C725,TasksList!$B$6:$B$1005,0),1))=0,"",INDEX(TasksList!$G$6:$G$1005,MATCH(C725,TasksList!$B$6:$B$1005,0),1)),""),"")</f>
        <v/>
      </c>
      <c r="I725" s="381"/>
      <c r="J725" s="402"/>
      <c r="K725" s="402"/>
      <c r="L725" s="399" t="str">
        <f t="array" ref="L725">IFERROR(INDEX($J$4:$J$1003,SMALL($K$4:$K$1003,ROW(L725)-3),1),"")</f>
        <v/>
      </c>
      <c r="M725" s="206"/>
      <c r="N725" s="362" t="str">
        <f>IFERROR(IF(LEN(INDEX(PlansAndNotes!$D$6:$D$4005,ROW(B725)-ROW($C$3)))=0,"",INDEX(PlansAndNotes!$D$6:$D$4005,ROW(B725)-ROW($C$3))),"")</f>
        <v/>
      </c>
      <c r="O725" s="165" t="str">
        <f t="shared" si="103"/>
        <v/>
      </c>
      <c r="P725" s="363" t="str">
        <f>IFERROR(IF(LEN(INDEX(PlansAndNotes!$E$6:$E$4005,ROW(B725)-ROW($C$3)))=0,"",INDEX(PlansAndNotes!$E$6:$E$4005,ROW(B725)-ROW($C$3))),"")</f>
        <v/>
      </c>
      <c r="Q725" s="363" t="str">
        <f>IFERROR(IF(LEN(INDEX(PlansAndNotes!$G$6:$G$4005,ROW(B725)-ROW($C$3)))=0,"",INDEX(PlansAndNotes!$G$6:$G$4005,ROW(B725)-ROW($C$3))),"")</f>
        <v/>
      </c>
      <c r="R725" s="361" t="str">
        <f>IFERROR(IF(LEN(D725)&gt;0,IF(LEN(INDEX(AdressBook!$C$6:$C$25,MATCH(D725,AdressBook!$B$6:$B$25,0),1))=0,"",INDEX(AdressBook!$C$6:$C$25,MATCH(D725,AdressBook!$B$6:$B$25,0),1)),""),"")</f>
        <v/>
      </c>
      <c r="S725" s="165">
        <f>IF(LEN(C725)&gt;0,IFERROR(IF(MATCH(C725,C726:$C$4004,0)&gt;0,-1,ROW(S725)-ROW($S$3)),ROW(S725)-ROW($S$3)),-1)</f>
        <v>-1</v>
      </c>
      <c r="T725" s="165">
        <f t="shared" si="104"/>
        <v>0</v>
      </c>
      <c r="U725" s="165" t="str">
        <f t="shared" si="105"/>
        <v/>
      </c>
      <c r="V725" s="165" t="str">
        <f>IFERROR(IF(OR(C725="",S725&lt;0),"",IF(SUBTOTAL(3,C725:C725)=0,-1,SUBTOTAL(3,$C$4:C725))),"")</f>
        <v/>
      </c>
      <c r="W725" s="156" t="str">
        <f t="array" ref="W725">IF(LEN(C725)&gt;0,IFERROR(IF(MATCH(C725,$C$3:$C724,0)&gt;0,N725-INDEX($N$3:N724,SUMPRODUCT(MAX(ROW($C$3:$C724)*(C725=$C$3:$C724)))-2,1),""),""),"")</f>
        <v/>
      </c>
      <c r="X725" s="156">
        <f t="shared" ca="1" si="106"/>
        <v>1</v>
      </c>
      <c r="Y725" s="156">
        <f t="shared" ca="1" si="107"/>
        <v>1</v>
      </c>
    </row>
    <row r="726" spans="2:25" hidden="1" x14ac:dyDescent="0.25">
      <c r="B726" s="390" t="str">
        <f>IFERROR(IF(LEN(INDEX(PlansAndNotes!$B$6:$B$2005,ROW(A726)-ROW($B$3)))=0,"",INDEX(PlansAndNotes!$B$6:$B$2005,ROW(A726)-ROW($B$3))),"")</f>
        <v/>
      </c>
      <c r="C726" s="361" t="str">
        <f t="shared" si="102"/>
        <v/>
      </c>
      <c r="D726" s="361" t="str">
        <f>IFERROR(IF(LEN(C726)&gt;0,IF(LEN(INDEX(TasksList!$C$6:$C$1005,MATCH(C726,TasksList!$B$6:$B$1005,0),1))=0,"",INDEX(TasksList!$C$6:$C$1005,MATCH(C726,TasksList!$B$6:$B$1005,0),1)),""),"")</f>
        <v/>
      </c>
      <c r="E726" s="361" t="str">
        <f>IFERROR(IF(LEN(C726)&gt;0,IF(LEN(INDEX(TasksList!$F$6:$F$1005,MATCH(C726,TasksList!$B$6:$B$1005,0),1))=0,"not set!",INDEX(TasksList!$F$6:$F$1005,MATCH(C726,TasksList!$B$6:$B$1005,0),1)),""),"")</f>
        <v/>
      </c>
      <c r="F726" s="360" t="str">
        <f>IFERROR(IF(LEN(D726)&gt;0,IF(LEN(INDEX(AdressBook!$D$6:$D$25,MATCH(D726,AdressBook!$B$6:$B$25,0),1))=0,"",INDEX(AdressBook!$D$6:$D$25,MATCH(D726,AdressBook!$B$6:$B$25,0),1)),""),"")</f>
        <v/>
      </c>
      <c r="G726" s="361" t="str">
        <f>IFERROR(IF(LEN(INDEX(PlansAndNotes!$F$6:$F$2005,ROW(B726)-ROW($C$3)))=0,"",INDEX(PlansAndNotes!$F$6:$F$2005,ROW(B726)-ROW($C$3))),"")</f>
        <v/>
      </c>
      <c r="H726" s="361" t="str">
        <f>IFERROR(IF(LEN(C726)&gt;0,IF(LEN(INDEX(TasksList!$G$6:$G$1005,MATCH(C726,TasksList!$B$6:$B$1005,0),1))=0,"",INDEX(TasksList!$G$6:$G$1005,MATCH(C726,TasksList!$B$6:$B$1005,0),1)),""),"")</f>
        <v/>
      </c>
      <c r="I726" s="381"/>
      <c r="J726" s="402"/>
      <c r="K726" s="402"/>
      <c r="L726" s="399" t="str">
        <f t="array" ref="L726">IFERROR(INDEX($J$4:$J$1003,SMALL($K$4:$K$1003,ROW(L726)-3),1),"")</f>
        <v/>
      </c>
      <c r="M726" s="206"/>
      <c r="N726" s="362" t="str">
        <f>IFERROR(IF(LEN(INDEX(PlansAndNotes!$D$6:$D$4005,ROW(B726)-ROW($C$3)))=0,"",INDEX(PlansAndNotes!$D$6:$D$4005,ROW(B726)-ROW($C$3))),"")</f>
        <v/>
      </c>
      <c r="O726" s="165" t="str">
        <f t="shared" si="103"/>
        <v/>
      </c>
      <c r="P726" s="363" t="str">
        <f>IFERROR(IF(LEN(INDEX(PlansAndNotes!$E$6:$E$4005,ROW(B726)-ROW($C$3)))=0,"",INDEX(PlansAndNotes!$E$6:$E$4005,ROW(B726)-ROW($C$3))),"")</f>
        <v/>
      </c>
      <c r="Q726" s="363" t="str">
        <f>IFERROR(IF(LEN(INDEX(PlansAndNotes!$G$6:$G$4005,ROW(B726)-ROW($C$3)))=0,"",INDEX(PlansAndNotes!$G$6:$G$4005,ROW(B726)-ROW($C$3))),"")</f>
        <v/>
      </c>
      <c r="R726" s="361" t="str">
        <f>IFERROR(IF(LEN(D726)&gt;0,IF(LEN(INDEX(AdressBook!$C$6:$C$25,MATCH(D726,AdressBook!$B$6:$B$25,0),1))=0,"",INDEX(AdressBook!$C$6:$C$25,MATCH(D726,AdressBook!$B$6:$B$25,0),1)),""),"")</f>
        <v/>
      </c>
      <c r="S726" s="165">
        <f>IF(LEN(C726)&gt;0,IFERROR(IF(MATCH(C726,C727:$C$4004,0)&gt;0,-1,ROW(S726)-ROW($S$3)),ROW(S726)-ROW($S$3)),-1)</f>
        <v>-1</v>
      </c>
      <c r="T726" s="165">
        <f t="shared" si="104"/>
        <v>0</v>
      </c>
      <c r="U726" s="165" t="str">
        <f t="shared" si="105"/>
        <v/>
      </c>
      <c r="V726" s="165" t="str">
        <f>IFERROR(IF(OR(C726="",S726&lt;0),"",IF(SUBTOTAL(3,C726:C726)=0,-1,SUBTOTAL(3,$C$4:C726))),"")</f>
        <v/>
      </c>
      <c r="W726" s="156" t="str">
        <f t="array" ref="W726">IF(LEN(C726)&gt;0,IFERROR(IF(MATCH(C726,$C$3:$C725,0)&gt;0,N726-INDEX($N$3:N725,SUMPRODUCT(MAX(ROW($C$3:$C725)*(C726=$C$3:$C725)))-2,1),""),""),"")</f>
        <v/>
      </c>
      <c r="X726" s="156">
        <f t="shared" ca="1" si="106"/>
        <v>1</v>
      </c>
      <c r="Y726" s="156">
        <f t="shared" ca="1" si="107"/>
        <v>1</v>
      </c>
    </row>
    <row r="727" spans="2:25" hidden="1" x14ac:dyDescent="0.25">
      <c r="B727" s="390" t="str">
        <f>IFERROR(IF(LEN(INDEX(PlansAndNotes!$B$6:$B$2005,ROW(A727)-ROW($B$3)))=0,"",INDEX(PlansAndNotes!$B$6:$B$2005,ROW(A727)-ROW($B$3))),"")</f>
        <v/>
      </c>
      <c r="C727" s="361" t="str">
        <f t="shared" si="102"/>
        <v/>
      </c>
      <c r="D727" s="361" t="str">
        <f>IFERROR(IF(LEN(C727)&gt;0,IF(LEN(INDEX(TasksList!$C$6:$C$1005,MATCH(C727,TasksList!$B$6:$B$1005,0),1))=0,"",INDEX(TasksList!$C$6:$C$1005,MATCH(C727,TasksList!$B$6:$B$1005,0),1)),""),"")</f>
        <v/>
      </c>
      <c r="E727" s="361" t="str">
        <f>IFERROR(IF(LEN(C727)&gt;0,IF(LEN(INDEX(TasksList!$F$6:$F$1005,MATCH(C727,TasksList!$B$6:$B$1005,0),1))=0,"not set!",INDEX(TasksList!$F$6:$F$1005,MATCH(C727,TasksList!$B$6:$B$1005,0),1)),""),"")</f>
        <v/>
      </c>
      <c r="F727" s="360" t="str">
        <f>IFERROR(IF(LEN(D727)&gt;0,IF(LEN(INDEX(AdressBook!$D$6:$D$25,MATCH(D727,AdressBook!$B$6:$B$25,0),1))=0,"",INDEX(AdressBook!$D$6:$D$25,MATCH(D727,AdressBook!$B$6:$B$25,0),1)),""),"")</f>
        <v/>
      </c>
      <c r="G727" s="361" t="str">
        <f>IFERROR(IF(LEN(INDEX(PlansAndNotes!$F$6:$F$2005,ROW(B727)-ROW($C$3)))=0,"",INDEX(PlansAndNotes!$F$6:$F$2005,ROW(B727)-ROW($C$3))),"")</f>
        <v/>
      </c>
      <c r="H727" s="361" t="str">
        <f>IFERROR(IF(LEN(C727)&gt;0,IF(LEN(INDEX(TasksList!$G$6:$G$1005,MATCH(C727,TasksList!$B$6:$B$1005,0),1))=0,"",INDEX(TasksList!$G$6:$G$1005,MATCH(C727,TasksList!$B$6:$B$1005,0),1)),""),"")</f>
        <v/>
      </c>
      <c r="I727" s="381"/>
      <c r="J727" s="402"/>
      <c r="K727" s="402"/>
      <c r="L727" s="399" t="str">
        <f t="array" ref="L727">IFERROR(INDEX($J$4:$J$1003,SMALL($K$4:$K$1003,ROW(L727)-3),1),"")</f>
        <v/>
      </c>
      <c r="M727" s="206"/>
      <c r="N727" s="362" t="str">
        <f>IFERROR(IF(LEN(INDEX(PlansAndNotes!$D$6:$D$4005,ROW(B727)-ROW($C$3)))=0,"",INDEX(PlansAndNotes!$D$6:$D$4005,ROW(B727)-ROW($C$3))),"")</f>
        <v/>
      </c>
      <c r="O727" s="165" t="str">
        <f t="shared" si="103"/>
        <v/>
      </c>
      <c r="P727" s="363" t="str">
        <f>IFERROR(IF(LEN(INDEX(PlansAndNotes!$E$6:$E$4005,ROW(B727)-ROW($C$3)))=0,"",INDEX(PlansAndNotes!$E$6:$E$4005,ROW(B727)-ROW($C$3))),"")</f>
        <v/>
      </c>
      <c r="Q727" s="363" t="str">
        <f>IFERROR(IF(LEN(INDEX(PlansAndNotes!$G$6:$G$4005,ROW(B727)-ROW($C$3)))=0,"",INDEX(PlansAndNotes!$G$6:$G$4005,ROW(B727)-ROW($C$3))),"")</f>
        <v/>
      </c>
      <c r="R727" s="361" t="str">
        <f>IFERROR(IF(LEN(D727)&gt;0,IF(LEN(INDEX(AdressBook!$C$6:$C$25,MATCH(D727,AdressBook!$B$6:$B$25,0),1))=0,"",INDEX(AdressBook!$C$6:$C$25,MATCH(D727,AdressBook!$B$6:$B$25,0),1)),""),"")</f>
        <v/>
      </c>
      <c r="S727" s="165">
        <f>IF(LEN(C727)&gt;0,IFERROR(IF(MATCH(C727,C728:$C$4004,0)&gt;0,-1,ROW(S727)-ROW($S$3)),ROW(S727)-ROW($S$3)),-1)</f>
        <v>-1</v>
      </c>
      <c r="T727" s="165">
        <f t="shared" si="104"/>
        <v>0</v>
      </c>
      <c r="U727" s="165" t="str">
        <f t="shared" si="105"/>
        <v/>
      </c>
      <c r="V727" s="165" t="str">
        <f>IFERROR(IF(OR(C727="",S727&lt;0),"",IF(SUBTOTAL(3,C727:C727)=0,-1,SUBTOTAL(3,$C$4:C727))),"")</f>
        <v/>
      </c>
      <c r="W727" s="156" t="str">
        <f t="array" ref="W727">IF(LEN(C727)&gt;0,IFERROR(IF(MATCH(C727,$C$3:$C726,0)&gt;0,N727-INDEX($N$3:N726,SUMPRODUCT(MAX(ROW($C$3:$C726)*(C727=$C$3:$C726)))-2,1),""),""),"")</f>
        <v/>
      </c>
      <c r="X727" s="156">
        <f t="shared" ca="1" si="106"/>
        <v>1</v>
      </c>
      <c r="Y727" s="156">
        <f t="shared" ca="1" si="107"/>
        <v>1</v>
      </c>
    </row>
    <row r="728" spans="2:25" hidden="1" x14ac:dyDescent="0.25">
      <c r="B728" s="390" t="str">
        <f>IFERROR(IF(LEN(INDEX(PlansAndNotes!$B$6:$B$2005,ROW(A728)-ROW($B$3)))=0,"",INDEX(PlansAndNotes!$B$6:$B$2005,ROW(A728)-ROW($B$3))),"")</f>
        <v/>
      </c>
      <c r="C728" s="361" t="str">
        <f t="shared" si="102"/>
        <v/>
      </c>
      <c r="D728" s="361" t="str">
        <f>IFERROR(IF(LEN(C728)&gt;0,IF(LEN(INDEX(TasksList!$C$6:$C$1005,MATCH(C728,TasksList!$B$6:$B$1005,0),1))=0,"",INDEX(TasksList!$C$6:$C$1005,MATCH(C728,TasksList!$B$6:$B$1005,0),1)),""),"")</f>
        <v/>
      </c>
      <c r="E728" s="361" t="str">
        <f>IFERROR(IF(LEN(C728)&gt;0,IF(LEN(INDEX(TasksList!$F$6:$F$1005,MATCH(C728,TasksList!$B$6:$B$1005,0),1))=0,"not set!",INDEX(TasksList!$F$6:$F$1005,MATCH(C728,TasksList!$B$6:$B$1005,0),1)),""),"")</f>
        <v/>
      </c>
      <c r="F728" s="360" t="str">
        <f>IFERROR(IF(LEN(D728)&gt;0,IF(LEN(INDEX(AdressBook!$D$6:$D$25,MATCH(D728,AdressBook!$B$6:$B$25,0),1))=0,"",INDEX(AdressBook!$D$6:$D$25,MATCH(D728,AdressBook!$B$6:$B$25,0),1)),""),"")</f>
        <v/>
      </c>
      <c r="G728" s="361" t="str">
        <f>IFERROR(IF(LEN(INDEX(PlansAndNotes!$F$6:$F$2005,ROW(B728)-ROW($C$3)))=0,"",INDEX(PlansAndNotes!$F$6:$F$2005,ROW(B728)-ROW($C$3))),"")</f>
        <v/>
      </c>
      <c r="H728" s="361" t="str">
        <f>IFERROR(IF(LEN(C728)&gt;0,IF(LEN(INDEX(TasksList!$G$6:$G$1005,MATCH(C728,TasksList!$B$6:$B$1005,0),1))=0,"",INDEX(TasksList!$G$6:$G$1005,MATCH(C728,TasksList!$B$6:$B$1005,0),1)),""),"")</f>
        <v/>
      </c>
      <c r="I728" s="381"/>
      <c r="J728" s="402"/>
      <c r="K728" s="402"/>
      <c r="L728" s="399" t="str">
        <f t="array" ref="L728">IFERROR(INDEX($J$4:$J$1003,SMALL($K$4:$K$1003,ROW(L728)-3),1),"")</f>
        <v/>
      </c>
      <c r="M728" s="206"/>
      <c r="N728" s="362" t="str">
        <f>IFERROR(IF(LEN(INDEX(PlansAndNotes!$D$6:$D$4005,ROW(B728)-ROW($C$3)))=0,"",INDEX(PlansAndNotes!$D$6:$D$4005,ROW(B728)-ROW($C$3))),"")</f>
        <v/>
      </c>
      <c r="O728" s="165" t="str">
        <f t="shared" si="103"/>
        <v/>
      </c>
      <c r="P728" s="363" t="str">
        <f>IFERROR(IF(LEN(INDEX(PlansAndNotes!$E$6:$E$4005,ROW(B728)-ROW($C$3)))=0,"",INDEX(PlansAndNotes!$E$6:$E$4005,ROW(B728)-ROW($C$3))),"")</f>
        <v/>
      </c>
      <c r="Q728" s="363" t="str">
        <f>IFERROR(IF(LEN(INDEX(PlansAndNotes!$G$6:$G$4005,ROW(B728)-ROW($C$3)))=0,"",INDEX(PlansAndNotes!$G$6:$G$4005,ROW(B728)-ROW($C$3))),"")</f>
        <v/>
      </c>
      <c r="R728" s="361" t="str">
        <f>IFERROR(IF(LEN(D728)&gt;0,IF(LEN(INDEX(AdressBook!$C$6:$C$25,MATCH(D728,AdressBook!$B$6:$B$25,0),1))=0,"",INDEX(AdressBook!$C$6:$C$25,MATCH(D728,AdressBook!$B$6:$B$25,0),1)),""),"")</f>
        <v/>
      </c>
      <c r="S728" s="165">
        <f>IF(LEN(C728)&gt;0,IFERROR(IF(MATCH(C728,C729:$C$4004,0)&gt;0,-1,ROW(S728)-ROW($S$3)),ROW(S728)-ROW($S$3)),-1)</f>
        <v>-1</v>
      </c>
      <c r="T728" s="165">
        <f t="shared" si="104"/>
        <v>0</v>
      </c>
      <c r="U728" s="165" t="str">
        <f t="shared" si="105"/>
        <v/>
      </c>
      <c r="V728" s="165" t="str">
        <f>IFERROR(IF(OR(C728="",S728&lt;0),"",IF(SUBTOTAL(3,C728:C728)=0,-1,SUBTOTAL(3,$C$4:C728))),"")</f>
        <v/>
      </c>
      <c r="W728" s="156" t="str">
        <f t="array" ref="W728">IF(LEN(C728)&gt;0,IFERROR(IF(MATCH(C728,$C$3:$C727,0)&gt;0,N728-INDEX($N$3:N727,SUMPRODUCT(MAX(ROW($C$3:$C727)*(C728=$C$3:$C727)))-2,1),""),""),"")</f>
        <v/>
      </c>
      <c r="X728" s="156">
        <f t="shared" ca="1" si="106"/>
        <v>1</v>
      </c>
      <c r="Y728" s="156">
        <f t="shared" ca="1" si="107"/>
        <v>1</v>
      </c>
    </row>
    <row r="729" spans="2:25" hidden="1" x14ac:dyDescent="0.25">
      <c r="B729" s="390" t="str">
        <f>IFERROR(IF(LEN(INDEX(PlansAndNotes!$B$6:$B$2005,ROW(A729)-ROW($B$3)))=0,"",INDEX(PlansAndNotes!$B$6:$B$2005,ROW(A729)-ROW($B$3))),"")</f>
        <v/>
      </c>
      <c r="C729" s="361" t="str">
        <f t="shared" si="102"/>
        <v/>
      </c>
      <c r="D729" s="361" t="str">
        <f>IFERROR(IF(LEN(C729)&gt;0,IF(LEN(INDEX(TasksList!$C$6:$C$1005,MATCH(C729,TasksList!$B$6:$B$1005,0),1))=0,"",INDEX(TasksList!$C$6:$C$1005,MATCH(C729,TasksList!$B$6:$B$1005,0),1)),""),"")</f>
        <v/>
      </c>
      <c r="E729" s="361" t="str">
        <f>IFERROR(IF(LEN(C729)&gt;0,IF(LEN(INDEX(TasksList!$F$6:$F$1005,MATCH(C729,TasksList!$B$6:$B$1005,0),1))=0,"not set!",INDEX(TasksList!$F$6:$F$1005,MATCH(C729,TasksList!$B$6:$B$1005,0),1)),""),"")</f>
        <v/>
      </c>
      <c r="F729" s="360" t="str">
        <f>IFERROR(IF(LEN(D729)&gt;0,IF(LEN(INDEX(AdressBook!$D$6:$D$25,MATCH(D729,AdressBook!$B$6:$B$25,0),1))=0,"",INDEX(AdressBook!$D$6:$D$25,MATCH(D729,AdressBook!$B$6:$B$25,0),1)),""),"")</f>
        <v/>
      </c>
      <c r="G729" s="361" t="str">
        <f>IFERROR(IF(LEN(INDEX(PlansAndNotes!$F$6:$F$2005,ROW(B729)-ROW($C$3)))=0,"",INDEX(PlansAndNotes!$F$6:$F$2005,ROW(B729)-ROW($C$3))),"")</f>
        <v/>
      </c>
      <c r="H729" s="361" t="str">
        <f>IFERROR(IF(LEN(C729)&gt;0,IF(LEN(INDEX(TasksList!$G$6:$G$1005,MATCH(C729,TasksList!$B$6:$B$1005,0),1))=0,"",INDEX(TasksList!$G$6:$G$1005,MATCH(C729,TasksList!$B$6:$B$1005,0),1)),""),"")</f>
        <v/>
      </c>
      <c r="I729" s="381"/>
      <c r="J729" s="402"/>
      <c r="K729" s="402"/>
      <c r="L729" s="399" t="str">
        <f t="array" ref="L729">IFERROR(INDEX($J$4:$J$1003,SMALL($K$4:$K$1003,ROW(L729)-3),1),"")</f>
        <v/>
      </c>
      <c r="M729" s="206"/>
      <c r="N729" s="362" t="str">
        <f>IFERROR(IF(LEN(INDEX(PlansAndNotes!$D$6:$D$4005,ROW(B729)-ROW($C$3)))=0,"",INDEX(PlansAndNotes!$D$6:$D$4005,ROW(B729)-ROW($C$3))),"")</f>
        <v/>
      </c>
      <c r="O729" s="165" t="str">
        <f t="shared" si="103"/>
        <v/>
      </c>
      <c r="P729" s="363" t="str">
        <f>IFERROR(IF(LEN(INDEX(PlansAndNotes!$E$6:$E$4005,ROW(B729)-ROW($C$3)))=0,"",INDEX(PlansAndNotes!$E$6:$E$4005,ROW(B729)-ROW($C$3))),"")</f>
        <v/>
      </c>
      <c r="Q729" s="363" t="str">
        <f>IFERROR(IF(LEN(INDEX(PlansAndNotes!$G$6:$G$4005,ROW(B729)-ROW($C$3)))=0,"",INDEX(PlansAndNotes!$G$6:$G$4005,ROW(B729)-ROW($C$3))),"")</f>
        <v/>
      </c>
      <c r="R729" s="361" t="str">
        <f>IFERROR(IF(LEN(D729)&gt;0,IF(LEN(INDEX(AdressBook!$C$6:$C$25,MATCH(D729,AdressBook!$B$6:$B$25,0),1))=0,"",INDEX(AdressBook!$C$6:$C$25,MATCH(D729,AdressBook!$B$6:$B$25,0),1)),""),"")</f>
        <v/>
      </c>
      <c r="S729" s="165">
        <f>IF(LEN(C729)&gt;0,IFERROR(IF(MATCH(C729,C730:$C$4004,0)&gt;0,-1,ROW(S729)-ROW($S$3)),ROW(S729)-ROW($S$3)),-1)</f>
        <v>-1</v>
      </c>
      <c r="T729" s="165">
        <f t="shared" si="104"/>
        <v>0</v>
      </c>
      <c r="U729" s="165" t="str">
        <f t="shared" si="105"/>
        <v/>
      </c>
      <c r="V729" s="165" t="str">
        <f>IFERROR(IF(OR(C729="",S729&lt;0),"",IF(SUBTOTAL(3,C729:C729)=0,-1,SUBTOTAL(3,$C$4:C729))),"")</f>
        <v/>
      </c>
      <c r="W729" s="156" t="str">
        <f t="array" ref="W729">IF(LEN(C729)&gt;0,IFERROR(IF(MATCH(C729,$C$3:$C728,0)&gt;0,N729-INDEX($N$3:N728,SUMPRODUCT(MAX(ROW($C$3:$C728)*(C729=$C$3:$C728)))-2,1),""),""),"")</f>
        <v/>
      </c>
      <c r="X729" s="156">
        <f t="shared" ca="1" si="106"/>
        <v>1</v>
      </c>
      <c r="Y729" s="156">
        <f t="shared" ca="1" si="107"/>
        <v>1</v>
      </c>
    </row>
    <row r="730" spans="2:25" hidden="1" x14ac:dyDescent="0.25">
      <c r="B730" s="390" t="str">
        <f>IFERROR(IF(LEN(INDEX(PlansAndNotes!$B$6:$B$2005,ROW(A730)-ROW($B$3)))=0,"",INDEX(PlansAndNotes!$B$6:$B$2005,ROW(A730)-ROW($B$3))),"")</f>
        <v/>
      </c>
      <c r="C730" s="361" t="str">
        <f t="shared" si="102"/>
        <v/>
      </c>
      <c r="D730" s="361" t="str">
        <f>IFERROR(IF(LEN(C730)&gt;0,IF(LEN(INDEX(TasksList!$C$6:$C$1005,MATCH(C730,TasksList!$B$6:$B$1005,0),1))=0,"",INDEX(TasksList!$C$6:$C$1005,MATCH(C730,TasksList!$B$6:$B$1005,0),1)),""),"")</f>
        <v/>
      </c>
      <c r="E730" s="361" t="str">
        <f>IFERROR(IF(LEN(C730)&gt;0,IF(LEN(INDEX(TasksList!$F$6:$F$1005,MATCH(C730,TasksList!$B$6:$B$1005,0),1))=0,"not set!",INDEX(TasksList!$F$6:$F$1005,MATCH(C730,TasksList!$B$6:$B$1005,0),1)),""),"")</f>
        <v/>
      </c>
      <c r="F730" s="360" t="str">
        <f>IFERROR(IF(LEN(D730)&gt;0,IF(LEN(INDEX(AdressBook!$D$6:$D$25,MATCH(D730,AdressBook!$B$6:$B$25,0),1))=0,"",INDEX(AdressBook!$D$6:$D$25,MATCH(D730,AdressBook!$B$6:$B$25,0),1)),""),"")</f>
        <v/>
      </c>
      <c r="G730" s="361" t="str">
        <f>IFERROR(IF(LEN(INDEX(PlansAndNotes!$F$6:$F$2005,ROW(B730)-ROW($C$3)))=0,"",INDEX(PlansAndNotes!$F$6:$F$2005,ROW(B730)-ROW($C$3))),"")</f>
        <v/>
      </c>
      <c r="H730" s="361" t="str">
        <f>IFERROR(IF(LEN(C730)&gt;0,IF(LEN(INDEX(TasksList!$G$6:$G$1005,MATCH(C730,TasksList!$B$6:$B$1005,0),1))=0,"",INDEX(TasksList!$G$6:$G$1005,MATCH(C730,TasksList!$B$6:$B$1005,0),1)),""),"")</f>
        <v/>
      </c>
      <c r="I730" s="381"/>
      <c r="J730" s="402"/>
      <c r="K730" s="402"/>
      <c r="L730" s="399" t="str">
        <f t="array" ref="L730">IFERROR(INDEX($J$4:$J$1003,SMALL($K$4:$K$1003,ROW(L730)-3),1),"")</f>
        <v/>
      </c>
      <c r="M730" s="206"/>
      <c r="N730" s="362" t="str">
        <f>IFERROR(IF(LEN(INDEX(PlansAndNotes!$D$6:$D$4005,ROW(B730)-ROW($C$3)))=0,"",INDEX(PlansAndNotes!$D$6:$D$4005,ROW(B730)-ROW($C$3))),"")</f>
        <v/>
      </c>
      <c r="O730" s="165" t="str">
        <f t="shared" si="103"/>
        <v/>
      </c>
      <c r="P730" s="363" t="str">
        <f>IFERROR(IF(LEN(INDEX(PlansAndNotes!$E$6:$E$4005,ROW(B730)-ROW($C$3)))=0,"",INDEX(PlansAndNotes!$E$6:$E$4005,ROW(B730)-ROW($C$3))),"")</f>
        <v/>
      </c>
      <c r="Q730" s="363" t="str">
        <f>IFERROR(IF(LEN(INDEX(PlansAndNotes!$G$6:$G$4005,ROW(B730)-ROW($C$3)))=0,"",INDEX(PlansAndNotes!$G$6:$G$4005,ROW(B730)-ROW($C$3))),"")</f>
        <v/>
      </c>
      <c r="R730" s="361" t="str">
        <f>IFERROR(IF(LEN(D730)&gt;0,IF(LEN(INDEX(AdressBook!$C$6:$C$25,MATCH(D730,AdressBook!$B$6:$B$25,0),1))=0,"",INDEX(AdressBook!$C$6:$C$25,MATCH(D730,AdressBook!$B$6:$B$25,0),1)),""),"")</f>
        <v/>
      </c>
      <c r="S730" s="165">
        <f>IF(LEN(C730)&gt;0,IFERROR(IF(MATCH(C730,C731:$C$4004,0)&gt;0,-1,ROW(S730)-ROW($S$3)),ROW(S730)-ROW($S$3)),-1)</f>
        <v>-1</v>
      </c>
      <c r="T730" s="165">
        <f t="shared" si="104"/>
        <v>0</v>
      </c>
      <c r="U730" s="165" t="str">
        <f t="shared" si="105"/>
        <v/>
      </c>
      <c r="V730" s="165" t="str">
        <f>IFERROR(IF(OR(C730="",S730&lt;0),"",IF(SUBTOTAL(3,C730:C730)=0,-1,SUBTOTAL(3,$C$4:C730))),"")</f>
        <v/>
      </c>
      <c r="W730" s="156" t="str">
        <f t="array" ref="W730">IF(LEN(C730)&gt;0,IFERROR(IF(MATCH(C730,$C$3:$C729,0)&gt;0,N730-INDEX($N$3:N729,SUMPRODUCT(MAX(ROW($C$3:$C729)*(C730=$C$3:$C729)))-2,1),""),""),"")</f>
        <v/>
      </c>
      <c r="X730" s="156">
        <f t="shared" ca="1" si="106"/>
        <v>1</v>
      </c>
      <c r="Y730" s="156">
        <f t="shared" ca="1" si="107"/>
        <v>1</v>
      </c>
    </row>
    <row r="731" spans="2:25" hidden="1" x14ac:dyDescent="0.25">
      <c r="B731" s="390" t="str">
        <f>IFERROR(IF(LEN(INDEX(PlansAndNotes!$B$6:$B$2005,ROW(A731)-ROW($B$3)))=0,"",INDEX(PlansAndNotes!$B$6:$B$2005,ROW(A731)-ROW($B$3))),"")</f>
        <v/>
      </c>
      <c r="C731" s="361" t="str">
        <f t="shared" si="102"/>
        <v/>
      </c>
      <c r="D731" s="361" t="str">
        <f>IFERROR(IF(LEN(C731)&gt;0,IF(LEN(INDEX(TasksList!$C$6:$C$1005,MATCH(C731,TasksList!$B$6:$B$1005,0),1))=0,"",INDEX(TasksList!$C$6:$C$1005,MATCH(C731,TasksList!$B$6:$B$1005,0),1)),""),"")</f>
        <v/>
      </c>
      <c r="E731" s="361" t="str">
        <f>IFERROR(IF(LEN(C731)&gt;0,IF(LEN(INDEX(TasksList!$F$6:$F$1005,MATCH(C731,TasksList!$B$6:$B$1005,0),1))=0,"not set!",INDEX(TasksList!$F$6:$F$1005,MATCH(C731,TasksList!$B$6:$B$1005,0),1)),""),"")</f>
        <v/>
      </c>
      <c r="F731" s="360" t="str">
        <f>IFERROR(IF(LEN(D731)&gt;0,IF(LEN(INDEX(AdressBook!$D$6:$D$25,MATCH(D731,AdressBook!$B$6:$B$25,0),1))=0,"",INDEX(AdressBook!$D$6:$D$25,MATCH(D731,AdressBook!$B$6:$B$25,0),1)),""),"")</f>
        <v/>
      </c>
      <c r="G731" s="361" t="str">
        <f>IFERROR(IF(LEN(INDEX(PlansAndNotes!$F$6:$F$2005,ROW(B731)-ROW($C$3)))=0,"",INDEX(PlansAndNotes!$F$6:$F$2005,ROW(B731)-ROW($C$3))),"")</f>
        <v/>
      </c>
      <c r="H731" s="361" t="str">
        <f>IFERROR(IF(LEN(C731)&gt;0,IF(LEN(INDEX(TasksList!$G$6:$G$1005,MATCH(C731,TasksList!$B$6:$B$1005,0),1))=0,"",INDEX(TasksList!$G$6:$G$1005,MATCH(C731,TasksList!$B$6:$B$1005,0),1)),""),"")</f>
        <v/>
      </c>
      <c r="I731" s="381"/>
      <c r="J731" s="402"/>
      <c r="K731" s="402"/>
      <c r="L731" s="399" t="str">
        <f t="array" ref="L731">IFERROR(INDEX($J$4:$J$1003,SMALL($K$4:$K$1003,ROW(L731)-3),1),"")</f>
        <v/>
      </c>
      <c r="M731" s="206"/>
      <c r="N731" s="362" t="str">
        <f>IFERROR(IF(LEN(INDEX(PlansAndNotes!$D$6:$D$4005,ROW(B731)-ROW($C$3)))=0,"",INDEX(PlansAndNotes!$D$6:$D$4005,ROW(B731)-ROW($C$3))),"")</f>
        <v/>
      </c>
      <c r="O731" s="165" t="str">
        <f t="shared" si="103"/>
        <v/>
      </c>
      <c r="P731" s="363" t="str">
        <f>IFERROR(IF(LEN(INDEX(PlansAndNotes!$E$6:$E$4005,ROW(B731)-ROW($C$3)))=0,"",INDEX(PlansAndNotes!$E$6:$E$4005,ROW(B731)-ROW($C$3))),"")</f>
        <v/>
      </c>
      <c r="Q731" s="363" t="str">
        <f>IFERROR(IF(LEN(INDEX(PlansAndNotes!$G$6:$G$4005,ROW(B731)-ROW($C$3)))=0,"",INDEX(PlansAndNotes!$G$6:$G$4005,ROW(B731)-ROW($C$3))),"")</f>
        <v/>
      </c>
      <c r="R731" s="361" t="str">
        <f>IFERROR(IF(LEN(D731)&gt;0,IF(LEN(INDEX(AdressBook!$C$6:$C$25,MATCH(D731,AdressBook!$B$6:$B$25,0),1))=0,"",INDEX(AdressBook!$C$6:$C$25,MATCH(D731,AdressBook!$B$6:$B$25,0),1)),""),"")</f>
        <v/>
      </c>
      <c r="S731" s="165">
        <f>IF(LEN(C731)&gt;0,IFERROR(IF(MATCH(C731,C732:$C$4004,0)&gt;0,-1,ROW(S731)-ROW($S$3)),ROW(S731)-ROW($S$3)),-1)</f>
        <v>-1</v>
      </c>
      <c r="T731" s="165">
        <f t="shared" si="104"/>
        <v>0</v>
      </c>
      <c r="U731" s="165" t="str">
        <f t="shared" si="105"/>
        <v/>
      </c>
      <c r="V731" s="165" t="str">
        <f>IFERROR(IF(OR(C731="",S731&lt;0),"",IF(SUBTOTAL(3,C731:C731)=0,-1,SUBTOTAL(3,$C$4:C731))),"")</f>
        <v/>
      </c>
      <c r="W731" s="156" t="str">
        <f t="array" ref="W731">IF(LEN(C731)&gt;0,IFERROR(IF(MATCH(C731,$C$3:$C730,0)&gt;0,N731-INDEX($N$3:N730,SUMPRODUCT(MAX(ROW($C$3:$C730)*(C731=$C$3:$C730)))-2,1),""),""),"")</f>
        <v/>
      </c>
      <c r="X731" s="156">
        <f t="shared" ca="1" si="106"/>
        <v>1</v>
      </c>
      <c r="Y731" s="156">
        <f t="shared" ca="1" si="107"/>
        <v>1</v>
      </c>
    </row>
    <row r="732" spans="2:25" hidden="1" x14ac:dyDescent="0.25">
      <c r="B732" s="390" t="str">
        <f>IFERROR(IF(LEN(INDEX(PlansAndNotes!$B$6:$B$2005,ROW(A732)-ROW($B$3)))=0,"",INDEX(PlansAndNotes!$B$6:$B$2005,ROW(A732)-ROW($B$3))),"")</f>
        <v/>
      </c>
      <c r="C732" s="361" t="str">
        <f t="shared" si="102"/>
        <v/>
      </c>
      <c r="D732" s="361" t="str">
        <f>IFERROR(IF(LEN(C732)&gt;0,IF(LEN(INDEX(TasksList!$C$6:$C$1005,MATCH(C732,TasksList!$B$6:$B$1005,0),1))=0,"",INDEX(TasksList!$C$6:$C$1005,MATCH(C732,TasksList!$B$6:$B$1005,0),1)),""),"")</f>
        <v/>
      </c>
      <c r="E732" s="361" t="str">
        <f>IFERROR(IF(LEN(C732)&gt;0,IF(LEN(INDEX(TasksList!$F$6:$F$1005,MATCH(C732,TasksList!$B$6:$B$1005,0),1))=0,"not set!",INDEX(TasksList!$F$6:$F$1005,MATCH(C732,TasksList!$B$6:$B$1005,0),1)),""),"")</f>
        <v/>
      </c>
      <c r="F732" s="360" t="str">
        <f>IFERROR(IF(LEN(D732)&gt;0,IF(LEN(INDEX(AdressBook!$D$6:$D$25,MATCH(D732,AdressBook!$B$6:$B$25,0),1))=0,"",INDEX(AdressBook!$D$6:$D$25,MATCH(D732,AdressBook!$B$6:$B$25,0),1)),""),"")</f>
        <v/>
      </c>
      <c r="G732" s="361" t="str">
        <f>IFERROR(IF(LEN(INDEX(PlansAndNotes!$F$6:$F$2005,ROW(B732)-ROW($C$3)))=0,"",INDEX(PlansAndNotes!$F$6:$F$2005,ROW(B732)-ROW($C$3))),"")</f>
        <v/>
      </c>
      <c r="H732" s="361" t="str">
        <f>IFERROR(IF(LEN(C732)&gt;0,IF(LEN(INDEX(TasksList!$G$6:$G$1005,MATCH(C732,TasksList!$B$6:$B$1005,0),1))=0,"",INDEX(TasksList!$G$6:$G$1005,MATCH(C732,TasksList!$B$6:$B$1005,0),1)),""),"")</f>
        <v/>
      </c>
      <c r="I732" s="381"/>
      <c r="J732" s="402"/>
      <c r="K732" s="402"/>
      <c r="L732" s="399" t="str">
        <f t="array" ref="L732">IFERROR(INDEX($J$4:$J$1003,SMALL($K$4:$K$1003,ROW(L732)-3),1),"")</f>
        <v/>
      </c>
      <c r="M732" s="206"/>
      <c r="N732" s="362" t="str">
        <f>IFERROR(IF(LEN(INDEX(PlansAndNotes!$D$6:$D$4005,ROW(B732)-ROW($C$3)))=0,"",INDEX(PlansAndNotes!$D$6:$D$4005,ROW(B732)-ROW($C$3))),"")</f>
        <v/>
      </c>
      <c r="O732" s="165" t="str">
        <f t="shared" si="103"/>
        <v/>
      </c>
      <c r="P732" s="363" t="str">
        <f>IFERROR(IF(LEN(INDEX(PlansAndNotes!$E$6:$E$4005,ROW(B732)-ROW($C$3)))=0,"",INDEX(PlansAndNotes!$E$6:$E$4005,ROW(B732)-ROW($C$3))),"")</f>
        <v/>
      </c>
      <c r="Q732" s="363" t="str">
        <f>IFERROR(IF(LEN(INDEX(PlansAndNotes!$G$6:$G$4005,ROW(B732)-ROW($C$3)))=0,"",INDEX(PlansAndNotes!$G$6:$G$4005,ROW(B732)-ROW($C$3))),"")</f>
        <v/>
      </c>
      <c r="R732" s="361" t="str">
        <f>IFERROR(IF(LEN(D732)&gt;0,IF(LEN(INDEX(AdressBook!$C$6:$C$25,MATCH(D732,AdressBook!$B$6:$B$25,0),1))=0,"",INDEX(AdressBook!$C$6:$C$25,MATCH(D732,AdressBook!$B$6:$B$25,0),1)),""),"")</f>
        <v/>
      </c>
      <c r="S732" s="165">
        <f>IF(LEN(C732)&gt;0,IFERROR(IF(MATCH(C732,C733:$C$4004,0)&gt;0,-1,ROW(S732)-ROW($S$3)),ROW(S732)-ROW($S$3)),-1)</f>
        <v>-1</v>
      </c>
      <c r="T732" s="165">
        <f t="shared" si="104"/>
        <v>0</v>
      </c>
      <c r="U732" s="165" t="str">
        <f t="shared" si="105"/>
        <v/>
      </c>
      <c r="V732" s="165" t="str">
        <f>IFERROR(IF(OR(C732="",S732&lt;0),"",IF(SUBTOTAL(3,C732:C732)=0,-1,SUBTOTAL(3,$C$4:C732))),"")</f>
        <v/>
      </c>
      <c r="W732" s="156" t="str">
        <f t="array" ref="W732">IF(LEN(C732)&gt;0,IFERROR(IF(MATCH(C732,$C$3:$C731,0)&gt;0,N732-INDEX($N$3:N731,SUMPRODUCT(MAX(ROW($C$3:$C731)*(C732=$C$3:$C731)))-2,1),""),""),"")</f>
        <v/>
      </c>
      <c r="X732" s="156">
        <f t="shared" ca="1" si="106"/>
        <v>1</v>
      </c>
      <c r="Y732" s="156">
        <f t="shared" ca="1" si="107"/>
        <v>1</v>
      </c>
    </row>
    <row r="733" spans="2:25" hidden="1" x14ac:dyDescent="0.25">
      <c r="B733" s="390" t="str">
        <f>IFERROR(IF(LEN(INDEX(PlansAndNotes!$B$6:$B$2005,ROW(A733)-ROW($B$3)))=0,"",INDEX(PlansAndNotes!$B$6:$B$2005,ROW(A733)-ROW($B$3))),"")</f>
        <v/>
      </c>
      <c r="C733" s="361" t="str">
        <f t="shared" si="102"/>
        <v/>
      </c>
      <c r="D733" s="361" t="str">
        <f>IFERROR(IF(LEN(C733)&gt;0,IF(LEN(INDEX(TasksList!$C$6:$C$1005,MATCH(C733,TasksList!$B$6:$B$1005,0),1))=0,"",INDEX(TasksList!$C$6:$C$1005,MATCH(C733,TasksList!$B$6:$B$1005,0),1)),""),"")</f>
        <v/>
      </c>
      <c r="E733" s="361" t="str">
        <f>IFERROR(IF(LEN(C733)&gt;0,IF(LEN(INDEX(TasksList!$F$6:$F$1005,MATCH(C733,TasksList!$B$6:$B$1005,0),1))=0,"not set!",INDEX(TasksList!$F$6:$F$1005,MATCH(C733,TasksList!$B$6:$B$1005,0),1)),""),"")</f>
        <v/>
      </c>
      <c r="F733" s="360" t="str">
        <f>IFERROR(IF(LEN(D733)&gt;0,IF(LEN(INDEX(AdressBook!$D$6:$D$25,MATCH(D733,AdressBook!$B$6:$B$25,0),1))=0,"",INDEX(AdressBook!$D$6:$D$25,MATCH(D733,AdressBook!$B$6:$B$25,0),1)),""),"")</f>
        <v/>
      </c>
      <c r="G733" s="361" t="str">
        <f>IFERROR(IF(LEN(INDEX(PlansAndNotes!$F$6:$F$2005,ROW(B733)-ROW($C$3)))=0,"",INDEX(PlansAndNotes!$F$6:$F$2005,ROW(B733)-ROW($C$3))),"")</f>
        <v/>
      </c>
      <c r="H733" s="361" t="str">
        <f>IFERROR(IF(LEN(C733)&gt;0,IF(LEN(INDEX(TasksList!$G$6:$G$1005,MATCH(C733,TasksList!$B$6:$B$1005,0),1))=0,"",INDEX(TasksList!$G$6:$G$1005,MATCH(C733,TasksList!$B$6:$B$1005,0),1)),""),"")</f>
        <v/>
      </c>
      <c r="I733" s="381"/>
      <c r="J733" s="402"/>
      <c r="K733" s="402"/>
      <c r="L733" s="399" t="str">
        <f t="array" ref="L733">IFERROR(INDEX($J$4:$J$1003,SMALL($K$4:$K$1003,ROW(L733)-3),1),"")</f>
        <v/>
      </c>
      <c r="M733" s="206"/>
      <c r="N733" s="362" t="str">
        <f>IFERROR(IF(LEN(INDEX(PlansAndNotes!$D$6:$D$4005,ROW(B733)-ROW($C$3)))=0,"",INDEX(PlansAndNotes!$D$6:$D$4005,ROW(B733)-ROW($C$3))),"")</f>
        <v/>
      </c>
      <c r="O733" s="165" t="str">
        <f t="shared" si="103"/>
        <v/>
      </c>
      <c r="P733" s="363" t="str">
        <f>IFERROR(IF(LEN(INDEX(PlansAndNotes!$E$6:$E$4005,ROW(B733)-ROW($C$3)))=0,"",INDEX(PlansAndNotes!$E$6:$E$4005,ROW(B733)-ROW($C$3))),"")</f>
        <v/>
      </c>
      <c r="Q733" s="363" t="str">
        <f>IFERROR(IF(LEN(INDEX(PlansAndNotes!$G$6:$G$4005,ROW(B733)-ROW($C$3)))=0,"",INDEX(PlansAndNotes!$G$6:$G$4005,ROW(B733)-ROW($C$3))),"")</f>
        <v/>
      </c>
      <c r="R733" s="361" t="str">
        <f>IFERROR(IF(LEN(D733)&gt;0,IF(LEN(INDEX(AdressBook!$C$6:$C$25,MATCH(D733,AdressBook!$B$6:$B$25,0),1))=0,"",INDEX(AdressBook!$C$6:$C$25,MATCH(D733,AdressBook!$B$6:$B$25,0),1)),""),"")</f>
        <v/>
      </c>
      <c r="S733" s="165">
        <f>IF(LEN(C733)&gt;0,IFERROR(IF(MATCH(C733,C734:$C$4004,0)&gt;0,-1,ROW(S733)-ROW($S$3)),ROW(S733)-ROW($S$3)),-1)</f>
        <v>-1</v>
      </c>
      <c r="T733" s="165">
        <f t="shared" si="104"/>
        <v>0</v>
      </c>
      <c r="U733" s="165" t="str">
        <f t="shared" si="105"/>
        <v/>
      </c>
      <c r="V733" s="165" t="str">
        <f>IFERROR(IF(OR(C733="",S733&lt;0),"",IF(SUBTOTAL(3,C733:C733)=0,-1,SUBTOTAL(3,$C$4:C733))),"")</f>
        <v/>
      </c>
      <c r="W733" s="156" t="str">
        <f t="array" ref="W733">IF(LEN(C733)&gt;0,IFERROR(IF(MATCH(C733,$C$3:$C732,0)&gt;0,N733-INDEX($N$3:N732,SUMPRODUCT(MAX(ROW($C$3:$C732)*(C733=$C$3:$C732)))-2,1),""),""),"")</f>
        <v/>
      </c>
      <c r="X733" s="156">
        <f t="shared" ca="1" si="106"/>
        <v>1</v>
      </c>
      <c r="Y733" s="156">
        <f t="shared" ca="1" si="107"/>
        <v>1</v>
      </c>
    </row>
    <row r="734" spans="2:25" hidden="1" x14ac:dyDescent="0.25">
      <c r="B734" s="390" t="str">
        <f>IFERROR(IF(LEN(INDEX(PlansAndNotes!$B$6:$B$2005,ROW(A734)-ROW($B$3)))=0,"",INDEX(PlansAndNotes!$B$6:$B$2005,ROW(A734)-ROW($B$3))),"")</f>
        <v/>
      </c>
      <c r="C734" s="361" t="str">
        <f t="shared" si="102"/>
        <v/>
      </c>
      <c r="D734" s="361" t="str">
        <f>IFERROR(IF(LEN(C734)&gt;0,IF(LEN(INDEX(TasksList!$C$6:$C$1005,MATCH(C734,TasksList!$B$6:$B$1005,0),1))=0,"",INDEX(TasksList!$C$6:$C$1005,MATCH(C734,TasksList!$B$6:$B$1005,0),1)),""),"")</f>
        <v/>
      </c>
      <c r="E734" s="361" t="str">
        <f>IFERROR(IF(LEN(C734)&gt;0,IF(LEN(INDEX(TasksList!$F$6:$F$1005,MATCH(C734,TasksList!$B$6:$B$1005,0),1))=0,"not set!",INDEX(TasksList!$F$6:$F$1005,MATCH(C734,TasksList!$B$6:$B$1005,0),1)),""),"")</f>
        <v/>
      </c>
      <c r="F734" s="360" t="str">
        <f>IFERROR(IF(LEN(D734)&gt;0,IF(LEN(INDEX(AdressBook!$D$6:$D$25,MATCH(D734,AdressBook!$B$6:$B$25,0),1))=0,"",INDEX(AdressBook!$D$6:$D$25,MATCH(D734,AdressBook!$B$6:$B$25,0),1)),""),"")</f>
        <v/>
      </c>
      <c r="G734" s="361" t="str">
        <f>IFERROR(IF(LEN(INDEX(PlansAndNotes!$F$6:$F$2005,ROW(B734)-ROW($C$3)))=0,"",INDEX(PlansAndNotes!$F$6:$F$2005,ROW(B734)-ROW($C$3))),"")</f>
        <v/>
      </c>
      <c r="H734" s="361" t="str">
        <f>IFERROR(IF(LEN(C734)&gt;0,IF(LEN(INDEX(TasksList!$G$6:$G$1005,MATCH(C734,TasksList!$B$6:$B$1005,0),1))=0,"",INDEX(TasksList!$G$6:$G$1005,MATCH(C734,TasksList!$B$6:$B$1005,0),1)),""),"")</f>
        <v/>
      </c>
      <c r="I734" s="381"/>
      <c r="J734" s="402"/>
      <c r="K734" s="402"/>
      <c r="L734" s="399" t="str">
        <f t="array" ref="L734">IFERROR(INDEX($J$4:$J$1003,SMALL($K$4:$K$1003,ROW(L734)-3),1),"")</f>
        <v/>
      </c>
      <c r="M734" s="206"/>
      <c r="N734" s="362" t="str">
        <f>IFERROR(IF(LEN(INDEX(PlansAndNotes!$D$6:$D$4005,ROW(B734)-ROW($C$3)))=0,"",INDEX(PlansAndNotes!$D$6:$D$4005,ROW(B734)-ROW($C$3))),"")</f>
        <v/>
      </c>
      <c r="O734" s="165" t="str">
        <f t="shared" si="103"/>
        <v/>
      </c>
      <c r="P734" s="363" t="str">
        <f>IFERROR(IF(LEN(INDEX(PlansAndNotes!$E$6:$E$4005,ROW(B734)-ROW($C$3)))=0,"",INDEX(PlansAndNotes!$E$6:$E$4005,ROW(B734)-ROW($C$3))),"")</f>
        <v/>
      </c>
      <c r="Q734" s="363" t="str">
        <f>IFERROR(IF(LEN(INDEX(PlansAndNotes!$G$6:$G$4005,ROW(B734)-ROW($C$3)))=0,"",INDEX(PlansAndNotes!$G$6:$G$4005,ROW(B734)-ROW($C$3))),"")</f>
        <v/>
      </c>
      <c r="R734" s="361" t="str">
        <f>IFERROR(IF(LEN(D734)&gt;0,IF(LEN(INDEX(AdressBook!$C$6:$C$25,MATCH(D734,AdressBook!$B$6:$B$25,0),1))=0,"",INDEX(AdressBook!$C$6:$C$25,MATCH(D734,AdressBook!$B$6:$B$25,0),1)),""),"")</f>
        <v/>
      </c>
      <c r="S734" s="165">
        <f>IF(LEN(C734)&gt;0,IFERROR(IF(MATCH(C734,C735:$C$4004,0)&gt;0,-1,ROW(S734)-ROW($S$3)),ROW(S734)-ROW($S$3)),-1)</f>
        <v>-1</v>
      </c>
      <c r="T734" s="165">
        <f t="shared" si="104"/>
        <v>0</v>
      </c>
      <c r="U734" s="165" t="str">
        <f t="shared" si="105"/>
        <v/>
      </c>
      <c r="V734" s="165" t="str">
        <f>IFERROR(IF(OR(C734="",S734&lt;0),"",IF(SUBTOTAL(3,C734:C734)=0,-1,SUBTOTAL(3,$C$4:C734))),"")</f>
        <v/>
      </c>
      <c r="W734" s="156" t="str">
        <f t="array" ref="W734">IF(LEN(C734)&gt;0,IFERROR(IF(MATCH(C734,$C$3:$C733,0)&gt;0,N734-INDEX($N$3:N733,SUMPRODUCT(MAX(ROW($C$3:$C733)*(C734=$C$3:$C733)))-2,1),""),""),"")</f>
        <v/>
      </c>
      <c r="X734" s="156">
        <f t="shared" ca="1" si="106"/>
        <v>1</v>
      </c>
      <c r="Y734" s="156">
        <f t="shared" ca="1" si="107"/>
        <v>1</v>
      </c>
    </row>
    <row r="735" spans="2:25" hidden="1" x14ac:dyDescent="0.25">
      <c r="B735" s="390" t="str">
        <f>IFERROR(IF(LEN(INDEX(PlansAndNotes!$B$6:$B$2005,ROW(A735)-ROW($B$3)))=0,"",INDEX(PlansAndNotes!$B$6:$B$2005,ROW(A735)-ROW($B$3))),"")</f>
        <v/>
      </c>
      <c r="C735" s="361" t="str">
        <f t="shared" si="102"/>
        <v/>
      </c>
      <c r="D735" s="361" t="str">
        <f>IFERROR(IF(LEN(C735)&gt;0,IF(LEN(INDEX(TasksList!$C$6:$C$1005,MATCH(C735,TasksList!$B$6:$B$1005,0),1))=0,"",INDEX(TasksList!$C$6:$C$1005,MATCH(C735,TasksList!$B$6:$B$1005,0),1)),""),"")</f>
        <v/>
      </c>
      <c r="E735" s="361" t="str">
        <f>IFERROR(IF(LEN(C735)&gt;0,IF(LEN(INDEX(TasksList!$F$6:$F$1005,MATCH(C735,TasksList!$B$6:$B$1005,0),1))=0,"not set!",INDEX(TasksList!$F$6:$F$1005,MATCH(C735,TasksList!$B$6:$B$1005,0),1)),""),"")</f>
        <v/>
      </c>
      <c r="F735" s="360" t="str">
        <f>IFERROR(IF(LEN(D735)&gt;0,IF(LEN(INDEX(AdressBook!$D$6:$D$25,MATCH(D735,AdressBook!$B$6:$B$25,0),1))=0,"",INDEX(AdressBook!$D$6:$D$25,MATCH(D735,AdressBook!$B$6:$B$25,0),1)),""),"")</f>
        <v/>
      </c>
      <c r="G735" s="361" t="str">
        <f>IFERROR(IF(LEN(INDEX(PlansAndNotes!$F$6:$F$2005,ROW(B735)-ROW($C$3)))=0,"",INDEX(PlansAndNotes!$F$6:$F$2005,ROW(B735)-ROW($C$3))),"")</f>
        <v/>
      </c>
      <c r="H735" s="361" t="str">
        <f>IFERROR(IF(LEN(C735)&gt;0,IF(LEN(INDEX(TasksList!$G$6:$G$1005,MATCH(C735,TasksList!$B$6:$B$1005,0),1))=0,"",INDEX(TasksList!$G$6:$G$1005,MATCH(C735,TasksList!$B$6:$B$1005,0),1)),""),"")</f>
        <v/>
      </c>
      <c r="I735" s="381"/>
      <c r="J735" s="402"/>
      <c r="K735" s="402"/>
      <c r="L735" s="399" t="str">
        <f t="array" ref="L735">IFERROR(INDEX($J$4:$J$1003,SMALL($K$4:$K$1003,ROW(L735)-3),1),"")</f>
        <v/>
      </c>
      <c r="M735" s="206"/>
      <c r="N735" s="362" t="str">
        <f>IFERROR(IF(LEN(INDEX(PlansAndNotes!$D$6:$D$4005,ROW(B735)-ROW($C$3)))=0,"",INDEX(PlansAndNotes!$D$6:$D$4005,ROW(B735)-ROW($C$3))),"")</f>
        <v/>
      </c>
      <c r="O735" s="165" t="str">
        <f t="shared" si="103"/>
        <v/>
      </c>
      <c r="P735" s="363" t="str">
        <f>IFERROR(IF(LEN(INDEX(PlansAndNotes!$E$6:$E$4005,ROW(B735)-ROW($C$3)))=0,"",INDEX(PlansAndNotes!$E$6:$E$4005,ROW(B735)-ROW($C$3))),"")</f>
        <v/>
      </c>
      <c r="Q735" s="363" t="str">
        <f>IFERROR(IF(LEN(INDEX(PlansAndNotes!$G$6:$G$4005,ROW(B735)-ROW($C$3)))=0,"",INDEX(PlansAndNotes!$G$6:$G$4005,ROW(B735)-ROW($C$3))),"")</f>
        <v/>
      </c>
      <c r="R735" s="361" t="str">
        <f>IFERROR(IF(LEN(D735)&gt;0,IF(LEN(INDEX(AdressBook!$C$6:$C$25,MATCH(D735,AdressBook!$B$6:$B$25,0),1))=0,"",INDEX(AdressBook!$C$6:$C$25,MATCH(D735,AdressBook!$B$6:$B$25,0),1)),""),"")</f>
        <v/>
      </c>
      <c r="S735" s="165">
        <f>IF(LEN(C735)&gt;0,IFERROR(IF(MATCH(C735,C736:$C$4004,0)&gt;0,-1,ROW(S735)-ROW($S$3)),ROW(S735)-ROW($S$3)),-1)</f>
        <v>-1</v>
      </c>
      <c r="T735" s="165">
        <f t="shared" si="104"/>
        <v>0</v>
      </c>
      <c r="U735" s="165" t="str">
        <f t="shared" si="105"/>
        <v/>
      </c>
      <c r="V735" s="165" t="str">
        <f>IFERROR(IF(OR(C735="",S735&lt;0),"",IF(SUBTOTAL(3,C735:C735)=0,-1,SUBTOTAL(3,$C$4:C735))),"")</f>
        <v/>
      </c>
      <c r="W735" s="156" t="str">
        <f t="array" ref="W735">IF(LEN(C735)&gt;0,IFERROR(IF(MATCH(C735,$C$3:$C734,0)&gt;0,N735-INDEX($N$3:N734,SUMPRODUCT(MAX(ROW($C$3:$C734)*(C735=$C$3:$C734)))-2,1),""),""),"")</f>
        <v/>
      </c>
      <c r="X735" s="156">
        <f t="shared" ca="1" si="106"/>
        <v>1</v>
      </c>
      <c r="Y735" s="156">
        <f t="shared" ca="1" si="107"/>
        <v>1</v>
      </c>
    </row>
    <row r="736" spans="2:25" hidden="1" x14ac:dyDescent="0.25">
      <c r="B736" s="390" t="str">
        <f>IFERROR(IF(LEN(INDEX(PlansAndNotes!$B$6:$B$2005,ROW(A736)-ROW($B$3)))=0,"",INDEX(PlansAndNotes!$B$6:$B$2005,ROW(A736)-ROW($B$3))),"")</f>
        <v/>
      </c>
      <c r="C736" s="361" t="str">
        <f t="shared" si="102"/>
        <v/>
      </c>
      <c r="D736" s="361" t="str">
        <f>IFERROR(IF(LEN(C736)&gt;0,IF(LEN(INDEX(TasksList!$C$6:$C$1005,MATCH(C736,TasksList!$B$6:$B$1005,0),1))=0,"",INDEX(TasksList!$C$6:$C$1005,MATCH(C736,TasksList!$B$6:$B$1005,0),1)),""),"")</f>
        <v/>
      </c>
      <c r="E736" s="361" t="str">
        <f>IFERROR(IF(LEN(C736)&gt;0,IF(LEN(INDEX(TasksList!$F$6:$F$1005,MATCH(C736,TasksList!$B$6:$B$1005,0),1))=0,"not set!",INDEX(TasksList!$F$6:$F$1005,MATCH(C736,TasksList!$B$6:$B$1005,0),1)),""),"")</f>
        <v/>
      </c>
      <c r="F736" s="360" t="str">
        <f>IFERROR(IF(LEN(D736)&gt;0,IF(LEN(INDEX(AdressBook!$D$6:$D$25,MATCH(D736,AdressBook!$B$6:$B$25,0),1))=0,"",INDEX(AdressBook!$D$6:$D$25,MATCH(D736,AdressBook!$B$6:$B$25,0),1)),""),"")</f>
        <v/>
      </c>
      <c r="G736" s="361" t="str">
        <f>IFERROR(IF(LEN(INDEX(PlansAndNotes!$F$6:$F$2005,ROW(B736)-ROW($C$3)))=0,"",INDEX(PlansAndNotes!$F$6:$F$2005,ROW(B736)-ROW($C$3))),"")</f>
        <v/>
      </c>
      <c r="H736" s="361" t="str">
        <f>IFERROR(IF(LEN(C736)&gt;0,IF(LEN(INDEX(TasksList!$G$6:$G$1005,MATCH(C736,TasksList!$B$6:$B$1005,0),1))=0,"",INDEX(TasksList!$G$6:$G$1005,MATCH(C736,TasksList!$B$6:$B$1005,0),1)),""),"")</f>
        <v/>
      </c>
      <c r="I736" s="381"/>
      <c r="J736" s="402"/>
      <c r="K736" s="402"/>
      <c r="L736" s="399" t="str">
        <f t="array" ref="L736">IFERROR(INDEX($J$4:$J$1003,SMALL($K$4:$K$1003,ROW(L736)-3),1),"")</f>
        <v/>
      </c>
      <c r="M736" s="206"/>
      <c r="N736" s="362" t="str">
        <f>IFERROR(IF(LEN(INDEX(PlansAndNotes!$D$6:$D$4005,ROW(B736)-ROW($C$3)))=0,"",INDEX(PlansAndNotes!$D$6:$D$4005,ROW(B736)-ROW($C$3))),"")</f>
        <v/>
      </c>
      <c r="O736" s="165" t="str">
        <f t="shared" si="103"/>
        <v/>
      </c>
      <c r="P736" s="363" t="str">
        <f>IFERROR(IF(LEN(INDEX(PlansAndNotes!$E$6:$E$4005,ROW(B736)-ROW($C$3)))=0,"",INDEX(PlansAndNotes!$E$6:$E$4005,ROW(B736)-ROW($C$3))),"")</f>
        <v/>
      </c>
      <c r="Q736" s="363" t="str">
        <f>IFERROR(IF(LEN(INDEX(PlansAndNotes!$G$6:$G$4005,ROW(B736)-ROW($C$3)))=0,"",INDEX(PlansAndNotes!$G$6:$G$4005,ROW(B736)-ROW($C$3))),"")</f>
        <v/>
      </c>
      <c r="R736" s="361" t="str">
        <f>IFERROR(IF(LEN(D736)&gt;0,IF(LEN(INDEX(AdressBook!$C$6:$C$25,MATCH(D736,AdressBook!$B$6:$B$25,0),1))=0,"",INDEX(AdressBook!$C$6:$C$25,MATCH(D736,AdressBook!$B$6:$B$25,0),1)),""),"")</f>
        <v/>
      </c>
      <c r="S736" s="165">
        <f>IF(LEN(C736)&gt;0,IFERROR(IF(MATCH(C736,C737:$C$4004,0)&gt;0,-1,ROW(S736)-ROW($S$3)),ROW(S736)-ROW($S$3)),-1)</f>
        <v>-1</v>
      </c>
      <c r="T736" s="165">
        <f t="shared" si="104"/>
        <v>0</v>
      </c>
      <c r="U736" s="165" t="str">
        <f t="shared" si="105"/>
        <v/>
      </c>
      <c r="V736" s="165" t="str">
        <f>IFERROR(IF(OR(C736="",S736&lt;0),"",IF(SUBTOTAL(3,C736:C736)=0,-1,SUBTOTAL(3,$C$4:C736))),"")</f>
        <v/>
      </c>
      <c r="W736" s="156" t="str">
        <f t="array" ref="W736">IF(LEN(C736)&gt;0,IFERROR(IF(MATCH(C736,$C$3:$C735,0)&gt;0,N736-INDEX($N$3:N735,SUMPRODUCT(MAX(ROW($C$3:$C735)*(C736=$C$3:$C735)))-2,1),""),""),"")</f>
        <v/>
      </c>
      <c r="X736" s="156">
        <f t="shared" ca="1" si="106"/>
        <v>1</v>
      </c>
      <c r="Y736" s="156">
        <f t="shared" ca="1" si="107"/>
        <v>1</v>
      </c>
    </row>
    <row r="737" spans="2:25" hidden="1" x14ac:dyDescent="0.25">
      <c r="B737" s="390" t="str">
        <f>IFERROR(IF(LEN(INDEX(PlansAndNotes!$B$6:$B$2005,ROW(A737)-ROW($B$3)))=0,"",INDEX(PlansAndNotes!$B$6:$B$2005,ROW(A737)-ROW($B$3))),"")</f>
        <v/>
      </c>
      <c r="C737" s="361" t="str">
        <f t="shared" si="102"/>
        <v/>
      </c>
      <c r="D737" s="361" t="str">
        <f>IFERROR(IF(LEN(C737)&gt;0,IF(LEN(INDEX(TasksList!$C$6:$C$1005,MATCH(C737,TasksList!$B$6:$B$1005,0),1))=0,"",INDEX(TasksList!$C$6:$C$1005,MATCH(C737,TasksList!$B$6:$B$1005,0),1)),""),"")</f>
        <v/>
      </c>
      <c r="E737" s="361" t="str">
        <f>IFERROR(IF(LEN(C737)&gt;0,IF(LEN(INDEX(TasksList!$F$6:$F$1005,MATCH(C737,TasksList!$B$6:$B$1005,0),1))=0,"not set!",INDEX(TasksList!$F$6:$F$1005,MATCH(C737,TasksList!$B$6:$B$1005,0),1)),""),"")</f>
        <v/>
      </c>
      <c r="F737" s="360" t="str">
        <f>IFERROR(IF(LEN(D737)&gt;0,IF(LEN(INDEX(AdressBook!$D$6:$D$25,MATCH(D737,AdressBook!$B$6:$B$25,0),1))=0,"",INDEX(AdressBook!$D$6:$D$25,MATCH(D737,AdressBook!$B$6:$B$25,0),1)),""),"")</f>
        <v/>
      </c>
      <c r="G737" s="361" t="str">
        <f>IFERROR(IF(LEN(INDEX(PlansAndNotes!$F$6:$F$2005,ROW(B737)-ROW($C$3)))=0,"",INDEX(PlansAndNotes!$F$6:$F$2005,ROW(B737)-ROW($C$3))),"")</f>
        <v/>
      </c>
      <c r="H737" s="361" t="str">
        <f>IFERROR(IF(LEN(C737)&gt;0,IF(LEN(INDEX(TasksList!$G$6:$G$1005,MATCH(C737,TasksList!$B$6:$B$1005,0),1))=0,"",INDEX(TasksList!$G$6:$G$1005,MATCH(C737,TasksList!$B$6:$B$1005,0),1)),""),"")</f>
        <v/>
      </c>
      <c r="I737" s="381"/>
      <c r="J737" s="402"/>
      <c r="K737" s="402"/>
      <c r="L737" s="399" t="str">
        <f t="array" ref="L737">IFERROR(INDEX($J$4:$J$1003,SMALL($K$4:$K$1003,ROW(L737)-3),1),"")</f>
        <v/>
      </c>
      <c r="M737" s="206"/>
      <c r="N737" s="362" t="str">
        <f>IFERROR(IF(LEN(INDEX(PlansAndNotes!$D$6:$D$4005,ROW(B737)-ROW($C$3)))=0,"",INDEX(PlansAndNotes!$D$6:$D$4005,ROW(B737)-ROW($C$3))),"")</f>
        <v/>
      </c>
      <c r="O737" s="165" t="str">
        <f t="shared" si="103"/>
        <v/>
      </c>
      <c r="P737" s="363" t="str">
        <f>IFERROR(IF(LEN(INDEX(PlansAndNotes!$E$6:$E$4005,ROW(B737)-ROW($C$3)))=0,"",INDEX(PlansAndNotes!$E$6:$E$4005,ROW(B737)-ROW($C$3))),"")</f>
        <v/>
      </c>
      <c r="Q737" s="363" t="str">
        <f>IFERROR(IF(LEN(INDEX(PlansAndNotes!$G$6:$G$4005,ROW(B737)-ROW($C$3)))=0,"",INDEX(PlansAndNotes!$G$6:$G$4005,ROW(B737)-ROW($C$3))),"")</f>
        <v/>
      </c>
      <c r="R737" s="361" t="str">
        <f>IFERROR(IF(LEN(D737)&gt;0,IF(LEN(INDEX(AdressBook!$C$6:$C$25,MATCH(D737,AdressBook!$B$6:$B$25,0),1))=0,"",INDEX(AdressBook!$C$6:$C$25,MATCH(D737,AdressBook!$B$6:$B$25,0),1)),""),"")</f>
        <v/>
      </c>
      <c r="S737" s="165">
        <f>IF(LEN(C737)&gt;0,IFERROR(IF(MATCH(C737,C738:$C$4004,0)&gt;0,-1,ROW(S737)-ROW($S$3)),ROW(S737)-ROW($S$3)),-1)</f>
        <v>-1</v>
      </c>
      <c r="T737" s="165">
        <f t="shared" si="104"/>
        <v>0</v>
      </c>
      <c r="U737" s="165" t="str">
        <f t="shared" si="105"/>
        <v/>
      </c>
      <c r="V737" s="165" t="str">
        <f>IFERROR(IF(OR(C737="",S737&lt;0),"",IF(SUBTOTAL(3,C737:C737)=0,-1,SUBTOTAL(3,$C$4:C737))),"")</f>
        <v/>
      </c>
      <c r="W737" s="156" t="str">
        <f t="array" ref="W737">IF(LEN(C737)&gt;0,IFERROR(IF(MATCH(C737,$C$3:$C736,0)&gt;0,N737-INDEX($N$3:N736,SUMPRODUCT(MAX(ROW($C$3:$C736)*(C737=$C$3:$C736)))-2,1),""),""),"")</f>
        <v/>
      </c>
      <c r="X737" s="156">
        <f t="shared" ca="1" si="106"/>
        <v>1</v>
      </c>
      <c r="Y737" s="156">
        <f t="shared" ca="1" si="107"/>
        <v>1</v>
      </c>
    </row>
    <row r="738" spans="2:25" hidden="1" x14ac:dyDescent="0.25">
      <c r="B738" s="390" t="str">
        <f>IFERROR(IF(LEN(INDEX(PlansAndNotes!$B$6:$B$2005,ROW(A738)-ROW($B$3)))=0,"",INDEX(PlansAndNotes!$B$6:$B$2005,ROW(A738)-ROW($B$3))),"")</f>
        <v/>
      </c>
      <c r="C738" s="361" t="str">
        <f t="shared" si="102"/>
        <v/>
      </c>
      <c r="D738" s="361" t="str">
        <f>IFERROR(IF(LEN(C738)&gt;0,IF(LEN(INDEX(TasksList!$C$6:$C$1005,MATCH(C738,TasksList!$B$6:$B$1005,0),1))=0,"",INDEX(TasksList!$C$6:$C$1005,MATCH(C738,TasksList!$B$6:$B$1005,0),1)),""),"")</f>
        <v/>
      </c>
      <c r="E738" s="361" t="str">
        <f>IFERROR(IF(LEN(C738)&gt;0,IF(LEN(INDEX(TasksList!$F$6:$F$1005,MATCH(C738,TasksList!$B$6:$B$1005,0),1))=0,"not set!",INDEX(TasksList!$F$6:$F$1005,MATCH(C738,TasksList!$B$6:$B$1005,0),1)),""),"")</f>
        <v/>
      </c>
      <c r="F738" s="360" t="str">
        <f>IFERROR(IF(LEN(D738)&gt;0,IF(LEN(INDEX(AdressBook!$D$6:$D$25,MATCH(D738,AdressBook!$B$6:$B$25,0),1))=0,"",INDEX(AdressBook!$D$6:$D$25,MATCH(D738,AdressBook!$B$6:$B$25,0),1)),""),"")</f>
        <v/>
      </c>
      <c r="G738" s="361" t="str">
        <f>IFERROR(IF(LEN(INDEX(PlansAndNotes!$F$6:$F$2005,ROW(B738)-ROW($C$3)))=0,"",INDEX(PlansAndNotes!$F$6:$F$2005,ROW(B738)-ROW($C$3))),"")</f>
        <v/>
      </c>
      <c r="H738" s="361" t="str">
        <f>IFERROR(IF(LEN(C738)&gt;0,IF(LEN(INDEX(TasksList!$G$6:$G$1005,MATCH(C738,TasksList!$B$6:$B$1005,0),1))=0,"",INDEX(TasksList!$G$6:$G$1005,MATCH(C738,TasksList!$B$6:$B$1005,0),1)),""),"")</f>
        <v/>
      </c>
      <c r="I738" s="381"/>
      <c r="J738" s="402"/>
      <c r="K738" s="402"/>
      <c r="L738" s="399" t="str">
        <f t="array" ref="L738">IFERROR(INDEX($J$4:$J$1003,SMALL($K$4:$K$1003,ROW(L738)-3),1),"")</f>
        <v/>
      </c>
      <c r="M738" s="206"/>
      <c r="N738" s="362" t="str">
        <f>IFERROR(IF(LEN(INDEX(PlansAndNotes!$D$6:$D$4005,ROW(B738)-ROW($C$3)))=0,"",INDEX(PlansAndNotes!$D$6:$D$4005,ROW(B738)-ROW($C$3))),"")</f>
        <v/>
      </c>
      <c r="O738" s="165" t="str">
        <f t="shared" si="103"/>
        <v/>
      </c>
      <c r="P738" s="363" t="str">
        <f>IFERROR(IF(LEN(INDEX(PlansAndNotes!$E$6:$E$4005,ROW(B738)-ROW($C$3)))=0,"",INDEX(PlansAndNotes!$E$6:$E$4005,ROW(B738)-ROW($C$3))),"")</f>
        <v/>
      </c>
      <c r="Q738" s="363" t="str">
        <f>IFERROR(IF(LEN(INDEX(PlansAndNotes!$G$6:$G$4005,ROW(B738)-ROW($C$3)))=0,"",INDEX(PlansAndNotes!$G$6:$G$4005,ROW(B738)-ROW($C$3))),"")</f>
        <v/>
      </c>
      <c r="R738" s="361" t="str">
        <f>IFERROR(IF(LEN(D738)&gt;0,IF(LEN(INDEX(AdressBook!$C$6:$C$25,MATCH(D738,AdressBook!$B$6:$B$25,0),1))=0,"",INDEX(AdressBook!$C$6:$C$25,MATCH(D738,AdressBook!$B$6:$B$25,0),1)),""),"")</f>
        <v/>
      </c>
      <c r="S738" s="165">
        <f>IF(LEN(C738)&gt;0,IFERROR(IF(MATCH(C738,C739:$C$4004,0)&gt;0,-1,ROW(S738)-ROW($S$3)),ROW(S738)-ROW($S$3)),-1)</f>
        <v>-1</v>
      </c>
      <c r="T738" s="165">
        <f t="shared" si="104"/>
        <v>0</v>
      </c>
      <c r="U738" s="165" t="str">
        <f t="shared" si="105"/>
        <v/>
      </c>
      <c r="V738" s="165" t="str">
        <f>IFERROR(IF(OR(C738="",S738&lt;0),"",IF(SUBTOTAL(3,C738:C738)=0,-1,SUBTOTAL(3,$C$4:C738))),"")</f>
        <v/>
      </c>
      <c r="W738" s="156" t="str">
        <f t="array" ref="W738">IF(LEN(C738)&gt;0,IFERROR(IF(MATCH(C738,$C$3:$C737,0)&gt;0,N738-INDEX($N$3:N737,SUMPRODUCT(MAX(ROW($C$3:$C737)*(C738=$C$3:$C737)))-2,1),""),""),"")</f>
        <v/>
      </c>
      <c r="X738" s="156">
        <f t="shared" ca="1" si="106"/>
        <v>1</v>
      </c>
      <c r="Y738" s="156">
        <f t="shared" ca="1" si="107"/>
        <v>1</v>
      </c>
    </row>
    <row r="739" spans="2:25" hidden="1" x14ac:dyDescent="0.25">
      <c r="B739" s="390" t="str">
        <f>IFERROR(IF(LEN(INDEX(PlansAndNotes!$B$6:$B$2005,ROW(A739)-ROW($B$3)))=0,"",INDEX(PlansAndNotes!$B$6:$B$2005,ROW(A739)-ROW($B$3))),"")</f>
        <v/>
      </c>
      <c r="C739" s="361" t="str">
        <f t="shared" si="102"/>
        <v/>
      </c>
      <c r="D739" s="361" t="str">
        <f>IFERROR(IF(LEN(C739)&gt;0,IF(LEN(INDEX(TasksList!$C$6:$C$1005,MATCH(C739,TasksList!$B$6:$B$1005,0),1))=0,"",INDEX(TasksList!$C$6:$C$1005,MATCH(C739,TasksList!$B$6:$B$1005,0),1)),""),"")</f>
        <v/>
      </c>
      <c r="E739" s="361" t="str">
        <f>IFERROR(IF(LEN(C739)&gt;0,IF(LEN(INDEX(TasksList!$F$6:$F$1005,MATCH(C739,TasksList!$B$6:$B$1005,0),1))=0,"not set!",INDEX(TasksList!$F$6:$F$1005,MATCH(C739,TasksList!$B$6:$B$1005,0),1)),""),"")</f>
        <v/>
      </c>
      <c r="F739" s="360" t="str">
        <f>IFERROR(IF(LEN(D739)&gt;0,IF(LEN(INDEX(AdressBook!$D$6:$D$25,MATCH(D739,AdressBook!$B$6:$B$25,0),1))=0,"",INDEX(AdressBook!$D$6:$D$25,MATCH(D739,AdressBook!$B$6:$B$25,0),1)),""),"")</f>
        <v/>
      </c>
      <c r="G739" s="361" t="str">
        <f>IFERROR(IF(LEN(INDEX(PlansAndNotes!$F$6:$F$2005,ROW(B739)-ROW($C$3)))=0,"",INDEX(PlansAndNotes!$F$6:$F$2005,ROW(B739)-ROW($C$3))),"")</f>
        <v/>
      </c>
      <c r="H739" s="361" t="str">
        <f>IFERROR(IF(LEN(C739)&gt;0,IF(LEN(INDEX(TasksList!$G$6:$G$1005,MATCH(C739,TasksList!$B$6:$B$1005,0),1))=0,"",INDEX(TasksList!$G$6:$G$1005,MATCH(C739,TasksList!$B$6:$B$1005,0),1)),""),"")</f>
        <v/>
      </c>
      <c r="I739" s="381"/>
      <c r="J739" s="402"/>
      <c r="K739" s="402"/>
      <c r="L739" s="399" t="str">
        <f t="array" ref="L739">IFERROR(INDEX($J$4:$J$1003,SMALL($K$4:$K$1003,ROW(L739)-3),1),"")</f>
        <v/>
      </c>
      <c r="M739" s="206"/>
      <c r="N739" s="362" t="str">
        <f>IFERROR(IF(LEN(INDEX(PlansAndNotes!$D$6:$D$4005,ROW(B739)-ROW($C$3)))=0,"",INDEX(PlansAndNotes!$D$6:$D$4005,ROW(B739)-ROW($C$3))),"")</f>
        <v/>
      </c>
      <c r="O739" s="165" t="str">
        <f t="shared" si="103"/>
        <v/>
      </c>
      <c r="P739" s="363" t="str">
        <f>IFERROR(IF(LEN(INDEX(PlansAndNotes!$E$6:$E$4005,ROW(B739)-ROW($C$3)))=0,"",INDEX(PlansAndNotes!$E$6:$E$4005,ROW(B739)-ROW($C$3))),"")</f>
        <v/>
      </c>
      <c r="Q739" s="363" t="str">
        <f>IFERROR(IF(LEN(INDEX(PlansAndNotes!$G$6:$G$4005,ROW(B739)-ROW($C$3)))=0,"",INDEX(PlansAndNotes!$G$6:$G$4005,ROW(B739)-ROW($C$3))),"")</f>
        <v/>
      </c>
      <c r="R739" s="361" t="str">
        <f>IFERROR(IF(LEN(D739)&gt;0,IF(LEN(INDEX(AdressBook!$C$6:$C$25,MATCH(D739,AdressBook!$B$6:$B$25,0),1))=0,"",INDEX(AdressBook!$C$6:$C$25,MATCH(D739,AdressBook!$B$6:$B$25,0),1)),""),"")</f>
        <v/>
      </c>
      <c r="S739" s="165">
        <f>IF(LEN(C739)&gt;0,IFERROR(IF(MATCH(C739,C740:$C$4004,0)&gt;0,-1,ROW(S739)-ROW($S$3)),ROW(S739)-ROW($S$3)),-1)</f>
        <v>-1</v>
      </c>
      <c r="T739" s="165">
        <f t="shared" si="104"/>
        <v>0</v>
      </c>
      <c r="U739" s="165" t="str">
        <f t="shared" si="105"/>
        <v/>
      </c>
      <c r="V739" s="165" t="str">
        <f>IFERROR(IF(OR(C739="",S739&lt;0),"",IF(SUBTOTAL(3,C739:C739)=0,-1,SUBTOTAL(3,$C$4:C739))),"")</f>
        <v/>
      </c>
      <c r="W739" s="156" t="str">
        <f t="array" ref="W739">IF(LEN(C739)&gt;0,IFERROR(IF(MATCH(C739,$C$3:$C738,0)&gt;0,N739-INDEX($N$3:N738,SUMPRODUCT(MAX(ROW($C$3:$C738)*(C739=$C$3:$C738)))-2,1),""),""),"")</f>
        <v/>
      </c>
      <c r="X739" s="156">
        <f t="shared" ca="1" si="106"/>
        <v>1</v>
      </c>
      <c r="Y739" s="156">
        <f t="shared" ca="1" si="107"/>
        <v>1</v>
      </c>
    </row>
    <row r="740" spans="2:25" hidden="1" x14ac:dyDescent="0.25">
      <c r="B740" s="390" t="str">
        <f>IFERROR(IF(LEN(INDEX(PlansAndNotes!$B$6:$B$2005,ROW(A740)-ROW($B$3)))=0,"",INDEX(PlansAndNotes!$B$6:$B$2005,ROW(A740)-ROW($B$3))),"")</f>
        <v/>
      </c>
      <c r="C740" s="361" t="str">
        <f t="shared" si="102"/>
        <v/>
      </c>
      <c r="D740" s="361" t="str">
        <f>IFERROR(IF(LEN(C740)&gt;0,IF(LEN(INDEX(TasksList!$C$6:$C$1005,MATCH(C740,TasksList!$B$6:$B$1005,0),1))=0,"",INDEX(TasksList!$C$6:$C$1005,MATCH(C740,TasksList!$B$6:$B$1005,0),1)),""),"")</f>
        <v/>
      </c>
      <c r="E740" s="361" t="str">
        <f>IFERROR(IF(LEN(C740)&gt;0,IF(LEN(INDEX(TasksList!$F$6:$F$1005,MATCH(C740,TasksList!$B$6:$B$1005,0),1))=0,"not set!",INDEX(TasksList!$F$6:$F$1005,MATCH(C740,TasksList!$B$6:$B$1005,0),1)),""),"")</f>
        <v/>
      </c>
      <c r="F740" s="360" t="str">
        <f>IFERROR(IF(LEN(D740)&gt;0,IF(LEN(INDEX(AdressBook!$D$6:$D$25,MATCH(D740,AdressBook!$B$6:$B$25,0),1))=0,"",INDEX(AdressBook!$D$6:$D$25,MATCH(D740,AdressBook!$B$6:$B$25,0),1)),""),"")</f>
        <v/>
      </c>
      <c r="G740" s="361" t="str">
        <f>IFERROR(IF(LEN(INDEX(PlansAndNotes!$F$6:$F$2005,ROW(B740)-ROW($C$3)))=0,"",INDEX(PlansAndNotes!$F$6:$F$2005,ROW(B740)-ROW($C$3))),"")</f>
        <v/>
      </c>
      <c r="H740" s="361" t="str">
        <f>IFERROR(IF(LEN(C740)&gt;0,IF(LEN(INDEX(TasksList!$G$6:$G$1005,MATCH(C740,TasksList!$B$6:$B$1005,0),1))=0,"",INDEX(TasksList!$G$6:$G$1005,MATCH(C740,TasksList!$B$6:$B$1005,0),1)),""),"")</f>
        <v/>
      </c>
      <c r="I740" s="381"/>
      <c r="J740" s="402"/>
      <c r="K740" s="402"/>
      <c r="L740" s="399" t="str">
        <f t="array" ref="L740">IFERROR(INDEX($J$4:$J$1003,SMALL($K$4:$K$1003,ROW(L740)-3),1),"")</f>
        <v/>
      </c>
      <c r="M740" s="206"/>
      <c r="N740" s="362" t="str">
        <f>IFERROR(IF(LEN(INDEX(PlansAndNotes!$D$6:$D$4005,ROW(B740)-ROW($C$3)))=0,"",INDEX(PlansAndNotes!$D$6:$D$4005,ROW(B740)-ROW($C$3))),"")</f>
        <v/>
      </c>
      <c r="O740" s="165" t="str">
        <f t="shared" si="103"/>
        <v/>
      </c>
      <c r="P740" s="363" t="str">
        <f>IFERROR(IF(LEN(INDEX(PlansAndNotes!$E$6:$E$4005,ROW(B740)-ROW($C$3)))=0,"",INDEX(PlansAndNotes!$E$6:$E$4005,ROW(B740)-ROW($C$3))),"")</f>
        <v/>
      </c>
      <c r="Q740" s="363" t="str">
        <f>IFERROR(IF(LEN(INDEX(PlansAndNotes!$G$6:$G$4005,ROW(B740)-ROW($C$3)))=0,"",INDEX(PlansAndNotes!$G$6:$G$4005,ROW(B740)-ROW($C$3))),"")</f>
        <v/>
      </c>
      <c r="R740" s="361" t="str">
        <f>IFERROR(IF(LEN(D740)&gt;0,IF(LEN(INDEX(AdressBook!$C$6:$C$25,MATCH(D740,AdressBook!$B$6:$B$25,0),1))=0,"",INDEX(AdressBook!$C$6:$C$25,MATCH(D740,AdressBook!$B$6:$B$25,0),1)),""),"")</f>
        <v/>
      </c>
      <c r="S740" s="165">
        <f>IF(LEN(C740)&gt;0,IFERROR(IF(MATCH(C740,C741:$C$4004,0)&gt;0,-1,ROW(S740)-ROW($S$3)),ROW(S740)-ROW($S$3)),-1)</f>
        <v>-1</v>
      </c>
      <c r="T740" s="165">
        <f t="shared" si="104"/>
        <v>0</v>
      </c>
      <c r="U740" s="165" t="str">
        <f t="shared" si="105"/>
        <v/>
      </c>
      <c r="V740" s="165" t="str">
        <f>IFERROR(IF(OR(C740="",S740&lt;0),"",IF(SUBTOTAL(3,C740:C740)=0,-1,SUBTOTAL(3,$C$4:C740))),"")</f>
        <v/>
      </c>
      <c r="W740" s="156" t="str">
        <f t="array" ref="W740">IF(LEN(C740)&gt;0,IFERROR(IF(MATCH(C740,$C$3:$C739,0)&gt;0,N740-INDEX($N$3:N739,SUMPRODUCT(MAX(ROW($C$3:$C739)*(C740=$C$3:$C739)))-2,1),""),""),"")</f>
        <v/>
      </c>
      <c r="X740" s="156">
        <f t="shared" ca="1" si="106"/>
        <v>1</v>
      </c>
      <c r="Y740" s="156">
        <f t="shared" ca="1" si="107"/>
        <v>1</v>
      </c>
    </row>
    <row r="741" spans="2:25" hidden="1" x14ac:dyDescent="0.25">
      <c r="B741" s="390" t="str">
        <f>IFERROR(IF(LEN(INDEX(PlansAndNotes!$B$6:$B$2005,ROW(A741)-ROW($B$3)))=0,"",INDEX(PlansAndNotes!$B$6:$B$2005,ROW(A741)-ROW($B$3))),"")</f>
        <v/>
      </c>
      <c r="C741" s="361" t="str">
        <f t="shared" si="102"/>
        <v/>
      </c>
      <c r="D741" s="361" t="str">
        <f>IFERROR(IF(LEN(C741)&gt;0,IF(LEN(INDEX(TasksList!$C$6:$C$1005,MATCH(C741,TasksList!$B$6:$B$1005,0),1))=0,"",INDEX(TasksList!$C$6:$C$1005,MATCH(C741,TasksList!$B$6:$B$1005,0),1)),""),"")</f>
        <v/>
      </c>
      <c r="E741" s="361" t="str">
        <f>IFERROR(IF(LEN(C741)&gt;0,IF(LEN(INDEX(TasksList!$F$6:$F$1005,MATCH(C741,TasksList!$B$6:$B$1005,0),1))=0,"not set!",INDEX(TasksList!$F$6:$F$1005,MATCH(C741,TasksList!$B$6:$B$1005,0),1)),""),"")</f>
        <v/>
      </c>
      <c r="F741" s="360" t="str">
        <f>IFERROR(IF(LEN(D741)&gt;0,IF(LEN(INDEX(AdressBook!$D$6:$D$25,MATCH(D741,AdressBook!$B$6:$B$25,0),1))=0,"",INDEX(AdressBook!$D$6:$D$25,MATCH(D741,AdressBook!$B$6:$B$25,0),1)),""),"")</f>
        <v/>
      </c>
      <c r="G741" s="361" t="str">
        <f>IFERROR(IF(LEN(INDEX(PlansAndNotes!$F$6:$F$2005,ROW(B741)-ROW($C$3)))=0,"",INDEX(PlansAndNotes!$F$6:$F$2005,ROW(B741)-ROW($C$3))),"")</f>
        <v/>
      </c>
      <c r="H741" s="361" t="str">
        <f>IFERROR(IF(LEN(C741)&gt;0,IF(LEN(INDEX(TasksList!$G$6:$G$1005,MATCH(C741,TasksList!$B$6:$B$1005,0),1))=0,"",INDEX(TasksList!$G$6:$G$1005,MATCH(C741,TasksList!$B$6:$B$1005,0),1)),""),"")</f>
        <v/>
      </c>
      <c r="I741" s="381"/>
      <c r="J741" s="402"/>
      <c r="K741" s="402"/>
      <c r="L741" s="399" t="str">
        <f t="array" ref="L741">IFERROR(INDEX($J$4:$J$1003,SMALL($K$4:$K$1003,ROW(L741)-3),1),"")</f>
        <v/>
      </c>
      <c r="M741" s="206"/>
      <c r="N741" s="362" t="str">
        <f>IFERROR(IF(LEN(INDEX(PlansAndNotes!$D$6:$D$4005,ROW(B741)-ROW($C$3)))=0,"",INDEX(PlansAndNotes!$D$6:$D$4005,ROW(B741)-ROW($C$3))),"")</f>
        <v/>
      </c>
      <c r="O741" s="165" t="str">
        <f t="shared" si="103"/>
        <v/>
      </c>
      <c r="P741" s="363" t="str">
        <f>IFERROR(IF(LEN(INDEX(PlansAndNotes!$E$6:$E$4005,ROW(B741)-ROW($C$3)))=0,"",INDEX(PlansAndNotes!$E$6:$E$4005,ROW(B741)-ROW($C$3))),"")</f>
        <v/>
      </c>
      <c r="Q741" s="363" t="str">
        <f>IFERROR(IF(LEN(INDEX(PlansAndNotes!$G$6:$G$4005,ROW(B741)-ROW($C$3)))=0,"",INDEX(PlansAndNotes!$G$6:$G$4005,ROW(B741)-ROW($C$3))),"")</f>
        <v/>
      </c>
      <c r="R741" s="361" t="str">
        <f>IFERROR(IF(LEN(D741)&gt;0,IF(LEN(INDEX(AdressBook!$C$6:$C$25,MATCH(D741,AdressBook!$B$6:$B$25,0),1))=0,"",INDEX(AdressBook!$C$6:$C$25,MATCH(D741,AdressBook!$B$6:$B$25,0),1)),""),"")</f>
        <v/>
      </c>
      <c r="S741" s="165">
        <f>IF(LEN(C741)&gt;0,IFERROR(IF(MATCH(C741,C742:$C$4004,0)&gt;0,-1,ROW(S741)-ROW($S$3)),ROW(S741)-ROW($S$3)),-1)</f>
        <v>-1</v>
      </c>
      <c r="T741" s="165">
        <f t="shared" si="104"/>
        <v>0</v>
      </c>
      <c r="U741" s="165" t="str">
        <f t="shared" si="105"/>
        <v/>
      </c>
      <c r="V741" s="165" t="str">
        <f>IFERROR(IF(OR(C741="",S741&lt;0),"",IF(SUBTOTAL(3,C741:C741)=0,-1,SUBTOTAL(3,$C$4:C741))),"")</f>
        <v/>
      </c>
      <c r="W741" s="156" t="str">
        <f t="array" ref="W741">IF(LEN(C741)&gt;0,IFERROR(IF(MATCH(C741,$C$3:$C740,0)&gt;0,N741-INDEX($N$3:N740,SUMPRODUCT(MAX(ROW($C$3:$C740)*(C741=$C$3:$C740)))-2,1),""),""),"")</f>
        <v/>
      </c>
      <c r="X741" s="156">
        <f t="shared" ca="1" si="106"/>
        <v>1</v>
      </c>
      <c r="Y741" s="156">
        <f t="shared" ca="1" si="107"/>
        <v>1</v>
      </c>
    </row>
    <row r="742" spans="2:25" hidden="1" x14ac:dyDescent="0.25">
      <c r="B742" s="390" t="str">
        <f>IFERROR(IF(LEN(INDEX(PlansAndNotes!$B$6:$B$2005,ROW(A742)-ROW($B$3)))=0,"",INDEX(PlansAndNotes!$B$6:$B$2005,ROW(A742)-ROW($B$3))),"")</f>
        <v/>
      </c>
      <c r="C742" s="361" t="str">
        <f t="shared" si="102"/>
        <v/>
      </c>
      <c r="D742" s="361" t="str">
        <f>IFERROR(IF(LEN(C742)&gt;0,IF(LEN(INDEX(TasksList!$C$6:$C$1005,MATCH(C742,TasksList!$B$6:$B$1005,0),1))=0,"",INDEX(TasksList!$C$6:$C$1005,MATCH(C742,TasksList!$B$6:$B$1005,0),1)),""),"")</f>
        <v/>
      </c>
      <c r="E742" s="361" t="str">
        <f>IFERROR(IF(LEN(C742)&gt;0,IF(LEN(INDEX(TasksList!$F$6:$F$1005,MATCH(C742,TasksList!$B$6:$B$1005,0),1))=0,"not set!",INDEX(TasksList!$F$6:$F$1005,MATCH(C742,TasksList!$B$6:$B$1005,0),1)),""),"")</f>
        <v/>
      </c>
      <c r="F742" s="360" t="str">
        <f>IFERROR(IF(LEN(D742)&gt;0,IF(LEN(INDEX(AdressBook!$D$6:$D$25,MATCH(D742,AdressBook!$B$6:$B$25,0),1))=0,"",INDEX(AdressBook!$D$6:$D$25,MATCH(D742,AdressBook!$B$6:$B$25,0),1)),""),"")</f>
        <v/>
      </c>
      <c r="G742" s="361" t="str">
        <f>IFERROR(IF(LEN(INDEX(PlansAndNotes!$F$6:$F$2005,ROW(B742)-ROW($C$3)))=0,"",INDEX(PlansAndNotes!$F$6:$F$2005,ROW(B742)-ROW($C$3))),"")</f>
        <v/>
      </c>
      <c r="H742" s="361" t="str">
        <f>IFERROR(IF(LEN(C742)&gt;0,IF(LEN(INDEX(TasksList!$G$6:$G$1005,MATCH(C742,TasksList!$B$6:$B$1005,0),1))=0,"",INDEX(TasksList!$G$6:$G$1005,MATCH(C742,TasksList!$B$6:$B$1005,0),1)),""),"")</f>
        <v/>
      </c>
      <c r="I742" s="381"/>
      <c r="J742" s="402"/>
      <c r="K742" s="402"/>
      <c r="L742" s="399" t="str">
        <f t="array" ref="L742">IFERROR(INDEX($J$4:$J$1003,SMALL($K$4:$K$1003,ROW(L742)-3),1),"")</f>
        <v/>
      </c>
      <c r="M742" s="206"/>
      <c r="N742" s="362" t="str">
        <f>IFERROR(IF(LEN(INDEX(PlansAndNotes!$D$6:$D$4005,ROW(B742)-ROW($C$3)))=0,"",INDEX(PlansAndNotes!$D$6:$D$4005,ROW(B742)-ROW($C$3))),"")</f>
        <v/>
      </c>
      <c r="O742" s="165" t="str">
        <f t="shared" si="103"/>
        <v/>
      </c>
      <c r="P742" s="363" t="str">
        <f>IFERROR(IF(LEN(INDEX(PlansAndNotes!$E$6:$E$4005,ROW(B742)-ROW($C$3)))=0,"",INDEX(PlansAndNotes!$E$6:$E$4005,ROW(B742)-ROW($C$3))),"")</f>
        <v/>
      </c>
      <c r="Q742" s="363" t="str">
        <f>IFERROR(IF(LEN(INDEX(PlansAndNotes!$G$6:$G$4005,ROW(B742)-ROW($C$3)))=0,"",INDEX(PlansAndNotes!$G$6:$G$4005,ROW(B742)-ROW($C$3))),"")</f>
        <v/>
      </c>
      <c r="R742" s="361" t="str">
        <f>IFERROR(IF(LEN(D742)&gt;0,IF(LEN(INDEX(AdressBook!$C$6:$C$25,MATCH(D742,AdressBook!$B$6:$B$25,0),1))=0,"",INDEX(AdressBook!$C$6:$C$25,MATCH(D742,AdressBook!$B$6:$B$25,0),1)),""),"")</f>
        <v/>
      </c>
      <c r="S742" s="165">
        <f>IF(LEN(C742)&gt;0,IFERROR(IF(MATCH(C742,C743:$C$4004,0)&gt;0,-1,ROW(S742)-ROW($S$3)),ROW(S742)-ROW($S$3)),-1)</f>
        <v>-1</v>
      </c>
      <c r="T742" s="165">
        <f t="shared" si="104"/>
        <v>0</v>
      </c>
      <c r="U742" s="165" t="str">
        <f t="shared" si="105"/>
        <v/>
      </c>
      <c r="V742" s="165" t="str">
        <f>IFERROR(IF(OR(C742="",S742&lt;0),"",IF(SUBTOTAL(3,C742:C742)=0,-1,SUBTOTAL(3,$C$4:C742))),"")</f>
        <v/>
      </c>
      <c r="W742" s="156" t="str">
        <f t="array" ref="W742">IF(LEN(C742)&gt;0,IFERROR(IF(MATCH(C742,$C$3:$C741,0)&gt;0,N742-INDEX($N$3:N741,SUMPRODUCT(MAX(ROW($C$3:$C741)*(C742=$C$3:$C741)))-2,1),""),""),"")</f>
        <v/>
      </c>
      <c r="X742" s="156">
        <f t="shared" ca="1" si="106"/>
        <v>1</v>
      </c>
      <c r="Y742" s="156">
        <f t="shared" ca="1" si="107"/>
        <v>1</v>
      </c>
    </row>
    <row r="743" spans="2:25" hidden="1" x14ac:dyDescent="0.25">
      <c r="B743" s="390" t="str">
        <f>IFERROR(IF(LEN(INDEX(PlansAndNotes!$B$6:$B$2005,ROW(A743)-ROW($B$3)))=0,"",INDEX(PlansAndNotes!$B$6:$B$2005,ROW(A743)-ROW($B$3))),"")</f>
        <v/>
      </c>
      <c r="C743" s="361" t="str">
        <f t="shared" si="102"/>
        <v/>
      </c>
      <c r="D743" s="361" t="str">
        <f>IFERROR(IF(LEN(C743)&gt;0,IF(LEN(INDEX(TasksList!$C$6:$C$1005,MATCH(C743,TasksList!$B$6:$B$1005,0),1))=0,"",INDEX(TasksList!$C$6:$C$1005,MATCH(C743,TasksList!$B$6:$B$1005,0),1)),""),"")</f>
        <v/>
      </c>
      <c r="E743" s="361" t="str">
        <f>IFERROR(IF(LEN(C743)&gt;0,IF(LEN(INDEX(TasksList!$F$6:$F$1005,MATCH(C743,TasksList!$B$6:$B$1005,0),1))=0,"not set!",INDEX(TasksList!$F$6:$F$1005,MATCH(C743,TasksList!$B$6:$B$1005,0),1)),""),"")</f>
        <v/>
      </c>
      <c r="F743" s="360" t="str">
        <f>IFERROR(IF(LEN(D743)&gt;0,IF(LEN(INDEX(AdressBook!$D$6:$D$25,MATCH(D743,AdressBook!$B$6:$B$25,0),1))=0,"",INDEX(AdressBook!$D$6:$D$25,MATCH(D743,AdressBook!$B$6:$B$25,0),1)),""),"")</f>
        <v/>
      </c>
      <c r="G743" s="361" t="str">
        <f>IFERROR(IF(LEN(INDEX(PlansAndNotes!$F$6:$F$2005,ROW(B743)-ROW($C$3)))=0,"",INDEX(PlansAndNotes!$F$6:$F$2005,ROW(B743)-ROW($C$3))),"")</f>
        <v/>
      </c>
      <c r="H743" s="361" t="str">
        <f>IFERROR(IF(LEN(C743)&gt;0,IF(LEN(INDEX(TasksList!$G$6:$G$1005,MATCH(C743,TasksList!$B$6:$B$1005,0),1))=0,"",INDEX(TasksList!$G$6:$G$1005,MATCH(C743,TasksList!$B$6:$B$1005,0),1)),""),"")</f>
        <v/>
      </c>
      <c r="I743" s="381"/>
      <c r="J743" s="402"/>
      <c r="K743" s="402"/>
      <c r="L743" s="399" t="str">
        <f t="array" ref="L743">IFERROR(INDEX($J$4:$J$1003,SMALL($K$4:$K$1003,ROW(L743)-3),1),"")</f>
        <v/>
      </c>
      <c r="M743" s="206"/>
      <c r="N743" s="362" t="str">
        <f>IFERROR(IF(LEN(INDEX(PlansAndNotes!$D$6:$D$4005,ROW(B743)-ROW($C$3)))=0,"",INDEX(PlansAndNotes!$D$6:$D$4005,ROW(B743)-ROW($C$3))),"")</f>
        <v/>
      </c>
      <c r="O743" s="165" t="str">
        <f t="shared" si="103"/>
        <v/>
      </c>
      <c r="P743" s="363" t="str">
        <f>IFERROR(IF(LEN(INDEX(PlansAndNotes!$E$6:$E$4005,ROW(B743)-ROW($C$3)))=0,"",INDEX(PlansAndNotes!$E$6:$E$4005,ROW(B743)-ROW($C$3))),"")</f>
        <v/>
      </c>
      <c r="Q743" s="363" t="str">
        <f>IFERROR(IF(LEN(INDEX(PlansAndNotes!$G$6:$G$4005,ROW(B743)-ROW($C$3)))=0,"",INDEX(PlansAndNotes!$G$6:$G$4005,ROW(B743)-ROW($C$3))),"")</f>
        <v/>
      </c>
      <c r="R743" s="361" t="str">
        <f>IFERROR(IF(LEN(D743)&gt;0,IF(LEN(INDEX(AdressBook!$C$6:$C$25,MATCH(D743,AdressBook!$B$6:$B$25,0),1))=0,"",INDEX(AdressBook!$C$6:$C$25,MATCH(D743,AdressBook!$B$6:$B$25,0),1)),""),"")</f>
        <v/>
      </c>
      <c r="S743" s="165">
        <f>IF(LEN(C743)&gt;0,IFERROR(IF(MATCH(C743,C744:$C$4004,0)&gt;0,-1,ROW(S743)-ROW($S$3)),ROW(S743)-ROW($S$3)),-1)</f>
        <v>-1</v>
      </c>
      <c r="T743" s="165">
        <f t="shared" si="104"/>
        <v>0</v>
      </c>
      <c r="U743" s="165" t="str">
        <f t="shared" si="105"/>
        <v/>
      </c>
      <c r="V743" s="165" t="str">
        <f>IFERROR(IF(OR(C743="",S743&lt;0),"",IF(SUBTOTAL(3,C743:C743)=0,-1,SUBTOTAL(3,$C$4:C743))),"")</f>
        <v/>
      </c>
      <c r="W743" s="156" t="str">
        <f t="array" ref="W743">IF(LEN(C743)&gt;0,IFERROR(IF(MATCH(C743,$C$3:$C742,0)&gt;0,N743-INDEX($N$3:N742,SUMPRODUCT(MAX(ROW($C$3:$C742)*(C743=$C$3:$C742)))-2,1),""),""),"")</f>
        <v/>
      </c>
      <c r="X743" s="156">
        <f t="shared" ca="1" si="106"/>
        <v>1</v>
      </c>
      <c r="Y743" s="156">
        <f t="shared" ca="1" si="107"/>
        <v>1</v>
      </c>
    </row>
    <row r="744" spans="2:25" hidden="1" x14ac:dyDescent="0.25">
      <c r="B744" s="390" t="str">
        <f>IFERROR(IF(LEN(INDEX(PlansAndNotes!$B$6:$B$2005,ROW(A744)-ROW($B$3)))=0,"",INDEX(PlansAndNotes!$B$6:$B$2005,ROW(A744)-ROW($B$3))),"")</f>
        <v/>
      </c>
      <c r="C744" s="361" t="str">
        <f t="shared" si="102"/>
        <v/>
      </c>
      <c r="D744" s="361" t="str">
        <f>IFERROR(IF(LEN(C744)&gt;0,IF(LEN(INDEX(TasksList!$C$6:$C$1005,MATCH(C744,TasksList!$B$6:$B$1005,0),1))=0,"",INDEX(TasksList!$C$6:$C$1005,MATCH(C744,TasksList!$B$6:$B$1005,0),1)),""),"")</f>
        <v/>
      </c>
      <c r="E744" s="361" t="str">
        <f>IFERROR(IF(LEN(C744)&gt;0,IF(LEN(INDEX(TasksList!$F$6:$F$1005,MATCH(C744,TasksList!$B$6:$B$1005,0),1))=0,"not set!",INDEX(TasksList!$F$6:$F$1005,MATCH(C744,TasksList!$B$6:$B$1005,0),1)),""),"")</f>
        <v/>
      </c>
      <c r="F744" s="360" t="str">
        <f>IFERROR(IF(LEN(D744)&gt;0,IF(LEN(INDEX(AdressBook!$D$6:$D$25,MATCH(D744,AdressBook!$B$6:$B$25,0),1))=0,"",INDEX(AdressBook!$D$6:$D$25,MATCH(D744,AdressBook!$B$6:$B$25,0),1)),""),"")</f>
        <v/>
      </c>
      <c r="G744" s="361" t="str">
        <f>IFERROR(IF(LEN(INDEX(PlansAndNotes!$F$6:$F$2005,ROW(B744)-ROW($C$3)))=0,"",INDEX(PlansAndNotes!$F$6:$F$2005,ROW(B744)-ROW($C$3))),"")</f>
        <v/>
      </c>
      <c r="H744" s="361" t="str">
        <f>IFERROR(IF(LEN(C744)&gt;0,IF(LEN(INDEX(TasksList!$G$6:$G$1005,MATCH(C744,TasksList!$B$6:$B$1005,0),1))=0,"",INDEX(TasksList!$G$6:$G$1005,MATCH(C744,TasksList!$B$6:$B$1005,0),1)),""),"")</f>
        <v/>
      </c>
      <c r="I744" s="381"/>
      <c r="J744" s="402"/>
      <c r="K744" s="402"/>
      <c r="L744" s="399" t="str">
        <f t="array" ref="L744">IFERROR(INDEX($J$4:$J$1003,SMALL($K$4:$K$1003,ROW(L744)-3),1),"")</f>
        <v/>
      </c>
      <c r="M744" s="206"/>
      <c r="N744" s="362" t="str">
        <f>IFERROR(IF(LEN(INDEX(PlansAndNotes!$D$6:$D$4005,ROW(B744)-ROW($C$3)))=0,"",INDEX(PlansAndNotes!$D$6:$D$4005,ROW(B744)-ROW($C$3))),"")</f>
        <v/>
      </c>
      <c r="O744" s="165" t="str">
        <f t="shared" si="103"/>
        <v/>
      </c>
      <c r="P744" s="363" t="str">
        <f>IFERROR(IF(LEN(INDEX(PlansAndNotes!$E$6:$E$4005,ROW(B744)-ROW($C$3)))=0,"",INDEX(PlansAndNotes!$E$6:$E$4005,ROW(B744)-ROW($C$3))),"")</f>
        <v/>
      </c>
      <c r="Q744" s="363" t="str">
        <f>IFERROR(IF(LEN(INDEX(PlansAndNotes!$G$6:$G$4005,ROW(B744)-ROW($C$3)))=0,"",INDEX(PlansAndNotes!$G$6:$G$4005,ROW(B744)-ROW($C$3))),"")</f>
        <v/>
      </c>
      <c r="R744" s="361" t="str">
        <f>IFERROR(IF(LEN(D744)&gt;0,IF(LEN(INDEX(AdressBook!$C$6:$C$25,MATCH(D744,AdressBook!$B$6:$B$25,0),1))=0,"",INDEX(AdressBook!$C$6:$C$25,MATCH(D744,AdressBook!$B$6:$B$25,0),1)),""),"")</f>
        <v/>
      </c>
      <c r="S744" s="165">
        <f>IF(LEN(C744)&gt;0,IFERROR(IF(MATCH(C744,C745:$C$4004,0)&gt;0,-1,ROW(S744)-ROW($S$3)),ROW(S744)-ROW($S$3)),-1)</f>
        <v>-1</v>
      </c>
      <c r="T744" s="165">
        <f t="shared" si="104"/>
        <v>0</v>
      </c>
      <c r="U744" s="165" t="str">
        <f t="shared" si="105"/>
        <v/>
      </c>
      <c r="V744" s="165" t="str">
        <f>IFERROR(IF(OR(C744="",S744&lt;0),"",IF(SUBTOTAL(3,C744:C744)=0,-1,SUBTOTAL(3,$C$4:C744))),"")</f>
        <v/>
      </c>
      <c r="W744" s="156" t="str">
        <f t="array" ref="W744">IF(LEN(C744)&gt;0,IFERROR(IF(MATCH(C744,$C$3:$C743,0)&gt;0,N744-INDEX($N$3:N743,SUMPRODUCT(MAX(ROW($C$3:$C743)*(C744=$C$3:$C743)))-2,1),""),""),"")</f>
        <v/>
      </c>
      <c r="X744" s="156">
        <f t="shared" ca="1" si="106"/>
        <v>1</v>
      </c>
      <c r="Y744" s="156">
        <f t="shared" ca="1" si="107"/>
        <v>1</v>
      </c>
    </row>
    <row r="745" spans="2:25" hidden="1" x14ac:dyDescent="0.25">
      <c r="B745" s="390" t="str">
        <f>IFERROR(IF(LEN(INDEX(PlansAndNotes!$B$6:$B$2005,ROW(A745)-ROW($B$3)))=0,"",INDEX(PlansAndNotes!$B$6:$B$2005,ROW(A745)-ROW($B$3))),"")</f>
        <v/>
      </c>
      <c r="C745" s="361" t="str">
        <f t="shared" si="102"/>
        <v/>
      </c>
      <c r="D745" s="361" t="str">
        <f>IFERROR(IF(LEN(C745)&gt;0,IF(LEN(INDEX(TasksList!$C$6:$C$1005,MATCH(C745,TasksList!$B$6:$B$1005,0),1))=0,"",INDEX(TasksList!$C$6:$C$1005,MATCH(C745,TasksList!$B$6:$B$1005,0),1)),""),"")</f>
        <v/>
      </c>
      <c r="E745" s="361" t="str">
        <f>IFERROR(IF(LEN(C745)&gt;0,IF(LEN(INDEX(TasksList!$F$6:$F$1005,MATCH(C745,TasksList!$B$6:$B$1005,0),1))=0,"not set!",INDEX(TasksList!$F$6:$F$1005,MATCH(C745,TasksList!$B$6:$B$1005,0),1)),""),"")</f>
        <v/>
      </c>
      <c r="F745" s="360" t="str">
        <f>IFERROR(IF(LEN(D745)&gt;0,IF(LEN(INDEX(AdressBook!$D$6:$D$25,MATCH(D745,AdressBook!$B$6:$B$25,0),1))=0,"",INDEX(AdressBook!$D$6:$D$25,MATCH(D745,AdressBook!$B$6:$B$25,0),1)),""),"")</f>
        <v/>
      </c>
      <c r="G745" s="361" t="str">
        <f>IFERROR(IF(LEN(INDEX(PlansAndNotes!$F$6:$F$2005,ROW(B745)-ROW($C$3)))=0,"",INDEX(PlansAndNotes!$F$6:$F$2005,ROW(B745)-ROW($C$3))),"")</f>
        <v/>
      </c>
      <c r="H745" s="361" t="str">
        <f>IFERROR(IF(LEN(C745)&gt;0,IF(LEN(INDEX(TasksList!$G$6:$G$1005,MATCH(C745,TasksList!$B$6:$B$1005,0),1))=0,"",INDEX(TasksList!$G$6:$G$1005,MATCH(C745,TasksList!$B$6:$B$1005,0),1)),""),"")</f>
        <v/>
      </c>
      <c r="I745" s="381"/>
      <c r="J745" s="402"/>
      <c r="K745" s="402"/>
      <c r="L745" s="399" t="str">
        <f t="array" ref="L745">IFERROR(INDEX($J$4:$J$1003,SMALL($K$4:$K$1003,ROW(L745)-3),1),"")</f>
        <v/>
      </c>
      <c r="M745" s="206"/>
      <c r="N745" s="362" t="str">
        <f>IFERROR(IF(LEN(INDEX(PlansAndNotes!$D$6:$D$4005,ROW(B745)-ROW($C$3)))=0,"",INDEX(PlansAndNotes!$D$6:$D$4005,ROW(B745)-ROW($C$3))),"")</f>
        <v/>
      </c>
      <c r="O745" s="165" t="str">
        <f t="shared" si="103"/>
        <v/>
      </c>
      <c r="P745" s="363" t="str">
        <f>IFERROR(IF(LEN(INDEX(PlansAndNotes!$E$6:$E$4005,ROW(B745)-ROW($C$3)))=0,"",INDEX(PlansAndNotes!$E$6:$E$4005,ROW(B745)-ROW($C$3))),"")</f>
        <v/>
      </c>
      <c r="Q745" s="363" t="str">
        <f>IFERROR(IF(LEN(INDEX(PlansAndNotes!$G$6:$G$4005,ROW(B745)-ROW($C$3)))=0,"",INDEX(PlansAndNotes!$G$6:$G$4005,ROW(B745)-ROW($C$3))),"")</f>
        <v/>
      </c>
      <c r="R745" s="361" t="str">
        <f>IFERROR(IF(LEN(D745)&gt;0,IF(LEN(INDEX(AdressBook!$C$6:$C$25,MATCH(D745,AdressBook!$B$6:$B$25,0),1))=0,"",INDEX(AdressBook!$C$6:$C$25,MATCH(D745,AdressBook!$B$6:$B$25,0),1)),""),"")</f>
        <v/>
      </c>
      <c r="S745" s="165">
        <f>IF(LEN(C745)&gt;0,IFERROR(IF(MATCH(C745,C746:$C$4004,0)&gt;0,-1,ROW(S745)-ROW($S$3)),ROW(S745)-ROW($S$3)),-1)</f>
        <v>-1</v>
      </c>
      <c r="T745" s="165">
        <f t="shared" si="104"/>
        <v>0</v>
      </c>
      <c r="U745" s="165" t="str">
        <f t="shared" si="105"/>
        <v/>
      </c>
      <c r="V745" s="165" t="str">
        <f>IFERROR(IF(OR(C745="",S745&lt;0),"",IF(SUBTOTAL(3,C745:C745)=0,-1,SUBTOTAL(3,$C$4:C745))),"")</f>
        <v/>
      </c>
      <c r="W745" s="156" t="str">
        <f t="array" ref="W745">IF(LEN(C745)&gt;0,IFERROR(IF(MATCH(C745,$C$3:$C744,0)&gt;0,N745-INDEX($N$3:N744,SUMPRODUCT(MAX(ROW($C$3:$C744)*(C745=$C$3:$C744)))-2,1),""),""),"")</f>
        <v/>
      </c>
      <c r="X745" s="156">
        <f t="shared" ca="1" si="106"/>
        <v>1</v>
      </c>
      <c r="Y745" s="156">
        <f t="shared" ca="1" si="107"/>
        <v>1</v>
      </c>
    </row>
    <row r="746" spans="2:25" hidden="1" x14ac:dyDescent="0.25">
      <c r="B746" s="390" t="str">
        <f>IFERROR(IF(LEN(INDEX(PlansAndNotes!$B$6:$B$2005,ROW(A746)-ROW($B$3)))=0,"",INDEX(PlansAndNotes!$B$6:$B$2005,ROW(A746)-ROW($B$3))),"")</f>
        <v/>
      </c>
      <c r="C746" s="361" t="str">
        <f t="shared" si="102"/>
        <v/>
      </c>
      <c r="D746" s="361" t="str">
        <f>IFERROR(IF(LEN(C746)&gt;0,IF(LEN(INDEX(TasksList!$C$6:$C$1005,MATCH(C746,TasksList!$B$6:$B$1005,0),1))=0,"",INDEX(TasksList!$C$6:$C$1005,MATCH(C746,TasksList!$B$6:$B$1005,0),1)),""),"")</f>
        <v/>
      </c>
      <c r="E746" s="361" t="str">
        <f>IFERROR(IF(LEN(C746)&gt;0,IF(LEN(INDEX(TasksList!$F$6:$F$1005,MATCH(C746,TasksList!$B$6:$B$1005,0),1))=0,"not set!",INDEX(TasksList!$F$6:$F$1005,MATCH(C746,TasksList!$B$6:$B$1005,0),1)),""),"")</f>
        <v/>
      </c>
      <c r="F746" s="360" t="str">
        <f>IFERROR(IF(LEN(D746)&gt;0,IF(LEN(INDEX(AdressBook!$D$6:$D$25,MATCH(D746,AdressBook!$B$6:$B$25,0),1))=0,"",INDEX(AdressBook!$D$6:$D$25,MATCH(D746,AdressBook!$B$6:$B$25,0),1)),""),"")</f>
        <v/>
      </c>
      <c r="G746" s="361" t="str">
        <f>IFERROR(IF(LEN(INDEX(PlansAndNotes!$F$6:$F$2005,ROW(B746)-ROW($C$3)))=0,"",INDEX(PlansAndNotes!$F$6:$F$2005,ROW(B746)-ROW($C$3))),"")</f>
        <v/>
      </c>
      <c r="H746" s="361" t="str">
        <f>IFERROR(IF(LEN(C746)&gt;0,IF(LEN(INDEX(TasksList!$G$6:$G$1005,MATCH(C746,TasksList!$B$6:$B$1005,0),1))=0,"",INDEX(TasksList!$G$6:$G$1005,MATCH(C746,TasksList!$B$6:$B$1005,0),1)),""),"")</f>
        <v/>
      </c>
      <c r="I746" s="381"/>
      <c r="J746" s="402"/>
      <c r="K746" s="402"/>
      <c r="L746" s="399" t="str">
        <f t="array" ref="L746">IFERROR(INDEX($J$4:$J$1003,SMALL($K$4:$K$1003,ROW(L746)-3),1),"")</f>
        <v/>
      </c>
      <c r="M746" s="206"/>
      <c r="N746" s="362" t="str">
        <f>IFERROR(IF(LEN(INDEX(PlansAndNotes!$D$6:$D$4005,ROW(B746)-ROW($C$3)))=0,"",INDEX(PlansAndNotes!$D$6:$D$4005,ROW(B746)-ROW($C$3))),"")</f>
        <v/>
      </c>
      <c r="O746" s="165" t="str">
        <f t="shared" si="103"/>
        <v/>
      </c>
      <c r="P746" s="363" t="str">
        <f>IFERROR(IF(LEN(INDEX(PlansAndNotes!$E$6:$E$4005,ROW(B746)-ROW($C$3)))=0,"",INDEX(PlansAndNotes!$E$6:$E$4005,ROW(B746)-ROW($C$3))),"")</f>
        <v/>
      </c>
      <c r="Q746" s="363" t="str">
        <f>IFERROR(IF(LEN(INDEX(PlansAndNotes!$G$6:$G$4005,ROW(B746)-ROW($C$3)))=0,"",INDEX(PlansAndNotes!$G$6:$G$4005,ROW(B746)-ROW($C$3))),"")</f>
        <v/>
      </c>
      <c r="R746" s="361" t="str">
        <f>IFERROR(IF(LEN(D746)&gt;0,IF(LEN(INDEX(AdressBook!$C$6:$C$25,MATCH(D746,AdressBook!$B$6:$B$25,0),1))=0,"",INDEX(AdressBook!$C$6:$C$25,MATCH(D746,AdressBook!$B$6:$B$25,0),1)),""),"")</f>
        <v/>
      </c>
      <c r="S746" s="165">
        <f>IF(LEN(C746)&gt;0,IFERROR(IF(MATCH(C746,C747:$C$4004,0)&gt;0,-1,ROW(S746)-ROW($S$3)),ROW(S746)-ROW($S$3)),-1)</f>
        <v>-1</v>
      </c>
      <c r="T746" s="165">
        <f t="shared" si="104"/>
        <v>0</v>
      </c>
      <c r="U746" s="165" t="str">
        <f t="shared" si="105"/>
        <v/>
      </c>
      <c r="V746" s="165" t="str">
        <f>IFERROR(IF(OR(C746="",S746&lt;0),"",IF(SUBTOTAL(3,C746:C746)=0,-1,SUBTOTAL(3,$C$4:C746))),"")</f>
        <v/>
      </c>
      <c r="W746" s="156" t="str">
        <f t="array" ref="W746">IF(LEN(C746)&gt;0,IFERROR(IF(MATCH(C746,$C$3:$C745,0)&gt;0,N746-INDEX($N$3:N745,SUMPRODUCT(MAX(ROW($C$3:$C745)*(C746=$C$3:$C745)))-2,1),""),""),"")</f>
        <v/>
      </c>
      <c r="X746" s="156">
        <f t="shared" ca="1" si="106"/>
        <v>1</v>
      </c>
      <c r="Y746" s="156">
        <f t="shared" ca="1" si="107"/>
        <v>1</v>
      </c>
    </row>
    <row r="747" spans="2:25" hidden="1" x14ac:dyDescent="0.25">
      <c r="B747" s="390" t="str">
        <f>IFERROR(IF(LEN(INDEX(PlansAndNotes!$B$6:$B$2005,ROW(A747)-ROW($B$3)))=0,"",INDEX(PlansAndNotes!$B$6:$B$2005,ROW(A747)-ROW($B$3))),"")</f>
        <v/>
      </c>
      <c r="C747" s="361" t="str">
        <f t="shared" si="102"/>
        <v/>
      </c>
      <c r="D747" s="361" t="str">
        <f>IFERROR(IF(LEN(C747)&gt;0,IF(LEN(INDEX(TasksList!$C$6:$C$1005,MATCH(C747,TasksList!$B$6:$B$1005,0),1))=0,"",INDEX(TasksList!$C$6:$C$1005,MATCH(C747,TasksList!$B$6:$B$1005,0),1)),""),"")</f>
        <v/>
      </c>
      <c r="E747" s="361" t="str">
        <f>IFERROR(IF(LEN(C747)&gt;0,IF(LEN(INDEX(TasksList!$F$6:$F$1005,MATCH(C747,TasksList!$B$6:$B$1005,0),1))=0,"not set!",INDEX(TasksList!$F$6:$F$1005,MATCH(C747,TasksList!$B$6:$B$1005,0),1)),""),"")</f>
        <v/>
      </c>
      <c r="F747" s="360" t="str">
        <f>IFERROR(IF(LEN(D747)&gt;0,IF(LEN(INDEX(AdressBook!$D$6:$D$25,MATCH(D747,AdressBook!$B$6:$B$25,0),1))=0,"",INDEX(AdressBook!$D$6:$D$25,MATCH(D747,AdressBook!$B$6:$B$25,0),1)),""),"")</f>
        <v/>
      </c>
      <c r="G747" s="361" t="str">
        <f>IFERROR(IF(LEN(INDEX(PlansAndNotes!$F$6:$F$2005,ROW(B747)-ROW($C$3)))=0,"",INDEX(PlansAndNotes!$F$6:$F$2005,ROW(B747)-ROW($C$3))),"")</f>
        <v/>
      </c>
      <c r="H747" s="361" t="str">
        <f>IFERROR(IF(LEN(C747)&gt;0,IF(LEN(INDEX(TasksList!$G$6:$G$1005,MATCH(C747,TasksList!$B$6:$B$1005,0),1))=0,"",INDEX(TasksList!$G$6:$G$1005,MATCH(C747,TasksList!$B$6:$B$1005,0),1)),""),"")</f>
        <v/>
      </c>
      <c r="I747" s="381"/>
      <c r="J747" s="402"/>
      <c r="K747" s="402"/>
      <c r="L747" s="399" t="str">
        <f t="array" ref="L747">IFERROR(INDEX($J$4:$J$1003,SMALL($K$4:$K$1003,ROW(L747)-3),1),"")</f>
        <v/>
      </c>
      <c r="M747" s="206"/>
      <c r="N747" s="362" t="str">
        <f>IFERROR(IF(LEN(INDEX(PlansAndNotes!$D$6:$D$4005,ROW(B747)-ROW($C$3)))=0,"",INDEX(PlansAndNotes!$D$6:$D$4005,ROW(B747)-ROW($C$3))),"")</f>
        <v/>
      </c>
      <c r="O747" s="165" t="str">
        <f t="shared" si="103"/>
        <v/>
      </c>
      <c r="P747" s="363" t="str">
        <f>IFERROR(IF(LEN(INDEX(PlansAndNotes!$E$6:$E$4005,ROW(B747)-ROW($C$3)))=0,"",INDEX(PlansAndNotes!$E$6:$E$4005,ROW(B747)-ROW($C$3))),"")</f>
        <v/>
      </c>
      <c r="Q747" s="363" t="str">
        <f>IFERROR(IF(LEN(INDEX(PlansAndNotes!$G$6:$G$4005,ROW(B747)-ROW($C$3)))=0,"",INDEX(PlansAndNotes!$G$6:$G$4005,ROW(B747)-ROW($C$3))),"")</f>
        <v/>
      </c>
      <c r="R747" s="361" t="str">
        <f>IFERROR(IF(LEN(D747)&gt;0,IF(LEN(INDEX(AdressBook!$C$6:$C$25,MATCH(D747,AdressBook!$B$6:$B$25,0),1))=0,"",INDEX(AdressBook!$C$6:$C$25,MATCH(D747,AdressBook!$B$6:$B$25,0),1)),""),"")</f>
        <v/>
      </c>
      <c r="S747" s="165">
        <f>IF(LEN(C747)&gt;0,IFERROR(IF(MATCH(C747,C748:$C$4004,0)&gt;0,-1,ROW(S747)-ROW($S$3)),ROW(S747)-ROW($S$3)),-1)</f>
        <v>-1</v>
      </c>
      <c r="T747" s="165">
        <f t="shared" si="104"/>
        <v>0</v>
      </c>
      <c r="U747" s="165" t="str">
        <f t="shared" si="105"/>
        <v/>
      </c>
      <c r="V747" s="165" t="str">
        <f>IFERROR(IF(OR(C747="",S747&lt;0),"",IF(SUBTOTAL(3,C747:C747)=0,-1,SUBTOTAL(3,$C$4:C747))),"")</f>
        <v/>
      </c>
      <c r="W747" s="156" t="str">
        <f t="array" ref="W747">IF(LEN(C747)&gt;0,IFERROR(IF(MATCH(C747,$C$3:$C746,0)&gt;0,N747-INDEX($N$3:N746,SUMPRODUCT(MAX(ROW($C$3:$C746)*(C747=$C$3:$C746)))-2,1),""),""),"")</f>
        <v/>
      </c>
      <c r="X747" s="156">
        <f t="shared" ca="1" si="106"/>
        <v>1</v>
      </c>
      <c r="Y747" s="156">
        <f t="shared" ca="1" si="107"/>
        <v>1</v>
      </c>
    </row>
    <row r="748" spans="2:25" hidden="1" x14ac:dyDescent="0.25">
      <c r="B748" s="390" t="str">
        <f>IFERROR(IF(LEN(INDEX(PlansAndNotes!$B$6:$B$2005,ROW(A748)-ROW($B$3)))=0,"",INDEX(PlansAndNotes!$B$6:$B$2005,ROW(A748)-ROW($B$3))),"")</f>
        <v/>
      </c>
      <c r="C748" s="361" t="str">
        <f t="shared" si="102"/>
        <v/>
      </c>
      <c r="D748" s="361" t="str">
        <f>IFERROR(IF(LEN(C748)&gt;0,IF(LEN(INDEX(TasksList!$C$6:$C$1005,MATCH(C748,TasksList!$B$6:$B$1005,0),1))=0,"",INDEX(TasksList!$C$6:$C$1005,MATCH(C748,TasksList!$B$6:$B$1005,0),1)),""),"")</f>
        <v/>
      </c>
      <c r="E748" s="361" t="str">
        <f>IFERROR(IF(LEN(C748)&gt;0,IF(LEN(INDEX(TasksList!$F$6:$F$1005,MATCH(C748,TasksList!$B$6:$B$1005,0),1))=0,"not set!",INDEX(TasksList!$F$6:$F$1005,MATCH(C748,TasksList!$B$6:$B$1005,0),1)),""),"")</f>
        <v/>
      </c>
      <c r="F748" s="360" t="str">
        <f>IFERROR(IF(LEN(D748)&gt;0,IF(LEN(INDEX(AdressBook!$D$6:$D$25,MATCH(D748,AdressBook!$B$6:$B$25,0),1))=0,"",INDEX(AdressBook!$D$6:$D$25,MATCH(D748,AdressBook!$B$6:$B$25,0),1)),""),"")</f>
        <v/>
      </c>
      <c r="G748" s="361" t="str">
        <f>IFERROR(IF(LEN(INDEX(PlansAndNotes!$F$6:$F$2005,ROW(B748)-ROW($C$3)))=0,"",INDEX(PlansAndNotes!$F$6:$F$2005,ROW(B748)-ROW($C$3))),"")</f>
        <v/>
      </c>
      <c r="H748" s="361" t="str">
        <f>IFERROR(IF(LEN(C748)&gt;0,IF(LEN(INDEX(TasksList!$G$6:$G$1005,MATCH(C748,TasksList!$B$6:$B$1005,0),1))=0,"",INDEX(TasksList!$G$6:$G$1005,MATCH(C748,TasksList!$B$6:$B$1005,0),1)),""),"")</f>
        <v/>
      </c>
      <c r="I748" s="381"/>
      <c r="J748" s="402"/>
      <c r="K748" s="402"/>
      <c r="L748" s="399" t="str">
        <f t="array" ref="L748">IFERROR(INDEX($J$4:$J$1003,SMALL($K$4:$K$1003,ROW(L748)-3),1),"")</f>
        <v/>
      </c>
      <c r="M748" s="206"/>
      <c r="N748" s="362" t="str">
        <f>IFERROR(IF(LEN(INDEX(PlansAndNotes!$D$6:$D$4005,ROW(B748)-ROW($C$3)))=0,"",INDEX(PlansAndNotes!$D$6:$D$4005,ROW(B748)-ROW($C$3))),"")</f>
        <v/>
      </c>
      <c r="O748" s="165" t="str">
        <f t="shared" si="103"/>
        <v/>
      </c>
      <c r="P748" s="363" t="str">
        <f>IFERROR(IF(LEN(INDEX(PlansAndNotes!$E$6:$E$4005,ROW(B748)-ROW($C$3)))=0,"",INDEX(PlansAndNotes!$E$6:$E$4005,ROW(B748)-ROW($C$3))),"")</f>
        <v/>
      </c>
      <c r="Q748" s="363" t="str">
        <f>IFERROR(IF(LEN(INDEX(PlansAndNotes!$G$6:$G$4005,ROW(B748)-ROW($C$3)))=0,"",INDEX(PlansAndNotes!$G$6:$G$4005,ROW(B748)-ROW($C$3))),"")</f>
        <v/>
      </c>
      <c r="R748" s="361" t="str">
        <f>IFERROR(IF(LEN(D748)&gt;0,IF(LEN(INDEX(AdressBook!$C$6:$C$25,MATCH(D748,AdressBook!$B$6:$B$25,0),1))=0,"",INDEX(AdressBook!$C$6:$C$25,MATCH(D748,AdressBook!$B$6:$B$25,0),1)),""),"")</f>
        <v/>
      </c>
      <c r="S748" s="165">
        <f>IF(LEN(C748)&gt;0,IFERROR(IF(MATCH(C748,C749:$C$4004,0)&gt;0,-1,ROW(S748)-ROW($S$3)),ROW(S748)-ROW($S$3)),-1)</f>
        <v>-1</v>
      </c>
      <c r="T748" s="165">
        <f t="shared" si="104"/>
        <v>0</v>
      </c>
      <c r="U748" s="165" t="str">
        <f t="shared" si="105"/>
        <v/>
      </c>
      <c r="V748" s="165" t="str">
        <f>IFERROR(IF(OR(C748="",S748&lt;0),"",IF(SUBTOTAL(3,C748:C748)=0,-1,SUBTOTAL(3,$C$4:C748))),"")</f>
        <v/>
      </c>
      <c r="W748" s="156" t="str">
        <f t="array" ref="W748">IF(LEN(C748)&gt;0,IFERROR(IF(MATCH(C748,$C$3:$C747,0)&gt;0,N748-INDEX($N$3:N747,SUMPRODUCT(MAX(ROW($C$3:$C747)*(C748=$C$3:$C747)))-2,1),""),""),"")</f>
        <v/>
      </c>
      <c r="X748" s="156">
        <f t="shared" ca="1" si="106"/>
        <v>1</v>
      </c>
      <c r="Y748" s="156">
        <f t="shared" ca="1" si="107"/>
        <v>1</v>
      </c>
    </row>
    <row r="749" spans="2:25" hidden="1" x14ac:dyDescent="0.25">
      <c r="B749" s="390" t="str">
        <f>IFERROR(IF(LEN(INDEX(PlansAndNotes!$B$6:$B$2005,ROW(A749)-ROW($B$3)))=0,"",INDEX(PlansAndNotes!$B$6:$B$2005,ROW(A749)-ROW($B$3))),"")</f>
        <v/>
      </c>
      <c r="C749" s="361" t="str">
        <f t="shared" si="102"/>
        <v/>
      </c>
      <c r="D749" s="361" t="str">
        <f>IFERROR(IF(LEN(C749)&gt;0,IF(LEN(INDEX(TasksList!$C$6:$C$1005,MATCH(C749,TasksList!$B$6:$B$1005,0),1))=0,"",INDEX(TasksList!$C$6:$C$1005,MATCH(C749,TasksList!$B$6:$B$1005,0),1)),""),"")</f>
        <v/>
      </c>
      <c r="E749" s="361" t="str">
        <f>IFERROR(IF(LEN(C749)&gt;0,IF(LEN(INDEX(TasksList!$F$6:$F$1005,MATCH(C749,TasksList!$B$6:$B$1005,0),1))=0,"not set!",INDEX(TasksList!$F$6:$F$1005,MATCH(C749,TasksList!$B$6:$B$1005,0),1)),""),"")</f>
        <v/>
      </c>
      <c r="F749" s="360" t="str">
        <f>IFERROR(IF(LEN(D749)&gt;0,IF(LEN(INDEX(AdressBook!$D$6:$D$25,MATCH(D749,AdressBook!$B$6:$B$25,0),1))=0,"",INDEX(AdressBook!$D$6:$D$25,MATCH(D749,AdressBook!$B$6:$B$25,0),1)),""),"")</f>
        <v/>
      </c>
      <c r="G749" s="361" t="str">
        <f>IFERROR(IF(LEN(INDEX(PlansAndNotes!$F$6:$F$2005,ROW(B749)-ROW($C$3)))=0,"",INDEX(PlansAndNotes!$F$6:$F$2005,ROW(B749)-ROW($C$3))),"")</f>
        <v/>
      </c>
      <c r="H749" s="361" t="str">
        <f>IFERROR(IF(LEN(C749)&gt;0,IF(LEN(INDEX(TasksList!$G$6:$G$1005,MATCH(C749,TasksList!$B$6:$B$1005,0),1))=0,"",INDEX(TasksList!$G$6:$G$1005,MATCH(C749,TasksList!$B$6:$B$1005,0),1)),""),"")</f>
        <v/>
      </c>
      <c r="I749" s="381"/>
      <c r="J749" s="402"/>
      <c r="K749" s="402"/>
      <c r="L749" s="399" t="str">
        <f t="array" ref="L749">IFERROR(INDEX($J$4:$J$1003,SMALL($K$4:$K$1003,ROW(L749)-3),1),"")</f>
        <v/>
      </c>
      <c r="M749" s="206"/>
      <c r="N749" s="362" t="str">
        <f>IFERROR(IF(LEN(INDEX(PlansAndNotes!$D$6:$D$4005,ROW(B749)-ROW($C$3)))=0,"",INDEX(PlansAndNotes!$D$6:$D$4005,ROW(B749)-ROW($C$3))),"")</f>
        <v/>
      </c>
      <c r="O749" s="165" t="str">
        <f t="shared" si="103"/>
        <v/>
      </c>
      <c r="P749" s="363" t="str">
        <f>IFERROR(IF(LEN(INDEX(PlansAndNotes!$E$6:$E$4005,ROW(B749)-ROW($C$3)))=0,"",INDEX(PlansAndNotes!$E$6:$E$4005,ROW(B749)-ROW($C$3))),"")</f>
        <v/>
      </c>
      <c r="Q749" s="363" t="str">
        <f>IFERROR(IF(LEN(INDEX(PlansAndNotes!$G$6:$G$4005,ROW(B749)-ROW($C$3)))=0,"",INDEX(PlansAndNotes!$G$6:$G$4005,ROW(B749)-ROW($C$3))),"")</f>
        <v/>
      </c>
      <c r="R749" s="361" t="str">
        <f>IFERROR(IF(LEN(D749)&gt;0,IF(LEN(INDEX(AdressBook!$C$6:$C$25,MATCH(D749,AdressBook!$B$6:$B$25,0),1))=0,"",INDEX(AdressBook!$C$6:$C$25,MATCH(D749,AdressBook!$B$6:$B$25,0),1)),""),"")</f>
        <v/>
      </c>
      <c r="S749" s="165">
        <f>IF(LEN(C749)&gt;0,IFERROR(IF(MATCH(C749,C750:$C$4004,0)&gt;0,-1,ROW(S749)-ROW($S$3)),ROW(S749)-ROW($S$3)),-1)</f>
        <v>-1</v>
      </c>
      <c r="T749" s="165">
        <f t="shared" si="104"/>
        <v>0</v>
      </c>
      <c r="U749" s="165" t="str">
        <f t="shared" si="105"/>
        <v/>
      </c>
      <c r="V749" s="165" t="str">
        <f>IFERROR(IF(OR(C749="",S749&lt;0),"",IF(SUBTOTAL(3,C749:C749)=0,-1,SUBTOTAL(3,$C$4:C749))),"")</f>
        <v/>
      </c>
      <c r="W749" s="156" t="str">
        <f t="array" ref="W749">IF(LEN(C749)&gt;0,IFERROR(IF(MATCH(C749,$C$3:$C748,0)&gt;0,N749-INDEX($N$3:N748,SUMPRODUCT(MAX(ROW($C$3:$C748)*(C749=$C$3:$C748)))-2,1),""),""),"")</f>
        <v/>
      </c>
      <c r="X749" s="156">
        <f t="shared" ca="1" si="106"/>
        <v>1</v>
      </c>
      <c r="Y749" s="156">
        <f t="shared" ca="1" si="107"/>
        <v>1</v>
      </c>
    </row>
    <row r="750" spans="2:25" hidden="1" x14ac:dyDescent="0.25">
      <c r="B750" s="390" t="str">
        <f>IFERROR(IF(LEN(INDEX(PlansAndNotes!$B$6:$B$2005,ROW(A750)-ROW($B$3)))=0,"",INDEX(PlansAndNotes!$B$6:$B$2005,ROW(A750)-ROW($B$3))),"")</f>
        <v/>
      </c>
      <c r="C750" s="361" t="str">
        <f t="shared" si="102"/>
        <v/>
      </c>
      <c r="D750" s="361" t="str">
        <f>IFERROR(IF(LEN(C750)&gt;0,IF(LEN(INDEX(TasksList!$C$6:$C$1005,MATCH(C750,TasksList!$B$6:$B$1005,0),1))=0,"",INDEX(TasksList!$C$6:$C$1005,MATCH(C750,TasksList!$B$6:$B$1005,0),1)),""),"")</f>
        <v/>
      </c>
      <c r="E750" s="361" t="str">
        <f>IFERROR(IF(LEN(C750)&gt;0,IF(LEN(INDEX(TasksList!$F$6:$F$1005,MATCH(C750,TasksList!$B$6:$B$1005,0),1))=0,"not set!",INDEX(TasksList!$F$6:$F$1005,MATCH(C750,TasksList!$B$6:$B$1005,0),1)),""),"")</f>
        <v/>
      </c>
      <c r="F750" s="360" t="str">
        <f>IFERROR(IF(LEN(D750)&gt;0,IF(LEN(INDEX(AdressBook!$D$6:$D$25,MATCH(D750,AdressBook!$B$6:$B$25,0),1))=0,"",INDEX(AdressBook!$D$6:$D$25,MATCH(D750,AdressBook!$B$6:$B$25,0),1)),""),"")</f>
        <v/>
      </c>
      <c r="G750" s="361" t="str">
        <f>IFERROR(IF(LEN(INDEX(PlansAndNotes!$F$6:$F$2005,ROW(B750)-ROW($C$3)))=0,"",INDEX(PlansAndNotes!$F$6:$F$2005,ROW(B750)-ROW($C$3))),"")</f>
        <v/>
      </c>
      <c r="H750" s="361" t="str">
        <f>IFERROR(IF(LEN(C750)&gt;0,IF(LEN(INDEX(TasksList!$G$6:$G$1005,MATCH(C750,TasksList!$B$6:$B$1005,0),1))=0,"",INDEX(TasksList!$G$6:$G$1005,MATCH(C750,TasksList!$B$6:$B$1005,0),1)),""),"")</f>
        <v/>
      </c>
      <c r="I750" s="381"/>
      <c r="J750" s="402"/>
      <c r="K750" s="402"/>
      <c r="L750" s="399" t="str">
        <f t="array" ref="L750">IFERROR(INDEX($J$4:$J$1003,SMALL($K$4:$K$1003,ROW(L750)-3),1),"")</f>
        <v/>
      </c>
      <c r="M750" s="206"/>
      <c r="N750" s="362" t="str">
        <f>IFERROR(IF(LEN(INDEX(PlansAndNotes!$D$6:$D$4005,ROW(B750)-ROW($C$3)))=0,"",INDEX(PlansAndNotes!$D$6:$D$4005,ROW(B750)-ROW($C$3))),"")</f>
        <v/>
      </c>
      <c r="O750" s="165" t="str">
        <f t="shared" si="103"/>
        <v/>
      </c>
      <c r="P750" s="363" t="str">
        <f>IFERROR(IF(LEN(INDEX(PlansAndNotes!$E$6:$E$4005,ROW(B750)-ROW($C$3)))=0,"",INDEX(PlansAndNotes!$E$6:$E$4005,ROW(B750)-ROW($C$3))),"")</f>
        <v/>
      </c>
      <c r="Q750" s="363" t="str">
        <f>IFERROR(IF(LEN(INDEX(PlansAndNotes!$G$6:$G$4005,ROW(B750)-ROW($C$3)))=0,"",INDEX(PlansAndNotes!$G$6:$G$4005,ROW(B750)-ROW($C$3))),"")</f>
        <v/>
      </c>
      <c r="R750" s="361" t="str">
        <f>IFERROR(IF(LEN(D750)&gt;0,IF(LEN(INDEX(AdressBook!$C$6:$C$25,MATCH(D750,AdressBook!$B$6:$B$25,0),1))=0,"",INDEX(AdressBook!$C$6:$C$25,MATCH(D750,AdressBook!$B$6:$B$25,0),1)),""),"")</f>
        <v/>
      </c>
      <c r="S750" s="165">
        <f>IF(LEN(C750)&gt;0,IFERROR(IF(MATCH(C750,C751:$C$4004,0)&gt;0,-1,ROW(S750)-ROW($S$3)),ROW(S750)-ROW($S$3)),-1)</f>
        <v>-1</v>
      </c>
      <c r="T750" s="165">
        <f t="shared" si="104"/>
        <v>0</v>
      </c>
      <c r="U750" s="165" t="str">
        <f t="shared" si="105"/>
        <v/>
      </c>
      <c r="V750" s="165" t="str">
        <f>IFERROR(IF(OR(C750="",S750&lt;0),"",IF(SUBTOTAL(3,C750:C750)=0,-1,SUBTOTAL(3,$C$4:C750))),"")</f>
        <v/>
      </c>
      <c r="W750" s="156" t="str">
        <f t="array" ref="W750">IF(LEN(C750)&gt;0,IFERROR(IF(MATCH(C750,$C$3:$C749,0)&gt;0,N750-INDEX($N$3:N749,SUMPRODUCT(MAX(ROW($C$3:$C749)*(C750=$C$3:$C749)))-2,1),""),""),"")</f>
        <v/>
      </c>
      <c r="X750" s="156">
        <f t="shared" ca="1" si="106"/>
        <v>1</v>
      </c>
      <c r="Y750" s="156">
        <f t="shared" ca="1" si="107"/>
        <v>1</v>
      </c>
    </row>
    <row r="751" spans="2:25" hidden="1" x14ac:dyDescent="0.25">
      <c r="B751" s="390" t="str">
        <f>IFERROR(IF(LEN(INDEX(PlansAndNotes!$B$6:$B$2005,ROW(A751)-ROW($B$3)))=0,"",INDEX(PlansAndNotes!$B$6:$B$2005,ROW(A751)-ROW($B$3))),"")</f>
        <v/>
      </c>
      <c r="C751" s="361" t="str">
        <f t="shared" si="102"/>
        <v/>
      </c>
      <c r="D751" s="361" t="str">
        <f>IFERROR(IF(LEN(C751)&gt;0,IF(LEN(INDEX(TasksList!$C$6:$C$1005,MATCH(C751,TasksList!$B$6:$B$1005,0),1))=0,"",INDEX(TasksList!$C$6:$C$1005,MATCH(C751,TasksList!$B$6:$B$1005,0),1)),""),"")</f>
        <v/>
      </c>
      <c r="E751" s="361" t="str">
        <f>IFERROR(IF(LEN(C751)&gt;0,IF(LEN(INDEX(TasksList!$F$6:$F$1005,MATCH(C751,TasksList!$B$6:$B$1005,0),1))=0,"not set!",INDEX(TasksList!$F$6:$F$1005,MATCH(C751,TasksList!$B$6:$B$1005,0),1)),""),"")</f>
        <v/>
      </c>
      <c r="F751" s="360" t="str">
        <f>IFERROR(IF(LEN(D751)&gt;0,IF(LEN(INDEX(AdressBook!$D$6:$D$25,MATCH(D751,AdressBook!$B$6:$B$25,0),1))=0,"",INDEX(AdressBook!$D$6:$D$25,MATCH(D751,AdressBook!$B$6:$B$25,0),1)),""),"")</f>
        <v/>
      </c>
      <c r="G751" s="361" t="str">
        <f>IFERROR(IF(LEN(INDEX(PlansAndNotes!$F$6:$F$2005,ROW(B751)-ROW($C$3)))=0,"",INDEX(PlansAndNotes!$F$6:$F$2005,ROW(B751)-ROW($C$3))),"")</f>
        <v/>
      </c>
      <c r="H751" s="361" t="str">
        <f>IFERROR(IF(LEN(C751)&gt;0,IF(LEN(INDEX(TasksList!$G$6:$G$1005,MATCH(C751,TasksList!$B$6:$B$1005,0),1))=0,"",INDEX(TasksList!$G$6:$G$1005,MATCH(C751,TasksList!$B$6:$B$1005,0),1)),""),"")</f>
        <v/>
      </c>
      <c r="I751" s="381"/>
      <c r="J751" s="402"/>
      <c r="K751" s="402"/>
      <c r="L751" s="399" t="str">
        <f t="array" ref="L751">IFERROR(INDEX($J$4:$J$1003,SMALL($K$4:$K$1003,ROW(L751)-3),1),"")</f>
        <v/>
      </c>
      <c r="M751" s="206"/>
      <c r="N751" s="362" t="str">
        <f>IFERROR(IF(LEN(INDEX(PlansAndNotes!$D$6:$D$4005,ROW(B751)-ROW($C$3)))=0,"",INDEX(PlansAndNotes!$D$6:$D$4005,ROW(B751)-ROW($C$3))),"")</f>
        <v/>
      </c>
      <c r="O751" s="165" t="str">
        <f t="shared" si="103"/>
        <v/>
      </c>
      <c r="P751" s="363" t="str">
        <f>IFERROR(IF(LEN(INDEX(PlansAndNotes!$E$6:$E$4005,ROW(B751)-ROW($C$3)))=0,"",INDEX(PlansAndNotes!$E$6:$E$4005,ROW(B751)-ROW($C$3))),"")</f>
        <v/>
      </c>
      <c r="Q751" s="363" t="str">
        <f>IFERROR(IF(LEN(INDEX(PlansAndNotes!$G$6:$G$4005,ROW(B751)-ROW($C$3)))=0,"",INDEX(PlansAndNotes!$G$6:$G$4005,ROW(B751)-ROW($C$3))),"")</f>
        <v/>
      </c>
      <c r="R751" s="361" t="str">
        <f>IFERROR(IF(LEN(D751)&gt;0,IF(LEN(INDEX(AdressBook!$C$6:$C$25,MATCH(D751,AdressBook!$B$6:$B$25,0),1))=0,"",INDEX(AdressBook!$C$6:$C$25,MATCH(D751,AdressBook!$B$6:$B$25,0),1)),""),"")</f>
        <v/>
      </c>
      <c r="S751" s="165">
        <f>IF(LEN(C751)&gt;0,IFERROR(IF(MATCH(C751,C752:$C$4004,0)&gt;0,-1,ROW(S751)-ROW($S$3)),ROW(S751)-ROW($S$3)),-1)</f>
        <v>-1</v>
      </c>
      <c r="T751" s="165">
        <f t="shared" si="104"/>
        <v>0</v>
      </c>
      <c r="U751" s="165" t="str">
        <f t="shared" si="105"/>
        <v/>
      </c>
      <c r="V751" s="165" t="str">
        <f>IFERROR(IF(OR(C751="",S751&lt;0),"",IF(SUBTOTAL(3,C751:C751)=0,-1,SUBTOTAL(3,$C$4:C751))),"")</f>
        <v/>
      </c>
      <c r="W751" s="156" t="str">
        <f t="array" ref="W751">IF(LEN(C751)&gt;0,IFERROR(IF(MATCH(C751,$C$3:$C750,0)&gt;0,N751-INDEX($N$3:N750,SUMPRODUCT(MAX(ROW($C$3:$C750)*(C751=$C$3:$C750)))-2,1),""),""),"")</f>
        <v/>
      </c>
      <c r="X751" s="156">
        <f t="shared" ca="1" si="106"/>
        <v>1</v>
      </c>
      <c r="Y751" s="156">
        <f t="shared" ca="1" si="107"/>
        <v>1</v>
      </c>
    </row>
    <row r="752" spans="2:25" hidden="1" x14ac:dyDescent="0.25">
      <c r="B752" s="390" t="str">
        <f>IFERROR(IF(LEN(INDEX(PlansAndNotes!$B$6:$B$2005,ROW(A752)-ROW($B$3)))=0,"",INDEX(PlansAndNotes!$B$6:$B$2005,ROW(A752)-ROW($B$3))),"")</f>
        <v/>
      </c>
      <c r="C752" s="361" t="str">
        <f t="shared" si="102"/>
        <v/>
      </c>
      <c r="D752" s="361" t="str">
        <f>IFERROR(IF(LEN(C752)&gt;0,IF(LEN(INDEX(TasksList!$C$6:$C$1005,MATCH(C752,TasksList!$B$6:$B$1005,0),1))=0,"",INDEX(TasksList!$C$6:$C$1005,MATCH(C752,TasksList!$B$6:$B$1005,0),1)),""),"")</f>
        <v/>
      </c>
      <c r="E752" s="361" t="str">
        <f>IFERROR(IF(LEN(C752)&gt;0,IF(LEN(INDEX(TasksList!$F$6:$F$1005,MATCH(C752,TasksList!$B$6:$B$1005,0),1))=0,"not set!",INDEX(TasksList!$F$6:$F$1005,MATCH(C752,TasksList!$B$6:$B$1005,0),1)),""),"")</f>
        <v/>
      </c>
      <c r="F752" s="360" t="str">
        <f>IFERROR(IF(LEN(D752)&gt;0,IF(LEN(INDEX(AdressBook!$D$6:$D$25,MATCH(D752,AdressBook!$B$6:$B$25,0),1))=0,"",INDEX(AdressBook!$D$6:$D$25,MATCH(D752,AdressBook!$B$6:$B$25,0),1)),""),"")</f>
        <v/>
      </c>
      <c r="G752" s="361" t="str">
        <f>IFERROR(IF(LEN(INDEX(PlansAndNotes!$F$6:$F$2005,ROW(B752)-ROW($C$3)))=0,"",INDEX(PlansAndNotes!$F$6:$F$2005,ROW(B752)-ROW($C$3))),"")</f>
        <v/>
      </c>
      <c r="H752" s="361" t="str">
        <f>IFERROR(IF(LEN(C752)&gt;0,IF(LEN(INDEX(TasksList!$G$6:$G$1005,MATCH(C752,TasksList!$B$6:$B$1005,0),1))=0,"",INDEX(TasksList!$G$6:$G$1005,MATCH(C752,TasksList!$B$6:$B$1005,0),1)),""),"")</f>
        <v/>
      </c>
      <c r="I752" s="381"/>
      <c r="J752" s="402"/>
      <c r="K752" s="402"/>
      <c r="L752" s="399" t="str">
        <f t="array" ref="L752">IFERROR(INDEX($J$4:$J$1003,SMALL($K$4:$K$1003,ROW(L752)-3),1),"")</f>
        <v/>
      </c>
      <c r="M752" s="206"/>
      <c r="N752" s="362" t="str">
        <f>IFERROR(IF(LEN(INDEX(PlansAndNotes!$D$6:$D$4005,ROW(B752)-ROW($C$3)))=0,"",INDEX(PlansAndNotes!$D$6:$D$4005,ROW(B752)-ROW($C$3))),"")</f>
        <v/>
      </c>
      <c r="O752" s="165" t="str">
        <f t="shared" si="103"/>
        <v/>
      </c>
      <c r="P752" s="363" t="str">
        <f>IFERROR(IF(LEN(INDEX(PlansAndNotes!$E$6:$E$4005,ROW(B752)-ROW($C$3)))=0,"",INDEX(PlansAndNotes!$E$6:$E$4005,ROW(B752)-ROW($C$3))),"")</f>
        <v/>
      </c>
      <c r="Q752" s="363" t="str">
        <f>IFERROR(IF(LEN(INDEX(PlansAndNotes!$G$6:$G$4005,ROW(B752)-ROW($C$3)))=0,"",INDEX(PlansAndNotes!$G$6:$G$4005,ROW(B752)-ROW($C$3))),"")</f>
        <v/>
      </c>
      <c r="R752" s="361" t="str">
        <f>IFERROR(IF(LEN(D752)&gt;0,IF(LEN(INDEX(AdressBook!$C$6:$C$25,MATCH(D752,AdressBook!$B$6:$B$25,0),1))=0,"",INDEX(AdressBook!$C$6:$C$25,MATCH(D752,AdressBook!$B$6:$B$25,0),1)),""),"")</f>
        <v/>
      </c>
      <c r="S752" s="165">
        <f>IF(LEN(C752)&gt;0,IFERROR(IF(MATCH(C752,C753:$C$4004,0)&gt;0,-1,ROW(S752)-ROW($S$3)),ROW(S752)-ROW($S$3)),-1)</f>
        <v>-1</v>
      </c>
      <c r="T752" s="165">
        <f t="shared" si="104"/>
        <v>0</v>
      </c>
      <c r="U752" s="165" t="str">
        <f t="shared" si="105"/>
        <v/>
      </c>
      <c r="V752" s="165" t="str">
        <f>IFERROR(IF(OR(C752="",S752&lt;0),"",IF(SUBTOTAL(3,C752:C752)=0,-1,SUBTOTAL(3,$C$4:C752))),"")</f>
        <v/>
      </c>
      <c r="W752" s="156" t="str">
        <f t="array" ref="W752">IF(LEN(C752)&gt;0,IFERROR(IF(MATCH(C752,$C$3:$C751,0)&gt;0,N752-INDEX($N$3:N751,SUMPRODUCT(MAX(ROW($C$3:$C751)*(C752=$C$3:$C751)))-2,1),""),""),"")</f>
        <v/>
      </c>
      <c r="X752" s="156">
        <f t="shared" ca="1" si="106"/>
        <v>1</v>
      </c>
      <c r="Y752" s="156">
        <f t="shared" ca="1" si="107"/>
        <v>1</v>
      </c>
    </row>
    <row r="753" spans="2:25" hidden="1" x14ac:dyDescent="0.25">
      <c r="B753" s="390" t="str">
        <f>IFERROR(IF(LEN(INDEX(PlansAndNotes!$B$6:$B$2005,ROW(A753)-ROW($B$3)))=0,"",INDEX(PlansAndNotes!$B$6:$B$2005,ROW(A753)-ROW($B$3))),"")</f>
        <v/>
      </c>
      <c r="C753" s="361" t="str">
        <f t="shared" si="102"/>
        <v/>
      </c>
      <c r="D753" s="361" t="str">
        <f>IFERROR(IF(LEN(C753)&gt;0,IF(LEN(INDEX(TasksList!$C$6:$C$1005,MATCH(C753,TasksList!$B$6:$B$1005,0),1))=0,"",INDEX(TasksList!$C$6:$C$1005,MATCH(C753,TasksList!$B$6:$B$1005,0),1)),""),"")</f>
        <v/>
      </c>
      <c r="E753" s="361" t="str">
        <f>IFERROR(IF(LEN(C753)&gt;0,IF(LEN(INDEX(TasksList!$F$6:$F$1005,MATCH(C753,TasksList!$B$6:$B$1005,0),1))=0,"not set!",INDEX(TasksList!$F$6:$F$1005,MATCH(C753,TasksList!$B$6:$B$1005,0),1)),""),"")</f>
        <v/>
      </c>
      <c r="F753" s="360" t="str">
        <f>IFERROR(IF(LEN(D753)&gt;0,IF(LEN(INDEX(AdressBook!$D$6:$D$25,MATCH(D753,AdressBook!$B$6:$B$25,0),1))=0,"",INDEX(AdressBook!$D$6:$D$25,MATCH(D753,AdressBook!$B$6:$B$25,0),1)),""),"")</f>
        <v/>
      </c>
      <c r="G753" s="361" t="str">
        <f>IFERROR(IF(LEN(INDEX(PlansAndNotes!$F$6:$F$2005,ROW(B753)-ROW($C$3)))=0,"",INDEX(PlansAndNotes!$F$6:$F$2005,ROW(B753)-ROW($C$3))),"")</f>
        <v/>
      </c>
      <c r="H753" s="361" t="str">
        <f>IFERROR(IF(LEN(C753)&gt;0,IF(LEN(INDEX(TasksList!$G$6:$G$1005,MATCH(C753,TasksList!$B$6:$B$1005,0),1))=0,"",INDEX(TasksList!$G$6:$G$1005,MATCH(C753,TasksList!$B$6:$B$1005,0),1)),""),"")</f>
        <v/>
      </c>
      <c r="I753" s="381"/>
      <c r="J753" s="402"/>
      <c r="K753" s="402"/>
      <c r="L753" s="399" t="str">
        <f t="array" ref="L753">IFERROR(INDEX($J$4:$J$1003,SMALL($K$4:$K$1003,ROW(L753)-3),1),"")</f>
        <v/>
      </c>
      <c r="M753" s="206"/>
      <c r="N753" s="362" t="str">
        <f>IFERROR(IF(LEN(INDEX(PlansAndNotes!$D$6:$D$4005,ROW(B753)-ROW($C$3)))=0,"",INDEX(PlansAndNotes!$D$6:$D$4005,ROW(B753)-ROW($C$3))),"")</f>
        <v/>
      </c>
      <c r="O753" s="165" t="str">
        <f t="shared" si="103"/>
        <v/>
      </c>
      <c r="P753" s="363" t="str">
        <f>IFERROR(IF(LEN(INDEX(PlansAndNotes!$E$6:$E$4005,ROW(B753)-ROW($C$3)))=0,"",INDEX(PlansAndNotes!$E$6:$E$4005,ROW(B753)-ROW($C$3))),"")</f>
        <v/>
      </c>
      <c r="Q753" s="363" t="str">
        <f>IFERROR(IF(LEN(INDEX(PlansAndNotes!$G$6:$G$4005,ROW(B753)-ROW($C$3)))=0,"",INDEX(PlansAndNotes!$G$6:$G$4005,ROW(B753)-ROW($C$3))),"")</f>
        <v/>
      </c>
      <c r="R753" s="361" t="str">
        <f>IFERROR(IF(LEN(D753)&gt;0,IF(LEN(INDEX(AdressBook!$C$6:$C$25,MATCH(D753,AdressBook!$B$6:$B$25,0),1))=0,"",INDEX(AdressBook!$C$6:$C$25,MATCH(D753,AdressBook!$B$6:$B$25,0),1)),""),"")</f>
        <v/>
      </c>
      <c r="S753" s="165">
        <f>IF(LEN(C753)&gt;0,IFERROR(IF(MATCH(C753,C754:$C$4004,0)&gt;0,-1,ROW(S753)-ROW($S$3)),ROW(S753)-ROW($S$3)),-1)</f>
        <v>-1</v>
      </c>
      <c r="T753" s="165">
        <f t="shared" si="104"/>
        <v>0</v>
      </c>
      <c r="U753" s="165" t="str">
        <f t="shared" si="105"/>
        <v/>
      </c>
      <c r="V753" s="165" t="str">
        <f>IFERROR(IF(OR(C753="",S753&lt;0),"",IF(SUBTOTAL(3,C753:C753)=0,-1,SUBTOTAL(3,$C$4:C753))),"")</f>
        <v/>
      </c>
      <c r="W753" s="156" t="str">
        <f t="array" ref="W753">IF(LEN(C753)&gt;0,IFERROR(IF(MATCH(C753,$C$3:$C752,0)&gt;0,N753-INDEX($N$3:N752,SUMPRODUCT(MAX(ROW($C$3:$C752)*(C753=$C$3:$C752)))-2,1),""),""),"")</f>
        <v/>
      </c>
      <c r="X753" s="156">
        <f t="shared" ca="1" si="106"/>
        <v>1</v>
      </c>
      <c r="Y753" s="156">
        <f t="shared" ca="1" si="107"/>
        <v>1</v>
      </c>
    </row>
    <row r="754" spans="2:25" hidden="1" x14ac:dyDescent="0.25">
      <c r="B754" s="390" t="str">
        <f>IFERROR(IF(LEN(INDEX(PlansAndNotes!$B$6:$B$2005,ROW(A754)-ROW($B$3)))=0,"",INDEX(PlansAndNotes!$B$6:$B$2005,ROW(A754)-ROW($B$3))),"")</f>
        <v/>
      </c>
      <c r="C754" s="361" t="str">
        <f t="shared" si="102"/>
        <v/>
      </c>
      <c r="D754" s="361" t="str">
        <f>IFERROR(IF(LEN(C754)&gt;0,IF(LEN(INDEX(TasksList!$C$6:$C$1005,MATCH(C754,TasksList!$B$6:$B$1005,0),1))=0,"",INDEX(TasksList!$C$6:$C$1005,MATCH(C754,TasksList!$B$6:$B$1005,0),1)),""),"")</f>
        <v/>
      </c>
      <c r="E754" s="361" t="str">
        <f>IFERROR(IF(LEN(C754)&gt;0,IF(LEN(INDEX(TasksList!$F$6:$F$1005,MATCH(C754,TasksList!$B$6:$B$1005,0),1))=0,"not set!",INDEX(TasksList!$F$6:$F$1005,MATCH(C754,TasksList!$B$6:$B$1005,0),1)),""),"")</f>
        <v/>
      </c>
      <c r="F754" s="360" t="str">
        <f>IFERROR(IF(LEN(D754)&gt;0,IF(LEN(INDEX(AdressBook!$D$6:$D$25,MATCH(D754,AdressBook!$B$6:$B$25,0),1))=0,"",INDEX(AdressBook!$D$6:$D$25,MATCH(D754,AdressBook!$B$6:$B$25,0),1)),""),"")</f>
        <v/>
      </c>
      <c r="G754" s="361" t="str">
        <f>IFERROR(IF(LEN(INDEX(PlansAndNotes!$F$6:$F$2005,ROW(B754)-ROW($C$3)))=0,"",INDEX(PlansAndNotes!$F$6:$F$2005,ROW(B754)-ROW($C$3))),"")</f>
        <v/>
      </c>
      <c r="H754" s="361" t="str">
        <f>IFERROR(IF(LEN(C754)&gt;0,IF(LEN(INDEX(TasksList!$G$6:$G$1005,MATCH(C754,TasksList!$B$6:$B$1005,0),1))=0,"",INDEX(TasksList!$G$6:$G$1005,MATCH(C754,TasksList!$B$6:$B$1005,0),1)),""),"")</f>
        <v/>
      </c>
      <c r="I754" s="381"/>
      <c r="J754" s="402"/>
      <c r="K754" s="402"/>
      <c r="L754" s="399" t="str">
        <f t="array" ref="L754">IFERROR(INDEX($J$4:$J$1003,SMALL($K$4:$K$1003,ROW(L754)-3),1),"")</f>
        <v/>
      </c>
      <c r="M754" s="206"/>
      <c r="N754" s="362" t="str">
        <f>IFERROR(IF(LEN(INDEX(PlansAndNotes!$D$6:$D$4005,ROW(B754)-ROW($C$3)))=0,"",INDEX(PlansAndNotes!$D$6:$D$4005,ROW(B754)-ROW($C$3))),"")</f>
        <v/>
      </c>
      <c r="O754" s="165" t="str">
        <f t="shared" si="103"/>
        <v/>
      </c>
      <c r="P754" s="363" t="str">
        <f>IFERROR(IF(LEN(INDEX(PlansAndNotes!$E$6:$E$4005,ROW(B754)-ROW($C$3)))=0,"",INDEX(PlansAndNotes!$E$6:$E$4005,ROW(B754)-ROW($C$3))),"")</f>
        <v/>
      </c>
      <c r="Q754" s="363" t="str">
        <f>IFERROR(IF(LEN(INDEX(PlansAndNotes!$G$6:$G$4005,ROW(B754)-ROW($C$3)))=0,"",INDEX(PlansAndNotes!$G$6:$G$4005,ROW(B754)-ROW($C$3))),"")</f>
        <v/>
      </c>
      <c r="R754" s="361" t="str">
        <f>IFERROR(IF(LEN(D754)&gt;0,IF(LEN(INDEX(AdressBook!$C$6:$C$25,MATCH(D754,AdressBook!$B$6:$B$25,0),1))=0,"",INDEX(AdressBook!$C$6:$C$25,MATCH(D754,AdressBook!$B$6:$B$25,0),1)),""),"")</f>
        <v/>
      </c>
      <c r="S754" s="165">
        <f>IF(LEN(C754)&gt;0,IFERROR(IF(MATCH(C754,C755:$C$4004,0)&gt;0,-1,ROW(S754)-ROW($S$3)),ROW(S754)-ROW($S$3)),-1)</f>
        <v>-1</v>
      </c>
      <c r="T754" s="165">
        <f t="shared" si="104"/>
        <v>0</v>
      </c>
      <c r="U754" s="165" t="str">
        <f t="shared" si="105"/>
        <v/>
      </c>
      <c r="V754" s="165" t="str">
        <f>IFERROR(IF(OR(C754="",S754&lt;0),"",IF(SUBTOTAL(3,C754:C754)=0,-1,SUBTOTAL(3,$C$4:C754))),"")</f>
        <v/>
      </c>
      <c r="W754" s="156" t="str">
        <f t="array" ref="W754">IF(LEN(C754)&gt;0,IFERROR(IF(MATCH(C754,$C$3:$C753,0)&gt;0,N754-INDEX($N$3:N753,SUMPRODUCT(MAX(ROW($C$3:$C753)*(C754=$C$3:$C753)))-2,1),""),""),"")</f>
        <v/>
      </c>
      <c r="X754" s="156">
        <f t="shared" ca="1" si="106"/>
        <v>1</v>
      </c>
      <c r="Y754" s="156">
        <f t="shared" ca="1" si="107"/>
        <v>1</v>
      </c>
    </row>
    <row r="755" spans="2:25" hidden="1" x14ac:dyDescent="0.25">
      <c r="B755" s="390" t="str">
        <f>IFERROR(IF(LEN(INDEX(PlansAndNotes!$B$6:$B$2005,ROW(A755)-ROW($B$3)))=0,"",INDEX(PlansAndNotes!$B$6:$B$2005,ROW(A755)-ROW($B$3))),"")</f>
        <v/>
      </c>
      <c r="C755" s="361" t="str">
        <f t="shared" si="102"/>
        <v/>
      </c>
      <c r="D755" s="361" t="str">
        <f>IFERROR(IF(LEN(C755)&gt;0,IF(LEN(INDEX(TasksList!$C$6:$C$1005,MATCH(C755,TasksList!$B$6:$B$1005,0),1))=0,"",INDEX(TasksList!$C$6:$C$1005,MATCH(C755,TasksList!$B$6:$B$1005,0),1)),""),"")</f>
        <v/>
      </c>
      <c r="E755" s="361" t="str">
        <f>IFERROR(IF(LEN(C755)&gt;0,IF(LEN(INDEX(TasksList!$F$6:$F$1005,MATCH(C755,TasksList!$B$6:$B$1005,0),1))=0,"not set!",INDEX(TasksList!$F$6:$F$1005,MATCH(C755,TasksList!$B$6:$B$1005,0),1)),""),"")</f>
        <v/>
      </c>
      <c r="F755" s="360" t="str">
        <f>IFERROR(IF(LEN(D755)&gt;0,IF(LEN(INDEX(AdressBook!$D$6:$D$25,MATCH(D755,AdressBook!$B$6:$B$25,0),1))=0,"",INDEX(AdressBook!$D$6:$D$25,MATCH(D755,AdressBook!$B$6:$B$25,0),1)),""),"")</f>
        <v/>
      </c>
      <c r="G755" s="361" t="str">
        <f>IFERROR(IF(LEN(INDEX(PlansAndNotes!$F$6:$F$2005,ROW(B755)-ROW($C$3)))=0,"",INDEX(PlansAndNotes!$F$6:$F$2005,ROW(B755)-ROW($C$3))),"")</f>
        <v/>
      </c>
      <c r="H755" s="361" t="str">
        <f>IFERROR(IF(LEN(C755)&gt;0,IF(LEN(INDEX(TasksList!$G$6:$G$1005,MATCH(C755,TasksList!$B$6:$B$1005,0),1))=0,"",INDEX(TasksList!$G$6:$G$1005,MATCH(C755,TasksList!$B$6:$B$1005,0),1)),""),"")</f>
        <v/>
      </c>
      <c r="I755" s="381"/>
      <c r="J755" s="402"/>
      <c r="K755" s="402"/>
      <c r="L755" s="399" t="str">
        <f t="array" ref="L755">IFERROR(INDEX($J$4:$J$1003,SMALL($K$4:$K$1003,ROW(L755)-3),1),"")</f>
        <v/>
      </c>
      <c r="M755" s="206"/>
      <c r="N755" s="362" t="str">
        <f>IFERROR(IF(LEN(INDEX(PlansAndNotes!$D$6:$D$4005,ROW(B755)-ROW($C$3)))=0,"",INDEX(PlansAndNotes!$D$6:$D$4005,ROW(B755)-ROW($C$3))),"")</f>
        <v/>
      </c>
      <c r="O755" s="165" t="str">
        <f t="shared" si="103"/>
        <v/>
      </c>
      <c r="P755" s="363" t="str">
        <f>IFERROR(IF(LEN(INDEX(PlansAndNotes!$E$6:$E$4005,ROW(B755)-ROW($C$3)))=0,"",INDEX(PlansAndNotes!$E$6:$E$4005,ROW(B755)-ROW($C$3))),"")</f>
        <v/>
      </c>
      <c r="Q755" s="363" t="str">
        <f>IFERROR(IF(LEN(INDEX(PlansAndNotes!$G$6:$G$4005,ROW(B755)-ROW($C$3)))=0,"",INDEX(PlansAndNotes!$G$6:$G$4005,ROW(B755)-ROW($C$3))),"")</f>
        <v/>
      </c>
      <c r="R755" s="361" t="str">
        <f>IFERROR(IF(LEN(D755)&gt;0,IF(LEN(INDEX(AdressBook!$C$6:$C$25,MATCH(D755,AdressBook!$B$6:$B$25,0),1))=0,"",INDEX(AdressBook!$C$6:$C$25,MATCH(D755,AdressBook!$B$6:$B$25,0),1)),""),"")</f>
        <v/>
      </c>
      <c r="S755" s="165">
        <f>IF(LEN(C755)&gt;0,IFERROR(IF(MATCH(C755,C756:$C$4004,0)&gt;0,-1,ROW(S755)-ROW($S$3)),ROW(S755)-ROW($S$3)),-1)</f>
        <v>-1</v>
      </c>
      <c r="T755" s="165">
        <f t="shared" si="104"/>
        <v>0</v>
      </c>
      <c r="U755" s="165" t="str">
        <f t="shared" si="105"/>
        <v/>
      </c>
      <c r="V755" s="165" t="str">
        <f>IFERROR(IF(OR(C755="",S755&lt;0),"",IF(SUBTOTAL(3,C755:C755)=0,-1,SUBTOTAL(3,$C$4:C755))),"")</f>
        <v/>
      </c>
      <c r="W755" s="156" t="str">
        <f t="array" ref="W755">IF(LEN(C755)&gt;0,IFERROR(IF(MATCH(C755,$C$3:$C754,0)&gt;0,N755-INDEX($N$3:N754,SUMPRODUCT(MAX(ROW($C$3:$C754)*(C755=$C$3:$C754)))-2,1),""),""),"")</f>
        <v/>
      </c>
      <c r="X755" s="156">
        <f t="shared" ca="1" si="106"/>
        <v>1</v>
      </c>
      <c r="Y755" s="156">
        <f t="shared" ca="1" si="107"/>
        <v>1</v>
      </c>
    </row>
    <row r="756" spans="2:25" hidden="1" x14ac:dyDescent="0.25">
      <c r="B756" s="390" t="str">
        <f>IFERROR(IF(LEN(INDEX(PlansAndNotes!$B$6:$B$2005,ROW(A756)-ROW($B$3)))=0,"",INDEX(PlansAndNotes!$B$6:$B$2005,ROW(A756)-ROW($B$3))),"")</f>
        <v/>
      </c>
      <c r="C756" s="361" t="str">
        <f t="shared" si="102"/>
        <v/>
      </c>
      <c r="D756" s="361" t="str">
        <f>IFERROR(IF(LEN(C756)&gt;0,IF(LEN(INDEX(TasksList!$C$6:$C$1005,MATCH(C756,TasksList!$B$6:$B$1005,0),1))=0,"",INDEX(TasksList!$C$6:$C$1005,MATCH(C756,TasksList!$B$6:$B$1005,0),1)),""),"")</f>
        <v/>
      </c>
      <c r="E756" s="361" t="str">
        <f>IFERROR(IF(LEN(C756)&gt;0,IF(LEN(INDEX(TasksList!$F$6:$F$1005,MATCH(C756,TasksList!$B$6:$B$1005,0),1))=0,"not set!",INDEX(TasksList!$F$6:$F$1005,MATCH(C756,TasksList!$B$6:$B$1005,0),1)),""),"")</f>
        <v/>
      </c>
      <c r="F756" s="360" t="str">
        <f>IFERROR(IF(LEN(D756)&gt;0,IF(LEN(INDEX(AdressBook!$D$6:$D$25,MATCH(D756,AdressBook!$B$6:$B$25,0),1))=0,"",INDEX(AdressBook!$D$6:$D$25,MATCH(D756,AdressBook!$B$6:$B$25,0),1)),""),"")</f>
        <v/>
      </c>
      <c r="G756" s="361" t="str">
        <f>IFERROR(IF(LEN(INDEX(PlansAndNotes!$F$6:$F$2005,ROW(B756)-ROW($C$3)))=0,"",INDEX(PlansAndNotes!$F$6:$F$2005,ROW(B756)-ROW($C$3))),"")</f>
        <v/>
      </c>
      <c r="H756" s="361" t="str">
        <f>IFERROR(IF(LEN(C756)&gt;0,IF(LEN(INDEX(TasksList!$G$6:$G$1005,MATCH(C756,TasksList!$B$6:$B$1005,0),1))=0,"",INDEX(TasksList!$G$6:$G$1005,MATCH(C756,TasksList!$B$6:$B$1005,0),1)),""),"")</f>
        <v/>
      </c>
      <c r="I756" s="381"/>
      <c r="J756" s="402"/>
      <c r="K756" s="402"/>
      <c r="L756" s="399" t="str">
        <f t="array" ref="L756">IFERROR(INDEX($J$4:$J$1003,SMALL($K$4:$K$1003,ROW(L756)-3),1),"")</f>
        <v/>
      </c>
      <c r="M756" s="206"/>
      <c r="N756" s="362" t="str">
        <f>IFERROR(IF(LEN(INDEX(PlansAndNotes!$D$6:$D$4005,ROW(B756)-ROW($C$3)))=0,"",INDEX(PlansAndNotes!$D$6:$D$4005,ROW(B756)-ROW($C$3))),"")</f>
        <v/>
      </c>
      <c r="O756" s="165" t="str">
        <f t="shared" si="103"/>
        <v/>
      </c>
      <c r="P756" s="363" t="str">
        <f>IFERROR(IF(LEN(INDEX(PlansAndNotes!$E$6:$E$4005,ROW(B756)-ROW($C$3)))=0,"",INDEX(PlansAndNotes!$E$6:$E$4005,ROW(B756)-ROW($C$3))),"")</f>
        <v/>
      </c>
      <c r="Q756" s="363" t="str">
        <f>IFERROR(IF(LEN(INDEX(PlansAndNotes!$G$6:$G$4005,ROW(B756)-ROW($C$3)))=0,"",INDEX(PlansAndNotes!$G$6:$G$4005,ROW(B756)-ROW($C$3))),"")</f>
        <v/>
      </c>
      <c r="R756" s="361" t="str">
        <f>IFERROR(IF(LEN(D756)&gt;0,IF(LEN(INDEX(AdressBook!$C$6:$C$25,MATCH(D756,AdressBook!$B$6:$B$25,0),1))=0,"",INDEX(AdressBook!$C$6:$C$25,MATCH(D756,AdressBook!$B$6:$B$25,0),1)),""),"")</f>
        <v/>
      </c>
      <c r="S756" s="165">
        <f>IF(LEN(C756)&gt;0,IFERROR(IF(MATCH(C756,C757:$C$4004,0)&gt;0,-1,ROW(S756)-ROW($S$3)),ROW(S756)-ROW($S$3)),-1)</f>
        <v>-1</v>
      </c>
      <c r="T756" s="165">
        <f t="shared" si="104"/>
        <v>0</v>
      </c>
      <c r="U756" s="165" t="str">
        <f t="shared" si="105"/>
        <v/>
      </c>
      <c r="V756" s="165" t="str">
        <f>IFERROR(IF(OR(C756="",S756&lt;0),"",IF(SUBTOTAL(3,C756:C756)=0,-1,SUBTOTAL(3,$C$4:C756))),"")</f>
        <v/>
      </c>
      <c r="W756" s="156" t="str">
        <f t="array" ref="W756">IF(LEN(C756)&gt;0,IFERROR(IF(MATCH(C756,$C$3:$C755,0)&gt;0,N756-INDEX($N$3:N755,SUMPRODUCT(MAX(ROW($C$3:$C755)*(C756=$C$3:$C755)))-2,1),""),""),"")</f>
        <v/>
      </c>
      <c r="X756" s="156">
        <f t="shared" ca="1" si="106"/>
        <v>1</v>
      </c>
      <c r="Y756" s="156">
        <f t="shared" ca="1" si="107"/>
        <v>1</v>
      </c>
    </row>
    <row r="757" spans="2:25" hidden="1" x14ac:dyDescent="0.25">
      <c r="B757" s="390" t="str">
        <f>IFERROR(IF(LEN(INDEX(PlansAndNotes!$B$6:$B$2005,ROW(A757)-ROW($B$3)))=0,"",INDEX(PlansAndNotes!$B$6:$B$2005,ROW(A757)-ROW($B$3))),"")</f>
        <v/>
      </c>
      <c r="C757" s="361" t="str">
        <f t="shared" si="102"/>
        <v/>
      </c>
      <c r="D757" s="361" t="str">
        <f>IFERROR(IF(LEN(C757)&gt;0,IF(LEN(INDEX(TasksList!$C$6:$C$1005,MATCH(C757,TasksList!$B$6:$B$1005,0),1))=0,"",INDEX(TasksList!$C$6:$C$1005,MATCH(C757,TasksList!$B$6:$B$1005,0),1)),""),"")</f>
        <v/>
      </c>
      <c r="E757" s="361" t="str">
        <f>IFERROR(IF(LEN(C757)&gt;0,IF(LEN(INDEX(TasksList!$F$6:$F$1005,MATCH(C757,TasksList!$B$6:$B$1005,0),1))=0,"not set!",INDEX(TasksList!$F$6:$F$1005,MATCH(C757,TasksList!$B$6:$B$1005,0),1)),""),"")</f>
        <v/>
      </c>
      <c r="F757" s="360" t="str">
        <f>IFERROR(IF(LEN(D757)&gt;0,IF(LEN(INDEX(AdressBook!$D$6:$D$25,MATCH(D757,AdressBook!$B$6:$B$25,0),1))=0,"",INDEX(AdressBook!$D$6:$D$25,MATCH(D757,AdressBook!$B$6:$B$25,0),1)),""),"")</f>
        <v/>
      </c>
      <c r="G757" s="361" t="str">
        <f>IFERROR(IF(LEN(INDEX(PlansAndNotes!$F$6:$F$2005,ROW(B757)-ROW($C$3)))=0,"",INDEX(PlansAndNotes!$F$6:$F$2005,ROW(B757)-ROW($C$3))),"")</f>
        <v/>
      </c>
      <c r="H757" s="361" t="str">
        <f>IFERROR(IF(LEN(C757)&gt;0,IF(LEN(INDEX(TasksList!$G$6:$G$1005,MATCH(C757,TasksList!$B$6:$B$1005,0),1))=0,"",INDEX(TasksList!$G$6:$G$1005,MATCH(C757,TasksList!$B$6:$B$1005,0),1)),""),"")</f>
        <v/>
      </c>
      <c r="I757" s="381"/>
      <c r="J757" s="402"/>
      <c r="K757" s="402"/>
      <c r="L757" s="399" t="str">
        <f t="array" ref="L757">IFERROR(INDEX($J$4:$J$1003,SMALL($K$4:$K$1003,ROW(L757)-3),1),"")</f>
        <v/>
      </c>
      <c r="M757" s="206"/>
      <c r="N757" s="362" t="str">
        <f>IFERROR(IF(LEN(INDEX(PlansAndNotes!$D$6:$D$4005,ROW(B757)-ROW($C$3)))=0,"",INDEX(PlansAndNotes!$D$6:$D$4005,ROW(B757)-ROW($C$3))),"")</f>
        <v/>
      </c>
      <c r="O757" s="165" t="str">
        <f t="shared" si="103"/>
        <v/>
      </c>
      <c r="P757" s="363" t="str">
        <f>IFERROR(IF(LEN(INDEX(PlansAndNotes!$E$6:$E$4005,ROW(B757)-ROW($C$3)))=0,"",INDEX(PlansAndNotes!$E$6:$E$4005,ROW(B757)-ROW($C$3))),"")</f>
        <v/>
      </c>
      <c r="Q757" s="363" t="str">
        <f>IFERROR(IF(LEN(INDEX(PlansAndNotes!$G$6:$G$4005,ROW(B757)-ROW($C$3)))=0,"",INDEX(PlansAndNotes!$G$6:$G$4005,ROW(B757)-ROW($C$3))),"")</f>
        <v/>
      </c>
      <c r="R757" s="361" t="str">
        <f>IFERROR(IF(LEN(D757)&gt;0,IF(LEN(INDEX(AdressBook!$C$6:$C$25,MATCH(D757,AdressBook!$B$6:$B$25,0),1))=0,"",INDEX(AdressBook!$C$6:$C$25,MATCH(D757,AdressBook!$B$6:$B$25,0),1)),""),"")</f>
        <v/>
      </c>
      <c r="S757" s="165">
        <f>IF(LEN(C757)&gt;0,IFERROR(IF(MATCH(C757,C758:$C$4004,0)&gt;0,-1,ROW(S757)-ROW($S$3)),ROW(S757)-ROW($S$3)),-1)</f>
        <v>-1</v>
      </c>
      <c r="T757" s="165">
        <f t="shared" si="104"/>
        <v>0</v>
      </c>
      <c r="U757" s="165" t="str">
        <f t="shared" si="105"/>
        <v/>
      </c>
      <c r="V757" s="165" t="str">
        <f>IFERROR(IF(OR(C757="",S757&lt;0),"",IF(SUBTOTAL(3,C757:C757)=0,-1,SUBTOTAL(3,$C$4:C757))),"")</f>
        <v/>
      </c>
      <c r="W757" s="156" t="str">
        <f t="array" ref="W757">IF(LEN(C757)&gt;0,IFERROR(IF(MATCH(C757,$C$3:$C756,0)&gt;0,N757-INDEX($N$3:N756,SUMPRODUCT(MAX(ROW($C$3:$C756)*(C757=$C$3:$C756)))-2,1),""),""),"")</f>
        <v/>
      </c>
      <c r="X757" s="156">
        <f t="shared" ca="1" si="106"/>
        <v>1</v>
      </c>
      <c r="Y757" s="156">
        <f t="shared" ca="1" si="107"/>
        <v>1</v>
      </c>
    </row>
    <row r="758" spans="2:25" hidden="1" x14ac:dyDescent="0.25">
      <c r="B758" s="390" t="str">
        <f>IFERROR(IF(LEN(INDEX(PlansAndNotes!$B$6:$B$2005,ROW(A758)-ROW($B$3)))=0,"",INDEX(PlansAndNotes!$B$6:$B$2005,ROW(A758)-ROW($B$3))),"")</f>
        <v/>
      </c>
      <c r="C758" s="361" t="str">
        <f t="shared" si="102"/>
        <v/>
      </c>
      <c r="D758" s="361" t="str">
        <f>IFERROR(IF(LEN(C758)&gt;0,IF(LEN(INDEX(TasksList!$C$6:$C$1005,MATCH(C758,TasksList!$B$6:$B$1005,0),1))=0,"",INDEX(TasksList!$C$6:$C$1005,MATCH(C758,TasksList!$B$6:$B$1005,0),1)),""),"")</f>
        <v/>
      </c>
      <c r="E758" s="361" t="str">
        <f>IFERROR(IF(LEN(C758)&gt;0,IF(LEN(INDEX(TasksList!$F$6:$F$1005,MATCH(C758,TasksList!$B$6:$B$1005,0),1))=0,"not set!",INDEX(TasksList!$F$6:$F$1005,MATCH(C758,TasksList!$B$6:$B$1005,0),1)),""),"")</f>
        <v/>
      </c>
      <c r="F758" s="360" t="str">
        <f>IFERROR(IF(LEN(D758)&gt;0,IF(LEN(INDEX(AdressBook!$D$6:$D$25,MATCH(D758,AdressBook!$B$6:$B$25,0),1))=0,"",INDEX(AdressBook!$D$6:$D$25,MATCH(D758,AdressBook!$B$6:$B$25,0),1)),""),"")</f>
        <v/>
      </c>
      <c r="G758" s="361" t="str">
        <f>IFERROR(IF(LEN(INDEX(PlansAndNotes!$F$6:$F$2005,ROW(B758)-ROW($C$3)))=0,"",INDEX(PlansAndNotes!$F$6:$F$2005,ROW(B758)-ROW($C$3))),"")</f>
        <v/>
      </c>
      <c r="H758" s="361" t="str">
        <f>IFERROR(IF(LEN(C758)&gt;0,IF(LEN(INDEX(TasksList!$G$6:$G$1005,MATCH(C758,TasksList!$B$6:$B$1005,0),1))=0,"",INDEX(TasksList!$G$6:$G$1005,MATCH(C758,TasksList!$B$6:$B$1005,0),1)),""),"")</f>
        <v/>
      </c>
      <c r="I758" s="381"/>
      <c r="J758" s="402"/>
      <c r="K758" s="402"/>
      <c r="L758" s="399" t="str">
        <f t="array" ref="L758">IFERROR(INDEX($J$4:$J$1003,SMALL($K$4:$K$1003,ROW(L758)-3),1),"")</f>
        <v/>
      </c>
      <c r="M758" s="206"/>
      <c r="N758" s="362" t="str">
        <f>IFERROR(IF(LEN(INDEX(PlansAndNotes!$D$6:$D$4005,ROW(B758)-ROW($C$3)))=0,"",INDEX(PlansAndNotes!$D$6:$D$4005,ROW(B758)-ROW($C$3))),"")</f>
        <v/>
      </c>
      <c r="O758" s="165" t="str">
        <f t="shared" si="103"/>
        <v/>
      </c>
      <c r="P758" s="363" t="str">
        <f>IFERROR(IF(LEN(INDEX(PlansAndNotes!$E$6:$E$4005,ROW(B758)-ROW($C$3)))=0,"",INDEX(PlansAndNotes!$E$6:$E$4005,ROW(B758)-ROW($C$3))),"")</f>
        <v/>
      </c>
      <c r="Q758" s="363" t="str">
        <f>IFERROR(IF(LEN(INDEX(PlansAndNotes!$G$6:$G$4005,ROW(B758)-ROW($C$3)))=0,"",INDEX(PlansAndNotes!$G$6:$G$4005,ROW(B758)-ROW($C$3))),"")</f>
        <v/>
      </c>
      <c r="R758" s="361" t="str">
        <f>IFERROR(IF(LEN(D758)&gt;0,IF(LEN(INDEX(AdressBook!$C$6:$C$25,MATCH(D758,AdressBook!$B$6:$B$25,0),1))=0,"",INDEX(AdressBook!$C$6:$C$25,MATCH(D758,AdressBook!$B$6:$B$25,0),1)),""),"")</f>
        <v/>
      </c>
      <c r="S758" s="165">
        <f>IF(LEN(C758)&gt;0,IFERROR(IF(MATCH(C758,C759:$C$4004,0)&gt;0,-1,ROW(S758)-ROW($S$3)),ROW(S758)-ROW($S$3)),-1)</f>
        <v>-1</v>
      </c>
      <c r="T758" s="165">
        <f t="shared" si="104"/>
        <v>0</v>
      </c>
      <c r="U758" s="165" t="str">
        <f t="shared" si="105"/>
        <v/>
      </c>
      <c r="V758" s="165" t="str">
        <f>IFERROR(IF(OR(C758="",S758&lt;0),"",IF(SUBTOTAL(3,C758:C758)=0,-1,SUBTOTAL(3,$C$4:C758))),"")</f>
        <v/>
      </c>
      <c r="W758" s="156" t="str">
        <f t="array" ref="W758">IF(LEN(C758)&gt;0,IFERROR(IF(MATCH(C758,$C$3:$C757,0)&gt;0,N758-INDEX($N$3:N757,SUMPRODUCT(MAX(ROW($C$3:$C757)*(C758=$C$3:$C757)))-2,1),""),""),"")</f>
        <v/>
      </c>
      <c r="X758" s="156">
        <f t="shared" ca="1" si="106"/>
        <v>1</v>
      </c>
      <c r="Y758" s="156">
        <f t="shared" ca="1" si="107"/>
        <v>1</v>
      </c>
    </row>
    <row r="759" spans="2:25" hidden="1" x14ac:dyDescent="0.25">
      <c r="B759" s="390" t="str">
        <f>IFERROR(IF(LEN(INDEX(PlansAndNotes!$B$6:$B$2005,ROW(A759)-ROW($B$3)))=0,"",INDEX(PlansAndNotes!$B$6:$B$2005,ROW(A759)-ROW($B$3))),"")</f>
        <v/>
      </c>
      <c r="C759" s="361" t="str">
        <f t="shared" si="102"/>
        <v/>
      </c>
      <c r="D759" s="361" t="str">
        <f>IFERROR(IF(LEN(C759)&gt;0,IF(LEN(INDEX(TasksList!$C$6:$C$1005,MATCH(C759,TasksList!$B$6:$B$1005,0),1))=0,"",INDEX(TasksList!$C$6:$C$1005,MATCH(C759,TasksList!$B$6:$B$1005,0),1)),""),"")</f>
        <v/>
      </c>
      <c r="E759" s="361" t="str">
        <f>IFERROR(IF(LEN(C759)&gt;0,IF(LEN(INDEX(TasksList!$F$6:$F$1005,MATCH(C759,TasksList!$B$6:$B$1005,0),1))=0,"not set!",INDEX(TasksList!$F$6:$F$1005,MATCH(C759,TasksList!$B$6:$B$1005,0),1)),""),"")</f>
        <v/>
      </c>
      <c r="F759" s="360" t="str">
        <f>IFERROR(IF(LEN(D759)&gt;0,IF(LEN(INDEX(AdressBook!$D$6:$D$25,MATCH(D759,AdressBook!$B$6:$B$25,0),1))=0,"",INDEX(AdressBook!$D$6:$D$25,MATCH(D759,AdressBook!$B$6:$B$25,0),1)),""),"")</f>
        <v/>
      </c>
      <c r="G759" s="361" t="str">
        <f>IFERROR(IF(LEN(INDEX(PlansAndNotes!$F$6:$F$2005,ROW(B759)-ROW($C$3)))=0,"",INDEX(PlansAndNotes!$F$6:$F$2005,ROW(B759)-ROW($C$3))),"")</f>
        <v/>
      </c>
      <c r="H759" s="361" t="str">
        <f>IFERROR(IF(LEN(C759)&gt;0,IF(LEN(INDEX(TasksList!$G$6:$G$1005,MATCH(C759,TasksList!$B$6:$B$1005,0),1))=0,"",INDEX(TasksList!$G$6:$G$1005,MATCH(C759,TasksList!$B$6:$B$1005,0),1)),""),"")</f>
        <v/>
      </c>
      <c r="I759" s="381"/>
      <c r="J759" s="402"/>
      <c r="K759" s="402"/>
      <c r="L759" s="399" t="str">
        <f t="array" ref="L759">IFERROR(INDEX($J$4:$J$1003,SMALL($K$4:$K$1003,ROW(L759)-3),1),"")</f>
        <v/>
      </c>
      <c r="M759" s="206"/>
      <c r="N759" s="362" t="str">
        <f>IFERROR(IF(LEN(INDEX(PlansAndNotes!$D$6:$D$4005,ROW(B759)-ROW($C$3)))=0,"",INDEX(PlansAndNotes!$D$6:$D$4005,ROW(B759)-ROW($C$3))),"")</f>
        <v/>
      </c>
      <c r="O759" s="165" t="str">
        <f t="shared" si="103"/>
        <v/>
      </c>
      <c r="P759" s="363" t="str">
        <f>IFERROR(IF(LEN(INDEX(PlansAndNotes!$E$6:$E$4005,ROW(B759)-ROW($C$3)))=0,"",INDEX(PlansAndNotes!$E$6:$E$4005,ROW(B759)-ROW($C$3))),"")</f>
        <v/>
      </c>
      <c r="Q759" s="363" t="str">
        <f>IFERROR(IF(LEN(INDEX(PlansAndNotes!$G$6:$G$4005,ROW(B759)-ROW($C$3)))=0,"",INDEX(PlansAndNotes!$G$6:$G$4005,ROW(B759)-ROW($C$3))),"")</f>
        <v/>
      </c>
      <c r="R759" s="361" t="str">
        <f>IFERROR(IF(LEN(D759)&gt;0,IF(LEN(INDEX(AdressBook!$C$6:$C$25,MATCH(D759,AdressBook!$B$6:$B$25,0),1))=0,"",INDEX(AdressBook!$C$6:$C$25,MATCH(D759,AdressBook!$B$6:$B$25,0),1)),""),"")</f>
        <v/>
      </c>
      <c r="S759" s="165">
        <f>IF(LEN(C759)&gt;0,IFERROR(IF(MATCH(C759,C760:$C$4004,0)&gt;0,-1,ROW(S759)-ROW($S$3)),ROW(S759)-ROW($S$3)),-1)</f>
        <v>-1</v>
      </c>
      <c r="T759" s="165">
        <f t="shared" si="104"/>
        <v>0</v>
      </c>
      <c r="U759" s="165" t="str">
        <f t="shared" si="105"/>
        <v/>
      </c>
      <c r="V759" s="165" t="str">
        <f>IFERROR(IF(OR(C759="",S759&lt;0),"",IF(SUBTOTAL(3,C759:C759)=0,-1,SUBTOTAL(3,$C$4:C759))),"")</f>
        <v/>
      </c>
      <c r="W759" s="156" t="str">
        <f t="array" ref="W759">IF(LEN(C759)&gt;0,IFERROR(IF(MATCH(C759,$C$3:$C758,0)&gt;0,N759-INDEX($N$3:N758,SUMPRODUCT(MAX(ROW($C$3:$C758)*(C759=$C$3:$C758)))-2,1),""),""),"")</f>
        <v/>
      </c>
      <c r="X759" s="156">
        <f t="shared" ca="1" si="106"/>
        <v>1</v>
      </c>
      <c r="Y759" s="156">
        <f t="shared" ca="1" si="107"/>
        <v>1</v>
      </c>
    </row>
    <row r="760" spans="2:25" hidden="1" x14ac:dyDescent="0.25">
      <c r="B760" s="390" t="str">
        <f>IFERROR(IF(LEN(INDEX(PlansAndNotes!$B$6:$B$2005,ROW(A760)-ROW($B$3)))=0,"",INDEX(PlansAndNotes!$B$6:$B$2005,ROW(A760)-ROW($B$3))),"")</f>
        <v/>
      </c>
      <c r="C760" s="361" t="str">
        <f t="shared" si="102"/>
        <v/>
      </c>
      <c r="D760" s="361" t="str">
        <f>IFERROR(IF(LEN(C760)&gt;0,IF(LEN(INDEX(TasksList!$C$6:$C$1005,MATCH(C760,TasksList!$B$6:$B$1005,0),1))=0,"",INDEX(TasksList!$C$6:$C$1005,MATCH(C760,TasksList!$B$6:$B$1005,0),1)),""),"")</f>
        <v/>
      </c>
      <c r="E760" s="361" t="str">
        <f>IFERROR(IF(LEN(C760)&gt;0,IF(LEN(INDEX(TasksList!$F$6:$F$1005,MATCH(C760,TasksList!$B$6:$B$1005,0),1))=0,"not set!",INDEX(TasksList!$F$6:$F$1005,MATCH(C760,TasksList!$B$6:$B$1005,0),1)),""),"")</f>
        <v/>
      </c>
      <c r="F760" s="360" t="str">
        <f>IFERROR(IF(LEN(D760)&gt;0,IF(LEN(INDEX(AdressBook!$D$6:$D$25,MATCH(D760,AdressBook!$B$6:$B$25,0),1))=0,"",INDEX(AdressBook!$D$6:$D$25,MATCH(D760,AdressBook!$B$6:$B$25,0),1)),""),"")</f>
        <v/>
      </c>
      <c r="G760" s="361" t="str">
        <f>IFERROR(IF(LEN(INDEX(PlansAndNotes!$F$6:$F$2005,ROW(B760)-ROW($C$3)))=0,"",INDEX(PlansAndNotes!$F$6:$F$2005,ROW(B760)-ROW($C$3))),"")</f>
        <v/>
      </c>
      <c r="H760" s="361" t="str">
        <f>IFERROR(IF(LEN(C760)&gt;0,IF(LEN(INDEX(TasksList!$G$6:$G$1005,MATCH(C760,TasksList!$B$6:$B$1005,0),1))=0,"",INDEX(TasksList!$G$6:$G$1005,MATCH(C760,TasksList!$B$6:$B$1005,0),1)),""),"")</f>
        <v/>
      </c>
      <c r="I760" s="381"/>
      <c r="J760" s="402"/>
      <c r="K760" s="402"/>
      <c r="L760" s="399" t="str">
        <f t="array" ref="L760">IFERROR(INDEX($J$4:$J$1003,SMALL($K$4:$K$1003,ROW(L760)-3),1),"")</f>
        <v/>
      </c>
      <c r="M760" s="206"/>
      <c r="N760" s="362" t="str">
        <f>IFERROR(IF(LEN(INDEX(PlansAndNotes!$D$6:$D$4005,ROW(B760)-ROW($C$3)))=0,"",INDEX(PlansAndNotes!$D$6:$D$4005,ROW(B760)-ROW($C$3))),"")</f>
        <v/>
      </c>
      <c r="O760" s="165" t="str">
        <f t="shared" si="103"/>
        <v/>
      </c>
      <c r="P760" s="363" t="str">
        <f>IFERROR(IF(LEN(INDEX(PlansAndNotes!$E$6:$E$4005,ROW(B760)-ROW($C$3)))=0,"",INDEX(PlansAndNotes!$E$6:$E$4005,ROW(B760)-ROW($C$3))),"")</f>
        <v/>
      </c>
      <c r="Q760" s="363" t="str">
        <f>IFERROR(IF(LEN(INDEX(PlansAndNotes!$G$6:$G$4005,ROW(B760)-ROW($C$3)))=0,"",INDEX(PlansAndNotes!$G$6:$G$4005,ROW(B760)-ROW($C$3))),"")</f>
        <v/>
      </c>
      <c r="R760" s="361" t="str">
        <f>IFERROR(IF(LEN(D760)&gt;0,IF(LEN(INDEX(AdressBook!$C$6:$C$25,MATCH(D760,AdressBook!$B$6:$B$25,0),1))=0,"",INDEX(AdressBook!$C$6:$C$25,MATCH(D760,AdressBook!$B$6:$B$25,0),1)),""),"")</f>
        <v/>
      </c>
      <c r="S760" s="165">
        <f>IF(LEN(C760)&gt;0,IFERROR(IF(MATCH(C760,C761:$C$4004,0)&gt;0,-1,ROW(S760)-ROW($S$3)),ROW(S760)-ROW($S$3)),-1)</f>
        <v>-1</v>
      </c>
      <c r="T760" s="165">
        <f t="shared" si="104"/>
        <v>0</v>
      </c>
      <c r="U760" s="165" t="str">
        <f t="shared" si="105"/>
        <v/>
      </c>
      <c r="V760" s="165" t="str">
        <f>IFERROR(IF(OR(C760="",S760&lt;0),"",IF(SUBTOTAL(3,C760:C760)=0,-1,SUBTOTAL(3,$C$4:C760))),"")</f>
        <v/>
      </c>
      <c r="W760" s="156" t="str">
        <f t="array" ref="W760">IF(LEN(C760)&gt;0,IFERROR(IF(MATCH(C760,$C$3:$C759,0)&gt;0,N760-INDEX($N$3:N759,SUMPRODUCT(MAX(ROW($C$3:$C759)*(C760=$C$3:$C759)))-2,1),""),""),"")</f>
        <v/>
      </c>
      <c r="X760" s="156">
        <f t="shared" ca="1" si="106"/>
        <v>1</v>
      </c>
      <c r="Y760" s="156">
        <f t="shared" ca="1" si="107"/>
        <v>1</v>
      </c>
    </row>
    <row r="761" spans="2:25" hidden="1" x14ac:dyDescent="0.25">
      <c r="B761" s="390" t="str">
        <f>IFERROR(IF(LEN(INDEX(PlansAndNotes!$B$6:$B$2005,ROW(A761)-ROW($B$3)))=0,"",INDEX(PlansAndNotes!$B$6:$B$2005,ROW(A761)-ROW($B$3))),"")</f>
        <v/>
      </c>
      <c r="C761" s="361" t="str">
        <f t="shared" si="102"/>
        <v/>
      </c>
      <c r="D761" s="361" t="str">
        <f>IFERROR(IF(LEN(C761)&gt;0,IF(LEN(INDEX(TasksList!$C$6:$C$1005,MATCH(C761,TasksList!$B$6:$B$1005,0),1))=0,"",INDEX(TasksList!$C$6:$C$1005,MATCH(C761,TasksList!$B$6:$B$1005,0),1)),""),"")</f>
        <v/>
      </c>
      <c r="E761" s="361" t="str">
        <f>IFERROR(IF(LEN(C761)&gt;0,IF(LEN(INDEX(TasksList!$F$6:$F$1005,MATCH(C761,TasksList!$B$6:$B$1005,0),1))=0,"not set!",INDEX(TasksList!$F$6:$F$1005,MATCH(C761,TasksList!$B$6:$B$1005,0),1)),""),"")</f>
        <v/>
      </c>
      <c r="F761" s="360" t="str">
        <f>IFERROR(IF(LEN(D761)&gt;0,IF(LEN(INDEX(AdressBook!$D$6:$D$25,MATCH(D761,AdressBook!$B$6:$B$25,0),1))=0,"",INDEX(AdressBook!$D$6:$D$25,MATCH(D761,AdressBook!$B$6:$B$25,0),1)),""),"")</f>
        <v/>
      </c>
      <c r="G761" s="361" t="str">
        <f>IFERROR(IF(LEN(INDEX(PlansAndNotes!$F$6:$F$2005,ROW(B761)-ROW($C$3)))=0,"",INDEX(PlansAndNotes!$F$6:$F$2005,ROW(B761)-ROW($C$3))),"")</f>
        <v/>
      </c>
      <c r="H761" s="361" t="str">
        <f>IFERROR(IF(LEN(C761)&gt;0,IF(LEN(INDEX(TasksList!$G$6:$G$1005,MATCH(C761,TasksList!$B$6:$B$1005,0),1))=0,"",INDEX(TasksList!$G$6:$G$1005,MATCH(C761,TasksList!$B$6:$B$1005,0),1)),""),"")</f>
        <v/>
      </c>
      <c r="I761" s="381"/>
      <c r="J761" s="402"/>
      <c r="K761" s="402"/>
      <c r="L761" s="399" t="str">
        <f t="array" ref="L761">IFERROR(INDEX($J$4:$J$1003,SMALL($K$4:$K$1003,ROW(L761)-3),1),"")</f>
        <v/>
      </c>
      <c r="M761" s="206"/>
      <c r="N761" s="362" t="str">
        <f>IFERROR(IF(LEN(INDEX(PlansAndNotes!$D$6:$D$4005,ROW(B761)-ROW($C$3)))=0,"",INDEX(PlansAndNotes!$D$6:$D$4005,ROW(B761)-ROW($C$3))),"")</f>
        <v/>
      </c>
      <c r="O761" s="165" t="str">
        <f t="shared" si="103"/>
        <v/>
      </c>
      <c r="P761" s="363" t="str">
        <f>IFERROR(IF(LEN(INDEX(PlansAndNotes!$E$6:$E$4005,ROW(B761)-ROW($C$3)))=0,"",INDEX(PlansAndNotes!$E$6:$E$4005,ROW(B761)-ROW($C$3))),"")</f>
        <v/>
      </c>
      <c r="Q761" s="363" t="str">
        <f>IFERROR(IF(LEN(INDEX(PlansAndNotes!$G$6:$G$4005,ROW(B761)-ROW($C$3)))=0,"",INDEX(PlansAndNotes!$G$6:$G$4005,ROW(B761)-ROW($C$3))),"")</f>
        <v/>
      </c>
      <c r="R761" s="361" t="str">
        <f>IFERROR(IF(LEN(D761)&gt;0,IF(LEN(INDEX(AdressBook!$C$6:$C$25,MATCH(D761,AdressBook!$B$6:$B$25,0),1))=0,"",INDEX(AdressBook!$C$6:$C$25,MATCH(D761,AdressBook!$B$6:$B$25,0),1)),""),"")</f>
        <v/>
      </c>
      <c r="S761" s="165">
        <f>IF(LEN(C761)&gt;0,IFERROR(IF(MATCH(C761,C762:$C$4004,0)&gt;0,-1,ROW(S761)-ROW($S$3)),ROW(S761)-ROW($S$3)),-1)</f>
        <v>-1</v>
      </c>
      <c r="T761" s="165">
        <f t="shared" si="104"/>
        <v>0</v>
      </c>
      <c r="U761" s="165" t="str">
        <f t="shared" si="105"/>
        <v/>
      </c>
      <c r="V761" s="165" t="str">
        <f>IFERROR(IF(OR(C761="",S761&lt;0),"",IF(SUBTOTAL(3,C761:C761)=0,-1,SUBTOTAL(3,$C$4:C761))),"")</f>
        <v/>
      </c>
      <c r="W761" s="156" t="str">
        <f t="array" ref="W761">IF(LEN(C761)&gt;0,IFERROR(IF(MATCH(C761,$C$3:$C760,0)&gt;0,N761-INDEX($N$3:N760,SUMPRODUCT(MAX(ROW($C$3:$C760)*(C761=$C$3:$C760)))-2,1),""),""),"")</f>
        <v/>
      </c>
      <c r="X761" s="156">
        <f t="shared" ca="1" si="106"/>
        <v>1</v>
      </c>
      <c r="Y761" s="156">
        <f t="shared" ca="1" si="107"/>
        <v>1</v>
      </c>
    </row>
    <row r="762" spans="2:25" hidden="1" x14ac:dyDescent="0.25">
      <c r="B762" s="390" t="str">
        <f>IFERROR(IF(LEN(INDEX(PlansAndNotes!$B$6:$B$2005,ROW(A762)-ROW($B$3)))=0,"",INDEX(PlansAndNotes!$B$6:$B$2005,ROW(A762)-ROW($B$3))),"")</f>
        <v/>
      </c>
      <c r="C762" s="361" t="str">
        <f t="shared" si="102"/>
        <v/>
      </c>
      <c r="D762" s="361" t="str">
        <f>IFERROR(IF(LEN(C762)&gt;0,IF(LEN(INDEX(TasksList!$C$6:$C$1005,MATCH(C762,TasksList!$B$6:$B$1005,0),1))=0,"",INDEX(TasksList!$C$6:$C$1005,MATCH(C762,TasksList!$B$6:$B$1005,0),1)),""),"")</f>
        <v/>
      </c>
      <c r="E762" s="361" t="str">
        <f>IFERROR(IF(LEN(C762)&gt;0,IF(LEN(INDEX(TasksList!$F$6:$F$1005,MATCH(C762,TasksList!$B$6:$B$1005,0),1))=0,"not set!",INDEX(TasksList!$F$6:$F$1005,MATCH(C762,TasksList!$B$6:$B$1005,0),1)),""),"")</f>
        <v/>
      </c>
      <c r="F762" s="360" t="str">
        <f>IFERROR(IF(LEN(D762)&gt;0,IF(LEN(INDEX(AdressBook!$D$6:$D$25,MATCH(D762,AdressBook!$B$6:$B$25,0),1))=0,"",INDEX(AdressBook!$D$6:$D$25,MATCH(D762,AdressBook!$B$6:$B$25,0),1)),""),"")</f>
        <v/>
      </c>
      <c r="G762" s="361" t="str">
        <f>IFERROR(IF(LEN(INDEX(PlansAndNotes!$F$6:$F$2005,ROW(B762)-ROW($C$3)))=0,"",INDEX(PlansAndNotes!$F$6:$F$2005,ROW(B762)-ROW($C$3))),"")</f>
        <v/>
      </c>
      <c r="H762" s="361" t="str">
        <f>IFERROR(IF(LEN(C762)&gt;0,IF(LEN(INDEX(TasksList!$G$6:$G$1005,MATCH(C762,TasksList!$B$6:$B$1005,0),1))=0,"",INDEX(TasksList!$G$6:$G$1005,MATCH(C762,TasksList!$B$6:$B$1005,0),1)),""),"")</f>
        <v/>
      </c>
      <c r="I762" s="381"/>
      <c r="J762" s="402"/>
      <c r="K762" s="402"/>
      <c r="L762" s="399" t="str">
        <f t="array" ref="L762">IFERROR(INDEX($J$4:$J$1003,SMALL($K$4:$K$1003,ROW(L762)-3),1),"")</f>
        <v/>
      </c>
      <c r="M762" s="206"/>
      <c r="N762" s="362" t="str">
        <f>IFERROR(IF(LEN(INDEX(PlansAndNotes!$D$6:$D$4005,ROW(B762)-ROW($C$3)))=0,"",INDEX(PlansAndNotes!$D$6:$D$4005,ROW(B762)-ROW($C$3))),"")</f>
        <v/>
      </c>
      <c r="O762" s="165" t="str">
        <f t="shared" si="103"/>
        <v/>
      </c>
      <c r="P762" s="363" t="str">
        <f>IFERROR(IF(LEN(INDEX(PlansAndNotes!$E$6:$E$4005,ROW(B762)-ROW($C$3)))=0,"",INDEX(PlansAndNotes!$E$6:$E$4005,ROW(B762)-ROW($C$3))),"")</f>
        <v/>
      </c>
      <c r="Q762" s="363" t="str">
        <f>IFERROR(IF(LEN(INDEX(PlansAndNotes!$G$6:$G$4005,ROW(B762)-ROW($C$3)))=0,"",INDEX(PlansAndNotes!$G$6:$G$4005,ROW(B762)-ROW($C$3))),"")</f>
        <v/>
      </c>
      <c r="R762" s="361" t="str">
        <f>IFERROR(IF(LEN(D762)&gt;0,IF(LEN(INDEX(AdressBook!$C$6:$C$25,MATCH(D762,AdressBook!$B$6:$B$25,0),1))=0,"",INDEX(AdressBook!$C$6:$C$25,MATCH(D762,AdressBook!$B$6:$B$25,0),1)),""),"")</f>
        <v/>
      </c>
      <c r="S762" s="165">
        <f>IF(LEN(C762)&gt;0,IFERROR(IF(MATCH(C762,C763:$C$4004,0)&gt;0,-1,ROW(S762)-ROW($S$3)),ROW(S762)-ROW($S$3)),-1)</f>
        <v>-1</v>
      </c>
      <c r="T762" s="165">
        <f t="shared" si="104"/>
        <v>0</v>
      </c>
      <c r="U762" s="165" t="str">
        <f t="shared" si="105"/>
        <v/>
      </c>
      <c r="V762" s="165" t="str">
        <f>IFERROR(IF(OR(C762="",S762&lt;0),"",IF(SUBTOTAL(3,C762:C762)=0,-1,SUBTOTAL(3,$C$4:C762))),"")</f>
        <v/>
      </c>
      <c r="W762" s="156" t="str">
        <f t="array" ref="W762">IF(LEN(C762)&gt;0,IFERROR(IF(MATCH(C762,$C$3:$C761,0)&gt;0,N762-INDEX($N$3:N761,SUMPRODUCT(MAX(ROW($C$3:$C761)*(C762=$C$3:$C761)))-2,1),""),""),"")</f>
        <v/>
      </c>
      <c r="X762" s="156">
        <f t="shared" ca="1" si="106"/>
        <v>1</v>
      </c>
      <c r="Y762" s="156">
        <f t="shared" ca="1" si="107"/>
        <v>1</v>
      </c>
    </row>
    <row r="763" spans="2:25" hidden="1" x14ac:dyDescent="0.25">
      <c r="B763" s="390" t="str">
        <f>IFERROR(IF(LEN(INDEX(PlansAndNotes!$B$6:$B$2005,ROW(A763)-ROW($B$3)))=0,"",INDEX(PlansAndNotes!$B$6:$B$2005,ROW(A763)-ROW($B$3))),"")</f>
        <v/>
      </c>
      <c r="C763" s="361" t="str">
        <f t="shared" si="102"/>
        <v/>
      </c>
      <c r="D763" s="361" t="str">
        <f>IFERROR(IF(LEN(C763)&gt;0,IF(LEN(INDEX(TasksList!$C$6:$C$1005,MATCH(C763,TasksList!$B$6:$B$1005,0),1))=0,"",INDEX(TasksList!$C$6:$C$1005,MATCH(C763,TasksList!$B$6:$B$1005,0),1)),""),"")</f>
        <v/>
      </c>
      <c r="E763" s="361" t="str">
        <f>IFERROR(IF(LEN(C763)&gt;0,IF(LEN(INDEX(TasksList!$F$6:$F$1005,MATCH(C763,TasksList!$B$6:$B$1005,0),1))=0,"not set!",INDEX(TasksList!$F$6:$F$1005,MATCH(C763,TasksList!$B$6:$B$1005,0),1)),""),"")</f>
        <v/>
      </c>
      <c r="F763" s="360" t="str">
        <f>IFERROR(IF(LEN(D763)&gt;0,IF(LEN(INDEX(AdressBook!$D$6:$D$25,MATCH(D763,AdressBook!$B$6:$B$25,0),1))=0,"",INDEX(AdressBook!$D$6:$D$25,MATCH(D763,AdressBook!$B$6:$B$25,0),1)),""),"")</f>
        <v/>
      </c>
      <c r="G763" s="361" t="str">
        <f>IFERROR(IF(LEN(INDEX(PlansAndNotes!$F$6:$F$2005,ROW(B763)-ROW($C$3)))=0,"",INDEX(PlansAndNotes!$F$6:$F$2005,ROW(B763)-ROW($C$3))),"")</f>
        <v/>
      </c>
      <c r="H763" s="361" t="str">
        <f>IFERROR(IF(LEN(C763)&gt;0,IF(LEN(INDEX(TasksList!$G$6:$G$1005,MATCH(C763,TasksList!$B$6:$B$1005,0),1))=0,"",INDEX(TasksList!$G$6:$G$1005,MATCH(C763,TasksList!$B$6:$B$1005,0),1)),""),"")</f>
        <v/>
      </c>
      <c r="I763" s="381"/>
      <c r="J763" s="402"/>
      <c r="K763" s="402"/>
      <c r="L763" s="399" t="str">
        <f t="array" ref="L763">IFERROR(INDEX($J$4:$J$1003,SMALL($K$4:$K$1003,ROW(L763)-3),1),"")</f>
        <v/>
      </c>
      <c r="M763" s="206"/>
      <c r="N763" s="362" t="str">
        <f>IFERROR(IF(LEN(INDEX(PlansAndNotes!$D$6:$D$4005,ROW(B763)-ROW($C$3)))=0,"",INDEX(PlansAndNotes!$D$6:$D$4005,ROW(B763)-ROW($C$3))),"")</f>
        <v/>
      </c>
      <c r="O763" s="165" t="str">
        <f t="shared" si="103"/>
        <v/>
      </c>
      <c r="P763" s="363" t="str">
        <f>IFERROR(IF(LEN(INDEX(PlansAndNotes!$E$6:$E$4005,ROW(B763)-ROW($C$3)))=0,"",INDEX(PlansAndNotes!$E$6:$E$4005,ROW(B763)-ROW($C$3))),"")</f>
        <v/>
      </c>
      <c r="Q763" s="363" t="str">
        <f>IFERROR(IF(LEN(INDEX(PlansAndNotes!$G$6:$G$4005,ROW(B763)-ROW($C$3)))=0,"",INDEX(PlansAndNotes!$G$6:$G$4005,ROW(B763)-ROW($C$3))),"")</f>
        <v/>
      </c>
      <c r="R763" s="361" t="str">
        <f>IFERROR(IF(LEN(D763)&gt;0,IF(LEN(INDEX(AdressBook!$C$6:$C$25,MATCH(D763,AdressBook!$B$6:$B$25,0),1))=0,"",INDEX(AdressBook!$C$6:$C$25,MATCH(D763,AdressBook!$B$6:$B$25,0),1)),""),"")</f>
        <v/>
      </c>
      <c r="S763" s="165">
        <f>IF(LEN(C763)&gt;0,IFERROR(IF(MATCH(C763,C764:$C$4004,0)&gt;0,-1,ROW(S763)-ROW($S$3)),ROW(S763)-ROW($S$3)),-1)</f>
        <v>-1</v>
      </c>
      <c r="T763" s="165">
        <f t="shared" si="104"/>
        <v>0</v>
      </c>
      <c r="U763" s="165" t="str">
        <f t="shared" si="105"/>
        <v/>
      </c>
      <c r="V763" s="165" t="str">
        <f>IFERROR(IF(OR(C763="",S763&lt;0),"",IF(SUBTOTAL(3,C763:C763)=0,-1,SUBTOTAL(3,$C$4:C763))),"")</f>
        <v/>
      </c>
      <c r="W763" s="156" t="str">
        <f t="array" ref="W763">IF(LEN(C763)&gt;0,IFERROR(IF(MATCH(C763,$C$3:$C762,0)&gt;0,N763-INDEX($N$3:N762,SUMPRODUCT(MAX(ROW($C$3:$C762)*(C763=$C$3:$C762)))-2,1),""),""),"")</f>
        <v/>
      </c>
      <c r="X763" s="156">
        <f t="shared" ca="1" si="106"/>
        <v>1</v>
      </c>
      <c r="Y763" s="156">
        <f t="shared" ca="1" si="107"/>
        <v>1</v>
      </c>
    </row>
    <row r="764" spans="2:25" hidden="1" x14ac:dyDescent="0.25">
      <c r="B764" s="390" t="str">
        <f>IFERROR(IF(LEN(INDEX(PlansAndNotes!$B$6:$B$2005,ROW(A764)-ROW($B$3)))=0,"",INDEX(PlansAndNotes!$B$6:$B$2005,ROW(A764)-ROW($B$3))),"")</f>
        <v/>
      </c>
      <c r="C764" s="361" t="str">
        <f t="shared" si="102"/>
        <v/>
      </c>
      <c r="D764" s="361" t="str">
        <f>IFERROR(IF(LEN(C764)&gt;0,IF(LEN(INDEX(TasksList!$C$6:$C$1005,MATCH(C764,TasksList!$B$6:$B$1005,0),1))=0,"",INDEX(TasksList!$C$6:$C$1005,MATCH(C764,TasksList!$B$6:$B$1005,0),1)),""),"")</f>
        <v/>
      </c>
      <c r="E764" s="361" t="str">
        <f>IFERROR(IF(LEN(C764)&gt;0,IF(LEN(INDEX(TasksList!$F$6:$F$1005,MATCH(C764,TasksList!$B$6:$B$1005,0),1))=0,"not set!",INDEX(TasksList!$F$6:$F$1005,MATCH(C764,TasksList!$B$6:$B$1005,0),1)),""),"")</f>
        <v/>
      </c>
      <c r="F764" s="360" t="str">
        <f>IFERROR(IF(LEN(D764)&gt;0,IF(LEN(INDEX(AdressBook!$D$6:$D$25,MATCH(D764,AdressBook!$B$6:$B$25,0),1))=0,"",INDEX(AdressBook!$D$6:$D$25,MATCH(D764,AdressBook!$B$6:$B$25,0),1)),""),"")</f>
        <v/>
      </c>
      <c r="G764" s="361" t="str">
        <f>IFERROR(IF(LEN(INDEX(PlansAndNotes!$F$6:$F$2005,ROW(B764)-ROW($C$3)))=0,"",INDEX(PlansAndNotes!$F$6:$F$2005,ROW(B764)-ROW($C$3))),"")</f>
        <v/>
      </c>
      <c r="H764" s="361" t="str">
        <f>IFERROR(IF(LEN(C764)&gt;0,IF(LEN(INDEX(TasksList!$G$6:$G$1005,MATCH(C764,TasksList!$B$6:$B$1005,0),1))=0,"",INDEX(TasksList!$G$6:$G$1005,MATCH(C764,TasksList!$B$6:$B$1005,0),1)),""),"")</f>
        <v/>
      </c>
      <c r="I764" s="381"/>
      <c r="J764" s="402"/>
      <c r="K764" s="402"/>
      <c r="L764" s="399" t="str">
        <f t="array" ref="L764">IFERROR(INDEX($J$4:$J$1003,SMALL($K$4:$K$1003,ROW(L764)-3),1),"")</f>
        <v/>
      </c>
      <c r="M764" s="206"/>
      <c r="N764" s="362" t="str">
        <f>IFERROR(IF(LEN(INDEX(PlansAndNotes!$D$6:$D$4005,ROW(B764)-ROW($C$3)))=0,"",INDEX(PlansAndNotes!$D$6:$D$4005,ROW(B764)-ROW($C$3))),"")</f>
        <v/>
      </c>
      <c r="O764" s="165" t="str">
        <f t="shared" si="103"/>
        <v/>
      </c>
      <c r="P764" s="363" t="str">
        <f>IFERROR(IF(LEN(INDEX(PlansAndNotes!$E$6:$E$4005,ROW(B764)-ROW($C$3)))=0,"",INDEX(PlansAndNotes!$E$6:$E$4005,ROW(B764)-ROW($C$3))),"")</f>
        <v/>
      </c>
      <c r="Q764" s="363" t="str">
        <f>IFERROR(IF(LEN(INDEX(PlansAndNotes!$G$6:$G$4005,ROW(B764)-ROW($C$3)))=0,"",INDEX(PlansAndNotes!$G$6:$G$4005,ROW(B764)-ROW($C$3))),"")</f>
        <v/>
      </c>
      <c r="R764" s="361" t="str">
        <f>IFERROR(IF(LEN(D764)&gt;0,IF(LEN(INDEX(AdressBook!$C$6:$C$25,MATCH(D764,AdressBook!$B$6:$B$25,0),1))=0,"",INDEX(AdressBook!$C$6:$C$25,MATCH(D764,AdressBook!$B$6:$B$25,0),1)),""),"")</f>
        <v/>
      </c>
      <c r="S764" s="165">
        <f>IF(LEN(C764)&gt;0,IFERROR(IF(MATCH(C764,C765:$C$4004,0)&gt;0,-1,ROW(S764)-ROW($S$3)),ROW(S764)-ROW($S$3)),-1)</f>
        <v>-1</v>
      </c>
      <c r="T764" s="165">
        <f t="shared" si="104"/>
        <v>0</v>
      </c>
      <c r="U764" s="165" t="str">
        <f t="shared" si="105"/>
        <v/>
      </c>
      <c r="V764" s="165" t="str">
        <f>IFERROR(IF(OR(C764="",S764&lt;0),"",IF(SUBTOTAL(3,C764:C764)=0,-1,SUBTOTAL(3,$C$4:C764))),"")</f>
        <v/>
      </c>
      <c r="W764" s="156" t="str">
        <f t="array" ref="W764">IF(LEN(C764)&gt;0,IFERROR(IF(MATCH(C764,$C$3:$C763,0)&gt;0,N764-INDEX($N$3:N763,SUMPRODUCT(MAX(ROW($C$3:$C763)*(C764=$C$3:$C763)))-2,1),""),""),"")</f>
        <v/>
      </c>
      <c r="X764" s="156">
        <f t="shared" ca="1" si="106"/>
        <v>1</v>
      </c>
      <c r="Y764" s="156">
        <f t="shared" ca="1" si="107"/>
        <v>1</v>
      </c>
    </row>
    <row r="765" spans="2:25" hidden="1" x14ac:dyDescent="0.25">
      <c r="B765" s="390" t="str">
        <f>IFERROR(IF(LEN(INDEX(PlansAndNotes!$B$6:$B$2005,ROW(A765)-ROW($B$3)))=0,"",INDEX(PlansAndNotes!$B$6:$B$2005,ROW(A765)-ROW($B$3))),"")</f>
        <v/>
      </c>
      <c r="C765" s="361" t="str">
        <f t="shared" si="102"/>
        <v/>
      </c>
      <c r="D765" s="361" t="str">
        <f>IFERROR(IF(LEN(C765)&gt;0,IF(LEN(INDEX(TasksList!$C$6:$C$1005,MATCH(C765,TasksList!$B$6:$B$1005,0),1))=0,"",INDEX(TasksList!$C$6:$C$1005,MATCH(C765,TasksList!$B$6:$B$1005,0),1)),""),"")</f>
        <v/>
      </c>
      <c r="E765" s="361" t="str">
        <f>IFERROR(IF(LEN(C765)&gt;0,IF(LEN(INDEX(TasksList!$F$6:$F$1005,MATCH(C765,TasksList!$B$6:$B$1005,0),1))=0,"not set!",INDEX(TasksList!$F$6:$F$1005,MATCH(C765,TasksList!$B$6:$B$1005,0),1)),""),"")</f>
        <v/>
      </c>
      <c r="F765" s="360" t="str">
        <f>IFERROR(IF(LEN(D765)&gt;0,IF(LEN(INDEX(AdressBook!$D$6:$D$25,MATCH(D765,AdressBook!$B$6:$B$25,0),1))=0,"",INDEX(AdressBook!$D$6:$D$25,MATCH(D765,AdressBook!$B$6:$B$25,0),1)),""),"")</f>
        <v/>
      </c>
      <c r="G765" s="361" t="str">
        <f>IFERROR(IF(LEN(INDEX(PlansAndNotes!$F$6:$F$2005,ROW(B765)-ROW($C$3)))=0,"",INDEX(PlansAndNotes!$F$6:$F$2005,ROW(B765)-ROW($C$3))),"")</f>
        <v/>
      </c>
      <c r="H765" s="361" t="str">
        <f>IFERROR(IF(LEN(C765)&gt;0,IF(LEN(INDEX(TasksList!$G$6:$G$1005,MATCH(C765,TasksList!$B$6:$B$1005,0),1))=0,"",INDEX(TasksList!$G$6:$G$1005,MATCH(C765,TasksList!$B$6:$B$1005,0),1)),""),"")</f>
        <v/>
      </c>
      <c r="I765" s="381"/>
      <c r="J765" s="402"/>
      <c r="K765" s="402"/>
      <c r="L765" s="399" t="str">
        <f t="array" ref="L765">IFERROR(INDEX($J$4:$J$1003,SMALL($K$4:$K$1003,ROW(L765)-3),1),"")</f>
        <v/>
      </c>
      <c r="M765" s="206"/>
      <c r="N765" s="362" t="str">
        <f>IFERROR(IF(LEN(INDEX(PlansAndNotes!$D$6:$D$4005,ROW(B765)-ROW($C$3)))=0,"",INDEX(PlansAndNotes!$D$6:$D$4005,ROW(B765)-ROW($C$3))),"")</f>
        <v/>
      </c>
      <c r="O765" s="165" t="str">
        <f t="shared" si="103"/>
        <v/>
      </c>
      <c r="P765" s="363" t="str">
        <f>IFERROR(IF(LEN(INDEX(PlansAndNotes!$E$6:$E$4005,ROW(B765)-ROW($C$3)))=0,"",INDEX(PlansAndNotes!$E$6:$E$4005,ROW(B765)-ROW($C$3))),"")</f>
        <v/>
      </c>
      <c r="Q765" s="363" t="str">
        <f>IFERROR(IF(LEN(INDEX(PlansAndNotes!$G$6:$G$4005,ROW(B765)-ROW($C$3)))=0,"",INDEX(PlansAndNotes!$G$6:$G$4005,ROW(B765)-ROW($C$3))),"")</f>
        <v/>
      </c>
      <c r="R765" s="361" t="str">
        <f>IFERROR(IF(LEN(D765)&gt;0,IF(LEN(INDEX(AdressBook!$C$6:$C$25,MATCH(D765,AdressBook!$B$6:$B$25,0),1))=0,"",INDEX(AdressBook!$C$6:$C$25,MATCH(D765,AdressBook!$B$6:$B$25,0),1)),""),"")</f>
        <v/>
      </c>
      <c r="S765" s="165">
        <f>IF(LEN(C765)&gt;0,IFERROR(IF(MATCH(C765,C766:$C$4004,0)&gt;0,-1,ROW(S765)-ROW($S$3)),ROW(S765)-ROW($S$3)),-1)</f>
        <v>-1</v>
      </c>
      <c r="T765" s="165">
        <f t="shared" si="104"/>
        <v>0</v>
      </c>
      <c r="U765" s="165" t="str">
        <f t="shared" si="105"/>
        <v/>
      </c>
      <c r="V765" s="165" t="str">
        <f>IFERROR(IF(OR(C765="",S765&lt;0),"",IF(SUBTOTAL(3,C765:C765)=0,-1,SUBTOTAL(3,$C$4:C765))),"")</f>
        <v/>
      </c>
      <c r="W765" s="156" t="str">
        <f t="array" ref="W765">IF(LEN(C765)&gt;0,IFERROR(IF(MATCH(C765,$C$3:$C764,0)&gt;0,N765-INDEX($N$3:N764,SUMPRODUCT(MAX(ROW($C$3:$C764)*(C765=$C$3:$C764)))-2,1),""),""),"")</f>
        <v/>
      </c>
      <c r="X765" s="156">
        <f t="shared" ca="1" si="106"/>
        <v>1</v>
      </c>
      <c r="Y765" s="156">
        <f t="shared" ca="1" si="107"/>
        <v>1</v>
      </c>
    </row>
    <row r="766" spans="2:25" hidden="1" x14ac:dyDescent="0.25">
      <c r="B766" s="390" t="str">
        <f>IFERROR(IF(LEN(INDEX(PlansAndNotes!$B$6:$B$2005,ROW(A766)-ROW($B$3)))=0,"",INDEX(PlansAndNotes!$B$6:$B$2005,ROW(A766)-ROW($B$3))),"")</f>
        <v/>
      </c>
      <c r="C766" s="361" t="str">
        <f t="shared" si="102"/>
        <v/>
      </c>
      <c r="D766" s="361" t="str">
        <f>IFERROR(IF(LEN(C766)&gt;0,IF(LEN(INDEX(TasksList!$C$6:$C$1005,MATCH(C766,TasksList!$B$6:$B$1005,0),1))=0,"",INDEX(TasksList!$C$6:$C$1005,MATCH(C766,TasksList!$B$6:$B$1005,0),1)),""),"")</f>
        <v/>
      </c>
      <c r="E766" s="361" t="str">
        <f>IFERROR(IF(LEN(C766)&gt;0,IF(LEN(INDEX(TasksList!$F$6:$F$1005,MATCH(C766,TasksList!$B$6:$B$1005,0),1))=0,"not set!",INDEX(TasksList!$F$6:$F$1005,MATCH(C766,TasksList!$B$6:$B$1005,0),1)),""),"")</f>
        <v/>
      </c>
      <c r="F766" s="360" t="str">
        <f>IFERROR(IF(LEN(D766)&gt;0,IF(LEN(INDEX(AdressBook!$D$6:$D$25,MATCH(D766,AdressBook!$B$6:$B$25,0),1))=0,"",INDEX(AdressBook!$D$6:$D$25,MATCH(D766,AdressBook!$B$6:$B$25,0),1)),""),"")</f>
        <v/>
      </c>
      <c r="G766" s="361" t="str">
        <f>IFERROR(IF(LEN(INDEX(PlansAndNotes!$F$6:$F$2005,ROW(B766)-ROW($C$3)))=0,"",INDEX(PlansAndNotes!$F$6:$F$2005,ROW(B766)-ROW($C$3))),"")</f>
        <v/>
      </c>
      <c r="H766" s="361" t="str">
        <f>IFERROR(IF(LEN(C766)&gt;0,IF(LEN(INDEX(TasksList!$G$6:$G$1005,MATCH(C766,TasksList!$B$6:$B$1005,0),1))=0,"",INDEX(TasksList!$G$6:$G$1005,MATCH(C766,TasksList!$B$6:$B$1005,0),1)),""),"")</f>
        <v/>
      </c>
      <c r="I766" s="381"/>
      <c r="J766" s="402"/>
      <c r="K766" s="402"/>
      <c r="L766" s="399" t="str">
        <f t="array" ref="L766">IFERROR(INDEX($J$4:$J$1003,SMALL($K$4:$K$1003,ROW(L766)-3),1),"")</f>
        <v/>
      </c>
      <c r="M766" s="206"/>
      <c r="N766" s="362" t="str">
        <f>IFERROR(IF(LEN(INDEX(PlansAndNotes!$D$6:$D$4005,ROW(B766)-ROW($C$3)))=0,"",INDEX(PlansAndNotes!$D$6:$D$4005,ROW(B766)-ROW($C$3))),"")</f>
        <v/>
      </c>
      <c r="O766" s="165" t="str">
        <f t="shared" si="103"/>
        <v/>
      </c>
      <c r="P766" s="363" t="str">
        <f>IFERROR(IF(LEN(INDEX(PlansAndNotes!$E$6:$E$4005,ROW(B766)-ROW($C$3)))=0,"",INDEX(PlansAndNotes!$E$6:$E$4005,ROW(B766)-ROW($C$3))),"")</f>
        <v/>
      </c>
      <c r="Q766" s="363" t="str">
        <f>IFERROR(IF(LEN(INDEX(PlansAndNotes!$G$6:$G$4005,ROW(B766)-ROW($C$3)))=0,"",INDEX(PlansAndNotes!$G$6:$G$4005,ROW(B766)-ROW($C$3))),"")</f>
        <v/>
      </c>
      <c r="R766" s="361" t="str">
        <f>IFERROR(IF(LEN(D766)&gt;0,IF(LEN(INDEX(AdressBook!$C$6:$C$25,MATCH(D766,AdressBook!$B$6:$B$25,0),1))=0,"",INDEX(AdressBook!$C$6:$C$25,MATCH(D766,AdressBook!$B$6:$B$25,0),1)),""),"")</f>
        <v/>
      </c>
      <c r="S766" s="165">
        <f>IF(LEN(C766)&gt;0,IFERROR(IF(MATCH(C766,C767:$C$4004,0)&gt;0,-1,ROW(S766)-ROW($S$3)),ROW(S766)-ROW($S$3)),-1)</f>
        <v>-1</v>
      </c>
      <c r="T766" s="165">
        <f t="shared" si="104"/>
        <v>0</v>
      </c>
      <c r="U766" s="165" t="str">
        <f t="shared" si="105"/>
        <v/>
      </c>
      <c r="V766" s="165" t="str">
        <f>IFERROR(IF(OR(C766="",S766&lt;0),"",IF(SUBTOTAL(3,C766:C766)=0,-1,SUBTOTAL(3,$C$4:C766))),"")</f>
        <v/>
      </c>
      <c r="W766" s="156" t="str">
        <f t="array" ref="W766">IF(LEN(C766)&gt;0,IFERROR(IF(MATCH(C766,$C$3:$C765,0)&gt;0,N766-INDEX($N$3:N765,SUMPRODUCT(MAX(ROW($C$3:$C765)*(C766=$C$3:$C765)))-2,1),""),""),"")</f>
        <v/>
      </c>
      <c r="X766" s="156">
        <f t="shared" ca="1" si="106"/>
        <v>1</v>
      </c>
      <c r="Y766" s="156">
        <f t="shared" ca="1" si="107"/>
        <v>1</v>
      </c>
    </row>
    <row r="767" spans="2:25" hidden="1" x14ac:dyDescent="0.25">
      <c r="B767" s="390" t="str">
        <f>IFERROR(IF(LEN(INDEX(PlansAndNotes!$B$6:$B$2005,ROW(A767)-ROW($B$3)))=0,"",INDEX(PlansAndNotes!$B$6:$B$2005,ROW(A767)-ROW($B$3))),"")</f>
        <v/>
      </c>
      <c r="C767" s="361" t="str">
        <f t="shared" si="102"/>
        <v/>
      </c>
      <c r="D767" s="361" t="str">
        <f>IFERROR(IF(LEN(C767)&gt;0,IF(LEN(INDEX(TasksList!$C$6:$C$1005,MATCH(C767,TasksList!$B$6:$B$1005,0),1))=0,"",INDEX(TasksList!$C$6:$C$1005,MATCH(C767,TasksList!$B$6:$B$1005,0),1)),""),"")</f>
        <v/>
      </c>
      <c r="E767" s="361" t="str">
        <f>IFERROR(IF(LEN(C767)&gt;0,IF(LEN(INDEX(TasksList!$F$6:$F$1005,MATCH(C767,TasksList!$B$6:$B$1005,0),1))=0,"not set!",INDEX(TasksList!$F$6:$F$1005,MATCH(C767,TasksList!$B$6:$B$1005,0),1)),""),"")</f>
        <v/>
      </c>
      <c r="F767" s="360" t="str">
        <f>IFERROR(IF(LEN(D767)&gt;0,IF(LEN(INDEX(AdressBook!$D$6:$D$25,MATCH(D767,AdressBook!$B$6:$B$25,0),1))=0,"",INDEX(AdressBook!$D$6:$D$25,MATCH(D767,AdressBook!$B$6:$B$25,0),1)),""),"")</f>
        <v/>
      </c>
      <c r="G767" s="361" t="str">
        <f>IFERROR(IF(LEN(INDEX(PlansAndNotes!$F$6:$F$2005,ROW(B767)-ROW($C$3)))=0,"",INDEX(PlansAndNotes!$F$6:$F$2005,ROW(B767)-ROW($C$3))),"")</f>
        <v/>
      </c>
      <c r="H767" s="361" t="str">
        <f>IFERROR(IF(LEN(C767)&gt;0,IF(LEN(INDEX(TasksList!$G$6:$G$1005,MATCH(C767,TasksList!$B$6:$B$1005,0),1))=0,"",INDEX(TasksList!$G$6:$G$1005,MATCH(C767,TasksList!$B$6:$B$1005,0),1)),""),"")</f>
        <v/>
      </c>
      <c r="I767" s="381"/>
      <c r="J767" s="402"/>
      <c r="K767" s="402"/>
      <c r="L767" s="399" t="str">
        <f t="array" ref="L767">IFERROR(INDEX($J$4:$J$1003,SMALL($K$4:$K$1003,ROW(L767)-3),1),"")</f>
        <v/>
      </c>
      <c r="M767" s="206"/>
      <c r="N767" s="362" t="str">
        <f>IFERROR(IF(LEN(INDEX(PlansAndNotes!$D$6:$D$4005,ROW(B767)-ROW($C$3)))=0,"",INDEX(PlansAndNotes!$D$6:$D$4005,ROW(B767)-ROW($C$3))),"")</f>
        <v/>
      </c>
      <c r="O767" s="165" t="str">
        <f t="shared" si="103"/>
        <v/>
      </c>
      <c r="P767" s="363" t="str">
        <f>IFERROR(IF(LEN(INDEX(PlansAndNotes!$E$6:$E$4005,ROW(B767)-ROW($C$3)))=0,"",INDEX(PlansAndNotes!$E$6:$E$4005,ROW(B767)-ROW($C$3))),"")</f>
        <v/>
      </c>
      <c r="Q767" s="363" t="str">
        <f>IFERROR(IF(LEN(INDEX(PlansAndNotes!$G$6:$G$4005,ROW(B767)-ROW($C$3)))=0,"",INDEX(PlansAndNotes!$G$6:$G$4005,ROW(B767)-ROW($C$3))),"")</f>
        <v/>
      </c>
      <c r="R767" s="361" t="str">
        <f>IFERROR(IF(LEN(D767)&gt;0,IF(LEN(INDEX(AdressBook!$C$6:$C$25,MATCH(D767,AdressBook!$B$6:$B$25,0),1))=0,"",INDEX(AdressBook!$C$6:$C$25,MATCH(D767,AdressBook!$B$6:$B$25,0),1)),""),"")</f>
        <v/>
      </c>
      <c r="S767" s="165">
        <f>IF(LEN(C767)&gt;0,IFERROR(IF(MATCH(C767,C768:$C$4004,0)&gt;0,-1,ROW(S767)-ROW($S$3)),ROW(S767)-ROW($S$3)),-1)</f>
        <v>-1</v>
      </c>
      <c r="T767" s="165">
        <f t="shared" si="104"/>
        <v>0</v>
      </c>
      <c r="U767" s="165" t="str">
        <f t="shared" si="105"/>
        <v/>
      </c>
      <c r="V767" s="165" t="str">
        <f>IFERROR(IF(OR(C767="",S767&lt;0),"",IF(SUBTOTAL(3,C767:C767)=0,-1,SUBTOTAL(3,$C$4:C767))),"")</f>
        <v/>
      </c>
      <c r="W767" s="156" t="str">
        <f t="array" ref="W767">IF(LEN(C767)&gt;0,IFERROR(IF(MATCH(C767,$C$3:$C766,0)&gt;0,N767-INDEX($N$3:N766,SUMPRODUCT(MAX(ROW($C$3:$C766)*(C767=$C$3:$C766)))-2,1),""),""),"")</f>
        <v/>
      </c>
      <c r="X767" s="156">
        <f t="shared" ca="1" si="106"/>
        <v>1</v>
      </c>
      <c r="Y767" s="156">
        <f t="shared" ca="1" si="107"/>
        <v>1</v>
      </c>
    </row>
    <row r="768" spans="2:25" hidden="1" x14ac:dyDescent="0.25">
      <c r="B768" s="390" t="str">
        <f>IFERROR(IF(LEN(INDEX(PlansAndNotes!$B$6:$B$2005,ROW(A768)-ROW($B$3)))=0,"",INDEX(PlansAndNotes!$B$6:$B$2005,ROW(A768)-ROW($B$3))),"")</f>
        <v/>
      </c>
      <c r="C768" s="361" t="str">
        <f t="shared" si="102"/>
        <v/>
      </c>
      <c r="D768" s="361" t="str">
        <f>IFERROR(IF(LEN(C768)&gt;0,IF(LEN(INDEX(TasksList!$C$6:$C$1005,MATCH(C768,TasksList!$B$6:$B$1005,0),1))=0,"",INDEX(TasksList!$C$6:$C$1005,MATCH(C768,TasksList!$B$6:$B$1005,0),1)),""),"")</f>
        <v/>
      </c>
      <c r="E768" s="361" t="str">
        <f>IFERROR(IF(LEN(C768)&gt;0,IF(LEN(INDEX(TasksList!$F$6:$F$1005,MATCH(C768,TasksList!$B$6:$B$1005,0),1))=0,"not set!",INDEX(TasksList!$F$6:$F$1005,MATCH(C768,TasksList!$B$6:$B$1005,0),1)),""),"")</f>
        <v/>
      </c>
      <c r="F768" s="360" t="str">
        <f>IFERROR(IF(LEN(D768)&gt;0,IF(LEN(INDEX(AdressBook!$D$6:$D$25,MATCH(D768,AdressBook!$B$6:$B$25,0),1))=0,"",INDEX(AdressBook!$D$6:$D$25,MATCH(D768,AdressBook!$B$6:$B$25,0),1)),""),"")</f>
        <v/>
      </c>
      <c r="G768" s="361" t="str">
        <f>IFERROR(IF(LEN(INDEX(PlansAndNotes!$F$6:$F$2005,ROW(B768)-ROW($C$3)))=0,"",INDEX(PlansAndNotes!$F$6:$F$2005,ROW(B768)-ROW($C$3))),"")</f>
        <v/>
      </c>
      <c r="H768" s="361" t="str">
        <f>IFERROR(IF(LEN(C768)&gt;0,IF(LEN(INDEX(TasksList!$G$6:$G$1005,MATCH(C768,TasksList!$B$6:$B$1005,0),1))=0,"",INDEX(TasksList!$G$6:$G$1005,MATCH(C768,TasksList!$B$6:$B$1005,0),1)),""),"")</f>
        <v/>
      </c>
      <c r="I768" s="381"/>
      <c r="J768" s="402"/>
      <c r="K768" s="402"/>
      <c r="L768" s="399" t="str">
        <f t="array" ref="L768">IFERROR(INDEX($J$4:$J$1003,SMALL($K$4:$K$1003,ROW(L768)-3),1),"")</f>
        <v/>
      </c>
      <c r="M768" s="206"/>
      <c r="N768" s="362" t="str">
        <f>IFERROR(IF(LEN(INDEX(PlansAndNotes!$D$6:$D$4005,ROW(B768)-ROW($C$3)))=0,"",INDEX(PlansAndNotes!$D$6:$D$4005,ROW(B768)-ROW($C$3))),"")</f>
        <v/>
      </c>
      <c r="O768" s="165" t="str">
        <f t="shared" si="103"/>
        <v/>
      </c>
      <c r="P768" s="363" t="str">
        <f>IFERROR(IF(LEN(INDEX(PlansAndNotes!$E$6:$E$4005,ROW(B768)-ROW($C$3)))=0,"",INDEX(PlansAndNotes!$E$6:$E$4005,ROW(B768)-ROW($C$3))),"")</f>
        <v/>
      </c>
      <c r="Q768" s="363" t="str">
        <f>IFERROR(IF(LEN(INDEX(PlansAndNotes!$G$6:$G$4005,ROW(B768)-ROW($C$3)))=0,"",INDEX(PlansAndNotes!$G$6:$G$4005,ROW(B768)-ROW($C$3))),"")</f>
        <v/>
      </c>
      <c r="R768" s="361" t="str">
        <f>IFERROR(IF(LEN(D768)&gt;0,IF(LEN(INDEX(AdressBook!$C$6:$C$25,MATCH(D768,AdressBook!$B$6:$B$25,0),1))=0,"",INDEX(AdressBook!$C$6:$C$25,MATCH(D768,AdressBook!$B$6:$B$25,0),1)),""),"")</f>
        <v/>
      </c>
      <c r="S768" s="165">
        <f>IF(LEN(C768)&gt;0,IFERROR(IF(MATCH(C768,C769:$C$4004,0)&gt;0,-1,ROW(S768)-ROW($S$3)),ROW(S768)-ROW($S$3)),-1)</f>
        <v>-1</v>
      </c>
      <c r="T768" s="165">
        <f t="shared" si="104"/>
        <v>0</v>
      </c>
      <c r="U768" s="165" t="str">
        <f t="shared" si="105"/>
        <v/>
      </c>
      <c r="V768" s="165" t="str">
        <f>IFERROR(IF(OR(C768="",S768&lt;0),"",IF(SUBTOTAL(3,C768:C768)=0,-1,SUBTOTAL(3,$C$4:C768))),"")</f>
        <v/>
      </c>
      <c r="W768" s="156" t="str">
        <f t="array" ref="W768">IF(LEN(C768)&gt;0,IFERROR(IF(MATCH(C768,$C$3:$C767,0)&gt;0,N768-INDEX($N$3:N767,SUMPRODUCT(MAX(ROW($C$3:$C767)*(C768=$C$3:$C767)))-2,1),""),""),"")</f>
        <v/>
      </c>
      <c r="X768" s="156">
        <f t="shared" ca="1" si="106"/>
        <v>1</v>
      </c>
      <c r="Y768" s="156">
        <f t="shared" ca="1" si="107"/>
        <v>1</v>
      </c>
    </row>
    <row r="769" spans="2:25" hidden="1" x14ac:dyDescent="0.25">
      <c r="B769" s="390" t="str">
        <f>IFERROR(IF(LEN(INDEX(PlansAndNotes!$B$6:$B$2005,ROW(A769)-ROW($B$3)))=0,"",INDEX(PlansAndNotes!$B$6:$B$2005,ROW(A769)-ROW($B$3))),"")</f>
        <v/>
      </c>
      <c r="C769" s="361" t="str">
        <f t="shared" si="102"/>
        <v/>
      </c>
      <c r="D769" s="361" t="str">
        <f>IFERROR(IF(LEN(C769)&gt;0,IF(LEN(INDEX(TasksList!$C$6:$C$1005,MATCH(C769,TasksList!$B$6:$B$1005,0),1))=0,"",INDEX(TasksList!$C$6:$C$1005,MATCH(C769,TasksList!$B$6:$B$1005,0),1)),""),"")</f>
        <v/>
      </c>
      <c r="E769" s="361" t="str">
        <f>IFERROR(IF(LEN(C769)&gt;0,IF(LEN(INDEX(TasksList!$F$6:$F$1005,MATCH(C769,TasksList!$B$6:$B$1005,0),1))=0,"not set!",INDEX(TasksList!$F$6:$F$1005,MATCH(C769,TasksList!$B$6:$B$1005,0),1)),""),"")</f>
        <v/>
      </c>
      <c r="F769" s="360" t="str">
        <f>IFERROR(IF(LEN(D769)&gt;0,IF(LEN(INDEX(AdressBook!$D$6:$D$25,MATCH(D769,AdressBook!$B$6:$B$25,0),1))=0,"",INDEX(AdressBook!$D$6:$D$25,MATCH(D769,AdressBook!$B$6:$B$25,0),1)),""),"")</f>
        <v/>
      </c>
      <c r="G769" s="361" t="str">
        <f>IFERROR(IF(LEN(INDEX(PlansAndNotes!$F$6:$F$2005,ROW(B769)-ROW($C$3)))=0,"",INDEX(PlansAndNotes!$F$6:$F$2005,ROW(B769)-ROW($C$3))),"")</f>
        <v/>
      </c>
      <c r="H769" s="361" t="str">
        <f>IFERROR(IF(LEN(C769)&gt;0,IF(LEN(INDEX(TasksList!$G$6:$G$1005,MATCH(C769,TasksList!$B$6:$B$1005,0),1))=0,"",INDEX(TasksList!$G$6:$G$1005,MATCH(C769,TasksList!$B$6:$B$1005,0),1)),""),"")</f>
        <v/>
      </c>
      <c r="I769" s="381"/>
      <c r="J769" s="402"/>
      <c r="K769" s="402"/>
      <c r="L769" s="399" t="str">
        <f t="array" ref="L769">IFERROR(INDEX($J$4:$J$1003,SMALL($K$4:$K$1003,ROW(L769)-3),1),"")</f>
        <v/>
      </c>
      <c r="M769" s="206"/>
      <c r="N769" s="362" t="str">
        <f>IFERROR(IF(LEN(INDEX(PlansAndNotes!$D$6:$D$4005,ROW(B769)-ROW($C$3)))=0,"",INDEX(PlansAndNotes!$D$6:$D$4005,ROW(B769)-ROW($C$3))),"")</f>
        <v/>
      </c>
      <c r="O769" s="165" t="str">
        <f t="shared" si="103"/>
        <v/>
      </c>
      <c r="P769" s="363" t="str">
        <f>IFERROR(IF(LEN(INDEX(PlansAndNotes!$E$6:$E$4005,ROW(B769)-ROW($C$3)))=0,"",INDEX(PlansAndNotes!$E$6:$E$4005,ROW(B769)-ROW($C$3))),"")</f>
        <v/>
      </c>
      <c r="Q769" s="363" t="str">
        <f>IFERROR(IF(LEN(INDEX(PlansAndNotes!$G$6:$G$4005,ROW(B769)-ROW($C$3)))=0,"",INDEX(PlansAndNotes!$G$6:$G$4005,ROW(B769)-ROW($C$3))),"")</f>
        <v/>
      </c>
      <c r="R769" s="361" t="str">
        <f>IFERROR(IF(LEN(D769)&gt;0,IF(LEN(INDEX(AdressBook!$C$6:$C$25,MATCH(D769,AdressBook!$B$6:$B$25,0),1))=0,"",INDEX(AdressBook!$C$6:$C$25,MATCH(D769,AdressBook!$B$6:$B$25,0),1)),""),"")</f>
        <v/>
      </c>
      <c r="S769" s="165">
        <f>IF(LEN(C769)&gt;0,IFERROR(IF(MATCH(C769,C770:$C$4004,0)&gt;0,-1,ROW(S769)-ROW($S$3)),ROW(S769)-ROW($S$3)),-1)</f>
        <v>-1</v>
      </c>
      <c r="T769" s="165">
        <f t="shared" si="104"/>
        <v>0</v>
      </c>
      <c r="U769" s="165" t="str">
        <f t="shared" si="105"/>
        <v/>
      </c>
      <c r="V769" s="165" t="str">
        <f>IFERROR(IF(OR(C769="",S769&lt;0),"",IF(SUBTOTAL(3,C769:C769)=0,-1,SUBTOTAL(3,$C$4:C769))),"")</f>
        <v/>
      </c>
      <c r="W769" s="156" t="str">
        <f t="array" ref="W769">IF(LEN(C769)&gt;0,IFERROR(IF(MATCH(C769,$C$3:$C768,0)&gt;0,N769-INDEX($N$3:N768,SUMPRODUCT(MAX(ROW($C$3:$C768)*(C769=$C$3:$C768)))-2,1),""),""),"")</f>
        <v/>
      </c>
      <c r="X769" s="156">
        <f t="shared" ca="1" si="106"/>
        <v>1</v>
      </c>
      <c r="Y769" s="156">
        <f t="shared" ca="1" si="107"/>
        <v>1</v>
      </c>
    </row>
    <row r="770" spans="2:25" hidden="1" x14ac:dyDescent="0.25">
      <c r="B770" s="390" t="str">
        <f>IFERROR(IF(LEN(INDEX(PlansAndNotes!$B$6:$B$2005,ROW(A770)-ROW($B$3)))=0,"",INDEX(PlansAndNotes!$B$6:$B$2005,ROW(A770)-ROW($B$3))),"")</f>
        <v/>
      </c>
      <c r="C770" s="361" t="str">
        <f t="shared" si="102"/>
        <v/>
      </c>
      <c r="D770" s="361" t="str">
        <f>IFERROR(IF(LEN(C770)&gt;0,IF(LEN(INDEX(TasksList!$C$6:$C$1005,MATCH(C770,TasksList!$B$6:$B$1005,0),1))=0,"",INDEX(TasksList!$C$6:$C$1005,MATCH(C770,TasksList!$B$6:$B$1005,0),1)),""),"")</f>
        <v/>
      </c>
      <c r="E770" s="361" t="str">
        <f>IFERROR(IF(LEN(C770)&gt;0,IF(LEN(INDEX(TasksList!$F$6:$F$1005,MATCH(C770,TasksList!$B$6:$B$1005,0),1))=0,"not set!",INDEX(TasksList!$F$6:$F$1005,MATCH(C770,TasksList!$B$6:$B$1005,0),1)),""),"")</f>
        <v/>
      </c>
      <c r="F770" s="360" t="str">
        <f>IFERROR(IF(LEN(D770)&gt;0,IF(LEN(INDEX(AdressBook!$D$6:$D$25,MATCH(D770,AdressBook!$B$6:$B$25,0),1))=0,"",INDEX(AdressBook!$D$6:$D$25,MATCH(D770,AdressBook!$B$6:$B$25,0),1)),""),"")</f>
        <v/>
      </c>
      <c r="G770" s="361" t="str">
        <f>IFERROR(IF(LEN(INDEX(PlansAndNotes!$F$6:$F$2005,ROW(B770)-ROW($C$3)))=0,"",INDEX(PlansAndNotes!$F$6:$F$2005,ROW(B770)-ROW($C$3))),"")</f>
        <v/>
      </c>
      <c r="H770" s="361" t="str">
        <f>IFERROR(IF(LEN(C770)&gt;0,IF(LEN(INDEX(TasksList!$G$6:$G$1005,MATCH(C770,TasksList!$B$6:$B$1005,0),1))=0,"",INDEX(TasksList!$G$6:$G$1005,MATCH(C770,TasksList!$B$6:$B$1005,0),1)),""),"")</f>
        <v/>
      </c>
      <c r="I770" s="381"/>
      <c r="J770" s="402"/>
      <c r="K770" s="402"/>
      <c r="L770" s="399" t="str">
        <f t="array" ref="L770">IFERROR(INDEX($J$4:$J$1003,SMALL($K$4:$K$1003,ROW(L770)-3),1),"")</f>
        <v/>
      </c>
      <c r="M770" s="206"/>
      <c r="N770" s="362" t="str">
        <f>IFERROR(IF(LEN(INDEX(PlansAndNotes!$D$6:$D$4005,ROW(B770)-ROW($C$3)))=0,"",INDEX(PlansAndNotes!$D$6:$D$4005,ROW(B770)-ROW($C$3))),"")</f>
        <v/>
      </c>
      <c r="O770" s="165" t="str">
        <f t="shared" si="103"/>
        <v/>
      </c>
      <c r="P770" s="363" t="str">
        <f>IFERROR(IF(LEN(INDEX(PlansAndNotes!$E$6:$E$4005,ROW(B770)-ROW($C$3)))=0,"",INDEX(PlansAndNotes!$E$6:$E$4005,ROW(B770)-ROW($C$3))),"")</f>
        <v/>
      </c>
      <c r="Q770" s="363" t="str">
        <f>IFERROR(IF(LEN(INDEX(PlansAndNotes!$G$6:$G$4005,ROW(B770)-ROW($C$3)))=0,"",INDEX(PlansAndNotes!$G$6:$G$4005,ROW(B770)-ROW($C$3))),"")</f>
        <v/>
      </c>
      <c r="R770" s="361" t="str">
        <f>IFERROR(IF(LEN(D770)&gt;0,IF(LEN(INDEX(AdressBook!$C$6:$C$25,MATCH(D770,AdressBook!$B$6:$B$25,0),1))=0,"",INDEX(AdressBook!$C$6:$C$25,MATCH(D770,AdressBook!$B$6:$B$25,0),1)),""),"")</f>
        <v/>
      </c>
      <c r="S770" s="165">
        <f>IF(LEN(C770)&gt;0,IFERROR(IF(MATCH(C770,C771:$C$4004,0)&gt;0,-1,ROW(S770)-ROW($S$3)),ROW(S770)-ROW($S$3)),-1)</f>
        <v>-1</v>
      </c>
      <c r="T770" s="165">
        <f t="shared" si="104"/>
        <v>0</v>
      </c>
      <c r="U770" s="165" t="str">
        <f t="shared" si="105"/>
        <v/>
      </c>
      <c r="V770" s="165" t="str">
        <f>IFERROR(IF(OR(C770="",S770&lt;0),"",IF(SUBTOTAL(3,C770:C770)=0,-1,SUBTOTAL(3,$C$4:C770))),"")</f>
        <v/>
      </c>
      <c r="W770" s="156" t="str">
        <f t="array" ref="W770">IF(LEN(C770)&gt;0,IFERROR(IF(MATCH(C770,$C$3:$C769,0)&gt;0,N770-INDEX($N$3:N769,SUMPRODUCT(MAX(ROW($C$3:$C769)*(C770=$C$3:$C769)))-2,1),""),""),"")</f>
        <v/>
      </c>
      <c r="X770" s="156">
        <f t="shared" ca="1" si="106"/>
        <v>1</v>
      </c>
      <c r="Y770" s="156">
        <f t="shared" ca="1" si="107"/>
        <v>1</v>
      </c>
    </row>
    <row r="771" spans="2:25" hidden="1" x14ac:dyDescent="0.25">
      <c r="B771" s="390" t="str">
        <f>IFERROR(IF(LEN(INDEX(PlansAndNotes!$B$6:$B$2005,ROW(A771)-ROW($B$3)))=0,"",INDEX(PlansAndNotes!$B$6:$B$2005,ROW(A771)-ROW($B$3))),"")</f>
        <v/>
      </c>
      <c r="C771" s="361" t="str">
        <f t="shared" si="102"/>
        <v/>
      </c>
      <c r="D771" s="361" t="str">
        <f>IFERROR(IF(LEN(C771)&gt;0,IF(LEN(INDEX(TasksList!$C$6:$C$1005,MATCH(C771,TasksList!$B$6:$B$1005,0),1))=0,"",INDEX(TasksList!$C$6:$C$1005,MATCH(C771,TasksList!$B$6:$B$1005,0),1)),""),"")</f>
        <v/>
      </c>
      <c r="E771" s="361" t="str">
        <f>IFERROR(IF(LEN(C771)&gt;0,IF(LEN(INDEX(TasksList!$F$6:$F$1005,MATCH(C771,TasksList!$B$6:$B$1005,0),1))=0,"not set!",INDEX(TasksList!$F$6:$F$1005,MATCH(C771,TasksList!$B$6:$B$1005,0),1)),""),"")</f>
        <v/>
      </c>
      <c r="F771" s="360" t="str">
        <f>IFERROR(IF(LEN(D771)&gt;0,IF(LEN(INDEX(AdressBook!$D$6:$D$25,MATCH(D771,AdressBook!$B$6:$B$25,0),1))=0,"",INDEX(AdressBook!$D$6:$D$25,MATCH(D771,AdressBook!$B$6:$B$25,0),1)),""),"")</f>
        <v/>
      </c>
      <c r="G771" s="361" t="str">
        <f>IFERROR(IF(LEN(INDEX(PlansAndNotes!$F$6:$F$2005,ROW(B771)-ROW($C$3)))=0,"",INDEX(PlansAndNotes!$F$6:$F$2005,ROW(B771)-ROW($C$3))),"")</f>
        <v/>
      </c>
      <c r="H771" s="361" t="str">
        <f>IFERROR(IF(LEN(C771)&gt;0,IF(LEN(INDEX(TasksList!$G$6:$G$1005,MATCH(C771,TasksList!$B$6:$B$1005,0),1))=0,"",INDEX(TasksList!$G$6:$G$1005,MATCH(C771,TasksList!$B$6:$B$1005,0),1)),""),"")</f>
        <v/>
      </c>
      <c r="I771" s="381"/>
      <c r="J771" s="402"/>
      <c r="K771" s="402"/>
      <c r="L771" s="399" t="str">
        <f t="array" ref="L771">IFERROR(INDEX($J$4:$J$1003,SMALL($K$4:$K$1003,ROW(L771)-3),1),"")</f>
        <v/>
      </c>
      <c r="M771" s="206"/>
      <c r="N771" s="362" t="str">
        <f>IFERROR(IF(LEN(INDEX(PlansAndNotes!$D$6:$D$4005,ROW(B771)-ROW($C$3)))=0,"",INDEX(PlansAndNotes!$D$6:$D$4005,ROW(B771)-ROW($C$3))),"")</f>
        <v/>
      </c>
      <c r="O771" s="165" t="str">
        <f t="shared" si="103"/>
        <v/>
      </c>
      <c r="P771" s="363" t="str">
        <f>IFERROR(IF(LEN(INDEX(PlansAndNotes!$E$6:$E$4005,ROW(B771)-ROW($C$3)))=0,"",INDEX(PlansAndNotes!$E$6:$E$4005,ROW(B771)-ROW($C$3))),"")</f>
        <v/>
      </c>
      <c r="Q771" s="363" t="str">
        <f>IFERROR(IF(LEN(INDEX(PlansAndNotes!$G$6:$G$4005,ROW(B771)-ROW($C$3)))=0,"",INDEX(PlansAndNotes!$G$6:$G$4005,ROW(B771)-ROW($C$3))),"")</f>
        <v/>
      </c>
      <c r="R771" s="361" t="str">
        <f>IFERROR(IF(LEN(D771)&gt;0,IF(LEN(INDEX(AdressBook!$C$6:$C$25,MATCH(D771,AdressBook!$B$6:$B$25,0),1))=0,"",INDEX(AdressBook!$C$6:$C$25,MATCH(D771,AdressBook!$B$6:$B$25,0),1)),""),"")</f>
        <v/>
      </c>
      <c r="S771" s="165">
        <f>IF(LEN(C771)&gt;0,IFERROR(IF(MATCH(C771,C772:$C$4004,0)&gt;0,-1,ROW(S771)-ROW($S$3)),ROW(S771)-ROW($S$3)),-1)</f>
        <v>-1</v>
      </c>
      <c r="T771" s="165">
        <f t="shared" si="104"/>
        <v>0</v>
      </c>
      <c r="U771" s="165" t="str">
        <f t="shared" si="105"/>
        <v/>
      </c>
      <c r="V771" s="165" t="str">
        <f>IFERROR(IF(OR(C771="",S771&lt;0),"",IF(SUBTOTAL(3,C771:C771)=0,-1,SUBTOTAL(3,$C$4:C771))),"")</f>
        <v/>
      </c>
      <c r="W771" s="156" t="str">
        <f t="array" ref="W771">IF(LEN(C771)&gt;0,IFERROR(IF(MATCH(C771,$C$3:$C770,0)&gt;0,N771-INDEX($N$3:N770,SUMPRODUCT(MAX(ROW($C$3:$C770)*(C771=$C$3:$C770)))-2,1),""),""),"")</f>
        <v/>
      </c>
      <c r="X771" s="156">
        <f t="shared" ca="1" si="106"/>
        <v>1</v>
      </c>
      <c r="Y771" s="156">
        <f t="shared" ca="1" si="107"/>
        <v>1</v>
      </c>
    </row>
    <row r="772" spans="2:25" hidden="1" x14ac:dyDescent="0.25">
      <c r="B772" s="390" t="str">
        <f>IFERROR(IF(LEN(INDEX(PlansAndNotes!$B$6:$B$2005,ROW(A772)-ROW($B$3)))=0,"",INDEX(PlansAndNotes!$B$6:$B$2005,ROW(A772)-ROW($B$3))),"")</f>
        <v/>
      </c>
      <c r="C772" s="361" t="str">
        <f t="shared" ref="C772:C835" si="108">IF(LEN(B772)&gt;0,LEFT(B772,SEARCH(" - ",B772)-1)*1,"")</f>
        <v/>
      </c>
      <c r="D772" s="361" t="str">
        <f>IFERROR(IF(LEN(C772)&gt;0,IF(LEN(INDEX(TasksList!$C$6:$C$1005,MATCH(C772,TasksList!$B$6:$B$1005,0),1))=0,"",INDEX(TasksList!$C$6:$C$1005,MATCH(C772,TasksList!$B$6:$B$1005,0),1)),""),"")</f>
        <v/>
      </c>
      <c r="E772" s="361" t="str">
        <f>IFERROR(IF(LEN(C772)&gt;0,IF(LEN(INDEX(TasksList!$F$6:$F$1005,MATCH(C772,TasksList!$B$6:$B$1005,0),1))=0,"not set!",INDEX(TasksList!$F$6:$F$1005,MATCH(C772,TasksList!$B$6:$B$1005,0),1)),""),"")</f>
        <v/>
      </c>
      <c r="F772" s="360" t="str">
        <f>IFERROR(IF(LEN(D772)&gt;0,IF(LEN(INDEX(AdressBook!$D$6:$D$25,MATCH(D772,AdressBook!$B$6:$B$25,0),1))=0,"",INDEX(AdressBook!$D$6:$D$25,MATCH(D772,AdressBook!$B$6:$B$25,0),1)),""),"")</f>
        <v/>
      </c>
      <c r="G772" s="361" t="str">
        <f>IFERROR(IF(LEN(INDEX(PlansAndNotes!$F$6:$F$2005,ROW(B772)-ROW($C$3)))=0,"",INDEX(PlansAndNotes!$F$6:$F$2005,ROW(B772)-ROW($C$3))),"")</f>
        <v/>
      </c>
      <c r="H772" s="361" t="str">
        <f>IFERROR(IF(LEN(C772)&gt;0,IF(LEN(INDEX(TasksList!$G$6:$G$1005,MATCH(C772,TasksList!$B$6:$B$1005,0),1))=0,"",INDEX(TasksList!$G$6:$G$1005,MATCH(C772,TasksList!$B$6:$B$1005,0),1)),""),"")</f>
        <v/>
      </c>
      <c r="I772" s="381"/>
      <c r="J772" s="402"/>
      <c r="K772" s="402"/>
      <c r="L772" s="399" t="str">
        <f t="array" ref="L772">IFERROR(INDEX($J$4:$J$1003,SMALL($K$4:$K$1003,ROW(L772)-3),1),"")</f>
        <v/>
      </c>
      <c r="M772" s="206"/>
      <c r="N772" s="362" t="str">
        <f>IFERROR(IF(LEN(INDEX(PlansAndNotes!$D$6:$D$4005,ROW(B772)-ROW($C$3)))=0,"",INDEX(PlansAndNotes!$D$6:$D$4005,ROW(B772)-ROW($C$3))),"")</f>
        <v/>
      </c>
      <c r="O772" s="165" t="str">
        <f t="shared" ref="O772:O835" si="109">IF(LEN(B772)&gt;0,RIGHT(B772,LEN(B772)-SEARCH(" - ",B772)-2),"")</f>
        <v/>
      </c>
      <c r="P772" s="363" t="str">
        <f>IFERROR(IF(LEN(INDEX(PlansAndNotes!$E$6:$E$4005,ROW(B772)-ROW($C$3)))=0,"",INDEX(PlansAndNotes!$E$6:$E$4005,ROW(B772)-ROW($C$3))),"")</f>
        <v/>
      </c>
      <c r="Q772" s="363" t="str">
        <f>IFERROR(IF(LEN(INDEX(PlansAndNotes!$G$6:$G$4005,ROW(B772)-ROW($C$3)))=0,"",INDEX(PlansAndNotes!$G$6:$G$4005,ROW(B772)-ROW($C$3))),"")</f>
        <v/>
      </c>
      <c r="R772" s="361" t="str">
        <f>IFERROR(IF(LEN(D772)&gt;0,IF(LEN(INDEX(AdressBook!$C$6:$C$25,MATCH(D772,AdressBook!$B$6:$B$25,0),1))=0,"",INDEX(AdressBook!$C$6:$C$25,MATCH(D772,AdressBook!$B$6:$B$25,0),1)),""),"")</f>
        <v/>
      </c>
      <c r="S772" s="165">
        <f>IF(LEN(C772)&gt;0,IFERROR(IF(MATCH(C772,C773:$C$4004,0)&gt;0,-1,ROW(S772)-ROW($S$3)),ROW(S772)-ROW($S$3)),-1)</f>
        <v>-1</v>
      </c>
      <c r="T772" s="165">
        <f t="shared" ref="T772:T835" si="110">IF(OR(taskRange="All tasks (all stages)",taskRange=""),ROW(T772)-ROW($T$3),IF(S772&gt;0,ROW(T772)-ROW($T$3),0))*IF(OR(calendarSalesmen="",calendarSalesmen="All salesmen"),1,IF(calendarSalesmen=G772,1,0))*IF(OR(calendarStage="",calendarStage="All Stages"),1,IF(calendarStage=P772,1,0))</f>
        <v>0</v>
      </c>
      <c r="U772" s="165" t="str">
        <f t="shared" ref="U772:U835" si="111">IF(S772&gt;0,P772,"")</f>
        <v/>
      </c>
      <c r="V772" s="165" t="str">
        <f>IFERROR(IF(OR(C772="",S772&lt;0),"",IF(SUBTOTAL(3,C772:C772)=0,-1,SUBTOTAL(3,$C$4:C772))),"")</f>
        <v/>
      </c>
      <c r="W772" s="156" t="str">
        <f t="array" ref="W772">IF(LEN(C772)&gt;0,IFERROR(IF(MATCH(C772,$C$3:$C771,0)&gt;0,N772-INDEX($N$3:N771,SUMPRODUCT(MAX(ROW($C$3:$C771)*(C772=$C$3:$C771)))-2,1),""),""),"")</f>
        <v/>
      </c>
      <c r="X772" s="156">
        <f t="shared" ca="1" si="106"/>
        <v>1</v>
      </c>
      <c r="Y772" s="156">
        <f t="shared" ca="1" si="107"/>
        <v>1</v>
      </c>
    </row>
    <row r="773" spans="2:25" hidden="1" x14ac:dyDescent="0.25">
      <c r="B773" s="390" t="str">
        <f>IFERROR(IF(LEN(INDEX(PlansAndNotes!$B$6:$B$2005,ROW(A773)-ROW($B$3)))=0,"",INDEX(PlansAndNotes!$B$6:$B$2005,ROW(A773)-ROW($B$3))),"")</f>
        <v/>
      </c>
      <c r="C773" s="361" t="str">
        <f t="shared" si="108"/>
        <v/>
      </c>
      <c r="D773" s="361" t="str">
        <f>IFERROR(IF(LEN(C773)&gt;0,IF(LEN(INDEX(TasksList!$C$6:$C$1005,MATCH(C773,TasksList!$B$6:$B$1005,0),1))=0,"",INDEX(TasksList!$C$6:$C$1005,MATCH(C773,TasksList!$B$6:$B$1005,0),1)),""),"")</f>
        <v/>
      </c>
      <c r="E773" s="361" t="str">
        <f>IFERROR(IF(LEN(C773)&gt;0,IF(LEN(INDEX(TasksList!$F$6:$F$1005,MATCH(C773,TasksList!$B$6:$B$1005,0),1))=0,"not set!",INDEX(TasksList!$F$6:$F$1005,MATCH(C773,TasksList!$B$6:$B$1005,0),1)),""),"")</f>
        <v/>
      </c>
      <c r="F773" s="360" t="str">
        <f>IFERROR(IF(LEN(D773)&gt;0,IF(LEN(INDEX(AdressBook!$D$6:$D$25,MATCH(D773,AdressBook!$B$6:$B$25,0),1))=0,"",INDEX(AdressBook!$D$6:$D$25,MATCH(D773,AdressBook!$B$6:$B$25,0),1)),""),"")</f>
        <v/>
      </c>
      <c r="G773" s="361" t="str">
        <f>IFERROR(IF(LEN(INDEX(PlansAndNotes!$F$6:$F$2005,ROW(B773)-ROW($C$3)))=0,"",INDEX(PlansAndNotes!$F$6:$F$2005,ROW(B773)-ROW($C$3))),"")</f>
        <v/>
      </c>
      <c r="H773" s="361" t="str">
        <f>IFERROR(IF(LEN(C773)&gt;0,IF(LEN(INDEX(TasksList!$G$6:$G$1005,MATCH(C773,TasksList!$B$6:$B$1005,0),1))=0,"",INDEX(TasksList!$G$6:$G$1005,MATCH(C773,TasksList!$B$6:$B$1005,0),1)),""),"")</f>
        <v/>
      </c>
      <c r="I773" s="381"/>
      <c r="J773" s="402"/>
      <c r="K773" s="402"/>
      <c r="L773" s="399" t="str">
        <f t="array" ref="L773">IFERROR(INDEX($J$4:$J$1003,SMALL($K$4:$K$1003,ROW(L773)-3),1),"")</f>
        <v/>
      </c>
      <c r="M773" s="206"/>
      <c r="N773" s="362" t="str">
        <f>IFERROR(IF(LEN(INDEX(PlansAndNotes!$D$6:$D$4005,ROW(B773)-ROW($C$3)))=0,"",INDEX(PlansAndNotes!$D$6:$D$4005,ROW(B773)-ROW($C$3))),"")</f>
        <v/>
      </c>
      <c r="O773" s="165" t="str">
        <f t="shared" si="109"/>
        <v/>
      </c>
      <c r="P773" s="363" t="str">
        <f>IFERROR(IF(LEN(INDEX(PlansAndNotes!$E$6:$E$4005,ROW(B773)-ROW($C$3)))=0,"",INDEX(PlansAndNotes!$E$6:$E$4005,ROW(B773)-ROW($C$3))),"")</f>
        <v/>
      </c>
      <c r="Q773" s="363" t="str">
        <f>IFERROR(IF(LEN(INDEX(PlansAndNotes!$G$6:$G$4005,ROW(B773)-ROW($C$3)))=0,"",INDEX(PlansAndNotes!$G$6:$G$4005,ROW(B773)-ROW($C$3))),"")</f>
        <v/>
      </c>
      <c r="R773" s="361" t="str">
        <f>IFERROR(IF(LEN(D773)&gt;0,IF(LEN(INDEX(AdressBook!$C$6:$C$25,MATCH(D773,AdressBook!$B$6:$B$25,0),1))=0,"",INDEX(AdressBook!$C$6:$C$25,MATCH(D773,AdressBook!$B$6:$B$25,0),1)),""),"")</f>
        <v/>
      </c>
      <c r="S773" s="165">
        <f>IF(LEN(C773)&gt;0,IFERROR(IF(MATCH(C773,C774:$C$4004,0)&gt;0,-1,ROW(S773)-ROW($S$3)),ROW(S773)-ROW($S$3)),-1)</f>
        <v>-1</v>
      </c>
      <c r="T773" s="165">
        <f t="shared" si="110"/>
        <v>0</v>
      </c>
      <c r="U773" s="165" t="str">
        <f t="shared" si="111"/>
        <v/>
      </c>
      <c r="V773" s="165" t="str">
        <f>IFERROR(IF(OR(C773="",S773&lt;0),"",IF(SUBTOTAL(3,C773:C773)=0,-1,SUBTOTAL(3,$C$4:C773))),"")</f>
        <v/>
      </c>
      <c r="W773" s="156" t="str">
        <f t="array" ref="W773">IF(LEN(C773)&gt;0,IFERROR(IF(MATCH(C773,$C$3:$C772,0)&gt;0,N773-INDEX($N$3:N772,SUMPRODUCT(MAX(ROW($C$3:$C772)*(C773=$C$3:$C772)))-2,1),""),""),"")</f>
        <v/>
      </c>
      <c r="X773" s="156">
        <f t="shared" ref="X773:X836" ca="1" si="112">IFERROR(IF($X$2="",1,IF(AND(N773&lt;=TODAY(),N773+$X$2&gt;=TODAY()),1,0)),"")</f>
        <v>1</v>
      </c>
      <c r="Y773" s="156">
        <f t="shared" ref="Y773:Y836" ca="1" si="113">IFERROR(IF($Y$2="",1,IF(AND(N773&lt;=TODAY(),N773+$Y$2&gt;=TODAY()),1,0)),"")</f>
        <v>1</v>
      </c>
    </row>
    <row r="774" spans="2:25" hidden="1" x14ac:dyDescent="0.25">
      <c r="B774" s="390" t="str">
        <f>IFERROR(IF(LEN(INDEX(PlansAndNotes!$B$6:$B$2005,ROW(A774)-ROW($B$3)))=0,"",INDEX(PlansAndNotes!$B$6:$B$2005,ROW(A774)-ROW($B$3))),"")</f>
        <v/>
      </c>
      <c r="C774" s="361" t="str">
        <f t="shared" si="108"/>
        <v/>
      </c>
      <c r="D774" s="361" t="str">
        <f>IFERROR(IF(LEN(C774)&gt;0,IF(LEN(INDEX(TasksList!$C$6:$C$1005,MATCH(C774,TasksList!$B$6:$B$1005,0),1))=0,"",INDEX(TasksList!$C$6:$C$1005,MATCH(C774,TasksList!$B$6:$B$1005,0),1)),""),"")</f>
        <v/>
      </c>
      <c r="E774" s="361" t="str">
        <f>IFERROR(IF(LEN(C774)&gt;0,IF(LEN(INDEX(TasksList!$F$6:$F$1005,MATCH(C774,TasksList!$B$6:$B$1005,0),1))=0,"not set!",INDEX(TasksList!$F$6:$F$1005,MATCH(C774,TasksList!$B$6:$B$1005,0),1)),""),"")</f>
        <v/>
      </c>
      <c r="F774" s="360" t="str">
        <f>IFERROR(IF(LEN(D774)&gt;0,IF(LEN(INDEX(AdressBook!$D$6:$D$25,MATCH(D774,AdressBook!$B$6:$B$25,0),1))=0,"",INDEX(AdressBook!$D$6:$D$25,MATCH(D774,AdressBook!$B$6:$B$25,0),1)),""),"")</f>
        <v/>
      </c>
      <c r="G774" s="361" t="str">
        <f>IFERROR(IF(LEN(INDEX(PlansAndNotes!$F$6:$F$2005,ROW(B774)-ROW($C$3)))=0,"",INDEX(PlansAndNotes!$F$6:$F$2005,ROW(B774)-ROW($C$3))),"")</f>
        <v/>
      </c>
      <c r="H774" s="361" t="str">
        <f>IFERROR(IF(LEN(C774)&gt;0,IF(LEN(INDEX(TasksList!$G$6:$G$1005,MATCH(C774,TasksList!$B$6:$B$1005,0),1))=0,"",INDEX(TasksList!$G$6:$G$1005,MATCH(C774,TasksList!$B$6:$B$1005,0),1)),""),"")</f>
        <v/>
      </c>
      <c r="I774" s="381"/>
      <c r="J774" s="402"/>
      <c r="K774" s="402"/>
      <c r="L774" s="399" t="str">
        <f t="array" ref="L774">IFERROR(INDEX($J$4:$J$1003,SMALL($K$4:$K$1003,ROW(L774)-3),1),"")</f>
        <v/>
      </c>
      <c r="M774" s="206"/>
      <c r="N774" s="362" t="str">
        <f>IFERROR(IF(LEN(INDEX(PlansAndNotes!$D$6:$D$4005,ROW(B774)-ROW($C$3)))=0,"",INDEX(PlansAndNotes!$D$6:$D$4005,ROW(B774)-ROW($C$3))),"")</f>
        <v/>
      </c>
      <c r="O774" s="165" t="str">
        <f t="shared" si="109"/>
        <v/>
      </c>
      <c r="P774" s="363" t="str">
        <f>IFERROR(IF(LEN(INDEX(PlansAndNotes!$E$6:$E$4005,ROW(B774)-ROW($C$3)))=0,"",INDEX(PlansAndNotes!$E$6:$E$4005,ROW(B774)-ROW($C$3))),"")</f>
        <v/>
      </c>
      <c r="Q774" s="363" t="str">
        <f>IFERROR(IF(LEN(INDEX(PlansAndNotes!$G$6:$G$4005,ROW(B774)-ROW($C$3)))=0,"",INDEX(PlansAndNotes!$G$6:$G$4005,ROW(B774)-ROW($C$3))),"")</f>
        <v/>
      </c>
      <c r="R774" s="361" t="str">
        <f>IFERROR(IF(LEN(D774)&gt;0,IF(LEN(INDEX(AdressBook!$C$6:$C$25,MATCH(D774,AdressBook!$B$6:$B$25,0),1))=0,"",INDEX(AdressBook!$C$6:$C$25,MATCH(D774,AdressBook!$B$6:$B$25,0),1)),""),"")</f>
        <v/>
      </c>
      <c r="S774" s="165">
        <f>IF(LEN(C774)&gt;0,IFERROR(IF(MATCH(C774,C775:$C$4004,0)&gt;0,-1,ROW(S774)-ROW($S$3)),ROW(S774)-ROW($S$3)),-1)</f>
        <v>-1</v>
      </c>
      <c r="T774" s="165">
        <f t="shared" si="110"/>
        <v>0</v>
      </c>
      <c r="U774" s="165" t="str">
        <f t="shared" si="111"/>
        <v/>
      </c>
      <c r="V774" s="165" t="str">
        <f>IFERROR(IF(OR(C774="",S774&lt;0),"",IF(SUBTOTAL(3,C774:C774)=0,-1,SUBTOTAL(3,$C$4:C774))),"")</f>
        <v/>
      </c>
      <c r="W774" s="156" t="str">
        <f t="array" ref="W774">IF(LEN(C774)&gt;0,IFERROR(IF(MATCH(C774,$C$3:$C773,0)&gt;0,N774-INDEX($N$3:N773,SUMPRODUCT(MAX(ROW($C$3:$C773)*(C774=$C$3:$C773)))-2,1),""),""),"")</f>
        <v/>
      </c>
      <c r="X774" s="156">
        <f t="shared" ca="1" si="112"/>
        <v>1</v>
      </c>
      <c r="Y774" s="156">
        <f t="shared" ca="1" si="113"/>
        <v>1</v>
      </c>
    </row>
    <row r="775" spans="2:25" hidden="1" x14ac:dyDescent="0.25">
      <c r="B775" s="390" t="str">
        <f>IFERROR(IF(LEN(INDEX(PlansAndNotes!$B$6:$B$2005,ROW(A775)-ROW($B$3)))=0,"",INDEX(PlansAndNotes!$B$6:$B$2005,ROW(A775)-ROW($B$3))),"")</f>
        <v/>
      </c>
      <c r="C775" s="361" t="str">
        <f t="shared" si="108"/>
        <v/>
      </c>
      <c r="D775" s="361" t="str">
        <f>IFERROR(IF(LEN(C775)&gt;0,IF(LEN(INDEX(TasksList!$C$6:$C$1005,MATCH(C775,TasksList!$B$6:$B$1005,0),1))=0,"",INDEX(TasksList!$C$6:$C$1005,MATCH(C775,TasksList!$B$6:$B$1005,0),1)),""),"")</f>
        <v/>
      </c>
      <c r="E775" s="361" t="str">
        <f>IFERROR(IF(LEN(C775)&gt;0,IF(LEN(INDEX(TasksList!$F$6:$F$1005,MATCH(C775,TasksList!$B$6:$B$1005,0),1))=0,"not set!",INDEX(TasksList!$F$6:$F$1005,MATCH(C775,TasksList!$B$6:$B$1005,0),1)),""),"")</f>
        <v/>
      </c>
      <c r="F775" s="360" t="str">
        <f>IFERROR(IF(LEN(D775)&gt;0,IF(LEN(INDEX(AdressBook!$D$6:$D$25,MATCH(D775,AdressBook!$B$6:$B$25,0),1))=0,"",INDEX(AdressBook!$D$6:$D$25,MATCH(D775,AdressBook!$B$6:$B$25,0),1)),""),"")</f>
        <v/>
      </c>
      <c r="G775" s="361" t="str">
        <f>IFERROR(IF(LEN(INDEX(PlansAndNotes!$F$6:$F$2005,ROW(B775)-ROW($C$3)))=0,"",INDEX(PlansAndNotes!$F$6:$F$2005,ROW(B775)-ROW($C$3))),"")</f>
        <v/>
      </c>
      <c r="H775" s="361" t="str">
        <f>IFERROR(IF(LEN(C775)&gt;0,IF(LEN(INDEX(TasksList!$G$6:$G$1005,MATCH(C775,TasksList!$B$6:$B$1005,0),1))=0,"",INDEX(TasksList!$G$6:$G$1005,MATCH(C775,TasksList!$B$6:$B$1005,0),1)),""),"")</f>
        <v/>
      </c>
      <c r="I775" s="381"/>
      <c r="J775" s="402"/>
      <c r="K775" s="402"/>
      <c r="L775" s="399" t="str">
        <f t="array" ref="L775">IFERROR(INDEX($J$4:$J$1003,SMALL($K$4:$K$1003,ROW(L775)-3),1),"")</f>
        <v/>
      </c>
      <c r="M775" s="206"/>
      <c r="N775" s="362" t="str">
        <f>IFERROR(IF(LEN(INDEX(PlansAndNotes!$D$6:$D$4005,ROW(B775)-ROW($C$3)))=0,"",INDEX(PlansAndNotes!$D$6:$D$4005,ROW(B775)-ROW($C$3))),"")</f>
        <v/>
      </c>
      <c r="O775" s="165" t="str">
        <f t="shared" si="109"/>
        <v/>
      </c>
      <c r="P775" s="363" t="str">
        <f>IFERROR(IF(LEN(INDEX(PlansAndNotes!$E$6:$E$4005,ROW(B775)-ROW($C$3)))=0,"",INDEX(PlansAndNotes!$E$6:$E$4005,ROW(B775)-ROW($C$3))),"")</f>
        <v/>
      </c>
      <c r="Q775" s="363" t="str">
        <f>IFERROR(IF(LEN(INDEX(PlansAndNotes!$G$6:$G$4005,ROW(B775)-ROW($C$3)))=0,"",INDEX(PlansAndNotes!$G$6:$G$4005,ROW(B775)-ROW($C$3))),"")</f>
        <v/>
      </c>
      <c r="R775" s="361" t="str">
        <f>IFERROR(IF(LEN(D775)&gt;0,IF(LEN(INDEX(AdressBook!$C$6:$C$25,MATCH(D775,AdressBook!$B$6:$B$25,0),1))=0,"",INDEX(AdressBook!$C$6:$C$25,MATCH(D775,AdressBook!$B$6:$B$25,0),1)),""),"")</f>
        <v/>
      </c>
      <c r="S775" s="165">
        <f>IF(LEN(C775)&gt;0,IFERROR(IF(MATCH(C775,C776:$C$4004,0)&gt;0,-1,ROW(S775)-ROW($S$3)),ROW(S775)-ROW($S$3)),-1)</f>
        <v>-1</v>
      </c>
      <c r="T775" s="165">
        <f t="shared" si="110"/>
        <v>0</v>
      </c>
      <c r="U775" s="165" t="str">
        <f t="shared" si="111"/>
        <v/>
      </c>
      <c r="V775" s="165" t="str">
        <f>IFERROR(IF(OR(C775="",S775&lt;0),"",IF(SUBTOTAL(3,C775:C775)=0,-1,SUBTOTAL(3,$C$4:C775))),"")</f>
        <v/>
      </c>
      <c r="W775" s="156" t="str">
        <f t="array" ref="W775">IF(LEN(C775)&gt;0,IFERROR(IF(MATCH(C775,$C$3:$C774,0)&gt;0,N775-INDEX($N$3:N774,SUMPRODUCT(MAX(ROW($C$3:$C774)*(C775=$C$3:$C774)))-2,1),""),""),"")</f>
        <v/>
      </c>
      <c r="X775" s="156">
        <f t="shared" ca="1" si="112"/>
        <v>1</v>
      </c>
      <c r="Y775" s="156">
        <f t="shared" ca="1" si="113"/>
        <v>1</v>
      </c>
    </row>
    <row r="776" spans="2:25" hidden="1" x14ac:dyDescent="0.25">
      <c r="B776" s="390" t="str">
        <f>IFERROR(IF(LEN(INDEX(PlansAndNotes!$B$6:$B$2005,ROW(A776)-ROW($B$3)))=0,"",INDEX(PlansAndNotes!$B$6:$B$2005,ROW(A776)-ROW($B$3))),"")</f>
        <v/>
      </c>
      <c r="C776" s="361" t="str">
        <f t="shared" si="108"/>
        <v/>
      </c>
      <c r="D776" s="361" t="str">
        <f>IFERROR(IF(LEN(C776)&gt;0,IF(LEN(INDEX(TasksList!$C$6:$C$1005,MATCH(C776,TasksList!$B$6:$B$1005,0),1))=0,"",INDEX(TasksList!$C$6:$C$1005,MATCH(C776,TasksList!$B$6:$B$1005,0),1)),""),"")</f>
        <v/>
      </c>
      <c r="E776" s="361" t="str">
        <f>IFERROR(IF(LEN(C776)&gt;0,IF(LEN(INDEX(TasksList!$F$6:$F$1005,MATCH(C776,TasksList!$B$6:$B$1005,0),1))=0,"not set!",INDEX(TasksList!$F$6:$F$1005,MATCH(C776,TasksList!$B$6:$B$1005,0),1)),""),"")</f>
        <v/>
      </c>
      <c r="F776" s="360" t="str">
        <f>IFERROR(IF(LEN(D776)&gt;0,IF(LEN(INDEX(AdressBook!$D$6:$D$25,MATCH(D776,AdressBook!$B$6:$B$25,0),1))=0,"",INDEX(AdressBook!$D$6:$D$25,MATCH(D776,AdressBook!$B$6:$B$25,0),1)),""),"")</f>
        <v/>
      </c>
      <c r="G776" s="361" t="str">
        <f>IFERROR(IF(LEN(INDEX(PlansAndNotes!$F$6:$F$2005,ROW(B776)-ROW($C$3)))=0,"",INDEX(PlansAndNotes!$F$6:$F$2005,ROW(B776)-ROW($C$3))),"")</f>
        <v/>
      </c>
      <c r="H776" s="361" t="str">
        <f>IFERROR(IF(LEN(C776)&gt;0,IF(LEN(INDEX(TasksList!$G$6:$G$1005,MATCH(C776,TasksList!$B$6:$B$1005,0),1))=0,"",INDEX(TasksList!$G$6:$G$1005,MATCH(C776,TasksList!$B$6:$B$1005,0),1)),""),"")</f>
        <v/>
      </c>
      <c r="I776" s="381"/>
      <c r="J776" s="402"/>
      <c r="K776" s="402"/>
      <c r="L776" s="399" t="str">
        <f t="array" ref="L776">IFERROR(INDEX($J$4:$J$1003,SMALL($K$4:$K$1003,ROW(L776)-3),1),"")</f>
        <v/>
      </c>
      <c r="M776" s="206"/>
      <c r="N776" s="362" t="str">
        <f>IFERROR(IF(LEN(INDEX(PlansAndNotes!$D$6:$D$4005,ROW(B776)-ROW($C$3)))=0,"",INDEX(PlansAndNotes!$D$6:$D$4005,ROW(B776)-ROW($C$3))),"")</f>
        <v/>
      </c>
      <c r="O776" s="165" t="str">
        <f t="shared" si="109"/>
        <v/>
      </c>
      <c r="P776" s="363" t="str">
        <f>IFERROR(IF(LEN(INDEX(PlansAndNotes!$E$6:$E$4005,ROW(B776)-ROW($C$3)))=0,"",INDEX(PlansAndNotes!$E$6:$E$4005,ROW(B776)-ROW($C$3))),"")</f>
        <v/>
      </c>
      <c r="Q776" s="363" t="str">
        <f>IFERROR(IF(LEN(INDEX(PlansAndNotes!$G$6:$G$4005,ROW(B776)-ROW($C$3)))=0,"",INDEX(PlansAndNotes!$G$6:$G$4005,ROW(B776)-ROW($C$3))),"")</f>
        <v/>
      </c>
      <c r="R776" s="361" t="str">
        <f>IFERROR(IF(LEN(D776)&gt;0,IF(LEN(INDEX(AdressBook!$C$6:$C$25,MATCH(D776,AdressBook!$B$6:$B$25,0),1))=0,"",INDEX(AdressBook!$C$6:$C$25,MATCH(D776,AdressBook!$B$6:$B$25,0),1)),""),"")</f>
        <v/>
      </c>
      <c r="S776" s="165">
        <f>IF(LEN(C776)&gt;0,IFERROR(IF(MATCH(C776,C777:$C$4004,0)&gt;0,-1,ROW(S776)-ROW($S$3)),ROW(S776)-ROW($S$3)),-1)</f>
        <v>-1</v>
      </c>
      <c r="T776" s="165">
        <f t="shared" si="110"/>
        <v>0</v>
      </c>
      <c r="U776" s="165" t="str">
        <f t="shared" si="111"/>
        <v/>
      </c>
      <c r="V776" s="165" t="str">
        <f>IFERROR(IF(OR(C776="",S776&lt;0),"",IF(SUBTOTAL(3,C776:C776)=0,-1,SUBTOTAL(3,$C$4:C776))),"")</f>
        <v/>
      </c>
      <c r="W776" s="156" t="str">
        <f t="array" ref="W776">IF(LEN(C776)&gt;0,IFERROR(IF(MATCH(C776,$C$3:$C775,0)&gt;0,N776-INDEX($N$3:N775,SUMPRODUCT(MAX(ROW($C$3:$C775)*(C776=$C$3:$C775)))-2,1),""),""),"")</f>
        <v/>
      </c>
      <c r="X776" s="156">
        <f t="shared" ca="1" si="112"/>
        <v>1</v>
      </c>
      <c r="Y776" s="156">
        <f t="shared" ca="1" si="113"/>
        <v>1</v>
      </c>
    </row>
    <row r="777" spans="2:25" hidden="1" x14ac:dyDescent="0.25">
      <c r="B777" s="390" t="str">
        <f>IFERROR(IF(LEN(INDEX(PlansAndNotes!$B$6:$B$2005,ROW(A777)-ROW($B$3)))=0,"",INDEX(PlansAndNotes!$B$6:$B$2005,ROW(A777)-ROW($B$3))),"")</f>
        <v/>
      </c>
      <c r="C777" s="361" t="str">
        <f t="shared" si="108"/>
        <v/>
      </c>
      <c r="D777" s="361" t="str">
        <f>IFERROR(IF(LEN(C777)&gt;0,IF(LEN(INDEX(TasksList!$C$6:$C$1005,MATCH(C777,TasksList!$B$6:$B$1005,0),1))=0,"",INDEX(TasksList!$C$6:$C$1005,MATCH(C777,TasksList!$B$6:$B$1005,0),1)),""),"")</f>
        <v/>
      </c>
      <c r="E777" s="361" t="str">
        <f>IFERROR(IF(LEN(C777)&gt;0,IF(LEN(INDEX(TasksList!$F$6:$F$1005,MATCH(C777,TasksList!$B$6:$B$1005,0),1))=0,"not set!",INDEX(TasksList!$F$6:$F$1005,MATCH(C777,TasksList!$B$6:$B$1005,0),1)),""),"")</f>
        <v/>
      </c>
      <c r="F777" s="360" t="str">
        <f>IFERROR(IF(LEN(D777)&gt;0,IF(LEN(INDEX(AdressBook!$D$6:$D$25,MATCH(D777,AdressBook!$B$6:$B$25,0),1))=0,"",INDEX(AdressBook!$D$6:$D$25,MATCH(D777,AdressBook!$B$6:$B$25,0),1)),""),"")</f>
        <v/>
      </c>
      <c r="G777" s="361" t="str">
        <f>IFERROR(IF(LEN(INDEX(PlansAndNotes!$F$6:$F$2005,ROW(B777)-ROW($C$3)))=0,"",INDEX(PlansAndNotes!$F$6:$F$2005,ROW(B777)-ROW($C$3))),"")</f>
        <v/>
      </c>
      <c r="H777" s="361" t="str">
        <f>IFERROR(IF(LEN(C777)&gt;0,IF(LEN(INDEX(TasksList!$G$6:$G$1005,MATCH(C777,TasksList!$B$6:$B$1005,0),1))=0,"",INDEX(TasksList!$G$6:$G$1005,MATCH(C777,TasksList!$B$6:$B$1005,0),1)),""),"")</f>
        <v/>
      </c>
      <c r="I777" s="381"/>
      <c r="J777" s="402"/>
      <c r="K777" s="402"/>
      <c r="L777" s="399" t="str">
        <f t="array" ref="L777">IFERROR(INDEX($J$4:$J$1003,SMALL($K$4:$K$1003,ROW(L777)-3),1),"")</f>
        <v/>
      </c>
      <c r="M777" s="206"/>
      <c r="N777" s="362" t="str">
        <f>IFERROR(IF(LEN(INDEX(PlansAndNotes!$D$6:$D$4005,ROW(B777)-ROW($C$3)))=0,"",INDEX(PlansAndNotes!$D$6:$D$4005,ROW(B777)-ROW($C$3))),"")</f>
        <v/>
      </c>
      <c r="O777" s="165" t="str">
        <f t="shared" si="109"/>
        <v/>
      </c>
      <c r="P777" s="363" t="str">
        <f>IFERROR(IF(LEN(INDEX(PlansAndNotes!$E$6:$E$4005,ROW(B777)-ROW($C$3)))=0,"",INDEX(PlansAndNotes!$E$6:$E$4005,ROW(B777)-ROW($C$3))),"")</f>
        <v/>
      </c>
      <c r="Q777" s="363" t="str">
        <f>IFERROR(IF(LEN(INDEX(PlansAndNotes!$G$6:$G$4005,ROW(B777)-ROW($C$3)))=0,"",INDEX(PlansAndNotes!$G$6:$G$4005,ROW(B777)-ROW($C$3))),"")</f>
        <v/>
      </c>
      <c r="R777" s="361" t="str">
        <f>IFERROR(IF(LEN(D777)&gt;0,IF(LEN(INDEX(AdressBook!$C$6:$C$25,MATCH(D777,AdressBook!$B$6:$B$25,0),1))=0,"",INDEX(AdressBook!$C$6:$C$25,MATCH(D777,AdressBook!$B$6:$B$25,0),1)),""),"")</f>
        <v/>
      </c>
      <c r="S777" s="165">
        <f>IF(LEN(C777)&gt;0,IFERROR(IF(MATCH(C777,C778:$C$4004,0)&gt;0,-1,ROW(S777)-ROW($S$3)),ROW(S777)-ROW($S$3)),-1)</f>
        <v>-1</v>
      </c>
      <c r="T777" s="165">
        <f t="shared" si="110"/>
        <v>0</v>
      </c>
      <c r="U777" s="165" t="str">
        <f t="shared" si="111"/>
        <v/>
      </c>
      <c r="V777" s="165" t="str">
        <f>IFERROR(IF(OR(C777="",S777&lt;0),"",IF(SUBTOTAL(3,C777:C777)=0,-1,SUBTOTAL(3,$C$4:C777))),"")</f>
        <v/>
      </c>
      <c r="W777" s="156" t="str">
        <f t="array" ref="W777">IF(LEN(C777)&gt;0,IFERROR(IF(MATCH(C777,$C$3:$C776,0)&gt;0,N777-INDEX($N$3:N776,SUMPRODUCT(MAX(ROW($C$3:$C776)*(C777=$C$3:$C776)))-2,1),""),""),"")</f>
        <v/>
      </c>
      <c r="X777" s="156">
        <f t="shared" ca="1" si="112"/>
        <v>1</v>
      </c>
      <c r="Y777" s="156">
        <f t="shared" ca="1" si="113"/>
        <v>1</v>
      </c>
    </row>
    <row r="778" spans="2:25" hidden="1" x14ac:dyDescent="0.25">
      <c r="B778" s="390" t="str">
        <f>IFERROR(IF(LEN(INDEX(PlansAndNotes!$B$6:$B$2005,ROW(A778)-ROW($B$3)))=0,"",INDEX(PlansAndNotes!$B$6:$B$2005,ROW(A778)-ROW($B$3))),"")</f>
        <v/>
      </c>
      <c r="C778" s="361" t="str">
        <f t="shared" si="108"/>
        <v/>
      </c>
      <c r="D778" s="361" t="str">
        <f>IFERROR(IF(LEN(C778)&gt;0,IF(LEN(INDEX(TasksList!$C$6:$C$1005,MATCH(C778,TasksList!$B$6:$B$1005,0),1))=0,"",INDEX(TasksList!$C$6:$C$1005,MATCH(C778,TasksList!$B$6:$B$1005,0),1)),""),"")</f>
        <v/>
      </c>
      <c r="E778" s="361" t="str">
        <f>IFERROR(IF(LEN(C778)&gt;0,IF(LEN(INDEX(TasksList!$F$6:$F$1005,MATCH(C778,TasksList!$B$6:$B$1005,0),1))=0,"not set!",INDEX(TasksList!$F$6:$F$1005,MATCH(C778,TasksList!$B$6:$B$1005,0),1)),""),"")</f>
        <v/>
      </c>
      <c r="F778" s="360" t="str">
        <f>IFERROR(IF(LEN(D778)&gt;0,IF(LEN(INDEX(AdressBook!$D$6:$D$25,MATCH(D778,AdressBook!$B$6:$B$25,0),1))=0,"",INDEX(AdressBook!$D$6:$D$25,MATCH(D778,AdressBook!$B$6:$B$25,0),1)),""),"")</f>
        <v/>
      </c>
      <c r="G778" s="361" t="str">
        <f>IFERROR(IF(LEN(INDEX(PlansAndNotes!$F$6:$F$2005,ROW(B778)-ROW($C$3)))=0,"",INDEX(PlansAndNotes!$F$6:$F$2005,ROW(B778)-ROW($C$3))),"")</f>
        <v/>
      </c>
      <c r="H778" s="361" t="str">
        <f>IFERROR(IF(LEN(C778)&gt;0,IF(LEN(INDEX(TasksList!$G$6:$G$1005,MATCH(C778,TasksList!$B$6:$B$1005,0),1))=0,"",INDEX(TasksList!$G$6:$G$1005,MATCH(C778,TasksList!$B$6:$B$1005,0),1)),""),"")</f>
        <v/>
      </c>
      <c r="I778" s="381"/>
      <c r="J778" s="402"/>
      <c r="K778" s="402"/>
      <c r="L778" s="399" t="str">
        <f t="array" ref="L778">IFERROR(INDEX($J$4:$J$1003,SMALL($K$4:$K$1003,ROW(L778)-3),1),"")</f>
        <v/>
      </c>
      <c r="M778" s="206"/>
      <c r="N778" s="362" t="str">
        <f>IFERROR(IF(LEN(INDEX(PlansAndNotes!$D$6:$D$4005,ROW(B778)-ROW($C$3)))=0,"",INDEX(PlansAndNotes!$D$6:$D$4005,ROW(B778)-ROW($C$3))),"")</f>
        <v/>
      </c>
      <c r="O778" s="165" t="str">
        <f t="shared" si="109"/>
        <v/>
      </c>
      <c r="P778" s="363" t="str">
        <f>IFERROR(IF(LEN(INDEX(PlansAndNotes!$E$6:$E$4005,ROW(B778)-ROW($C$3)))=0,"",INDEX(PlansAndNotes!$E$6:$E$4005,ROW(B778)-ROW($C$3))),"")</f>
        <v/>
      </c>
      <c r="Q778" s="363" t="str">
        <f>IFERROR(IF(LEN(INDEX(PlansAndNotes!$G$6:$G$4005,ROW(B778)-ROW($C$3)))=0,"",INDEX(PlansAndNotes!$G$6:$G$4005,ROW(B778)-ROW($C$3))),"")</f>
        <v/>
      </c>
      <c r="R778" s="361" t="str">
        <f>IFERROR(IF(LEN(D778)&gt;0,IF(LEN(INDEX(AdressBook!$C$6:$C$25,MATCH(D778,AdressBook!$B$6:$B$25,0),1))=0,"",INDEX(AdressBook!$C$6:$C$25,MATCH(D778,AdressBook!$B$6:$B$25,0),1)),""),"")</f>
        <v/>
      </c>
      <c r="S778" s="165">
        <f>IF(LEN(C778)&gt;0,IFERROR(IF(MATCH(C778,C779:$C$4004,0)&gt;0,-1,ROW(S778)-ROW($S$3)),ROW(S778)-ROW($S$3)),-1)</f>
        <v>-1</v>
      </c>
      <c r="T778" s="165">
        <f t="shared" si="110"/>
        <v>0</v>
      </c>
      <c r="U778" s="165" t="str">
        <f t="shared" si="111"/>
        <v/>
      </c>
      <c r="V778" s="165" t="str">
        <f>IFERROR(IF(OR(C778="",S778&lt;0),"",IF(SUBTOTAL(3,C778:C778)=0,-1,SUBTOTAL(3,$C$4:C778))),"")</f>
        <v/>
      </c>
      <c r="W778" s="156" t="str">
        <f t="array" ref="W778">IF(LEN(C778)&gt;0,IFERROR(IF(MATCH(C778,$C$3:$C777,0)&gt;0,N778-INDEX($N$3:N777,SUMPRODUCT(MAX(ROW($C$3:$C777)*(C778=$C$3:$C777)))-2,1),""),""),"")</f>
        <v/>
      </c>
      <c r="X778" s="156">
        <f t="shared" ca="1" si="112"/>
        <v>1</v>
      </c>
      <c r="Y778" s="156">
        <f t="shared" ca="1" si="113"/>
        <v>1</v>
      </c>
    </row>
    <row r="779" spans="2:25" hidden="1" x14ac:dyDescent="0.25">
      <c r="B779" s="390" t="str">
        <f>IFERROR(IF(LEN(INDEX(PlansAndNotes!$B$6:$B$2005,ROW(A779)-ROW($B$3)))=0,"",INDEX(PlansAndNotes!$B$6:$B$2005,ROW(A779)-ROW($B$3))),"")</f>
        <v/>
      </c>
      <c r="C779" s="361" t="str">
        <f t="shared" si="108"/>
        <v/>
      </c>
      <c r="D779" s="361" t="str">
        <f>IFERROR(IF(LEN(C779)&gt;0,IF(LEN(INDEX(TasksList!$C$6:$C$1005,MATCH(C779,TasksList!$B$6:$B$1005,0),1))=0,"",INDEX(TasksList!$C$6:$C$1005,MATCH(C779,TasksList!$B$6:$B$1005,0),1)),""),"")</f>
        <v/>
      </c>
      <c r="E779" s="361" t="str">
        <f>IFERROR(IF(LEN(C779)&gt;0,IF(LEN(INDEX(TasksList!$F$6:$F$1005,MATCH(C779,TasksList!$B$6:$B$1005,0),1))=0,"not set!",INDEX(TasksList!$F$6:$F$1005,MATCH(C779,TasksList!$B$6:$B$1005,0),1)),""),"")</f>
        <v/>
      </c>
      <c r="F779" s="360" t="str">
        <f>IFERROR(IF(LEN(D779)&gt;0,IF(LEN(INDEX(AdressBook!$D$6:$D$25,MATCH(D779,AdressBook!$B$6:$B$25,0),1))=0,"",INDEX(AdressBook!$D$6:$D$25,MATCH(D779,AdressBook!$B$6:$B$25,0),1)),""),"")</f>
        <v/>
      </c>
      <c r="G779" s="361" t="str">
        <f>IFERROR(IF(LEN(INDEX(PlansAndNotes!$F$6:$F$2005,ROW(B779)-ROW($C$3)))=0,"",INDEX(PlansAndNotes!$F$6:$F$2005,ROW(B779)-ROW($C$3))),"")</f>
        <v/>
      </c>
      <c r="H779" s="361" t="str">
        <f>IFERROR(IF(LEN(C779)&gt;0,IF(LEN(INDEX(TasksList!$G$6:$G$1005,MATCH(C779,TasksList!$B$6:$B$1005,0),1))=0,"",INDEX(TasksList!$G$6:$G$1005,MATCH(C779,TasksList!$B$6:$B$1005,0),1)),""),"")</f>
        <v/>
      </c>
      <c r="I779" s="381"/>
      <c r="J779" s="402"/>
      <c r="K779" s="402"/>
      <c r="L779" s="399" t="str">
        <f t="array" ref="L779">IFERROR(INDEX($J$4:$J$1003,SMALL($K$4:$K$1003,ROW(L779)-3),1),"")</f>
        <v/>
      </c>
      <c r="M779" s="206"/>
      <c r="N779" s="362" t="str">
        <f>IFERROR(IF(LEN(INDEX(PlansAndNotes!$D$6:$D$4005,ROW(B779)-ROW($C$3)))=0,"",INDEX(PlansAndNotes!$D$6:$D$4005,ROW(B779)-ROW($C$3))),"")</f>
        <v/>
      </c>
      <c r="O779" s="165" t="str">
        <f t="shared" si="109"/>
        <v/>
      </c>
      <c r="P779" s="363" t="str">
        <f>IFERROR(IF(LEN(INDEX(PlansAndNotes!$E$6:$E$4005,ROW(B779)-ROW($C$3)))=0,"",INDEX(PlansAndNotes!$E$6:$E$4005,ROW(B779)-ROW($C$3))),"")</f>
        <v/>
      </c>
      <c r="Q779" s="363" t="str">
        <f>IFERROR(IF(LEN(INDEX(PlansAndNotes!$G$6:$G$4005,ROW(B779)-ROW($C$3)))=0,"",INDEX(PlansAndNotes!$G$6:$G$4005,ROW(B779)-ROW($C$3))),"")</f>
        <v/>
      </c>
      <c r="R779" s="361" t="str">
        <f>IFERROR(IF(LEN(D779)&gt;0,IF(LEN(INDEX(AdressBook!$C$6:$C$25,MATCH(D779,AdressBook!$B$6:$B$25,0),1))=0,"",INDEX(AdressBook!$C$6:$C$25,MATCH(D779,AdressBook!$B$6:$B$25,0),1)),""),"")</f>
        <v/>
      </c>
      <c r="S779" s="165">
        <f>IF(LEN(C779)&gt;0,IFERROR(IF(MATCH(C779,C780:$C$4004,0)&gt;0,-1,ROW(S779)-ROW($S$3)),ROW(S779)-ROW($S$3)),-1)</f>
        <v>-1</v>
      </c>
      <c r="T779" s="165">
        <f t="shared" si="110"/>
        <v>0</v>
      </c>
      <c r="U779" s="165" t="str">
        <f t="shared" si="111"/>
        <v/>
      </c>
      <c r="V779" s="165" t="str">
        <f>IFERROR(IF(OR(C779="",S779&lt;0),"",IF(SUBTOTAL(3,C779:C779)=0,-1,SUBTOTAL(3,$C$4:C779))),"")</f>
        <v/>
      </c>
      <c r="W779" s="156" t="str">
        <f t="array" ref="W779">IF(LEN(C779)&gt;0,IFERROR(IF(MATCH(C779,$C$3:$C778,0)&gt;0,N779-INDEX($N$3:N778,SUMPRODUCT(MAX(ROW($C$3:$C778)*(C779=$C$3:$C778)))-2,1),""),""),"")</f>
        <v/>
      </c>
      <c r="X779" s="156">
        <f t="shared" ca="1" si="112"/>
        <v>1</v>
      </c>
      <c r="Y779" s="156">
        <f t="shared" ca="1" si="113"/>
        <v>1</v>
      </c>
    </row>
    <row r="780" spans="2:25" hidden="1" x14ac:dyDescent="0.25">
      <c r="B780" s="390" t="str">
        <f>IFERROR(IF(LEN(INDEX(PlansAndNotes!$B$6:$B$2005,ROW(A780)-ROW($B$3)))=0,"",INDEX(PlansAndNotes!$B$6:$B$2005,ROW(A780)-ROW($B$3))),"")</f>
        <v/>
      </c>
      <c r="C780" s="361" t="str">
        <f t="shared" si="108"/>
        <v/>
      </c>
      <c r="D780" s="361" t="str">
        <f>IFERROR(IF(LEN(C780)&gt;0,IF(LEN(INDEX(TasksList!$C$6:$C$1005,MATCH(C780,TasksList!$B$6:$B$1005,0),1))=0,"",INDEX(TasksList!$C$6:$C$1005,MATCH(C780,TasksList!$B$6:$B$1005,0),1)),""),"")</f>
        <v/>
      </c>
      <c r="E780" s="361" t="str">
        <f>IFERROR(IF(LEN(C780)&gt;0,IF(LEN(INDEX(TasksList!$F$6:$F$1005,MATCH(C780,TasksList!$B$6:$B$1005,0),1))=0,"not set!",INDEX(TasksList!$F$6:$F$1005,MATCH(C780,TasksList!$B$6:$B$1005,0),1)),""),"")</f>
        <v/>
      </c>
      <c r="F780" s="360" t="str">
        <f>IFERROR(IF(LEN(D780)&gt;0,IF(LEN(INDEX(AdressBook!$D$6:$D$25,MATCH(D780,AdressBook!$B$6:$B$25,0),1))=0,"",INDEX(AdressBook!$D$6:$D$25,MATCH(D780,AdressBook!$B$6:$B$25,0),1)),""),"")</f>
        <v/>
      </c>
      <c r="G780" s="361" t="str">
        <f>IFERROR(IF(LEN(INDEX(PlansAndNotes!$F$6:$F$2005,ROW(B780)-ROW($C$3)))=0,"",INDEX(PlansAndNotes!$F$6:$F$2005,ROW(B780)-ROW($C$3))),"")</f>
        <v/>
      </c>
      <c r="H780" s="361" t="str">
        <f>IFERROR(IF(LEN(C780)&gt;0,IF(LEN(INDEX(TasksList!$G$6:$G$1005,MATCH(C780,TasksList!$B$6:$B$1005,0),1))=0,"",INDEX(TasksList!$G$6:$G$1005,MATCH(C780,TasksList!$B$6:$B$1005,0),1)),""),"")</f>
        <v/>
      </c>
      <c r="I780" s="381"/>
      <c r="J780" s="402"/>
      <c r="K780" s="402"/>
      <c r="L780" s="399" t="str">
        <f t="array" ref="L780">IFERROR(INDEX($J$4:$J$1003,SMALL($K$4:$K$1003,ROW(L780)-3),1),"")</f>
        <v/>
      </c>
      <c r="M780" s="206"/>
      <c r="N780" s="362" t="str">
        <f>IFERROR(IF(LEN(INDEX(PlansAndNotes!$D$6:$D$4005,ROW(B780)-ROW($C$3)))=0,"",INDEX(PlansAndNotes!$D$6:$D$4005,ROW(B780)-ROW($C$3))),"")</f>
        <v/>
      </c>
      <c r="O780" s="165" t="str">
        <f t="shared" si="109"/>
        <v/>
      </c>
      <c r="P780" s="363" t="str">
        <f>IFERROR(IF(LEN(INDEX(PlansAndNotes!$E$6:$E$4005,ROW(B780)-ROW($C$3)))=0,"",INDEX(PlansAndNotes!$E$6:$E$4005,ROW(B780)-ROW($C$3))),"")</f>
        <v/>
      </c>
      <c r="Q780" s="363" t="str">
        <f>IFERROR(IF(LEN(INDEX(PlansAndNotes!$G$6:$G$4005,ROW(B780)-ROW($C$3)))=0,"",INDEX(PlansAndNotes!$G$6:$G$4005,ROW(B780)-ROW($C$3))),"")</f>
        <v/>
      </c>
      <c r="R780" s="361" t="str">
        <f>IFERROR(IF(LEN(D780)&gt;0,IF(LEN(INDEX(AdressBook!$C$6:$C$25,MATCH(D780,AdressBook!$B$6:$B$25,0),1))=0,"",INDEX(AdressBook!$C$6:$C$25,MATCH(D780,AdressBook!$B$6:$B$25,0),1)),""),"")</f>
        <v/>
      </c>
      <c r="S780" s="165">
        <f>IF(LEN(C780)&gt;0,IFERROR(IF(MATCH(C780,C781:$C$4004,0)&gt;0,-1,ROW(S780)-ROW($S$3)),ROW(S780)-ROW($S$3)),-1)</f>
        <v>-1</v>
      </c>
      <c r="T780" s="165">
        <f t="shared" si="110"/>
        <v>0</v>
      </c>
      <c r="U780" s="165" t="str">
        <f t="shared" si="111"/>
        <v/>
      </c>
      <c r="V780" s="165" t="str">
        <f>IFERROR(IF(OR(C780="",S780&lt;0),"",IF(SUBTOTAL(3,C780:C780)=0,-1,SUBTOTAL(3,$C$4:C780))),"")</f>
        <v/>
      </c>
      <c r="W780" s="156" t="str">
        <f t="array" ref="W780">IF(LEN(C780)&gt;0,IFERROR(IF(MATCH(C780,$C$3:$C779,0)&gt;0,N780-INDEX($N$3:N779,SUMPRODUCT(MAX(ROW($C$3:$C779)*(C780=$C$3:$C779)))-2,1),""),""),"")</f>
        <v/>
      </c>
      <c r="X780" s="156">
        <f t="shared" ca="1" si="112"/>
        <v>1</v>
      </c>
      <c r="Y780" s="156">
        <f t="shared" ca="1" si="113"/>
        <v>1</v>
      </c>
    </row>
    <row r="781" spans="2:25" hidden="1" x14ac:dyDescent="0.25">
      <c r="B781" s="390" t="str">
        <f>IFERROR(IF(LEN(INDEX(PlansAndNotes!$B$6:$B$2005,ROW(A781)-ROW($B$3)))=0,"",INDEX(PlansAndNotes!$B$6:$B$2005,ROW(A781)-ROW($B$3))),"")</f>
        <v/>
      </c>
      <c r="C781" s="361" t="str">
        <f t="shared" si="108"/>
        <v/>
      </c>
      <c r="D781" s="361" t="str">
        <f>IFERROR(IF(LEN(C781)&gt;0,IF(LEN(INDEX(TasksList!$C$6:$C$1005,MATCH(C781,TasksList!$B$6:$B$1005,0),1))=0,"",INDEX(TasksList!$C$6:$C$1005,MATCH(C781,TasksList!$B$6:$B$1005,0),1)),""),"")</f>
        <v/>
      </c>
      <c r="E781" s="361" t="str">
        <f>IFERROR(IF(LEN(C781)&gt;0,IF(LEN(INDEX(TasksList!$F$6:$F$1005,MATCH(C781,TasksList!$B$6:$B$1005,0),1))=0,"not set!",INDEX(TasksList!$F$6:$F$1005,MATCH(C781,TasksList!$B$6:$B$1005,0),1)),""),"")</f>
        <v/>
      </c>
      <c r="F781" s="360" t="str">
        <f>IFERROR(IF(LEN(D781)&gt;0,IF(LEN(INDEX(AdressBook!$D$6:$D$25,MATCH(D781,AdressBook!$B$6:$B$25,0),1))=0,"",INDEX(AdressBook!$D$6:$D$25,MATCH(D781,AdressBook!$B$6:$B$25,0),1)),""),"")</f>
        <v/>
      </c>
      <c r="G781" s="361" t="str">
        <f>IFERROR(IF(LEN(INDEX(PlansAndNotes!$F$6:$F$2005,ROW(B781)-ROW($C$3)))=0,"",INDEX(PlansAndNotes!$F$6:$F$2005,ROW(B781)-ROW($C$3))),"")</f>
        <v/>
      </c>
      <c r="H781" s="361" t="str">
        <f>IFERROR(IF(LEN(C781)&gt;0,IF(LEN(INDEX(TasksList!$G$6:$G$1005,MATCH(C781,TasksList!$B$6:$B$1005,0),1))=0,"",INDEX(TasksList!$G$6:$G$1005,MATCH(C781,TasksList!$B$6:$B$1005,0),1)),""),"")</f>
        <v/>
      </c>
      <c r="I781" s="381"/>
      <c r="J781" s="402"/>
      <c r="K781" s="402"/>
      <c r="L781" s="399" t="str">
        <f t="array" ref="L781">IFERROR(INDEX($J$4:$J$1003,SMALL($K$4:$K$1003,ROW(L781)-3),1),"")</f>
        <v/>
      </c>
      <c r="M781" s="206"/>
      <c r="N781" s="362" t="str">
        <f>IFERROR(IF(LEN(INDEX(PlansAndNotes!$D$6:$D$4005,ROW(B781)-ROW($C$3)))=0,"",INDEX(PlansAndNotes!$D$6:$D$4005,ROW(B781)-ROW($C$3))),"")</f>
        <v/>
      </c>
      <c r="O781" s="165" t="str">
        <f t="shared" si="109"/>
        <v/>
      </c>
      <c r="P781" s="363" t="str">
        <f>IFERROR(IF(LEN(INDEX(PlansAndNotes!$E$6:$E$4005,ROW(B781)-ROW($C$3)))=0,"",INDEX(PlansAndNotes!$E$6:$E$4005,ROW(B781)-ROW($C$3))),"")</f>
        <v/>
      </c>
      <c r="Q781" s="363" t="str">
        <f>IFERROR(IF(LEN(INDEX(PlansAndNotes!$G$6:$G$4005,ROW(B781)-ROW($C$3)))=0,"",INDEX(PlansAndNotes!$G$6:$G$4005,ROW(B781)-ROW($C$3))),"")</f>
        <v/>
      </c>
      <c r="R781" s="361" t="str">
        <f>IFERROR(IF(LEN(D781)&gt;0,IF(LEN(INDEX(AdressBook!$C$6:$C$25,MATCH(D781,AdressBook!$B$6:$B$25,0),1))=0,"",INDEX(AdressBook!$C$6:$C$25,MATCH(D781,AdressBook!$B$6:$B$25,0),1)),""),"")</f>
        <v/>
      </c>
      <c r="S781" s="165">
        <f>IF(LEN(C781)&gt;0,IFERROR(IF(MATCH(C781,C782:$C$4004,0)&gt;0,-1,ROW(S781)-ROW($S$3)),ROW(S781)-ROW($S$3)),-1)</f>
        <v>-1</v>
      </c>
      <c r="T781" s="165">
        <f t="shared" si="110"/>
        <v>0</v>
      </c>
      <c r="U781" s="165" t="str">
        <f t="shared" si="111"/>
        <v/>
      </c>
      <c r="V781" s="165" t="str">
        <f>IFERROR(IF(OR(C781="",S781&lt;0),"",IF(SUBTOTAL(3,C781:C781)=0,-1,SUBTOTAL(3,$C$4:C781))),"")</f>
        <v/>
      </c>
      <c r="W781" s="156" t="str">
        <f t="array" ref="W781">IF(LEN(C781)&gt;0,IFERROR(IF(MATCH(C781,$C$3:$C780,0)&gt;0,N781-INDEX($N$3:N780,SUMPRODUCT(MAX(ROW($C$3:$C780)*(C781=$C$3:$C780)))-2,1),""),""),"")</f>
        <v/>
      </c>
      <c r="X781" s="156">
        <f t="shared" ca="1" si="112"/>
        <v>1</v>
      </c>
      <c r="Y781" s="156">
        <f t="shared" ca="1" si="113"/>
        <v>1</v>
      </c>
    </row>
    <row r="782" spans="2:25" hidden="1" x14ac:dyDescent="0.25">
      <c r="B782" s="390" t="str">
        <f>IFERROR(IF(LEN(INDEX(PlansAndNotes!$B$6:$B$2005,ROW(A782)-ROW($B$3)))=0,"",INDEX(PlansAndNotes!$B$6:$B$2005,ROW(A782)-ROW($B$3))),"")</f>
        <v/>
      </c>
      <c r="C782" s="361" t="str">
        <f t="shared" si="108"/>
        <v/>
      </c>
      <c r="D782" s="361" t="str">
        <f>IFERROR(IF(LEN(C782)&gt;0,IF(LEN(INDEX(TasksList!$C$6:$C$1005,MATCH(C782,TasksList!$B$6:$B$1005,0),1))=0,"",INDEX(TasksList!$C$6:$C$1005,MATCH(C782,TasksList!$B$6:$B$1005,0),1)),""),"")</f>
        <v/>
      </c>
      <c r="E782" s="361" t="str">
        <f>IFERROR(IF(LEN(C782)&gt;0,IF(LEN(INDEX(TasksList!$F$6:$F$1005,MATCH(C782,TasksList!$B$6:$B$1005,0),1))=0,"not set!",INDEX(TasksList!$F$6:$F$1005,MATCH(C782,TasksList!$B$6:$B$1005,0),1)),""),"")</f>
        <v/>
      </c>
      <c r="F782" s="360" t="str">
        <f>IFERROR(IF(LEN(D782)&gt;0,IF(LEN(INDEX(AdressBook!$D$6:$D$25,MATCH(D782,AdressBook!$B$6:$B$25,0),1))=0,"",INDEX(AdressBook!$D$6:$D$25,MATCH(D782,AdressBook!$B$6:$B$25,0),1)),""),"")</f>
        <v/>
      </c>
      <c r="G782" s="361" t="str">
        <f>IFERROR(IF(LEN(INDEX(PlansAndNotes!$F$6:$F$2005,ROW(B782)-ROW($C$3)))=0,"",INDEX(PlansAndNotes!$F$6:$F$2005,ROW(B782)-ROW($C$3))),"")</f>
        <v/>
      </c>
      <c r="H782" s="361" t="str">
        <f>IFERROR(IF(LEN(C782)&gt;0,IF(LEN(INDEX(TasksList!$G$6:$G$1005,MATCH(C782,TasksList!$B$6:$B$1005,0),1))=0,"",INDEX(TasksList!$G$6:$G$1005,MATCH(C782,TasksList!$B$6:$B$1005,0),1)),""),"")</f>
        <v/>
      </c>
      <c r="I782" s="381"/>
      <c r="J782" s="402"/>
      <c r="K782" s="402"/>
      <c r="L782" s="399" t="str">
        <f t="array" ref="L782">IFERROR(INDEX($J$4:$J$1003,SMALL($K$4:$K$1003,ROW(L782)-3),1),"")</f>
        <v/>
      </c>
      <c r="M782" s="206"/>
      <c r="N782" s="362" t="str">
        <f>IFERROR(IF(LEN(INDEX(PlansAndNotes!$D$6:$D$4005,ROW(B782)-ROW($C$3)))=0,"",INDEX(PlansAndNotes!$D$6:$D$4005,ROW(B782)-ROW($C$3))),"")</f>
        <v/>
      </c>
      <c r="O782" s="165" t="str">
        <f t="shared" si="109"/>
        <v/>
      </c>
      <c r="P782" s="363" t="str">
        <f>IFERROR(IF(LEN(INDEX(PlansAndNotes!$E$6:$E$4005,ROW(B782)-ROW($C$3)))=0,"",INDEX(PlansAndNotes!$E$6:$E$4005,ROW(B782)-ROW($C$3))),"")</f>
        <v/>
      </c>
      <c r="Q782" s="363" t="str">
        <f>IFERROR(IF(LEN(INDEX(PlansAndNotes!$G$6:$G$4005,ROW(B782)-ROW($C$3)))=0,"",INDEX(PlansAndNotes!$G$6:$G$4005,ROW(B782)-ROW($C$3))),"")</f>
        <v/>
      </c>
      <c r="R782" s="361" t="str">
        <f>IFERROR(IF(LEN(D782)&gt;0,IF(LEN(INDEX(AdressBook!$C$6:$C$25,MATCH(D782,AdressBook!$B$6:$B$25,0),1))=0,"",INDEX(AdressBook!$C$6:$C$25,MATCH(D782,AdressBook!$B$6:$B$25,0),1)),""),"")</f>
        <v/>
      </c>
      <c r="S782" s="165">
        <f>IF(LEN(C782)&gt;0,IFERROR(IF(MATCH(C782,C783:$C$4004,0)&gt;0,-1,ROW(S782)-ROW($S$3)),ROW(S782)-ROW($S$3)),-1)</f>
        <v>-1</v>
      </c>
      <c r="T782" s="165">
        <f t="shared" si="110"/>
        <v>0</v>
      </c>
      <c r="U782" s="165" t="str">
        <f t="shared" si="111"/>
        <v/>
      </c>
      <c r="V782" s="165" t="str">
        <f>IFERROR(IF(OR(C782="",S782&lt;0),"",IF(SUBTOTAL(3,C782:C782)=0,-1,SUBTOTAL(3,$C$4:C782))),"")</f>
        <v/>
      </c>
      <c r="W782" s="156" t="str">
        <f t="array" ref="W782">IF(LEN(C782)&gt;0,IFERROR(IF(MATCH(C782,$C$3:$C781,0)&gt;0,N782-INDEX($N$3:N781,SUMPRODUCT(MAX(ROW($C$3:$C781)*(C782=$C$3:$C781)))-2,1),""),""),"")</f>
        <v/>
      </c>
      <c r="X782" s="156">
        <f t="shared" ca="1" si="112"/>
        <v>1</v>
      </c>
      <c r="Y782" s="156">
        <f t="shared" ca="1" si="113"/>
        <v>1</v>
      </c>
    </row>
    <row r="783" spans="2:25" hidden="1" x14ac:dyDescent="0.25">
      <c r="B783" s="390" t="str">
        <f>IFERROR(IF(LEN(INDEX(PlansAndNotes!$B$6:$B$2005,ROW(A783)-ROW($B$3)))=0,"",INDEX(PlansAndNotes!$B$6:$B$2005,ROW(A783)-ROW($B$3))),"")</f>
        <v/>
      </c>
      <c r="C783" s="361" t="str">
        <f t="shared" si="108"/>
        <v/>
      </c>
      <c r="D783" s="361" t="str">
        <f>IFERROR(IF(LEN(C783)&gt;0,IF(LEN(INDEX(TasksList!$C$6:$C$1005,MATCH(C783,TasksList!$B$6:$B$1005,0),1))=0,"",INDEX(TasksList!$C$6:$C$1005,MATCH(C783,TasksList!$B$6:$B$1005,0),1)),""),"")</f>
        <v/>
      </c>
      <c r="E783" s="361" t="str">
        <f>IFERROR(IF(LEN(C783)&gt;0,IF(LEN(INDEX(TasksList!$F$6:$F$1005,MATCH(C783,TasksList!$B$6:$B$1005,0),1))=0,"not set!",INDEX(TasksList!$F$6:$F$1005,MATCH(C783,TasksList!$B$6:$B$1005,0),1)),""),"")</f>
        <v/>
      </c>
      <c r="F783" s="360" t="str">
        <f>IFERROR(IF(LEN(D783)&gt;0,IF(LEN(INDEX(AdressBook!$D$6:$D$25,MATCH(D783,AdressBook!$B$6:$B$25,0),1))=0,"",INDEX(AdressBook!$D$6:$D$25,MATCH(D783,AdressBook!$B$6:$B$25,0),1)),""),"")</f>
        <v/>
      </c>
      <c r="G783" s="361" t="str">
        <f>IFERROR(IF(LEN(INDEX(PlansAndNotes!$F$6:$F$2005,ROW(B783)-ROW($C$3)))=0,"",INDEX(PlansAndNotes!$F$6:$F$2005,ROW(B783)-ROW($C$3))),"")</f>
        <v/>
      </c>
      <c r="H783" s="361" t="str">
        <f>IFERROR(IF(LEN(C783)&gt;0,IF(LEN(INDEX(TasksList!$G$6:$G$1005,MATCH(C783,TasksList!$B$6:$B$1005,0),1))=0,"",INDEX(TasksList!$G$6:$G$1005,MATCH(C783,TasksList!$B$6:$B$1005,0),1)),""),"")</f>
        <v/>
      </c>
      <c r="I783" s="381"/>
      <c r="J783" s="402"/>
      <c r="K783" s="402"/>
      <c r="L783" s="399" t="str">
        <f t="array" ref="L783">IFERROR(INDEX($J$4:$J$1003,SMALL($K$4:$K$1003,ROW(L783)-3),1),"")</f>
        <v/>
      </c>
      <c r="M783" s="206"/>
      <c r="N783" s="362" t="str">
        <f>IFERROR(IF(LEN(INDEX(PlansAndNotes!$D$6:$D$4005,ROW(B783)-ROW($C$3)))=0,"",INDEX(PlansAndNotes!$D$6:$D$4005,ROW(B783)-ROW($C$3))),"")</f>
        <v/>
      </c>
      <c r="O783" s="165" t="str">
        <f t="shared" si="109"/>
        <v/>
      </c>
      <c r="P783" s="363" t="str">
        <f>IFERROR(IF(LEN(INDEX(PlansAndNotes!$E$6:$E$4005,ROW(B783)-ROW($C$3)))=0,"",INDEX(PlansAndNotes!$E$6:$E$4005,ROW(B783)-ROW($C$3))),"")</f>
        <v/>
      </c>
      <c r="Q783" s="363" t="str">
        <f>IFERROR(IF(LEN(INDEX(PlansAndNotes!$G$6:$G$4005,ROW(B783)-ROW($C$3)))=0,"",INDEX(PlansAndNotes!$G$6:$G$4005,ROW(B783)-ROW($C$3))),"")</f>
        <v/>
      </c>
      <c r="R783" s="361" t="str">
        <f>IFERROR(IF(LEN(D783)&gt;0,IF(LEN(INDEX(AdressBook!$C$6:$C$25,MATCH(D783,AdressBook!$B$6:$B$25,0),1))=0,"",INDEX(AdressBook!$C$6:$C$25,MATCH(D783,AdressBook!$B$6:$B$25,0),1)),""),"")</f>
        <v/>
      </c>
      <c r="S783" s="165">
        <f>IF(LEN(C783)&gt;0,IFERROR(IF(MATCH(C783,C784:$C$4004,0)&gt;0,-1,ROW(S783)-ROW($S$3)),ROW(S783)-ROW($S$3)),-1)</f>
        <v>-1</v>
      </c>
      <c r="T783" s="165">
        <f t="shared" si="110"/>
        <v>0</v>
      </c>
      <c r="U783" s="165" t="str">
        <f t="shared" si="111"/>
        <v/>
      </c>
      <c r="V783" s="165" t="str">
        <f>IFERROR(IF(OR(C783="",S783&lt;0),"",IF(SUBTOTAL(3,C783:C783)=0,-1,SUBTOTAL(3,$C$4:C783))),"")</f>
        <v/>
      </c>
      <c r="W783" s="156" t="str">
        <f t="array" ref="W783">IF(LEN(C783)&gt;0,IFERROR(IF(MATCH(C783,$C$3:$C782,0)&gt;0,N783-INDEX($N$3:N782,SUMPRODUCT(MAX(ROW($C$3:$C782)*(C783=$C$3:$C782)))-2,1),""),""),"")</f>
        <v/>
      </c>
      <c r="X783" s="156">
        <f t="shared" ca="1" si="112"/>
        <v>1</v>
      </c>
      <c r="Y783" s="156">
        <f t="shared" ca="1" si="113"/>
        <v>1</v>
      </c>
    </row>
    <row r="784" spans="2:25" hidden="1" x14ac:dyDescent="0.25">
      <c r="B784" s="390" t="str">
        <f>IFERROR(IF(LEN(INDEX(PlansAndNotes!$B$6:$B$2005,ROW(A784)-ROW($B$3)))=0,"",INDEX(PlansAndNotes!$B$6:$B$2005,ROW(A784)-ROW($B$3))),"")</f>
        <v/>
      </c>
      <c r="C784" s="361" t="str">
        <f t="shared" si="108"/>
        <v/>
      </c>
      <c r="D784" s="361" t="str">
        <f>IFERROR(IF(LEN(C784)&gt;0,IF(LEN(INDEX(TasksList!$C$6:$C$1005,MATCH(C784,TasksList!$B$6:$B$1005,0),1))=0,"",INDEX(TasksList!$C$6:$C$1005,MATCH(C784,TasksList!$B$6:$B$1005,0),1)),""),"")</f>
        <v/>
      </c>
      <c r="E784" s="361" t="str">
        <f>IFERROR(IF(LEN(C784)&gt;0,IF(LEN(INDEX(TasksList!$F$6:$F$1005,MATCH(C784,TasksList!$B$6:$B$1005,0),1))=0,"not set!",INDEX(TasksList!$F$6:$F$1005,MATCH(C784,TasksList!$B$6:$B$1005,0),1)),""),"")</f>
        <v/>
      </c>
      <c r="F784" s="360" t="str">
        <f>IFERROR(IF(LEN(D784)&gt;0,IF(LEN(INDEX(AdressBook!$D$6:$D$25,MATCH(D784,AdressBook!$B$6:$B$25,0),1))=0,"",INDEX(AdressBook!$D$6:$D$25,MATCH(D784,AdressBook!$B$6:$B$25,0),1)),""),"")</f>
        <v/>
      </c>
      <c r="G784" s="361" t="str">
        <f>IFERROR(IF(LEN(INDEX(PlansAndNotes!$F$6:$F$2005,ROW(B784)-ROW($C$3)))=0,"",INDEX(PlansAndNotes!$F$6:$F$2005,ROW(B784)-ROW($C$3))),"")</f>
        <v/>
      </c>
      <c r="H784" s="361" t="str">
        <f>IFERROR(IF(LEN(C784)&gt;0,IF(LEN(INDEX(TasksList!$G$6:$G$1005,MATCH(C784,TasksList!$B$6:$B$1005,0),1))=0,"",INDEX(TasksList!$G$6:$G$1005,MATCH(C784,TasksList!$B$6:$B$1005,0),1)),""),"")</f>
        <v/>
      </c>
      <c r="I784" s="381"/>
      <c r="J784" s="402"/>
      <c r="K784" s="402"/>
      <c r="L784" s="399" t="str">
        <f t="array" ref="L784">IFERROR(INDEX($J$4:$J$1003,SMALL($K$4:$K$1003,ROW(L784)-3),1),"")</f>
        <v/>
      </c>
      <c r="M784" s="206"/>
      <c r="N784" s="362" t="str">
        <f>IFERROR(IF(LEN(INDEX(PlansAndNotes!$D$6:$D$4005,ROW(B784)-ROW($C$3)))=0,"",INDEX(PlansAndNotes!$D$6:$D$4005,ROW(B784)-ROW($C$3))),"")</f>
        <v/>
      </c>
      <c r="O784" s="165" t="str">
        <f t="shared" si="109"/>
        <v/>
      </c>
      <c r="P784" s="363" t="str">
        <f>IFERROR(IF(LEN(INDEX(PlansAndNotes!$E$6:$E$4005,ROW(B784)-ROW($C$3)))=0,"",INDEX(PlansAndNotes!$E$6:$E$4005,ROW(B784)-ROW($C$3))),"")</f>
        <v/>
      </c>
      <c r="Q784" s="363" t="str">
        <f>IFERROR(IF(LEN(INDEX(PlansAndNotes!$G$6:$G$4005,ROW(B784)-ROW($C$3)))=0,"",INDEX(PlansAndNotes!$G$6:$G$4005,ROW(B784)-ROW($C$3))),"")</f>
        <v/>
      </c>
      <c r="R784" s="361" t="str">
        <f>IFERROR(IF(LEN(D784)&gt;0,IF(LEN(INDEX(AdressBook!$C$6:$C$25,MATCH(D784,AdressBook!$B$6:$B$25,0),1))=0,"",INDEX(AdressBook!$C$6:$C$25,MATCH(D784,AdressBook!$B$6:$B$25,0),1)),""),"")</f>
        <v/>
      </c>
      <c r="S784" s="165">
        <f>IF(LEN(C784)&gt;0,IFERROR(IF(MATCH(C784,C785:$C$4004,0)&gt;0,-1,ROW(S784)-ROW($S$3)),ROW(S784)-ROW($S$3)),-1)</f>
        <v>-1</v>
      </c>
      <c r="T784" s="165">
        <f t="shared" si="110"/>
        <v>0</v>
      </c>
      <c r="U784" s="165" t="str">
        <f t="shared" si="111"/>
        <v/>
      </c>
      <c r="V784" s="165" t="str">
        <f>IFERROR(IF(OR(C784="",S784&lt;0),"",IF(SUBTOTAL(3,C784:C784)=0,-1,SUBTOTAL(3,$C$4:C784))),"")</f>
        <v/>
      </c>
      <c r="W784" s="156" t="str">
        <f t="array" ref="W784">IF(LEN(C784)&gt;0,IFERROR(IF(MATCH(C784,$C$3:$C783,0)&gt;0,N784-INDEX($N$3:N783,SUMPRODUCT(MAX(ROW($C$3:$C783)*(C784=$C$3:$C783)))-2,1),""),""),"")</f>
        <v/>
      </c>
      <c r="X784" s="156">
        <f t="shared" ca="1" si="112"/>
        <v>1</v>
      </c>
      <c r="Y784" s="156">
        <f t="shared" ca="1" si="113"/>
        <v>1</v>
      </c>
    </row>
    <row r="785" spans="2:25" hidden="1" x14ac:dyDescent="0.25">
      <c r="B785" s="390" t="str">
        <f>IFERROR(IF(LEN(INDEX(PlansAndNotes!$B$6:$B$2005,ROW(A785)-ROW($B$3)))=0,"",INDEX(PlansAndNotes!$B$6:$B$2005,ROW(A785)-ROW($B$3))),"")</f>
        <v/>
      </c>
      <c r="C785" s="361" t="str">
        <f t="shared" si="108"/>
        <v/>
      </c>
      <c r="D785" s="361" t="str">
        <f>IFERROR(IF(LEN(C785)&gt;0,IF(LEN(INDEX(TasksList!$C$6:$C$1005,MATCH(C785,TasksList!$B$6:$B$1005,0),1))=0,"",INDEX(TasksList!$C$6:$C$1005,MATCH(C785,TasksList!$B$6:$B$1005,0),1)),""),"")</f>
        <v/>
      </c>
      <c r="E785" s="361" t="str">
        <f>IFERROR(IF(LEN(C785)&gt;0,IF(LEN(INDEX(TasksList!$F$6:$F$1005,MATCH(C785,TasksList!$B$6:$B$1005,0),1))=0,"not set!",INDEX(TasksList!$F$6:$F$1005,MATCH(C785,TasksList!$B$6:$B$1005,0),1)),""),"")</f>
        <v/>
      </c>
      <c r="F785" s="360" t="str">
        <f>IFERROR(IF(LEN(D785)&gt;0,IF(LEN(INDEX(AdressBook!$D$6:$D$25,MATCH(D785,AdressBook!$B$6:$B$25,0),1))=0,"",INDEX(AdressBook!$D$6:$D$25,MATCH(D785,AdressBook!$B$6:$B$25,0),1)),""),"")</f>
        <v/>
      </c>
      <c r="G785" s="361" t="str">
        <f>IFERROR(IF(LEN(INDEX(PlansAndNotes!$F$6:$F$2005,ROW(B785)-ROW($C$3)))=0,"",INDEX(PlansAndNotes!$F$6:$F$2005,ROW(B785)-ROW($C$3))),"")</f>
        <v/>
      </c>
      <c r="H785" s="361" t="str">
        <f>IFERROR(IF(LEN(C785)&gt;0,IF(LEN(INDEX(TasksList!$G$6:$G$1005,MATCH(C785,TasksList!$B$6:$B$1005,0),1))=0,"",INDEX(TasksList!$G$6:$G$1005,MATCH(C785,TasksList!$B$6:$B$1005,0),1)),""),"")</f>
        <v/>
      </c>
      <c r="I785" s="381"/>
      <c r="J785" s="402"/>
      <c r="K785" s="402"/>
      <c r="L785" s="399" t="str">
        <f t="array" ref="L785">IFERROR(INDEX($J$4:$J$1003,SMALL($K$4:$K$1003,ROW(L785)-3),1),"")</f>
        <v/>
      </c>
      <c r="M785" s="206"/>
      <c r="N785" s="362" t="str">
        <f>IFERROR(IF(LEN(INDEX(PlansAndNotes!$D$6:$D$4005,ROW(B785)-ROW($C$3)))=0,"",INDEX(PlansAndNotes!$D$6:$D$4005,ROW(B785)-ROW($C$3))),"")</f>
        <v/>
      </c>
      <c r="O785" s="165" t="str">
        <f t="shared" si="109"/>
        <v/>
      </c>
      <c r="P785" s="363" t="str">
        <f>IFERROR(IF(LEN(INDEX(PlansAndNotes!$E$6:$E$4005,ROW(B785)-ROW($C$3)))=0,"",INDEX(PlansAndNotes!$E$6:$E$4005,ROW(B785)-ROW($C$3))),"")</f>
        <v/>
      </c>
      <c r="Q785" s="363" t="str">
        <f>IFERROR(IF(LEN(INDEX(PlansAndNotes!$G$6:$G$4005,ROW(B785)-ROW($C$3)))=0,"",INDEX(PlansAndNotes!$G$6:$G$4005,ROW(B785)-ROW($C$3))),"")</f>
        <v/>
      </c>
      <c r="R785" s="361" t="str">
        <f>IFERROR(IF(LEN(D785)&gt;0,IF(LEN(INDEX(AdressBook!$C$6:$C$25,MATCH(D785,AdressBook!$B$6:$B$25,0),1))=0,"",INDEX(AdressBook!$C$6:$C$25,MATCH(D785,AdressBook!$B$6:$B$25,0),1)),""),"")</f>
        <v/>
      </c>
      <c r="S785" s="165">
        <f>IF(LEN(C785)&gt;0,IFERROR(IF(MATCH(C785,C786:$C$4004,0)&gt;0,-1,ROW(S785)-ROW($S$3)),ROW(S785)-ROW($S$3)),-1)</f>
        <v>-1</v>
      </c>
      <c r="T785" s="165">
        <f t="shared" si="110"/>
        <v>0</v>
      </c>
      <c r="U785" s="165" t="str">
        <f t="shared" si="111"/>
        <v/>
      </c>
      <c r="V785" s="165" t="str">
        <f>IFERROR(IF(OR(C785="",S785&lt;0),"",IF(SUBTOTAL(3,C785:C785)=0,-1,SUBTOTAL(3,$C$4:C785))),"")</f>
        <v/>
      </c>
      <c r="W785" s="156" t="str">
        <f t="array" ref="W785">IF(LEN(C785)&gt;0,IFERROR(IF(MATCH(C785,$C$3:$C784,0)&gt;0,N785-INDEX($N$3:N784,SUMPRODUCT(MAX(ROW($C$3:$C784)*(C785=$C$3:$C784)))-2,1),""),""),"")</f>
        <v/>
      </c>
      <c r="X785" s="156">
        <f t="shared" ca="1" si="112"/>
        <v>1</v>
      </c>
      <c r="Y785" s="156">
        <f t="shared" ca="1" si="113"/>
        <v>1</v>
      </c>
    </row>
    <row r="786" spans="2:25" hidden="1" x14ac:dyDescent="0.25">
      <c r="B786" s="390" t="str">
        <f>IFERROR(IF(LEN(INDEX(PlansAndNotes!$B$6:$B$2005,ROW(A786)-ROW($B$3)))=0,"",INDEX(PlansAndNotes!$B$6:$B$2005,ROW(A786)-ROW($B$3))),"")</f>
        <v/>
      </c>
      <c r="C786" s="361" t="str">
        <f t="shared" si="108"/>
        <v/>
      </c>
      <c r="D786" s="361" t="str">
        <f>IFERROR(IF(LEN(C786)&gt;0,IF(LEN(INDEX(TasksList!$C$6:$C$1005,MATCH(C786,TasksList!$B$6:$B$1005,0),1))=0,"",INDEX(TasksList!$C$6:$C$1005,MATCH(C786,TasksList!$B$6:$B$1005,0),1)),""),"")</f>
        <v/>
      </c>
      <c r="E786" s="361" t="str">
        <f>IFERROR(IF(LEN(C786)&gt;0,IF(LEN(INDEX(TasksList!$F$6:$F$1005,MATCH(C786,TasksList!$B$6:$B$1005,0),1))=0,"not set!",INDEX(TasksList!$F$6:$F$1005,MATCH(C786,TasksList!$B$6:$B$1005,0),1)),""),"")</f>
        <v/>
      </c>
      <c r="F786" s="360" t="str">
        <f>IFERROR(IF(LEN(D786)&gt;0,IF(LEN(INDEX(AdressBook!$D$6:$D$25,MATCH(D786,AdressBook!$B$6:$B$25,0),1))=0,"",INDEX(AdressBook!$D$6:$D$25,MATCH(D786,AdressBook!$B$6:$B$25,0),1)),""),"")</f>
        <v/>
      </c>
      <c r="G786" s="361" t="str">
        <f>IFERROR(IF(LEN(INDEX(PlansAndNotes!$F$6:$F$2005,ROW(B786)-ROW($C$3)))=0,"",INDEX(PlansAndNotes!$F$6:$F$2005,ROW(B786)-ROW($C$3))),"")</f>
        <v/>
      </c>
      <c r="H786" s="361" t="str">
        <f>IFERROR(IF(LEN(C786)&gt;0,IF(LEN(INDEX(TasksList!$G$6:$G$1005,MATCH(C786,TasksList!$B$6:$B$1005,0),1))=0,"",INDEX(TasksList!$G$6:$G$1005,MATCH(C786,TasksList!$B$6:$B$1005,0),1)),""),"")</f>
        <v/>
      </c>
      <c r="I786" s="381"/>
      <c r="J786" s="402"/>
      <c r="K786" s="402"/>
      <c r="L786" s="399" t="str">
        <f t="array" ref="L786">IFERROR(INDEX($J$4:$J$1003,SMALL($K$4:$K$1003,ROW(L786)-3),1),"")</f>
        <v/>
      </c>
      <c r="M786" s="206"/>
      <c r="N786" s="362" t="str">
        <f>IFERROR(IF(LEN(INDEX(PlansAndNotes!$D$6:$D$4005,ROW(B786)-ROW($C$3)))=0,"",INDEX(PlansAndNotes!$D$6:$D$4005,ROW(B786)-ROW($C$3))),"")</f>
        <v/>
      </c>
      <c r="O786" s="165" t="str">
        <f t="shared" si="109"/>
        <v/>
      </c>
      <c r="P786" s="363" t="str">
        <f>IFERROR(IF(LEN(INDEX(PlansAndNotes!$E$6:$E$4005,ROW(B786)-ROW($C$3)))=0,"",INDEX(PlansAndNotes!$E$6:$E$4005,ROW(B786)-ROW($C$3))),"")</f>
        <v/>
      </c>
      <c r="Q786" s="363" t="str">
        <f>IFERROR(IF(LEN(INDEX(PlansAndNotes!$G$6:$G$4005,ROW(B786)-ROW($C$3)))=0,"",INDEX(PlansAndNotes!$G$6:$G$4005,ROW(B786)-ROW($C$3))),"")</f>
        <v/>
      </c>
      <c r="R786" s="361" t="str">
        <f>IFERROR(IF(LEN(D786)&gt;0,IF(LEN(INDEX(AdressBook!$C$6:$C$25,MATCH(D786,AdressBook!$B$6:$B$25,0),1))=0,"",INDEX(AdressBook!$C$6:$C$25,MATCH(D786,AdressBook!$B$6:$B$25,0),1)),""),"")</f>
        <v/>
      </c>
      <c r="S786" s="165">
        <f>IF(LEN(C786)&gt;0,IFERROR(IF(MATCH(C786,C787:$C$4004,0)&gt;0,-1,ROW(S786)-ROW($S$3)),ROW(S786)-ROW($S$3)),-1)</f>
        <v>-1</v>
      </c>
      <c r="T786" s="165">
        <f t="shared" si="110"/>
        <v>0</v>
      </c>
      <c r="U786" s="165" t="str">
        <f t="shared" si="111"/>
        <v/>
      </c>
      <c r="V786" s="165" t="str">
        <f>IFERROR(IF(OR(C786="",S786&lt;0),"",IF(SUBTOTAL(3,C786:C786)=0,-1,SUBTOTAL(3,$C$4:C786))),"")</f>
        <v/>
      </c>
      <c r="W786" s="156" t="str">
        <f t="array" ref="W786">IF(LEN(C786)&gt;0,IFERROR(IF(MATCH(C786,$C$3:$C785,0)&gt;0,N786-INDEX($N$3:N785,SUMPRODUCT(MAX(ROW($C$3:$C785)*(C786=$C$3:$C785)))-2,1),""),""),"")</f>
        <v/>
      </c>
      <c r="X786" s="156">
        <f t="shared" ca="1" si="112"/>
        <v>1</v>
      </c>
      <c r="Y786" s="156">
        <f t="shared" ca="1" si="113"/>
        <v>1</v>
      </c>
    </row>
    <row r="787" spans="2:25" hidden="1" x14ac:dyDescent="0.25">
      <c r="B787" s="390" t="str">
        <f>IFERROR(IF(LEN(INDEX(PlansAndNotes!$B$6:$B$2005,ROW(A787)-ROW($B$3)))=0,"",INDEX(PlansAndNotes!$B$6:$B$2005,ROW(A787)-ROW($B$3))),"")</f>
        <v/>
      </c>
      <c r="C787" s="361" t="str">
        <f t="shared" si="108"/>
        <v/>
      </c>
      <c r="D787" s="361" t="str">
        <f>IFERROR(IF(LEN(C787)&gt;0,IF(LEN(INDEX(TasksList!$C$6:$C$1005,MATCH(C787,TasksList!$B$6:$B$1005,0),1))=0,"",INDEX(TasksList!$C$6:$C$1005,MATCH(C787,TasksList!$B$6:$B$1005,0),1)),""),"")</f>
        <v/>
      </c>
      <c r="E787" s="361" t="str">
        <f>IFERROR(IF(LEN(C787)&gt;0,IF(LEN(INDEX(TasksList!$F$6:$F$1005,MATCH(C787,TasksList!$B$6:$B$1005,0),1))=0,"not set!",INDEX(TasksList!$F$6:$F$1005,MATCH(C787,TasksList!$B$6:$B$1005,0),1)),""),"")</f>
        <v/>
      </c>
      <c r="F787" s="360" t="str">
        <f>IFERROR(IF(LEN(D787)&gt;0,IF(LEN(INDEX(AdressBook!$D$6:$D$25,MATCH(D787,AdressBook!$B$6:$B$25,0),1))=0,"",INDEX(AdressBook!$D$6:$D$25,MATCH(D787,AdressBook!$B$6:$B$25,0),1)),""),"")</f>
        <v/>
      </c>
      <c r="G787" s="361" t="str">
        <f>IFERROR(IF(LEN(INDEX(PlansAndNotes!$F$6:$F$2005,ROW(B787)-ROW($C$3)))=0,"",INDEX(PlansAndNotes!$F$6:$F$2005,ROW(B787)-ROW($C$3))),"")</f>
        <v/>
      </c>
      <c r="H787" s="361" t="str">
        <f>IFERROR(IF(LEN(C787)&gt;0,IF(LEN(INDEX(TasksList!$G$6:$G$1005,MATCH(C787,TasksList!$B$6:$B$1005,0),1))=0,"",INDEX(TasksList!$G$6:$G$1005,MATCH(C787,TasksList!$B$6:$B$1005,0),1)),""),"")</f>
        <v/>
      </c>
      <c r="I787" s="381"/>
      <c r="J787" s="402"/>
      <c r="K787" s="402"/>
      <c r="L787" s="399" t="str">
        <f t="array" ref="L787">IFERROR(INDEX($J$4:$J$1003,SMALL($K$4:$K$1003,ROW(L787)-3),1),"")</f>
        <v/>
      </c>
      <c r="M787" s="206"/>
      <c r="N787" s="362" t="str">
        <f>IFERROR(IF(LEN(INDEX(PlansAndNotes!$D$6:$D$4005,ROW(B787)-ROW($C$3)))=0,"",INDEX(PlansAndNotes!$D$6:$D$4005,ROW(B787)-ROW($C$3))),"")</f>
        <v/>
      </c>
      <c r="O787" s="165" t="str">
        <f t="shared" si="109"/>
        <v/>
      </c>
      <c r="P787" s="363" t="str">
        <f>IFERROR(IF(LEN(INDEX(PlansAndNotes!$E$6:$E$4005,ROW(B787)-ROW($C$3)))=0,"",INDEX(PlansAndNotes!$E$6:$E$4005,ROW(B787)-ROW($C$3))),"")</f>
        <v/>
      </c>
      <c r="Q787" s="363" t="str">
        <f>IFERROR(IF(LEN(INDEX(PlansAndNotes!$G$6:$G$4005,ROW(B787)-ROW($C$3)))=0,"",INDEX(PlansAndNotes!$G$6:$G$4005,ROW(B787)-ROW($C$3))),"")</f>
        <v/>
      </c>
      <c r="R787" s="361" t="str">
        <f>IFERROR(IF(LEN(D787)&gt;0,IF(LEN(INDEX(AdressBook!$C$6:$C$25,MATCH(D787,AdressBook!$B$6:$B$25,0),1))=0,"",INDEX(AdressBook!$C$6:$C$25,MATCH(D787,AdressBook!$B$6:$B$25,0),1)),""),"")</f>
        <v/>
      </c>
      <c r="S787" s="165">
        <f>IF(LEN(C787)&gt;0,IFERROR(IF(MATCH(C787,C788:$C$4004,0)&gt;0,-1,ROW(S787)-ROW($S$3)),ROW(S787)-ROW($S$3)),-1)</f>
        <v>-1</v>
      </c>
      <c r="T787" s="165">
        <f t="shared" si="110"/>
        <v>0</v>
      </c>
      <c r="U787" s="165" t="str">
        <f t="shared" si="111"/>
        <v/>
      </c>
      <c r="V787" s="165" t="str">
        <f>IFERROR(IF(OR(C787="",S787&lt;0),"",IF(SUBTOTAL(3,C787:C787)=0,-1,SUBTOTAL(3,$C$4:C787))),"")</f>
        <v/>
      </c>
      <c r="W787" s="156" t="str">
        <f t="array" ref="W787">IF(LEN(C787)&gt;0,IFERROR(IF(MATCH(C787,$C$3:$C786,0)&gt;0,N787-INDEX($N$3:N786,SUMPRODUCT(MAX(ROW($C$3:$C786)*(C787=$C$3:$C786)))-2,1),""),""),"")</f>
        <v/>
      </c>
      <c r="X787" s="156">
        <f t="shared" ca="1" si="112"/>
        <v>1</v>
      </c>
      <c r="Y787" s="156">
        <f t="shared" ca="1" si="113"/>
        <v>1</v>
      </c>
    </row>
    <row r="788" spans="2:25" hidden="1" x14ac:dyDescent="0.25">
      <c r="B788" s="390" t="str">
        <f>IFERROR(IF(LEN(INDEX(PlansAndNotes!$B$6:$B$2005,ROW(A788)-ROW($B$3)))=0,"",INDEX(PlansAndNotes!$B$6:$B$2005,ROW(A788)-ROW($B$3))),"")</f>
        <v/>
      </c>
      <c r="C788" s="361" t="str">
        <f t="shared" si="108"/>
        <v/>
      </c>
      <c r="D788" s="361" t="str">
        <f>IFERROR(IF(LEN(C788)&gt;0,IF(LEN(INDEX(TasksList!$C$6:$C$1005,MATCH(C788,TasksList!$B$6:$B$1005,0),1))=0,"",INDEX(TasksList!$C$6:$C$1005,MATCH(C788,TasksList!$B$6:$B$1005,0),1)),""),"")</f>
        <v/>
      </c>
      <c r="E788" s="361" t="str">
        <f>IFERROR(IF(LEN(C788)&gt;0,IF(LEN(INDEX(TasksList!$F$6:$F$1005,MATCH(C788,TasksList!$B$6:$B$1005,0),1))=0,"not set!",INDEX(TasksList!$F$6:$F$1005,MATCH(C788,TasksList!$B$6:$B$1005,0),1)),""),"")</f>
        <v/>
      </c>
      <c r="F788" s="360" t="str">
        <f>IFERROR(IF(LEN(D788)&gt;0,IF(LEN(INDEX(AdressBook!$D$6:$D$25,MATCH(D788,AdressBook!$B$6:$B$25,0),1))=0,"",INDEX(AdressBook!$D$6:$D$25,MATCH(D788,AdressBook!$B$6:$B$25,0),1)),""),"")</f>
        <v/>
      </c>
      <c r="G788" s="361" t="str">
        <f>IFERROR(IF(LEN(INDEX(PlansAndNotes!$F$6:$F$2005,ROW(B788)-ROW($C$3)))=0,"",INDEX(PlansAndNotes!$F$6:$F$2005,ROW(B788)-ROW($C$3))),"")</f>
        <v/>
      </c>
      <c r="H788" s="361" t="str">
        <f>IFERROR(IF(LEN(C788)&gt;0,IF(LEN(INDEX(TasksList!$G$6:$G$1005,MATCH(C788,TasksList!$B$6:$B$1005,0),1))=0,"",INDEX(TasksList!$G$6:$G$1005,MATCH(C788,TasksList!$B$6:$B$1005,0),1)),""),"")</f>
        <v/>
      </c>
      <c r="I788" s="381"/>
      <c r="J788" s="402"/>
      <c r="K788" s="402"/>
      <c r="L788" s="399" t="str">
        <f t="array" ref="L788">IFERROR(INDEX($J$4:$J$1003,SMALL($K$4:$K$1003,ROW(L788)-3),1),"")</f>
        <v/>
      </c>
      <c r="M788" s="206"/>
      <c r="N788" s="362" t="str">
        <f>IFERROR(IF(LEN(INDEX(PlansAndNotes!$D$6:$D$4005,ROW(B788)-ROW($C$3)))=0,"",INDEX(PlansAndNotes!$D$6:$D$4005,ROW(B788)-ROW($C$3))),"")</f>
        <v/>
      </c>
      <c r="O788" s="165" t="str">
        <f t="shared" si="109"/>
        <v/>
      </c>
      <c r="P788" s="363" t="str">
        <f>IFERROR(IF(LEN(INDEX(PlansAndNotes!$E$6:$E$4005,ROW(B788)-ROW($C$3)))=0,"",INDEX(PlansAndNotes!$E$6:$E$4005,ROW(B788)-ROW($C$3))),"")</f>
        <v/>
      </c>
      <c r="Q788" s="363" t="str">
        <f>IFERROR(IF(LEN(INDEX(PlansAndNotes!$G$6:$G$4005,ROW(B788)-ROW($C$3)))=0,"",INDEX(PlansAndNotes!$G$6:$G$4005,ROW(B788)-ROW($C$3))),"")</f>
        <v/>
      </c>
      <c r="R788" s="361" t="str">
        <f>IFERROR(IF(LEN(D788)&gt;0,IF(LEN(INDEX(AdressBook!$C$6:$C$25,MATCH(D788,AdressBook!$B$6:$B$25,0),1))=0,"",INDEX(AdressBook!$C$6:$C$25,MATCH(D788,AdressBook!$B$6:$B$25,0),1)),""),"")</f>
        <v/>
      </c>
      <c r="S788" s="165">
        <f>IF(LEN(C788)&gt;0,IFERROR(IF(MATCH(C788,C789:$C$4004,0)&gt;0,-1,ROW(S788)-ROW($S$3)),ROW(S788)-ROW($S$3)),-1)</f>
        <v>-1</v>
      </c>
      <c r="T788" s="165">
        <f t="shared" si="110"/>
        <v>0</v>
      </c>
      <c r="U788" s="165" t="str">
        <f t="shared" si="111"/>
        <v/>
      </c>
      <c r="V788" s="165" t="str">
        <f>IFERROR(IF(OR(C788="",S788&lt;0),"",IF(SUBTOTAL(3,C788:C788)=0,-1,SUBTOTAL(3,$C$4:C788))),"")</f>
        <v/>
      </c>
      <c r="W788" s="156" t="str">
        <f t="array" ref="W788">IF(LEN(C788)&gt;0,IFERROR(IF(MATCH(C788,$C$3:$C787,0)&gt;0,N788-INDEX($N$3:N787,SUMPRODUCT(MAX(ROW($C$3:$C787)*(C788=$C$3:$C787)))-2,1),""),""),"")</f>
        <v/>
      </c>
      <c r="X788" s="156">
        <f t="shared" ca="1" si="112"/>
        <v>1</v>
      </c>
      <c r="Y788" s="156">
        <f t="shared" ca="1" si="113"/>
        <v>1</v>
      </c>
    </row>
    <row r="789" spans="2:25" hidden="1" x14ac:dyDescent="0.25">
      <c r="B789" s="390" t="str">
        <f>IFERROR(IF(LEN(INDEX(PlansAndNotes!$B$6:$B$2005,ROW(A789)-ROW($B$3)))=0,"",INDEX(PlansAndNotes!$B$6:$B$2005,ROW(A789)-ROW($B$3))),"")</f>
        <v/>
      </c>
      <c r="C789" s="361" t="str">
        <f t="shared" si="108"/>
        <v/>
      </c>
      <c r="D789" s="361" t="str">
        <f>IFERROR(IF(LEN(C789)&gt;0,IF(LEN(INDEX(TasksList!$C$6:$C$1005,MATCH(C789,TasksList!$B$6:$B$1005,0),1))=0,"",INDEX(TasksList!$C$6:$C$1005,MATCH(C789,TasksList!$B$6:$B$1005,0),1)),""),"")</f>
        <v/>
      </c>
      <c r="E789" s="361" t="str">
        <f>IFERROR(IF(LEN(C789)&gt;0,IF(LEN(INDEX(TasksList!$F$6:$F$1005,MATCH(C789,TasksList!$B$6:$B$1005,0),1))=0,"not set!",INDEX(TasksList!$F$6:$F$1005,MATCH(C789,TasksList!$B$6:$B$1005,0),1)),""),"")</f>
        <v/>
      </c>
      <c r="F789" s="360" t="str">
        <f>IFERROR(IF(LEN(D789)&gt;0,IF(LEN(INDEX(AdressBook!$D$6:$D$25,MATCH(D789,AdressBook!$B$6:$B$25,0),1))=0,"",INDEX(AdressBook!$D$6:$D$25,MATCH(D789,AdressBook!$B$6:$B$25,0),1)),""),"")</f>
        <v/>
      </c>
      <c r="G789" s="361" t="str">
        <f>IFERROR(IF(LEN(INDEX(PlansAndNotes!$F$6:$F$2005,ROW(B789)-ROW($C$3)))=0,"",INDEX(PlansAndNotes!$F$6:$F$2005,ROW(B789)-ROW($C$3))),"")</f>
        <v/>
      </c>
      <c r="H789" s="361" t="str">
        <f>IFERROR(IF(LEN(C789)&gt;0,IF(LEN(INDEX(TasksList!$G$6:$G$1005,MATCH(C789,TasksList!$B$6:$B$1005,0),1))=0,"",INDEX(TasksList!$G$6:$G$1005,MATCH(C789,TasksList!$B$6:$B$1005,0),1)),""),"")</f>
        <v/>
      </c>
      <c r="I789" s="381"/>
      <c r="J789" s="402"/>
      <c r="K789" s="402"/>
      <c r="L789" s="399" t="str">
        <f t="array" ref="L789">IFERROR(INDEX($J$4:$J$1003,SMALL($K$4:$K$1003,ROW(L789)-3),1),"")</f>
        <v/>
      </c>
      <c r="M789" s="206"/>
      <c r="N789" s="362" t="str">
        <f>IFERROR(IF(LEN(INDEX(PlansAndNotes!$D$6:$D$4005,ROW(B789)-ROW($C$3)))=0,"",INDEX(PlansAndNotes!$D$6:$D$4005,ROW(B789)-ROW($C$3))),"")</f>
        <v/>
      </c>
      <c r="O789" s="165" t="str">
        <f t="shared" si="109"/>
        <v/>
      </c>
      <c r="P789" s="363" t="str">
        <f>IFERROR(IF(LEN(INDEX(PlansAndNotes!$E$6:$E$4005,ROW(B789)-ROW($C$3)))=0,"",INDEX(PlansAndNotes!$E$6:$E$4005,ROW(B789)-ROW($C$3))),"")</f>
        <v/>
      </c>
      <c r="Q789" s="363" t="str">
        <f>IFERROR(IF(LEN(INDEX(PlansAndNotes!$G$6:$G$4005,ROW(B789)-ROW($C$3)))=0,"",INDEX(PlansAndNotes!$G$6:$G$4005,ROW(B789)-ROW($C$3))),"")</f>
        <v/>
      </c>
      <c r="R789" s="361" t="str">
        <f>IFERROR(IF(LEN(D789)&gt;0,IF(LEN(INDEX(AdressBook!$C$6:$C$25,MATCH(D789,AdressBook!$B$6:$B$25,0),1))=0,"",INDEX(AdressBook!$C$6:$C$25,MATCH(D789,AdressBook!$B$6:$B$25,0),1)),""),"")</f>
        <v/>
      </c>
      <c r="S789" s="165">
        <f>IF(LEN(C789)&gt;0,IFERROR(IF(MATCH(C789,C790:$C$4004,0)&gt;0,-1,ROW(S789)-ROW($S$3)),ROW(S789)-ROW($S$3)),-1)</f>
        <v>-1</v>
      </c>
      <c r="T789" s="165">
        <f t="shared" si="110"/>
        <v>0</v>
      </c>
      <c r="U789" s="165" t="str">
        <f t="shared" si="111"/>
        <v/>
      </c>
      <c r="V789" s="165" t="str">
        <f>IFERROR(IF(OR(C789="",S789&lt;0),"",IF(SUBTOTAL(3,C789:C789)=0,-1,SUBTOTAL(3,$C$4:C789))),"")</f>
        <v/>
      </c>
      <c r="W789" s="156" t="str">
        <f t="array" ref="W789">IF(LEN(C789)&gt;0,IFERROR(IF(MATCH(C789,$C$3:$C788,0)&gt;0,N789-INDEX($N$3:N788,SUMPRODUCT(MAX(ROW($C$3:$C788)*(C789=$C$3:$C788)))-2,1),""),""),"")</f>
        <v/>
      </c>
      <c r="X789" s="156">
        <f t="shared" ca="1" si="112"/>
        <v>1</v>
      </c>
      <c r="Y789" s="156">
        <f t="shared" ca="1" si="113"/>
        <v>1</v>
      </c>
    </row>
    <row r="790" spans="2:25" hidden="1" x14ac:dyDescent="0.25">
      <c r="B790" s="390" t="str">
        <f>IFERROR(IF(LEN(INDEX(PlansAndNotes!$B$6:$B$2005,ROW(A790)-ROW($B$3)))=0,"",INDEX(PlansAndNotes!$B$6:$B$2005,ROW(A790)-ROW($B$3))),"")</f>
        <v/>
      </c>
      <c r="C790" s="361" t="str">
        <f t="shared" si="108"/>
        <v/>
      </c>
      <c r="D790" s="361" t="str">
        <f>IFERROR(IF(LEN(C790)&gt;0,IF(LEN(INDEX(TasksList!$C$6:$C$1005,MATCH(C790,TasksList!$B$6:$B$1005,0),1))=0,"",INDEX(TasksList!$C$6:$C$1005,MATCH(C790,TasksList!$B$6:$B$1005,0),1)),""),"")</f>
        <v/>
      </c>
      <c r="E790" s="361" t="str">
        <f>IFERROR(IF(LEN(C790)&gt;0,IF(LEN(INDEX(TasksList!$F$6:$F$1005,MATCH(C790,TasksList!$B$6:$B$1005,0),1))=0,"not set!",INDEX(TasksList!$F$6:$F$1005,MATCH(C790,TasksList!$B$6:$B$1005,0),1)),""),"")</f>
        <v/>
      </c>
      <c r="F790" s="360" t="str">
        <f>IFERROR(IF(LEN(D790)&gt;0,IF(LEN(INDEX(AdressBook!$D$6:$D$25,MATCH(D790,AdressBook!$B$6:$B$25,0),1))=0,"",INDEX(AdressBook!$D$6:$D$25,MATCH(D790,AdressBook!$B$6:$B$25,0),1)),""),"")</f>
        <v/>
      </c>
      <c r="G790" s="361" t="str">
        <f>IFERROR(IF(LEN(INDEX(PlansAndNotes!$F$6:$F$2005,ROW(B790)-ROW($C$3)))=0,"",INDEX(PlansAndNotes!$F$6:$F$2005,ROW(B790)-ROW($C$3))),"")</f>
        <v/>
      </c>
      <c r="H790" s="361" t="str">
        <f>IFERROR(IF(LEN(C790)&gt;0,IF(LEN(INDEX(TasksList!$G$6:$G$1005,MATCH(C790,TasksList!$B$6:$B$1005,0),1))=0,"",INDEX(TasksList!$G$6:$G$1005,MATCH(C790,TasksList!$B$6:$B$1005,0),1)),""),"")</f>
        <v/>
      </c>
      <c r="I790" s="381"/>
      <c r="J790" s="402"/>
      <c r="K790" s="402"/>
      <c r="L790" s="399" t="str">
        <f t="array" ref="L790">IFERROR(INDEX($J$4:$J$1003,SMALL($K$4:$K$1003,ROW(L790)-3),1),"")</f>
        <v/>
      </c>
      <c r="M790" s="206"/>
      <c r="N790" s="362" t="str">
        <f>IFERROR(IF(LEN(INDEX(PlansAndNotes!$D$6:$D$4005,ROW(B790)-ROW($C$3)))=0,"",INDEX(PlansAndNotes!$D$6:$D$4005,ROW(B790)-ROW($C$3))),"")</f>
        <v/>
      </c>
      <c r="O790" s="165" t="str">
        <f t="shared" si="109"/>
        <v/>
      </c>
      <c r="P790" s="363" t="str">
        <f>IFERROR(IF(LEN(INDEX(PlansAndNotes!$E$6:$E$4005,ROW(B790)-ROW($C$3)))=0,"",INDEX(PlansAndNotes!$E$6:$E$4005,ROW(B790)-ROW($C$3))),"")</f>
        <v/>
      </c>
      <c r="Q790" s="363" t="str">
        <f>IFERROR(IF(LEN(INDEX(PlansAndNotes!$G$6:$G$4005,ROW(B790)-ROW($C$3)))=0,"",INDEX(PlansAndNotes!$G$6:$G$4005,ROW(B790)-ROW($C$3))),"")</f>
        <v/>
      </c>
      <c r="R790" s="361" t="str">
        <f>IFERROR(IF(LEN(D790)&gt;0,IF(LEN(INDEX(AdressBook!$C$6:$C$25,MATCH(D790,AdressBook!$B$6:$B$25,0),1))=0,"",INDEX(AdressBook!$C$6:$C$25,MATCH(D790,AdressBook!$B$6:$B$25,0),1)),""),"")</f>
        <v/>
      </c>
      <c r="S790" s="165">
        <f>IF(LEN(C790)&gt;0,IFERROR(IF(MATCH(C790,C791:$C$4004,0)&gt;0,-1,ROW(S790)-ROW($S$3)),ROW(S790)-ROW($S$3)),-1)</f>
        <v>-1</v>
      </c>
      <c r="T790" s="165">
        <f t="shared" si="110"/>
        <v>0</v>
      </c>
      <c r="U790" s="165" t="str">
        <f t="shared" si="111"/>
        <v/>
      </c>
      <c r="V790" s="165" t="str">
        <f>IFERROR(IF(OR(C790="",S790&lt;0),"",IF(SUBTOTAL(3,C790:C790)=0,-1,SUBTOTAL(3,$C$4:C790))),"")</f>
        <v/>
      </c>
      <c r="W790" s="156" t="str">
        <f t="array" ref="W790">IF(LEN(C790)&gt;0,IFERROR(IF(MATCH(C790,$C$3:$C789,0)&gt;0,N790-INDEX($N$3:N789,SUMPRODUCT(MAX(ROW($C$3:$C789)*(C790=$C$3:$C789)))-2,1),""),""),"")</f>
        <v/>
      </c>
      <c r="X790" s="156">
        <f t="shared" ca="1" si="112"/>
        <v>1</v>
      </c>
      <c r="Y790" s="156">
        <f t="shared" ca="1" si="113"/>
        <v>1</v>
      </c>
    </row>
    <row r="791" spans="2:25" hidden="1" x14ac:dyDescent="0.25">
      <c r="B791" s="390" t="str">
        <f>IFERROR(IF(LEN(INDEX(PlansAndNotes!$B$6:$B$2005,ROW(A791)-ROW($B$3)))=0,"",INDEX(PlansAndNotes!$B$6:$B$2005,ROW(A791)-ROW($B$3))),"")</f>
        <v/>
      </c>
      <c r="C791" s="361" t="str">
        <f t="shared" si="108"/>
        <v/>
      </c>
      <c r="D791" s="361" t="str">
        <f>IFERROR(IF(LEN(C791)&gt;0,IF(LEN(INDEX(TasksList!$C$6:$C$1005,MATCH(C791,TasksList!$B$6:$B$1005,0),1))=0,"",INDEX(TasksList!$C$6:$C$1005,MATCH(C791,TasksList!$B$6:$B$1005,0),1)),""),"")</f>
        <v/>
      </c>
      <c r="E791" s="361" t="str">
        <f>IFERROR(IF(LEN(C791)&gt;0,IF(LEN(INDEX(TasksList!$F$6:$F$1005,MATCH(C791,TasksList!$B$6:$B$1005,0),1))=0,"not set!",INDEX(TasksList!$F$6:$F$1005,MATCH(C791,TasksList!$B$6:$B$1005,0),1)),""),"")</f>
        <v/>
      </c>
      <c r="F791" s="360" t="str">
        <f>IFERROR(IF(LEN(D791)&gt;0,IF(LEN(INDEX(AdressBook!$D$6:$D$25,MATCH(D791,AdressBook!$B$6:$B$25,0),1))=0,"",INDEX(AdressBook!$D$6:$D$25,MATCH(D791,AdressBook!$B$6:$B$25,0),1)),""),"")</f>
        <v/>
      </c>
      <c r="G791" s="361" t="str">
        <f>IFERROR(IF(LEN(INDEX(PlansAndNotes!$F$6:$F$2005,ROW(B791)-ROW($C$3)))=0,"",INDEX(PlansAndNotes!$F$6:$F$2005,ROW(B791)-ROW($C$3))),"")</f>
        <v/>
      </c>
      <c r="H791" s="361" t="str">
        <f>IFERROR(IF(LEN(C791)&gt;0,IF(LEN(INDEX(TasksList!$G$6:$G$1005,MATCH(C791,TasksList!$B$6:$B$1005,0),1))=0,"",INDEX(TasksList!$G$6:$G$1005,MATCH(C791,TasksList!$B$6:$B$1005,0),1)),""),"")</f>
        <v/>
      </c>
      <c r="I791" s="381"/>
      <c r="J791" s="402"/>
      <c r="K791" s="402"/>
      <c r="L791" s="399" t="str">
        <f t="array" ref="L791">IFERROR(INDEX($J$4:$J$1003,SMALL($K$4:$K$1003,ROW(L791)-3),1),"")</f>
        <v/>
      </c>
      <c r="M791" s="206"/>
      <c r="N791" s="362" t="str">
        <f>IFERROR(IF(LEN(INDEX(PlansAndNotes!$D$6:$D$4005,ROW(B791)-ROW($C$3)))=0,"",INDEX(PlansAndNotes!$D$6:$D$4005,ROW(B791)-ROW($C$3))),"")</f>
        <v/>
      </c>
      <c r="O791" s="165" t="str">
        <f t="shared" si="109"/>
        <v/>
      </c>
      <c r="P791" s="363" t="str">
        <f>IFERROR(IF(LEN(INDEX(PlansAndNotes!$E$6:$E$4005,ROW(B791)-ROW($C$3)))=0,"",INDEX(PlansAndNotes!$E$6:$E$4005,ROW(B791)-ROW($C$3))),"")</f>
        <v/>
      </c>
      <c r="Q791" s="363" t="str">
        <f>IFERROR(IF(LEN(INDEX(PlansAndNotes!$G$6:$G$4005,ROW(B791)-ROW($C$3)))=0,"",INDEX(PlansAndNotes!$G$6:$G$4005,ROW(B791)-ROW($C$3))),"")</f>
        <v/>
      </c>
      <c r="R791" s="361" t="str">
        <f>IFERROR(IF(LEN(D791)&gt;0,IF(LEN(INDEX(AdressBook!$C$6:$C$25,MATCH(D791,AdressBook!$B$6:$B$25,0),1))=0,"",INDEX(AdressBook!$C$6:$C$25,MATCH(D791,AdressBook!$B$6:$B$25,0),1)),""),"")</f>
        <v/>
      </c>
      <c r="S791" s="165">
        <f>IF(LEN(C791)&gt;0,IFERROR(IF(MATCH(C791,C792:$C$4004,0)&gt;0,-1,ROW(S791)-ROW($S$3)),ROW(S791)-ROW($S$3)),-1)</f>
        <v>-1</v>
      </c>
      <c r="T791" s="165">
        <f t="shared" si="110"/>
        <v>0</v>
      </c>
      <c r="U791" s="165" t="str">
        <f t="shared" si="111"/>
        <v/>
      </c>
      <c r="V791" s="165" t="str">
        <f>IFERROR(IF(OR(C791="",S791&lt;0),"",IF(SUBTOTAL(3,C791:C791)=0,-1,SUBTOTAL(3,$C$4:C791))),"")</f>
        <v/>
      </c>
      <c r="W791" s="156" t="str">
        <f t="array" ref="W791">IF(LEN(C791)&gt;0,IFERROR(IF(MATCH(C791,$C$3:$C790,0)&gt;0,N791-INDEX($N$3:N790,SUMPRODUCT(MAX(ROW($C$3:$C790)*(C791=$C$3:$C790)))-2,1),""),""),"")</f>
        <v/>
      </c>
      <c r="X791" s="156">
        <f t="shared" ca="1" si="112"/>
        <v>1</v>
      </c>
      <c r="Y791" s="156">
        <f t="shared" ca="1" si="113"/>
        <v>1</v>
      </c>
    </row>
    <row r="792" spans="2:25" hidden="1" x14ac:dyDescent="0.25">
      <c r="B792" s="390" t="str">
        <f>IFERROR(IF(LEN(INDEX(PlansAndNotes!$B$6:$B$2005,ROW(A792)-ROW($B$3)))=0,"",INDEX(PlansAndNotes!$B$6:$B$2005,ROW(A792)-ROW($B$3))),"")</f>
        <v/>
      </c>
      <c r="C792" s="361" t="str">
        <f t="shared" si="108"/>
        <v/>
      </c>
      <c r="D792" s="361" t="str">
        <f>IFERROR(IF(LEN(C792)&gt;0,IF(LEN(INDEX(TasksList!$C$6:$C$1005,MATCH(C792,TasksList!$B$6:$B$1005,0),1))=0,"",INDEX(TasksList!$C$6:$C$1005,MATCH(C792,TasksList!$B$6:$B$1005,0),1)),""),"")</f>
        <v/>
      </c>
      <c r="E792" s="361" t="str">
        <f>IFERROR(IF(LEN(C792)&gt;0,IF(LEN(INDEX(TasksList!$F$6:$F$1005,MATCH(C792,TasksList!$B$6:$B$1005,0),1))=0,"not set!",INDEX(TasksList!$F$6:$F$1005,MATCH(C792,TasksList!$B$6:$B$1005,0),1)),""),"")</f>
        <v/>
      </c>
      <c r="F792" s="360" t="str">
        <f>IFERROR(IF(LEN(D792)&gt;0,IF(LEN(INDEX(AdressBook!$D$6:$D$25,MATCH(D792,AdressBook!$B$6:$B$25,0),1))=0,"",INDEX(AdressBook!$D$6:$D$25,MATCH(D792,AdressBook!$B$6:$B$25,0),1)),""),"")</f>
        <v/>
      </c>
      <c r="G792" s="361" t="str">
        <f>IFERROR(IF(LEN(INDEX(PlansAndNotes!$F$6:$F$2005,ROW(B792)-ROW($C$3)))=0,"",INDEX(PlansAndNotes!$F$6:$F$2005,ROW(B792)-ROW($C$3))),"")</f>
        <v/>
      </c>
      <c r="H792" s="361" t="str">
        <f>IFERROR(IF(LEN(C792)&gt;0,IF(LEN(INDEX(TasksList!$G$6:$G$1005,MATCH(C792,TasksList!$B$6:$B$1005,0),1))=0,"",INDEX(TasksList!$G$6:$G$1005,MATCH(C792,TasksList!$B$6:$B$1005,0),1)),""),"")</f>
        <v/>
      </c>
      <c r="I792" s="381"/>
      <c r="J792" s="402"/>
      <c r="K792" s="402"/>
      <c r="L792" s="399" t="str">
        <f t="array" ref="L792">IFERROR(INDEX($J$4:$J$1003,SMALL($K$4:$K$1003,ROW(L792)-3),1),"")</f>
        <v/>
      </c>
      <c r="M792" s="206"/>
      <c r="N792" s="362" t="str">
        <f>IFERROR(IF(LEN(INDEX(PlansAndNotes!$D$6:$D$4005,ROW(B792)-ROW($C$3)))=0,"",INDEX(PlansAndNotes!$D$6:$D$4005,ROW(B792)-ROW($C$3))),"")</f>
        <v/>
      </c>
      <c r="O792" s="165" t="str">
        <f t="shared" si="109"/>
        <v/>
      </c>
      <c r="P792" s="363" t="str">
        <f>IFERROR(IF(LEN(INDEX(PlansAndNotes!$E$6:$E$4005,ROW(B792)-ROW($C$3)))=0,"",INDEX(PlansAndNotes!$E$6:$E$4005,ROW(B792)-ROW($C$3))),"")</f>
        <v/>
      </c>
      <c r="Q792" s="363" t="str">
        <f>IFERROR(IF(LEN(INDEX(PlansAndNotes!$G$6:$G$4005,ROW(B792)-ROW($C$3)))=0,"",INDEX(PlansAndNotes!$G$6:$G$4005,ROW(B792)-ROW($C$3))),"")</f>
        <v/>
      </c>
      <c r="R792" s="361" t="str">
        <f>IFERROR(IF(LEN(D792)&gt;0,IF(LEN(INDEX(AdressBook!$C$6:$C$25,MATCH(D792,AdressBook!$B$6:$B$25,0),1))=0,"",INDEX(AdressBook!$C$6:$C$25,MATCH(D792,AdressBook!$B$6:$B$25,0),1)),""),"")</f>
        <v/>
      </c>
      <c r="S792" s="165">
        <f>IF(LEN(C792)&gt;0,IFERROR(IF(MATCH(C792,C793:$C$4004,0)&gt;0,-1,ROW(S792)-ROW($S$3)),ROW(S792)-ROW($S$3)),-1)</f>
        <v>-1</v>
      </c>
      <c r="T792" s="165">
        <f t="shared" si="110"/>
        <v>0</v>
      </c>
      <c r="U792" s="165" t="str">
        <f t="shared" si="111"/>
        <v/>
      </c>
      <c r="V792" s="165" t="str">
        <f>IFERROR(IF(OR(C792="",S792&lt;0),"",IF(SUBTOTAL(3,C792:C792)=0,-1,SUBTOTAL(3,$C$4:C792))),"")</f>
        <v/>
      </c>
      <c r="W792" s="156" t="str">
        <f t="array" ref="W792">IF(LEN(C792)&gt;0,IFERROR(IF(MATCH(C792,$C$3:$C791,0)&gt;0,N792-INDEX($N$3:N791,SUMPRODUCT(MAX(ROW($C$3:$C791)*(C792=$C$3:$C791)))-2,1),""),""),"")</f>
        <v/>
      </c>
      <c r="X792" s="156">
        <f t="shared" ca="1" si="112"/>
        <v>1</v>
      </c>
      <c r="Y792" s="156">
        <f t="shared" ca="1" si="113"/>
        <v>1</v>
      </c>
    </row>
    <row r="793" spans="2:25" hidden="1" x14ac:dyDescent="0.25">
      <c r="B793" s="390" t="str">
        <f>IFERROR(IF(LEN(INDEX(PlansAndNotes!$B$6:$B$2005,ROW(A793)-ROW($B$3)))=0,"",INDEX(PlansAndNotes!$B$6:$B$2005,ROW(A793)-ROW($B$3))),"")</f>
        <v/>
      </c>
      <c r="C793" s="361" t="str">
        <f t="shared" si="108"/>
        <v/>
      </c>
      <c r="D793" s="361" t="str">
        <f>IFERROR(IF(LEN(C793)&gt;0,IF(LEN(INDEX(TasksList!$C$6:$C$1005,MATCH(C793,TasksList!$B$6:$B$1005,0),1))=0,"",INDEX(TasksList!$C$6:$C$1005,MATCH(C793,TasksList!$B$6:$B$1005,0),1)),""),"")</f>
        <v/>
      </c>
      <c r="E793" s="361" t="str">
        <f>IFERROR(IF(LEN(C793)&gt;0,IF(LEN(INDEX(TasksList!$F$6:$F$1005,MATCH(C793,TasksList!$B$6:$B$1005,0),1))=0,"not set!",INDEX(TasksList!$F$6:$F$1005,MATCH(C793,TasksList!$B$6:$B$1005,0),1)),""),"")</f>
        <v/>
      </c>
      <c r="F793" s="360" t="str">
        <f>IFERROR(IF(LEN(D793)&gt;0,IF(LEN(INDEX(AdressBook!$D$6:$D$25,MATCH(D793,AdressBook!$B$6:$B$25,0),1))=0,"",INDEX(AdressBook!$D$6:$D$25,MATCH(D793,AdressBook!$B$6:$B$25,0),1)),""),"")</f>
        <v/>
      </c>
      <c r="G793" s="361" t="str">
        <f>IFERROR(IF(LEN(INDEX(PlansAndNotes!$F$6:$F$2005,ROW(B793)-ROW($C$3)))=0,"",INDEX(PlansAndNotes!$F$6:$F$2005,ROW(B793)-ROW($C$3))),"")</f>
        <v/>
      </c>
      <c r="H793" s="361" t="str">
        <f>IFERROR(IF(LEN(C793)&gt;0,IF(LEN(INDEX(TasksList!$G$6:$G$1005,MATCH(C793,TasksList!$B$6:$B$1005,0),1))=0,"",INDEX(TasksList!$G$6:$G$1005,MATCH(C793,TasksList!$B$6:$B$1005,0),1)),""),"")</f>
        <v/>
      </c>
      <c r="I793" s="381"/>
      <c r="J793" s="402"/>
      <c r="K793" s="402"/>
      <c r="L793" s="399" t="str">
        <f t="array" ref="L793">IFERROR(INDEX($J$4:$J$1003,SMALL($K$4:$K$1003,ROW(L793)-3),1),"")</f>
        <v/>
      </c>
      <c r="M793" s="206"/>
      <c r="N793" s="362" t="str">
        <f>IFERROR(IF(LEN(INDEX(PlansAndNotes!$D$6:$D$4005,ROW(B793)-ROW($C$3)))=0,"",INDEX(PlansAndNotes!$D$6:$D$4005,ROW(B793)-ROW($C$3))),"")</f>
        <v/>
      </c>
      <c r="O793" s="165" t="str">
        <f t="shared" si="109"/>
        <v/>
      </c>
      <c r="P793" s="363" t="str">
        <f>IFERROR(IF(LEN(INDEX(PlansAndNotes!$E$6:$E$4005,ROW(B793)-ROW($C$3)))=0,"",INDEX(PlansAndNotes!$E$6:$E$4005,ROW(B793)-ROW($C$3))),"")</f>
        <v/>
      </c>
      <c r="Q793" s="363" t="str">
        <f>IFERROR(IF(LEN(INDEX(PlansAndNotes!$G$6:$G$4005,ROW(B793)-ROW($C$3)))=0,"",INDEX(PlansAndNotes!$G$6:$G$4005,ROW(B793)-ROW($C$3))),"")</f>
        <v/>
      </c>
      <c r="R793" s="361" t="str">
        <f>IFERROR(IF(LEN(D793)&gt;0,IF(LEN(INDEX(AdressBook!$C$6:$C$25,MATCH(D793,AdressBook!$B$6:$B$25,0),1))=0,"",INDEX(AdressBook!$C$6:$C$25,MATCH(D793,AdressBook!$B$6:$B$25,0),1)),""),"")</f>
        <v/>
      </c>
      <c r="S793" s="165">
        <f>IF(LEN(C793)&gt;0,IFERROR(IF(MATCH(C793,C794:$C$4004,0)&gt;0,-1,ROW(S793)-ROW($S$3)),ROW(S793)-ROW($S$3)),-1)</f>
        <v>-1</v>
      </c>
      <c r="T793" s="165">
        <f t="shared" si="110"/>
        <v>0</v>
      </c>
      <c r="U793" s="165" t="str">
        <f t="shared" si="111"/>
        <v/>
      </c>
      <c r="V793" s="165" t="str">
        <f>IFERROR(IF(OR(C793="",S793&lt;0),"",IF(SUBTOTAL(3,C793:C793)=0,-1,SUBTOTAL(3,$C$4:C793))),"")</f>
        <v/>
      </c>
      <c r="W793" s="156" t="str">
        <f t="array" ref="W793">IF(LEN(C793)&gt;0,IFERROR(IF(MATCH(C793,$C$3:$C792,0)&gt;0,N793-INDEX($N$3:N792,SUMPRODUCT(MAX(ROW($C$3:$C792)*(C793=$C$3:$C792)))-2,1),""),""),"")</f>
        <v/>
      </c>
      <c r="X793" s="156">
        <f t="shared" ca="1" si="112"/>
        <v>1</v>
      </c>
      <c r="Y793" s="156">
        <f t="shared" ca="1" si="113"/>
        <v>1</v>
      </c>
    </row>
    <row r="794" spans="2:25" hidden="1" x14ac:dyDescent="0.25">
      <c r="B794" s="390" t="str">
        <f>IFERROR(IF(LEN(INDEX(PlansAndNotes!$B$6:$B$2005,ROW(A794)-ROW($B$3)))=0,"",INDEX(PlansAndNotes!$B$6:$B$2005,ROW(A794)-ROW($B$3))),"")</f>
        <v/>
      </c>
      <c r="C794" s="361" t="str">
        <f t="shared" si="108"/>
        <v/>
      </c>
      <c r="D794" s="361" t="str">
        <f>IFERROR(IF(LEN(C794)&gt;0,IF(LEN(INDEX(TasksList!$C$6:$C$1005,MATCH(C794,TasksList!$B$6:$B$1005,0),1))=0,"",INDEX(TasksList!$C$6:$C$1005,MATCH(C794,TasksList!$B$6:$B$1005,0),1)),""),"")</f>
        <v/>
      </c>
      <c r="E794" s="361" t="str">
        <f>IFERROR(IF(LEN(C794)&gt;0,IF(LEN(INDEX(TasksList!$F$6:$F$1005,MATCH(C794,TasksList!$B$6:$B$1005,0),1))=0,"not set!",INDEX(TasksList!$F$6:$F$1005,MATCH(C794,TasksList!$B$6:$B$1005,0),1)),""),"")</f>
        <v/>
      </c>
      <c r="F794" s="360" t="str">
        <f>IFERROR(IF(LEN(D794)&gt;0,IF(LEN(INDEX(AdressBook!$D$6:$D$25,MATCH(D794,AdressBook!$B$6:$B$25,0),1))=0,"",INDEX(AdressBook!$D$6:$D$25,MATCH(D794,AdressBook!$B$6:$B$25,0),1)),""),"")</f>
        <v/>
      </c>
      <c r="G794" s="361" t="str">
        <f>IFERROR(IF(LEN(INDEX(PlansAndNotes!$F$6:$F$2005,ROW(B794)-ROW($C$3)))=0,"",INDEX(PlansAndNotes!$F$6:$F$2005,ROW(B794)-ROW($C$3))),"")</f>
        <v/>
      </c>
      <c r="H794" s="361" t="str">
        <f>IFERROR(IF(LEN(C794)&gt;0,IF(LEN(INDEX(TasksList!$G$6:$G$1005,MATCH(C794,TasksList!$B$6:$B$1005,0),1))=0,"",INDEX(TasksList!$G$6:$G$1005,MATCH(C794,TasksList!$B$6:$B$1005,0),1)),""),"")</f>
        <v/>
      </c>
      <c r="I794" s="381"/>
      <c r="J794" s="402"/>
      <c r="K794" s="402"/>
      <c r="L794" s="399" t="str">
        <f t="array" ref="L794">IFERROR(INDEX($J$4:$J$1003,SMALL($K$4:$K$1003,ROW(L794)-3),1),"")</f>
        <v/>
      </c>
      <c r="M794" s="206"/>
      <c r="N794" s="362" t="str">
        <f>IFERROR(IF(LEN(INDEX(PlansAndNotes!$D$6:$D$4005,ROW(B794)-ROW($C$3)))=0,"",INDEX(PlansAndNotes!$D$6:$D$4005,ROW(B794)-ROW($C$3))),"")</f>
        <v/>
      </c>
      <c r="O794" s="165" t="str">
        <f t="shared" si="109"/>
        <v/>
      </c>
      <c r="P794" s="363" t="str">
        <f>IFERROR(IF(LEN(INDEX(PlansAndNotes!$E$6:$E$4005,ROW(B794)-ROW($C$3)))=0,"",INDEX(PlansAndNotes!$E$6:$E$4005,ROW(B794)-ROW($C$3))),"")</f>
        <v/>
      </c>
      <c r="Q794" s="363" t="str">
        <f>IFERROR(IF(LEN(INDEX(PlansAndNotes!$G$6:$G$4005,ROW(B794)-ROW($C$3)))=0,"",INDEX(PlansAndNotes!$G$6:$G$4005,ROW(B794)-ROW($C$3))),"")</f>
        <v/>
      </c>
      <c r="R794" s="361" t="str">
        <f>IFERROR(IF(LEN(D794)&gt;0,IF(LEN(INDEX(AdressBook!$C$6:$C$25,MATCH(D794,AdressBook!$B$6:$B$25,0),1))=0,"",INDEX(AdressBook!$C$6:$C$25,MATCH(D794,AdressBook!$B$6:$B$25,0),1)),""),"")</f>
        <v/>
      </c>
      <c r="S794" s="165">
        <f>IF(LEN(C794)&gt;0,IFERROR(IF(MATCH(C794,C795:$C$4004,0)&gt;0,-1,ROW(S794)-ROW($S$3)),ROW(S794)-ROW($S$3)),-1)</f>
        <v>-1</v>
      </c>
      <c r="T794" s="165">
        <f t="shared" si="110"/>
        <v>0</v>
      </c>
      <c r="U794" s="165" t="str">
        <f t="shared" si="111"/>
        <v/>
      </c>
      <c r="V794" s="165" t="str">
        <f>IFERROR(IF(OR(C794="",S794&lt;0),"",IF(SUBTOTAL(3,C794:C794)=0,-1,SUBTOTAL(3,$C$4:C794))),"")</f>
        <v/>
      </c>
      <c r="W794" s="156" t="str">
        <f t="array" ref="W794">IF(LEN(C794)&gt;0,IFERROR(IF(MATCH(C794,$C$3:$C793,0)&gt;0,N794-INDEX($N$3:N793,SUMPRODUCT(MAX(ROW($C$3:$C793)*(C794=$C$3:$C793)))-2,1),""),""),"")</f>
        <v/>
      </c>
      <c r="X794" s="156">
        <f t="shared" ca="1" si="112"/>
        <v>1</v>
      </c>
      <c r="Y794" s="156">
        <f t="shared" ca="1" si="113"/>
        <v>1</v>
      </c>
    </row>
    <row r="795" spans="2:25" hidden="1" x14ac:dyDescent="0.25">
      <c r="B795" s="390" t="str">
        <f>IFERROR(IF(LEN(INDEX(PlansAndNotes!$B$6:$B$2005,ROW(A795)-ROW($B$3)))=0,"",INDEX(PlansAndNotes!$B$6:$B$2005,ROW(A795)-ROW($B$3))),"")</f>
        <v/>
      </c>
      <c r="C795" s="361" t="str">
        <f t="shared" si="108"/>
        <v/>
      </c>
      <c r="D795" s="361" t="str">
        <f>IFERROR(IF(LEN(C795)&gt;0,IF(LEN(INDEX(TasksList!$C$6:$C$1005,MATCH(C795,TasksList!$B$6:$B$1005,0),1))=0,"",INDEX(TasksList!$C$6:$C$1005,MATCH(C795,TasksList!$B$6:$B$1005,0),1)),""),"")</f>
        <v/>
      </c>
      <c r="E795" s="361" t="str">
        <f>IFERROR(IF(LEN(C795)&gt;0,IF(LEN(INDEX(TasksList!$F$6:$F$1005,MATCH(C795,TasksList!$B$6:$B$1005,0),1))=0,"not set!",INDEX(TasksList!$F$6:$F$1005,MATCH(C795,TasksList!$B$6:$B$1005,0),1)),""),"")</f>
        <v/>
      </c>
      <c r="F795" s="360" t="str">
        <f>IFERROR(IF(LEN(D795)&gt;0,IF(LEN(INDEX(AdressBook!$D$6:$D$25,MATCH(D795,AdressBook!$B$6:$B$25,0),1))=0,"",INDEX(AdressBook!$D$6:$D$25,MATCH(D795,AdressBook!$B$6:$B$25,0),1)),""),"")</f>
        <v/>
      </c>
      <c r="G795" s="361" t="str">
        <f>IFERROR(IF(LEN(INDEX(PlansAndNotes!$F$6:$F$2005,ROW(B795)-ROW($C$3)))=0,"",INDEX(PlansAndNotes!$F$6:$F$2005,ROW(B795)-ROW($C$3))),"")</f>
        <v/>
      </c>
      <c r="H795" s="361" t="str">
        <f>IFERROR(IF(LEN(C795)&gt;0,IF(LEN(INDEX(TasksList!$G$6:$G$1005,MATCH(C795,TasksList!$B$6:$B$1005,0),1))=0,"",INDEX(TasksList!$G$6:$G$1005,MATCH(C795,TasksList!$B$6:$B$1005,0),1)),""),"")</f>
        <v/>
      </c>
      <c r="I795" s="381"/>
      <c r="J795" s="402"/>
      <c r="K795" s="402"/>
      <c r="L795" s="399" t="str">
        <f t="array" ref="L795">IFERROR(INDEX($J$4:$J$1003,SMALL($K$4:$K$1003,ROW(L795)-3),1),"")</f>
        <v/>
      </c>
      <c r="M795" s="206"/>
      <c r="N795" s="362" t="str">
        <f>IFERROR(IF(LEN(INDEX(PlansAndNotes!$D$6:$D$4005,ROW(B795)-ROW($C$3)))=0,"",INDEX(PlansAndNotes!$D$6:$D$4005,ROW(B795)-ROW($C$3))),"")</f>
        <v/>
      </c>
      <c r="O795" s="165" t="str">
        <f t="shared" si="109"/>
        <v/>
      </c>
      <c r="P795" s="363" t="str">
        <f>IFERROR(IF(LEN(INDEX(PlansAndNotes!$E$6:$E$4005,ROW(B795)-ROW($C$3)))=0,"",INDEX(PlansAndNotes!$E$6:$E$4005,ROW(B795)-ROW($C$3))),"")</f>
        <v/>
      </c>
      <c r="Q795" s="363" t="str">
        <f>IFERROR(IF(LEN(INDEX(PlansAndNotes!$G$6:$G$4005,ROW(B795)-ROW($C$3)))=0,"",INDEX(PlansAndNotes!$G$6:$G$4005,ROW(B795)-ROW($C$3))),"")</f>
        <v/>
      </c>
      <c r="R795" s="361" t="str">
        <f>IFERROR(IF(LEN(D795)&gt;0,IF(LEN(INDEX(AdressBook!$C$6:$C$25,MATCH(D795,AdressBook!$B$6:$B$25,0),1))=0,"",INDEX(AdressBook!$C$6:$C$25,MATCH(D795,AdressBook!$B$6:$B$25,0),1)),""),"")</f>
        <v/>
      </c>
      <c r="S795" s="165">
        <f>IF(LEN(C795)&gt;0,IFERROR(IF(MATCH(C795,C796:$C$4004,0)&gt;0,-1,ROW(S795)-ROW($S$3)),ROW(S795)-ROW($S$3)),-1)</f>
        <v>-1</v>
      </c>
      <c r="T795" s="165">
        <f t="shared" si="110"/>
        <v>0</v>
      </c>
      <c r="U795" s="165" t="str">
        <f t="shared" si="111"/>
        <v/>
      </c>
      <c r="V795" s="165" t="str">
        <f>IFERROR(IF(OR(C795="",S795&lt;0),"",IF(SUBTOTAL(3,C795:C795)=0,-1,SUBTOTAL(3,$C$4:C795))),"")</f>
        <v/>
      </c>
      <c r="W795" s="156" t="str">
        <f t="array" ref="W795">IF(LEN(C795)&gt;0,IFERROR(IF(MATCH(C795,$C$3:$C794,0)&gt;0,N795-INDEX($N$3:N794,SUMPRODUCT(MAX(ROW($C$3:$C794)*(C795=$C$3:$C794)))-2,1),""),""),"")</f>
        <v/>
      </c>
      <c r="X795" s="156">
        <f t="shared" ca="1" si="112"/>
        <v>1</v>
      </c>
      <c r="Y795" s="156">
        <f t="shared" ca="1" si="113"/>
        <v>1</v>
      </c>
    </row>
    <row r="796" spans="2:25" hidden="1" x14ac:dyDescent="0.25">
      <c r="B796" s="390" t="str">
        <f>IFERROR(IF(LEN(INDEX(PlansAndNotes!$B$6:$B$2005,ROW(A796)-ROW($B$3)))=0,"",INDEX(PlansAndNotes!$B$6:$B$2005,ROW(A796)-ROW($B$3))),"")</f>
        <v/>
      </c>
      <c r="C796" s="361" t="str">
        <f t="shared" si="108"/>
        <v/>
      </c>
      <c r="D796" s="361" t="str">
        <f>IFERROR(IF(LEN(C796)&gt;0,IF(LEN(INDEX(TasksList!$C$6:$C$1005,MATCH(C796,TasksList!$B$6:$B$1005,0),1))=0,"",INDEX(TasksList!$C$6:$C$1005,MATCH(C796,TasksList!$B$6:$B$1005,0),1)),""),"")</f>
        <v/>
      </c>
      <c r="E796" s="361" t="str">
        <f>IFERROR(IF(LEN(C796)&gt;0,IF(LEN(INDEX(TasksList!$F$6:$F$1005,MATCH(C796,TasksList!$B$6:$B$1005,0),1))=0,"not set!",INDEX(TasksList!$F$6:$F$1005,MATCH(C796,TasksList!$B$6:$B$1005,0),1)),""),"")</f>
        <v/>
      </c>
      <c r="F796" s="360" t="str">
        <f>IFERROR(IF(LEN(D796)&gt;0,IF(LEN(INDEX(AdressBook!$D$6:$D$25,MATCH(D796,AdressBook!$B$6:$B$25,0),1))=0,"",INDEX(AdressBook!$D$6:$D$25,MATCH(D796,AdressBook!$B$6:$B$25,0),1)),""),"")</f>
        <v/>
      </c>
      <c r="G796" s="361" t="str">
        <f>IFERROR(IF(LEN(INDEX(PlansAndNotes!$F$6:$F$2005,ROW(B796)-ROW($C$3)))=0,"",INDEX(PlansAndNotes!$F$6:$F$2005,ROW(B796)-ROW($C$3))),"")</f>
        <v/>
      </c>
      <c r="H796" s="361" t="str">
        <f>IFERROR(IF(LEN(C796)&gt;0,IF(LEN(INDEX(TasksList!$G$6:$G$1005,MATCH(C796,TasksList!$B$6:$B$1005,0),1))=0,"",INDEX(TasksList!$G$6:$G$1005,MATCH(C796,TasksList!$B$6:$B$1005,0),1)),""),"")</f>
        <v/>
      </c>
      <c r="I796" s="381"/>
      <c r="J796" s="402"/>
      <c r="K796" s="402"/>
      <c r="L796" s="399" t="str">
        <f t="array" ref="L796">IFERROR(INDEX($J$4:$J$1003,SMALL($K$4:$K$1003,ROW(L796)-3),1),"")</f>
        <v/>
      </c>
      <c r="M796" s="206"/>
      <c r="N796" s="362" t="str">
        <f>IFERROR(IF(LEN(INDEX(PlansAndNotes!$D$6:$D$4005,ROW(B796)-ROW($C$3)))=0,"",INDEX(PlansAndNotes!$D$6:$D$4005,ROW(B796)-ROW($C$3))),"")</f>
        <v/>
      </c>
      <c r="O796" s="165" t="str">
        <f t="shared" si="109"/>
        <v/>
      </c>
      <c r="P796" s="363" t="str">
        <f>IFERROR(IF(LEN(INDEX(PlansAndNotes!$E$6:$E$4005,ROW(B796)-ROW($C$3)))=0,"",INDEX(PlansAndNotes!$E$6:$E$4005,ROW(B796)-ROW($C$3))),"")</f>
        <v/>
      </c>
      <c r="Q796" s="363" t="str">
        <f>IFERROR(IF(LEN(INDEX(PlansAndNotes!$G$6:$G$4005,ROW(B796)-ROW($C$3)))=0,"",INDEX(PlansAndNotes!$G$6:$G$4005,ROW(B796)-ROW($C$3))),"")</f>
        <v/>
      </c>
      <c r="R796" s="361" t="str">
        <f>IFERROR(IF(LEN(D796)&gt;0,IF(LEN(INDEX(AdressBook!$C$6:$C$25,MATCH(D796,AdressBook!$B$6:$B$25,0),1))=0,"",INDEX(AdressBook!$C$6:$C$25,MATCH(D796,AdressBook!$B$6:$B$25,0),1)),""),"")</f>
        <v/>
      </c>
      <c r="S796" s="165">
        <f>IF(LEN(C796)&gt;0,IFERROR(IF(MATCH(C796,C797:$C$4004,0)&gt;0,-1,ROW(S796)-ROW($S$3)),ROW(S796)-ROW($S$3)),-1)</f>
        <v>-1</v>
      </c>
      <c r="T796" s="165">
        <f t="shared" si="110"/>
        <v>0</v>
      </c>
      <c r="U796" s="165" t="str">
        <f t="shared" si="111"/>
        <v/>
      </c>
      <c r="V796" s="165" t="str">
        <f>IFERROR(IF(OR(C796="",S796&lt;0),"",IF(SUBTOTAL(3,C796:C796)=0,-1,SUBTOTAL(3,$C$4:C796))),"")</f>
        <v/>
      </c>
      <c r="W796" s="156" t="str">
        <f t="array" ref="W796">IF(LEN(C796)&gt;0,IFERROR(IF(MATCH(C796,$C$3:$C795,0)&gt;0,N796-INDEX($N$3:N795,SUMPRODUCT(MAX(ROW($C$3:$C795)*(C796=$C$3:$C795)))-2,1),""),""),"")</f>
        <v/>
      </c>
      <c r="X796" s="156">
        <f t="shared" ca="1" si="112"/>
        <v>1</v>
      </c>
      <c r="Y796" s="156">
        <f t="shared" ca="1" si="113"/>
        <v>1</v>
      </c>
    </row>
    <row r="797" spans="2:25" hidden="1" x14ac:dyDescent="0.25">
      <c r="B797" s="390" t="str">
        <f>IFERROR(IF(LEN(INDEX(PlansAndNotes!$B$6:$B$2005,ROW(A797)-ROW($B$3)))=0,"",INDEX(PlansAndNotes!$B$6:$B$2005,ROW(A797)-ROW($B$3))),"")</f>
        <v/>
      </c>
      <c r="C797" s="361" t="str">
        <f t="shared" si="108"/>
        <v/>
      </c>
      <c r="D797" s="361" t="str">
        <f>IFERROR(IF(LEN(C797)&gt;0,IF(LEN(INDEX(TasksList!$C$6:$C$1005,MATCH(C797,TasksList!$B$6:$B$1005,0),1))=0,"",INDEX(TasksList!$C$6:$C$1005,MATCH(C797,TasksList!$B$6:$B$1005,0),1)),""),"")</f>
        <v/>
      </c>
      <c r="E797" s="361" t="str">
        <f>IFERROR(IF(LEN(C797)&gt;0,IF(LEN(INDEX(TasksList!$F$6:$F$1005,MATCH(C797,TasksList!$B$6:$B$1005,0),1))=0,"not set!",INDEX(TasksList!$F$6:$F$1005,MATCH(C797,TasksList!$B$6:$B$1005,0),1)),""),"")</f>
        <v/>
      </c>
      <c r="F797" s="360" t="str">
        <f>IFERROR(IF(LEN(D797)&gt;0,IF(LEN(INDEX(AdressBook!$D$6:$D$25,MATCH(D797,AdressBook!$B$6:$B$25,0),1))=0,"",INDEX(AdressBook!$D$6:$D$25,MATCH(D797,AdressBook!$B$6:$B$25,0),1)),""),"")</f>
        <v/>
      </c>
      <c r="G797" s="361" t="str">
        <f>IFERROR(IF(LEN(INDEX(PlansAndNotes!$F$6:$F$2005,ROW(B797)-ROW($C$3)))=0,"",INDEX(PlansAndNotes!$F$6:$F$2005,ROW(B797)-ROW($C$3))),"")</f>
        <v/>
      </c>
      <c r="H797" s="361" t="str">
        <f>IFERROR(IF(LEN(C797)&gt;0,IF(LEN(INDEX(TasksList!$G$6:$G$1005,MATCH(C797,TasksList!$B$6:$B$1005,0),1))=0,"",INDEX(TasksList!$G$6:$G$1005,MATCH(C797,TasksList!$B$6:$B$1005,0),1)),""),"")</f>
        <v/>
      </c>
      <c r="I797" s="381"/>
      <c r="J797" s="402"/>
      <c r="K797" s="402"/>
      <c r="L797" s="399" t="str">
        <f t="array" ref="L797">IFERROR(INDEX($J$4:$J$1003,SMALL($K$4:$K$1003,ROW(L797)-3),1),"")</f>
        <v/>
      </c>
      <c r="M797" s="206"/>
      <c r="N797" s="362" t="str">
        <f>IFERROR(IF(LEN(INDEX(PlansAndNotes!$D$6:$D$4005,ROW(B797)-ROW($C$3)))=0,"",INDEX(PlansAndNotes!$D$6:$D$4005,ROW(B797)-ROW($C$3))),"")</f>
        <v/>
      </c>
      <c r="O797" s="165" t="str">
        <f t="shared" si="109"/>
        <v/>
      </c>
      <c r="P797" s="363" t="str">
        <f>IFERROR(IF(LEN(INDEX(PlansAndNotes!$E$6:$E$4005,ROW(B797)-ROW($C$3)))=0,"",INDEX(PlansAndNotes!$E$6:$E$4005,ROW(B797)-ROW($C$3))),"")</f>
        <v/>
      </c>
      <c r="Q797" s="363" t="str">
        <f>IFERROR(IF(LEN(INDEX(PlansAndNotes!$G$6:$G$4005,ROW(B797)-ROW($C$3)))=0,"",INDEX(PlansAndNotes!$G$6:$G$4005,ROW(B797)-ROW($C$3))),"")</f>
        <v/>
      </c>
      <c r="R797" s="361" t="str">
        <f>IFERROR(IF(LEN(D797)&gt;0,IF(LEN(INDEX(AdressBook!$C$6:$C$25,MATCH(D797,AdressBook!$B$6:$B$25,0),1))=0,"",INDEX(AdressBook!$C$6:$C$25,MATCH(D797,AdressBook!$B$6:$B$25,0),1)),""),"")</f>
        <v/>
      </c>
      <c r="S797" s="165">
        <f>IF(LEN(C797)&gt;0,IFERROR(IF(MATCH(C797,C798:$C$4004,0)&gt;0,-1,ROW(S797)-ROW($S$3)),ROW(S797)-ROW($S$3)),-1)</f>
        <v>-1</v>
      </c>
      <c r="T797" s="165">
        <f t="shared" si="110"/>
        <v>0</v>
      </c>
      <c r="U797" s="165" t="str">
        <f t="shared" si="111"/>
        <v/>
      </c>
      <c r="V797" s="165" t="str">
        <f>IFERROR(IF(OR(C797="",S797&lt;0),"",IF(SUBTOTAL(3,C797:C797)=0,-1,SUBTOTAL(3,$C$4:C797))),"")</f>
        <v/>
      </c>
      <c r="W797" s="156" t="str">
        <f t="array" ref="W797">IF(LEN(C797)&gt;0,IFERROR(IF(MATCH(C797,$C$3:$C796,0)&gt;0,N797-INDEX($N$3:N796,SUMPRODUCT(MAX(ROW($C$3:$C796)*(C797=$C$3:$C796)))-2,1),""),""),"")</f>
        <v/>
      </c>
      <c r="X797" s="156">
        <f t="shared" ca="1" si="112"/>
        <v>1</v>
      </c>
      <c r="Y797" s="156">
        <f t="shared" ca="1" si="113"/>
        <v>1</v>
      </c>
    </row>
    <row r="798" spans="2:25" hidden="1" x14ac:dyDescent="0.25">
      <c r="B798" s="390" t="str">
        <f>IFERROR(IF(LEN(INDEX(PlansAndNotes!$B$6:$B$2005,ROW(A798)-ROW($B$3)))=0,"",INDEX(PlansAndNotes!$B$6:$B$2005,ROW(A798)-ROW($B$3))),"")</f>
        <v/>
      </c>
      <c r="C798" s="361" t="str">
        <f t="shared" si="108"/>
        <v/>
      </c>
      <c r="D798" s="361" t="str">
        <f>IFERROR(IF(LEN(C798)&gt;0,IF(LEN(INDEX(TasksList!$C$6:$C$1005,MATCH(C798,TasksList!$B$6:$B$1005,0),1))=0,"",INDEX(TasksList!$C$6:$C$1005,MATCH(C798,TasksList!$B$6:$B$1005,0),1)),""),"")</f>
        <v/>
      </c>
      <c r="E798" s="361" t="str">
        <f>IFERROR(IF(LEN(C798)&gt;0,IF(LEN(INDEX(TasksList!$F$6:$F$1005,MATCH(C798,TasksList!$B$6:$B$1005,0),1))=0,"not set!",INDEX(TasksList!$F$6:$F$1005,MATCH(C798,TasksList!$B$6:$B$1005,0),1)),""),"")</f>
        <v/>
      </c>
      <c r="F798" s="360" t="str">
        <f>IFERROR(IF(LEN(D798)&gt;0,IF(LEN(INDEX(AdressBook!$D$6:$D$25,MATCH(D798,AdressBook!$B$6:$B$25,0),1))=0,"",INDEX(AdressBook!$D$6:$D$25,MATCH(D798,AdressBook!$B$6:$B$25,0),1)),""),"")</f>
        <v/>
      </c>
      <c r="G798" s="361" t="str">
        <f>IFERROR(IF(LEN(INDEX(PlansAndNotes!$F$6:$F$2005,ROW(B798)-ROW($C$3)))=0,"",INDEX(PlansAndNotes!$F$6:$F$2005,ROW(B798)-ROW($C$3))),"")</f>
        <v/>
      </c>
      <c r="H798" s="361" t="str">
        <f>IFERROR(IF(LEN(C798)&gt;0,IF(LEN(INDEX(TasksList!$G$6:$G$1005,MATCH(C798,TasksList!$B$6:$B$1005,0),1))=0,"",INDEX(TasksList!$G$6:$G$1005,MATCH(C798,TasksList!$B$6:$B$1005,0),1)),""),"")</f>
        <v/>
      </c>
      <c r="I798" s="381"/>
      <c r="J798" s="402"/>
      <c r="K798" s="402"/>
      <c r="L798" s="399" t="str">
        <f t="array" ref="L798">IFERROR(INDEX($J$4:$J$1003,SMALL($K$4:$K$1003,ROW(L798)-3),1),"")</f>
        <v/>
      </c>
      <c r="M798" s="206"/>
      <c r="N798" s="362" t="str">
        <f>IFERROR(IF(LEN(INDEX(PlansAndNotes!$D$6:$D$4005,ROW(B798)-ROW($C$3)))=0,"",INDEX(PlansAndNotes!$D$6:$D$4005,ROW(B798)-ROW($C$3))),"")</f>
        <v/>
      </c>
      <c r="O798" s="165" t="str">
        <f t="shared" si="109"/>
        <v/>
      </c>
      <c r="P798" s="363" t="str">
        <f>IFERROR(IF(LEN(INDEX(PlansAndNotes!$E$6:$E$4005,ROW(B798)-ROW($C$3)))=0,"",INDEX(PlansAndNotes!$E$6:$E$4005,ROW(B798)-ROW($C$3))),"")</f>
        <v/>
      </c>
      <c r="Q798" s="363" t="str">
        <f>IFERROR(IF(LEN(INDEX(PlansAndNotes!$G$6:$G$4005,ROW(B798)-ROW($C$3)))=0,"",INDEX(PlansAndNotes!$G$6:$G$4005,ROW(B798)-ROW($C$3))),"")</f>
        <v/>
      </c>
      <c r="R798" s="361" t="str">
        <f>IFERROR(IF(LEN(D798)&gt;0,IF(LEN(INDEX(AdressBook!$C$6:$C$25,MATCH(D798,AdressBook!$B$6:$B$25,0),1))=0,"",INDEX(AdressBook!$C$6:$C$25,MATCH(D798,AdressBook!$B$6:$B$25,0),1)),""),"")</f>
        <v/>
      </c>
      <c r="S798" s="165">
        <f>IF(LEN(C798)&gt;0,IFERROR(IF(MATCH(C798,C799:$C$4004,0)&gt;0,-1,ROW(S798)-ROW($S$3)),ROW(S798)-ROW($S$3)),-1)</f>
        <v>-1</v>
      </c>
      <c r="T798" s="165">
        <f t="shared" si="110"/>
        <v>0</v>
      </c>
      <c r="U798" s="165" t="str">
        <f t="shared" si="111"/>
        <v/>
      </c>
      <c r="V798" s="165" t="str">
        <f>IFERROR(IF(OR(C798="",S798&lt;0),"",IF(SUBTOTAL(3,C798:C798)=0,-1,SUBTOTAL(3,$C$4:C798))),"")</f>
        <v/>
      </c>
      <c r="W798" s="156" t="str">
        <f t="array" ref="W798">IF(LEN(C798)&gt;0,IFERROR(IF(MATCH(C798,$C$3:$C797,0)&gt;0,N798-INDEX($N$3:N797,SUMPRODUCT(MAX(ROW($C$3:$C797)*(C798=$C$3:$C797)))-2,1),""),""),"")</f>
        <v/>
      </c>
      <c r="X798" s="156">
        <f t="shared" ca="1" si="112"/>
        <v>1</v>
      </c>
      <c r="Y798" s="156">
        <f t="shared" ca="1" si="113"/>
        <v>1</v>
      </c>
    </row>
    <row r="799" spans="2:25" hidden="1" x14ac:dyDescent="0.25">
      <c r="B799" s="390" t="str">
        <f>IFERROR(IF(LEN(INDEX(PlansAndNotes!$B$6:$B$2005,ROW(A799)-ROW($B$3)))=0,"",INDEX(PlansAndNotes!$B$6:$B$2005,ROW(A799)-ROW($B$3))),"")</f>
        <v/>
      </c>
      <c r="C799" s="361" t="str">
        <f t="shared" si="108"/>
        <v/>
      </c>
      <c r="D799" s="361" t="str">
        <f>IFERROR(IF(LEN(C799)&gt;0,IF(LEN(INDEX(TasksList!$C$6:$C$1005,MATCH(C799,TasksList!$B$6:$B$1005,0),1))=0,"",INDEX(TasksList!$C$6:$C$1005,MATCH(C799,TasksList!$B$6:$B$1005,0),1)),""),"")</f>
        <v/>
      </c>
      <c r="E799" s="361" t="str">
        <f>IFERROR(IF(LEN(C799)&gt;0,IF(LEN(INDEX(TasksList!$F$6:$F$1005,MATCH(C799,TasksList!$B$6:$B$1005,0),1))=0,"not set!",INDEX(TasksList!$F$6:$F$1005,MATCH(C799,TasksList!$B$6:$B$1005,0),1)),""),"")</f>
        <v/>
      </c>
      <c r="F799" s="360" t="str">
        <f>IFERROR(IF(LEN(D799)&gt;0,IF(LEN(INDEX(AdressBook!$D$6:$D$25,MATCH(D799,AdressBook!$B$6:$B$25,0),1))=0,"",INDEX(AdressBook!$D$6:$D$25,MATCH(D799,AdressBook!$B$6:$B$25,0),1)),""),"")</f>
        <v/>
      </c>
      <c r="G799" s="361" t="str">
        <f>IFERROR(IF(LEN(INDEX(PlansAndNotes!$F$6:$F$2005,ROW(B799)-ROW($C$3)))=0,"",INDEX(PlansAndNotes!$F$6:$F$2005,ROW(B799)-ROW($C$3))),"")</f>
        <v/>
      </c>
      <c r="H799" s="361" t="str">
        <f>IFERROR(IF(LEN(C799)&gt;0,IF(LEN(INDEX(TasksList!$G$6:$G$1005,MATCH(C799,TasksList!$B$6:$B$1005,0),1))=0,"",INDEX(TasksList!$G$6:$G$1005,MATCH(C799,TasksList!$B$6:$B$1005,0),1)),""),"")</f>
        <v/>
      </c>
      <c r="I799" s="381"/>
      <c r="J799" s="402"/>
      <c r="K799" s="402"/>
      <c r="L799" s="399" t="str">
        <f t="array" ref="L799">IFERROR(INDEX($J$4:$J$1003,SMALL($K$4:$K$1003,ROW(L799)-3),1),"")</f>
        <v/>
      </c>
      <c r="M799" s="206"/>
      <c r="N799" s="362" t="str">
        <f>IFERROR(IF(LEN(INDEX(PlansAndNotes!$D$6:$D$4005,ROW(B799)-ROW($C$3)))=0,"",INDEX(PlansAndNotes!$D$6:$D$4005,ROW(B799)-ROW($C$3))),"")</f>
        <v/>
      </c>
      <c r="O799" s="165" t="str">
        <f t="shared" si="109"/>
        <v/>
      </c>
      <c r="P799" s="363" t="str">
        <f>IFERROR(IF(LEN(INDEX(PlansAndNotes!$E$6:$E$4005,ROW(B799)-ROW($C$3)))=0,"",INDEX(PlansAndNotes!$E$6:$E$4005,ROW(B799)-ROW($C$3))),"")</f>
        <v/>
      </c>
      <c r="Q799" s="363" t="str">
        <f>IFERROR(IF(LEN(INDEX(PlansAndNotes!$G$6:$G$4005,ROW(B799)-ROW($C$3)))=0,"",INDEX(PlansAndNotes!$G$6:$G$4005,ROW(B799)-ROW($C$3))),"")</f>
        <v/>
      </c>
      <c r="R799" s="361" t="str">
        <f>IFERROR(IF(LEN(D799)&gt;0,IF(LEN(INDEX(AdressBook!$C$6:$C$25,MATCH(D799,AdressBook!$B$6:$B$25,0),1))=0,"",INDEX(AdressBook!$C$6:$C$25,MATCH(D799,AdressBook!$B$6:$B$25,0),1)),""),"")</f>
        <v/>
      </c>
      <c r="S799" s="165">
        <f>IF(LEN(C799)&gt;0,IFERROR(IF(MATCH(C799,C800:$C$4004,0)&gt;0,-1,ROW(S799)-ROW($S$3)),ROW(S799)-ROW($S$3)),-1)</f>
        <v>-1</v>
      </c>
      <c r="T799" s="165">
        <f t="shared" si="110"/>
        <v>0</v>
      </c>
      <c r="U799" s="165" t="str">
        <f t="shared" si="111"/>
        <v/>
      </c>
      <c r="V799" s="165" t="str">
        <f>IFERROR(IF(OR(C799="",S799&lt;0),"",IF(SUBTOTAL(3,C799:C799)=0,-1,SUBTOTAL(3,$C$4:C799))),"")</f>
        <v/>
      </c>
      <c r="W799" s="156" t="str">
        <f t="array" ref="W799">IF(LEN(C799)&gt;0,IFERROR(IF(MATCH(C799,$C$3:$C798,0)&gt;0,N799-INDEX($N$3:N798,SUMPRODUCT(MAX(ROW($C$3:$C798)*(C799=$C$3:$C798)))-2,1),""),""),"")</f>
        <v/>
      </c>
      <c r="X799" s="156">
        <f t="shared" ca="1" si="112"/>
        <v>1</v>
      </c>
      <c r="Y799" s="156">
        <f t="shared" ca="1" si="113"/>
        <v>1</v>
      </c>
    </row>
    <row r="800" spans="2:25" hidden="1" x14ac:dyDescent="0.25">
      <c r="B800" s="390" t="str">
        <f>IFERROR(IF(LEN(INDEX(PlansAndNotes!$B$6:$B$2005,ROW(A800)-ROW($B$3)))=0,"",INDEX(PlansAndNotes!$B$6:$B$2005,ROW(A800)-ROW($B$3))),"")</f>
        <v/>
      </c>
      <c r="C800" s="361" t="str">
        <f t="shared" si="108"/>
        <v/>
      </c>
      <c r="D800" s="361" t="str">
        <f>IFERROR(IF(LEN(C800)&gt;0,IF(LEN(INDEX(TasksList!$C$6:$C$1005,MATCH(C800,TasksList!$B$6:$B$1005,0),1))=0,"",INDEX(TasksList!$C$6:$C$1005,MATCH(C800,TasksList!$B$6:$B$1005,0),1)),""),"")</f>
        <v/>
      </c>
      <c r="E800" s="361" t="str">
        <f>IFERROR(IF(LEN(C800)&gt;0,IF(LEN(INDEX(TasksList!$F$6:$F$1005,MATCH(C800,TasksList!$B$6:$B$1005,0),1))=0,"not set!",INDEX(TasksList!$F$6:$F$1005,MATCH(C800,TasksList!$B$6:$B$1005,0),1)),""),"")</f>
        <v/>
      </c>
      <c r="F800" s="360" t="str">
        <f>IFERROR(IF(LEN(D800)&gt;0,IF(LEN(INDEX(AdressBook!$D$6:$D$25,MATCH(D800,AdressBook!$B$6:$B$25,0),1))=0,"",INDEX(AdressBook!$D$6:$D$25,MATCH(D800,AdressBook!$B$6:$B$25,0),1)),""),"")</f>
        <v/>
      </c>
      <c r="G800" s="361" t="str">
        <f>IFERROR(IF(LEN(INDEX(PlansAndNotes!$F$6:$F$2005,ROW(B800)-ROW($C$3)))=0,"",INDEX(PlansAndNotes!$F$6:$F$2005,ROW(B800)-ROW($C$3))),"")</f>
        <v/>
      </c>
      <c r="H800" s="361" t="str">
        <f>IFERROR(IF(LEN(C800)&gt;0,IF(LEN(INDEX(TasksList!$G$6:$G$1005,MATCH(C800,TasksList!$B$6:$B$1005,0),1))=0,"",INDEX(TasksList!$G$6:$G$1005,MATCH(C800,TasksList!$B$6:$B$1005,0),1)),""),"")</f>
        <v/>
      </c>
      <c r="I800" s="381"/>
      <c r="J800" s="402"/>
      <c r="K800" s="402"/>
      <c r="L800" s="399" t="str">
        <f t="array" ref="L800">IFERROR(INDEX($J$4:$J$1003,SMALL($K$4:$K$1003,ROW(L800)-3),1),"")</f>
        <v/>
      </c>
      <c r="M800" s="206"/>
      <c r="N800" s="362" t="str">
        <f>IFERROR(IF(LEN(INDEX(PlansAndNotes!$D$6:$D$4005,ROW(B800)-ROW($C$3)))=0,"",INDEX(PlansAndNotes!$D$6:$D$4005,ROW(B800)-ROW($C$3))),"")</f>
        <v/>
      </c>
      <c r="O800" s="165" t="str">
        <f t="shared" si="109"/>
        <v/>
      </c>
      <c r="P800" s="363" t="str">
        <f>IFERROR(IF(LEN(INDEX(PlansAndNotes!$E$6:$E$4005,ROW(B800)-ROW($C$3)))=0,"",INDEX(PlansAndNotes!$E$6:$E$4005,ROW(B800)-ROW($C$3))),"")</f>
        <v/>
      </c>
      <c r="Q800" s="363" t="str">
        <f>IFERROR(IF(LEN(INDEX(PlansAndNotes!$G$6:$G$4005,ROW(B800)-ROW($C$3)))=0,"",INDEX(PlansAndNotes!$G$6:$G$4005,ROW(B800)-ROW($C$3))),"")</f>
        <v/>
      </c>
      <c r="R800" s="361" t="str">
        <f>IFERROR(IF(LEN(D800)&gt;0,IF(LEN(INDEX(AdressBook!$C$6:$C$25,MATCH(D800,AdressBook!$B$6:$B$25,0),1))=0,"",INDEX(AdressBook!$C$6:$C$25,MATCH(D800,AdressBook!$B$6:$B$25,0),1)),""),"")</f>
        <v/>
      </c>
      <c r="S800" s="165">
        <f>IF(LEN(C800)&gt;0,IFERROR(IF(MATCH(C800,C801:$C$4004,0)&gt;0,-1,ROW(S800)-ROW($S$3)),ROW(S800)-ROW($S$3)),-1)</f>
        <v>-1</v>
      </c>
      <c r="T800" s="165">
        <f t="shared" si="110"/>
        <v>0</v>
      </c>
      <c r="U800" s="165" t="str">
        <f t="shared" si="111"/>
        <v/>
      </c>
      <c r="V800" s="165" t="str">
        <f>IFERROR(IF(OR(C800="",S800&lt;0),"",IF(SUBTOTAL(3,C800:C800)=0,-1,SUBTOTAL(3,$C$4:C800))),"")</f>
        <v/>
      </c>
      <c r="W800" s="156" t="str">
        <f t="array" ref="W800">IF(LEN(C800)&gt;0,IFERROR(IF(MATCH(C800,$C$3:$C799,0)&gt;0,N800-INDEX($N$3:N799,SUMPRODUCT(MAX(ROW($C$3:$C799)*(C800=$C$3:$C799)))-2,1),""),""),"")</f>
        <v/>
      </c>
      <c r="X800" s="156">
        <f t="shared" ca="1" si="112"/>
        <v>1</v>
      </c>
      <c r="Y800" s="156">
        <f t="shared" ca="1" si="113"/>
        <v>1</v>
      </c>
    </row>
    <row r="801" spans="2:25" hidden="1" x14ac:dyDescent="0.25">
      <c r="B801" s="390" t="str">
        <f>IFERROR(IF(LEN(INDEX(PlansAndNotes!$B$6:$B$2005,ROW(A801)-ROW($B$3)))=0,"",INDEX(PlansAndNotes!$B$6:$B$2005,ROW(A801)-ROW($B$3))),"")</f>
        <v/>
      </c>
      <c r="C801" s="361" t="str">
        <f t="shared" si="108"/>
        <v/>
      </c>
      <c r="D801" s="361" t="str">
        <f>IFERROR(IF(LEN(C801)&gt;0,IF(LEN(INDEX(TasksList!$C$6:$C$1005,MATCH(C801,TasksList!$B$6:$B$1005,0),1))=0,"",INDEX(TasksList!$C$6:$C$1005,MATCH(C801,TasksList!$B$6:$B$1005,0),1)),""),"")</f>
        <v/>
      </c>
      <c r="E801" s="361" t="str">
        <f>IFERROR(IF(LEN(C801)&gt;0,IF(LEN(INDEX(TasksList!$F$6:$F$1005,MATCH(C801,TasksList!$B$6:$B$1005,0),1))=0,"not set!",INDEX(TasksList!$F$6:$F$1005,MATCH(C801,TasksList!$B$6:$B$1005,0),1)),""),"")</f>
        <v/>
      </c>
      <c r="F801" s="360" t="str">
        <f>IFERROR(IF(LEN(D801)&gt;0,IF(LEN(INDEX(AdressBook!$D$6:$D$25,MATCH(D801,AdressBook!$B$6:$B$25,0),1))=0,"",INDEX(AdressBook!$D$6:$D$25,MATCH(D801,AdressBook!$B$6:$B$25,0),1)),""),"")</f>
        <v/>
      </c>
      <c r="G801" s="361" t="str">
        <f>IFERROR(IF(LEN(INDEX(PlansAndNotes!$F$6:$F$2005,ROW(B801)-ROW($C$3)))=0,"",INDEX(PlansAndNotes!$F$6:$F$2005,ROW(B801)-ROW($C$3))),"")</f>
        <v/>
      </c>
      <c r="H801" s="361" t="str">
        <f>IFERROR(IF(LEN(C801)&gt;0,IF(LEN(INDEX(TasksList!$G$6:$G$1005,MATCH(C801,TasksList!$B$6:$B$1005,0),1))=0,"",INDEX(TasksList!$G$6:$G$1005,MATCH(C801,TasksList!$B$6:$B$1005,0),1)),""),"")</f>
        <v/>
      </c>
      <c r="I801" s="381"/>
      <c r="J801" s="402"/>
      <c r="K801" s="402"/>
      <c r="L801" s="399" t="str">
        <f t="array" ref="L801">IFERROR(INDEX($J$4:$J$1003,SMALL($K$4:$K$1003,ROW(L801)-3),1),"")</f>
        <v/>
      </c>
      <c r="M801" s="206"/>
      <c r="N801" s="362" t="str">
        <f>IFERROR(IF(LEN(INDEX(PlansAndNotes!$D$6:$D$4005,ROW(B801)-ROW($C$3)))=0,"",INDEX(PlansAndNotes!$D$6:$D$4005,ROW(B801)-ROW($C$3))),"")</f>
        <v/>
      </c>
      <c r="O801" s="165" t="str">
        <f t="shared" si="109"/>
        <v/>
      </c>
      <c r="P801" s="363" t="str">
        <f>IFERROR(IF(LEN(INDEX(PlansAndNotes!$E$6:$E$4005,ROW(B801)-ROW($C$3)))=0,"",INDEX(PlansAndNotes!$E$6:$E$4005,ROW(B801)-ROW($C$3))),"")</f>
        <v/>
      </c>
      <c r="Q801" s="363" t="str">
        <f>IFERROR(IF(LEN(INDEX(PlansAndNotes!$G$6:$G$4005,ROW(B801)-ROW($C$3)))=0,"",INDEX(PlansAndNotes!$G$6:$G$4005,ROW(B801)-ROW($C$3))),"")</f>
        <v/>
      </c>
      <c r="R801" s="361" t="str">
        <f>IFERROR(IF(LEN(D801)&gt;0,IF(LEN(INDEX(AdressBook!$C$6:$C$25,MATCH(D801,AdressBook!$B$6:$B$25,0),1))=0,"",INDEX(AdressBook!$C$6:$C$25,MATCH(D801,AdressBook!$B$6:$B$25,0),1)),""),"")</f>
        <v/>
      </c>
      <c r="S801" s="165">
        <f>IF(LEN(C801)&gt;0,IFERROR(IF(MATCH(C801,C802:$C$4004,0)&gt;0,-1,ROW(S801)-ROW($S$3)),ROW(S801)-ROW($S$3)),-1)</f>
        <v>-1</v>
      </c>
      <c r="T801" s="165">
        <f t="shared" si="110"/>
        <v>0</v>
      </c>
      <c r="U801" s="165" t="str">
        <f t="shared" si="111"/>
        <v/>
      </c>
      <c r="V801" s="165" t="str">
        <f>IFERROR(IF(OR(C801="",S801&lt;0),"",IF(SUBTOTAL(3,C801:C801)=0,-1,SUBTOTAL(3,$C$4:C801))),"")</f>
        <v/>
      </c>
      <c r="W801" s="156" t="str">
        <f t="array" ref="W801">IF(LEN(C801)&gt;0,IFERROR(IF(MATCH(C801,$C$3:$C800,0)&gt;0,N801-INDEX($N$3:N800,SUMPRODUCT(MAX(ROW($C$3:$C800)*(C801=$C$3:$C800)))-2,1),""),""),"")</f>
        <v/>
      </c>
      <c r="X801" s="156">
        <f t="shared" ca="1" si="112"/>
        <v>1</v>
      </c>
      <c r="Y801" s="156">
        <f t="shared" ca="1" si="113"/>
        <v>1</v>
      </c>
    </row>
    <row r="802" spans="2:25" hidden="1" x14ac:dyDescent="0.25">
      <c r="B802" s="390" t="str">
        <f>IFERROR(IF(LEN(INDEX(PlansAndNotes!$B$6:$B$2005,ROW(A802)-ROW($B$3)))=0,"",INDEX(PlansAndNotes!$B$6:$B$2005,ROW(A802)-ROW($B$3))),"")</f>
        <v/>
      </c>
      <c r="C802" s="361" t="str">
        <f t="shared" si="108"/>
        <v/>
      </c>
      <c r="D802" s="361" t="str">
        <f>IFERROR(IF(LEN(C802)&gt;0,IF(LEN(INDEX(TasksList!$C$6:$C$1005,MATCH(C802,TasksList!$B$6:$B$1005,0),1))=0,"",INDEX(TasksList!$C$6:$C$1005,MATCH(C802,TasksList!$B$6:$B$1005,0),1)),""),"")</f>
        <v/>
      </c>
      <c r="E802" s="361" t="str">
        <f>IFERROR(IF(LEN(C802)&gt;0,IF(LEN(INDEX(TasksList!$F$6:$F$1005,MATCH(C802,TasksList!$B$6:$B$1005,0),1))=0,"not set!",INDEX(TasksList!$F$6:$F$1005,MATCH(C802,TasksList!$B$6:$B$1005,0),1)),""),"")</f>
        <v/>
      </c>
      <c r="F802" s="360" t="str">
        <f>IFERROR(IF(LEN(D802)&gt;0,IF(LEN(INDEX(AdressBook!$D$6:$D$25,MATCH(D802,AdressBook!$B$6:$B$25,0),1))=0,"",INDEX(AdressBook!$D$6:$D$25,MATCH(D802,AdressBook!$B$6:$B$25,0),1)),""),"")</f>
        <v/>
      </c>
      <c r="G802" s="361" t="str">
        <f>IFERROR(IF(LEN(INDEX(PlansAndNotes!$F$6:$F$2005,ROW(B802)-ROW($C$3)))=0,"",INDEX(PlansAndNotes!$F$6:$F$2005,ROW(B802)-ROW($C$3))),"")</f>
        <v/>
      </c>
      <c r="H802" s="361" t="str">
        <f>IFERROR(IF(LEN(C802)&gt;0,IF(LEN(INDEX(TasksList!$G$6:$G$1005,MATCH(C802,TasksList!$B$6:$B$1005,0),1))=0,"",INDEX(TasksList!$G$6:$G$1005,MATCH(C802,TasksList!$B$6:$B$1005,0),1)),""),"")</f>
        <v/>
      </c>
      <c r="I802" s="381"/>
      <c r="J802" s="402"/>
      <c r="K802" s="402"/>
      <c r="L802" s="399" t="str">
        <f t="array" ref="L802">IFERROR(INDEX($J$4:$J$1003,SMALL($K$4:$K$1003,ROW(L802)-3),1),"")</f>
        <v/>
      </c>
      <c r="M802" s="206"/>
      <c r="N802" s="362" t="str">
        <f>IFERROR(IF(LEN(INDEX(PlansAndNotes!$D$6:$D$4005,ROW(B802)-ROW($C$3)))=0,"",INDEX(PlansAndNotes!$D$6:$D$4005,ROW(B802)-ROW($C$3))),"")</f>
        <v/>
      </c>
      <c r="O802" s="165" t="str">
        <f t="shared" si="109"/>
        <v/>
      </c>
      <c r="P802" s="363" t="str">
        <f>IFERROR(IF(LEN(INDEX(PlansAndNotes!$E$6:$E$4005,ROW(B802)-ROW($C$3)))=0,"",INDEX(PlansAndNotes!$E$6:$E$4005,ROW(B802)-ROW($C$3))),"")</f>
        <v/>
      </c>
      <c r="Q802" s="363" t="str">
        <f>IFERROR(IF(LEN(INDEX(PlansAndNotes!$G$6:$G$4005,ROW(B802)-ROW($C$3)))=0,"",INDEX(PlansAndNotes!$G$6:$G$4005,ROW(B802)-ROW($C$3))),"")</f>
        <v/>
      </c>
      <c r="R802" s="361" t="str">
        <f>IFERROR(IF(LEN(D802)&gt;0,IF(LEN(INDEX(AdressBook!$C$6:$C$25,MATCH(D802,AdressBook!$B$6:$B$25,0),1))=0,"",INDEX(AdressBook!$C$6:$C$25,MATCH(D802,AdressBook!$B$6:$B$25,0),1)),""),"")</f>
        <v/>
      </c>
      <c r="S802" s="165">
        <f>IF(LEN(C802)&gt;0,IFERROR(IF(MATCH(C802,C803:$C$4004,0)&gt;0,-1,ROW(S802)-ROW($S$3)),ROW(S802)-ROW($S$3)),-1)</f>
        <v>-1</v>
      </c>
      <c r="T802" s="165">
        <f t="shared" si="110"/>
        <v>0</v>
      </c>
      <c r="U802" s="165" t="str">
        <f t="shared" si="111"/>
        <v/>
      </c>
      <c r="V802" s="165" t="str">
        <f>IFERROR(IF(OR(C802="",S802&lt;0),"",IF(SUBTOTAL(3,C802:C802)=0,-1,SUBTOTAL(3,$C$4:C802))),"")</f>
        <v/>
      </c>
      <c r="W802" s="156" t="str">
        <f t="array" ref="W802">IF(LEN(C802)&gt;0,IFERROR(IF(MATCH(C802,$C$3:$C801,0)&gt;0,N802-INDEX($N$3:N801,SUMPRODUCT(MAX(ROW($C$3:$C801)*(C802=$C$3:$C801)))-2,1),""),""),"")</f>
        <v/>
      </c>
      <c r="X802" s="156">
        <f t="shared" ca="1" si="112"/>
        <v>1</v>
      </c>
      <c r="Y802" s="156">
        <f t="shared" ca="1" si="113"/>
        <v>1</v>
      </c>
    </row>
    <row r="803" spans="2:25" hidden="1" x14ac:dyDescent="0.25">
      <c r="B803" s="390" t="str">
        <f>IFERROR(IF(LEN(INDEX(PlansAndNotes!$B$6:$B$2005,ROW(A803)-ROW($B$3)))=0,"",INDEX(PlansAndNotes!$B$6:$B$2005,ROW(A803)-ROW($B$3))),"")</f>
        <v/>
      </c>
      <c r="C803" s="361" t="str">
        <f t="shared" si="108"/>
        <v/>
      </c>
      <c r="D803" s="361" t="str">
        <f>IFERROR(IF(LEN(C803)&gt;0,IF(LEN(INDEX(TasksList!$C$6:$C$1005,MATCH(C803,TasksList!$B$6:$B$1005,0),1))=0,"",INDEX(TasksList!$C$6:$C$1005,MATCH(C803,TasksList!$B$6:$B$1005,0),1)),""),"")</f>
        <v/>
      </c>
      <c r="E803" s="361" t="str">
        <f>IFERROR(IF(LEN(C803)&gt;0,IF(LEN(INDEX(TasksList!$F$6:$F$1005,MATCH(C803,TasksList!$B$6:$B$1005,0),1))=0,"not set!",INDEX(TasksList!$F$6:$F$1005,MATCH(C803,TasksList!$B$6:$B$1005,0),1)),""),"")</f>
        <v/>
      </c>
      <c r="F803" s="360" t="str">
        <f>IFERROR(IF(LEN(D803)&gt;0,IF(LEN(INDEX(AdressBook!$D$6:$D$25,MATCH(D803,AdressBook!$B$6:$B$25,0),1))=0,"",INDEX(AdressBook!$D$6:$D$25,MATCH(D803,AdressBook!$B$6:$B$25,0),1)),""),"")</f>
        <v/>
      </c>
      <c r="G803" s="361" t="str">
        <f>IFERROR(IF(LEN(INDEX(PlansAndNotes!$F$6:$F$2005,ROW(B803)-ROW($C$3)))=0,"",INDEX(PlansAndNotes!$F$6:$F$2005,ROW(B803)-ROW($C$3))),"")</f>
        <v/>
      </c>
      <c r="H803" s="361" t="str">
        <f>IFERROR(IF(LEN(C803)&gt;0,IF(LEN(INDEX(TasksList!$G$6:$G$1005,MATCH(C803,TasksList!$B$6:$B$1005,0),1))=0,"",INDEX(TasksList!$G$6:$G$1005,MATCH(C803,TasksList!$B$6:$B$1005,0),1)),""),"")</f>
        <v/>
      </c>
      <c r="I803" s="381"/>
      <c r="J803" s="402"/>
      <c r="K803" s="402"/>
      <c r="L803" s="399" t="str">
        <f t="array" ref="L803">IFERROR(INDEX($J$4:$J$1003,SMALL($K$4:$K$1003,ROW(L803)-3),1),"")</f>
        <v/>
      </c>
      <c r="M803" s="206"/>
      <c r="N803" s="362" t="str">
        <f>IFERROR(IF(LEN(INDEX(PlansAndNotes!$D$6:$D$4005,ROW(B803)-ROW($C$3)))=0,"",INDEX(PlansAndNotes!$D$6:$D$4005,ROW(B803)-ROW($C$3))),"")</f>
        <v/>
      </c>
      <c r="O803" s="165" t="str">
        <f t="shared" si="109"/>
        <v/>
      </c>
      <c r="P803" s="363" t="str">
        <f>IFERROR(IF(LEN(INDEX(PlansAndNotes!$E$6:$E$4005,ROW(B803)-ROW($C$3)))=0,"",INDEX(PlansAndNotes!$E$6:$E$4005,ROW(B803)-ROW($C$3))),"")</f>
        <v/>
      </c>
      <c r="Q803" s="363" t="str">
        <f>IFERROR(IF(LEN(INDEX(PlansAndNotes!$G$6:$G$4005,ROW(B803)-ROW($C$3)))=0,"",INDEX(PlansAndNotes!$G$6:$G$4005,ROW(B803)-ROW($C$3))),"")</f>
        <v/>
      </c>
      <c r="R803" s="361" t="str">
        <f>IFERROR(IF(LEN(D803)&gt;0,IF(LEN(INDEX(AdressBook!$C$6:$C$25,MATCH(D803,AdressBook!$B$6:$B$25,0),1))=0,"",INDEX(AdressBook!$C$6:$C$25,MATCH(D803,AdressBook!$B$6:$B$25,0),1)),""),"")</f>
        <v/>
      </c>
      <c r="S803" s="165">
        <f>IF(LEN(C803)&gt;0,IFERROR(IF(MATCH(C803,C804:$C$4004,0)&gt;0,-1,ROW(S803)-ROW($S$3)),ROW(S803)-ROW($S$3)),-1)</f>
        <v>-1</v>
      </c>
      <c r="T803" s="165">
        <f t="shared" si="110"/>
        <v>0</v>
      </c>
      <c r="U803" s="165" t="str">
        <f t="shared" si="111"/>
        <v/>
      </c>
      <c r="V803" s="165" t="str">
        <f>IFERROR(IF(OR(C803="",S803&lt;0),"",IF(SUBTOTAL(3,C803:C803)=0,-1,SUBTOTAL(3,$C$4:C803))),"")</f>
        <v/>
      </c>
      <c r="W803" s="156" t="str">
        <f t="array" ref="W803">IF(LEN(C803)&gt;0,IFERROR(IF(MATCH(C803,$C$3:$C802,0)&gt;0,N803-INDEX($N$3:N802,SUMPRODUCT(MAX(ROW($C$3:$C802)*(C803=$C$3:$C802)))-2,1),""),""),"")</f>
        <v/>
      </c>
      <c r="X803" s="156">
        <f t="shared" ca="1" si="112"/>
        <v>1</v>
      </c>
      <c r="Y803" s="156">
        <f t="shared" ca="1" si="113"/>
        <v>1</v>
      </c>
    </row>
    <row r="804" spans="2:25" hidden="1" x14ac:dyDescent="0.25">
      <c r="B804" s="390" t="str">
        <f>IFERROR(IF(LEN(INDEX(PlansAndNotes!$B$6:$B$2005,ROW(A804)-ROW($B$3)))=0,"",INDEX(PlansAndNotes!$B$6:$B$2005,ROW(A804)-ROW($B$3))),"")</f>
        <v/>
      </c>
      <c r="C804" s="361" t="str">
        <f t="shared" si="108"/>
        <v/>
      </c>
      <c r="D804" s="361" t="str">
        <f>IFERROR(IF(LEN(C804)&gt;0,IF(LEN(INDEX(TasksList!$C$6:$C$1005,MATCH(C804,TasksList!$B$6:$B$1005,0),1))=0,"",INDEX(TasksList!$C$6:$C$1005,MATCH(C804,TasksList!$B$6:$B$1005,0),1)),""),"")</f>
        <v/>
      </c>
      <c r="E804" s="361" t="str">
        <f>IFERROR(IF(LEN(C804)&gt;0,IF(LEN(INDEX(TasksList!$F$6:$F$1005,MATCH(C804,TasksList!$B$6:$B$1005,0),1))=0,"not set!",INDEX(TasksList!$F$6:$F$1005,MATCH(C804,TasksList!$B$6:$B$1005,0),1)),""),"")</f>
        <v/>
      </c>
      <c r="F804" s="360" t="str">
        <f>IFERROR(IF(LEN(D804)&gt;0,IF(LEN(INDEX(AdressBook!$D$6:$D$25,MATCH(D804,AdressBook!$B$6:$B$25,0),1))=0,"",INDEX(AdressBook!$D$6:$D$25,MATCH(D804,AdressBook!$B$6:$B$25,0),1)),""),"")</f>
        <v/>
      </c>
      <c r="G804" s="361" t="str">
        <f>IFERROR(IF(LEN(INDEX(PlansAndNotes!$F$6:$F$2005,ROW(B804)-ROW($C$3)))=0,"",INDEX(PlansAndNotes!$F$6:$F$2005,ROW(B804)-ROW($C$3))),"")</f>
        <v/>
      </c>
      <c r="H804" s="361" t="str">
        <f>IFERROR(IF(LEN(C804)&gt;0,IF(LEN(INDEX(TasksList!$G$6:$G$1005,MATCH(C804,TasksList!$B$6:$B$1005,0),1))=0,"",INDEX(TasksList!$G$6:$G$1005,MATCH(C804,TasksList!$B$6:$B$1005,0),1)),""),"")</f>
        <v/>
      </c>
      <c r="I804" s="381"/>
      <c r="J804" s="402"/>
      <c r="K804" s="402"/>
      <c r="L804" s="399" t="str">
        <f t="array" ref="L804">IFERROR(INDEX($J$4:$J$1003,SMALL($K$4:$K$1003,ROW(L804)-3),1),"")</f>
        <v/>
      </c>
      <c r="M804" s="206"/>
      <c r="N804" s="362" t="str">
        <f>IFERROR(IF(LEN(INDEX(PlansAndNotes!$D$6:$D$4005,ROW(B804)-ROW($C$3)))=0,"",INDEX(PlansAndNotes!$D$6:$D$4005,ROW(B804)-ROW($C$3))),"")</f>
        <v/>
      </c>
      <c r="O804" s="165" t="str">
        <f t="shared" si="109"/>
        <v/>
      </c>
      <c r="P804" s="363" t="str">
        <f>IFERROR(IF(LEN(INDEX(PlansAndNotes!$E$6:$E$4005,ROW(B804)-ROW($C$3)))=0,"",INDEX(PlansAndNotes!$E$6:$E$4005,ROW(B804)-ROW($C$3))),"")</f>
        <v/>
      </c>
      <c r="Q804" s="363" t="str">
        <f>IFERROR(IF(LEN(INDEX(PlansAndNotes!$G$6:$G$4005,ROW(B804)-ROW($C$3)))=0,"",INDEX(PlansAndNotes!$G$6:$G$4005,ROW(B804)-ROW($C$3))),"")</f>
        <v/>
      </c>
      <c r="R804" s="361" t="str">
        <f>IFERROR(IF(LEN(D804)&gt;0,IF(LEN(INDEX(AdressBook!$C$6:$C$25,MATCH(D804,AdressBook!$B$6:$B$25,0),1))=0,"",INDEX(AdressBook!$C$6:$C$25,MATCH(D804,AdressBook!$B$6:$B$25,0),1)),""),"")</f>
        <v/>
      </c>
      <c r="S804" s="165">
        <f>IF(LEN(C804)&gt;0,IFERROR(IF(MATCH(C804,C805:$C$4004,0)&gt;0,-1,ROW(S804)-ROW($S$3)),ROW(S804)-ROW($S$3)),-1)</f>
        <v>-1</v>
      </c>
      <c r="T804" s="165">
        <f t="shared" si="110"/>
        <v>0</v>
      </c>
      <c r="U804" s="165" t="str">
        <f t="shared" si="111"/>
        <v/>
      </c>
      <c r="V804" s="165" t="str">
        <f>IFERROR(IF(OR(C804="",S804&lt;0),"",IF(SUBTOTAL(3,C804:C804)=0,-1,SUBTOTAL(3,$C$4:C804))),"")</f>
        <v/>
      </c>
      <c r="W804" s="156" t="str">
        <f t="array" ref="W804">IF(LEN(C804)&gt;0,IFERROR(IF(MATCH(C804,$C$3:$C803,0)&gt;0,N804-INDEX($N$3:N803,SUMPRODUCT(MAX(ROW($C$3:$C803)*(C804=$C$3:$C803)))-2,1),""),""),"")</f>
        <v/>
      </c>
      <c r="X804" s="156">
        <f t="shared" ca="1" si="112"/>
        <v>1</v>
      </c>
      <c r="Y804" s="156">
        <f t="shared" ca="1" si="113"/>
        <v>1</v>
      </c>
    </row>
    <row r="805" spans="2:25" hidden="1" x14ac:dyDescent="0.25">
      <c r="B805" s="390" t="str">
        <f>IFERROR(IF(LEN(INDEX(PlansAndNotes!$B$6:$B$2005,ROW(A805)-ROW($B$3)))=0,"",INDEX(PlansAndNotes!$B$6:$B$2005,ROW(A805)-ROW($B$3))),"")</f>
        <v/>
      </c>
      <c r="C805" s="361" t="str">
        <f t="shared" si="108"/>
        <v/>
      </c>
      <c r="D805" s="361" t="str">
        <f>IFERROR(IF(LEN(C805)&gt;0,IF(LEN(INDEX(TasksList!$C$6:$C$1005,MATCH(C805,TasksList!$B$6:$B$1005,0),1))=0,"",INDEX(TasksList!$C$6:$C$1005,MATCH(C805,TasksList!$B$6:$B$1005,0),1)),""),"")</f>
        <v/>
      </c>
      <c r="E805" s="361" t="str">
        <f>IFERROR(IF(LEN(C805)&gt;0,IF(LEN(INDEX(TasksList!$F$6:$F$1005,MATCH(C805,TasksList!$B$6:$B$1005,0),1))=0,"not set!",INDEX(TasksList!$F$6:$F$1005,MATCH(C805,TasksList!$B$6:$B$1005,0),1)),""),"")</f>
        <v/>
      </c>
      <c r="F805" s="360" t="str">
        <f>IFERROR(IF(LEN(D805)&gt;0,IF(LEN(INDEX(AdressBook!$D$6:$D$25,MATCH(D805,AdressBook!$B$6:$B$25,0),1))=0,"",INDEX(AdressBook!$D$6:$D$25,MATCH(D805,AdressBook!$B$6:$B$25,0),1)),""),"")</f>
        <v/>
      </c>
      <c r="G805" s="361" t="str">
        <f>IFERROR(IF(LEN(INDEX(PlansAndNotes!$F$6:$F$2005,ROW(B805)-ROW($C$3)))=0,"",INDEX(PlansAndNotes!$F$6:$F$2005,ROW(B805)-ROW($C$3))),"")</f>
        <v/>
      </c>
      <c r="H805" s="361" t="str">
        <f>IFERROR(IF(LEN(C805)&gt;0,IF(LEN(INDEX(TasksList!$G$6:$G$1005,MATCH(C805,TasksList!$B$6:$B$1005,0),1))=0,"",INDEX(TasksList!$G$6:$G$1005,MATCH(C805,TasksList!$B$6:$B$1005,0),1)),""),"")</f>
        <v/>
      </c>
      <c r="I805" s="381"/>
      <c r="J805" s="402"/>
      <c r="K805" s="402"/>
      <c r="L805" s="399" t="str">
        <f t="array" ref="L805">IFERROR(INDEX($J$4:$J$1003,SMALL($K$4:$K$1003,ROW(L805)-3),1),"")</f>
        <v/>
      </c>
      <c r="M805" s="206"/>
      <c r="N805" s="362" t="str">
        <f>IFERROR(IF(LEN(INDEX(PlansAndNotes!$D$6:$D$4005,ROW(B805)-ROW($C$3)))=0,"",INDEX(PlansAndNotes!$D$6:$D$4005,ROW(B805)-ROW($C$3))),"")</f>
        <v/>
      </c>
      <c r="O805" s="165" t="str">
        <f t="shared" si="109"/>
        <v/>
      </c>
      <c r="P805" s="363" t="str">
        <f>IFERROR(IF(LEN(INDEX(PlansAndNotes!$E$6:$E$4005,ROW(B805)-ROW($C$3)))=0,"",INDEX(PlansAndNotes!$E$6:$E$4005,ROW(B805)-ROW($C$3))),"")</f>
        <v/>
      </c>
      <c r="Q805" s="363" t="str">
        <f>IFERROR(IF(LEN(INDEX(PlansAndNotes!$G$6:$G$4005,ROW(B805)-ROW($C$3)))=0,"",INDEX(PlansAndNotes!$G$6:$G$4005,ROW(B805)-ROW($C$3))),"")</f>
        <v/>
      </c>
      <c r="R805" s="361" t="str">
        <f>IFERROR(IF(LEN(D805)&gt;0,IF(LEN(INDEX(AdressBook!$C$6:$C$25,MATCH(D805,AdressBook!$B$6:$B$25,0),1))=0,"",INDEX(AdressBook!$C$6:$C$25,MATCH(D805,AdressBook!$B$6:$B$25,0),1)),""),"")</f>
        <v/>
      </c>
      <c r="S805" s="165">
        <f>IF(LEN(C805)&gt;0,IFERROR(IF(MATCH(C805,C806:$C$4004,0)&gt;0,-1,ROW(S805)-ROW($S$3)),ROW(S805)-ROW($S$3)),-1)</f>
        <v>-1</v>
      </c>
      <c r="T805" s="165">
        <f t="shared" si="110"/>
        <v>0</v>
      </c>
      <c r="U805" s="165" t="str">
        <f t="shared" si="111"/>
        <v/>
      </c>
      <c r="V805" s="165" t="str">
        <f>IFERROR(IF(OR(C805="",S805&lt;0),"",IF(SUBTOTAL(3,C805:C805)=0,-1,SUBTOTAL(3,$C$4:C805))),"")</f>
        <v/>
      </c>
      <c r="W805" s="156" t="str">
        <f t="array" ref="W805">IF(LEN(C805)&gt;0,IFERROR(IF(MATCH(C805,$C$3:$C804,0)&gt;0,N805-INDEX($N$3:N804,SUMPRODUCT(MAX(ROW($C$3:$C804)*(C805=$C$3:$C804)))-2,1),""),""),"")</f>
        <v/>
      </c>
      <c r="X805" s="156">
        <f t="shared" ca="1" si="112"/>
        <v>1</v>
      </c>
      <c r="Y805" s="156">
        <f t="shared" ca="1" si="113"/>
        <v>1</v>
      </c>
    </row>
    <row r="806" spans="2:25" hidden="1" x14ac:dyDescent="0.25">
      <c r="B806" s="390" t="str">
        <f>IFERROR(IF(LEN(INDEX(PlansAndNotes!$B$6:$B$2005,ROW(A806)-ROW($B$3)))=0,"",INDEX(PlansAndNotes!$B$6:$B$2005,ROW(A806)-ROW($B$3))),"")</f>
        <v/>
      </c>
      <c r="C806" s="361" t="str">
        <f t="shared" si="108"/>
        <v/>
      </c>
      <c r="D806" s="361" t="str">
        <f>IFERROR(IF(LEN(C806)&gt;0,IF(LEN(INDEX(TasksList!$C$6:$C$1005,MATCH(C806,TasksList!$B$6:$B$1005,0),1))=0,"",INDEX(TasksList!$C$6:$C$1005,MATCH(C806,TasksList!$B$6:$B$1005,0),1)),""),"")</f>
        <v/>
      </c>
      <c r="E806" s="361" t="str">
        <f>IFERROR(IF(LEN(C806)&gt;0,IF(LEN(INDEX(TasksList!$F$6:$F$1005,MATCH(C806,TasksList!$B$6:$B$1005,0),1))=0,"not set!",INDEX(TasksList!$F$6:$F$1005,MATCH(C806,TasksList!$B$6:$B$1005,0),1)),""),"")</f>
        <v/>
      </c>
      <c r="F806" s="360" t="str">
        <f>IFERROR(IF(LEN(D806)&gt;0,IF(LEN(INDEX(AdressBook!$D$6:$D$25,MATCH(D806,AdressBook!$B$6:$B$25,0),1))=0,"",INDEX(AdressBook!$D$6:$D$25,MATCH(D806,AdressBook!$B$6:$B$25,0),1)),""),"")</f>
        <v/>
      </c>
      <c r="G806" s="361" t="str">
        <f>IFERROR(IF(LEN(INDEX(PlansAndNotes!$F$6:$F$2005,ROW(B806)-ROW($C$3)))=0,"",INDEX(PlansAndNotes!$F$6:$F$2005,ROW(B806)-ROW($C$3))),"")</f>
        <v/>
      </c>
      <c r="H806" s="361" t="str">
        <f>IFERROR(IF(LEN(C806)&gt;0,IF(LEN(INDEX(TasksList!$G$6:$G$1005,MATCH(C806,TasksList!$B$6:$B$1005,0),1))=0,"",INDEX(TasksList!$G$6:$G$1005,MATCH(C806,TasksList!$B$6:$B$1005,0),1)),""),"")</f>
        <v/>
      </c>
      <c r="I806" s="381"/>
      <c r="J806" s="402"/>
      <c r="K806" s="402"/>
      <c r="L806" s="399" t="str">
        <f t="array" ref="L806">IFERROR(INDEX($J$4:$J$1003,SMALL($K$4:$K$1003,ROW(L806)-3),1),"")</f>
        <v/>
      </c>
      <c r="M806" s="206"/>
      <c r="N806" s="362" t="str">
        <f>IFERROR(IF(LEN(INDEX(PlansAndNotes!$D$6:$D$4005,ROW(B806)-ROW($C$3)))=0,"",INDEX(PlansAndNotes!$D$6:$D$4005,ROW(B806)-ROW($C$3))),"")</f>
        <v/>
      </c>
      <c r="O806" s="165" t="str">
        <f t="shared" si="109"/>
        <v/>
      </c>
      <c r="P806" s="363" t="str">
        <f>IFERROR(IF(LEN(INDEX(PlansAndNotes!$E$6:$E$4005,ROW(B806)-ROW($C$3)))=0,"",INDEX(PlansAndNotes!$E$6:$E$4005,ROW(B806)-ROW($C$3))),"")</f>
        <v/>
      </c>
      <c r="Q806" s="363" t="str">
        <f>IFERROR(IF(LEN(INDEX(PlansAndNotes!$G$6:$G$4005,ROW(B806)-ROW($C$3)))=0,"",INDEX(PlansAndNotes!$G$6:$G$4005,ROW(B806)-ROW($C$3))),"")</f>
        <v/>
      </c>
      <c r="R806" s="361" t="str">
        <f>IFERROR(IF(LEN(D806)&gt;0,IF(LEN(INDEX(AdressBook!$C$6:$C$25,MATCH(D806,AdressBook!$B$6:$B$25,0),1))=0,"",INDEX(AdressBook!$C$6:$C$25,MATCH(D806,AdressBook!$B$6:$B$25,0),1)),""),"")</f>
        <v/>
      </c>
      <c r="S806" s="165">
        <f>IF(LEN(C806)&gt;0,IFERROR(IF(MATCH(C806,C807:$C$4004,0)&gt;0,-1,ROW(S806)-ROW($S$3)),ROW(S806)-ROW($S$3)),-1)</f>
        <v>-1</v>
      </c>
      <c r="T806" s="165">
        <f t="shared" si="110"/>
        <v>0</v>
      </c>
      <c r="U806" s="165" t="str">
        <f t="shared" si="111"/>
        <v/>
      </c>
      <c r="V806" s="165" t="str">
        <f>IFERROR(IF(OR(C806="",S806&lt;0),"",IF(SUBTOTAL(3,C806:C806)=0,-1,SUBTOTAL(3,$C$4:C806))),"")</f>
        <v/>
      </c>
      <c r="W806" s="156" t="str">
        <f t="array" ref="W806">IF(LEN(C806)&gt;0,IFERROR(IF(MATCH(C806,$C$3:$C805,0)&gt;0,N806-INDEX($N$3:N805,SUMPRODUCT(MAX(ROW($C$3:$C805)*(C806=$C$3:$C805)))-2,1),""),""),"")</f>
        <v/>
      </c>
      <c r="X806" s="156">
        <f t="shared" ca="1" si="112"/>
        <v>1</v>
      </c>
      <c r="Y806" s="156">
        <f t="shared" ca="1" si="113"/>
        <v>1</v>
      </c>
    </row>
    <row r="807" spans="2:25" hidden="1" x14ac:dyDescent="0.25">
      <c r="B807" s="390" t="str">
        <f>IFERROR(IF(LEN(INDEX(PlansAndNotes!$B$6:$B$2005,ROW(A807)-ROW($B$3)))=0,"",INDEX(PlansAndNotes!$B$6:$B$2005,ROW(A807)-ROW($B$3))),"")</f>
        <v/>
      </c>
      <c r="C807" s="361" t="str">
        <f t="shared" si="108"/>
        <v/>
      </c>
      <c r="D807" s="361" t="str">
        <f>IFERROR(IF(LEN(C807)&gt;0,IF(LEN(INDEX(TasksList!$C$6:$C$1005,MATCH(C807,TasksList!$B$6:$B$1005,0),1))=0,"",INDEX(TasksList!$C$6:$C$1005,MATCH(C807,TasksList!$B$6:$B$1005,0),1)),""),"")</f>
        <v/>
      </c>
      <c r="E807" s="361" t="str">
        <f>IFERROR(IF(LEN(C807)&gt;0,IF(LEN(INDEX(TasksList!$F$6:$F$1005,MATCH(C807,TasksList!$B$6:$B$1005,0),1))=0,"not set!",INDEX(TasksList!$F$6:$F$1005,MATCH(C807,TasksList!$B$6:$B$1005,0),1)),""),"")</f>
        <v/>
      </c>
      <c r="F807" s="360" t="str">
        <f>IFERROR(IF(LEN(D807)&gt;0,IF(LEN(INDEX(AdressBook!$D$6:$D$25,MATCH(D807,AdressBook!$B$6:$B$25,0),1))=0,"",INDEX(AdressBook!$D$6:$D$25,MATCH(D807,AdressBook!$B$6:$B$25,0),1)),""),"")</f>
        <v/>
      </c>
      <c r="G807" s="361" t="str">
        <f>IFERROR(IF(LEN(INDEX(PlansAndNotes!$F$6:$F$2005,ROW(B807)-ROW($C$3)))=0,"",INDEX(PlansAndNotes!$F$6:$F$2005,ROW(B807)-ROW($C$3))),"")</f>
        <v/>
      </c>
      <c r="H807" s="361" t="str">
        <f>IFERROR(IF(LEN(C807)&gt;0,IF(LEN(INDEX(TasksList!$G$6:$G$1005,MATCH(C807,TasksList!$B$6:$B$1005,0),1))=0,"",INDEX(TasksList!$G$6:$G$1005,MATCH(C807,TasksList!$B$6:$B$1005,0),1)),""),"")</f>
        <v/>
      </c>
      <c r="I807" s="381"/>
      <c r="J807" s="402"/>
      <c r="K807" s="402"/>
      <c r="L807" s="399" t="str">
        <f t="array" ref="L807">IFERROR(INDEX($J$4:$J$1003,SMALL($K$4:$K$1003,ROW(L807)-3),1),"")</f>
        <v/>
      </c>
      <c r="M807" s="206"/>
      <c r="N807" s="362" t="str">
        <f>IFERROR(IF(LEN(INDEX(PlansAndNotes!$D$6:$D$4005,ROW(B807)-ROW($C$3)))=0,"",INDEX(PlansAndNotes!$D$6:$D$4005,ROW(B807)-ROW($C$3))),"")</f>
        <v/>
      </c>
      <c r="O807" s="165" t="str">
        <f t="shared" si="109"/>
        <v/>
      </c>
      <c r="P807" s="363" t="str">
        <f>IFERROR(IF(LEN(INDEX(PlansAndNotes!$E$6:$E$4005,ROW(B807)-ROW($C$3)))=0,"",INDEX(PlansAndNotes!$E$6:$E$4005,ROW(B807)-ROW($C$3))),"")</f>
        <v/>
      </c>
      <c r="Q807" s="363" t="str">
        <f>IFERROR(IF(LEN(INDEX(PlansAndNotes!$G$6:$G$4005,ROW(B807)-ROW($C$3)))=0,"",INDEX(PlansAndNotes!$G$6:$G$4005,ROW(B807)-ROW($C$3))),"")</f>
        <v/>
      </c>
      <c r="R807" s="361" t="str">
        <f>IFERROR(IF(LEN(D807)&gt;0,IF(LEN(INDEX(AdressBook!$C$6:$C$25,MATCH(D807,AdressBook!$B$6:$B$25,0),1))=0,"",INDEX(AdressBook!$C$6:$C$25,MATCH(D807,AdressBook!$B$6:$B$25,0),1)),""),"")</f>
        <v/>
      </c>
      <c r="S807" s="165">
        <f>IF(LEN(C807)&gt;0,IFERROR(IF(MATCH(C807,C808:$C$4004,0)&gt;0,-1,ROW(S807)-ROW($S$3)),ROW(S807)-ROW($S$3)),-1)</f>
        <v>-1</v>
      </c>
      <c r="T807" s="165">
        <f t="shared" si="110"/>
        <v>0</v>
      </c>
      <c r="U807" s="165" t="str">
        <f t="shared" si="111"/>
        <v/>
      </c>
      <c r="V807" s="165" t="str">
        <f>IFERROR(IF(OR(C807="",S807&lt;0),"",IF(SUBTOTAL(3,C807:C807)=0,-1,SUBTOTAL(3,$C$4:C807))),"")</f>
        <v/>
      </c>
      <c r="W807" s="156" t="str">
        <f t="array" ref="W807">IF(LEN(C807)&gt;0,IFERROR(IF(MATCH(C807,$C$3:$C806,0)&gt;0,N807-INDEX($N$3:N806,SUMPRODUCT(MAX(ROW($C$3:$C806)*(C807=$C$3:$C806)))-2,1),""),""),"")</f>
        <v/>
      </c>
      <c r="X807" s="156">
        <f t="shared" ca="1" si="112"/>
        <v>1</v>
      </c>
      <c r="Y807" s="156">
        <f t="shared" ca="1" si="113"/>
        <v>1</v>
      </c>
    </row>
    <row r="808" spans="2:25" hidden="1" x14ac:dyDescent="0.25">
      <c r="B808" s="390" t="str">
        <f>IFERROR(IF(LEN(INDEX(PlansAndNotes!$B$6:$B$2005,ROW(A808)-ROW($B$3)))=0,"",INDEX(PlansAndNotes!$B$6:$B$2005,ROW(A808)-ROW($B$3))),"")</f>
        <v/>
      </c>
      <c r="C808" s="361" t="str">
        <f t="shared" si="108"/>
        <v/>
      </c>
      <c r="D808" s="361" t="str">
        <f>IFERROR(IF(LEN(C808)&gt;0,IF(LEN(INDEX(TasksList!$C$6:$C$1005,MATCH(C808,TasksList!$B$6:$B$1005,0),1))=0,"",INDEX(TasksList!$C$6:$C$1005,MATCH(C808,TasksList!$B$6:$B$1005,0),1)),""),"")</f>
        <v/>
      </c>
      <c r="E808" s="361" t="str">
        <f>IFERROR(IF(LEN(C808)&gt;0,IF(LEN(INDEX(TasksList!$F$6:$F$1005,MATCH(C808,TasksList!$B$6:$B$1005,0),1))=0,"not set!",INDEX(TasksList!$F$6:$F$1005,MATCH(C808,TasksList!$B$6:$B$1005,0),1)),""),"")</f>
        <v/>
      </c>
      <c r="F808" s="360" t="str">
        <f>IFERROR(IF(LEN(D808)&gt;0,IF(LEN(INDEX(AdressBook!$D$6:$D$25,MATCH(D808,AdressBook!$B$6:$B$25,0),1))=0,"",INDEX(AdressBook!$D$6:$D$25,MATCH(D808,AdressBook!$B$6:$B$25,0),1)),""),"")</f>
        <v/>
      </c>
      <c r="G808" s="361" t="str">
        <f>IFERROR(IF(LEN(INDEX(PlansAndNotes!$F$6:$F$2005,ROW(B808)-ROW($C$3)))=0,"",INDEX(PlansAndNotes!$F$6:$F$2005,ROW(B808)-ROW($C$3))),"")</f>
        <v/>
      </c>
      <c r="H808" s="361" t="str">
        <f>IFERROR(IF(LEN(C808)&gt;0,IF(LEN(INDEX(TasksList!$G$6:$G$1005,MATCH(C808,TasksList!$B$6:$B$1005,0),1))=0,"",INDEX(TasksList!$G$6:$G$1005,MATCH(C808,TasksList!$B$6:$B$1005,0),1)),""),"")</f>
        <v/>
      </c>
      <c r="I808" s="381"/>
      <c r="J808" s="402"/>
      <c r="K808" s="402"/>
      <c r="L808" s="399" t="str">
        <f t="array" ref="L808">IFERROR(INDEX($J$4:$J$1003,SMALL($K$4:$K$1003,ROW(L808)-3),1),"")</f>
        <v/>
      </c>
      <c r="M808" s="206"/>
      <c r="N808" s="362" t="str">
        <f>IFERROR(IF(LEN(INDEX(PlansAndNotes!$D$6:$D$4005,ROW(B808)-ROW($C$3)))=0,"",INDEX(PlansAndNotes!$D$6:$D$4005,ROW(B808)-ROW($C$3))),"")</f>
        <v/>
      </c>
      <c r="O808" s="165" t="str">
        <f t="shared" si="109"/>
        <v/>
      </c>
      <c r="P808" s="363" t="str">
        <f>IFERROR(IF(LEN(INDEX(PlansAndNotes!$E$6:$E$4005,ROW(B808)-ROW($C$3)))=0,"",INDEX(PlansAndNotes!$E$6:$E$4005,ROW(B808)-ROW($C$3))),"")</f>
        <v/>
      </c>
      <c r="Q808" s="363" t="str">
        <f>IFERROR(IF(LEN(INDEX(PlansAndNotes!$G$6:$G$4005,ROW(B808)-ROW($C$3)))=0,"",INDEX(PlansAndNotes!$G$6:$G$4005,ROW(B808)-ROW($C$3))),"")</f>
        <v/>
      </c>
      <c r="R808" s="361" t="str">
        <f>IFERROR(IF(LEN(D808)&gt;0,IF(LEN(INDEX(AdressBook!$C$6:$C$25,MATCH(D808,AdressBook!$B$6:$B$25,0),1))=0,"",INDEX(AdressBook!$C$6:$C$25,MATCH(D808,AdressBook!$B$6:$B$25,0),1)),""),"")</f>
        <v/>
      </c>
      <c r="S808" s="165">
        <f>IF(LEN(C808)&gt;0,IFERROR(IF(MATCH(C808,C809:$C$4004,0)&gt;0,-1,ROW(S808)-ROW($S$3)),ROW(S808)-ROW($S$3)),-1)</f>
        <v>-1</v>
      </c>
      <c r="T808" s="165">
        <f t="shared" si="110"/>
        <v>0</v>
      </c>
      <c r="U808" s="165" t="str">
        <f t="shared" si="111"/>
        <v/>
      </c>
      <c r="V808" s="165" t="str">
        <f>IFERROR(IF(OR(C808="",S808&lt;0),"",IF(SUBTOTAL(3,C808:C808)=0,-1,SUBTOTAL(3,$C$4:C808))),"")</f>
        <v/>
      </c>
      <c r="W808" s="156" t="str">
        <f t="array" ref="W808">IF(LEN(C808)&gt;0,IFERROR(IF(MATCH(C808,$C$3:$C807,0)&gt;0,N808-INDEX($N$3:N807,SUMPRODUCT(MAX(ROW($C$3:$C807)*(C808=$C$3:$C807)))-2,1),""),""),"")</f>
        <v/>
      </c>
      <c r="X808" s="156">
        <f t="shared" ca="1" si="112"/>
        <v>1</v>
      </c>
      <c r="Y808" s="156">
        <f t="shared" ca="1" si="113"/>
        <v>1</v>
      </c>
    </row>
    <row r="809" spans="2:25" hidden="1" x14ac:dyDescent="0.25">
      <c r="B809" s="390" t="str">
        <f>IFERROR(IF(LEN(INDEX(PlansAndNotes!$B$6:$B$2005,ROW(A809)-ROW($B$3)))=0,"",INDEX(PlansAndNotes!$B$6:$B$2005,ROW(A809)-ROW($B$3))),"")</f>
        <v/>
      </c>
      <c r="C809" s="361" t="str">
        <f t="shared" si="108"/>
        <v/>
      </c>
      <c r="D809" s="361" t="str">
        <f>IFERROR(IF(LEN(C809)&gt;0,IF(LEN(INDEX(TasksList!$C$6:$C$1005,MATCH(C809,TasksList!$B$6:$B$1005,0),1))=0,"",INDEX(TasksList!$C$6:$C$1005,MATCH(C809,TasksList!$B$6:$B$1005,0),1)),""),"")</f>
        <v/>
      </c>
      <c r="E809" s="361" t="str">
        <f>IFERROR(IF(LEN(C809)&gt;0,IF(LEN(INDEX(TasksList!$F$6:$F$1005,MATCH(C809,TasksList!$B$6:$B$1005,0),1))=0,"not set!",INDEX(TasksList!$F$6:$F$1005,MATCH(C809,TasksList!$B$6:$B$1005,0),1)),""),"")</f>
        <v/>
      </c>
      <c r="F809" s="360" t="str">
        <f>IFERROR(IF(LEN(D809)&gt;0,IF(LEN(INDEX(AdressBook!$D$6:$D$25,MATCH(D809,AdressBook!$B$6:$B$25,0),1))=0,"",INDEX(AdressBook!$D$6:$D$25,MATCH(D809,AdressBook!$B$6:$B$25,0),1)),""),"")</f>
        <v/>
      </c>
      <c r="G809" s="361" t="str">
        <f>IFERROR(IF(LEN(INDEX(PlansAndNotes!$F$6:$F$2005,ROW(B809)-ROW($C$3)))=0,"",INDEX(PlansAndNotes!$F$6:$F$2005,ROW(B809)-ROW($C$3))),"")</f>
        <v/>
      </c>
      <c r="H809" s="361" t="str">
        <f>IFERROR(IF(LEN(C809)&gt;0,IF(LEN(INDEX(TasksList!$G$6:$G$1005,MATCH(C809,TasksList!$B$6:$B$1005,0),1))=0,"",INDEX(TasksList!$G$6:$G$1005,MATCH(C809,TasksList!$B$6:$B$1005,0),1)),""),"")</f>
        <v/>
      </c>
      <c r="I809" s="381"/>
      <c r="J809" s="402"/>
      <c r="K809" s="402"/>
      <c r="L809" s="399" t="str">
        <f t="array" ref="L809">IFERROR(INDEX($J$4:$J$1003,SMALL($K$4:$K$1003,ROW(L809)-3),1),"")</f>
        <v/>
      </c>
      <c r="M809" s="206"/>
      <c r="N809" s="362" t="str">
        <f>IFERROR(IF(LEN(INDEX(PlansAndNotes!$D$6:$D$4005,ROW(B809)-ROW($C$3)))=0,"",INDEX(PlansAndNotes!$D$6:$D$4005,ROW(B809)-ROW($C$3))),"")</f>
        <v/>
      </c>
      <c r="O809" s="165" t="str">
        <f t="shared" si="109"/>
        <v/>
      </c>
      <c r="P809" s="363" t="str">
        <f>IFERROR(IF(LEN(INDEX(PlansAndNotes!$E$6:$E$4005,ROW(B809)-ROW($C$3)))=0,"",INDEX(PlansAndNotes!$E$6:$E$4005,ROW(B809)-ROW($C$3))),"")</f>
        <v/>
      </c>
      <c r="Q809" s="363" t="str">
        <f>IFERROR(IF(LEN(INDEX(PlansAndNotes!$G$6:$G$4005,ROW(B809)-ROW($C$3)))=0,"",INDEX(PlansAndNotes!$G$6:$G$4005,ROW(B809)-ROW($C$3))),"")</f>
        <v/>
      </c>
      <c r="R809" s="361" t="str">
        <f>IFERROR(IF(LEN(D809)&gt;0,IF(LEN(INDEX(AdressBook!$C$6:$C$25,MATCH(D809,AdressBook!$B$6:$B$25,0),1))=0,"",INDEX(AdressBook!$C$6:$C$25,MATCH(D809,AdressBook!$B$6:$B$25,0),1)),""),"")</f>
        <v/>
      </c>
      <c r="S809" s="165">
        <f>IF(LEN(C809)&gt;0,IFERROR(IF(MATCH(C809,C810:$C$4004,0)&gt;0,-1,ROW(S809)-ROW($S$3)),ROW(S809)-ROW($S$3)),-1)</f>
        <v>-1</v>
      </c>
      <c r="T809" s="165">
        <f t="shared" si="110"/>
        <v>0</v>
      </c>
      <c r="U809" s="165" t="str">
        <f t="shared" si="111"/>
        <v/>
      </c>
      <c r="V809" s="165" t="str">
        <f>IFERROR(IF(OR(C809="",S809&lt;0),"",IF(SUBTOTAL(3,C809:C809)=0,-1,SUBTOTAL(3,$C$4:C809))),"")</f>
        <v/>
      </c>
      <c r="W809" s="156" t="str">
        <f t="array" ref="W809">IF(LEN(C809)&gt;0,IFERROR(IF(MATCH(C809,$C$3:$C808,0)&gt;0,N809-INDEX($N$3:N808,SUMPRODUCT(MAX(ROW($C$3:$C808)*(C809=$C$3:$C808)))-2,1),""),""),"")</f>
        <v/>
      </c>
      <c r="X809" s="156">
        <f t="shared" ca="1" si="112"/>
        <v>1</v>
      </c>
      <c r="Y809" s="156">
        <f t="shared" ca="1" si="113"/>
        <v>1</v>
      </c>
    </row>
    <row r="810" spans="2:25" hidden="1" x14ac:dyDescent="0.25">
      <c r="B810" s="390" t="str">
        <f>IFERROR(IF(LEN(INDEX(PlansAndNotes!$B$6:$B$2005,ROW(A810)-ROW($B$3)))=0,"",INDEX(PlansAndNotes!$B$6:$B$2005,ROW(A810)-ROW($B$3))),"")</f>
        <v/>
      </c>
      <c r="C810" s="361" t="str">
        <f t="shared" si="108"/>
        <v/>
      </c>
      <c r="D810" s="361" t="str">
        <f>IFERROR(IF(LEN(C810)&gt;0,IF(LEN(INDEX(TasksList!$C$6:$C$1005,MATCH(C810,TasksList!$B$6:$B$1005,0),1))=0,"",INDEX(TasksList!$C$6:$C$1005,MATCH(C810,TasksList!$B$6:$B$1005,0),1)),""),"")</f>
        <v/>
      </c>
      <c r="E810" s="361" t="str">
        <f>IFERROR(IF(LEN(C810)&gt;0,IF(LEN(INDEX(TasksList!$F$6:$F$1005,MATCH(C810,TasksList!$B$6:$B$1005,0),1))=0,"not set!",INDEX(TasksList!$F$6:$F$1005,MATCH(C810,TasksList!$B$6:$B$1005,0),1)),""),"")</f>
        <v/>
      </c>
      <c r="F810" s="360" t="str">
        <f>IFERROR(IF(LEN(D810)&gt;0,IF(LEN(INDEX(AdressBook!$D$6:$D$25,MATCH(D810,AdressBook!$B$6:$B$25,0),1))=0,"",INDEX(AdressBook!$D$6:$D$25,MATCH(D810,AdressBook!$B$6:$B$25,0),1)),""),"")</f>
        <v/>
      </c>
      <c r="G810" s="361" t="str">
        <f>IFERROR(IF(LEN(INDEX(PlansAndNotes!$F$6:$F$2005,ROW(B810)-ROW($C$3)))=0,"",INDEX(PlansAndNotes!$F$6:$F$2005,ROW(B810)-ROW($C$3))),"")</f>
        <v/>
      </c>
      <c r="H810" s="361" t="str">
        <f>IFERROR(IF(LEN(C810)&gt;0,IF(LEN(INDEX(TasksList!$G$6:$G$1005,MATCH(C810,TasksList!$B$6:$B$1005,0),1))=0,"",INDEX(TasksList!$G$6:$G$1005,MATCH(C810,TasksList!$B$6:$B$1005,0),1)),""),"")</f>
        <v/>
      </c>
      <c r="I810" s="381"/>
      <c r="J810" s="402"/>
      <c r="K810" s="402"/>
      <c r="L810" s="399" t="str">
        <f t="array" ref="L810">IFERROR(INDEX($J$4:$J$1003,SMALL($K$4:$K$1003,ROW(L810)-3),1),"")</f>
        <v/>
      </c>
      <c r="M810" s="206"/>
      <c r="N810" s="362" t="str">
        <f>IFERROR(IF(LEN(INDEX(PlansAndNotes!$D$6:$D$4005,ROW(B810)-ROW($C$3)))=0,"",INDEX(PlansAndNotes!$D$6:$D$4005,ROW(B810)-ROW($C$3))),"")</f>
        <v/>
      </c>
      <c r="O810" s="165" t="str">
        <f t="shared" si="109"/>
        <v/>
      </c>
      <c r="P810" s="363" t="str">
        <f>IFERROR(IF(LEN(INDEX(PlansAndNotes!$E$6:$E$4005,ROW(B810)-ROW($C$3)))=0,"",INDEX(PlansAndNotes!$E$6:$E$4005,ROW(B810)-ROW($C$3))),"")</f>
        <v/>
      </c>
      <c r="Q810" s="363" t="str">
        <f>IFERROR(IF(LEN(INDEX(PlansAndNotes!$G$6:$G$4005,ROW(B810)-ROW($C$3)))=0,"",INDEX(PlansAndNotes!$G$6:$G$4005,ROW(B810)-ROW($C$3))),"")</f>
        <v/>
      </c>
      <c r="R810" s="361" t="str">
        <f>IFERROR(IF(LEN(D810)&gt;0,IF(LEN(INDEX(AdressBook!$C$6:$C$25,MATCH(D810,AdressBook!$B$6:$B$25,0),1))=0,"",INDEX(AdressBook!$C$6:$C$25,MATCH(D810,AdressBook!$B$6:$B$25,0),1)),""),"")</f>
        <v/>
      </c>
      <c r="S810" s="165">
        <f>IF(LEN(C810)&gt;0,IFERROR(IF(MATCH(C810,C811:$C$4004,0)&gt;0,-1,ROW(S810)-ROW($S$3)),ROW(S810)-ROW($S$3)),-1)</f>
        <v>-1</v>
      </c>
      <c r="T810" s="165">
        <f t="shared" si="110"/>
        <v>0</v>
      </c>
      <c r="U810" s="165" t="str">
        <f t="shared" si="111"/>
        <v/>
      </c>
      <c r="V810" s="165" t="str">
        <f>IFERROR(IF(OR(C810="",S810&lt;0),"",IF(SUBTOTAL(3,C810:C810)=0,-1,SUBTOTAL(3,$C$4:C810))),"")</f>
        <v/>
      </c>
      <c r="W810" s="156" t="str">
        <f t="array" ref="W810">IF(LEN(C810)&gt;0,IFERROR(IF(MATCH(C810,$C$3:$C809,0)&gt;0,N810-INDEX($N$3:N809,SUMPRODUCT(MAX(ROW($C$3:$C809)*(C810=$C$3:$C809)))-2,1),""),""),"")</f>
        <v/>
      </c>
      <c r="X810" s="156">
        <f t="shared" ca="1" si="112"/>
        <v>1</v>
      </c>
      <c r="Y810" s="156">
        <f t="shared" ca="1" si="113"/>
        <v>1</v>
      </c>
    </row>
    <row r="811" spans="2:25" hidden="1" x14ac:dyDescent="0.25">
      <c r="B811" s="390" t="str">
        <f>IFERROR(IF(LEN(INDEX(PlansAndNotes!$B$6:$B$2005,ROW(A811)-ROW($B$3)))=0,"",INDEX(PlansAndNotes!$B$6:$B$2005,ROW(A811)-ROW($B$3))),"")</f>
        <v/>
      </c>
      <c r="C811" s="361" t="str">
        <f t="shared" si="108"/>
        <v/>
      </c>
      <c r="D811" s="361" t="str">
        <f>IFERROR(IF(LEN(C811)&gt;0,IF(LEN(INDEX(TasksList!$C$6:$C$1005,MATCH(C811,TasksList!$B$6:$B$1005,0),1))=0,"",INDEX(TasksList!$C$6:$C$1005,MATCH(C811,TasksList!$B$6:$B$1005,0),1)),""),"")</f>
        <v/>
      </c>
      <c r="E811" s="361" t="str">
        <f>IFERROR(IF(LEN(C811)&gt;0,IF(LEN(INDEX(TasksList!$F$6:$F$1005,MATCH(C811,TasksList!$B$6:$B$1005,0),1))=0,"not set!",INDEX(TasksList!$F$6:$F$1005,MATCH(C811,TasksList!$B$6:$B$1005,0),1)),""),"")</f>
        <v/>
      </c>
      <c r="F811" s="360" t="str">
        <f>IFERROR(IF(LEN(D811)&gt;0,IF(LEN(INDEX(AdressBook!$D$6:$D$25,MATCH(D811,AdressBook!$B$6:$B$25,0),1))=0,"",INDEX(AdressBook!$D$6:$D$25,MATCH(D811,AdressBook!$B$6:$B$25,0),1)),""),"")</f>
        <v/>
      </c>
      <c r="G811" s="361" t="str">
        <f>IFERROR(IF(LEN(INDEX(PlansAndNotes!$F$6:$F$2005,ROW(B811)-ROW($C$3)))=0,"",INDEX(PlansAndNotes!$F$6:$F$2005,ROW(B811)-ROW($C$3))),"")</f>
        <v/>
      </c>
      <c r="H811" s="361" t="str">
        <f>IFERROR(IF(LEN(C811)&gt;0,IF(LEN(INDEX(TasksList!$G$6:$G$1005,MATCH(C811,TasksList!$B$6:$B$1005,0),1))=0,"",INDEX(TasksList!$G$6:$G$1005,MATCH(C811,TasksList!$B$6:$B$1005,0),1)),""),"")</f>
        <v/>
      </c>
      <c r="I811" s="381"/>
      <c r="J811" s="402"/>
      <c r="K811" s="402"/>
      <c r="L811" s="399" t="str">
        <f t="array" ref="L811">IFERROR(INDEX($J$4:$J$1003,SMALL($K$4:$K$1003,ROW(L811)-3),1),"")</f>
        <v/>
      </c>
      <c r="M811" s="206"/>
      <c r="N811" s="362" t="str">
        <f>IFERROR(IF(LEN(INDEX(PlansAndNotes!$D$6:$D$4005,ROW(B811)-ROW($C$3)))=0,"",INDEX(PlansAndNotes!$D$6:$D$4005,ROW(B811)-ROW($C$3))),"")</f>
        <v/>
      </c>
      <c r="O811" s="165" t="str">
        <f t="shared" si="109"/>
        <v/>
      </c>
      <c r="P811" s="363" t="str">
        <f>IFERROR(IF(LEN(INDEX(PlansAndNotes!$E$6:$E$4005,ROW(B811)-ROW($C$3)))=0,"",INDEX(PlansAndNotes!$E$6:$E$4005,ROW(B811)-ROW($C$3))),"")</f>
        <v/>
      </c>
      <c r="Q811" s="363" t="str">
        <f>IFERROR(IF(LEN(INDEX(PlansAndNotes!$G$6:$G$4005,ROW(B811)-ROW($C$3)))=0,"",INDEX(PlansAndNotes!$G$6:$G$4005,ROW(B811)-ROW($C$3))),"")</f>
        <v/>
      </c>
      <c r="R811" s="361" t="str">
        <f>IFERROR(IF(LEN(D811)&gt;0,IF(LEN(INDEX(AdressBook!$C$6:$C$25,MATCH(D811,AdressBook!$B$6:$B$25,0),1))=0,"",INDEX(AdressBook!$C$6:$C$25,MATCH(D811,AdressBook!$B$6:$B$25,0),1)),""),"")</f>
        <v/>
      </c>
      <c r="S811" s="165">
        <f>IF(LEN(C811)&gt;0,IFERROR(IF(MATCH(C811,C812:$C$4004,0)&gt;0,-1,ROW(S811)-ROW($S$3)),ROW(S811)-ROW($S$3)),-1)</f>
        <v>-1</v>
      </c>
      <c r="T811" s="165">
        <f t="shared" si="110"/>
        <v>0</v>
      </c>
      <c r="U811" s="165" t="str">
        <f t="shared" si="111"/>
        <v/>
      </c>
      <c r="V811" s="165" t="str">
        <f>IFERROR(IF(OR(C811="",S811&lt;0),"",IF(SUBTOTAL(3,C811:C811)=0,-1,SUBTOTAL(3,$C$4:C811))),"")</f>
        <v/>
      </c>
      <c r="W811" s="156" t="str">
        <f t="array" ref="W811">IF(LEN(C811)&gt;0,IFERROR(IF(MATCH(C811,$C$3:$C810,0)&gt;0,N811-INDEX($N$3:N810,SUMPRODUCT(MAX(ROW($C$3:$C810)*(C811=$C$3:$C810)))-2,1),""),""),"")</f>
        <v/>
      </c>
      <c r="X811" s="156">
        <f t="shared" ca="1" si="112"/>
        <v>1</v>
      </c>
      <c r="Y811" s="156">
        <f t="shared" ca="1" si="113"/>
        <v>1</v>
      </c>
    </row>
    <row r="812" spans="2:25" hidden="1" x14ac:dyDescent="0.25">
      <c r="B812" s="390" t="str">
        <f>IFERROR(IF(LEN(INDEX(PlansAndNotes!$B$6:$B$2005,ROW(A812)-ROW($B$3)))=0,"",INDEX(PlansAndNotes!$B$6:$B$2005,ROW(A812)-ROW($B$3))),"")</f>
        <v/>
      </c>
      <c r="C812" s="361" t="str">
        <f t="shared" si="108"/>
        <v/>
      </c>
      <c r="D812" s="361" t="str">
        <f>IFERROR(IF(LEN(C812)&gt;0,IF(LEN(INDEX(TasksList!$C$6:$C$1005,MATCH(C812,TasksList!$B$6:$B$1005,0),1))=0,"",INDEX(TasksList!$C$6:$C$1005,MATCH(C812,TasksList!$B$6:$B$1005,0),1)),""),"")</f>
        <v/>
      </c>
      <c r="E812" s="361" t="str">
        <f>IFERROR(IF(LEN(C812)&gt;0,IF(LEN(INDEX(TasksList!$F$6:$F$1005,MATCH(C812,TasksList!$B$6:$B$1005,0),1))=0,"not set!",INDEX(TasksList!$F$6:$F$1005,MATCH(C812,TasksList!$B$6:$B$1005,0),1)),""),"")</f>
        <v/>
      </c>
      <c r="F812" s="360" t="str">
        <f>IFERROR(IF(LEN(D812)&gt;0,IF(LEN(INDEX(AdressBook!$D$6:$D$25,MATCH(D812,AdressBook!$B$6:$B$25,0),1))=0,"",INDEX(AdressBook!$D$6:$D$25,MATCH(D812,AdressBook!$B$6:$B$25,0),1)),""),"")</f>
        <v/>
      </c>
      <c r="G812" s="361" t="str">
        <f>IFERROR(IF(LEN(INDEX(PlansAndNotes!$F$6:$F$2005,ROW(B812)-ROW($C$3)))=0,"",INDEX(PlansAndNotes!$F$6:$F$2005,ROW(B812)-ROW($C$3))),"")</f>
        <v/>
      </c>
      <c r="H812" s="361" t="str">
        <f>IFERROR(IF(LEN(C812)&gt;0,IF(LEN(INDEX(TasksList!$G$6:$G$1005,MATCH(C812,TasksList!$B$6:$B$1005,0),1))=0,"",INDEX(TasksList!$G$6:$G$1005,MATCH(C812,TasksList!$B$6:$B$1005,0),1)),""),"")</f>
        <v/>
      </c>
      <c r="I812" s="381"/>
      <c r="J812" s="402"/>
      <c r="K812" s="402"/>
      <c r="L812" s="399" t="str">
        <f t="array" ref="L812">IFERROR(INDEX($J$4:$J$1003,SMALL($K$4:$K$1003,ROW(L812)-3),1),"")</f>
        <v/>
      </c>
      <c r="M812" s="206"/>
      <c r="N812" s="362" t="str">
        <f>IFERROR(IF(LEN(INDEX(PlansAndNotes!$D$6:$D$4005,ROW(B812)-ROW($C$3)))=0,"",INDEX(PlansAndNotes!$D$6:$D$4005,ROW(B812)-ROW($C$3))),"")</f>
        <v/>
      </c>
      <c r="O812" s="165" t="str">
        <f t="shared" si="109"/>
        <v/>
      </c>
      <c r="P812" s="363" t="str">
        <f>IFERROR(IF(LEN(INDEX(PlansAndNotes!$E$6:$E$4005,ROW(B812)-ROW($C$3)))=0,"",INDEX(PlansAndNotes!$E$6:$E$4005,ROW(B812)-ROW($C$3))),"")</f>
        <v/>
      </c>
      <c r="Q812" s="363" t="str">
        <f>IFERROR(IF(LEN(INDEX(PlansAndNotes!$G$6:$G$4005,ROW(B812)-ROW($C$3)))=0,"",INDEX(PlansAndNotes!$G$6:$G$4005,ROW(B812)-ROW($C$3))),"")</f>
        <v/>
      </c>
      <c r="R812" s="361" t="str">
        <f>IFERROR(IF(LEN(D812)&gt;0,IF(LEN(INDEX(AdressBook!$C$6:$C$25,MATCH(D812,AdressBook!$B$6:$B$25,0),1))=0,"",INDEX(AdressBook!$C$6:$C$25,MATCH(D812,AdressBook!$B$6:$B$25,0),1)),""),"")</f>
        <v/>
      </c>
      <c r="S812" s="165">
        <f>IF(LEN(C812)&gt;0,IFERROR(IF(MATCH(C812,C813:$C$4004,0)&gt;0,-1,ROW(S812)-ROW($S$3)),ROW(S812)-ROW($S$3)),-1)</f>
        <v>-1</v>
      </c>
      <c r="T812" s="165">
        <f t="shared" si="110"/>
        <v>0</v>
      </c>
      <c r="U812" s="165" t="str">
        <f t="shared" si="111"/>
        <v/>
      </c>
      <c r="V812" s="165" t="str">
        <f>IFERROR(IF(OR(C812="",S812&lt;0),"",IF(SUBTOTAL(3,C812:C812)=0,-1,SUBTOTAL(3,$C$4:C812))),"")</f>
        <v/>
      </c>
      <c r="W812" s="156" t="str">
        <f t="array" ref="W812">IF(LEN(C812)&gt;0,IFERROR(IF(MATCH(C812,$C$3:$C811,0)&gt;0,N812-INDEX($N$3:N811,SUMPRODUCT(MAX(ROW($C$3:$C811)*(C812=$C$3:$C811)))-2,1),""),""),"")</f>
        <v/>
      </c>
      <c r="X812" s="156">
        <f t="shared" ca="1" si="112"/>
        <v>1</v>
      </c>
      <c r="Y812" s="156">
        <f t="shared" ca="1" si="113"/>
        <v>1</v>
      </c>
    </row>
    <row r="813" spans="2:25" hidden="1" x14ac:dyDescent="0.25">
      <c r="B813" s="390" t="str">
        <f>IFERROR(IF(LEN(INDEX(PlansAndNotes!$B$6:$B$2005,ROW(A813)-ROW($B$3)))=0,"",INDEX(PlansAndNotes!$B$6:$B$2005,ROW(A813)-ROW($B$3))),"")</f>
        <v/>
      </c>
      <c r="C813" s="361" t="str">
        <f t="shared" si="108"/>
        <v/>
      </c>
      <c r="D813" s="361" t="str">
        <f>IFERROR(IF(LEN(C813)&gt;0,IF(LEN(INDEX(TasksList!$C$6:$C$1005,MATCH(C813,TasksList!$B$6:$B$1005,0),1))=0,"",INDEX(TasksList!$C$6:$C$1005,MATCH(C813,TasksList!$B$6:$B$1005,0),1)),""),"")</f>
        <v/>
      </c>
      <c r="E813" s="361" t="str">
        <f>IFERROR(IF(LEN(C813)&gt;0,IF(LEN(INDEX(TasksList!$F$6:$F$1005,MATCH(C813,TasksList!$B$6:$B$1005,0),1))=0,"not set!",INDEX(TasksList!$F$6:$F$1005,MATCH(C813,TasksList!$B$6:$B$1005,0),1)),""),"")</f>
        <v/>
      </c>
      <c r="F813" s="360" t="str">
        <f>IFERROR(IF(LEN(D813)&gt;0,IF(LEN(INDEX(AdressBook!$D$6:$D$25,MATCH(D813,AdressBook!$B$6:$B$25,0),1))=0,"",INDEX(AdressBook!$D$6:$D$25,MATCH(D813,AdressBook!$B$6:$B$25,0),1)),""),"")</f>
        <v/>
      </c>
      <c r="G813" s="361" t="str">
        <f>IFERROR(IF(LEN(INDEX(PlansAndNotes!$F$6:$F$2005,ROW(B813)-ROW($C$3)))=0,"",INDEX(PlansAndNotes!$F$6:$F$2005,ROW(B813)-ROW($C$3))),"")</f>
        <v/>
      </c>
      <c r="H813" s="361" t="str">
        <f>IFERROR(IF(LEN(C813)&gt;0,IF(LEN(INDEX(TasksList!$G$6:$G$1005,MATCH(C813,TasksList!$B$6:$B$1005,0),1))=0,"",INDEX(TasksList!$G$6:$G$1005,MATCH(C813,TasksList!$B$6:$B$1005,0),1)),""),"")</f>
        <v/>
      </c>
      <c r="I813" s="381"/>
      <c r="J813" s="402"/>
      <c r="K813" s="402"/>
      <c r="L813" s="399" t="str">
        <f t="array" ref="L813">IFERROR(INDEX($J$4:$J$1003,SMALL($K$4:$K$1003,ROW(L813)-3),1),"")</f>
        <v/>
      </c>
      <c r="M813" s="206"/>
      <c r="N813" s="362" t="str">
        <f>IFERROR(IF(LEN(INDEX(PlansAndNotes!$D$6:$D$4005,ROW(B813)-ROW($C$3)))=0,"",INDEX(PlansAndNotes!$D$6:$D$4005,ROW(B813)-ROW($C$3))),"")</f>
        <v/>
      </c>
      <c r="O813" s="165" t="str">
        <f t="shared" si="109"/>
        <v/>
      </c>
      <c r="P813" s="363" t="str">
        <f>IFERROR(IF(LEN(INDEX(PlansAndNotes!$E$6:$E$4005,ROW(B813)-ROW($C$3)))=0,"",INDEX(PlansAndNotes!$E$6:$E$4005,ROW(B813)-ROW($C$3))),"")</f>
        <v/>
      </c>
      <c r="Q813" s="363" t="str">
        <f>IFERROR(IF(LEN(INDEX(PlansAndNotes!$G$6:$G$4005,ROW(B813)-ROW($C$3)))=0,"",INDEX(PlansAndNotes!$G$6:$G$4005,ROW(B813)-ROW($C$3))),"")</f>
        <v/>
      </c>
      <c r="R813" s="361" t="str">
        <f>IFERROR(IF(LEN(D813)&gt;0,IF(LEN(INDEX(AdressBook!$C$6:$C$25,MATCH(D813,AdressBook!$B$6:$B$25,0),1))=0,"",INDEX(AdressBook!$C$6:$C$25,MATCH(D813,AdressBook!$B$6:$B$25,0),1)),""),"")</f>
        <v/>
      </c>
      <c r="S813" s="165">
        <f>IF(LEN(C813)&gt;0,IFERROR(IF(MATCH(C813,C814:$C$4004,0)&gt;0,-1,ROW(S813)-ROW($S$3)),ROW(S813)-ROW($S$3)),-1)</f>
        <v>-1</v>
      </c>
      <c r="T813" s="165">
        <f t="shared" si="110"/>
        <v>0</v>
      </c>
      <c r="U813" s="165" t="str">
        <f t="shared" si="111"/>
        <v/>
      </c>
      <c r="V813" s="165" t="str">
        <f>IFERROR(IF(OR(C813="",S813&lt;0),"",IF(SUBTOTAL(3,C813:C813)=0,-1,SUBTOTAL(3,$C$4:C813))),"")</f>
        <v/>
      </c>
      <c r="W813" s="156" t="str">
        <f t="array" ref="W813">IF(LEN(C813)&gt;0,IFERROR(IF(MATCH(C813,$C$3:$C812,0)&gt;0,N813-INDEX($N$3:N812,SUMPRODUCT(MAX(ROW($C$3:$C812)*(C813=$C$3:$C812)))-2,1),""),""),"")</f>
        <v/>
      </c>
      <c r="X813" s="156">
        <f t="shared" ca="1" si="112"/>
        <v>1</v>
      </c>
      <c r="Y813" s="156">
        <f t="shared" ca="1" si="113"/>
        <v>1</v>
      </c>
    </row>
    <row r="814" spans="2:25" hidden="1" x14ac:dyDescent="0.25">
      <c r="B814" s="390" t="str">
        <f>IFERROR(IF(LEN(INDEX(PlansAndNotes!$B$6:$B$2005,ROW(A814)-ROW($B$3)))=0,"",INDEX(PlansAndNotes!$B$6:$B$2005,ROW(A814)-ROW($B$3))),"")</f>
        <v/>
      </c>
      <c r="C814" s="361" t="str">
        <f t="shared" si="108"/>
        <v/>
      </c>
      <c r="D814" s="361" t="str">
        <f>IFERROR(IF(LEN(C814)&gt;0,IF(LEN(INDEX(TasksList!$C$6:$C$1005,MATCH(C814,TasksList!$B$6:$B$1005,0),1))=0,"",INDEX(TasksList!$C$6:$C$1005,MATCH(C814,TasksList!$B$6:$B$1005,0),1)),""),"")</f>
        <v/>
      </c>
      <c r="E814" s="361" t="str">
        <f>IFERROR(IF(LEN(C814)&gt;0,IF(LEN(INDEX(TasksList!$F$6:$F$1005,MATCH(C814,TasksList!$B$6:$B$1005,0),1))=0,"not set!",INDEX(TasksList!$F$6:$F$1005,MATCH(C814,TasksList!$B$6:$B$1005,0),1)),""),"")</f>
        <v/>
      </c>
      <c r="F814" s="360" t="str">
        <f>IFERROR(IF(LEN(D814)&gt;0,IF(LEN(INDEX(AdressBook!$D$6:$D$25,MATCH(D814,AdressBook!$B$6:$B$25,0),1))=0,"",INDEX(AdressBook!$D$6:$D$25,MATCH(D814,AdressBook!$B$6:$B$25,0),1)),""),"")</f>
        <v/>
      </c>
      <c r="G814" s="361" t="str">
        <f>IFERROR(IF(LEN(INDEX(PlansAndNotes!$F$6:$F$2005,ROW(B814)-ROW($C$3)))=0,"",INDEX(PlansAndNotes!$F$6:$F$2005,ROW(B814)-ROW($C$3))),"")</f>
        <v/>
      </c>
      <c r="H814" s="361" t="str">
        <f>IFERROR(IF(LEN(C814)&gt;0,IF(LEN(INDEX(TasksList!$G$6:$G$1005,MATCH(C814,TasksList!$B$6:$B$1005,0),1))=0,"",INDEX(TasksList!$G$6:$G$1005,MATCH(C814,TasksList!$B$6:$B$1005,0),1)),""),"")</f>
        <v/>
      </c>
      <c r="I814" s="381"/>
      <c r="J814" s="402"/>
      <c r="K814" s="402"/>
      <c r="L814" s="399" t="str">
        <f t="array" ref="L814">IFERROR(INDEX($J$4:$J$1003,SMALL($K$4:$K$1003,ROW(L814)-3),1),"")</f>
        <v/>
      </c>
      <c r="M814" s="206"/>
      <c r="N814" s="362" t="str">
        <f>IFERROR(IF(LEN(INDEX(PlansAndNotes!$D$6:$D$4005,ROW(B814)-ROW($C$3)))=0,"",INDEX(PlansAndNotes!$D$6:$D$4005,ROW(B814)-ROW($C$3))),"")</f>
        <v/>
      </c>
      <c r="O814" s="165" t="str">
        <f t="shared" si="109"/>
        <v/>
      </c>
      <c r="P814" s="363" t="str">
        <f>IFERROR(IF(LEN(INDEX(PlansAndNotes!$E$6:$E$4005,ROW(B814)-ROW($C$3)))=0,"",INDEX(PlansAndNotes!$E$6:$E$4005,ROW(B814)-ROW($C$3))),"")</f>
        <v/>
      </c>
      <c r="Q814" s="363" t="str">
        <f>IFERROR(IF(LEN(INDEX(PlansAndNotes!$G$6:$G$4005,ROW(B814)-ROW($C$3)))=0,"",INDEX(PlansAndNotes!$G$6:$G$4005,ROW(B814)-ROW($C$3))),"")</f>
        <v/>
      </c>
      <c r="R814" s="361" t="str">
        <f>IFERROR(IF(LEN(D814)&gt;0,IF(LEN(INDEX(AdressBook!$C$6:$C$25,MATCH(D814,AdressBook!$B$6:$B$25,0),1))=0,"",INDEX(AdressBook!$C$6:$C$25,MATCH(D814,AdressBook!$B$6:$B$25,0),1)),""),"")</f>
        <v/>
      </c>
      <c r="S814" s="165">
        <f>IF(LEN(C814)&gt;0,IFERROR(IF(MATCH(C814,C815:$C$4004,0)&gt;0,-1,ROW(S814)-ROW($S$3)),ROW(S814)-ROW($S$3)),-1)</f>
        <v>-1</v>
      </c>
      <c r="T814" s="165">
        <f t="shared" si="110"/>
        <v>0</v>
      </c>
      <c r="U814" s="165" t="str">
        <f t="shared" si="111"/>
        <v/>
      </c>
      <c r="V814" s="165" t="str">
        <f>IFERROR(IF(OR(C814="",S814&lt;0),"",IF(SUBTOTAL(3,C814:C814)=0,-1,SUBTOTAL(3,$C$4:C814))),"")</f>
        <v/>
      </c>
      <c r="W814" s="156" t="str">
        <f t="array" ref="W814">IF(LEN(C814)&gt;0,IFERROR(IF(MATCH(C814,$C$3:$C813,0)&gt;0,N814-INDEX($N$3:N813,SUMPRODUCT(MAX(ROW($C$3:$C813)*(C814=$C$3:$C813)))-2,1),""),""),"")</f>
        <v/>
      </c>
      <c r="X814" s="156">
        <f t="shared" ca="1" si="112"/>
        <v>1</v>
      </c>
      <c r="Y814" s="156">
        <f t="shared" ca="1" si="113"/>
        <v>1</v>
      </c>
    </row>
    <row r="815" spans="2:25" hidden="1" x14ac:dyDescent="0.25">
      <c r="B815" s="390" t="str">
        <f>IFERROR(IF(LEN(INDEX(PlansAndNotes!$B$6:$B$2005,ROW(A815)-ROW($B$3)))=0,"",INDEX(PlansAndNotes!$B$6:$B$2005,ROW(A815)-ROW($B$3))),"")</f>
        <v/>
      </c>
      <c r="C815" s="361" t="str">
        <f t="shared" si="108"/>
        <v/>
      </c>
      <c r="D815" s="361" t="str">
        <f>IFERROR(IF(LEN(C815)&gt;0,IF(LEN(INDEX(TasksList!$C$6:$C$1005,MATCH(C815,TasksList!$B$6:$B$1005,0),1))=0,"",INDEX(TasksList!$C$6:$C$1005,MATCH(C815,TasksList!$B$6:$B$1005,0),1)),""),"")</f>
        <v/>
      </c>
      <c r="E815" s="361" t="str">
        <f>IFERROR(IF(LEN(C815)&gt;0,IF(LEN(INDEX(TasksList!$F$6:$F$1005,MATCH(C815,TasksList!$B$6:$B$1005,0),1))=0,"not set!",INDEX(TasksList!$F$6:$F$1005,MATCH(C815,TasksList!$B$6:$B$1005,0),1)),""),"")</f>
        <v/>
      </c>
      <c r="F815" s="360" t="str">
        <f>IFERROR(IF(LEN(D815)&gt;0,IF(LEN(INDEX(AdressBook!$D$6:$D$25,MATCH(D815,AdressBook!$B$6:$B$25,0),1))=0,"",INDEX(AdressBook!$D$6:$D$25,MATCH(D815,AdressBook!$B$6:$B$25,0),1)),""),"")</f>
        <v/>
      </c>
      <c r="G815" s="361" t="str">
        <f>IFERROR(IF(LEN(INDEX(PlansAndNotes!$F$6:$F$2005,ROW(B815)-ROW($C$3)))=0,"",INDEX(PlansAndNotes!$F$6:$F$2005,ROW(B815)-ROW($C$3))),"")</f>
        <v/>
      </c>
      <c r="H815" s="361" t="str">
        <f>IFERROR(IF(LEN(C815)&gt;0,IF(LEN(INDEX(TasksList!$G$6:$G$1005,MATCH(C815,TasksList!$B$6:$B$1005,0),1))=0,"",INDEX(TasksList!$G$6:$G$1005,MATCH(C815,TasksList!$B$6:$B$1005,0),1)),""),"")</f>
        <v/>
      </c>
      <c r="I815" s="381"/>
      <c r="J815" s="402"/>
      <c r="K815" s="402"/>
      <c r="L815" s="399" t="str">
        <f t="array" ref="L815">IFERROR(INDEX($J$4:$J$1003,SMALL($K$4:$K$1003,ROW(L815)-3),1),"")</f>
        <v/>
      </c>
      <c r="M815" s="206"/>
      <c r="N815" s="362" t="str">
        <f>IFERROR(IF(LEN(INDEX(PlansAndNotes!$D$6:$D$4005,ROW(B815)-ROW($C$3)))=0,"",INDEX(PlansAndNotes!$D$6:$D$4005,ROW(B815)-ROW($C$3))),"")</f>
        <v/>
      </c>
      <c r="O815" s="165" t="str">
        <f t="shared" si="109"/>
        <v/>
      </c>
      <c r="P815" s="363" t="str">
        <f>IFERROR(IF(LEN(INDEX(PlansAndNotes!$E$6:$E$4005,ROW(B815)-ROW($C$3)))=0,"",INDEX(PlansAndNotes!$E$6:$E$4005,ROW(B815)-ROW($C$3))),"")</f>
        <v/>
      </c>
      <c r="Q815" s="363" t="str">
        <f>IFERROR(IF(LEN(INDEX(PlansAndNotes!$G$6:$G$4005,ROW(B815)-ROW($C$3)))=0,"",INDEX(PlansAndNotes!$G$6:$G$4005,ROW(B815)-ROW($C$3))),"")</f>
        <v/>
      </c>
      <c r="R815" s="361" t="str">
        <f>IFERROR(IF(LEN(D815)&gt;0,IF(LEN(INDEX(AdressBook!$C$6:$C$25,MATCH(D815,AdressBook!$B$6:$B$25,0),1))=0,"",INDEX(AdressBook!$C$6:$C$25,MATCH(D815,AdressBook!$B$6:$B$25,0),1)),""),"")</f>
        <v/>
      </c>
      <c r="S815" s="165">
        <f>IF(LEN(C815)&gt;0,IFERROR(IF(MATCH(C815,C816:$C$4004,0)&gt;0,-1,ROW(S815)-ROW($S$3)),ROW(S815)-ROW($S$3)),-1)</f>
        <v>-1</v>
      </c>
      <c r="T815" s="165">
        <f t="shared" si="110"/>
        <v>0</v>
      </c>
      <c r="U815" s="165" t="str">
        <f t="shared" si="111"/>
        <v/>
      </c>
      <c r="V815" s="165" t="str">
        <f>IFERROR(IF(OR(C815="",S815&lt;0),"",IF(SUBTOTAL(3,C815:C815)=0,-1,SUBTOTAL(3,$C$4:C815))),"")</f>
        <v/>
      </c>
      <c r="W815" s="156" t="str">
        <f t="array" ref="W815">IF(LEN(C815)&gt;0,IFERROR(IF(MATCH(C815,$C$3:$C814,0)&gt;0,N815-INDEX($N$3:N814,SUMPRODUCT(MAX(ROW($C$3:$C814)*(C815=$C$3:$C814)))-2,1),""),""),"")</f>
        <v/>
      </c>
      <c r="X815" s="156">
        <f t="shared" ca="1" si="112"/>
        <v>1</v>
      </c>
      <c r="Y815" s="156">
        <f t="shared" ca="1" si="113"/>
        <v>1</v>
      </c>
    </row>
    <row r="816" spans="2:25" hidden="1" x14ac:dyDescent="0.25">
      <c r="B816" s="390" t="str">
        <f>IFERROR(IF(LEN(INDEX(PlansAndNotes!$B$6:$B$2005,ROW(A816)-ROW($B$3)))=0,"",INDEX(PlansAndNotes!$B$6:$B$2005,ROW(A816)-ROW($B$3))),"")</f>
        <v/>
      </c>
      <c r="C816" s="361" t="str">
        <f t="shared" si="108"/>
        <v/>
      </c>
      <c r="D816" s="361" t="str">
        <f>IFERROR(IF(LEN(C816)&gt;0,IF(LEN(INDEX(TasksList!$C$6:$C$1005,MATCH(C816,TasksList!$B$6:$B$1005,0),1))=0,"",INDEX(TasksList!$C$6:$C$1005,MATCH(C816,TasksList!$B$6:$B$1005,0),1)),""),"")</f>
        <v/>
      </c>
      <c r="E816" s="361" t="str">
        <f>IFERROR(IF(LEN(C816)&gt;0,IF(LEN(INDEX(TasksList!$F$6:$F$1005,MATCH(C816,TasksList!$B$6:$B$1005,0),1))=0,"not set!",INDEX(TasksList!$F$6:$F$1005,MATCH(C816,TasksList!$B$6:$B$1005,0),1)),""),"")</f>
        <v/>
      </c>
      <c r="F816" s="360" t="str">
        <f>IFERROR(IF(LEN(D816)&gt;0,IF(LEN(INDEX(AdressBook!$D$6:$D$25,MATCH(D816,AdressBook!$B$6:$B$25,0),1))=0,"",INDEX(AdressBook!$D$6:$D$25,MATCH(D816,AdressBook!$B$6:$B$25,0),1)),""),"")</f>
        <v/>
      </c>
      <c r="G816" s="361" t="str">
        <f>IFERROR(IF(LEN(INDEX(PlansAndNotes!$F$6:$F$2005,ROW(B816)-ROW($C$3)))=0,"",INDEX(PlansAndNotes!$F$6:$F$2005,ROW(B816)-ROW($C$3))),"")</f>
        <v/>
      </c>
      <c r="H816" s="361" t="str">
        <f>IFERROR(IF(LEN(C816)&gt;0,IF(LEN(INDEX(TasksList!$G$6:$G$1005,MATCH(C816,TasksList!$B$6:$B$1005,0),1))=0,"",INDEX(TasksList!$G$6:$G$1005,MATCH(C816,TasksList!$B$6:$B$1005,0),1)),""),"")</f>
        <v/>
      </c>
      <c r="I816" s="381"/>
      <c r="J816" s="402"/>
      <c r="K816" s="402"/>
      <c r="L816" s="399" t="str">
        <f t="array" ref="L816">IFERROR(INDEX($J$4:$J$1003,SMALL($K$4:$K$1003,ROW(L816)-3),1),"")</f>
        <v/>
      </c>
      <c r="M816" s="206"/>
      <c r="N816" s="362" t="str">
        <f>IFERROR(IF(LEN(INDEX(PlansAndNotes!$D$6:$D$4005,ROW(B816)-ROW($C$3)))=0,"",INDEX(PlansAndNotes!$D$6:$D$4005,ROW(B816)-ROW($C$3))),"")</f>
        <v/>
      </c>
      <c r="O816" s="165" t="str">
        <f t="shared" si="109"/>
        <v/>
      </c>
      <c r="P816" s="363" t="str">
        <f>IFERROR(IF(LEN(INDEX(PlansAndNotes!$E$6:$E$4005,ROW(B816)-ROW($C$3)))=0,"",INDEX(PlansAndNotes!$E$6:$E$4005,ROW(B816)-ROW($C$3))),"")</f>
        <v/>
      </c>
      <c r="Q816" s="363" t="str">
        <f>IFERROR(IF(LEN(INDEX(PlansAndNotes!$G$6:$G$4005,ROW(B816)-ROW($C$3)))=0,"",INDEX(PlansAndNotes!$G$6:$G$4005,ROW(B816)-ROW($C$3))),"")</f>
        <v/>
      </c>
      <c r="R816" s="361" t="str">
        <f>IFERROR(IF(LEN(D816)&gt;0,IF(LEN(INDEX(AdressBook!$C$6:$C$25,MATCH(D816,AdressBook!$B$6:$B$25,0),1))=0,"",INDEX(AdressBook!$C$6:$C$25,MATCH(D816,AdressBook!$B$6:$B$25,0),1)),""),"")</f>
        <v/>
      </c>
      <c r="S816" s="165">
        <f>IF(LEN(C816)&gt;0,IFERROR(IF(MATCH(C816,C817:$C$4004,0)&gt;0,-1,ROW(S816)-ROW($S$3)),ROW(S816)-ROW($S$3)),-1)</f>
        <v>-1</v>
      </c>
      <c r="T816" s="165">
        <f t="shared" si="110"/>
        <v>0</v>
      </c>
      <c r="U816" s="165" t="str">
        <f t="shared" si="111"/>
        <v/>
      </c>
      <c r="V816" s="165" t="str">
        <f>IFERROR(IF(OR(C816="",S816&lt;0),"",IF(SUBTOTAL(3,C816:C816)=0,-1,SUBTOTAL(3,$C$4:C816))),"")</f>
        <v/>
      </c>
      <c r="W816" s="156" t="str">
        <f t="array" ref="W816">IF(LEN(C816)&gt;0,IFERROR(IF(MATCH(C816,$C$3:$C815,0)&gt;0,N816-INDEX($N$3:N815,SUMPRODUCT(MAX(ROW($C$3:$C815)*(C816=$C$3:$C815)))-2,1),""),""),"")</f>
        <v/>
      </c>
      <c r="X816" s="156">
        <f t="shared" ca="1" si="112"/>
        <v>1</v>
      </c>
      <c r="Y816" s="156">
        <f t="shared" ca="1" si="113"/>
        <v>1</v>
      </c>
    </row>
    <row r="817" spans="2:25" hidden="1" x14ac:dyDescent="0.25">
      <c r="B817" s="390" t="str">
        <f>IFERROR(IF(LEN(INDEX(PlansAndNotes!$B$6:$B$2005,ROW(A817)-ROW($B$3)))=0,"",INDEX(PlansAndNotes!$B$6:$B$2005,ROW(A817)-ROW($B$3))),"")</f>
        <v/>
      </c>
      <c r="C817" s="361" t="str">
        <f t="shared" si="108"/>
        <v/>
      </c>
      <c r="D817" s="361" t="str">
        <f>IFERROR(IF(LEN(C817)&gt;0,IF(LEN(INDEX(TasksList!$C$6:$C$1005,MATCH(C817,TasksList!$B$6:$B$1005,0),1))=0,"",INDEX(TasksList!$C$6:$C$1005,MATCH(C817,TasksList!$B$6:$B$1005,0),1)),""),"")</f>
        <v/>
      </c>
      <c r="E817" s="361" t="str">
        <f>IFERROR(IF(LEN(C817)&gt;0,IF(LEN(INDEX(TasksList!$F$6:$F$1005,MATCH(C817,TasksList!$B$6:$B$1005,0),1))=0,"not set!",INDEX(TasksList!$F$6:$F$1005,MATCH(C817,TasksList!$B$6:$B$1005,0),1)),""),"")</f>
        <v/>
      </c>
      <c r="F817" s="360" t="str">
        <f>IFERROR(IF(LEN(D817)&gt;0,IF(LEN(INDEX(AdressBook!$D$6:$D$25,MATCH(D817,AdressBook!$B$6:$B$25,0),1))=0,"",INDEX(AdressBook!$D$6:$D$25,MATCH(D817,AdressBook!$B$6:$B$25,0),1)),""),"")</f>
        <v/>
      </c>
      <c r="G817" s="361" t="str">
        <f>IFERROR(IF(LEN(INDEX(PlansAndNotes!$F$6:$F$2005,ROW(B817)-ROW($C$3)))=0,"",INDEX(PlansAndNotes!$F$6:$F$2005,ROW(B817)-ROW($C$3))),"")</f>
        <v/>
      </c>
      <c r="H817" s="361" t="str">
        <f>IFERROR(IF(LEN(C817)&gt;0,IF(LEN(INDEX(TasksList!$G$6:$G$1005,MATCH(C817,TasksList!$B$6:$B$1005,0),1))=0,"",INDEX(TasksList!$G$6:$G$1005,MATCH(C817,TasksList!$B$6:$B$1005,0),1)),""),"")</f>
        <v/>
      </c>
      <c r="I817" s="381"/>
      <c r="J817" s="402"/>
      <c r="K817" s="402"/>
      <c r="L817" s="399" t="str">
        <f t="array" ref="L817">IFERROR(INDEX($J$4:$J$1003,SMALL($K$4:$K$1003,ROW(L817)-3),1),"")</f>
        <v/>
      </c>
      <c r="M817" s="206"/>
      <c r="N817" s="362" t="str">
        <f>IFERROR(IF(LEN(INDEX(PlansAndNotes!$D$6:$D$4005,ROW(B817)-ROW($C$3)))=0,"",INDEX(PlansAndNotes!$D$6:$D$4005,ROW(B817)-ROW($C$3))),"")</f>
        <v/>
      </c>
      <c r="O817" s="165" t="str">
        <f t="shared" si="109"/>
        <v/>
      </c>
      <c r="P817" s="363" t="str">
        <f>IFERROR(IF(LEN(INDEX(PlansAndNotes!$E$6:$E$4005,ROW(B817)-ROW($C$3)))=0,"",INDEX(PlansAndNotes!$E$6:$E$4005,ROW(B817)-ROW($C$3))),"")</f>
        <v/>
      </c>
      <c r="Q817" s="363" t="str">
        <f>IFERROR(IF(LEN(INDEX(PlansAndNotes!$G$6:$G$4005,ROW(B817)-ROW($C$3)))=0,"",INDEX(PlansAndNotes!$G$6:$G$4005,ROW(B817)-ROW($C$3))),"")</f>
        <v/>
      </c>
      <c r="R817" s="361" t="str">
        <f>IFERROR(IF(LEN(D817)&gt;0,IF(LEN(INDEX(AdressBook!$C$6:$C$25,MATCH(D817,AdressBook!$B$6:$B$25,0),1))=0,"",INDEX(AdressBook!$C$6:$C$25,MATCH(D817,AdressBook!$B$6:$B$25,0),1)),""),"")</f>
        <v/>
      </c>
      <c r="S817" s="165">
        <f>IF(LEN(C817)&gt;0,IFERROR(IF(MATCH(C817,C818:$C$4004,0)&gt;0,-1,ROW(S817)-ROW($S$3)),ROW(S817)-ROW($S$3)),-1)</f>
        <v>-1</v>
      </c>
      <c r="T817" s="165">
        <f t="shared" si="110"/>
        <v>0</v>
      </c>
      <c r="U817" s="165" t="str">
        <f t="shared" si="111"/>
        <v/>
      </c>
      <c r="V817" s="165" t="str">
        <f>IFERROR(IF(OR(C817="",S817&lt;0),"",IF(SUBTOTAL(3,C817:C817)=0,-1,SUBTOTAL(3,$C$4:C817))),"")</f>
        <v/>
      </c>
      <c r="W817" s="156" t="str">
        <f t="array" ref="W817">IF(LEN(C817)&gt;0,IFERROR(IF(MATCH(C817,$C$3:$C816,0)&gt;0,N817-INDEX($N$3:N816,SUMPRODUCT(MAX(ROW($C$3:$C816)*(C817=$C$3:$C816)))-2,1),""),""),"")</f>
        <v/>
      </c>
      <c r="X817" s="156">
        <f t="shared" ca="1" si="112"/>
        <v>1</v>
      </c>
      <c r="Y817" s="156">
        <f t="shared" ca="1" si="113"/>
        <v>1</v>
      </c>
    </row>
    <row r="818" spans="2:25" hidden="1" x14ac:dyDescent="0.25">
      <c r="B818" s="390" t="str">
        <f>IFERROR(IF(LEN(INDEX(PlansAndNotes!$B$6:$B$2005,ROW(A818)-ROW($B$3)))=0,"",INDEX(PlansAndNotes!$B$6:$B$2005,ROW(A818)-ROW($B$3))),"")</f>
        <v/>
      </c>
      <c r="C818" s="361" t="str">
        <f t="shared" si="108"/>
        <v/>
      </c>
      <c r="D818" s="361" t="str">
        <f>IFERROR(IF(LEN(C818)&gt;0,IF(LEN(INDEX(TasksList!$C$6:$C$1005,MATCH(C818,TasksList!$B$6:$B$1005,0),1))=0,"",INDEX(TasksList!$C$6:$C$1005,MATCH(C818,TasksList!$B$6:$B$1005,0),1)),""),"")</f>
        <v/>
      </c>
      <c r="E818" s="361" t="str">
        <f>IFERROR(IF(LEN(C818)&gt;0,IF(LEN(INDEX(TasksList!$F$6:$F$1005,MATCH(C818,TasksList!$B$6:$B$1005,0),1))=0,"not set!",INDEX(TasksList!$F$6:$F$1005,MATCH(C818,TasksList!$B$6:$B$1005,0),1)),""),"")</f>
        <v/>
      </c>
      <c r="F818" s="360" t="str">
        <f>IFERROR(IF(LEN(D818)&gt;0,IF(LEN(INDEX(AdressBook!$D$6:$D$25,MATCH(D818,AdressBook!$B$6:$B$25,0),1))=0,"",INDEX(AdressBook!$D$6:$D$25,MATCH(D818,AdressBook!$B$6:$B$25,0),1)),""),"")</f>
        <v/>
      </c>
      <c r="G818" s="361" t="str">
        <f>IFERROR(IF(LEN(INDEX(PlansAndNotes!$F$6:$F$2005,ROW(B818)-ROW($C$3)))=0,"",INDEX(PlansAndNotes!$F$6:$F$2005,ROW(B818)-ROW($C$3))),"")</f>
        <v/>
      </c>
      <c r="H818" s="361" t="str">
        <f>IFERROR(IF(LEN(C818)&gt;0,IF(LEN(INDEX(TasksList!$G$6:$G$1005,MATCH(C818,TasksList!$B$6:$B$1005,0),1))=0,"",INDEX(TasksList!$G$6:$G$1005,MATCH(C818,TasksList!$B$6:$B$1005,0),1)),""),"")</f>
        <v/>
      </c>
      <c r="I818" s="381"/>
      <c r="J818" s="402"/>
      <c r="K818" s="402"/>
      <c r="L818" s="399" t="str">
        <f t="array" ref="L818">IFERROR(INDEX($J$4:$J$1003,SMALL($K$4:$K$1003,ROW(L818)-3),1),"")</f>
        <v/>
      </c>
      <c r="M818" s="206"/>
      <c r="N818" s="362" t="str">
        <f>IFERROR(IF(LEN(INDEX(PlansAndNotes!$D$6:$D$4005,ROW(B818)-ROW($C$3)))=0,"",INDEX(PlansAndNotes!$D$6:$D$4005,ROW(B818)-ROW($C$3))),"")</f>
        <v/>
      </c>
      <c r="O818" s="165" t="str">
        <f t="shared" si="109"/>
        <v/>
      </c>
      <c r="P818" s="363" t="str">
        <f>IFERROR(IF(LEN(INDEX(PlansAndNotes!$E$6:$E$4005,ROW(B818)-ROW($C$3)))=0,"",INDEX(PlansAndNotes!$E$6:$E$4005,ROW(B818)-ROW($C$3))),"")</f>
        <v/>
      </c>
      <c r="Q818" s="363" t="str">
        <f>IFERROR(IF(LEN(INDEX(PlansAndNotes!$G$6:$G$4005,ROW(B818)-ROW($C$3)))=0,"",INDEX(PlansAndNotes!$G$6:$G$4005,ROW(B818)-ROW($C$3))),"")</f>
        <v/>
      </c>
      <c r="R818" s="361" t="str">
        <f>IFERROR(IF(LEN(D818)&gt;0,IF(LEN(INDEX(AdressBook!$C$6:$C$25,MATCH(D818,AdressBook!$B$6:$B$25,0),1))=0,"",INDEX(AdressBook!$C$6:$C$25,MATCH(D818,AdressBook!$B$6:$B$25,0),1)),""),"")</f>
        <v/>
      </c>
      <c r="S818" s="165">
        <f>IF(LEN(C818)&gt;0,IFERROR(IF(MATCH(C818,C819:$C$4004,0)&gt;0,-1,ROW(S818)-ROW($S$3)),ROW(S818)-ROW($S$3)),-1)</f>
        <v>-1</v>
      </c>
      <c r="T818" s="165">
        <f t="shared" si="110"/>
        <v>0</v>
      </c>
      <c r="U818" s="165" t="str">
        <f t="shared" si="111"/>
        <v/>
      </c>
      <c r="V818" s="165" t="str">
        <f>IFERROR(IF(OR(C818="",S818&lt;0),"",IF(SUBTOTAL(3,C818:C818)=0,-1,SUBTOTAL(3,$C$4:C818))),"")</f>
        <v/>
      </c>
      <c r="W818" s="156" t="str">
        <f t="array" ref="W818">IF(LEN(C818)&gt;0,IFERROR(IF(MATCH(C818,$C$3:$C817,0)&gt;0,N818-INDEX($N$3:N817,SUMPRODUCT(MAX(ROW($C$3:$C817)*(C818=$C$3:$C817)))-2,1),""),""),"")</f>
        <v/>
      </c>
      <c r="X818" s="156">
        <f t="shared" ca="1" si="112"/>
        <v>1</v>
      </c>
      <c r="Y818" s="156">
        <f t="shared" ca="1" si="113"/>
        <v>1</v>
      </c>
    </row>
    <row r="819" spans="2:25" hidden="1" x14ac:dyDescent="0.25">
      <c r="B819" s="390" t="str">
        <f>IFERROR(IF(LEN(INDEX(PlansAndNotes!$B$6:$B$2005,ROW(A819)-ROW($B$3)))=0,"",INDEX(PlansAndNotes!$B$6:$B$2005,ROW(A819)-ROW($B$3))),"")</f>
        <v/>
      </c>
      <c r="C819" s="361" t="str">
        <f t="shared" si="108"/>
        <v/>
      </c>
      <c r="D819" s="361" t="str">
        <f>IFERROR(IF(LEN(C819)&gt;0,IF(LEN(INDEX(TasksList!$C$6:$C$1005,MATCH(C819,TasksList!$B$6:$B$1005,0),1))=0,"",INDEX(TasksList!$C$6:$C$1005,MATCH(C819,TasksList!$B$6:$B$1005,0),1)),""),"")</f>
        <v/>
      </c>
      <c r="E819" s="361" t="str">
        <f>IFERROR(IF(LEN(C819)&gt;0,IF(LEN(INDEX(TasksList!$F$6:$F$1005,MATCH(C819,TasksList!$B$6:$B$1005,0),1))=0,"not set!",INDEX(TasksList!$F$6:$F$1005,MATCH(C819,TasksList!$B$6:$B$1005,0),1)),""),"")</f>
        <v/>
      </c>
      <c r="F819" s="360" t="str">
        <f>IFERROR(IF(LEN(D819)&gt;0,IF(LEN(INDEX(AdressBook!$D$6:$D$25,MATCH(D819,AdressBook!$B$6:$B$25,0),1))=0,"",INDEX(AdressBook!$D$6:$D$25,MATCH(D819,AdressBook!$B$6:$B$25,0),1)),""),"")</f>
        <v/>
      </c>
      <c r="G819" s="361" t="str">
        <f>IFERROR(IF(LEN(INDEX(PlansAndNotes!$F$6:$F$2005,ROW(B819)-ROW($C$3)))=0,"",INDEX(PlansAndNotes!$F$6:$F$2005,ROW(B819)-ROW($C$3))),"")</f>
        <v/>
      </c>
      <c r="H819" s="361" t="str">
        <f>IFERROR(IF(LEN(C819)&gt;0,IF(LEN(INDEX(TasksList!$G$6:$G$1005,MATCH(C819,TasksList!$B$6:$B$1005,0),1))=0,"",INDEX(TasksList!$G$6:$G$1005,MATCH(C819,TasksList!$B$6:$B$1005,0),1)),""),"")</f>
        <v/>
      </c>
      <c r="I819" s="381"/>
      <c r="J819" s="402"/>
      <c r="K819" s="402"/>
      <c r="L819" s="399" t="str">
        <f t="array" ref="L819">IFERROR(INDEX($J$4:$J$1003,SMALL($K$4:$K$1003,ROW(L819)-3),1),"")</f>
        <v/>
      </c>
      <c r="M819" s="206"/>
      <c r="N819" s="362" t="str">
        <f>IFERROR(IF(LEN(INDEX(PlansAndNotes!$D$6:$D$4005,ROW(B819)-ROW($C$3)))=0,"",INDEX(PlansAndNotes!$D$6:$D$4005,ROW(B819)-ROW($C$3))),"")</f>
        <v/>
      </c>
      <c r="O819" s="165" t="str">
        <f t="shared" si="109"/>
        <v/>
      </c>
      <c r="P819" s="363" t="str">
        <f>IFERROR(IF(LEN(INDEX(PlansAndNotes!$E$6:$E$4005,ROW(B819)-ROW($C$3)))=0,"",INDEX(PlansAndNotes!$E$6:$E$4005,ROW(B819)-ROW($C$3))),"")</f>
        <v/>
      </c>
      <c r="Q819" s="363" t="str">
        <f>IFERROR(IF(LEN(INDEX(PlansAndNotes!$G$6:$G$4005,ROW(B819)-ROW($C$3)))=0,"",INDEX(PlansAndNotes!$G$6:$G$4005,ROW(B819)-ROW($C$3))),"")</f>
        <v/>
      </c>
      <c r="R819" s="361" t="str">
        <f>IFERROR(IF(LEN(D819)&gt;0,IF(LEN(INDEX(AdressBook!$C$6:$C$25,MATCH(D819,AdressBook!$B$6:$B$25,0),1))=0,"",INDEX(AdressBook!$C$6:$C$25,MATCH(D819,AdressBook!$B$6:$B$25,0),1)),""),"")</f>
        <v/>
      </c>
      <c r="S819" s="165">
        <f>IF(LEN(C819)&gt;0,IFERROR(IF(MATCH(C819,C820:$C$4004,0)&gt;0,-1,ROW(S819)-ROW($S$3)),ROW(S819)-ROW($S$3)),-1)</f>
        <v>-1</v>
      </c>
      <c r="T819" s="165">
        <f t="shared" si="110"/>
        <v>0</v>
      </c>
      <c r="U819" s="165" t="str">
        <f t="shared" si="111"/>
        <v/>
      </c>
      <c r="V819" s="165" t="str">
        <f>IFERROR(IF(OR(C819="",S819&lt;0),"",IF(SUBTOTAL(3,C819:C819)=0,-1,SUBTOTAL(3,$C$4:C819))),"")</f>
        <v/>
      </c>
      <c r="W819" s="156" t="str">
        <f t="array" ref="W819">IF(LEN(C819)&gt;0,IFERROR(IF(MATCH(C819,$C$3:$C818,0)&gt;0,N819-INDEX($N$3:N818,SUMPRODUCT(MAX(ROW($C$3:$C818)*(C819=$C$3:$C818)))-2,1),""),""),"")</f>
        <v/>
      </c>
      <c r="X819" s="156">
        <f t="shared" ca="1" si="112"/>
        <v>1</v>
      </c>
      <c r="Y819" s="156">
        <f t="shared" ca="1" si="113"/>
        <v>1</v>
      </c>
    </row>
    <row r="820" spans="2:25" hidden="1" x14ac:dyDescent="0.25">
      <c r="B820" s="390" t="str">
        <f>IFERROR(IF(LEN(INDEX(PlansAndNotes!$B$6:$B$2005,ROW(A820)-ROW($B$3)))=0,"",INDEX(PlansAndNotes!$B$6:$B$2005,ROW(A820)-ROW($B$3))),"")</f>
        <v/>
      </c>
      <c r="C820" s="361" t="str">
        <f t="shared" si="108"/>
        <v/>
      </c>
      <c r="D820" s="361" t="str">
        <f>IFERROR(IF(LEN(C820)&gt;0,IF(LEN(INDEX(TasksList!$C$6:$C$1005,MATCH(C820,TasksList!$B$6:$B$1005,0),1))=0,"",INDEX(TasksList!$C$6:$C$1005,MATCH(C820,TasksList!$B$6:$B$1005,0),1)),""),"")</f>
        <v/>
      </c>
      <c r="E820" s="361" t="str">
        <f>IFERROR(IF(LEN(C820)&gt;0,IF(LEN(INDEX(TasksList!$F$6:$F$1005,MATCH(C820,TasksList!$B$6:$B$1005,0),1))=0,"not set!",INDEX(TasksList!$F$6:$F$1005,MATCH(C820,TasksList!$B$6:$B$1005,0),1)),""),"")</f>
        <v/>
      </c>
      <c r="F820" s="360" t="str">
        <f>IFERROR(IF(LEN(D820)&gt;0,IF(LEN(INDEX(AdressBook!$D$6:$D$25,MATCH(D820,AdressBook!$B$6:$B$25,0),1))=0,"",INDEX(AdressBook!$D$6:$D$25,MATCH(D820,AdressBook!$B$6:$B$25,0),1)),""),"")</f>
        <v/>
      </c>
      <c r="G820" s="361" t="str">
        <f>IFERROR(IF(LEN(INDEX(PlansAndNotes!$F$6:$F$2005,ROW(B820)-ROW($C$3)))=0,"",INDEX(PlansAndNotes!$F$6:$F$2005,ROW(B820)-ROW($C$3))),"")</f>
        <v/>
      </c>
      <c r="H820" s="361" t="str">
        <f>IFERROR(IF(LEN(C820)&gt;0,IF(LEN(INDEX(TasksList!$G$6:$G$1005,MATCH(C820,TasksList!$B$6:$B$1005,0),1))=0,"",INDEX(TasksList!$G$6:$G$1005,MATCH(C820,TasksList!$B$6:$B$1005,0),1)),""),"")</f>
        <v/>
      </c>
      <c r="I820" s="381"/>
      <c r="J820" s="402"/>
      <c r="K820" s="402"/>
      <c r="L820" s="399" t="str">
        <f t="array" ref="L820">IFERROR(INDEX($J$4:$J$1003,SMALL($K$4:$K$1003,ROW(L820)-3),1),"")</f>
        <v/>
      </c>
      <c r="M820" s="206"/>
      <c r="N820" s="362" t="str">
        <f>IFERROR(IF(LEN(INDEX(PlansAndNotes!$D$6:$D$4005,ROW(B820)-ROW($C$3)))=0,"",INDEX(PlansAndNotes!$D$6:$D$4005,ROW(B820)-ROW($C$3))),"")</f>
        <v/>
      </c>
      <c r="O820" s="165" t="str">
        <f t="shared" si="109"/>
        <v/>
      </c>
      <c r="P820" s="363" t="str">
        <f>IFERROR(IF(LEN(INDEX(PlansAndNotes!$E$6:$E$4005,ROW(B820)-ROW($C$3)))=0,"",INDEX(PlansAndNotes!$E$6:$E$4005,ROW(B820)-ROW($C$3))),"")</f>
        <v/>
      </c>
      <c r="Q820" s="363" t="str">
        <f>IFERROR(IF(LEN(INDEX(PlansAndNotes!$G$6:$G$4005,ROW(B820)-ROW($C$3)))=0,"",INDEX(PlansAndNotes!$G$6:$G$4005,ROW(B820)-ROW($C$3))),"")</f>
        <v/>
      </c>
      <c r="R820" s="361" t="str">
        <f>IFERROR(IF(LEN(D820)&gt;0,IF(LEN(INDEX(AdressBook!$C$6:$C$25,MATCH(D820,AdressBook!$B$6:$B$25,0),1))=0,"",INDEX(AdressBook!$C$6:$C$25,MATCH(D820,AdressBook!$B$6:$B$25,0),1)),""),"")</f>
        <v/>
      </c>
      <c r="S820" s="165">
        <f>IF(LEN(C820)&gt;0,IFERROR(IF(MATCH(C820,C821:$C$4004,0)&gt;0,-1,ROW(S820)-ROW($S$3)),ROW(S820)-ROW($S$3)),-1)</f>
        <v>-1</v>
      </c>
      <c r="T820" s="165">
        <f t="shared" si="110"/>
        <v>0</v>
      </c>
      <c r="U820" s="165" t="str">
        <f t="shared" si="111"/>
        <v/>
      </c>
      <c r="V820" s="165" t="str">
        <f>IFERROR(IF(OR(C820="",S820&lt;0),"",IF(SUBTOTAL(3,C820:C820)=0,-1,SUBTOTAL(3,$C$4:C820))),"")</f>
        <v/>
      </c>
      <c r="W820" s="156" t="str">
        <f t="array" ref="W820">IF(LEN(C820)&gt;0,IFERROR(IF(MATCH(C820,$C$3:$C819,0)&gt;0,N820-INDEX($N$3:N819,SUMPRODUCT(MAX(ROW($C$3:$C819)*(C820=$C$3:$C819)))-2,1),""),""),"")</f>
        <v/>
      </c>
      <c r="X820" s="156">
        <f t="shared" ca="1" si="112"/>
        <v>1</v>
      </c>
      <c r="Y820" s="156">
        <f t="shared" ca="1" si="113"/>
        <v>1</v>
      </c>
    </row>
    <row r="821" spans="2:25" hidden="1" x14ac:dyDescent="0.25">
      <c r="B821" s="390" t="str">
        <f>IFERROR(IF(LEN(INDEX(PlansAndNotes!$B$6:$B$2005,ROW(A821)-ROW($B$3)))=0,"",INDEX(PlansAndNotes!$B$6:$B$2005,ROW(A821)-ROW($B$3))),"")</f>
        <v/>
      </c>
      <c r="C821" s="361" t="str">
        <f t="shared" si="108"/>
        <v/>
      </c>
      <c r="D821" s="361" t="str">
        <f>IFERROR(IF(LEN(C821)&gt;0,IF(LEN(INDEX(TasksList!$C$6:$C$1005,MATCH(C821,TasksList!$B$6:$B$1005,0),1))=0,"",INDEX(TasksList!$C$6:$C$1005,MATCH(C821,TasksList!$B$6:$B$1005,0),1)),""),"")</f>
        <v/>
      </c>
      <c r="E821" s="361" t="str">
        <f>IFERROR(IF(LEN(C821)&gt;0,IF(LEN(INDEX(TasksList!$F$6:$F$1005,MATCH(C821,TasksList!$B$6:$B$1005,0),1))=0,"not set!",INDEX(TasksList!$F$6:$F$1005,MATCH(C821,TasksList!$B$6:$B$1005,0),1)),""),"")</f>
        <v/>
      </c>
      <c r="F821" s="360" t="str">
        <f>IFERROR(IF(LEN(D821)&gt;0,IF(LEN(INDEX(AdressBook!$D$6:$D$25,MATCH(D821,AdressBook!$B$6:$B$25,0),1))=0,"",INDEX(AdressBook!$D$6:$D$25,MATCH(D821,AdressBook!$B$6:$B$25,0),1)),""),"")</f>
        <v/>
      </c>
      <c r="G821" s="361" t="str">
        <f>IFERROR(IF(LEN(INDEX(PlansAndNotes!$F$6:$F$2005,ROW(B821)-ROW($C$3)))=0,"",INDEX(PlansAndNotes!$F$6:$F$2005,ROW(B821)-ROW($C$3))),"")</f>
        <v/>
      </c>
      <c r="H821" s="361" t="str">
        <f>IFERROR(IF(LEN(C821)&gt;0,IF(LEN(INDEX(TasksList!$G$6:$G$1005,MATCH(C821,TasksList!$B$6:$B$1005,0),1))=0,"",INDEX(TasksList!$G$6:$G$1005,MATCH(C821,TasksList!$B$6:$B$1005,0),1)),""),"")</f>
        <v/>
      </c>
      <c r="I821" s="381"/>
      <c r="J821" s="402"/>
      <c r="K821" s="402"/>
      <c r="L821" s="399" t="str">
        <f t="array" ref="L821">IFERROR(INDEX($J$4:$J$1003,SMALL($K$4:$K$1003,ROW(L821)-3),1),"")</f>
        <v/>
      </c>
      <c r="M821" s="206"/>
      <c r="N821" s="362" t="str">
        <f>IFERROR(IF(LEN(INDEX(PlansAndNotes!$D$6:$D$4005,ROW(B821)-ROW($C$3)))=0,"",INDEX(PlansAndNotes!$D$6:$D$4005,ROW(B821)-ROW($C$3))),"")</f>
        <v/>
      </c>
      <c r="O821" s="165" t="str">
        <f t="shared" si="109"/>
        <v/>
      </c>
      <c r="P821" s="363" t="str">
        <f>IFERROR(IF(LEN(INDEX(PlansAndNotes!$E$6:$E$4005,ROW(B821)-ROW($C$3)))=0,"",INDEX(PlansAndNotes!$E$6:$E$4005,ROW(B821)-ROW($C$3))),"")</f>
        <v/>
      </c>
      <c r="Q821" s="363" t="str">
        <f>IFERROR(IF(LEN(INDEX(PlansAndNotes!$G$6:$G$4005,ROW(B821)-ROW($C$3)))=0,"",INDEX(PlansAndNotes!$G$6:$G$4005,ROW(B821)-ROW($C$3))),"")</f>
        <v/>
      </c>
      <c r="R821" s="361" t="str">
        <f>IFERROR(IF(LEN(D821)&gt;0,IF(LEN(INDEX(AdressBook!$C$6:$C$25,MATCH(D821,AdressBook!$B$6:$B$25,0),1))=0,"",INDEX(AdressBook!$C$6:$C$25,MATCH(D821,AdressBook!$B$6:$B$25,0),1)),""),"")</f>
        <v/>
      </c>
      <c r="S821" s="165">
        <f>IF(LEN(C821)&gt;0,IFERROR(IF(MATCH(C821,C822:$C$4004,0)&gt;0,-1,ROW(S821)-ROW($S$3)),ROW(S821)-ROW($S$3)),-1)</f>
        <v>-1</v>
      </c>
      <c r="T821" s="165">
        <f t="shared" si="110"/>
        <v>0</v>
      </c>
      <c r="U821" s="165" t="str">
        <f t="shared" si="111"/>
        <v/>
      </c>
      <c r="V821" s="165" t="str">
        <f>IFERROR(IF(OR(C821="",S821&lt;0),"",IF(SUBTOTAL(3,C821:C821)=0,-1,SUBTOTAL(3,$C$4:C821))),"")</f>
        <v/>
      </c>
      <c r="W821" s="156" t="str">
        <f t="array" ref="W821">IF(LEN(C821)&gt;0,IFERROR(IF(MATCH(C821,$C$3:$C820,0)&gt;0,N821-INDEX($N$3:N820,SUMPRODUCT(MAX(ROW($C$3:$C820)*(C821=$C$3:$C820)))-2,1),""),""),"")</f>
        <v/>
      </c>
      <c r="X821" s="156">
        <f t="shared" ca="1" si="112"/>
        <v>1</v>
      </c>
      <c r="Y821" s="156">
        <f t="shared" ca="1" si="113"/>
        <v>1</v>
      </c>
    </row>
    <row r="822" spans="2:25" hidden="1" x14ac:dyDescent="0.25">
      <c r="B822" s="390" t="str">
        <f>IFERROR(IF(LEN(INDEX(PlansAndNotes!$B$6:$B$2005,ROW(A822)-ROW($B$3)))=0,"",INDEX(PlansAndNotes!$B$6:$B$2005,ROW(A822)-ROW($B$3))),"")</f>
        <v/>
      </c>
      <c r="C822" s="361" t="str">
        <f t="shared" si="108"/>
        <v/>
      </c>
      <c r="D822" s="361" t="str">
        <f>IFERROR(IF(LEN(C822)&gt;0,IF(LEN(INDEX(TasksList!$C$6:$C$1005,MATCH(C822,TasksList!$B$6:$B$1005,0),1))=0,"",INDEX(TasksList!$C$6:$C$1005,MATCH(C822,TasksList!$B$6:$B$1005,0),1)),""),"")</f>
        <v/>
      </c>
      <c r="E822" s="361" t="str">
        <f>IFERROR(IF(LEN(C822)&gt;0,IF(LEN(INDEX(TasksList!$F$6:$F$1005,MATCH(C822,TasksList!$B$6:$B$1005,0),1))=0,"not set!",INDEX(TasksList!$F$6:$F$1005,MATCH(C822,TasksList!$B$6:$B$1005,0),1)),""),"")</f>
        <v/>
      </c>
      <c r="F822" s="360" t="str">
        <f>IFERROR(IF(LEN(D822)&gt;0,IF(LEN(INDEX(AdressBook!$D$6:$D$25,MATCH(D822,AdressBook!$B$6:$B$25,0),1))=0,"",INDEX(AdressBook!$D$6:$D$25,MATCH(D822,AdressBook!$B$6:$B$25,0),1)),""),"")</f>
        <v/>
      </c>
      <c r="G822" s="361" t="str">
        <f>IFERROR(IF(LEN(INDEX(PlansAndNotes!$F$6:$F$2005,ROW(B822)-ROW($C$3)))=0,"",INDEX(PlansAndNotes!$F$6:$F$2005,ROW(B822)-ROW($C$3))),"")</f>
        <v/>
      </c>
      <c r="H822" s="361" t="str">
        <f>IFERROR(IF(LEN(C822)&gt;0,IF(LEN(INDEX(TasksList!$G$6:$G$1005,MATCH(C822,TasksList!$B$6:$B$1005,0),1))=0,"",INDEX(TasksList!$G$6:$G$1005,MATCH(C822,TasksList!$B$6:$B$1005,0),1)),""),"")</f>
        <v/>
      </c>
      <c r="I822" s="381"/>
      <c r="J822" s="402"/>
      <c r="K822" s="402"/>
      <c r="L822" s="399" t="str">
        <f t="array" ref="L822">IFERROR(INDEX($J$4:$J$1003,SMALL($K$4:$K$1003,ROW(L822)-3),1),"")</f>
        <v/>
      </c>
      <c r="M822" s="206"/>
      <c r="N822" s="362" t="str">
        <f>IFERROR(IF(LEN(INDEX(PlansAndNotes!$D$6:$D$4005,ROW(B822)-ROW($C$3)))=0,"",INDEX(PlansAndNotes!$D$6:$D$4005,ROW(B822)-ROW($C$3))),"")</f>
        <v/>
      </c>
      <c r="O822" s="165" t="str">
        <f t="shared" si="109"/>
        <v/>
      </c>
      <c r="P822" s="363" t="str">
        <f>IFERROR(IF(LEN(INDEX(PlansAndNotes!$E$6:$E$4005,ROW(B822)-ROW($C$3)))=0,"",INDEX(PlansAndNotes!$E$6:$E$4005,ROW(B822)-ROW($C$3))),"")</f>
        <v/>
      </c>
      <c r="Q822" s="363" t="str">
        <f>IFERROR(IF(LEN(INDEX(PlansAndNotes!$G$6:$G$4005,ROW(B822)-ROW($C$3)))=0,"",INDEX(PlansAndNotes!$G$6:$G$4005,ROW(B822)-ROW($C$3))),"")</f>
        <v/>
      </c>
      <c r="R822" s="361" t="str">
        <f>IFERROR(IF(LEN(D822)&gt;0,IF(LEN(INDEX(AdressBook!$C$6:$C$25,MATCH(D822,AdressBook!$B$6:$B$25,0),1))=0,"",INDEX(AdressBook!$C$6:$C$25,MATCH(D822,AdressBook!$B$6:$B$25,0),1)),""),"")</f>
        <v/>
      </c>
      <c r="S822" s="165">
        <f>IF(LEN(C822)&gt;0,IFERROR(IF(MATCH(C822,C823:$C$4004,0)&gt;0,-1,ROW(S822)-ROW($S$3)),ROW(S822)-ROW($S$3)),-1)</f>
        <v>-1</v>
      </c>
      <c r="T822" s="165">
        <f t="shared" si="110"/>
        <v>0</v>
      </c>
      <c r="U822" s="165" t="str">
        <f t="shared" si="111"/>
        <v/>
      </c>
      <c r="V822" s="165" t="str">
        <f>IFERROR(IF(OR(C822="",S822&lt;0),"",IF(SUBTOTAL(3,C822:C822)=0,-1,SUBTOTAL(3,$C$4:C822))),"")</f>
        <v/>
      </c>
      <c r="W822" s="156" t="str">
        <f t="array" ref="W822">IF(LEN(C822)&gt;0,IFERROR(IF(MATCH(C822,$C$3:$C821,0)&gt;0,N822-INDEX($N$3:N821,SUMPRODUCT(MAX(ROW($C$3:$C821)*(C822=$C$3:$C821)))-2,1),""),""),"")</f>
        <v/>
      </c>
      <c r="X822" s="156">
        <f t="shared" ca="1" si="112"/>
        <v>1</v>
      </c>
      <c r="Y822" s="156">
        <f t="shared" ca="1" si="113"/>
        <v>1</v>
      </c>
    </row>
    <row r="823" spans="2:25" hidden="1" x14ac:dyDescent="0.25">
      <c r="B823" s="390" t="str">
        <f>IFERROR(IF(LEN(INDEX(PlansAndNotes!$B$6:$B$2005,ROW(A823)-ROW($B$3)))=0,"",INDEX(PlansAndNotes!$B$6:$B$2005,ROW(A823)-ROW($B$3))),"")</f>
        <v/>
      </c>
      <c r="C823" s="361" t="str">
        <f t="shared" si="108"/>
        <v/>
      </c>
      <c r="D823" s="361" t="str">
        <f>IFERROR(IF(LEN(C823)&gt;0,IF(LEN(INDEX(TasksList!$C$6:$C$1005,MATCH(C823,TasksList!$B$6:$B$1005,0),1))=0,"",INDEX(TasksList!$C$6:$C$1005,MATCH(C823,TasksList!$B$6:$B$1005,0),1)),""),"")</f>
        <v/>
      </c>
      <c r="E823" s="361" t="str">
        <f>IFERROR(IF(LEN(C823)&gt;0,IF(LEN(INDEX(TasksList!$F$6:$F$1005,MATCH(C823,TasksList!$B$6:$B$1005,0),1))=0,"not set!",INDEX(TasksList!$F$6:$F$1005,MATCH(C823,TasksList!$B$6:$B$1005,0),1)),""),"")</f>
        <v/>
      </c>
      <c r="F823" s="360" t="str">
        <f>IFERROR(IF(LEN(D823)&gt;0,IF(LEN(INDEX(AdressBook!$D$6:$D$25,MATCH(D823,AdressBook!$B$6:$B$25,0),1))=0,"",INDEX(AdressBook!$D$6:$D$25,MATCH(D823,AdressBook!$B$6:$B$25,0),1)),""),"")</f>
        <v/>
      </c>
      <c r="G823" s="361" t="str">
        <f>IFERROR(IF(LEN(INDEX(PlansAndNotes!$F$6:$F$2005,ROW(B823)-ROW($C$3)))=0,"",INDEX(PlansAndNotes!$F$6:$F$2005,ROW(B823)-ROW($C$3))),"")</f>
        <v/>
      </c>
      <c r="H823" s="361" t="str">
        <f>IFERROR(IF(LEN(C823)&gt;0,IF(LEN(INDEX(TasksList!$G$6:$G$1005,MATCH(C823,TasksList!$B$6:$B$1005,0),1))=0,"",INDEX(TasksList!$G$6:$G$1005,MATCH(C823,TasksList!$B$6:$B$1005,0),1)),""),"")</f>
        <v/>
      </c>
      <c r="I823" s="381"/>
      <c r="J823" s="402"/>
      <c r="K823" s="402"/>
      <c r="L823" s="399" t="str">
        <f t="array" ref="L823">IFERROR(INDEX($J$4:$J$1003,SMALL($K$4:$K$1003,ROW(L823)-3),1),"")</f>
        <v/>
      </c>
      <c r="M823" s="206"/>
      <c r="N823" s="362" t="str">
        <f>IFERROR(IF(LEN(INDEX(PlansAndNotes!$D$6:$D$4005,ROW(B823)-ROW($C$3)))=0,"",INDEX(PlansAndNotes!$D$6:$D$4005,ROW(B823)-ROW($C$3))),"")</f>
        <v/>
      </c>
      <c r="O823" s="165" t="str">
        <f t="shared" si="109"/>
        <v/>
      </c>
      <c r="P823" s="363" t="str">
        <f>IFERROR(IF(LEN(INDEX(PlansAndNotes!$E$6:$E$4005,ROW(B823)-ROW($C$3)))=0,"",INDEX(PlansAndNotes!$E$6:$E$4005,ROW(B823)-ROW($C$3))),"")</f>
        <v/>
      </c>
      <c r="Q823" s="363" t="str">
        <f>IFERROR(IF(LEN(INDEX(PlansAndNotes!$G$6:$G$4005,ROW(B823)-ROW($C$3)))=0,"",INDEX(PlansAndNotes!$G$6:$G$4005,ROW(B823)-ROW($C$3))),"")</f>
        <v/>
      </c>
      <c r="R823" s="361" t="str">
        <f>IFERROR(IF(LEN(D823)&gt;0,IF(LEN(INDEX(AdressBook!$C$6:$C$25,MATCH(D823,AdressBook!$B$6:$B$25,0),1))=0,"",INDEX(AdressBook!$C$6:$C$25,MATCH(D823,AdressBook!$B$6:$B$25,0),1)),""),"")</f>
        <v/>
      </c>
      <c r="S823" s="165">
        <f>IF(LEN(C823)&gt;0,IFERROR(IF(MATCH(C823,C824:$C$4004,0)&gt;0,-1,ROW(S823)-ROW($S$3)),ROW(S823)-ROW($S$3)),-1)</f>
        <v>-1</v>
      </c>
      <c r="T823" s="165">
        <f t="shared" si="110"/>
        <v>0</v>
      </c>
      <c r="U823" s="165" t="str">
        <f t="shared" si="111"/>
        <v/>
      </c>
      <c r="V823" s="165" t="str">
        <f>IFERROR(IF(OR(C823="",S823&lt;0),"",IF(SUBTOTAL(3,C823:C823)=0,-1,SUBTOTAL(3,$C$4:C823))),"")</f>
        <v/>
      </c>
      <c r="W823" s="156" t="str">
        <f t="array" ref="W823">IF(LEN(C823)&gt;0,IFERROR(IF(MATCH(C823,$C$3:$C822,0)&gt;0,N823-INDEX($N$3:N822,SUMPRODUCT(MAX(ROW($C$3:$C822)*(C823=$C$3:$C822)))-2,1),""),""),"")</f>
        <v/>
      </c>
      <c r="X823" s="156">
        <f t="shared" ca="1" si="112"/>
        <v>1</v>
      </c>
      <c r="Y823" s="156">
        <f t="shared" ca="1" si="113"/>
        <v>1</v>
      </c>
    </row>
    <row r="824" spans="2:25" hidden="1" x14ac:dyDescent="0.25">
      <c r="B824" s="390" t="str">
        <f>IFERROR(IF(LEN(INDEX(PlansAndNotes!$B$6:$B$2005,ROW(A824)-ROW($B$3)))=0,"",INDEX(PlansAndNotes!$B$6:$B$2005,ROW(A824)-ROW($B$3))),"")</f>
        <v/>
      </c>
      <c r="C824" s="361" t="str">
        <f t="shared" si="108"/>
        <v/>
      </c>
      <c r="D824" s="361" t="str">
        <f>IFERROR(IF(LEN(C824)&gt;0,IF(LEN(INDEX(TasksList!$C$6:$C$1005,MATCH(C824,TasksList!$B$6:$B$1005,0),1))=0,"",INDEX(TasksList!$C$6:$C$1005,MATCH(C824,TasksList!$B$6:$B$1005,0),1)),""),"")</f>
        <v/>
      </c>
      <c r="E824" s="361" t="str">
        <f>IFERROR(IF(LEN(C824)&gt;0,IF(LEN(INDEX(TasksList!$F$6:$F$1005,MATCH(C824,TasksList!$B$6:$B$1005,0),1))=0,"not set!",INDEX(TasksList!$F$6:$F$1005,MATCH(C824,TasksList!$B$6:$B$1005,0),1)),""),"")</f>
        <v/>
      </c>
      <c r="F824" s="360" t="str">
        <f>IFERROR(IF(LEN(D824)&gt;0,IF(LEN(INDEX(AdressBook!$D$6:$D$25,MATCH(D824,AdressBook!$B$6:$B$25,0),1))=0,"",INDEX(AdressBook!$D$6:$D$25,MATCH(D824,AdressBook!$B$6:$B$25,0),1)),""),"")</f>
        <v/>
      </c>
      <c r="G824" s="361" t="str">
        <f>IFERROR(IF(LEN(INDEX(PlansAndNotes!$F$6:$F$2005,ROW(B824)-ROW($C$3)))=0,"",INDEX(PlansAndNotes!$F$6:$F$2005,ROW(B824)-ROW($C$3))),"")</f>
        <v/>
      </c>
      <c r="H824" s="361" t="str">
        <f>IFERROR(IF(LEN(C824)&gt;0,IF(LEN(INDEX(TasksList!$G$6:$G$1005,MATCH(C824,TasksList!$B$6:$B$1005,0),1))=0,"",INDEX(TasksList!$G$6:$G$1005,MATCH(C824,TasksList!$B$6:$B$1005,0),1)),""),"")</f>
        <v/>
      </c>
      <c r="I824" s="381"/>
      <c r="J824" s="402"/>
      <c r="K824" s="402"/>
      <c r="L824" s="399" t="str">
        <f t="array" ref="L824">IFERROR(INDEX($J$4:$J$1003,SMALL($K$4:$K$1003,ROW(L824)-3),1),"")</f>
        <v/>
      </c>
      <c r="M824" s="206"/>
      <c r="N824" s="362" t="str">
        <f>IFERROR(IF(LEN(INDEX(PlansAndNotes!$D$6:$D$4005,ROW(B824)-ROW($C$3)))=0,"",INDEX(PlansAndNotes!$D$6:$D$4005,ROW(B824)-ROW($C$3))),"")</f>
        <v/>
      </c>
      <c r="O824" s="165" t="str">
        <f t="shared" si="109"/>
        <v/>
      </c>
      <c r="P824" s="363" t="str">
        <f>IFERROR(IF(LEN(INDEX(PlansAndNotes!$E$6:$E$4005,ROW(B824)-ROW($C$3)))=0,"",INDEX(PlansAndNotes!$E$6:$E$4005,ROW(B824)-ROW($C$3))),"")</f>
        <v/>
      </c>
      <c r="Q824" s="363" t="str">
        <f>IFERROR(IF(LEN(INDEX(PlansAndNotes!$G$6:$G$4005,ROW(B824)-ROW($C$3)))=0,"",INDEX(PlansAndNotes!$G$6:$G$4005,ROW(B824)-ROW($C$3))),"")</f>
        <v/>
      </c>
      <c r="R824" s="361" t="str">
        <f>IFERROR(IF(LEN(D824)&gt;0,IF(LEN(INDEX(AdressBook!$C$6:$C$25,MATCH(D824,AdressBook!$B$6:$B$25,0),1))=0,"",INDEX(AdressBook!$C$6:$C$25,MATCH(D824,AdressBook!$B$6:$B$25,0),1)),""),"")</f>
        <v/>
      </c>
      <c r="S824" s="165">
        <f>IF(LEN(C824)&gt;0,IFERROR(IF(MATCH(C824,C825:$C$4004,0)&gt;0,-1,ROW(S824)-ROW($S$3)),ROW(S824)-ROW($S$3)),-1)</f>
        <v>-1</v>
      </c>
      <c r="T824" s="165">
        <f t="shared" si="110"/>
        <v>0</v>
      </c>
      <c r="U824" s="165" t="str">
        <f t="shared" si="111"/>
        <v/>
      </c>
      <c r="V824" s="165" t="str">
        <f>IFERROR(IF(OR(C824="",S824&lt;0),"",IF(SUBTOTAL(3,C824:C824)=0,-1,SUBTOTAL(3,$C$4:C824))),"")</f>
        <v/>
      </c>
      <c r="W824" s="156" t="str">
        <f t="array" ref="W824">IF(LEN(C824)&gt;0,IFERROR(IF(MATCH(C824,$C$3:$C823,0)&gt;0,N824-INDEX($N$3:N823,SUMPRODUCT(MAX(ROW($C$3:$C823)*(C824=$C$3:$C823)))-2,1),""),""),"")</f>
        <v/>
      </c>
      <c r="X824" s="156">
        <f t="shared" ca="1" si="112"/>
        <v>1</v>
      </c>
      <c r="Y824" s="156">
        <f t="shared" ca="1" si="113"/>
        <v>1</v>
      </c>
    </row>
    <row r="825" spans="2:25" hidden="1" x14ac:dyDescent="0.25">
      <c r="B825" s="390" t="str">
        <f>IFERROR(IF(LEN(INDEX(PlansAndNotes!$B$6:$B$2005,ROW(A825)-ROW($B$3)))=0,"",INDEX(PlansAndNotes!$B$6:$B$2005,ROW(A825)-ROW($B$3))),"")</f>
        <v/>
      </c>
      <c r="C825" s="361" t="str">
        <f t="shared" si="108"/>
        <v/>
      </c>
      <c r="D825" s="361" t="str">
        <f>IFERROR(IF(LEN(C825)&gt;0,IF(LEN(INDEX(TasksList!$C$6:$C$1005,MATCH(C825,TasksList!$B$6:$B$1005,0),1))=0,"",INDEX(TasksList!$C$6:$C$1005,MATCH(C825,TasksList!$B$6:$B$1005,0),1)),""),"")</f>
        <v/>
      </c>
      <c r="E825" s="361" t="str">
        <f>IFERROR(IF(LEN(C825)&gt;0,IF(LEN(INDEX(TasksList!$F$6:$F$1005,MATCH(C825,TasksList!$B$6:$B$1005,0),1))=0,"not set!",INDEX(TasksList!$F$6:$F$1005,MATCH(C825,TasksList!$B$6:$B$1005,0),1)),""),"")</f>
        <v/>
      </c>
      <c r="F825" s="360" t="str">
        <f>IFERROR(IF(LEN(D825)&gt;0,IF(LEN(INDEX(AdressBook!$D$6:$D$25,MATCH(D825,AdressBook!$B$6:$B$25,0),1))=0,"",INDEX(AdressBook!$D$6:$D$25,MATCH(D825,AdressBook!$B$6:$B$25,0),1)),""),"")</f>
        <v/>
      </c>
      <c r="G825" s="361" t="str">
        <f>IFERROR(IF(LEN(INDEX(PlansAndNotes!$F$6:$F$2005,ROW(B825)-ROW($C$3)))=0,"",INDEX(PlansAndNotes!$F$6:$F$2005,ROW(B825)-ROW($C$3))),"")</f>
        <v/>
      </c>
      <c r="H825" s="361" t="str">
        <f>IFERROR(IF(LEN(C825)&gt;0,IF(LEN(INDEX(TasksList!$G$6:$G$1005,MATCH(C825,TasksList!$B$6:$B$1005,0),1))=0,"",INDEX(TasksList!$G$6:$G$1005,MATCH(C825,TasksList!$B$6:$B$1005,0),1)),""),"")</f>
        <v/>
      </c>
      <c r="I825" s="381"/>
      <c r="J825" s="402"/>
      <c r="K825" s="402"/>
      <c r="L825" s="399" t="str">
        <f t="array" ref="L825">IFERROR(INDEX($J$4:$J$1003,SMALL($K$4:$K$1003,ROW(L825)-3),1),"")</f>
        <v/>
      </c>
      <c r="M825" s="206"/>
      <c r="N825" s="362" t="str">
        <f>IFERROR(IF(LEN(INDEX(PlansAndNotes!$D$6:$D$4005,ROW(B825)-ROW($C$3)))=0,"",INDEX(PlansAndNotes!$D$6:$D$4005,ROW(B825)-ROW($C$3))),"")</f>
        <v/>
      </c>
      <c r="O825" s="165" t="str">
        <f t="shared" si="109"/>
        <v/>
      </c>
      <c r="P825" s="363" t="str">
        <f>IFERROR(IF(LEN(INDEX(PlansAndNotes!$E$6:$E$4005,ROW(B825)-ROW($C$3)))=0,"",INDEX(PlansAndNotes!$E$6:$E$4005,ROW(B825)-ROW($C$3))),"")</f>
        <v/>
      </c>
      <c r="Q825" s="363" t="str">
        <f>IFERROR(IF(LEN(INDEX(PlansAndNotes!$G$6:$G$4005,ROW(B825)-ROW($C$3)))=0,"",INDEX(PlansAndNotes!$G$6:$G$4005,ROW(B825)-ROW($C$3))),"")</f>
        <v/>
      </c>
      <c r="R825" s="361" t="str">
        <f>IFERROR(IF(LEN(D825)&gt;0,IF(LEN(INDEX(AdressBook!$C$6:$C$25,MATCH(D825,AdressBook!$B$6:$B$25,0),1))=0,"",INDEX(AdressBook!$C$6:$C$25,MATCH(D825,AdressBook!$B$6:$B$25,0),1)),""),"")</f>
        <v/>
      </c>
      <c r="S825" s="165">
        <f>IF(LEN(C825)&gt;0,IFERROR(IF(MATCH(C825,C826:$C$4004,0)&gt;0,-1,ROW(S825)-ROW($S$3)),ROW(S825)-ROW($S$3)),-1)</f>
        <v>-1</v>
      </c>
      <c r="T825" s="165">
        <f t="shared" si="110"/>
        <v>0</v>
      </c>
      <c r="U825" s="165" t="str">
        <f t="shared" si="111"/>
        <v/>
      </c>
      <c r="V825" s="165" t="str">
        <f>IFERROR(IF(OR(C825="",S825&lt;0),"",IF(SUBTOTAL(3,C825:C825)=0,-1,SUBTOTAL(3,$C$4:C825))),"")</f>
        <v/>
      </c>
      <c r="W825" s="156" t="str">
        <f t="array" ref="W825">IF(LEN(C825)&gt;0,IFERROR(IF(MATCH(C825,$C$3:$C824,0)&gt;0,N825-INDEX($N$3:N824,SUMPRODUCT(MAX(ROW($C$3:$C824)*(C825=$C$3:$C824)))-2,1),""),""),"")</f>
        <v/>
      </c>
      <c r="X825" s="156">
        <f t="shared" ca="1" si="112"/>
        <v>1</v>
      </c>
      <c r="Y825" s="156">
        <f t="shared" ca="1" si="113"/>
        <v>1</v>
      </c>
    </row>
    <row r="826" spans="2:25" hidden="1" x14ac:dyDescent="0.25">
      <c r="B826" s="390" t="str">
        <f>IFERROR(IF(LEN(INDEX(PlansAndNotes!$B$6:$B$2005,ROW(A826)-ROW($B$3)))=0,"",INDEX(PlansAndNotes!$B$6:$B$2005,ROW(A826)-ROW($B$3))),"")</f>
        <v/>
      </c>
      <c r="C826" s="361" t="str">
        <f t="shared" si="108"/>
        <v/>
      </c>
      <c r="D826" s="361" t="str">
        <f>IFERROR(IF(LEN(C826)&gt;0,IF(LEN(INDEX(TasksList!$C$6:$C$1005,MATCH(C826,TasksList!$B$6:$B$1005,0),1))=0,"",INDEX(TasksList!$C$6:$C$1005,MATCH(C826,TasksList!$B$6:$B$1005,0),1)),""),"")</f>
        <v/>
      </c>
      <c r="E826" s="361" t="str">
        <f>IFERROR(IF(LEN(C826)&gt;0,IF(LEN(INDEX(TasksList!$F$6:$F$1005,MATCH(C826,TasksList!$B$6:$B$1005,0),1))=0,"not set!",INDEX(TasksList!$F$6:$F$1005,MATCH(C826,TasksList!$B$6:$B$1005,0),1)),""),"")</f>
        <v/>
      </c>
      <c r="F826" s="360" t="str">
        <f>IFERROR(IF(LEN(D826)&gt;0,IF(LEN(INDEX(AdressBook!$D$6:$D$25,MATCH(D826,AdressBook!$B$6:$B$25,0),1))=0,"",INDEX(AdressBook!$D$6:$D$25,MATCH(D826,AdressBook!$B$6:$B$25,0),1)),""),"")</f>
        <v/>
      </c>
      <c r="G826" s="361" t="str">
        <f>IFERROR(IF(LEN(INDEX(PlansAndNotes!$F$6:$F$2005,ROW(B826)-ROW($C$3)))=0,"",INDEX(PlansAndNotes!$F$6:$F$2005,ROW(B826)-ROW($C$3))),"")</f>
        <v/>
      </c>
      <c r="H826" s="361" t="str">
        <f>IFERROR(IF(LEN(C826)&gt;0,IF(LEN(INDEX(TasksList!$G$6:$G$1005,MATCH(C826,TasksList!$B$6:$B$1005,0),1))=0,"",INDEX(TasksList!$G$6:$G$1005,MATCH(C826,TasksList!$B$6:$B$1005,0),1)),""),"")</f>
        <v/>
      </c>
      <c r="I826" s="381"/>
      <c r="J826" s="402"/>
      <c r="K826" s="402"/>
      <c r="L826" s="399" t="str">
        <f t="array" ref="L826">IFERROR(INDEX($J$4:$J$1003,SMALL($K$4:$K$1003,ROW(L826)-3),1),"")</f>
        <v/>
      </c>
      <c r="M826" s="206"/>
      <c r="N826" s="362" t="str">
        <f>IFERROR(IF(LEN(INDEX(PlansAndNotes!$D$6:$D$4005,ROW(B826)-ROW($C$3)))=0,"",INDEX(PlansAndNotes!$D$6:$D$4005,ROW(B826)-ROW($C$3))),"")</f>
        <v/>
      </c>
      <c r="O826" s="165" t="str">
        <f t="shared" si="109"/>
        <v/>
      </c>
      <c r="P826" s="363" t="str">
        <f>IFERROR(IF(LEN(INDEX(PlansAndNotes!$E$6:$E$4005,ROW(B826)-ROW($C$3)))=0,"",INDEX(PlansAndNotes!$E$6:$E$4005,ROW(B826)-ROW($C$3))),"")</f>
        <v/>
      </c>
      <c r="Q826" s="363" t="str">
        <f>IFERROR(IF(LEN(INDEX(PlansAndNotes!$G$6:$G$4005,ROW(B826)-ROW($C$3)))=0,"",INDEX(PlansAndNotes!$G$6:$G$4005,ROW(B826)-ROW($C$3))),"")</f>
        <v/>
      </c>
      <c r="R826" s="361" t="str">
        <f>IFERROR(IF(LEN(D826)&gt;0,IF(LEN(INDEX(AdressBook!$C$6:$C$25,MATCH(D826,AdressBook!$B$6:$B$25,0),1))=0,"",INDEX(AdressBook!$C$6:$C$25,MATCH(D826,AdressBook!$B$6:$B$25,0),1)),""),"")</f>
        <v/>
      </c>
      <c r="S826" s="165">
        <f>IF(LEN(C826)&gt;0,IFERROR(IF(MATCH(C826,C827:$C$4004,0)&gt;0,-1,ROW(S826)-ROW($S$3)),ROW(S826)-ROW($S$3)),-1)</f>
        <v>-1</v>
      </c>
      <c r="T826" s="165">
        <f t="shared" si="110"/>
        <v>0</v>
      </c>
      <c r="U826" s="165" t="str">
        <f t="shared" si="111"/>
        <v/>
      </c>
      <c r="V826" s="165" t="str">
        <f>IFERROR(IF(OR(C826="",S826&lt;0),"",IF(SUBTOTAL(3,C826:C826)=0,-1,SUBTOTAL(3,$C$4:C826))),"")</f>
        <v/>
      </c>
      <c r="W826" s="156" t="str">
        <f t="array" ref="W826">IF(LEN(C826)&gt;0,IFERROR(IF(MATCH(C826,$C$3:$C825,0)&gt;0,N826-INDEX($N$3:N825,SUMPRODUCT(MAX(ROW($C$3:$C825)*(C826=$C$3:$C825)))-2,1),""),""),"")</f>
        <v/>
      </c>
      <c r="X826" s="156">
        <f t="shared" ca="1" si="112"/>
        <v>1</v>
      </c>
      <c r="Y826" s="156">
        <f t="shared" ca="1" si="113"/>
        <v>1</v>
      </c>
    </row>
    <row r="827" spans="2:25" hidden="1" x14ac:dyDescent="0.25">
      <c r="B827" s="390" t="str">
        <f>IFERROR(IF(LEN(INDEX(PlansAndNotes!$B$6:$B$2005,ROW(A827)-ROW($B$3)))=0,"",INDEX(PlansAndNotes!$B$6:$B$2005,ROW(A827)-ROW($B$3))),"")</f>
        <v/>
      </c>
      <c r="C827" s="361" t="str">
        <f t="shared" si="108"/>
        <v/>
      </c>
      <c r="D827" s="361" t="str">
        <f>IFERROR(IF(LEN(C827)&gt;0,IF(LEN(INDEX(TasksList!$C$6:$C$1005,MATCH(C827,TasksList!$B$6:$B$1005,0),1))=0,"",INDEX(TasksList!$C$6:$C$1005,MATCH(C827,TasksList!$B$6:$B$1005,0),1)),""),"")</f>
        <v/>
      </c>
      <c r="E827" s="361" t="str">
        <f>IFERROR(IF(LEN(C827)&gt;0,IF(LEN(INDEX(TasksList!$F$6:$F$1005,MATCH(C827,TasksList!$B$6:$B$1005,0),1))=0,"not set!",INDEX(TasksList!$F$6:$F$1005,MATCH(C827,TasksList!$B$6:$B$1005,0),1)),""),"")</f>
        <v/>
      </c>
      <c r="F827" s="360" t="str">
        <f>IFERROR(IF(LEN(D827)&gt;0,IF(LEN(INDEX(AdressBook!$D$6:$D$25,MATCH(D827,AdressBook!$B$6:$B$25,0),1))=0,"",INDEX(AdressBook!$D$6:$D$25,MATCH(D827,AdressBook!$B$6:$B$25,0),1)),""),"")</f>
        <v/>
      </c>
      <c r="G827" s="361" t="str">
        <f>IFERROR(IF(LEN(INDEX(PlansAndNotes!$F$6:$F$2005,ROW(B827)-ROW($C$3)))=0,"",INDEX(PlansAndNotes!$F$6:$F$2005,ROW(B827)-ROW($C$3))),"")</f>
        <v/>
      </c>
      <c r="H827" s="361" t="str">
        <f>IFERROR(IF(LEN(C827)&gt;0,IF(LEN(INDEX(TasksList!$G$6:$G$1005,MATCH(C827,TasksList!$B$6:$B$1005,0),1))=0,"",INDEX(TasksList!$G$6:$G$1005,MATCH(C827,TasksList!$B$6:$B$1005,0),1)),""),"")</f>
        <v/>
      </c>
      <c r="I827" s="381"/>
      <c r="J827" s="402"/>
      <c r="K827" s="402"/>
      <c r="L827" s="399" t="str">
        <f t="array" ref="L827">IFERROR(INDEX($J$4:$J$1003,SMALL($K$4:$K$1003,ROW(L827)-3),1),"")</f>
        <v/>
      </c>
      <c r="M827" s="206"/>
      <c r="N827" s="362" t="str">
        <f>IFERROR(IF(LEN(INDEX(PlansAndNotes!$D$6:$D$4005,ROW(B827)-ROW($C$3)))=0,"",INDEX(PlansAndNotes!$D$6:$D$4005,ROW(B827)-ROW($C$3))),"")</f>
        <v/>
      </c>
      <c r="O827" s="165" t="str">
        <f t="shared" si="109"/>
        <v/>
      </c>
      <c r="P827" s="363" t="str">
        <f>IFERROR(IF(LEN(INDEX(PlansAndNotes!$E$6:$E$4005,ROW(B827)-ROW($C$3)))=0,"",INDEX(PlansAndNotes!$E$6:$E$4005,ROW(B827)-ROW($C$3))),"")</f>
        <v/>
      </c>
      <c r="Q827" s="363" t="str">
        <f>IFERROR(IF(LEN(INDEX(PlansAndNotes!$G$6:$G$4005,ROW(B827)-ROW($C$3)))=0,"",INDEX(PlansAndNotes!$G$6:$G$4005,ROW(B827)-ROW($C$3))),"")</f>
        <v/>
      </c>
      <c r="R827" s="361" t="str">
        <f>IFERROR(IF(LEN(D827)&gt;0,IF(LEN(INDEX(AdressBook!$C$6:$C$25,MATCH(D827,AdressBook!$B$6:$B$25,0),1))=0,"",INDEX(AdressBook!$C$6:$C$25,MATCH(D827,AdressBook!$B$6:$B$25,0),1)),""),"")</f>
        <v/>
      </c>
      <c r="S827" s="165">
        <f>IF(LEN(C827)&gt;0,IFERROR(IF(MATCH(C827,C828:$C$4004,0)&gt;0,-1,ROW(S827)-ROW($S$3)),ROW(S827)-ROW($S$3)),-1)</f>
        <v>-1</v>
      </c>
      <c r="T827" s="165">
        <f t="shared" si="110"/>
        <v>0</v>
      </c>
      <c r="U827" s="165" t="str">
        <f t="shared" si="111"/>
        <v/>
      </c>
      <c r="V827" s="165" t="str">
        <f>IFERROR(IF(OR(C827="",S827&lt;0),"",IF(SUBTOTAL(3,C827:C827)=0,-1,SUBTOTAL(3,$C$4:C827))),"")</f>
        <v/>
      </c>
      <c r="W827" s="156" t="str">
        <f t="array" ref="W827">IF(LEN(C827)&gt;0,IFERROR(IF(MATCH(C827,$C$3:$C826,0)&gt;0,N827-INDEX($N$3:N826,SUMPRODUCT(MAX(ROW($C$3:$C826)*(C827=$C$3:$C826)))-2,1),""),""),"")</f>
        <v/>
      </c>
      <c r="X827" s="156">
        <f t="shared" ca="1" si="112"/>
        <v>1</v>
      </c>
      <c r="Y827" s="156">
        <f t="shared" ca="1" si="113"/>
        <v>1</v>
      </c>
    </row>
    <row r="828" spans="2:25" hidden="1" x14ac:dyDescent="0.25">
      <c r="B828" s="390" t="str">
        <f>IFERROR(IF(LEN(INDEX(PlansAndNotes!$B$6:$B$2005,ROW(A828)-ROW($B$3)))=0,"",INDEX(PlansAndNotes!$B$6:$B$2005,ROW(A828)-ROW($B$3))),"")</f>
        <v/>
      </c>
      <c r="C828" s="361" t="str">
        <f t="shared" si="108"/>
        <v/>
      </c>
      <c r="D828" s="361" t="str">
        <f>IFERROR(IF(LEN(C828)&gt;0,IF(LEN(INDEX(TasksList!$C$6:$C$1005,MATCH(C828,TasksList!$B$6:$B$1005,0),1))=0,"",INDEX(TasksList!$C$6:$C$1005,MATCH(C828,TasksList!$B$6:$B$1005,0),1)),""),"")</f>
        <v/>
      </c>
      <c r="E828" s="361" t="str">
        <f>IFERROR(IF(LEN(C828)&gt;0,IF(LEN(INDEX(TasksList!$F$6:$F$1005,MATCH(C828,TasksList!$B$6:$B$1005,0),1))=0,"not set!",INDEX(TasksList!$F$6:$F$1005,MATCH(C828,TasksList!$B$6:$B$1005,0),1)),""),"")</f>
        <v/>
      </c>
      <c r="F828" s="360" t="str">
        <f>IFERROR(IF(LEN(D828)&gt;0,IF(LEN(INDEX(AdressBook!$D$6:$D$25,MATCH(D828,AdressBook!$B$6:$B$25,0),1))=0,"",INDEX(AdressBook!$D$6:$D$25,MATCH(D828,AdressBook!$B$6:$B$25,0),1)),""),"")</f>
        <v/>
      </c>
      <c r="G828" s="361" t="str">
        <f>IFERROR(IF(LEN(INDEX(PlansAndNotes!$F$6:$F$2005,ROW(B828)-ROW($C$3)))=0,"",INDEX(PlansAndNotes!$F$6:$F$2005,ROW(B828)-ROW($C$3))),"")</f>
        <v/>
      </c>
      <c r="H828" s="361" t="str">
        <f>IFERROR(IF(LEN(C828)&gt;0,IF(LEN(INDEX(TasksList!$G$6:$G$1005,MATCH(C828,TasksList!$B$6:$B$1005,0),1))=0,"",INDEX(TasksList!$G$6:$G$1005,MATCH(C828,TasksList!$B$6:$B$1005,0),1)),""),"")</f>
        <v/>
      </c>
      <c r="I828" s="381"/>
      <c r="J828" s="402"/>
      <c r="K828" s="402"/>
      <c r="L828" s="399" t="str">
        <f t="array" ref="L828">IFERROR(INDEX($J$4:$J$1003,SMALL($K$4:$K$1003,ROW(L828)-3),1),"")</f>
        <v/>
      </c>
      <c r="M828" s="206"/>
      <c r="N828" s="362" t="str">
        <f>IFERROR(IF(LEN(INDEX(PlansAndNotes!$D$6:$D$4005,ROW(B828)-ROW($C$3)))=0,"",INDEX(PlansAndNotes!$D$6:$D$4005,ROW(B828)-ROW($C$3))),"")</f>
        <v/>
      </c>
      <c r="O828" s="165" t="str">
        <f t="shared" si="109"/>
        <v/>
      </c>
      <c r="P828" s="363" t="str">
        <f>IFERROR(IF(LEN(INDEX(PlansAndNotes!$E$6:$E$4005,ROW(B828)-ROW($C$3)))=0,"",INDEX(PlansAndNotes!$E$6:$E$4005,ROW(B828)-ROW($C$3))),"")</f>
        <v/>
      </c>
      <c r="Q828" s="363" t="str">
        <f>IFERROR(IF(LEN(INDEX(PlansAndNotes!$G$6:$G$4005,ROW(B828)-ROW($C$3)))=0,"",INDEX(PlansAndNotes!$G$6:$G$4005,ROW(B828)-ROW($C$3))),"")</f>
        <v/>
      </c>
      <c r="R828" s="361" t="str">
        <f>IFERROR(IF(LEN(D828)&gt;0,IF(LEN(INDEX(AdressBook!$C$6:$C$25,MATCH(D828,AdressBook!$B$6:$B$25,0),1))=0,"",INDEX(AdressBook!$C$6:$C$25,MATCH(D828,AdressBook!$B$6:$B$25,0),1)),""),"")</f>
        <v/>
      </c>
      <c r="S828" s="165">
        <f>IF(LEN(C828)&gt;0,IFERROR(IF(MATCH(C828,C829:$C$4004,0)&gt;0,-1,ROW(S828)-ROW($S$3)),ROW(S828)-ROW($S$3)),-1)</f>
        <v>-1</v>
      </c>
      <c r="T828" s="165">
        <f t="shared" si="110"/>
        <v>0</v>
      </c>
      <c r="U828" s="165" t="str">
        <f t="shared" si="111"/>
        <v/>
      </c>
      <c r="V828" s="165" t="str">
        <f>IFERROR(IF(OR(C828="",S828&lt;0),"",IF(SUBTOTAL(3,C828:C828)=0,-1,SUBTOTAL(3,$C$4:C828))),"")</f>
        <v/>
      </c>
      <c r="W828" s="156" t="str">
        <f t="array" ref="W828">IF(LEN(C828)&gt;0,IFERROR(IF(MATCH(C828,$C$3:$C827,0)&gt;0,N828-INDEX($N$3:N827,SUMPRODUCT(MAX(ROW($C$3:$C827)*(C828=$C$3:$C827)))-2,1),""),""),"")</f>
        <v/>
      </c>
      <c r="X828" s="156">
        <f t="shared" ca="1" si="112"/>
        <v>1</v>
      </c>
      <c r="Y828" s="156">
        <f t="shared" ca="1" si="113"/>
        <v>1</v>
      </c>
    </row>
    <row r="829" spans="2:25" hidden="1" x14ac:dyDescent="0.25">
      <c r="B829" s="390" t="str">
        <f>IFERROR(IF(LEN(INDEX(PlansAndNotes!$B$6:$B$2005,ROW(A829)-ROW($B$3)))=0,"",INDEX(PlansAndNotes!$B$6:$B$2005,ROW(A829)-ROW($B$3))),"")</f>
        <v/>
      </c>
      <c r="C829" s="361" t="str">
        <f t="shared" si="108"/>
        <v/>
      </c>
      <c r="D829" s="361" t="str">
        <f>IFERROR(IF(LEN(C829)&gt;0,IF(LEN(INDEX(TasksList!$C$6:$C$1005,MATCH(C829,TasksList!$B$6:$B$1005,0),1))=0,"",INDEX(TasksList!$C$6:$C$1005,MATCH(C829,TasksList!$B$6:$B$1005,0),1)),""),"")</f>
        <v/>
      </c>
      <c r="E829" s="361" t="str">
        <f>IFERROR(IF(LEN(C829)&gt;0,IF(LEN(INDEX(TasksList!$F$6:$F$1005,MATCH(C829,TasksList!$B$6:$B$1005,0),1))=0,"not set!",INDEX(TasksList!$F$6:$F$1005,MATCH(C829,TasksList!$B$6:$B$1005,0),1)),""),"")</f>
        <v/>
      </c>
      <c r="F829" s="360" t="str">
        <f>IFERROR(IF(LEN(D829)&gt;0,IF(LEN(INDEX(AdressBook!$D$6:$D$25,MATCH(D829,AdressBook!$B$6:$B$25,0),1))=0,"",INDEX(AdressBook!$D$6:$D$25,MATCH(D829,AdressBook!$B$6:$B$25,0),1)),""),"")</f>
        <v/>
      </c>
      <c r="G829" s="361" t="str">
        <f>IFERROR(IF(LEN(INDEX(PlansAndNotes!$F$6:$F$2005,ROW(B829)-ROW($C$3)))=0,"",INDEX(PlansAndNotes!$F$6:$F$2005,ROW(B829)-ROW($C$3))),"")</f>
        <v/>
      </c>
      <c r="H829" s="361" t="str">
        <f>IFERROR(IF(LEN(C829)&gt;0,IF(LEN(INDEX(TasksList!$G$6:$G$1005,MATCH(C829,TasksList!$B$6:$B$1005,0),1))=0,"",INDEX(TasksList!$G$6:$G$1005,MATCH(C829,TasksList!$B$6:$B$1005,0),1)),""),"")</f>
        <v/>
      </c>
      <c r="I829" s="381"/>
      <c r="J829" s="402"/>
      <c r="K829" s="402"/>
      <c r="L829" s="399" t="str">
        <f t="array" ref="L829">IFERROR(INDEX($J$4:$J$1003,SMALL($K$4:$K$1003,ROW(L829)-3),1),"")</f>
        <v/>
      </c>
      <c r="M829" s="206"/>
      <c r="N829" s="362" t="str">
        <f>IFERROR(IF(LEN(INDEX(PlansAndNotes!$D$6:$D$4005,ROW(B829)-ROW($C$3)))=0,"",INDEX(PlansAndNotes!$D$6:$D$4005,ROW(B829)-ROW($C$3))),"")</f>
        <v/>
      </c>
      <c r="O829" s="165" t="str">
        <f t="shared" si="109"/>
        <v/>
      </c>
      <c r="P829" s="363" t="str">
        <f>IFERROR(IF(LEN(INDEX(PlansAndNotes!$E$6:$E$4005,ROW(B829)-ROW($C$3)))=0,"",INDEX(PlansAndNotes!$E$6:$E$4005,ROW(B829)-ROW($C$3))),"")</f>
        <v/>
      </c>
      <c r="Q829" s="363" t="str">
        <f>IFERROR(IF(LEN(INDEX(PlansAndNotes!$G$6:$G$4005,ROW(B829)-ROW($C$3)))=0,"",INDEX(PlansAndNotes!$G$6:$G$4005,ROW(B829)-ROW($C$3))),"")</f>
        <v/>
      </c>
      <c r="R829" s="361" t="str">
        <f>IFERROR(IF(LEN(D829)&gt;0,IF(LEN(INDEX(AdressBook!$C$6:$C$25,MATCH(D829,AdressBook!$B$6:$B$25,0),1))=0,"",INDEX(AdressBook!$C$6:$C$25,MATCH(D829,AdressBook!$B$6:$B$25,0),1)),""),"")</f>
        <v/>
      </c>
      <c r="S829" s="165">
        <f>IF(LEN(C829)&gt;0,IFERROR(IF(MATCH(C829,C830:$C$4004,0)&gt;0,-1,ROW(S829)-ROW($S$3)),ROW(S829)-ROW($S$3)),-1)</f>
        <v>-1</v>
      </c>
      <c r="T829" s="165">
        <f t="shared" si="110"/>
        <v>0</v>
      </c>
      <c r="U829" s="165" t="str">
        <f t="shared" si="111"/>
        <v/>
      </c>
      <c r="V829" s="165" t="str">
        <f>IFERROR(IF(OR(C829="",S829&lt;0),"",IF(SUBTOTAL(3,C829:C829)=0,-1,SUBTOTAL(3,$C$4:C829))),"")</f>
        <v/>
      </c>
      <c r="W829" s="156" t="str">
        <f t="array" ref="W829">IF(LEN(C829)&gt;0,IFERROR(IF(MATCH(C829,$C$3:$C828,0)&gt;0,N829-INDEX($N$3:N828,SUMPRODUCT(MAX(ROW($C$3:$C828)*(C829=$C$3:$C828)))-2,1),""),""),"")</f>
        <v/>
      </c>
      <c r="X829" s="156">
        <f t="shared" ca="1" si="112"/>
        <v>1</v>
      </c>
      <c r="Y829" s="156">
        <f t="shared" ca="1" si="113"/>
        <v>1</v>
      </c>
    </row>
    <row r="830" spans="2:25" hidden="1" x14ac:dyDescent="0.25">
      <c r="B830" s="390" t="str">
        <f>IFERROR(IF(LEN(INDEX(PlansAndNotes!$B$6:$B$2005,ROW(A830)-ROW($B$3)))=0,"",INDEX(PlansAndNotes!$B$6:$B$2005,ROW(A830)-ROW($B$3))),"")</f>
        <v/>
      </c>
      <c r="C830" s="361" t="str">
        <f t="shared" si="108"/>
        <v/>
      </c>
      <c r="D830" s="361" t="str">
        <f>IFERROR(IF(LEN(C830)&gt;0,IF(LEN(INDEX(TasksList!$C$6:$C$1005,MATCH(C830,TasksList!$B$6:$B$1005,0),1))=0,"",INDEX(TasksList!$C$6:$C$1005,MATCH(C830,TasksList!$B$6:$B$1005,0),1)),""),"")</f>
        <v/>
      </c>
      <c r="E830" s="361" t="str">
        <f>IFERROR(IF(LEN(C830)&gt;0,IF(LEN(INDEX(TasksList!$F$6:$F$1005,MATCH(C830,TasksList!$B$6:$B$1005,0),1))=0,"not set!",INDEX(TasksList!$F$6:$F$1005,MATCH(C830,TasksList!$B$6:$B$1005,0),1)),""),"")</f>
        <v/>
      </c>
      <c r="F830" s="360" t="str">
        <f>IFERROR(IF(LEN(D830)&gt;0,IF(LEN(INDEX(AdressBook!$D$6:$D$25,MATCH(D830,AdressBook!$B$6:$B$25,0),1))=0,"",INDEX(AdressBook!$D$6:$D$25,MATCH(D830,AdressBook!$B$6:$B$25,0),1)),""),"")</f>
        <v/>
      </c>
      <c r="G830" s="361" t="str">
        <f>IFERROR(IF(LEN(INDEX(PlansAndNotes!$F$6:$F$2005,ROW(B830)-ROW($C$3)))=0,"",INDEX(PlansAndNotes!$F$6:$F$2005,ROW(B830)-ROW($C$3))),"")</f>
        <v/>
      </c>
      <c r="H830" s="361" t="str">
        <f>IFERROR(IF(LEN(C830)&gt;0,IF(LEN(INDEX(TasksList!$G$6:$G$1005,MATCH(C830,TasksList!$B$6:$B$1005,0),1))=0,"",INDEX(TasksList!$G$6:$G$1005,MATCH(C830,TasksList!$B$6:$B$1005,0),1)),""),"")</f>
        <v/>
      </c>
      <c r="I830" s="381"/>
      <c r="J830" s="402"/>
      <c r="K830" s="402"/>
      <c r="L830" s="399" t="str">
        <f t="array" ref="L830">IFERROR(INDEX($J$4:$J$1003,SMALL($K$4:$K$1003,ROW(L830)-3),1),"")</f>
        <v/>
      </c>
      <c r="M830" s="206"/>
      <c r="N830" s="362" t="str">
        <f>IFERROR(IF(LEN(INDEX(PlansAndNotes!$D$6:$D$4005,ROW(B830)-ROW($C$3)))=0,"",INDEX(PlansAndNotes!$D$6:$D$4005,ROW(B830)-ROW($C$3))),"")</f>
        <v/>
      </c>
      <c r="O830" s="165" t="str">
        <f t="shared" si="109"/>
        <v/>
      </c>
      <c r="P830" s="363" t="str">
        <f>IFERROR(IF(LEN(INDEX(PlansAndNotes!$E$6:$E$4005,ROW(B830)-ROW($C$3)))=0,"",INDEX(PlansAndNotes!$E$6:$E$4005,ROW(B830)-ROW($C$3))),"")</f>
        <v/>
      </c>
      <c r="Q830" s="363" t="str">
        <f>IFERROR(IF(LEN(INDEX(PlansAndNotes!$G$6:$G$4005,ROW(B830)-ROW($C$3)))=0,"",INDEX(PlansAndNotes!$G$6:$G$4005,ROW(B830)-ROW($C$3))),"")</f>
        <v/>
      </c>
      <c r="R830" s="361" t="str">
        <f>IFERROR(IF(LEN(D830)&gt;0,IF(LEN(INDEX(AdressBook!$C$6:$C$25,MATCH(D830,AdressBook!$B$6:$B$25,0),1))=0,"",INDEX(AdressBook!$C$6:$C$25,MATCH(D830,AdressBook!$B$6:$B$25,0),1)),""),"")</f>
        <v/>
      </c>
      <c r="S830" s="165">
        <f>IF(LEN(C830)&gt;0,IFERROR(IF(MATCH(C830,C831:$C$4004,0)&gt;0,-1,ROW(S830)-ROW($S$3)),ROW(S830)-ROW($S$3)),-1)</f>
        <v>-1</v>
      </c>
      <c r="T830" s="165">
        <f t="shared" si="110"/>
        <v>0</v>
      </c>
      <c r="U830" s="165" t="str">
        <f t="shared" si="111"/>
        <v/>
      </c>
      <c r="V830" s="165" t="str">
        <f>IFERROR(IF(OR(C830="",S830&lt;0),"",IF(SUBTOTAL(3,C830:C830)=0,-1,SUBTOTAL(3,$C$4:C830))),"")</f>
        <v/>
      </c>
      <c r="W830" s="156" t="str">
        <f t="array" ref="W830">IF(LEN(C830)&gt;0,IFERROR(IF(MATCH(C830,$C$3:$C829,0)&gt;0,N830-INDEX($N$3:N829,SUMPRODUCT(MAX(ROW($C$3:$C829)*(C830=$C$3:$C829)))-2,1),""),""),"")</f>
        <v/>
      </c>
      <c r="X830" s="156">
        <f t="shared" ca="1" si="112"/>
        <v>1</v>
      </c>
      <c r="Y830" s="156">
        <f t="shared" ca="1" si="113"/>
        <v>1</v>
      </c>
    </row>
    <row r="831" spans="2:25" hidden="1" x14ac:dyDescent="0.25">
      <c r="B831" s="390" t="str">
        <f>IFERROR(IF(LEN(INDEX(PlansAndNotes!$B$6:$B$2005,ROW(A831)-ROW($B$3)))=0,"",INDEX(PlansAndNotes!$B$6:$B$2005,ROW(A831)-ROW($B$3))),"")</f>
        <v/>
      </c>
      <c r="C831" s="361" t="str">
        <f t="shared" si="108"/>
        <v/>
      </c>
      <c r="D831" s="361" t="str">
        <f>IFERROR(IF(LEN(C831)&gt;0,IF(LEN(INDEX(TasksList!$C$6:$C$1005,MATCH(C831,TasksList!$B$6:$B$1005,0),1))=0,"",INDEX(TasksList!$C$6:$C$1005,MATCH(C831,TasksList!$B$6:$B$1005,0),1)),""),"")</f>
        <v/>
      </c>
      <c r="E831" s="361" t="str">
        <f>IFERROR(IF(LEN(C831)&gt;0,IF(LEN(INDEX(TasksList!$F$6:$F$1005,MATCH(C831,TasksList!$B$6:$B$1005,0),1))=0,"not set!",INDEX(TasksList!$F$6:$F$1005,MATCH(C831,TasksList!$B$6:$B$1005,0),1)),""),"")</f>
        <v/>
      </c>
      <c r="F831" s="360" t="str">
        <f>IFERROR(IF(LEN(D831)&gt;0,IF(LEN(INDEX(AdressBook!$D$6:$D$25,MATCH(D831,AdressBook!$B$6:$B$25,0),1))=0,"",INDEX(AdressBook!$D$6:$D$25,MATCH(D831,AdressBook!$B$6:$B$25,0),1)),""),"")</f>
        <v/>
      </c>
      <c r="G831" s="361" t="str">
        <f>IFERROR(IF(LEN(INDEX(PlansAndNotes!$F$6:$F$2005,ROW(B831)-ROW($C$3)))=0,"",INDEX(PlansAndNotes!$F$6:$F$2005,ROW(B831)-ROW($C$3))),"")</f>
        <v/>
      </c>
      <c r="H831" s="361" t="str">
        <f>IFERROR(IF(LEN(C831)&gt;0,IF(LEN(INDEX(TasksList!$G$6:$G$1005,MATCH(C831,TasksList!$B$6:$B$1005,0),1))=0,"",INDEX(TasksList!$G$6:$G$1005,MATCH(C831,TasksList!$B$6:$B$1005,0),1)),""),"")</f>
        <v/>
      </c>
      <c r="I831" s="381"/>
      <c r="J831" s="402"/>
      <c r="K831" s="402"/>
      <c r="L831" s="399" t="str">
        <f t="array" ref="L831">IFERROR(INDEX($J$4:$J$1003,SMALL($K$4:$K$1003,ROW(L831)-3),1),"")</f>
        <v/>
      </c>
      <c r="M831" s="206"/>
      <c r="N831" s="362" t="str">
        <f>IFERROR(IF(LEN(INDEX(PlansAndNotes!$D$6:$D$4005,ROW(B831)-ROW($C$3)))=0,"",INDEX(PlansAndNotes!$D$6:$D$4005,ROW(B831)-ROW($C$3))),"")</f>
        <v/>
      </c>
      <c r="O831" s="165" t="str">
        <f t="shared" si="109"/>
        <v/>
      </c>
      <c r="P831" s="363" t="str">
        <f>IFERROR(IF(LEN(INDEX(PlansAndNotes!$E$6:$E$4005,ROW(B831)-ROW($C$3)))=0,"",INDEX(PlansAndNotes!$E$6:$E$4005,ROW(B831)-ROW($C$3))),"")</f>
        <v/>
      </c>
      <c r="Q831" s="363" t="str">
        <f>IFERROR(IF(LEN(INDEX(PlansAndNotes!$G$6:$G$4005,ROW(B831)-ROW($C$3)))=0,"",INDEX(PlansAndNotes!$G$6:$G$4005,ROW(B831)-ROW($C$3))),"")</f>
        <v/>
      </c>
      <c r="R831" s="361" t="str">
        <f>IFERROR(IF(LEN(D831)&gt;0,IF(LEN(INDEX(AdressBook!$C$6:$C$25,MATCH(D831,AdressBook!$B$6:$B$25,0),1))=0,"",INDEX(AdressBook!$C$6:$C$25,MATCH(D831,AdressBook!$B$6:$B$25,0),1)),""),"")</f>
        <v/>
      </c>
      <c r="S831" s="165">
        <f>IF(LEN(C831)&gt;0,IFERROR(IF(MATCH(C831,C832:$C$4004,0)&gt;0,-1,ROW(S831)-ROW($S$3)),ROW(S831)-ROW($S$3)),-1)</f>
        <v>-1</v>
      </c>
      <c r="T831" s="165">
        <f t="shared" si="110"/>
        <v>0</v>
      </c>
      <c r="U831" s="165" t="str">
        <f t="shared" si="111"/>
        <v/>
      </c>
      <c r="V831" s="165" t="str">
        <f>IFERROR(IF(OR(C831="",S831&lt;0),"",IF(SUBTOTAL(3,C831:C831)=0,-1,SUBTOTAL(3,$C$4:C831))),"")</f>
        <v/>
      </c>
      <c r="W831" s="156" t="str">
        <f t="array" ref="W831">IF(LEN(C831)&gt;0,IFERROR(IF(MATCH(C831,$C$3:$C830,0)&gt;0,N831-INDEX($N$3:N830,SUMPRODUCT(MAX(ROW($C$3:$C830)*(C831=$C$3:$C830)))-2,1),""),""),"")</f>
        <v/>
      </c>
      <c r="X831" s="156">
        <f t="shared" ca="1" si="112"/>
        <v>1</v>
      </c>
      <c r="Y831" s="156">
        <f t="shared" ca="1" si="113"/>
        <v>1</v>
      </c>
    </row>
    <row r="832" spans="2:25" hidden="1" x14ac:dyDescent="0.25">
      <c r="B832" s="390" t="str">
        <f>IFERROR(IF(LEN(INDEX(PlansAndNotes!$B$6:$B$2005,ROW(A832)-ROW($B$3)))=0,"",INDEX(PlansAndNotes!$B$6:$B$2005,ROW(A832)-ROW($B$3))),"")</f>
        <v/>
      </c>
      <c r="C832" s="361" t="str">
        <f t="shared" si="108"/>
        <v/>
      </c>
      <c r="D832" s="361" t="str">
        <f>IFERROR(IF(LEN(C832)&gt;0,IF(LEN(INDEX(TasksList!$C$6:$C$1005,MATCH(C832,TasksList!$B$6:$B$1005,0),1))=0,"",INDEX(TasksList!$C$6:$C$1005,MATCH(C832,TasksList!$B$6:$B$1005,0),1)),""),"")</f>
        <v/>
      </c>
      <c r="E832" s="361" t="str">
        <f>IFERROR(IF(LEN(C832)&gt;0,IF(LEN(INDEX(TasksList!$F$6:$F$1005,MATCH(C832,TasksList!$B$6:$B$1005,0),1))=0,"not set!",INDEX(TasksList!$F$6:$F$1005,MATCH(C832,TasksList!$B$6:$B$1005,0),1)),""),"")</f>
        <v/>
      </c>
      <c r="F832" s="360" t="str">
        <f>IFERROR(IF(LEN(D832)&gt;0,IF(LEN(INDEX(AdressBook!$D$6:$D$25,MATCH(D832,AdressBook!$B$6:$B$25,0),1))=0,"",INDEX(AdressBook!$D$6:$D$25,MATCH(D832,AdressBook!$B$6:$B$25,0),1)),""),"")</f>
        <v/>
      </c>
      <c r="G832" s="361" t="str">
        <f>IFERROR(IF(LEN(INDEX(PlansAndNotes!$F$6:$F$2005,ROW(B832)-ROW($C$3)))=0,"",INDEX(PlansAndNotes!$F$6:$F$2005,ROW(B832)-ROW($C$3))),"")</f>
        <v/>
      </c>
      <c r="H832" s="361" t="str">
        <f>IFERROR(IF(LEN(C832)&gt;0,IF(LEN(INDEX(TasksList!$G$6:$G$1005,MATCH(C832,TasksList!$B$6:$B$1005,0),1))=0,"",INDEX(TasksList!$G$6:$G$1005,MATCH(C832,TasksList!$B$6:$B$1005,0),1)),""),"")</f>
        <v/>
      </c>
      <c r="I832" s="381"/>
      <c r="J832" s="402"/>
      <c r="K832" s="402"/>
      <c r="L832" s="399" t="str">
        <f t="array" ref="L832">IFERROR(INDEX($J$4:$J$1003,SMALL($K$4:$K$1003,ROW(L832)-3),1),"")</f>
        <v/>
      </c>
      <c r="M832" s="206"/>
      <c r="N832" s="362" t="str">
        <f>IFERROR(IF(LEN(INDEX(PlansAndNotes!$D$6:$D$4005,ROW(B832)-ROW($C$3)))=0,"",INDEX(PlansAndNotes!$D$6:$D$4005,ROW(B832)-ROW($C$3))),"")</f>
        <v/>
      </c>
      <c r="O832" s="165" t="str">
        <f t="shared" si="109"/>
        <v/>
      </c>
      <c r="P832" s="363" t="str">
        <f>IFERROR(IF(LEN(INDEX(PlansAndNotes!$E$6:$E$4005,ROW(B832)-ROW($C$3)))=0,"",INDEX(PlansAndNotes!$E$6:$E$4005,ROW(B832)-ROW($C$3))),"")</f>
        <v/>
      </c>
      <c r="Q832" s="363" t="str">
        <f>IFERROR(IF(LEN(INDEX(PlansAndNotes!$G$6:$G$4005,ROW(B832)-ROW($C$3)))=0,"",INDEX(PlansAndNotes!$G$6:$G$4005,ROW(B832)-ROW($C$3))),"")</f>
        <v/>
      </c>
      <c r="R832" s="361" t="str">
        <f>IFERROR(IF(LEN(D832)&gt;0,IF(LEN(INDEX(AdressBook!$C$6:$C$25,MATCH(D832,AdressBook!$B$6:$B$25,0),1))=0,"",INDEX(AdressBook!$C$6:$C$25,MATCH(D832,AdressBook!$B$6:$B$25,0),1)),""),"")</f>
        <v/>
      </c>
      <c r="S832" s="165">
        <f>IF(LEN(C832)&gt;0,IFERROR(IF(MATCH(C832,C833:$C$4004,0)&gt;0,-1,ROW(S832)-ROW($S$3)),ROW(S832)-ROW($S$3)),-1)</f>
        <v>-1</v>
      </c>
      <c r="T832" s="165">
        <f t="shared" si="110"/>
        <v>0</v>
      </c>
      <c r="U832" s="165" t="str">
        <f t="shared" si="111"/>
        <v/>
      </c>
      <c r="V832" s="165" t="str">
        <f>IFERROR(IF(OR(C832="",S832&lt;0),"",IF(SUBTOTAL(3,C832:C832)=0,-1,SUBTOTAL(3,$C$4:C832))),"")</f>
        <v/>
      </c>
      <c r="W832" s="156" t="str">
        <f t="array" ref="W832">IF(LEN(C832)&gt;0,IFERROR(IF(MATCH(C832,$C$3:$C831,0)&gt;0,N832-INDEX($N$3:N831,SUMPRODUCT(MAX(ROW($C$3:$C831)*(C832=$C$3:$C831)))-2,1),""),""),"")</f>
        <v/>
      </c>
      <c r="X832" s="156">
        <f t="shared" ca="1" si="112"/>
        <v>1</v>
      </c>
      <c r="Y832" s="156">
        <f t="shared" ca="1" si="113"/>
        <v>1</v>
      </c>
    </row>
    <row r="833" spans="2:25" hidden="1" x14ac:dyDescent="0.25">
      <c r="B833" s="390" t="str">
        <f>IFERROR(IF(LEN(INDEX(PlansAndNotes!$B$6:$B$2005,ROW(A833)-ROW($B$3)))=0,"",INDEX(PlansAndNotes!$B$6:$B$2005,ROW(A833)-ROW($B$3))),"")</f>
        <v/>
      </c>
      <c r="C833" s="361" t="str">
        <f t="shared" si="108"/>
        <v/>
      </c>
      <c r="D833" s="361" t="str">
        <f>IFERROR(IF(LEN(C833)&gt;0,IF(LEN(INDEX(TasksList!$C$6:$C$1005,MATCH(C833,TasksList!$B$6:$B$1005,0),1))=0,"",INDEX(TasksList!$C$6:$C$1005,MATCH(C833,TasksList!$B$6:$B$1005,0),1)),""),"")</f>
        <v/>
      </c>
      <c r="E833" s="361" t="str">
        <f>IFERROR(IF(LEN(C833)&gt;0,IF(LEN(INDEX(TasksList!$F$6:$F$1005,MATCH(C833,TasksList!$B$6:$B$1005,0),1))=0,"not set!",INDEX(TasksList!$F$6:$F$1005,MATCH(C833,TasksList!$B$6:$B$1005,0),1)),""),"")</f>
        <v/>
      </c>
      <c r="F833" s="360" t="str">
        <f>IFERROR(IF(LEN(D833)&gt;0,IF(LEN(INDEX(AdressBook!$D$6:$D$25,MATCH(D833,AdressBook!$B$6:$B$25,0),1))=0,"",INDEX(AdressBook!$D$6:$D$25,MATCH(D833,AdressBook!$B$6:$B$25,0),1)),""),"")</f>
        <v/>
      </c>
      <c r="G833" s="361" t="str">
        <f>IFERROR(IF(LEN(INDEX(PlansAndNotes!$F$6:$F$2005,ROW(B833)-ROW($C$3)))=0,"",INDEX(PlansAndNotes!$F$6:$F$2005,ROW(B833)-ROW($C$3))),"")</f>
        <v/>
      </c>
      <c r="H833" s="361" t="str">
        <f>IFERROR(IF(LEN(C833)&gt;0,IF(LEN(INDEX(TasksList!$G$6:$G$1005,MATCH(C833,TasksList!$B$6:$B$1005,0),1))=0,"",INDEX(TasksList!$G$6:$G$1005,MATCH(C833,TasksList!$B$6:$B$1005,0),1)),""),"")</f>
        <v/>
      </c>
      <c r="I833" s="381"/>
      <c r="J833" s="402"/>
      <c r="K833" s="402"/>
      <c r="L833" s="399" t="str">
        <f t="array" ref="L833">IFERROR(INDEX($J$4:$J$1003,SMALL($K$4:$K$1003,ROW(L833)-3),1),"")</f>
        <v/>
      </c>
      <c r="M833" s="206"/>
      <c r="N833" s="362" t="str">
        <f>IFERROR(IF(LEN(INDEX(PlansAndNotes!$D$6:$D$4005,ROW(B833)-ROW($C$3)))=0,"",INDEX(PlansAndNotes!$D$6:$D$4005,ROW(B833)-ROW($C$3))),"")</f>
        <v/>
      </c>
      <c r="O833" s="165" t="str">
        <f t="shared" si="109"/>
        <v/>
      </c>
      <c r="P833" s="363" t="str">
        <f>IFERROR(IF(LEN(INDEX(PlansAndNotes!$E$6:$E$4005,ROW(B833)-ROW($C$3)))=0,"",INDEX(PlansAndNotes!$E$6:$E$4005,ROW(B833)-ROW($C$3))),"")</f>
        <v/>
      </c>
      <c r="Q833" s="363" t="str">
        <f>IFERROR(IF(LEN(INDEX(PlansAndNotes!$G$6:$G$4005,ROW(B833)-ROW($C$3)))=0,"",INDEX(PlansAndNotes!$G$6:$G$4005,ROW(B833)-ROW($C$3))),"")</f>
        <v/>
      </c>
      <c r="R833" s="361" t="str">
        <f>IFERROR(IF(LEN(D833)&gt;0,IF(LEN(INDEX(AdressBook!$C$6:$C$25,MATCH(D833,AdressBook!$B$6:$B$25,0),1))=0,"",INDEX(AdressBook!$C$6:$C$25,MATCH(D833,AdressBook!$B$6:$B$25,0),1)),""),"")</f>
        <v/>
      </c>
      <c r="S833" s="165">
        <f>IF(LEN(C833)&gt;0,IFERROR(IF(MATCH(C833,C834:$C$4004,0)&gt;0,-1,ROW(S833)-ROW($S$3)),ROW(S833)-ROW($S$3)),-1)</f>
        <v>-1</v>
      </c>
      <c r="T833" s="165">
        <f t="shared" si="110"/>
        <v>0</v>
      </c>
      <c r="U833" s="165" t="str">
        <f t="shared" si="111"/>
        <v/>
      </c>
      <c r="V833" s="165" t="str">
        <f>IFERROR(IF(OR(C833="",S833&lt;0),"",IF(SUBTOTAL(3,C833:C833)=0,-1,SUBTOTAL(3,$C$4:C833))),"")</f>
        <v/>
      </c>
      <c r="W833" s="156" t="str">
        <f t="array" ref="W833">IF(LEN(C833)&gt;0,IFERROR(IF(MATCH(C833,$C$3:$C832,0)&gt;0,N833-INDEX($N$3:N832,SUMPRODUCT(MAX(ROW($C$3:$C832)*(C833=$C$3:$C832)))-2,1),""),""),"")</f>
        <v/>
      </c>
      <c r="X833" s="156">
        <f t="shared" ca="1" si="112"/>
        <v>1</v>
      </c>
      <c r="Y833" s="156">
        <f t="shared" ca="1" si="113"/>
        <v>1</v>
      </c>
    </row>
    <row r="834" spans="2:25" hidden="1" x14ac:dyDescent="0.25">
      <c r="B834" s="390" t="str">
        <f>IFERROR(IF(LEN(INDEX(PlansAndNotes!$B$6:$B$2005,ROW(A834)-ROW($B$3)))=0,"",INDEX(PlansAndNotes!$B$6:$B$2005,ROW(A834)-ROW($B$3))),"")</f>
        <v/>
      </c>
      <c r="C834" s="361" t="str">
        <f t="shared" si="108"/>
        <v/>
      </c>
      <c r="D834" s="361" t="str">
        <f>IFERROR(IF(LEN(C834)&gt;0,IF(LEN(INDEX(TasksList!$C$6:$C$1005,MATCH(C834,TasksList!$B$6:$B$1005,0),1))=0,"",INDEX(TasksList!$C$6:$C$1005,MATCH(C834,TasksList!$B$6:$B$1005,0),1)),""),"")</f>
        <v/>
      </c>
      <c r="E834" s="361" t="str">
        <f>IFERROR(IF(LEN(C834)&gt;0,IF(LEN(INDEX(TasksList!$F$6:$F$1005,MATCH(C834,TasksList!$B$6:$B$1005,0),1))=0,"not set!",INDEX(TasksList!$F$6:$F$1005,MATCH(C834,TasksList!$B$6:$B$1005,0),1)),""),"")</f>
        <v/>
      </c>
      <c r="F834" s="360" t="str">
        <f>IFERROR(IF(LEN(D834)&gt;0,IF(LEN(INDEX(AdressBook!$D$6:$D$25,MATCH(D834,AdressBook!$B$6:$B$25,0),1))=0,"",INDEX(AdressBook!$D$6:$D$25,MATCH(D834,AdressBook!$B$6:$B$25,0),1)),""),"")</f>
        <v/>
      </c>
      <c r="G834" s="361" t="str">
        <f>IFERROR(IF(LEN(INDEX(PlansAndNotes!$F$6:$F$2005,ROW(B834)-ROW($C$3)))=0,"",INDEX(PlansAndNotes!$F$6:$F$2005,ROW(B834)-ROW($C$3))),"")</f>
        <v/>
      </c>
      <c r="H834" s="361" t="str">
        <f>IFERROR(IF(LEN(C834)&gt;0,IF(LEN(INDEX(TasksList!$G$6:$G$1005,MATCH(C834,TasksList!$B$6:$B$1005,0),1))=0,"",INDEX(TasksList!$G$6:$G$1005,MATCH(C834,TasksList!$B$6:$B$1005,0),1)),""),"")</f>
        <v/>
      </c>
      <c r="I834" s="381"/>
      <c r="J834" s="402"/>
      <c r="K834" s="402"/>
      <c r="L834" s="399" t="str">
        <f t="array" ref="L834">IFERROR(INDEX($J$4:$J$1003,SMALL($K$4:$K$1003,ROW(L834)-3),1),"")</f>
        <v/>
      </c>
      <c r="M834" s="206"/>
      <c r="N834" s="362" t="str">
        <f>IFERROR(IF(LEN(INDEX(PlansAndNotes!$D$6:$D$4005,ROW(B834)-ROW($C$3)))=0,"",INDEX(PlansAndNotes!$D$6:$D$4005,ROW(B834)-ROW($C$3))),"")</f>
        <v/>
      </c>
      <c r="O834" s="165" t="str">
        <f t="shared" si="109"/>
        <v/>
      </c>
      <c r="P834" s="363" t="str">
        <f>IFERROR(IF(LEN(INDEX(PlansAndNotes!$E$6:$E$4005,ROW(B834)-ROW($C$3)))=0,"",INDEX(PlansAndNotes!$E$6:$E$4005,ROW(B834)-ROW($C$3))),"")</f>
        <v/>
      </c>
      <c r="Q834" s="363" t="str">
        <f>IFERROR(IF(LEN(INDEX(PlansAndNotes!$G$6:$G$4005,ROW(B834)-ROW($C$3)))=0,"",INDEX(PlansAndNotes!$G$6:$G$4005,ROW(B834)-ROW($C$3))),"")</f>
        <v/>
      </c>
      <c r="R834" s="361" t="str">
        <f>IFERROR(IF(LEN(D834)&gt;0,IF(LEN(INDEX(AdressBook!$C$6:$C$25,MATCH(D834,AdressBook!$B$6:$B$25,0),1))=0,"",INDEX(AdressBook!$C$6:$C$25,MATCH(D834,AdressBook!$B$6:$B$25,0),1)),""),"")</f>
        <v/>
      </c>
      <c r="S834" s="165">
        <f>IF(LEN(C834)&gt;0,IFERROR(IF(MATCH(C834,C835:$C$4004,0)&gt;0,-1,ROW(S834)-ROW($S$3)),ROW(S834)-ROW($S$3)),-1)</f>
        <v>-1</v>
      </c>
      <c r="T834" s="165">
        <f t="shared" si="110"/>
        <v>0</v>
      </c>
      <c r="U834" s="165" t="str">
        <f t="shared" si="111"/>
        <v/>
      </c>
      <c r="V834" s="165" t="str">
        <f>IFERROR(IF(OR(C834="",S834&lt;0),"",IF(SUBTOTAL(3,C834:C834)=0,-1,SUBTOTAL(3,$C$4:C834))),"")</f>
        <v/>
      </c>
      <c r="W834" s="156" t="str">
        <f t="array" ref="W834">IF(LEN(C834)&gt;0,IFERROR(IF(MATCH(C834,$C$3:$C833,0)&gt;0,N834-INDEX($N$3:N833,SUMPRODUCT(MAX(ROW($C$3:$C833)*(C834=$C$3:$C833)))-2,1),""),""),"")</f>
        <v/>
      </c>
      <c r="X834" s="156">
        <f t="shared" ca="1" si="112"/>
        <v>1</v>
      </c>
      <c r="Y834" s="156">
        <f t="shared" ca="1" si="113"/>
        <v>1</v>
      </c>
    </row>
    <row r="835" spans="2:25" hidden="1" x14ac:dyDescent="0.25">
      <c r="B835" s="390" t="str">
        <f>IFERROR(IF(LEN(INDEX(PlansAndNotes!$B$6:$B$2005,ROW(A835)-ROW($B$3)))=0,"",INDEX(PlansAndNotes!$B$6:$B$2005,ROW(A835)-ROW($B$3))),"")</f>
        <v/>
      </c>
      <c r="C835" s="361" t="str">
        <f t="shared" si="108"/>
        <v/>
      </c>
      <c r="D835" s="361" t="str">
        <f>IFERROR(IF(LEN(C835)&gt;0,IF(LEN(INDEX(TasksList!$C$6:$C$1005,MATCH(C835,TasksList!$B$6:$B$1005,0),1))=0,"",INDEX(TasksList!$C$6:$C$1005,MATCH(C835,TasksList!$B$6:$B$1005,0),1)),""),"")</f>
        <v/>
      </c>
      <c r="E835" s="361" t="str">
        <f>IFERROR(IF(LEN(C835)&gt;0,IF(LEN(INDEX(TasksList!$F$6:$F$1005,MATCH(C835,TasksList!$B$6:$B$1005,0),1))=0,"not set!",INDEX(TasksList!$F$6:$F$1005,MATCH(C835,TasksList!$B$6:$B$1005,0),1)),""),"")</f>
        <v/>
      </c>
      <c r="F835" s="360" t="str">
        <f>IFERROR(IF(LEN(D835)&gt;0,IF(LEN(INDEX(AdressBook!$D$6:$D$25,MATCH(D835,AdressBook!$B$6:$B$25,0),1))=0,"",INDEX(AdressBook!$D$6:$D$25,MATCH(D835,AdressBook!$B$6:$B$25,0),1)),""),"")</f>
        <v/>
      </c>
      <c r="G835" s="361" t="str">
        <f>IFERROR(IF(LEN(INDEX(PlansAndNotes!$F$6:$F$2005,ROW(B835)-ROW($C$3)))=0,"",INDEX(PlansAndNotes!$F$6:$F$2005,ROW(B835)-ROW($C$3))),"")</f>
        <v/>
      </c>
      <c r="H835" s="361" t="str">
        <f>IFERROR(IF(LEN(C835)&gt;0,IF(LEN(INDEX(TasksList!$G$6:$G$1005,MATCH(C835,TasksList!$B$6:$B$1005,0),1))=0,"",INDEX(TasksList!$G$6:$G$1005,MATCH(C835,TasksList!$B$6:$B$1005,0),1)),""),"")</f>
        <v/>
      </c>
      <c r="I835" s="381"/>
      <c r="J835" s="402"/>
      <c r="K835" s="402"/>
      <c r="L835" s="399" t="str">
        <f t="array" ref="L835">IFERROR(INDEX($J$4:$J$1003,SMALL($K$4:$K$1003,ROW(L835)-3),1),"")</f>
        <v/>
      </c>
      <c r="M835" s="206"/>
      <c r="N835" s="362" t="str">
        <f>IFERROR(IF(LEN(INDEX(PlansAndNotes!$D$6:$D$4005,ROW(B835)-ROW($C$3)))=0,"",INDEX(PlansAndNotes!$D$6:$D$4005,ROW(B835)-ROW($C$3))),"")</f>
        <v/>
      </c>
      <c r="O835" s="165" t="str">
        <f t="shared" si="109"/>
        <v/>
      </c>
      <c r="P835" s="363" t="str">
        <f>IFERROR(IF(LEN(INDEX(PlansAndNotes!$E$6:$E$4005,ROW(B835)-ROW($C$3)))=0,"",INDEX(PlansAndNotes!$E$6:$E$4005,ROW(B835)-ROW($C$3))),"")</f>
        <v/>
      </c>
      <c r="Q835" s="363" t="str">
        <f>IFERROR(IF(LEN(INDEX(PlansAndNotes!$G$6:$G$4005,ROW(B835)-ROW($C$3)))=0,"",INDEX(PlansAndNotes!$G$6:$G$4005,ROW(B835)-ROW($C$3))),"")</f>
        <v/>
      </c>
      <c r="R835" s="361" t="str">
        <f>IFERROR(IF(LEN(D835)&gt;0,IF(LEN(INDEX(AdressBook!$C$6:$C$25,MATCH(D835,AdressBook!$B$6:$B$25,0),1))=0,"",INDEX(AdressBook!$C$6:$C$25,MATCH(D835,AdressBook!$B$6:$B$25,0),1)),""),"")</f>
        <v/>
      </c>
      <c r="S835" s="165">
        <f>IF(LEN(C835)&gt;0,IFERROR(IF(MATCH(C835,C836:$C$4004,0)&gt;0,-1,ROW(S835)-ROW($S$3)),ROW(S835)-ROW($S$3)),-1)</f>
        <v>-1</v>
      </c>
      <c r="T835" s="165">
        <f t="shared" si="110"/>
        <v>0</v>
      </c>
      <c r="U835" s="165" t="str">
        <f t="shared" si="111"/>
        <v/>
      </c>
      <c r="V835" s="165" t="str">
        <f>IFERROR(IF(OR(C835="",S835&lt;0),"",IF(SUBTOTAL(3,C835:C835)=0,-1,SUBTOTAL(3,$C$4:C835))),"")</f>
        <v/>
      </c>
      <c r="W835" s="156" t="str">
        <f t="array" ref="W835">IF(LEN(C835)&gt;0,IFERROR(IF(MATCH(C835,$C$3:$C834,0)&gt;0,N835-INDEX($N$3:N834,SUMPRODUCT(MAX(ROW($C$3:$C834)*(C835=$C$3:$C834)))-2,1),""),""),"")</f>
        <v/>
      </c>
      <c r="X835" s="156">
        <f t="shared" ca="1" si="112"/>
        <v>1</v>
      </c>
      <c r="Y835" s="156">
        <f t="shared" ca="1" si="113"/>
        <v>1</v>
      </c>
    </row>
    <row r="836" spans="2:25" hidden="1" x14ac:dyDescent="0.25">
      <c r="B836" s="390" t="str">
        <f>IFERROR(IF(LEN(INDEX(PlansAndNotes!$B$6:$B$2005,ROW(A836)-ROW($B$3)))=0,"",INDEX(PlansAndNotes!$B$6:$B$2005,ROW(A836)-ROW($B$3))),"")</f>
        <v/>
      </c>
      <c r="C836" s="361" t="str">
        <f t="shared" ref="C836:C899" si="114">IF(LEN(B836)&gt;0,LEFT(B836,SEARCH(" - ",B836)-1)*1,"")</f>
        <v/>
      </c>
      <c r="D836" s="361" t="str">
        <f>IFERROR(IF(LEN(C836)&gt;0,IF(LEN(INDEX(TasksList!$C$6:$C$1005,MATCH(C836,TasksList!$B$6:$B$1005,0),1))=0,"",INDEX(TasksList!$C$6:$C$1005,MATCH(C836,TasksList!$B$6:$B$1005,0),1)),""),"")</f>
        <v/>
      </c>
      <c r="E836" s="361" t="str">
        <f>IFERROR(IF(LEN(C836)&gt;0,IF(LEN(INDEX(TasksList!$F$6:$F$1005,MATCH(C836,TasksList!$B$6:$B$1005,0),1))=0,"not set!",INDEX(TasksList!$F$6:$F$1005,MATCH(C836,TasksList!$B$6:$B$1005,0),1)),""),"")</f>
        <v/>
      </c>
      <c r="F836" s="360" t="str">
        <f>IFERROR(IF(LEN(D836)&gt;0,IF(LEN(INDEX(AdressBook!$D$6:$D$25,MATCH(D836,AdressBook!$B$6:$B$25,0),1))=0,"",INDEX(AdressBook!$D$6:$D$25,MATCH(D836,AdressBook!$B$6:$B$25,0),1)),""),"")</f>
        <v/>
      </c>
      <c r="G836" s="361" t="str">
        <f>IFERROR(IF(LEN(INDEX(PlansAndNotes!$F$6:$F$2005,ROW(B836)-ROW($C$3)))=0,"",INDEX(PlansAndNotes!$F$6:$F$2005,ROW(B836)-ROW($C$3))),"")</f>
        <v/>
      </c>
      <c r="H836" s="361" t="str">
        <f>IFERROR(IF(LEN(C836)&gt;0,IF(LEN(INDEX(TasksList!$G$6:$G$1005,MATCH(C836,TasksList!$B$6:$B$1005,0),1))=0,"",INDEX(TasksList!$G$6:$G$1005,MATCH(C836,TasksList!$B$6:$B$1005,0),1)),""),"")</f>
        <v/>
      </c>
      <c r="I836" s="381"/>
      <c r="J836" s="402"/>
      <c r="K836" s="402"/>
      <c r="L836" s="399" t="str">
        <f t="array" ref="L836">IFERROR(INDEX($J$4:$J$1003,SMALL($K$4:$K$1003,ROW(L836)-3),1),"")</f>
        <v/>
      </c>
      <c r="M836" s="206"/>
      <c r="N836" s="362" t="str">
        <f>IFERROR(IF(LEN(INDEX(PlansAndNotes!$D$6:$D$4005,ROW(B836)-ROW($C$3)))=0,"",INDEX(PlansAndNotes!$D$6:$D$4005,ROW(B836)-ROW($C$3))),"")</f>
        <v/>
      </c>
      <c r="O836" s="165" t="str">
        <f t="shared" ref="O836:O899" si="115">IF(LEN(B836)&gt;0,RIGHT(B836,LEN(B836)-SEARCH(" - ",B836)-2),"")</f>
        <v/>
      </c>
      <c r="P836" s="363" t="str">
        <f>IFERROR(IF(LEN(INDEX(PlansAndNotes!$E$6:$E$4005,ROW(B836)-ROW($C$3)))=0,"",INDEX(PlansAndNotes!$E$6:$E$4005,ROW(B836)-ROW($C$3))),"")</f>
        <v/>
      </c>
      <c r="Q836" s="363" t="str">
        <f>IFERROR(IF(LEN(INDEX(PlansAndNotes!$G$6:$G$4005,ROW(B836)-ROW($C$3)))=0,"",INDEX(PlansAndNotes!$G$6:$G$4005,ROW(B836)-ROW($C$3))),"")</f>
        <v/>
      </c>
      <c r="R836" s="361" t="str">
        <f>IFERROR(IF(LEN(D836)&gt;0,IF(LEN(INDEX(AdressBook!$C$6:$C$25,MATCH(D836,AdressBook!$B$6:$B$25,0),1))=0,"",INDEX(AdressBook!$C$6:$C$25,MATCH(D836,AdressBook!$B$6:$B$25,0),1)),""),"")</f>
        <v/>
      </c>
      <c r="S836" s="165">
        <f>IF(LEN(C836)&gt;0,IFERROR(IF(MATCH(C836,C837:$C$4004,0)&gt;0,-1,ROW(S836)-ROW($S$3)),ROW(S836)-ROW($S$3)),-1)</f>
        <v>-1</v>
      </c>
      <c r="T836" s="165">
        <f t="shared" ref="T836:T899" si="116">IF(OR(taskRange="All tasks (all stages)",taskRange=""),ROW(T836)-ROW($T$3),IF(S836&gt;0,ROW(T836)-ROW($T$3),0))*IF(OR(calendarSalesmen="",calendarSalesmen="All salesmen"),1,IF(calendarSalesmen=G836,1,0))*IF(OR(calendarStage="",calendarStage="All Stages"),1,IF(calendarStage=P836,1,0))</f>
        <v>0</v>
      </c>
      <c r="U836" s="165" t="str">
        <f t="shared" ref="U836:U899" si="117">IF(S836&gt;0,P836,"")</f>
        <v/>
      </c>
      <c r="V836" s="165" t="str">
        <f>IFERROR(IF(OR(C836="",S836&lt;0),"",IF(SUBTOTAL(3,C836:C836)=0,-1,SUBTOTAL(3,$C$4:C836))),"")</f>
        <v/>
      </c>
      <c r="W836" s="156" t="str">
        <f t="array" ref="W836">IF(LEN(C836)&gt;0,IFERROR(IF(MATCH(C836,$C$3:$C835,0)&gt;0,N836-INDEX($N$3:N835,SUMPRODUCT(MAX(ROW($C$3:$C835)*(C836=$C$3:$C835)))-2,1),""),""),"")</f>
        <v/>
      </c>
      <c r="X836" s="156">
        <f t="shared" ca="1" si="112"/>
        <v>1</v>
      </c>
      <c r="Y836" s="156">
        <f t="shared" ca="1" si="113"/>
        <v>1</v>
      </c>
    </row>
    <row r="837" spans="2:25" hidden="1" x14ac:dyDescent="0.25">
      <c r="B837" s="390" t="str">
        <f>IFERROR(IF(LEN(INDEX(PlansAndNotes!$B$6:$B$2005,ROW(A837)-ROW($B$3)))=0,"",INDEX(PlansAndNotes!$B$6:$B$2005,ROW(A837)-ROW($B$3))),"")</f>
        <v/>
      </c>
      <c r="C837" s="361" t="str">
        <f t="shared" si="114"/>
        <v/>
      </c>
      <c r="D837" s="361" t="str">
        <f>IFERROR(IF(LEN(C837)&gt;0,IF(LEN(INDEX(TasksList!$C$6:$C$1005,MATCH(C837,TasksList!$B$6:$B$1005,0),1))=0,"",INDEX(TasksList!$C$6:$C$1005,MATCH(C837,TasksList!$B$6:$B$1005,0),1)),""),"")</f>
        <v/>
      </c>
      <c r="E837" s="361" t="str">
        <f>IFERROR(IF(LEN(C837)&gt;0,IF(LEN(INDEX(TasksList!$F$6:$F$1005,MATCH(C837,TasksList!$B$6:$B$1005,0),1))=0,"not set!",INDEX(TasksList!$F$6:$F$1005,MATCH(C837,TasksList!$B$6:$B$1005,0),1)),""),"")</f>
        <v/>
      </c>
      <c r="F837" s="360" t="str">
        <f>IFERROR(IF(LEN(D837)&gt;0,IF(LEN(INDEX(AdressBook!$D$6:$D$25,MATCH(D837,AdressBook!$B$6:$B$25,0),1))=0,"",INDEX(AdressBook!$D$6:$D$25,MATCH(D837,AdressBook!$B$6:$B$25,0),1)),""),"")</f>
        <v/>
      </c>
      <c r="G837" s="361" t="str">
        <f>IFERROR(IF(LEN(INDEX(PlansAndNotes!$F$6:$F$2005,ROW(B837)-ROW($C$3)))=0,"",INDEX(PlansAndNotes!$F$6:$F$2005,ROW(B837)-ROW($C$3))),"")</f>
        <v/>
      </c>
      <c r="H837" s="361" t="str">
        <f>IFERROR(IF(LEN(C837)&gt;0,IF(LEN(INDEX(TasksList!$G$6:$G$1005,MATCH(C837,TasksList!$B$6:$B$1005,0),1))=0,"",INDEX(TasksList!$G$6:$G$1005,MATCH(C837,TasksList!$B$6:$B$1005,0),1)),""),"")</f>
        <v/>
      </c>
      <c r="I837" s="381"/>
      <c r="J837" s="402"/>
      <c r="K837" s="402"/>
      <c r="L837" s="399" t="str">
        <f t="array" ref="L837">IFERROR(INDEX($J$4:$J$1003,SMALL($K$4:$K$1003,ROW(L837)-3),1),"")</f>
        <v/>
      </c>
      <c r="M837" s="206"/>
      <c r="N837" s="362" t="str">
        <f>IFERROR(IF(LEN(INDEX(PlansAndNotes!$D$6:$D$4005,ROW(B837)-ROW($C$3)))=0,"",INDEX(PlansAndNotes!$D$6:$D$4005,ROW(B837)-ROW($C$3))),"")</f>
        <v/>
      </c>
      <c r="O837" s="165" t="str">
        <f t="shared" si="115"/>
        <v/>
      </c>
      <c r="P837" s="363" t="str">
        <f>IFERROR(IF(LEN(INDEX(PlansAndNotes!$E$6:$E$4005,ROW(B837)-ROW($C$3)))=0,"",INDEX(PlansAndNotes!$E$6:$E$4005,ROW(B837)-ROW($C$3))),"")</f>
        <v/>
      </c>
      <c r="Q837" s="363" t="str">
        <f>IFERROR(IF(LEN(INDEX(PlansAndNotes!$G$6:$G$4005,ROW(B837)-ROW($C$3)))=0,"",INDEX(PlansAndNotes!$G$6:$G$4005,ROW(B837)-ROW($C$3))),"")</f>
        <v/>
      </c>
      <c r="R837" s="361" t="str">
        <f>IFERROR(IF(LEN(D837)&gt;0,IF(LEN(INDEX(AdressBook!$C$6:$C$25,MATCH(D837,AdressBook!$B$6:$B$25,0),1))=0,"",INDEX(AdressBook!$C$6:$C$25,MATCH(D837,AdressBook!$B$6:$B$25,0),1)),""),"")</f>
        <v/>
      </c>
      <c r="S837" s="165">
        <f>IF(LEN(C837)&gt;0,IFERROR(IF(MATCH(C837,C838:$C$4004,0)&gt;0,-1,ROW(S837)-ROW($S$3)),ROW(S837)-ROW($S$3)),-1)</f>
        <v>-1</v>
      </c>
      <c r="T837" s="165">
        <f t="shared" si="116"/>
        <v>0</v>
      </c>
      <c r="U837" s="165" t="str">
        <f t="shared" si="117"/>
        <v/>
      </c>
      <c r="V837" s="165" t="str">
        <f>IFERROR(IF(OR(C837="",S837&lt;0),"",IF(SUBTOTAL(3,C837:C837)=0,-1,SUBTOTAL(3,$C$4:C837))),"")</f>
        <v/>
      </c>
      <c r="W837" s="156" t="str">
        <f t="array" ref="W837">IF(LEN(C837)&gt;0,IFERROR(IF(MATCH(C837,$C$3:$C836,0)&gt;0,N837-INDEX($N$3:N836,SUMPRODUCT(MAX(ROW($C$3:$C836)*(C837=$C$3:$C836)))-2,1),""),""),"")</f>
        <v/>
      </c>
      <c r="X837" s="156">
        <f t="shared" ref="X837:X900" ca="1" si="118">IFERROR(IF($X$2="",1,IF(AND(N837&lt;=TODAY(),N837+$X$2&gt;=TODAY()),1,0)),"")</f>
        <v>1</v>
      </c>
      <c r="Y837" s="156">
        <f t="shared" ref="Y837:Y900" ca="1" si="119">IFERROR(IF($Y$2="",1,IF(AND(N837&lt;=TODAY(),N837+$Y$2&gt;=TODAY()),1,0)),"")</f>
        <v>1</v>
      </c>
    </row>
    <row r="838" spans="2:25" hidden="1" x14ac:dyDescent="0.25">
      <c r="B838" s="390" t="str">
        <f>IFERROR(IF(LEN(INDEX(PlansAndNotes!$B$6:$B$2005,ROW(A838)-ROW($B$3)))=0,"",INDEX(PlansAndNotes!$B$6:$B$2005,ROW(A838)-ROW($B$3))),"")</f>
        <v/>
      </c>
      <c r="C838" s="361" t="str">
        <f t="shared" si="114"/>
        <v/>
      </c>
      <c r="D838" s="361" t="str">
        <f>IFERROR(IF(LEN(C838)&gt;0,IF(LEN(INDEX(TasksList!$C$6:$C$1005,MATCH(C838,TasksList!$B$6:$B$1005,0),1))=0,"",INDEX(TasksList!$C$6:$C$1005,MATCH(C838,TasksList!$B$6:$B$1005,0),1)),""),"")</f>
        <v/>
      </c>
      <c r="E838" s="361" t="str">
        <f>IFERROR(IF(LEN(C838)&gt;0,IF(LEN(INDEX(TasksList!$F$6:$F$1005,MATCH(C838,TasksList!$B$6:$B$1005,0),1))=0,"not set!",INDEX(TasksList!$F$6:$F$1005,MATCH(C838,TasksList!$B$6:$B$1005,0),1)),""),"")</f>
        <v/>
      </c>
      <c r="F838" s="360" t="str">
        <f>IFERROR(IF(LEN(D838)&gt;0,IF(LEN(INDEX(AdressBook!$D$6:$D$25,MATCH(D838,AdressBook!$B$6:$B$25,0),1))=0,"",INDEX(AdressBook!$D$6:$D$25,MATCH(D838,AdressBook!$B$6:$B$25,0),1)),""),"")</f>
        <v/>
      </c>
      <c r="G838" s="361" t="str">
        <f>IFERROR(IF(LEN(INDEX(PlansAndNotes!$F$6:$F$2005,ROW(B838)-ROW($C$3)))=0,"",INDEX(PlansAndNotes!$F$6:$F$2005,ROW(B838)-ROW($C$3))),"")</f>
        <v/>
      </c>
      <c r="H838" s="361" t="str">
        <f>IFERROR(IF(LEN(C838)&gt;0,IF(LEN(INDEX(TasksList!$G$6:$G$1005,MATCH(C838,TasksList!$B$6:$B$1005,0),1))=0,"",INDEX(TasksList!$G$6:$G$1005,MATCH(C838,TasksList!$B$6:$B$1005,0),1)),""),"")</f>
        <v/>
      </c>
      <c r="I838" s="381"/>
      <c r="J838" s="402"/>
      <c r="K838" s="402"/>
      <c r="L838" s="399" t="str">
        <f t="array" ref="L838">IFERROR(INDEX($J$4:$J$1003,SMALL($K$4:$K$1003,ROW(L838)-3),1),"")</f>
        <v/>
      </c>
      <c r="M838" s="206"/>
      <c r="N838" s="362" t="str">
        <f>IFERROR(IF(LEN(INDEX(PlansAndNotes!$D$6:$D$4005,ROW(B838)-ROW($C$3)))=0,"",INDEX(PlansAndNotes!$D$6:$D$4005,ROW(B838)-ROW($C$3))),"")</f>
        <v/>
      </c>
      <c r="O838" s="165" t="str">
        <f t="shared" si="115"/>
        <v/>
      </c>
      <c r="P838" s="363" t="str">
        <f>IFERROR(IF(LEN(INDEX(PlansAndNotes!$E$6:$E$4005,ROW(B838)-ROW($C$3)))=0,"",INDEX(PlansAndNotes!$E$6:$E$4005,ROW(B838)-ROW($C$3))),"")</f>
        <v/>
      </c>
      <c r="Q838" s="363" t="str">
        <f>IFERROR(IF(LEN(INDEX(PlansAndNotes!$G$6:$G$4005,ROW(B838)-ROW($C$3)))=0,"",INDEX(PlansAndNotes!$G$6:$G$4005,ROW(B838)-ROW($C$3))),"")</f>
        <v/>
      </c>
      <c r="R838" s="361" t="str">
        <f>IFERROR(IF(LEN(D838)&gt;0,IF(LEN(INDEX(AdressBook!$C$6:$C$25,MATCH(D838,AdressBook!$B$6:$B$25,0),1))=0,"",INDEX(AdressBook!$C$6:$C$25,MATCH(D838,AdressBook!$B$6:$B$25,0),1)),""),"")</f>
        <v/>
      </c>
      <c r="S838" s="165">
        <f>IF(LEN(C838)&gt;0,IFERROR(IF(MATCH(C838,C839:$C$4004,0)&gt;0,-1,ROW(S838)-ROW($S$3)),ROW(S838)-ROW($S$3)),-1)</f>
        <v>-1</v>
      </c>
      <c r="T838" s="165">
        <f t="shared" si="116"/>
        <v>0</v>
      </c>
      <c r="U838" s="165" t="str">
        <f t="shared" si="117"/>
        <v/>
      </c>
      <c r="V838" s="165" t="str">
        <f>IFERROR(IF(OR(C838="",S838&lt;0),"",IF(SUBTOTAL(3,C838:C838)=0,-1,SUBTOTAL(3,$C$4:C838))),"")</f>
        <v/>
      </c>
      <c r="W838" s="156" t="str">
        <f t="array" ref="W838">IF(LEN(C838)&gt;0,IFERROR(IF(MATCH(C838,$C$3:$C837,0)&gt;0,N838-INDEX($N$3:N837,SUMPRODUCT(MAX(ROW($C$3:$C837)*(C838=$C$3:$C837)))-2,1),""),""),"")</f>
        <v/>
      </c>
      <c r="X838" s="156">
        <f t="shared" ca="1" si="118"/>
        <v>1</v>
      </c>
      <c r="Y838" s="156">
        <f t="shared" ca="1" si="119"/>
        <v>1</v>
      </c>
    </row>
    <row r="839" spans="2:25" hidden="1" x14ac:dyDescent="0.25">
      <c r="B839" s="390" t="str">
        <f>IFERROR(IF(LEN(INDEX(PlansAndNotes!$B$6:$B$2005,ROW(A839)-ROW($B$3)))=0,"",INDEX(PlansAndNotes!$B$6:$B$2005,ROW(A839)-ROW($B$3))),"")</f>
        <v/>
      </c>
      <c r="C839" s="361" t="str">
        <f t="shared" si="114"/>
        <v/>
      </c>
      <c r="D839" s="361" t="str">
        <f>IFERROR(IF(LEN(C839)&gt;0,IF(LEN(INDEX(TasksList!$C$6:$C$1005,MATCH(C839,TasksList!$B$6:$B$1005,0),1))=0,"",INDEX(TasksList!$C$6:$C$1005,MATCH(C839,TasksList!$B$6:$B$1005,0),1)),""),"")</f>
        <v/>
      </c>
      <c r="E839" s="361" t="str">
        <f>IFERROR(IF(LEN(C839)&gt;0,IF(LEN(INDEX(TasksList!$F$6:$F$1005,MATCH(C839,TasksList!$B$6:$B$1005,0),1))=0,"not set!",INDEX(TasksList!$F$6:$F$1005,MATCH(C839,TasksList!$B$6:$B$1005,0),1)),""),"")</f>
        <v/>
      </c>
      <c r="F839" s="360" t="str">
        <f>IFERROR(IF(LEN(D839)&gt;0,IF(LEN(INDEX(AdressBook!$D$6:$D$25,MATCH(D839,AdressBook!$B$6:$B$25,0),1))=0,"",INDEX(AdressBook!$D$6:$D$25,MATCH(D839,AdressBook!$B$6:$B$25,0),1)),""),"")</f>
        <v/>
      </c>
      <c r="G839" s="361" t="str">
        <f>IFERROR(IF(LEN(INDEX(PlansAndNotes!$F$6:$F$2005,ROW(B839)-ROW($C$3)))=0,"",INDEX(PlansAndNotes!$F$6:$F$2005,ROW(B839)-ROW($C$3))),"")</f>
        <v/>
      </c>
      <c r="H839" s="361" t="str">
        <f>IFERROR(IF(LEN(C839)&gt;0,IF(LEN(INDEX(TasksList!$G$6:$G$1005,MATCH(C839,TasksList!$B$6:$B$1005,0),1))=0,"",INDEX(TasksList!$G$6:$G$1005,MATCH(C839,TasksList!$B$6:$B$1005,0),1)),""),"")</f>
        <v/>
      </c>
      <c r="I839" s="381"/>
      <c r="J839" s="402"/>
      <c r="K839" s="402"/>
      <c r="L839" s="399" t="str">
        <f t="array" ref="L839">IFERROR(INDEX($J$4:$J$1003,SMALL($K$4:$K$1003,ROW(L839)-3),1),"")</f>
        <v/>
      </c>
      <c r="M839" s="206"/>
      <c r="N839" s="362" t="str">
        <f>IFERROR(IF(LEN(INDEX(PlansAndNotes!$D$6:$D$4005,ROW(B839)-ROW($C$3)))=0,"",INDEX(PlansAndNotes!$D$6:$D$4005,ROW(B839)-ROW($C$3))),"")</f>
        <v/>
      </c>
      <c r="O839" s="165" t="str">
        <f t="shared" si="115"/>
        <v/>
      </c>
      <c r="P839" s="363" t="str">
        <f>IFERROR(IF(LEN(INDEX(PlansAndNotes!$E$6:$E$4005,ROW(B839)-ROW($C$3)))=0,"",INDEX(PlansAndNotes!$E$6:$E$4005,ROW(B839)-ROW($C$3))),"")</f>
        <v/>
      </c>
      <c r="Q839" s="363" t="str">
        <f>IFERROR(IF(LEN(INDEX(PlansAndNotes!$G$6:$G$4005,ROW(B839)-ROW($C$3)))=0,"",INDEX(PlansAndNotes!$G$6:$G$4005,ROW(B839)-ROW($C$3))),"")</f>
        <v/>
      </c>
      <c r="R839" s="361" t="str">
        <f>IFERROR(IF(LEN(D839)&gt;0,IF(LEN(INDEX(AdressBook!$C$6:$C$25,MATCH(D839,AdressBook!$B$6:$B$25,0),1))=0,"",INDEX(AdressBook!$C$6:$C$25,MATCH(D839,AdressBook!$B$6:$B$25,0),1)),""),"")</f>
        <v/>
      </c>
      <c r="S839" s="165">
        <f>IF(LEN(C839)&gt;0,IFERROR(IF(MATCH(C839,C840:$C$4004,0)&gt;0,-1,ROW(S839)-ROW($S$3)),ROW(S839)-ROW($S$3)),-1)</f>
        <v>-1</v>
      </c>
      <c r="T839" s="165">
        <f t="shared" si="116"/>
        <v>0</v>
      </c>
      <c r="U839" s="165" t="str">
        <f t="shared" si="117"/>
        <v/>
      </c>
      <c r="V839" s="165" t="str">
        <f>IFERROR(IF(OR(C839="",S839&lt;0),"",IF(SUBTOTAL(3,C839:C839)=0,-1,SUBTOTAL(3,$C$4:C839))),"")</f>
        <v/>
      </c>
      <c r="W839" s="156" t="str">
        <f t="array" ref="W839">IF(LEN(C839)&gt;0,IFERROR(IF(MATCH(C839,$C$3:$C838,0)&gt;0,N839-INDEX($N$3:N838,SUMPRODUCT(MAX(ROW($C$3:$C838)*(C839=$C$3:$C838)))-2,1),""),""),"")</f>
        <v/>
      </c>
      <c r="X839" s="156">
        <f t="shared" ca="1" si="118"/>
        <v>1</v>
      </c>
      <c r="Y839" s="156">
        <f t="shared" ca="1" si="119"/>
        <v>1</v>
      </c>
    </row>
    <row r="840" spans="2:25" hidden="1" x14ac:dyDescent="0.25">
      <c r="B840" s="390" t="str">
        <f>IFERROR(IF(LEN(INDEX(PlansAndNotes!$B$6:$B$2005,ROW(A840)-ROW($B$3)))=0,"",INDEX(PlansAndNotes!$B$6:$B$2005,ROW(A840)-ROW($B$3))),"")</f>
        <v/>
      </c>
      <c r="C840" s="361" t="str">
        <f t="shared" si="114"/>
        <v/>
      </c>
      <c r="D840" s="361" t="str">
        <f>IFERROR(IF(LEN(C840)&gt;0,IF(LEN(INDEX(TasksList!$C$6:$C$1005,MATCH(C840,TasksList!$B$6:$B$1005,0),1))=0,"",INDEX(TasksList!$C$6:$C$1005,MATCH(C840,TasksList!$B$6:$B$1005,0),1)),""),"")</f>
        <v/>
      </c>
      <c r="E840" s="361" t="str">
        <f>IFERROR(IF(LEN(C840)&gt;0,IF(LEN(INDEX(TasksList!$F$6:$F$1005,MATCH(C840,TasksList!$B$6:$B$1005,0),1))=0,"not set!",INDEX(TasksList!$F$6:$F$1005,MATCH(C840,TasksList!$B$6:$B$1005,0),1)),""),"")</f>
        <v/>
      </c>
      <c r="F840" s="360" t="str">
        <f>IFERROR(IF(LEN(D840)&gt;0,IF(LEN(INDEX(AdressBook!$D$6:$D$25,MATCH(D840,AdressBook!$B$6:$B$25,0),1))=0,"",INDEX(AdressBook!$D$6:$D$25,MATCH(D840,AdressBook!$B$6:$B$25,0),1)),""),"")</f>
        <v/>
      </c>
      <c r="G840" s="361" t="str">
        <f>IFERROR(IF(LEN(INDEX(PlansAndNotes!$F$6:$F$2005,ROW(B840)-ROW($C$3)))=0,"",INDEX(PlansAndNotes!$F$6:$F$2005,ROW(B840)-ROW($C$3))),"")</f>
        <v/>
      </c>
      <c r="H840" s="361" t="str">
        <f>IFERROR(IF(LEN(C840)&gt;0,IF(LEN(INDEX(TasksList!$G$6:$G$1005,MATCH(C840,TasksList!$B$6:$B$1005,0),1))=0,"",INDEX(TasksList!$G$6:$G$1005,MATCH(C840,TasksList!$B$6:$B$1005,0),1)),""),"")</f>
        <v/>
      </c>
      <c r="I840" s="381"/>
      <c r="J840" s="402"/>
      <c r="K840" s="402"/>
      <c r="L840" s="399" t="str">
        <f t="array" ref="L840">IFERROR(INDEX($J$4:$J$1003,SMALL($K$4:$K$1003,ROW(L840)-3),1),"")</f>
        <v/>
      </c>
      <c r="M840" s="206"/>
      <c r="N840" s="362" t="str">
        <f>IFERROR(IF(LEN(INDEX(PlansAndNotes!$D$6:$D$4005,ROW(B840)-ROW($C$3)))=0,"",INDEX(PlansAndNotes!$D$6:$D$4005,ROW(B840)-ROW($C$3))),"")</f>
        <v/>
      </c>
      <c r="O840" s="165" t="str">
        <f t="shared" si="115"/>
        <v/>
      </c>
      <c r="P840" s="363" t="str">
        <f>IFERROR(IF(LEN(INDEX(PlansAndNotes!$E$6:$E$4005,ROW(B840)-ROW($C$3)))=0,"",INDEX(PlansAndNotes!$E$6:$E$4005,ROW(B840)-ROW($C$3))),"")</f>
        <v/>
      </c>
      <c r="Q840" s="363" t="str">
        <f>IFERROR(IF(LEN(INDEX(PlansAndNotes!$G$6:$G$4005,ROW(B840)-ROW($C$3)))=0,"",INDEX(PlansAndNotes!$G$6:$G$4005,ROW(B840)-ROW($C$3))),"")</f>
        <v/>
      </c>
      <c r="R840" s="361" t="str">
        <f>IFERROR(IF(LEN(D840)&gt;0,IF(LEN(INDEX(AdressBook!$C$6:$C$25,MATCH(D840,AdressBook!$B$6:$B$25,0),1))=0,"",INDEX(AdressBook!$C$6:$C$25,MATCH(D840,AdressBook!$B$6:$B$25,0),1)),""),"")</f>
        <v/>
      </c>
      <c r="S840" s="165">
        <f>IF(LEN(C840)&gt;0,IFERROR(IF(MATCH(C840,C841:$C$4004,0)&gt;0,-1,ROW(S840)-ROW($S$3)),ROW(S840)-ROW($S$3)),-1)</f>
        <v>-1</v>
      </c>
      <c r="T840" s="165">
        <f t="shared" si="116"/>
        <v>0</v>
      </c>
      <c r="U840" s="165" t="str">
        <f t="shared" si="117"/>
        <v/>
      </c>
      <c r="V840" s="165" t="str">
        <f>IFERROR(IF(OR(C840="",S840&lt;0),"",IF(SUBTOTAL(3,C840:C840)=0,-1,SUBTOTAL(3,$C$4:C840))),"")</f>
        <v/>
      </c>
      <c r="W840" s="156" t="str">
        <f t="array" ref="W840">IF(LEN(C840)&gt;0,IFERROR(IF(MATCH(C840,$C$3:$C839,0)&gt;0,N840-INDEX($N$3:N839,SUMPRODUCT(MAX(ROW($C$3:$C839)*(C840=$C$3:$C839)))-2,1),""),""),"")</f>
        <v/>
      </c>
      <c r="X840" s="156">
        <f t="shared" ca="1" si="118"/>
        <v>1</v>
      </c>
      <c r="Y840" s="156">
        <f t="shared" ca="1" si="119"/>
        <v>1</v>
      </c>
    </row>
    <row r="841" spans="2:25" hidden="1" x14ac:dyDescent="0.25">
      <c r="B841" s="390" t="str">
        <f>IFERROR(IF(LEN(INDEX(PlansAndNotes!$B$6:$B$2005,ROW(A841)-ROW($B$3)))=0,"",INDEX(PlansAndNotes!$B$6:$B$2005,ROW(A841)-ROW($B$3))),"")</f>
        <v/>
      </c>
      <c r="C841" s="361" t="str">
        <f t="shared" si="114"/>
        <v/>
      </c>
      <c r="D841" s="361" t="str">
        <f>IFERROR(IF(LEN(C841)&gt;0,IF(LEN(INDEX(TasksList!$C$6:$C$1005,MATCH(C841,TasksList!$B$6:$B$1005,0),1))=0,"",INDEX(TasksList!$C$6:$C$1005,MATCH(C841,TasksList!$B$6:$B$1005,0),1)),""),"")</f>
        <v/>
      </c>
      <c r="E841" s="361" t="str">
        <f>IFERROR(IF(LEN(C841)&gt;0,IF(LEN(INDEX(TasksList!$F$6:$F$1005,MATCH(C841,TasksList!$B$6:$B$1005,0),1))=0,"not set!",INDEX(TasksList!$F$6:$F$1005,MATCH(C841,TasksList!$B$6:$B$1005,0),1)),""),"")</f>
        <v/>
      </c>
      <c r="F841" s="360" t="str">
        <f>IFERROR(IF(LEN(D841)&gt;0,IF(LEN(INDEX(AdressBook!$D$6:$D$25,MATCH(D841,AdressBook!$B$6:$B$25,0),1))=0,"",INDEX(AdressBook!$D$6:$D$25,MATCH(D841,AdressBook!$B$6:$B$25,0),1)),""),"")</f>
        <v/>
      </c>
      <c r="G841" s="361" t="str">
        <f>IFERROR(IF(LEN(INDEX(PlansAndNotes!$F$6:$F$2005,ROW(B841)-ROW($C$3)))=0,"",INDEX(PlansAndNotes!$F$6:$F$2005,ROW(B841)-ROW($C$3))),"")</f>
        <v/>
      </c>
      <c r="H841" s="361" t="str">
        <f>IFERROR(IF(LEN(C841)&gt;0,IF(LEN(INDEX(TasksList!$G$6:$G$1005,MATCH(C841,TasksList!$B$6:$B$1005,0),1))=0,"",INDEX(TasksList!$G$6:$G$1005,MATCH(C841,TasksList!$B$6:$B$1005,0),1)),""),"")</f>
        <v/>
      </c>
      <c r="I841" s="381"/>
      <c r="J841" s="402"/>
      <c r="K841" s="402"/>
      <c r="L841" s="399" t="str">
        <f t="array" ref="L841">IFERROR(INDEX($J$4:$J$1003,SMALL($K$4:$K$1003,ROW(L841)-3),1),"")</f>
        <v/>
      </c>
      <c r="M841" s="206"/>
      <c r="N841" s="362" t="str">
        <f>IFERROR(IF(LEN(INDEX(PlansAndNotes!$D$6:$D$4005,ROW(B841)-ROW($C$3)))=0,"",INDEX(PlansAndNotes!$D$6:$D$4005,ROW(B841)-ROW($C$3))),"")</f>
        <v/>
      </c>
      <c r="O841" s="165" t="str">
        <f t="shared" si="115"/>
        <v/>
      </c>
      <c r="P841" s="363" t="str">
        <f>IFERROR(IF(LEN(INDEX(PlansAndNotes!$E$6:$E$4005,ROW(B841)-ROW($C$3)))=0,"",INDEX(PlansAndNotes!$E$6:$E$4005,ROW(B841)-ROW($C$3))),"")</f>
        <v/>
      </c>
      <c r="Q841" s="363" t="str">
        <f>IFERROR(IF(LEN(INDEX(PlansAndNotes!$G$6:$G$4005,ROW(B841)-ROW($C$3)))=0,"",INDEX(PlansAndNotes!$G$6:$G$4005,ROW(B841)-ROW($C$3))),"")</f>
        <v/>
      </c>
      <c r="R841" s="361" t="str">
        <f>IFERROR(IF(LEN(D841)&gt;0,IF(LEN(INDEX(AdressBook!$C$6:$C$25,MATCH(D841,AdressBook!$B$6:$B$25,0),1))=0,"",INDEX(AdressBook!$C$6:$C$25,MATCH(D841,AdressBook!$B$6:$B$25,0),1)),""),"")</f>
        <v/>
      </c>
      <c r="S841" s="165">
        <f>IF(LEN(C841)&gt;0,IFERROR(IF(MATCH(C841,C842:$C$4004,0)&gt;0,-1,ROW(S841)-ROW($S$3)),ROW(S841)-ROW($S$3)),-1)</f>
        <v>-1</v>
      </c>
      <c r="T841" s="165">
        <f t="shared" si="116"/>
        <v>0</v>
      </c>
      <c r="U841" s="165" t="str">
        <f t="shared" si="117"/>
        <v/>
      </c>
      <c r="V841" s="165" t="str">
        <f>IFERROR(IF(OR(C841="",S841&lt;0),"",IF(SUBTOTAL(3,C841:C841)=0,-1,SUBTOTAL(3,$C$4:C841))),"")</f>
        <v/>
      </c>
      <c r="W841" s="156" t="str">
        <f t="array" ref="W841">IF(LEN(C841)&gt;0,IFERROR(IF(MATCH(C841,$C$3:$C840,0)&gt;0,N841-INDEX($N$3:N840,SUMPRODUCT(MAX(ROW($C$3:$C840)*(C841=$C$3:$C840)))-2,1),""),""),"")</f>
        <v/>
      </c>
      <c r="X841" s="156">
        <f t="shared" ca="1" si="118"/>
        <v>1</v>
      </c>
      <c r="Y841" s="156">
        <f t="shared" ca="1" si="119"/>
        <v>1</v>
      </c>
    </row>
    <row r="842" spans="2:25" hidden="1" x14ac:dyDescent="0.25">
      <c r="B842" s="390" t="str">
        <f>IFERROR(IF(LEN(INDEX(PlansAndNotes!$B$6:$B$2005,ROW(A842)-ROW($B$3)))=0,"",INDEX(PlansAndNotes!$B$6:$B$2005,ROW(A842)-ROW($B$3))),"")</f>
        <v/>
      </c>
      <c r="C842" s="361" t="str">
        <f t="shared" si="114"/>
        <v/>
      </c>
      <c r="D842" s="361" t="str">
        <f>IFERROR(IF(LEN(C842)&gt;0,IF(LEN(INDEX(TasksList!$C$6:$C$1005,MATCH(C842,TasksList!$B$6:$B$1005,0),1))=0,"",INDEX(TasksList!$C$6:$C$1005,MATCH(C842,TasksList!$B$6:$B$1005,0),1)),""),"")</f>
        <v/>
      </c>
      <c r="E842" s="361" t="str">
        <f>IFERROR(IF(LEN(C842)&gt;0,IF(LEN(INDEX(TasksList!$F$6:$F$1005,MATCH(C842,TasksList!$B$6:$B$1005,0),1))=0,"not set!",INDEX(TasksList!$F$6:$F$1005,MATCH(C842,TasksList!$B$6:$B$1005,0),1)),""),"")</f>
        <v/>
      </c>
      <c r="F842" s="360" t="str">
        <f>IFERROR(IF(LEN(D842)&gt;0,IF(LEN(INDEX(AdressBook!$D$6:$D$25,MATCH(D842,AdressBook!$B$6:$B$25,0),1))=0,"",INDEX(AdressBook!$D$6:$D$25,MATCH(D842,AdressBook!$B$6:$B$25,0),1)),""),"")</f>
        <v/>
      </c>
      <c r="G842" s="361" t="str">
        <f>IFERROR(IF(LEN(INDEX(PlansAndNotes!$F$6:$F$2005,ROW(B842)-ROW($C$3)))=0,"",INDEX(PlansAndNotes!$F$6:$F$2005,ROW(B842)-ROW($C$3))),"")</f>
        <v/>
      </c>
      <c r="H842" s="361" t="str">
        <f>IFERROR(IF(LEN(C842)&gt;0,IF(LEN(INDEX(TasksList!$G$6:$G$1005,MATCH(C842,TasksList!$B$6:$B$1005,0),1))=0,"",INDEX(TasksList!$G$6:$G$1005,MATCH(C842,TasksList!$B$6:$B$1005,0),1)),""),"")</f>
        <v/>
      </c>
      <c r="I842" s="381"/>
      <c r="J842" s="402"/>
      <c r="K842" s="402"/>
      <c r="L842" s="399" t="str">
        <f t="array" ref="L842">IFERROR(INDEX($J$4:$J$1003,SMALL($K$4:$K$1003,ROW(L842)-3),1),"")</f>
        <v/>
      </c>
      <c r="M842" s="206"/>
      <c r="N842" s="362" t="str">
        <f>IFERROR(IF(LEN(INDEX(PlansAndNotes!$D$6:$D$4005,ROW(B842)-ROW($C$3)))=0,"",INDEX(PlansAndNotes!$D$6:$D$4005,ROW(B842)-ROW($C$3))),"")</f>
        <v/>
      </c>
      <c r="O842" s="165" t="str">
        <f t="shared" si="115"/>
        <v/>
      </c>
      <c r="P842" s="363" t="str">
        <f>IFERROR(IF(LEN(INDEX(PlansAndNotes!$E$6:$E$4005,ROW(B842)-ROW($C$3)))=0,"",INDEX(PlansAndNotes!$E$6:$E$4005,ROW(B842)-ROW($C$3))),"")</f>
        <v/>
      </c>
      <c r="Q842" s="363" t="str">
        <f>IFERROR(IF(LEN(INDEX(PlansAndNotes!$G$6:$G$4005,ROW(B842)-ROW($C$3)))=0,"",INDEX(PlansAndNotes!$G$6:$G$4005,ROW(B842)-ROW($C$3))),"")</f>
        <v/>
      </c>
      <c r="R842" s="361" t="str">
        <f>IFERROR(IF(LEN(D842)&gt;0,IF(LEN(INDEX(AdressBook!$C$6:$C$25,MATCH(D842,AdressBook!$B$6:$B$25,0),1))=0,"",INDEX(AdressBook!$C$6:$C$25,MATCH(D842,AdressBook!$B$6:$B$25,0),1)),""),"")</f>
        <v/>
      </c>
      <c r="S842" s="165">
        <f>IF(LEN(C842)&gt;0,IFERROR(IF(MATCH(C842,C843:$C$4004,0)&gt;0,-1,ROW(S842)-ROW($S$3)),ROW(S842)-ROW($S$3)),-1)</f>
        <v>-1</v>
      </c>
      <c r="T842" s="165">
        <f t="shared" si="116"/>
        <v>0</v>
      </c>
      <c r="U842" s="165" t="str">
        <f t="shared" si="117"/>
        <v/>
      </c>
      <c r="V842" s="165" t="str">
        <f>IFERROR(IF(OR(C842="",S842&lt;0),"",IF(SUBTOTAL(3,C842:C842)=0,-1,SUBTOTAL(3,$C$4:C842))),"")</f>
        <v/>
      </c>
      <c r="W842" s="156" t="str">
        <f t="array" ref="W842">IF(LEN(C842)&gt;0,IFERROR(IF(MATCH(C842,$C$3:$C841,0)&gt;0,N842-INDEX($N$3:N841,SUMPRODUCT(MAX(ROW($C$3:$C841)*(C842=$C$3:$C841)))-2,1),""),""),"")</f>
        <v/>
      </c>
      <c r="X842" s="156">
        <f t="shared" ca="1" si="118"/>
        <v>1</v>
      </c>
      <c r="Y842" s="156">
        <f t="shared" ca="1" si="119"/>
        <v>1</v>
      </c>
    </row>
    <row r="843" spans="2:25" hidden="1" x14ac:dyDescent="0.25">
      <c r="B843" s="390" t="str">
        <f>IFERROR(IF(LEN(INDEX(PlansAndNotes!$B$6:$B$2005,ROW(A843)-ROW($B$3)))=0,"",INDEX(PlansAndNotes!$B$6:$B$2005,ROW(A843)-ROW($B$3))),"")</f>
        <v/>
      </c>
      <c r="C843" s="361" t="str">
        <f t="shared" si="114"/>
        <v/>
      </c>
      <c r="D843" s="361" t="str">
        <f>IFERROR(IF(LEN(C843)&gt;0,IF(LEN(INDEX(TasksList!$C$6:$C$1005,MATCH(C843,TasksList!$B$6:$B$1005,0),1))=0,"",INDEX(TasksList!$C$6:$C$1005,MATCH(C843,TasksList!$B$6:$B$1005,0),1)),""),"")</f>
        <v/>
      </c>
      <c r="E843" s="361" t="str">
        <f>IFERROR(IF(LEN(C843)&gt;0,IF(LEN(INDEX(TasksList!$F$6:$F$1005,MATCH(C843,TasksList!$B$6:$B$1005,0),1))=0,"not set!",INDEX(TasksList!$F$6:$F$1005,MATCH(C843,TasksList!$B$6:$B$1005,0),1)),""),"")</f>
        <v/>
      </c>
      <c r="F843" s="360" t="str">
        <f>IFERROR(IF(LEN(D843)&gt;0,IF(LEN(INDEX(AdressBook!$D$6:$D$25,MATCH(D843,AdressBook!$B$6:$B$25,0),1))=0,"",INDEX(AdressBook!$D$6:$D$25,MATCH(D843,AdressBook!$B$6:$B$25,0),1)),""),"")</f>
        <v/>
      </c>
      <c r="G843" s="361" t="str">
        <f>IFERROR(IF(LEN(INDEX(PlansAndNotes!$F$6:$F$2005,ROW(B843)-ROW($C$3)))=0,"",INDEX(PlansAndNotes!$F$6:$F$2005,ROW(B843)-ROW($C$3))),"")</f>
        <v/>
      </c>
      <c r="H843" s="361" t="str">
        <f>IFERROR(IF(LEN(C843)&gt;0,IF(LEN(INDEX(TasksList!$G$6:$G$1005,MATCH(C843,TasksList!$B$6:$B$1005,0),1))=0,"",INDEX(TasksList!$G$6:$G$1005,MATCH(C843,TasksList!$B$6:$B$1005,0),1)),""),"")</f>
        <v/>
      </c>
      <c r="I843" s="381"/>
      <c r="J843" s="402"/>
      <c r="K843" s="402"/>
      <c r="L843" s="399" t="str">
        <f t="array" ref="L843">IFERROR(INDEX($J$4:$J$1003,SMALL($K$4:$K$1003,ROW(L843)-3),1),"")</f>
        <v/>
      </c>
      <c r="M843" s="206"/>
      <c r="N843" s="362" t="str">
        <f>IFERROR(IF(LEN(INDEX(PlansAndNotes!$D$6:$D$4005,ROW(B843)-ROW($C$3)))=0,"",INDEX(PlansAndNotes!$D$6:$D$4005,ROW(B843)-ROW($C$3))),"")</f>
        <v/>
      </c>
      <c r="O843" s="165" t="str">
        <f t="shared" si="115"/>
        <v/>
      </c>
      <c r="P843" s="363" t="str">
        <f>IFERROR(IF(LEN(INDEX(PlansAndNotes!$E$6:$E$4005,ROW(B843)-ROW($C$3)))=0,"",INDEX(PlansAndNotes!$E$6:$E$4005,ROW(B843)-ROW($C$3))),"")</f>
        <v/>
      </c>
      <c r="Q843" s="363" t="str">
        <f>IFERROR(IF(LEN(INDEX(PlansAndNotes!$G$6:$G$4005,ROW(B843)-ROW($C$3)))=0,"",INDEX(PlansAndNotes!$G$6:$G$4005,ROW(B843)-ROW($C$3))),"")</f>
        <v/>
      </c>
      <c r="R843" s="361" t="str">
        <f>IFERROR(IF(LEN(D843)&gt;0,IF(LEN(INDEX(AdressBook!$C$6:$C$25,MATCH(D843,AdressBook!$B$6:$B$25,0),1))=0,"",INDEX(AdressBook!$C$6:$C$25,MATCH(D843,AdressBook!$B$6:$B$25,0),1)),""),"")</f>
        <v/>
      </c>
      <c r="S843" s="165">
        <f>IF(LEN(C843)&gt;0,IFERROR(IF(MATCH(C843,C844:$C$4004,0)&gt;0,-1,ROW(S843)-ROW($S$3)),ROW(S843)-ROW($S$3)),-1)</f>
        <v>-1</v>
      </c>
      <c r="T843" s="165">
        <f t="shared" si="116"/>
        <v>0</v>
      </c>
      <c r="U843" s="165" t="str">
        <f t="shared" si="117"/>
        <v/>
      </c>
      <c r="V843" s="165" t="str">
        <f>IFERROR(IF(OR(C843="",S843&lt;0),"",IF(SUBTOTAL(3,C843:C843)=0,-1,SUBTOTAL(3,$C$4:C843))),"")</f>
        <v/>
      </c>
      <c r="W843" s="156" t="str">
        <f t="array" ref="W843">IF(LEN(C843)&gt;0,IFERROR(IF(MATCH(C843,$C$3:$C842,0)&gt;0,N843-INDEX($N$3:N842,SUMPRODUCT(MAX(ROW($C$3:$C842)*(C843=$C$3:$C842)))-2,1),""),""),"")</f>
        <v/>
      </c>
      <c r="X843" s="156">
        <f t="shared" ca="1" si="118"/>
        <v>1</v>
      </c>
      <c r="Y843" s="156">
        <f t="shared" ca="1" si="119"/>
        <v>1</v>
      </c>
    </row>
    <row r="844" spans="2:25" hidden="1" x14ac:dyDescent="0.25">
      <c r="B844" s="390" t="str">
        <f>IFERROR(IF(LEN(INDEX(PlansAndNotes!$B$6:$B$2005,ROW(A844)-ROW($B$3)))=0,"",INDEX(PlansAndNotes!$B$6:$B$2005,ROW(A844)-ROW($B$3))),"")</f>
        <v/>
      </c>
      <c r="C844" s="361" t="str">
        <f t="shared" si="114"/>
        <v/>
      </c>
      <c r="D844" s="361" t="str">
        <f>IFERROR(IF(LEN(C844)&gt;0,IF(LEN(INDEX(TasksList!$C$6:$C$1005,MATCH(C844,TasksList!$B$6:$B$1005,0),1))=0,"",INDEX(TasksList!$C$6:$C$1005,MATCH(C844,TasksList!$B$6:$B$1005,0),1)),""),"")</f>
        <v/>
      </c>
      <c r="E844" s="361" t="str">
        <f>IFERROR(IF(LEN(C844)&gt;0,IF(LEN(INDEX(TasksList!$F$6:$F$1005,MATCH(C844,TasksList!$B$6:$B$1005,0),1))=0,"not set!",INDEX(TasksList!$F$6:$F$1005,MATCH(C844,TasksList!$B$6:$B$1005,0),1)),""),"")</f>
        <v/>
      </c>
      <c r="F844" s="360" t="str">
        <f>IFERROR(IF(LEN(D844)&gt;0,IF(LEN(INDEX(AdressBook!$D$6:$D$25,MATCH(D844,AdressBook!$B$6:$B$25,0),1))=0,"",INDEX(AdressBook!$D$6:$D$25,MATCH(D844,AdressBook!$B$6:$B$25,0),1)),""),"")</f>
        <v/>
      </c>
      <c r="G844" s="361" t="str">
        <f>IFERROR(IF(LEN(INDEX(PlansAndNotes!$F$6:$F$2005,ROW(B844)-ROW($C$3)))=0,"",INDEX(PlansAndNotes!$F$6:$F$2005,ROW(B844)-ROW($C$3))),"")</f>
        <v/>
      </c>
      <c r="H844" s="361" t="str">
        <f>IFERROR(IF(LEN(C844)&gt;0,IF(LEN(INDEX(TasksList!$G$6:$G$1005,MATCH(C844,TasksList!$B$6:$B$1005,0),1))=0,"",INDEX(TasksList!$G$6:$G$1005,MATCH(C844,TasksList!$B$6:$B$1005,0),1)),""),"")</f>
        <v/>
      </c>
      <c r="I844" s="381"/>
      <c r="J844" s="402"/>
      <c r="K844" s="402"/>
      <c r="L844" s="399" t="str">
        <f t="array" ref="L844">IFERROR(INDEX($J$4:$J$1003,SMALL($K$4:$K$1003,ROW(L844)-3),1),"")</f>
        <v/>
      </c>
      <c r="M844" s="206"/>
      <c r="N844" s="362" t="str">
        <f>IFERROR(IF(LEN(INDEX(PlansAndNotes!$D$6:$D$4005,ROW(B844)-ROW($C$3)))=0,"",INDEX(PlansAndNotes!$D$6:$D$4005,ROW(B844)-ROW($C$3))),"")</f>
        <v/>
      </c>
      <c r="O844" s="165" t="str">
        <f t="shared" si="115"/>
        <v/>
      </c>
      <c r="P844" s="363" t="str">
        <f>IFERROR(IF(LEN(INDEX(PlansAndNotes!$E$6:$E$4005,ROW(B844)-ROW($C$3)))=0,"",INDEX(PlansAndNotes!$E$6:$E$4005,ROW(B844)-ROW($C$3))),"")</f>
        <v/>
      </c>
      <c r="Q844" s="363" t="str">
        <f>IFERROR(IF(LEN(INDEX(PlansAndNotes!$G$6:$G$4005,ROW(B844)-ROW($C$3)))=0,"",INDEX(PlansAndNotes!$G$6:$G$4005,ROW(B844)-ROW($C$3))),"")</f>
        <v/>
      </c>
      <c r="R844" s="361" t="str">
        <f>IFERROR(IF(LEN(D844)&gt;0,IF(LEN(INDEX(AdressBook!$C$6:$C$25,MATCH(D844,AdressBook!$B$6:$B$25,0),1))=0,"",INDEX(AdressBook!$C$6:$C$25,MATCH(D844,AdressBook!$B$6:$B$25,0),1)),""),"")</f>
        <v/>
      </c>
      <c r="S844" s="165">
        <f>IF(LEN(C844)&gt;0,IFERROR(IF(MATCH(C844,C845:$C$4004,0)&gt;0,-1,ROW(S844)-ROW($S$3)),ROW(S844)-ROW($S$3)),-1)</f>
        <v>-1</v>
      </c>
      <c r="T844" s="165">
        <f t="shared" si="116"/>
        <v>0</v>
      </c>
      <c r="U844" s="165" t="str">
        <f t="shared" si="117"/>
        <v/>
      </c>
      <c r="V844" s="165" t="str">
        <f>IFERROR(IF(OR(C844="",S844&lt;0),"",IF(SUBTOTAL(3,C844:C844)=0,-1,SUBTOTAL(3,$C$4:C844))),"")</f>
        <v/>
      </c>
      <c r="W844" s="156" t="str">
        <f t="array" ref="W844">IF(LEN(C844)&gt;0,IFERROR(IF(MATCH(C844,$C$3:$C843,0)&gt;0,N844-INDEX($N$3:N843,SUMPRODUCT(MAX(ROW($C$3:$C843)*(C844=$C$3:$C843)))-2,1),""),""),"")</f>
        <v/>
      </c>
      <c r="X844" s="156">
        <f t="shared" ca="1" si="118"/>
        <v>1</v>
      </c>
      <c r="Y844" s="156">
        <f t="shared" ca="1" si="119"/>
        <v>1</v>
      </c>
    </row>
    <row r="845" spans="2:25" hidden="1" x14ac:dyDescent="0.25">
      <c r="B845" s="390" t="str">
        <f>IFERROR(IF(LEN(INDEX(PlansAndNotes!$B$6:$B$2005,ROW(A845)-ROW($B$3)))=0,"",INDEX(PlansAndNotes!$B$6:$B$2005,ROW(A845)-ROW($B$3))),"")</f>
        <v/>
      </c>
      <c r="C845" s="361" t="str">
        <f t="shared" si="114"/>
        <v/>
      </c>
      <c r="D845" s="361" t="str">
        <f>IFERROR(IF(LEN(C845)&gt;0,IF(LEN(INDEX(TasksList!$C$6:$C$1005,MATCH(C845,TasksList!$B$6:$B$1005,0),1))=0,"",INDEX(TasksList!$C$6:$C$1005,MATCH(C845,TasksList!$B$6:$B$1005,0),1)),""),"")</f>
        <v/>
      </c>
      <c r="E845" s="361" t="str">
        <f>IFERROR(IF(LEN(C845)&gt;0,IF(LEN(INDEX(TasksList!$F$6:$F$1005,MATCH(C845,TasksList!$B$6:$B$1005,0),1))=0,"not set!",INDEX(TasksList!$F$6:$F$1005,MATCH(C845,TasksList!$B$6:$B$1005,0),1)),""),"")</f>
        <v/>
      </c>
      <c r="F845" s="360" t="str">
        <f>IFERROR(IF(LEN(D845)&gt;0,IF(LEN(INDEX(AdressBook!$D$6:$D$25,MATCH(D845,AdressBook!$B$6:$B$25,0),1))=0,"",INDEX(AdressBook!$D$6:$D$25,MATCH(D845,AdressBook!$B$6:$B$25,0),1)),""),"")</f>
        <v/>
      </c>
      <c r="G845" s="361" t="str">
        <f>IFERROR(IF(LEN(INDEX(PlansAndNotes!$F$6:$F$2005,ROW(B845)-ROW($C$3)))=0,"",INDEX(PlansAndNotes!$F$6:$F$2005,ROW(B845)-ROW($C$3))),"")</f>
        <v/>
      </c>
      <c r="H845" s="361" t="str">
        <f>IFERROR(IF(LEN(C845)&gt;0,IF(LEN(INDEX(TasksList!$G$6:$G$1005,MATCH(C845,TasksList!$B$6:$B$1005,0),1))=0,"",INDEX(TasksList!$G$6:$G$1005,MATCH(C845,TasksList!$B$6:$B$1005,0),1)),""),"")</f>
        <v/>
      </c>
      <c r="I845" s="381"/>
      <c r="J845" s="402"/>
      <c r="K845" s="402"/>
      <c r="L845" s="399" t="str">
        <f t="array" ref="L845">IFERROR(INDEX($J$4:$J$1003,SMALL($K$4:$K$1003,ROW(L845)-3),1),"")</f>
        <v/>
      </c>
      <c r="M845" s="206"/>
      <c r="N845" s="362" t="str">
        <f>IFERROR(IF(LEN(INDEX(PlansAndNotes!$D$6:$D$4005,ROW(B845)-ROW($C$3)))=0,"",INDEX(PlansAndNotes!$D$6:$D$4005,ROW(B845)-ROW($C$3))),"")</f>
        <v/>
      </c>
      <c r="O845" s="165" t="str">
        <f t="shared" si="115"/>
        <v/>
      </c>
      <c r="P845" s="363" t="str">
        <f>IFERROR(IF(LEN(INDEX(PlansAndNotes!$E$6:$E$4005,ROW(B845)-ROW($C$3)))=0,"",INDEX(PlansAndNotes!$E$6:$E$4005,ROW(B845)-ROW($C$3))),"")</f>
        <v/>
      </c>
      <c r="Q845" s="363" t="str">
        <f>IFERROR(IF(LEN(INDEX(PlansAndNotes!$G$6:$G$4005,ROW(B845)-ROW($C$3)))=0,"",INDEX(PlansAndNotes!$G$6:$G$4005,ROW(B845)-ROW($C$3))),"")</f>
        <v/>
      </c>
      <c r="R845" s="361" t="str">
        <f>IFERROR(IF(LEN(D845)&gt;0,IF(LEN(INDEX(AdressBook!$C$6:$C$25,MATCH(D845,AdressBook!$B$6:$B$25,0),1))=0,"",INDEX(AdressBook!$C$6:$C$25,MATCH(D845,AdressBook!$B$6:$B$25,0),1)),""),"")</f>
        <v/>
      </c>
      <c r="S845" s="165">
        <f>IF(LEN(C845)&gt;0,IFERROR(IF(MATCH(C845,C846:$C$4004,0)&gt;0,-1,ROW(S845)-ROW($S$3)),ROW(S845)-ROW($S$3)),-1)</f>
        <v>-1</v>
      </c>
      <c r="T845" s="165">
        <f t="shared" si="116"/>
        <v>0</v>
      </c>
      <c r="U845" s="165" t="str">
        <f t="shared" si="117"/>
        <v/>
      </c>
      <c r="V845" s="165" t="str">
        <f>IFERROR(IF(OR(C845="",S845&lt;0),"",IF(SUBTOTAL(3,C845:C845)=0,-1,SUBTOTAL(3,$C$4:C845))),"")</f>
        <v/>
      </c>
      <c r="W845" s="156" t="str">
        <f t="array" ref="W845">IF(LEN(C845)&gt;0,IFERROR(IF(MATCH(C845,$C$3:$C844,0)&gt;0,N845-INDEX($N$3:N844,SUMPRODUCT(MAX(ROW($C$3:$C844)*(C845=$C$3:$C844)))-2,1),""),""),"")</f>
        <v/>
      </c>
      <c r="X845" s="156">
        <f t="shared" ca="1" si="118"/>
        <v>1</v>
      </c>
      <c r="Y845" s="156">
        <f t="shared" ca="1" si="119"/>
        <v>1</v>
      </c>
    </row>
    <row r="846" spans="2:25" hidden="1" x14ac:dyDescent="0.25">
      <c r="B846" s="390" t="str">
        <f>IFERROR(IF(LEN(INDEX(PlansAndNotes!$B$6:$B$2005,ROW(A846)-ROW($B$3)))=0,"",INDEX(PlansAndNotes!$B$6:$B$2005,ROW(A846)-ROW($B$3))),"")</f>
        <v/>
      </c>
      <c r="C846" s="361" t="str">
        <f t="shared" si="114"/>
        <v/>
      </c>
      <c r="D846" s="361" t="str">
        <f>IFERROR(IF(LEN(C846)&gt;0,IF(LEN(INDEX(TasksList!$C$6:$C$1005,MATCH(C846,TasksList!$B$6:$B$1005,0),1))=0,"",INDEX(TasksList!$C$6:$C$1005,MATCH(C846,TasksList!$B$6:$B$1005,0),1)),""),"")</f>
        <v/>
      </c>
      <c r="E846" s="361" t="str">
        <f>IFERROR(IF(LEN(C846)&gt;0,IF(LEN(INDEX(TasksList!$F$6:$F$1005,MATCH(C846,TasksList!$B$6:$B$1005,0),1))=0,"not set!",INDEX(TasksList!$F$6:$F$1005,MATCH(C846,TasksList!$B$6:$B$1005,0),1)),""),"")</f>
        <v/>
      </c>
      <c r="F846" s="360" t="str">
        <f>IFERROR(IF(LEN(D846)&gt;0,IF(LEN(INDEX(AdressBook!$D$6:$D$25,MATCH(D846,AdressBook!$B$6:$B$25,0),1))=0,"",INDEX(AdressBook!$D$6:$D$25,MATCH(D846,AdressBook!$B$6:$B$25,0),1)),""),"")</f>
        <v/>
      </c>
      <c r="G846" s="361" t="str">
        <f>IFERROR(IF(LEN(INDEX(PlansAndNotes!$F$6:$F$2005,ROW(B846)-ROW($C$3)))=0,"",INDEX(PlansAndNotes!$F$6:$F$2005,ROW(B846)-ROW($C$3))),"")</f>
        <v/>
      </c>
      <c r="H846" s="361" t="str">
        <f>IFERROR(IF(LEN(C846)&gt;0,IF(LEN(INDEX(TasksList!$G$6:$G$1005,MATCH(C846,TasksList!$B$6:$B$1005,0),1))=0,"",INDEX(TasksList!$G$6:$G$1005,MATCH(C846,TasksList!$B$6:$B$1005,0),1)),""),"")</f>
        <v/>
      </c>
      <c r="I846" s="381"/>
      <c r="J846" s="402"/>
      <c r="K846" s="402"/>
      <c r="L846" s="399" t="str">
        <f t="array" ref="L846">IFERROR(INDEX($J$4:$J$1003,SMALL($K$4:$K$1003,ROW(L846)-3),1),"")</f>
        <v/>
      </c>
      <c r="M846" s="206"/>
      <c r="N846" s="362" t="str">
        <f>IFERROR(IF(LEN(INDEX(PlansAndNotes!$D$6:$D$4005,ROW(B846)-ROW($C$3)))=0,"",INDEX(PlansAndNotes!$D$6:$D$4005,ROW(B846)-ROW($C$3))),"")</f>
        <v/>
      </c>
      <c r="O846" s="165" t="str">
        <f t="shared" si="115"/>
        <v/>
      </c>
      <c r="P846" s="363" t="str">
        <f>IFERROR(IF(LEN(INDEX(PlansAndNotes!$E$6:$E$4005,ROW(B846)-ROW($C$3)))=0,"",INDEX(PlansAndNotes!$E$6:$E$4005,ROW(B846)-ROW($C$3))),"")</f>
        <v/>
      </c>
      <c r="Q846" s="363" t="str">
        <f>IFERROR(IF(LEN(INDEX(PlansAndNotes!$G$6:$G$4005,ROW(B846)-ROW($C$3)))=0,"",INDEX(PlansAndNotes!$G$6:$G$4005,ROW(B846)-ROW($C$3))),"")</f>
        <v/>
      </c>
      <c r="R846" s="361" t="str">
        <f>IFERROR(IF(LEN(D846)&gt;0,IF(LEN(INDEX(AdressBook!$C$6:$C$25,MATCH(D846,AdressBook!$B$6:$B$25,0),1))=0,"",INDEX(AdressBook!$C$6:$C$25,MATCH(D846,AdressBook!$B$6:$B$25,0),1)),""),"")</f>
        <v/>
      </c>
      <c r="S846" s="165">
        <f>IF(LEN(C846)&gt;0,IFERROR(IF(MATCH(C846,C847:$C$4004,0)&gt;0,-1,ROW(S846)-ROW($S$3)),ROW(S846)-ROW($S$3)),-1)</f>
        <v>-1</v>
      </c>
      <c r="T846" s="165">
        <f t="shared" si="116"/>
        <v>0</v>
      </c>
      <c r="U846" s="165" t="str">
        <f t="shared" si="117"/>
        <v/>
      </c>
      <c r="V846" s="165" t="str">
        <f>IFERROR(IF(OR(C846="",S846&lt;0),"",IF(SUBTOTAL(3,C846:C846)=0,-1,SUBTOTAL(3,$C$4:C846))),"")</f>
        <v/>
      </c>
      <c r="W846" s="156" t="str">
        <f t="array" ref="W846">IF(LEN(C846)&gt;0,IFERROR(IF(MATCH(C846,$C$3:$C845,0)&gt;0,N846-INDEX($N$3:N845,SUMPRODUCT(MAX(ROW($C$3:$C845)*(C846=$C$3:$C845)))-2,1),""),""),"")</f>
        <v/>
      </c>
      <c r="X846" s="156">
        <f t="shared" ca="1" si="118"/>
        <v>1</v>
      </c>
      <c r="Y846" s="156">
        <f t="shared" ca="1" si="119"/>
        <v>1</v>
      </c>
    </row>
    <row r="847" spans="2:25" hidden="1" x14ac:dyDescent="0.25">
      <c r="B847" s="390" t="str">
        <f>IFERROR(IF(LEN(INDEX(PlansAndNotes!$B$6:$B$2005,ROW(A847)-ROW($B$3)))=0,"",INDEX(PlansAndNotes!$B$6:$B$2005,ROW(A847)-ROW($B$3))),"")</f>
        <v/>
      </c>
      <c r="C847" s="361" t="str">
        <f t="shared" si="114"/>
        <v/>
      </c>
      <c r="D847" s="361" t="str">
        <f>IFERROR(IF(LEN(C847)&gt;0,IF(LEN(INDEX(TasksList!$C$6:$C$1005,MATCH(C847,TasksList!$B$6:$B$1005,0),1))=0,"",INDEX(TasksList!$C$6:$C$1005,MATCH(C847,TasksList!$B$6:$B$1005,0),1)),""),"")</f>
        <v/>
      </c>
      <c r="E847" s="361" t="str">
        <f>IFERROR(IF(LEN(C847)&gt;0,IF(LEN(INDEX(TasksList!$F$6:$F$1005,MATCH(C847,TasksList!$B$6:$B$1005,0),1))=0,"not set!",INDEX(TasksList!$F$6:$F$1005,MATCH(C847,TasksList!$B$6:$B$1005,0),1)),""),"")</f>
        <v/>
      </c>
      <c r="F847" s="360" t="str">
        <f>IFERROR(IF(LEN(D847)&gt;0,IF(LEN(INDEX(AdressBook!$D$6:$D$25,MATCH(D847,AdressBook!$B$6:$B$25,0),1))=0,"",INDEX(AdressBook!$D$6:$D$25,MATCH(D847,AdressBook!$B$6:$B$25,0),1)),""),"")</f>
        <v/>
      </c>
      <c r="G847" s="361" t="str">
        <f>IFERROR(IF(LEN(INDEX(PlansAndNotes!$F$6:$F$2005,ROW(B847)-ROW($C$3)))=0,"",INDEX(PlansAndNotes!$F$6:$F$2005,ROW(B847)-ROW($C$3))),"")</f>
        <v/>
      </c>
      <c r="H847" s="361" t="str">
        <f>IFERROR(IF(LEN(C847)&gt;0,IF(LEN(INDEX(TasksList!$G$6:$G$1005,MATCH(C847,TasksList!$B$6:$B$1005,0),1))=0,"",INDEX(TasksList!$G$6:$G$1005,MATCH(C847,TasksList!$B$6:$B$1005,0),1)),""),"")</f>
        <v/>
      </c>
      <c r="I847" s="381"/>
      <c r="J847" s="402"/>
      <c r="K847" s="402"/>
      <c r="L847" s="399" t="str">
        <f t="array" ref="L847">IFERROR(INDEX($J$4:$J$1003,SMALL($K$4:$K$1003,ROW(L847)-3),1),"")</f>
        <v/>
      </c>
      <c r="M847" s="206"/>
      <c r="N847" s="362" t="str">
        <f>IFERROR(IF(LEN(INDEX(PlansAndNotes!$D$6:$D$4005,ROW(B847)-ROW($C$3)))=0,"",INDEX(PlansAndNotes!$D$6:$D$4005,ROW(B847)-ROW($C$3))),"")</f>
        <v/>
      </c>
      <c r="O847" s="165" t="str">
        <f t="shared" si="115"/>
        <v/>
      </c>
      <c r="P847" s="363" t="str">
        <f>IFERROR(IF(LEN(INDEX(PlansAndNotes!$E$6:$E$4005,ROW(B847)-ROW($C$3)))=0,"",INDEX(PlansAndNotes!$E$6:$E$4005,ROW(B847)-ROW($C$3))),"")</f>
        <v/>
      </c>
      <c r="Q847" s="363" t="str">
        <f>IFERROR(IF(LEN(INDEX(PlansAndNotes!$G$6:$G$4005,ROW(B847)-ROW($C$3)))=0,"",INDEX(PlansAndNotes!$G$6:$G$4005,ROW(B847)-ROW($C$3))),"")</f>
        <v/>
      </c>
      <c r="R847" s="361" t="str">
        <f>IFERROR(IF(LEN(D847)&gt;0,IF(LEN(INDEX(AdressBook!$C$6:$C$25,MATCH(D847,AdressBook!$B$6:$B$25,0),1))=0,"",INDEX(AdressBook!$C$6:$C$25,MATCH(D847,AdressBook!$B$6:$B$25,0),1)),""),"")</f>
        <v/>
      </c>
      <c r="S847" s="165">
        <f>IF(LEN(C847)&gt;0,IFERROR(IF(MATCH(C847,C848:$C$4004,0)&gt;0,-1,ROW(S847)-ROW($S$3)),ROW(S847)-ROW($S$3)),-1)</f>
        <v>-1</v>
      </c>
      <c r="T847" s="165">
        <f t="shared" si="116"/>
        <v>0</v>
      </c>
      <c r="U847" s="165" t="str">
        <f t="shared" si="117"/>
        <v/>
      </c>
      <c r="V847" s="165" t="str">
        <f>IFERROR(IF(OR(C847="",S847&lt;0),"",IF(SUBTOTAL(3,C847:C847)=0,-1,SUBTOTAL(3,$C$4:C847))),"")</f>
        <v/>
      </c>
      <c r="W847" s="156" t="str">
        <f t="array" ref="W847">IF(LEN(C847)&gt;0,IFERROR(IF(MATCH(C847,$C$3:$C846,0)&gt;0,N847-INDEX($N$3:N846,SUMPRODUCT(MAX(ROW($C$3:$C846)*(C847=$C$3:$C846)))-2,1),""),""),"")</f>
        <v/>
      </c>
      <c r="X847" s="156">
        <f t="shared" ca="1" si="118"/>
        <v>1</v>
      </c>
      <c r="Y847" s="156">
        <f t="shared" ca="1" si="119"/>
        <v>1</v>
      </c>
    </row>
    <row r="848" spans="2:25" hidden="1" x14ac:dyDescent="0.25">
      <c r="B848" s="390" t="str">
        <f>IFERROR(IF(LEN(INDEX(PlansAndNotes!$B$6:$B$2005,ROW(A848)-ROW($B$3)))=0,"",INDEX(PlansAndNotes!$B$6:$B$2005,ROW(A848)-ROW($B$3))),"")</f>
        <v/>
      </c>
      <c r="C848" s="361" t="str">
        <f t="shared" si="114"/>
        <v/>
      </c>
      <c r="D848" s="361" t="str">
        <f>IFERROR(IF(LEN(C848)&gt;0,IF(LEN(INDEX(TasksList!$C$6:$C$1005,MATCH(C848,TasksList!$B$6:$B$1005,0),1))=0,"",INDEX(TasksList!$C$6:$C$1005,MATCH(C848,TasksList!$B$6:$B$1005,0),1)),""),"")</f>
        <v/>
      </c>
      <c r="E848" s="361" t="str">
        <f>IFERROR(IF(LEN(C848)&gt;0,IF(LEN(INDEX(TasksList!$F$6:$F$1005,MATCH(C848,TasksList!$B$6:$B$1005,0),1))=0,"not set!",INDEX(TasksList!$F$6:$F$1005,MATCH(C848,TasksList!$B$6:$B$1005,0),1)),""),"")</f>
        <v/>
      </c>
      <c r="F848" s="360" t="str">
        <f>IFERROR(IF(LEN(D848)&gt;0,IF(LEN(INDEX(AdressBook!$D$6:$D$25,MATCH(D848,AdressBook!$B$6:$B$25,0),1))=0,"",INDEX(AdressBook!$D$6:$D$25,MATCH(D848,AdressBook!$B$6:$B$25,0),1)),""),"")</f>
        <v/>
      </c>
      <c r="G848" s="361" t="str">
        <f>IFERROR(IF(LEN(INDEX(PlansAndNotes!$F$6:$F$2005,ROW(B848)-ROW($C$3)))=0,"",INDEX(PlansAndNotes!$F$6:$F$2005,ROW(B848)-ROW($C$3))),"")</f>
        <v/>
      </c>
      <c r="H848" s="361" t="str">
        <f>IFERROR(IF(LEN(C848)&gt;0,IF(LEN(INDEX(TasksList!$G$6:$G$1005,MATCH(C848,TasksList!$B$6:$B$1005,0),1))=0,"",INDEX(TasksList!$G$6:$G$1005,MATCH(C848,TasksList!$B$6:$B$1005,0),1)),""),"")</f>
        <v/>
      </c>
      <c r="I848" s="381"/>
      <c r="J848" s="402"/>
      <c r="K848" s="402"/>
      <c r="L848" s="399" t="str">
        <f t="array" ref="L848">IFERROR(INDEX($J$4:$J$1003,SMALL($K$4:$K$1003,ROW(L848)-3),1),"")</f>
        <v/>
      </c>
      <c r="M848" s="206"/>
      <c r="N848" s="362" t="str">
        <f>IFERROR(IF(LEN(INDEX(PlansAndNotes!$D$6:$D$4005,ROW(B848)-ROW($C$3)))=0,"",INDEX(PlansAndNotes!$D$6:$D$4005,ROW(B848)-ROW($C$3))),"")</f>
        <v/>
      </c>
      <c r="O848" s="165" t="str">
        <f t="shared" si="115"/>
        <v/>
      </c>
      <c r="P848" s="363" t="str">
        <f>IFERROR(IF(LEN(INDEX(PlansAndNotes!$E$6:$E$4005,ROW(B848)-ROW($C$3)))=0,"",INDEX(PlansAndNotes!$E$6:$E$4005,ROW(B848)-ROW($C$3))),"")</f>
        <v/>
      </c>
      <c r="Q848" s="363" t="str">
        <f>IFERROR(IF(LEN(INDEX(PlansAndNotes!$G$6:$G$4005,ROW(B848)-ROW($C$3)))=0,"",INDEX(PlansAndNotes!$G$6:$G$4005,ROW(B848)-ROW($C$3))),"")</f>
        <v/>
      </c>
      <c r="R848" s="361" t="str">
        <f>IFERROR(IF(LEN(D848)&gt;0,IF(LEN(INDEX(AdressBook!$C$6:$C$25,MATCH(D848,AdressBook!$B$6:$B$25,0),1))=0,"",INDEX(AdressBook!$C$6:$C$25,MATCH(D848,AdressBook!$B$6:$B$25,0),1)),""),"")</f>
        <v/>
      </c>
      <c r="S848" s="165">
        <f>IF(LEN(C848)&gt;0,IFERROR(IF(MATCH(C848,C849:$C$4004,0)&gt;0,-1,ROW(S848)-ROW($S$3)),ROW(S848)-ROW($S$3)),-1)</f>
        <v>-1</v>
      </c>
      <c r="T848" s="165">
        <f t="shared" si="116"/>
        <v>0</v>
      </c>
      <c r="U848" s="165" t="str">
        <f t="shared" si="117"/>
        <v/>
      </c>
      <c r="V848" s="165" t="str">
        <f>IFERROR(IF(OR(C848="",S848&lt;0),"",IF(SUBTOTAL(3,C848:C848)=0,-1,SUBTOTAL(3,$C$4:C848))),"")</f>
        <v/>
      </c>
      <c r="W848" s="156" t="str">
        <f t="array" ref="W848">IF(LEN(C848)&gt;0,IFERROR(IF(MATCH(C848,$C$3:$C847,0)&gt;0,N848-INDEX($N$3:N847,SUMPRODUCT(MAX(ROW($C$3:$C847)*(C848=$C$3:$C847)))-2,1),""),""),"")</f>
        <v/>
      </c>
      <c r="X848" s="156">
        <f t="shared" ca="1" si="118"/>
        <v>1</v>
      </c>
      <c r="Y848" s="156">
        <f t="shared" ca="1" si="119"/>
        <v>1</v>
      </c>
    </row>
    <row r="849" spans="2:25" hidden="1" x14ac:dyDescent="0.25">
      <c r="B849" s="390" t="str">
        <f>IFERROR(IF(LEN(INDEX(PlansAndNotes!$B$6:$B$2005,ROW(A849)-ROW($B$3)))=0,"",INDEX(PlansAndNotes!$B$6:$B$2005,ROW(A849)-ROW($B$3))),"")</f>
        <v/>
      </c>
      <c r="C849" s="361" t="str">
        <f t="shared" si="114"/>
        <v/>
      </c>
      <c r="D849" s="361" t="str">
        <f>IFERROR(IF(LEN(C849)&gt;0,IF(LEN(INDEX(TasksList!$C$6:$C$1005,MATCH(C849,TasksList!$B$6:$B$1005,0),1))=0,"",INDEX(TasksList!$C$6:$C$1005,MATCH(C849,TasksList!$B$6:$B$1005,0),1)),""),"")</f>
        <v/>
      </c>
      <c r="E849" s="361" t="str">
        <f>IFERROR(IF(LEN(C849)&gt;0,IF(LEN(INDEX(TasksList!$F$6:$F$1005,MATCH(C849,TasksList!$B$6:$B$1005,0),1))=0,"not set!",INDEX(TasksList!$F$6:$F$1005,MATCH(C849,TasksList!$B$6:$B$1005,0),1)),""),"")</f>
        <v/>
      </c>
      <c r="F849" s="360" t="str">
        <f>IFERROR(IF(LEN(D849)&gt;0,IF(LEN(INDEX(AdressBook!$D$6:$D$25,MATCH(D849,AdressBook!$B$6:$B$25,0),1))=0,"",INDEX(AdressBook!$D$6:$D$25,MATCH(D849,AdressBook!$B$6:$B$25,0),1)),""),"")</f>
        <v/>
      </c>
      <c r="G849" s="361" t="str">
        <f>IFERROR(IF(LEN(INDEX(PlansAndNotes!$F$6:$F$2005,ROW(B849)-ROW($C$3)))=0,"",INDEX(PlansAndNotes!$F$6:$F$2005,ROW(B849)-ROW($C$3))),"")</f>
        <v/>
      </c>
      <c r="H849" s="361" t="str">
        <f>IFERROR(IF(LEN(C849)&gt;0,IF(LEN(INDEX(TasksList!$G$6:$G$1005,MATCH(C849,TasksList!$B$6:$B$1005,0),1))=0,"",INDEX(TasksList!$G$6:$G$1005,MATCH(C849,TasksList!$B$6:$B$1005,0),1)),""),"")</f>
        <v/>
      </c>
      <c r="I849" s="381"/>
      <c r="J849" s="402"/>
      <c r="K849" s="402"/>
      <c r="L849" s="399" t="str">
        <f t="array" ref="L849">IFERROR(INDEX($J$4:$J$1003,SMALL($K$4:$K$1003,ROW(L849)-3),1),"")</f>
        <v/>
      </c>
      <c r="M849" s="206"/>
      <c r="N849" s="362" t="str">
        <f>IFERROR(IF(LEN(INDEX(PlansAndNotes!$D$6:$D$4005,ROW(B849)-ROW($C$3)))=0,"",INDEX(PlansAndNotes!$D$6:$D$4005,ROW(B849)-ROW($C$3))),"")</f>
        <v/>
      </c>
      <c r="O849" s="165" t="str">
        <f t="shared" si="115"/>
        <v/>
      </c>
      <c r="P849" s="363" t="str">
        <f>IFERROR(IF(LEN(INDEX(PlansAndNotes!$E$6:$E$4005,ROW(B849)-ROW($C$3)))=0,"",INDEX(PlansAndNotes!$E$6:$E$4005,ROW(B849)-ROW($C$3))),"")</f>
        <v/>
      </c>
      <c r="Q849" s="363" t="str">
        <f>IFERROR(IF(LEN(INDEX(PlansAndNotes!$G$6:$G$4005,ROW(B849)-ROW($C$3)))=0,"",INDEX(PlansAndNotes!$G$6:$G$4005,ROW(B849)-ROW($C$3))),"")</f>
        <v/>
      </c>
      <c r="R849" s="361" t="str">
        <f>IFERROR(IF(LEN(D849)&gt;0,IF(LEN(INDEX(AdressBook!$C$6:$C$25,MATCH(D849,AdressBook!$B$6:$B$25,0),1))=0,"",INDEX(AdressBook!$C$6:$C$25,MATCH(D849,AdressBook!$B$6:$B$25,0),1)),""),"")</f>
        <v/>
      </c>
      <c r="S849" s="165">
        <f>IF(LEN(C849)&gt;0,IFERROR(IF(MATCH(C849,C850:$C$4004,0)&gt;0,-1,ROW(S849)-ROW($S$3)),ROW(S849)-ROW($S$3)),-1)</f>
        <v>-1</v>
      </c>
      <c r="T849" s="165">
        <f t="shared" si="116"/>
        <v>0</v>
      </c>
      <c r="U849" s="165" t="str">
        <f t="shared" si="117"/>
        <v/>
      </c>
      <c r="V849" s="165" t="str">
        <f>IFERROR(IF(OR(C849="",S849&lt;0),"",IF(SUBTOTAL(3,C849:C849)=0,-1,SUBTOTAL(3,$C$4:C849))),"")</f>
        <v/>
      </c>
      <c r="W849" s="156" t="str">
        <f t="array" ref="W849">IF(LEN(C849)&gt;0,IFERROR(IF(MATCH(C849,$C$3:$C848,0)&gt;0,N849-INDEX($N$3:N848,SUMPRODUCT(MAX(ROW($C$3:$C848)*(C849=$C$3:$C848)))-2,1),""),""),"")</f>
        <v/>
      </c>
      <c r="X849" s="156">
        <f t="shared" ca="1" si="118"/>
        <v>1</v>
      </c>
      <c r="Y849" s="156">
        <f t="shared" ca="1" si="119"/>
        <v>1</v>
      </c>
    </row>
    <row r="850" spans="2:25" hidden="1" x14ac:dyDescent="0.25">
      <c r="B850" s="390" t="str">
        <f>IFERROR(IF(LEN(INDEX(PlansAndNotes!$B$6:$B$2005,ROW(A850)-ROW($B$3)))=0,"",INDEX(PlansAndNotes!$B$6:$B$2005,ROW(A850)-ROW($B$3))),"")</f>
        <v/>
      </c>
      <c r="C850" s="361" t="str">
        <f t="shared" si="114"/>
        <v/>
      </c>
      <c r="D850" s="361" t="str">
        <f>IFERROR(IF(LEN(C850)&gt;0,IF(LEN(INDEX(TasksList!$C$6:$C$1005,MATCH(C850,TasksList!$B$6:$B$1005,0),1))=0,"",INDEX(TasksList!$C$6:$C$1005,MATCH(C850,TasksList!$B$6:$B$1005,0),1)),""),"")</f>
        <v/>
      </c>
      <c r="E850" s="361" t="str">
        <f>IFERROR(IF(LEN(C850)&gt;0,IF(LEN(INDEX(TasksList!$F$6:$F$1005,MATCH(C850,TasksList!$B$6:$B$1005,0),1))=0,"not set!",INDEX(TasksList!$F$6:$F$1005,MATCH(C850,TasksList!$B$6:$B$1005,0),1)),""),"")</f>
        <v/>
      </c>
      <c r="F850" s="360" t="str">
        <f>IFERROR(IF(LEN(D850)&gt;0,IF(LEN(INDEX(AdressBook!$D$6:$D$25,MATCH(D850,AdressBook!$B$6:$B$25,0),1))=0,"",INDEX(AdressBook!$D$6:$D$25,MATCH(D850,AdressBook!$B$6:$B$25,0),1)),""),"")</f>
        <v/>
      </c>
      <c r="G850" s="361" t="str">
        <f>IFERROR(IF(LEN(INDEX(PlansAndNotes!$F$6:$F$2005,ROW(B850)-ROW($C$3)))=0,"",INDEX(PlansAndNotes!$F$6:$F$2005,ROW(B850)-ROW($C$3))),"")</f>
        <v/>
      </c>
      <c r="H850" s="361" t="str">
        <f>IFERROR(IF(LEN(C850)&gt;0,IF(LEN(INDEX(TasksList!$G$6:$G$1005,MATCH(C850,TasksList!$B$6:$B$1005,0),1))=0,"",INDEX(TasksList!$G$6:$G$1005,MATCH(C850,TasksList!$B$6:$B$1005,0),1)),""),"")</f>
        <v/>
      </c>
      <c r="I850" s="381"/>
      <c r="J850" s="402"/>
      <c r="K850" s="402"/>
      <c r="L850" s="399" t="str">
        <f t="array" ref="L850">IFERROR(INDEX($J$4:$J$1003,SMALL($K$4:$K$1003,ROW(L850)-3),1),"")</f>
        <v/>
      </c>
      <c r="M850" s="206"/>
      <c r="N850" s="362" t="str">
        <f>IFERROR(IF(LEN(INDEX(PlansAndNotes!$D$6:$D$4005,ROW(B850)-ROW($C$3)))=0,"",INDEX(PlansAndNotes!$D$6:$D$4005,ROW(B850)-ROW($C$3))),"")</f>
        <v/>
      </c>
      <c r="O850" s="165" t="str">
        <f t="shared" si="115"/>
        <v/>
      </c>
      <c r="P850" s="363" t="str">
        <f>IFERROR(IF(LEN(INDEX(PlansAndNotes!$E$6:$E$4005,ROW(B850)-ROW($C$3)))=0,"",INDEX(PlansAndNotes!$E$6:$E$4005,ROW(B850)-ROW($C$3))),"")</f>
        <v/>
      </c>
      <c r="Q850" s="363" t="str">
        <f>IFERROR(IF(LEN(INDEX(PlansAndNotes!$G$6:$G$4005,ROW(B850)-ROW($C$3)))=0,"",INDEX(PlansAndNotes!$G$6:$G$4005,ROW(B850)-ROW($C$3))),"")</f>
        <v/>
      </c>
      <c r="R850" s="361" t="str">
        <f>IFERROR(IF(LEN(D850)&gt;0,IF(LEN(INDEX(AdressBook!$C$6:$C$25,MATCH(D850,AdressBook!$B$6:$B$25,0),1))=0,"",INDEX(AdressBook!$C$6:$C$25,MATCH(D850,AdressBook!$B$6:$B$25,0),1)),""),"")</f>
        <v/>
      </c>
      <c r="S850" s="165">
        <f>IF(LEN(C850)&gt;0,IFERROR(IF(MATCH(C850,C851:$C$4004,0)&gt;0,-1,ROW(S850)-ROW($S$3)),ROW(S850)-ROW($S$3)),-1)</f>
        <v>-1</v>
      </c>
      <c r="T850" s="165">
        <f t="shared" si="116"/>
        <v>0</v>
      </c>
      <c r="U850" s="165" t="str">
        <f t="shared" si="117"/>
        <v/>
      </c>
      <c r="V850" s="165" t="str">
        <f>IFERROR(IF(OR(C850="",S850&lt;0),"",IF(SUBTOTAL(3,C850:C850)=0,-1,SUBTOTAL(3,$C$4:C850))),"")</f>
        <v/>
      </c>
      <c r="W850" s="156" t="str">
        <f t="array" ref="W850">IF(LEN(C850)&gt;0,IFERROR(IF(MATCH(C850,$C$3:$C849,0)&gt;0,N850-INDEX($N$3:N849,SUMPRODUCT(MAX(ROW($C$3:$C849)*(C850=$C$3:$C849)))-2,1),""),""),"")</f>
        <v/>
      </c>
      <c r="X850" s="156">
        <f t="shared" ca="1" si="118"/>
        <v>1</v>
      </c>
      <c r="Y850" s="156">
        <f t="shared" ca="1" si="119"/>
        <v>1</v>
      </c>
    </row>
    <row r="851" spans="2:25" hidden="1" x14ac:dyDescent="0.25">
      <c r="B851" s="390" t="str">
        <f>IFERROR(IF(LEN(INDEX(PlansAndNotes!$B$6:$B$2005,ROW(A851)-ROW($B$3)))=0,"",INDEX(PlansAndNotes!$B$6:$B$2005,ROW(A851)-ROW($B$3))),"")</f>
        <v/>
      </c>
      <c r="C851" s="361" t="str">
        <f t="shared" si="114"/>
        <v/>
      </c>
      <c r="D851" s="361" t="str">
        <f>IFERROR(IF(LEN(C851)&gt;0,IF(LEN(INDEX(TasksList!$C$6:$C$1005,MATCH(C851,TasksList!$B$6:$B$1005,0),1))=0,"",INDEX(TasksList!$C$6:$C$1005,MATCH(C851,TasksList!$B$6:$B$1005,0),1)),""),"")</f>
        <v/>
      </c>
      <c r="E851" s="361" t="str">
        <f>IFERROR(IF(LEN(C851)&gt;0,IF(LEN(INDEX(TasksList!$F$6:$F$1005,MATCH(C851,TasksList!$B$6:$B$1005,0),1))=0,"not set!",INDEX(TasksList!$F$6:$F$1005,MATCH(C851,TasksList!$B$6:$B$1005,0),1)),""),"")</f>
        <v/>
      </c>
      <c r="F851" s="360" t="str">
        <f>IFERROR(IF(LEN(D851)&gt;0,IF(LEN(INDEX(AdressBook!$D$6:$D$25,MATCH(D851,AdressBook!$B$6:$B$25,0),1))=0,"",INDEX(AdressBook!$D$6:$D$25,MATCH(D851,AdressBook!$B$6:$B$25,0),1)),""),"")</f>
        <v/>
      </c>
      <c r="G851" s="361" t="str">
        <f>IFERROR(IF(LEN(INDEX(PlansAndNotes!$F$6:$F$2005,ROW(B851)-ROW($C$3)))=0,"",INDEX(PlansAndNotes!$F$6:$F$2005,ROW(B851)-ROW($C$3))),"")</f>
        <v/>
      </c>
      <c r="H851" s="361" t="str">
        <f>IFERROR(IF(LEN(C851)&gt;0,IF(LEN(INDEX(TasksList!$G$6:$G$1005,MATCH(C851,TasksList!$B$6:$B$1005,0),1))=0,"",INDEX(TasksList!$G$6:$G$1005,MATCH(C851,TasksList!$B$6:$B$1005,0),1)),""),"")</f>
        <v/>
      </c>
      <c r="I851" s="381"/>
      <c r="J851" s="402"/>
      <c r="K851" s="402"/>
      <c r="L851" s="399" t="str">
        <f t="array" ref="L851">IFERROR(INDEX($J$4:$J$1003,SMALL($K$4:$K$1003,ROW(L851)-3),1),"")</f>
        <v/>
      </c>
      <c r="M851" s="206"/>
      <c r="N851" s="362" t="str">
        <f>IFERROR(IF(LEN(INDEX(PlansAndNotes!$D$6:$D$4005,ROW(B851)-ROW($C$3)))=0,"",INDEX(PlansAndNotes!$D$6:$D$4005,ROW(B851)-ROW($C$3))),"")</f>
        <v/>
      </c>
      <c r="O851" s="165" t="str">
        <f t="shared" si="115"/>
        <v/>
      </c>
      <c r="P851" s="363" t="str">
        <f>IFERROR(IF(LEN(INDEX(PlansAndNotes!$E$6:$E$4005,ROW(B851)-ROW($C$3)))=0,"",INDEX(PlansAndNotes!$E$6:$E$4005,ROW(B851)-ROW($C$3))),"")</f>
        <v/>
      </c>
      <c r="Q851" s="363" t="str">
        <f>IFERROR(IF(LEN(INDEX(PlansAndNotes!$G$6:$G$4005,ROW(B851)-ROW($C$3)))=0,"",INDEX(PlansAndNotes!$G$6:$G$4005,ROW(B851)-ROW($C$3))),"")</f>
        <v/>
      </c>
      <c r="R851" s="361" t="str">
        <f>IFERROR(IF(LEN(D851)&gt;0,IF(LEN(INDEX(AdressBook!$C$6:$C$25,MATCH(D851,AdressBook!$B$6:$B$25,0),1))=0,"",INDEX(AdressBook!$C$6:$C$25,MATCH(D851,AdressBook!$B$6:$B$25,0),1)),""),"")</f>
        <v/>
      </c>
      <c r="S851" s="165">
        <f>IF(LEN(C851)&gt;0,IFERROR(IF(MATCH(C851,C852:$C$4004,0)&gt;0,-1,ROW(S851)-ROW($S$3)),ROW(S851)-ROW($S$3)),-1)</f>
        <v>-1</v>
      </c>
      <c r="T851" s="165">
        <f t="shared" si="116"/>
        <v>0</v>
      </c>
      <c r="U851" s="165" t="str">
        <f t="shared" si="117"/>
        <v/>
      </c>
      <c r="V851" s="165" t="str">
        <f>IFERROR(IF(OR(C851="",S851&lt;0),"",IF(SUBTOTAL(3,C851:C851)=0,-1,SUBTOTAL(3,$C$4:C851))),"")</f>
        <v/>
      </c>
      <c r="W851" s="156" t="str">
        <f t="array" ref="W851">IF(LEN(C851)&gt;0,IFERROR(IF(MATCH(C851,$C$3:$C850,0)&gt;0,N851-INDEX($N$3:N850,SUMPRODUCT(MAX(ROW($C$3:$C850)*(C851=$C$3:$C850)))-2,1),""),""),"")</f>
        <v/>
      </c>
      <c r="X851" s="156">
        <f t="shared" ca="1" si="118"/>
        <v>1</v>
      </c>
      <c r="Y851" s="156">
        <f t="shared" ca="1" si="119"/>
        <v>1</v>
      </c>
    </row>
    <row r="852" spans="2:25" hidden="1" x14ac:dyDescent="0.25">
      <c r="B852" s="390" t="str">
        <f>IFERROR(IF(LEN(INDEX(PlansAndNotes!$B$6:$B$2005,ROW(A852)-ROW($B$3)))=0,"",INDEX(PlansAndNotes!$B$6:$B$2005,ROW(A852)-ROW($B$3))),"")</f>
        <v/>
      </c>
      <c r="C852" s="361" t="str">
        <f t="shared" si="114"/>
        <v/>
      </c>
      <c r="D852" s="361" t="str">
        <f>IFERROR(IF(LEN(C852)&gt;0,IF(LEN(INDEX(TasksList!$C$6:$C$1005,MATCH(C852,TasksList!$B$6:$B$1005,0),1))=0,"",INDEX(TasksList!$C$6:$C$1005,MATCH(C852,TasksList!$B$6:$B$1005,0),1)),""),"")</f>
        <v/>
      </c>
      <c r="E852" s="361" t="str">
        <f>IFERROR(IF(LEN(C852)&gt;0,IF(LEN(INDEX(TasksList!$F$6:$F$1005,MATCH(C852,TasksList!$B$6:$B$1005,0),1))=0,"not set!",INDEX(TasksList!$F$6:$F$1005,MATCH(C852,TasksList!$B$6:$B$1005,0),1)),""),"")</f>
        <v/>
      </c>
      <c r="F852" s="360" t="str">
        <f>IFERROR(IF(LEN(D852)&gt;0,IF(LEN(INDEX(AdressBook!$D$6:$D$25,MATCH(D852,AdressBook!$B$6:$B$25,0),1))=0,"",INDEX(AdressBook!$D$6:$D$25,MATCH(D852,AdressBook!$B$6:$B$25,0),1)),""),"")</f>
        <v/>
      </c>
      <c r="G852" s="361" t="str">
        <f>IFERROR(IF(LEN(INDEX(PlansAndNotes!$F$6:$F$2005,ROW(B852)-ROW($C$3)))=0,"",INDEX(PlansAndNotes!$F$6:$F$2005,ROW(B852)-ROW($C$3))),"")</f>
        <v/>
      </c>
      <c r="H852" s="361" t="str">
        <f>IFERROR(IF(LEN(C852)&gt;0,IF(LEN(INDEX(TasksList!$G$6:$G$1005,MATCH(C852,TasksList!$B$6:$B$1005,0),1))=0,"",INDEX(TasksList!$G$6:$G$1005,MATCH(C852,TasksList!$B$6:$B$1005,0),1)),""),"")</f>
        <v/>
      </c>
      <c r="I852" s="381"/>
      <c r="J852" s="402"/>
      <c r="K852" s="402"/>
      <c r="L852" s="399" t="str">
        <f t="array" ref="L852">IFERROR(INDEX($J$4:$J$1003,SMALL($K$4:$K$1003,ROW(L852)-3),1),"")</f>
        <v/>
      </c>
      <c r="M852" s="206"/>
      <c r="N852" s="362" t="str">
        <f>IFERROR(IF(LEN(INDEX(PlansAndNotes!$D$6:$D$4005,ROW(B852)-ROW($C$3)))=0,"",INDEX(PlansAndNotes!$D$6:$D$4005,ROW(B852)-ROW($C$3))),"")</f>
        <v/>
      </c>
      <c r="O852" s="165" t="str">
        <f t="shared" si="115"/>
        <v/>
      </c>
      <c r="P852" s="363" t="str">
        <f>IFERROR(IF(LEN(INDEX(PlansAndNotes!$E$6:$E$4005,ROW(B852)-ROW($C$3)))=0,"",INDEX(PlansAndNotes!$E$6:$E$4005,ROW(B852)-ROW($C$3))),"")</f>
        <v/>
      </c>
      <c r="Q852" s="363" t="str">
        <f>IFERROR(IF(LEN(INDEX(PlansAndNotes!$G$6:$G$4005,ROW(B852)-ROW($C$3)))=0,"",INDEX(PlansAndNotes!$G$6:$G$4005,ROW(B852)-ROW($C$3))),"")</f>
        <v/>
      </c>
      <c r="R852" s="361" t="str">
        <f>IFERROR(IF(LEN(D852)&gt;0,IF(LEN(INDEX(AdressBook!$C$6:$C$25,MATCH(D852,AdressBook!$B$6:$B$25,0),1))=0,"",INDEX(AdressBook!$C$6:$C$25,MATCH(D852,AdressBook!$B$6:$B$25,0),1)),""),"")</f>
        <v/>
      </c>
      <c r="S852" s="165">
        <f>IF(LEN(C852)&gt;0,IFERROR(IF(MATCH(C852,C853:$C$4004,0)&gt;0,-1,ROW(S852)-ROW($S$3)),ROW(S852)-ROW($S$3)),-1)</f>
        <v>-1</v>
      </c>
      <c r="T852" s="165">
        <f t="shared" si="116"/>
        <v>0</v>
      </c>
      <c r="U852" s="165" t="str">
        <f t="shared" si="117"/>
        <v/>
      </c>
      <c r="V852" s="165" t="str">
        <f>IFERROR(IF(OR(C852="",S852&lt;0),"",IF(SUBTOTAL(3,C852:C852)=0,-1,SUBTOTAL(3,$C$4:C852))),"")</f>
        <v/>
      </c>
      <c r="W852" s="156" t="str">
        <f t="array" ref="W852">IF(LEN(C852)&gt;0,IFERROR(IF(MATCH(C852,$C$3:$C851,0)&gt;0,N852-INDEX($N$3:N851,SUMPRODUCT(MAX(ROW($C$3:$C851)*(C852=$C$3:$C851)))-2,1),""),""),"")</f>
        <v/>
      </c>
      <c r="X852" s="156">
        <f t="shared" ca="1" si="118"/>
        <v>1</v>
      </c>
      <c r="Y852" s="156">
        <f t="shared" ca="1" si="119"/>
        <v>1</v>
      </c>
    </row>
    <row r="853" spans="2:25" hidden="1" x14ac:dyDescent="0.25">
      <c r="B853" s="390" t="str">
        <f>IFERROR(IF(LEN(INDEX(PlansAndNotes!$B$6:$B$2005,ROW(A853)-ROW($B$3)))=0,"",INDEX(PlansAndNotes!$B$6:$B$2005,ROW(A853)-ROW($B$3))),"")</f>
        <v/>
      </c>
      <c r="C853" s="361" t="str">
        <f t="shared" si="114"/>
        <v/>
      </c>
      <c r="D853" s="361" t="str">
        <f>IFERROR(IF(LEN(C853)&gt;0,IF(LEN(INDEX(TasksList!$C$6:$C$1005,MATCH(C853,TasksList!$B$6:$B$1005,0),1))=0,"",INDEX(TasksList!$C$6:$C$1005,MATCH(C853,TasksList!$B$6:$B$1005,0),1)),""),"")</f>
        <v/>
      </c>
      <c r="E853" s="361" t="str">
        <f>IFERROR(IF(LEN(C853)&gt;0,IF(LEN(INDEX(TasksList!$F$6:$F$1005,MATCH(C853,TasksList!$B$6:$B$1005,0),1))=0,"not set!",INDEX(TasksList!$F$6:$F$1005,MATCH(C853,TasksList!$B$6:$B$1005,0),1)),""),"")</f>
        <v/>
      </c>
      <c r="F853" s="360" t="str">
        <f>IFERROR(IF(LEN(D853)&gt;0,IF(LEN(INDEX(AdressBook!$D$6:$D$25,MATCH(D853,AdressBook!$B$6:$B$25,0),1))=0,"",INDEX(AdressBook!$D$6:$D$25,MATCH(D853,AdressBook!$B$6:$B$25,0),1)),""),"")</f>
        <v/>
      </c>
      <c r="G853" s="361" t="str">
        <f>IFERROR(IF(LEN(INDEX(PlansAndNotes!$F$6:$F$2005,ROW(B853)-ROW($C$3)))=0,"",INDEX(PlansAndNotes!$F$6:$F$2005,ROW(B853)-ROW($C$3))),"")</f>
        <v/>
      </c>
      <c r="H853" s="361" t="str">
        <f>IFERROR(IF(LEN(C853)&gt;0,IF(LEN(INDEX(TasksList!$G$6:$G$1005,MATCH(C853,TasksList!$B$6:$B$1005,0),1))=0,"",INDEX(TasksList!$G$6:$G$1005,MATCH(C853,TasksList!$B$6:$B$1005,0),1)),""),"")</f>
        <v/>
      </c>
      <c r="I853" s="381"/>
      <c r="J853" s="402"/>
      <c r="K853" s="402"/>
      <c r="L853" s="399" t="str">
        <f t="array" ref="L853">IFERROR(INDEX($J$4:$J$1003,SMALL($K$4:$K$1003,ROW(L853)-3),1),"")</f>
        <v/>
      </c>
      <c r="M853" s="206"/>
      <c r="N853" s="362" t="str">
        <f>IFERROR(IF(LEN(INDEX(PlansAndNotes!$D$6:$D$4005,ROW(B853)-ROW($C$3)))=0,"",INDEX(PlansAndNotes!$D$6:$D$4005,ROW(B853)-ROW($C$3))),"")</f>
        <v/>
      </c>
      <c r="O853" s="165" t="str">
        <f t="shared" si="115"/>
        <v/>
      </c>
      <c r="P853" s="363" t="str">
        <f>IFERROR(IF(LEN(INDEX(PlansAndNotes!$E$6:$E$4005,ROW(B853)-ROW($C$3)))=0,"",INDEX(PlansAndNotes!$E$6:$E$4005,ROW(B853)-ROW($C$3))),"")</f>
        <v/>
      </c>
      <c r="Q853" s="363" t="str">
        <f>IFERROR(IF(LEN(INDEX(PlansAndNotes!$G$6:$G$4005,ROW(B853)-ROW($C$3)))=0,"",INDEX(PlansAndNotes!$G$6:$G$4005,ROW(B853)-ROW($C$3))),"")</f>
        <v/>
      </c>
      <c r="R853" s="361" t="str">
        <f>IFERROR(IF(LEN(D853)&gt;0,IF(LEN(INDEX(AdressBook!$C$6:$C$25,MATCH(D853,AdressBook!$B$6:$B$25,0),1))=0,"",INDEX(AdressBook!$C$6:$C$25,MATCH(D853,AdressBook!$B$6:$B$25,0),1)),""),"")</f>
        <v/>
      </c>
      <c r="S853" s="165">
        <f>IF(LEN(C853)&gt;0,IFERROR(IF(MATCH(C853,C854:$C$4004,0)&gt;0,-1,ROW(S853)-ROW($S$3)),ROW(S853)-ROW($S$3)),-1)</f>
        <v>-1</v>
      </c>
      <c r="T853" s="165">
        <f t="shared" si="116"/>
        <v>0</v>
      </c>
      <c r="U853" s="165" t="str">
        <f t="shared" si="117"/>
        <v/>
      </c>
      <c r="V853" s="165" t="str">
        <f>IFERROR(IF(OR(C853="",S853&lt;0),"",IF(SUBTOTAL(3,C853:C853)=0,-1,SUBTOTAL(3,$C$4:C853))),"")</f>
        <v/>
      </c>
      <c r="W853" s="156" t="str">
        <f t="array" ref="W853">IF(LEN(C853)&gt;0,IFERROR(IF(MATCH(C853,$C$3:$C852,0)&gt;0,N853-INDEX($N$3:N852,SUMPRODUCT(MAX(ROW($C$3:$C852)*(C853=$C$3:$C852)))-2,1),""),""),"")</f>
        <v/>
      </c>
      <c r="X853" s="156">
        <f t="shared" ca="1" si="118"/>
        <v>1</v>
      </c>
      <c r="Y853" s="156">
        <f t="shared" ca="1" si="119"/>
        <v>1</v>
      </c>
    </row>
    <row r="854" spans="2:25" hidden="1" x14ac:dyDescent="0.25">
      <c r="B854" s="390" t="str">
        <f>IFERROR(IF(LEN(INDEX(PlansAndNotes!$B$6:$B$2005,ROW(A854)-ROW($B$3)))=0,"",INDEX(PlansAndNotes!$B$6:$B$2005,ROW(A854)-ROW($B$3))),"")</f>
        <v/>
      </c>
      <c r="C854" s="361" t="str">
        <f t="shared" si="114"/>
        <v/>
      </c>
      <c r="D854" s="361" t="str">
        <f>IFERROR(IF(LEN(C854)&gt;0,IF(LEN(INDEX(TasksList!$C$6:$C$1005,MATCH(C854,TasksList!$B$6:$B$1005,0),1))=0,"",INDEX(TasksList!$C$6:$C$1005,MATCH(C854,TasksList!$B$6:$B$1005,0),1)),""),"")</f>
        <v/>
      </c>
      <c r="E854" s="361" t="str">
        <f>IFERROR(IF(LEN(C854)&gt;0,IF(LEN(INDEX(TasksList!$F$6:$F$1005,MATCH(C854,TasksList!$B$6:$B$1005,0),1))=0,"not set!",INDEX(TasksList!$F$6:$F$1005,MATCH(C854,TasksList!$B$6:$B$1005,0),1)),""),"")</f>
        <v/>
      </c>
      <c r="F854" s="360" t="str">
        <f>IFERROR(IF(LEN(D854)&gt;0,IF(LEN(INDEX(AdressBook!$D$6:$D$25,MATCH(D854,AdressBook!$B$6:$B$25,0),1))=0,"",INDEX(AdressBook!$D$6:$D$25,MATCH(D854,AdressBook!$B$6:$B$25,0),1)),""),"")</f>
        <v/>
      </c>
      <c r="G854" s="361" t="str">
        <f>IFERROR(IF(LEN(INDEX(PlansAndNotes!$F$6:$F$2005,ROW(B854)-ROW($C$3)))=0,"",INDEX(PlansAndNotes!$F$6:$F$2005,ROW(B854)-ROW($C$3))),"")</f>
        <v/>
      </c>
      <c r="H854" s="361" t="str">
        <f>IFERROR(IF(LEN(C854)&gt;0,IF(LEN(INDEX(TasksList!$G$6:$G$1005,MATCH(C854,TasksList!$B$6:$B$1005,0),1))=0,"",INDEX(TasksList!$G$6:$G$1005,MATCH(C854,TasksList!$B$6:$B$1005,0),1)),""),"")</f>
        <v/>
      </c>
      <c r="I854" s="381"/>
      <c r="J854" s="402"/>
      <c r="K854" s="402"/>
      <c r="L854" s="399" t="str">
        <f t="array" ref="L854">IFERROR(INDEX($J$4:$J$1003,SMALL($K$4:$K$1003,ROW(L854)-3),1),"")</f>
        <v/>
      </c>
      <c r="M854" s="206"/>
      <c r="N854" s="362" t="str">
        <f>IFERROR(IF(LEN(INDEX(PlansAndNotes!$D$6:$D$4005,ROW(B854)-ROW($C$3)))=0,"",INDEX(PlansAndNotes!$D$6:$D$4005,ROW(B854)-ROW($C$3))),"")</f>
        <v/>
      </c>
      <c r="O854" s="165" t="str">
        <f t="shared" si="115"/>
        <v/>
      </c>
      <c r="P854" s="363" t="str">
        <f>IFERROR(IF(LEN(INDEX(PlansAndNotes!$E$6:$E$4005,ROW(B854)-ROW($C$3)))=0,"",INDEX(PlansAndNotes!$E$6:$E$4005,ROW(B854)-ROW($C$3))),"")</f>
        <v/>
      </c>
      <c r="Q854" s="363" t="str">
        <f>IFERROR(IF(LEN(INDEX(PlansAndNotes!$G$6:$G$4005,ROW(B854)-ROW($C$3)))=0,"",INDEX(PlansAndNotes!$G$6:$G$4005,ROW(B854)-ROW($C$3))),"")</f>
        <v/>
      </c>
      <c r="R854" s="361" t="str">
        <f>IFERROR(IF(LEN(D854)&gt;0,IF(LEN(INDEX(AdressBook!$C$6:$C$25,MATCH(D854,AdressBook!$B$6:$B$25,0),1))=0,"",INDEX(AdressBook!$C$6:$C$25,MATCH(D854,AdressBook!$B$6:$B$25,0),1)),""),"")</f>
        <v/>
      </c>
      <c r="S854" s="165">
        <f>IF(LEN(C854)&gt;0,IFERROR(IF(MATCH(C854,C855:$C$4004,0)&gt;0,-1,ROW(S854)-ROW($S$3)),ROW(S854)-ROW($S$3)),-1)</f>
        <v>-1</v>
      </c>
      <c r="T854" s="165">
        <f t="shared" si="116"/>
        <v>0</v>
      </c>
      <c r="U854" s="165" t="str">
        <f t="shared" si="117"/>
        <v/>
      </c>
      <c r="V854" s="165" t="str">
        <f>IFERROR(IF(OR(C854="",S854&lt;0),"",IF(SUBTOTAL(3,C854:C854)=0,-1,SUBTOTAL(3,$C$4:C854))),"")</f>
        <v/>
      </c>
      <c r="W854" s="156" t="str">
        <f t="array" ref="W854">IF(LEN(C854)&gt;0,IFERROR(IF(MATCH(C854,$C$3:$C853,0)&gt;0,N854-INDEX($N$3:N853,SUMPRODUCT(MAX(ROW($C$3:$C853)*(C854=$C$3:$C853)))-2,1),""),""),"")</f>
        <v/>
      </c>
      <c r="X854" s="156">
        <f t="shared" ca="1" si="118"/>
        <v>1</v>
      </c>
      <c r="Y854" s="156">
        <f t="shared" ca="1" si="119"/>
        <v>1</v>
      </c>
    </row>
    <row r="855" spans="2:25" hidden="1" x14ac:dyDescent="0.25">
      <c r="B855" s="390" t="str">
        <f>IFERROR(IF(LEN(INDEX(PlansAndNotes!$B$6:$B$2005,ROW(A855)-ROW($B$3)))=0,"",INDEX(PlansAndNotes!$B$6:$B$2005,ROW(A855)-ROW($B$3))),"")</f>
        <v/>
      </c>
      <c r="C855" s="361" t="str">
        <f t="shared" si="114"/>
        <v/>
      </c>
      <c r="D855" s="361" t="str">
        <f>IFERROR(IF(LEN(C855)&gt;0,IF(LEN(INDEX(TasksList!$C$6:$C$1005,MATCH(C855,TasksList!$B$6:$B$1005,0),1))=0,"",INDEX(TasksList!$C$6:$C$1005,MATCH(C855,TasksList!$B$6:$B$1005,0),1)),""),"")</f>
        <v/>
      </c>
      <c r="E855" s="361" t="str">
        <f>IFERROR(IF(LEN(C855)&gt;0,IF(LEN(INDEX(TasksList!$F$6:$F$1005,MATCH(C855,TasksList!$B$6:$B$1005,0),1))=0,"not set!",INDEX(TasksList!$F$6:$F$1005,MATCH(C855,TasksList!$B$6:$B$1005,0),1)),""),"")</f>
        <v/>
      </c>
      <c r="F855" s="360" t="str">
        <f>IFERROR(IF(LEN(D855)&gt;0,IF(LEN(INDEX(AdressBook!$D$6:$D$25,MATCH(D855,AdressBook!$B$6:$B$25,0),1))=0,"",INDEX(AdressBook!$D$6:$D$25,MATCH(D855,AdressBook!$B$6:$B$25,0),1)),""),"")</f>
        <v/>
      </c>
      <c r="G855" s="361" t="str">
        <f>IFERROR(IF(LEN(INDEX(PlansAndNotes!$F$6:$F$2005,ROW(B855)-ROW($C$3)))=0,"",INDEX(PlansAndNotes!$F$6:$F$2005,ROW(B855)-ROW($C$3))),"")</f>
        <v/>
      </c>
      <c r="H855" s="361" t="str">
        <f>IFERROR(IF(LEN(C855)&gt;0,IF(LEN(INDEX(TasksList!$G$6:$G$1005,MATCH(C855,TasksList!$B$6:$B$1005,0),1))=0,"",INDEX(TasksList!$G$6:$G$1005,MATCH(C855,TasksList!$B$6:$B$1005,0),1)),""),"")</f>
        <v/>
      </c>
      <c r="I855" s="381"/>
      <c r="J855" s="402"/>
      <c r="K855" s="402"/>
      <c r="L855" s="399" t="str">
        <f t="array" ref="L855">IFERROR(INDEX($J$4:$J$1003,SMALL($K$4:$K$1003,ROW(L855)-3),1),"")</f>
        <v/>
      </c>
      <c r="M855" s="206"/>
      <c r="N855" s="362" t="str">
        <f>IFERROR(IF(LEN(INDEX(PlansAndNotes!$D$6:$D$4005,ROW(B855)-ROW($C$3)))=0,"",INDEX(PlansAndNotes!$D$6:$D$4005,ROW(B855)-ROW($C$3))),"")</f>
        <v/>
      </c>
      <c r="O855" s="165" t="str">
        <f t="shared" si="115"/>
        <v/>
      </c>
      <c r="P855" s="363" t="str">
        <f>IFERROR(IF(LEN(INDEX(PlansAndNotes!$E$6:$E$4005,ROW(B855)-ROW($C$3)))=0,"",INDEX(PlansAndNotes!$E$6:$E$4005,ROW(B855)-ROW($C$3))),"")</f>
        <v/>
      </c>
      <c r="Q855" s="363" t="str">
        <f>IFERROR(IF(LEN(INDEX(PlansAndNotes!$G$6:$G$4005,ROW(B855)-ROW($C$3)))=0,"",INDEX(PlansAndNotes!$G$6:$G$4005,ROW(B855)-ROW($C$3))),"")</f>
        <v/>
      </c>
      <c r="R855" s="361" t="str">
        <f>IFERROR(IF(LEN(D855)&gt;0,IF(LEN(INDEX(AdressBook!$C$6:$C$25,MATCH(D855,AdressBook!$B$6:$B$25,0),1))=0,"",INDEX(AdressBook!$C$6:$C$25,MATCH(D855,AdressBook!$B$6:$B$25,0),1)),""),"")</f>
        <v/>
      </c>
      <c r="S855" s="165">
        <f>IF(LEN(C855)&gt;0,IFERROR(IF(MATCH(C855,C856:$C$4004,0)&gt;0,-1,ROW(S855)-ROW($S$3)),ROW(S855)-ROW($S$3)),-1)</f>
        <v>-1</v>
      </c>
      <c r="T855" s="165">
        <f t="shared" si="116"/>
        <v>0</v>
      </c>
      <c r="U855" s="165" t="str">
        <f t="shared" si="117"/>
        <v/>
      </c>
      <c r="V855" s="165" t="str">
        <f>IFERROR(IF(OR(C855="",S855&lt;0),"",IF(SUBTOTAL(3,C855:C855)=0,-1,SUBTOTAL(3,$C$4:C855))),"")</f>
        <v/>
      </c>
      <c r="W855" s="156" t="str">
        <f t="array" ref="W855">IF(LEN(C855)&gt;0,IFERROR(IF(MATCH(C855,$C$3:$C854,0)&gt;0,N855-INDEX($N$3:N854,SUMPRODUCT(MAX(ROW($C$3:$C854)*(C855=$C$3:$C854)))-2,1),""),""),"")</f>
        <v/>
      </c>
      <c r="X855" s="156">
        <f t="shared" ca="1" si="118"/>
        <v>1</v>
      </c>
      <c r="Y855" s="156">
        <f t="shared" ca="1" si="119"/>
        <v>1</v>
      </c>
    </row>
    <row r="856" spans="2:25" hidden="1" x14ac:dyDescent="0.25">
      <c r="B856" s="390" t="str">
        <f>IFERROR(IF(LEN(INDEX(PlansAndNotes!$B$6:$B$2005,ROW(A856)-ROW($B$3)))=0,"",INDEX(PlansAndNotes!$B$6:$B$2005,ROW(A856)-ROW($B$3))),"")</f>
        <v/>
      </c>
      <c r="C856" s="361" t="str">
        <f t="shared" si="114"/>
        <v/>
      </c>
      <c r="D856" s="361" t="str">
        <f>IFERROR(IF(LEN(C856)&gt;0,IF(LEN(INDEX(TasksList!$C$6:$C$1005,MATCH(C856,TasksList!$B$6:$B$1005,0),1))=0,"",INDEX(TasksList!$C$6:$C$1005,MATCH(C856,TasksList!$B$6:$B$1005,0),1)),""),"")</f>
        <v/>
      </c>
      <c r="E856" s="361" t="str">
        <f>IFERROR(IF(LEN(C856)&gt;0,IF(LEN(INDEX(TasksList!$F$6:$F$1005,MATCH(C856,TasksList!$B$6:$B$1005,0),1))=0,"not set!",INDEX(TasksList!$F$6:$F$1005,MATCH(C856,TasksList!$B$6:$B$1005,0),1)),""),"")</f>
        <v/>
      </c>
      <c r="F856" s="360" t="str">
        <f>IFERROR(IF(LEN(D856)&gt;0,IF(LEN(INDEX(AdressBook!$D$6:$D$25,MATCH(D856,AdressBook!$B$6:$B$25,0),1))=0,"",INDEX(AdressBook!$D$6:$D$25,MATCH(D856,AdressBook!$B$6:$B$25,0),1)),""),"")</f>
        <v/>
      </c>
      <c r="G856" s="361" t="str">
        <f>IFERROR(IF(LEN(INDEX(PlansAndNotes!$F$6:$F$2005,ROW(B856)-ROW($C$3)))=0,"",INDEX(PlansAndNotes!$F$6:$F$2005,ROW(B856)-ROW($C$3))),"")</f>
        <v/>
      </c>
      <c r="H856" s="361" t="str">
        <f>IFERROR(IF(LEN(C856)&gt;0,IF(LEN(INDEX(TasksList!$G$6:$G$1005,MATCH(C856,TasksList!$B$6:$B$1005,0),1))=0,"",INDEX(TasksList!$G$6:$G$1005,MATCH(C856,TasksList!$B$6:$B$1005,0),1)),""),"")</f>
        <v/>
      </c>
      <c r="I856" s="381"/>
      <c r="J856" s="402"/>
      <c r="K856" s="402"/>
      <c r="L856" s="399" t="str">
        <f t="array" ref="L856">IFERROR(INDEX($J$4:$J$1003,SMALL($K$4:$K$1003,ROW(L856)-3),1),"")</f>
        <v/>
      </c>
      <c r="M856" s="206"/>
      <c r="N856" s="362" t="str">
        <f>IFERROR(IF(LEN(INDEX(PlansAndNotes!$D$6:$D$4005,ROW(B856)-ROW($C$3)))=0,"",INDEX(PlansAndNotes!$D$6:$D$4005,ROW(B856)-ROW($C$3))),"")</f>
        <v/>
      </c>
      <c r="O856" s="165" t="str">
        <f t="shared" si="115"/>
        <v/>
      </c>
      <c r="P856" s="363" t="str">
        <f>IFERROR(IF(LEN(INDEX(PlansAndNotes!$E$6:$E$4005,ROW(B856)-ROW($C$3)))=0,"",INDEX(PlansAndNotes!$E$6:$E$4005,ROW(B856)-ROW($C$3))),"")</f>
        <v/>
      </c>
      <c r="Q856" s="363" t="str">
        <f>IFERROR(IF(LEN(INDEX(PlansAndNotes!$G$6:$G$4005,ROW(B856)-ROW($C$3)))=0,"",INDEX(PlansAndNotes!$G$6:$G$4005,ROW(B856)-ROW($C$3))),"")</f>
        <v/>
      </c>
      <c r="R856" s="361" t="str">
        <f>IFERROR(IF(LEN(D856)&gt;0,IF(LEN(INDEX(AdressBook!$C$6:$C$25,MATCH(D856,AdressBook!$B$6:$B$25,0),1))=0,"",INDEX(AdressBook!$C$6:$C$25,MATCH(D856,AdressBook!$B$6:$B$25,0),1)),""),"")</f>
        <v/>
      </c>
      <c r="S856" s="165">
        <f>IF(LEN(C856)&gt;0,IFERROR(IF(MATCH(C856,C857:$C$4004,0)&gt;0,-1,ROW(S856)-ROW($S$3)),ROW(S856)-ROW($S$3)),-1)</f>
        <v>-1</v>
      </c>
      <c r="T856" s="165">
        <f t="shared" si="116"/>
        <v>0</v>
      </c>
      <c r="U856" s="165" t="str">
        <f t="shared" si="117"/>
        <v/>
      </c>
      <c r="V856" s="165" t="str">
        <f>IFERROR(IF(OR(C856="",S856&lt;0),"",IF(SUBTOTAL(3,C856:C856)=0,-1,SUBTOTAL(3,$C$4:C856))),"")</f>
        <v/>
      </c>
      <c r="W856" s="156" t="str">
        <f t="array" ref="W856">IF(LEN(C856)&gt;0,IFERROR(IF(MATCH(C856,$C$3:$C855,0)&gt;0,N856-INDEX($N$3:N855,SUMPRODUCT(MAX(ROW($C$3:$C855)*(C856=$C$3:$C855)))-2,1),""),""),"")</f>
        <v/>
      </c>
      <c r="X856" s="156">
        <f t="shared" ca="1" si="118"/>
        <v>1</v>
      </c>
      <c r="Y856" s="156">
        <f t="shared" ca="1" si="119"/>
        <v>1</v>
      </c>
    </row>
    <row r="857" spans="2:25" hidden="1" x14ac:dyDescent="0.25">
      <c r="B857" s="390" t="str">
        <f>IFERROR(IF(LEN(INDEX(PlansAndNotes!$B$6:$B$2005,ROW(A857)-ROW($B$3)))=0,"",INDEX(PlansAndNotes!$B$6:$B$2005,ROW(A857)-ROW($B$3))),"")</f>
        <v/>
      </c>
      <c r="C857" s="361" t="str">
        <f t="shared" si="114"/>
        <v/>
      </c>
      <c r="D857" s="361" t="str">
        <f>IFERROR(IF(LEN(C857)&gt;0,IF(LEN(INDEX(TasksList!$C$6:$C$1005,MATCH(C857,TasksList!$B$6:$B$1005,0),1))=0,"",INDEX(TasksList!$C$6:$C$1005,MATCH(C857,TasksList!$B$6:$B$1005,0),1)),""),"")</f>
        <v/>
      </c>
      <c r="E857" s="361" t="str">
        <f>IFERROR(IF(LEN(C857)&gt;0,IF(LEN(INDEX(TasksList!$F$6:$F$1005,MATCH(C857,TasksList!$B$6:$B$1005,0),1))=0,"not set!",INDEX(TasksList!$F$6:$F$1005,MATCH(C857,TasksList!$B$6:$B$1005,0),1)),""),"")</f>
        <v/>
      </c>
      <c r="F857" s="360" t="str">
        <f>IFERROR(IF(LEN(D857)&gt;0,IF(LEN(INDEX(AdressBook!$D$6:$D$25,MATCH(D857,AdressBook!$B$6:$B$25,0),1))=0,"",INDEX(AdressBook!$D$6:$D$25,MATCH(D857,AdressBook!$B$6:$B$25,0),1)),""),"")</f>
        <v/>
      </c>
      <c r="G857" s="361" t="str">
        <f>IFERROR(IF(LEN(INDEX(PlansAndNotes!$F$6:$F$2005,ROW(B857)-ROW($C$3)))=0,"",INDEX(PlansAndNotes!$F$6:$F$2005,ROW(B857)-ROW($C$3))),"")</f>
        <v/>
      </c>
      <c r="H857" s="361" t="str">
        <f>IFERROR(IF(LEN(C857)&gt;0,IF(LEN(INDEX(TasksList!$G$6:$G$1005,MATCH(C857,TasksList!$B$6:$B$1005,0),1))=0,"",INDEX(TasksList!$G$6:$G$1005,MATCH(C857,TasksList!$B$6:$B$1005,0),1)),""),"")</f>
        <v/>
      </c>
      <c r="I857" s="381"/>
      <c r="J857" s="402"/>
      <c r="K857" s="402"/>
      <c r="L857" s="399" t="str">
        <f t="array" ref="L857">IFERROR(INDEX($J$4:$J$1003,SMALL($K$4:$K$1003,ROW(L857)-3),1),"")</f>
        <v/>
      </c>
      <c r="M857" s="206"/>
      <c r="N857" s="362" t="str">
        <f>IFERROR(IF(LEN(INDEX(PlansAndNotes!$D$6:$D$4005,ROW(B857)-ROW($C$3)))=0,"",INDEX(PlansAndNotes!$D$6:$D$4005,ROW(B857)-ROW($C$3))),"")</f>
        <v/>
      </c>
      <c r="O857" s="165" t="str">
        <f t="shared" si="115"/>
        <v/>
      </c>
      <c r="P857" s="363" t="str">
        <f>IFERROR(IF(LEN(INDEX(PlansAndNotes!$E$6:$E$4005,ROW(B857)-ROW($C$3)))=0,"",INDEX(PlansAndNotes!$E$6:$E$4005,ROW(B857)-ROW($C$3))),"")</f>
        <v/>
      </c>
      <c r="Q857" s="363" t="str">
        <f>IFERROR(IF(LEN(INDEX(PlansAndNotes!$G$6:$G$4005,ROW(B857)-ROW($C$3)))=0,"",INDEX(PlansAndNotes!$G$6:$G$4005,ROW(B857)-ROW($C$3))),"")</f>
        <v/>
      </c>
      <c r="R857" s="361" t="str">
        <f>IFERROR(IF(LEN(D857)&gt;0,IF(LEN(INDEX(AdressBook!$C$6:$C$25,MATCH(D857,AdressBook!$B$6:$B$25,0),1))=0,"",INDEX(AdressBook!$C$6:$C$25,MATCH(D857,AdressBook!$B$6:$B$25,0),1)),""),"")</f>
        <v/>
      </c>
      <c r="S857" s="165">
        <f>IF(LEN(C857)&gt;0,IFERROR(IF(MATCH(C857,C858:$C$4004,0)&gt;0,-1,ROW(S857)-ROW($S$3)),ROW(S857)-ROW($S$3)),-1)</f>
        <v>-1</v>
      </c>
      <c r="T857" s="165">
        <f t="shared" si="116"/>
        <v>0</v>
      </c>
      <c r="U857" s="165" t="str">
        <f t="shared" si="117"/>
        <v/>
      </c>
      <c r="V857" s="165" t="str">
        <f>IFERROR(IF(OR(C857="",S857&lt;0),"",IF(SUBTOTAL(3,C857:C857)=0,-1,SUBTOTAL(3,$C$4:C857))),"")</f>
        <v/>
      </c>
      <c r="W857" s="156" t="str">
        <f t="array" ref="W857">IF(LEN(C857)&gt;0,IFERROR(IF(MATCH(C857,$C$3:$C856,0)&gt;0,N857-INDEX($N$3:N856,SUMPRODUCT(MAX(ROW($C$3:$C856)*(C857=$C$3:$C856)))-2,1),""),""),"")</f>
        <v/>
      </c>
      <c r="X857" s="156">
        <f t="shared" ca="1" si="118"/>
        <v>1</v>
      </c>
      <c r="Y857" s="156">
        <f t="shared" ca="1" si="119"/>
        <v>1</v>
      </c>
    </row>
    <row r="858" spans="2:25" hidden="1" x14ac:dyDescent="0.25">
      <c r="B858" s="390" t="str">
        <f>IFERROR(IF(LEN(INDEX(PlansAndNotes!$B$6:$B$2005,ROW(A858)-ROW($B$3)))=0,"",INDEX(PlansAndNotes!$B$6:$B$2005,ROW(A858)-ROW($B$3))),"")</f>
        <v/>
      </c>
      <c r="C858" s="361" t="str">
        <f t="shared" si="114"/>
        <v/>
      </c>
      <c r="D858" s="361" t="str">
        <f>IFERROR(IF(LEN(C858)&gt;0,IF(LEN(INDEX(TasksList!$C$6:$C$1005,MATCH(C858,TasksList!$B$6:$B$1005,0),1))=0,"",INDEX(TasksList!$C$6:$C$1005,MATCH(C858,TasksList!$B$6:$B$1005,0),1)),""),"")</f>
        <v/>
      </c>
      <c r="E858" s="361" t="str">
        <f>IFERROR(IF(LEN(C858)&gt;0,IF(LEN(INDEX(TasksList!$F$6:$F$1005,MATCH(C858,TasksList!$B$6:$B$1005,0),1))=0,"not set!",INDEX(TasksList!$F$6:$F$1005,MATCH(C858,TasksList!$B$6:$B$1005,0),1)),""),"")</f>
        <v/>
      </c>
      <c r="F858" s="360" t="str">
        <f>IFERROR(IF(LEN(D858)&gt;0,IF(LEN(INDEX(AdressBook!$D$6:$D$25,MATCH(D858,AdressBook!$B$6:$B$25,0),1))=0,"",INDEX(AdressBook!$D$6:$D$25,MATCH(D858,AdressBook!$B$6:$B$25,0),1)),""),"")</f>
        <v/>
      </c>
      <c r="G858" s="361" t="str">
        <f>IFERROR(IF(LEN(INDEX(PlansAndNotes!$F$6:$F$2005,ROW(B858)-ROW($C$3)))=0,"",INDEX(PlansAndNotes!$F$6:$F$2005,ROW(B858)-ROW($C$3))),"")</f>
        <v/>
      </c>
      <c r="H858" s="361" t="str">
        <f>IFERROR(IF(LEN(C858)&gt;0,IF(LEN(INDEX(TasksList!$G$6:$G$1005,MATCH(C858,TasksList!$B$6:$B$1005,0),1))=0,"",INDEX(TasksList!$G$6:$G$1005,MATCH(C858,TasksList!$B$6:$B$1005,0),1)),""),"")</f>
        <v/>
      </c>
      <c r="I858" s="381"/>
      <c r="J858" s="402"/>
      <c r="K858" s="402"/>
      <c r="L858" s="399" t="str">
        <f t="array" ref="L858">IFERROR(INDEX($J$4:$J$1003,SMALL($K$4:$K$1003,ROW(L858)-3),1),"")</f>
        <v/>
      </c>
      <c r="M858" s="206"/>
      <c r="N858" s="362" t="str">
        <f>IFERROR(IF(LEN(INDEX(PlansAndNotes!$D$6:$D$4005,ROW(B858)-ROW($C$3)))=0,"",INDEX(PlansAndNotes!$D$6:$D$4005,ROW(B858)-ROW($C$3))),"")</f>
        <v/>
      </c>
      <c r="O858" s="165" t="str">
        <f t="shared" si="115"/>
        <v/>
      </c>
      <c r="P858" s="363" t="str">
        <f>IFERROR(IF(LEN(INDEX(PlansAndNotes!$E$6:$E$4005,ROW(B858)-ROW($C$3)))=0,"",INDEX(PlansAndNotes!$E$6:$E$4005,ROW(B858)-ROW($C$3))),"")</f>
        <v/>
      </c>
      <c r="Q858" s="363" t="str">
        <f>IFERROR(IF(LEN(INDEX(PlansAndNotes!$G$6:$G$4005,ROW(B858)-ROW($C$3)))=0,"",INDEX(PlansAndNotes!$G$6:$G$4005,ROW(B858)-ROW($C$3))),"")</f>
        <v/>
      </c>
      <c r="R858" s="361" t="str">
        <f>IFERROR(IF(LEN(D858)&gt;0,IF(LEN(INDEX(AdressBook!$C$6:$C$25,MATCH(D858,AdressBook!$B$6:$B$25,0),1))=0,"",INDEX(AdressBook!$C$6:$C$25,MATCH(D858,AdressBook!$B$6:$B$25,0),1)),""),"")</f>
        <v/>
      </c>
      <c r="S858" s="165">
        <f>IF(LEN(C858)&gt;0,IFERROR(IF(MATCH(C858,C859:$C$4004,0)&gt;0,-1,ROW(S858)-ROW($S$3)),ROW(S858)-ROW($S$3)),-1)</f>
        <v>-1</v>
      </c>
      <c r="T858" s="165">
        <f t="shared" si="116"/>
        <v>0</v>
      </c>
      <c r="U858" s="165" t="str">
        <f t="shared" si="117"/>
        <v/>
      </c>
      <c r="V858" s="165" t="str">
        <f>IFERROR(IF(OR(C858="",S858&lt;0),"",IF(SUBTOTAL(3,C858:C858)=0,-1,SUBTOTAL(3,$C$4:C858))),"")</f>
        <v/>
      </c>
      <c r="W858" s="156" t="str">
        <f t="array" ref="W858">IF(LEN(C858)&gt;0,IFERROR(IF(MATCH(C858,$C$3:$C857,0)&gt;0,N858-INDEX($N$3:N857,SUMPRODUCT(MAX(ROW($C$3:$C857)*(C858=$C$3:$C857)))-2,1),""),""),"")</f>
        <v/>
      </c>
      <c r="X858" s="156">
        <f t="shared" ca="1" si="118"/>
        <v>1</v>
      </c>
      <c r="Y858" s="156">
        <f t="shared" ca="1" si="119"/>
        <v>1</v>
      </c>
    </row>
    <row r="859" spans="2:25" hidden="1" x14ac:dyDescent="0.25">
      <c r="B859" s="390" t="str">
        <f>IFERROR(IF(LEN(INDEX(PlansAndNotes!$B$6:$B$2005,ROW(A859)-ROW($B$3)))=0,"",INDEX(PlansAndNotes!$B$6:$B$2005,ROW(A859)-ROW($B$3))),"")</f>
        <v/>
      </c>
      <c r="C859" s="361" t="str">
        <f t="shared" si="114"/>
        <v/>
      </c>
      <c r="D859" s="361" t="str">
        <f>IFERROR(IF(LEN(C859)&gt;0,IF(LEN(INDEX(TasksList!$C$6:$C$1005,MATCH(C859,TasksList!$B$6:$B$1005,0),1))=0,"",INDEX(TasksList!$C$6:$C$1005,MATCH(C859,TasksList!$B$6:$B$1005,0),1)),""),"")</f>
        <v/>
      </c>
      <c r="E859" s="361" t="str">
        <f>IFERROR(IF(LEN(C859)&gt;0,IF(LEN(INDEX(TasksList!$F$6:$F$1005,MATCH(C859,TasksList!$B$6:$B$1005,0),1))=0,"not set!",INDEX(TasksList!$F$6:$F$1005,MATCH(C859,TasksList!$B$6:$B$1005,0),1)),""),"")</f>
        <v/>
      </c>
      <c r="F859" s="360" t="str">
        <f>IFERROR(IF(LEN(D859)&gt;0,IF(LEN(INDEX(AdressBook!$D$6:$D$25,MATCH(D859,AdressBook!$B$6:$B$25,0),1))=0,"",INDEX(AdressBook!$D$6:$D$25,MATCH(D859,AdressBook!$B$6:$B$25,0),1)),""),"")</f>
        <v/>
      </c>
      <c r="G859" s="361" t="str">
        <f>IFERROR(IF(LEN(INDEX(PlansAndNotes!$F$6:$F$2005,ROW(B859)-ROW($C$3)))=0,"",INDEX(PlansAndNotes!$F$6:$F$2005,ROW(B859)-ROW($C$3))),"")</f>
        <v/>
      </c>
      <c r="H859" s="361" t="str">
        <f>IFERROR(IF(LEN(C859)&gt;0,IF(LEN(INDEX(TasksList!$G$6:$G$1005,MATCH(C859,TasksList!$B$6:$B$1005,0),1))=0,"",INDEX(TasksList!$G$6:$G$1005,MATCH(C859,TasksList!$B$6:$B$1005,0),1)),""),"")</f>
        <v/>
      </c>
      <c r="I859" s="381"/>
      <c r="J859" s="402"/>
      <c r="K859" s="402"/>
      <c r="L859" s="399" t="str">
        <f t="array" ref="L859">IFERROR(INDEX($J$4:$J$1003,SMALL($K$4:$K$1003,ROW(L859)-3),1),"")</f>
        <v/>
      </c>
      <c r="M859" s="206"/>
      <c r="N859" s="362" t="str">
        <f>IFERROR(IF(LEN(INDEX(PlansAndNotes!$D$6:$D$4005,ROW(B859)-ROW($C$3)))=0,"",INDEX(PlansAndNotes!$D$6:$D$4005,ROW(B859)-ROW($C$3))),"")</f>
        <v/>
      </c>
      <c r="O859" s="165" t="str">
        <f t="shared" si="115"/>
        <v/>
      </c>
      <c r="P859" s="363" t="str">
        <f>IFERROR(IF(LEN(INDEX(PlansAndNotes!$E$6:$E$4005,ROW(B859)-ROW($C$3)))=0,"",INDEX(PlansAndNotes!$E$6:$E$4005,ROW(B859)-ROW($C$3))),"")</f>
        <v/>
      </c>
      <c r="Q859" s="363" t="str">
        <f>IFERROR(IF(LEN(INDEX(PlansAndNotes!$G$6:$G$4005,ROW(B859)-ROW($C$3)))=0,"",INDEX(PlansAndNotes!$G$6:$G$4005,ROW(B859)-ROW($C$3))),"")</f>
        <v/>
      </c>
      <c r="R859" s="361" t="str">
        <f>IFERROR(IF(LEN(D859)&gt;0,IF(LEN(INDEX(AdressBook!$C$6:$C$25,MATCH(D859,AdressBook!$B$6:$B$25,0),1))=0,"",INDEX(AdressBook!$C$6:$C$25,MATCH(D859,AdressBook!$B$6:$B$25,0),1)),""),"")</f>
        <v/>
      </c>
      <c r="S859" s="165">
        <f>IF(LEN(C859)&gt;0,IFERROR(IF(MATCH(C859,C860:$C$4004,0)&gt;0,-1,ROW(S859)-ROW($S$3)),ROW(S859)-ROW($S$3)),-1)</f>
        <v>-1</v>
      </c>
      <c r="T859" s="165">
        <f t="shared" si="116"/>
        <v>0</v>
      </c>
      <c r="U859" s="165" t="str">
        <f t="shared" si="117"/>
        <v/>
      </c>
      <c r="V859" s="165" t="str">
        <f>IFERROR(IF(OR(C859="",S859&lt;0),"",IF(SUBTOTAL(3,C859:C859)=0,-1,SUBTOTAL(3,$C$4:C859))),"")</f>
        <v/>
      </c>
      <c r="W859" s="156" t="str">
        <f t="array" ref="W859">IF(LEN(C859)&gt;0,IFERROR(IF(MATCH(C859,$C$3:$C858,0)&gt;0,N859-INDEX($N$3:N858,SUMPRODUCT(MAX(ROW($C$3:$C858)*(C859=$C$3:$C858)))-2,1),""),""),"")</f>
        <v/>
      </c>
      <c r="X859" s="156">
        <f t="shared" ca="1" si="118"/>
        <v>1</v>
      </c>
      <c r="Y859" s="156">
        <f t="shared" ca="1" si="119"/>
        <v>1</v>
      </c>
    </row>
    <row r="860" spans="2:25" hidden="1" x14ac:dyDescent="0.25">
      <c r="B860" s="390" t="str">
        <f>IFERROR(IF(LEN(INDEX(PlansAndNotes!$B$6:$B$2005,ROW(A860)-ROW($B$3)))=0,"",INDEX(PlansAndNotes!$B$6:$B$2005,ROW(A860)-ROW($B$3))),"")</f>
        <v/>
      </c>
      <c r="C860" s="361" t="str">
        <f t="shared" si="114"/>
        <v/>
      </c>
      <c r="D860" s="361" t="str">
        <f>IFERROR(IF(LEN(C860)&gt;0,IF(LEN(INDEX(TasksList!$C$6:$C$1005,MATCH(C860,TasksList!$B$6:$B$1005,0),1))=0,"",INDEX(TasksList!$C$6:$C$1005,MATCH(C860,TasksList!$B$6:$B$1005,0),1)),""),"")</f>
        <v/>
      </c>
      <c r="E860" s="361" t="str">
        <f>IFERROR(IF(LEN(C860)&gt;0,IF(LEN(INDEX(TasksList!$F$6:$F$1005,MATCH(C860,TasksList!$B$6:$B$1005,0),1))=0,"not set!",INDEX(TasksList!$F$6:$F$1005,MATCH(C860,TasksList!$B$6:$B$1005,0),1)),""),"")</f>
        <v/>
      </c>
      <c r="F860" s="360" t="str">
        <f>IFERROR(IF(LEN(D860)&gt;0,IF(LEN(INDEX(AdressBook!$D$6:$D$25,MATCH(D860,AdressBook!$B$6:$B$25,0),1))=0,"",INDEX(AdressBook!$D$6:$D$25,MATCH(D860,AdressBook!$B$6:$B$25,0),1)),""),"")</f>
        <v/>
      </c>
      <c r="G860" s="361" t="str">
        <f>IFERROR(IF(LEN(INDEX(PlansAndNotes!$F$6:$F$2005,ROW(B860)-ROW($C$3)))=0,"",INDEX(PlansAndNotes!$F$6:$F$2005,ROW(B860)-ROW($C$3))),"")</f>
        <v/>
      </c>
      <c r="H860" s="361" t="str">
        <f>IFERROR(IF(LEN(C860)&gt;0,IF(LEN(INDEX(TasksList!$G$6:$G$1005,MATCH(C860,TasksList!$B$6:$B$1005,0),1))=0,"",INDEX(TasksList!$G$6:$G$1005,MATCH(C860,TasksList!$B$6:$B$1005,0),1)),""),"")</f>
        <v/>
      </c>
      <c r="I860" s="381"/>
      <c r="J860" s="402"/>
      <c r="K860" s="402"/>
      <c r="L860" s="399" t="str">
        <f t="array" ref="L860">IFERROR(INDEX($J$4:$J$1003,SMALL($K$4:$K$1003,ROW(L860)-3),1),"")</f>
        <v/>
      </c>
      <c r="M860" s="206"/>
      <c r="N860" s="362" t="str">
        <f>IFERROR(IF(LEN(INDEX(PlansAndNotes!$D$6:$D$4005,ROW(B860)-ROW($C$3)))=0,"",INDEX(PlansAndNotes!$D$6:$D$4005,ROW(B860)-ROW($C$3))),"")</f>
        <v/>
      </c>
      <c r="O860" s="165" t="str">
        <f t="shared" si="115"/>
        <v/>
      </c>
      <c r="P860" s="363" t="str">
        <f>IFERROR(IF(LEN(INDEX(PlansAndNotes!$E$6:$E$4005,ROW(B860)-ROW($C$3)))=0,"",INDEX(PlansAndNotes!$E$6:$E$4005,ROW(B860)-ROW($C$3))),"")</f>
        <v/>
      </c>
      <c r="Q860" s="363" t="str">
        <f>IFERROR(IF(LEN(INDEX(PlansAndNotes!$G$6:$G$4005,ROW(B860)-ROW($C$3)))=0,"",INDEX(PlansAndNotes!$G$6:$G$4005,ROW(B860)-ROW($C$3))),"")</f>
        <v/>
      </c>
      <c r="R860" s="361" t="str">
        <f>IFERROR(IF(LEN(D860)&gt;0,IF(LEN(INDEX(AdressBook!$C$6:$C$25,MATCH(D860,AdressBook!$B$6:$B$25,0),1))=0,"",INDEX(AdressBook!$C$6:$C$25,MATCH(D860,AdressBook!$B$6:$B$25,0),1)),""),"")</f>
        <v/>
      </c>
      <c r="S860" s="165">
        <f>IF(LEN(C860)&gt;0,IFERROR(IF(MATCH(C860,C861:$C$4004,0)&gt;0,-1,ROW(S860)-ROW($S$3)),ROW(S860)-ROW($S$3)),-1)</f>
        <v>-1</v>
      </c>
      <c r="T860" s="165">
        <f t="shared" si="116"/>
        <v>0</v>
      </c>
      <c r="U860" s="165" t="str">
        <f t="shared" si="117"/>
        <v/>
      </c>
      <c r="V860" s="165" t="str">
        <f>IFERROR(IF(OR(C860="",S860&lt;0),"",IF(SUBTOTAL(3,C860:C860)=0,-1,SUBTOTAL(3,$C$4:C860))),"")</f>
        <v/>
      </c>
      <c r="W860" s="156" t="str">
        <f t="array" ref="W860">IF(LEN(C860)&gt;0,IFERROR(IF(MATCH(C860,$C$3:$C859,0)&gt;0,N860-INDEX($N$3:N859,SUMPRODUCT(MAX(ROW($C$3:$C859)*(C860=$C$3:$C859)))-2,1),""),""),"")</f>
        <v/>
      </c>
      <c r="X860" s="156">
        <f t="shared" ca="1" si="118"/>
        <v>1</v>
      </c>
      <c r="Y860" s="156">
        <f t="shared" ca="1" si="119"/>
        <v>1</v>
      </c>
    </row>
    <row r="861" spans="2:25" hidden="1" x14ac:dyDescent="0.25">
      <c r="B861" s="390" t="str">
        <f>IFERROR(IF(LEN(INDEX(PlansAndNotes!$B$6:$B$2005,ROW(A861)-ROW($B$3)))=0,"",INDEX(PlansAndNotes!$B$6:$B$2005,ROW(A861)-ROW($B$3))),"")</f>
        <v/>
      </c>
      <c r="C861" s="361" t="str">
        <f t="shared" si="114"/>
        <v/>
      </c>
      <c r="D861" s="361" t="str">
        <f>IFERROR(IF(LEN(C861)&gt;0,IF(LEN(INDEX(TasksList!$C$6:$C$1005,MATCH(C861,TasksList!$B$6:$B$1005,0),1))=0,"",INDEX(TasksList!$C$6:$C$1005,MATCH(C861,TasksList!$B$6:$B$1005,0),1)),""),"")</f>
        <v/>
      </c>
      <c r="E861" s="361" t="str">
        <f>IFERROR(IF(LEN(C861)&gt;0,IF(LEN(INDEX(TasksList!$F$6:$F$1005,MATCH(C861,TasksList!$B$6:$B$1005,0),1))=0,"not set!",INDEX(TasksList!$F$6:$F$1005,MATCH(C861,TasksList!$B$6:$B$1005,0),1)),""),"")</f>
        <v/>
      </c>
      <c r="F861" s="360" t="str">
        <f>IFERROR(IF(LEN(D861)&gt;0,IF(LEN(INDEX(AdressBook!$D$6:$D$25,MATCH(D861,AdressBook!$B$6:$B$25,0),1))=0,"",INDEX(AdressBook!$D$6:$D$25,MATCH(D861,AdressBook!$B$6:$B$25,0),1)),""),"")</f>
        <v/>
      </c>
      <c r="G861" s="361" t="str">
        <f>IFERROR(IF(LEN(INDEX(PlansAndNotes!$F$6:$F$2005,ROW(B861)-ROW($C$3)))=0,"",INDEX(PlansAndNotes!$F$6:$F$2005,ROW(B861)-ROW($C$3))),"")</f>
        <v/>
      </c>
      <c r="H861" s="361" t="str">
        <f>IFERROR(IF(LEN(C861)&gt;0,IF(LEN(INDEX(TasksList!$G$6:$G$1005,MATCH(C861,TasksList!$B$6:$B$1005,0),1))=0,"",INDEX(TasksList!$G$6:$G$1005,MATCH(C861,TasksList!$B$6:$B$1005,0),1)),""),"")</f>
        <v/>
      </c>
      <c r="I861" s="381"/>
      <c r="J861" s="402"/>
      <c r="K861" s="402"/>
      <c r="L861" s="399" t="str">
        <f t="array" ref="L861">IFERROR(INDEX($J$4:$J$1003,SMALL($K$4:$K$1003,ROW(L861)-3),1),"")</f>
        <v/>
      </c>
      <c r="M861" s="206"/>
      <c r="N861" s="362" t="str">
        <f>IFERROR(IF(LEN(INDEX(PlansAndNotes!$D$6:$D$4005,ROW(B861)-ROW($C$3)))=0,"",INDEX(PlansAndNotes!$D$6:$D$4005,ROW(B861)-ROW($C$3))),"")</f>
        <v/>
      </c>
      <c r="O861" s="165" t="str">
        <f t="shared" si="115"/>
        <v/>
      </c>
      <c r="P861" s="363" t="str">
        <f>IFERROR(IF(LEN(INDEX(PlansAndNotes!$E$6:$E$4005,ROW(B861)-ROW($C$3)))=0,"",INDEX(PlansAndNotes!$E$6:$E$4005,ROW(B861)-ROW($C$3))),"")</f>
        <v/>
      </c>
      <c r="Q861" s="363" t="str">
        <f>IFERROR(IF(LEN(INDEX(PlansAndNotes!$G$6:$G$4005,ROW(B861)-ROW($C$3)))=0,"",INDEX(PlansAndNotes!$G$6:$G$4005,ROW(B861)-ROW($C$3))),"")</f>
        <v/>
      </c>
      <c r="R861" s="361" t="str">
        <f>IFERROR(IF(LEN(D861)&gt;0,IF(LEN(INDEX(AdressBook!$C$6:$C$25,MATCH(D861,AdressBook!$B$6:$B$25,0),1))=0,"",INDEX(AdressBook!$C$6:$C$25,MATCH(D861,AdressBook!$B$6:$B$25,0),1)),""),"")</f>
        <v/>
      </c>
      <c r="S861" s="165">
        <f>IF(LEN(C861)&gt;0,IFERROR(IF(MATCH(C861,C862:$C$4004,0)&gt;0,-1,ROW(S861)-ROW($S$3)),ROW(S861)-ROW($S$3)),-1)</f>
        <v>-1</v>
      </c>
      <c r="T861" s="165">
        <f t="shared" si="116"/>
        <v>0</v>
      </c>
      <c r="U861" s="165" t="str">
        <f t="shared" si="117"/>
        <v/>
      </c>
      <c r="V861" s="165" t="str">
        <f>IFERROR(IF(OR(C861="",S861&lt;0),"",IF(SUBTOTAL(3,C861:C861)=0,-1,SUBTOTAL(3,$C$4:C861))),"")</f>
        <v/>
      </c>
      <c r="W861" s="156" t="str">
        <f t="array" ref="W861">IF(LEN(C861)&gt;0,IFERROR(IF(MATCH(C861,$C$3:$C860,0)&gt;0,N861-INDEX($N$3:N860,SUMPRODUCT(MAX(ROW($C$3:$C860)*(C861=$C$3:$C860)))-2,1),""),""),"")</f>
        <v/>
      </c>
      <c r="X861" s="156">
        <f t="shared" ca="1" si="118"/>
        <v>1</v>
      </c>
      <c r="Y861" s="156">
        <f t="shared" ca="1" si="119"/>
        <v>1</v>
      </c>
    </row>
    <row r="862" spans="2:25" hidden="1" x14ac:dyDescent="0.25">
      <c r="B862" s="390" t="str">
        <f>IFERROR(IF(LEN(INDEX(PlansAndNotes!$B$6:$B$2005,ROW(A862)-ROW($B$3)))=0,"",INDEX(PlansAndNotes!$B$6:$B$2005,ROW(A862)-ROW($B$3))),"")</f>
        <v/>
      </c>
      <c r="C862" s="361" t="str">
        <f t="shared" si="114"/>
        <v/>
      </c>
      <c r="D862" s="361" t="str">
        <f>IFERROR(IF(LEN(C862)&gt;0,IF(LEN(INDEX(TasksList!$C$6:$C$1005,MATCH(C862,TasksList!$B$6:$B$1005,0),1))=0,"",INDEX(TasksList!$C$6:$C$1005,MATCH(C862,TasksList!$B$6:$B$1005,0),1)),""),"")</f>
        <v/>
      </c>
      <c r="E862" s="361" t="str">
        <f>IFERROR(IF(LEN(C862)&gt;0,IF(LEN(INDEX(TasksList!$F$6:$F$1005,MATCH(C862,TasksList!$B$6:$B$1005,0),1))=0,"not set!",INDEX(TasksList!$F$6:$F$1005,MATCH(C862,TasksList!$B$6:$B$1005,0),1)),""),"")</f>
        <v/>
      </c>
      <c r="F862" s="360" t="str">
        <f>IFERROR(IF(LEN(D862)&gt;0,IF(LEN(INDEX(AdressBook!$D$6:$D$25,MATCH(D862,AdressBook!$B$6:$B$25,0),1))=0,"",INDEX(AdressBook!$D$6:$D$25,MATCH(D862,AdressBook!$B$6:$B$25,0),1)),""),"")</f>
        <v/>
      </c>
      <c r="G862" s="361" t="str">
        <f>IFERROR(IF(LEN(INDEX(PlansAndNotes!$F$6:$F$2005,ROW(B862)-ROW($C$3)))=0,"",INDEX(PlansAndNotes!$F$6:$F$2005,ROW(B862)-ROW($C$3))),"")</f>
        <v/>
      </c>
      <c r="H862" s="361" t="str">
        <f>IFERROR(IF(LEN(C862)&gt;0,IF(LEN(INDEX(TasksList!$G$6:$G$1005,MATCH(C862,TasksList!$B$6:$B$1005,0),1))=0,"",INDEX(TasksList!$G$6:$G$1005,MATCH(C862,TasksList!$B$6:$B$1005,0),1)),""),"")</f>
        <v/>
      </c>
      <c r="I862" s="381"/>
      <c r="J862" s="402"/>
      <c r="K862" s="402"/>
      <c r="L862" s="399" t="str">
        <f t="array" ref="L862">IFERROR(INDEX($J$4:$J$1003,SMALL($K$4:$K$1003,ROW(L862)-3),1),"")</f>
        <v/>
      </c>
      <c r="M862" s="206"/>
      <c r="N862" s="362" t="str">
        <f>IFERROR(IF(LEN(INDEX(PlansAndNotes!$D$6:$D$4005,ROW(B862)-ROW($C$3)))=0,"",INDEX(PlansAndNotes!$D$6:$D$4005,ROW(B862)-ROW($C$3))),"")</f>
        <v/>
      </c>
      <c r="O862" s="165" t="str">
        <f t="shared" si="115"/>
        <v/>
      </c>
      <c r="P862" s="363" t="str">
        <f>IFERROR(IF(LEN(INDEX(PlansAndNotes!$E$6:$E$4005,ROW(B862)-ROW($C$3)))=0,"",INDEX(PlansAndNotes!$E$6:$E$4005,ROW(B862)-ROW($C$3))),"")</f>
        <v/>
      </c>
      <c r="Q862" s="363" t="str">
        <f>IFERROR(IF(LEN(INDEX(PlansAndNotes!$G$6:$G$4005,ROW(B862)-ROW($C$3)))=0,"",INDEX(PlansAndNotes!$G$6:$G$4005,ROW(B862)-ROW($C$3))),"")</f>
        <v/>
      </c>
      <c r="R862" s="361" t="str">
        <f>IFERROR(IF(LEN(D862)&gt;0,IF(LEN(INDEX(AdressBook!$C$6:$C$25,MATCH(D862,AdressBook!$B$6:$B$25,0),1))=0,"",INDEX(AdressBook!$C$6:$C$25,MATCH(D862,AdressBook!$B$6:$B$25,0),1)),""),"")</f>
        <v/>
      </c>
      <c r="S862" s="165">
        <f>IF(LEN(C862)&gt;0,IFERROR(IF(MATCH(C862,C863:$C$4004,0)&gt;0,-1,ROW(S862)-ROW($S$3)),ROW(S862)-ROW($S$3)),-1)</f>
        <v>-1</v>
      </c>
      <c r="T862" s="165">
        <f t="shared" si="116"/>
        <v>0</v>
      </c>
      <c r="U862" s="165" t="str">
        <f t="shared" si="117"/>
        <v/>
      </c>
      <c r="V862" s="165" t="str">
        <f>IFERROR(IF(OR(C862="",S862&lt;0),"",IF(SUBTOTAL(3,C862:C862)=0,-1,SUBTOTAL(3,$C$4:C862))),"")</f>
        <v/>
      </c>
      <c r="W862" s="156" t="str">
        <f t="array" ref="W862">IF(LEN(C862)&gt;0,IFERROR(IF(MATCH(C862,$C$3:$C861,0)&gt;0,N862-INDEX($N$3:N861,SUMPRODUCT(MAX(ROW($C$3:$C861)*(C862=$C$3:$C861)))-2,1),""),""),"")</f>
        <v/>
      </c>
      <c r="X862" s="156">
        <f t="shared" ca="1" si="118"/>
        <v>1</v>
      </c>
      <c r="Y862" s="156">
        <f t="shared" ca="1" si="119"/>
        <v>1</v>
      </c>
    </row>
    <row r="863" spans="2:25" hidden="1" x14ac:dyDescent="0.25">
      <c r="B863" s="390" t="str">
        <f>IFERROR(IF(LEN(INDEX(PlansAndNotes!$B$6:$B$2005,ROW(A863)-ROW($B$3)))=0,"",INDEX(PlansAndNotes!$B$6:$B$2005,ROW(A863)-ROW($B$3))),"")</f>
        <v/>
      </c>
      <c r="C863" s="361" t="str">
        <f t="shared" si="114"/>
        <v/>
      </c>
      <c r="D863" s="361" t="str">
        <f>IFERROR(IF(LEN(C863)&gt;0,IF(LEN(INDEX(TasksList!$C$6:$C$1005,MATCH(C863,TasksList!$B$6:$B$1005,0),1))=0,"",INDEX(TasksList!$C$6:$C$1005,MATCH(C863,TasksList!$B$6:$B$1005,0),1)),""),"")</f>
        <v/>
      </c>
      <c r="E863" s="361" t="str">
        <f>IFERROR(IF(LEN(C863)&gt;0,IF(LEN(INDEX(TasksList!$F$6:$F$1005,MATCH(C863,TasksList!$B$6:$B$1005,0),1))=0,"not set!",INDEX(TasksList!$F$6:$F$1005,MATCH(C863,TasksList!$B$6:$B$1005,0),1)),""),"")</f>
        <v/>
      </c>
      <c r="F863" s="360" t="str">
        <f>IFERROR(IF(LEN(D863)&gt;0,IF(LEN(INDEX(AdressBook!$D$6:$D$25,MATCH(D863,AdressBook!$B$6:$B$25,0),1))=0,"",INDEX(AdressBook!$D$6:$D$25,MATCH(D863,AdressBook!$B$6:$B$25,0),1)),""),"")</f>
        <v/>
      </c>
      <c r="G863" s="361" t="str">
        <f>IFERROR(IF(LEN(INDEX(PlansAndNotes!$F$6:$F$2005,ROW(B863)-ROW($C$3)))=0,"",INDEX(PlansAndNotes!$F$6:$F$2005,ROW(B863)-ROW($C$3))),"")</f>
        <v/>
      </c>
      <c r="H863" s="361" t="str">
        <f>IFERROR(IF(LEN(C863)&gt;0,IF(LEN(INDEX(TasksList!$G$6:$G$1005,MATCH(C863,TasksList!$B$6:$B$1005,0),1))=0,"",INDEX(TasksList!$G$6:$G$1005,MATCH(C863,TasksList!$B$6:$B$1005,0),1)),""),"")</f>
        <v/>
      </c>
      <c r="I863" s="381"/>
      <c r="J863" s="402"/>
      <c r="K863" s="402"/>
      <c r="L863" s="399" t="str">
        <f t="array" ref="L863">IFERROR(INDEX($J$4:$J$1003,SMALL($K$4:$K$1003,ROW(L863)-3),1),"")</f>
        <v/>
      </c>
      <c r="M863" s="206"/>
      <c r="N863" s="362" t="str">
        <f>IFERROR(IF(LEN(INDEX(PlansAndNotes!$D$6:$D$4005,ROW(B863)-ROW($C$3)))=0,"",INDEX(PlansAndNotes!$D$6:$D$4005,ROW(B863)-ROW($C$3))),"")</f>
        <v/>
      </c>
      <c r="O863" s="165" t="str">
        <f t="shared" si="115"/>
        <v/>
      </c>
      <c r="P863" s="363" t="str">
        <f>IFERROR(IF(LEN(INDEX(PlansAndNotes!$E$6:$E$4005,ROW(B863)-ROW($C$3)))=0,"",INDEX(PlansAndNotes!$E$6:$E$4005,ROW(B863)-ROW($C$3))),"")</f>
        <v/>
      </c>
      <c r="Q863" s="363" t="str">
        <f>IFERROR(IF(LEN(INDEX(PlansAndNotes!$G$6:$G$4005,ROW(B863)-ROW($C$3)))=0,"",INDEX(PlansAndNotes!$G$6:$G$4005,ROW(B863)-ROW($C$3))),"")</f>
        <v/>
      </c>
      <c r="R863" s="361" t="str">
        <f>IFERROR(IF(LEN(D863)&gt;0,IF(LEN(INDEX(AdressBook!$C$6:$C$25,MATCH(D863,AdressBook!$B$6:$B$25,0),1))=0,"",INDEX(AdressBook!$C$6:$C$25,MATCH(D863,AdressBook!$B$6:$B$25,0),1)),""),"")</f>
        <v/>
      </c>
      <c r="S863" s="165">
        <f>IF(LEN(C863)&gt;0,IFERROR(IF(MATCH(C863,C864:$C$4004,0)&gt;0,-1,ROW(S863)-ROW($S$3)),ROW(S863)-ROW($S$3)),-1)</f>
        <v>-1</v>
      </c>
      <c r="T863" s="165">
        <f t="shared" si="116"/>
        <v>0</v>
      </c>
      <c r="U863" s="165" t="str">
        <f t="shared" si="117"/>
        <v/>
      </c>
      <c r="V863" s="165" t="str">
        <f>IFERROR(IF(OR(C863="",S863&lt;0),"",IF(SUBTOTAL(3,C863:C863)=0,-1,SUBTOTAL(3,$C$4:C863))),"")</f>
        <v/>
      </c>
      <c r="W863" s="156" t="str">
        <f t="array" ref="W863">IF(LEN(C863)&gt;0,IFERROR(IF(MATCH(C863,$C$3:$C862,0)&gt;0,N863-INDEX($N$3:N862,SUMPRODUCT(MAX(ROW($C$3:$C862)*(C863=$C$3:$C862)))-2,1),""),""),"")</f>
        <v/>
      </c>
      <c r="X863" s="156">
        <f t="shared" ca="1" si="118"/>
        <v>1</v>
      </c>
      <c r="Y863" s="156">
        <f t="shared" ca="1" si="119"/>
        <v>1</v>
      </c>
    </row>
    <row r="864" spans="2:25" hidden="1" x14ac:dyDescent="0.25">
      <c r="B864" s="390" t="str">
        <f>IFERROR(IF(LEN(INDEX(PlansAndNotes!$B$6:$B$2005,ROW(A864)-ROW($B$3)))=0,"",INDEX(PlansAndNotes!$B$6:$B$2005,ROW(A864)-ROW($B$3))),"")</f>
        <v/>
      </c>
      <c r="C864" s="361" t="str">
        <f t="shared" si="114"/>
        <v/>
      </c>
      <c r="D864" s="361" t="str">
        <f>IFERROR(IF(LEN(C864)&gt;0,IF(LEN(INDEX(TasksList!$C$6:$C$1005,MATCH(C864,TasksList!$B$6:$B$1005,0),1))=0,"",INDEX(TasksList!$C$6:$C$1005,MATCH(C864,TasksList!$B$6:$B$1005,0),1)),""),"")</f>
        <v/>
      </c>
      <c r="E864" s="361" t="str">
        <f>IFERROR(IF(LEN(C864)&gt;0,IF(LEN(INDEX(TasksList!$F$6:$F$1005,MATCH(C864,TasksList!$B$6:$B$1005,0),1))=0,"not set!",INDEX(TasksList!$F$6:$F$1005,MATCH(C864,TasksList!$B$6:$B$1005,0),1)),""),"")</f>
        <v/>
      </c>
      <c r="F864" s="360" t="str">
        <f>IFERROR(IF(LEN(D864)&gt;0,IF(LEN(INDEX(AdressBook!$D$6:$D$25,MATCH(D864,AdressBook!$B$6:$B$25,0),1))=0,"",INDEX(AdressBook!$D$6:$D$25,MATCH(D864,AdressBook!$B$6:$B$25,0),1)),""),"")</f>
        <v/>
      </c>
      <c r="G864" s="361" t="str">
        <f>IFERROR(IF(LEN(INDEX(PlansAndNotes!$F$6:$F$2005,ROW(B864)-ROW($C$3)))=0,"",INDEX(PlansAndNotes!$F$6:$F$2005,ROW(B864)-ROW($C$3))),"")</f>
        <v/>
      </c>
      <c r="H864" s="361" t="str">
        <f>IFERROR(IF(LEN(C864)&gt;0,IF(LEN(INDEX(TasksList!$G$6:$G$1005,MATCH(C864,TasksList!$B$6:$B$1005,0),1))=0,"",INDEX(TasksList!$G$6:$G$1005,MATCH(C864,TasksList!$B$6:$B$1005,0),1)),""),"")</f>
        <v/>
      </c>
      <c r="I864" s="381"/>
      <c r="J864" s="402"/>
      <c r="K864" s="402"/>
      <c r="L864" s="399" t="str">
        <f t="array" ref="L864">IFERROR(INDEX($J$4:$J$1003,SMALL($K$4:$K$1003,ROW(L864)-3),1),"")</f>
        <v/>
      </c>
      <c r="M864" s="206"/>
      <c r="N864" s="362" t="str">
        <f>IFERROR(IF(LEN(INDEX(PlansAndNotes!$D$6:$D$4005,ROW(B864)-ROW($C$3)))=0,"",INDEX(PlansAndNotes!$D$6:$D$4005,ROW(B864)-ROW($C$3))),"")</f>
        <v/>
      </c>
      <c r="O864" s="165" t="str">
        <f t="shared" si="115"/>
        <v/>
      </c>
      <c r="P864" s="363" t="str">
        <f>IFERROR(IF(LEN(INDEX(PlansAndNotes!$E$6:$E$4005,ROW(B864)-ROW($C$3)))=0,"",INDEX(PlansAndNotes!$E$6:$E$4005,ROW(B864)-ROW($C$3))),"")</f>
        <v/>
      </c>
      <c r="Q864" s="363" t="str">
        <f>IFERROR(IF(LEN(INDEX(PlansAndNotes!$G$6:$G$4005,ROW(B864)-ROW($C$3)))=0,"",INDEX(PlansAndNotes!$G$6:$G$4005,ROW(B864)-ROW($C$3))),"")</f>
        <v/>
      </c>
      <c r="R864" s="361" t="str">
        <f>IFERROR(IF(LEN(D864)&gt;0,IF(LEN(INDEX(AdressBook!$C$6:$C$25,MATCH(D864,AdressBook!$B$6:$B$25,0),1))=0,"",INDEX(AdressBook!$C$6:$C$25,MATCH(D864,AdressBook!$B$6:$B$25,0),1)),""),"")</f>
        <v/>
      </c>
      <c r="S864" s="165">
        <f>IF(LEN(C864)&gt;0,IFERROR(IF(MATCH(C864,C865:$C$4004,0)&gt;0,-1,ROW(S864)-ROW($S$3)),ROW(S864)-ROW($S$3)),-1)</f>
        <v>-1</v>
      </c>
      <c r="T864" s="165">
        <f t="shared" si="116"/>
        <v>0</v>
      </c>
      <c r="U864" s="165" t="str">
        <f t="shared" si="117"/>
        <v/>
      </c>
      <c r="V864" s="165" t="str">
        <f>IFERROR(IF(OR(C864="",S864&lt;0),"",IF(SUBTOTAL(3,C864:C864)=0,-1,SUBTOTAL(3,$C$4:C864))),"")</f>
        <v/>
      </c>
      <c r="W864" s="156" t="str">
        <f t="array" ref="W864">IF(LEN(C864)&gt;0,IFERROR(IF(MATCH(C864,$C$3:$C863,0)&gt;0,N864-INDEX($N$3:N863,SUMPRODUCT(MAX(ROW($C$3:$C863)*(C864=$C$3:$C863)))-2,1),""),""),"")</f>
        <v/>
      </c>
      <c r="X864" s="156">
        <f t="shared" ca="1" si="118"/>
        <v>1</v>
      </c>
      <c r="Y864" s="156">
        <f t="shared" ca="1" si="119"/>
        <v>1</v>
      </c>
    </row>
    <row r="865" spans="2:25" hidden="1" x14ac:dyDescent="0.25">
      <c r="B865" s="390" t="str">
        <f>IFERROR(IF(LEN(INDEX(PlansAndNotes!$B$6:$B$2005,ROW(A865)-ROW($B$3)))=0,"",INDEX(PlansAndNotes!$B$6:$B$2005,ROW(A865)-ROW($B$3))),"")</f>
        <v/>
      </c>
      <c r="C865" s="361" t="str">
        <f t="shared" si="114"/>
        <v/>
      </c>
      <c r="D865" s="361" t="str">
        <f>IFERROR(IF(LEN(C865)&gt;0,IF(LEN(INDEX(TasksList!$C$6:$C$1005,MATCH(C865,TasksList!$B$6:$B$1005,0),1))=0,"",INDEX(TasksList!$C$6:$C$1005,MATCH(C865,TasksList!$B$6:$B$1005,0),1)),""),"")</f>
        <v/>
      </c>
      <c r="E865" s="361" t="str">
        <f>IFERROR(IF(LEN(C865)&gt;0,IF(LEN(INDEX(TasksList!$F$6:$F$1005,MATCH(C865,TasksList!$B$6:$B$1005,0),1))=0,"not set!",INDEX(TasksList!$F$6:$F$1005,MATCH(C865,TasksList!$B$6:$B$1005,0),1)),""),"")</f>
        <v/>
      </c>
      <c r="F865" s="360" t="str">
        <f>IFERROR(IF(LEN(D865)&gt;0,IF(LEN(INDEX(AdressBook!$D$6:$D$25,MATCH(D865,AdressBook!$B$6:$B$25,0),1))=0,"",INDEX(AdressBook!$D$6:$D$25,MATCH(D865,AdressBook!$B$6:$B$25,0),1)),""),"")</f>
        <v/>
      </c>
      <c r="G865" s="361" t="str">
        <f>IFERROR(IF(LEN(INDEX(PlansAndNotes!$F$6:$F$2005,ROW(B865)-ROW($C$3)))=0,"",INDEX(PlansAndNotes!$F$6:$F$2005,ROW(B865)-ROW($C$3))),"")</f>
        <v/>
      </c>
      <c r="H865" s="361" t="str">
        <f>IFERROR(IF(LEN(C865)&gt;0,IF(LEN(INDEX(TasksList!$G$6:$G$1005,MATCH(C865,TasksList!$B$6:$B$1005,0),1))=0,"",INDEX(TasksList!$G$6:$G$1005,MATCH(C865,TasksList!$B$6:$B$1005,0),1)),""),"")</f>
        <v/>
      </c>
      <c r="I865" s="381"/>
      <c r="J865" s="402"/>
      <c r="K865" s="402"/>
      <c r="L865" s="399" t="str">
        <f t="array" ref="L865">IFERROR(INDEX($J$4:$J$1003,SMALL($K$4:$K$1003,ROW(L865)-3),1),"")</f>
        <v/>
      </c>
      <c r="M865" s="206"/>
      <c r="N865" s="362" t="str">
        <f>IFERROR(IF(LEN(INDEX(PlansAndNotes!$D$6:$D$4005,ROW(B865)-ROW($C$3)))=0,"",INDEX(PlansAndNotes!$D$6:$D$4005,ROW(B865)-ROW($C$3))),"")</f>
        <v/>
      </c>
      <c r="O865" s="165" t="str">
        <f t="shared" si="115"/>
        <v/>
      </c>
      <c r="P865" s="363" t="str">
        <f>IFERROR(IF(LEN(INDEX(PlansAndNotes!$E$6:$E$4005,ROW(B865)-ROW($C$3)))=0,"",INDEX(PlansAndNotes!$E$6:$E$4005,ROW(B865)-ROW($C$3))),"")</f>
        <v/>
      </c>
      <c r="Q865" s="363" t="str">
        <f>IFERROR(IF(LEN(INDEX(PlansAndNotes!$G$6:$G$4005,ROW(B865)-ROW($C$3)))=0,"",INDEX(PlansAndNotes!$G$6:$G$4005,ROW(B865)-ROW($C$3))),"")</f>
        <v/>
      </c>
      <c r="R865" s="361" t="str">
        <f>IFERROR(IF(LEN(D865)&gt;0,IF(LEN(INDEX(AdressBook!$C$6:$C$25,MATCH(D865,AdressBook!$B$6:$B$25,0),1))=0,"",INDEX(AdressBook!$C$6:$C$25,MATCH(D865,AdressBook!$B$6:$B$25,0),1)),""),"")</f>
        <v/>
      </c>
      <c r="S865" s="165">
        <f>IF(LEN(C865)&gt;0,IFERROR(IF(MATCH(C865,C866:$C$4004,0)&gt;0,-1,ROW(S865)-ROW($S$3)),ROW(S865)-ROW($S$3)),-1)</f>
        <v>-1</v>
      </c>
      <c r="T865" s="165">
        <f t="shared" si="116"/>
        <v>0</v>
      </c>
      <c r="U865" s="165" t="str">
        <f t="shared" si="117"/>
        <v/>
      </c>
      <c r="V865" s="165" t="str">
        <f>IFERROR(IF(OR(C865="",S865&lt;0),"",IF(SUBTOTAL(3,C865:C865)=0,-1,SUBTOTAL(3,$C$4:C865))),"")</f>
        <v/>
      </c>
      <c r="W865" s="156" t="str">
        <f t="array" ref="W865">IF(LEN(C865)&gt;0,IFERROR(IF(MATCH(C865,$C$3:$C864,0)&gt;0,N865-INDEX($N$3:N864,SUMPRODUCT(MAX(ROW($C$3:$C864)*(C865=$C$3:$C864)))-2,1),""),""),"")</f>
        <v/>
      </c>
      <c r="X865" s="156">
        <f t="shared" ca="1" si="118"/>
        <v>1</v>
      </c>
      <c r="Y865" s="156">
        <f t="shared" ca="1" si="119"/>
        <v>1</v>
      </c>
    </row>
    <row r="866" spans="2:25" hidden="1" x14ac:dyDescent="0.25">
      <c r="B866" s="390" t="str">
        <f>IFERROR(IF(LEN(INDEX(PlansAndNotes!$B$6:$B$2005,ROW(A866)-ROW($B$3)))=0,"",INDEX(PlansAndNotes!$B$6:$B$2005,ROW(A866)-ROW($B$3))),"")</f>
        <v/>
      </c>
      <c r="C866" s="361" t="str">
        <f t="shared" si="114"/>
        <v/>
      </c>
      <c r="D866" s="361" t="str">
        <f>IFERROR(IF(LEN(C866)&gt;0,IF(LEN(INDEX(TasksList!$C$6:$C$1005,MATCH(C866,TasksList!$B$6:$B$1005,0),1))=0,"",INDEX(TasksList!$C$6:$C$1005,MATCH(C866,TasksList!$B$6:$B$1005,0),1)),""),"")</f>
        <v/>
      </c>
      <c r="E866" s="361" t="str">
        <f>IFERROR(IF(LEN(C866)&gt;0,IF(LEN(INDEX(TasksList!$F$6:$F$1005,MATCH(C866,TasksList!$B$6:$B$1005,0),1))=0,"not set!",INDEX(TasksList!$F$6:$F$1005,MATCH(C866,TasksList!$B$6:$B$1005,0),1)),""),"")</f>
        <v/>
      </c>
      <c r="F866" s="360" t="str">
        <f>IFERROR(IF(LEN(D866)&gt;0,IF(LEN(INDEX(AdressBook!$D$6:$D$25,MATCH(D866,AdressBook!$B$6:$B$25,0),1))=0,"",INDEX(AdressBook!$D$6:$D$25,MATCH(D866,AdressBook!$B$6:$B$25,0),1)),""),"")</f>
        <v/>
      </c>
      <c r="G866" s="361" t="str">
        <f>IFERROR(IF(LEN(INDEX(PlansAndNotes!$F$6:$F$2005,ROW(B866)-ROW($C$3)))=0,"",INDEX(PlansAndNotes!$F$6:$F$2005,ROW(B866)-ROW($C$3))),"")</f>
        <v/>
      </c>
      <c r="H866" s="361" t="str">
        <f>IFERROR(IF(LEN(C866)&gt;0,IF(LEN(INDEX(TasksList!$G$6:$G$1005,MATCH(C866,TasksList!$B$6:$B$1005,0),1))=0,"",INDEX(TasksList!$G$6:$G$1005,MATCH(C866,TasksList!$B$6:$B$1005,0),1)),""),"")</f>
        <v/>
      </c>
      <c r="I866" s="381"/>
      <c r="J866" s="402"/>
      <c r="K866" s="402"/>
      <c r="L866" s="399" t="str">
        <f t="array" ref="L866">IFERROR(INDEX($J$4:$J$1003,SMALL($K$4:$K$1003,ROW(L866)-3),1),"")</f>
        <v/>
      </c>
      <c r="M866" s="206"/>
      <c r="N866" s="362" t="str">
        <f>IFERROR(IF(LEN(INDEX(PlansAndNotes!$D$6:$D$4005,ROW(B866)-ROW($C$3)))=0,"",INDEX(PlansAndNotes!$D$6:$D$4005,ROW(B866)-ROW($C$3))),"")</f>
        <v/>
      </c>
      <c r="O866" s="165" t="str">
        <f t="shared" si="115"/>
        <v/>
      </c>
      <c r="P866" s="363" t="str">
        <f>IFERROR(IF(LEN(INDEX(PlansAndNotes!$E$6:$E$4005,ROW(B866)-ROW($C$3)))=0,"",INDEX(PlansAndNotes!$E$6:$E$4005,ROW(B866)-ROW($C$3))),"")</f>
        <v/>
      </c>
      <c r="Q866" s="363" t="str">
        <f>IFERROR(IF(LEN(INDEX(PlansAndNotes!$G$6:$G$4005,ROW(B866)-ROW($C$3)))=0,"",INDEX(PlansAndNotes!$G$6:$G$4005,ROW(B866)-ROW($C$3))),"")</f>
        <v/>
      </c>
      <c r="R866" s="361" t="str">
        <f>IFERROR(IF(LEN(D866)&gt;0,IF(LEN(INDEX(AdressBook!$C$6:$C$25,MATCH(D866,AdressBook!$B$6:$B$25,0),1))=0,"",INDEX(AdressBook!$C$6:$C$25,MATCH(D866,AdressBook!$B$6:$B$25,0),1)),""),"")</f>
        <v/>
      </c>
      <c r="S866" s="165">
        <f>IF(LEN(C866)&gt;0,IFERROR(IF(MATCH(C866,C867:$C$4004,0)&gt;0,-1,ROW(S866)-ROW($S$3)),ROW(S866)-ROW($S$3)),-1)</f>
        <v>-1</v>
      </c>
      <c r="T866" s="165">
        <f t="shared" si="116"/>
        <v>0</v>
      </c>
      <c r="U866" s="165" t="str">
        <f t="shared" si="117"/>
        <v/>
      </c>
      <c r="V866" s="165" t="str">
        <f>IFERROR(IF(OR(C866="",S866&lt;0),"",IF(SUBTOTAL(3,C866:C866)=0,-1,SUBTOTAL(3,$C$4:C866))),"")</f>
        <v/>
      </c>
      <c r="W866" s="156" t="str">
        <f t="array" ref="W866">IF(LEN(C866)&gt;0,IFERROR(IF(MATCH(C866,$C$3:$C865,0)&gt;0,N866-INDEX($N$3:N865,SUMPRODUCT(MAX(ROW($C$3:$C865)*(C866=$C$3:$C865)))-2,1),""),""),"")</f>
        <v/>
      </c>
      <c r="X866" s="156">
        <f t="shared" ca="1" si="118"/>
        <v>1</v>
      </c>
      <c r="Y866" s="156">
        <f t="shared" ca="1" si="119"/>
        <v>1</v>
      </c>
    </row>
    <row r="867" spans="2:25" hidden="1" x14ac:dyDescent="0.25">
      <c r="B867" s="390" t="str">
        <f>IFERROR(IF(LEN(INDEX(PlansAndNotes!$B$6:$B$2005,ROW(A867)-ROW($B$3)))=0,"",INDEX(PlansAndNotes!$B$6:$B$2005,ROW(A867)-ROW($B$3))),"")</f>
        <v/>
      </c>
      <c r="C867" s="361" t="str">
        <f t="shared" si="114"/>
        <v/>
      </c>
      <c r="D867" s="361" t="str">
        <f>IFERROR(IF(LEN(C867)&gt;0,IF(LEN(INDEX(TasksList!$C$6:$C$1005,MATCH(C867,TasksList!$B$6:$B$1005,0),1))=0,"",INDEX(TasksList!$C$6:$C$1005,MATCH(C867,TasksList!$B$6:$B$1005,0),1)),""),"")</f>
        <v/>
      </c>
      <c r="E867" s="361" t="str">
        <f>IFERROR(IF(LEN(C867)&gt;0,IF(LEN(INDEX(TasksList!$F$6:$F$1005,MATCH(C867,TasksList!$B$6:$B$1005,0),1))=0,"not set!",INDEX(TasksList!$F$6:$F$1005,MATCH(C867,TasksList!$B$6:$B$1005,0),1)),""),"")</f>
        <v/>
      </c>
      <c r="F867" s="360" t="str">
        <f>IFERROR(IF(LEN(D867)&gt;0,IF(LEN(INDEX(AdressBook!$D$6:$D$25,MATCH(D867,AdressBook!$B$6:$B$25,0),1))=0,"",INDEX(AdressBook!$D$6:$D$25,MATCH(D867,AdressBook!$B$6:$B$25,0),1)),""),"")</f>
        <v/>
      </c>
      <c r="G867" s="361" t="str">
        <f>IFERROR(IF(LEN(INDEX(PlansAndNotes!$F$6:$F$2005,ROW(B867)-ROW($C$3)))=0,"",INDEX(PlansAndNotes!$F$6:$F$2005,ROW(B867)-ROW($C$3))),"")</f>
        <v/>
      </c>
      <c r="H867" s="361" t="str">
        <f>IFERROR(IF(LEN(C867)&gt;0,IF(LEN(INDEX(TasksList!$G$6:$G$1005,MATCH(C867,TasksList!$B$6:$B$1005,0),1))=0,"",INDEX(TasksList!$G$6:$G$1005,MATCH(C867,TasksList!$B$6:$B$1005,0),1)),""),"")</f>
        <v/>
      </c>
      <c r="I867" s="381"/>
      <c r="J867" s="402"/>
      <c r="K867" s="402"/>
      <c r="L867" s="399" t="str">
        <f t="array" ref="L867">IFERROR(INDEX($J$4:$J$1003,SMALL($K$4:$K$1003,ROW(L867)-3),1),"")</f>
        <v/>
      </c>
      <c r="M867" s="206"/>
      <c r="N867" s="362" t="str">
        <f>IFERROR(IF(LEN(INDEX(PlansAndNotes!$D$6:$D$4005,ROW(B867)-ROW($C$3)))=0,"",INDEX(PlansAndNotes!$D$6:$D$4005,ROW(B867)-ROW($C$3))),"")</f>
        <v/>
      </c>
      <c r="O867" s="165" t="str">
        <f t="shared" si="115"/>
        <v/>
      </c>
      <c r="P867" s="363" t="str">
        <f>IFERROR(IF(LEN(INDEX(PlansAndNotes!$E$6:$E$4005,ROW(B867)-ROW($C$3)))=0,"",INDEX(PlansAndNotes!$E$6:$E$4005,ROW(B867)-ROW($C$3))),"")</f>
        <v/>
      </c>
      <c r="Q867" s="363" t="str">
        <f>IFERROR(IF(LEN(INDEX(PlansAndNotes!$G$6:$G$4005,ROW(B867)-ROW($C$3)))=0,"",INDEX(PlansAndNotes!$G$6:$G$4005,ROW(B867)-ROW($C$3))),"")</f>
        <v/>
      </c>
      <c r="R867" s="361" t="str">
        <f>IFERROR(IF(LEN(D867)&gt;0,IF(LEN(INDEX(AdressBook!$C$6:$C$25,MATCH(D867,AdressBook!$B$6:$B$25,0),1))=0,"",INDEX(AdressBook!$C$6:$C$25,MATCH(D867,AdressBook!$B$6:$B$25,0),1)),""),"")</f>
        <v/>
      </c>
      <c r="S867" s="165">
        <f>IF(LEN(C867)&gt;0,IFERROR(IF(MATCH(C867,C868:$C$4004,0)&gt;0,-1,ROW(S867)-ROW($S$3)),ROW(S867)-ROW($S$3)),-1)</f>
        <v>-1</v>
      </c>
      <c r="T867" s="165">
        <f t="shared" si="116"/>
        <v>0</v>
      </c>
      <c r="U867" s="165" t="str">
        <f t="shared" si="117"/>
        <v/>
      </c>
      <c r="V867" s="165" t="str">
        <f>IFERROR(IF(OR(C867="",S867&lt;0),"",IF(SUBTOTAL(3,C867:C867)=0,-1,SUBTOTAL(3,$C$4:C867))),"")</f>
        <v/>
      </c>
      <c r="W867" s="156" t="str">
        <f t="array" ref="W867">IF(LEN(C867)&gt;0,IFERROR(IF(MATCH(C867,$C$3:$C866,0)&gt;0,N867-INDEX($N$3:N866,SUMPRODUCT(MAX(ROW($C$3:$C866)*(C867=$C$3:$C866)))-2,1),""),""),"")</f>
        <v/>
      </c>
      <c r="X867" s="156">
        <f t="shared" ca="1" si="118"/>
        <v>1</v>
      </c>
      <c r="Y867" s="156">
        <f t="shared" ca="1" si="119"/>
        <v>1</v>
      </c>
    </row>
    <row r="868" spans="2:25" hidden="1" x14ac:dyDescent="0.25">
      <c r="B868" s="390" t="str">
        <f>IFERROR(IF(LEN(INDEX(PlansAndNotes!$B$6:$B$2005,ROW(A868)-ROW($B$3)))=0,"",INDEX(PlansAndNotes!$B$6:$B$2005,ROW(A868)-ROW($B$3))),"")</f>
        <v/>
      </c>
      <c r="C868" s="361" t="str">
        <f t="shared" si="114"/>
        <v/>
      </c>
      <c r="D868" s="361" t="str">
        <f>IFERROR(IF(LEN(C868)&gt;0,IF(LEN(INDEX(TasksList!$C$6:$C$1005,MATCH(C868,TasksList!$B$6:$B$1005,0),1))=0,"",INDEX(TasksList!$C$6:$C$1005,MATCH(C868,TasksList!$B$6:$B$1005,0),1)),""),"")</f>
        <v/>
      </c>
      <c r="E868" s="361" t="str">
        <f>IFERROR(IF(LEN(C868)&gt;0,IF(LEN(INDEX(TasksList!$F$6:$F$1005,MATCH(C868,TasksList!$B$6:$B$1005,0),1))=0,"not set!",INDEX(TasksList!$F$6:$F$1005,MATCH(C868,TasksList!$B$6:$B$1005,0),1)),""),"")</f>
        <v/>
      </c>
      <c r="F868" s="360" t="str">
        <f>IFERROR(IF(LEN(D868)&gt;0,IF(LEN(INDEX(AdressBook!$D$6:$D$25,MATCH(D868,AdressBook!$B$6:$B$25,0),1))=0,"",INDEX(AdressBook!$D$6:$D$25,MATCH(D868,AdressBook!$B$6:$B$25,0),1)),""),"")</f>
        <v/>
      </c>
      <c r="G868" s="361" t="str">
        <f>IFERROR(IF(LEN(INDEX(PlansAndNotes!$F$6:$F$2005,ROW(B868)-ROW($C$3)))=0,"",INDEX(PlansAndNotes!$F$6:$F$2005,ROW(B868)-ROW($C$3))),"")</f>
        <v/>
      </c>
      <c r="H868" s="361" t="str">
        <f>IFERROR(IF(LEN(C868)&gt;0,IF(LEN(INDEX(TasksList!$G$6:$G$1005,MATCH(C868,TasksList!$B$6:$B$1005,0),1))=0,"",INDEX(TasksList!$G$6:$G$1005,MATCH(C868,TasksList!$B$6:$B$1005,0),1)),""),"")</f>
        <v/>
      </c>
      <c r="I868" s="381"/>
      <c r="J868" s="402"/>
      <c r="K868" s="402"/>
      <c r="L868" s="399" t="str">
        <f t="array" ref="L868">IFERROR(INDEX($J$4:$J$1003,SMALL($K$4:$K$1003,ROW(L868)-3),1),"")</f>
        <v/>
      </c>
      <c r="M868" s="206"/>
      <c r="N868" s="362" t="str">
        <f>IFERROR(IF(LEN(INDEX(PlansAndNotes!$D$6:$D$4005,ROW(B868)-ROW($C$3)))=0,"",INDEX(PlansAndNotes!$D$6:$D$4005,ROW(B868)-ROW($C$3))),"")</f>
        <v/>
      </c>
      <c r="O868" s="165" t="str">
        <f t="shared" si="115"/>
        <v/>
      </c>
      <c r="P868" s="363" t="str">
        <f>IFERROR(IF(LEN(INDEX(PlansAndNotes!$E$6:$E$4005,ROW(B868)-ROW($C$3)))=0,"",INDEX(PlansAndNotes!$E$6:$E$4005,ROW(B868)-ROW($C$3))),"")</f>
        <v/>
      </c>
      <c r="Q868" s="363" t="str">
        <f>IFERROR(IF(LEN(INDEX(PlansAndNotes!$G$6:$G$4005,ROW(B868)-ROW($C$3)))=0,"",INDEX(PlansAndNotes!$G$6:$G$4005,ROW(B868)-ROW($C$3))),"")</f>
        <v/>
      </c>
      <c r="R868" s="361" t="str">
        <f>IFERROR(IF(LEN(D868)&gt;0,IF(LEN(INDEX(AdressBook!$C$6:$C$25,MATCH(D868,AdressBook!$B$6:$B$25,0),1))=0,"",INDEX(AdressBook!$C$6:$C$25,MATCH(D868,AdressBook!$B$6:$B$25,0),1)),""),"")</f>
        <v/>
      </c>
      <c r="S868" s="165">
        <f>IF(LEN(C868)&gt;0,IFERROR(IF(MATCH(C868,C869:$C$4004,0)&gt;0,-1,ROW(S868)-ROW($S$3)),ROW(S868)-ROW($S$3)),-1)</f>
        <v>-1</v>
      </c>
      <c r="T868" s="165">
        <f t="shared" si="116"/>
        <v>0</v>
      </c>
      <c r="U868" s="165" t="str">
        <f t="shared" si="117"/>
        <v/>
      </c>
      <c r="V868" s="165" t="str">
        <f>IFERROR(IF(OR(C868="",S868&lt;0),"",IF(SUBTOTAL(3,C868:C868)=0,-1,SUBTOTAL(3,$C$4:C868))),"")</f>
        <v/>
      </c>
      <c r="W868" s="156" t="str">
        <f t="array" ref="W868">IF(LEN(C868)&gt;0,IFERROR(IF(MATCH(C868,$C$3:$C867,0)&gt;0,N868-INDEX($N$3:N867,SUMPRODUCT(MAX(ROW($C$3:$C867)*(C868=$C$3:$C867)))-2,1),""),""),"")</f>
        <v/>
      </c>
      <c r="X868" s="156">
        <f t="shared" ca="1" si="118"/>
        <v>1</v>
      </c>
      <c r="Y868" s="156">
        <f t="shared" ca="1" si="119"/>
        <v>1</v>
      </c>
    </row>
    <row r="869" spans="2:25" hidden="1" x14ac:dyDescent="0.25">
      <c r="B869" s="390" t="str">
        <f>IFERROR(IF(LEN(INDEX(PlansAndNotes!$B$6:$B$2005,ROW(A869)-ROW($B$3)))=0,"",INDEX(PlansAndNotes!$B$6:$B$2005,ROW(A869)-ROW($B$3))),"")</f>
        <v/>
      </c>
      <c r="C869" s="361" t="str">
        <f t="shared" si="114"/>
        <v/>
      </c>
      <c r="D869" s="361" t="str">
        <f>IFERROR(IF(LEN(C869)&gt;0,IF(LEN(INDEX(TasksList!$C$6:$C$1005,MATCH(C869,TasksList!$B$6:$B$1005,0),1))=0,"",INDEX(TasksList!$C$6:$C$1005,MATCH(C869,TasksList!$B$6:$B$1005,0),1)),""),"")</f>
        <v/>
      </c>
      <c r="E869" s="361" t="str">
        <f>IFERROR(IF(LEN(C869)&gt;0,IF(LEN(INDEX(TasksList!$F$6:$F$1005,MATCH(C869,TasksList!$B$6:$B$1005,0),1))=0,"not set!",INDEX(TasksList!$F$6:$F$1005,MATCH(C869,TasksList!$B$6:$B$1005,0),1)),""),"")</f>
        <v/>
      </c>
      <c r="F869" s="360" t="str">
        <f>IFERROR(IF(LEN(D869)&gt;0,IF(LEN(INDEX(AdressBook!$D$6:$D$25,MATCH(D869,AdressBook!$B$6:$B$25,0),1))=0,"",INDEX(AdressBook!$D$6:$D$25,MATCH(D869,AdressBook!$B$6:$B$25,0),1)),""),"")</f>
        <v/>
      </c>
      <c r="G869" s="361" t="str">
        <f>IFERROR(IF(LEN(INDEX(PlansAndNotes!$F$6:$F$2005,ROW(B869)-ROW($C$3)))=0,"",INDEX(PlansAndNotes!$F$6:$F$2005,ROW(B869)-ROW($C$3))),"")</f>
        <v/>
      </c>
      <c r="H869" s="361" t="str">
        <f>IFERROR(IF(LEN(C869)&gt;0,IF(LEN(INDEX(TasksList!$G$6:$G$1005,MATCH(C869,TasksList!$B$6:$B$1005,0),1))=0,"",INDEX(TasksList!$G$6:$G$1005,MATCH(C869,TasksList!$B$6:$B$1005,0),1)),""),"")</f>
        <v/>
      </c>
      <c r="I869" s="381"/>
      <c r="J869" s="402"/>
      <c r="K869" s="402"/>
      <c r="L869" s="399" t="str">
        <f t="array" ref="L869">IFERROR(INDEX($J$4:$J$1003,SMALL($K$4:$K$1003,ROW(L869)-3),1),"")</f>
        <v/>
      </c>
      <c r="M869" s="206"/>
      <c r="N869" s="362" t="str">
        <f>IFERROR(IF(LEN(INDEX(PlansAndNotes!$D$6:$D$4005,ROW(B869)-ROW($C$3)))=0,"",INDEX(PlansAndNotes!$D$6:$D$4005,ROW(B869)-ROW($C$3))),"")</f>
        <v/>
      </c>
      <c r="O869" s="165" t="str">
        <f t="shared" si="115"/>
        <v/>
      </c>
      <c r="P869" s="363" t="str">
        <f>IFERROR(IF(LEN(INDEX(PlansAndNotes!$E$6:$E$4005,ROW(B869)-ROW($C$3)))=0,"",INDEX(PlansAndNotes!$E$6:$E$4005,ROW(B869)-ROW($C$3))),"")</f>
        <v/>
      </c>
      <c r="Q869" s="363" t="str">
        <f>IFERROR(IF(LEN(INDEX(PlansAndNotes!$G$6:$G$4005,ROW(B869)-ROW($C$3)))=0,"",INDEX(PlansAndNotes!$G$6:$G$4005,ROW(B869)-ROW($C$3))),"")</f>
        <v/>
      </c>
      <c r="R869" s="361" t="str">
        <f>IFERROR(IF(LEN(D869)&gt;0,IF(LEN(INDEX(AdressBook!$C$6:$C$25,MATCH(D869,AdressBook!$B$6:$B$25,0),1))=0,"",INDEX(AdressBook!$C$6:$C$25,MATCH(D869,AdressBook!$B$6:$B$25,0),1)),""),"")</f>
        <v/>
      </c>
      <c r="S869" s="165">
        <f>IF(LEN(C869)&gt;0,IFERROR(IF(MATCH(C869,C870:$C$4004,0)&gt;0,-1,ROW(S869)-ROW($S$3)),ROW(S869)-ROW($S$3)),-1)</f>
        <v>-1</v>
      </c>
      <c r="T869" s="165">
        <f t="shared" si="116"/>
        <v>0</v>
      </c>
      <c r="U869" s="165" t="str">
        <f t="shared" si="117"/>
        <v/>
      </c>
      <c r="V869" s="165" t="str">
        <f>IFERROR(IF(OR(C869="",S869&lt;0),"",IF(SUBTOTAL(3,C869:C869)=0,-1,SUBTOTAL(3,$C$4:C869))),"")</f>
        <v/>
      </c>
      <c r="W869" s="156" t="str">
        <f t="array" ref="W869">IF(LEN(C869)&gt;0,IFERROR(IF(MATCH(C869,$C$3:$C868,0)&gt;0,N869-INDEX($N$3:N868,SUMPRODUCT(MAX(ROW($C$3:$C868)*(C869=$C$3:$C868)))-2,1),""),""),"")</f>
        <v/>
      </c>
      <c r="X869" s="156">
        <f t="shared" ca="1" si="118"/>
        <v>1</v>
      </c>
      <c r="Y869" s="156">
        <f t="shared" ca="1" si="119"/>
        <v>1</v>
      </c>
    </row>
    <row r="870" spans="2:25" hidden="1" x14ac:dyDescent="0.25">
      <c r="B870" s="390" t="str">
        <f>IFERROR(IF(LEN(INDEX(PlansAndNotes!$B$6:$B$2005,ROW(A870)-ROW($B$3)))=0,"",INDEX(PlansAndNotes!$B$6:$B$2005,ROW(A870)-ROW($B$3))),"")</f>
        <v/>
      </c>
      <c r="C870" s="361" t="str">
        <f t="shared" si="114"/>
        <v/>
      </c>
      <c r="D870" s="361" t="str">
        <f>IFERROR(IF(LEN(C870)&gt;0,IF(LEN(INDEX(TasksList!$C$6:$C$1005,MATCH(C870,TasksList!$B$6:$B$1005,0),1))=0,"",INDEX(TasksList!$C$6:$C$1005,MATCH(C870,TasksList!$B$6:$B$1005,0),1)),""),"")</f>
        <v/>
      </c>
      <c r="E870" s="361" t="str">
        <f>IFERROR(IF(LEN(C870)&gt;0,IF(LEN(INDEX(TasksList!$F$6:$F$1005,MATCH(C870,TasksList!$B$6:$B$1005,0),1))=0,"not set!",INDEX(TasksList!$F$6:$F$1005,MATCH(C870,TasksList!$B$6:$B$1005,0),1)),""),"")</f>
        <v/>
      </c>
      <c r="F870" s="360" t="str">
        <f>IFERROR(IF(LEN(D870)&gt;0,IF(LEN(INDEX(AdressBook!$D$6:$D$25,MATCH(D870,AdressBook!$B$6:$B$25,0),1))=0,"",INDEX(AdressBook!$D$6:$D$25,MATCH(D870,AdressBook!$B$6:$B$25,0),1)),""),"")</f>
        <v/>
      </c>
      <c r="G870" s="361" t="str">
        <f>IFERROR(IF(LEN(INDEX(PlansAndNotes!$F$6:$F$2005,ROW(B870)-ROW($C$3)))=0,"",INDEX(PlansAndNotes!$F$6:$F$2005,ROW(B870)-ROW($C$3))),"")</f>
        <v/>
      </c>
      <c r="H870" s="361" t="str">
        <f>IFERROR(IF(LEN(C870)&gt;0,IF(LEN(INDEX(TasksList!$G$6:$G$1005,MATCH(C870,TasksList!$B$6:$B$1005,0),1))=0,"",INDEX(TasksList!$G$6:$G$1005,MATCH(C870,TasksList!$B$6:$B$1005,0),1)),""),"")</f>
        <v/>
      </c>
      <c r="I870" s="381"/>
      <c r="J870" s="402"/>
      <c r="K870" s="402"/>
      <c r="L870" s="399" t="str">
        <f t="array" ref="L870">IFERROR(INDEX($J$4:$J$1003,SMALL($K$4:$K$1003,ROW(L870)-3),1),"")</f>
        <v/>
      </c>
      <c r="M870" s="206"/>
      <c r="N870" s="362" t="str">
        <f>IFERROR(IF(LEN(INDEX(PlansAndNotes!$D$6:$D$4005,ROW(B870)-ROW($C$3)))=0,"",INDEX(PlansAndNotes!$D$6:$D$4005,ROW(B870)-ROW($C$3))),"")</f>
        <v/>
      </c>
      <c r="O870" s="165" t="str">
        <f t="shared" si="115"/>
        <v/>
      </c>
      <c r="P870" s="363" t="str">
        <f>IFERROR(IF(LEN(INDEX(PlansAndNotes!$E$6:$E$4005,ROW(B870)-ROW($C$3)))=0,"",INDEX(PlansAndNotes!$E$6:$E$4005,ROW(B870)-ROW($C$3))),"")</f>
        <v/>
      </c>
      <c r="Q870" s="363" t="str">
        <f>IFERROR(IF(LEN(INDEX(PlansAndNotes!$G$6:$G$4005,ROW(B870)-ROW($C$3)))=0,"",INDEX(PlansAndNotes!$G$6:$G$4005,ROW(B870)-ROW($C$3))),"")</f>
        <v/>
      </c>
      <c r="R870" s="361" t="str">
        <f>IFERROR(IF(LEN(D870)&gt;0,IF(LEN(INDEX(AdressBook!$C$6:$C$25,MATCH(D870,AdressBook!$B$6:$B$25,0),1))=0,"",INDEX(AdressBook!$C$6:$C$25,MATCH(D870,AdressBook!$B$6:$B$25,0),1)),""),"")</f>
        <v/>
      </c>
      <c r="S870" s="165">
        <f>IF(LEN(C870)&gt;0,IFERROR(IF(MATCH(C870,C871:$C$4004,0)&gt;0,-1,ROW(S870)-ROW($S$3)),ROW(S870)-ROW($S$3)),-1)</f>
        <v>-1</v>
      </c>
      <c r="T870" s="165">
        <f t="shared" si="116"/>
        <v>0</v>
      </c>
      <c r="U870" s="165" t="str">
        <f t="shared" si="117"/>
        <v/>
      </c>
      <c r="V870" s="165" t="str">
        <f>IFERROR(IF(OR(C870="",S870&lt;0),"",IF(SUBTOTAL(3,C870:C870)=0,-1,SUBTOTAL(3,$C$4:C870))),"")</f>
        <v/>
      </c>
      <c r="W870" s="156" t="str">
        <f t="array" ref="W870">IF(LEN(C870)&gt;0,IFERROR(IF(MATCH(C870,$C$3:$C869,0)&gt;0,N870-INDEX($N$3:N869,SUMPRODUCT(MAX(ROW($C$3:$C869)*(C870=$C$3:$C869)))-2,1),""),""),"")</f>
        <v/>
      </c>
      <c r="X870" s="156">
        <f t="shared" ca="1" si="118"/>
        <v>1</v>
      </c>
      <c r="Y870" s="156">
        <f t="shared" ca="1" si="119"/>
        <v>1</v>
      </c>
    </row>
    <row r="871" spans="2:25" hidden="1" x14ac:dyDescent="0.25">
      <c r="B871" s="390" t="str">
        <f>IFERROR(IF(LEN(INDEX(PlansAndNotes!$B$6:$B$2005,ROW(A871)-ROW($B$3)))=0,"",INDEX(PlansAndNotes!$B$6:$B$2005,ROW(A871)-ROW($B$3))),"")</f>
        <v/>
      </c>
      <c r="C871" s="361" t="str">
        <f t="shared" si="114"/>
        <v/>
      </c>
      <c r="D871" s="361" t="str">
        <f>IFERROR(IF(LEN(C871)&gt;0,IF(LEN(INDEX(TasksList!$C$6:$C$1005,MATCH(C871,TasksList!$B$6:$B$1005,0),1))=0,"",INDEX(TasksList!$C$6:$C$1005,MATCH(C871,TasksList!$B$6:$B$1005,0),1)),""),"")</f>
        <v/>
      </c>
      <c r="E871" s="361" t="str">
        <f>IFERROR(IF(LEN(C871)&gt;0,IF(LEN(INDEX(TasksList!$F$6:$F$1005,MATCH(C871,TasksList!$B$6:$B$1005,0),1))=0,"not set!",INDEX(TasksList!$F$6:$F$1005,MATCH(C871,TasksList!$B$6:$B$1005,0),1)),""),"")</f>
        <v/>
      </c>
      <c r="F871" s="360" t="str">
        <f>IFERROR(IF(LEN(D871)&gt;0,IF(LEN(INDEX(AdressBook!$D$6:$D$25,MATCH(D871,AdressBook!$B$6:$B$25,0),1))=0,"",INDEX(AdressBook!$D$6:$D$25,MATCH(D871,AdressBook!$B$6:$B$25,0),1)),""),"")</f>
        <v/>
      </c>
      <c r="G871" s="361" t="str">
        <f>IFERROR(IF(LEN(INDEX(PlansAndNotes!$F$6:$F$2005,ROW(B871)-ROW($C$3)))=0,"",INDEX(PlansAndNotes!$F$6:$F$2005,ROW(B871)-ROW($C$3))),"")</f>
        <v/>
      </c>
      <c r="H871" s="361" t="str">
        <f>IFERROR(IF(LEN(C871)&gt;0,IF(LEN(INDEX(TasksList!$G$6:$G$1005,MATCH(C871,TasksList!$B$6:$B$1005,0),1))=0,"",INDEX(TasksList!$G$6:$G$1005,MATCH(C871,TasksList!$B$6:$B$1005,0),1)),""),"")</f>
        <v/>
      </c>
      <c r="I871" s="381"/>
      <c r="J871" s="402"/>
      <c r="K871" s="402"/>
      <c r="L871" s="399" t="str">
        <f t="array" ref="L871">IFERROR(INDEX($J$4:$J$1003,SMALL($K$4:$K$1003,ROW(L871)-3),1),"")</f>
        <v/>
      </c>
      <c r="M871" s="206"/>
      <c r="N871" s="362" t="str">
        <f>IFERROR(IF(LEN(INDEX(PlansAndNotes!$D$6:$D$4005,ROW(B871)-ROW($C$3)))=0,"",INDEX(PlansAndNotes!$D$6:$D$4005,ROW(B871)-ROW($C$3))),"")</f>
        <v/>
      </c>
      <c r="O871" s="165" t="str">
        <f t="shared" si="115"/>
        <v/>
      </c>
      <c r="P871" s="363" t="str">
        <f>IFERROR(IF(LEN(INDEX(PlansAndNotes!$E$6:$E$4005,ROW(B871)-ROW($C$3)))=0,"",INDEX(PlansAndNotes!$E$6:$E$4005,ROW(B871)-ROW($C$3))),"")</f>
        <v/>
      </c>
      <c r="Q871" s="363" t="str">
        <f>IFERROR(IF(LEN(INDEX(PlansAndNotes!$G$6:$G$4005,ROW(B871)-ROW($C$3)))=0,"",INDEX(PlansAndNotes!$G$6:$G$4005,ROW(B871)-ROW($C$3))),"")</f>
        <v/>
      </c>
      <c r="R871" s="361" t="str">
        <f>IFERROR(IF(LEN(D871)&gt;0,IF(LEN(INDEX(AdressBook!$C$6:$C$25,MATCH(D871,AdressBook!$B$6:$B$25,0),1))=0,"",INDEX(AdressBook!$C$6:$C$25,MATCH(D871,AdressBook!$B$6:$B$25,0),1)),""),"")</f>
        <v/>
      </c>
      <c r="S871" s="165">
        <f>IF(LEN(C871)&gt;0,IFERROR(IF(MATCH(C871,C872:$C$4004,0)&gt;0,-1,ROW(S871)-ROW($S$3)),ROW(S871)-ROW($S$3)),-1)</f>
        <v>-1</v>
      </c>
      <c r="T871" s="165">
        <f t="shared" si="116"/>
        <v>0</v>
      </c>
      <c r="U871" s="165" t="str">
        <f t="shared" si="117"/>
        <v/>
      </c>
      <c r="V871" s="165" t="str">
        <f>IFERROR(IF(OR(C871="",S871&lt;0),"",IF(SUBTOTAL(3,C871:C871)=0,-1,SUBTOTAL(3,$C$4:C871))),"")</f>
        <v/>
      </c>
      <c r="W871" s="156" t="str">
        <f t="array" ref="W871">IF(LEN(C871)&gt;0,IFERROR(IF(MATCH(C871,$C$3:$C870,0)&gt;0,N871-INDEX($N$3:N870,SUMPRODUCT(MAX(ROW($C$3:$C870)*(C871=$C$3:$C870)))-2,1),""),""),"")</f>
        <v/>
      </c>
      <c r="X871" s="156">
        <f t="shared" ca="1" si="118"/>
        <v>1</v>
      </c>
      <c r="Y871" s="156">
        <f t="shared" ca="1" si="119"/>
        <v>1</v>
      </c>
    </row>
    <row r="872" spans="2:25" hidden="1" x14ac:dyDescent="0.25">
      <c r="B872" s="390" t="str">
        <f>IFERROR(IF(LEN(INDEX(PlansAndNotes!$B$6:$B$2005,ROW(A872)-ROW($B$3)))=0,"",INDEX(PlansAndNotes!$B$6:$B$2005,ROW(A872)-ROW($B$3))),"")</f>
        <v/>
      </c>
      <c r="C872" s="361" t="str">
        <f t="shared" si="114"/>
        <v/>
      </c>
      <c r="D872" s="361" t="str">
        <f>IFERROR(IF(LEN(C872)&gt;0,IF(LEN(INDEX(TasksList!$C$6:$C$1005,MATCH(C872,TasksList!$B$6:$B$1005,0),1))=0,"",INDEX(TasksList!$C$6:$C$1005,MATCH(C872,TasksList!$B$6:$B$1005,0),1)),""),"")</f>
        <v/>
      </c>
      <c r="E872" s="361" t="str">
        <f>IFERROR(IF(LEN(C872)&gt;0,IF(LEN(INDEX(TasksList!$F$6:$F$1005,MATCH(C872,TasksList!$B$6:$B$1005,0),1))=0,"not set!",INDEX(TasksList!$F$6:$F$1005,MATCH(C872,TasksList!$B$6:$B$1005,0),1)),""),"")</f>
        <v/>
      </c>
      <c r="F872" s="360" t="str">
        <f>IFERROR(IF(LEN(D872)&gt;0,IF(LEN(INDEX(AdressBook!$D$6:$D$25,MATCH(D872,AdressBook!$B$6:$B$25,0),1))=0,"",INDEX(AdressBook!$D$6:$D$25,MATCH(D872,AdressBook!$B$6:$B$25,0),1)),""),"")</f>
        <v/>
      </c>
      <c r="G872" s="361" t="str">
        <f>IFERROR(IF(LEN(INDEX(PlansAndNotes!$F$6:$F$2005,ROW(B872)-ROW($C$3)))=0,"",INDEX(PlansAndNotes!$F$6:$F$2005,ROW(B872)-ROW($C$3))),"")</f>
        <v/>
      </c>
      <c r="H872" s="361" t="str">
        <f>IFERROR(IF(LEN(C872)&gt;0,IF(LEN(INDEX(TasksList!$G$6:$G$1005,MATCH(C872,TasksList!$B$6:$B$1005,0),1))=0,"",INDEX(TasksList!$G$6:$G$1005,MATCH(C872,TasksList!$B$6:$B$1005,0),1)),""),"")</f>
        <v/>
      </c>
      <c r="I872" s="381"/>
      <c r="J872" s="402"/>
      <c r="K872" s="402"/>
      <c r="L872" s="399" t="str">
        <f t="array" ref="L872">IFERROR(INDEX($J$4:$J$1003,SMALL($K$4:$K$1003,ROW(L872)-3),1),"")</f>
        <v/>
      </c>
      <c r="M872" s="206"/>
      <c r="N872" s="362" t="str">
        <f>IFERROR(IF(LEN(INDEX(PlansAndNotes!$D$6:$D$4005,ROW(B872)-ROW($C$3)))=0,"",INDEX(PlansAndNotes!$D$6:$D$4005,ROW(B872)-ROW($C$3))),"")</f>
        <v/>
      </c>
      <c r="O872" s="165" t="str">
        <f t="shared" si="115"/>
        <v/>
      </c>
      <c r="P872" s="363" t="str">
        <f>IFERROR(IF(LEN(INDEX(PlansAndNotes!$E$6:$E$4005,ROW(B872)-ROW($C$3)))=0,"",INDEX(PlansAndNotes!$E$6:$E$4005,ROW(B872)-ROW($C$3))),"")</f>
        <v/>
      </c>
      <c r="Q872" s="363" t="str">
        <f>IFERROR(IF(LEN(INDEX(PlansAndNotes!$G$6:$G$4005,ROW(B872)-ROW($C$3)))=0,"",INDEX(PlansAndNotes!$G$6:$G$4005,ROW(B872)-ROW($C$3))),"")</f>
        <v/>
      </c>
      <c r="R872" s="361" t="str">
        <f>IFERROR(IF(LEN(D872)&gt;0,IF(LEN(INDEX(AdressBook!$C$6:$C$25,MATCH(D872,AdressBook!$B$6:$B$25,0),1))=0,"",INDEX(AdressBook!$C$6:$C$25,MATCH(D872,AdressBook!$B$6:$B$25,0),1)),""),"")</f>
        <v/>
      </c>
      <c r="S872" s="165">
        <f>IF(LEN(C872)&gt;0,IFERROR(IF(MATCH(C872,C873:$C$4004,0)&gt;0,-1,ROW(S872)-ROW($S$3)),ROW(S872)-ROW($S$3)),-1)</f>
        <v>-1</v>
      </c>
      <c r="T872" s="165">
        <f t="shared" si="116"/>
        <v>0</v>
      </c>
      <c r="U872" s="165" t="str">
        <f t="shared" si="117"/>
        <v/>
      </c>
      <c r="V872" s="165" t="str">
        <f>IFERROR(IF(OR(C872="",S872&lt;0),"",IF(SUBTOTAL(3,C872:C872)=0,-1,SUBTOTAL(3,$C$4:C872))),"")</f>
        <v/>
      </c>
      <c r="W872" s="156" t="str">
        <f t="array" ref="W872">IF(LEN(C872)&gt;0,IFERROR(IF(MATCH(C872,$C$3:$C871,0)&gt;0,N872-INDEX($N$3:N871,SUMPRODUCT(MAX(ROW($C$3:$C871)*(C872=$C$3:$C871)))-2,1),""),""),"")</f>
        <v/>
      </c>
      <c r="X872" s="156">
        <f t="shared" ca="1" si="118"/>
        <v>1</v>
      </c>
      <c r="Y872" s="156">
        <f t="shared" ca="1" si="119"/>
        <v>1</v>
      </c>
    </row>
    <row r="873" spans="2:25" hidden="1" x14ac:dyDescent="0.25">
      <c r="B873" s="390" t="str">
        <f>IFERROR(IF(LEN(INDEX(PlansAndNotes!$B$6:$B$2005,ROW(A873)-ROW($B$3)))=0,"",INDEX(PlansAndNotes!$B$6:$B$2005,ROW(A873)-ROW($B$3))),"")</f>
        <v/>
      </c>
      <c r="C873" s="361" t="str">
        <f t="shared" si="114"/>
        <v/>
      </c>
      <c r="D873" s="361" t="str">
        <f>IFERROR(IF(LEN(C873)&gt;0,IF(LEN(INDEX(TasksList!$C$6:$C$1005,MATCH(C873,TasksList!$B$6:$B$1005,0),1))=0,"",INDEX(TasksList!$C$6:$C$1005,MATCH(C873,TasksList!$B$6:$B$1005,0),1)),""),"")</f>
        <v/>
      </c>
      <c r="E873" s="361" t="str">
        <f>IFERROR(IF(LEN(C873)&gt;0,IF(LEN(INDEX(TasksList!$F$6:$F$1005,MATCH(C873,TasksList!$B$6:$B$1005,0),1))=0,"not set!",INDEX(TasksList!$F$6:$F$1005,MATCH(C873,TasksList!$B$6:$B$1005,0),1)),""),"")</f>
        <v/>
      </c>
      <c r="F873" s="360" t="str">
        <f>IFERROR(IF(LEN(D873)&gt;0,IF(LEN(INDEX(AdressBook!$D$6:$D$25,MATCH(D873,AdressBook!$B$6:$B$25,0),1))=0,"",INDEX(AdressBook!$D$6:$D$25,MATCH(D873,AdressBook!$B$6:$B$25,0),1)),""),"")</f>
        <v/>
      </c>
      <c r="G873" s="361" t="str">
        <f>IFERROR(IF(LEN(INDEX(PlansAndNotes!$F$6:$F$2005,ROW(B873)-ROW($C$3)))=0,"",INDEX(PlansAndNotes!$F$6:$F$2005,ROW(B873)-ROW($C$3))),"")</f>
        <v/>
      </c>
      <c r="H873" s="361" t="str">
        <f>IFERROR(IF(LEN(C873)&gt;0,IF(LEN(INDEX(TasksList!$G$6:$G$1005,MATCH(C873,TasksList!$B$6:$B$1005,0),1))=0,"",INDEX(TasksList!$G$6:$G$1005,MATCH(C873,TasksList!$B$6:$B$1005,0),1)),""),"")</f>
        <v/>
      </c>
      <c r="I873" s="381"/>
      <c r="J873" s="402"/>
      <c r="K873" s="402"/>
      <c r="L873" s="399" t="str">
        <f t="array" ref="L873">IFERROR(INDEX($J$4:$J$1003,SMALL($K$4:$K$1003,ROW(L873)-3),1),"")</f>
        <v/>
      </c>
      <c r="M873" s="206"/>
      <c r="N873" s="362" t="str">
        <f>IFERROR(IF(LEN(INDEX(PlansAndNotes!$D$6:$D$4005,ROW(B873)-ROW($C$3)))=0,"",INDEX(PlansAndNotes!$D$6:$D$4005,ROW(B873)-ROW($C$3))),"")</f>
        <v/>
      </c>
      <c r="O873" s="165" t="str">
        <f t="shared" si="115"/>
        <v/>
      </c>
      <c r="P873" s="363" t="str">
        <f>IFERROR(IF(LEN(INDEX(PlansAndNotes!$E$6:$E$4005,ROW(B873)-ROW($C$3)))=0,"",INDEX(PlansAndNotes!$E$6:$E$4005,ROW(B873)-ROW($C$3))),"")</f>
        <v/>
      </c>
      <c r="Q873" s="363" t="str">
        <f>IFERROR(IF(LEN(INDEX(PlansAndNotes!$G$6:$G$4005,ROW(B873)-ROW($C$3)))=0,"",INDEX(PlansAndNotes!$G$6:$G$4005,ROW(B873)-ROW($C$3))),"")</f>
        <v/>
      </c>
      <c r="R873" s="361" t="str">
        <f>IFERROR(IF(LEN(D873)&gt;0,IF(LEN(INDEX(AdressBook!$C$6:$C$25,MATCH(D873,AdressBook!$B$6:$B$25,0),1))=0,"",INDEX(AdressBook!$C$6:$C$25,MATCH(D873,AdressBook!$B$6:$B$25,0),1)),""),"")</f>
        <v/>
      </c>
      <c r="S873" s="165">
        <f>IF(LEN(C873)&gt;0,IFERROR(IF(MATCH(C873,C874:$C$4004,0)&gt;0,-1,ROW(S873)-ROW($S$3)),ROW(S873)-ROW($S$3)),-1)</f>
        <v>-1</v>
      </c>
      <c r="T873" s="165">
        <f t="shared" si="116"/>
        <v>0</v>
      </c>
      <c r="U873" s="165" t="str">
        <f t="shared" si="117"/>
        <v/>
      </c>
      <c r="V873" s="165" t="str">
        <f>IFERROR(IF(OR(C873="",S873&lt;0),"",IF(SUBTOTAL(3,C873:C873)=0,-1,SUBTOTAL(3,$C$4:C873))),"")</f>
        <v/>
      </c>
      <c r="W873" s="156" t="str">
        <f t="array" ref="W873">IF(LEN(C873)&gt;0,IFERROR(IF(MATCH(C873,$C$3:$C872,0)&gt;0,N873-INDEX($N$3:N872,SUMPRODUCT(MAX(ROW($C$3:$C872)*(C873=$C$3:$C872)))-2,1),""),""),"")</f>
        <v/>
      </c>
      <c r="X873" s="156">
        <f t="shared" ca="1" si="118"/>
        <v>1</v>
      </c>
      <c r="Y873" s="156">
        <f t="shared" ca="1" si="119"/>
        <v>1</v>
      </c>
    </row>
    <row r="874" spans="2:25" hidden="1" x14ac:dyDescent="0.25">
      <c r="B874" s="390" t="str">
        <f>IFERROR(IF(LEN(INDEX(PlansAndNotes!$B$6:$B$2005,ROW(A874)-ROW($B$3)))=0,"",INDEX(PlansAndNotes!$B$6:$B$2005,ROW(A874)-ROW($B$3))),"")</f>
        <v/>
      </c>
      <c r="C874" s="361" t="str">
        <f t="shared" si="114"/>
        <v/>
      </c>
      <c r="D874" s="361" t="str">
        <f>IFERROR(IF(LEN(C874)&gt;0,IF(LEN(INDEX(TasksList!$C$6:$C$1005,MATCH(C874,TasksList!$B$6:$B$1005,0),1))=0,"",INDEX(TasksList!$C$6:$C$1005,MATCH(C874,TasksList!$B$6:$B$1005,0),1)),""),"")</f>
        <v/>
      </c>
      <c r="E874" s="361" t="str">
        <f>IFERROR(IF(LEN(C874)&gt;0,IF(LEN(INDEX(TasksList!$F$6:$F$1005,MATCH(C874,TasksList!$B$6:$B$1005,0),1))=0,"not set!",INDEX(TasksList!$F$6:$F$1005,MATCH(C874,TasksList!$B$6:$B$1005,0),1)),""),"")</f>
        <v/>
      </c>
      <c r="F874" s="360" t="str">
        <f>IFERROR(IF(LEN(D874)&gt;0,IF(LEN(INDEX(AdressBook!$D$6:$D$25,MATCH(D874,AdressBook!$B$6:$B$25,0),1))=0,"",INDEX(AdressBook!$D$6:$D$25,MATCH(D874,AdressBook!$B$6:$B$25,0),1)),""),"")</f>
        <v/>
      </c>
      <c r="G874" s="361" t="str">
        <f>IFERROR(IF(LEN(INDEX(PlansAndNotes!$F$6:$F$2005,ROW(B874)-ROW($C$3)))=0,"",INDEX(PlansAndNotes!$F$6:$F$2005,ROW(B874)-ROW($C$3))),"")</f>
        <v/>
      </c>
      <c r="H874" s="361" t="str">
        <f>IFERROR(IF(LEN(C874)&gt;0,IF(LEN(INDEX(TasksList!$G$6:$G$1005,MATCH(C874,TasksList!$B$6:$B$1005,0),1))=0,"",INDEX(TasksList!$G$6:$G$1005,MATCH(C874,TasksList!$B$6:$B$1005,0),1)),""),"")</f>
        <v/>
      </c>
      <c r="I874" s="381"/>
      <c r="J874" s="402"/>
      <c r="K874" s="402"/>
      <c r="L874" s="399" t="str">
        <f t="array" ref="L874">IFERROR(INDEX($J$4:$J$1003,SMALL($K$4:$K$1003,ROW(L874)-3),1),"")</f>
        <v/>
      </c>
      <c r="M874" s="206"/>
      <c r="N874" s="362" t="str">
        <f>IFERROR(IF(LEN(INDEX(PlansAndNotes!$D$6:$D$4005,ROW(B874)-ROW($C$3)))=0,"",INDEX(PlansAndNotes!$D$6:$D$4005,ROW(B874)-ROW($C$3))),"")</f>
        <v/>
      </c>
      <c r="O874" s="165" t="str">
        <f t="shared" si="115"/>
        <v/>
      </c>
      <c r="P874" s="363" t="str">
        <f>IFERROR(IF(LEN(INDEX(PlansAndNotes!$E$6:$E$4005,ROW(B874)-ROW($C$3)))=0,"",INDEX(PlansAndNotes!$E$6:$E$4005,ROW(B874)-ROW($C$3))),"")</f>
        <v/>
      </c>
      <c r="Q874" s="363" t="str">
        <f>IFERROR(IF(LEN(INDEX(PlansAndNotes!$G$6:$G$4005,ROW(B874)-ROW($C$3)))=0,"",INDEX(PlansAndNotes!$G$6:$G$4005,ROW(B874)-ROW($C$3))),"")</f>
        <v/>
      </c>
      <c r="R874" s="361" t="str">
        <f>IFERROR(IF(LEN(D874)&gt;0,IF(LEN(INDEX(AdressBook!$C$6:$C$25,MATCH(D874,AdressBook!$B$6:$B$25,0),1))=0,"",INDEX(AdressBook!$C$6:$C$25,MATCH(D874,AdressBook!$B$6:$B$25,0),1)),""),"")</f>
        <v/>
      </c>
      <c r="S874" s="165">
        <f>IF(LEN(C874)&gt;0,IFERROR(IF(MATCH(C874,C875:$C$4004,0)&gt;0,-1,ROW(S874)-ROW($S$3)),ROW(S874)-ROW($S$3)),-1)</f>
        <v>-1</v>
      </c>
      <c r="T874" s="165">
        <f t="shared" si="116"/>
        <v>0</v>
      </c>
      <c r="U874" s="165" t="str">
        <f t="shared" si="117"/>
        <v/>
      </c>
      <c r="V874" s="165" t="str">
        <f>IFERROR(IF(OR(C874="",S874&lt;0),"",IF(SUBTOTAL(3,C874:C874)=0,-1,SUBTOTAL(3,$C$4:C874))),"")</f>
        <v/>
      </c>
      <c r="W874" s="156" t="str">
        <f t="array" ref="W874">IF(LEN(C874)&gt;0,IFERROR(IF(MATCH(C874,$C$3:$C873,0)&gt;0,N874-INDEX($N$3:N873,SUMPRODUCT(MAX(ROW($C$3:$C873)*(C874=$C$3:$C873)))-2,1),""),""),"")</f>
        <v/>
      </c>
      <c r="X874" s="156">
        <f t="shared" ca="1" si="118"/>
        <v>1</v>
      </c>
      <c r="Y874" s="156">
        <f t="shared" ca="1" si="119"/>
        <v>1</v>
      </c>
    </row>
    <row r="875" spans="2:25" hidden="1" x14ac:dyDescent="0.25">
      <c r="B875" s="390" t="str">
        <f>IFERROR(IF(LEN(INDEX(PlansAndNotes!$B$6:$B$2005,ROW(A875)-ROW($B$3)))=0,"",INDEX(PlansAndNotes!$B$6:$B$2005,ROW(A875)-ROW($B$3))),"")</f>
        <v/>
      </c>
      <c r="C875" s="361" t="str">
        <f t="shared" si="114"/>
        <v/>
      </c>
      <c r="D875" s="361" t="str">
        <f>IFERROR(IF(LEN(C875)&gt;0,IF(LEN(INDEX(TasksList!$C$6:$C$1005,MATCH(C875,TasksList!$B$6:$B$1005,0),1))=0,"",INDEX(TasksList!$C$6:$C$1005,MATCH(C875,TasksList!$B$6:$B$1005,0),1)),""),"")</f>
        <v/>
      </c>
      <c r="E875" s="361" t="str">
        <f>IFERROR(IF(LEN(C875)&gt;0,IF(LEN(INDEX(TasksList!$F$6:$F$1005,MATCH(C875,TasksList!$B$6:$B$1005,0),1))=0,"not set!",INDEX(TasksList!$F$6:$F$1005,MATCH(C875,TasksList!$B$6:$B$1005,0),1)),""),"")</f>
        <v/>
      </c>
      <c r="F875" s="360" t="str">
        <f>IFERROR(IF(LEN(D875)&gt;0,IF(LEN(INDEX(AdressBook!$D$6:$D$25,MATCH(D875,AdressBook!$B$6:$B$25,0),1))=0,"",INDEX(AdressBook!$D$6:$D$25,MATCH(D875,AdressBook!$B$6:$B$25,0),1)),""),"")</f>
        <v/>
      </c>
      <c r="G875" s="361" t="str">
        <f>IFERROR(IF(LEN(INDEX(PlansAndNotes!$F$6:$F$2005,ROW(B875)-ROW($C$3)))=0,"",INDEX(PlansAndNotes!$F$6:$F$2005,ROW(B875)-ROW($C$3))),"")</f>
        <v/>
      </c>
      <c r="H875" s="361" t="str">
        <f>IFERROR(IF(LEN(C875)&gt;0,IF(LEN(INDEX(TasksList!$G$6:$G$1005,MATCH(C875,TasksList!$B$6:$B$1005,0),1))=0,"",INDEX(TasksList!$G$6:$G$1005,MATCH(C875,TasksList!$B$6:$B$1005,0),1)),""),"")</f>
        <v/>
      </c>
      <c r="I875" s="381"/>
      <c r="J875" s="402"/>
      <c r="K875" s="402"/>
      <c r="L875" s="399" t="str">
        <f t="array" ref="L875">IFERROR(INDEX($J$4:$J$1003,SMALL($K$4:$K$1003,ROW(L875)-3),1),"")</f>
        <v/>
      </c>
      <c r="M875" s="206"/>
      <c r="N875" s="362" t="str">
        <f>IFERROR(IF(LEN(INDEX(PlansAndNotes!$D$6:$D$4005,ROW(B875)-ROW($C$3)))=0,"",INDEX(PlansAndNotes!$D$6:$D$4005,ROW(B875)-ROW($C$3))),"")</f>
        <v/>
      </c>
      <c r="O875" s="165" t="str">
        <f t="shared" si="115"/>
        <v/>
      </c>
      <c r="P875" s="363" t="str">
        <f>IFERROR(IF(LEN(INDEX(PlansAndNotes!$E$6:$E$4005,ROW(B875)-ROW($C$3)))=0,"",INDEX(PlansAndNotes!$E$6:$E$4005,ROW(B875)-ROW($C$3))),"")</f>
        <v/>
      </c>
      <c r="Q875" s="363" t="str">
        <f>IFERROR(IF(LEN(INDEX(PlansAndNotes!$G$6:$G$4005,ROW(B875)-ROW($C$3)))=0,"",INDEX(PlansAndNotes!$G$6:$G$4005,ROW(B875)-ROW($C$3))),"")</f>
        <v/>
      </c>
      <c r="R875" s="361" t="str">
        <f>IFERROR(IF(LEN(D875)&gt;0,IF(LEN(INDEX(AdressBook!$C$6:$C$25,MATCH(D875,AdressBook!$B$6:$B$25,0),1))=0,"",INDEX(AdressBook!$C$6:$C$25,MATCH(D875,AdressBook!$B$6:$B$25,0),1)),""),"")</f>
        <v/>
      </c>
      <c r="S875" s="165">
        <f>IF(LEN(C875)&gt;0,IFERROR(IF(MATCH(C875,C876:$C$4004,0)&gt;0,-1,ROW(S875)-ROW($S$3)),ROW(S875)-ROW($S$3)),-1)</f>
        <v>-1</v>
      </c>
      <c r="T875" s="165">
        <f t="shared" si="116"/>
        <v>0</v>
      </c>
      <c r="U875" s="165" t="str">
        <f t="shared" si="117"/>
        <v/>
      </c>
      <c r="V875" s="165" t="str">
        <f>IFERROR(IF(OR(C875="",S875&lt;0),"",IF(SUBTOTAL(3,C875:C875)=0,-1,SUBTOTAL(3,$C$4:C875))),"")</f>
        <v/>
      </c>
      <c r="W875" s="156" t="str">
        <f t="array" ref="W875">IF(LEN(C875)&gt;0,IFERROR(IF(MATCH(C875,$C$3:$C874,0)&gt;0,N875-INDEX($N$3:N874,SUMPRODUCT(MAX(ROW($C$3:$C874)*(C875=$C$3:$C874)))-2,1),""),""),"")</f>
        <v/>
      </c>
      <c r="X875" s="156">
        <f t="shared" ca="1" si="118"/>
        <v>1</v>
      </c>
      <c r="Y875" s="156">
        <f t="shared" ca="1" si="119"/>
        <v>1</v>
      </c>
    </row>
    <row r="876" spans="2:25" hidden="1" x14ac:dyDescent="0.25">
      <c r="B876" s="390" t="str">
        <f>IFERROR(IF(LEN(INDEX(PlansAndNotes!$B$6:$B$2005,ROW(A876)-ROW($B$3)))=0,"",INDEX(PlansAndNotes!$B$6:$B$2005,ROW(A876)-ROW($B$3))),"")</f>
        <v/>
      </c>
      <c r="C876" s="361" t="str">
        <f t="shared" si="114"/>
        <v/>
      </c>
      <c r="D876" s="361" t="str">
        <f>IFERROR(IF(LEN(C876)&gt;0,IF(LEN(INDEX(TasksList!$C$6:$C$1005,MATCH(C876,TasksList!$B$6:$B$1005,0),1))=0,"",INDEX(TasksList!$C$6:$C$1005,MATCH(C876,TasksList!$B$6:$B$1005,0),1)),""),"")</f>
        <v/>
      </c>
      <c r="E876" s="361" t="str">
        <f>IFERROR(IF(LEN(C876)&gt;0,IF(LEN(INDEX(TasksList!$F$6:$F$1005,MATCH(C876,TasksList!$B$6:$B$1005,0),1))=0,"not set!",INDEX(TasksList!$F$6:$F$1005,MATCH(C876,TasksList!$B$6:$B$1005,0),1)),""),"")</f>
        <v/>
      </c>
      <c r="F876" s="360" t="str">
        <f>IFERROR(IF(LEN(D876)&gt;0,IF(LEN(INDEX(AdressBook!$D$6:$D$25,MATCH(D876,AdressBook!$B$6:$B$25,0),1))=0,"",INDEX(AdressBook!$D$6:$D$25,MATCH(D876,AdressBook!$B$6:$B$25,0),1)),""),"")</f>
        <v/>
      </c>
      <c r="G876" s="361" t="str">
        <f>IFERROR(IF(LEN(INDEX(PlansAndNotes!$F$6:$F$2005,ROW(B876)-ROW($C$3)))=0,"",INDEX(PlansAndNotes!$F$6:$F$2005,ROW(B876)-ROW($C$3))),"")</f>
        <v/>
      </c>
      <c r="H876" s="361" t="str">
        <f>IFERROR(IF(LEN(C876)&gt;0,IF(LEN(INDEX(TasksList!$G$6:$G$1005,MATCH(C876,TasksList!$B$6:$B$1005,0),1))=0,"",INDEX(TasksList!$G$6:$G$1005,MATCH(C876,TasksList!$B$6:$B$1005,0),1)),""),"")</f>
        <v/>
      </c>
      <c r="I876" s="381"/>
      <c r="J876" s="402"/>
      <c r="K876" s="402"/>
      <c r="L876" s="399" t="str">
        <f t="array" ref="L876">IFERROR(INDEX($J$4:$J$1003,SMALL($K$4:$K$1003,ROW(L876)-3),1),"")</f>
        <v/>
      </c>
      <c r="M876" s="206"/>
      <c r="N876" s="362" t="str">
        <f>IFERROR(IF(LEN(INDEX(PlansAndNotes!$D$6:$D$4005,ROW(B876)-ROW($C$3)))=0,"",INDEX(PlansAndNotes!$D$6:$D$4005,ROW(B876)-ROW($C$3))),"")</f>
        <v/>
      </c>
      <c r="O876" s="165" t="str">
        <f t="shared" si="115"/>
        <v/>
      </c>
      <c r="P876" s="363" t="str">
        <f>IFERROR(IF(LEN(INDEX(PlansAndNotes!$E$6:$E$4005,ROW(B876)-ROW($C$3)))=0,"",INDEX(PlansAndNotes!$E$6:$E$4005,ROW(B876)-ROW($C$3))),"")</f>
        <v/>
      </c>
      <c r="Q876" s="363" t="str">
        <f>IFERROR(IF(LEN(INDEX(PlansAndNotes!$G$6:$G$4005,ROW(B876)-ROW($C$3)))=0,"",INDEX(PlansAndNotes!$G$6:$G$4005,ROW(B876)-ROW($C$3))),"")</f>
        <v/>
      </c>
      <c r="R876" s="361" t="str">
        <f>IFERROR(IF(LEN(D876)&gt;0,IF(LEN(INDEX(AdressBook!$C$6:$C$25,MATCH(D876,AdressBook!$B$6:$B$25,0),1))=0,"",INDEX(AdressBook!$C$6:$C$25,MATCH(D876,AdressBook!$B$6:$B$25,0),1)),""),"")</f>
        <v/>
      </c>
      <c r="S876" s="165">
        <f>IF(LEN(C876)&gt;0,IFERROR(IF(MATCH(C876,C877:$C$4004,0)&gt;0,-1,ROW(S876)-ROW($S$3)),ROW(S876)-ROW($S$3)),-1)</f>
        <v>-1</v>
      </c>
      <c r="T876" s="165">
        <f t="shared" si="116"/>
        <v>0</v>
      </c>
      <c r="U876" s="165" t="str">
        <f t="shared" si="117"/>
        <v/>
      </c>
      <c r="V876" s="165" t="str">
        <f>IFERROR(IF(OR(C876="",S876&lt;0),"",IF(SUBTOTAL(3,C876:C876)=0,-1,SUBTOTAL(3,$C$4:C876))),"")</f>
        <v/>
      </c>
      <c r="W876" s="156" t="str">
        <f t="array" ref="W876">IF(LEN(C876)&gt;0,IFERROR(IF(MATCH(C876,$C$3:$C875,0)&gt;0,N876-INDEX($N$3:N875,SUMPRODUCT(MAX(ROW($C$3:$C875)*(C876=$C$3:$C875)))-2,1),""),""),"")</f>
        <v/>
      </c>
      <c r="X876" s="156">
        <f t="shared" ca="1" si="118"/>
        <v>1</v>
      </c>
      <c r="Y876" s="156">
        <f t="shared" ca="1" si="119"/>
        <v>1</v>
      </c>
    </row>
    <row r="877" spans="2:25" hidden="1" x14ac:dyDescent="0.25">
      <c r="B877" s="390" t="str">
        <f>IFERROR(IF(LEN(INDEX(PlansAndNotes!$B$6:$B$2005,ROW(A877)-ROW($B$3)))=0,"",INDEX(PlansAndNotes!$B$6:$B$2005,ROW(A877)-ROW($B$3))),"")</f>
        <v/>
      </c>
      <c r="C877" s="361" t="str">
        <f t="shared" si="114"/>
        <v/>
      </c>
      <c r="D877" s="361" t="str">
        <f>IFERROR(IF(LEN(C877)&gt;0,IF(LEN(INDEX(TasksList!$C$6:$C$1005,MATCH(C877,TasksList!$B$6:$B$1005,0),1))=0,"",INDEX(TasksList!$C$6:$C$1005,MATCH(C877,TasksList!$B$6:$B$1005,0),1)),""),"")</f>
        <v/>
      </c>
      <c r="E877" s="361" t="str">
        <f>IFERROR(IF(LEN(C877)&gt;0,IF(LEN(INDEX(TasksList!$F$6:$F$1005,MATCH(C877,TasksList!$B$6:$B$1005,0),1))=0,"not set!",INDEX(TasksList!$F$6:$F$1005,MATCH(C877,TasksList!$B$6:$B$1005,0),1)),""),"")</f>
        <v/>
      </c>
      <c r="F877" s="360" t="str">
        <f>IFERROR(IF(LEN(D877)&gt;0,IF(LEN(INDEX(AdressBook!$D$6:$D$25,MATCH(D877,AdressBook!$B$6:$B$25,0),1))=0,"",INDEX(AdressBook!$D$6:$D$25,MATCH(D877,AdressBook!$B$6:$B$25,0),1)),""),"")</f>
        <v/>
      </c>
      <c r="G877" s="361" t="str">
        <f>IFERROR(IF(LEN(INDEX(PlansAndNotes!$F$6:$F$2005,ROW(B877)-ROW($C$3)))=0,"",INDEX(PlansAndNotes!$F$6:$F$2005,ROW(B877)-ROW($C$3))),"")</f>
        <v/>
      </c>
      <c r="H877" s="361" t="str">
        <f>IFERROR(IF(LEN(C877)&gt;0,IF(LEN(INDEX(TasksList!$G$6:$G$1005,MATCH(C877,TasksList!$B$6:$B$1005,0),1))=0,"",INDEX(TasksList!$G$6:$G$1005,MATCH(C877,TasksList!$B$6:$B$1005,0),1)),""),"")</f>
        <v/>
      </c>
      <c r="I877" s="381"/>
      <c r="J877" s="402"/>
      <c r="K877" s="402"/>
      <c r="L877" s="399" t="str">
        <f t="array" ref="L877">IFERROR(INDEX($J$4:$J$1003,SMALL($K$4:$K$1003,ROW(L877)-3),1),"")</f>
        <v/>
      </c>
      <c r="M877" s="206"/>
      <c r="N877" s="362" t="str">
        <f>IFERROR(IF(LEN(INDEX(PlansAndNotes!$D$6:$D$4005,ROW(B877)-ROW($C$3)))=0,"",INDEX(PlansAndNotes!$D$6:$D$4005,ROW(B877)-ROW($C$3))),"")</f>
        <v/>
      </c>
      <c r="O877" s="165" t="str">
        <f t="shared" si="115"/>
        <v/>
      </c>
      <c r="P877" s="363" t="str">
        <f>IFERROR(IF(LEN(INDEX(PlansAndNotes!$E$6:$E$4005,ROW(B877)-ROW($C$3)))=0,"",INDEX(PlansAndNotes!$E$6:$E$4005,ROW(B877)-ROW($C$3))),"")</f>
        <v/>
      </c>
      <c r="Q877" s="363" t="str">
        <f>IFERROR(IF(LEN(INDEX(PlansAndNotes!$G$6:$G$4005,ROW(B877)-ROW($C$3)))=0,"",INDEX(PlansAndNotes!$G$6:$G$4005,ROW(B877)-ROW($C$3))),"")</f>
        <v/>
      </c>
      <c r="R877" s="361" t="str">
        <f>IFERROR(IF(LEN(D877)&gt;0,IF(LEN(INDEX(AdressBook!$C$6:$C$25,MATCH(D877,AdressBook!$B$6:$B$25,0),1))=0,"",INDEX(AdressBook!$C$6:$C$25,MATCH(D877,AdressBook!$B$6:$B$25,0),1)),""),"")</f>
        <v/>
      </c>
      <c r="S877" s="165">
        <f>IF(LEN(C877)&gt;0,IFERROR(IF(MATCH(C877,C878:$C$4004,0)&gt;0,-1,ROW(S877)-ROW($S$3)),ROW(S877)-ROW($S$3)),-1)</f>
        <v>-1</v>
      </c>
      <c r="T877" s="165">
        <f t="shared" si="116"/>
        <v>0</v>
      </c>
      <c r="U877" s="165" t="str">
        <f t="shared" si="117"/>
        <v/>
      </c>
      <c r="V877" s="165" t="str">
        <f>IFERROR(IF(OR(C877="",S877&lt;0),"",IF(SUBTOTAL(3,C877:C877)=0,-1,SUBTOTAL(3,$C$4:C877))),"")</f>
        <v/>
      </c>
      <c r="W877" s="156" t="str">
        <f t="array" ref="W877">IF(LEN(C877)&gt;0,IFERROR(IF(MATCH(C877,$C$3:$C876,0)&gt;0,N877-INDEX($N$3:N876,SUMPRODUCT(MAX(ROW($C$3:$C876)*(C877=$C$3:$C876)))-2,1),""),""),"")</f>
        <v/>
      </c>
      <c r="X877" s="156">
        <f t="shared" ca="1" si="118"/>
        <v>1</v>
      </c>
      <c r="Y877" s="156">
        <f t="shared" ca="1" si="119"/>
        <v>1</v>
      </c>
    </row>
    <row r="878" spans="2:25" hidden="1" x14ac:dyDescent="0.25">
      <c r="B878" s="390" t="str">
        <f>IFERROR(IF(LEN(INDEX(PlansAndNotes!$B$6:$B$2005,ROW(A878)-ROW($B$3)))=0,"",INDEX(PlansAndNotes!$B$6:$B$2005,ROW(A878)-ROW($B$3))),"")</f>
        <v/>
      </c>
      <c r="C878" s="361" t="str">
        <f t="shared" si="114"/>
        <v/>
      </c>
      <c r="D878" s="361" t="str">
        <f>IFERROR(IF(LEN(C878)&gt;0,IF(LEN(INDEX(TasksList!$C$6:$C$1005,MATCH(C878,TasksList!$B$6:$B$1005,0),1))=0,"",INDEX(TasksList!$C$6:$C$1005,MATCH(C878,TasksList!$B$6:$B$1005,0),1)),""),"")</f>
        <v/>
      </c>
      <c r="E878" s="361" t="str">
        <f>IFERROR(IF(LEN(C878)&gt;0,IF(LEN(INDEX(TasksList!$F$6:$F$1005,MATCH(C878,TasksList!$B$6:$B$1005,0),1))=0,"not set!",INDEX(TasksList!$F$6:$F$1005,MATCH(C878,TasksList!$B$6:$B$1005,0),1)),""),"")</f>
        <v/>
      </c>
      <c r="F878" s="360" t="str">
        <f>IFERROR(IF(LEN(D878)&gt;0,IF(LEN(INDEX(AdressBook!$D$6:$D$25,MATCH(D878,AdressBook!$B$6:$B$25,0),1))=0,"",INDEX(AdressBook!$D$6:$D$25,MATCH(D878,AdressBook!$B$6:$B$25,0),1)),""),"")</f>
        <v/>
      </c>
      <c r="G878" s="361" t="str">
        <f>IFERROR(IF(LEN(INDEX(PlansAndNotes!$F$6:$F$2005,ROW(B878)-ROW($C$3)))=0,"",INDEX(PlansAndNotes!$F$6:$F$2005,ROW(B878)-ROW($C$3))),"")</f>
        <v/>
      </c>
      <c r="H878" s="361" t="str">
        <f>IFERROR(IF(LEN(C878)&gt;0,IF(LEN(INDEX(TasksList!$G$6:$G$1005,MATCH(C878,TasksList!$B$6:$B$1005,0),1))=0,"",INDEX(TasksList!$G$6:$G$1005,MATCH(C878,TasksList!$B$6:$B$1005,0),1)),""),"")</f>
        <v/>
      </c>
      <c r="I878" s="381"/>
      <c r="J878" s="402"/>
      <c r="K878" s="402"/>
      <c r="L878" s="399" t="str">
        <f t="array" ref="L878">IFERROR(INDEX($J$4:$J$1003,SMALL($K$4:$K$1003,ROW(L878)-3),1),"")</f>
        <v/>
      </c>
      <c r="M878" s="206"/>
      <c r="N878" s="362" t="str">
        <f>IFERROR(IF(LEN(INDEX(PlansAndNotes!$D$6:$D$4005,ROW(B878)-ROW($C$3)))=0,"",INDEX(PlansAndNotes!$D$6:$D$4005,ROW(B878)-ROW($C$3))),"")</f>
        <v/>
      </c>
      <c r="O878" s="165" t="str">
        <f t="shared" si="115"/>
        <v/>
      </c>
      <c r="P878" s="363" t="str">
        <f>IFERROR(IF(LEN(INDEX(PlansAndNotes!$E$6:$E$4005,ROW(B878)-ROW($C$3)))=0,"",INDEX(PlansAndNotes!$E$6:$E$4005,ROW(B878)-ROW($C$3))),"")</f>
        <v/>
      </c>
      <c r="Q878" s="363" t="str">
        <f>IFERROR(IF(LEN(INDEX(PlansAndNotes!$G$6:$G$4005,ROW(B878)-ROW($C$3)))=0,"",INDEX(PlansAndNotes!$G$6:$G$4005,ROW(B878)-ROW($C$3))),"")</f>
        <v/>
      </c>
      <c r="R878" s="361" t="str">
        <f>IFERROR(IF(LEN(D878)&gt;0,IF(LEN(INDEX(AdressBook!$C$6:$C$25,MATCH(D878,AdressBook!$B$6:$B$25,0),1))=0,"",INDEX(AdressBook!$C$6:$C$25,MATCH(D878,AdressBook!$B$6:$B$25,0),1)),""),"")</f>
        <v/>
      </c>
      <c r="S878" s="165">
        <f>IF(LEN(C878)&gt;0,IFERROR(IF(MATCH(C878,C879:$C$4004,0)&gt;0,-1,ROW(S878)-ROW($S$3)),ROW(S878)-ROW($S$3)),-1)</f>
        <v>-1</v>
      </c>
      <c r="T878" s="165">
        <f t="shared" si="116"/>
        <v>0</v>
      </c>
      <c r="U878" s="165" t="str">
        <f t="shared" si="117"/>
        <v/>
      </c>
      <c r="V878" s="165" t="str">
        <f>IFERROR(IF(OR(C878="",S878&lt;0),"",IF(SUBTOTAL(3,C878:C878)=0,-1,SUBTOTAL(3,$C$4:C878))),"")</f>
        <v/>
      </c>
      <c r="W878" s="156" t="str">
        <f t="array" ref="W878">IF(LEN(C878)&gt;0,IFERROR(IF(MATCH(C878,$C$3:$C877,0)&gt;0,N878-INDEX($N$3:N877,SUMPRODUCT(MAX(ROW($C$3:$C877)*(C878=$C$3:$C877)))-2,1),""),""),"")</f>
        <v/>
      </c>
      <c r="X878" s="156">
        <f t="shared" ca="1" si="118"/>
        <v>1</v>
      </c>
      <c r="Y878" s="156">
        <f t="shared" ca="1" si="119"/>
        <v>1</v>
      </c>
    </row>
    <row r="879" spans="2:25" hidden="1" x14ac:dyDescent="0.25">
      <c r="B879" s="390" t="str">
        <f>IFERROR(IF(LEN(INDEX(PlansAndNotes!$B$6:$B$2005,ROW(A879)-ROW($B$3)))=0,"",INDEX(PlansAndNotes!$B$6:$B$2005,ROW(A879)-ROW($B$3))),"")</f>
        <v/>
      </c>
      <c r="C879" s="361" t="str">
        <f t="shared" si="114"/>
        <v/>
      </c>
      <c r="D879" s="361" t="str">
        <f>IFERROR(IF(LEN(C879)&gt;0,IF(LEN(INDEX(TasksList!$C$6:$C$1005,MATCH(C879,TasksList!$B$6:$B$1005,0),1))=0,"",INDEX(TasksList!$C$6:$C$1005,MATCH(C879,TasksList!$B$6:$B$1005,0),1)),""),"")</f>
        <v/>
      </c>
      <c r="E879" s="361" t="str">
        <f>IFERROR(IF(LEN(C879)&gt;0,IF(LEN(INDEX(TasksList!$F$6:$F$1005,MATCH(C879,TasksList!$B$6:$B$1005,0),1))=0,"not set!",INDEX(TasksList!$F$6:$F$1005,MATCH(C879,TasksList!$B$6:$B$1005,0),1)),""),"")</f>
        <v/>
      </c>
      <c r="F879" s="360" t="str">
        <f>IFERROR(IF(LEN(D879)&gt;0,IF(LEN(INDEX(AdressBook!$D$6:$D$25,MATCH(D879,AdressBook!$B$6:$B$25,0),1))=0,"",INDEX(AdressBook!$D$6:$D$25,MATCH(D879,AdressBook!$B$6:$B$25,0),1)),""),"")</f>
        <v/>
      </c>
      <c r="G879" s="361" t="str">
        <f>IFERROR(IF(LEN(INDEX(PlansAndNotes!$F$6:$F$2005,ROW(B879)-ROW($C$3)))=0,"",INDEX(PlansAndNotes!$F$6:$F$2005,ROW(B879)-ROW($C$3))),"")</f>
        <v/>
      </c>
      <c r="H879" s="361" t="str">
        <f>IFERROR(IF(LEN(C879)&gt;0,IF(LEN(INDEX(TasksList!$G$6:$G$1005,MATCH(C879,TasksList!$B$6:$B$1005,0),1))=0,"",INDEX(TasksList!$G$6:$G$1005,MATCH(C879,TasksList!$B$6:$B$1005,0),1)),""),"")</f>
        <v/>
      </c>
      <c r="I879" s="381"/>
      <c r="J879" s="402"/>
      <c r="K879" s="402"/>
      <c r="L879" s="399" t="str">
        <f t="array" ref="L879">IFERROR(INDEX($J$4:$J$1003,SMALL($K$4:$K$1003,ROW(L879)-3),1),"")</f>
        <v/>
      </c>
      <c r="M879" s="206"/>
      <c r="N879" s="362" t="str">
        <f>IFERROR(IF(LEN(INDEX(PlansAndNotes!$D$6:$D$4005,ROW(B879)-ROW($C$3)))=0,"",INDEX(PlansAndNotes!$D$6:$D$4005,ROW(B879)-ROW($C$3))),"")</f>
        <v/>
      </c>
      <c r="O879" s="165" t="str">
        <f t="shared" si="115"/>
        <v/>
      </c>
      <c r="P879" s="363" t="str">
        <f>IFERROR(IF(LEN(INDEX(PlansAndNotes!$E$6:$E$4005,ROW(B879)-ROW($C$3)))=0,"",INDEX(PlansAndNotes!$E$6:$E$4005,ROW(B879)-ROW($C$3))),"")</f>
        <v/>
      </c>
      <c r="Q879" s="363" t="str">
        <f>IFERROR(IF(LEN(INDEX(PlansAndNotes!$G$6:$G$4005,ROW(B879)-ROW($C$3)))=0,"",INDEX(PlansAndNotes!$G$6:$G$4005,ROW(B879)-ROW($C$3))),"")</f>
        <v/>
      </c>
      <c r="R879" s="361" t="str">
        <f>IFERROR(IF(LEN(D879)&gt;0,IF(LEN(INDEX(AdressBook!$C$6:$C$25,MATCH(D879,AdressBook!$B$6:$B$25,0),1))=0,"",INDEX(AdressBook!$C$6:$C$25,MATCH(D879,AdressBook!$B$6:$B$25,0),1)),""),"")</f>
        <v/>
      </c>
      <c r="S879" s="165">
        <f>IF(LEN(C879)&gt;0,IFERROR(IF(MATCH(C879,C880:$C$4004,0)&gt;0,-1,ROW(S879)-ROW($S$3)),ROW(S879)-ROW($S$3)),-1)</f>
        <v>-1</v>
      </c>
      <c r="T879" s="165">
        <f t="shared" si="116"/>
        <v>0</v>
      </c>
      <c r="U879" s="165" t="str">
        <f t="shared" si="117"/>
        <v/>
      </c>
      <c r="V879" s="165" t="str">
        <f>IFERROR(IF(OR(C879="",S879&lt;0),"",IF(SUBTOTAL(3,C879:C879)=0,-1,SUBTOTAL(3,$C$4:C879))),"")</f>
        <v/>
      </c>
      <c r="W879" s="156" t="str">
        <f t="array" ref="W879">IF(LEN(C879)&gt;0,IFERROR(IF(MATCH(C879,$C$3:$C878,0)&gt;0,N879-INDEX($N$3:N878,SUMPRODUCT(MAX(ROW($C$3:$C878)*(C879=$C$3:$C878)))-2,1),""),""),"")</f>
        <v/>
      </c>
      <c r="X879" s="156">
        <f t="shared" ca="1" si="118"/>
        <v>1</v>
      </c>
      <c r="Y879" s="156">
        <f t="shared" ca="1" si="119"/>
        <v>1</v>
      </c>
    </row>
    <row r="880" spans="2:25" hidden="1" x14ac:dyDescent="0.25">
      <c r="B880" s="390" t="str">
        <f>IFERROR(IF(LEN(INDEX(PlansAndNotes!$B$6:$B$2005,ROW(A880)-ROW($B$3)))=0,"",INDEX(PlansAndNotes!$B$6:$B$2005,ROW(A880)-ROW($B$3))),"")</f>
        <v/>
      </c>
      <c r="C880" s="361" t="str">
        <f t="shared" si="114"/>
        <v/>
      </c>
      <c r="D880" s="361" t="str">
        <f>IFERROR(IF(LEN(C880)&gt;0,IF(LEN(INDEX(TasksList!$C$6:$C$1005,MATCH(C880,TasksList!$B$6:$B$1005,0),1))=0,"",INDEX(TasksList!$C$6:$C$1005,MATCH(C880,TasksList!$B$6:$B$1005,0),1)),""),"")</f>
        <v/>
      </c>
      <c r="E880" s="361" t="str">
        <f>IFERROR(IF(LEN(C880)&gt;0,IF(LEN(INDEX(TasksList!$F$6:$F$1005,MATCH(C880,TasksList!$B$6:$B$1005,0),1))=0,"not set!",INDEX(TasksList!$F$6:$F$1005,MATCH(C880,TasksList!$B$6:$B$1005,0),1)),""),"")</f>
        <v/>
      </c>
      <c r="F880" s="360" t="str">
        <f>IFERROR(IF(LEN(D880)&gt;0,IF(LEN(INDEX(AdressBook!$D$6:$D$25,MATCH(D880,AdressBook!$B$6:$B$25,0),1))=0,"",INDEX(AdressBook!$D$6:$D$25,MATCH(D880,AdressBook!$B$6:$B$25,0),1)),""),"")</f>
        <v/>
      </c>
      <c r="G880" s="361" t="str">
        <f>IFERROR(IF(LEN(INDEX(PlansAndNotes!$F$6:$F$2005,ROW(B880)-ROW($C$3)))=0,"",INDEX(PlansAndNotes!$F$6:$F$2005,ROW(B880)-ROW($C$3))),"")</f>
        <v/>
      </c>
      <c r="H880" s="361" t="str">
        <f>IFERROR(IF(LEN(C880)&gt;0,IF(LEN(INDEX(TasksList!$G$6:$G$1005,MATCH(C880,TasksList!$B$6:$B$1005,0),1))=0,"",INDEX(TasksList!$G$6:$G$1005,MATCH(C880,TasksList!$B$6:$B$1005,0),1)),""),"")</f>
        <v/>
      </c>
      <c r="I880" s="381"/>
      <c r="J880" s="402"/>
      <c r="K880" s="402"/>
      <c r="L880" s="399" t="str">
        <f t="array" ref="L880">IFERROR(INDEX($J$4:$J$1003,SMALL($K$4:$K$1003,ROW(L880)-3),1),"")</f>
        <v/>
      </c>
      <c r="M880" s="206"/>
      <c r="N880" s="362" t="str">
        <f>IFERROR(IF(LEN(INDEX(PlansAndNotes!$D$6:$D$4005,ROW(B880)-ROW($C$3)))=0,"",INDEX(PlansAndNotes!$D$6:$D$4005,ROW(B880)-ROW($C$3))),"")</f>
        <v/>
      </c>
      <c r="O880" s="165" t="str">
        <f t="shared" si="115"/>
        <v/>
      </c>
      <c r="P880" s="363" t="str">
        <f>IFERROR(IF(LEN(INDEX(PlansAndNotes!$E$6:$E$4005,ROW(B880)-ROW($C$3)))=0,"",INDEX(PlansAndNotes!$E$6:$E$4005,ROW(B880)-ROW($C$3))),"")</f>
        <v/>
      </c>
      <c r="Q880" s="363" t="str">
        <f>IFERROR(IF(LEN(INDEX(PlansAndNotes!$G$6:$G$4005,ROW(B880)-ROW($C$3)))=0,"",INDEX(PlansAndNotes!$G$6:$G$4005,ROW(B880)-ROW($C$3))),"")</f>
        <v/>
      </c>
      <c r="R880" s="361" t="str">
        <f>IFERROR(IF(LEN(D880)&gt;0,IF(LEN(INDEX(AdressBook!$C$6:$C$25,MATCH(D880,AdressBook!$B$6:$B$25,0),1))=0,"",INDEX(AdressBook!$C$6:$C$25,MATCH(D880,AdressBook!$B$6:$B$25,0),1)),""),"")</f>
        <v/>
      </c>
      <c r="S880" s="165">
        <f>IF(LEN(C880)&gt;0,IFERROR(IF(MATCH(C880,C881:$C$4004,0)&gt;0,-1,ROW(S880)-ROW($S$3)),ROW(S880)-ROW($S$3)),-1)</f>
        <v>-1</v>
      </c>
      <c r="T880" s="165">
        <f t="shared" si="116"/>
        <v>0</v>
      </c>
      <c r="U880" s="165" t="str">
        <f t="shared" si="117"/>
        <v/>
      </c>
      <c r="V880" s="165" t="str">
        <f>IFERROR(IF(OR(C880="",S880&lt;0),"",IF(SUBTOTAL(3,C880:C880)=0,-1,SUBTOTAL(3,$C$4:C880))),"")</f>
        <v/>
      </c>
      <c r="W880" s="156" t="str">
        <f t="array" ref="W880">IF(LEN(C880)&gt;0,IFERROR(IF(MATCH(C880,$C$3:$C879,0)&gt;0,N880-INDEX($N$3:N879,SUMPRODUCT(MAX(ROW($C$3:$C879)*(C880=$C$3:$C879)))-2,1),""),""),"")</f>
        <v/>
      </c>
      <c r="X880" s="156">
        <f t="shared" ca="1" si="118"/>
        <v>1</v>
      </c>
      <c r="Y880" s="156">
        <f t="shared" ca="1" si="119"/>
        <v>1</v>
      </c>
    </row>
    <row r="881" spans="2:25" hidden="1" x14ac:dyDescent="0.25">
      <c r="B881" s="390" t="str">
        <f>IFERROR(IF(LEN(INDEX(PlansAndNotes!$B$6:$B$2005,ROW(A881)-ROW($B$3)))=0,"",INDEX(PlansAndNotes!$B$6:$B$2005,ROW(A881)-ROW($B$3))),"")</f>
        <v/>
      </c>
      <c r="C881" s="361" t="str">
        <f t="shared" si="114"/>
        <v/>
      </c>
      <c r="D881" s="361" t="str">
        <f>IFERROR(IF(LEN(C881)&gt;0,IF(LEN(INDEX(TasksList!$C$6:$C$1005,MATCH(C881,TasksList!$B$6:$B$1005,0),1))=0,"",INDEX(TasksList!$C$6:$C$1005,MATCH(C881,TasksList!$B$6:$B$1005,0),1)),""),"")</f>
        <v/>
      </c>
      <c r="E881" s="361" t="str">
        <f>IFERROR(IF(LEN(C881)&gt;0,IF(LEN(INDEX(TasksList!$F$6:$F$1005,MATCH(C881,TasksList!$B$6:$B$1005,0),1))=0,"not set!",INDEX(TasksList!$F$6:$F$1005,MATCH(C881,TasksList!$B$6:$B$1005,0),1)),""),"")</f>
        <v/>
      </c>
      <c r="F881" s="360" t="str">
        <f>IFERROR(IF(LEN(D881)&gt;0,IF(LEN(INDEX(AdressBook!$D$6:$D$25,MATCH(D881,AdressBook!$B$6:$B$25,0),1))=0,"",INDEX(AdressBook!$D$6:$D$25,MATCH(D881,AdressBook!$B$6:$B$25,0),1)),""),"")</f>
        <v/>
      </c>
      <c r="G881" s="361" t="str">
        <f>IFERROR(IF(LEN(INDEX(PlansAndNotes!$F$6:$F$2005,ROW(B881)-ROW($C$3)))=0,"",INDEX(PlansAndNotes!$F$6:$F$2005,ROW(B881)-ROW($C$3))),"")</f>
        <v/>
      </c>
      <c r="H881" s="361" t="str">
        <f>IFERROR(IF(LEN(C881)&gt;0,IF(LEN(INDEX(TasksList!$G$6:$G$1005,MATCH(C881,TasksList!$B$6:$B$1005,0),1))=0,"",INDEX(TasksList!$G$6:$G$1005,MATCH(C881,TasksList!$B$6:$B$1005,0),1)),""),"")</f>
        <v/>
      </c>
      <c r="I881" s="381"/>
      <c r="J881" s="402"/>
      <c r="K881" s="402"/>
      <c r="L881" s="399" t="str">
        <f t="array" ref="L881">IFERROR(INDEX($J$4:$J$1003,SMALL($K$4:$K$1003,ROW(L881)-3),1),"")</f>
        <v/>
      </c>
      <c r="M881" s="206"/>
      <c r="N881" s="362" t="str">
        <f>IFERROR(IF(LEN(INDEX(PlansAndNotes!$D$6:$D$4005,ROW(B881)-ROW($C$3)))=0,"",INDEX(PlansAndNotes!$D$6:$D$4005,ROW(B881)-ROW($C$3))),"")</f>
        <v/>
      </c>
      <c r="O881" s="165" t="str">
        <f t="shared" si="115"/>
        <v/>
      </c>
      <c r="P881" s="363" t="str">
        <f>IFERROR(IF(LEN(INDEX(PlansAndNotes!$E$6:$E$4005,ROW(B881)-ROW($C$3)))=0,"",INDEX(PlansAndNotes!$E$6:$E$4005,ROW(B881)-ROW($C$3))),"")</f>
        <v/>
      </c>
      <c r="Q881" s="363" t="str">
        <f>IFERROR(IF(LEN(INDEX(PlansAndNotes!$G$6:$G$4005,ROW(B881)-ROW($C$3)))=0,"",INDEX(PlansAndNotes!$G$6:$G$4005,ROW(B881)-ROW($C$3))),"")</f>
        <v/>
      </c>
      <c r="R881" s="361" t="str">
        <f>IFERROR(IF(LEN(D881)&gt;0,IF(LEN(INDEX(AdressBook!$C$6:$C$25,MATCH(D881,AdressBook!$B$6:$B$25,0),1))=0,"",INDEX(AdressBook!$C$6:$C$25,MATCH(D881,AdressBook!$B$6:$B$25,0),1)),""),"")</f>
        <v/>
      </c>
      <c r="S881" s="165">
        <f>IF(LEN(C881)&gt;0,IFERROR(IF(MATCH(C881,C882:$C$4004,0)&gt;0,-1,ROW(S881)-ROW($S$3)),ROW(S881)-ROW($S$3)),-1)</f>
        <v>-1</v>
      </c>
      <c r="T881" s="165">
        <f t="shared" si="116"/>
        <v>0</v>
      </c>
      <c r="U881" s="165" t="str">
        <f t="shared" si="117"/>
        <v/>
      </c>
      <c r="V881" s="165" t="str">
        <f>IFERROR(IF(OR(C881="",S881&lt;0),"",IF(SUBTOTAL(3,C881:C881)=0,-1,SUBTOTAL(3,$C$4:C881))),"")</f>
        <v/>
      </c>
      <c r="W881" s="156" t="str">
        <f t="array" ref="W881">IF(LEN(C881)&gt;0,IFERROR(IF(MATCH(C881,$C$3:$C880,0)&gt;0,N881-INDEX($N$3:N880,SUMPRODUCT(MAX(ROW($C$3:$C880)*(C881=$C$3:$C880)))-2,1),""),""),"")</f>
        <v/>
      </c>
      <c r="X881" s="156">
        <f t="shared" ca="1" si="118"/>
        <v>1</v>
      </c>
      <c r="Y881" s="156">
        <f t="shared" ca="1" si="119"/>
        <v>1</v>
      </c>
    </row>
    <row r="882" spans="2:25" hidden="1" x14ac:dyDescent="0.25">
      <c r="B882" s="390" t="str">
        <f>IFERROR(IF(LEN(INDEX(PlansAndNotes!$B$6:$B$2005,ROW(A882)-ROW($B$3)))=0,"",INDEX(PlansAndNotes!$B$6:$B$2005,ROW(A882)-ROW($B$3))),"")</f>
        <v/>
      </c>
      <c r="C882" s="361" t="str">
        <f t="shared" si="114"/>
        <v/>
      </c>
      <c r="D882" s="361" t="str">
        <f>IFERROR(IF(LEN(C882)&gt;0,IF(LEN(INDEX(TasksList!$C$6:$C$1005,MATCH(C882,TasksList!$B$6:$B$1005,0),1))=0,"",INDEX(TasksList!$C$6:$C$1005,MATCH(C882,TasksList!$B$6:$B$1005,0),1)),""),"")</f>
        <v/>
      </c>
      <c r="E882" s="361" t="str">
        <f>IFERROR(IF(LEN(C882)&gt;0,IF(LEN(INDEX(TasksList!$F$6:$F$1005,MATCH(C882,TasksList!$B$6:$B$1005,0),1))=0,"not set!",INDEX(TasksList!$F$6:$F$1005,MATCH(C882,TasksList!$B$6:$B$1005,0),1)),""),"")</f>
        <v/>
      </c>
      <c r="F882" s="360" t="str">
        <f>IFERROR(IF(LEN(D882)&gt;0,IF(LEN(INDEX(AdressBook!$D$6:$D$25,MATCH(D882,AdressBook!$B$6:$B$25,0),1))=0,"",INDEX(AdressBook!$D$6:$D$25,MATCH(D882,AdressBook!$B$6:$B$25,0),1)),""),"")</f>
        <v/>
      </c>
      <c r="G882" s="361" t="str">
        <f>IFERROR(IF(LEN(INDEX(PlansAndNotes!$F$6:$F$2005,ROW(B882)-ROW($C$3)))=0,"",INDEX(PlansAndNotes!$F$6:$F$2005,ROW(B882)-ROW($C$3))),"")</f>
        <v/>
      </c>
      <c r="H882" s="361" t="str">
        <f>IFERROR(IF(LEN(C882)&gt;0,IF(LEN(INDEX(TasksList!$G$6:$G$1005,MATCH(C882,TasksList!$B$6:$B$1005,0),1))=0,"",INDEX(TasksList!$G$6:$G$1005,MATCH(C882,TasksList!$B$6:$B$1005,0),1)),""),"")</f>
        <v/>
      </c>
      <c r="I882" s="381"/>
      <c r="J882" s="402"/>
      <c r="K882" s="402"/>
      <c r="L882" s="399" t="str">
        <f t="array" ref="L882">IFERROR(INDEX($J$4:$J$1003,SMALL($K$4:$K$1003,ROW(L882)-3),1),"")</f>
        <v/>
      </c>
      <c r="M882" s="206"/>
      <c r="N882" s="362" t="str">
        <f>IFERROR(IF(LEN(INDEX(PlansAndNotes!$D$6:$D$4005,ROW(B882)-ROW($C$3)))=0,"",INDEX(PlansAndNotes!$D$6:$D$4005,ROW(B882)-ROW($C$3))),"")</f>
        <v/>
      </c>
      <c r="O882" s="165" t="str">
        <f t="shared" si="115"/>
        <v/>
      </c>
      <c r="P882" s="363" t="str">
        <f>IFERROR(IF(LEN(INDEX(PlansAndNotes!$E$6:$E$4005,ROW(B882)-ROW($C$3)))=0,"",INDEX(PlansAndNotes!$E$6:$E$4005,ROW(B882)-ROW($C$3))),"")</f>
        <v/>
      </c>
      <c r="Q882" s="363" t="str">
        <f>IFERROR(IF(LEN(INDEX(PlansAndNotes!$G$6:$G$4005,ROW(B882)-ROW($C$3)))=0,"",INDEX(PlansAndNotes!$G$6:$G$4005,ROW(B882)-ROW($C$3))),"")</f>
        <v/>
      </c>
      <c r="R882" s="361" t="str">
        <f>IFERROR(IF(LEN(D882)&gt;0,IF(LEN(INDEX(AdressBook!$C$6:$C$25,MATCH(D882,AdressBook!$B$6:$B$25,0),1))=0,"",INDEX(AdressBook!$C$6:$C$25,MATCH(D882,AdressBook!$B$6:$B$25,0),1)),""),"")</f>
        <v/>
      </c>
      <c r="S882" s="165">
        <f>IF(LEN(C882)&gt;0,IFERROR(IF(MATCH(C882,C883:$C$4004,0)&gt;0,-1,ROW(S882)-ROW($S$3)),ROW(S882)-ROW($S$3)),-1)</f>
        <v>-1</v>
      </c>
      <c r="T882" s="165">
        <f t="shared" si="116"/>
        <v>0</v>
      </c>
      <c r="U882" s="165" t="str">
        <f t="shared" si="117"/>
        <v/>
      </c>
      <c r="V882" s="165" t="str">
        <f>IFERROR(IF(OR(C882="",S882&lt;0),"",IF(SUBTOTAL(3,C882:C882)=0,-1,SUBTOTAL(3,$C$4:C882))),"")</f>
        <v/>
      </c>
      <c r="W882" s="156" t="str">
        <f t="array" ref="W882">IF(LEN(C882)&gt;0,IFERROR(IF(MATCH(C882,$C$3:$C881,0)&gt;0,N882-INDEX($N$3:N881,SUMPRODUCT(MAX(ROW($C$3:$C881)*(C882=$C$3:$C881)))-2,1),""),""),"")</f>
        <v/>
      </c>
      <c r="X882" s="156">
        <f t="shared" ca="1" si="118"/>
        <v>1</v>
      </c>
      <c r="Y882" s="156">
        <f t="shared" ca="1" si="119"/>
        <v>1</v>
      </c>
    </row>
    <row r="883" spans="2:25" hidden="1" x14ac:dyDescent="0.25">
      <c r="B883" s="390" t="str">
        <f>IFERROR(IF(LEN(INDEX(PlansAndNotes!$B$6:$B$2005,ROW(A883)-ROW($B$3)))=0,"",INDEX(PlansAndNotes!$B$6:$B$2005,ROW(A883)-ROW($B$3))),"")</f>
        <v/>
      </c>
      <c r="C883" s="361" t="str">
        <f t="shared" si="114"/>
        <v/>
      </c>
      <c r="D883" s="361" t="str">
        <f>IFERROR(IF(LEN(C883)&gt;0,IF(LEN(INDEX(TasksList!$C$6:$C$1005,MATCH(C883,TasksList!$B$6:$B$1005,0),1))=0,"",INDEX(TasksList!$C$6:$C$1005,MATCH(C883,TasksList!$B$6:$B$1005,0),1)),""),"")</f>
        <v/>
      </c>
      <c r="E883" s="361" t="str">
        <f>IFERROR(IF(LEN(C883)&gt;0,IF(LEN(INDEX(TasksList!$F$6:$F$1005,MATCH(C883,TasksList!$B$6:$B$1005,0),1))=0,"not set!",INDEX(TasksList!$F$6:$F$1005,MATCH(C883,TasksList!$B$6:$B$1005,0),1)),""),"")</f>
        <v/>
      </c>
      <c r="F883" s="360" t="str">
        <f>IFERROR(IF(LEN(D883)&gt;0,IF(LEN(INDEX(AdressBook!$D$6:$D$25,MATCH(D883,AdressBook!$B$6:$B$25,0),1))=0,"",INDEX(AdressBook!$D$6:$D$25,MATCH(D883,AdressBook!$B$6:$B$25,0),1)),""),"")</f>
        <v/>
      </c>
      <c r="G883" s="361" t="str">
        <f>IFERROR(IF(LEN(INDEX(PlansAndNotes!$F$6:$F$2005,ROW(B883)-ROW($C$3)))=0,"",INDEX(PlansAndNotes!$F$6:$F$2005,ROW(B883)-ROW($C$3))),"")</f>
        <v/>
      </c>
      <c r="H883" s="361" t="str">
        <f>IFERROR(IF(LEN(C883)&gt;0,IF(LEN(INDEX(TasksList!$G$6:$G$1005,MATCH(C883,TasksList!$B$6:$B$1005,0),1))=0,"",INDEX(TasksList!$G$6:$G$1005,MATCH(C883,TasksList!$B$6:$B$1005,0),1)),""),"")</f>
        <v/>
      </c>
      <c r="I883" s="381"/>
      <c r="J883" s="402"/>
      <c r="K883" s="402"/>
      <c r="L883" s="399" t="str">
        <f t="array" ref="L883">IFERROR(INDEX($J$4:$J$1003,SMALL($K$4:$K$1003,ROW(L883)-3),1),"")</f>
        <v/>
      </c>
      <c r="M883" s="206"/>
      <c r="N883" s="362" t="str">
        <f>IFERROR(IF(LEN(INDEX(PlansAndNotes!$D$6:$D$4005,ROW(B883)-ROW($C$3)))=0,"",INDEX(PlansAndNotes!$D$6:$D$4005,ROW(B883)-ROW($C$3))),"")</f>
        <v/>
      </c>
      <c r="O883" s="165" t="str">
        <f t="shared" si="115"/>
        <v/>
      </c>
      <c r="P883" s="363" t="str">
        <f>IFERROR(IF(LEN(INDEX(PlansAndNotes!$E$6:$E$4005,ROW(B883)-ROW($C$3)))=0,"",INDEX(PlansAndNotes!$E$6:$E$4005,ROW(B883)-ROW($C$3))),"")</f>
        <v/>
      </c>
      <c r="Q883" s="363" t="str">
        <f>IFERROR(IF(LEN(INDEX(PlansAndNotes!$G$6:$G$4005,ROW(B883)-ROW($C$3)))=0,"",INDEX(PlansAndNotes!$G$6:$G$4005,ROW(B883)-ROW($C$3))),"")</f>
        <v/>
      </c>
      <c r="R883" s="361" t="str">
        <f>IFERROR(IF(LEN(D883)&gt;0,IF(LEN(INDEX(AdressBook!$C$6:$C$25,MATCH(D883,AdressBook!$B$6:$B$25,0),1))=0,"",INDEX(AdressBook!$C$6:$C$25,MATCH(D883,AdressBook!$B$6:$B$25,0),1)),""),"")</f>
        <v/>
      </c>
      <c r="S883" s="165">
        <f>IF(LEN(C883)&gt;0,IFERROR(IF(MATCH(C883,C884:$C$4004,0)&gt;0,-1,ROW(S883)-ROW($S$3)),ROW(S883)-ROW($S$3)),-1)</f>
        <v>-1</v>
      </c>
      <c r="T883" s="165">
        <f t="shared" si="116"/>
        <v>0</v>
      </c>
      <c r="U883" s="165" t="str">
        <f t="shared" si="117"/>
        <v/>
      </c>
      <c r="V883" s="165" t="str">
        <f>IFERROR(IF(OR(C883="",S883&lt;0),"",IF(SUBTOTAL(3,C883:C883)=0,-1,SUBTOTAL(3,$C$4:C883))),"")</f>
        <v/>
      </c>
      <c r="W883" s="156" t="str">
        <f t="array" ref="W883">IF(LEN(C883)&gt;0,IFERROR(IF(MATCH(C883,$C$3:$C882,0)&gt;0,N883-INDEX($N$3:N882,SUMPRODUCT(MAX(ROW($C$3:$C882)*(C883=$C$3:$C882)))-2,1),""),""),"")</f>
        <v/>
      </c>
      <c r="X883" s="156">
        <f t="shared" ca="1" si="118"/>
        <v>1</v>
      </c>
      <c r="Y883" s="156">
        <f t="shared" ca="1" si="119"/>
        <v>1</v>
      </c>
    </row>
    <row r="884" spans="2:25" hidden="1" x14ac:dyDescent="0.25">
      <c r="B884" s="390" t="str">
        <f>IFERROR(IF(LEN(INDEX(PlansAndNotes!$B$6:$B$2005,ROW(A884)-ROW($B$3)))=0,"",INDEX(PlansAndNotes!$B$6:$B$2005,ROW(A884)-ROW($B$3))),"")</f>
        <v/>
      </c>
      <c r="C884" s="361" t="str">
        <f t="shared" si="114"/>
        <v/>
      </c>
      <c r="D884" s="361" t="str">
        <f>IFERROR(IF(LEN(C884)&gt;0,IF(LEN(INDEX(TasksList!$C$6:$C$1005,MATCH(C884,TasksList!$B$6:$B$1005,0),1))=0,"",INDEX(TasksList!$C$6:$C$1005,MATCH(C884,TasksList!$B$6:$B$1005,0),1)),""),"")</f>
        <v/>
      </c>
      <c r="E884" s="361" t="str">
        <f>IFERROR(IF(LEN(C884)&gt;0,IF(LEN(INDEX(TasksList!$F$6:$F$1005,MATCH(C884,TasksList!$B$6:$B$1005,0),1))=0,"not set!",INDEX(TasksList!$F$6:$F$1005,MATCH(C884,TasksList!$B$6:$B$1005,0),1)),""),"")</f>
        <v/>
      </c>
      <c r="F884" s="360" t="str">
        <f>IFERROR(IF(LEN(D884)&gt;0,IF(LEN(INDEX(AdressBook!$D$6:$D$25,MATCH(D884,AdressBook!$B$6:$B$25,0),1))=0,"",INDEX(AdressBook!$D$6:$D$25,MATCH(D884,AdressBook!$B$6:$B$25,0),1)),""),"")</f>
        <v/>
      </c>
      <c r="G884" s="361" t="str">
        <f>IFERROR(IF(LEN(INDEX(PlansAndNotes!$F$6:$F$2005,ROW(B884)-ROW($C$3)))=0,"",INDEX(PlansAndNotes!$F$6:$F$2005,ROW(B884)-ROW($C$3))),"")</f>
        <v/>
      </c>
      <c r="H884" s="361" t="str">
        <f>IFERROR(IF(LEN(C884)&gt;0,IF(LEN(INDEX(TasksList!$G$6:$G$1005,MATCH(C884,TasksList!$B$6:$B$1005,0),1))=0,"",INDEX(TasksList!$G$6:$G$1005,MATCH(C884,TasksList!$B$6:$B$1005,0),1)),""),"")</f>
        <v/>
      </c>
      <c r="I884" s="381"/>
      <c r="J884" s="402"/>
      <c r="K884" s="402"/>
      <c r="L884" s="399" t="str">
        <f t="array" ref="L884">IFERROR(INDEX($J$4:$J$1003,SMALL($K$4:$K$1003,ROW(L884)-3),1),"")</f>
        <v/>
      </c>
      <c r="M884" s="206"/>
      <c r="N884" s="362" t="str">
        <f>IFERROR(IF(LEN(INDEX(PlansAndNotes!$D$6:$D$4005,ROW(B884)-ROW($C$3)))=0,"",INDEX(PlansAndNotes!$D$6:$D$4005,ROW(B884)-ROW($C$3))),"")</f>
        <v/>
      </c>
      <c r="O884" s="165" t="str">
        <f t="shared" si="115"/>
        <v/>
      </c>
      <c r="P884" s="363" t="str">
        <f>IFERROR(IF(LEN(INDEX(PlansAndNotes!$E$6:$E$4005,ROW(B884)-ROW($C$3)))=0,"",INDEX(PlansAndNotes!$E$6:$E$4005,ROW(B884)-ROW($C$3))),"")</f>
        <v/>
      </c>
      <c r="Q884" s="363" t="str">
        <f>IFERROR(IF(LEN(INDEX(PlansAndNotes!$G$6:$G$4005,ROW(B884)-ROW($C$3)))=0,"",INDEX(PlansAndNotes!$G$6:$G$4005,ROW(B884)-ROW($C$3))),"")</f>
        <v/>
      </c>
      <c r="R884" s="361" t="str">
        <f>IFERROR(IF(LEN(D884)&gt;0,IF(LEN(INDEX(AdressBook!$C$6:$C$25,MATCH(D884,AdressBook!$B$6:$B$25,0),1))=0,"",INDEX(AdressBook!$C$6:$C$25,MATCH(D884,AdressBook!$B$6:$B$25,0),1)),""),"")</f>
        <v/>
      </c>
      <c r="S884" s="165">
        <f>IF(LEN(C884)&gt;0,IFERROR(IF(MATCH(C884,C885:$C$4004,0)&gt;0,-1,ROW(S884)-ROW($S$3)),ROW(S884)-ROW($S$3)),-1)</f>
        <v>-1</v>
      </c>
      <c r="T884" s="165">
        <f t="shared" si="116"/>
        <v>0</v>
      </c>
      <c r="U884" s="165" t="str">
        <f t="shared" si="117"/>
        <v/>
      </c>
      <c r="V884" s="165" t="str">
        <f>IFERROR(IF(OR(C884="",S884&lt;0),"",IF(SUBTOTAL(3,C884:C884)=0,-1,SUBTOTAL(3,$C$4:C884))),"")</f>
        <v/>
      </c>
      <c r="W884" s="156" t="str">
        <f t="array" ref="W884">IF(LEN(C884)&gt;0,IFERROR(IF(MATCH(C884,$C$3:$C883,0)&gt;0,N884-INDEX($N$3:N883,SUMPRODUCT(MAX(ROW($C$3:$C883)*(C884=$C$3:$C883)))-2,1),""),""),"")</f>
        <v/>
      </c>
      <c r="X884" s="156">
        <f t="shared" ca="1" si="118"/>
        <v>1</v>
      </c>
      <c r="Y884" s="156">
        <f t="shared" ca="1" si="119"/>
        <v>1</v>
      </c>
    </row>
    <row r="885" spans="2:25" hidden="1" x14ac:dyDescent="0.25">
      <c r="B885" s="390" t="str">
        <f>IFERROR(IF(LEN(INDEX(PlansAndNotes!$B$6:$B$2005,ROW(A885)-ROW($B$3)))=0,"",INDEX(PlansAndNotes!$B$6:$B$2005,ROW(A885)-ROW($B$3))),"")</f>
        <v/>
      </c>
      <c r="C885" s="361" t="str">
        <f t="shared" si="114"/>
        <v/>
      </c>
      <c r="D885" s="361" t="str">
        <f>IFERROR(IF(LEN(C885)&gt;0,IF(LEN(INDEX(TasksList!$C$6:$C$1005,MATCH(C885,TasksList!$B$6:$B$1005,0),1))=0,"",INDEX(TasksList!$C$6:$C$1005,MATCH(C885,TasksList!$B$6:$B$1005,0),1)),""),"")</f>
        <v/>
      </c>
      <c r="E885" s="361" t="str">
        <f>IFERROR(IF(LEN(C885)&gt;0,IF(LEN(INDEX(TasksList!$F$6:$F$1005,MATCH(C885,TasksList!$B$6:$B$1005,0),1))=0,"not set!",INDEX(TasksList!$F$6:$F$1005,MATCH(C885,TasksList!$B$6:$B$1005,0),1)),""),"")</f>
        <v/>
      </c>
      <c r="F885" s="360" t="str">
        <f>IFERROR(IF(LEN(D885)&gt;0,IF(LEN(INDEX(AdressBook!$D$6:$D$25,MATCH(D885,AdressBook!$B$6:$B$25,0),1))=0,"",INDEX(AdressBook!$D$6:$D$25,MATCH(D885,AdressBook!$B$6:$B$25,0),1)),""),"")</f>
        <v/>
      </c>
      <c r="G885" s="361" t="str">
        <f>IFERROR(IF(LEN(INDEX(PlansAndNotes!$F$6:$F$2005,ROW(B885)-ROW($C$3)))=0,"",INDEX(PlansAndNotes!$F$6:$F$2005,ROW(B885)-ROW($C$3))),"")</f>
        <v/>
      </c>
      <c r="H885" s="361" t="str">
        <f>IFERROR(IF(LEN(C885)&gt;0,IF(LEN(INDEX(TasksList!$G$6:$G$1005,MATCH(C885,TasksList!$B$6:$B$1005,0),1))=0,"",INDEX(TasksList!$G$6:$G$1005,MATCH(C885,TasksList!$B$6:$B$1005,0),1)),""),"")</f>
        <v/>
      </c>
      <c r="I885" s="381"/>
      <c r="J885" s="402"/>
      <c r="K885" s="402"/>
      <c r="L885" s="399" t="str">
        <f t="array" ref="L885">IFERROR(INDEX($J$4:$J$1003,SMALL($K$4:$K$1003,ROW(L885)-3),1),"")</f>
        <v/>
      </c>
      <c r="M885" s="206"/>
      <c r="N885" s="362" t="str">
        <f>IFERROR(IF(LEN(INDEX(PlansAndNotes!$D$6:$D$4005,ROW(B885)-ROW($C$3)))=0,"",INDEX(PlansAndNotes!$D$6:$D$4005,ROW(B885)-ROW($C$3))),"")</f>
        <v/>
      </c>
      <c r="O885" s="165" t="str">
        <f t="shared" si="115"/>
        <v/>
      </c>
      <c r="P885" s="363" t="str">
        <f>IFERROR(IF(LEN(INDEX(PlansAndNotes!$E$6:$E$4005,ROW(B885)-ROW($C$3)))=0,"",INDEX(PlansAndNotes!$E$6:$E$4005,ROW(B885)-ROW($C$3))),"")</f>
        <v/>
      </c>
      <c r="Q885" s="363" t="str">
        <f>IFERROR(IF(LEN(INDEX(PlansAndNotes!$G$6:$G$4005,ROW(B885)-ROW($C$3)))=0,"",INDEX(PlansAndNotes!$G$6:$G$4005,ROW(B885)-ROW($C$3))),"")</f>
        <v/>
      </c>
      <c r="R885" s="361" t="str">
        <f>IFERROR(IF(LEN(D885)&gt;0,IF(LEN(INDEX(AdressBook!$C$6:$C$25,MATCH(D885,AdressBook!$B$6:$B$25,0),1))=0,"",INDEX(AdressBook!$C$6:$C$25,MATCH(D885,AdressBook!$B$6:$B$25,0),1)),""),"")</f>
        <v/>
      </c>
      <c r="S885" s="165">
        <f>IF(LEN(C885)&gt;0,IFERROR(IF(MATCH(C885,C886:$C$4004,0)&gt;0,-1,ROW(S885)-ROW($S$3)),ROW(S885)-ROW($S$3)),-1)</f>
        <v>-1</v>
      </c>
      <c r="T885" s="165">
        <f t="shared" si="116"/>
        <v>0</v>
      </c>
      <c r="U885" s="165" t="str">
        <f t="shared" si="117"/>
        <v/>
      </c>
      <c r="V885" s="165" t="str">
        <f>IFERROR(IF(OR(C885="",S885&lt;0),"",IF(SUBTOTAL(3,C885:C885)=0,-1,SUBTOTAL(3,$C$4:C885))),"")</f>
        <v/>
      </c>
      <c r="W885" s="156" t="str">
        <f t="array" ref="W885">IF(LEN(C885)&gt;0,IFERROR(IF(MATCH(C885,$C$3:$C884,0)&gt;0,N885-INDEX($N$3:N884,SUMPRODUCT(MAX(ROW($C$3:$C884)*(C885=$C$3:$C884)))-2,1),""),""),"")</f>
        <v/>
      </c>
      <c r="X885" s="156">
        <f t="shared" ca="1" si="118"/>
        <v>1</v>
      </c>
      <c r="Y885" s="156">
        <f t="shared" ca="1" si="119"/>
        <v>1</v>
      </c>
    </row>
    <row r="886" spans="2:25" hidden="1" x14ac:dyDescent="0.25">
      <c r="B886" s="390" t="str">
        <f>IFERROR(IF(LEN(INDEX(PlansAndNotes!$B$6:$B$2005,ROW(A886)-ROW($B$3)))=0,"",INDEX(PlansAndNotes!$B$6:$B$2005,ROW(A886)-ROW($B$3))),"")</f>
        <v/>
      </c>
      <c r="C886" s="361" t="str">
        <f t="shared" si="114"/>
        <v/>
      </c>
      <c r="D886" s="361" t="str">
        <f>IFERROR(IF(LEN(C886)&gt;0,IF(LEN(INDEX(TasksList!$C$6:$C$1005,MATCH(C886,TasksList!$B$6:$B$1005,0),1))=0,"",INDEX(TasksList!$C$6:$C$1005,MATCH(C886,TasksList!$B$6:$B$1005,0),1)),""),"")</f>
        <v/>
      </c>
      <c r="E886" s="361" t="str">
        <f>IFERROR(IF(LEN(C886)&gt;0,IF(LEN(INDEX(TasksList!$F$6:$F$1005,MATCH(C886,TasksList!$B$6:$B$1005,0),1))=0,"not set!",INDEX(TasksList!$F$6:$F$1005,MATCH(C886,TasksList!$B$6:$B$1005,0),1)),""),"")</f>
        <v/>
      </c>
      <c r="F886" s="360" t="str">
        <f>IFERROR(IF(LEN(D886)&gt;0,IF(LEN(INDEX(AdressBook!$D$6:$D$25,MATCH(D886,AdressBook!$B$6:$B$25,0),1))=0,"",INDEX(AdressBook!$D$6:$D$25,MATCH(D886,AdressBook!$B$6:$B$25,0),1)),""),"")</f>
        <v/>
      </c>
      <c r="G886" s="361" t="str">
        <f>IFERROR(IF(LEN(INDEX(PlansAndNotes!$F$6:$F$2005,ROW(B886)-ROW($C$3)))=0,"",INDEX(PlansAndNotes!$F$6:$F$2005,ROW(B886)-ROW($C$3))),"")</f>
        <v/>
      </c>
      <c r="H886" s="361" t="str">
        <f>IFERROR(IF(LEN(C886)&gt;0,IF(LEN(INDEX(TasksList!$G$6:$G$1005,MATCH(C886,TasksList!$B$6:$B$1005,0),1))=0,"",INDEX(TasksList!$G$6:$G$1005,MATCH(C886,TasksList!$B$6:$B$1005,0),1)),""),"")</f>
        <v/>
      </c>
      <c r="I886" s="381"/>
      <c r="J886" s="402"/>
      <c r="K886" s="402"/>
      <c r="L886" s="399" t="str">
        <f t="array" ref="L886">IFERROR(INDEX($J$4:$J$1003,SMALL($K$4:$K$1003,ROW(L886)-3),1),"")</f>
        <v/>
      </c>
      <c r="M886" s="206"/>
      <c r="N886" s="362" t="str">
        <f>IFERROR(IF(LEN(INDEX(PlansAndNotes!$D$6:$D$4005,ROW(B886)-ROW($C$3)))=0,"",INDEX(PlansAndNotes!$D$6:$D$4005,ROW(B886)-ROW($C$3))),"")</f>
        <v/>
      </c>
      <c r="O886" s="165" t="str">
        <f t="shared" si="115"/>
        <v/>
      </c>
      <c r="P886" s="363" t="str">
        <f>IFERROR(IF(LEN(INDEX(PlansAndNotes!$E$6:$E$4005,ROW(B886)-ROW($C$3)))=0,"",INDEX(PlansAndNotes!$E$6:$E$4005,ROW(B886)-ROW($C$3))),"")</f>
        <v/>
      </c>
      <c r="Q886" s="363" t="str">
        <f>IFERROR(IF(LEN(INDEX(PlansAndNotes!$G$6:$G$4005,ROW(B886)-ROW($C$3)))=0,"",INDEX(PlansAndNotes!$G$6:$G$4005,ROW(B886)-ROW($C$3))),"")</f>
        <v/>
      </c>
      <c r="R886" s="361" t="str">
        <f>IFERROR(IF(LEN(D886)&gt;0,IF(LEN(INDEX(AdressBook!$C$6:$C$25,MATCH(D886,AdressBook!$B$6:$B$25,0),1))=0,"",INDEX(AdressBook!$C$6:$C$25,MATCH(D886,AdressBook!$B$6:$B$25,0),1)),""),"")</f>
        <v/>
      </c>
      <c r="S886" s="165">
        <f>IF(LEN(C886)&gt;0,IFERROR(IF(MATCH(C886,C887:$C$4004,0)&gt;0,-1,ROW(S886)-ROW($S$3)),ROW(S886)-ROW($S$3)),-1)</f>
        <v>-1</v>
      </c>
      <c r="T886" s="165">
        <f t="shared" si="116"/>
        <v>0</v>
      </c>
      <c r="U886" s="165" t="str">
        <f t="shared" si="117"/>
        <v/>
      </c>
      <c r="V886" s="165" t="str">
        <f>IFERROR(IF(OR(C886="",S886&lt;0),"",IF(SUBTOTAL(3,C886:C886)=0,-1,SUBTOTAL(3,$C$4:C886))),"")</f>
        <v/>
      </c>
      <c r="W886" s="156" t="str">
        <f t="array" ref="W886">IF(LEN(C886)&gt;0,IFERROR(IF(MATCH(C886,$C$3:$C885,0)&gt;0,N886-INDEX($N$3:N885,SUMPRODUCT(MAX(ROW($C$3:$C885)*(C886=$C$3:$C885)))-2,1),""),""),"")</f>
        <v/>
      </c>
      <c r="X886" s="156">
        <f t="shared" ca="1" si="118"/>
        <v>1</v>
      </c>
      <c r="Y886" s="156">
        <f t="shared" ca="1" si="119"/>
        <v>1</v>
      </c>
    </row>
    <row r="887" spans="2:25" hidden="1" x14ac:dyDescent="0.25">
      <c r="B887" s="390" t="str">
        <f>IFERROR(IF(LEN(INDEX(PlansAndNotes!$B$6:$B$2005,ROW(A887)-ROW($B$3)))=0,"",INDEX(PlansAndNotes!$B$6:$B$2005,ROW(A887)-ROW($B$3))),"")</f>
        <v/>
      </c>
      <c r="C887" s="361" t="str">
        <f t="shared" si="114"/>
        <v/>
      </c>
      <c r="D887" s="361" t="str">
        <f>IFERROR(IF(LEN(C887)&gt;0,IF(LEN(INDEX(TasksList!$C$6:$C$1005,MATCH(C887,TasksList!$B$6:$B$1005,0),1))=0,"",INDEX(TasksList!$C$6:$C$1005,MATCH(C887,TasksList!$B$6:$B$1005,0),1)),""),"")</f>
        <v/>
      </c>
      <c r="E887" s="361" t="str">
        <f>IFERROR(IF(LEN(C887)&gt;0,IF(LEN(INDEX(TasksList!$F$6:$F$1005,MATCH(C887,TasksList!$B$6:$B$1005,0),1))=0,"not set!",INDEX(TasksList!$F$6:$F$1005,MATCH(C887,TasksList!$B$6:$B$1005,0),1)),""),"")</f>
        <v/>
      </c>
      <c r="F887" s="360" t="str">
        <f>IFERROR(IF(LEN(D887)&gt;0,IF(LEN(INDEX(AdressBook!$D$6:$D$25,MATCH(D887,AdressBook!$B$6:$B$25,0),1))=0,"",INDEX(AdressBook!$D$6:$D$25,MATCH(D887,AdressBook!$B$6:$B$25,0),1)),""),"")</f>
        <v/>
      </c>
      <c r="G887" s="361" t="str">
        <f>IFERROR(IF(LEN(INDEX(PlansAndNotes!$F$6:$F$2005,ROW(B887)-ROW($C$3)))=0,"",INDEX(PlansAndNotes!$F$6:$F$2005,ROW(B887)-ROW($C$3))),"")</f>
        <v/>
      </c>
      <c r="H887" s="361" t="str">
        <f>IFERROR(IF(LEN(C887)&gt;0,IF(LEN(INDEX(TasksList!$G$6:$G$1005,MATCH(C887,TasksList!$B$6:$B$1005,0),1))=0,"",INDEX(TasksList!$G$6:$G$1005,MATCH(C887,TasksList!$B$6:$B$1005,0),1)),""),"")</f>
        <v/>
      </c>
      <c r="I887" s="381"/>
      <c r="J887" s="402"/>
      <c r="K887" s="402"/>
      <c r="L887" s="399" t="str">
        <f t="array" ref="L887">IFERROR(INDEX($J$4:$J$1003,SMALL($K$4:$K$1003,ROW(L887)-3),1),"")</f>
        <v/>
      </c>
      <c r="M887" s="206"/>
      <c r="N887" s="362" t="str">
        <f>IFERROR(IF(LEN(INDEX(PlansAndNotes!$D$6:$D$4005,ROW(B887)-ROW($C$3)))=0,"",INDEX(PlansAndNotes!$D$6:$D$4005,ROW(B887)-ROW($C$3))),"")</f>
        <v/>
      </c>
      <c r="O887" s="165" t="str">
        <f t="shared" si="115"/>
        <v/>
      </c>
      <c r="P887" s="363" t="str">
        <f>IFERROR(IF(LEN(INDEX(PlansAndNotes!$E$6:$E$4005,ROW(B887)-ROW($C$3)))=0,"",INDEX(PlansAndNotes!$E$6:$E$4005,ROW(B887)-ROW($C$3))),"")</f>
        <v/>
      </c>
      <c r="Q887" s="363" t="str">
        <f>IFERROR(IF(LEN(INDEX(PlansAndNotes!$G$6:$G$4005,ROW(B887)-ROW($C$3)))=0,"",INDEX(PlansAndNotes!$G$6:$G$4005,ROW(B887)-ROW($C$3))),"")</f>
        <v/>
      </c>
      <c r="R887" s="361" t="str">
        <f>IFERROR(IF(LEN(D887)&gt;0,IF(LEN(INDEX(AdressBook!$C$6:$C$25,MATCH(D887,AdressBook!$B$6:$B$25,0),1))=0,"",INDEX(AdressBook!$C$6:$C$25,MATCH(D887,AdressBook!$B$6:$B$25,0),1)),""),"")</f>
        <v/>
      </c>
      <c r="S887" s="165">
        <f>IF(LEN(C887)&gt;0,IFERROR(IF(MATCH(C887,C888:$C$4004,0)&gt;0,-1,ROW(S887)-ROW($S$3)),ROW(S887)-ROW($S$3)),-1)</f>
        <v>-1</v>
      </c>
      <c r="T887" s="165">
        <f t="shared" si="116"/>
        <v>0</v>
      </c>
      <c r="U887" s="165" t="str">
        <f t="shared" si="117"/>
        <v/>
      </c>
      <c r="V887" s="165" t="str">
        <f>IFERROR(IF(OR(C887="",S887&lt;0),"",IF(SUBTOTAL(3,C887:C887)=0,-1,SUBTOTAL(3,$C$4:C887))),"")</f>
        <v/>
      </c>
      <c r="W887" s="156" t="str">
        <f t="array" ref="W887">IF(LEN(C887)&gt;0,IFERROR(IF(MATCH(C887,$C$3:$C886,0)&gt;0,N887-INDEX($N$3:N886,SUMPRODUCT(MAX(ROW($C$3:$C886)*(C887=$C$3:$C886)))-2,1),""),""),"")</f>
        <v/>
      </c>
      <c r="X887" s="156">
        <f t="shared" ca="1" si="118"/>
        <v>1</v>
      </c>
      <c r="Y887" s="156">
        <f t="shared" ca="1" si="119"/>
        <v>1</v>
      </c>
    </row>
    <row r="888" spans="2:25" hidden="1" x14ac:dyDescent="0.25">
      <c r="B888" s="390" t="str">
        <f>IFERROR(IF(LEN(INDEX(PlansAndNotes!$B$6:$B$2005,ROW(A888)-ROW($B$3)))=0,"",INDEX(PlansAndNotes!$B$6:$B$2005,ROW(A888)-ROW($B$3))),"")</f>
        <v/>
      </c>
      <c r="C888" s="361" t="str">
        <f t="shared" si="114"/>
        <v/>
      </c>
      <c r="D888" s="361" t="str">
        <f>IFERROR(IF(LEN(C888)&gt;0,IF(LEN(INDEX(TasksList!$C$6:$C$1005,MATCH(C888,TasksList!$B$6:$B$1005,0),1))=0,"",INDEX(TasksList!$C$6:$C$1005,MATCH(C888,TasksList!$B$6:$B$1005,0),1)),""),"")</f>
        <v/>
      </c>
      <c r="E888" s="361" t="str">
        <f>IFERROR(IF(LEN(C888)&gt;0,IF(LEN(INDEX(TasksList!$F$6:$F$1005,MATCH(C888,TasksList!$B$6:$B$1005,0),1))=0,"not set!",INDEX(TasksList!$F$6:$F$1005,MATCH(C888,TasksList!$B$6:$B$1005,0),1)),""),"")</f>
        <v/>
      </c>
      <c r="F888" s="360" t="str">
        <f>IFERROR(IF(LEN(D888)&gt;0,IF(LEN(INDEX(AdressBook!$D$6:$D$25,MATCH(D888,AdressBook!$B$6:$B$25,0),1))=0,"",INDEX(AdressBook!$D$6:$D$25,MATCH(D888,AdressBook!$B$6:$B$25,0),1)),""),"")</f>
        <v/>
      </c>
      <c r="G888" s="361" t="str">
        <f>IFERROR(IF(LEN(INDEX(PlansAndNotes!$F$6:$F$2005,ROW(B888)-ROW($C$3)))=0,"",INDEX(PlansAndNotes!$F$6:$F$2005,ROW(B888)-ROW($C$3))),"")</f>
        <v/>
      </c>
      <c r="H888" s="361" t="str">
        <f>IFERROR(IF(LEN(C888)&gt;0,IF(LEN(INDEX(TasksList!$G$6:$G$1005,MATCH(C888,TasksList!$B$6:$B$1005,0),1))=0,"",INDEX(TasksList!$G$6:$G$1005,MATCH(C888,TasksList!$B$6:$B$1005,0),1)),""),"")</f>
        <v/>
      </c>
      <c r="I888" s="381"/>
      <c r="J888" s="402"/>
      <c r="K888" s="402"/>
      <c r="L888" s="399" t="str">
        <f t="array" ref="L888">IFERROR(INDEX($J$4:$J$1003,SMALL($K$4:$K$1003,ROW(L888)-3),1),"")</f>
        <v/>
      </c>
      <c r="M888" s="206"/>
      <c r="N888" s="362" t="str">
        <f>IFERROR(IF(LEN(INDEX(PlansAndNotes!$D$6:$D$4005,ROW(B888)-ROW($C$3)))=0,"",INDEX(PlansAndNotes!$D$6:$D$4005,ROW(B888)-ROW($C$3))),"")</f>
        <v/>
      </c>
      <c r="O888" s="165" t="str">
        <f t="shared" si="115"/>
        <v/>
      </c>
      <c r="P888" s="363" t="str">
        <f>IFERROR(IF(LEN(INDEX(PlansAndNotes!$E$6:$E$4005,ROW(B888)-ROW($C$3)))=0,"",INDEX(PlansAndNotes!$E$6:$E$4005,ROW(B888)-ROW($C$3))),"")</f>
        <v/>
      </c>
      <c r="Q888" s="363" t="str">
        <f>IFERROR(IF(LEN(INDEX(PlansAndNotes!$G$6:$G$4005,ROW(B888)-ROW($C$3)))=0,"",INDEX(PlansAndNotes!$G$6:$G$4005,ROW(B888)-ROW($C$3))),"")</f>
        <v/>
      </c>
      <c r="R888" s="361" t="str">
        <f>IFERROR(IF(LEN(D888)&gt;0,IF(LEN(INDEX(AdressBook!$C$6:$C$25,MATCH(D888,AdressBook!$B$6:$B$25,0),1))=0,"",INDEX(AdressBook!$C$6:$C$25,MATCH(D888,AdressBook!$B$6:$B$25,0),1)),""),"")</f>
        <v/>
      </c>
      <c r="S888" s="165">
        <f>IF(LEN(C888)&gt;0,IFERROR(IF(MATCH(C888,C889:$C$4004,0)&gt;0,-1,ROW(S888)-ROW($S$3)),ROW(S888)-ROW($S$3)),-1)</f>
        <v>-1</v>
      </c>
      <c r="T888" s="165">
        <f t="shared" si="116"/>
        <v>0</v>
      </c>
      <c r="U888" s="165" t="str">
        <f t="shared" si="117"/>
        <v/>
      </c>
      <c r="V888" s="165" t="str">
        <f>IFERROR(IF(OR(C888="",S888&lt;0),"",IF(SUBTOTAL(3,C888:C888)=0,-1,SUBTOTAL(3,$C$4:C888))),"")</f>
        <v/>
      </c>
      <c r="W888" s="156" t="str">
        <f t="array" ref="W888">IF(LEN(C888)&gt;0,IFERROR(IF(MATCH(C888,$C$3:$C887,0)&gt;0,N888-INDEX($N$3:N887,SUMPRODUCT(MAX(ROW($C$3:$C887)*(C888=$C$3:$C887)))-2,1),""),""),"")</f>
        <v/>
      </c>
      <c r="X888" s="156">
        <f t="shared" ca="1" si="118"/>
        <v>1</v>
      </c>
      <c r="Y888" s="156">
        <f t="shared" ca="1" si="119"/>
        <v>1</v>
      </c>
    </row>
    <row r="889" spans="2:25" hidden="1" x14ac:dyDescent="0.25">
      <c r="B889" s="390" t="str">
        <f>IFERROR(IF(LEN(INDEX(PlansAndNotes!$B$6:$B$2005,ROW(A889)-ROW($B$3)))=0,"",INDEX(PlansAndNotes!$B$6:$B$2005,ROW(A889)-ROW($B$3))),"")</f>
        <v/>
      </c>
      <c r="C889" s="361" t="str">
        <f t="shared" si="114"/>
        <v/>
      </c>
      <c r="D889" s="361" t="str">
        <f>IFERROR(IF(LEN(C889)&gt;0,IF(LEN(INDEX(TasksList!$C$6:$C$1005,MATCH(C889,TasksList!$B$6:$B$1005,0),1))=0,"",INDEX(TasksList!$C$6:$C$1005,MATCH(C889,TasksList!$B$6:$B$1005,0),1)),""),"")</f>
        <v/>
      </c>
      <c r="E889" s="361" t="str">
        <f>IFERROR(IF(LEN(C889)&gt;0,IF(LEN(INDEX(TasksList!$F$6:$F$1005,MATCH(C889,TasksList!$B$6:$B$1005,0),1))=0,"not set!",INDEX(TasksList!$F$6:$F$1005,MATCH(C889,TasksList!$B$6:$B$1005,0),1)),""),"")</f>
        <v/>
      </c>
      <c r="F889" s="360" t="str">
        <f>IFERROR(IF(LEN(D889)&gt;0,IF(LEN(INDEX(AdressBook!$D$6:$D$25,MATCH(D889,AdressBook!$B$6:$B$25,0),1))=0,"",INDEX(AdressBook!$D$6:$D$25,MATCH(D889,AdressBook!$B$6:$B$25,0),1)),""),"")</f>
        <v/>
      </c>
      <c r="G889" s="361" t="str">
        <f>IFERROR(IF(LEN(INDEX(PlansAndNotes!$F$6:$F$2005,ROW(B889)-ROW($C$3)))=0,"",INDEX(PlansAndNotes!$F$6:$F$2005,ROW(B889)-ROW($C$3))),"")</f>
        <v/>
      </c>
      <c r="H889" s="361" t="str">
        <f>IFERROR(IF(LEN(C889)&gt;0,IF(LEN(INDEX(TasksList!$G$6:$G$1005,MATCH(C889,TasksList!$B$6:$B$1005,0),1))=0,"",INDEX(TasksList!$G$6:$G$1005,MATCH(C889,TasksList!$B$6:$B$1005,0),1)),""),"")</f>
        <v/>
      </c>
      <c r="I889" s="381"/>
      <c r="J889" s="402"/>
      <c r="K889" s="402"/>
      <c r="L889" s="399" t="str">
        <f t="array" ref="L889">IFERROR(INDEX($J$4:$J$1003,SMALL($K$4:$K$1003,ROW(L889)-3),1),"")</f>
        <v/>
      </c>
      <c r="M889" s="206"/>
      <c r="N889" s="362" t="str">
        <f>IFERROR(IF(LEN(INDEX(PlansAndNotes!$D$6:$D$4005,ROW(B889)-ROW($C$3)))=0,"",INDEX(PlansAndNotes!$D$6:$D$4005,ROW(B889)-ROW($C$3))),"")</f>
        <v/>
      </c>
      <c r="O889" s="165" t="str">
        <f t="shared" si="115"/>
        <v/>
      </c>
      <c r="P889" s="363" t="str">
        <f>IFERROR(IF(LEN(INDEX(PlansAndNotes!$E$6:$E$4005,ROW(B889)-ROW($C$3)))=0,"",INDEX(PlansAndNotes!$E$6:$E$4005,ROW(B889)-ROW($C$3))),"")</f>
        <v/>
      </c>
      <c r="Q889" s="363" t="str">
        <f>IFERROR(IF(LEN(INDEX(PlansAndNotes!$G$6:$G$4005,ROW(B889)-ROW($C$3)))=0,"",INDEX(PlansAndNotes!$G$6:$G$4005,ROW(B889)-ROW($C$3))),"")</f>
        <v/>
      </c>
      <c r="R889" s="361" t="str">
        <f>IFERROR(IF(LEN(D889)&gt;0,IF(LEN(INDEX(AdressBook!$C$6:$C$25,MATCH(D889,AdressBook!$B$6:$B$25,0),1))=0,"",INDEX(AdressBook!$C$6:$C$25,MATCH(D889,AdressBook!$B$6:$B$25,0),1)),""),"")</f>
        <v/>
      </c>
      <c r="S889" s="165">
        <f>IF(LEN(C889)&gt;0,IFERROR(IF(MATCH(C889,C890:$C$4004,0)&gt;0,-1,ROW(S889)-ROW($S$3)),ROW(S889)-ROW($S$3)),-1)</f>
        <v>-1</v>
      </c>
      <c r="T889" s="165">
        <f t="shared" si="116"/>
        <v>0</v>
      </c>
      <c r="U889" s="165" t="str">
        <f t="shared" si="117"/>
        <v/>
      </c>
      <c r="V889" s="165" t="str">
        <f>IFERROR(IF(OR(C889="",S889&lt;0),"",IF(SUBTOTAL(3,C889:C889)=0,-1,SUBTOTAL(3,$C$4:C889))),"")</f>
        <v/>
      </c>
      <c r="W889" s="156" t="str">
        <f t="array" ref="W889">IF(LEN(C889)&gt;0,IFERROR(IF(MATCH(C889,$C$3:$C888,0)&gt;0,N889-INDEX($N$3:N888,SUMPRODUCT(MAX(ROW($C$3:$C888)*(C889=$C$3:$C888)))-2,1),""),""),"")</f>
        <v/>
      </c>
      <c r="X889" s="156">
        <f t="shared" ca="1" si="118"/>
        <v>1</v>
      </c>
      <c r="Y889" s="156">
        <f t="shared" ca="1" si="119"/>
        <v>1</v>
      </c>
    </row>
    <row r="890" spans="2:25" hidden="1" x14ac:dyDescent="0.25">
      <c r="B890" s="390" t="str">
        <f>IFERROR(IF(LEN(INDEX(PlansAndNotes!$B$6:$B$2005,ROW(A890)-ROW($B$3)))=0,"",INDEX(PlansAndNotes!$B$6:$B$2005,ROW(A890)-ROW($B$3))),"")</f>
        <v/>
      </c>
      <c r="C890" s="361" t="str">
        <f t="shared" si="114"/>
        <v/>
      </c>
      <c r="D890" s="361" t="str">
        <f>IFERROR(IF(LEN(C890)&gt;0,IF(LEN(INDEX(TasksList!$C$6:$C$1005,MATCH(C890,TasksList!$B$6:$B$1005,0),1))=0,"",INDEX(TasksList!$C$6:$C$1005,MATCH(C890,TasksList!$B$6:$B$1005,0),1)),""),"")</f>
        <v/>
      </c>
      <c r="E890" s="361" t="str">
        <f>IFERROR(IF(LEN(C890)&gt;0,IF(LEN(INDEX(TasksList!$F$6:$F$1005,MATCH(C890,TasksList!$B$6:$B$1005,0),1))=0,"not set!",INDEX(TasksList!$F$6:$F$1005,MATCH(C890,TasksList!$B$6:$B$1005,0),1)),""),"")</f>
        <v/>
      </c>
      <c r="F890" s="360" t="str">
        <f>IFERROR(IF(LEN(D890)&gt;0,IF(LEN(INDEX(AdressBook!$D$6:$D$25,MATCH(D890,AdressBook!$B$6:$B$25,0),1))=0,"",INDEX(AdressBook!$D$6:$D$25,MATCH(D890,AdressBook!$B$6:$B$25,0),1)),""),"")</f>
        <v/>
      </c>
      <c r="G890" s="361" t="str">
        <f>IFERROR(IF(LEN(INDEX(PlansAndNotes!$F$6:$F$2005,ROW(B890)-ROW($C$3)))=0,"",INDEX(PlansAndNotes!$F$6:$F$2005,ROW(B890)-ROW($C$3))),"")</f>
        <v/>
      </c>
      <c r="H890" s="361" t="str">
        <f>IFERROR(IF(LEN(C890)&gt;0,IF(LEN(INDEX(TasksList!$G$6:$G$1005,MATCH(C890,TasksList!$B$6:$B$1005,0),1))=0,"",INDEX(TasksList!$G$6:$G$1005,MATCH(C890,TasksList!$B$6:$B$1005,0),1)),""),"")</f>
        <v/>
      </c>
      <c r="I890" s="381"/>
      <c r="J890" s="402"/>
      <c r="K890" s="402"/>
      <c r="L890" s="399" t="str">
        <f t="array" ref="L890">IFERROR(INDEX($J$4:$J$1003,SMALL($K$4:$K$1003,ROW(L890)-3),1),"")</f>
        <v/>
      </c>
      <c r="M890" s="206"/>
      <c r="N890" s="362" t="str">
        <f>IFERROR(IF(LEN(INDEX(PlansAndNotes!$D$6:$D$4005,ROW(B890)-ROW($C$3)))=0,"",INDEX(PlansAndNotes!$D$6:$D$4005,ROW(B890)-ROW($C$3))),"")</f>
        <v/>
      </c>
      <c r="O890" s="165" t="str">
        <f t="shared" si="115"/>
        <v/>
      </c>
      <c r="P890" s="363" t="str">
        <f>IFERROR(IF(LEN(INDEX(PlansAndNotes!$E$6:$E$4005,ROW(B890)-ROW($C$3)))=0,"",INDEX(PlansAndNotes!$E$6:$E$4005,ROW(B890)-ROW($C$3))),"")</f>
        <v/>
      </c>
      <c r="Q890" s="363" t="str">
        <f>IFERROR(IF(LEN(INDEX(PlansAndNotes!$G$6:$G$4005,ROW(B890)-ROW($C$3)))=0,"",INDEX(PlansAndNotes!$G$6:$G$4005,ROW(B890)-ROW($C$3))),"")</f>
        <v/>
      </c>
      <c r="R890" s="361" t="str">
        <f>IFERROR(IF(LEN(D890)&gt;0,IF(LEN(INDEX(AdressBook!$C$6:$C$25,MATCH(D890,AdressBook!$B$6:$B$25,0),1))=0,"",INDEX(AdressBook!$C$6:$C$25,MATCH(D890,AdressBook!$B$6:$B$25,0),1)),""),"")</f>
        <v/>
      </c>
      <c r="S890" s="165">
        <f>IF(LEN(C890)&gt;0,IFERROR(IF(MATCH(C890,C891:$C$4004,0)&gt;0,-1,ROW(S890)-ROW($S$3)),ROW(S890)-ROW($S$3)),-1)</f>
        <v>-1</v>
      </c>
      <c r="T890" s="165">
        <f t="shared" si="116"/>
        <v>0</v>
      </c>
      <c r="U890" s="165" t="str">
        <f t="shared" si="117"/>
        <v/>
      </c>
      <c r="V890" s="165" t="str">
        <f>IFERROR(IF(OR(C890="",S890&lt;0),"",IF(SUBTOTAL(3,C890:C890)=0,-1,SUBTOTAL(3,$C$4:C890))),"")</f>
        <v/>
      </c>
      <c r="W890" s="156" t="str">
        <f t="array" ref="W890">IF(LEN(C890)&gt;0,IFERROR(IF(MATCH(C890,$C$3:$C889,0)&gt;0,N890-INDEX($N$3:N889,SUMPRODUCT(MAX(ROW($C$3:$C889)*(C890=$C$3:$C889)))-2,1),""),""),"")</f>
        <v/>
      </c>
      <c r="X890" s="156">
        <f t="shared" ca="1" si="118"/>
        <v>1</v>
      </c>
      <c r="Y890" s="156">
        <f t="shared" ca="1" si="119"/>
        <v>1</v>
      </c>
    </row>
    <row r="891" spans="2:25" hidden="1" x14ac:dyDescent="0.25">
      <c r="B891" s="390" t="str">
        <f>IFERROR(IF(LEN(INDEX(PlansAndNotes!$B$6:$B$2005,ROW(A891)-ROW($B$3)))=0,"",INDEX(PlansAndNotes!$B$6:$B$2005,ROW(A891)-ROW($B$3))),"")</f>
        <v/>
      </c>
      <c r="C891" s="361" t="str">
        <f t="shared" si="114"/>
        <v/>
      </c>
      <c r="D891" s="361" t="str">
        <f>IFERROR(IF(LEN(C891)&gt;0,IF(LEN(INDEX(TasksList!$C$6:$C$1005,MATCH(C891,TasksList!$B$6:$B$1005,0),1))=0,"",INDEX(TasksList!$C$6:$C$1005,MATCH(C891,TasksList!$B$6:$B$1005,0),1)),""),"")</f>
        <v/>
      </c>
      <c r="E891" s="361" t="str">
        <f>IFERROR(IF(LEN(C891)&gt;0,IF(LEN(INDEX(TasksList!$F$6:$F$1005,MATCH(C891,TasksList!$B$6:$B$1005,0),1))=0,"not set!",INDEX(TasksList!$F$6:$F$1005,MATCH(C891,TasksList!$B$6:$B$1005,0),1)),""),"")</f>
        <v/>
      </c>
      <c r="F891" s="360" t="str">
        <f>IFERROR(IF(LEN(D891)&gt;0,IF(LEN(INDEX(AdressBook!$D$6:$D$25,MATCH(D891,AdressBook!$B$6:$B$25,0),1))=0,"",INDEX(AdressBook!$D$6:$D$25,MATCH(D891,AdressBook!$B$6:$B$25,0),1)),""),"")</f>
        <v/>
      </c>
      <c r="G891" s="361" t="str">
        <f>IFERROR(IF(LEN(INDEX(PlansAndNotes!$F$6:$F$2005,ROW(B891)-ROW($C$3)))=0,"",INDEX(PlansAndNotes!$F$6:$F$2005,ROW(B891)-ROW($C$3))),"")</f>
        <v/>
      </c>
      <c r="H891" s="361" t="str">
        <f>IFERROR(IF(LEN(C891)&gt;0,IF(LEN(INDEX(TasksList!$G$6:$G$1005,MATCH(C891,TasksList!$B$6:$B$1005,0),1))=0,"",INDEX(TasksList!$G$6:$G$1005,MATCH(C891,TasksList!$B$6:$B$1005,0),1)),""),"")</f>
        <v/>
      </c>
      <c r="I891" s="381"/>
      <c r="J891" s="402"/>
      <c r="K891" s="402"/>
      <c r="L891" s="399" t="str">
        <f t="array" ref="L891">IFERROR(INDEX($J$4:$J$1003,SMALL($K$4:$K$1003,ROW(L891)-3),1),"")</f>
        <v/>
      </c>
      <c r="M891" s="206"/>
      <c r="N891" s="362" t="str">
        <f>IFERROR(IF(LEN(INDEX(PlansAndNotes!$D$6:$D$4005,ROW(B891)-ROW($C$3)))=0,"",INDEX(PlansAndNotes!$D$6:$D$4005,ROW(B891)-ROW($C$3))),"")</f>
        <v/>
      </c>
      <c r="O891" s="165" t="str">
        <f t="shared" si="115"/>
        <v/>
      </c>
      <c r="P891" s="363" t="str">
        <f>IFERROR(IF(LEN(INDEX(PlansAndNotes!$E$6:$E$4005,ROW(B891)-ROW($C$3)))=0,"",INDEX(PlansAndNotes!$E$6:$E$4005,ROW(B891)-ROW($C$3))),"")</f>
        <v/>
      </c>
      <c r="Q891" s="363" t="str">
        <f>IFERROR(IF(LEN(INDEX(PlansAndNotes!$G$6:$G$4005,ROW(B891)-ROW($C$3)))=0,"",INDEX(PlansAndNotes!$G$6:$G$4005,ROW(B891)-ROW($C$3))),"")</f>
        <v/>
      </c>
      <c r="R891" s="361" t="str">
        <f>IFERROR(IF(LEN(D891)&gt;0,IF(LEN(INDEX(AdressBook!$C$6:$C$25,MATCH(D891,AdressBook!$B$6:$B$25,0),1))=0,"",INDEX(AdressBook!$C$6:$C$25,MATCH(D891,AdressBook!$B$6:$B$25,0),1)),""),"")</f>
        <v/>
      </c>
      <c r="S891" s="165">
        <f>IF(LEN(C891)&gt;0,IFERROR(IF(MATCH(C891,C892:$C$4004,0)&gt;0,-1,ROW(S891)-ROW($S$3)),ROW(S891)-ROW($S$3)),-1)</f>
        <v>-1</v>
      </c>
      <c r="T891" s="165">
        <f t="shared" si="116"/>
        <v>0</v>
      </c>
      <c r="U891" s="165" t="str">
        <f t="shared" si="117"/>
        <v/>
      </c>
      <c r="V891" s="165" t="str">
        <f>IFERROR(IF(OR(C891="",S891&lt;0),"",IF(SUBTOTAL(3,C891:C891)=0,-1,SUBTOTAL(3,$C$4:C891))),"")</f>
        <v/>
      </c>
      <c r="W891" s="156" t="str">
        <f t="array" ref="W891">IF(LEN(C891)&gt;0,IFERROR(IF(MATCH(C891,$C$3:$C890,0)&gt;0,N891-INDEX($N$3:N890,SUMPRODUCT(MAX(ROW($C$3:$C890)*(C891=$C$3:$C890)))-2,1),""),""),"")</f>
        <v/>
      </c>
      <c r="X891" s="156">
        <f t="shared" ca="1" si="118"/>
        <v>1</v>
      </c>
      <c r="Y891" s="156">
        <f t="shared" ca="1" si="119"/>
        <v>1</v>
      </c>
    </row>
    <row r="892" spans="2:25" hidden="1" x14ac:dyDescent="0.25">
      <c r="B892" s="390" t="str">
        <f>IFERROR(IF(LEN(INDEX(PlansAndNotes!$B$6:$B$2005,ROW(A892)-ROW($B$3)))=0,"",INDEX(PlansAndNotes!$B$6:$B$2005,ROW(A892)-ROW($B$3))),"")</f>
        <v/>
      </c>
      <c r="C892" s="361" t="str">
        <f t="shared" si="114"/>
        <v/>
      </c>
      <c r="D892" s="361" t="str">
        <f>IFERROR(IF(LEN(C892)&gt;0,IF(LEN(INDEX(TasksList!$C$6:$C$1005,MATCH(C892,TasksList!$B$6:$B$1005,0),1))=0,"",INDEX(TasksList!$C$6:$C$1005,MATCH(C892,TasksList!$B$6:$B$1005,0),1)),""),"")</f>
        <v/>
      </c>
      <c r="E892" s="361" t="str">
        <f>IFERROR(IF(LEN(C892)&gt;0,IF(LEN(INDEX(TasksList!$F$6:$F$1005,MATCH(C892,TasksList!$B$6:$B$1005,0),1))=0,"not set!",INDEX(TasksList!$F$6:$F$1005,MATCH(C892,TasksList!$B$6:$B$1005,0),1)),""),"")</f>
        <v/>
      </c>
      <c r="F892" s="360" t="str">
        <f>IFERROR(IF(LEN(D892)&gt;0,IF(LEN(INDEX(AdressBook!$D$6:$D$25,MATCH(D892,AdressBook!$B$6:$B$25,0),1))=0,"",INDEX(AdressBook!$D$6:$D$25,MATCH(D892,AdressBook!$B$6:$B$25,0),1)),""),"")</f>
        <v/>
      </c>
      <c r="G892" s="361" t="str">
        <f>IFERROR(IF(LEN(INDEX(PlansAndNotes!$F$6:$F$2005,ROW(B892)-ROW($C$3)))=0,"",INDEX(PlansAndNotes!$F$6:$F$2005,ROW(B892)-ROW($C$3))),"")</f>
        <v/>
      </c>
      <c r="H892" s="361" t="str">
        <f>IFERROR(IF(LEN(C892)&gt;0,IF(LEN(INDEX(TasksList!$G$6:$G$1005,MATCH(C892,TasksList!$B$6:$B$1005,0),1))=0,"",INDEX(TasksList!$G$6:$G$1005,MATCH(C892,TasksList!$B$6:$B$1005,0),1)),""),"")</f>
        <v/>
      </c>
      <c r="I892" s="381"/>
      <c r="J892" s="402"/>
      <c r="K892" s="402"/>
      <c r="L892" s="399" t="str">
        <f t="array" ref="L892">IFERROR(INDEX($J$4:$J$1003,SMALL($K$4:$K$1003,ROW(L892)-3),1),"")</f>
        <v/>
      </c>
      <c r="M892" s="206"/>
      <c r="N892" s="362" t="str">
        <f>IFERROR(IF(LEN(INDEX(PlansAndNotes!$D$6:$D$4005,ROW(B892)-ROW($C$3)))=0,"",INDEX(PlansAndNotes!$D$6:$D$4005,ROW(B892)-ROW($C$3))),"")</f>
        <v/>
      </c>
      <c r="O892" s="165" t="str">
        <f t="shared" si="115"/>
        <v/>
      </c>
      <c r="P892" s="363" t="str">
        <f>IFERROR(IF(LEN(INDEX(PlansAndNotes!$E$6:$E$4005,ROW(B892)-ROW($C$3)))=0,"",INDEX(PlansAndNotes!$E$6:$E$4005,ROW(B892)-ROW($C$3))),"")</f>
        <v/>
      </c>
      <c r="Q892" s="363" t="str">
        <f>IFERROR(IF(LEN(INDEX(PlansAndNotes!$G$6:$G$4005,ROW(B892)-ROW($C$3)))=0,"",INDEX(PlansAndNotes!$G$6:$G$4005,ROW(B892)-ROW($C$3))),"")</f>
        <v/>
      </c>
      <c r="R892" s="361" t="str">
        <f>IFERROR(IF(LEN(D892)&gt;0,IF(LEN(INDEX(AdressBook!$C$6:$C$25,MATCH(D892,AdressBook!$B$6:$B$25,0),1))=0,"",INDEX(AdressBook!$C$6:$C$25,MATCH(D892,AdressBook!$B$6:$B$25,0),1)),""),"")</f>
        <v/>
      </c>
      <c r="S892" s="165">
        <f>IF(LEN(C892)&gt;0,IFERROR(IF(MATCH(C892,C893:$C$4004,0)&gt;0,-1,ROW(S892)-ROW($S$3)),ROW(S892)-ROW($S$3)),-1)</f>
        <v>-1</v>
      </c>
      <c r="T892" s="165">
        <f t="shared" si="116"/>
        <v>0</v>
      </c>
      <c r="U892" s="165" t="str">
        <f t="shared" si="117"/>
        <v/>
      </c>
      <c r="V892" s="165" t="str">
        <f>IFERROR(IF(OR(C892="",S892&lt;0),"",IF(SUBTOTAL(3,C892:C892)=0,-1,SUBTOTAL(3,$C$4:C892))),"")</f>
        <v/>
      </c>
      <c r="W892" s="156" t="str">
        <f t="array" ref="W892">IF(LEN(C892)&gt;0,IFERROR(IF(MATCH(C892,$C$3:$C891,0)&gt;0,N892-INDEX($N$3:N891,SUMPRODUCT(MAX(ROW($C$3:$C891)*(C892=$C$3:$C891)))-2,1),""),""),"")</f>
        <v/>
      </c>
      <c r="X892" s="156">
        <f t="shared" ca="1" si="118"/>
        <v>1</v>
      </c>
      <c r="Y892" s="156">
        <f t="shared" ca="1" si="119"/>
        <v>1</v>
      </c>
    </row>
    <row r="893" spans="2:25" hidden="1" x14ac:dyDescent="0.25">
      <c r="B893" s="390" t="str">
        <f>IFERROR(IF(LEN(INDEX(PlansAndNotes!$B$6:$B$2005,ROW(A893)-ROW($B$3)))=0,"",INDEX(PlansAndNotes!$B$6:$B$2005,ROW(A893)-ROW($B$3))),"")</f>
        <v/>
      </c>
      <c r="C893" s="361" t="str">
        <f t="shared" si="114"/>
        <v/>
      </c>
      <c r="D893" s="361" t="str">
        <f>IFERROR(IF(LEN(C893)&gt;0,IF(LEN(INDEX(TasksList!$C$6:$C$1005,MATCH(C893,TasksList!$B$6:$B$1005,0),1))=0,"",INDEX(TasksList!$C$6:$C$1005,MATCH(C893,TasksList!$B$6:$B$1005,0),1)),""),"")</f>
        <v/>
      </c>
      <c r="E893" s="361" t="str">
        <f>IFERROR(IF(LEN(C893)&gt;0,IF(LEN(INDEX(TasksList!$F$6:$F$1005,MATCH(C893,TasksList!$B$6:$B$1005,0),1))=0,"not set!",INDEX(TasksList!$F$6:$F$1005,MATCH(C893,TasksList!$B$6:$B$1005,0),1)),""),"")</f>
        <v/>
      </c>
      <c r="F893" s="360" t="str">
        <f>IFERROR(IF(LEN(D893)&gt;0,IF(LEN(INDEX(AdressBook!$D$6:$D$25,MATCH(D893,AdressBook!$B$6:$B$25,0),1))=0,"",INDEX(AdressBook!$D$6:$D$25,MATCH(D893,AdressBook!$B$6:$B$25,0),1)),""),"")</f>
        <v/>
      </c>
      <c r="G893" s="361" t="str">
        <f>IFERROR(IF(LEN(INDEX(PlansAndNotes!$F$6:$F$2005,ROW(B893)-ROW($C$3)))=0,"",INDEX(PlansAndNotes!$F$6:$F$2005,ROW(B893)-ROW($C$3))),"")</f>
        <v/>
      </c>
      <c r="H893" s="361" t="str">
        <f>IFERROR(IF(LEN(C893)&gt;0,IF(LEN(INDEX(TasksList!$G$6:$G$1005,MATCH(C893,TasksList!$B$6:$B$1005,0),1))=0,"",INDEX(TasksList!$G$6:$G$1005,MATCH(C893,TasksList!$B$6:$B$1005,0),1)),""),"")</f>
        <v/>
      </c>
      <c r="I893" s="381"/>
      <c r="J893" s="402"/>
      <c r="K893" s="402"/>
      <c r="L893" s="399" t="str">
        <f t="array" ref="L893">IFERROR(INDEX($J$4:$J$1003,SMALL($K$4:$K$1003,ROW(L893)-3),1),"")</f>
        <v/>
      </c>
      <c r="M893" s="206"/>
      <c r="N893" s="362" t="str">
        <f>IFERROR(IF(LEN(INDEX(PlansAndNotes!$D$6:$D$4005,ROW(B893)-ROW($C$3)))=0,"",INDEX(PlansAndNotes!$D$6:$D$4005,ROW(B893)-ROW($C$3))),"")</f>
        <v/>
      </c>
      <c r="O893" s="165" t="str">
        <f t="shared" si="115"/>
        <v/>
      </c>
      <c r="P893" s="363" t="str">
        <f>IFERROR(IF(LEN(INDEX(PlansAndNotes!$E$6:$E$4005,ROW(B893)-ROW($C$3)))=0,"",INDEX(PlansAndNotes!$E$6:$E$4005,ROW(B893)-ROW($C$3))),"")</f>
        <v/>
      </c>
      <c r="Q893" s="363" t="str">
        <f>IFERROR(IF(LEN(INDEX(PlansAndNotes!$G$6:$G$4005,ROW(B893)-ROW($C$3)))=0,"",INDEX(PlansAndNotes!$G$6:$G$4005,ROW(B893)-ROW($C$3))),"")</f>
        <v/>
      </c>
      <c r="R893" s="361" t="str">
        <f>IFERROR(IF(LEN(D893)&gt;0,IF(LEN(INDEX(AdressBook!$C$6:$C$25,MATCH(D893,AdressBook!$B$6:$B$25,0),1))=0,"",INDEX(AdressBook!$C$6:$C$25,MATCH(D893,AdressBook!$B$6:$B$25,0),1)),""),"")</f>
        <v/>
      </c>
      <c r="S893" s="165">
        <f>IF(LEN(C893)&gt;0,IFERROR(IF(MATCH(C893,C894:$C$4004,0)&gt;0,-1,ROW(S893)-ROW($S$3)),ROW(S893)-ROW($S$3)),-1)</f>
        <v>-1</v>
      </c>
      <c r="T893" s="165">
        <f t="shared" si="116"/>
        <v>0</v>
      </c>
      <c r="U893" s="165" t="str">
        <f t="shared" si="117"/>
        <v/>
      </c>
      <c r="V893" s="165" t="str">
        <f>IFERROR(IF(OR(C893="",S893&lt;0),"",IF(SUBTOTAL(3,C893:C893)=0,-1,SUBTOTAL(3,$C$4:C893))),"")</f>
        <v/>
      </c>
      <c r="W893" s="156" t="str">
        <f t="array" ref="W893">IF(LEN(C893)&gt;0,IFERROR(IF(MATCH(C893,$C$3:$C892,0)&gt;0,N893-INDEX($N$3:N892,SUMPRODUCT(MAX(ROW($C$3:$C892)*(C893=$C$3:$C892)))-2,1),""),""),"")</f>
        <v/>
      </c>
      <c r="X893" s="156">
        <f t="shared" ca="1" si="118"/>
        <v>1</v>
      </c>
      <c r="Y893" s="156">
        <f t="shared" ca="1" si="119"/>
        <v>1</v>
      </c>
    </row>
    <row r="894" spans="2:25" hidden="1" x14ac:dyDescent="0.25">
      <c r="B894" s="390" t="str">
        <f>IFERROR(IF(LEN(INDEX(PlansAndNotes!$B$6:$B$2005,ROW(A894)-ROW($B$3)))=0,"",INDEX(PlansAndNotes!$B$6:$B$2005,ROW(A894)-ROW($B$3))),"")</f>
        <v/>
      </c>
      <c r="C894" s="361" t="str">
        <f t="shared" si="114"/>
        <v/>
      </c>
      <c r="D894" s="361" t="str">
        <f>IFERROR(IF(LEN(C894)&gt;0,IF(LEN(INDEX(TasksList!$C$6:$C$1005,MATCH(C894,TasksList!$B$6:$B$1005,0),1))=0,"",INDEX(TasksList!$C$6:$C$1005,MATCH(C894,TasksList!$B$6:$B$1005,0),1)),""),"")</f>
        <v/>
      </c>
      <c r="E894" s="361" t="str">
        <f>IFERROR(IF(LEN(C894)&gt;0,IF(LEN(INDEX(TasksList!$F$6:$F$1005,MATCH(C894,TasksList!$B$6:$B$1005,0),1))=0,"not set!",INDEX(TasksList!$F$6:$F$1005,MATCH(C894,TasksList!$B$6:$B$1005,0),1)),""),"")</f>
        <v/>
      </c>
      <c r="F894" s="360" t="str">
        <f>IFERROR(IF(LEN(D894)&gt;0,IF(LEN(INDEX(AdressBook!$D$6:$D$25,MATCH(D894,AdressBook!$B$6:$B$25,0),1))=0,"",INDEX(AdressBook!$D$6:$D$25,MATCH(D894,AdressBook!$B$6:$B$25,0),1)),""),"")</f>
        <v/>
      </c>
      <c r="G894" s="361" t="str">
        <f>IFERROR(IF(LEN(INDEX(PlansAndNotes!$F$6:$F$2005,ROW(B894)-ROW($C$3)))=0,"",INDEX(PlansAndNotes!$F$6:$F$2005,ROW(B894)-ROW($C$3))),"")</f>
        <v/>
      </c>
      <c r="H894" s="361" t="str">
        <f>IFERROR(IF(LEN(C894)&gt;0,IF(LEN(INDEX(TasksList!$G$6:$G$1005,MATCH(C894,TasksList!$B$6:$B$1005,0),1))=0,"",INDEX(TasksList!$G$6:$G$1005,MATCH(C894,TasksList!$B$6:$B$1005,0),1)),""),"")</f>
        <v/>
      </c>
      <c r="I894" s="381"/>
      <c r="J894" s="402"/>
      <c r="K894" s="402"/>
      <c r="L894" s="399" t="str">
        <f t="array" ref="L894">IFERROR(INDEX($J$4:$J$1003,SMALL($K$4:$K$1003,ROW(L894)-3),1),"")</f>
        <v/>
      </c>
      <c r="M894" s="206"/>
      <c r="N894" s="362" t="str">
        <f>IFERROR(IF(LEN(INDEX(PlansAndNotes!$D$6:$D$4005,ROW(B894)-ROW($C$3)))=0,"",INDEX(PlansAndNotes!$D$6:$D$4005,ROW(B894)-ROW($C$3))),"")</f>
        <v/>
      </c>
      <c r="O894" s="165" t="str">
        <f t="shared" si="115"/>
        <v/>
      </c>
      <c r="P894" s="363" t="str">
        <f>IFERROR(IF(LEN(INDEX(PlansAndNotes!$E$6:$E$4005,ROW(B894)-ROW($C$3)))=0,"",INDEX(PlansAndNotes!$E$6:$E$4005,ROW(B894)-ROW($C$3))),"")</f>
        <v/>
      </c>
      <c r="Q894" s="363" t="str">
        <f>IFERROR(IF(LEN(INDEX(PlansAndNotes!$G$6:$G$4005,ROW(B894)-ROW($C$3)))=0,"",INDEX(PlansAndNotes!$G$6:$G$4005,ROW(B894)-ROW($C$3))),"")</f>
        <v/>
      </c>
      <c r="R894" s="361" t="str">
        <f>IFERROR(IF(LEN(D894)&gt;0,IF(LEN(INDEX(AdressBook!$C$6:$C$25,MATCH(D894,AdressBook!$B$6:$B$25,0),1))=0,"",INDEX(AdressBook!$C$6:$C$25,MATCH(D894,AdressBook!$B$6:$B$25,0),1)),""),"")</f>
        <v/>
      </c>
      <c r="S894" s="165">
        <f>IF(LEN(C894)&gt;0,IFERROR(IF(MATCH(C894,C895:$C$4004,0)&gt;0,-1,ROW(S894)-ROW($S$3)),ROW(S894)-ROW($S$3)),-1)</f>
        <v>-1</v>
      </c>
      <c r="T894" s="165">
        <f t="shared" si="116"/>
        <v>0</v>
      </c>
      <c r="U894" s="165" t="str">
        <f t="shared" si="117"/>
        <v/>
      </c>
      <c r="V894" s="165" t="str">
        <f>IFERROR(IF(OR(C894="",S894&lt;0),"",IF(SUBTOTAL(3,C894:C894)=0,-1,SUBTOTAL(3,$C$4:C894))),"")</f>
        <v/>
      </c>
      <c r="W894" s="156" t="str">
        <f t="array" ref="W894">IF(LEN(C894)&gt;0,IFERROR(IF(MATCH(C894,$C$3:$C893,0)&gt;0,N894-INDEX($N$3:N893,SUMPRODUCT(MAX(ROW($C$3:$C893)*(C894=$C$3:$C893)))-2,1),""),""),"")</f>
        <v/>
      </c>
      <c r="X894" s="156">
        <f t="shared" ca="1" si="118"/>
        <v>1</v>
      </c>
      <c r="Y894" s="156">
        <f t="shared" ca="1" si="119"/>
        <v>1</v>
      </c>
    </row>
    <row r="895" spans="2:25" hidden="1" x14ac:dyDescent="0.25">
      <c r="B895" s="390" t="str">
        <f>IFERROR(IF(LEN(INDEX(PlansAndNotes!$B$6:$B$2005,ROW(A895)-ROW($B$3)))=0,"",INDEX(PlansAndNotes!$B$6:$B$2005,ROW(A895)-ROW($B$3))),"")</f>
        <v/>
      </c>
      <c r="C895" s="361" t="str">
        <f t="shared" si="114"/>
        <v/>
      </c>
      <c r="D895" s="361" t="str">
        <f>IFERROR(IF(LEN(C895)&gt;0,IF(LEN(INDEX(TasksList!$C$6:$C$1005,MATCH(C895,TasksList!$B$6:$B$1005,0),1))=0,"",INDEX(TasksList!$C$6:$C$1005,MATCH(C895,TasksList!$B$6:$B$1005,0),1)),""),"")</f>
        <v/>
      </c>
      <c r="E895" s="361" t="str">
        <f>IFERROR(IF(LEN(C895)&gt;0,IF(LEN(INDEX(TasksList!$F$6:$F$1005,MATCH(C895,TasksList!$B$6:$B$1005,0),1))=0,"not set!",INDEX(TasksList!$F$6:$F$1005,MATCH(C895,TasksList!$B$6:$B$1005,0),1)),""),"")</f>
        <v/>
      </c>
      <c r="F895" s="360" t="str">
        <f>IFERROR(IF(LEN(D895)&gt;0,IF(LEN(INDEX(AdressBook!$D$6:$D$25,MATCH(D895,AdressBook!$B$6:$B$25,0),1))=0,"",INDEX(AdressBook!$D$6:$D$25,MATCH(D895,AdressBook!$B$6:$B$25,0),1)),""),"")</f>
        <v/>
      </c>
      <c r="G895" s="361" t="str">
        <f>IFERROR(IF(LEN(INDEX(PlansAndNotes!$F$6:$F$2005,ROW(B895)-ROW($C$3)))=0,"",INDEX(PlansAndNotes!$F$6:$F$2005,ROW(B895)-ROW($C$3))),"")</f>
        <v/>
      </c>
      <c r="H895" s="361" t="str">
        <f>IFERROR(IF(LEN(C895)&gt;0,IF(LEN(INDEX(TasksList!$G$6:$G$1005,MATCH(C895,TasksList!$B$6:$B$1005,0),1))=0,"",INDEX(TasksList!$G$6:$G$1005,MATCH(C895,TasksList!$B$6:$B$1005,0),1)),""),"")</f>
        <v/>
      </c>
      <c r="I895" s="381"/>
      <c r="J895" s="402"/>
      <c r="K895" s="402"/>
      <c r="L895" s="399" t="str">
        <f t="array" ref="L895">IFERROR(INDEX($J$4:$J$1003,SMALL($K$4:$K$1003,ROW(L895)-3),1),"")</f>
        <v/>
      </c>
      <c r="M895" s="206"/>
      <c r="N895" s="362" t="str">
        <f>IFERROR(IF(LEN(INDEX(PlansAndNotes!$D$6:$D$4005,ROW(B895)-ROW($C$3)))=0,"",INDEX(PlansAndNotes!$D$6:$D$4005,ROW(B895)-ROW($C$3))),"")</f>
        <v/>
      </c>
      <c r="O895" s="165" t="str">
        <f t="shared" si="115"/>
        <v/>
      </c>
      <c r="P895" s="363" t="str">
        <f>IFERROR(IF(LEN(INDEX(PlansAndNotes!$E$6:$E$4005,ROW(B895)-ROW($C$3)))=0,"",INDEX(PlansAndNotes!$E$6:$E$4005,ROW(B895)-ROW($C$3))),"")</f>
        <v/>
      </c>
      <c r="Q895" s="363" t="str">
        <f>IFERROR(IF(LEN(INDEX(PlansAndNotes!$G$6:$G$4005,ROW(B895)-ROW($C$3)))=0,"",INDEX(PlansAndNotes!$G$6:$G$4005,ROW(B895)-ROW($C$3))),"")</f>
        <v/>
      </c>
      <c r="R895" s="361" t="str">
        <f>IFERROR(IF(LEN(D895)&gt;0,IF(LEN(INDEX(AdressBook!$C$6:$C$25,MATCH(D895,AdressBook!$B$6:$B$25,0),1))=0,"",INDEX(AdressBook!$C$6:$C$25,MATCH(D895,AdressBook!$B$6:$B$25,0),1)),""),"")</f>
        <v/>
      </c>
      <c r="S895" s="165">
        <f>IF(LEN(C895)&gt;0,IFERROR(IF(MATCH(C895,C896:$C$4004,0)&gt;0,-1,ROW(S895)-ROW($S$3)),ROW(S895)-ROW($S$3)),-1)</f>
        <v>-1</v>
      </c>
      <c r="T895" s="165">
        <f t="shared" si="116"/>
        <v>0</v>
      </c>
      <c r="U895" s="165" t="str">
        <f t="shared" si="117"/>
        <v/>
      </c>
      <c r="V895" s="165" t="str">
        <f>IFERROR(IF(OR(C895="",S895&lt;0),"",IF(SUBTOTAL(3,C895:C895)=0,-1,SUBTOTAL(3,$C$4:C895))),"")</f>
        <v/>
      </c>
      <c r="W895" s="156" t="str">
        <f t="array" ref="W895">IF(LEN(C895)&gt;0,IFERROR(IF(MATCH(C895,$C$3:$C894,0)&gt;0,N895-INDEX($N$3:N894,SUMPRODUCT(MAX(ROW($C$3:$C894)*(C895=$C$3:$C894)))-2,1),""),""),"")</f>
        <v/>
      </c>
      <c r="X895" s="156">
        <f t="shared" ca="1" si="118"/>
        <v>1</v>
      </c>
      <c r="Y895" s="156">
        <f t="shared" ca="1" si="119"/>
        <v>1</v>
      </c>
    </row>
    <row r="896" spans="2:25" hidden="1" x14ac:dyDescent="0.25">
      <c r="B896" s="390" t="str">
        <f>IFERROR(IF(LEN(INDEX(PlansAndNotes!$B$6:$B$2005,ROW(A896)-ROW($B$3)))=0,"",INDEX(PlansAndNotes!$B$6:$B$2005,ROW(A896)-ROW($B$3))),"")</f>
        <v/>
      </c>
      <c r="C896" s="361" t="str">
        <f t="shared" si="114"/>
        <v/>
      </c>
      <c r="D896" s="361" t="str">
        <f>IFERROR(IF(LEN(C896)&gt;0,IF(LEN(INDEX(TasksList!$C$6:$C$1005,MATCH(C896,TasksList!$B$6:$B$1005,0),1))=0,"",INDEX(TasksList!$C$6:$C$1005,MATCH(C896,TasksList!$B$6:$B$1005,0),1)),""),"")</f>
        <v/>
      </c>
      <c r="E896" s="361" t="str">
        <f>IFERROR(IF(LEN(C896)&gt;0,IF(LEN(INDEX(TasksList!$F$6:$F$1005,MATCH(C896,TasksList!$B$6:$B$1005,0),1))=0,"not set!",INDEX(TasksList!$F$6:$F$1005,MATCH(C896,TasksList!$B$6:$B$1005,0),1)),""),"")</f>
        <v/>
      </c>
      <c r="F896" s="360" t="str">
        <f>IFERROR(IF(LEN(D896)&gt;0,IF(LEN(INDEX(AdressBook!$D$6:$D$25,MATCH(D896,AdressBook!$B$6:$B$25,0),1))=0,"",INDEX(AdressBook!$D$6:$D$25,MATCH(D896,AdressBook!$B$6:$B$25,0),1)),""),"")</f>
        <v/>
      </c>
      <c r="G896" s="361" t="str">
        <f>IFERROR(IF(LEN(INDEX(PlansAndNotes!$F$6:$F$2005,ROW(B896)-ROW($C$3)))=0,"",INDEX(PlansAndNotes!$F$6:$F$2005,ROW(B896)-ROW($C$3))),"")</f>
        <v/>
      </c>
      <c r="H896" s="361" t="str">
        <f>IFERROR(IF(LEN(C896)&gt;0,IF(LEN(INDEX(TasksList!$G$6:$G$1005,MATCH(C896,TasksList!$B$6:$B$1005,0),1))=0,"",INDEX(TasksList!$G$6:$G$1005,MATCH(C896,TasksList!$B$6:$B$1005,0),1)),""),"")</f>
        <v/>
      </c>
      <c r="I896" s="381"/>
      <c r="J896" s="402"/>
      <c r="K896" s="402"/>
      <c r="L896" s="399" t="str">
        <f t="array" ref="L896">IFERROR(INDEX($J$4:$J$1003,SMALL($K$4:$K$1003,ROW(L896)-3),1),"")</f>
        <v/>
      </c>
      <c r="M896" s="206"/>
      <c r="N896" s="362" t="str">
        <f>IFERROR(IF(LEN(INDEX(PlansAndNotes!$D$6:$D$4005,ROW(B896)-ROW($C$3)))=0,"",INDEX(PlansAndNotes!$D$6:$D$4005,ROW(B896)-ROW($C$3))),"")</f>
        <v/>
      </c>
      <c r="O896" s="165" t="str">
        <f t="shared" si="115"/>
        <v/>
      </c>
      <c r="P896" s="363" t="str">
        <f>IFERROR(IF(LEN(INDEX(PlansAndNotes!$E$6:$E$4005,ROW(B896)-ROW($C$3)))=0,"",INDEX(PlansAndNotes!$E$6:$E$4005,ROW(B896)-ROW($C$3))),"")</f>
        <v/>
      </c>
      <c r="Q896" s="363" t="str">
        <f>IFERROR(IF(LEN(INDEX(PlansAndNotes!$G$6:$G$4005,ROW(B896)-ROW($C$3)))=0,"",INDEX(PlansAndNotes!$G$6:$G$4005,ROW(B896)-ROW($C$3))),"")</f>
        <v/>
      </c>
      <c r="R896" s="361" t="str">
        <f>IFERROR(IF(LEN(D896)&gt;0,IF(LEN(INDEX(AdressBook!$C$6:$C$25,MATCH(D896,AdressBook!$B$6:$B$25,0),1))=0,"",INDEX(AdressBook!$C$6:$C$25,MATCH(D896,AdressBook!$B$6:$B$25,0),1)),""),"")</f>
        <v/>
      </c>
      <c r="S896" s="165">
        <f>IF(LEN(C896)&gt;0,IFERROR(IF(MATCH(C896,C897:$C$4004,0)&gt;0,-1,ROW(S896)-ROW($S$3)),ROW(S896)-ROW($S$3)),-1)</f>
        <v>-1</v>
      </c>
      <c r="T896" s="165">
        <f t="shared" si="116"/>
        <v>0</v>
      </c>
      <c r="U896" s="165" t="str">
        <f t="shared" si="117"/>
        <v/>
      </c>
      <c r="V896" s="165" t="str">
        <f>IFERROR(IF(OR(C896="",S896&lt;0),"",IF(SUBTOTAL(3,C896:C896)=0,-1,SUBTOTAL(3,$C$4:C896))),"")</f>
        <v/>
      </c>
      <c r="W896" s="156" t="str">
        <f t="array" ref="W896">IF(LEN(C896)&gt;0,IFERROR(IF(MATCH(C896,$C$3:$C895,0)&gt;0,N896-INDEX($N$3:N895,SUMPRODUCT(MAX(ROW($C$3:$C895)*(C896=$C$3:$C895)))-2,1),""),""),"")</f>
        <v/>
      </c>
      <c r="X896" s="156">
        <f t="shared" ca="1" si="118"/>
        <v>1</v>
      </c>
      <c r="Y896" s="156">
        <f t="shared" ca="1" si="119"/>
        <v>1</v>
      </c>
    </row>
    <row r="897" spans="2:25" hidden="1" x14ac:dyDescent="0.25">
      <c r="B897" s="390" t="str">
        <f>IFERROR(IF(LEN(INDEX(PlansAndNotes!$B$6:$B$2005,ROW(A897)-ROW($B$3)))=0,"",INDEX(PlansAndNotes!$B$6:$B$2005,ROW(A897)-ROW($B$3))),"")</f>
        <v/>
      </c>
      <c r="C897" s="361" t="str">
        <f t="shared" si="114"/>
        <v/>
      </c>
      <c r="D897" s="361" t="str">
        <f>IFERROR(IF(LEN(C897)&gt;0,IF(LEN(INDEX(TasksList!$C$6:$C$1005,MATCH(C897,TasksList!$B$6:$B$1005,0),1))=0,"",INDEX(TasksList!$C$6:$C$1005,MATCH(C897,TasksList!$B$6:$B$1005,0),1)),""),"")</f>
        <v/>
      </c>
      <c r="E897" s="361" t="str">
        <f>IFERROR(IF(LEN(C897)&gt;0,IF(LEN(INDEX(TasksList!$F$6:$F$1005,MATCH(C897,TasksList!$B$6:$B$1005,0),1))=0,"not set!",INDEX(TasksList!$F$6:$F$1005,MATCH(C897,TasksList!$B$6:$B$1005,0),1)),""),"")</f>
        <v/>
      </c>
      <c r="F897" s="360" t="str">
        <f>IFERROR(IF(LEN(D897)&gt;0,IF(LEN(INDEX(AdressBook!$D$6:$D$25,MATCH(D897,AdressBook!$B$6:$B$25,0),1))=0,"",INDEX(AdressBook!$D$6:$D$25,MATCH(D897,AdressBook!$B$6:$B$25,0),1)),""),"")</f>
        <v/>
      </c>
      <c r="G897" s="361" t="str">
        <f>IFERROR(IF(LEN(INDEX(PlansAndNotes!$F$6:$F$2005,ROW(B897)-ROW($C$3)))=0,"",INDEX(PlansAndNotes!$F$6:$F$2005,ROW(B897)-ROW($C$3))),"")</f>
        <v/>
      </c>
      <c r="H897" s="361" t="str">
        <f>IFERROR(IF(LEN(C897)&gt;0,IF(LEN(INDEX(TasksList!$G$6:$G$1005,MATCH(C897,TasksList!$B$6:$B$1005,0),1))=0,"",INDEX(TasksList!$G$6:$G$1005,MATCH(C897,TasksList!$B$6:$B$1005,0),1)),""),"")</f>
        <v/>
      </c>
      <c r="I897" s="381"/>
      <c r="J897" s="402"/>
      <c r="K897" s="402"/>
      <c r="L897" s="399" t="str">
        <f t="array" ref="L897">IFERROR(INDEX($J$4:$J$1003,SMALL($K$4:$K$1003,ROW(L897)-3),1),"")</f>
        <v/>
      </c>
      <c r="M897" s="206"/>
      <c r="N897" s="362" t="str">
        <f>IFERROR(IF(LEN(INDEX(PlansAndNotes!$D$6:$D$4005,ROW(B897)-ROW($C$3)))=0,"",INDEX(PlansAndNotes!$D$6:$D$4005,ROW(B897)-ROW($C$3))),"")</f>
        <v/>
      </c>
      <c r="O897" s="165" t="str">
        <f t="shared" si="115"/>
        <v/>
      </c>
      <c r="P897" s="363" t="str">
        <f>IFERROR(IF(LEN(INDEX(PlansAndNotes!$E$6:$E$4005,ROW(B897)-ROW($C$3)))=0,"",INDEX(PlansAndNotes!$E$6:$E$4005,ROW(B897)-ROW($C$3))),"")</f>
        <v/>
      </c>
      <c r="Q897" s="363" t="str">
        <f>IFERROR(IF(LEN(INDEX(PlansAndNotes!$G$6:$G$4005,ROW(B897)-ROW($C$3)))=0,"",INDEX(PlansAndNotes!$G$6:$G$4005,ROW(B897)-ROW($C$3))),"")</f>
        <v/>
      </c>
      <c r="R897" s="361" t="str">
        <f>IFERROR(IF(LEN(D897)&gt;0,IF(LEN(INDEX(AdressBook!$C$6:$C$25,MATCH(D897,AdressBook!$B$6:$B$25,0),1))=0,"",INDEX(AdressBook!$C$6:$C$25,MATCH(D897,AdressBook!$B$6:$B$25,0),1)),""),"")</f>
        <v/>
      </c>
      <c r="S897" s="165">
        <f>IF(LEN(C897)&gt;0,IFERROR(IF(MATCH(C897,C898:$C$4004,0)&gt;0,-1,ROW(S897)-ROW($S$3)),ROW(S897)-ROW($S$3)),-1)</f>
        <v>-1</v>
      </c>
      <c r="T897" s="165">
        <f t="shared" si="116"/>
        <v>0</v>
      </c>
      <c r="U897" s="165" t="str">
        <f t="shared" si="117"/>
        <v/>
      </c>
      <c r="V897" s="165" t="str">
        <f>IFERROR(IF(OR(C897="",S897&lt;0),"",IF(SUBTOTAL(3,C897:C897)=0,-1,SUBTOTAL(3,$C$4:C897))),"")</f>
        <v/>
      </c>
      <c r="W897" s="156" t="str">
        <f t="array" ref="W897">IF(LEN(C897)&gt;0,IFERROR(IF(MATCH(C897,$C$3:$C896,0)&gt;0,N897-INDEX($N$3:N896,SUMPRODUCT(MAX(ROW($C$3:$C896)*(C897=$C$3:$C896)))-2,1),""),""),"")</f>
        <v/>
      </c>
      <c r="X897" s="156">
        <f t="shared" ca="1" si="118"/>
        <v>1</v>
      </c>
      <c r="Y897" s="156">
        <f t="shared" ca="1" si="119"/>
        <v>1</v>
      </c>
    </row>
    <row r="898" spans="2:25" hidden="1" x14ac:dyDescent="0.25">
      <c r="B898" s="390" t="str">
        <f>IFERROR(IF(LEN(INDEX(PlansAndNotes!$B$6:$B$2005,ROW(A898)-ROW($B$3)))=0,"",INDEX(PlansAndNotes!$B$6:$B$2005,ROW(A898)-ROW($B$3))),"")</f>
        <v/>
      </c>
      <c r="C898" s="361" t="str">
        <f t="shared" si="114"/>
        <v/>
      </c>
      <c r="D898" s="361" t="str">
        <f>IFERROR(IF(LEN(C898)&gt;0,IF(LEN(INDEX(TasksList!$C$6:$C$1005,MATCH(C898,TasksList!$B$6:$B$1005,0),1))=0,"",INDEX(TasksList!$C$6:$C$1005,MATCH(C898,TasksList!$B$6:$B$1005,0),1)),""),"")</f>
        <v/>
      </c>
      <c r="E898" s="361" t="str">
        <f>IFERROR(IF(LEN(C898)&gt;0,IF(LEN(INDEX(TasksList!$F$6:$F$1005,MATCH(C898,TasksList!$B$6:$B$1005,0),1))=0,"not set!",INDEX(TasksList!$F$6:$F$1005,MATCH(C898,TasksList!$B$6:$B$1005,0),1)),""),"")</f>
        <v/>
      </c>
      <c r="F898" s="360" t="str">
        <f>IFERROR(IF(LEN(D898)&gt;0,IF(LEN(INDEX(AdressBook!$D$6:$D$25,MATCH(D898,AdressBook!$B$6:$B$25,0),1))=0,"",INDEX(AdressBook!$D$6:$D$25,MATCH(D898,AdressBook!$B$6:$B$25,0),1)),""),"")</f>
        <v/>
      </c>
      <c r="G898" s="361" t="str">
        <f>IFERROR(IF(LEN(INDEX(PlansAndNotes!$F$6:$F$2005,ROW(B898)-ROW($C$3)))=0,"",INDEX(PlansAndNotes!$F$6:$F$2005,ROW(B898)-ROW($C$3))),"")</f>
        <v/>
      </c>
      <c r="H898" s="361" t="str">
        <f>IFERROR(IF(LEN(C898)&gt;0,IF(LEN(INDEX(TasksList!$G$6:$G$1005,MATCH(C898,TasksList!$B$6:$B$1005,0),1))=0,"",INDEX(TasksList!$G$6:$G$1005,MATCH(C898,TasksList!$B$6:$B$1005,0),1)),""),"")</f>
        <v/>
      </c>
      <c r="I898" s="381"/>
      <c r="J898" s="402"/>
      <c r="K898" s="402"/>
      <c r="L898" s="399" t="str">
        <f t="array" ref="L898">IFERROR(INDEX($J$4:$J$1003,SMALL($K$4:$K$1003,ROW(L898)-3),1),"")</f>
        <v/>
      </c>
      <c r="M898" s="206"/>
      <c r="N898" s="362" t="str">
        <f>IFERROR(IF(LEN(INDEX(PlansAndNotes!$D$6:$D$4005,ROW(B898)-ROW($C$3)))=0,"",INDEX(PlansAndNotes!$D$6:$D$4005,ROW(B898)-ROW($C$3))),"")</f>
        <v/>
      </c>
      <c r="O898" s="165" t="str">
        <f t="shared" si="115"/>
        <v/>
      </c>
      <c r="P898" s="363" t="str">
        <f>IFERROR(IF(LEN(INDEX(PlansAndNotes!$E$6:$E$4005,ROW(B898)-ROW($C$3)))=0,"",INDEX(PlansAndNotes!$E$6:$E$4005,ROW(B898)-ROW($C$3))),"")</f>
        <v/>
      </c>
      <c r="Q898" s="363" t="str">
        <f>IFERROR(IF(LEN(INDEX(PlansAndNotes!$G$6:$G$4005,ROW(B898)-ROW($C$3)))=0,"",INDEX(PlansAndNotes!$G$6:$G$4005,ROW(B898)-ROW($C$3))),"")</f>
        <v/>
      </c>
      <c r="R898" s="361" t="str">
        <f>IFERROR(IF(LEN(D898)&gt;0,IF(LEN(INDEX(AdressBook!$C$6:$C$25,MATCH(D898,AdressBook!$B$6:$B$25,0),1))=0,"",INDEX(AdressBook!$C$6:$C$25,MATCH(D898,AdressBook!$B$6:$B$25,0),1)),""),"")</f>
        <v/>
      </c>
      <c r="S898" s="165">
        <f>IF(LEN(C898)&gt;0,IFERROR(IF(MATCH(C898,C899:$C$4004,0)&gt;0,-1,ROW(S898)-ROW($S$3)),ROW(S898)-ROW($S$3)),-1)</f>
        <v>-1</v>
      </c>
      <c r="T898" s="165">
        <f t="shared" si="116"/>
        <v>0</v>
      </c>
      <c r="U898" s="165" t="str">
        <f t="shared" si="117"/>
        <v/>
      </c>
      <c r="V898" s="165" t="str">
        <f>IFERROR(IF(OR(C898="",S898&lt;0),"",IF(SUBTOTAL(3,C898:C898)=0,-1,SUBTOTAL(3,$C$4:C898))),"")</f>
        <v/>
      </c>
      <c r="W898" s="156" t="str">
        <f t="array" ref="W898">IF(LEN(C898)&gt;0,IFERROR(IF(MATCH(C898,$C$3:$C897,0)&gt;0,N898-INDEX($N$3:N897,SUMPRODUCT(MAX(ROW($C$3:$C897)*(C898=$C$3:$C897)))-2,1),""),""),"")</f>
        <v/>
      </c>
      <c r="X898" s="156">
        <f t="shared" ca="1" si="118"/>
        <v>1</v>
      </c>
      <c r="Y898" s="156">
        <f t="shared" ca="1" si="119"/>
        <v>1</v>
      </c>
    </row>
    <row r="899" spans="2:25" hidden="1" x14ac:dyDescent="0.25">
      <c r="B899" s="390" t="str">
        <f>IFERROR(IF(LEN(INDEX(PlansAndNotes!$B$6:$B$2005,ROW(A899)-ROW($B$3)))=0,"",INDEX(PlansAndNotes!$B$6:$B$2005,ROW(A899)-ROW($B$3))),"")</f>
        <v/>
      </c>
      <c r="C899" s="361" t="str">
        <f t="shared" si="114"/>
        <v/>
      </c>
      <c r="D899" s="361" t="str">
        <f>IFERROR(IF(LEN(C899)&gt;0,IF(LEN(INDEX(TasksList!$C$6:$C$1005,MATCH(C899,TasksList!$B$6:$B$1005,0),1))=0,"",INDEX(TasksList!$C$6:$C$1005,MATCH(C899,TasksList!$B$6:$B$1005,0),1)),""),"")</f>
        <v/>
      </c>
      <c r="E899" s="361" t="str">
        <f>IFERROR(IF(LEN(C899)&gt;0,IF(LEN(INDEX(TasksList!$F$6:$F$1005,MATCH(C899,TasksList!$B$6:$B$1005,0),1))=0,"not set!",INDEX(TasksList!$F$6:$F$1005,MATCH(C899,TasksList!$B$6:$B$1005,0),1)),""),"")</f>
        <v/>
      </c>
      <c r="F899" s="360" t="str">
        <f>IFERROR(IF(LEN(D899)&gt;0,IF(LEN(INDEX(AdressBook!$D$6:$D$25,MATCH(D899,AdressBook!$B$6:$B$25,0),1))=0,"",INDEX(AdressBook!$D$6:$D$25,MATCH(D899,AdressBook!$B$6:$B$25,0),1)),""),"")</f>
        <v/>
      </c>
      <c r="G899" s="361" t="str">
        <f>IFERROR(IF(LEN(INDEX(PlansAndNotes!$F$6:$F$2005,ROW(B899)-ROW($C$3)))=0,"",INDEX(PlansAndNotes!$F$6:$F$2005,ROW(B899)-ROW($C$3))),"")</f>
        <v/>
      </c>
      <c r="H899" s="361" t="str">
        <f>IFERROR(IF(LEN(C899)&gt;0,IF(LEN(INDEX(TasksList!$G$6:$G$1005,MATCH(C899,TasksList!$B$6:$B$1005,0),1))=0,"",INDEX(TasksList!$G$6:$G$1005,MATCH(C899,TasksList!$B$6:$B$1005,0),1)),""),"")</f>
        <v/>
      </c>
      <c r="I899" s="381"/>
      <c r="J899" s="402"/>
      <c r="K899" s="402"/>
      <c r="L899" s="399" t="str">
        <f t="array" ref="L899">IFERROR(INDEX($J$4:$J$1003,SMALL($K$4:$K$1003,ROW(L899)-3),1),"")</f>
        <v/>
      </c>
      <c r="M899" s="206"/>
      <c r="N899" s="362" t="str">
        <f>IFERROR(IF(LEN(INDEX(PlansAndNotes!$D$6:$D$4005,ROW(B899)-ROW($C$3)))=0,"",INDEX(PlansAndNotes!$D$6:$D$4005,ROW(B899)-ROW($C$3))),"")</f>
        <v/>
      </c>
      <c r="O899" s="165" t="str">
        <f t="shared" si="115"/>
        <v/>
      </c>
      <c r="P899" s="363" t="str">
        <f>IFERROR(IF(LEN(INDEX(PlansAndNotes!$E$6:$E$4005,ROW(B899)-ROW($C$3)))=0,"",INDEX(PlansAndNotes!$E$6:$E$4005,ROW(B899)-ROW($C$3))),"")</f>
        <v/>
      </c>
      <c r="Q899" s="363" t="str">
        <f>IFERROR(IF(LEN(INDEX(PlansAndNotes!$G$6:$G$4005,ROW(B899)-ROW($C$3)))=0,"",INDEX(PlansAndNotes!$G$6:$G$4005,ROW(B899)-ROW($C$3))),"")</f>
        <v/>
      </c>
      <c r="R899" s="361" t="str">
        <f>IFERROR(IF(LEN(D899)&gt;0,IF(LEN(INDEX(AdressBook!$C$6:$C$25,MATCH(D899,AdressBook!$B$6:$B$25,0),1))=0,"",INDEX(AdressBook!$C$6:$C$25,MATCH(D899,AdressBook!$B$6:$B$25,0),1)),""),"")</f>
        <v/>
      </c>
      <c r="S899" s="165">
        <f>IF(LEN(C899)&gt;0,IFERROR(IF(MATCH(C899,C900:$C$4004,0)&gt;0,-1,ROW(S899)-ROW($S$3)),ROW(S899)-ROW($S$3)),-1)</f>
        <v>-1</v>
      </c>
      <c r="T899" s="165">
        <f t="shared" si="116"/>
        <v>0</v>
      </c>
      <c r="U899" s="165" t="str">
        <f t="shared" si="117"/>
        <v/>
      </c>
      <c r="V899" s="165" t="str">
        <f>IFERROR(IF(OR(C899="",S899&lt;0),"",IF(SUBTOTAL(3,C899:C899)=0,-1,SUBTOTAL(3,$C$4:C899))),"")</f>
        <v/>
      </c>
      <c r="W899" s="156" t="str">
        <f t="array" ref="W899">IF(LEN(C899)&gt;0,IFERROR(IF(MATCH(C899,$C$3:$C898,0)&gt;0,N899-INDEX($N$3:N898,SUMPRODUCT(MAX(ROW($C$3:$C898)*(C899=$C$3:$C898)))-2,1),""),""),"")</f>
        <v/>
      </c>
      <c r="X899" s="156">
        <f t="shared" ca="1" si="118"/>
        <v>1</v>
      </c>
      <c r="Y899" s="156">
        <f t="shared" ca="1" si="119"/>
        <v>1</v>
      </c>
    </row>
    <row r="900" spans="2:25" hidden="1" x14ac:dyDescent="0.25">
      <c r="B900" s="390" t="str">
        <f>IFERROR(IF(LEN(INDEX(PlansAndNotes!$B$6:$B$2005,ROW(A900)-ROW($B$3)))=0,"",INDEX(PlansAndNotes!$B$6:$B$2005,ROW(A900)-ROW($B$3))),"")</f>
        <v/>
      </c>
      <c r="C900" s="361" t="str">
        <f t="shared" ref="C900:C963" si="120">IF(LEN(B900)&gt;0,LEFT(B900,SEARCH(" - ",B900)-1)*1,"")</f>
        <v/>
      </c>
      <c r="D900" s="361" t="str">
        <f>IFERROR(IF(LEN(C900)&gt;0,IF(LEN(INDEX(TasksList!$C$6:$C$1005,MATCH(C900,TasksList!$B$6:$B$1005,0),1))=0,"",INDEX(TasksList!$C$6:$C$1005,MATCH(C900,TasksList!$B$6:$B$1005,0),1)),""),"")</f>
        <v/>
      </c>
      <c r="E900" s="361" t="str">
        <f>IFERROR(IF(LEN(C900)&gt;0,IF(LEN(INDEX(TasksList!$F$6:$F$1005,MATCH(C900,TasksList!$B$6:$B$1005,0),1))=0,"not set!",INDEX(TasksList!$F$6:$F$1005,MATCH(C900,TasksList!$B$6:$B$1005,0),1)),""),"")</f>
        <v/>
      </c>
      <c r="F900" s="360" t="str">
        <f>IFERROR(IF(LEN(D900)&gt;0,IF(LEN(INDEX(AdressBook!$D$6:$D$25,MATCH(D900,AdressBook!$B$6:$B$25,0),1))=0,"",INDEX(AdressBook!$D$6:$D$25,MATCH(D900,AdressBook!$B$6:$B$25,0),1)),""),"")</f>
        <v/>
      </c>
      <c r="G900" s="361" t="str">
        <f>IFERROR(IF(LEN(INDEX(PlansAndNotes!$F$6:$F$2005,ROW(B900)-ROW($C$3)))=0,"",INDEX(PlansAndNotes!$F$6:$F$2005,ROW(B900)-ROW($C$3))),"")</f>
        <v/>
      </c>
      <c r="H900" s="361" t="str">
        <f>IFERROR(IF(LEN(C900)&gt;0,IF(LEN(INDEX(TasksList!$G$6:$G$1005,MATCH(C900,TasksList!$B$6:$B$1005,0),1))=0,"",INDEX(TasksList!$G$6:$G$1005,MATCH(C900,TasksList!$B$6:$B$1005,0),1)),""),"")</f>
        <v/>
      </c>
      <c r="I900" s="381"/>
      <c r="J900" s="402"/>
      <c r="K900" s="402"/>
      <c r="L900" s="399" t="str">
        <f t="array" ref="L900">IFERROR(INDEX($J$4:$J$1003,SMALL($K$4:$K$1003,ROW(L900)-3),1),"")</f>
        <v/>
      </c>
      <c r="M900" s="206"/>
      <c r="N900" s="362" t="str">
        <f>IFERROR(IF(LEN(INDEX(PlansAndNotes!$D$6:$D$4005,ROW(B900)-ROW($C$3)))=0,"",INDEX(PlansAndNotes!$D$6:$D$4005,ROW(B900)-ROW($C$3))),"")</f>
        <v/>
      </c>
      <c r="O900" s="165" t="str">
        <f t="shared" ref="O900:O963" si="121">IF(LEN(B900)&gt;0,RIGHT(B900,LEN(B900)-SEARCH(" - ",B900)-2),"")</f>
        <v/>
      </c>
      <c r="P900" s="363" t="str">
        <f>IFERROR(IF(LEN(INDEX(PlansAndNotes!$E$6:$E$4005,ROW(B900)-ROW($C$3)))=0,"",INDEX(PlansAndNotes!$E$6:$E$4005,ROW(B900)-ROW($C$3))),"")</f>
        <v/>
      </c>
      <c r="Q900" s="363" t="str">
        <f>IFERROR(IF(LEN(INDEX(PlansAndNotes!$G$6:$G$4005,ROW(B900)-ROW($C$3)))=0,"",INDEX(PlansAndNotes!$G$6:$G$4005,ROW(B900)-ROW($C$3))),"")</f>
        <v/>
      </c>
      <c r="R900" s="361" t="str">
        <f>IFERROR(IF(LEN(D900)&gt;0,IF(LEN(INDEX(AdressBook!$C$6:$C$25,MATCH(D900,AdressBook!$B$6:$B$25,0),1))=0,"",INDEX(AdressBook!$C$6:$C$25,MATCH(D900,AdressBook!$B$6:$B$25,0),1)),""),"")</f>
        <v/>
      </c>
      <c r="S900" s="165">
        <f>IF(LEN(C900)&gt;0,IFERROR(IF(MATCH(C900,C901:$C$4004,0)&gt;0,-1,ROW(S900)-ROW($S$3)),ROW(S900)-ROW($S$3)),-1)</f>
        <v>-1</v>
      </c>
      <c r="T900" s="165">
        <f t="shared" ref="T900:T963" si="122">IF(OR(taskRange="All tasks (all stages)",taskRange=""),ROW(T900)-ROW($T$3),IF(S900&gt;0,ROW(T900)-ROW($T$3),0))*IF(OR(calendarSalesmen="",calendarSalesmen="All salesmen"),1,IF(calendarSalesmen=G900,1,0))*IF(OR(calendarStage="",calendarStage="All Stages"),1,IF(calendarStage=P900,1,0))</f>
        <v>0</v>
      </c>
      <c r="U900" s="165" t="str">
        <f t="shared" ref="U900:U963" si="123">IF(S900&gt;0,P900,"")</f>
        <v/>
      </c>
      <c r="V900" s="165" t="str">
        <f>IFERROR(IF(OR(C900="",S900&lt;0),"",IF(SUBTOTAL(3,C900:C900)=0,-1,SUBTOTAL(3,$C$4:C900))),"")</f>
        <v/>
      </c>
      <c r="W900" s="156" t="str">
        <f t="array" ref="W900">IF(LEN(C900)&gt;0,IFERROR(IF(MATCH(C900,$C$3:$C899,0)&gt;0,N900-INDEX($N$3:N899,SUMPRODUCT(MAX(ROW($C$3:$C899)*(C900=$C$3:$C899)))-2,1),""),""),"")</f>
        <v/>
      </c>
      <c r="X900" s="156">
        <f t="shared" ca="1" si="118"/>
        <v>1</v>
      </c>
      <c r="Y900" s="156">
        <f t="shared" ca="1" si="119"/>
        <v>1</v>
      </c>
    </row>
    <row r="901" spans="2:25" hidden="1" x14ac:dyDescent="0.25">
      <c r="B901" s="390" t="str">
        <f>IFERROR(IF(LEN(INDEX(PlansAndNotes!$B$6:$B$2005,ROW(A901)-ROW($B$3)))=0,"",INDEX(PlansAndNotes!$B$6:$B$2005,ROW(A901)-ROW($B$3))),"")</f>
        <v/>
      </c>
      <c r="C901" s="361" t="str">
        <f t="shared" si="120"/>
        <v/>
      </c>
      <c r="D901" s="361" t="str">
        <f>IFERROR(IF(LEN(C901)&gt;0,IF(LEN(INDEX(TasksList!$C$6:$C$1005,MATCH(C901,TasksList!$B$6:$B$1005,0),1))=0,"",INDEX(TasksList!$C$6:$C$1005,MATCH(C901,TasksList!$B$6:$B$1005,0),1)),""),"")</f>
        <v/>
      </c>
      <c r="E901" s="361" t="str">
        <f>IFERROR(IF(LEN(C901)&gt;0,IF(LEN(INDEX(TasksList!$F$6:$F$1005,MATCH(C901,TasksList!$B$6:$B$1005,0),1))=0,"not set!",INDEX(TasksList!$F$6:$F$1005,MATCH(C901,TasksList!$B$6:$B$1005,0),1)),""),"")</f>
        <v/>
      </c>
      <c r="F901" s="360" t="str">
        <f>IFERROR(IF(LEN(D901)&gt;0,IF(LEN(INDEX(AdressBook!$D$6:$D$25,MATCH(D901,AdressBook!$B$6:$B$25,0),1))=0,"",INDEX(AdressBook!$D$6:$D$25,MATCH(D901,AdressBook!$B$6:$B$25,0),1)),""),"")</f>
        <v/>
      </c>
      <c r="G901" s="361" t="str">
        <f>IFERROR(IF(LEN(INDEX(PlansAndNotes!$F$6:$F$2005,ROW(B901)-ROW($C$3)))=0,"",INDEX(PlansAndNotes!$F$6:$F$2005,ROW(B901)-ROW($C$3))),"")</f>
        <v/>
      </c>
      <c r="H901" s="361" t="str">
        <f>IFERROR(IF(LEN(C901)&gt;0,IF(LEN(INDEX(TasksList!$G$6:$G$1005,MATCH(C901,TasksList!$B$6:$B$1005,0),1))=0,"",INDEX(TasksList!$G$6:$G$1005,MATCH(C901,TasksList!$B$6:$B$1005,0),1)),""),"")</f>
        <v/>
      </c>
      <c r="I901" s="381"/>
      <c r="J901" s="402"/>
      <c r="K901" s="402"/>
      <c r="L901" s="399" t="str">
        <f t="array" ref="L901">IFERROR(INDEX($J$4:$J$1003,SMALL($K$4:$K$1003,ROW(L901)-3),1),"")</f>
        <v/>
      </c>
      <c r="M901" s="206"/>
      <c r="N901" s="362" t="str">
        <f>IFERROR(IF(LEN(INDEX(PlansAndNotes!$D$6:$D$4005,ROW(B901)-ROW($C$3)))=0,"",INDEX(PlansAndNotes!$D$6:$D$4005,ROW(B901)-ROW($C$3))),"")</f>
        <v/>
      </c>
      <c r="O901" s="165" t="str">
        <f t="shared" si="121"/>
        <v/>
      </c>
      <c r="P901" s="363" t="str">
        <f>IFERROR(IF(LEN(INDEX(PlansAndNotes!$E$6:$E$4005,ROW(B901)-ROW($C$3)))=0,"",INDEX(PlansAndNotes!$E$6:$E$4005,ROW(B901)-ROW($C$3))),"")</f>
        <v/>
      </c>
      <c r="Q901" s="363" t="str">
        <f>IFERROR(IF(LEN(INDEX(PlansAndNotes!$G$6:$G$4005,ROW(B901)-ROW($C$3)))=0,"",INDEX(PlansAndNotes!$G$6:$G$4005,ROW(B901)-ROW($C$3))),"")</f>
        <v/>
      </c>
      <c r="R901" s="361" t="str">
        <f>IFERROR(IF(LEN(D901)&gt;0,IF(LEN(INDEX(AdressBook!$C$6:$C$25,MATCH(D901,AdressBook!$B$6:$B$25,0),1))=0,"",INDEX(AdressBook!$C$6:$C$25,MATCH(D901,AdressBook!$B$6:$B$25,0),1)),""),"")</f>
        <v/>
      </c>
      <c r="S901" s="165">
        <f>IF(LEN(C901)&gt;0,IFERROR(IF(MATCH(C901,C902:$C$4004,0)&gt;0,-1,ROW(S901)-ROW($S$3)),ROW(S901)-ROW($S$3)),-1)</f>
        <v>-1</v>
      </c>
      <c r="T901" s="165">
        <f t="shared" si="122"/>
        <v>0</v>
      </c>
      <c r="U901" s="165" t="str">
        <f t="shared" si="123"/>
        <v/>
      </c>
      <c r="V901" s="165" t="str">
        <f>IFERROR(IF(OR(C901="",S901&lt;0),"",IF(SUBTOTAL(3,C901:C901)=0,-1,SUBTOTAL(3,$C$4:C901))),"")</f>
        <v/>
      </c>
      <c r="W901" s="156" t="str">
        <f t="array" ref="W901">IF(LEN(C901)&gt;0,IFERROR(IF(MATCH(C901,$C$3:$C900,0)&gt;0,N901-INDEX($N$3:N900,SUMPRODUCT(MAX(ROW($C$3:$C900)*(C901=$C$3:$C900)))-2,1),""),""),"")</f>
        <v/>
      </c>
      <c r="X901" s="156">
        <f t="shared" ref="X901:X964" ca="1" si="124">IFERROR(IF($X$2="",1,IF(AND(N901&lt;=TODAY(),N901+$X$2&gt;=TODAY()),1,0)),"")</f>
        <v>1</v>
      </c>
      <c r="Y901" s="156">
        <f t="shared" ref="Y901:Y964" ca="1" si="125">IFERROR(IF($Y$2="",1,IF(AND(N901&lt;=TODAY(),N901+$Y$2&gt;=TODAY()),1,0)),"")</f>
        <v>1</v>
      </c>
    </row>
    <row r="902" spans="2:25" hidden="1" x14ac:dyDescent="0.25">
      <c r="B902" s="390" t="str">
        <f>IFERROR(IF(LEN(INDEX(PlansAndNotes!$B$6:$B$2005,ROW(A902)-ROW($B$3)))=0,"",INDEX(PlansAndNotes!$B$6:$B$2005,ROW(A902)-ROW($B$3))),"")</f>
        <v/>
      </c>
      <c r="C902" s="361" t="str">
        <f t="shared" si="120"/>
        <v/>
      </c>
      <c r="D902" s="361" t="str">
        <f>IFERROR(IF(LEN(C902)&gt;0,IF(LEN(INDEX(TasksList!$C$6:$C$1005,MATCH(C902,TasksList!$B$6:$B$1005,0),1))=0,"",INDEX(TasksList!$C$6:$C$1005,MATCH(C902,TasksList!$B$6:$B$1005,0),1)),""),"")</f>
        <v/>
      </c>
      <c r="E902" s="361" t="str">
        <f>IFERROR(IF(LEN(C902)&gt;0,IF(LEN(INDEX(TasksList!$F$6:$F$1005,MATCH(C902,TasksList!$B$6:$B$1005,0),1))=0,"not set!",INDEX(TasksList!$F$6:$F$1005,MATCH(C902,TasksList!$B$6:$B$1005,0),1)),""),"")</f>
        <v/>
      </c>
      <c r="F902" s="360" t="str">
        <f>IFERROR(IF(LEN(D902)&gt;0,IF(LEN(INDEX(AdressBook!$D$6:$D$25,MATCH(D902,AdressBook!$B$6:$B$25,0),1))=0,"",INDEX(AdressBook!$D$6:$D$25,MATCH(D902,AdressBook!$B$6:$B$25,0),1)),""),"")</f>
        <v/>
      </c>
      <c r="G902" s="361" t="str">
        <f>IFERROR(IF(LEN(INDEX(PlansAndNotes!$F$6:$F$2005,ROW(B902)-ROW($C$3)))=0,"",INDEX(PlansAndNotes!$F$6:$F$2005,ROW(B902)-ROW($C$3))),"")</f>
        <v/>
      </c>
      <c r="H902" s="361" t="str">
        <f>IFERROR(IF(LEN(C902)&gt;0,IF(LEN(INDEX(TasksList!$G$6:$G$1005,MATCH(C902,TasksList!$B$6:$B$1005,0),1))=0,"",INDEX(TasksList!$G$6:$G$1005,MATCH(C902,TasksList!$B$6:$B$1005,0),1)),""),"")</f>
        <v/>
      </c>
      <c r="I902" s="381"/>
      <c r="J902" s="402"/>
      <c r="K902" s="402"/>
      <c r="L902" s="399" t="str">
        <f t="array" ref="L902">IFERROR(INDEX($J$4:$J$1003,SMALL($K$4:$K$1003,ROW(L902)-3),1),"")</f>
        <v/>
      </c>
      <c r="M902" s="206"/>
      <c r="N902" s="362" t="str">
        <f>IFERROR(IF(LEN(INDEX(PlansAndNotes!$D$6:$D$4005,ROW(B902)-ROW($C$3)))=0,"",INDEX(PlansAndNotes!$D$6:$D$4005,ROW(B902)-ROW($C$3))),"")</f>
        <v/>
      </c>
      <c r="O902" s="165" t="str">
        <f t="shared" si="121"/>
        <v/>
      </c>
      <c r="P902" s="363" t="str">
        <f>IFERROR(IF(LEN(INDEX(PlansAndNotes!$E$6:$E$4005,ROW(B902)-ROW($C$3)))=0,"",INDEX(PlansAndNotes!$E$6:$E$4005,ROW(B902)-ROW($C$3))),"")</f>
        <v/>
      </c>
      <c r="Q902" s="363" t="str">
        <f>IFERROR(IF(LEN(INDEX(PlansAndNotes!$G$6:$G$4005,ROW(B902)-ROW($C$3)))=0,"",INDEX(PlansAndNotes!$G$6:$G$4005,ROW(B902)-ROW($C$3))),"")</f>
        <v/>
      </c>
      <c r="R902" s="361" t="str">
        <f>IFERROR(IF(LEN(D902)&gt;0,IF(LEN(INDEX(AdressBook!$C$6:$C$25,MATCH(D902,AdressBook!$B$6:$B$25,0),1))=0,"",INDEX(AdressBook!$C$6:$C$25,MATCH(D902,AdressBook!$B$6:$B$25,0),1)),""),"")</f>
        <v/>
      </c>
      <c r="S902" s="165">
        <f>IF(LEN(C902)&gt;0,IFERROR(IF(MATCH(C902,C903:$C$4004,0)&gt;0,-1,ROW(S902)-ROW($S$3)),ROW(S902)-ROW($S$3)),-1)</f>
        <v>-1</v>
      </c>
      <c r="T902" s="165">
        <f t="shared" si="122"/>
        <v>0</v>
      </c>
      <c r="U902" s="165" t="str">
        <f t="shared" si="123"/>
        <v/>
      </c>
      <c r="V902" s="165" t="str">
        <f>IFERROR(IF(OR(C902="",S902&lt;0),"",IF(SUBTOTAL(3,C902:C902)=0,-1,SUBTOTAL(3,$C$4:C902))),"")</f>
        <v/>
      </c>
      <c r="W902" s="156" t="str">
        <f t="array" ref="W902">IF(LEN(C902)&gt;0,IFERROR(IF(MATCH(C902,$C$3:$C901,0)&gt;0,N902-INDEX($N$3:N901,SUMPRODUCT(MAX(ROW($C$3:$C901)*(C902=$C$3:$C901)))-2,1),""),""),"")</f>
        <v/>
      </c>
      <c r="X902" s="156">
        <f t="shared" ca="1" si="124"/>
        <v>1</v>
      </c>
      <c r="Y902" s="156">
        <f t="shared" ca="1" si="125"/>
        <v>1</v>
      </c>
    </row>
    <row r="903" spans="2:25" hidden="1" x14ac:dyDescent="0.25">
      <c r="B903" s="390" t="str">
        <f>IFERROR(IF(LEN(INDEX(PlansAndNotes!$B$6:$B$2005,ROW(A903)-ROW($B$3)))=0,"",INDEX(PlansAndNotes!$B$6:$B$2005,ROW(A903)-ROW($B$3))),"")</f>
        <v/>
      </c>
      <c r="C903" s="361" t="str">
        <f t="shared" si="120"/>
        <v/>
      </c>
      <c r="D903" s="361" t="str">
        <f>IFERROR(IF(LEN(C903)&gt;0,IF(LEN(INDEX(TasksList!$C$6:$C$1005,MATCH(C903,TasksList!$B$6:$B$1005,0),1))=0,"",INDEX(TasksList!$C$6:$C$1005,MATCH(C903,TasksList!$B$6:$B$1005,0),1)),""),"")</f>
        <v/>
      </c>
      <c r="E903" s="361" t="str">
        <f>IFERROR(IF(LEN(C903)&gt;0,IF(LEN(INDEX(TasksList!$F$6:$F$1005,MATCH(C903,TasksList!$B$6:$B$1005,0),1))=0,"not set!",INDEX(TasksList!$F$6:$F$1005,MATCH(C903,TasksList!$B$6:$B$1005,0),1)),""),"")</f>
        <v/>
      </c>
      <c r="F903" s="360" t="str">
        <f>IFERROR(IF(LEN(D903)&gt;0,IF(LEN(INDEX(AdressBook!$D$6:$D$25,MATCH(D903,AdressBook!$B$6:$B$25,0),1))=0,"",INDEX(AdressBook!$D$6:$D$25,MATCH(D903,AdressBook!$B$6:$B$25,0),1)),""),"")</f>
        <v/>
      </c>
      <c r="G903" s="361" t="str">
        <f>IFERROR(IF(LEN(INDEX(PlansAndNotes!$F$6:$F$2005,ROW(B903)-ROW($C$3)))=0,"",INDEX(PlansAndNotes!$F$6:$F$2005,ROW(B903)-ROW($C$3))),"")</f>
        <v/>
      </c>
      <c r="H903" s="361" t="str">
        <f>IFERROR(IF(LEN(C903)&gt;0,IF(LEN(INDEX(TasksList!$G$6:$G$1005,MATCH(C903,TasksList!$B$6:$B$1005,0),1))=0,"",INDEX(TasksList!$G$6:$G$1005,MATCH(C903,TasksList!$B$6:$B$1005,0),1)),""),"")</f>
        <v/>
      </c>
      <c r="I903" s="381"/>
      <c r="J903" s="402"/>
      <c r="K903" s="402"/>
      <c r="L903" s="399" t="str">
        <f t="array" ref="L903">IFERROR(INDEX($J$4:$J$1003,SMALL($K$4:$K$1003,ROW(L903)-3),1),"")</f>
        <v/>
      </c>
      <c r="M903" s="206"/>
      <c r="N903" s="362" t="str">
        <f>IFERROR(IF(LEN(INDEX(PlansAndNotes!$D$6:$D$4005,ROW(B903)-ROW($C$3)))=0,"",INDEX(PlansAndNotes!$D$6:$D$4005,ROW(B903)-ROW($C$3))),"")</f>
        <v/>
      </c>
      <c r="O903" s="165" t="str">
        <f t="shared" si="121"/>
        <v/>
      </c>
      <c r="P903" s="363" t="str">
        <f>IFERROR(IF(LEN(INDEX(PlansAndNotes!$E$6:$E$4005,ROW(B903)-ROW($C$3)))=0,"",INDEX(PlansAndNotes!$E$6:$E$4005,ROW(B903)-ROW($C$3))),"")</f>
        <v/>
      </c>
      <c r="Q903" s="363" t="str">
        <f>IFERROR(IF(LEN(INDEX(PlansAndNotes!$G$6:$G$4005,ROW(B903)-ROW($C$3)))=0,"",INDEX(PlansAndNotes!$G$6:$G$4005,ROW(B903)-ROW($C$3))),"")</f>
        <v/>
      </c>
      <c r="R903" s="361" t="str">
        <f>IFERROR(IF(LEN(D903)&gt;0,IF(LEN(INDEX(AdressBook!$C$6:$C$25,MATCH(D903,AdressBook!$B$6:$B$25,0),1))=0,"",INDEX(AdressBook!$C$6:$C$25,MATCH(D903,AdressBook!$B$6:$B$25,0),1)),""),"")</f>
        <v/>
      </c>
      <c r="S903" s="165">
        <f>IF(LEN(C903)&gt;0,IFERROR(IF(MATCH(C903,C904:$C$4004,0)&gt;0,-1,ROW(S903)-ROW($S$3)),ROW(S903)-ROW($S$3)),-1)</f>
        <v>-1</v>
      </c>
      <c r="T903" s="165">
        <f t="shared" si="122"/>
        <v>0</v>
      </c>
      <c r="U903" s="165" t="str">
        <f t="shared" si="123"/>
        <v/>
      </c>
      <c r="V903" s="165" t="str">
        <f>IFERROR(IF(OR(C903="",S903&lt;0),"",IF(SUBTOTAL(3,C903:C903)=0,-1,SUBTOTAL(3,$C$4:C903))),"")</f>
        <v/>
      </c>
      <c r="W903" s="156" t="str">
        <f t="array" ref="W903">IF(LEN(C903)&gt;0,IFERROR(IF(MATCH(C903,$C$3:$C902,0)&gt;0,N903-INDEX($N$3:N902,SUMPRODUCT(MAX(ROW($C$3:$C902)*(C903=$C$3:$C902)))-2,1),""),""),"")</f>
        <v/>
      </c>
      <c r="X903" s="156">
        <f t="shared" ca="1" si="124"/>
        <v>1</v>
      </c>
      <c r="Y903" s="156">
        <f t="shared" ca="1" si="125"/>
        <v>1</v>
      </c>
    </row>
    <row r="904" spans="2:25" hidden="1" x14ac:dyDescent="0.25">
      <c r="B904" s="390" t="str">
        <f>IFERROR(IF(LEN(INDEX(PlansAndNotes!$B$6:$B$2005,ROW(A904)-ROW($B$3)))=0,"",INDEX(PlansAndNotes!$B$6:$B$2005,ROW(A904)-ROW($B$3))),"")</f>
        <v/>
      </c>
      <c r="C904" s="361" t="str">
        <f t="shared" si="120"/>
        <v/>
      </c>
      <c r="D904" s="361" t="str">
        <f>IFERROR(IF(LEN(C904)&gt;0,IF(LEN(INDEX(TasksList!$C$6:$C$1005,MATCH(C904,TasksList!$B$6:$B$1005,0),1))=0,"",INDEX(TasksList!$C$6:$C$1005,MATCH(C904,TasksList!$B$6:$B$1005,0),1)),""),"")</f>
        <v/>
      </c>
      <c r="E904" s="361" t="str">
        <f>IFERROR(IF(LEN(C904)&gt;0,IF(LEN(INDEX(TasksList!$F$6:$F$1005,MATCH(C904,TasksList!$B$6:$B$1005,0),1))=0,"not set!",INDEX(TasksList!$F$6:$F$1005,MATCH(C904,TasksList!$B$6:$B$1005,0),1)),""),"")</f>
        <v/>
      </c>
      <c r="F904" s="360" t="str">
        <f>IFERROR(IF(LEN(D904)&gt;0,IF(LEN(INDEX(AdressBook!$D$6:$D$25,MATCH(D904,AdressBook!$B$6:$B$25,0),1))=0,"",INDEX(AdressBook!$D$6:$D$25,MATCH(D904,AdressBook!$B$6:$B$25,0),1)),""),"")</f>
        <v/>
      </c>
      <c r="G904" s="361" t="str">
        <f>IFERROR(IF(LEN(INDEX(PlansAndNotes!$F$6:$F$2005,ROW(B904)-ROW($C$3)))=0,"",INDEX(PlansAndNotes!$F$6:$F$2005,ROW(B904)-ROW($C$3))),"")</f>
        <v/>
      </c>
      <c r="H904" s="361" t="str">
        <f>IFERROR(IF(LEN(C904)&gt;0,IF(LEN(INDEX(TasksList!$G$6:$G$1005,MATCH(C904,TasksList!$B$6:$B$1005,0),1))=0,"",INDEX(TasksList!$G$6:$G$1005,MATCH(C904,TasksList!$B$6:$B$1005,0),1)),""),"")</f>
        <v/>
      </c>
      <c r="I904" s="381"/>
      <c r="J904" s="402"/>
      <c r="K904" s="402"/>
      <c r="L904" s="399" t="str">
        <f t="array" ref="L904">IFERROR(INDEX($J$4:$J$1003,SMALL($K$4:$K$1003,ROW(L904)-3),1),"")</f>
        <v/>
      </c>
      <c r="M904" s="206"/>
      <c r="N904" s="362" t="str">
        <f>IFERROR(IF(LEN(INDEX(PlansAndNotes!$D$6:$D$4005,ROW(B904)-ROW($C$3)))=0,"",INDEX(PlansAndNotes!$D$6:$D$4005,ROW(B904)-ROW($C$3))),"")</f>
        <v/>
      </c>
      <c r="O904" s="165" t="str">
        <f t="shared" si="121"/>
        <v/>
      </c>
      <c r="P904" s="363" t="str">
        <f>IFERROR(IF(LEN(INDEX(PlansAndNotes!$E$6:$E$4005,ROW(B904)-ROW($C$3)))=0,"",INDEX(PlansAndNotes!$E$6:$E$4005,ROW(B904)-ROW($C$3))),"")</f>
        <v/>
      </c>
      <c r="Q904" s="363" t="str">
        <f>IFERROR(IF(LEN(INDEX(PlansAndNotes!$G$6:$G$4005,ROW(B904)-ROW($C$3)))=0,"",INDEX(PlansAndNotes!$G$6:$G$4005,ROW(B904)-ROW($C$3))),"")</f>
        <v/>
      </c>
      <c r="R904" s="361" t="str">
        <f>IFERROR(IF(LEN(D904)&gt;0,IF(LEN(INDEX(AdressBook!$C$6:$C$25,MATCH(D904,AdressBook!$B$6:$B$25,0),1))=0,"",INDEX(AdressBook!$C$6:$C$25,MATCH(D904,AdressBook!$B$6:$B$25,0),1)),""),"")</f>
        <v/>
      </c>
      <c r="S904" s="165">
        <f>IF(LEN(C904)&gt;0,IFERROR(IF(MATCH(C904,C905:$C$4004,0)&gt;0,-1,ROW(S904)-ROW($S$3)),ROW(S904)-ROW($S$3)),-1)</f>
        <v>-1</v>
      </c>
      <c r="T904" s="165">
        <f t="shared" si="122"/>
        <v>0</v>
      </c>
      <c r="U904" s="165" t="str">
        <f t="shared" si="123"/>
        <v/>
      </c>
      <c r="V904" s="165" t="str">
        <f>IFERROR(IF(OR(C904="",S904&lt;0),"",IF(SUBTOTAL(3,C904:C904)=0,-1,SUBTOTAL(3,$C$4:C904))),"")</f>
        <v/>
      </c>
      <c r="W904" s="156" t="str">
        <f t="array" ref="W904">IF(LEN(C904)&gt;0,IFERROR(IF(MATCH(C904,$C$3:$C903,0)&gt;0,N904-INDEX($N$3:N903,SUMPRODUCT(MAX(ROW($C$3:$C903)*(C904=$C$3:$C903)))-2,1),""),""),"")</f>
        <v/>
      </c>
      <c r="X904" s="156">
        <f t="shared" ca="1" si="124"/>
        <v>1</v>
      </c>
      <c r="Y904" s="156">
        <f t="shared" ca="1" si="125"/>
        <v>1</v>
      </c>
    </row>
    <row r="905" spans="2:25" hidden="1" x14ac:dyDescent="0.25">
      <c r="B905" s="390" t="str">
        <f>IFERROR(IF(LEN(INDEX(PlansAndNotes!$B$6:$B$2005,ROW(A905)-ROW($B$3)))=0,"",INDEX(PlansAndNotes!$B$6:$B$2005,ROW(A905)-ROW($B$3))),"")</f>
        <v/>
      </c>
      <c r="C905" s="361" t="str">
        <f t="shared" si="120"/>
        <v/>
      </c>
      <c r="D905" s="361" t="str">
        <f>IFERROR(IF(LEN(C905)&gt;0,IF(LEN(INDEX(TasksList!$C$6:$C$1005,MATCH(C905,TasksList!$B$6:$B$1005,0),1))=0,"",INDEX(TasksList!$C$6:$C$1005,MATCH(C905,TasksList!$B$6:$B$1005,0),1)),""),"")</f>
        <v/>
      </c>
      <c r="E905" s="361" t="str">
        <f>IFERROR(IF(LEN(C905)&gt;0,IF(LEN(INDEX(TasksList!$F$6:$F$1005,MATCH(C905,TasksList!$B$6:$B$1005,0),1))=0,"not set!",INDEX(TasksList!$F$6:$F$1005,MATCH(C905,TasksList!$B$6:$B$1005,0),1)),""),"")</f>
        <v/>
      </c>
      <c r="F905" s="360" t="str">
        <f>IFERROR(IF(LEN(D905)&gt;0,IF(LEN(INDEX(AdressBook!$D$6:$D$25,MATCH(D905,AdressBook!$B$6:$B$25,0),1))=0,"",INDEX(AdressBook!$D$6:$D$25,MATCH(D905,AdressBook!$B$6:$B$25,0),1)),""),"")</f>
        <v/>
      </c>
      <c r="G905" s="361" t="str">
        <f>IFERROR(IF(LEN(INDEX(PlansAndNotes!$F$6:$F$2005,ROW(B905)-ROW($C$3)))=0,"",INDEX(PlansAndNotes!$F$6:$F$2005,ROW(B905)-ROW($C$3))),"")</f>
        <v/>
      </c>
      <c r="H905" s="361" t="str">
        <f>IFERROR(IF(LEN(C905)&gt;0,IF(LEN(INDEX(TasksList!$G$6:$G$1005,MATCH(C905,TasksList!$B$6:$B$1005,0),1))=0,"",INDEX(TasksList!$G$6:$G$1005,MATCH(C905,TasksList!$B$6:$B$1005,0),1)),""),"")</f>
        <v/>
      </c>
      <c r="I905" s="381"/>
      <c r="J905" s="402"/>
      <c r="K905" s="402"/>
      <c r="L905" s="399" t="str">
        <f t="array" ref="L905">IFERROR(INDEX($J$4:$J$1003,SMALL($K$4:$K$1003,ROW(L905)-3),1),"")</f>
        <v/>
      </c>
      <c r="M905" s="206"/>
      <c r="N905" s="362" t="str">
        <f>IFERROR(IF(LEN(INDEX(PlansAndNotes!$D$6:$D$4005,ROW(B905)-ROW($C$3)))=0,"",INDEX(PlansAndNotes!$D$6:$D$4005,ROW(B905)-ROW($C$3))),"")</f>
        <v/>
      </c>
      <c r="O905" s="165" t="str">
        <f t="shared" si="121"/>
        <v/>
      </c>
      <c r="P905" s="363" t="str">
        <f>IFERROR(IF(LEN(INDEX(PlansAndNotes!$E$6:$E$4005,ROW(B905)-ROW($C$3)))=0,"",INDEX(PlansAndNotes!$E$6:$E$4005,ROW(B905)-ROW($C$3))),"")</f>
        <v/>
      </c>
      <c r="Q905" s="363" t="str">
        <f>IFERROR(IF(LEN(INDEX(PlansAndNotes!$G$6:$G$4005,ROW(B905)-ROW($C$3)))=0,"",INDEX(PlansAndNotes!$G$6:$G$4005,ROW(B905)-ROW($C$3))),"")</f>
        <v/>
      </c>
      <c r="R905" s="361" t="str">
        <f>IFERROR(IF(LEN(D905)&gt;0,IF(LEN(INDEX(AdressBook!$C$6:$C$25,MATCH(D905,AdressBook!$B$6:$B$25,0),1))=0,"",INDEX(AdressBook!$C$6:$C$25,MATCH(D905,AdressBook!$B$6:$B$25,0),1)),""),"")</f>
        <v/>
      </c>
      <c r="S905" s="165">
        <f>IF(LEN(C905)&gt;0,IFERROR(IF(MATCH(C905,C906:$C$4004,0)&gt;0,-1,ROW(S905)-ROW($S$3)),ROW(S905)-ROW($S$3)),-1)</f>
        <v>-1</v>
      </c>
      <c r="T905" s="165">
        <f t="shared" si="122"/>
        <v>0</v>
      </c>
      <c r="U905" s="165" t="str">
        <f t="shared" si="123"/>
        <v/>
      </c>
      <c r="V905" s="165" t="str">
        <f>IFERROR(IF(OR(C905="",S905&lt;0),"",IF(SUBTOTAL(3,C905:C905)=0,-1,SUBTOTAL(3,$C$4:C905))),"")</f>
        <v/>
      </c>
      <c r="W905" s="156" t="str">
        <f t="array" ref="W905">IF(LEN(C905)&gt;0,IFERROR(IF(MATCH(C905,$C$3:$C904,0)&gt;0,N905-INDEX($N$3:N904,SUMPRODUCT(MAX(ROW($C$3:$C904)*(C905=$C$3:$C904)))-2,1),""),""),"")</f>
        <v/>
      </c>
      <c r="X905" s="156">
        <f t="shared" ca="1" si="124"/>
        <v>1</v>
      </c>
      <c r="Y905" s="156">
        <f t="shared" ca="1" si="125"/>
        <v>1</v>
      </c>
    </row>
    <row r="906" spans="2:25" hidden="1" x14ac:dyDescent="0.25">
      <c r="B906" s="390" t="str">
        <f>IFERROR(IF(LEN(INDEX(PlansAndNotes!$B$6:$B$2005,ROW(A906)-ROW($B$3)))=0,"",INDEX(PlansAndNotes!$B$6:$B$2005,ROW(A906)-ROW($B$3))),"")</f>
        <v/>
      </c>
      <c r="C906" s="361" t="str">
        <f t="shared" si="120"/>
        <v/>
      </c>
      <c r="D906" s="361" t="str">
        <f>IFERROR(IF(LEN(C906)&gt;0,IF(LEN(INDEX(TasksList!$C$6:$C$1005,MATCH(C906,TasksList!$B$6:$B$1005,0),1))=0,"",INDEX(TasksList!$C$6:$C$1005,MATCH(C906,TasksList!$B$6:$B$1005,0),1)),""),"")</f>
        <v/>
      </c>
      <c r="E906" s="361" t="str">
        <f>IFERROR(IF(LEN(C906)&gt;0,IF(LEN(INDEX(TasksList!$F$6:$F$1005,MATCH(C906,TasksList!$B$6:$B$1005,0),1))=0,"not set!",INDEX(TasksList!$F$6:$F$1005,MATCH(C906,TasksList!$B$6:$B$1005,0),1)),""),"")</f>
        <v/>
      </c>
      <c r="F906" s="360" t="str">
        <f>IFERROR(IF(LEN(D906)&gt;0,IF(LEN(INDEX(AdressBook!$D$6:$D$25,MATCH(D906,AdressBook!$B$6:$B$25,0),1))=0,"",INDEX(AdressBook!$D$6:$D$25,MATCH(D906,AdressBook!$B$6:$B$25,0),1)),""),"")</f>
        <v/>
      </c>
      <c r="G906" s="361" t="str">
        <f>IFERROR(IF(LEN(INDEX(PlansAndNotes!$F$6:$F$2005,ROW(B906)-ROW($C$3)))=0,"",INDEX(PlansAndNotes!$F$6:$F$2005,ROW(B906)-ROW($C$3))),"")</f>
        <v/>
      </c>
      <c r="H906" s="361" t="str">
        <f>IFERROR(IF(LEN(C906)&gt;0,IF(LEN(INDEX(TasksList!$G$6:$G$1005,MATCH(C906,TasksList!$B$6:$B$1005,0),1))=0,"",INDEX(TasksList!$G$6:$G$1005,MATCH(C906,TasksList!$B$6:$B$1005,0),1)),""),"")</f>
        <v/>
      </c>
      <c r="I906" s="381"/>
      <c r="J906" s="402"/>
      <c r="K906" s="402"/>
      <c r="L906" s="399" t="str">
        <f t="array" ref="L906">IFERROR(INDEX($J$4:$J$1003,SMALL($K$4:$K$1003,ROW(L906)-3),1),"")</f>
        <v/>
      </c>
      <c r="M906" s="206"/>
      <c r="N906" s="362" t="str">
        <f>IFERROR(IF(LEN(INDEX(PlansAndNotes!$D$6:$D$4005,ROW(B906)-ROW($C$3)))=0,"",INDEX(PlansAndNotes!$D$6:$D$4005,ROW(B906)-ROW($C$3))),"")</f>
        <v/>
      </c>
      <c r="O906" s="165" t="str">
        <f t="shared" si="121"/>
        <v/>
      </c>
      <c r="P906" s="363" t="str">
        <f>IFERROR(IF(LEN(INDEX(PlansAndNotes!$E$6:$E$4005,ROW(B906)-ROW($C$3)))=0,"",INDEX(PlansAndNotes!$E$6:$E$4005,ROW(B906)-ROW($C$3))),"")</f>
        <v/>
      </c>
      <c r="Q906" s="363" t="str">
        <f>IFERROR(IF(LEN(INDEX(PlansAndNotes!$G$6:$G$4005,ROW(B906)-ROW($C$3)))=0,"",INDEX(PlansAndNotes!$G$6:$G$4005,ROW(B906)-ROW($C$3))),"")</f>
        <v/>
      </c>
      <c r="R906" s="361" t="str">
        <f>IFERROR(IF(LEN(D906)&gt;0,IF(LEN(INDEX(AdressBook!$C$6:$C$25,MATCH(D906,AdressBook!$B$6:$B$25,0),1))=0,"",INDEX(AdressBook!$C$6:$C$25,MATCH(D906,AdressBook!$B$6:$B$25,0),1)),""),"")</f>
        <v/>
      </c>
      <c r="S906" s="165">
        <f>IF(LEN(C906)&gt;0,IFERROR(IF(MATCH(C906,C907:$C$4004,0)&gt;0,-1,ROW(S906)-ROW($S$3)),ROW(S906)-ROW($S$3)),-1)</f>
        <v>-1</v>
      </c>
      <c r="T906" s="165">
        <f t="shared" si="122"/>
        <v>0</v>
      </c>
      <c r="U906" s="165" t="str">
        <f t="shared" si="123"/>
        <v/>
      </c>
      <c r="V906" s="165" t="str">
        <f>IFERROR(IF(OR(C906="",S906&lt;0),"",IF(SUBTOTAL(3,C906:C906)=0,-1,SUBTOTAL(3,$C$4:C906))),"")</f>
        <v/>
      </c>
      <c r="W906" s="156" t="str">
        <f t="array" ref="W906">IF(LEN(C906)&gt;0,IFERROR(IF(MATCH(C906,$C$3:$C905,0)&gt;0,N906-INDEX($N$3:N905,SUMPRODUCT(MAX(ROW($C$3:$C905)*(C906=$C$3:$C905)))-2,1),""),""),"")</f>
        <v/>
      </c>
      <c r="X906" s="156">
        <f t="shared" ca="1" si="124"/>
        <v>1</v>
      </c>
      <c r="Y906" s="156">
        <f t="shared" ca="1" si="125"/>
        <v>1</v>
      </c>
    </row>
    <row r="907" spans="2:25" hidden="1" x14ac:dyDescent="0.25">
      <c r="B907" s="390" t="str">
        <f>IFERROR(IF(LEN(INDEX(PlansAndNotes!$B$6:$B$2005,ROW(A907)-ROW($B$3)))=0,"",INDEX(PlansAndNotes!$B$6:$B$2005,ROW(A907)-ROW($B$3))),"")</f>
        <v/>
      </c>
      <c r="C907" s="361" t="str">
        <f t="shared" si="120"/>
        <v/>
      </c>
      <c r="D907" s="361" t="str">
        <f>IFERROR(IF(LEN(C907)&gt;0,IF(LEN(INDEX(TasksList!$C$6:$C$1005,MATCH(C907,TasksList!$B$6:$B$1005,0),1))=0,"",INDEX(TasksList!$C$6:$C$1005,MATCH(C907,TasksList!$B$6:$B$1005,0),1)),""),"")</f>
        <v/>
      </c>
      <c r="E907" s="361" t="str">
        <f>IFERROR(IF(LEN(C907)&gt;0,IF(LEN(INDEX(TasksList!$F$6:$F$1005,MATCH(C907,TasksList!$B$6:$B$1005,0),1))=0,"not set!",INDEX(TasksList!$F$6:$F$1005,MATCH(C907,TasksList!$B$6:$B$1005,0),1)),""),"")</f>
        <v/>
      </c>
      <c r="F907" s="360" t="str">
        <f>IFERROR(IF(LEN(D907)&gt;0,IF(LEN(INDEX(AdressBook!$D$6:$D$25,MATCH(D907,AdressBook!$B$6:$B$25,0),1))=0,"",INDEX(AdressBook!$D$6:$D$25,MATCH(D907,AdressBook!$B$6:$B$25,0),1)),""),"")</f>
        <v/>
      </c>
      <c r="G907" s="361" t="str">
        <f>IFERROR(IF(LEN(INDEX(PlansAndNotes!$F$6:$F$2005,ROW(B907)-ROW($C$3)))=0,"",INDEX(PlansAndNotes!$F$6:$F$2005,ROW(B907)-ROW($C$3))),"")</f>
        <v/>
      </c>
      <c r="H907" s="361" t="str">
        <f>IFERROR(IF(LEN(C907)&gt;0,IF(LEN(INDEX(TasksList!$G$6:$G$1005,MATCH(C907,TasksList!$B$6:$B$1005,0),1))=0,"",INDEX(TasksList!$G$6:$G$1005,MATCH(C907,TasksList!$B$6:$B$1005,0),1)),""),"")</f>
        <v/>
      </c>
      <c r="I907" s="381"/>
      <c r="J907" s="402"/>
      <c r="K907" s="402"/>
      <c r="L907" s="399" t="str">
        <f t="array" ref="L907">IFERROR(INDEX($J$4:$J$1003,SMALL($K$4:$K$1003,ROW(L907)-3),1),"")</f>
        <v/>
      </c>
      <c r="M907" s="206"/>
      <c r="N907" s="362" t="str">
        <f>IFERROR(IF(LEN(INDEX(PlansAndNotes!$D$6:$D$4005,ROW(B907)-ROW($C$3)))=0,"",INDEX(PlansAndNotes!$D$6:$D$4005,ROW(B907)-ROW($C$3))),"")</f>
        <v/>
      </c>
      <c r="O907" s="165" t="str">
        <f t="shared" si="121"/>
        <v/>
      </c>
      <c r="P907" s="363" t="str">
        <f>IFERROR(IF(LEN(INDEX(PlansAndNotes!$E$6:$E$4005,ROW(B907)-ROW($C$3)))=0,"",INDEX(PlansAndNotes!$E$6:$E$4005,ROW(B907)-ROW($C$3))),"")</f>
        <v/>
      </c>
      <c r="Q907" s="363" t="str">
        <f>IFERROR(IF(LEN(INDEX(PlansAndNotes!$G$6:$G$4005,ROW(B907)-ROW($C$3)))=0,"",INDEX(PlansAndNotes!$G$6:$G$4005,ROW(B907)-ROW($C$3))),"")</f>
        <v/>
      </c>
      <c r="R907" s="361" t="str">
        <f>IFERROR(IF(LEN(D907)&gt;0,IF(LEN(INDEX(AdressBook!$C$6:$C$25,MATCH(D907,AdressBook!$B$6:$B$25,0),1))=0,"",INDEX(AdressBook!$C$6:$C$25,MATCH(D907,AdressBook!$B$6:$B$25,0),1)),""),"")</f>
        <v/>
      </c>
      <c r="S907" s="165">
        <f>IF(LEN(C907)&gt;0,IFERROR(IF(MATCH(C907,C908:$C$4004,0)&gt;0,-1,ROW(S907)-ROW($S$3)),ROW(S907)-ROW($S$3)),-1)</f>
        <v>-1</v>
      </c>
      <c r="T907" s="165">
        <f t="shared" si="122"/>
        <v>0</v>
      </c>
      <c r="U907" s="165" t="str">
        <f t="shared" si="123"/>
        <v/>
      </c>
      <c r="V907" s="165" t="str">
        <f>IFERROR(IF(OR(C907="",S907&lt;0),"",IF(SUBTOTAL(3,C907:C907)=0,-1,SUBTOTAL(3,$C$4:C907))),"")</f>
        <v/>
      </c>
      <c r="W907" s="156" t="str">
        <f t="array" ref="W907">IF(LEN(C907)&gt;0,IFERROR(IF(MATCH(C907,$C$3:$C906,0)&gt;0,N907-INDEX($N$3:N906,SUMPRODUCT(MAX(ROW($C$3:$C906)*(C907=$C$3:$C906)))-2,1),""),""),"")</f>
        <v/>
      </c>
      <c r="X907" s="156">
        <f t="shared" ca="1" si="124"/>
        <v>1</v>
      </c>
      <c r="Y907" s="156">
        <f t="shared" ca="1" si="125"/>
        <v>1</v>
      </c>
    </row>
    <row r="908" spans="2:25" hidden="1" x14ac:dyDescent="0.25">
      <c r="B908" s="390" t="str">
        <f>IFERROR(IF(LEN(INDEX(PlansAndNotes!$B$6:$B$2005,ROW(A908)-ROW($B$3)))=0,"",INDEX(PlansAndNotes!$B$6:$B$2005,ROW(A908)-ROW($B$3))),"")</f>
        <v/>
      </c>
      <c r="C908" s="361" t="str">
        <f t="shared" si="120"/>
        <v/>
      </c>
      <c r="D908" s="361" t="str">
        <f>IFERROR(IF(LEN(C908)&gt;0,IF(LEN(INDEX(TasksList!$C$6:$C$1005,MATCH(C908,TasksList!$B$6:$B$1005,0),1))=0,"",INDEX(TasksList!$C$6:$C$1005,MATCH(C908,TasksList!$B$6:$B$1005,0),1)),""),"")</f>
        <v/>
      </c>
      <c r="E908" s="361" t="str">
        <f>IFERROR(IF(LEN(C908)&gt;0,IF(LEN(INDEX(TasksList!$F$6:$F$1005,MATCH(C908,TasksList!$B$6:$B$1005,0),1))=0,"not set!",INDEX(TasksList!$F$6:$F$1005,MATCH(C908,TasksList!$B$6:$B$1005,0),1)),""),"")</f>
        <v/>
      </c>
      <c r="F908" s="360" t="str">
        <f>IFERROR(IF(LEN(D908)&gt;0,IF(LEN(INDEX(AdressBook!$D$6:$D$25,MATCH(D908,AdressBook!$B$6:$B$25,0),1))=0,"",INDEX(AdressBook!$D$6:$D$25,MATCH(D908,AdressBook!$B$6:$B$25,0),1)),""),"")</f>
        <v/>
      </c>
      <c r="G908" s="361" t="str">
        <f>IFERROR(IF(LEN(INDEX(PlansAndNotes!$F$6:$F$2005,ROW(B908)-ROW($C$3)))=0,"",INDEX(PlansAndNotes!$F$6:$F$2005,ROW(B908)-ROW($C$3))),"")</f>
        <v/>
      </c>
      <c r="H908" s="361" t="str">
        <f>IFERROR(IF(LEN(C908)&gt;0,IF(LEN(INDEX(TasksList!$G$6:$G$1005,MATCH(C908,TasksList!$B$6:$B$1005,0),1))=0,"",INDEX(TasksList!$G$6:$G$1005,MATCH(C908,TasksList!$B$6:$B$1005,0),1)),""),"")</f>
        <v/>
      </c>
      <c r="I908" s="381"/>
      <c r="J908" s="402"/>
      <c r="K908" s="402"/>
      <c r="L908" s="399" t="str">
        <f t="array" ref="L908">IFERROR(INDEX($J$4:$J$1003,SMALL($K$4:$K$1003,ROW(L908)-3),1),"")</f>
        <v/>
      </c>
      <c r="M908" s="206"/>
      <c r="N908" s="362" t="str">
        <f>IFERROR(IF(LEN(INDEX(PlansAndNotes!$D$6:$D$4005,ROW(B908)-ROW($C$3)))=0,"",INDEX(PlansAndNotes!$D$6:$D$4005,ROW(B908)-ROW($C$3))),"")</f>
        <v/>
      </c>
      <c r="O908" s="165" t="str">
        <f t="shared" si="121"/>
        <v/>
      </c>
      <c r="P908" s="363" t="str">
        <f>IFERROR(IF(LEN(INDEX(PlansAndNotes!$E$6:$E$4005,ROW(B908)-ROW($C$3)))=0,"",INDEX(PlansAndNotes!$E$6:$E$4005,ROW(B908)-ROW($C$3))),"")</f>
        <v/>
      </c>
      <c r="Q908" s="363" t="str">
        <f>IFERROR(IF(LEN(INDEX(PlansAndNotes!$G$6:$G$4005,ROW(B908)-ROW($C$3)))=0,"",INDEX(PlansAndNotes!$G$6:$G$4005,ROW(B908)-ROW($C$3))),"")</f>
        <v/>
      </c>
      <c r="R908" s="361" t="str">
        <f>IFERROR(IF(LEN(D908)&gt;0,IF(LEN(INDEX(AdressBook!$C$6:$C$25,MATCH(D908,AdressBook!$B$6:$B$25,0),1))=0,"",INDEX(AdressBook!$C$6:$C$25,MATCH(D908,AdressBook!$B$6:$B$25,0),1)),""),"")</f>
        <v/>
      </c>
      <c r="S908" s="165">
        <f>IF(LEN(C908)&gt;0,IFERROR(IF(MATCH(C908,C909:$C$4004,0)&gt;0,-1,ROW(S908)-ROW($S$3)),ROW(S908)-ROW($S$3)),-1)</f>
        <v>-1</v>
      </c>
      <c r="T908" s="165">
        <f t="shared" si="122"/>
        <v>0</v>
      </c>
      <c r="U908" s="165" t="str">
        <f t="shared" si="123"/>
        <v/>
      </c>
      <c r="V908" s="165" t="str">
        <f>IFERROR(IF(OR(C908="",S908&lt;0),"",IF(SUBTOTAL(3,C908:C908)=0,-1,SUBTOTAL(3,$C$4:C908))),"")</f>
        <v/>
      </c>
      <c r="W908" s="156" t="str">
        <f t="array" ref="W908">IF(LEN(C908)&gt;0,IFERROR(IF(MATCH(C908,$C$3:$C907,0)&gt;0,N908-INDEX($N$3:N907,SUMPRODUCT(MAX(ROW($C$3:$C907)*(C908=$C$3:$C907)))-2,1),""),""),"")</f>
        <v/>
      </c>
      <c r="X908" s="156">
        <f t="shared" ca="1" si="124"/>
        <v>1</v>
      </c>
      <c r="Y908" s="156">
        <f t="shared" ca="1" si="125"/>
        <v>1</v>
      </c>
    </row>
    <row r="909" spans="2:25" hidden="1" x14ac:dyDescent="0.25">
      <c r="B909" s="390" t="str">
        <f>IFERROR(IF(LEN(INDEX(PlansAndNotes!$B$6:$B$2005,ROW(A909)-ROW($B$3)))=0,"",INDEX(PlansAndNotes!$B$6:$B$2005,ROW(A909)-ROW($B$3))),"")</f>
        <v/>
      </c>
      <c r="C909" s="361" t="str">
        <f t="shared" si="120"/>
        <v/>
      </c>
      <c r="D909" s="361" t="str">
        <f>IFERROR(IF(LEN(C909)&gt;0,IF(LEN(INDEX(TasksList!$C$6:$C$1005,MATCH(C909,TasksList!$B$6:$B$1005,0),1))=0,"",INDEX(TasksList!$C$6:$C$1005,MATCH(C909,TasksList!$B$6:$B$1005,0),1)),""),"")</f>
        <v/>
      </c>
      <c r="E909" s="361" t="str">
        <f>IFERROR(IF(LEN(C909)&gt;0,IF(LEN(INDEX(TasksList!$F$6:$F$1005,MATCH(C909,TasksList!$B$6:$B$1005,0),1))=0,"not set!",INDEX(TasksList!$F$6:$F$1005,MATCH(C909,TasksList!$B$6:$B$1005,0),1)),""),"")</f>
        <v/>
      </c>
      <c r="F909" s="360" t="str">
        <f>IFERROR(IF(LEN(D909)&gt;0,IF(LEN(INDEX(AdressBook!$D$6:$D$25,MATCH(D909,AdressBook!$B$6:$B$25,0),1))=0,"",INDEX(AdressBook!$D$6:$D$25,MATCH(D909,AdressBook!$B$6:$B$25,0),1)),""),"")</f>
        <v/>
      </c>
      <c r="G909" s="361" t="str">
        <f>IFERROR(IF(LEN(INDEX(PlansAndNotes!$F$6:$F$2005,ROW(B909)-ROW($C$3)))=0,"",INDEX(PlansAndNotes!$F$6:$F$2005,ROW(B909)-ROW($C$3))),"")</f>
        <v/>
      </c>
      <c r="H909" s="361" t="str">
        <f>IFERROR(IF(LEN(C909)&gt;0,IF(LEN(INDEX(TasksList!$G$6:$G$1005,MATCH(C909,TasksList!$B$6:$B$1005,0),1))=0,"",INDEX(TasksList!$G$6:$G$1005,MATCH(C909,TasksList!$B$6:$B$1005,0),1)),""),"")</f>
        <v/>
      </c>
      <c r="I909" s="381"/>
      <c r="J909" s="402"/>
      <c r="K909" s="402"/>
      <c r="L909" s="399" t="str">
        <f t="array" ref="L909">IFERROR(INDEX($J$4:$J$1003,SMALL($K$4:$K$1003,ROW(L909)-3),1),"")</f>
        <v/>
      </c>
      <c r="M909" s="206"/>
      <c r="N909" s="362" t="str">
        <f>IFERROR(IF(LEN(INDEX(PlansAndNotes!$D$6:$D$4005,ROW(B909)-ROW($C$3)))=0,"",INDEX(PlansAndNotes!$D$6:$D$4005,ROW(B909)-ROW($C$3))),"")</f>
        <v/>
      </c>
      <c r="O909" s="165" t="str">
        <f t="shared" si="121"/>
        <v/>
      </c>
      <c r="P909" s="363" t="str">
        <f>IFERROR(IF(LEN(INDEX(PlansAndNotes!$E$6:$E$4005,ROW(B909)-ROW($C$3)))=0,"",INDEX(PlansAndNotes!$E$6:$E$4005,ROW(B909)-ROW($C$3))),"")</f>
        <v/>
      </c>
      <c r="Q909" s="363" t="str">
        <f>IFERROR(IF(LEN(INDEX(PlansAndNotes!$G$6:$G$4005,ROW(B909)-ROW($C$3)))=0,"",INDEX(PlansAndNotes!$G$6:$G$4005,ROW(B909)-ROW($C$3))),"")</f>
        <v/>
      </c>
      <c r="R909" s="361" t="str">
        <f>IFERROR(IF(LEN(D909)&gt;0,IF(LEN(INDEX(AdressBook!$C$6:$C$25,MATCH(D909,AdressBook!$B$6:$B$25,0),1))=0,"",INDEX(AdressBook!$C$6:$C$25,MATCH(D909,AdressBook!$B$6:$B$25,0),1)),""),"")</f>
        <v/>
      </c>
      <c r="S909" s="165">
        <f>IF(LEN(C909)&gt;0,IFERROR(IF(MATCH(C909,C910:$C$4004,0)&gt;0,-1,ROW(S909)-ROW($S$3)),ROW(S909)-ROW($S$3)),-1)</f>
        <v>-1</v>
      </c>
      <c r="T909" s="165">
        <f t="shared" si="122"/>
        <v>0</v>
      </c>
      <c r="U909" s="165" t="str">
        <f t="shared" si="123"/>
        <v/>
      </c>
      <c r="V909" s="165" t="str">
        <f>IFERROR(IF(OR(C909="",S909&lt;0),"",IF(SUBTOTAL(3,C909:C909)=0,-1,SUBTOTAL(3,$C$4:C909))),"")</f>
        <v/>
      </c>
      <c r="W909" s="156" t="str">
        <f t="array" ref="W909">IF(LEN(C909)&gt;0,IFERROR(IF(MATCH(C909,$C$3:$C908,0)&gt;0,N909-INDEX($N$3:N908,SUMPRODUCT(MAX(ROW($C$3:$C908)*(C909=$C$3:$C908)))-2,1),""),""),"")</f>
        <v/>
      </c>
      <c r="X909" s="156">
        <f t="shared" ca="1" si="124"/>
        <v>1</v>
      </c>
      <c r="Y909" s="156">
        <f t="shared" ca="1" si="125"/>
        <v>1</v>
      </c>
    </row>
    <row r="910" spans="2:25" hidden="1" x14ac:dyDescent="0.25">
      <c r="B910" s="390" t="str">
        <f>IFERROR(IF(LEN(INDEX(PlansAndNotes!$B$6:$B$2005,ROW(A910)-ROW($B$3)))=0,"",INDEX(PlansAndNotes!$B$6:$B$2005,ROW(A910)-ROW($B$3))),"")</f>
        <v/>
      </c>
      <c r="C910" s="361" t="str">
        <f t="shared" si="120"/>
        <v/>
      </c>
      <c r="D910" s="361" t="str">
        <f>IFERROR(IF(LEN(C910)&gt;0,IF(LEN(INDEX(TasksList!$C$6:$C$1005,MATCH(C910,TasksList!$B$6:$B$1005,0),1))=0,"",INDEX(TasksList!$C$6:$C$1005,MATCH(C910,TasksList!$B$6:$B$1005,0),1)),""),"")</f>
        <v/>
      </c>
      <c r="E910" s="361" t="str">
        <f>IFERROR(IF(LEN(C910)&gt;0,IF(LEN(INDEX(TasksList!$F$6:$F$1005,MATCH(C910,TasksList!$B$6:$B$1005,0),1))=0,"not set!",INDEX(TasksList!$F$6:$F$1005,MATCH(C910,TasksList!$B$6:$B$1005,0),1)),""),"")</f>
        <v/>
      </c>
      <c r="F910" s="360" t="str">
        <f>IFERROR(IF(LEN(D910)&gt;0,IF(LEN(INDEX(AdressBook!$D$6:$D$25,MATCH(D910,AdressBook!$B$6:$B$25,0),1))=0,"",INDEX(AdressBook!$D$6:$D$25,MATCH(D910,AdressBook!$B$6:$B$25,0),1)),""),"")</f>
        <v/>
      </c>
      <c r="G910" s="361" t="str">
        <f>IFERROR(IF(LEN(INDEX(PlansAndNotes!$F$6:$F$2005,ROW(B910)-ROW($C$3)))=0,"",INDEX(PlansAndNotes!$F$6:$F$2005,ROW(B910)-ROW($C$3))),"")</f>
        <v/>
      </c>
      <c r="H910" s="361" t="str">
        <f>IFERROR(IF(LEN(C910)&gt;0,IF(LEN(INDEX(TasksList!$G$6:$G$1005,MATCH(C910,TasksList!$B$6:$B$1005,0),1))=0,"",INDEX(TasksList!$G$6:$G$1005,MATCH(C910,TasksList!$B$6:$B$1005,0),1)),""),"")</f>
        <v/>
      </c>
      <c r="I910" s="381"/>
      <c r="J910" s="402"/>
      <c r="K910" s="402"/>
      <c r="L910" s="399" t="str">
        <f t="array" ref="L910">IFERROR(INDEX($J$4:$J$1003,SMALL($K$4:$K$1003,ROW(L910)-3),1),"")</f>
        <v/>
      </c>
      <c r="M910" s="206"/>
      <c r="N910" s="362" t="str">
        <f>IFERROR(IF(LEN(INDEX(PlansAndNotes!$D$6:$D$4005,ROW(B910)-ROW($C$3)))=0,"",INDEX(PlansAndNotes!$D$6:$D$4005,ROW(B910)-ROW($C$3))),"")</f>
        <v/>
      </c>
      <c r="O910" s="165" t="str">
        <f t="shared" si="121"/>
        <v/>
      </c>
      <c r="P910" s="363" t="str">
        <f>IFERROR(IF(LEN(INDEX(PlansAndNotes!$E$6:$E$4005,ROW(B910)-ROW($C$3)))=0,"",INDEX(PlansAndNotes!$E$6:$E$4005,ROW(B910)-ROW($C$3))),"")</f>
        <v/>
      </c>
      <c r="Q910" s="363" t="str">
        <f>IFERROR(IF(LEN(INDEX(PlansAndNotes!$G$6:$G$4005,ROW(B910)-ROW($C$3)))=0,"",INDEX(PlansAndNotes!$G$6:$G$4005,ROW(B910)-ROW($C$3))),"")</f>
        <v/>
      </c>
      <c r="R910" s="361" t="str">
        <f>IFERROR(IF(LEN(D910)&gt;0,IF(LEN(INDEX(AdressBook!$C$6:$C$25,MATCH(D910,AdressBook!$B$6:$B$25,0),1))=0,"",INDEX(AdressBook!$C$6:$C$25,MATCH(D910,AdressBook!$B$6:$B$25,0),1)),""),"")</f>
        <v/>
      </c>
      <c r="S910" s="165">
        <f>IF(LEN(C910)&gt;0,IFERROR(IF(MATCH(C910,C911:$C$4004,0)&gt;0,-1,ROW(S910)-ROW($S$3)),ROW(S910)-ROW($S$3)),-1)</f>
        <v>-1</v>
      </c>
      <c r="T910" s="165">
        <f t="shared" si="122"/>
        <v>0</v>
      </c>
      <c r="U910" s="165" t="str">
        <f t="shared" si="123"/>
        <v/>
      </c>
      <c r="V910" s="165" t="str">
        <f>IFERROR(IF(OR(C910="",S910&lt;0),"",IF(SUBTOTAL(3,C910:C910)=0,-1,SUBTOTAL(3,$C$4:C910))),"")</f>
        <v/>
      </c>
      <c r="W910" s="156" t="str">
        <f t="array" ref="W910">IF(LEN(C910)&gt;0,IFERROR(IF(MATCH(C910,$C$3:$C909,0)&gt;0,N910-INDEX($N$3:N909,SUMPRODUCT(MAX(ROW($C$3:$C909)*(C910=$C$3:$C909)))-2,1),""),""),"")</f>
        <v/>
      </c>
      <c r="X910" s="156">
        <f t="shared" ca="1" si="124"/>
        <v>1</v>
      </c>
      <c r="Y910" s="156">
        <f t="shared" ca="1" si="125"/>
        <v>1</v>
      </c>
    </row>
    <row r="911" spans="2:25" hidden="1" x14ac:dyDescent="0.25">
      <c r="B911" s="390" t="str">
        <f>IFERROR(IF(LEN(INDEX(PlansAndNotes!$B$6:$B$2005,ROW(A911)-ROW($B$3)))=0,"",INDEX(PlansAndNotes!$B$6:$B$2005,ROW(A911)-ROW($B$3))),"")</f>
        <v/>
      </c>
      <c r="C911" s="361" t="str">
        <f t="shared" si="120"/>
        <v/>
      </c>
      <c r="D911" s="361" t="str">
        <f>IFERROR(IF(LEN(C911)&gt;0,IF(LEN(INDEX(TasksList!$C$6:$C$1005,MATCH(C911,TasksList!$B$6:$B$1005,0),1))=0,"",INDEX(TasksList!$C$6:$C$1005,MATCH(C911,TasksList!$B$6:$B$1005,0),1)),""),"")</f>
        <v/>
      </c>
      <c r="E911" s="361" t="str">
        <f>IFERROR(IF(LEN(C911)&gt;0,IF(LEN(INDEX(TasksList!$F$6:$F$1005,MATCH(C911,TasksList!$B$6:$B$1005,0),1))=0,"not set!",INDEX(TasksList!$F$6:$F$1005,MATCH(C911,TasksList!$B$6:$B$1005,0),1)),""),"")</f>
        <v/>
      </c>
      <c r="F911" s="360" t="str">
        <f>IFERROR(IF(LEN(D911)&gt;0,IF(LEN(INDEX(AdressBook!$D$6:$D$25,MATCH(D911,AdressBook!$B$6:$B$25,0),1))=0,"",INDEX(AdressBook!$D$6:$D$25,MATCH(D911,AdressBook!$B$6:$B$25,0),1)),""),"")</f>
        <v/>
      </c>
      <c r="G911" s="361" t="str">
        <f>IFERROR(IF(LEN(INDEX(PlansAndNotes!$F$6:$F$2005,ROW(B911)-ROW($C$3)))=0,"",INDEX(PlansAndNotes!$F$6:$F$2005,ROW(B911)-ROW($C$3))),"")</f>
        <v/>
      </c>
      <c r="H911" s="361" t="str">
        <f>IFERROR(IF(LEN(C911)&gt;0,IF(LEN(INDEX(TasksList!$G$6:$G$1005,MATCH(C911,TasksList!$B$6:$B$1005,0),1))=0,"",INDEX(TasksList!$G$6:$G$1005,MATCH(C911,TasksList!$B$6:$B$1005,0),1)),""),"")</f>
        <v/>
      </c>
      <c r="I911" s="381"/>
      <c r="J911" s="402"/>
      <c r="K911" s="402"/>
      <c r="L911" s="399" t="str">
        <f t="array" ref="L911">IFERROR(INDEX($J$4:$J$1003,SMALL($K$4:$K$1003,ROW(L911)-3),1),"")</f>
        <v/>
      </c>
      <c r="M911" s="206"/>
      <c r="N911" s="362" t="str">
        <f>IFERROR(IF(LEN(INDEX(PlansAndNotes!$D$6:$D$4005,ROW(B911)-ROW($C$3)))=0,"",INDEX(PlansAndNotes!$D$6:$D$4005,ROW(B911)-ROW($C$3))),"")</f>
        <v/>
      </c>
      <c r="O911" s="165" t="str">
        <f t="shared" si="121"/>
        <v/>
      </c>
      <c r="P911" s="363" t="str">
        <f>IFERROR(IF(LEN(INDEX(PlansAndNotes!$E$6:$E$4005,ROW(B911)-ROW($C$3)))=0,"",INDEX(PlansAndNotes!$E$6:$E$4005,ROW(B911)-ROW($C$3))),"")</f>
        <v/>
      </c>
      <c r="Q911" s="363" t="str">
        <f>IFERROR(IF(LEN(INDEX(PlansAndNotes!$G$6:$G$4005,ROW(B911)-ROW($C$3)))=0,"",INDEX(PlansAndNotes!$G$6:$G$4005,ROW(B911)-ROW($C$3))),"")</f>
        <v/>
      </c>
      <c r="R911" s="361" t="str">
        <f>IFERROR(IF(LEN(D911)&gt;0,IF(LEN(INDEX(AdressBook!$C$6:$C$25,MATCH(D911,AdressBook!$B$6:$B$25,0),1))=0,"",INDEX(AdressBook!$C$6:$C$25,MATCH(D911,AdressBook!$B$6:$B$25,0),1)),""),"")</f>
        <v/>
      </c>
      <c r="S911" s="165">
        <f>IF(LEN(C911)&gt;0,IFERROR(IF(MATCH(C911,C912:$C$4004,0)&gt;0,-1,ROW(S911)-ROW($S$3)),ROW(S911)-ROW($S$3)),-1)</f>
        <v>-1</v>
      </c>
      <c r="T911" s="165">
        <f t="shared" si="122"/>
        <v>0</v>
      </c>
      <c r="U911" s="165" t="str">
        <f t="shared" si="123"/>
        <v/>
      </c>
      <c r="V911" s="165" t="str">
        <f>IFERROR(IF(OR(C911="",S911&lt;0),"",IF(SUBTOTAL(3,C911:C911)=0,-1,SUBTOTAL(3,$C$4:C911))),"")</f>
        <v/>
      </c>
      <c r="W911" s="156" t="str">
        <f t="array" ref="W911">IF(LEN(C911)&gt;0,IFERROR(IF(MATCH(C911,$C$3:$C910,0)&gt;0,N911-INDEX($N$3:N910,SUMPRODUCT(MAX(ROW($C$3:$C910)*(C911=$C$3:$C910)))-2,1),""),""),"")</f>
        <v/>
      </c>
      <c r="X911" s="156">
        <f t="shared" ca="1" si="124"/>
        <v>1</v>
      </c>
      <c r="Y911" s="156">
        <f t="shared" ca="1" si="125"/>
        <v>1</v>
      </c>
    </row>
    <row r="912" spans="2:25" hidden="1" x14ac:dyDescent="0.25">
      <c r="B912" s="390" t="str">
        <f>IFERROR(IF(LEN(INDEX(PlansAndNotes!$B$6:$B$2005,ROW(A912)-ROW($B$3)))=0,"",INDEX(PlansAndNotes!$B$6:$B$2005,ROW(A912)-ROW($B$3))),"")</f>
        <v/>
      </c>
      <c r="C912" s="361" t="str">
        <f t="shared" si="120"/>
        <v/>
      </c>
      <c r="D912" s="361" t="str">
        <f>IFERROR(IF(LEN(C912)&gt;0,IF(LEN(INDEX(TasksList!$C$6:$C$1005,MATCH(C912,TasksList!$B$6:$B$1005,0),1))=0,"",INDEX(TasksList!$C$6:$C$1005,MATCH(C912,TasksList!$B$6:$B$1005,0),1)),""),"")</f>
        <v/>
      </c>
      <c r="E912" s="361" t="str">
        <f>IFERROR(IF(LEN(C912)&gt;0,IF(LEN(INDEX(TasksList!$F$6:$F$1005,MATCH(C912,TasksList!$B$6:$B$1005,0),1))=0,"not set!",INDEX(TasksList!$F$6:$F$1005,MATCH(C912,TasksList!$B$6:$B$1005,0),1)),""),"")</f>
        <v/>
      </c>
      <c r="F912" s="360" t="str">
        <f>IFERROR(IF(LEN(D912)&gt;0,IF(LEN(INDEX(AdressBook!$D$6:$D$25,MATCH(D912,AdressBook!$B$6:$B$25,0),1))=0,"",INDEX(AdressBook!$D$6:$D$25,MATCH(D912,AdressBook!$B$6:$B$25,0),1)),""),"")</f>
        <v/>
      </c>
      <c r="G912" s="361" t="str">
        <f>IFERROR(IF(LEN(INDEX(PlansAndNotes!$F$6:$F$2005,ROW(B912)-ROW($C$3)))=0,"",INDEX(PlansAndNotes!$F$6:$F$2005,ROW(B912)-ROW($C$3))),"")</f>
        <v/>
      </c>
      <c r="H912" s="361" t="str">
        <f>IFERROR(IF(LEN(C912)&gt;0,IF(LEN(INDEX(TasksList!$G$6:$G$1005,MATCH(C912,TasksList!$B$6:$B$1005,0),1))=0,"",INDEX(TasksList!$G$6:$G$1005,MATCH(C912,TasksList!$B$6:$B$1005,0),1)),""),"")</f>
        <v/>
      </c>
      <c r="I912" s="381"/>
      <c r="J912" s="402"/>
      <c r="K912" s="402"/>
      <c r="L912" s="399" t="str">
        <f t="array" ref="L912">IFERROR(INDEX($J$4:$J$1003,SMALL($K$4:$K$1003,ROW(L912)-3),1),"")</f>
        <v/>
      </c>
      <c r="M912" s="206"/>
      <c r="N912" s="362" t="str">
        <f>IFERROR(IF(LEN(INDEX(PlansAndNotes!$D$6:$D$4005,ROW(B912)-ROW($C$3)))=0,"",INDEX(PlansAndNotes!$D$6:$D$4005,ROW(B912)-ROW($C$3))),"")</f>
        <v/>
      </c>
      <c r="O912" s="165" t="str">
        <f t="shared" si="121"/>
        <v/>
      </c>
      <c r="P912" s="363" t="str">
        <f>IFERROR(IF(LEN(INDEX(PlansAndNotes!$E$6:$E$4005,ROW(B912)-ROW($C$3)))=0,"",INDEX(PlansAndNotes!$E$6:$E$4005,ROW(B912)-ROW($C$3))),"")</f>
        <v/>
      </c>
      <c r="Q912" s="363" t="str">
        <f>IFERROR(IF(LEN(INDEX(PlansAndNotes!$G$6:$G$4005,ROW(B912)-ROW($C$3)))=0,"",INDEX(PlansAndNotes!$G$6:$G$4005,ROW(B912)-ROW($C$3))),"")</f>
        <v/>
      </c>
      <c r="R912" s="361" t="str">
        <f>IFERROR(IF(LEN(D912)&gt;0,IF(LEN(INDEX(AdressBook!$C$6:$C$25,MATCH(D912,AdressBook!$B$6:$B$25,0),1))=0,"",INDEX(AdressBook!$C$6:$C$25,MATCH(D912,AdressBook!$B$6:$B$25,0),1)),""),"")</f>
        <v/>
      </c>
      <c r="S912" s="165">
        <f>IF(LEN(C912)&gt;0,IFERROR(IF(MATCH(C912,C913:$C$4004,0)&gt;0,-1,ROW(S912)-ROW($S$3)),ROW(S912)-ROW($S$3)),-1)</f>
        <v>-1</v>
      </c>
      <c r="T912" s="165">
        <f t="shared" si="122"/>
        <v>0</v>
      </c>
      <c r="U912" s="165" t="str">
        <f t="shared" si="123"/>
        <v/>
      </c>
      <c r="V912" s="165" t="str">
        <f>IFERROR(IF(OR(C912="",S912&lt;0),"",IF(SUBTOTAL(3,C912:C912)=0,-1,SUBTOTAL(3,$C$4:C912))),"")</f>
        <v/>
      </c>
      <c r="W912" s="156" t="str">
        <f t="array" ref="W912">IF(LEN(C912)&gt;0,IFERROR(IF(MATCH(C912,$C$3:$C911,0)&gt;0,N912-INDEX($N$3:N911,SUMPRODUCT(MAX(ROW($C$3:$C911)*(C912=$C$3:$C911)))-2,1),""),""),"")</f>
        <v/>
      </c>
      <c r="X912" s="156">
        <f t="shared" ca="1" si="124"/>
        <v>1</v>
      </c>
      <c r="Y912" s="156">
        <f t="shared" ca="1" si="125"/>
        <v>1</v>
      </c>
    </row>
    <row r="913" spans="2:25" hidden="1" x14ac:dyDescent="0.25">
      <c r="B913" s="390" t="str">
        <f>IFERROR(IF(LEN(INDEX(PlansAndNotes!$B$6:$B$2005,ROW(A913)-ROW($B$3)))=0,"",INDEX(PlansAndNotes!$B$6:$B$2005,ROW(A913)-ROW($B$3))),"")</f>
        <v/>
      </c>
      <c r="C913" s="361" t="str">
        <f t="shared" si="120"/>
        <v/>
      </c>
      <c r="D913" s="361" t="str">
        <f>IFERROR(IF(LEN(C913)&gt;0,IF(LEN(INDEX(TasksList!$C$6:$C$1005,MATCH(C913,TasksList!$B$6:$B$1005,0),1))=0,"",INDEX(TasksList!$C$6:$C$1005,MATCH(C913,TasksList!$B$6:$B$1005,0),1)),""),"")</f>
        <v/>
      </c>
      <c r="E913" s="361" t="str">
        <f>IFERROR(IF(LEN(C913)&gt;0,IF(LEN(INDEX(TasksList!$F$6:$F$1005,MATCH(C913,TasksList!$B$6:$B$1005,0),1))=0,"not set!",INDEX(TasksList!$F$6:$F$1005,MATCH(C913,TasksList!$B$6:$B$1005,0),1)),""),"")</f>
        <v/>
      </c>
      <c r="F913" s="360" t="str">
        <f>IFERROR(IF(LEN(D913)&gt;0,IF(LEN(INDEX(AdressBook!$D$6:$D$25,MATCH(D913,AdressBook!$B$6:$B$25,0),1))=0,"",INDEX(AdressBook!$D$6:$D$25,MATCH(D913,AdressBook!$B$6:$B$25,0),1)),""),"")</f>
        <v/>
      </c>
      <c r="G913" s="361" t="str">
        <f>IFERROR(IF(LEN(INDEX(PlansAndNotes!$F$6:$F$2005,ROW(B913)-ROW($C$3)))=0,"",INDEX(PlansAndNotes!$F$6:$F$2005,ROW(B913)-ROW($C$3))),"")</f>
        <v/>
      </c>
      <c r="H913" s="361" t="str">
        <f>IFERROR(IF(LEN(C913)&gt;0,IF(LEN(INDEX(TasksList!$G$6:$G$1005,MATCH(C913,TasksList!$B$6:$B$1005,0),1))=0,"",INDEX(TasksList!$G$6:$G$1005,MATCH(C913,TasksList!$B$6:$B$1005,0),1)),""),"")</f>
        <v/>
      </c>
      <c r="I913" s="381"/>
      <c r="J913" s="402"/>
      <c r="K913" s="402"/>
      <c r="L913" s="399" t="str">
        <f t="array" ref="L913">IFERROR(INDEX($J$4:$J$1003,SMALL($K$4:$K$1003,ROW(L913)-3),1),"")</f>
        <v/>
      </c>
      <c r="M913" s="206"/>
      <c r="N913" s="362" t="str">
        <f>IFERROR(IF(LEN(INDEX(PlansAndNotes!$D$6:$D$4005,ROW(B913)-ROW($C$3)))=0,"",INDEX(PlansAndNotes!$D$6:$D$4005,ROW(B913)-ROW($C$3))),"")</f>
        <v/>
      </c>
      <c r="O913" s="165" t="str">
        <f t="shared" si="121"/>
        <v/>
      </c>
      <c r="P913" s="363" t="str">
        <f>IFERROR(IF(LEN(INDEX(PlansAndNotes!$E$6:$E$4005,ROW(B913)-ROW($C$3)))=0,"",INDEX(PlansAndNotes!$E$6:$E$4005,ROW(B913)-ROW($C$3))),"")</f>
        <v/>
      </c>
      <c r="Q913" s="363" t="str">
        <f>IFERROR(IF(LEN(INDEX(PlansAndNotes!$G$6:$G$4005,ROW(B913)-ROW($C$3)))=0,"",INDEX(PlansAndNotes!$G$6:$G$4005,ROW(B913)-ROW($C$3))),"")</f>
        <v/>
      </c>
      <c r="R913" s="361" t="str">
        <f>IFERROR(IF(LEN(D913)&gt;0,IF(LEN(INDEX(AdressBook!$C$6:$C$25,MATCH(D913,AdressBook!$B$6:$B$25,0),1))=0,"",INDEX(AdressBook!$C$6:$C$25,MATCH(D913,AdressBook!$B$6:$B$25,0),1)),""),"")</f>
        <v/>
      </c>
      <c r="S913" s="165">
        <f>IF(LEN(C913)&gt;0,IFERROR(IF(MATCH(C913,C914:$C$4004,0)&gt;0,-1,ROW(S913)-ROW($S$3)),ROW(S913)-ROW($S$3)),-1)</f>
        <v>-1</v>
      </c>
      <c r="T913" s="165">
        <f t="shared" si="122"/>
        <v>0</v>
      </c>
      <c r="U913" s="165" t="str">
        <f t="shared" si="123"/>
        <v/>
      </c>
      <c r="V913" s="165" t="str">
        <f>IFERROR(IF(OR(C913="",S913&lt;0),"",IF(SUBTOTAL(3,C913:C913)=0,-1,SUBTOTAL(3,$C$4:C913))),"")</f>
        <v/>
      </c>
      <c r="W913" s="156" t="str">
        <f t="array" ref="W913">IF(LEN(C913)&gt;0,IFERROR(IF(MATCH(C913,$C$3:$C912,0)&gt;0,N913-INDEX($N$3:N912,SUMPRODUCT(MAX(ROW($C$3:$C912)*(C913=$C$3:$C912)))-2,1),""),""),"")</f>
        <v/>
      </c>
      <c r="X913" s="156">
        <f t="shared" ca="1" si="124"/>
        <v>1</v>
      </c>
      <c r="Y913" s="156">
        <f t="shared" ca="1" si="125"/>
        <v>1</v>
      </c>
    </row>
    <row r="914" spans="2:25" hidden="1" x14ac:dyDescent="0.25">
      <c r="B914" s="390" t="str">
        <f>IFERROR(IF(LEN(INDEX(PlansAndNotes!$B$6:$B$2005,ROW(A914)-ROW($B$3)))=0,"",INDEX(PlansAndNotes!$B$6:$B$2005,ROW(A914)-ROW($B$3))),"")</f>
        <v/>
      </c>
      <c r="C914" s="361" t="str">
        <f t="shared" si="120"/>
        <v/>
      </c>
      <c r="D914" s="361" t="str">
        <f>IFERROR(IF(LEN(C914)&gt;0,IF(LEN(INDEX(TasksList!$C$6:$C$1005,MATCH(C914,TasksList!$B$6:$B$1005,0),1))=0,"",INDEX(TasksList!$C$6:$C$1005,MATCH(C914,TasksList!$B$6:$B$1005,0),1)),""),"")</f>
        <v/>
      </c>
      <c r="E914" s="361" t="str">
        <f>IFERROR(IF(LEN(C914)&gt;0,IF(LEN(INDEX(TasksList!$F$6:$F$1005,MATCH(C914,TasksList!$B$6:$B$1005,0),1))=0,"not set!",INDEX(TasksList!$F$6:$F$1005,MATCH(C914,TasksList!$B$6:$B$1005,0),1)),""),"")</f>
        <v/>
      </c>
      <c r="F914" s="360" t="str">
        <f>IFERROR(IF(LEN(D914)&gt;0,IF(LEN(INDEX(AdressBook!$D$6:$D$25,MATCH(D914,AdressBook!$B$6:$B$25,0),1))=0,"",INDEX(AdressBook!$D$6:$D$25,MATCH(D914,AdressBook!$B$6:$B$25,0),1)),""),"")</f>
        <v/>
      </c>
      <c r="G914" s="361" t="str">
        <f>IFERROR(IF(LEN(INDEX(PlansAndNotes!$F$6:$F$2005,ROW(B914)-ROW($C$3)))=0,"",INDEX(PlansAndNotes!$F$6:$F$2005,ROW(B914)-ROW($C$3))),"")</f>
        <v/>
      </c>
      <c r="H914" s="361" t="str">
        <f>IFERROR(IF(LEN(C914)&gt;0,IF(LEN(INDEX(TasksList!$G$6:$G$1005,MATCH(C914,TasksList!$B$6:$B$1005,0),1))=0,"",INDEX(TasksList!$G$6:$G$1005,MATCH(C914,TasksList!$B$6:$B$1005,0),1)),""),"")</f>
        <v/>
      </c>
      <c r="I914" s="381"/>
      <c r="J914" s="402"/>
      <c r="K914" s="402"/>
      <c r="L914" s="399" t="str">
        <f t="array" ref="L914">IFERROR(INDEX($J$4:$J$1003,SMALL($K$4:$K$1003,ROW(L914)-3),1),"")</f>
        <v/>
      </c>
      <c r="M914" s="206"/>
      <c r="N914" s="362" t="str">
        <f>IFERROR(IF(LEN(INDEX(PlansAndNotes!$D$6:$D$4005,ROW(B914)-ROW($C$3)))=0,"",INDEX(PlansAndNotes!$D$6:$D$4005,ROW(B914)-ROW($C$3))),"")</f>
        <v/>
      </c>
      <c r="O914" s="165" t="str">
        <f t="shared" si="121"/>
        <v/>
      </c>
      <c r="P914" s="363" t="str">
        <f>IFERROR(IF(LEN(INDEX(PlansAndNotes!$E$6:$E$4005,ROW(B914)-ROW($C$3)))=0,"",INDEX(PlansAndNotes!$E$6:$E$4005,ROW(B914)-ROW($C$3))),"")</f>
        <v/>
      </c>
      <c r="Q914" s="363" t="str">
        <f>IFERROR(IF(LEN(INDEX(PlansAndNotes!$G$6:$G$4005,ROW(B914)-ROW($C$3)))=0,"",INDEX(PlansAndNotes!$G$6:$G$4005,ROW(B914)-ROW($C$3))),"")</f>
        <v/>
      </c>
      <c r="R914" s="361" t="str">
        <f>IFERROR(IF(LEN(D914)&gt;0,IF(LEN(INDEX(AdressBook!$C$6:$C$25,MATCH(D914,AdressBook!$B$6:$B$25,0),1))=0,"",INDEX(AdressBook!$C$6:$C$25,MATCH(D914,AdressBook!$B$6:$B$25,0),1)),""),"")</f>
        <v/>
      </c>
      <c r="S914" s="165">
        <f>IF(LEN(C914)&gt;0,IFERROR(IF(MATCH(C914,C915:$C$4004,0)&gt;0,-1,ROW(S914)-ROW($S$3)),ROW(S914)-ROW($S$3)),-1)</f>
        <v>-1</v>
      </c>
      <c r="T914" s="165">
        <f t="shared" si="122"/>
        <v>0</v>
      </c>
      <c r="U914" s="165" t="str">
        <f t="shared" si="123"/>
        <v/>
      </c>
      <c r="V914" s="165" t="str">
        <f>IFERROR(IF(OR(C914="",S914&lt;0),"",IF(SUBTOTAL(3,C914:C914)=0,-1,SUBTOTAL(3,$C$4:C914))),"")</f>
        <v/>
      </c>
      <c r="W914" s="156" t="str">
        <f t="array" ref="W914">IF(LEN(C914)&gt;0,IFERROR(IF(MATCH(C914,$C$3:$C913,0)&gt;0,N914-INDEX($N$3:N913,SUMPRODUCT(MAX(ROW($C$3:$C913)*(C914=$C$3:$C913)))-2,1),""),""),"")</f>
        <v/>
      </c>
      <c r="X914" s="156">
        <f t="shared" ca="1" si="124"/>
        <v>1</v>
      </c>
      <c r="Y914" s="156">
        <f t="shared" ca="1" si="125"/>
        <v>1</v>
      </c>
    </row>
    <row r="915" spans="2:25" hidden="1" x14ac:dyDescent="0.25">
      <c r="B915" s="390" t="str">
        <f>IFERROR(IF(LEN(INDEX(PlansAndNotes!$B$6:$B$2005,ROW(A915)-ROW($B$3)))=0,"",INDEX(PlansAndNotes!$B$6:$B$2005,ROW(A915)-ROW($B$3))),"")</f>
        <v/>
      </c>
      <c r="C915" s="361" t="str">
        <f t="shared" si="120"/>
        <v/>
      </c>
      <c r="D915" s="361" t="str">
        <f>IFERROR(IF(LEN(C915)&gt;0,IF(LEN(INDEX(TasksList!$C$6:$C$1005,MATCH(C915,TasksList!$B$6:$B$1005,0),1))=0,"",INDEX(TasksList!$C$6:$C$1005,MATCH(C915,TasksList!$B$6:$B$1005,0),1)),""),"")</f>
        <v/>
      </c>
      <c r="E915" s="361" t="str">
        <f>IFERROR(IF(LEN(C915)&gt;0,IF(LEN(INDEX(TasksList!$F$6:$F$1005,MATCH(C915,TasksList!$B$6:$B$1005,0),1))=0,"not set!",INDEX(TasksList!$F$6:$F$1005,MATCH(C915,TasksList!$B$6:$B$1005,0),1)),""),"")</f>
        <v/>
      </c>
      <c r="F915" s="360" t="str">
        <f>IFERROR(IF(LEN(D915)&gt;0,IF(LEN(INDEX(AdressBook!$D$6:$D$25,MATCH(D915,AdressBook!$B$6:$B$25,0),1))=0,"",INDEX(AdressBook!$D$6:$D$25,MATCH(D915,AdressBook!$B$6:$B$25,0),1)),""),"")</f>
        <v/>
      </c>
      <c r="G915" s="361" t="str">
        <f>IFERROR(IF(LEN(INDEX(PlansAndNotes!$F$6:$F$2005,ROW(B915)-ROW($C$3)))=0,"",INDEX(PlansAndNotes!$F$6:$F$2005,ROW(B915)-ROW($C$3))),"")</f>
        <v/>
      </c>
      <c r="H915" s="361" t="str">
        <f>IFERROR(IF(LEN(C915)&gt;0,IF(LEN(INDEX(TasksList!$G$6:$G$1005,MATCH(C915,TasksList!$B$6:$B$1005,0),1))=0,"",INDEX(TasksList!$G$6:$G$1005,MATCH(C915,TasksList!$B$6:$B$1005,0),1)),""),"")</f>
        <v/>
      </c>
      <c r="I915" s="381"/>
      <c r="J915" s="402"/>
      <c r="K915" s="402"/>
      <c r="L915" s="399" t="str">
        <f t="array" ref="L915">IFERROR(INDEX($J$4:$J$1003,SMALL($K$4:$K$1003,ROW(L915)-3),1),"")</f>
        <v/>
      </c>
      <c r="M915" s="206"/>
      <c r="N915" s="362" t="str">
        <f>IFERROR(IF(LEN(INDEX(PlansAndNotes!$D$6:$D$4005,ROW(B915)-ROW($C$3)))=0,"",INDEX(PlansAndNotes!$D$6:$D$4005,ROW(B915)-ROW($C$3))),"")</f>
        <v/>
      </c>
      <c r="O915" s="165" t="str">
        <f t="shared" si="121"/>
        <v/>
      </c>
      <c r="P915" s="363" t="str">
        <f>IFERROR(IF(LEN(INDEX(PlansAndNotes!$E$6:$E$4005,ROW(B915)-ROW($C$3)))=0,"",INDEX(PlansAndNotes!$E$6:$E$4005,ROW(B915)-ROW($C$3))),"")</f>
        <v/>
      </c>
      <c r="Q915" s="363" t="str">
        <f>IFERROR(IF(LEN(INDEX(PlansAndNotes!$G$6:$G$4005,ROW(B915)-ROW($C$3)))=0,"",INDEX(PlansAndNotes!$G$6:$G$4005,ROW(B915)-ROW($C$3))),"")</f>
        <v/>
      </c>
      <c r="R915" s="361" t="str">
        <f>IFERROR(IF(LEN(D915)&gt;0,IF(LEN(INDEX(AdressBook!$C$6:$C$25,MATCH(D915,AdressBook!$B$6:$B$25,0),1))=0,"",INDEX(AdressBook!$C$6:$C$25,MATCH(D915,AdressBook!$B$6:$B$25,0),1)),""),"")</f>
        <v/>
      </c>
      <c r="S915" s="165">
        <f>IF(LEN(C915)&gt;0,IFERROR(IF(MATCH(C915,C916:$C$4004,0)&gt;0,-1,ROW(S915)-ROW($S$3)),ROW(S915)-ROW($S$3)),-1)</f>
        <v>-1</v>
      </c>
      <c r="T915" s="165">
        <f t="shared" si="122"/>
        <v>0</v>
      </c>
      <c r="U915" s="165" t="str">
        <f t="shared" si="123"/>
        <v/>
      </c>
      <c r="V915" s="165" t="str">
        <f>IFERROR(IF(OR(C915="",S915&lt;0),"",IF(SUBTOTAL(3,C915:C915)=0,-1,SUBTOTAL(3,$C$4:C915))),"")</f>
        <v/>
      </c>
      <c r="W915" s="156" t="str">
        <f t="array" ref="W915">IF(LEN(C915)&gt;0,IFERROR(IF(MATCH(C915,$C$3:$C914,0)&gt;0,N915-INDEX($N$3:N914,SUMPRODUCT(MAX(ROW($C$3:$C914)*(C915=$C$3:$C914)))-2,1),""),""),"")</f>
        <v/>
      </c>
      <c r="X915" s="156">
        <f t="shared" ca="1" si="124"/>
        <v>1</v>
      </c>
      <c r="Y915" s="156">
        <f t="shared" ca="1" si="125"/>
        <v>1</v>
      </c>
    </row>
    <row r="916" spans="2:25" hidden="1" x14ac:dyDescent="0.25">
      <c r="B916" s="390" t="str">
        <f>IFERROR(IF(LEN(INDEX(PlansAndNotes!$B$6:$B$2005,ROW(A916)-ROW($B$3)))=0,"",INDEX(PlansAndNotes!$B$6:$B$2005,ROW(A916)-ROW($B$3))),"")</f>
        <v/>
      </c>
      <c r="C916" s="361" t="str">
        <f t="shared" si="120"/>
        <v/>
      </c>
      <c r="D916" s="361" t="str">
        <f>IFERROR(IF(LEN(C916)&gt;0,IF(LEN(INDEX(TasksList!$C$6:$C$1005,MATCH(C916,TasksList!$B$6:$B$1005,0),1))=0,"",INDEX(TasksList!$C$6:$C$1005,MATCH(C916,TasksList!$B$6:$B$1005,0),1)),""),"")</f>
        <v/>
      </c>
      <c r="E916" s="361" t="str">
        <f>IFERROR(IF(LEN(C916)&gt;0,IF(LEN(INDEX(TasksList!$F$6:$F$1005,MATCH(C916,TasksList!$B$6:$B$1005,0),1))=0,"not set!",INDEX(TasksList!$F$6:$F$1005,MATCH(C916,TasksList!$B$6:$B$1005,0),1)),""),"")</f>
        <v/>
      </c>
      <c r="F916" s="360" t="str">
        <f>IFERROR(IF(LEN(D916)&gt;0,IF(LEN(INDEX(AdressBook!$D$6:$D$25,MATCH(D916,AdressBook!$B$6:$B$25,0),1))=0,"",INDEX(AdressBook!$D$6:$D$25,MATCH(D916,AdressBook!$B$6:$B$25,0),1)),""),"")</f>
        <v/>
      </c>
      <c r="G916" s="361" t="str">
        <f>IFERROR(IF(LEN(INDEX(PlansAndNotes!$F$6:$F$2005,ROW(B916)-ROW($C$3)))=0,"",INDEX(PlansAndNotes!$F$6:$F$2005,ROW(B916)-ROW($C$3))),"")</f>
        <v/>
      </c>
      <c r="H916" s="361" t="str">
        <f>IFERROR(IF(LEN(C916)&gt;0,IF(LEN(INDEX(TasksList!$G$6:$G$1005,MATCH(C916,TasksList!$B$6:$B$1005,0),1))=0,"",INDEX(TasksList!$G$6:$G$1005,MATCH(C916,TasksList!$B$6:$B$1005,0),1)),""),"")</f>
        <v/>
      </c>
      <c r="I916" s="381"/>
      <c r="J916" s="402"/>
      <c r="K916" s="402"/>
      <c r="L916" s="399" t="str">
        <f t="array" ref="L916">IFERROR(INDEX($J$4:$J$1003,SMALL($K$4:$K$1003,ROW(L916)-3),1),"")</f>
        <v/>
      </c>
      <c r="M916" s="206"/>
      <c r="N916" s="362" t="str">
        <f>IFERROR(IF(LEN(INDEX(PlansAndNotes!$D$6:$D$4005,ROW(B916)-ROW($C$3)))=0,"",INDEX(PlansAndNotes!$D$6:$D$4005,ROW(B916)-ROW($C$3))),"")</f>
        <v/>
      </c>
      <c r="O916" s="165" t="str">
        <f t="shared" si="121"/>
        <v/>
      </c>
      <c r="P916" s="363" t="str">
        <f>IFERROR(IF(LEN(INDEX(PlansAndNotes!$E$6:$E$4005,ROW(B916)-ROW($C$3)))=0,"",INDEX(PlansAndNotes!$E$6:$E$4005,ROW(B916)-ROW($C$3))),"")</f>
        <v/>
      </c>
      <c r="Q916" s="363" t="str">
        <f>IFERROR(IF(LEN(INDEX(PlansAndNotes!$G$6:$G$4005,ROW(B916)-ROW($C$3)))=0,"",INDEX(PlansAndNotes!$G$6:$G$4005,ROW(B916)-ROW($C$3))),"")</f>
        <v/>
      </c>
      <c r="R916" s="361" t="str">
        <f>IFERROR(IF(LEN(D916)&gt;0,IF(LEN(INDEX(AdressBook!$C$6:$C$25,MATCH(D916,AdressBook!$B$6:$B$25,0),1))=0,"",INDEX(AdressBook!$C$6:$C$25,MATCH(D916,AdressBook!$B$6:$B$25,0),1)),""),"")</f>
        <v/>
      </c>
      <c r="S916" s="165">
        <f>IF(LEN(C916)&gt;0,IFERROR(IF(MATCH(C916,C917:$C$4004,0)&gt;0,-1,ROW(S916)-ROW($S$3)),ROW(S916)-ROW($S$3)),-1)</f>
        <v>-1</v>
      </c>
      <c r="T916" s="165">
        <f t="shared" si="122"/>
        <v>0</v>
      </c>
      <c r="U916" s="165" t="str">
        <f t="shared" si="123"/>
        <v/>
      </c>
      <c r="V916" s="165" t="str">
        <f>IFERROR(IF(OR(C916="",S916&lt;0),"",IF(SUBTOTAL(3,C916:C916)=0,-1,SUBTOTAL(3,$C$4:C916))),"")</f>
        <v/>
      </c>
      <c r="W916" s="156" t="str">
        <f t="array" ref="W916">IF(LEN(C916)&gt;0,IFERROR(IF(MATCH(C916,$C$3:$C915,0)&gt;0,N916-INDEX($N$3:N915,SUMPRODUCT(MAX(ROW($C$3:$C915)*(C916=$C$3:$C915)))-2,1),""),""),"")</f>
        <v/>
      </c>
      <c r="X916" s="156">
        <f t="shared" ca="1" si="124"/>
        <v>1</v>
      </c>
      <c r="Y916" s="156">
        <f t="shared" ca="1" si="125"/>
        <v>1</v>
      </c>
    </row>
    <row r="917" spans="2:25" hidden="1" x14ac:dyDescent="0.25">
      <c r="B917" s="390" t="str">
        <f>IFERROR(IF(LEN(INDEX(PlansAndNotes!$B$6:$B$2005,ROW(A917)-ROW($B$3)))=0,"",INDEX(PlansAndNotes!$B$6:$B$2005,ROW(A917)-ROW($B$3))),"")</f>
        <v/>
      </c>
      <c r="C917" s="361" t="str">
        <f t="shared" si="120"/>
        <v/>
      </c>
      <c r="D917" s="361" t="str">
        <f>IFERROR(IF(LEN(C917)&gt;0,IF(LEN(INDEX(TasksList!$C$6:$C$1005,MATCH(C917,TasksList!$B$6:$B$1005,0),1))=0,"",INDEX(TasksList!$C$6:$C$1005,MATCH(C917,TasksList!$B$6:$B$1005,0),1)),""),"")</f>
        <v/>
      </c>
      <c r="E917" s="361" t="str">
        <f>IFERROR(IF(LEN(C917)&gt;0,IF(LEN(INDEX(TasksList!$F$6:$F$1005,MATCH(C917,TasksList!$B$6:$B$1005,0),1))=0,"not set!",INDEX(TasksList!$F$6:$F$1005,MATCH(C917,TasksList!$B$6:$B$1005,0),1)),""),"")</f>
        <v/>
      </c>
      <c r="F917" s="360" t="str">
        <f>IFERROR(IF(LEN(D917)&gt;0,IF(LEN(INDEX(AdressBook!$D$6:$D$25,MATCH(D917,AdressBook!$B$6:$B$25,0),1))=0,"",INDEX(AdressBook!$D$6:$D$25,MATCH(D917,AdressBook!$B$6:$B$25,0),1)),""),"")</f>
        <v/>
      </c>
      <c r="G917" s="361" t="str">
        <f>IFERROR(IF(LEN(INDEX(PlansAndNotes!$F$6:$F$2005,ROW(B917)-ROW($C$3)))=0,"",INDEX(PlansAndNotes!$F$6:$F$2005,ROW(B917)-ROW($C$3))),"")</f>
        <v/>
      </c>
      <c r="H917" s="361" t="str">
        <f>IFERROR(IF(LEN(C917)&gt;0,IF(LEN(INDEX(TasksList!$G$6:$G$1005,MATCH(C917,TasksList!$B$6:$B$1005,0),1))=0,"",INDEX(TasksList!$G$6:$G$1005,MATCH(C917,TasksList!$B$6:$B$1005,0),1)),""),"")</f>
        <v/>
      </c>
      <c r="I917" s="381"/>
      <c r="J917" s="402"/>
      <c r="K917" s="402"/>
      <c r="L917" s="399" t="str">
        <f t="array" ref="L917">IFERROR(INDEX($J$4:$J$1003,SMALL($K$4:$K$1003,ROW(L917)-3),1),"")</f>
        <v/>
      </c>
      <c r="M917" s="206"/>
      <c r="N917" s="362" t="str">
        <f>IFERROR(IF(LEN(INDEX(PlansAndNotes!$D$6:$D$4005,ROW(B917)-ROW($C$3)))=0,"",INDEX(PlansAndNotes!$D$6:$D$4005,ROW(B917)-ROW($C$3))),"")</f>
        <v/>
      </c>
      <c r="O917" s="165" t="str">
        <f t="shared" si="121"/>
        <v/>
      </c>
      <c r="P917" s="363" t="str">
        <f>IFERROR(IF(LEN(INDEX(PlansAndNotes!$E$6:$E$4005,ROW(B917)-ROW($C$3)))=0,"",INDEX(PlansAndNotes!$E$6:$E$4005,ROW(B917)-ROW($C$3))),"")</f>
        <v/>
      </c>
      <c r="Q917" s="363" t="str">
        <f>IFERROR(IF(LEN(INDEX(PlansAndNotes!$G$6:$G$4005,ROW(B917)-ROW($C$3)))=0,"",INDEX(PlansAndNotes!$G$6:$G$4005,ROW(B917)-ROW($C$3))),"")</f>
        <v/>
      </c>
      <c r="R917" s="361" t="str">
        <f>IFERROR(IF(LEN(D917)&gt;0,IF(LEN(INDEX(AdressBook!$C$6:$C$25,MATCH(D917,AdressBook!$B$6:$B$25,0),1))=0,"",INDEX(AdressBook!$C$6:$C$25,MATCH(D917,AdressBook!$B$6:$B$25,0),1)),""),"")</f>
        <v/>
      </c>
      <c r="S917" s="165">
        <f>IF(LEN(C917)&gt;0,IFERROR(IF(MATCH(C917,C918:$C$4004,0)&gt;0,-1,ROW(S917)-ROW($S$3)),ROW(S917)-ROW($S$3)),-1)</f>
        <v>-1</v>
      </c>
      <c r="T917" s="165">
        <f t="shared" si="122"/>
        <v>0</v>
      </c>
      <c r="U917" s="165" t="str">
        <f t="shared" si="123"/>
        <v/>
      </c>
      <c r="V917" s="165" t="str">
        <f>IFERROR(IF(OR(C917="",S917&lt;0),"",IF(SUBTOTAL(3,C917:C917)=0,-1,SUBTOTAL(3,$C$4:C917))),"")</f>
        <v/>
      </c>
      <c r="W917" s="156" t="str">
        <f t="array" ref="W917">IF(LEN(C917)&gt;0,IFERROR(IF(MATCH(C917,$C$3:$C916,0)&gt;0,N917-INDEX($N$3:N916,SUMPRODUCT(MAX(ROW($C$3:$C916)*(C917=$C$3:$C916)))-2,1),""),""),"")</f>
        <v/>
      </c>
      <c r="X917" s="156">
        <f t="shared" ca="1" si="124"/>
        <v>1</v>
      </c>
      <c r="Y917" s="156">
        <f t="shared" ca="1" si="125"/>
        <v>1</v>
      </c>
    </row>
    <row r="918" spans="2:25" hidden="1" x14ac:dyDescent="0.25">
      <c r="B918" s="390" t="str">
        <f>IFERROR(IF(LEN(INDEX(PlansAndNotes!$B$6:$B$2005,ROW(A918)-ROW($B$3)))=0,"",INDEX(PlansAndNotes!$B$6:$B$2005,ROW(A918)-ROW($B$3))),"")</f>
        <v/>
      </c>
      <c r="C918" s="361" t="str">
        <f t="shared" si="120"/>
        <v/>
      </c>
      <c r="D918" s="361" t="str">
        <f>IFERROR(IF(LEN(C918)&gt;0,IF(LEN(INDEX(TasksList!$C$6:$C$1005,MATCH(C918,TasksList!$B$6:$B$1005,0),1))=0,"",INDEX(TasksList!$C$6:$C$1005,MATCH(C918,TasksList!$B$6:$B$1005,0),1)),""),"")</f>
        <v/>
      </c>
      <c r="E918" s="361" t="str">
        <f>IFERROR(IF(LEN(C918)&gt;0,IF(LEN(INDEX(TasksList!$F$6:$F$1005,MATCH(C918,TasksList!$B$6:$B$1005,0),1))=0,"not set!",INDEX(TasksList!$F$6:$F$1005,MATCH(C918,TasksList!$B$6:$B$1005,0),1)),""),"")</f>
        <v/>
      </c>
      <c r="F918" s="360" t="str">
        <f>IFERROR(IF(LEN(D918)&gt;0,IF(LEN(INDEX(AdressBook!$D$6:$D$25,MATCH(D918,AdressBook!$B$6:$B$25,0),1))=0,"",INDEX(AdressBook!$D$6:$D$25,MATCH(D918,AdressBook!$B$6:$B$25,0),1)),""),"")</f>
        <v/>
      </c>
      <c r="G918" s="361" t="str">
        <f>IFERROR(IF(LEN(INDEX(PlansAndNotes!$F$6:$F$2005,ROW(B918)-ROW($C$3)))=0,"",INDEX(PlansAndNotes!$F$6:$F$2005,ROW(B918)-ROW($C$3))),"")</f>
        <v/>
      </c>
      <c r="H918" s="361" t="str">
        <f>IFERROR(IF(LEN(C918)&gt;0,IF(LEN(INDEX(TasksList!$G$6:$G$1005,MATCH(C918,TasksList!$B$6:$B$1005,0),1))=0,"",INDEX(TasksList!$G$6:$G$1005,MATCH(C918,TasksList!$B$6:$B$1005,0),1)),""),"")</f>
        <v/>
      </c>
      <c r="I918" s="381"/>
      <c r="J918" s="402"/>
      <c r="K918" s="402"/>
      <c r="L918" s="399" t="str">
        <f t="array" ref="L918">IFERROR(INDEX($J$4:$J$1003,SMALL($K$4:$K$1003,ROW(L918)-3),1),"")</f>
        <v/>
      </c>
      <c r="M918" s="206"/>
      <c r="N918" s="362" t="str">
        <f>IFERROR(IF(LEN(INDEX(PlansAndNotes!$D$6:$D$4005,ROW(B918)-ROW($C$3)))=0,"",INDEX(PlansAndNotes!$D$6:$D$4005,ROW(B918)-ROW($C$3))),"")</f>
        <v/>
      </c>
      <c r="O918" s="165" t="str">
        <f t="shared" si="121"/>
        <v/>
      </c>
      <c r="P918" s="363" t="str">
        <f>IFERROR(IF(LEN(INDEX(PlansAndNotes!$E$6:$E$4005,ROW(B918)-ROW($C$3)))=0,"",INDEX(PlansAndNotes!$E$6:$E$4005,ROW(B918)-ROW($C$3))),"")</f>
        <v/>
      </c>
      <c r="Q918" s="363" t="str">
        <f>IFERROR(IF(LEN(INDEX(PlansAndNotes!$G$6:$G$4005,ROW(B918)-ROW($C$3)))=0,"",INDEX(PlansAndNotes!$G$6:$G$4005,ROW(B918)-ROW($C$3))),"")</f>
        <v/>
      </c>
      <c r="R918" s="361" t="str">
        <f>IFERROR(IF(LEN(D918)&gt;0,IF(LEN(INDEX(AdressBook!$C$6:$C$25,MATCH(D918,AdressBook!$B$6:$B$25,0),1))=0,"",INDEX(AdressBook!$C$6:$C$25,MATCH(D918,AdressBook!$B$6:$B$25,0),1)),""),"")</f>
        <v/>
      </c>
      <c r="S918" s="165">
        <f>IF(LEN(C918)&gt;0,IFERROR(IF(MATCH(C918,C919:$C$4004,0)&gt;0,-1,ROW(S918)-ROW($S$3)),ROW(S918)-ROW($S$3)),-1)</f>
        <v>-1</v>
      </c>
      <c r="T918" s="165">
        <f t="shared" si="122"/>
        <v>0</v>
      </c>
      <c r="U918" s="165" t="str">
        <f t="shared" si="123"/>
        <v/>
      </c>
      <c r="V918" s="165" t="str">
        <f>IFERROR(IF(OR(C918="",S918&lt;0),"",IF(SUBTOTAL(3,C918:C918)=0,-1,SUBTOTAL(3,$C$4:C918))),"")</f>
        <v/>
      </c>
      <c r="W918" s="156" t="str">
        <f t="array" ref="W918">IF(LEN(C918)&gt;0,IFERROR(IF(MATCH(C918,$C$3:$C917,0)&gt;0,N918-INDEX($N$3:N917,SUMPRODUCT(MAX(ROW($C$3:$C917)*(C918=$C$3:$C917)))-2,1),""),""),"")</f>
        <v/>
      </c>
      <c r="X918" s="156">
        <f t="shared" ca="1" si="124"/>
        <v>1</v>
      </c>
      <c r="Y918" s="156">
        <f t="shared" ca="1" si="125"/>
        <v>1</v>
      </c>
    </row>
    <row r="919" spans="2:25" hidden="1" x14ac:dyDescent="0.25">
      <c r="B919" s="390" t="str">
        <f>IFERROR(IF(LEN(INDEX(PlansAndNotes!$B$6:$B$2005,ROW(A919)-ROW($B$3)))=0,"",INDEX(PlansAndNotes!$B$6:$B$2005,ROW(A919)-ROW($B$3))),"")</f>
        <v/>
      </c>
      <c r="C919" s="361" t="str">
        <f t="shared" si="120"/>
        <v/>
      </c>
      <c r="D919" s="361" t="str">
        <f>IFERROR(IF(LEN(C919)&gt;0,IF(LEN(INDEX(TasksList!$C$6:$C$1005,MATCH(C919,TasksList!$B$6:$B$1005,0),1))=0,"",INDEX(TasksList!$C$6:$C$1005,MATCH(C919,TasksList!$B$6:$B$1005,0),1)),""),"")</f>
        <v/>
      </c>
      <c r="E919" s="361" t="str">
        <f>IFERROR(IF(LEN(C919)&gt;0,IF(LEN(INDEX(TasksList!$F$6:$F$1005,MATCH(C919,TasksList!$B$6:$B$1005,0),1))=0,"not set!",INDEX(TasksList!$F$6:$F$1005,MATCH(C919,TasksList!$B$6:$B$1005,0),1)),""),"")</f>
        <v/>
      </c>
      <c r="F919" s="360" t="str">
        <f>IFERROR(IF(LEN(D919)&gt;0,IF(LEN(INDEX(AdressBook!$D$6:$D$25,MATCH(D919,AdressBook!$B$6:$B$25,0),1))=0,"",INDEX(AdressBook!$D$6:$D$25,MATCH(D919,AdressBook!$B$6:$B$25,0),1)),""),"")</f>
        <v/>
      </c>
      <c r="G919" s="361" t="str">
        <f>IFERROR(IF(LEN(INDEX(PlansAndNotes!$F$6:$F$2005,ROW(B919)-ROW($C$3)))=0,"",INDEX(PlansAndNotes!$F$6:$F$2005,ROW(B919)-ROW($C$3))),"")</f>
        <v/>
      </c>
      <c r="H919" s="361" t="str">
        <f>IFERROR(IF(LEN(C919)&gt;0,IF(LEN(INDEX(TasksList!$G$6:$G$1005,MATCH(C919,TasksList!$B$6:$B$1005,0),1))=0,"",INDEX(TasksList!$G$6:$G$1005,MATCH(C919,TasksList!$B$6:$B$1005,0),1)),""),"")</f>
        <v/>
      </c>
      <c r="I919" s="381"/>
      <c r="J919" s="402"/>
      <c r="K919" s="402"/>
      <c r="L919" s="399" t="str">
        <f t="array" ref="L919">IFERROR(INDEX($J$4:$J$1003,SMALL($K$4:$K$1003,ROW(L919)-3),1),"")</f>
        <v/>
      </c>
      <c r="M919" s="206"/>
      <c r="N919" s="362" t="str">
        <f>IFERROR(IF(LEN(INDEX(PlansAndNotes!$D$6:$D$4005,ROW(B919)-ROW($C$3)))=0,"",INDEX(PlansAndNotes!$D$6:$D$4005,ROW(B919)-ROW($C$3))),"")</f>
        <v/>
      </c>
      <c r="O919" s="165" t="str">
        <f t="shared" si="121"/>
        <v/>
      </c>
      <c r="P919" s="363" t="str">
        <f>IFERROR(IF(LEN(INDEX(PlansAndNotes!$E$6:$E$4005,ROW(B919)-ROW($C$3)))=0,"",INDEX(PlansAndNotes!$E$6:$E$4005,ROW(B919)-ROW($C$3))),"")</f>
        <v/>
      </c>
      <c r="Q919" s="363" t="str">
        <f>IFERROR(IF(LEN(INDEX(PlansAndNotes!$G$6:$G$4005,ROW(B919)-ROW($C$3)))=0,"",INDEX(PlansAndNotes!$G$6:$G$4005,ROW(B919)-ROW($C$3))),"")</f>
        <v/>
      </c>
      <c r="R919" s="361" t="str">
        <f>IFERROR(IF(LEN(D919)&gt;0,IF(LEN(INDEX(AdressBook!$C$6:$C$25,MATCH(D919,AdressBook!$B$6:$B$25,0),1))=0,"",INDEX(AdressBook!$C$6:$C$25,MATCH(D919,AdressBook!$B$6:$B$25,0),1)),""),"")</f>
        <v/>
      </c>
      <c r="S919" s="165">
        <f>IF(LEN(C919)&gt;0,IFERROR(IF(MATCH(C919,C920:$C$4004,0)&gt;0,-1,ROW(S919)-ROW($S$3)),ROW(S919)-ROW($S$3)),-1)</f>
        <v>-1</v>
      </c>
      <c r="T919" s="165">
        <f t="shared" si="122"/>
        <v>0</v>
      </c>
      <c r="U919" s="165" t="str">
        <f t="shared" si="123"/>
        <v/>
      </c>
      <c r="V919" s="165" t="str">
        <f>IFERROR(IF(OR(C919="",S919&lt;0),"",IF(SUBTOTAL(3,C919:C919)=0,-1,SUBTOTAL(3,$C$4:C919))),"")</f>
        <v/>
      </c>
      <c r="W919" s="156" t="str">
        <f t="array" ref="W919">IF(LEN(C919)&gt;0,IFERROR(IF(MATCH(C919,$C$3:$C918,0)&gt;0,N919-INDEX($N$3:N918,SUMPRODUCT(MAX(ROW($C$3:$C918)*(C919=$C$3:$C918)))-2,1),""),""),"")</f>
        <v/>
      </c>
      <c r="X919" s="156">
        <f t="shared" ca="1" si="124"/>
        <v>1</v>
      </c>
      <c r="Y919" s="156">
        <f t="shared" ca="1" si="125"/>
        <v>1</v>
      </c>
    </row>
    <row r="920" spans="2:25" hidden="1" x14ac:dyDescent="0.25">
      <c r="B920" s="390" t="str">
        <f>IFERROR(IF(LEN(INDEX(PlansAndNotes!$B$6:$B$2005,ROW(A920)-ROW($B$3)))=0,"",INDEX(PlansAndNotes!$B$6:$B$2005,ROW(A920)-ROW($B$3))),"")</f>
        <v/>
      </c>
      <c r="C920" s="361" t="str">
        <f t="shared" si="120"/>
        <v/>
      </c>
      <c r="D920" s="361" t="str">
        <f>IFERROR(IF(LEN(C920)&gt;0,IF(LEN(INDEX(TasksList!$C$6:$C$1005,MATCH(C920,TasksList!$B$6:$B$1005,0),1))=0,"",INDEX(TasksList!$C$6:$C$1005,MATCH(C920,TasksList!$B$6:$B$1005,0),1)),""),"")</f>
        <v/>
      </c>
      <c r="E920" s="361" t="str">
        <f>IFERROR(IF(LEN(C920)&gt;0,IF(LEN(INDEX(TasksList!$F$6:$F$1005,MATCH(C920,TasksList!$B$6:$B$1005,0),1))=0,"not set!",INDEX(TasksList!$F$6:$F$1005,MATCH(C920,TasksList!$B$6:$B$1005,0),1)),""),"")</f>
        <v/>
      </c>
      <c r="F920" s="360" t="str">
        <f>IFERROR(IF(LEN(D920)&gt;0,IF(LEN(INDEX(AdressBook!$D$6:$D$25,MATCH(D920,AdressBook!$B$6:$B$25,0),1))=0,"",INDEX(AdressBook!$D$6:$D$25,MATCH(D920,AdressBook!$B$6:$B$25,0),1)),""),"")</f>
        <v/>
      </c>
      <c r="G920" s="361" t="str">
        <f>IFERROR(IF(LEN(INDEX(PlansAndNotes!$F$6:$F$2005,ROW(B920)-ROW($C$3)))=0,"",INDEX(PlansAndNotes!$F$6:$F$2005,ROW(B920)-ROW($C$3))),"")</f>
        <v/>
      </c>
      <c r="H920" s="361" t="str">
        <f>IFERROR(IF(LEN(C920)&gt;0,IF(LEN(INDEX(TasksList!$G$6:$G$1005,MATCH(C920,TasksList!$B$6:$B$1005,0),1))=0,"",INDEX(TasksList!$G$6:$G$1005,MATCH(C920,TasksList!$B$6:$B$1005,0),1)),""),"")</f>
        <v/>
      </c>
      <c r="I920" s="381"/>
      <c r="J920" s="402"/>
      <c r="K920" s="402"/>
      <c r="L920" s="399" t="str">
        <f t="array" ref="L920">IFERROR(INDEX($J$4:$J$1003,SMALL($K$4:$K$1003,ROW(L920)-3),1),"")</f>
        <v/>
      </c>
      <c r="M920" s="206"/>
      <c r="N920" s="362" t="str">
        <f>IFERROR(IF(LEN(INDEX(PlansAndNotes!$D$6:$D$4005,ROW(B920)-ROW($C$3)))=0,"",INDEX(PlansAndNotes!$D$6:$D$4005,ROW(B920)-ROW($C$3))),"")</f>
        <v/>
      </c>
      <c r="O920" s="165" t="str">
        <f t="shared" si="121"/>
        <v/>
      </c>
      <c r="P920" s="363" t="str">
        <f>IFERROR(IF(LEN(INDEX(PlansAndNotes!$E$6:$E$4005,ROW(B920)-ROW($C$3)))=0,"",INDEX(PlansAndNotes!$E$6:$E$4005,ROW(B920)-ROW($C$3))),"")</f>
        <v/>
      </c>
      <c r="Q920" s="363" t="str">
        <f>IFERROR(IF(LEN(INDEX(PlansAndNotes!$G$6:$G$4005,ROW(B920)-ROW($C$3)))=0,"",INDEX(PlansAndNotes!$G$6:$G$4005,ROW(B920)-ROW($C$3))),"")</f>
        <v/>
      </c>
      <c r="R920" s="361" t="str">
        <f>IFERROR(IF(LEN(D920)&gt;0,IF(LEN(INDEX(AdressBook!$C$6:$C$25,MATCH(D920,AdressBook!$B$6:$B$25,0),1))=0,"",INDEX(AdressBook!$C$6:$C$25,MATCH(D920,AdressBook!$B$6:$B$25,0),1)),""),"")</f>
        <v/>
      </c>
      <c r="S920" s="165">
        <f>IF(LEN(C920)&gt;0,IFERROR(IF(MATCH(C920,C921:$C$4004,0)&gt;0,-1,ROW(S920)-ROW($S$3)),ROW(S920)-ROW($S$3)),-1)</f>
        <v>-1</v>
      </c>
      <c r="T920" s="165">
        <f t="shared" si="122"/>
        <v>0</v>
      </c>
      <c r="U920" s="165" t="str">
        <f t="shared" si="123"/>
        <v/>
      </c>
      <c r="V920" s="165" t="str">
        <f>IFERROR(IF(OR(C920="",S920&lt;0),"",IF(SUBTOTAL(3,C920:C920)=0,-1,SUBTOTAL(3,$C$4:C920))),"")</f>
        <v/>
      </c>
      <c r="W920" s="156" t="str">
        <f t="array" ref="W920">IF(LEN(C920)&gt;0,IFERROR(IF(MATCH(C920,$C$3:$C919,0)&gt;0,N920-INDEX($N$3:N919,SUMPRODUCT(MAX(ROW($C$3:$C919)*(C920=$C$3:$C919)))-2,1),""),""),"")</f>
        <v/>
      </c>
      <c r="X920" s="156">
        <f t="shared" ca="1" si="124"/>
        <v>1</v>
      </c>
      <c r="Y920" s="156">
        <f t="shared" ca="1" si="125"/>
        <v>1</v>
      </c>
    </row>
    <row r="921" spans="2:25" hidden="1" x14ac:dyDescent="0.25">
      <c r="B921" s="390" t="str">
        <f>IFERROR(IF(LEN(INDEX(PlansAndNotes!$B$6:$B$2005,ROW(A921)-ROW($B$3)))=0,"",INDEX(PlansAndNotes!$B$6:$B$2005,ROW(A921)-ROW($B$3))),"")</f>
        <v/>
      </c>
      <c r="C921" s="361" t="str">
        <f t="shared" si="120"/>
        <v/>
      </c>
      <c r="D921" s="361" t="str">
        <f>IFERROR(IF(LEN(C921)&gt;0,IF(LEN(INDEX(TasksList!$C$6:$C$1005,MATCH(C921,TasksList!$B$6:$B$1005,0),1))=0,"",INDEX(TasksList!$C$6:$C$1005,MATCH(C921,TasksList!$B$6:$B$1005,0),1)),""),"")</f>
        <v/>
      </c>
      <c r="E921" s="361" t="str">
        <f>IFERROR(IF(LEN(C921)&gt;0,IF(LEN(INDEX(TasksList!$F$6:$F$1005,MATCH(C921,TasksList!$B$6:$B$1005,0),1))=0,"not set!",INDEX(TasksList!$F$6:$F$1005,MATCH(C921,TasksList!$B$6:$B$1005,0),1)),""),"")</f>
        <v/>
      </c>
      <c r="F921" s="360" t="str">
        <f>IFERROR(IF(LEN(D921)&gt;0,IF(LEN(INDEX(AdressBook!$D$6:$D$25,MATCH(D921,AdressBook!$B$6:$B$25,0),1))=0,"",INDEX(AdressBook!$D$6:$D$25,MATCH(D921,AdressBook!$B$6:$B$25,0),1)),""),"")</f>
        <v/>
      </c>
      <c r="G921" s="361" t="str">
        <f>IFERROR(IF(LEN(INDEX(PlansAndNotes!$F$6:$F$2005,ROW(B921)-ROW($C$3)))=0,"",INDEX(PlansAndNotes!$F$6:$F$2005,ROW(B921)-ROW($C$3))),"")</f>
        <v/>
      </c>
      <c r="H921" s="361" t="str">
        <f>IFERROR(IF(LEN(C921)&gt;0,IF(LEN(INDEX(TasksList!$G$6:$G$1005,MATCH(C921,TasksList!$B$6:$B$1005,0),1))=0,"",INDEX(TasksList!$G$6:$G$1005,MATCH(C921,TasksList!$B$6:$B$1005,0),1)),""),"")</f>
        <v/>
      </c>
      <c r="I921" s="381"/>
      <c r="J921" s="402"/>
      <c r="K921" s="402"/>
      <c r="L921" s="399" t="str">
        <f t="array" ref="L921">IFERROR(INDEX($J$4:$J$1003,SMALL($K$4:$K$1003,ROW(L921)-3),1),"")</f>
        <v/>
      </c>
      <c r="M921" s="206"/>
      <c r="N921" s="362" t="str">
        <f>IFERROR(IF(LEN(INDEX(PlansAndNotes!$D$6:$D$4005,ROW(B921)-ROW($C$3)))=0,"",INDEX(PlansAndNotes!$D$6:$D$4005,ROW(B921)-ROW($C$3))),"")</f>
        <v/>
      </c>
      <c r="O921" s="165" t="str">
        <f t="shared" si="121"/>
        <v/>
      </c>
      <c r="P921" s="363" t="str">
        <f>IFERROR(IF(LEN(INDEX(PlansAndNotes!$E$6:$E$4005,ROW(B921)-ROW($C$3)))=0,"",INDEX(PlansAndNotes!$E$6:$E$4005,ROW(B921)-ROW($C$3))),"")</f>
        <v/>
      </c>
      <c r="Q921" s="363" t="str">
        <f>IFERROR(IF(LEN(INDEX(PlansAndNotes!$G$6:$G$4005,ROW(B921)-ROW($C$3)))=0,"",INDEX(PlansAndNotes!$G$6:$G$4005,ROW(B921)-ROW($C$3))),"")</f>
        <v/>
      </c>
      <c r="R921" s="361" t="str">
        <f>IFERROR(IF(LEN(D921)&gt;0,IF(LEN(INDEX(AdressBook!$C$6:$C$25,MATCH(D921,AdressBook!$B$6:$B$25,0),1))=0,"",INDEX(AdressBook!$C$6:$C$25,MATCH(D921,AdressBook!$B$6:$B$25,0),1)),""),"")</f>
        <v/>
      </c>
      <c r="S921" s="165">
        <f>IF(LEN(C921)&gt;0,IFERROR(IF(MATCH(C921,C922:$C$4004,0)&gt;0,-1,ROW(S921)-ROW($S$3)),ROW(S921)-ROW($S$3)),-1)</f>
        <v>-1</v>
      </c>
      <c r="T921" s="165">
        <f t="shared" si="122"/>
        <v>0</v>
      </c>
      <c r="U921" s="165" t="str">
        <f t="shared" si="123"/>
        <v/>
      </c>
      <c r="V921" s="165" t="str">
        <f>IFERROR(IF(OR(C921="",S921&lt;0),"",IF(SUBTOTAL(3,C921:C921)=0,-1,SUBTOTAL(3,$C$4:C921))),"")</f>
        <v/>
      </c>
      <c r="W921" s="156" t="str">
        <f t="array" ref="W921">IF(LEN(C921)&gt;0,IFERROR(IF(MATCH(C921,$C$3:$C920,0)&gt;0,N921-INDEX($N$3:N920,SUMPRODUCT(MAX(ROW($C$3:$C920)*(C921=$C$3:$C920)))-2,1),""),""),"")</f>
        <v/>
      </c>
      <c r="X921" s="156">
        <f t="shared" ca="1" si="124"/>
        <v>1</v>
      </c>
      <c r="Y921" s="156">
        <f t="shared" ca="1" si="125"/>
        <v>1</v>
      </c>
    </row>
    <row r="922" spans="2:25" hidden="1" x14ac:dyDescent="0.25">
      <c r="B922" s="390" t="str">
        <f>IFERROR(IF(LEN(INDEX(PlansAndNotes!$B$6:$B$2005,ROW(A922)-ROW($B$3)))=0,"",INDEX(PlansAndNotes!$B$6:$B$2005,ROW(A922)-ROW($B$3))),"")</f>
        <v/>
      </c>
      <c r="C922" s="361" t="str">
        <f t="shared" si="120"/>
        <v/>
      </c>
      <c r="D922" s="361" t="str">
        <f>IFERROR(IF(LEN(C922)&gt;0,IF(LEN(INDEX(TasksList!$C$6:$C$1005,MATCH(C922,TasksList!$B$6:$B$1005,0),1))=0,"",INDEX(TasksList!$C$6:$C$1005,MATCH(C922,TasksList!$B$6:$B$1005,0),1)),""),"")</f>
        <v/>
      </c>
      <c r="E922" s="361" t="str">
        <f>IFERROR(IF(LEN(C922)&gt;0,IF(LEN(INDEX(TasksList!$F$6:$F$1005,MATCH(C922,TasksList!$B$6:$B$1005,0),1))=0,"not set!",INDEX(TasksList!$F$6:$F$1005,MATCH(C922,TasksList!$B$6:$B$1005,0),1)),""),"")</f>
        <v/>
      </c>
      <c r="F922" s="360" t="str">
        <f>IFERROR(IF(LEN(D922)&gt;0,IF(LEN(INDEX(AdressBook!$D$6:$D$25,MATCH(D922,AdressBook!$B$6:$B$25,0),1))=0,"",INDEX(AdressBook!$D$6:$D$25,MATCH(D922,AdressBook!$B$6:$B$25,0),1)),""),"")</f>
        <v/>
      </c>
      <c r="G922" s="361" t="str">
        <f>IFERROR(IF(LEN(INDEX(PlansAndNotes!$F$6:$F$2005,ROW(B922)-ROW($C$3)))=0,"",INDEX(PlansAndNotes!$F$6:$F$2005,ROW(B922)-ROW($C$3))),"")</f>
        <v/>
      </c>
      <c r="H922" s="361" t="str">
        <f>IFERROR(IF(LEN(C922)&gt;0,IF(LEN(INDEX(TasksList!$G$6:$G$1005,MATCH(C922,TasksList!$B$6:$B$1005,0),1))=0,"",INDEX(TasksList!$G$6:$G$1005,MATCH(C922,TasksList!$B$6:$B$1005,0),1)),""),"")</f>
        <v/>
      </c>
      <c r="I922" s="381"/>
      <c r="J922" s="402"/>
      <c r="K922" s="402"/>
      <c r="L922" s="399" t="str">
        <f t="array" ref="L922">IFERROR(INDEX($J$4:$J$1003,SMALL($K$4:$K$1003,ROW(L922)-3),1),"")</f>
        <v/>
      </c>
      <c r="M922" s="206"/>
      <c r="N922" s="362" t="str">
        <f>IFERROR(IF(LEN(INDEX(PlansAndNotes!$D$6:$D$4005,ROW(B922)-ROW($C$3)))=0,"",INDEX(PlansAndNotes!$D$6:$D$4005,ROW(B922)-ROW($C$3))),"")</f>
        <v/>
      </c>
      <c r="O922" s="165" t="str">
        <f t="shared" si="121"/>
        <v/>
      </c>
      <c r="P922" s="363" t="str">
        <f>IFERROR(IF(LEN(INDEX(PlansAndNotes!$E$6:$E$4005,ROW(B922)-ROW($C$3)))=0,"",INDEX(PlansAndNotes!$E$6:$E$4005,ROW(B922)-ROW($C$3))),"")</f>
        <v/>
      </c>
      <c r="Q922" s="363" t="str">
        <f>IFERROR(IF(LEN(INDEX(PlansAndNotes!$G$6:$G$4005,ROW(B922)-ROW($C$3)))=0,"",INDEX(PlansAndNotes!$G$6:$G$4005,ROW(B922)-ROW($C$3))),"")</f>
        <v/>
      </c>
      <c r="R922" s="361" t="str">
        <f>IFERROR(IF(LEN(D922)&gt;0,IF(LEN(INDEX(AdressBook!$C$6:$C$25,MATCH(D922,AdressBook!$B$6:$B$25,0),1))=0,"",INDEX(AdressBook!$C$6:$C$25,MATCH(D922,AdressBook!$B$6:$B$25,0),1)),""),"")</f>
        <v/>
      </c>
      <c r="S922" s="165">
        <f>IF(LEN(C922)&gt;0,IFERROR(IF(MATCH(C922,C923:$C$4004,0)&gt;0,-1,ROW(S922)-ROW($S$3)),ROW(S922)-ROW($S$3)),-1)</f>
        <v>-1</v>
      </c>
      <c r="T922" s="165">
        <f t="shared" si="122"/>
        <v>0</v>
      </c>
      <c r="U922" s="165" t="str">
        <f t="shared" si="123"/>
        <v/>
      </c>
      <c r="V922" s="165" t="str">
        <f>IFERROR(IF(OR(C922="",S922&lt;0),"",IF(SUBTOTAL(3,C922:C922)=0,-1,SUBTOTAL(3,$C$4:C922))),"")</f>
        <v/>
      </c>
      <c r="W922" s="156" t="str">
        <f t="array" ref="W922">IF(LEN(C922)&gt;0,IFERROR(IF(MATCH(C922,$C$3:$C921,0)&gt;0,N922-INDEX($N$3:N921,SUMPRODUCT(MAX(ROW($C$3:$C921)*(C922=$C$3:$C921)))-2,1),""),""),"")</f>
        <v/>
      </c>
      <c r="X922" s="156">
        <f t="shared" ca="1" si="124"/>
        <v>1</v>
      </c>
      <c r="Y922" s="156">
        <f t="shared" ca="1" si="125"/>
        <v>1</v>
      </c>
    </row>
    <row r="923" spans="2:25" hidden="1" x14ac:dyDescent="0.25">
      <c r="B923" s="390" t="str">
        <f>IFERROR(IF(LEN(INDEX(PlansAndNotes!$B$6:$B$2005,ROW(A923)-ROW($B$3)))=0,"",INDEX(PlansAndNotes!$B$6:$B$2005,ROW(A923)-ROW($B$3))),"")</f>
        <v/>
      </c>
      <c r="C923" s="361" t="str">
        <f t="shared" si="120"/>
        <v/>
      </c>
      <c r="D923" s="361" t="str">
        <f>IFERROR(IF(LEN(C923)&gt;0,IF(LEN(INDEX(TasksList!$C$6:$C$1005,MATCH(C923,TasksList!$B$6:$B$1005,0),1))=0,"",INDEX(TasksList!$C$6:$C$1005,MATCH(C923,TasksList!$B$6:$B$1005,0),1)),""),"")</f>
        <v/>
      </c>
      <c r="E923" s="361" t="str">
        <f>IFERROR(IF(LEN(C923)&gt;0,IF(LEN(INDEX(TasksList!$F$6:$F$1005,MATCH(C923,TasksList!$B$6:$B$1005,0),1))=0,"not set!",INDEX(TasksList!$F$6:$F$1005,MATCH(C923,TasksList!$B$6:$B$1005,0),1)),""),"")</f>
        <v/>
      </c>
      <c r="F923" s="360" t="str">
        <f>IFERROR(IF(LEN(D923)&gt;0,IF(LEN(INDEX(AdressBook!$D$6:$D$25,MATCH(D923,AdressBook!$B$6:$B$25,0),1))=0,"",INDEX(AdressBook!$D$6:$D$25,MATCH(D923,AdressBook!$B$6:$B$25,0),1)),""),"")</f>
        <v/>
      </c>
      <c r="G923" s="361" t="str">
        <f>IFERROR(IF(LEN(INDEX(PlansAndNotes!$F$6:$F$2005,ROW(B923)-ROW($C$3)))=0,"",INDEX(PlansAndNotes!$F$6:$F$2005,ROW(B923)-ROW($C$3))),"")</f>
        <v/>
      </c>
      <c r="H923" s="361" t="str">
        <f>IFERROR(IF(LEN(C923)&gt;0,IF(LEN(INDEX(TasksList!$G$6:$G$1005,MATCH(C923,TasksList!$B$6:$B$1005,0),1))=0,"",INDEX(TasksList!$G$6:$G$1005,MATCH(C923,TasksList!$B$6:$B$1005,0),1)),""),"")</f>
        <v/>
      </c>
      <c r="I923" s="381"/>
      <c r="J923" s="402"/>
      <c r="K923" s="402"/>
      <c r="L923" s="399" t="str">
        <f t="array" ref="L923">IFERROR(INDEX($J$4:$J$1003,SMALL($K$4:$K$1003,ROW(L923)-3),1),"")</f>
        <v/>
      </c>
      <c r="M923" s="206"/>
      <c r="N923" s="362" t="str">
        <f>IFERROR(IF(LEN(INDEX(PlansAndNotes!$D$6:$D$4005,ROW(B923)-ROW($C$3)))=0,"",INDEX(PlansAndNotes!$D$6:$D$4005,ROW(B923)-ROW($C$3))),"")</f>
        <v/>
      </c>
      <c r="O923" s="165" t="str">
        <f t="shared" si="121"/>
        <v/>
      </c>
      <c r="P923" s="363" t="str">
        <f>IFERROR(IF(LEN(INDEX(PlansAndNotes!$E$6:$E$4005,ROW(B923)-ROW($C$3)))=0,"",INDEX(PlansAndNotes!$E$6:$E$4005,ROW(B923)-ROW($C$3))),"")</f>
        <v/>
      </c>
      <c r="Q923" s="363" t="str">
        <f>IFERROR(IF(LEN(INDEX(PlansAndNotes!$G$6:$G$4005,ROW(B923)-ROW($C$3)))=0,"",INDEX(PlansAndNotes!$G$6:$G$4005,ROW(B923)-ROW($C$3))),"")</f>
        <v/>
      </c>
      <c r="R923" s="361" t="str">
        <f>IFERROR(IF(LEN(D923)&gt;0,IF(LEN(INDEX(AdressBook!$C$6:$C$25,MATCH(D923,AdressBook!$B$6:$B$25,0),1))=0,"",INDEX(AdressBook!$C$6:$C$25,MATCH(D923,AdressBook!$B$6:$B$25,0),1)),""),"")</f>
        <v/>
      </c>
      <c r="S923" s="165">
        <f>IF(LEN(C923)&gt;0,IFERROR(IF(MATCH(C923,C924:$C$4004,0)&gt;0,-1,ROW(S923)-ROW($S$3)),ROW(S923)-ROW($S$3)),-1)</f>
        <v>-1</v>
      </c>
      <c r="T923" s="165">
        <f t="shared" si="122"/>
        <v>0</v>
      </c>
      <c r="U923" s="165" t="str">
        <f t="shared" si="123"/>
        <v/>
      </c>
      <c r="V923" s="165" t="str">
        <f>IFERROR(IF(OR(C923="",S923&lt;0),"",IF(SUBTOTAL(3,C923:C923)=0,-1,SUBTOTAL(3,$C$4:C923))),"")</f>
        <v/>
      </c>
      <c r="W923" s="156" t="str">
        <f t="array" ref="W923">IF(LEN(C923)&gt;0,IFERROR(IF(MATCH(C923,$C$3:$C922,0)&gt;0,N923-INDEX($N$3:N922,SUMPRODUCT(MAX(ROW($C$3:$C922)*(C923=$C$3:$C922)))-2,1),""),""),"")</f>
        <v/>
      </c>
      <c r="X923" s="156">
        <f t="shared" ca="1" si="124"/>
        <v>1</v>
      </c>
      <c r="Y923" s="156">
        <f t="shared" ca="1" si="125"/>
        <v>1</v>
      </c>
    </row>
    <row r="924" spans="2:25" hidden="1" x14ac:dyDescent="0.25">
      <c r="B924" s="390" t="str">
        <f>IFERROR(IF(LEN(INDEX(PlansAndNotes!$B$6:$B$2005,ROW(A924)-ROW($B$3)))=0,"",INDEX(PlansAndNotes!$B$6:$B$2005,ROW(A924)-ROW($B$3))),"")</f>
        <v/>
      </c>
      <c r="C924" s="361" t="str">
        <f t="shared" si="120"/>
        <v/>
      </c>
      <c r="D924" s="361" t="str">
        <f>IFERROR(IF(LEN(C924)&gt;0,IF(LEN(INDEX(TasksList!$C$6:$C$1005,MATCH(C924,TasksList!$B$6:$B$1005,0),1))=0,"",INDEX(TasksList!$C$6:$C$1005,MATCH(C924,TasksList!$B$6:$B$1005,0),1)),""),"")</f>
        <v/>
      </c>
      <c r="E924" s="361" t="str">
        <f>IFERROR(IF(LEN(C924)&gt;0,IF(LEN(INDEX(TasksList!$F$6:$F$1005,MATCH(C924,TasksList!$B$6:$B$1005,0),1))=0,"not set!",INDEX(TasksList!$F$6:$F$1005,MATCH(C924,TasksList!$B$6:$B$1005,0),1)),""),"")</f>
        <v/>
      </c>
      <c r="F924" s="360" t="str">
        <f>IFERROR(IF(LEN(D924)&gt;0,IF(LEN(INDEX(AdressBook!$D$6:$D$25,MATCH(D924,AdressBook!$B$6:$B$25,0),1))=0,"",INDEX(AdressBook!$D$6:$D$25,MATCH(D924,AdressBook!$B$6:$B$25,0),1)),""),"")</f>
        <v/>
      </c>
      <c r="G924" s="361" t="str">
        <f>IFERROR(IF(LEN(INDEX(PlansAndNotes!$F$6:$F$2005,ROW(B924)-ROW($C$3)))=0,"",INDEX(PlansAndNotes!$F$6:$F$2005,ROW(B924)-ROW($C$3))),"")</f>
        <v/>
      </c>
      <c r="H924" s="361" t="str">
        <f>IFERROR(IF(LEN(C924)&gt;0,IF(LEN(INDEX(TasksList!$G$6:$G$1005,MATCH(C924,TasksList!$B$6:$B$1005,0),1))=0,"",INDEX(TasksList!$G$6:$G$1005,MATCH(C924,TasksList!$B$6:$B$1005,0),1)),""),"")</f>
        <v/>
      </c>
      <c r="I924" s="381"/>
      <c r="J924" s="402"/>
      <c r="K924" s="402"/>
      <c r="L924" s="399" t="str">
        <f t="array" ref="L924">IFERROR(INDEX($J$4:$J$1003,SMALL($K$4:$K$1003,ROW(L924)-3),1),"")</f>
        <v/>
      </c>
      <c r="M924" s="206"/>
      <c r="N924" s="362" t="str">
        <f>IFERROR(IF(LEN(INDEX(PlansAndNotes!$D$6:$D$4005,ROW(B924)-ROW($C$3)))=0,"",INDEX(PlansAndNotes!$D$6:$D$4005,ROW(B924)-ROW($C$3))),"")</f>
        <v/>
      </c>
      <c r="O924" s="165" t="str">
        <f t="shared" si="121"/>
        <v/>
      </c>
      <c r="P924" s="363" t="str">
        <f>IFERROR(IF(LEN(INDEX(PlansAndNotes!$E$6:$E$4005,ROW(B924)-ROW($C$3)))=0,"",INDEX(PlansAndNotes!$E$6:$E$4005,ROW(B924)-ROW($C$3))),"")</f>
        <v/>
      </c>
      <c r="Q924" s="363" t="str">
        <f>IFERROR(IF(LEN(INDEX(PlansAndNotes!$G$6:$G$4005,ROW(B924)-ROW($C$3)))=0,"",INDEX(PlansAndNotes!$G$6:$G$4005,ROW(B924)-ROW($C$3))),"")</f>
        <v/>
      </c>
      <c r="R924" s="361" t="str">
        <f>IFERROR(IF(LEN(D924)&gt;0,IF(LEN(INDEX(AdressBook!$C$6:$C$25,MATCH(D924,AdressBook!$B$6:$B$25,0),1))=0,"",INDEX(AdressBook!$C$6:$C$25,MATCH(D924,AdressBook!$B$6:$B$25,0),1)),""),"")</f>
        <v/>
      </c>
      <c r="S924" s="165">
        <f>IF(LEN(C924)&gt;0,IFERROR(IF(MATCH(C924,C925:$C$4004,0)&gt;0,-1,ROW(S924)-ROW($S$3)),ROW(S924)-ROW($S$3)),-1)</f>
        <v>-1</v>
      </c>
      <c r="T924" s="165">
        <f t="shared" si="122"/>
        <v>0</v>
      </c>
      <c r="U924" s="165" t="str">
        <f t="shared" si="123"/>
        <v/>
      </c>
      <c r="V924" s="165" t="str">
        <f>IFERROR(IF(OR(C924="",S924&lt;0),"",IF(SUBTOTAL(3,C924:C924)=0,-1,SUBTOTAL(3,$C$4:C924))),"")</f>
        <v/>
      </c>
      <c r="W924" s="156" t="str">
        <f t="array" ref="W924">IF(LEN(C924)&gt;0,IFERROR(IF(MATCH(C924,$C$3:$C923,0)&gt;0,N924-INDEX($N$3:N923,SUMPRODUCT(MAX(ROW($C$3:$C923)*(C924=$C$3:$C923)))-2,1),""),""),"")</f>
        <v/>
      </c>
      <c r="X924" s="156">
        <f t="shared" ca="1" si="124"/>
        <v>1</v>
      </c>
      <c r="Y924" s="156">
        <f t="shared" ca="1" si="125"/>
        <v>1</v>
      </c>
    </row>
    <row r="925" spans="2:25" hidden="1" x14ac:dyDescent="0.25">
      <c r="B925" s="390" t="str">
        <f>IFERROR(IF(LEN(INDEX(PlansAndNotes!$B$6:$B$2005,ROW(A925)-ROW($B$3)))=0,"",INDEX(PlansAndNotes!$B$6:$B$2005,ROW(A925)-ROW($B$3))),"")</f>
        <v/>
      </c>
      <c r="C925" s="361" t="str">
        <f t="shared" si="120"/>
        <v/>
      </c>
      <c r="D925" s="361" t="str">
        <f>IFERROR(IF(LEN(C925)&gt;0,IF(LEN(INDEX(TasksList!$C$6:$C$1005,MATCH(C925,TasksList!$B$6:$B$1005,0),1))=0,"",INDEX(TasksList!$C$6:$C$1005,MATCH(C925,TasksList!$B$6:$B$1005,0),1)),""),"")</f>
        <v/>
      </c>
      <c r="E925" s="361" t="str">
        <f>IFERROR(IF(LEN(C925)&gt;0,IF(LEN(INDEX(TasksList!$F$6:$F$1005,MATCH(C925,TasksList!$B$6:$B$1005,0),1))=0,"not set!",INDEX(TasksList!$F$6:$F$1005,MATCH(C925,TasksList!$B$6:$B$1005,0),1)),""),"")</f>
        <v/>
      </c>
      <c r="F925" s="360" t="str">
        <f>IFERROR(IF(LEN(D925)&gt;0,IF(LEN(INDEX(AdressBook!$D$6:$D$25,MATCH(D925,AdressBook!$B$6:$B$25,0),1))=0,"",INDEX(AdressBook!$D$6:$D$25,MATCH(D925,AdressBook!$B$6:$B$25,0),1)),""),"")</f>
        <v/>
      </c>
      <c r="G925" s="361" t="str">
        <f>IFERROR(IF(LEN(INDEX(PlansAndNotes!$F$6:$F$2005,ROW(B925)-ROW($C$3)))=0,"",INDEX(PlansAndNotes!$F$6:$F$2005,ROW(B925)-ROW($C$3))),"")</f>
        <v/>
      </c>
      <c r="H925" s="361" t="str">
        <f>IFERROR(IF(LEN(C925)&gt;0,IF(LEN(INDEX(TasksList!$G$6:$G$1005,MATCH(C925,TasksList!$B$6:$B$1005,0),1))=0,"",INDEX(TasksList!$G$6:$G$1005,MATCH(C925,TasksList!$B$6:$B$1005,0),1)),""),"")</f>
        <v/>
      </c>
      <c r="I925" s="381"/>
      <c r="J925" s="402"/>
      <c r="K925" s="402"/>
      <c r="L925" s="399" t="str">
        <f t="array" ref="L925">IFERROR(INDEX($J$4:$J$1003,SMALL($K$4:$K$1003,ROW(L925)-3),1),"")</f>
        <v/>
      </c>
      <c r="M925" s="206"/>
      <c r="N925" s="362" t="str">
        <f>IFERROR(IF(LEN(INDEX(PlansAndNotes!$D$6:$D$4005,ROW(B925)-ROW($C$3)))=0,"",INDEX(PlansAndNotes!$D$6:$D$4005,ROW(B925)-ROW($C$3))),"")</f>
        <v/>
      </c>
      <c r="O925" s="165" t="str">
        <f t="shared" si="121"/>
        <v/>
      </c>
      <c r="P925" s="363" t="str">
        <f>IFERROR(IF(LEN(INDEX(PlansAndNotes!$E$6:$E$4005,ROW(B925)-ROW($C$3)))=0,"",INDEX(PlansAndNotes!$E$6:$E$4005,ROW(B925)-ROW($C$3))),"")</f>
        <v/>
      </c>
      <c r="Q925" s="363" t="str">
        <f>IFERROR(IF(LEN(INDEX(PlansAndNotes!$G$6:$G$4005,ROW(B925)-ROW($C$3)))=0,"",INDEX(PlansAndNotes!$G$6:$G$4005,ROW(B925)-ROW($C$3))),"")</f>
        <v/>
      </c>
      <c r="R925" s="361" t="str">
        <f>IFERROR(IF(LEN(D925)&gt;0,IF(LEN(INDEX(AdressBook!$C$6:$C$25,MATCH(D925,AdressBook!$B$6:$B$25,0),1))=0,"",INDEX(AdressBook!$C$6:$C$25,MATCH(D925,AdressBook!$B$6:$B$25,0),1)),""),"")</f>
        <v/>
      </c>
      <c r="S925" s="165">
        <f>IF(LEN(C925)&gt;0,IFERROR(IF(MATCH(C925,C926:$C$4004,0)&gt;0,-1,ROW(S925)-ROW($S$3)),ROW(S925)-ROW($S$3)),-1)</f>
        <v>-1</v>
      </c>
      <c r="T925" s="165">
        <f t="shared" si="122"/>
        <v>0</v>
      </c>
      <c r="U925" s="165" t="str">
        <f t="shared" si="123"/>
        <v/>
      </c>
      <c r="V925" s="165" t="str">
        <f>IFERROR(IF(OR(C925="",S925&lt;0),"",IF(SUBTOTAL(3,C925:C925)=0,-1,SUBTOTAL(3,$C$4:C925))),"")</f>
        <v/>
      </c>
      <c r="W925" s="156" t="str">
        <f t="array" ref="W925">IF(LEN(C925)&gt;0,IFERROR(IF(MATCH(C925,$C$3:$C924,0)&gt;0,N925-INDEX($N$3:N924,SUMPRODUCT(MAX(ROW($C$3:$C924)*(C925=$C$3:$C924)))-2,1),""),""),"")</f>
        <v/>
      </c>
      <c r="X925" s="156">
        <f t="shared" ca="1" si="124"/>
        <v>1</v>
      </c>
      <c r="Y925" s="156">
        <f t="shared" ca="1" si="125"/>
        <v>1</v>
      </c>
    </row>
    <row r="926" spans="2:25" hidden="1" x14ac:dyDescent="0.25">
      <c r="B926" s="390" t="str">
        <f>IFERROR(IF(LEN(INDEX(PlansAndNotes!$B$6:$B$2005,ROW(A926)-ROW($B$3)))=0,"",INDEX(PlansAndNotes!$B$6:$B$2005,ROW(A926)-ROW($B$3))),"")</f>
        <v/>
      </c>
      <c r="C926" s="361" t="str">
        <f t="shared" si="120"/>
        <v/>
      </c>
      <c r="D926" s="361" t="str">
        <f>IFERROR(IF(LEN(C926)&gt;0,IF(LEN(INDEX(TasksList!$C$6:$C$1005,MATCH(C926,TasksList!$B$6:$B$1005,0),1))=0,"",INDEX(TasksList!$C$6:$C$1005,MATCH(C926,TasksList!$B$6:$B$1005,0),1)),""),"")</f>
        <v/>
      </c>
      <c r="E926" s="361" t="str">
        <f>IFERROR(IF(LEN(C926)&gt;0,IF(LEN(INDEX(TasksList!$F$6:$F$1005,MATCH(C926,TasksList!$B$6:$B$1005,0),1))=0,"not set!",INDEX(TasksList!$F$6:$F$1005,MATCH(C926,TasksList!$B$6:$B$1005,0),1)),""),"")</f>
        <v/>
      </c>
      <c r="F926" s="360" t="str">
        <f>IFERROR(IF(LEN(D926)&gt;0,IF(LEN(INDEX(AdressBook!$D$6:$D$25,MATCH(D926,AdressBook!$B$6:$B$25,0),1))=0,"",INDEX(AdressBook!$D$6:$D$25,MATCH(D926,AdressBook!$B$6:$B$25,0),1)),""),"")</f>
        <v/>
      </c>
      <c r="G926" s="361" t="str">
        <f>IFERROR(IF(LEN(INDEX(PlansAndNotes!$F$6:$F$2005,ROW(B926)-ROW($C$3)))=0,"",INDEX(PlansAndNotes!$F$6:$F$2005,ROW(B926)-ROW($C$3))),"")</f>
        <v/>
      </c>
      <c r="H926" s="361" t="str">
        <f>IFERROR(IF(LEN(C926)&gt;0,IF(LEN(INDEX(TasksList!$G$6:$G$1005,MATCH(C926,TasksList!$B$6:$B$1005,0),1))=0,"",INDEX(TasksList!$G$6:$G$1005,MATCH(C926,TasksList!$B$6:$B$1005,0),1)),""),"")</f>
        <v/>
      </c>
      <c r="I926" s="381"/>
      <c r="J926" s="402"/>
      <c r="K926" s="402"/>
      <c r="L926" s="399" t="str">
        <f t="array" ref="L926">IFERROR(INDEX($J$4:$J$1003,SMALL($K$4:$K$1003,ROW(L926)-3),1),"")</f>
        <v/>
      </c>
      <c r="M926" s="206"/>
      <c r="N926" s="362" t="str">
        <f>IFERROR(IF(LEN(INDEX(PlansAndNotes!$D$6:$D$4005,ROW(B926)-ROW($C$3)))=0,"",INDEX(PlansAndNotes!$D$6:$D$4005,ROW(B926)-ROW($C$3))),"")</f>
        <v/>
      </c>
      <c r="O926" s="165" t="str">
        <f t="shared" si="121"/>
        <v/>
      </c>
      <c r="P926" s="363" t="str">
        <f>IFERROR(IF(LEN(INDEX(PlansAndNotes!$E$6:$E$4005,ROW(B926)-ROW($C$3)))=0,"",INDEX(PlansAndNotes!$E$6:$E$4005,ROW(B926)-ROW($C$3))),"")</f>
        <v/>
      </c>
      <c r="Q926" s="363" t="str">
        <f>IFERROR(IF(LEN(INDEX(PlansAndNotes!$G$6:$G$4005,ROW(B926)-ROW($C$3)))=0,"",INDEX(PlansAndNotes!$G$6:$G$4005,ROW(B926)-ROW($C$3))),"")</f>
        <v/>
      </c>
      <c r="R926" s="361" t="str">
        <f>IFERROR(IF(LEN(D926)&gt;0,IF(LEN(INDEX(AdressBook!$C$6:$C$25,MATCH(D926,AdressBook!$B$6:$B$25,0),1))=0,"",INDEX(AdressBook!$C$6:$C$25,MATCH(D926,AdressBook!$B$6:$B$25,0),1)),""),"")</f>
        <v/>
      </c>
      <c r="S926" s="165">
        <f>IF(LEN(C926)&gt;0,IFERROR(IF(MATCH(C926,C927:$C$4004,0)&gt;0,-1,ROW(S926)-ROW($S$3)),ROW(S926)-ROW($S$3)),-1)</f>
        <v>-1</v>
      </c>
      <c r="T926" s="165">
        <f t="shared" si="122"/>
        <v>0</v>
      </c>
      <c r="U926" s="165" t="str">
        <f t="shared" si="123"/>
        <v/>
      </c>
      <c r="V926" s="165" t="str">
        <f>IFERROR(IF(OR(C926="",S926&lt;0),"",IF(SUBTOTAL(3,C926:C926)=0,-1,SUBTOTAL(3,$C$4:C926))),"")</f>
        <v/>
      </c>
      <c r="W926" s="156" t="str">
        <f t="array" ref="W926">IF(LEN(C926)&gt;0,IFERROR(IF(MATCH(C926,$C$3:$C925,0)&gt;0,N926-INDEX($N$3:N925,SUMPRODUCT(MAX(ROW($C$3:$C925)*(C926=$C$3:$C925)))-2,1),""),""),"")</f>
        <v/>
      </c>
      <c r="X926" s="156">
        <f t="shared" ca="1" si="124"/>
        <v>1</v>
      </c>
      <c r="Y926" s="156">
        <f t="shared" ca="1" si="125"/>
        <v>1</v>
      </c>
    </row>
    <row r="927" spans="2:25" hidden="1" x14ac:dyDescent="0.25">
      <c r="B927" s="390" t="str">
        <f>IFERROR(IF(LEN(INDEX(PlansAndNotes!$B$6:$B$2005,ROW(A927)-ROW($B$3)))=0,"",INDEX(PlansAndNotes!$B$6:$B$2005,ROW(A927)-ROW($B$3))),"")</f>
        <v/>
      </c>
      <c r="C927" s="361" t="str">
        <f t="shared" si="120"/>
        <v/>
      </c>
      <c r="D927" s="361" t="str">
        <f>IFERROR(IF(LEN(C927)&gt;0,IF(LEN(INDEX(TasksList!$C$6:$C$1005,MATCH(C927,TasksList!$B$6:$B$1005,0),1))=0,"",INDEX(TasksList!$C$6:$C$1005,MATCH(C927,TasksList!$B$6:$B$1005,0),1)),""),"")</f>
        <v/>
      </c>
      <c r="E927" s="361" t="str">
        <f>IFERROR(IF(LEN(C927)&gt;0,IF(LEN(INDEX(TasksList!$F$6:$F$1005,MATCH(C927,TasksList!$B$6:$B$1005,0),1))=0,"not set!",INDEX(TasksList!$F$6:$F$1005,MATCH(C927,TasksList!$B$6:$B$1005,0),1)),""),"")</f>
        <v/>
      </c>
      <c r="F927" s="360" t="str">
        <f>IFERROR(IF(LEN(D927)&gt;0,IF(LEN(INDEX(AdressBook!$D$6:$D$25,MATCH(D927,AdressBook!$B$6:$B$25,0),1))=0,"",INDEX(AdressBook!$D$6:$D$25,MATCH(D927,AdressBook!$B$6:$B$25,0),1)),""),"")</f>
        <v/>
      </c>
      <c r="G927" s="361" t="str">
        <f>IFERROR(IF(LEN(INDEX(PlansAndNotes!$F$6:$F$2005,ROW(B927)-ROW($C$3)))=0,"",INDEX(PlansAndNotes!$F$6:$F$2005,ROW(B927)-ROW($C$3))),"")</f>
        <v/>
      </c>
      <c r="H927" s="361" t="str">
        <f>IFERROR(IF(LEN(C927)&gt;0,IF(LEN(INDEX(TasksList!$G$6:$G$1005,MATCH(C927,TasksList!$B$6:$B$1005,0),1))=0,"",INDEX(TasksList!$G$6:$G$1005,MATCH(C927,TasksList!$B$6:$B$1005,0),1)),""),"")</f>
        <v/>
      </c>
      <c r="I927" s="381"/>
      <c r="J927" s="402"/>
      <c r="K927" s="402"/>
      <c r="L927" s="399" t="str">
        <f t="array" ref="L927">IFERROR(INDEX($J$4:$J$1003,SMALL($K$4:$K$1003,ROW(L927)-3),1),"")</f>
        <v/>
      </c>
      <c r="M927" s="206"/>
      <c r="N927" s="362" t="str">
        <f>IFERROR(IF(LEN(INDEX(PlansAndNotes!$D$6:$D$4005,ROW(B927)-ROW($C$3)))=0,"",INDEX(PlansAndNotes!$D$6:$D$4005,ROW(B927)-ROW($C$3))),"")</f>
        <v/>
      </c>
      <c r="O927" s="165" t="str">
        <f t="shared" si="121"/>
        <v/>
      </c>
      <c r="P927" s="363" t="str">
        <f>IFERROR(IF(LEN(INDEX(PlansAndNotes!$E$6:$E$4005,ROW(B927)-ROW($C$3)))=0,"",INDEX(PlansAndNotes!$E$6:$E$4005,ROW(B927)-ROW($C$3))),"")</f>
        <v/>
      </c>
      <c r="Q927" s="363" t="str">
        <f>IFERROR(IF(LEN(INDEX(PlansAndNotes!$G$6:$G$4005,ROW(B927)-ROW($C$3)))=0,"",INDEX(PlansAndNotes!$G$6:$G$4005,ROW(B927)-ROW($C$3))),"")</f>
        <v/>
      </c>
      <c r="R927" s="361" t="str">
        <f>IFERROR(IF(LEN(D927)&gt;0,IF(LEN(INDEX(AdressBook!$C$6:$C$25,MATCH(D927,AdressBook!$B$6:$B$25,0),1))=0,"",INDEX(AdressBook!$C$6:$C$25,MATCH(D927,AdressBook!$B$6:$B$25,0),1)),""),"")</f>
        <v/>
      </c>
      <c r="S927" s="165">
        <f>IF(LEN(C927)&gt;0,IFERROR(IF(MATCH(C927,C928:$C$4004,0)&gt;0,-1,ROW(S927)-ROW($S$3)),ROW(S927)-ROW($S$3)),-1)</f>
        <v>-1</v>
      </c>
      <c r="T927" s="165">
        <f t="shared" si="122"/>
        <v>0</v>
      </c>
      <c r="U927" s="165" t="str">
        <f t="shared" si="123"/>
        <v/>
      </c>
      <c r="V927" s="165" t="str">
        <f>IFERROR(IF(OR(C927="",S927&lt;0),"",IF(SUBTOTAL(3,C927:C927)=0,-1,SUBTOTAL(3,$C$4:C927))),"")</f>
        <v/>
      </c>
      <c r="W927" s="156" t="str">
        <f t="array" ref="W927">IF(LEN(C927)&gt;0,IFERROR(IF(MATCH(C927,$C$3:$C926,0)&gt;0,N927-INDEX($N$3:N926,SUMPRODUCT(MAX(ROW($C$3:$C926)*(C927=$C$3:$C926)))-2,1),""),""),"")</f>
        <v/>
      </c>
      <c r="X927" s="156">
        <f t="shared" ca="1" si="124"/>
        <v>1</v>
      </c>
      <c r="Y927" s="156">
        <f t="shared" ca="1" si="125"/>
        <v>1</v>
      </c>
    </row>
    <row r="928" spans="2:25" hidden="1" x14ac:dyDescent="0.25">
      <c r="B928" s="390" t="str">
        <f>IFERROR(IF(LEN(INDEX(PlansAndNotes!$B$6:$B$2005,ROW(A928)-ROW($B$3)))=0,"",INDEX(PlansAndNotes!$B$6:$B$2005,ROW(A928)-ROW($B$3))),"")</f>
        <v/>
      </c>
      <c r="C928" s="361" t="str">
        <f t="shared" si="120"/>
        <v/>
      </c>
      <c r="D928" s="361" t="str">
        <f>IFERROR(IF(LEN(C928)&gt;0,IF(LEN(INDEX(TasksList!$C$6:$C$1005,MATCH(C928,TasksList!$B$6:$B$1005,0),1))=0,"",INDEX(TasksList!$C$6:$C$1005,MATCH(C928,TasksList!$B$6:$B$1005,0),1)),""),"")</f>
        <v/>
      </c>
      <c r="E928" s="361" t="str">
        <f>IFERROR(IF(LEN(C928)&gt;0,IF(LEN(INDEX(TasksList!$F$6:$F$1005,MATCH(C928,TasksList!$B$6:$B$1005,0),1))=0,"not set!",INDEX(TasksList!$F$6:$F$1005,MATCH(C928,TasksList!$B$6:$B$1005,0),1)),""),"")</f>
        <v/>
      </c>
      <c r="F928" s="360" t="str">
        <f>IFERROR(IF(LEN(D928)&gt;0,IF(LEN(INDEX(AdressBook!$D$6:$D$25,MATCH(D928,AdressBook!$B$6:$B$25,0),1))=0,"",INDEX(AdressBook!$D$6:$D$25,MATCH(D928,AdressBook!$B$6:$B$25,0),1)),""),"")</f>
        <v/>
      </c>
      <c r="G928" s="361" t="str">
        <f>IFERROR(IF(LEN(INDEX(PlansAndNotes!$F$6:$F$2005,ROW(B928)-ROW($C$3)))=0,"",INDEX(PlansAndNotes!$F$6:$F$2005,ROW(B928)-ROW($C$3))),"")</f>
        <v/>
      </c>
      <c r="H928" s="361" t="str">
        <f>IFERROR(IF(LEN(C928)&gt;0,IF(LEN(INDEX(TasksList!$G$6:$G$1005,MATCH(C928,TasksList!$B$6:$B$1005,0),1))=0,"",INDEX(TasksList!$G$6:$G$1005,MATCH(C928,TasksList!$B$6:$B$1005,0),1)),""),"")</f>
        <v/>
      </c>
      <c r="I928" s="381"/>
      <c r="J928" s="402"/>
      <c r="K928" s="402"/>
      <c r="L928" s="399" t="str">
        <f t="array" ref="L928">IFERROR(INDEX($J$4:$J$1003,SMALL($K$4:$K$1003,ROW(L928)-3),1),"")</f>
        <v/>
      </c>
      <c r="M928" s="206"/>
      <c r="N928" s="362" t="str">
        <f>IFERROR(IF(LEN(INDEX(PlansAndNotes!$D$6:$D$4005,ROW(B928)-ROW($C$3)))=0,"",INDEX(PlansAndNotes!$D$6:$D$4005,ROW(B928)-ROW($C$3))),"")</f>
        <v/>
      </c>
      <c r="O928" s="165" t="str">
        <f t="shared" si="121"/>
        <v/>
      </c>
      <c r="P928" s="363" t="str">
        <f>IFERROR(IF(LEN(INDEX(PlansAndNotes!$E$6:$E$4005,ROW(B928)-ROW($C$3)))=0,"",INDEX(PlansAndNotes!$E$6:$E$4005,ROW(B928)-ROW($C$3))),"")</f>
        <v/>
      </c>
      <c r="Q928" s="363" t="str">
        <f>IFERROR(IF(LEN(INDEX(PlansAndNotes!$G$6:$G$4005,ROW(B928)-ROW($C$3)))=0,"",INDEX(PlansAndNotes!$G$6:$G$4005,ROW(B928)-ROW($C$3))),"")</f>
        <v/>
      </c>
      <c r="R928" s="361" t="str">
        <f>IFERROR(IF(LEN(D928)&gt;0,IF(LEN(INDEX(AdressBook!$C$6:$C$25,MATCH(D928,AdressBook!$B$6:$B$25,0),1))=0,"",INDEX(AdressBook!$C$6:$C$25,MATCH(D928,AdressBook!$B$6:$B$25,0),1)),""),"")</f>
        <v/>
      </c>
      <c r="S928" s="165">
        <f>IF(LEN(C928)&gt;0,IFERROR(IF(MATCH(C928,C929:$C$4004,0)&gt;0,-1,ROW(S928)-ROW($S$3)),ROW(S928)-ROW($S$3)),-1)</f>
        <v>-1</v>
      </c>
      <c r="T928" s="165">
        <f t="shared" si="122"/>
        <v>0</v>
      </c>
      <c r="U928" s="165" t="str">
        <f t="shared" si="123"/>
        <v/>
      </c>
      <c r="V928" s="165" t="str">
        <f>IFERROR(IF(OR(C928="",S928&lt;0),"",IF(SUBTOTAL(3,C928:C928)=0,-1,SUBTOTAL(3,$C$4:C928))),"")</f>
        <v/>
      </c>
      <c r="W928" s="156" t="str">
        <f t="array" ref="W928">IF(LEN(C928)&gt;0,IFERROR(IF(MATCH(C928,$C$3:$C927,0)&gt;0,N928-INDEX($N$3:N927,SUMPRODUCT(MAX(ROW($C$3:$C927)*(C928=$C$3:$C927)))-2,1),""),""),"")</f>
        <v/>
      </c>
      <c r="X928" s="156">
        <f t="shared" ca="1" si="124"/>
        <v>1</v>
      </c>
      <c r="Y928" s="156">
        <f t="shared" ca="1" si="125"/>
        <v>1</v>
      </c>
    </row>
    <row r="929" spans="2:25" hidden="1" x14ac:dyDescent="0.25">
      <c r="B929" s="390" t="str">
        <f>IFERROR(IF(LEN(INDEX(PlansAndNotes!$B$6:$B$2005,ROW(A929)-ROW($B$3)))=0,"",INDEX(PlansAndNotes!$B$6:$B$2005,ROW(A929)-ROW($B$3))),"")</f>
        <v/>
      </c>
      <c r="C929" s="361" t="str">
        <f t="shared" si="120"/>
        <v/>
      </c>
      <c r="D929" s="361" t="str">
        <f>IFERROR(IF(LEN(C929)&gt;0,IF(LEN(INDEX(TasksList!$C$6:$C$1005,MATCH(C929,TasksList!$B$6:$B$1005,0),1))=0,"",INDEX(TasksList!$C$6:$C$1005,MATCH(C929,TasksList!$B$6:$B$1005,0),1)),""),"")</f>
        <v/>
      </c>
      <c r="E929" s="361" t="str">
        <f>IFERROR(IF(LEN(C929)&gt;0,IF(LEN(INDEX(TasksList!$F$6:$F$1005,MATCH(C929,TasksList!$B$6:$B$1005,0),1))=0,"not set!",INDEX(TasksList!$F$6:$F$1005,MATCH(C929,TasksList!$B$6:$B$1005,0),1)),""),"")</f>
        <v/>
      </c>
      <c r="F929" s="360" t="str">
        <f>IFERROR(IF(LEN(D929)&gt;0,IF(LEN(INDEX(AdressBook!$D$6:$D$25,MATCH(D929,AdressBook!$B$6:$B$25,0),1))=0,"",INDEX(AdressBook!$D$6:$D$25,MATCH(D929,AdressBook!$B$6:$B$25,0),1)),""),"")</f>
        <v/>
      </c>
      <c r="G929" s="361" t="str">
        <f>IFERROR(IF(LEN(INDEX(PlansAndNotes!$F$6:$F$2005,ROW(B929)-ROW($C$3)))=0,"",INDEX(PlansAndNotes!$F$6:$F$2005,ROW(B929)-ROW($C$3))),"")</f>
        <v/>
      </c>
      <c r="H929" s="361" t="str">
        <f>IFERROR(IF(LEN(C929)&gt;0,IF(LEN(INDEX(TasksList!$G$6:$G$1005,MATCH(C929,TasksList!$B$6:$B$1005,0),1))=0,"",INDEX(TasksList!$G$6:$G$1005,MATCH(C929,TasksList!$B$6:$B$1005,0),1)),""),"")</f>
        <v/>
      </c>
      <c r="I929" s="381"/>
      <c r="J929" s="402"/>
      <c r="K929" s="402"/>
      <c r="L929" s="399" t="str">
        <f t="array" ref="L929">IFERROR(INDEX($J$4:$J$1003,SMALL($K$4:$K$1003,ROW(L929)-3),1),"")</f>
        <v/>
      </c>
      <c r="M929" s="206"/>
      <c r="N929" s="362" t="str">
        <f>IFERROR(IF(LEN(INDEX(PlansAndNotes!$D$6:$D$4005,ROW(B929)-ROW($C$3)))=0,"",INDEX(PlansAndNotes!$D$6:$D$4005,ROW(B929)-ROW($C$3))),"")</f>
        <v/>
      </c>
      <c r="O929" s="165" t="str">
        <f t="shared" si="121"/>
        <v/>
      </c>
      <c r="P929" s="363" t="str">
        <f>IFERROR(IF(LEN(INDEX(PlansAndNotes!$E$6:$E$4005,ROW(B929)-ROW($C$3)))=0,"",INDEX(PlansAndNotes!$E$6:$E$4005,ROW(B929)-ROW($C$3))),"")</f>
        <v/>
      </c>
      <c r="Q929" s="363" t="str">
        <f>IFERROR(IF(LEN(INDEX(PlansAndNotes!$G$6:$G$4005,ROW(B929)-ROW($C$3)))=0,"",INDEX(PlansAndNotes!$G$6:$G$4005,ROW(B929)-ROW($C$3))),"")</f>
        <v/>
      </c>
      <c r="R929" s="361" t="str">
        <f>IFERROR(IF(LEN(D929)&gt;0,IF(LEN(INDEX(AdressBook!$C$6:$C$25,MATCH(D929,AdressBook!$B$6:$B$25,0),1))=0,"",INDEX(AdressBook!$C$6:$C$25,MATCH(D929,AdressBook!$B$6:$B$25,0),1)),""),"")</f>
        <v/>
      </c>
      <c r="S929" s="165">
        <f>IF(LEN(C929)&gt;0,IFERROR(IF(MATCH(C929,C930:$C$4004,0)&gt;0,-1,ROW(S929)-ROW($S$3)),ROW(S929)-ROW($S$3)),-1)</f>
        <v>-1</v>
      </c>
      <c r="T929" s="165">
        <f t="shared" si="122"/>
        <v>0</v>
      </c>
      <c r="U929" s="165" t="str">
        <f t="shared" si="123"/>
        <v/>
      </c>
      <c r="V929" s="165" t="str">
        <f>IFERROR(IF(OR(C929="",S929&lt;0),"",IF(SUBTOTAL(3,C929:C929)=0,-1,SUBTOTAL(3,$C$4:C929))),"")</f>
        <v/>
      </c>
      <c r="W929" s="156" t="str">
        <f t="array" ref="W929">IF(LEN(C929)&gt;0,IFERROR(IF(MATCH(C929,$C$3:$C928,0)&gt;0,N929-INDEX($N$3:N928,SUMPRODUCT(MAX(ROW($C$3:$C928)*(C929=$C$3:$C928)))-2,1),""),""),"")</f>
        <v/>
      </c>
      <c r="X929" s="156">
        <f t="shared" ca="1" si="124"/>
        <v>1</v>
      </c>
      <c r="Y929" s="156">
        <f t="shared" ca="1" si="125"/>
        <v>1</v>
      </c>
    </row>
    <row r="930" spans="2:25" hidden="1" x14ac:dyDescent="0.25">
      <c r="B930" s="390" t="str">
        <f>IFERROR(IF(LEN(INDEX(PlansAndNotes!$B$6:$B$2005,ROW(A930)-ROW($B$3)))=0,"",INDEX(PlansAndNotes!$B$6:$B$2005,ROW(A930)-ROW($B$3))),"")</f>
        <v/>
      </c>
      <c r="C930" s="361" t="str">
        <f t="shared" si="120"/>
        <v/>
      </c>
      <c r="D930" s="361" t="str">
        <f>IFERROR(IF(LEN(C930)&gt;0,IF(LEN(INDEX(TasksList!$C$6:$C$1005,MATCH(C930,TasksList!$B$6:$B$1005,0),1))=0,"",INDEX(TasksList!$C$6:$C$1005,MATCH(C930,TasksList!$B$6:$B$1005,0),1)),""),"")</f>
        <v/>
      </c>
      <c r="E930" s="361" t="str">
        <f>IFERROR(IF(LEN(C930)&gt;0,IF(LEN(INDEX(TasksList!$F$6:$F$1005,MATCH(C930,TasksList!$B$6:$B$1005,0),1))=0,"not set!",INDEX(TasksList!$F$6:$F$1005,MATCH(C930,TasksList!$B$6:$B$1005,0),1)),""),"")</f>
        <v/>
      </c>
      <c r="F930" s="360" t="str">
        <f>IFERROR(IF(LEN(D930)&gt;0,IF(LEN(INDEX(AdressBook!$D$6:$D$25,MATCH(D930,AdressBook!$B$6:$B$25,0),1))=0,"",INDEX(AdressBook!$D$6:$D$25,MATCH(D930,AdressBook!$B$6:$B$25,0),1)),""),"")</f>
        <v/>
      </c>
      <c r="G930" s="361" t="str">
        <f>IFERROR(IF(LEN(INDEX(PlansAndNotes!$F$6:$F$2005,ROW(B930)-ROW($C$3)))=0,"",INDEX(PlansAndNotes!$F$6:$F$2005,ROW(B930)-ROW($C$3))),"")</f>
        <v/>
      </c>
      <c r="H930" s="361" t="str">
        <f>IFERROR(IF(LEN(C930)&gt;0,IF(LEN(INDEX(TasksList!$G$6:$G$1005,MATCH(C930,TasksList!$B$6:$B$1005,0),1))=0,"",INDEX(TasksList!$G$6:$G$1005,MATCH(C930,TasksList!$B$6:$B$1005,0),1)),""),"")</f>
        <v/>
      </c>
      <c r="I930" s="381"/>
      <c r="J930" s="402"/>
      <c r="K930" s="402"/>
      <c r="L930" s="399" t="str">
        <f t="array" ref="L930">IFERROR(INDEX($J$4:$J$1003,SMALL($K$4:$K$1003,ROW(L930)-3),1),"")</f>
        <v/>
      </c>
      <c r="M930" s="206"/>
      <c r="N930" s="362" t="str">
        <f>IFERROR(IF(LEN(INDEX(PlansAndNotes!$D$6:$D$4005,ROW(B930)-ROW($C$3)))=0,"",INDEX(PlansAndNotes!$D$6:$D$4005,ROW(B930)-ROW($C$3))),"")</f>
        <v/>
      </c>
      <c r="O930" s="165" t="str">
        <f t="shared" si="121"/>
        <v/>
      </c>
      <c r="P930" s="363" t="str">
        <f>IFERROR(IF(LEN(INDEX(PlansAndNotes!$E$6:$E$4005,ROW(B930)-ROW($C$3)))=0,"",INDEX(PlansAndNotes!$E$6:$E$4005,ROW(B930)-ROW($C$3))),"")</f>
        <v/>
      </c>
      <c r="Q930" s="363" t="str">
        <f>IFERROR(IF(LEN(INDEX(PlansAndNotes!$G$6:$G$4005,ROW(B930)-ROW($C$3)))=0,"",INDEX(PlansAndNotes!$G$6:$G$4005,ROW(B930)-ROW($C$3))),"")</f>
        <v/>
      </c>
      <c r="R930" s="361" t="str">
        <f>IFERROR(IF(LEN(D930)&gt;0,IF(LEN(INDEX(AdressBook!$C$6:$C$25,MATCH(D930,AdressBook!$B$6:$B$25,0),1))=0,"",INDEX(AdressBook!$C$6:$C$25,MATCH(D930,AdressBook!$B$6:$B$25,0),1)),""),"")</f>
        <v/>
      </c>
      <c r="S930" s="165">
        <f>IF(LEN(C930)&gt;0,IFERROR(IF(MATCH(C930,C931:$C$4004,0)&gt;0,-1,ROW(S930)-ROW($S$3)),ROW(S930)-ROW($S$3)),-1)</f>
        <v>-1</v>
      </c>
      <c r="T930" s="165">
        <f t="shared" si="122"/>
        <v>0</v>
      </c>
      <c r="U930" s="165" t="str">
        <f t="shared" si="123"/>
        <v/>
      </c>
      <c r="V930" s="165" t="str">
        <f>IFERROR(IF(OR(C930="",S930&lt;0),"",IF(SUBTOTAL(3,C930:C930)=0,-1,SUBTOTAL(3,$C$4:C930))),"")</f>
        <v/>
      </c>
      <c r="W930" s="156" t="str">
        <f t="array" ref="W930">IF(LEN(C930)&gt;0,IFERROR(IF(MATCH(C930,$C$3:$C929,0)&gt;0,N930-INDEX($N$3:N929,SUMPRODUCT(MAX(ROW($C$3:$C929)*(C930=$C$3:$C929)))-2,1),""),""),"")</f>
        <v/>
      </c>
      <c r="X930" s="156">
        <f t="shared" ca="1" si="124"/>
        <v>1</v>
      </c>
      <c r="Y930" s="156">
        <f t="shared" ca="1" si="125"/>
        <v>1</v>
      </c>
    </row>
    <row r="931" spans="2:25" hidden="1" x14ac:dyDescent="0.25">
      <c r="B931" s="390" t="str">
        <f>IFERROR(IF(LEN(INDEX(PlansAndNotes!$B$6:$B$2005,ROW(A931)-ROW($B$3)))=0,"",INDEX(PlansAndNotes!$B$6:$B$2005,ROW(A931)-ROW($B$3))),"")</f>
        <v/>
      </c>
      <c r="C931" s="361" t="str">
        <f t="shared" si="120"/>
        <v/>
      </c>
      <c r="D931" s="361" t="str">
        <f>IFERROR(IF(LEN(C931)&gt;0,IF(LEN(INDEX(TasksList!$C$6:$C$1005,MATCH(C931,TasksList!$B$6:$B$1005,0),1))=0,"",INDEX(TasksList!$C$6:$C$1005,MATCH(C931,TasksList!$B$6:$B$1005,0),1)),""),"")</f>
        <v/>
      </c>
      <c r="E931" s="361" t="str">
        <f>IFERROR(IF(LEN(C931)&gt;0,IF(LEN(INDEX(TasksList!$F$6:$F$1005,MATCH(C931,TasksList!$B$6:$B$1005,0),1))=0,"not set!",INDEX(TasksList!$F$6:$F$1005,MATCH(C931,TasksList!$B$6:$B$1005,0),1)),""),"")</f>
        <v/>
      </c>
      <c r="F931" s="360" t="str">
        <f>IFERROR(IF(LEN(D931)&gt;0,IF(LEN(INDEX(AdressBook!$D$6:$D$25,MATCH(D931,AdressBook!$B$6:$B$25,0),1))=0,"",INDEX(AdressBook!$D$6:$D$25,MATCH(D931,AdressBook!$B$6:$B$25,0),1)),""),"")</f>
        <v/>
      </c>
      <c r="G931" s="361" t="str">
        <f>IFERROR(IF(LEN(INDEX(PlansAndNotes!$F$6:$F$2005,ROW(B931)-ROW($C$3)))=0,"",INDEX(PlansAndNotes!$F$6:$F$2005,ROW(B931)-ROW($C$3))),"")</f>
        <v/>
      </c>
      <c r="H931" s="361" t="str">
        <f>IFERROR(IF(LEN(C931)&gt;0,IF(LEN(INDEX(TasksList!$G$6:$G$1005,MATCH(C931,TasksList!$B$6:$B$1005,0),1))=0,"",INDEX(TasksList!$G$6:$G$1005,MATCH(C931,TasksList!$B$6:$B$1005,0),1)),""),"")</f>
        <v/>
      </c>
      <c r="I931" s="381"/>
      <c r="J931" s="402"/>
      <c r="K931" s="402"/>
      <c r="L931" s="399" t="str">
        <f t="array" ref="L931">IFERROR(INDEX($J$4:$J$1003,SMALL($K$4:$K$1003,ROW(L931)-3),1),"")</f>
        <v/>
      </c>
      <c r="M931" s="206"/>
      <c r="N931" s="362" t="str">
        <f>IFERROR(IF(LEN(INDEX(PlansAndNotes!$D$6:$D$4005,ROW(B931)-ROW($C$3)))=0,"",INDEX(PlansAndNotes!$D$6:$D$4005,ROW(B931)-ROW($C$3))),"")</f>
        <v/>
      </c>
      <c r="O931" s="165" t="str">
        <f t="shared" si="121"/>
        <v/>
      </c>
      <c r="P931" s="363" t="str">
        <f>IFERROR(IF(LEN(INDEX(PlansAndNotes!$E$6:$E$4005,ROW(B931)-ROW($C$3)))=0,"",INDEX(PlansAndNotes!$E$6:$E$4005,ROW(B931)-ROW($C$3))),"")</f>
        <v/>
      </c>
      <c r="Q931" s="363" t="str">
        <f>IFERROR(IF(LEN(INDEX(PlansAndNotes!$G$6:$G$4005,ROW(B931)-ROW($C$3)))=0,"",INDEX(PlansAndNotes!$G$6:$G$4005,ROW(B931)-ROW($C$3))),"")</f>
        <v/>
      </c>
      <c r="R931" s="361" t="str">
        <f>IFERROR(IF(LEN(D931)&gt;0,IF(LEN(INDEX(AdressBook!$C$6:$C$25,MATCH(D931,AdressBook!$B$6:$B$25,0),1))=0,"",INDEX(AdressBook!$C$6:$C$25,MATCH(D931,AdressBook!$B$6:$B$25,0),1)),""),"")</f>
        <v/>
      </c>
      <c r="S931" s="165">
        <f>IF(LEN(C931)&gt;0,IFERROR(IF(MATCH(C931,C932:$C$4004,0)&gt;0,-1,ROW(S931)-ROW($S$3)),ROW(S931)-ROW($S$3)),-1)</f>
        <v>-1</v>
      </c>
      <c r="T931" s="165">
        <f t="shared" si="122"/>
        <v>0</v>
      </c>
      <c r="U931" s="165" t="str">
        <f t="shared" si="123"/>
        <v/>
      </c>
      <c r="V931" s="165" t="str">
        <f>IFERROR(IF(OR(C931="",S931&lt;0),"",IF(SUBTOTAL(3,C931:C931)=0,-1,SUBTOTAL(3,$C$4:C931))),"")</f>
        <v/>
      </c>
      <c r="W931" s="156" t="str">
        <f t="array" ref="W931">IF(LEN(C931)&gt;0,IFERROR(IF(MATCH(C931,$C$3:$C930,0)&gt;0,N931-INDEX($N$3:N930,SUMPRODUCT(MAX(ROW($C$3:$C930)*(C931=$C$3:$C930)))-2,1),""),""),"")</f>
        <v/>
      </c>
      <c r="X931" s="156">
        <f t="shared" ca="1" si="124"/>
        <v>1</v>
      </c>
      <c r="Y931" s="156">
        <f t="shared" ca="1" si="125"/>
        <v>1</v>
      </c>
    </row>
    <row r="932" spans="2:25" hidden="1" x14ac:dyDescent="0.25">
      <c r="B932" s="390" t="str">
        <f>IFERROR(IF(LEN(INDEX(PlansAndNotes!$B$6:$B$2005,ROW(A932)-ROW($B$3)))=0,"",INDEX(PlansAndNotes!$B$6:$B$2005,ROW(A932)-ROW($B$3))),"")</f>
        <v/>
      </c>
      <c r="C932" s="361" t="str">
        <f t="shared" si="120"/>
        <v/>
      </c>
      <c r="D932" s="361" t="str">
        <f>IFERROR(IF(LEN(C932)&gt;0,IF(LEN(INDEX(TasksList!$C$6:$C$1005,MATCH(C932,TasksList!$B$6:$B$1005,0),1))=0,"",INDEX(TasksList!$C$6:$C$1005,MATCH(C932,TasksList!$B$6:$B$1005,0),1)),""),"")</f>
        <v/>
      </c>
      <c r="E932" s="361" t="str">
        <f>IFERROR(IF(LEN(C932)&gt;0,IF(LEN(INDEX(TasksList!$F$6:$F$1005,MATCH(C932,TasksList!$B$6:$B$1005,0),1))=0,"not set!",INDEX(TasksList!$F$6:$F$1005,MATCH(C932,TasksList!$B$6:$B$1005,0),1)),""),"")</f>
        <v/>
      </c>
      <c r="F932" s="360" t="str">
        <f>IFERROR(IF(LEN(D932)&gt;0,IF(LEN(INDEX(AdressBook!$D$6:$D$25,MATCH(D932,AdressBook!$B$6:$B$25,0),1))=0,"",INDEX(AdressBook!$D$6:$D$25,MATCH(D932,AdressBook!$B$6:$B$25,0),1)),""),"")</f>
        <v/>
      </c>
      <c r="G932" s="361" t="str">
        <f>IFERROR(IF(LEN(INDEX(PlansAndNotes!$F$6:$F$2005,ROW(B932)-ROW($C$3)))=0,"",INDEX(PlansAndNotes!$F$6:$F$2005,ROW(B932)-ROW($C$3))),"")</f>
        <v/>
      </c>
      <c r="H932" s="361" t="str">
        <f>IFERROR(IF(LEN(C932)&gt;0,IF(LEN(INDEX(TasksList!$G$6:$G$1005,MATCH(C932,TasksList!$B$6:$B$1005,0),1))=0,"",INDEX(TasksList!$G$6:$G$1005,MATCH(C932,TasksList!$B$6:$B$1005,0),1)),""),"")</f>
        <v/>
      </c>
      <c r="I932" s="381"/>
      <c r="J932" s="402"/>
      <c r="K932" s="402"/>
      <c r="L932" s="399" t="str">
        <f t="array" ref="L932">IFERROR(INDEX($J$4:$J$1003,SMALL($K$4:$K$1003,ROW(L932)-3),1),"")</f>
        <v/>
      </c>
      <c r="M932" s="206"/>
      <c r="N932" s="362" t="str">
        <f>IFERROR(IF(LEN(INDEX(PlansAndNotes!$D$6:$D$4005,ROW(B932)-ROW($C$3)))=0,"",INDEX(PlansAndNotes!$D$6:$D$4005,ROW(B932)-ROW($C$3))),"")</f>
        <v/>
      </c>
      <c r="O932" s="165" t="str">
        <f t="shared" si="121"/>
        <v/>
      </c>
      <c r="P932" s="363" t="str">
        <f>IFERROR(IF(LEN(INDEX(PlansAndNotes!$E$6:$E$4005,ROW(B932)-ROW($C$3)))=0,"",INDEX(PlansAndNotes!$E$6:$E$4005,ROW(B932)-ROW($C$3))),"")</f>
        <v/>
      </c>
      <c r="Q932" s="363" t="str">
        <f>IFERROR(IF(LEN(INDEX(PlansAndNotes!$G$6:$G$4005,ROW(B932)-ROW($C$3)))=0,"",INDEX(PlansAndNotes!$G$6:$G$4005,ROW(B932)-ROW($C$3))),"")</f>
        <v/>
      </c>
      <c r="R932" s="361" t="str">
        <f>IFERROR(IF(LEN(D932)&gt;0,IF(LEN(INDEX(AdressBook!$C$6:$C$25,MATCH(D932,AdressBook!$B$6:$B$25,0),1))=0,"",INDEX(AdressBook!$C$6:$C$25,MATCH(D932,AdressBook!$B$6:$B$25,0),1)),""),"")</f>
        <v/>
      </c>
      <c r="S932" s="165">
        <f>IF(LEN(C932)&gt;0,IFERROR(IF(MATCH(C932,C933:$C$4004,0)&gt;0,-1,ROW(S932)-ROW($S$3)),ROW(S932)-ROW($S$3)),-1)</f>
        <v>-1</v>
      </c>
      <c r="T932" s="165">
        <f t="shared" si="122"/>
        <v>0</v>
      </c>
      <c r="U932" s="165" t="str">
        <f t="shared" si="123"/>
        <v/>
      </c>
      <c r="V932" s="165" t="str">
        <f>IFERROR(IF(OR(C932="",S932&lt;0),"",IF(SUBTOTAL(3,C932:C932)=0,-1,SUBTOTAL(3,$C$4:C932))),"")</f>
        <v/>
      </c>
      <c r="W932" s="156" t="str">
        <f t="array" ref="W932">IF(LEN(C932)&gt;0,IFERROR(IF(MATCH(C932,$C$3:$C931,0)&gt;0,N932-INDEX($N$3:N931,SUMPRODUCT(MAX(ROW($C$3:$C931)*(C932=$C$3:$C931)))-2,1),""),""),"")</f>
        <v/>
      </c>
      <c r="X932" s="156">
        <f t="shared" ca="1" si="124"/>
        <v>1</v>
      </c>
      <c r="Y932" s="156">
        <f t="shared" ca="1" si="125"/>
        <v>1</v>
      </c>
    </row>
    <row r="933" spans="2:25" hidden="1" x14ac:dyDescent="0.25">
      <c r="B933" s="390" t="str">
        <f>IFERROR(IF(LEN(INDEX(PlansAndNotes!$B$6:$B$2005,ROW(A933)-ROW($B$3)))=0,"",INDEX(PlansAndNotes!$B$6:$B$2005,ROW(A933)-ROW($B$3))),"")</f>
        <v/>
      </c>
      <c r="C933" s="361" t="str">
        <f t="shared" si="120"/>
        <v/>
      </c>
      <c r="D933" s="361" t="str">
        <f>IFERROR(IF(LEN(C933)&gt;0,IF(LEN(INDEX(TasksList!$C$6:$C$1005,MATCH(C933,TasksList!$B$6:$B$1005,0),1))=0,"",INDEX(TasksList!$C$6:$C$1005,MATCH(C933,TasksList!$B$6:$B$1005,0),1)),""),"")</f>
        <v/>
      </c>
      <c r="E933" s="361" t="str">
        <f>IFERROR(IF(LEN(C933)&gt;0,IF(LEN(INDEX(TasksList!$F$6:$F$1005,MATCH(C933,TasksList!$B$6:$B$1005,0),1))=0,"not set!",INDEX(TasksList!$F$6:$F$1005,MATCH(C933,TasksList!$B$6:$B$1005,0),1)),""),"")</f>
        <v/>
      </c>
      <c r="F933" s="360" t="str">
        <f>IFERROR(IF(LEN(D933)&gt;0,IF(LEN(INDEX(AdressBook!$D$6:$D$25,MATCH(D933,AdressBook!$B$6:$B$25,0),1))=0,"",INDEX(AdressBook!$D$6:$D$25,MATCH(D933,AdressBook!$B$6:$B$25,0),1)),""),"")</f>
        <v/>
      </c>
      <c r="G933" s="361" t="str">
        <f>IFERROR(IF(LEN(INDEX(PlansAndNotes!$F$6:$F$2005,ROW(B933)-ROW($C$3)))=0,"",INDEX(PlansAndNotes!$F$6:$F$2005,ROW(B933)-ROW($C$3))),"")</f>
        <v/>
      </c>
      <c r="H933" s="361" t="str">
        <f>IFERROR(IF(LEN(C933)&gt;0,IF(LEN(INDEX(TasksList!$G$6:$G$1005,MATCH(C933,TasksList!$B$6:$B$1005,0),1))=0,"",INDEX(TasksList!$G$6:$G$1005,MATCH(C933,TasksList!$B$6:$B$1005,0),1)),""),"")</f>
        <v/>
      </c>
      <c r="I933" s="381"/>
      <c r="J933" s="402"/>
      <c r="K933" s="402"/>
      <c r="L933" s="399" t="str">
        <f t="array" ref="L933">IFERROR(INDEX($J$4:$J$1003,SMALL($K$4:$K$1003,ROW(L933)-3),1),"")</f>
        <v/>
      </c>
      <c r="M933" s="206"/>
      <c r="N933" s="362" t="str">
        <f>IFERROR(IF(LEN(INDEX(PlansAndNotes!$D$6:$D$4005,ROW(B933)-ROW($C$3)))=0,"",INDEX(PlansAndNotes!$D$6:$D$4005,ROW(B933)-ROW($C$3))),"")</f>
        <v/>
      </c>
      <c r="O933" s="165" t="str">
        <f t="shared" si="121"/>
        <v/>
      </c>
      <c r="P933" s="363" t="str">
        <f>IFERROR(IF(LEN(INDEX(PlansAndNotes!$E$6:$E$4005,ROW(B933)-ROW($C$3)))=0,"",INDEX(PlansAndNotes!$E$6:$E$4005,ROW(B933)-ROW($C$3))),"")</f>
        <v/>
      </c>
      <c r="Q933" s="363" t="str">
        <f>IFERROR(IF(LEN(INDEX(PlansAndNotes!$G$6:$G$4005,ROW(B933)-ROW($C$3)))=0,"",INDEX(PlansAndNotes!$G$6:$G$4005,ROW(B933)-ROW($C$3))),"")</f>
        <v/>
      </c>
      <c r="R933" s="361" t="str">
        <f>IFERROR(IF(LEN(D933)&gt;0,IF(LEN(INDEX(AdressBook!$C$6:$C$25,MATCH(D933,AdressBook!$B$6:$B$25,0),1))=0,"",INDEX(AdressBook!$C$6:$C$25,MATCH(D933,AdressBook!$B$6:$B$25,0),1)),""),"")</f>
        <v/>
      </c>
      <c r="S933" s="165">
        <f>IF(LEN(C933)&gt;0,IFERROR(IF(MATCH(C933,C934:$C$4004,0)&gt;0,-1,ROW(S933)-ROW($S$3)),ROW(S933)-ROW($S$3)),-1)</f>
        <v>-1</v>
      </c>
      <c r="T933" s="165">
        <f t="shared" si="122"/>
        <v>0</v>
      </c>
      <c r="U933" s="165" t="str">
        <f t="shared" si="123"/>
        <v/>
      </c>
      <c r="V933" s="165" t="str">
        <f>IFERROR(IF(OR(C933="",S933&lt;0),"",IF(SUBTOTAL(3,C933:C933)=0,-1,SUBTOTAL(3,$C$4:C933))),"")</f>
        <v/>
      </c>
      <c r="W933" s="156" t="str">
        <f t="array" ref="W933">IF(LEN(C933)&gt;0,IFERROR(IF(MATCH(C933,$C$3:$C932,0)&gt;0,N933-INDEX($N$3:N932,SUMPRODUCT(MAX(ROW($C$3:$C932)*(C933=$C$3:$C932)))-2,1),""),""),"")</f>
        <v/>
      </c>
      <c r="X933" s="156">
        <f t="shared" ca="1" si="124"/>
        <v>1</v>
      </c>
      <c r="Y933" s="156">
        <f t="shared" ca="1" si="125"/>
        <v>1</v>
      </c>
    </row>
    <row r="934" spans="2:25" hidden="1" x14ac:dyDescent="0.25">
      <c r="B934" s="390" t="str">
        <f>IFERROR(IF(LEN(INDEX(PlansAndNotes!$B$6:$B$2005,ROW(A934)-ROW($B$3)))=0,"",INDEX(PlansAndNotes!$B$6:$B$2005,ROW(A934)-ROW($B$3))),"")</f>
        <v/>
      </c>
      <c r="C934" s="361" t="str">
        <f t="shared" si="120"/>
        <v/>
      </c>
      <c r="D934" s="361" t="str">
        <f>IFERROR(IF(LEN(C934)&gt;0,IF(LEN(INDEX(TasksList!$C$6:$C$1005,MATCH(C934,TasksList!$B$6:$B$1005,0),1))=0,"",INDEX(TasksList!$C$6:$C$1005,MATCH(C934,TasksList!$B$6:$B$1005,0),1)),""),"")</f>
        <v/>
      </c>
      <c r="E934" s="361" t="str">
        <f>IFERROR(IF(LEN(C934)&gt;0,IF(LEN(INDEX(TasksList!$F$6:$F$1005,MATCH(C934,TasksList!$B$6:$B$1005,0),1))=0,"not set!",INDEX(TasksList!$F$6:$F$1005,MATCH(C934,TasksList!$B$6:$B$1005,0),1)),""),"")</f>
        <v/>
      </c>
      <c r="F934" s="360" t="str">
        <f>IFERROR(IF(LEN(D934)&gt;0,IF(LEN(INDEX(AdressBook!$D$6:$D$25,MATCH(D934,AdressBook!$B$6:$B$25,0),1))=0,"",INDEX(AdressBook!$D$6:$D$25,MATCH(D934,AdressBook!$B$6:$B$25,0),1)),""),"")</f>
        <v/>
      </c>
      <c r="G934" s="361" t="str">
        <f>IFERROR(IF(LEN(INDEX(PlansAndNotes!$F$6:$F$2005,ROW(B934)-ROW($C$3)))=0,"",INDEX(PlansAndNotes!$F$6:$F$2005,ROW(B934)-ROW($C$3))),"")</f>
        <v/>
      </c>
      <c r="H934" s="361" t="str">
        <f>IFERROR(IF(LEN(C934)&gt;0,IF(LEN(INDEX(TasksList!$G$6:$G$1005,MATCH(C934,TasksList!$B$6:$B$1005,0),1))=0,"",INDEX(TasksList!$G$6:$G$1005,MATCH(C934,TasksList!$B$6:$B$1005,0),1)),""),"")</f>
        <v/>
      </c>
      <c r="I934" s="381"/>
      <c r="J934" s="402"/>
      <c r="K934" s="402"/>
      <c r="L934" s="399" t="str">
        <f t="array" ref="L934">IFERROR(INDEX($J$4:$J$1003,SMALL($K$4:$K$1003,ROW(L934)-3),1),"")</f>
        <v/>
      </c>
      <c r="M934" s="206"/>
      <c r="N934" s="362" t="str">
        <f>IFERROR(IF(LEN(INDEX(PlansAndNotes!$D$6:$D$4005,ROW(B934)-ROW($C$3)))=0,"",INDEX(PlansAndNotes!$D$6:$D$4005,ROW(B934)-ROW($C$3))),"")</f>
        <v/>
      </c>
      <c r="O934" s="165" t="str">
        <f t="shared" si="121"/>
        <v/>
      </c>
      <c r="P934" s="363" t="str">
        <f>IFERROR(IF(LEN(INDEX(PlansAndNotes!$E$6:$E$4005,ROW(B934)-ROW($C$3)))=0,"",INDEX(PlansAndNotes!$E$6:$E$4005,ROW(B934)-ROW($C$3))),"")</f>
        <v/>
      </c>
      <c r="Q934" s="363" t="str">
        <f>IFERROR(IF(LEN(INDEX(PlansAndNotes!$G$6:$G$4005,ROW(B934)-ROW($C$3)))=0,"",INDEX(PlansAndNotes!$G$6:$G$4005,ROW(B934)-ROW($C$3))),"")</f>
        <v/>
      </c>
      <c r="R934" s="361" t="str">
        <f>IFERROR(IF(LEN(D934)&gt;0,IF(LEN(INDEX(AdressBook!$C$6:$C$25,MATCH(D934,AdressBook!$B$6:$B$25,0),1))=0,"",INDEX(AdressBook!$C$6:$C$25,MATCH(D934,AdressBook!$B$6:$B$25,0),1)),""),"")</f>
        <v/>
      </c>
      <c r="S934" s="165">
        <f>IF(LEN(C934)&gt;0,IFERROR(IF(MATCH(C934,C935:$C$4004,0)&gt;0,-1,ROW(S934)-ROW($S$3)),ROW(S934)-ROW($S$3)),-1)</f>
        <v>-1</v>
      </c>
      <c r="T934" s="165">
        <f t="shared" si="122"/>
        <v>0</v>
      </c>
      <c r="U934" s="165" t="str">
        <f t="shared" si="123"/>
        <v/>
      </c>
      <c r="V934" s="165" t="str">
        <f>IFERROR(IF(OR(C934="",S934&lt;0),"",IF(SUBTOTAL(3,C934:C934)=0,-1,SUBTOTAL(3,$C$4:C934))),"")</f>
        <v/>
      </c>
      <c r="W934" s="156" t="str">
        <f t="array" ref="W934">IF(LEN(C934)&gt;0,IFERROR(IF(MATCH(C934,$C$3:$C933,0)&gt;0,N934-INDEX($N$3:N933,SUMPRODUCT(MAX(ROW($C$3:$C933)*(C934=$C$3:$C933)))-2,1),""),""),"")</f>
        <v/>
      </c>
      <c r="X934" s="156">
        <f t="shared" ca="1" si="124"/>
        <v>1</v>
      </c>
      <c r="Y934" s="156">
        <f t="shared" ca="1" si="125"/>
        <v>1</v>
      </c>
    </row>
    <row r="935" spans="2:25" hidden="1" x14ac:dyDescent="0.25">
      <c r="B935" s="390" t="str">
        <f>IFERROR(IF(LEN(INDEX(PlansAndNotes!$B$6:$B$2005,ROW(A935)-ROW($B$3)))=0,"",INDEX(PlansAndNotes!$B$6:$B$2005,ROW(A935)-ROW($B$3))),"")</f>
        <v/>
      </c>
      <c r="C935" s="361" t="str">
        <f t="shared" si="120"/>
        <v/>
      </c>
      <c r="D935" s="361" t="str">
        <f>IFERROR(IF(LEN(C935)&gt;0,IF(LEN(INDEX(TasksList!$C$6:$C$1005,MATCH(C935,TasksList!$B$6:$B$1005,0),1))=0,"",INDEX(TasksList!$C$6:$C$1005,MATCH(C935,TasksList!$B$6:$B$1005,0),1)),""),"")</f>
        <v/>
      </c>
      <c r="E935" s="361" t="str">
        <f>IFERROR(IF(LEN(C935)&gt;0,IF(LEN(INDEX(TasksList!$F$6:$F$1005,MATCH(C935,TasksList!$B$6:$B$1005,0),1))=0,"not set!",INDEX(TasksList!$F$6:$F$1005,MATCH(C935,TasksList!$B$6:$B$1005,0),1)),""),"")</f>
        <v/>
      </c>
      <c r="F935" s="360" t="str">
        <f>IFERROR(IF(LEN(D935)&gt;0,IF(LEN(INDEX(AdressBook!$D$6:$D$25,MATCH(D935,AdressBook!$B$6:$B$25,0),1))=0,"",INDEX(AdressBook!$D$6:$D$25,MATCH(D935,AdressBook!$B$6:$B$25,0),1)),""),"")</f>
        <v/>
      </c>
      <c r="G935" s="361" t="str">
        <f>IFERROR(IF(LEN(INDEX(PlansAndNotes!$F$6:$F$2005,ROW(B935)-ROW($C$3)))=0,"",INDEX(PlansAndNotes!$F$6:$F$2005,ROW(B935)-ROW($C$3))),"")</f>
        <v/>
      </c>
      <c r="H935" s="361" t="str">
        <f>IFERROR(IF(LEN(C935)&gt;0,IF(LEN(INDEX(TasksList!$G$6:$G$1005,MATCH(C935,TasksList!$B$6:$B$1005,0),1))=0,"",INDEX(TasksList!$G$6:$G$1005,MATCH(C935,TasksList!$B$6:$B$1005,0),1)),""),"")</f>
        <v/>
      </c>
      <c r="I935" s="381"/>
      <c r="J935" s="402"/>
      <c r="K935" s="402"/>
      <c r="L935" s="399" t="str">
        <f t="array" ref="L935">IFERROR(INDEX($J$4:$J$1003,SMALL($K$4:$K$1003,ROW(L935)-3),1),"")</f>
        <v/>
      </c>
      <c r="M935" s="206"/>
      <c r="N935" s="362" t="str">
        <f>IFERROR(IF(LEN(INDEX(PlansAndNotes!$D$6:$D$4005,ROW(B935)-ROW($C$3)))=0,"",INDEX(PlansAndNotes!$D$6:$D$4005,ROW(B935)-ROW($C$3))),"")</f>
        <v/>
      </c>
      <c r="O935" s="165" t="str">
        <f t="shared" si="121"/>
        <v/>
      </c>
      <c r="P935" s="363" t="str">
        <f>IFERROR(IF(LEN(INDEX(PlansAndNotes!$E$6:$E$4005,ROW(B935)-ROW($C$3)))=0,"",INDEX(PlansAndNotes!$E$6:$E$4005,ROW(B935)-ROW($C$3))),"")</f>
        <v/>
      </c>
      <c r="Q935" s="363" t="str">
        <f>IFERROR(IF(LEN(INDEX(PlansAndNotes!$G$6:$G$4005,ROW(B935)-ROW($C$3)))=0,"",INDEX(PlansAndNotes!$G$6:$G$4005,ROW(B935)-ROW($C$3))),"")</f>
        <v/>
      </c>
      <c r="R935" s="361" t="str">
        <f>IFERROR(IF(LEN(D935)&gt;0,IF(LEN(INDEX(AdressBook!$C$6:$C$25,MATCH(D935,AdressBook!$B$6:$B$25,0),1))=0,"",INDEX(AdressBook!$C$6:$C$25,MATCH(D935,AdressBook!$B$6:$B$25,0),1)),""),"")</f>
        <v/>
      </c>
      <c r="S935" s="165">
        <f>IF(LEN(C935)&gt;0,IFERROR(IF(MATCH(C935,C936:$C$4004,0)&gt;0,-1,ROW(S935)-ROW($S$3)),ROW(S935)-ROW($S$3)),-1)</f>
        <v>-1</v>
      </c>
      <c r="T935" s="165">
        <f t="shared" si="122"/>
        <v>0</v>
      </c>
      <c r="U935" s="165" t="str">
        <f t="shared" si="123"/>
        <v/>
      </c>
      <c r="V935" s="165" t="str">
        <f>IFERROR(IF(OR(C935="",S935&lt;0),"",IF(SUBTOTAL(3,C935:C935)=0,-1,SUBTOTAL(3,$C$4:C935))),"")</f>
        <v/>
      </c>
      <c r="W935" s="156" t="str">
        <f t="array" ref="W935">IF(LEN(C935)&gt;0,IFERROR(IF(MATCH(C935,$C$3:$C934,0)&gt;0,N935-INDEX($N$3:N934,SUMPRODUCT(MAX(ROW($C$3:$C934)*(C935=$C$3:$C934)))-2,1),""),""),"")</f>
        <v/>
      </c>
      <c r="X935" s="156">
        <f t="shared" ca="1" si="124"/>
        <v>1</v>
      </c>
      <c r="Y935" s="156">
        <f t="shared" ca="1" si="125"/>
        <v>1</v>
      </c>
    </row>
    <row r="936" spans="2:25" hidden="1" x14ac:dyDescent="0.25">
      <c r="B936" s="390" t="str">
        <f>IFERROR(IF(LEN(INDEX(PlansAndNotes!$B$6:$B$2005,ROW(A936)-ROW($B$3)))=0,"",INDEX(PlansAndNotes!$B$6:$B$2005,ROW(A936)-ROW($B$3))),"")</f>
        <v/>
      </c>
      <c r="C936" s="361" t="str">
        <f t="shared" si="120"/>
        <v/>
      </c>
      <c r="D936" s="361" t="str">
        <f>IFERROR(IF(LEN(C936)&gt;0,IF(LEN(INDEX(TasksList!$C$6:$C$1005,MATCH(C936,TasksList!$B$6:$B$1005,0),1))=0,"",INDEX(TasksList!$C$6:$C$1005,MATCH(C936,TasksList!$B$6:$B$1005,0),1)),""),"")</f>
        <v/>
      </c>
      <c r="E936" s="361" t="str">
        <f>IFERROR(IF(LEN(C936)&gt;0,IF(LEN(INDEX(TasksList!$F$6:$F$1005,MATCH(C936,TasksList!$B$6:$B$1005,0),1))=0,"not set!",INDEX(TasksList!$F$6:$F$1005,MATCH(C936,TasksList!$B$6:$B$1005,0),1)),""),"")</f>
        <v/>
      </c>
      <c r="F936" s="360" t="str">
        <f>IFERROR(IF(LEN(D936)&gt;0,IF(LEN(INDEX(AdressBook!$D$6:$D$25,MATCH(D936,AdressBook!$B$6:$B$25,0),1))=0,"",INDEX(AdressBook!$D$6:$D$25,MATCH(D936,AdressBook!$B$6:$B$25,0),1)),""),"")</f>
        <v/>
      </c>
      <c r="G936" s="361" t="str">
        <f>IFERROR(IF(LEN(INDEX(PlansAndNotes!$F$6:$F$2005,ROW(B936)-ROW($C$3)))=0,"",INDEX(PlansAndNotes!$F$6:$F$2005,ROW(B936)-ROW($C$3))),"")</f>
        <v/>
      </c>
      <c r="H936" s="361" t="str">
        <f>IFERROR(IF(LEN(C936)&gt;0,IF(LEN(INDEX(TasksList!$G$6:$G$1005,MATCH(C936,TasksList!$B$6:$B$1005,0),1))=0,"",INDEX(TasksList!$G$6:$G$1005,MATCH(C936,TasksList!$B$6:$B$1005,0),1)),""),"")</f>
        <v/>
      </c>
      <c r="I936" s="381"/>
      <c r="J936" s="402"/>
      <c r="K936" s="402"/>
      <c r="L936" s="399" t="str">
        <f t="array" ref="L936">IFERROR(INDEX($J$4:$J$1003,SMALL($K$4:$K$1003,ROW(L936)-3),1),"")</f>
        <v/>
      </c>
      <c r="M936" s="206"/>
      <c r="N936" s="362" t="str">
        <f>IFERROR(IF(LEN(INDEX(PlansAndNotes!$D$6:$D$4005,ROW(B936)-ROW($C$3)))=0,"",INDEX(PlansAndNotes!$D$6:$D$4005,ROW(B936)-ROW($C$3))),"")</f>
        <v/>
      </c>
      <c r="O936" s="165" t="str">
        <f t="shared" si="121"/>
        <v/>
      </c>
      <c r="P936" s="363" t="str">
        <f>IFERROR(IF(LEN(INDEX(PlansAndNotes!$E$6:$E$4005,ROW(B936)-ROW($C$3)))=0,"",INDEX(PlansAndNotes!$E$6:$E$4005,ROW(B936)-ROW($C$3))),"")</f>
        <v/>
      </c>
      <c r="Q936" s="363" t="str">
        <f>IFERROR(IF(LEN(INDEX(PlansAndNotes!$G$6:$G$4005,ROW(B936)-ROW($C$3)))=0,"",INDEX(PlansAndNotes!$G$6:$G$4005,ROW(B936)-ROW($C$3))),"")</f>
        <v/>
      </c>
      <c r="R936" s="361" t="str">
        <f>IFERROR(IF(LEN(D936)&gt;0,IF(LEN(INDEX(AdressBook!$C$6:$C$25,MATCH(D936,AdressBook!$B$6:$B$25,0),1))=0,"",INDEX(AdressBook!$C$6:$C$25,MATCH(D936,AdressBook!$B$6:$B$25,0),1)),""),"")</f>
        <v/>
      </c>
      <c r="S936" s="165">
        <f>IF(LEN(C936)&gt;0,IFERROR(IF(MATCH(C936,C937:$C$4004,0)&gt;0,-1,ROW(S936)-ROW($S$3)),ROW(S936)-ROW($S$3)),-1)</f>
        <v>-1</v>
      </c>
      <c r="T936" s="165">
        <f t="shared" si="122"/>
        <v>0</v>
      </c>
      <c r="U936" s="165" t="str">
        <f t="shared" si="123"/>
        <v/>
      </c>
      <c r="V936" s="165" t="str">
        <f>IFERROR(IF(OR(C936="",S936&lt;0),"",IF(SUBTOTAL(3,C936:C936)=0,-1,SUBTOTAL(3,$C$4:C936))),"")</f>
        <v/>
      </c>
      <c r="W936" s="156" t="str">
        <f t="array" ref="W936">IF(LEN(C936)&gt;0,IFERROR(IF(MATCH(C936,$C$3:$C935,0)&gt;0,N936-INDEX($N$3:N935,SUMPRODUCT(MAX(ROW($C$3:$C935)*(C936=$C$3:$C935)))-2,1),""),""),"")</f>
        <v/>
      </c>
      <c r="X936" s="156">
        <f t="shared" ca="1" si="124"/>
        <v>1</v>
      </c>
      <c r="Y936" s="156">
        <f t="shared" ca="1" si="125"/>
        <v>1</v>
      </c>
    </row>
    <row r="937" spans="2:25" hidden="1" x14ac:dyDescent="0.25">
      <c r="B937" s="390" t="str">
        <f>IFERROR(IF(LEN(INDEX(PlansAndNotes!$B$6:$B$2005,ROW(A937)-ROW($B$3)))=0,"",INDEX(PlansAndNotes!$B$6:$B$2005,ROW(A937)-ROW($B$3))),"")</f>
        <v/>
      </c>
      <c r="C937" s="361" t="str">
        <f t="shared" si="120"/>
        <v/>
      </c>
      <c r="D937" s="361" t="str">
        <f>IFERROR(IF(LEN(C937)&gt;0,IF(LEN(INDEX(TasksList!$C$6:$C$1005,MATCH(C937,TasksList!$B$6:$B$1005,0),1))=0,"",INDEX(TasksList!$C$6:$C$1005,MATCH(C937,TasksList!$B$6:$B$1005,0),1)),""),"")</f>
        <v/>
      </c>
      <c r="E937" s="361" t="str">
        <f>IFERROR(IF(LEN(C937)&gt;0,IF(LEN(INDEX(TasksList!$F$6:$F$1005,MATCH(C937,TasksList!$B$6:$B$1005,0),1))=0,"not set!",INDEX(TasksList!$F$6:$F$1005,MATCH(C937,TasksList!$B$6:$B$1005,0),1)),""),"")</f>
        <v/>
      </c>
      <c r="F937" s="360" t="str">
        <f>IFERROR(IF(LEN(D937)&gt;0,IF(LEN(INDEX(AdressBook!$D$6:$D$25,MATCH(D937,AdressBook!$B$6:$B$25,0),1))=0,"",INDEX(AdressBook!$D$6:$D$25,MATCH(D937,AdressBook!$B$6:$B$25,0),1)),""),"")</f>
        <v/>
      </c>
      <c r="G937" s="361" t="str">
        <f>IFERROR(IF(LEN(INDEX(PlansAndNotes!$F$6:$F$2005,ROW(B937)-ROW($C$3)))=0,"",INDEX(PlansAndNotes!$F$6:$F$2005,ROW(B937)-ROW($C$3))),"")</f>
        <v/>
      </c>
      <c r="H937" s="361" t="str">
        <f>IFERROR(IF(LEN(C937)&gt;0,IF(LEN(INDEX(TasksList!$G$6:$G$1005,MATCH(C937,TasksList!$B$6:$B$1005,0),1))=0,"",INDEX(TasksList!$G$6:$G$1005,MATCH(C937,TasksList!$B$6:$B$1005,0),1)),""),"")</f>
        <v/>
      </c>
      <c r="I937" s="381"/>
      <c r="J937" s="402"/>
      <c r="K937" s="402"/>
      <c r="L937" s="399" t="str">
        <f t="array" ref="L937">IFERROR(INDEX($J$4:$J$1003,SMALL($K$4:$K$1003,ROW(L937)-3),1),"")</f>
        <v/>
      </c>
      <c r="M937" s="206"/>
      <c r="N937" s="362" t="str">
        <f>IFERROR(IF(LEN(INDEX(PlansAndNotes!$D$6:$D$4005,ROW(B937)-ROW($C$3)))=0,"",INDEX(PlansAndNotes!$D$6:$D$4005,ROW(B937)-ROW($C$3))),"")</f>
        <v/>
      </c>
      <c r="O937" s="165" t="str">
        <f t="shared" si="121"/>
        <v/>
      </c>
      <c r="P937" s="363" t="str">
        <f>IFERROR(IF(LEN(INDEX(PlansAndNotes!$E$6:$E$4005,ROW(B937)-ROW($C$3)))=0,"",INDEX(PlansAndNotes!$E$6:$E$4005,ROW(B937)-ROW($C$3))),"")</f>
        <v/>
      </c>
      <c r="Q937" s="363" t="str">
        <f>IFERROR(IF(LEN(INDEX(PlansAndNotes!$G$6:$G$4005,ROW(B937)-ROW($C$3)))=0,"",INDEX(PlansAndNotes!$G$6:$G$4005,ROW(B937)-ROW($C$3))),"")</f>
        <v/>
      </c>
      <c r="R937" s="361" t="str">
        <f>IFERROR(IF(LEN(D937)&gt;0,IF(LEN(INDEX(AdressBook!$C$6:$C$25,MATCH(D937,AdressBook!$B$6:$B$25,0),1))=0,"",INDEX(AdressBook!$C$6:$C$25,MATCH(D937,AdressBook!$B$6:$B$25,0),1)),""),"")</f>
        <v/>
      </c>
      <c r="S937" s="165">
        <f>IF(LEN(C937)&gt;0,IFERROR(IF(MATCH(C937,C938:$C$4004,0)&gt;0,-1,ROW(S937)-ROW($S$3)),ROW(S937)-ROW($S$3)),-1)</f>
        <v>-1</v>
      </c>
      <c r="T937" s="165">
        <f t="shared" si="122"/>
        <v>0</v>
      </c>
      <c r="U937" s="165" t="str">
        <f t="shared" si="123"/>
        <v/>
      </c>
      <c r="V937" s="165" t="str">
        <f>IFERROR(IF(OR(C937="",S937&lt;0),"",IF(SUBTOTAL(3,C937:C937)=0,-1,SUBTOTAL(3,$C$4:C937))),"")</f>
        <v/>
      </c>
      <c r="W937" s="156" t="str">
        <f t="array" ref="W937">IF(LEN(C937)&gt;0,IFERROR(IF(MATCH(C937,$C$3:$C936,0)&gt;0,N937-INDEX($N$3:N936,SUMPRODUCT(MAX(ROW($C$3:$C936)*(C937=$C$3:$C936)))-2,1),""),""),"")</f>
        <v/>
      </c>
      <c r="X937" s="156">
        <f t="shared" ca="1" si="124"/>
        <v>1</v>
      </c>
      <c r="Y937" s="156">
        <f t="shared" ca="1" si="125"/>
        <v>1</v>
      </c>
    </row>
    <row r="938" spans="2:25" hidden="1" x14ac:dyDescent="0.25">
      <c r="B938" s="390" t="str">
        <f>IFERROR(IF(LEN(INDEX(PlansAndNotes!$B$6:$B$2005,ROW(A938)-ROW($B$3)))=0,"",INDEX(PlansAndNotes!$B$6:$B$2005,ROW(A938)-ROW($B$3))),"")</f>
        <v/>
      </c>
      <c r="C938" s="361" t="str">
        <f t="shared" si="120"/>
        <v/>
      </c>
      <c r="D938" s="361" t="str">
        <f>IFERROR(IF(LEN(C938)&gt;0,IF(LEN(INDEX(TasksList!$C$6:$C$1005,MATCH(C938,TasksList!$B$6:$B$1005,0),1))=0,"",INDEX(TasksList!$C$6:$C$1005,MATCH(C938,TasksList!$B$6:$B$1005,0),1)),""),"")</f>
        <v/>
      </c>
      <c r="E938" s="361" t="str">
        <f>IFERROR(IF(LEN(C938)&gt;0,IF(LEN(INDEX(TasksList!$F$6:$F$1005,MATCH(C938,TasksList!$B$6:$B$1005,0),1))=0,"not set!",INDEX(TasksList!$F$6:$F$1005,MATCH(C938,TasksList!$B$6:$B$1005,0),1)),""),"")</f>
        <v/>
      </c>
      <c r="F938" s="360" t="str">
        <f>IFERROR(IF(LEN(D938)&gt;0,IF(LEN(INDEX(AdressBook!$D$6:$D$25,MATCH(D938,AdressBook!$B$6:$B$25,0),1))=0,"",INDEX(AdressBook!$D$6:$D$25,MATCH(D938,AdressBook!$B$6:$B$25,0),1)),""),"")</f>
        <v/>
      </c>
      <c r="G938" s="361" t="str">
        <f>IFERROR(IF(LEN(INDEX(PlansAndNotes!$F$6:$F$2005,ROW(B938)-ROW($C$3)))=0,"",INDEX(PlansAndNotes!$F$6:$F$2005,ROW(B938)-ROW($C$3))),"")</f>
        <v/>
      </c>
      <c r="H938" s="361" t="str">
        <f>IFERROR(IF(LEN(C938)&gt;0,IF(LEN(INDEX(TasksList!$G$6:$G$1005,MATCH(C938,TasksList!$B$6:$B$1005,0),1))=0,"",INDEX(TasksList!$G$6:$G$1005,MATCH(C938,TasksList!$B$6:$B$1005,0),1)),""),"")</f>
        <v/>
      </c>
      <c r="I938" s="381"/>
      <c r="J938" s="402"/>
      <c r="K938" s="402"/>
      <c r="L938" s="399" t="str">
        <f t="array" ref="L938">IFERROR(INDEX($J$4:$J$1003,SMALL($K$4:$K$1003,ROW(L938)-3),1),"")</f>
        <v/>
      </c>
      <c r="M938" s="206"/>
      <c r="N938" s="362" t="str">
        <f>IFERROR(IF(LEN(INDEX(PlansAndNotes!$D$6:$D$4005,ROW(B938)-ROW($C$3)))=0,"",INDEX(PlansAndNotes!$D$6:$D$4005,ROW(B938)-ROW($C$3))),"")</f>
        <v/>
      </c>
      <c r="O938" s="165" t="str">
        <f t="shared" si="121"/>
        <v/>
      </c>
      <c r="P938" s="363" t="str">
        <f>IFERROR(IF(LEN(INDEX(PlansAndNotes!$E$6:$E$4005,ROW(B938)-ROW($C$3)))=0,"",INDEX(PlansAndNotes!$E$6:$E$4005,ROW(B938)-ROW($C$3))),"")</f>
        <v/>
      </c>
      <c r="Q938" s="363" t="str">
        <f>IFERROR(IF(LEN(INDEX(PlansAndNotes!$G$6:$G$4005,ROW(B938)-ROW($C$3)))=0,"",INDEX(PlansAndNotes!$G$6:$G$4005,ROW(B938)-ROW($C$3))),"")</f>
        <v/>
      </c>
      <c r="R938" s="361" t="str">
        <f>IFERROR(IF(LEN(D938)&gt;0,IF(LEN(INDEX(AdressBook!$C$6:$C$25,MATCH(D938,AdressBook!$B$6:$B$25,0),1))=0,"",INDEX(AdressBook!$C$6:$C$25,MATCH(D938,AdressBook!$B$6:$B$25,0),1)),""),"")</f>
        <v/>
      </c>
      <c r="S938" s="165">
        <f>IF(LEN(C938)&gt;0,IFERROR(IF(MATCH(C938,C939:$C$4004,0)&gt;0,-1,ROW(S938)-ROW($S$3)),ROW(S938)-ROW($S$3)),-1)</f>
        <v>-1</v>
      </c>
      <c r="T938" s="165">
        <f t="shared" si="122"/>
        <v>0</v>
      </c>
      <c r="U938" s="165" t="str">
        <f t="shared" si="123"/>
        <v/>
      </c>
      <c r="V938" s="165" t="str">
        <f>IFERROR(IF(OR(C938="",S938&lt;0),"",IF(SUBTOTAL(3,C938:C938)=0,-1,SUBTOTAL(3,$C$4:C938))),"")</f>
        <v/>
      </c>
      <c r="W938" s="156" t="str">
        <f t="array" ref="W938">IF(LEN(C938)&gt;0,IFERROR(IF(MATCH(C938,$C$3:$C937,0)&gt;0,N938-INDEX($N$3:N937,SUMPRODUCT(MAX(ROW($C$3:$C937)*(C938=$C$3:$C937)))-2,1),""),""),"")</f>
        <v/>
      </c>
      <c r="X938" s="156">
        <f t="shared" ca="1" si="124"/>
        <v>1</v>
      </c>
      <c r="Y938" s="156">
        <f t="shared" ca="1" si="125"/>
        <v>1</v>
      </c>
    </row>
    <row r="939" spans="2:25" hidden="1" x14ac:dyDescent="0.25">
      <c r="B939" s="390" t="str">
        <f>IFERROR(IF(LEN(INDEX(PlansAndNotes!$B$6:$B$2005,ROW(A939)-ROW($B$3)))=0,"",INDEX(PlansAndNotes!$B$6:$B$2005,ROW(A939)-ROW($B$3))),"")</f>
        <v/>
      </c>
      <c r="C939" s="361" t="str">
        <f t="shared" si="120"/>
        <v/>
      </c>
      <c r="D939" s="361" t="str">
        <f>IFERROR(IF(LEN(C939)&gt;0,IF(LEN(INDEX(TasksList!$C$6:$C$1005,MATCH(C939,TasksList!$B$6:$B$1005,0),1))=0,"",INDEX(TasksList!$C$6:$C$1005,MATCH(C939,TasksList!$B$6:$B$1005,0),1)),""),"")</f>
        <v/>
      </c>
      <c r="E939" s="361" t="str">
        <f>IFERROR(IF(LEN(C939)&gt;0,IF(LEN(INDEX(TasksList!$F$6:$F$1005,MATCH(C939,TasksList!$B$6:$B$1005,0),1))=0,"not set!",INDEX(TasksList!$F$6:$F$1005,MATCH(C939,TasksList!$B$6:$B$1005,0),1)),""),"")</f>
        <v/>
      </c>
      <c r="F939" s="360" t="str">
        <f>IFERROR(IF(LEN(D939)&gt;0,IF(LEN(INDEX(AdressBook!$D$6:$D$25,MATCH(D939,AdressBook!$B$6:$B$25,0),1))=0,"",INDEX(AdressBook!$D$6:$D$25,MATCH(D939,AdressBook!$B$6:$B$25,0),1)),""),"")</f>
        <v/>
      </c>
      <c r="G939" s="361" t="str">
        <f>IFERROR(IF(LEN(INDEX(PlansAndNotes!$F$6:$F$2005,ROW(B939)-ROW($C$3)))=0,"",INDEX(PlansAndNotes!$F$6:$F$2005,ROW(B939)-ROW($C$3))),"")</f>
        <v/>
      </c>
      <c r="H939" s="361" t="str">
        <f>IFERROR(IF(LEN(C939)&gt;0,IF(LEN(INDEX(TasksList!$G$6:$G$1005,MATCH(C939,TasksList!$B$6:$B$1005,0),1))=0,"",INDEX(TasksList!$G$6:$G$1005,MATCH(C939,TasksList!$B$6:$B$1005,0),1)),""),"")</f>
        <v/>
      </c>
      <c r="I939" s="381"/>
      <c r="J939" s="402"/>
      <c r="K939" s="402"/>
      <c r="L939" s="399" t="str">
        <f t="array" ref="L939">IFERROR(INDEX($J$4:$J$1003,SMALL($K$4:$K$1003,ROW(L939)-3),1),"")</f>
        <v/>
      </c>
      <c r="M939" s="206"/>
      <c r="N939" s="362" t="str">
        <f>IFERROR(IF(LEN(INDEX(PlansAndNotes!$D$6:$D$4005,ROW(B939)-ROW($C$3)))=0,"",INDEX(PlansAndNotes!$D$6:$D$4005,ROW(B939)-ROW($C$3))),"")</f>
        <v/>
      </c>
      <c r="O939" s="165" t="str">
        <f t="shared" si="121"/>
        <v/>
      </c>
      <c r="P939" s="363" t="str">
        <f>IFERROR(IF(LEN(INDEX(PlansAndNotes!$E$6:$E$4005,ROW(B939)-ROW($C$3)))=0,"",INDEX(PlansAndNotes!$E$6:$E$4005,ROW(B939)-ROW($C$3))),"")</f>
        <v/>
      </c>
      <c r="Q939" s="363" t="str">
        <f>IFERROR(IF(LEN(INDEX(PlansAndNotes!$G$6:$G$4005,ROW(B939)-ROW($C$3)))=0,"",INDEX(PlansAndNotes!$G$6:$G$4005,ROW(B939)-ROW($C$3))),"")</f>
        <v/>
      </c>
      <c r="R939" s="361" t="str">
        <f>IFERROR(IF(LEN(D939)&gt;0,IF(LEN(INDEX(AdressBook!$C$6:$C$25,MATCH(D939,AdressBook!$B$6:$B$25,0),1))=0,"",INDEX(AdressBook!$C$6:$C$25,MATCH(D939,AdressBook!$B$6:$B$25,0),1)),""),"")</f>
        <v/>
      </c>
      <c r="S939" s="165">
        <f>IF(LEN(C939)&gt;0,IFERROR(IF(MATCH(C939,C940:$C$4004,0)&gt;0,-1,ROW(S939)-ROW($S$3)),ROW(S939)-ROW($S$3)),-1)</f>
        <v>-1</v>
      </c>
      <c r="T939" s="165">
        <f t="shared" si="122"/>
        <v>0</v>
      </c>
      <c r="U939" s="165" t="str">
        <f t="shared" si="123"/>
        <v/>
      </c>
      <c r="V939" s="165" t="str">
        <f>IFERROR(IF(OR(C939="",S939&lt;0),"",IF(SUBTOTAL(3,C939:C939)=0,-1,SUBTOTAL(3,$C$4:C939))),"")</f>
        <v/>
      </c>
      <c r="W939" s="156" t="str">
        <f t="array" ref="W939">IF(LEN(C939)&gt;0,IFERROR(IF(MATCH(C939,$C$3:$C938,0)&gt;0,N939-INDEX($N$3:N938,SUMPRODUCT(MAX(ROW($C$3:$C938)*(C939=$C$3:$C938)))-2,1),""),""),"")</f>
        <v/>
      </c>
      <c r="X939" s="156">
        <f t="shared" ca="1" si="124"/>
        <v>1</v>
      </c>
      <c r="Y939" s="156">
        <f t="shared" ca="1" si="125"/>
        <v>1</v>
      </c>
    </row>
    <row r="940" spans="2:25" hidden="1" x14ac:dyDescent="0.25">
      <c r="B940" s="390" t="str">
        <f>IFERROR(IF(LEN(INDEX(PlansAndNotes!$B$6:$B$2005,ROW(A940)-ROW($B$3)))=0,"",INDEX(PlansAndNotes!$B$6:$B$2005,ROW(A940)-ROW($B$3))),"")</f>
        <v/>
      </c>
      <c r="C940" s="361" t="str">
        <f t="shared" si="120"/>
        <v/>
      </c>
      <c r="D940" s="361" t="str">
        <f>IFERROR(IF(LEN(C940)&gt;0,IF(LEN(INDEX(TasksList!$C$6:$C$1005,MATCH(C940,TasksList!$B$6:$B$1005,0),1))=0,"",INDEX(TasksList!$C$6:$C$1005,MATCH(C940,TasksList!$B$6:$B$1005,0),1)),""),"")</f>
        <v/>
      </c>
      <c r="E940" s="361" t="str">
        <f>IFERROR(IF(LEN(C940)&gt;0,IF(LEN(INDEX(TasksList!$F$6:$F$1005,MATCH(C940,TasksList!$B$6:$B$1005,0),1))=0,"not set!",INDEX(TasksList!$F$6:$F$1005,MATCH(C940,TasksList!$B$6:$B$1005,0),1)),""),"")</f>
        <v/>
      </c>
      <c r="F940" s="360" t="str">
        <f>IFERROR(IF(LEN(D940)&gt;0,IF(LEN(INDEX(AdressBook!$D$6:$D$25,MATCH(D940,AdressBook!$B$6:$B$25,0),1))=0,"",INDEX(AdressBook!$D$6:$D$25,MATCH(D940,AdressBook!$B$6:$B$25,0),1)),""),"")</f>
        <v/>
      </c>
      <c r="G940" s="361" t="str">
        <f>IFERROR(IF(LEN(INDEX(PlansAndNotes!$F$6:$F$2005,ROW(B940)-ROW($C$3)))=0,"",INDEX(PlansAndNotes!$F$6:$F$2005,ROW(B940)-ROW($C$3))),"")</f>
        <v/>
      </c>
      <c r="H940" s="361" t="str">
        <f>IFERROR(IF(LEN(C940)&gt;0,IF(LEN(INDEX(TasksList!$G$6:$G$1005,MATCH(C940,TasksList!$B$6:$B$1005,0),1))=0,"",INDEX(TasksList!$G$6:$G$1005,MATCH(C940,TasksList!$B$6:$B$1005,0),1)),""),"")</f>
        <v/>
      </c>
      <c r="I940" s="381"/>
      <c r="J940" s="402"/>
      <c r="K940" s="402"/>
      <c r="L940" s="399" t="str">
        <f t="array" ref="L940">IFERROR(INDEX($J$4:$J$1003,SMALL($K$4:$K$1003,ROW(L940)-3),1),"")</f>
        <v/>
      </c>
      <c r="M940" s="206"/>
      <c r="N940" s="362" t="str">
        <f>IFERROR(IF(LEN(INDEX(PlansAndNotes!$D$6:$D$4005,ROW(B940)-ROW($C$3)))=0,"",INDEX(PlansAndNotes!$D$6:$D$4005,ROW(B940)-ROW($C$3))),"")</f>
        <v/>
      </c>
      <c r="O940" s="165" t="str">
        <f t="shared" si="121"/>
        <v/>
      </c>
      <c r="P940" s="363" t="str">
        <f>IFERROR(IF(LEN(INDEX(PlansAndNotes!$E$6:$E$4005,ROW(B940)-ROW($C$3)))=0,"",INDEX(PlansAndNotes!$E$6:$E$4005,ROW(B940)-ROW($C$3))),"")</f>
        <v/>
      </c>
      <c r="Q940" s="363" t="str">
        <f>IFERROR(IF(LEN(INDEX(PlansAndNotes!$G$6:$G$4005,ROW(B940)-ROW($C$3)))=0,"",INDEX(PlansAndNotes!$G$6:$G$4005,ROW(B940)-ROW($C$3))),"")</f>
        <v/>
      </c>
      <c r="R940" s="361" t="str">
        <f>IFERROR(IF(LEN(D940)&gt;0,IF(LEN(INDEX(AdressBook!$C$6:$C$25,MATCH(D940,AdressBook!$B$6:$B$25,0),1))=0,"",INDEX(AdressBook!$C$6:$C$25,MATCH(D940,AdressBook!$B$6:$B$25,0),1)),""),"")</f>
        <v/>
      </c>
      <c r="S940" s="165">
        <f>IF(LEN(C940)&gt;0,IFERROR(IF(MATCH(C940,C941:$C$4004,0)&gt;0,-1,ROW(S940)-ROW($S$3)),ROW(S940)-ROW($S$3)),-1)</f>
        <v>-1</v>
      </c>
      <c r="T940" s="165">
        <f t="shared" si="122"/>
        <v>0</v>
      </c>
      <c r="U940" s="165" t="str">
        <f t="shared" si="123"/>
        <v/>
      </c>
      <c r="V940" s="165" t="str">
        <f>IFERROR(IF(OR(C940="",S940&lt;0),"",IF(SUBTOTAL(3,C940:C940)=0,-1,SUBTOTAL(3,$C$4:C940))),"")</f>
        <v/>
      </c>
      <c r="W940" s="156" t="str">
        <f t="array" ref="W940">IF(LEN(C940)&gt;0,IFERROR(IF(MATCH(C940,$C$3:$C939,0)&gt;0,N940-INDEX($N$3:N939,SUMPRODUCT(MAX(ROW($C$3:$C939)*(C940=$C$3:$C939)))-2,1),""),""),"")</f>
        <v/>
      </c>
      <c r="X940" s="156">
        <f t="shared" ca="1" si="124"/>
        <v>1</v>
      </c>
      <c r="Y940" s="156">
        <f t="shared" ca="1" si="125"/>
        <v>1</v>
      </c>
    </row>
    <row r="941" spans="2:25" hidden="1" x14ac:dyDescent="0.25">
      <c r="B941" s="390" t="str">
        <f>IFERROR(IF(LEN(INDEX(PlansAndNotes!$B$6:$B$2005,ROW(A941)-ROW($B$3)))=0,"",INDEX(PlansAndNotes!$B$6:$B$2005,ROW(A941)-ROW($B$3))),"")</f>
        <v/>
      </c>
      <c r="C941" s="361" t="str">
        <f t="shared" si="120"/>
        <v/>
      </c>
      <c r="D941" s="361" t="str">
        <f>IFERROR(IF(LEN(C941)&gt;0,IF(LEN(INDEX(TasksList!$C$6:$C$1005,MATCH(C941,TasksList!$B$6:$B$1005,0),1))=0,"",INDEX(TasksList!$C$6:$C$1005,MATCH(C941,TasksList!$B$6:$B$1005,0),1)),""),"")</f>
        <v/>
      </c>
      <c r="E941" s="361" t="str">
        <f>IFERROR(IF(LEN(C941)&gt;0,IF(LEN(INDEX(TasksList!$F$6:$F$1005,MATCH(C941,TasksList!$B$6:$B$1005,0),1))=0,"not set!",INDEX(TasksList!$F$6:$F$1005,MATCH(C941,TasksList!$B$6:$B$1005,0),1)),""),"")</f>
        <v/>
      </c>
      <c r="F941" s="360" t="str">
        <f>IFERROR(IF(LEN(D941)&gt;0,IF(LEN(INDEX(AdressBook!$D$6:$D$25,MATCH(D941,AdressBook!$B$6:$B$25,0),1))=0,"",INDEX(AdressBook!$D$6:$D$25,MATCH(D941,AdressBook!$B$6:$B$25,0),1)),""),"")</f>
        <v/>
      </c>
      <c r="G941" s="361" t="str">
        <f>IFERROR(IF(LEN(INDEX(PlansAndNotes!$F$6:$F$2005,ROW(B941)-ROW($C$3)))=0,"",INDEX(PlansAndNotes!$F$6:$F$2005,ROW(B941)-ROW($C$3))),"")</f>
        <v/>
      </c>
      <c r="H941" s="361" t="str">
        <f>IFERROR(IF(LEN(C941)&gt;0,IF(LEN(INDEX(TasksList!$G$6:$G$1005,MATCH(C941,TasksList!$B$6:$B$1005,0),1))=0,"",INDEX(TasksList!$G$6:$G$1005,MATCH(C941,TasksList!$B$6:$B$1005,0),1)),""),"")</f>
        <v/>
      </c>
      <c r="I941" s="381"/>
      <c r="J941" s="402"/>
      <c r="K941" s="402"/>
      <c r="L941" s="399" t="str">
        <f t="array" ref="L941">IFERROR(INDEX($J$4:$J$1003,SMALL($K$4:$K$1003,ROW(L941)-3),1),"")</f>
        <v/>
      </c>
      <c r="M941" s="206"/>
      <c r="N941" s="362" t="str">
        <f>IFERROR(IF(LEN(INDEX(PlansAndNotes!$D$6:$D$4005,ROW(B941)-ROW($C$3)))=0,"",INDEX(PlansAndNotes!$D$6:$D$4005,ROW(B941)-ROW($C$3))),"")</f>
        <v/>
      </c>
      <c r="O941" s="165" t="str">
        <f t="shared" si="121"/>
        <v/>
      </c>
      <c r="P941" s="363" t="str">
        <f>IFERROR(IF(LEN(INDEX(PlansAndNotes!$E$6:$E$4005,ROW(B941)-ROW($C$3)))=0,"",INDEX(PlansAndNotes!$E$6:$E$4005,ROW(B941)-ROW($C$3))),"")</f>
        <v/>
      </c>
      <c r="Q941" s="363" t="str">
        <f>IFERROR(IF(LEN(INDEX(PlansAndNotes!$G$6:$G$4005,ROW(B941)-ROW($C$3)))=0,"",INDEX(PlansAndNotes!$G$6:$G$4005,ROW(B941)-ROW($C$3))),"")</f>
        <v/>
      </c>
      <c r="R941" s="361" t="str">
        <f>IFERROR(IF(LEN(D941)&gt;0,IF(LEN(INDEX(AdressBook!$C$6:$C$25,MATCH(D941,AdressBook!$B$6:$B$25,0),1))=0,"",INDEX(AdressBook!$C$6:$C$25,MATCH(D941,AdressBook!$B$6:$B$25,0),1)),""),"")</f>
        <v/>
      </c>
      <c r="S941" s="165">
        <f>IF(LEN(C941)&gt;0,IFERROR(IF(MATCH(C941,C942:$C$4004,0)&gt;0,-1,ROW(S941)-ROW($S$3)),ROW(S941)-ROW($S$3)),-1)</f>
        <v>-1</v>
      </c>
      <c r="T941" s="165">
        <f t="shared" si="122"/>
        <v>0</v>
      </c>
      <c r="U941" s="165" t="str">
        <f t="shared" si="123"/>
        <v/>
      </c>
      <c r="V941" s="165" t="str">
        <f>IFERROR(IF(OR(C941="",S941&lt;0),"",IF(SUBTOTAL(3,C941:C941)=0,-1,SUBTOTAL(3,$C$4:C941))),"")</f>
        <v/>
      </c>
      <c r="W941" s="156" t="str">
        <f t="array" ref="W941">IF(LEN(C941)&gt;0,IFERROR(IF(MATCH(C941,$C$3:$C940,0)&gt;0,N941-INDEX($N$3:N940,SUMPRODUCT(MAX(ROW($C$3:$C940)*(C941=$C$3:$C940)))-2,1),""),""),"")</f>
        <v/>
      </c>
      <c r="X941" s="156">
        <f t="shared" ca="1" si="124"/>
        <v>1</v>
      </c>
      <c r="Y941" s="156">
        <f t="shared" ca="1" si="125"/>
        <v>1</v>
      </c>
    </row>
    <row r="942" spans="2:25" hidden="1" x14ac:dyDescent="0.25">
      <c r="B942" s="390" t="str">
        <f>IFERROR(IF(LEN(INDEX(PlansAndNotes!$B$6:$B$2005,ROW(A942)-ROW($B$3)))=0,"",INDEX(PlansAndNotes!$B$6:$B$2005,ROW(A942)-ROW($B$3))),"")</f>
        <v/>
      </c>
      <c r="C942" s="361" t="str">
        <f t="shared" si="120"/>
        <v/>
      </c>
      <c r="D942" s="361" t="str">
        <f>IFERROR(IF(LEN(C942)&gt;0,IF(LEN(INDEX(TasksList!$C$6:$C$1005,MATCH(C942,TasksList!$B$6:$B$1005,0),1))=0,"",INDEX(TasksList!$C$6:$C$1005,MATCH(C942,TasksList!$B$6:$B$1005,0),1)),""),"")</f>
        <v/>
      </c>
      <c r="E942" s="361" t="str">
        <f>IFERROR(IF(LEN(C942)&gt;0,IF(LEN(INDEX(TasksList!$F$6:$F$1005,MATCH(C942,TasksList!$B$6:$B$1005,0),1))=0,"not set!",INDEX(TasksList!$F$6:$F$1005,MATCH(C942,TasksList!$B$6:$B$1005,0),1)),""),"")</f>
        <v/>
      </c>
      <c r="F942" s="360" t="str">
        <f>IFERROR(IF(LEN(D942)&gt;0,IF(LEN(INDEX(AdressBook!$D$6:$D$25,MATCH(D942,AdressBook!$B$6:$B$25,0),1))=0,"",INDEX(AdressBook!$D$6:$D$25,MATCH(D942,AdressBook!$B$6:$B$25,0),1)),""),"")</f>
        <v/>
      </c>
      <c r="G942" s="361" t="str">
        <f>IFERROR(IF(LEN(INDEX(PlansAndNotes!$F$6:$F$2005,ROW(B942)-ROW($C$3)))=0,"",INDEX(PlansAndNotes!$F$6:$F$2005,ROW(B942)-ROW($C$3))),"")</f>
        <v/>
      </c>
      <c r="H942" s="361" t="str">
        <f>IFERROR(IF(LEN(C942)&gt;0,IF(LEN(INDEX(TasksList!$G$6:$G$1005,MATCH(C942,TasksList!$B$6:$B$1005,0),1))=0,"",INDEX(TasksList!$G$6:$G$1005,MATCH(C942,TasksList!$B$6:$B$1005,0),1)),""),"")</f>
        <v/>
      </c>
      <c r="I942" s="381"/>
      <c r="J942" s="402"/>
      <c r="K942" s="402"/>
      <c r="L942" s="399" t="str">
        <f t="array" ref="L942">IFERROR(INDEX($J$4:$J$1003,SMALL($K$4:$K$1003,ROW(L942)-3),1),"")</f>
        <v/>
      </c>
      <c r="M942" s="206"/>
      <c r="N942" s="362" t="str">
        <f>IFERROR(IF(LEN(INDEX(PlansAndNotes!$D$6:$D$4005,ROW(B942)-ROW($C$3)))=0,"",INDEX(PlansAndNotes!$D$6:$D$4005,ROW(B942)-ROW($C$3))),"")</f>
        <v/>
      </c>
      <c r="O942" s="165" t="str">
        <f t="shared" si="121"/>
        <v/>
      </c>
      <c r="P942" s="363" t="str">
        <f>IFERROR(IF(LEN(INDEX(PlansAndNotes!$E$6:$E$4005,ROW(B942)-ROW($C$3)))=0,"",INDEX(PlansAndNotes!$E$6:$E$4005,ROW(B942)-ROW($C$3))),"")</f>
        <v/>
      </c>
      <c r="Q942" s="363" t="str">
        <f>IFERROR(IF(LEN(INDEX(PlansAndNotes!$G$6:$G$4005,ROW(B942)-ROW($C$3)))=0,"",INDEX(PlansAndNotes!$G$6:$G$4005,ROW(B942)-ROW($C$3))),"")</f>
        <v/>
      </c>
      <c r="R942" s="361" t="str">
        <f>IFERROR(IF(LEN(D942)&gt;0,IF(LEN(INDEX(AdressBook!$C$6:$C$25,MATCH(D942,AdressBook!$B$6:$B$25,0),1))=0,"",INDEX(AdressBook!$C$6:$C$25,MATCH(D942,AdressBook!$B$6:$B$25,0),1)),""),"")</f>
        <v/>
      </c>
      <c r="S942" s="165">
        <f>IF(LEN(C942)&gt;0,IFERROR(IF(MATCH(C942,C943:$C$4004,0)&gt;0,-1,ROW(S942)-ROW($S$3)),ROW(S942)-ROW($S$3)),-1)</f>
        <v>-1</v>
      </c>
      <c r="T942" s="165">
        <f t="shared" si="122"/>
        <v>0</v>
      </c>
      <c r="U942" s="165" t="str">
        <f t="shared" si="123"/>
        <v/>
      </c>
      <c r="V942" s="165" t="str">
        <f>IFERROR(IF(OR(C942="",S942&lt;0),"",IF(SUBTOTAL(3,C942:C942)=0,-1,SUBTOTAL(3,$C$4:C942))),"")</f>
        <v/>
      </c>
      <c r="W942" s="156" t="str">
        <f t="array" ref="W942">IF(LEN(C942)&gt;0,IFERROR(IF(MATCH(C942,$C$3:$C941,0)&gt;0,N942-INDEX($N$3:N941,SUMPRODUCT(MAX(ROW($C$3:$C941)*(C942=$C$3:$C941)))-2,1),""),""),"")</f>
        <v/>
      </c>
      <c r="X942" s="156">
        <f t="shared" ca="1" si="124"/>
        <v>1</v>
      </c>
      <c r="Y942" s="156">
        <f t="shared" ca="1" si="125"/>
        <v>1</v>
      </c>
    </row>
    <row r="943" spans="2:25" hidden="1" x14ac:dyDescent="0.25">
      <c r="B943" s="390" t="str">
        <f>IFERROR(IF(LEN(INDEX(PlansAndNotes!$B$6:$B$2005,ROW(A943)-ROW($B$3)))=0,"",INDEX(PlansAndNotes!$B$6:$B$2005,ROW(A943)-ROW($B$3))),"")</f>
        <v/>
      </c>
      <c r="C943" s="361" t="str">
        <f t="shared" si="120"/>
        <v/>
      </c>
      <c r="D943" s="361" t="str">
        <f>IFERROR(IF(LEN(C943)&gt;0,IF(LEN(INDEX(TasksList!$C$6:$C$1005,MATCH(C943,TasksList!$B$6:$B$1005,0),1))=0,"",INDEX(TasksList!$C$6:$C$1005,MATCH(C943,TasksList!$B$6:$B$1005,0),1)),""),"")</f>
        <v/>
      </c>
      <c r="E943" s="361" t="str">
        <f>IFERROR(IF(LEN(C943)&gt;0,IF(LEN(INDEX(TasksList!$F$6:$F$1005,MATCH(C943,TasksList!$B$6:$B$1005,0),1))=0,"not set!",INDEX(TasksList!$F$6:$F$1005,MATCH(C943,TasksList!$B$6:$B$1005,0),1)),""),"")</f>
        <v/>
      </c>
      <c r="F943" s="360" t="str">
        <f>IFERROR(IF(LEN(D943)&gt;0,IF(LEN(INDEX(AdressBook!$D$6:$D$25,MATCH(D943,AdressBook!$B$6:$B$25,0),1))=0,"",INDEX(AdressBook!$D$6:$D$25,MATCH(D943,AdressBook!$B$6:$B$25,0),1)),""),"")</f>
        <v/>
      </c>
      <c r="G943" s="361" t="str">
        <f>IFERROR(IF(LEN(INDEX(PlansAndNotes!$F$6:$F$2005,ROW(B943)-ROW($C$3)))=0,"",INDEX(PlansAndNotes!$F$6:$F$2005,ROW(B943)-ROW($C$3))),"")</f>
        <v/>
      </c>
      <c r="H943" s="361" t="str">
        <f>IFERROR(IF(LEN(C943)&gt;0,IF(LEN(INDEX(TasksList!$G$6:$G$1005,MATCH(C943,TasksList!$B$6:$B$1005,0),1))=0,"",INDEX(TasksList!$G$6:$G$1005,MATCH(C943,TasksList!$B$6:$B$1005,0),1)),""),"")</f>
        <v/>
      </c>
      <c r="I943" s="381"/>
      <c r="J943" s="402"/>
      <c r="K943" s="402"/>
      <c r="L943" s="399" t="str">
        <f t="array" ref="L943">IFERROR(INDEX($J$4:$J$1003,SMALL($K$4:$K$1003,ROW(L943)-3),1),"")</f>
        <v/>
      </c>
      <c r="M943" s="206"/>
      <c r="N943" s="362" t="str">
        <f>IFERROR(IF(LEN(INDEX(PlansAndNotes!$D$6:$D$4005,ROW(B943)-ROW($C$3)))=0,"",INDEX(PlansAndNotes!$D$6:$D$4005,ROW(B943)-ROW($C$3))),"")</f>
        <v/>
      </c>
      <c r="O943" s="165" t="str">
        <f t="shared" si="121"/>
        <v/>
      </c>
      <c r="P943" s="363" t="str">
        <f>IFERROR(IF(LEN(INDEX(PlansAndNotes!$E$6:$E$4005,ROW(B943)-ROW($C$3)))=0,"",INDEX(PlansAndNotes!$E$6:$E$4005,ROW(B943)-ROW($C$3))),"")</f>
        <v/>
      </c>
      <c r="Q943" s="363" t="str">
        <f>IFERROR(IF(LEN(INDEX(PlansAndNotes!$G$6:$G$4005,ROW(B943)-ROW($C$3)))=0,"",INDEX(PlansAndNotes!$G$6:$G$4005,ROW(B943)-ROW($C$3))),"")</f>
        <v/>
      </c>
      <c r="R943" s="361" t="str">
        <f>IFERROR(IF(LEN(D943)&gt;0,IF(LEN(INDEX(AdressBook!$C$6:$C$25,MATCH(D943,AdressBook!$B$6:$B$25,0),1))=0,"",INDEX(AdressBook!$C$6:$C$25,MATCH(D943,AdressBook!$B$6:$B$25,0),1)),""),"")</f>
        <v/>
      </c>
      <c r="S943" s="165">
        <f>IF(LEN(C943)&gt;0,IFERROR(IF(MATCH(C943,C944:$C$4004,0)&gt;0,-1,ROW(S943)-ROW($S$3)),ROW(S943)-ROW($S$3)),-1)</f>
        <v>-1</v>
      </c>
      <c r="T943" s="165">
        <f t="shared" si="122"/>
        <v>0</v>
      </c>
      <c r="U943" s="165" t="str">
        <f t="shared" si="123"/>
        <v/>
      </c>
      <c r="V943" s="165" t="str">
        <f>IFERROR(IF(OR(C943="",S943&lt;0),"",IF(SUBTOTAL(3,C943:C943)=0,-1,SUBTOTAL(3,$C$4:C943))),"")</f>
        <v/>
      </c>
      <c r="W943" s="156" t="str">
        <f t="array" ref="W943">IF(LEN(C943)&gt;0,IFERROR(IF(MATCH(C943,$C$3:$C942,0)&gt;0,N943-INDEX($N$3:N942,SUMPRODUCT(MAX(ROW($C$3:$C942)*(C943=$C$3:$C942)))-2,1),""),""),"")</f>
        <v/>
      </c>
      <c r="X943" s="156">
        <f t="shared" ca="1" si="124"/>
        <v>1</v>
      </c>
      <c r="Y943" s="156">
        <f t="shared" ca="1" si="125"/>
        <v>1</v>
      </c>
    </row>
    <row r="944" spans="2:25" hidden="1" x14ac:dyDescent="0.25">
      <c r="B944" s="390" t="str">
        <f>IFERROR(IF(LEN(INDEX(PlansAndNotes!$B$6:$B$2005,ROW(A944)-ROW($B$3)))=0,"",INDEX(PlansAndNotes!$B$6:$B$2005,ROW(A944)-ROW($B$3))),"")</f>
        <v/>
      </c>
      <c r="C944" s="361" t="str">
        <f t="shared" si="120"/>
        <v/>
      </c>
      <c r="D944" s="361" t="str">
        <f>IFERROR(IF(LEN(C944)&gt;0,IF(LEN(INDEX(TasksList!$C$6:$C$1005,MATCH(C944,TasksList!$B$6:$B$1005,0),1))=0,"",INDEX(TasksList!$C$6:$C$1005,MATCH(C944,TasksList!$B$6:$B$1005,0),1)),""),"")</f>
        <v/>
      </c>
      <c r="E944" s="361" t="str">
        <f>IFERROR(IF(LEN(C944)&gt;0,IF(LEN(INDEX(TasksList!$F$6:$F$1005,MATCH(C944,TasksList!$B$6:$B$1005,0),1))=0,"not set!",INDEX(TasksList!$F$6:$F$1005,MATCH(C944,TasksList!$B$6:$B$1005,0),1)),""),"")</f>
        <v/>
      </c>
      <c r="F944" s="360" t="str">
        <f>IFERROR(IF(LEN(D944)&gt;0,IF(LEN(INDEX(AdressBook!$D$6:$D$25,MATCH(D944,AdressBook!$B$6:$B$25,0),1))=0,"",INDEX(AdressBook!$D$6:$D$25,MATCH(D944,AdressBook!$B$6:$B$25,0),1)),""),"")</f>
        <v/>
      </c>
      <c r="G944" s="361" t="str">
        <f>IFERROR(IF(LEN(INDEX(PlansAndNotes!$F$6:$F$2005,ROW(B944)-ROW($C$3)))=0,"",INDEX(PlansAndNotes!$F$6:$F$2005,ROW(B944)-ROW($C$3))),"")</f>
        <v/>
      </c>
      <c r="H944" s="361" t="str">
        <f>IFERROR(IF(LEN(C944)&gt;0,IF(LEN(INDEX(TasksList!$G$6:$G$1005,MATCH(C944,TasksList!$B$6:$B$1005,0),1))=0,"",INDEX(TasksList!$G$6:$G$1005,MATCH(C944,TasksList!$B$6:$B$1005,0),1)),""),"")</f>
        <v/>
      </c>
      <c r="I944" s="381"/>
      <c r="J944" s="402"/>
      <c r="K944" s="402"/>
      <c r="L944" s="399" t="str">
        <f t="array" ref="L944">IFERROR(INDEX($J$4:$J$1003,SMALL($K$4:$K$1003,ROW(L944)-3),1),"")</f>
        <v/>
      </c>
      <c r="M944" s="206"/>
      <c r="N944" s="362" t="str">
        <f>IFERROR(IF(LEN(INDEX(PlansAndNotes!$D$6:$D$4005,ROW(B944)-ROW($C$3)))=0,"",INDEX(PlansAndNotes!$D$6:$D$4005,ROW(B944)-ROW($C$3))),"")</f>
        <v/>
      </c>
      <c r="O944" s="165" t="str">
        <f t="shared" si="121"/>
        <v/>
      </c>
      <c r="P944" s="363" t="str">
        <f>IFERROR(IF(LEN(INDEX(PlansAndNotes!$E$6:$E$4005,ROW(B944)-ROW($C$3)))=0,"",INDEX(PlansAndNotes!$E$6:$E$4005,ROW(B944)-ROW($C$3))),"")</f>
        <v/>
      </c>
      <c r="Q944" s="363" t="str">
        <f>IFERROR(IF(LEN(INDEX(PlansAndNotes!$G$6:$G$4005,ROW(B944)-ROW($C$3)))=0,"",INDEX(PlansAndNotes!$G$6:$G$4005,ROW(B944)-ROW($C$3))),"")</f>
        <v/>
      </c>
      <c r="R944" s="361" t="str">
        <f>IFERROR(IF(LEN(D944)&gt;0,IF(LEN(INDEX(AdressBook!$C$6:$C$25,MATCH(D944,AdressBook!$B$6:$B$25,0),1))=0,"",INDEX(AdressBook!$C$6:$C$25,MATCH(D944,AdressBook!$B$6:$B$25,0),1)),""),"")</f>
        <v/>
      </c>
      <c r="S944" s="165">
        <f>IF(LEN(C944)&gt;0,IFERROR(IF(MATCH(C944,C945:$C$4004,0)&gt;0,-1,ROW(S944)-ROW($S$3)),ROW(S944)-ROW($S$3)),-1)</f>
        <v>-1</v>
      </c>
      <c r="T944" s="165">
        <f t="shared" si="122"/>
        <v>0</v>
      </c>
      <c r="U944" s="165" t="str">
        <f t="shared" si="123"/>
        <v/>
      </c>
      <c r="V944" s="165" t="str">
        <f>IFERROR(IF(OR(C944="",S944&lt;0),"",IF(SUBTOTAL(3,C944:C944)=0,-1,SUBTOTAL(3,$C$4:C944))),"")</f>
        <v/>
      </c>
      <c r="W944" s="156" t="str">
        <f t="array" ref="W944">IF(LEN(C944)&gt;0,IFERROR(IF(MATCH(C944,$C$3:$C943,0)&gt;0,N944-INDEX($N$3:N943,SUMPRODUCT(MAX(ROW($C$3:$C943)*(C944=$C$3:$C943)))-2,1),""),""),"")</f>
        <v/>
      </c>
      <c r="X944" s="156">
        <f t="shared" ca="1" si="124"/>
        <v>1</v>
      </c>
      <c r="Y944" s="156">
        <f t="shared" ca="1" si="125"/>
        <v>1</v>
      </c>
    </row>
    <row r="945" spans="2:25" hidden="1" x14ac:dyDescent="0.25">
      <c r="B945" s="390" t="str">
        <f>IFERROR(IF(LEN(INDEX(PlansAndNotes!$B$6:$B$2005,ROW(A945)-ROW($B$3)))=0,"",INDEX(PlansAndNotes!$B$6:$B$2005,ROW(A945)-ROW($B$3))),"")</f>
        <v/>
      </c>
      <c r="C945" s="361" t="str">
        <f t="shared" si="120"/>
        <v/>
      </c>
      <c r="D945" s="361" t="str">
        <f>IFERROR(IF(LEN(C945)&gt;0,IF(LEN(INDEX(TasksList!$C$6:$C$1005,MATCH(C945,TasksList!$B$6:$B$1005,0),1))=0,"",INDEX(TasksList!$C$6:$C$1005,MATCH(C945,TasksList!$B$6:$B$1005,0),1)),""),"")</f>
        <v/>
      </c>
      <c r="E945" s="361" t="str">
        <f>IFERROR(IF(LEN(C945)&gt;0,IF(LEN(INDEX(TasksList!$F$6:$F$1005,MATCH(C945,TasksList!$B$6:$B$1005,0),1))=0,"not set!",INDEX(TasksList!$F$6:$F$1005,MATCH(C945,TasksList!$B$6:$B$1005,0),1)),""),"")</f>
        <v/>
      </c>
      <c r="F945" s="360" t="str">
        <f>IFERROR(IF(LEN(D945)&gt;0,IF(LEN(INDEX(AdressBook!$D$6:$D$25,MATCH(D945,AdressBook!$B$6:$B$25,0),1))=0,"",INDEX(AdressBook!$D$6:$D$25,MATCH(D945,AdressBook!$B$6:$B$25,0),1)),""),"")</f>
        <v/>
      </c>
      <c r="G945" s="361" t="str">
        <f>IFERROR(IF(LEN(INDEX(PlansAndNotes!$F$6:$F$2005,ROW(B945)-ROW($C$3)))=0,"",INDEX(PlansAndNotes!$F$6:$F$2005,ROW(B945)-ROW($C$3))),"")</f>
        <v/>
      </c>
      <c r="H945" s="361" t="str">
        <f>IFERROR(IF(LEN(C945)&gt;0,IF(LEN(INDEX(TasksList!$G$6:$G$1005,MATCH(C945,TasksList!$B$6:$B$1005,0),1))=0,"",INDEX(TasksList!$G$6:$G$1005,MATCH(C945,TasksList!$B$6:$B$1005,0),1)),""),"")</f>
        <v/>
      </c>
      <c r="I945" s="381"/>
      <c r="J945" s="402"/>
      <c r="K945" s="402"/>
      <c r="L945" s="399" t="str">
        <f t="array" ref="L945">IFERROR(INDEX($J$4:$J$1003,SMALL($K$4:$K$1003,ROW(L945)-3),1),"")</f>
        <v/>
      </c>
      <c r="M945" s="206"/>
      <c r="N945" s="362" t="str">
        <f>IFERROR(IF(LEN(INDEX(PlansAndNotes!$D$6:$D$4005,ROW(B945)-ROW($C$3)))=0,"",INDEX(PlansAndNotes!$D$6:$D$4005,ROW(B945)-ROW($C$3))),"")</f>
        <v/>
      </c>
      <c r="O945" s="165" t="str">
        <f t="shared" si="121"/>
        <v/>
      </c>
      <c r="P945" s="363" t="str">
        <f>IFERROR(IF(LEN(INDEX(PlansAndNotes!$E$6:$E$4005,ROW(B945)-ROW($C$3)))=0,"",INDEX(PlansAndNotes!$E$6:$E$4005,ROW(B945)-ROW($C$3))),"")</f>
        <v/>
      </c>
      <c r="Q945" s="363" t="str">
        <f>IFERROR(IF(LEN(INDEX(PlansAndNotes!$G$6:$G$4005,ROW(B945)-ROW($C$3)))=0,"",INDEX(PlansAndNotes!$G$6:$G$4005,ROW(B945)-ROW($C$3))),"")</f>
        <v/>
      </c>
      <c r="R945" s="361" t="str">
        <f>IFERROR(IF(LEN(D945)&gt;0,IF(LEN(INDEX(AdressBook!$C$6:$C$25,MATCH(D945,AdressBook!$B$6:$B$25,0),1))=0,"",INDEX(AdressBook!$C$6:$C$25,MATCH(D945,AdressBook!$B$6:$B$25,0),1)),""),"")</f>
        <v/>
      </c>
      <c r="S945" s="165">
        <f>IF(LEN(C945)&gt;0,IFERROR(IF(MATCH(C945,C946:$C$4004,0)&gt;0,-1,ROW(S945)-ROW($S$3)),ROW(S945)-ROW($S$3)),-1)</f>
        <v>-1</v>
      </c>
      <c r="T945" s="165">
        <f t="shared" si="122"/>
        <v>0</v>
      </c>
      <c r="U945" s="165" t="str">
        <f t="shared" si="123"/>
        <v/>
      </c>
      <c r="V945" s="165" t="str">
        <f>IFERROR(IF(OR(C945="",S945&lt;0),"",IF(SUBTOTAL(3,C945:C945)=0,-1,SUBTOTAL(3,$C$4:C945))),"")</f>
        <v/>
      </c>
      <c r="W945" s="156" t="str">
        <f t="array" ref="W945">IF(LEN(C945)&gt;0,IFERROR(IF(MATCH(C945,$C$3:$C944,0)&gt;0,N945-INDEX($N$3:N944,SUMPRODUCT(MAX(ROW($C$3:$C944)*(C945=$C$3:$C944)))-2,1),""),""),"")</f>
        <v/>
      </c>
      <c r="X945" s="156">
        <f t="shared" ca="1" si="124"/>
        <v>1</v>
      </c>
      <c r="Y945" s="156">
        <f t="shared" ca="1" si="125"/>
        <v>1</v>
      </c>
    </row>
    <row r="946" spans="2:25" hidden="1" x14ac:dyDescent="0.25">
      <c r="B946" s="390" t="str">
        <f>IFERROR(IF(LEN(INDEX(PlansAndNotes!$B$6:$B$2005,ROW(A946)-ROW($B$3)))=0,"",INDEX(PlansAndNotes!$B$6:$B$2005,ROW(A946)-ROW($B$3))),"")</f>
        <v/>
      </c>
      <c r="C946" s="361" t="str">
        <f t="shared" si="120"/>
        <v/>
      </c>
      <c r="D946" s="361" t="str">
        <f>IFERROR(IF(LEN(C946)&gt;0,IF(LEN(INDEX(TasksList!$C$6:$C$1005,MATCH(C946,TasksList!$B$6:$B$1005,0),1))=0,"",INDEX(TasksList!$C$6:$C$1005,MATCH(C946,TasksList!$B$6:$B$1005,0),1)),""),"")</f>
        <v/>
      </c>
      <c r="E946" s="361" t="str">
        <f>IFERROR(IF(LEN(C946)&gt;0,IF(LEN(INDEX(TasksList!$F$6:$F$1005,MATCH(C946,TasksList!$B$6:$B$1005,0),1))=0,"not set!",INDEX(TasksList!$F$6:$F$1005,MATCH(C946,TasksList!$B$6:$B$1005,0),1)),""),"")</f>
        <v/>
      </c>
      <c r="F946" s="360" t="str">
        <f>IFERROR(IF(LEN(D946)&gt;0,IF(LEN(INDEX(AdressBook!$D$6:$D$25,MATCH(D946,AdressBook!$B$6:$B$25,0),1))=0,"",INDEX(AdressBook!$D$6:$D$25,MATCH(D946,AdressBook!$B$6:$B$25,0),1)),""),"")</f>
        <v/>
      </c>
      <c r="G946" s="361" t="str">
        <f>IFERROR(IF(LEN(INDEX(PlansAndNotes!$F$6:$F$2005,ROW(B946)-ROW($C$3)))=0,"",INDEX(PlansAndNotes!$F$6:$F$2005,ROW(B946)-ROW($C$3))),"")</f>
        <v/>
      </c>
      <c r="H946" s="361" t="str">
        <f>IFERROR(IF(LEN(C946)&gt;0,IF(LEN(INDEX(TasksList!$G$6:$G$1005,MATCH(C946,TasksList!$B$6:$B$1005,0),1))=0,"",INDEX(TasksList!$G$6:$G$1005,MATCH(C946,TasksList!$B$6:$B$1005,0),1)),""),"")</f>
        <v/>
      </c>
      <c r="I946" s="381"/>
      <c r="J946" s="402"/>
      <c r="K946" s="402"/>
      <c r="L946" s="399" t="str">
        <f t="array" ref="L946">IFERROR(INDEX($J$4:$J$1003,SMALL($K$4:$K$1003,ROW(L946)-3),1),"")</f>
        <v/>
      </c>
      <c r="M946" s="206"/>
      <c r="N946" s="362" t="str">
        <f>IFERROR(IF(LEN(INDEX(PlansAndNotes!$D$6:$D$4005,ROW(B946)-ROW($C$3)))=0,"",INDEX(PlansAndNotes!$D$6:$D$4005,ROW(B946)-ROW($C$3))),"")</f>
        <v/>
      </c>
      <c r="O946" s="165" t="str">
        <f t="shared" si="121"/>
        <v/>
      </c>
      <c r="P946" s="363" t="str">
        <f>IFERROR(IF(LEN(INDEX(PlansAndNotes!$E$6:$E$4005,ROW(B946)-ROW($C$3)))=0,"",INDEX(PlansAndNotes!$E$6:$E$4005,ROW(B946)-ROW($C$3))),"")</f>
        <v/>
      </c>
      <c r="Q946" s="363" t="str">
        <f>IFERROR(IF(LEN(INDEX(PlansAndNotes!$G$6:$G$4005,ROW(B946)-ROW($C$3)))=0,"",INDEX(PlansAndNotes!$G$6:$G$4005,ROW(B946)-ROW($C$3))),"")</f>
        <v/>
      </c>
      <c r="R946" s="361" t="str">
        <f>IFERROR(IF(LEN(D946)&gt;0,IF(LEN(INDEX(AdressBook!$C$6:$C$25,MATCH(D946,AdressBook!$B$6:$B$25,0),1))=0,"",INDEX(AdressBook!$C$6:$C$25,MATCH(D946,AdressBook!$B$6:$B$25,0),1)),""),"")</f>
        <v/>
      </c>
      <c r="S946" s="165">
        <f>IF(LEN(C946)&gt;0,IFERROR(IF(MATCH(C946,C947:$C$4004,0)&gt;0,-1,ROW(S946)-ROW($S$3)),ROW(S946)-ROW($S$3)),-1)</f>
        <v>-1</v>
      </c>
      <c r="T946" s="165">
        <f t="shared" si="122"/>
        <v>0</v>
      </c>
      <c r="U946" s="165" t="str">
        <f t="shared" si="123"/>
        <v/>
      </c>
      <c r="V946" s="165" t="str">
        <f>IFERROR(IF(OR(C946="",S946&lt;0),"",IF(SUBTOTAL(3,C946:C946)=0,-1,SUBTOTAL(3,$C$4:C946))),"")</f>
        <v/>
      </c>
      <c r="W946" s="156" t="str">
        <f t="array" ref="W946">IF(LEN(C946)&gt;0,IFERROR(IF(MATCH(C946,$C$3:$C945,0)&gt;0,N946-INDEX($N$3:N945,SUMPRODUCT(MAX(ROW($C$3:$C945)*(C946=$C$3:$C945)))-2,1),""),""),"")</f>
        <v/>
      </c>
      <c r="X946" s="156">
        <f t="shared" ca="1" si="124"/>
        <v>1</v>
      </c>
      <c r="Y946" s="156">
        <f t="shared" ca="1" si="125"/>
        <v>1</v>
      </c>
    </row>
    <row r="947" spans="2:25" hidden="1" x14ac:dyDescent="0.25">
      <c r="B947" s="390" t="str">
        <f>IFERROR(IF(LEN(INDEX(PlansAndNotes!$B$6:$B$2005,ROW(A947)-ROW($B$3)))=0,"",INDEX(PlansAndNotes!$B$6:$B$2005,ROW(A947)-ROW($B$3))),"")</f>
        <v/>
      </c>
      <c r="C947" s="361" t="str">
        <f t="shared" si="120"/>
        <v/>
      </c>
      <c r="D947" s="361" t="str">
        <f>IFERROR(IF(LEN(C947)&gt;0,IF(LEN(INDEX(TasksList!$C$6:$C$1005,MATCH(C947,TasksList!$B$6:$B$1005,0),1))=0,"",INDEX(TasksList!$C$6:$C$1005,MATCH(C947,TasksList!$B$6:$B$1005,0),1)),""),"")</f>
        <v/>
      </c>
      <c r="E947" s="361" t="str">
        <f>IFERROR(IF(LEN(C947)&gt;0,IF(LEN(INDEX(TasksList!$F$6:$F$1005,MATCH(C947,TasksList!$B$6:$B$1005,0),1))=0,"not set!",INDEX(TasksList!$F$6:$F$1005,MATCH(C947,TasksList!$B$6:$B$1005,0),1)),""),"")</f>
        <v/>
      </c>
      <c r="F947" s="360" t="str">
        <f>IFERROR(IF(LEN(D947)&gt;0,IF(LEN(INDEX(AdressBook!$D$6:$D$25,MATCH(D947,AdressBook!$B$6:$B$25,0),1))=0,"",INDEX(AdressBook!$D$6:$D$25,MATCH(D947,AdressBook!$B$6:$B$25,0),1)),""),"")</f>
        <v/>
      </c>
      <c r="G947" s="361" t="str">
        <f>IFERROR(IF(LEN(INDEX(PlansAndNotes!$F$6:$F$2005,ROW(B947)-ROW($C$3)))=0,"",INDEX(PlansAndNotes!$F$6:$F$2005,ROW(B947)-ROW($C$3))),"")</f>
        <v/>
      </c>
      <c r="H947" s="361" t="str">
        <f>IFERROR(IF(LEN(C947)&gt;0,IF(LEN(INDEX(TasksList!$G$6:$G$1005,MATCH(C947,TasksList!$B$6:$B$1005,0),1))=0,"",INDEX(TasksList!$G$6:$G$1005,MATCH(C947,TasksList!$B$6:$B$1005,0),1)),""),"")</f>
        <v/>
      </c>
      <c r="I947" s="381"/>
      <c r="J947" s="402"/>
      <c r="K947" s="402"/>
      <c r="L947" s="399" t="str">
        <f t="array" ref="L947">IFERROR(INDEX($J$4:$J$1003,SMALL($K$4:$K$1003,ROW(L947)-3),1),"")</f>
        <v/>
      </c>
      <c r="M947" s="206"/>
      <c r="N947" s="362" t="str">
        <f>IFERROR(IF(LEN(INDEX(PlansAndNotes!$D$6:$D$4005,ROW(B947)-ROW($C$3)))=0,"",INDEX(PlansAndNotes!$D$6:$D$4005,ROW(B947)-ROW($C$3))),"")</f>
        <v/>
      </c>
      <c r="O947" s="165" t="str">
        <f t="shared" si="121"/>
        <v/>
      </c>
      <c r="P947" s="363" t="str">
        <f>IFERROR(IF(LEN(INDEX(PlansAndNotes!$E$6:$E$4005,ROW(B947)-ROW($C$3)))=0,"",INDEX(PlansAndNotes!$E$6:$E$4005,ROW(B947)-ROW($C$3))),"")</f>
        <v/>
      </c>
      <c r="Q947" s="363" t="str">
        <f>IFERROR(IF(LEN(INDEX(PlansAndNotes!$G$6:$G$4005,ROW(B947)-ROW($C$3)))=0,"",INDEX(PlansAndNotes!$G$6:$G$4005,ROW(B947)-ROW($C$3))),"")</f>
        <v/>
      </c>
      <c r="R947" s="361" t="str">
        <f>IFERROR(IF(LEN(D947)&gt;0,IF(LEN(INDEX(AdressBook!$C$6:$C$25,MATCH(D947,AdressBook!$B$6:$B$25,0),1))=0,"",INDEX(AdressBook!$C$6:$C$25,MATCH(D947,AdressBook!$B$6:$B$25,0),1)),""),"")</f>
        <v/>
      </c>
      <c r="S947" s="165">
        <f>IF(LEN(C947)&gt;0,IFERROR(IF(MATCH(C947,C948:$C$4004,0)&gt;0,-1,ROW(S947)-ROW($S$3)),ROW(S947)-ROW($S$3)),-1)</f>
        <v>-1</v>
      </c>
      <c r="T947" s="165">
        <f t="shared" si="122"/>
        <v>0</v>
      </c>
      <c r="U947" s="165" t="str">
        <f t="shared" si="123"/>
        <v/>
      </c>
      <c r="V947" s="165" t="str">
        <f>IFERROR(IF(OR(C947="",S947&lt;0),"",IF(SUBTOTAL(3,C947:C947)=0,-1,SUBTOTAL(3,$C$4:C947))),"")</f>
        <v/>
      </c>
      <c r="W947" s="156" t="str">
        <f t="array" ref="W947">IF(LEN(C947)&gt;0,IFERROR(IF(MATCH(C947,$C$3:$C946,0)&gt;0,N947-INDEX($N$3:N946,SUMPRODUCT(MAX(ROW($C$3:$C946)*(C947=$C$3:$C946)))-2,1),""),""),"")</f>
        <v/>
      </c>
      <c r="X947" s="156">
        <f t="shared" ca="1" si="124"/>
        <v>1</v>
      </c>
      <c r="Y947" s="156">
        <f t="shared" ca="1" si="125"/>
        <v>1</v>
      </c>
    </row>
    <row r="948" spans="2:25" hidden="1" x14ac:dyDescent="0.25">
      <c r="B948" s="390" t="str">
        <f>IFERROR(IF(LEN(INDEX(PlansAndNotes!$B$6:$B$2005,ROW(A948)-ROW($B$3)))=0,"",INDEX(PlansAndNotes!$B$6:$B$2005,ROW(A948)-ROW($B$3))),"")</f>
        <v/>
      </c>
      <c r="C948" s="361" t="str">
        <f t="shared" si="120"/>
        <v/>
      </c>
      <c r="D948" s="361" t="str">
        <f>IFERROR(IF(LEN(C948)&gt;0,IF(LEN(INDEX(TasksList!$C$6:$C$1005,MATCH(C948,TasksList!$B$6:$B$1005,0),1))=0,"",INDEX(TasksList!$C$6:$C$1005,MATCH(C948,TasksList!$B$6:$B$1005,0),1)),""),"")</f>
        <v/>
      </c>
      <c r="E948" s="361" t="str">
        <f>IFERROR(IF(LEN(C948)&gt;0,IF(LEN(INDEX(TasksList!$F$6:$F$1005,MATCH(C948,TasksList!$B$6:$B$1005,0),1))=0,"not set!",INDEX(TasksList!$F$6:$F$1005,MATCH(C948,TasksList!$B$6:$B$1005,0),1)),""),"")</f>
        <v/>
      </c>
      <c r="F948" s="360" t="str">
        <f>IFERROR(IF(LEN(D948)&gt;0,IF(LEN(INDEX(AdressBook!$D$6:$D$25,MATCH(D948,AdressBook!$B$6:$B$25,0),1))=0,"",INDEX(AdressBook!$D$6:$D$25,MATCH(D948,AdressBook!$B$6:$B$25,0),1)),""),"")</f>
        <v/>
      </c>
      <c r="G948" s="361" t="str">
        <f>IFERROR(IF(LEN(INDEX(PlansAndNotes!$F$6:$F$2005,ROW(B948)-ROW($C$3)))=0,"",INDEX(PlansAndNotes!$F$6:$F$2005,ROW(B948)-ROW($C$3))),"")</f>
        <v/>
      </c>
      <c r="H948" s="361" t="str">
        <f>IFERROR(IF(LEN(C948)&gt;0,IF(LEN(INDEX(TasksList!$G$6:$G$1005,MATCH(C948,TasksList!$B$6:$B$1005,0),1))=0,"",INDEX(TasksList!$G$6:$G$1005,MATCH(C948,TasksList!$B$6:$B$1005,0),1)),""),"")</f>
        <v/>
      </c>
      <c r="I948" s="381"/>
      <c r="J948" s="402"/>
      <c r="K948" s="402"/>
      <c r="L948" s="399" t="str">
        <f t="array" ref="L948">IFERROR(INDEX($J$4:$J$1003,SMALL($K$4:$K$1003,ROW(L948)-3),1),"")</f>
        <v/>
      </c>
      <c r="M948" s="206"/>
      <c r="N948" s="362" t="str">
        <f>IFERROR(IF(LEN(INDEX(PlansAndNotes!$D$6:$D$4005,ROW(B948)-ROW($C$3)))=0,"",INDEX(PlansAndNotes!$D$6:$D$4005,ROW(B948)-ROW($C$3))),"")</f>
        <v/>
      </c>
      <c r="O948" s="165" t="str">
        <f t="shared" si="121"/>
        <v/>
      </c>
      <c r="P948" s="363" t="str">
        <f>IFERROR(IF(LEN(INDEX(PlansAndNotes!$E$6:$E$4005,ROW(B948)-ROW($C$3)))=0,"",INDEX(PlansAndNotes!$E$6:$E$4005,ROW(B948)-ROW($C$3))),"")</f>
        <v/>
      </c>
      <c r="Q948" s="363" t="str">
        <f>IFERROR(IF(LEN(INDEX(PlansAndNotes!$G$6:$G$4005,ROW(B948)-ROW($C$3)))=0,"",INDEX(PlansAndNotes!$G$6:$G$4005,ROW(B948)-ROW($C$3))),"")</f>
        <v/>
      </c>
      <c r="R948" s="361" t="str">
        <f>IFERROR(IF(LEN(D948)&gt;0,IF(LEN(INDEX(AdressBook!$C$6:$C$25,MATCH(D948,AdressBook!$B$6:$B$25,0),1))=0,"",INDEX(AdressBook!$C$6:$C$25,MATCH(D948,AdressBook!$B$6:$B$25,0),1)),""),"")</f>
        <v/>
      </c>
      <c r="S948" s="165">
        <f>IF(LEN(C948)&gt;0,IFERROR(IF(MATCH(C948,C949:$C$4004,0)&gt;0,-1,ROW(S948)-ROW($S$3)),ROW(S948)-ROW($S$3)),-1)</f>
        <v>-1</v>
      </c>
      <c r="T948" s="165">
        <f t="shared" si="122"/>
        <v>0</v>
      </c>
      <c r="U948" s="165" t="str">
        <f t="shared" si="123"/>
        <v/>
      </c>
      <c r="V948" s="165" t="str">
        <f>IFERROR(IF(OR(C948="",S948&lt;0),"",IF(SUBTOTAL(3,C948:C948)=0,-1,SUBTOTAL(3,$C$4:C948))),"")</f>
        <v/>
      </c>
      <c r="W948" s="156" t="str">
        <f t="array" ref="W948">IF(LEN(C948)&gt;0,IFERROR(IF(MATCH(C948,$C$3:$C947,0)&gt;0,N948-INDEX($N$3:N947,SUMPRODUCT(MAX(ROW($C$3:$C947)*(C948=$C$3:$C947)))-2,1),""),""),"")</f>
        <v/>
      </c>
      <c r="X948" s="156">
        <f t="shared" ca="1" si="124"/>
        <v>1</v>
      </c>
      <c r="Y948" s="156">
        <f t="shared" ca="1" si="125"/>
        <v>1</v>
      </c>
    </row>
    <row r="949" spans="2:25" hidden="1" x14ac:dyDescent="0.25">
      <c r="B949" s="390" t="str">
        <f>IFERROR(IF(LEN(INDEX(PlansAndNotes!$B$6:$B$2005,ROW(A949)-ROW($B$3)))=0,"",INDEX(PlansAndNotes!$B$6:$B$2005,ROW(A949)-ROW($B$3))),"")</f>
        <v/>
      </c>
      <c r="C949" s="361" t="str">
        <f t="shared" si="120"/>
        <v/>
      </c>
      <c r="D949" s="361" t="str">
        <f>IFERROR(IF(LEN(C949)&gt;0,IF(LEN(INDEX(TasksList!$C$6:$C$1005,MATCH(C949,TasksList!$B$6:$B$1005,0),1))=0,"",INDEX(TasksList!$C$6:$C$1005,MATCH(C949,TasksList!$B$6:$B$1005,0),1)),""),"")</f>
        <v/>
      </c>
      <c r="E949" s="361" t="str">
        <f>IFERROR(IF(LEN(C949)&gt;0,IF(LEN(INDEX(TasksList!$F$6:$F$1005,MATCH(C949,TasksList!$B$6:$B$1005,0),1))=0,"not set!",INDEX(TasksList!$F$6:$F$1005,MATCH(C949,TasksList!$B$6:$B$1005,0),1)),""),"")</f>
        <v/>
      </c>
      <c r="F949" s="360" t="str">
        <f>IFERROR(IF(LEN(D949)&gt;0,IF(LEN(INDEX(AdressBook!$D$6:$D$25,MATCH(D949,AdressBook!$B$6:$B$25,0),1))=0,"",INDEX(AdressBook!$D$6:$D$25,MATCH(D949,AdressBook!$B$6:$B$25,0),1)),""),"")</f>
        <v/>
      </c>
      <c r="G949" s="361" t="str">
        <f>IFERROR(IF(LEN(INDEX(PlansAndNotes!$F$6:$F$2005,ROW(B949)-ROW($C$3)))=0,"",INDEX(PlansAndNotes!$F$6:$F$2005,ROW(B949)-ROW($C$3))),"")</f>
        <v/>
      </c>
      <c r="H949" s="361" t="str">
        <f>IFERROR(IF(LEN(C949)&gt;0,IF(LEN(INDEX(TasksList!$G$6:$G$1005,MATCH(C949,TasksList!$B$6:$B$1005,0),1))=0,"",INDEX(TasksList!$G$6:$G$1005,MATCH(C949,TasksList!$B$6:$B$1005,0),1)),""),"")</f>
        <v/>
      </c>
      <c r="I949" s="381"/>
      <c r="J949" s="402"/>
      <c r="K949" s="402"/>
      <c r="L949" s="399" t="str">
        <f t="array" ref="L949">IFERROR(INDEX($J$4:$J$1003,SMALL($K$4:$K$1003,ROW(L949)-3),1),"")</f>
        <v/>
      </c>
      <c r="M949" s="206"/>
      <c r="N949" s="362" t="str">
        <f>IFERROR(IF(LEN(INDEX(PlansAndNotes!$D$6:$D$4005,ROW(B949)-ROW($C$3)))=0,"",INDEX(PlansAndNotes!$D$6:$D$4005,ROW(B949)-ROW($C$3))),"")</f>
        <v/>
      </c>
      <c r="O949" s="165" t="str">
        <f t="shared" si="121"/>
        <v/>
      </c>
      <c r="P949" s="363" t="str">
        <f>IFERROR(IF(LEN(INDEX(PlansAndNotes!$E$6:$E$4005,ROW(B949)-ROW($C$3)))=0,"",INDEX(PlansAndNotes!$E$6:$E$4005,ROW(B949)-ROW($C$3))),"")</f>
        <v/>
      </c>
      <c r="Q949" s="363" t="str">
        <f>IFERROR(IF(LEN(INDEX(PlansAndNotes!$G$6:$G$4005,ROW(B949)-ROW($C$3)))=0,"",INDEX(PlansAndNotes!$G$6:$G$4005,ROW(B949)-ROW($C$3))),"")</f>
        <v/>
      </c>
      <c r="R949" s="361" t="str">
        <f>IFERROR(IF(LEN(D949)&gt;0,IF(LEN(INDEX(AdressBook!$C$6:$C$25,MATCH(D949,AdressBook!$B$6:$B$25,0),1))=0,"",INDEX(AdressBook!$C$6:$C$25,MATCH(D949,AdressBook!$B$6:$B$25,0),1)),""),"")</f>
        <v/>
      </c>
      <c r="S949" s="165">
        <f>IF(LEN(C949)&gt;0,IFERROR(IF(MATCH(C949,C950:$C$4004,0)&gt;0,-1,ROW(S949)-ROW($S$3)),ROW(S949)-ROW($S$3)),-1)</f>
        <v>-1</v>
      </c>
      <c r="T949" s="165">
        <f t="shared" si="122"/>
        <v>0</v>
      </c>
      <c r="U949" s="165" t="str">
        <f t="shared" si="123"/>
        <v/>
      </c>
      <c r="V949" s="165" t="str">
        <f>IFERROR(IF(OR(C949="",S949&lt;0),"",IF(SUBTOTAL(3,C949:C949)=0,-1,SUBTOTAL(3,$C$4:C949))),"")</f>
        <v/>
      </c>
      <c r="W949" s="156" t="str">
        <f t="array" ref="W949">IF(LEN(C949)&gt;0,IFERROR(IF(MATCH(C949,$C$3:$C948,0)&gt;0,N949-INDEX($N$3:N948,SUMPRODUCT(MAX(ROW($C$3:$C948)*(C949=$C$3:$C948)))-2,1),""),""),"")</f>
        <v/>
      </c>
      <c r="X949" s="156">
        <f t="shared" ca="1" si="124"/>
        <v>1</v>
      </c>
      <c r="Y949" s="156">
        <f t="shared" ca="1" si="125"/>
        <v>1</v>
      </c>
    </row>
    <row r="950" spans="2:25" hidden="1" x14ac:dyDescent="0.25">
      <c r="B950" s="390" t="str">
        <f>IFERROR(IF(LEN(INDEX(PlansAndNotes!$B$6:$B$2005,ROW(A950)-ROW($B$3)))=0,"",INDEX(PlansAndNotes!$B$6:$B$2005,ROW(A950)-ROW($B$3))),"")</f>
        <v/>
      </c>
      <c r="C950" s="361" t="str">
        <f t="shared" si="120"/>
        <v/>
      </c>
      <c r="D950" s="361" t="str">
        <f>IFERROR(IF(LEN(C950)&gt;0,IF(LEN(INDEX(TasksList!$C$6:$C$1005,MATCH(C950,TasksList!$B$6:$B$1005,0),1))=0,"",INDEX(TasksList!$C$6:$C$1005,MATCH(C950,TasksList!$B$6:$B$1005,0),1)),""),"")</f>
        <v/>
      </c>
      <c r="E950" s="361" t="str">
        <f>IFERROR(IF(LEN(C950)&gt;0,IF(LEN(INDEX(TasksList!$F$6:$F$1005,MATCH(C950,TasksList!$B$6:$B$1005,0),1))=0,"not set!",INDEX(TasksList!$F$6:$F$1005,MATCH(C950,TasksList!$B$6:$B$1005,0),1)),""),"")</f>
        <v/>
      </c>
      <c r="F950" s="360" t="str">
        <f>IFERROR(IF(LEN(D950)&gt;0,IF(LEN(INDEX(AdressBook!$D$6:$D$25,MATCH(D950,AdressBook!$B$6:$B$25,0),1))=0,"",INDEX(AdressBook!$D$6:$D$25,MATCH(D950,AdressBook!$B$6:$B$25,0),1)),""),"")</f>
        <v/>
      </c>
      <c r="G950" s="361" t="str">
        <f>IFERROR(IF(LEN(INDEX(PlansAndNotes!$F$6:$F$2005,ROW(B950)-ROW($C$3)))=0,"",INDEX(PlansAndNotes!$F$6:$F$2005,ROW(B950)-ROW($C$3))),"")</f>
        <v/>
      </c>
      <c r="H950" s="361" t="str">
        <f>IFERROR(IF(LEN(C950)&gt;0,IF(LEN(INDEX(TasksList!$G$6:$G$1005,MATCH(C950,TasksList!$B$6:$B$1005,0),1))=0,"",INDEX(TasksList!$G$6:$G$1005,MATCH(C950,TasksList!$B$6:$B$1005,0),1)),""),"")</f>
        <v/>
      </c>
      <c r="I950" s="381"/>
      <c r="J950" s="402"/>
      <c r="K950" s="402"/>
      <c r="L950" s="399" t="str">
        <f t="array" ref="L950">IFERROR(INDEX($J$4:$J$1003,SMALL($K$4:$K$1003,ROW(L950)-3),1),"")</f>
        <v/>
      </c>
      <c r="M950" s="206"/>
      <c r="N950" s="362" t="str">
        <f>IFERROR(IF(LEN(INDEX(PlansAndNotes!$D$6:$D$4005,ROW(B950)-ROW($C$3)))=0,"",INDEX(PlansAndNotes!$D$6:$D$4005,ROW(B950)-ROW($C$3))),"")</f>
        <v/>
      </c>
      <c r="O950" s="165" t="str">
        <f t="shared" si="121"/>
        <v/>
      </c>
      <c r="P950" s="363" t="str">
        <f>IFERROR(IF(LEN(INDEX(PlansAndNotes!$E$6:$E$4005,ROW(B950)-ROW($C$3)))=0,"",INDEX(PlansAndNotes!$E$6:$E$4005,ROW(B950)-ROW($C$3))),"")</f>
        <v/>
      </c>
      <c r="Q950" s="363" t="str">
        <f>IFERROR(IF(LEN(INDEX(PlansAndNotes!$G$6:$G$4005,ROW(B950)-ROW($C$3)))=0,"",INDEX(PlansAndNotes!$G$6:$G$4005,ROW(B950)-ROW($C$3))),"")</f>
        <v/>
      </c>
      <c r="R950" s="361" t="str">
        <f>IFERROR(IF(LEN(D950)&gt;0,IF(LEN(INDEX(AdressBook!$C$6:$C$25,MATCH(D950,AdressBook!$B$6:$B$25,0),1))=0,"",INDEX(AdressBook!$C$6:$C$25,MATCH(D950,AdressBook!$B$6:$B$25,0),1)),""),"")</f>
        <v/>
      </c>
      <c r="S950" s="165">
        <f>IF(LEN(C950)&gt;0,IFERROR(IF(MATCH(C950,C951:$C$4004,0)&gt;0,-1,ROW(S950)-ROW($S$3)),ROW(S950)-ROW($S$3)),-1)</f>
        <v>-1</v>
      </c>
      <c r="T950" s="165">
        <f t="shared" si="122"/>
        <v>0</v>
      </c>
      <c r="U950" s="165" t="str">
        <f t="shared" si="123"/>
        <v/>
      </c>
      <c r="V950" s="165" t="str">
        <f>IFERROR(IF(OR(C950="",S950&lt;0),"",IF(SUBTOTAL(3,C950:C950)=0,-1,SUBTOTAL(3,$C$4:C950))),"")</f>
        <v/>
      </c>
      <c r="W950" s="156" t="str">
        <f t="array" ref="W950">IF(LEN(C950)&gt;0,IFERROR(IF(MATCH(C950,$C$3:$C949,0)&gt;0,N950-INDEX($N$3:N949,SUMPRODUCT(MAX(ROW($C$3:$C949)*(C950=$C$3:$C949)))-2,1),""),""),"")</f>
        <v/>
      </c>
      <c r="X950" s="156">
        <f t="shared" ca="1" si="124"/>
        <v>1</v>
      </c>
      <c r="Y950" s="156">
        <f t="shared" ca="1" si="125"/>
        <v>1</v>
      </c>
    </row>
    <row r="951" spans="2:25" hidden="1" x14ac:dyDescent="0.25">
      <c r="B951" s="390" t="str">
        <f>IFERROR(IF(LEN(INDEX(PlansAndNotes!$B$6:$B$2005,ROW(A951)-ROW($B$3)))=0,"",INDEX(PlansAndNotes!$B$6:$B$2005,ROW(A951)-ROW($B$3))),"")</f>
        <v/>
      </c>
      <c r="C951" s="361" t="str">
        <f t="shared" si="120"/>
        <v/>
      </c>
      <c r="D951" s="361" t="str">
        <f>IFERROR(IF(LEN(C951)&gt;0,IF(LEN(INDEX(TasksList!$C$6:$C$1005,MATCH(C951,TasksList!$B$6:$B$1005,0),1))=0,"",INDEX(TasksList!$C$6:$C$1005,MATCH(C951,TasksList!$B$6:$B$1005,0),1)),""),"")</f>
        <v/>
      </c>
      <c r="E951" s="361" t="str">
        <f>IFERROR(IF(LEN(C951)&gt;0,IF(LEN(INDEX(TasksList!$F$6:$F$1005,MATCH(C951,TasksList!$B$6:$B$1005,0),1))=0,"not set!",INDEX(TasksList!$F$6:$F$1005,MATCH(C951,TasksList!$B$6:$B$1005,0),1)),""),"")</f>
        <v/>
      </c>
      <c r="F951" s="360" t="str">
        <f>IFERROR(IF(LEN(D951)&gt;0,IF(LEN(INDEX(AdressBook!$D$6:$D$25,MATCH(D951,AdressBook!$B$6:$B$25,0),1))=0,"",INDEX(AdressBook!$D$6:$D$25,MATCH(D951,AdressBook!$B$6:$B$25,0),1)),""),"")</f>
        <v/>
      </c>
      <c r="G951" s="361" t="str">
        <f>IFERROR(IF(LEN(INDEX(PlansAndNotes!$F$6:$F$2005,ROW(B951)-ROW($C$3)))=0,"",INDEX(PlansAndNotes!$F$6:$F$2005,ROW(B951)-ROW($C$3))),"")</f>
        <v/>
      </c>
      <c r="H951" s="361" t="str">
        <f>IFERROR(IF(LEN(C951)&gt;0,IF(LEN(INDEX(TasksList!$G$6:$G$1005,MATCH(C951,TasksList!$B$6:$B$1005,0),1))=0,"",INDEX(TasksList!$G$6:$G$1005,MATCH(C951,TasksList!$B$6:$B$1005,0),1)),""),"")</f>
        <v/>
      </c>
      <c r="I951" s="381"/>
      <c r="J951" s="402"/>
      <c r="K951" s="402"/>
      <c r="L951" s="399" t="str">
        <f t="array" ref="L951">IFERROR(INDEX($J$4:$J$1003,SMALL($K$4:$K$1003,ROW(L951)-3),1),"")</f>
        <v/>
      </c>
      <c r="M951" s="206"/>
      <c r="N951" s="362" t="str">
        <f>IFERROR(IF(LEN(INDEX(PlansAndNotes!$D$6:$D$4005,ROW(B951)-ROW($C$3)))=0,"",INDEX(PlansAndNotes!$D$6:$D$4005,ROW(B951)-ROW($C$3))),"")</f>
        <v/>
      </c>
      <c r="O951" s="165" t="str">
        <f t="shared" si="121"/>
        <v/>
      </c>
      <c r="P951" s="363" t="str">
        <f>IFERROR(IF(LEN(INDEX(PlansAndNotes!$E$6:$E$4005,ROW(B951)-ROW($C$3)))=0,"",INDEX(PlansAndNotes!$E$6:$E$4005,ROW(B951)-ROW($C$3))),"")</f>
        <v/>
      </c>
      <c r="Q951" s="363" t="str">
        <f>IFERROR(IF(LEN(INDEX(PlansAndNotes!$G$6:$G$4005,ROW(B951)-ROW($C$3)))=0,"",INDEX(PlansAndNotes!$G$6:$G$4005,ROW(B951)-ROW($C$3))),"")</f>
        <v/>
      </c>
      <c r="R951" s="361" t="str">
        <f>IFERROR(IF(LEN(D951)&gt;0,IF(LEN(INDEX(AdressBook!$C$6:$C$25,MATCH(D951,AdressBook!$B$6:$B$25,0),1))=0,"",INDEX(AdressBook!$C$6:$C$25,MATCH(D951,AdressBook!$B$6:$B$25,0),1)),""),"")</f>
        <v/>
      </c>
      <c r="S951" s="165">
        <f>IF(LEN(C951)&gt;0,IFERROR(IF(MATCH(C951,C952:$C$4004,0)&gt;0,-1,ROW(S951)-ROW($S$3)),ROW(S951)-ROW($S$3)),-1)</f>
        <v>-1</v>
      </c>
      <c r="T951" s="165">
        <f t="shared" si="122"/>
        <v>0</v>
      </c>
      <c r="U951" s="165" t="str">
        <f t="shared" si="123"/>
        <v/>
      </c>
      <c r="V951" s="165" t="str">
        <f>IFERROR(IF(OR(C951="",S951&lt;0),"",IF(SUBTOTAL(3,C951:C951)=0,-1,SUBTOTAL(3,$C$4:C951))),"")</f>
        <v/>
      </c>
      <c r="W951" s="156" t="str">
        <f t="array" ref="W951">IF(LEN(C951)&gt;0,IFERROR(IF(MATCH(C951,$C$3:$C950,0)&gt;0,N951-INDEX($N$3:N950,SUMPRODUCT(MAX(ROW($C$3:$C950)*(C951=$C$3:$C950)))-2,1),""),""),"")</f>
        <v/>
      </c>
      <c r="X951" s="156">
        <f t="shared" ca="1" si="124"/>
        <v>1</v>
      </c>
      <c r="Y951" s="156">
        <f t="shared" ca="1" si="125"/>
        <v>1</v>
      </c>
    </row>
    <row r="952" spans="2:25" hidden="1" x14ac:dyDescent="0.25">
      <c r="B952" s="390" t="str">
        <f>IFERROR(IF(LEN(INDEX(PlansAndNotes!$B$6:$B$2005,ROW(A952)-ROW($B$3)))=0,"",INDEX(PlansAndNotes!$B$6:$B$2005,ROW(A952)-ROW($B$3))),"")</f>
        <v/>
      </c>
      <c r="C952" s="361" t="str">
        <f t="shared" si="120"/>
        <v/>
      </c>
      <c r="D952" s="361" t="str">
        <f>IFERROR(IF(LEN(C952)&gt;0,IF(LEN(INDEX(TasksList!$C$6:$C$1005,MATCH(C952,TasksList!$B$6:$B$1005,0),1))=0,"",INDEX(TasksList!$C$6:$C$1005,MATCH(C952,TasksList!$B$6:$B$1005,0),1)),""),"")</f>
        <v/>
      </c>
      <c r="E952" s="361" t="str">
        <f>IFERROR(IF(LEN(C952)&gt;0,IF(LEN(INDEX(TasksList!$F$6:$F$1005,MATCH(C952,TasksList!$B$6:$B$1005,0),1))=0,"not set!",INDEX(TasksList!$F$6:$F$1005,MATCH(C952,TasksList!$B$6:$B$1005,0),1)),""),"")</f>
        <v/>
      </c>
      <c r="F952" s="360" t="str">
        <f>IFERROR(IF(LEN(D952)&gt;0,IF(LEN(INDEX(AdressBook!$D$6:$D$25,MATCH(D952,AdressBook!$B$6:$B$25,0),1))=0,"",INDEX(AdressBook!$D$6:$D$25,MATCH(D952,AdressBook!$B$6:$B$25,0),1)),""),"")</f>
        <v/>
      </c>
      <c r="G952" s="361" t="str">
        <f>IFERROR(IF(LEN(INDEX(PlansAndNotes!$F$6:$F$2005,ROW(B952)-ROW($C$3)))=0,"",INDEX(PlansAndNotes!$F$6:$F$2005,ROW(B952)-ROW($C$3))),"")</f>
        <v/>
      </c>
      <c r="H952" s="361" t="str">
        <f>IFERROR(IF(LEN(C952)&gt;0,IF(LEN(INDEX(TasksList!$G$6:$G$1005,MATCH(C952,TasksList!$B$6:$B$1005,0),1))=0,"",INDEX(TasksList!$G$6:$G$1005,MATCH(C952,TasksList!$B$6:$B$1005,0),1)),""),"")</f>
        <v/>
      </c>
      <c r="I952" s="381"/>
      <c r="J952" s="402"/>
      <c r="K952" s="402"/>
      <c r="L952" s="399" t="str">
        <f t="array" ref="L952">IFERROR(INDEX($J$4:$J$1003,SMALL($K$4:$K$1003,ROW(L952)-3),1),"")</f>
        <v/>
      </c>
      <c r="M952" s="206"/>
      <c r="N952" s="362" t="str">
        <f>IFERROR(IF(LEN(INDEX(PlansAndNotes!$D$6:$D$4005,ROW(B952)-ROW($C$3)))=0,"",INDEX(PlansAndNotes!$D$6:$D$4005,ROW(B952)-ROW($C$3))),"")</f>
        <v/>
      </c>
      <c r="O952" s="165" t="str">
        <f t="shared" si="121"/>
        <v/>
      </c>
      <c r="P952" s="363" t="str">
        <f>IFERROR(IF(LEN(INDEX(PlansAndNotes!$E$6:$E$4005,ROW(B952)-ROW($C$3)))=0,"",INDEX(PlansAndNotes!$E$6:$E$4005,ROW(B952)-ROW($C$3))),"")</f>
        <v/>
      </c>
      <c r="Q952" s="363" t="str">
        <f>IFERROR(IF(LEN(INDEX(PlansAndNotes!$G$6:$G$4005,ROW(B952)-ROW($C$3)))=0,"",INDEX(PlansAndNotes!$G$6:$G$4005,ROW(B952)-ROW($C$3))),"")</f>
        <v/>
      </c>
      <c r="R952" s="361" t="str">
        <f>IFERROR(IF(LEN(D952)&gt;0,IF(LEN(INDEX(AdressBook!$C$6:$C$25,MATCH(D952,AdressBook!$B$6:$B$25,0),1))=0,"",INDEX(AdressBook!$C$6:$C$25,MATCH(D952,AdressBook!$B$6:$B$25,0),1)),""),"")</f>
        <v/>
      </c>
      <c r="S952" s="165">
        <f>IF(LEN(C952)&gt;0,IFERROR(IF(MATCH(C952,C953:$C$4004,0)&gt;0,-1,ROW(S952)-ROW($S$3)),ROW(S952)-ROW($S$3)),-1)</f>
        <v>-1</v>
      </c>
      <c r="T952" s="165">
        <f t="shared" si="122"/>
        <v>0</v>
      </c>
      <c r="U952" s="165" t="str">
        <f t="shared" si="123"/>
        <v/>
      </c>
      <c r="V952" s="165" t="str">
        <f>IFERROR(IF(OR(C952="",S952&lt;0),"",IF(SUBTOTAL(3,C952:C952)=0,-1,SUBTOTAL(3,$C$4:C952))),"")</f>
        <v/>
      </c>
      <c r="W952" s="156" t="str">
        <f t="array" ref="W952">IF(LEN(C952)&gt;0,IFERROR(IF(MATCH(C952,$C$3:$C951,0)&gt;0,N952-INDEX($N$3:N951,SUMPRODUCT(MAX(ROW($C$3:$C951)*(C952=$C$3:$C951)))-2,1),""),""),"")</f>
        <v/>
      </c>
      <c r="X952" s="156">
        <f t="shared" ca="1" si="124"/>
        <v>1</v>
      </c>
      <c r="Y952" s="156">
        <f t="shared" ca="1" si="125"/>
        <v>1</v>
      </c>
    </row>
    <row r="953" spans="2:25" hidden="1" x14ac:dyDescent="0.25">
      <c r="B953" s="390" t="str">
        <f>IFERROR(IF(LEN(INDEX(PlansAndNotes!$B$6:$B$2005,ROW(A953)-ROW($B$3)))=0,"",INDEX(PlansAndNotes!$B$6:$B$2005,ROW(A953)-ROW($B$3))),"")</f>
        <v/>
      </c>
      <c r="C953" s="361" t="str">
        <f t="shared" si="120"/>
        <v/>
      </c>
      <c r="D953" s="361" t="str">
        <f>IFERROR(IF(LEN(C953)&gt;0,IF(LEN(INDEX(TasksList!$C$6:$C$1005,MATCH(C953,TasksList!$B$6:$B$1005,0),1))=0,"",INDEX(TasksList!$C$6:$C$1005,MATCH(C953,TasksList!$B$6:$B$1005,0),1)),""),"")</f>
        <v/>
      </c>
      <c r="E953" s="361" t="str">
        <f>IFERROR(IF(LEN(C953)&gt;0,IF(LEN(INDEX(TasksList!$F$6:$F$1005,MATCH(C953,TasksList!$B$6:$B$1005,0),1))=0,"not set!",INDEX(TasksList!$F$6:$F$1005,MATCH(C953,TasksList!$B$6:$B$1005,0),1)),""),"")</f>
        <v/>
      </c>
      <c r="F953" s="360" t="str">
        <f>IFERROR(IF(LEN(D953)&gt;0,IF(LEN(INDEX(AdressBook!$D$6:$D$25,MATCH(D953,AdressBook!$B$6:$B$25,0),1))=0,"",INDEX(AdressBook!$D$6:$D$25,MATCH(D953,AdressBook!$B$6:$B$25,0),1)),""),"")</f>
        <v/>
      </c>
      <c r="G953" s="361" t="str">
        <f>IFERROR(IF(LEN(INDEX(PlansAndNotes!$F$6:$F$2005,ROW(B953)-ROW($C$3)))=0,"",INDEX(PlansAndNotes!$F$6:$F$2005,ROW(B953)-ROW($C$3))),"")</f>
        <v/>
      </c>
      <c r="H953" s="361" t="str">
        <f>IFERROR(IF(LEN(C953)&gt;0,IF(LEN(INDEX(TasksList!$G$6:$G$1005,MATCH(C953,TasksList!$B$6:$B$1005,0),1))=0,"",INDEX(TasksList!$G$6:$G$1005,MATCH(C953,TasksList!$B$6:$B$1005,0),1)),""),"")</f>
        <v/>
      </c>
      <c r="I953" s="381"/>
      <c r="J953" s="402"/>
      <c r="K953" s="402"/>
      <c r="L953" s="399" t="str">
        <f t="array" ref="L953">IFERROR(INDEX($J$4:$J$1003,SMALL($K$4:$K$1003,ROW(L953)-3),1),"")</f>
        <v/>
      </c>
      <c r="M953" s="206"/>
      <c r="N953" s="362" t="str">
        <f>IFERROR(IF(LEN(INDEX(PlansAndNotes!$D$6:$D$4005,ROW(B953)-ROW($C$3)))=0,"",INDEX(PlansAndNotes!$D$6:$D$4005,ROW(B953)-ROW($C$3))),"")</f>
        <v/>
      </c>
      <c r="O953" s="165" t="str">
        <f t="shared" si="121"/>
        <v/>
      </c>
      <c r="P953" s="363" t="str">
        <f>IFERROR(IF(LEN(INDEX(PlansAndNotes!$E$6:$E$4005,ROW(B953)-ROW($C$3)))=0,"",INDEX(PlansAndNotes!$E$6:$E$4005,ROW(B953)-ROW($C$3))),"")</f>
        <v/>
      </c>
      <c r="Q953" s="363" t="str">
        <f>IFERROR(IF(LEN(INDEX(PlansAndNotes!$G$6:$G$4005,ROW(B953)-ROW($C$3)))=0,"",INDEX(PlansAndNotes!$G$6:$G$4005,ROW(B953)-ROW($C$3))),"")</f>
        <v/>
      </c>
      <c r="R953" s="361" t="str">
        <f>IFERROR(IF(LEN(D953)&gt;0,IF(LEN(INDEX(AdressBook!$C$6:$C$25,MATCH(D953,AdressBook!$B$6:$B$25,0),1))=0,"",INDEX(AdressBook!$C$6:$C$25,MATCH(D953,AdressBook!$B$6:$B$25,0),1)),""),"")</f>
        <v/>
      </c>
      <c r="S953" s="165">
        <f>IF(LEN(C953)&gt;0,IFERROR(IF(MATCH(C953,C954:$C$4004,0)&gt;0,-1,ROW(S953)-ROW($S$3)),ROW(S953)-ROW($S$3)),-1)</f>
        <v>-1</v>
      </c>
      <c r="T953" s="165">
        <f t="shared" si="122"/>
        <v>0</v>
      </c>
      <c r="U953" s="165" t="str">
        <f t="shared" si="123"/>
        <v/>
      </c>
      <c r="V953" s="165" t="str">
        <f>IFERROR(IF(OR(C953="",S953&lt;0),"",IF(SUBTOTAL(3,C953:C953)=0,-1,SUBTOTAL(3,$C$4:C953))),"")</f>
        <v/>
      </c>
      <c r="W953" s="156" t="str">
        <f t="array" ref="W953">IF(LEN(C953)&gt;0,IFERROR(IF(MATCH(C953,$C$3:$C952,0)&gt;0,N953-INDEX($N$3:N952,SUMPRODUCT(MAX(ROW($C$3:$C952)*(C953=$C$3:$C952)))-2,1),""),""),"")</f>
        <v/>
      </c>
      <c r="X953" s="156">
        <f t="shared" ca="1" si="124"/>
        <v>1</v>
      </c>
      <c r="Y953" s="156">
        <f t="shared" ca="1" si="125"/>
        <v>1</v>
      </c>
    </row>
    <row r="954" spans="2:25" hidden="1" x14ac:dyDescent="0.25">
      <c r="B954" s="390" t="str">
        <f>IFERROR(IF(LEN(INDEX(PlansAndNotes!$B$6:$B$2005,ROW(A954)-ROW($B$3)))=0,"",INDEX(PlansAndNotes!$B$6:$B$2005,ROW(A954)-ROW($B$3))),"")</f>
        <v/>
      </c>
      <c r="C954" s="361" t="str">
        <f t="shared" si="120"/>
        <v/>
      </c>
      <c r="D954" s="361" t="str">
        <f>IFERROR(IF(LEN(C954)&gt;0,IF(LEN(INDEX(TasksList!$C$6:$C$1005,MATCH(C954,TasksList!$B$6:$B$1005,0),1))=0,"",INDEX(TasksList!$C$6:$C$1005,MATCH(C954,TasksList!$B$6:$B$1005,0),1)),""),"")</f>
        <v/>
      </c>
      <c r="E954" s="361" t="str">
        <f>IFERROR(IF(LEN(C954)&gt;0,IF(LEN(INDEX(TasksList!$F$6:$F$1005,MATCH(C954,TasksList!$B$6:$B$1005,0),1))=0,"not set!",INDEX(TasksList!$F$6:$F$1005,MATCH(C954,TasksList!$B$6:$B$1005,0),1)),""),"")</f>
        <v/>
      </c>
      <c r="F954" s="360" t="str">
        <f>IFERROR(IF(LEN(D954)&gt;0,IF(LEN(INDEX(AdressBook!$D$6:$D$25,MATCH(D954,AdressBook!$B$6:$B$25,0),1))=0,"",INDEX(AdressBook!$D$6:$D$25,MATCH(D954,AdressBook!$B$6:$B$25,0),1)),""),"")</f>
        <v/>
      </c>
      <c r="G954" s="361" t="str">
        <f>IFERROR(IF(LEN(INDEX(PlansAndNotes!$F$6:$F$2005,ROW(B954)-ROW($C$3)))=0,"",INDEX(PlansAndNotes!$F$6:$F$2005,ROW(B954)-ROW($C$3))),"")</f>
        <v/>
      </c>
      <c r="H954" s="361" t="str">
        <f>IFERROR(IF(LEN(C954)&gt;0,IF(LEN(INDEX(TasksList!$G$6:$G$1005,MATCH(C954,TasksList!$B$6:$B$1005,0),1))=0,"",INDEX(TasksList!$G$6:$G$1005,MATCH(C954,TasksList!$B$6:$B$1005,0),1)),""),"")</f>
        <v/>
      </c>
      <c r="I954" s="381"/>
      <c r="J954" s="402"/>
      <c r="K954" s="402"/>
      <c r="L954" s="399" t="str">
        <f t="array" ref="L954">IFERROR(INDEX($J$4:$J$1003,SMALL($K$4:$K$1003,ROW(L954)-3),1),"")</f>
        <v/>
      </c>
      <c r="M954" s="206"/>
      <c r="N954" s="362" t="str">
        <f>IFERROR(IF(LEN(INDEX(PlansAndNotes!$D$6:$D$4005,ROW(B954)-ROW($C$3)))=0,"",INDEX(PlansAndNotes!$D$6:$D$4005,ROW(B954)-ROW($C$3))),"")</f>
        <v/>
      </c>
      <c r="O954" s="165" t="str">
        <f t="shared" si="121"/>
        <v/>
      </c>
      <c r="P954" s="363" t="str">
        <f>IFERROR(IF(LEN(INDEX(PlansAndNotes!$E$6:$E$4005,ROW(B954)-ROW($C$3)))=0,"",INDEX(PlansAndNotes!$E$6:$E$4005,ROW(B954)-ROW($C$3))),"")</f>
        <v/>
      </c>
      <c r="Q954" s="363" t="str">
        <f>IFERROR(IF(LEN(INDEX(PlansAndNotes!$G$6:$G$4005,ROW(B954)-ROW($C$3)))=0,"",INDEX(PlansAndNotes!$G$6:$G$4005,ROW(B954)-ROW($C$3))),"")</f>
        <v/>
      </c>
      <c r="R954" s="361" t="str">
        <f>IFERROR(IF(LEN(D954)&gt;0,IF(LEN(INDEX(AdressBook!$C$6:$C$25,MATCH(D954,AdressBook!$B$6:$B$25,0),1))=0,"",INDEX(AdressBook!$C$6:$C$25,MATCH(D954,AdressBook!$B$6:$B$25,0),1)),""),"")</f>
        <v/>
      </c>
      <c r="S954" s="165">
        <f>IF(LEN(C954)&gt;0,IFERROR(IF(MATCH(C954,C955:$C$4004,0)&gt;0,-1,ROW(S954)-ROW($S$3)),ROW(S954)-ROW($S$3)),-1)</f>
        <v>-1</v>
      </c>
      <c r="T954" s="165">
        <f t="shared" si="122"/>
        <v>0</v>
      </c>
      <c r="U954" s="165" t="str">
        <f t="shared" si="123"/>
        <v/>
      </c>
      <c r="V954" s="165" t="str">
        <f>IFERROR(IF(OR(C954="",S954&lt;0),"",IF(SUBTOTAL(3,C954:C954)=0,-1,SUBTOTAL(3,$C$4:C954))),"")</f>
        <v/>
      </c>
      <c r="W954" s="156" t="str">
        <f t="array" ref="W954">IF(LEN(C954)&gt;0,IFERROR(IF(MATCH(C954,$C$3:$C953,0)&gt;0,N954-INDEX($N$3:N953,SUMPRODUCT(MAX(ROW($C$3:$C953)*(C954=$C$3:$C953)))-2,1),""),""),"")</f>
        <v/>
      </c>
      <c r="X954" s="156">
        <f t="shared" ca="1" si="124"/>
        <v>1</v>
      </c>
      <c r="Y954" s="156">
        <f t="shared" ca="1" si="125"/>
        <v>1</v>
      </c>
    </row>
    <row r="955" spans="2:25" hidden="1" x14ac:dyDescent="0.25">
      <c r="B955" s="390" t="str">
        <f>IFERROR(IF(LEN(INDEX(PlansAndNotes!$B$6:$B$2005,ROW(A955)-ROW($B$3)))=0,"",INDEX(PlansAndNotes!$B$6:$B$2005,ROW(A955)-ROW($B$3))),"")</f>
        <v/>
      </c>
      <c r="C955" s="361" t="str">
        <f t="shared" si="120"/>
        <v/>
      </c>
      <c r="D955" s="361" t="str">
        <f>IFERROR(IF(LEN(C955)&gt;0,IF(LEN(INDEX(TasksList!$C$6:$C$1005,MATCH(C955,TasksList!$B$6:$B$1005,0),1))=0,"",INDEX(TasksList!$C$6:$C$1005,MATCH(C955,TasksList!$B$6:$B$1005,0),1)),""),"")</f>
        <v/>
      </c>
      <c r="E955" s="361" t="str">
        <f>IFERROR(IF(LEN(C955)&gt;0,IF(LEN(INDEX(TasksList!$F$6:$F$1005,MATCH(C955,TasksList!$B$6:$B$1005,0),1))=0,"not set!",INDEX(TasksList!$F$6:$F$1005,MATCH(C955,TasksList!$B$6:$B$1005,0),1)),""),"")</f>
        <v/>
      </c>
      <c r="F955" s="360" t="str">
        <f>IFERROR(IF(LEN(D955)&gt;0,IF(LEN(INDEX(AdressBook!$D$6:$D$25,MATCH(D955,AdressBook!$B$6:$B$25,0),1))=0,"",INDEX(AdressBook!$D$6:$D$25,MATCH(D955,AdressBook!$B$6:$B$25,0),1)),""),"")</f>
        <v/>
      </c>
      <c r="G955" s="361" t="str">
        <f>IFERROR(IF(LEN(INDEX(PlansAndNotes!$F$6:$F$2005,ROW(B955)-ROW($C$3)))=0,"",INDEX(PlansAndNotes!$F$6:$F$2005,ROW(B955)-ROW($C$3))),"")</f>
        <v/>
      </c>
      <c r="H955" s="361" t="str">
        <f>IFERROR(IF(LEN(C955)&gt;0,IF(LEN(INDEX(TasksList!$G$6:$G$1005,MATCH(C955,TasksList!$B$6:$B$1005,0),1))=0,"",INDEX(TasksList!$G$6:$G$1005,MATCH(C955,TasksList!$B$6:$B$1005,0),1)),""),"")</f>
        <v/>
      </c>
      <c r="I955" s="381"/>
      <c r="J955" s="402"/>
      <c r="K955" s="402"/>
      <c r="L955" s="399" t="str">
        <f t="array" ref="L955">IFERROR(INDEX($J$4:$J$1003,SMALL($K$4:$K$1003,ROW(L955)-3),1),"")</f>
        <v/>
      </c>
      <c r="M955" s="206"/>
      <c r="N955" s="362" t="str">
        <f>IFERROR(IF(LEN(INDEX(PlansAndNotes!$D$6:$D$4005,ROW(B955)-ROW($C$3)))=0,"",INDEX(PlansAndNotes!$D$6:$D$4005,ROW(B955)-ROW($C$3))),"")</f>
        <v/>
      </c>
      <c r="O955" s="165" t="str">
        <f t="shared" si="121"/>
        <v/>
      </c>
      <c r="P955" s="363" t="str">
        <f>IFERROR(IF(LEN(INDEX(PlansAndNotes!$E$6:$E$4005,ROW(B955)-ROW($C$3)))=0,"",INDEX(PlansAndNotes!$E$6:$E$4005,ROW(B955)-ROW($C$3))),"")</f>
        <v/>
      </c>
      <c r="Q955" s="363" t="str">
        <f>IFERROR(IF(LEN(INDEX(PlansAndNotes!$G$6:$G$4005,ROW(B955)-ROW($C$3)))=0,"",INDEX(PlansAndNotes!$G$6:$G$4005,ROW(B955)-ROW($C$3))),"")</f>
        <v/>
      </c>
      <c r="R955" s="361" t="str">
        <f>IFERROR(IF(LEN(D955)&gt;0,IF(LEN(INDEX(AdressBook!$C$6:$C$25,MATCH(D955,AdressBook!$B$6:$B$25,0),1))=0,"",INDEX(AdressBook!$C$6:$C$25,MATCH(D955,AdressBook!$B$6:$B$25,0),1)),""),"")</f>
        <v/>
      </c>
      <c r="S955" s="165">
        <f>IF(LEN(C955)&gt;0,IFERROR(IF(MATCH(C955,C956:$C$4004,0)&gt;0,-1,ROW(S955)-ROW($S$3)),ROW(S955)-ROW($S$3)),-1)</f>
        <v>-1</v>
      </c>
      <c r="T955" s="165">
        <f t="shared" si="122"/>
        <v>0</v>
      </c>
      <c r="U955" s="165" t="str">
        <f t="shared" si="123"/>
        <v/>
      </c>
      <c r="V955" s="165" t="str">
        <f>IFERROR(IF(OR(C955="",S955&lt;0),"",IF(SUBTOTAL(3,C955:C955)=0,-1,SUBTOTAL(3,$C$4:C955))),"")</f>
        <v/>
      </c>
      <c r="W955" s="156" t="str">
        <f t="array" ref="W955">IF(LEN(C955)&gt;0,IFERROR(IF(MATCH(C955,$C$3:$C954,0)&gt;0,N955-INDEX($N$3:N954,SUMPRODUCT(MAX(ROW($C$3:$C954)*(C955=$C$3:$C954)))-2,1),""),""),"")</f>
        <v/>
      </c>
      <c r="X955" s="156">
        <f t="shared" ca="1" si="124"/>
        <v>1</v>
      </c>
      <c r="Y955" s="156">
        <f t="shared" ca="1" si="125"/>
        <v>1</v>
      </c>
    </row>
    <row r="956" spans="2:25" hidden="1" x14ac:dyDescent="0.25">
      <c r="B956" s="390" t="str">
        <f>IFERROR(IF(LEN(INDEX(PlansAndNotes!$B$6:$B$2005,ROW(A956)-ROW($B$3)))=0,"",INDEX(PlansAndNotes!$B$6:$B$2005,ROW(A956)-ROW($B$3))),"")</f>
        <v/>
      </c>
      <c r="C956" s="361" t="str">
        <f t="shared" si="120"/>
        <v/>
      </c>
      <c r="D956" s="361" t="str">
        <f>IFERROR(IF(LEN(C956)&gt;0,IF(LEN(INDEX(TasksList!$C$6:$C$1005,MATCH(C956,TasksList!$B$6:$B$1005,0),1))=0,"",INDEX(TasksList!$C$6:$C$1005,MATCH(C956,TasksList!$B$6:$B$1005,0),1)),""),"")</f>
        <v/>
      </c>
      <c r="E956" s="361" t="str">
        <f>IFERROR(IF(LEN(C956)&gt;0,IF(LEN(INDEX(TasksList!$F$6:$F$1005,MATCH(C956,TasksList!$B$6:$B$1005,0),1))=0,"not set!",INDEX(TasksList!$F$6:$F$1005,MATCH(C956,TasksList!$B$6:$B$1005,0),1)),""),"")</f>
        <v/>
      </c>
      <c r="F956" s="360" t="str">
        <f>IFERROR(IF(LEN(D956)&gt;0,IF(LEN(INDEX(AdressBook!$D$6:$D$25,MATCH(D956,AdressBook!$B$6:$B$25,0),1))=0,"",INDEX(AdressBook!$D$6:$D$25,MATCH(D956,AdressBook!$B$6:$B$25,0),1)),""),"")</f>
        <v/>
      </c>
      <c r="G956" s="361" t="str">
        <f>IFERROR(IF(LEN(INDEX(PlansAndNotes!$F$6:$F$2005,ROW(B956)-ROW($C$3)))=0,"",INDEX(PlansAndNotes!$F$6:$F$2005,ROW(B956)-ROW($C$3))),"")</f>
        <v/>
      </c>
      <c r="H956" s="361" t="str">
        <f>IFERROR(IF(LEN(C956)&gt;0,IF(LEN(INDEX(TasksList!$G$6:$G$1005,MATCH(C956,TasksList!$B$6:$B$1005,0),1))=0,"",INDEX(TasksList!$G$6:$G$1005,MATCH(C956,TasksList!$B$6:$B$1005,0),1)),""),"")</f>
        <v/>
      </c>
      <c r="I956" s="381"/>
      <c r="J956" s="402"/>
      <c r="K956" s="402"/>
      <c r="L956" s="399" t="str">
        <f t="array" ref="L956">IFERROR(INDEX($J$4:$J$1003,SMALL($K$4:$K$1003,ROW(L956)-3),1),"")</f>
        <v/>
      </c>
      <c r="M956" s="206"/>
      <c r="N956" s="362" t="str">
        <f>IFERROR(IF(LEN(INDEX(PlansAndNotes!$D$6:$D$4005,ROW(B956)-ROW($C$3)))=0,"",INDEX(PlansAndNotes!$D$6:$D$4005,ROW(B956)-ROW($C$3))),"")</f>
        <v/>
      </c>
      <c r="O956" s="165" t="str">
        <f t="shared" si="121"/>
        <v/>
      </c>
      <c r="P956" s="363" t="str">
        <f>IFERROR(IF(LEN(INDEX(PlansAndNotes!$E$6:$E$4005,ROW(B956)-ROW($C$3)))=0,"",INDEX(PlansAndNotes!$E$6:$E$4005,ROW(B956)-ROW($C$3))),"")</f>
        <v/>
      </c>
      <c r="Q956" s="363" t="str">
        <f>IFERROR(IF(LEN(INDEX(PlansAndNotes!$G$6:$G$4005,ROW(B956)-ROW($C$3)))=0,"",INDEX(PlansAndNotes!$G$6:$G$4005,ROW(B956)-ROW($C$3))),"")</f>
        <v/>
      </c>
      <c r="R956" s="361" t="str">
        <f>IFERROR(IF(LEN(D956)&gt;0,IF(LEN(INDEX(AdressBook!$C$6:$C$25,MATCH(D956,AdressBook!$B$6:$B$25,0),1))=0,"",INDEX(AdressBook!$C$6:$C$25,MATCH(D956,AdressBook!$B$6:$B$25,0),1)),""),"")</f>
        <v/>
      </c>
      <c r="S956" s="165">
        <f>IF(LEN(C956)&gt;0,IFERROR(IF(MATCH(C956,C957:$C$4004,0)&gt;0,-1,ROW(S956)-ROW($S$3)),ROW(S956)-ROW($S$3)),-1)</f>
        <v>-1</v>
      </c>
      <c r="T956" s="165">
        <f t="shared" si="122"/>
        <v>0</v>
      </c>
      <c r="U956" s="165" t="str">
        <f t="shared" si="123"/>
        <v/>
      </c>
      <c r="V956" s="165" t="str">
        <f>IFERROR(IF(OR(C956="",S956&lt;0),"",IF(SUBTOTAL(3,C956:C956)=0,-1,SUBTOTAL(3,$C$4:C956))),"")</f>
        <v/>
      </c>
      <c r="W956" s="156" t="str">
        <f t="array" ref="W956">IF(LEN(C956)&gt;0,IFERROR(IF(MATCH(C956,$C$3:$C955,0)&gt;0,N956-INDEX($N$3:N955,SUMPRODUCT(MAX(ROW($C$3:$C955)*(C956=$C$3:$C955)))-2,1),""),""),"")</f>
        <v/>
      </c>
      <c r="X956" s="156">
        <f t="shared" ca="1" si="124"/>
        <v>1</v>
      </c>
      <c r="Y956" s="156">
        <f t="shared" ca="1" si="125"/>
        <v>1</v>
      </c>
    </row>
    <row r="957" spans="2:25" hidden="1" x14ac:dyDescent="0.25">
      <c r="B957" s="390" t="str">
        <f>IFERROR(IF(LEN(INDEX(PlansAndNotes!$B$6:$B$2005,ROW(A957)-ROW($B$3)))=0,"",INDEX(PlansAndNotes!$B$6:$B$2005,ROW(A957)-ROW($B$3))),"")</f>
        <v/>
      </c>
      <c r="C957" s="361" t="str">
        <f t="shared" si="120"/>
        <v/>
      </c>
      <c r="D957" s="361" t="str">
        <f>IFERROR(IF(LEN(C957)&gt;0,IF(LEN(INDEX(TasksList!$C$6:$C$1005,MATCH(C957,TasksList!$B$6:$B$1005,0),1))=0,"",INDEX(TasksList!$C$6:$C$1005,MATCH(C957,TasksList!$B$6:$B$1005,0),1)),""),"")</f>
        <v/>
      </c>
      <c r="E957" s="361" t="str">
        <f>IFERROR(IF(LEN(C957)&gt;0,IF(LEN(INDEX(TasksList!$F$6:$F$1005,MATCH(C957,TasksList!$B$6:$B$1005,0),1))=0,"not set!",INDEX(TasksList!$F$6:$F$1005,MATCH(C957,TasksList!$B$6:$B$1005,0),1)),""),"")</f>
        <v/>
      </c>
      <c r="F957" s="360" t="str">
        <f>IFERROR(IF(LEN(D957)&gt;0,IF(LEN(INDEX(AdressBook!$D$6:$D$25,MATCH(D957,AdressBook!$B$6:$B$25,0),1))=0,"",INDEX(AdressBook!$D$6:$D$25,MATCH(D957,AdressBook!$B$6:$B$25,0),1)),""),"")</f>
        <v/>
      </c>
      <c r="G957" s="361" t="str">
        <f>IFERROR(IF(LEN(INDEX(PlansAndNotes!$F$6:$F$2005,ROW(B957)-ROW($C$3)))=0,"",INDEX(PlansAndNotes!$F$6:$F$2005,ROW(B957)-ROW($C$3))),"")</f>
        <v/>
      </c>
      <c r="H957" s="361" t="str">
        <f>IFERROR(IF(LEN(C957)&gt;0,IF(LEN(INDEX(TasksList!$G$6:$G$1005,MATCH(C957,TasksList!$B$6:$B$1005,0),1))=0,"",INDEX(TasksList!$G$6:$G$1005,MATCH(C957,TasksList!$B$6:$B$1005,0),1)),""),"")</f>
        <v/>
      </c>
      <c r="I957" s="381"/>
      <c r="J957" s="402"/>
      <c r="K957" s="402"/>
      <c r="L957" s="399" t="str">
        <f t="array" ref="L957">IFERROR(INDEX($J$4:$J$1003,SMALL($K$4:$K$1003,ROW(L957)-3),1),"")</f>
        <v/>
      </c>
      <c r="M957" s="206"/>
      <c r="N957" s="362" t="str">
        <f>IFERROR(IF(LEN(INDEX(PlansAndNotes!$D$6:$D$4005,ROW(B957)-ROW($C$3)))=0,"",INDEX(PlansAndNotes!$D$6:$D$4005,ROW(B957)-ROW($C$3))),"")</f>
        <v/>
      </c>
      <c r="O957" s="165" t="str">
        <f t="shared" si="121"/>
        <v/>
      </c>
      <c r="P957" s="363" t="str">
        <f>IFERROR(IF(LEN(INDEX(PlansAndNotes!$E$6:$E$4005,ROW(B957)-ROW($C$3)))=0,"",INDEX(PlansAndNotes!$E$6:$E$4005,ROW(B957)-ROW($C$3))),"")</f>
        <v/>
      </c>
      <c r="Q957" s="363" t="str">
        <f>IFERROR(IF(LEN(INDEX(PlansAndNotes!$G$6:$G$4005,ROW(B957)-ROW($C$3)))=0,"",INDEX(PlansAndNotes!$G$6:$G$4005,ROW(B957)-ROW($C$3))),"")</f>
        <v/>
      </c>
      <c r="R957" s="361" t="str">
        <f>IFERROR(IF(LEN(D957)&gt;0,IF(LEN(INDEX(AdressBook!$C$6:$C$25,MATCH(D957,AdressBook!$B$6:$B$25,0),1))=0,"",INDEX(AdressBook!$C$6:$C$25,MATCH(D957,AdressBook!$B$6:$B$25,0),1)),""),"")</f>
        <v/>
      </c>
      <c r="S957" s="165">
        <f>IF(LEN(C957)&gt;0,IFERROR(IF(MATCH(C957,C958:$C$4004,0)&gt;0,-1,ROW(S957)-ROW($S$3)),ROW(S957)-ROW($S$3)),-1)</f>
        <v>-1</v>
      </c>
      <c r="T957" s="165">
        <f t="shared" si="122"/>
        <v>0</v>
      </c>
      <c r="U957" s="165" t="str">
        <f t="shared" si="123"/>
        <v/>
      </c>
      <c r="V957" s="165" t="str">
        <f>IFERROR(IF(OR(C957="",S957&lt;0),"",IF(SUBTOTAL(3,C957:C957)=0,-1,SUBTOTAL(3,$C$4:C957))),"")</f>
        <v/>
      </c>
      <c r="W957" s="156" t="str">
        <f t="array" ref="W957">IF(LEN(C957)&gt;0,IFERROR(IF(MATCH(C957,$C$3:$C956,0)&gt;0,N957-INDEX($N$3:N956,SUMPRODUCT(MAX(ROW($C$3:$C956)*(C957=$C$3:$C956)))-2,1),""),""),"")</f>
        <v/>
      </c>
      <c r="X957" s="156">
        <f t="shared" ca="1" si="124"/>
        <v>1</v>
      </c>
      <c r="Y957" s="156">
        <f t="shared" ca="1" si="125"/>
        <v>1</v>
      </c>
    </row>
    <row r="958" spans="2:25" hidden="1" x14ac:dyDescent="0.25">
      <c r="B958" s="390" t="str">
        <f>IFERROR(IF(LEN(INDEX(PlansAndNotes!$B$6:$B$2005,ROW(A958)-ROW($B$3)))=0,"",INDEX(PlansAndNotes!$B$6:$B$2005,ROW(A958)-ROW($B$3))),"")</f>
        <v/>
      </c>
      <c r="C958" s="361" t="str">
        <f t="shared" si="120"/>
        <v/>
      </c>
      <c r="D958" s="361" t="str">
        <f>IFERROR(IF(LEN(C958)&gt;0,IF(LEN(INDEX(TasksList!$C$6:$C$1005,MATCH(C958,TasksList!$B$6:$B$1005,0),1))=0,"",INDEX(TasksList!$C$6:$C$1005,MATCH(C958,TasksList!$B$6:$B$1005,0),1)),""),"")</f>
        <v/>
      </c>
      <c r="E958" s="361" t="str">
        <f>IFERROR(IF(LEN(C958)&gt;0,IF(LEN(INDEX(TasksList!$F$6:$F$1005,MATCH(C958,TasksList!$B$6:$B$1005,0),1))=0,"not set!",INDEX(TasksList!$F$6:$F$1005,MATCH(C958,TasksList!$B$6:$B$1005,0),1)),""),"")</f>
        <v/>
      </c>
      <c r="F958" s="360" t="str">
        <f>IFERROR(IF(LEN(D958)&gt;0,IF(LEN(INDEX(AdressBook!$D$6:$D$25,MATCH(D958,AdressBook!$B$6:$B$25,0),1))=0,"",INDEX(AdressBook!$D$6:$D$25,MATCH(D958,AdressBook!$B$6:$B$25,0),1)),""),"")</f>
        <v/>
      </c>
      <c r="G958" s="361" t="str">
        <f>IFERROR(IF(LEN(INDEX(PlansAndNotes!$F$6:$F$2005,ROW(B958)-ROW($C$3)))=0,"",INDEX(PlansAndNotes!$F$6:$F$2005,ROW(B958)-ROW($C$3))),"")</f>
        <v/>
      </c>
      <c r="H958" s="361" t="str">
        <f>IFERROR(IF(LEN(C958)&gt;0,IF(LEN(INDEX(TasksList!$G$6:$G$1005,MATCH(C958,TasksList!$B$6:$B$1005,0),1))=0,"",INDEX(TasksList!$G$6:$G$1005,MATCH(C958,TasksList!$B$6:$B$1005,0),1)),""),"")</f>
        <v/>
      </c>
      <c r="I958" s="381"/>
      <c r="J958" s="402"/>
      <c r="K958" s="402"/>
      <c r="L958" s="399" t="str">
        <f t="array" ref="L958">IFERROR(INDEX($J$4:$J$1003,SMALL($K$4:$K$1003,ROW(L958)-3),1),"")</f>
        <v/>
      </c>
      <c r="M958" s="206"/>
      <c r="N958" s="362" t="str">
        <f>IFERROR(IF(LEN(INDEX(PlansAndNotes!$D$6:$D$4005,ROW(B958)-ROW($C$3)))=0,"",INDEX(PlansAndNotes!$D$6:$D$4005,ROW(B958)-ROW($C$3))),"")</f>
        <v/>
      </c>
      <c r="O958" s="165" t="str">
        <f t="shared" si="121"/>
        <v/>
      </c>
      <c r="P958" s="363" t="str">
        <f>IFERROR(IF(LEN(INDEX(PlansAndNotes!$E$6:$E$4005,ROW(B958)-ROW($C$3)))=0,"",INDEX(PlansAndNotes!$E$6:$E$4005,ROW(B958)-ROW($C$3))),"")</f>
        <v/>
      </c>
      <c r="Q958" s="363" t="str">
        <f>IFERROR(IF(LEN(INDEX(PlansAndNotes!$G$6:$G$4005,ROW(B958)-ROW($C$3)))=0,"",INDEX(PlansAndNotes!$G$6:$G$4005,ROW(B958)-ROW($C$3))),"")</f>
        <v/>
      </c>
      <c r="R958" s="361" t="str">
        <f>IFERROR(IF(LEN(D958)&gt;0,IF(LEN(INDEX(AdressBook!$C$6:$C$25,MATCH(D958,AdressBook!$B$6:$B$25,0),1))=0,"",INDEX(AdressBook!$C$6:$C$25,MATCH(D958,AdressBook!$B$6:$B$25,0),1)),""),"")</f>
        <v/>
      </c>
      <c r="S958" s="165">
        <f>IF(LEN(C958)&gt;0,IFERROR(IF(MATCH(C958,C959:$C$4004,0)&gt;0,-1,ROW(S958)-ROW($S$3)),ROW(S958)-ROW($S$3)),-1)</f>
        <v>-1</v>
      </c>
      <c r="T958" s="165">
        <f t="shared" si="122"/>
        <v>0</v>
      </c>
      <c r="U958" s="165" t="str">
        <f t="shared" si="123"/>
        <v/>
      </c>
      <c r="V958" s="165" t="str">
        <f>IFERROR(IF(OR(C958="",S958&lt;0),"",IF(SUBTOTAL(3,C958:C958)=0,-1,SUBTOTAL(3,$C$4:C958))),"")</f>
        <v/>
      </c>
      <c r="W958" s="156" t="str">
        <f t="array" ref="W958">IF(LEN(C958)&gt;0,IFERROR(IF(MATCH(C958,$C$3:$C957,0)&gt;0,N958-INDEX($N$3:N957,SUMPRODUCT(MAX(ROW($C$3:$C957)*(C958=$C$3:$C957)))-2,1),""),""),"")</f>
        <v/>
      </c>
      <c r="X958" s="156">
        <f t="shared" ca="1" si="124"/>
        <v>1</v>
      </c>
      <c r="Y958" s="156">
        <f t="shared" ca="1" si="125"/>
        <v>1</v>
      </c>
    </row>
    <row r="959" spans="2:25" hidden="1" x14ac:dyDescent="0.25">
      <c r="B959" s="390" t="str">
        <f>IFERROR(IF(LEN(INDEX(PlansAndNotes!$B$6:$B$2005,ROW(A959)-ROW($B$3)))=0,"",INDEX(PlansAndNotes!$B$6:$B$2005,ROW(A959)-ROW($B$3))),"")</f>
        <v/>
      </c>
      <c r="C959" s="361" t="str">
        <f t="shared" si="120"/>
        <v/>
      </c>
      <c r="D959" s="361" t="str">
        <f>IFERROR(IF(LEN(C959)&gt;0,IF(LEN(INDEX(TasksList!$C$6:$C$1005,MATCH(C959,TasksList!$B$6:$B$1005,0),1))=0,"",INDEX(TasksList!$C$6:$C$1005,MATCH(C959,TasksList!$B$6:$B$1005,0),1)),""),"")</f>
        <v/>
      </c>
      <c r="E959" s="361" t="str">
        <f>IFERROR(IF(LEN(C959)&gt;0,IF(LEN(INDEX(TasksList!$F$6:$F$1005,MATCH(C959,TasksList!$B$6:$B$1005,0),1))=0,"not set!",INDEX(TasksList!$F$6:$F$1005,MATCH(C959,TasksList!$B$6:$B$1005,0),1)),""),"")</f>
        <v/>
      </c>
      <c r="F959" s="360" t="str">
        <f>IFERROR(IF(LEN(D959)&gt;0,IF(LEN(INDEX(AdressBook!$D$6:$D$25,MATCH(D959,AdressBook!$B$6:$B$25,0),1))=0,"",INDEX(AdressBook!$D$6:$D$25,MATCH(D959,AdressBook!$B$6:$B$25,0),1)),""),"")</f>
        <v/>
      </c>
      <c r="G959" s="361" t="str">
        <f>IFERROR(IF(LEN(INDEX(PlansAndNotes!$F$6:$F$2005,ROW(B959)-ROW($C$3)))=0,"",INDEX(PlansAndNotes!$F$6:$F$2005,ROW(B959)-ROW($C$3))),"")</f>
        <v/>
      </c>
      <c r="H959" s="361" t="str">
        <f>IFERROR(IF(LEN(C959)&gt;0,IF(LEN(INDEX(TasksList!$G$6:$G$1005,MATCH(C959,TasksList!$B$6:$B$1005,0),1))=0,"",INDEX(TasksList!$G$6:$G$1005,MATCH(C959,TasksList!$B$6:$B$1005,0),1)),""),"")</f>
        <v/>
      </c>
      <c r="I959" s="381"/>
      <c r="J959" s="402"/>
      <c r="K959" s="402"/>
      <c r="L959" s="399" t="str">
        <f t="array" ref="L959">IFERROR(INDEX($J$4:$J$1003,SMALL($K$4:$K$1003,ROW(L959)-3),1),"")</f>
        <v/>
      </c>
      <c r="M959" s="206"/>
      <c r="N959" s="362" t="str">
        <f>IFERROR(IF(LEN(INDEX(PlansAndNotes!$D$6:$D$4005,ROW(B959)-ROW($C$3)))=0,"",INDEX(PlansAndNotes!$D$6:$D$4005,ROW(B959)-ROW($C$3))),"")</f>
        <v/>
      </c>
      <c r="O959" s="165" t="str">
        <f t="shared" si="121"/>
        <v/>
      </c>
      <c r="P959" s="363" t="str">
        <f>IFERROR(IF(LEN(INDEX(PlansAndNotes!$E$6:$E$4005,ROW(B959)-ROW($C$3)))=0,"",INDEX(PlansAndNotes!$E$6:$E$4005,ROW(B959)-ROW($C$3))),"")</f>
        <v/>
      </c>
      <c r="Q959" s="363" t="str">
        <f>IFERROR(IF(LEN(INDEX(PlansAndNotes!$G$6:$G$4005,ROW(B959)-ROW($C$3)))=0,"",INDEX(PlansAndNotes!$G$6:$G$4005,ROW(B959)-ROW($C$3))),"")</f>
        <v/>
      </c>
      <c r="R959" s="361" t="str">
        <f>IFERROR(IF(LEN(D959)&gt;0,IF(LEN(INDEX(AdressBook!$C$6:$C$25,MATCH(D959,AdressBook!$B$6:$B$25,0),1))=0,"",INDEX(AdressBook!$C$6:$C$25,MATCH(D959,AdressBook!$B$6:$B$25,0),1)),""),"")</f>
        <v/>
      </c>
      <c r="S959" s="165">
        <f>IF(LEN(C959)&gt;0,IFERROR(IF(MATCH(C959,C960:$C$4004,0)&gt;0,-1,ROW(S959)-ROW($S$3)),ROW(S959)-ROW($S$3)),-1)</f>
        <v>-1</v>
      </c>
      <c r="T959" s="165">
        <f t="shared" si="122"/>
        <v>0</v>
      </c>
      <c r="U959" s="165" t="str">
        <f t="shared" si="123"/>
        <v/>
      </c>
      <c r="V959" s="165" t="str">
        <f>IFERROR(IF(OR(C959="",S959&lt;0),"",IF(SUBTOTAL(3,C959:C959)=0,-1,SUBTOTAL(3,$C$4:C959))),"")</f>
        <v/>
      </c>
      <c r="W959" s="156" t="str">
        <f t="array" ref="W959">IF(LEN(C959)&gt;0,IFERROR(IF(MATCH(C959,$C$3:$C958,0)&gt;0,N959-INDEX($N$3:N958,SUMPRODUCT(MAX(ROW($C$3:$C958)*(C959=$C$3:$C958)))-2,1),""),""),"")</f>
        <v/>
      </c>
      <c r="X959" s="156">
        <f t="shared" ca="1" si="124"/>
        <v>1</v>
      </c>
      <c r="Y959" s="156">
        <f t="shared" ca="1" si="125"/>
        <v>1</v>
      </c>
    </row>
    <row r="960" spans="2:25" hidden="1" x14ac:dyDescent="0.25">
      <c r="B960" s="390" t="str">
        <f>IFERROR(IF(LEN(INDEX(PlansAndNotes!$B$6:$B$2005,ROW(A960)-ROW($B$3)))=0,"",INDEX(PlansAndNotes!$B$6:$B$2005,ROW(A960)-ROW($B$3))),"")</f>
        <v/>
      </c>
      <c r="C960" s="361" t="str">
        <f t="shared" si="120"/>
        <v/>
      </c>
      <c r="D960" s="361" t="str">
        <f>IFERROR(IF(LEN(C960)&gt;0,IF(LEN(INDEX(TasksList!$C$6:$C$1005,MATCH(C960,TasksList!$B$6:$B$1005,0),1))=0,"",INDEX(TasksList!$C$6:$C$1005,MATCH(C960,TasksList!$B$6:$B$1005,0),1)),""),"")</f>
        <v/>
      </c>
      <c r="E960" s="361" t="str">
        <f>IFERROR(IF(LEN(C960)&gt;0,IF(LEN(INDEX(TasksList!$F$6:$F$1005,MATCH(C960,TasksList!$B$6:$B$1005,0),1))=0,"not set!",INDEX(TasksList!$F$6:$F$1005,MATCH(C960,TasksList!$B$6:$B$1005,0),1)),""),"")</f>
        <v/>
      </c>
      <c r="F960" s="360" t="str">
        <f>IFERROR(IF(LEN(D960)&gt;0,IF(LEN(INDEX(AdressBook!$D$6:$D$25,MATCH(D960,AdressBook!$B$6:$B$25,0),1))=0,"",INDEX(AdressBook!$D$6:$D$25,MATCH(D960,AdressBook!$B$6:$B$25,0),1)),""),"")</f>
        <v/>
      </c>
      <c r="G960" s="361" t="str">
        <f>IFERROR(IF(LEN(INDEX(PlansAndNotes!$F$6:$F$2005,ROW(B960)-ROW($C$3)))=0,"",INDEX(PlansAndNotes!$F$6:$F$2005,ROW(B960)-ROW($C$3))),"")</f>
        <v/>
      </c>
      <c r="H960" s="361" t="str">
        <f>IFERROR(IF(LEN(C960)&gt;0,IF(LEN(INDEX(TasksList!$G$6:$G$1005,MATCH(C960,TasksList!$B$6:$B$1005,0),1))=0,"",INDEX(TasksList!$G$6:$G$1005,MATCH(C960,TasksList!$B$6:$B$1005,0),1)),""),"")</f>
        <v/>
      </c>
      <c r="I960" s="381"/>
      <c r="J960" s="402"/>
      <c r="K960" s="402"/>
      <c r="L960" s="399" t="str">
        <f t="array" ref="L960">IFERROR(INDEX($J$4:$J$1003,SMALL($K$4:$K$1003,ROW(L960)-3),1),"")</f>
        <v/>
      </c>
      <c r="M960" s="206"/>
      <c r="N960" s="362" t="str">
        <f>IFERROR(IF(LEN(INDEX(PlansAndNotes!$D$6:$D$4005,ROW(B960)-ROW($C$3)))=0,"",INDEX(PlansAndNotes!$D$6:$D$4005,ROW(B960)-ROW($C$3))),"")</f>
        <v/>
      </c>
      <c r="O960" s="165" t="str">
        <f t="shared" si="121"/>
        <v/>
      </c>
      <c r="P960" s="363" t="str">
        <f>IFERROR(IF(LEN(INDEX(PlansAndNotes!$E$6:$E$4005,ROW(B960)-ROW($C$3)))=0,"",INDEX(PlansAndNotes!$E$6:$E$4005,ROW(B960)-ROW($C$3))),"")</f>
        <v/>
      </c>
      <c r="Q960" s="363" t="str">
        <f>IFERROR(IF(LEN(INDEX(PlansAndNotes!$G$6:$G$4005,ROW(B960)-ROW($C$3)))=0,"",INDEX(PlansAndNotes!$G$6:$G$4005,ROW(B960)-ROW($C$3))),"")</f>
        <v/>
      </c>
      <c r="R960" s="361" t="str">
        <f>IFERROR(IF(LEN(D960)&gt;0,IF(LEN(INDEX(AdressBook!$C$6:$C$25,MATCH(D960,AdressBook!$B$6:$B$25,0),1))=0,"",INDEX(AdressBook!$C$6:$C$25,MATCH(D960,AdressBook!$B$6:$B$25,0),1)),""),"")</f>
        <v/>
      </c>
      <c r="S960" s="165">
        <f>IF(LEN(C960)&gt;0,IFERROR(IF(MATCH(C960,C961:$C$4004,0)&gt;0,-1,ROW(S960)-ROW($S$3)),ROW(S960)-ROW($S$3)),-1)</f>
        <v>-1</v>
      </c>
      <c r="T960" s="165">
        <f t="shared" si="122"/>
        <v>0</v>
      </c>
      <c r="U960" s="165" t="str">
        <f t="shared" si="123"/>
        <v/>
      </c>
      <c r="V960" s="165" t="str">
        <f>IFERROR(IF(OR(C960="",S960&lt;0),"",IF(SUBTOTAL(3,C960:C960)=0,-1,SUBTOTAL(3,$C$4:C960))),"")</f>
        <v/>
      </c>
      <c r="W960" s="156" t="str">
        <f t="array" ref="W960">IF(LEN(C960)&gt;0,IFERROR(IF(MATCH(C960,$C$3:$C959,0)&gt;0,N960-INDEX($N$3:N959,SUMPRODUCT(MAX(ROW($C$3:$C959)*(C960=$C$3:$C959)))-2,1),""),""),"")</f>
        <v/>
      </c>
      <c r="X960" s="156">
        <f t="shared" ca="1" si="124"/>
        <v>1</v>
      </c>
      <c r="Y960" s="156">
        <f t="shared" ca="1" si="125"/>
        <v>1</v>
      </c>
    </row>
    <row r="961" spans="2:25" hidden="1" x14ac:dyDescent="0.25">
      <c r="B961" s="390" t="str">
        <f>IFERROR(IF(LEN(INDEX(PlansAndNotes!$B$6:$B$2005,ROW(A961)-ROW($B$3)))=0,"",INDEX(PlansAndNotes!$B$6:$B$2005,ROW(A961)-ROW($B$3))),"")</f>
        <v/>
      </c>
      <c r="C961" s="361" t="str">
        <f t="shared" si="120"/>
        <v/>
      </c>
      <c r="D961" s="361" t="str">
        <f>IFERROR(IF(LEN(C961)&gt;0,IF(LEN(INDEX(TasksList!$C$6:$C$1005,MATCH(C961,TasksList!$B$6:$B$1005,0),1))=0,"",INDEX(TasksList!$C$6:$C$1005,MATCH(C961,TasksList!$B$6:$B$1005,0),1)),""),"")</f>
        <v/>
      </c>
      <c r="E961" s="361" t="str">
        <f>IFERROR(IF(LEN(C961)&gt;0,IF(LEN(INDEX(TasksList!$F$6:$F$1005,MATCH(C961,TasksList!$B$6:$B$1005,0),1))=0,"not set!",INDEX(TasksList!$F$6:$F$1005,MATCH(C961,TasksList!$B$6:$B$1005,0),1)),""),"")</f>
        <v/>
      </c>
      <c r="F961" s="360" t="str">
        <f>IFERROR(IF(LEN(D961)&gt;0,IF(LEN(INDEX(AdressBook!$D$6:$D$25,MATCH(D961,AdressBook!$B$6:$B$25,0),1))=0,"",INDEX(AdressBook!$D$6:$D$25,MATCH(D961,AdressBook!$B$6:$B$25,0),1)),""),"")</f>
        <v/>
      </c>
      <c r="G961" s="361" t="str">
        <f>IFERROR(IF(LEN(INDEX(PlansAndNotes!$F$6:$F$2005,ROW(B961)-ROW($C$3)))=0,"",INDEX(PlansAndNotes!$F$6:$F$2005,ROW(B961)-ROW($C$3))),"")</f>
        <v/>
      </c>
      <c r="H961" s="361" t="str">
        <f>IFERROR(IF(LEN(C961)&gt;0,IF(LEN(INDEX(TasksList!$G$6:$G$1005,MATCH(C961,TasksList!$B$6:$B$1005,0),1))=0,"",INDEX(TasksList!$G$6:$G$1005,MATCH(C961,TasksList!$B$6:$B$1005,0),1)),""),"")</f>
        <v/>
      </c>
      <c r="I961" s="381"/>
      <c r="J961" s="402"/>
      <c r="K961" s="402"/>
      <c r="L961" s="399" t="str">
        <f t="array" ref="L961">IFERROR(INDEX($J$4:$J$1003,SMALL($K$4:$K$1003,ROW(L961)-3),1),"")</f>
        <v/>
      </c>
      <c r="M961" s="206"/>
      <c r="N961" s="362" t="str">
        <f>IFERROR(IF(LEN(INDEX(PlansAndNotes!$D$6:$D$4005,ROW(B961)-ROW($C$3)))=0,"",INDEX(PlansAndNotes!$D$6:$D$4005,ROW(B961)-ROW($C$3))),"")</f>
        <v/>
      </c>
      <c r="O961" s="165" t="str">
        <f t="shared" si="121"/>
        <v/>
      </c>
      <c r="P961" s="363" t="str">
        <f>IFERROR(IF(LEN(INDEX(PlansAndNotes!$E$6:$E$4005,ROW(B961)-ROW($C$3)))=0,"",INDEX(PlansAndNotes!$E$6:$E$4005,ROW(B961)-ROW($C$3))),"")</f>
        <v/>
      </c>
      <c r="Q961" s="363" t="str">
        <f>IFERROR(IF(LEN(INDEX(PlansAndNotes!$G$6:$G$4005,ROW(B961)-ROW($C$3)))=0,"",INDEX(PlansAndNotes!$G$6:$G$4005,ROW(B961)-ROW($C$3))),"")</f>
        <v/>
      </c>
      <c r="R961" s="361" t="str">
        <f>IFERROR(IF(LEN(D961)&gt;0,IF(LEN(INDEX(AdressBook!$C$6:$C$25,MATCH(D961,AdressBook!$B$6:$B$25,0),1))=0,"",INDEX(AdressBook!$C$6:$C$25,MATCH(D961,AdressBook!$B$6:$B$25,0),1)),""),"")</f>
        <v/>
      </c>
      <c r="S961" s="165">
        <f>IF(LEN(C961)&gt;0,IFERROR(IF(MATCH(C961,C962:$C$4004,0)&gt;0,-1,ROW(S961)-ROW($S$3)),ROW(S961)-ROW($S$3)),-1)</f>
        <v>-1</v>
      </c>
      <c r="T961" s="165">
        <f t="shared" si="122"/>
        <v>0</v>
      </c>
      <c r="U961" s="165" t="str">
        <f t="shared" si="123"/>
        <v/>
      </c>
      <c r="V961" s="165" t="str">
        <f>IFERROR(IF(OR(C961="",S961&lt;0),"",IF(SUBTOTAL(3,C961:C961)=0,-1,SUBTOTAL(3,$C$4:C961))),"")</f>
        <v/>
      </c>
      <c r="W961" s="156" t="str">
        <f t="array" ref="W961">IF(LEN(C961)&gt;0,IFERROR(IF(MATCH(C961,$C$3:$C960,0)&gt;0,N961-INDEX($N$3:N960,SUMPRODUCT(MAX(ROW($C$3:$C960)*(C961=$C$3:$C960)))-2,1),""),""),"")</f>
        <v/>
      </c>
      <c r="X961" s="156">
        <f t="shared" ca="1" si="124"/>
        <v>1</v>
      </c>
      <c r="Y961" s="156">
        <f t="shared" ca="1" si="125"/>
        <v>1</v>
      </c>
    </row>
    <row r="962" spans="2:25" hidden="1" x14ac:dyDescent="0.25">
      <c r="B962" s="390" t="str">
        <f>IFERROR(IF(LEN(INDEX(PlansAndNotes!$B$6:$B$2005,ROW(A962)-ROW($B$3)))=0,"",INDEX(PlansAndNotes!$B$6:$B$2005,ROW(A962)-ROW($B$3))),"")</f>
        <v/>
      </c>
      <c r="C962" s="361" t="str">
        <f t="shared" si="120"/>
        <v/>
      </c>
      <c r="D962" s="361" t="str">
        <f>IFERROR(IF(LEN(C962)&gt;0,IF(LEN(INDEX(TasksList!$C$6:$C$1005,MATCH(C962,TasksList!$B$6:$B$1005,0),1))=0,"",INDEX(TasksList!$C$6:$C$1005,MATCH(C962,TasksList!$B$6:$B$1005,0),1)),""),"")</f>
        <v/>
      </c>
      <c r="E962" s="361" t="str">
        <f>IFERROR(IF(LEN(C962)&gt;0,IF(LEN(INDEX(TasksList!$F$6:$F$1005,MATCH(C962,TasksList!$B$6:$B$1005,0),1))=0,"not set!",INDEX(TasksList!$F$6:$F$1005,MATCH(C962,TasksList!$B$6:$B$1005,0),1)),""),"")</f>
        <v/>
      </c>
      <c r="F962" s="360" t="str">
        <f>IFERROR(IF(LEN(D962)&gt;0,IF(LEN(INDEX(AdressBook!$D$6:$D$25,MATCH(D962,AdressBook!$B$6:$B$25,0),1))=0,"",INDEX(AdressBook!$D$6:$D$25,MATCH(D962,AdressBook!$B$6:$B$25,0),1)),""),"")</f>
        <v/>
      </c>
      <c r="G962" s="361" t="str">
        <f>IFERROR(IF(LEN(INDEX(PlansAndNotes!$F$6:$F$2005,ROW(B962)-ROW($C$3)))=0,"",INDEX(PlansAndNotes!$F$6:$F$2005,ROW(B962)-ROW($C$3))),"")</f>
        <v/>
      </c>
      <c r="H962" s="361" t="str">
        <f>IFERROR(IF(LEN(C962)&gt;0,IF(LEN(INDEX(TasksList!$G$6:$G$1005,MATCH(C962,TasksList!$B$6:$B$1005,0),1))=0,"",INDEX(TasksList!$G$6:$G$1005,MATCH(C962,TasksList!$B$6:$B$1005,0),1)),""),"")</f>
        <v/>
      </c>
      <c r="I962" s="381"/>
      <c r="J962" s="402"/>
      <c r="K962" s="402"/>
      <c r="L962" s="399" t="str">
        <f t="array" ref="L962">IFERROR(INDEX($J$4:$J$1003,SMALL($K$4:$K$1003,ROW(L962)-3),1),"")</f>
        <v/>
      </c>
      <c r="M962" s="206"/>
      <c r="N962" s="362" t="str">
        <f>IFERROR(IF(LEN(INDEX(PlansAndNotes!$D$6:$D$4005,ROW(B962)-ROW($C$3)))=0,"",INDEX(PlansAndNotes!$D$6:$D$4005,ROW(B962)-ROW($C$3))),"")</f>
        <v/>
      </c>
      <c r="O962" s="165" t="str">
        <f t="shared" si="121"/>
        <v/>
      </c>
      <c r="P962" s="363" t="str">
        <f>IFERROR(IF(LEN(INDEX(PlansAndNotes!$E$6:$E$4005,ROW(B962)-ROW($C$3)))=0,"",INDEX(PlansAndNotes!$E$6:$E$4005,ROW(B962)-ROW($C$3))),"")</f>
        <v/>
      </c>
      <c r="Q962" s="363" t="str">
        <f>IFERROR(IF(LEN(INDEX(PlansAndNotes!$G$6:$G$4005,ROW(B962)-ROW($C$3)))=0,"",INDEX(PlansAndNotes!$G$6:$G$4005,ROW(B962)-ROW($C$3))),"")</f>
        <v/>
      </c>
      <c r="R962" s="361" t="str">
        <f>IFERROR(IF(LEN(D962)&gt;0,IF(LEN(INDEX(AdressBook!$C$6:$C$25,MATCH(D962,AdressBook!$B$6:$B$25,0),1))=0,"",INDEX(AdressBook!$C$6:$C$25,MATCH(D962,AdressBook!$B$6:$B$25,0),1)),""),"")</f>
        <v/>
      </c>
      <c r="S962" s="165">
        <f>IF(LEN(C962)&gt;0,IFERROR(IF(MATCH(C962,C963:$C$4004,0)&gt;0,-1,ROW(S962)-ROW($S$3)),ROW(S962)-ROW($S$3)),-1)</f>
        <v>-1</v>
      </c>
      <c r="T962" s="165">
        <f t="shared" si="122"/>
        <v>0</v>
      </c>
      <c r="U962" s="165" t="str">
        <f t="shared" si="123"/>
        <v/>
      </c>
      <c r="V962" s="165" t="str">
        <f>IFERROR(IF(OR(C962="",S962&lt;0),"",IF(SUBTOTAL(3,C962:C962)=0,-1,SUBTOTAL(3,$C$4:C962))),"")</f>
        <v/>
      </c>
      <c r="W962" s="156" t="str">
        <f t="array" ref="W962">IF(LEN(C962)&gt;0,IFERROR(IF(MATCH(C962,$C$3:$C961,0)&gt;0,N962-INDEX($N$3:N961,SUMPRODUCT(MAX(ROW($C$3:$C961)*(C962=$C$3:$C961)))-2,1),""),""),"")</f>
        <v/>
      </c>
      <c r="X962" s="156">
        <f t="shared" ca="1" si="124"/>
        <v>1</v>
      </c>
      <c r="Y962" s="156">
        <f t="shared" ca="1" si="125"/>
        <v>1</v>
      </c>
    </row>
    <row r="963" spans="2:25" hidden="1" x14ac:dyDescent="0.25">
      <c r="B963" s="390" t="str">
        <f>IFERROR(IF(LEN(INDEX(PlansAndNotes!$B$6:$B$2005,ROW(A963)-ROW($B$3)))=0,"",INDEX(PlansAndNotes!$B$6:$B$2005,ROW(A963)-ROW($B$3))),"")</f>
        <v/>
      </c>
      <c r="C963" s="361" t="str">
        <f t="shared" si="120"/>
        <v/>
      </c>
      <c r="D963" s="361" t="str">
        <f>IFERROR(IF(LEN(C963)&gt;0,IF(LEN(INDEX(TasksList!$C$6:$C$1005,MATCH(C963,TasksList!$B$6:$B$1005,0),1))=0,"",INDEX(TasksList!$C$6:$C$1005,MATCH(C963,TasksList!$B$6:$B$1005,0),1)),""),"")</f>
        <v/>
      </c>
      <c r="E963" s="361" t="str">
        <f>IFERROR(IF(LEN(C963)&gt;0,IF(LEN(INDEX(TasksList!$F$6:$F$1005,MATCH(C963,TasksList!$B$6:$B$1005,0),1))=0,"not set!",INDEX(TasksList!$F$6:$F$1005,MATCH(C963,TasksList!$B$6:$B$1005,0),1)),""),"")</f>
        <v/>
      </c>
      <c r="F963" s="360" t="str">
        <f>IFERROR(IF(LEN(D963)&gt;0,IF(LEN(INDEX(AdressBook!$D$6:$D$25,MATCH(D963,AdressBook!$B$6:$B$25,0),1))=0,"",INDEX(AdressBook!$D$6:$D$25,MATCH(D963,AdressBook!$B$6:$B$25,0),1)),""),"")</f>
        <v/>
      </c>
      <c r="G963" s="361" t="str">
        <f>IFERROR(IF(LEN(INDEX(PlansAndNotes!$F$6:$F$2005,ROW(B963)-ROW($C$3)))=0,"",INDEX(PlansAndNotes!$F$6:$F$2005,ROW(B963)-ROW($C$3))),"")</f>
        <v/>
      </c>
      <c r="H963" s="361" t="str">
        <f>IFERROR(IF(LEN(C963)&gt;0,IF(LEN(INDEX(TasksList!$G$6:$G$1005,MATCH(C963,TasksList!$B$6:$B$1005,0),1))=0,"",INDEX(TasksList!$G$6:$G$1005,MATCH(C963,TasksList!$B$6:$B$1005,0),1)),""),"")</f>
        <v/>
      </c>
      <c r="I963" s="381"/>
      <c r="J963" s="402"/>
      <c r="K963" s="402"/>
      <c r="L963" s="399" t="str">
        <f t="array" ref="L963">IFERROR(INDEX($J$4:$J$1003,SMALL($K$4:$K$1003,ROW(L963)-3),1),"")</f>
        <v/>
      </c>
      <c r="M963" s="206"/>
      <c r="N963" s="362" t="str">
        <f>IFERROR(IF(LEN(INDEX(PlansAndNotes!$D$6:$D$4005,ROW(B963)-ROW($C$3)))=0,"",INDEX(PlansAndNotes!$D$6:$D$4005,ROW(B963)-ROW($C$3))),"")</f>
        <v/>
      </c>
      <c r="O963" s="165" t="str">
        <f t="shared" si="121"/>
        <v/>
      </c>
      <c r="P963" s="363" t="str">
        <f>IFERROR(IF(LEN(INDEX(PlansAndNotes!$E$6:$E$4005,ROW(B963)-ROW($C$3)))=0,"",INDEX(PlansAndNotes!$E$6:$E$4005,ROW(B963)-ROW($C$3))),"")</f>
        <v/>
      </c>
      <c r="Q963" s="363" t="str">
        <f>IFERROR(IF(LEN(INDEX(PlansAndNotes!$G$6:$G$4005,ROW(B963)-ROW($C$3)))=0,"",INDEX(PlansAndNotes!$G$6:$G$4005,ROW(B963)-ROW($C$3))),"")</f>
        <v/>
      </c>
      <c r="R963" s="361" t="str">
        <f>IFERROR(IF(LEN(D963)&gt;0,IF(LEN(INDEX(AdressBook!$C$6:$C$25,MATCH(D963,AdressBook!$B$6:$B$25,0),1))=0,"",INDEX(AdressBook!$C$6:$C$25,MATCH(D963,AdressBook!$B$6:$B$25,0),1)),""),"")</f>
        <v/>
      </c>
      <c r="S963" s="165">
        <f>IF(LEN(C963)&gt;0,IFERROR(IF(MATCH(C963,C964:$C$4004,0)&gt;0,-1,ROW(S963)-ROW($S$3)),ROW(S963)-ROW($S$3)),-1)</f>
        <v>-1</v>
      </c>
      <c r="T963" s="165">
        <f t="shared" si="122"/>
        <v>0</v>
      </c>
      <c r="U963" s="165" t="str">
        <f t="shared" si="123"/>
        <v/>
      </c>
      <c r="V963" s="165" t="str">
        <f>IFERROR(IF(OR(C963="",S963&lt;0),"",IF(SUBTOTAL(3,C963:C963)=0,-1,SUBTOTAL(3,$C$4:C963))),"")</f>
        <v/>
      </c>
      <c r="W963" s="156" t="str">
        <f t="array" ref="W963">IF(LEN(C963)&gt;0,IFERROR(IF(MATCH(C963,$C$3:$C962,0)&gt;0,N963-INDEX($N$3:N962,SUMPRODUCT(MAX(ROW($C$3:$C962)*(C963=$C$3:$C962)))-2,1),""),""),"")</f>
        <v/>
      </c>
      <c r="X963" s="156">
        <f t="shared" ca="1" si="124"/>
        <v>1</v>
      </c>
      <c r="Y963" s="156">
        <f t="shared" ca="1" si="125"/>
        <v>1</v>
      </c>
    </row>
    <row r="964" spans="2:25" hidden="1" x14ac:dyDescent="0.25">
      <c r="B964" s="390" t="str">
        <f>IFERROR(IF(LEN(INDEX(PlansAndNotes!$B$6:$B$2005,ROW(A964)-ROW($B$3)))=0,"",INDEX(PlansAndNotes!$B$6:$B$2005,ROW(A964)-ROW($B$3))),"")</f>
        <v/>
      </c>
      <c r="C964" s="361" t="str">
        <f t="shared" ref="C964:C1027" si="126">IF(LEN(B964)&gt;0,LEFT(B964,SEARCH(" - ",B964)-1)*1,"")</f>
        <v/>
      </c>
      <c r="D964" s="361" t="str">
        <f>IFERROR(IF(LEN(C964)&gt;0,IF(LEN(INDEX(TasksList!$C$6:$C$1005,MATCH(C964,TasksList!$B$6:$B$1005,0),1))=0,"",INDEX(TasksList!$C$6:$C$1005,MATCH(C964,TasksList!$B$6:$B$1005,0),1)),""),"")</f>
        <v/>
      </c>
      <c r="E964" s="361" t="str">
        <f>IFERROR(IF(LEN(C964)&gt;0,IF(LEN(INDEX(TasksList!$F$6:$F$1005,MATCH(C964,TasksList!$B$6:$B$1005,0),1))=0,"not set!",INDEX(TasksList!$F$6:$F$1005,MATCH(C964,TasksList!$B$6:$B$1005,0),1)),""),"")</f>
        <v/>
      </c>
      <c r="F964" s="360" t="str">
        <f>IFERROR(IF(LEN(D964)&gt;0,IF(LEN(INDEX(AdressBook!$D$6:$D$25,MATCH(D964,AdressBook!$B$6:$B$25,0),1))=0,"",INDEX(AdressBook!$D$6:$D$25,MATCH(D964,AdressBook!$B$6:$B$25,0),1)),""),"")</f>
        <v/>
      </c>
      <c r="G964" s="361" t="str">
        <f>IFERROR(IF(LEN(INDEX(PlansAndNotes!$F$6:$F$2005,ROW(B964)-ROW($C$3)))=0,"",INDEX(PlansAndNotes!$F$6:$F$2005,ROW(B964)-ROW($C$3))),"")</f>
        <v/>
      </c>
      <c r="H964" s="361" t="str">
        <f>IFERROR(IF(LEN(C964)&gt;0,IF(LEN(INDEX(TasksList!$G$6:$G$1005,MATCH(C964,TasksList!$B$6:$B$1005,0),1))=0,"",INDEX(TasksList!$G$6:$G$1005,MATCH(C964,TasksList!$B$6:$B$1005,0),1)),""),"")</f>
        <v/>
      </c>
      <c r="I964" s="381"/>
      <c r="J964" s="402"/>
      <c r="K964" s="402"/>
      <c r="L964" s="399" t="str">
        <f t="array" ref="L964">IFERROR(INDEX($J$4:$J$1003,SMALL($K$4:$K$1003,ROW(L964)-3),1),"")</f>
        <v/>
      </c>
      <c r="M964" s="206"/>
      <c r="N964" s="362" t="str">
        <f>IFERROR(IF(LEN(INDEX(PlansAndNotes!$D$6:$D$4005,ROW(B964)-ROW($C$3)))=0,"",INDEX(PlansAndNotes!$D$6:$D$4005,ROW(B964)-ROW($C$3))),"")</f>
        <v/>
      </c>
      <c r="O964" s="165" t="str">
        <f t="shared" ref="O964:O1027" si="127">IF(LEN(B964)&gt;0,RIGHT(B964,LEN(B964)-SEARCH(" - ",B964)-2),"")</f>
        <v/>
      </c>
      <c r="P964" s="363" t="str">
        <f>IFERROR(IF(LEN(INDEX(PlansAndNotes!$E$6:$E$4005,ROW(B964)-ROW($C$3)))=0,"",INDEX(PlansAndNotes!$E$6:$E$4005,ROW(B964)-ROW($C$3))),"")</f>
        <v/>
      </c>
      <c r="Q964" s="363" t="str">
        <f>IFERROR(IF(LEN(INDEX(PlansAndNotes!$G$6:$G$4005,ROW(B964)-ROW($C$3)))=0,"",INDEX(PlansAndNotes!$G$6:$G$4005,ROW(B964)-ROW($C$3))),"")</f>
        <v/>
      </c>
      <c r="R964" s="361" t="str">
        <f>IFERROR(IF(LEN(D964)&gt;0,IF(LEN(INDEX(AdressBook!$C$6:$C$25,MATCH(D964,AdressBook!$B$6:$B$25,0),1))=0,"",INDEX(AdressBook!$C$6:$C$25,MATCH(D964,AdressBook!$B$6:$B$25,0),1)),""),"")</f>
        <v/>
      </c>
      <c r="S964" s="165">
        <f>IF(LEN(C964)&gt;0,IFERROR(IF(MATCH(C964,C965:$C$4004,0)&gt;0,-1,ROW(S964)-ROW($S$3)),ROW(S964)-ROW($S$3)),-1)</f>
        <v>-1</v>
      </c>
      <c r="T964" s="165">
        <f t="shared" ref="T964:T1027" si="128">IF(OR(taskRange="All tasks (all stages)",taskRange=""),ROW(T964)-ROW($T$3),IF(S964&gt;0,ROW(T964)-ROW($T$3),0))*IF(OR(calendarSalesmen="",calendarSalesmen="All salesmen"),1,IF(calendarSalesmen=G964,1,0))*IF(OR(calendarStage="",calendarStage="All Stages"),1,IF(calendarStage=P964,1,0))</f>
        <v>0</v>
      </c>
      <c r="U964" s="165" t="str">
        <f t="shared" ref="U964:U1027" si="129">IF(S964&gt;0,P964,"")</f>
        <v/>
      </c>
      <c r="V964" s="165" t="str">
        <f>IFERROR(IF(OR(C964="",S964&lt;0),"",IF(SUBTOTAL(3,C964:C964)=0,-1,SUBTOTAL(3,$C$4:C964))),"")</f>
        <v/>
      </c>
      <c r="W964" s="156" t="str">
        <f t="array" ref="W964">IF(LEN(C964)&gt;0,IFERROR(IF(MATCH(C964,$C$3:$C963,0)&gt;0,N964-INDEX($N$3:N963,SUMPRODUCT(MAX(ROW($C$3:$C963)*(C964=$C$3:$C963)))-2,1),""),""),"")</f>
        <v/>
      </c>
      <c r="X964" s="156">
        <f t="shared" ca="1" si="124"/>
        <v>1</v>
      </c>
      <c r="Y964" s="156">
        <f t="shared" ca="1" si="125"/>
        <v>1</v>
      </c>
    </row>
    <row r="965" spans="2:25" hidden="1" x14ac:dyDescent="0.25">
      <c r="B965" s="390" t="str">
        <f>IFERROR(IF(LEN(INDEX(PlansAndNotes!$B$6:$B$2005,ROW(A965)-ROW($B$3)))=0,"",INDEX(PlansAndNotes!$B$6:$B$2005,ROW(A965)-ROW($B$3))),"")</f>
        <v/>
      </c>
      <c r="C965" s="361" t="str">
        <f t="shared" si="126"/>
        <v/>
      </c>
      <c r="D965" s="361" t="str">
        <f>IFERROR(IF(LEN(C965)&gt;0,IF(LEN(INDEX(TasksList!$C$6:$C$1005,MATCH(C965,TasksList!$B$6:$B$1005,0),1))=0,"",INDEX(TasksList!$C$6:$C$1005,MATCH(C965,TasksList!$B$6:$B$1005,0),1)),""),"")</f>
        <v/>
      </c>
      <c r="E965" s="361" t="str">
        <f>IFERROR(IF(LEN(C965)&gt;0,IF(LEN(INDEX(TasksList!$F$6:$F$1005,MATCH(C965,TasksList!$B$6:$B$1005,0),1))=0,"not set!",INDEX(TasksList!$F$6:$F$1005,MATCH(C965,TasksList!$B$6:$B$1005,0),1)),""),"")</f>
        <v/>
      </c>
      <c r="F965" s="360" t="str">
        <f>IFERROR(IF(LEN(D965)&gt;0,IF(LEN(INDEX(AdressBook!$D$6:$D$25,MATCH(D965,AdressBook!$B$6:$B$25,0),1))=0,"",INDEX(AdressBook!$D$6:$D$25,MATCH(D965,AdressBook!$B$6:$B$25,0),1)),""),"")</f>
        <v/>
      </c>
      <c r="G965" s="361" t="str">
        <f>IFERROR(IF(LEN(INDEX(PlansAndNotes!$F$6:$F$2005,ROW(B965)-ROW($C$3)))=0,"",INDEX(PlansAndNotes!$F$6:$F$2005,ROW(B965)-ROW($C$3))),"")</f>
        <v/>
      </c>
      <c r="H965" s="361" t="str">
        <f>IFERROR(IF(LEN(C965)&gt;0,IF(LEN(INDEX(TasksList!$G$6:$G$1005,MATCH(C965,TasksList!$B$6:$B$1005,0),1))=0,"",INDEX(TasksList!$G$6:$G$1005,MATCH(C965,TasksList!$B$6:$B$1005,0),1)),""),"")</f>
        <v/>
      </c>
      <c r="I965" s="381"/>
      <c r="J965" s="402"/>
      <c r="K965" s="402"/>
      <c r="L965" s="399" t="str">
        <f t="array" ref="L965">IFERROR(INDEX($J$4:$J$1003,SMALL($K$4:$K$1003,ROW(L965)-3),1),"")</f>
        <v/>
      </c>
      <c r="M965" s="206"/>
      <c r="N965" s="362" t="str">
        <f>IFERROR(IF(LEN(INDEX(PlansAndNotes!$D$6:$D$4005,ROW(B965)-ROW($C$3)))=0,"",INDEX(PlansAndNotes!$D$6:$D$4005,ROW(B965)-ROW($C$3))),"")</f>
        <v/>
      </c>
      <c r="O965" s="165" t="str">
        <f t="shared" si="127"/>
        <v/>
      </c>
      <c r="P965" s="363" t="str">
        <f>IFERROR(IF(LEN(INDEX(PlansAndNotes!$E$6:$E$4005,ROW(B965)-ROW($C$3)))=0,"",INDEX(PlansAndNotes!$E$6:$E$4005,ROW(B965)-ROW($C$3))),"")</f>
        <v/>
      </c>
      <c r="Q965" s="363" t="str">
        <f>IFERROR(IF(LEN(INDEX(PlansAndNotes!$G$6:$G$4005,ROW(B965)-ROW($C$3)))=0,"",INDEX(PlansAndNotes!$G$6:$G$4005,ROW(B965)-ROW($C$3))),"")</f>
        <v/>
      </c>
      <c r="R965" s="361" t="str">
        <f>IFERROR(IF(LEN(D965)&gt;0,IF(LEN(INDEX(AdressBook!$C$6:$C$25,MATCH(D965,AdressBook!$B$6:$B$25,0),1))=0,"",INDEX(AdressBook!$C$6:$C$25,MATCH(D965,AdressBook!$B$6:$B$25,0),1)),""),"")</f>
        <v/>
      </c>
      <c r="S965" s="165">
        <f>IF(LEN(C965)&gt;0,IFERROR(IF(MATCH(C965,C966:$C$4004,0)&gt;0,-1,ROW(S965)-ROW($S$3)),ROW(S965)-ROW($S$3)),-1)</f>
        <v>-1</v>
      </c>
      <c r="T965" s="165">
        <f t="shared" si="128"/>
        <v>0</v>
      </c>
      <c r="U965" s="165" t="str">
        <f t="shared" si="129"/>
        <v/>
      </c>
      <c r="V965" s="165" t="str">
        <f>IFERROR(IF(OR(C965="",S965&lt;0),"",IF(SUBTOTAL(3,C965:C965)=0,-1,SUBTOTAL(3,$C$4:C965))),"")</f>
        <v/>
      </c>
      <c r="W965" s="156" t="str">
        <f t="array" ref="W965">IF(LEN(C965)&gt;0,IFERROR(IF(MATCH(C965,$C$3:$C964,0)&gt;0,N965-INDEX($N$3:N964,SUMPRODUCT(MAX(ROW($C$3:$C964)*(C965=$C$3:$C964)))-2,1),""),""),"")</f>
        <v/>
      </c>
      <c r="X965" s="156">
        <f t="shared" ref="X965:X1028" ca="1" si="130">IFERROR(IF($X$2="",1,IF(AND(N965&lt;=TODAY(),N965+$X$2&gt;=TODAY()),1,0)),"")</f>
        <v>1</v>
      </c>
      <c r="Y965" s="156">
        <f t="shared" ref="Y965:Y1028" ca="1" si="131">IFERROR(IF($Y$2="",1,IF(AND(N965&lt;=TODAY(),N965+$Y$2&gt;=TODAY()),1,0)),"")</f>
        <v>1</v>
      </c>
    </row>
    <row r="966" spans="2:25" hidden="1" x14ac:dyDescent="0.25">
      <c r="B966" s="390" t="str">
        <f>IFERROR(IF(LEN(INDEX(PlansAndNotes!$B$6:$B$2005,ROW(A966)-ROW($B$3)))=0,"",INDEX(PlansAndNotes!$B$6:$B$2005,ROW(A966)-ROW($B$3))),"")</f>
        <v/>
      </c>
      <c r="C966" s="361" t="str">
        <f t="shared" si="126"/>
        <v/>
      </c>
      <c r="D966" s="361" t="str">
        <f>IFERROR(IF(LEN(C966)&gt;0,IF(LEN(INDEX(TasksList!$C$6:$C$1005,MATCH(C966,TasksList!$B$6:$B$1005,0),1))=0,"",INDEX(TasksList!$C$6:$C$1005,MATCH(C966,TasksList!$B$6:$B$1005,0),1)),""),"")</f>
        <v/>
      </c>
      <c r="E966" s="361" t="str">
        <f>IFERROR(IF(LEN(C966)&gt;0,IF(LEN(INDEX(TasksList!$F$6:$F$1005,MATCH(C966,TasksList!$B$6:$B$1005,0),1))=0,"not set!",INDEX(TasksList!$F$6:$F$1005,MATCH(C966,TasksList!$B$6:$B$1005,0),1)),""),"")</f>
        <v/>
      </c>
      <c r="F966" s="360" t="str">
        <f>IFERROR(IF(LEN(D966)&gt;0,IF(LEN(INDEX(AdressBook!$D$6:$D$25,MATCH(D966,AdressBook!$B$6:$B$25,0),1))=0,"",INDEX(AdressBook!$D$6:$D$25,MATCH(D966,AdressBook!$B$6:$B$25,0),1)),""),"")</f>
        <v/>
      </c>
      <c r="G966" s="361" t="str">
        <f>IFERROR(IF(LEN(INDEX(PlansAndNotes!$F$6:$F$2005,ROW(B966)-ROW($C$3)))=0,"",INDEX(PlansAndNotes!$F$6:$F$2005,ROW(B966)-ROW($C$3))),"")</f>
        <v/>
      </c>
      <c r="H966" s="361" t="str">
        <f>IFERROR(IF(LEN(C966)&gt;0,IF(LEN(INDEX(TasksList!$G$6:$G$1005,MATCH(C966,TasksList!$B$6:$B$1005,0),1))=0,"",INDEX(TasksList!$G$6:$G$1005,MATCH(C966,TasksList!$B$6:$B$1005,0),1)),""),"")</f>
        <v/>
      </c>
      <c r="I966" s="381"/>
      <c r="J966" s="402"/>
      <c r="K966" s="402"/>
      <c r="L966" s="399" t="str">
        <f t="array" ref="L966">IFERROR(INDEX($J$4:$J$1003,SMALL($K$4:$K$1003,ROW(L966)-3),1),"")</f>
        <v/>
      </c>
      <c r="M966" s="206"/>
      <c r="N966" s="362" t="str">
        <f>IFERROR(IF(LEN(INDEX(PlansAndNotes!$D$6:$D$4005,ROW(B966)-ROW($C$3)))=0,"",INDEX(PlansAndNotes!$D$6:$D$4005,ROW(B966)-ROW($C$3))),"")</f>
        <v/>
      </c>
      <c r="O966" s="165" t="str">
        <f t="shared" si="127"/>
        <v/>
      </c>
      <c r="P966" s="363" t="str">
        <f>IFERROR(IF(LEN(INDEX(PlansAndNotes!$E$6:$E$4005,ROW(B966)-ROW($C$3)))=0,"",INDEX(PlansAndNotes!$E$6:$E$4005,ROW(B966)-ROW($C$3))),"")</f>
        <v/>
      </c>
      <c r="Q966" s="363" t="str">
        <f>IFERROR(IF(LEN(INDEX(PlansAndNotes!$G$6:$G$4005,ROW(B966)-ROW($C$3)))=0,"",INDEX(PlansAndNotes!$G$6:$G$4005,ROW(B966)-ROW($C$3))),"")</f>
        <v/>
      </c>
      <c r="R966" s="361" t="str">
        <f>IFERROR(IF(LEN(D966)&gt;0,IF(LEN(INDEX(AdressBook!$C$6:$C$25,MATCH(D966,AdressBook!$B$6:$B$25,0),1))=0,"",INDEX(AdressBook!$C$6:$C$25,MATCH(D966,AdressBook!$B$6:$B$25,0),1)),""),"")</f>
        <v/>
      </c>
      <c r="S966" s="165">
        <f>IF(LEN(C966)&gt;0,IFERROR(IF(MATCH(C966,C967:$C$4004,0)&gt;0,-1,ROW(S966)-ROW($S$3)),ROW(S966)-ROW($S$3)),-1)</f>
        <v>-1</v>
      </c>
      <c r="T966" s="165">
        <f t="shared" si="128"/>
        <v>0</v>
      </c>
      <c r="U966" s="165" t="str">
        <f t="shared" si="129"/>
        <v/>
      </c>
      <c r="V966" s="165" t="str">
        <f>IFERROR(IF(OR(C966="",S966&lt;0),"",IF(SUBTOTAL(3,C966:C966)=0,-1,SUBTOTAL(3,$C$4:C966))),"")</f>
        <v/>
      </c>
      <c r="W966" s="156" t="str">
        <f t="array" ref="W966">IF(LEN(C966)&gt;0,IFERROR(IF(MATCH(C966,$C$3:$C965,0)&gt;0,N966-INDEX($N$3:N965,SUMPRODUCT(MAX(ROW($C$3:$C965)*(C966=$C$3:$C965)))-2,1),""),""),"")</f>
        <v/>
      </c>
      <c r="X966" s="156">
        <f t="shared" ca="1" si="130"/>
        <v>1</v>
      </c>
      <c r="Y966" s="156">
        <f t="shared" ca="1" si="131"/>
        <v>1</v>
      </c>
    </row>
    <row r="967" spans="2:25" hidden="1" x14ac:dyDescent="0.25">
      <c r="B967" s="390" t="str">
        <f>IFERROR(IF(LEN(INDEX(PlansAndNotes!$B$6:$B$2005,ROW(A967)-ROW($B$3)))=0,"",INDEX(PlansAndNotes!$B$6:$B$2005,ROW(A967)-ROW($B$3))),"")</f>
        <v/>
      </c>
      <c r="C967" s="361" t="str">
        <f t="shared" si="126"/>
        <v/>
      </c>
      <c r="D967" s="361" t="str">
        <f>IFERROR(IF(LEN(C967)&gt;0,IF(LEN(INDEX(TasksList!$C$6:$C$1005,MATCH(C967,TasksList!$B$6:$B$1005,0),1))=0,"",INDEX(TasksList!$C$6:$C$1005,MATCH(C967,TasksList!$B$6:$B$1005,0),1)),""),"")</f>
        <v/>
      </c>
      <c r="E967" s="361" t="str">
        <f>IFERROR(IF(LEN(C967)&gt;0,IF(LEN(INDEX(TasksList!$F$6:$F$1005,MATCH(C967,TasksList!$B$6:$B$1005,0),1))=0,"not set!",INDEX(TasksList!$F$6:$F$1005,MATCH(C967,TasksList!$B$6:$B$1005,0),1)),""),"")</f>
        <v/>
      </c>
      <c r="F967" s="360" t="str">
        <f>IFERROR(IF(LEN(D967)&gt;0,IF(LEN(INDEX(AdressBook!$D$6:$D$25,MATCH(D967,AdressBook!$B$6:$B$25,0),1))=0,"",INDEX(AdressBook!$D$6:$D$25,MATCH(D967,AdressBook!$B$6:$B$25,0),1)),""),"")</f>
        <v/>
      </c>
      <c r="G967" s="361" t="str">
        <f>IFERROR(IF(LEN(INDEX(PlansAndNotes!$F$6:$F$2005,ROW(B967)-ROW($C$3)))=0,"",INDEX(PlansAndNotes!$F$6:$F$2005,ROW(B967)-ROW($C$3))),"")</f>
        <v/>
      </c>
      <c r="H967" s="361" t="str">
        <f>IFERROR(IF(LEN(C967)&gt;0,IF(LEN(INDEX(TasksList!$G$6:$G$1005,MATCH(C967,TasksList!$B$6:$B$1005,0),1))=0,"",INDEX(TasksList!$G$6:$G$1005,MATCH(C967,TasksList!$B$6:$B$1005,0),1)),""),"")</f>
        <v/>
      </c>
      <c r="I967" s="381"/>
      <c r="J967" s="402"/>
      <c r="K967" s="402"/>
      <c r="L967" s="399" t="str">
        <f t="array" ref="L967">IFERROR(INDEX($J$4:$J$1003,SMALL($K$4:$K$1003,ROW(L967)-3),1),"")</f>
        <v/>
      </c>
      <c r="M967" s="206"/>
      <c r="N967" s="362" t="str">
        <f>IFERROR(IF(LEN(INDEX(PlansAndNotes!$D$6:$D$4005,ROW(B967)-ROW($C$3)))=0,"",INDEX(PlansAndNotes!$D$6:$D$4005,ROW(B967)-ROW($C$3))),"")</f>
        <v/>
      </c>
      <c r="O967" s="165" t="str">
        <f t="shared" si="127"/>
        <v/>
      </c>
      <c r="P967" s="363" t="str">
        <f>IFERROR(IF(LEN(INDEX(PlansAndNotes!$E$6:$E$4005,ROW(B967)-ROW($C$3)))=0,"",INDEX(PlansAndNotes!$E$6:$E$4005,ROW(B967)-ROW($C$3))),"")</f>
        <v/>
      </c>
      <c r="Q967" s="363" t="str">
        <f>IFERROR(IF(LEN(INDEX(PlansAndNotes!$G$6:$G$4005,ROW(B967)-ROW($C$3)))=0,"",INDEX(PlansAndNotes!$G$6:$G$4005,ROW(B967)-ROW($C$3))),"")</f>
        <v/>
      </c>
      <c r="R967" s="361" t="str">
        <f>IFERROR(IF(LEN(D967)&gt;0,IF(LEN(INDEX(AdressBook!$C$6:$C$25,MATCH(D967,AdressBook!$B$6:$B$25,0),1))=0,"",INDEX(AdressBook!$C$6:$C$25,MATCH(D967,AdressBook!$B$6:$B$25,0),1)),""),"")</f>
        <v/>
      </c>
      <c r="S967" s="165">
        <f>IF(LEN(C967)&gt;0,IFERROR(IF(MATCH(C967,C968:$C$4004,0)&gt;0,-1,ROW(S967)-ROW($S$3)),ROW(S967)-ROW($S$3)),-1)</f>
        <v>-1</v>
      </c>
      <c r="T967" s="165">
        <f t="shared" si="128"/>
        <v>0</v>
      </c>
      <c r="U967" s="165" t="str">
        <f t="shared" si="129"/>
        <v/>
      </c>
      <c r="V967" s="165" t="str">
        <f>IFERROR(IF(OR(C967="",S967&lt;0),"",IF(SUBTOTAL(3,C967:C967)=0,-1,SUBTOTAL(3,$C$4:C967))),"")</f>
        <v/>
      </c>
      <c r="W967" s="156" t="str">
        <f t="array" ref="W967">IF(LEN(C967)&gt;0,IFERROR(IF(MATCH(C967,$C$3:$C966,0)&gt;0,N967-INDEX($N$3:N966,SUMPRODUCT(MAX(ROW($C$3:$C966)*(C967=$C$3:$C966)))-2,1),""),""),"")</f>
        <v/>
      </c>
      <c r="X967" s="156">
        <f t="shared" ca="1" si="130"/>
        <v>1</v>
      </c>
      <c r="Y967" s="156">
        <f t="shared" ca="1" si="131"/>
        <v>1</v>
      </c>
    </row>
    <row r="968" spans="2:25" hidden="1" x14ac:dyDescent="0.25">
      <c r="B968" s="390" t="str">
        <f>IFERROR(IF(LEN(INDEX(PlansAndNotes!$B$6:$B$2005,ROW(A968)-ROW($B$3)))=0,"",INDEX(PlansAndNotes!$B$6:$B$2005,ROW(A968)-ROW($B$3))),"")</f>
        <v/>
      </c>
      <c r="C968" s="361" t="str">
        <f t="shared" si="126"/>
        <v/>
      </c>
      <c r="D968" s="361" t="str">
        <f>IFERROR(IF(LEN(C968)&gt;0,IF(LEN(INDEX(TasksList!$C$6:$C$1005,MATCH(C968,TasksList!$B$6:$B$1005,0),1))=0,"",INDEX(TasksList!$C$6:$C$1005,MATCH(C968,TasksList!$B$6:$B$1005,0),1)),""),"")</f>
        <v/>
      </c>
      <c r="E968" s="361" t="str">
        <f>IFERROR(IF(LEN(C968)&gt;0,IF(LEN(INDEX(TasksList!$F$6:$F$1005,MATCH(C968,TasksList!$B$6:$B$1005,0),1))=0,"not set!",INDEX(TasksList!$F$6:$F$1005,MATCH(C968,TasksList!$B$6:$B$1005,0),1)),""),"")</f>
        <v/>
      </c>
      <c r="F968" s="360" t="str">
        <f>IFERROR(IF(LEN(D968)&gt;0,IF(LEN(INDEX(AdressBook!$D$6:$D$25,MATCH(D968,AdressBook!$B$6:$B$25,0),1))=0,"",INDEX(AdressBook!$D$6:$D$25,MATCH(D968,AdressBook!$B$6:$B$25,0),1)),""),"")</f>
        <v/>
      </c>
      <c r="G968" s="361" t="str">
        <f>IFERROR(IF(LEN(INDEX(PlansAndNotes!$F$6:$F$2005,ROW(B968)-ROW($C$3)))=0,"",INDEX(PlansAndNotes!$F$6:$F$2005,ROW(B968)-ROW($C$3))),"")</f>
        <v/>
      </c>
      <c r="H968" s="361" t="str">
        <f>IFERROR(IF(LEN(C968)&gt;0,IF(LEN(INDEX(TasksList!$G$6:$G$1005,MATCH(C968,TasksList!$B$6:$B$1005,0),1))=0,"",INDEX(TasksList!$G$6:$G$1005,MATCH(C968,TasksList!$B$6:$B$1005,0),1)),""),"")</f>
        <v/>
      </c>
      <c r="I968" s="381"/>
      <c r="J968" s="402"/>
      <c r="K968" s="402"/>
      <c r="L968" s="399" t="str">
        <f t="array" ref="L968">IFERROR(INDEX($J$4:$J$1003,SMALL($K$4:$K$1003,ROW(L968)-3),1),"")</f>
        <v/>
      </c>
      <c r="M968" s="206"/>
      <c r="N968" s="362" t="str">
        <f>IFERROR(IF(LEN(INDEX(PlansAndNotes!$D$6:$D$4005,ROW(B968)-ROW($C$3)))=0,"",INDEX(PlansAndNotes!$D$6:$D$4005,ROW(B968)-ROW($C$3))),"")</f>
        <v/>
      </c>
      <c r="O968" s="165" t="str">
        <f t="shared" si="127"/>
        <v/>
      </c>
      <c r="P968" s="363" t="str">
        <f>IFERROR(IF(LEN(INDEX(PlansAndNotes!$E$6:$E$4005,ROW(B968)-ROW($C$3)))=0,"",INDEX(PlansAndNotes!$E$6:$E$4005,ROW(B968)-ROW($C$3))),"")</f>
        <v/>
      </c>
      <c r="Q968" s="363" t="str">
        <f>IFERROR(IF(LEN(INDEX(PlansAndNotes!$G$6:$G$4005,ROW(B968)-ROW($C$3)))=0,"",INDEX(PlansAndNotes!$G$6:$G$4005,ROW(B968)-ROW($C$3))),"")</f>
        <v/>
      </c>
      <c r="R968" s="361" t="str">
        <f>IFERROR(IF(LEN(D968)&gt;0,IF(LEN(INDEX(AdressBook!$C$6:$C$25,MATCH(D968,AdressBook!$B$6:$B$25,0),1))=0,"",INDEX(AdressBook!$C$6:$C$25,MATCH(D968,AdressBook!$B$6:$B$25,0),1)),""),"")</f>
        <v/>
      </c>
      <c r="S968" s="165">
        <f>IF(LEN(C968)&gt;0,IFERROR(IF(MATCH(C968,C969:$C$4004,0)&gt;0,-1,ROW(S968)-ROW($S$3)),ROW(S968)-ROW($S$3)),-1)</f>
        <v>-1</v>
      </c>
      <c r="T968" s="165">
        <f t="shared" si="128"/>
        <v>0</v>
      </c>
      <c r="U968" s="165" t="str">
        <f t="shared" si="129"/>
        <v/>
      </c>
      <c r="V968" s="165" t="str">
        <f>IFERROR(IF(OR(C968="",S968&lt;0),"",IF(SUBTOTAL(3,C968:C968)=0,-1,SUBTOTAL(3,$C$4:C968))),"")</f>
        <v/>
      </c>
      <c r="W968" s="156" t="str">
        <f t="array" ref="W968">IF(LEN(C968)&gt;0,IFERROR(IF(MATCH(C968,$C$3:$C967,0)&gt;0,N968-INDEX($N$3:N967,SUMPRODUCT(MAX(ROW($C$3:$C967)*(C968=$C$3:$C967)))-2,1),""),""),"")</f>
        <v/>
      </c>
      <c r="X968" s="156">
        <f t="shared" ca="1" si="130"/>
        <v>1</v>
      </c>
      <c r="Y968" s="156">
        <f t="shared" ca="1" si="131"/>
        <v>1</v>
      </c>
    </row>
    <row r="969" spans="2:25" hidden="1" x14ac:dyDescent="0.25">
      <c r="B969" s="390" t="str">
        <f>IFERROR(IF(LEN(INDEX(PlansAndNotes!$B$6:$B$2005,ROW(A969)-ROW($B$3)))=0,"",INDEX(PlansAndNotes!$B$6:$B$2005,ROW(A969)-ROW($B$3))),"")</f>
        <v/>
      </c>
      <c r="C969" s="361" t="str">
        <f t="shared" si="126"/>
        <v/>
      </c>
      <c r="D969" s="361" t="str">
        <f>IFERROR(IF(LEN(C969)&gt;0,IF(LEN(INDEX(TasksList!$C$6:$C$1005,MATCH(C969,TasksList!$B$6:$B$1005,0),1))=0,"",INDEX(TasksList!$C$6:$C$1005,MATCH(C969,TasksList!$B$6:$B$1005,0),1)),""),"")</f>
        <v/>
      </c>
      <c r="E969" s="361" t="str">
        <f>IFERROR(IF(LEN(C969)&gt;0,IF(LEN(INDEX(TasksList!$F$6:$F$1005,MATCH(C969,TasksList!$B$6:$B$1005,0),1))=0,"not set!",INDEX(TasksList!$F$6:$F$1005,MATCH(C969,TasksList!$B$6:$B$1005,0),1)),""),"")</f>
        <v/>
      </c>
      <c r="F969" s="360" t="str">
        <f>IFERROR(IF(LEN(D969)&gt;0,IF(LEN(INDEX(AdressBook!$D$6:$D$25,MATCH(D969,AdressBook!$B$6:$B$25,0),1))=0,"",INDEX(AdressBook!$D$6:$D$25,MATCH(D969,AdressBook!$B$6:$B$25,0),1)),""),"")</f>
        <v/>
      </c>
      <c r="G969" s="361" t="str">
        <f>IFERROR(IF(LEN(INDEX(PlansAndNotes!$F$6:$F$2005,ROW(B969)-ROW($C$3)))=0,"",INDEX(PlansAndNotes!$F$6:$F$2005,ROW(B969)-ROW($C$3))),"")</f>
        <v/>
      </c>
      <c r="H969" s="361" t="str">
        <f>IFERROR(IF(LEN(C969)&gt;0,IF(LEN(INDEX(TasksList!$G$6:$G$1005,MATCH(C969,TasksList!$B$6:$B$1005,0),1))=0,"",INDEX(TasksList!$G$6:$G$1005,MATCH(C969,TasksList!$B$6:$B$1005,0),1)),""),"")</f>
        <v/>
      </c>
      <c r="I969" s="381"/>
      <c r="J969" s="402"/>
      <c r="K969" s="402"/>
      <c r="L969" s="399" t="str">
        <f t="array" ref="L969">IFERROR(INDEX($J$4:$J$1003,SMALL($K$4:$K$1003,ROW(L969)-3),1),"")</f>
        <v/>
      </c>
      <c r="M969" s="206"/>
      <c r="N969" s="362" t="str">
        <f>IFERROR(IF(LEN(INDEX(PlansAndNotes!$D$6:$D$4005,ROW(B969)-ROW($C$3)))=0,"",INDEX(PlansAndNotes!$D$6:$D$4005,ROW(B969)-ROW($C$3))),"")</f>
        <v/>
      </c>
      <c r="O969" s="165" t="str">
        <f t="shared" si="127"/>
        <v/>
      </c>
      <c r="P969" s="363" t="str">
        <f>IFERROR(IF(LEN(INDEX(PlansAndNotes!$E$6:$E$4005,ROW(B969)-ROW($C$3)))=0,"",INDEX(PlansAndNotes!$E$6:$E$4005,ROW(B969)-ROW($C$3))),"")</f>
        <v/>
      </c>
      <c r="Q969" s="363" t="str">
        <f>IFERROR(IF(LEN(INDEX(PlansAndNotes!$G$6:$G$4005,ROW(B969)-ROW($C$3)))=0,"",INDEX(PlansAndNotes!$G$6:$G$4005,ROW(B969)-ROW($C$3))),"")</f>
        <v/>
      </c>
      <c r="R969" s="361" t="str">
        <f>IFERROR(IF(LEN(D969)&gt;0,IF(LEN(INDEX(AdressBook!$C$6:$C$25,MATCH(D969,AdressBook!$B$6:$B$25,0),1))=0,"",INDEX(AdressBook!$C$6:$C$25,MATCH(D969,AdressBook!$B$6:$B$25,0),1)),""),"")</f>
        <v/>
      </c>
      <c r="S969" s="165">
        <f>IF(LEN(C969)&gt;0,IFERROR(IF(MATCH(C969,C970:$C$4004,0)&gt;0,-1,ROW(S969)-ROW($S$3)),ROW(S969)-ROW($S$3)),-1)</f>
        <v>-1</v>
      </c>
      <c r="T969" s="165">
        <f t="shared" si="128"/>
        <v>0</v>
      </c>
      <c r="U969" s="165" t="str">
        <f t="shared" si="129"/>
        <v/>
      </c>
      <c r="V969" s="165" t="str">
        <f>IFERROR(IF(OR(C969="",S969&lt;0),"",IF(SUBTOTAL(3,C969:C969)=0,-1,SUBTOTAL(3,$C$4:C969))),"")</f>
        <v/>
      </c>
      <c r="W969" s="156" t="str">
        <f t="array" ref="W969">IF(LEN(C969)&gt;0,IFERROR(IF(MATCH(C969,$C$3:$C968,0)&gt;0,N969-INDEX($N$3:N968,SUMPRODUCT(MAX(ROW($C$3:$C968)*(C969=$C$3:$C968)))-2,1),""),""),"")</f>
        <v/>
      </c>
      <c r="X969" s="156">
        <f t="shared" ca="1" si="130"/>
        <v>1</v>
      </c>
      <c r="Y969" s="156">
        <f t="shared" ca="1" si="131"/>
        <v>1</v>
      </c>
    </row>
    <row r="970" spans="2:25" hidden="1" x14ac:dyDescent="0.25">
      <c r="B970" s="390" t="str">
        <f>IFERROR(IF(LEN(INDEX(PlansAndNotes!$B$6:$B$2005,ROW(A970)-ROW($B$3)))=0,"",INDEX(PlansAndNotes!$B$6:$B$2005,ROW(A970)-ROW($B$3))),"")</f>
        <v/>
      </c>
      <c r="C970" s="361" t="str">
        <f t="shared" si="126"/>
        <v/>
      </c>
      <c r="D970" s="361" t="str">
        <f>IFERROR(IF(LEN(C970)&gt;0,IF(LEN(INDEX(TasksList!$C$6:$C$1005,MATCH(C970,TasksList!$B$6:$B$1005,0),1))=0,"",INDEX(TasksList!$C$6:$C$1005,MATCH(C970,TasksList!$B$6:$B$1005,0),1)),""),"")</f>
        <v/>
      </c>
      <c r="E970" s="361" t="str">
        <f>IFERROR(IF(LEN(C970)&gt;0,IF(LEN(INDEX(TasksList!$F$6:$F$1005,MATCH(C970,TasksList!$B$6:$B$1005,0),1))=0,"not set!",INDEX(TasksList!$F$6:$F$1005,MATCH(C970,TasksList!$B$6:$B$1005,0),1)),""),"")</f>
        <v/>
      </c>
      <c r="F970" s="360" t="str">
        <f>IFERROR(IF(LEN(D970)&gt;0,IF(LEN(INDEX(AdressBook!$D$6:$D$25,MATCH(D970,AdressBook!$B$6:$B$25,0),1))=0,"",INDEX(AdressBook!$D$6:$D$25,MATCH(D970,AdressBook!$B$6:$B$25,0),1)),""),"")</f>
        <v/>
      </c>
      <c r="G970" s="361" t="str">
        <f>IFERROR(IF(LEN(INDEX(PlansAndNotes!$F$6:$F$2005,ROW(B970)-ROW($C$3)))=0,"",INDEX(PlansAndNotes!$F$6:$F$2005,ROW(B970)-ROW($C$3))),"")</f>
        <v/>
      </c>
      <c r="H970" s="361" t="str">
        <f>IFERROR(IF(LEN(C970)&gt;0,IF(LEN(INDEX(TasksList!$G$6:$G$1005,MATCH(C970,TasksList!$B$6:$B$1005,0),1))=0,"",INDEX(TasksList!$G$6:$G$1005,MATCH(C970,TasksList!$B$6:$B$1005,0),1)),""),"")</f>
        <v/>
      </c>
      <c r="I970" s="381"/>
      <c r="J970" s="402"/>
      <c r="K970" s="402"/>
      <c r="L970" s="399" t="str">
        <f t="array" ref="L970">IFERROR(INDEX($J$4:$J$1003,SMALL($K$4:$K$1003,ROW(L970)-3),1),"")</f>
        <v/>
      </c>
      <c r="M970" s="206"/>
      <c r="N970" s="362" t="str">
        <f>IFERROR(IF(LEN(INDEX(PlansAndNotes!$D$6:$D$4005,ROW(B970)-ROW($C$3)))=0,"",INDEX(PlansAndNotes!$D$6:$D$4005,ROW(B970)-ROW($C$3))),"")</f>
        <v/>
      </c>
      <c r="O970" s="165" t="str">
        <f t="shared" si="127"/>
        <v/>
      </c>
      <c r="P970" s="363" t="str">
        <f>IFERROR(IF(LEN(INDEX(PlansAndNotes!$E$6:$E$4005,ROW(B970)-ROW($C$3)))=0,"",INDEX(PlansAndNotes!$E$6:$E$4005,ROW(B970)-ROW($C$3))),"")</f>
        <v/>
      </c>
      <c r="Q970" s="363" t="str">
        <f>IFERROR(IF(LEN(INDEX(PlansAndNotes!$G$6:$G$4005,ROW(B970)-ROW($C$3)))=0,"",INDEX(PlansAndNotes!$G$6:$G$4005,ROW(B970)-ROW($C$3))),"")</f>
        <v/>
      </c>
      <c r="R970" s="361" t="str">
        <f>IFERROR(IF(LEN(D970)&gt;0,IF(LEN(INDEX(AdressBook!$C$6:$C$25,MATCH(D970,AdressBook!$B$6:$B$25,0),1))=0,"",INDEX(AdressBook!$C$6:$C$25,MATCH(D970,AdressBook!$B$6:$B$25,0),1)),""),"")</f>
        <v/>
      </c>
      <c r="S970" s="165">
        <f>IF(LEN(C970)&gt;0,IFERROR(IF(MATCH(C970,C971:$C$4004,0)&gt;0,-1,ROW(S970)-ROW($S$3)),ROW(S970)-ROW($S$3)),-1)</f>
        <v>-1</v>
      </c>
      <c r="T970" s="165">
        <f t="shared" si="128"/>
        <v>0</v>
      </c>
      <c r="U970" s="165" t="str">
        <f t="shared" si="129"/>
        <v/>
      </c>
      <c r="V970" s="165" t="str">
        <f>IFERROR(IF(OR(C970="",S970&lt;0),"",IF(SUBTOTAL(3,C970:C970)=0,-1,SUBTOTAL(3,$C$4:C970))),"")</f>
        <v/>
      </c>
      <c r="W970" s="156" t="str">
        <f t="array" ref="W970">IF(LEN(C970)&gt;0,IFERROR(IF(MATCH(C970,$C$3:$C969,0)&gt;0,N970-INDEX($N$3:N969,SUMPRODUCT(MAX(ROW($C$3:$C969)*(C970=$C$3:$C969)))-2,1),""),""),"")</f>
        <v/>
      </c>
      <c r="X970" s="156">
        <f t="shared" ca="1" si="130"/>
        <v>1</v>
      </c>
      <c r="Y970" s="156">
        <f t="shared" ca="1" si="131"/>
        <v>1</v>
      </c>
    </row>
    <row r="971" spans="2:25" hidden="1" x14ac:dyDescent="0.25">
      <c r="B971" s="390" t="str">
        <f>IFERROR(IF(LEN(INDEX(PlansAndNotes!$B$6:$B$2005,ROW(A971)-ROW($B$3)))=0,"",INDEX(PlansAndNotes!$B$6:$B$2005,ROW(A971)-ROW($B$3))),"")</f>
        <v/>
      </c>
      <c r="C971" s="361" t="str">
        <f t="shared" si="126"/>
        <v/>
      </c>
      <c r="D971" s="361" t="str">
        <f>IFERROR(IF(LEN(C971)&gt;0,IF(LEN(INDEX(TasksList!$C$6:$C$1005,MATCH(C971,TasksList!$B$6:$B$1005,0),1))=0,"",INDEX(TasksList!$C$6:$C$1005,MATCH(C971,TasksList!$B$6:$B$1005,0),1)),""),"")</f>
        <v/>
      </c>
      <c r="E971" s="361" t="str">
        <f>IFERROR(IF(LEN(C971)&gt;0,IF(LEN(INDEX(TasksList!$F$6:$F$1005,MATCH(C971,TasksList!$B$6:$B$1005,0),1))=0,"not set!",INDEX(TasksList!$F$6:$F$1005,MATCH(C971,TasksList!$B$6:$B$1005,0),1)),""),"")</f>
        <v/>
      </c>
      <c r="F971" s="360" t="str">
        <f>IFERROR(IF(LEN(D971)&gt;0,IF(LEN(INDEX(AdressBook!$D$6:$D$25,MATCH(D971,AdressBook!$B$6:$B$25,0),1))=0,"",INDEX(AdressBook!$D$6:$D$25,MATCH(D971,AdressBook!$B$6:$B$25,0),1)),""),"")</f>
        <v/>
      </c>
      <c r="G971" s="361" t="str">
        <f>IFERROR(IF(LEN(INDEX(PlansAndNotes!$F$6:$F$2005,ROW(B971)-ROW($C$3)))=0,"",INDEX(PlansAndNotes!$F$6:$F$2005,ROW(B971)-ROW($C$3))),"")</f>
        <v/>
      </c>
      <c r="H971" s="361" t="str">
        <f>IFERROR(IF(LEN(C971)&gt;0,IF(LEN(INDEX(TasksList!$G$6:$G$1005,MATCH(C971,TasksList!$B$6:$B$1005,0),1))=0,"",INDEX(TasksList!$G$6:$G$1005,MATCH(C971,TasksList!$B$6:$B$1005,0),1)),""),"")</f>
        <v/>
      </c>
      <c r="I971" s="381"/>
      <c r="J971" s="402"/>
      <c r="K971" s="402"/>
      <c r="L971" s="399" t="str">
        <f t="array" ref="L971">IFERROR(INDEX($J$4:$J$1003,SMALL($K$4:$K$1003,ROW(L971)-3),1),"")</f>
        <v/>
      </c>
      <c r="M971" s="206"/>
      <c r="N971" s="362" t="str">
        <f>IFERROR(IF(LEN(INDEX(PlansAndNotes!$D$6:$D$4005,ROW(B971)-ROW($C$3)))=0,"",INDEX(PlansAndNotes!$D$6:$D$4005,ROW(B971)-ROW($C$3))),"")</f>
        <v/>
      </c>
      <c r="O971" s="165" t="str">
        <f t="shared" si="127"/>
        <v/>
      </c>
      <c r="P971" s="363" t="str">
        <f>IFERROR(IF(LEN(INDEX(PlansAndNotes!$E$6:$E$4005,ROW(B971)-ROW($C$3)))=0,"",INDEX(PlansAndNotes!$E$6:$E$4005,ROW(B971)-ROW($C$3))),"")</f>
        <v/>
      </c>
      <c r="Q971" s="363" t="str">
        <f>IFERROR(IF(LEN(INDEX(PlansAndNotes!$G$6:$G$4005,ROW(B971)-ROW($C$3)))=0,"",INDEX(PlansAndNotes!$G$6:$G$4005,ROW(B971)-ROW($C$3))),"")</f>
        <v/>
      </c>
      <c r="R971" s="361" t="str">
        <f>IFERROR(IF(LEN(D971)&gt;0,IF(LEN(INDEX(AdressBook!$C$6:$C$25,MATCH(D971,AdressBook!$B$6:$B$25,0),1))=0,"",INDEX(AdressBook!$C$6:$C$25,MATCH(D971,AdressBook!$B$6:$B$25,0),1)),""),"")</f>
        <v/>
      </c>
      <c r="S971" s="165">
        <f>IF(LEN(C971)&gt;0,IFERROR(IF(MATCH(C971,C972:$C$4004,0)&gt;0,-1,ROW(S971)-ROW($S$3)),ROW(S971)-ROW($S$3)),-1)</f>
        <v>-1</v>
      </c>
      <c r="T971" s="165">
        <f t="shared" si="128"/>
        <v>0</v>
      </c>
      <c r="U971" s="165" t="str">
        <f t="shared" si="129"/>
        <v/>
      </c>
      <c r="V971" s="165" t="str">
        <f>IFERROR(IF(OR(C971="",S971&lt;0),"",IF(SUBTOTAL(3,C971:C971)=0,-1,SUBTOTAL(3,$C$4:C971))),"")</f>
        <v/>
      </c>
      <c r="W971" s="156" t="str">
        <f t="array" ref="W971">IF(LEN(C971)&gt;0,IFERROR(IF(MATCH(C971,$C$3:$C970,0)&gt;0,N971-INDEX($N$3:N970,SUMPRODUCT(MAX(ROW($C$3:$C970)*(C971=$C$3:$C970)))-2,1),""),""),"")</f>
        <v/>
      </c>
      <c r="X971" s="156">
        <f t="shared" ca="1" si="130"/>
        <v>1</v>
      </c>
      <c r="Y971" s="156">
        <f t="shared" ca="1" si="131"/>
        <v>1</v>
      </c>
    </row>
    <row r="972" spans="2:25" hidden="1" x14ac:dyDescent="0.25">
      <c r="B972" s="390" t="str">
        <f>IFERROR(IF(LEN(INDEX(PlansAndNotes!$B$6:$B$2005,ROW(A972)-ROW($B$3)))=0,"",INDEX(PlansAndNotes!$B$6:$B$2005,ROW(A972)-ROW($B$3))),"")</f>
        <v/>
      </c>
      <c r="C972" s="361" t="str">
        <f t="shared" si="126"/>
        <v/>
      </c>
      <c r="D972" s="361" t="str">
        <f>IFERROR(IF(LEN(C972)&gt;0,IF(LEN(INDEX(TasksList!$C$6:$C$1005,MATCH(C972,TasksList!$B$6:$B$1005,0),1))=0,"",INDEX(TasksList!$C$6:$C$1005,MATCH(C972,TasksList!$B$6:$B$1005,0),1)),""),"")</f>
        <v/>
      </c>
      <c r="E972" s="361" t="str">
        <f>IFERROR(IF(LEN(C972)&gt;0,IF(LEN(INDEX(TasksList!$F$6:$F$1005,MATCH(C972,TasksList!$B$6:$B$1005,0),1))=0,"not set!",INDEX(TasksList!$F$6:$F$1005,MATCH(C972,TasksList!$B$6:$B$1005,0),1)),""),"")</f>
        <v/>
      </c>
      <c r="F972" s="360" t="str">
        <f>IFERROR(IF(LEN(D972)&gt;0,IF(LEN(INDEX(AdressBook!$D$6:$D$25,MATCH(D972,AdressBook!$B$6:$B$25,0),1))=0,"",INDEX(AdressBook!$D$6:$D$25,MATCH(D972,AdressBook!$B$6:$B$25,0),1)),""),"")</f>
        <v/>
      </c>
      <c r="G972" s="361" t="str">
        <f>IFERROR(IF(LEN(INDEX(PlansAndNotes!$F$6:$F$2005,ROW(B972)-ROW($C$3)))=0,"",INDEX(PlansAndNotes!$F$6:$F$2005,ROW(B972)-ROW($C$3))),"")</f>
        <v/>
      </c>
      <c r="H972" s="361" t="str">
        <f>IFERROR(IF(LEN(C972)&gt;0,IF(LEN(INDEX(TasksList!$G$6:$G$1005,MATCH(C972,TasksList!$B$6:$B$1005,0),1))=0,"",INDEX(TasksList!$G$6:$G$1005,MATCH(C972,TasksList!$B$6:$B$1005,0),1)),""),"")</f>
        <v/>
      </c>
      <c r="I972" s="381"/>
      <c r="J972" s="402"/>
      <c r="K972" s="402"/>
      <c r="L972" s="399" t="str">
        <f t="array" ref="L972">IFERROR(INDEX($J$4:$J$1003,SMALL($K$4:$K$1003,ROW(L972)-3),1),"")</f>
        <v/>
      </c>
      <c r="M972" s="206"/>
      <c r="N972" s="362" t="str">
        <f>IFERROR(IF(LEN(INDEX(PlansAndNotes!$D$6:$D$4005,ROW(B972)-ROW($C$3)))=0,"",INDEX(PlansAndNotes!$D$6:$D$4005,ROW(B972)-ROW($C$3))),"")</f>
        <v/>
      </c>
      <c r="O972" s="165" t="str">
        <f t="shared" si="127"/>
        <v/>
      </c>
      <c r="P972" s="363" t="str">
        <f>IFERROR(IF(LEN(INDEX(PlansAndNotes!$E$6:$E$4005,ROW(B972)-ROW($C$3)))=0,"",INDEX(PlansAndNotes!$E$6:$E$4005,ROW(B972)-ROW($C$3))),"")</f>
        <v/>
      </c>
      <c r="Q972" s="363" t="str">
        <f>IFERROR(IF(LEN(INDEX(PlansAndNotes!$G$6:$G$4005,ROW(B972)-ROW($C$3)))=0,"",INDEX(PlansAndNotes!$G$6:$G$4005,ROW(B972)-ROW($C$3))),"")</f>
        <v/>
      </c>
      <c r="R972" s="361" t="str">
        <f>IFERROR(IF(LEN(D972)&gt;0,IF(LEN(INDEX(AdressBook!$C$6:$C$25,MATCH(D972,AdressBook!$B$6:$B$25,0),1))=0,"",INDEX(AdressBook!$C$6:$C$25,MATCH(D972,AdressBook!$B$6:$B$25,0),1)),""),"")</f>
        <v/>
      </c>
      <c r="S972" s="165">
        <f>IF(LEN(C972)&gt;0,IFERROR(IF(MATCH(C972,C973:$C$4004,0)&gt;0,-1,ROW(S972)-ROW($S$3)),ROW(S972)-ROW($S$3)),-1)</f>
        <v>-1</v>
      </c>
      <c r="T972" s="165">
        <f t="shared" si="128"/>
        <v>0</v>
      </c>
      <c r="U972" s="165" t="str">
        <f t="shared" si="129"/>
        <v/>
      </c>
      <c r="V972" s="165" t="str">
        <f>IFERROR(IF(OR(C972="",S972&lt;0),"",IF(SUBTOTAL(3,C972:C972)=0,-1,SUBTOTAL(3,$C$4:C972))),"")</f>
        <v/>
      </c>
      <c r="W972" s="156" t="str">
        <f t="array" ref="W972">IF(LEN(C972)&gt;0,IFERROR(IF(MATCH(C972,$C$3:$C971,0)&gt;0,N972-INDEX($N$3:N971,SUMPRODUCT(MAX(ROW($C$3:$C971)*(C972=$C$3:$C971)))-2,1),""),""),"")</f>
        <v/>
      </c>
      <c r="X972" s="156">
        <f t="shared" ca="1" si="130"/>
        <v>1</v>
      </c>
      <c r="Y972" s="156">
        <f t="shared" ca="1" si="131"/>
        <v>1</v>
      </c>
    </row>
    <row r="973" spans="2:25" hidden="1" x14ac:dyDescent="0.25">
      <c r="B973" s="390" t="str">
        <f>IFERROR(IF(LEN(INDEX(PlansAndNotes!$B$6:$B$2005,ROW(A973)-ROW($B$3)))=0,"",INDEX(PlansAndNotes!$B$6:$B$2005,ROW(A973)-ROW($B$3))),"")</f>
        <v/>
      </c>
      <c r="C973" s="361" t="str">
        <f t="shared" si="126"/>
        <v/>
      </c>
      <c r="D973" s="361" t="str">
        <f>IFERROR(IF(LEN(C973)&gt;0,IF(LEN(INDEX(TasksList!$C$6:$C$1005,MATCH(C973,TasksList!$B$6:$B$1005,0),1))=0,"",INDEX(TasksList!$C$6:$C$1005,MATCH(C973,TasksList!$B$6:$B$1005,0),1)),""),"")</f>
        <v/>
      </c>
      <c r="E973" s="361" t="str">
        <f>IFERROR(IF(LEN(C973)&gt;0,IF(LEN(INDEX(TasksList!$F$6:$F$1005,MATCH(C973,TasksList!$B$6:$B$1005,0),1))=0,"not set!",INDEX(TasksList!$F$6:$F$1005,MATCH(C973,TasksList!$B$6:$B$1005,0),1)),""),"")</f>
        <v/>
      </c>
      <c r="F973" s="360" t="str">
        <f>IFERROR(IF(LEN(D973)&gt;0,IF(LEN(INDEX(AdressBook!$D$6:$D$25,MATCH(D973,AdressBook!$B$6:$B$25,0),1))=0,"",INDEX(AdressBook!$D$6:$D$25,MATCH(D973,AdressBook!$B$6:$B$25,0),1)),""),"")</f>
        <v/>
      </c>
      <c r="G973" s="361" t="str">
        <f>IFERROR(IF(LEN(INDEX(PlansAndNotes!$F$6:$F$2005,ROW(B973)-ROW($C$3)))=0,"",INDEX(PlansAndNotes!$F$6:$F$2005,ROW(B973)-ROW($C$3))),"")</f>
        <v/>
      </c>
      <c r="H973" s="361" t="str">
        <f>IFERROR(IF(LEN(C973)&gt;0,IF(LEN(INDEX(TasksList!$G$6:$G$1005,MATCH(C973,TasksList!$B$6:$B$1005,0),1))=0,"",INDEX(TasksList!$G$6:$G$1005,MATCH(C973,TasksList!$B$6:$B$1005,0),1)),""),"")</f>
        <v/>
      </c>
      <c r="I973" s="381"/>
      <c r="J973" s="402"/>
      <c r="K973" s="402"/>
      <c r="L973" s="399" t="str">
        <f t="array" ref="L973">IFERROR(INDEX($J$4:$J$1003,SMALL($K$4:$K$1003,ROW(L973)-3),1),"")</f>
        <v/>
      </c>
      <c r="M973" s="206"/>
      <c r="N973" s="362" t="str">
        <f>IFERROR(IF(LEN(INDEX(PlansAndNotes!$D$6:$D$4005,ROW(B973)-ROW($C$3)))=0,"",INDEX(PlansAndNotes!$D$6:$D$4005,ROW(B973)-ROW($C$3))),"")</f>
        <v/>
      </c>
      <c r="O973" s="165" t="str">
        <f t="shared" si="127"/>
        <v/>
      </c>
      <c r="P973" s="363" t="str">
        <f>IFERROR(IF(LEN(INDEX(PlansAndNotes!$E$6:$E$4005,ROW(B973)-ROW($C$3)))=0,"",INDEX(PlansAndNotes!$E$6:$E$4005,ROW(B973)-ROW($C$3))),"")</f>
        <v/>
      </c>
      <c r="Q973" s="363" t="str">
        <f>IFERROR(IF(LEN(INDEX(PlansAndNotes!$G$6:$G$4005,ROW(B973)-ROW($C$3)))=0,"",INDEX(PlansAndNotes!$G$6:$G$4005,ROW(B973)-ROW($C$3))),"")</f>
        <v/>
      </c>
      <c r="R973" s="361" t="str">
        <f>IFERROR(IF(LEN(D973)&gt;0,IF(LEN(INDEX(AdressBook!$C$6:$C$25,MATCH(D973,AdressBook!$B$6:$B$25,0),1))=0,"",INDEX(AdressBook!$C$6:$C$25,MATCH(D973,AdressBook!$B$6:$B$25,0),1)),""),"")</f>
        <v/>
      </c>
      <c r="S973" s="165">
        <f>IF(LEN(C973)&gt;0,IFERROR(IF(MATCH(C973,C974:$C$4004,0)&gt;0,-1,ROW(S973)-ROW($S$3)),ROW(S973)-ROW($S$3)),-1)</f>
        <v>-1</v>
      </c>
      <c r="T973" s="165">
        <f t="shared" si="128"/>
        <v>0</v>
      </c>
      <c r="U973" s="165" t="str">
        <f t="shared" si="129"/>
        <v/>
      </c>
      <c r="V973" s="165" t="str">
        <f>IFERROR(IF(OR(C973="",S973&lt;0),"",IF(SUBTOTAL(3,C973:C973)=0,-1,SUBTOTAL(3,$C$4:C973))),"")</f>
        <v/>
      </c>
      <c r="W973" s="156" t="str">
        <f t="array" ref="W973">IF(LEN(C973)&gt;0,IFERROR(IF(MATCH(C973,$C$3:$C972,0)&gt;0,N973-INDEX($N$3:N972,SUMPRODUCT(MAX(ROW($C$3:$C972)*(C973=$C$3:$C972)))-2,1),""),""),"")</f>
        <v/>
      </c>
      <c r="X973" s="156">
        <f t="shared" ca="1" si="130"/>
        <v>1</v>
      </c>
      <c r="Y973" s="156">
        <f t="shared" ca="1" si="131"/>
        <v>1</v>
      </c>
    </row>
    <row r="974" spans="2:25" hidden="1" x14ac:dyDescent="0.25">
      <c r="B974" s="390" t="str">
        <f>IFERROR(IF(LEN(INDEX(PlansAndNotes!$B$6:$B$2005,ROW(A974)-ROW($B$3)))=0,"",INDEX(PlansAndNotes!$B$6:$B$2005,ROW(A974)-ROW($B$3))),"")</f>
        <v/>
      </c>
      <c r="C974" s="361" t="str">
        <f t="shared" si="126"/>
        <v/>
      </c>
      <c r="D974" s="361" t="str">
        <f>IFERROR(IF(LEN(C974)&gt;0,IF(LEN(INDEX(TasksList!$C$6:$C$1005,MATCH(C974,TasksList!$B$6:$B$1005,0),1))=0,"",INDEX(TasksList!$C$6:$C$1005,MATCH(C974,TasksList!$B$6:$B$1005,0),1)),""),"")</f>
        <v/>
      </c>
      <c r="E974" s="361" t="str">
        <f>IFERROR(IF(LEN(C974)&gt;0,IF(LEN(INDEX(TasksList!$F$6:$F$1005,MATCH(C974,TasksList!$B$6:$B$1005,0),1))=0,"not set!",INDEX(TasksList!$F$6:$F$1005,MATCH(C974,TasksList!$B$6:$B$1005,0),1)),""),"")</f>
        <v/>
      </c>
      <c r="F974" s="360" t="str">
        <f>IFERROR(IF(LEN(D974)&gt;0,IF(LEN(INDEX(AdressBook!$D$6:$D$25,MATCH(D974,AdressBook!$B$6:$B$25,0),1))=0,"",INDEX(AdressBook!$D$6:$D$25,MATCH(D974,AdressBook!$B$6:$B$25,0),1)),""),"")</f>
        <v/>
      </c>
      <c r="G974" s="361" t="str">
        <f>IFERROR(IF(LEN(INDEX(PlansAndNotes!$F$6:$F$2005,ROW(B974)-ROW($C$3)))=0,"",INDEX(PlansAndNotes!$F$6:$F$2005,ROW(B974)-ROW($C$3))),"")</f>
        <v/>
      </c>
      <c r="H974" s="361" t="str">
        <f>IFERROR(IF(LEN(C974)&gt;0,IF(LEN(INDEX(TasksList!$G$6:$G$1005,MATCH(C974,TasksList!$B$6:$B$1005,0),1))=0,"",INDEX(TasksList!$G$6:$G$1005,MATCH(C974,TasksList!$B$6:$B$1005,0),1)),""),"")</f>
        <v/>
      </c>
      <c r="I974" s="381"/>
      <c r="J974" s="402"/>
      <c r="K974" s="402"/>
      <c r="L974" s="399" t="str">
        <f t="array" ref="L974">IFERROR(INDEX($J$4:$J$1003,SMALL($K$4:$K$1003,ROW(L974)-3),1),"")</f>
        <v/>
      </c>
      <c r="M974" s="206"/>
      <c r="N974" s="362" t="str">
        <f>IFERROR(IF(LEN(INDEX(PlansAndNotes!$D$6:$D$4005,ROW(B974)-ROW($C$3)))=0,"",INDEX(PlansAndNotes!$D$6:$D$4005,ROW(B974)-ROW($C$3))),"")</f>
        <v/>
      </c>
      <c r="O974" s="165" t="str">
        <f t="shared" si="127"/>
        <v/>
      </c>
      <c r="P974" s="363" t="str">
        <f>IFERROR(IF(LEN(INDEX(PlansAndNotes!$E$6:$E$4005,ROW(B974)-ROW($C$3)))=0,"",INDEX(PlansAndNotes!$E$6:$E$4005,ROW(B974)-ROW($C$3))),"")</f>
        <v/>
      </c>
      <c r="Q974" s="363" t="str">
        <f>IFERROR(IF(LEN(INDEX(PlansAndNotes!$G$6:$G$4005,ROW(B974)-ROW($C$3)))=0,"",INDEX(PlansAndNotes!$G$6:$G$4005,ROW(B974)-ROW($C$3))),"")</f>
        <v/>
      </c>
      <c r="R974" s="361" t="str">
        <f>IFERROR(IF(LEN(D974)&gt;0,IF(LEN(INDEX(AdressBook!$C$6:$C$25,MATCH(D974,AdressBook!$B$6:$B$25,0),1))=0,"",INDEX(AdressBook!$C$6:$C$25,MATCH(D974,AdressBook!$B$6:$B$25,0),1)),""),"")</f>
        <v/>
      </c>
      <c r="S974" s="165">
        <f>IF(LEN(C974)&gt;0,IFERROR(IF(MATCH(C974,C975:$C$4004,0)&gt;0,-1,ROW(S974)-ROW($S$3)),ROW(S974)-ROW($S$3)),-1)</f>
        <v>-1</v>
      </c>
      <c r="T974" s="165">
        <f t="shared" si="128"/>
        <v>0</v>
      </c>
      <c r="U974" s="165" t="str">
        <f t="shared" si="129"/>
        <v/>
      </c>
      <c r="V974" s="165" t="str">
        <f>IFERROR(IF(OR(C974="",S974&lt;0),"",IF(SUBTOTAL(3,C974:C974)=0,-1,SUBTOTAL(3,$C$4:C974))),"")</f>
        <v/>
      </c>
      <c r="W974" s="156" t="str">
        <f t="array" ref="W974">IF(LEN(C974)&gt;0,IFERROR(IF(MATCH(C974,$C$3:$C973,0)&gt;0,N974-INDEX($N$3:N973,SUMPRODUCT(MAX(ROW($C$3:$C973)*(C974=$C$3:$C973)))-2,1),""),""),"")</f>
        <v/>
      </c>
      <c r="X974" s="156">
        <f t="shared" ca="1" si="130"/>
        <v>1</v>
      </c>
      <c r="Y974" s="156">
        <f t="shared" ca="1" si="131"/>
        <v>1</v>
      </c>
    </row>
    <row r="975" spans="2:25" hidden="1" x14ac:dyDescent="0.25">
      <c r="B975" s="390" t="str">
        <f>IFERROR(IF(LEN(INDEX(PlansAndNotes!$B$6:$B$2005,ROW(A975)-ROW($B$3)))=0,"",INDEX(PlansAndNotes!$B$6:$B$2005,ROW(A975)-ROW($B$3))),"")</f>
        <v/>
      </c>
      <c r="C975" s="361" t="str">
        <f t="shared" si="126"/>
        <v/>
      </c>
      <c r="D975" s="361" t="str">
        <f>IFERROR(IF(LEN(C975)&gt;0,IF(LEN(INDEX(TasksList!$C$6:$C$1005,MATCH(C975,TasksList!$B$6:$B$1005,0),1))=0,"",INDEX(TasksList!$C$6:$C$1005,MATCH(C975,TasksList!$B$6:$B$1005,0),1)),""),"")</f>
        <v/>
      </c>
      <c r="E975" s="361" t="str">
        <f>IFERROR(IF(LEN(C975)&gt;0,IF(LEN(INDEX(TasksList!$F$6:$F$1005,MATCH(C975,TasksList!$B$6:$B$1005,0),1))=0,"not set!",INDEX(TasksList!$F$6:$F$1005,MATCH(C975,TasksList!$B$6:$B$1005,0),1)),""),"")</f>
        <v/>
      </c>
      <c r="F975" s="360" t="str">
        <f>IFERROR(IF(LEN(D975)&gt;0,IF(LEN(INDEX(AdressBook!$D$6:$D$25,MATCH(D975,AdressBook!$B$6:$B$25,0),1))=0,"",INDEX(AdressBook!$D$6:$D$25,MATCH(D975,AdressBook!$B$6:$B$25,0),1)),""),"")</f>
        <v/>
      </c>
      <c r="G975" s="361" t="str">
        <f>IFERROR(IF(LEN(INDEX(PlansAndNotes!$F$6:$F$2005,ROW(B975)-ROW($C$3)))=0,"",INDEX(PlansAndNotes!$F$6:$F$2005,ROW(B975)-ROW($C$3))),"")</f>
        <v/>
      </c>
      <c r="H975" s="361" t="str">
        <f>IFERROR(IF(LEN(C975)&gt;0,IF(LEN(INDEX(TasksList!$G$6:$G$1005,MATCH(C975,TasksList!$B$6:$B$1005,0),1))=0,"",INDEX(TasksList!$G$6:$G$1005,MATCH(C975,TasksList!$B$6:$B$1005,0),1)),""),"")</f>
        <v/>
      </c>
      <c r="I975" s="381"/>
      <c r="J975" s="402"/>
      <c r="K975" s="402"/>
      <c r="L975" s="399" t="str">
        <f t="array" ref="L975">IFERROR(INDEX($J$4:$J$1003,SMALL($K$4:$K$1003,ROW(L975)-3),1),"")</f>
        <v/>
      </c>
      <c r="M975" s="206"/>
      <c r="N975" s="362" t="str">
        <f>IFERROR(IF(LEN(INDEX(PlansAndNotes!$D$6:$D$4005,ROW(B975)-ROW($C$3)))=0,"",INDEX(PlansAndNotes!$D$6:$D$4005,ROW(B975)-ROW($C$3))),"")</f>
        <v/>
      </c>
      <c r="O975" s="165" t="str">
        <f t="shared" si="127"/>
        <v/>
      </c>
      <c r="P975" s="363" t="str">
        <f>IFERROR(IF(LEN(INDEX(PlansAndNotes!$E$6:$E$4005,ROW(B975)-ROW($C$3)))=0,"",INDEX(PlansAndNotes!$E$6:$E$4005,ROW(B975)-ROW($C$3))),"")</f>
        <v/>
      </c>
      <c r="Q975" s="363" t="str">
        <f>IFERROR(IF(LEN(INDEX(PlansAndNotes!$G$6:$G$4005,ROW(B975)-ROW($C$3)))=0,"",INDEX(PlansAndNotes!$G$6:$G$4005,ROW(B975)-ROW($C$3))),"")</f>
        <v/>
      </c>
      <c r="R975" s="361" t="str">
        <f>IFERROR(IF(LEN(D975)&gt;0,IF(LEN(INDEX(AdressBook!$C$6:$C$25,MATCH(D975,AdressBook!$B$6:$B$25,0),1))=0,"",INDEX(AdressBook!$C$6:$C$25,MATCH(D975,AdressBook!$B$6:$B$25,0),1)),""),"")</f>
        <v/>
      </c>
      <c r="S975" s="165">
        <f>IF(LEN(C975)&gt;0,IFERROR(IF(MATCH(C975,C976:$C$4004,0)&gt;0,-1,ROW(S975)-ROW($S$3)),ROW(S975)-ROW($S$3)),-1)</f>
        <v>-1</v>
      </c>
      <c r="T975" s="165">
        <f t="shared" si="128"/>
        <v>0</v>
      </c>
      <c r="U975" s="165" t="str">
        <f t="shared" si="129"/>
        <v/>
      </c>
      <c r="V975" s="165" t="str">
        <f>IFERROR(IF(OR(C975="",S975&lt;0),"",IF(SUBTOTAL(3,C975:C975)=0,-1,SUBTOTAL(3,$C$4:C975))),"")</f>
        <v/>
      </c>
      <c r="W975" s="156" t="str">
        <f t="array" ref="W975">IF(LEN(C975)&gt;0,IFERROR(IF(MATCH(C975,$C$3:$C974,0)&gt;0,N975-INDEX($N$3:N974,SUMPRODUCT(MAX(ROW($C$3:$C974)*(C975=$C$3:$C974)))-2,1),""),""),"")</f>
        <v/>
      </c>
      <c r="X975" s="156">
        <f t="shared" ca="1" si="130"/>
        <v>1</v>
      </c>
      <c r="Y975" s="156">
        <f t="shared" ca="1" si="131"/>
        <v>1</v>
      </c>
    </row>
    <row r="976" spans="2:25" hidden="1" x14ac:dyDescent="0.25">
      <c r="B976" s="390" t="str">
        <f>IFERROR(IF(LEN(INDEX(PlansAndNotes!$B$6:$B$2005,ROW(A976)-ROW($B$3)))=0,"",INDEX(PlansAndNotes!$B$6:$B$2005,ROW(A976)-ROW($B$3))),"")</f>
        <v/>
      </c>
      <c r="C976" s="361" t="str">
        <f t="shared" si="126"/>
        <v/>
      </c>
      <c r="D976" s="361" t="str">
        <f>IFERROR(IF(LEN(C976)&gt;0,IF(LEN(INDEX(TasksList!$C$6:$C$1005,MATCH(C976,TasksList!$B$6:$B$1005,0),1))=0,"",INDEX(TasksList!$C$6:$C$1005,MATCH(C976,TasksList!$B$6:$B$1005,0),1)),""),"")</f>
        <v/>
      </c>
      <c r="E976" s="361" t="str">
        <f>IFERROR(IF(LEN(C976)&gt;0,IF(LEN(INDEX(TasksList!$F$6:$F$1005,MATCH(C976,TasksList!$B$6:$B$1005,0),1))=0,"not set!",INDEX(TasksList!$F$6:$F$1005,MATCH(C976,TasksList!$B$6:$B$1005,0),1)),""),"")</f>
        <v/>
      </c>
      <c r="F976" s="360" t="str">
        <f>IFERROR(IF(LEN(D976)&gt;0,IF(LEN(INDEX(AdressBook!$D$6:$D$25,MATCH(D976,AdressBook!$B$6:$B$25,0),1))=0,"",INDEX(AdressBook!$D$6:$D$25,MATCH(D976,AdressBook!$B$6:$B$25,0),1)),""),"")</f>
        <v/>
      </c>
      <c r="G976" s="361" t="str">
        <f>IFERROR(IF(LEN(INDEX(PlansAndNotes!$F$6:$F$2005,ROW(B976)-ROW($C$3)))=0,"",INDEX(PlansAndNotes!$F$6:$F$2005,ROW(B976)-ROW($C$3))),"")</f>
        <v/>
      </c>
      <c r="H976" s="361" t="str">
        <f>IFERROR(IF(LEN(C976)&gt;0,IF(LEN(INDEX(TasksList!$G$6:$G$1005,MATCH(C976,TasksList!$B$6:$B$1005,0),1))=0,"",INDEX(TasksList!$G$6:$G$1005,MATCH(C976,TasksList!$B$6:$B$1005,0),1)),""),"")</f>
        <v/>
      </c>
      <c r="I976" s="381"/>
      <c r="J976" s="402"/>
      <c r="K976" s="402"/>
      <c r="L976" s="399" t="str">
        <f t="array" ref="L976">IFERROR(INDEX($J$4:$J$1003,SMALL($K$4:$K$1003,ROW(L976)-3),1),"")</f>
        <v/>
      </c>
      <c r="M976" s="206"/>
      <c r="N976" s="362" t="str">
        <f>IFERROR(IF(LEN(INDEX(PlansAndNotes!$D$6:$D$4005,ROW(B976)-ROW($C$3)))=0,"",INDEX(PlansAndNotes!$D$6:$D$4005,ROW(B976)-ROW($C$3))),"")</f>
        <v/>
      </c>
      <c r="O976" s="165" t="str">
        <f t="shared" si="127"/>
        <v/>
      </c>
      <c r="P976" s="363" t="str">
        <f>IFERROR(IF(LEN(INDEX(PlansAndNotes!$E$6:$E$4005,ROW(B976)-ROW($C$3)))=0,"",INDEX(PlansAndNotes!$E$6:$E$4005,ROW(B976)-ROW($C$3))),"")</f>
        <v/>
      </c>
      <c r="Q976" s="363" t="str">
        <f>IFERROR(IF(LEN(INDEX(PlansAndNotes!$G$6:$G$4005,ROW(B976)-ROW($C$3)))=0,"",INDEX(PlansAndNotes!$G$6:$G$4005,ROW(B976)-ROW($C$3))),"")</f>
        <v/>
      </c>
      <c r="R976" s="361" t="str">
        <f>IFERROR(IF(LEN(D976)&gt;0,IF(LEN(INDEX(AdressBook!$C$6:$C$25,MATCH(D976,AdressBook!$B$6:$B$25,0),1))=0,"",INDEX(AdressBook!$C$6:$C$25,MATCH(D976,AdressBook!$B$6:$B$25,0),1)),""),"")</f>
        <v/>
      </c>
      <c r="S976" s="165">
        <f>IF(LEN(C976)&gt;0,IFERROR(IF(MATCH(C976,C977:$C$4004,0)&gt;0,-1,ROW(S976)-ROW($S$3)),ROW(S976)-ROW($S$3)),-1)</f>
        <v>-1</v>
      </c>
      <c r="T976" s="165">
        <f t="shared" si="128"/>
        <v>0</v>
      </c>
      <c r="U976" s="165" t="str">
        <f t="shared" si="129"/>
        <v/>
      </c>
      <c r="V976" s="165" t="str">
        <f>IFERROR(IF(OR(C976="",S976&lt;0),"",IF(SUBTOTAL(3,C976:C976)=0,-1,SUBTOTAL(3,$C$4:C976))),"")</f>
        <v/>
      </c>
      <c r="W976" s="156" t="str">
        <f t="array" ref="W976">IF(LEN(C976)&gt;0,IFERROR(IF(MATCH(C976,$C$3:$C975,0)&gt;0,N976-INDEX($N$3:N975,SUMPRODUCT(MAX(ROW($C$3:$C975)*(C976=$C$3:$C975)))-2,1),""),""),"")</f>
        <v/>
      </c>
      <c r="X976" s="156">
        <f t="shared" ca="1" si="130"/>
        <v>1</v>
      </c>
      <c r="Y976" s="156">
        <f t="shared" ca="1" si="131"/>
        <v>1</v>
      </c>
    </row>
    <row r="977" spans="2:25" hidden="1" x14ac:dyDescent="0.25">
      <c r="B977" s="390" t="str">
        <f>IFERROR(IF(LEN(INDEX(PlansAndNotes!$B$6:$B$2005,ROW(A977)-ROW($B$3)))=0,"",INDEX(PlansAndNotes!$B$6:$B$2005,ROW(A977)-ROW($B$3))),"")</f>
        <v/>
      </c>
      <c r="C977" s="361" t="str">
        <f t="shared" si="126"/>
        <v/>
      </c>
      <c r="D977" s="361" t="str">
        <f>IFERROR(IF(LEN(C977)&gt;0,IF(LEN(INDEX(TasksList!$C$6:$C$1005,MATCH(C977,TasksList!$B$6:$B$1005,0),1))=0,"",INDEX(TasksList!$C$6:$C$1005,MATCH(C977,TasksList!$B$6:$B$1005,0),1)),""),"")</f>
        <v/>
      </c>
      <c r="E977" s="361" t="str">
        <f>IFERROR(IF(LEN(C977)&gt;0,IF(LEN(INDEX(TasksList!$F$6:$F$1005,MATCH(C977,TasksList!$B$6:$B$1005,0),1))=0,"not set!",INDEX(TasksList!$F$6:$F$1005,MATCH(C977,TasksList!$B$6:$B$1005,0),1)),""),"")</f>
        <v/>
      </c>
      <c r="F977" s="360" t="str">
        <f>IFERROR(IF(LEN(D977)&gt;0,IF(LEN(INDEX(AdressBook!$D$6:$D$25,MATCH(D977,AdressBook!$B$6:$B$25,0),1))=0,"",INDEX(AdressBook!$D$6:$D$25,MATCH(D977,AdressBook!$B$6:$B$25,0),1)),""),"")</f>
        <v/>
      </c>
      <c r="G977" s="361" t="str">
        <f>IFERROR(IF(LEN(INDEX(PlansAndNotes!$F$6:$F$2005,ROW(B977)-ROW($C$3)))=0,"",INDEX(PlansAndNotes!$F$6:$F$2005,ROW(B977)-ROW($C$3))),"")</f>
        <v/>
      </c>
      <c r="H977" s="361" t="str">
        <f>IFERROR(IF(LEN(C977)&gt;0,IF(LEN(INDEX(TasksList!$G$6:$G$1005,MATCH(C977,TasksList!$B$6:$B$1005,0),1))=0,"",INDEX(TasksList!$G$6:$G$1005,MATCH(C977,TasksList!$B$6:$B$1005,0),1)),""),"")</f>
        <v/>
      </c>
      <c r="I977" s="381"/>
      <c r="J977" s="402"/>
      <c r="K977" s="402"/>
      <c r="L977" s="399" t="str">
        <f t="array" ref="L977">IFERROR(INDEX($J$4:$J$1003,SMALL($K$4:$K$1003,ROW(L977)-3),1),"")</f>
        <v/>
      </c>
      <c r="M977" s="206"/>
      <c r="N977" s="362" t="str">
        <f>IFERROR(IF(LEN(INDEX(PlansAndNotes!$D$6:$D$4005,ROW(B977)-ROW($C$3)))=0,"",INDEX(PlansAndNotes!$D$6:$D$4005,ROW(B977)-ROW($C$3))),"")</f>
        <v/>
      </c>
      <c r="O977" s="165" t="str">
        <f t="shared" si="127"/>
        <v/>
      </c>
      <c r="P977" s="363" t="str">
        <f>IFERROR(IF(LEN(INDEX(PlansAndNotes!$E$6:$E$4005,ROW(B977)-ROW($C$3)))=0,"",INDEX(PlansAndNotes!$E$6:$E$4005,ROW(B977)-ROW($C$3))),"")</f>
        <v/>
      </c>
      <c r="Q977" s="363" t="str">
        <f>IFERROR(IF(LEN(INDEX(PlansAndNotes!$G$6:$G$4005,ROW(B977)-ROW($C$3)))=0,"",INDEX(PlansAndNotes!$G$6:$G$4005,ROW(B977)-ROW($C$3))),"")</f>
        <v/>
      </c>
      <c r="R977" s="361" t="str">
        <f>IFERROR(IF(LEN(D977)&gt;0,IF(LEN(INDEX(AdressBook!$C$6:$C$25,MATCH(D977,AdressBook!$B$6:$B$25,0),1))=0,"",INDEX(AdressBook!$C$6:$C$25,MATCH(D977,AdressBook!$B$6:$B$25,0),1)),""),"")</f>
        <v/>
      </c>
      <c r="S977" s="165">
        <f>IF(LEN(C977)&gt;0,IFERROR(IF(MATCH(C977,C978:$C$4004,0)&gt;0,-1,ROW(S977)-ROW($S$3)),ROW(S977)-ROW($S$3)),-1)</f>
        <v>-1</v>
      </c>
      <c r="T977" s="165">
        <f t="shared" si="128"/>
        <v>0</v>
      </c>
      <c r="U977" s="165" t="str">
        <f t="shared" si="129"/>
        <v/>
      </c>
      <c r="V977" s="165" t="str">
        <f>IFERROR(IF(OR(C977="",S977&lt;0),"",IF(SUBTOTAL(3,C977:C977)=0,-1,SUBTOTAL(3,$C$4:C977))),"")</f>
        <v/>
      </c>
      <c r="W977" s="156" t="str">
        <f t="array" ref="W977">IF(LEN(C977)&gt;0,IFERROR(IF(MATCH(C977,$C$3:$C976,0)&gt;0,N977-INDEX($N$3:N976,SUMPRODUCT(MAX(ROW($C$3:$C976)*(C977=$C$3:$C976)))-2,1),""),""),"")</f>
        <v/>
      </c>
      <c r="X977" s="156">
        <f t="shared" ca="1" si="130"/>
        <v>1</v>
      </c>
      <c r="Y977" s="156">
        <f t="shared" ca="1" si="131"/>
        <v>1</v>
      </c>
    </row>
    <row r="978" spans="2:25" hidden="1" x14ac:dyDescent="0.25">
      <c r="B978" s="390" t="str">
        <f>IFERROR(IF(LEN(INDEX(PlansAndNotes!$B$6:$B$2005,ROW(A978)-ROW($B$3)))=0,"",INDEX(PlansAndNotes!$B$6:$B$2005,ROW(A978)-ROW($B$3))),"")</f>
        <v/>
      </c>
      <c r="C978" s="361" t="str">
        <f t="shared" si="126"/>
        <v/>
      </c>
      <c r="D978" s="361" t="str">
        <f>IFERROR(IF(LEN(C978)&gt;0,IF(LEN(INDEX(TasksList!$C$6:$C$1005,MATCH(C978,TasksList!$B$6:$B$1005,0),1))=0,"",INDEX(TasksList!$C$6:$C$1005,MATCH(C978,TasksList!$B$6:$B$1005,0),1)),""),"")</f>
        <v/>
      </c>
      <c r="E978" s="361" t="str">
        <f>IFERROR(IF(LEN(C978)&gt;0,IF(LEN(INDEX(TasksList!$F$6:$F$1005,MATCH(C978,TasksList!$B$6:$B$1005,0),1))=0,"not set!",INDEX(TasksList!$F$6:$F$1005,MATCH(C978,TasksList!$B$6:$B$1005,0),1)),""),"")</f>
        <v/>
      </c>
      <c r="F978" s="360" t="str">
        <f>IFERROR(IF(LEN(D978)&gt;0,IF(LEN(INDEX(AdressBook!$D$6:$D$25,MATCH(D978,AdressBook!$B$6:$B$25,0),1))=0,"",INDEX(AdressBook!$D$6:$D$25,MATCH(D978,AdressBook!$B$6:$B$25,0),1)),""),"")</f>
        <v/>
      </c>
      <c r="G978" s="361" t="str">
        <f>IFERROR(IF(LEN(INDEX(PlansAndNotes!$F$6:$F$2005,ROW(B978)-ROW($C$3)))=0,"",INDEX(PlansAndNotes!$F$6:$F$2005,ROW(B978)-ROW($C$3))),"")</f>
        <v/>
      </c>
      <c r="H978" s="361" t="str">
        <f>IFERROR(IF(LEN(C978)&gt;0,IF(LEN(INDEX(TasksList!$G$6:$G$1005,MATCH(C978,TasksList!$B$6:$B$1005,0),1))=0,"",INDEX(TasksList!$G$6:$G$1005,MATCH(C978,TasksList!$B$6:$B$1005,0),1)),""),"")</f>
        <v/>
      </c>
      <c r="I978" s="381"/>
      <c r="J978" s="402"/>
      <c r="K978" s="402"/>
      <c r="L978" s="399" t="str">
        <f t="array" ref="L978">IFERROR(INDEX($J$4:$J$1003,SMALL($K$4:$K$1003,ROW(L978)-3),1),"")</f>
        <v/>
      </c>
      <c r="M978" s="206"/>
      <c r="N978" s="362" t="str">
        <f>IFERROR(IF(LEN(INDEX(PlansAndNotes!$D$6:$D$4005,ROW(B978)-ROW($C$3)))=0,"",INDEX(PlansAndNotes!$D$6:$D$4005,ROW(B978)-ROW($C$3))),"")</f>
        <v/>
      </c>
      <c r="O978" s="165" t="str">
        <f t="shared" si="127"/>
        <v/>
      </c>
      <c r="P978" s="363" t="str">
        <f>IFERROR(IF(LEN(INDEX(PlansAndNotes!$E$6:$E$4005,ROW(B978)-ROW($C$3)))=0,"",INDEX(PlansAndNotes!$E$6:$E$4005,ROW(B978)-ROW($C$3))),"")</f>
        <v/>
      </c>
      <c r="Q978" s="363" t="str">
        <f>IFERROR(IF(LEN(INDEX(PlansAndNotes!$G$6:$G$4005,ROW(B978)-ROW($C$3)))=0,"",INDEX(PlansAndNotes!$G$6:$G$4005,ROW(B978)-ROW($C$3))),"")</f>
        <v/>
      </c>
      <c r="R978" s="361" t="str">
        <f>IFERROR(IF(LEN(D978)&gt;0,IF(LEN(INDEX(AdressBook!$C$6:$C$25,MATCH(D978,AdressBook!$B$6:$B$25,0),1))=0,"",INDEX(AdressBook!$C$6:$C$25,MATCH(D978,AdressBook!$B$6:$B$25,0),1)),""),"")</f>
        <v/>
      </c>
      <c r="S978" s="165">
        <f>IF(LEN(C978)&gt;0,IFERROR(IF(MATCH(C978,C979:$C$4004,0)&gt;0,-1,ROW(S978)-ROW($S$3)),ROW(S978)-ROW($S$3)),-1)</f>
        <v>-1</v>
      </c>
      <c r="T978" s="165">
        <f t="shared" si="128"/>
        <v>0</v>
      </c>
      <c r="U978" s="165" t="str">
        <f t="shared" si="129"/>
        <v/>
      </c>
      <c r="V978" s="165" t="str">
        <f>IFERROR(IF(OR(C978="",S978&lt;0),"",IF(SUBTOTAL(3,C978:C978)=0,-1,SUBTOTAL(3,$C$4:C978))),"")</f>
        <v/>
      </c>
      <c r="W978" s="156" t="str">
        <f t="array" ref="W978">IF(LEN(C978)&gt;0,IFERROR(IF(MATCH(C978,$C$3:$C977,0)&gt;0,N978-INDEX($N$3:N977,SUMPRODUCT(MAX(ROW($C$3:$C977)*(C978=$C$3:$C977)))-2,1),""),""),"")</f>
        <v/>
      </c>
      <c r="X978" s="156">
        <f t="shared" ca="1" si="130"/>
        <v>1</v>
      </c>
      <c r="Y978" s="156">
        <f t="shared" ca="1" si="131"/>
        <v>1</v>
      </c>
    </row>
    <row r="979" spans="2:25" hidden="1" x14ac:dyDescent="0.25">
      <c r="B979" s="390" t="str">
        <f>IFERROR(IF(LEN(INDEX(PlansAndNotes!$B$6:$B$2005,ROW(A979)-ROW($B$3)))=0,"",INDEX(PlansAndNotes!$B$6:$B$2005,ROW(A979)-ROW($B$3))),"")</f>
        <v/>
      </c>
      <c r="C979" s="361" t="str">
        <f t="shared" si="126"/>
        <v/>
      </c>
      <c r="D979" s="361" t="str">
        <f>IFERROR(IF(LEN(C979)&gt;0,IF(LEN(INDEX(TasksList!$C$6:$C$1005,MATCH(C979,TasksList!$B$6:$B$1005,0),1))=0,"",INDEX(TasksList!$C$6:$C$1005,MATCH(C979,TasksList!$B$6:$B$1005,0),1)),""),"")</f>
        <v/>
      </c>
      <c r="E979" s="361" t="str">
        <f>IFERROR(IF(LEN(C979)&gt;0,IF(LEN(INDEX(TasksList!$F$6:$F$1005,MATCH(C979,TasksList!$B$6:$B$1005,0),1))=0,"not set!",INDEX(TasksList!$F$6:$F$1005,MATCH(C979,TasksList!$B$6:$B$1005,0),1)),""),"")</f>
        <v/>
      </c>
      <c r="F979" s="360" t="str">
        <f>IFERROR(IF(LEN(D979)&gt;0,IF(LEN(INDEX(AdressBook!$D$6:$D$25,MATCH(D979,AdressBook!$B$6:$B$25,0),1))=0,"",INDEX(AdressBook!$D$6:$D$25,MATCH(D979,AdressBook!$B$6:$B$25,0),1)),""),"")</f>
        <v/>
      </c>
      <c r="G979" s="361" t="str">
        <f>IFERROR(IF(LEN(INDEX(PlansAndNotes!$F$6:$F$2005,ROW(B979)-ROW($C$3)))=0,"",INDEX(PlansAndNotes!$F$6:$F$2005,ROW(B979)-ROW($C$3))),"")</f>
        <v/>
      </c>
      <c r="H979" s="361" t="str">
        <f>IFERROR(IF(LEN(C979)&gt;0,IF(LEN(INDEX(TasksList!$G$6:$G$1005,MATCH(C979,TasksList!$B$6:$B$1005,0),1))=0,"",INDEX(TasksList!$G$6:$G$1005,MATCH(C979,TasksList!$B$6:$B$1005,0),1)),""),"")</f>
        <v/>
      </c>
      <c r="I979" s="381"/>
      <c r="J979" s="402"/>
      <c r="K979" s="402"/>
      <c r="L979" s="399" t="str">
        <f t="array" ref="L979">IFERROR(INDEX($J$4:$J$1003,SMALL($K$4:$K$1003,ROW(L979)-3),1),"")</f>
        <v/>
      </c>
      <c r="M979" s="206"/>
      <c r="N979" s="362" t="str">
        <f>IFERROR(IF(LEN(INDEX(PlansAndNotes!$D$6:$D$4005,ROW(B979)-ROW($C$3)))=0,"",INDEX(PlansAndNotes!$D$6:$D$4005,ROW(B979)-ROW($C$3))),"")</f>
        <v/>
      </c>
      <c r="O979" s="165" t="str">
        <f t="shared" si="127"/>
        <v/>
      </c>
      <c r="P979" s="363" t="str">
        <f>IFERROR(IF(LEN(INDEX(PlansAndNotes!$E$6:$E$4005,ROW(B979)-ROW($C$3)))=0,"",INDEX(PlansAndNotes!$E$6:$E$4005,ROW(B979)-ROW($C$3))),"")</f>
        <v/>
      </c>
      <c r="Q979" s="363" t="str">
        <f>IFERROR(IF(LEN(INDEX(PlansAndNotes!$G$6:$G$4005,ROW(B979)-ROW($C$3)))=0,"",INDEX(PlansAndNotes!$G$6:$G$4005,ROW(B979)-ROW($C$3))),"")</f>
        <v/>
      </c>
      <c r="R979" s="361" t="str">
        <f>IFERROR(IF(LEN(D979)&gt;0,IF(LEN(INDEX(AdressBook!$C$6:$C$25,MATCH(D979,AdressBook!$B$6:$B$25,0),1))=0,"",INDEX(AdressBook!$C$6:$C$25,MATCH(D979,AdressBook!$B$6:$B$25,0),1)),""),"")</f>
        <v/>
      </c>
      <c r="S979" s="165">
        <f>IF(LEN(C979)&gt;0,IFERROR(IF(MATCH(C979,C980:$C$4004,0)&gt;0,-1,ROW(S979)-ROW($S$3)),ROW(S979)-ROW($S$3)),-1)</f>
        <v>-1</v>
      </c>
      <c r="T979" s="165">
        <f t="shared" si="128"/>
        <v>0</v>
      </c>
      <c r="U979" s="165" t="str">
        <f t="shared" si="129"/>
        <v/>
      </c>
      <c r="V979" s="165" t="str">
        <f>IFERROR(IF(OR(C979="",S979&lt;0),"",IF(SUBTOTAL(3,C979:C979)=0,-1,SUBTOTAL(3,$C$4:C979))),"")</f>
        <v/>
      </c>
      <c r="W979" s="156" t="str">
        <f t="array" ref="W979">IF(LEN(C979)&gt;0,IFERROR(IF(MATCH(C979,$C$3:$C978,0)&gt;0,N979-INDEX($N$3:N978,SUMPRODUCT(MAX(ROW($C$3:$C978)*(C979=$C$3:$C978)))-2,1),""),""),"")</f>
        <v/>
      </c>
      <c r="X979" s="156">
        <f t="shared" ca="1" si="130"/>
        <v>1</v>
      </c>
      <c r="Y979" s="156">
        <f t="shared" ca="1" si="131"/>
        <v>1</v>
      </c>
    </row>
    <row r="980" spans="2:25" hidden="1" x14ac:dyDescent="0.25">
      <c r="B980" s="390" t="str">
        <f>IFERROR(IF(LEN(INDEX(PlansAndNotes!$B$6:$B$2005,ROW(A980)-ROW($B$3)))=0,"",INDEX(PlansAndNotes!$B$6:$B$2005,ROW(A980)-ROW($B$3))),"")</f>
        <v/>
      </c>
      <c r="C980" s="361" t="str">
        <f t="shared" si="126"/>
        <v/>
      </c>
      <c r="D980" s="361" t="str">
        <f>IFERROR(IF(LEN(C980)&gt;0,IF(LEN(INDEX(TasksList!$C$6:$C$1005,MATCH(C980,TasksList!$B$6:$B$1005,0),1))=0,"",INDEX(TasksList!$C$6:$C$1005,MATCH(C980,TasksList!$B$6:$B$1005,0),1)),""),"")</f>
        <v/>
      </c>
      <c r="E980" s="361" t="str">
        <f>IFERROR(IF(LEN(C980)&gt;0,IF(LEN(INDEX(TasksList!$F$6:$F$1005,MATCH(C980,TasksList!$B$6:$B$1005,0),1))=0,"not set!",INDEX(TasksList!$F$6:$F$1005,MATCH(C980,TasksList!$B$6:$B$1005,0),1)),""),"")</f>
        <v/>
      </c>
      <c r="F980" s="360" t="str">
        <f>IFERROR(IF(LEN(D980)&gt;0,IF(LEN(INDEX(AdressBook!$D$6:$D$25,MATCH(D980,AdressBook!$B$6:$B$25,0),1))=0,"",INDEX(AdressBook!$D$6:$D$25,MATCH(D980,AdressBook!$B$6:$B$25,0),1)),""),"")</f>
        <v/>
      </c>
      <c r="G980" s="361" t="str">
        <f>IFERROR(IF(LEN(INDEX(PlansAndNotes!$F$6:$F$2005,ROW(B980)-ROW($C$3)))=0,"",INDEX(PlansAndNotes!$F$6:$F$2005,ROW(B980)-ROW($C$3))),"")</f>
        <v/>
      </c>
      <c r="H980" s="361" t="str">
        <f>IFERROR(IF(LEN(C980)&gt;0,IF(LEN(INDEX(TasksList!$G$6:$G$1005,MATCH(C980,TasksList!$B$6:$B$1005,0),1))=0,"",INDEX(TasksList!$G$6:$G$1005,MATCH(C980,TasksList!$B$6:$B$1005,0),1)),""),"")</f>
        <v/>
      </c>
      <c r="I980" s="381"/>
      <c r="J980" s="402"/>
      <c r="K980" s="402"/>
      <c r="L980" s="399" t="str">
        <f t="array" ref="L980">IFERROR(INDEX($J$4:$J$1003,SMALL($K$4:$K$1003,ROW(L980)-3),1),"")</f>
        <v/>
      </c>
      <c r="M980" s="206"/>
      <c r="N980" s="362" t="str">
        <f>IFERROR(IF(LEN(INDEX(PlansAndNotes!$D$6:$D$4005,ROW(B980)-ROW($C$3)))=0,"",INDEX(PlansAndNotes!$D$6:$D$4005,ROW(B980)-ROW($C$3))),"")</f>
        <v/>
      </c>
      <c r="O980" s="165" t="str">
        <f t="shared" si="127"/>
        <v/>
      </c>
      <c r="P980" s="363" t="str">
        <f>IFERROR(IF(LEN(INDEX(PlansAndNotes!$E$6:$E$4005,ROW(B980)-ROW($C$3)))=0,"",INDEX(PlansAndNotes!$E$6:$E$4005,ROW(B980)-ROW($C$3))),"")</f>
        <v/>
      </c>
      <c r="Q980" s="363" t="str">
        <f>IFERROR(IF(LEN(INDEX(PlansAndNotes!$G$6:$G$4005,ROW(B980)-ROW($C$3)))=0,"",INDEX(PlansAndNotes!$G$6:$G$4005,ROW(B980)-ROW($C$3))),"")</f>
        <v/>
      </c>
      <c r="R980" s="361" t="str">
        <f>IFERROR(IF(LEN(D980)&gt;0,IF(LEN(INDEX(AdressBook!$C$6:$C$25,MATCH(D980,AdressBook!$B$6:$B$25,0),1))=0,"",INDEX(AdressBook!$C$6:$C$25,MATCH(D980,AdressBook!$B$6:$B$25,0),1)),""),"")</f>
        <v/>
      </c>
      <c r="S980" s="165">
        <f>IF(LEN(C980)&gt;0,IFERROR(IF(MATCH(C980,C981:$C$4004,0)&gt;0,-1,ROW(S980)-ROW($S$3)),ROW(S980)-ROW($S$3)),-1)</f>
        <v>-1</v>
      </c>
      <c r="T980" s="165">
        <f t="shared" si="128"/>
        <v>0</v>
      </c>
      <c r="U980" s="165" t="str">
        <f t="shared" si="129"/>
        <v/>
      </c>
      <c r="V980" s="165" t="str">
        <f>IFERROR(IF(OR(C980="",S980&lt;0),"",IF(SUBTOTAL(3,C980:C980)=0,-1,SUBTOTAL(3,$C$4:C980))),"")</f>
        <v/>
      </c>
      <c r="W980" s="156" t="str">
        <f t="array" ref="W980">IF(LEN(C980)&gt;0,IFERROR(IF(MATCH(C980,$C$3:$C979,0)&gt;0,N980-INDEX($N$3:N979,SUMPRODUCT(MAX(ROW($C$3:$C979)*(C980=$C$3:$C979)))-2,1),""),""),"")</f>
        <v/>
      </c>
      <c r="X980" s="156">
        <f t="shared" ca="1" si="130"/>
        <v>1</v>
      </c>
      <c r="Y980" s="156">
        <f t="shared" ca="1" si="131"/>
        <v>1</v>
      </c>
    </row>
    <row r="981" spans="2:25" hidden="1" x14ac:dyDescent="0.25">
      <c r="B981" s="390" t="str">
        <f>IFERROR(IF(LEN(INDEX(PlansAndNotes!$B$6:$B$2005,ROW(A981)-ROW($B$3)))=0,"",INDEX(PlansAndNotes!$B$6:$B$2005,ROW(A981)-ROW($B$3))),"")</f>
        <v/>
      </c>
      <c r="C981" s="361" t="str">
        <f t="shared" si="126"/>
        <v/>
      </c>
      <c r="D981" s="361" t="str">
        <f>IFERROR(IF(LEN(C981)&gt;0,IF(LEN(INDEX(TasksList!$C$6:$C$1005,MATCH(C981,TasksList!$B$6:$B$1005,0),1))=0,"",INDEX(TasksList!$C$6:$C$1005,MATCH(C981,TasksList!$B$6:$B$1005,0),1)),""),"")</f>
        <v/>
      </c>
      <c r="E981" s="361" t="str">
        <f>IFERROR(IF(LEN(C981)&gt;0,IF(LEN(INDEX(TasksList!$F$6:$F$1005,MATCH(C981,TasksList!$B$6:$B$1005,0),1))=0,"not set!",INDEX(TasksList!$F$6:$F$1005,MATCH(C981,TasksList!$B$6:$B$1005,0),1)),""),"")</f>
        <v/>
      </c>
      <c r="F981" s="360" t="str">
        <f>IFERROR(IF(LEN(D981)&gt;0,IF(LEN(INDEX(AdressBook!$D$6:$D$25,MATCH(D981,AdressBook!$B$6:$B$25,0),1))=0,"",INDEX(AdressBook!$D$6:$D$25,MATCH(D981,AdressBook!$B$6:$B$25,0),1)),""),"")</f>
        <v/>
      </c>
      <c r="G981" s="361" t="str">
        <f>IFERROR(IF(LEN(INDEX(PlansAndNotes!$F$6:$F$2005,ROW(B981)-ROW($C$3)))=0,"",INDEX(PlansAndNotes!$F$6:$F$2005,ROW(B981)-ROW($C$3))),"")</f>
        <v/>
      </c>
      <c r="H981" s="361" t="str">
        <f>IFERROR(IF(LEN(C981)&gt;0,IF(LEN(INDEX(TasksList!$G$6:$G$1005,MATCH(C981,TasksList!$B$6:$B$1005,0),1))=0,"",INDEX(TasksList!$G$6:$G$1005,MATCH(C981,TasksList!$B$6:$B$1005,0),1)),""),"")</f>
        <v/>
      </c>
      <c r="I981" s="381"/>
      <c r="J981" s="402"/>
      <c r="K981" s="402"/>
      <c r="L981" s="399" t="str">
        <f t="array" ref="L981">IFERROR(INDEX($J$4:$J$1003,SMALL($K$4:$K$1003,ROW(L981)-3),1),"")</f>
        <v/>
      </c>
      <c r="M981" s="206"/>
      <c r="N981" s="362" t="str">
        <f>IFERROR(IF(LEN(INDEX(PlansAndNotes!$D$6:$D$4005,ROW(B981)-ROW($C$3)))=0,"",INDEX(PlansAndNotes!$D$6:$D$4005,ROW(B981)-ROW($C$3))),"")</f>
        <v/>
      </c>
      <c r="O981" s="165" t="str">
        <f t="shared" si="127"/>
        <v/>
      </c>
      <c r="P981" s="363" t="str">
        <f>IFERROR(IF(LEN(INDEX(PlansAndNotes!$E$6:$E$4005,ROW(B981)-ROW($C$3)))=0,"",INDEX(PlansAndNotes!$E$6:$E$4005,ROW(B981)-ROW($C$3))),"")</f>
        <v/>
      </c>
      <c r="Q981" s="363" t="str">
        <f>IFERROR(IF(LEN(INDEX(PlansAndNotes!$G$6:$G$4005,ROW(B981)-ROW($C$3)))=0,"",INDEX(PlansAndNotes!$G$6:$G$4005,ROW(B981)-ROW($C$3))),"")</f>
        <v/>
      </c>
      <c r="R981" s="361" t="str">
        <f>IFERROR(IF(LEN(D981)&gt;0,IF(LEN(INDEX(AdressBook!$C$6:$C$25,MATCH(D981,AdressBook!$B$6:$B$25,0),1))=0,"",INDEX(AdressBook!$C$6:$C$25,MATCH(D981,AdressBook!$B$6:$B$25,0),1)),""),"")</f>
        <v/>
      </c>
      <c r="S981" s="165">
        <f>IF(LEN(C981)&gt;0,IFERROR(IF(MATCH(C981,C982:$C$4004,0)&gt;0,-1,ROW(S981)-ROW($S$3)),ROW(S981)-ROW($S$3)),-1)</f>
        <v>-1</v>
      </c>
      <c r="T981" s="165">
        <f t="shared" si="128"/>
        <v>0</v>
      </c>
      <c r="U981" s="165" t="str">
        <f t="shared" si="129"/>
        <v/>
      </c>
      <c r="V981" s="165" t="str">
        <f>IFERROR(IF(OR(C981="",S981&lt;0),"",IF(SUBTOTAL(3,C981:C981)=0,-1,SUBTOTAL(3,$C$4:C981))),"")</f>
        <v/>
      </c>
      <c r="W981" s="156" t="str">
        <f t="array" ref="W981">IF(LEN(C981)&gt;0,IFERROR(IF(MATCH(C981,$C$3:$C980,0)&gt;0,N981-INDEX($N$3:N980,SUMPRODUCT(MAX(ROW($C$3:$C980)*(C981=$C$3:$C980)))-2,1),""),""),"")</f>
        <v/>
      </c>
      <c r="X981" s="156">
        <f t="shared" ca="1" si="130"/>
        <v>1</v>
      </c>
      <c r="Y981" s="156">
        <f t="shared" ca="1" si="131"/>
        <v>1</v>
      </c>
    </row>
    <row r="982" spans="2:25" hidden="1" x14ac:dyDescent="0.25">
      <c r="B982" s="390" t="str">
        <f>IFERROR(IF(LEN(INDEX(PlansAndNotes!$B$6:$B$2005,ROW(A982)-ROW($B$3)))=0,"",INDEX(PlansAndNotes!$B$6:$B$2005,ROW(A982)-ROW($B$3))),"")</f>
        <v/>
      </c>
      <c r="C982" s="361" t="str">
        <f t="shared" si="126"/>
        <v/>
      </c>
      <c r="D982" s="361" t="str">
        <f>IFERROR(IF(LEN(C982)&gt;0,IF(LEN(INDEX(TasksList!$C$6:$C$1005,MATCH(C982,TasksList!$B$6:$B$1005,0),1))=0,"",INDEX(TasksList!$C$6:$C$1005,MATCH(C982,TasksList!$B$6:$B$1005,0),1)),""),"")</f>
        <v/>
      </c>
      <c r="E982" s="361" t="str">
        <f>IFERROR(IF(LEN(C982)&gt;0,IF(LEN(INDEX(TasksList!$F$6:$F$1005,MATCH(C982,TasksList!$B$6:$B$1005,0),1))=0,"not set!",INDEX(TasksList!$F$6:$F$1005,MATCH(C982,TasksList!$B$6:$B$1005,0),1)),""),"")</f>
        <v/>
      </c>
      <c r="F982" s="360" t="str">
        <f>IFERROR(IF(LEN(D982)&gt;0,IF(LEN(INDEX(AdressBook!$D$6:$D$25,MATCH(D982,AdressBook!$B$6:$B$25,0),1))=0,"",INDEX(AdressBook!$D$6:$D$25,MATCH(D982,AdressBook!$B$6:$B$25,0),1)),""),"")</f>
        <v/>
      </c>
      <c r="G982" s="361" t="str">
        <f>IFERROR(IF(LEN(INDEX(PlansAndNotes!$F$6:$F$2005,ROW(B982)-ROW($C$3)))=0,"",INDEX(PlansAndNotes!$F$6:$F$2005,ROW(B982)-ROW($C$3))),"")</f>
        <v/>
      </c>
      <c r="H982" s="361" t="str">
        <f>IFERROR(IF(LEN(C982)&gt;0,IF(LEN(INDEX(TasksList!$G$6:$G$1005,MATCH(C982,TasksList!$B$6:$B$1005,0),1))=0,"",INDEX(TasksList!$G$6:$G$1005,MATCH(C982,TasksList!$B$6:$B$1005,0),1)),""),"")</f>
        <v/>
      </c>
      <c r="I982" s="381"/>
      <c r="J982" s="402"/>
      <c r="K982" s="402"/>
      <c r="L982" s="399" t="str">
        <f t="array" ref="L982">IFERROR(INDEX($J$4:$J$1003,SMALL($K$4:$K$1003,ROW(L982)-3),1),"")</f>
        <v/>
      </c>
      <c r="M982" s="206"/>
      <c r="N982" s="362" t="str">
        <f>IFERROR(IF(LEN(INDEX(PlansAndNotes!$D$6:$D$4005,ROW(B982)-ROW($C$3)))=0,"",INDEX(PlansAndNotes!$D$6:$D$4005,ROW(B982)-ROW($C$3))),"")</f>
        <v/>
      </c>
      <c r="O982" s="165" t="str">
        <f t="shared" si="127"/>
        <v/>
      </c>
      <c r="P982" s="363" t="str">
        <f>IFERROR(IF(LEN(INDEX(PlansAndNotes!$E$6:$E$4005,ROW(B982)-ROW($C$3)))=0,"",INDEX(PlansAndNotes!$E$6:$E$4005,ROW(B982)-ROW($C$3))),"")</f>
        <v/>
      </c>
      <c r="Q982" s="363" t="str">
        <f>IFERROR(IF(LEN(INDEX(PlansAndNotes!$G$6:$G$4005,ROW(B982)-ROW($C$3)))=0,"",INDEX(PlansAndNotes!$G$6:$G$4005,ROW(B982)-ROW($C$3))),"")</f>
        <v/>
      </c>
      <c r="R982" s="361" t="str">
        <f>IFERROR(IF(LEN(D982)&gt;0,IF(LEN(INDEX(AdressBook!$C$6:$C$25,MATCH(D982,AdressBook!$B$6:$B$25,0),1))=0,"",INDEX(AdressBook!$C$6:$C$25,MATCH(D982,AdressBook!$B$6:$B$25,0),1)),""),"")</f>
        <v/>
      </c>
      <c r="S982" s="165">
        <f>IF(LEN(C982)&gt;0,IFERROR(IF(MATCH(C982,C983:$C$4004,0)&gt;0,-1,ROW(S982)-ROW($S$3)),ROW(S982)-ROW($S$3)),-1)</f>
        <v>-1</v>
      </c>
      <c r="T982" s="165">
        <f t="shared" si="128"/>
        <v>0</v>
      </c>
      <c r="U982" s="165" t="str">
        <f t="shared" si="129"/>
        <v/>
      </c>
      <c r="V982" s="165" t="str">
        <f>IFERROR(IF(OR(C982="",S982&lt;0),"",IF(SUBTOTAL(3,C982:C982)=0,-1,SUBTOTAL(3,$C$4:C982))),"")</f>
        <v/>
      </c>
      <c r="W982" s="156" t="str">
        <f t="array" ref="W982">IF(LEN(C982)&gt;0,IFERROR(IF(MATCH(C982,$C$3:$C981,0)&gt;0,N982-INDEX($N$3:N981,SUMPRODUCT(MAX(ROW($C$3:$C981)*(C982=$C$3:$C981)))-2,1),""),""),"")</f>
        <v/>
      </c>
      <c r="X982" s="156">
        <f t="shared" ca="1" si="130"/>
        <v>1</v>
      </c>
      <c r="Y982" s="156">
        <f t="shared" ca="1" si="131"/>
        <v>1</v>
      </c>
    </row>
    <row r="983" spans="2:25" hidden="1" x14ac:dyDescent="0.25">
      <c r="B983" s="390" t="str">
        <f>IFERROR(IF(LEN(INDEX(PlansAndNotes!$B$6:$B$2005,ROW(A983)-ROW($B$3)))=0,"",INDEX(PlansAndNotes!$B$6:$B$2005,ROW(A983)-ROW($B$3))),"")</f>
        <v/>
      </c>
      <c r="C983" s="361" t="str">
        <f t="shared" si="126"/>
        <v/>
      </c>
      <c r="D983" s="361" t="str">
        <f>IFERROR(IF(LEN(C983)&gt;0,IF(LEN(INDEX(TasksList!$C$6:$C$1005,MATCH(C983,TasksList!$B$6:$B$1005,0),1))=0,"",INDEX(TasksList!$C$6:$C$1005,MATCH(C983,TasksList!$B$6:$B$1005,0),1)),""),"")</f>
        <v/>
      </c>
      <c r="E983" s="361" t="str">
        <f>IFERROR(IF(LEN(C983)&gt;0,IF(LEN(INDEX(TasksList!$F$6:$F$1005,MATCH(C983,TasksList!$B$6:$B$1005,0),1))=0,"not set!",INDEX(TasksList!$F$6:$F$1005,MATCH(C983,TasksList!$B$6:$B$1005,0),1)),""),"")</f>
        <v/>
      </c>
      <c r="F983" s="360" t="str">
        <f>IFERROR(IF(LEN(D983)&gt;0,IF(LEN(INDEX(AdressBook!$D$6:$D$25,MATCH(D983,AdressBook!$B$6:$B$25,0),1))=0,"",INDEX(AdressBook!$D$6:$D$25,MATCH(D983,AdressBook!$B$6:$B$25,0),1)),""),"")</f>
        <v/>
      </c>
      <c r="G983" s="361" t="str">
        <f>IFERROR(IF(LEN(INDEX(PlansAndNotes!$F$6:$F$2005,ROW(B983)-ROW($C$3)))=0,"",INDEX(PlansAndNotes!$F$6:$F$2005,ROW(B983)-ROW($C$3))),"")</f>
        <v/>
      </c>
      <c r="H983" s="361" t="str">
        <f>IFERROR(IF(LEN(C983)&gt;0,IF(LEN(INDEX(TasksList!$G$6:$G$1005,MATCH(C983,TasksList!$B$6:$B$1005,0),1))=0,"",INDEX(TasksList!$G$6:$G$1005,MATCH(C983,TasksList!$B$6:$B$1005,0),1)),""),"")</f>
        <v/>
      </c>
      <c r="I983" s="381"/>
      <c r="J983" s="402"/>
      <c r="K983" s="402"/>
      <c r="L983" s="399" t="str">
        <f t="array" ref="L983">IFERROR(INDEX($J$4:$J$1003,SMALL($K$4:$K$1003,ROW(L983)-3),1),"")</f>
        <v/>
      </c>
      <c r="M983" s="206"/>
      <c r="N983" s="362" t="str">
        <f>IFERROR(IF(LEN(INDEX(PlansAndNotes!$D$6:$D$4005,ROW(B983)-ROW($C$3)))=0,"",INDEX(PlansAndNotes!$D$6:$D$4005,ROW(B983)-ROW($C$3))),"")</f>
        <v/>
      </c>
      <c r="O983" s="165" t="str">
        <f t="shared" si="127"/>
        <v/>
      </c>
      <c r="P983" s="363" t="str">
        <f>IFERROR(IF(LEN(INDEX(PlansAndNotes!$E$6:$E$4005,ROW(B983)-ROW($C$3)))=0,"",INDEX(PlansAndNotes!$E$6:$E$4005,ROW(B983)-ROW($C$3))),"")</f>
        <v/>
      </c>
      <c r="Q983" s="363" t="str">
        <f>IFERROR(IF(LEN(INDEX(PlansAndNotes!$G$6:$G$4005,ROW(B983)-ROW($C$3)))=0,"",INDEX(PlansAndNotes!$G$6:$G$4005,ROW(B983)-ROW($C$3))),"")</f>
        <v/>
      </c>
      <c r="R983" s="361" t="str">
        <f>IFERROR(IF(LEN(D983)&gt;0,IF(LEN(INDEX(AdressBook!$C$6:$C$25,MATCH(D983,AdressBook!$B$6:$B$25,0),1))=0,"",INDEX(AdressBook!$C$6:$C$25,MATCH(D983,AdressBook!$B$6:$B$25,0),1)),""),"")</f>
        <v/>
      </c>
      <c r="S983" s="165">
        <f>IF(LEN(C983)&gt;0,IFERROR(IF(MATCH(C983,C984:$C$4004,0)&gt;0,-1,ROW(S983)-ROW($S$3)),ROW(S983)-ROW($S$3)),-1)</f>
        <v>-1</v>
      </c>
      <c r="T983" s="165">
        <f t="shared" si="128"/>
        <v>0</v>
      </c>
      <c r="U983" s="165" t="str">
        <f t="shared" si="129"/>
        <v/>
      </c>
      <c r="V983" s="165" t="str">
        <f>IFERROR(IF(OR(C983="",S983&lt;0),"",IF(SUBTOTAL(3,C983:C983)=0,-1,SUBTOTAL(3,$C$4:C983))),"")</f>
        <v/>
      </c>
      <c r="W983" s="156" t="str">
        <f t="array" ref="W983">IF(LEN(C983)&gt;0,IFERROR(IF(MATCH(C983,$C$3:$C982,0)&gt;0,N983-INDEX($N$3:N982,SUMPRODUCT(MAX(ROW($C$3:$C982)*(C983=$C$3:$C982)))-2,1),""),""),"")</f>
        <v/>
      </c>
      <c r="X983" s="156">
        <f t="shared" ca="1" si="130"/>
        <v>1</v>
      </c>
      <c r="Y983" s="156">
        <f t="shared" ca="1" si="131"/>
        <v>1</v>
      </c>
    </row>
    <row r="984" spans="2:25" hidden="1" x14ac:dyDescent="0.25">
      <c r="B984" s="390" t="str">
        <f>IFERROR(IF(LEN(INDEX(PlansAndNotes!$B$6:$B$2005,ROW(A984)-ROW($B$3)))=0,"",INDEX(PlansAndNotes!$B$6:$B$2005,ROW(A984)-ROW($B$3))),"")</f>
        <v/>
      </c>
      <c r="C984" s="361" t="str">
        <f t="shared" si="126"/>
        <v/>
      </c>
      <c r="D984" s="361" t="str">
        <f>IFERROR(IF(LEN(C984)&gt;0,IF(LEN(INDEX(TasksList!$C$6:$C$1005,MATCH(C984,TasksList!$B$6:$B$1005,0),1))=0,"",INDEX(TasksList!$C$6:$C$1005,MATCH(C984,TasksList!$B$6:$B$1005,0),1)),""),"")</f>
        <v/>
      </c>
      <c r="E984" s="361" t="str">
        <f>IFERROR(IF(LEN(C984)&gt;0,IF(LEN(INDEX(TasksList!$F$6:$F$1005,MATCH(C984,TasksList!$B$6:$B$1005,0),1))=0,"not set!",INDEX(TasksList!$F$6:$F$1005,MATCH(C984,TasksList!$B$6:$B$1005,0),1)),""),"")</f>
        <v/>
      </c>
      <c r="F984" s="360" t="str">
        <f>IFERROR(IF(LEN(D984)&gt;0,IF(LEN(INDEX(AdressBook!$D$6:$D$25,MATCH(D984,AdressBook!$B$6:$B$25,0),1))=0,"",INDEX(AdressBook!$D$6:$D$25,MATCH(D984,AdressBook!$B$6:$B$25,0),1)),""),"")</f>
        <v/>
      </c>
      <c r="G984" s="361" t="str">
        <f>IFERROR(IF(LEN(INDEX(PlansAndNotes!$F$6:$F$2005,ROW(B984)-ROW($C$3)))=0,"",INDEX(PlansAndNotes!$F$6:$F$2005,ROW(B984)-ROW($C$3))),"")</f>
        <v/>
      </c>
      <c r="H984" s="361" t="str">
        <f>IFERROR(IF(LEN(C984)&gt;0,IF(LEN(INDEX(TasksList!$G$6:$G$1005,MATCH(C984,TasksList!$B$6:$B$1005,0),1))=0,"",INDEX(TasksList!$G$6:$G$1005,MATCH(C984,TasksList!$B$6:$B$1005,0),1)),""),"")</f>
        <v/>
      </c>
      <c r="I984" s="381"/>
      <c r="J984" s="402"/>
      <c r="K984" s="402"/>
      <c r="L984" s="399" t="str">
        <f t="array" ref="L984">IFERROR(INDEX($J$4:$J$1003,SMALL($K$4:$K$1003,ROW(L984)-3),1),"")</f>
        <v/>
      </c>
      <c r="M984" s="206"/>
      <c r="N984" s="362" t="str">
        <f>IFERROR(IF(LEN(INDEX(PlansAndNotes!$D$6:$D$4005,ROW(B984)-ROW($C$3)))=0,"",INDEX(PlansAndNotes!$D$6:$D$4005,ROW(B984)-ROW($C$3))),"")</f>
        <v/>
      </c>
      <c r="O984" s="165" t="str">
        <f t="shared" si="127"/>
        <v/>
      </c>
      <c r="P984" s="363" t="str">
        <f>IFERROR(IF(LEN(INDEX(PlansAndNotes!$E$6:$E$4005,ROW(B984)-ROW($C$3)))=0,"",INDEX(PlansAndNotes!$E$6:$E$4005,ROW(B984)-ROW($C$3))),"")</f>
        <v/>
      </c>
      <c r="Q984" s="363" t="str">
        <f>IFERROR(IF(LEN(INDEX(PlansAndNotes!$G$6:$G$4005,ROW(B984)-ROW($C$3)))=0,"",INDEX(PlansAndNotes!$G$6:$G$4005,ROW(B984)-ROW($C$3))),"")</f>
        <v/>
      </c>
      <c r="R984" s="361" t="str">
        <f>IFERROR(IF(LEN(D984)&gt;0,IF(LEN(INDEX(AdressBook!$C$6:$C$25,MATCH(D984,AdressBook!$B$6:$B$25,0),1))=0,"",INDEX(AdressBook!$C$6:$C$25,MATCH(D984,AdressBook!$B$6:$B$25,0),1)),""),"")</f>
        <v/>
      </c>
      <c r="S984" s="165">
        <f>IF(LEN(C984)&gt;0,IFERROR(IF(MATCH(C984,C985:$C$4004,0)&gt;0,-1,ROW(S984)-ROW($S$3)),ROW(S984)-ROW($S$3)),-1)</f>
        <v>-1</v>
      </c>
      <c r="T984" s="165">
        <f t="shared" si="128"/>
        <v>0</v>
      </c>
      <c r="U984" s="165" t="str">
        <f t="shared" si="129"/>
        <v/>
      </c>
      <c r="V984" s="165" t="str">
        <f>IFERROR(IF(OR(C984="",S984&lt;0),"",IF(SUBTOTAL(3,C984:C984)=0,-1,SUBTOTAL(3,$C$4:C984))),"")</f>
        <v/>
      </c>
      <c r="W984" s="156" t="str">
        <f t="array" ref="W984">IF(LEN(C984)&gt;0,IFERROR(IF(MATCH(C984,$C$3:$C983,0)&gt;0,N984-INDEX($N$3:N983,SUMPRODUCT(MAX(ROW($C$3:$C983)*(C984=$C$3:$C983)))-2,1),""),""),"")</f>
        <v/>
      </c>
      <c r="X984" s="156">
        <f t="shared" ca="1" si="130"/>
        <v>1</v>
      </c>
      <c r="Y984" s="156">
        <f t="shared" ca="1" si="131"/>
        <v>1</v>
      </c>
    </row>
    <row r="985" spans="2:25" hidden="1" x14ac:dyDescent="0.25">
      <c r="B985" s="390" t="str">
        <f>IFERROR(IF(LEN(INDEX(PlansAndNotes!$B$6:$B$2005,ROW(A985)-ROW($B$3)))=0,"",INDEX(PlansAndNotes!$B$6:$B$2005,ROW(A985)-ROW($B$3))),"")</f>
        <v/>
      </c>
      <c r="C985" s="361" t="str">
        <f t="shared" si="126"/>
        <v/>
      </c>
      <c r="D985" s="361" t="str">
        <f>IFERROR(IF(LEN(C985)&gt;0,IF(LEN(INDEX(TasksList!$C$6:$C$1005,MATCH(C985,TasksList!$B$6:$B$1005,0),1))=0,"",INDEX(TasksList!$C$6:$C$1005,MATCH(C985,TasksList!$B$6:$B$1005,0),1)),""),"")</f>
        <v/>
      </c>
      <c r="E985" s="361" t="str">
        <f>IFERROR(IF(LEN(C985)&gt;0,IF(LEN(INDEX(TasksList!$F$6:$F$1005,MATCH(C985,TasksList!$B$6:$B$1005,0),1))=0,"not set!",INDEX(TasksList!$F$6:$F$1005,MATCH(C985,TasksList!$B$6:$B$1005,0),1)),""),"")</f>
        <v/>
      </c>
      <c r="F985" s="360" t="str">
        <f>IFERROR(IF(LEN(D985)&gt;0,IF(LEN(INDEX(AdressBook!$D$6:$D$25,MATCH(D985,AdressBook!$B$6:$B$25,0),1))=0,"",INDEX(AdressBook!$D$6:$D$25,MATCH(D985,AdressBook!$B$6:$B$25,0),1)),""),"")</f>
        <v/>
      </c>
      <c r="G985" s="361" t="str">
        <f>IFERROR(IF(LEN(INDEX(PlansAndNotes!$F$6:$F$2005,ROW(B985)-ROW($C$3)))=0,"",INDEX(PlansAndNotes!$F$6:$F$2005,ROW(B985)-ROW($C$3))),"")</f>
        <v/>
      </c>
      <c r="H985" s="361" t="str">
        <f>IFERROR(IF(LEN(C985)&gt;0,IF(LEN(INDEX(TasksList!$G$6:$G$1005,MATCH(C985,TasksList!$B$6:$B$1005,0),1))=0,"",INDEX(TasksList!$G$6:$G$1005,MATCH(C985,TasksList!$B$6:$B$1005,0),1)),""),"")</f>
        <v/>
      </c>
      <c r="I985" s="381"/>
      <c r="J985" s="402"/>
      <c r="K985" s="402"/>
      <c r="L985" s="399" t="str">
        <f t="array" ref="L985">IFERROR(INDEX($J$4:$J$1003,SMALL($K$4:$K$1003,ROW(L985)-3),1),"")</f>
        <v/>
      </c>
      <c r="M985" s="206"/>
      <c r="N985" s="362" t="str">
        <f>IFERROR(IF(LEN(INDEX(PlansAndNotes!$D$6:$D$4005,ROW(B985)-ROW($C$3)))=0,"",INDEX(PlansAndNotes!$D$6:$D$4005,ROW(B985)-ROW($C$3))),"")</f>
        <v/>
      </c>
      <c r="O985" s="165" t="str">
        <f t="shared" si="127"/>
        <v/>
      </c>
      <c r="P985" s="363" t="str">
        <f>IFERROR(IF(LEN(INDEX(PlansAndNotes!$E$6:$E$4005,ROW(B985)-ROW($C$3)))=0,"",INDEX(PlansAndNotes!$E$6:$E$4005,ROW(B985)-ROW($C$3))),"")</f>
        <v/>
      </c>
      <c r="Q985" s="363" t="str">
        <f>IFERROR(IF(LEN(INDEX(PlansAndNotes!$G$6:$G$4005,ROW(B985)-ROW($C$3)))=0,"",INDEX(PlansAndNotes!$G$6:$G$4005,ROW(B985)-ROW($C$3))),"")</f>
        <v/>
      </c>
      <c r="R985" s="361" t="str">
        <f>IFERROR(IF(LEN(D985)&gt;0,IF(LEN(INDEX(AdressBook!$C$6:$C$25,MATCH(D985,AdressBook!$B$6:$B$25,0),1))=0,"",INDEX(AdressBook!$C$6:$C$25,MATCH(D985,AdressBook!$B$6:$B$25,0),1)),""),"")</f>
        <v/>
      </c>
      <c r="S985" s="165">
        <f>IF(LEN(C985)&gt;0,IFERROR(IF(MATCH(C985,C986:$C$4004,0)&gt;0,-1,ROW(S985)-ROW($S$3)),ROW(S985)-ROW($S$3)),-1)</f>
        <v>-1</v>
      </c>
      <c r="T985" s="165">
        <f t="shared" si="128"/>
        <v>0</v>
      </c>
      <c r="U985" s="165" t="str">
        <f t="shared" si="129"/>
        <v/>
      </c>
      <c r="V985" s="165" t="str">
        <f>IFERROR(IF(OR(C985="",S985&lt;0),"",IF(SUBTOTAL(3,C985:C985)=0,-1,SUBTOTAL(3,$C$4:C985))),"")</f>
        <v/>
      </c>
      <c r="W985" s="156" t="str">
        <f t="array" ref="W985">IF(LEN(C985)&gt;0,IFERROR(IF(MATCH(C985,$C$3:$C984,0)&gt;0,N985-INDEX($N$3:N984,SUMPRODUCT(MAX(ROW($C$3:$C984)*(C985=$C$3:$C984)))-2,1),""),""),"")</f>
        <v/>
      </c>
      <c r="X985" s="156">
        <f t="shared" ca="1" si="130"/>
        <v>1</v>
      </c>
      <c r="Y985" s="156">
        <f t="shared" ca="1" si="131"/>
        <v>1</v>
      </c>
    </row>
    <row r="986" spans="2:25" hidden="1" x14ac:dyDescent="0.25">
      <c r="B986" s="390" t="str">
        <f>IFERROR(IF(LEN(INDEX(PlansAndNotes!$B$6:$B$2005,ROW(A986)-ROW($B$3)))=0,"",INDEX(PlansAndNotes!$B$6:$B$2005,ROW(A986)-ROW($B$3))),"")</f>
        <v/>
      </c>
      <c r="C986" s="361" t="str">
        <f t="shared" si="126"/>
        <v/>
      </c>
      <c r="D986" s="361" t="str">
        <f>IFERROR(IF(LEN(C986)&gt;0,IF(LEN(INDEX(TasksList!$C$6:$C$1005,MATCH(C986,TasksList!$B$6:$B$1005,0),1))=0,"",INDEX(TasksList!$C$6:$C$1005,MATCH(C986,TasksList!$B$6:$B$1005,0),1)),""),"")</f>
        <v/>
      </c>
      <c r="E986" s="361" t="str">
        <f>IFERROR(IF(LEN(C986)&gt;0,IF(LEN(INDEX(TasksList!$F$6:$F$1005,MATCH(C986,TasksList!$B$6:$B$1005,0),1))=0,"not set!",INDEX(TasksList!$F$6:$F$1005,MATCH(C986,TasksList!$B$6:$B$1005,0),1)),""),"")</f>
        <v/>
      </c>
      <c r="F986" s="360" t="str">
        <f>IFERROR(IF(LEN(D986)&gt;0,IF(LEN(INDEX(AdressBook!$D$6:$D$25,MATCH(D986,AdressBook!$B$6:$B$25,0),1))=0,"",INDEX(AdressBook!$D$6:$D$25,MATCH(D986,AdressBook!$B$6:$B$25,0),1)),""),"")</f>
        <v/>
      </c>
      <c r="G986" s="361" t="str">
        <f>IFERROR(IF(LEN(INDEX(PlansAndNotes!$F$6:$F$2005,ROW(B986)-ROW($C$3)))=0,"",INDEX(PlansAndNotes!$F$6:$F$2005,ROW(B986)-ROW($C$3))),"")</f>
        <v/>
      </c>
      <c r="H986" s="361" t="str">
        <f>IFERROR(IF(LEN(C986)&gt;0,IF(LEN(INDEX(TasksList!$G$6:$G$1005,MATCH(C986,TasksList!$B$6:$B$1005,0),1))=0,"",INDEX(TasksList!$G$6:$G$1005,MATCH(C986,TasksList!$B$6:$B$1005,0),1)),""),"")</f>
        <v/>
      </c>
      <c r="I986" s="381"/>
      <c r="J986" s="402"/>
      <c r="K986" s="402"/>
      <c r="L986" s="399" t="str">
        <f t="array" ref="L986">IFERROR(INDEX($J$4:$J$1003,SMALL($K$4:$K$1003,ROW(L986)-3),1),"")</f>
        <v/>
      </c>
      <c r="M986" s="206"/>
      <c r="N986" s="362" t="str">
        <f>IFERROR(IF(LEN(INDEX(PlansAndNotes!$D$6:$D$4005,ROW(B986)-ROW($C$3)))=0,"",INDEX(PlansAndNotes!$D$6:$D$4005,ROW(B986)-ROW($C$3))),"")</f>
        <v/>
      </c>
      <c r="O986" s="165" t="str">
        <f t="shared" si="127"/>
        <v/>
      </c>
      <c r="P986" s="363" t="str">
        <f>IFERROR(IF(LEN(INDEX(PlansAndNotes!$E$6:$E$4005,ROW(B986)-ROW($C$3)))=0,"",INDEX(PlansAndNotes!$E$6:$E$4005,ROW(B986)-ROW($C$3))),"")</f>
        <v/>
      </c>
      <c r="Q986" s="363" t="str">
        <f>IFERROR(IF(LEN(INDEX(PlansAndNotes!$G$6:$G$4005,ROW(B986)-ROW($C$3)))=0,"",INDEX(PlansAndNotes!$G$6:$G$4005,ROW(B986)-ROW($C$3))),"")</f>
        <v/>
      </c>
      <c r="R986" s="361" t="str">
        <f>IFERROR(IF(LEN(D986)&gt;0,IF(LEN(INDEX(AdressBook!$C$6:$C$25,MATCH(D986,AdressBook!$B$6:$B$25,0),1))=0,"",INDEX(AdressBook!$C$6:$C$25,MATCH(D986,AdressBook!$B$6:$B$25,0),1)),""),"")</f>
        <v/>
      </c>
      <c r="S986" s="165">
        <f>IF(LEN(C986)&gt;0,IFERROR(IF(MATCH(C986,C987:$C$4004,0)&gt;0,-1,ROW(S986)-ROW($S$3)),ROW(S986)-ROW($S$3)),-1)</f>
        <v>-1</v>
      </c>
      <c r="T986" s="165">
        <f t="shared" si="128"/>
        <v>0</v>
      </c>
      <c r="U986" s="165" t="str">
        <f t="shared" si="129"/>
        <v/>
      </c>
      <c r="V986" s="165" t="str">
        <f>IFERROR(IF(OR(C986="",S986&lt;0),"",IF(SUBTOTAL(3,C986:C986)=0,-1,SUBTOTAL(3,$C$4:C986))),"")</f>
        <v/>
      </c>
      <c r="W986" s="156" t="str">
        <f t="array" ref="W986">IF(LEN(C986)&gt;0,IFERROR(IF(MATCH(C986,$C$3:$C985,0)&gt;0,N986-INDEX($N$3:N985,SUMPRODUCT(MAX(ROW($C$3:$C985)*(C986=$C$3:$C985)))-2,1),""),""),"")</f>
        <v/>
      </c>
      <c r="X986" s="156">
        <f t="shared" ca="1" si="130"/>
        <v>1</v>
      </c>
      <c r="Y986" s="156">
        <f t="shared" ca="1" si="131"/>
        <v>1</v>
      </c>
    </row>
    <row r="987" spans="2:25" hidden="1" x14ac:dyDescent="0.25">
      <c r="B987" s="390" t="str">
        <f>IFERROR(IF(LEN(INDEX(PlansAndNotes!$B$6:$B$2005,ROW(A987)-ROW($B$3)))=0,"",INDEX(PlansAndNotes!$B$6:$B$2005,ROW(A987)-ROW($B$3))),"")</f>
        <v/>
      </c>
      <c r="C987" s="361" t="str">
        <f t="shared" si="126"/>
        <v/>
      </c>
      <c r="D987" s="361" t="str">
        <f>IFERROR(IF(LEN(C987)&gt;0,IF(LEN(INDEX(TasksList!$C$6:$C$1005,MATCH(C987,TasksList!$B$6:$B$1005,0),1))=0,"",INDEX(TasksList!$C$6:$C$1005,MATCH(C987,TasksList!$B$6:$B$1005,0),1)),""),"")</f>
        <v/>
      </c>
      <c r="E987" s="361" t="str">
        <f>IFERROR(IF(LEN(C987)&gt;0,IF(LEN(INDEX(TasksList!$F$6:$F$1005,MATCH(C987,TasksList!$B$6:$B$1005,0),1))=0,"not set!",INDEX(TasksList!$F$6:$F$1005,MATCH(C987,TasksList!$B$6:$B$1005,0),1)),""),"")</f>
        <v/>
      </c>
      <c r="F987" s="360" t="str">
        <f>IFERROR(IF(LEN(D987)&gt;0,IF(LEN(INDEX(AdressBook!$D$6:$D$25,MATCH(D987,AdressBook!$B$6:$B$25,0),1))=0,"",INDEX(AdressBook!$D$6:$D$25,MATCH(D987,AdressBook!$B$6:$B$25,0),1)),""),"")</f>
        <v/>
      </c>
      <c r="G987" s="361" t="str">
        <f>IFERROR(IF(LEN(INDEX(PlansAndNotes!$F$6:$F$2005,ROW(B987)-ROW($C$3)))=0,"",INDEX(PlansAndNotes!$F$6:$F$2005,ROW(B987)-ROW($C$3))),"")</f>
        <v/>
      </c>
      <c r="H987" s="361" t="str">
        <f>IFERROR(IF(LEN(C987)&gt;0,IF(LEN(INDEX(TasksList!$G$6:$G$1005,MATCH(C987,TasksList!$B$6:$B$1005,0),1))=0,"",INDEX(TasksList!$G$6:$G$1005,MATCH(C987,TasksList!$B$6:$B$1005,0),1)),""),"")</f>
        <v/>
      </c>
      <c r="I987" s="381"/>
      <c r="J987" s="402"/>
      <c r="K987" s="402"/>
      <c r="L987" s="399" t="str">
        <f t="array" ref="L987">IFERROR(INDEX($J$4:$J$1003,SMALL($K$4:$K$1003,ROW(L987)-3),1),"")</f>
        <v/>
      </c>
      <c r="M987" s="206"/>
      <c r="N987" s="362" t="str">
        <f>IFERROR(IF(LEN(INDEX(PlansAndNotes!$D$6:$D$4005,ROW(B987)-ROW($C$3)))=0,"",INDEX(PlansAndNotes!$D$6:$D$4005,ROW(B987)-ROW($C$3))),"")</f>
        <v/>
      </c>
      <c r="O987" s="165" t="str">
        <f t="shared" si="127"/>
        <v/>
      </c>
      <c r="P987" s="363" t="str">
        <f>IFERROR(IF(LEN(INDEX(PlansAndNotes!$E$6:$E$4005,ROW(B987)-ROW($C$3)))=0,"",INDEX(PlansAndNotes!$E$6:$E$4005,ROW(B987)-ROW($C$3))),"")</f>
        <v/>
      </c>
      <c r="Q987" s="363" t="str">
        <f>IFERROR(IF(LEN(INDEX(PlansAndNotes!$G$6:$G$4005,ROW(B987)-ROW($C$3)))=0,"",INDEX(PlansAndNotes!$G$6:$G$4005,ROW(B987)-ROW($C$3))),"")</f>
        <v/>
      </c>
      <c r="R987" s="361" t="str">
        <f>IFERROR(IF(LEN(D987)&gt;0,IF(LEN(INDEX(AdressBook!$C$6:$C$25,MATCH(D987,AdressBook!$B$6:$B$25,0),1))=0,"",INDEX(AdressBook!$C$6:$C$25,MATCH(D987,AdressBook!$B$6:$B$25,0),1)),""),"")</f>
        <v/>
      </c>
      <c r="S987" s="165">
        <f>IF(LEN(C987)&gt;0,IFERROR(IF(MATCH(C987,C988:$C$4004,0)&gt;0,-1,ROW(S987)-ROW($S$3)),ROW(S987)-ROW($S$3)),-1)</f>
        <v>-1</v>
      </c>
      <c r="T987" s="165">
        <f t="shared" si="128"/>
        <v>0</v>
      </c>
      <c r="U987" s="165" t="str">
        <f t="shared" si="129"/>
        <v/>
      </c>
      <c r="V987" s="165" t="str">
        <f>IFERROR(IF(OR(C987="",S987&lt;0),"",IF(SUBTOTAL(3,C987:C987)=0,-1,SUBTOTAL(3,$C$4:C987))),"")</f>
        <v/>
      </c>
      <c r="W987" s="156" t="str">
        <f t="array" ref="W987">IF(LEN(C987)&gt;0,IFERROR(IF(MATCH(C987,$C$3:$C986,0)&gt;0,N987-INDEX($N$3:N986,SUMPRODUCT(MAX(ROW($C$3:$C986)*(C987=$C$3:$C986)))-2,1),""),""),"")</f>
        <v/>
      </c>
      <c r="X987" s="156">
        <f t="shared" ca="1" si="130"/>
        <v>1</v>
      </c>
      <c r="Y987" s="156">
        <f t="shared" ca="1" si="131"/>
        <v>1</v>
      </c>
    </row>
    <row r="988" spans="2:25" hidden="1" x14ac:dyDescent="0.25">
      <c r="B988" s="390" t="str">
        <f>IFERROR(IF(LEN(INDEX(PlansAndNotes!$B$6:$B$2005,ROW(A988)-ROW($B$3)))=0,"",INDEX(PlansAndNotes!$B$6:$B$2005,ROW(A988)-ROW($B$3))),"")</f>
        <v/>
      </c>
      <c r="C988" s="361" t="str">
        <f t="shared" si="126"/>
        <v/>
      </c>
      <c r="D988" s="361" t="str">
        <f>IFERROR(IF(LEN(C988)&gt;0,IF(LEN(INDEX(TasksList!$C$6:$C$1005,MATCH(C988,TasksList!$B$6:$B$1005,0),1))=0,"",INDEX(TasksList!$C$6:$C$1005,MATCH(C988,TasksList!$B$6:$B$1005,0),1)),""),"")</f>
        <v/>
      </c>
      <c r="E988" s="361" t="str">
        <f>IFERROR(IF(LEN(C988)&gt;0,IF(LEN(INDEX(TasksList!$F$6:$F$1005,MATCH(C988,TasksList!$B$6:$B$1005,0),1))=0,"not set!",INDEX(TasksList!$F$6:$F$1005,MATCH(C988,TasksList!$B$6:$B$1005,0),1)),""),"")</f>
        <v/>
      </c>
      <c r="F988" s="360" t="str">
        <f>IFERROR(IF(LEN(D988)&gt;0,IF(LEN(INDEX(AdressBook!$D$6:$D$25,MATCH(D988,AdressBook!$B$6:$B$25,0),1))=0,"",INDEX(AdressBook!$D$6:$D$25,MATCH(D988,AdressBook!$B$6:$B$25,0),1)),""),"")</f>
        <v/>
      </c>
      <c r="G988" s="361" t="str">
        <f>IFERROR(IF(LEN(INDEX(PlansAndNotes!$F$6:$F$2005,ROW(B988)-ROW($C$3)))=0,"",INDEX(PlansAndNotes!$F$6:$F$2005,ROW(B988)-ROW($C$3))),"")</f>
        <v/>
      </c>
      <c r="H988" s="361" t="str">
        <f>IFERROR(IF(LEN(C988)&gt;0,IF(LEN(INDEX(TasksList!$G$6:$G$1005,MATCH(C988,TasksList!$B$6:$B$1005,0),1))=0,"",INDEX(TasksList!$G$6:$G$1005,MATCH(C988,TasksList!$B$6:$B$1005,0),1)),""),"")</f>
        <v/>
      </c>
      <c r="I988" s="381"/>
      <c r="J988" s="402"/>
      <c r="K988" s="402"/>
      <c r="L988" s="399" t="str">
        <f t="array" ref="L988">IFERROR(INDEX($J$4:$J$1003,SMALL($K$4:$K$1003,ROW(L988)-3),1),"")</f>
        <v/>
      </c>
      <c r="M988" s="206"/>
      <c r="N988" s="362" t="str">
        <f>IFERROR(IF(LEN(INDEX(PlansAndNotes!$D$6:$D$4005,ROW(B988)-ROW($C$3)))=0,"",INDEX(PlansAndNotes!$D$6:$D$4005,ROW(B988)-ROW($C$3))),"")</f>
        <v/>
      </c>
      <c r="O988" s="165" t="str">
        <f t="shared" si="127"/>
        <v/>
      </c>
      <c r="P988" s="363" t="str">
        <f>IFERROR(IF(LEN(INDEX(PlansAndNotes!$E$6:$E$4005,ROW(B988)-ROW($C$3)))=0,"",INDEX(PlansAndNotes!$E$6:$E$4005,ROW(B988)-ROW($C$3))),"")</f>
        <v/>
      </c>
      <c r="Q988" s="363" t="str">
        <f>IFERROR(IF(LEN(INDEX(PlansAndNotes!$G$6:$G$4005,ROW(B988)-ROW($C$3)))=0,"",INDEX(PlansAndNotes!$G$6:$G$4005,ROW(B988)-ROW($C$3))),"")</f>
        <v/>
      </c>
      <c r="R988" s="361" t="str">
        <f>IFERROR(IF(LEN(D988)&gt;0,IF(LEN(INDEX(AdressBook!$C$6:$C$25,MATCH(D988,AdressBook!$B$6:$B$25,0),1))=0,"",INDEX(AdressBook!$C$6:$C$25,MATCH(D988,AdressBook!$B$6:$B$25,0),1)),""),"")</f>
        <v/>
      </c>
      <c r="S988" s="165">
        <f>IF(LEN(C988)&gt;0,IFERROR(IF(MATCH(C988,C989:$C$4004,0)&gt;0,-1,ROW(S988)-ROW($S$3)),ROW(S988)-ROW($S$3)),-1)</f>
        <v>-1</v>
      </c>
      <c r="T988" s="165">
        <f t="shared" si="128"/>
        <v>0</v>
      </c>
      <c r="U988" s="165" t="str">
        <f t="shared" si="129"/>
        <v/>
      </c>
      <c r="V988" s="165" t="str">
        <f>IFERROR(IF(OR(C988="",S988&lt;0),"",IF(SUBTOTAL(3,C988:C988)=0,-1,SUBTOTAL(3,$C$4:C988))),"")</f>
        <v/>
      </c>
      <c r="W988" s="156" t="str">
        <f t="array" ref="W988">IF(LEN(C988)&gt;0,IFERROR(IF(MATCH(C988,$C$3:$C987,0)&gt;0,N988-INDEX($N$3:N987,SUMPRODUCT(MAX(ROW($C$3:$C987)*(C988=$C$3:$C987)))-2,1),""),""),"")</f>
        <v/>
      </c>
      <c r="X988" s="156">
        <f t="shared" ca="1" si="130"/>
        <v>1</v>
      </c>
      <c r="Y988" s="156">
        <f t="shared" ca="1" si="131"/>
        <v>1</v>
      </c>
    </row>
    <row r="989" spans="2:25" hidden="1" x14ac:dyDescent="0.25">
      <c r="B989" s="390" t="str">
        <f>IFERROR(IF(LEN(INDEX(PlansAndNotes!$B$6:$B$2005,ROW(A989)-ROW($B$3)))=0,"",INDEX(PlansAndNotes!$B$6:$B$2005,ROW(A989)-ROW($B$3))),"")</f>
        <v/>
      </c>
      <c r="C989" s="361" t="str">
        <f t="shared" si="126"/>
        <v/>
      </c>
      <c r="D989" s="361" t="str">
        <f>IFERROR(IF(LEN(C989)&gt;0,IF(LEN(INDEX(TasksList!$C$6:$C$1005,MATCH(C989,TasksList!$B$6:$B$1005,0),1))=0,"",INDEX(TasksList!$C$6:$C$1005,MATCH(C989,TasksList!$B$6:$B$1005,0),1)),""),"")</f>
        <v/>
      </c>
      <c r="E989" s="361" t="str">
        <f>IFERROR(IF(LEN(C989)&gt;0,IF(LEN(INDEX(TasksList!$F$6:$F$1005,MATCH(C989,TasksList!$B$6:$B$1005,0),1))=0,"not set!",INDEX(TasksList!$F$6:$F$1005,MATCH(C989,TasksList!$B$6:$B$1005,0),1)),""),"")</f>
        <v/>
      </c>
      <c r="F989" s="360" t="str">
        <f>IFERROR(IF(LEN(D989)&gt;0,IF(LEN(INDEX(AdressBook!$D$6:$D$25,MATCH(D989,AdressBook!$B$6:$B$25,0),1))=0,"",INDEX(AdressBook!$D$6:$D$25,MATCH(D989,AdressBook!$B$6:$B$25,0),1)),""),"")</f>
        <v/>
      </c>
      <c r="G989" s="361" t="str">
        <f>IFERROR(IF(LEN(INDEX(PlansAndNotes!$F$6:$F$2005,ROW(B989)-ROW($C$3)))=0,"",INDEX(PlansAndNotes!$F$6:$F$2005,ROW(B989)-ROW($C$3))),"")</f>
        <v/>
      </c>
      <c r="H989" s="361" t="str">
        <f>IFERROR(IF(LEN(C989)&gt;0,IF(LEN(INDEX(TasksList!$G$6:$G$1005,MATCH(C989,TasksList!$B$6:$B$1005,0),1))=0,"",INDEX(TasksList!$G$6:$G$1005,MATCH(C989,TasksList!$B$6:$B$1005,0),1)),""),"")</f>
        <v/>
      </c>
      <c r="I989" s="381"/>
      <c r="J989" s="402"/>
      <c r="K989" s="402"/>
      <c r="L989" s="399" t="str">
        <f t="array" ref="L989">IFERROR(INDEX($J$4:$J$1003,SMALL($K$4:$K$1003,ROW(L989)-3),1),"")</f>
        <v/>
      </c>
      <c r="M989" s="206"/>
      <c r="N989" s="362" t="str">
        <f>IFERROR(IF(LEN(INDEX(PlansAndNotes!$D$6:$D$4005,ROW(B989)-ROW($C$3)))=0,"",INDEX(PlansAndNotes!$D$6:$D$4005,ROW(B989)-ROW($C$3))),"")</f>
        <v/>
      </c>
      <c r="O989" s="165" t="str">
        <f t="shared" si="127"/>
        <v/>
      </c>
      <c r="P989" s="363" t="str">
        <f>IFERROR(IF(LEN(INDEX(PlansAndNotes!$E$6:$E$4005,ROW(B989)-ROW($C$3)))=0,"",INDEX(PlansAndNotes!$E$6:$E$4005,ROW(B989)-ROW($C$3))),"")</f>
        <v/>
      </c>
      <c r="Q989" s="363" t="str">
        <f>IFERROR(IF(LEN(INDEX(PlansAndNotes!$G$6:$G$4005,ROW(B989)-ROW($C$3)))=0,"",INDEX(PlansAndNotes!$G$6:$G$4005,ROW(B989)-ROW($C$3))),"")</f>
        <v/>
      </c>
      <c r="R989" s="361" t="str">
        <f>IFERROR(IF(LEN(D989)&gt;0,IF(LEN(INDEX(AdressBook!$C$6:$C$25,MATCH(D989,AdressBook!$B$6:$B$25,0),1))=0,"",INDEX(AdressBook!$C$6:$C$25,MATCH(D989,AdressBook!$B$6:$B$25,0),1)),""),"")</f>
        <v/>
      </c>
      <c r="S989" s="165">
        <f>IF(LEN(C989)&gt;0,IFERROR(IF(MATCH(C989,C990:$C$4004,0)&gt;0,-1,ROW(S989)-ROW($S$3)),ROW(S989)-ROW($S$3)),-1)</f>
        <v>-1</v>
      </c>
      <c r="T989" s="165">
        <f t="shared" si="128"/>
        <v>0</v>
      </c>
      <c r="U989" s="165" t="str">
        <f t="shared" si="129"/>
        <v/>
      </c>
      <c r="V989" s="165" t="str">
        <f>IFERROR(IF(OR(C989="",S989&lt;0),"",IF(SUBTOTAL(3,C989:C989)=0,-1,SUBTOTAL(3,$C$4:C989))),"")</f>
        <v/>
      </c>
      <c r="W989" s="156" t="str">
        <f t="array" ref="W989">IF(LEN(C989)&gt;0,IFERROR(IF(MATCH(C989,$C$3:$C988,0)&gt;0,N989-INDEX($N$3:N988,SUMPRODUCT(MAX(ROW($C$3:$C988)*(C989=$C$3:$C988)))-2,1),""),""),"")</f>
        <v/>
      </c>
      <c r="X989" s="156">
        <f t="shared" ca="1" si="130"/>
        <v>1</v>
      </c>
      <c r="Y989" s="156">
        <f t="shared" ca="1" si="131"/>
        <v>1</v>
      </c>
    </row>
    <row r="990" spans="2:25" hidden="1" x14ac:dyDescent="0.25">
      <c r="B990" s="390" t="str">
        <f>IFERROR(IF(LEN(INDEX(PlansAndNotes!$B$6:$B$2005,ROW(A990)-ROW($B$3)))=0,"",INDEX(PlansAndNotes!$B$6:$B$2005,ROW(A990)-ROW($B$3))),"")</f>
        <v/>
      </c>
      <c r="C990" s="361" t="str">
        <f t="shared" si="126"/>
        <v/>
      </c>
      <c r="D990" s="361" t="str">
        <f>IFERROR(IF(LEN(C990)&gt;0,IF(LEN(INDEX(TasksList!$C$6:$C$1005,MATCH(C990,TasksList!$B$6:$B$1005,0),1))=0,"",INDEX(TasksList!$C$6:$C$1005,MATCH(C990,TasksList!$B$6:$B$1005,0),1)),""),"")</f>
        <v/>
      </c>
      <c r="E990" s="361" t="str">
        <f>IFERROR(IF(LEN(C990)&gt;0,IF(LEN(INDEX(TasksList!$F$6:$F$1005,MATCH(C990,TasksList!$B$6:$B$1005,0),1))=0,"not set!",INDEX(TasksList!$F$6:$F$1005,MATCH(C990,TasksList!$B$6:$B$1005,0),1)),""),"")</f>
        <v/>
      </c>
      <c r="F990" s="360" t="str">
        <f>IFERROR(IF(LEN(D990)&gt;0,IF(LEN(INDEX(AdressBook!$D$6:$D$25,MATCH(D990,AdressBook!$B$6:$B$25,0),1))=0,"",INDEX(AdressBook!$D$6:$D$25,MATCH(D990,AdressBook!$B$6:$B$25,0),1)),""),"")</f>
        <v/>
      </c>
      <c r="G990" s="361" t="str">
        <f>IFERROR(IF(LEN(INDEX(PlansAndNotes!$F$6:$F$2005,ROW(B990)-ROW($C$3)))=0,"",INDEX(PlansAndNotes!$F$6:$F$2005,ROW(B990)-ROW($C$3))),"")</f>
        <v/>
      </c>
      <c r="H990" s="361" t="str">
        <f>IFERROR(IF(LEN(C990)&gt;0,IF(LEN(INDEX(TasksList!$G$6:$G$1005,MATCH(C990,TasksList!$B$6:$B$1005,0),1))=0,"",INDEX(TasksList!$G$6:$G$1005,MATCH(C990,TasksList!$B$6:$B$1005,0),1)),""),"")</f>
        <v/>
      </c>
      <c r="I990" s="381"/>
      <c r="J990" s="402"/>
      <c r="K990" s="402"/>
      <c r="L990" s="399" t="str">
        <f t="array" ref="L990">IFERROR(INDEX($J$4:$J$1003,SMALL($K$4:$K$1003,ROW(L990)-3),1),"")</f>
        <v/>
      </c>
      <c r="M990" s="206"/>
      <c r="N990" s="362" t="str">
        <f>IFERROR(IF(LEN(INDEX(PlansAndNotes!$D$6:$D$4005,ROW(B990)-ROW($C$3)))=0,"",INDEX(PlansAndNotes!$D$6:$D$4005,ROW(B990)-ROW($C$3))),"")</f>
        <v/>
      </c>
      <c r="O990" s="165" t="str">
        <f t="shared" si="127"/>
        <v/>
      </c>
      <c r="P990" s="363" t="str">
        <f>IFERROR(IF(LEN(INDEX(PlansAndNotes!$E$6:$E$4005,ROW(B990)-ROW($C$3)))=0,"",INDEX(PlansAndNotes!$E$6:$E$4005,ROW(B990)-ROW($C$3))),"")</f>
        <v/>
      </c>
      <c r="Q990" s="363" t="str">
        <f>IFERROR(IF(LEN(INDEX(PlansAndNotes!$G$6:$G$4005,ROW(B990)-ROW($C$3)))=0,"",INDEX(PlansAndNotes!$G$6:$G$4005,ROW(B990)-ROW($C$3))),"")</f>
        <v/>
      </c>
      <c r="R990" s="361" t="str">
        <f>IFERROR(IF(LEN(D990)&gt;0,IF(LEN(INDEX(AdressBook!$C$6:$C$25,MATCH(D990,AdressBook!$B$6:$B$25,0),1))=0,"",INDEX(AdressBook!$C$6:$C$25,MATCH(D990,AdressBook!$B$6:$B$25,0),1)),""),"")</f>
        <v/>
      </c>
      <c r="S990" s="165">
        <f>IF(LEN(C990)&gt;0,IFERROR(IF(MATCH(C990,C991:$C$4004,0)&gt;0,-1,ROW(S990)-ROW($S$3)),ROW(S990)-ROW($S$3)),-1)</f>
        <v>-1</v>
      </c>
      <c r="T990" s="165">
        <f t="shared" si="128"/>
        <v>0</v>
      </c>
      <c r="U990" s="165" t="str">
        <f t="shared" si="129"/>
        <v/>
      </c>
      <c r="V990" s="165" t="str">
        <f>IFERROR(IF(OR(C990="",S990&lt;0),"",IF(SUBTOTAL(3,C990:C990)=0,-1,SUBTOTAL(3,$C$4:C990))),"")</f>
        <v/>
      </c>
      <c r="W990" s="156" t="str">
        <f t="array" ref="W990">IF(LEN(C990)&gt;0,IFERROR(IF(MATCH(C990,$C$3:$C989,0)&gt;0,N990-INDEX($N$3:N989,SUMPRODUCT(MAX(ROW($C$3:$C989)*(C990=$C$3:$C989)))-2,1),""),""),"")</f>
        <v/>
      </c>
      <c r="X990" s="156">
        <f t="shared" ca="1" si="130"/>
        <v>1</v>
      </c>
      <c r="Y990" s="156">
        <f t="shared" ca="1" si="131"/>
        <v>1</v>
      </c>
    </row>
    <row r="991" spans="2:25" hidden="1" x14ac:dyDescent="0.25">
      <c r="B991" s="390" t="str">
        <f>IFERROR(IF(LEN(INDEX(PlansAndNotes!$B$6:$B$2005,ROW(A991)-ROW($B$3)))=0,"",INDEX(PlansAndNotes!$B$6:$B$2005,ROW(A991)-ROW($B$3))),"")</f>
        <v/>
      </c>
      <c r="C991" s="361" t="str">
        <f t="shared" si="126"/>
        <v/>
      </c>
      <c r="D991" s="361" t="str">
        <f>IFERROR(IF(LEN(C991)&gt;0,IF(LEN(INDEX(TasksList!$C$6:$C$1005,MATCH(C991,TasksList!$B$6:$B$1005,0),1))=0,"",INDEX(TasksList!$C$6:$C$1005,MATCH(C991,TasksList!$B$6:$B$1005,0),1)),""),"")</f>
        <v/>
      </c>
      <c r="E991" s="361" t="str">
        <f>IFERROR(IF(LEN(C991)&gt;0,IF(LEN(INDEX(TasksList!$F$6:$F$1005,MATCH(C991,TasksList!$B$6:$B$1005,0),1))=0,"not set!",INDEX(TasksList!$F$6:$F$1005,MATCH(C991,TasksList!$B$6:$B$1005,0),1)),""),"")</f>
        <v/>
      </c>
      <c r="F991" s="360" t="str">
        <f>IFERROR(IF(LEN(D991)&gt;0,IF(LEN(INDEX(AdressBook!$D$6:$D$25,MATCH(D991,AdressBook!$B$6:$B$25,0),1))=0,"",INDEX(AdressBook!$D$6:$D$25,MATCH(D991,AdressBook!$B$6:$B$25,0),1)),""),"")</f>
        <v/>
      </c>
      <c r="G991" s="361" t="str">
        <f>IFERROR(IF(LEN(INDEX(PlansAndNotes!$F$6:$F$2005,ROW(B991)-ROW($C$3)))=0,"",INDEX(PlansAndNotes!$F$6:$F$2005,ROW(B991)-ROW($C$3))),"")</f>
        <v/>
      </c>
      <c r="H991" s="361" t="str">
        <f>IFERROR(IF(LEN(C991)&gt;0,IF(LEN(INDEX(TasksList!$G$6:$G$1005,MATCH(C991,TasksList!$B$6:$B$1005,0),1))=0,"",INDEX(TasksList!$G$6:$G$1005,MATCH(C991,TasksList!$B$6:$B$1005,0),1)),""),"")</f>
        <v/>
      </c>
      <c r="I991" s="381"/>
      <c r="J991" s="402"/>
      <c r="K991" s="402"/>
      <c r="L991" s="399" t="str">
        <f t="array" ref="L991">IFERROR(INDEX($J$4:$J$1003,SMALL($K$4:$K$1003,ROW(L991)-3),1),"")</f>
        <v/>
      </c>
      <c r="M991" s="206"/>
      <c r="N991" s="362" t="str">
        <f>IFERROR(IF(LEN(INDEX(PlansAndNotes!$D$6:$D$4005,ROW(B991)-ROW($C$3)))=0,"",INDEX(PlansAndNotes!$D$6:$D$4005,ROW(B991)-ROW($C$3))),"")</f>
        <v/>
      </c>
      <c r="O991" s="165" t="str">
        <f t="shared" si="127"/>
        <v/>
      </c>
      <c r="P991" s="363" t="str">
        <f>IFERROR(IF(LEN(INDEX(PlansAndNotes!$E$6:$E$4005,ROW(B991)-ROW($C$3)))=0,"",INDEX(PlansAndNotes!$E$6:$E$4005,ROW(B991)-ROW($C$3))),"")</f>
        <v/>
      </c>
      <c r="Q991" s="363" t="str">
        <f>IFERROR(IF(LEN(INDEX(PlansAndNotes!$G$6:$G$4005,ROW(B991)-ROW($C$3)))=0,"",INDEX(PlansAndNotes!$G$6:$G$4005,ROW(B991)-ROW($C$3))),"")</f>
        <v/>
      </c>
      <c r="R991" s="361" t="str">
        <f>IFERROR(IF(LEN(D991)&gt;0,IF(LEN(INDEX(AdressBook!$C$6:$C$25,MATCH(D991,AdressBook!$B$6:$B$25,0),1))=0,"",INDEX(AdressBook!$C$6:$C$25,MATCH(D991,AdressBook!$B$6:$B$25,0),1)),""),"")</f>
        <v/>
      </c>
      <c r="S991" s="165">
        <f>IF(LEN(C991)&gt;0,IFERROR(IF(MATCH(C991,C992:$C$4004,0)&gt;0,-1,ROW(S991)-ROW($S$3)),ROW(S991)-ROW($S$3)),-1)</f>
        <v>-1</v>
      </c>
      <c r="T991" s="165">
        <f t="shared" si="128"/>
        <v>0</v>
      </c>
      <c r="U991" s="165" t="str">
        <f t="shared" si="129"/>
        <v/>
      </c>
      <c r="V991" s="165" t="str">
        <f>IFERROR(IF(OR(C991="",S991&lt;0),"",IF(SUBTOTAL(3,C991:C991)=0,-1,SUBTOTAL(3,$C$4:C991))),"")</f>
        <v/>
      </c>
      <c r="W991" s="156" t="str">
        <f t="array" ref="W991">IF(LEN(C991)&gt;0,IFERROR(IF(MATCH(C991,$C$3:$C990,0)&gt;0,N991-INDEX($N$3:N990,SUMPRODUCT(MAX(ROW($C$3:$C990)*(C991=$C$3:$C990)))-2,1),""),""),"")</f>
        <v/>
      </c>
      <c r="X991" s="156">
        <f t="shared" ca="1" si="130"/>
        <v>1</v>
      </c>
      <c r="Y991" s="156">
        <f t="shared" ca="1" si="131"/>
        <v>1</v>
      </c>
    </row>
    <row r="992" spans="2:25" hidden="1" x14ac:dyDescent="0.25">
      <c r="B992" s="390" t="str">
        <f>IFERROR(IF(LEN(INDEX(PlansAndNotes!$B$6:$B$2005,ROW(A992)-ROW($B$3)))=0,"",INDEX(PlansAndNotes!$B$6:$B$2005,ROW(A992)-ROW($B$3))),"")</f>
        <v/>
      </c>
      <c r="C992" s="361" t="str">
        <f t="shared" si="126"/>
        <v/>
      </c>
      <c r="D992" s="361" t="str">
        <f>IFERROR(IF(LEN(C992)&gt;0,IF(LEN(INDEX(TasksList!$C$6:$C$1005,MATCH(C992,TasksList!$B$6:$B$1005,0),1))=0,"",INDEX(TasksList!$C$6:$C$1005,MATCH(C992,TasksList!$B$6:$B$1005,0),1)),""),"")</f>
        <v/>
      </c>
      <c r="E992" s="361" t="str">
        <f>IFERROR(IF(LEN(C992)&gt;0,IF(LEN(INDEX(TasksList!$F$6:$F$1005,MATCH(C992,TasksList!$B$6:$B$1005,0),1))=0,"not set!",INDEX(TasksList!$F$6:$F$1005,MATCH(C992,TasksList!$B$6:$B$1005,0),1)),""),"")</f>
        <v/>
      </c>
      <c r="F992" s="360" t="str">
        <f>IFERROR(IF(LEN(D992)&gt;0,IF(LEN(INDEX(AdressBook!$D$6:$D$25,MATCH(D992,AdressBook!$B$6:$B$25,0),1))=0,"",INDEX(AdressBook!$D$6:$D$25,MATCH(D992,AdressBook!$B$6:$B$25,0),1)),""),"")</f>
        <v/>
      </c>
      <c r="G992" s="361" t="str">
        <f>IFERROR(IF(LEN(INDEX(PlansAndNotes!$F$6:$F$2005,ROW(B992)-ROW($C$3)))=0,"",INDEX(PlansAndNotes!$F$6:$F$2005,ROW(B992)-ROW($C$3))),"")</f>
        <v/>
      </c>
      <c r="H992" s="361" t="str">
        <f>IFERROR(IF(LEN(C992)&gt;0,IF(LEN(INDEX(TasksList!$G$6:$G$1005,MATCH(C992,TasksList!$B$6:$B$1005,0),1))=0,"",INDEX(TasksList!$G$6:$G$1005,MATCH(C992,TasksList!$B$6:$B$1005,0),1)),""),"")</f>
        <v/>
      </c>
      <c r="I992" s="381"/>
      <c r="J992" s="402"/>
      <c r="K992" s="402"/>
      <c r="L992" s="399" t="str">
        <f t="array" ref="L992">IFERROR(INDEX($J$4:$J$1003,SMALL($K$4:$K$1003,ROW(L992)-3),1),"")</f>
        <v/>
      </c>
      <c r="M992" s="206"/>
      <c r="N992" s="362" t="str">
        <f>IFERROR(IF(LEN(INDEX(PlansAndNotes!$D$6:$D$4005,ROW(B992)-ROW($C$3)))=0,"",INDEX(PlansAndNotes!$D$6:$D$4005,ROW(B992)-ROW($C$3))),"")</f>
        <v/>
      </c>
      <c r="O992" s="165" t="str">
        <f t="shared" si="127"/>
        <v/>
      </c>
      <c r="P992" s="363" t="str">
        <f>IFERROR(IF(LEN(INDEX(PlansAndNotes!$E$6:$E$4005,ROW(B992)-ROW($C$3)))=0,"",INDEX(PlansAndNotes!$E$6:$E$4005,ROW(B992)-ROW($C$3))),"")</f>
        <v/>
      </c>
      <c r="Q992" s="363" t="str">
        <f>IFERROR(IF(LEN(INDEX(PlansAndNotes!$G$6:$G$4005,ROW(B992)-ROW($C$3)))=0,"",INDEX(PlansAndNotes!$G$6:$G$4005,ROW(B992)-ROW($C$3))),"")</f>
        <v/>
      </c>
      <c r="R992" s="361" t="str">
        <f>IFERROR(IF(LEN(D992)&gt;0,IF(LEN(INDEX(AdressBook!$C$6:$C$25,MATCH(D992,AdressBook!$B$6:$B$25,0),1))=0,"",INDEX(AdressBook!$C$6:$C$25,MATCH(D992,AdressBook!$B$6:$B$25,0),1)),""),"")</f>
        <v/>
      </c>
      <c r="S992" s="165">
        <f>IF(LEN(C992)&gt;0,IFERROR(IF(MATCH(C992,C993:$C$4004,0)&gt;0,-1,ROW(S992)-ROW($S$3)),ROW(S992)-ROW($S$3)),-1)</f>
        <v>-1</v>
      </c>
      <c r="T992" s="165">
        <f t="shared" si="128"/>
        <v>0</v>
      </c>
      <c r="U992" s="165" t="str">
        <f t="shared" si="129"/>
        <v/>
      </c>
      <c r="V992" s="165" t="str">
        <f>IFERROR(IF(OR(C992="",S992&lt;0),"",IF(SUBTOTAL(3,C992:C992)=0,-1,SUBTOTAL(3,$C$4:C992))),"")</f>
        <v/>
      </c>
      <c r="W992" s="156" t="str">
        <f t="array" ref="W992">IF(LEN(C992)&gt;0,IFERROR(IF(MATCH(C992,$C$3:$C991,0)&gt;0,N992-INDEX($N$3:N991,SUMPRODUCT(MAX(ROW($C$3:$C991)*(C992=$C$3:$C991)))-2,1),""),""),"")</f>
        <v/>
      </c>
      <c r="X992" s="156">
        <f t="shared" ca="1" si="130"/>
        <v>1</v>
      </c>
      <c r="Y992" s="156">
        <f t="shared" ca="1" si="131"/>
        <v>1</v>
      </c>
    </row>
    <row r="993" spans="2:25" hidden="1" x14ac:dyDescent="0.25">
      <c r="B993" s="390" t="str">
        <f>IFERROR(IF(LEN(INDEX(PlansAndNotes!$B$6:$B$2005,ROW(A993)-ROW($B$3)))=0,"",INDEX(PlansAndNotes!$B$6:$B$2005,ROW(A993)-ROW($B$3))),"")</f>
        <v/>
      </c>
      <c r="C993" s="361" t="str">
        <f t="shared" si="126"/>
        <v/>
      </c>
      <c r="D993" s="361" t="str">
        <f>IFERROR(IF(LEN(C993)&gt;0,IF(LEN(INDEX(TasksList!$C$6:$C$1005,MATCH(C993,TasksList!$B$6:$B$1005,0),1))=0,"",INDEX(TasksList!$C$6:$C$1005,MATCH(C993,TasksList!$B$6:$B$1005,0),1)),""),"")</f>
        <v/>
      </c>
      <c r="E993" s="361" t="str">
        <f>IFERROR(IF(LEN(C993)&gt;0,IF(LEN(INDEX(TasksList!$F$6:$F$1005,MATCH(C993,TasksList!$B$6:$B$1005,0),1))=0,"not set!",INDEX(TasksList!$F$6:$F$1005,MATCH(C993,TasksList!$B$6:$B$1005,0),1)),""),"")</f>
        <v/>
      </c>
      <c r="F993" s="360" t="str">
        <f>IFERROR(IF(LEN(D993)&gt;0,IF(LEN(INDEX(AdressBook!$D$6:$D$25,MATCH(D993,AdressBook!$B$6:$B$25,0),1))=0,"",INDEX(AdressBook!$D$6:$D$25,MATCH(D993,AdressBook!$B$6:$B$25,0),1)),""),"")</f>
        <v/>
      </c>
      <c r="G993" s="361" t="str">
        <f>IFERROR(IF(LEN(INDEX(PlansAndNotes!$F$6:$F$2005,ROW(B993)-ROW($C$3)))=0,"",INDEX(PlansAndNotes!$F$6:$F$2005,ROW(B993)-ROW($C$3))),"")</f>
        <v/>
      </c>
      <c r="H993" s="361" t="str">
        <f>IFERROR(IF(LEN(C993)&gt;0,IF(LEN(INDEX(TasksList!$G$6:$G$1005,MATCH(C993,TasksList!$B$6:$B$1005,0),1))=0,"",INDEX(TasksList!$G$6:$G$1005,MATCH(C993,TasksList!$B$6:$B$1005,0),1)),""),"")</f>
        <v/>
      </c>
      <c r="I993" s="381"/>
      <c r="J993" s="402"/>
      <c r="K993" s="402"/>
      <c r="L993" s="399" t="str">
        <f t="array" ref="L993">IFERROR(INDEX($J$4:$J$1003,SMALL($K$4:$K$1003,ROW(L993)-3),1),"")</f>
        <v/>
      </c>
      <c r="M993" s="206"/>
      <c r="N993" s="362" t="str">
        <f>IFERROR(IF(LEN(INDEX(PlansAndNotes!$D$6:$D$4005,ROW(B993)-ROW($C$3)))=0,"",INDEX(PlansAndNotes!$D$6:$D$4005,ROW(B993)-ROW($C$3))),"")</f>
        <v/>
      </c>
      <c r="O993" s="165" t="str">
        <f t="shared" si="127"/>
        <v/>
      </c>
      <c r="P993" s="363" t="str">
        <f>IFERROR(IF(LEN(INDEX(PlansAndNotes!$E$6:$E$4005,ROW(B993)-ROW($C$3)))=0,"",INDEX(PlansAndNotes!$E$6:$E$4005,ROW(B993)-ROW($C$3))),"")</f>
        <v/>
      </c>
      <c r="Q993" s="363" t="str">
        <f>IFERROR(IF(LEN(INDEX(PlansAndNotes!$G$6:$G$4005,ROW(B993)-ROW($C$3)))=0,"",INDEX(PlansAndNotes!$G$6:$G$4005,ROW(B993)-ROW($C$3))),"")</f>
        <v/>
      </c>
      <c r="R993" s="361" t="str">
        <f>IFERROR(IF(LEN(D993)&gt;0,IF(LEN(INDEX(AdressBook!$C$6:$C$25,MATCH(D993,AdressBook!$B$6:$B$25,0),1))=0,"",INDEX(AdressBook!$C$6:$C$25,MATCH(D993,AdressBook!$B$6:$B$25,0),1)),""),"")</f>
        <v/>
      </c>
      <c r="S993" s="165">
        <f>IF(LEN(C993)&gt;0,IFERROR(IF(MATCH(C993,C994:$C$4004,0)&gt;0,-1,ROW(S993)-ROW($S$3)),ROW(S993)-ROW($S$3)),-1)</f>
        <v>-1</v>
      </c>
      <c r="T993" s="165">
        <f t="shared" si="128"/>
        <v>0</v>
      </c>
      <c r="U993" s="165" t="str">
        <f t="shared" si="129"/>
        <v/>
      </c>
      <c r="V993" s="165" t="str">
        <f>IFERROR(IF(OR(C993="",S993&lt;0),"",IF(SUBTOTAL(3,C993:C993)=0,-1,SUBTOTAL(3,$C$4:C993))),"")</f>
        <v/>
      </c>
      <c r="W993" s="156" t="str">
        <f t="array" ref="W993">IF(LEN(C993)&gt;0,IFERROR(IF(MATCH(C993,$C$3:$C992,0)&gt;0,N993-INDEX($N$3:N992,SUMPRODUCT(MAX(ROW($C$3:$C992)*(C993=$C$3:$C992)))-2,1),""),""),"")</f>
        <v/>
      </c>
      <c r="X993" s="156">
        <f t="shared" ca="1" si="130"/>
        <v>1</v>
      </c>
      <c r="Y993" s="156">
        <f t="shared" ca="1" si="131"/>
        <v>1</v>
      </c>
    </row>
    <row r="994" spans="2:25" hidden="1" x14ac:dyDescent="0.25">
      <c r="B994" s="390" t="str">
        <f>IFERROR(IF(LEN(INDEX(PlansAndNotes!$B$6:$B$2005,ROW(A994)-ROW($B$3)))=0,"",INDEX(PlansAndNotes!$B$6:$B$2005,ROW(A994)-ROW($B$3))),"")</f>
        <v/>
      </c>
      <c r="C994" s="361" t="str">
        <f t="shared" si="126"/>
        <v/>
      </c>
      <c r="D994" s="361" t="str">
        <f>IFERROR(IF(LEN(C994)&gt;0,IF(LEN(INDEX(TasksList!$C$6:$C$1005,MATCH(C994,TasksList!$B$6:$B$1005,0),1))=0,"",INDEX(TasksList!$C$6:$C$1005,MATCH(C994,TasksList!$B$6:$B$1005,0),1)),""),"")</f>
        <v/>
      </c>
      <c r="E994" s="361" t="str">
        <f>IFERROR(IF(LEN(C994)&gt;0,IF(LEN(INDEX(TasksList!$F$6:$F$1005,MATCH(C994,TasksList!$B$6:$B$1005,0),1))=0,"not set!",INDEX(TasksList!$F$6:$F$1005,MATCH(C994,TasksList!$B$6:$B$1005,0),1)),""),"")</f>
        <v/>
      </c>
      <c r="F994" s="360" t="str">
        <f>IFERROR(IF(LEN(D994)&gt;0,IF(LEN(INDEX(AdressBook!$D$6:$D$25,MATCH(D994,AdressBook!$B$6:$B$25,0),1))=0,"",INDEX(AdressBook!$D$6:$D$25,MATCH(D994,AdressBook!$B$6:$B$25,0),1)),""),"")</f>
        <v/>
      </c>
      <c r="G994" s="361" t="str">
        <f>IFERROR(IF(LEN(INDEX(PlansAndNotes!$F$6:$F$2005,ROW(B994)-ROW($C$3)))=0,"",INDEX(PlansAndNotes!$F$6:$F$2005,ROW(B994)-ROW($C$3))),"")</f>
        <v/>
      </c>
      <c r="H994" s="361" t="str">
        <f>IFERROR(IF(LEN(C994)&gt;0,IF(LEN(INDEX(TasksList!$G$6:$G$1005,MATCH(C994,TasksList!$B$6:$B$1005,0),1))=0,"",INDEX(TasksList!$G$6:$G$1005,MATCH(C994,TasksList!$B$6:$B$1005,0),1)),""),"")</f>
        <v/>
      </c>
      <c r="I994" s="381"/>
      <c r="J994" s="402"/>
      <c r="K994" s="402"/>
      <c r="L994" s="399" t="str">
        <f t="array" ref="L994">IFERROR(INDEX($J$4:$J$1003,SMALL($K$4:$K$1003,ROW(L994)-3),1),"")</f>
        <v/>
      </c>
      <c r="M994" s="206"/>
      <c r="N994" s="362" t="str">
        <f>IFERROR(IF(LEN(INDEX(PlansAndNotes!$D$6:$D$4005,ROW(B994)-ROW($C$3)))=0,"",INDEX(PlansAndNotes!$D$6:$D$4005,ROW(B994)-ROW($C$3))),"")</f>
        <v/>
      </c>
      <c r="O994" s="165" t="str">
        <f t="shared" si="127"/>
        <v/>
      </c>
      <c r="P994" s="363" t="str">
        <f>IFERROR(IF(LEN(INDEX(PlansAndNotes!$E$6:$E$4005,ROW(B994)-ROW($C$3)))=0,"",INDEX(PlansAndNotes!$E$6:$E$4005,ROW(B994)-ROW($C$3))),"")</f>
        <v/>
      </c>
      <c r="Q994" s="363" t="str">
        <f>IFERROR(IF(LEN(INDEX(PlansAndNotes!$G$6:$G$4005,ROW(B994)-ROW($C$3)))=0,"",INDEX(PlansAndNotes!$G$6:$G$4005,ROW(B994)-ROW($C$3))),"")</f>
        <v/>
      </c>
      <c r="R994" s="361" t="str">
        <f>IFERROR(IF(LEN(D994)&gt;0,IF(LEN(INDEX(AdressBook!$C$6:$C$25,MATCH(D994,AdressBook!$B$6:$B$25,0),1))=0,"",INDEX(AdressBook!$C$6:$C$25,MATCH(D994,AdressBook!$B$6:$B$25,0),1)),""),"")</f>
        <v/>
      </c>
      <c r="S994" s="165">
        <f>IF(LEN(C994)&gt;0,IFERROR(IF(MATCH(C994,C995:$C$4004,0)&gt;0,-1,ROW(S994)-ROW($S$3)),ROW(S994)-ROW($S$3)),-1)</f>
        <v>-1</v>
      </c>
      <c r="T994" s="165">
        <f t="shared" si="128"/>
        <v>0</v>
      </c>
      <c r="U994" s="165" t="str">
        <f t="shared" si="129"/>
        <v/>
      </c>
      <c r="V994" s="165" t="str">
        <f>IFERROR(IF(OR(C994="",S994&lt;0),"",IF(SUBTOTAL(3,C994:C994)=0,-1,SUBTOTAL(3,$C$4:C994))),"")</f>
        <v/>
      </c>
      <c r="W994" s="156" t="str">
        <f t="array" ref="W994">IF(LEN(C994)&gt;0,IFERROR(IF(MATCH(C994,$C$3:$C993,0)&gt;0,N994-INDEX($N$3:N993,SUMPRODUCT(MAX(ROW($C$3:$C993)*(C994=$C$3:$C993)))-2,1),""),""),"")</f>
        <v/>
      </c>
      <c r="X994" s="156">
        <f t="shared" ca="1" si="130"/>
        <v>1</v>
      </c>
      <c r="Y994" s="156">
        <f t="shared" ca="1" si="131"/>
        <v>1</v>
      </c>
    </row>
    <row r="995" spans="2:25" hidden="1" x14ac:dyDescent="0.25">
      <c r="B995" s="390" t="str">
        <f>IFERROR(IF(LEN(INDEX(PlansAndNotes!$B$6:$B$2005,ROW(A995)-ROW($B$3)))=0,"",INDEX(PlansAndNotes!$B$6:$B$2005,ROW(A995)-ROW($B$3))),"")</f>
        <v/>
      </c>
      <c r="C995" s="361" t="str">
        <f t="shared" si="126"/>
        <v/>
      </c>
      <c r="D995" s="361" t="str">
        <f>IFERROR(IF(LEN(C995)&gt;0,IF(LEN(INDEX(TasksList!$C$6:$C$1005,MATCH(C995,TasksList!$B$6:$B$1005,0),1))=0,"",INDEX(TasksList!$C$6:$C$1005,MATCH(C995,TasksList!$B$6:$B$1005,0),1)),""),"")</f>
        <v/>
      </c>
      <c r="E995" s="361" t="str">
        <f>IFERROR(IF(LEN(C995)&gt;0,IF(LEN(INDEX(TasksList!$F$6:$F$1005,MATCH(C995,TasksList!$B$6:$B$1005,0),1))=0,"not set!",INDEX(TasksList!$F$6:$F$1005,MATCH(C995,TasksList!$B$6:$B$1005,0),1)),""),"")</f>
        <v/>
      </c>
      <c r="F995" s="360" t="str">
        <f>IFERROR(IF(LEN(D995)&gt;0,IF(LEN(INDEX(AdressBook!$D$6:$D$25,MATCH(D995,AdressBook!$B$6:$B$25,0),1))=0,"",INDEX(AdressBook!$D$6:$D$25,MATCH(D995,AdressBook!$B$6:$B$25,0),1)),""),"")</f>
        <v/>
      </c>
      <c r="G995" s="361" t="str">
        <f>IFERROR(IF(LEN(INDEX(PlansAndNotes!$F$6:$F$2005,ROW(B995)-ROW($C$3)))=0,"",INDEX(PlansAndNotes!$F$6:$F$2005,ROW(B995)-ROW($C$3))),"")</f>
        <v/>
      </c>
      <c r="H995" s="361" t="str">
        <f>IFERROR(IF(LEN(C995)&gt;0,IF(LEN(INDEX(TasksList!$G$6:$G$1005,MATCH(C995,TasksList!$B$6:$B$1005,0),1))=0,"",INDEX(TasksList!$G$6:$G$1005,MATCH(C995,TasksList!$B$6:$B$1005,0),1)),""),"")</f>
        <v/>
      </c>
      <c r="I995" s="381"/>
      <c r="J995" s="402"/>
      <c r="K995" s="402"/>
      <c r="L995" s="399" t="str">
        <f t="array" ref="L995">IFERROR(INDEX($J$4:$J$1003,SMALL($K$4:$K$1003,ROW(L995)-3),1),"")</f>
        <v/>
      </c>
      <c r="M995" s="206"/>
      <c r="N995" s="362" t="str">
        <f>IFERROR(IF(LEN(INDEX(PlansAndNotes!$D$6:$D$4005,ROW(B995)-ROW($C$3)))=0,"",INDEX(PlansAndNotes!$D$6:$D$4005,ROW(B995)-ROW($C$3))),"")</f>
        <v/>
      </c>
      <c r="O995" s="165" t="str">
        <f t="shared" si="127"/>
        <v/>
      </c>
      <c r="P995" s="363" t="str">
        <f>IFERROR(IF(LEN(INDEX(PlansAndNotes!$E$6:$E$4005,ROW(B995)-ROW($C$3)))=0,"",INDEX(PlansAndNotes!$E$6:$E$4005,ROW(B995)-ROW($C$3))),"")</f>
        <v/>
      </c>
      <c r="Q995" s="363" t="str">
        <f>IFERROR(IF(LEN(INDEX(PlansAndNotes!$G$6:$G$4005,ROW(B995)-ROW($C$3)))=0,"",INDEX(PlansAndNotes!$G$6:$G$4005,ROW(B995)-ROW($C$3))),"")</f>
        <v/>
      </c>
      <c r="R995" s="361" t="str">
        <f>IFERROR(IF(LEN(D995)&gt;0,IF(LEN(INDEX(AdressBook!$C$6:$C$25,MATCH(D995,AdressBook!$B$6:$B$25,0),1))=0,"",INDEX(AdressBook!$C$6:$C$25,MATCH(D995,AdressBook!$B$6:$B$25,0),1)),""),"")</f>
        <v/>
      </c>
      <c r="S995" s="165">
        <f>IF(LEN(C995)&gt;0,IFERROR(IF(MATCH(C995,C996:$C$4004,0)&gt;0,-1,ROW(S995)-ROW($S$3)),ROW(S995)-ROW($S$3)),-1)</f>
        <v>-1</v>
      </c>
      <c r="T995" s="165">
        <f t="shared" si="128"/>
        <v>0</v>
      </c>
      <c r="U995" s="165" t="str">
        <f t="shared" si="129"/>
        <v/>
      </c>
      <c r="V995" s="165" t="str">
        <f>IFERROR(IF(OR(C995="",S995&lt;0),"",IF(SUBTOTAL(3,C995:C995)=0,-1,SUBTOTAL(3,$C$4:C995))),"")</f>
        <v/>
      </c>
      <c r="W995" s="156" t="str">
        <f t="array" ref="W995">IF(LEN(C995)&gt;0,IFERROR(IF(MATCH(C995,$C$3:$C994,0)&gt;0,N995-INDEX($N$3:N994,SUMPRODUCT(MAX(ROW($C$3:$C994)*(C995=$C$3:$C994)))-2,1),""),""),"")</f>
        <v/>
      </c>
      <c r="X995" s="156">
        <f t="shared" ca="1" si="130"/>
        <v>1</v>
      </c>
      <c r="Y995" s="156">
        <f t="shared" ca="1" si="131"/>
        <v>1</v>
      </c>
    </row>
    <row r="996" spans="2:25" hidden="1" x14ac:dyDescent="0.25">
      <c r="B996" s="390" t="str">
        <f>IFERROR(IF(LEN(INDEX(PlansAndNotes!$B$6:$B$2005,ROW(A996)-ROW($B$3)))=0,"",INDEX(PlansAndNotes!$B$6:$B$2005,ROW(A996)-ROW($B$3))),"")</f>
        <v/>
      </c>
      <c r="C996" s="361" t="str">
        <f t="shared" si="126"/>
        <v/>
      </c>
      <c r="D996" s="361" t="str">
        <f>IFERROR(IF(LEN(C996)&gt;0,IF(LEN(INDEX(TasksList!$C$6:$C$1005,MATCH(C996,TasksList!$B$6:$B$1005,0),1))=0,"",INDEX(TasksList!$C$6:$C$1005,MATCH(C996,TasksList!$B$6:$B$1005,0),1)),""),"")</f>
        <v/>
      </c>
      <c r="E996" s="361" t="str">
        <f>IFERROR(IF(LEN(C996)&gt;0,IF(LEN(INDEX(TasksList!$F$6:$F$1005,MATCH(C996,TasksList!$B$6:$B$1005,0),1))=0,"not set!",INDEX(TasksList!$F$6:$F$1005,MATCH(C996,TasksList!$B$6:$B$1005,0),1)),""),"")</f>
        <v/>
      </c>
      <c r="F996" s="360" t="str">
        <f>IFERROR(IF(LEN(D996)&gt;0,IF(LEN(INDEX(AdressBook!$D$6:$D$25,MATCH(D996,AdressBook!$B$6:$B$25,0),1))=0,"",INDEX(AdressBook!$D$6:$D$25,MATCH(D996,AdressBook!$B$6:$B$25,0),1)),""),"")</f>
        <v/>
      </c>
      <c r="G996" s="361" t="str">
        <f>IFERROR(IF(LEN(INDEX(PlansAndNotes!$F$6:$F$2005,ROW(B996)-ROW($C$3)))=0,"",INDEX(PlansAndNotes!$F$6:$F$2005,ROW(B996)-ROW($C$3))),"")</f>
        <v/>
      </c>
      <c r="H996" s="361" t="str">
        <f>IFERROR(IF(LEN(C996)&gt;0,IF(LEN(INDEX(TasksList!$G$6:$G$1005,MATCH(C996,TasksList!$B$6:$B$1005,0),1))=0,"",INDEX(TasksList!$G$6:$G$1005,MATCH(C996,TasksList!$B$6:$B$1005,0),1)),""),"")</f>
        <v/>
      </c>
      <c r="I996" s="381"/>
      <c r="J996" s="402"/>
      <c r="K996" s="402"/>
      <c r="L996" s="399" t="str">
        <f t="array" ref="L996">IFERROR(INDEX($J$4:$J$1003,SMALL($K$4:$K$1003,ROW(L996)-3),1),"")</f>
        <v/>
      </c>
      <c r="M996" s="206"/>
      <c r="N996" s="362" t="str">
        <f>IFERROR(IF(LEN(INDEX(PlansAndNotes!$D$6:$D$4005,ROW(B996)-ROW($C$3)))=0,"",INDEX(PlansAndNotes!$D$6:$D$4005,ROW(B996)-ROW($C$3))),"")</f>
        <v/>
      </c>
      <c r="O996" s="165" t="str">
        <f t="shared" si="127"/>
        <v/>
      </c>
      <c r="P996" s="363" t="str">
        <f>IFERROR(IF(LEN(INDEX(PlansAndNotes!$E$6:$E$4005,ROW(B996)-ROW($C$3)))=0,"",INDEX(PlansAndNotes!$E$6:$E$4005,ROW(B996)-ROW($C$3))),"")</f>
        <v/>
      </c>
      <c r="Q996" s="363" t="str">
        <f>IFERROR(IF(LEN(INDEX(PlansAndNotes!$G$6:$G$4005,ROW(B996)-ROW($C$3)))=0,"",INDEX(PlansAndNotes!$G$6:$G$4005,ROW(B996)-ROW($C$3))),"")</f>
        <v/>
      </c>
      <c r="R996" s="361" t="str">
        <f>IFERROR(IF(LEN(D996)&gt;0,IF(LEN(INDEX(AdressBook!$C$6:$C$25,MATCH(D996,AdressBook!$B$6:$B$25,0),1))=0,"",INDEX(AdressBook!$C$6:$C$25,MATCH(D996,AdressBook!$B$6:$B$25,0),1)),""),"")</f>
        <v/>
      </c>
      <c r="S996" s="165">
        <f>IF(LEN(C996)&gt;0,IFERROR(IF(MATCH(C996,C997:$C$4004,0)&gt;0,-1,ROW(S996)-ROW($S$3)),ROW(S996)-ROW($S$3)),-1)</f>
        <v>-1</v>
      </c>
      <c r="T996" s="165">
        <f t="shared" si="128"/>
        <v>0</v>
      </c>
      <c r="U996" s="165" t="str">
        <f t="shared" si="129"/>
        <v/>
      </c>
      <c r="V996" s="165" t="str">
        <f>IFERROR(IF(OR(C996="",S996&lt;0),"",IF(SUBTOTAL(3,C996:C996)=0,-1,SUBTOTAL(3,$C$4:C996))),"")</f>
        <v/>
      </c>
      <c r="W996" s="156" t="str">
        <f t="array" ref="W996">IF(LEN(C996)&gt;0,IFERROR(IF(MATCH(C996,$C$3:$C995,0)&gt;0,N996-INDEX($N$3:N995,SUMPRODUCT(MAX(ROW($C$3:$C995)*(C996=$C$3:$C995)))-2,1),""),""),"")</f>
        <v/>
      </c>
      <c r="X996" s="156">
        <f t="shared" ca="1" si="130"/>
        <v>1</v>
      </c>
      <c r="Y996" s="156">
        <f t="shared" ca="1" si="131"/>
        <v>1</v>
      </c>
    </row>
    <row r="997" spans="2:25" hidden="1" x14ac:dyDescent="0.25">
      <c r="B997" s="390" t="str">
        <f>IFERROR(IF(LEN(INDEX(PlansAndNotes!$B$6:$B$2005,ROW(A997)-ROW($B$3)))=0,"",INDEX(PlansAndNotes!$B$6:$B$2005,ROW(A997)-ROW($B$3))),"")</f>
        <v/>
      </c>
      <c r="C997" s="361" t="str">
        <f t="shared" si="126"/>
        <v/>
      </c>
      <c r="D997" s="361" t="str">
        <f>IFERROR(IF(LEN(C997)&gt;0,IF(LEN(INDEX(TasksList!$C$6:$C$1005,MATCH(C997,TasksList!$B$6:$B$1005,0),1))=0,"",INDEX(TasksList!$C$6:$C$1005,MATCH(C997,TasksList!$B$6:$B$1005,0),1)),""),"")</f>
        <v/>
      </c>
      <c r="E997" s="361" t="str">
        <f>IFERROR(IF(LEN(C997)&gt;0,IF(LEN(INDEX(TasksList!$F$6:$F$1005,MATCH(C997,TasksList!$B$6:$B$1005,0),1))=0,"not set!",INDEX(TasksList!$F$6:$F$1005,MATCH(C997,TasksList!$B$6:$B$1005,0),1)),""),"")</f>
        <v/>
      </c>
      <c r="F997" s="360" t="str">
        <f>IFERROR(IF(LEN(D997)&gt;0,IF(LEN(INDEX(AdressBook!$D$6:$D$25,MATCH(D997,AdressBook!$B$6:$B$25,0),1))=0,"",INDEX(AdressBook!$D$6:$D$25,MATCH(D997,AdressBook!$B$6:$B$25,0),1)),""),"")</f>
        <v/>
      </c>
      <c r="G997" s="361" t="str">
        <f>IFERROR(IF(LEN(INDEX(PlansAndNotes!$F$6:$F$2005,ROW(B997)-ROW($C$3)))=0,"",INDEX(PlansAndNotes!$F$6:$F$2005,ROW(B997)-ROW($C$3))),"")</f>
        <v/>
      </c>
      <c r="H997" s="361" t="str">
        <f>IFERROR(IF(LEN(C997)&gt;0,IF(LEN(INDEX(TasksList!$G$6:$G$1005,MATCH(C997,TasksList!$B$6:$B$1005,0),1))=0,"",INDEX(TasksList!$G$6:$G$1005,MATCH(C997,TasksList!$B$6:$B$1005,0),1)),""),"")</f>
        <v/>
      </c>
      <c r="I997" s="381"/>
      <c r="J997" s="402"/>
      <c r="K997" s="402"/>
      <c r="L997" s="399" t="str">
        <f t="array" ref="L997">IFERROR(INDEX($J$4:$J$1003,SMALL($K$4:$K$1003,ROW(L997)-3),1),"")</f>
        <v/>
      </c>
      <c r="M997" s="206"/>
      <c r="N997" s="362" t="str">
        <f>IFERROR(IF(LEN(INDEX(PlansAndNotes!$D$6:$D$4005,ROW(B997)-ROW($C$3)))=0,"",INDEX(PlansAndNotes!$D$6:$D$4005,ROW(B997)-ROW($C$3))),"")</f>
        <v/>
      </c>
      <c r="O997" s="165" t="str">
        <f t="shared" si="127"/>
        <v/>
      </c>
      <c r="P997" s="363" t="str">
        <f>IFERROR(IF(LEN(INDEX(PlansAndNotes!$E$6:$E$4005,ROW(B997)-ROW($C$3)))=0,"",INDEX(PlansAndNotes!$E$6:$E$4005,ROW(B997)-ROW($C$3))),"")</f>
        <v/>
      </c>
      <c r="Q997" s="363" t="str">
        <f>IFERROR(IF(LEN(INDEX(PlansAndNotes!$G$6:$G$4005,ROW(B997)-ROW($C$3)))=0,"",INDEX(PlansAndNotes!$G$6:$G$4005,ROW(B997)-ROW($C$3))),"")</f>
        <v/>
      </c>
      <c r="R997" s="361" t="str">
        <f>IFERROR(IF(LEN(D997)&gt;0,IF(LEN(INDEX(AdressBook!$C$6:$C$25,MATCH(D997,AdressBook!$B$6:$B$25,0),1))=0,"",INDEX(AdressBook!$C$6:$C$25,MATCH(D997,AdressBook!$B$6:$B$25,0),1)),""),"")</f>
        <v/>
      </c>
      <c r="S997" s="165">
        <f>IF(LEN(C997)&gt;0,IFERROR(IF(MATCH(C997,C998:$C$4004,0)&gt;0,-1,ROW(S997)-ROW($S$3)),ROW(S997)-ROW($S$3)),-1)</f>
        <v>-1</v>
      </c>
      <c r="T997" s="165">
        <f t="shared" si="128"/>
        <v>0</v>
      </c>
      <c r="U997" s="165" t="str">
        <f t="shared" si="129"/>
        <v/>
      </c>
      <c r="V997" s="165" t="str">
        <f>IFERROR(IF(OR(C997="",S997&lt;0),"",IF(SUBTOTAL(3,C997:C997)=0,-1,SUBTOTAL(3,$C$4:C997))),"")</f>
        <v/>
      </c>
      <c r="W997" s="156" t="str">
        <f t="array" ref="W997">IF(LEN(C997)&gt;0,IFERROR(IF(MATCH(C997,$C$3:$C996,0)&gt;0,N997-INDEX($N$3:N996,SUMPRODUCT(MAX(ROW($C$3:$C996)*(C997=$C$3:$C996)))-2,1),""),""),"")</f>
        <v/>
      </c>
      <c r="X997" s="156">
        <f t="shared" ca="1" si="130"/>
        <v>1</v>
      </c>
      <c r="Y997" s="156">
        <f t="shared" ca="1" si="131"/>
        <v>1</v>
      </c>
    </row>
    <row r="998" spans="2:25" hidden="1" x14ac:dyDescent="0.25">
      <c r="B998" s="390" t="str">
        <f>IFERROR(IF(LEN(INDEX(PlansAndNotes!$B$6:$B$2005,ROW(A998)-ROW($B$3)))=0,"",INDEX(PlansAndNotes!$B$6:$B$2005,ROW(A998)-ROW($B$3))),"")</f>
        <v/>
      </c>
      <c r="C998" s="361" t="str">
        <f t="shared" si="126"/>
        <v/>
      </c>
      <c r="D998" s="361" t="str">
        <f>IFERROR(IF(LEN(C998)&gt;0,IF(LEN(INDEX(TasksList!$C$6:$C$1005,MATCH(C998,TasksList!$B$6:$B$1005,0),1))=0,"",INDEX(TasksList!$C$6:$C$1005,MATCH(C998,TasksList!$B$6:$B$1005,0),1)),""),"")</f>
        <v/>
      </c>
      <c r="E998" s="361" t="str">
        <f>IFERROR(IF(LEN(C998)&gt;0,IF(LEN(INDEX(TasksList!$F$6:$F$1005,MATCH(C998,TasksList!$B$6:$B$1005,0),1))=0,"not set!",INDEX(TasksList!$F$6:$F$1005,MATCH(C998,TasksList!$B$6:$B$1005,0),1)),""),"")</f>
        <v/>
      </c>
      <c r="F998" s="360" t="str">
        <f>IFERROR(IF(LEN(D998)&gt;0,IF(LEN(INDEX(AdressBook!$D$6:$D$25,MATCH(D998,AdressBook!$B$6:$B$25,0),1))=0,"",INDEX(AdressBook!$D$6:$D$25,MATCH(D998,AdressBook!$B$6:$B$25,0),1)),""),"")</f>
        <v/>
      </c>
      <c r="G998" s="361" t="str">
        <f>IFERROR(IF(LEN(INDEX(PlansAndNotes!$F$6:$F$2005,ROW(B998)-ROW($C$3)))=0,"",INDEX(PlansAndNotes!$F$6:$F$2005,ROW(B998)-ROW($C$3))),"")</f>
        <v/>
      </c>
      <c r="H998" s="361" t="str">
        <f>IFERROR(IF(LEN(C998)&gt;0,IF(LEN(INDEX(TasksList!$G$6:$G$1005,MATCH(C998,TasksList!$B$6:$B$1005,0),1))=0,"",INDEX(TasksList!$G$6:$G$1005,MATCH(C998,TasksList!$B$6:$B$1005,0),1)),""),"")</f>
        <v/>
      </c>
      <c r="I998" s="381"/>
      <c r="J998" s="402"/>
      <c r="K998" s="402"/>
      <c r="L998" s="399" t="str">
        <f t="array" ref="L998">IFERROR(INDEX($J$4:$J$1003,SMALL($K$4:$K$1003,ROW(L998)-3),1),"")</f>
        <v/>
      </c>
      <c r="M998" s="206"/>
      <c r="N998" s="362" t="str">
        <f>IFERROR(IF(LEN(INDEX(PlansAndNotes!$D$6:$D$4005,ROW(B998)-ROW($C$3)))=0,"",INDEX(PlansAndNotes!$D$6:$D$4005,ROW(B998)-ROW($C$3))),"")</f>
        <v/>
      </c>
      <c r="O998" s="165" t="str">
        <f t="shared" si="127"/>
        <v/>
      </c>
      <c r="P998" s="363" t="str">
        <f>IFERROR(IF(LEN(INDEX(PlansAndNotes!$E$6:$E$4005,ROW(B998)-ROW($C$3)))=0,"",INDEX(PlansAndNotes!$E$6:$E$4005,ROW(B998)-ROW($C$3))),"")</f>
        <v/>
      </c>
      <c r="Q998" s="363" t="str">
        <f>IFERROR(IF(LEN(INDEX(PlansAndNotes!$G$6:$G$4005,ROW(B998)-ROW($C$3)))=0,"",INDEX(PlansAndNotes!$G$6:$G$4005,ROW(B998)-ROW($C$3))),"")</f>
        <v/>
      </c>
      <c r="R998" s="361" t="str">
        <f>IFERROR(IF(LEN(D998)&gt;0,IF(LEN(INDEX(AdressBook!$C$6:$C$25,MATCH(D998,AdressBook!$B$6:$B$25,0),1))=0,"",INDEX(AdressBook!$C$6:$C$25,MATCH(D998,AdressBook!$B$6:$B$25,0),1)),""),"")</f>
        <v/>
      </c>
      <c r="S998" s="165">
        <f>IF(LEN(C998)&gt;0,IFERROR(IF(MATCH(C998,C999:$C$4004,0)&gt;0,-1,ROW(S998)-ROW($S$3)),ROW(S998)-ROW($S$3)),-1)</f>
        <v>-1</v>
      </c>
      <c r="T998" s="165">
        <f t="shared" si="128"/>
        <v>0</v>
      </c>
      <c r="U998" s="165" t="str">
        <f t="shared" si="129"/>
        <v/>
      </c>
      <c r="V998" s="165" t="str">
        <f>IFERROR(IF(OR(C998="",S998&lt;0),"",IF(SUBTOTAL(3,C998:C998)=0,-1,SUBTOTAL(3,$C$4:C998))),"")</f>
        <v/>
      </c>
      <c r="W998" s="156" t="str">
        <f t="array" ref="W998">IF(LEN(C998)&gt;0,IFERROR(IF(MATCH(C998,$C$3:$C997,0)&gt;0,N998-INDEX($N$3:N997,SUMPRODUCT(MAX(ROW($C$3:$C997)*(C998=$C$3:$C997)))-2,1),""),""),"")</f>
        <v/>
      </c>
      <c r="X998" s="156">
        <f t="shared" ca="1" si="130"/>
        <v>1</v>
      </c>
      <c r="Y998" s="156">
        <f t="shared" ca="1" si="131"/>
        <v>1</v>
      </c>
    </row>
    <row r="999" spans="2:25" hidden="1" x14ac:dyDescent="0.25">
      <c r="B999" s="390" t="str">
        <f>IFERROR(IF(LEN(INDEX(PlansAndNotes!$B$6:$B$2005,ROW(A999)-ROW($B$3)))=0,"",INDEX(PlansAndNotes!$B$6:$B$2005,ROW(A999)-ROW($B$3))),"")</f>
        <v/>
      </c>
      <c r="C999" s="361" t="str">
        <f t="shared" si="126"/>
        <v/>
      </c>
      <c r="D999" s="361" t="str">
        <f>IFERROR(IF(LEN(C999)&gt;0,IF(LEN(INDEX(TasksList!$C$6:$C$1005,MATCH(C999,TasksList!$B$6:$B$1005,0),1))=0,"",INDEX(TasksList!$C$6:$C$1005,MATCH(C999,TasksList!$B$6:$B$1005,0),1)),""),"")</f>
        <v/>
      </c>
      <c r="E999" s="361" t="str">
        <f>IFERROR(IF(LEN(C999)&gt;0,IF(LEN(INDEX(TasksList!$F$6:$F$1005,MATCH(C999,TasksList!$B$6:$B$1005,0),1))=0,"not set!",INDEX(TasksList!$F$6:$F$1005,MATCH(C999,TasksList!$B$6:$B$1005,0),1)),""),"")</f>
        <v/>
      </c>
      <c r="F999" s="360" t="str">
        <f>IFERROR(IF(LEN(D999)&gt;0,IF(LEN(INDEX(AdressBook!$D$6:$D$25,MATCH(D999,AdressBook!$B$6:$B$25,0),1))=0,"",INDEX(AdressBook!$D$6:$D$25,MATCH(D999,AdressBook!$B$6:$B$25,0),1)),""),"")</f>
        <v/>
      </c>
      <c r="G999" s="361" t="str">
        <f>IFERROR(IF(LEN(INDEX(PlansAndNotes!$F$6:$F$2005,ROW(B999)-ROW($C$3)))=0,"",INDEX(PlansAndNotes!$F$6:$F$2005,ROW(B999)-ROW($C$3))),"")</f>
        <v/>
      </c>
      <c r="H999" s="361" t="str">
        <f>IFERROR(IF(LEN(C999)&gt;0,IF(LEN(INDEX(TasksList!$G$6:$G$1005,MATCH(C999,TasksList!$B$6:$B$1005,0),1))=0,"",INDEX(TasksList!$G$6:$G$1005,MATCH(C999,TasksList!$B$6:$B$1005,0),1)),""),"")</f>
        <v/>
      </c>
      <c r="I999" s="381"/>
      <c r="J999" s="402"/>
      <c r="K999" s="402"/>
      <c r="L999" s="399" t="str">
        <f t="array" ref="L999">IFERROR(INDEX($J$4:$J$1003,SMALL($K$4:$K$1003,ROW(L999)-3),1),"")</f>
        <v/>
      </c>
      <c r="M999" s="206"/>
      <c r="N999" s="362" t="str">
        <f>IFERROR(IF(LEN(INDEX(PlansAndNotes!$D$6:$D$4005,ROW(B999)-ROW($C$3)))=0,"",INDEX(PlansAndNotes!$D$6:$D$4005,ROW(B999)-ROW($C$3))),"")</f>
        <v/>
      </c>
      <c r="O999" s="165" t="str">
        <f t="shared" si="127"/>
        <v/>
      </c>
      <c r="P999" s="363" t="str">
        <f>IFERROR(IF(LEN(INDEX(PlansAndNotes!$E$6:$E$4005,ROW(B999)-ROW($C$3)))=0,"",INDEX(PlansAndNotes!$E$6:$E$4005,ROW(B999)-ROW($C$3))),"")</f>
        <v/>
      </c>
      <c r="Q999" s="363" t="str">
        <f>IFERROR(IF(LEN(INDEX(PlansAndNotes!$G$6:$G$4005,ROW(B999)-ROW($C$3)))=0,"",INDEX(PlansAndNotes!$G$6:$G$4005,ROW(B999)-ROW($C$3))),"")</f>
        <v/>
      </c>
      <c r="R999" s="361" t="str">
        <f>IFERROR(IF(LEN(D999)&gt;0,IF(LEN(INDEX(AdressBook!$C$6:$C$25,MATCH(D999,AdressBook!$B$6:$B$25,0),1))=0,"",INDEX(AdressBook!$C$6:$C$25,MATCH(D999,AdressBook!$B$6:$B$25,0),1)),""),"")</f>
        <v/>
      </c>
      <c r="S999" s="165">
        <f>IF(LEN(C999)&gt;0,IFERROR(IF(MATCH(C999,C1000:$C$4004,0)&gt;0,-1,ROW(S999)-ROW($S$3)),ROW(S999)-ROW($S$3)),-1)</f>
        <v>-1</v>
      </c>
      <c r="T999" s="165">
        <f t="shared" si="128"/>
        <v>0</v>
      </c>
      <c r="U999" s="165" t="str">
        <f t="shared" si="129"/>
        <v/>
      </c>
      <c r="V999" s="165" t="str">
        <f>IFERROR(IF(OR(C999="",S999&lt;0),"",IF(SUBTOTAL(3,C999:C999)=0,-1,SUBTOTAL(3,$C$4:C999))),"")</f>
        <v/>
      </c>
      <c r="W999" s="156" t="str">
        <f t="array" ref="W999">IF(LEN(C999)&gt;0,IFERROR(IF(MATCH(C999,$C$3:$C998,0)&gt;0,N999-INDEX($N$3:N998,SUMPRODUCT(MAX(ROW($C$3:$C998)*(C999=$C$3:$C998)))-2,1),""),""),"")</f>
        <v/>
      </c>
      <c r="X999" s="156">
        <f t="shared" ca="1" si="130"/>
        <v>1</v>
      </c>
      <c r="Y999" s="156">
        <f t="shared" ca="1" si="131"/>
        <v>1</v>
      </c>
    </row>
    <row r="1000" spans="2:25" hidden="1" x14ac:dyDescent="0.25">
      <c r="B1000" s="390" t="str">
        <f>IFERROR(IF(LEN(INDEX(PlansAndNotes!$B$6:$B$2005,ROW(A1000)-ROW($B$3)))=0,"",INDEX(PlansAndNotes!$B$6:$B$2005,ROW(A1000)-ROW($B$3))),"")</f>
        <v/>
      </c>
      <c r="C1000" s="361" t="str">
        <f t="shared" si="126"/>
        <v/>
      </c>
      <c r="D1000" s="361" t="str">
        <f>IFERROR(IF(LEN(C1000)&gt;0,IF(LEN(INDEX(TasksList!$C$6:$C$1005,MATCH(C1000,TasksList!$B$6:$B$1005,0),1))=0,"",INDEX(TasksList!$C$6:$C$1005,MATCH(C1000,TasksList!$B$6:$B$1005,0),1)),""),"")</f>
        <v/>
      </c>
      <c r="E1000" s="361" t="str">
        <f>IFERROR(IF(LEN(C1000)&gt;0,IF(LEN(INDEX(TasksList!$F$6:$F$1005,MATCH(C1000,TasksList!$B$6:$B$1005,0),1))=0,"not set!",INDEX(TasksList!$F$6:$F$1005,MATCH(C1000,TasksList!$B$6:$B$1005,0),1)),""),"")</f>
        <v/>
      </c>
      <c r="F1000" s="360" t="str">
        <f>IFERROR(IF(LEN(D1000)&gt;0,IF(LEN(INDEX(AdressBook!$D$6:$D$25,MATCH(D1000,AdressBook!$B$6:$B$25,0),1))=0,"",INDEX(AdressBook!$D$6:$D$25,MATCH(D1000,AdressBook!$B$6:$B$25,0),1)),""),"")</f>
        <v/>
      </c>
      <c r="G1000" s="361" t="str">
        <f>IFERROR(IF(LEN(INDEX(PlansAndNotes!$F$6:$F$2005,ROW(B1000)-ROW($C$3)))=0,"",INDEX(PlansAndNotes!$F$6:$F$2005,ROW(B1000)-ROW($C$3))),"")</f>
        <v/>
      </c>
      <c r="H1000" s="361" t="str">
        <f>IFERROR(IF(LEN(C1000)&gt;0,IF(LEN(INDEX(TasksList!$G$6:$G$1005,MATCH(C1000,TasksList!$B$6:$B$1005,0),1))=0,"",INDEX(TasksList!$G$6:$G$1005,MATCH(C1000,TasksList!$B$6:$B$1005,0),1)),""),"")</f>
        <v/>
      </c>
      <c r="I1000" s="381"/>
      <c r="J1000" s="402"/>
      <c r="K1000" s="402"/>
      <c r="L1000" s="399" t="str">
        <f t="array" ref="L1000">IFERROR(INDEX($J$4:$J$1003,SMALL($K$4:$K$1003,ROW(L1000)-3),1),"")</f>
        <v/>
      </c>
      <c r="M1000" s="206"/>
      <c r="N1000" s="362" t="str">
        <f>IFERROR(IF(LEN(INDEX(PlansAndNotes!$D$6:$D$4005,ROW(B1000)-ROW($C$3)))=0,"",INDEX(PlansAndNotes!$D$6:$D$4005,ROW(B1000)-ROW($C$3))),"")</f>
        <v/>
      </c>
      <c r="O1000" s="165" t="str">
        <f t="shared" si="127"/>
        <v/>
      </c>
      <c r="P1000" s="363" t="str">
        <f>IFERROR(IF(LEN(INDEX(PlansAndNotes!$E$6:$E$4005,ROW(B1000)-ROW($C$3)))=0,"",INDEX(PlansAndNotes!$E$6:$E$4005,ROW(B1000)-ROW($C$3))),"")</f>
        <v/>
      </c>
      <c r="Q1000" s="363" t="str">
        <f>IFERROR(IF(LEN(INDEX(PlansAndNotes!$G$6:$G$4005,ROW(B1000)-ROW($C$3)))=0,"",INDEX(PlansAndNotes!$G$6:$G$4005,ROW(B1000)-ROW($C$3))),"")</f>
        <v/>
      </c>
      <c r="R1000" s="361" t="str">
        <f>IFERROR(IF(LEN(D1000)&gt;0,IF(LEN(INDEX(AdressBook!$C$6:$C$25,MATCH(D1000,AdressBook!$B$6:$B$25,0),1))=0,"",INDEX(AdressBook!$C$6:$C$25,MATCH(D1000,AdressBook!$B$6:$B$25,0),1)),""),"")</f>
        <v/>
      </c>
      <c r="S1000" s="165">
        <f>IF(LEN(C1000)&gt;0,IFERROR(IF(MATCH(C1000,C1001:$C$4004,0)&gt;0,-1,ROW(S1000)-ROW($S$3)),ROW(S1000)-ROW($S$3)),-1)</f>
        <v>-1</v>
      </c>
      <c r="T1000" s="165">
        <f t="shared" si="128"/>
        <v>0</v>
      </c>
      <c r="U1000" s="165" t="str">
        <f t="shared" si="129"/>
        <v/>
      </c>
      <c r="V1000" s="165" t="str">
        <f>IFERROR(IF(OR(C1000="",S1000&lt;0),"",IF(SUBTOTAL(3,C1000:C1000)=0,-1,SUBTOTAL(3,$C$4:C1000))),"")</f>
        <v/>
      </c>
      <c r="W1000" s="156" t="str">
        <f t="array" ref="W1000">IF(LEN(C1000)&gt;0,IFERROR(IF(MATCH(C1000,$C$3:$C999,0)&gt;0,N1000-INDEX($N$3:N999,SUMPRODUCT(MAX(ROW($C$3:$C999)*(C1000=$C$3:$C999)))-2,1),""),""),"")</f>
        <v/>
      </c>
      <c r="X1000" s="156">
        <f t="shared" ca="1" si="130"/>
        <v>1</v>
      </c>
      <c r="Y1000" s="156">
        <f t="shared" ca="1" si="131"/>
        <v>1</v>
      </c>
    </row>
    <row r="1001" spans="2:25" hidden="1" x14ac:dyDescent="0.25">
      <c r="B1001" s="390" t="str">
        <f>IFERROR(IF(LEN(INDEX(PlansAndNotes!$B$6:$B$2005,ROW(A1001)-ROW($B$3)))=0,"",INDEX(PlansAndNotes!$B$6:$B$2005,ROW(A1001)-ROW($B$3))),"")</f>
        <v/>
      </c>
      <c r="C1001" s="361" t="str">
        <f t="shared" si="126"/>
        <v/>
      </c>
      <c r="D1001" s="361" t="str">
        <f>IFERROR(IF(LEN(C1001)&gt;0,IF(LEN(INDEX(TasksList!$C$6:$C$1005,MATCH(C1001,TasksList!$B$6:$B$1005,0),1))=0,"",INDEX(TasksList!$C$6:$C$1005,MATCH(C1001,TasksList!$B$6:$B$1005,0),1)),""),"")</f>
        <v/>
      </c>
      <c r="E1001" s="361" t="str">
        <f>IFERROR(IF(LEN(C1001)&gt;0,IF(LEN(INDEX(TasksList!$F$6:$F$1005,MATCH(C1001,TasksList!$B$6:$B$1005,0),1))=0,"not set!",INDEX(TasksList!$F$6:$F$1005,MATCH(C1001,TasksList!$B$6:$B$1005,0),1)),""),"")</f>
        <v/>
      </c>
      <c r="F1001" s="360" t="str">
        <f>IFERROR(IF(LEN(D1001)&gt;0,IF(LEN(INDEX(AdressBook!$D$6:$D$25,MATCH(D1001,AdressBook!$B$6:$B$25,0),1))=0,"",INDEX(AdressBook!$D$6:$D$25,MATCH(D1001,AdressBook!$B$6:$B$25,0),1)),""),"")</f>
        <v/>
      </c>
      <c r="G1001" s="361" t="str">
        <f>IFERROR(IF(LEN(INDEX(PlansAndNotes!$F$6:$F$2005,ROW(B1001)-ROW($C$3)))=0,"",INDEX(PlansAndNotes!$F$6:$F$2005,ROW(B1001)-ROW($C$3))),"")</f>
        <v/>
      </c>
      <c r="H1001" s="361" t="str">
        <f>IFERROR(IF(LEN(C1001)&gt;0,IF(LEN(INDEX(TasksList!$G$6:$G$1005,MATCH(C1001,TasksList!$B$6:$B$1005,0),1))=0,"",INDEX(TasksList!$G$6:$G$1005,MATCH(C1001,TasksList!$B$6:$B$1005,0),1)),""),"")</f>
        <v/>
      </c>
      <c r="I1001" s="381"/>
      <c r="J1001" s="402"/>
      <c r="K1001" s="402"/>
      <c r="L1001" s="399" t="str">
        <f t="array" ref="L1001">IFERROR(INDEX($J$4:$J$1003,SMALL($K$4:$K$1003,ROW(L1001)-3),1),"")</f>
        <v/>
      </c>
      <c r="M1001" s="206"/>
      <c r="N1001" s="362" t="str">
        <f>IFERROR(IF(LEN(INDEX(PlansAndNotes!$D$6:$D$4005,ROW(B1001)-ROW($C$3)))=0,"",INDEX(PlansAndNotes!$D$6:$D$4005,ROW(B1001)-ROW($C$3))),"")</f>
        <v/>
      </c>
      <c r="O1001" s="165" t="str">
        <f t="shared" si="127"/>
        <v/>
      </c>
      <c r="P1001" s="363" t="str">
        <f>IFERROR(IF(LEN(INDEX(PlansAndNotes!$E$6:$E$4005,ROW(B1001)-ROW($C$3)))=0,"",INDEX(PlansAndNotes!$E$6:$E$4005,ROW(B1001)-ROW($C$3))),"")</f>
        <v/>
      </c>
      <c r="Q1001" s="363" t="str">
        <f>IFERROR(IF(LEN(INDEX(PlansAndNotes!$G$6:$G$4005,ROW(B1001)-ROW($C$3)))=0,"",INDEX(PlansAndNotes!$G$6:$G$4005,ROW(B1001)-ROW($C$3))),"")</f>
        <v/>
      </c>
      <c r="R1001" s="361" t="str">
        <f>IFERROR(IF(LEN(D1001)&gt;0,IF(LEN(INDEX(AdressBook!$C$6:$C$25,MATCH(D1001,AdressBook!$B$6:$B$25,0),1))=0,"",INDEX(AdressBook!$C$6:$C$25,MATCH(D1001,AdressBook!$B$6:$B$25,0),1)),""),"")</f>
        <v/>
      </c>
      <c r="S1001" s="165">
        <f>IF(LEN(C1001)&gt;0,IFERROR(IF(MATCH(C1001,C1002:$C$4004,0)&gt;0,-1,ROW(S1001)-ROW($S$3)),ROW(S1001)-ROW($S$3)),-1)</f>
        <v>-1</v>
      </c>
      <c r="T1001" s="165">
        <f t="shared" si="128"/>
        <v>0</v>
      </c>
      <c r="U1001" s="165" t="str">
        <f t="shared" si="129"/>
        <v/>
      </c>
      <c r="V1001" s="165" t="str">
        <f>IFERROR(IF(OR(C1001="",S1001&lt;0),"",IF(SUBTOTAL(3,C1001:C1001)=0,-1,SUBTOTAL(3,$C$4:C1001))),"")</f>
        <v/>
      </c>
      <c r="W1001" s="156" t="str">
        <f t="array" ref="W1001">IF(LEN(C1001)&gt;0,IFERROR(IF(MATCH(C1001,$C$3:$C1000,0)&gt;0,N1001-INDEX($N$3:N1000,SUMPRODUCT(MAX(ROW($C$3:$C1000)*(C1001=$C$3:$C1000)))-2,1),""),""),"")</f>
        <v/>
      </c>
      <c r="X1001" s="156">
        <f t="shared" ca="1" si="130"/>
        <v>1</v>
      </c>
      <c r="Y1001" s="156">
        <f t="shared" ca="1" si="131"/>
        <v>1</v>
      </c>
    </row>
    <row r="1002" spans="2:25" hidden="1" x14ac:dyDescent="0.25">
      <c r="B1002" s="390" t="str">
        <f>IFERROR(IF(LEN(INDEX(PlansAndNotes!$B$6:$B$2005,ROW(A1002)-ROW($B$3)))=0,"",INDEX(PlansAndNotes!$B$6:$B$2005,ROW(A1002)-ROW($B$3))),"")</f>
        <v/>
      </c>
      <c r="C1002" s="361" t="str">
        <f t="shared" si="126"/>
        <v/>
      </c>
      <c r="D1002" s="361" t="str">
        <f>IFERROR(IF(LEN(C1002)&gt;0,IF(LEN(INDEX(TasksList!$C$6:$C$1005,MATCH(C1002,TasksList!$B$6:$B$1005,0),1))=0,"",INDEX(TasksList!$C$6:$C$1005,MATCH(C1002,TasksList!$B$6:$B$1005,0),1)),""),"")</f>
        <v/>
      </c>
      <c r="E1002" s="361" t="str">
        <f>IFERROR(IF(LEN(C1002)&gt;0,IF(LEN(INDEX(TasksList!$F$6:$F$1005,MATCH(C1002,TasksList!$B$6:$B$1005,0),1))=0,"not set!",INDEX(TasksList!$F$6:$F$1005,MATCH(C1002,TasksList!$B$6:$B$1005,0),1)),""),"")</f>
        <v/>
      </c>
      <c r="F1002" s="360" t="str">
        <f>IFERROR(IF(LEN(D1002)&gt;0,IF(LEN(INDEX(AdressBook!$D$6:$D$25,MATCH(D1002,AdressBook!$B$6:$B$25,0),1))=0,"",INDEX(AdressBook!$D$6:$D$25,MATCH(D1002,AdressBook!$B$6:$B$25,0),1)),""),"")</f>
        <v/>
      </c>
      <c r="G1002" s="361" t="str">
        <f>IFERROR(IF(LEN(INDEX(PlansAndNotes!$F$6:$F$2005,ROW(B1002)-ROW($C$3)))=0,"",INDEX(PlansAndNotes!$F$6:$F$2005,ROW(B1002)-ROW($C$3))),"")</f>
        <v/>
      </c>
      <c r="H1002" s="361" t="str">
        <f>IFERROR(IF(LEN(C1002)&gt;0,IF(LEN(INDEX(TasksList!$G$6:$G$1005,MATCH(C1002,TasksList!$B$6:$B$1005,0),1))=0,"",INDEX(TasksList!$G$6:$G$1005,MATCH(C1002,TasksList!$B$6:$B$1005,0),1)),""),"")</f>
        <v/>
      </c>
      <c r="I1002" s="381"/>
      <c r="J1002" s="402"/>
      <c r="K1002" s="402"/>
      <c r="L1002" s="399" t="str">
        <f t="array" ref="L1002">IFERROR(INDEX($J$4:$J$1003,SMALL($K$4:$K$1003,ROW(L1002)-3),1),"")</f>
        <v/>
      </c>
      <c r="M1002" s="206"/>
      <c r="N1002" s="362" t="str">
        <f>IFERROR(IF(LEN(INDEX(PlansAndNotes!$D$6:$D$4005,ROW(B1002)-ROW($C$3)))=0,"",INDEX(PlansAndNotes!$D$6:$D$4005,ROW(B1002)-ROW($C$3))),"")</f>
        <v/>
      </c>
      <c r="O1002" s="165" t="str">
        <f t="shared" si="127"/>
        <v/>
      </c>
      <c r="P1002" s="363" t="str">
        <f>IFERROR(IF(LEN(INDEX(PlansAndNotes!$E$6:$E$4005,ROW(B1002)-ROW($C$3)))=0,"",INDEX(PlansAndNotes!$E$6:$E$4005,ROW(B1002)-ROW($C$3))),"")</f>
        <v/>
      </c>
      <c r="Q1002" s="363" t="str">
        <f>IFERROR(IF(LEN(INDEX(PlansAndNotes!$G$6:$G$4005,ROW(B1002)-ROW($C$3)))=0,"",INDEX(PlansAndNotes!$G$6:$G$4005,ROW(B1002)-ROW($C$3))),"")</f>
        <v/>
      </c>
      <c r="R1002" s="361" t="str">
        <f>IFERROR(IF(LEN(D1002)&gt;0,IF(LEN(INDEX(AdressBook!$C$6:$C$25,MATCH(D1002,AdressBook!$B$6:$B$25,0),1))=0,"",INDEX(AdressBook!$C$6:$C$25,MATCH(D1002,AdressBook!$B$6:$B$25,0),1)),""),"")</f>
        <v/>
      </c>
      <c r="S1002" s="165">
        <f>IF(LEN(C1002)&gt;0,IFERROR(IF(MATCH(C1002,C1003:$C$4004,0)&gt;0,-1,ROW(S1002)-ROW($S$3)),ROW(S1002)-ROW($S$3)),-1)</f>
        <v>-1</v>
      </c>
      <c r="T1002" s="165">
        <f t="shared" si="128"/>
        <v>0</v>
      </c>
      <c r="U1002" s="165" t="str">
        <f t="shared" si="129"/>
        <v/>
      </c>
      <c r="V1002" s="165" t="str">
        <f>IFERROR(IF(OR(C1002="",S1002&lt;0),"",IF(SUBTOTAL(3,C1002:C1002)=0,-1,SUBTOTAL(3,$C$4:C1002))),"")</f>
        <v/>
      </c>
      <c r="W1002" s="156" t="str">
        <f t="array" ref="W1002">IF(LEN(C1002)&gt;0,IFERROR(IF(MATCH(C1002,$C$3:$C1001,0)&gt;0,N1002-INDEX($N$3:N1001,SUMPRODUCT(MAX(ROW($C$3:$C1001)*(C1002=$C$3:$C1001)))-2,1),""),""),"")</f>
        <v/>
      </c>
      <c r="X1002" s="156">
        <f t="shared" ca="1" si="130"/>
        <v>1</v>
      </c>
      <c r="Y1002" s="156">
        <f t="shared" ca="1" si="131"/>
        <v>1</v>
      </c>
    </row>
    <row r="1003" spans="2:25" hidden="1" x14ac:dyDescent="0.25">
      <c r="B1003" s="390" t="str">
        <f>IFERROR(IF(LEN(INDEX(PlansAndNotes!$B$6:$B$2005,ROW(A1003)-ROW($B$3)))=0,"",INDEX(PlansAndNotes!$B$6:$B$2005,ROW(A1003)-ROW($B$3))),"")</f>
        <v/>
      </c>
      <c r="C1003" s="361" t="str">
        <f t="shared" si="126"/>
        <v/>
      </c>
      <c r="D1003" s="361" t="str">
        <f>IFERROR(IF(LEN(C1003)&gt;0,IF(LEN(INDEX(TasksList!$C$6:$C$1005,MATCH(C1003,TasksList!$B$6:$B$1005,0),1))=0,"",INDEX(TasksList!$C$6:$C$1005,MATCH(C1003,TasksList!$B$6:$B$1005,0),1)),""),"")</f>
        <v/>
      </c>
      <c r="E1003" s="361" t="str">
        <f>IFERROR(IF(LEN(C1003)&gt;0,IF(LEN(INDEX(TasksList!$F$6:$F$1005,MATCH(C1003,TasksList!$B$6:$B$1005,0),1))=0,"not set!",INDEX(TasksList!$F$6:$F$1005,MATCH(C1003,TasksList!$B$6:$B$1005,0),1)),""),"")</f>
        <v/>
      </c>
      <c r="F1003" s="360" t="str">
        <f>IFERROR(IF(LEN(D1003)&gt;0,IF(LEN(INDEX(AdressBook!$D$6:$D$25,MATCH(D1003,AdressBook!$B$6:$B$25,0),1))=0,"",INDEX(AdressBook!$D$6:$D$25,MATCH(D1003,AdressBook!$B$6:$B$25,0),1)),""),"")</f>
        <v/>
      </c>
      <c r="G1003" s="361" t="str">
        <f>IFERROR(IF(LEN(INDEX(PlansAndNotes!$F$6:$F$2005,ROW(B1003)-ROW($C$3)))=0,"",INDEX(PlansAndNotes!$F$6:$F$2005,ROW(B1003)-ROW($C$3))),"")</f>
        <v/>
      </c>
      <c r="H1003" s="361" t="str">
        <f>IFERROR(IF(LEN(C1003)&gt;0,IF(LEN(INDEX(TasksList!$G$6:$G$1005,MATCH(C1003,TasksList!$B$6:$B$1005,0),1))=0,"",INDEX(TasksList!$G$6:$G$1005,MATCH(C1003,TasksList!$B$6:$B$1005,0),1)),""),"")</f>
        <v/>
      </c>
      <c r="I1003" s="381"/>
      <c r="J1003" s="402"/>
      <c r="K1003" s="402"/>
      <c r="L1003" s="399" t="str">
        <f t="array" ref="L1003">IFERROR(INDEX($J$4:$J$1003,SMALL($K$4:$K$1003,ROW(L1003)-3),1),"")</f>
        <v/>
      </c>
      <c r="M1003" s="206"/>
      <c r="N1003" s="362" t="str">
        <f>IFERROR(IF(LEN(INDEX(PlansAndNotes!$D$6:$D$4005,ROW(B1003)-ROW($C$3)))=0,"",INDEX(PlansAndNotes!$D$6:$D$4005,ROW(B1003)-ROW($C$3))),"")</f>
        <v/>
      </c>
      <c r="O1003" s="165" t="str">
        <f t="shared" si="127"/>
        <v/>
      </c>
      <c r="P1003" s="363" t="str">
        <f>IFERROR(IF(LEN(INDEX(PlansAndNotes!$E$6:$E$4005,ROW(B1003)-ROW($C$3)))=0,"",INDEX(PlansAndNotes!$E$6:$E$4005,ROW(B1003)-ROW($C$3))),"")</f>
        <v/>
      </c>
      <c r="Q1003" s="363" t="str">
        <f>IFERROR(IF(LEN(INDEX(PlansAndNotes!$G$6:$G$4005,ROW(B1003)-ROW($C$3)))=0,"",INDEX(PlansAndNotes!$G$6:$G$4005,ROW(B1003)-ROW($C$3))),"")</f>
        <v/>
      </c>
      <c r="R1003" s="361" t="str">
        <f>IFERROR(IF(LEN(D1003)&gt;0,IF(LEN(INDEX(AdressBook!$C$6:$C$25,MATCH(D1003,AdressBook!$B$6:$B$25,0),1))=0,"",INDEX(AdressBook!$C$6:$C$25,MATCH(D1003,AdressBook!$B$6:$B$25,0),1)),""),"")</f>
        <v/>
      </c>
      <c r="S1003" s="165">
        <f>IF(LEN(C1003)&gt;0,IFERROR(IF(MATCH(C1003,C1004:$C$4004,0)&gt;0,-1,ROW(S1003)-ROW($S$3)),ROW(S1003)-ROW($S$3)),-1)</f>
        <v>-1</v>
      </c>
      <c r="T1003" s="165">
        <f t="shared" si="128"/>
        <v>0</v>
      </c>
      <c r="U1003" s="165" t="str">
        <f t="shared" si="129"/>
        <v/>
      </c>
      <c r="V1003" s="165" t="str">
        <f>IFERROR(IF(OR(C1003="",S1003&lt;0),"",IF(SUBTOTAL(3,C1003:C1003)=0,-1,SUBTOTAL(3,$C$4:C1003))),"")</f>
        <v/>
      </c>
      <c r="W1003" s="156" t="str">
        <f t="array" ref="W1003">IF(LEN(C1003)&gt;0,IFERROR(IF(MATCH(C1003,$C$3:$C1002,0)&gt;0,N1003-INDEX($N$3:N1002,SUMPRODUCT(MAX(ROW($C$3:$C1002)*(C1003=$C$3:$C1002)))-2,1),""),""),"")</f>
        <v/>
      </c>
      <c r="X1003" s="156">
        <f t="shared" ca="1" si="130"/>
        <v>1</v>
      </c>
      <c r="Y1003" s="156">
        <f t="shared" ca="1" si="131"/>
        <v>1</v>
      </c>
    </row>
    <row r="1004" spans="2:25" hidden="1" x14ac:dyDescent="0.25">
      <c r="B1004" s="390" t="str">
        <f>IFERROR(IF(LEN(INDEX(PlansAndNotes!$B$6:$B$2005,ROW(A1004)-ROW($B$3)))=0,"",INDEX(PlansAndNotes!$B$6:$B$2005,ROW(A1004)-ROW($B$3))),"")</f>
        <v/>
      </c>
      <c r="C1004" s="361" t="str">
        <f t="shared" si="126"/>
        <v/>
      </c>
      <c r="D1004" s="361" t="str">
        <f>IFERROR(IF(LEN(C1004)&gt;0,IF(LEN(INDEX(TasksList!$C$6:$C$1005,MATCH(C1004,TasksList!$B$6:$B$1005,0),1))=0,"",INDEX(TasksList!$C$6:$C$1005,MATCH(C1004,TasksList!$B$6:$B$1005,0),1)),""),"")</f>
        <v/>
      </c>
      <c r="E1004" s="361" t="str">
        <f>IFERROR(IF(LEN(C1004)&gt;0,IF(LEN(INDEX(TasksList!$F$6:$F$1005,MATCH(C1004,TasksList!$B$6:$B$1005,0),1))=0,"not set!",INDEX(TasksList!$F$6:$F$1005,MATCH(C1004,TasksList!$B$6:$B$1005,0),1)),""),"")</f>
        <v/>
      </c>
      <c r="F1004" s="360" t="str">
        <f>IFERROR(IF(LEN(D1004)&gt;0,IF(LEN(INDEX(AdressBook!$D$6:$D$25,MATCH(D1004,AdressBook!$B$6:$B$25,0),1))=0,"",INDEX(AdressBook!$D$6:$D$25,MATCH(D1004,AdressBook!$B$6:$B$25,0),1)),""),"")</f>
        <v/>
      </c>
      <c r="G1004" s="361" t="str">
        <f>IFERROR(IF(LEN(INDEX(PlansAndNotes!$F$6:$F$2005,ROW(B1004)-ROW($C$3)))=0,"",INDEX(PlansAndNotes!$F$6:$F$2005,ROW(B1004)-ROW($C$3))),"")</f>
        <v/>
      </c>
      <c r="H1004" s="361" t="str">
        <f>IFERROR(IF(LEN(C1004)&gt;0,IF(LEN(INDEX(TasksList!$G$6:$G$1005,MATCH(C1004,TasksList!$B$6:$B$1005,0),1))=0,"",INDEX(TasksList!$G$6:$G$1005,MATCH(C1004,TasksList!$B$6:$B$1005,0),1)),""),"")</f>
        <v/>
      </c>
      <c r="I1004" s="381"/>
      <c r="J1004" s="400"/>
      <c r="K1004" s="400"/>
      <c r="L1004" s="179"/>
      <c r="M1004" s="381"/>
      <c r="N1004" s="362" t="str">
        <f>IFERROR(IF(LEN(INDEX(PlansAndNotes!$D$6:$D$4005,ROW(B1004)-ROW($C$3)))=0,"",INDEX(PlansAndNotes!$D$6:$D$4005,ROW(B1004)-ROW($C$3))),"")</f>
        <v/>
      </c>
      <c r="O1004" s="165" t="str">
        <f t="shared" si="127"/>
        <v/>
      </c>
      <c r="P1004" s="363" t="str">
        <f>IFERROR(IF(LEN(INDEX(PlansAndNotes!$E$6:$E$4005,ROW(B1004)-ROW($C$3)))=0,"",INDEX(PlansAndNotes!$E$6:$E$4005,ROW(B1004)-ROW($C$3))),"")</f>
        <v/>
      </c>
      <c r="Q1004" s="363" t="str">
        <f>IFERROR(IF(LEN(INDEX(PlansAndNotes!$G$6:$G$4005,ROW(B1004)-ROW($C$3)))=0,"",INDEX(PlansAndNotes!$G$6:$G$4005,ROW(B1004)-ROW($C$3))),"")</f>
        <v/>
      </c>
      <c r="R1004" s="361" t="str">
        <f>IFERROR(IF(LEN(D1004)&gt;0,IF(LEN(INDEX(AdressBook!$C$6:$C$25,MATCH(D1004,AdressBook!$B$6:$B$25,0),1))=0,"",INDEX(AdressBook!$C$6:$C$25,MATCH(D1004,AdressBook!$B$6:$B$25,0),1)),""),"")</f>
        <v/>
      </c>
      <c r="S1004" s="165">
        <f>IF(LEN(C1004)&gt;0,IFERROR(IF(MATCH(C1004,C1005:$C$4004,0)&gt;0,-1,ROW(S1004)-ROW($S$3)),ROW(S1004)-ROW($S$3)),-1)</f>
        <v>-1</v>
      </c>
      <c r="T1004" s="165">
        <f t="shared" si="128"/>
        <v>0</v>
      </c>
      <c r="U1004" s="165" t="str">
        <f t="shared" si="129"/>
        <v/>
      </c>
      <c r="V1004" s="165" t="str">
        <f>IFERROR(IF(OR(C1004="",S1004&lt;0),"",IF(SUBTOTAL(3,C1004:C1004)=0,-1,SUBTOTAL(3,$C$4:C1004))),"")</f>
        <v/>
      </c>
      <c r="W1004" s="156" t="str">
        <f t="array" ref="W1004">IF(LEN(C1004)&gt;0,IFERROR(IF(MATCH(C1004,$C$3:$C1003,0)&gt;0,N1004-INDEX($N$3:N1003,SUMPRODUCT(MAX(ROW($C$3:$C1003)*(C1004=$C$3:$C1003)))-2,1),""),""),"")</f>
        <v/>
      </c>
      <c r="X1004" s="156">
        <f t="shared" ca="1" si="130"/>
        <v>1</v>
      </c>
      <c r="Y1004" s="156">
        <f t="shared" ca="1" si="131"/>
        <v>1</v>
      </c>
    </row>
    <row r="1005" spans="2:25" hidden="1" x14ac:dyDescent="0.25">
      <c r="B1005" s="390" t="str">
        <f>IFERROR(IF(LEN(INDEX(PlansAndNotes!$B$6:$B$2005,ROW(A1005)-ROW($B$3)))=0,"",INDEX(PlansAndNotes!$B$6:$B$2005,ROW(A1005)-ROW($B$3))),"")</f>
        <v/>
      </c>
      <c r="C1005" s="361" t="str">
        <f t="shared" si="126"/>
        <v/>
      </c>
      <c r="D1005" s="361" t="str">
        <f>IFERROR(IF(LEN(C1005)&gt;0,IF(LEN(INDEX(TasksList!$C$6:$C$1005,MATCH(C1005,TasksList!$B$6:$B$1005,0),1))=0,"",INDEX(TasksList!$C$6:$C$1005,MATCH(C1005,TasksList!$B$6:$B$1005,0),1)),""),"")</f>
        <v/>
      </c>
      <c r="E1005" s="361" t="str">
        <f>IFERROR(IF(LEN(C1005)&gt;0,IF(LEN(INDEX(TasksList!$F$6:$F$1005,MATCH(C1005,TasksList!$B$6:$B$1005,0),1))=0,"not set!",INDEX(TasksList!$F$6:$F$1005,MATCH(C1005,TasksList!$B$6:$B$1005,0),1)),""),"")</f>
        <v/>
      </c>
      <c r="F1005" s="360" t="str">
        <f>IFERROR(IF(LEN(D1005)&gt;0,IF(LEN(INDEX(AdressBook!$D$6:$D$25,MATCH(D1005,AdressBook!$B$6:$B$25,0),1))=0,"",INDEX(AdressBook!$D$6:$D$25,MATCH(D1005,AdressBook!$B$6:$B$25,0),1)),""),"")</f>
        <v/>
      </c>
      <c r="G1005" s="361" t="str">
        <f>IFERROR(IF(LEN(INDEX(PlansAndNotes!$F$6:$F$2005,ROW(B1005)-ROW($C$3)))=0,"",INDEX(PlansAndNotes!$F$6:$F$2005,ROW(B1005)-ROW($C$3))),"")</f>
        <v/>
      </c>
      <c r="H1005" s="361" t="str">
        <f>IFERROR(IF(LEN(C1005)&gt;0,IF(LEN(INDEX(TasksList!$G$6:$G$1005,MATCH(C1005,TasksList!$B$6:$B$1005,0),1))=0,"",INDEX(TasksList!$G$6:$G$1005,MATCH(C1005,TasksList!$B$6:$B$1005,0),1)),""),"")</f>
        <v/>
      </c>
      <c r="I1005" s="381"/>
      <c r="J1005" s="400"/>
      <c r="K1005" s="400"/>
      <c r="L1005" s="179"/>
      <c r="M1005" s="381"/>
      <c r="N1005" s="362" t="str">
        <f>IFERROR(IF(LEN(INDEX(PlansAndNotes!$D$6:$D$4005,ROW(B1005)-ROW($C$3)))=0,"",INDEX(PlansAndNotes!$D$6:$D$4005,ROW(B1005)-ROW($C$3))),"")</f>
        <v/>
      </c>
      <c r="O1005" s="165" t="str">
        <f t="shared" si="127"/>
        <v/>
      </c>
      <c r="P1005" s="363" t="str">
        <f>IFERROR(IF(LEN(INDEX(PlansAndNotes!$E$6:$E$4005,ROW(B1005)-ROW($C$3)))=0,"",INDEX(PlansAndNotes!$E$6:$E$4005,ROW(B1005)-ROW($C$3))),"")</f>
        <v/>
      </c>
      <c r="Q1005" s="363" t="str">
        <f>IFERROR(IF(LEN(INDEX(PlansAndNotes!$G$6:$G$4005,ROW(B1005)-ROW($C$3)))=0,"",INDEX(PlansAndNotes!$G$6:$G$4005,ROW(B1005)-ROW($C$3))),"")</f>
        <v/>
      </c>
      <c r="R1005" s="361" t="str">
        <f>IFERROR(IF(LEN(D1005)&gt;0,IF(LEN(INDEX(AdressBook!$C$6:$C$25,MATCH(D1005,AdressBook!$B$6:$B$25,0),1))=0,"",INDEX(AdressBook!$C$6:$C$25,MATCH(D1005,AdressBook!$B$6:$B$25,0),1)),""),"")</f>
        <v/>
      </c>
      <c r="S1005" s="165">
        <f>IF(LEN(C1005)&gt;0,IFERROR(IF(MATCH(C1005,C1006:$C$4004,0)&gt;0,-1,ROW(S1005)-ROW($S$3)),ROW(S1005)-ROW($S$3)),-1)</f>
        <v>-1</v>
      </c>
      <c r="T1005" s="165">
        <f t="shared" si="128"/>
        <v>0</v>
      </c>
      <c r="U1005" s="165" t="str">
        <f t="shared" si="129"/>
        <v/>
      </c>
      <c r="V1005" s="165" t="str">
        <f>IFERROR(IF(OR(C1005="",S1005&lt;0),"",IF(SUBTOTAL(3,C1005:C1005)=0,-1,SUBTOTAL(3,$C$4:C1005))),"")</f>
        <v/>
      </c>
      <c r="W1005" s="156" t="str">
        <f t="array" ref="W1005">IF(LEN(C1005)&gt;0,IFERROR(IF(MATCH(C1005,$C$3:$C1004,0)&gt;0,N1005-INDEX($N$3:N1004,SUMPRODUCT(MAX(ROW($C$3:$C1004)*(C1005=$C$3:$C1004)))-2,1),""),""),"")</f>
        <v/>
      </c>
      <c r="X1005" s="156">
        <f t="shared" ca="1" si="130"/>
        <v>1</v>
      </c>
      <c r="Y1005" s="156">
        <f t="shared" ca="1" si="131"/>
        <v>1</v>
      </c>
    </row>
    <row r="1006" spans="2:25" hidden="1" x14ac:dyDescent="0.25">
      <c r="B1006" s="390" t="str">
        <f>IFERROR(IF(LEN(INDEX(PlansAndNotes!$B$6:$B$2005,ROW(A1006)-ROW($B$3)))=0,"",INDEX(PlansAndNotes!$B$6:$B$2005,ROW(A1006)-ROW($B$3))),"")</f>
        <v/>
      </c>
      <c r="C1006" s="361" t="str">
        <f t="shared" si="126"/>
        <v/>
      </c>
      <c r="D1006" s="361" t="str">
        <f>IFERROR(IF(LEN(C1006)&gt;0,IF(LEN(INDEX(TasksList!$C$6:$C$1005,MATCH(C1006,TasksList!$B$6:$B$1005,0),1))=0,"",INDEX(TasksList!$C$6:$C$1005,MATCH(C1006,TasksList!$B$6:$B$1005,0),1)),""),"")</f>
        <v/>
      </c>
      <c r="E1006" s="361" t="str">
        <f>IFERROR(IF(LEN(C1006)&gt;0,IF(LEN(INDEX(TasksList!$F$6:$F$1005,MATCH(C1006,TasksList!$B$6:$B$1005,0),1))=0,"not set!",INDEX(TasksList!$F$6:$F$1005,MATCH(C1006,TasksList!$B$6:$B$1005,0),1)),""),"")</f>
        <v/>
      </c>
      <c r="F1006" s="360" t="str">
        <f>IFERROR(IF(LEN(D1006)&gt;0,IF(LEN(INDEX(AdressBook!$D$6:$D$25,MATCH(D1006,AdressBook!$B$6:$B$25,0),1))=0,"",INDEX(AdressBook!$D$6:$D$25,MATCH(D1006,AdressBook!$B$6:$B$25,0),1)),""),"")</f>
        <v/>
      </c>
      <c r="G1006" s="361" t="str">
        <f>IFERROR(IF(LEN(INDEX(PlansAndNotes!$F$6:$F$2005,ROW(B1006)-ROW($C$3)))=0,"",INDEX(PlansAndNotes!$F$6:$F$2005,ROW(B1006)-ROW($C$3))),"")</f>
        <v/>
      </c>
      <c r="H1006" s="361" t="str">
        <f>IFERROR(IF(LEN(C1006)&gt;0,IF(LEN(INDEX(TasksList!$G$6:$G$1005,MATCH(C1006,TasksList!$B$6:$B$1005,0),1))=0,"",INDEX(TasksList!$G$6:$G$1005,MATCH(C1006,TasksList!$B$6:$B$1005,0),1)),""),"")</f>
        <v/>
      </c>
      <c r="I1006" s="381"/>
      <c r="J1006" s="400"/>
      <c r="K1006" s="400"/>
      <c r="L1006" s="179"/>
      <c r="M1006" s="381"/>
      <c r="N1006" s="362" t="str">
        <f>IFERROR(IF(LEN(INDEX(PlansAndNotes!$D$6:$D$4005,ROW(B1006)-ROW($C$3)))=0,"",INDEX(PlansAndNotes!$D$6:$D$4005,ROW(B1006)-ROW($C$3))),"")</f>
        <v/>
      </c>
      <c r="O1006" s="165" t="str">
        <f t="shared" si="127"/>
        <v/>
      </c>
      <c r="P1006" s="363" t="str">
        <f>IFERROR(IF(LEN(INDEX(PlansAndNotes!$E$6:$E$4005,ROW(B1006)-ROW($C$3)))=0,"",INDEX(PlansAndNotes!$E$6:$E$4005,ROW(B1006)-ROW($C$3))),"")</f>
        <v/>
      </c>
      <c r="Q1006" s="363" t="str">
        <f>IFERROR(IF(LEN(INDEX(PlansAndNotes!$G$6:$G$4005,ROW(B1006)-ROW($C$3)))=0,"",INDEX(PlansAndNotes!$G$6:$G$4005,ROW(B1006)-ROW($C$3))),"")</f>
        <v/>
      </c>
      <c r="R1006" s="361" t="str">
        <f>IFERROR(IF(LEN(D1006)&gt;0,IF(LEN(INDEX(AdressBook!$C$6:$C$25,MATCH(D1006,AdressBook!$B$6:$B$25,0),1))=0,"",INDEX(AdressBook!$C$6:$C$25,MATCH(D1006,AdressBook!$B$6:$B$25,0),1)),""),"")</f>
        <v/>
      </c>
      <c r="S1006" s="165">
        <f>IF(LEN(C1006)&gt;0,IFERROR(IF(MATCH(C1006,C1007:$C$4004,0)&gt;0,-1,ROW(S1006)-ROW($S$3)),ROW(S1006)-ROW($S$3)),-1)</f>
        <v>-1</v>
      </c>
      <c r="T1006" s="165">
        <f t="shared" si="128"/>
        <v>0</v>
      </c>
      <c r="U1006" s="165" t="str">
        <f t="shared" si="129"/>
        <v/>
      </c>
      <c r="V1006" s="165" t="str">
        <f>IFERROR(IF(OR(C1006="",S1006&lt;0),"",IF(SUBTOTAL(3,C1006:C1006)=0,-1,SUBTOTAL(3,$C$4:C1006))),"")</f>
        <v/>
      </c>
      <c r="W1006" s="156" t="str">
        <f t="array" ref="W1006">IF(LEN(C1006)&gt;0,IFERROR(IF(MATCH(C1006,$C$3:$C1005,0)&gt;0,N1006-INDEX($N$3:N1005,SUMPRODUCT(MAX(ROW($C$3:$C1005)*(C1006=$C$3:$C1005)))-2,1),""),""),"")</f>
        <v/>
      </c>
      <c r="X1006" s="156">
        <f t="shared" ca="1" si="130"/>
        <v>1</v>
      </c>
      <c r="Y1006" s="156">
        <f t="shared" ca="1" si="131"/>
        <v>1</v>
      </c>
    </row>
    <row r="1007" spans="2:25" hidden="1" x14ac:dyDescent="0.25">
      <c r="B1007" s="390" t="str">
        <f>IFERROR(IF(LEN(INDEX(PlansAndNotes!$B$6:$B$2005,ROW(A1007)-ROW($B$3)))=0,"",INDEX(PlansAndNotes!$B$6:$B$2005,ROW(A1007)-ROW($B$3))),"")</f>
        <v/>
      </c>
      <c r="C1007" s="361" t="str">
        <f t="shared" si="126"/>
        <v/>
      </c>
      <c r="D1007" s="361" t="str">
        <f>IFERROR(IF(LEN(C1007)&gt;0,IF(LEN(INDEX(TasksList!$C$6:$C$1005,MATCH(C1007,TasksList!$B$6:$B$1005,0),1))=0,"",INDEX(TasksList!$C$6:$C$1005,MATCH(C1007,TasksList!$B$6:$B$1005,0),1)),""),"")</f>
        <v/>
      </c>
      <c r="E1007" s="361" t="str">
        <f>IFERROR(IF(LEN(C1007)&gt;0,IF(LEN(INDEX(TasksList!$F$6:$F$1005,MATCH(C1007,TasksList!$B$6:$B$1005,0),1))=0,"not set!",INDEX(TasksList!$F$6:$F$1005,MATCH(C1007,TasksList!$B$6:$B$1005,0),1)),""),"")</f>
        <v/>
      </c>
      <c r="F1007" s="360" t="str">
        <f>IFERROR(IF(LEN(D1007)&gt;0,IF(LEN(INDEX(AdressBook!$D$6:$D$25,MATCH(D1007,AdressBook!$B$6:$B$25,0),1))=0,"",INDEX(AdressBook!$D$6:$D$25,MATCH(D1007,AdressBook!$B$6:$B$25,0),1)),""),"")</f>
        <v/>
      </c>
      <c r="G1007" s="361" t="str">
        <f>IFERROR(IF(LEN(INDEX(PlansAndNotes!$F$6:$F$2005,ROW(B1007)-ROW($C$3)))=0,"",INDEX(PlansAndNotes!$F$6:$F$2005,ROW(B1007)-ROW($C$3))),"")</f>
        <v/>
      </c>
      <c r="H1007" s="361" t="str">
        <f>IFERROR(IF(LEN(C1007)&gt;0,IF(LEN(INDEX(TasksList!$G$6:$G$1005,MATCH(C1007,TasksList!$B$6:$B$1005,0),1))=0,"",INDEX(TasksList!$G$6:$G$1005,MATCH(C1007,TasksList!$B$6:$B$1005,0),1)),""),"")</f>
        <v/>
      </c>
      <c r="I1007" s="381"/>
      <c r="J1007" s="400"/>
      <c r="K1007" s="400"/>
      <c r="L1007" s="179"/>
      <c r="M1007" s="381"/>
      <c r="N1007" s="362" t="str">
        <f>IFERROR(IF(LEN(INDEX(PlansAndNotes!$D$6:$D$4005,ROW(B1007)-ROW($C$3)))=0,"",INDEX(PlansAndNotes!$D$6:$D$4005,ROW(B1007)-ROW($C$3))),"")</f>
        <v/>
      </c>
      <c r="O1007" s="165" t="str">
        <f t="shared" si="127"/>
        <v/>
      </c>
      <c r="P1007" s="363" t="str">
        <f>IFERROR(IF(LEN(INDEX(PlansAndNotes!$E$6:$E$4005,ROW(B1007)-ROW($C$3)))=0,"",INDEX(PlansAndNotes!$E$6:$E$4005,ROW(B1007)-ROW($C$3))),"")</f>
        <v/>
      </c>
      <c r="Q1007" s="363" t="str">
        <f>IFERROR(IF(LEN(INDEX(PlansAndNotes!$G$6:$G$4005,ROW(B1007)-ROW($C$3)))=0,"",INDEX(PlansAndNotes!$G$6:$G$4005,ROW(B1007)-ROW($C$3))),"")</f>
        <v/>
      </c>
      <c r="R1007" s="361" t="str">
        <f>IFERROR(IF(LEN(D1007)&gt;0,IF(LEN(INDEX(AdressBook!$C$6:$C$25,MATCH(D1007,AdressBook!$B$6:$B$25,0),1))=0,"",INDEX(AdressBook!$C$6:$C$25,MATCH(D1007,AdressBook!$B$6:$B$25,0),1)),""),"")</f>
        <v/>
      </c>
      <c r="S1007" s="165">
        <f>IF(LEN(C1007)&gt;0,IFERROR(IF(MATCH(C1007,C1008:$C$4004,0)&gt;0,-1,ROW(S1007)-ROW($S$3)),ROW(S1007)-ROW($S$3)),-1)</f>
        <v>-1</v>
      </c>
      <c r="T1007" s="165">
        <f t="shared" si="128"/>
        <v>0</v>
      </c>
      <c r="U1007" s="165" t="str">
        <f t="shared" si="129"/>
        <v/>
      </c>
      <c r="V1007" s="165" t="str">
        <f>IFERROR(IF(OR(C1007="",S1007&lt;0),"",IF(SUBTOTAL(3,C1007:C1007)=0,-1,SUBTOTAL(3,$C$4:C1007))),"")</f>
        <v/>
      </c>
      <c r="W1007" s="156" t="str">
        <f t="array" ref="W1007">IF(LEN(C1007)&gt;0,IFERROR(IF(MATCH(C1007,$C$3:$C1006,0)&gt;0,N1007-INDEX($N$3:N1006,SUMPRODUCT(MAX(ROW($C$3:$C1006)*(C1007=$C$3:$C1006)))-2,1),""),""),"")</f>
        <v/>
      </c>
      <c r="X1007" s="156">
        <f t="shared" ca="1" si="130"/>
        <v>1</v>
      </c>
      <c r="Y1007" s="156">
        <f t="shared" ca="1" si="131"/>
        <v>1</v>
      </c>
    </row>
    <row r="1008" spans="2:25" hidden="1" x14ac:dyDescent="0.25">
      <c r="B1008" s="390" t="str">
        <f>IFERROR(IF(LEN(INDEX(PlansAndNotes!$B$6:$B$2005,ROW(A1008)-ROW($B$3)))=0,"",INDEX(PlansAndNotes!$B$6:$B$2005,ROW(A1008)-ROW($B$3))),"")</f>
        <v/>
      </c>
      <c r="C1008" s="361" t="str">
        <f t="shared" si="126"/>
        <v/>
      </c>
      <c r="D1008" s="361" t="str">
        <f>IFERROR(IF(LEN(C1008)&gt;0,IF(LEN(INDEX(TasksList!$C$6:$C$1005,MATCH(C1008,TasksList!$B$6:$B$1005,0),1))=0,"",INDEX(TasksList!$C$6:$C$1005,MATCH(C1008,TasksList!$B$6:$B$1005,0),1)),""),"")</f>
        <v/>
      </c>
      <c r="E1008" s="361" t="str">
        <f>IFERROR(IF(LEN(C1008)&gt;0,IF(LEN(INDEX(TasksList!$F$6:$F$1005,MATCH(C1008,TasksList!$B$6:$B$1005,0),1))=0,"not set!",INDEX(TasksList!$F$6:$F$1005,MATCH(C1008,TasksList!$B$6:$B$1005,0),1)),""),"")</f>
        <v/>
      </c>
      <c r="F1008" s="360" t="str">
        <f>IFERROR(IF(LEN(D1008)&gt;0,IF(LEN(INDEX(AdressBook!$D$6:$D$25,MATCH(D1008,AdressBook!$B$6:$B$25,0),1))=0,"",INDEX(AdressBook!$D$6:$D$25,MATCH(D1008,AdressBook!$B$6:$B$25,0),1)),""),"")</f>
        <v/>
      </c>
      <c r="G1008" s="361" t="str">
        <f>IFERROR(IF(LEN(INDEX(PlansAndNotes!$F$6:$F$2005,ROW(B1008)-ROW($C$3)))=0,"",INDEX(PlansAndNotes!$F$6:$F$2005,ROW(B1008)-ROW($C$3))),"")</f>
        <v/>
      </c>
      <c r="H1008" s="361" t="str">
        <f>IFERROR(IF(LEN(C1008)&gt;0,IF(LEN(INDEX(TasksList!$G$6:$G$1005,MATCH(C1008,TasksList!$B$6:$B$1005,0),1))=0,"",INDEX(TasksList!$G$6:$G$1005,MATCH(C1008,TasksList!$B$6:$B$1005,0),1)),""),"")</f>
        <v/>
      </c>
      <c r="I1008" s="381"/>
      <c r="J1008" s="400"/>
      <c r="K1008" s="400"/>
      <c r="L1008" s="179"/>
      <c r="M1008" s="381"/>
      <c r="N1008" s="362" t="str">
        <f>IFERROR(IF(LEN(INDEX(PlansAndNotes!$D$6:$D$4005,ROW(B1008)-ROW($C$3)))=0,"",INDEX(PlansAndNotes!$D$6:$D$4005,ROW(B1008)-ROW($C$3))),"")</f>
        <v/>
      </c>
      <c r="O1008" s="165" t="str">
        <f t="shared" si="127"/>
        <v/>
      </c>
      <c r="P1008" s="363" t="str">
        <f>IFERROR(IF(LEN(INDEX(PlansAndNotes!$E$6:$E$4005,ROW(B1008)-ROW($C$3)))=0,"",INDEX(PlansAndNotes!$E$6:$E$4005,ROW(B1008)-ROW($C$3))),"")</f>
        <v/>
      </c>
      <c r="Q1008" s="363" t="str">
        <f>IFERROR(IF(LEN(INDEX(PlansAndNotes!$G$6:$G$4005,ROW(B1008)-ROW($C$3)))=0,"",INDEX(PlansAndNotes!$G$6:$G$4005,ROW(B1008)-ROW($C$3))),"")</f>
        <v/>
      </c>
      <c r="R1008" s="361" t="str">
        <f>IFERROR(IF(LEN(D1008)&gt;0,IF(LEN(INDEX(AdressBook!$C$6:$C$25,MATCH(D1008,AdressBook!$B$6:$B$25,0),1))=0,"",INDEX(AdressBook!$C$6:$C$25,MATCH(D1008,AdressBook!$B$6:$B$25,0),1)),""),"")</f>
        <v/>
      </c>
      <c r="S1008" s="165">
        <f>IF(LEN(C1008)&gt;0,IFERROR(IF(MATCH(C1008,C1009:$C$4004,0)&gt;0,-1,ROW(S1008)-ROW($S$3)),ROW(S1008)-ROW($S$3)),-1)</f>
        <v>-1</v>
      </c>
      <c r="T1008" s="165">
        <f t="shared" si="128"/>
        <v>0</v>
      </c>
      <c r="U1008" s="165" t="str">
        <f t="shared" si="129"/>
        <v/>
      </c>
      <c r="V1008" s="165" t="str">
        <f>IFERROR(IF(OR(C1008="",S1008&lt;0),"",IF(SUBTOTAL(3,C1008:C1008)=0,-1,SUBTOTAL(3,$C$4:C1008))),"")</f>
        <v/>
      </c>
      <c r="W1008" s="156" t="str">
        <f t="array" ref="W1008">IF(LEN(C1008)&gt;0,IFERROR(IF(MATCH(C1008,$C$3:$C1007,0)&gt;0,N1008-INDEX($N$3:N1007,SUMPRODUCT(MAX(ROW($C$3:$C1007)*(C1008=$C$3:$C1007)))-2,1),""),""),"")</f>
        <v/>
      </c>
      <c r="X1008" s="156">
        <f t="shared" ca="1" si="130"/>
        <v>1</v>
      </c>
      <c r="Y1008" s="156">
        <f t="shared" ca="1" si="131"/>
        <v>1</v>
      </c>
    </row>
    <row r="1009" spans="2:25" hidden="1" x14ac:dyDescent="0.25">
      <c r="B1009" s="390" t="str">
        <f>IFERROR(IF(LEN(INDEX(PlansAndNotes!$B$6:$B$2005,ROW(A1009)-ROW($B$3)))=0,"",INDEX(PlansAndNotes!$B$6:$B$2005,ROW(A1009)-ROW($B$3))),"")</f>
        <v/>
      </c>
      <c r="C1009" s="361" t="str">
        <f t="shared" si="126"/>
        <v/>
      </c>
      <c r="D1009" s="361" t="str">
        <f>IFERROR(IF(LEN(C1009)&gt;0,IF(LEN(INDEX(TasksList!$C$6:$C$1005,MATCH(C1009,TasksList!$B$6:$B$1005,0),1))=0,"",INDEX(TasksList!$C$6:$C$1005,MATCH(C1009,TasksList!$B$6:$B$1005,0),1)),""),"")</f>
        <v/>
      </c>
      <c r="E1009" s="361" t="str">
        <f>IFERROR(IF(LEN(C1009)&gt;0,IF(LEN(INDEX(TasksList!$F$6:$F$1005,MATCH(C1009,TasksList!$B$6:$B$1005,0),1))=0,"not set!",INDEX(TasksList!$F$6:$F$1005,MATCH(C1009,TasksList!$B$6:$B$1005,0),1)),""),"")</f>
        <v/>
      </c>
      <c r="F1009" s="360" t="str">
        <f>IFERROR(IF(LEN(D1009)&gt;0,IF(LEN(INDEX(AdressBook!$D$6:$D$25,MATCH(D1009,AdressBook!$B$6:$B$25,0),1))=0,"",INDEX(AdressBook!$D$6:$D$25,MATCH(D1009,AdressBook!$B$6:$B$25,0),1)),""),"")</f>
        <v/>
      </c>
      <c r="G1009" s="361" t="str">
        <f>IFERROR(IF(LEN(INDEX(PlansAndNotes!$F$6:$F$2005,ROW(B1009)-ROW($C$3)))=0,"",INDEX(PlansAndNotes!$F$6:$F$2005,ROW(B1009)-ROW($C$3))),"")</f>
        <v/>
      </c>
      <c r="H1009" s="361" t="str">
        <f>IFERROR(IF(LEN(C1009)&gt;0,IF(LEN(INDEX(TasksList!$G$6:$G$1005,MATCH(C1009,TasksList!$B$6:$B$1005,0),1))=0,"",INDEX(TasksList!$G$6:$G$1005,MATCH(C1009,TasksList!$B$6:$B$1005,0),1)),""),"")</f>
        <v/>
      </c>
      <c r="I1009" s="381"/>
      <c r="J1009" s="400"/>
      <c r="K1009" s="400"/>
      <c r="L1009" s="179"/>
      <c r="M1009" s="381"/>
      <c r="N1009" s="362" t="str">
        <f>IFERROR(IF(LEN(INDEX(PlansAndNotes!$D$6:$D$4005,ROW(B1009)-ROW($C$3)))=0,"",INDEX(PlansAndNotes!$D$6:$D$4005,ROW(B1009)-ROW($C$3))),"")</f>
        <v/>
      </c>
      <c r="O1009" s="165" t="str">
        <f t="shared" si="127"/>
        <v/>
      </c>
      <c r="P1009" s="363" t="str">
        <f>IFERROR(IF(LEN(INDEX(PlansAndNotes!$E$6:$E$4005,ROW(B1009)-ROW($C$3)))=0,"",INDEX(PlansAndNotes!$E$6:$E$4005,ROW(B1009)-ROW($C$3))),"")</f>
        <v/>
      </c>
      <c r="Q1009" s="363" t="str">
        <f>IFERROR(IF(LEN(INDEX(PlansAndNotes!$G$6:$G$4005,ROW(B1009)-ROW($C$3)))=0,"",INDEX(PlansAndNotes!$G$6:$G$4005,ROW(B1009)-ROW($C$3))),"")</f>
        <v/>
      </c>
      <c r="R1009" s="361" t="str">
        <f>IFERROR(IF(LEN(D1009)&gt;0,IF(LEN(INDEX(AdressBook!$C$6:$C$25,MATCH(D1009,AdressBook!$B$6:$B$25,0),1))=0,"",INDEX(AdressBook!$C$6:$C$25,MATCH(D1009,AdressBook!$B$6:$B$25,0),1)),""),"")</f>
        <v/>
      </c>
      <c r="S1009" s="165">
        <f>IF(LEN(C1009)&gt;0,IFERROR(IF(MATCH(C1009,C1010:$C$4004,0)&gt;0,-1,ROW(S1009)-ROW($S$3)),ROW(S1009)-ROW($S$3)),-1)</f>
        <v>-1</v>
      </c>
      <c r="T1009" s="165">
        <f t="shared" si="128"/>
        <v>0</v>
      </c>
      <c r="U1009" s="165" t="str">
        <f t="shared" si="129"/>
        <v/>
      </c>
      <c r="V1009" s="165" t="str">
        <f>IFERROR(IF(OR(C1009="",S1009&lt;0),"",IF(SUBTOTAL(3,C1009:C1009)=0,-1,SUBTOTAL(3,$C$4:C1009))),"")</f>
        <v/>
      </c>
      <c r="W1009" s="156" t="str">
        <f t="array" ref="W1009">IF(LEN(C1009)&gt;0,IFERROR(IF(MATCH(C1009,$C$3:$C1008,0)&gt;0,N1009-INDEX($N$3:N1008,SUMPRODUCT(MAX(ROW($C$3:$C1008)*(C1009=$C$3:$C1008)))-2,1),""),""),"")</f>
        <v/>
      </c>
      <c r="X1009" s="156">
        <f t="shared" ca="1" si="130"/>
        <v>1</v>
      </c>
      <c r="Y1009" s="156">
        <f t="shared" ca="1" si="131"/>
        <v>1</v>
      </c>
    </row>
    <row r="1010" spans="2:25" hidden="1" x14ac:dyDescent="0.25">
      <c r="B1010" s="390" t="str">
        <f>IFERROR(IF(LEN(INDEX(PlansAndNotes!$B$6:$B$2005,ROW(A1010)-ROW($B$3)))=0,"",INDEX(PlansAndNotes!$B$6:$B$2005,ROW(A1010)-ROW($B$3))),"")</f>
        <v/>
      </c>
      <c r="C1010" s="361" t="str">
        <f t="shared" si="126"/>
        <v/>
      </c>
      <c r="D1010" s="361" t="str">
        <f>IFERROR(IF(LEN(C1010)&gt;0,IF(LEN(INDEX(TasksList!$C$6:$C$1005,MATCH(C1010,TasksList!$B$6:$B$1005,0),1))=0,"",INDEX(TasksList!$C$6:$C$1005,MATCH(C1010,TasksList!$B$6:$B$1005,0),1)),""),"")</f>
        <v/>
      </c>
      <c r="E1010" s="361" t="str">
        <f>IFERROR(IF(LEN(C1010)&gt;0,IF(LEN(INDEX(TasksList!$F$6:$F$1005,MATCH(C1010,TasksList!$B$6:$B$1005,0),1))=0,"not set!",INDEX(TasksList!$F$6:$F$1005,MATCH(C1010,TasksList!$B$6:$B$1005,0),1)),""),"")</f>
        <v/>
      </c>
      <c r="F1010" s="360" t="str">
        <f>IFERROR(IF(LEN(D1010)&gt;0,IF(LEN(INDEX(AdressBook!$D$6:$D$25,MATCH(D1010,AdressBook!$B$6:$B$25,0),1))=0,"",INDEX(AdressBook!$D$6:$D$25,MATCH(D1010,AdressBook!$B$6:$B$25,0),1)),""),"")</f>
        <v/>
      </c>
      <c r="G1010" s="361" t="str">
        <f>IFERROR(IF(LEN(INDEX(PlansAndNotes!$F$6:$F$2005,ROW(B1010)-ROW($C$3)))=0,"",INDEX(PlansAndNotes!$F$6:$F$2005,ROW(B1010)-ROW($C$3))),"")</f>
        <v/>
      </c>
      <c r="H1010" s="361" t="str">
        <f>IFERROR(IF(LEN(C1010)&gt;0,IF(LEN(INDEX(TasksList!$G$6:$G$1005,MATCH(C1010,TasksList!$B$6:$B$1005,0),1))=0,"",INDEX(TasksList!$G$6:$G$1005,MATCH(C1010,TasksList!$B$6:$B$1005,0),1)),""),"")</f>
        <v/>
      </c>
      <c r="I1010" s="381"/>
      <c r="J1010" s="400"/>
      <c r="K1010" s="400"/>
      <c r="L1010" s="179"/>
      <c r="M1010" s="381"/>
      <c r="N1010" s="362" t="str">
        <f>IFERROR(IF(LEN(INDEX(PlansAndNotes!$D$6:$D$4005,ROW(B1010)-ROW($C$3)))=0,"",INDEX(PlansAndNotes!$D$6:$D$4005,ROW(B1010)-ROW($C$3))),"")</f>
        <v/>
      </c>
      <c r="O1010" s="165" t="str">
        <f t="shared" si="127"/>
        <v/>
      </c>
      <c r="P1010" s="363" t="str">
        <f>IFERROR(IF(LEN(INDEX(PlansAndNotes!$E$6:$E$4005,ROW(B1010)-ROW($C$3)))=0,"",INDEX(PlansAndNotes!$E$6:$E$4005,ROW(B1010)-ROW($C$3))),"")</f>
        <v/>
      </c>
      <c r="Q1010" s="363" t="str">
        <f>IFERROR(IF(LEN(INDEX(PlansAndNotes!$G$6:$G$4005,ROW(B1010)-ROW($C$3)))=0,"",INDEX(PlansAndNotes!$G$6:$G$4005,ROW(B1010)-ROW($C$3))),"")</f>
        <v/>
      </c>
      <c r="R1010" s="361" t="str">
        <f>IFERROR(IF(LEN(D1010)&gt;0,IF(LEN(INDEX(AdressBook!$C$6:$C$25,MATCH(D1010,AdressBook!$B$6:$B$25,0),1))=0,"",INDEX(AdressBook!$C$6:$C$25,MATCH(D1010,AdressBook!$B$6:$B$25,0),1)),""),"")</f>
        <v/>
      </c>
      <c r="S1010" s="165">
        <f>IF(LEN(C1010)&gt;0,IFERROR(IF(MATCH(C1010,C1011:$C$4004,0)&gt;0,-1,ROW(S1010)-ROW($S$3)),ROW(S1010)-ROW($S$3)),-1)</f>
        <v>-1</v>
      </c>
      <c r="T1010" s="165">
        <f t="shared" si="128"/>
        <v>0</v>
      </c>
      <c r="U1010" s="165" t="str">
        <f t="shared" si="129"/>
        <v/>
      </c>
      <c r="V1010" s="165" t="str">
        <f>IFERROR(IF(OR(C1010="",S1010&lt;0),"",IF(SUBTOTAL(3,C1010:C1010)=0,-1,SUBTOTAL(3,$C$4:C1010))),"")</f>
        <v/>
      </c>
      <c r="W1010" s="156" t="str">
        <f t="array" ref="W1010">IF(LEN(C1010)&gt;0,IFERROR(IF(MATCH(C1010,$C$3:$C1009,0)&gt;0,N1010-INDEX($N$3:N1009,SUMPRODUCT(MAX(ROW($C$3:$C1009)*(C1010=$C$3:$C1009)))-2,1),""),""),"")</f>
        <v/>
      </c>
      <c r="X1010" s="156">
        <f t="shared" ca="1" si="130"/>
        <v>1</v>
      </c>
      <c r="Y1010" s="156">
        <f t="shared" ca="1" si="131"/>
        <v>1</v>
      </c>
    </row>
    <row r="1011" spans="2:25" hidden="1" x14ac:dyDescent="0.25">
      <c r="B1011" s="390" t="str">
        <f>IFERROR(IF(LEN(INDEX(PlansAndNotes!$B$6:$B$2005,ROW(A1011)-ROW($B$3)))=0,"",INDEX(PlansAndNotes!$B$6:$B$2005,ROW(A1011)-ROW($B$3))),"")</f>
        <v/>
      </c>
      <c r="C1011" s="361" t="str">
        <f t="shared" si="126"/>
        <v/>
      </c>
      <c r="D1011" s="361" t="str">
        <f>IFERROR(IF(LEN(C1011)&gt;0,IF(LEN(INDEX(TasksList!$C$6:$C$1005,MATCH(C1011,TasksList!$B$6:$B$1005,0),1))=0,"",INDEX(TasksList!$C$6:$C$1005,MATCH(C1011,TasksList!$B$6:$B$1005,0),1)),""),"")</f>
        <v/>
      </c>
      <c r="E1011" s="361" t="str">
        <f>IFERROR(IF(LEN(C1011)&gt;0,IF(LEN(INDEX(TasksList!$F$6:$F$1005,MATCH(C1011,TasksList!$B$6:$B$1005,0),1))=0,"not set!",INDEX(TasksList!$F$6:$F$1005,MATCH(C1011,TasksList!$B$6:$B$1005,0),1)),""),"")</f>
        <v/>
      </c>
      <c r="F1011" s="360" t="str">
        <f>IFERROR(IF(LEN(D1011)&gt;0,IF(LEN(INDEX(AdressBook!$D$6:$D$25,MATCH(D1011,AdressBook!$B$6:$B$25,0),1))=0,"",INDEX(AdressBook!$D$6:$D$25,MATCH(D1011,AdressBook!$B$6:$B$25,0),1)),""),"")</f>
        <v/>
      </c>
      <c r="G1011" s="361" t="str">
        <f>IFERROR(IF(LEN(INDEX(PlansAndNotes!$F$6:$F$2005,ROW(B1011)-ROW($C$3)))=0,"",INDEX(PlansAndNotes!$F$6:$F$2005,ROW(B1011)-ROW($C$3))),"")</f>
        <v/>
      </c>
      <c r="H1011" s="361" t="str">
        <f>IFERROR(IF(LEN(C1011)&gt;0,IF(LEN(INDEX(TasksList!$G$6:$G$1005,MATCH(C1011,TasksList!$B$6:$B$1005,0),1))=0,"",INDEX(TasksList!$G$6:$G$1005,MATCH(C1011,TasksList!$B$6:$B$1005,0),1)),""),"")</f>
        <v/>
      </c>
      <c r="I1011" s="381"/>
      <c r="J1011" s="400"/>
      <c r="K1011" s="400"/>
      <c r="L1011" s="179"/>
      <c r="M1011" s="381"/>
      <c r="N1011" s="362" t="str">
        <f>IFERROR(IF(LEN(INDEX(PlansAndNotes!$D$6:$D$4005,ROW(B1011)-ROW($C$3)))=0,"",INDEX(PlansAndNotes!$D$6:$D$4005,ROW(B1011)-ROW($C$3))),"")</f>
        <v/>
      </c>
      <c r="O1011" s="165" t="str">
        <f t="shared" si="127"/>
        <v/>
      </c>
      <c r="P1011" s="363" t="str">
        <f>IFERROR(IF(LEN(INDEX(PlansAndNotes!$E$6:$E$4005,ROW(B1011)-ROW($C$3)))=0,"",INDEX(PlansAndNotes!$E$6:$E$4005,ROW(B1011)-ROW($C$3))),"")</f>
        <v/>
      </c>
      <c r="Q1011" s="363" t="str">
        <f>IFERROR(IF(LEN(INDEX(PlansAndNotes!$G$6:$G$4005,ROW(B1011)-ROW($C$3)))=0,"",INDEX(PlansAndNotes!$G$6:$G$4005,ROW(B1011)-ROW($C$3))),"")</f>
        <v/>
      </c>
      <c r="R1011" s="361" t="str">
        <f>IFERROR(IF(LEN(D1011)&gt;0,IF(LEN(INDEX(AdressBook!$C$6:$C$25,MATCH(D1011,AdressBook!$B$6:$B$25,0),1))=0,"",INDEX(AdressBook!$C$6:$C$25,MATCH(D1011,AdressBook!$B$6:$B$25,0),1)),""),"")</f>
        <v/>
      </c>
      <c r="S1011" s="165">
        <f>IF(LEN(C1011)&gt;0,IFERROR(IF(MATCH(C1011,C1012:$C$4004,0)&gt;0,-1,ROW(S1011)-ROW($S$3)),ROW(S1011)-ROW($S$3)),-1)</f>
        <v>-1</v>
      </c>
      <c r="T1011" s="165">
        <f t="shared" si="128"/>
        <v>0</v>
      </c>
      <c r="U1011" s="165" t="str">
        <f t="shared" si="129"/>
        <v/>
      </c>
      <c r="V1011" s="165" t="str">
        <f>IFERROR(IF(OR(C1011="",S1011&lt;0),"",IF(SUBTOTAL(3,C1011:C1011)=0,-1,SUBTOTAL(3,$C$4:C1011))),"")</f>
        <v/>
      </c>
      <c r="W1011" s="156" t="str">
        <f t="array" ref="W1011">IF(LEN(C1011)&gt;0,IFERROR(IF(MATCH(C1011,$C$3:$C1010,0)&gt;0,N1011-INDEX($N$3:N1010,SUMPRODUCT(MAX(ROW($C$3:$C1010)*(C1011=$C$3:$C1010)))-2,1),""),""),"")</f>
        <v/>
      </c>
      <c r="X1011" s="156">
        <f t="shared" ca="1" si="130"/>
        <v>1</v>
      </c>
      <c r="Y1011" s="156">
        <f t="shared" ca="1" si="131"/>
        <v>1</v>
      </c>
    </row>
    <row r="1012" spans="2:25" hidden="1" x14ac:dyDescent="0.25">
      <c r="B1012" s="390" t="str">
        <f>IFERROR(IF(LEN(INDEX(PlansAndNotes!$B$6:$B$2005,ROW(A1012)-ROW($B$3)))=0,"",INDEX(PlansAndNotes!$B$6:$B$2005,ROW(A1012)-ROW($B$3))),"")</f>
        <v/>
      </c>
      <c r="C1012" s="361" t="str">
        <f t="shared" si="126"/>
        <v/>
      </c>
      <c r="D1012" s="361" t="str">
        <f>IFERROR(IF(LEN(C1012)&gt;0,IF(LEN(INDEX(TasksList!$C$6:$C$1005,MATCH(C1012,TasksList!$B$6:$B$1005,0),1))=0,"",INDEX(TasksList!$C$6:$C$1005,MATCH(C1012,TasksList!$B$6:$B$1005,0),1)),""),"")</f>
        <v/>
      </c>
      <c r="E1012" s="361" t="str">
        <f>IFERROR(IF(LEN(C1012)&gt;0,IF(LEN(INDEX(TasksList!$F$6:$F$1005,MATCH(C1012,TasksList!$B$6:$B$1005,0),1))=0,"not set!",INDEX(TasksList!$F$6:$F$1005,MATCH(C1012,TasksList!$B$6:$B$1005,0),1)),""),"")</f>
        <v/>
      </c>
      <c r="F1012" s="360" t="str">
        <f>IFERROR(IF(LEN(D1012)&gt;0,IF(LEN(INDEX(AdressBook!$D$6:$D$25,MATCH(D1012,AdressBook!$B$6:$B$25,0),1))=0,"",INDEX(AdressBook!$D$6:$D$25,MATCH(D1012,AdressBook!$B$6:$B$25,0),1)),""),"")</f>
        <v/>
      </c>
      <c r="G1012" s="361" t="str">
        <f>IFERROR(IF(LEN(INDEX(PlansAndNotes!$F$6:$F$2005,ROW(B1012)-ROW($C$3)))=0,"",INDEX(PlansAndNotes!$F$6:$F$2005,ROW(B1012)-ROW($C$3))),"")</f>
        <v/>
      </c>
      <c r="H1012" s="361" t="str">
        <f>IFERROR(IF(LEN(C1012)&gt;0,IF(LEN(INDEX(TasksList!$G$6:$G$1005,MATCH(C1012,TasksList!$B$6:$B$1005,0),1))=0,"",INDEX(TasksList!$G$6:$G$1005,MATCH(C1012,TasksList!$B$6:$B$1005,0),1)),""),"")</f>
        <v/>
      </c>
      <c r="I1012" s="381"/>
      <c r="J1012" s="400"/>
      <c r="K1012" s="400"/>
      <c r="L1012" s="179"/>
      <c r="M1012" s="381"/>
      <c r="N1012" s="362" t="str">
        <f>IFERROR(IF(LEN(INDEX(PlansAndNotes!$D$6:$D$4005,ROW(B1012)-ROW($C$3)))=0,"",INDEX(PlansAndNotes!$D$6:$D$4005,ROW(B1012)-ROW($C$3))),"")</f>
        <v/>
      </c>
      <c r="O1012" s="165" t="str">
        <f t="shared" si="127"/>
        <v/>
      </c>
      <c r="P1012" s="363" t="str">
        <f>IFERROR(IF(LEN(INDEX(PlansAndNotes!$E$6:$E$4005,ROW(B1012)-ROW($C$3)))=0,"",INDEX(PlansAndNotes!$E$6:$E$4005,ROW(B1012)-ROW($C$3))),"")</f>
        <v/>
      </c>
      <c r="Q1012" s="363" t="str">
        <f>IFERROR(IF(LEN(INDEX(PlansAndNotes!$G$6:$G$4005,ROW(B1012)-ROW($C$3)))=0,"",INDEX(PlansAndNotes!$G$6:$G$4005,ROW(B1012)-ROW($C$3))),"")</f>
        <v/>
      </c>
      <c r="R1012" s="361" t="str">
        <f>IFERROR(IF(LEN(D1012)&gt;0,IF(LEN(INDEX(AdressBook!$C$6:$C$25,MATCH(D1012,AdressBook!$B$6:$B$25,0),1))=0,"",INDEX(AdressBook!$C$6:$C$25,MATCH(D1012,AdressBook!$B$6:$B$25,0),1)),""),"")</f>
        <v/>
      </c>
      <c r="S1012" s="165">
        <f>IF(LEN(C1012)&gt;0,IFERROR(IF(MATCH(C1012,C1013:$C$4004,0)&gt;0,-1,ROW(S1012)-ROW($S$3)),ROW(S1012)-ROW($S$3)),-1)</f>
        <v>-1</v>
      </c>
      <c r="T1012" s="165">
        <f t="shared" si="128"/>
        <v>0</v>
      </c>
      <c r="U1012" s="165" t="str">
        <f t="shared" si="129"/>
        <v/>
      </c>
      <c r="V1012" s="165" t="str">
        <f>IFERROR(IF(OR(C1012="",S1012&lt;0),"",IF(SUBTOTAL(3,C1012:C1012)=0,-1,SUBTOTAL(3,$C$4:C1012))),"")</f>
        <v/>
      </c>
      <c r="W1012" s="156" t="str">
        <f t="array" ref="W1012">IF(LEN(C1012)&gt;0,IFERROR(IF(MATCH(C1012,$C$3:$C1011,0)&gt;0,N1012-INDEX($N$3:N1011,SUMPRODUCT(MAX(ROW($C$3:$C1011)*(C1012=$C$3:$C1011)))-2,1),""),""),"")</f>
        <v/>
      </c>
      <c r="X1012" s="156">
        <f t="shared" ca="1" si="130"/>
        <v>1</v>
      </c>
      <c r="Y1012" s="156">
        <f t="shared" ca="1" si="131"/>
        <v>1</v>
      </c>
    </row>
    <row r="1013" spans="2:25" hidden="1" x14ac:dyDescent="0.25">
      <c r="B1013" s="390" t="str">
        <f>IFERROR(IF(LEN(INDEX(PlansAndNotes!$B$6:$B$2005,ROW(A1013)-ROW($B$3)))=0,"",INDEX(PlansAndNotes!$B$6:$B$2005,ROW(A1013)-ROW($B$3))),"")</f>
        <v/>
      </c>
      <c r="C1013" s="361" t="str">
        <f t="shared" si="126"/>
        <v/>
      </c>
      <c r="D1013" s="361" t="str">
        <f>IFERROR(IF(LEN(C1013)&gt;0,IF(LEN(INDEX(TasksList!$C$6:$C$1005,MATCH(C1013,TasksList!$B$6:$B$1005,0),1))=0,"",INDEX(TasksList!$C$6:$C$1005,MATCH(C1013,TasksList!$B$6:$B$1005,0),1)),""),"")</f>
        <v/>
      </c>
      <c r="E1013" s="361" t="str">
        <f>IFERROR(IF(LEN(C1013)&gt;0,IF(LEN(INDEX(TasksList!$F$6:$F$1005,MATCH(C1013,TasksList!$B$6:$B$1005,0),1))=0,"not set!",INDEX(TasksList!$F$6:$F$1005,MATCH(C1013,TasksList!$B$6:$B$1005,0),1)),""),"")</f>
        <v/>
      </c>
      <c r="F1013" s="360" t="str">
        <f>IFERROR(IF(LEN(D1013)&gt;0,IF(LEN(INDEX(AdressBook!$D$6:$D$25,MATCH(D1013,AdressBook!$B$6:$B$25,0),1))=0,"",INDEX(AdressBook!$D$6:$D$25,MATCH(D1013,AdressBook!$B$6:$B$25,0),1)),""),"")</f>
        <v/>
      </c>
      <c r="G1013" s="361" t="str">
        <f>IFERROR(IF(LEN(INDEX(PlansAndNotes!$F$6:$F$2005,ROW(B1013)-ROW($C$3)))=0,"",INDEX(PlansAndNotes!$F$6:$F$2005,ROW(B1013)-ROW($C$3))),"")</f>
        <v/>
      </c>
      <c r="H1013" s="361" t="str">
        <f>IFERROR(IF(LEN(C1013)&gt;0,IF(LEN(INDEX(TasksList!$G$6:$G$1005,MATCH(C1013,TasksList!$B$6:$B$1005,0),1))=0,"",INDEX(TasksList!$G$6:$G$1005,MATCH(C1013,TasksList!$B$6:$B$1005,0),1)),""),"")</f>
        <v/>
      </c>
      <c r="I1013" s="381"/>
      <c r="J1013" s="400"/>
      <c r="K1013" s="400"/>
      <c r="L1013" s="179"/>
      <c r="M1013" s="381"/>
      <c r="N1013" s="362" t="str">
        <f>IFERROR(IF(LEN(INDEX(PlansAndNotes!$D$6:$D$4005,ROW(B1013)-ROW($C$3)))=0,"",INDEX(PlansAndNotes!$D$6:$D$4005,ROW(B1013)-ROW($C$3))),"")</f>
        <v/>
      </c>
      <c r="O1013" s="165" t="str">
        <f t="shared" si="127"/>
        <v/>
      </c>
      <c r="P1013" s="363" t="str">
        <f>IFERROR(IF(LEN(INDEX(PlansAndNotes!$E$6:$E$4005,ROW(B1013)-ROW($C$3)))=0,"",INDEX(PlansAndNotes!$E$6:$E$4005,ROW(B1013)-ROW($C$3))),"")</f>
        <v/>
      </c>
      <c r="Q1013" s="363" t="str">
        <f>IFERROR(IF(LEN(INDEX(PlansAndNotes!$G$6:$G$4005,ROW(B1013)-ROW($C$3)))=0,"",INDEX(PlansAndNotes!$G$6:$G$4005,ROW(B1013)-ROW($C$3))),"")</f>
        <v/>
      </c>
      <c r="R1013" s="361" t="str">
        <f>IFERROR(IF(LEN(D1013)&gt;0,IF(LEN(INDEX(AdressBook!$C$6:$C$25,MATCH(D1013,AdressBook!$B$6:$B$25,0),1))=0,"",INDEX(AdressBook!$C$6:$C$25,MATCH(D1013,AdressBook!$B$6:$B$25,0),1)),""),"")</f>
        <v/>
      </c>
      <c r="S1013" s="165">
        <f>IF(LEN(C1013)&gt;0,IFERROR(IF(MATCH(C1013,C1014:$C$4004,0)&gt;0,-1,ROW(S1013)-ROW($S$3)),ROW(S1013)-ROW($S$3)),-1)</f>
        <v>-1</v>
      </c>
      <c r="T1013" s="165">
        <f t="shared" si="128"/>
        <v>0</v>
      </c>
      <c r="U1013" s="165" t="str">
        <f t="shared" si="129"/>
        <v/>
      </c>
      <c r="V1013" s="165" t="str">
        <f>IFERROR(IF(OR(C1013="",S1013&lt;0),"",IF(SUBTOTAL(3,C1013:C1013)=0,-1,SUBTOTAL(3,$C$4:C1013))),"")</f>
        <v/>
      </c>
      <c r="W1013" s="156" t="str">
        <f t="array" ref="W1013">IF(LEN(C1013)&gt;0,IFERROR(IF(MATCH(C1013,$C$3:$C1012,0)&gt;0,N1013-INDEX($N$3:N1012,SUMPRODUCT(MAX(ROW($C$3:$C1012)*(C1013=$C$3:$C1012)))-2,1),""),""),"")</f>
        <v/>
      </c>
      <c r="X1013" s="156">
        <f t="shared" ca="1" si="130"/>
        <v>1</v>
      </c>
      <c r="Y1013" s="156">
        <f t="shared" ca="1" si="131"/>
        <v>1</v>
      </c>
    </row>
    <row r="1014" spans="2:25" hidden="1" x14ac:dyDescent="0.25">
      <c r="B1014" s="390" t="str">
        <f>IFERROR(IF(LEN(INDEX(PlansAndNotes!$B$6:$B$2005,ROW(A1014)-ROW($B$3)))=0,"",INDEX(PlansAndNotes!$B$6:$B$2005,ROW(A1014)-ROW($B$3))),"")</f>
        <v/>
      </c>
      <c r="C1014" s="361" t="str">
        <f t="shared" si="126"/>
        <v/>
      </c>
      <c r="D1014" s="361" t="str">
        <f>IFERROR(IF(LEN(C1014)&gt;0,IF(LEN(INDEX(TasksList!$C$6:$C$1005,MATCH(C1014,TasksList!$B$6:$B$1005,0),1))=0,"",INDEX(TasksList!$C$6:$C$1005,MATCH(C1014,TasksList!$B$6:$B$1005,0),1)),""),"")</f>
        <v/>
      </c>
      <c r="E1014" s="361" t="str">
        <f>IFERROR(IF(LEN(C1014)&gt;0,IF(LEN(INDEX(TasksList!$F$6:$F$1005,MATCH(C1014,TasksList!$B$6:$B$1005,0),1))=0,"not set!",INDEX(TasksList!$F$6:$F$1005,MATCH(C1014,TasksList!$B$6:$B$1005,0),1)),""),"")</f>
        <v/>
      </c>
      <c r="F1014" s="360" t="str">
        <f>IFERROR(IF(LEN(D1014)&gt;0,IF(LEN(INDEX(AdressBook!$D$6:$D$25,MATCH(D1014,AdressBook!$B$6:$B$25,0),1))=0,"",INDEX(AdressBook!$D$6:$D$25,MATCH(D1014,AdressBook!$B$6:$B$25,0),1)),""),"")</f>
        <v/>
      </c>
      <c r="G1014" s="361" t="str">
        <f>IFERROR(IF(LEN(INDEX(PlansAndNotes!$F$6:$F$2005,ROW(B1014)-ROW($C$3)))=0,"",INDEX(PlansAndNotes!$F$6:$F$2005,ROW(B1014)-ROW($C$3))),"")</f>
        <v/>
      </c>
      <c r="H1014" s="361" t="str">
        <f>IFERROR(IF(LEN(C1014)&gt;0,IF(LEN(INDEX(TasksList!$G$6:$G$1005,MATCH(C1014,TasksList!$B$6:$B$1005,0),1))=0,"",INDEX(TasksList!$G$6:$G$1005,MATCH(C1014,TasksList!$B$6:$B$1005,0),1)),""),"")</f>
        <v/>
      </c>
      <c r="I1014" s="381"/>
      <c r="J1014" s="400"/>
      <c r="K1014" s="400"/>
      <c r="L1014" s="179"/>
      <c r="M1014" s="381"/>
      <c r="N1014" s="362" t="str">
        <f>IFERROR(IF(LEN(INDEX(PlansAndNotes!$D$6:$D$4005,ROW(B1014)-ROW($C$3)))=0,"",INDEX(PlansAndNotes!$D$6:$D$4005,ROW(B1014)-ROW($C$3))),"")</f>
        <v/>
      </c>
      <c r="O1014" s="165" t="str">
        <f t="shared" si="127"/>
        <v/>
      </c>
      <c r="P1014" s="363" t="str">
        <f>IFERROR(IF(LEN(INDEX(PlansAndNotes!$E$6:$E$4005,ROW(B1014)-ROW($C$3)))=0,"",INDEX(PlansAndNotes!$E$6:$E$4005,ROW(B1014)-ROW($C$3))),"")</f>
        <v/>
      </c>
      <c r="Q1014" s="363" t="str">
        <f>IFERROR(IF(LEN(INDEX(PlansAndNotes!$G$6:$G$4005,ROW(B1014)-ROW($C$3)))=0,"",INDEX(PlansAndNotes!$G$6:$G$4005,ROW(B1014)-ROW($C$3))),"")</f>
        <v/>
      </c>
      <c r="R1014" s="361" t="str">
        <f>IFERROR(IF(LEN(D1014)&gt;0,IF(LEN(INDEX(AdressBook!$C$6:$C$25,MATCH(D1014,AdressBook!$B$6:$B$25,0),1))=0,"",INDEX(AdressBook!$C$6:$C$25,MATCH(D1014,AdressBook!$B$6:$B$25,0),1)),""),"")</f>
        <v/>
      </c>
      <c r="S1014" s="165">
        <f>IF(LEN(C1014)&gt;0,IFERROR(IF(MATCH(C1014,C1015:$C$4004,0)&gt;0,-1,ROW(S1014)-ROW($S$3)),ROW(S1014)-ROW($S$3)),-1)</f>
        <v>-1</v>
      </c>
      <c r="T1014" s="165">
        <f t="shared" si="128"/>
        <v>0</v>
      </c>
      <c r="U1014" s="165" t="str">
        <f t="shared" si="129"/>
        <v/>
      </c>
      <c r="V1014" s="165" t="str">
        <f>IFERROR(IF(OR(C1014="",S1014&lt;0),"",IF(SUBTOTAL(3,C1014:C1014)=0,-1,SUBTOTAL(3,$C$4:C1014))),"")</f>
        <v/>
      </c>
      <c r="W1014" s="156" t="str">
        <f t="array" ref="W1014">IF(LEN(C1014)&gt;0,IFERROR(IF(MATCH(C1014,$C$3:$C1013,0)&gt;0,N1014-INDEX($N$3:N1013,SUMPRODUCT(MAX(ROW($C$3:$C1013)*(C1014=$C$3:$C1013)))-2,1),""),""),"")</f>
        <v/>
      </c>
      <c r="X1014" s="156">
        <f t="shared" ca="1" si="130"/>
        <v>1</v>
      </c>
      <c r="Y1014" s="156">
        <f t="shared" ca="1" si="131"/>
        <v>1</v>
      </c>
    </row>
    <row r="1015" spans="2:25" hidden="1" x14ac:dyDescent="0.25">
      <c r="B1015" s="390" t="str">
        <f>IFERROR(IF(LEN(INDEX(PlansAndNotes!$B$6:$B$2005,ROW(A1015)-ROW($B$3)))=0,"",INDEX(PlansAndNotes!$B$6:$B$2005,ROW(A1015)-ROW($B$3))),"")</f>
        <v/>
      </c>
      <c r="C1015" s="361" t="str">
        <f t="shared" si="126"/>
        <v/>
      </c>
      <c r="D1015" s="361" t="str">
        <f>IFERROR(IF(LEN(C1015)&gt;0,IF(LEN(INDEX(TasksList!$C$6:$C$1005,MATCH(C1015,TasksList!$B$6:$B$1005,0),1))=0,"",INDEX(TasksList!$C$6:$C$1005,MATCH(C1015,TasksList!$B$6:$B$1005,0),1)),""),"")</f>
        <v/>
      </c>
      <c r="E1015" s="361" t="str">
        <f>IFERROR(IF(LEN(C1015)&gt;0,IF(LEN(INDEX(TasksList!$F$6:$F$1005,MATCH(C1015,TasksList!$B$6:$B$1005,0),1))=0,"not set!",INDEX(TasksList!$F$6:$F$1005,MATCH(C1015,TasksList!$B$6:$B$1005,0),1)),""),"")</f>
        <v/>
      </c>
      <c r="F1015" s="360" t="str">
        <f>IFERROR(IF(LEN(D1015)&gt;0,IF(LEN(INDEX(AdressBook!$D$6:$D$25,MATCH(D1015,AdressBook!$B$6:$B$25,0),1))=0,"",INDEX(AdressBook!$D$6:$D$25,MATCH(D1015,AdressBook!$B$6:$B$25,0),1)),""),"")</f>
        <v/>
      </c>
      <c r="G1015" s="361" t="str">
        <f>IFERROR(IF(LEN(INDEX(PlansAndNotes!$F$6:$F$2005,ROW(B1015)-ROW($C$3)))=0,"",INDEX(PlansAndNotes!$F$6:$F$2005,ROW(B1015)-ROW($C$3))),"")</f>
        <v/>
      </c>
      <c r="H1015" s="361" t="str">
        <f>IFERROR(IF(LEN(C1015)&gt;0,IF(LEN(INDEX(TasksList!$G$6:$G$1005,MATCH(C1015,TasksList!$B$6:$B$1005,0),1))=0,"",INDEX(TasksList!$G$6:$G$1005,MATCH(C1015,TasksList!$B$6:$B$1005,0),1)),""),"")</f>
        <v/>
      </c>
      <c r="I1015" s="381"/>
      <c r="J1015" s="400"/>
      <c r="K1015" s="400"/>
      <c r="L1015" s="179"/>
      <c r="M1015" s="381"/>
      <c r="N1015" s="362" t="str">
        <f>IFERROR(IF(LEN(INDEX(PlansAndNotes!$D$6:$D$4005,ROW(B1015)-ROW($C$3)))=0,"",INDEX(PlansAndNotes!$D$6:$D$4005,ROW(B1015)-ROW($C$3))),"")</f>
        <v/>
      </c>
      <c r="O1015" s="165" t="str">
        <f t="shared" si="127"/>
        <v/>
      </c>
      <c r="P1015" s="363" t="str">
        <f>IFERROR(IF(LEN(INDEX(PlansAndNotes!$E$6:$E$4005,ROW(B1015)-ROW($C$3)))=0,"",INDEX(PlansAndNotes!$E$6:$E$4005,ROW(B1015)-ROW($C$3))),"")</f>
        <v/>
      </c>
      <c r="Q1015" s="363" t="str">
        <f>IFERROR(IF(LEN(INDEX(PlansAndNotes!$G$6:$G$4005,ROW(B1015)-ROW($C$3)))=0,"",INDEX(PlansAndNotes!$G$6:$G$4005,ROW(B1015)-ROW($C$3))),"")</f>
        <v/>
      </c>
      <c r="R1015" s="361" t="str">
        <f>IFERROR(IF(LEN(D1015)&gt;0,IF(LEN(INDEX(AdressBook!$C$6:$C$25,MATCH(D1015,AdressBook!$B$6:$B$25,0),1))=0,"",INDEX(AdressBook!$C$6:$C$25,MATCH(D1015,AdressBook!$B$6:$B$25,0),1)),""),"")</f>
        <v/>
      </c>
      <c r="S1015" s="165">
        <f>IF(LEN(C1015)&gt;0,IFERROR(IF(MATCH(C1015,C1016:$C$4004,0)&gt;0,-1,ROW(S1015)-ROW($S$3)),ROW(S1015)-ROW($S$3)),-1)</f>
        <v>-1</v>
      </c>
      <c r="T1015" s="165">
        <f t="shared" si="128"/>
        <v>0</v>
      </c>
      <c r="U1015" s="165" t="str">
        <f t="shared" si="129"/>
        <v/>
      </c>
      <c r="V1015" s="165" t="str">
        <f>IFERROR(IF(OR(C1015="",S1015&lt;0),"",IF(SUBTOTAL(3,C1015:C1015)=0,-1,SUBTOTAL(3,$C$4:C1015))),"")</f>
        <v/>
      </c>
      <c r="W1015" s="156" t="str">
        <f t="array" ref="W1015">IF(LEN(C1015)&gt;0,IFERROR(IF(MATCH(C1015,$C$3:$C1014,0)&gt;0,N1015-INDEX($N$3:N1014,SUMPRODUCT(MAX(ROW($C$3:$C1014)*(C1015=$C$3:$C1014)))-2,1),""),""),"")</f>
        <v/>
      </c>
      <c r="X1015" s="156">
        <f t="shared" ca="1" si="130"/>
        <v>1</v>
      </c>
      <c r="Y1015" s="156">
        <f t="shared" ca="1" si="131"/>
        <v>1</v>
      </c>
    </row>
    <row r="1016" spans="2:25" hidden="1" x14ac:dyDescent="0.25">
      <c r="B1016" s="390" t="str">
        <f>IFERROR(IF(LEN(INDEX(PlansAndNotes!$B$6:$B$2005,ROW(A1016)-ROW($B$3)))=0,"",INDEX(PlansAndNotes!$B$6:$B$2005,ROW(A1016)-ROW($B$3))),"")</f>
        <v/>
      </c>
      <c r="C1016" s="361" t="str">
        <f t="shared" si="126"/>
        <v/>
      </c>
      <c r="D1016" s="361" t="str">
        <f>IFERROR(IF(LEN(C1016)&gt;0,IF(LEN(INDEX(TasksList!$C$6:$C$1005,MATCH(C1016,TasksList!$B$6:$B$1005,0),1))=0,"",INDEX(TasksList!$C$6:$C$1005,MATCH(C1016,TasksList!$B$6:$B$1005,0),1)),""),"")</f>
        <v/>
      </c>
      <c r="E1016" s="361" t="str">
        <f>IFERROR(IF(LEN(C1016)&gt;0,IF(LEN(INDEX(TasksList!$F$6:$F$1005,MATCH(C1016,TasksList!$B$6:$B$1005,0),1))=0,"not set!",INDEX(TasksList!$F$6:$F$1005,MATCH(C1016,TasksList!$B$6:$B$1005,0),1)),""),"")</f>
        <v/>
      </c>
      <c r="F1016" s="360" t="str">
        <f>IFERROR(IF(LEN(D1016)&gt;0,IF(LEN(INDEX(AdressBook!$D$6:$D$25,MATCH(D1016,AdressBook!$B$6:$B$25,0),1))=0,"",INDEX(AdressBook!$D$6:$D$25,MATCH(D1016,AdressBook!$B$6:$B$25,0),1)),""),"")</f>
        <v/>
      </c>
      <c r="G1016" s="361" t="str">
        <f>IFERROR(IF(LEN(INDEX(PlansAndNotes!$F$6:$F$2005,ROW(B1016)-ROW($C$3)))=0,"",INDEX(PlansAndNotes!$F$6:$F$2005,ROW(B1016)-ROW($C$3))),"")</f>
        <v/>
      </c>
      <c r="H1016" s="361" t="str">
        <f>IFERROR(IF(LEN(C1016)&gt;0,IF(LEN(INDEX(TasksList!$G$6:$G$1005,MATCH(C1016,TasksList!$B$6:$B$1005,0),1))=0,"",INDEX(TasksList!$G$6:$G$1005,MATCH(C1016,TasksList!$B$6:$B$1005,0),1)),""),"")</f>
        <v/>
      </c>
      <c r="I1016" s="381"/>
      <c r="J1016" s="400"/>
      <c r="K1016" s="400"/>
      <c r="L1016" s="179"/>
      <c r="M1016" s="381"/>
      <c r="N1016" s="362" t="str">
        <f>IFERROR(IF(LEN(INDEX(PlansAndNotes!$D$6:$D$4005,ROW(B1016)-ROW($C$3)))=0,"",INDEX(PlansAndNotes!$D$6:$D$4005,ROW(B1016)-ROW($C$3))),"")</f>
        <v/>
      </c>
      <c r="O1016" s="165" t="str">
        <f t="shared" si="127"/>
        <v/>
      </c>
      <c r="P1016" s="363" t="str">
        <f>IFERROR(IF(LEN(INDEX(PlansAndNotes!$E$6:$E$4005,ROW(B1016)-ROW($C$3)))=0,"",INDEX(PlansAndNotes!$E$6:$E$4005,ROW(B1016)-ROW($C$3))),"")</f>
        <v/>
      </c>
      <c r="Q1016" s="363" t="str">
        <f>IFERROR(IF(LEN(INDEX(PlansAndNotes!$G$6:$G$4005,ROW(B1016)-ROW($C$3)))=0,"",INDEX(PlansAndNotes!$G$6:$G$4005,ROW(B1016)-ROW($C$3))),"")</f>
        <v/>
      </c>
      <c r="R1016" s="361" t="str">
        <f>IFERROR(IF(LEN(D1016)&gt;0,IF(LEN(INDEX(AdressBook!$C$6:$C$25,MATCH(D1016,AdressBook!$B$6:$B$25,0),1))=0,"",INDEX(AdressBook!$C$6:$C$25,MATCH(D1016,AdressBook!$B$6:$B$25,0),1)),""),"")</f>
        <v/>
      </c>
      <c r="S1016" s="165">
        <f>IF(LEN(C1016)&gt;0,IFERROR(IF(MATCH(C1016,C1017:$C$4004,0)&gt;0,-1,ROW(S1016)-ROW($S$3)),ROW(S1016)-ROW($S$3)),-1)</f>
        <v>-1</v>
      </c>
      <c r="T1016" s="165">
        <f t="shared" si="128"/>
        <v>0</v>
      </c>
      <c r="U1016" s="165" t="str">
        <f t="shared" si="129"/>
        <v/>
      </c>
      <c r="V1016" s="165" t="str">
        <f>IFERROR(IF(OR(C1016="",S1016&lt;0),"",IF(SUBTOTAL(3,C1016:C1016)=0,-1,SUBTOTAL(3,$C$4:C1016))),"")</f>
        <v/>
      </c>
      <c r="W1016" s="156" t="str">
        <f t="array" ref="W1016">IF(LEN(C1016)&gt;0,IFERROR(IF(MATCH(C1016,$C$3:$C1015,0)&gt;0,N1016-INDEX($N$3:N1015,SUMPRODUCT(MAX(ROW($C$3:$C1015)*(C1016=$C$3:$C1015)))-2,1),""),""),"")</f>
        <v/>
      </c>
      <c r="X1016" s="156">
        <f t="shared" ca="1" si="130"/>
        <v>1</v>
      </c>
      <c r="Y1016" s="156">
        <f t="shared" ca="1" si="131"/>
        <v>1</v>
      </c>
    </row>
    <row r="1017" spans="2:25" hidden="1" x14ac:dyDescent="0.25">
      <c r="B1017" s="390" t="str">
        <f>IFERROR(IF(LEN(INDEX(PlansAndNotes!$B$6:$B$2005,ROW(A1017)-ROW($B$3)))=0,"",INDEX(PlansAndNotes!$B$6:$B$2005,ROW(A1017)-ROW($B$3))),"")</f>
        <v/>
      </c>
      <c r="C1017" s="361" t="str">
        <f t="shared" si="126"/>
        <v/>
      </c>
      <c r="D1017" s="361" t="str">
        <f>IFERROR(IF(LEN(C1017)&gt;0,IF(LEN(INDEX(TasksList!$C$6:$C$1005,MATCH(C1017,TasksList!$B$6:$B$1005,0),1))=0,"",INDEX(TasksList!$C$6:$C$1005,MATCH(C1017,TasksList!$B$6:$B$1005,0),1)),""),"")</f>
        <v/>
      </c>
      <c r="E1017" s="361" t="str">
        <f>IFERROR(IF(LEN(C1017)&gt;0,IF(LEN(INDEX(TasksList!$F$6:$F$1005,MATCH(C1017,TasksList!$B$6:$B$1005,0),1))=0,"not set!",INDEX(TasksList!$F$6:$F$1005,MATCH(C1017,TasksList!$B$6:$B$1005,0),1)),""),"")</f>
        <v/>
      </c>
      <c r="F1017" s="360" t="str">
        <f>IFERROR(IF(LEN(D1017)&gt;0,IF(LEN(INDEX(AdressBook!$D$6:$D$25,MATCH(D1017,AdressBook!$B$6:$B$25,0),1))=0,"",INDEX(AdressBook!$D$6:$D$25,MATCH(D1017,AdressBook!$B$6:$B$25,0),1)),""),"")</f>
        <v/>
      </c>
      <c r="G1017" s="361" t="str">
        <f>IFERROR(IF(LEN(INDEX(PlansAndNotes!$F$6:$F$2005,ROW(B1017)-ROW($C$3)))=0,"",INDEX(PlansAndNotes!$F$6:$F$2005,ROW(B1017)-ROW($C$3))),"")</f>
        <v/>
      </c>
      <c r="H1017" s="361" t="str">
        <f>IFERROR(IF(LEN(C1017)&gt;0,IF(LEN(INDEX(TasksList!$G$6:$G$1005,MATCH(C1017,TasksList!$B$6:$B$1005,0),1))=0,"",INDEX(TasksList!$G$6:$G$1005,MATCH(C1017,TasksList!$B$6:$B$1005,0),1)),""),"")</f>
        <v/>
      </c>
      <c r="I1017" s="381"/>
      <c r="J1017" s="400"/>
      <c r="K1017" s="400"/>
      <c r="L1017" s="179"/>
      <c r="M1017" s="381"/>
      <c r="N1017" s="362" t="str">
        <f>IFERROR(IF(LEN(INDEX(PlansAndNotes!$D$6:$D$4005,ROW(B1017)-ROW($C$3)))=0,"",INDEX(PlansAndNotes!$D$6:$D$4005,ROW(B1017)-ROW($C$3))),"")</f>
        <v/>
      </c>
      <c r="O1017" s="165" t="str">
        <f t="shared" si="127"/>
        <v/>
      </c>
      <c r="P1017" s="363" t="str">
        <f>IFERROR(IF(LEN(INDEX(PlansAndNotes!$E$6:$E$4005,ROW(B1017)-ROW($C$3)))=0,"",INDEX(PlansAndNotes!$E$6:$E$4005,ROW(B1017)-ROW($C$3))),"")</f>
        <v/>
      </c>
      <c r="Q1017" s="363" t="str">
        <f>IFERROR(IF(LEN(INDEX(PlansAndNotes!$G$6:$G$4005,ROW(B1017)-ROW($C$3)))=0,"",INDEX(PlansAndNotes!$G$6:$G$4005,ROW(B1017)-ROW($C$3))),"")</f>
        <v/>
      </c>
      <c r="R1017" s="361" t="str">
        <f>IFERROR(IF(LEN(D1017)&gt;0,IF(LEN(INDEX(AdressBook!$C$6:$C$25,MATCH(D1017,AdressBook!$B$6:$B$25,0),1))=0,"",INDEX(AdressBook!$C$6:$C$25,MATCH(D1017,AdressBook!$B$6:$B$25,0),1)),""),"")</f>
        <v/>
      </c>
      <c r="S1017" s="165">
        <f>IF(LEN(C1017)&gt;0,IFERROR(IF(MATCH(C1017,C1018:$C$4004,0)&gt;0,-1,ROW(S1017)-ROW($S$3)),ROW(S1017)-ROW($S$3)),-1)</f>
        <v>-1</v>
      </c>
      <c r="T1017" s="165">
        <f t="shared" si="128"/>
        <v>0</v>
      </c>
      <c r="U1017" s="165" t="str">
        <f t="shared" si="129"/>
        <v/>
      </c>
      <c r="V1017" s="165" t="str">
        <f>IFERROR(IF(OR(C1017="",S1017&lt;0),"",IF(SUBTOTAL(3,C1017:C1017)=0,-1,SUBTOTAL(3,$C$4:C1017))),"")</f>
        <v/>
      </c>
      <c r="W1017" s="156" t="str">
        <f t="array" ref="W1017">IF(LEN(C1017)&gt;0,IFERROR(IF(MATCH(C1017,$C$3:$C1016,0)&gt;0,N1017-INDEX($N$3:N1016,SUMPRODUCT(MAX(ROW($C$3:$C1016)*(C1017=$C$3:$C1016)))-2,1),""),""),"")</f>
        <v/>
      </c>
      <c r="X1017" s="156">
        <f t="shared" ca="1" si="130"/>
        <v>1</v>
      </c>
      <c r="Y1017" s="156">
        <f t="shared" ca="1" si="131"/>
        <v>1</v>
      </c>
    </row>
    <row r="1018" spans="2:25" hidden="1" x14ac:dyDescent="0.25">
      <c r="B1018" s="390" t="str">
        <f>IFERROR(IF(LEN(INDEX(PlansAndNotes!$B$6:$B$2005,ROW(A1018)-ROW($B$3)))=0,"",INDEX(PlansAndNotes!$B$6:$B$2005,ROW(A1018)-ROW($B$3))),"")</f>
        <v/>
      </c>
      <c r="C1018" s="361" t="str">
        <f t="shared" si="126"/>
        <v/>
      </c>
      <c r="D1018" s="361" t="str">
        <f>IFERROR(IF(LEN(C1018)&gt;0,IF(LEN(INDEX(TasksList!$C$6:$C$1005,MATCH(C1018,TasksList!$B$6:$B$1005,0),1))=0,"",INDEX(TasksList!$C$6:$C$1005,MATCH(C1018,TasksList!$B$6:$B$1005,0),1)),""),"")</f>
        <v/>
      </c>
      <c r="E1018" s="361" t="str">
        <f>IFERROR(IF(LEN(C1018)&gt;0,IF(LEN(INDEX(TasksList!$F$6:$F$1005,MATCH(C1018,TasksList!$B$6:$B$1005,0),1))=0,"not set!",INDEX(TasksList!$F$6:$F$1005,MATCH(C1018,TasksList!$B$6:$B$1005,0),1)),""),"")</f>
        <v/>
      </c>
      <c r="F1018" s="360" t="str">
        <f>IFERROR(IF(LEN(D1018)&gt;0,IF(LEN(INDEX(AdressBook!$D$6:$D$25,MATCH(D1018,AdressBook!$B$6:$B$25,0),1))=0,"",INDEX(AdressBook!$D$6:$D$25,MATCH(D1018,AdressBook!$B$6:$B$25,0),1)),""),"")</f>
        <v/>
      </c>
      <c r="G1018" s="361" t="str">
        <f>IFERROR(IF(LEN(INDEX(PlansAndNotes!$F$6:$F$2005,ROW(B1018)-ROW($C$3)))=0,"",INDEX(PlansAndNotes!$F$6:$F$2005,ROW(B1018)-ROW($C$3))),"")</f>
        <v/>
      </c>
      <c r="H1018" s="361" t="str">
        <f>IFERROR(IF(LEN(C1018)&gt;0,IF(LEN(INDEX(TasksList!$G$6:$G$1005,MATCH(C1018,TasksList!$B$6:$B$1005,0),1))=0,"",INDEX(TasksList!$G$6:$G$1005,MATCH(C1018,TasksList!$B$6:$B$1005,0),1)),""),"")</f>
        <v/>
      </c>
      <c r="I1018" s="381"/>
      <c r="J1018" s="400"/>
      <c r="K1018" s="400"/>
      <c r="L1018" s="179"/>
      <c r="M1018" s="381"/>
      <c r="N1018" s="362" t="str">
        <f>IFERROR(IF(LEN(INDEX(PlansAndNotes!$D$6:$D$4005,ROW(B1018)-ROW($C$3)))=0,"",INDEX(PlansAndNotes!$D$6:$D$4005,ROW(B1018)-ROW($C$3))),"")</f>
        <v/>
      </c>
      <c r="O1018" s="165" t="str">
        <f t="shared" si="127"/>
        <v/>
      </c>
      <c r="P1018" s="363" t="str">
        <f>IFERROR(IF(LEN(INDEX(PlansAndNotes!$E$6:$E$4005,ROW(B1018)-ROW($C$3)))=0,"",INDEX(PlansAndNotes!$E$6:$E$4005,ROW(B1018)-ROW($C$3))),"")</f>
        <v/>
      </c>
      <c r="Q1018" s="363" t="str">
        <f>IFERROR(IF(LEN(INDEX(PlansAndNotes!$G$6:$G$4005,ROW(B1018)-ROW($C$3)))=0,"",INDEX(PlansAndNotes!$G$6:$G$4005,ROW(B1018)-ROW($C$3))),"")</f>
        <v/>
      </c>
      <c r="R1018" s="361" t="str">
        <f>IFERROR(IF(LEN(D1018)&gt;0,IF(LEN(INDEX(AdressBook!$C$6:$C$25,MATCH(D1018,AdressBook!$B$6:$B$25,0),1))=0,"",INDEX(AdressBook!$C$6:$C$25,MATCH(D1018,AdressBook!$B$6:$B$25,0),1)),""),"")</f>
        <v/>
      </c>
      <c r="S1018" s="165">
        <f>IF(LEN(C1018)&gt;0,IFERROR(IF(MATCH(C1018,C1019:$C$4004,0)&gt;0,-1,ROW(S1018)-ROW($S$3)),ROW(S1018)-ROW($S$3)),-1)</f>
        <v>-1</v>
      </c>
      <c r="T1018" s="165">
        <f t="shared" si="128"/>
        <v>0</v>
      </c>
      <c r="U1018" s="165" t="str">
        <f t="shared" si="129"/>
        <v/>
      </c>
      <c r="V1018" s="165" t="str">
        <f>IFERROR(IF(OR(C1018="",S1018&lt;0),"",IF(SUBTOTAL(3,C1018:C1018)=0,-1,SUBTOTAL(3,$C$4:C1018))),"")</f>
        <v/>
      </c>
      <c r="W1018" s="156" t="str">
        <f t="array" ref="W1018">IF(LEN(C1018)&gt;0,IFERROR(IF(MATCH(C1018,$C$3:$C1017,0)&gt;0,N1018-INDEX($N$3:N1017,SUMPRODUCT(MAX(ROW($C$3:$C1017)*(C1018=$C$3:$C1017)))-2,1),""),""),"")</f>
        <v/>
      </c>
      <c r="X1018" s="156">
        <f t="shared" ca="1" si="130"/>
        <v>1</v>
      </c>
      <c r="Y1018" s="156">
        <f t="shared" ca="1" si="131"/>
        <v>1</v>
      </c>
    </row>
    <row r="1019" spans="2:25" hidden="1" x14ac:dyDescent="0.25">
      <c r="B1019" s="390" t="str">
        <f>IFERROR(IF(LEN(INDEX(PlansAndNotes!$B$6:$B$2005,ROW(A1019)-ROW($B$3)))=0,"",INDEX(PlansAndNotes!$B$6:$B$2005,ROW(A1019)-ROW($B$3))),"")</f>
        <v/>
      </c>
      <c r="C1019" s="361" t="str">
        <f t="shared" si="126"/>
        <v/>
      </c>
      <c r="D1019" s="361" t="str">
        <f>IFERROR(IF(LEN(C1019)&gt;0,IF(LEN(INDEX(TasksList!$C$6:$C$1005,MATCH(C1019,TasksList!$B$6:$B$1005,0),1))=0,"",INDEX(TasksList!$C$6:$C$1005,MATCH(C1019,TasksList!$B$6:$B$1005,0),1)),""),"")</f>
        <v/>
      </c>
      <c r="E1019" s="361" t="str">
        <f>IFERROR(IF(LEN(C1019)&gt;0,IF(LEN(INDEX(TasksList!$F$6:$F$1005,MATCH(C1019,TasksList!$B$6:$B$1005,0),1))=0,"not set!",INDEX(TasksList!$F$6:$F$1005,MATCH(C1019,TasksList!$B$6:$B$1005,0),1)),""),"")</f>
        <v/>
      </c>
      <c r="F1019" s="360" t="str">
        <f>IFERROR(IF(LEN(D1019)&gt;0,IF(LEN(INDEX(AdressBook!$D$6:$D$25,MATCH(D1019,AdressBook!$B$6:$B$25,0),1))=0,"",INDEX(AdressBook!$D$6:$D$25,MATCH(D1019,AdressBook!$B$6:$B$25,0),1)),""),"")</f>
        <v/>
      </c>
      <c r="G1019" s="361" t="str">
        <f>IFERROR(IF(LEN(INDEX(PlansAndNotes!$F$6:$F$2005,ROW(B1019)-ROW($C$3)))=0,"",INDEX(PlansAndNotes!$F$6:$F$2005,ROW(B1019)-ROW($C$3))),"")</f>
        <v/>
      </c>
      <c r="H1019" s="361" t="str">
        <f>IFERROR(IF(LEN(C1019)&gt;0,IF(LEN(INDEX(TasksList!$G$6:$G$1005,MATCH(C1019,TasksList!$B$6:$B$1005,0),1))=0,"",INDEX(TasksList!$G$6:$G$1005,MATCH(C1019,TasksList!$B$6:$B$1005,0),1)),""),"")</f>
        <v/>
      </c>
      <c r="I1019" s="381"/>
      <c r="J1019" s="400"/>
      <c r="K1019" s="400"/>
      <c r="L1019" s="179"/>
      <c r="M1019" s="381"/>
      <c r="N1019" s="362" t="str">
        <f>IFERROR(IF(LEN(INDEX(PlansAndNotes!$D$6:$D$4005,ROW(B1019)-ROW($C$3)))=0,"",INDEX(PlansAndNotes!$D$6:$D$4005,ROW(B1019)-ROW($C$3))),"")</f>
        <v/>
      </c>
      <c r="O1019" s="165" t="str">
        <f t="shared" si="127"/>
        <v/>
      </c>
      <c r="P1019" s="363" t="str">
        <f>IFERROR(IF(LEN(INDEX(PlansAndNotes!$E$6:$E$4005,ROW(B1019)-ROW($C$3)))=0,"",INDEX(PlansAndNotes!$E$6:$E$4005,ROW(B1019)-ROW($C$3))),"")</f>
        <v/>
      </c>
      <c r="Q1019" s="363" t="str">
        <f>IFERROR(IF(LEN(INDEX(PlansAndNotes!$G$6:$G$4005,ROW(B1019)-ROW($C$3)))=0,"",INDEX(PlansAndNotes!$G$6:$G$4005,ROW(B1019)-ROW($C$3))),"")</f>
        <v/>
      </c>
      <c r="R1019" s="361" t="str">
        <f>IFERROR(IF(LEN(D1019)&gt;0,IF(LEN(INDEX(AdressBook!$C$6:$C$25,MATCH(D1019,AdressBook!$B$6:$B$25,0),1))=0,"",INDEX(AdressBook!$C$6:$C$25,MATCH(D1019,AdressBook!$B$6:$B$25,0),1)),""),"")</f>
        <v/>
      </c>
      <c r="S1019" s="165">
        <f>IF(LEN(C1019)&gt;0,IFERROR(IF(MATCH(C1019,C1020:$C$4004,0)&gt;0,-1,ROW(S1019)-ROW($S$3)),ROW(S1019)-ROW($S$3)),-1)</f>
        <v>-1</v>
      </c>
      <c r="T1019" s="165">
        <f t="shared" si="128"/>
        <v>0</v>
      </c>
      <c r="U1019" s="165" t="str">
        <f t="shared" si="129"/>
        <v/>
      </c>
      <c r="V1019" s="165" t="str">
        <f>IFERROR(IF(OR(C1019="",S1019&lt;0),"",IF(SUBTOTAL(3,C1019:C1019)=0,-1,SUBTOTAL(3,$C$4:C1019))),"")</f>
        <v/>
      </c>
      <c r="W1019" s="156" t="str">
        <f t="array" ref="W1019">IF(LEN(C1019)&gt;0,IFERROR(IF(MATCH(C1019,$C$3:$C1018,0)&gt;0,N1019-INDEX($N$3:N1018,SUMPRODUCT(MAX(ROW($C$3:$C1018)*(C1019=$C$3:$C1018)))-2,1),""),""),"")</f>
        <v/>
      </c>
      <c r="X1019" s="156">
        <f t="shared" ca="1" si="130"/>
        <v>1</v>
      </c>
      <c r="Y1019" s="156">
        <f t="shared" ca="1" si="131"/>
        <v>1</v>
      </c>
    </row>
    <row r="1020" spans="2:25" hidden="1" x14ac:dyDescent="0.25">
      <c r="B1020" s="390" t="str">
        <f>IFERROR(IF(LEN(INDEX(PlansAndNotes!$B$6:$B$2005,ROW(A1020)-ROW($B$3)))=0,"",INDEX(PlansAndNotes!$B$6:$B$2005,ROW(A1020)-ROW($B$3))),"")</f>
        <v/>
      </c>
      <c r="C1020" s="361" t="str">
        <f t="shared" si="126"/>
        <v/>
      </c>
      <c r="D1020" s="361" t="str">
        <f>IFERROR(IF(LEN(C1020)&gt;0,IF(LEN(INDEX(TasksList!$C$6:$C$1005,MATCH(C1020,TasksList!$B$6:$B$1005,0),1))=0,"",INDEX(TasksList!$C$6:$C$1005,MATCH(C1020,TasksList!$B$6:$B$1005,0),1)),""),"")</f>
        <v/>
      </c>
      <c r="E1020" s="361" t="str">
        <f>IFERROR(IF(LEN(C1020)&gt;0,IF(LEN(INDEX(TasksList!$F$6:$F$1005,MATCH(C1020,TasksList!$B$6:$B$1005,0),1))=0,"not set!",INDEX(TasksList!$F$6:$F$1005,MATCH(C1020,TasksList!$B$6:$B$1005,0),1)),""),"")</f>
        <v/>
      </c>
      <c r="F1020" s="360" t="str">
        <f>IFERROR(IF(LEN(D1020)&gt;0,IF(LEN(INDEX(AdressBook!$D$6:$D$25,MATCH(D1020,AdressBook!$B$6:$B$25,0),1))=0,"",INDEX(AdressBook!$D$6:$D$25,MATCH(D1020,AdressBook!$B$6:$B$25,0),1)),""),"")</f>
        <v/>
      </c>
      <c r="G1020" s="361" t="str">
        <f>IFERROR(IF(LEN(INDEX(PlansAndNotes!$F$6:$F$2005,ROW(B1020)-ROW($C$3)))=0,"",INDEX(PlansAndNotes!$F$6:$F$2005,ROW(B1020)-ROW($C$3))),"")</f>
        <v/>
      </c>
      <c r="H1020" s="361" t="str">
        <f>IFERROR(IF(LEN(C1020)&gt;0,IF(LEN(INDEX(TasksList!$G$6:$G$1005,MATCH(C1020,TasksList!$B$6:$B$1005,0),1))=0,"",INDEX(TasksList!$G$6:$G$1005,MATCH(C1020,TasksList!$B$6:$B$1005,0),1)),""),"")</f>
        <v/>
      </c>
      <c r="I1020" s="381"/>
      <c r="J1020" s="400"/>
      <c r="K1020" s="400"/>
      <c r="L1020" s="179"/>
      <c r="M1020" s="381"/>
      <c r="N1020" s="362" t="str">
        <f>IFERROR(IF(LEN(INDEX(PlansAndNotes!$D$6:$D$4005,ROW(B1020)-ROW($C$3)))=0,"",INDEX(PlansAndNotes!$D$6:$D$4005,ROW(B1020)-ROW($C$3))),"")</f>
        <v/>
      </c>
      <c r="O1020" s="165" t="str">
        <f t="shared" si="127"/>
        <v/>
      </c>
      <c r="P1020" s="363" t="str">
        <f>IFERROR(IF(LEN(INDEX(PlansAndNotes!$E$6:$E$4005,ROW(B1020)-ROW($C$3)))=0,"",INDEX(PlansAndNotes!$E$6:$E$4005,ROW(B1020)-ROW($C$3))),"")</f>
        <v/>
      </c>
      <c r="Q1020" s="363" t="str">
        <f>IFERROR(IF(LEN(INDEX(PlansAndNotes!$G$6:$G$4005,ROW(B1020)-ROW($C$3)))=0,"",INDEX(PlansAndNotes!$G$6:$G$4005,ROW(B1020)-ROW($C$3))),"")</f>
        <v/>
      </c>
      <c r="R1020" s="361" t="str">
        <f>IFERROR(IF(LEN(D1020)&gt;0,IF(LEN(INDEX(AdressBook!$C$6:$C$25,MATCH(D1020,AdressBook!$B$6:$B$25,0),1))=0,"",INDEX(AdressBook!$C$6:$C$25,MATCH(D1020,AdressBook!$B$6:$B$25,0),1)),""),"")</f>
        <v/>
      </c>
      <c r="S1020" s="165">
        <f>IF(LEN(C1020)&gt;0,IFERROR(IF(MATCH(C1020,C1021:$C$4004,0)&gt;0,-1,ROW(S1020)-ROW($S$3)),ROW(S1020)-ROW($S$3)),-1)</f>
        <v>-1</v>
      </c>
      <c r="T1020" s="165">
        <f t="shared" si="128"/>
        <v>0</v>
      </c>
      <c r="U1020" s="165" t="str">
        <f t="shared" si="129"/>
        <v/>
      </c>
      <c r="V1020" s="165" t="str">
        <f>IFERROR(IF(OR(C1020="",S1020&lt;0),"",IF(SUBTOTAL(3,C1020:C1020)=0,-1,SUBTOTAL(3,$C$4:C1020))),"")</f>
        <v/>
      </c>
      <c r="W1020" s="156" t="str">
        <f t="array" ref="W1020">IF(LEN(C1020)&gt;0,IFERROR(IF(MATCH(C1020,$C$3:$C1019,0)&gt;0,N1020-INDEX($N$3:N1019,SUMPRODUCT(MAX(ROW($C$3:$C1019)*(C1020=$C$3:$C1019)))-2,1),""),""),"")</f>
        <v/>
      </c>
      <c r="X1020" s="156">
        <f t="shared" ca="1" si="130"/>
        <v>1</v>
      </c>
      <c r="Y1020" s="156">
        <f t="shared" ca="1" si="131"/>
        <v>1</v>
      </c>
    </row>
    <row r="1021" spans="2:25" hidden="1" x14ac:dyDescent="0.25">
      <c r="B1021" s="390" t="str">
        <f>IFERROR(IF(LEN(INDEX(PlansAndNotes!$B$6:$B$2005,ROW(A1021)-ROW($B$3)))=0,"",INDEX(PlansAndNotes!$B$6:$B$2005,ROW(A1021)-ROW($B$3))),"")</f>
        <v/>
      </c>
      <c r="C1021" s="361" t="str">
        <f t="shared" si="126"/>
        <v/>
      </c>
      <c r="D1021" s="361" t="str">
        <f>IFERROR(IF(LEN(C1021)&gt;0,IF(LEN(INDEX(TasksList!$C$6:$C$1005,MATCH(C1021,TasksList!$B$6:$B$1005,0),1))=0,"",INDEX(TasksList!$C$6:$C$1005,MATCH(C1021,TasksList!$B$6:$B$1005,0),1)),""),"")</f>
        <v/>
      </c>
      <c r="E1021" s="361" t="str">
        <f>IFERROR(IF(LEN(C1021)&gt;0,IF(LEN(INDEX(TasksList!$F$6:$F$1005,MATCH(C1021,TasksList!$B$6:$B$1005,0),1))=0,"not set!",INDEX(TasksList!$F$6:$F$1005,MATCH(C1021,TasksList!$B$6:$B$1005,0),1)),""),"")</f>
        <v/>
      </c>
      <c r="F1021" s="360" t="str">
        <f>IFERROR(IF(LEN(D1021)&gt;0,IF(LEN(INDEX(AdressBook!$D$6:$D$25,MATCH(D1021,AdressBook!$B$6:$B$25,0),1))=0,"",INDEX(AdressBook!$D$6:$D$25,MATCH(D1021,AdressBook!$B$6:$B$25,0),1)),""),"")</f>
        <v/>
      </c>
      <c r="G1021" s="361" t="str">
        <f>IFERROR(IF(LEN(INDEX(PlansAndNotes!$F$6:$F$2005,ROW(B1021)-ROW($C$3)))=0,"",INDEX(PlansAndNotes!$F$6:$F$2005,ROW(B1021)-ROW($C$3))),"")</f>
        <v/>
      </c>
      <c r="H1021" s="361" t="str">
        <f>IFERROR(IF(LEN(C1021)&gt;0,IF(LEN(INDEX(TasksList!$G$6:$G$1005,MATCH(C1021,TasksList!$B$6:$B$1005,0),1))=0,"",INDEX(TasksList!$G$6:$G$1005,MATCH(C1021,TasksList!$B$6:$B$1005,0),1)),""),"")</f>
        <v/>
      </c>
      <c r="I1021" s="381"/>
      <c r="J1021" s="400"/>
      <c r="K1021" s="400"/>
      <c r="L1021" s="179"/>
      <c r="M1021" s="381"/>
      <c r="N1021" s="362" t="str">
        <f>IFERROR(IF(LEN(INDEX(PlansAndNotes!$D$6:$D$4005,ROW(B1021)-ROW($C$3)))=0,"",INDEX(PlansAndNotes!$D$6:$D$4005,ROW(B1021)-ROW($C$3))),"")</f>
        <v/>
      </c>
      <c r="O1021" s="165" t="str">
        <f t="shared" si="127"/>
        <v/>
      </c>
      <c r="P1021" s="363" t="str">
        <f>IFERROR(IF(LEN(INDEX(PlansAndNotes!$E$6:$E$4005,ROW(B1021)-ROW($C$3)))=0,"",INDEX(PlansAndNotes!$E$6:$E$4005,ROW(B1021)-ROW($C$3))),"")</f>
        <v/>
      </c>
      <c r="Q1021" s="363" t="str">
        <f>IFERROR(IF(LEN(INDEX(PlansAndNotes!$G$6:$G$4005,ROW(B1021)-ROW($C$3)))=0,"",INDEX(PlansAndNotes!$G$6:$G$4005,ROW(B1021)-ROW($C$3))),"")</f>
        <v/>
      </c>
      <c r="R1021" s="361" t="str">
        <f>IFERROR(IF(LEN(D1021)&gt;0,IF(LEN(INDEX(AdressBook!$C$6:$C$25,MATCH(D1021,AdressBook!$B$6:$B$25,0),1))=0,"",INDEX(AdressBook!$C$6:$C$25,MATCH(D1021,AdressBook!$B$6:$B$25,0),1)),""),"")</f>
        <v/>
      </c>
      <c r="S1021" s="165">
        <f>IF(LEN(C1021)&gt;0,IFERROR(IF(MATCH(C1021,C1022:$C$4004,0)&gt;0,-1,ROW(S1021)-ROW($S$3)),ROW(S1021)-ROW($S$3)),-1)</f>
        <v>-1</v>
      </c>
      <c r="T1021" s="165">
        <f t="shared" si="128"/>
        <v>0</v>
      </c>
      <c r="U1021" s="165" t="str">
        <f t="shared" si="129"/>
        <v/>
      </c>
      <c r="V1021" s="165" t="str">
        <f>IFERROR(IF(OR(C1021="",S1021&lt;0),"",IF(SUBTOTAL(3,C1021:C1021)=0,-1,SUBTOTAL(3,$C$4:C1021))),"")</f>
        <v/>
      </c>
      <c r="W1021" s="156" t="str">
        <f t="array" ref="W1021">IF(LEN(C1021)&gt;0,IFERROR(IF(MATCH(C1021,$C$3:$C1020,0)&gt;0,N1021-INDEX($N$3:N1020,SUMPRODUCT(MAX(ROW($C$3:$C1020)*(C1021=$C$3:$C1020)))-2,1),""),""),"")</f>
        <v/>
      </c>
      <c r="X1021" s="156">
        <f t="shared" ca="1" si="130"/>
        <v>1</v>
      </c>
      <c r="Y1021" s="156">
        <f t="shared" ca="1" si="131"/>
        <v>1</v>
      </c>
    </row>
    <row r="1022" spans="2:25" hidden="1" x14ac:dyDescent="0.25">
      <c r="B1022" s="390" t="str">
        <f>IFERROR(IF(LEN(INDEX(PlansAndNotes!$B$6:$B$2005,ROW(A1022)-ROW($B$3)))=0,"",INDEX(PlansAndNotes!$B$6:$B$2005,ROW(A1022)-ROW($B$3))),"")</f>
        <v/>
      </c>
      <c r="C1022" s="361" t="str">
        <f t="shared" si="126"/>
        <v/>
      </c>
      <c r="D1022" s="361" t="str">
        <f>IFERROR(IF(LEN(C1022)&gt;0,IF(LEN(INDEX(TasksList!$C$6:$C$1005,MATCH(C1022,TasksList!$B$6:$B$1005,0),1))=0,"",INDEX(TasksList!$C$6:$C$1005,MATCH(C1022,TasksList!$B$6:$B$1005,0),1)),""),"")</f>
        <v/>
      </c>
      <c r="E1022" s="361" t="str">
        <f>IFERROR(IF(LEN(C1022)&gt;0,IF(LEN(INDEX(TasksList!$F$6:$F$1005,MATCH(C1022,TasksList!$B$6:$B$1005,0),1))=0,"not set!",INDEX(TasksList!$F$6:$F$1005,MATCH(C1022,TasksList!$B$6:$B$1005,0),1)),""),"")</f>
        <v/>
      </c>
      <c r="F1022" s="360" t="str">
        <f>IFERROR(IF(LEN(D1022)&gt;0,IF(LEN(INDEX(AdressBook!$D$6:$D$25,MATCH(D1022,AdressBook!$B$6:$B$25,0),1))=0,"",INDEX(AdressBook!$D$6:$D$25,MATCH(D1022,AdressBook!$B$6:$B$25,0),1)),""),"")</f>
        <v/>
      </c>
      <c r="G1022" s="361" t="str">
        <f>IFERROR(IF(LEN(INDEX(PlansAndNotes!$F$6:$F$2005,ROW(B1022)-ROW($C$3)))=0,"",INDEX(PlansAndNotes!$F$6:$F$2005,ROW(B1022)-ROW($C$3))),"")</f>
        <v/>
      </c>
      <c r="H1022" s="361" t="str">
        <f>IFERROR(IF(LEN(C1022)&gt;0,IF(LEN(INDEX(TasksList!$G$6:$G$1005,MATCH(C1022,TasksList!$B$6:$B$1005,0),1))=0,"",INDEX(TasksList!$G$6:$G$1005,MATCH(C1022,TasksList!$B$6:$B$1005,0),1)),""),"")</f>
        <v/>
      </c>
      <c r="I1022" s="381"/>
      <c r="J1022" s="400"/>
      <c r="K1022" s="400"/>
      <c r="L1022" s="179"/>
      <c r="M1022" s="381"/>
      <c r="N1022" s="362" t="str">
        <f>IFERROR(IF(LEN(INDEX(PlansAndNotes!$D$6:$D$4005,ROW(B1022)-ROW($C$3)))=0,"",INDEX(PlansAndNotes!$D$6:$D$4005,ROW(B1022)-ROW($C$3))),"")</f>
        <v/>
      </c>
      <c r="O1022" s="165" t="str">
        <f t="shared" si="127"/>
        <v/>
      </c>
      <c r="P1022" s="363" t="str">
        <f>IFERROR(IF(LEN(INDEX(PlansAndNotes!$E$6:$E$4005,ROW(B1022)-ROW($C$3)))=0,"",INDEX(PlansAndNotes!$E$6:$E$4005,ROW(B1022)-ROW($C$3))),"")</f>
        <v/>
      </c>
      <c r="Q1022" s="363" t="str">
        <f>IFERROR(IF(LEN(INDEX(PlansAndNotes!$G$6:$G$4005,ROW(B1022)-ROW($C$3)))=0,"",INDEX(PlansAndNotes!$G$6:$G$4005,ROW(B1022)-ROW($C$3))),"")</f>
        <v/>
      </c>
      <c r="R1022" s="361" t="str">
        <f>IFERROR(IF(LEN(D1022)&gt;0,IF(LEN(INDEX(AdressBook!$C$6:$C$25,MATCH(D1022,AdressBook!$B$6:$B$25,0),1))=0,"",INDEX(AdressBook!$C$6:$C$25,MATCH(D1022,AdressBook!$B$6:$B$25,0),1)),""),"")</f>
        <v/>
      </c>
      <c r="S1022" s="165">
        <f>IF(LEN(C1022)&gt;0,IFERROR(IF(MATCH(C1022,C1023:$C$4004,0)&gt;0,-1,ROW(S1022)-ROW($S$3)),ROW(S1022)-ROW($S$3)),-1)</f>
        <v>-1</v>
      </c>
      <c r="T1022" s="165">
        <f t="shared" si="128"/>
        <v>0</v>
      </c>
      <c r="U1022" s="165" t="str">
        <f t="shared" si="129"/>
        <v/>
      </c>
      <c r="V1022" s="165" t="str">
        <f>IFERROR(IF(OR(C1022="",S1022&lt;0),"",IF(SUBTOTAL(3,C1022:C1022)=0,-1,SUBTOTAL(3,$C$4:C1022))),"")</f>
        <v/>
      </c>
      <c r="W1022" s="156" t="str">
        <f t="array" ref="W1022">IF(LEN(C1022)&gt;0,IFERROR(IF(MATCH(C1022,$C$3:$C1021,0)&gt;0,N1022-INDEX($N$3:N1021,SUMPRODUCT(MAX(ROW($C$3:$C1021)*(C1022=$C$3:$C1021)))-2,1),""),""),"")</f>
        <v/>
      </c>
      <c r="X1022" s="156">
        <f t="shared" ca="1" si="130"/>
        <v>1</v>
      </c>
      <c r="Y1022" s="156">
        <f t="shared" ca="1" si="131"/>
        <v>1</v>
      </c>
    </row>
    <row r="1023" spans="2:25" hidden="1" x14ac:dyDescent="0.25">
      <c r="B1023" s="390" t="str">
        <f>IFERROR(IF(LEN(INDEX(PlansAndNotes!$B$6:$B$2005,ROW(A1023)-ROW($B$3)))=0,"",INDEX(PlansAndNotes!$B$6:$B$2005,ROW(A1023)-ROW($B$3))),"")</f>
        <v/>
      </c>
      <c r="C1023" s="361" t="str">
        <f t="shared" si="126"/>
        <v/>
      </c>
      <c r="D1023" s="361" t="str">
        <f>IFERROR(IF(LEN(C1023)&gt;0,IF(LEN(INDEX(TasksList!$C$6:$C$1005,MATCH(C1023,TasksList!$B$6:$B$1005,0),1))=0,"",INDEX(TasksList!$C$6:$C$1005,MATCH(C1023,TasksList!$B$6:$B$1005,0),1)),""),"")</f>
        <v/>
      </c>
      <c r="E1023" s="361" t="str">
        <f>IFERROR(IF(LEN(C1023)&gt;0,IF(LEN(INDEX(TasksList!$F$6:$F$1005,MATCH(C1023,TasksList!$B$6:$B$1005,0),1))=0,"not set!",INDEX(TasksList!$F$6:$F$1005,MATCH(C1023,TasksList!$B$6:$B$1005,0),1)),""),"")</f>
        <v/>
      </c>
      <c r="F1023" s="360" t="str">
        <f>IFERROR(IF(LEN(D1023)&gt;0,IF(LEN(INDEX(AdressBook!$D$6:$D$25,MATCH(D1023,AdressBook!$B$6:$B$25,0),1))=0,"",INDEX(AdressBook!$D$6:$D$25,MATCH(D1023,AdressBook!$B$6:$B$25,0),1)),""),"")</f>
        <v/>
      </c>
      <c r="G1023" s="361" t="str">
        <f>IFERROR(IF(LEN(INDEX(PlansAndNotes!$F$6:$F$2005,ROW(B1023)-ROW($C$3)))=0,"",INDEX(PlansAndNotes!$F$6:$F$2005,ROW(B1023)-ROW($C$3))),"")</f>
        <v/>
      </c>
      <c r="H1023" s="361" t="str">
        <f>IFERROR(IF(LEN(C1023)&gt;0,IF(LEN(INDEX(TasksList!$G$6:$G$1005,MATCH(C1023,TasksList!$B$6:$B$1005,0),1))=0,"",INDEX(TasksList!$G$6:$G$1005,MATCH(C1023,TasksList!$B$6:$B$1005,0),1)),""),"")</f>
        <v/>
      </c>
      <c r="I1023" s="381"/>
      <c r="J1023" s="400"/>
      <c r="K1023" s="400"/>
      <c r="L1023" s="179"/>
      <c r="M1023" s="381"/>
      <c r="N1023" s="362" t="str">
        <f>IFERROR(IF(LEN(INDEX(PlansAndNotes!$D$6:$D$4005,ROW(B1023)-ROW($C$3)))=0,"",INDEX(PlansAndNotes!$D$6:$D$4005,ROW(B1023)-ROW($C$3))),"")</f>
        <v/>
      </c>
      <c r="O1023" s="165" t="str">
        <f t="shared" si="127"/>
        <v/>
      </c>
      <c r="P1023" s="363" t="str">
        <f>IFERROR(IF(LEN(INDEX(PlansAndNotes!$E$6:$E$4005,ROW(B1023)-ROW($C$3)))=0,"",INDEX(PlansAndNotes!$E$6:$E$4005,ROW(B1023)-ROW($C$3))),"")</f>
        <v/>
      </c>
      <c r="Q1023" s="363" t="str">
        <f>IFERROR(IF(LEN(INDEX(PlansAndNotes!$G$6:$G$4005,ROW(B1023)-ROW($C$3)))=0,"",INDEX(PlansAndNotes!$G$6:$G$4005,ROW(B1023)-ROW($C$3))),"")</f>
        <v/>
      </c>
      <c r="R1023" s="361" t="str">
        <f>IFERROR(IF(LEN(D1023)&gt;0,IF(LEN(INDEX(AdressBook!$C$6:$C$25,MATCH(D1023,AdressBook!$B$6:$B$25,0),1))=0,"",INDEX(AdressBook!$C$6:$C$25,MATCH(D1023,AdressBook!$B$6:$B$25,0),1)),""),"")</f>
        <v/>
      </c>
      <c r="S1023" s="165">
        <f>IF(LEN(C1023)&gt;0,IFERROR(IF(MATCH(C1023,C1024:$C$4004,0)&gt;0,-1,ROW(S1023)-ROW($S$3)),ROW(S1023)-ROW($S$3)),-1)</f>
        <v>-1</v>
      </c>
      <c r="T1023" s="165">
        <f t="shared" si="128"/>
        <v>0</v>
      </c>
      <c r="U1023" s="165" t="str">
        <f t="shared" si="129"/>
        <v/>
      </c>
      <c r="V1023" s="165" t="str">
        <f>IFERROR(IF(OR(C1023="",S1023&lt;0),"",IF(SUBTOTAL(3,C1023:C1023)=0,-1,SUBTOTAL(3,$C$4:C1023))),"")</f>
        <v/>
      </c>
      <c r="W1023" s="156" t="str">
        <f t="array" ref="W1023">IF(LEN(C1023)&gt;0,IFERROR(IF(MATCH(C1023,$C$3:$C1022,0)&gt;0,N1023-INDEX($N$3:N1022,SUMPRODUCT(MAX(ROW($C$3:$C1022)*(C1023=$C$3:$C1022)))-2,1),""),""),"")</f>
        <v/>
      </c>
      <c r="X1023" s="156">
        <f t="shared" ca="1" si="130"/>
        <v>1</v>
      </c>
      <c r="Y1023" s="156">
        <f t="shared" ca="1" si="131"/>
        <v>1</v>
      </c>
    </row>
    <row r="1024" spans="2:25" hidden="1" x14ac:dyDescent="0.25">
      <c r="B1024" s="390" t="str">
        <f>IFERROR(IF(LEN(INDEX(PlansAndNotes!$B$6:$B$2005,ROW(A1024)-ROW($B$3)))=0,"",INDEX(PlansAndNotes!$B$6:$B$2005,ROW(A1024)-ROW($B$3))),"")</f>
        <v/>
      </c>
      <c r="C1024" s="361" t="str">
        <f t="shared" si="126"/>
        <v/>
      </c>
      <c r="D1024" s="361" t="str">
        <f>IFERROR(IF(LEN(C1024)&gt;0,IF(LEN(INDEX(TasksList!$C$6:$C$1005,MATCH(C1024,TasksList!$B$6:$B$1005,0),1))=0,"",INDEX(TasksList!$C$6:$C$1005,MATCH(C1024,TasksList!$B$6:$B$1005,0),1)),""),"")</f>
        <v/>
      </c>
      <c r="E1024" s="361" t="str">
        <f>IFERROR(IF(LEN(C1024)&gt;0,IF(LEN(INDEX(TasksList!$F$6:$F$1005,MATCH(C1024,TasksList!$B$6:$B$1005,0),1))=0,"not set!",INDEX(TasksList!$F$6:$F$1005,MATCH(C1024,TasksList!$B$6:$B$1005,0),1)),""),"")</f>
        <v/>
      </c>
      <c r="F1024" s="360" t="str">
        <f>IFERROR(IF(LEN(D1024)&gt;0,IF(LEN(INDEX(AdressBook!$D$6:$D$25,MATCH(D1024,AdressBook!$B$6:$B$25,0),1))=0,"",INDEX(AdressBook!$D$6:$D$25,MATCH(D1024,AdressBook!$B$6:$B$25,0),1)),""),"")</f>
        <v/>
      </c>
      <c r="G1024" s="361" t="str">
        <f>IFERROR(IF(LEN(INDEX(PlansAndNotes!$F$6:$F$2005,ROW(B1024)-ROW($C$3)))=0,"",INDEX(PlansAndNotes!$F$6:$F$2005,ROW(B1024)-ROW($C$3))),"")</f>
        <v/>
      </c>
      <c r="H1024" s="361" t="str">
        <f>IFERROR(IF(LEN(C1024)&gt;0,IF(LEN(INDEX(TasksList!$G$6:$G$1005,MATCH(C1024,TasksList!$B$6:$B$1005,0),1))=0,"",INDEX(TasksList!$G$6:$G$1005,MATCH(C1024,TasksList!$B$6:$B$1005,0),1)),""),"")</f>
        <v/>
      </c>
      <c r="I1024" s="381"/>
      <c r="J1024" s="400"/>
      <c r="K1024" s="400"/>
      <c r="L1024" s="179"/>
      <c r="M1024" s="381"/>
      <c r="N1024" s="362" t="str">
        <f>IFERROR(IF(LEN(INDEX(PlansAndNotes!$D$6:$D$4005,ROW(B1024)-ROW($C$3)))=0,"",INDEX(PlansAndNotes!$D$6:$D$4005,ROW(B1024)-ROW($C$3))),"")</f>
        <v/>
      </c>
      <c r="O1024" s="165" t="str">
        <f t="shared" si="127"/>
        <v/>
      </c>
      <c r="P1024" s="363" t="str">
        <f>IFERROR(IF(LEN(INDEX(PlansAndNotes!$E$6:$E$4005,ROW(B1024)-ROW($C$3)))=0,"",INDEX(PlansAndNotes!$E$6:$E$4005,ROW(B1024)-ROW($C$3))),"")</f>
        <v/>
      </c>
      <c r="Q1024" s="363" t="str">
        <f>IFERROR(IF(LEN(INDEX(PlansAndNotes!$G$6:$G$4005,ROW(B1024)-ROW($C$3)))=0,"",INDEX(PlansAndNotes!$G$6:$G$4005,ROW(B1024)-ROW($C$3))),"")</f>
        <v/>
      </c>
      <c r="R1024" s="361" t="str">
        <f>IFERROR(IF(LEN(D1024)&gt;0,IF(LEN(INDEX(AdressBook!$C$6:$C$25,MATCH(D1024,AdressBook!$B$6:$B$25,0),1))=0,"",INDEX(AdressBook!$C$6:$C$25,MATCH(D1024,AdressBook!$B$6:$B$25,0),1)),""),"")</f>
        <v/>
      </c>
      <c r="S1024" s="165">
        <f>IF(LEN(C1024)&gt;0,IFERROR(IF(MATCH(C1024,C1025:$C$4004,0)&gt;0,-1,ROW(S1024)-ROW($S$3)),ROW(S1024)-ROW($S$3)),-1)</f>
        <v>-1</v>
      </c>
      <c r="T1024" s="165">
        <f t="shared" si="128"/>
        <v>0</v>
      </c>
      <c r="U1024" s="165" t="str">
        <f t="shared" si="129"/>
        <v/>
      </c>
      <c r="V1024" s="165" t="str">
        <f>IFERROR(IF(OR(C1024="",S1024&lt;0),"",IF(SUBTOTAL(3,C1024:C1024)=0,-1,SUBTOTAL(3,$C$4:C1024))),"")</f>
        <v/>
      </c>
      <c r="W1024" s="156" t="str">
        <f t="array" ref="W1024">IF(LEN(C1024)&gt;0,IFERROR(IF(MATCH(C1024,$C$3:$C1023,0)&gt;0,N1024-INDEX($N$3:N1023,SUMPRODUCT(MAX(ROW($C$3:$C1023)*(C1024=$C$3:$C1023)))-2,1),""),""),"")</f>
        <v/>
      </c>
      <c r="X1024" s="156">
        <f t="shared" ca="1" si="130"/>
        <v>1</v>
      </c>
      <c r="Y1024" s="156">
        <f t="shared" ca="1" si="131"/>
        <v>1</v>
      </c>
    </row>
    <row r="1025" spans="2:25" hidden="1" x14ac:dyDescent="0.25">
      <c r="B1025" s="390" t="str">
        <f>IFERROR(IF(LEN(INDEX(PlansAndNotes!$B$6:$B$2005,ROW(A1025)-ROW($B$3)))=0,"",INDEX(PlansAndNotes!$B$6:$B$2005,ROW(A1025)-ROW($B$3))),"")</f>
        <v/>
      </c>
      <c r="C1025" s="361" t="str">
        <f t="shared" si="126"/>
        <v/>
      </c>
      <c r="D1025" s="361" t="str">
        <f>IFERROR(IF(LEN(C1025)&gt;0,IF(LEN(INDEX(TasksList!$C$6:$C$1005,MATCH(C1025,TasksList!$B$6:$B$1005,0),1))=0,"",INDEX(TasksList!$C$6:$C$1005,MATCH(C1025,TasksList!$B$6:$B$1005,0),1)),""),"")</f>
        <v/>
      </c>
      <c r="E1025" s="361" t="str">
        <f>IFERROR(IF(LEN(C1025)&gt;0,IF(LEN(INDEX(TasksList!$F$6:$F$1005,MATCH(C1025,TasksList!$B$6:$B$1005,0),1))=0,"not set!",INDEX(TasksList!$F$6:$F$1005,MATCH(C1025,TasksList!$B$6:$B$1005,0),1)),""),"")</f>
        <v/>
      </c>
      <c r="F1025" s="360" t="str">
        <f>IFERROR(IF(LEN(D1025)&gt;0,IF(LEN(INDEX(AdressBook!$D$6:$D$25,MATCH(D1025,AdressBook!$B$6:$B$25,0),1))=0,"",INDEX(AdressBook!$D$6:$D$25,MATCH(D1025,AdressBook!$B$6:$B$25,0),1)),""),"")</f>
        <v/>
      </c>
      <c r="G1025" s="361" t="str">
        <f>IFERROR(IF(LEN(INDEX(PlansAndNotes!$F$6:$F$2005,ROW(B1025)-ROW($C$3)))=0,"",INDEX(PlansAndNotes!$F$6:$F$2005,ROW(B1025)-ROW($C$3))),"")</f>
        <v/>
      </c>
      <c r="H1025" s="361" t="str">
        <f>IFERROR(IF(LEN(C1025)&gt;0,IF(LEN(INDEX(TasksList!$G$6:$G$1005,MATCH(C1025,TasksList!$B$6:$B$1005,0),1))=0,"",INDEX(TasksList!$G$6:$G$1005,MATCH(C1025,TasksList!$B$6:$B$1005,0),1)),""),"")</f>
        <v/>
      </c>
      <c r="I1025" s="381"/>
      <c r="J1025" s="400"/>
      <c r="K1025" s="400"/>
      <c r="L1025" s="179"/>
      <c r="M1025" s="381"/>
      <c r="N1025" s="362" t="str">
        <f>IFERROR(IF(LEN(INDEX(PlansAndNotes!$D$6:$D$4005,ROW(B1025)-ROW($C$3)))=0,"",INDEX(PlansAndNotes!$D$6:$D$4005,ROW(B1025)-ROW($C$3))),"")</f>
        <v/>
      </c>
      <c r="O1025" s="165" t="str">
        <f t="shared" si="127"/>
        <v/>
      </c>
      <c r="P1025" s="363" t="str">
        <f>IFERROR(IF(LEN(INDEX(PlansAndNotes!$E$6:$E$4005,ROW(B1025)-ROW($C$3)))=0,"",INDEX(PlansAndNotes!$E$6:$E$4005,ROW(B1025)-ROW($C$3))),"")</f>
        <v/>
      </c>
      <c r="Q1025" s="363" t="str">
        <f>IFERROR(IF(LEN(INDEX(PlansAndNotes!$G$6:$G$4005,ROW(B1025)-ROW($C$3)))=0,"",INDEX(PlansAndNotes!$G$6:$G$4005,ROW(B1025)-ROW($C$3))),"")</f>
        <v/>
      </c>
      <c r="R1025" s="361" t="str">
        <f>IFERROR(IF(LEN(D1025)&gt;0,IF(LEN(INDEX(AdressBook!$C$6:$C$25,MATCH(D1025,AdressBook!$B$6:$B$25,0),1))=0,"",INDEX(AdressBook!$C$6:$C$25,MATCH(D1025,AdressBook!$B$6:$B$25,0),1)),""),"")</f>
        <v/>
      </c>
      <c r="S1025" s="165">
        <f>IF(LEN(C1025)&gt;0,IFERROR(IF(MATCH(C1025,C1026:$C$4004,0)&gt;0,-1,ROW(S1025)-ROW($S$3)),ROW(S1025)-ROW($S$3)),-1)</f>
        <v>-1</v>
      </c>
      <c r="T1025" s="165">
        <f t="shared" si="128"/>
        <v>0</v>
      </c>
      <c r="U1025" s="165" t="str">
        <f t="shared" si="129"/>
        <v/>
      </c>
      <c r="V1025" s="165" t="str">
        <f>IFERROR(IF(OR(C1025="",S1025&lt;0),"",IF(SUBTOTAL(3,C1025:C1025)=0,-1,SUBTOTAL(3,$C$4:C1025))),"")</f>
        <v/>
      </c>
      <c r="W1025" s="156" t="str">
        <f t="array" ref="W1025">IF(LEN(C1025)&gt;0,IFERROR(IF(MATCH(C1025,$C$3:$C1024,0)&gt;0,N1025-INDEX($N$3:N1024,SUMPRODUCT(MAX(ROW($C$3:$C1024)*(C1025=$C$3:$C1024)))-2,1),""),""),"")</f>
        <v/>
      </c>
      <c r="X1025" s="156">
        <f t="shared" ca="1" si="130"/>
        <v>1</v>
      </c>
      <c r="Y1025" s="156">
        <f t="shared" ca="1" si="131"/>
        <v>1</v>
      </c>
    </row>
    <row r="1026" spans="2:25" hidden="1" x14ac:dyDescent="0.25">
      <c r="B1026" s="390" t="str">
        <f>IFERROR(IF(LEN(INDEX(PlansAndNotes!$B$6:$B$2005,ROW(A1026)-ROW($B$3)))=0,"",INDEX(PlansAndNotes!$B$6:$B$2005,ROW(A1026)-ROW($B$3))),"")</f>
        <v/>
      </c>
      <c r="C1026" s="361" t="str">
        <f t="shared" si="126"/>
        <v/>
      </c>
      <c r="D1026" s="361" t="str">
        <f>IFERROR(IF(LEN(C1026)&gt;0,IF(LEN(INDEX(TasksList!$C$6:$C$1005,MATCH(C1026,TasksList!$B$6:$B$1005,0),1))=0,"",INDEX(TasksList!$C$6:$C$1005,MATCH(C1026,TasksList!$B$6:$B$1005,0),1)),""),"")</f>
        <v/>
      </c>
      <c r="E1026" s="361" t="str">
        <f>IFERROR(IF(LEN(C1026)&gt;0,IF(LEN(INDEX(TasksList!$F$6:$F$1005,MATCH(C1026,TasksList!$B$6:$B$1005,0),1))=0,"not set!",INDEX(TasksList!$F$6:$F$1005,MATCH(C1026,TasksList!$B$6:$B$1005,0),1)),""),"")</f>
        <v/>
      </c>
      <c r="F1026" s="360" t="str">
        <f>IFERROR(IF(LEN(D1026)&gt;0,IF(LEN(INDEX(AdressBook!$D$6:$D$25,MATCH(D1026,AdressBook!$B$6:$B$25,0),1))=0,"",INDEX(AdressBook!$D$6:$D$25,MATCH(D1026,AdressBook!$B$6:$B$25,0),1)),""),"")</f>
        <v/>
      </c>
      <c r="G1026" s="361" t="str">
        <f>IFERROR(IF(LEN(INDEX(PlansAndNotes!$F$6:$F$2005,ROW(B1026)-ROW($C$3)))=0,"",INDEX(PlansAndNotes!$F$6:$F$2005,ROW(B1026)-ROW($C$3))),"")</f>
        <v/>
      </c>
      <c r="H1026" s="361" t="str">
        <f>IFERROR(IF(LEN(C1026)&gt;0,IF(LEN(INDEX(TasksList!$G$6:$G$1005,MATCH(C1026,TasksList!$B$6:$B$1005,0),1))=0,"",INDEX(TasksList!$G$6:$G$1005,MATCH(C1026,TasksList!$B$6:$B$1005,0),1)),""),"")</f>
        <v/>
      </c>
      <c r="I1026" s="381"/>
      <c r="J1026" s="400"/>
      <c r="K1026" s="400"/>
      <c r="L1026" s="179"/>
      <c r="M1026" s="381"/>
      <c r="N1026" s="362" t="str">
        <f>IFERROR(IF(LEN(INDEX(PlansAndNotes!$D$6:$D$4005,ROW(B1026)-ROW($C$3)))=0,"",INDEX(PlansAndNotes!$D$6:$D$4005,ROW(B1026)-ROW($C$3))),"")</f>
        <v/>
      </c>
      <c r="O1026" s="165" t="str">
        <f t="shared" si="127"/>
        <v/>
      </c>
      <c r="P1026" s="363" t="str">
        <f>IFERROR(IF(LEN(INDEX(PlansAndNotes!$E$6:$E$4005,ROW(B1026)-ROW($C$3)))=0,"",INDEX(PlansAndNotes!$E$6:$E$4005,ROW(B1026)-ROW($C$3))),"")</f>
        <v/>
      </c>
      <c r="Q1026" s="363" t="str">
        <f>IFERROR(IF(LEN(INDEX(PlansAndNotes!$G$6:$G$4005,ROW(B1026)-ROW($C$3)))=0,"",INDEX(PlansAndNotes!$G$6:$G$4005,ROW(B1026)-ROW($C$3))),"")</f>
        <v/>
      </c>
      <c r="R1026" s="361" t="str">
        <f>IFERROR(IF(LEN(D1026)&gt;0,IF(LEN(INDEX(AdressBook!$C$6:$C$25,MATCH(D1026,AdressBook!$B$6:$B$25,0),1))=0,"",INDEX(AdressBook!$C$6:$C$25,MATCH(D1026,AdressBook!$B$6:$B$25,0),1)),""),"")</f>
        <v/>
      </c>
      <c r="S1026" s="165">
        <f>IF(LEN(C1026)&gt;0,IFERROR(IF(MATCH(C1026,C1027:$C$4004,0)&gt;0,-1,ROW(S1026)-ROW($S$3)),ROW(S1026)-ROW($S$3)),-1)</f>
        <v>-1</v>
      </c>
      <c r="T1026" s="165">
        <f t="shared" si="128"/>
        <v>0</v>
      </c>
      <c r="U1026" s="165" t="str">
        <f t="shared" si="129"/>
        <v/>
      </c>
      <c r="V1026" s="165" t="str">
        <f>IFERROR(IF(OR(C1026="",S1026&lt;0),"",IF(SUBTOTAL(3,C1026:C1026)=0,-1,SUBTOTAL(3,$C$4:C1026))),"")</f>
        <v/>
      </c>
      <c r="W1026" s="156" t="str">
        <f t="array" ref="W1026">IF(LEN(C1026)&gt;0,IFERROR(IF(MATCH(C1026,$C$3:$C1025,0)&gt;0,N1026-INDEX($N$3:N1025,SUMPRODUCT(MAX(ROW($C$3:$C1025)*(C1026=$C$3:$C1025)))-2,1),""),""),"")</f>
        <v/>
      </c>
      <c r="X1026" s="156">
        <f t="shared" ca="1" si="130"/>
        <v>1</v>
      </c>
      <c r="Y1026" s="156">
        <f t="shared" ca="1" si="131"/>
        <v>1</v>
      </c>
    </row>
    <row r="1027" spans="2:25" hidden="1" x14ac:dyDescent="0.25">
      <c r="B1027" s="390" t="str">
        <f>IFERROR(IF(LEN(INDEX(PlansAndNotes!$B$6:$B$2005,ROW(A1027)-ROW($B$3)))=0,"",INDEX(PlansAndNotes!$B$6:$B$2005,ROW(A1027)-ROW($B$3))),"")</f>
        <v/>
      </c>
      <c r="C1027" s="361" t="str">
        <f t="shared" si="126"/>
        <v/>
      </c>
      <c r="D1027" s="361" t="str">
        <f>IFERROR(IF(LEN(C1027)&gt;0,IF(LEN(INDEX(TasksList!$C$6:$C$1005,MATCH(C1027,TasksList!$B$6:$B$1005,0),1))=0,"",INDEX(TasksList!$C$6:$C$1005,MATCH(C1027,TasksList!$B$6:$B$1005,0),1)),""),"")</f>
        <v/>
      </c>
      <c r="E1027" s="361" t="str">
        <f>IFERROR(IF(LEN(C1027)&gt;0,IF(LEN(INDEX(TasksList!$F$6:$F$1005,MATCH(C1027,TasksList!$B$6:$B$1005,0),1))=0,"not set!",INDEX(TasksList!$F$6:$F$1005,MATCH(C1027,TasksList!$B$6:$B$1005,0),1)),""),"")</f>
        <v/>
      </c>
      <c r="F1027" s="360" t="str">
        <f>IFERROR(IF(LEN(D1027)&gt;0,IF(LEN(INDEX(AdressBook!$D$6:$D$25,MATCH(D1027,AdressBook!$B$6:$B$25,0),1))=0,"",INDEX(AdressBook!$D$6:$D$25,MATCH(D1027,AdressBook!$B$6:$B$25,0),1)),""),"")</f>
        <v/>
      </c>
      <c r="G1027" s="361" t="str">
        <f>IFERROR(IF(LEN(INDEX(PlansAndNotes!$F$6:$F$2005,ROW(B1027)-ROW($C$3)))=0,"",INDEX(PlansAndNotes!$F$6:$F$2005,ROW(B1027)-ROW($C$3))),"")</f>
        <v/>
      </c>
      <c r="H1027" s="361" t="str">
        <f>IFERROR(IF(LEN(C1027)&gt;0,IF(LEN(INDEX(TasksList!$G$6:$G$1005,MATCH(C1027,TasksList!$B$6:$B$1005,0),1))=0,"",INDEX(TasksList!$G$6:$G$1005,MATCH(C1027,TasksList!$B$6:$B$1005,0),1)),""),"")</f>
        <v/>
      </c>
      <c r="I1027" s="381"/>
      <c r="J1027" s="400"/>
      <c r="K1027" s="400"/>
      <c r="L1027" s="179"/>
      <c r="M1027" s="381"/>
      <c r="N1027" s="362" t="str">
        <f>IFERROR(IF(LEN(INDEX(PlansAndNotes!$D$6:$D$4005,ROW(B1027)-ROW($C$3)))=0,"",INDEX(PlansAndNotes!$D$6:$D$4005,ROW(B1027)-ROW($C$3))),"")</f>
        <v/>
      </c>
      <c r="O1027" s="165" t="str">
        <f t="shared" si="127"/>
        <v/>
      </c>
      <c r="P1027" s="363" t="str">
        <f>IFERROR(IF(LEN(INDEX(PlansAndNotes!$E$6:$E$4005,ROW(B1027)-ROW($C$3)))=0,"",INDEX(PlansAndNotes!$E$6:$E$4005,ROW(B1027)-ROW($C$3))),"")</f>
        <v/>
      </c>
      <c r="Q1027" s="363" t="str">
        <f>IFERROR(IF(LEN(INDEX(PlansAndNotes!$G$6:$G$4005,ROW(B1027)-ROW($C$3)))=0,"",INDEX(PlansAndNotes!$G$6:$G$4005,ROW(B1027)-ROW($C$3))),"")</f>
        <v/>
      </c>
      <c r="R1027" s="361" t="str">
        <f>IFERROR(IF(LEN(D1027)&gt;0,IF(LEN(INDEX(AdressBook!$C$6:$C$25,MATCH(D1027,AdressBook!$B$6:$B$25,0),1))=0,"",INDEX(AdressBook!$C$6:$C$25,MATCH(D1027,AdressBook!$B$6:$B$25,0),1)),""),"")</f>
        <v/>
      </c>
      <c r="S1027" s="165">
        <f>IF(LEN(C1027)&gt;0,IFERROR(IF(MATCH(C1027,C1028:$C$4004,0)&gt;0,-1,ROW(S1027)-ROW($S$3)),ROW(S1027)-ROW($S$3)),-1)</f>
        <v>-1</v>
      </c>
      <c r="T1027" s="165">
        <f t="shared" si="128"/>
        <v>0</v>
      </c>
      <c r="U1027" s="165" t="str">
        <f t="shared" si="129"/>
        <v/>
      </c>
      <c r="V1027" s="165" t="str">
        <f>IFERROR(IF(OR(C1027="",S1027&lt;0),"",IF(SUBTOTAL(3,C1027:C1027)=0,-1,SUBTOTAL(3,$C$4:C1027))),"")</f>
        <v/>
      </c>
      <c r="W1027" s="156" t="str">
        <f t="array" ref="W1027">IF(LEN(C1027)&gt;0,IFERROR(IF(MATCH(C1027,$C$3:$C1026,0)&gt;0,N1027-INDEX($N$3:N1026,SUMPRODUCT(MAX(ROW($C$3:$C1026)*(C1027=$C$3:$C1026)))-2,1),""),""),"")</f>
        <v/>
      </c>
      <c r="X1027" s="156">
        <f t="shared" ca="1" si="130"/>
        <v>1</v>
      </c>
      <c r="Y1027" s="156">
        <f t="shared" ca="1" si="131"/>
        <v>1</v>
      </c>
    </row>
    <row r="1028" spans="2:25" hidden="1" x14ac:dyDescent="0.25">
      <c r="B1028" s="390" t="str">
        <f>IFERROR(IF(LEN(INDEX(PlansAndNotes!$B$6:$B$2005,ROW(A1028)-ROW($B$3)))=0,"",INDEX(PlansAndNotes!$B$6:$B$2005,ROW(A1028)-ROW($B$3))),"")</f>
        <v/>
      </c>
      <c r="C1028" s="361" t="str">
        <f t="shared" ref="C1028:C1091" si="132">IF(LEN(B1028)&gt;0,LEFT(B1028,SEARCH(" - ",B1028)-1)*1,"")</f>
        <v/>
      </c>
      <c r="D1028" s="361" t="str">
        <f>IFERROR(IF(LEN(C1028)&gt;0,IF(LEN(INDEX(TasksList!$C$6:$C$1005,MATCH(C1028,TasksList!$B$6:$B$1005,0),1))=0,"",INDEX(TasksList!$C$6:$C$1005,MATCH(C1028,TasksList!$B$6:$B$1005,0),1)),""),"")</f>
        <v/>
      </c>
      <c r="E1028" s="361" t="str">
        <f>IFERROR(IF(LEN(C1028)&gt;0,IF(LEN(INDEX(TasksList!$F$6:$F$1005,MATCH(C1028,TasksList!$B$6:$B$1005,0),1))=0,"not set!",INDEX(TasksList!$F$6:$F$1005,MATCH(C1028,TasksList!$B$6:$B$1005,0),1)),""),"")</f>
        <v/>
      </c>
      <c r="F1028" s="360" t="str">
        <f>IFERROR(IF(LEN(D1028)&gt;0,IF(LEN(INDEX(AdressBook!$D$6:$D$25,MATCH(D1028,AdressBook!$B$6:$B$25,0),1))=0,"",INDEX(AdressBook!$D$6:$D$25,MATCH(D1028,AdressBook!$B$6:$B$25,0),1)),""),"")</f>
        <v/>
      </c>
      <c r="G1028" s="361" t="str">
        <f>IFERROR(IF(LEN(INDEX(PlansAndNotes!$F$6:$F$2005,ROW(B1028)-ROW($C$3)))=0,"",INDEX(PlansAndNotes!$F$6:$F$2005,ROW(B1028)-ROW($C$3))),"")</f>
        <v/>
      </c>
      <c r="H1028" s="361" t="str">
        <f>IFERROR(IF(LEN(C1028)&gt;0,IF(LEN(INDEX(TasksList!$G$6:$G$1005,MATCH(C1028,TasksList!$B$6:$B$1005,0),1))=0,"",INDEX(TasksList!$G$6:$G$1005,MATCH(C1028,TasksList!$B$6:$B$1005,0),1)),""),"")</f>
        <v/>
      </c>
      <c r="I1028" s="381"/>
      <c r="J1028" s="400"/>
      <c r="K1028" s="400"/>
      <c r="L1028" s="179"/>
      <c r="M1028" s="381"/>
      <c r="N1028" s="362" t="str">
        <f>IFERROR(IF(LEN(INDEX(PlansAndNotes!$D$6:$D$4005,ROW(B1028)-ROW($C$3)))=0,"",INDEX(PlansAndNotes!$D$6:$D$4005,ROW(B1028)-ROW($C$3))),"")</f>
        <v/>
      </c>
      <c r="O1028" s="165" t="str">
        <f t="shared" ref="O1028:O1091" si="133">IF(LEN(B1028)&gt;0,RIGHT(B1028,LEN(B1028)-SEARCH(" - ",B1028)-2),"")</f>
        <v/>
      </c>
      <c r="P1028" s="363" t="str">
        <f>IFERROR(IF(LEN(INDEX(PlansAndNotes!$E$6:$E$4005,ROW(B1028)-ROW($C$3)))=0,"",INDEX(PlansAndNotes!$E$6:$E$4005,ROW(B1028)-ROW($C$3))),"")</f>
        <v/>
      </c>
      <c r="Q1028" s="363" t="str">
        <f>IFERROR(IF(LEN(INDEX(PlansAndNotes!$G$6:$G$4005,ROW(B1028)-ROW($C$3)))=0,"",INDEX(PlansAndNotes!$G$6:$G$4005,ROW(B1028)-ROW($C$3))),"")</f>
        <v/>
      </c>
      <c r="R1028" s="361" t="str">
        <f>IFERROR(IF(LEN(D1028)&gt;0,IF(LEN(INDEX(AdressBook!$C$6:$C$25,MATCH(D1028,AdressBook!$B$6:$B$25,0),1))=0,"",INDEX(AdressBook!$C$6:$C$25,MATCH(D1028,AdressBook!$B$6:$B$25,0),1)),""),"")</f>
        <v/>
      </c>
      <c r="S1028" s="165">
        <f>IF(LEN(C1028)&gt;0,IFERROR(IF(MATCH(C1028,C1029:$C$4004,0)&gt;0,-1,ROW(S1028)-ROW($S$3)),ROW(S1028)-ROW($S$3)),-1)</f>
        <v>-1</v>
      </c>
      <c r="T1028" s="165">
        <f t="shared" ref="T1028:T1091" si="134">IF(OR(taskRange="All tasks (all stages)",taskRange=""),ROW(T1028)-ROW($T$3),IF(S1028&gt;0,ROW(T1028)-ROW($T$3),0))*IF(OR(calendarSalesmen="",calendarSalesmen="All salesmen"),1,IF(calendarSalesmen=G1028,1,0))*IF(OR(calendarStage="",calendarStage="All Stages"),1,IF(calendarStage=P1028,1,0))</f>
        <v>0</v>
      </c>
      <c r="U1028" s="165" t="str">
        <f t="shared" ref="U1028:U1091" si="135">IF(S1028&gt;0,P1028,"")</f>
        <v/>
      </c>
      <c r="V1028" s="165" t="str">
        <f>IFERROR(IF(OR(C1028="",S1028&lt;0),"",IF(SUBTOTAL(3,C1028:C1028)=0,-1,SUBTOTAL(3,$C$4:C1028))),"")</f>
        <v/>
      </c>
      <c r="W1028" s="156" t="str">
        <f t="array" ref="W1028">IF(LEN(C1028)&gt;0,IFERROR(IF(MATCH(C1028,$C$3:$C1027,0)&gt;0,N1028-INDEX($N$3:N1027,SUMPRODUCT(MAX(ROW($C$3:$C1027)*(C1028=$C$3:$C1027)))-2,1),""),""),"")</f>
        <v/>
      </c>
      <c r="X1028" s="156">
        <f t="shared" ca="1" si="130"/>
        <v>1</v>
      </c>
      <c r="Y1028" s="156">
        <f t="shared" ca="1" si="131"/>
        <v>1</v>
      </c>
    </row>
    <row r="1029" spans="2:25" hidden="1" x14ac:dyDescent="0.25">
      <c r="B1029" s="390" t="str">
        <f>IFERROR(IF(LEN(INDEX(PlansAndNotes!$B$6:$B$2005,ROW(A1029)-ROW($B$3)))=0,"",INDEX(PlansAndNotes!$B$6:$B$2005,ROW(A1029)-ROW($B$3))),"")</f>
        <v/>
      </c>
      <c r="C1029" s="361" t="str">
        <f t="shared" si="132"/>
        <v/>
      </c>
      <c r="D1029" s="361" t="str">
        <f>IFERROR(IF(LEN(C1029)&gt;0,IF(LEN(INDEX(TasksList!$C$6:$C$1005,MATCH(C1029,TasksList!$B$6:$B$1005,0),1))=0,"",INDEX(TasksList!$C$6:$C$1005,MATCH(C1029,TasksList!$B$6:$B$1005,0),1)),""),"")</f>
        <v/>
      </c>
      <c r="E1029" s="361" t="str">
        <f>IFERROR(IF(LEN(C1029)&gt;0,IF(LEN(INDEX(TasksList!$F$6:$F$1005,MATCH(C1029,TasksList!$B$6:$B$1005,0),1))=0,"not set!",INDEX(TasksList!$F$6:$F$1005,MATCH(C1029,TasksList!$B$6:$B$1005,0),1)),""),"")</f>
        <v/>
      </c>
      <c r="F1029" s="360" t="str">
        <f>IFERROR(IF(LEN(D1029)&gt;0,IF(LEN(INDEX(AdressBook!$D$6:$D$25,MATCH(D1029,AdressBook!$B$6:$B$25,0),1))=0,"",INDEX(AdressBook!$D$6:$D$25,MATCH(D1029,AdressBook!$B$6:$B$25,0),1)),""),"")</f>
        <v/>
      </c>
      <c r="G1029" s="361" t="str">
        <f>IFERROR(IF(LEN(INDEX(PlansAndNotes!$F$6:$F$2005,ROW(B1029)-ROW($C$3)))=0,"",INDEX(PlansAndNotes!$F$6:$F$2005,ROW(B1029)-ROW($C$3))),"")</f>
        <v/>
      </c>
      <c r="H1029" s="361" t="str">
        <f>IFERROR(IF(LEN(C1029)&gt;0,IF(LEN(INDEX(TasksList!$G$6:$G$1005,MATCH(C1029,TasksList!$B$6:$B$1005,0),1))=0,"",INDEX(TasksList!$G$6:$G$1005,MATCH(C1029,TasksList!$B$6:$B$1005,0),1)),""),"")</f>
        <v/>
      </c>
      <c r="I1029" s="381"/>
      <c r="J1029" s="400"/>
      <c r="K1029" s="400"/>
      <c r="L1029" s="179"/>
      <c r="M1029" s="381"/>
      <c r="N1029" s="362" t="str">
        <f>IFERROR(IF(LEN(INDEX(PlansAndNotes!$D$6:$D$4005,ROW(B1029)-ROW($C$3)))=0,"",INDEX(PlansAndNotes!$D$6:$D$4005,ROW(B1029)-ROW($C$3))),"")</f>
        <v/>
      </c>
      <c r="O1029" s="165" t="str">
        <f t="shared" si="133"/>
        <v/>
      </c>
      <c r="P1029" s="363" t="str">
        <f>IFERROR(IF(LEN(INDEX(PlansAndNotes!$E$6:$E$4005,ROW(B1029)-ROW($C$3)))=0,"",INDEX(PlansAndNotes!$E$6:$E$4005,ROW(B1029)-ROW($C$3))),"")</f>
        <v/>
      </c>
      <c r="Q1029" s="363" t="str">
        <f>IFERROR(IF(LEN(INDEX(PlansAndNotes!$G$6:$G$4005,ROW(B1029)-ROW($C$3)))=0,"",INDEX(PlansAndNotes!$G$6:$G$4005,ROW(B1029)-ROW($C$3))),"")</f>
        <v/>
      </c>
      <c r="R1029" s="361" t="str">
        <f>IFERROR(IF(LEN(D1029)&gt;0,IF(LEN(INDEX(AdressBook!$C$6:$C$25,MATCH(D1029,AdressBook!$B$6:$B$25,0),1))=0,"",INDEX(AdressBook!$C$6:$C$25,MATCH(D1029,AdressBook!$B$6:$B$25,0),1)),""),"")</f>
        <v/>
      </c>
      <c r="S1029" s="165">
        <f>IF(LEN(C1029)&gt;0,IFERROR(IF(MATCH(C1029,C1030:$C$4004,0)&gt;0,-1,ROW(S1029)-ROW($S$3)),ROW(S1029)-ROW($S$3)),-1)</f>
        <v>-1</v>
      </c>
      <c r="T1029" s="165">
        <f t="shared" si="134"/>
        <v>0</v>
      </c>
      <c r="U1029" s="165" t="str">
        <f t="shared" si="135"/>
        <v/>
      </c>
      <c r="V1029" s="165" t="str">
        <f>IFERROR(IF(OR(C1029="",S1029&lt;0),"",IF(SUBTOTAL(3,C1029:C1029)=0,-1,SUBTOTAL(3,$C$4:C1029))),"")</f>
        <v/>
      </c>
      <c r="W1029" s="156" t="str">
        <f t="array" ref="W1029">IF(LEN(C1029)&gt;0,IFERROR(IF(MATCH(C1029,$C$3:$C1028,0)&gt;0,N1029-INDEX($N$3:N1028,SUMPRODUCT(MAX(ROW($C$3:$C1028)*(C1029=$C$3:$C1028)))-2,1),""),""),"")</f>
        <v/>
      </c>
      <c r="X1029" s="156">
        <f t="shared" ref="X1029:X1092" ca="1" si="136">IFERROR(IF($X$2="",1,IF(AND(N1029&lt;=TODAY(),N1029+$X$2&gt;=TODAY()),1,0)),"")</f>
        <v>1</v>
      </c>
      <c r="Y1029" s="156">
        <f t="shared" ref="Y1029:Y1092" ca="1" si="137">IFERROR(IF($Y$2="",1,IF(AND(N1029&lt;=TODAY(),N1029+$Y$2&gt;=TODAY()),1,0)),"")</f>
        <v>1</v>
      </c>
    </row>
    <row r="1030" spans="2:25" hidden="1" x14ac:dyDescent="0.25">
      <c r="B1030" s="390" t="str">
        <f>IFERROR(IF(LEN(INDEX(PlansAndNotes!$B$6:$B$2005,ROW(A1030)-ROW($B$3)))=0,"",INDEX(PlansAndNotes!$B$6:$B$2005,ROW(A1030)-ROW($B$3))),"")</f>
        <v/>
      </c>
      <c r="C1030" s="361" t="str">
        <f t="shared" si="132"/>
        <v/>
      </c>
      <c r="D1030" s="361" t="str">
        <f>IFERROR(IF(LEN(C1030)&gt;0,IF(LEN(INDEX(TasksList!$C$6:$C$1005,MATCH(C1030,TasksList!$B$6:$B$1005,0),1))=0,"",INDEX(TasksList!$C$6:$C$1005,MATCH(C1030,TasksList!$B$6:$B$1005,0),1)),""),"")</f>
        <v/>
      </c>
      <c r="E1030" s="361" t="str">
        <f>IFERROR(IF(LEN(C1030)&gt;0,IF(LEN(INDEX(TasksList!$F$6:$F$1005,MATCH(C1030,TasksList!$B$6:$B$1005,0),1))=0,"not set!",INDEX(TasksList!$F$6:$F$1005,MATCH(C1030,TasksList!$B$6:$B$1005,0),1)),""),"")</f>
        <v/>
      </c>
      <c r="F1030" s="360" t="str">
        <f>IFERROR(IF(LEN(D1030)&gt;0,IF(LEN(INDEX(AdressBook!$D$6:$D$25,MATCH(D1030,AdressBook!$B$6:$B$25,0),1))=0,"",INDEX(AdressBook!$D$6:$D$25,MATCH(D1030,AdressBook!$B$6:$B$25,0),1)),""),"")</f>
        <v/>
      </c>
      <c r="G1030" s="361" t="str">
        <f>IFERROR(IF(LEN(INDEX(PlansAndNotes!$F$6:$F$2005,ROW(B1030)-ROW($C$3)))=0,"",INDEX(PlansAndNotes!$F$6:$F$2005,ROW(B1030)-ROW($C$3))),"")</f>
        <v/>
      </c>
      <c r="H1030" s="361" t="str">
        <f>IFERROR(IF(LEN(C1030)&gt;0,IF(LEN(INDEX(TasksList!$G$6:$G$1005,MATCH(C1030,TasksList!$B$6:$B$1005,0),1))=0,"",INDEX(TasksList!$G$6:$G$1005,MATCH(C1030,TasksList!$B$6:$B$1005,0),1)),""),"")</f>
        <v/>
      </c>
      <c r="I1030" s="381"/>
      <c r="J1030" s="400"/>
      <c r="K1030" s="400"/>
      <c r="L1030" s="179"/>
      <c r="M1030" s="381"/>
      <c r="N1030" s="362" t="str">
        <f>IFERROR(IF(LEN(INDEX(PlansAndNotes!$D$6:$D$4005,ROW(B1030)-ROW($C$3)))=0,"",INDEX(PlansAndNotes!$D$6:$D$4005,ROW(B1030)-ROW($C$3))),"")</f>
        <v/>
      </c>
      <c r="O1030" s="165" t="str">
        <f t="shared" si="133"/>
        <v/>
      </c>
      <c r="P1030" s="363" t="str">
        <f>IFERROR(IF(LEN(INDEX(PlansAndNotes!$E$6:$E$4005,ROW(B1030)-ROW($C$3)))=0,"",INDEX(PlansAndNotes!$E$6:$E$4005,ROW(B1030)-ROW($C$3))),"")</f>
        <v/>
      </c>
      <c r="Q1030" s="363" t="str">
        <f>IFERROR(IF(LEN(INDEX(PlansAndNotes!$G$6:$G$4005,ROW(B1030)-ROW($C$3)))=0,"",INDEX(PlansAndNotes!$G$6:$G$4005,ROW(B1030)-ROW($C$3))),"")</f>
        <v/>
      </c>
      <c r="R1030" s="361" t="str">
        <f>IFERROR(IF(LEN(D1030)&gt;0,IF(LEN(INDEX(AdressBook!$C$6:$C$25,MATCH(D1030,AdressBook!$B$6:$B$25,0),1))=0,"",INDEX(AdressBook!$C$6:$C$25,MATCH(D1030,AdressBook!$B$6:$B$25,0),1)),""),"")</f>
        <v/>
      </c>
      <c r="S1030" s="165">
        <f>IF(LEN(C1030)&gt;0,IFERROR(IF(MATCH(C1030,C1031:$C$4004,0)&gt;0,-1,ROW(S1030)-ROW($S$3)),ROW(S1030)-ROW($S$3)),-1)</f>
        <v>-1</v>
      </c>
      <c r="T1030" s="165">
        <f t="shared" si="134"/>
        <v>0</v>
      </c>
      <c r="U1030" s="165" t="str">
        <f t="shared" si="135"/>
        <v/>
      </c>
      <c r="V1030" s="165" t="str">
        <f>IFERROR(IF(OR(C1030="",S1030&lt;0),"",IF(SUBTOTAL(3,C1030:C1030)=0,-1,SUBTOTAL(3,$C$4:C1030))),"")</f>
        <v/>
      </c>
      <c r="W1030" s="156" t="str">
        <f t="array" ref="W1030">IF(LEN(C1030)&gt;0,IFERROR(IF(MATCH(C1030,$C$3:$C1029,0)&gt;0,N1030-INDEX($N$3:N1029,SUMPRODUCT(MAX(ROW($C$3:$C1029)*(C1030=$C$3:$C1029)))-2,1),""),""),"")</f>
        <v/>
      </c>
      <c r="X1030" s="156">
        <f t="shared" ca="1" si="136"/>
        <v>1</v>
      </c>
      <c r="Y1030" s="156">
        <f t="shared" ca="1" si="137"/>
        <v>1</v>
      </c>
    </row>
    <row r="1031" spans="2:25" hidden="1" x14ac:dyDescent="0.25">
      <c r="B1031" s="390" t="str">
        <f>IFERROR(IF(LEN(INDEX(PlansAndNotes!$B$6:$B$2005,ROW(A1031)-ROW($B$3)))=0,"",INDEX(PlansAndNotes!$B$6:$B$2005,ROW(A1031)-ROW($B$3))),"")</f>
        <v/>
      </c>
      <c r="C1031" s="361" t="str">
        <f t="shared" si="132"/>
        <v/>
      </c>
      <c r="D1031" s="361" t="str">
        <f>IFERROR(IF(LEN(C1031)&gt;0,IF(LEN(INDEX(TasksList!$C$6:$C$1005,MATCH(C1031,TasksList!$B$6:$B$1005,0),1))=0,"",INDEX(TasksList!$C$6:$C$1005,MATCH(C1031,TasksList!$B$6:$B$1005,0),1)),""),"")</f>
        <v/>
      </c>
      <c r="E1031" s="361" t="str">
        <f>IFERROR(IF(LEN(C1031)&gt;0,IF(LEN(INDEX(TasksList!$F$6:$F$1005,MATCH(C1031,TasksList!$B$6:$B$1005,0),1))=0,"not set!",INDEX(TasksList!$F$6:$F$1005,MATCH(C1031,TasksList!$B$6:$B$1005,0),1)),""),"")</f>
        <v/>
      </c>
      <c r="F1031" s="360" t="str">
        <f>IFERROR(IF(LEN(D1031)&gt;0,IF(LEN(INDEX(AdressBook!$D$6:$D$25,MATCH(D1031,AdressBook!$B$6:$B$25,0),1))=0,"",INDEX(AdressBook!$D$6:$D$25,MATCH(D1031,AdressBook!$B$6:$B$25,0),1)),""),"")</f>
        <v/>
      </c>
      <c r="G1031" s="361" t="str">
        <f>IFERROR(IF(LEN(INDEX(PlansAndNotes!$F$6:$F$2005,ROW(B1031)-ROW($C$3)))=0,"",INDEX(PlansAndNotes!$F$6:$F$2005,ROW(B1031)-ROW($C$3))),"")</f>
        <v/>
      </c>
      <c r="H1031" s="361" t="str">
        <f>IFERROR(IF(LEN(C1031)&gt;0,IF(LEN(INDEX(TasksList!$G$6:$G$1005,MATCH(C1031,TasksList!$B$6:$B$1005,0),1))=0,"",INDEX(TasksList!$G$6:$G$1005,MATCH(C1031,TasksList!$B$6:$B$1005,0),1)),""),"")</f>
        <v/>
      </c>
      <c r="I1031" s="381"/>
      <c r="J1031" s="400"/>
      <c r="K1031" s="400"/>
      <c r="L1031" s="179"/>
      <c r="M1031" s="381"/>
      <c r="N1031" s="362" t="str">
        <f>IFERROR(IF(LEN(INDEX(PlansAndNotes!$D$6:$D$4005,ROW(B1031)-ROW($C$3)))=0,"",INDEX(PlansAndNotes!$D$6:$D$4005,ROW(B1031)-ROW($C$3))),"")</f>
        <v/>
      </c>
      <c r="O1031" s="165" t="str">
        <f t="shared" si="133"/>
        <v/>
      </c>
      <c r="P1031" s="363" t="str">
        <f>IFERROR(IF(LEN(INDEX(PlansAndNotes!$E$6:$E$4005,ROW(B1031)-ROW($C$3)))=0,"",INDEX(PlansAndNotes!$E$6:$E$4005,ROW(B1031)-ROW($C$3))),"")</f>
        <v/>
      </c>
      <c r="Q1031" s="363" t="str">
        <f>IFERROR(IF(LEN(INDEX(PlansAndNotes!$G$6:$G$4005,ROW(B1031)-ROW($C$3)))=0,"",INDEX(PlansAndNotes!$G$6:$G$4005,ROW(B1031)-ROW($C$3))),"")</f>
        <v/>
      </c>
      <c r="R1031" s="361" t="str">
        <f>IFERROR(IF(LEN(D1031)&gt;0,IF(LEN(INDEX(AdressBook!$C$6:$C$25,MATCH(D1031,AdressBook!$B$6:$B$25,0),1))=0,"",INDEX(AdressBook!$C$6:$C$25,MATCH(D1031,AdressBook!$B$6:$B$25,0),1)),""),"")</f>
        <v/>
      </c>
      <c r="S1031" s="165">
        <f>IF(LEN(C1031)&gt;0,IFERROR(IF(MATCH(C1031,C1032:$C$4004,0)&gt;0,-1,ROW(S1031)-ROW($S$3)),ROW(S1031)-ROW($S$3)),-1)</f>
        <v>-1</v>
      </c>
      <c r="T1031" s="165">
        <f t="shared" si="134"/>
        <v>0</v>
      </c>
      <c r="U1031" s="165" t="str">
        <f t="shared" si="135"/>
        <v/>
      </c>
      <c r="V1031" s="165" t="str">
        <f>IFERROR(IF(OR(C1031="",S1031&lt;0),"",IF(SUBTOTAL(3,C1031:C1031)=0,-1,SUBTOTAL(3,$C$4:C1031))),"")</f>
        <v/>
      </c>
      <c r="W1031" s="156" t="str">
        <f t="array" ref="W1031">IF(LEN(C1031)&gt;0,IFERROR(IF(MATCH(C1031,$C$3:$C1030,0)&gt;0,N1031-INDEX($N$3:N1030,SUMPRODUCT(MAX(ROW($C$3:$C1030)*(C1031=$C$3:$C1030)))-2,1),""),""),"")</f>
        <v/>
      </c>
      <c r="X1031" s="156">
        <f t="shared" ca="1" si="136"/>
        <v>1</v>
      </c>
      <c r="Y1031" s="156">
        <f t="shared" ca="1" si="137"/>
        <v>1</v>
      </c>
    </row>
    <row r="1032" spans="2:25" hidden="1" x14ac:dyDescent="0.25">
      <c r="B1032" s="390" t="str">
        <f>IFERROR(IF(LEN(INDEX(PlansAndNotes!$B$6:$B$2005,ROW(A1032)-ROW($B$3)))=0,"",INDEX(PlansAndNotes!$B$6:$B$2005,ROW(A1032)-ROW($B$3))),"")</f>
        <v/>
      </c>
      <c r="C1032" s="361" t="str">
        <f t="shared" si="132"/>
        <v/>
      </c>
      <c r="D1032" s="361" t="str">
        <f>IFERROR(IF(LEN(C1032)&gt;0,IF(LEN(INDEX(TasksList!$C$6:$C$1005,MATCH(C1032,TasksList!$B$6:$B$1005,0),1))=0,"",INDEX(TasksList!$C$6:$C$1005,MATCH(C1032,TasksList!$B$6:$B$1005,0),1)),""),"")</f>
        <v/>
      </c>
      <c r="E1032" s="361" t="str">
        <f>IFERROR(IF(LEN(C1032)&gt;0,IF(LEN(INDEX(TasksList!$F$6:$F$1005,MATCH(C1032,TasksList!$B$6:$B$1005,0),1))=0,"not set!",INDEX(TasksList!$F$6:$F$1005,MATCH(C1032,TasksList!$B$6:$B$1005,0),1)),""),"")</f>
        <v/>
      </c>
      <c r="F1032" s="360" t="str">
        <f>IFERROR(IF(LEN(D1032)&gt;0,IF(LEN(INDEX(AdressBook!$D$6:$D$25,MATCH(D1032,AdressBook!$B$6:$B$25,0),1))=0,"",INDEX(AdressBook!$D$6:$D$25,MATCH(D1032,AdressBook!$B$6:$B$25,0),1)),""),"")</f>
        <v/>
      </c>
      <c r="G1032" s="361" t="str">
        <f>IFERROR(IF(LEN(INDEX(PlansAndNotes!$F$6:$F$2005,ROW(B1032)-ROW($C$3)))=0,"",INDEX(PlansAndNotes!$F$6:$F$2005,ROW(B1032)-ROW($C$3))),"")</f>
        <v/>
      </c>
      <c r="H1032" s="361" t="str">
        <f>IFERROR(IF(LEN(C1032)&gt;0,IF(LEN(INDEX(TasksList!$G$6:$G$1005,MATCH(C1032,TasksList!$B$6:$B$1005,0),1))=0,"",INDEX(TasksList!$G$6:$G$1005,MATCH(C1032,TasksList!$B$6:$B$1005,0),1)),""),"")</f>
        <v/>
      </c>
      <c r="I1032" s="381"/>
      <c r="J1032" s="400"/>
      <c r="K1032" s="400"/>
      <c r="L1032" s="179"/>
      <c r="M1032" s="381"/>
      <c r="N1032" s="362" t="str">
        <f>IFERROR(IF(LEN(INDEX(PlansAndNotes!$D$6:$D$4005,ROW(B1032)-ROW($C$3)))=0,"",INDEX(PlansAndNotes!$D$6:$D$4005,ROW(B1032)-ROW($C$3))),"")</f>
        <v/>
      </c>
      <c r="O1032" s="165" t="str">
        <f t="shared" si="133"/>
        <v/>
      </c>
      <c r="P1032" s="363" t="str">
        <f>IFERROR(IF(LEN(INDEX(PlansAndNotes!$E$6:$E$4005,ROW(B1032)-ROW($C$3)))=0,"",INDEX(PlansAndNotes!$E$6:$E$4005,ROW(B1032)-ROW($C$3))),"")</f>
        <v/>
      </c>
      <c r="Q1032" s="363" t="str">
        <f>IFERROR(IF(LEN(INDEX(PlansAndNotes!$G$6:$G$4005,ROW(B1032)-ROW($C$3)))=0,"",INDEX(PlansAndNotes!$G$6:$G$4005,ROW(B1032)-ROW($C$3))),"")</f>
        <v/>
      </c>
      <c r="R1032" s="361" t="str">
        <f>IFERROR(IF(LEN(D1032)&gt;0,IF(LEN(INDEX(AdressBook!$C$6:$C$25,MATCH(D1032,AdressBook!$B$6:$B$25,0),1))=0,"",INDEX(AdressBook!$C$6:$C$25,MATCH(D1032,AdressBook!$B$6:$B$25,0),1)),""),"")</f>
        <v/>
      </c>
      <c r="S1032" s="165">
        <f>IF(LEN(C1032)&gt;0,IFERROR(IF(MATCH(C1032,C1033:$C$4004,0)&gt;0,-1,ROW(S1032)-ROW($S$3)),ROW(S1032)-ROW($S$3)),-1)</f>
        <v>-1</v>
      </c>
      <c r="T1032" s="165">
        <f t="shared" si="134"/>
        <v>0</v>
      </c>
      <c r="U1032" s="165" t="str">
        <f t="shared" si="135"/>
        <v/>
      </c>
      <c r="V1032" s="165" t="str">
        <f>IFERROR(IF(OR(C1032="",S1032&lt;0),"",IF(SUBTOTAL(3,C1032:C1032)=0,-1,SUBTOTAL(3,$C$4:C1032))),"")</f>
        <v/>
      </c>
      <c r="W1032" s="156" t="str">
        <f t="array" ref="W1032">IF(LEN(C1032)&gt;0,IFERROR(IF(MATCH(C1032,$C$3:$C1031,0)&gt;0,N1032-INDEX($N$3:N1031,SUMPRODUCT(MAX(ROW($C$3:$C1031)*(C1032=$C$3:$C1031)))-2,1),""),""),"")</f>
        <v/>
      </c>
      <c r="X1032" s="156">
        <f t="shared" ca="1" si="136"/>
        <v>1</v>
      </c>
      <c r="Y1032" s="156">
        <f t="shared" ca="1" si="137"/>
        <v>1</v>
      </c>
    </row>
    <row r="1033" spans="2:25" hidden="1" x14ac:dyDescent="0.25">
      <c r="B1033" s="390" t="str">
        <f>IFERROR(IF(LEN(INDEX(PlansAndNotes!$B$6:$B$2005,ROW(A1033)-ROW($B$3)))=0,"",INDEX(PlansAndNotes!$B$6:$B$2005,ROW(A1033)-ROW($B$3))),"")</f>
        <v/>
      </c>
      <c r="C1033" s="361" t="str">
        <f t="shared" si="132"/>
        <v/>
      </c>
      <c r="D1033" s="361" t="str">
        <f>IFERROR(IF(LEN(C1033)&gt;0,IF(LEN(INDEX(TasksList!$C$6:$C$1005,MATCH(C1033,TasksList!$B$6:$B$1005,0),1))=0,"",INDEX(TasksList!$C$6:$C$1005,MATCH(C1033,TasksList!$B$6:$B$1005,0),1)),""),"")</f>
        <v/>
      </c>
      <c r="E1033" s="361" t="str">
        <f>IFERROR(IF(LEN(C1033)&gt;0,IF(LEN(INDEX(TasksList!$F$6:$F$1005,MATCH(C1033,TasksList!$B$6:$B$1005,0),1))=0,"not set!",INDEX(TasksList!$F$6:$F$1005,MATCH(C1033,TasksList!$B$6:$B$1005,0),1)),""),"")</f>
        <v/>
      </c>
      <c r="F1033" s="360" t="str">
        <f>IFERROR(IF(LEN(D1033)&gt;0,IF(LEN(INDEX(AdressBook!$D$6:$D$25,MATCH(D1033,AdressBook!$B$6:$B$25,0),1))=0,"",INDEX(AdressBook!$D$6:$D$25,MATCH(D1033,AdressBook!$B$6:$B$25,0),1)),""),"")</f>
        <v/>
      </c>
      <c r="G1033" s="361" t="str">
        <f>IFERROR(IF(LEN(INDEX(PlansAndNotes!$F$6:$F$2005,ROW(B1033)-ROW($C$3)))=0,"",INDEX(PlansAndNotes!$F$6:$F$2005,ROW(B1033)-ROW($C$3))),"")</f>
        <v/>
      </c>
      <c r="H1033" s="361" t="str">
        <f>IFERROR(IF(LEN(C1033)&gt;0,IF(LEN(INDEX(TasksList!$G$6:$G$1005,MATCH(C1033,TasksList!$B$6:$B$1005,0),1))=0,"",INDEX(TasksList!$G$6:$G$1005,MATCH(C1033,TasksList!$B$6:$B$1005,0),1)),""),"")</f>
        <v/>
      </c>
      <c r="I1033" s="381"/>
      <c r="J1033" s="400"/>
      <c r="K1033" s="400"/>
      <c r="L1033" s="179"/>
      <c r="M1033" s="381"/>
      <c r="N1033" s="362" t="str">
        <f>IFERROR(IF(LEN(INDEX(PlansAndNotes!$D$6:$D$4005,ROW(B1033)-ROW($C$3)))=0,"",INDEX(PlansAndNotes!$D$6:$D$4005,ROW(B1033)-ROW($C$3))),"")</f>
        <v/>
      </c>
      <c r="O1033" s="165" t="str">
        <f t="shared" si="133"/>
        <v/>
      </c>
      <c r="P1033" s="363" t="str">
        <f>IFERROR(IF(LEN(INDEX(PlansAndNotes!$E$6:$E$4005,ROW(B1033)-ROW($C$3)))=0,"",INDEX(PlansAndNotes!$E$6:$E$4005,ROW(B1033)-ROW($C$3))),"")</f>
        <v/>
      </c>
      <c r="Q1033" s="363" t="str">
        <f>IFERROR(IF(LEN(INDEX(PlansAndNotes!$G$6:$G$4005,ROW(B1033)-ROW($C$3)))=0,"",INDEX(PlansAndNotes!$G$6:$G$4005,ROW(B1033)-ROW($C$3))),"")</f>
        <v/>
      </c>
      <c r="R1033" s="361" t="str">
        <f>IFERROR(IF(LEN(D1033)&gt;0,IF(LEN(INDEX(AdressBook!$C$6:$C$25,MATCH(D1033,AdressBook!$B$6:$B$25,0),1))=0,"",INDEX(AdressBook!$C$6:$C$25,MATCH(D1033,AdressBook!$B$6:$B$25,0),1)),""),"")</f>
        <v/>
      </c>
      <c r="S1033" s="165">
        <f>IF(LEN(C1033)&gt;0,IFERROR(IF(MATCH(C1033,C1034:$C$4004,0)&gt;0,-1,ROW(S1033)-ROW($S$3)),ROW(S1033)-ROW($S$3)),-1)</f>
        <v>-1</v>
      </c>
      <c r="T1033" s="165">
        <f t="shared" si="134"/>
        <v>0</v>
      </c>
      <c r="U1033" s="165" t="str">
        <f t="shared" si="135"/>
        <v/>
      </c>
      <c r="V1033" s="165" t="str">
        <f>IFERROR(IF(OR(C1033="",S1033&lt;0),"",IF(SUBTOTAL(3,C1033:C1033)=0,-1,SUBTOTAL(3,$C$4:C1033))),"")</f>
        <v/>
      </c>
      <c r="W1033" s="156" t="str">
        <f t="array" ref="W1033">IF(LEN(C1033)&gt;0,IFERROR(IF(MATCH(C1033,$C$3:$C1032,0)&gt;0,N1033-INDEX($N$3:N1032,SUMPRODUCT(MAX(ROW($C$3:$C1032)*(C1033=$C$3:$C1032)))-2,1),""),""),"")</f>
        <v/>
      </c>
      <c r="X1033" s="156">
        <f t="shared" ca="1" si="136"/>
        <v>1</v>
      </c>
      <c r="Y1033" s="156">
        <f t="shared" ca="1" si="137"/>
        <v>1</v>
      </c>
    </row>
    <row r="1034" spans="2:25" hidden="1" x14ac:dyDescent="0.25">
      <c r="B1034" s="390" t="str">
        <f>IFERROR(IF(LEN(INDEX(PlansAndNotes!$B$6:$B$2005,ROW(A1034)-ROW($B$3)))=0,"",INDEX(PlansAndNotes!$B$6:$B$2005,ROW(A1034)-ROW($B$3))),"")</f>
        <v/>
      </c>
      <c r="C1034" s="361" t="str">
        <f t="shared" si="132"/>
        <v/>
      </c>
      <c r="D1034" s="361" t="str">
        <f>IFERROR(IF(LEN(C1034)&gt;0,IF(LEN(INDEX(TasksList!$C$6:$C$1005,MATCH(C1034,TasksList!$B$6:$B$1005,0),1))=0,"",INDEX(TasksList!$C$6:$C$1005,MATCH(C1034,TasksList!$B$6:$B$1005,0),1)),""),"")</f>
        <v/>
      </c>
      <c r="E1034" s="361" t="str">
        <f>IFERROR(IF(LEN(C1034)&gt;0,IF(LEN(INDEX(TasksList!$F$6:$F$1005,MATCH(C1034,TasksList!$B$6:$B$1005,0),1))=0,"not set!",INDEX(TasksList!$F$6:$F$1005,MATCH(C1034,TasksList!$B$6:$B$1005,0),1)),""),"")</f>
        <v/>
      </c>
      <c r="F1034" s="360" t="str">
        <f>IFERROR(IF(LEN(D1034)&gt;0,IF(LEN(INDEX(AdressBook!$D$6:$D$25,MATCH(D1034,AdressBook!$B$6:$B$25,0),1))=0,"",INDEX(AdressBook!$D$6:$D$25,MATCH(D1034,AdressBook!$B$6:$B$25,0),1)),""),"")</f>
        <v/>
      </c>
      <c r="G1034" s="361" t="str">
        <f>IFERROR(IF(LEN(INDEX(PlansAndNotes!$F$6:$F$2005,ROW(B1034)-ROW($C$3)))=0,"",INDEX(PlansAndNotes!$F$6:$F$2005,ROW(B1034)-ROW($C$3))),"")</f>
        <v/>
      </c>
      <c r="H1034" s="361" t="str">
        <f>IFERROR(IF(LEN(C1034)&gt;0,IF(LEN(INDEX(TasksList!$G$6:$G$1005,MATCH(C1034,TasksList!$B$6:$B$1005,0),1))=0,"",INDEX(TasksList!$G$6:$G$1005,MATCH(C1034,TasksList!$B$6:$B$1005,0),1)),""),"")</f>
        <v/>
      </c>
      <c r="I1034" s="381"/>
      <c r="J1034" s="400"/>
      <c r="K1034" s="400"/>
      <c r="L1034" s="179"/>
      <c r="M1034" s="381"/>
      <c r="N1034" s="362" t="str">
        <f>IFERROR(IF(LEN(INDEX(PlansAndNotes!$D$6:$D$4005,ROW(B1034)-ROW($C$3)))=0,"",INDEX(PlansAndNotes!$D$6:$D$4005,ROW(B1034)-ROW($C$3))),"")</f>
        <v/>
      </c>
      <c r="O1034" s="165" t="str">
        <f t="shared" si="133"/>
        <v/>
      </c>
      <c r="P1034" s="363" t="str">
        <f>IFERROR(IF(LEN(INDEX(PlansAndNotes!$E$6:$E$4005,ROW(B1034)-ROW($C$3)))=0,"",INDEX(PlansAndNotes!$E$6:$E$4005,ROW(B1034)-ROW($C$3))),"")</f>
        <v/>
      </c>
      <c r="Q1034" s="363" t="str">
        <f>IFERROR(IF(LEN(INDEX(PlansAndNotes!$G$6:$G$4005,ROW(B1034)-ROW($C$3)))=0,"",INDEX(PlansAndNotes!$G$6:$G$4005,ROW(B1034)-ROW($C$3))),"")</f>
        <v/>
      </c>
      <c r="R1034" s="361" t="str">
        <f>IFERROR(IF(LEN(D1034)&gt;0,IF(LEN(INDEX(AdressBook!$C$6:$C$25,MATCH(D1034,AdressBook!$B$6:$B$25,0),1))=0,"",INDEX(AdressBook!$C$6:$C$25,MATCH(D1034,AdressBook!$B$6:$B$25,0),1)),""),"")</f>
        <v/>
      </c>
      <c r="S1034" s="165">
        <f>IF(LEN(C1034)&gt;0,IFERROR(IF(MATCH(C1034,C1035:$C$4004,0)&gt;0,-1,ROW(S1034)-ROW($S$3)),ROW(S1034)-ROW($S$3)),-1)</f>
        <v>-1</v>
      </c>
      <c r="T1034" s="165">
        <f t="shared" si="134"/>
        <v>0</v>
      </c>
      <c r="U1034" s="165" t="str">
        <f t="shared" si="135"/>
        <v/>
      </c>
      <c r="V1034" s="165" t="str">
        <f>IFERROR(IF(OR(C1034="",S1034&lt;0),"",IF(SUBTOTAL(3,C1034:C1034)=0,-1,SUBTOTAL(3,$C$4:C1034))),"")</f>
        <v/>
      </c>
      <c r="W1034" s="156" t="str">
        <f t="array" ref="W1034">IF(LEN(C1034)&gt;0,IFERROR(IF(MATCH(C1034,$C$3:$C1033,0)&gt;0,N1034-INDEX($N$3:N1033,SUMPRODUCT(MAX(ROW($C$3:$C1033)*(C1034=$C$3:$C1033)))-2,1),""),""),"")</f>
        <v/>
      </c>
      <c r="X1034" s="156">
        <f t="shared" ca="1" si="136"/>
        <v>1</v>
      </c>
      <c r="Y1034" s="156">
        <f t="shared" ca="1" si="137"/>
        <v>1</v>
      </c>
    </row>
    <row r="1035" spans="2:25" hidden="1" x14ac:dyDescent="0.25">
      <c r="B1035" s="390" t="str">
        <f>IFERROR(IF(LEN(INDEX(PlansAndNotes!$B$6:$B$2005,ROW(A1035)-ROW($B$3)))=0,"",INDEX(PlansAndNotes!$B$6:$B$2005,ROW(A1035)-ROW($B$3))),"")</f>
        <v/>
      </c>
      <c r="C1035" s="361" t="str">
        <f t="shared" si="132"/>
        <v/>
      </c>
      <c r="D1035" s="361" t="str">
        <f>IFERROR(IF(LEN(C1035)&gt;0,IF(LEN(INDEX(TasksList!$C$6:$C$1005,MATCH(C1035,TasksList!$B$6:$B$1005,0),1))=0,"",INDEX(TasksList!$C$6:$C$1005,MATCH(C1035,TasksList!$B$6:$B$1005,0),1)),""),"")</f>
        <v/>
      </c>
      <c r="E1035" s="361" t="str">
        <f>IFERROR(IF(LEN(C1035)&gt;0,IF(LEN(INDEX(TasksList!$F$6:$F$1005,MATCH(C1035,TasksList!$B$6:$B$1005,0),1))=0,"not set!",INDEX(TasksList!$F$6:$F$1005,MATCH(C1035,TasksList!$B$6:$B$1005,0),1)),""),"")</f>
        <v/>
      </c>
      <c r="F1035" s="360" t="str">
        <f>IFERROR(IF(LEN(D1035)&gt;0,IF(LEN(INDEX(AdressBook!$D$6:$D$25,MATCH(D1035,AdressBook!$B$6:$B$25,0),1))=0,"",INDEX(AdressBook!$D$6:$D$25,MATCH(D1035,AdressBook!$B$6:$B$25,0),1)),""),"")</f>
        <v/>
      </c>
      <c r="G1035" s="361" t="str">
        <f>IFERROR(IF(LEN(INDEX(PlansAndNotes!$F$6:$F$2005,ROW(B1035)-ROW($C$3)))=0,"",INDEX(PlansAndNotes!$F$6:$F$2005,ROW(B1035)-ROW($C$3))),"")</f>
        <v/>
      </c>
      <c r="H1035" s="361" t="str">
        <f>IFERROR(IF(LEN(C1035)&gt;0,IF(LEN(INDEX(TasksList!$G$6:$G$1005,MATCH(C1035,TasksList!$B$6:$B$1005,0),1))=0,"",INDEX(TasksList!$G$6:$G$1005,MATCH(C1035,TasksList!$B$6:$B$1005,0),1)),""),"")</f>
        <v/>
      </c>
      <c r="I1035" s="381"/>
      <c r="J1035" s="400"/>
      <c r="K1035" s="400"/>
      <c r="L1035" s="179"/>
      <c r="M1035" s="381"/>
      <c r="N1035" s="362" t="str">
        <f>IFERROR(IF(LEN(INDEX(PlansAndNotes!$D$6:$D$4005,ROW(B1035)-ROW($C$3)))=0,"",INDEX(PlansAndNotes!$D$6:$D$4005,ROW(B1035)-ROW($C$3))),"")</f>
        <v/>
      </c>
      <c r="O1035" s="165" t="str">
        <f t="shared" si="133"/>
        <v/>
      </c>
      <c r="P1035" s="363" t="str">
        <f>IFERROR(IF(LEN(INDEX(PlansAndNotes!$E$6:$E$4005,ROW(B1035)-ROW($C$3)))=0,"",INDEX(PlansAndNotes!$E$6:$E$4005,ROW(B1035)-ROW($C$3))),"")</f>
        <v/>
      </c>
      <c r="Q1035" s="363" t="str">
        <f>IFERROR(IF(LEN(INDEX(PlansAndNotes!$G$6:$G$4005,ROW(B1035)-ROW($C$3)))=0,"",INDEX(PlansAndNotes!$G$6:$G$4005,ROW(B1035)-ROW($C$3))),"")</f>
        <v/>
      </c>
      <c r="R1035" s="361" t="str">
        <f>IFERROR(IF(LEN(D1035)&gt;0,IF(LEN(INDEX(AdressBook!$C$6:$C$25,MATCH(D1035,AdressBook!$B$6:$B$25,0),1))=0,"",INDEX(AdressBook!$C$6:$C$25,MATCH(D1035,AdressBook!$B$6:$B$25,0),1)),""),"")</f>
        <v/>
      </c>
      <c r="S1035" s="165">
        <f>IF(LEN(C1035)&gt;0,IFERROR(IF(MATCH(C1035,C1036:$C$4004,0)&gt;0,-1,ROW(S1035)-ROW($S$3)),ROW(S1035)-ROW($S$3)),-1)</f>
        <v>-1</v>
      </c>
      <c r="T1035" s="165">
        <f t="shared" si="134"/>
        <v>0</v>
      </c>
      <c r="U1035" s="165" t="str">
        <f t="shared" si="135"/>
        <v/>
      </c>
      <c r="V1035" s="165" t="str">
        <f>IFERROR(IF(OR(C1035="",S1035&lt;0),"",IF(SUBTOTAL(3,C1035:C1035)=0,-1,SUBTOTAL(3,$C$4:C1035))),"")</f>
        <v/>
      </c>
      <c r="W1035" s="156" t="str">
        <f t="array" ref="W1035">IF(LEN(C1035)&gt;0,IFERROR(IF(MATCH(C1035,$C$3:$C1034,0)&gt;0,N1035-INDEX($N$3:N1034,SUMPRODUCT(MAX(ROW($C$3:$C1034)*(C1035=$C$3:$C1034)))-2,1),""),""),"")</f>
        <v/>
      </c>
      <c r="X1035" s="156">
        <f t="shared" ca="1" si="136"/>
        <v>1</v>
      </c>
      <c r="Y1035" s="156">
        <f t="shared" ca="1" si="137"/>
        <v>1</v>
      </c>
    </row>
    <row r="1036" spans="2:25" hidden="1" x14ac:dyDescent="0.25">
      <c r="B1036" s="390" t="str">
        <f>IFERROR(IF(LEN(INDEX(PlansAndNotes!$B$6:$B$2005,ROW(A1036)-ROW($B$3)))=0,"",INDEX(PlansAndNotes!$B$6:$B$2005,ROW(A1036)-ROW($B$3))),"")</f>
        <v/>
      </c>
      <c r="C1036" s="361" t="str">
        <f t="shared" si="132"/>
        <v/>
      </c>
      <c r="D1036" s="361" t="str">
        <f>IFERROR(IF(LEN(C1036)&gt;0,IF(LEN(INDEX(TasksList!$C$6:$C$1005,MATCH(C1036,TasksList!$B$6:$B$1005,0),1))=0,"",INDEX(TasksList!$C$6:$C$1005,MATCH(C1036,TasksList!$B$6:$B$1005,0),1)),""),"")</f>
        <v/>
      </c>
      <c r="E1036" s="361" t="str">
        <f>IFERROR(IF(LEN(C1036)&gt;0,IF(LEN(INDEX(TasksList!$F$6:$F$1005,MATCH(C1036,TasksList!$B$6:$B$1005,0),1))=0,"not set!",INDEX(TasksList!$F$6:$F$1005,MATCH(C1036,TasksList!$B$6:$B$1005,0),1)),""),"")</f>
        <v/>
      </c>
      <c r="F1036" s="360" t="str">
        <f>IFERROR(IF(LEN(D1036)&gt;0,IF(LEN(INDEX(AdressBook!$D$6:$D$25,MATCH(D1036,AdressBook!$B$6:$B$25,0),1))=0,"",INDEX(AdressBook!$D$6:$D$25,MATCH(D1036,AdressBook!$B$6:$B$25,0),1)),""),"")</f>
        <v/>
      </c>
      <c r="G1036" s="361" t="str">
        <f>IFERROR(IF(LEN(INDEX(PlansAndNotes!$F$6:$F$2005,ROW(B1036)-ROW($C$3)))=0,"",INDEX(PlansAndNotes!$F$6:$F$2005,ROW(B1036)-ROW($C$3))),"")</f>
        <v/>
      </c>
      <c r="H1036" s="361" t="str">
        <f>IFERROR(IF(LEN(C1036)&gt;0,IF(LEN(INDEX(TasksList!$G$6:$G$1005,MATCH(C1036,TasksList!$B$6:$B$1005,0),1))=0,"",INDEX(TasksList!$G$6:$G$1005,MATCH(C1036,TasksList!$B$6:$B$1005,0),1)),""),"")</f>
        <v/>
      </c>
      <c r="I1036" s="381"/>
      <c r="J1036" s="400"/>
      <c r="K1036" s="400"/>
      <c r="L1036" s="179"/>
      <c r="M1036" s="381"/>
      <c r="N1036" s="362" t="str">
        <f>IFERROR(IF(LEN(INDEX(PlansAndNotes!$D$6:$D$4005,ROW(B1036)-ROW($C$3)))=0,"",INDEX(PlansAndNotes!$D$6:$D$4005,ROW(B1036)-ROW($C$3))),"")</f>
        <v/>
      </c>
      <c r="O1036" s="165" t="str">
        <f t="shared" si="133"/>
        <v/>
      </c>
      <c r="P1036" s="363" t="str">
        <f>IFERROR(IF(LEN(INDEX(PlansAndNotes!$E$6:$E$4005,ROW(B1036)-ROW($C$3)))=0,"",INDEX(PlansAndNotes!$E$6:$E$4005,ROW(B1036)-ROW($C$3))),"")</f>
        <v/>
      </c>
      <c r="Q1036" s="363" t="str">
        <f>IFERROR(IF(LEN(INDEX(PlansAndNotes!$G$6:$G$4005,ROW(B1036)-ROW($C$3)))=0,"",INDEX(PlansAndNotes!$G$6:$G$4005,ROW(B1036)-ROW($C$3))),"")</f>
        <v/>
      </c>
      <c r="R1036" s="361" t="str">
        <f>IFERROR(IF(LEN(D1036)&gt;0,IF(LEN(INDEX(AdressBook!$C$6:$C$25,MATCH(D1036,AdressBook!$B$6:$B$25,0),1))=0,"",INDEX(AdressBook!$C$6:$C$25,MATCH(D1036,AdressBook!$B$6:$B$25,0),1)),""),"")</f>
        <v/>
      </c>
      <c r="S1036" s="165">
        <f>IF(LEN(C1036)&gt;0,IFERROR(IF(MATCH(C1036,C1037:$C$4004,0)&gt;0,-1,ROW(S1036)-ROW($S$3)),ROW(S1036)-ROW($S$3)),-1)</f>
        <v>-1</v>
      </c>
      <c r="T1036" s="165">
        <f t="shared" si="134"/>
        <v>0</v>
      </c>
      <c r="U1036" s="165" t="str">
        <f t="shared" si="135"/>
        <v/>
      </c>
      <c r="V1036" s="165" t="str">
        <f>IFERROR(IF(OR(C1036="",S1036&lt;0),"",IF(SUBTOTAL(3,C1036:C1036)=0,-1,SUBTOTAL(3,$C$4:C1036))),"")</f>
        <v/>
      </c>
      <c r="W1036" s="156" t="str">
        <f t="array" ref="W1036">IF(LEN(C1036)&gt;0,IFERROR(IF(MATCH(C1036,$C$3:$C1035,0)&gt;0,N1036-INDEX($N$3:N1035,SUMPRODUCT(MAX(ROW($C$3:$C1035)*(C1036=$C$3:$C1035)))-2,1),""),""),"")</f>
        <v/>
      </c>
      <c r="X1036" s="156">
        <f t="shared" ca="1" si="136"/>
        <v>1</v>
      </c>
      <c r="Y1036" s="156">
        <f t="shared" ca="1" si="137"/>
        <v>1</v>
      </c>
    </row>
    <row r="1037" spans="2:25" hidden="1" x14ac:dyDescent="0.25">
      <c r="B1037" s="390" t="str">
        <f>IFERROR(IF(LEN(INDEX(PlansAndNotes!$B$6:$B$2005,ROW(A1037)-ROW($B$3)))=0,"",INDEX(PlansAndNotes!$B$6:$B$2005,ROW(A1037)-ROW($B$3))),"")</f>
        <v/>
      </c>
      <c r="C1037" s="361" t="str">
        <f t="shared" si="132"/>
        <v/>
      </c>
      <c r="D1037" s="361" t="str">
        <f>IFERROR(IF(LEN(C1037)&gt;0,IF(LEN(INDEX(TasksList!$C$6:$C$1005,MATCH(C1037,TasksList!$B$6:$B$1005,0),1))=0,"",INDEX(TasksList!$C$6:$C$1005,MATCH(C1037,TasksList!$B$6:$B$1005,0),1)),""),"")</f>
        <v/>
      </c>
      <c r="E1037" s="361" t="str">
        <f>IFERROR(IF(LEN(C1037)&gt;0,IF(LEN(INDEX(TasksList!$F$6:$F$1005,MATCH(C1037,TasksList!$B$6:$B$1005,0),1))=0,"not set!",INDEX(TasksList!$F$6:$F$1005,MATCH(C1037,TasksList!$B$6:$B$1005,0),1)),""),"")</f>
        <v/>
      </c>
      <c r="F1037" s="360" t="str">
        <f>IFERROR(IF(LEN(D1037)&gt;0,IF(LEN(INDEX(AdressBook!$D$6:$D$25,MATCH(D1037,AdressBook!$B$6:$B$25,0),1))=0,"",INDEX(AdressBook!$D$6:$D$25,MATCH(D1037,AdressBook!$B$6:$B$25,0),1)),""),"")</f>
        <v/>
      </c>
      <c r="G1037" s="361" t="str">
        <f>IFERROR(IF(LEN(INDEX(PlansAndNotes!$F$6:$F$2005,ROW(B1037)-ROW($C$3)))=0,"",INDEX(PlansAndNotes!$F$6:$F$2005,ROW(B1037)-ROW($C$3))),"")</f>
        <v/>
      </c>
      <c r="H1037" s="361" t="str">
        <f>IFERROR(IF(LEN(C1037)&gt;0,IF(LEN(INDEX(TasksList!$G$6:$G$1005,MATCH(C1037,TasksList!$B$6:$B$1005,0),1))=0,"",INDEX(TasksList!$G$6:$G$1005,MATCH(C1037,TasksList!$B$6:$B$1005,0),1)),""),"")</f>
        <v/>
      </c>
      <c r="I1037" s="381"/>
      <c r="J1037" s="400"/>
      <c r="K1037" s="400"/>
      <c r="L1037" s="179"/>
      <c r="M1037" s="381"/>
      <c r="N1037" s="362" t="str">
        <f>IFERROR(IF(LEN(INDEX(PlansAndNotes!$D$6:$D$4005,ROW(B1037)-ROW($C$3)))=0,"",INDEX(PlansAndNotes!$D$6:$D$4005,ROW(B1037)-ROW($C$3))),"")</f>
        <v/>
      </c>
      <c r="O1037" s="165" t="str">
        <f t="shared" si="133"/>
        <v/>
      </c>
      <c r="P1037" s="363" t="str">
        <f>IFERROR(IF(LEN(INDEX(PlansAndNotes!$E$6:$E$4005,ROW(B1037)-ROW($C$3)))=0,"",INDEX(PlansAndNotes!$E$6:$E$4005,ROW(B1037)-ROW($C$3))),"")</f>
        <v/>
      </c>
      <c r="Q1037" s="363" t="str">
        <f>IFERROR(IF(LEN(INDEX(PlansAndNotes!$G$6:$G$4005,ROW(B1037)-ROW($C$3)))=0,"",INDEX(PlansAndNotes!$G$6:$G$4005,ROW(B1037)-ROW($C$3))),"")</f>
        <v/>
      </c>
      <c r="R1037" s="361" t="str">
        <f>IFERROR(IF(LEN(D1037)&gt;0,IF(LEN(INDEX(AdressBook!$C$6:$C$25,MATCH(D1037,AdressBook!$B$6:$B$25,0),1))=0,"",INDEX(AdressBook!$C$6:$C$25,MATCH(D1037,AdressBook!$B$6:$B$25,0),1)),""),"")</f>
        <v/>
      </c>
      <c r="S1037" s="165">
        <f>IF(LEN(C1037)&gt;0,IFERROR(IF(MATCH(C1037,C1038:$C$4004,0)&gt;0,-1,ROW(S1037)-ROW($S$3)),ROW(S1037)-ROW($S$3)),-1)</f>
        <v>-1</v>
      </c>
      <c r="T1037" s="165">
        <f t="shared" si="134"/>
        <v>0</v>
      </c>
      <c r="U1037" s="165" t="str">
        <f t="shared" si="135"/>
        <v/>
      </c>
      <c r="V1037" s="165" t="str">
        <f>IFERROR(IF(OR(C1037="",S1037&lt;0),"",IF(SUBTOTAL(3,C1037:C1037)=0,-1,SUBTOTAL(3,$C$4:C1037))),"")</f>
        <v/>
      </c>
      <c r="W1037" s="156" t="str">
        <f t="array" ref="W1037">IF(LEN(C1037)&gt;0,IFERROR(IF(MATCH(C1037,$C$3:$C1036,0)&gt;0,N1037-INDEX($N$3:N1036,SUMPRODUCT(MAX(ROW($C$3:$C1036)*(C1037=$C$3:$C1036)))-2,1),""),""),"")</f>
        <v/>
      </c>
      <c r="X1037" s="156">
        <f t="shared" ca="1" si="136"/>
        <v>1</v>
      </c>
      <c r="Y1037" s="156">
        <f t="shared" ca="1" si="137"/>
        <v>1</v>
      </c>
    </row>
    <row r="1038" spans="2:25" hidden="1" x14ac:dyDescent="0.25">
      <c r="B1038" s="390" t="str">
        <f>IFERROR(IF(LEN(INDEX(PlansAndNotes!$B$6:$B$2005,ROW(A1038)-ROW($B$3)))=0,"",INDEX(PlansAndNotes!$B$6:$B$2005,ROW(A1038)-ROW($B$3))),"")</f>
        <v/>
      </c>
      <c r="C1038" s="361" t="str">
        <f t="shared" si="132"/>
        <v/>
      </c>
      <c r="D1038" s="361" t="str">
        <f>IFERROR(IF(LEN(C1038)&gt;0,IF(LEN(INDEX(TasksList!$C$6:$C$1005,MATCH(C1038,TasksList!$B$6:$B$1005,0),1))=0,"",INDEX(TasksList!$C$6:$C$1005,MATCH(C1038,TasksList!$B$6:$B$1005,0),1)),""),"")</f>
        <v/>
      </c>
      <c r="E1038" s="361" t="str">
        <f>IFERROR(IF(LEN(C1038)&gt;0,IF(LEN(INDEX(TasksList!$F$6:$F$1005,MATCH(C1038,TasksList!$B$6:$B$1005,0),1))=0,"not set!",INDEX(TasksList!$F$6:$F$1005,MATCH(C1038,TasksList!$B$6:$B$1005,0),1)),""),"")</f>
        <v/>
      </c>
      <c r="F1038" s="360" t="str">
        <f>IFERROR(IF(LEN(D1038)&gt;0,IF(LEN(INDEX(AdressBook!$D$6:$D$25,MATCH(D1038,AdressBook!$B$6:$B$25,0),1))=0,"",INDEX(AdressBook!$D$6:$D$25,MATCH(D1038,AdressBook!$B$6:$B$25,0),1)),""),"")</f>
        <v/>
      </c>
      <c r="G1038" s="361" t="str">
        <f>IFERROR(IF(LEN(INDEX(PlansAndNotes!$F$6:$F$2005,ROW(B1038)-ROW($C$3)))=0,"",INDEX(PlansAndNotes!$F$6:$F$2005,ROW(B1038)-ROW($C$3))),"")</f>
        <v/>
      </c>
      <c r="H1038" s="361" t="str">
        <f>IFERROR(IF(LEN(C1038)&gt;0,IF(LEN(INDEX(TasksList!$G$6:$G$1005,MATCH(C1038,TasksList!$B$6:$B$1005,0),1))=0,"",INDEX(TasksList!$G$6:$G$1005,MATCH(C1038,TasksList!$B$6:$B$1005,0),1)),""),"")</f>
        <v/>
      </c>
      <c r="I1038" s="381"/>
      <c r="J1038" s="400"/>
      <c r="K1038" s="400"/>
      <c r="L1038" s="179"/>
      <c r="M1038" s="381"/>
      <c r="N1038" s="362" t="str">
        <f>IFERROR(IF(LEN(INDEX(PlansAndNotes!$D$6:$D$4005,ROW(B1038)-ROW($C$3)))=0,"",INDEX(PlansAndNotes!$D$6:$D$4005,ROW(B1038)-ROW($C$3))),"")</f>
        <v/>
      </c>
      <c r="O1038" s="165" t="str">
        <f t="shared" si="133"/>
        <v/>
      </c>
      <c r="P1038" s="363" t="str">
        <f>IFERROR(IF(LEN(INDEX(PlansAndNotes!$E$6:$E$4005,ROW(B1038)-ROW($C$3)))=0,"",INDEX(PlansAndNotes!$E$6:$E$4005,ROW(B1038)-ROW($C$3))),"")</f>
        <v/>
      </c>
      <c r="Q1038" s="363" t="str">
        <f>IFERROR(IF(LEN(INDEX(PlansAndNotes!$G$6:$G$4005,ROW(B1038)-ROW($C$3)))=0,"",INDEX(PlansAndNotes!$G$6:$G$4005,ROW(B1038)-ROW($C$3))),"")</f>
        <v/>
      </c>
      <c r="R1038" s="361" t="str">
        <f>IFERROR(IF(LEN(D1038)&gt;0,IF(LEN(INDEX(AdressBook!$C$6:$C$25,MATCH(D1038,AdressBook!$B$6:$B$25,0),1))=0,"",INDEX(AdressBook!$C$6:$C$25,MATCH(D1038,AdressBook!$B$6:$B$25,0),1)),""),"")</f>
        <v/>
      </c>
      <c r="S1038" s="165">
        <f>IF(LEN(C1038)&gt;0,IFERROR(IF(MATCH(C1038,C1039:$C$4004,0)&gt;0,-1,ROW(S1038)-ROW($S$3)),ROW(S1038)-ROW($S$3)),-1)</f>
        <v>-1</v>
      </c>
      <c r="T1038" s="165">
        <f t="shared" si="134"/>
        <v>0</v>
      </c>
      <c r="U1038" s="165" t="str">
        <f t="shared" si="135"/>
        <v/>
      </c>
      <c r="V1038" s="165" t="str">
        <f>IFERROR(IF(OR(C1038="",S1038&lt;0),"",IF(SUBTOTAL(3,C1038:C1038)=0,-1,SUBTOTAL(3,$C$4:C1038))),"")</f>
        <v/>
      </c>
      <c r="W1038" s="156" t="str">
        <f t="array" ref="W1038">IF(LEN(C1038)&gt;0,IFERROR(IF(MATCH(C1038,$C$3:$C1037,0)&gt;0,N1038-INDEX($N$3:N1037,SUMPRODUCT(MAX(ROW($C$3:$C1037)*(C1038=$C$3:$C1037)))-2,1),""),""),"")</f>
        <v/>
      </c>
      <c r="X1038" s="156">
        <f t="shared" ca="1" si="136"/>
        <v>1</v>
      </c>
      <c r="Y1038" s="156">
        <f t="shared" ca="1" si="137"/>
        <v>1</v>
      </c>
    </row>
    <row r="1039" spans="2:25" hidden="1" x14ac:dyDescent="0.25">
      <c r="B1039" s="390" t="str">
        <f>IFERROR(IF(LEN(INDEX(PlansAndNotes!$B$6:$B$2005,ROW(A1039)-ROW($B$3)))=0,"",INDEX(PlansAndNotes!$B$6:$B$2005,ROW(A1039)-ROW($B$3))),"")</f>
        <v/>
      </c>
      <c r="C1039" s="361" t="str">
        <f t="shared" si="132"/>
        <v/>
      </c>
      <c r="D1039" s="361" t="str">
        <f>IFERROR(IF(LEN(C1039)&gt;0,IF(LEN(INDEX(TasksList!$C$6:$C$1005,MATCH(C1039,TasksList!$B$6:$B$1005,0),1))=0,"",INDEX(TasksList!$C$6:$C$1005,MATCH(C1039,TasksList!$B$6:$B$1005,0),1)),""),"")</f>
        <v/>
      </c>
      <c r="E1039" s="361" t="str">
        <f>IFERROR(IF(LEN(C1039)&gt;0,IF(LEN(INDEX(TasksList!$F$6:$F$1005,MATCH(C1039,TasksList!$B$6:$B$1005,0),1))=0,"not set!",INDEX(TasksList!$F$6:$F$1005,MATCH(C1039,TasksList!$B$6:$B$1005,0),1)),""),"")</f>
        <v/>
      </c>
      <c r="F1039" s="360" t="str">
        <f>IFERROR(IF(LEN(D1039)&gt;0,IF(LEN(INDEX(AdressBook!$D$6:$D$25,MATCH(D1039,AdressBook!$B$6:$B$25,0),1))=0,"",INDEX(AdressBook!$D$6:$D$25,MATCH(D1039,AdressBook!$B$6:$B$25,0),1)),""),"")</f>
        <v/>
      </c>
      <c r="G1039" s="361" t="str">
        <f>IFERROR(IF(LEN(INDEX(PlansAndNotes!$F$6:$F$2005,ROW(B1039)-ROW($C$3)))=0,"",INDEX(PlansAndNotes!$F$6:$F$2005,ROW(B1039)-ROW($C$3))),"")</f>
        <v/>
      </c>
      <c r="H1039" s="361" t="str">
        <f>IFERROR(IF(LEN(C1039)&gt;0,IF(LEN(INDEX(TasksList!$G$6:$G$1005,MATCH(C1039,TasksList!$B$6:$B$1005,0),1))=0,"",INDEX(TasksList!$G$6:$G$1005,MATCH(C1039,TasksList!$B$6:$B$1005,0),1)),""),"")</f>
        <v/>
      </c>
      <c r="I1039" s="381"/>
      <c r="J1039" s="400"/>
      <c r="K1039" s="400"/>
      <c r="L1039" s="179"/>
      <c r="M1039" s="381"/>
      <c r="N1039" s="362" t="str">
        <f>IFERROR(IF(LEN(INDEX(PlansAndNotes!$D$6:$D$4005,ROW(B1039)-ROW($C$3)))=0,"",INDEX(PlansAndNotes!$D$6:$D$4005,ROW(B1039)-ROW($C$3))),"")</f>
        <v/>
      </c>
      <c r="O1039" s="165" t="str">
        <f t="shared" si="133"/>
        <v/>
      </c>
      <c r="P1039" s="363" t="str">
        <f>IFERROR(IF(LEN(INDEX(PlansAndNotes!$E$6:$E$4005,ROW(B1039)-ROW($C$3)))=0,"",INDEX(PlansAndNotes!$E$6:$E$4005,ROW(B1039)-ROW($C$3))),"")</f>
        <v/>
      </c>
      <c r="Q1039" s="363" t="str">
        <f>IFERROR(IF(LEN(INDEX(PlansAndNotes!$G$6:$G$4005,ROW(B1039)-ROW($C$3)))=0,"",INDEX(PlansAndNotes!$G$6:$G$4005,ROW(B1039)-ROW($C$3))),"")</f>
        <v/>
      </c>
      <c r="R1039" s="361" t="str">
        <f>IFERROR(IF(LEN(D1039)&gt;0,IF(LEN(INDEX(AdressBook!$C$6:$C$25,MATCH(D1039,AdressBook!$B$6:$B$25,0),1))=0,"",INDEX(AdressBook!$C$6:$C$25,MATCH(D1039,AdressBook!$B$6:$B$25,0),1)),""),"")</f>
        <v/>
      </c>
      <c r="S1039" s="165">
        <f>IF(LEN(C1039)&gt;0,IFERROR(IF(MATCH(C1039,C1040:$C$4004,0)&gt;0,-1,ROW(S1039)-ROW($S$3)),ROW(S1039)-ROW($S$3)),-1)</f>
        <v>-1</v>
      </c>
      <c r="T1039" s="165">
        <f t="shared" si="134"/>
        <v>0</v>
      </c>
      <c r="U1039" s="165" t="str">
        <f t="shared" si="135"/>
        <v/>
      </c>
      <c r="V1039" s="165" t="str">
        <f>IFERROR(IF(OR(C1039="",S1039&lt;0),"",IF(SUBTOTAL(3,C1039:C1039)=0,-1,SUBTOTAL(3,$C$4:C1039))),"")</f>
        <v/>
      </c>
      <c r="W1039" s="156" t="str">
        <f t="array" ref="W1039">IF(LEN(C1039)&gt;0,IFERROR(IF(MATCH(C1039,$C$3:$C1038,0)&gt;0,N1039-INDEX($N$3:N1038,SUMPRODUCT(MAX(ROW($C$3:$C1038)*(C1039=$C$3:$C1038)))-2,1),""),""),"")</f>
        <v/>
      </c>
      <c r="X1039" s="156">
        <f t="shared" ca="1" si="136"/>
        <v>1</v>
      </c>
      <c r="Y1039" s="156">
        <f t="shared" ca="1" si="137"/>
        <v>1</v>
      </c>
    </row>
    <row r="1040" spans="2:25" hidden="1" x14ac:dyDescent="0.25">
      <c r="B1040" s="390" t="str">
        <f>IFERROR(IF(LEN(INDEX(PlansAndNotes!$B$6:$B$2005,ROW(A1040)-ROW($B$3)))=0,"",INDEX(PlansAndNotes!$B$6:$B$2005,ROW(A1040)-ROW($B$3))),"")</f>
        <v/>
      </c>
      <c r="C1040" s="361" t="str">
        <f t="shared" si="132"/>
        <v/>
      </c>
      <c r="D1040" s="361" t="str">
        <f>IFERROR(IF(LEN(C1040)&gt;0,IF(LEN(INDEX(TasksList!$C$6:$C$1005,MATCH(C1040,TasksList!$B$6:$B$1005,0),1))=0,"",INDEX(TasksList!$C$6:$C$1005,MATCH(C1040,TasksList!$B$6:$B$1005,0),1)),""),"")</f>
        <v/>
      </c>
      <c r="E1040" s="361" t="str">
        <f>IFERROR(IF(LEN(C1040)&gt;0,IF(LEN(INDEX(TasksList!$F$6:$F$1005,MATCH(C1040,TasksList!$B$6:$B$1005,0),1))=0,"not set!",INDEX(TasksList!$F$6:$F$1005,MATCH(C1040,TasksList!$B$6:$B$1005,0),1)),""),"")</f>
        <v/>
      </c>
      <c r="F1040" s="360" t="str">
        <f>IFERROR(IF(LEN(D1040)&gt;0,IF(LEN(INDEX(AdressBook!$D$6:$D$25,MATCH(D1040,AdressBook!$B$6:$B$25,0),1))=0,"",INDEX(AdressBook!$D$6:$D$25,MATCH(D1040,AdressBook!$B$6:$B$25,0),1)),""),"")</f>
        <v/>
      </c>
      <c r="G1040" s="361" t="str">
        <f>IFERROR(IF(LEN(INDEX(PlansAndNotes!$F$6:$F$2005,ROW(B1040)-ROW($C$3)))=0,"",INDEX(PlansAndNotes!$F$6:$F$2005,ROW(B1040)-ROW($C$3))),"")</f>
        <v/>
      </c>
      <c r="H1040" s="361" t="str">
        <f>IFERROR(IF(LEN(C1040)&gt;0,IF(LEN(INDEX(TasksList!$G$6:$G$1005,MATCH(C1040,TasksList!$B$6:$B$1005,0),1))=0,"",INDEX(TasksList!$G$6:$G$1005,MATCH(C1040,TasksList!$B$6:$B$1005,0),1)),""),"")</f>
        <v/>
      </c>
      <c r="I1040" s="381"/>
      <c r="J1040" s="400"/>
      <c r="K1040" s="400"/>
      <c r="L1040" s="179"/>
      <c r="M1040" s="381"/>
      <c r="N1040" s="362" t="str">
        <f>IFERROR(IF(LEN(INDEX(PlansAndNotes!$D$6:$D$4005,ROW(B1040)-ROW($C$3)))=0,"",INDEX(PlansAndNotes!$D$6:$D$4005,ROW(B1040)-ROW($C$3))),"")</f>
        <v/>
      </c>
      <c r="O1040" s="165" t="str">
        <f t="shared" si="133"/>
        <v/>
      </c>
      <c r="P1040" s="363" t="str">
        <f>IFERROR(IF(LEN(INDEX(PlansAndNotes!$E$6:$E$4005,ROW(B1040)-ROW($C$3)))=0,"",INDEX(PlansAndNotes!$E$6:$E$4005,ROW(B1040)-ROW($C$3))),"")</f>
        <v/>
      </c>
      <c r="Q1040" s="363" t="str">
        <f>IFERROR(IF(LEN(INDEX(PlansAndNotes!$G$6:$G$4005,ROW(B1040)-ROW($C$3)))=0,"",INDEX(PlansAndNotes!$G$6:$G$4005,ROW(B1040)-ROW($C$3))),"")</f>
        <v/>
      </c>
      <c r="R1040" s="361" t="str">
        <f>IFERROR(IF(LEN(D1040)&gt;0,IF(LEN(INDEX(AdressBook!$C$6:$C$25,MATCH(D1040,AdressBook!$B$6:$B$25,0),1))=0,"",INDEX(AdressBook!$C$6:$C$25,MATCH(D1040,AdressBook!$B$6:$B$25,0),1)),""),"")</f>
        <v/>
      </c>
      <c r="S1040" s="165">
        <f>IF(LEN(C1040)&gt;0,IFERROR(IF(MATCH(C1040,C1041:$C$4004,0)&gt;0,-1,ROW(S1040)-ROW($S$3)),ROW(S1040)-ROW($S$3)),-1)</f>
        <v>-1</v>
      </c>
      <c r="T1040" s="165">
        <f t="shared" si="134"/>
        <v>0</v>
      </c>
      <c r="U1040" s="165" t="str">
        <f t="shared" si="135"/>
        <v/>
      </c>
      <c r="V1040" s="165" t="str">
        <f>IFERROR(IF(OR(C1040="",S1040&lt;0),"",IF(SUBTOTAL(3,C1040:C1040)=0,-1,SUBTOTAL(3,$C$4:C1040))),"")</f>
        <v/>
      </c>
      <c r="W1040" s="156" t="str">
        <f t="array" ref="W1040">IF(LEN(C1040)&gt;0,IFERROR(IF(MATCH(C1040,$C$3:$C1039,0)&gt;0,N1040-INDEX($N$3:N1039,SUMPRODUCT(MAX(ROW($C$3:$C1039)*(C1040=$C$3:$C1039)))-2,1),""),""),"")</f>
        <v/>
      </c>
      <c r="X1040" s="156">
        <f t="shared" ca="1" si="136"/>
        <v>1</v>
      </c>
      <c r="Y1040" s="156">
        <f t="shared" ca="1" si="137"/>
        <v>1</v>
      </c>
    </row>
    <row r="1041" spans="2:25" hidden="1" x14ac:dyDescent="0.25">
      <c r="B1041" s="390" t="str">
        <f>IFERROR(IF(LEN(INDEX(PlansAndNotes!$B$6:$B$2005,ROW(A1041)-ROW($B$3)))=0,"",INDEX(PlansAndNotes!$B$6:$B$2005,ROW(A1041)-ROW($B$3))),"")</f>
        <v/>
      </c>
      <c r="C1041" s="361" t="str">
        <f t="shared" si="132"/>
        <v/>
      </c>
      <c r="D1041" s="361" t="str">
        <f>IFERROR(IF(LEN(C1041)&gt;0,IF(LEN(INDEX(TasksList!$C$6:$C$1005,MATCH(C1041,TasksList!$B$6:$B$1005,0),1))=0,"",INDEX(TasksList!$C$6:$C$1005,MATCH(C1041,TasksList!$B$6:$B$1005,0),1)),""),"")</f>
        <v/>
      </c>
      <c r="E1041" s="361" t="str">
        <f>IFERROR(IF(LEN(C1041)&gt;0,IF(LEN(INDEX(TasksList!$F$6:$F$1005,MATCH(C1041,TasksList!$B$6:$B$1005,0),1))=0,"not set!",INDEX(TasksList!$F$6:$F$1005,MATCH(C1041,TasksList!$B$6:$B$1005,0),1)),""),"")</f>
        <v/>
      </c>
      <c r="F1041" s="360" t="str">
        <f>IFERROR(IF(LEN(D1041)&gt;0,IF(LEN(INDEX(AdressBook!$D$6:$D$25,MATCH(D1041,AdressBook!$B$6:$B$25,0),1))=0,"",INDEX(AdressBook!$D$6:$D$25,MATCH(D1041,AdressBook!$B$6:$B$25,0),1)),""),"")</f>
        <v/>
      </c>
      <c r="G1041" s="361" t="str">
        <f>IFERROR(IF(LEN(INDEX(PlansAndNotes!$F$6:$F$2005,ROW(B1041)-ROW($C$3)))=0,"",INDEX(PlansAndNotes!$F$6:$F$2005,ROW(B1041)-ROW($C$3))),"")</f>
        <v/>
      </c>
      <c r="H1041" s="361" t="str">
        <f>IFERROR(IF(LEN(C1041)&gt;0,IF(LEN(INDEX(TasksList!$G$6:$G$1005,MATCH(C1041,TasksList!$B$6:$B$1005,0),1))=0,"",INDEX(TasksList!$G$6:$G$1005,MATCH(C1041,TasksList!$B$6:$B$1005,0),1)),""),"")</f>
        <v/>
      </c>
      <c r="I1041" s="381"/>
      <c r="J1041" s="400"/>
      <c r="K1041" s="400"/>
      <c r="L1041" s="179"/>
      <c r="M1041" s="381"/>
      <c r="N1041" s="362" t="str">
        <f>IFERROR(IF(LEN(INDEX(PlansAndNotes!$D$6:$D$4005,ROW(B1041)-ROW($C$3)))=0,"",INDEX(PlansAndNotes!$D$6:$D$4005,ROW(B1041)-ROW($C$3))),"")</f>
        <v/>
      </c>
      <c r="O1041" s="165" t="str">
        <f t="shared" si="133"/>
        <v/>
      </c>
      <c r="P1041" s="363" t="str">
        <f>IFERROR(IF(LEN(INDEX(PlansAndNotes!$E$6:$E$4005,ROW(B1041)-ROW($C$3)))=0,"",INDEX(PlansAndNotes!$E$6:$E$4005,ROW(B1041)-ROW($C$3))),"")</f>
        <v/>
      </c>
      <c r="Q1041" s="363" t="str">
        <f>IFERROR(IF(LEN(INDEX(PlansAndNotes!$G$6:$G$4005,ROW(B1041)-ROW($C$3)))=0,"",INDEX(PlansAndNotes!$G$6:$G$4005,ROW(B1041)-ROW($C$3))),"")</f>
        <v/>
      </c>
      <c r="R1041" s="361" t="str">
        <f>IFERROR(IF(LEN(D1041)&gt;0,IF(LEN(INDEX(AdressBook!$C$6:$C$25,MATCH(D1041,AdressBook!$B$6:$B$25,0),1))=0,"",INDEX(AdressBook!$C$6:$C$25,MATCH(D1041,AdressBook!$B$6:$B$25,0),1)),""),"")</f>
        <v/>
      </c>
      <c r="S1041" s="165">
        <f>IF(LEN(C1041)&gt;0,IFERROR(IF(MATCH(C1041,C1042:$C$4004,0)&gt;0,-1,ROW(S1041)-ROW($S$3)),ROW(S1041)-ROW($S$3)),-1)</f>
        <v>-1</v>
      </c>
      <c r="T1041" s="165">
        <f t="shared" si="134"/>
        <v>0</v>
      </c>
      <c r="U1041" s="165" t="str">
        <f t="shared" si="135"/>
        <v/>
      </c>
      <c r="V1041" s="165" t="str">
        <f>IFERROR(IF(OR(C1041="",S1041&lt;0),"",IF(SUBTOTAL(3,C1041:C1041)=0,-1,SUBTOTAL(3,$C$4:C1041))),"")</f>
        <v/>
      </c>
      <c r="W1041" s="156" t="str">
        <f t="array" ref="W1041">IF(LEN(C1041)&gt;0,IFERROR(IF(MATCH(C1041,$C$3:$C1040,0)&gt;0,N1041-INDEX($N$3:N1040,SUMPRODUCT(MAX(ROW($C$3:$C1040)*(C1041=$C$3:$C1040)))-2,1),""),""),"")</f>
        <v/>
      </c>
      <c r="X1041" s="156">
        <f t="shared" ca="1" si="136"/>
        <v>1</v>
      </c>
      <c r="Y1041" s="156">
        <f t="shared" ca="1" si="137"/>
        <v>1</v>
      </c>
    </row>
    <row r="1042" spans="2:25" hidden="1" x14ac:dyDescent="0.25">
      <c r="B1042" s="390" t="str">
        <f>IFERROR(IF(LEN(INDEX(PlansAndNotes!$B$6:$B$2005,ROW(A1042)-ROW($B$3)))=0,"",INDEX(PlansAndNotes!$B$6:$B$2005,ROW(A1042)-ROW($B$3))),"")</f>
        <v/>
      </c>
      <c r="C1042" s="361" t="str">
        <f t="shared" si="132"/>
        <v/>
      </c>
      <c r="D1042" s="361" t="str">
        <f>IFERROR(IF(LEN(C1042)&gt;0,IF(LEN(INDEX(TasksList!$C$6:$C$1005,MATCH(C1042,TasksList!$B$6:$B$1005,0),1))=0,"",INDEX(TasksList!$C$6:$C$1005,MATCH(C1042,TasksList!$B$6:$B$1005,0),1)),""),"")</f>
        <v/>
      </c>
      <c r="E1042" s="361" t="str">
        <f>IFERROR(IF(LEN(C1042)&gt;0,IF(LEN(INDEX(TasksList!$F$6:$F$1005,MATCH(C1042,TasksList!$B$6:$B$1005,0),1))=0,"not set!",INDEX(TasksList!$F$6:$F$1005,MATCH(C1042,TasksList!$B$6:$B$1005,0),1)),""),"")</f>
        <v/>
      </c>
      <c r="F1042" s="360" t="str">
        <f>IFERROR(IF(LEN(D1042)&gt;0,IF(LEN(INDEX(AdressBook!$D$6:$D$25,MATCH(D1042,AdressBook!$B$6:$B$25,0),1))=0,"",INDEX(AdressBook!$D$6:$D$25,MATCH(D1042,AdressBook!$B$6:$B$25,0),1)),""),"")</f>
        <v/>
      </c>
      <c r="G1042" s="361" t="str">
        <f>IFERROR(IF(LEN(INDEX(PlansAndNotes!$F$6:$F$2005,ROW(B1042)-ROW($C$3)))=0,"",INDEX(PlansAndNotes!$F$6:$F$2005,ROW(B1042)-ROW($C$3))),"")</f>
        <v/>
      </c>
      <c r="H1042" s="361" t="str">
        <f>IFERROR(IF(LEN(C1042)&gt;0,IF(LEN(INDEX(TasksList!$G$6:$G$1005,MATCH(C1042,TasksList!$B$6:$B$1005,0),1))=0,"",INDEX(TasksList!$G$6:$G$1005,MATCH(C1042,TasksList!$B$6:$B$1005,0),1)),""),"")</f>
        <v/>
      </c>
      <c r="I1042" s="381"/>
      <c r="J1042" s="400"/>
      <c r="K1042" s="400"/>
      <c r="L1042" s="179"/>
      <c r="M1042" s="381"/>
      <c r="N1042" s="362" t="str">
        <f>IFERROR(IF(LEN(INDEX(PlansAndNotes!$D$6:$D$4005,ROW(B1042)-ROW($C$3)))=0,"",INDEX(PlansAndNotes!$D$6:$D$4005,ROW(B1042)-ROW($C$3))),"")</f>
        <v/>
      </c>
      <c r="O1042" s="165" t="str">
        <f t="shared" si="133"/>
        <v/>
      </c>
      <c r="P1042" s="363" t="str">
        <f>IFERROR(IF(LEN(INDEX(PlansAndNotes!$E$6:$E$4005,ROW(B1042)-ROW($C$3)))=0,"",INDEX(PlansAndNotes!$E$6:$E$4005,ROW(B1042)-ROW($C$3))),"")</f>
        <v/>
      </c>
      <c r="Q1042" s="363" t="str">
        <f>IFERROR(IF(LEN(INDEX(PlansAndNotes!$G$6:$G$4005,ROW(B1042)-ROW($C$3)))=0,"",INDEX(PlansAndNotes!$G$6:$G$4005,ROW(B1042)-ROW($C$3))),"")</f>
        <v/>
      </c>
      <c r="R1042" s="361" t="str">
        <f>IFERROR(IF(LEN(D1042)&gt;0,IF(LEN(INDEX(AdressBook!$C$6:$C$25,MATCH(D1042,AdressBook!$B$6:$B$25,0),1))=0,"",INDEX(AdressBook!$C$6:$C$25,MATCH(D1042,AdressBook!$B$6:$B$25,0),1)),""),"")</f>
        <v/>
      </c>
      <c r="S1042" s="165">
        <f>IF(LEN(C1042)&gt;0,IFERROR(IF(MATCH(C1042,C1043:$C$4004,0)&gt;0,-1,ROW(S1042)-ROW($S$3)),ROW(S1042)-ROW($S$3)),-1)</f>
        <v>-1</v>
      </c>
      <c r="T1042" s="165">
        <f t="shared" si="134"/>
        <v>0</v>
      </c>
      <c r="U1042" s="165" t="str">
        <f t="shared" si="135"/>
        <v/>
      </c>
      <c r="V1042" s="165" t="str">
        <f>IFERROR(IF(OR(C1042="",S1042&lt;0),"",IF(SUBTOTAL(3,C1042:C1042)=0,-1,SUBTOTAL(3,$C$4:C1042))),"")</f>
        <v/>
      </c>
      <c r="W1042" s="156" t="str">
        <f t="array" ref="W1042">IF(LEN(C1042)&gt;0,IFERROR(IF(MATCH(C1042,$C$3:$C1041,0)&gt;0,N1042-INDEX($N$3:N1041,SUMPRODUCT(MAX(ROW($C$3:$C1041)*(C1042=$C$3:$C1041)))-2,1),""),""),"")</f>
        <v/>
      </c>
      <c r="X1042" s="156">
        <f t="shared" ca="1" si="136"/>
        <v>1</v>
      </c>
      <c r="Y1042" s="156">
        <f t="shared" ca="1" si="137"/>
        <v>1</v>
      </c>
    </row>
    <row r="1043" spans="2:25" hidden="1" x14ac:dyDescent="0.25">
      <c r="B1043" s="390" t="str">
        <f>IFERROR(IF(LEN(INDEX(PlansAndNotes!$B$6:$B$2005,ROW(A1043)-ROW($B$3)))=0,"",INDEX(PlansAndNotes!$B$6:$B$2005,ROW(A1043)-ROW($B$3))),"")</f>
        <v/>
      </c>
      <c r="C1043" s="361" t="str">
        <f t="shared" si="132"/>
        <v/>
      </c>
      <c r="D1043" s="361" t="str">
        <f>IFERROR(IF(LEN(C1043)&gt;0,IF(LEN(INDEX(TasksList!$C$6:$C$1005,MATCH(C1043,TasksList!$B$6:$B$1005,0),1))=0,"",INDEX(TasksList!$C$6:$C$1005,MATCH(C1043,TasksList!$B$6:$B$1005,0),1)),""),"")</f>
        <v/>
      </c>
      <c r="E1043" s="361" t="str">
        <f>IFERROR(IF(LEN(C1043)&gt;0,IF(LEN(INDEX(TasksList!$F$6:$F$1005,MATCH(C1043,TasksList!$B$6:$B$1005,0),1))=0,"not set!",INDEX(TasksList!$F$6:$F$1005,MATCH(C1043,TasksList!$B$6:$B$1005,0),1)),""),"")</f>
        <v/>
      </c>
      <c r="F1043" s="360" t="str">
        <f>IFERROR(IF(LEN(D1043)&gt;0,IF(LEN(INDEX(AdressBook!$D$6:$D$25,MATCH(D1043,AdressBook!$B$6:$B$25,0),1))=0,"",INDEX(AdressBook!$D$6:$D$25,MATCH(D1043,AdressBook!$B$6:$B$25,0),1)),""),"")</f>
        <v/>
      </c>
      <c r="G1043" s="361" t="str">
        <f>IFERROR(IF(LEN(INDEX(PlansAndNotes!$F$6:$F$2005,ROW(B1043)-ROW($C$3)))=0,"",INDEX(PlansAndNotes!$F$6:$F$2005,ROW(B1043)-ROW($C$3))),"")</f>
        <v/>
      </c>
      <c r="H1043" s="361" t="str">
        <f>IFERROR(IF(LEN(C1043)&gt;0,IF(LEN(INDEX(TasksList!$G$6:$G$1005,MATCH(C1043,TasksList!$B$6:$B$1005,0),1))=0,"",INDEX(TasksList!$G$6:$G$1005,MATCH(C1043,TasksList!$B$6:$B$1005,0),1)),""),"")</f>
        <v/>
      </c>
      <c r="I1043" s="381"/>
      <c r="J1043" s="400"/>
      <c r="K1043" s="400"/>
      <c r="L1043" s="179"/>
      <c r="M1043" s="381"/>
      <c r="N1043" s="362" t="str">
        <f>IFERROR(IF(LEN(INDEX(PlansAndNotes!$D$6:$D$4005,ROW(B1043)-ROW($C$3)))=0,"",INDEX(PlansAndNotes!$D$6:$D$4005,ROW(B1043)-ROW($C$3))),"")</f>
        <v/>
      </c>
      <c r="O1043" s="165" t="str">
        <f t="shared" si="133"/>
        <v/>
      </c>
      <c r="P1043" s="363" t="str">
        <f>IFERROR(IF(LEN(INDEX(PlansAndNotes!$E$6:$E$4005,ROW(B1043)-ROW($C$3)))=0,"",INDEX(PlansAndNotes!$E$6:$E$4005,ROW(B1043)-ROW($C$3))),"")</f>
        <v/>
      </c>
      <c r="Q1043" s="363" t="str">
        <f>IFERROR(IF(LEN(INDEX(PlansAndNotes!$G$6:$G$4005,ROW(B1043)-ROW($C$3)))=0,"",INDEX(PlansAndNotes!$G$6:$G$4005,ROW(B1043)-ROW($C$3))),"")</f>
        <v/>
      </c>
      <c r="R1043" s="361" t="str">
        <f>IFERROR(IF(LEN(D1043)&gt;0,IF(LEN(INDEX(AdressBook!$C$6:$C$25,MATCH(D1043,AdressBook!$B$6:$B$25,0),1))=0,"",INDEX(AdressBook!$C$6:$C$25,MATCH(D1043,AdressBook!$B$6:$B$25,0),1)),""),"")</f>
        <v/>
      </c>
      <c r="S1043" s="165">
        <f>IF(LEN(C1043)&gt;0,IFERROR(IF(MATCH(C1043,C1044:$C$4004,0)&gt;0,-1,ROW(S1043)-ROW($S$3)),ROW(S1043)-ROW($S$3)),-1)</f>
        <v>-1</v>
      </c>
      <c r="T1043" s="165">
        <f t="shared" si="134"/>
        <v>0</v>
      </c>
      <c r="U1043" s="165" t="str">
        <f t="shared" si="135"/>
        <v/>
      </c>
      <c r="V1043" s="165" t="str">
        <f>IFERROR(IF(OR(C1043="",S1043&lt;0),"",IF(SUBTOTAL(3,C1043:C1043)=0,-1,SUBTOTAL(3,$C$4:C1043))),"")</f>
        <v/>
      </c>
      <c r="W1043" s="156" t="str">
        <f t="array" ref="W1043">IF(LEN(C1043)&gt;0,IFERROR(IF(MATCH(C1043,$C$3:$C1042,0)&gt;0,N1043-INDEX($N$3:N1042,SUMPRODUCT(MAX(ROW($C$3:$C1042)*(C1043=$C$3:$C1042)))-2,1),""),""),"")</f>
        <v/>
      </c>
      <c r="X1043" s="156">
        <f t="shared" ca="1" si="136"/>
        <v>1</v>
      </c>
      <c r="Y1043" s="156">
        <f t="shared" ca="1" si="137"/>
        <v>1</v>
      </c>
    </row>
    <row r="1044" spans="2:25" hidden="1" x14ac:dyDescent="0.25">
      <c r="B1044" s="390" t="str">
        <f>IFERROR(IF(LEN(INDEX(PlansAndNotes!$B$6:$B$2005,ROW(A1044)-ROW($B$3)))=0,"",INDEX(PlansAndNotes!$B$6:$B$2005,ROW(A1044)-ROW($B$3))),"")</f>
        <v/>
      </c>
      <c r="C1044" s="361" t="str">
        <f t="shared" si="132"/>
        <v/>
      </c>
      <c r="D1044" s="361" t="str">
        <f>IFERROR(IF(LEN(C1044)&gt;0,IF(LEN(INDEX(TasksList!$C$6:$C$1005,MATCH(C1044,TasksList!$B$6:$B$1005,0),1))=0,"",INDEX(TasksList!$C$6:$C$1005,MATCH(C1044,TasksList!$B$6:$B$1005,0),1)),""),"")</f>
        <v/>
      </c>
      <c r="E1044" s="361" t="str">
        <f>IFERROR(IF(LEN(C1044)&gt;0,IF(LEN(INDEX(TasksList!$F$6:$F$1005,MATCH(C1044,TasksList!$B$6:$B$1005,0),1))=0,"not set!",INDEX(TasksList!$F$6:$F$1005,MATCH(C1044,TasksList!$B$6:$B$1005,0),1)),""),"")</f>
        <v/>
      </c>
      <c r="F1044" s="360" t="str">
        <f>IFERROR(IF(LEN(D1044)&gt;0,IF(LEN(INDEX(AdressBook!$D$6:$D$25,MATCH(D1044,AdressBook!$B$6:$B$25,0),1))=0,"",INDEX(AdressBook!$D$6:$D$25,MATCH(D1044,AdressBook!$B$6:$B$25,0),1)),""),"")</f>
        <v/>
      </c>
      <c r="G1044" s="361" t="str">
        <f>IFERROR(IF(LEN(INDEX(PlansAndNotes!$F$6:$F$2005,ROW(B1044)-ROW($C$3)))=0,"",INDEX(PlansAndNotes!$F$6:$F$2005,ROW(B1044)-ROW($C$3))),"")</f>
        <v/>
      </c>
      <c r="H1044" s="361" t="str">
        <f>IFERROR(IF(LEN(C1044)&gt;0,IF(LEN(INDEX(TasksList!$G$6:$G$1005,MATCH(C1044,TasksList!$B$6:$B$1005,0),1))=0,"",INDEX(TasksList!$G$6:$G$1005,MATCH(C1044,TasksList!$B$6:$B$1005,0),1)),""),"")</f>
        <v/>
      </c>
      <c r="I1044" s="381"/>
      <c r="J1044" s="400"/>
      <c r="K1044" s="400"/>
      <c r="L1044" s="179"/>
      <c r="M1044" s="381"/>
      <c r="N1044" s="362" t="str">
        <f>IFERROR(IF(LEN(INDEX(PlansAndNotes!$D$6:$D$4005,ROW(B1044)-ROW($C$3)))=0,"",INDEX(PlansAndNotes!$D$6:$D$4005,ROW(B1044)-ROW($C$3))),"")</f>
        <v/>
      </c>
      <c r="O1044" s="165" t="str">
        <f t="shared" si="133"/>
        <v/>
      </c>
      <c r="P1044" s="363" t="str">
        <f>IFERROR(IF(LEN(INDEX(PlansAndNotes!$E$6:$E$4005,ROW(B1044)-ROW($C$3)))=0,"",INDEX(PlansAndNotes!$E$6:$E$4005,ROW(B1044)-ROW($C$3))),"")</f>
        <v/>
      </c>
      <c r="Q1044" s="363" t="str">
        <f>IFERROR(IF(LEN(INDEX(PlansAndNotes!$G$6:$G$4005,ROW(B1044)-ROW($C$3)))=0,"",INDEX(PlansAndNotes!$G$6:$G$4005,ROW(B1044)-ROW($C$3))),"")</f>
        <v/>
      </c>
      <c r="R1044" s="361" t="str">
        <f>IFERROR(IF(LEN(D1044)&gt;0,IF(LEN(INDEX(AdressBook!$C$6:$C$25,MATCH(D1044,AdressBook!$B$6:$B$25,0),1))=0,"",INDEX(AdressBook!$C$6:$C$25,MATCH(D1044,AdressBook!$B$6:$B$25,0),1)),""),"")</f>
        <v/>
      </c>
      <c r="S1044" s="165">
        <f>IF(LEN(C1044)&gt;0,IFERROR(IF(MATCH(C1044,C1045:$C$4004,0)&gt;0,-1,ROW(S1044)-ROW($S$3)),ROW(S1044)-ROW($S$3)),-1)</f>
        <v>-1</v>
      </c>
      <c r="T1044" s="165">
        <f t="shared" si="134"/>
        <v>0</v>
      </c>
      <c r="U1044" s="165" t="str">
        <f t="shared" si="135"/>
        <v/>
      </c>
      <c r="V1044" s="165" t="str">
        <f>IFERROR(IF(OR(C1044="",S1044&lt;0),"",IF(SUBTOTAL(3,C1044:C1044)=0,-1,SUBTOTAL(3,$C$4:C1044))),"")</f>
        <v/>
      </c>
      <c r="W1044" s="156" t="str">
        <f t="array" ref="W1044">IF(LEN(C1044)&gt;0,IFERROR(IF(MATCH(C1044,$C$3:$C1043,0)&gt;0,N1044-INDEX($N$3:N1043,SUMPRODUCT(MAX(ROW($C$3:$C1043)*(C1044=$C$3:$C1043)))-2,1),""),""),"")</f>
        <v/>
      </c>
      <c r="X1044" s="156">
        <f t="shared" ca="1" si="136"/>
        <v>1</v>
      </c>
      <c r="Y1044" s="156">
        <f t="shared" ca="1" si="137"/>
        <v>1</v>
      </c>
    </row>
    <row r="1045" spans="2:25" hidden="1" x14ac:dyDescent="0.25">
      <c r="B1045" s="390" t="str">
        <f>IFERROR(IF(LEN(INDEX(PlansAndNotes!$B$6:$B$2005,ROW(A1045)-ROW($B$3)))=0,"",INDEX(PlansAndNotes!$B$6:$B$2005,ROW(A1045)-ROW($B$3))),"")</f>
        <v/>
      </c>
      <c r="C1045" s="361" t="str">
        <f t="shared" si="132"/>
        <v/>
      </c>
      <c r="D1045" s="361" t="str">
        <f>IFERROR(IF(LEN(C1045)&gt;0,IF(LEN(INDEX(TasksList!$C$6:$C$1005,MATCH(C1045,TasksList!$B$6:$B$1005,0),1))=0,"",INDEX(TasksList!$C$6:$C$1005,MATCH(C1045,TasksList!$B$6:$B$1005,0),1)),""),"")</f>
        <v/>
      </c>
      <c r="E1045" s="361" t="str">
        <f>IFERROR(IF(LEN(C1045)&gt;0,IF(LEN(INDEX(TasksList!$F$6:$F$1005,MATCH(C1045,TasksList!$B$6:$B$1005,0),1))=0,"not set!",INDEX(TasksList!$F$6:$F$1005,MATCH(C1045,TasksList!$B$6:$B$1005,0),1)),""),"")</f>
        <v/>
      </c>
      <c r="F1045" s="360" t="str">
        <f>IFERROR(IF(LEN(D1045)&gt;0,IF(LEN(INDEX(AdressBook!$D$6:$D$25,MATCH(D1045,AdressBook!$B$6:$B$25,0),1))=0,"",INDEX(AdressBook!$D$6:$D$25,MATCH(D1045,AdressBook!$B$6:$B$25,0),1)),""),"")</f>
        <v/>
      </c>
      <c r="G1045" s="361" t="str">
        <f>IFERROR(IF(LEN(INDEX(PlansAndNotes!$F$6:$F$2005,ROW(B1045)-ROW($C$3)))=0,"",INDEX(PlansAndNotes!$F$6:$F$2005,ROW(B1045)-ROW($C$3))),"")</f>
        <v/>
      </c>
      <c r="H1045" s="361" t="str">
        <f>IFERROR(IF(LEN(C1045)&gt;0,IF(LEN(INDEX(TasksList!$G$6:$G$1005,MATCH(C1045,TasksList!$B$6:$B$1005,0),1))=0,"",INDEX(TasksList!$G$6:$G$1005,MATCH(C1045,TasksList!$B$6:$B$1005,0),1)),""),"")</f>
        <v/>
      </c>
      <c r="I1045" s="381"/>
      <c r="J1045" s="400"/>
      <c r="K1045" s="400"/>
      <c r="L1045" s="179"/>
      <c r="M1045" s="381"/>
      <c r="N1045" s="362" t="str">
        <f>IFERROR(IF(LEN(INDEX(PlansAndNotes!$D$6:$D$4005,ROW(B1045)-ROW($C$3)))=0,"",INDEX(PlansAndNotes!$D$6:$D$4005,ROW(B1045)-ROW($C$3))),"")</f>
        <v/>
      </c>
      <c r="O1045" s="165" t="str">
        <f t="shared" si="133"/>
        <v/>
      </c>
      <c r="P1045" s="363" t="str">
        <f>IFERROR(IF(LEN(INDEX(PlansAndNotes!$E$6:$E$4005,ROW(B1045)-ROW($C$3)))=0,"",INDEX(PlansAndNotes!$E$6:$E$4005,ROW(B1045)-ROW($C$3))),"")</f>
        <v/>
      </c>
      <c r="Q1045" s="363" t="str">
        <f>IFERROR(IF(LEN(INDEX(PlansAndNotes!$G$6:$G$4005,ROW(B1045)-ROW($C$3)))=0,"",INDEX(PlansAndNotes!$G$6:$G$4005,ROW(B1045)-ROW($C$3))),"")</f>
        <v/>
      </c>
      <c r="R1045" s="361" t="str">
        <f>IFERROR(IF(LEN(D1045)&gt;0,IF(LEN(INDEX(AdressBook!$C$6:$C$25,MATCH(D1045,AdressBook!$B$6:$B$25,0),1))=0,"",INDEX(AdressBook!$C$6:$C$25,MATCH(D1045,AdressBook!$B$6:$B$25,0),1)),""),"")</f>
        <v/>
      </c>
      <c r="S1045" s="165">
        <f>IF(LEN(C1045)&gt;0,IFERROR(IF(MATCH(C1045,C1046:$C$4004,0)&gt;0,-1,ROW(S1045)-ROW($S$3)),ROW(S1045)-ROW($S$3)),-1)</f>
        <v>-1</v>
      </c>
      <c r="T1045" s="165">
        <f t="shared" si="134"/>
        <v>0</v>
      </c>
      <c r="U1045" s="165" t="str">
        <f t="shared" si="135"/>
        <v/>
      </c>
      <c r="V1045" s="165" t="str">
        <f>IFERROR(IF(OR(C1045="",S1045&lt;0),"",IF(SUBTOTAL(3,C1045:C1045)=0,-1,SUBTOTAL(3,$C$4:C1045))),"")</f>
        <v/>
      </c>
      <c r="W1045" s="156" t="str">
        <f t="array" ref="W1045">IF(LEN(C1045)&gt;0,IFERROR(IF(MATCH(C1045,$C$3:$C1044,0)&gt;0,N1045-INDEX($N$3:N1044,SUMPRODUCT(MAX(ROW($C$3:$C1044)*(C1045=$C$3:$C1044)))-2,1),""),""),"")</f>
        <v/>
      </c>
      <c r="X1045" s="156">
        <f t="shared" ca="1" si="136"/>
        <v>1</v>
      </c>
      <c r="Y1045" s="156">
        <f t="shared" ca="1" si="137"/>
        <v>1</v>
      </c>
    </row>
    <row r="1046" spans="2:25" hidden="1" x14ac:dyDescent="0.25">
      <c r="B1046" s="390" t="str">
        <f>IFERROR(IF(LEN(INDEX(PlansAndNotes!$B$6:$B$2005,ROW(A1046)-ROW($B$3)))=0,"",INDEX(PlansAndNotes!$B$6:$B$2005,ROW(A1046)-ROW($B$3))),"")</f>
        <v/>
      </c>
      <c r="C1046" s="361" t="str">
        <f t="shared" si="132"/>
        <v/>
      </c>
      <c r="D1046" s="361" t="str">
        <f>IFERROR(IF(LEN(C1046)&gt;0,IF(LEN(INDEX(TasksList!$C$6:$C$1005,MATCH(C1046,TasksList!$B$6:$B$1005,0),1))=0,"",INDEX(TasksList!$C$6:$C$1005,MATCH(C1046,TasksList!$B$6:$B$1005,0),1)),""),"")</f>
        <v/>
      </c>
      <c r="E1046" s="361" t="str">
        <f>IFERROR(IF(LEN(C1046)&gt;0,IF(LEN(INDEX(TasksList!$F$6:$F$1005,MATCH(C1046,TasksList!$B$6:$B$1005,0),1))=0,"not set!",INDEX(TasksList!$F$6:$F$1005,MATCH(C1046,TasksList!$B$6:$B$1005,0),1)),""),"")</f>
        <v/>
      </c>
      <c r="F1046" s="360" t="str">
        <f>IFERROR(IF(LEN(D1046)&gt;0,IF(LEN(INDEX(AdressBook!$D$6:$D$25,MATCH(D1046,AdressBook!$B$6:$B$25,0),1))=0,"",INDEX(AdressBook!$D$6:$D$25,MATCH(D1046,AdressBook!$B$6:$B$25,0),1)),""),"")</f>
        <v/>
      </c>
      <c r="G1046" s="361" t="str">
        <f>IFERROR(IF(LEN(INDEX(PlansAndNotes!$F$6:$F$2005,ROW(B1046)-ROW($C$3)))=0,"",INDEX(PlansAndNotes!$F$6:$F$2005,ROW(B1046)-ROW($C$3))),"")</f>
        <v/>
      </c>
      <c r="H1046" s="361" t="str">
        <f>IFERROR(IF(LEN(C1046)&gt;0,IF(LEN(INDEX(TasksList!$G$6:$G$1005,MATCH(C1046,TasksList!$B$6:$B$1005,0),1))=0,"",INDEX(TasksList!$G$6:$G$1005,MATCH(C1046,TasksList!$B$6:$B$1005,0),1)),""),"")</f>
        <v/>
      </c>
      <c r="I1046" s="381"/>
      <c r="J1046" s="400"/>
      <c r="K1046" s="400"/>
      <c r="L1046" s="179"/>
      <c r="M1046" s="381"/>
      <c r="N1046" s="362" t="str">
        <f>IFERROR(IF(LEN(INDEX(PlansAndNotes!$D$6:$D$4005,ROW(B1046)-ROW($C$3)))=0,"",INDEX(PlansAndNotes!$D$6:$D$4005,ROW(B1046)-ROW($C$3))),"")</f>
        <v/>
      </c>
      <c r="O1046" s="165" t="str">
        <f t="shared" si="133"/>
        <v/>
      </c>
      <c r="P1046" s="363" t="str">
        <f>IFERROR(IF(LEN(INDEX(PlansAndNotes!$E$6:$E$4005,ROW(B1046)-ROW($C$3)))=0,"",INDEX(PlansAndNotes!$E$6:$E$4005,ROW(B1046)-ROW($C$3))),"")</f>
        <v/>
      </c>
      <c r="Q1046" s="363" t="str">
        <f>IFERROR(IF(LEN(INDEX(PlansAndNotes!$G$6:$G$4005,ROW(B1046)-ROW($C$3)))=0,"",INDEX(PlansAndNotes!$G$6:$G$4005,ROW(B1046)-ROW($C$3))),"")</f>
        <v/>
      </c>
      <c r="R1046" s="361" t="str">
        <f>IFERROR(IF(LEN(D1046)&gt;0,IF(LEN(INDEX(AdressBook!$C$6:$C$25,MATCH(D1046,AdressBook!$B$6:$B$25,0),1))=0,"",INDEX(AdressBook!$C$6:$C$25,MATCH(D1046,AdressBook!$B$6:$B$25,0),1)),""),"")</f>
        <v/>
      </c>
      <c r="S1046" s="165">
        <f>IF(LEN(C1046)&gt;0,IFERROR(IF(MATCH(C1046,C1047:$C$4004,0)&gt;0,-1,ROW(S1046)-ROW($S$3)),ROW(S1046)-ROW($S$3)),-1)</f>
        <v>-1</v>
      </c>
      <c r="T1046" s="165">
        <f t="shared" si="134"/>
        <v>0</v>
      </c>
      <c r="U1046" s="165" t="str">
        <f t="shared" si="135"/>
        <v/>
      </c>
      <c r="V1046" s="165" t="str">
        <f>IFERROR(IF(OR(C1046="",S1046&lt;0),"",IF(SUBTOTAL(3,C1046:C1046)=0,-1,SUBTOTAL(3,$C$4:C1046))),"")</f>
        <v/>
      </c>
      <c r="W1046" s="156" t="str">
        <f t="array" ref="W1046">IF(LEN(C1046)&gt;0,IFERROR(IF(MATCH(C1046,$C$3:$C1045,0)&gt;0,N1046-INDEX($N$3:N1045,SUMPRODUCT(MAX(ROW($C$3:$C1045)*(C1046=$C$3:$C1045)))-2,1),""),""),"")</f>
        <v/>
      </c>
      <c r="X1046" s="156">
        <f t="shared" ca="1" si="136"/>
        <v>1</v>
      </c>
      <c r="Y1046" s="156">
        <f t="shared" ca="1" si="137"/>
        <v>1</v>
      </c>
    </row>
    <row r="1047" spans="2:25" hidden="1" x14ac:dyDescent="0.25">
      <c r="B1047" s="390" t="str">
        <f>IFERROR(IF(LEN(INDEX(PlansAndNotes!$B$6:$B$2005,ROW(A1047)-ROW($B$3)))=0,"",INDEX(PlansAndNotes!$B$6:$B$2005,ROW(A1047)-ROW($B$3))),"")</f>
        <v/>
      </c>
      <c r="C1047" s="361" t="str">
        <f t="shared" si="132"/>
        <v/>
      </c>
      <c r="D1047" s="361" t="str">
        <f>IFERROR(IF(LEN(C1047)&gt;0,IF(LEN(INDEX(TasksList!$C$6:$C$1005,MATCH(C1047,TasksList!$B$6:$B$1005,0),1))=0,"",INDEX(TasksList!$C$6:$C$1005,MATCH(C1047,TasksList!$B$6:$B$1005,0),1)),""),"")</f>
        <v/>
      </c>
      <c r="E1047" s="361" t="str">
        <f>IFERROR(IF(LEN(C1047)&gt;0,IF(LEN(INDEX(TasksList!$F$6:$F$1005,MATCH(C1047,TasksList!$B$6:$B$1005,0),1))=0,"not set!",INDEX(TasksList!$F$6:$F$1005,MATCH(C1047,TasksList!$B$6:$B$1005,0),1)),""),"")</f>
        <v/>
      </c>
      <c r="F1047" s="360" t="str">
        <f>IFERROR(IF(LEN(D1047)&gt;0,IF(LEN(INDEX(AdressBook!$D$6:$D$25,MATCH(D1047,AdressBook!$B$6:$B$25,0),1))=0,"",INDEX(AdressBook!$D$6:$D$25,MATCH(D1047,AdressBook!$B$6:$B$25,0),1)),""),"")</f>
        <v/>
      </c>
      <c r="G1047" s="361" t="str">
        <f>IFERROR(IF(LEN(INDEX(PlansAndNotes!$F$6:$F$2005,ROW(B1047)-ROW($C$3)))=0,"",INDEX(PlansAndNotes!$F$6:$F$2005,ROW(B1047)-ROW($C$3))),"")</f>
        <v/>
      </c>
      <c r="H1047" s="361" t="str">
        <f>IFERROR(IF(LEN(C1047)&gt;0,IF(LEN(INDEX(TasksList!$G$6:$G$1005,MATCH(C1047,TasksList!$B$6:$B$1005,0),1))=0,"",INDEX(TasksList!$G$6:$G$1005,MATCH(C1047,TasksList!$B$6:$B$1005,0),1)),""),"")</f>
        <v/>
      </c>
      <c r="I1047" s="381"/>
      <c r="J1047" s="400"/>
      <c r="K1047" s="400"/>
      <c r="L1047" s="179"/>
      <c r="M1047" s="381"/>
      <c r="N1047" s="362" t="str">
        <f>IFERROR(IF(LEN(INDEX(PlansAndNotes!$D$6:$D$4005,ROW(B1047)-ROW($C$3)))=0,"",INDEX(PlansAndNotes!$D$6:$D$4005,ROW(B1047)-ROW($C$3))),"")</f>
        <v/>
      </c>
      <c r="O1047" s="165" t="str">
        <f t="shared" si="133"/>
        <v/>
      </c>
      <c r="P1047" s="363" t="str">
        <f>IFERROR(IF(LEN(INDEX(PlansAndNotes!$E$6:$E$4005,ROW(B1047)-ROW($C$3)))=0,"",INDEX(PlansAndNotes!$E$6:$E$4005,ROW(B1047)-ROW($C$3))),"")</f>
        <v/>
      </c>
      <c r="Q1047" s="363" t="str">
        <f>IFERROR(IF(LEN(INDEX(PlansAndNotes!$G$6:$G$4005,ROW(B1047)-ROW($C$3)))=0,"",INDEX(PlansAndNotes!$G$6:$G$4005,ROW(B1047)-ROW($C$3))),"")</f>
        <v/>
      </c>
      <c r="R1047" s="361" t="str">
        <f>IFERROR(IF(LEN(D1047)&gt;0,IF(LEN(INDEX(AdressBook!$C$6:$C$25,MATCH(D1047,AdressBook!$B$6:$B$25,0),1))=0,"",INDEX(AdressBook!$C$6:$C$25,MATCH(D1047,AdressBook!$B$6:$B$25,0),1)),""),"")</f>
        <v/>
      </c>
      <c r="S1047" s="165">
        <f>IF(LEN(C1047)&gt;0,IFERROR(IF(MATCH(C1047,C1048:$C$4004,0)&gt;0,-1,ROW(S1047)-ROW($S$3)),ROW(S1047)-ROW($S$3)),-1)</f>
        <v>-1</v>
      </c>
      <c r="T1047" s="165">
        <f t="shared" si="134"/>
        <v>0</v>
      </c>
      <c r="U1047" s="165" t="str">
        <f t="shared" si="135"/>
        <v/>
      </c>
      <c r="V1047" s="165" t="str">
        <f>IFERROR(IF(OR(C1047="",S1047&lt;0),"",IF(SUBTOTAL(3,C1047:C1047)=0,-1,SUBTOTAL(3,$C$4:C1047))),"")</f>
        <v/>
      </c>
      <c r="W1047" s="156" t="str">
        <f t="array" ref="W1047">IF(LEN(C1047)&gt;0,IFERROR(IF(MATCH(C1047,$C$3:$C1046,0)&gt;0,N1047-INDEX($N$3:N1046,SUMPRODUCT(MAX(ROW($C$3:$C1046)*(C1047=$C$3:$C1046)))-2,1),""),""),"")</f>
        <v/>
      </c>
      <c r="X1047" s="156">
        <f t="shared" ca="1" si="136"/>
        <v>1</v>
      </c>
      <c r="Y1047" s="156">
        <f t="shared" ca="1" si="137"/>
        <v>1</v>
      </c>
    </row>
    <row r="1048" spans="2:25" hidden="1" x14ac:dyDescent="0.25">
      <c r="B1048" s="390" t="str">
        <f>IFERROR(IF(LEN(INDEX(PlansAndNotes!$B$6:$B$2005,ROW(A1048)-ROW($B$3)))=0,"",INDEX(PlansAndNotes!$B$6:$B$2005,ROW(A1048)-ROW($B$3))),"")</f>
        <v/>
      </c>
      <c r="C1048" s="361" t="str">
        <f t="shared" si="132"/>
        <v/>
      </c>
      <c r="D1048" s="361" t="str">
        <f>IFERROR(IF(LEN(C1048)&gt;0,IF(LEN(INDEX(TasksList!$C$6:$C$1005,MATCH(C1048,TasksList!$B$6:$B$1005,0),1))=0,"",INDEX(TasksList!$C$6:$C$1005,MATCH(C1048,TasksList!$B$6:$B$1005,0),1)),""),"")</f>
        <v/>
      </c>
      <c r="E1048" s="361" t="str">
        <f>IFERROR(IF(LEN(C1048)&gt;0,IF(LEN(INDEX(TasksList!$F$6:$F$1005,MATCH(C1048,TasksList!$B$6:$B$1005,0),1))=0,"not set!",INDEX(TasksList!$F$6:$F$1005,MATCH(C1048,TasksList!$B$6:$B$1005,0),1)),""),"")</f>
        <v/>
      </c>
      <c r="F1048" s="360" t="str">
        <f>IFERROR(IF(LEN(D1048)&gt;0,IF(LEN(INDEX(AdressBook!$D$6:$D$25,MATCH(D1048,AdressBook!$B$6:$B$25,0),1))=0,"",INDEX(AdressBook!$D$6:$D$25,MATCH(D1048,AdressBook!$B$6:$B$25,0),1)),""),"")</f>
        <v/>
      </c>
      <c r="G1048" s="361" t="str">
        <f>IFERROR(IF(LEN(INDEX(PlansAndNotes!$F$6:$F$2005,ROW(B1048)-ROW($C$3)))=0,"",INDEX(PlansAndNotes!$F$6:$F$2005,ROW(B1048)-ROW($C$3))),"")</f>
        <v/>
      </c>
      <c r="H1048" s="361" t="str">
        <f>IFERROR(IF(LEN(C1048)&gt;0,IF(LEN(INDEX(TasksList!$G$6:$G$1005,MATCH(C1048,TasksList!$B$6:$B$1005,0),1))=0,"",INDEX(TasksList!$G$6:$G$1005,MATCH(C1048,TasksList!$B$6:$B$1005,0),1)),""),"")</f>
        <v/>
      </c>
      <c r="I1048" s="381"/>
      <c r="J1048" s="400"/>
      <c r="K1048" s="400"/>
      <c r="L1048" s="179"/>
      <c r="M1048" s="381"/>
      <c r="N1048" s="362" t="str">
        <f>IFERROR(IF(LEN(INDEX(PlansAndNotes!$D$6:$D$4005,ROW(B1048)-ROW($C$3)))=0,"",INDEX(PlansAndNotes!$D$6:$D$4005,ROW(B1048)-ROW($C$3))),"")</f>
        <v/>
      </c>
      <c r="O1048" s="165" t="str">
        <f t="shared" si="133"/>
        <v/>
      </c>
      <c r="P1048" s="363" t="str">
        <f>IFERROR(IF(LEN(INDEX(PlansAndNotes!$E$6:$E$4005,ROW(B1048)-ROW($C$3)))=0,"",INDEX(PlansAndNotes!$E$6:$E$4005,ROW(B1048)-ROW($C$3))),"")</f>
        <v/>
      </c>
      <c r="Q1048" s="363" t="str">
        <f>IFERROR(IF(LEN(INDEX(PlansAndNotes!$G$6:$G$4005,ROW(B1048)-ROW($C$3)))=0,"",INDEX(PlansAndNotes!$G$6:$G$4005,ROW(B1048)-ROW($C$3))),"")</f>
        <v/>
      </c>
      <c r="R1048" s="361" t="str">
        <f>IFERROR(IF(LEN(D1048)&gt;0,IF(LEN(INDEX(AdressBook!$C$6:$C$25,MATCH(D1048,AdressBook!$B$6:$B$25,0),1))=0,"",INDEX(AdressBook!$C$6:$C$25,MATCH(D1048,AdressBook!$B$6:$B$25,0),1)),""),"")</f>
        <v/>
      </c>
      <c r="S1048" s="165">
        <f>IF(LEN(C1048)&gt;0,IFERROR(IF(MATCH(C1048,C1049:$C$4004,0)&gt;0,-1,ROW(S1048)-ROW($S$3)),ROW(S1048)-ROW($S$3)),-1)</f>
        <v>-1</v>
      </c>
      <c r="T1048" s="165">
        <f t="shared" si="134"/>
        <v>0</v>
      </c>
      <c r="U1048" s="165" t="str">
        <f t="shared" si="135"/>
        <v/>
      </c>
      <c r="V1048" s="165" t="str">
        <f>IFERROR(IF(OR(C1048="",S1048&lt;0),"",IF(SUBTOTAL(3,C1048:C1048)=0,-1,SUBTOTAL(3,$C$4:C1048))),"")</f>
        <v/>
      </c>
      <c r="W1048" s="156" t="str">
        <f t="array" ref="W1048">IF(LEN(C1048)&gt;0,IFERROR(IF(MATCH(C1048,$C$3:$C1047,0)&gt;0,N1048-INDEX($N$3:N1047,SUMPRODUCT(MAX(ROW($C$3:$C1047)*(C1048=$C$3:$C1047)))-2,1),""),""),"")</f>
        <v/>
      </c>
      <c r="X1048" s="156">
        <f t="shared" ca="1" si="136"/>
        <v>1</v>
      </c>
      <c r="Y1048" s="156">
        <f t="shared" ca="1" si="137"/>
        <v>1</v>
      </c>
    </row>
    <row r="1049" spans="2:25" hidden="1" x14ac:dyDescent="0.25">
      <c r="B1049" s="390" t="str">
        <f>IFERROR(IF(LEN(INDEX(PlansAndNotes!$B$6:$B$2005,ROW(A1049)-ROW($B$3)))=0,"",INDEX(PlansAndNotes!$B$6:$B$2005,ROW(A1049)-ROW($B$3))),"")</f>
        <v/>
      </c>
      <c r="C1049" s="361" t="str">
        <f t="shared" si="132"/>
        <v/>
      </c>
      <c r="D1049" s="361" t="str">
        <f>IFERROR(IF(LEN(C1049)&gt;0,IF(LEN(INDEX(TasksList!$C$6:$C$1005,MATCH(C1049,TasksList!$B$6:$B$1005,0),1))=0,"",INDEX(TasksList!$C$6:$C$1005,MATCH(C1049,TasksList!$B$6:$B$1005,0),1)),""),"")</f>
        <v/>
      </c>
      <c r="E1049" s="361" t="str">
        <f>IFERROR(IF(LEN(C1049)&gt;0,IF(LEN(INDEX(TasksList!$F$6:$F$1005,MATCH(C1049,TasksList!$B$6:$B$1005,0),1))=0,"not set!",INDEX(TasksList!$F$6:$F$1005,MATCH(C1049,TasksList!$B$6:$B$1005,0),1)),""),"")</f>
        <v/>
      </c>
      <c r="F1049" s="360" t="str">
        <f>IFERROR(IF(LEN(D1049)&gt;0,IF(LEN(INDEX(AdressBook!$D$6:$D$25,MATCH(D1049,AdressBook!$B$6:$B$25,0),1))=0,"",INDEX(AdressBook!$D$6:$D$25,MATCH(D1049,AdressBook!$B$6:$B$25,0),1)),""),"")</f>
        <v/>
      </c>
      <c r="G1049" s="361" t="str">
        <f>IFERROR(IF(LEN(INDEX(PlansAndNotes!$F$6:$F$2005,ROW(B1049)-ROW($C$3)))=0,"",INDEX(PlansAndNotes!$F$6:$F$2005,ROW(B1049)-ROW($C$3))),"")</f>
        <v/>
      </c>
      <c r="H1049" s="361" t="str">
        <f>IFERROR(IF(LEN(C1049)&gt;0,IF(LEN(INDEX(TasksList!$G$6:$G$1005,MATCH(C1049,TasksList!$B$6:$B$1005,0),1))=0,"",INDEX(TasksList!$G$6:$G$1005,MATCH(C1049,TasksList!$B$6:$B$1005,0),1)),""),"")</f>
        <v/>
      </c>
      <c r="I1049" s="381"/>
      <c r="J1049" s="400"/>
      <c r="K1049" s="400"/>
      <c r="L1049" s="179"/>
      <c r="M1049" s="381"/>
      <c r="N1049" s="362" t="str">
        <f>IFERROR(IF(LEN(INDEX(PlansAndNotes!$D$6:$D$4005,ROW(B1049)-ROW($C$3)))=0,"",INDEX(PlansAndNotes!$D$6:$D$4005,ROW(B1049)-ROW($C$3))),"")</f>
        <v/>
      </c>
      <c r="O1049" s="165" t="str">
        <f t="shared" si="133"/>
        <v/>
      </c>
      <c r="P1049" s="363" t="str">
        <f>IFERROR(IF(LEN(INDEX(PlansAndNotes!$E$6:$E$4005,ROW(B1049)-ROW($C$3)))=0,"",INDEX(PlansAndNotes!$E$6:$E$4005,ROW(B1049)-ROW($C$3))),"")</f>
        <v/>
      </c>
      <c r="Q1049" s="363" t="str">
        <f>IFERROR(IF(LEN(INDEX(PlansAndNotes!$G$6:$G$4005,ROW(B1049)-ROW($C$3)))=0,"",INDEX(PlansAndNotes!$G$6:$G$4005,ROW(B1049)-ROW($C$3))),"")</f>
        <v/>
      </c>
      <c r="R1049" s="361" t="str">
        <f>IFERROR(IF(LEN(D1049)&gt;0,IF(LEN(INDEX(AdressBook!$C$6:$C$25,MATCH(D1049,AdressBook!$B$6:$B$25,0),1))=0,"",INDEX(AdressBook!$C$6:$C$25,MATCH(D1049,AdressBook!$B$6:$B$25,0),1)),""),"")</f>
        <v/>
      </c>
      <c r="S1049" s="165">
        <f>IF(LEN(C1049)&gt;0,IFERROR(IF(MATCH(C1049,C1050:$C$4004,0)&gt;0,-1,ROW(S1049)-ROW($S$3)),ROW(S1049)-ROW($S$3)),-1)</f>
        <v>-1</v>
      </c>
      <c r="T1049" s="165">
        <f t="shared" si="134"/>
        <v>0</v>
      </c>
      <c r="U1049" s="165" t="str">
        <f t="shared" si="135"/>
        <v/>
      </c>
      <c r="V1049" s="165" t="str">
        <f>IFERROR(IF(OR(C1049="",S1049&lt;0),"",IF(SUBTOTAL(3,C1049:C1049)=0,-1,SUBTOTAL(3,$C$4:C1049))),"")</f>
        <v/>
      </c>
      <c r="W1049" s="156" t="str">
        <f t="array" ref="W1049">IF(LEN(C1049)&gt;0,IFERROR(IF(MATCH(C1049,$C$3:$C1048,0)&gt;0,N1049-INDEX($N$3:N1048,SUMPRODUCT(MAX(ROW($C$3:$C1048)*(C1049=$C$3:$C1048)))-2,1),""),""),"")</f>
        <v/>
      </c>
      <c r="X1049" s="156">
        <f t="shared" ca="1" si="136"/>
        <v>1</v>
      </c>
      <c r="Y1049" s="156">
        <f t="shared" ca="1" si="137"/>
        <v>1</v>
      </c>
    </row>
    <row r="1050" spans="2:25" hidden="1" x14ac:dyDescent="0.25">
      <c r="B1050" s="390" t="str">
        <f>IFERROR(IF(LEN(INDEX(PlansAndNotes!$B$6:$B$2005,ROW(A1050)-ROW($B$3)))=0,"",INDEX(PlansAndNotes!$B$6:$B$2005,ROW(A1050)-ROW($B$3))),"")</f>
        <v/>
      </c>
      <c r="C1050" s="361" t="str">
        <f t="shared" si="132"/>
        <v/>
      </c>
      <c r="D1050" s="361" t="str">
        <f>IFERROR(IF(LEN(C1050)&gt;0,IF(LEN(INDEX(TasksList!$C$6:$C$1005,MATCH(C1050,TasksList!$B$6:$B$1005,0),1))=0,"",INDEX(TasksList!$C$6:$C$1005,MATCH(C1050,TasksList!$B$6:$B$1005,0),1)),""),"")</f>
        <v/>
      </c>
      <c r="E1050" s="361" t="str">
        <f>IFERROR(IF(LEN(C1050)&gt;0,IF(LEN(INDEX(TasksList!$F$6:$F$1005,MATCH(C1050,TasksList!$B$6:$B$1005,0),1))=0,"not set!",INDEX(TasksList!$F$6:$F$1005,MATCH(C1050,TasksList!$B$6:$B$1005,0),1)),""),"")</f>
        <v/>
      </c>
      <c r="F1050" s="360" t="str">
        <f>IFERROR(IF(LEN(D1050)&gt;0,IF(LEN(INDEX(AdressBook!$D$6:$D$25,MATCH(D1050,AdressBook!$B$6:$B$25,0),1))=0,"",INDEX(AdressBook!$D$6:$D$25,MATCH(D1050,AdressBook!$B$6:$B$25,0),1)),""),"")</f>
        <v/>
      </c>
      <c r="G1050" s="361" t="str">
        <f>IFERROR(IF(LEN(INDEX(PlansAndNotes!$F$6:$F$2005,ROW(B1050)-ROW($C$3)))=0,"",INDEX(PlansAndNotes!$F$6:$F$2005,ROW(B1050)-ROW($C$3))),"")</f>
        <v/>
      </c>
      <c r="H1050" s="361" t="str">
        <f>IFERROR(IF(LEN(C1050)&gt;0,IF(LEN(INDEX(TasksList!$G$6:$G$1005,MATCH(C1050,TasksList!$B$6:$B$1005,0),1))=0,"",INDEX(TasksList!$G$6:$G$1005,MATCH(C1050,TasksList!$B$6:$B$1005,0),1)),""),"")</f>
        <v/>
      </c>
      <c r="I1050" s="381"/>
      <c r="J1050" s="400"/>
      <c r="K1050" s="400"/>
      <c r="L1050" s="179"/>
      <c r="M1050" s="381"/>
      <c r="N1050" s="362" t="str">
        <f>IFERROR(IF(LEN(INDEX(PlansAndNotes!$D$6:$D$4005,ROW(B1050)-ROW($C$3)))=0,"",INDEX(PlansAndNotes!$D$6:$D$4005,ROW(B1050)-ROW($C$3))),"")</f>
        <v/>
      </c>
      <c r="O1050" s="165" t="str">
        <f t="shared" si="133"/>
        <v/>
      </c>
      <c r="P1050" s="363" t="str">
        <f>IFERROR(IF(LEN(INDEX(PlansAndNotes!$E$6:$E$4005,ROW(B1050)-ROW($C$3)))=0,"",INDEX(PlansAndNotes!$E$6:$E$4005,ROW(B1050)-ROW($C$3))),"")</f>
        <v/>
      </c>
      <c r="Q1050" s="363" t="str">
        <f>IFERROR(IF(LEN(INDEX(PlansAndNotes!$G$6:$G$4005,ROW(B1050)-ROW($C$3)))=0,"",INDEX(PlansAndNotes!$G$6:$G$4005,ROW(B1050)-ROW($C$3))),"")</f>
        <v/>
      </c>
      <c r="R1050" s="361" t="str">
        <f>IFERROR(IF(LEN(D1050)&gt;0,IF(LEN(INDEX(AdressBook!$C$6:$C$25,MATCH(D1050,AdressBook!$B$6:$B$25,0),1))=0,"",INDEX(AdressBook!$C$6:$C$25,MATCH(D1050,AdressBook!$B$6:$B$25,0),1)),""),"")</f>
        <v/>
      </c>
      <c r="S1050" s="165">
        <f>IF(LEN(C1050)&gt;0,IFERROR(IF(MATCH(C1050,C1051:$C$4004,0)&gt;0,-1,ROW(S1050)-ROW($S$3)),ROW(S1050)-ROW($S$3)),-1)</f>
        <v>-1</v>
      </c>
      <c r="T1050" s="165">
        <f t="shared" si="134"/>
        <v>0</v>
      </c>
      <c r="U1050" s="165" t="str">
        <f t="shared" si="135"/>
        <v/>
      </c>
      <c r="V1050" s="165" t="str">
        <f>IFERROR(IF(OR(C1050="",S1050&lt;0),"",IF(SUBTOTAL(3,C1050:C1050)=0,-1,SUBTOTAL(3,$C$4:C1050))),"")</f>
        <v/>
      </c>
      <c r="W1050" s="156" t="str">
        <f t="array" ref="W1050">IF(LEN(C1050)&gt;0,IFERROR(IF(MATCH(C1050,$C$3:$C1049,0)&gt;0,N1050-INDEX($N$3:N1049,SUMPRODUCT(MAX(ROW($C$3:$C1049)*(C1050=$C$3:$C1049)))-2,1),""),""),"")</f>
        <v/>
      </c>
      <c r="X1050" s="156">
        <f t="shared" ca="1" si="136"/>
        <v>1</v>
      </c>
      <c r="Y1050" s="156">
        <f t="shared" ca="1" si="137"/>
        <v>1</v>
      </c>
    </row>
    <row r="1051" spans="2:25" hidden="1" x14ac:dyDescent="0.25">
      <c r="B1051" s="390" t="str">
        <f>IFERROR(IF(LEN(INDEX(PlansAndNotes!$B$6:$B$2005,ROW(A1051)-ROW($B$3)))=0,"",INDEX(PlansAndNotes!$B$6:$B$2005,ROW(A1051)-ROW($B$3))),"")</f>
        <v/>
      </c>
      <c r="C1051" s="361" t="str">
        <f t="shared" si="132"/>
        <v/>
      </c>
      <c r="D1051" s="361" t="str">
        <f>IFERROR(IF(LEN(C1051)&gt;0,IF(LEN(INDEX(TasksList!$C$6:$C$1005,MATCH(C1051,TasksList!$B$6:$B$1005,0),1))=0,"",INDEX(TasksList!$C$6:$C$1005,MATCH(C1051,TasksList!$B$6:$B$1005,0),1)),""),"")</f>
        <v/>
      </c>
      <c r="E1051" s="361" t="str">
        <f>IFERROR(IF(LEN(C1051)&gt;0,IF(LEN(INDEX(TasksList!$F$6:$F$1005,MATCH(C1051,TasksList!$B$6:$B$1005,0),1))=0,"not set!",INDEX(TasksList!$F$6:$F$1005,MATCH(C1051,TasksList!$B$6:$B$1005,0),1)),""),"")</f>
        <v/>
      </c>
      <c r="F1051" s="360" t="str">
        <f>IFERROR(IF(LEN(D1051)&gt;0,IF(LEN(INDEX(AdressBook!$D$6:$D$25,MATCH(D1051,AdressBook!$B$6:$B$25,0),1))=0,"",INDEX(AdressBook!$D$6:$D$25,MATCH(D1051,AdressBook!$B$6:$B$25,0),1)),""),"")</f>
        <v/>
      </c>
      <c r="G1051" s="361" t="str">
        <f>IFERROR(IF(LEN(INDEX(PlansAndNotes!$F$6:$F$2005,ROW(B1051)-ROW($C$3)))=0,"",INDEX(PlansAndNotes!$F$6:$F$2005,ROW(B1051)-ROW($C$3))),"")</f>
        <v/>
      </c>
      <c r="H1051" s="361" t="str">
        <f>IFERROR(IF(LEN(C1051)&gt;0,IF(LEN(INDEX(TasksList!$G$6:$G$1005,MATCH(C1051,TasksList!$B$6:$B$1005,0),1))=0,"",INDEX(TasksList!$G$6:$G$1005,MATCH(C1051,TasksList!$B$6:$B$1005,0),1)),""),"")</f>
        <v/>
      </c>
      <c r="I1051" s="381"/>
      <c r="J1051" s="400"/>
      <c r="K1051" s="400"/>
      <c r="L1051" s="179"/>
      <c r="M1051" s="381"/>
      <c r="N1051" s="362" t="str">
        <f>IFERROR(IF(LEN(INDEX(PlansAndNotes!$D$6:$D$4005,ROW(B1051)-ROW($C$3)))=0,"",INDEX(PlansAndNotes!$D$6:$D$4005,ROW(B1051)-ROW($C$3))),"")</f>
        <v/>
      </c>
      <c r="O1051" s="165" t="str">
        <f t="shared" si="133"/>
        <v/>
      </c>
      <c r="P1051" s="363" t="str">
        <f>IFERROR(IF(LEN(INDEX(PlansAndNotes!$E$6:$E$4005,ROW(B1051)-ROW($C$3)))=0,"",INDEX(PlansAndNotes!$E$6:$E$4005,ROW(B1051)-ROW($C$3))),"")</f>
        <v/>
      </c>
      <c r="Q1051" s="363" t="str">
        <f>IFERROR(IF(LEN(INDEX(PlansAndNotes!$G$6:$G$4005,ROW(B1051)-ROW($C$3)))=0,"",INDEX(PlansAndNotes!$G$6:$G$4005,ROW(B1051)-ROW($C$3))),"")</f>
        <v/>
      </c>
      <c r="R1051" s="361" t="str">
        <f>IFERROR(IF(LEN(D1051)&gt;0,IF(LEN(INDEX(AdressBook!$C$6:$C$25,MATCH(D1051,AdressBook!$B$6:$B$25,0),1))=0,"",INDEX(AdressBook!$C$6:$C$25,MATCH(D1051,AdressBook!$B$6:$B$25,0),1)),""),"")</f>
        <v/>
      </c>
      <c r="S1051" s="165">
        <f>IF(LEN(C1051)&gt;0,IFERROR(IF(MATCH(C1051,C1052:$C$4004,0)&gt;0,-1,ROW(S1051)-ROW($S$3)),ROW(S1051)-ROW($S$3)),-1)</f>
        <v>-1</v>
      </c>
      <c r="T1051" s="165">
        <f t="shared" si="134"/>
        <v>0</v>
      </c>
      <c r="U1051" s="165" t="str">
        <f t="shared" si="135"/>
        <v/>
      </c>
      <c r="V1051" s="165" t="str">
        <f>IFERROR(IF(OR(C1051="",S1051&lt;0),"",IF(SUBTOTAL(3,C1051:C1051)=0,-1,SUBTOTAL(3,$C$4:C1051))),"")</f>
        <v/>
      </c>
      <c r="W1051" s="156" t="str">
        <f t="array" ref="W1051">IF(LEN(C1051)&gt;0,IFERROR(IF(MATCH(C1051,$C$3:$C1050,0)&gt;0,N1051-INDEX($N$3:N1050,SUMPRODUCT(MAX(ROW($C$3:$C1050)*(C1051=$C$3:$C1050)))-2,1),""),""),"")</f>
        <v/>
      </c>
      <c r="X1051" s="156">
        <f t="shared" ca="1" si="136"/>
        <v>1</v>
      </c>
      <c r="Y1051" s="156">
        <f t="shared" ca="1" si="137"/>
        <v>1</v>
      </c>
    </row>
    <row r="1052" spans="2:25" hidden="1" x14ac:dyDescent="0.25">
      <c r="B1052" s="390" t="str">
        <f>IFERROR(IF(LEN(INDEX(PlansAndNotes!$B$6:$B$2005,ROW(A1052)-ROW($B$3)))=0,"",INDEX(PlansAndNotes!$B$6:$B$2005,ROW(A1052)-ROW($B$3))),"")</f>
        <v/>
      </c>
      <c r="C1052" s="361" t="str">
        <f t="shared" si="132"/>
        <v/>
      </c>
      <c r="D1052" s="361" t="str">
        <f>IFERROR(IF(LEN(C1052)&gt;0,IF(LEN(INDEX(TasksList!$C$6:$C$1005,MATCH(C1052,TasksList!$B$6:$B$1005,0),1))=0,"",INDEX(TasksList!$C$6:$C$1005,MATCH(C1052,TasksList!$B$6:$B$1005,0),1)),""),"")</f>
        <v/>
      </c>
      <c r="E1052" s="361" t="str">
        <f>IFERROR(IF(LEN(C1052)&gt;0,IF(LEN(INDEX(TasksList!$F$6:$F$1005,MATCH(C1052,TasksList!$B$6:$B$1005,0),1))=0,"not set!",INDEX(TasksList!$F$6:$F$1005,MATCH(C1052,TasksList!$B$6:$B$1005,0),1)),""),"")</f>
        <v/>
      </c>
      <c r="F1052" s="360" t="str">
        <f>IFERROR(IF(LEN(D1052)&gt;0,IF(LEN(INDEX(AdressBook!$D$6:$D$25,MATCH(D1052,AdressBook!$B$6:$B$25,0),1))=0,"",INDEX(AdressBook!$D$6:$D$25,MATCH(D1052,AdressBook!$B$6:$B$25,0),1)),""),"")</f>
        <v/>
      </c>
      <c r="G1052" s="361" t="str">
        <f>IFERROR(IF(LEN(INDEX(PlansAndNotes!$F$6:$F$2005,ROW(B1052)-ROW($C$3)))=0,"",INDEX(PlansAndNotes!$F$6:$F$2005,ROW(B1052)-ROW($C$3))),"")</f>
        <v/>
      </c>
      <c r="H1052" s="361" t="str">
        <f>IFERROR(IF(LEN(C1052)&gt;0,IF(LEN(INDEX(TasksList!$G$6:$G$1005,MATCH(C1052,TasksList!$B$6:$B$1005,0),1))=0,"",INDEX(TasksList!$G$6:$G$1005,MATCH(C1052,TasksList!$B$6:$B$1005,0),1)),""),"")</f>
        <v/>
      </c>
      <c r="I1052" s="381"/>
      <c r="J1052" s="400"/>
      <c r="K1052" s="400"/>
      <c r="L1052" s="179"/>
      <c r="M1052" s="381"/>
      <c r="N1052" s="362" t="str">
        <f>IFERROR(IF(LEN(INDEX(PlansAndNotes!$D$6:$D$4005,ROW(B1052)-ROW($C$3)))=0,"",INDEX(PlansAndNotes!$D$6:$D$4005,ROW(B1052)-ROW($C$3))),"")</f>
        <v/>
      </c>
      <c r="O1052" s="165" t="str">
        <f t="shared" si="133"/>
        <v/>
      </c>
      <c r="P1052" s="363" t="str">
        <f>IFERROR(IF(LEN(INDEX(PlansAndNotes!$E$6:$E$4005,ROW(B1052)-ROW($C$3)))=0,"",INDEX(PlansAndNotes!$E$6:$E$4005,ROW(B1052)-ROW($C$3))),"")</f>
        <v/>
      </c>
      <c r="Q1052" s="363" t="str">
        <f>IFERROR(IF(LEN(INDEX(PlansAndNotes!$G$6:$G$4005,ROW(B1052)-ROW($C$3)))=0,"",INDEX(PlansAndNotes!$G$6:$G$4005,ROW(B1052)-ROW($C$3))),"")</f>
        <v/>
      </c>
      <c r="R1052" s="361" t="str">
        <f>IFERROR(IF(LEN(D1052)&gt;0,IF(LEN(INDEX(AdressBook!$C$6:$C$25,MATCH(D1052,AdressBook!$B$6:$B$25,0),1))=0,"",INDEX(AdressBook!$C$6:$C$25,MATCH(D1052,AdressBook!$B$6:$B$25,0),1)),""),"")</f>
        <v/>
      </c>
      <c r="S1052" s="165">
        <f>IF(LEN(C1052)&gt;0,IFERROR(IF(MATCH(C1052,C1053:$C$4004,0)&gt;0,-1,ROW(S1052)-ROW($S$3)),ROW(S1052)-ROW($S$3)),-1)</f>
        <v>-1</v>
      </c>
      <c r="T1052" s="165">
        <f t="shared" si="134"/>
        <v>0</v>
      </c>
      <c r="U1052" s="165" t="str">
        <f t="shared" si="135"/>
        <v/>
      </c>
      <c r="V1052" s="165" t="str">
        <f>IFERROR(IF(OR(C1052="",S1052&lt;0),"",IF(SUBTOTAL(3,C1052:C1052)=0,-1,SUBTOTAL(3,$C$4:C1052))),"")</f>
        <v/>
      </c>
      <c r="W1052" s="156" t="str">
        <f t="array" ref="W1052">IF(LEN(C1052)&gt;0,IFERROR(IF(MATCH(C1052,$C$3:$C1051,0)&gt;0,N1052-INDEX($N$3:N1051,SUMPRODUCT(MAX(ROW($C$3:$C1051)*(C1052=$C$3:$C1051)))-2,1),""),""),"")</f>
        <v/>
      </c>
      <c r="X1052" s="156">
        <f t="shared" ca="1" si="136"/>
        <v>1</v>
      </c>
      <c r="Y1052" s="156">
        <f t="shared" ca="1" si="137"/>
        <v>1</v>
      </c>
    </row>
    <row r="1053" spans="2:25" hidden="1" x14ac:dyDescent="0.25">
      <c r="B1053" s="390" t="str">
        <f>IFERROR(IF(LEN(INDEX(PlansAndNotes!$B$6:$B$2005,ROW(A1053)-ROW($B$3)))=0,"",INDEX(PlansAndNotes!$B$6:$B$2005,ROW(A1053)-ROW($B$3))),"")</f>
        <v/>
      </c>
      <c r="C1053" s="361" t="str">
        <f t="shared" si="132"/>
        <v/>
      </c>
      <c r="D1053" s="361" t="str">
        <f>IFERROR(IF(LEN(C1053)&gt;0,IF(LEN(INDEX(TasksList!$C$6:$C$1005,MATCH(C1053,TasksList!$B$6:$B$1005,0),1))=0,"",INDEX(TasksList!$C$6:$C$1005,MATCH(C1053,TasksList!$B$6:$B$1005,0),1)),""),"")</f>
        <v/>
      </c>
      <c r="E1053" s="361" t="str">
        <f>IFERROR(IF(LEN(C1053)&gt;0,IF(LEN(INDEX(TasksList!$F$6:$F$1005,MATCH(C1053,TasksList!$B$6:$B$1005,0),1))=0,"not set!",INDEX(TasksList!$F$6:$F$1005,MATCH(C1053,TasksList!$B$6:$B$1005,0),1)),""),"")</f>
        <v/>
      </c>
      <c r="F1053" s="360" t="str">
        <f>IFERROR(IF(LEN(D1053)&gt;0,IF(LEN(INDEX(AdressBook!$D$6:$D$25,MATCH(D1053,AdressBook!$B$6:$B$25,0),1))=0,"",INDEX(AdressBook!$D$6:$D$25,MATCH(D1053,AdressBook!$B$6:$B$25,0),1)),""),"")</f>
        <v/>
      </c>
      <c r="G1053" s="361" t="str">
        <f>IFERROR(IF(LEN(INDEX(PlansAndNotes!$F$6:$F$2005,ROW(B1053)-ROW($C$3)))=0,"",INDEX(PlansAndNotes!$F$6:$F$2005,ROW(B1053)-ROW($C$3))),"")</f>
        <v/>
      </c>
      <c r="H1053" s="361" t="str">
        <f>IFERROR(IF(LEN(C1053)&gt;0,IF(LEN(INDEX(TasksList!$G$6:$G$1005,MATCH(C1053,TasksList!$B$6:$B$1005,0),1))=0,"",INDEX(TasksList!$G$6:$G$1005,MATCH(C1053,TasksList!$B$6:$B$1005,0),1)),""),"")</f>
        <v/>
      </c>
      <c r="I1053" s="381"/>
      <c r="J1053" s="400"/>
      <c r="K1053" s="400"/>
      <c r="L1053" s="179"/>
      <c r="M1053" s="381"/>
      <c r="N1053" s="362" t="str">
        <f>IFERROR(IF(LEN(INDEX(PlansAndNotes!$D$6:$D$4005,ROW(B1053)-ROW($C$3)))=0,"",INDEX(PlansAndNotes!$D$6:$D$4005,ROW(B1053)-ROW($C$3))),"")</f>
        <v/>
      </c>
      <c r="O1053" s="165" t="str">
        <f t="shared" si="133"/>
        <v/>
      </c>
      <c r="P1053" s="363" t="str">
        <f>IFERROR(IF(LEN(INDEX(PlansAndNotes!$E$6:$E$4005,ROW(B1053)-ROW($C$3)))=0,"",INDEX(PlansAndNotes!$E$6:$E$4005,ROW(B1053)-ROW($C$3))),"")</f>
        <v/>
      </c>
      <c r="Q1053" s="363" t="str">
        <f>IFERROR(IF(LEN(INDEX(PlansAndNotes!$G$6:$G$4005,ROW(B1053)-ROW($C$3)))=0,"",INDEX(PlansAndNotes!$G$6:$G$4005,ROW(B1053)-ROW($C$3))),"")</f>
        <v/>
      </c>
      <c r="R1053" s="361" t="str">
        <f>IFERROR(IF(LEN(D1053)&gt;0,IF(LEN(INDEX(AdressBook!$C$6:$C$25,MATCH(D1053,AdressBook!$B$6:$B$25,0),1))=0,"",INDEX(AdressBook!$C$6:$C$25,MATCH(D1053,AdressBook!$B$6:$B$25,0),1)),""),"")</f>
        <v/>
      </c>
      <c r="S1053" s="165">
        <f>IF(LEN(C1053)&gt;0,IFERROR(IF(MATCH(C1053,C1054:$C$4004,0)&gt;0,-1,ROW(S1053)-ROW($S$3)),ROW(S1053)-ROW($S$3)),-1)</f>
        <v>-1</v>
      </c>
      <c r="T1053" s="165">
        <f t="shared" si="134"/>
        <v>0</v>
      </c>
      <c r="U1053" s="165" t="str">
        <f t="shared" si="135"/>
        <v/>
      </c>
      <c r="V1053" s="165" t="str">
        <f>IFERROR(IF(OR(C1053="",S1053&lt;0),"",IF(SUBTOTAL(3,C1053:C1053)=0,-1,SUBTOTAL(3,$C$4:C1053))),"")</f>
        <v/>
      </c>
      <c r="W1053" s="156" t="str">
        <f t="array" ref="W1053">IF(LEN(C1053)&gt;0,IFERROR(IF(MATCH(C1053,$C$3:$C1052,0)&gt;0,N1053-INDEX($N$3:N1052,SUMPRODUCT(MAX(ROW($C$3:$C1052)*(C1053=$C$3:$C1052)))-2,1),""),""),"")</f>
        <v/>
      </c>
      <c r="X1053" s="156">
        <f t="shared" ca="1" si="136"/>
        <v>1</v>
      </c>
      <c r="Y1053" s="156">
        <f t="shared" ca="1" si="137"/>
        <v>1</v>
      </c>
    </row>
    <row r="1054" spans="2:25" hidden="1" x14ac:dyDescent="0.25">
      <c r="B1054" s="390" t="str">
        <f>IFERROR(IF(LEN(INDEX(PlansAndNotes!$B$6:$B$2005,ROW(A1054)-ROW($B$3)))=0,"",INDEX(PlansAndNotes!$B$6:$B$2005,ROW(A1054)-ROW($B$3))),"")</f>
        <v/>
      </c>
      <c r="C1054" s="361" t="str">
        <f t="shared" si="132"/>
        <v/>
      </c>
      <c r="D1054" s="361" t="str">
        <f>IFERROR(IF(LEN(C1054)&gt;0,IF(LEN(INDEX(TasksList!$C$6:$C$1005,MATCH(C1054,TasksList!$B$6:$B$1005,0),1))=0,"",INDEX(TasksList!$C$6:$C$1005,MATCH(C1054,TasksList!$B$6:$B$1005,0),1)),""),"")</f>
        <v/>
      </c>
      <c r="E1054" s="361" t="str">
        <f>IFERROR(IF(LEN(C1054)&gt;0,IF(LEN(INDEX(TasksList!$F$6:$F$1005,MATCH(C1054,TasksList!$B$6:$B$1005,0),1))=0,"not set!",INDEX(TasksList!$F$6:$F$1005,MATCH(C1054,TasksList!$B$6:$B$1005,0),1)),""),"")</f>
        <v/>
      </c>
      <c r="F1054" s="360" t="str">
        <f>IFERROR(IF(LEN(D1054)&gt;0,IF(LEN(INDEX(AdressBook!$D$6:$D$25,MATCH(D1054,AdressBook!$B$6:$B$25,0),1))=0,"",INDEX(AdressBook!$D$6:$D$25,MATCH(D1054,AdressBook!$B$6:$B$25,0),1)),""),"")</f>
        <v/>
      </c>
      <c r="G1054" s="361" t="str">
        <f>IFERROR(IF(LEN(INDEX(PlansAndNotes!$F$6:$F$2005,ROW(B1054)-ROW($C$3)))=0,"",INDEX(PlansAndNotes!$F$6:$F$2005,ROW(B1054)-ROW($C$3))),"")</f>
        <v/>
      </c>
      <c r="H1054" s="361" t="str">
        <f>IFERROR(IF(LEN(C1054)&gt;0,IF(LEN(INDEX(TasksList!$G$6:$G$1005,MATCH(C1054,TasksList!$B$6:$B$1005,0),1))=0,"",INDEX(TasksList!$G$6:$G$1005,MATCH(C1054,TasksList!$B$6:$B$1005,0),1)),""),"")</f>
        <v/>
      </c>
      <c r="I1054" s="381"/>
      <c r="J1054" s="400"/>
      <c r="K1054" s="400"/>
      <c r="L1054" s="179"/>
      <c r="M1054" s="381"/>
      <c r="N1054" s="362" t="str">
        <f>IFERROR(IF(LEN(INDEX(PlansAndNotes!$D$6:$D$4005,ROW(B1054)-ROW($C$3)))=0,"",INDEX(PlansAndNotes!$D$6:$D$4005,ROW(B1054)-ROW($C$3))),"")</f>
        <v/>
      </c>
      <c r="O1054" s="165" t="str">
        <f t="shared" si="133"/>
        <v/>
      </c>
      <c r="P1054" s="363" t="str">
        <f>IFERROR(IF(LEN(INDEX(PlansAndNotes!$E$6:$E$4005,ROW(B1054)-ROW($C$3)))=0,"",INDEX(PlansAndNotes!$E$6:$E$4005,ROW(B1054)-ROW($C$3))),"")</f>
        <v/>
      </c>
      <c r="Q1054" s="363" t="str">
        <f>IFERROR(IF(LEN(INDEX(PlansAndNotes!$G$6:$G$4005,ROW(B1054)-ROW($C$3)))=0,"",INDEX(PlansAndNotes!$G$6:$G$4005,ROW(B1054)-ROW($C$3))),"")</f>
        <v/>
      </c>
      <c r="R1054" s="361" t="str">
        <f>IFERROR(IF(LEN(D1054)&gt;0,IF(LEN(INDEX(AdressBook!$C$6:$C$25,MATCH(D1054,AdressBook!$B$6:$B$25,0),1))=0,"",INDEX(AdressBook!$C$6:$C$25,MATCH(D1054,AdressBook!$B$6:$B$25,0),1)),""),"")</f>
        <v/>
      </c>
      <c r="S1054" s="165">
        <f>IF(LEN(C1054)&gt;0,IFERROR(IF(MATCH(C1054,C1055:$C$4004,0)&gt;0,-1,ROW(S1054)-ROW($S$3)),ROW(S1054)-ROW($S$3)),-1)</f>
        <v>-1</v>
      </c>
      <c r="T1054" s="165">
        <f t="shared" si="134"/>
        <v>0</v>
      </c>
      <c r="U1054" s="165" t="str">
        <f t="shared" si="135"/>
        <v/>
      </c>
      <c r="V1054" s="165" t="str">
        <f>IFERROR(IF(OR(C1054="",S1054&lt;0),"",IF(SUBTOTAL(3,C1054:C1054)=0,-1,SUBTOTAL(3,$C$4:C1054))),"")</f>
        <v/>
      </c>
      <c r="W1054" s="156" t="str">
        <f t="array" ref="W1054">IF(LEN(C1054)&gt;0,IFERROR(IF(MATCH(C1054,$C$3:$C1053,0)&gt;0,N1054-INDEX($N$3:N1053,SUMPRODUCT(MAX(ROW($C$3:$C1053)*(C1054=$C$3:$C1053)))-2,1),""),""),"")</f>
        <v/>
      </c>
      <c r="X1054" s="156">
        <f t="shared" ca="1" si="136"/>
        <v>1</v>
      </c>
      <c r="Y1054" s="156">
        <f t="shared" ca="1" si="137"/>
        <v>1</v>
      </c>
    </row>
    <row r="1055" spans="2:25" hidden="1" x14ac:dyDescent="0.25">
      <c r="B1055" s="390" t="str">
        <f>IFERROR(IF(LEN(INDEX(PlansAndNotes!$B$6:$B$2005,ROW(A1055)-ROW($B$3)))=0,"",INDEX(PlansAndNotes!$B$6:$B$2005,ROW(A1055)-ROW($B$3))),"")</f>
        <v/>
      </c>
      <c r="C1055" s="361" t="str">
        <f t="shared" si="132"/>
        <v/>
      </c>
      <c r="D1055" s="361" t="str">
        <f>IFERROR(IF(LEN(C1055)&gt;0,IF(LEN(INDEX(TasksList!$C$6:$C$1005,MATCH(C1055,TasksList!$B$6:$B$1005,0),1))=0,"",INDEX(TasksList!$C$6:$C$1005,MATCH(C1055,TasksList!$B$6:$B$1005,0),1)),""),"")</f>
        <v/>
      </c>
      <c r="E1055" s="361" t="str">
        <f>IFERROR(IF(LEN(C1055)&gt;0,IF(LEN(INDEX(TasksList!$F$6:$F$1005,MATCH(C1055,TasksList!$B$6:$B$1005,0),1))=0,"not set!",INDEX(TasksList!$F$6:$F$1005,MATCH(C1055,TasksList!$B$6:$B$1005,0),1)),""),"")</f>
        <v/>
      </c>
      <c r="F1055" s="360" t="str">
        <f>IFERROR(IF(LEN(D1055)&gt;0,IF(LEN(INDEX(AdressBook!$D$6:$D$25,MATCH(D1055,AdressBook!$B$6:$B$25,0),1))=0,"",INDEX(AdressBook!$D$6:$D$25,MATCH(D1055,AdressBook!$B$6:$B$25,0),1)),""),"")</f>
        <v/>
      </c>
      <c r="G1055" s="361" t="str">
        <f>IFERROR(IF(LEN(INDEX(PlansAndNotes!$F$6:$F$2005,ROW(B1055)-ROW($C$3)))=0,"",INDEX(PlansAndNotes!$F$6:$F$2005,ROW(B1055)-ROW($C$3))),"")</f>
        <v/>
      </c>
      <c r="H1055" s="361" t="str">
        <f>IFERROR(IF(LEN(C1055)&gt;0,IF(LEN(INDEX(TasksList!$G$6:$G$1005,MATCH(C1055,TasksList!$B$6:$B$1005,0),1))=0,"",INDEX(TasksList!$G$6:$G$1005,MATCH(C1055,TasksList!$B$6:$B$1005,0),1)),""),"")</f>
        <v/>
      </c>
      <c r="I1055" s="381"/>
      <c r="J1055" s="400"/>
      <c r="K1055" s="400"/>
      <c r="L1055" s="179"/>
      <c r="M1055" s="381"/>
      <c r="N1055" s="362" t="str">
        <f>IFERROR(IF(LEN(INDEX(PlansAndNotes!$D$6:$D$4005,ROW(B1055)-ROW($C$3)))=0,"",INDEX(PlansAndNotes!$D$6:$D$4005,ROW(B1055)-ROW($C$3))),"")</f>
        <v/>
      </c>
      <c r="O1055" s="165" t="str">
        <f t="shared" si="133"/>
        <v/>
      </c>
      <c r="P1055" s="363" t="str">
        <f>IFERROR(IF(LEN(INDEX(PlansAndNotes!$E$6:$E$4005,ROW(B1055)-ROW($C$3)))=0,"",INDEX(PlansAndNotes!$E$6:$E$4005,ROW(B1055)-ROW($C$3))),"")</f>
        <v/>
      </c>
      <c r="Q1055" s="363" t="str">
        <f>IFERROR(IF(LEN(INDEX(PlansAndNotes!$G$6:$G$4005,ROW(B1055)-ROW($C$3)))=0,"",INDEX(PlansAndNotes!$G$6:$G$4005,ROW(B1055)-ROW($C$3))),"")</f>
        <v/>
      </c>
      <c r="R1055" s="361" t="str">
        <f>IFERROR(IF(LEN(D1055)&gt;0,IF(LEN(INDEX(AdressBook!$C$6:$C$25,MATCH(D1055,AdressBook!$B$6:$B$25,0),1))=0,"",INDEX(AdressBook!$C$6:$C$25,MATCH(D1055,AdressBook!$B$6:$B$25,0),1)),""),"")</f>
        <v/>
      </c>
      <c r="S1055" s="165">
        <f>IF(LEN(C1055)&gt;0,IFERROR(IF(MATCH(C1055,C1056:$C$4004,0)&gt;0,-1,ROW(S1055)-ROW($S$3)),ROW(S1055)-ROW($S$3)),-1)</f>
        <v>-1</v>
      </c>
      <c r="T1055" s="165">
        <f t="shared" si="134"/>
        <v>0</v>
      </c>
      <c r="U1055" s="165" t="str">
        <f t="shared" si="135"/>
        <v/>
      </c>
      <c r="V1055" s="165" t="str">
        <f>IFERROR(IF(OR(C1055="",S1055&lt;0),"",IF(SUBTOTAL(3,C1055:C1055)=0,-1,SUBTOTAL(3,$C$4:C1055))),"")</f>
        <v/>
      </c>
      <c r="W1055" s="156" t="str">
        <f t="array" ref="W1055">IF(LEN(C1055)&gt;0,IFERROR(IF(MATCH(C1055,$C$3:$C1054,0)&gt;0,N1055-INDEX($N$3:N1054,SUMPRODUCT(MAX(ROW($C$3:$C1054)*(C1055=$C$3:$C1054)))-2,1),""),""),"")</f>
        <v/>
      </c>
      <c r="X1055" s="156">
        <f t="shared" ca="1" si="136"/>
        <v>1</v>
      </c>
      <c r="Y1055" s="156">
        <f t="shared" ca="1" si="137"/>
        <v>1</v>
      </c>
    </row>
    <row r="1056" spans="2:25" hidden="1" x14ac:dyDescent="0.25">
      <c r="B1056" s="390" t="str">
        <f>IFERROR(IF(LEN(INDEX(PlansAndNotes!$B$6:$B$2005,ROW(A1056)-ROW($B$3)))=0,"",INDEX(PlansAndNotes!$B$6:$B$2005,ROW(A1056)-ROW($B$3))),"")</f>
        <v/>
      </c>
      <c r="C1056" s="361" t="str">
        <f t="shared" si="132"/>
        <v/>
      </c>
      <c r="D1056" s="361" t="str">
        <f>IFERROR(IF(LEN(C1056)&gt;0,IF(LEN(INDEX(TasksList!$C$6:$C$1005,MATCH(C1056,TasksList!$B$6:$B$1005,0),1))=0,"",INDEX(TasksList!$C$6:$C$1005,MATCH(C1056,TasksList!$B$6:$B$1005,0),1)),""),"")</f>
        <v/>
      </c>
      <c r="E1056" s="361" t="str">
        <f>IFERROR(IF(LEN(C1056)&gt;0,IF(LEN(INDEX(TasksList!$F$6:$F$1005,MATCH(C1056,TasksList!$B$6:$B$1005,0),1))=0,"not set!",INDEX(TasksList!$F$6:$F$1005,MATCH(C1056,TasksList!$B$6:$B$1005,0),1)),""),"")</f>
        <v/>
      </c>
      <c r="F1056" s="360" t="str">
        <f>IFERROR(IF(LEN(D1056)&gt;0,IF(LEN(INDEX(AdressBook!$D$6:$D$25,MATCH(D1056,AdressBook!$B$6:$B$25,0),1))=0,"",INDEX(AdressBook!$D$6:$D$25,MATCH(D1056,AdressBook!$B$6:$B$25,0),1)),""),"")</f>
        <v/>
      </c>
      <c r="G1056" s="361" t="str">
        <f>IFERROR(IF(LEN(INDEX(PlansAndNotes!$F$6:$F$2005,ROW(B1056)-ROW($C$3)))=0,"",INDEX(PlansAndNotes!$F$6:$F$2005,ROW(B1056)-ROW($C$3))),"")</f>
        <v/>
      </c>
      <c r="H1056" s="361" t="str">
        <f>IFERROR(IF(LEN(C1056)&gt;0,IF(LEN(INDEX(TasksList!$G$6:$G$1005,MATCH(C1056,TasksList!$B$6:$B$1005,0),1))=0,"",INDEX(TasksList!$G$6:$G$1005,MATCH(C1056,TasksList!$B$6:$B$1005,0),1)),""),"")</f>
        <v/>
      </c>
      <c r="I1056" s="381"/>
      <c r="J1056" s="400"/>
      <c r="K1056" s="400"/>
      <c r="L1056" s="179"/>
      <c r="M1056" s="381"/>
      <c r="N1056" s="362" t="str">
        <f>IFERROR(IF(LEN(INDEX(PlansAndNotes!$D$6:$D$4005,ROW(B1056)-ROW($C$3)))=0,"",INDEX(PlansAndNotes!$D$6:$D$4005,ROW(B1056)-ROW($C$3))),"")</f>
        <v/>
      </c>
      <c r="O1056" s="165" t="str">
        <f t="shared" si="133"/>
        <v/>
      </c>
      <c r="P1056" s="363" t="str">
        <f>IFERROR(IF(LEN(INDEX(PlansAndNotes!$E$6:$E$4005,ROW(B1056)-ROW($C$3)))=0,"",INDEX(PlansAndNotes!$E$6:$E$4005,ROW(B1056)-ROW($C$3))),"")</f>
        <v/>
      </c>
      <c r="Q1056" s="363" t="str">
        <f>IFERROR(IF(LEN(INDEX(PlansAndNotes!$G$6:$G$4005,ROW(B1056)-ROW($C$3)))=0,"",INDEX(PlansAndNotes!$G$6:$G$4005,ROW(B1056)-ROW($C$3))),"")</f>
        <v/>
      </c>
      <c r="R1056" s="361" t="str">
        <f>IFERROR(IF(LEN(D1056)&gt;0,IF(LEN(INDEX(AdressBook!$C$6:$C$25,MATCH(D1056,AdressBook!$B$6:$B$25,0),1))=0,"",INDEX(AdressBook!$C$6:$C$25,MATCH(D1056,AdressBook!$B$6:$B$25,0),1)),""),"")</f>
        <v/>
      </c>
      <c r="S1056" s="165">
        <f>IF(LEN(C1056)&gt;0,IFERROR(IF(MATCH(C1056,C1057:$C$4004,0)&gt;0,-1,ROW(S1056)-ROW($S$3)),ROW(S1056)-ROW($S$3)),-1)</f>
        <v>-1</v>
      </c>
      <c r="T1056" s="165">
        <f t="shared" si="134"/>
        <v>0</v>
      </c>
      <c r="U1056" s="165" t="str">
        <f t="shared" si="135"/>
        <v/>
      </c>
      <c r="V1056" s="165" t="str">
        <f>IFERROR(IF(OR(C1056="",S1056&lt;0),"",IF(SUBTOTAL(3,C1056:C1056)=0,-1,SUBTOTAL(3,$C$4:C1056))),"")</f>
        <v/>
      </c>
      <c r="W1056" s="156" t="str">
        <f t="array" ref="W1056">IF(LEN(C1056)&gt;0,IFERROR(IF(MATCH(C1056,$C$3:$C1055,0)&gt;0,N1056-INDEX($N$3:N1055,SUMPRODUCT(MAX(ROW($C$3:$C1055)*(C1056=$C$3:$C1055)))-2,1),""),""),"")</f>
        <v/>
      </c>
      <c r="X1056" s="156">
        <f t="shared" ca="1" si="136"/>
        <v>1</v>
      </c>
      <c r="Y1056" s="156">
        <f t="shared" ca="1" si="137"/>
        <v>1</v>
      </c>
    </row>
    <row r="1057" spans="2:25" hidden="1" x14ac:dyDescent="0.25">
      <c r="B1057" s="390" t="str">
        <f>IFERROR(IF(LEN(INDEX(PlansAndNotes!$B$6:$B$2005,ROW(A1057)-ROW($B$3)))=0,"",INDEX(PlansAndNotes!$B$6:$B$2005,ROW(A1057)-ROW($B$3))),"")</f>
        <v/>
      </c>
      <c r="C1057" s="361" t="str">
        <f t="shared" si="132"/>
        <v/>
      </c>
      <c r="D1057" s="361" t="str">
        <f>IFERROR(IF(LEN(C1057)&gt;0,IF(LEN(INDEX(TasksList!$C$6:$C$1005,MATCH(C1057,TasksList!$B$6:$B$1005,0),1))=0,"",INDEX(TasksList!$C$6:$C$1005,MATCH(C1057,TasksList!$B$6:$B$1005,0),1)),""),"")</f>
        <v/>
      </c>
      <c r="E1057" s="361" t="str">
        <f>IFERROR(IF(LEN(C1057)&gt;0,IF(LEN(INDEX(TasksList!$F$6:$F$1005,MATCH(C1057,TasksList!$B$6:$B$1005,0),1))=0,"not set!",INDEX(TasksList!$F$6:$F$1005,MATCH(C1057,TasksList!$B$6:$B$1005,0),1)),""),"")</f>
        <v/>
      </c>
      <c r="F1057" s="360" t="str">
        <f>IFERROR(IF(LEN(D1057)&gt;0,IF(LEN(INDEX(AdressBook!$D$6:$D$25,MATCH(D1057,AdressBook!$B$6:$B$25,0),1))=0,"",INDEX(AdressBook!$D$6:$D$25,MATCH(D1057,AdressBook!$B$6:$B$25,0),1)),""),"")</f>
        <v/>
      </c>
      <c r="G1057" s="361" t="str">
        <f>IFERROR(IF(LEN(INDEX(PlansAndNotes!$F$6:$F$2005,ROW(B1057)-ROW($C$3)))=0,"",INDEX(PlansAndNotes!$F$6:$F$2005,ROW(B1057)-ROW($C$3))),"")</f>
        <v/>
      </c>
      <c r="H1057" s="361" t="str">
        <f>IFERROR(IF(LEN(C1057)&gt;0,IF(LEN(INDEX(TasksList!$G$6:$G$1005,MATCH(C1057,TasksList!$B$6:$B$1005,0),1))=0,"",INDEX(TasksList!$G$6:$G$1005,MATCH(C1057,TasksList!$B$6:$B$1005,0),1)),""),"")</f>
        <v/>
      </c>
      <c r="I1057" s="381"/>
      <c r="J1057" s="400"/>
      <c r="K1057" s="400"/>
      <c r="L1057" s="179"/>
      <c r="M1057" s="381"/>
      <c r="N1057" s="362" t="str">
        <f>IFERROR(IF(LEN(INDEX(PlansAndNotes!$D$6:$D$4005,ROW(B1057)-ROW($C$3)))=0,"",INDEX(PlansAndNotes!$D$6:$D$4005,ROW(B1057)-ROW($C$3))),"")</f>
        <v/>
      </c>
      <c r="O1057" s="165" t="str">
        <f t="shared" si="133"/>
        <v/>
      </c>
      <c r="P1057" s="363" t="str">
        <f>IFERROR(IF(LEN(INDEX(PlansAndNotes!$E$6:$E$4005,ROW(B1057)-ROW($C$3)))=0,"",INDEX(PlansAndNotes!$E$6:$E$4005,ROW(B1057)-ROW($C$3))),"")</f>
        <v/>
      </c>
      <c r="Q1057" s="363" t="str">
        <f>IFERROR(IF(LEN(INDEX(PlansAndNotes!$G$6:$G$4005,ROW(B1057)-ROW($C$3)))=0,"",INDEX(PlansAndNotes!$G$6:$G$4005,ROW(B1057)-ROW($C$3))),"")</f>
        <v/>
      </c>
      <c r="R1057" s="361" t="str">
        <f>IFERROR(IF(LEN(D1057)&gt;0,IF(LEN(INDEX(AdressBook!$C$6:$C$25,MATCH(D1057,AdressBook!$B$6:$B$25,0),1))=0,"",INDEX(AdressBook!$C$6:$C$25,MATCH(D1057,AdressBook!$B$6:$B$25,0),1)),""),"")</f>
        <v/>
      </c>
      <c r="S1057" s="165">
        <f>IF(LEN(C1057)&gt;0,IFERROR(IF(MATCH(C1057,C1058:$C$4004,0)&gt;0,-1,ROW(S1057)-ROW($S$3)),ROW(S1057)-ROW($S$3)),-1)</f>
        <v>-1</v>
      </c>
      <c r="T1057" s="165">
        <f t="shared" si="134"/>
        <v>0</v>
      </c>
      <c r="U1057" s="165" t="str">
        <f t="shared" si="135"/>
        <v/>
      </c>
      <c r="V1057" s="165" t="str">
        <f>IFERROR(IF(OR(C1057="",S1057&lt;0),"",IF(SUBTOTAL(3,C1057:C1057)=0,-1,SUBTOTAL(3,$C$4:C1057))),"")</f>
        <v/>
      </c>
      <c r="W1057" s="156" t="str">
        <f t="array" ref="W1057">IF(LEN(C1057)&gt;0,IFERROR(IF(MATCH(C1057,$C$3:$C1056,0)&gt;0,N1057-INDEX($N$3:N1056,SUMPRODUCT(MAX(ROW($C$3:$C1056)*(C1057=$C$3:$C1056)))-2,1),""),""),"")</f>
        <v/>
      </c>
      <c r="X1057" s="156">
        <f t="shared" ca="1" si="136"/>
        <v>1</v>
      </c>
      <c r="Y1057" s="156">
        <f t="shared" ca="1" si="137"/>
        <v>1</v>
      </c>
    </row>
    <row r="1058" spans="2:25" hidden="1" x14ac:dyDescent="0.25">
      <c r="B1058" s="390" t="str">
        <f>IFERROR(IF(LEN(INDEX(PlansAndNotes!$B$6:$B$2005,ROW(A1058)-ROW($B$3)))=0,"",INDEX(PlansAndNotes!$B$6:$B$2005,ROW(A1058)-ROW($B$3))),"")</f>
        <v/>
      </c>
      <c r="C1058" s="361" t="str">
        <f t="shared" si="132"/>
        <v/>
      </c>
      <c r="D1058" s="361" t="str">
        <f>IFERROR(IF(LEN(C1058)&gt;0,IF(LEN(INDEX(TasksList!$C$6:$C$1005,MATCH(C1058,TasksList!$B$6:$B$1005,0),1))=0,"",INDEX(TasksList!$C$6:$C$1005,MATCH(C1058,TasksList!$B$6:$B$1005,0),1)),""),"")</f>
        <v/>
      </c>
      <c r="E1058" s="361" t="str">
        <f>IFERROR(IF(LEN(C1058)&gt;0,IF(LEN(INDEX(TasksList!$F$6:$F$1005,MATCH(C1058,TasksList!$B$6:$B$1005,0),1))=0,"not set!",INDEX(TasksList!$F$6:$F$1005,MATCH(C1058,TasksList!$B$6:$B$1005,0),1)),""),"")</f>
        <v/>
      </c>
      <c r="F1058" s="360" t="str">
        <f>IFERROR(IF(LEN(D1058)&gt;0,IF(LEN(INDEX(AdressBook!$D$6:$D$25,MATCH(D1058,AdressBook!$B$6:$B$25,0),1))=0,"",INDEX(AdressBook!$D$6:$D$25,MATCH(D1058,AdressBook!$B$6:$B$25,0),1)),""),"")</f>
        <v/>
      </c>
      <c r="G1058" s="361" t="str">
        <f>IFERROR(IF(LEN(INDEX(PlansAndNotes!$F$6:$F$2005,ROW(B1058)-ROW($C$3)))=0,"",INDEX(PlansAndNotes!$F$6:$F$2005,ROW(B1058)-ROW($C$3))),"")</f>
        <v/>
      </c>
      <c r="H1058" s="361" t="str">
        <f>IFERROR(IF(LEN(C1058)&gt;0,IF(LEN(INDEX(TasksList!$G$6:$G$1005,MATCH(C1058,TasksList!$B$6:$B$1005,0),1))=0,"",INDEX(TasksList!$G$6:$G$1005,MATCH(C1058,TasksList!$B$6:$B$1005,0),1)),""),"")</f>
        <v/>
      </c>
      <c r="I1058" s="381"/>
      <c r="J1058" s="400"/>
      <c r="K1058" s="400"/>
      <c r="L1058" s="179"/>
      <c r="M1058" s="381"/>
      <c r="N1058" s="362" t="str">
        <f>IFERROR(IF(LEN(INDEX(PlansAndNotes!$D$6:$D$4005,ROW(B1058)-ROW($C$3)))=0,"",INDEX(PlansAndNotes!$D$6:$D$4005,ROW(B1058)-ROW($C$3))),"")</f>
        <v/>
      </c>
      <c r="O1058" s="165" t="str">
        <f t="shared" si="133"/>
        <v/>
      </c>
      <c r="P1058" s="363" t="str">
        <f>IFERROR(IF(LEN(INDEX(PlansAndNotes!$E$6:$E$4005,ROW(B1058)-ROW($C$3)))=0,"",INDEX(PlansAndNotes!$E$6:$E$4005,ROW(B1058)-ROW($C$3))),"")</f>
        <v/>
      </c>
      <c r="Q1058" s="363" t="str">
        <f>IFERROR(IF(LEN(INDEX(PlansAndNotes!$G$6:$G$4005,ROW(B1058)-ROW($C$3)))=0,"",INDEX(PlansAndNotes!$G$6:$G$4005,ROW(B1058)-ROW($C$3))),"")</f>
        <v/>
      </c>
      <c r="R1058" s="361" t="str">
        <f>IFERROR(IF(LEN(D1058)&gt;0,IF(LEN(INDEX(AdressBook!$C$6:$C$25,MATCH(D1058,AdressBook!$B$6:$B$25,0),1))=0,"",INDEX(AdressBook!$C$6:$C$25,MATCH(D1058,AdressBook!$B$6:$B$25,0),1)),""),"")</f>
        <v/>
      </c>
      <c r="S1058" s="165">
        <f>IF(LEN(C1058)&gt;0,IFERROR(IF(MATCH(C1058,C1059:$C$4004,0)&gt;0,-1,ROW(S1058)-ROW($S$3)),ROW(S1058)-ROW($S$3)),-1)</f>
        <v>-1</v>
      </c>
      <c r="T1058" s="165">
        <f t="shared" si="134"/>
        <v>0</v>
      </c>
      <c r="U1058" s="165" t="str">
        <f t="shared" si="135"/>
        <v/>
      </c>
      <c r="V1058" s="165" t="str">
        <f>IFERROR(IF(OR(C1058="",S1058&lt;0),"",IF(SUBTOTAL(3,C1058:C1058)=0,-1,SUBTOTAL(3,$C$4:C1058))),"")</f>
        <v/>
      </c>
      <c r="W1058" s="156" t="str">
        <f t="array" ref="W1058">IF(LEN(C1058)&gt;0,IFERROR(IF(MATCH(C1058,$C$3:$C1057,0)&gt;0,N1058-INDEX($N$3:N1057,SUMPRODUCT(MAX(ROW($C$3:$C1057)*(C1058=$C$3:$C1057)))-2,1),""),""),"")</f>
        <v/>
      </c>
      <c r="X1058" s="156">
        <f t="shared" ca="1" si="136"/>
        <v>1</v>
      </c>
      <c r="Y1058" s="156">
        <f t="shared" ca="1" si="137"/>
        <v>1</v>
      </c>
    </row>
    <row r="1059" spans="2:25" hidden="1" x14ac:dyDescent="0.25">
      <c r="B1059" s="390" t="str">
        <f>IFERROR(IF(LEN(INDEX(PlansAndNotes!$B$6:$B$2005,ROW(A1059)-ROW($B$3)))=0,"",INDEX(PlansAndNotes!$B$6:$B$2005,ROW(A1059)-ROW($B$3))),"")</f>
        <v/>
      </c>
      <c r="C1059" s="361" t="str">
        <f t="shared" si="132"/>
        <v/>
      </c>
      <c r="D1059" s="361" t="str">
        <f>IFERROR(IF(LEN(C1059)&gt;0,IF(LEN(INDEX(TasksList!$C$6:$C$1005,MATCH(C1059,TasksList!$B$6:$B$1005,0),1))=0,"",INDEX(TasksList!$C$6:$C$1005,MATCH(C1059,TasksList!$B$6:$B$1005,0),1)),""),"")</f>
        <v/>
      </c>
      <c r="E1059" s="361" t="str">
        <f>IFERROR(IF(LEN(C1059)&gt;0,IF(LEN(INDEX(TasksList!$F$6:$F$1005,MATCH(C1059,TasksList!$B$6:$B$1005,0),1))=0,"not set!",INDEX(TasksList!$F$6:$F$1005,MATCH(C1059,TasksList!$B$6:$B$1005,0),1)),""),"")</f>
        <v/>
      </c>
      <c r="F1059" s="360" t="str">
        <f>IFERROR(IF(LEN(D1059)&gt;0,IF(LEN(INDEX(AdressBook!$D$6:$D$25,MATCH(D1059,AdressBook!$B$6:$B$25,0),1))=0,"",INDEX(AdressBook!$D$6:$D$25,MATCH(D1059,AdressBook!$B$6:$B$25,0),1)),""),"")</f>
        <v/>
      </c>
      <c r="G1059" s="361" t="str">
        <f>IFERROR(IF(LEN(INDEX(PlansAndNotes!$F$6:$F$2005,ROW(B1059)-ROW($C$3)))=0,"",INDEX(PlansAndNotes!$F$6:$F$2005,ROW(B1059)-ROW($C$3))),"")</f>
        <v/>
      </c>
      <c r="H1059" s="361" t="str">
        <f>IFERROR(IF(LEN(C1059)&gt;0,IF(LEN(INDEX(TasksList!$G$6:$G$1005,MATCH(C1059,TasksList!$B$6:$B$1005,0),1))=0,"",INDEX(TasksList!$G$6:$G$1005,MATCH(C1059,TasksList!$B$6:$B$1005,0),1)),""),"")</f>
        <v/>
      </c>
      <c r="I1059" s="381"/>
      <c r="J1059" s="400"/>
      <c r="K1059" s="400"/>
      <c r="L1059" s="179"/>
      <c r="M1059" s="381"/>
      <c r="N1059" s="362" t="str">
        <f>IFERROR(IF(LEN(INDEX(PlansAndNotes!$D$6:$D$4005,ROW(B1059)-ROW($C$3)))=0,"",INDEX(PlansAndNotes!$D$6:$D$4005,ROW(B1059)-ROW($C$3))),"")</f>
        <v/>
      </c>
      <c r="O1059" s="165" t="str">
        <f t="shared" si="133"/>
        <v/>
      </c>
      <c r="P1059" s="363" t="str">
        <f>IFERROR(IF(LEN(INDEX(PlansAndNotes!$E$6:$E$4005,ROW(B1059)-ROW($C$3)))=0,"",INDEX(PlansAndNotes!$E$6:$E$4005,ROW(B1059)-ROW($C$3))),"")</f>
        <v/>
      </c>
      <c r="Q1059" s="363" t="str">
        <f>IFERROR(IF(LEN(INDEX(PlansAndNotes!$G$6:$G$4005,ROW(B1059)-ROW($C$3)))=0,"",INDEX(PlansAndNotes!$G$6:$G$4005,ROW(B1059)-ROW($C$3))),"")</f>
        <v/>
      </c>
      <c r="R1059" s="361" t="str">
        <f>IFERROR(IF(LEN(D1059)&gt;0,IF(LEN(INDEX(AdressBook!$C$6:$C$25,MATCH(D1059,AdressBook!$B$6:$B$25,0),1))=0,"",INDEX(AdressBook!$C$6:$C$25,MATCH(D1059,AdressBook!$B$6:$B$25,0),1)),""),"")</f>
        <v/>
      </c>
      <c r="S1059" s="165">
        <f>IF(LEN(C1059)&gt;0,IFERROR(IF(MATCH(C1059,C1060:$C$4004,0)&gt;0,-1,ROW(S1059)-ROW($S$3)),ROW(S1059)-ROW($S$3)),-1)</f>
        <v>-1</v>
      </c>
      <c r="T1059" s="165">
        <f t="shared" si="134"/>
        <v>0</v>
      </c>
      <c r="U1059" s="165" t="str">
        <f t="shared" si="135"/>
        <v/>
      </c>
      <c r="V1059" s="165" t="str">
        <f>IFERROR(IF(OR(C1059="",S1059&lt;0),"",IF(SUBTOTAL(3,C1059:C1059)=0,-1,SUBTOTAL(3,$C$4:C1059))),"")</f>
        <v/>
      </c>
      <c r="W1059" s="156" t="str">
        <f t="array" ref="W1059">IF(LEN(C1059)&gt;0,IFERROR(IF(MATCH(C1059,$C$3:$C1058,0)&gt;0,N1059-INDEX($N$3:N1058,SUMPRODUCT(MAX(ROW($C$3:$C1058)*(C1059=$C$3:$C1058)))-2,1),""),""),"")</f>
        <v/>
      </c>
      <c r="X1059" s="156">
        <f t="shared" ca="1" si="136"/>
        <v>1</v>
      </c>
      <c r="Y1059" s="156">
        <f t="shared" ca="1" si="137"/>
        <v>1</v>
      </c>
    </row>
    <row r="1060" spans="2:25" hidden="1" x14ac:dyDescent="0.25">
      <c r="B1060" s="390" t="str">
        <f>IFERROR(IF(LEN(INDEX(PlansAndNotes!$B$6:$B$2005,ROW(A1060)-ROW($B$3)))=0,"",INDEX(PlansAndNotes!$B$6:$B$2005,ROW(A1060)-ROW($B$3))),"")</f>
        <v/>
      </c>
      <c r="C1060" s="361" t="str">
        <f t="shared" si="132"/>
        <v/>
      </c>
      <c r="D1060" s="361" t="str">
        <f>IFERROR(IF(LEN(C1060)&gt;0,IF(LEN(INDEX(TasksList!$C$6:$C$1005,MATCH(C1060,TasksList!$B$6:$B$1005,0),1))=0,"",INDEX(TasksList!$C$6:$C$1005,MATCH(C1060,TasksList!$B$6:$B$1005,0),1)),""),"")</f>
        <v/>
      </c>
      <c r="E1060" s="361" t="str">
        <f>IFERROR(IF(LEN(C1060)&gt;0,IF(LEN(INDEX(TasksList!$F$6:$F$1005,MATCH(C1060,TasksList!$B$6:$B$1005,0),1))=0,"not set!",INDEX(TasksList!$F$6:$F$1005,MATCH(C1060,TasksList!$B$6:$B$1005,0),1)),""),"")</f>
        <v/>
      </c>
      <c r="F1060" s="360" t="str">
        <f>IFERROR(IF(LEN(D1060)&gt;0,IF(LEN(INDEX(AdressBook!$D$6:$D$25,MATCH(D1060,AdressBook!$B$6:$B$25,0),1))=0,"",INDEX(AdressBook!$D$6:$D$25,MATCH(D1060,AdressBook!$B$6:$B$25,0),1)),""),"")</f>
        <v/>
      </c>
      <c r="G1060" s="361" t="str">
        <f>IFERROR(IF(LEN(INDEX(PlansAndNotes!$F$6:$F$2005,ROW(B1060)-ROW($C$3)))=0,"",INDEX(PlansAndNotes!$F$6:$F$2005,ROW(B1060)-ROW($C$3))),"")</f>
        <v/>
      </c>
      <c r="H1060" s="361" t="str">
        <f>IFERROR(IF(LEN(C1060)&gt;0,IF(LEN(INDEX(TasksList!$G$6:$G$1005,MATCH(C1060,TasksList!$B$6:$B$1005,0),1))=0,"",INDEX(TasksList!$G$6:$G$1005,MATCH(C1060,TasksList!$B$6:$B$1005,0),1)),""),"")</f>
        <v/>
      </c>
      <c r="I1060" s="381"/>
      <c r="J1060" s="400"/>
      <c r="K1060" s="400"/>
      <c r="L1060" s="179"/>
      <c r="M1060" s="381"/>
      <c r="N1060" s="362" t="str">
        <f>IFERROR(IF(LEN(INDEX(PlansAndNotes!$D$6:$D$4005,ROW(B1060)-ROW($C$3)))=0,"",INDEX(PlansAndNotes!$D$6:$D$4005,ROW(B1060)-ROW($C$3))),"")</f>
        <v/>
      </c>
      <c r="O1060" s="165" t="str">
        <f t="shared" si="133"/>
        <v/>
      </c>
      <c r="P1060" s="363" t="str">
        <f>IFERROR(IF(LEN(INDEX(PlansAndNotes!$E$6:$E$4005,ROW(B1060)-ROW($C$3)))=0,"",INDEX(PlansAndNotes!$E$6:$E$4005,ROW(B1060)-ROW($C$3))),"")</f>
        <v/>
      </c>
      <c r="Q1060" s="363" t="str">
        <f>IFERROR(IF(LEN(INDEX(PlansAndNotes!$G$6:$G$4005,ROW(B1060)-ROW($C$3)))=0,"",INDEX(PlansAndNotes!$G$6:$G$4005,ROW(B1060)-ROW($C$3))),"")</f>
        <v/>
      </c>
      <c r="R1060" s="361" t="str">
        <f>IFERROR(IF(LEN(D1060)&gt;0,IF(LEN(INDEX(AdressBook!$C$6:$C$25,MATCH(D1060,AdressBook!$B$6:$B$25,0),1))=0,"",INDEX(AdressBook!$C$6:$C$25,MATCH(D1060,AdressBook!$B$6:$B$25,0),1)),""),"")</f>
        <v/>
      </c>
      <c r="S1060" s="165">
        <f>IF(LEN(C1060)&gt;0,IFERROR(IF(MATCH(C1060,C1061:$C$4004,0)&gt;0,-1,ROW(S1060)-ROW($S$3)),ROW(S1060)-ROW($S$3)),-1)</f>
        <v>-1</v>
      </c>
      <c r="T1060" s="165">
        <f t="shared" si="134"/>
        <v>0</v>
      </c>
      <c r="U1060" s="165" t="str">
        <f t="shared" si="135"/>
        <v/>
      </c>
      <c r="V1060" s="165" t="str">
        <f>IFERROR(IF(OR(C1060="",S1060&lt;0),"",IF(SUBTOTAL(3,C1060:C1060)=0,-1,SUBTOTAL(3,$C$4:C1060))),"")</f>
        <v/>
      </c>
      <c r="W1060" s="156" t="str">
        <f t="array" ref="W1060">IF(LEN(C1060)&gt;0,IFERROR(IF(MATCH(C1060,$C$3:$C1059,0)&gt;0,N1060-INDEX($N$3:N1059,SUMPRODUCT(MAX(ROW($C$3:$C1059)*(C1060=$C$3:$C1059)))-2,1),""),""),"")</f>
        <v/>
      </c>
      <c r="X1060" s="156">
        <f t="shared" ca="1" si="136"/>
        <v>1</v>
      </c>
      <c r="Y1060" s="156">
        <f t="shared" ca="1" si="137"/>
        <v>1</v>
      </c>
    </row>
    <row r="1061" spans="2:25" hidden="1" x14ac:dyDescent="0.25">
      <c r="B1061" s="390" t="str">
        <f>IFERROR(IF(LEN(INDEX(PlansAndNotes!$B$6:$B$2005,ROW(A1061)-ROW($B$3)))=0,"",INDEX(PlansAndNotes!$B$6:$B$2005,ROW(A1061)-ROW($B$3))),"")</f>
        <v/>
      </c>
      <c r="C1061" s="361" t="str">
        <f t="shared" si="132"/>
        <v/>
      </c>
      <c r="D1061" s="361" t="str">
        <f>IFERROR(IF(LEN(C1061)&gt;0,IF(LEN(INDEX(TasksList!$C$6:$C$1005,MATCH(C1061,TasksList!$B$6:$B$1005,0),1))=0,"",INDEX(TasksList!$C$6:$C$1005,MATCH(C1061,TasksList!$B$6:$B$1005,0),1)),""),"")</f>
        <v/>
      </c>
      <c r="E1061" s="361" t="str">
        <f>IFERROR(IF(LEN(C1061)&gt;0,IF(LEN(INDEX(TasksList!$F$6:$F$1005,MATCH(C1061,TasksList!$B$6:$B$1005,0),1))=0,"not set!",INDEX(TasksList!$F$6:$F$1005,MATCH(C1061,TasksList!$B$6:$B$1005,0),1)),""),"")</f>
        <v/>
      </c>
      <c r="F1061" s="360" t="str">
        <f>IFERROR(IF(LEN(D1061)&gt;0,IF(LEN(INDEX(AdressBook!$D$6:$D$25,MATCH(D1061,AdressBook!$B$6:$B$25,0),1))=0,"",INDEX(AdressBook!$D$6:$D$25,MATCH(D1061,AdressBook!$B$6:$B$25,0),1)),""),"")</f>
        <v/>
      </c>
      <c r="G1061" s="361" t="str">
        <f>IFERROR(IF(LEN(INDEX(PlansAndNotes!$F$6:$F$2005,ROW(B1061)-ROW($C$3)))=0,"",INDEX(PlansAndNotes!$F$6:$F$2005,ROW(B1061)-ROW($C$3))),"")</f>
        <v/>
      </c>
      <c r="H1061" s="361" t="str">
        <f>IFERROR(IF(LEN(C1061)&gt;0,IF(LEN(INDEX(TasksList!$G$6:$G$1005,MATCH(C1061,TasksList!$B$6:$B$1005,0),1))=0,"",INDEX(TasksList!$G$6:$G$1005,MATCH(C1061,TasksList!$B$6:$B$1005,0),1)),""),"")</f>
        <v/>
      </c>
      <c r="I1061" s="381"/>
      <c r="J1061" s="400"/>
      <c r="K1061" s="400"/>
      <c r="L1061" s="179"/>
      <c r="M1061" s="381"/>
      <c r="N1061" s="362" t="str">
        <f>IFERROR(IF(LEN(INDEX(PlansAndNotes!$D$6:$D$4005,ROW(B1061)-ROW($C$3)))=0,"",INDEX(PlansAndNotes!$D$6:$D$4005,ROW(B1061)-ROW($C$3))),"")</f>
        <v/>
      </c>
      <c r="O1061" s="165" t="str">
        <f t="shared" si="133"/>
        <v/>
      </c>
      <c r="P1061" s="363" t="str">
        <f>IFERROR(IF(LEN(INDEX(PlansAndNotes!$E$6:$E$4005,ROW(B1061)-ROW($C$3)))=0,"",INDEX(PlansAndNotes!$E$6:$E$4005,ROW(B1061)-ROW($C$3))),"")</f>
        <v/>
      </c>
      <c r="Q1061" s="363" t="str">
        <f>IFERROR(IF(LEN(INDEX(PlansAndNotes!$G$6:$G$4005,ROW(B1061)-ROW($C$3)))=0,"",INDEX(PlansAndNotes!$G$6:$G$4005,ROW(B1061)-ROW($C$3))),"")</f>
        <v/>
      </c>
      <c r="R1061" s="361" t="str">
        <f>IFERROR(IF(LEN(D1061)&gt;0,IF(LEN(INDEX(AdressBook!$C$6:$C$25,MATCH(D1061,AdressBook!$B$6:$B$25,0),1))=0,"",INDEX(AdressBook!$C$6:$C$25,MATCH(D1061,AdressBook!$B$6:$B$25,0),1)),""),"")</f>
        <v/>
      </c>
      <c r="S1061" s="165">
        <f>IF(LEN(C1061)&gt;0,IFERROR(IF(MATCH(C1061,C1062:$C$4004,0)&gt;0,-1,ROW(S1061)-ROW($S$3)),ROW(S1061)-ROW($S$3)),-1)</f>
        <v>-1</v>
      </c>
      <c r="T1061" s="165">
        <f t="shared" si="134"/>
        <v>0</v>
      </c>
      <c r="U1061" s="165" t="str">
        <f t="shared" si="135"/>
        <v/>
      </c>
      <c r="V1061" s="165" t="str">
        <f>IFERROR(IF(OR(C1061="",S1061&lt;0),"",IF(SUBTOTAL(3,C1061:C1061)=0,-1,SUBTOTAL(3,$C$4:C1061))),"")</f>
        <v/>
      </c>
      <c r="W1061" s="156" t="str">
        <f t="array" ref="W1061">IF(LEN(C1061)&gt;0,IFERROR(IF(MATCH(C1061,$C$3:$C1060,0)&gt;0,N1061-INDEX($N$3:N1060,SUMPRODUCT(MAX(ROW($C$3:$C1060)*(C1061=$C$3:$C1060)))-2,1),""),""),"")</f>
        <v/>
      </c>
      <c r="X1061" s="156">
        <f t="shared" ca="1" si="136"/>
        <v>1</v>
      </c>
      <c r="Y1061" s="156">
        <f t="shared" ca="1" si="137"/>
        <v>1</v>
      </c>
    </row>
    <row r="1062" spans="2:25" hidden="1" x14ac:dyDescent="0.25">
      <c r="B1062" s="390" t="str">
        <f>IFERROR(IF(LEN(INDEX(PlansAndNotes!$B$6:$B$2005,ROW(A1062)-ROW($B$3)))=0,"",INDEX(PlansAndNotes!$B$6:$B$2005,ROW(A1062)-ROW($B$3))),"")</f>
        <v/>
      </c>
      <c r="C1062" s="361" t="str">
        <f t="shared" si="132"/>
        <v/>
      </c>
      <c r="D1062" s="361" t="str">
        <f>IFERROR(IF(LEN(C1062)&gt;0,IF(LEN(INDEX(TasksList!$C$6:$C$1005,MATCH(C1062,TasksList!$B$6:$B$1005,0),1))=0,"",INDEX(TasksList!$C$6:$C$1005,MATCH(C1062,TasksList!$B$6:$B$1005,0),1)),""),"")</f>
        <v/>
      </c>
      <c r="E1062" s="361" t="str">
        <f>IFERROR(IF(LEN(C1062)&gt;0,IF(LEN(INDEX(TasksList!$F$6:$F$1005,MATCH(C1062,TasksList!$B$6:$B$1005,0),1))=0,"not set!",INDEX(TasksList!$F$6:$F$1005,MATCH(C1062,TasksList!$B$6:$B$1005,0),1)),""),"")</f>
        <v/>
      </c>
      <c r="F1062" s="360" t="str">
        <f>IFERROR(IF(LEN(D1062)&gt;0,IF(LEN(INDEX(AdressBook!$D$6:$D$25,MATCH(D1062,AdressBook!$B$6:$B$25,0),1))=0,"",INDEX(AdressBook!$D$6:$D$25,MATCH(D1062,AdressBook!$B$6:$B$25,0),1)),""),"")</f>
        <v/>
      </c>
      <c r="G1062" s="361" t="str">
        <f>IFERROR(IF(LEN(INDEX(PlansAndNotes!$F$6:$F$2005,ROW(B1062)-ROW($C$3)))=0,"",INDEX(PlansAndNotes!$F$6:$F$2005,ROW(B1062)-ROW($C$3))),"")</f>
        <v/>
      </c>
      <c r="H1062" s="361" t="str">
        <f>IFERROR(IF(LEN(C1062)&gt;0,IF(LEN(INDEX(TasksList!$G$6:$G$1005,MATCH(C1062,TasksList!$B$6:$B$1005,0),1))=0,"",INDEX(TasksList!$G$6:$G$1005,MATCH(C1062,TasksList!$B$6:$B$1005,0),1)),""),"")</f>
        <v/>
      </c>
      <c r="I1062" s="381"/>
      <c r="J1062" s="400"/>
      <c r="K1062" s="400"/>
      <c r="L1062" s="179"/>
      <c r="M1062" s="381"/>
      <c r="N1062" s="362" t="str">
        <f>IFERROR(IF(LEN(INDEX(PlansAndNotes!$D$6:$D$4005,ROW(B1062)-ROW($C$3)))=0,"",INDEX(PlansAndNotes!$D$6:$D$4005,ROW(B1062)-ROW($C$3))),"")</f>
        <v/>
      </c>
      <c r="O1062" s="165" t="str">
        <f t="shared" si="133"/>
        <v/>
      </c>
      <c r="P1062" s="363" t="str">
        <f>IFERROR(IF(LEN(INDEX(PlansAndNotes!$E$6:$E$4005,ROW(B1062)-ROW($C$3)))=0,"",INDEX(PlansAndNotes!$E$6:$E$4005,ROW(B1062)-ROW($C$3))),"")</f>
        <v/>
      </c>
      <c r="Q1062" s="363" t="str">
        <f>IFERROR(IF(LEN(INDEX(PlansAndNotes!$G$6:$G$4005,ROW(B1062)-ROW($C$3)))=0,"",INDEX(PlansAndNotes!$G$6:$G$4005,ROW(B1062)-ROW($C$3))),"")</f>
        <v/>
      </c>
      <c r="R1062" s="361" t="str">
        <f>IFERROR(IF(LEN(D1062)&gt;0,IF(LEN(INDEX(AdressBook!$C$6:$C$25,MATCH(D1062,AdressBook!$B$6:$B$25,0),1))=0,"",INDEX(AdressBook!$C$6:$C$25,MATCH(D1062,AdressBook!$B$6:$B$25,0),1)),""),"")</f>
        <v/>
      </c>
      <c r="S1062" s="165">
        <f>IF(LEN(C1062)&gt;0,IFERROR(IF(MATCH(C1062,C1063:$C$4004,0)&gt;0,-1,ROW(S1062)-ROW($S$3)),ROW(S1062)-ROW($S$3)),-1)</f>
        <v>-1</v>
      </c>
      <c r="T1062" s="165">
        <f t="shared" si="134"/>
        <v>0</v>
      </c>
      <c r="U1062" s="165" t="str">
        <f t="shared" si="135"/>
        <v/>
      </c>
      <c r="V1062" s="165" t="str">
        <f>IFERROR(IF(OR(C1062="",S1062&lt;0),"",IF(SUBTOTAL(3,C1062:C1062)=0,-1,SUBTOTAL(3,$C$4:C1062))),"")</f>
        <v/>
      </c>
      <c r="W1062" s="156" t="str">
        <f t="array" ref="W1062">IF(LEN(C1062)&gt;0,IFERROR(IF(MATCH(C1062,$C$3:$C1061,0)&gt;0,N1062-INDEX($N$3:N1061,SUMPRODUCT(MAX(ROW($C$3:$C1061)*(C1062=$C$3:$C1061)))-2,1),""),""),"")</f>
        <v/>
      </c>
      <c r="X1062" s="156">
        <f t="shared" ca="1" si="136"/>
        <v>1</v>
      </c>
      <c r="Y1062" s="156">
        <f t="shared" ca="1" si="137"/>
        <v>1</v>
      </c>
    </row>
    <row r="1063" spans="2:25" hidden="1" x14ac:dyDescent="0.25">
      <c r="B1063" s="390" t="str">
        <f>IFERROR(IF(LEN(INDEX(PlansAndNotes!$B$6:$B$2005,ROW(A1063)-ROW($B$3)))=0,"",INDEX(PlansAndNotes!$B$6:$B$2005,ROW(A1063)-ROW($B$3))),"")</f>
        <v/>
      </c>
      <c r="C1063" s="361" t="str">
        <f t="shared" si="132"/>
        <v/>
      </c>
      <c r="D1063" s="361" t="str">
        <f>IFERROR(IF(LEN(C1063)&gt;0,IF(LEN(INDEX(TasksList!$C$6:$C$1005,MATCH(C1063,TasksList!$B$6:$B$1005,0),1))=0,"",INDEX(TasksList!$C$6:$C$1005,MATCH(C1063,TasksList!$B$6:$B$1005,0),1)),""),"")</f>
        <v/>
      </c>
      <c r="E1063" s="361" t="str">
        <f>IFERROR(IF(LEN(C1063)&gt;0,IF(LEN(INDEX(TasksList!$F$6:$F$1005,MATCH(C1063,TasksList!$B$6:$B$1005,0),1))=0,"not set!",INDEX(TasksList!$F$6:$F$1005,MATCH(C1063,TasksList!$B$6:$B$1005,0),1)),""),"")</f>
        <v/>
      </c>
      <c r="F1063" s="360" t="str">
        <f>IFERROR(IF(LEN(D1063)&gt;0,IF(LEN(INDEX(AdressBook!$D$6:$D$25,MATCH(D1063,AdressBook!$B$6:$B$25,0),1))=0,"",INDEX(AdressBook!$D$6:$D$25,MATCH(D1063,AdressBook!$B$6:$B$25,0),1)),""),"")</f>
        <v/>
      </c>
      <c r="G1063" s="361" t="str">
        <f>IFERROR(IF(LEN(INDEX(PlansAndNotes!$F$6:$F$2005,ROW(B1063)-ROW($C$3)))=0,"",INDEX(PlansAndNotes!$F$6:$F$2005,ROW(B1063)-ROW($C$3))),"")</f>
        <v/>
      </c>
      <c r="H1063" s="361" t="str">
        <f>IFERROR(IF(LEN(C1063)&gt;0,IF(LEN(INDEX(TasksList!$G$6:$G$1005,MATCH(C1063,TasksList!$B$6:$B$1005,0),1))=0,"",INDEX(TasksList!$G$6:$G$1005,MATCH(C1063,TasksList!$B$6:$B$1005,0),1)),""),"")</f>
        <v/>
      </c>
      <c r="I1063" s="381"/>
      <c r="J1063" s="400"/>
      <c r="K1063" s="400"/>
      <c r="L1063" s="179"/>
      <c r="M1063" s="381"/>
      <c r="N1063" s="362" t="str">
        <f>IFERROR(IF(LEN(INDEX(PlansAndNotes!$D$6:$D$4005,ROW(B1063)-ROW($C$3)))=0,"",INDEX(PlansAndNotes!$D$6:$D$4005,ROW(B1063)-ROW($C$3))),"")</f>
        <v/>
      </c>
      <c r="O1063" s="165" t="str">
        <f t="shared" si="133"/>
        <v/>
      </c>
      <c r="P1063" s="363" t="str">
        <f>IFERROR(IF(LEN(INDEX(PlansAndNotes!$E$6:$E$4005,ROW(B1063)-ROW($C$3)))=0,"",INDEX(PlansAndNotes!$E$6:$E$4005,ROW(B1063)-ROW($C$3))),"")</f>
        <v/>
      </c>
      <c r="Q1063" s="363" t="str">
        <f>IFERROR(IF(LEN(INDEX(PlansAndNotes!$G$6:$G$4005,ROW(B1063)-ROW($C$3)))=0,"",INDEX(PlansAndNotes!$G$6:$G$4005,ROW(B1063)-ROW($C$3))),"")</f>
        <v/>
      </c>
      <c r="R1063" s="361" t="str">
        <f>IFERROR(IF(LEN(D1063)&gt;0,IF(LEN(INDEX(AdressBook!$C$6:$C$25,MATCH(D1063,AdressBook!$B$6:$B$25,0),1))=0,"",INDEX(AdressBook!$C$6:$C$25,MATCH(D1063,AdressBook!$B$6:$B$25,0),1)),""),"")</f>
        <v/>
      </c>
      <c r="S1063" s="165">
        <f>IF(LEN(C1063)&gt;0,IFERROR(IF(MATCH(C1063,C1064:$C$4004,0)&gt;0,-1,ROW(S1063)-ROW($S$3)),ROW(S1063)-ROW($S$3)),-1)</f>
        <v>-1</v>
      </c>
      <c r="T1063" s="165">
        <f t="shared" si="134"/>
        <v>0</v>
      </c>
      <c r="U1063" s="165" t="str">
        <f t="shared" si="135"/>
        <v/>
      </c>
      <c r="V1063" s="165" t="str">
        <f>IFERROR(IF(OR(C1063="",S1063&lt;0),"",IF(SUBTOTAL(3,C1063:C1063)=0,-1,SUBTOTAL(3,$C$4:C1063))),"")</f>
        <v/>
      </c>
      <c r="W1063" s="156" t="str">
        <f t="array" ref="W1063">IF(LEN(C1063)&gt;0,IFERROR(IF(MATCH(C1063,$C$3:$C1062,0)&gt;0,N1063-INDEX($N$3:N1062,SUMPRODUCT(MAX(ROW($C$3:$C1062)*(C1063=$C$3:$C1062)))-2,1),""),""),"")</f>
        <v/>
      </c>
      <c r="X1063" s="156">
        <f t="shared" ca="1" si="136"/>
        <v>1</v>
      </c>
      <c r="Y1063" s="156">
        <f t="shared" ca="1" si="137"/>
        <v>1</v>
      </c>
    </row>
    <row r="1064" spans="2:25" hidden="1" x14ac:dyDescent="0.25">
      <c r="B1064" s="390" t="str">
        <f>IFERROR(IF(LEN(INDEX(PlansAndNotes!$B$6:$B$2005,ROW(A1064)-ROW($B$3)))=0,"",INDEX(PlansAndNotes!$B$6:$B$2005,ROW(A1064)-ROW($B$3))),"")</f>
        <v/>
      </c>
      <c r="C1064" s="361" t="str">
        <f t="shared" si="132"/>
        <v/>
      </c>
      <c r="D1064" s="361" t="str">
        <f>IFERROR(IF(LEN(C1064)&gt;0,IF(LEN(INDEX(TasksList!$C$6:$C$1005,MATCH(C1064,TasksList!$B$6:$B$1005,0),1))=0,"",INDEX(TasksList!$C$6:$C$1005,MATCH(C1064,TasksList!$B$6:$B$1005,0),1)),""),"")</f>
        <v/>
      </c>
      <c r="E1064" s="361" t="str">
        <f>IFERROR(IF(LEN(C1064)&gt;0,IF(LEN(INDEX(TasksList!$F$6:$F$1005,MATCH(C1064,TasksList!$B$6:$B$1005,0),1))=0,"not set!",INDEX(TasksList!$F$6:$F$1005,MATCH(C1064,TasksList!$B$6:$B$1005,0),1)),""),"")</f>
        <v/>
      </c>
      <c r="F1064" s="360" t="str">
        <f>IFERROR(IF(LEN(D1064)&gt;0,IF(LEN(INDEX(AdressBook!$D$6:$D$25,MATCH(D1064,AdressBook!$B$6:$B$25,0),1))=0,"",INDEX(AdressBook!$D$6:$D$25,MATCH(D1064,AdressBook!$B$6:$B$25,0),1)),""),"")</f>
        <v/>
      </c>
      <c r="G1064" s="361" t="str">
        <f>IFERROR(IF(LEN(INDEX(PlansAndNotes!$F$6:$F$2005,ROW(B1064)-ROW($C$3)))=0,"",INDEX(PlansAndNotes!$F$6:$F$2005,ROW(B1064)-ROW($C$3))),"")</f>
        <v/>
      </c>
      <c r="H1064" s="361" t="str">
        <f>IFERROR(IF(LEN(C1064)&gt;0,IF(LEN(INDEX(TasksList!$G$6:$G$1005,MATCH(C1064,TasksList!$B$6:$B$1005,0),1))=0,"",INDEX(TasksList!$G$6:$G$1005,MATCH(C1064,TasksList!$B$6:$B$1005,0),1)),""),"")</f>
        <v/>
      </c>
      <c r="I1064" s="381"/>
      <c r="J1064" s="400"/>
      <c r="K1064" s="400"/>
      <c r="L1064" s="179"/>
      <c r="M1064" s="381"/>
      <c r="N1064" s="362" t="str">
        <f>IFERROR(IF(LEN(INDEX(PlansAndNotes!$D$6:$D$4005,ROW(B1064)-ROW($C$3)))=0,"",INDEX(PlansAndNotes!$D$6:$D$4005,ROW(B1064)-ROW($C$3))),"")</f>
        <v/>
      </c>
      <c r="O1064" s="165" t="str">
        <f t="shared" si="133"/>
        <v/>
      </c>
      <c r="P1064" s="363" t="str">
        <f>IFERROR(IF(LEN(INDEX(PlansAndNotes!$E$6:$E$4005,ROW(B1064)-ROW($C$3)))=0,"",INDEX(PlansAndNotes!$E$6:$E$4005,ROW(B1064)-ROW($C$3))),"")</f>
        <v/>
      </c>
      <c r="Q1064" s="363" t="str">
        <f>IFERROR(IF(LEN(INDEX(PlansAndNotes!$G$6:$G$4005,ROW(B1064)-ROW($C$3)))=0,"",INDEX(PlansAndNotes!$G$6:$G$4005,ROW(B1064)-ROW($C$3))),"")</f>
        <v/>
      </c>
      <c r="R1064" s="361" t="str">
        <f>IFERROR(IF(LEN(D1064)&gt;0,IF(LEN(INDEX(AdressBook!$C$6:$C$25,MATCH(D1064,AdressBook!$B$6:$B$25,0),1))=0,"",INDEX(AdressBook!$C$6:$C$25,MATCH(D1064,AdressBook!$B$6:$B$25,0),1)),""),"")</f>
        <v/>
      </c>
      <c r="S1064" s="165">
        <f>IF(LEN(C1064)&gt;0,IFERROR(IF(MATCH(C1064,C1065:$C$4004,0)&gt;0,-1,ROW(S1064)-ROW($S$3)),ROW(S1064)-ROW($S$3)),-1)</f>
        <v>-1</v>
      </c>
      <c r="T1064" s="165">
        <f t="shared" si="134"/>
        <v>0</v>
      </c>
      <c r="U1064" s="165" t="str">
        <f t="shared" si="135"/>
        <v/>
      </c>
      <c r="V1064" s="165" t="str">
        <f>IFERROR(IF(OR(C1064="",S1064&lt;0),"",IF(SUBTOTAL(3,C1064:C1064)=0,-1,SUBTOTAL(3,$C$4:C1064))),"")</f>
        <v/>
      </c>
      <c r="W1064" s="156" t="str">
        <f t="array" ref="W1064">IF(LEN(C1064)&gt;0,IFERROR(IF(MATCH(C1064,$C$3:$C1063,0)&gt;0,N1064-INDEX($N$3:N1063,SUMPRODUCT(MAX(ROW($C$3:$C1063)*(C1064=$C$3:$C1063)))-2,1),""),""),"")</f>
        <v/>
      </c>
      <c r="X1064" s="156">
        <f t="shared" ca="1" si="136"/>
        <v>1</v>
      </c>
      <c r="Y1064" s="156">
        <f t="shared" ca="1" si="137"/>
        <v>1</v>
      </c>
    </row>
    <row r="1065" spans="2:25" hidden="1" x14ac:dyDescent="0.25">
      <c r="B1065" s="390" t="str">
        <f>IFERROR(IF(LEN(INDEX(PlansAndNotes!$B$6:$B$2005,ROW(A1065)-ROW($B$3)))=0,"",INDEX(PlansAndNotes!$B$6:$B$2005,ROW(A1065)-ROW($B$3))),"")</f>
        <v/>
      </c>
      <c r="C1065" s="361" t="str">
        <f t="shared" si="132"/>
        <v/>
      </c>
      <c r="D1065" s="361" t="str">
        <f>IFERROR(IF(LEN(C1065)&gt;0,IF(LEN(INDEX(TasksList!$C$6:$C$1005,MATCH(C1065,TasksList!$B$6:$B$1005,0),1))=0,"",INDEX(TasksList!$C$6:$C$1005,MATCH(C1065,TasksList!$B$6:$B$1005,0),1)),""),"")</f>
        <v/>
      </c>
      <c r="E1065" s="361" t="str">
        <f>IFERROR(IF(LEN(C1065)&gt;0,IF(LEN(INDEX(TasksList!$F$6:$F$1005,MATCH(C1065,TasksList!$B$6:$B$1005,0),1))=0,"not set!",INDEX(TasksList!$F$6:$F$1005,MATCH(C1065,TasksList!$B$6:$B$1005,0),1)),""),"")</f>
        <v/>
      </c>
      <c r="F1065" s="360" t="str">
        <f>IFERROR(IF(LEN(D1065)&gt;0,IF(LEN(INDEX(AdressBook!$D$6:$D$25,MATCH(D1065,AdressBook!$B$6:$B$25,0),1))=0,"",INDEX(AdressBook!$D$6:$D$25,MATCH(D1065,AdressBook!$B$6:$B$25,0),1)),""),"")</f>
        <v/>
      </c>
      <c r="G1065" s="361" t="str">
        <f>IFERROR(IF(LEN(INDEX(PlansAndNotes!$F$6:$F$2005,ROW(B1065)-ROW($C$3)))=0,"",INDEX(PlansAndNotes!$F$6:$F$2005,ROW(B1065)-ROW($C$3))),"")</f>
        <v/>
      </c>
      <c r="H1065" s="361" t="str">
        <f>IFERROR(IF(LEN(C1065)&gt;0,IF(LEN(INDEX(TasksList!$G$6:$G$1005,MATCH(C1065,TasksList!$B$6:$B$1005,0),1))=0,"",INDEX(TasksList!$G$6:$G$1005,MATCH(C1065,TasksList!$B$6:$B$1005,0),1)),""),"")</f>
        <v/>
      </c>
      <c r="I1065" s="381"/>
      <c r="J1065" s="400"/>
      <c r="K1065" s="400"/>
      <c r="L1065" s="179"/>
      <c r="M1065" s="381"/>
      <c r="N1065" s="362" t="str">
        <f>IFERROR(IF(LEN(INDEX(PlansAndNotes!$D$6:$D$4005,ROW(B1065)-ROW($C$3)))=0,"",INDEX(PlansAndNotes!$D$6:$D$4005,ROW(B1065)-ROW($C$3))),"")</f>
        <v/>
      </c>
      <c r="O1065" s="165" t="str">
        <f t="shared" si="133"/>
        <v/>
      </c>
      <c r="P1065" s="363" t="str">
        <f>IFERROR(IF(LEN(INDEX(PlansAndNotes!$E$6:$E$4005,ROW(B1065)-ROW($C$3)))=0,"",INDEX(PlansAndNotes!$E$6:$E$4005,ROW(B1065)-ROW($C$3))),"")</f>
        <v/>
      </c>
      <c r="Q1065" s="363" t="str">
        <f>IFERROR(IF(LEN(INDEX(PlansAndNotes!$G$6:$G$4005,ROW(B1065)-ROW($C$3)))=0,"",INDEX(PlansAndNotes!$G$6:$G$4005,ROW(B1065)-ROW($C$3))),"")</f>
        <v/>
      </c>
      <c r="R1065" s="361" t="str">
        <f>IFERROR(IF(LEN(D1065)&gt;0,IF(LEN(INDEX(AdressBook!$C$6:$C$25,MATCH(D1065,AdressBook!$B$6:$B$25,0),1))=0,"",INDEX(AdressBook!$C$6:$C$25,MATCH(D1065,AdressBook!$B$6:$B$25,0),1)),""),"")</f>
        <v/>
      </c>
      <c r="S1065" s="165">
        <f>IF(LEN(C1065)&gt;0,IFERROR(IF(MATCH(C1065,C1066:$C$4004,0)&gt;0,-1,ROW(S1065)-ROW($S$3)),ROW(S1065)-ROW($S$3)),-1)</f>
        <v>-1</v>
      </c>
      <c r="T1065" s="165">
        <f t="shared" si="134"/>
        <v>0</v>
      </c>
      <c r="U1065" s="165" t="str">
        <f t="shared" si="135"/>
        <v/>
      </c>
      <c r="V1065" s="165" t="str">
        <f>IFERROR(IF(OR(C1065="",S1065&lt;0),"",IF(SUBTOTAL(3,C1065:C1065)=0,-1,SUBTOTAL(3,$C$4:C1065))),"")</f>
        <v/>
      </c>
      <c r="W1065" s="156" t="str">
        <f t="array" ref="W1065">IF(LEN(C1065)&gt;0,IFERROR(IF(MATCH(C1065,$C$3:$C1064,0)&gt;0,N1065-INDEX($N$3:N1064,SUMPRODUCT(MAX(ROW($C$3:$C1064)*(C1065=$C$3:$C1064)))-2,1),""),""),"")</f>
        <v/>
      </c>
      <c r="X1065" s="156">
        <f t="shared" ca="1" si="136"/>
        <v>1</v>
      </c>
      <c r="Y1065" s="156">
        <f t="shared" ca="1" si="137"/>
        <v>1</v>
      </c>
    </row>
    <row r="1066" spans="2:25" hidden="1" x14ac:dyDescent="0.25">
      <c r="B1066" s="390" t="str">
        <f>IFERROR(IF(LEN(INDEX(PlansAndNotes!$B$6:$B$2005,ROW(A1066)-ROW($B$3)))=0,"",INDEX(PlansAndNotes!$B$6:$B$2005,ROW(A1066)-ROW($B$3))),"")</f>
        <v/>
      </c>
      <c r="C1066" s="361" t="str">
        <f t="shared" si="132"/>
        <v/>
      </c>
      <c r="D1066" s="361" t="str">
        <f>IFERROR(IF(LEN(C1066)&gt;0,IF(LEN(INDEX(TasksList!$C$6:$C$1005,MATCH(C1066,TasksList!$B$6:$B$1005,0),1))=0,"",INDEX(TasksList!$C$6:$C$1005,MATCH(C1066,TasksList!$B$6:$B$1005,0),1)),""),"")</f>
        <v/>
      </c>
      <c r="E1066" s="361" t="str">
        <f>IFERROR(IF(LEN(C1066)&gt;0,IF(LEN(INDEX(TasksList!$F$6:$F$1005,MATCH(C1066,TasksList!$B$6:$B$1005,0),1))=0,"not set!",INDEX(TasksList!$F$6:$F$1005,MATCH(C1066,TasksList!$B$6:$B$1005,0),1)),""),"")</f>
        <v/>
      </c>
      <c r="F1066" s="360" t="str">
        <f>IFERROR(IF(LEN(D1066)&gt;0,IF(LEN(INDEX(AdressBook!$D$6:$D$25,MATCH(D1066,AdressBook!$B$6:$B$25,0),1))=0,"",INDEX(AdressBook!$D$6:$D$25,MATCH(D1066,AdressBook!$B$6:$B$25,0),1)),""),"")</f>
        <v/>
      </c>
      <c r="G1066" s="361" t="str">
        <f>IFERROR(IF(LEN(INDEX(PlansAndNotes!$F$6:$F$2005,ROW(B1066)-ROW($C$3)))=0,"",INDEX(PlansAndNotes!$F$6:$F$2005,ROW(B1066)-ROW($C$3))),"")</f>
        <v/>
      </c>
      <c r="H1066" s="361" t="str">
        <f>IFERROR(IF(LEN(C1066)&gt;0,IF(LEN(INDEX(TasksList!$G$6:$G$1005,MATCH(C1066,TasksList!$B$6:$B$1005,0),1))=0,"",INDEX(TasksList!$G$6:$G$1005,MATCH(C1066,TasksList!$B$6:$B$1005,0),1)),""),"")</f>
        <v/>
      </c>
      <c r="I1066" s="381"/>
      <c r="J1066" s="400"/>
      <c r="K1066" s="400"/>
      <c r="L1066" s="179"/>
      <c r="M1066" s="381"/>
      <c r="N1066" s="362" t="str">
        <f>IFERROR(IF(LEN(INDEX(PlansAndNotes!$D$6:$D$4005,ROW(B1066)-ROW($C$3)))=0,"",INDEX(PlansAndNotes!$D$6:$D$4005,ROW(B1066)-ROW($C$3))),"")</f>
        <v/>
      </c>
      <c r="O1066" s="165" t="str">
        <f t="shared" si="133"/>
        <v/>
      </c>
      <c r="P1066" s="363" t="str">
        <f>IFERROR(IF(LEN(INDEX(PlansAndNotes!$E$6:$E$4005,ROW(B1066)-ROW($C$3)))=0,"",INDEX(PlansAndNotes!$E$6:$E$4005,ROW(B1066)-ROW($C$3))),"")</f>
        <v/>
      </c>
      <c r="Q1066" s="363" t="str">
        <f>IFERROR(IF(LEN(INDEX(PlansAndNotes!$G$6:$G$4005,ROW(B1066)-ROW($C$3)))=0,"",INDEX(PlansAndNotes!$G$6:$G$4005,ROW(B1066)-ROW($C$3))),"")</f>
        <v/>
      </c>
      <c r="R1066" s="361" t="str">
        <f>IFERROR(IF(LEN(D1066)&gt;0,IF(LEN(INDEX(AdressBook!$C$6:$C$25,MATCH(D1066,AdressBook!$B$6:$B$25,0),1))=0,"",INDEX(AdressBook!$C$6:$C$25,MATCH(D1066,AdressBook!$B$6:$B$25,0),1)),""),"")</f>
        <v/>
      </c>
      <c r="S1066" s="165">
        <f>IF(LEN(C1066)&gt;0,IFERROR(IF(MATCH(C1066,C1067:$C$4004,0)&gt;0,-1,ROW(S1066)-ROW($S$3)),ROW(S1066)-ROW($S$3)),-1)</f>
        <v>-1</v>
      </c>
      <c r="T1066" s="165">
        <f t="shared" si="134"/>
        <v>0</v>
      </c>
      <c r="U1066" s="165" t="str">
        <f t="shared" si="135"/>
        <v/>
      </c>
      <c r="V1066" s="165" t="str">
        <f>IFERROR(IF(OR(C1066="",S1066&lt;0),"",IF(SUBTOTAL(3,C1066:C1066)=0,-1,SUBTOTAL(3,$C$4:C1066))),"")</f>
        <v/>
      </c>
      <c r="W1066" s="156" t="str">
        <f t="array" ref="W1066">IF(LEN(C1066)&gt;0,IFERROR(IF(MATCH(C1066,$C$3:$C1065,0)&gt;0,N1066-INDEX($N$3:N1065,SUMPRODUCT(MAX(ROW($C$3:$C1065)*(C1066=$C$3:$C1065)))-2,1),""),""),"")</f>
        <v/>
      </c>
      <c r="X1066" s="156">
        <f t="shared" ca="1" si="136"/>
        <v>1</v>
      </c>
      <c r="Y1066" s="156">
        <f t="shared" ca="1" si="137"/>
        <v>1</v>
      </c>
    </row>
    <row r="1067" spans="2:25" hidden="1" x14ac:dyDescent="0.25">
      <c r="B1067" s="390" t="str">
        <f>IFERROR(IF(LEN(INDEX(PlansAndNotes!$B$6:$B$2005,ROW(A1067)-ROW($B$3)))=0,"",INDEX(PlansAndNotes!$B$6:$B$2005,ROW(A1067)-ROW($B$3))),"")</f>
        <v/>
      </c>
      <c r="C1067" s="361" t="str">
        <f t="shared" si="132"/>
        <v/>
      </c>
      <c r="D1067" s="361" t="str">
        <f>IFERROR(IF(LEN(C1067)&gt;0,IF(LEN(INDEX(TasksList!$C$6:$C$1005,MATCH(C1067,TasksList!$B$6:$B$1005,0),1))=0,"",INDEX(TasksList!$C$6:$C$1005,MATCH(C1067,TasksList!$B$6:$B$1005,0),1)),""),"")</f>
        <v/>
      </c>
      <c r="E1067" s="361" t="str">
        <f>IFERROR(IF(LEN(C1067)&gt;0,IF(LEN(INDEX(TasksList!$F$6:$F$1005,MATCH(C1067,TasksList!$B$6:$B$1005,0),1))=0,"not set!",INDEX(TasksList!$F$6:$F$1005,MATCH(C1067,TasksList!$B$6:$B$1005,0),1)),""),"")</f>
        <v/>
      </c>
      <c r="F1067" s="360" t="str">
        <f>IFERROR(IF(LEN(D1067)&gt;0,IF(LEN(INDEX(AdressBook!$D$6:$D$25,MATCH(D1067,AdressBook!$B$6:$B$25,0),1))=0,"",INDEX(AdressBook!$D$6:$D$25,MATCH(D1067,AdressBook!$B$6:$B$25,0),1)),""),"")</f>
        <v/>
      </c>
      <c r="G1067" s="361" t="str">
        <f>IFERROR(IF(LEN(INDEX(PlansAndNotes!$F$6:$F$2005,ROW(B1067)-ROW($C$3)))=0,"",INDEX(PlansAndNotes!$F$6:$F$2005,ROW(B1067)-ROW($C$3))),"")</f>
        <v/>
      </c>
      <c r="H1067" s="361" t="str">
        <f>IFERROR(IF(LEN(C1067)&gt;0,IF(LEN(INDEX(TasksList!$G$6:$G$1005,MATCH(C1067,TasksList!$B$6:$B$1005,0),1))=0,"",INDEX(TasksList!$G$6:$G$1005,MATCH(C1067,TasksList!$B$6:$B$1005,0),1)),""),"")</f>
        <v/>
      </c>
      <c r="I1067" s="381"/>
      <c r="J1067" s="400"/>
      <c r="K1067" s="400"/>
      <c r="L1067" s="179"/>
      <c r="M1067" s="381"/>
      <c r="N1067" s="362" t="str">
        <f>IFERROR(IF(LEN(INDEX(PlansAndNotes!$D$6:$D$4005,ROW(B1067)-ROW($C$3)))=0,"",INDEX(PlansAndNotes!$D$6:$D$4005,ROW(B1067)-ROW($C$3))),"")</f>
        <v/>
      </c>
      <c r="O1067" s="165" t="str">
        <f t="shared" si="133"/>
        <v/>
      </c>
      <c r="P1067" s="363" t="str">
        <f>IFERROR(IF(LEN(INDEX(PlansAndNotes!$E$6:$E$4005,ROW(B1067)-ROW($C$3)))=0,"",INDEX(PlansAndNotes!$E$6:$E$4005,ROW(B1067)-ROW($C$3))),"")</f>
        <v/>
      </c>
      <c r="Q1067" s="363" t="str">
        <f>IFERROR(IF(LEN(INDEX(PlansAndNotes!$G$6:$G$4005,ROW(B1067)-ROW($C$3)))=0,"",INDEX(PlansAndNotes!$G$6:$G$4005,ROW(B1067)-ROW($C$3))),"")</f>
        <v/>
      </c>
      <c r="R1067" s="361" t="str">
        <f>IFERROR(IF(LEN(D1067)&gt;0,IF(LEN(INDEX(AdressBook!$C$6:$C$25,MATCH(D1067,AdressBook!$B$6:$B$25,0),1))=0,"",INDEX(AdressBook!$C$6:$C$25,MATCH(D1067,AdressBook!$B$6:$B$25,0),1)),""),"")</f>
        <v/>
      </c>
      <c r="S1067" s="165">
        <f>IF(LEN(C1067)&gt;0,IFERROR(IF(MATCH(C1067,C1068:$C$4004,0)&gt;0,-1,ROW(S1067)-ROW($S$3)),ROW(S1067)-ROW($S$3)),-1)</f>
        <v>-1</v>
      </c>
      <c r="T1067" s="165">
        <f t="shared" si="134"/>
        <v>0</v>
      </c>
      <c r="U1067" s="165" t="str">
        <f t="shared" si="135"/>
        <v/>
      </c>
      <c r="V1067" s="165" t="str">
        <f>IFERROR(IF(OR(C1067="",S1067&lt;0),"",IF(SUBTOTAL(3,C1067:C1067)=0,-1,SUBTOTAL(3,$C$4:C1067))),"")</f>
        <v/>
      </c>
      <c r="W1067" s="156" t="str">
        <f t="array" ref="W1067">IF(LEN(C1067)&gt;0,IFERROR(IF(MATCH(C1067,$C$3:$C1066,0)&gt;0,N1067-INDEX($N$3:N1066,SUMPRODUCT(MAX(ROW($C$3:$C1066)*(C1067=$C$3:$C1066)))-2,1),""),""),"")</f>
        <v/>
      </c>
      <c r="X1067" s="156">
        <f t="shared" ca="1" si="136"/>
        <v>1</v>
      </c>
      <c r="Y1067" s="156">
        <f t="shared" ca="1" si="137"/>
        <v>1</v>
      </c>
    </row>
    <row r="1068" spans="2:25" hidden="1" x14ac:dyDescent="0.25">
      <c r="B1068" s="390" t="str">
        <f>IFERROR(IF(LEN(INDEX(PlansAndNotes!$B$6:$B$2005,ROW(A1068)-ROW($B$3)))=0,"",INDEX(PlansAndNotes!$B$6:$B$2005,ROW(A1068)-ROW($B$3))),"")</f>
        <v/>
      </c>
      <c r="C1068" s="361" t="str">
        <f t="shared" si="132"/>
        <v/>
      </c>
      <c r="D1068" s="361" t="str">
        <f>IFERROR(IF(LEN(C1068)&gt;0,IF(LEN(INDEX(TasksList!$C$6:$C$1005,MATCH(C1068,TasksList!$B$6:$B$1005,0),1))=0,"",INDEX(TasksList!$C$6:$C$1005,MATCH(C1068,TasksList!$B$6:$B$1005,0),1)),""),"")</f>
        <v/>
      </c>
      <c r="E1068" s="361" t="str">
        <f>IFERROR(IF(LEN(C1068)&gt;0,IF(LEN(INDEX(TasksList!$F$6:$F$1005,MATCH(C1068,TasksList!$B$6:$B$1005,0),1))=0,"not set!",INDEX(TasksList!$F$6:$F$1005,MATCH(C1068,TasksList!$B$6:$B$1005,0),1)),""),"")</f>
        <v/>
      </c>
      <c r="F1068" s="360" t="str">
        <f>IFERROR(IF(LEN(D1068)&gt;0,IF(LEN(INDEX(AdressBook!$D$6:$D$25,MATCH(D1068,AdressBook!$B$6:$B$25,0),1))=0,"",INDEX(AdressBook!$D$6:$D$25,MATCH(D1068,AdressBook!$B$6:$B$25,0),1)),""),"")</f>
        <v/>
      </c>
      <c r="G1068" s="361" t="str">
        <f>IFERROR(IF(LEN(INDEX(PlansAndNotes!$F$6:$F$2005,ROW(B1068)-ROW($C$3)))=0,"",INDEX(PlansAndNotes!$F$6:$F$2005,ROW(B1068)-ROW($C$3))),"")</f>
        <v/>
      </c>
      <c r="H1068" s="361" t="str">
        <f>IFERROR(IF(LEN(C1068)&gt;0,IF(LEN(INDEX(TasksList!$G$6:$G$1005,MATCH(C1068,TasksList!$B$6:$B$1005,0),1))=0,"",INDEX(TasksList!$G$6:$G$1005,MATCH(C1068,TasksList!$B$6:$B$1005,0),1)),""),"")</f>
        <v/>
      </c>
      <c r="I1068" s="381"/>
      <c r="J1068" s="400"/>
      <c r="K1068" s="400"/>
      <c r="L1068" s="179"/>
      <c r="M1068" s="381"/>
      <c r="N1068" s="362" t="str">
        <f>IFERROR(IF(LEN(INDEX(PlansAndNotes!$D$6:$D$4005,ROW(B1068)-ROW($C$3)))=0,"",INDEX(PlansAndNotes!$D$6:$D$4005,ROW(B1068)-ROW($C$3))),"")</f>
        <v/>
      </c>
      <c r="O1068" s="165" t="str">
        <f t="shared" si="133"/>
        <v/>
      </c>
      <c r="P1068" s="363" t="str">
        <f>IFERROR(IF(LEN(INDEX(PlansAndNotes!$E$6:$E$4005,ROW(B1068)-ROW($C$3)))=0,"",INDEX(PlansAndNotes!$E$6:$E$4005,ROW(B1068)-ROW($C$3))),"")</f>
        <v/>
      </c>
      <c r="Q1068" s="363" t="str">
        <f>IFERROR(IF(LEN(INDEX(PlansAndNotes!$G$6:$G$4005,ROW(B1068)-ROW($C$3)))=0,"",INDEX(PlansAndNotes!$G$6:$G$4005,ROW(B1068)-ROW($C$3))),"")</f>
        <v/>
      </c>
      <c r="R1068" s="361" t="str">
        <f>IFERROR(IF(LEN(D1068)&gt;0,IF(LEN(INDEX(AdressBook!$C$6:$C$25,MATCH(D1068,AdressBook!$B$6:$B$25,0),1))=0,"",INDEX(AdressBook!$C$6:$C$25,MATCH(D1068,AdressBook!$B$6:$B$25,0),1)),""),"")</f>
        <v/>
      </c>
      <c r="S1068" s="165">
        <f>IF(LEN(C1068)&gt;0,IFERROR(IF(MATCH(C1068,C1069:$C$4004,0)&gt;0,-1,ROW(S1068)-ROW($S$3)),ROW(S1068)-ROW($S$3)),-1)</f>
        <v>-1</v>
      </c>
      <c r="T1068" s="165">
        <f t="shared" si="134"/>
        <v>0</v>
      </c>
      <c r="U1068" s="165" t="str">
        <f t="shared" si="135"/>
        <v/>
      </c>
      <c r="V1068" s="165" t="str">
        <f>IFERROR(IF(OR(C1068="",S1068&lt;0),"",IF(SUBTOTAL(3,C1068:C1068)=0,-1,SUBTOTAL(3,$C$4:C1068))),"")</f>
        <v/>
      </c>
      <c r="W1068" s="156" t="str">
        <f t="array" ref="W1068">IF(LEN(C1068)&gt;0,IFERROR(IF(MATCH(C1068,$C$3:$C1067,0)&gt;0,N1068-INDEX($N$3:N1067,SUMPRODUCT(MAX(ROW($C$3:$C1067)*(C1068=$C$3:$C1067)))-2,1),""),""),"")</f>
        <v/>
      </c>
      <c r="X1068" s="156">
        <f t="shared" ca="1" si="136"/>
        <v>1</v>
      </c>
      <c r="Y1068" s="156">
        <f t="shared" ca="1" si="137"/>
        <v>1</v>
      </c>
    </row>
    <row r="1069" spans="2:25" hidden="1" x14ac:dyDescent="0.25">
      <c r="B1069" s="390" t="str">
        <f>IFERROR(IF(LEN(INDEX(PlansAndNotes!$B$6:$B$2005,ROW(A1069)-ROW($B$3)))=0,"",INDEX(PlansAndNotes!$B$6:$B$2005,ROW(A1069)-ROW($B$3))),"")</f>
        <v/>
      </c>
      <c r="C1069" s="361" t="str">
        <f t="shared" si="132"/>
        <v/>
      </c>
      <c r="D1069" s="361" t="str">
        <f>IFERROR(IF(LEN(C1069)&gt;0,IF(LEN(INDEX(TasksList!$C$6:$C$1005,MATCH(C1069,TasksList!$B$6:$B$1005,0),1))=0,"",INDEX(TasksList!$C$6:$C$1005,MATCH(C1069,TasksList!$B$6:$B$1005,0),1)),""),"")</f>
        <v/>
      </c>
      <c r="E1069" s="361" t="str">
        <f>IFERROR(IF(LEN(C1069)&gt;0,IF(LEN(INDEX(TasksList!$F$6:$F$1005,MATCH(C1069,TasksList!$B$6:$B$1005,0),1))=0,"not set!",INDEX(TasksList!$F$6:$F$1005,MATCH(C1069,TasksList!$B$6:$B$1005,0),1)),""),"")</f>
        <v/>
      </c>
      <c r="F1069" s="360" t="str">
        <f>IFERROR(IF(LEN(D1069)&gt;0,IF(LEN(INDEX(AdressBook!$D$6:$D$25,MATCH(D1069,AdressBook!$B$6:$B$25,0),1))=0,"",INDEX(AdressBook!$D$6:$D$25,MATCH(D1069,AdressBook!$B$6:$B$25,0),1)),""),"")</f>
        <v/>
      </c>
      <c r="G1069" s="361" t="str">
        <f>IFERROR(IF(LEN(INDEX(PlansAndNotes!$F$6:$F$2005,ROW(B1069)-ROW($C$3)))=0,"",INDEX(PlansAndNotes!$F$6:$F$2005,ROW(B1069)-ROW($C$3))),"")</f>
        <v/>
      </c>
      <c r="H1069" s="361" t="str">
        <f>IFERROR(IF(LEN(C1069)&gt;0,IF(LEN(INDEX(TasksList!$G$6:$G$1005,MATCH(C1069,TasksList!$B$6:$B$1005,0),1))=0,"",INDEX(TasksList!$G$6:$G$1005,MATCH(C1069,TasksList!$B$6:$B$1005,0),1)),""),"")</f>
        <v/>
      </c>
      <c r="I1069" s="381"/>
      <c r="J1069" s="400"/>
      <c r="K1069" s="400"/>
      <c r="L1069" s="179"/>
      <c r="M1069" s="381"/>
      <c r="N1069" s="362" t="str">
        <f>IFERROR(IF(LEN(INDEX(PlansAndNotes!$D$6:$D$4005,ROW(B1069)-ROW($C$3)))=0,"",INDEX(PlansAndNotes!$D$6:$D$4005,ROW(B1069)-ROW($C$3))),"")</f>
        <v/>
      </c>
      <c r="O1069" s="165" t="str">
        <f t="shared" si="133"/>
        <v/>
      </c>
      <c r="P1069" s="363" t="str">
        <f>IFERROR(IF(LEN(INDEX(PlansAndNotes!$E$6:$E$4005,ROW(B1069)-ROW($C$3)))=0,"",INDEX(PlansAndNotes!$E$6:$E$4005,ROW(B1069)-ROW($C$3))),"")</f>
        <v/>
      </c>
      <c r="Q1069" s="363" t="str">
        <f>IFERROR(IF(LEN(INDEX(PlansAndNotes!$G$6:$G$4005,ROW(B1069)-ROW($C$3)))=0,"",INDEX(PlansAndNotes!$G$6:$G$4005,ROW(B1069)-ROW($C$3))),"")</f>
        <v/>
      </c>
      <c r="R1069" s="361" t="str">
        <f>IFERROR(IF(LEN(D1069)&gt;0,IF(LEN(INDEX(AdressBook!$C$6:$C$25,MATCH(D1069,AdressBook!$B$6:$B$25,0),1))=0,"",INDEX(AdressBook!$C$6:$C$25,MATCH(D1069,AdressBook!$B$6:$B$25,0),1)),""),"")</f>
        <v/>
      </c>
      <c r="S1069" s="165">
        <f>IF(LEN(C1069)&gt;0,IFERROR(IF(MATCH(C1069,C1070:$C$4004,0)&gt;0,-1,ROW(S1069)-ROW($S$3)),ROW(S1069)-ROW($S$3)),-1)</f>
        <v>-1</v>
      </c>
      <c r="T1069" s="165">
        <f t="shared" si="134"/>
        <v>0</v>
      </c>
      <c r="U1069" s="165" t="str">
        <f t="shared" si="135"/>
        <v/>
      </c>
      <c r="V1069" s="165" t="str">
        <f>IFERROR(IF(OR(C1069="",S1069&lt;0),"",IF(SUBTOTAL(3,C1069:C1069)=0,-1,SUBTOTAL(3,$C$4:C1069))),"")</f>
        <v/>
      </c>
      <c r="W1069" s="156" t="str">
        <f t="array" ref="W1069">IF(LEN(C1069)&gt;0,IFERROR(IF(MATCH(C1069,$C$3:$C1068,0)&gt;0,N1069-INDEX($N$3:N1068,SUMPRODUCT(MAX(ROW($C$3:$C1068)*(C1069=$C$3:$C1068)))-2,1),""),""),"")</f>
        <v/>
      </c>
      <c r="X1069" s="156">
        <f t="shared" ca="1" si="136"/>
        <v>1</v>
      </c>
      <c r="Y1069" s="156">
        <f t="shared" ca="1" si="137"/>
        <v>1</v>
      </c>
    </row>
    <row r="1070" spans="2:25" hidden="1" x14ac:dyDescent="0.25">
      <c r="B1070" s="390" t="str">
        <f>IFERROR(IF(LEN(INDEX(PlansAndNotes!$B$6:$B$2005,ROW(A1070)-ROW($B$3)))=0,"",INDEX(PlansAndNotes!$B$6:$B$2005,ROW(A1070)-ROW($B$3))),"")</f>
        <v/>
      </c>
      <c r="C1070" s="361" t="str">
        <f t="shared" si="132"/>
        <v/>
      </c>
      <c r="D1070" s="361" t="str">
        <f>IFERROR(IF(LEN(C1070)&gt;0,IF(LEN(INDEX(TasksList!$C$6:$C$1005,MATCH(C1070,TasksList!$B$6:$B$1005,0),1))=0,"",INDEX(TasksList!$C$6:$C$1005,MATCH(C1070,TasksList!$B$6:$B$1005,0),1)),""),"")</f>
        <v/>
      </c>
      <c r="E1070" s="361" t="str">
        <f>IFERROR(IF(LEN(C1070)&gt;0,IF(LEN(INDEX(TasksList!$F$6:$F$1005,MATCH(C1070,TasksList!$B$6:$B$1005,0),1))=0,"not set!",INDEX(TasksList!$F$6:$F$1005,MATCH(C1070,TasksList!$B$6:$B$1005,0),1)),""),"")</f>
        <v/>
      </c>
      <c r="F1070" s="360" t="str">
        <f>IFERROR(IF(LEN(D1070)&gt;0,IF(LEN(INDEX(AdressBook!$D$6:$D$25,MATCH(D1070,AdressBook!$B$6:$B$25,0),1))=0,"",INDEX(AdressBook!$D$6:$D$25,MATCH(D1070,AdressBook!$B$6:$B$25,0),1)),""),"")</f>
        <v/>
      </c>
      <c r="G1070" s="361" t="str">
        <f>IFERROR(IF(LEN(INDEX(PlansAndNotes!$F$6:$F$2005,ROW(B1070)-ROW($C$3)))=0,"",INDEX(PlansAndNotes!$F$6:$F$2005,ROW(B1070)-ROW($C$3))),"")</f>
        <v/>
      </c>
      <c r="H1070" s="361" t="str">
        <f>IFERROR(IF(LEN(C1070)&gt;0,IF(LEN(INDEX(TasksList!$G$6:$G$1005,MATCH(C1070,TasksList!$B$6:$B$1005,0),1))=0,"",INDEX(TasksList!$G$6:$G$1005,MATCH(C1070,TasksList!$B$6:$B$1005,0),1)),""),"")</f>
        <v/>
      </c>
      <c r="I1070" s="381"/>
      <c r="J1070" s="400"/>
      <c r="K1070" s="400"/>
      <c r="L1070" s="179"/>
      <c r="M1070" s="381"/>
      <c r="N1070" s="362" t="str">
        <f>IFERROR(IF(LEN(INDEX(PlansAndNotes!$D$6:$D$4005,ROW(B1070)-ROW($C$3)))=0,"",INDEX(PlansAndNotes!$D$6:$D$4005,ROW(B1070)-ROW($C$3))),"")</f>
        <v/>
      </c>
      <c r="O1070" s="165" t="str">
        <f t="shared" si="133"/>
        <v/>
      </c>
      <c r="P1070" s="363" t="str">
        <f>IFERROR(IF(LEN(INDEX(PlansAndNotes!$E$6:$E$4005,ROW(B1070)-ROW($C$3)))=0,"",INDEX(PlansAndNotes!$E$6:$E$4005,ROW(B1070)-ROW($C$3))),"")</f>
        <v/>
      </c>
      <c r="Q1070" s="363" t="str">
        <f>IFERROR(IF(LEN(INDEX(PlansAndNotes!$G$6:$G$4005,ROW(B1070)-ROW($C$3)))=0,"",INDEX(PlansAndNotes!$G$6:$G$4005,ROW(B1070)-ROW($C$3))),"")</f>
        <v/>
      </c>
      <c r="R1070" s="361" t="str">
        <f>IFERROR(IF(LEN(D1070)&gt;0,IF(LEN(INDEX(AdressBook!$C$6:$C$25,MATCH(D1070,AdressBook!$B$6:$B$25,0),1))=0,"",INDEX(AdressBook!$C$6:$C$25,MATCH(D1070,AdressBook!$B$6:$B$25,0),1)),""),"")</f>
        <v/>
      </c>
      <c r="S1070" s="165">
        <f>IF(LEN(C1070)&gt;0,IFERROR(IF(MATCH(C1070,C1071:$C$4004,0)&gt;0,-1,ROW(S1070)-ROW($S$3)),ROW(S1070)-ROW($S$3)),-1)</f>
        <v>-1</v>
      </c>
      <c r="T1070" s="165">
        <f t="shared" si="134"/>
        <v>0</v>
      </c>
      <c r="U1070" s="165" t="str">
        <f t="shared" si="135"/>
        <v/>
      </c>
      <c r="V1070" s="165" t="str">
        <f>IFERROR(IF(OR(C1070="",S1070&lt;0),"",IF(SUBTOTAL(3,C1070:C1070)=0,-1,SUBTOTAL(3,$C$4:C1070))),"")</f>
        <v/>
      </c>
      <c r="W1070" s="156" t="str">
        <f t="array" ref="W1070">IF(LEN(C1070)&gt;0,IFERROR(IF(MATCH(C1070,$C$3:$C1069,0)&gt;0,N1070-INDEX($N$3:N1069,SUMPRODUCT(MAX(ROW($C$3:$C1069)*(C1070=$C$3:$C1069)))-2,1),""),""),"")</f>
        <v/>
      </c>
      <c r="X1070" s="156">
        <f t="shared" ca="1" si="136"/>
        <v>1</v>
      </c>
      <c r="Y1070" s="156">
        <f t="shared" ca="1" si="137"/>
        <v>1</v>
      </c>
    </row>
    <row r="1071" spans="2:25" hidden="1" x14ac:dyDescent="0.25">
      <c r="B1071" s="390" t="str">
        <f>IFERROR(IF(LEN(INDEX(PlansAndNotes!$B$6:$B$2005,ROW(A1071)-ROW($B$3)))=0,"",INDEX(PlansAndNotes!$B$6:$B$2005,ROW(A1071)-ROW($B$3))),"")</f>
        <v/>
      </c>
      <c r="C1071" s="361" t="str">
        <f t="shared" si="132"/>
        <v/>
      </c>
      <c r="D1071" s="361" t="str">
        <f>IFERROR(IF(LEN(C1071)&gt;0,IF(LEN(INDEX(TasksList!$C$6:$C$1005,MATCH(C1071,TasksList!$B$6:$B$1005,0),1))=0,"",INDEX(TasksList!$C$6:$C$1005,MATCH(C1071,TasksList!$B$6:$B$1005,0),1)),""),"")</f>
        <v/>
      </c>
      <c r="E1071" s="361" t="str">
        <f>IFERROR(IF(LEN(C1071)&gt;0,IF(LEN(INDEX(TasksList!$F$6:$F$1005,MATCH(C1071,TasksList!$B$6:$B$1005,0),1))=0,"not set!",INDEX(TasksList!$F$6:$F$1005,MATCH(C1071,TasksList!$B$6:$B$1005,0),1)),""),"")</f>
        <v/>
      </c>
      <c r="F1071" s="360" t="str">
        <f>IFERROR(IF(LEN(D1071)&gt;0,IF(LEN(INDEX(AdressBook!$D$6:$D$25,MATCH(D1071,AdressBook!$B$6:$B$25,0),1))=0,"",INDEX(AdressBook!$D$6:$D$25,MATCH(D1071,AdressBook!$B$6:$B$25,0),1)),""),"")</f>
        <v/>
      </c>
      <c r="G1071" s="361" t="str">
        <f>IFERROR(IF(LEN(INDEX(PlansAndNotes!$F$6:$F$2005,ROW(B1071)-ROW($C$3)))=0,"",INDEX(PlansAndNotes!$F$6:$F$2005,ROW(B1071)-ROW($C$3))),"")</f>
        <v/>
      </c>
      <c r="H1071" s="361" t="str">
        <f>IFERROR(IF(LEN(C1071)&gt;0,IF(LEN(INDEX(TasksList!$G$6:$G$1005,MATCH(C1071,TasksList!$B$6:$B$1005,0),1))=0,"",INDEX(TasksList!$G$6:$G$1005,MATCH(C1071,TasksList!$B$6:$B$1005,0),1)),""),"")</f>
        <v/>
      </c>
      <c r="I1071" s="381"/>
      <c r="J1071" s="400"/>
      <c r="K1071" s="400"/>
      <c r="L1071" s="179"/>
      <c r="M1071" s="381"/>
      <c r="N1071" s="362" t="str">
        <f>IFERROR(IF(LEN(INDEX(PlansAndNotes!$D$6:$D$4005,ROW(B1071)-ROW($C$3)))=0,"",INDEX(PlansAndNotes!$D$6:$D$4005,ROW(B1071)-ROW($C$3))),"")</f>
        <v/>
      </c>
      <c r="O1071" s="165" t="str">
        <f t="shared" si="133"/>
        <v/>
      </c>
      <c r="P1071" s="363" t="str">
        <f>IFERROR(IF(LEN(INDEX(PlansAndNotes!$E$6:$E$4005,ROW(B1071)-ROW($C$3)))=0,"",INDEX(PlansAndNotes!$E$6:$E$4005,ROW(B1071)-ROW($C$3))),"")</f>
        <v/>
      </c>
      <c r="Q1071" s="363" t="str">
        <f>IFERROR(IF(LEN(INDEX(PlansAndNotes!$G$6:$G$4005,ROW(B1071)-ROW($C$3)))=0,"",INDEX(PlansAndNotes!$G$6:$G$4005,ROW(B1071)-ROW($C$3))),"")</f>
        <v/>
      </c>
      <c r="R1071" s="361" t="str">
        <f>IFERROR(IF(LEN(D1071)&gt;0,IF(LEN(INDEX(AdressBook!$C$6:$C$25,MATCH(D1071,AdressBook!$B$6:$B$25,0),1))=0,"",INDEX(AdressBook!$C$6:$C$25,MATCH(D1071,AdressBook!$B$6:$B$25,0),1)),""),"")</f>
        <v/>
      </c>
      <c r="S1071" s="165">
        <f>IF(LEN(C1071)&gt;0,IFERROR(IF(MATCH(C1071,C1072:$C$4004,0)&gt;0,-1,ROW(S1071)-ROW($S$3)),ROW(S1071)-ROW($S$3)),-1)</f>
        <v>-1</v>
      </c>
      <c r="T1071" s="165">
        <f t="shared" si="134"/>
        <v>0</v>
      </c>
      <c r="U1071" s="165" t="str">
        <f t="shared" si="135"/>
        <v/>
      </c>
      <c r="V1071" s="165" t="str">
        <f>IFERROR(IF(OR(C1071="",S1071&lt;0),"",IF(SUBTOTAL(3,C1071:C1071)=0,-1,SUBTOTAL(3,$C$4:C1071))),"")</f>
        <v/>
      </c>
      <c r="W1071" s="156" t="str">
        <f t="array" ref="W1071">IF(LEN(C1071)&gt;0,IFERROR(IF(MATCH(C1071,$C$3:$C1070,0)&gt;0,N1071-INDEX($N$3:N1070,SUMPRODUCT(MAX(ROW($C$3:$C1070)*(C1071=$C$3:$C1070)))-2,1),""),""),"")</f>
        <v/>
      </c>
      <c r="X1071" s="156">
        <f t="shared" ca="1" si="136"/>
        <v>1</v>
      </c>
      <c r="Y1071" s="156">
        <f t="shared" ca="1" si="137"/>
        <v>1</v>
      </c>
    </row>
    <row r="1072" spans="2:25" hidden="1" x14ac:dyDescent="0.25">
      <c r="B1072" s="390" t="str">
        <f>IFERROR(IF(LEN(INDEX(PlansAndNotes!$B$6:$B$2005,ROW(A1072)-ROW($B$3)))=0,"",INDEX(PlansAndNotes!$B$6:$B$2005,ROW(A1072)-ROW($B$3))),"")</f>
        <v/>
      </c>
      <c r="C1072" s="361" t="str">
        <f t="shared" si="132"/>
        <v/>
      </c>
      <c r="D1072" s="361" t="str">
        <f>IFERROR(IF(LEN(C1072)&gt;0,IF(LEN(INDEX(TasksList!$C$6:$C$1005,MATCH(C1072,TasksList!$B$6:$B$1005,0),1))=0,"",INDEX(TasksList!$C$6:$C$1005,MATCH(C1072,TasksList!$B$6:$B$1005,0),1)),""),"")</f>
        <v/>
      </c>
      <c r="E1072" s="361" t="str">
        <f>IFERROR(IF(LEN(C1072)&gt;0,IF(LEN(INDEX(TasksList!$F$6:$F$1005,MATCH(C1072,TasksList!$B$6:$B$1005,0),1))=0,"not set!",INDEX(TasksList!$F$6:$F$1005,MATCH(C1072,TasksList!$B$6:$B$1005,0),1)),""),"")</f>
        <v/>
      </c>
      <c r="F1072" s="360" t="str">
        <f>IFERROR(IF(LEN(D1072)&gt;0,IF(LEN(INDEX(AdressBook!$D$6:$D$25,MATCH(D1072,AdressBook!$B$6:$B$25,0),1))=0,"",INDEX(AdressBook!$D$6:$D$25,MATCH(D1072,AdressBook!$B$6:$B$25,0),1)),""),"")</f>
        <v/>
      </c>
      <c r="G1072" s="361" t="str">
        <f>IFERROR(IF(LEN(INDEX(PlansAndNotes!$F$6:$F$2005,ROW(B1072)-ROW($C$3)))=0,"",INDEX(PlansAndNotes!$F$6:$F$2005,ROW(B1072)-ROW($C$3))),"")</f>
        <v/>
      </c>
      <c r="H1072" s="361" t="str">
        <f>IFERROR(IF(LEN(C1072)&gt;0,IF(LEN(INDEX(TasksList!$G$6:$G$1005,MATCH(C1072,TasksList!$B$6:$B$1005,0),1))=0,"",INDEX(TasksList!$G$6:$G$1005,MATCH(C1072,TasksList!$B$6:$B$1005,0),1)),""),"")</f>
        <v/>
      </c>
      <c r="I1072" s="381"/>
      <c r="J1072" s="400"/>
      <c r="K1072" s="400"/>
      <c r="L1072" s="179"/>
      <c r="M1072" s="381"/>
      <c r="N1072" s="362" t="str">
        <f>IFERROR(IF(LEN(INDEX(PlansAndNotes!$D$6:$D$4005,ROW(B1072)-ROW($C$3)))=0,"",INDEX(PlansAndNotes!$D$6:$D$4005,ROW(B1072)-ROW($C$3))),"")</f>
        <v/>
      </c>
      <c r="O1072" s="165" t="str">
        <f t="shared" si="133"/>
        <v/>
      </c>
      <c r="P1072" s="363" t="str">
        <f>IFERROR(IF(LEN(INDEX(PlansAndNotes!$E$6:$E$4005,ROW(B1072)-ROW($C$3)))=0,"",INDEX(PlansAndNotes!$E$6:$E$4005,ROW(B1072)-ROW($C$3))),"")</f>
        <v/>
      </c>
      <c r="Q1072" s="363" t="str">
        <f>IFERROR(IF(LEN(INDEX(PlansAndNotes!$G$6:$G$4005,ROW(B1072)-ROW($C$3)))=0,"",INDEX(PlansAndNotes!$G$6:$G$4005,ROW(B1072)-ROW($C$3))),"")</f>
        <v/>
      </c>
      <c r="R1072" s="361" t="str">
        <f>IFERROR(IF(LEN(D1072)&gt;0,IF(LEN(INDEX(AdressBook!$C$6:$C$25,MATCH(D1072,AdressBook!$B$6:$B$25,0),1))=0,"",INDEX(AdressBook!$C$6:$C$25,MATCH(D1072,AdressBook!$B$6:$B$25,0),1)),""),"")</f>
        <v/>
      </c>
      <c r="S1072" s="165">
        <f>IF(LEN(C1072)&gt;0,IFERROR(IF(MATCH(C1072,C1073:$C$4004,0)&gt;0,-1,ROW(S1072)-ROW($S$3)),ROW(S1072)-ROW($S$3)),-1)</f>
        <v>-1</v>
      </c>
      <c r="T1072" s="165">
        <f t="shared" si="134"/>
        <v>0</v>
      </c>
      <c r="U1072" s="165" t="str">
        <f t="shared" si="135"/>
        <v/>
      </c>
      <c r="V1072" s="165" t="str">
        <f>IFERROR(IF(OR(C1072="",S1072&lt;0),"",IF(SUBTOTAL(3,C1072:C1072)=0,-1,SUBTOTAL(3,$C$4:C1072))),"")</f>
        <v/>
      </c>
      <c r="W1072" s="156" t="str">
        <f t="array" ref="W1072">IF(LEN(C1072)&gt;0,IFERROR(IF(MATCH(C1072,$C$3:$C1071,0)&gt;0,N1072-INDEX($N$3:N1071,SUMPRODUCT(MAX(ROW($C$3:$C1071)*(C1072=$C$3:$C1071)))-2,1),""),""),"")</f>
        <v/>
      </c>
      <c r="X1072" s="156">
        <f t="shared" ca="1" si="136"/>
        <v>1</v>
      </c>
      <c r="Y1072" s="156">
        <f t="shared" ca="1" si="137"/>
        <v>1</v>
      </c>
    </row>
    <row r="1073" spans="2:25" hidden="1" x14ac:dyDescent="0.25">
      <c r="B1073" s="390" t="str">
        <f>IFERROR(IF(LEN(INDEX(PlansAndNotes!$B$6:$B$2005,ROW(A1073)-ROW($B$3)))=0,"",INDEX(PlansAndNotes!$B$6:$B$2005,ROW(A1073)-ROW($B$3))),"")</f>
        <v/>
      </c>
      <c r="C1073" s="361" t="str">
        <f t="shared" si="132"/>
        <v/>
      </c>
      <c r="D1073" s="361" t="str">
        <f>IFERROR(IF(LEN(C1073)&gt;0,IF(LEN(INDEX(TasksList!$C$6:$C$1005,MATCH(C1073,TasksList!$B$6:$B$1005,0),1))=0,"",INDEX(TasksList!$C$6:$C$1005,MATCH(C1073,TasksList!$B$6:$B$1005,0),1)),""),"")</f>
        <v/>
      </c>
      <c r="E1073" s="361" t="str">
        <f>IFERROR(IF(LEN(C1073)&gt;0,IF(LEN(INDEX(TasksList!$F$6:$F$1005,MATCH(C1073,TasksList!$B$6:$B$1005,0),1))=0,"not set!",INDEX(TasksList!$F$6:$F$1005,MATCH(C1073,TasksList!$B$6:$B$1005,0),1)),""),"")</f>
        <v/>
      </c>
      <c r="F1073" s="360" t="str">
        <f>IFERROR(IF(LEN(D1073)&gt;0,IF(LEN(INDEX(AdressBook!$D$6:$D$25,MATCH(D1073,AdressBook!$B$6:$B$25,0),1))=0,"",INDEX(AdressBook!$D$6:$D$25,MATCH(D1073,AdressBook!$B$6:$B$25,0),1)),""),"")</f>
        <v/>
      </c>
      <c r="G1073" s="361" t="str">
        <f>IFERROR(IF(LEN(INDEX(PlansAndNotes!$F$6:$F$2005,ROW(B1073)-ROW($C$3)))=0,"",INDEX(PlansAndNotes!$F$6:$F$2005,ROW(B1073)-ROW($C$3))),"")</f>
        <v/>
      </c>
      <c r="H1073" s="361" t="str">
        <f>IFERROR(IF(LEN(C1073)&gt;0,IF(LEN(INDEX(TasksList!$G$6:$G$1005,MATCH(C1073,TasksList!$B$6:$B$1005,0),1))=0,"",INDEX(TasksList!$G$6:$G$1005,MATCH(C1073,TasksList!$B$6:$B$1005,0),1)),""),"")</f>
        <v/>
      </c>
      <c r="I1073" s="381"/>
      <c r="J1073" s="400"/>
      <c r="K1073" s="400"/>
      <c r="L1073" s="179"/>
      <c r="M1073" s="381"/>
      <c r="N1073" s="362" t="str">
        <f>IFERROR(IF(LEN(INDEX(PlansAndNotes!$D$6:$D$4005,ROW(B1073)-ROW($C$3)))=0,"",INDEX(PlansAndNotes!$D$6:$D$4005,ROW(B1073)-ROW($C$3))),"")</f>
        <v/>
      </c>
      <c r="O1073" s="165" t="str">
        <f t="shared" si="133"/>
        <v/>
      </c>
      <c r="P1073" s="363" t="str">
        <f>IFERROR(IF(LEN(INDEX(PlansAndNotes!$E$6:$E$4005,ROW(B1073)-ROW($C$3)))=0,"",INDEX(PlansAndNotes!$E$6:$E$4005,ROW(B1073)-ROW($C$3))),"")</f>
        <v/>
      </c>
      <c r="Q1073" s="363" t="str">
        <f>IFERROR(IF(LEN(INDEX(PlansAndNotes!$G$6:$G$4005,ROW(B1073)-ROW($C$3)))=0,"",INDEX(PlansAndNotes!$G$6:$G$4005,ROW(B1073)-ROW($C$3))),"")</f>
        <v/>
      </c>
      <c r="R1073" s="361" t="str">
        <f>IFERROR(IF(LEN(D1073)&gt;0,IF(LEN(INDEX(AdressBook!$C$6:$C$25,MATCH(D1073,AdressBook!$B$6:$B$25,0),1))=0,"",INDEX(AdressBook!$C$6:$C$25,MATCH(D1073,AdressBook!$B$6:$B$25,0),1)),""),"")</f>
        <v/>
      </c>
      <c r="S1073" s="165">
        <f>IF(LEN(C1073)&gt;0,IFERROR(IF(MATCH(C1073,C1074:$C$4004,0)&gt;0,-1,ROW(S1073)-ROW($S$3)),ROW(S1073)-ROW($S$3)),-1)</f>
        <v>-1</v>
      </c>
      <c r="T1073" s="165">
        <f t="shared" si="134"/>
        <v>0</v>
      </c>
      <c r="U1073" s="165" t="str">
        <f t="shared" si="135"/>
        <v/>
      </c>
      <c r="V1073" s="165" t="str">
        <f>IFERROR(IF(OR(C1073="",S1073&lt;0),"",IF(SUBTOTAL(3,C1073:C1073)=0,-1,SUBTOTAL(3,$C$4:C1073))),"")</f>
        <v/>
      </c>
      <c r="W1073" s="156" t="str">
        <f t="array" ref="W1073">IF(LEN(C1073)&gt;0,IFERROR(IF(MATCH(C1073,$C$3:$C1072,0)&gt;0,N1073-INDEX($N$3:N1072,SUMPRODUCT(MAX(ROW($C$3:$C1072)*(C1073=$C$3:$C1072)))-2,1),""),""),"")</f>
        <v/>
      </c>
      <c r="X1073" s="156">
        <f t="shared" ca="1" si="136"/>
        <v>1</v>
      </c>
      <c r="Y1073" s="156">
        <f t="shared" ca="1" si="137"/>
        <v>1</v>
      </c>
    </row>
    <row r="1074" spans="2:25" hidden="1" x14ac:dyDescent="0.25">
      <c r="B1074" s="390" t="str">
        <f>IFERROR(IF(LEN(INDEX(PlansAndNotes!$B$6:$B$2005,ROW(A1074)-ROW($B$3)))=0,"",INDEX(PlansAndNotes!$B$6:$B$2005,ROW(A1074)-ROW($B$3))),"")</f>
        <v/>
      </c>
      <c r="C1074" s="361" t="str">
        <f t="shared" si="132"/>
        <v/>
      </c>
      <c r="D1074" s="361" t="str">
        <f>IFERROR(IF(LEN(C1074)&gt;0,IF(LEN(INDEX(TasksList!$C$6:$C$1005,MATCH(C1074,TasksList!$B$6:$B$1005,0),1))=0,"",INDEX(TasksList!$C$6:$C$1005,MATCH(C1074,TasksList!$B$6:$B$1005,0),1)),""),"")</f>
        <v/>
      </c>
      <c r="E1074" s="361" t="str">
        <f>IFERROR(IF(LEN(C1074)&gt;0,IF(LEN(INDEX(TasksList!$F$6:$F$1005,MATCH(C1074,TasksList!$B$6:$B$1005,0),1))=0,"not set!",INDEX(TasksList!$F$6:$F$1005,MATCH(C1074,TasksList!$B$6:$B$1005,0),1)),""),"")</f>
        <v/>
      </c>
      <c r="F1074" s="360" t="str">
        <f>IFERROR(IF(LEN(D1074)&gt;0,IF(LEN(INDEX(AdressBook!$D$6:$D$25,MATCH(D1074,AdressBook!$B$6:$B$25,0),1))=0,"",INDEX(AdressBook!$D$6:$D$25,MATCH(D1074,AdressBook!$B$6:$B$25,0),1)),""),"")</f>
        <v/>
      </c>
      <c r="G1074" s="361" t="str">
        <f>IFERROR(IF(LEN(INDEX(PlansAndNotes!$F$6:$F$2005,ROW(B1074)-ROW($C$3)))=0,"",INDEX(PlansAndNotes!$F$6:$F$2005,ROW(B1074)-ROW($C$3))),"")</f>
        <v/>
      </c>
      <c r="H1074" s="361" t="str">
        <f>IFERROR(IF(LEN(C1074)&gt;0,IF(LEN(INDEX(TasksList!$G$6:$G$1005,MATCH(C1074,TasksList!$B$6:$B$1005,0),1))=0,"",INDEX(TasksList!$G$6:$G$1005,MATCH(C1074,TasksList!$B$6:$B$1005,0),1)),""),"")</f>
        <v/>
      </c>
      <c r="I1074" s="381"/>
      <c r="J1074" s="400"/>
      <c r="K1074" s="400"/>
      <c r="L1074" s="179"/>
      <c r="M1074" s="381"/>
      <c r="N1074" s="362" t="str">
        <f>IFERROR(IF(LEN(INDEX(PlansAndNotes!$D$6:$D$4005,ROW(B1074)-ROW($C$3)))=0,"",INDEX(PlansAndNotes!$D$6:$D$4005,ROW(B1074)-ROW($C$3))),"")</f>
        <v/>
      </c>
      <c r="O1074" s="165" t="str">
        <f t="shared" si="133"/>
        <v/>
      </c>
      <c r="P1074" s="363" t="str">
        <f>IFERROR(IF(LEN(INDEX(PlansAndNotes!$E$6:$E$4005,ROW(B1074)-ROW($C$3)))=0,"",INDEX(PlansAndNotes!$E$6:$E$4005,ROW(B1074)-ROW($C$3))),"")</f>
        <v/>
      </c>
      <c r="Q1074" s="363" t="str">
        <f>IFERROR(IF(LEN(INDEX(PlansAndNotes!$G$6:$G$4005,ROW(B1074)-ROW($C$3)))=0,"",INDEX(PlansAndNotes!$G$6:$G$4005,ROW(B1074)-ROW($C$3))),"")</f>
        <v/>
      </c>
      <c r="R1074" s="361" t="str">
        <f>IFERROR(IF(LEN(D1074)&gt;0,IF(LEN(INDEX(AdressBook!$C$6:$C$25,MATCH(D1074,AdressBook!$B$6:$B$25,0),1))=0,"",INDEX(AdressBook!$C$6:$C$25,MATCH(D1074,AdressBook!$B$6:$B$25,0),1)),""),"")</f>
        <v/>
      </c>
      <c r="S1074" s="165">
        <f>IF(LEN(C1074)&gt;0,IFERROR(IF(MATCH(C1074,C1075:$C$4004,0)&gt;0,-1,ROW(S1074)-ROW($S$3)),ROW(S1074)-ROW($S$3)),-1)</f>
        <v>-1</v>
      </c>
      <c r="T1074" s="165">
        <f t="shared" si="134"/>
        <v>0</v>
      </c>
      <c r="U1074" s="165" t="str">
        <f t="shared" si="135"/>
        <v/>
      </c>
      <c r="V1074" s="165" t="str">
        <f>IFERROR(IF(OR(C1074="",S1074&lt;0),"",IF(SUBTOTAL(3,C1074:C1074)=0,-1,SUBTOTAL(3,$C$4:C1074))),"")</f>
        <v/>
      </c>
      <c r="W1074" s="156" t="str">
        <f t="array" ref="W1074">IF(LEN(C1074)&gt;0,IFERROR(IF(MATCH(C1074,$C$3:$C1073,0)&gt;0,N1074-INDEX($N$3:N1073,SUMPRODUCT(MAX(ROW($C$3:$C1073)*(C1074=$C$3:$C1073)))-2,1),""),""),"")</f>
        <v/>
      </c>
      <c r="X1074" s="156">
        <f t="shared" ca="1" si="136"/>
        <v>1</v>
      </c>
      <c r="Y1074" s="156">
        <f t="shared" ca="1" si="137"/>
        <v>1</v>
      </c>
    </row>
    <row r="1075" spans="2:25" hidden="1" x14ac:dyDescent="0.25">
      <c r="B1075" s="390" t="str">
        <f>IFERROR(IF(LEN(INDEX(PlansAndNotes!$B$6:$B$2005,ROW(A1075)-ROW($B$3)))=0,"",INDEX(PlansAndNotes!$B$6:$B$2005,ROW(A1075)-ROW($B$3))),"")</f>
        <v/>
      </c>
      <c r="C1075" s="361" t="str">
        <f t="shared" si="132"/>
        <v/>
      </c>
      <c r="D1075" s="361" t="str">
        <f>IFERROR(IF(LEN(C1075)&gt;0,IF(LEN(INDEX(TasksList!$C$6:$C$1005,MATCH(C1075,TasksList!$B$6:$B$1005,0),1))=0,"",INDEX(TasksList!$C$6:$C$1005,MATCH(C1075,TasksList!$B$6:$B$1005,0),1)),""),"")</f>
        <v/>
      </c>
      <c r="E1075" s="361" t="str">
        <f>IFERROR(IF(LEN(C1075)&gt;0,IF(LEN(INDEX(TasksList!$F$6:$F$1005,MATCH(C1075,TasksList!$B$6:$B$1005,0),1))=0,"not set!",INDEX(TasksList!$F$6:$F$1005,MATCH(C1075,TasksList!$B$6:$B$1005,0),1)),""),"")</f>
        <v/>
      </c>
      <c r="F1075" s="360" t="str">
        <f>IFERROR(IF(LEN(D1075)&gt;0,IF(LEN(INDEX(AdressBook!$D$6:$D$25,MATCH(D1075,AdressBook!$B$6:$B$25,0),1))=0,"",INDEX(AdressBook!$D$6:$D$25,MATCH(D1075,AdressBook!$B$6:$B$25,0),1)),""),"")</f>
        <v/>
      </c>
      <c r="G1075" s="361" t="str">
        <f>IFERROR(IF(LEN(INDEX(PlansAndNotes!$F$6:$F$2005,ROW(B1075)-ROW($C$3)))=0,"",INDEX(PlansAndNotes!$F$6:$F$2005,ROW(B1075)-ROW($C$3))),"")</f>
        <v/>
      </c>
      <c r="H1075" s="361" t="str">
        <f>IFERROR(IF(LEN(C1075)&gt;0,IF(LEN(INDEX(TasksList!$G$6:$G$1005,MATCH(C1075,TasksList!$B$6:$B$1005,0),1))=0,"",INDEX(TasksList!$G$6:$G$1005,MATCH(C1075,TasksList!$B$6:$B$1005,0),1)),""),"")</f>
        <v/>
      </c>
      <c r="I1075" s="381"/>
      <c r="J1075" s="400"/>
      <c r="K1075" s="400"/>
      <c r="L1075" s="179"/>
      <c r="M1075" s="381"/>
      <c r="N1075" s="362" t="str">
        <f>IFERROR(IF(LEN(INDEX(PlansAndNotes!$D$6:$D$4005,ROW(B1075)-ROW($C$3)))=0,"",INDEX(PlansAndNotes!$D$6:$D$4005,ROW(B1075)-ROW($C$3))),"")</f>
        <v/>
      </c>
      <c r="O1075" s="165" t="str">
        <f t="shared" si="133"/>
        <v/>
      </c>
      <c r="P1075" s="363" t="str">
        <f>IFERROR(IF(LEN(INDEX(PlansAndNotes!$E$6:$E$4005,ROW(B1075)-ROW($C$3)))=0,"",INDEX(PlansAndNotes!$E$6:$E$4005,ROW(B1075)-ROW($C$3))),"")</f>
        <v/>
      </c>
      <c r="Q1075" s="363" t="str">
        <f>IFERROR(IF(LEN(INDEX(PlansAndNotes!$G$6:$G$4005,ROW(B1075)-ROW($C$3)))=0,"",INDEX(PlansAndNotes!$G$6:$G$4005,ROW(B1075)-ROW($C$3))),"")</f>
        <v/>
      </c>
      <c r="R1075" s="361" t="str">
        <f>IFERROR(IF(LEN(D1075)&gt;0,IF(LEN(INDEX(AdressBook!$C$6:$C$25,MATCH(D1075,AdressBook!$B$6:$B$25,0),1))=0,"",INDEX(AdressBook!$C$6:$C$25,MATCH(D1075,AdressBook!$B$6:$B$25,0),1)),""),"")</f>
        <v/>
      </c>
      <c r="S1075" s="165">
        <f>IF(LEN(C1075)&gt;0,IFERROR(IF(MATCH(C1075,C1076:$C$4004,0)&gt;0,-1,ROW(S1075)-ROW($S$3)),ROW(S1075)-ROW($S$3)),-1)</f>
        <v>-1</v>
      </c>
      <c r="T1075" s="165">
        <f t="shared" si="134"/>
        <v>0</v>
      </c>
      <c r="U1075" s="165" t="str">
        <f t="shared" si="135"/>
        <v/>
      </c>
      <c r="V1075" s="165" t="str">
        <f>IFERROR(IF(OR(C1075="",S1075&lt;0),"",IF(SUBTOTAL(3,C1075:C1075)=0,-1,SUBTOTAL(3,$C$4:C1075))),"")</f>
        <v/>
      </c>
      <c r="W1075" s="156" t="str">
        <f t="array" ref="W1075">IF(LEN(C1075)&gt;0,IFERROR(IF(MATCH(C1075,$C$3:$C1074,0)&gt;0,N1075-INDEX($N$3:N1074,SUMPRODUCT(MAX(ROW($C$3:$C1074)*(C1075=$C$3:$C1074)))-2,1),""),""),"")</f>
        <v/>
      </c>
      <c r="X1075" s="156">
        <f t="shared" ca="1" si="136"/>
        <v>1</v>
      </c>
      <c r="Y1075" s="156">
        <f t="shared" ca="1" si="137"/>
        <v>1</v>
      </c>
    </row>
    <row r="1076" spans="2:25" hidden="1" x14ac:dyDescent="0.25">
      <c r="B1076" s="390" t="str">
        <f>IFERROR(IF(LEN(INDEX(PlansAndNotes!$B$6:$B$2005,ROW(A1076)-ROW($B$3)))=0,"",INDEX(PlansAndNotes!$B$6:$B$2005,ROW(A1076)-ROW($B$3))),"")</f>
        <v/>
      </c>
      <c r="C1076" s="361" t="str">
        <f t="shared" si="132"/>
        <v/>
      </c>
      <c r="D1076" s="361" t="str">
        <f>IFERROR(IF(LEN(C1076)&gt;0,IF(LEN(INDEX(TasksList!$C$6:$C$1005,MATCH(C1076,TasksList!$B$6:$B$1005,0),1))=0,"",INDEX(TasksList!$C$6:$C$1005,MATCH(C1076,TasksList!$B$6:$B$1005,0),1)),""),"")</f>
        <v/>
      </c>
      <c r="E1076" s="361" t="str">
        <f>IFERROR(IF(LEN(C1076)&gt;0,IF(LEN(INDEX(TasksList!$F$6:$F$1005,MATCH(C1076,TasksList!$B$6:$B$1005,0),1))=0,"not set!",INDEX(TasksList!$F$6:$F$1005,MATCH(C1076,TasksList!$B$6:$B$1005,0),1)),""),"")</f>
        <v/>
      </c>
      <c r="F1076" s="360" t="str">
        <f>IFERROR(IF(LEN(D1076)&gt;0,IF(LEN(INDEX(AdressBook!$D$6:$D$25,MATCH(D1076,AdressBook!$B$6:$B$25,0),1))=0,"",INDEX(AdressBook!$D$6:$D$25,MATCH(D1076,AdressBook!$B$6:$B$25,0),1)),""),"")</f>
        <v/>
      </c>
      <c r="G1076" s="361" t="str">
        <f>IFERROR(IF(LEN(INDEX(PlansAndNotes!$F$6:$F$2005,ROW(B1076)-ROW($C$3)))=0,"",INDEX(PlansAndNotes!$F$6:$F$2005,ROW(B1076)-ROW($C$3))),"")</f>
        <v/>
      </c>
      <c r="H1076" s="361" t="str">
        <f>IFERROR(IF(LEN(C1076)&gt;0,IF(LEN(INDEX(TasksList!$G$6:$G$1005,MATCH(C1076,TasksList!$B$6:$B$1005,0),1))=0,"",INDEX(TasksList!$G$6:$G$1005,MATCH(C1076,TasksList!$B$6:$B$1005,0),1)),""),"")</f>
        <v/>
      </c>
      <c r="I1076" s="381"/>
      <c r="J1076" s="400"/>
      <c r="K1076" s="400"/>
      <c r="L1076" s="179"/>
      <c r="M1076" s="381"/>
      <c r="N1076" s="362" t="str">
        <f>IFERROR(IF(LEN(INDEX(PlansAndNotes!$D$6:$D$4005,ROW(B1076)-ROW($C$3)))=0,"",INDEX(PlansAndNotes!$D$6:$D$4005,ROW(B1076)-ROW($C$3))),"")</f>
        <v/>
      </c>
      <c r="O1076" s="165" t="str">
        <f t="shared" si="133"/>
        <v/>
      </c>
      <c r="P1076" s="363" t="str">
        <f>IFERROR(IF(LEN(INDEX(PlansAndNotes!$E$6:$E$4005,ROW(B1076)-ROW($C$3)))=0,"",INDEX(PlansAndNotes!$E$6:$E$4005,ROW(B1076)-ROW($C$3))),"")</f>
        <v/>
      </c>
      <c r="Q1076" s="363" t="str">
        <f>IFERROR(IF(LEN(INDEX(PlansAndNotes!$G$6:$G$4005,ROW(B1076)-ROW($C$3)))=0,"",INDEX(PlansAndNotes!$G$6:$G$4005,ROW(B1076)-ROW($C$3))),"")</f>
        <v/>
      </c>
      <c r="R1076" s="361" t="str">
        <f>IFERROR(IF(LEN(D1076)&gt;0,IF(LEN(INDEX(AdressBook!$C$6:$C$25,MATCH(D1076,AdressBook!$B$6:$B$25,0),1))=0,"",INDEX(AdressBook!$C$6:$C$25,MATCH(D1076,AdressBook!$B$6:$B$25,0),1)),""),"")</f>
        <v/>
      </c>
      <c r="S1076" s="165">
        <f>IF(LEN(C1076)&gt;0,IFERROR(IF(MATCH(C1076,C1077:$C$4004,0)&gt;0,-1,ROW(S1076)-ROW($S$3)),ROW(S1076)-ROW($S$3)),-1)</f>
        <v>-1</v>
      </c>
      <c r="T1076" s="165">
        <f t="shared" si="134"/>
        <v>0</v>
      </c>
      <c r="U1076" s="165" t="str">
        <f t="shared" si="135"/>
        <v/>
      </c>
      <c r="V1076" s="165" t="str">
        <f>IFERROR(IF(OR(C1076="",S1076&lt;0),"",IF(SUBTOTAL(3,C1076:C1076)=0,-1,SUBTOTAL(3,$C$4:C1076))),"")</f>
        <v/>
      </c>
      <c r="W1076" s="156" t="str">
        <f t="array" ref="W1076">IF(LEN(C1076)&gt;0,IFERROR(IF(MATCH(C1076,$C$3:$C1075,0)&gt;0,N1076-INDEX($N$3:N1075,SUMPRODUCT(MAX(ROW($C$3:$C1075)*(C1076=$C$3:$C1075)))-2,1),""),""),"")</f>
        <v/>
      </c>
      <c r="X1076" s="156">
        <f t="shared" ca="1" si="136"/>
        <v>1</v>
      </c>
      <c r="Y1076" s="156">
        <f t="shared" ca="1" si="137"/>
        <v>1</v>
      </c>
    </row>
    <row r="1077" spans="2:25" hidden="1" x14ac:dyDescent="0.25">
      <c r="B1077" s="390" t="str">
        <f>IFERROR(IF(LEN(INDEX(PlansAndNotes!$B$6:$B$2005,ROW(A1077)-ROW($B$3)))=0,"",INDEX(PlansAndNotes!$B$6:$B$2005,ROW(A1077)-ROW($B$3))),"")</f>
        <v/>
      </c>
      <c r="C1077" s="361" t="str">
        <f t="shared" si="132"/>
        <v/>
      </c>
      <c r="D1077" s="361" t="str">
        <f>IFERROR(IF(LEN(C1077)&gt;0,IF(LEN(INDEX(TasksList!$C$6:$C$1005,MATCH(C1077,TasksList!$B$6:$B$1005,0),1))=0,"",INDEX(TasksList!$C$6:$C$1005,MATCH(C1077,TasksList!$B$6:$B$1005,0),1)),""),"")</f>
        <v/>
      </c>
      <c r="E1077" s="361" t="str">
        <f>IFERROR(IF(LEN(C1077)&gt;0,IF(LEN(INDEX(TasksList!$F$6:$F$1005,MATCH(C1077,TasksList!$B$6:$B$1005,0),1))=0,"not set!",INDEX(TasksList!$F$6:$F$1005,MATCH(C1077,TasksList!$B$6:$B$1005,0),1)),""),"")</f>
        <v/>
      </c>
      <c r="F1077" s="360" t="str">
        <f>IFERROR(IF(LEN(D1077)&gt;0,IF(LEN(INDEX(AdressBook!$D$6:$D$25,MATCH(D1077,AdressBook!$B$6:$B$25,0),1))=0,"",INDEX(AdressBook!$D$6:$D$25,MATCH(D1077,AdressBook!$B$6:$B$25,0),1)),""),"")</f>
        <v/>
      </c>
      <c r="G1077" s="361" t="str">
        <f>IFERROR(IF(LEN(INDEX(PlansAndNotes!$F$6:$F$2005,ROW(B1077)-ROW($C$3)))=0,"",INDEX(PlansAndNotes!$F$6:$F$2005,ROW(B1077)-ROW($C$3))),"")</f>
        <v/>
      </c>
      <c r="H1077" s="361" t="str">
        <f>IFERROR(IF(LEN(C1077)&gt;0,IF(LEN(INDEX(TasksList!$G$6:$G$1005,MATCH(C1077,TasksList!$B$6:$B$1005,0),1))=0,"",INDEX(TasksList!$G$6:$G$1005,MATCH(C1077,TasksList!$B$6:$B$1005,0),1)),""),"")</f>
        <v/>
      </c>
      <c r="I1077" s="381"/>
      <c r="J1077" s="400"/>
      <c r="K1077" s="400"/>
      <c r="L1077" s="179"/>
      <c r="M1077" s="381"/>
      <c r="N1077" s="362" t="str">
        <f>IFERROR(IF(LEN(INDEX(PlansAndNotes!$D$6:$D$4005,ROW(B1077)-ROW($C$3)))=0,"",INDEX(PlansAndNotes!$D$6:$D$4005,ROW(B1077)-ROW($C$3))),"")</f>
        <v/>
      </c>
      <c r="O1077" s="165" t="str">
        <f t="shared" si="133"/>
        <v/>
      </c>
      <c r="P1077" s="363" t="str">
        <f>IFERROR(IF(LEN(INDEX(PlansAndNotes!$E$6:$E$4005,ROW(B1077)-ROW($C$3)))=0,"",INDEX(PlansAndNotes!$E$6:$E$4005,ROW(B1077)-ROW($C$3))),"")</f>
        <v/>
      </c>
      <c r="Q1077" s="363" t="str">
        <f>IFERROR(IF(LEN(INDEX(PlansAndNotes!$G$6:$G$4005,ROW(B1077)-ROW($C$3)))=0,"",INDEX(PlansAndNotes!$G$6:$G$4005,ROW(B1077)-ROW($C$3))),"")</f>
        <v/>
      </c>
      <c r="R1077" s="361" t="str">
        <f>IFERROR(IF(LEN(D1077)&gt;0,IF(LEN(INDEX(AdressBook!$C$6:$C$25,MATCH(D1077,AdressBook!$B$6:$B$25,0),1))=0,"",INDEX(AdressBook!$C$6:$C$25,MATCH(D1077,AdressBook!$B$6:$B$25,0),1)),""),"")</f>
        <v/>
      </c>
      <c r="S1077" s="165">
        <f>IF(LEN(C1077)&gt;0,IFERROR(IF(MATCH(C1077,C1078:$C$4004,0)&gt;0,-1,ROW(S1077)-ROW($S$3)),ROW(S1077)-ROW($S$3)),-1)</f>
        <v>-1</v>
      </c>
      <c r="T1077" s="165">
        <f t="shared" si="134"/>
        <v>0</v>
      </c>
      <c r="U1077" s="165" t="str">
        <f t="shared" si="135"/>
        <v/>
      </c>
      <c r="V1077" s="165" t="str">
        <f>IFERROR(IF(OR(C1077="",S1077&lt;0),"",IF(SUBTOTAL(3,C1077:C1077)=0,-1,SUBTOTAL(3,$C$4:C1077))),"")</f>
        <v/>
      </c>
      <c r="W1077" s="156" t="str">
        <f t="array" ref="W1077">IF(LEN(C1077)&gt;0,IFERROR(IF(MATCH(C1077,$C$3:$C1076,0)&gt;0,N1077-INDEX($N$3:N1076,SUMPRODUCT(MAX(ROW($C$3:$C1076)*(C1077=$C$3:$C1076)))-2,1),""),""),"")</f>
        <v/>
      </c>
      <c r="X1077" s="156">
        <f t="shared" ca="1" si="136"/>
        <v>1</v>
      </c>
      <c r="Y1077" s="156">
        <f t="shared" ca="1" si="137"/>
        <v>1</v>
      </c>
    </row>
    <row r="1078" spans="2:25" hidden="1" x14ac:dyDescent="0.25">
      <c r="B1078" s="390" t="str">
        <f>IFERROR(IF(LEN(INDEX(PlansAndNotes!$B$6:$B$2005,ROW(A1078)-ROW($B$3)))=0,"",INDEX(PlansAndNotes!$B$6:$B$2005,ROW(A1078)-ROW($B$3))),"")</f>
        <v/>
      </c>
      <c r="C1078" s="361" t="str">
        <f t="shared" si="132"/>
        <v/>
      </c>
      <c r="D1078" s="361" t="str">
        <f>IFERROR(IF(LEN(C1078)&gt;0,IF(LEN(INDEX(TasksList!$C$6:$C$1005,MATCH(C1078,TasksList!$B$6:$B$1005,0),1))=0,"",INDEX(TasksList!$C$6:$C$1005,MATCH(C1078,TasksList!$B$6:$B$1005,0),1)),""),"")</f>
        <v/>
      </c>
      <c r="E1078" s="361" t="str">
        <f>IFERROR(IF(LEN(C1078)&gt;0,IF(LEN(INDEX(TasksList!$F$6:$F$1005,MATCH(C1078,TasksList!$B$6:$B$1005,0),1))=0,"not set!",INDEX(TasksList!$F$6:$F$1005,MATCH(C1078,TasksList!$B$6:$B$1005,0),1)),""),"")</f>
        <v/>
      </c>
      <c r="F1078" s="360" t="str">
        <f>IFERROR(IF(LEN(D1078)&gt;0,IF(LEN(INDEX(AdressBook!$D$6:$D$25,MATCH(D1078,AdressBook!$B$6:$B$25,0),1))=0,"",INDEX(AdressBook!$D$6:$D$25,MATCH(D1078,AdressBook!$B$6:$B$25,0),1)),""),"")</f>
        <v/>
      </c>
      <c r="G1078" s="361" t="str">
        <f>IFERROR(IF(LEN(INDEX(PlansAndNotes!$F$6:$F$2005,ROW(B1078)-ROW($C$3)))=0,"",INDEX(PlansAndNotes!$F$6:$F$2005,ROW(B1078)-ROW($C$3))),"")</f>
        <v/>
      </c>
      <c r="H1078" s="361" t="str">
        <f>IFERROR(IF(LEN(C1078)&gt;0,IF(LEN(INDEX(TasksList!$G$6:$G$1005,MATCH(C1078,TasksList!$B$6:$B$1005,0),1))=0,"",INDEX(TasksList!$G$6:$G$1005,MATCH(C1078,TasksList!$B$6:$B$1005,0),1)),""),"")</f>
        <v/>
      </c>
      <c r="I1078" s="381"/>
      <c r="J1078" s="400"/>
      <c r="K1078" s="400"/>
      <c r="L1078" s="179"/>
      <c r="M1078" s="381"/>
      <c r="N1078" s="362" t="str">
        <f>IFERROR(IF(LEN(INDEX(PlansAndNotes!$D$6:$D$4005,ROW(B1078)-ROW($C$3)))=0,"",INDEX(PlansAndNotes!$D$6:$D$4005,ROW(B1078)-ROW($C$3))),"")</f>
        <v/>
      </c>
      <c r="O1078" s="165" t="str">
        <f t="shared" si="133"/>
        <v/>
      </c>
      <c r="P1078" s="363" t="str">
        <f>IFERROR(IF(LEN(INDEX(PlansAndNotes!$E$6:$E$4005,ROW(B1078)-ROW($C$3)))=0,"",INDEX(PlansAndNotes!$E$6:$E$4005,ROW(B1078)-ROW($C$3))),"")</f>
        <v/>
      </c>
      <c r="Q1078" s="363" t="str">
        <f>IFERROR(IF(LEN(INDEX(PlansAndNotes!$G$6:$G$4005,ROW(B1078)-ROW($C$3)))=0,"",INDEX(PlansAndNotes!$G$6:$G$4005,ROW(B1078)-ROW($C$3))),"")</f>
        <v/>
      </c>
      <c r="R1078" s="361" t="str">
        <f>IFERROR(IF(LEN(D1078)&gt;0,IF(LEN(INDEX(AdressBook!$C$6:$C$25,MATCH(D1078,AdressBook!$B$6:$B$25,0),1))=0,"",INDEX(AdressBook!$C$6:$C$25,MATCH(D1078,AdressBook!$B$6:$B$25,0),1)),""),"")</f>
        <v/>
      </c>
      <c r="S1078" s="165">
        <f>IF(LEN(C1078)&gt;0,IFERROR(IF(MATCH(C1078,C1079:$C$4004,0)&gt;0,-1,ROW(S1078)-ROW($S$3)),ROW(S1078)-ROW($S$3)),-1)</f>
        <v>-1</v>
      </c>
      <c r="T1078" s="165">
        <f t="shared" si="134"/>
        <v>0</v>
      </c>
      <c r="U1078" s="165" t="str">
        <f t="shared" si="135"/>
        <v/>
      </c>
      <c r="V1078" s="165" t="str">
        <f>IFERROR(IF(OR(C1078="",S1078&lt;0),"",IF(SUBTOTAL(3,C1078:C1078)=0,-1,SUBTOTAL(3,$C$4:C1078))),"")</f>
        <v/>
      </c>
      <c r="W1078" s="156" t="str">
        <f t="array" ref="W1078">IF(LEN(C1078)&gt;0,IFERROR(IF(MATCH(C1078,$C$3:$C1077,0)&gt;0,N1078-INDEX($N$3:N1077,SUMPRODUCT(MAX(ROW($C$3:$C1077)*(C1078=$C$3:$C1077)))-2,1),""),""),"")</f>
        <v/>
      </c>
      <c r="X1078" s="156">
        <f t="shared" ca="1" si="136"/>
        <v>1</v>
      </c>
      <c r="Y1078" s="156">
        <f t="shared" ca="1" si="137"/>
        <v>1</v>
      </c>
    </row>
    <row r="1079" spans="2:25" hidden="1" x14ac:dyDescent="0.25">
      <c r="B1079" s="390" t="str">
        <f>IFERROR(IF(LEN(INDEX(PlansAndNotes!$B$6:$B$2005,ROW(A1079)-ROW($B$3)))=0,"",INDEX(PlansAndNotes!$B$6:$B$2005,ROW(A1079)-ROW($B$3))),"")</f>
        <v/>
      </c>
      <c r="C1079" s="361" t="str">
        <f t="shared" si="132"/>
        <v/>
      </c>
      <c r="D1079" s="361" t="str">
        <f>IFERROR(IF(LEN(C1079)&gt;0,IF(LEN(INDEX(TasksList!$C$6:$C$1005,MATCH(C1079,TasksList!$B$6:$B$1005,0),1))=0,"",INDEX(TasksList!$C$6:$C$1005,MATCH(C1079,TasksList!$B$6:$B$1005,0),1)),""),"")</f>
        <v/>
      </c>
      <c r="E1079" s="361" t="str">
        <f>IFERROR(IF(LEN(C1079)&gt;0,IF(LEN(INDEX(TasksList!$F$6:$F$1005,MATCH(C1079,TasksList!$B$6:$B$1005,0),1))=0,"not set!",INDEX(TasksList!$F$6:$F$1005,MATCH(C1079,TasksList!$B$6:$B$1005,0),1)),""),"")</f>
        <v/>
      </c>
      <c r="F1079" s="360" t="str">
        <f>IFERROR(IF(LEN(D1079)&gt;0,IF(LEN(INDEX(AdressBook!$D$6:$D$25,MATCH(D1079,AdressBook!$B$6:$B$25,0),1))=0,"",INDEX(AdressBook!$D$6:$D$25,MATCH(D1079,AdressBook!$B$6:$B$25,0),1)),""),"")</f>
        <v/>
      </c>
      <c r="G1079" s="361" t="str">
        <f>IFERROR(IF(LEN(INDEX(PlansAndNotes!$F$6:$F$2005,ROW(B1079)-ROW($C$3)))=0,"",INDEX(PlansAndNotes!$F$6:$F$2005,ROW(B1079)-ROW($C$3))),"")</f>
        <v/>
      </c>
      <c r="H1079" s="361" t="str">
        <f>IFERROR(IF(LEN(C1079)&gt;0,IF(LEN(INDEX(TasksList!$G$6:$G$1005,MATCH(C1079,TasksList!$B$6:$B$1005,0),1))=0,"",INDEX(TasksList!$G$6:$G$1005,MATCH(C1079,TasksList!$B$6:$B$1005,0),1)),""),"")</f>
        <v/>
      </c>
      <c r="I1079" s="381"/>
      <c r="J1079" s="400"/>
      <c r="K1079" s="400"/>
      <c r="L1079" s="179"/>
      <c r="M1079" s="381"/>
      <c r="N1079" s="362" t="str">
        <f>IFERROR(IF(LEN(INDEX(PlansAndNotes!$D$6:$D$4005,ROW(B1079)-ROW($C$3)))=0,"",INDEX(PlansAndNotes!$D$6:$D$4005,ROW(B1079)-ROW($C$3))),"")</f>
        <v/>
      </c>
      <c r="O1079" s="165" t="str">
        <f t="shared" si="133"/>
        <v/>
      </c>
      <c r="P1079" s="363" t="str">
        <f>IFERROR(IF(LEN(INDEX(PlansAndNotes!$E$6:$E$4005,ROW(B1079)-ROW($C$3)))=0,"",INDEX(PlansAndNotes!$E$6:$E$4005,ROW(B1079)-ROW($C$3))),"")</f>
        <v/>
      </c>
      <c r="Q1079" s="363" t="str">
        <f>IFERROR(IF(LEN(INDEX(PlansAndNotes!$G$6:$G$4005,ROW(B1079)-ROW($C$3)))=0,"",INDEX(PlansAndNotes!$G$6:$G$4005,ROW(B1079)-ROW($C$3))),"")</f>
        <v/>
      </c>
      <c r="R1079" s="361" t="str">
        <f>IFERROR(IF(LEN(D1079)&gt;0,IF(LEN(INDEX(AdressBook!$C$6:$C$25,MATCH(D1079,AdressBook!$B$6:$B$25,0),1))=0,"",INDEX(AdressBook!$C$6:$C$25,MATCH(D1079,AdressBook!$B$6:$B$25,0),1)),""),"")</f>
        <v/>
      </c>
      <c r="S1079" s="165">
        <f>IF(LEN(C1079)&gt;0,IFERROR(IF(MATCH(C1079,C1080:$C$4004,0)&gt;0,-1,ROW(S1079)-ROW($S$3)),ROW(S1079)-ROW($S$3)),-1)</f>
        <v>-1</v>
      </c>
      <c r="T1079" s="165">
        <f t="shared" si="134"/>
        <v>0</v>
      </c>
      <c r="U1079" s="165" t="str">
        <f t="shared" si="135"/>
        <v/>
      </c>
      <c r="V1079" s="165" t="str">
        <f>IFERROR(IF(OR(C1079="",S1079&lt;0),"",IF(SUBTOTAL(3,C1079:C1079)=0,-1,SUBTOTAL(3,$C$4:C1079))),"")</f>
        <v/>
      </c>
      <c r="W1079" s="156" t="str">
        <f t="array" ref="W1079">IF(LEN(C1079)&gt;0,IFERROR(IF(MATCH(C1079,$C$3:$C1078,0)&gt;0,N1079-INDEX($N$3:N1078,SUMPRODUCT(MAX(ROW($C$3:$C1078)*(C1079=$C$3:$C1078)))-2,1),""),""),"")</f>
        <v/>
      </c>
      <c r="X1079" s="156">
        <f t="shared" ca="1" si="136"/>
        <v>1</v>
      </c>
      <c r="Y1079" s="156">
        <f t="shared" ca="1" si="137"/>
        <v>1</v>
      </c>
    </row>
    <row r="1080" spans="2:25" hidden="1" x14ac:dyDescent="0.25">
      <c r="B1080" s="390" t="str">
        <f>IFERROR(IF(LEN(INDEX(PlansAndNotes!$B$6:$B$2005,ROW(A1080)-ROW($B$3)))=0,"",INDEX(PlansAndNotes!$B$6:$B$2005,ROW(A1080)-ROW($B$3))),"")</f>
        <v/>
      </c>
      <c r="C1080" s="361" t="str">
        <f t="shared" si="132"/>
        <v/>
      </c>
      <c r="D1080" s="361" t="str">
        <f>IFERROR(IF(LEN(C1080)&gt;0,IF(LEN(INDEX(TasksList!$C$6:$C$1005,MATCH(C1080,TasksList!$B$6:$B$1005,0),1))=0,"",INDEX(TasksList!$C$6:$C$1005,MATCH(C1080,TasksList!$B$6:$B$1005,0),1)),""),"")</f>
        <v/>
      </c>
      <c r="E1080" s="361" t="str">
        <f>IFERROR(IF(LEN(C1080)&gt;0,IF(LEN(INDEX(TasksList!$F$6:$F$1005,MATCH(C1080,TasksList!$B$6:$B$1005,0),1))=0,"not set!",INDEX(TasksList!$F$6:$F$1005,MATCH(C1080,TasksList!$B$6:$B$1005,0),1)),""),"")</f>
        <v/>
      </c>
      <c r="F1080" s="360" t="str">
        <f>IFERROR(IF(LEN(D1080)&gt;0,IF(LEN(INDEX(AdressBook!$D$6:$D$25,MATCH(D1080,AdressBook!$B$6:$B$25,0),1))=0,"",INDEX(AdressBook!$D$6:$D$25,MATCH(D1080,AdressBook!$B$6:$B$25,0),1)),""),"")</f>
        <v/>
      </c>
      <c r="G1080" s="361" t="str">
        <f>IFERROR(IF(LEN(INDEX(PlansAndNotes!$F$6:$F$2005,ROW(B1080)-ROW($C$3)))=0,"",INDEX(PlansAndNotes!$F$6:$F$2005,ROW(B1080)-ROW($C$3))),"")</f>
        <v/>
      </c>
      <c r="H1080" s="361" t="str">
        <f>IFERROR(IF(LEN(C1080)&gt;0,IF(LEN(INDEX(TasksList!$G$6:$G$1005,MATCH(C1080,TasksList!$B$6:$B$1005,0),1))=0,"",INDEX(TasksList!$G$6:$G$1005,MATCH(C1080,TasksList!$B$6:$B$1005,0),1)),""),"")</f>
        <v/>
      </c>
      <c r="I1080" s="381"/>
      <c r="J1080" s="400"/>
      <c r="K1080" s="400"/>
      <c r="L1080" s="179"/>
      <c r="M1080" s="381"/>
      <c r="N1080" s="362" t="str">
        <f>IFERROR(IF(LEN(INDEX(PlansAndNotes!$D$6:$D$4005,ROW(B1080)-ROW($C$3)))=0,"",INDEX(PlansAndNotes!$D$6:$D$4005,ROW(B1080)-ROW($C$3))),"")</f>
        <v/>
      </c>
      <c r="O1080" s="165" t="str">
        <f t="shared" si="133"/>
        <v/>
      </c>
      <c r="P1080" s="363" t="str">
        <f>IFERROR(IF(LEN(INDEX(PlansAndNotes!$E$6:$E$4005,ROW(B1080)-ROW($C$3)))=0,"",INDEX(PlansAndNotes!$E$6:$E$4005,ROW(B1080)-ROW($C$3))),"")</f>
        <v/>
      </c>
      <c r="Q1080" s="363" t="str">
        <f>IFERROR(IF(LEN(INDEX(PlansAndNotes!$G$6:$G$4005,ROW(B1080)-ROW($C$3)))=0,"",INDEX(PlansAndNotes!$G$6:$G$4005,ROW(B1080)-ROW($C$3))),"")</f>
        <v/>
      </c>
      <c r="R1080" s="361" t="str">
        <f>IFERROR(IF(LEN(D1080)&gt;0,IF(LEN(INDEX(AdressBook!$C$6:$C$25,MATCH(D1080,AdressBook!$B$6:$B$25,0),1))=0,"",INDEX(AdressBook!$C$6:$C$25,MATCH(D1080,AdressBook!$B$6:$B$25,0),1)),""),"")</f>
        <v/>
      </c>
      <c r="S1080" s="165">
        <f>IF(LEN(C1080)&gt;0,IFERROR(IF(MATCH(C1080,C1081:$C$4004,0)&gt;0,-1,ROW(S1080)-ROW($S$3)),ROW(S1080)-ROW($S$3)),-1)</f>
        <v>-1</v>
      </c>
      <c r="T1080" s="165">
        <f t="shared" si="134"/>
        <v>0</v>
      </c>
      <c r="U1080" s="165" t="str">
        <f t="shared" si="135"/>
        <v/>
      </c>
      <c r="V1080" s="165" t="str">
        <f>IFERROR(IF(OR(C1080="",S1080&lt;0),"",IF(SUBTOTAL(3,C1080:C1080)=0,-1,SUBTOTAL(3,$C$4:C1080))),"")</f>
        <v/>
      </c>
      <c r="W1080" s="156" t="str">
        <f t="array" ref="W1080">IF(LEN(C1080)&gt;0,IFERROR(IF(MATCH(C1080,$C$3:$C1079,0)&gt;0,N1080-INDEX($N$3:N1079,SUMPRODUCT(MAX(ROW($C$3:$C1079)*(C1080=$C$3:$C1079)))-2,1),""),""),"")</f>
        <v/>
      </c>
      <c r="X1080" s="156">
        <f t="shared" ca="1" si="136"/>
        <v>1</v>
      </c>
      <c r="Y1080" s="156">
        <f t="shared" ca="1" si="137"/>
        <v>1</v>
      </c>
    </row>
    <row r="1081" spans="2:25" hidden="1" x14ac:dyDescent="0.25">
      <c r="B1081" s="390" t="str">
        <f>IFERROR(IF(LEN(INDEX(PlansAndNotes!$B$6:$B$2005,ROW(A1081)-ROW($B$3)))=0,"",INDEX(PlansAndNotes!$B$6:$B$2005,ROW(A1081)-ROW($B$3))),"")</f>
        <v/>
      </c>
      <c r="C1081" s="361" t="str">
        <f t="shared" si="132"/>
        <v/>
      </c>
      <c r="D1081" s="361" t="str">
        <f>IFERROR(IF(LEN(C1081)&gt;0,IF(LEN(INDEX(TasksList!$C$6:$C$1005,MATCH(C1081,TasksList!$B$6:$B$1005,0),1))=0,"",INDEX(TasksList!$C$6:$C$1005,MATCH(C1081,TasksList!$B$6:$B$1005,0),1)),""),"")</f>
        <v/>
      </c>
      <c r="E1081" s="361" t="str">
        <f>IFERROR(IF(LEN(C1081)&gt;0,IF(LEN(INDEX(TasksList!$F$6:$F$1005,MATCH(C1081,TasksList!$B$6:$B$1005,0),1))=0,"not set!",INDEX(TasksList!$F$6:$F$1005,MATCH(C1081,TasksList!$B$6:$B$1005,0),1)),""),"")</f>
        <v/>
      </c>
      <c r="F1081" s="360" t="str">
        <f>IFERROR(IF(LEN(D1081)&gt;0,IF(LEN(INDEX(AdressBook!$D$6:$D$25,MATCH(D1081,AdressBook!$B$6:$B$25,0),1))=0,"",INDEX(AdressBook!$D$6:$D$25,MATCH(D1081,AdressBook!$B$6:$B$25,0),1)),""),"")</f>
        <v/>
      </c>
      <c r="G1081" s="361" t="str">
        <f>IFERROR(IF(LEN(INDEX(PlansAndNotes!$F$6:$F$2005,ROW(B1081)-ROW($C$3)))=0,"",INDEX(PlansAndNotes!$F$6:$F$2005,ROW(B1081)-ROW($C$3))),"")</f>
        <v/>
      </c>
      <c r="H1081" s="361" t="str">
        <f>IFERROR(IF(LEN(C1081)&gt;0,IF(LEN(INDEX(TasksList!$G$6:$G$1005,MATCH(C1081,TasksList!$B$6:$B$1005,0),1))=0,"",INDEX(TasksList!$G$6:$G$1005,MATCH(C1081,TasksList!$B$6:$B$1005,0),1)),""),"")</f>
        <v/>
      </c>
      <c r="I1081" s="381"/>
      <c r="J1081" s="400"/>
      <c r="K1081" s="400"/>
      <c r="L1081" s="179"/>
      <c r="M1081" s="381"/>
      <c r="N1081" s="362" t="str">
        <f>IFERROR(IF(LEN(INDEX(PlansAndNotes!$D$6:$D$4005,ROW(B1081)-ROW($C$3)))=0,"",INDEX(PlansAndNotes!$D$6:$D$4005,ROW(B1081)-ROW($C$3))),"")</f>
        <v/>
      </c>
      <c r="O1081" s="165" t="str">
        <f t="shared" si="133"/>
        <v/>
      </c>
      <c r="P1081" s="363" t="str">
        <f>IFERROR(IF(LEN(INDEX(PlansAndNotes!$E$6:$E$4005,ROW(B1081)-ROW($C$3)))=0,"",INDEX(PlansAndNotes!$E$6:$E$4005,ROW(B1081)-ROW($C$3))),"")</f>
        <v/>
      </c>
      <c r="Q1081" s="363" t="str">
        <f>IFERROR(IF(LEN(INDEX(PlansAndNotes!$G$6:$G$4005,ROW(B1081)-ROW($C$3)))=0,"",INDEX(PlansAndNotes!$G$6:$G$4005,ROW(B1081)-ROW($C$3))),"")</f>
        <v/>
      </c>
      <c r="R1081" s="361" t="str">
        <f>IFERROR(IF(LEN(D1081)&gt;0,IF(LEN(INDEX(AdressBook!$C$6:$C$25,MATCH(D1081,AdressBook!$B$6:$B$25,0),1))=0,"",INDEX(AdressBook!$C$6:$C$25,MATCH(D1081,AdressBook!$B$6:$B$25,0),1)),""),"")</f>
        <v/>
      </c>
      <c r="S1081" s="165">
        <f>IF(LEN(C1081)&gt;0,IFERROR(IF(MATCH(C1081,C1082:$C$4004,0)&gt;0,-1,ROW(S1081)-ROW($S$3)),ROW(S1081)-ROW($S$3)),-1)</f>
        <v>-1</v>
      </c>
      <c r="T1081" s="165">
        <f t="shared" si="134"/>
        <v>0</v>
      </c>
      <c r="U1081" s="165" t="str">
        <f t="shared" si="135"/>
        <v/>
      </c>
      <c r="V1081" s="165" t="str">
        <f>IFERROR(IF(OR(C1081="",S1081&lt;0),"",IF(SUBTOTAL(3,C1081:C1081)=0,-1,SUBTOTAL(3,$C$4:C1081))),"")</f>
        <v/>
      </c>
      <c r="W1081" s="156" t="str">
        <f t="array" ref="W1081">IF(LEN(C1081)&gt;0,IFERROR(IF(MATCH(C1081,$C$3:$C1080,0)&gt;0,N1081-INDEX($N$3:N1080,SUMPRODUCT(MAX(ROW($C$3:$C1080)*(C1081=$C$3:$C1080)))-2,1),""),""),"")</f>
        <v/>
      </c>
      <c r="X1081" s="156">
        <f t="shared" ca="1" si="136"/>
        <v>1</v>
      </c>
      <c r="Y1081" s="156">
        <f t="shared" ca="1" si="137"/>
        <v>1</v>
      </c>
    </row>
    <row r="1082" spans="2:25" hidden="1" x14ac:dyDescent="0.25">
      <c r="B1082" s="390" t="str">
        <f>IFERROR(IF(LEN(INDEX(PlansAndNotes!$B$6:$B$2005,ROW(A1082)-ROW($B$3)))=0,"",INDEX(PlansAndNotes!$B$6:$B$2005,ROW(A1082)-ROW($B$3))),"")</f>
        <v/>
      </c>
      <c r="C1082" s="361" t="str">
        <f t="shared" si="132"/>
        <v/>
      </c>
      <c r="D1082" s="361" t="str">
        <f>IFERROR(IF(LEN(C1082)&gt;0,IF(LEN(INDEX(TasksList!$C$6:$C$1005,MATCH(C1082,TasksList!$B$6:$B$1005,0),1))=0,"",INDEX(TasksList!$C$6:$C$1005,MATCH(C1082,TasksList!$B$6:$B$1005,0),1)),""),"")</f>
        <v/>
      </c>
      <c r="E1082" s="361" t="str">
        <f>IFERROR(IF(LEN(C1082)&gt;0,IF(LEN(INDEX(TasksList!$F$6:$F$1005,MATCH(C1082,TasksList!$B$6:$B$1005,0),1))=0,"not set!",INDEX(TasksList!$F$6:$F$1005,MATCH(C1082,TasksList!$B$6:$B$1005,0),1)),""),"")</f>
        <v/>
      </c>
      <c r="F1082" s="360" t="str">
        <f>IFERROR(IF(LEN(D1082)&gt;0,IF(LEN(INDEX(AdressBook!$D$6:$D$25,MATCH(D1082,AdressBook!$B$6:$B$25,0),1))=0,"",INDEX(AdressBook!$D$6:$D$25,MATCH(D1082,AdressBook!$B$6:$B$25,0),1)),""),"")</f>
        <v/>
      </c>
      <c r="G1082" s="361" t="str">
        <f>IFERROR(IF(LEN(INDEX(PlansAndNotes!$F$6:$F$2005,ROW(B1082)-ROW($C$3)))=0,"",INDEX(PlansAndNotes!$F$6:$F$2005,ROW(B1082)-ROW($C$3))),"")</f>
        <v/>
      </c>
      <c r="H1082" s="361" t="str">
        <f>IFERROR(IF(LEN(C1082)&gt;0,IF(LEN(INDEX(TasksList!$G$6:$G$1005,MATCH(C1082,TasksList!$B$6:$B$1005,0),1))=0,"",INDEX(TasksList!$G$6:$G$1005,MATCH(C1082,TasksList!$B$6:$B$1005,0),1)),""),"")</f>
        <v/>
      </c>
      <c r="I1082" s="381"/>
      <c r="J1082" s="400"/>
      <c r="K1082" s="400"/>
      <c r="L1082" s="179"/>
      <c r="M1082" s="381"/>
      <c r="N1082" s="362" t="str">
        <f>IFERROR(IF(LEN(INDEX(PlansAndNotes!$D$6:$D$4005,ROW(B1082)-ROW($C$3)))=0,"",INDEX(PlansAndNotes!$D$6:$D$4005,ROW(B1082)-ROW($C$3))),"")</f>
        <v/>
      </c>
      <c r="O1082" s="165" t="str">
        <f t="shared" si="133"/>
        <v/>
      </c>
      <c r="P1082" s="363" t="str">
        <f>IFERROR(IF(LEN(INDEX(PlansAndNotes!$E$6:$E$4005,ROW(B1082)-ROW($C$3)))=0,"",INDEX(PlansAndNotes!$E$6:$E$4005,ROW(B1082)-ROW($C$3))),"")</f>
        <v/>
      </c>
      <c r="Q1082" s="363" t="str">
        <f>IFERROR(IF(LEN(INDEX(PlansAndNotes!$G$6:$G$4005,ROW(B1082)-ROW($C$3)))=0,"",INDEX(PlansAndNotes!$G$6:$G$4005,ROW(B1082)-ROW($C$3))),"")</f>
        <v/>
      </c>
      <c r="R1082" s="361" t="str">
        <f>IFERROR(IF(LEN(D1082)&gt;0,IF(LEN(INDEX(AdressBook!$C$6:$C$25,MATCH(D1082,AdressBook!$B$6:$B$25,0),1))=0,"",INDEX(AdressBook!$C$6:$C$25,MATCH(D1082,AdressBook!$B$6:$B$25,0),1)),""),"")</f>
        <v/>
      </c>
      <c r="S1082" s="165">
        <f>IF(LEN(C1082)&gt;0,IFERROR(IF(MATCH(C1082,C1083:$C$4004,0)&gt;0,-1,ROW(S1082)-ROW($S$3)),ROW(S1082)-ROW($S$3)),-1)</f>
        <v>-1</v>
      </c>
      <c r="T1082" s="165">
        <f t="shared" si="134"/>
        <v>0</v>
      </c>
      <c r="U1082" s="165" t="str">
        <f t="shared" si="135"/>
        <v/>
      </c>
      <c r="V1082" s="165" t="str">
        <f>IFERROR(IF(OR(C1082="",S1082&lt;0),"",IF(SUBTOTAL(3,C1082:C1082)=0,-1,SUBTOTAL(3,$C$4:C1082))),"")</f>
        <v/>
      </c>
      <c r="W1082" s="156" t="str">
        <f t="array" ref="W1082">IF(LEN(C1082)&gt;0,IFERROR(IF(MATCH(C1082,$C$3:$C1081,0)&gt;0,N1082-INDEX($N$3:N1081,SUMPRODUCT(MAX(ROW($C$3:$C1081)*(C1082=$C$3:$C1081)))-2,1),""),""),"")</f>
        <v/>
      </c>
      <c r="X1082" s="156">
        <f t="shared" ca="1" si="136"/>
        <v>1</v>
      </c>
      <c r="Y1082" s="156">
        <f t="shared" ca="1" si="137"/>
        <v>1</v>
      </c>
    </row>
    <row r="1083" spans="2:25" hidden="1" x14ac:dyDescent="0.25">
      <c r="B1083" s="390" t="str">
        <f>IFERROR(IF(LEN(INDEX(PlansAndNotes!$B$6:$B$2005,ROW(A1083)-ROW($B$3)))=0,"",INDEX(PlansAndNotes!$B$6:$B$2005,ROW(A1083)-ROW($B$3))),"")</f>
        <v/>
      </c>
      <c r="C1083" s="361" t="str">
        <f t="shared" si="132"/>
        <v/>
      </c>
      <c r="D1083" s="361" t="str">
        <f>IFERROR(IF(LEN(C1083)&gt;0,IF(LEN(INDEX(TasksList!$C$6:$C$1005,MATCH(C1083,TasksList!$B$6:$B$1005,0),1))=0,"",INDEX(TasksList!$C$6:$C$1005,MATCH(C1083,TasksList!$B$6:$B$1005,0),1)),""),"")</f>
        <v/>
      </c>
      <c r="E1083" s="361" t="str">
        <f>IFERROR(IF(LEN(C1083)&gt;0,IF(LEN(INDEX(TasksList!$F$6:$F$1005,MATCH(C1083,TasksList!$B$6:$B$1005,0),1))=0,"not set!",INDEX(TasksList!$F$6:$F$1005,MATCH(C1083,TasksList!$B$6:$B$1005,0),1)),""),"")</f>
        <v/>
      </c>
      <c r="F1083" s="360" t="str">
        <f>IFERROR(IF(LEN(D1083)&gt;0,IF(LEN(INDEX(AdressBook!$D$6:$D$25,MATCH(D1083,AdressBook!$B$6:$B$25,0),1))=0,"",INDEX(AdressBook!$D$6:$D$25,MATCH(D1083,AdressBook!$B$6:$B$25,0),1)),""),"")</f>
        <v/>
      </c>
      <c r="G1083" s="361" t="str">
        <f>IFERROR(IF(LEN(INDEX(PlansAndNotes!$F$6:$F$2005,ROW(B1083)-ROW($C$3)))=0,"",INDEX(PlansAndNotes!$F$6:$F$2005,ROW(B1083)-ROW($C$3))),"")</f>
        <v/>
      </c>
      <c r="H1083" s="361" t="str">
        <f>IFERROR(IF(LEN(C1083)&gt;0,IF(LEN(INDEX(TasksList!$G$6:$G$1005,MATCH(C1083,TasksList!$B$6:$B$1005,0),1))=0,"",INDEX(TasksList!$G$6:$G$1005,MATCH(C1083,TasksList!$B$6:$B$1005,0),1)),""),"")</f>
        <v/>
      </c>
      <c r="I1083" s="381"/>
      <c r="J1083" s="400"/>
      <c r="K1083" s="400"/>
      <c r="L1083" s="179"/>
      <c r="M1083" s="381"/>
      <c r="N1083" s="362" t="str">
        <f>IFERROR(IF(LEN(INDEX(PlansAndNotes!$D$6:$D$4005,ROW(B1083)-ROW($C$3)))=0,"",INDEX(PlansAndNotes!$D$6:$D$4005,ROW(B1083)-ROW($C$3))),"")</f>
        <v/>
      </c>
      <c r="O1083" s="165" t="str">
        <f t="shared" si="133"/>
        <v/>
      </c>
      <c r="P1083" s="363" t="str">
        <f>IFERROR(IF(LEN(INDEX(PlansAndNotes!$E$6:$E$4005,ROW(B1083)-ROW($C$3)))=0,"",INDEX(PlansAndNotes!$E$6:$E$4005,ROW(B1083)-ROW($C$3))),"")</f>
        <v/>
      </c>
      <c r="Q1083" s="363" t="str">
        <f>IFERROR(IF(LEN(INDEX(PlansAndNotes!$G$6:$G$4005,ROW(B1083)-ROW($C$3)))=0,"",INDEX(PlansAndNotes!$G$6:$G$4005,ROW(B1083)-ROW($C$3))),"")</f>
        <v/>
      </c>
      <c r="R1083" s="361" t="str">
        <f>IFERROR(IF(LEN(D1083)&gt;0,IF(LEN(INDEX(AdressBook!$C$6:$C$25,MATCH(D1083,AdressBook!$B$6:$B$25,0),1))=0,"",INDEX(AdressBook!$C$6:$C$25,MATCH(D1083,AdressBook!$B$6:$B$25,0),1)),""),"")</f>
        <v/>
      </c>
      <c r="S1083" s="165">
        <f>IF(LEN(C1083)&gt;0,IFERROR(IF(MATCH(C1083,C1084:$C$4004,0)&gt;0,-1,ROW(S1083)-ROW($S$3)),ROW(S1083)-ROW($S$3)),-1)</f>
        <v>-1</v>
      </c>
      <c r="T1083" s="165">
        <f t="shared" si="134"/>
        <v>0</v>
      </c>
      <c r="U1083" s="165" t="str">
        <f t="shared" si="135"/>
        <v/>
      </c>
      <c r="V1083" s="165" t="str">
        <f>IFERROR(IF(OR(C1083="",S1083&lt;0),"",IF(SUBTOTAL(3,C1083:C1083)=0,-1,SUBTOTAL(3,$C$4:C1083))),"")</f>
        <v/>
      </c>
      <c r="W1083" s="156" t="str">
        <f t="array" ref="W1083">IF(LEN(C1083)&gt;0,IFERROR(IF(MATCH(C1083,$C$3:$C1082,0)&gt;0,N1083-INDEX($N$3:N1082,SUMPRODUCT(MAX(ROW($C$3:$C1082)*(C1083=$C$3:$C1082)))-2,1),""),""),"")</f>
        <v/>
      </c>
      <c r="X1083" s="156">
        <f t="shared" ca="1" si="136"/>
        <v>1</v>
      </c>
      <c r="Y1083" s="156">
        <f t="shared" ca="1" si="137"/>
        <v>1</v>
      </c>
    </row>
    <row r="1084" spans="2:25" hidden="1" x14ac:dyDescent="0.25">
      <c r="B1084" s="390" t="str">
        <f>IFERROR(IF(LEN(INDEX(PlansAndNotes!$B$6:$B$2005,ROW(A1084)-ROW($B$3)))=0,"",INDEX(PlansAndNotes!$B$6:$B$2005,ROW(A1084)-ROW($B$3))),"")</f>
        <v/>
      </c>
      <c r="C1084" s="361" t="str">
        <f t="shared" si="132"/>
        <v/>
      </c>
      <c r="D1084" s="361" t="str">
        <f>IFERROR(IF(LEN(C1084)&gt;0,IF(LEN(INDEX(TasksList!$C$6:$C$1005,MATCH(C1084,TasksList!$B$6:$B$1005,0),1))=0,"",INDEX(TasksList!$C$6:$C$1005,MATCH(C1084,TasksList!$B$6:$B$1005,0),1)),""),"")</f>
        <v/>
      </c>
      <c r="E1084" s="361" t="str">
        <f>IFERROR(IF(LEN(C1084)&gt;0,IF(LEN(INDEX(TasksList!$F$6:$F$1005,MATCH(C1084,TasksList!$B$6:$B$1005,0),1))=0,"not set!",INDEX(TasksList!$F$6:$F$1005,MATCH(C1084,TasksList!$B$6:$B$1005,0),1)),""),"")</f>
        <v/>
      </c>
      <c r="F1084" s="360" t="str">
        <f>IFERROR(IF(LEN(D1084)&gt;0,IF(LEN(INDEX(AdressBook!$D$6:$D$25,MATCH(D1084,AdressBook!$B$6:$B$25,0),1))=0,"",INDEX(AdressBook!$D$6:$D$25,MATCH(D1084,AdressBook!$B$6:$B$25,0),1)),""),"")</f>
        <v/>
      </c>
      <c r="G1084" s="361" t="str">
        <f>IFERROR(IF(LEN(INDEX(PlansAndNotes!$F$6:$F$2005,ROW(B1084)-ROW($C$3)))=0,"",INDEX(PlansAndNotes!$F$6:$F$2005,ROW(B1084)-ROW($C$3))),"")</f>
        <v/>
      </c>
      <c r="H1084" s="361" t="str">
        <f>IFERROR(IF(LEN(C1084)&gt;0,IF(LEN(INDEX(TasksList!$G$6:$G$1005,MATCH(C1084,TasksList!$B$6:$B$1005,0),1))=0,"",INDEX(TasksList!$G$6:$G$1005,MATCH(C1084,TasksList!$B$6:$B$1005,0),1)),""),"")</f>
        <v/>
      </c>
      <c r="I1084" s="381"/>
      <c r="J1084" s="400"/>
      <c r="K1084" s="400"/>
      <c r="L1084" s="179"/>
      <c r="M1084" s="381"/>
      <c r="N1084" s="362" t="str">
        <f>IFERROR(IF(LEN(INDEX(PlansAndNotes!$D$6:$D$4005,ROW(B1084)-ROW($C$3)))=0,"",INDEX(PlansAndNotes!$D$6:$D$4005,ROW(B1084)-ROW($C$3))),"")</f>
        <v/>
      </c>
      <c r="O1084" s="165" t="str">
        <f t="shared" si="133"/>
        <v/>
      </c>
      <c r="P1084" s="363" t="str">
        <f>IFERROR(IF(LEN(INDEX(PlansAndNotes!$E$6:$E$4005,ROW(B1084)-ROW($C$3)))=0,"",INDEX(PlansAndNotes!$E$6:$E$4005,ROW(B1084)-ROW($C$3))),"")</f>
        <v/>
      </c>
      <c r="Q1084" s="363" t="str">
        <f>IFERROR(IF(LEN(INDEX(PlansAndNotes!$G$6:$G$4005,ROW(B1084)-ROW($C$3)))=0,"",INDEX(PlansAndNotes!$G$6:$G$4005,ROW(B1084)-ROW($C$3))),"")</f>
        <v/>
      </c>
      <c r="R1084" s="361" t="str">
        <f>IFERROR(IF(LEN(D1084)&gt;0,IF(LEN(INDEX(AdressBook!$C$6:$C$25,MATCH(D1084,AdressBook!$B$6:$B$25,0),1))=0,"",INDEX(AdressBook!$C$6:$C$25,MATCH(D1084,AdressBook!$B$6:$B$25,0),1)),""),"")</f>
        <v/>
      </c>
      <c r="S1084" s="165">
        <f>IF(LEN(C1084)&gt;0,IFERROR(IF(MATCH(C1084,C1085:$C$4004,0)&gt;0,-1,ROW(S1084)-ROW($S$3)),ROW(S1084)-ROW($S$3)),-1)</f>
        <v>-1</v>
      </c>
      <c r="T1084" s="165">
        <f t="shared" si="134"/>
        <v>0</v>
      </c>
      <c r="U1084" s="165" t="str">
        <f t="shared" si="135"/>
        <v/>
      </c>
      <c r="V1084" s="165" t="str">
        <f>IFERROR(IF(OR(C1084="",S1084&lt;0),"",IF(SUBTOTAL(3,C1084:C1084)=0,-1,SUBTOTAL(3,$C$4:C1084))),"")</f>
        <v/>
      </c>
      <c r="W1084" s="156" t="str">
        <f t="array" ref="W1084">IF(LEN(C1084)&gt;0,IFERROR(IF(MATCH(C1084,$C$3:$C1083,0)&gt;0,N1084-INDEX($N$3:N1083,SUMPRODUCT(MAX(ROW($C$3:$C1083)*(C1084=$C$3:$C1083)))-2,1),""),""),"")</f>
        <v/>
      </c>
      <c r="X1084" s="156">
        <f t="shared" ca="1" si="136"/>
        <v>1</v>
      </c>
      <c r="Y1084" s="156">
        <f t="shared" ca="1" si="137"/>
        <v>1</v>
      </c>
    </row>
    <row r="1085" spans="2:25" hidden="1" x14ac:dyDescent="0.25">
      <c r="B1085" s="390" t="str">
        <f>IFERROR(IF(LEN(INDEX(PlansAndNotes!$B$6:$B$2005,ROW(A1085)-ROW($B$3)))=0,"",INDEX(PlansAndNotes!$B$6:$B$2005,ROW(A1085)-ROW($B$3))),"")</f>
        <v/>
      </c>
      <c r="C1085" s="361" t="str">
        <f t="shared" si="132"/>
        <v/>
      </c>
      <c r="D1085" s="361" t="str">
        <f>IFERROR(IF(LEN(C1085)&gt;0,IF(LEN(INDEX(TasksList!$C$6:$C$1005,MATCH(C1085,TasksList!$B$6:$B$1005,0),1))=0,"",INDEX(TasksList!$C$6:$C$1005,MATCH(C1085,TasksList!$B$6:$B$1005,0),1)),""),"")</f>
        <v/>
      </c>
      <c r="E1085" s="361" t="str">
        <f>IFERROR(IF(LEN(C1085)&gt;0,IF(LEN(INDEX(TasksList!$F$6:$F$1005,MATCH(C1085,TasksList!$B$6:$B$1005,0),1))=0,"not set!",INDEX(TasksList!$F$6:$F$1005,MATCH(C1085,TasksList!$B$6:$B$1005,0),1)),""),"")</f>
        <v/>
      </c>
      <c r="F1085" s="360" t="str">
        <f>IFERROR(IF(LEN(D1085)&gt;0,IF(LEN(INDEX(AdressBook!$D$6:$D$25,MATCH(D1085,AdressBook!$B$6:$B$25,0),1))=0,"",INDEX(AdressBook!$D$6:$D$25,MATCH(D1085,AdressBook!$B$6:$B$25,0),1)),""),"")</f>
        <v/>
      </c>
      <c r="G1085" s="361" t="str">
        <f>IFERROR(IF(LEN(INDEX(PlansAndNotes!$F$6:$F$2005,ROW(B1085)-ROW($C$3)))=0,"",INDEX(PlansAndNotes!$F$6:$F$2005,ROW(B1085)-ROW($C$3))),"")</f>
        <v/>
      </c>
      <c r="H1085" s="361" t="str">
        <f>IFERROR(IF(LEN(C1085)&gt;0,IF(LEN(INDEX(TasksList!$G$6:$G$1005,MATCH(C1085,TasksList!$B$6:$B$1005,0),1))=0,"",INDEX(TasksList!$G$6:$G$1005,MATCH(C1085,TasksList!$B$6:$B$1005,0),1)),""),"")</f>
        <v/>
      </c>
      <c r="I1085" s="381"/>
      <c r="J1085" s="400"/>
      <c r="K1085" s="400"/>
      <c r="L1085" s="179"/>
      <c r="M1085" s="381"/>
      <c r="N1085" s="362" t="str">
        <f>IFERROR(IF(LEN(INDEX(PlansAndNotes!$D$6:$D$4005,ROW(B1085)-ROW($C$3)))=0,"",INDEX(PlansAndNotes!$D$6:$D$4005,ROW(B1085)-ROW($C$3))),"")</f>
        <v/>
      </c>
      <c r="O1085" s="165" t="str">
        <f t="shared" si="133"/>
        <v/>
      </c>
      <c r="P1085" s="363" t="str">
        <f>IFERROR(IF(LEN(INDEX(PlansAndNotes!$E$6:$E$4005,ROW(B1085)-ROW($C$3)))=0,"",INDEX(PlansAndNotes!$E$6:$E$4005,ROW(B1085)-ROW($C$3))),"")</f>
        <v/>
      </c>
      <c r="Q1085" s="363" t="str">
        <f>IFERROR(IF(LEN(INDEX(PlansAndNotes!$G$6:$G$4005,ROW(B1085)-ROW($C$3)))=0,"",INDEX(PlansAndNotes!$G$6:$G$4005,ROW(B1085)-ROW($C$3))),"")</f>
        <v/>
      </c>
      <c r="R1085" s="361" t="str">
        <f>IFERROR(IF(LEN(D1085)&gt;0,IF(LEN(INDEX(AdressBook!$C$6:$C$25,MATCH(D1085,AdressBook!$B$6:$B$25,0),1))=0,"",INDEX(AdressBook!$C$6:$C$25,MATCH(D1085,AdressBook!$B$6:$B$25,0),1)),""),"")</f>
        <v/>
      </c>
      <c r="S1085" s="165">
        <f>IF(LEN(C1085)&gt;0,IFERROR(IF(MATCH(C1085,C1086:$C$4004,0)&gt;0,-1,ROW(S1085)-ROW($S$3)),ROW(S1085)-ROW($S$3)),-1)</f>
        <v>-1</v>
      </c>
      <c r="T1085" s="165">
        <f t="shared" si="134"/>
        <v>0</v>
      </c>
      <c r="U1085" s="165" t="str">
        <f t="shared" si="135"/>
        <v/>
      </c>
      <c r="V1085" s="165" t="str">
        <f>IFERROR(IF(OR(C1085="",S1085&lt;0),"",IF(SUBTOTAL(3,C1085:C1085)=0,-1,SUBTOTAL(3,$C$4:C1085))),"")</f>
        <v/>
      </c>
      <c r="W1085" s="156" t="str">
        <f t="array" ref="W1085">IF(LEN(C1085)&gt;0,IFERROR(IF(MATCH(C1085,$C$3:$C1084,0)&gt;0,N1085-INDEX($N$3:N1084,SUMPRODUCT(MAX(ROW($C$3:$C1084)*(C1085=$C$3:$C1084)))-2,1),""),""),"")</f>
        <v/>
      </c>
      <c r="X1085" s="156">
        <f t="shared" ca="1" si="136"/>
        <v>1</v>
      </c>
      <c r="Y1085" s="156">
        <f t="shared" ca="1" si="137"/>
        <v>1</v>
      </c>
    </row>
    <row r="1086" spans="2:25" hidden="1" x14ac:dyDescent="0.25">
      <c r="B1086" s="390" t="str">
        <f>IFERROR(IF(LEN(INDEX(PlansAndNotes!$B$6:$B$2005,ROW(A1086)-ROW($B$3)))=0,"",INDEX(PlansAndNotes!$B$6:$B$2005,ROW(A1086)-ROW($B$3))),"")</f>
        <v/>
      </c>
      <c r="C1086" s="361" t="str">
        <f t="shared" si="132"/>
        <v/>
      </c>
      <c r="D1086" s="361" t="str">
        <f>IFERROR(IF(LEN(C1086)&gt;0,IF(LEN(INDEX(TasksList!$C$6:$C$1005,MATCH(C1086,TasksList!$B$6:$B$1005,0),1))=0,"",INDEX(TasksList!$C$6:$C$1005,MATCH(C1086,TasksList!$B$6:$B$1005,0),1)),""),"")</f>
        <v/>
      </c>
      <c r="E1086" s="361" t="str">
        <f>IFERROR(IF(LEN(C1086)&gt;0,IF(LEN(INDEX(TasksList!$F$6:$F$1005,MATCH(C1086,TasksList!$B$6:$B$1005,0),1))=0,"not set!",INDEX(TasksList!$F$6:$F$1005,MATCH(C1086,TasksList!$B$6:$B$1005,0),1)),""),"")</f>
        <v/>
      </c>
      <c r="F1086" s="360" t="str">
        <f>IFERROR(IF(LEN(D1086)&gt;0,IF(LEN(INDEX(AdressBook!$D$6:$D$25,MATCH(D1086,AdressBook!$B$6:$B$25,0),1))=0,"",INDEX(AdressBook!$D$6:$D$25,MATCH(D1086,AdressBook!$B$6:$B$25,0),1)),""),"")</f>
        <v/>
      </c>
      <c r="G1086" s="361" t="str">
        <f>IFERROR(IF(LEN(INDEX(PlansAndNotes!$F$6:$F$2005,ROW(B1086)-ROW($C$3)))=0,"",INDEX(PlansAndNotes!$F$6:$F$2005,ROW(B1086)-ROW($C$3))),"")</f>
        <v/>
      </c>
      <c r="H1086" s="361" t="str">
        <f>IFERROR(IF(LEN(C1086)&gt;0,IF(LEN(INDEX(TasksList!$G$6:$G$1005,MATCH(C1086,TasksList!$B$6:$B$1005,0),1))=0,"",INDEX(TasksList!$G$6:$G$1005,MATCH(C1086,TasksList!$B$6:$B$1005,0),1)),""),"")</f>
        <v/>
      </c>
      <c r="I1086" s="381"/>
      <c r="J1086" s="400"/>
      <c r="K1086" s="400"/>
      <c r="L1086" s="179"/>
      <c r="M1086" s="381"/>
      <c r="N1086" s="362" t="str">
        <f>IFERROR(IF(LEN(INDEX(PlansAndNotes!$D$6:$D$4005,ROW(B1086)-ROW($C$3)))=0,"",INDEX(PlansAndNotes!$D$6:$D$4005,ROW(B1086)-ROW($C$3))),"")</f>
        <v/>
      </c>
      <c r="O1086" s="165" t="str">
        <f t="shared" si="133"/>
        <v/>
      </c>
      <c r="P1086" s="363" t="str">
        <f>IFERROR(IF(LEN(INDEX(PlansAndNotes!$E$6:$E$4005,ROW(B1086)-ROW($C$3)))=0,"",INDEX(PlansAndNotes!$E$6:$E$4005,ROW(B1086)-ROW($C$3))),"")</f>
        <v/>
      </c>
      <c r="Q1086" s="363" t="str">
        <f>IFERROR(IF(LEN(INDEX(PlansAndNotes!$G$6:$G$4005,ROW(B1086)-ROW($C$3)))=0,"",INDEX(PlansAndNotes!$G$6:$G$4005,ROW(B1086)-ROW($C$3))),"")</f>
        <v/>
      </c>
      <c r="R1086" s="361" t="str">
        <f>IFERROR(IF(LEN(D1086)&gt;0,IF(LEN(INDEX(AdressBook!$C$6:$C$25,MATCH(D1086,AdressBook!$B$6:$B$25,0),1))=0,"",INDEX(AdressBook!$C$6:$C$25,MATCH(D1086,AdressBook!$B$6:$B$25,0),1)),""),"")</f>
        <v/>
      </c>
      <c r="S1086" s="165">
        <f>IF(LEN(C1086)&gt;0,IFERROR(IF(MATCH(C1086,C1087:$C$4004,0)&gt;0,-1,ROW(S1086)-ROW($S$3)),ROW(S1086)-ROW($S$3)),-1)</f>
        <v>-1</v>
      </c>
      <c r="T1086" s="165">
        <f t="shared" si="134"/>
        <v>0</v>
      </c>
      <c r="U1086" s="165" t="str">
        <f t="shared" si="135"/>
        <v/>
      </c>
      <c r="V1086" s="165" t="str">
        <f>IFERROR(IF(OR(C1086="",S1086&lt;0),"",IF(SUBTOTAL(3,C1086:C1086)=0,-1,SUBTOTAL(3,$C$4:C1086))),"")</f>
        <v/>
      </c>
      <c r="W1086" s="156" t="str">
        <f t="array" ref="W1086">IF(LEN(C1086)&gt;0,IFERROR(IF(MATCH(C1086,$C$3:$C1085,0)&gt;0,N1086-INDEX($N$3:N1085,SUMPRODUCT(MAX(ROW($C$3:$C1085)*(C1086=$C$3:$C1085)))-2,1),""),""),"")</f>
        <v/>
      </c>
      <c r="X1086" s="156">
        <f t="shared" ca="1" si="136"/>
        <v>1</v>
      </c>
      <c r="Y1086" s="156">
        <f t="shared" ca="1" si="137"/>
        <v>1</v>
      </c>
    </row>
    <row r="1087" spans="2:25" hidden="1" x14ac:dyDescent="0.25">
      <c r="B1087" s="390" t="str">
        <f>IFERROR(IF(LEN(INDEX(PlansAndNotes!$B$6:$B$2005,ROW(A1087)-ROW($B$3)))=0,"",INDEX(PlansAndNotes!$B$6:$B$2005,ROW(A1087)-ROW($B$3))),"")</f>
        <v/>
      </c>
      <c r="C1087" s="361" t="str">
        <f t="shared" si="132"/>
        <v/>
      </c>
      <c r="D1087" s="361" t="str">
        <f>IFERROR(IF(LEN(C1087)&gt;0,IF(LEN(INDEX(TasksList!$C$6:$C$1005,MATCH(C1087,TasksList!$B$6:$B$1005,0),1))=0,"",INDEX(TasksList!$C$6:$C$1005,MATCH(C1087,TasksList!$B$6:$B$1005,0),1)),""),"")</f>
        <v/>
      </c>
      <c r="E1087" s="361" t="str">
        <f>IFERROR(IF(LEN(C1087)&gt;0,IF(LEN(INDEX(TasksList!$F$6:$F$1005,MATCH(C1087,TasksList!$B$6:$B$1005,0),1))=0,"not set!",INDEX(TasksList!$F$6:$F$1005,MATCH(C1087,TasksList!$B$6:$B$1005,0),1)),""),"")</f>
        <v/>
      </c>
      <c r="F1087" s="360" t="str">
        <f>IFERROR(IF(LEN(D1087)&gt;0,IF(LEN(INDEX(AdressBook!$D$6:$D$25,MATCH(D1087,AdressBook!$B$6:$B$25,0),1))=0,"",INDEX(AdressBook!$D$6:$D$25,MATCH(D1087,AdressBook!$B$6:$B$25,0),1)),""),"")</f>
        <v/>
      </c>
      <c r="G1087" s="361" t="str">
        <f>IFERROR(IF(LEN(INDEX(PlansAndNotes!$F$6:$F$2005,ROW(B1087)-ROW($C$3)))=0,"",INDEX(PlansAndNotes!$F$6:$F$2005,ROW(B1087)-ROW($C$3))),"")</f>
        <v/>
      </c>
      <c r="H1087" s="361" t="str">
        <f>IFERROR(IF(LEN(C1087)&gt;0,IF(LEN(INDEX(TasksList!$G$6:$G$1005,MATCH(C1087,TasksList!$B$6:$B$1005,0),1))=0,"",INDEX(TasksList!$G$6:$G$1005,MATCH(C1087,TasksList!$B$6:$B$1005,0),1)),""),"")</f>
        <v/>
      </c>
      <c r="I1087" s="381"/>
      <c r="J1087" s="400"/>
      <c r="K1087" s="400"/>
      <c r="L1087" s="179"/>
      <c r="M1087" s="381"/>
      <c r="N1087" s="362" t="str">
        <f>IFERROR(IF(LEN(INDEX(PlansAndNotes!$D$6:$D$4005,ROW(B1087)-ROW($C$3)))=0,"",INDEX(PlansAndNotes!$D$6:$D$4005,ROW(B1087)-ROW($C$3))),"")</f>
        <v/>
      </c>
      <c r="O1087" s="165" t="str">
        <f t="shared" si="133"/>
        <v/>
      </c>
      <c r="P1087" s="363" t="str">
        <f>IFERROR(IF(LEN(INDEX(PlansAndNotes!$E$6:$E$4005,ROW(B1087)-ROW($C$3)))=0,"",INDEX(PlansAndNotes!$E$6:$E$4005,ROW(B1087)-ROW($C$3))),"")</f>
        <v/>
      </c>
      <c r="Q1087" s="363" t="str">
        <f>IFERROR(IF(LEN(INDEX(PlansAndNotes!$G$6:$G$4005,ROW(B1087)-ROW($C$3)))=0,"",INDEX(PlansAndNotes!$G$6:$G$4005,ROW(B1087)-ROW($C$3))),"")</f>
        <v/>
      </c>
      <c r="R1087" s="361" t="str">
        <f>IFERROR(IF(LEN(D1087)&gt;0,IF(LEN(INDEX(AdressBook!$C$6:$C$25,MATCH(D1087,AdressBook!$B$6:$B$25,0),1))=0,"",INDEX(AdressBook!$C$6:$C$25,MATCH(D1087,AdressBook!$B$6:$B$25,0),1)),""),"")</f>
        <v/>
      </c>
      <c r="S1087" s="165">
        <f>IF(LEN(C1087)&gt;0,IFERROR(IF(MATCH(C1087,C1088:$C$4004,0)&gt;0,-1,ROW(S1087)-ROW($S$3)),ROW(S1087)-ROW($S$3)),-1)</f>
        <v>-1</v>
      </c>
      <c r="T1087" s="165">
        <f t="shared" si="134"/>
        <v>0</v>
      </c>
      <c r="U1087" s="165" t="str">
        <f t="shared" si="135"/>
        <v/>
      </c>
      <c r="V1087" s="165" t="str">
        <f>IFERROR(IF(OR(C1087="",S1087&lt;0),"",IF(SUBTOTAL(3,C1087:C1087)=0,-1,SUBTOTAL(3,$C$4:C1087))),"")</f>
        <v/>
      </c>
      <c r="W1087" s="156" t="str">
        <f t="array" ref="W1087">IF(LEN(C1087)&gt;0,IFERROR(IF(MATCH(C1087,$C$3:$C1086,0)&gt;0,N1087-INDEX($N$3:N1086,SUMPRODUCT(MAX(ROW($C$3:$C1086)*(C1087=$C$3:$C1086)))-2,1),""),""),"")</f>
        <v/>
      </c>
      <c r="X1087" s="156">
        <f t="shared" ca="1" si="136"/>
        <v>1</v>
      </c>
      <c r="Y1087" s="156">
        <f t="shared" ca="1" si="137"/>
        <v>1</v>
      </c>
    </row>
    <row r="1088" spans="2:25" hidden="1" x14ac:dyDescent="0.25">
      <c r="B1088" s="390" t="str">
        <f>IFERROR(IF(LEN(INDEX(PlansAndNotes!$B$6:$B$2005,ROW(A1088)-ROW($B$3)))=0,"",INDEX(PlansAndNotes!$B$6:$B$2005,ROW(A1088)-ROW($B$3))),"")</f>
        <v/>
      </c>
      <c r="C1088" s="361" t="str">
        <f t="shared" si="132"/>
        <v/>
      </c>
      <c r="D1088" s="361" t="str">
        <f>IFERROR(IF(LEN(C1088)&gt;0,IF(LEN(INDEX(TasksList!$C$6:$C$1005,MATCH(C1088,TasksList!$B$6:$B$1005,0),1))=0,"",INDEX(TasksList!$C$6:$C$1005,MATCH(C1088,TasksList!$B$6:$B$1005,0),1)),""),"")</f>
        <v/>
      </c>
      <c r="E1088" s="361" t="str">
        <f>IFERROR(IF(LEN(C1088)&gt;0,IF(LEN(INDEX(TasksList!$F$6:$F$1005,MATCH(C1088,TasksList!$B$6:$B$1005,0),1))=0,"not set!",INDEX(TasksList!$F$6:$F$1005,MATCH(C1088,TasksList!$B$6:$B$1005,0),1)),""),"")</f>
        <v/>
      </c>
      <c r="F1088" s="360" t="str">
        <f>IFERROR(IF(LEN(D1088)&gt;0,IF(LEN(INDEX(AdressBook!$D$6:$D$25,MATCH(D1088,AdressBook!$B$6:$B$25,0),1))=0,"",INDEX(AdressBook!$D$6:$D$25,MATCH(D1088,AdressBook!$B$6:$B$25,0),1)),""),"")</f>
        <v/>
      </c>
      <c r="G1088" s="361" t="str">
        <f>IFERROR(IF(LEN(INDEX(PlansAndNotes!$F$6:$F$2005,ROW(B1088)-ROW($C$3)))=0,"",INDEX(PlansAndNotes!$F$6:$F$2005,ROW(B1088)-ROW($C$3))),"")</f>
        <v/>
      </c>
      <c r="H1088" s="361" t="str">
        <f>IFERROR(IF(LEN(C1088)&gt;0,IF(LEN(INDEX(TasksList!$G$6:$G$1005,MATCH(C1088,TasksList!$B$6:$B$1005,0),1))=0,"",INDEX(TasksList!$G$6:$G$1005,MATCH(C1088,TasksList!$B$6:$B$1005,0),1)),""),"")</f>
        <v/>
      </c>
      <c r="I1088" s="381"/>
      <c r="J1088" s="400"/>
      <c r="K1088" s="400"/>
      <c r="L1088" s="179"/>
      <c r="M1088" s="381"/>
      <c r="N1088" s="362" t="str">
        <f>IFERROR(IF(LEN(INDEX(PlansAndNotes!$D$6:$D$4005,ROW(B1088)-ROW($C$3)))=0,"",INDEX(PlansAndNotes!$D$6:$D$4005,ROW(B1088)-ROW($C$3))),"")</f>
        <v/>
      </c>
      <c r="O1088" s="165" t="str">
        <f t="shared" si="133"/>
        <v/>
      </c>
      <c r="P1088" s="363" t="str">
        <f>IFERROR(IF(LEN(INDEX(PlansAndNotes!$E$6:$E$4005,ROW(B1088)-ROW($C$3)))=0,"",INDEX(PlansAndNotes!$E$6:$E$4005,ROW(B1088)-ROW($C$3))),"")</f>
        <v/>
      </c>
      <c r="Q1088" s="363" t="str">
        <f>IFERROR(IF(LEN(INDEX(PlansAndNotes!$G$6:$G$4005,ROW(B1088)-ROW($C$3)))=0,"",INDEX(PlansAndNotes!$G$6:$G$4005,ROW(B1088)-ROW($C$3))),"")</f>
        <v/>
      </c>
      <c r="R1088" s="361" t="str">
        <f>IFERROR(IF(LEN(D1088)&gt;0,IF(LEN(INDEX(AdressBook!$C$6:$C$25,MATCH(D1088,AdressBook!$B$6:$B$25,0),1))=0,"",INDEX(AdressBook!$C$6:$C$25,MATCH(D1088,AdressBook!$B$6:$B$25,0),1)),""),"")</f>
        <v/>
      </c>
      <c r="S1088" s="165">
        <f>IF(LEN(C1088)&gt;0,IFERROR(IF(MATCH(C1088,C1089:$C$4004,0)&gt;0,-1,ROW(S1088)-ROW($S$3)),ROW(S1088)-ROW($S$3)),-1)</f>
        <v>-1</v>
      </c>
      <c r="T1088" s="165">
        <f t="shared" si="134"/>
        <v>0</v>
      </c>
      <c r="U1088" s="165" t="str">
        <f t="shared" si="135"/>
        <v/>
      </c>
      <c r="V1088" s="165" t="str">
        <f>IFERROR(IF(OR(C1088="",S1088&lt;0),"",IF(SUBTOTAL(3,C1088:C1088)=0,-1,SUBTOTAL(3,$C$4:C1088))),"")</f>
        <v/>
      </c>
      <c r="W1088" s="156" t="str">
        <f t="array" ref="W1088">IF(LEN(C1088)&gt;0,IFERROR(IF(MATCH(C1088,$C$3:$C1087,0)&gt;0,N1088-INDEX($N$3:N1087,SUMPRODUCT(MAX(ROW($C$3:$C1087)*(C1088=$C$3:$C1087)))-2,1),""),""),"")</f>
        <v/>
      </c>
      <c r="X1088" s="156">
        <f t="shared" ca="1" si="136"/>
        <v>1</v>
      </c>
      <c r="Y1088" s="156">
        <f t="shared" ca="1" si="137"/>
        <v>1</v>
      </c>
    </row>
    <row r="1089" spans="2:25" hidden="1" x14ac:dyDescent="0.25">
      <c r="B1089" s="390" t="str">
        <f>IFERROR(IF(LEN(INDEX(PlansAndNotes!$B$6:$B$2005,ROW(A1089)-ROW($B$3)))=0,"",INDEX(PlansAndNotes!$B$6:$B$2005,ROW(A1089)-ROW($B$3))),"")</f>
        <v/>
      </c>
      <c r="C1089" s="361" t="str">
        <f t="shared" si="132"/>
        <v/>
      </c>
      <c r="D1089" s="361" t="str">
        <f>IFERROR(IF(LEN(C1089)&gt;0,IF(LEN(INDEX(TasksList!$C$6:$C$1005,MATCH(C1089,TasksList!$B$6:$B$1005,0),1))=0,"",INDEX(TasksList!$C$6:$C$1005,MATCH(C1089,TasksList!$B$6:$B$1005,0),1)),""),"")</f>
        <v/>
      </c>
      <c r="E1089" s="361" t="str">
        <f>IFERROR(IF(LEN(C1089)&gt;0,IF(LEN(INDEX(TasksList!$F$6:$F$1005,MATCH(C1089,TasksList!$B$6:$B$1005,0),1))=0,"not set!",INDEX(TasksList!$F$6:$F$1005,MATCH(C1089,TasksList!$B$6:$B$1005,0),1)),""),"")</f>
        <v/>
      </c>
      <c r="F1089" s="360" t="str">
        <f>IFERROR(IF(LEN(D1089)&gt;0,IF(LEN(INDEX(AdressBook!$D$6:$D$25,MATCH(D1089,AdressBook!$B$6:$B$25,0),1))=0,"",INDEX(AdressBook!$D$6:$D$25,MATCH(D1089,AdressBook!$B$6:$B$25,0),1)),""),"")</f>
        <v/>
      </c>
      <c r="G1089" s="361" t="str">
        <f>IFERROR(IF(LEN(INDEX(PlansAndNotes!$F$6:$F$2005,ROW(B1089)-ROW($C$3)))=0,"",INDEX(PlansAndNotes!$F$6:$F$2005,ROW(B1089)-ROW($C$3))),"")</f>
        <v/>
      </c>
      <c r="H1089" s="361" t="str">
        <f>IFERROR(IF(LEN(C1089)&gt;0,IF(LEN(INDEX(TasksList!$G$6:$G$1005,MATCH(C1089,TasksList!$B$6:$B$1005,0),1))=0,"",INDEX(TasksList!$G$6:$G$1005,MATCH(C1089,TasksList!$B$6:$B$1005,0),1)),""),"")</f>
        <v/>
      </c>
      <c r="I1089" s="381"/>
      <c r="J1089" s="400"/>
      <c r="K1089" s="400"/>
      <c r="L1089" s="179"/>
      <c r="M1089" s="381"/>
      <c r="N1089" s="362" t="str">
        <f>IFERROR(IF(LEN(INDEX(PlansAndNotes!$D$6:$D$4005,ROW(B1089)-ROW($C$3)))=0,"",INDEX(PlansAndNotes!$D$6:$D$4005,ROW(B1089)-ROW($C$3))),"")</f>
        <v/>
      </c>
      <c r="O1089" s="165" t="str">
        <f t="shared" si="133"/>
        <v/>
      </c>
      <c r="P1089" s="363" t="str">
        <f>IFERROR(IF(LEN(INDEX(PlansAndNotes!$E$6:$E$4005,ROW(B1089)-ROW($C$3)))=0,"",INDEX(PlansAndNotes!$E$6:$E$4005,ROW(B1089)-ROW($C$3))),"")</f>
        <v/>
      </c>
      <c r="Q1089" s="363" t="str">
        <f>IFERROR(IF(LEN(INDEX(PlansAndNotes!$G$6:$G$4005,ROW(B1089)-ROW($C$3)))=0,"",INDEX(PlansAndNotes!$G$6:$G$4005,ROW(B1089)-ROW($C$3))),"")</f>
        <v/>
      </c>
      <c r="R1089" s="361" t="str">
        <f>IFERROR(IF(LEN(D1089)&gt;0,IF(LEN(INDEX(AdressBook!$C$6:$C$25,MATCH(D1089,AdressBook!$B$6:$B$25,0),1))=0,"",INDEX(AdressBook!$C$6:$C$25,MATCH(D1089,AdressBook!$B$6:$B$25,0),1)),""),"")</f>
        <v/>
      </c>
      <c r="S1089" s="165">
        <f>IF(LEN(C1089)&gt;0,IFERROR(IF(MATCH(C1089,C1090:$C$4004,0)&gt;0,-1,ROW(S1089)-ROW($S$3)),ROW(S1089)-ROW($S$3)),-1)</f>
        <v>-1</v>
      </c>
      <c r="T1089" s="165">
        <f t="shared" si="134"/>
        <v>0</v>
      </c>
      <c r="U1089" s="165" t="str">
        <f t="shared" si="135"/>
        <v/>
      </c>
      <c r="V1089" s="165" t="str">
        <f>IFERROR(IF(OR(C1089="",S1089&lt;0),"",IF(SUBTOTAL(3,C1089:C1089)=0,-1,SUBTOTAL(3,$C$4:C1089))),"")</f>
        <v/>
      </c>
      <c r="W1089" s="156" t="str">
        <f t="array" ref="W1089">IF(LEN(C1089)&gt;0,IFERROR(IF(MATCH(C1089,$C$3:$C1088,0)&gt;0,N1089-INDEX($N$3:N1088,SUMPRODUCT(MAX(ROW($C$3:$C1088)*(C1089=$C$3:$C1088)))-2,1),""),""),"")</f>
        <v/>
      </c>
      <c r="X1089" s="156">
        <f t="shared" ca="1" si="136"/>
        <v>1</v>
      </c>
      <c r="Y1089" s="156">
        <f t="shared" ca="1" si="137"/>
        <v>1</v>
      </c>
    </row>
    <row r="1090" spans="2:25" hidden="1" x14ac:dyDescent="0.25">
      <c r="B1090" s="390" t="str">
        <f>IFERROR(IF(LEN(INDEX(PlansAndNotes!$B$6:$B$2005,ROW(A1090)-ROW($B$3)))=0,"",INDEX(PlansAndNotes!$B$6:$B$2005,ROW(A1090)-ROW($B$3))),"")</f>
        <v/>
      </c>
      <c r="C1090" s="361" t="str">
        <f t="shared" si="132"/>
        <v/>
      </c>
      <c r="D1090" s="361" t="str">
        <f>IFERROR(IF(LEN(C1090)&gt;0,IF(LEN(INDEX(TasksList!$C$6:$C$1005,MATCH(C1090,TasksList!$B$6:$B$1005,0),1))=0,"",INDEX(TasksList!$C$6:$C$1005,MATCH(C1090,TasksList!$B$6:$B$1005,0),1)),""),"")</f>
        <v/>
      </c>
      <c r="E1090" s="361" t="str">
        <f>IFERROR(IF(LEN(C1090)&gt;0,IF(LEN(INDEX(TasksList!$F$6:$F$1005,MATCH(C1090,TasksList!$B$6:$B$1005,0),1))=0,"not set!",INDEX(TasksList!$F$6:$F$1005,MATCH(C1090,TasksList!$B$6:$B$1005,0),1)),""),"")</f>
        <v/>
      </c>
      <c r="F1090" s="360" t="str">
        <f>IFERROR(IF(LEN(D1090)&gt;0,IF(LEN(INDEX(AdressBook!$D$6:$D$25,MATCH(D1090,AdressBook!$B$6:$B$25,0),1))=0,"",INDEX(AdressBook!$D$6:$D$25,MATCH(D1090,AdressBook!$B$6:$B$25,0),1)),""),"")</f>
        <v/>
      </c>
      <c r="G1090" s="361" t="str">
        <f>IFERROR(IF(LEN(INDEX(PlansAndNotes!$F$6:$F$2005,ROW(B1090)-ROW($C$3)))=0,"",INDEX(PlansAndNotes!$F$6:$F$2005,ROW(B1090)-ROW($C$3))),"")</f>
        <v/>
      </c>
      <c r="H1090" s="361" t="str">
        <f>IFERROR(IF(LEN(C1090)&gt;0,IF(LEN(INDEX(TasksList!$G$6:$G$1005,MATCH(C1090,TasksList!$B$6:$B$1005,0),1))=0,"",INDEX(TasksList!$G$6:$G$1005,MATCH(C1090,TasksList!$B$6:$B$1005,0),1)),""),"")</f>
        <v/>
      </c>
      <c r="I1090" s="381"/>
      <c r="J1090" s="400"/>
      <c r="K1090" s="400"/>
      <c r="L1090" s="179"/>
      <c r="M1090" s="381"/>
      <c r="N1090" s="362" t="str">
        <f>IFERROR(IF(LEN(INDEX(PlansAndNotes!$D$6:$D$4005,ROW(B1090)-ROW($C$3)))=0,"",INDEX(PlansAndNotes!$D$6:$D$4005,ROW(B1090)-ROW($C$3))),"")</f>
        <v/>
      </c>
      <c r="O1090" s="165" t="str">
        <f t="shared" si="133"/>
        <v/>
      </c>
      <c r="P1090" s="363" t="str">
        <f>IFERROR(IF(LEN(INDEX(PlansAndNotes!$E$6:$E$4005,ROW(B1090)-ROW($C$3)))=0,"",INDEX(PlansAndNotes!$E$6:$E$4005,ROW(B1090)-ROW($C$3))),"")</f>
        <v/>
      </c>
      <c r="Q1090" s="363" t="str">
        <f>IFERROR(IF(LEN(INDEX(PlansAndNotes!$G$6:$G$4005,ROW(B1090)-ROW($C$3)))=0,"",INDEX(PlansAndNotes!$G$6:$G$4005,ROW(B1090)-ROW($C$3))),"")</f>
        <v/>
      </c>
      <c r="R1090" s="361" t="str">
        <f>IFERROR(IF(LEN(D1090)&gt;0,IF(LEN(INDEX(AdressBook!$C$6:$C$25,MATCH(D1090,AdressBook!$B$6:$B$25,0),1))=0,"",INDEX(AdressBook!$C$6:$C$25,MATCH(D1090,AdressBook!$B$6:$B$25,0),1)),""),"")</f>
        <v/>
      </c>
      <c r="S1090" s="165">
        <f>IF(LEN(C1090)&gt;0,IFERROR(IF(MATCH(C1090,C1091:$C$4004,0)&gt;0,-1,ROW(S1090)-ROW($S$3)),ROW(S1090)-ROW($S$3)),-1)</f>
        <v>-1</v>
      </c>
      <c r="T1090" s="165">
        <f t="shared" si="134"/>
        <v>0</v>
      </c>
      <c r="U1090" s="165" t="str">
        <f t="shared" si="135"/>
        <v/>
      </c>
      <c r="V1090" s="165" t="str">
        <f>IFERROR(IF(OR(C1090="",S1090&lt;0),"",IF(SUBTOTAL(3,C1090:C1090)=0,-1,SUBTOTAL(3,$C$4:C1090))),"")</f>
        <v/>
      </c>
      <c r="W1090" s="156" t="str">
        <f t="array" ref="W1090">IF(LEN(C1090)&gt;0,IFERROR(IF(MATCH(C1090,$C$3:$C1089,0)&gt;0,N1090-INDEX($N$3:N1089,SUMPRODUCT(MAX(ROW($C$3:$C1089)*(C1090=$C$3:$C1089)))-2,1),""),""),"")</f>
        <v/>
      </c>
      <c r="X1090" s="156">
        <f t="shared" ca="1" si="136"/>
        <v>1</v>
      </c>
      <c r="Y1090" s="156">
        <f t="shared" ca="1" si="137"/>
        <v>1</v>
      </c>
    </row>
    <row r="1091" spans="2:25" hidden="1" x14ac:dyDescent="0.25">
      <c r="B1091" s="390" t="str">
        <f>IFERROR(IF(LEN(INDEX(PlansAndNotes!$B$6:$B$2005,ROW(A1091)-ROW($B$3)))=0,"",INDEX(PlansAndNotes!$B$6:$B$2005,ROW(A1091)-ROW($B$3))),"")</f>
        <v/>
      </c>
      <c r="C1091" s="361" t="str">
        <f t="shared" si="132"/>
        <v/>
      </c>
      <c r="D1091" s="361" t="str">
        <f>IFERROR(IF(LEN(C1091)&gt;0,IF(LEN(INDEX(TasksList!$C$6:$C$1005,MATCH(C1091,TasksList!$B$6:$B$1005,0),1))=0,"",INDEX(TasksList!$C$6:$C$1005,MATCH(C1091,TasksList!$B$6:$B$1005,0),1)),""),"")</f>
        <v/>
      </c>
      <c r="E1091" s="361" t="str">
        <f>IFERROR(IF(LEN(C1091)&gt;0,IF(LEN(INDEX(TasksList!$F$6:$F$1005,MATCH(C1091,TasksList!$B$6:$B$1005,0),1))=0,"not set!",INDEX(TasksList!$F$6:$F$1005,MATCH(C1091,TasksList!$B$6:$B$1005,0),1)),""),"")</f>
        <v/>
      </c>
      <c r="F1091" s="360" t="str">
        <f>IFERROR(IF(LEN(D1091)&gt;0,IF(LEN(INDEX(AdressBook!$D$6:$D$25,MATCH(D1091,AdressBook!$B$6:$B$25,0),1))=0,"",INDEX(AdressBook!$D$6:$D$25,MATCH(D1091,AdressBook!$B$6:$B$25,0),1)),""),"")</f>
        <v/>
      </c>
      <c r="G1091" s="361" t="str">
        <f>IFERROR(IF(LEN(INDEX(PlansAndNotes!$F$6:$F$2005,ROW(B1091)-ROW($C$3)))=0,"",INDEX(PlansAndNotes!$F$6:$F$2005,ROW(B1091)-ROW($C$3))),"")</f>
        <v/>
      </c>
      <c r="H1091" s="361" t="str">
        <f>IFERROR(IF(LEN(C1091)&gt;0,IF(LEN(INDEX(TasksList!$G$6:$G$1005,MATCH(C1091,TasksList!$B$6:$B$1005,0),1))=0,"",INDEX(TasksList!$G$6:$G$1005,MATCH(C1091,TasksList!$B$6:$B$1005,0),1)),""),"")</f>
        <v/>
      </c>
      <c r="I1091" s="381"/>
      <c r="J1091" s="400"/>
      <c r="K1091" s="400"/>
      <c r="L1091" s="179"/>
      <c r="M1091" s="381"/>
      <c r="N1091" s="362" t="str">
        <f>IFERROR(IF(LEN(INDEX(PlansAndNotes!$D$6:$D$4005,ROW(B1091)-ROW($C$3)))=0,"",INDEX(PlansAndNotes!$D$6:$D$4005,ROW(B1091)-ROW($C$3))),"")</f>
        <v/>
      </c>
      <c r="O1091" s="165" t="str">
        <f t="shared" si="133"/>
        <v/>
      </c>
      <c r="P1091" s="363" t="str">
        <f>IFERROR(IF(LEN(INDEX(PlansAndNotes!$E$6:$E$4005,ROW(B1091)-ROW($C$3)))=0,"",INDEX(PlansAndNotes!$E$6:$E$4005,ROW(B1091)-ROW($C$3))),"")</f>
        <v/>
      </c>
      <c r="Q1091" s="363" t="str">
        <f>IFERROR(IF(LEN(INDEX(PlansAndNotes!$G$6:$G$4005,ROW(B1091)-ROW($C$3)))=0,"",INDEX(PlansAndNotes!$G$6:$G$4005,ROW(B1091)-ROW($C$3))),"")</f>
        <v/>
      </c>
      <c r="R1091" s="361" t="str">
        <f>IFERROR(IF(LEN(D1091)&gt;0,IF(LEN(INDEX(AdressBook!$C$6:$C$25,MATCH(D1091,AdressBook!$B$6:$B$25,0),1))=0,"",INDEX(AdressBook!$C$6:$C$25,MATCH(D1091,AdressBook!$B$6:$B$25,0),1)),""),"")</f>
        <v/>
      </c>
      <c r="S1091" s="165">
        <f>IF(LEN(C1091)&gt;0,IFERROR(IF(MATCH(C1091,C1092:$C$4004,0)&gt;0,-1,ROW(S1091)-ROW($S$3)),ROW(S1091)-ROW($S$3)),-1)</f>
        <v>-1</v>
      </c>
      <c r="T1091" s="165">
        <f t="shared" si="134"/>
        <v>0</v>
      </c>
      <c r="U1091" s="165" t="str">
        <f t="shared" si="135"/>
        <v/>
      </c>
      <c r="V1091" s="165" t="str">
        <f>IFERROR(IF(OR(C1091="",S1091&lt;0),"",IF(SUBTOTAL(3,C1091:C1091)=0,-1,SUBTOTAL(3,$C$4:C1091))),"")</f>
        <v/>
      </c>
      <c r="W1091" s="156" t="str">
        <f t="array" ref="W1091">IF(LEN(C1091)&gt;0,IFERROR(IF(MATCH(C1091,$C$3:$C1090,0)&gt;0,N1091-INDEX($N$3:N1090,SUMPRODUCT(MAX(ROW($C$3:$C1090)*(C1091=$C$3:$C1090)))-2,1),""),""),"")</f>
        <v/>
      </c>
      <c r="X1091" s="156">
        <f t="shared" ca="1" si="136"/>
        <v>1</v>
      </c>
      <c r="Y1091" s="156">
        <f t="shared" ca="1" si="137"/>
        <v>1</v>
      </c>
    </row>
    <row r="1092" spans="2:25" hidden="1" x14ac:dyDescent="0.25">
      <c r="B1092" s="390" t="str">
        <f>IFERROR(IF(LEN(INDEX(PlansAndNotes!$B$6:$B$2005,ROW(A1092)-ROW($B$3)))=0,"",INDEX(PlansAndNotes!$B$6:$B$2005,ROW(A1092)-ROW($B$3))),"")</f>
        <v/>
      </c>
      <c r="C1092" s="361" t="str">
        <f t="shared" ref="C1092:C1155" si="138">IF(LEN(B1092)&gt;0,LEFT(B1092,SEARCH(" - ",B1092)-1)*1,"")</f>
        <v/>
      </c>
      <c r="D1092" s="361" t="str">
        <f>IFERROR(IF(LEN(C1092)&gt;0,IF(LEN(INDEX(TasksList!$C$6:$C$1005,MATCH(C1092,TasksList!$B$6:$B$1005,0),1))=0,"",INDEX(TasksList!$C$6:$C$1005,MATCH(C1092,TasksList!$B$6:$B$1005,0),1)),""),"")</f>
        <v/>
      </c>
      <c r="E1092" s="361" t="str">
        <f>IFERROR(IF(LEN(C1092)&gt;0,IF(LEN(INDEX(TasksList!$F$6:$F$1005,MATCH(C1092,TasksList!$B$6:$B$1005,0),1))=0,"not set!",INDEX(TasksList!$F$6:$F$1005,MATCH(C1092,TasksList!$B$6:$B$1005,0),1)),""),"")</f>
        <v/>
      </c>
      <c r="F1092" s="360" t="str">
        <f>IFERROR(IF(LEN(D1092)&gt;0,IF(LEN(INDEX(AdressBook!$D$6:$D$25,MATCH(D1092,AdressBook!$B$6:$B$25,0),1))=0,"",INDEX(AdressBook!$D$6:$D$25,MATCH(D1092,AdressBook!$B$6:$B$25,0),1)),""),"")</f>
        <v/>
      </c>
      <c r="G1092" s="361" t="str">
        <f>IFERROR(IF(LEN(INDEX(PlansAndNotes!$F$6:$F$2005,ROW(B1092)-ROW($C$3)))=0,"",INDEX(PlansAndNotes!$F$6:$F$2005,ROW(B1092)-ROW($C$3))),"")</f>
        <v/>
      </c>
      <c r="H1092" s="361" t="str">
        <f>IFERROR(IF(LEN(C1092)&gt;0,IF(LEN(INDEX(TasksList!$G$6:$G$1005,MATCH(C1092,TasksList!$B$6:$B$1005,0),1))=0,"",INDEX(TasksList!$G$6:$G$1005,MATCH(C1092,TasksList!$B$6:$B$1005,0),1)),""),"")</f>
        <v/>
      </c>
      <c r="I1092" s="381"/>
      <c r="J1092" s="400"/>
      <c r="K1092" s="400"/>
      <c r="L1092" s="179"/>
      <c r="M1092" s="381"/>
      <c r="N1092" s="362" t="str">
        <f>IFERROR(IF(LEN(INDEX(PlansAndNotes!$D$6:$D$4005,ROW(B1092)-ROW($C$3)))=0,"",INDEX(PlansAndNotes!$D$6:$D$4005,ROW(B1092)-ROW($C$3))),"")</f>
        <v/>
      </c>
      <c r="O1092" s="165" t="str">
        <f t="shared" ref="O1092:O1155" si="139">IF(LEN(B1092)&gt;0,RIGHT(B1092,LEN(B1092)-SEARCH(" - ",B1092)-2),"")</f>
        <v/>
      </c>
      <c r="P1092" s="363" t="str">
        <f>IFERROR(IF(LEN(INDEX(PlansAndNotes!$E$6:$E$4005,ROW(B1092)-ROW($C$3)))=0,"",INDEX(PlansAndNotes!$E$6:$E$4005,ROW(B1092)-ROW($C$3))),"")</f>
        <v/>
      </c>
      <c r="Q1092" s="363" t="str">
        <f>IFERROR(IF(LEN(INDEX(PlansAndNotes!$G$6:$G$4005,ROW(B1092)-ROW($C$3)))=0,"",INDEX(PlansAndNotes!$G$6:$G$4005,ROW(B1092)-ROW($C$3))),"")</f>
        <v/>
      </c>
      <c r="R1092" s="361" t="str">
        <f>IFERROR(IF(LEN(D1092)&gt;0,IF(LEN(INDEX(AdressBook!$C$6:$C$25,MATCH(D1092,AdressBook!$B$6:$B$25,0),1))=0,"",INDEX(AdressBook!$C$6:$C$25,MATCH(D1092,AdressBook!$B$6:$B$25,0),1)),""),"")</f>
        <v/>
      </c>
      <c r="S1092" s="165">
        <f>IF(LEN(C1092)&gt;0,IFERROR(IF(MATCH(C1092,C1093:$C$4004,0)&gt;0,-1,ROW(S1092)-ROW($S$3)),ROW(S1092)-ROW($S$3)),-1)</f>
        <v>-1</v>
      </c>
      <c r="T1092" s="165">
        <f t="shared" ref="T1092:T1155" si="140">IF(OR(taskRange="All tasks (all stages)",taskRange=""),ROW(T1092)-ROW($T$3),IF(S1092&gt;0,ROW(T1092)-ROW($T$3),0))*IF(OR(calendarSalesmen="",calendarSalesmen="All salesmen"),1,IF(calendarSalesmen=G1092,1,0))*IF(OR(calendarStage="",calendarStage="All Stages"),1,IF(calendarStage=P1092,1,0))</f>
        <v>0</v>
      </c>
      <c r="U1092" s="165" t="str">
        <f t="shared" ref="U1092:U1155" si="141">IF(S1092&gt;0,P1092,"")</f>
        <v/>
      </c>
      <c r="V1092" s="165" t="str">
        <f>IFERROR(IF(OR(C1092="",S1092&lt;0),"",IF(SUBTOTAL(3,C1092:C1092)=0,-1,SUBTOTAL(3,$C$4:C1092))),"")</f>
        <v/>
      </c>
      <c r="W1092" s="156" t="str">
        <f t="array" ref="W1092">IF(LEN(C1092)&gt;0,IFERROR(IF(MATCH(C1092,$C$3:$C1091,0)&gt;0,N1092-INDEX($N$3:N1091,SUMPRODUCT(MAX(ROW($C$3:$C1091)*(C1092=$C$3:$C1091)))-2,1),""),""),"")</f>
        <v/>
      </c>
      <c r="X1092" s="156">
        <f t="shared" ca="1" si="136"/>
        <v>1</v>
      </c>
      <c r="Y1092" s="156">
        <f t="shared" ca="1" si="137"/>
        <v>1</v>
      </c>
    </row>
    <row r="1093" spans="2:25" hidden="1" x14ac:dyDescent="0.25">
      <c r="B1093" s="390" t="str">
        <f>IFERROR(IF(LEN(INDEX(PlansAndNotes!$B$6:$B$2005,ROW(A1093)-ROW($B$3)))=0,"",INDEX(PlansAndNotes!$B$6:$B$2005,ROW(A1093)-ROW($B$3))),"")</f>
        <v/>
      </c>
      <c r="C1093" s="361" t="str">
        <f t="shared" si="138"/>
        <v/>
      </c>
      <c r="D1093" s="361" t="str">
        <f>IFERROR(IF(LEN(C1093)&gt;0,IF(LEN(INDEX(TasksList!$C$6:$C$1005,MATCH(C1093,TasksList!$B$6:$B$1005,0),1))=0,"",INDEX(TasksList!$C$6:$C$1005,MATCH(C1093,TasksList!$B$6:$B$1005,0),1)),""),"")</f>
        <v/>
      </c>
      <c r="E1093" s="361" t="str">
        <f>IFERROR(IF(LEN(C1093)&gt;0,IF(LEN(INDEX(TasksList!$F$6:$F$1005,MATCH(C1093,TasksList!$B$6:$B$1005,0),1))=0,"not set!",INDEX(TasksList!$F$6:$F$1005,MATCH(C1093,TasksList!$B$6:$B$1005,0),1)),""),"")</f>
        <v/>
      </c>
      <c r="F1093" s="360" t="str">
        <f>IFERROR(IF(LEN(D1093)&gt;0,IF(LEN(INDEX(AdressBook!$D$6:$D$25,MATCH(D1093,AdressBook!$B$6:$B$25,0),1))=0,"",INDEX(AdressBook!$D$6:$D$25,MATCH(D1093,AdressBook!$B$6:$B$25,0),1)),""),"")</f>
        <v/>
      </c>
      <c r="G1093" s="361" t="str">
        <f>IFERROR(IF(LEN(INDEX(PlansAndNotes!$F$6:$F$2005,ROW(B1093)-ROW($C$3)))=0,"",INDEX(PlansAndNotes!$F$6:$F$2005,ROW(B1093)-ROW($C$3))),"")</f>
        <v/>
      </c>
      <c r="H1093" s="361" t="str">
        <f>IFERROR(IF(LEN(C1093)&gt;0,IF(LEN(INDEX(TasksList!$G$6:$G$1005,MATCH(C1093,TasksList!$B$6:$B$1005,0),1))=0,"",INDEX(TasksList!$G$6:$G$1005,MATCH(C1093,TasksList!$B$6:$B$1005,0),1)),""),"")</f>
        <v/>
      </c>
      <c r="I1093" s="381"/>
      <c r="J1093" s="400"/>
      <c r="K1093" s="400"/>
      <c r="L1093" s="179"/>
      <c r="M1093" s="381"/>
      <c r="N1093" s="362" t="str">
        <f>IFERROR(IF(LEN(INDEX(PlansAndNotes!$D$6:$D$4005,ROW(B1093)-ROW($C$3)))=0,"",INDEX(PlansAndNotes!$D$6:$D$4005,ROW(B1093)-ROW($C$3))),"")</f>
        <v/>
      </c>
      <c r="O1093" s="165" t="str">
        <f t="shared" si="139"/>
        <v/>
      </c>
      <c r="P1093" s="363" t="str">
        <f>IFERROR(IF(LEN(INDEX(PlansAndNotes!$E$6:$E$4005,ROW(B1093)-ROW($C$3)))=0,"",INDEX(PlansAndNotes!$E$6:$E$4005,ROW(B1093)-ROW($C$3))),"")</f>
        <v/>
      </c>
      <c r="Q1093" s="363" t="str">
        <f>IFERROR(IF(LEN(INDEX(PlansAndNotes!$G$6:$G$4005,ROW(B1093)-ROW($C$3)))=0,"",INDEX(PlansAndNotes!$G$6:$G$4005,ROW(B1093)-ROW($C$3))),"")</f>
        <v/>
      </c>
      <c r="R1093" s="361" t="str">
        <f>IFERROR(IF(LEN(D1093)&gt;0,IF(LEN(INDEX(AdressBook!$C$6:$C$25,MATCH(D1093,AdressBook!$B$6:$B$25,0),1))=0,"",INDEX(AdressBook!$C$6:$C$25,MATCH(D1093,AdressBook!$B$6:$B$25,0),1)),""),"")</f>
        <v/>
      </c>
      <c r="S1093" s="165">
        <f>IF(LEN(C1093)&gt;0,IFERROR(IF(MATCH(C1093,C1094:$C$4004,0)&gt;0,-1,ROW(S1093)-ROW($S$3)),ROW(S1093)-ROW($S$3)),-1)</f>
        <v>-1</v>
      </c>
      <c r="T1093" s="165">
        <f t="shared" si="140"/>
        <v>0</v>
      </c>
      <c r="U1093" s="165" t="str">
        <f t="shared" si="141"/>
        <v/>
      </c>
      <c r="V1093" s="165" t="str">
        <f>IFERROR(IF(OR(C1093="",S1093&lt;0),"",IF(SUBTOTAL(3,C1093:C1093)=0,-1,SUBTOTAL(3,$C$4:C1093))),"")</f>
        <v/>
      </c>
      <c r="W1093" s="156" t="str">
        <f t="array" ref="W1093">IF(LEN(C1093)&gt;0,IFERROR(IF(MATCH(C1093,$C$3:$C1092,0)&gt;0,N1093-INDEX($N$3:N1092,SUMPRODUCT(MAX(ROW($C$3:$C1092)*(C1093=$C$3:$C1092)))-2,1),""),""),"")</f>
        <v/>
      </c>
      <c r="X1093" s="156">
        <f t="shared" ref="X1093:X1156" ca="1" si="142">IFERROR(IF($X$2="",1,IF(AND(N1093&lt;=TODAY(),N1093+$X$2&gt;=TODAY()),1,0)),"")</f>
        <v>1</v>
      </c>
      <c r="Y1093" s="156">
        <f t="shared" ref="Y1093:Y1156" ca="1" si="143">IFERROR(IF($Y$2="",1,IF(AND(N1093&lt;=TODAY(),N1093+$Y$2&gt;=TODAY()),1,0)),"")</f>
        <v>1</v>
      </c>
    </row>
    <row r="1094" spans="2:25" hidden="1" x14ac:dyDescent="0.25">
      <c r="B1094" s="390" t="str">
        <f>IFERROR(IF(LEN(INDEX(PlansAndNotes!$B$6:$B$2005,ROW(A1094)-ROW($B$3)))=0,"",INDEX(PlansAndNotes!$B$6:$B$2005,ROW(A1094)-ROW($B$3))),"")</f>
        <v/>
      </c>
      <c r="C1094" s="361" t="str">
        <f t="shared" si="138"/>
        <v/>
      </c>
      <c r="D1094" s="361" t="str">
        <f>IFERROR(IF(LEN(C1094)&gt;0,IF(LEN(INDEX(TasksList!$C$6:$C$1005,MATCH(C1094,TasksList!$B$6:$B$1005,0),1))=0,"",INDEX(TasksList!$C$6:$C$1005,MATCH(C1094,TasksList!$B$6:$B$1005,0),1)),""),"")</f>
        <v/>
      </c>
      <c r="E1094" s="361" t="str">
        <f>IFERROR(IF(LEN(C1094)&gt;0,IF(LEN(INDEX(TasksList!$F$6:$F$1005,MATCH(C1094,TasksList!$B$6:$B$1005,0),1))=0,"not set!",INDEX(TasksList!$F$6:$F$1005,MATCH(C1094,TasksList!$B$6:$B$1005,0),1)),""),"")</f>
        <v/>
      </c>
      <c r="F1094" s="360" t="str">
        <f>IFERROR(IF(LEN(D1094)&gt;0,IF(LEN(INDEX(AdressBook!$D$6:$D$25,MATCH(D1094,AdressBook!$B$6:$B$25,0),1))=0,"",INDEX(AdressBook!$D$6:$D$25,MATCH(D1094,AdressBook!$B$6:$B$25,0),1)),""),"")</f>
        <v/>
      </c>
      <c r="G1094" s="361" t="str">
        <f>IFERROR(IF(LEN(INDEX(PlansAndNotes!$F$6:$F$2005,ROW(B1094)-ROW($C$3)))=0,"",INDEX(PlansAndNotes!$F$6:$F$2005,ROW(B1094)-ROW($C$3))),"")</f>
        <v/>
      </c>
      <c r="H1094" s="361" t="str">
        <f>IFERROR(IF(LEN(C1094)&gt;0,IF(LEN(INDEX(TasksList!$G$6:$G$1005,MATCH(C1094,TasksList!$B$6:$B$1005,0),1))=0,"",INDEX(TasksList!$G$6:$G$1005,MATCH(C1094,TasksList!$B$6:$B$1005,0),1)),""),"")</f>
        <v/>
      </c>
      <c r="I1094" s="381"/>
      <c r="J1094" s="400"/>
      <c r="K1094" s="400"/>
      <c r="L1094" s="179"/>
      <c r="M1094" s="381"/>
      <c r="N1094" s="362" t="str">
        <f>IFERROR(IF(LEN(INDEX(PlansAndNotes!$D$6:$D$4005,ROW(B1094)-ROW($C$3)))=0,"",INDEX(PlansAndNotes!$D$6:$D$4005,ROW(B1094)-ROW($C$3))),"")</f>
        <v/>
      </c>
      <c r="O1094" s="165" t="str">
        <f t="shared" si="139"/>
        <v/>
      </c>
      <c r="P1094" s="363" t="str">
        <f>IFERROR(IF(LEN(INDEX(PlansAndNotes!$E$6:$E$4005,ROW(B1094)-ROW($C$3)))=0,"",INDEX(PlansAndNotes!$E$6:$E$4005,ROW(B1094)-ROW($C$3))),"")</f>
        <v/>
      </c>
      <c r="Q1094" s="363" t="str">
        <f>IFERROR(IF(LEN(INDEX(PlansAndNotes!$G$6:$G$4005,ROW(B1094)-ROW($C$3)))=0,"",INDEX(PlansAndNotes!$G$6:$G$4005,ROW(B1094)-ROW($C$3))),"")</f>
        <v/>
      </c>
      <c r="R1094" s="361" t="str">
        <f>IFERROR(IF(LEN(D1094)&gt;0,IF(LEN(INDEX(AdressBook!$C$6:$C$25,MATCH(D1094,AdressBook!$B$6:$B$25,0),1))=0,"",INDEX(AdressBook!$C$6:$C$25,MATCH(D1094,AdressBook!$B$6:$B$25,0),1)),""),"")</f>
        <v/>
      </c>
      <c r="S1094" s="165">
        <f>IF(LEN(C1094)&gt;0,IFERROR(IF(MATCH(C1094,C1095:$C$4004,0)&gt;0,-1,ROW(S1094)-ROW($S$3)),ROW(S1094)-ROW($S$3)),-1)</f>
        <v>-1</v>
      </c>
      <c r="T1094" s="165">
        <f t="shared" si="140"/>
        <v>0</v>
      </c>
      <c r="U1094" s="165" t="str">
        <f t="shared" si="141"/>
        <v/>
      </c>
      <c r="V1094" s="165" t="str">
        <f>IFERROR(IF(OR(C1094="",S1094&lt;0),"",IF(SUBTOTAL(3,C1094:C1094)=0,-1,SUBTOTAL(3,$C$4:C1094))),"")</f>
        <v/>
      </c>
      <c r="W1094" s="156" t="str">
        <f t="array" ref="W1094">IF(LEN(C1094)&gt;0,IFERROR(IF(MATCH(C1094,$C$3:$C1093,0)&gt;0,N1094-INDEX($N$3:N1093,SUMPRODUCT(MAX(ROW($C$3:$C1093)*(C1094=$C$3:$C1093)))-2,1),""),""),"")</f>
        <v/>
      </c>
      <c r="X1094" s="156">
        <f t="shared" ca="1" si="142"/>
        <v>1</v>
      </c>
      <c r="Y1094" s="156">
        <f t="shared" ca="1" si="143"/>
        <v>1</v>
      </c>
    </row>
    <row r="1095" spans="2:25" hidden="1" x14ac:dyDescent="0.25">
      <c r="B1095" s="390" t="str">
        <f>IFERROR(IF(LEN(INDEX(PlansAndNotes!$B$6:$B$2005,ROW(A1095)-ROW($B$3)))=0,"",INDEX(PlansAndNotes!$B$6:$B$2005,ROW(A1095)-ROW($B$3))),"")</f>
        <v/>
      </c>
      <c r="C1095" s="361" t="str">
        <f t="shared" si="138"/>
        <v/>
      </c>
      <c r="D1095" s="361" t="str">
        <f>IFERROR(IF(LEN(C1095)&gt;0,IF(LEN(INDEX(TasksList!$C$6:$C$1005,MATCH(C1095,TasksList!$B$6:$B$1005,0),1))=0,"",INDEX(TasksList!$C$6:$C$1005,MATCH(C1095,TasksList!$B$6:$B$1005,0),1)),""),"")</f>
        <v/>
      </c>
      <c r="E1095" s="361" t="str">
        <f>IFERROR(IF(LEN(C1095)&gt;0,IF(LEN(INDEX(TasksList!$F$6:$F$1005,MATCH(C1095,TasksList!$B$6:$B$1005,0),1))=0,"not set!",INDEX(TasksList!$F$6:$F$1005,MATCH(C1095,TasksList!$B$6:$B$1005,0),1)),""),"")</f>
        <v/>
      </c>
      <c r="F1095" s="360" t="str">
        <f>IFERROR(IF(LEN(D1095)&gt;0,IF(LEN(INDEX(AdressBook!$D$6:$D$25,MATCH(D1095,AdressBook!$B$6:$B$25,0),1))=0,"",INDEX(AdressBook!$D$6:$D$25,MATCH(D1095,AdressBook!$B$6:$B$25,0),1)),""),"")</f>
        <v/>
      </c>
      <c r="G1095" s="361" t="str">
        <f>IFERROR(IF(LEN(INDEX(PlansAndNotes!$F$6:$F$2005,ROW(B1095)-ROW($C$3)))=0,"",INDEX(PlansAndNotes!$F$6:$F$2005,ROW(B1095)-ROW($C$3))),"")</f>
        <v/>
      </c>
      <c r="H1095" s="361" t="str">
        <f>IFERROR(IF(LEN(C1095)&gt;0,IF(LEN(INDEX(TasksList!$G$6:$G$1005,MATCH(C1095,TasksList!$B$6:$B$1005,0),1))=0,"",INDEX(TasksList!$G$6:$G$1005,MATCH(C1095,TasksList!$B$6:$B$1005,0),1)),""),"")</f>
        <v/>
      </c>
      <c r="I1095" s="381"/>
      <c r="J1095" s="400"/>
      <c r="K1095" s="400"/>
      <c r="L1095" s="179"/>
      <c r="M1095" s="381"/>
      <c r="N1095" s="362" t="str">
        <f>IFERROR(IF(LEN(INDEX(PlansAndNotes!$D$6:$D$4005,ROW(B1095)-ROW($C$3)))=0,"",INDEX(PlansAndNotes!$D$6:$D$4005,ROW(B1095)-ROW($C$3))),"")</f>
        <v/>
      </c>
      <c r="O1095" s="165" t="str">
        <f t="shared" si="139"/>
        <v/>
      </c>
      <c r="P1095" s="363" t="str">
        <f>IFERROR(IF(LEN(INDEX(PlansAndNotes!$E$6:$E$4005,ROW(B1095)-ROW($C$3)))=0,"",INDEX(PlansAndNotes!$E$6:$E$4005,ROW(B1095)-ROW($C$3))),"")</f>
        <v/>
      </c>
      <c r="Q1095" s="363" t="str">
        <f>IFERROR(IF(LEN(INDEX(PlansAndNotes!$G$6:$G$4005,ROW(B1095)-ROW($C$3)))=0,"",INDEX(PlansAndNotes!$G$6:$G$4005,ROW(B1095)-ROW($C$3))),"")</f>
        <v/>
      </c>
      <c r="R1095" s="361" t="str">
        <f>IFERROR(IF(LEN(D1095)&gt;0,IF(LEN(INDEX(AdressBook!$C$6:$C$25,MATCH(D1095,AdressBook!$B$6:$B$25,0),1))=0,"",INDEX(AdressBook!$C$6:$C$25,MATCH(D1095,AdressBook!$B$6:$B$25,0),1)),""),"")</f>
        <v/>
      </c>
      <c r="S1095" s="165">
        <f>IF(LEN(C1095)&gt;0,IFERROR(IF(MATCH(C1095,C1096:$C$4004,0)&gt;0,-1,ROW(S1095)-ROW($S$3)),ROW(S1095)-ROW($S$3)),-1)</f>
        <v>-1</v>
      </c>
      <c r="T1095" s="165">
        <f t="shared" si="140"/>
        <v>0</v>
      </c>
      <c r="U1095" s="165" t="str">
        <f t="shared" si="141"/>
        <v/>
      </c>
      <c r="V1095" s="165" t="str">
        <f>IFERROR(IF(OR(C1095="",S1095&lt;0),"",IF(SUBTOTAL(3,C1095:C1095)=0,-1,SUBTOTAL(3,$C$4:C1095))),"")</f>
        <v/>
      </c>
      <c r="W1095" s="156" t="str">
        <f t="array" ref="W1095">IF(LEN(C1095)&gt;0,IFERROR(IF(MATCH(C1095,$C$3:$C1094,0)&gt;0,N1095-INDEX($N$3:N1094,SUMPRODUCT(MAX(ROW($C$3:$C1094)*(C1095=$C$3:$C1094)))-2,1),""),""),"")</f>
        <v/>
      </c>
      <c r="X1095" s="156">
        <f t="shared" ca="1" si="142"/>
        <v>1</v>
      </c>
      <c r="Y1095" s="156">
        <f t="shared" ca="1" si="143"/>
        <v>1</v>
      </c>
    </row>
    <row r="1096" spans="2:25" hidden="1" x14ac:dyDescent="0.25">
      <c r="B1096" s="390" t="str">
        <f>IFERROR(IF(LEN(INDEX(PlansAndNotes!$B$6:$B$2005,ROW(A1096)-ROW($B$3)))=0,"",INDEX(PlansAndNotes!$B$6:$B$2005,ROW(A1096)-ROW($B$3))),"")</f>
        <v/>
      </c>
      <c r="C1096" s="361" t="str">
        <f t="shared" si="138"/>
        <v/>
      </c>
      <c r="D1096" s="361" t="str">
        <f>IFERROR(IF(LEN(C1096)&gt;0,IF(LEN(INDEX(TasksList!$C$6:$C$1005,MATCH(C1096,TasksList!$B$6:$B$1005,0),1))=0,"",INDEX(TasksList!$C$6:$C$1005,MATCH(C1096,TasksList!$B$6:$B$1005,0),1)),""),"")</f>
        <v/>
      </c>
      <c r="E1096" s="361" t="str">
        <f>IFERROR(IF(LEN(C1096)&gt;0,IF(LEN(INDEX(TasksList!$F$6:$F$1005,MATCH(C1096,TasksList!$B$6:$B$1005,0),1))=0,"not set!",INDEX(TasksList!$F$6:$F$1005,MATCH(C1096,TasksList!$B$6:$B$1005,0),1)),""),"")</f>
        <v/>
      </c>
      <c r="F1096" s="360" t="str">
        <f>IFERROR(IF(LEN(D1096)&gt;0,IF(LEN(INDEX(AdressBook!$D$6:$D$25,MATCH(D1096,AdressBook!$B$6:$B$25,0),1))=0,"",INDEX(AdressBook!$D$6:$D$25,MATCH(D1096,AdressBook!$B$6:$B$25,0),1)),""),"")</f>
        <v/>
      </c>
      <c r="G1096" s="361" t="str">
        <f>IFERROR(IF(LEN(INDEX(PlansAndNotes!$F$6:$F$2005,ROW(B1096)-ROW($C$3)))=0,"",INDEX(PlansAndNotes!$F$6:$F$2005,ROW(B1096)-ROW($C$3))),"")</f>
        <v/>
      </c>
      <c r="H1096" s="361" t="str">
        <f>IFERROR(IF(LEN(C1096)&gt;0,IF(LEN(INDEX(TasksList!$G$6:$G$1005,MATCH(C1096,TasksList!$B$6:$B$1005,0),1))=0,"",INDEX(TasksList!$G$6:$G$1005,MATCH(C1096,TasksList!$B$6:$B$1005,0),1)),""),"")</f>
        <v/>
      </c>
      <c r="I1096" s="381"/>
      <c r="J1096" s="400"/>
      <c r="K1096" s="400"/>
      <c r="L1096" s="179"/>
      <c r="M1096" s="381"/>
      <c r="N1096" s="362" t="str">
        <f>IFERROR(IF(LEN(INDEX(PlansAndNotes!$D$6:$D$4005,ROW(B1096)-ROW($C$3)))=0,"",INDEX(PlansAndNotes!$D$6:$D$4005,ROW(B1096)-ROW($C$3))),"")</f>
        <v/>
      </c>
      <c r="O1096" s="165" t="str">
        <f t="shared" si="139"/>
        <v/>
      </c>
      <c r="P1096" s="363" t="str">
        <f>IFERROR(IF(LEN(INDEX(PlansAndNotes!$E$6:$E$4005,ROW(B1096)-ROW($C$3)))=0,"",INDEX(PlansAndNotes!$E$6:$E$4005,ROW(B1096)-ROW($C$3))),"")</f>
        <v/>
      </c>
      <c r="Q1096" s="363" t="str">
        <f>IFERROR(IF(LEN(INDEX(PlansAndNotes!$G$6:$G$4005,ROW(B1096)-ROW($C$3)))=0,"",INDEX(PlansAndNotes!$G$6:$G$4005,ROW(B1096)-ROW($C$3))),"")</f>
        <v/>
      </c>
      <c r="R1096" s="361" t="str">
        <f>IFERROR(IF(LEN(D1096)&gt;0,IF(LEN(INDEX(AdressBook!$C$6:$C$25,MATCH(D1096,AdressBook!$B$6:$B$25,0),1))=0,"",INDEX(AdressBook!$C$6:$C$25,MATCH(D1096,AdressBook!$B$6:$B$25,0),1)),""),"")</f>
        <v/>
      </c>
      <c r="S1096" s="165">
        <f>IF(LEN(C1096)&gt;0,IFERROR(IF(MATCH(C1096,C1097:$C$4004,0)&gt;0,-1,ROW(S1096)-ROW($S$3)),ROW(S1096)-ROW($S$3)),-1)</f>
        <v>-1</v>
      </c>
      <c r="T1096" s="165">
        <f t="shared" si="140"/>
        <v>0</v>
      </c>
      <c r="U1096" s="165" t="str">
        <f t="shared" si="141"/>
        <v/>
      </c>
      <c r="V1096" s="165" t="str">
        <f>IFERROR(IF(OR(C1096="",S1096&lt;0),"",IF(SUBTOTAL(3,C1096:C1096)=0,-1,SUBTOTAL(3,$C$4:C1096))),"")</f>
        <v/>
      </c>
      <c r="W1096" s="156" t="str">
        <f t="array" ref="W1096">IF(LEN(C1096)&gt;0,IFERROR(IF(MATCH(C1096,$C$3:$C1095,0)&gt;0,N1096-INDEX($N$3:N1095,SUMPRODUCT(MAX(ROW($C$3:$C1095)*(C1096=$C$3:$C1095)))-2,1),""),""),"")</f>
        <v/>
      </c>
      <c r="X1096" s="156">
        <f t="shared" ca="1" si="142"/>
        <v>1</v>
      </c>
      <c r="Y1096" s="156">
        <f t="shared" ca="1" si="143"/>
        <v>1</v>
      </c>
    </row>
    <row r="1097" spans="2:25" hidden="1" x14ac:dyDescent="0.25">
      <c r="B1097" s="390" t="str">
        <f>IFERROR(IF(LEN(INDEX(PlansAndNotes!$B$6:$B$2005,ROW(A1097)-ROW($B$3)))=0,"",INDEX(PlansAndNotes!$B$6:$B$2005,ROW(A1097)-ROW($B$3))),"")</f>
        <v/>
      </c>
      <c r="C1097" s="361" t="str">
        <f t="shared" si="138"/>
        <v/>
      </c>
      <c r="D1097" s="361" t="str">
        <f>IFERROR(IF(LEN(C1097)&gt;0,IF(LEN(INDEX(TasksList!$C$6:$C$1005,MATCH(C1097,TasksList!$B$6:$B$1005,0),1))=0,"",INDEX(TasksList!$C$6:$C$1005,MATCH(C1097,TasksList!$B$6:$B$1005,0),1)),""),"")</f>
        <v/>
      </c>
      <c r="E1097" s="361" t="str">
        <f>IFERROR(IF(LEN(C1097)&gt;0,IF(LEN(INDEX(TasksList!$F$6:$F$1005,MATCH(C1097,TasksList!$B$6:$B$1005,0),1))=0,"not set!",INDEX(TasksList!$F$6:$F$1005,MATCH(C1097,TasksList!$B$6:$B$1005,0),1)),""),"")</f>
        <v/>
      </c>
      <c r="F1097" s="360" t="str">
        <f>IFERROR(IF(LEN(D1097)&gt;0,IF(LEN(INDEX(AdressBook!$D$6:$D$25,MATCH(D1097,AdressBook!$B$6:$B$25,0),1))=0,"",INDEX(AdressBook!$D$6:$D$25,MATCH(D1097,AdressBook!$B$6:$B$25,0),1)),""),"")</f>
        <v/>
      </c>
      <c r="G1097" s="361" t="str">
        <f>IFERROR(IF(LEN(INDEX(PlansAndNotes!$F$6:$F$2005,ROW(B1097)-ROW($C$3)))=0,"",INDEX(PlansAndNotes!$F$6:$F$2005,ROW(B1097)-ROW($C$3))),"")</f>
        <v/>
      </c>
      <c r="H1097" s="361" t="str">
        <f>IFERROR(IF(LEN(C1097)&gt;0,IF(LEN(INDEX(TasksList!$G$6:$G$1005,MATCH(C1097,TasksList!$B$6:$B$1005,0),1))=0,"",INDEX(TasksList!$G$6:$G$1005,MATCH(C1097,TasksList!$B$6:$B$1005,0),1)),""),"")</f>
        <v/>
      </c>
      <c r="I1097" s="381"/>
      <c r="J1097" s="400"/>
      <c r="K1097" s="400"/>
      <c r="L1097" s="179"/>
      <c r="M1097" s="381"/>
      <c r="N1097" s="362" t="str">
        <f>IFERROR(IF(LEN(INDEX(PlansAndNotes!$D$6:$D$4005,ROW(B1097)-ROW($C$3)))=0,"",INDEX(PlansAndNotes!$D$6:$D$4005,ROW(B1097)-ROW($C$3))),"")</f>
        <v/>
      </c>
      <c r="O1097" s="165" t="str">
        <f t="shared" si="139"/>
        <v/>
      </c>
      <c r="P1097" s="363" t="str">
        <f>IFERROR(IF(LEN(INDEX(PlansAndNotes!$E$6:$E$4005,ROW(B1097)-ROW($C$3)))=0,"",INDEX(PlansAndNotes!$E$6:$E$4005,ROW(B1097)-ROW($C$3))),"")</f>
        <v/>
      </c>
      <c r="Q1097" s="363" t="str">
        <f>IFERROR(IF(LEN(INDEX(PlansAndNotes!$G$6:$G$4005,ROW(B1097)-ROW($C$3)))=0,"",INDEX(PlansAndNotes!$G$6:$G$4005,ROW(B1097)-ROW($C$3))),"")</f>
        <v/>
      </c>
      <c r="R1097" s="361" t="str">
        <f>IFERROR(IF(LEN(D1097)&gt;0,IF(LEN(INDEX(AdressBook!$C$6:$C$25,MATCH(D1097,AdressBook!$B$6:$B$25,0),1))=0,"",INDEX(AdressBook!$C$6:$C$25,MATCH(D1097,AdressBook!$B$6:$B$25,0),1)),""),"")</f>
        <v/>
      </c>
      <c r="S1097" s="165">
        <f>IF(LEN(C1097)&gt;0,IFERROR(IF(MATCH(C1097,C1098:$C$4004,0)&gt;0,-1,ROW(S1097)-ROW($S$3)),ROW(S1097)-ROW($S$3)),-1)</f>
        <v>-1</v>
      </c>
      <c r="T1097" s="165">
        <f t="shared" si="140"/>
        <v>0</v>
      </c>
      <c r="U1097" s="165" t="str">
        <f t="shared" si="141"/>
        <v/>
      </c>
      <c r="V1097" s="165" t="str">
        <f>IFERROR(IF(OR(C1097="",S1097&lt;0),"",IF(SUBTOTAL(3,C1097:C1097)=0,-1,SUBTOTAL(3,$C$4:C1097))),"")</f>
        <v/>
      </c>
      <c r="W1097" s="156" t="str">
        <f t="array" ref="W1097">IF(LEN(C1097)&gt;0,IFERROR(IF(MATCH(C1097,$C$3:$C1096,0)&gt;0,N1097-INDEX($N$3:N1096,SUMPRODUCT(MAX(ROW($C$3:$C1096)*(C1097=$C$3:$C1096)))-2,1),""),""),"")</f>
        <v/>
      </c>
      <c r="X1097" s="156">
        <f t="shared" ca="1" si="142"/>
        <v>1</v>
      </c>
      <c r="Y1097" s="156">
        <f t="shared" ca="1" si="143"/>
        <v>1</v>
      </c>
    </row>
    <row r="1098" spans="2:25" hidden="1" x14ac:dyDescent="0.25">
      <c r="B1098" s="390" t="str">
        <f>IFERROR(IF(LEN(INDEX(PlansAndNotes!$B$6:$B$2005,ROW(A1098)-ROW($B$3)))=0,"",INDEX(PlansAndNotes!$B$6:$B$2005,ROW(A1098)-ROW($B$3))),"")</f>
        <v/>
      </c>
      <c r="C1098" s="361" t="str">
        <f t="shared" si="138"/>
        <v/>
      </c>
      <c r="D1098" s="361" t="str">
        <f>IFERROR(IF(LEN(C1098)&gt;0,IF(LEN(INDEX(TasksList!$C$6:$C$1005,MATCH(C1098,TasksList!$B$6:$B$1005,0),1))=0,"",INDEX(TasksList!$C$6:$C$1005,MATCH(C1098,TasksList!$B$6:$B$1005,0),1)),""),"")</f>
        <v/>
      </c>
      <c r="E1098" s="361" t="str">
        <f>IFERROR(IF(LEN(C1098)&gt;0,IF(LEN(INDEX(TasksList!$F$6:$F$1005,MATCH(C1098,TasksList!$B$6:$B$1005,0),1))=0,"not set!",INDEX(TasksList!$F$6:$F$1005,MATCH(C1098,TasksList!$B$6:$B$1005,0),1)),""),"")</f>
        <v/>
      </c>
      <c r="F1098" s="360" t="str">
        <f>IFERROR(IF(LEN(D1098)&gt;0,IF(LEN(INDEX(AdressBook!$D$6:$D$25,MATCH(D1098,AdressBook!$B$6:$B$25,0),1))=0,"",INDEX(AdressBook!$D$6:$D$25,MATCH(D1098,AdressBook!$B$6:$B$25,0),1)),""),"")</f>
        <v/>
      </c>
      <c r="G1098" s="361" t="str">
        <f>IFERROR(IF(LEN(INDEX(PlansAndNotes!$F$6:$F$2005,ROW(B1098)-ROW($C$3)))=0,"",INDEX(PlansAndNotes!$F$6:$F$2005,ROW(B1098)-ROW($C$3))),"")</f>
        <v/>
      </c>
      <c r="H1098" s="361" t="str">
        <f>IFERROR(IF(LEN(C1098)&gt;0,IF(LEN(INDEX(TasksList!$G$6:$G$1005,MATCH(C1098,TasksList!$B$6:$B$1005,0),1))=0,"",INDEX(TasksList!$G$6:$G$1005,MATCH(C1098,TasksList!$B$6:$B$1005,0),1)),""),"")</f>
        <v/>
      </c>
      <c r="I1098" s="381"/>
      <c r="J1098" s="400"/>
      <c r="K1098" s="400"/>
      <c r="L1098" s="179"/>
      <c r="M1098" s="381"/>
      <c r="N1098" s="362" t="str">
        <f>IFERROR(IF(LEN(INDEX(PlansAndNotes!$D$6:$D$4005,ROW(B1098)-ROW($C$3)))=0,"",INDEX(PlansAndNotes!$D$6:$D$4005,ROW(B1098)-ROW($C$3))),"")</f>
        <v/>
      </c>
      <c r="O1098" s="165" t="str">
        <f t="shared" si="139"/>
        <v/>
      </c>
      <c r="P1098" s="363" t="str">
        <f>IFERROR(IF(LEN(INDEX(PlansAndNotes!$E$6:$E$4005,ROW(B1098)-ROW($C$3)))=0,"",INDEX(PlansAndNotes!$E$6:$E$4005,ROW(B1098)-ROW($C$3))),"")</f>
        <v/>
      </c>
      <c r="Q1098" s="363" t="str">
        <f>IFERROR(IF(LEN(INDEX(PlansAndNotes!$G$6:$G$4005,ROW(B1098)-ROW($C$3)))=0,"",INDEX(PlansAndNotes!$G$6:$G$4005,ROW(B1098)-ROW($C$3))),"")</f>
        <v/>
      </c>
      <c r="R1098" s="361" t="str">
        <f>IFERROR(IF(LEN(D1098)&gt;0,IF(LEN(INDEX(AdressBook!$C$6:$C$25,MATCH(D1098,AdressBook!$B$6:$B$25,0),1))=0,"",INDEX(AdressBook!$C$6:$C$25,MATCH(D1098,AdressBook!$B$6:$B$25,0),1)),""),"")</f>
        <v/>
      </c>
      <c r="S1098" s="165">
        <f>IF(LEN(C1098)&gt;0,IFERROR(IF(MATCH(C1098,C1099:$C$4004,0)&gt;0,-1,ROW(S1098)-ROW($S$3)),ROW(S1098)-ROW($S$3)),-1)</f>
        <v>-1</v>
      </c>
      <c r="T1098" s="165">
        <f t="shared" si="140"/>
        <v>0</v>
      </c>
      <c r="U1098" s="165" t="str">
        <f t="shared" si="141"/>
        <v/>
      </c>
      <c r="V1098" s="165" t="str">
        <f>IFERROR(IF(OR(C1098="",S1098&lt;0),"",IF(SUBTOTAL(3,C1098:C1098)=0,-1,SUBTOTAL(3,$C$4:C1098))),"")</f>
        <v/>
      </c>
      <c r="W1098" s="156" t="str">
        <f t="array" ref="W1098">IF(LEN(C1098)&gt;0,IFERROR(IF(MATCH(C1098,$C$3:$C1097,0)&gt;0,N1098-INDEX($N$3:N1097,SUMPRODUCT(MAX(ROW($C$3:$C1097)*(C1098=$C$3:$C1097)))-2,1),""),""),"")</f>
        <v/>
      </c>
      <c r="X1098" s="156">
        <f t="shared" ca="1" si="142"/>
        <v>1</v>
      </c>
      <c r="Y1098" s="156">
        <f t="shared" ca="1" si="143"/>
        <v>1</v>
      </c>
    </row>
    <row r="1099" spans="2:25" hidden="1" x14ac:dyDescent="0.25">
      <c r="B1099" s="390" t="str">
        <f>IFERROR(IF(LEN(INDEX(PlansAndNotes!$B$6:$B$2005,ROW(A1099)-ROW($B$3)))=0,"",INDEX(PlansAndNotes!$B$6:$B$2005,ROW(A1099)-ROW($B$3))),"")</f>
        <v/>
      </c>
      <c r="C1099" s="361" t="str">
        <f t="shared" si="138"/>
        <v/>
      </c>
      <c r="D1099" s="361" t="str">
        <f>IFERROR(IF(LEN(C1099)&gt;0,IF(LEN(INDEX(TasksList!$C$6:$C$1005,MATCH(C1099,TasksList!$B$6:$B$1005,0),1))=0,"",INDEX(TasksList!$C$6:$C$1005,MATCH(C1099,TasksList!$B$6:$B$1005,0),1)),""),"")</f>
        <v/>
      </c>
      <c r="E1099" s="361" t="str">
        <f>IFERROR(IF(LEN(C1099)&gt;0,IF(LEN(INDEX(TasksList!$F$6:$F$1005,MATCH(C1099,TasksList!$B$6:$B$1005,0),1))=0,"not set!",INDEX(TasksList!$F$6:$F$1005,MATCH(C1099,TasksList!$B$6:$B$1005,0),1)),""),"")</f>
        <v/>
      </c>
      <c r="F1099" s="360" t="str">
        <f>IFERROR(IF(LEN(D1099)&gt;0,IF(LEN(INDEX(AdressBook!$D$6:$D$25,MATCH(D1099,AdressBook!$B$6:$B$25,0),1))=0,"",INDEX(AdressBook!$D$6:$D$25,MATCH(D1099,AdressBook!$B$6:$B$25,0),1)),""),"")</f>
        <v/>
      </c>
      <c r="G1099" s="361" t="str">
        <f>IFERROR(IF(LEN(INDEX(PlansAndNotes!$F$6:$F$2005,ROW(B1099)-ROW($C$3)))=0,"",INDEX(PlansAndNotes!$F$6:$F$2005,ROW(B1099)-ROW($C$3))),"")</f>
        <v/>
      </c>
      <c r="H1099" s="361" t="str">
        <f>IFERROR(IF(LEN(C1099)&gt;0,IF(LEN(INDEX(TasksList!$G$6:$G$1005,MATCH(C1099,TasksList!$B$6:$B$1005,0),1))=0,"",INDEX(TasksList!$G$6:$G$1005,MATCH(C1099,TasksList!$B$6:$B$1005,0),1)),""),"")</f>
        <v/>
      </c>
      <c r="I1099" s="381"/>
      <c r="J1099" s="400"/>
      <c r="K1099" s="400"/>
      <c r="L1099" s="179"/>
      <c r="M1099" s="381"/>
      <c r="N1099" s="362" t="str">
        <f>IFERROR(IF(LEN(INDEX(PlansAndNotes!$D$6:$D$4005,ROW(B1099)-ROW($C$3)))=0,"",INDEX(PlansAndNotes!$D$6:$D$4005,ROW(B1099)-ROW($C$3))),"")</f>
        <v/>
      </c>
      <c r="O1099" s="165" t="str">
        <f t="shared" si="139"/>
        <v/>
      </c>
      <c r="P1099" s="363" t="str">
        <f>IFERROR(IF(LEN(INDEX(PlansAndNotes!$E$6:$E$4005,ROW(B1099)-ROW($C$3)))=0,"",INDEX(PlansAndNotes!$E$6:$E$4005,ROW(B1099)-ROW($C$3))),"")</f>
        <v/>
      </c>
      <c r="Q1099" s="363" t="str">
        <f>IFERROR(IF(LEN(INDEX(PlansAndNotes!$G$6:$G$4005,ROW(B1099)-ROW($C$3)))=0,"",INDEX(PlansAndNotes!$G$6:$G$4005,ROW(B1099)-ROW($C$3))),"")</f>
        <v/>
      </c>
      <c r="R1099" s="361" t="str">
        <f>IFERROR(IF(LEN(D1099)&gt;0,IF(LEN(INDEX(AdressBook!$C$6:$C$25,MATCH(D1099,AdressBook!$B$6:$B$25,0),1))=0,"",INDEX(AdressBook!$C$6:$C$25,MATCH(D1099,AdressBook!$B$6:$B$25,0),1)),""),"")</f>
        <v/>
      </c>
      <c r="S1099" s="165">
        <f>IF(LEN(C1099)&gt;0,IFERROR(IF(MATCH(C1099,C1100:$C$4004,0)&gt;0,-1,ROW(S1099)-ROW($S$3)),ROW(S1099)-ROW($S$3)),-1)</f>
        <v>-1</v>
      </c>
      <c r="T1099" s="165">
        <f t="shared" si="140"/>
        <v>0</v>
      </c>
      <c r="U1099" s="165" t="str">
        <f t="shared" si="141"/>
        <v/>
      </c>
      <c r="V1099" s="165" t="str">
        <f>IFERROR(IF(OR(C1099="",S1099&lt;0),"",IF(SUBTOTAL(3,C1099:C1099)=0,-1,SUBTOTAL(3,$C$4:C1099))),"")</f>
        <v/>
      </c>
      <c r="W1099" s="156" t="str">
        <f t="array" ref="W1099">IF(LEN(C1099)&gt;0,IFERROR(IF(MATCH(C1099,$C$3:$C1098,0)&gt;0,N1099-INDEX($N$3:N1098,SUMPRODUCT(MAX(ROW($C$3:$C1098)*(C1099=$C$3:$C1098)))-2,1),""),""),"")</f>
        <v/>
      </c>
      <c r="X1099" s="156">
        <f t="shared" ca="1" si="142"/>
        <v>1</v>
      </c>
      <c r="Y1099" s="156">
        <f t="shared" ca="1" si="143"/>
        <v>1</v>
      </c>
    </row>
    <row r="1100" spans="2:25" hidden="1" x14ac:dyDescent="0.25">
      <c r="B1100" s="390" t="str">
        <f>IFERROR(IF(LEN(INDEX(PlansAndNotes!$B$6:$B$2005,ROW(A1100)-ROW($B$3)))=0,"",INDEX(PlansAndNotes!$B$6:$B$2005,ROW(A1100)-ROW($B$3))),"")</f>
        <v/>
      </c>
      <c r="C1100" s="361" t="str">
        <f t="shared" si="138"/>
        <v/>
      </c>
      <c r="D1100" s="361" t="str">
        <f>IFERROR(IF(LEN(C1100)&gt;0,IF(LEN(INDEX(TasksList!$C$6:$C$1005,MATCH(C1100,TasksList!$B$6:$B$1005,0),1))=0,"",INDEX(TasksList!$C$6:$C$1005,MATCH(C1100,TasksList!$B$6:$B$1005,0),1)),""),"")</f>
        <v/>
      </c>
      <c r="E1100" s="361" t="str">
        <f>IFERROR(IF(LEN(C1100)&gt;0,IF(LEN(INDEX(TasksList!$F$6:$F$1005,MATCH(C1100,TasksList!$B$6:$B$1005,0),1))=0,"not set!",INDEX(TasksList!$F$6:$F$1005,MATCH(C1100,TasksList!$B$6:$B$1005,0),1)),""),"")</f>
        <v/>
      </c>
      <c r="F1100" s="360" t="str">
        <f>IFERROR(IF(LEN(D1100)&gt;0,IF(LEN(INDEX(AdressBook!$D$6:$D$25,MATCH(D1100,AdressBook!$B$6:$B$25,0),1))=0,"",INDEX(AdressBook!$D$6:$D$25,MATCH(D1100,AdressBook!$B$6:$B$25,0),1)),""),"")</f>
        <v/>
      </c>
      <c r="G1100" s="361" t="str">
        <f>IFERROR(IF(LEN(INDEX(PlansAndNotes!$F$6:$F$2005,ROW(B1100)-ROW($C$3)))=0,"",INDEX(PlansAndNotes!$F$6:$F$2005,ROW(B1100)-ROW($C$3))),"")</f>
        <v/>
      </c>
      <c r="H1100" s="361" t="str">
        <f>IFERROR(IF(LEN(C1100)&gt;0,IF(LEN(INDEX(TasksList!$G$6:$G$1005,MATCH(C1100,TasksList!$B$6:$B$1005,0),1))=0,"",INDEX(TasksList!$G$6:$G$1005,MATCH(C1100,TasksList!$B$6:$B$1005,0),1)),""),"")</f>
        <v/>
      </c>
      <c r="I1100" s="381"/>
      <c r="J1100" s="400"/>
      <c r="K1100" s="400"/>
      <c r="L1100" s="179"/>
      <c r="M1100" s="381"/>
      <c r="N1100" s="362" t="str">
        <f>IFERROR(IF(LEN(INDEX(PlansAndNotes!$D$6:$D$4005,ROW(B1100)-ROW($C$3)))=0,"",INDEX(PlansAndNotes!$D$6:$D$4005,ROW(B1100)-ROW($C$3))),"")</f>
        <v/>
      </c>
      <c r="O1100" s="165" t="str">
        <f t="shared" si="139"/>
        <v/>
      </c>
      <c r="P1100" s="363" t="str">
        <f>IFERROR(IF(LEN(INDEX(PlansAndNotes!$E$6:$E$4005,ROW(B1100)-ROW($C$3)))=0,"",INDEX(PlansAndNotes!$E$6:$E$4005,ROW(B1100)-ROW($C$3))),"")</f>
        <v/>
      </c>
      <c r="Q1100" s="363" t="str">
        <f>IFERROR(IF(LEN(INDEX(PlansAndNotes!$G$6:$G$4005,ROW(B1100)-ROW($C$3)))=0,"",INDEX(PlansAndNotes!$G$6:$G$4005,ROW(B1100)-ROW($C$3))),"")</f>
        <v/>
      </c>
      <c r="R1100" s="361" t="str">
        <f>IFERROR(IF(LEN(D1100)&gt;0,IF(LEN(INDEX(AdressBook!$C$6:$C$25,MATCH(D1100,AdressBook!$B$6:$B$25,0),1))=0,"",INDEX(AdressBook!$C$6:$C$25,MATCH(D1100,AdressBook!$B$6:$B$25,0),1)),""),"")</f>
        <v/>
      </c>
      <c r="S1100" s="165">
        <f>IF(LEN(C1100)&gt;0,IFERROR(IF(MATCH(C1100,C1101:$C$4004,0)&gt;0,-1,ROW(S1100)-ROW($S$3)),ROW(S1100)-ROW($S$3)),-1)</f>
        <v>-1</v>
      </c>
      <c r="T1100" s="165">
        <f t="shared" si="140"/>
        <v>0</v>
      </c>
      <c r="U1100" s="165" t="str">
        <f t="shared" si="141"/>
        <v/>
      </c>
      <c r="V1100" s="165" t="str">
        <f>IFERROR(IF(OR(C1100="",S1100&lt;0),"",IF(SUBTOTAL(3,C1100:C1100)=0,-1,SUBTOTAL(3,$C$4:C1100))),"")</f>
        <v/>
      </c>
      <c r="W1100" s="156" t="str">
        <f t="array" ref="W1100">IF(LEN(C1100)&gt;0,IFERROR(IF(MATCH(C1100,$C$3:$C1099,0)&gt;0,N1100-INDEX($N$3:N1099,SUMPRODUCT(MAX(ROW($C$3:$C1099)*(C1100=$C$3:$C1099)))-2,1),""),""),"")</f>
        <v/>
      </c>
      <c r="X1100" s="156">
        <f t="shared" ca="1" si="142"/>
        <v>1</v>
      </c>
      <c r="Y1100" s="156">
        <f t="shared" ca="1" si="143"/>
        <v>1</v>
      </c>
    </row>
    <row r="1101" spans="2:25" hidden="1" x14ac:dyDescent="0.25">
      <c r="B1101" s="390" t="str">
        <f>IFERROR(IF(LEN(INDEX(PlansAndNotes!$B$6:$B$2005,ROW(A1101)-ROW($B$3)))=0,"",INDEX(PlansAndNotes!$B$6:$B$2005,ROW(A1101)-ROW($B$3))),"")</f>
        <v/>
      </c>
      <c r="C1101" s="361" t="str">
        <f t="shared" si="138"/>
        <v/>
      </c>
      <c r="D1101" s="361" t="str">
        <f>IFERROR(IF(LEN(C1101)&gt;0,IF(LEN(INDEX(TasksList!$C$6:$C$1005,MATCH(C1101,TasksList!$B$6:$B$1005,0),1))=0,"",INDEX(TasksList!$C$6:$C$1005,MATCH(C1101,TasksList!$B$6:$B$1005,0),1)),""),"")</f>
        <v/>
      </c>
      <c r="E1101" s="361" t="str">
        <f>IFERROR(IF(LEN(C1101)&gt;0,IF(LEN(INDEX(TasksList!$F$6:$F$1005,MATCH(C1101,TasksList!$B$6:$B$1005,0),1))=0,"not set!",INDEX(TasksList!$F$6:$F$1005,MATCH(C1101,TasksList!$B$6:$B$1005,0),1)),""),"")</f>
        <v/>
      </c>
      <c r="F1101" s="360" t="str">
        <f>IFERROR(IF(LEN(D1101)&gt;0,IF(LEN(INDEX(AdressBook!$D$6:$D$25,MATCH(D1101,AdressBook!$B$6:$B$25,0),1))=0,"",INDEX(AdressBook!$D$6:$D$25,MATCH(D1101,AdressBook!$B$6:$B$25,0),1)),""),"")</f>
        <v/>
      </c>
      <c r="G1101" s="361" t="str">
        <f>IFERROR(IF(LEN(INDEX(PlansAndNotes!$F$6:$F$2005,ROW(B1101)-ROW($C$3)))=0,"",INDEX(PlansAndNotes!$F$6:$F$2005,ROW(B1101)-ROW($C$3))),"")</f>
        <v/>
      </c>
      <c r="H1101" s="361" t="str">
        <f>IFERROR(IF(LEN(C1101)&gt;0,IF(LEN(INDEX(TasksList!$G$6:$G$1005,MATCH(C1101,TasksList!$B$6:$B$1005,0),1))=0,"",INDEX(TasksList!$G$6:$G$1005,MATCH(C1101,TasksList!$B$6:$B$1005,0),1)),""),"")</f>
        <v/>
      </c>
      <c r="I1101" s="381"/>
      <c r="J1101" s="400"/>
      <c r="K1101" s="400"/>
      <c r="L1101" s="179"/>
      <c r="M1101" s="381"/>
      <c r="N1101" s="362" t="str">
        <f>IFERROR(IF(LEN(INDEX(PlansAndNotes!$D$6:$D$4005,ROW(B1101)-ROW($C$3)))=0,"",INDEX(PlansAndNotes!$D$6:$D$4005,ROW(B1101)-ROW($C$3))),"")</f>
        <v/>
      </c>
      <c r="O1101" s="165" t="str">
        <f t="shared" si="139"/>
        <v/>
      </c>
      <c r="P1101" s="363" t="str">
        <f>IFERROR(IF(LEN(INDEX(PlansAndNotes!$E$6:$E$4005,ROW(B1101)-ROW($C$3)))=0,"",INDEX(PlansAndNotes!$E$6:$E$4005,ROW(B1101)-ROW($C$3))),"")</f>
        <v/>
      </c>
      <c r="Q1101" s="363" t="str">
        <f>IFERROR(IF(LEN(INDEX(PlansAndNotes!$G$6:$G$4005,ROW(B1101)-ROW($C$3)))=0,"",INDEX(PlansAndNotes!$G$6:$G$4005,ROW(B1101)-ROW($C$3))),"")</f>
        <v/>
      </c>
      <c r="R1101" s="361" t="str">
        <f>IFERROR(IF(LEN(D1101)&gt;0,IF(LEN(INDEX(AdressBook!$C$6:$C$25,MATCH(D1101,AdressBook!$B$6:$B$25,0),1))=0,"",INDEX(AdressBook!$C$6:$C$25,MATCH(D1101,AdressBook!$B$6:$B$25,0),1)),""),"")</f>
        <v/>
      </c>
      <c r="S1101" s="165">
        <f>IF(LEN(C1101)&gt;0,IFERROR(IF(MATCH(C1101,C1102:$C$4004,0)&gt;0,-1,ROW(S1101)-ROW($S$3)),ROW(S1101)-ROW($S$3)),-1)</f>
        <v>-1</v>
      </c>
      <c r="T1101" s="165">
        <f t="shared" si="140"/>
        <v>0</v>
      </c>
      <c r="U1101" s="165" t="str">
        <f t="shared" si="141"/>
        <v/>
      </c>
      <c r="V1101" s="165" t="str">
        <f>IFERROR(IF(OR(C1101="",S1101&lt;0),"",IF(SUBTOTAL(3,C1101:C1101)=0,-1,SUBTOTAL(3,$C$4:C1101))),"")</f>
        <v/>
      </c>
      <c r="W1101" s="156" t="str">
        <f t="array" ref="W1101">IF(LEN(C1101)&gt;0,IFERROR(IF(MATCH(C1101,$C$3:$C1100,0)&gt;0,N1101-INDEX($N$3:N1100,SUMPRODUCT(MAX(ROW($C$3:$C1100)*(C1101=$C$3:$C1100)))-2,1),""),""),"")</f>
        <v/>
      </c>
      <c r="X1101" s="156">
        <f t="shared" ca="1" si="142"/>
        <v>1</v>
      </c>
      <c r="Y1101" s="156">
        <f t="shared" ca="1" si="143"/>
        <v>1</v>
      </c>
    </row>
    <row r="1102" spans="2:25" hidden="1" x14ac:dyDescent="0.25">
      <c r="B1102" s="390" t="str">
        <f>IFERROR(IF(LEN(INDEX(PlansAndNotes!$B$6:$B$2005,ROW(A1102)-ROW($B$3)))=0,"",INDEX(PlansAndNotes!$B$6:$B$2005,ROW(A1102)-ROW($B$3))),"")</f>
        <v/>
      </c>
      <c r="C1102" s="361" t="str">
        <f t="shared" si="138"/>
        <v/>
      </c>
      <c r="D1102" s="361" t="str">
        <f>IFERROR(IF(LEN(C1102)&gt;0,IF(LEN(INDEX(TasksList!$C$6:$C$1005,MATCH(C1102,TasksList!$B$6:$B$1005,0),1))=0,"",INDEX(TasksList!$C$6:$C$1005,MATCH(C1102,TasksList!$B$6:$B$1005,0),1)),""),"")</f>
        <v/>
      </c>
      <c r="E1102" s="361" t="str">
        <f>IFERROR(IF(LEN(C1102)&gt;0,IF(LEN(INDEX(TasksList!$F$6:$F$1005,MATCH(C1102,TasksList!$B$6:$B$1005,0),1))=0,"not set!",INDEX(TasksList!$F$6:$F$1005,MATCH(C1102,TasksList!$B$6:$B$1005,0),1)),""),"")</f>
        <v/>
      </c>
      <c r="F1102" s="360" t="str">
        <f>IFERROR(IF(LEN(D1102)&gt;0,IF(LEN(INDEX(AdressBook!$D$6:$D$25,MATCH(D1102,AdressBook!$B$6:$B$25,0),1))=0,"",INDEX(AdressBook!$D$6:$D$25,MATCH(D1102,AdressBook!$B$6:$B$25,0),1)),""),"")</f>
        <v/>
      </c>
      <c r="G1102" s="361" t="str">
        <f>IFERROR(IF(LEN(INDEX(PlansAndNotes!$F$6:$F$2005,ROW(B1102)-ROW($C$3)))=0,"",INDEX(PlansAndNotes!$F$6:$F$2005,ROW(B1102)-ROW($C$3))),"")</f>
        <v/>
      </c>
      <c r="H1102" s="361" t="str">
        <f>IFERROR(IF(LEN(C1102)&gt;0,IF(LEN(INDEX(TasksList!$G$6:$G$1005,MATCH(C1102,TasksList!$B$6:$B$1005,0),1))=0,"",INDEX(TasksList!$G$6:$G$1005,MATCH(C1102,TasksList!$B$6:$B$1005,0),1)),""),"")</f>
        <v/>
      </c>
      <c r="I1102" s="381"/>
      <c r="J1102" s="400"/>
      <c r="K1102" s="400"/>
      <c r="L1102" s="179"/>
      <c r="M1102" s="381"/>
      <c r="N1102" s="362" t="str">
        <f>IFERROR(IF(LEN(INDEX(PlansAndNotes!$D$6:$D$4005,ROW(B1102)-ROW($C$3)))=0,"",INDEX(PlansAndNotes!$D$6:$D$4005,ROW(B1102)-ROW($C$3))),"")</f>
        <v/>
      </c>
      <c r="O1102" s="165" t="str">
        <f t="shared" si="139"/>
        <v/>
      </c>
      <c r="P1102" s="363" t="str">
        <f>IFERROR(IF(LEN(INDEX(PlansAndNotes!$E$6:$E$4005,ROW(B1102)-ROW($C$3)))=0,"",INDEX(PlansAndNotes!$E$6:$E$4005,ROW(B1102)-ROW($C$3))),"")</f>
        <v/>
      </c>
      <c r="Q1102" s="363" t="str">
        <f>IFERROR(IF(LEN(INDEX(PlansAndNotes!$G$6:$G$4005,ROW(B1102)-ROW($C$3)))=0,"",INDEX(PlansAndNotes!$G$6:$G$4005,ROW(B1102)-ROW($C$3))),"")</f>
        <v/>
      </c>
      <c r="R1102" s="361" t="str">
        <f>IFERROR(IF(LEN(D1102)&gt;0,IF(LEN(INDEX(AdressBook!$C$6:$C$25,MATCH(D1102,AdressBook!$B$6:$B$25,0),1))=0,"",INDEX(AdressBook!$C$6:$C$25,MATCH(D1102,AdressBook!$B$6:$B$25,0),1)),""),"")</f>
        <v/>
      </c>
      <c r="S1102" s="165">
        <f>IF(LEN(C1102)&gt;0,IFERROR(IF(MATCH(C1102,C1103:$C$4004,0)&gt;0,-1,ROW(S1102)-ROW($S$3)),ROW(S1102)-ROW($S$3)),-1)</f>
        <v>-1</v>
      </c>
      <c r="T1102" s="165">
        <f t="shared" si="140"/>
        <v>0</v>
      </c>
      <c r="U1102" s="165" t="str">
        <f t="shared" si="141"/>
        <v/>
      </c>
      <c r="V1102" s="165" t="str">
        <f>IFERROR(IF(OR(C1102="",S1102&lt;0),"",IF(SUBTOTAL(3,C1102:C1102)=0,-1,SUBTOTAL(3,$C$4:C1102))),"")</f>
        <v/>
      </c>
      <c r="W1102" s="156" t="str">
        <f t="array" ref="W1102">IF(LEN(C1102)&gt;0,IFERROR(IF(MATCH(C1102,$C$3:$C1101,0)&gt;0,N1102-INDEX($N$3:N1101,SUMPRODUCT(MAX(ROW($C$3:$C1101)*(C1102=$C$3:$C1101)))-2,1),""),""),"")</f>
        <v/>
      </c>
      <c r="X1102" s="156">
        <f t="shared" ca="1" si="142"/>
        <v>1</v>
      </c>
      <c r="Y1102" s="156">
        <f t="shared" ca="1" si="143"/>
        <v>1</v>
      </c>
    </row>
    <row r="1103" spans="2:25" hidden="1" x14ac:dyDescent="0.25">
      <c r="B1103" s="390" t="str">
        <f>IFERROR(IF(LEN(INDEX(PlansAndNotes!$B$6:$B$2005,ROW(A1103)-ROW($B$3)))=0,"",INDEX(PlansAndNotes!$B$6:$B$2005,ROW(A1103)-ROW($B$3))),"")</f>
        <v/>
      </c>
      <c r="C1103" s="361" t="str">
        <f t="shared" si="138"/>
        <v/>
      </c>
      <c r="D1103" s="361" t="str">
        <f>IFERROR(IF(LEN(C1103)&gt;0,IF(LEN(INDEX(TasksList!$C$6:$C$1005,MATCH(C1103,TasksList!$B$6:$B$1005,0),1))=0,"",INDEX(TasksList!$C$6:$C$1005,MATCH(C1103,TasksList!$B$6:$B$1005,0),1)),""),"")</f>
        <v/>
      </c>
      <c r="E1103" s="361" t="str">
        <f>IFERROR(IF(LEN(C1103)&gt;0,IF(LEN(INDEX(TasksList!$F$6:$F$1005,MATCH(C1103,TasksList!$B$6:$B$1005,0),1))=0,"not set!",INDEX(TasksList!$F$6:$F$1005,MATCH(C1103,TasksList!$B$6:$B$1005,0),1)),""),"")</f>
        <v/>
      </c>
      <c r="F1103" s="360" t="str">
        <f>IFERROR(IF(LEN(D1103)&gt;0,IF(LEN(INDEX(AdressBook!$D$6:$D$25,MATCH(D1103,AdressBook!$B$6:$B$25,0),1))=0,"",INDEX(AdressBook!$D$6:$D$25,MATCH(D1103,AdressBook!$B$6:$B$25,0),1)),""),"")</f>
        <v/>
      </c>
      <c r="G1103" s="361" t="str">
        <f>IFERROR(IF(LEN(INDEX(PlansAndNotes!$F$6:$F$2005,ROW(B1103)-ROW($C$3)))=0,"",INDEX(PlansAndNotes!$F$6:$F$2005,ROW(B1103)-ROW($C$3))),"")</f>
        <v/>
      </c>
      <c r="H1103" s="361" t="str">
        <f>IFERROR(IF(LEN(C1103)&gt;0,IF(LEN(INDEX(TasksList!$G$6:$G$1005,MATCH(C1103,TasksList!$B$6:$B$1005,0),1))=0,"",INDEX(TasksList!$G$6:$G$1005,MATCH(C1103,TasksList!$B$6:$B$1005,0),1)),""),"")</f>
        <v/>
      </c>
      <c r="I1103" s="381"/>
      <c r="J1103" s="400"/>
      <c r="K1103" s="400"/>
      <c r="L1103" s="179"/>
      <c r="M1103" s="381"/>
      <c r="N1103" s="362" t="str">
        <f>IFERROR(IF(LEN(INDEX(PlansAndNotes!$D$6:$D$4005,ROW(B1103)-ROW($C$3)))=0,"",INDEX(PlansAndNotes!$D$6:$D$4005,ROW(B1103)-ROW($C$3))),"")</f>
        <v/>
      </c>
      <c r="O1103" s="165" t="str">
        <f t="shared" si="139"/>
        <v/>
      </c>
      <c r="P1103" s="363" t="str">
        <f>IFERROR(IF(LEN(INDEX(PlansAndNotes!$E$6:$E$4005,ROW(B1103)-ROW($C$3)))=0,"",INDEX(PlansAndNotes!$E$6:$E$4005,ROW(B1103)-ROW($C$3))),"")</f>
        <v/>
      </c>
      <c r="Q1103" s="363" t="str">
        <f>IFERROR(IF(LEN(INDEX(PlansAndNotes!$G$6:$G$4005,ROW(B1103)-ROW($C$3)))=0,"",INDEX(PlansAndNotes!$G$6:$G$4005,ROW(B1103)-ROW($C$3))),"")</f>
        <v/>
      </c>
      <c r="R1103" s="361" t="str">
        <f>IFERROR(IF(LEN(D1103)&gt;0,IF(LEN(INDEX(AdressBook!$C$6:$C$25,MATCH(D1103,AdressBook!$B$6:$B$25,0),1))=0,"",INDEX(AdressBook!$C$6:$C$25,MATCH(D1103,AdressBook!$B$6:$B$25,0),1)),""),"")</f>
        <v/>
      </c>
      <c r="S1103" s="165">
        <f>IF(LEN(C1103)&gt;0,IFERROR(IF(MATCH(C1103,C1104:$C$4004,0)&gt;0,-1,ROW(S1103)-ROW($S$3)),ROW(S1103)-ROW($S$3)),-1)</f>
        <v>-1</v>
      </c>
      <c r="T1103" s="165">
        <f t="shared" si="140"/>
        <v>0</v>
      </c>
      <c r="U1103" s="165" t="str">
        <f t="shared" si="141"/>
        <v/>
      </c>
      <c r="V1103" s="165" t="str">
        <f>IFERROR(IF(OR(C1103="",S1103&lt;0),"",IF(SUBTOTAL(3,C1103:C1103)=0,-1,SUBTOTAL(3,$C$4:C1103))),"")</f>
        <v/>
      </c>
      <c r="W1103" s="156" t="str">
        <f t="array" ref="W1103">IF(LEN(C1103)&gt;0,IFERROR(IF(MATCH(C1103,$C$3:$C1102,0)&gt;0,N1103-INDEX($N$3:N1102,SUMPRODUCT(MAX(ROW($C$3:$C1102)*(C1103=$C$3:$C1102)))-2,1),""),""),"")</f>
        <v/>
      </c>
      <c r="X1103" s="156">
        <f t="shared" ca="1" si="142"/>
        <v>1</v>
      </c>
      <c r="Y1103" s="156">
        <f t="shared" ca="1" si="143"/>
        <v>1</v>
      </c>
    </row>
    <row r="1104" spans="2:25" hidden="1" x14ac:dyDescent="0.25">
      <c r="B1104" s="390" t="str">
        <f>IFERROR(IF(LEN(INDEX(PlansAndNotes!$B$6:$B$2005,ROW(A1104)-ROW($B$3)))=0,"",INDEX(PlansAndNotes!$B$6:$B$2005,ROW(A1104)-ROW($B$3))),"")</f>
        <v/>
      </c>
      <c r="C1104" s="361" t="str">
        <f t="shared" si="138"/>
        <v/>
      </c>
      <c r="D1104" s="361" t="str">
        <f>IFERROR(IF(LEN(C1104)&gt;0,IF(LEN(INDEX(TasksList!$C$6:$C$1005,MATCH(C1104,TasksList!$B$6:$B$1005,0),1))=0,"",INDEX(TasksList!$C$6:$C$1005,MATCH(C1104,TasksList!$B$6:$B$1005,0),1)),""),"")</f>
        <v/>
      </c>
      <c r="E1104" s="361" t="str">
        <f>IFERROR(IF(LEN(C1104)&gt;0,IF(LEN(INDEX(TasksList!$F$6:$F$1005,MATCH(C1104,TasksList!$B$6:$B$1005,0),1))=0,"not set!",INDEX(TasksList!$F$6:$F$1005,MATCH(C1104,TasksList!$B$6:$B$1005,0),1)),""),"")</f>
        <v/>
      </c>
      <c r="F1104" s="360" t="str">
        <f>IFERROR(IF(LEN(D1104)&gt;0,IF(LEN(INDEX(AdressBook!$D$6:$D$25,MATCH(D1104,AdressBook!$B$6:$B$25,0),1))=0,"",INDEX(AdressBook!$D$6:$D$25,MATCH(D1104,AdressBook!$B$6:$B$25,0),1)),""),"")</f>
        <v/>
      </c>
      <c r="G1104" s="361" t="str">
        <f>IFERROR(IF(LEN(INDEX(PlansAndNotes!$F$6:$F$2005,ROW(B1104)-ROW($C$3)))=0,"",INDEX(PlansAndNotes!$F$6:$F$2005,ROW(B1104)-ROW($C$3))),"")</f>
        <v/>
      </c>
      <c r="H1104" s="361" t="str">
        <f>IFERROR(IF(LEN(C1104)&gt;0,IF(LEN(INDEX(TasksList!$G$6:$G$1005,MATCH(C1104,TasksList!$B$6:$B$1005,0),1))=0,"",INDEX(TasksList!$G$6:$G$1005,MATCH(C1104,TasksList!$B$6:$B$1005,0),1)),""),"")</f>
        <v/>
      </c>
      <c r="I1104" s="381"/>
      <c r="J1104" s="400"/>
      <c r="K1104" s="400"/>
      <c r="L1104" s="179"/>
      <c r="M1104" s="381"/>
      <c r="N1104" s="362" t="str">
        <f>IFERROR(IF(LEN(INDEX(PlansAndNotes!$D$6:$D$4005,ROW(B1104)-ROW($C$3)))=0,"",INDEX(PlansAndNotes!$D$6:$D$4005,ROW(B1104)-ROW($C$3))),"")</f>
        <v/>
      </c>
      <c r="O1104" s="165" t="str">
        <f t="shared" si="139"/>
        <v/>
      </c>
      <c r="P1104" s="363" t="str">
        <f>IFERROR(IF(LEN(INDEX(PlansAndNotes!$E$6:$E$4005,ROW(B1104)-ROW($C$3)))=0,"",INDEX(PlansAndNotes!$E$6:$E$4005,ROW(B1104)-ROW($C$3))),"")</f>
        <v/>
      </c>
      <c r="Q1104" s="363" t="str">
        <f>IFERROR(IF(LEN(INDEX(PlansAndNotes!$G$6:$G$4005,ROW(B1104)-ROW($C$3)))=0,"",INDEX(PlansAndNotes!$G$6:$G$4005,ROW(B1104)-ROW($C$3))),"")</f>
        <v/>
      </c>
      <c r="R1104" s="361" t="str">
        <f>IFERROR(IF(LEN(D1104)&gt;0,IF(LEN(INDEX(AdressBook!$C$6:$C$25,MATCH(D1104,AdressBook!$B$6:$B$25,0),1))=0,"",INDEX(AdressBook!$C$6:$C$25,MATCH(D1104,AdressBook!$B$6:$B$25,0),1)),""),"")</f>
        <v/>
      </c>
      <c r="S1104" s="165">
        <f>IF(LEN(C1104)&gt;0,IFERROR(IF(MATCH(C1104,C1105:$C$4004,0)&gt;0,-1,ROW(S1104)-ROW($S$3)),ROW(S1104)-ROW($S$3)),-1)</f>
        <v>-1</v>
      </c>
      <c r="T1104" s="165">
        <f t="shared" si="140"/>
        <v>0</v>
      </c>
      <c r="U1104" s="165" t="str">
        <f t="shared" si="141"/>
        <v/>
      </c>
      <c r="V1104" s="165" t="str">
        <f>IFERROR(IF(OR(C1104="",S1104&lt;0),"",IF(SUBTOTAL(3,C1104:C1104)=0,-1,SUBTOTAL(3,$C$4:C1104))),"")</f>
        <v/>
      </c>
      <c r="W1104" s="156" t="str">
        <f t="array" ref="W1104">IF(LEN(C1104)&gt;0,IFERROR(IF(MATCH(C1104,$C$3:$C1103,0)&gt;0,N1104-INDEX($N$3:N1103,SUMPRODUCT(MAX(ROW($C$3:$C1103)*(C1104=$C$3:$C1103)))-2,1),""),""),"")</f>
        <v/>
      </c>
      <c r="X1104" s="156">
        <f t="shared" ca="1" si="142"/>
        <v>1</v>
      </c>
      <c r="Y1104" s="156">
        <f t="shared" ca="1" si="143"/>
        <v>1</v>
      </c>
    </row>
    <row r="1105" spans="2:25" hidden="1" x14ac:dyDescent="0.25">
      <c r="B1105" s="390" t="str">
        <f>IFERROR(IF(LEN(INDEX(PlansAndNotes!$B$6:$B$2005,ROW(A1105)-ROW($B$3)))=0,"",INDEX(PlansAndNotes!$B$6:$B$2005,ROW(A1105)-ROW($B$3))),"")</f>
        <v/>
      </c>
      <c r="C1105" s="361" t="str">
        <f t="shared" si="138"/>
        <v/>
      </c>
      <c r="D1105" s="361" t="str">
        <f>IFERROR(IF(LEN(C1105)&gt;0,IF(LEN(INDEX(TasksList!$C$6:$C$1005,MATCH(C1105,TasksList!$B$6:$B$1005,0),1))=0,"",INDEX(TasksList!$C$6:$C$1005,MATCH(C1105,TasksList!$B$6:$B$1005,0),1)),""),"")</f>
        <v/>
      </c>
      <c r="E1105" s="361" t="str">
        <f>IFERROR(IF(LEN(C1105)&gt;0,IF(LEN(INDEX(TasksList!$F$6:$F$1005,MATCH(C1105,TasksList!$B$6:$B$1005,0),1))=0,"not set!",INDEX(TasksList!$F$6:$F$1005,MATCH(C1105,TasksList!$B$6:$B$1005,0),1)),""),"")</f>
        <v/>
      </c>
      <c r="F1105" s="360" t="str">
        <f>IFERROR(IF(LEN(D1105)&gt;0,IF(LEN(INDEX(AdressBook!$D$6:$D$25,MATCH(D1105,AdressBook!$B$6:$B$25,0),1))=0,"",INDEX(AdressBook!$D$6:$D$25,MATCH(D1105,AdressBook!$B$6:$B$25,0),1)),""),"")</f>
        <v/>
      </c>
      <c r="G1105" s="361" t="str">
        <f>IFERROR(IF(LEN(INDEX(PlansAndNotes!$F$6:$F$2005,ROW(B1105)-ROW($C$3)))=0,"",INDEX(PlansAndNotes!$F$6:$F$2005,ROW(B1105)-ROW($C$3))),"")</f>
        <v/>
      </c>
      <c r="H1105" s="361" t="str">
        <f>IFERROR(IF(LEN(C1105)&gt;0,IF(LEN(INDEX(TasksList!$G$6:$G$1005,MATCH(C1105,TasksList!$B$6:$B$1005,0),1))=0,"",INDEX(TasksList!$G$6:$G$1005,MATCH(C1105,TasksList!$B$6:$B$1005,0),1)),""),"")</f>
        <v/>
      </c>
      <c r="I1105" s="381"/>
      <c r="J1105" s="400"/>
      <c r="K1105" s="400"/>
      <c r="L1105" s="179"/>
      <c r="M1105" s="381"/>
      <c r="N1105" s="362" t="str">
        <f>IFERROR(IF(LEN(INDEX(PlansAndNotes!$D$6:$D$4005,ROW(B1105)-ROW($C$3)))=0,"",INDEX(PlansAndNotes!$D$6:$D$4005,ROW(B1105)-ROW($C$3))),"")</f>
        <v/>
      </c>
      <c r="O1105" s="165" t="str">
        <f t="shared" si="139"/>
        <v/>
      </c>
      <c r="P1105" s="363" t="str">
        <f>IFERROR(IF(LEN(INDEX(PlansAndNotes!$E$6:$E$4005,ROW(B1105)-ROW($C$3)))=0,"",INDEX(PlansAndNotes!$E$6:$E$4005,ROW(B1105)-ROW($C$3))),"")</f>
        <v/>
      </c>
      <c r="Q1105" s="363" t="str">
        <f>IFERROR(IF(LEN(INDEX(PlansAndNotes!$G$6:$G$4005,ROW(B1105)-ROW($C$3)))=0,"",INDEX(PlansAndNotes!$G$6:$G$4005,ROW(B1105)-ROW($C$3))),"")</f>
        <v/>
      </c>
      <c r="R1105" s="361" t="str">
        <f>IFERROR(IF(LEN(D1105)&gt;0,IF(LEN(INDEX(AdressBook!$C$6:$C$25,MATCH(D1105,AdressBook!$B$6:$B$25,0),1))=0,"",INDEX(AdressBook!$C$6:$C$25,MATCH(D1105,AdressBook!$B$6:$B$25,0),1)),""),"")</f>
        <v/>
      </c>
      <c r="S1105" s="165">
        <f>IF(LEN(C1105)&gt;0,IFERROR(IF(MATCH(C1105,C1106:$C$4004,0)&gt;0,-1,ROW(S1105)-ROW($S$3)),ROW(S1105)-ROW($S$3)),-1)</f>
        <v>-1</v>
      </c>
      <c r="T1105" s="165">
        <f t="shared" si="140"/>
        <v>0</v>
      </c>
      <c r="U1105" s="165" t="str">
        <f t="shared" si="141"/>
        <v/>
      </c>
      <c r="V1105" s="165" t="str">
        <f>IFERROR(IF(OR(C1105="",S1105&lt;0),"",IF(SUBTOTAL(3,C1105:C1105)=0,-1,SUBTOTAL(3,$C$4:C1105))),"")</f>
        <v/>
      </c>
      <c r="W1105" s="156" t="str">
        <f t="array" ref="W1105">IF(LEN(C1105)&gt;0,IFERROR(IF(MATCH(C1105,$C$3:$C1104,0)&gt;0,N1105-INDEX($N$3:N1104,SUMPRODUCT(MAX(ROW($C$3:$C1104)*(C1105=$C$3:$C1104)))-2,1),""),""),"")</f>
        <v/>
      </c>
      <c r="X1105" s="156">
        <f t="shared" ca="1" si="142"/>
        <v>1</v>
      </c>
      <c r="Y1105" s="156">
        <f t="shared" ca="1" si="143"/>
        <v>1</v>
      </c>
    </row>
    <row r="1106" spans="2:25" hidden="1" x14ac:dyDescent="0.25">
      <c r="B1106" s="390" t="str">
        <f>IFERROR(IF(LEN(INDEX(PlansAndNotes!$B$6:$B$2005,ROW(A1106)-ROW($B$3)))=0,"",INDEX(PlansAndNotes!$B$6:$B$2005,ROW(A1106)-ROW($B$3))),"")</f>
        <v/>
      </c>
      <c r="C1106" s="361" t="str">
        <f t="shared" si="138"/>
        <v/>
      </c>
      <c r="D1106" s="361" t="str">
        <f>IFERROR(IF(LEN(C1106)&gt;0,IF(LEN(INDEX(TasksList!$C$6:$C$1005,MATCH(C1106,TasksList!$B$6:$B$1005,0),1))=0,"",INDEX(TasksList!$C$6:$C$1005,MATCH(C1106,TasksList!$B$6:$B$1005,0),1)),""),"")</f>
        <v/>
      </c>
      <c r="E1106" s="361" t="str">
        <f>IFERROR(IF(LEN(C1106)&gt;0,IF(LEN(INDEX(TasksList!$F$6:$F$1005,MATCH(C1106,TasksList!$B$6:$B$1005,0),1))=0,"not set!",INDEX(TasksList!$F$6:$F$1005,MATCH(C1106,TasksList!$B$6:$B$1005,0),1)),""),"")</f>
        <v/>
      </c>
      <c r="F1106" s="360" t="str">
        <f>IFERROR(IF(LEN(D1106)&gt;0,IF(LEN(INDEX(AdressBook!$D$6:$D$25,MATCH(D1106,AdressBook!$B$6:$B$25,0),1))=0,"",INDEX(AdressBook!$D$6:$D$25,MATCH(D1106,AdressBook!$B$6:$B$25,0),1)),""),"")</f>
        <v/>
      </c>
      <c r="G1106" s="361" t="str">
        <f>IFERROR(IF(LEN(INDEX(PlansAndNotes!$F$6:$F$2005,ROW(B1106)-ROW($C$3)))=0,"",INDEX(PlansAndNotes!$F$6:$F$2005,ROW(B1106)-ROW($C$3))),"")</f>
        <v/>
      </c>
      <c r="H1106" s="361" t="str">
        <f>IFERROR(IF(LEN(C1106)&gt;0,IF(LEN(INDEX(TasksList!$G$6:$G$1005,MATCH(C1106,TasksList!$B$6:$B$1005,0),1))=0,"",INDEX(TasksList!$G$6:$G$1005,MATCH(C1106,TasksList!$B$6:$B$1005,0),1)),""),"")</f>
        <v/>
      </c>
      <c r="I1106" s="381"/>
      <c r="J1106" s="400"/>
      <c r="K1106" s="400"/>
      <c r="L1106" s="179"/>
      <c r="M1106" s="381"/>
      <c r="N1106" s="362" t="str">
        <f>IFERROR(IF(LEN(INDEX(PlansAndNotes!$D$6:$D$4005,ROW(B1106)-ROW($C$3)))=0,"",INDEX(PlansAndNotes!$D$6:$D$4005,ROW(B1106)-ROW($C$3))),"")</f>
        <v/>
      </c>
      <c r="O1106" s="165" t="str">
        <f t="shared" si="139"/>
        <v/>
      </c>
      <c r="P1106" s="363" t="str">
        <f>IFERROR(IF(LEN(INDEX(PlansAndNotes!$E$6:$E$4005,ROW(B1106)-ROW($C$3)))=0,"",INDEX(PlansAndNotes!$E$6:$E$4005,ROW(B1106)-ROW($C$3))),"")</f>
        <v/>
      </c>
      <c r="Q1106" s="363" t="str">
        <f>IFERROR(IF(LEN(INDEX(PlansAndNotes!$G$6:$G$4005,ROW(B1106)-ROW($C$3)))=0,"",INDEX(PlansAndNotes!$G$6:$G$4005,ROW(B1106)-ROW($C$3))),"")</f>
        <v/>
      </c>
      <c r="R1106" s="361" t="str">
        <f>IFERROR(IF(LEN(D1106)&gt;0,IF(LEN(INDEX(AdressBook!$C$6:$C$25,MATCH(D1106,AdressBook!$B$6:$B$25,0),1))=0,"",INDEX(AdressBook!$C$6:$C$25,MATCH(D1106,AdressBook!$B$6:$B$25,0),1)),""),"")</f>
        <v/>
      </c>
      <c r="S1106" s="165">
        <f>IF(LEN(C1106)&gt;0,IFERROR(IF(MATCH(C1106,C1107:$C$4004,0)&gt;0,-1,ROW(S1106)-ROW($S$3)),ROW(S1106)-ROW($S$3)),-1)</f>
        <v>-1</v>
      </c>
      <c r="T1106" s="165">
        <f t="shared" si="140"/>
        <v>0</v>
      </c>
      <c r="U1106" s="165" t="str">
        <f t="shared" si="141"/>
        <v/>
      </c>
      <c r="V1106" s="165" t="str">
        <f>IFERROR(IF(OR(C1106="",S1106&lt;0),"",IF(SUBTOTAL(3,C1106:C1106)=0,-1,SUBTOTAL(3,$C$4:C1106))),"")</f>
        <v/>
      </c>
      <c r="W1106" s="156" t="str">
        <f t="array" ref="W1106">IF(LEN(C1106)&gt;0,IFERROR(IF(MATCH(C1106,$C$3:$C1105,0)&gt;0,N1106-INDEX($N$3:N1105,SUMPRODUCT(MAX(ROW($C$3:$C1105)*(C1106=$C$3:$C1105)))-2,1),""),""),"")</f>
        <v/>
      </c>
      <c r="X1106" s="156">
        <f t="shared" ca="1" si="142"/>
        <v>1</v>
      </c>
      <c r="Y1106" s="156">
        <f t="shared" ca="1" si="143"/>
        <v>1</v>
      </c>
    </row>
    <row r="1107" spans="2:25" hidden="1" x14ac:dyDescent="0.25">
      <c r="B1107" s="390" t="str">
        <f>IFERROR(IF(LEN(INDEX(PlansAndNotes!$B$6:$B$2005,ROW(A1107)-ROW($B$3)))=0,"",INDEX(PlansAndNotes!$B$6:$B$2005,ROW(A1107)-ROW($B$3))),"")</f>
        <v/>
      </c>
      <c r="C1107" s="361" t="str">
        <f t="shared" si="138"/>
        <v/>
      </c>
      <c r="D1107" s="361" t="str">
        <f>IFERROR(IF(LEN(C1107)&gt;0,IF(LEN(INDEX(TasksList!$C$6:$C$1005,MATCH(C1107,TasksList!$B$6:$B$1005,0),1))=0,"",INDEX(TasksList!$C$6:$C$1005,MATCH(C1107,TasksList!$B$6:$B$1005,0),1)),""),"")</f>
        <v/>
      </c>
      <c r="E1107" s="361" t="str">
        <f>IFERROR(IF(LEN(C1107)&gt;0,IF(LEN(INDEX(TasksList!$F$6:$F$1005,MATCH(C1107,TasksList!$B$6:$B$1005,0),1))=0,"not set!",INDEX(TasksList!$F$6:$F$1005,MATCH(C1107,TasksList!$B$6:$B$1005,0),1)),""),"")</f>
        <v/>
      </c>
      <c r="F1107" s="360" t="str">
        <f>IFERROR(IF(LEN(D1107)&gt;0,IF(LEN(INDEX(AdressBook!$D$6:$D$25,MATCH(D1107,AdressBook!$B$6:$B$25,0),1))=0,"",INDEX(AdressBook!$D$6:$D$25,MATCH(D1107,AdressBook!$B$6:$B$25,0),1)),""),"")</f>
        <v/>
      </c>
      <c r="G1107" s="361" t="str">
        <f>IFERROR(IF(LEN(INDEX(PlansAndNotes!$F$6:$F$2005,ROW(B1107)-ROW($C$3)))=0,"",INDEX(PlansAndNotes!$F$6:$F$2005,ROW(B1107)-ROW($C$3))),"")</f>
        <v/>
      </c>
      <c r="H1107" s="361" t="str">
        <f>IFERROR(IF(LEN(C1107)&gt;0,IF(LEN(INDEX(TasksList!$G$6:$G$1005,MATCH(C1107,TasksList!$B$6:$B$1005,0),1))=0,"",INDEX(TasksList!$G$6:$G$1005,MATCH(C1107,TasksList!$B$6:$B$1005,0),1)),""),"")</f>
        <v/>
      </c>
      <c r="I1107" s="381"/>
      <c r="J1107" s="400"/>
      <c r="K1107" s="400"/>
      <c r="L1107" s="179"/>
      <c r="M1107" s="381"/>
      <c r="N1107" s="362" t="str">
        <f>IFERROR(IF(LEN(INDEX(PlansAndNotes!$D$6:$D$4005,ROW(B1107)-ROW($C$3)))=0,"",INDEX(PlansAndNotes!$D$6:$D$4005,ROW(B1107)-ROW($C$3))),"")</f>
        <v/>
      </c>
      <c r="O1107" s="165" t="str">
        <f t="shared" si="139"/>
        <v/>
      </c>
      <c r="P1107" s="363" t="str">
        <f>IFERROR(IF(LEN(INDEX(PlansAndNotes!$E$6:$E$4005,ROW(B1107)-ROW($C$3)))=0,"",INDEX(PlansAndNotes!$E$6:$E$4005,ROW(B1107)-ROW($C$3))),"")</f>
        <v/>
      </c>
      <c r="Q1107" s="363" t="str">
        <f>IFERROR(IF(LEN(INDEX(PlansAndNotes!$G$6:$G$4005,ROW(B1107)-ROW($C$3)))=0,"",INDEX(PlansAndNotes!$G$6:$G$4005,ROW(B1107)-ROW($C$3))),"")</f>
        <v/>
      </c>
      <c r="R1107" s="361" t="str">
        <f>IFERROR(IF(LEN(D1107)&gt;0,IF(LEN(INDEX(AdressBook!$C$6:$C$25,MATCH(D1107,AdressBook!$B$6:$B$25,0),1))=0,"",INDEX(AdressBook!$C$6:$C$25,MATCH(D1107,AdressBook!$B$6:$B$25,0),1)),""),"")</f>
        <v/>
      </c>
      <c r="S1107" s="165">
        <f>IF(LEN(C1107)&gt;0,IFERROR(IF(MATCH(C1107,C1108:$C$4004,0)&gt;0,-1,ROW(S1107)-ROW($S$3)),ROW(S1107)-ROW($S$3)),-1)</f>
        <v>-1</v>
      </c>
      <c r="T1107" s="165">
        <f t="shared" si="140"/>
        <v>0</v>
      </c>
      <c r="U1107" s="165" t="str">
        <f t="shared" si="141"/>
        <v/>
      </c>
      <c r="V1107" s="165" t="str">
        <f>IFERROR(IF(OR(C1107="",S1107&lt;0),"",IF(SUBTOTAL(3,C1107:C1107)=0,-1,SUBTOTAL(3,$C$4:C1107))),"")</f>
        <v/>
      </c>
      <c r="W1107" s="156" t="str">
        <f t="array" ref="W1107">IF(LEN(C1107)&gt;0,IFERROR(IF(MATCH(C1107,$C$3:$C1106,0)&gt;0,N1107-INDEX($N$3:N1106,SUMPRODUCT(MAX(ROW($C$3:$C1106)*(C1107=$C$3:$C1106)))-2,1),""),""),"")</f>
        <v/>
      </c>
      <c r="X1107" s="156">
        <f t="shared" ca="1" si="142"/>
        <v>1</v>
      </c>
      <c r="Y1107" s="156">
        <f t="shared" ca="1" si="143"/>
        <v>1</v>
      </c>
    </row>
    <row r="1108" spans="2:25" hidden="1" x14ac:dyDescent="0.25">
      <c r="B1108" s="390" t="str">
        <f>IFERROR(IF(LEN(INDEX(PlansAndNotes!$B$6:$B$2005,ROW(A1108)-ROW($B$3)))=0,"",INDEX(PlansAndNotes!$B$6:$B$2005,ROW(A1108)-ROW($B$3))),"")</f>
        <v/>
      </c>
      <c r="C1108" s="361" t="str">
        <f t="shared" si="138"/>
        <v/>
      </c>
      <c r="D1108" s="361" t="str">
        <f>IFERROR(IF(LEN(C1108)&gt;0,IF(LEN(INDEX(TasksList!$C$6:$C$1005,MATCH(C1108,TasksList!$B$6:$B$1005,0),1))=0,"",INDEX(TasksList!$C$6:$C$1005,MATCH(C1108,TasksList!$B$6:$B$1005,0),1)),""),"")</f>
        <v/>
      </c>
      <c r="E1108" s="361" t="str">
        <f>IFERROR(IF(LEN(C1108)&gt;0,IF(LEN(INDEX(TasksList!$F$6:$F$1005,MATCH(C1108,TasksList!$B$6:$B$1005,0),1))=0,"not set!",INDEX(TasksList!$F$6:$F$1005,MATCH(C1108,TasksList!$B$6:$B$1005,0),1)),""),"")</f>
        <v/>
      </c>
      <c r="F1108" s="360" t="str">
        <f>IFERROR(IF(LEN(D1108)&gt;0,IF(LEN(INDEX(AdressBook!$D$6:$D$25,MATCH(D1108,AdressBook!$B$6:$B$25,0),1))=0,"",INDEX(AdressBook!$D$6:$D$25,MATCH(D1108,AdressBook!$B$6:$B$25,0),1)),""),"")</f>
        <v/>
      </c>
      <c r="G1108" s="361" t="str">
        <f>IFERROR(IF(LEN(INDEX(PlansAndNotes!$F$6:$F$2005,ROW(B1108)-ROW($C$3)))=0,"",INDEX(PlansAndNotes!$F$6:$F$2005,ROW(B1108)-ROW($C$3))),"")</f>
        <v/>
      </c>
      <c r="H1108" s="361" t="str">
        <f>IFERROR(IF(LEN(C1108)&gt;0,IF(LEN(INDEX(TasksList!$G$6:$G$1005,MATCH(C1108,TasksList!$B$6:$B$1005,0),1))=0,"",INDEX(TasksList!$G$6:$G$1005,MATCH(C1108,TasksList!$B$6:$B$1005,0),1)),""),"")</f>
        <v/>
      </c>
      <c r="I1108" s="381"/>
      <c r="J1108" s="400"/>
      <c r="K1108" s="400"/>
      <c r="L1108" s="179"/>
      <c r="M1108" s="381"/>
      <c r="N1108" s="362" t="str">
        <f>IFERROR(IF(LEN(INDEX(PlansAndNotes!$D$6:$D$4005,ROW(B1108)-ROW($C$3)))=0,"",INDEX(PlansAndNotes!$D$6:$D$4005,ROW(B1108)-ROW($C$3))),"")</f>
        <v/>
      </c>
      <c r="O1108" s="165" t="str">
        <f t="shared" si="139"/>
        <v/>
      </c>
      <c r="P1108" s="363" t="str">
        <f>IFERROR(IF(LEN(INDEX(PlansAndNotes!$E$6:$E$4005,ROW(B1108)-ROW($C$3)))=0,"",INDEX(PlansAndNotes!$E$6:$E$4005,ROW(B1108)-ROW($C$3))),"")</f>
        <v/>
      </c>
      <c r="Q1108" s="363" t="str">
        <f>IFERROR(IF(LEN(INDEX(PlansAndNotes!$G$6:$G$4005,ROW(B1108)-ROW($C$3)))=0,"",INDEX(PlansAndNotes!$G$6:$G$4005,ROW(B1108)-ROW($C$3))),"")</f>
        <v/>
      </c>
      <c r="R1108" s="361" t="str">
        <f>IFERROR(IF(LEN(D1108)&gt;0,IF(LEN(INDEX(AdressBook!$C$6:$C$25,MATCH(D1108,AdressBook!$B$6:$B$25,0),1))=0,"",INDEX(AdressBook!$C$6:$C$25,MATCH(D1108,AdressBook!$B$6:$B$25,0),1)),""),"")</f>
        <v/>
      </c>
      <c r="S1108" s="165">
        <f>IF(LEN(C1108)&gt;0,IFERROR(IF(MATCH(C1108,C1109:$C$4004,0)&gt;0,-1,ROW(S1108)-ROW($S$3)),ROW(S1108)-ROW($S$3)),-1)</f>
        <v>-1</v>
      </c>
      <c r="T1108" s="165">
        <f t="shared" si="140"/>
        <v>0</v>
      </c>
      <c r="U1108" s="165" t="str">
        <f t="shared" si="141"/>
        <v/>
      </c>
      <c r="V1108" s="165" t="str">
        <f>IFERROR(IF(OR(C1108="",S1108&lt;0),"",IF(SUBTOTAL(3,C1108:C1108)=0,-1,SUBTOTAL(3,$C$4:C1108))),"")</f>
        <v/>
      </c>
      <c r="W1108" s="156" t="str">
        <f t="array" ref="W1108">IF(LEN(C1108)&gt;0,IFERROR(IF(MATCH(C1108,$C$3:$C1107,0)&gt;0,N1108-INDEX($N$3:N1107,SUMPRODUCT(MAX(ROW($C$3:$C1107)*(C1108=$C$3:$C1107)))-2,1),""),""),"")</f>
        <v/>
      </c>
      <c r="X1108" s="156">
        <f t="shared" ca="1" si="142"/>
        <v>1</v>
      </c>
      <c r="Y1108" s="156">
        <f t="shared" ca="1" si="143"/>
        <v>1</v>
      </c>
    </row>
    <row r="1109" spans="2:25" hidden="1" x14ac:dyDescent="0.25">
      <c r="B1109" s="390" t="str">
        <f>IFERROR(IF(LEN(INDEX(PlansAndNotes!$B$6:$B$2005,ROW(A1109)-ROW($B$3)))=0,"",INDEX(PlansAndNotes!$B$6:$B$2005,ROW(A1109)-ROW($B$3))),"")</f>
        <v/>
      </c>
      <c r="C1109" s="361" t="str">
        <f t="shared" si="138"/>
        <v/>
      </c>
      <c r="D1109" s="361" t="str">
        <f>IFERROR(IF(LEN(C1109)&gt;0,IF(LEN(INDEX(TasksList!$C$6:$C$1005,MATCH(C1109,TasksList!$B$6:$B$1005,0),1))=0,"",INDEX(TasksList!$C$6:$C$1005,MATCH(C1109,TasksList!$B$6:$B$1005,0),1)),""),"")</f>
        <v/>
      </c>
      <c r="E1109" s="361" t="str">
        <f>IFERROR(IF(LEN(C1109)&gt;0,IF(LEN(INDEX(TasksList!$F$6:$F$1005,MATCH(C1109,TasksList!$B$6:$B$1005,0),1))=0,"not set!",INDEX(TasksList!$F$6:$F$1005,MATCH(C1109,TasksList!$B$6:$B$1005,0),1)),""),"")</f>
        <v/>
      </c>
      <c r="F1109" s="360" t="str">
        <f>IFERROR(IF(LEN(D1109)&gt;0,IF(LEN(INDEX(AdressBook!$D$6:$D$25,MATCH(D1109,AdressBook!$B$6:$B$25,0),1))=0,"",INDEX(AdressBook!$D$6:$D$25,MATCH(D1109,AdressBook!$B$6:$B$25,0),1)),""),"")</f>
        <v/>
      </c>
      <c r="G1109" s="361" t="str">
        <f>IFERROR(IF(LEN(INDEX(PlansAndNotes!$F$6:$F$2005,ROW(B1109)-ROW($C$3)))=0,"",INDEX(PlansAndNotes!$F$6:$F$2005,ROW(B1109)-ROW($C$3))),"")</f>
        <v/>
      </c>
      <c r="H1109" s="361" t="str">
        <f>IFERROR(IF(LEN(C1109)&gt;0,IF(LEN(INDEX(TasksList!$G$6:$G$1005,MATCH(C1109,TasksList!$B$6:$B$1005,0),1))=0,"",INDEX(TasksList!$G$6:$G$1005,MATCH(C1109,TasksList!$B$6:$B$1005,0),1)),""),"")</f>
        <v/>
      </c>
      <c r="I1109" s="381"/>
      <c r="J1109" s="400"/>
      <c r="K1109" s="400"/>
      <c r="L1109" s="179"/>
      <c r="M1109" s="381"/>
      <c r="N1109" s="362" t="str">
        <f>IFERROR(IF(LEN(INDEX(PlansAndNotes!$D$6:$D$4005,ROW(B1109)-ROW($C$3)))=0,"",INDEX(PlansAndNotes!$D$6:$D$4005,ROW(B1109)-ROW($C$3))),"")</f>
        <v/>
      </c>
      <c r="O1109" s="165" t="str">
        <f t="shared" si="139"/>
        <v/>
      </c>
      <c r="P1109" s="363" t="str">
        <f>IFERROR(IF(LEN(INDEX(PlansAndNotes!$E$6:$E$4005,ROW(B1109)-ROW($C$3)))=0,"",INDEX(PlansAndNotes!$E$6:$E$4005,ROW(B1109)-ROW($C$3))),"")</f>
        <v/>
      </c>
      <c r="Q1109" s="363" t="str">
        <f>IFERROR(IF(LEN(INDEX(PlansAndNotes!$G$6:$G$4005,ROW(B1109)-ROW($C$3)))=0,"",INDEX(PlansAndNotes!$G$6:$G$4005,ROW(B1109)-ROW($C$3))),"")</f>
        <v/>
      </c>
      <c r="R1109" s="361" t="str">
        <f>IFERROR(IF(LEN(D1109)&gt;0,IF(LEN(INDEX(AdressBook!$C$6:$C$25,MATCH(D1109,AdressBook!$B$6:$B$25,0),1))=0,"",INDEX(AdressBook!$C$6:$C$25,MATCH(D1109,AdressBook!$B$6:$B$25,0),1)),""),"")</f>
        <v/>
      </c>
      <c r="S1109" s="165">
        <f>IF(LEN(C1109)&gt;0,IFERROR(IF(MATCH(C1109,C1110:$C$4004,0)&gt;0,-1,ROW(S1109)-ROW($S$3)),ROW(S1109)-ROW($S$3)),-1)</f>
        <v>-1</v>
      </c>
      <c r="T1109" s="165">
        <f t="shared" si="140"/>
        <v>0</v>
      </c>
      <c r="U1109" s="165" t="str">
        <f t="shared" si="141"/>
        <v/>
      </c>
      <c r="V1109" s="165" t="str">
        <f>IFERROR(IF(OR(C1109="",S1109&lt;0),"",IF(SUBTOTAL(3,C1109:C1109)=0,-1,SUBTOTAL(3,$C$4:C1109))),"")</f>
        <v/>
      </c>
      <c r="W1109" s="156" t="str">
        <f t="array" ref="W1109">IF(LEN(C1109)&gt;0,IFERROR(IF(MATCH(C1109,$C$3:$C1108,0)&gt;0,N1109-INDEX($N$3:N1108,SUMPRODUCT(MAX(ROW($C$3:$C1108)*(C1109=$C$3:$C1108)))-2,1),""),""),"")</f>
        <v/>
      </c>
      <c r="X1109" s="156">
        <f t="shared" ca="1" si="142"/>
        <v>1</v>
      </c>
      <c r="Y1109" s="156">
        <f t="shared" ca="1" si="143"/>
        <v>1</v>
      </c>
    </row>
    <row r="1110" spans="2:25" hidden="1" x14ac:dyDescent="0.25">
      <c r="B1110" s="390" t="str">
        <f>IFERROR(IF(LEN(INDEX(PlansAndNotes!$B$6:$B$2005,ROW(A1110)-ROW($B$3)))=0,"",INDEX(PlansAndNotes!$B$6:$B$2005,ROW(A1110)-ROW($B$3))),"")</f>
        <v/>
      </c>
      <c r="C1110" s="361" t="str">
        <f t="shared" si="138"/>
        <v/>
      </c>
      <c r="D1110" s="361" t="str">
        <f>IFERROR(IF(LEN(C1110)&gt;0,IF(LEN(INDEX(TasksList!$C$6:$C$1005,MATCH(C1110,TasksList!$B$6:$B$1005,0),1))=0,"",INDEX(TasksList!$C$6:$C$1005,MATCH(C1110,TasksList!$B$6:$B$1005,0),1)),""),"")</f>
        <v/>
      </c>
      <c r="E1110" s="361" t="str">
        <f>IFERROR(IF(LEN(C1110)&gt;0,IF(LEN(INDEX(TasksList!$F$6:$F$1005,MATCH(C1110,TasksList!$B$6:$B$1005,0),1))=0,"not set!",INDEX(TasksList!$F$6:$F$1005,MATCH(C1110,TasksList!$B$6:$B$1005,0),1)),""),"")</f>
        <v/>
      </c>
      <c r="F1110" s="360" t="str">
        <f>IFERROR(IF(LEN(D1110)&gt;0,IF(LEN(INDEX(AdressBook!$D$6:$D$25,MATCH(D1110,AdressBook!$B$6:$B$25,0),1))=0,"",INDEX(AdressBook!$D$6:$D$25,MATCH(D1110,AdressBook!$B$6:$B$25,0),1)),""),"")</f>
        <v/>
      </c>
      <c r="G1110" s="361" t="str">
        <f>IFERROR(IF(LEN(INDEX(PlansAndNotes!$F$6:$F$2005,ROW(B1110)-ROW($C$3)))=0,"",INDEX(PlansAndNotes!$F$6:$F$2005,ROW(B1110)-ROW($C$3))),"")</f>
        <v/>
      </c>
      <c r="H1110" s="361" t="str">
        <f>IFERROR(IF(LEN(C1110)&gt;0,IF(LEN(INDEX(TasksList!$G$6:$G$1005,MATCH(C1110,TasksList!$B$6:$B$1005,0),1))=0,"",INDEX(TasksList!$G$6:$G$1005,MATCH(C1110,TasksList!$B$6:$B$1005,0),1)),""),"")</f>
        <v/>
      </c>
      <c r="I1110" s="381"/>
      <c r="J1110" s="400"/>
      <c r="K1110" s="400"/>
      <c r="L1110" s="179"/>
      <c r="M1110" s="381"/>
      <c r="N1110" s="362" t="str">
        <f>IFERROR(IF(LEN(INDEX(PlansAndNotes!$D$6:$D$4005,ROW(B1110)-ROW($C$3)))=0,"",INDEX(PlansAndNotes!$D$6:$D$4005,ROW(B1110)-ROW($C$3))),"")</f>
        <v/>
      </c>
      <c r="O1110" s="165" t="str">
        <f t="shared" si="139"/>
        <v/>
      </c>
      <c r="P1110" s="363" t="str">
        <f>IFERROR(IF(LEN(INDEX(PlansAndNotes!$E$6:$E$4005,ROW(B1110)-ROW($C$3)))=0,"",INDEX(PlansAndNotes!$E$6:$E$4005,ROW(B1110)-ROW($C$3))),"")</f>
        <v/>
      </c>
      <c r="Q1110" s="363" t="str">
        <f>IFERROR(IF(LEN(INDEX(PlansAndNotes!$G$6:$G$4005,ROW(B1110)-ROW($C$3)))=0,"",INDEX(PlansAndNotes!$G$6:$G$4005,ROW(B1110)-ROW($C$3))),"")</f>
        <v/>
      </c>
      <c r="R1110" s="361" t="str">
        <f>IFERROR(IF(LEN(D1110)&gt;0,IF(LEN(INDEX(AdressBook!$C$6:$C$25,MATCH(D1110,AdressBook!$B$6:$B$25,0),1))=0,"",INDEX(AdressBook!$C$6:$C$25,MATCH(D1110,AdressBook!$B$6:$B$25,0),1)),""),"")</f>
        <v/>
      </c>
      <c r="S1110" s="165">
        <f>IF(LEN(C1110)&gt;0,IFERROR(IF(MATCH(C1110,C1111:$C$4004,0)&gt;0,-1,ROW(S1110)-ROW($S$3)),ROW(S1110)-ROW($S$3)),-1)</f>
        <v>-1</v>
      </c>
      <c r="T1110" s="165">
        <f t="shared" si="140"/>
        <v>0</v>
      </c>
      <c r="U1110" s="165" t="str">
        <f t="shared" si="141"/>
        <v/>
      </c>
      <c r="V1110" s="165" t="str">
        <f>IFERROR(IF(OR(C1110="",S1110&lt;0),"",IF(SUBTOTAL(3,C1110:C1110)=0,-1,SUBTOTAL(3,$C$4:C1110))),"")</f>
        <v/>
      </c>
      <c r="W1110" s="156" t="str">
        <f t="array" ref="W1110">IF(LEN(C1110)&gt;0,IFERROR(IF(MATCH(C1110,$C$3:$C1109,0)&gt;0,N1110-INDEX($N$3:N1109,SUMPRODUCT(MAX(ROW($C$3:$C1109)*(C1110=$C$3:$C1109)))-2,1),""),""),"")</f>
        <v/>
      </c>
      <c r="X1110" s="156">
        <f t="shared" ca="1" si="142"/>
        <v>1</v>
      </c>
      <c r="Y1110" s="156">
        <f t="shared" ca="1" si="143"/>
        <v>1</v>
      </c>
    </row>
    <row r="1111" spans="2:25" hidden="1" x14ac:dyDescent="0.25">
      <c r="B1111" s="390" t="str">
        <f>IFERROR(IF(LEN(INDEX(PlansAndNotes!$B$6:$B$2005,ROW(A1111)-ROW($B$3)))=0,"",INDEX(PlansAndNotes!$B$6:$B$2005,ROW(A1111)-ROW($B$3))),"")</f>
        <v/>
      </c>
      <c r="C1111" s="361" t="str">
        <f t="shared" si="138"/>
        <v/>
      </c>
      <c r="D1111" s="361" t="str">
        <f>IFERROR(IF(LEN(C1111)&gt;0,IF(LEN(INDEX(TasksList!$C$6:$C$1005,MATCH(C1111,TasksList!$B$6:$B$1005,0),1))=0,"",INDEX(TasksList!$C$6:$C$1005,MATCH(C1111,TasksList!$B$6:$B$1005,0),1)),""),"")</f>
        <v/>
      </c>
      <c r="E1111" s="361" t="str">
        <f>IFERROR(IF(LEN(C1111)&gt;0,IF(LEN(INDEX(TasksList!$F$6:$F$1005,MATCH(C1111,TasksList!$B$6:$B$1005,0),1))=0,"not set!",INDEX(TasksList!$F$6:$F$1005,MATCH(C1111,TasksList!$B$6:$B$1005,0),1)),""),"")</f>
        <v/>
      </c>
      <c r="F1111" s="360" t="str">
        <f>IFERROR(IF(LEN(D1111)&gt;0,IF(LEN(INDEX(AdressBook!$D$6:$D$25,MATCH(D1111,AdressBook!$B$6:$B$25,0),1))=0,"",INDEX(AdressBook!$D$6:$D$25,MATCH(D1111,AdressBook!$B$6:$B$25,0),1)),""),"")</f>
        <v/>
      </c>
      <c r="G1111" s="361" t="str">
        <f>IFERROR(IF(LEN(INDEX(PlansAndNotes!$F$6:$F$2005,ROW(B1111)-ROW($C$3)))=0,"",INDEX(PlansAndNotes!$F$6:$F$2005,ROW(B1111)-ROW($C$3))),"")</f>
        <v/>
      </c>
      <c r="H1111" s="361" t="str">
        <f>IFERROR(IF(LEN(C1111)&gt;0,IF(LEN(INDEX(TasksList!$G$6:$G$1005,MATCH(C1111,TasksList!$B$6:$B$1005,0),1))=0,"",INDEX(TasksList!$G$6:$G$1005,MATCH(C1111,TasksList!$B$6:$B$1005,0),1)),""),"")</f>
        <v/>
      </c>
      <c r="I1111" s="381"/>
      <c r="J1111" s="400"/>
      <c r="K1111" s="400"/>
      <c r="L1111" s="179"/>
      <c r="M1111" s="381"/>
      <c r="N1111" s="362" t="str">
        <f>IFERROR(IF(LEN(INDEX(PlansAndNotes!$D$6:$D$4005,ROW(B1111)-ROW($C$3)))=0,"",INDEX(PlansAndNotes!$D$6:$D$4005,ROW(B1111)-ROW($C$3))),"")</f>
        <v/>
      </c>
      <c r="O1111" s="165" t="str">
        <f t="shared" si="139"/>
        <v/>
      </c>
      <c r="P1111" s="363" t="str">
        <f>IFERROR(IF(LEN(INDEX(PlansAndNotes!$E$6:$E$4005,ROW(B1111)-ROW($C$3)))=0,"",INDEX(PlansAndNotes!$E$6:$E$4005,ROW(B1111)-ROW($C$3))),"")</f>
        <v/>
      </c>
      <c r="Q1111" s="363" t="str">
        <f>IFERROR(IF(LEN(INDEX(PlansAndNotes!$G$6:$G$4005,ROW(B1111)-ROW($C$3)))=0,"",INDEX(PlansAndNotes!$G$6:$G$4005,ROW(B1111)-ROW($C$3))),"")</f>
        <v/>
      </c>
      <c r="R1111" s="361" t="str">
        <f>IFERROR(IF(LEN(D1111)&gt;0,IF(LEN(INDEX(AdressBook!$C$6:$C$25,MATCH(D1111,AdressBook!$B$6:$B$25,0),1))=0,"",INDEX(AdressBook!$C$6:$C$25,MATCH(D1111,AdressBook!$B$6:$B$25,0),1)),""),"")</f>
        <v/>
      </c>
      <c r="S1111" s="165">
        <f>IF(LEN(C1111)&gt;0,IFERROR(IF(MATCH(C1111,C1112:$C$4004,0)&gt;0,-1,ROW(S1111)-ROW($S$3)),ROW(S1111)-ROW($S$3)),-1)</f>
        <v>-1</v>
      </c>
      <c r="T1111" s="165">
        <f t="shared" si="140"/>
        <v>0</v>
      </c>
      <c r="U1111" s="165" t="str">
        <f t="shared" si="141"/>
        <v/>
      </c>
      <c r="V1111" s="165" t="str">
        <f>IFERROR(IF(OR(C1111="",S1111&lt;0),"",IF(SUBTOTAL(3,C1111:C1111)=0,-1,SUBTOTAL(3,$C$4:C1111))),"")</f>
        <v/>
      </c>
      <c r="W1111" s="156" t="str">
        <f t="array" ref="W1111">IF(LEN(C1111)&gt;0,IFERROR(IF(MATCH(C1111,$C$3:$C1110,0)&gt;0,N1111-INDEX($N$3:N1110,SUMPRODUCT(MAX(ROW($C$3:$C1110)*(C1111=$C$3:$C1110)))-2,1),""),""),"")</f>
        <v/>
      </c>
      <c r="X1111" s="156">
        <f t="shared" ca="1" si="142"/>
        <v>1</v>
      </c>
      <c r="Y1111" s="156">
        <f t="shared" ca="1" si="143"/>
        <v>1</v>
      </c>
    </row>
    <row r="1112" spans="2:25" hidden="1" x14ac:dyDescent="0.25">
      <c r="B1112" s="390" t="str">
        <f>IFERROR(IF(LEN(INDEX(PlansAndNotes!$B$6:$B$2005,ROW(A1112)-ROW($B$3)))=0,"",INDEX(PlansAndNotes!$B$6:$B$2005,ROW(A1112)-ROW($B$3))),"")</f>
        <v/>
      </c>
      <c r="C1112" s="361" t="str">
        <f t="shared" si="138"/>
        <v/>
      </c>
      <c r="D1112" s="361" t="str">
        <f>IFERROR(IF(LEN(C1112)&gt;0,IF(LEN(INDEX(TasksList!$C$6:$C$1005,MATCH(C1112,TasksList!$B$6:$B$1005,0),1))=0,"",INDEX(TasksList!$C$6:$C$1005,MATCH(C1112,TasksList!$B$6:$B$1005,0),1)),""),"")</f>
        <v/>
      </c>
      <c r="E1112" s="361" t="str">
        <f>IFERROR(IF(LEN(C1112)&gt;0,IF(LEN(INDEX(TasksList!$F$6:$F$1005,MATCH(C1112,TasksList!$B$6:$B$1005,0),1))=0,"not set!",INDEX(TasksList!$F$6:$F$1005,MATCH(C1112,TasksList!$B$6:$B$1005,0),1)),""),"")</f>
        <v/>
      </c>
      <c r="F1112" s="360" t="str">
        <f>IFERROR(IF(LEN(D1112)&gt;0,IF(LEN(INDEX(AdressBook!$D$6:$D$25,MATCH(D1112,AdressBook!$B$6:$B$25,0),1))=0,"",INDEX(AdressBook!$D$6:$D$25,MATCH(D1112,AdressBook!$B$6:$B$25,0),1)),""),"")</f>
        <v/>
      </c>
      <c r="G1112" s="361" t="str">
        <f>IFERROR(IF(LEN(INDEX(PlansAndNotes!$F$6:$F$2005,ROW(B1112)-ROW($C$3)))=0,"",INDEX(PlansAndNotes!$F$6:$F$2005,ROW(B1112)-ROW($C$3))),"")</f>
        <v/>
      </c>
      <c r="H1112" s="361" t="str">
        <f>IFERROR(IF(LEN(C1112)&gt;0,IF(LEN(INDEX(TasksList!$G$6:$G$1005,MATCH(C1112,TasksList!$B$6:$B$1005,0),1))=0,"",INDEX(TasksList!$G$6:$G$1005,MATCH(C1112,TasksList!$B$6:$B$1005,0),1)),""),"")</f>
        <v/>
      </c>
      <c r="I1112" s="381"/>
      <c r="J1112" s="400"/>
      <c r="K1112" s="400"/>
      <c r="L1112" s="179"/>
      <c r="M1112" s="381"/>
      <c r="N1112" s="362" t="str">
        <f>IFERROR(IF(LEN(INDEX(PlansAndNotes!$D$6:$D$4005,ROW(B1112)-ROW($C$3)))=0,"",INDEX(PlansAndNotes!$D$6:$D$4005,ROW(B1112)-ROW($C$3))),"")</f>
        <v/>
      </c>
      <c r="O1112" s="165" t="str">
        <f t="shared" si="139"/>
        <v/>
      </c>
      <c r="P1112" s="363" t="str">
        <f>IFERROR(IF(LEN(INDEX(PlansAndNotes!$E$6:$E$4005,ROW(B1112)-ROW($C$3)))=0,"",INDEX(PlansAndNotes!$E$6:$E$4005,ROW(B1112)-ROW($C$3))),"")</f>
        <v/>
      </c>
      <c r="Q1112" s="363" t="str">
        <f>IFERROR(IF(LEN(INDEX(PlansAndNotes!$G$6:$G$4005,ROW(B1112)-ROW($C$3)))=0,"",INDEX(PlansAndNotes!$G$6:$G$4005,ROW(B1112)-ROW($C$3))),"")</f>
        <v/>
      </c>
      <c r="R1112" s="361" t="str">
        <f>IFERROR(IF(LEN(D1112)&gt;0,IF(LEN(INDEX(AdressBook!$C$6:$C$25,MATCH(D1112,AdressBook!$B$6:$B$25,0),1))=0,"",INDEX(AdressBook!$C$6:$C$25,MATCH(D1112,AdressBook!$B$6:$B$25,0),1)),""),"")</f>
        <v/>
      </c>
      <c r="S1112" s="165">
        <f>IF(LEN(C1112)&gt;0,IFERROR(IF(MATCH(C1112,C1113:$C$4004,0)&gt;0,-1,ROW(S1112)-ROW($S$3)),ROW(S1112)-ROW($S$3)),-1)</f>
        <v>-1</v>
      </c>
      <c r="T1112" s="165">
        <f t="shared" si="140"/>
        <v>0</v>
      </c>
      <c r="U1112" s="165" t="str">
        <f t="shared" si="141"/>
        <v/>
      </c>
      <c r="V1112" s="165" t="str">
        <f>IFERROR(IF(OR(C1112="",S1112&lt;0),"",IF(SUBTOTAL(3,C1112:C1112)=0,-1,SUBTOTAL(3,$C$4:C1112))),"")</f>
        <v/>
      </c>
      <c r="W1112" s="156" t="str">
        <f t="array" ref="W1112">IF(LEN(C1112)&gt;0,IFERROR(IF(MATCH(C1112,$C$3:$C1111,0)&gt;0,N1112-INDEX($N$3:N1111,SUMPRODUCT(MAX(ROW($C$3:$C1111)*(C1112=$C$3:$C1111)))-2,1),""),""),"")</f>
        <v/>
      </c>
      <c r="X1112" s="156">
        <f t="shared" ca="1" si="142"/>
        <v>1</v>
      </c>
      <c r="Y1112" s="156">
        <f t="shared" ca="1" si="143"/>
        <v>1</v>
      </c>
    </row>
    <row r="1113" spans="2:25" hidden="1" x14ac:dyDescent="0.25">
      <c r="B1113" s="390" t="str">
        <f>IFERROR(IF(LEN(INDEX(PlansAndNotes!$B$6:$B$2005,ROW(A1113)-ROW($B$3)))=0,"",INDEX(PlansAndNotes!$B$6:$B$2005,ROW(A1113)-ROW($B$3))),"")</f>
        <v/>
      </c>
      <c r="C1113" s="361" t="str">
        <f t="shared" si="138"/>
        <v/>
      </c>
      <c r="D1113" s="361" t="str">
        <f>IFERROR(IF(LEN(C1113)&gt;0,IF(LEN(INDEX(TasksList!$C$6:$C$1005,MATCH(C1113,TasksList!$B$6:$B$1005,0),1))=0,"",INDEX(TasksList!$C$6:$C$1005,MATCH(C1113,TasksList!$B$6:$B$1005,0),1)),""),"")</f>
        <v/>
      </c>
      <c r="E1113" s="361" t="str">
        <f>IFERROR(IF(LEN(C1113)&gt;0,IF(LEN(INDEX(TasksList!$F$6:$F$1005,MATCH(C1113,TasksList!$B$6:$B$1005,0),1))=0,"not set!",INDEX(TasksList!$F$6:$F$1005,MATCH(C1113,TasksList!$B$6:$B$1005,0),1)),""),"")</f>
        <v/>
      </c>
      <c r="F1113" s="360" t="str">
        <f>IFERROR(IF(LEN(D1113)&gt;0,IF(LEN(INDEX(AdressBook!$D$6:$D$25,MATCH(D1113,AdressBook!$B$6:$B$25,0),1))=0,"",INDEX(AdressBook!$D$6:$D$25,MATCH(D1113,AdressBook!$B$6:$B$25,0),1)),""),"")</f>
        <v/>
      </c>
      <c r="G1113" s="361" t="str">
        <f>IFERROR(IF(LEN(INDEX(PlansAndNotes!$F$6:$F$2005,ROW(B1113)-ROW($C$3)))=0,"",INDEX(PlansAndNotes!$F$6:$F$2005,ROW(B1113)-ROW($C$3))),"")</f>
        <v/>
      </c>
      <c r="H1113" s="361" t="str">
        <f>IFERROR(IF(LEN(C1113)&gt;0,IF(LEN(INDEX(TasksList!$G$6:$G$1005,MATCH(C1113,TasksList!$B$6:$B$1005,0),1))=0,"",INDEX(TasksList!$G$6:$G$1005,MATCH(C1113,TasksList!$B$6:$B$1005,0),1)),""),"")</f>
        <v/>
      </c>
      <c r="I1113" s="381"/>
      <c r="J1113" s="400"/>
      <c r="K1113" s="400"/>
      <c r="L1113" s="179"/>
      <c r="M1113" s="381"/>
      <c r="N1113" s="362" t="str">
        <f>IFERROR(IF(LEN(INDEX(PlansAndNotes!$D$6:$D$4005,ROW(B1113)-ROW($C$3)))=0,"",INDEX(PlansAndNotes!$D$6:$D$4005,ROW(B1113)-ROW($C$3))),"")</f>
        <v/>
      </c>
      <c r="O1113" s="165" t="str">
        <f t="shared" si="139"/>
        <v/>
      </c>
      <c r="P1113" s="363" t="str">
        <f>IFERROR(IF(LEN(INDEX(PlansAndNotes!$E$6:$E$4005,ROW(B1113)-ROW($C$3)))=0,"",INDEX(PlansAndNotes!$E$6:$E$4005,ROW(B1113)-ROW($C$3))),"")</f>
        <v/>
      </c>
      <c r="Q1113" s="363" t="str">
        <f>IFERROR(IF(LEN(INDEX(PlansAndNotes!$G$6:$G$4005,ROW(B1113)-ROW($C$3)))=0,"",INDEX(PlansAndNotes!$G$6:$G$4005,ROW(B1113)-ROW($C$3))),"")</f>
        <v/>
      </c>
      <c r="R1113" s="361" t="str">
        <f>IFERROR(IF(LEN(D1113)&gt;0,IF(LEN(INDEX(AdressBook!$C$6:$C$25,MATCH(D1113,AdressBook!$B$6:$B$25,0),1))=0,"",INDEX(AdressBook!$C$6:$C$25,MATCH(D1113,AdressBook!$B$6:$B$25,0),1)),""),"")</f>
        <v/>
      </c>
      <c r="S1113" s="165">
        <f>IF(LEN(C1113)&gt;0,IFERROR(IF(MATCH(C1113,C1114:$C$4004,0)&gt;0,-1,ROW(S1113)-ROW($S$3)),ROW(S1113)-ROW($S$3)),-1)</f>
        <v>-1</v>
      </c>
      <c r="T1113" s="165">
        <f t="shared" si="140"/>
        <v>0</v>
      </c>
      <c r="U1113" s="165" t="str">
        <f t="shared" si="141"/>
        <v/>
      </c>
      <c r="V1113" s="165" t="str">
        <f>IFERROR(IF(OR(C1113="",S1113&lt;0),"",IF(SUBTOTAL(3,C1113:C1113)=0,-1,SUBTOTAL(3,$C$4:C1113))),"")</f>
        <v/>
      </c>
      <c r="W1113" s="156" t="str">
        <f t="array" ref="W1113">IF(LEN(C1113)&gt;0,IFERROR(IF(MATCH(C1113,$C$3:$C1112,0)&gt;0,N1113-INDEX($N$3:N1112,SUMPRODUCT(MAX(ROW($C$3:$C1112)*(C1113=$C$3:$C1112)))-2,1),""),""),"")</f>
        <v/>
      </c>
      <c r="X1113" s="156">
        <f t="shared" ca="1" si="142"/>
        <v>1</v>
      </c>
      <c r="Y1113" s="156">
        <f t="shared" ca="1" si="143"/>
        <v>1</v>
      </c>
    </row>
    <row r="1114" spans="2:25" hidden="1" x14ac:dyDescent="0.25">
      <c r="B1114" s="390" t="str">
        <f>IFERROR(IF(LEN(INDEX(PlansAndNotes!$B$6:$B$2005,ROW(A1114)-ROW($B$3)))=0,"",INDEX(PlansAndNotes!$B$6:$B$2005,ROW(A1114)-ROW($B$3))),"")</f>
        <v/>
      </c>
      <c r="C1114" s="361" t="str">
        <f t="shared" si="138"/>
        <v/>
      </c>
      <c r="D1114" s="361" t="str">
        <f>IFERROR(IF(LEN(C1114)&gt;0,IF(LEN(INDEX(TasksList!$C$6:$C$1005,MATCH(C1114,TasksList!$B$6:$B$1005,0),1))=0,"",INDEX(TasksList!$C$6:$C$1005,MATCH(C1114,TasksList!$B$6:$B$1005,0),1)),""),"")</f>
        <v/>
      </c>
      <c r="E1114" s="361" t="str">
        <f>IFERROR(IF(LEN(C1114)&gt;0,IF(LEN(INDEX(TasksList!$F$6:$F$1005,MATCH(C1114,TasksList!$B$6:$B$1005,0),1))=0,"not set!",INDEX(TasksList!$F$6:$F$1005,MATCH(C1114,TasksList!$B$6:$B$1005,0),1)),""),"")</f>
        <v/>
      </c>
      <c r="F1114" s="360" t="str">
        <f>IFERROR(IF(LEN(D1114)&gt;0,IF(LEN(INDEX(AdressBook!$D$6:$D$25,MATCH(D1114,AdressBook!$B$6:$B$25,0),1))=0,"",INDEX(AdressBook!$D$6:$D$25,MATCH(D1114,AdressBook!$B$6:$B$25,0),1)),""),"")</f>
        <v/>
      </c>
      <c r="G1114" s="361" t="str">
        <f>IFERROR(IF(LEN(INDEX(PlansAndNotes!$F$6:$F$2005,ROW(B1114)-ROW($C$3)))=0,"",INDEX(PlansAndNotes!$F$6:$F$2005,ROW(B1114)-ROW($C$3))),"")</f>
        <v/>
      </c>
      <c r="H1114" s="361" t="str">
        <f>IFERROR(IF(LEN(C1114)&gt;0,IF(LEN(INDEX(TasksList!$G$6:$G$1005,MATCH(C1114,TasksList!$B$6:$B$1005,0),1))=0,"",INDEX(TasksList!$G$6:$G$1005,MATCH(C1114,TasksList!$B$6:$B$1005,0),1)),""),"")</f>
        <v/>
      </c>
      <c r="I1114" s="381"/>
      <c r="J1114" s="400"/>
      <c r="K1114" s="400"/>
      <c r="L1114" s="179"/>
      <c r="M1114" s="381"/>
      <c r="N1114" s="362" t="str">
        <f>IFERROR(IF(LEN(INDEX(PlansAndNotes!$D$6:$D$4005,ROW(B1114)-ROW($C$3)))=0,"",INDEX(PlansAndNotes!$D$6:$D$4005,ROW(B1114)-ROW($C$3))),"")</f>
        <v/>
      </c>
      <c r="O1114" s="165" t="str">
        <f t="shared" si="139"/>
        <v/>
      </c>
      <c r="P1114" s="363" t="str">
        <f>IFERROR(IF(LEN(INDEX(PlansAndNotes!$E$6:$E$4005,ROW(B1114)-ROW($C$3)))=0,"",INDEX(PlansAndNotes!$E$6:$E$4005,ROW(B1114)-ROW($C$3))),"")</f>
        <v/>
      </c>
      <c r="Q1114" s="363" t="str">
        <f>IFERROR(IF(LEN(INDEX(PlansAndNotes!$G$6:$G$4005,ROW(B1114)-ROW($C$3)))=0,"",INDEX(PlansAndNotes!$G$6:$G$4005,ROW(B1114)-ROW($C$3))),"")</f>
        <v/>
      </c>
      <c r="R1114" s="361" t="str">
        <f>IFERROR(IF(LEN(D1114)&gt;0,IF(LEN(INDEX(AdressBook!$C$6:$C$25,MATCH(D1114,AdressBook!$B$6:$B$25,0),1))=0,"",INDEX(AdressBook!$C$6:$C$25,MATCH(D1114,AdressBook!$B$6:$B$25,0),1)),""),"")</f>
        <v/>
      </c>
      <c r="S1114" s="165">
        <f>IF(LEN(C1114)&gt;0,IFERROR(IF(MATCH(C1114,C1115:$C$4004,0)&gt;0,-1,ROW(S1114)-ROW($S$3)),ROW(S1114)-ROW($S$3)),-1)</f>
        <v>-1</v>
      </c>
      <c r="T1114" s="165">
        <f t="shared" si="140"/>
        <v>0</v>
      </c>
      <c r="U1114" s="165" t="str">
        <f t="shared" si="141"/>
        <v/>
      </c>
      <c r="V1114" s="165" t="str">
        <f>IFERROR(IF(OR(C1114="",S1114&lt;0),"",IF(SUBTOTAL(3,C1114:C1114)=0,-1,SUBTOTAL(3,$C$4:C1114))),"")</f>
        <v/>
      </c>
      <c r="W1114" s="156" t="str">
        <f t="array" ref="W1114">IF(LEN(C1114)&gt;0,IFERROR(IF(MATCH(C1114,$C$3:$C1113,0)&gt;0,N1114-INDEX($N$3:N1113,SUMPRODUCT(MAX(ROW($C$3:$C1113)*(C1114=$C$3:$C1113)))-2,1),""),""),"")</f>
        <v/>
      </c>
      <c r="X1114" s="156">
        <f t="shared" ca="1" si="142"/>
        <v>1</v>
      </c>
      <c r="Y1114" s="156">
        <f t="shared" ca="1" si="143"/>
        <v>1</v>
      </c>
    </row>
    <row r="1115" spans="2:25" hidden="1" x14ac:dyDescent="0.25">
      <c r="B1115" s="390" t="str">
        <f>IFERROR(IF(LEN(INDEX(PlansAndNotes!$B$6:$B$2005,ROW(A1115)-ROW($B$3)))=0,"",INDEX(PlansAndNotes!$B$6:$B$2005,ROW(A1115)-ROW($B$3))),"")</f>
        <v/>
      </c>
      <c r="C1115" s="361" t="str">
        <f t="shared" si="138"/>
        <v/>
      </c>
      <c r="D1115" s="361" t="str">
        <f>IFERROR(IF(LEN(C1115)&gt;0,IF(LEN(INDEX(TasksList!$C$6:$C$1005,MATCH(C1115,TasksList!$B$6:$B$1005,0),1))=0,"",INDEX(TasksList!$C$6:$C$1005,MATCH(C1115,TasksList!$B$6:$B$1005,0),1)),""),"")</f>
        <v/>
      </c>
      <c r="E1115" s="361" t="str">
        <f>IFERROR(IF(LEN(C1115)&gt;0,IF(LEN(INDEX(TasksList!$F$6:$F$1005,MATCH(C1115,TasksList!$B$6:$B$1005,0),1))=0,"not set!",INDEX(TasksList!$F$6:$F$1005,MATCH(C1115,TasksList!$B$6:$B$1005,0),1)),""),"")</f>
        <v/>
      </c>
      <c r="F1115" s="360" t="str">
        <f>IFERROR(IF(LEN(D1115)&gt;0,IF(LEN(INDEX(AdressBook!$D$6:$D$25,MATCH(D1115,AdressBook!$B$6:$B$25,0),1))=0,"",INDEX(AdressBook!$D$6:$D$25,MATCH(D1115,AdressBook!$B$6:$B$25,0),1)),""),"")</f>
        <v/>
      </c>
      <c r="G1115" s="361" t="str">
        <f>IFERROR(IF(LEN(INDEX(PlansAndNotes!$F$6:$F$2005,ROW(B1115)-ROW($C$3)))=0,"",INDEX(PlansAndNotes!$F$6:$F$2005,ROW(B1115)-ROW($C$3))),"")</f>
        <v/>
      </c>
      <c r="H1115" s="361" t="str">
        <f>IFERROR(IF(LEN(C1115)&gt;0,IF(LEN(INDEX(TasksList!$G$6:$G$1005,MATCH(C1115,TasksList!$B$6:$B$1005,0),1))=0,"",INDEX(TasksList!$G$6:$G$1005,MATCH(C1115,TasksList!$B$6:$B$1005,0),1)),""),"")</f>
        <v/>
      </c>
      <c r="I1115" s="381"/>
      <c r="J1115" s="400"/>
      <c r="K1115" s="400"/>
      <c r="L1115" s="179"/>
      <c r="M1115" s="381"/>
      <c r="N1115" s="362" t="str">
        <f>IFERROR(IF(LEN(INDEX(PlansAndNotes!$D$6:$D$4005,ROW(B1115)-ROW($C$3)))=0,"",INDEX(PlansAndNotes!$D$6:$D$4005,ROW(B1115)-ROW($C$3))),"")</f>
        <v/>
      </c>
      <c r="O1115" s="165" t="str">
        <f t="shared" si="139"/>
        <v/>
      </c>
      <c r="P1115" s="363" t="str">
        <f>IFERROR(IF(LEN(INDEX(PlansAndNotes!$E$6:$E$4005,ROW(B1115)-ROW($C$3)))=0,"",INDEX(PlansAndNotes!$E$6:$E$4005,ROW(B1115)-ROW($C$3))),"")</f>
        <v/>
      </c>
      <c r="Q1115" s="363" t="str">
        <f>IFERROR(IF(LEN(INDEX(PlansAndNotes!$G$6:$G$4005,ROW(B1115)-ROW($C$3)))=0,"",INDEX(PlansAndNotes!$G$6:$G$4005,ROW(B1115)-ROW($C$3))),"")</f>
        <v/>
      </c>
      <c r="R1115" s="361" t="str">
        <f>IFERROR(IF(LEN(D1115)&gt;0,IF(LEN(INDEX(AdressBook!$C$6:$C$25,MATCH(D1115,AdressBook!$B$6:$B$25,0),1))=0,"",INDEX(AdressBook!$C$6:$C$25,MATCH(D1115,AdressBook!$B$6:$B$25,0),1)),""),"")</f>
        <v/>
      </c>
      <c r="S1115" s="165">
        <f>IF(LEN(C1115)&gt;0,IFERROR(IF(MATCH(C1115,C1116:$C$4004,0)&gt;0,-1,ROW(S1115)-ROW($S$3)),ROW(S1115)-ROW($S$3)),-1)</f>
        <v>-1</v>
      </c>
      <c r="T1115" s="165">
        <f t="shared" si="140"/>
        <v>0</v>
      </c>
      <c r="U1115" s="165" t="str">
        <f t="shared" si="141"/>
        <v/>
      </c>
      <c r="V1115" s="165" t="str">
        <f>IFERROR(IF(OR(C1115="",S1115&lt;0),"",IF(SUBTOTAL(3,C1115:C1115)=0,-1,SUBTOTAL(3,$C$4:C1115))),"")</f>
        <v/>
      </c>
      <c r="W1115" s="156" t="str">
        <f t="array" ref="W1115">IF(LEN(C1115)&gt;0,IFERROR(IF(MATCH(C1115,$C$3:$C1114,0)&gt;0,N1115-INDEX($N$3:N1114,SUMPRODUCT(MAX(ROW($C$3:$C1114)*(C1115=$C$3:$C1114)))-2,1),""),""),"")</f>
        <v/>
      </c>
      <c r="X1115" s="156">
        <f t="shared" ca="1" si="142"/>
        <v>1</v>
      </c>
      <c r="Y1115" s="156">
        <f t="shared" ca="1" si="143"/>
        <v>1</v>
      </c>
    </row>
    <row r="1116" spans="2:25" hidden="1" x14ac:dyDescent="0.25">
      <c r="B1116" s="390" t="str">
        <f>IFERROR(IF(LEN(INDEX(PlansAndNotes!$B$6:$B$2005,ROW(A1116)-ROW($B$3)))=0,"",INDEX(PlansAndNotes!$B$6:$B$2005,ROW(A1116)-ROW($B$3))),"")</f>
        <v/>
      </c>
      <c r="C1116" s="361" t="str">
        <f t="shared" si="138"/>
        <v/>
      </c>
      <c r="D1116" s="361" t="str">
        <f>IFERROR(IF(LEN(C1116)&gt;0,IF(LEN(INDEX(TasksList!$C$6:$C$1005,MATCH(C1116,TasksList!$B$6:$B$1005,0),1))=0,"",INDEX(TasksList!$C$6:$C$1005,MATCH(C1116,TasksList!$B$6:$B$1005,0),1)),""),"")</f>
        <v/>
      </c>
      <c r="E1116" s="361" t="str">
        <f>IFERROR(IF(LEN(C1116)&gt;0,IF(LEN(INDEX(TasksList!$F$6:$F$1005,MATCH(C1116,TasksList!$B$6:$B$1005,0),1))=0,"not set!",INDEX(TasksList!$F$6:$F$1005,MATCH(C1116,TasksList!$B$6:$B$1005,0),1)),""),"")</f>
        <v/>
      </c>
      <c r="F1116" s="360" t="str">
        <f>IFERROR(IF(LEN(D1116)&gt;0,IF(LEN(INDEX(AdressBook!$D$6:$D$25,MATCH(D1116,AdressBook!$B$6:$B$25,0),1))=0,"",INDEX(AdressBook!$D$6:$D$25,MATCH(D1116,AdressBook!$B$6:$B$25,0),1)),""),"")</f>
        <v/>
      </c>
      <c r="G1116" s="361" t="str">
        <f>IFERROR(IF(LEN(INDEX(PlansAndNotes!$F$6:$F$2005,ROW(B1116)-ROW($C$3)))=0,"",INDEX(PlansAndNotes!$F$6:$F$2005,ROW(B1116)-ROW($C$3))),"")</f>
        <v/>
      </c>
      <c r="H1116" s="361" t="str">
        <f>IFERROR(IF(LEN(C1116)&gt;0,IF(LEN(INDEX(TasksList!$G$6:$G$1005,MATCH(C1116,TasksList!$B$6:$B$1005,0),1))=0,"",INDEX(TasksList!$G$6:$G$1005,MATCH(C1116,TasksList!$B$6:$B$1005,0),1)),""),"")</f>
        <v/>
      </c>
      <c r="I1116" s="381"/>
      <c r="J1116" s="400"/>
      <c r="K1116" s="400"/>
      <c r="L1116" s="179"/>
      <c r="M1116" s="381"/>
      <c r="N1116" s="362" t="str">
        <f>IFERROR(IF(LEN(INDEX(PlansAndNotes!$D$6:$D$4005,ROW(B1116)-ROW($C$3)))=0,"",INDEX(PlansAndNotes!$D$6:$D$4005,ROW(B1116)-ROW($C$3))),"")</f>
        <v/>
      </c>
      <c r="O1116" s="165" t="str">
        <f t="shared" si="139"/>
        <v/>
      </c>
      <c r="P1116" s="363" t="str">
        <f>IFERROR(IF(LEN(INDEX(PlansAndNotes!$E$6:$E$4005,ROW(B1116)-ROW($C$3)))=0,"",INDEX(PlansAndNotes!$E$6:$E$4005,ROW(B1116)-ROW($C$3))),"")</f>
        <v/>
      </c>
      <c r="Q1116" s="363" t="str">
        <f>IFERROR(IF(LEN(INDEX(PlansAndNotes!$G$6:$G$4005,ROW(B1116)-ROW($C$3)))=0,"",INDEX(PlansAndNotes!$G$6:$G$4005,ROW(B1116)-ROW($C$3))),"")</f>
        <v/>
      </c>
      <c r="R1116" s="361" t="str">
        <f>IFERROR(IF(LEN(D1116)&gt;0,IF(LEN(INDEX(AdressBook!$C$6:$C$25,MATCH(D1116,AdressBook!$B$6:$B$25,0),1))=0,"",INDEX(AdressBook!$C$6:$C$25,MATCH(D1116,AdressBook!$B$6:$B$25,0),1)),""),"")</f>
        <v/>
      </c>
      <c r="S1116" s="165">
        <f>IF(LEN(C1116)&gt;0,IFERROR(IF(MATCH(C1116,C1117:$C$4004,0)&gt;0,-1,ROW(S1116)-ROW($S$3)),ROW(S1116)-ROW($S$3)),-1)</f>
        <v>-1</v>
      </c>
      <c r="T1116" s="165">
        <f t="shared" si="140"/>
        <v>0</v>
      </c>
      <c r="U1116" s="165" t="str">
        <f t="shared" si="141"/>
        <v/>
      </c>
      <c r="V1116" s="165" t="str">
        <f>IFERROR(IF(OR(C1116="",S1116&lt;0),"",IF(SUBTOTAL(3,C1116:C1116)=0,-1,SUBTOTAL(3,$C$4:C1116))),"")</f>
        <v/>
      </c>
      <c r="W1116" s="156" t="str">
        <f t="array" ref="W1116">IF(LEN(C1116)&gt;0,IFERROR(IF(MATCH(C1116,$C$3:$C1115,0)&gt;0,N1116-INDEX($N$3:N1115,SUMPRODUCT(MAX(ROW($C$3:$C1115)*(C1116=$C$3:$C1115)))-2,1),""),""),"")</f>
        <v/>
      </c>
      <c r="X1116" s="156">
        <f t="shared" ca="1" si="142"/>
        <v>1</v>
      </c>
      <c r="Y1116" s="156">
        <f t="shared" ca="1" si="143"/>
        <v>1</v>
      </c>
    </row>
    <row r="1117" spans="2:25" hidden="1" x14ac:dyDescent="0.25">
      <c r="B1117" s="390" t="str">
        <f>IFERROR(IF(LEN(INDEX(PlansAndNotes!$B$6:$B$2005,ROW(A1117)-ROW($B$3)))=0,"",INDEX(PlansAndNotes!$B$6:$B$2005,ROW(A1117)-ROW($B$3))),"")</f>
        <v/>
      </c>
      <c r="C1117" s="361" t="str">
        <f t="shared" si="138"/>
        <v/>
      </c>
      <c r="D1117" s="361" t="str">
        <f>IFERROR(IF(LEN(C1117)&gt;0,IF(LEN(INDEX(TasksList!$C$6:$C$1005,MATCH(C1117,TasksList!$B$6:$B$1005,0),1))=0,"",INDEX(TasksList!$C$6:$C$1005,MATCH(C1117,TasksList!$B$6:$B$1005,0),1)),""),"")</f>
        <v/>
      </c>
      <c r="E1117" s="361" t="str">
        <f>IFERROR(IF(LEN(C1117)&gt;0,IF(LEN(INDEX(TasksList!$F$6:$F$1005,MATCH(C1117,TasksList!$B$6:$B$1005,0),1))=0,"not set!",INDEX(TasksList!$F$6:$F$1005,MATCH(C1117,TasksList!$B$6:$B$1005,0),1)),""),"")</f>
        <v/>
      </c>
      <c r="F1117" s="360" t="str">
        <f>IFERROR(IF(LEN(D1117)&gt;0,IF(LEN(INDEX(AdressBook!$D$6:$D$25,MATCH(D1117,AdressBook!$B$6:$B$25,0),1))=0,"",INDEX(AdressBook!$D$6:$D$25,MATCH(D1117,AdressBook!$B$6:$B$25,0),1)),""),"")</f>
        <v/>
      </c>
      <c r="G1117" s="361" t="str">
        <f>IFERROR(IF(LEN(INDEX(PlansAndNotes!$F$6:$F$2005,ROW(B1117)-ROW($C$3)))=0,"",INDEX(PlansAndNotes!$F$6:$F$2005,ROW(B1117)-ROW($C$3))),"")</f>
        <v/>
      </c>
      <c r="H1117" s="361" t="str">
        <f>IFERROR(IF(LEN(C1117)&gt;0,IF(LEN(INDEX(TasksList!$G$6:$G$1005,MATCH(C1117,TasksList!$B$6:$B$1005,0),1))=0,"",INDEX(TasksList!$G$6:$G$1005,MATCH(C1117,TasksList!$B$6:$B$1005,0),1)),""),"")</f>
        <v/>
      </c>
      <c r="I1117" s="381"/>
      <c r="J1117" s="400"/>
      <c r="K1117" s="400"/>
      <c r="L1117" s="179"/>
      <c r="M1117" s="381"/>
      <c r="N1117" s="362" t="str">
        <f>IFERROR(IF(LEN(INDEX(PlansAndNotes!$D$6:$D$4005,ROW(B1117)-ROW($C$3)))=0,"",INDEX(PlansAndNotes!$D$6:$D$4005,ROW(B1117)-ROW($C$3))),"")</f>
        <v/>
      </c>
      <c r="O1117" s="165" t="str">
        <f t="shared" si="139"/>
        <v/>
      </c>
      <c r="P1117" s="363" t="str">
        <f>IFERROR(IF(LEN(INDEX(PlansAndNotes!$E$6:$E$4005,ROW(B1117)-ROW($C$3)))=0,"",INDEX(PlansAndNotes!$E$6:$E$4005,ROW(B1117)-ROW($C$3))),"")</f>
        <v/>
      </c>
      <c r="Q1117" s="363" t="str">
        <f>IFERROR(IF(LEN(INDEX(PlansAndNotes!$G$6:$G$4005,ROW(B1117)-ROW($C$3)))=0,"",INDEX(PlansAndNotes!$G$6:$G$4005,ROW(B1117)-ROW($C$3))),"")</f>
        <v/>
      </c>
      <c r="R1117" s="361" t="str">
        <f>IFERROR(IF(LEN(D1117)&gt;0,IF(LEN(INDEX(AdressBook!$C$6:$C$25,MATCH(D1117,AdressBook!$B$6:$B$25,0),1))=0,"",INDEX(AdressBook!$C$6:$C$25,MATCH(D1117,AdressBook!$B$6:$B$25,0),1)),""),"")</f>
        <v/>
      </c>
      <c r="S1117" s="165">
        <f>IF(LEN(C1117)&gt;0,IFERROR(IF(MATCH(C1117,C1118:$C$4004,0)&gt;0,-1,ROW(S1117)-ROW($S$3)),ROW(S1117)-ROW($S$3)),-1)</f>
        <v>-1</v>
      </c>
      <c r="T1117" s="165">
        <f t="shared" si="140"/>
        <v>0</v>
      </c>
      <c r="U1117" s="165" t="str">
        <f t="shared" si="141"/>
        <v/>
      </c>
      <c r="V1117" s="165" t="str">
        <f>IFERROR(IF(OR(C1117="",S1117&lt;0),"",IF(SUBTOTAL(3,C1117:C1117)=0,-1,SUBTOTAL(3,$C$4:C1117))),"")</f>
        <v/>
      </c>
      <c r="W1117" s="156" t="str">
        <f t="array" ref="W1117">IF(LEN(C1117)&gt;0,IFERROR(IF(MATCH(C1117,$C$3:$C1116,0)&gt;0,N1117-INDEX($N$3:N1116,SUMPRODUCT(MAX(ROW($C$3:$C1116)*(C1117=$C$3:$C1116)))-2,1),""),""),"")</f>
        <v/>
      </c>
      <c r="X1117" s="156">
        <f t="shared" ca="1" si="142"/>
        <v>1</v>
      </c>
      <c r="Y1117" s="156">
        <f t="shared" ca="1" si="143"/>
        <v>1</v>
      </c>
    </row>
    <row r="1118" spans="2:25" hidden="1" x14ac:dyDescent="0.25">
      <c r="B1118" s="390" t="str">
        <f>IFERROR(IF(LEN(INDEX(PlansAndNotes!$B$6:$B$2005,ROW(A1118)-ROW($B$3)))=0,"",INDEX(PlansAndNotes!$B$6:$B$2005,ROW(A1118)-ROW($B$3))),"")</f>
        <v/>
      </c>
      <c r="C1118" s="361" t="str">
        <f t="shared" si="138"/>
        <v/>
      </c>
      <c r="D1118" s="361" t="str">
        <f>IFERROR(IF(LEN(C1118)&gt;0,IF(LEN(INDEX(TasksList!$C$6:$C$1005,MATCH(C1118,TasksList!$B$6:$B$1005,0),1))=0,"",INDEX(TasksList!$C$6:$C$1005,MATCH(C1118,TasksList!$B$6:$B$1005,0),1)),""),"")</f>
        <v/>
      </c>
      <c r="E1118" s="361" t="str">
        <f>IFERROR(IF(LEN(C1118)&gt;0,IF(LEN(INDEX(TasksList!$F$6:$F$1005,MATCH(C1118,TasksList!$B$6:$B$1005,0),1))=0,"not set!",INDEX(TasksList!$F$6:$F$1005,MATCH(C1118,TasksList!$B$6:$B$1005,0),1)),""),"")</f>
        <v/>
      </c>
      <c r="F1118" s="360" t="str">
        <f>IFERROR(IF(LEN(D1118)&gt;0,IF(LEN(INDEX(AdressBook!$D$6:$D$25,MATCH(D1118,AdressBook!$B$6:$B$25,0),1))=0,"",INDEX(AdressBook!$D$6:$D$25,MATCH(D1118,AdressBook!$B$6:$B$25,0),1)),""),"")</f>
        <v/>
      </c>
      <c r="G1118" s="361" t="str">
        <f>IFERROR(IF(LEN(INDEX(PlansAndNotes!$F$6:$F$2005,ROW(B1118)-ROW($C$3)))=0,"",INDEX(PlansAndNotes!$F$6:$F$2005,ROW(B1118)-ROW($C$3))),"")</f>
        <v/>
      </c>
      <c r="H1118" s="361" t="str">
        <f>IFERROR(IF(LEN(C1118)&gt;0,IF(LEN(INDEX(TasksList!$G$6:$G$1005,MATCH(C1118,TasksList!$B$6:$B$1005,0),1))=0,"",INDEX(TasksList!$G$6:$G$1005,MATCH(C1118,TasksList!$B$6:$B$1005,0),1)),""),"")</f>
        <v/>
      </c>
      <c r="I1118" s="381"/>
      <c r="J1118" s="400"/>
      <c r="K1118" s="400"/>
      <c r="L1118" s="179"/>
      <c r="M1118" s="381"/>
      <c r="N1118" s="362" t="str">
        <f>IFERROR(IF(LEN(INDEX(PlansAndNotes!$D$6:$D$4005,ROW(B1118)-ROW($C$3)))=0,"",INDEX(PlansAndNotes!$D$6:$D$4005,ROW(B1118)-ROW($C$3))),"")</f>
        <v/>
      </c>
      <c r="O1118" s="165" t="str">
        <f t="shared" si="139"/>
        <v/>
      </c>
      <c r="P1118" s="363" t="str">
        <f>IFERROR(IF(LEN(INDEX(PlansAndNotes!$E$6:$E$4005,ROW(B1118)-ROW($C$3)))=0,"",INDEX(PlansAndNotes!$E$6:$E$4005,ROW(B1118)-ROW($C$3))),"")</f>
        <v/>
      </c>
      <c r="Q1118" s="363" t="str">
        <f>IFERROR(IF(LEN(INDEX(PlansAndNotes!$G$6:$G$4005,ROW(B1118)-ROW($C$3)))=0,"",INDEX(PlansAndNotes!$G$6:$G$4005,ROW(B1118)-ROW($C$3))),"")</f>
        <v/>
      </c>
      <c r="R1118" s="361" t="str">
        <f>IFERROR(IF(LEN(D1118)&gt;0,IF(LEN(INDEX(AdressBook!$C$6:$C$25,MATCH(D1118,AdressBook!$B$6:$B$25,0),1))=0,"",INDEX(AdressBook!$C$6:$C$25,MATCH(D1118,AdressBook!$B$6:$B$25,0),1)),""),"")</f>
        <v/>
      </c>
      <c r="S1118" s="165">
        <f>IF(LEN(C1118)&gt;0,IFERROR(IF(MATCH(C1118,C1119:$C$4004,0)&gt;0,-1,ROW(S1118)-ROW($S$3)),ROW(S1118)-ROW($S$3)),-1)</f>
        <v>-1</v>
      </c>
      <c r="T1118" s="165">
        <f t="shared" si="140"/>
        <v>0</v>
      </c>
      <c r="U1118" s="165" t="str">
        <f t="shared" si="141"/>
        <v/>
      </c>
      <c r="V1118" s="165" t="str">
        <f>IFERROR(IF(OR(C1118="",S1118&lt;0),"",IF(SUBTOTAL(3,C1118:C1118)=0,-1,SUBTOTAL(3,$C$4:C1118))),"")</f>
        <v/>
      </c>
      <c r="W1118" s="156" t="str">
        <f t="array" ref="W1118">IF(LEN(C1118)&gt;0,IFERROR(IF(MATCH(C1118,$C$3:$C1117,0)&gt;0,N1118-INDEX($N$3:N1117,SUMPRODUCT(MAX(ROW($C$3:$C1117)*(C1118=$C$3:$C1117)))-2,1),""),""),"")</f>
        <v/>
      </c>
      <c r="X1118" s="156">
        <f t="shared" ca="1" si="142"/>
        <v>1</v>
      </c>
      <c r="Y1118" s="156">
        <f t="shared" ca="1" si="143"/>
        <v>1</v>
      </c>
    </row>
    <row r="1119" spans="2:25" hidden="1" x14ac:dyDescent="0.25">
      <c r="B1119" s="390" t="str">
        <f>IFERROR(IF(LEN(INDEX(PlansAndNotes!$B$6:$B$2005,ROW(A1119)-ROW($B$3)))=0,"",INDEX(PlansAndNotes!$B$6:$B$2005,ROW(A1119)-ROW($B$3))),"")</f>
        <v/>
      </c>
      <c r="C1119" s="361" t="str">
        <f t="shared" si="138"/>
        <v/>
      </c>
      <c r="D1119" s="361" t="str">
        <f>IFERROR(IF(LEN(C1119)&gt;0,IF(LEN(INDEX(TasksList!$C$6:$C$1005,MATCH(C1119,TasksList!$B$6:$B$1005,0),1))=0,"",INDEX(TasksList!$C$6:$C$1005,MATCH(C1119,TasksList!$B$6:$B$1005,0),1)),""),"")</f>
        <v/>
      </c>
      <c r="E1119" s="361" t="str">
        <f>IFERROR(IF(LEN(C1119)&gt;0,IF(LEN(INDEX(TasksList!$F$6:$F$1005,MATCH(C1119,TasksList!$B$6:$B$1005,0),1))=0,"not set!",INDEX(TasksList!$F$6:$F$1005,MATCH(C1119,TasksList!$B$6:$B$1005,0),1)),""),"")</f>
        <v/>
      </c>
      <c r="F1119" s="360" t="str">
        <f>IFERROR(IF(LEN(D1119)&gt;0,IF(LEN(INDEX(AdressBook!$D$6:$D$25,MATCH(D1119,AdressBook!$B$6:$B$25,0),1))=0,"",INDEX(AdressBook!$D$6:$D$25,MATCH(D1119,AdressBook!$B$6:$B$25,0),1)),""),"")</f>
        <v/>
      </c>
      <c r="G1119" s="361" t="str">
        <f>IFERROR(IF(LEN(INDEX(PlansAndNotes!$F$6:$F$2005,ROW(B1119)-ROW($C$3)))=0,"",INDEX(PlansAndNotes!$F$6:$F$2005,ROW(B1119)-ROW($C$3))),"")</f>
        <v/>
      </c>
      <c r="H1119" s="361" t="str">
        <f>IFERROR(IF(LEN(C1119)&gt;0,IF(LEN(INDEX(TasksList!$G$6:$G$1005,MATCH(C1119,TasksList!$B$6:$B$1005,0),1))=0,"",INDEX(TasksList!$G$6:$G$1005,MATCH(C1119,TasksList!$B$6:$B$1005,0),1)),""),"")</f>
        <v/>
      </c>
      <c r="I1119" s="381"/>
      <c r="J1119" s="400"/>
      <c r="K1119" s="400"/>
      <c r="L1119" s="179"/>
      <c r="M1119" s="381"/>
      <c r="N1119" s="362" t="str">
        <f>IFERROR(IF(LEN(INDEX(PlansAndNotes!$D$6:$D$4005,ROW(B1119)-ROW($C$3)))=0,"",INDEX(PlansAndNotes!$D$6:$D$4005,ROW(B1119)-ROW($C$3))),"")</f>
        <v/>
      </c>
      <c r="O1119" s="165" t="str">
        <f t="shared" si="139"/>
        <v/>
      </c>
      <c r="P1119" s="363" t="str">
        <f>IFERROR(IF(LEN(INDEX(PlansAndNotes!$E$6:$E$4005,ROW(B1119)-ROW($C$3)))=0,"",INDEX(PlansAndNotes!$E$6:$E$4005,ROW(B1119)-ROW($C$3))),"")</f>
        <v/>
      </c>
      <c r="Q1119" s="363" t="str">
        <f>IFERROR(IF(LEN(INDEX(PlansAndNotes!$G$6:$G$4005,ROW(B1119)-ROW($C$3)))=0,"",INDEX(PlansAndNotes!$G$6:$G$4005,ROW(B1119)-ROW($C$3))),"")</f>
        <v/>
      </c>
      <c r="R1119" s="361" t="str">
        <f>IFERROR(IF(LEN(D1119)&gt;0,IF(LEN(INDEX(AdressBook!$C$6:$C$25,MATCH(D1119,AdressBook!$B$6:$B$25,0),1))=0,"",INDEX(AdressBook!$C$6:$C$25,MATCH(D1119,AdressBook!$B$6:$B$25,0),1)),""),"")</f>
        <v/>
      </c>
      <c r="S1119" s="165">
        <f>IF(LEN(C1119)&gt;0,IFERROR(IF(MATCH(C1119,C1120:$C$4004,0)&gt;0,-1,ROW(S1119)-ROW($S$3)),ROW(S1119)-ROW($S$3)),-1)</f>
        <v>-1</v>
      </c>
      <c r="T1119" s="165">
        <f t="shared" si="140"/>
        <v>0</v>
      </c>
      <c r="U1119" s="165" t="str">
        <f t="shared" si="141"/>
        <v/>
      </c>
      <c r="V1119" s="165" t="str">
        <f>IFERROR(IF(OR(C1119="",S1119&lt;0),"",IF(SUBTOTAL(3,C1119:C1119)=0,-1,SUBTOTAL(3,$C$4:C1119))),"")</f>
        <v/>
      </c>
      <c r="W1119" s="156" t="str">
        <f t="array" ref="W1119">IF(LEN(C1119)&gt;0,IFERROR(IF(MATCH(C1119,$C$3:$C1118,0)&gt;0,N1119-INDEX($N$3:N1118,SUMPRODUCT(MAX(ROW($C$3:$C1118)*(C1119=$C$3:$C1118)))-2,1),""),""),"")</f>
        <v/>
      </c>
      <c r="X1119" s="156">
        <f t="shared" ca="1" si="142"/>
        <v>1</v>
      </c>
      <c r="Y1119" s="156">
        <f t="shared" ca="1" si="143"/>
        <v>1</v>
      </c>
    </row>
    <row r="1120" spans="2:25" hidden="1" x14ac:dyDescent="0.25">
      <c r="B1120" s="390" t="str">
        <f>IFERROR(IF(LEN(INDEX(PlansAndNotes!$B$6:$B$2005,ROW(A1120)-ROW($B$3)))=0,"",INDEX(PlansAndNotes!$B$6:$B$2005,ROW(A1120)-ROW($B$3))),"")</f>
        <v/>
      </c>
      <c r="C1120" s="361" t="str">
        <f t="shared" si="138"/>
        <v/>
      </c>
      <c r="D1120" s="361" t="str">
        <f>IFERROR(IF(LEN(C1120)&gt;0,IF(LEN(INDEX(TasksList!$C$6:$C$1005,MATCH(C1120,TasksList!$B$6:$B$1005,0),1))=0,"",INDEX(TasksList!$C$6:$C$1005,MATCH(C1120,TasksList!$B$6:$B$1005,0),1)),""),"")</f>
        <v/>
      </c>
      <c r="E1120" s="361" t="str">
        <f>IFERROR(IF(LEN(C1120)&gt;0,IF(LEN(INDEX(TasksList!$F$6:$F$1005,MATCH(C1120,TasksList!$B$6:$B$1005,0),1))=0,"not set!",INDEX(TasksList!$F$6:$F$1005,MATCH(C1120,TasksList!$B$6:$B$1005,0),1)),""),"")</f>
        <v/>
      </c>
      <c r="F1120" s="360" t="str">
        <f>IFERROR(IF(LEN(D1120)&gt;0,IF(LEN(INDEX(AdressBook!$D$6:$D$25,MATCH(D1120,AdressBook!$B$6:$B$25,0),1))=0,"",INDEX(AdressBook!$D$6:$D$25,MATCH(D1120,AdressBook!$B$6:$B$25,0),1)),""),"")</f>
        <v/>
      </c>
      <c r="G1120" s="361" t="str">
        <f>IFERROR(IF(LEN(INDEX(PlansAndNotes!$F$6:$F$2005,ROW(B1120)-ROW($C$3)))=0,"",INDEX(PlansAndNotes!$F$6:$F$2005,ROW(B1120)-ROW($C$3))),"")</f>
        <v/>
      </c>
      <c r="H1120" s="361" t="str">
        <f>IFERROR(IF(LEN(C1120)&gt;0,IF(LEN(INDEX(TasksList!$G$6:$G$1005,MATCH(C1120,TasksList!$B$6:$B$1005,0),1))=0,"",INDEX(TasksList!$G$6:$G$1005,MATCH(C1120,TasksList!$B$6:$B$1005,0),1)),""),"")</f>
        <v/>
      </c>
      <c r="I1120" s="381"/>
      <c r="J1120" s="400"/>
      <c r="K1120" s="400"/>
      <c r="L1120" s="179"/>
      <c r="M1120" s="381"/>
      <c r="N1120" s="362" t="str">
        <f>IFERROR(IF(LEN(INDEX(PlansAndNotes!$D$6:$D$4005,ROW(B1120)-ROW($C$3)))=0,"",INDEX(PlansAndNotes!$D$6:$D$4005,ROW(B1120)-ROW($C$3))),"")</f>
        <v/>
      </c>
      <c r="O1120" s="165" t="str">
        <f t="shared" si="139"/>
        <v/>
      </c>
      <c r="P1120" s="363" t="str">
        <f>IFERROR(IF(LEN(INDEX(PlansAndNotes!$E$6:$E$4005,ROW(B1120)-ROW($C$3)))=0,"",INDEX(PlansAndNotes!$E$6:$E$4005,ROW(B1120)-ROW($C$3))),"")</f>
        <v/>
      </c>
      <c r="Q1120" s="363" t="str">
        <f>IFERROR(IF(LEN(INDEX(PlansAndNotes!$G$6:$G$4005,ROW(B1120)-ROW($C$3)))=0,"",INDEX(PlansAndNotes!$G$6:$G$4005,ROW(B1120)-ROW($C$3))),"")</f>
        <v/>
      </c>
      <c r="R1120" s="361" t="str">
        <f>IFERROR(IF(LEN(D1120)&gt;0,IF(LEN(INDEX(AdressBook!$C$6:$C$25,MATCH(D1120,AdressBook!$B$6:$B$25,0),1))=0,"",INDEX(AdressBook!$C$6:$C$25,MATCH(D1120,AdressBook!$B$6:$B$25,0),1)),""),"")</f>
        <v/>
      </c>
      <c r="S1120" s="165">
        <f>IF(LEN(C1120)&gt;0,IFERROR(IF(MATCH(C1120,C1121:$C$4004,0)&gt;0,-1,ROW(S1120)-ROW($S$3)),ROW(S1120)-ROW($S$3)),-1)</f>
        <v>-1</v>
      </c>
      <c r="T1120" s="165">
        <f t="shared" si="140"/>
        <v>0</v>
      </c>
      <c r="U1120" s="165" t="str">
        <f t="shared" si="141"/>
        <v/>
      </c>
      <c r="V1120" s="165" t="str">
        <f>IFERROR(IF(OR(C1120="",S1120&lt;0),"",IF(SUBTOTAL(3,C1120:C1120)=0,-1,SUBTOTAL(3,$C$4:C1120))),"")</f>
        <v/>
      </c>
      <c r="W1120" s="156" t="str">
        <f t="array" ref="W1120">IF(LEN(C1120)&gt;0,IFERROR(IF(MATCH(C1120,$C$3:$C1119,0)&gt;0,N1120-INDEX($N$3:N1119,SUMPRODUCT(MAX(ROW($C$3:$C1119)*(C1120=$C$3:$C1119)))-2,1),""),""),"")</f>
        <v/>
      </c>
      <c r="X1120" s="156">
        <f t="shared" ca="1" si="142"/>
        <v>1</v>
      </c>
      <c r="Y1120" s="156">
        <f t="shared" ca="1" si="143"/>
        <v>1</v>
      </c>
    </row>
    <row r="1121" spans="2:25" hidden="1" x14ac:dyDescent="0.25">
      <c r="B1121" s="390" t="str">
        <f>IFERROR(IF(LEN(INDEX(PlansAndNotes!$B$6:$B$2005,ROW(A1121)-ROW($B$3)))=0,"",INDEX(PlansAndNotes!$B$6:$B$2005,ROW(A1121)-ROW($B$3))),"")</f>
        <v/>
      </c>
      <c r="C1121" s="361" t="str">
        <f t="shared" si="138"/>
        <v/>
      </c>
      <c r="D1121" s="361" t="str">
        <f>IFERROR(IF(LEN(C1121)&gt;0,IF(LEN(INDEX(TasksList!$C$6:$C$1005,MATCH(C1121,TasksList!$B$6:$B$1005,0),1))=0,"",INDEX(TasksList!$C$6:$C$1005,MATCH(C1121,TasksList!$B$6:$B$1005,0),1)),""),"")</f>
        <v/>
      </c>
      <c r="E1121" s="361" t="str">
        <f>IFERROR(IF(LEN(C1121)&gt;0,IF(LEN(INDEX(TasksList!$F$6:$F$1005,MATCH(C1121,TasksList!$B$6:$B$1005,0),1))=0,"not set!",INDEX(TasksList!$F$6:$F$1005,MATCH(C1121,TasksList!$B$6:$B$1005,0),1)),""),"")</f>
        <v/>
      </c>
      <c r="F1121" s="360" t="str">
        <f>IFERROR(IF(LEN(D1121)&gt;0,IF(LEN(INDEX(AdressBook!$D$6:$D$25,MATCH(D1121,AdressBook!$B$6:$B$25,0),1))=0,"",INDEX(AdressBook!$D$6:$D$25,MATCH(D1121,AdressBook!$B$6:$B$25,0),1)),""),"")</f>
        <v/>
      </c>
      <c r="G1121" s="361" t="str">
        <f>IFERROR(IF(LEN(INDEX(PlansAndNotes!$F$6:$F$2005,ROW(B1121)-ROW($C$3)))=0,"",INDEX(PlansAndNotes!$F$6:$F$2005,ROW(B1121)-ROW($C$3))),"")</f>
        <v/>
      </c>
      <c r="H1121" s="361" t="str">
        <f>IFERROR(IF(LEN(C1121)&gt;0,IF(LEN(INDEX(TasksList!$G$6:$G$1005,MATCH(C1121,TasksList!$B$6:$B$1005,0),1))=0,"",INDEX(TasksList!$G$6:$G$1005,MATCH(C1121,TasksList!$B$6:$B$1005,0),1)),""),"")</f>
        <v/>
      </c>
      <c r="I1121" s="381"/>
      <c r="J1121" s="400"/>
      <c r="K1121" s="400"/>
      <c r="L1121" s="179"/>
      <c r="M1121" s="381"/>
      <c r="N1121" s="362" t="str">
        <f>IFERROR(IF(LEN(INDEX(PlansAndNotes!$D$6:$D$4005,ROW(B1121)-ROW($C$3)))=0,"",INDEX(PlansAndNotes!$D$6:$D$4005,ROW(B1121)-ROW($C$3))),"")</f>
        <v/>
      </c>
      <c r="O1121" s="165" t="str">
        <f t="shared" si="139"/>
        <v/>
      </c>
      <c r="P1121" s="363" t="str">
        <f>IFERROR(IF(LEN(INDEX(PlansAndNotes!$E$6:$E$4005,ROW(B1121)-ROW($C$3)))=0,"",INDEX(PlansAndNotes!$E$6:$E$4005,ROW(B1121)-ROW($C$3))),"")</f>
        <v/>
      </c>
      <c r="Q1121" s="363" t="str">
        <f>IFERROR(IF(LEN(INDEX(PlansAndNotes!$G$6:$G$4005,ROW(B1121)-ROW($C$3)))=0,"",INDEX(PlansAndNotes!$G$6:$G$4005,ROW(B1121)-ROW($C$3))),"")</f>
        <v/>
      </c>
      <c r="R1121" s="361" t="str">
        <f>IFERROR(IF(LEN(D1121)&gt;0,IF(LEN(INDEX(AdressBook!$C$6:$C$25,MATCH(D1121,AdressBook!$B$6:$B$25,0),1))=0,"",INDEX(AdressBook!$C$6:$C$25,MATCH(D1121,AdressBook!$B$6:$B$25,0),1)),""),"")</f>
        <v/>
      </c>
      <c r="S1121" s="165">
        <f>IF(LEN(C1121)&gt;0,IFERROR(IF(MATCH(C1121,C1122:$C$4004,0)&gt;0,-1,ROW(S1121)-ROW($S$3)),ROW(S1121)-ROW($S$3)),-1)</f>
        <v>-1</v>
      </c>
      <c r="T1121" s="165">
        <f t="shared" si="140"/>
        <v>0</v>
      </c>
      <c r="U1121" s="165" t="str">
        <f t="shared" si="141"/>
        <v/>
      </c>
      <c r="V1121" s="165" t="str">
        <f>IFERROR(IF(OR(C1121="",S1121&lt;0),"",IF(SUBTOTAL(3,C1121:C1121)=0,-1,SUBTOTAL(3,$C$4:C1121))),"")</f>
        <v/>
      </c>
      <c r="W1121" s="156" t="str">
        <f t="array" ref="W1121">IF(LEN(C1121)&gt;0,IFERROR(IF(MATCH(C1121,$C$3:$C1120,0)&gt;0,N1121-INDEX($N$3:N1120,SUMPRODUCT(MAX(ROW($C$3:$C1120)*(C1121=$C$3:$C1120)))-2,1),""),""),"")</f>
        <v/>
      </c>
      <c r="X1121" s="156">
        <f t="shared" ca="1" si="142"/>
        <v>1</v>
      </c>
      <c r="Y1121" s="156">
        <f t="shared" ca="1" si="143"/>
        <v>1</v>
      </c>
    </row>
    <row r="1122" spans="2:25" hidden="1" x14ac:dyDescent="0.25">
      <c r="B1122" s="390" t="str">
        <f>IFERROR(IF(LEN(INDEX(PlansAndNotes!$B$6:$B$2005,ROW(A1122)-ROW($B$3)))=0,"",INDEX(PlansAndNotes!$B$6:$B$2005,ROW(A1122)-ROW($B$3))),"")</f>
        <v/>
      </c>
      <c r="C1122" s="361" t="str">
        <f t="shared" si="138"/>
        <v/>
      </c>
      <c r="D1122" s="361" t="str">
        <f>IFERROR(IF(LEN(C1122)&gt;0,IF(LEN(INDEX(TasksList!$C$6:$C$1005,MATCH(C1122,TasksList!$B$6:$B$1005,0),1))=0,"",INDEX(TasksList!$C$6:$C$1005,MATCH(C1122,TasksList!$B$6:$B$1005,0),1)),""),"")</f>
        <v/>
      </c>
      <c r="E1122" s="361" t="str">
        <f>IFERROR(IF(LEN(C1122)&gt;0,IF(LEN(INDEX(TasksList!$F$6:$F$1005,MATCH(C1122,TasksList!$B$6:$B$1005,0),1))=0,"not set!",INDEX(TasksList!$F$6:$F$1005,MATCH(C1122,TasksList!$B$6:$B$1005,0),1)),""),"")</f>
        <v/>
      </c>
      <c r="F1122" s="360" t="str">
        <f>IFERROR(IF(LEN(D1122)&gt;0,IF(LEN(INDEX(AdressBook!$D$6:$D$25,MATCH(D1122,AdressBook!$B$6:$B$25,0),1))=0,"",INDEX(AdressBook!$D$6:$D$25,MATCH(D1122,AdressBook!$B$6:$B$25,0),1)),""),"")</f>
        <v/>
      </c>
      <c r="G1122" s="361" t="str">
        <f>IFERROR(IF(LEN(INDEX(PlansAndNotes!$F$6:$F$2005,ROW(B1122)-ROW($C$3)))=0,"",INDEX(PlansAndNotes!$F$6:$F$2005,ROW(B1122)-ROW($C$3))),"")</f>
        <v/>
      </c>
      <c r="H1122" s="361" t="str">
        <f>IFERROR(IF(LEN(C1122)&gt;0,IF(LEN(INDEX(TasksList!$G$6:$G$1005,MATCH(C1122,TasksList!$B$6:$B$1005,0),1))=0,"",INDEX(TasksList!$G$6:$G$1005,MATCH(C1122,TasksList!$B$6:$B$1005,0),1)),""),"")</f>
        <v/>
      </c>
      <c r="I1122" s="381"/>
      <c r="J1122" s="400"/>
      <c r="K1122" s="400"/>
      <c r="L1122" s="179"/>
      <c r="M1122" s="381"/>
      <c r="N1122" s="362" t="str">
        <f>IFERROR(IF(LEN(INDEX(PlansAndNotes!$D$6:$D$4005,ROW(B1122)-ROW($C$3)))=0,"",INDEX(PlansAndNotes!$D$6:$D$4005,ROW(B1122)-ROW($C$3))),"")</f>
        <v/>
      </c>
      <c r="O1122" s="165" t="str">
        <f t="shared" si="139"/>
        <v/>
      </c>
      <c r="P1122" s="363" t="str">
        <f>IFERROR(IF(LEN(INDEX(PlansAndNotes!$E$6:$E$4005,ROW(B1122)-ROW($C$3)))=0,"",INDEX(PlansAndNotes!$E$6:$E$4005,ROW(B1122)-ROW($C$3))),"")</f>
        <v/>
      </c>
      <c r="Q1122" s="363" t="str">
        <f>IFERROR(IF(LEN(INDEX(PlansAndNotes!$G$6:$G$4005,ROW(B1122)-ROW($C$3)))=0,"",INDEX(PlansAndNotes!$G$6:$G$4005,ROW(B1122)-ROW($C$3))),"")</f>
        <v/>
      </c>
      <c r="R1122" s="361" t="str">
        <f>IFERROR(IF(LEN(D1122)&gt;0,IF(LEN(INDEX(AdressBook!$C$6:$C$25,MATCH(D1122,AdressBook!$B$6:$B$25,0),1))=0,"",INDEX(AdressBook!$C$6:$C$25,MATCH(D1122,AdressBook!$B$6:$B$25,0),1)),""),"")</f>
        <v/>
      </c>
      <c r="S1122" s="165">
        <f>IF(LEN(C1122)&gt;0,IFERROR(IF(MATCH(C1122,C1123:$C$4004,0)&gt;0,-1,ROW(S1122)-ROW($S$3)),ROW(S1122)-ROW($S$3)),-1)</f>
        <v>-1</v>
      </c>
      <c r="T1122" s="165">
        <f t="shared" si="140"/>
        <v>0</v>
      </c>
      <c r="U1122" s="165" t="str">
        <f t="shared" si="141"/>
        <v/>
      </c>
      <c r="V1122" s="165" t="str">
        <f>IFERROR(IF(OR(C1122="",S1122&lt;0),"",IF(SUBTOTAL(3,C1122:C1122)=0,-1,SUBTOTAL(3,$C$4:C1122))),"")</f>
        <v/>
      </c>
      <c r="W1122" s="156" t="str">
        <f t="array" ref="W1122">IF(LEN(C1122)&gt;0,IFERROR(IF(MATCH(C1122,$C$3:$C1121,0)&gt;0,N1122-INDEX($N$3:N1121,SUMPRODUCT(MAX(ROW($C$3:$C1121)*(C1122=$C$3:$C1121)))-2,1),""),""),"")</f>
        <v/>
      </c>
      <c r="X1122" s="156">
        <f t="shared" ca="1" si="142"/>
        <v>1</v>
      </c>
      <c r="Y1122" s="156">
        <f t="shared" ca="1" si="143"/>
        <v>1</v>
      </c>
    </row>
    <row r="1123" spans="2:25" hidden="1" x14ac:dyDescent="0.25">
      <c r="B1123" s="390" t="str">
        <f>IFERROR(IF(LEN(INDEX(PlansAndNotes!$B$6:$B$2005,ROW(A1123)-ROW($B$3)))=0,"",INDEX(PlansAndNotes!$B$6:$B$2005,ROW(A1123)-ROW($B$3))),"")</f>
        <v/>
      </c>
      <c r="C1123" s="361" t="str">
        <f t="shared" si="138"/>
        <v/>
      </c>
      <c r="D1123" s="361" t="str">
        <f>IFERROR(IF(LEN(C1123)&gt;0,IF(LEN(INDEX(TasksList!$C$6:$C$1005,MATCH(C1123,TasksList!$B$6:$B$1005,0),1))=0,"",INDEX(TasksList!$C$6:$C$1005,MATCH(C1123,TasksList!$B$6:$B$1005,0),1)),""),"")</f>
        <v/>
      </c>
      <c r="E1123" s="361" t="str">
        <f>IFERROR(IF(LEN(C1123)&gt;0,IF(LEN(INDEX(TasksList!$F$6:$F$1005,MATCH(C1123,TasksList!$B$6:$B$1005,0),1))=0,"not set!",INDEX(TasksList!$F$6:$F$1005,MATCH(C1123,TasksList!$B$6:$B$1005,0),1)),""),"")</f>
        <v/>
      </c>
      <c r="F1123" s="360" t="str">
        <f>IFERROR(IF(LEN(D1123)&gt;0,IF(LEN(INDEX(AdressBook!$D$6:$D$25,MATCH(D1123,AdressBook!$B$6:$B$25,0),1))=0,"",INDEX(AdressBook!$D$6:$D$25,MATCH(D1123,AdressBook!$B$6:$B$25,0),1)),""),"")</f>
        <v/>
      </c>
      <c r="G1123" s="361" t="str">
        <f>IFERROR(IF(LEN(INDEX(PlansAndNotes!$F$6:$F$2005,ROW(B1123)-ROW($C$3)))=0,"",INDEX(PlansAndNotes!$F$6:$F$2005,ROW(B1123)-ROW($C$3))),"")</f>
        <v/>
      </c>
      <c r="H1123" s="361" t="str">
        <f>IFERROR(IF(LEN(C1123)&gt;0,IF(LEN(INDEX(TasksList!$G$6:$G$1005,MATCH(C1123,TasksList!$B$6:$B$1005,0),1))=0,"",INDEX(TasksList!$G$6:$G$1005,MATCH(C1123,TasksList!$B$6:$B$1005,0),1)),""),"")</f>
        <v/>
      </c>
      <c r="I1123" s="381"/>
      <c r="J1123" s="400"/>
      <c r="K1123" s="400"/>
      <c r="L1123" s="179"/>
      <c r="M1123" s="381"/>
      <c r="N1123" s="362" t="str">
        <f>IFERROR(IF(LEN(INDEX(PlansAndNotes!$D$6:$D$4005,ROW(B1123)-ROW($C$3)))=0,"",INDEX(PlansAndNotes!$D$6:$D$4005,ROW(B1123)-ROW($C$3))),"")</f>
        <v/>
      </c>
      <c r="O1123" s="165" t="str">
        <f t="shared" si="139"/>
        <v/>
      </c>
      <c r="P1123" s="363" t="str">
        <f>IFERROR(IF(LEN(INDEX(PlansAndNotes!$E$6:$E$4005,ROW(B1123)-ROW($C$3)))=0,"",INDEX(PlansAndNotes!$E$6:$E$4005,ROW(B1123)-ROW($C$3))),"")</f>
        <v/>
      </c>
      <c r="Q1123" s="363" t="str">
        <f>IFERROR(IF(LEN(INDEX(PlansAndNotes!$G$6:$G$4005,ROW(B1123)-ROW($C$3)))=0,"",INDEX(PlansAndNotes!$G$6:$G$4005,ROW(B1123)-ROW($C$3))),"")</f>
        <v/>
      </c>
      <c r="R1123" s="361" t="str">
        <f>IFERROR(IF(LEN(D1123)&gt;0,IF(LEN(INDEX(AdressBook!$C$6:$C$25,MATCH(D1123,AdressBook!$B$6:$B$25,0),1))=0,"",INDEX(AdressBook!$C$6:$C$25,MATCH(D1123,AdressBook!$B$6:$B$25,0),1)),""),"")</f>
        <v/>
      </c>
      <c r="S1123" s="165">
        <f>IF(LEN(C1123)&gt;0,IFERROR(IF(MATCH(C1123,C1124:$C$4004,0)&gt;0,-1,ROW(S1123)-ROW($S$3)),ROW(S1123)-ROW($S$3)),-1)</f>
        <v>-1</v>
      </c>
      <c r="T1123" s="165">
        <f t="shared" si="140"/>
        <v>0</v>
      </c>
      <c r="U1123" s="165" t="str">
        <f t="shared" si="141"/>
        <v/>
      </c>
      <c r="V1123" s="165" t="str">
        <f>IFERROR(IF(OR(C1123="",S1123&lt;0),"",IF(SUBTOTAL(3,C1123:C1123)=0,-1,SUBTOTAL(3,$C$4:C1123))),"")</f>
        <v/>
      </c>
      <c r="W1123" s="156" t="str">
        <f t="array" ref="W1123">IF(LEN(C1123)&gt;0,IFERROR(IF(MATCH(C1123,$C$3:$C1122,0)&gt;0,N1123-INDEX($N$3:N1122,SUMPRODUCT(MAX(ROW($C$3:$C1122)*(C1123=$C$3:$C1122)))-2,1),""),""),"")</f>
        <v/>
      </c>
      <c r="X1123" s="156">
        <f t="shared" ca="1" si="142"/>
        <v>1</v>
      </c>
      <c r="Y1123" s="156">
        <f t="shared" ca="1" si="143"/>
        <v>1</v>
      </c>
    </row>
    <row r="1124" spans="2:25" hidden="1" x14ac:dyDescent="0.25">
      <c r="B1124" s="390" t="str">
        <f>IFERROR(IF(LEN(INDEX(PlansAndNotes!$B$6:$B$2005,ROW(A1124)-ROW($B$3)))=0,"",INDEX(PlansAndNotes!$B$6:$B$2005,ROW(A1124)-ROW($B$3))),"")</f>
        <v/>
      </c>
      <c r="C1124" s="361" t="str">
        <f t="shared" si="138"/>
        <v/>
      </c>
      <c r="D1124" s="361" t="str">
        <f>IFERROR(IF(LEN(C1124)&gt;0,IF(LEN(INDEX(TasksList!$C$6:$C$1005,MATCH(C1124,TasksList!$B$6:$B$1005,0),1))=0,"",INDEX(TasksList!$C$6:$C$1005,MATCH(C1124,TasksList!$B$6:$B$1005,0),1)),""),"")</f>
        <v/>
      </c>
      <c r="E1124" s="361" t="str">
        <f>IFERROR(IF(LEN(C1124)&gt;0,IF(LEN(INDEX(TasksList!$F$6:$F$1005,MATCH(C1124,TasksList!$B$6:$B$1005,0),1))=0,"not set!",INDEX(TasksList!$F$6:$F$1005,MATCH(C1124,TasksList!$B$6:$B$1005,0),1)),""),"")</f>
        <v/>
      </c>
      <c r="F1124" s="360" t="str">
        <f>IFERROR(IF(LEN(D1124)&gt;0,IF(LEN(INDEX(AdressBook!$D$6:$D$25,MATCH(D1124,AdressBook!$B$6:$B$25,0),1))=0,"",INDEX(AdressBook!$D$6:$D$25,MATCH(D1124,AdressBook!$B$6:$B$25,0),1)),""),"")</f>
        <v/>
      </c>
      <c r="G1124" s="361" t="str">
        <f>IFERROR(IF(LEN(INDEX(PlansAndNotes!$F$6:$F$2005,ROW(B1124)-ROW($C$3)))=0,"",INDEX(PlansAndNotes!$F$6:$F$2005,ROW(B1124)-ROW($C$3))),"")</f>
        <v/>
      </c>
      <c r="H1124" s="361" t="str">
        <f>IFERROR(IF(LEN(C1124)&gt;0,IF(LEN(INDEX(TasksList!$G$6:$G$1005,MATCH(C1124,TasksList!$B$6:$B$1005,0),1))=0,"",INDEX(TasksList!$G$6:$G$1005,MATCH(C1124,TasksList!$B$6:$B$1005,0),1)),""),"")</f>
        <v/>
      </c>
      <c r="I1124" s="381"/>
      <c r="J1124" s="400"/>
      <c r="K1124" s="400"/>
      <c r="L1124" s="179"/>
      <c r="M1124" s="381"/>
      <c r="N1124" s="362" t="str">
        <f>IFERROR(IF(LEN(INDEX(PlansAndNotes!$D$6:$D$4005,ROW(B1124)-ROW($C$3)))=0,"",INDEX(PlansAndNotes!$D$6:$D$4005,ROW(B1124)-ROW($C$3))),"")</f>
        <v/>
      </c>
      <c r="O1124" s="165" t="str">
        <f t="shared" si="139"/>
        <v/>
      </c>
      <c r="P1124" s="363" t="str">
        <f>IFERROR(IF(LEN(INDEX(PlansAndNotes!$E$6:$E$4005,ROW(B1124)-ROW($C$3)))=0,"",INDEX(PlansAndNotes!$E$6:$E$4005,ROW(B1124)-ROW($C$3))),"")</f>
        <v/>
      </c>
      <c r="Q1124" s="363" t="str">
        <f>IFERROR(IF(LEN(INDEX(PlansAndNotes!$G$6:$G$4005,ROW(B1124)-ROW($C$3)))=0,"",INDEX(PlansAndNotes!$G$6:$G$4005,ROW(B1124)-ROW($C$3))),"")</f>
        <v/>
      </c>
      <c r="R1124" s="361" t="str">
        <f>IFERROR(IF(LEN(D1124)&gt;0,IF(LEN(INDEX(AdressBook!$C$6:$C$25,MATCH(D1124,AdressBook!$B$6:$B$25,0),1))=0,"",INDEX(AdressBook!$C$6:$C$25,MATCH(D1124,AdressBook!$B$6:$B$25,0),1)),""),"")</f>
        <v/>
      </c>
      <c r="S1124" s="165">
        <f>IF(LEN(C1124)&gt;0,IFERROR(IF(MATCH(C1124,C1125:$C$4004,0)&gt;0,-1,ROW(S1124)-ROW($S$3)),ROW(S1124)-ROW($S$3)),-1)</f>
        <v>-1</v>
      </c>
      <c r="T1124" s="165">
        <f t="shared" si="140"/>
        <v>0</v>
      </c>
      <c r="U1124" s="165" t="str">
        <f t="shared" si="141"/>
        <v/>
      </c>
      <c r="V1124" s="165" t="str">
        <f>IFERROR(IF(OR(C1124="",S1124&lt;0),"",IF(SUBTOTAL(3,C1124:C1124)=0,-1,SUBTOTAL(3,$C$4:C1124))),"")</f>
        <v/>
      </c>
      <c r="W1124" s="156" t="str">
        <f t="array" ref="W1124">IF(LEN(C1124)&gt;0,IFERROR(IF(MATCH(C1124,$C$3:$C1123,0)&gt;0,N1124-INDEX($N$3:N1123,SUMPRODUCT(MAX(ROW($C$3:$C1123)*(C1124=$C$3:$C1123)))-2,1),""),""),"")</f>
        <v/>
      </c>
      <c r="X1124" s="156">
        <f t="shared" ca="1" si="142"/>
        <v>1</v>
      </c>
      <c r="Y1124" s="156">
        <f t="shared" ca="1" si="143"/>
        <v>1</v>
      </c>
    </row>
    <row r="1125" spans="2:25" hidden="1" x14ac:dyDescent="0.25">
      <c r="B1125" s="390" t="str">
        <f>IFERROR(IF(LEN(INDEX(PlansAndNotes!$B$6:$B$2005,ROW(A1125)-ROW($B$3)))=0,"",INDEX(PlansAndNotes!$B$6:$B$2005,ROW(A1125)-ROW($B$3))),"")</f>
        <v/>
      </c>
      <c r="C1125" s="361" t="str">
        <f t="shared" si="138"/>
        <v/>
      </c>
      <c r="D1125" s="361" t="str">
        <f>IFERROR(IF(LEN(C1125)&gt;0,IF(LEN(INDEX(TasksList!$C$6:$C$1005,MATCH(C1125,TasksList!$B$6:$B$1005,0),1))=0,"",INDEX(TasksList!$C$6:$C$1005,MATCH(C1125,TasksList!$B$6:$B$1005,0),1)),""),"")</f>
        <v/>
      </c>
      <c r="E1125" s="361" t="str">
        <f>IFERROR(IF(LEN(C1125)&gt;0,IF(LEN(INDEX(TasksList!$F$6:$F$1005,MATCH(C1125,TasksList!$B$6:$B$1005,0),1))=0,"not set!",INDEX(TasksList!$F$6:$F$1005,MATCH(C1125,TasksList!$B$6:$B$1005,0),1)),""),"")</f>
        <v/>
      </c>
      <c r="F1125" s="360" t="str">
        <f>IFERROR(IF(LEN(D1125)&gt;0,IF(LEN(INDEX(AdressBook!$D$6:$D$25,MATCH(D1125,AdressBook!$B$6:$B$25,0),1))=0,"",INDEX(AdressBook!$D$6:$D$25,MATCH(D1125,AdressBook!$B$6:$B$25,0),1)),""),"")</f>
        <v/>
      </c>
      <c r="G1125" s="361" t="str">
        <f>IFERROR(IF(LEN(INDEX(PlansAndNotes!$F$6:$F$2005,ROW(B1125)-ROW($C$3)))=0,"",INDEX(PlansAndNotes!$F$6:$F$2005,ROW(B1125)-ROW($C$3))),"")</f>
        <v/>
      </c>
      <c r="H1125" s="361" t="str">
        <f>IFERROR(IF(LEN(C1125)&gt;0,IF(LEN(INDEX(TasksList!$G$6:$G$1005,MATCH(C1125,TasksList!$B$6:$B$1005,0),1))=0,"",INDEX(TasksList!$G$6:$G$1005,MATCH(C1125,TasksList!$B$6:$B$1005,0),1)),""),"")</f>
        <v/>
      </c>
      <c r="I1125" s="381"/>
      <c r="J1125" s="400"/>
      <c r="K1125" s="400"/>
      <c r="L1125" s="179"/>
      <c r="M1125" s="381"/>
      <c r="N1125" s="362" t="str">
        <f>IFERROR(IF(LEN(INDEX(PlansAndNotes!$D$6:$D$4005,ROW(B1125)-ROW($C$3)))=0,"",INDEX(PlansAndNotes!$D$6:$D$4005,ROW(B1125)-ROW($C$3))),"")</f>
        <v/>
      </c>
      <c r="O1125" s="165" t="str">
        <f t="shared" si="139"/>
        <v/>
      </c>
      <c r="P1125" s="363" t="str">
        <f>IFERROR(IF(LEN(INDEX(PlansAndNotes!$E$6:$E$4005,ROW(B1125)-ROW($C$3)))=0,"",INDEX(PlansAndNotes!$E$6:$E$4005,ROW(B1125)-ROW($C$3))),"")</f>
        <v/>
      </c>
      <c r="Q1125" s="363" t="str">
        <f>IFERROR(IF(LEN(INDEX(PlansAndNotes!$G$6:$G$4005,ROW(B1125)-ROW($C$3)))=0,"",INDEX(PlansAndNotes!$G$6:$G$4005,ROW(B1125)-ROW($C$3))),"")</f>
        <v/>
      </c>
      <c r="R1125" s="361" t="str">
        <f>IFERROR(IF(LEN(D1125)&gt;0,IF(LEN(INDEX(AdressBook!$C$6:$C$25,MATCH(D1125,AdressBook!$B$6:$B$25,0),1))=0,"",INDEX(AdressBook!$C$6:$C$25,MATCH(D1125,AdressBook!$B$6:$B$25,0),1)),""),"")</f>
        <v/>
      </c>
      <c r="S1125" s="165">
        <f>IF(LEN(C1125)&gt;0,IFERROR(IF(MATCH(C1125,C1126:$C$4004,0)&gt;0,-1,ROW(S1125)-ROW($S$3)),ROW(S1125)-ROW($S$3)),-1)</f>
        <v>-1</v>
      </c>
      <c r="T1125" s="165">
        <f t="shared" si="140"/>
        <v>0</v>
      </c>
      <c r="U1125" s="165" t="str">
        <f t="shared" si="141"/>
        <v/>
      </c>
      <c r="V1125" s="165" t="str">
        <f>IFERROR(IF(OR(C1125="",S1125&lt;0),"",IF(SUBTOTAL(3,C1125:C1125)=0,-1,SUBTOTAL(3,$C$4:C1125))),"")</f>
        <v/>
      </c>
      <c r="W1125" s="156" t="str">
        <f t="array" ref="W1125">IF(LEN(C1125)&gt;0,IFERROR(IF(MATCH(C1125,$C$3:$C1124,0)&gt;0,N1125-INDEX($N$3:N1124,SUMPRODUCT(MAX(ROW($C$3:$C1124)*(C1125=$C$3:$C1124)))-2,1),""),""),"")</f>
        <v/>
      </c>
      <c r="X1125" s="156">
        <f t="shared" ca="1" si="142"/>
        <v>1</v>
      </c>
      <c r="Y1125" s="156">
        <f t="shared" ca="1" si="143"/>
        <v>1</v>
      </c>
    </row>
    <row r="1126" spans="2:25" hidden="1" x14ac:dyDescent="0.25">
      <c r="B1126" s="390" t="str">
        <f>IFERROR(IF(LEN(INDEX(PlansAndNotes!$B$6:$B$2005,ROW(A1126)-ROW($B$3)))=0,"",INDEX(PlansAndNotes!$B$6:$B$2005,ROW(A1126)-ROW($B$3))),"")</f>
        <v/>
      </c>
      <c r="C1126" s="361" t="str">
        <f t="shared" si="138"/>
        <v/>
      </c>
      <c r="D1126" s="361" t="str">
        <f>IFERROR(IF(LEN(C1126)&gt;0,IF(LEN(INDEX(TasksList!$C$6:$C$1005,MATCH(C1126,TasksList!$B$6:$B$1005,0),1))=0,"",INDEX(TasksList!$C$6:$C$1005,MATCH(C1126,TasksList!$B$6:$B$1005,0),1)),""),"")</f>
        <v/>
      </c>
      <c r="E1126" s="361" t="str">
        <f>IFERROR(IF(LEN(C1126)&gt;0,IF(LEN(INDEX(TasksList!$F$6:$F$1005,MATCH(C1126,TasksList!$B$6:$B$1005,0),1))=0,"not set!",INDEX(TasksList!$F$6:$F$1005,MATCH(C1126,TasksList!$B$6:$B$1005,0),1)),""),"")</f>
        <v/>
      </c>
      <c r="F1126" s="360" t="str">
        <f>IFERROR(IF(LEN(D1126)&gt;0,IF(LEN(INDEX(AdressBook!$D$6:$D$25,MATCH(D1126,AdressBook!$B$6:$B$25,0),1))=0,"",INDEX(AdressBook!$D$6:$D$25,MATCH(D1126,AdressBook!$B$6:$B$25,0),1)),""),"")</f>
        <v/>
      </c>
      <c r="G1126" s="361" t="str">
        <f>IFERROR(IF(LEN(INDEX(PlansAndNotes!$F$6:$F$2005,ROW(B1126)-ROW($C$3)))=0,"",INDEX(PlansAndNotes!$F$6:$F$2005,ROW(B1126)-ROW($C$3))),"")</f>
        <v/>
      </c>
      <c r="H1126" s="361" t="str">
        <f>IFERROR(IF(LEN(C1126)&gt;0,IF(LEN(INDEX(TasksList!$G$6:$G$1005,MATCH(C1126,TasksList!$B$6:$B$1005,0),1))=0,"",INDEX(TasksList!$G$6:$G$1005,MATCH(C1126,TasksList!$B$6:$B$1005,0),1)),""),"")</f>
        <v/>
      </c>
      <c r="I1126" s="381"/>
      <c r="J1126" s="400"/>
      <c r="K1126" s="400"/>
      <c r="L1126" s="179"/>
      <c r="M1126" s="381"/>
      <c r="N1126" s="362" t="str">
        <f>IFERROR(IF(LEN(INDEX(PlansAndNotes!$D$6:$D$4005,ROW(B1126)-ROW($C$3)))=0,"",INDEX(PlansAndNotes!$D$6:$D$4005,ROW(B1126)-ROW($C$3))),"")</f>
        <v/>
      </c>
      <c r="O1126" s="165" t="str">
        <f t="shared" si="139"/>
        <v/>
      </c>
      <c r="P1126" s="363" t="str">
        <f>IFERROR(IF(LEN(INDEX(PlansAndNotes!$E$6:$E$4005,ROW(B1126)-ROW($C$3)))=0,"",INDEX(PlansAndNotes!$E$6:$E$4005,ROW(B1126)-ROW($C$3))),"")</f>
        <v/>
      </c>
      <c r="Q1126" s="363" t="str">
        <f>IFERROR(IF(LEN(INDEX(PlansAndNotes!$G$6:$G$4005,ROW(B1126)-ROW($C$3)))=0,"",INDEX(PlansAndNotes!$G$6:$G$4005,ROW(B1126)-ROW($C$3))),"")</f>
        <v/>
      </c>
      <c r="R1126" s="361" t="str">
        <f>IFERROR(IF(LEN(D1126)&gt;0,IF(LEN(INDEX(AdressBook!$C$6:$C$25,MATCH(D1126,AdressBook!$B$6:$B$25,0),1))=0,"",INDEX(AdressBook!$C$6:$C$25,MATCH(D1126,AdressBook!$B$6:$B$25,0),1)),""),"")</f>
        <v/>
      </c>
      <c r="S1126" s="165">
        <f>IF(LEN(C1126)&gt;0,IFERROR(IF(MATCH(C1126,C1127:$C$4004,0)&gt;0,-1,ROW(S1126)-ROW($S$3)),ROW(S1126)-ROW($S$3)),-1)</f>
        <v>-1</v>
      </c>
      <c r="T1126" s="165">
        <f t="shared" si="140"/>
        <v>0</v>
      </c>
      <c r="U1126" s="165" t="str">
        <f t="shared" si="141"/>
        <v/>
      </c>
      <c r="V1126" s="165" t="str">
        <f>IFERROR(IF(OR(C1126="",S1126&lt;0),"",IF(SUBTOTAL(3,C1126:C1126)=0,-1,SUBTOTAL(3,$C$4:C1126))),"")</f>
        <v/>
      </c>
      <c r="W1126" s="156" t="str">
        <f t="array" ref="W1126">IF(LEN(C1126)&gt;0,IFERROR(IF(MATCH(C1126,$C$3:$C1125,0)&gt;0,N1126-INDEX($N$3:N1125,SUMPRODUCT(MAX(ROW($C$3:$C1125)*(C1126=$C$3:$C1125)))-2,1),""),""),"")</f>
        <v/>
      </c>
      <c r="X1126" s="156">
        <f t="shared" ca="1" si="142"/>
        <v>1</v>
      </c>
      <c r="Y1126" s="156">
        <f t="shared" ca="1" si="143"/>
        <v>1</v>
      </c>
    </row>
    <row r="1127" spans="2:25" hidden="1" x14ac:dyDescent="0.25">
      <c r="B1127" s="390" t="str">
        <f>IFERROR(IF(LEN(INDEX(PlansAndNotes!$B$6:$B$2005,ROW(A1127)-ROW($B$3)))=0,"",INDEX(PlansAndNotes!$B$6:$B$2005,ROW(A1127)-ROW($B$3))),"")</f>
        <v/>
      </c>
      <c r="C1127" s="361" t="str">
        <f t="shared" si="138"/>
        <v/>
      </c>
      <c r="D1127" s="361" t="str">
        <f>IFERROR(IF(LEN(C1127)&gt;0,IF(LEN(INDEX(TasksList!$C$6:$C$1005,MATCH(C1127,TasksList!$B$6:$B$1005,0),1))=0,"",INDEX(TasksList!$C$6:$C$1005,MATCH(C1127,TasksList!$B$6:$B$1005,0),1)),""),"")</f>
        <v/>
      </c>
      <c r="E1127" s="361" t="str">
        <f>IFERROR(IF(LEN(C1127)&gt;0,IF(LEN(INDEX(TasksList!$F$6:$F$1005,MATCH(C1127,TasksList!$B$6:$B$1005,0),1))=0,"not set!",INDEX(TasksList!$F$6:$F$1005,MATCH(C1127,TasksList!$B$6:$B$1005,0),1)),""),"")</f>
        <v/>
      </c>
      <c r="F1127" s="360" t="str">
        <f>IFERROR(IF(LEN(D1127)&gt;0,IF(LEN(INDEX(AdressBook!$D$6:$D$25,MATCH(D1127,AdressBook!$B$6:$B$25,0),1))=0,"",INDEX(AdressBook!$D$6:$D$25,MATCH(D1127,AdressBook!$B$6:$B$25,0),1)),""),"")</f>
        <v/>
      </c>
      <c r="G1127" s="361" t="str">
        <f>IFERROR(IF(LEN(INDEX(PlansAndNotes!$F$6:$F$2005,ROW(B1127)-ROW($C$3)))=0,"",INDEX(PlansAndNotes!$F$6:$F$2005,ROW(B1127)-ROW($C$3))),"")</f>
        <v/>
      </c>
      <c r="H1127" s="361" t="str">
        <f>IFERROR(IF(LEN(C1127)&gt;0,IF(LEN(INDEX(TasksList!$G$6:$G$1005,MATCH(C1127,TasksList!$B$6:$B$1005,0),1))=0,"",INDEX(TasksList!$G$6:$G$1005,MATCH(C1127,TasksList!$B$6:$B$1005,0),1)),""),"")</f>
        <v/>
      </c>
      <c r="I1127" s="381"/>
      <c r="J1127" s="400"/>
      <c r="K1127" s="400"/>
      <c r="L1127" s="179"/>
      <c r="M1127" s="381"/>
      <c r="N1127" s="362" t="str">
        <f>IFERROR(IF(LEN(INDEX(PlansAndNotes!$D$6:$D$4005,ROW(B1127)-ROW($C$3)))=0,"",INDEX(PlansAndNotes!$D$6:$D$4005,ROW(B1127)-ROW($C$3))),"")</f>
        <v/>
      </c>
      <c r="O1127" s="165" t="str">
        <f t="shared" si="139"/>
        <v/>
      </c>
      <c r="P1127" s="363" t="str">
        <f>IFERROR(IF(LEN(INDEX(PlansAndNotes!$E$6:$E$4005,ROW(B1127)-ROW($C$3)))=0,"",INDEX(PlansAndNotes!$E$6:$E$4005,ROW(B1127)-ROW($C$3))),"")</f>
        <v/>
      </c>
      <c r="Q1127" s="363" t="str">
        <f>IFERROR(IF(LEN(INDEX(PlansAndNotes!$G$6:$G$4005,ROW(B1127)-ROW($C$3)))=0,"",INDEX(PlansAndNotes!$G$6:$G$4005,ROW(B1127)-ROW($C$3))),"")</f>
        <v/>
      </c>
      <c r="R1127" s="361" t="str">
        <f>IFERROR(IF(LEN(D1127)&gt;0,IF(LEN(INDEX(AdressBook!$C$6:$C$25,MATCH(D1127,AdressBook!$B$6:$B$25,0),1))=0,"",INDEX(AdressBook!$C$6:$C$25,MATCH(D1127,AdressBook!$B$6:$B$25,0),1)),""),"")</f>
        <v/>
      </c>
      <c r="S1127" s="165">
        <f>IF(LEN(C1127)&gt;0,IFERROR(IF(MATCH(C1127,C1128:$C$4004,0)&gt;0,-1,ROW(S1127)-ROW($S$3)),ROW(S1127)-ROW($S$3)),-1)</f>
        <v>-1</v>
      </c>
      <c r="T1127" s="165">
        <f t="shared" si="140"/>
        <v>0</v>
      </c>
      <c r="U1127" s="165" t="str">
        <f t="shared" si="141"/>
        <v/>
      </c>
      <c r="V1127" s="165" t="str">
        <f>IFERROR(IF(OR(C1127="",S1127&lt;0),"",IF(SUBTOTAL(3,C1127:C1127)=0,-1,SUBTOTAL(3,$C$4:C1127))),"")</f>
        <v/>
      </c>
      <c r="W1127" s="156" t="str">
        <f t="array" ref="W1127">IF(LEN(C1127)&gt;0,IFERROR(IF(MATCH(C1127,$C$3:$C1126,0)&gt;0,N1127-INDEX($N$3:N1126,SUMPRODUCT(MAX(ROW($C$3:$C1126)*(C1127=$C$3:$C1126)))-2,1),""),""),"")</f>
        <v/>
      </c>
      <c r="X1127" s="156">
        <f t="shared" ca="1" si="142"/>
        <v>1</v>
      </c>
      <c r="Y1127" s="156">
        <f t="shared" ca="1" si="143"/>
        <v>1</v>
      </c>
    </row>
    <row r="1128" spans="2:25" hidden="1" x14ac:dyDescent="0.25">
      <c r="B1128" s="390" t="str">
        <f>IFERROR(IF(LEN(INDEX(PlansAndNotes!$B$6:$B$2005,ROW(A1128)-ROW($B$3)))=0,"",INDEX(PlansAndNotes!$B$6:$B$2005,ROW(A1128)-ROW($B$3))),"")</f>
        <v/>
      </c>
      <c r="C1128" s="361" t="str">
        <f t="shared" si="138"/>
        <v/>
      </c>
      <c r="D1128" s="361" t="str">
        <f>IFERROR(IF(LEN(C1128)&gt;0,IF(LEN(INDEX(TasksList!$C$6:$C$1005,MATCH(C1128,TasksList!$B$6:$B$1005,0),1))=0,"",INDEX(TasksList!$C$6:$C$1005,MATCH(C1128,TasksList!$B$6:$B$1005,0),1)),""),"")</f>
        <v/>
      </c>
      <c r="E1128" s="361" t="str">
        <f>IFERROR(IF(LEN(C1128)&gt;0,IF(LEN(INDEX(TasksList!$F$6:$F$1005,MATCH(C1128,TasksList!$B$6:$B$1005,0),1))=0,"not set!",INDEX(TasksList!$F$6:$F$1005,MATCH(C1128,TasksList!$B$6:$B$1005,0),1)),""),"")</f>
        <v/>
      </c>
      <c r="F1128" s="360" t="str">
        <f>IFERROR(IF(LEN(D1128)&gt;0,IF(LEN(INDEX(AdressBook!$D$6:$D$25,MATCH(D1128,AdressBook!$B$6:$B$25,0),1))=0,"",INDEX(AdressBook!$D$6:$D$25,MATCH(D1128,AdressBook!$B$6:$B$25,0),1)),""),"")</f>
        <v/>
      </c>
      <c r="G1128" s="361" t="str">
        <f>IFERROR(IF(LEN(INDEX(PlansAndNotes!$F$6:$F$2005,ROW(B1128)-ROW($C$3)))=0,"",INDEX(PlansAndNotes!$F$6:$F$2005,ROW(B1128)-ROW($C$3))),"")</f>
        <v/>
      </c>
      <c r="H1128" s="361" t="str">
        <f>IFERROR(IF(LEN(C1128)&gt;0,IF(LEN(INDEX(TasksList!$G$6:$G$1005,MATCH(C1128,TasksList!$B$6:$B$1005,0),1))=0,"",INDEX(TasksList!$G$6:$G$1005,MATCH(C1128,TasksList!$B$6:$B$1005,0),1)),""),"")</f>
        <v/>
      </c>
      <c r="I1128" s="381"/>
      <c r="J1128" s="400"/>
      <c r="K1128" s="400"/>
      <c r="L1128" s="179"/>
      <c r="M1128" s="381"/>
      <c r="N1128" s="362" t="str">
        <f>IFERROR(IF(LEN(INDEX(PlansAndNotes!$D$6:$D$4005,ROW(B1128)-ROW($C$3)))=0,"",INDEX(PlansAndNotes!$D$6:$D$4005,ROW(B1128)-ROW($C$3))),"")</f>
        <v/>
      </c>
      <c r="O1128" s="165" t="str">
        <f t="shared" si="139"/>
        <v/>
      </c>
      <c r="P1128" s="363" t="str">
        <f>IFERROR(IF(LEN(INDEX(PlansAndNotes!$E$6:$E$4005,ROW(B1128)-ROW($C$3)))=0,"",INDEX(PlansAndNotes!$E$6:$E$4005,ROW(B1128)-ROW($C$3))),"")</f>
        <v/>
      </c>
      <c r="Q1128" s="363" t="str">
        <f>IFERROR(IF(LEN(INDEX(PlansAndNotes!$G$6:$G$4005,ROW(B1128)-ROW($C$3)))=0,"",INDEX(PlansAndNotes!$G$6:$G$4005,ROW(B1128)-ROW($C$3))),"")</f>
        <v/>
      </c>
      <c r="R1128" s="361" t="str">
        <f>IFERROR(IF(LEN(D1128)&gt;0,IF(LEN(INDEX(AdressBook!$C$6:$C$25,MATCH(D1128,AdressBook!$B$6:$B$25,0),1))=0,"",INDEX(AdressBook!$C$6:$C$25,MATCH(D1128,AdressBook!$B$6:$B$25,0),1)),""),"")</f>
        <v/>
      </c>
      <c r="S1128" s="165">
        <f>IF(LEN(C1128)&gt;0,IFERROR(IF(MATCH(C1128,C1129:$C$4004,0)&gt;0,-1,ROW(S1128)-ROW($S$3)),ROW(S1128)-ROW($S$3)),-1)</f>
        <v>-1</v>
      </c>
      <c r="T1128" s="165">
        <f t="shared" si="140"/>
        <v>0</v>
      </c>
      <c r="U1128" s="165" t="str">
        <f t="shared" si="141"/>
        <v/>
      </c>
      <c r="V1128" s="165" t="str">
        <f>IFERROR(IF(OR(C1128="",S1128&lt;0),"",IF(SUBTOTAL(3,C1128:C1128)=0,-1,SUBTOTAL(3,$C$4:C1128))),"")</f>
        <v/>
      </c>
      <c r="W1128" s="156" t="str">
        <f t="array" ref="W1128">IF(LEN(C1128)&gt;0,IFERROR(IF(MATCH(C1128,$C$3:$C1127,0)&gt;0,N1128-INDEX($N$3:N1127,SUMPRODUCT(MAX(ROW($C$3:$C1127)*(C1128=$C$3:$C1127)))-2,1),""),""),"")</f>
        <v/>
      </c>
      <c r="X1128" s="156">
        <f t="shared" ca="1" si="142"/>
        <v>1</v>
      </c>
      <c r="Y1128" s="156">
        <f t="shared" ca="1" si="143"/>
        <v>1</v>
      </c>
    </row>
    <row r="1129" spans="2:25" hidden="1" x14ac:dyDescent="0.25">
      <c r="B1129" s="390" t="str">
        <f>IFERROR(IF(LEN(INDEX(PlansAndNotes!$B$6:$B$2005,ROW(A1129)-ROW($B$3)))=0,"",INDEX(PlansAndNotes!$B$6:$B$2005,ROW(A1129)-ROW($B$3))),"")</f>
        <v/>
      </c>
      <c r="C1129" s="361" t="str">
        <f t="shared" si="138"/>
        <v/>
      </c>
      <c r="D1129" s="361" t="str">
        <f>IFERROR(IF(LEN(C1129)&gt;0,IF(LEN(INDEX(TasksList!$C$6:$C$1005,MATCH(C1129,TasksList!$B$6:$B$1005,0),1))=0,"",INDEX(TasksList!$C$6:$C$1005,MATCH(C1129,TasksList!$B$6:$B$1005,0),1)),""),"")</f>
        <v/>
      </c>
      <c r="E1129" s="361" t="str">
        <f>IFERROR(IF(LEN(C1129)&gt;0,IF(LEN(INDEX(TasksList!$F$6:$F$1005,MATCH(C1129,TasksList!$B$6:$B$1005,0),1))=0,"not set!",INDEX(TasksList!$F$6:$F$1005,MATCH(C1129,TasksList!$B$6:$B$1005,0),1)),""),"")</f>
        <v/>
      </c>
      <c r="F1129" s="360" t="str">
        <f>IFERROR(IF(LEN(D1129)&gt;0,IF(LEN(INDEX(AdressBook!$D$6:$D$25,MATCH(D1129,AdressBook!$B$6:$B$25,0),1))=0,"",INDEX(AdressBook!$D$6:$D$25,MATCH(D1129,AdressBook!$B$6:$B$25,0),1)),""),"")</f>
        <v/>
      </c>
      <c r="G1129" s="361" t="str">
        <f>IFERROR(IF(LEN(INDEX(PlansAndNotes!$F$6:$F$2005,ROW(B1129)-ROW($C$3)))=0,"",INDEX(PlansAndNotes!$F$6:$F$2005,ROW(B1129)-ROW($C$3))),"")</f>
        <v/>
      </c>
      <c r="H1129" s="361" t="str">
        <f>IFERROR(IF(LEN(C1129)&gt;0,IF(LEN(INDEX(TasksList!$G$6:$G$1005,MATCH(C1129,TasksList!$B$6:$B$1005,0),1))=0,"",INDEX(TasksList!$G$6:$G$1005,MATCH(C1129,TasksList!$B$6:$B$1005,0),1)),""),"")</f>
        <v/>
      </c>
      <c r="I1129" s="381"/>
      <c r="J1129" s="400"/>
      <c r="K1129" s="400"/>
      <c r="L1129" s="179"/>
      <c r="M1129" s="381"/>
      <c r="N1129" s="362" t="str">
        <f>IFERROR(IF(LEN(INDEX(PlansAndNotes!$D$6:$D$4005,ROW(B1129)-ROW($C$3)))=0,"",INDEX(PlansAndNotes!$D$6:$D$4005,ROW(B1129)-ROW($C$3))),"")</f>
        <v/>
      </c>
      <c r="O1129" s="165" t="str">
        <f t="shared" si="139"/>
        <v/>
      </c>
      <c r="P1129" s="363" t="str">
        <f>IFERROR(IF(LEN(INDEX(PlansAndNotes!$E$6:$E$4005,ROW(B1129)-ROW($C$3)))=0,"",INDEX(PlansAndNotes!$E$6:$E$4005,ROW(B1129)-ROW($C$3))),"")</f>
        <v/>
      </c>
      <c r="Q1129" s="363" t="str">
        <f>IFERROR(IF(LEN(INDEX(PlansAndNotes!$G$6:$G$4005,ROW(B1129)-ROW($C$3)))=0,"",INDEX(PlansAndNotes!$G$6:$G$4005,ROW(B1129)-ROW($C$3))),"")</f>
        <v/>
      </c>
      <c r="R1129" s="361" t="str">
        <f>IFERROR(IF(LEN(D1129)&gt;0,IF(LEN(INDEX(AdressBook!$C$6:$C$25,MATCH(D1129,AdressBook!$B$6:$B$25,0),1))=0,"",INDEX(AdressBook!$C$6:$C$25,MATCH(D1129,AdressBook!$B$6:$B$25,0),1)),""),"")</f>
        <v/>
      </c>
      <c r="S1129" s="165">
        <f>IF(LEN(C1129)&gt;0,IFERROR(IF(MATCH(C1129,C1130:$C$4004,0)&gt;0,-1,ROW(S1129)-ROW($S$3)),ROW(S1129)-ROW($S$3)),-1)</f>
        <v>-1</v>
      </c>
      <c r="T1129" s="165">
        <f t="shared" si="140"/>
        <v>0</v>
      </c>
      <c r="U1129" s="165" t="str">
        <f t="shared" si="141"/>
        <v/>
      </c>
      <c r="V1129" s="165" t="str">
        <f>IFERROR(IF(OR(C1129="",S1129&lt;0),"",IF(SUBTOTAL(3,C1129:C1129)=0,-1,SUBTOTAL(3,$C$4:C1129))),"")</f>
        <v/>
      </c>
      <c r="W1129" s="156" t="str">
        <f t="array" ref="W1129">IF(LEN(C1129)&gt;0,IFERROR(IF(MATCH(C1129,$C$3:$C1128,0)&gt;0,N1129-INDEX($N$3:N1128,SUMPRODUCT(MAX(ROW($C$3:$C1128)*(C1129=$C$3:$C1128)))-2,1),""),""),"")</f>
        <v/>
      </c>
      <c r="X1129" s="156">
        <f t="shared" ca="1" si="142"/>
        <v>1</v>
      </c>
      <c r="Y1129" s="156">
        <f t="shared" ca="1" si="143"/>
        <v>1</v>
      </c>
    </row>
    <row r="1130" spans="2:25" hidden="1" x14ac:dyDescent="0.25">
      <c r="B1130" s="390" t="str">
        <f>IFERROR(IF(LEN(INDEX(PlansAndNotes!$B$6:$B$2005,ROW(A1130)-ROW($B$3)))=0,"",INDEX(PlansAndNotes!$B$6:$B$2005,ROW(A1130)-ROW($B$3))),"")</f>
        <v/>
      </c>
      <c r="C1130" s="361" t="str">
        <f t="shared" si="138"/>
        <v/>
      </c>
      <c r="D1130" s="361" t="str">
        <f>IFERROR(IF(LEN(C1130)&gt;0,IF(LEN(INDEX(TasksList!$C$6:$C$1005,MATCH(C1130,TasksList!$B$6:$B$1005,0),1))=0,"",INDEX(TasksList!$C$6:$C$1005,MATCH(C1130,TasksList!$B$6:$B$1005,0),1)),""),"")</f>
        <v/>
      </c>
      <c r="E1130" s="361" t="str">
        <f>IFERROR(IF(LEN(C1130)&gt;0,IF(LEN(INDEX(TasksList!$F$6:$F$1005,MATCH(C1130,TasksList!$B$6:$B$1005,0),1))=0,"not set!",INDEX(TasksList!$F$6:$F$1005,MATCH(C1130,TasksList!$B$6:$B$1005,0),1)),""),"")</f>
        <v/>
      </c>
      <c r="F1130" s="360" t="str">
        <f>IFERROR(IF(LEN(D1130)&gt;0,IF(LEN(INDEX(AdressBook!$D$6:$D$25,MATCH(D1130,AdressBook!$B$6:$B$25,0),1))=0,"",INDEX(AdressBook!$D$6:$D$25,MATCH(D1130,AdressBook!$B$6:$B$25,0),1)),""),"")</f>
        <v/>
      </c>
      <c r="G1130" s="361" t="str">
        <f>IFERROR(IF(LEN(INDEX(PlansAndNotes!$F$6:$F$2005,ROW(B1130)-ROW($C$3)))=0,"",INDEX(PlansAndNotes!$F$6:$F$2005,ROW(B1130)-ROW($C$3))),"")</f>
        <v/>
      </c>
      <c r="H1130" s="361" t="str">
        <f>IFERROR(IF(LEN(C1130)&gt;0,IF(LEN(INDEX(TasksList!$G$6:$G$1005,MATCH(C1130,TasksList!$B$6:$B$1005,0),1))=0,"",INDEX(TasksList!$G$6:$G$1005,MATCH(C1130,TasksList!$B$6:$B$1005,0),1)),""),"")</f>
        <v/>
      </c>
      <c r="I1130" s="381"/>
      <c r="J1130" s="400"/>
      <c r="K1130" s="400"/>
      <c r="L1130" s="179"/>
      <c r="M1130" s="381"/>
      <c r="N1130" s="362" t="str">
        <f>IFERROR(IF(LEN(INDEX(PlansAndNotes!$D$6:$D$4005,ROW(B1130)-ROW($C$3)))=0,"",INDEX(PlansAndNotes!$D$6:$D$4005,ROW(B1130)-ROW($C$3))),"")</f>
        <v/>
      </c>
      <c r="O1130" s="165" t="str">
        <f t="shared" si="139"/>
        <v/>
      </c>
      <c r="P1130" s="363" t="str">
        <f>IFERROR(IF(LEN(INDEX(PlansAndNotes!$E$6:$E$4005,ROW(B1130)-ROW($C$3)))=0,"",INDEX(PlansAndNotes!$E$6:$E$4005,ROW(B1130)-ROW($C$3))),"")</f>
        <v/>
      </c>
      <c r="Q1130" s="363" t="str">
        <f>IFERROR(IF(LEN(INDEX(PlansAndNotes!$G$6:$G$4005,ROW(B1130)-ROW($C$3)))=0,"",INDEX(PlansAndNotes!$G$6:$G$4005,ROW(B1130)-ROW($C$3))),"")</f>
        <v/>
      </c>
      <c r="R1130" s="361" t="str">
        <f>IFERROR(IF(LEN(D1130)&gt;0,IF(LEN(INDEX(AdressBook!$C$6:$C$25,MATCH(D1130,AdressBook!$B$6:$B$25,0),1))=0,"",INDEX(AdressBook!$C$6:$C$25,MATCH(D1130,AdressBook!$B$6:$B$25,0),1)),""),"")</f>
        <v/>
      </c>
      <c r="S1130" s="165">
        <f>IF(LEN(C1130)&gt;0,IFERROR(IF(MATCH(C1130,C1131:$C$4004,0)&gt;0,-1,ROW(S1130)-ROW($S$3)),ROW(S1130)-ROW($S$3)),-1)</f>
        <v>-1</v>
      </c>
      <c r="T1130" s="165">
        <f t="shared" si="140"/>
        <v>0</v>
      </c>
      <c r="U1130" s="165" t="str">
        <f t="shared" si="141"/>
        <v/>
      </c>
      <c r="V1130" s="165" t="str">
        <f>IFERROR(IF(OR(C1130="",S1130&lt;0),"",IF(SUBTOTAL(3,C1130:C1130)=0,-1,SUBTOTAL(3,$C$4:C1130))),"")</f>
        <v/>
      </c>
      <c r="W1130" s="156" t="str">
        <f t="array" ref="W1130">IF(LEN(C1130)&gt;0,IFERROR(IF(MATCH(C1130,$C$3:$C1129,0)&gt;0,N1130-INDEX($N$3:N1129,SUMPRODUCT(MAX(ROW($C$3:$C1129)*(C1130=$C$3:$C1129)))-2,1),""),""),"")</f>
        <v/>
      </c>
      <c r="X1130" s="156">
        <f t="shared" ca="1" si="142"/>
        <v>1</v>
      </c>
      <c r="Y1130" s="156">
        <f t="shared" ca="1" si="143"/>
        <v>1</v>
      </c>
    </row>
    <row r="1131" spans="2:25" hidden="1" x14ac:dyDescent="0.25">
      <c r="B1131" s="390" t="str">
        <f>IFERROR(IF(LEN(INDEX(PlansAndNotes!$B$6:$B$2005,ROW(A1131)-ROW($B$3)))=0,"",INDEX(PlansAndNotes!$B$6:$B$2005,ROW(A1131)-ROW($B$3))),"")</f>
        <v/>
      </c>
      <c r="C1131" s="361" t="str">
        <f t="shared" si="138"/>
        <v/>
      </c>
      <c r="D1131" s="361" t="str">
        <f>IFERROR(IF(LEN(C1131)&gt;0,IF(LEN(INDEX(TasksList!$C$6:$C$1005,MATCH(C1131,TasksList!$B$6:$B$1005,0),1))=0,"",INDEX(TasksList!$C$6:$C$1005,MATCH(C1131,TasksList!$B$6:$B$1005,0),1)),""),"")</f>
        <v/>
      </c>
      <c r="E1131" s="361" t="str">
        <f>IFERROR(IF(LEN(C1131)&gt;0,IF(LEN(INDEX(TasksList!$F$6:$F$1005,MATCH(C1131,TasksList!$B$6:$B$1005,0),1))=0,"not set!",INDEX(TasksList!$F$6:$F$1005,MATCH(C1131,TasksList!$B$6:$B$1005,0),1)),""),"")</f>
        <v/>
      </c>
      <c r="F1131" s="360" t="str">
        <f>IFERROR(IF(LEN(D1131)&gt;0,IF(LEN(INDEX(AdressBook!$D$6:$D$25,MATCH(D1131,AdressBook!$B$6:$B$25,0),1))=0,"",INDEX(AdressBook!$D$6:$D$25,MATCH(D1131,AdressBook!$B$6:$B$25,0),1)),""),"")</f>
        <v/>
      </c>
      <c r="G1131" s="361" t="str">
        <f>IFERROR(IF(LEN(INDEX(PlansAndNotes!$F$6:$F$2005,ROW(B1131)-ROW($C$3)))=0,"",INDEX(PlansAndNotes!$F$6:$F$2005,ROW(B1131)-ROW($C$3))),"")</f>
        <v/>
      </c>
      <c r="H1131" s="361" t="str">
        <f>IFERROR(IF(LEN(C1131)&gt;0,IF(LEN(INDEX(TasksList!$G$6:$G$1005,MATCH(C1131,TasksList!$B$6:$B$1005,0),1))=0,"",INDEX(TasksList!$G$6:$G$1005,MATCH(C1131,TasksList!$B$6:$B$1005,0),1)),""),"")</f>
        <v/>
      </c>
      <c r="I1131" s="381"/>
      <c r="J1131" s="400"/>
      <c r="K1131" s="400"/>
      <c r="L1131" s="179"/>
      <c r="M1131" s="381"/>
      <c r="N1131" s="362" t="str">
        <f>IFERROR(IF(LEN(INDEX(PlansAndNotes!$D$6:$D$4005,ROW(B1131)-ROW($C$3)))=0,"",INDEX(PlansAndNotes!$D$6:$D$4005,ROW(B1131)-ROW($C$3))),"")</f>
        <v/>
      </c>
      <c r="O1131" s="165" t="str">
        <f t="shared" si="139"/>
        <v/>
      </c>
      <c r="P1131" s="363" t="str">
        <f>IFERROR(IF(LEN(INDEX(PlansAndNotes!$E$6:$E$4005,ROW(B1131)-ROW($C$3)))=0,"",INDEX(PlansAndNotes!$E$6:$E$4005,ROW(B1131)-ROW($C$3))),"")</f>
        <v/>
      </c>
      <c r="Q1131" s="363" t="str">
        <f>IFERROR(IF(LEN(INDEX(PlansAndNotes!$G$6:$G$4005,ROW(B1131)-ROW($C$3)))=0,"",INDEX(PlansAndNotes!$G$6:$G$4005,ROW(B1131)-ROW($C$3))),"")</f>
        <v/>
      </c>
      <c r="R1131" s="361" t="str">
        <f>IFERROR(IF(LEN(D1131)&gt;0,IF(LEN(INDEX(AdressBook!$C$6:$C$25,MATCH(D1131,AdressBook!$B$6:$B$25,0),1))=0,"",INDEX(AdressBook!$C$6:$C$25,MATCH(D1131,AdressBook!$B$6:$B$25,0),1)),""),"")</f>
        <v/>
      </c>
      <c r="S1131" s="165">
        <f>IF(LEN(C1131)&gt;0,IFERROR(IF(MATCH(C1131,C1132:$C$4004,0)&gt;0,-1,ROW(S1131)-ROW($S$3)),ROW(S1131)-ROW($S$3)),-1)</f>
        <v>-1</v>
      </c>
      <c r="T1131" s="165">
        <f t="shared" si="140"/>
        <v>0</v>
      </c>
      <c r="U1131" s="165" t="str">
        <f t="shared" si="141"/>
        <v/>
      </c>
      <c r="V1131" s="165" t="str">
        <f>IFERROR(IF(OR(C1131="",S1131&lt;0),"",IF(SUBTOTAL(3,C1131:C1131)=0,-1,SUBTOTAL(3,$C$4:C1131))),"")</f>
        <v/>
      </c>
      <c r="W1131" s="156" t="str">
        <f t="array" ref="W1131">IF(LEN(C1131)&gt;0,IFERROR(IF(MATCH(C1131,$C$3:$C1130,0)&gt;0,N1131-INDEX($N$3:N1130,SUMPRODUCT(MAX(ROW($C$3:$C1130)*(C1131=$C$3:$C1130)))-2,1),""),""),"")</f>
        <v/>
      </c>
      <c r="X1131" s="156">
        <f t="shared" ca="1" si="142"/>
        <v>1</v>
      </c>
      <c r="Y1131" s="156">
        <f t="shared" ca="1" si="143"/>
        <v>1</v>
      </c>
    </row>
    <row r="1132" spans="2:25" hidden="1" x14ac:dyDescent="0.25">
      <c r="B1132" s="390" t="str">
        <f>IFERROR(IF(LEN(INDEX(PlansAndNotes!$B$6:$B$2005,ROW(A1132)-ROW($B$3)))=0,"",INDEX(PlansAndNotes!$B$6:$B$2005,ROW(A1132)-ROW($B$3))),"")</f>
        <v/>
      </c>
      <c r="C1132" s="361" t="str">
        <f t="shared" si="138"/>
        <v/>
      </c>
      <c r="D1132" s="361" t="str">
        <f>IFERROR(IF(LEN(C1132)&gt;0,IF(LEN(INDEX(TasksList!$C$6:$C$1005,MATCH(C1132,TasksList!$B$6:$B$1005,0),1))=0,"",INDEX(TasksList!$C$6:$C$1005,MATCH(C1132,TasksList!$B$6:$B$1005,0),1)),""),"")</f>
        <v/>
      </c>
      <c r="E1132" s="361" t="str">
        <f>IFERROR(IF(LEN(C1132)&gt;0,IF(LEN(INDEX(TasksList!$F$6:$F$1005,MATCH(C1132,TasksList!$B$6:$B$1005,0),1))=0,"not set!",INDEX(TasksList!$F$6:$F$1005,MATCH(C1132,TasksList!$B$6:$B$1005,0),1)),""),"")</f>
        <v/>
      </c>
      <c r="F1132" s="360" t="str">
        <f>IFERROR(IF(LEN(D1132)&gt;0,IF(LEN(INDEX(AdressBook!$D$6:$D$25,MATCH(D1132,AdressBook!$B$6:$B$25,0),1))=0,"",INDEX(AdressBook!$D$6:$D$25,MATCH(D1132,AdressBook!$B$6:$B$25,0),1)),""),"")</f>
        <v/>
      </c>
      <c r="G1132" s="361" t="str">
        <f>IFERROR(IF(LEN(INDEX(PlansAndNotes!$F$6:$F$2005,ROW(B1132)-ROW($C$3)))=0,"",INDEX(PlansAndNotes!$F$6:$F$2005,ROW(B1132)-ROW($C$3))),"")</f>
        <v/>
      </c>
      <c r="H1132" s="361" t="str">
        <f>IFERROR(IF(LEN(C1132)&gt;0,IF(LEN(INDEX(TasksList!$G$6:$G$1005,MATCH(C1132,TasksList!$B$6:$B$1005,0),1))=0,"",INDEX(TasksList!$G$6:$G$1005,MATCH(C1132,TasksList!$B$6:$B$1005,0),1)),""),"")</f>
        <v/>
      </c>
      <c r="I1132" s="381"/>
      <c r="J1132" s="400"/>
      <c r="K1132" s="400"/>
      <c r="L1132" s="179"/>
      <c r="M1132" s="381"/>
      <c r="N1132" s="362" t="str">
        <f>IFERROR(IF(LEN(INDEX(PlansAndNotes!$D$6:$D$4005,ROW(B1132)-ROW($C$3)))=0,"",INDEX(PlansAndNotes!$D$6:$D$4005,ROW(B1132)-ROW($C$3))),"")</f>
        <v/>
      </c>
      <c r="O1132" s="165" t="str">
        <f t="shared" si="139"/>
        <v/>
      </c>
      <c r="P1132" s="363" t="str">
        <f>IFERROR(IF(LEN(INDEX(PlansAndNotes!$E$6:$E$4005,ROW(B1132)-ROW($C$3)))=0,"",INDEX(PlansAndNotes!$E$6:$E$4005,ROW(B1132)-ROW($C$3))),"")</f>
        <v/>
      </c>
      <c r="Q1132" s="363" t="str">
        <f>IFERROR(IF(LEN(INDEX(PlansAndNotes!$G$6:$G$4005,ROW(B1132)-ROW($C$3)))=0,"",INDEX(PlansAndNotes!$G$6:$G$4005,ROW(B1132)-ROW($C$3))),"")</f>
        <v/>
      </c>
      <c r="R1132" s="361" t="str">
        <f>IFERROR(IF(LEN(D1132)&gt;0,IF(LEN(INDEX(AdressBook!$C$6:$C$25,MATCH(D1132,AdressBook!$B$6:$B$25,0),1))=0,"",INDEX(AdressBook!$C$6:$C$25,MATCH(D1132,AdressBook!$B$6:$B$25,0),1)),""),"")</f>
        <v/>
      </c>
      <c r="S1132" s="165">
        <f>IF(LEN(C1132)&gt;0,IFERROR(IF(MATCH(C1132,C1133:$C$4004,0)&gt;0,-1,ROW(S1132)-ROW($S$3)),ROW(S1132)-ROW($S$3)),-1)</f>
        <v>-1</v>
      </c>
      <c r="T1132" s="165">
        <f t="shared" si="140"/>
        <v>0</v>
      </c>
      <c r="U1132" s="165" t="str">
        <f t="shared" si="141"/>
        <v/>
      </c>
      <c r="V1132" s="165" t="str">
        <f>IFERROR(IF(OR(C1132="",S1132&lt;0),"",IF(SUBTOTAL(3,C1132:C1132)=0,-1,SUBTOTAL(3,$C$4:C1132))),"")</f>
        <v/>
      </c>
      <c r="W1132" s="156" t="str">
        <f t="array" ref="W1132">IF(LEN(C1132)&gt;0,IFERROR(IF(MATCH(C1132,$C$3:$C1131,0)&gt;0,N1132-INDEX($N$3:N1131,SUMPRODUCT(MAX(ROW($C$3:$C1131)*(C1132=$C$3:$C1131)))-2,1),""),""),"")</f>
        <v/>
      </c>
      <c r="X1132" s="156">
        <f t="shared" ca="1" si="142"/>
        <v>1</v>
      </c>
      <c r="Y1132" s="156">
        <f t="shared" ca="1" si="143"/>
        <v>1</v>
      </c>
    </row>
    <row r="1133" spans="2:25" hidden="1" x14ac:dyDescent="0.25">
      <c r="B1133" s="390" t="str">
        <f>IFERROR(IF(LEN(INDEX(PlansAndNotes!$B$6:$B$2005,ROW(A1133)-ROW($B$3)))=0,"",INDEX(PlansAndNotes!$B$6:$B$2005,ROW(A1133)-ROW($B$3))),"")</f>
        <v/>
      </c>
      <c r="C1133" s="361" t="str">
        <f t="shared" si="138"/>
        <v/>
      </c>
      <c r="D1133" s="361" t="str">
        <f>IFERROR(IF(LEN(C1133)&gt;0,IF(LEN(INDEX(TasksList!$C$6:$C$1005,MATCH(C1133,TasksList!$B$6:$B$1005,0),1))=0,"",INDEX(TasksList!$C$6:$C$1005,MATCH(C1133,TasksList!$B$6:$B$1005,0),1)),""),"")</f>
        <v/>
      </c>
      <c r="E1133" s="361" t="str">
        <f>IFERROR(IF(LEN(C1133)&gt;0,IF(LEN(INDEX(TasksList!$F$6:$F$1005,MATCH(C1133,TasksList!$B$6:$B$1005,0),1))=0,"not set!",INDEX(TasksList!$F$6:$F$1005,MATCH(C1133,TasksList!$B$6:$B$1005,0),1)),""),"")</f>
        <v/>
      </c>
      <c r="F1133" s="360" t="str">
        <f>IFERROR(IF(LEN(D1133)&gt;0,IF(LEN(INDEX(AdressBook!$D$6:$D$25,MATCH(D1133,AdressBook!$B$6:$B$25,0),1))=0,"",INDEX(AdressBook!$D$6:$D$25,MATCH(D1133,AdressBook!$B$6:$B$25,0),1)),""),"")</f>
        <v/>
      </c>
      <c r="G1133" s="361" t="str">
        <f>IFERROR(IF(LEN(INDEX(PlansAndNotes!$F$6:$F$2005,ROW(B1133)-ROW($C$3)))=0,"",INDEX(PlansAndNotes!$F$6:$F$2005,ROW(B1133)-ROW($C$3))),"")</f>
        <v/>
      </c>
      <c r="H1133" s="361" t="str">
        <f>IFERROR(IF(LEN(C1133)&gt;0,IF(LEN(INDEX(TasksList!$G$6:$G$1005,MATCH(C1133,TasksList!$B$6:$B$1005,0),1))=0,"",INDEX(TasksList!$G$6:$G$1005,MATCH(C1133,TasksList!$B$6:$B$1005,0),1)),""),"")</f>
        <v/>
      </c>
      <c r="I1133" s="381"/>
      <c r="J1133" s="400"/>
      <c r="K1133" s="400"/>
      <c r="L1133" s="179"/>
      <c r="M1133" s="381"/>
      <c r="N1133" s="362" t="str">
        <f>IFERROR(IF(LEN(INDEX(PlansAndNotes!$D$6:$D$4005,ROW(B1133)-ROW($C$3)))=0,"",INDEX(PlansAndNotes!$D$6:$D$4005,ROW(B1133)-ROW($C$3))),"")</f>
        <v/>
      </c>
      <c r="O1133" s="165" t="str">
        <f t="shared" si="139"/>
        <v/>
      </c>
      <c r="P1133" s="363" t="str">
        <f>IFERROR(IF(LEN(INDEX(PlansAndNotes!$E$6:$E$4005,ROW(B1133)-ROW($C$3)))=0,"",INDEX(PlansAndNotes!$E$6:$E$4005,ROW(B1133)-ROW($C$3))),"")</f>
        <v/>
      </c>
      <c r="Q1133" s="363" t="str">
        <f>IFERROR(IF(LEN(INDEX(PlansAndNotes!$G$6:$G$4005,ROW(B1133)-ROW($C$3)))=0,"",INDEX(PlansAndNotes!$G$6:$G$4005,ROW(B1133)-ROW($C$3))),"")</f>
        <v/>
      </c>
      <c r="R1133" s="361" t="str">
        <f>IFERROR(IF(LEN(D1133)&gt;0,IF(LEN(INDEX(AdressBook!$C$6:$C$25,MATCH(D1133,AdressBook!$B$6:$B$25,0),1))=0,"",INDEX(AdressBook!$C$6:$C$25,MATCH(D1133,AdressBook!$B$6:$B$25,0),1)),""),"")</f>
        <v/>
      </c>
      <c r="S1133" s="165">
        <f>IF(LEN(C1133)&gt;0,IFERROR(IF(MATCH(C1133,C1134:$C$4004,0)&gt;0,-1,ROW(S1133)-ROW($S$3)),ROW(S1133)-ROW($S$3)),-1)</f>
        <v>-1</v>
      </c>
      <c r="T1133" s="165">
        <f t="shared" si="140"/>
        <v>0</v>
      </c>
      <c r="U1133" s="165" t="str">
        <f t="shared" si="141"/>
        <v/>
      </c>
      <c r="V1133" s="165" t="str">
        <f>IFERROR(IF(OR(C1133="",S1133&lt;0),"",IF(SUBTOTAL(3,C1133:C1133)=0,-1,SUBTOTAL(3,$C$4:C1133))),"")</f>
        <v/>
      </c>
      <c r="W1133" s="156" t="str">
        <f t="array" ref="W1133">IF(LEN(C1133)&gt;0,IFERROR(IF(MATCH(C1133,$C$3:$C1132,0)&gt;0,N1133-INDEX($N$3:N1132,SUMPRODUCT(MAX(ROW($C$3:$C1132)*(C1133=$C$3:$C1132)))-2,1),""),""),"")</f>
        <v/>
      </c>
      <c r="X1133" s="156">
        <f t="shared" ca="1" si="142"/>
        <v>1</v>
      </c>
      <c r="Y1133" s="156">
        <f t="shared" ca="1" si="143"/>
        <v>1</v>
      </c>
    </row>
    <row r="1134" spans="2:25" hidden="1" x14ac:dyDescent="0.25">
      <c r="B1134" s="390" t="str">
        <f>IFERROR(IF(LEN(INDEX(PlansAndNotes!$B$6:$B$2005,ROW(A1134)-ROW($B$3)))=0,"",INDEX(PlansAndNotes!$B$6:$B$2005,ROW(A1134)-ROW($B$3))),"")</f>
        <v/>
      </c>
      <c r="C1134" s="361" t="str">
        <f t="shared" si="138"/>
        <v/>
      </c>
      <c r="D1134" s="361" t="str">
        <f>IFERROR(IF(LEN(C1134)&gt;0,IF(LEN(INDEX(TasksList!$C$6:$C$1005,MATCH(C1134,TasksList!$B$6:$B$1005,0),1))=0,"",INDEX(TasksList!$C$6:$C$1005,MATCH(C1134,TasksList!$B$6:$B$1005,0),1)),""),"")</f>
        <v/>
      </c>
      <c r="E1134" s="361" t="str">
        <f>IFERROR(IF(LEN(C1134)&gt;0,IF(LEN(INDEX(TasksList!$F$6:$F$1005,MATCH(C1134,TasksList!$B$6:$B$1005,0),1))=0,"not set!",INDEX(TasksList!$F$6:$F$1005,MATCH(C1134,TasksList!$B$6:$B$1005,0),1)),""),"")</f>
        <v/>
      </c>
      <c r="F1134" s="360" t="str">
        <f>IFERROR(IF(LEN(D1134)&gt;0,IF(LEN(INDEX(AdressBook!$D$6:$D$25,MATCH(D1134,AdressBook!$B$6:$B$25,0),1))=0,"",INDEX(AdressBook!$D$6:$D$25,MATCH(D1134,AdressBook!$B$6:$B$25,0),1)),""),"")</f>
        <v/>
      </c>
      <c r="G1134" s="361" t="str">
        <f>IFERROR(IF(LEN(INDEX(PlansAndNotes!$F$6:$F$2005,ROW(B1134)-ROW($C$3)))=0,"",INDEX(PlansAndNotes!$F$6:$F$2005,ROW(B1134)-ROW($C$3))),"")</f>
        <v/>
      </c>
      <c r="H1134" s="361" t="str">
        <f>IFERROR(IF(LEN(C1134)&gt;0,IF(LEN(INDEX(TasksList!$G$6:$G$1005,MATCH(C1134,TasksList!$B$6:$B$1005,0),1))=0,"",INDEX(TasksList!$G$6:$G$1005,MATCH(C1134,TasksList!$B$6:$B$1005,0),1)),""),"")</f>
        <v/>
      </c>
      <c r="I1134" s="381"/>
      <c r="J1134" s="400"/>
      <c r="K1134" s="400"/>
      <c r="L1134" s="179"/>
      <c r="M1134" s="381"/>
      <c r="N1134" s="362" t="str">
        <f>IFERROR(IF(LEN(INDEX(PlansAndNotes!$D$6:$D$4005,ROW(B1134)-ROW($C$3)))=0,"",INDEX(PlansAndNotes!$D$6:$D$4005,ROW(B1134)-ROW($C$3))),"")</f>
        <v/>
      </c>
      <c r="O1134" s="165" t="str">
        <f t="shared" si="139"/>
        <v/>
      </c>
      <c r="P1134" s="363" t="str">
        <f>IFERROR(IF(LEN(INDEX(PlansAndNotes!$E$6:$E$4005,ROW(B1134)-ROW($C$3)))=0,"",INDEX(PlansAndNotes!$E$6:$E$4005,ROW(B1134)-ROW($C$3))),"")</f>
        <v/>
      </c>
      <c r="Q1134" s="363" t="str">
        <f>IFERROR(IF(LEN(INDEX(PlansAndNotes!$G$6:$G$4005,ROW(B1134)-ROW($C$3)))=0,"",INDEX(PlansAndNotes!$G$6:$G$4005,ROW(B1134)-ROW($C$3))),"")</f>
        <v/>
      </c>
      <c r="R1134" s="361" t="str">
        <f>IFERROR(IF(LEN(D1134)&gt;0,IF(LEN(INDEX(AdressBook!$C$6:$C$25,MATCH(D1134,AdressBook!$B$6:$B$25,0),1))=0,"",INDEX(AdressBook!$C$6:$C$25,MATCH(D1134,AdressBook!$B$6:$B$25,0),1)),""),"")</f>
        <v/>
      </c>
      <c r="S1134" s="165">
        <f>IF(LEN(C1134)&gt;0,IFERROR(IF(MATCH(C1134,C1135:$C$4004,0)&gt;0,-1,ROW(S1134)-ROW($S$3)),ROW(S1134)-ROW($S$3)),-1)</f>
        <v>-1</v>
      </c>
      <c r="T1134" s="165">
        <f t="shared" si="140"/>
        <v>0</v>
      </c>
      <c r="U1134" s="165" t="str">
        <f t="shared" si="141"/>
        <v/>
      </c>
      <c r="V1134" s="165" t="str">
        <f>IFERROR(IF(OR(C1134="",S1134&lt;0),"",IF(SUBTOTAL(3,C1134:C1134)=0,-1,SUBTOTAL(3,$C$4:C1134))),"")</f>
        <v/>
      </c>
      <c r="W1134" s="156" t="str">
        <f t="array" ref="W1134">IF(LEN(C1134)&gt;0,IFERROR(IF(MATCH(C1134,$C$3:$C1133,0)&gt;0,N1134-INDEX($N$3:N1133,SUMPRODUCT(MAX(ROW($C$3:$C1133)*(C1134=$C$3:$C1133)))-2,1),""),""),"")</f>
        <v/>
      </c>
      <c r="X1134" s="156">
        <f t="shared" ca="1" si="142"/>
        <v>1</v>
      </c>
      <c r="Y1134" s="156">
        <f t="shared" ca="1" si="143"/>
        <v>1</v>
      </c>
    </row>
    <row r="1135" spans="2:25" hidden="1" x14ac:dyDescent="0.25">
      <c r="B1135" s="390" t="str">
        <f>IFERROR(IF(LEN(INDEX(PlansAndNotes!$B$6:$B$2005,ROW(A1135)-ROW($B$3)))=0,"",INDEX(PlansAndNotes!$B$6:$B$2005,ROW(A1135)-ROW($B$3))),"")</f>
        <v/>
      </c>
      <c r="C1135" s="361" t="str">
        <f t="shared" si="138"/>
        <v/>
      </c>
      <c r="D1135" s="361" t="str">
        <f>IFERROR(IF(LEN(C1135)&gt;0,IF(LEN(INDEX(TasksList!$C$6:$C$1005,MATCH(C1135,TasksList!$B$6:$B$1005,0),1))=0,"",INDEX(TasksList!$C$6:$C$1005,MATCH(C1135,TasksList!$B$6:$B$1005,0),1)),""),"")</f>
        <v/>
      </c>
      <c r="E1135" s="361" t="str">
        <f>IFERROR(IF(LEN(C1135)&gt;0,IF(LEN(INDEX(TasksList!$F$6:$F$1005,MATCH(C1135,TasksList!$B$6:$B$1005,0),1))=0,"not set!",INDEX(TasksList!$F$6:$F$1005,MATCH(C1135,TasksList!$B$6:$B$1005,0),1)),""),"")</f>
        <v/>
      </c>
      <c r="F1135" s="360" t="str">
        <f>IFERROR(IF(LEN(D1135)&gt;0,IF(LEN(INDEX(AdressBook!$D$6:$D$25,MATCH(D1135,AdressBook!$B$6:$B$25,0),1))=0,"",INDEX(AdressBook!$D$6:$D$25,MATCH(D1135,AdressBook!$B$6:$B$25,0),1)),""),"")</f>
        <v/>
      </c>
      <c r="G1135" s="361" t="str">
        <f>IFERROR(IF(LEN(INDEX(PlansAndNotes!$F$6:$F$2005,ROW(B1135)-ROW($C$3)))=0,"",INDEX(PlansAndNotes!$F$6:$F$2005,ROW(B1135)-ROW($C$3))),"")</f>
        <v/>
      </c>
      <c r="H1135" s="361" t="str">
        <f>IFERROR(IF(LEN(C1135)&gt;0,IF(LEN(INDEX(TasksList!$G$6:$G$1005,MATCH(C1135,TasksList!$B$6:$B$1005,0),1))=0,"",INDEX(TasksList!$G$6:$G$1005,MATCH(C1135,TasksList!$B$6:$B$1005,0),1)),""),"")</f>
        <v/>
      </c>
      <c r="I1135" s="381"/>
      <c r="J1135" s="400"/>
      <c r="K1135" s="400"/>
      <c r="L1135" s="179"/>
      <c r="M1135" s="381"/>
      <c r="N1135" s="362" t="str">
        <f>IFERROR(IF(LEN(INDEX(PlansAndNotes!$D$6:$D$4005,ROW(B1135)-ROW($C$3)))=0,"",INDEX(PlansAndNotes!$D$6:$D$4005,ROW(B1135)-ROW($C$3))),"")</f>
        <v/>
      </c>
      <c r="O1135" s="165" t="str">
        <f t="shared" si="139"/>
        <v/>
      </c>
      <c r="P1135" s="363" t="str">
        <f>IFERROR(IF(LEN(INDEX(PlansAndNotes!$E$6:$E$4005,ROW(B1135)-ROW($C$3)))=0,"",INDEX(PlansAndNotes!$E$6:$E$4005,ROW(B1135)-ROW($C$3))),"")</f>
        <v/>
      </c>
      <c r="Q1135" s="363" t="str">
        <f>IFERROR(IF(LEN(INDEX(PlansAndNotes!$G$6:$G$4005,ROW(B1135)-ROW($C$3)))=0,"",INDEX(PlansAndNotes!$G$6:$G$4005,ROW(B1135)-ROW($C$3))),"")</f>
        <v/>
      </c>
      <c r="R1135" s="361" t="str">
        <f>IFERROR(IF(LEN(D1135)&gt;0,IF(LEN(INDEX(AdressBook!$C$6:$C$25,MATCH(D1135,AdressBook!$B$6:$B$25,0),1))=0,"",INDEX(AdressBook!$C$6:$C$25,MATCH(D1135,AdressBook!$B$6:$B$25,0),1)),""),"")</f>
        <v/>
      </c>
      <c r="S1135" s="165">
        <f>IF(LEN(C1135)&gt;0,IFERROR(IF(MATCH(C1135,C1136:$C$4004,0)&gt;0,-1,ROW(S1135)-ROW($S$3)),ROW(S1135)-ROW($S$3)),-1)</f>
        <v>-1</v>
      </c>
      <c r="T1135" s="165">
        <f t="shared" si="140"/>
        <v>0</v>
      </c>
      <c r="U1135" s="165" t="str">
        <f t="shared" si="141"/>
        <v/>
      </c>
      <c r="V1135" s="165" t="str">
        <f>IFERROR(IF(OR(C1135="",S1135&lt;0),"",IF(SUBTOTAL(3,C1135:C1135)=0,-1,SUBTOTAL(3,$C$4:C1135))),"")</f>
        <v/>
      </c>
      <c r="W1135" s="156" t="str">
        <f t="array" ref="W1135">IF(LEN(C1135)&gt;0,IFERROR(IF(MATCH(C1135,$C$3:$C1134,0)&gt;0,N1135-INDEX($N$3:N1134,SUMPRODUCT(MAX(ROW($C$3:$C1134)*(C1135=$C$3:$C1134)))-2,1),""),""),"")</f>
        <v/>
      </c>
      <c r="X1135" s="156">
        <f t="shared" ca="1" si="142"/>
        <v>1</v>
      </c>
      <c r="Y1135" s="156">
        <f t="shared" ca="1" si="143"/>
        <v>1</v>
      </c>
    </row>
    <row r="1136" spans="2:25" hidden="1" x14ac:dyDescent="0.25">
      <c r="B1136" s="390" t="str">
        <f>IFERROR(IF(LEN(INDEX(PlansAndNotes!$B$6:$B$2005,ROW(A1136)-ROW($B$3)))=0,"",INDEX(PlansAndNotes!$B$6:$B$2005,ROW(A1136)-ROW($B$3))),"")</f>
        <v/>
      </c>
      <c r="C1136" s="361" t="str">
        <f t="shared" si="138"/>
        <v/>
      </c>
      <c r="D1136" s="361" t="str">
        <f>IFERROR(IF(LEN(C1136)&gt;0,IF(LEN(INDEX(TasksList!$C$6:$C$1005,MATCH(C1136,TasksList!$B$6:$B$1005,0),1))=0,"",INDEX(TasksList!$C$6:$C$1005,MATCH(C1136,TasksList!$B$6:$B$1005,0),1)),""),"")</f>
        <v/>
      </c>
      <c r="E1136" s="361" t="str">
        <f>IFERROR(IF(LEN(C1136)&gt;0,IF(LEN(INDEX(TasksList!$F$6:$F$1005,MATCH(C1136,TasksList!$B$6:$B$1005,0),1))=0,"not set!",INDEX(TasksList!$F$6:$F$1005,MATCH(C1136,TasksList!$B$6:$B$1005,0),1)),""),"")</f>
        <v/>
      </c>
      <c r="F1136" s="360" t="str">
        <f>IFERROR(IF(LEN(D1136)&gt;0,IF(LEN(INDEX(AdressBook!$D$6:$D$25,MATCH(D1136,AdressBook!$B$6:$B$25,0),1))=0,"",INDEX(AdressBook!$D$6:$D$25,MATCH(D1136,AdressBook!$B$6:$B$25,0),1)),""),"")</f>
        <v/>
      </c>
      <c r="G1136" s="361" t="str">
        <f>IFERROR(IF(LEN(INDEX(PlansAndNotes!$F$6:$F$2005,ROW(B1136)-ROW($C$3)))=0,"",INDEX(PlansAndNotes!$F$6:$F$2005,ROW(B1136)-ROW($C$3))),"")</f>
        <v/>
      </c>
      <c r="H1136" s="361" t="str">
        <f>IFERROR(IF(LEN(C1136)&gt;0,IF(LEN(INDEX(TasksList!$G$6:$G$1005,MATCH(C1136,TasksList!$B$6:$B$1005,0),1))=0,"",INDEX(TasksList!$G$6:$G$1005,MATCH(C1136,TasksList!$B$6:$B$1005,0),1)),""),"")</f>
        <v/>
      </c>
      <c r="I1136" s="381"/>
      <c r="J1136" s="400"/>
      <c r="K1136" s="400"/>
      <c r="L1136" s="179"/>
      <c r="M1136" s="381"/>
      <c r="N1136" s="362" t="str">
        <f>IFERROR(IF(LEN(INDEX(PlansAndNotes!$D$6:$D$4005,ROW(B1136)-ROW($C$3)))=0,"",INDEX(PlansAndNotes!$D$6:$D$4005,ROW(B1136)-ROW($C$3))),"")</f>
        <v/>
      </c>
      <c r="O1136" s="165" t="str">
        <f t="shared" si="139"/>
        <v/>
      </c>
      <c r="P1136" s="363" t="str">
        <f>IFERROR(IF(LEN(INDEX(PlansAndNotes!$E$6:$E$4005,ROW(B1136)-ROW($C$3)))=0,"",INDEX(PlansAndNotes!$E$6:$E$4005,ROW(B1136)-ROW($C$3))),"")</f>
        <v/>
      </c>
      <c r="Q1136" s="363" t="str">
        <f>IFERROR(IF(LEN(INDEX(PlansAndNotes!$G$6:$G$4005,ROW(B1136)-ROW($C$3)))=0,"",INDEX(PlansAndNotes!$G$6:$G$4005,ROW(B1136)-ROW($C$3))),"")</f>
        <v/>
      </c>
      <c r="R1136" s="361" t="str">
        <f>IFERROR(IF(LEN(D1136)&gt;0,IF(LEN(INDEX(AdressBook!$C$6:$C$25,MATCH(D1136,AdressBook!$B$6:$B$25,0),1))=0,"",INDEX(AdressBook!$C$6:$C$25,MATCH(D1136,AdressBook!$B$6:$B$25,0),1)),""),"")</f>
        <v/>
      </c>
      <c r="S1136" s="165">
        <f>IF(LEN(C1136)&gt;0,IFERROR(IF(MATCH(C1136,C1137:$C$4004,0)&gt;0,-1,ROW(S1136)-ROW($S$3)),ROW(S1136)-ROW($S$3)),-1)</f>
        <v>-1</v>
      </c>
      <c r="T1136" s="165">
        <f t="shared" si="140"/>
        <v>0</v>
      </c>
      <c r="U1136" s="165" t="str">
        <f t="shared" si="141"/>
        <v/>
      </c>
      <c r="V1136" s="165" t="str">
        <f>IFERROR(IF(OR(C1136="",S1136&lt;0),"",IF(SUBTOTAL(3,C1136:C1136)=0,-1,SUBTOTAL(3,$C$4:C1136))),"")</f>
        <v/>
      </c>
      <c r="W1136" s="156" t="str">
        <f t="array" ref="W1136">IF(LEN(C1136)&gt;0,IFERROR(IF(MATCH(C1136,$C$3:$C1135,0)&gt;0,N1136-INDEX($N$3:N1135,SUMPRODUCT(MAX(ROW($C$3:$C1135)*(C1136=$C$3:$C1135)))-2,1),""),""),"")</f>
        <v/>
      </c>
      <c r="X1136" s="156">
        <f t="shared" ca="1" si="142"/>
        <v>1</v>
      </c>
      <c r="Y1136" s="156">
        <f t="shared" ca="1" si="143"/>
        <v>1</v>
      </c>
    </row>
    <row r="1137" spans="2:25" hidden="1" x14ac:dyDescent="0.25">
      <c r="B1137" s="390" t="str">
        <f>IFERROR(IF(LEN(INDEX(PlansAndNotes!$B$6:$B$2005,ROW(A1137)-ROW($B$3)))=0,"",INDEX(PlansAndNotes!$B$6:$B$2005,ROW(A1137)-ROW($B$3))),"")</f>
        <v/>
      </c>
      <c r="C1137" s="361" t="str">
        <f t="shared" si="138"/>
        <v/>
      </c>
      <c r="D1137" s="361" t="str">
        <f>IFERROR(IF(LEN(C1137)&gt;0,IF(LEN(INDEX(TasksList!$C$6:$C$1005,MATCH(C1137,TasksList!$B$6:$B$1005,0),1))=0,"",INDEX(TasksList!$C$6:$C$1005,MATCH(C1137,TasksList!$B$6:$B$1005,0),1)),""),"")</f>
        <v/>
      </c>
      <c r="E1137" s="361" t="str">
        <f>IFERROR(IF(LEN(C1137)&gt;0,IF(LEN(INDEX(TasksList!$F$6:$F$1005,MATCH(C1137,TasksList!$B$6:$B$1005,0),1))=0,"not set!",INDEX(TasksList!$F$6:$F$1005,MATCH(C1137,TasksList!$B$6:$B$1005,0),1)),""),"")</f>
        <v/>
      </c>
      <c r="F1137" s="360" t="str">
        <f>IFERROR(IF(LEN(D1137)&gt;0,IF(LEN(INDEX(AdressBook!$D$6:$D$25,MATCH(D1137,AdressBook!$B$6:$B$25,0),1))=0,"",INDEX(AdressBook!$D$6:$D$25,MATCH(D1137,AdressBook!$B$6:$B$25,0),1)),""),"")</f>
        <v/>
      </c>
      <c r="G1137" s="361" t="str">
        <f>IFERROR(IF(LEN(INDEX(PlansAndNotes!$F$6:$F$2005,ROW(B1137)-ROW($C$3)))=0,"",INDEX(PlansAndNotes!$F$6:$F$2005,ROW(B1137)-ROW($C$3))),"")</f>
        <v/>
      </c>
      <c r="H1137" s="361" t="str">
        <f>IFERROR(IF(LEN(C1137)&gt;0,IF(LEN(INDEX(TasksList!$G$6:$G$1005,MATCH(C1137,TasksList!$B$6:$B$1005,0),1))=0,"",INDEX(TasksList!$G$6:$G$1005,MATCH(C1137,TasksList!$B$6:$B$1005,0),1)),""),"")</f>
        <v/>
      </c>
      <c r="I1137" s="381"/>
      <c r="J1137" s="400"/>
      <c r="K1137" s="400"/>
      <c r="L1137" s="179"/>
      <c r="M1137" s="381"/>
      <c r="N1137" s="362" t="str">
        <f>IFERROR(IF(LEN(INDEX(PlansAndNotes!$D$6:$D$4005,ROW(B1137)-ROW($C$3)))=0,"",INDEX(PlansAndNotes!$D$6:$D$4005,ROW(B1137)-ROW($C$3))),"")</f>
        <v/>
      </c>
      <c r="O1137" s="165" t="str">
        <f t="shared" si="139"/>
        <v/>
      </c>
      <c r="P1137" s="363" t="str">
        <f>IFERROR(IF(LEN(INDEX(PlansAndNotes!$E$6:$E$4005,ROW(B1137)-ROW($C$3)))=0,"",INDEX(PlansAndNotes!$E$6:$E$4005,ROW(B1137)-ROW($C$3))),"")</f>
        <v/>
      </c>
      <c r="Q1137" s="363" t="str">
        <f>IFERROR(IF(LEN(INDEX(PlansAndNotes!$G$6:$G$4005,ROW(B1137)-ROW($C$3)))=0,"",INDEX(PlansAndNotes!$G$6:$G$4005,ROW(B1137)-ROW($C$3))),"")</f>
        <v/>
      </c>
      <c r="R1137" s="361" t="str">
        <f>IFERROR(IF(LEN(D1137)&gt;0,IF(LEN(INDEX(AdressBook!$C$6:$C$25,MATCH(D1137,AdressBook!$B$6:$B$25,0),1))=0,"",INDEX(AdressBook!$C$6:$C$25,MATCH(D1137,AdressBook!$B$6:$B$25,0),1)),""),"")</f>
        <v/>
      </c>
      <c r="S1137" s="165">
        <f>IF(LEN(C1137)&gt;0,IFERROR(IF(MATCH(C1137,C1138:$C$4004,0)&gt;0,-1,ROW(S1137)-ROW($S$3)),ROW(S1137)-ROW($S$3)),-1)</f>
        <v>-1</v>
      </c>
      <c r="T1137" s="165">
        <f t="shared" si="140"/>
        <v>0</v>
      </c>
      <c r="U1137" s="165" t="str">
        <f t="shared" si="141"/>
        <v/>
      </c>
      <c r="V1137" s="165" t="str">
        <f>IFERROR(IF(OR(C1137="",S1137&lt;0),"",IF(SUBTOTAL(3,C1137:C1137)=0,-1,SUBTOTAL(3,$C$4:C1137))),"")</f>
        <v/>
      </c>
      <c r="W1137" s="156" t="str">
        <f t="array" ref="W1137">IF(LEN(C1137)&gt;0,IFERROR(IF(MATCH(C1137,$C$3:$C1136,0)&gt;0,N1137-INDEX($N$3:N1136,SUMPRODUCT(MAX(ROW($C$3:$C1136)*(C1137=$C$3:$C1136)))-2,1),""),""),"")</f>
        <v/>
      </c>
      <c r="X1137" s="156">
        <f t="shared" ca="1" si="142"/>
        <v>1</v>
      </c>
      <c r="Y1137" s="156">
        <f t="shared" ca="1" si="143"/>
        <v>1</v>
      </c>
    </row>
    <row r="1138" spans="2:25" hidden="1" x14ac:dyDescent="0.25">
      <c r="B1138" s="390" t="str">
        <f>IFERROR(IF(LEN(INDEX(PlansAndNotes!$B$6:$B$2005,ROW(A1138)-ROW($B$3)))=0,"",INDEX(PlansAndNotes!$B$6:$B$2005,ROW(A1138)-ROW($B$3))),"")</f>
        <v/>
      </c>
      <c r="C1138" s="361" t="str">
        <f t="shared" si="138"/>
        <v/>
      </c>
      <c r="D1138" s="361" t="str">
        <f>IFERROR(IF(LEN(C1138)&gt;0,IF(LEN(INDEX(TasksList!$C$6:$C$1005,MATCH(C1138,TasksList!$B$6:$B$1005,0),1))=0,"",INDEX(TasksList!$C$6:$C$1005,MATCH(C1138,TasksList!$B$6:$B$1005,0),1)),""),"")</f>
        <v/>
      </c>
      <c r="E1138" s="361" t="str">
        <f>IFERROR(IF(LEN(C1138)&gt;0,IF(LEN(INDEX(TasksList!$F$6:$F$1005,MATCH(C1138,TasksList!$B$6:$B$1005,0),1))=0,"not set!",INDEX(TasksList!$F$6:$F$1005,MATCH(C1138,TasksList!$B$6:$B$1005,0),1)),""),"")</f>
        <v/>
      </c>
      <c r="F1138" s="360" t="str">
        <f>IFERROR(IF(LEN(D1138)&gt;0,IF(LEN(INDEX(AdressBook!$D$6:$D$25,MATCH(D1138,AdressBook!$B$6:$B$25,0),1))=0,"",INDEX(AdressBook!$D$6:$D$25,MATCH(D1138,AdressBook!$B$6:$B$25,0),1)),""),"")</f>
        <v/>
      </c>
      <c r="G1138" s="361" t="str">
        <f>IFERROR(IF(LEN(INDEX(PlansAndNotes!$F$6:$F$2005,ROW(B1138)-ROW($C$3)))=0,"",INDEX(PlansAndNotes!$F$6:$F$2005,ROW(B1138)-ROW($C$3))),"")</f>
        <v/>
      </c>
      <c r="H1138" s="361" t="str">
        <f>IFERROR(IF(LEN(C1138)&gt;0,IF(LEN(INDEX(TasksList!$G$6:$G$1005,MATCH(C1138,TasksList!$B$6:$B$1005,0),1))=0,"",INDEX(TasksList!$G$6:$G$1005,MATCH(C1138,TasksList!$B$6:$B$1005,0),1)),""),"")</f>
        <v/>
      </c>
      <c r="I1138" s="381"/>
      <c r="J1138" s="400"/>
      <c r="K1138" s="400"/>
      <c r="L1138" s="179"/>
      <c r="M1138" s="381"/>
      <c r="N1138" s="362" t="str">
        <f>IFERROR(IF(LEN(INDEX(PlansAndNotes!$D$6:$D$4005,ROW(B1138)-ROW($C$3)))=0,"",INDEX(PlansAndNotes!$D$6:$D$4005,ROW(B1138)-ROW($C$3))),"")</f>
        <v/>
      </c>
      <c r="O1138" s="165" t="str">
        <f t="shared" si="139"/>
        <v/>
      </c>
      <c r="P1138" s="363" t="str">
        <f>IFERROR(IF(LEN(INDEX(PlansAndNotes!$E$6:$E$4005,ROW(B1138)-ROW($C$3)))=0,"",INDEX(PlansAndNotes!$E$6:$E$4005,ROW(B1138)-ROW($C$3))),"")</f>
        <v/>
      </c>
      <c r="Q1138" s="363" t="str">
        <f>IFERROR(IF(LEN(INDEX(PlansAndNotes!$G$6:$G$4005,ROW(B1138)-ROW($C$3)))=0,"",INDEX(PlansAndNotes!$G$6:$G$4005,ROW(B1138)-ROW($C$3))),"")</f>
        <v/>
      </c>
      <c r="R1138" s="361" t="str">
        <f>IFERROR(IF(LEN(D1138)&gt;0,IF(LEN(INDEX(AdressBook!$C$6:$C$25,MATCH(D1138,AdressBook!$B$6:$B$25,0),1))=0,"",INDEX(AdressBook!$C$6:$C$25,MATCH(D1138,AdressBook!$B$6:$B$25,0),1)),""),"")</f>
        <v/>
      </c>
      <c r="S1138" s="165">
        <f>IF(LEN(C1138)&gt;0,IFERROR(IF(MATCH(C1138,C1139:$C$4004,0)&gt;0,-1,ROW(S1138)-ROW($S$3)),ROW(S1138)-ROW($S$3)),-1)</f>
        <v>-1</v>
      </c>
      <c r="T1138" s="165">
        <f t="shared" si="140"/>
        <v>0</v>
      </c>
      <c r="U1138" s="165" t="str">
        <f t="shared" si="141"/>
        <v/>
      </c>
      <c r="V1138" s="165" t="str">
        <f>IFERROR(IF(OR(C1138="",S1138&lt;0),"",IF(SUBTOTAL(3,C1138:C1138)=0,-1,SUBTOTAL(3,$C$4:C1138))),"")</f>
        <v/>
      </c>
      <c r="W1138" s="156" t="str">
        <f t="array" ref="W1138">IF(LEN(C1138)&gt;0,IFERROR(IF(MATCH(C1138,$C$3:$C1137,0)&gt;0,N1138-INDEX($N$3:N1137,SUMPRODUCT(MAX(ROW($C$3:$C1137)*(C1138=$C$3:$C1137)))-2,1),""),""),"")</f>
        <v/>
      </c>
      <c r="X1138" s="156">
        <f t="shared" ca="1" si="142"/>
        <v>1</v>
      </c>
      <c r="Y1138" s="156">
        <f t="shared" ca="1" si="143"/>
        <v>1</v>
      </c>
    </row>
    <row r="1139" spans="2:25" hidden="1" x14ac:dyDescent="0.25">
      <c r="B1139" s="390" t="str">
        <f>IFERROR(IF(LEN(INDEX(PlansAndNotes!$B$6:$B$2005,ROW(A1139)-ROW($B$3)))=0,"",INDEX(PlansAndNotes!$B$6:$B$2005,ROW(A1139)-ROW($B$3))),"")</f>
        <v/>
      </c>
      <c r="C1139" s="361" t="str">
        <f t="shared" si="138"/>
        <v/>
      </c>
      <c r="D1139" s="361" t="str">
        <f>IFERROR(IF(LEN(C1139)&gt;0,IF(LEN(INDEX(TasksList!$C$6:$C$1005,MATCH(C1139,TasksList!$B$6:$B$1005,0),1))=0,"",INDEX(TasksList!$C$6:$C$1005,MATCH(C1139,TasksList!$B$6:$B$1005,0),1)),""),"")</f>
        <v/>
      </c>
      <c r="E1139" s="361" t="str">
        <f>IFERROR(IF(LEN(C1139)&gt;0,IF(LEN(INDEX(TasksList!$F$6:$F$1005,MATCH(C1139,TasksList!$B$6:$B$1005,0),1))=0,"not set!",INDEX(TasksList!$F$6:$F$1005,MATCH(C1139,TasksList!$B$6:$B$1005,0),1)),""),"")</f>
        <v/>
      </c>
      <c r="F1139" s="360" t="str">
        <f>IFERROR(IF(LEN(D1139)&gt;0,IF(LEN(INDEX(AdressBook!$D$6:$D$25,MATCH(D1139,AdressBook!$B$6:$B$25,0),1))=0,"",INDEX(AdressBook!$D$6:$D$25,MATCH(D1139,AdressBook!$B$6:$B$25,0),1)),""),"")</f>
        <v/>
      </c>
      <c r="G1139" s="361" t="str">
        <f>IFERROR(IF(LEN(INDEX(PlansAndNotes!$F$6:$F$2005,ROW(B1139)-ROW($C$3)))=0,"",INDEX(PlansAndNotes!$F$6:$F$2005,ROW(B1139)-ROW($C$3))),"")</f>
        <v/>
      </c>
      <c r="H1139" s="361" t="str">
        <f>IFERROR(IF(LEN(C1139)&gt;0,IF(LEN(INDEX(TasksList!$G$6:$G$1005,MATCH(C1139,TasksList!$B$6:$B$1005,0),1))=0,"",INDEX(TasksList!$G$6:$G$1005,MATCH(C1139,TasksList!$B$6:$B$1005,0),1)),""),"")</f>
        <v/>
      </c>
      <c r="I1139" s="381"/>
      <c r="J1139" s="400"/>
      <c r="K1139" s="400"/>
      <c r="L1139" s="179"/>
      <c r="M1139" s="381"/>
      <c r="N1139" s="362" t="str">
        <f>IFERROR(IF(LEN(INDEX(PlansAndNotes!$D$6:$D$4005,ROW(B1139)-ROW($C$3)))=0,"",INDEX(PlansAndNotes!$D$6:$D$4005,ROW(B1139)-ROW($C$3))),"")</f>
        <v/>
      </c>
      <c r="O1139" s="165" t="str">
        <f t="shared" si="139"/>
        <v/>
      </c>
      <c r="P1139" s="363" t="str">
        <f>IFERROR(IF(LEN(INDEX(PlansAndNotes!$E$6:$E$4005,ROW(B1139)-ROW($C$3)))=0,"",INDEX(PlansAndNotes!$E$6:$E$4005,ROW(B1139)-ROW($C$3))),"")</f>
        <v/>
      </c>
      <c r="Q1139" s="363" t="str">
        <f>IFERROR(IF(LEN(INDEX(PlansAndNotes!$G$6:$G$4005,ROW(B1139)-ROW($C$3)))=0,"",INDEX(PlansAndNotes!$G$6:$G$4005,ROW(B1139)-ROW($C$3))),"")</f>
        <v/>
      </c>
      <c r="R1139" s="361" t="str">
        <f>IFERROR(IF(LEN(D1139)&gt;0,IF(LEN(INDEX(AdressBook!$C$6:$C$25,MATCH(D1139,AdressBook!$B$6:$B$25,0),1))=0,"",INDEX(AdressBook!$C$6:$C$25,MATCH(D1139,AdressBook!$B$6:$B$25,0),1)),""),"")</f>
        <v/>
      </c>
      <c r="S1139" s="165">
        <f>IF(LEN(C1139)&gt;0,IFERROR(IF(MATCH(C1139,C1140:$C$4004,0)&gt;0,-1,ROW(S1139)-ROW($S$3)),ROW(S1139)-ROW($S$3)),-1)</f>
        <v>-1</v>
      </c>
      <c r="T1139" s="165">
        <f t="shared" si="140"/>
        <v>0</v>
      </c>
      <c r="U1139" s="165" t="str">
        <f t="shared" si="141"/>
        <v/>
      </c>
      <c r="V1139" s="165" t="str">
        <f>IFERROR(IF(OR(C1139="",S1139&lt;0),"",IF(SUBTOTAL(3,C1139:C1139)=0,-1,SUBTOTAL(3,$C$4:C1139))),"")</f>
        <v/>
      </c>
      <c r="W1139" s="156" t="str">
        <f t="array" ref="W1139">IF(LEN(C1139)&gt;0,IFERROR(IF(MATCH(C1139,$C$3:$C1138,0)&gt;0,N1139-INDEX($N$3:N1138,SUMPRODUCT(MAX(ROW($C$3:$C1138)*(C1139=$C$3:$C1138)))-2,1),""),""),"")</f>
        <v/>
      </c>
      <c r="X1139" s="156">
        <f t="shared" ca="1" si="142"/>
        <v>1</v>
      </c>
      <c r="Y1139" s="156">
        <f t="shared" ca="1" si="143"/>
        <v>1</v>
      </c>
    </row>
    <row r="1140" spans="2:25" hidden="1" x14ac:dyDescent="0.25">
      <c r="B1140" s="390" t="str">
        <f>IFERROR(IF(LEN(INDEX(PlansAndNotes!$B$6:$B$2005,ROW(A1140)-ROW($B$3)))=0,"",INDEX(PlansAndNotes!$B$6:$B$2005,ROW(A1140)-ROW($B$3))),"")</f>
        <v/>
      </c>
      <c r="C1140" s="361" t="str">
        <f t="shared" si="138"/>
        <v/>
      </c>
      <c r="D1140" s="361" t="str">
        <f>IFERROR(IF(LEN(C1140)&gt;0,IF(LEN(INDEX(TasksList!$C$6:$C$1005,MATCH(C1140,TasksList!$B$6:$B$1005,0),1))=0,"",INDEX(TasksList!$C$6:$C$1005,MATCH(C1140,TasksList!$B$6:$B$1005,0),1)),""),"")</f>
        <v/>
      </c>
      <c r="E1140" s="361" t="str">
        <f>IFERROR(IF(LEN(C1140)&gt;0,IF(LEN(INDEX(TasksList!$F$6:$F$1005,MATCH(C1140,TasksList!$B$6:$B$1005,0),1))=0,"not set!",INDEX(TasksList!$F$6:$F$1005,MATCH(C1140,TasksList!$B$6:$B$1005,0),1)),""),"")</f>
        <v/>
      </c>
      <c r="F1140" s="360" t="str">
        <f>IFERROR(IF(LEN(D1140)&gt;0,IF(LEN(INDEX(AdressBook!$D$6:$D$25,MATCH(D1140,AdressBook!$B$6:$B$25,0),1))=0,"",INDEX(AdressBook!$D$6:$D$25,MATCH(D1140,AdressBook!$B$6:$B$25,0),1)),""),"")</f>
        <v/>
      </c>
      <c r="G1140" s="361" t="str">
        <f>IFERROR(IF(LEN(INDEX(PlansAndNotes!$F$6:$F$2005,ROW(B1140)-ROW($C$3)))=0,"",INDEX(PlansAndNotes!$F$6:$F$2005,ROW(B1140)-ROW($C$3))),"")</f>
        <v/>
      </c>
      <c r="H1140" s="361" t="str">
        <f>IFERROR(IF(LEN(C1140)&gt;0,IF(LEN(INDEX(TasksList!$G$6:$G$1005,MATCH(C1140,TasksList!$B$6:$B$1005,0),1))=0,"",INDEX(TasksList!$G$6:$G$1005,MATCH(C1140,TasksList!$B$6:$B$1005,0),1)),""),"")</f>
        <v/>
      </c>
      <c r="I1140" s="381"/>
      <c r="J1140" s="400"/>
      <c r="K1140" s="400"/>
      <c r="L1140" s="179"/>
      <c r="M1140" s="381"/>
      <c r="N1140" s="362" t="str">
        <f>IFERROR(IF(LEN(INDEX(PlansAndNotes!$D$6:$D$4005,ROW(B1140)-ROW($C$3)))=0,"",INDEX(PlansAndNotes!$D$6:$D$4005,ROW(B1140)-ROW($C$3))),"")</f>
        <v/>
      </c>
      <c r="O1140" s="165" t="str">
        <f t="shared" si="139"/>
        <v/>
      </c>
      <c r="P1140" s="363" t="str">
        <f>IFERROR(IF(LEN(INDEX(PlansAndNotes!$E$6:$E$4005,ROW(B1140)-ROW($C$3)))=0,"",INDEX(PlansAndNotes!$E$6:$E$4005,ROW(B1140)-ROW($C$3))),"")</f>
        <v/>
      </c>
      <c r="Q1140" s="363" t="str">
        <f>IFERROR(IF(LEN(INDEX(PlansAndNotes!$G$6:$G$4005,ROW(B1140)-ROW($C$3)))=0,"",INDEX(PlansAndNotes!$G$6:$G$4005,ROW(B1140)-ROW($C$3))),"")</f>
        <v/>
      </c>
      <c r="R1140" s="361" t="str">
        <f>IFERROR(IF(LEN(D1140)&gt;0,IF(LEN(INDEX(AdressBook!$C$6:$C$25,MATCH(D1140,AdressBook!$B$6:$B$25,0),1))=0,"",INDEX(AdressBook!$C$6:$C$25,MATCH(D1140,AdressBook!$B$6:$B$25,0),1)),""),"")</f>
        <v/>
      </c>
      <c r="S1140" s="165">
        <f>IF(LEN(C1140)&gt;0,IFERROR(IF(MATCH(C1140,C1141:$C$4004,0)&gt;0,-1,ROW(S1140)-ROW($S$3)),ROW(S1140)-ROW($S$3)),-1)</f>
        <v>-1</v>
      </c>
      <c r="T1140" s="165">
        <f t="shared" si="140"/>
        <v>0</v>
      </c>
      <c r="U1140" s="165" t="str">
        <f t="shared" si="141"/>
        <v/>
      </c>
      <c r="V1140" s="165" t="str">
        <f>IFERROR(IF(OR(C1140="",S1140&lt;0),"",IF(SUBTOTAL(3,C1140:C1140)=0,-1,SUBTOTAL(3,$C$4:C1140))),"")</f>
        <v/>
      </c>
      <c r="W1140" s="156" t="str">
        <f t="array" ref="W1140">IF(LEN(C1140)&gt;0,IFERROR(IF(MATCH(C1140,$C$3:$C1139,0)&gt;0,N1140-INDEX($N$3:N1139,SUMPRODUCT(MAX(ROW($C$3:$C1139)*(C1140=$C$3:$C1139)))-2,1),""),""),"")</f>
        <v/>
      </c>
      <c r="X1140" s="156">
        <f t="shared" ca="1" si="142"/>
        <v>1</v>
      </c>
      <c r="Y1140" s="156">
        <f t="shared" ca="1" si="143"/>
        <v>1</v>
      </c>
    </row>
    <row r="1141" spans="2:25" hidden="1" x14ac:dyDescent="0.25">
      <c r="B1141" s="390" t="str">
        <f>IFERROR(IF(LEN(INDEX(PlansAndNotes!$B$6:$B$2005,ROW(A1141)-ROW($B$3)))=0,"",INDEX(PlansAndNotes!$B$6:$B$2005,ROW(A1141)-ROW($B$3))),"")</f>
        <v/>
      </c>
      <c r="C1141" s="361" t="str">
        <f t="shared" si="138"/>
        <v/>
      </c>
      <c r="D1141" s="361" t="str">
        <f>IFERROR(IF(LEN(C1141)&gt;0,IF(LEN(INDEX(TasksList!$C$6:$C$1005,MATCH(C1141,TasksList!$B$6:$B$1005,0),1))=0,"",INDEX(TasksList!$C$6:$C$1005,MATCH(C1141,TasksList!$B$6:$B$1005,0),1)),""),"")</f>
        <v/>
      </c>
      <c r="E1141" s="361" t="str">
        <f>IFERROR(IF(LEN(C1141)&gt;0,IF(LEN(INDEX(TasksList!$F$6:$F$1005,MATCH(C1141,TasksList!$B$6:$B$1005,0),1))=0,"not set!",INDEX(TasksList!$F$6:$F$1005,MATCH(C1141,TasksList!$B$6:$B$1005,0),1)),""),"")</f>
        <v/>
      </c>
      <c r="F1141" s="360" t="str">
        <f>IFERROR(IF(LEN(D1141)&gt;0,IF(LEN(INDEX(AdressBook!$D$6:$D$25,MATCH(D1141,AdressBook!$B$6:$B$25,0),1))=0,"",INDEX(AdressBook!$D$6:$D$25,MATCH(D1141,AdressBook!$B$6:$B$25,0),1)),""),"")</f>
        <v/>
      </c>
      <c r="G1141" s="361" t="str">
        <f>IFERROR(IF(LEN(INDEX(PlansAndNotes!$F$6:$F$2005,ROW(B1141)-ROW($C$3)))=0,"",INDEX(PlansAndNotes!$F$6:$F$2005,ROW(B1141)-ROW($C$3))),"")</f>
        <v/>
      </c>
      <c r="H1141" s="361" t="str">
        <f>IFERROR(IF(LEN(C1141)&gt;0,IF(LEN(INDEX(TasksList!$G$6:$G$1005,MATCH(C1141,TasksList!$B$6:$B$1005,0),1))=0,"",INDEX(TasksList!$G$6:$G$1005,MATCH(C1141,TasksList!$B$6:$B$1005,0),1)),""),"")</f>
        <v/>
      </c>
      <c r="I1141" s="381"/>
      <c r="J1141" s="400"/>
      <c r="K1141" s="400"/>
      <c r="L1141" s="179"/>
      <c r="M1141" s="381"/>
      <c r="N1141" s="362" t="str">
        <f>IFERROR(IF(LEN(INDEX(PlansAndNotes!$D$6:$D$4005,ROW(B1141)-ROW($C$3)))=0,"",INDEX(PlansAndNotes!$D$6:$D$4005,ROW(B1141)-ROW($C$3))),"")</f>
        <v/>
      </c>
      <c r="O1141" s="165" t="str">
        <f t="shared" si="139"/>
        <v/>
      </c>
      <c r="P1141" s="363" t="str">
        <f>IFERROR(IF(LEN(INDEX(PlansAndNotes!$E$6:$E$4005,ROW(B1141)-ROW($C$3)))=0,"",INDEX(PlansAndNotes!$E$6:$E$4005,ROW(B1141)-ROW($C$3))),"")</f>
        <v/>
      </c>
      <c r="Q1141" s="363" t="str">
        <f>IFERROR(IF(LEN(INDEX(PlansAndNotes!$G$6:$G$4005,ROW(B1141)-ROW($C$3)))=0,"",INDEX(PlansAndNotes!$G$6:$G$4005,ROW(B1141)-ROW($C$3))),"")</f>
        <v/>
      </c>
      <c r="R1141" s="361" t="str">
        <f>IFERROR(IF(LEN(D1141)&gt;0,IF(LEN(INDEX(AdressBook!$C$6:$C$25,MATCH(D1141,AdressBook!$B$6:$B$25,0),1))=0,"",INDEX(AdressBook!$C$6:$C$25,MATCH(D1141,AdressBook!$B$6:$B$25,0),1)),""),"")</f>
        <v/>
      </c>
      <c r="S1141" s="165">
        <f>IF(LEN(C1141)&gt;0,IFERROR(IF(MATCH(C1141,C1142:$C$4004,0)&gt;0,-1,ROW(S1141)-ROW($S$3)),ROW(S1141)-ROW($S$3)),-1)</f>
        <v>-1</v>
      </c>
      <c r="T1141" s="165">
        <f t="shared" si="140"/>
        <v>0</v>
      </c>
      <c r="U1141" s="165" t="str">
        <f t="shared" si="141"/>
        <v/>
      </c>
      <c r="V1141" s="165" t="str">
        <f>IFERROR(IF(OR(C1141="",S1141&lt;0),"",IF(SUBTOTAL(3,C1141:C1141)=0,-1,SUBTOTAL(3,$C$4:C1141))),"")</f>
        <v/>
      </c>
      <c r="W1141" s="156" t="str">
        <f t="array" ref="W1141">IF(LEN(C1141)&gt;0,IFERROR(IF(MATCH(C1141,$C$3:$C1140,0)&gt;0,N1141-INDEX($N$3:N1140,SUMPRODUCT(MAX(ROW($C$3:$C1140)*(C1141=$C$3:$C1140)))-2,1),""),""),"")</f>
        <v/>
      </c>
      <c r="X1141" s="156">
        <f t="shared" ca="1" si="142"/>
        <v>1</v>
      </c>
      <c r="Y1141" s="156">
        <f t="shared" ca="1" si="143"/>
        <v>1</v>
      </c>
    </row>
    <row r="1142" spans="2:25" hidden="1" x14ac:dyDescent="0.25">
      <c r="B1142" s="390" t="str">
        <f>IFERROR(IF(LEN(INDEX(PlansAndNotes!$B$6:$B$2005,ROW(A1142)-ROW($B$3)))=0,"",INDEX(PlansAndNotes!$B$6:$B$2005,ROW(A1142)-ROW($B$3))),"")</f>
        <v/>
      </c>
      <c r="C1142" s="361" t="str">
        <f t="shared" si="138"/>
        <v/>
      </c>
      <c r="D1142" s="361" t="str">
        <f>IFERROR(IF(LEN(C1142)&gt;0,IF(LEN(INDEX(TasksList!$C$6:$C$1005,MATCH(C1142,TasksList!$B$6:$B$1005,0),1))=0,"",INDEX(TasksList!$C$6:$C$1005,MATCH(C1142,TasksList!$B$6:$B$1005,0),1)),""),"")</f>
        <v/>
      </c>
      <c r="E1142" s="361" t="str">
        <f>IFERROR(IF(LEN(C1142)&gt;0,IF(LEN(INDEX(TasksList!$F$6:$F$1005,MATCH(C1142,TasksList!$B$6:$B$1005,0),1))=0,"not set!",INDEX(TasksList!$F$6:$F$1005,MATCH(C1142,TasksList!$B$6:$B$1005,0),1)),""),"")</f>
        <v/>
      </c>
      <c r="F1142" s="360" t="str">
        <f>IFERROR(IF(LEN(D1142)&gt;0,IF(LEN(INDEX(AdressBook!$D$6:$D$25,MATCH(D1142,AdressBook!$B$6:$B$25,0),1))=0,"",INDEX(AdressBook!$D$6:$D$25,MATCH(D1142,AdressBook!$B$6:$B$25,0),1)),""),"")</f>
        <v/>
      </c>
      <c r="G1142" s="361" t="str">
        <f>IFERROR(IF(LEN(INDEX(PlansAndNotes!$F$6:$F$2005,ROW(B1142)-ROW($C$3)))=0,"",INDEX(PlansAndNotes!$F$6:$F$2005,ROW(B1142)-ROW($C$3))),"")</f>
        <v/>
      </c>
      <c r="H1142" s="361" t="str">
        <f>IFERROR(IF(LEN(C1142)&gt;0,IF(LEN(INDEX(TasksList!$G$6:$G$1005,MATCH(C1142,TasksList!$B$6:$B$1005,0),1))=0,"",INDEX(TasksList!$G$6:$G$1005,MATCH(C1142,TasksList!$B$6:$B$1005,0),1)),""),"")</f>
        <v/>
      </c>
      <c r="I1142" s="381"/>
      <c r="J1142" s="400"/>
      <c r="K1142" s="400"/>
      <c r="L1142" s="179"/>
      <c r="M1142" s="381"/>
      <c r="N1142" s="362" t="str">
        <f>IFERROR(IF(LEN(INDEX(PlansAndNotes!$D$6:$D$4005,ROW(B1142)-ROW($C$3)))=0,"",INDEX(PlansAndNotes!$D$6:$D$4005,ROW(B1142)-ROW($C$3))),"")</f>
        <v/>
      </c>
      <c r="O1142" s="165" t="str">
        <f t="shared" si="139"/>
        <v/>
      </c>
      <c r="P1142" s="363" t="str">
        <f>IFERROR(IF(LEN(INDEX(PlansAndNotes!$E$6:$E$4005,ROW(B1142)-ROW($C$3)))=0,"",INDEX(PlansAndNotes!$E$6:$E$4005,ROW(B1142)-ROW($C$3))),"")</f>
        <v/>
      </c>
      <c r="Q1142" s="363" t="str">
        <f>IFERROR(IF(LEN(INDEX(PlansAndNotes!$G$6:$G$4005,ROW(B1142)-ROW($C$3)))=0,"",INDEX(PlansAndNotes!$G$6:$G$4005,ROW(B1142)-ROW($C$3))),"")</f>
        <v/>
      </c>
      <c r="R1142" s="361" t="str">
        <f>IFERROR(IF(LEN(D1142)&gt;0,IF(LEN(INDEX(AdressBook!$C$6:$C$25,MATCH(D1142,AdressBook!$B$6:$B$25,0),1))=0,"",INDEX(AdressBook!$C$6:$C$25,MATCH(D1142,AdressBook!$B$6:$B$25,0),1)),""),"")</f>
        <v/>
      </c>
      <c r="S1142" s="165">
        <f>IF(LEN(C1142)&gt;0,IFERROR(IF(MATCH(C1142,C1143:$C$4004,0)&gt;0,-1,ROW(S1142)-ROW($S$3)),ROW(S1142)-ROW($S$3)),-1)</f>
        <v>-1</v>
      </c>
      <c r="T1142" s="165">
        <f t="shared" si="140"/>
        <v>0</v>
      </c>
      <c r="U1142" s="165" t="str">
        <f t="shared" si="141"/>
        <v/>
      </c>
      <c r="V1142" s="165" t="str">
        <f>IFERROR(IF(OR(C1142="",S1142&lt;0),"",IF(SUBTOTAL(3,C1142:C1142)=0,-1,SUBTOTAL(3,$C$4:C1142))),"")</f>
        <v/>
      </c>
      <c r="W1142" s="156" t="str">
        <f t="array" ref="W1142">IF(LEN(C1142)&gt;0,IFERROR(IF(MATCH(C1142,$C$3:$C1141,0)&gt;0,N1142-INDEX($N$3:N1141,SUMPRODUCT(MAX(ROW($C$3:$C1141)*(C1142=$C$3:$C1141)))-2,1),""),""),"")</f>
        <v/>
      </c>
      <c r="X1142" s="156">
        <f t="shared" ca="1" si="142"/>
        <v>1</v>
      </c>
      <c r="Y1142" s="156">
        <f t="shared" ca="1" si="143"/>
        <v>1</v>
      </c>
    </row>
    <row r="1143" spans="2:25" hidden="1" x14ac:dyDescent="0.25">
      <c r="B1143" s="390" t="str">
        <f>IFERROR(IF(LEN(INDEX(PlansAndNotes!$B$6:$B$2005,ROW(A1143)-ROW($B$3)))=0,"",INDEX(PlansAndNotes!$B$6:$B$2005,ROW(A1143)-ROW($B$3))),"")</f>
        <v/>
      </c>
      <c r="C1143" s="361" t="str">
        <f t="shared" si="138"/>
        <v/>
      </c>
      <c r="D1143" s="361" t="str">
        <f>IFERROR(IF(LEN(C1143)&gt;0,IF(LEN(INDEX(TasksList!$C$6:$C$1005,MATCH(C1143,TasksList!$B$6:$B$1005,0),1))=0,"",INDEX(TasksList!$C$6:$C$1005,MATCH(C1143,TasksList!$B$6:$B$1005,0),1)),""),"")</f>
        <v/>
      </c>
      <c r="E1143" s="361" t="str">
        <f>IFERROR(IF(LEN(C1143)&gt;0,IF(LEN(INDEX(TasksList!$F$6:$F$1005,MATCH(C1143,TasksList!$B$6:$B$1005,0),1))=0,"not set!",INDEX(TasksList!$F$6:$F$1005,MATCH(C1143,TasksList!$B$6:$B$1005,0),1)),""),"")</f>
        <v/>
      </c>
      <c r="F1143" s="360" t="str">
        <f>IFERROR(IF(LEN(D1143)&gt;0,IF(LEN(INDEX(AdressBook!$D$6:$D$25,MATCH(D1143,AdressBook!$B$6:$B$25,0),1))=0,"",INDEX(AdressBook!$D$6:$D$25,MATCH(D1143,AdressBook!$B$6:$B$25,0),1)),""),"")</f>
        <v/>
      </c>
      <c r="G1143" s="361" t="str">
        <f>IFERROR(IF(LEN(INDEX(PlansAndNotes!$F$6:$F$2005,ROW(B1143)-ROW($C$3)))=0,"",INDEX(PlansAndNotes!$F$6:$F$2005,ROW(B1143)-ROW($C$3))),"")</f>
        <v/>
      </c>
      <c r="H1143" s="361" t="str">
        <f>IFERROR(IF(LEN(C1143)&gt;0,IF(LEN(INDEX(TasksList!$G$6:$G$1005,MATCH(C1143,TasksList!$B$6:$B$1005,0),1))=0,"",INDEX(TasksList!$G$6:$G$1005,MATCH(C1143,TasksList!$B$6:$B$1005,0),1)),""),"")</f>
        <v/>
      </c>
      <c r="I1143" s="381"/>
      <c r="J1143" s="400"/>
      <c r="K1143" s="400"/>
      <c r="L1143" s="179"/>
      <c r="M1143" s="381"/>
      <c r="N1143" s="362" t="str">
        <f>IFERROR(IF(LEN(INDEX(PlansAndNotes!$D$6:$D$4005,ROW(B1143)-ROW($C$3)))=0,"",INDEX(PlansAndNotes!$D$6:$D$4005,ROW(B1143)-ROW($C$3))),"")</f>
        <v/>
      </c>
      <c r="O1143" s="165" t="str">
        <f t="shared" si="139"/>
        <v/>
      </c>
      <c r="P1143" s="363" t="str">
        <f>IFERROR(IF(LEN(INDEX(PlansAndNotes!$E$6:$E$4005,ROW(B1143)-ROW($C$3)))=0,"",INDEX(PlansAndNotes!$E$6:$E$4005,ROW(B1143)-ROW($C$3))),"")</f>
        <v/>
      </c>
      <c r="Q1143" s="363" t="str">
        <f>IFERROR(IF(LEN(INDEX(PlansAndNotes!$G$6:$G$4005,ROW(B1143)-ROW($C$3)))=0,"",INDEX(PlansAndNotes!$G$6:$G$4005,ROW(B1143)-ROW($C$3))),"")</f>
        <v/>
      </c>
      <c r="R1143" s="361" t="str">
        <f>IFERROR(IF(LEN(D1143)&gt;0,IF(LEN(INDEX(AdressBook!$C$6:$C$25,MATCH(D1143,AdressBook!$B$6:$B$25,0),1))=0,"",INDEX(AdressBook!$C$6:$C$25,MATCH(D1143,AdressBook!$B$6:$B$25,0),1)),""),"")</f>
        <v/>
      </c>
      <c r="S1143" s="165">
        <f>IF(LEN(C1143)&gt;0,IFERROR(IF(MATCH(C1143,C1144:$C$4004,0)&gt;0,-1,ROW(S1143)-ROW($S$3)),ROW(S1143)-ROW($S$3)),-1)</f>
        <v>-1</v>
      </c>
      <c r="T1143" s="165">
        <f t="shared" si="140"/>
        <v>0</v>
      </c>
      <c r="U1143" s="165" t="str">
        <f t="shared" si="141"/>
        <v/>
      </c>
      <c r="V1143" s="165" t="str">
        <f>IFERROR(IF(OR(C1143="",S1143&lt;0),"",IF(SUBTOTAL(3,C1143:C1143)=0,-1,SUBTOTAL(3,$C$4:C1143))),"")</f>
        <v/>
      </c>
      <c r="W1143" s="156" t="str">
        <f t="array" ref="W1143">IF(LEN(C1143)&gt;0,IFERROR(IF(MATCH(C1143,$C$3:$C1142,0)&gt;0,N1143-INDEX($N$3:N1142,SUMPRODUCT(MAX(ROW($C$3:$C1142)*(C1143=$C$3:$C1142)))-2,1),""),""),"")</f>
        <v/>
      </c>
      <c r="X1143" s="156">
        <f t="shared" ca="1" si="142"/>
        <v>1</v>
      </c>
      <c r="Y1143" s="156">
        <f t="shared" ca="1" si="143"/>
        <v>1</v>
      </c>
    </row>
    <row r="1144" spans="2:25" hidden="1" x14ac:dyDescent="0.25">
      <c r="B1144" s="390" t="str">
        <f>IFERROR(IF(LEN(INDEX(PlansAndNotes!$B$6:$B$2005,ROW(A1144)-ROW($B$3)))=0,"",INDEX(PlansAndNotes!$B$6:$B$2005,ROW(A1144)-ROW($B$3))),"")</f>
        <v/>
      </c>
      <c r="C1144" s="361" t="str">
        <f t="shared" si="138"/>
        <v/>
      </c>
      <c r="D1144" s="361" t="str">
        <f>IFERROR(IF(LEN(C1144)&gt;0,IF(LEN(INDEX(TasksList!$C$6:$C$1005,MATCH(C1144,TasksList!$B$6:$B$1005,0),1))=0,"",INDEX(TasksList!$C$6:$C$1005,MATCH(C1144,TasksList!$B$6:$B$1005,0),1)),""),"")</f>
        <v/>
      </c>
      <c r="E1144" s="361" t="str">
        <f>IFERROR(IF(LEN(C1144)&gt;0,IF(LEN(INDEX(TasksList!$F$6:$F$1005,MATCH(C1144,TasksList!$B$6:$B$1005,0),1))=0,"not set!",INDEX(TasksList!$F$6:$F$1005,MATCH(C1144,TasksList!$B$6:$B$1005,0),1)),""),"")</f>
        <v/>
      </c>
      <c r="F1144" s="360" t="str">
        <f>IFERROR(IF(LEN(D1144)&gt;0,IF(LEN(INDEX(AdressBook!$D$6:$D$25,MATCH(D1144,AdressBook!$B$6:$B$25,0),1))=0,"",INDEX(AdressBook!$D$6:$D$25,MATCH(D1144,AdressBook!$B$6:$B$25,0),1)),""),"")</f>
        <v/>
      </c>
      <c r="G1144" s="361" t="str">
        <f>IFERROR(IF(LEN(INDEX(PlansAndNotes!$F$6:$F$2005,ROW(B1144)-ROW($C$3)))=0,"",INDEX(PlansAndNotes!$F$6:$F$2005,ROW(B1144)-ROW($C$3))),"")</f>
        <v/>
      </c>
      <c r="H1144" s="361" t="str">
        <f>IFERROR(IF(LEN(C1144)&gt;0,IF(LEN(INDEX(TasksList!$G$6:$G$1005,MATCH(C1144,TasksList!$B$6:$B$1005,0),1))=0,"",INDEX(TasksList!$G$6:$G$1005,MATCH(C1144,TasksList!$B$6:$B$1005,0),1)),""),"")</f>
        <v/>
      </c>
      <c r="I1144" s="381"/>
      <c r="J1144" s="400"/>
      <c r="K1144" s="400"/>
      <c r="L1144" s="179"/>
      <c r="M1144" s="381"/>
      <c r="N1144" s="362" t="str">
        <f>IFERROR(IF(LEN(INDEX(PlansAndNotes!$D$6:$D$4005,ROW(B1144)-ROW($C$3)))=0,"",INDEX(PlansAndNotes!$D$6:$D$4005,ROW(B1144)-ROW($C$3))),"")</f>
        <v/>
      </c>
      <c r="O1144" s="165" t="str">
        <f t="shared" si="139"/>
        <v/>
      </c>
      <c r="P1144" s="363" t="str">
        <f>IFERROR(IF(LEN(INDEX(PlansAndNotes!$E$6:$E$4005,ROW(B1144)-ROW($C$3)))=0,"",INDEX(PlansAndNotes!$E$6:$E$4005,ROW(B1144)-ROW($C$3))),"")</f>
        <v/>
      </c>
      <c r="Q1144" s="363" t="str">
        <f>IFERROR(IF(LEN(INDEX(PlansAndNotes!$G$6:$G$4005,ROW(B1144)-ROW($C$3)))=0,"",INDEX(PlansAndNotes!$G$6:$G$4005,ROW(B1144)-ROW($C$3))),"")</f>
        <v/>
      </c>
      <c r="R1144" s="361" t="str">
        <f>IFERROR(IF(LEN(D1144)&gt;0,IF(LEN(INDEX(AdressBook!$C$6:$C$25,MATCH(D1144,AdressBook!$B$6:$B$25,0),1))=0,"",INDEX(AdressBook!$C$6:$C$25,MATCH(D1144,AdressBook!$B$6:$B$25,0),1)),""),"")</f>
        <v/>
      </c>
      <c r="S1144" s="165">
        <f>IF(LEN(C1144)&gt;0,IFERROR(IF(MATCH(C1144,C1145:$C$4004,0)&gt;0,-1,ROW(S1144)-ROW($S$3)),ROW(S1144)-ROW($S$3)),-1)</f>
        <v>-1</v>
      </c>
      <c r="T1144" s="165">
        <f t="shared" si="140"/>
        <v>0</v>
      </c>
      <c r="U1144" s="165" t="str">
        <f t="shared" si="141"/>
        <v/>
      </c>
      <c r="V1144" s="165" t="str">
        <f>IFERROR(IF(OR(C1144="",S1144&lt;0),"",IF(SUBTOTAL(3,C1144:C1144)=0,-1,SUBTOTAL(3,$C$4:C1144))),"")</f>
        <v/>
      </c>
      <c r="W1144" s="156" t="str">
        <f t="array" ref="W1144">IF(LEN(C1144)&gt;0,IFERROR(IF(MATCH(C1144,$C$3:$C1143,0)&gt;0,N1144-INDEX($N$3:N1143,SUMPRODUCT(MAX(ROW($C$3:$C1143)*(C1144=$C$3:$C1143)))-2,1),""),""),"")</f>
        <v/>
      </c>
      <c r="X1144" s="156">
        <f t="shared" ca="1" si="142"/>
        <v>1</v>
      </c>
      <c r="Y1144" s="156">
        <f t="shared" ca="1" si="143"/>
        <v>1</v>
      </c>
    </row>
    <row r="1145" spans="2:25" hidden="1" x14ac:dyDescent="0.25">
      <c r="B1145" s="390" t="str">
        <f>IFERROR(IF(LEN(INDEX(PlansAndNotes!$B$6:$B$2005,ROW(A1145)-ROW($B$3)))=0,"",INDEX(PlansAndNotes!$B$6:$B$2005,ROW(A1145)-ROW($B$3))),"")</f>
        <v/>
      </c>
      <c r="C1145" s="361" t="str">
        <f t="shared" si="138"/>
        <v/>
      </c>
      <c r="D1145" s="361" t="str">
        <f>IFERROR(IF(LEN(C1145)&gt;0,IF(LEN(INDEX(TasksList!$C$6:$C$1005,MATCH(C1145,TasksList!$B$6:$B$1005,0),1))=0,"",INDEX(TasksList!$C$6:$C$1005,MATCH(C1145,TasksList!$B$6:$B$1005,0),1)),""),"")</f>
        <v/>
      </c>
      <c r="E1145" s="361" t="str">
        <f>IFERROR(IF(LEN(C1145)&gt;0,IF(LEN(INDEX(TasksList!$F$6:$F$1005,MATCH(C1145,TasksList!$B$6:$B$1005,0),1))=0,"not set!",INDEX(TasksList!$F$6:$F$1005,MATCH(C1145,TasksList!$B$6:$B$1005,0),1)),""),"")</f>
        <v/>
      </c>
      <c r="F1145" s="360" t="str">
        <f>IFERROR(IF(LEN(D1145)&gt;0,IF(LEN(INDEX(AdressBook!$D$6:$D$25,MATCH(D1145,AdressBook!$B$6:$B$25,0),1))=0,"",INDEX(AdressBook!$D$6:$D$25,MATCH(D1145,AdressBook!$B$6:$B$25,0),1)),""),"")</f>
        <v/>
      </c>
      <c r="G1145" s="361" t="str">
        <f>IFERROR(IF(LEN(INDEX(PlansAndNotes!$F$6:$F$2005,ROW(B1145)-ROW($C$3)))=0,"",INDEX(PlansAndNotes!$F$6:$F$2005,ROW(B1145)-ROW($C$3))),"")</f>
        <v/>
      </c>
      <c r="H1145" s="361" t="str">
        <f>IFERROR(IF(LEN(C1145)&gt;0,IF(LEN(INDEX(TasksList!$G$6:$G$1005,MATCH(C1145,TasksList!$B$6:$B$1005,0),1))=0,"",INDEX(TasksList!$G$6:$G$1005,MATCH(C1145,TasksList!$B$6:$B$1005,0),1)),""),"")</f>
        <v/>
      </c>
      <c r="I1145" s="381"/>
      <c r="J1145" s="400"/>
      <c r="K1145" s="400"/>
      <c r="L1145" s="179"/>
      <c r="M1145" s="381"/>
      <c r="N1145" s="362" t="str">
        <f>IFERROR(IF(LEN(INDEX(PlansAndNotes!$D$6:$D$4005,ROW(B1145)-ROW($C$3)))=0,"",INDEX(PlansAndNotes!$D$6:$D$4005,ROW(B1145)-ROW($C$3))),"")</f>
        <v/>
      </c>
      <c r="O1145" s="165" t="str">
        <f t="shared" si="139"/>
        <v/>
      </c>
      <c r="P1145" s="363" t="str">
        <f>IFERROR(IF(LEN(INDEX(PlansAndNotes!$E$6:$E$4005,ROW(B1145)-ROW($C$3)))=0,"",INDEX(PlansAndNotes!$E$6:$E$4005,ROW(B1145)-ROW($C$3))),"")</f>
        <v/>
      </c>
      <c r="Q1145" s="363" t="str">
        <f>IFERROR(IF(LEN(INDEX(PlansAndNotes!$G$6:$G$4005,ROW(B1145)-ROW($C$3)))=0,"",INDEX(PlansAndNotes!$G$6:$G$4005,ROW(B1145)-ROW($C$3))),"")</f>
        <v/>
      </c>
      <c r="R1145" s="361" t="str">
        <f>IFERROR(IF(LEN(D1145)&gt;0,IF(LEN(INDEX(AdressBook!$C$6:$C$25,MATCH(D1145,AdressBook!$B$6:$B$25,0),1))=0,"",INDEX(AdressBook!$C$6:$C$25,MATCH(D1145,AdressBook!$B$6:$B$25,0),1)),""),"")</f>
        <v/>
      </c>
      <c r="S1145" s="165">
        <f>IF(LEN(C1145)&gt;0,IFERROR(IF(MATCH(C1145,C1146:$C$4004,0)&gt;0,-1,ROW(S1145)-ROW($S$3)),ROW(S1145)-ROW($S$3)),-1)</f>
        <v>-1</v>
      </c>
      <c r="T1145" s="165">
        <f t="shared" si="140"/>
        <v>0</v>
      </c>
      <c r="U1145" s="165" t="str">
        <f t="shared" si="141"/>
        <v/>
      </c>
      <c r="V1145" s="165" t="str">
        <f>IFERROR(IF(OR(C1145="",S1145&lt;0),"",IF(SUBTOTAL(3,C1145:C1145)=0,-1,SUBTOTAL(3,$C$4:C1145))),"")</f>
        <v/>
      </c>
      <c r="W1145" s="156" t="str">
        <f t="array" ref="W1145">IF(LEN(C1145)&gt;0,IFERROR(IF(MATCH(C1145,$C$3:$C1144,0)&gt;0,N1145-INDEX($N$3:N1144,SUMPRODUCT(MAX(ROW($C$3:$C1144)*(C1145=$C$3:$C1144)))-2,1),""),""),"")</f>
        <v/>
      </c>
      <c r="X1145" s="156">
        <f t="shared" ca="1" si="142"/>
        <v>1</v>
      </c>
      <c r="Y1145" s="156">
        <f t="shared" ca="1" si="143"/>
        <v>1</v>
      </c>
    </row>
    <row r="1146" spans="2:25" hidden="1" x14ac:dyDescent="0.25">
      <c r="B1146" s="390" t="str">
        <f>IFERROR(IF(LEN(INDEX(PlansAndNotes!$B$6:$B$2005,ROW(A1146)-ROW($B$3)))=0,"",INDEX(PlansAndNotes!$B$6:$B$2005,ROW(A1146)-ROW($B$3))),"")</f>
        <v/>
      </c>
      <c r="C1146" s="361" t="str">
        <f t="shared" si="138"/>
        <v/>
      </c>
      <c r="D1146" s="361" t="str">
        <f>IFERROR(IF(LEN(C1146)&gt;0,IF(LEN(INDEX(TasksList!$C$6:$C$1005,MATCH(C1146,TasksList!$B$6:$B$1005,0),1))=0,"",INDEX(TasksList!$C$6:$C$1005,MATCH(C1146,TasksList!$B$6:$B$1005,0),1)),""),"")</f>
        <v/>
      </c>
      <c r="E1146" s="361" t="str">
        <f>IFERROR(IF(LEN(C1146)&gt;0,IF(LEN(INDEX(TasksList!$F$6:$F$1005,MATCH(C1146,TasksList!$B$6:$B$1005,0),1))=0,"not set!",INDEX(TasksList!$F$6:$F$1005,MATCH(C1146,TasksList!$B$6:$B$1005,0),1)),""),"")</f>
        <v/>
      </c>
      <c r="F1146" s="360" t="str">
        <f>IFERROR(IF(LEN(D1146)&gt;0,IF(LEN(INDEX(AdressBook!$D$6:$D$25,MATCH(D1146,AdressBook!$B$6:$B$25,0),1))=0,"",INDEX(AdressBook!$D$6:$D$25,MATCH(D1146,AdressBook!$B$6:$B$25,0),1)),""),"")</f>
        <v/>
      </c>
      <c r="G1146" s="361" t="str">
        <f>IFERROR(IF(LEN(INDEX(PlansAndNotes!$F$6:$F$2005,ROW(B1146)-ROW($C$3)))=0,"",INDEX(PlansAndNotes!$F$6:$F$2005,ROW(B1146)-ROW($C$3))),"")</f>
        <v/>
      </c>
      <c r="H1146" s="361" t="str">
        <f>IFERROR(IF(LEN(C1146)&gt;0,IF(LEN(INDEX(TasksList!$G$6:$G$1005,MATCH(C1146,TasksList!$B$6:$B$1005,0),1))=0,"",INDEX(TasksList!$G$6:$G$1005,MATCH(C1146,TasksList!$B$6:$B$1005,0),1)),""),"")</f>
        <v/>
      </c>
      <c r="I1146" s="381"/>
      <c r="J1146" s="400"/>
      <c r="K1146" s="400"/>
      <c r="L1146" s="179"/>
      <c r="M1146" s="381"/>
      <c r="N1146" s="362" t="str">
        <f>IFERROR(IF(LEN(INDEX(PlansAndNotes!$D$6:$D$4005,ROW(B1146)-ROW($C$3)))=0,"",INDEX(PlansAndNotes!$D$6:$D$4005,ROW(B1146)-ROW($C$3))),"")</f>
        <v/>
      </c>
      <c r="O1146" s="165" t="str">
        <f t="shared" si="139"/>
        <v/>
      </c>
      <c r="P1146" s="363" t="str">
        <f>IFERROR(IF(LEN(INDEX(PlansAndNotes!$E$6:$E$4005,ROW(B1146)-ROW($C$3)))=0,"",INDEX(PlansAndNotes!$E$6:$E$4005,ROW(B1146)-ROW($C$3))),"")</f>
        <v/>
      </c>
      <c r="Q1146" s="363" t="str">
        <f>IFERROR(IF(LEN(INDEX(PlansAndNotes!$G$6:$G$4005,ROW(B1146)-ROW($C$3)))=0,"",INDEX(PlansAndNotes!$G$6:$G$4005,ROW(B1146)-ROW($C$3))),"")</f>
        <v/>
      </c>
      <c r="R1146" s="361" t="str">
        <f>IFERROR(IF(LEN(D1146)&gt;0,IF(LEN(INDEX(AdressBook!$C$6:$C$25,MATCH(D1146,AdressBook!$B$6:$B$25,0),1))=0,"",INDEX(AdressBook!$C$6:$C$25,MATCH(D1146,AdressBook!$B$6:$B$25,0),1)),""),"")</f>
        <v/>
      </c>
      <c r="S1146" s="165">
        <f>IF(LEN(C1146)&gt;0,IFERROR(IF(MATCH(C1146,C1147:$C$4004,0)&gt;0,-1,ROW(S1146)-ROW($S$3)),ROW(S1146)-ROW($S$3)),-1)</f>
        <v>-1</v>
      </c>
      <c r="T1146" s="165">
        <f t="shared" si="140"/>
        <v>0</v>
      </c>
      <c r="U1146" s="165" t="str">
        <f t="shared" si="141"/>
        <v/>
      </c>
      <c r="V1146" s="165" t="str">
        <f>IFERROR(IF(OR(C1146="",S1146&lt;0),"",IF(SUBTOTAL(3,C1146:C1146)=0,-1,SUBTOTAL(3,$C$4:C1146))),"")</f>
        <v/>
      </c>
      <c r="W1146" s="156" t="str">
        <f t="array" ref="W1146">IF(LEN(C1146)&gt;0,IFERROR(IF(MATCH(C1146,$C$3:$C1145,0)&gt;0,N1146-INDEX($N$3:N1145,SUMPRODUCT(MAX(ROW($C$3:$C1145)*(C1146=$C$3:$C1145)))-2,1),""),""),"")</f>
        <v/>
      </c>
      <c r="X1146" s="156">
        <f t="shared" ca="1" si="142"/>
        <v>1</v>
      </c>
      <c r="Y1146" s="156">
        <f t="shared" ca="1" si="143"/>
        <v>1</v>
      </c>
    </row>
    <row r="1147" spans="2:25" hidden="1" x14ac:dyDescent="0.25">
      <c r="B1147" s="390" t="str">
        <f>IFERROR(IF(LEN(INDEX(PlansAndNotes!$B$6:$B$2005,ROW(A1147)-ROW($B$3)))=0,"",INDEX(PlansAndNotes!$B$6:$B$2005,ROW(A1147)-ROW($B$3))),"")</f>
        <v/>
      </c>
      <c r="C1147" s="361" t="str">
        <f t="shared" si="138"/>
        <v/>
      </c>
      <c r="D1147" s="361" t="str">
        <f>IFERROR(IF(LEN(C1147)&gt;0,IF(LEN(INDEX(TasksList!$C$6:$C$1005,MATCH(C1147,TasksList!$B$6:$B$1005,0),1))=0,"",INDEX(TasksList!$C$6:$C$1005,MATCH(C1147,TasksList!$B$6:$B$1005,0),1)),""),"")</f>
        <v/>
      </c>
      <c r="E1147" s="361" t="str">
        <f>IFERROR(IF(LEN(C1147)&gt;0,IF(LEN(INDEX(TasksList!$F$6:$F$1005,MATCH(C1147,TasksList!$B$6:$B$1005,0),1))=0,"not set!",INDEX(TasksList!$F$6:$F$1005,MATCH(C1147,TasksList!$B$6:$B$1005,0),1)),""),"")</f>
        <v/>
      </c>
      <c r="F1147" s="360" t="str">
        <f>IFERROR(IF(LEN(D1147)&gt;0,IF(LEN(INDEX(AdressBook!$D$6:$D$25,MATCH(D1147,AdressBook!$B$6:$B$25,0),1))=0,"",INDEX(AdressBook!$D$6:$D$25,MATCH(D1147,AdressBook!$B$6:$B$25,0),1)),""),"")</f>
        <v/>
      </c>
      <c r="G1147" s="361" t="str">
        <f>IFERROR(IF(LEN(INDEX(PlansAndNotes!$F$6:$F$2005,ROW(B1147)-ROW($C$3)))=0,"",INDEX(PlansAndNotes!$F$6:$F$2005,ROW(B1147)-ROW($C$3))),"")</f>
        <v/>
      </c>
      <c r="H1147" s="361" t="str">
        <f>IFERROR(IF(LEN(C1147)&gt;0,IF(LEN(INDEX(TasksList!$G$6:$G$1005,MATCH(C1147,TasksList!$B$6:$B$1005,0),1))=0,"",INDEX(TasksList!$G$6:$G$1005,MATCH(C1147,TasksList!$B$6:$B$1005,0),1)),""),"")</f>
        <v/>
      </c>
      <c r="I1147" s="381"/>
      <c r="J1147" s="400"/>
      <c r="K1147" s="400"/>
      <c r="L1147" s="179"/>
      <c r="M1147" s="381"/>
      <c r="N1147" s="362" t="str">
        <f>IFERROR(IF(LEN(INDEX(PlansAndNotes!$D$6:$D$4005,ROW(B1147)-ROW($C$3)))=0,"",INDEX(PlansAndNotes!$D$6:$D$4005,ROW(B1147)-ROW($C$3))),"")</f>
        <v/>
      </c>
      <c r="O1147" s="165" t="str">
        <f t="shared" si="139"/>
        <v/>
      </c>
      <c r="P1147" s="363" t="str">
        <f>IFERROR(IF(LEN(INDEX(PlansAndNotes!$E$6:$E$4005,ROW(B1147)-ROW($C$3)))=0,"",INDEX(PlansAndNotes!$E$6:$E$4005,ROW(B1147)-ROW($C$3))),"")</f>
        <v/>
      </c>
      <c r="Q1147" s="363" t="str">
        <f>IFERROR(IF(LEN(INDEX(PlansAndNotes!$G$6:$G$4005,ROW(B1147)-ROW($C$3)))=0,"",INDEX(PlansAndNotes!$G$6:$G$4005,ROW(B1147)-ROW($C$3))),"")</f>
        <v/>
      </c>
      <c r="R1147" s="361" t="str">
        <f>IFERROR(IF(LEN(D1147)&gt;0,IF(LEN(INDEX(AdressBook!$C$6:$C$25,MATCH(D1147,AdressBook!$B$6:$B$25,0),1))=0,"",INDEX(AdressBook!$C$6:$C$25,MATCH(D1147,AdressBook!$B$6:$B$25,0),1)),""),"")</f>
        <v/>
      </c>
      <c r="S1147" s="165">
        <f>IF(LEN(C1147)&gt;0,IFERROR(IF(MATCH(C1147,C1148:$C$4004,0)&gt;0,-1,ROW(S1147)-ROW($S$3)),ROW(S1147)-ROW($S$3)),-1)</f>
        <v>-1</v>
      </c>
      <c r="T1147" s="165">
        <f t="shared" si="140"/>
        <v>0</v>
      </c>
      <c r="U1147" s="165" t="str">
        <f t="shared" si="141"/>
        <v/>
      </c>
      <c r="V1147" s="165" t="str">
        <f>IFERROR(IF(OR(C1147="",S1147&lt;0),"",IF(SUBTOTAL(3,C1147:C1147)=0,-1,SUBTOTAL(3,$C$4:C1147))),"")</f>
        <v/>
      </c>
      <c r="W1147" s="156" t="str">
        <f t="array" ref="W1147">IF(LEN(C1147)&gt;0,IFERROR(IF(MATCH(C1147,$C$3:$C1146,0)&gt;0,N1147-INDEX($N$3:N1146,SUMPRODUCT(MAX(ROW($C$3:$C1146)*(C1147=$C$3:$C1146)))-2,1),""),""),"")</f>
        <v/>
      </c>
      <c r="X1147" s="156">
        <f t="shared" ca="1" si="142"/>
        <v>1</v>
      </c>
      <c r="Y1147" s="156">
        <f t="shared" ca="1" si="143"/>
        <v>1</v>
      </c>
    </row>
    <row r="1148" spans="2:25" hidden="1" x14ac:dyDescent="0.25">
      <c r="B1148" s="390" t="str">
        <f>IFERROR(IF(LEN(INDEX(PlansAndNotes!$B$6:$B$2005,ROW(A1148)-ROW($B$3)))=0,"",INDEX(PlansAndNotes!$B$6:$B$2005,ROW(A1148)-ROW($B$3))),"")</f>
        <v/>
      </c>
      <c r="C1148" s="361" t="str">
        <f t="shared" si="138"/>
        <v/>
      </c>
      <c r="D1148" s="361" t="str">
        <f>IFERROR(IF(LEN(C1148)&gt;0,IF(LEN(INDEX(TasksList!$C$6:$C$1005,MATCH(C1148,TasksList!$B$6:$B$1005,0),1))=0,"",INDEX(TasksList!$C$6:$C$1005,MATCH(C1148,TasksList!$B$6:$B$1005,0),1)),""),"")</f>
        <v/>
      </c>
      <c r="E1148" s="361" t="str">
        <f>IFERROR(IF(LEN(C1148)&gt;0,IF(LEN(INDEX(TasksList!$F$6:$F$1005,MATCH(C1148,TasksList!$B$6:$B$1005,0),1))=0,"not set!",INDEX(TasksList!$F$6:$F$1005,MATCH(C1148,TasksList!$B$6:$B$1005,0),1)),""),"")</f>
        <v/>
      </c>
      <c r="F1148" s="360" t="str">
        <f>IFERROR(IF(LEN(D1148)&gt;0,IF(LEN(INDEX(AdressBook!$D$6:$D$25,MATCH(D1148,AdressBook!$B$6:$B$25,0),1))=0,"",INDEX(AdressBook!$D$6:$D$25,MATCH(D1148,AdressBook!$B$6:$B$25,0),1)),""),"")</f>
        <v/>
      </c>
      <c r="G1148" s="361" t="str">
        <f>IFERROR(IF(LEN(INDEX(PlansAndNotes!$F$6:$F$2005,ROW(B1148)-ROW($C$3)))=0,"",INDEX(PlansAndNotes!$F$6:$F$2005,ROW(B1148)-ROW($C$3))),"")</f>
        <v/>
      </c>
      <c r="H1148" s="361" t="str">
        <f>IFERROR(IF(LEN(C1148)&gt;0,IF(LEN(INDEX(TasksList!$G$6:$G$1005,MATCH(C1148,TasksList!$B$6:$B$1005,0),1))=0,"",INDEX(TasksList!$G$6:$G$1005,MATCH(C1148,TasksList!$B$6:$B$1005,0),1)),""),"")</f>
        <v/>
      </c>
      <c r="I1148" s="381"/>
      <c r="J1148" s="400"/>
      <c r="K1148" s="400"/>
      <c r="L1148" s="179"/>
      <c r="M1148" s="381"/>
      <c r="N1148" s="362" t="str">
        <f>IFERROR(IF(LEN(INDEX(PlansAndNotes!$D$6:$D$4005,ROW(B1148)-ROW($C$3)))=0,"",INDEX(PlansAndNotes!$D$6:$D$4005,ROW(B1148)-ROW($C$3))),"")</f>
        <v/>
      </c>
      <c r="O1148" s="165" t="str">
        <f t="shared" si="139"/>
        <v/>
      </c>
      <c r="P1148" s="363" t="str">
        <f>IFERROR(IF(LEN(INDEX(PlansAndNotes!$E$6:$E$4005,ROW(B1148)-ROW($C$3)))=0,"",INDEX(PlansAndNotes!$E$6:$E$4005,ROW(B1148)-ROW($C$3))),"")</f>
        <v/>
      </c>
      <c r="Q1148" s="363" t="str">
        <f>IFERROR(IF(LEN(INDEX(PlansAndNotes!$G$6:$G$4005,ROW(B1148)-ROW($C$3)))=0,"",INDEX(PlansAndNotes!$G$6:$G$4005,ROW(B1148)-ROW($C$3))),"")</f>
        <v/>
      </c>
      <c r="R1148" s="361" t="str">
        <f>IFERROR(IF(LEN(D1148)&gt;0,IF(LEN(INDEX(AdressBook!$C$6:$C$25,MATCH(D1148,AdressBook!$B$6:$B$25,0),1))=0,"",INDEX(AdressBook!$C$6:$C$25,MATCH(D1148,AdressBook!$B$6:$B$25,0),1)),""),"")</f>
        <v/>
      </c>
      <c r="S1148" s="165">
        <f>IF(LEN(C1148)&gt;0,IFERROR(IF(MATCH(C1148,C1149:$C$4004,0)&gt;0,-1,ROW(S1148)-ROW($S$3)),ROW(S1148)-ROW($S$3)),-1)</f>
        <v>-1</v>
      </c>
      <c r="T1148" s="165">
        <f t="shared" si="140"/>
        <v>0</v>
      </c>
      <c r="U1148" s="165" t="str">
        <f t="shared" si="141"/>
        <v/>
      </c>
      <c r="V1148" s="165" t="str">
        <f>IFERROR(IF(OR(C1148="",S1148&lt;0),"",IF(SUBTOTAL(3,C1148:C1148)=0,-1,SUBTOTAL(3,$C$4:C1148))),"")</f>
        <v/>
      </c>
      <c r="W1148" s="156" t="str">
        <f t="array" ref="W1148">IF(LEN(C1148)&gt;0,IFERROR(IF(MATCH(C1148,$C$3:$C1147,0)&gt;0,N1148-INDEX($N$3:N1147,SUMPRODUCT(MAX(ROW($C$3:$C1147)*(C1148=$C$3:$C1147)))-2,1),""),""),"")</f>
        <v/>
      </c>
      <c r="X1148" s="156">
        <f t="shared" ca="1" si="142"/>
        <v>1</v>
      </c>
      <c r="Y1148" s="156">
        <f t="shared" ca="1" si="143"/>
        <v>1</v>
      </c>
    </row>
    <row r="1149" spans="2:25" hidden="1" x14ac:dyDescent="0.25">
      <c r="B1149" s="390" t="str">
        <f>IFERROR(IF(LEN(INDEX(PlansAndNotes!$B$6:$B$2005,ROW(A1149)-ROW($B$3)))=0,"",INDEX(PlansAndNotes!$B$6:$B$2005,ROW(A1149)-ROW($B$3))),"")</f>
        <v/>
      </c>
      <c r="C1149" s="361" t="str">
        <f t="shared" si="138"/>
        <v/>
      </c>
      <c r="D1149" s="361" t="str">
        <f>IFERROR(IF(LEN(C1149)&gt;0,IF(LEN(INDEX(TasksList!$C$6:$C$1005,MATCH(C1149,TasksList!$B$6:$B$1005,0),1))=0,"",INDEX(TasksList!$C$6:$C$1005,MATCH(C1149,TasksList!$B$6:$B$1005,0),1)),""),"")</f>
        <v/>
      </c>
      <c r="E1149" s="361" t="str">
        <f>IFERROR(IF(LEN(C1149)&gt;0,IF(LEN(INDEX(TasksList!$F$6:$F$1005,MATCH(C1149,TasksList!$B$6:$B$1005,0),1))=0,"not set!",INDEX(TasksList!$F$6:$F$1005,MATCH(C1149,TasksList!$B$6:$B$1005,0),1)),""),"")</f>
        <v/>
      </c>
      <c r="F1149" s="360" t="str">
        <f>IFERROR(IF(LEN(D1149)&gt;0,IF(LEN(INDEX(AdressBook!$D$6:$D$25,MATCH(D1149,AdressBook!$B$6:$B$25,0),1))=0,"",INDEX(AdressBook!$D$6:$D$25,MATCH(D1149,AdressBook!$B$6:$B$25,0),1)),""),"")</f>
        <v/>
      </c>
      <c r="G1149" s="361" t="str">
        <f>IFERROR(IF(LEN(INDEX(PlansAndNotes!$F$6:$F$2005,ROW(B1149)-ROW($C$3)))=0,"",INDEX(PlansAndNotes!$F$6:$F$2005,ROW(B1149)-ROW($C$3))),"")</f>
        <v/>
      </c>
      <c r="H1149" s="361" t="str">
        <f>IFERROR(IF(LEN(C1149)&gt;0,IF(LEN(INDEX(TasksList!$G$6:$G$1005,MATCH(C1149,TasksList!$B$6:$B$1005,0),1))=0,"",INDEX(TasksList!$G$6:$G$1005,MATCH(C1149,TasksList!$B$6:$B$1005,0),1)),""),"")</f>
        <v/>
      </c>
      <c r="I1149" s="381"/>
      <c r="J1149" s="400"/>
      <c r="K1149" s="400"/>
      <c r="L1149" s="179"/>
      <c r="M1149" s="381"/>
      <c r="N1149" s="362" t="str">
        <f>IFERROR(IF(LEN(INDEX(PlansAndNotes!$D$6:$D$4005,ROW(B1149)-ROW($C$3)))=0,"",INDEX(PlansAndNotes!$D$6:$D$4005,ROW(B1149)-ROW($C$3))),"")</f>
        <v/>
      </c>
      <c r="O1149" s="165" t="str">
        <f t="shared" si="139"/>
        <v/>
      </c>
      <c r="P1149" s="363" t="str">
        <f>IFERROR(IF(LEN(INDEX(PlansAndNotes!$E$6:$E$4005,ROW(B1149)-ROW($C$3)))=0,"",INDEX(PlansAndNotes!$E$6:$E$4005,ROW(B1149)-ROW($C$3))),"")</f>
        <v/>
      </c>
      <c r="Q1149" s="363" t="str">
        <f>IFERROR(IF(LEN(INDEX(PlansAndNotes!$G$6:$G$4005,ROW(B1149)-ROW($C$3)))=0,"",INDEX(PlansAndNotes!$G$6:$G$4005,ROW(B1149)-ROW($C$3))),"")</f>
        <v/>
      </c>
      <c r="R1149" s="361" t="str">
        <f>IFERROR(IF(LEN(D1149)&gt;0,IF(LEN(INDEX(AdressBook!$C$6:$C$25,MATCH(D1149,AdressBook!$B$6:$B$25,0),1))=0,"",INDEX(AdressBook!$C$6:$C$25,MATCH(D1149,AdressBook!$B$6:$B$25,0),1)),""),"")</f>
        <v/>
      </c>
      <c r="S1149" s="165">
        <f>IF(LEN(C1149)&gt;0,IFERROR(IF(MATCH(C1149,C1150:$C$4004,0)&gt;0,-1,ROW(S1149)-ROW($S$3)),ROW(S1149)-ROW($S$3)),-1)</f>
        <v>-1</v>
      </c>
      <c r="T1149" s="165">
        <f t="shared" si="140"/>
        <v>0</v>
      </c>
      <c r="U1149" s="165" t="str">
        <f t="shared" si="141"/>
        <v/>
      </c>
      <c r="V1149" s="165" t="str">
        <f>IFERROR(IF(OR(C1149="",S1149&lt;0),"",IF(SUBTOTAL(3,C1149:C1149)=0,-1,SUBTOTAL(3,$C$4:C1149))),"")</f>
        <v/>
      </c>
      <c r="W1149" s="156" t="str">
        <f t="array" ref="W1149">IF(LEN(C1149)&gt;0,IFERROR(IF(MATCH(C1149,$C$3:$C1148,0)&gt;0,N1149-INDEX($N$3:N1148,SUMPRODUCT(MAX(ROW($C$3:$C1148)*(C1149=$C$3:$C1148)))-2,1),""),""),"")</f>
        <v/>
      </c>
      <c r="X1149" s="156">
        <f t="shared" ca="1" si="142"/>
        <v>1</v>
      </c>
      <c r="Y1149" s="156">
        <f t="shared" ca="1" si="143"/>
        <v>1</v>
      </c>
    </row>
    <row r="1150" spans="2:25" hidden="1" x14ac:dyDescent="0.25">
      <c r="B1150" s="390" t="str">
        <f>IFERROR(IF(LEN(INDEX(PlansAndNotes!$B$6:$B$2005,ROW(A1150)-ROW($B$3)))=0,"",INDEX(PlansAndNotes!$B$6:$B$2005,ROW(A1150)-ROW($B$3))),"")</f>
        <v/>
      </c>
      <c r="C1150" s="361" t="str">
        <f t="shared" si="138"/>
        <v/>
      </c>
      <c r="D1150" s="361" t="str">
        <f>IFERROR(IF(LEN(C1150)&gt;0,IF(LEN(INDEX(TasksList!$C$6:$C$1005,MATCH(C1150,TasksList!$B$6:$B$1005,0),1))=0,"",INDEX(TasksList!$C$6:$C$1005,MATCH(C1150,TasksList!$B$6:$B$1005,0),1)),""),"")</f>
        <v/>
      </c>
      <c r="E1150" s="361" t="str">
        <f>IFERROR(IF(LEN(C1150)&gt;0,IF(LEN(INDEX(TasksList!$F$6:$F$1005,MATCH(C1150,TasksList!$B$6:$B$1005,0),1))=0,"not set!",INDEX(TasksList!$F$6:$F$1005,MATCH(C1150,TasksList!$B$6:$B$1005,0),1)),""),"")</f>
        <v/>
      </c>
      <c r="F1150" s="360" t="str">
        <f>IFERROR(IF(LEN(D1150)&gt;0,IF(LEN(INDEX(AdressBook!$D$6:$D$25,MATCH(D1150,AdressBook!$B$6:$B$25,0),1))=0,"",INDEX(AdressBook!$D$6:$D$25,MATCH(D1150,AdressBook!$B$6:$B$25,0),1)),""),"")</f>
        <v/>
      </c>
      <c r="G1150" s="361" t="str">
        <f>IFERROR(IF(LEN(INDEX(PlansAndNotes!$F$6:$F$2005,ROW(B1150)-ROW($C$3)))=0,"",INDEX(PlansAndNotes!$F$6:$F$2005,ROW(B1150)-ROW($C$3))),"")</f>
        <v/>
      </c>
      <c r="H1150" s="361" t="str">
        <f>IFERROR(IF(LEN(C1150)&gt;0,IF(LEN(INDEX(TasksList!$G$6:$G$1005,MATCH(C1150,TasksList!$B$6:$B$1005,0),1))=0,"",INDEX(TasksList!$G$6:$G$1005,MATCH(C1150,TasksList!$B$6:$B$1005,0),1)),""),"")</f>
        <v/>
      </c>
      <c r="I1150" s="381"/>
      <c r="J1150" s="400"/>
      <c r="K1150" s="400"/>
      <c r="L1150" s="179"/>
      <c r="M1150" s="381"/>
      <c r="N1150" s="362" t="str">
        <f>IFERROR(IF(LEN(INDEX(PlansAndNotes!$D$6:$D$4005,ROW(B1150)-ROW($C$3)))=0,"",INDEX(PlansAndNotes!$D$6:$D$4005,ROW(B1150)-ROW($C$3))),"")</f>
        <v/>
      </c>
      <c r="O1150" s="165" t="str">
        <f t="shared" si="139"/>
        <v/>
      </c>
      <c r="P1150" s="363" t="str">
        <f>IFERROR(IF(LEN(INDEX(PlansAndNotes!$E$6:$E$4005,ROW(B1150)-ROW($C$3)))=0,"",INDEX(PlansAndNotes!$E$6:$E$4005,ROW(B1150)-ROW($C$3))),"")</f>
        <v/>
      </c>
      <c r="Q1150" s="363" t="str">
        <f>IFERROR(IF(LEN(INDEX(PlansAndNotes!$G$6:$G$4005,ROW(B1150)-ROW($C$3)))=0,"",INDEX(PlansAndNotes!$G$6:$G$4005,ROW(B1150)-ROW($C$3))),"")</f>
        <v/>
      </c>
      <c r="R1150" s="361" t="str">
        <f>IFERROR(IF(LEN(D1150)&gt;0,IF(LEN(INDEX(AdressBook!$C$6:$C$25,MATCH(D1150,AdressBook!$B$6:$B$25,0),1))=0,"",INDEX(AdressBook!$C$6:$C$25,MATCH(D1150,AdressBook!$B$6:$B$25,0),1)),""),"")</f>
        <v/>
      </c>
      <c r="S1150" s="165">
        <f>IF(LEN(C1150)&gt;0,IFERROR(IF(MATCH(C1150,C1151:$C$4004,0)&gt;0,-1,ROW(S1150)-ROW($S$3)),ROW(S1150)-ROW($S$3)),-1)</f>
        <v>-1</v>
      </c>
      <c r="T1150" s="165">
        <f t="shared" si="140"/>
        <v>0</v>
      </c>
      <c r="U1150" s="165" t="str">
        <f t="shared" si="141"/>
        <v/>
      </c>
      <c r="V1150" s="165" t="str">
        <f>IFERROR(IF(OR(C1150="",S1150&lt;0),"",IF(SUBTOTAL(3,C1150:C1150)=0,-1,SUBTOTAL(3,$C$4:C1150))),"")</f>
        <v/>
      </c>
      <c r="W1150" s="156" t="str">
        <f t="array" ref="W1150">IF(LEN(C1150)&gt;0,IFERROR(IF(MATCH(C1150,$C$3:$C1149,0)&gt;0,N1150-INDEX($N$3:N1149,SUMPRODUCT(MAX(ROW($C$3:$C1149)*(C1150=$C$3:$C1149)))-2,1),""),""),"")</f>
        <v/>
      </c>
      <c r="X1150" s="156">
        <f t="shared" ca="1" si="142"/>
        <v>1</v>
      </c>
      <c r="Y1150" s="156">
        <f t="shared" ca="1" si="143"/>
        <v>1</v>
      </c>
    </row>
    <row r="1151" spans="2:25" hidden="1" x14ac:dyDescent="0.25">
      <c r="B1151" s="390" t="str">
        <f>IFERROR(IF(LEN(INDEX(PlansAndNotes!$B$6:$B$2005,ROW(A1151)-ROW($B$3)))=0,"",INDEX(PlansAndNotes!$B$6:$B$2005,ROW(A1151)-ROW($B$3))),"")</f>
        <v/>
      </c>
      <c r="C1151" s="361" t="str">
        <f t="shared" si="138"/>
        <v/>
      </c>
      <c r="D1151" s="361" t="str">
        <f>IFERROR(IF(LEN(C1151)&gt;0,IF(LEN(INDEX(TasksList!$C$6:$C$1005,MATCH(C1151,TasksList!$B$6:$B$1005,0),1))=0,"",INDEX(TasksList!$C$6:$C$1005,MATCH(C1151,TasksList!$B$6:$B$1005,0),1)),""),"")</f>
        <v/>
      </c>
      <c r="E1151" s="361" t="str">
        <f>IFERROR(IF(LEN(C1151)&gt;0,IF(LEN(INDEX(TasksList!$F$6:$F$1005,MATCH(C1151,TasksList!$B$6:$B$1005,0),1))=0,"not set!",INDEX(TasksList!$F$6:$F$1005,MATCH(C1151,TasksList!$B$6:$B$1005,0),1)),""),"")</f>
        <v/>
      </c>
      <c r="F1151" s="360" t="str">
        <f>IFERROR(IF(LEN(D1151)&gt;0,IF(LEN(INDEX(AdressBook!$D$6:$D$25,MATCH(D1151,AdressBook!$B$6:$B$25,0),1))=0,"",INDEX(AdressBook!$D$6:$D$25,MATCH(D1151,AdressBook!$B$6:$B$25,0),1)),""),"")</f>
        <v/>
      </c>
      <c r="G1151" s="361" t="str">
        <f>IFERROR(IF(LEN(INDEX(PlansAndNotes!$F$6:$F$2005,ROW(B1151)-ROW($C$3)))=0,"",INDEX(PlansAndNotes!$F$6:$F$2005,ROW(B1151)-ROW($C$3))),"")</f>
        <v/>
      </c>
      <c r="H1151" s="361" t="str">
        <f>IFERROR(IF(LEN(C1151)&gt;0,IF(LEN(INDEX(TasksList!$G$6:$G$1005,MATCH(C1151,TasksList!$B$6:$B$1005,0),1))=0,"",INDEX(TasksList!$G$6:$G$1005,MATCH(C1151,TasksList!$B$6:$B$1005,0),1)),""),"")</f>
        <v/>
      </c>
      <c r="I1151" s="381"/>
      <c r="J1151" s="400"/>
      <c r="K1151" s="400"/>
      <c r="L1151" s="179"/>
      <c r="M1151" s="381"/>
      <c r="N1151" s="362" t="str">
        <f>IFERROR(IF(LEN(INDEX(PlansAndNotes!$D$6:$D$4005,ROW(B1151)-ROW($C$3)))=0,"",INDEX(PlansAndNotes!$D$6:$D$4005,ROW(B1151)-ROW($C$3))),"")</f>
        <v/>
      </c>
      <c r="O1151" s="165" t="str">
        <f t="shared" si="139"/>
        <v/>
      </c>
      <c r="P1151" s="363" t="str">
        <f>IFERROR(IF(LEN(INDEX(PlansAndNotes!$E$6:$E$4005,ROW(B1151)-ROW($C$3)))=0,"",INDEX(PlansAndNotes!$E$6:$E$4005,ROW(B1151)-ROW($C$3))),"")</f>
        <v/>
      </c>
      <c r="Q1151" s="363" t="str">
        <f>IFERROR(IF(LEN(INDEX(PlansAndNotes!$G$6:$G$4005,ROW(B1151)-ROW($C$3)))=0,"",INDEX(PlansAndNotes!$G$6:$G$4005,ROW(B1151)-ROW($C$3))),"")</f>
        <v/>
      </c>
      <c r="R1151" s="361" t="str">
        <f>IFERROR(IF(LEN(D1151)&gt;0,IF(LEN(INDEX(AdressBook!$C$6:$C$25,MATCH(D1151,AdressBook!$B$6:$B$25,0),1))=0,"",INDEX(AdressBook!$C$6:$C$25,MATCH(D1151,AdressBook!$B$6:$B$25,0),1)),""),"")</f>
        <v/>
      </c>
      <c r="S1151" s="165">
        <f>IF(LEN(C1151)&gt;0,IFERROR(IF(MATCH(C1151,C1152:$C$4004,0)&gt;0,-1,ROW(S1151)-ROW($S$3)),ROW(S1151)-ROW($S$3)),-1)</f>
        <v>-1</v>
      </c>
      <c r="T1151" s="165">
        <f t="shared" si="140"/>
        <v>0</v>
      </c>
      <c r="U1151" s="165" t="str">
        <f t="shared" si="141"/>
        <v/>
      </c>
      <c r="V1151" s="165" t="str">
        <f>IFERROR(IF(OR(C1151="",S1151&lt;0),"",IF(SUBTOTAL(3,C1151:C1151)=0,-1,SUBTOTAL(3,$C$4:C1151))),"")</f>
        <v/>
      </c>
      <c r="W1151" s="156" t="str">
        <f t="array" ref="W1151">IF(LEN(C1151)&gt;0,IFERROR(IF(MATCH(C1151,$C$3:$C1150,0)&gt;0,N1151-INDEX($N$3:N1150,SUMPRODUCT(MAX(ROW($C$3:$C1150)*(C1151=$C$3:$C1150)))-2,1),""),""),"")</f>
        <v/>
      </c>
      <c r="X1151" s="156">
        <f t="shared" ca="1" si="142"/>
        <v>1</v>
      </c>
      <c r="Y1151" s="156">
        <f t="shared" ca="1" si="143"/>
        <v>1</v>
      </c>
    </row>
    <row r="1152" spans="2:25" hidden="1" x14ac:dyDescent="0.25">
      <c r="B1152" s="390" t="str">
        <f>IFERROR(IF(LEN(INDEX(PlansAndNotes!$B$6:$B$2005,ROW(A1152)-ROW($B$3)))=0,"",INDEX(PlansAndNotes!$B$6:$B$2005,ROW(A1152)-ROW($B$3))),"")</f>
        <v/>
      </c>
      <c r="C1152" s="361" t="str">
        <f t="shared" si="138"/>
        <v/>
      </c>
      <c r="D1152" s="361" t="str">
        <f>IFERROR(IF(LEN(C1152)&gt;0,IF(LEN(INDEX(TasksList!$C$6:$C$1005,MATCH(C1152,TasksList!$B$6:$B$1005,0),1))=0,"",INDEX(TasksList!$C$6:$C$1005,MATCH(C1152,TasksList!$B$6:$B$1005,0),1)),""),"")</f>
        <v/>
      </c>
      <c r="E1152" s="361" t="str">
        <f>IFERROR(IF(LEN(C1152)&gt;0,IF(LEN(INDEX(TasksList!$F$6:$F$1005,MATCH(C1152,TasksList!$B$6:$B$1005,0),1))=0,"not set!",INDEX(TasksList!$F$6:$F$1005,MATCH(C1152,TasksList!$B$6:$B$1005,0),1)),""),"")</f>
        <v/>
      </c>
      <c r="F1152" s="360" t="str">
        <f>IFERROR(IF(LEN(D1152)&gt;0,IF(LEN(INDEX(AdressBook!$D$6:$D$25,MATCH(D1152,AdressBook!$B$6:$B$25,0),1))=0,"",INDEX(AdressBook!$D$6:$D$25,MATCH(D1152,AdressBook!$B$6:$B$25,0),1)),""),"")</f>
        <v/>
      </c>
      <c r="G1152" s="361" t="str">
        <f>IFERROR(IF(LEN(INDEX(PlansAndNotes!$F$6:$F$2005,ROW(B1152)-ROW($C$3)))=0,"",INDEX(PlansAndNotes!$F$6:$F$2005,ROW(B1152)-ROW($C$3))),"")</f>
        <v/>
      </c>
      <c r="H1152" s="361" t="str">
        <f>IFERROR(IF(LEN(C1152)&gt;0,IF(LEN(INDEX(TasksList!$G$6:$G$1005,MATCH(C1152,TasksList!$B$6:$B$1005,0),1))=0,"",INDEX(TasksList!$G$6:$G$1005,MATCH(C1152,TasksList!$B$6:$B$1005,0),1)),""),"")</f>
        <v/>
      </c>
      <c r="I1152" s="381"/>
      <c r="J1152" s="400"/>
      <c r="K1152" s="400"/>
      <c r="L1152" s="179"/>
      <c r="M1152" s="381"/>
      <c r="N1152" s="362" t="str">
        <f>IFERROR(IF(LEN(INDEX(PlansAndNotes!$D$6:$D$4005,ROW(B1152)-ROW($C$3)))=0,"",INDEX(PlansAndNotes!$D$6:$D$4005,ROW(B1152)-ROW($C$3))),"")</f>
        <v/>
      </c>
      <c r="O1152" s="165" t="str">
        <f t="shared" si="139"/>
        <v/>
      </c>
      <c r="P1152" s="363" t="str">
        <f>IFERROR(IF(LEN(INDEX(PlansAndNotes!$E$6:$E$4005,ROW(B1152)-ROW($C$3)))=0,"",INDEX(PlansAndNotes!$E$6:$E$4005,ROW(B1152)-ROW($C$3))),"")</f>
        <v/>
      </c>
      <c r="Q1152" s="363" t="str">
        <f>IFERROR(IF(LEN(INDEX(PlansAndNotes!$G$6:$G$4005,ROW(B1152)-ROW($C$3)))=0,"",INDEX(PlansAndNotes!$G$6:$G$4005,ROW(B1152)-ROW($C$3))),"")</f>
        <v/>
      </c>
      <c r="R1152" s="361" t="str">
        <f>IFERROR(IF(LEN(D1152)&gt;0,IF(LEN(INDEX(AdressBook!$C$6:$C$25,MATCH(D1152,AdressBook!$B$6:$B$25,0),1))=0,"",INDEX(AdressBook!$C$6:$C$25,MATCH(D1152,AdressBook!$B$6:$B$25,0),1)),""),"")</f>
        <v/>
      </c>
      <c r="S1152" s="165">
        <f>IF(LEN(C1152)&gt;0,IFERROR(IF(MATCH(C1152,C1153:$C$4004,0)&gt;0,-1,ROW(S1152)-ROW($S$3)),ROW(S1152)-ROW($S$3)),-1)</f>
        <v>-1</v>
      </c>
      <c r="T1152" s="165">
        <f t="shared" si="140"/>
        <v>0</v>
      </c>
      <c r="U1152" s="165" t="str">
        <f t="shared" si="141"/>
        <v/>
      </c>
      <c r="V1152" s="165" t="str">
        <f>IFERROR(IF(OR(C1152="",S1152&lt;0),"",IF(SUBTOTAL(3,C1152:C1152)=0,-1,SUBTOTAL(3,$C$4:C1152))),"")</f>
        <v/>
      </c>
      <c r="W1152" s="156" t="str">
        <f t="array" ref="W1152">IF(LEN(C1152)&gt;0,IFERROR(IF(MATCH(C1152,$C$3:$C1151,0)&gt;0,N1152-INDEX($N$3:N1151,SUMPRODUCT(MAX(ROW($C$3:$C1151)*(C1152=$C$3:$C1151)))-2,1),""),""),"")</f>
        <v/>
      </c>
      <c r="X1152" s="156">
        <f t="shared" ca="1" si="142"/>
        <v>1</v>
      </c>
      <c r="Y1152" s="156">
        <f t="shared" ca="1" si="143"/>
        <v>1</v>
      </c>
    </row>
    <row r="1153" spans="2:25" hidden="1" x14ac:dyDescent="0.25">
      <c r="B1153" s="390" t="str">
        <f>IFERROR(IF(LEN(INDEX(PlansAndNotes!$B$6:$B$2005,ROW(A1153)-ROW($B$3)))=0,"",INDEX(PlansAndNotes!$B$6:$B$2005,ROW(A1153)-ROW($B$3))),"")</f>
        <v/>
      </c>
      <c r="C1153" s="361" t="str">
        <f t="shared" si="138"/>
        <v/>
      </c>
      <c r="D1153" s="361" t="str">
        <f>IFERROR(IF(LEN(C1153)&gt;0,IF(LEN(INDEX(TasksList!$C$6:$C$1005,MATCH(C1153,TasksList!$B$6:$B$1005,0),1))=0,"",INDEX(TasksList!$C$6:$C$1005,MATCH(C1153,TasksList!$B$6:$B$1005,0),1)),""),"")</f>
        <v/>
      </c>
      <c r="E1153" s="361" t="str">
        <f>IFERROR(IF(LEN(C1153)&gt;0,IF(LEN(INDEX(TasksList!$F$6:$F$1005,MATCH(C1153,TasksList!$B$6:$B$1005,0),1))=0,"not set!",INDEX(TasksList!$F$6:$F$1005,MATCH(C1153,TasksList!$B$6:$B$1005,0),1)),""),"")</f>
        <v/>
      </c>
      <c r="F1153" s="360" t="str">
        <f>IFERROR(IF(LEN(D1153)&gt;0,IF(LEN(INDEX(AdressBook!$D$6:$D$25,MATCH(D1153,AdressBook!$B$6:$B$25,0),1))=0,"",INDEX(AdressBook!$D$6:$D$25,MATCH(D1153,AdressBook!$B$6:$B$25,0),1)),""),"")</f>
        <v/>
      </c>
      <c r="G1153" s="361" t="str">
        <f>IFERROR(IF(LEN(INDEX(PlansAndNotes!$F$6:$F$2005,ROW(B1153)-ROW($C$3)))=0,"",INDEX(PlansAndNotes!$F$6:$F$2005,ROW(B1153)-ROW($C$3))),"")</f>
        <v/>
      </c>
      <c r="H1153" s="361" t="str">
        <f>IFERROR(IF(LEN(C1153)&gt;0,IF(LEN(INDEX(TasksList!$G$6:$G$1005,MATCH(C1153,TasksList!$B$6:$B$1005,0),1))=0,"",INDEX(TasksList!$G$6:$G$1005,MATCH(C1153,TasksList!$B$6:$B$1005,0),1)),""),"")</f>
        <v/>
      </c>
      <c r="I1153" s="381"/>
      <c r="J1153" s="400"/>
      <c r="K1153" s="400"/>
      <c r="L1153" s="179"/>
      <c r="M1153" s="381"/>
      <c r="N1153" s="362" t="str">
        <f>IFERROR(IF(LEN(INDEX(PlansAndNotes!$D$6:$D$4005,ROW(B1153)-ROW($C$3)))=0,"",INDEX(PlansAndNotes!$D$6:$D$4005,ROW(B1153)-ROW($C$3))),"")</f>
        <v/>
      </c>
      <c r="O1153" s="165" t="str">
        <f t="shared" si="139"/>
        <v/>
      </c>
      <c r="P1153" s="363" t="str">
        <f>IFERROR(IF(LEN(INDEX(PlansAndNotes!$E$6:$E$4005,ROW(B1153)-ROW($C$3)))=0,"",INDEX(PlansAndNotes!$E$6:$E$4005,ROW(B1153)-ROW($C$3))),"")</f>
        <v/>
      </c>
      <c r="Q1153" s="363" t="str">
        <f>IFERROR(IF(LEN(INDEX(PlansAndNotes!$G$6:$G$4005,ROW(B1153)-ROW($C$3)))=0,"",INDEX(PlansAndNotes!$G$6:$G$4005,ROW(B1153)-ROW($C$3))),"")</f>
        <v/>
      </c>
      <c r="R1153" s="361" t="str">
        <f>IFERROR(IF(LEN(D1153)&gt;0,IF(LEN(INDEX(AdressBook!$C$6:$C$25,MATCH(D1153,AdressBook!$B$6:$B$25,0),1))=0,"",INDEX(AdressBook!$C$6:$C$25,MATCH(D1153,AdressBook!$B$6:$B$25,0),1)),""),"")</f>
        <v/>
      </c>
      <c r="S1153" s="165">
        <f>IF(LEN(C1153)&gt;0,IFERROR(IF(MATCH(C1153,C1154:$C$4004,0)&gt;0,-1,ROW(S1153)-ROW($S$3)),ROW(S1153)-ROW($S$3)),-1)</f>
        <v>-1</v>
      </c>
      <c r="T1153" s="165">
        <f t="shared" si="140"/>
        <v>0</v>
      </c>
      <c r="U1153" s="165" t="str">
        <f t="shared" si="141"/>
        <v/>
      </c>
      <c r="V1153" s="165" t="str">
        <f>IFERROR(IF(OR(C1153="",S1153&lt;0),"",IF(SUBTOTAL(3,C1153:C1153)=0,-1,SUBTOTAL(3,$C$4:C1153))),"")</f>
        <v/>
      </c>
      <c r="W1153" s="156" t="str">
        <f t="array" ref="W1153">IF(LEN(C1153)&gt;0,IFERROR(IF(MATCH(C1153,$C$3:$C1152,0)&gt;0,N1153-INDEX($N$3:N1152,SUMPRODUCT(MAX(ROW($C$3:$C1152)*(C1153=$C$3:$C1152)))-2,1),""),""),"")</f>
        <v/>
      </c>
      <c r="X1153" s="156">
        <f t="shared" ca="1" si="142"/>
        <v>1</v>
      </c>
      <c r="Y1153" s="156">
        <f t="shared" ca="1" si="143"/>
        <v>1</v>
      </c>
    </row>
    <row r="1154" spans="2:25" hidden="1" x14ac:dyDescent="0.25">
      <c r="B1154" s="390" t="str">
        <f>IFERROR(IF(LEN(INDEX(PlansAndNotes!$B$6:$B$2005,ROW(A1154)-ROW($B$3)))=0,"",INDEX(PlansAndNotes!$B$6:$B$2005,ROW(A1154)-ROW($B$3))),"")</f>
        <v/>
      </c>
      <c r="C1154" s="361" t="str">
        <f t="shared" si="138"/>
        <v/>
      </c>
      <c r="D1154" s="361" t="str">
        <f>IFERROR(IF(LEN(C1154)&gt;0,IF(LEN(INDEX(TasksList!$C$6:$C$1005,MATCH(C1154,TasksList!$B$6:$B$1005,0),1))=0,"",INDEX(TasksList!$C$6:$C$1005,MATCH(C1154,TasksList!$B$6:$B$1005,0),1)),""),"")</f>
        <v/>
      </c>
      <c r="E1154" s="361" t="str">
        <f>IFERROR(IF(LEN(C1154)&gt;0,IF(LEN(INDEX(TasksList!$F$6:$F$1005,MATCH(C1154,TasksList!$B$6:$B$1005,0),1))=0,"not set!",INDEX(TasksList!$F$6:$F$1005,MATCH(C1154,TasksList!$B$6:$B$1005,0),1)),""),"")</f>
        <v/>
      </c>
      <c r="F1154" s="360" t="str">
        <f>IFERROR(IF(LEN(D1154)&gt;0,IF(LEN(INDEX(AdressBook!$D$6:$D$25,MATCH(D1154,AdressBook!$B$6:$B$25,0),1))=0,"",INDEX(AdressBook!$D$6:$D$25,MATCH(D1154,AdressBook!$B$6:$B$25,0),1)),""),"")</f>
        <v/>
      </c>
      <c r="G1154" s="361" t="str">
        <f>IFERROR(IF(LEN(INDEX(PlansAndNotes!$F$6:$F$2005,ROW(B1154)-ROW($C$3)))=0,"",INDEX(PlansAndNotes!$F$6:$F$2005,ROW(B1154)-ROW($C$3))),"")</f>
        <v/>
      </c>
      <c r="H1154" s="361" t="str">
        <f>IFERROR(IF(LEN(C1154)&gt;0,IF(LEN(INDEX(TasksList!$G$6:$G$1005,MATCH(C1154,TasksList!$B$6:$B$1005,0),1))=0,"",INDEX(TasksList!$G$6:$G$1005,MATCH(C1154,TasksList!$B$6:$B$1005,0),1)),""),"")</f>
        <v/>
      </c>
      <c r="I1154" s="381"/>
      <c r="J1154" s="400"/>
      <c r="K1154" s="400"/>
      <c r="L1154" s="179"/>
      <c r="M1154" s="381"/>
      <c r="N1154" s="362" t="str">
        <f>IFERROR(IF(LEN(INDEX(PlansAndNotes!$D$6:$D$4005,ROW(B1154)-ROW($C$3)))=0,"",INDEX(PlansAndNotes!$D$6:$D$4005,ROW(B1154)-ROW($C$3))),"")</f>
        <v/>
      </c>
      <c r="O1154" s="165" t="str">
        <f t="shared" si="139"/>
        <v/>
      </c>
      <c r="P1154" s="363" t="str">
        <f>IFERROR(IF(LEN(INDEX(PlansAndNotes!$E$6:$E$4005,ROW(B1154)-ROW($C$3)))=0,"",INDEX(PlansAndNotes!$E$6:$E$4005,ROW(B1154)-ROW($C$3))),"")</f>
        <v/>
      </c>
      <c r="Q1154" s="363" t="str">
        <f>IFERROR(IF(LEN(INDEX(PlansAndNotes!$G$6:$G$4005,ROW(B1154)-ROW($C$3)))=0,"",INDEX(PlansAndNotes!$G$6:$G$4005,ROW(B1154)-ROW($C$3))),"")</f>
        <v/>
      </c>
      <c r="R1154" s="361" t="str">
        <f>IFERROR(IF(LEN(D1154)&gt;0,IF(LEN(INDEX(AdressBook!$C$6:$C$25,MATCH(D1154,AdressBook!$B$6:$B$25,0),1))=0,"",INDEX(AdressBook!$C$6:$C$25,MATCH(D1154,AdressBook!$B$6:$B$25,0),1)),""),"")</f>
        <v/>
      </c>
      <c r="S1154" s="165">
        <f>IF(LEN(C1154)&gt;0,IFERROR(IF(MATCH(C1154,C1155:$C$4004,0)&gt;0,-1,ROW(S1154)-ROW($S$3)),ROW(S1154)-ROW($S$3)),-1)</f>
        <v>-1</v>
      </c>
      <c r="T1154" s="165">
        <f t="shared" si="140"/>
        <v>0</v>
      </c>
      <c r="U1154" s="165" t="str">
        <f t="shared" si="141"/>
        <v/>
      </c>
      <c r="V1154" s="165" t="str">
        <f>IFERROR(IF(OR(C1154="",S1154&lt;0),"",IF(SUBTOTAL(3,C1154:C1154)=0,-1,SUBTOTAL(3,$C$4:C1154))),"")</f>
        <v/>
      </c>
      <c r="W1154" s="156" t="str">
        <f t="array" ref="W1154">IF(LEN(C1154)&gt;0,IFERROR(IF(MATCH(C1154,$C$3:$C1153,0)&gt;0,N1154-INDEX($N$3:N1153,SUMPRODUCT(MAX(ROW($C$3:$C1153)*(C1154=$C$3:$C1153)))-2,1),""),""),"")</f>
        <v/>
      </c>
      <c r="X1154" s="156">
        <f t="shared" ca="1" si="142"/>
        <v>1</v>
      </c>
      <c r="Y1154" s="156">
        <f t="shared" ca="1" si="143"/>
        <v>1</v>
      </c>
    </row>
    <row r="1155" spans="2:25" hidden="1" x14ac:dyDescent="0.25">
      <c r="B1155" s="390" t="str">
        <f>IFERROR(IF(LEN(INDEX(PlansAndNotes!$B$6:$B$2005,ROW(A1155)-ROW($B$3)))=0,"",INDEX(PlansAndNotes!$B$6:$B$2005,ROW(A1155)-ROW($B$3))),"")</f>
        <v/>
      </c>
      <c r="C1155" s="361" t="str">
        <f t="shared" si="138"/>
        <v/>
      </c>
      <c r="D1155" s="361" t="str">
        <f>IFERROR(IF(LEN(C1155)&gt;0,IF(LEN(INDEX(TasksList!$C$6:$C$1005,MATCH(C1155,TasksList!$B$6:$B$1005,0),1))=0,"",INDEX(TasksList!$C$6:$C$1005,MATCH(C1155,TasksList!$B$6:$B$1005,0),1)),""),"")</f>
        <v/>
      </c>
      <c r="E1155" s="361" t="str">
        <f>IFERROR(IF(LEN(C1155)&gt;0,IF(LEN(INDEX(TasksList!$F$6:$F$1005,MATCH(C1155,TasksList!$B$6:$B$1005,0),1))=0,"not set!",INDEX(TasksList!$F$6:$F$1005,MATCH(C1155,TasksList!$B$6:$B$1005,0),1)),""),"")</f>
        <v/>
      </c>
      <c r="F1155" s="360" t="str">
        <f>IFERROR(IF(LEN(D1155)&gt;0,IF(LEN(INDEX(AdressBook!$D$6:$D$25,MATCH(D1155,AdressBook!$B$6:$B$25,0),1))=0,"",INDEX(AdressBook!$D$6:$D$25,MATCH(D1155,AdressBook!$B$6:$B$25,0),1)),""),"")</f>
        <v/>
      </c>
      <c r="G1155" s="361" t="str">
        <f>IFERROR(IF(LEN(INDEX(PlansAndNotes!$F$6:$F$2005,ROW(B1155)-ROW($C$3)))=0,"",INDEX(PlansAndNotes!$F$6:$F$2005,ROW(B1155)-ROW($C$3))),"")</f>
        <v/>
      </c>
      <c r="H1155" s="361" t="str">
        <f>IFERROR(IF(LEN(C1155)&gt;0,IF(LEN(INDEX(TasksList!$G$6:$G$1005,MATCH(C1155,TasksList!$B$6:$B$1005,0),1))=0,"",INDEX(TasksList!$G$6:$G$1005,MATCH(C1155,TasksList!$B$6:$B$1005,0),1)),""),"")</f>
        <v/>
      </c>
      <c r="I1155" s="381"/>
      <c r="J1155" s="400"/>
      <c r="K1155" s="400"/>
      <c r="L1155" s="179"/>
      <c r="M1155" s="381"/>
      <c r="N1155" s="362" t="str">
        <f>IFERROR(IF(LEN(INDEX(PlansAndNotes!$D$6:$D$4005,ROW(B1155)-ROW($C$3)))=0,"",INDEX(PlansAndNotes!$D$6:$D$4005,ROW(B1155)-ROW($C$3))),"")</f>
        <v/>
      </c>
      <c r="O1155" s="165" t="str">
        <f t="shared" si="139"/>
        <v/>
      </c>
      <c r="P1155" s="363" t="str">
        <f>IFERROR(IF(LEN(INDEX(PlansAndNotes!$E$6:$E$4005,ROW(B1155)-ROW($C$3)))=0,"",INDEX(PlansAndNotes!$E$6:$E$4005,ROW(B1155)-ROW($C$3))),"")</f>
        <v/>
      </c>
      <c r="Q1155" s="363" t="str">
        <f>IFERROR(IF(LEN(INDEX(PlansAndNotes!$G$6:$G$4005,ROW(B1155)-ROW($C$3)))=0,"",INDEX(PlansAndNotes!$G$6:$G$4005,ROW(B1155)-ROW($C$3))),"")</f>
        <v/>
      </c>
      <c r="R1155" s="361" t="str">
        <f>IFERROR(IF(LEN(D1155)&gt;0,IF(LEN(INDEX(AdressBook!$C$6:$C$25,MATCH(D1155,AdressBook!$B$6:$B$25,0),1))=0,"",INDEX(AdressBook!$C$6:$C$25,MATCH(D1155,AdressBook!$B$6:$B$25,0),1)),""),"")</f>
        <v/>
      </c>
      <c r="S1155" s="165">
        <f>IF(LEN(C1155)&gt;0,IFERROR(IF(MATCH(C1155,C1156:$C$4004,0)&gt;0,-1,ROW(S1155)-ROW($S$3)),ROW(S1155)-ROW($S$3)),-1)</f>
        <v>-1</v>
      </c>
      <c r="T1155" s="165">
        <f t="shared" si="140"/>
        <v>0</v>
      </c>
      <c r="U1155" s="165" t="str">
        <f t="shared" si="141"/>
        <v/>
      </c>
      <c r="V1155" s="165" t="str">
        <f>IFERROR(IF(OR(C1155="",S1155&lt;0),"",IF(SUBTOTAL(3,C1155:C1155)=0,-1,SUBTOTAL(3,$C$4:C1155))),"")</f>
        <v/>
      </c>
      <c r="W1155" s="156" t="str">
        <f t="array" ref="W1155">IF(LEN(C1155)&gt;0,IFERROR(IF(MATCH(C1155,$C$3:$C1154,0)&gt;0,N1155-INDEX($N$3:N1154,SUMPRODUCT(MAX(ROW($C$3:$C1154)*(C1155=$C$3:$C1154)))-2,1),""),""),"")</f>
        <v/>
      </c>
      <c r="X1155" s="156">
        <f t="shared" ca="1" si="142"/>
        <v>1</v>
      </c>
      <c r="Y1155" s="156">
        <f t="shared" ca="1" si="143"/>
        <v>1</v>
      </c>
    </row>
    <row r="1156" spans="2:25" hidden="1" x14ac:dyDescent="0.25">
      <c r="B1156" s="390" t="str">
        <f>IFERROR(IF(LEN(INDEX(PlansAndNotes!$B$6:$B$2005,ROW(A1156)-ROW($B$3)))=0,"",INDEX(PlansAndNotes!$B$6:$B$2005,ROW(A1156)-ROW($B$3))),"")</f>
        <v/>
      </c>
      <c r="C1156" s="361" t="str">
        <f t="shared" ref="C1156:C1219" si="144">IF(LEN(B1156)&gt;0,LEFT(B1156,SEARCH(" - ",B1156)-1)*1,"")</f>
        <v/>
      </c>
      <c r="D1156" s="361" t="str">
        <f>IFERROR(IF(LEN(C1156)&gt;0,IF(LEN(INDEX(TasksList!$C$6:$C$1005,MATCH(C1156,TasksList!$B$6:$B$1005,0),1))=0,"",INDEX(TasksList!$C$6:$C$1005,MATCH(C1156,TasksList!$B$6:$B$1005,0),1)),""),"")</f>
        <v/>
      </c>
      <c r="E1156" s="361" t="str">
        <f>IFERROR(IF(LEN(C1156)&gt;0,IF(LEN(INDEX(TasksList!$F$6:$F$1005,MATCH(C1156,TasksList!$B$6:$B$1005,0),1))=0,"not set!",INDEX(TasksList!$F$6:$F$1005,MATCH(C1156,TasksList!$B$6:$B$1005,0),1)),""),"")</f>
        <v/>
      </c>
      <c r="F1156" s="360" t="str">
        <f>IFERROR(IF(LEN(D1156)&gt;0,IF(LEN(INDEX(AdressBook!$D$6:$D$25,MATCH(D1156,AdressBook!$B$6:$B$25,0),1))=0,"",INDEX(AdressBook!$D$6:$D$25,MATCH(D1156,AdressBook!$B$6:$B$25,0),1)),""),"")</f>
        <v/>
      </c>
      <c r="G1156" s="361" t="str">
        <f>IFERROR(IF(LEN(INDEX(PlansAndNotes!$F$6:$F$2005,ROW(B1156)-ROW($C$3)))=0,"",INDEX(PlansAndNotes!$F$6:$F$2005,ROW(B1156)-ROW($C$3))),"")</f>
        <v/>
      </c>
      <c r="H1156" s="361" t="str">
        <f>IFERROR(IF(LEN(C1156)&gt;0,IF(LEN(INDEX(TasksList!$G$6:$G$1005,MATCH(C1156,TasksList!$B$6:$B$1005,0),1))=0,"",INDEX(TasksList!$G$6:$G$1005,MATCH(C1156,TasksList!$B$6:$B$1005,0),1)),""),"")</f>
        <v/>
      </c>
      <c r="I1156" s="381"/>
      <c r="J1156" s="400"/>
      <c r="K1156" s="400"/>
      <c r="L1156" s="179"/>
      <c r="M1156" s="381"/>
      <c r="N1156" s="362" t="str">
        <f>IFERROR(IF(LEN(INDEX(PlansAndNotes!$D$6:$D$4005,ROW(B1156)-ROW($C$3)))=0,"",INDEX(PlansAndNotes!$D$6:$D$4005,ROW(B1156)-ROW($C$3))),"")</f>
        <v/>
      </c>
      <c r="O1156" s="165" t="str">
        <f t="shared" ref="O1156:O1219" si="145">IF(LEN(B1156)&gt;0,RIGHT(B1156,LEN(B1156)-SEARCH(" - ",B1156)-2),"")</f>
        <v/>
      </c>
      <c r="P1156" s="363" t="str">
        <f>IFERROR(IF(LEN(INDEX(PlansAndNotes!$E$6:$E$4005,ROW(B1156)-ROW($C$3)))=0,"",INDEX(PlansAndNotes!$E$6:$E$4005,ROW(B1156)-ROW($C$3))),"")</f>
        <v/>
      </c>
      <c r="Q1156" s="363" t="str">
        <f>IFERROR(IF(LEN(INDEX(PlansAndNotes!$G$6:$G$4005,ROW(B1156)-ROW($C$3)))=0,"",INDEX(PlansAndNotes!$G$6:$G$4005,ROW(B1156)-ROW($C$3))),"")</f>
        <v/>
      </c>
      <c r="R1156" s="361" t="str">
        <f>IFERROR(IF(LEN(D1156)&gt;0,IF(LEN(INDEX(AdressBook!$C$6:$C$25,MATCH(D1156,AdressBook!$B$6:$B$25,0),1))=0,"",INDEX(AdressBook!$C$6:$C$25,MATCH(D1156,AdressBook!$B$6:$B$25,0),1)),""),"")</f>
        <v/>
      </c>
      <c r="S1156" s="165">
        <f>IF(LEN(C1156)&gt;0,IFERROR(IF(MATCH(C1156,C1157:$C$4004,0)&gt;0,-1,ROW(S1156)-ROW($S$3)),ROW(S1156)-ROW($S$3)),-1)</f>
        <v>-1</v>
      </c>
      <c r="T1156" s="165">
        <f t="shared" ref="T1156:T1219" si="146">IF(OR(taskRange="All tasks (all stages)",taskRange=""),ROW(T1156)-ROW($T$3),IF(S1156&gt;0,ROW(T1156)-ROW($T$3),0))*IF(OR(calendarSalesmen="",calendarSalesmen="All salesmen"),1,IF(calendarSalesmen=G1156,1,0))*IF(OR(calendarStage="",calendarStage="All Stages"),1,IF(calendarStage=P1156,1,0))</f>
        <v>0</v>
      </c>
      <c r="U1156" s="165" t="str">
        <f t="shared" ref="U1156:U1219" si="147">IF(S1156&gt;0,P1156,"")</f>
        <v/>
      </c>
      <c r="V1156" s="165" t="str">
        <f>IFERROR(IF(OR(C1156="",S1156&lt;0),"",IF(SUBTOTAL(3,C1156:C1156)=0,-1,SUBTOTAL(3,$C$4:C1156))),"")</f>
        <v/>
      </c>
      <c r="W1156" s="156" t="str">
        <f t="array" ref="W1156">IF(LEN(C1156)&gt;0,IFERROR(IF(MATCH(C1156,$C$3:$C1155,0)&gt;0,N1156-INDEX($N$3:N1155,SUMPRODUCT(MAX(ROW($C$3:$C1155)*(C1156=$C$3:$C1155)))-2,1),""),""),"")</f>
        <v/>
      </c>
      <c r="X1156" s="156">
        <f t="shared" ca="1" si="142"/>
        <v>1</v>
      </c>
      <c r="Y1156" s="156">
        <f t="shared" ca="1" si="143"/>
        <v>1</v>
      </c>
    </row>
    <row r="1157" spans="2:25" hidden="1" x14ac:dyDescent="0.25">
      <c r="B1157" s="390" t="str">
        <f>IFERROR(IF(LEN(INDEX(PlansAndNotes!$B$6:$B$2005,ROW(A1157)-ROW($B$3)))=0,"",INDEX(PlansAndNotes!$B$6:$B$2005,ROW(A1157)-ROW($B$3))),"")</f>
        <v/>
      </c>
      <c r="C1157" s="361" t="str">
        <f t="shared" si="144"/>
        <v/>
      </c>
      <c r="D1157" s="361" t="str">
        <f>IFERROR(IF(LEN(C1157)&gt;0,IF(LEN(INDEX(TasksList!$C$6:$C$1005,MATCH(C1157,TasksList!$B$6:$B$1005,0),1))=0,"",INDEX(TasksList!$C$6:$C$1005,MATCH(C1157,TasksList!$B$6:$B$1005,0),1)),""),"")</f>
        <v/>
      </c>
      <c r="E1157" s="361" t="str">
        <f>IFERROR(IF(LEN(C1157)&gt;0,IF(LEN(INDEX(TasksList!$F$6:$F$1005,MATCH(C1157,TasksList!$B$6:$B$1005,0),1))=0,"not set!",INDEX(TasksList!$F$6:$F$1005,MATCH(C1157,TasksList!$B$6:$B$1005,0),1)),""),"")</f>
        <v/>
      </c>
      <c r="F1157" s="360" t="str">
        <f>IFERROR(IF(LEN(D1157)&gt;0,IF(LEN(INDEX(AdressBook!$D$6:$D$25,MATCH(D1157,AdressBook!$B$6:$B$25,0),1))=0,"",INDEX(AdressBook!$D$6:$D$25,MATCH(D1157,AdressBook!$B$6:$B$25,0),1)),""),"")</f>
        <v/>
      </c>
      <c r="G1157" s="361" t="str">
        <f>IFERROR(IF(LEN(INDEX(PlansAndNotes!$F$6:$F$2005,ROW(B1157)-ROW($C$3)))=0,"",INDEX(PlansAndNotes!$F$6:$F$2005,ROW(B1157)-ROW($C$3))),"")</f>
        <v/>
      </c>
      <c r="H1157" s="361" t="str">
        <f>IFERROR(IF(LEN(C1157)&gt;0,IF(LEN(INDEX(TasksList!$G$6:$G$1005,MATCH(C1157,TasksList!$B$6:$B$1005,0),1))=0,"",INDEX(TasksList!$G$6:$G$1005,MATCH(C1157,TasksList!$B$6:$B$1005,0),1)),""),"")</f>
        <v/>
      </c>
      <c r="I1157" s="381"/>
      <c r="J1157" s="400"/>
      <c r="K1157" s="400"/>
      <c r="L1157" s="179"/>
      <c r="M1157" s="381"/>
      <c r="N1157" s="362" t="str">
        <f>IFERROR(IF(LEN(INDEX(PlansAndNotes!$D$6:$D$4005,ROW(B1157)-ROW($C$3)))=0,"",INDEX(PlansAndNotes!$D$6:$D$4005,ROW(B1157)-ROW($C$3))),"")</f>
        <v/>
      </c>
      <c r="O1157" s="165" t="str">
        <f t="shared" si="145"/>
        <v/>
      </c>
      <c r="P1157" s="363" t="str">
        <f>IFERROR(IF(LEN(INDEX(PlansAndNotes!$E$6:$E$4005,ROW(B1157)-ROW($C$3)))=0,"",INDEX(PlansAndNotes!$E$6:$E$4005,ROW(B1157)-ROW($C$3))),"")</f>
        <v/>
      </c>
      <c r="Q1157" s="363" t="str">
        <f>IFERROR(IF(LEN(INDEX(PlansAndNotes!$G$6:$G$4005,ROW(B1157)-ROW($C$3)))=0,"",INDEX(PlansAndNotes!$G$6:$G$4005,ROW(B1157)-ROW($C$3))),"")</f>
        <v/>
      </c>
      <c r="R1157" s="361" t="str">
        <f>IFERROR(IF(LEN(D1157)&gt;0,IF(LEN(INDEX(AdressBook!$C$6:$C$25,MATCH(D1157,AdressBook!$B$6:$B$25,0),1))=0,"",INDEX(AdressBook!$C$6:$C$25,MATCH(D1157,AdressBook!$B$6:$B$25,0),1)),""),"")</f>
        <v/>
      </c>
      <c r="S1157" s="165">
        <f>IF(LEN(C1157)&gt;0,IFERROR(IF(MATCH(C1157,C1158:$C$4004,0)&gt;0,-1,ROW(S1157)-ROW($S$3)),ROW(S1157)-ROW($S$3)),-1)</f>
        <v>-1</v>
      </c>
      <c r="T1157" s="165">
        <f t="shared" si="146"/>
        <v>0</v>
      </c>
      <c r="U1157" s="165" t="str">
        <f t="shared" si="147"/>
        <v/>
      </c>
      <c r="V1157" s="165" t="str">
        <f>IFERROR(IF(OR(C1157="",S1157&lt;0),"",IF(SUBTOTAL(3,C1157:C1157)=0,-1,SUBTOTAL(3,$C$4:C1157))),"")</f>
        <v/>
      </c>
      <c r="W1157" s="156" t="str">
        <f t="array" ref="W1157">IF(LEN(C1157)&gt;0,IFERROR(IF(MATCH(C1157,$C$3:$C1156,0)&gt;0,N1157-INDEX($N$3:N1156,SUMPRODUCT(MAX(ROW($C$3:$C1156)*(C1157=$C$3:$C1156)))-2,1),""),""),"")</f>
        <v/>
      </c>
      <c r="X1157" s="156">
        <f t="shared" ref="X1157:X1220" ca="1" si="148">IFERROR(IF($X$2="",1,IF(AND(N1157&lt;=TODAY(),N1157+$X$2&gt;=TODAY()),1,0)),"")</f>
        <v>1</v>
      </c>
      <c r="Y1157" s="156">
        <f t="shared" ref="Y1157:Y1220" ca="1" si="149">IFERROR(IF($Y$2="",1,IF(AND(N1157&lt;=TODAY(),N1157+$Y$2&gt;=TODAY()),1,0)),"")</f>
        <v>1</v>
      </c>
    </row>
    <row r="1158" spans="2:25" hidden="1" x14ac:dyDescent="0.25">
      <c r="B1158" s="390" t="str">
        <f>IFERROR(IF(LEN(INDEX(PlansAndNotes!$B$6:$B$2005,ROW(A1158)-ROW($B$3)))=0,"",INDEX(PlansAndNotes!$B$6:$B$2005,ROW(A1158)-ROW($B$3))),"")</f>
        <v/>
      </c>
      <c r="C1158" s="361" t="str">
        <f t="shared" si="144"/>
        <v/>
      </c>
      <c r="D1158" s="361" t="str">
        <f>IFERROR(IF(LEN(C1158)&gt;0,IF(LEN(INDEX(TasksList!$C$6:$C$1005,MATCH(C1158,TasksList!$B$6:$B$1005,0),1))=0,"",INDEX(TasksList!$C$6:$C$1005,MATCH(C1158,TasksList!$B$6:$B$1005,0),1)),""),"")</f>
        <v/>
      </c>
      <c r="E1158" s="361" t="str">
        <f>IFERROR(IF(LEN(C1158)&gt;0,IF(LEN(INDEX(TasksList!$F$6:$F$1005,MATCH(C1158,TasksList!$B$6:$B$1005,0),1))=0,"not set!",INDEX(TasksList!$F$6:$F$1005,MATCH(C1158,TasksList!$B$6:$B$1005,0),1)),""),"")</f>
        <v/>
      </c>
      <c r="F1158" s="360" t="str">
        <f>IFERROR(IF(LEN(D1158)&gt;0,IF(LEN(INDEX(AdressBook!$D$6:$D$25,MATCH(D1158,AdressBook!$B$6:$B$25,0),1))=0,"",INDEX(AdressBook!$D$6:$D$25,MATCH(D1158,AdressBook!$B$6:$B$25,0),1)),""),"")</f>
        <v/>
      </c>
      <c r="G1158" s="361" t="str">
        <f>IFERROR(IF(LEN(INDEX(PlansAndNotes!$F$6:$F$2005,ROW(B1158)-ROW($C$3)))=0,"",INDEX(PlansAndNotes!$F$6:$F$2005,ROW(B1158)-ROW($C$3))),"")</f>
        <v/>
      </c>
      <c r="H1158" s="361" t="str">
        <f>IFERROR(IF(LEN(C1158)&gt;0,IF(LEN(INDEX(TasksList!$G$6:$G$1005,MATCH(C1158,TasksList!$B$6:$B$1005,0),1))=0,"",INDEX(TasksList!$G$6:$G$1005,MATCH(C1158,TasksList!$B$6:$B$1005,0),1)),""),"")</f>
        <v/>
      </c>
      <c r="I1158" s="381"/>
      <c r="J1158" s="400"/>
      <c r="K1158" s="400"/>
      <c r="L1158" s="179"/>
      <c r="M1158" s="381"/>
      <c r="N1158" s="362" t="str">
        <f>IFERROR(IF(LEN(INDEX(PlansAndNotes!$D$6:$D$4005,ROW(B1158)-ROW($C$3)))=0,"",INDEX(PlansAndNotes!$D$6:$D$4005,ROW(B1158)-ROW($C$3))),"")</f>
        <v/>
      </c>
      <c r="O1158" s="165" t="str">
        <f t="shared" si="145"/>
        <v/>
      </c>
      <c r="P1158" s="363" t="str">
        <f>IFERROR(IF(LEN(INDEX(PlansAndNotes!$E$6:$E$4005,ROW(B1158)-ROW($C$3)))=0,"",INDEX(PlansAndNotes!$E$6:$E$4005,ROW(B1158)-ROW($C$3))),"")</f>
        <v/>
      </c>
      <c r="Q1158" s="363" t="str">
        <f>IFERROR(IF(LEN(INDEX(PlansAndNotes!$G$6:$G$4005,ROW(B1158)-ROW($C$3)))=0,"",INDEX(PlansAndNotes!$G$6:$G$4005,ROW(B1158)-ROW($C$3))),"")</f>
        <v/>
      </c>
      <c r="R1158" s="361" t="str">
        <f>IFERROR(IF(LEN(D1158)&gt;0,IF(LEN(INDEX(AdressBook!$C$6:$C$25,MATCH(D1158,AdressBook!$B$6:$B$25,0),1))=0,"",INDEX(AdressBook!$C$6:$C$25,MATCH(D1158,AdressBook!$B$6:$B$25,0),1)),""),"")</f>
        <v/>
      </c>
      <c r="S1158" s="165">
        <f>IF(LEN(C1158)&gt;0,IFERROR(IF(MATCH(C1158,C1159:$C$4004,0)&gt;0,-1,ROW(S1158)-ROW($S$3)),ROW(S1158)-ROW($S$3)),-1)</f>
        <v>-1</v>
      </c>
      <c r="T1158" s="165">
        <f t="shared" si="146"/>
        <v>0</v>
      </c>
      <c r="U1158" s="165" t="str">
        <f t="shared" si="147"/>
        <v/>
      </c>
      <c r="V1158" s="165" t="str">
        <f>IFERROR(IF(OR(C1158="",S1158&lt;0),"",IF(SUBTOTAL(3,C1158:C1158)=0,-1,SUBTOTAL(3,$C$4:C1158))),"")</f>
        <v/>
      </c>
      <c r="W1158" s="156" t="str">
        <f t="array" ref="W1158">IF(LEN(C1158)&gt;0,IFERROR(IF(MATCH(C1158,$C$3:$C1157,0)&gt;0,N1158-INDEX($N$3:N1157,SUMPRODUCT(MAX(ROW($C$3:$C1157)*(C1158=$C$3:$C1157)))-2,1),""),""),"")</f>
        <v/>
      </c>
      <c r="X1158" s="156">
        <f t="shared" ca="1" si="148"/>
        <v>1</v>
      </c>
      <c r="Y1158" s="156">
        <f t="shared" ca="1" si="149"/>
        <v>1</v>
      </c>
    </row>
    <row r="1159" spans="2:25" hidden="1" x14ac:dyDescent="0.25">
      <c r="B1159" s="390" t="str">
        <f>IFERROR(IF(LEN(INDEX(PlansAndNotes!$B$6:$B$2005,ROW(A1159)-ROW($B$3)))=0,"",INDEX(PlansAndNotes!$B$6:$B$2005,ROW(A1159)-ROW($B$3))),"")</f>
        <v/>
      </c>
      <c r="C1159" s="361" t="str">
        <f t="shared" si="144"/>
        <v/>
      </c>
      <c r="D1159" s="361" t="str">
        <f>IFERROR(IF(LEN(C1159)&gt;0,IF(LEN(INDEX(TasksList!$C$6:$C$1005,MATCH(C1159,TasksList!$B$6:$B$1005,0),1))=0,"",INDEX(TasksList!$C$6:$C$1005,MATCH(C1159,TasksList!$B$6:$B$1005,0),1)),""),"")</f>
        <v/>
      </c>
      <c r="E1159" s="361" t="str">
        <f>IFERROR(IF(LEN(C1159)&gt;0,IF(LEN(INDEX(TasksList!$F$6:$F$1005,MATCH(C1159,TasksList!$B$6:$B$1005,0),1))=0,"not set!",INDEX(TasksList!$F$6:$F$1005,MATCH(C1159,TasksList!$B$6:$B$1005,0),1)),""),"")</f>
        <v/>
      </c>
      <c r="F1159" s="360" t="str">
        <f>IFERROR(IF(LEN(D1159)&gt;0,IF(LEN(INDEX(AdressBook!$D$6:$D$25,MATCH(D1159,AdressBook!$B$6:$B$25,0),1))=0,"",INDEX(AdressBook!$D$6:$D$25,MATCH(D1159,AdressBook!$B$6:$B$25,0),1)),""),"")</f>
        <v/>
      </c>
      <c r="G1159" s="361" t="str">
        <f>IFERROR(IF(LEN(INDEX(PlansAndNotes!$F$6:$F$2005,ROW(B1159)-ROW($C$3)))=0,"",INDEX(PlansAndNotes!$F$6:$F$2005,ROW(B1159)-ROW($C$3))),"")</f>
        <v/>
      </c>
      <c r="H1159" s="361" t="str">
        <f>IFERROR(IF(LEN(C1159)&gt;0,IF(LEN(INDEX(TasksList!$G$6:$G$1005,MATCH(C1159,TasksList!$B$6:$B$1005,0),1))=0,"",INDEX(TasksList!$G$6:$G$1005,MATCH(C1159,TasksList!$B$6:$B$1005,0),1)),""),"")</f>
        <v/>
      </c>
      <c r="I1159" s="381"/>
      <c r="J1159" s="400"/>
      <c r="K1159" s="400"/>
      <c r="L1159" s="179"/>
      <c r="M1159" s="381"/>
      <c r="N1159" s="362" t="str">
        <f>IFERROR(IF(LEN(INDEX(PlansAndNotes!$D$6:$D$4005,ROW(B1159)-ROW($C$3)))=0,"",INDEX(PlansAndNotes!$D$6:$D$4005,ROW(B1159)-ROW($C$3))),"")</f>
        <v/>
      </c>
      <c r="O1159" s="165" t="str">
        <f t="shared" si="145"/>
        <v/>
      </c>
      <c r="P1159" s="363" t="str">
        <f>IFERROR(IF(LEN(INDEX(PlansAndNotes!$E$6:$E$4005,ROW(B1159)-ROW($C$3)))=0,"",INDEX(PlansAndNotes!$E$6:$E$4005,ROW(B1159)-ROW($C$3))),"")</f>
        <v/>
      </c>
      <c r="Q1159" s="363" t="str">
        <f>IFERROR(IF(LEN(INDEX(PlansAndNotes!$G$6:$G$4005,ROW(B1159)-ROW($C$3)))=0,"",INDEX(PlansAndNotes!$G$6:$G$4005,ROW(B1159)-ROW($C$3))),"")</f>
        <v/>
      </c>
      <c r="R1159" s="361" t="str">
        <f>IFERROR(IF(LEN(D1159)&gt;0,IF(LEN(INDEX(AdressBook!$C$6:$C$25,MATCH(D1159,AdressBook!$B$6:$B$25,0),1))=0,"",INDEX(AdressBook!$C$6:$C$25,MATCH(D1159,AdressBook!$B$6:$B$25,0),1)),""),"")</f>
        <v/>
      </c>
      <c r="S1159" s="165">
        <f>IF(LEN(C1159)&gt;0,IFERROR(IF(MATCH(C1159,C1160:$C$4004,0)&gt;0,-1,ROW(S1159)-ROW($S$3)),ROW(S1159)-ROW($S$3)),-1)</f>
        <v>-1</v>
      </c>
      <c r="T1159" s="165">
        <f t="shared" si="146"/>
        <v>0</v>
      </c>
      <c r="U1159" s="165" t="str">
        <f t="shared" si="147"/>
        <v/>
      </c>
      <c r="V1159" s="165" t="str">
        <f>IFERROR(IF(OR(C1159="",S1159&lt;0),"",IF(SUBTOTAL(3,C1159:C1159)=0,-1,SUBTOTAL(3,$C$4:C1159))),"")</f>
        <v/>
      </c>
      <c r="W1159" s="156" t="str">
        <f t="array" ref="W1159">IF(LEN(C1159)&gt;0,IFERROR(IF(MATCH(C1159,$C$3:$C1158,0)&gt;0,N1159-INDEX($N$3:N1158,SUMPRODUCT(MAX(ROW($C$3:$C1158)*(C1159=$C$3:$C1158)))-2,1),""),""),"")</f>
        <v/>
      </c>
      <c r="X1159" s="156">
        <f t="shared" ca="1" si="148"/>
        <v>1</v>
      </c>
      <c r="Y1159" s="156">
        <f t="shared" ca="1" si="149"/>
        <v>1</v>
      </c>
    </row>
    <row r="1160" spans="2:25" hidden="1" x14ac:dyDescent="0.25">
      <c r="B1160" s="390" t="str">
        <f>IFERROR(IF(LEN(INDEX(PlansAndNotes!$B$6:$B$2005,ROW(A1160)-ROW($B$3)))=0,"",INDEX(PlansAndNotes!$B$6:$B$2005,ROW(A1160)-ROW($B$3))),"")</f>
        <v/>
      </c>
      <c r="C1160" s="361" t="str">
        <f t="shared" si="144"/>
        <v/>
      </c>
      <c r="D1160" s="361" t="str">
        <f>IFERROR(IF(LEN(C1160)&gt;0,IF(LEN(INDEX(TasksList!$C$6:$C$1005,MATCH(C1160,TasksList!$B$6:$B$1005,0),1))=0,"",INDEX(TasksList!$C$6:$C$1005,MATCH(C1160,TasksList!$B$6:$B$1005,0),1)),""),"")</f>
        <v/>
      </c>
      <c r="E1160" s="361" t="str">
        <f>IFERROR(IF(LEN(C1160)&gt;0,IF(LEN(INDEX(TasksList!$F$6:$F$1005,MATCH(C1160,TasksList!$B$6:$B$1005,0),1))=0,"not set!",INDEX(TasksList!$F$6:$F$1005,MATCH(C1160,TasksList!$B$6:$B$1005,0),1)),""),"")</f>
        <v/>
      </c>
      <c r="F1160" s="360" t="str">
        <f>IFERROR(IF(LEN(D1160)&gt;0,IF(LEN(INDEX(AdressBook!$D$6:$D$25,MATCH(D1160,AdressBook!$B$6:$B$25,0),1))=0,"",INDEX(AdressBook!$D$6:$D$25,MATCH(D1160,AdressBook!$B$6:$B$25,0),1)),""),"")</f>
        <v/>
      </c>
      <c r="G1160" s="361" t="str">
        <f>IFERROR(IF(LEN(INDEX(PlansAndNotes!$F$6:$F$2005,ROW(B1160)-ROW($C$3)))=0,"",INDEX(PlansAndNotes!$F$6:$F$2005,ROW(B1160)-ROW($C$3))),"")</f>
        <v/>
      </c>
      <c r="H1160" s="361" t="str">
        <f>IFERROR(IF(LEN(C1160)&gt;0,IF(LEN(INDEX(TasksList!$G$6:$G$1005,MATCH(C1160,TasksList!$B$6:$B$1005,0),1))=0,"",INDEX(TasksList!$G$6:$G$1005,MATCH(C1160,TasksList!$B$6:$B$1005,0),1)),""),"")</f>
        <v/>
      </c>
      <c r="I1160" s="381"/>
      <c r="J1160" s="400"/>
      <c r="K1160" s="400"/>
      <c r="L1160" s="179"/>
      <c r="M1160" s="381"/>
      <c r="N1160" s="362" t="str">
        <f>IFERROR(IF(LEN(INDEX(PlansAndNotes!$D$6:$D$4005,ROW(B1160)-ROW($C$3)))=0,"",INDEX(PlansAndNotes!$D$6:$D$4005,ROW(B1160)-ROW($C$3))),"")</f>
        <v/>
      </c>
      <c r="O1160" s="165" t="str">
        <f t="shared" si="145"/>
        <v/>
      </c>
      <c r="P1160" s="363" t="str">
        <f>IFERROR(IF(LEN(INDEX(PlansAndNotes!$E$6:$E$4005,ROW(B1160)-ROW($C$3)))=0,"",INDEX(PlansAndNotes!$E$6:$E$4005,ROW(B1160)-ROW($C$3))),"")</f>
        <v/>
      </c>
      <c r="Q1160" s="363" t="str">
        <f>IFERROR(IF(LEN(INDEX(PlansAndNotes!$G$6:$G$4005,ROW(B1160)-ROW($C$3)))=0,"",INDEX(PlansAndNotes!$G$6:$G$4005,ROW(B1160)-ROW($C$3))),"")</f>
        <v/>
      </c>
      <c r="R1160" s="361" t="str">
        <f>IFERROR(IF(LEN(D1160)&gt;0,IF(LEN(INDEX(AdressBook!$C$6:$C$25,MATCH(D1160,AdressBook!$B$6:$B$25,0),1))=0,"",INDEX(AdressBook!$C$6:$C$25,MATCH(D1160,AdressBook!$B$6:$B$25,0),1)),""),"")</f>
        <v/>
      </c>
      <c r="S1160" s="165">
        <f>IF(LEN(C1160)&gt;0,IFERROR(IF(MATCH(C1160,C1161:$C$4004,0)&gt;0,-1,ROW(S1160)-ROW($S$3)),ROW(S1160)-ROW($S$3)),-1)</f>
        <v>-1</v>
      </c>
      <c r="T1160" s="165">
        <f t="shared" si="146"/>
        <v>0</v>
      </c>
      <c r="U1160" s="165" t="str">
        <f t="shared" si="147"/>
        <v/>
      </c>
      <c r="V1160" s="165" t="str">
        <f>IFERROR(IF(OR(C1160="",S1160&lt;0),"",IF(SUBTOTAL(3,C1160:C1160)=0,-1,SUBTOTAL(3,$C$4:C1160))),"")</f>
        <v/>
      </c>
      <c r="W1160" s="156" t="str">
        <f t="array" ref="W1160">IF(LEN(C1160)&gt;0,IFERROR(IF(MATCH(C1160,$C$3:$C1159,0)&gt;0,N1160-INDEX($N$3:N1159,SUMPRODUCT(MAX(ROW($C$3:$C1159)*(C1160=$C$3:$C1159)))-2,1),""),""),"")</f>
        <v/>
      </c>
      <c r="X1160" s="156">
        <f t="shared" ca="1" si="148"/>
        <v>1</v>
      </c>
      <c r="Y1160" s="156">
        <f t="shared" ca="1" si="149"/>
        <v>1</v>
      </c>
    </row>
    <row r="1161" spans="2:25" hidden="1" x14ac:dyDescent="0.25">
      <c r="B1161" s="390" t="str">
        <f>IFERROR(IF(LEN(INDEX(PlansAndNotes!$B$6:$B$2005,ROW(A1161)-ROW($B$3)))=0,"",INDEX(PlansAndNotes!$B$6:$B$2005,ROW(A1161)-ROW($B$3))),"")</f>
        <v/>
      </c>
      <c r="C1161" s="361" t="str">
        <f t="shared" si="144"/>
        <v/>
      </c>
      <c r="D1161" s="361" t="str">
        <f>IFERROR(IF(LEN(C1161)&gt;0,IF(LEN(INDEX(TasksList!$C$6:$C$1005,MATCH(C1161,TasksList!$B$6:$B$1005,0),1))=0,"",INDEX(TasksList!$C$6:$C$1005,MATCH(C1161,TasksList!$B$6:$B$1005,0),1)),""),"")</f>
        <v/>
      </c>
      <c r="E1161" s="361" t="str">
        <f>IFERROR(IF(LEN(C1161)&gt;0,IF(LEN(INDEX(TasksList!$F$6:$F$1005,MATCH(C1161,TasksList!$B$6:$B$1005,0),1))=0,"not set!",INDEX(TasksList!$F$6:$F$1005,MATCH(C1161,TasksList!$B$6:$B$1005,0),1)),""),"")</f>
        <v/>
      </c>
      <c r="F1161" s="360" t="str">
        <f>IFERROR(IF(LEN(D1161)&gt;0,IF(LEN(INDEX(AdressBook!$D$6:$D$25,MATCH(D1161,AdressBook!$B$6:$B$25,0),1))=0,"",INDEX(AdressBook!$D$6:$D$25,MATCH(D1161,AdressBook!$B$6:$B$25,0),1)),""),"")</f>
        <v/>
      </c>
      <c r="G1161" s="361" t="str">
        <f>IFERROR(IF(LEN(INDEX(PlansAndNotes!$F$6:$F$2005,ROW(B1161)-ROW($C$3)))=0,"",INDEX(PlansAndNotes!$F$6:$F$2005,ROW(B1161)-ROW($C$3))),"")</f>
        <v/>
      </c>
      <c r="H1161" s="361" t="str">
        <f>IFERROR(IF(LEN(C1161)&gt;0,IF(LEN(INDEX(TasksList!$G$6:$G$1005,MATCH(C1161,TasksList!$B$6:$B$1005,0),1))=0,"",INDEX(TasksList!$G$6:$G$1005,MATCH(C1161,TasksList!$B$6:$B$1005,0),1)),""),"")</f>
        <v/>
      </c>
      <c r="I1161" s="381"/>
      <c r="J1161" s="400"/>
      <c r="K1161" s="400"/>
      <c r="L1161" s="179"/>
      <c r="M1161" s="381"/>
      <c r="N1161" s="362" t="str">
        <f>IFERROR(IF(LEN(INDEX(PlansAndNotes!$D$6:$D$4005,ROW(B1161)-ROW($C$3)))=0,"",INDEX(PlansAndNotes!$D$6:$D$4005,ROW(B1161)-ROW($C$3))),"")</f>
        <v/>
      </c>
      <c r="O1161" s="165" t="str">
        <f t="shared" si="145"/>
        <v/>
      </c>
      <c r="P1161" s="363" t="str">
        <f>IFERROR(IF(LEN(INDEX(PlansAndNotes!$E$6:$E$4005,ROW(B1161)-ROW($C$3)))=0,"",INDEX(PlansAndNotes!$E$6:$E$4005,ROW(B1161)-ROW($C$3))),"")</f>
        <v/>
      </c>
      <c r="Q1161" s="363" t="str">
        <f>IFERROR(IF(LEN(INDEX(PlansAndNotes!$G$6:$G$4005,ROW(B1161)-ROW($C$3)))=0,"",INDEX(PlansAndNotes!$G$6:$G$4005,ROW(B1161)-ROW($C$3))),"")</f>
        <v/>
      </c>
      <c r="R1161" s="361" t="str">
        <f>IFERROR(IF(LEN(D1161)&gt;0,IF(LEN(INDEX(AdressBook!$C$6:$C$25,MATCH(D1161,AdressBook!$B$6:$B$25,0),1))=0,"",INDEX(AdressBook!$C$6:$C$25,MATCH(D1161,AdressBook!$B$6:$B$25,0),1)),""),"")</f>
        <v/>
      </c>
      <c r="S1161" s="165">
        <f>IF(LEN(C1161)&gt;0,IFERROR(IF(MATCH(C1161,C1162:$C$4004,0)&gt;0,-1,ROW(S1161)-ROW($S$3)),ROW(S1161)-ROW($S$3)),-1)</f>
        <v>-1</v>
      </c>
      <c r="T1161" s="165">
        <f t="shared" si="146"/>
        <v>0</v>
      </c>
      <c r="U1161" s="165" t="str">
        <f t="shared" si="147"/>
        <v/>
      </c>
      <c r="V1161" s="165" t="str">
        <f>IFERROR(IF(OR(C1161="",S1161&lt;0),"",IF(SUBTOTAL(3,C1161:C1161)=0,-1,SUBTOTAL(3,$C$4:C1161))),"")</f>
        <v/>
      </c>
      <c r="W1161" s="156" t="str">
        <f t="array" ref="W1161">IF(LEN(C1161)&gt;0,IFERROR(IF(MATCH(C1161,$C$3:$C1160,0)&gt;0,N1161-INDEX($N$3:N1160,SUMPRODUCT(MAX(ROW($C$3:$C1160)*(C1161=$C$3:$C1160)))-2,1),""),""),"")</f>
        <v/>
      </c>
      <c r="X1161" s="156">
        <f t="shared" ca="1" si="148"/>
        <v>1</v>
      </c>
      <c r="Y1161" s="156">
        <f t="shared" ca="1" si="149"/>
        <v>1</v>
      </c>
    </row>
    <row r="1162" spans="2:25" hidden="1" x14ac:dyDescent="0.25">
      <c r="B1162" s="390" t="str">
        <f>IFERROR(IF(LEN(INDEX(PlansAndNotes!$B$6:$B$2005,ROW(A1162)-ROW($B$3)))=0,"",INDEX(PlansAndNotes!$B$6:$B$2005,ROW(A1162)-ROW($B$3))),"")</f>
        <v/>
      </c>
      <c r="C1162" s="361" t="str">
        <f t="shared" si="144"/>
        <v/>
      </c>
      <c r="D1162" s="361" t="str">
        <f>IFERROR(IF(LEN(C1162)&gt;0,IF(LEN(INDEX(TasksList!$C$6:$C$1005,MATCH(C1162,TasksList!$B$6:$B$1005,0),1))=0,"",INDEX(TasksList!$C$6:$C$1005,MATCH(C1162,TasksList!$B$6:$B$1005,0),1)),""),"")</f>
        <v/>
      </c>
      <c r="E1162" s="361" t="str">
        <f>IFERROR(IF(LEN(C1162)&gt;0,IF(LEN(INDEX(TasksList!$F$6:$F$1005,MATCH(C1162,TasksList!$B$6:$B$1005,0),1))=0,"not set!",INDEX(TasksList!$F$6:$F$1005,MATCH(C1162,TasksList!$B$6:$B$1005,0),1)),""),"")</f>
        <v/>
      </c>
      <c r="F1162" s="360" t="str">
        <f>IFERROR(IF(LEN(D1162)&gt;0,IF(LEN(INDEX(AdressBook!$D$6:$D$25,MATCH(D1162,AdressBook!$B$6:$B$25,0),1))=0,"",INDEX(AdressBook!$D$6:$D$25,MATCH(D1162,AdressBook!$B$6:$B$25,0),1)),""),"")</f>
        <v/>
      </c>
      <c r="G1162" s="361" t="str">
        <f>IFERROR(IF(LEN(INDEX(PlansAndNotes!$F$6:$F$2005,ROW(B1162)-ROW($C$3)))=0,"",INDEX(PlansAndNotes!$F$6:$F$2005,ROW(B1162)-ROW($C$3))),"")</f>
        <v/>
      </c>
      <c r="H1162" s="361" t="str">
        <f>IFERROR(IF(LEN(C1162)&gt;0,IF(LEN(INDEX(TasksList!$G$6:$G$1005,MATCH(C1162,TasksList!$B$6:$B$1005,0),1))=0,"",INDEX(TasksList!$G$6:$G$1005,MATCH(C1162,TasksList!$B$6:$B$1005,0),1)),""),"")</f>
        <v/>
      </c>
      <c r="I1162" s="381"/>
      <c r="J1162" s="400"/>
      <c r="K1162" s="400"/>
      <c r="L1162" s="179"/>
      <c r="M1162" s="381"/>
      <c r="N1162" s="362" t="str">
        <f>IFERROR(IF(LEN(INDEX(PlansAndNotes!$D$6:$D$4005,ROW(B1162)-ROW($C$3)))=0,"",INDEX(PlansAndNotes!$D$6:$D$4005,ROW(B1162)-ROW($C$3))),"")</f>
        <v/>
      </c>
      <c r="O1162" s="165" t="str">
        <f t="shared" si="145"/>
        <v/>
      </c>
      <c r="P1162" s="363" t="str">
        <f>IFERROR(IF(LEN(INDEX(PlansAndNotes!$E$6:$E$4005,ROW(B1162)-ROW($C$3)))=0,"",INDEX(PlansAndNotes!$E$6:$E$4005,ROW(B1162)-ROW($C$3))),"")</f>
        <v/>
      </c>
      <c r="Q1162" s="363" t="str">
        <f>IFERROR(IF(LEN(INDEX(PlansAndNotes!$G$6:$G$4005,ROW(B1162)-ROW($C$3)))=0,"",INDEX(PlansAndNotes!$G$6:$G$4005,ROW(B1162)-ROW($C$3))),"")</f>
        <v/>
      </c>
      <c r="R1162" s="361" t="str">
        <f>IFERROR(IF(LEN(D1162)&gt;0,IF(LEN(INDEX(AdressBook!$C$6:$C$25,MATCH(D1162,AdressBook!$B$6:$B$25,0),1))=0,"",INDEX(AdressBook!$C$6:$C$25,MATCH(D1162,AdressBook!$B$6:$B$25,0),1)),""),"")</f>
        <v/>
      </c>
      <c r="S1162" s="165">
        <f>IF(LEN(C1162)&gt;0,IFERROR(IF(MATCH(C1162,C1163:$C$4004,0)&gt;0,-1,ROW(S1162)-ROW($S$3)),ROW(S1162)-ROW($S$3)),-1)</f>
        <v>-1</v>
      </c>
      <c r="T1162" s="165">
        <f t="shared" si="146"/>
        <v>0</v>
      </c>
      <c r="U1162" s="165" t="str">
        <f t="shared" si="147"/>
        <v/>
      </c>
      <c r="V1162" s="165" t="str">
        <f>IFERROR(IF(OR(C1162="",S1162&lt;0),"",IF(SUBTOTAL(3,C1162:C1162)=0,-1,SUBTOTAL(3,$C$4:C1162))),"")</f>
        <v/>
      </c>
      <c r="W1162" s="156" t="str">
        <f t="array" ref="W1162">IF(LEN(C1162)&gt;0,IFERROR(IF(MATCH(C1162,$C$3:$C1161,0)&gt;0,N1162-INDEX($N$3:N1161,SUMPRODUCT(MAX(ROW($C$3:$C1161)*(C1162=$C$3:$C1161)))-2,1),""),""),"")</f>
        <v/>
      </c>
      <c r="X1162" s="156">
        <f t="shared" ca="1" si="148"/>
        <v>1</v>
      </c>
      <c r="Y1162" s="156">
        <f t="shared" ca="1" si="149"/>
        <v>1</v>
      </c>
    </row>
    <row r="1163" spans="2:25" hidden="1" x14ac:dyDescent="0.25">
      <c r="B1163" s="390" t="str">
        <f>IFERROR(IF(LEN(INDEX(PlansAndNotes!$B$6:$B$2005,ROW(A1163)-ROW($B$3)))=0,"",INDEX(PlansAndNotes!$B$6:$B$2005,ROW(A1163)-ROW($B$3))),"")</f>
        <v/>
      </c>
      <c r="C1163" s="361" t="str">
        <f t="shared" si="144"/>
        <v/>
      </c>
      <c r="D1163" s="361" t="str">
        <f>IFERROR(IF(LEN(C1163)&gt;0,IF(LEN(INDEX(TasksList!$C$6:$C$1005,MATCH(C1163,TasksList!$B$6:$B$1005,0),1))=0,"",INDEX(TasksList!$C$6:$C$1005,MATCH(C1163,TasksList!$B$6:$B$1005,0),1)),""),"")</f>
        <v/>
      </c>
      <c r="E1163" s="361" t="str">
        <f>IFERROR(IF(LEN(C1163)&gt;0,IF(LEN(INDEX(TasksList!$F$6:$F$1005,MATCH(C1163,TasksList!$B$6:$B$1005,0),1))=0,"not set!",INDEX(TasksList!$F$6:$F$1005,MATCH(C1163,TasksList!$B$6:$B$1005,0),1)),""),"")</f>
        <v/>
      </c>
      <c r="F1163" s="360" t="str">
        <f>IFERROR(IF(LEN(D1163)&gt;0,IF(LEN(INDEX(AdressBook!$D$6:$D$25,MATCH(D1163,AdressBook!$B$6:$B$25,0),1))=0,"",INDEX(AdressBook!$D$6:$D$25,MATCH(D1163,AdressBook!$B$6:$B$25,0),1)),""),"")</f>
        <v/>
      </c>
      <c r="G1163" s="361" t="str">
        <f>IFERROR(IF(LEN(INDEX(PlansAndNotes!$F$6:$F$2005,ROW(B1163)-ROW($C$3)))=0,"",INDEX(PlansAndNotes!$F$6:$F$2005,ROW(B1163)-ROW($C$3))),"")</f>
        <v/>
      </c>
      <c r="H1163" s="361" t="str">
        <f>IFERROR(IF(LEN(C1163)&gt;0,IF(LEN(INDEX(TasksList!$G$6:$G$1005,MATCH(C1163,TasksList!$B$6:$B$1005,0),1))=0,"",INDEX(TasksList!$G$6:$G$1005,MATCH(C1163,TasksList!$B$6:$B$1005,0),1)),""),"")</f>
        <v/>
      </c>
      <c r="I1163" s="381"/>
      <c r="J1163" s="400"/>
      <c r="K1163" s="400"/>
      <c r="L1163" s="179"/>
      <c r="M1163" s="381"/>
      <c r="N1163" s="362" t="str">
        <f>IFERROR(IF(LEN(INDEX(PlansAndNotes!$D$6:$D$4005,ROW(B1163)-ROW($C$3)))=0,"",INDEX(PlansAndNotes!$D$6:$D$4005,ROW(B1163)-ROW($C$3))),"")</f>
        <v/>
      </c>
      <c r="O1163" s="165" t="str">
        <f t="shared" si="145"/>
        <v/>
      </c>
      <c r="P1163" s="363" t="str">
        <f>IFERROR(IF(LEN(INDEX(PlansAndNotes!$E$6:$E$4005,ROW(B1163)-ROW($C$3)))=0,"",INDEX(PlansAndNotes!$E$6:$E$4005,ROW(B1163)-ROW($C$3))),"")</f>
        <v/>
      </c>
      <c r="Q1163" s="363" t="str">
        <f>IFERROR(IF(LEN(INDEX(PlansAndNotes!$G$6:$G$4005,ROW(B1163)-ROW($C$3)))=0,"",INDEX(PlansAndNotes!$G$6:$G$4005,ROW(B1163)-ROW($C$3))),"")</f>
        <v/>
      </c>
      <c r="R1163" s="361" t="str">
        <f>IFERROR(IF(LEN(D1163)&gt;0,IF(LEN(INDEX(AdressBook!$C$6:$C$25,MATCH(D1163,AdressBook!$B$6:$B$25,0),1))=0,"",INDEX(AdressBook!$C$6:$C$25,MATCH(D1163,AdressBook!$B$6:$B$25,0),1)),""),"")</f>
        <v/>
      </c>
      <c r="S1163" s="165">
        <f>IF(LEN(C1163)&gt;0,IFERROR(IF(MATCH(C1163,C1164:$C$4004,0)&gt;0,-1,ROW(S1163)-ROW($S$3)),ROW(S1163)-ROW($S$3)),-1)</f>
        <v>-1</v>
      </c>
      <c r="T1163" s="165">
        <f t="shared" si="146"/>
        <v>0</v>
      </c>
      <c r="U1163" s="165" t="str">
        <f t="shared" si="147"/>
        <v/>
      </c>
      <c r="V1163" s="165" t="str">
        <f>IFERROR(IF(OR(C1163="",S1163&lt;0),"",IF(SUBTOTAL(3,C1163:C1163)=0,-1,SUBTOTAL(3,$C$4:C1163))),"")</f>
        <v/>
      </c>
      <c r="W1163" s="156" t="str">
        <f t="array" ref="W1163">IF(LEN(C1163)&gt;0,IFERROR(IF(MATCH(C1163,$C$3:$C1162,0)&gt;0,N1163-INDEX($N$3:N1162,SUMPRODUCT(MAX(ROW($C$3:$C1162)*(C1163=$C$3:$C1162)))-2,1),""),""),"")</f>
        <v/>
      </c>
      <c r="X1163" s="156">
        <f t="shared" ca="1" si="148"/>
        <v>1</v>
      </c>
      <c r="Y1163" s="156">
        <f t="shared" ca="1" si="149"/>
        <v>1</v>
      </c>
    </row>
    <row r="1164" spans="2:25" hidden="1" x14ac:dyDescent="0.25">
      <c r="B1164" s="390" t="str">
        <f>IFERROR(IF(LEN(INDEX(PlansAndNotes!$B$6:$B$2005,ROW(A1164)-ROW($B$3)))=0,"",INDEX(PlansAndNotes!$B$6:$B$2005,ROW(A1164)-ROW($B$3))),"")</f>
        <v/>
      </c>
      <c r="C1164" s="361" t="str">
        <f t="shared" si="144"/>
        <v/>
      </c>
      <c r="D1164" s="361" t="str">
        <f>IFERROR(IF(LEN(C1164)&gt;0,IF(LEN(INDEX(TasksList!$C$6:$C$1005,MATCH(C1164,TasksList!$B$6:$B$1005,0),1))=0,"",INDEX(TasksList!$C$6:$C$1005,MATCH(C1164,TasksList!$B$6:$B$1005,0),1)),""),"")</f>
        <v/>
      </c>
      <c r="E1164" s="361" t="str">
        <f>IFERROR(IF(LEN(C1164)&gt;0,IF(LEN(INDEX(TasksList!$F$6:$F$1005,MATCH(C1164,TasksList!$B$6:$B$1005,0),1))=0,"not set!",INDEX(TasksList!$F$6:$F$1005,MATCH(C1164,TasksList!$B$6:$B$1005,0),1)),""),"")</f>
        <v/>
      </c>
      <c r="F1164" s="360" t="str">
        <f>IFERROR(IF(LEN(D1164)&gt;0,IF(LEN(INDEX(AdressBook!$D$6:$D$25,MATCH(D1164,AdressBook!$B$6:$B$25,0),1))=0,"",INDEX(AdressBook!$D$6:$D$25,MATCH(D1164,AdressBook!$B$6:$B$25,0),1)),""),"")</f>
        <v/>
      </c>
      <c r="G1164" s="361" t="str">
        <f>IFERROR(IF(LEN(INDEX(PlansAndNotes!$F$6:$F$2005,ROW(B1164)-ROW($C$3)))=0,"",INDEX(PlansAndNotes!$F$6:$F$2005,ROW(B1164)-ROW($C$3))),"")</f>
        <v/>
      </c>
      <c r="H1164" s="361" t="str">
        <f>IFERROR(IF(LEN(C1164)&gt;0,IF(LEN(INDEX(TasksList!$G$6:$G$1005,MATCH(C1164,TasksList!$B$6:$B$1005,0),1))=0,"",INDEX(TasksList!$G$6:$G$1005,MATCH(C1164,TasksList!$B$6:$B$1005,0),1)),""),"")</f>
        <v/>
      </c>
      <c r="I1164" s="381"/>
      <c r="J1164" s="400"/>
      <c r="K1164" s="400"/>
      <c r="L1164" s="179"/>
      <c r="M1164" s="381"/>
      <c r="N1164" s="362" t="str">
        <f>IFERROR(IF(LEN(INDEX(PlansAndNotes!$D$6:$D$4005,ROW(B1164)-ROW($C$3)))=0,"",INDEX(PlansAndNotes!$D$6:$D$4005,ROW(B1164)-ROW($C$3))),"")</f>
        <v/>
      </c>
      <c r="O1164" s="165" t="str">
        <f t="shared" si="145"/>
        <v/>
      </c>
      <c r="P1164" s="363" t="str">
        <f>IFERROR(IF(LEN(INDEX(PlansAndNotes!$E$6:$E$4005,ROW(B1164)-ROW($C$3)))=0,"",INDEX(PlansAndNotes!$E$6:$E$4005,ROW(B1164)-ROW($C$3))),"")</f>
        <v/>
      </c>
      <c r="Q1164" s="363" t="str">
        <f>IFERROR(IF(LEN(INDEX(PlansAndNotes!$G$6:$G$4005,ROW(B1164)-ROW($C$3)))=0,"",INDEX(PlansAndNotes!$G$6:$G$4005,ROW(B1164)-ROW($C$3))),"")</f>
        <v/>
      </c>
      <c r="R1164" s="361" t="str">
        <f>IFERROR(IF(LEN(D1164)&gt;0,IF(LEN(INDEX(AdressBook!$C$6:$C$25,MATCH(D1164,AdressBook!$B$6:$B$25,0),1))=0,"",INDEX(AdressBook!$C$6:$C$25,MATCH(D1164,AdressBook!$B$6:$B$25,0),1)),""),"")</f>
        <v/>
      </c>
      <c r="S1164" s="165">
        <f>IF(LEN(C1164)&gt;0,IFERROR(IF(MATCH(C1164,C1165:$C$4004,0)&gt;0,-1,ROW(S1164)-ROW($S$3)),ROW(S1164)-ROW($S$3)),-1)</f>
        <v>-1</v>
      </c>
      <c r="T1164" s="165">
        <f t="shared" si="146"/>
        <v>0</v>
      </c>
      <c r="U1164" s="165" t="str">
        <f t="shared" si="147"/>
        <v/>
      </c>
      <c r="V1164" s="165" t="str">
        <f>IFERROR(IF(OR(C1164="",S1164&lt;0),"",IF(SUBTOTAL(3,C1164:C1164)=0,-1,SUBTOTAL(3,$C$4:C1164))),"")</f>
        <v/>
      </c>
      <c r="W1164" s="156" t="str">
        <f t="array" ref="W1164">IF(LEN(C1164)&gt;0,IFERROR(IF(MATCH(C1164,$C$3:$C1163,0)&gt;0,N1164-INDEX($N$3:N1163,SUMPRODUCT(MAX(ROW($C$3:$C1163)*(C1164=$C$3:$C1163)))-2,1),""),""),"")</f>
        <v/>
      </c>
      <c r="X1164" s="156">
        <f t="shared" ca="1" si="148"/>
        <v>1</v>
      </c>
      <c r="Y1164" s="156">
        <f t="shared" ca="1" si="149"/>
        <v>1</v>
      </c>
    </row>
    <row r="1165" spans="2:25" hidden="1" x14ac:dyDescent="0.25">
      <c r="B1165" s="390" t="str">
        <f>IFERROR(IF(LEN(INDEX(PlansAndNotes!$B$6:$B$2005,ROW(A1165)-ROW($B$3)))=0,"",INDEX(PlansAndNotes!$B$6:$B$2005,ROW(A1165)-ROW($B$3))),"")</f>
        <v/>
      </c>
      <c r="C1165" s="361" t="str">
        <f t="shared" si="144"/>
        <v/>
      </c>
      <c r="D1165" s="361" t="str">
        <f>IFERROR(IF(LEN(C1165)&gt;0,IF(LEN(INDEX(TasksList!$C$6:$C$1005,MATCH(C1165,TasksList!$B$6:$B$1005,0),1))=0,"",INDEX(TasksList!$C$6:$C$1005,MATCH(C1165,TasksList!$B$6:$B$1005,0),1)),""),"")</f>
        <v/>
      </c>
      <c r="E1165" s="361" t="str">
        <f>IFERROR(IF(LEN(C1165)&gt;0,IF(LEN(INDEX(TasksList!$F$6:$F$1005,MATCH(C1165,TasksList!$B$6:$B$1005,0),1))=0,"not set!",INDEX(TasksList!$F$6:$F$1005,MATCH(C1165,TasksList!$B$6:$B$1005,0),1)),""),"")</f>
        <v/>
      </c>
      <c r="F1165" s="360" t="str">
        <f>IFERROR(IF(LEN(D1165)&gt;0,IF(LEN(INDEX(AdressBook!$D$6:$D$25,MATCH(D1165,AdressBook!$B$6:$B$25,0),1))=0,"",INDEX(AdressBook!$D$6:$D$25,MATCH(D1165,AdressBook!$B$6:$B$25,0),1)),""),"")</f>
        <v/>
      </c>
      <c r="G1165" s="361" t="str">
        <f>IFERROR(IF(LEN(INDEX(PlansAndNotes!$F$6:$F$2005,ROW(B1165)-ROW($C$3)))=0,"",INDEX(PlansAndNotes!$F$6:$F$2005,ROW(B1165)-ROW($C$3))),"")</f>
        <v/>
      </c>
      <c r="H1165" s="361" t="str">
        <f>IFERROR(IF(LEN(C1165)&gt;0,IF(LEN(INDEX(TasksList!$G$6:$G$1005,MATCH(C1165,TasksList!$B$6:$B$1005,0),1))=0,"",INDEX(TasksList!$G$6:$G$1005,MATCH(C1165,TasksList!$B$6:$B$1005,0),1)),""),"")</f>
        <v/>
      </c>
      <c r="I1165" s="381"/>
      <c r="J1165" s="400"/>
      <c r="K1165" s="400"/>
      <c r="L1165" s="179"/>
      <c r="M1165" s="381"/>
      <c r="N1165" s="362" t="str">
        <f>IFERROR(IF(LEN(INDEX(PlansAndNotes!$D$6:$D$4005,ROW(B1165)-ROW($C$3)))=0,"",INDEX(PlansAndNotes!$D$6:$D$4005,ROW(B1165)-ROW($C$3))),"")</f>
        <v/>
      </c>
      <c r="O1165" s="165" t="str">
        <f t="shared" si="145"/>
        <v/>
      </c>
      <c r="P1165" s="363" t="str">
        <f>IFERROR(IF(LEN(INDEX(PlansAndNotes!$E$6:$E$4005,ROW(B1165)-ROW($C$3)))=0,"",INDEX(PlansAndNotes!$E$6:$E$4005,ROW(B1165)-ROW($C$3))),"")</f>
        <v/>
      </c>
      <c r="Q1165" s="363" t="str">
        <f>IFERROR(IF(LEN(INDEX(PlansAndNotes!$G$6:$G$4005,ROW(B1165)-ROW($C$3)))=0,"",INDEX(PlansAndNotes!$G$6:$G$4005,ROW(B1165)-ROW($C$3))),"")</f>
        <v/>
      </c>
      <c r="R1165" s="361" t="str">
        <f>IFERROR(IF(LEN(D1165)&gt;0,IF(LEN(INDEX(AdressBook!$C$6:$C$25,MATCH(D1165,AdressBook!$B$6:$B$25,0),1))=0,"",INDEX(AdressBook!$C$6:$C$25,MATCH(D1165,AdressBook!$B$6:$B$25,0),1)),""),"")</f>
        <v/>
      </c>
      <c r="S1165" s="165">
        <f>IF(LEN(C1165)&gt;0,IFERROR(IF(MATCH(C1165,C1166:$C$4004,0)&gt;0,-1,ROW(S1165)-ROW($S$3)),ROW(S1165)-ROW($S$3)),-1)</f>
        <v>-1</v>
      </c>
      <c r="T1165" s="165">
        <f t="shared" si="146"/>
        <v>0</v>
      </c>
      <c r="U1165" s="165" t="str">
        <f t="shared" si="147"/>
        <v/>
      </c>
      <c r="V1165" s="165" t="str">
        <f>IFERROR(IF(OR(C1165="",S1165&lt;0),"",IF(SUBTOTAL(3,C1165:C1165)=0,-1,SUBTOTAL(3,$C$4:C1165))),"")</f>
        <v/>
      </c>
      <c r="W1165" s="156" t="str">
        <f t="array" ref="W1165">IF(LEN(C1165)&gt;0,IFERROR(IF(MATCH(C1165,$C$3:$C1164,0)&gt;0,N1165-INDEX($N$3:N1164,SUMPRODUCT(MAX(ROW($C$3:$C1164)*(C1165=$C$3:$C1164)))-2,1),""),""),"")</f>
        <v/>
      </c>
      <c r="X1165" s="156">
        <f t="shared" ca="1" si="148"/>
        <v>1</v>
      </c>
      <c r="Y1165" s="156">
        <f t="shared" ca="1" si="149"/>
        <v>1</v>
      </c>
    </row>
    <row r="1166" spans="2:25" hidden="1" x14ac:dyDescent="0.25">
      <c r="B1166" s="390" t="str">
        <f>IFERROR(IF(LEN(INDEX(PlansAndNotes!$B$6:$B$2005,ROW(A1166)-ROW($B$3)))=0,"",INDEX(PlansAndNotes!$B$6:$B$2005,ROW(A1166)-ROW($B$3))),"")</f>
        <v/>
      </c>
      <c r="C1166" s="361" t="str">
        <f t="shared" si="144"/>
        <v/>
      </c>
      <c r="D1166" s="361" t="str">
        <f>IFERROR(IF(LEN(C1166)&gt;0,IF(LEN(INDEX(TasksList!$C$6:$C$1005,MATCH(C1166,TasksList!$B$6:$B$1005,0),1))=0,"",INDEX(TasksList!$C$6:$C$1005,MATCH(C1166,TasksList!$B$6:$B$1005,0),1)),""),"")</f>
        <v/>
      </c>
      <c r="E1166" s="361" t="str">
        <f>IFERROR(IF(LEN(C1166)&gt;0,IF(LEN(INDEX(TasksList!$F$6:$F$1005,MATCH(C1166,TasksList!$B$6:$B$1005,0),1))=0,"not set!",INDEX(TasksList!$F$6:$F$1005,MATCH(C1166,TasksList!$B$6:$B$1005,0),1)),""),"")</f>
        <v/>
      </c>
      <c r="F1166" s="360" t="str">
        <f>IFERROR(IF(LEN(D1166)&gt;0,IF(LEN(INDEX(AdressBook!$D$6:$D$25,MATCH(D1166,AdressBook!$B$6:$B$25,0),1))=0,"",INDEX(AdressBook!$D$6:$D$25,MATCH(D1166,AdressBook!$B$6:$B$25,0),1)),""),"")</f>
        <v/>
      </c>
      <c r="G1166" s="361" t="str">
        <f>IFERROR(IF(LEN(INDEX(PlansAndNotes!$F$6:$F$2005,ROW(B1166)-ROW($C$3)))=0,"",INDEX(PlansAndNotes!$F$6:$F$2005,ROW(B1166)-ROW($C$3))),"")</f>
        <v/>
      </c>
      <c r="H1166" s="361" t="str">
        <f>IFERROR(IF(LEN(C1166)&gt;0,IF(LEN(INDEX(TasksList!$G$6:$G$1005,MATCH(C1166,TasksList!$B$6:$B$1005,0),1))=0,"",INDEX(TasksList!$G$6:$G$1005,MATCH(C1166,TasksList!$B$6:$B$1005,0),1)),""),"")</f>
        <v/>
      </c>
      <c r="I1166" s="381"/>
      <c r="J1166" s="400"/>
      <c r="K1166" s="400"/>
      <c r="L1166" s="179"/>
      <c r="M1166" s="381"/>
      <c r="N1166" s="362" t="str">
        <f>IFERROR(IF(LEN(INDEX(PlansAndNotes!$D$6:$D$4005,ROW(B1166)-ROW($C$3)))=0,"",INDEX(PlansAndNotes!$D$6:$D$4005,ROW(B1166)-ROW($C$3))),"")</f>
        <v/>
      </c>
      <c r="O1166" s="165" t="str">
        <f t="shared" si="145"/>
        <v/>
      </c>
      <c r="P1166" s="363" t="str">
        <f>IFERROR(IF(LEN(INDEX(PlansAndNotes!$E$6:$E$4005,ROW(B1166)-ROW($C$3)))=0,"",INDEX(PlansAndNotes!$E$6:$E$4005,ROW(B1166)-ROW($C$3))),"")</f>
        <v/>
      </c>
      <c r="Q1166" s="363" t="str">
        <f>IFERROR(IF(LEN(INDEX(PlansAndNotes!$G$6:$G$4005,ROW(B1166)-ROW($C$3)))=0,"",INDEX(PlansAndNotes!$G$6:$G$4005,ROW(B1166)-ROW($C$3))),"")</f>
        <v/>
      </c>
      <c r="R1166" s="361" t="str">
        <f>IFERROR(IF(LEN(D1166)&gt;0,IF(LEN(INDEX(AdressBook!$C$6:$C$25,MATCH(D1166,AdressBook!$B$6:$B$25,0),1))=0,"",INDEX(AdressBook!$C$6:$C$25,MATCH(D1166,AdressBook!$B$6:$B$25,0),1)),""),"")</f>
        <v/>
      </c>
      <c r="S1166" s="165">
        <f>IF(LEN(C1166)&gt;0,IFERROR(IF(MATCH(C1166,C1167:$C$4004,0)&gt;0,-1,ROW(S1166)-ROW($S$3)),ROW(S1166)-ROW($S$3)),-1)</f>
        <v>-1</v>
      </c>
      <c r="T1166" s="165">
        <f t="shared" si="146"/>
        <v>0</v>
      </c>
      <c r="U1166" s="165" t="str">
        <f t="shared" si="147"/>
        <v/>
      </c>
      <c r="V1166" s="165" t="str">
        <f>IFERROR(IF(OR(C1166="",S1166&lt;0),"",IF(SUBTOTAL(3,C1166:C1166)=0,-1,SUBTOTAL(3,$C$4:C1166))),"")</f>
        <v/>
      </c>
      <c r="W1166" s="156" t="str">
        <f t="array" ref="W1166">IF(LEN(C1166)&gt;0,IFERROR(IF(MATCH(C1166,$C$3:$C1165,0)&gt;0,N1166-INDEX($N$3:N1165,SUMPRODUCT(MAX(ROW($C$3:$C1165)*(C1166=$C$3:$C1165)))-2,1),""),""),"")</f>
        <v/>
      </c>
      <c r="X1166" s="156">
        <f t="shared" ca="1" si="148"/>
        <v>1</v>
      </c>
      <c r="Y1166" s="156">
        <f t="shared" ca="1" si="149"/>
        <v>1</v>
      </c>
    </row>
    <row r="1167" spans="2:25" hidden="1" x14ac:dyDescent="0.25">
      <c r="B1167" s="390" t="str">
        <f>IFERROR(IF(LEN(INDEX(PlansAndNotes!$B$6:$B$2005,ROW(A1167)-ROW($B$3)))=0,"",INDEX(PlansAndNotes!$B$6:$B$2005,ROW(A1167)-ROW($B$3))),"")</f>
        <v/>
      </c>
      <c r="C1167" s="361" t="str">
        <f t="shared" si="144"/>
        <v/>
      </c>
      <c r="D1167" s="361" t="str">
        <f>IFERROR(IF(LEN(C1167)&gt;0,IF(LEN(INDEX(TasksList!$C$6:$C$1005,MATCH(C1167,TasksList!$B$6:$B$1005,0),1))=0,"",INDEX(TasksList!$C$6:$C$1005,MATCH(C1167,TasksList!$B$6:$B$1005,0),1)),""),"")</f>
        <v/>
      </c>
      <c r="E1167" s="361" t="str">
        <f>IFERROR(IF(LEN(C1167)&gt;0,IF(LEN(INDEX(TasksList!$F$6:$F$1005,MATCH(C1167,TasksList!$B$6:$B$1005,0),1))=0,"not set!",INDEX(TasksList!$F$6:$F$1005,MATCH(C1167,TasksList!$B$6:$B$1005,0),1)),""),"")</f>
        <v/>
      </c>
      <c r="F1167" s="360" t="str">
        <f>IFERROR(IF(LEN(D1167)&gt;0,IF(LEN(INDEX(AdressBook!$D$6:$D$25,MATCH(D1167,AdressBook!$B$6:$B$25,0),1))=0,"",INDEX(AdressBook!$D$6:$D$25,MATCH(D1167,AdressBook!$B$6:$B$25,0),1)),""),"")</f>
        <v/>
      </c>
      <c r="G1167" s="361" t="str">
        <f>IFERROR(IF(LEN(INDEX(PlansAndNotes!$F$6:$F$2005,ROW(B1167)-ROW($C$3)))=0,"",INDEX(PlansAndNotes!$F$6:$F$2005,ROW(B1167)-ROW($C$3))),"")</f>
        <v/>
      </c>
      <c r="H1167" s="361" t="str">
        <f>IFERROR(IF(LEN(C1167)&gt;0,IF(LEN(INDEX(TasksList!$G$6:$G$1005,MATCH(C1167,TasksList!$B$6:$B$1005,0),1))=0,"",INDEX(TasksList!$G$6:$G$1005,MATCH(C1167,TasksList!$B$6:$B$1005,0),1)),""),"")</f>
        <v/>
      </c>
      <c r="I1167" s="381"/>
      <c r="J1167" s="400"/>
      <c r="K1167" s="400"/>
      <c r="L1167" s="179"/>
      <c r="M1167" s="381"/>
      <c r="N1167" s="362" t="str">
        <f>IFERROR(IF(LEN(INDEX(PlansAndNotes!$D$6:$D$4005,ROW(B1167)-ROW($C$3)))=0,"",INDEX(PlansAndNotes!$D$6:$D$4005,ROW(B1167)-ROW($C$3))),"")</f>
        <v/>
      </c>
      <c r="O1167" s="165" t="str">
        <f t="shared" si="145"/>
        <v/>
      </c>
      <c r="P1167" s="363" t="str">
        <f>IFERROR(IF(LEN(INDEX(PlansAndNotes!$E$6:$E$4005,ROW(B1167)-ROW($C$3)))=0,"",INDEX(PlansAndNotes!$E$6:$E$4005,ROW(B1167)-ROW($C$3))),"")</f>
        <v/>
      </c>
      <c r="Q1167" s="363" t="str">
        <f>IFERROR(IF(LEN(INDEX(PlansAndNotes!$G$6:$G$4005,ROW(B1167)-ROW($C$3)))=0,"",INDEX(PlansAndNotes!$G$6:$G$4005,ROW(B1167)-ROW($C$3))),"")</f>
        <v/>
      </c>
      <c r="R1167" s="361" t="str">
        <f>IFERROR(IF(LEN(D1167)&gt;0,IF(LEN(INDEX(AdressBook!$C$6:$C$25,MATCH(D1167,AdressBook!$B$6:$B$25,0),1))=0,"",INDEX(AdressBook!$C$6:$C$25,MATCH(D1167,AdressBook!$B$6:$B$25,0),1)),""),"")</f>
        <v/>
      </c>
      <c r="S1167" s="165">
        <f>IF(LEN(C1167)&gt;0,IFERROR(IF(MATCH(C1167,C1168:$C$4004,0)&gt;0,-1,ROW(S1167)-ROW($S$3)),ROW(S1167)-ROW($S$3)),-1)</f>
        <v>-1</v>
      </c>
      <c r="T1167" s="165">
        <f t="shared" si="146"/>
        <v>0</v>
      </c>
      <c r="U1167" s="165" t="str">
        <f t="shared" si="147"/>
        <v/>
      </c>
      <c r="V1167" s="165" t="str">
        <f>IFERROR(IF(OR(C1167="",S1167&lt;0),"",IF(SUBTOTAL(3,C1167:C1167)=0,-1,SUBTOTAL(3,$C$4:C1167))),"")</f>
        <v/>
      </c>
      <c r="W1167" s="156" t="str">
        <f t="array" ref="W1167">IF(LEN(C1167)&gt;0,IFERROR(IF(MATCH(C1167,$C$3:$C1166,0)&gt;0,N1167-INDEX($N$3:N1166,SUMPRODUCT(MAX(ROW($C$3:$C1166)*(C1167=$C$3:$C1166)))-2,1),""),""),"")</f>
        <v/>
      </c>
      <c r="X1167" s="156">
        <f t="shared" ca="1" si="148"/>
        <v>1</v>
      </c>
      <c r="Y1167" s="156">
        <f t="shared" ca="1" si="149"/>
        <v>1</v>
      </c>
    </row>
    <row r="1168" spans="2:25" hidden="1" x14ac:dyDescent="0.25">
      <c r="B1168" s="390" t="str">
        <f>IFERROR(IF(LEN(INDEX(PlansAndNotes!$B$6:$B$2005,ROW(A1168)-ROW($B$3)))=0,"",INDEX(PlansAndNotes!$B$6:$B$2005,ROW(A1168)-ROW($B$3))),"")</f>
        <v/>
      </c>
      <c r="C1168" s="361" t="str">
        <f t="shared" si="144"/>
        <v/>
      </c>
      <c r="D1168" s="361" t="str">
        <f>IFERROR(IF(LEN(C1168)&gt;0,IF(LEN(INDEX(TasksList!$C$6:$C$1005,MATCH(C1168,TasksList!$B$6:$B$1005,0),1))=0,"",INDEX(TasksList!$C$6:$C$1005,MATCH(C1168,TasksList!$B$6:$B$1005,0),1)),""),"")</f>
        <v/>
      </c>
      <c r="E1168" s="361" t="str">
        <f>IFERROR(IF(LEN(C1168)&gt;0,IF(LEN(INDEX(TasksList!$F$6:$F$1005,MATCH(C1168,TasksList!$B$6:$B$1005,0),1))=0,"not set!",INDEX(TasksList!$F$6:$F$1005,MATCH(C1168,TasksList!$B$6:$B$1005,0),1)),""),"")</f>
        <v/>
      </c>
      <c r="F1168" s="360" t="str">
        <f>IFERROR(IF(LEN(D1168)&gt;0,IF(LEN(INDEX(AdressBook!$D$6:$D$25,MATCH(D1168,AdressBook!$B$6:$B$25,0),1))=0,"",INDEX(AdressBook!$D$6:$D$25,MATCH(D1168,AdressBook!$B$6:$B$25,0),1)),""),"")</f>
        <v/>
      </c>
      <c r="G1168" s="361" t="str">
        <f>IFERROR(IF(LEN(INDEX(PlansAndNotes!$F$6:$F$2005,ROW(B1168)-ROW($C$3)))=0,"",INDEX(PlansAndNotes!$F$6:$F$2005,ROW(B1168)-ROW($C$3))),"")</f>
        <v/>
      </c>
      <c r="H1168" s="361" t="str">
        <f>IFERROR(IF(LEN(C1168)&gt;0,IF(LEN(INDEX(TasksList!$G$6:$G$1005,MATCH(C1168,TasksList!$B$6:$B$1005,0),1))=0,"",INDEX(TasksList!$G$6:$G$1005,MATCH(C1168,TasksList!$B$6:$B$1005,0),1)),""),"")</f>
        <v/>
      </c>
      <c r="I1168" s="381"/>
      <c r="J1168" s="400"/>
      <c r="K1168" s="400"/>
      <c r="L1168" s="179"/>
      <c r="M1168" s="381"/>
      <c r="N1168" s="362" t="str">
        <f>IFERROR(IF(LEN(INDEX(PlansAndNotes!$D$6:$D$4005,ROW(B1168)-ROW($C$3)))=0,"",INDEX(PlansAndNotes!$D$6:$D$4005,ROW(B1168)-ROW($C$3))),"")</f>
        <v/>
      </c>
      <c r="O1168" s="165" t="str">
        <f t="shared" si="145"/>
        <v/>
      </c>
      <c r="P1168" s="363" t="str">
        <f>IFERROR(IF(LEN(INDEX(PlansAndNotes!$E$6:$E$4005,ROW(B1168)-ROW($C$3)))=0,"",INDEX(PlansAndNotes!$E$6:$E$4005,ROW(B1168)-ROW($C$3))),"")</f>
        <v/>
      </c>
      <c r="Q1168" s="363" t="str">
        <f>IFERROR(IF(LEN(INDEX(PlansAndNotes!$G$6:$G$4005,ROW(B1168)-ROW($C$3)))=0,"",INDEX(PlansAndNotes!$G$6:$G$4005,ROW(B1168)-ROW($C$3))),"")</f>
        <v/>
      </c>
      <c r="R1168" s="361" t="str">
        <f>IFERROR(IF(LEN(D1168)&gt;0,IF(LEN(INDEX(AdressBook!$C$6:$C$25,MATCH(D1168,AdressBook!$B$6:$B$25,0),1))=0,"",INDEX(AdressBook!$C$6:$C$25,MATCH(D1168,AdressBook!$B$6:$B$25,0),1)),""),"")</f>
        <v/>
      </c>
      <c r="S1168" s="165">
        <f>IF(LEN(C1168)&gt;0,IFERROR(IF(MATCH(C1168,C1169:$C$4004,0)&gt;0,-1,ROW(S1168)-ROW($S$3)),ROW(S1168)-ROW($S$3)),-1)</f>
        <v>-1</v>
      </c>
      <c r="T1168" s="165">
        <f t="shared" si="146"/>
        <v>0</v>
      </c>
      <c r="U1168" s="165" t="str">
        <f t="shared" si="147"/>
        <v/>
      </c>
      <c r="V1168" s="165" t="str">
        <f>IFERROR(IF(OR(C1168="",S1168&lt;0),"",IF(SUBTOTAL(3,C1168:C1168)=0,-1,SUBTOTAL(3,$C$4:C1168))),"")</f>
        <v/>
      </c>
      <c r="W1168" s="156" t="str">
        <f t="array" ref="W1168">IF(LEN(C1168)&gt;0,IFERROR(IF(MATCH(C1168,$C$3:$C1167,0)&gt;0,N1168-INDEX($N$3:N1167,SUMPRODUCT(MAX(ROW($C$3:$C1167)*(C1168=$C$3:$C1167)))-2,1),""),""),"")</f>
        <v/>
      </c>
      <c r="X1168" s="156">
        <f t="shared" ca="1" si="148"/>
        <v>1</v>
      </c>
      <c r="Y1168" s="156">
        <f t="shared" ca="1" si="149"/>
        <v>1</v>
      </c>
    </row>
    <row r="1169" spans="2:25" hidden="1" x14ac:dyDescent="0.25">
      <c r="B1169" s="390" t="str">
        <f>IFERROR(IF(LEN(INDEX(PlansAndNotes!$B$6:$B$2005,ROW(A1169)-ROW($B$3)))=0,"",INDEX(PlansAndNotes!$B$6:$B$2005,ROW(A1169)-ROW($B$3))),"")</f>
        <v/>
      </c>
      <c r="C1169" s="361" t="str">
        <f t="shared" si="144"/>
        <v/>
      </c>
      <c r="D1169" s="361" t="str">
        <f>IFERROR(IF(LEN(C1169)&gt;0,IF(LEN(INDEX(TasksList!$C$6:$C$1005,MATCH(C1169,TasksList!$B$6:$B$1005,0),1))=0,"",INDEX(TasksList!$C$6:$C$1005,MATCH(C1169,TasksList!$B$6:$B$1005,0),1)),""),"")</f>
        <v/>
      </c>
      <c r="E1169" s="361" t="str">
        <f>IFERROR(IF(LEN(C1169)&gt;0,IF(LEN(INDEX(TasksList!$F$6:$F$1005,MATCH(C1169,TasksList!$B$6:$B$1005,0),1))=0,"not set!",INDEX(TasksList!$F$6:$F$1005,MATCH(C1169,TasksList!$B$6:$B$1005,0),1)),""),"")</f>
        <v/>
      </c>
      <c r="F1169" s="360" t="str">
        <f>IFERROR(IF(LEN(D1169)&gt;0,IF(LEN(INDEX(AdressBook!$D$6:$D$25,MATCH(D1169,AdressBook!$B$6:$B$25,0),1))=0,"",INDEX(AdressBook!$D$6:$D$25,MATCH(D1169,AdressBook!$B$6:$B$25,0),1)),""),"")</f>
        <v/>
      </c>
      <c r="G1169" s="361" t="str">
        <f>IFERROR(IF(LEN(INDEX(PlansAndNotes!$F$6:$F$2005,ROW(B1169)-ROW($C$3)))=0,"",INDEX(PlansAndNotes!$F$6:$F$2005,ROW(B1169)-ROW($C$3))),"")</f>
        <v/>
      </c>
      <c r="H1169" s="361" t="str">
        <f>IFERROR(IF(LEN(C1169)&gt;0,IF(LEN(INDEX(TasksList!$G$6:$G$1005,MATCH(C1169,TasksList!$B$6:$B$1005,0),1))=0,"",INDEX(TasksList!$G$6:$G$1005,MATCH(C1169,TasksList!$B$6:$B$1005,0),1)),""),"")</f>
        <v/>
      </c>
      <c r="I1169" s="381"/>
      <c r="J1169" s="400"/>
      <c r="K1169" s="400"/>
      <c r="L1169" s="179"/>
      <c r="M1169" s="381"/>
      <c r="N1169" s="362" t="str">
        <f>IFERROR(IF(LEN(INDEX(PlansAndNotes!$D$6:$D$4005,ROW(B1169)-ROW($C$3)))=0,"",INDEX(PlansAndNotes!$D$6:$D$4005,ROW(B1169)-ROW($C$3))),"")</f>
        <v/>
      </c>
      <c r="O1169" s="165" t="str">
        <f t="shared" si="145"/>
        <v/>
      </c>
      <c r="P1169" s="363" t="str">
        <f>IFERROR(IF(LEN(INDEX(PlansAndNotes!$E$6:$E$4005,ROW(B1169)-ROW($C$3)))=0,"",INDEX(PlansAndNotes!$E$6:$E$4005,ROW(B1169)-ROW($C$3))),"")</f>
        <v/>
      </c>
      <c r="Q1169" s="363" t="str">
        <f>IFERROR(IF(LEN(INDEX(PlansAndNotes!$G$6:$G$4005,ROW(B1169)-ROW($C$3)))=0,"",INDEX(PlansAndNotes!$G$6:$G$4005,ROW(B1169)-ROW($C$3))),"")</f>
        <v/>
      </c>
      <c r="R1169" s="361" t="str">
        <f>IFERROR(IF(LEN(D1169)&gt;0,IF(LEN(INDEX(AdressBook!$C$6:$C$25,MATCH(D1169,AdressBook!$B$6:$B$25,0),1))=0,"",INDEX(AdressBook!$C$6:$C$25,MATCH(D1169,AdressBook!$B$6:$B$25,0),1)),""),"")</f>
        <v/>
      </c>
      <c r="S1169" s="165">
        <f>IF(LEN(C1169)&gt;0,IFERROR(IF(MATCH(C1169,C1170:$C$4004,0)&gt;0,-1,ROW(S1169)-ROW($S$3)),ROW(S1169)-ROW($S$3)),-1)</f>
        <v>-1</v>
      </c>
      <c r="T1169" s="165">
        <f t="shared" si="146"/>
        <v>0</v>
      </c>
      <c r="U1169" s="165" t="str">
        <f t="shared" si="147"/>
        <v/>
      </c>
      <c r="V1169" s="165" t="str">
        <f>IFERROR(IF(OR(C1169="",S1169&lt;0),"",IF(SUBTOTAL(3,C1169:C1169)=0,-1,SUBTOTAL(3,$C$4:C1169))),"")</f>
        <v/>
      </c>
      <c r="W1169" s="156" t="str">
        <f t="array" ref="W1169">IF(LEN(C1169)&gt;0,IFERROR(IF(MATCH(C1169,$C$3:$C1168,0)&gt;0,N1169-INDEX($N$3:N1168,SUMPRODUCT(MAX(ROW($C$3:$C1168)*(C1169=$C$3:$C1168)))-2,1),""),""),"")</f>
        <v/>
      </c>
      <c r="X1169" s="156">
        <f t="shared" ca="1" si="148"/>
        <v>1</v>
      </c>
      <c r="Y1169" s="156">
        <f t="shared" ca="1" si="149"/>
        <v>1</v>
      </c>
    </row>
    <row r="1170" spans="2:25" hidden="1" x14ac:dyDescent="0.25">
      <c r="B1170" s="390" t="str">
        <f>IFERROR(IF(LEN(INDEX(PlansAndNotes!$B$6:$B$2005,ROW(A1170)-ROW($B$3)))=0,"",INDEX(PlansAndNotes!$B$6:$B$2005,ROW(A1170)-ROW($B$3))),"")</f>
        <v/>
      </c>
      <c r="C1170" s="361" t="str">
        <f t="shared" si="144"/>
        <v/>
      </c>
      <c r="D1170" s="361" t="str">
        <f>IFERROR(IF(LEN(C1170)&gt;0,IF(LEN(INDEX(TasksList!$C$6:$C$1005,MATCH(C1170,TasksList!$B$6:$B$1005,0),1))=0,"",INDEX(TasksList!$C$6:$C$1005,MATCH(C1170,TasksList!$B$6:$B$1005,0),1)),""),"")</f>
        <v/>
      </c>
      <c r="E1170" s="361" t="str">
        <f>IFERROR(IF(LEN(C1170)&gt;0,IF(LEN(INDEX(TasksList!$F$6:$F$1005,MATCH(C1170,TasksList!$B$6:$B$1005,0),1))=0,"not set!",INDEX(TasksList!$F$6:$F$1005,MATCH(C1170,TasksList!$B$6:$B$1005,0),1)),""),"")</f>
        <v/>
      </c>
      <c r="F1170" s="360" t="str">
        <f>IFERROR(IF(LEN(D1170)&gt;0,IF(LEN(INDEX(AdressBook!$D$6:$D$25,MATCH(D1170,AdressBook!$B$6:$B$25,0),1))=0,"",INDEX(AdressBook!$D$6:$D$25,MATCH(D1170,AdressBook!$B$6:$B$25,0),1)),""),"")</f>
        <v/>
      </c>
      <c r="G1170" s="361" t="str">
        <f>IFERROR(IF(LEN(INDEX(PlansAndNotes!$F$6:$F$2005,ROW(B1170)-ROW($C$3)))=0,"",INDEX(PlansAndNotes!$F$6:$F$2005,ROW(B1170)-ROW($C$3))),"")</f>
        <v/>
      </c>
      <c r="H1170" s="361" t="str">
        <f>IFERROR(IF(LEN(C1170)&gt;0,IF(LEN(INDEX(TasksList!$G$6:$G$1005,MATCH(C1170,TasksList!$B$6:$B$1005,0),1))=0,"",INDEX(TasksList!$G$6:$G$1005,MATCH(C1170,TasksList!$B$6:$B$1005,0),1)),""),"")</f>
        <v/>
      </c>
      <c r="I1170" s="381"/>
      <c r="J1170" s="400"/>
      <c r="K1170" s="400"/>
      <c r="L1170" s="179"/>
      <c r="M1170" s="381"/>
      <c r="N1170" s="362" t="str">
        <f>IFERROR(IF(LEN(INDEX(PlansAndNotes!$D$6:$D$4005,ROW(B1170)-ROW($C$3)))=0,"",INDEX(PlansAndNotes!$D$6:$D$4005,ROW(B1170)-ROW($C$3))),"")</f>
        <v/>
      </c>
      <c r="O1170" s="165" t="str">
        <f t="shared" si="145"/>
        <v/>
      </c>
      <c r="P1170" s="363" t="str">
        <f>IFERROR(IF(LEN(INDEX(PlansAndNotes!$E$6:$E$4005,ROW(B1170)-ROW($C$3)))=0,"",INDEX(PlansAndNotes!$E$6:$E$4005,ROW(B1170)-ROW($C$3))),"")</f>
        <v/>
      </c>
      <c r="Q1170" s="363" t="str">
        <f>IFERROR(IF(LEN(INDEX(PlansAndNotes!$G$6:$G$4005,ROW(B1170)-ROW($C$3)))=0,"",INDEX(PlansAndNotes!$G$6:$G$4005,ROW(B1170)-ROW($C$3))),"")</f>
        <v/>
      </c>
      <c r="R1170" s="361" t="str">
        <f>IFERROR(IF(LEN(D1170)&gt;0,IF(LEN(INDEX(AdressBook!$C$6:$C$25,MATCH(D1170,AdressBook!$B$6:$B$25,0),1))=0,"",INDEX(AdressBook!$C$6:$C$25,MATCH(D1170,AdressBook!$B$6:$B$25,0),1)),""),"")</f>
        <v/>
      </c>
      <c r="S1170" s="165">
        <f>IF(LEN(C1170)&gt;0,IFERROR(IF(MATCH(C1170,C1171:$C$4004,0)&gt;0,-1,ROW(S1170)-ROW($S$3)),ROW(S1170)-ROW($S$3)),-1)</f>
        <v>-1</v>
      </c>
      <c r="T1170" s="165">
        <f t="shared" si="146"/>
        <v>0</v>
      </c>
      <c r="U1170" s="165" t="str">
        <f t="shared" si="147"/>
        <v/>
      </c>
      <c r="V1170" s="165" t="str">
        <f>IFERROR(IF(OR(C1170="",S1170&lt;0),"",IF(SUBTOTAL(3,C1170:C1170)=0,-1,SUBTOTAL(3,$C$4:C1170))),"")</f>
        <v/>
      </c>
      <c r="W1170" s="156" t="str">
        <f t="array" ref="W1170">IF(LEN(C1170)&gt;0,IFERROR(IF(MATCH(C1170,$C$3:$C1169,0)&gt;0,N1170-INDEX($N$3:N1169,SUMPRODUCT(MAX(ROW($C$3:$C1169)*(C1170=$C$3:$C1169)))-2,1),""),""),"")</f>
        <v/>
      </c>
      <c r="X1170" s="156">
        <f t="shared" ca="1" si="148"/>
        <v>1</v>
      </c>
      <c r="Y1170" s="156">
        <f t="shared" ca="1" si="149"/>
        <v>1</v>
      </c>
    </row>
    <row r="1171" spans="2:25" hidden="1" x14ac:dyDescent="0.25">
      <c r="B1171" s="390" t="str">
        <f>IFERROR(IF(LEN(INDEX(PlansAndNotes!$B$6:$B$2005,ROW(A1171)-ROW($B$3)))=0,"",INDEX(PlansAndNotes!$B$6:$B$2005,ROW(A1171)-ROW($B$3))),"")</f>
        <v/>
      </c>
      <c r="C1171" s="361" t="str">
        <f t="shared" si="144"/>
        <v/>
      </c>
      <c r="D1171" s="361" t="str">
        <f>IFERROR(IF(LEN(C1171)&gt;0,IF(LEN(INDEX(TasksList!$C$6:$C$1005,MATCH(C1171,TasksList!$B$6:$B$1005,0),1))=0,"",INDEX(TasksList!$C$6:$C$1005,MATCH(C1171,TasksList!$B$6:$B$1005,0),1)),""),"")</f>
        <v/>
      </c>
      <c r="E1171" s="361" t="str">
        <f>IFERROR(IF(LEN(C1171)&gt;0,IF(LEN(INDEX(TasksList!$F$6:$F$1005,MATCH(C1171,TasksList!$B$6:$B$1005,0),1))=0,"not set!",INDEX(TasksList!$F$6:$F$1005,MATCH(C1171,TasksList!$B$6:$B$1005,0),1)),""),"")</f>
        <v/>
      </c>
      <c r="F1171" s="360" t="str">
        <f>IFERROR(IF(LEN(D1171)&gt;0,IF(LEN(INDEX(AdressBook!$D$6:$D$25,MATCH(D1171,AdressBook!$B$6:$B$25,0),1))=0,"",INDEX(AdressBook!$D$6:$D$25,MATCH(D1171,AdressBook!$B$6:$B$25,0),1)),""),"")</f>
        <v/>
      </c>
      <c r="G1171" s="361" t="str">
        <f>IFERROR(IF(LEN(INDEX(PlansAndNotes!$F$6:$F$2005,ROW(B1171)-ROW($C$3)))=0,"",INDEX(PlansAndNotes!$F$6:$F$2005,ROW(B1171)-ROW($C$3))),"")</f>
        <v/>
      </c>
      <c r="H1171" s="361" t="str">
        <f>IFERROR(IF(LEN(C1171)&gt;0,IF(LEN(INDEX(TasksList!$G$6:$G$1005,MATCH(C1171,TasksList!$B$6:$B$1005,0),1))=0,"",INDEX(TasksList!$G$6:$G$1005,MATCH(C1171,TasksList!$B$6:$B$1005,0),1)),""),"")</f>
        <v/>
      </c>
      <c r="I1171" s="381"/>
      <c r="J1171" s="400"/>
      <c r="K1171" s="400"/>
      <c r="L1171" s="179"/>
      <c r="M1171" s="381"/>
      <c r="N1171" s="362" t="str">
        <f>IFERROR(IF(LEN(INDEX(PlansAndNotes!$D$6:$D$4005,ROW(B1171)-ROW($C$3)))=0,"",INDEX(PlansAndNotes!$D$6:$D$4005,ROW(B1171)-ROW($C$3))),"")</f>
        <v/>
      </c>
      <c r="O1171" s="165" t="str">
        <f t="shared" si="145"/>
        <v/>
      </c>
      <c r="P1171" s="363" t="str">
        <f>IFERROR(IF(LEN(INDEX(PlansAndNotes!$E$6:$E$4005,ROW(B1171)-ROW($C$3)))=0,"",INDEX(PlansAndNotes!$E$6:$E$4005,ROW(B1171)-ROW($C$3))),"")</f>
        <v/>
      </c>
      <c r="Q1171" s="363" t="str">
        <f>IFERROR(IF(LEN(INDEX(PlansAndNotes!$G$6:$G$4005,ROW(B1171)-ROW($C$3)))=0,"",INDEX(PlansAndNotes!$G$6:$G$4005,ROW(B1171)-ROW($C$3))),"")</f>
        <v/>
      </c>
      <c r="R1171" s="361" t="str">
        <f>IFERROR(IF(LEN(D1171)&gt;0,IF(LEN(INDEX(AdressBook!$C$6:$C$25,MATCH(D1171,AdressBook!$B$6:$B$25,0),1))=0,"",INDEX(AdressBook!$C$6:$C$25,MATCH(D1171,AdressBook!$B$6:$B$25,0),1)),""),"")</f>
        <v/>
      </c>
      <c r="S1171" s="165">
        <f>IF(LEN(C1171)&gt;0,IFERROR(IF(MATCH(C1171,C1172:$C$4004,0)&gt;0,-1,ROW(S1171)-ROW($S$3)),ROW(S1171)-ROW($S$3)),-1)</f>
        <v>-1</v>
      </c>
      <c r="T1171" s="165">
        <f t="shared" si="146"/>
        <v>0</v>
      </c>
      <c r="U1171" s="165" t="str">
        <f t="shared" si="147"/>
        <v/>
      </c>
      <c r="V1171" s="165" t="str">
        <f>IFERROR(IF(OR(C1171="",S1171&lt;0),"",IF(SUBTOTAL(3,C1171:C1171)=0,-1,SUBTOTAL(3,$C$4:C1171))),"")</f>
        <v/>
      </c>
      <c r="W1171" s="156" t="str">
        <f t="array" ref="W1171">IF(LEN(C1171)&gt;0,IFERROR(IF(MATCH(C1171,$C$3:$C1170,0)&gt;0,N1171-INDEX($N$3:N1170,SUMPRODUCT(MAX(ROW($C$3:$C1170)*(C1171=$C$3:$C1170)))-2,1),""),""),"")</f>
        <v/>
      </c>
      <c r="X1171" s="156">
        <f t="shared" ca="1" si="148"/>
        <v>1</v>
      </c>
      <c r="Y1171" s="156">
        <f t="shared" ca="1" si="149"/>
        <v>1</v>
      </c>
    </row>
    <row r="1172" spans="2:25" hidden="1" x14ac:dyDescent="0.25">
      <c r="B1172" s="390" t="str">
        <f>IFERROR(IF(LEN(INDEX(PlansAndNotes!$B$6:$B$2005,ROW(A1172)-ROW($B$3)))=0,"",INDEX(PlansAndNotes!$B$6:$B$2005,ROW(A1172)-ROW($B$3))),"")</f>
        <v/>
      </c>
      <c r="C1172" s="361" t="str">
        <f t="shared" si="144"/>
        <v/>
      </c>
      <c r="D1172" s="361" t="str">
        <f>IFERROR(IF(LEN(C1172)&gt;0,IF(LEN(INDEX(TasksList!$C$6:$C$1005,MATCH(C1172,TasksList!$B$6:$B$1005,0),1))=0,"",INDEX(TasksList!$C$6:$C$1005,MATCH(C1172,TasksList!$B$6:$B$1005,0),1)),""),"")</f>
        <v/>
      </c>
      <c r="E1172" s="361" t="str">
        <f>IFERROR(IF(LEN(C1172)&gt;0,IF(LEN(INDEX(TasksList!$F$6:$F$1005,MATCH(C1172,TasksList!$B$6:$B$1005,0),1))=0,"not set!",INDEX(TasksList!$F$6:$F$1005,MATCH(C1172,TasksList!$B$6:$B$1005,0),1)),""),"")</f>
        <v/>
      </c>
      <c r="F1172" s="360" t="str">
        <f>IFERROR(IF(LEN(D1172)&gt;0,IF(LEN(INDEX(AdressBook!$D$6:$D$25,MATCH(D1172,AdressBook!$B$6:$B$25,0),1))=0,"",INDEX(AdressBook!$D$6:$D$25,MATCH(D1172,AdressBook!$B$6:$B$25,0),1)),""),"")</f>
        <v/>
      </c>
      <c r="G1172" s="361" t="str">
        <f>IFERROR(IF(LEN(INDEX(PlansAndNotes!$F$6:$F$2005,ROW(B1172)-ROW($C$3)))=0,"",INDEX(PlansAndNotes!$F$6:$F$2005,ROW(B1172)-ROW($C$3))),"")</f>
        <v/>
      </c>
      <c r="H1172" s="361" t="str">
        <f>IFERROR(IF(LEN(C1172)&gt;0,IF(LEN(INDEX(TasksList!$G$6:$G$1005,MATCH(C1172,TasksList!$B$6:$B$1005,0),1))=0,"",INDEX(TasksList!$G$6:$G$1005,MATCH(C1172,TasksList!$B$6:$B$1005,0),1)),""),"")</f>
        <v/>
      </c>
      <c r="I1172" s="381"/>
      <c r="J1172" s="400"/>
      <c r="K1172" s="400"/>
      <c r="L1172" s="179"/>
      <c r="M1172" s="381"/>
      <c r="N1172" s="362" t="str">
        <f>IFERROR(IF(LEN(INDEX(PlansAndNotes!$D$6:$D$4005,ROW(B1172)-ROW($C$3)))=0,"",INDEX(PlansAndNotes!$D$6:$D$4005,ROW(B1172)-ROW($C$3))),"")</f>
        <v/>
      </c>
      <c r="O1172" s="165" t="str">
        <f t="shared" si="145"/>
        <v/>
      </c>
      <c r="P1172" s="363" t="str">
        <f>IFERROR(IF(LEN(INDEX(PlansAndNotes!$E$6:$E$4005,ROW(B1172)-ROW($C$3)))=0,"",INDEX(PlansAndNotes!$E$6:$E$4005,ROW(B1172)-ROW($C$3))),"")</f>
        <v/>
      </c>
      <c r="Q1172" s="363" t="str">
        <f>IFERROR(IF(LEN(INDEX(PlansAndNotes!$G$6:$G$4005,ROW(B1172)-ROW($C$3)))=0,"",INDEX(PlansAndNotes!$G$6:$G$4005,ROW(B1172)-ROW($C$3))),"")</f>
        <v/>
      </c>
      <c r="R1172" s="361" t="str">
        <f>IFERROR(IF(LEN(D1172)&gt;0,IF(LEN(INDEX(AdressBook!$C$6:$C$25,MATCH(D1172,AdressBook!$B$6:$B$25,0),1))=0,"",INDEX(AdressBook!$C$6:$C$25,MATCH(D1172,AdressBook!$B$6:$B$25,0),1)),""),"")</f>
        <v/>
      </c>
      <c r="S1172" s="165">
        <f>IF(LEN(C1172)&gt;0,IFERROR(IF(MATCH(C1172,C1173:$C$4004,0)&gt;0,-1,ROW(S1172)-ROW($S$3)),ROW(S1172)-ROW($S$3)),-1)</f>
        <v>-1</v>
      </c>
      <c r="T1172" s="165">
        <f t="shared" si="146"/>
        <v>0</v>
      </c>
      <c r="U1172" s="165" t="str">
        <f t="shared" si="147"/>
        <v/>
      </c>
      <c r="V1172" s="165" t="str">
        <f>IFERROR(IF(OR(C1172="",S1172&lt;0),"",IF(SUBTOTAL(3,C1172:C1172)=0,-1,SUBTOTAL(3,$C$4:C1172))),"")</f>
        <v/>
      </c>
      <c r="W1172" s="156" t="str">
        <f t="array" ref="W1172">IF(LEN(C1172)&gt;0,IFERROR(IF(MATCH(C1172,$C$3:$C1171,0)&gt;0,N1172-INDEX($N$3:N1171,SUMPRODUCT(MAX(ROW($C$3:$C1171)*(C1172=$C$3:$C1171)))-2,1),""),""),"")</f>
        <v/>
      </c>
      <c r="X1172" s="156">
        <f t="shared" ca="1" si="148"/>
        <v>1</v>
      </c>
      <c r="Y1172" s="156">
        <f t="shared" ca="1" si="149"/>
        <v>1</v>
      </c>
    </row>
    <row r="1173" spans="2:25" hidden="1" x14ac:dyDescent="0.25">
      <c r="B1173" s="390" t="str">
        <f>IFERROR(IF(LEN(INDEX(PlansAndNotes!$B$6:$B$2005,ROW(A1173)-ROW($B$3)))=0,"",INDEX(PlansAndNotes!$B$6:$B$2005,ROW(A1173)-ROW($B$3))),"")</f>
        <v/>
      </c>
      <c r="C1173" s="361" t="str">
        <f t="shared" si="144"/>
        <v/>
      </c>
      <c r="D1173" s="361" t="str">
        <f>IFERROR(IF(LEN(C1173)&gt;0,IF(LEN(INDEX(TasksList!$C$6:$C$1005,MATCH(C1173,TasksList!$B$6:$B$1005,0),1))=0,"",INDEX(TasksList!$C$6:$C$1005,MATCH(C1173,TasksList!$B$6:$B$1005,0),1)),""),"")</f>
        <v/>
      </c>
      <c r="E1173" s="361" t="str">
        <f>IFERROR(IF(LEN(C1173)&gt;0,IF(LEN(INDEX(TasksList!$F$6:$F$1005,MATCH(C1173,TasksList!$B$6:$B$1005,0),1))=0,"not set!",INDEX(TasksList!$F$6:$F$1005,MATCH(C1173,TasksList!$B$6:$B$1005,0),1)),""),"")</f>
        <v/>
      </c>
      <c r="F1173" s="360" t="str">
        <f>IFERROR(IF(LEN(D1173)&gt;0,IF(LEN(INDEX(AdressBook!$D$6:$D$25,MATCH(D1173,AdressBook!$B$6:$B$25,0),1))=0,"",INDEX(AdressBook!$D$6:$D$25,MATCH(D1173,AdressBook!$B$6:$B$25,0),1)),""),"")</f>
        <v/>
      </c>
      <c r="G1173" s="361" t="str">
        <f>IFERROR(IF(LEN(INDEX(PlansAndNotes!$F$6:$F$2005,ROW(B1173)-ROW($C$3)))=0,"",INDEX(PlansAndNotes!$F$6:$F$2005,ROW(B1173)-ROW($C$3))),"")</f>
        <v/>
      </c>
      <c r="H1173" s="361" t="str">
        <f>IFERROR(IF(LEN(C1173)&gt;0,IF(LEN(INDEX(TasksList!$G$6:$G$1005,MATCH(C1173,TasksList!$B$6:$B$1005,0),1))=0,"",INDEX(TasksList!$G$6:$G$1005,MATCH(C1173,TasksList!$B$6:$B$1005,0),1)),""),"")</f>
        <v/>
      </c>
      <c r="I1173" s="381"/>
      <c r="J1173" s="400"/>
      <c r="K1173" s="400"/>
      <c r="L1173" s="179"/>
      <c r="M1173" s="381"/>
      <c r="N1173" s="362" t="str">
        <f>IFERROR(IF(LEN(INDEX(PlansAndNotes!$D$6:$D$4005,ROW(B1173)-ROW($C$3)))=0,"",INDEX(PlansAndNotes!$D$6:$D$4005,ROW(B1173)-ROW($C$3))),"")</f>
        <v/>
      </c>
      <c r="O1173" s="165" t="str">
        <f t="shared" si="145"/>
        <v/>
      </c>
      <c r="P1173" s="363" t="str">
        <f>IFERROR(IF(LEN(INDEX(PlansAndNotes!$E$6:$E$4005,ROW(B1173)-ROW($C$3)))=0,"",INDEX(PlansAndNotes!$E$6:$E$4005,ROW(B1173)-ROW($C$3))),"")</f>
        <v/>
      </c>
      <c r="Q1173" s="363" t="str">
        <f>IFERROR(IF(LEN(INDEX(PlansAndNotes!$G$6:$G$4005,ROW(B1173)-ROW($C$3)))=0,"",INDEX(PlansAndNotes!$G$6:$G$4005,ROW(B1173)-ROW($C$3))),"")</f>
        <v/>
      </c>
      <c r="R1173" s="361" t="str">
        <f>IFERROR(IF(LEN(D1173)&gt;0,IF(LEN(INDEX(AdressBook!$C$6:$C$25,MATCH(D1173,AdressBook!$B$6:$B$25,0),1))=0,"",INDEX(AdressBook!$C$6:$C$25,MATCH(D1173,AdressBook!$B$6:$B$25,0),1)),""),"")</f>
        <v/>
      </c>
      <c r="S1173" s="165">
        <f>IF(LEN(C1173)&gt;0,IFERROR(IF(MATCH(C1173,C1174:$C$4004,0)&gt;0,-1,ROW(S1173)-ROW($S$3)),ROW(S1173)-ROW($S$3)),-1)</f>
        <v>-1</v>
      </c>
      <c r="T1173" s="165">
        <f t="shared" si="146"/>
        <v>0</v>
      </c>
      <c r="U1173" s="165" t="str">
        <f t="shared" si="147"/>
        <v/>
      </c>
      <c r="V1173" s="165" t="str">
        <f>IFERROR(IF(OR(C1173="",S1173&lt;0),"",IF(SUBTOTAL(3,C1173:C1173)=0,-1,SUBTOTAL(3,$C$4:C1173))),"")</f>
        <v/>
      </c>
      <c r="W1173" s="156" t="str">
        <f t="array" ref="W1173">IF(LEN(C1173)&gt;0,IFERROR(IF(MATCH(C1173,$C$3:$C1172,0)&gt;0,N1173-INDEX($N$3:N1172,SUMPRODUCT(MAX(ROW($C$3:$C1172)*(C1173=$C$3:$C1172)))-2,1),""),""),"")</f>
        <v/>
      </c>
      <c r="X1173" s="156">
        <f t="shared" ca="1" si="148"/>
        <v>1</v>
      </c>
      <c r="Y1173" s="156">
        <f t="shared" ca="1" si="149"/>
        <v>1</v>
      </c>
    </row>
    <row r="1174" spans="2:25" hidden="1" x14ac:dyDescent="0.25">
      <c r="B1174" s="390" t="str">
        <f>IFERROR(IF(LEN(INDEX(PlansAndNotes!$B$6:$B$2005,ROW(A1174)-ROW($B$3)))=0,"",INDEX(PlansAndNotes!$B$6:$B$2005,ROW(A1174)-ROW($B$3))),"")</f>
        <v/>
      </c>
      <c r="C1174" s="361" t="str">
        <f t="shared" si="144"/>
        <v/>
      </c>
      <c r="D1174" s="361" t="str">
        <f>IFERROR(IF(LEN(C1174)&gt;0,IF(LEN(INDEX(TasksList!$C$6:$C$1005,MATCH(C1174,TasksList!$B$6:$B$1005,0),1))=0,"",INDEX(TasksList!$C$6:$C$1005,MATCH(C1174,TasksList!$B$6:$B$1005,0),1)),""),"")</f>
        <v/>
      </c>
      <c r="E1174" s="361" t="str">
        <f>IFERROR(IF(LEN(C1174)&gt;0,IF(LEN(INDEX(TasksList!$F$6:$F$1005,MATCH(C1174,TasksList!$B$6:$B$1005,0),1))=0,"not set!",INDEX(TasksList!$F$6:$F$1005,MATCH(C1174,TasksList!$B$6:$B$1005,0),1)),""),"")</f>
        <v/>
      </c>
      <c r="F1174" s="360" t="str">
        <f>IFERROR(IF(LEN(D1174)&gt;0,IF(LEN(INDEX(AdressBook!$D$6:$D$25,MATCH(D1174,AdressBook!$B$6:$B$25,0),1))=0,"",INDEX(AdressBook!$D$6:$D$25,MATCH(D1174,AdressBook!$B$6:$B$25,0),1)),""),"")</f>
        <v/>
      </c>
      <c r="G1174" s="361" t="str">
        <f>IFERROR(IF(LEN(INDEX(PlansAndNotes!$F$6:$F$2005,ROW(B1174)-ROW($C$3)))=0,"",INDEX(PlansAndNotes!$F$6:$F$2005,ROW(B1174)-ROW($C$3))),"")</f>
        <v/>
      </c>
      <c r="H1174" s="361" t="str">
        <f>IFERROR(IF(LEN(C1174)&gt;0,IF(LEN(INDEX(TasksList!$G$6:$G$1005,MATCH(C1174,TasksList!$B$6:$B$1005,0),1))=0,"",INDEX(TasksList!$G$6:$G$1005,MATCH(C1174,TasksList!$B$6:$B$1005,0),1)),""),"")</f>
        <v/>
      </c>
      <c r="I1174" s="381"/>
      <c r="J1174" s="400"/>
      <c r="K1174" s="400"/>
      <c r="L1174" s="179"/>
      <c r="M1174" s="381"/>
      <c r="N1174" s="362" t="str">
        <f>IFERROR(IF(LEN(INDEX(PlansAndNotes!$D$6:$D$4005,ROW(B1174)-ROW($C$3)))=0,"",INDEX(PlansAndNotes!$D$6:$D$4005,ROW(B1174)-ROW($C$3))),"")</f>
        <v/>
      </c>
      <c r="O1174" s="165" t="str">
        <f t="shared" si="145"/>
        <v/>
      </c>
      <c r="P1174" s="363" t="str">
        <f>IFERROR(IF(LEN(INDEX(PlansAndNotes!$E$6:$E$4005,ROW(B1174)-ROW($C$3)))=0,"",INDEX(PlansAndNotes!$E$6:$E$4005,ROW(B1174)-ROW($C$3))),"")</f>
        <v/>
      </c>
      <c r="Q1174" s="363" t="str">
        <f>IFERROR(IF(LEN(INDEX(PlansAndNotes!$G$6:$G$4005,ROW(B1174)-ROW($C$3)))=0,"",INDEX(PlansAndNotes!$G$6:$G$4005,ROW(B1174)-ROW($C$3))),"")</f>
        <v/>
      </c>
      <c r="R1174" s="361" t="str">
        <f>IFERROR(IF(LEN(D1174)&gt;0,IF(LEN(INDEX(AdressBook!$C$6:$C$25,MATCH(D1174,AdressBook!$B$6:$B$25,0),1))=0,"",INDEX(AdressBook!$C$6:$C$25,MATCH(D1174,AdressBook!$B$6:$B$25,0),1)),""),"")</f>
        <v/>
      </c>
      <c r="S1174" s="165">
        <f>IF(LEN(C1174)&gt;0,IFERROR(IF(MATCH(C1174,C1175:$C$4004,0)&gt;0,-1,ROW(S1174)-ROW($S$3)),ROW(S1174)-ROW($S$3)),-1)</f>
        <v>-1</v>
      </c>
      <c r="T1174" s="165">
        <f t="shared" si="146"/>
        <v>0</v>
      </c>
      <c r="U1174" s="165" t="str">
        <f t="shared" si="147"/>
        <v/>
      </c>
      <c r="V1174" s="165" t="str">
        <f>IFERROR(IF(OR(C1174="",S1174&lt;0),"",IF(SUBTOTAL(3,C1174:C1174)=0,-1,SUBTOTAL(3,$C$4:C1174))),"")</f>
        <v/>
      </c>
      <c r="W1174" s="156" t="str">
        <f t="array" ref="W1174">IF(LEN(C1174)&gt;0,IFERROR(IF(MATCH(C1174,$C$3:$C1173,0)&gt;0,N1174-INDEX($N$3:N1173,SUMPRODUCT(MAX(ROW($C$3:$C1173)*(C1174=$C$3:$C1173)))-2,1),""),""),"")</f>
        <v/>
      </c>
      <c r="X1174" s="156">
        <f t="shared" ca="1" si="148"/>
        <v>1</v>
      </c>
      <c r="Y1174" s="156">
        <f t="shared" ca="1" si="149"/>
        <v>1</v>
      </c>
    </row>
    <row r="1175" spans="2:25" hidden="1" x14ac:dyDescent="0.25">
      <c r="B1175" s="390" t="str">
        <f>IFERROR(IF(LEN(INDEX(PlansAndNotes!$B$6:$B$2005,ROW(A1175)-ROW($B$3)))=0,"",INDEX(PlansAndNotes!$B$6:$B$2005,ROW(A1175)-ROW($B$3))),"")</f>
        <v/>
      </c>
      <c r="C1175" s="361" t="str">
        <f t="shared" si="144"/>
        <v/>
      </c>
      <c r="D1175" s="361" t="str">
        <f>IFERROR(IF(LEN(C1175)&gt;0,IF(LEN(INDEX(TasksList!$C$6:$C$1005,MATCH(C1175,TasksList!$B$6:$B$1005,0),1))=0,"",INDEX(TasksList!$C$6:$C$1005,MATCH(C1175,TasksList!$B$6:$B$1005,0),1)),""),"")</f>
        <v/>
      </c>
      <c r="E1175" s="361" t="str">
        <f>IFERROR(IF(LEN(C1175)&gt;0,IF(LEN(INDEX(TasksList!$F$6:$F$1005,MATCH(C1175,TasksList!$B$6:$B$1005,0),1))=0,"not set!",INDEX(TasksList!$F$6:$F$1005,MATCH(C1175,TasksList!$B$6:$B$1005,0),1)),""),"")</f>
        <v/>
      </c>
      <c r="F1175" s="360" t="str">
        <f>IFERROR(IF(LEN(D1175)&gt;0,IF(LEN(INDEX(AdressBook!$D$6:$D$25,MATCH(D1175,AdressBook!$B$6:$B$25,0),1))=0,"",INDEX(AdressBook!$D$6:$D$25,MATCH(D1175,AdressBook!$B$6:$B$25,0),1)),""),"")</f>
        <v/>
      </c>
      <c r="G1175" s="361" t="str">
        <f>IFERROR(IF(LEN(INDEX(PlansAndNotes!$F$6:$F$2005,ROW(B1175)-ROW($C$3)))=0,"",INDEX(PlansAndNotes!$F$6:$F$2005,ROW(B1175)-ROW($C$3))),"")</f>
        <v/>
      </c>
      <c r="H1175" s="361" t="str">
        <f>IFERROR(IF(LEN(C1175)&gt;0,IF(LEN(INDEX(TasksList!$G$6:$G$1005,MATCH(C1175,TasksList!$B$6:$B$1005,0),1))=0,"",INDEX(TasksList!$G$6:$G$1005,MATCH(C1175,TasksList!$B$6:$B$1005,0),1)),""),"")</f>
        <v/>
      </c>
      <c r="I1175" s="381"/>
      <c r="J1175" s="400"/>
      <c r="K1175" s="400"/>
      <c r="L1175" s="179"/>
      <c r="M1175" s="381"/>
      <c r="N1175" s="362" t="str">
        <f>IFERROR(IF(LEN(INDEX(PlansAndNotes!$D$6:$D$4005,ROW(B1175)-ROW($C$3)))=0,"",INDEX(PlansAndNotes!$D$6:$D$4005,ROW(B1175)-ROW($C$3))),"")</f>
        <v/>
      </c>
      <c r="O1175" s="165" t="str">
        <f t="shared" si="145"/>
        <v/>
      </c>
      <c r="P1175" s="363" t="str">
        <f>IFERROR(IF(LEN(INDEX(PlansAndNotes!$E$6:$E$4005,ROW(B1175)-ROW($C$3)))=0,"",INDEX(PlansAndNotes!$E$6:$E$4005,ROW(B1175)-ROW($C$3))),"")</f>
        <v/>
      </c>
      <c r="Q1175" s="363" t="str">
        <f>IFERROR(IF(LEN(INDEX(PlansAndNotes!$G$6:$G$4005,ROW(B1175)-ROW($C$3)))=0,"",INDEX(PlansAndNotes!$G$6:$G$4005,ROW(B1175)-ROW($C$3))),"")</f>
        <v/>
      </c>
      <c r="R1175" s="361" t="str">
        <f>IFERROR(IF(LEN(D1175)&gt;0,IF(LEN(INDEX(AdressBook!$C$6:$C$25,MATCH(D1175,AdressBook!$B$6:$B$25,0),1))=0,"",INDEX(AdressBook!$C$6:$C$25,MATCH(D1175,AdressBook!$B$6:$B$25,0),1)),""),"")</f>
        <v/>
      </c>
      <c r="S1175" s="165">
        <f>IF(LEN(C1175)&gt;0,IFERROR(IF(MATCH(C1175,C1176:$C$4004,0)&gt;0,-1,ROW(S1175)-ROW($S$3)),ROW(S1175)-ROW($S$3)),-1)</f>
        <v>-1</v>
      </c>
      <c r="T1175" s="165">
        <f t="shared" si="146"/>
        <v>0</v>
      </c>
      <c r="U1175" s="165" t="str">
        <f t="shared" si="147"/>
        <v/>
      </c>
      <c r="V1175" s="165" t="str">
        <f>IFERROR(IF(OR(C1175="",S1175&lt;0),"",IF(SUBTOTAL(3,C1175:C1175)=0,-1,SUBTOTAL(3,$C$4:C1175))),"")</f>
        <v/>
      </c>
      <c r="W1175" s="156" t="str">
        <f t="array" ref="W1175">IF(LEN(C1175)&gt;0,IFERROR(IF(MATCH(C1175,$C$3:$C1174,0)&gt;0,N1175-INDEX($N$3:N1174,SUMPRODUCT(MAX(ROW($C$3:$C1174)*(C1175=$C$3:$C1174)))-2,1),""),""),"")</f>
        <v/>
      </c>
      <c r="X1175" s="156">
        <f t="shared" ca="1" si="148"/>
        <v>1</v>
      </c>
      <c r="Y1175" s="156">
        <f t="shared" ca="1" si="149"/>
        <v>1</v>
      </c>
    </row>
    <row r="1176" spans="2:25" hidden="1" x14ac:dyDescent="0.25">
      <c r="B1176" s="390" t="str">
        <f>IFERROR(IF(LEN(INDEX(PlansAndNotes!$B$6:$B$2005,ROW(A1176)-ROW($B$3)))=0,"",INDEX(PlansAndNotes!$B$6:$B$2005,ROW(A1176)-ROW($B$3))),"")</f>
        <v/>
      </c>
      <c r="C1176" s="361" t="str">
        <f t="shared" si="144"/>
        <v/>
      </c>
      <c r="D1176" s="361" t="str">
        <f>IFERROR(IF(LEN(C1176)&gt;0,IF(LEN(INDEX(TasksList!$C$6:$C$1005,MATCH(C1176,TasksList!$B$6:$B$1005,0),1))=0,"",INDEX(TasksList!$C$6:$C$1005,MATCH(C1176,TasksList!$B$6:$B$1005,0),1)),""),"")</f>
        <v/>
      </c>
      <c r="E1176" s="361" t="str">
        <f>IFERROR(IF(LEN(C1176)&gt;0,IF(LEN(INDEX(TasksList!$F$6:$F$1005,MATCH(C1176,TasksList!$B$6:$B$1005,0),1))=0,"not set!",INDEX(TasksList!$F$6:$F$1005,MATCH(C1176,TasksList!$B$6:$B$1005,0),1)),""),"")</f>
        <v/>
      </c>
      <c r="F1176" s="360" t="str">
        <f>IFERROR(IF(LEN(D1176)&gt;0,IF(LEN(INDEX(AdressBook!$D$6:$D$25,MATCH(D1176,AdressBook!$B$6:$B$25,0),1))=0,"",INDEX(AdressBook!$D$6:$D$25,MATCH(D1176,AdressBook!$B$6:$B$25,0),1)),""),"")</f>
        <v/>
      </c>
      <c r="G1176" s="361" t="str">
        <f>IFERROR(IF(LEN(INDEX(PlansAndNotes!$F$6:$F$2005,ROW(B1176)-ROW($C$3)))=0,"",INDEX(PlansAndNotes!$F$6:$F$2005,ROW(B1176)-ROW($C$3))),"")</f>
        <v/>
      </c>
      <c r="H1176" s="361" t="str">
        <f>IFERROR(IF(LEN(C1176)&gt;0,IF(LEN(INDEX(TasksList!$G$6:$G$1005,MATCH(C1176,TasksList!$B$6:$B$1005,0),1))=0,"",INDEX(TasksList!$G$6:$G$1005,MATCH(C1176,TasksList!$B$6:$B$1005,0),1)),""),"")</f>
        <v/>
      </c>
      <c r="I1176" s="381"/>
      <c r="J1176" s="400"/>
      <c r="K1176" s="400"/>
      <c r="L1176" s="179"/>
      <c r="M1176" s="381"/>
      <c r="N1176" s="362" t="str">
        <f>IFERROR(IF(LEN(INDEX(PlansAndNotes!$D$6:$D$4005,ROW(B1176)-ROW($C$3)))=0,"",INDEX(PlansAndNotes!$D$6:$D$4005,ROW(B1176)-ROW($C$3))),"")</f>
        <v/>
      </c>
      <c r="O1176" s="165" t="str">
        <f t="shared" si="145"/>
        <v/>
      </c>
      <c r="P1176" s="363" t="str">
        <f>IFERROR(IF(LEN(INDEX(PlansAndNotes!$E$6:$E$4005,ROW(B1176)-ROW($C$3)))=0,"",INDEX(PlansAndNotes!$E$6:$E$4005,ROW(B1176)-ROW($C$3))),"")</f>
        <v/>
      </c>
      <c r="Q1176" s="363" t="str">
        <f>IFERROR(IF(LEN(INDEX(PlansAndNotes!$G$6:$G$4005,ROW(B1176)-ROW($C$3)))=0,"",INDEX(PlansAndNotes!$G$6:$G$4005,ROW(B1176)-ROW($C$3))),"")</f>
        <v/>
      </c>
      <c r="R1176" s="361" t="str">
        <f>IFERROR(IF(LEN(D1176)&gt;0,IF(LEN(INDEX(AdressBook!$C$6:$C$25,MATCH(D1176,AdressBook!$B$6:$B$25,0),1))=0,"",INDEX(AdressBook!$C$6:$C$25,MATCH(D1176,AdressBook!$B$6:$B$25,0),1)),""),"")</f>
        <v/>
      </c>
      <c r="S1176" s="165">
        <f>IF(LEN(C1176)&gt;0,IFERROR(IF(MATCH(C1176,C1177:$C$4004,0)&gt;0,-1,ROW(S1176)-ROW($S$3)),ROW(S1176)-ROW($S$3)),-1)</f>
        <v>-1</v>
      </c>
      <c r="T1176" s="165">
        <f t="shared" si="146"/>
        <v>0</v>
      </c>
      <c r="U1176" s="165" t="str">
        <f t="shared" si="147"/>
        <v/>
      </c>
      <c r="V1176" s="165" t="str">
        <f>IFERROR(IF(OR(C1176="",S1176&lt;0),"",IF(SUBTOTAL(3,C1176:C1176)=0,-1,SUBTOTAL(3,$C$4:C1176))),"")</f>
        <v/>
      </c>
      <c r="W1176" s="156" t="str">
        <f t="array" ref="W1176">IF(LEN(C1176)&gt;0,IFERROR(IF(MATCH(C1176,$C$3:$C1175,0)&gt;0,N1176-INDEX($N$3:N1175,SUMPRODUCT(MAX(ROW($C$3:$C1175)*(C1176=$C$3:$C1175)))-2,1),""),""),"")</f>
        <v/>
      </c>
      <c r="X1176" s="156">
        <f t="shared" ca="1" si="148"/>
        <v>1</v>
      </c>
      <c r="Y1176" s="156">
        <f t="shared" ca="1" si="149"/>
        <v>1</v>
      </c>
    </row>
    <row r="1177" spans="2:25" hidden="1" x14ac:dyDescent="0.25">
      <c r="B1177" s="390" t="str">
        <f>IFERROR(IF(LEN(INDEX(PlansAndNotes!$B$6:$B$2005,ROW(A1177)-ROW($B$3)))=0,"",INDEX(PlansAndNotes!$B$6:$B$2005,ROW(A1177)-ROW($B$3))),"")</f>
        <v/>
      </c>
      <c r="C1177" s="361" t="str">
        <f t="shared" si="144"/>
        <v/>
      </c>
      <c r="D1177" s="361" t="str">
        <f>IFERROR(IF(LEN(C1177)&gt;0,IF(LEN(INDEX(TasksList!$C$6:$C$1005,MATCH(C1177,TasksList!$B$6:$B$1005,0),1))=0,"",INDEX(TasksList!$C$6:$C$1005,MATCH(C1177,TasksList!$B$6:$B$1005,0),1)),""),"")</f>
        <v/>
      </c>
      <c r="E1177" s="361" t="str">
        <f>IFERROR(IF(LEN(C1177)&gt;0,IF(LEN(INDEX(TasksList!$F$6:$F$1005,MATCH(C1177,TasksList!$B$6:$B$1005,0),1))=0,"not set!",INDEX(TasksList!$F$6:$F$1005,MATCH(C1177,TasksList!$B$6:$B$1005,0),1)),""),"")</f>
        <v/>
      </c>
      <c r="F1177" s="360" t="str">
        <f>IFERROR(IF(LEN(D1177)&gt;0,IF(LEN(INDEX(AdressBook!$D$6:$D$25,MATCH(D1177,AdressBook!$B$6:$B$25,0),1))=0,"",INDEX(AdressBook!$D$6:$D$25,MATCH(D1177,AdressBook!$B$6:$B$25,0),1)),""),"")</f>
        <v/>
      </c>
      <c r="G1177" s="361" t="str">
        <f>IFERROR(IF(LEN(INDEX(PlansAndNotes!$F$6:$F$2005,ROW(B1177)-ROW($C$3)))=0,"",INDEX(PlansAndNotes!$F$6:$F$2005,ROW(B1177)-ROW($C$3))),"")</f>
        <v/>
      </c>
      <c r="H1177" s="361" t="str">
        <f>IFERROR(IF(LEN(C1177)&gt;0,IF(LEN(INDEX(TasksList!$G$6:$G$1005,MATCH(C1177,TasksList!$B$6:$B$1005,0),1))=0,"",INDEX(TasksList!$G$6:$G$1005,MATCH(C1177,TasksList!$B$6:$B$1005,0),1)),""),"")</f>
        <v/>
      </c>
      <c r="I1177" s="381"/>
      <c r="J1177" s="400"/>
      <c r="K1177" s="400"/>
      <c r="L1177" s="179"/>
      <c r="M1177" s="381"/>
      <c r="N1177" s="362" t="str">
        <f>IFERROR(IF(LEN(INDEX(PlansAndNotes!$D$6:$D$4005,ROW(B1177)-ROW($C$3)))=0,"",INDEX(PlansAndNotes!$D$6:$D$4005,ROW(B1177)-ROW($C$3))),"")</f>
        <v/>
      </c>
      <c r="O1177" s="165" t="str">
        <f t="shared" si="145"/>
        <v/>
      </c>
      <c r="P1177" s="363" t="str">
        <f>IFERROR(IF(LEN(INDEX(PlansAndNotes!$E$6:$E$4005,ROW(B1177)-ROW($C$3)))=0,"",INDEX(PlansAndNotes!$E$6:$E$4005,ROW(B1177)-ROW($C$3))),"")</f>
        <v/>
      </c>
      <c r="Q1177" s="363" t="str">
        <f>IFERROR(IF(LEN(INDEX(PlansAndNotes!$G$6:$G$4005,ROW(B1177)-ROW($C$3)))=0,"",INDEX(PlansAndNotes!$G$6:$G$4005,ROW(B1177)-ROW($C$3))),"")</f>
        <v/>
      </c>
      <c r="R1177" s="361" t="str">
        <f>IFERROR(IF(LEN(D1177)&gt;0,IF(LEN(INDEX(AdressBook!$C$6:$C$25,MATCH(D1177,AdressBook!$B$6:$B$25,0),1))=0,"",INDEX(AdressBook!$C$6:$C$25,MATCH(D1177,AdressBook!$B$6:$B$25,0),1)),""),"")</f>
        <v/>
      </c>
      <c r="S1177" s="165">
        <f>IF(LEN(C1177)&gt;0,IFERROR(IF(MATCH(C1177,C1178:$C$4004,0)&gt;0,-1,ROW(S1177)-ROW($S$3)),ROW(S1177)-ROW($S$3)),-1)</f>
        <v>-1</v>
      </c>
      <c r="T1177" s="165">
        <f t="shared" si="146"/>
        <v>0</v>
      </c>
      <c r="U1177" s="165" t="str">
        <f t="shared" si="147"/>
        <v/>
      </c>
      <c r="V1177" s="165" t="str">
        <f>IFERROR(IF(OR(C1177="",S1177&lt;0),"",IF(SUBTOTAL(3,C1177:C1177)=0,-1,SUBTOTAL(3,$C$4:C1177))),"")</f>
        <v/>
      </c>
      <c r="W1177" s="156" t="str">
        <f t="array" ref="W1177">IF(LEN(C1177)&gt;0,IFERROR(IF(MATCH(C1177,$C$3:$C1176,0)&gt;0,N1177-INDEX($N$3:N1176,SUMPRODUCT(MAX(ROW($C$3:$C1176)*(C1177=$C$3:$C1176)))-2,1),""),""),"")</f>
        <v/>
      </c>
      <c r="X1177" s="156">
        <f t="shared" ca="1" si="148"/>
        <v>1</v>
      </c>
      <c r="Y1177" s="156">
        <f t="shared" ca="1" si="149"/>
        <v>1</v>
      </c>
    </row>
    <row r="1178" spans="2:25" hidden="1" x14ac:dyDescent="0.25">
      <c r="B1178" s="390" t="str">
        <f>IFERROR(IF(LEN(INDEX(PlansAndNotes!$B$6:$B$2005,ROW(A1178)-ROW($B$3)))=0,"",INDEX(PlansAndNotes!$B$6:$B$2005,ROW(A1178)-ROW($B$3))),"")</f>
        <v/>
      </c>
      <c r="C1178" s="361" t="str">
        <f t="shared" si="144"/>
        <v/>
      </c>
      <c r="D1178" s="361" t="str">
        <f>IFERROR(IF(LEN(C1178)&gt;0,IF(LEN(INDEX(TasksList!$C$6:$C$1005,MATCH(C1178,TasksList!$B$6:$B$1005,0),1))=0,"",INDEX(TasksList!$C$6:$C$1005,MATCH(C1178,TasksList!$B$6:$B$1005,0),1)),""),"")</f>
        <v/>
      </c>
      <c r="E1178" s="361" t="str">
        <f>IFERROR(IF(LEN(C1178)&gt;0,IF(LEN(INDEX(TasksList!$F$6:$F$1005,MATCH(C1178,TasksList!$B$6:$B$1005,0),1))=0,"not set!",INDEX(TasksList!$F$6:$F$1005,MATCH(C1178,TasksList!$B$6:$B$1005,0),1)),""),"")</f>
        <v/>
      </c>
      <c r="F1178" s="360" t="str">
        <f>IFERROR(IF(LEN(D1178)&gt;0,IF(LEN(INDEX(AdressBook!$D$6:$D$25,MATCH(D1178,AdressBook!$B$6:$B$25,0),1))=0,"",INDEX(AdressBook!$D$6:$D$25,MATCH(D1178,AdressBook!$B$6:$B$25,0),1)),""),"")</f>
        <v/>
      </c>
      <c r="G1178" s="361" t="str">
        <f>IFERROR(IF(LEN(INDEX(PlansAndNotes!$F$6:$F$2005,ROW(B1178)-ROW($C$3)))=0,"",INDEX(PlansAndNotes!$F$6:$F$2005,ROW(B1178)-ROW($C$3))),"")</f>
        <v/>
      </c>
      <c r="H1178" s="361" t="str">
        <f>IFERROR(IF(LEN(C1178)&gt;0,IF(LEN(INDEX(TasksList!$G$6:$G$1005,MATCH(C1178,TasksList!$B$6:$B$1005,0),1))=0,"",INDEX(TasksList!$G$6:$G$1005,MATCH(C1178,TasksList!$B$6:$B$1005,0),1)),""),"")</f>
        <v/>
      </c>
      <c r="I1178" s="381"/>
      <c r="J1178" s="400"/>
      <c r="K1178" s="400"/>
      <c r="L1178" s="179"/>
      <c r="M1178" s="381"/>
      <c r="N1178" s="362" t="str">
        <f>IFERROR(IF(LEN(INDEX(PlansAndNotes!$D$6:$D$4005,ROW(B1178)-ROW($C$3)))=0,"",INDEX(PlansAndNotes!$D$6:$D$4005,ROW(B1178)-ROW($C$3))),"")</f>
        <v/>
      </c>
      <c r="O1178" s="165" t="str">
        <f t="shared" si="145"/>
        <v/>
      </c>
      <c r="P1178" s="363" t="str">
        <f>IFERROR(IF(LEN(INDEX(PlansAndNotes!$E$6:$E$4005,ROW(B1178)-ROW($C$3)))=0,"",INDEX(PlansAndNotes!$E$6:$E$4005,ROW(B1178)-ROW($C$3))),"")</f>
        <v/>
      </c>
      <c r="Q1178" s="363" t="str">
        <f>IFERROR(IF(LEN(INDEX(PlansAndNotes!$G$6:$G$4005,ROW(B1178)-ROW($C$3)))=0,"",INDEX(PlansAndNotes!$G$6:$G$4005,ROW(B1178)-ROW($C$3))),"")</f>
        <v/>
      </c>
      <c r="R1178" s="361" t="str">
        <f>IFERROR(IF(LEN(D1178)&gt;0,IF(LEN(INDEX(AdressBook!$C$6:$C$25,MATCH(D1178,AdressBook!$B$6:$B$25,0),1))=0,"",INDEX(AdressBook!$C$6:$C$25,MATCH(D1178,AdressBook!$B$6:$B$25,0),1)),""),"")</f>
        <v/>
      </c>
      <c r="S1178" s="165">
        <f>IF(LEN(C1178)&gt;0,IFERROR(IF(MATCH(C1178,C1179:$C$4004,0)&gt;0,-1,ROW(S1178)-ROW($S$3)),ROW(S1178)-ROW($S$3)),-1)</f>
        <v>-1</v>
      </c>
      <c r="T1178" s="165">
        <f t="shared" si="146"/>
        <v>0</v>
      </c>
      <c r="U1178" s="165" t="str">
        <f t="shared" si="147"/>
        <v/>
      </c>
      <c r="V1178" s="165" t="str">
        <f>IFERROR(IF(OR(C1178="",S1178&lt;0),"",IF(SUBTOTAL(3,C1178:C1178)=0,-1,SUBTOTAL(3,$C$4:C1178))),"")</f>
        <v/>
      </c>
      <c r="W1178" s="156" t="str">
        <f t="array" ref="W1178">IF(LEN(C1178)&gt;0,IFERROR(IF(MATCH(C1178,$C$3:$C1177,0)&gt;0,N1178-INDEX($N$3:N1177,SUMPRODUCT(MAX(ROW($C$3:$C1177)*(C1178=$C$3:$C1177)))-2,1),""),""),"")</f>
        <v/>
      </c>
      <c r="X1178" s="156">
        <f t="shared" ca="1" si="148"/>
        <v>1</v>
      </c>
      <c r="Y1178" s="156">
        <f t="shared" ca="1" si="149"/>
        <v>1</v>
      </c>
    </row>
    <row r="1179" spans="2:25" hidden="1" x14ac:dyDescent="0.25">
      <c r="B1179" s="390" t="str">
        <f>IFERROR(IF(LEN(INDEX(PlansAndNotes!$B$6:$B$2005,ROW(A1179)-ROW($B$3)))=0,"",INDEX(PlansAndNotes!$B$6:$B$2005,ROW(A1179)-ROW($B$3))),"")</f>
        <v/>
      </c>
      <c r="C1179" s="361" t="str">
        <f t="shared" si="144"/>
        <v/>
      </c>
      <c r="D1179" s="361" t="str">
        <f>IFERROR(IF(LEN(C1179)&gt;0,IF(LEN(INDEX(TasksList!$C$6:$C$1005,MATCH(C1179,TasksList!$B$6:$B$1005,0),1))=0,"",INDEX(TasksList!$C$6:$C$1005,MATCH(C1179,TasksList!$B$6:$B$1005,0),1)),""),"")</f>
        <v/>
      </c>
      <c r="E1179" s="361" t="str">
        <f>IFERROR(IF(LEN(C1179)&gt;0,IF(LEN(INDEX(TasksList!$F$6:$F$1005,MATCH(C1179,TasksList!$B$6:$B$1005,0),1))=0,"not set!",INDEX(TasksList!$F$6:$F$1005,MATCH(C1179,TasksList!$B$6:$B$1005,0),1)),""),"")</f>
        <v/>
      </c>
      <c r="F1179" s="360" t="str">
        <f>IFERROR(IF(LEN(D1179)&gt;0,IF(LEN(INDEX(AdressBook!$D$6:$D$25,MATCH(D1179,AdressBook!$B$6:$B$25,0),1))=0,"",INDEX(AdressBook!$D$6:$D$25,MATCH(D1179,AdressBook!$B$6:$B$25,0),1)),""),"")</f>
        <v/>
      </c>
      <c r="G1179" s="361" t="str">
        <f>IFERROR(IF(LEN(INDEX(PlansAndNotes!$F$6:$F$2005,ROW(B1179)-ROW($C$3)))=0,"",INDEX(PlansAndNotes!$F$6:$F$2005,ROW(B1179)-ROW($C$3))),"")</f>
        <v/>
      </c>
      <c r="H1179" s="361" t="str">
        <f>IFERROR(IF(LEN(C1179)&gt;0,IF(LEN(INDEX(TasksList!$G$6:$G$1005,MATCH(C1179,TasksList!$B$6:$B$1005,0),1))=0,"",INDEX(TasksList!$G$6:$G$1005,MATCH(C1179,TasksList!$B$6:$B$1005,0),1)),""),"")</f>
        <v/>
      </c>
      <c r="I1179" s="381"/>
      <c r="J1179" s="400"/>
      <c r="K1179" s="400"/>
      <c r="L1179" s="179"/>
      <c r="M1179" s="381"/>
      <c r="N1179" s="362" t="str">
        <f>IFERROR(IF(LEN(INDEX(PlansAndNotes!$D$6:$D$4005,ROW(B1179)-ROW($C$3)))=0,"",INDEX(PlansAndNotes!$D$6:$D$4005,ROW(B1179)-ROW($C$3))),"")</f>
        <v/>
      </c>
      <c r="O1179" s="165" t="str">
        <f t="shared" si="145"/>
        <v/>
      </c>
      <c r="P1179" s="363" t="str">
        <f>IFERROR(IF(LEN(INDEX(PlansAndNotes!$E$6:$E$4005,ROW(B1179)-ROW($C$3)))=0,"",INDEX(PlansAndNotes!$E$6:$E$4005,ROW(B1179)-ROW($C$3))),"")</f>
        <v/>
      </c>
      <c r="Q1179" s="363" t="str">
        <f>IFERROR(IF(LEN(INDEX(PlansAndNotes!$G$6:$G$4005,ROW(B1179)-ROW($C$3)))=0,"",INDEX(PlansAndNotes!$G$6:$G$4005,ROW(B1179)-ROW($C$3))),"")</f>
        <v/>
      </c>
      <c r="R1179" s="361" t="str">
        <f>IFERROR(IF(LEN(D1179)&gt;0,IF(LEN(INDEX(AdressBook!$C$6:$C$25,MATCH(D1179,AdressBook!$B$6:$B$25,0),1))=0,"",INDEX(AdressBook!$C$6:$C$25,MATCH(D1179,AdressBook!$B$6:$B$25,0),1)),""),"")</f>
        <v/>
      </c>
      <c r="S1179" s="165">
        <f>IF(LEN(C1179)&gt;0,IFERROR(IF(MATCH(C1179,C1180:$C$4004,0)&gt;0,-1,ROW(S1179)-ROW($S$3)),ROW(S1179)-ROW($S$3)),-1)</f>
        <v>-1</v>
      </c>
      <c r="T1179" s="165">
        <f t="shared" si="146"/>
        <v>0</v>
      </c>
      <c r="U1179" s="165" t="str">
        <f t="shared" si="147"/>
        <v/>
      </c>
      <c r="V1179" s="165" t="str">
        <f>IFERROR(IF(OR(C1179="",S1179&lt;0),"",IF(SUBTOTAL(3,C1179:C1179)=0,-1,SUBTOTAL(3,$C$4:C1179))),"")</f>
        <v/>
      </c>
      <c r="W1179" s="156" t="str">
        <f t="array" ref="W1179">IF(LEN(C1179)&gt;0,IFERROR(IF(MATCH(C1179,$C$3:$C1178,0)&gt;0,N1179-INDEX($N$3:N1178,SUMPRODUCT(MAX(ROW($C$3:$C1178)*(C1179=$C$3:$C1178)))-2,1),""),""),"")</f>
        <v/>
      </c>
      <c r="X1179" s="156">
        <f t="shared" ca="1" si="148"/>
        <v>1</v>
      </c>
      <c r="Y1179" s="156">
        <f t="shared" ca="1" si="149"/>
        <v>1</v>
      </c>
    </row>
    <row r="1180" spans="2:25" hidden="1" x14ac:dyDescent="0.25">
      <c r="B1180" s="390" t="str">
        <f>IFERROR(IF(LEN(INDEX(PlansAndNotes!$B$6:$B$2005,ROW(A1180)-ROW($B$3)))=0,"",INDEX(PlansAndNotes!$B$6:$B$2005,ROW(A1180)-ROW($B$3))),"")</f>
        <v/>
      </c>
      <c r="C1180" s="361" t="str">
        <f t="shared" si="144"/>
        <v/>
      </c>
      <c r="D1180" s="361" t="str">
        <f>IFERROR(IF(LEN(C1180)&gt;0,IF(LEN(INDEX(TasksList!$C$6:$C$1005,MATCH(C1180,TasksList!$B$6:$B$1005,0),1))=0,"",INDEX(TasksList!$C$6:$C$1005,MATCH(C1180,TasksList!$B$6:$B$1005,0),1)),""),"")</f>
        <v/>
      </c>
      <c r="E1180" s="361" t="str">
        <f>IFERROR(IF(LEN(C1180)&gt;0,IF(LEN(INDEX(TasksList!$F$6:$F$1005,MATCH(C1180,TasksList!$B$6:$B$1005,0),1))=0,"not set!",INDEX(TasksList!$F$6:$F$1005,MATCH(C1180,TasksList!$B$6:$B$1005,0),1)),""),"")</f>
        <v/>
      </c>
      <c r="F1180" s="360" t="str">
        <f>IFERROR(IF(LEN(D1180)&gt;0,IF(LEN(INDEX(AdressBook!$D$6:$D$25,MATCH(D1180,AdressBook!$B$6:$B$25,0),1))=0,"",INDEX(AdressBook!$D$6:$D$25,MATCH(D1180,AdressBook!$B$6:$B$25,0),1)),""),"")</f>
        <v/>
      </c>
      <c r="G1180" s="361" t="str">
        <f>IFERROR(IF(LEN(INDEX(PlansAndNotes!$F$6:$F$2005,ROW(B1180)-ROW($C$3)))=0,"",INDEX(PlansAndNotes!$F$6:$F$2005,ROW(B1180)-ROW($C$3))),"")</f>
        <v/>
      </c>
      <c r="H1180" s="361" t="str">
        <f>IFERROR(IF(LEN(C1180)&gt;0,IF(LEN(INDEX(TasksList!$G$6:$G$1005,MATCH(C1180,TasksList!$B$6:$B$1005,0),1))=0,"",INDEX(TasksList!$G$6:$G$1005,MATCH(C1180,TasksList!$B$6:$B$1005,0),1)),""),"")</f>
        <v/>
      </c>
      <c r="I1180" s="381"/>
      <c r="J1180" s="400"/>
      <c r="K1180" s="400"/>
      <c r="L1180" s="179"/>
      <c r="M1180" s="381"/>
      <c r="N1180" s="362" t="str">
        <f>IFERROR(IF(LEN(INDEX(PlansAndNotes!$D$6:$D$4005,ROW(B1180)-ROW($C$3)))=0,"",INDEX(PlansAndNotes!$D$6:$D$4005,ROW(B1180)-ROW($C$3))),"")</f>
        <v/>
      </c>
      <c r="O1180" s="165" t="str">
        <f t="shared" si="145"/>
        <v/>
      </c>
      <c r="P1180" s="363" t="str">
        <f>IFERROR(IF(LEN(INDEX(PlansAndNotes!$E$6:$E$4005,ROW(B1180)-ROW($C$3)))=0,"",INDEX(PlansAndNotes!$E$6:$E$4005,ROW(B1180)-ROW($C$3))),"")</f>
        <v/>
      </c>
      <c r="Q1180" s="363" t="str">
        <f>IFERROR(IF(LEN(INDEX(PlansAndNotes!$G$6:$G$4005,ROW(B1180)-ROW($C$3)))=0,"",INDEX(PlansAndNotes!$G$6:$G$4005,ROW(B1180)-ROW($C$3))),"")</f>
        <v/>
      </c>
      <c r="R1180" s="361" t="str">
        <f>IFERROR(IF(LEN(D1180)&gt;0,IF(LEN(INDEX(AdressBook!$C$6:$C$25,MATCH(D1180,AdressBook!$B$6:$B$25,0),1))=0,"",INDEX(AdressBook!$C$6:$C$25,MATCH(D1180,AdressBook!$B$6:$B$25,0),1)),""),"")</f>
        <v/>
      </c>
      <c r="S1180" s="165">
        <f>IF(LEN(C1180)&gt;0,IFERROR(IF(MATCH(C1180,C1181:$C$4004,0)&gt;0,-1,ROW(S1180)-ROW($S$3)),ROW(S1180)-ROW($S$3)),-1)</f>
        <v>-1</v>
      </c>
      <c r="T1180" s="165">
        <f t="shared" si="146"/>
        <v>0</v>
      </c>
      <c r="U1180" s="165" t="str">
        <f t="shared" si="147"/>
        <v/>
      </c>
      <c r="V1180" s="165" t="str">
        <f>IFERROR(IF(OR(C1180="",S1180&lt;0),"",IF(SUBTOTAL(3,C1180:C1180)=0,-1,SUBTOTAL(3,$C$4:C1180))),"")</f>
        <v/>
      </c>
      <c r="W1180" s="156" t="str">
        <f t="array" ref="W1180">IF(LEN(C1180)&gt;0,IFERROR(IF(MATCH(C1180,$C$3:$C1179,0)&gt;0,N1180-INDEX($N$3:N1179,SUMPRODUCT(MAX(ROW($C$3:$C1179)*(C1180=$C$3:$C1179)))-2,1),""),""),"")</f>
        <v/>
      </c>
      <c r="X1180" s="156">
        <f t="shared" ca="1" si="148"/>
        <v>1</v>
      </c>
      <c r="Y1180" s="156">
        <f t="shared" ca="1" si="149"/>
        <v>1</v>
      </c>
    </row>
    <row r="1181" spans="2:25" hidden="1" x14ac:dyDescent="0.25">
      <c r="B1181" s="390" t="str">
        <f>IFERROR(IF(LEN(INDEX(PlansAndNotes!$B$6:$B$2005,ROW(A1181)-ROW($B$3)))=0,"",INDEX(PlansAndNotes!$B$6:$B$2005,ROW(A1181)-ROW($B$3))),"")</f>
        <v/>
      </c>
      <c r="C1181" s="361" t="str">
        <f t="shared" si="144"/>
        <v/>
      </c>
      <c r="D1181" s="361" t="str">
        <f>IFERROR(IF(LEN(C1181)&gt;0,IF(LEN(INDEX(TasksList!$C$6:$C$1005,MATCH(C1181,TasksList!$B$6:$B$1005,0),1))=0,"",INDEX(TasksList!$C$6:$C$1005,MATCH(C1181,TasksList!$B$6:$B$1005,0),1)),""),"")</f>
        <v/>
      </c>
      <c r="E1181" s="361" t="str">
        <f>IFERROR(IF(LEN(C1181)&gt;0,IF(LEN(INDEX(TasksList!$F$6:$F$1005,MATCH(C1181,TasksList!$B$6:$B$1005,0),1))=0,"not set!",INDEX(TasksList!$F$6:$F$1005,MATCH(C1181,TasksList!$B$6:$B$1005,0),1)),""),"")</f>
        <v/>
      </c>
      <c r="F1181" s="360" t="str">
        <f>IFERROR(IF(LEN(D1181)&gt;0,IF(LEN(INDEX(AdressBook!$D$6:$D$25,MATCH(D1181,AdressBook!$B$6:$B$25,0),1))=0,"",INDEX(AdressBook!$D$6:$D$25,MATCH(D1181,AdressBook!$B$6:$B$25,0),1)),""),"")</f>
        <v/>
      </c>
      <c r="G1181" s="361" t="str">
        <f>IFERROR(IF(LEN(INDEX(PlansAndNotes!$F$6:$F$2005,ROW(B1181)-ROW($C$3)))=0,"",INDEX(PlansAndNotes!$F$6:$F$2005,ROW(B1181)-ROW($C$3))),"")</f>
        <v/>
      </c>
      <c r="H1181" s="361" t="str">
        <f>IFERROR(IF(LEN(C1181)&gt;0,IF(LEN(INDEX(TasksList!$G$6:$G$1005,MATCH(C1181,TasksList!$B$6:$B$1005,0),1))=0,"",INDEX(TasksList!$G$6:$G$1005,MATCH(C1181,TasksList!$B$6:$B$1005,0),1)),""),"")</f>
        <v/>
      </c>
      <c r="I1181" s="381"/>
      <c r="J1181" s="400"/>
      <c r="K1181" s="400"/>
      <c r="L1181" s="179"/>
      <c r="M1181" s="381"/>
      <c r="N1181" s="362" t="str">
        <f>IFERROR(IF(LEN(INDEX(PlansAndNotes!$D$6:$D$4005,ROW(B1181)-ROW($C$3)))=0,"",INDEX(PlansAndNotes!$D$6:$D$4005,ROW(B1181)-ROW($C$3))),"")</f>
        <v/>
      </c>
      <c r="O1181" s="165" t="str">
        <f t="shared" si="145"/>
        <v/>
      </c>
      <c r="P1181" s="363" t="str">
        <f>IFERROR(IF(LEN(INDEX(PlansAndNotes!$E$6:$E$4005,ROW(B1181)-ROW($C$3)))=0,"",INDEX(PlansAndNotes!$E$6:$E$4005,ROW(B1181)-ROW($C$3))),"")</f>
        <v/>
      </c>
      <c r="Q1181" s="363" t="str">
        <f>IFERROR(IF(LEN(INDEX(PlansAndNotes!$G$6:$G$4005,ROW(B1181)-ROW($C$3)))=0,"",INDEX(PlansAndNotes!$G$6:$G$4005,ROW(B1181)-ROW($C$3))),"")</f>
        <v/>
      </c>
      <c r="R1181" s="361" t="str">
        <f>IFERROR(IF(LEN(D1181)&gt;0,IF(LEN(INDEX(AdressBook!$C$6:$C$25,MATCH(D1181,AdressBook!$B$6:$B$25,0),1))=0,"",INDEX(AdressBook!$C$6:$C$25,MATCH(D1181,AdressBook!$B$6:$B$25,0),1)),""),"")</f>
        <v/>
      </c>
      <c r="S1181" s="165">
        <f>IF(LEN(C1181)&gt;0,IFERROR(IF(MATCH(C1181,C1182:$C$4004,0)&gt;0,-1,ROW(S1181)-ROW($S$3)),ROW(S1181)-ROW($S$3)),-1)</f>
        <v>-1</v>
      </c>
      <c r="T1181" s="165">
        <f t="shared" si="146"/>
        <v>0</v>
      </c>
      <c r="U1181" s="165" t="str">
        <f t="shared" si="147"/>
        <v/>
      </c>
      <c r="V1181" s="165" t="str">
        <f>IFERROR(IF(OR(C1181="",S1181&lt;0),"",IF(SUBTOTAL(3,C1181:C1181)=0,-1,SUBTOTAL(3,$C$4:C1181))),"")</f>
        <v/>
      </c>
      <c r="W1181" s="156" t="str">
        <f t="array" ref="W1181">IF(LEN(C1181)&gt;0,IFERROR(IF(MATCH(C1181,$C$3:$C1180,0)&gt;0,N1181-INDEX($N$3:N1180,SUMPRODUCT(MAX(ROW($C$3:$C1180)*(C1181=$C$3:$C1180)))-2,1),""),""),"")</f>
        <v/>
      </c>
      <c r="X1181" s="156">
        <f t="shared" ca="1" si="148"/>
        <v>1</v>
      </c>
      <c r="Y1181" s="156">
        <f t="shared" ca="1" si="149"/>
        <v>1</v>
      </c>
    </row>
    <row r="1182" spans="2:25" hidden="1" x14ac:dyDescent="0.25">
      <c r="B1182" s="390" t="str">
        <f>IFERROR(IF(LEN(INDEX(PlansAndNotes!$B$6:$B$2005,ROW(A1182)-ROW($B$3)))=0,"",INDEX(PlansAndNotes!$B$6:$B$2005,ROW(A1182)-ROW($B$3))),"")</f>
        <v/>
      </c>
      <c r="C1182" s="361" t="str">
        <f t="shared" si="144"/>
        <v/>
      </c>
      <c r="D1182" s="361" t="str">
        <f>IFERROR(IF(LEN(C1182)&gt;0,IF(LEN(INDEX(TasksList!$C$6:$C$1005,MATCH(C1182,TasksList!$B$6:$B$1005,0),1))=0,"",INDEX(TasksList!$C$6:$C$1005,MATCH(C1182,TasksList!$B$6:$B$1005,0),1)),""),"")</f>
        <v/>
      </c>
      <c r="E1182" s="361" t="str">
        <f>IFERROR(IF(LEN(C1182)&gt;0,IF(LEN(INDEX(TasksList!$F$6:$F$1005,MATCH(C1182,TasksList!$B$6:$B$1005,0),1))=0,"not set!",INDEX(TasksList!$F$6:$F$1005,MATCH(C1182,TasksList!$B$6:$B$1005,0),1)),""),"")</f>
        <v/>
      </c>
      <c r="F1182" s="360" t="str">
        <f>IFERROR(IF(LEN(D1182)&gt;0,IF(LEN(INDEX(AdressBook!$D$6:$D$25,MATCH(D1182,AdressBook!$B$6:$B$25,0),1))=0,"",INDEX(AdressBook!$D$6:$D$25,MATCH(D1182,AdressBook!$B$6:$B$25,0),1)),""),"")</f>
        <v/>
      </c>
      <c r="G1182" s="361" t="str">
        <f>IFERROR(IF(LEN(INDEX(PlansAndNotes!$F$6:$F$2005,ROW(B1182)-ROW($C$3)))=0,"",INDEX(PlansAndNotes!$F$6:$F$2005,ROW(B1182)-ROW($C$3))),"")</f>
        <v/>
      </c>
      <c r="H1182" s="361" t="str">
        <f>IFERROR(IF(LEN(C1182)&gt;0,IF(LEN(INDEX(TasksList!$G$6:$G$1005,MATCH(C1182,TasksList!$B$6:$B$1005,0),1))=0,"",INDEX(TasksList!$G$6:$G$1005,MATCH(C1182,TasksList!$B$6:$B$1005,0),1)),""),"")</f>
        <v/>
      </c>
      <c r="I1182" s="381"/>
      <c r="J1182" s="400"/>
      <c r="K1182" s="400"/>
      <c r="L1182" s="179"/>
      <c r="M1182" s="381"/>
      <c r="N1182" s="362" t="str">
        <f>IFERROR(IF(LEN(INDEX(PlansAndNotes!$D$6:$D$4005,ROW(B1182)-ROW($C$3)))=0,"",INDEX(PlansAndNotes!$D$6:$D$4005,ROW(B1182)-ROW($C$3))),"")</f>
        <v/>
      </c>
      <c r="O1182" s="165" t="str">
        <f t="shared" si="145"/>
        <v/>
      </c>
      <c r="P1182" s="363" t="str">
        <f>IFERROR(IF(LEN(INDEX(PlansAndNotes!$E$6:$E$4005,ROW(B1182)-ROW($C$3)))=0,"",INDEX(PlansAndNotes!$E$6:$E$4005,ROW(B1182)-ROW($C$3))),"")</f>
        <v/>
      </c>
      <c r="Q1182" s="363" t="str">
        <f>IFERROR(IF(LEN(INDEX(PlansAndNotes!$G$6:$G$4005,ROW(B1182)-ROW($C$3)))=0,"",INDEX(PlansAndNotes!$G$6:$G$4005,ROW(B1182)-ROW($C$3))),"")</f>
        <v/>
      </c>
      <c r="R1182" s="361" t="str">
        <f>IFERROR(IF(LEN(D1182)&gt;0,IF(LEN(INDEX(AdressBook!$C$6:$C$25,MATCH(D1182,AdressBook!$B$6:$B$25,0),1))=0,"",INDEX(AdressBook!$C$6:$C$25,MATCH(D1182,AdressBook!$B$6:$B$25,0),1)),""),"")</f>
        <v/>
      </c>
      <c r="S1182" s="165">
        <f>IF(LEN(C1182)&gt;0,IFERROR(IF(MATCH(C1182,C1183:$C$4004,0)&gt;0,-1,ROW(S1182)-ROW($S$3)),ROW(S1182)-ROW($S$3)),-1)</f>
        <v>-1</v>
      </c>
      <c r="T1182" s="165">
        <f t="shared" si="146"/>
        <v>0</v>
      </c>
      <c r="U1182" s="165" t="str">
        <f t="shared" si="147"/>
        <v/>
      </c>
      <c r="V1182" s="165" t="str">
        <f>IFERROR(IF(OR(C1182="",S1182&lt;0),"",IF(SUBTOTAL(3,C1182:C1182)=0,-1,SUBTOTAL(3,$C$4:C1182))),"")</f>
        <v/>
      </c>
      <c r="W1182" s="156" t="str">
        <f t="array" ref="W1182">IF(LEN(C1182)&gt;0,IFERROR(IF(MATCH(C1182,$C$3:$C1181,0)&gt;0,N1182-INDEX($N$3:N1181,SUMPRODUCT(MAX(ROW($C$3:$C1181)*(C1182=$C$3:$C1181)))-2,1),""),""),"")</f>
        <v/>
      </c>
      <c r="X1182" s="156">
        <f t="shared" ca="1" si="148"/>
        <v>1</v>
      </c>
      <c r="Y1182" s="156">
        <f t="shared" ca="1" si="149"/>
        <v>1</v>
      </c>
    </row>
    <row r="1183" spans="2:25" hidden="1" x14ac:dyDescent="0.25">
      <c r="B1183" s="390" t="str">
        <f>IFERROR(IF(LEN(INDEX(PlansAndNotes!$B$6:$B$2005,ROW(A1183)-ROW($B$3)))=0,"",INDEX(PlansAndNotes!$B$6:$B$2005,ROW(A1183)-ROW($B$3))),"")</f>
        <v/>
      </c>
      <c r="C1183" s="361" t="str">
        <f t="shared" si="144"/>
        <v/>
      </c>
      <c r="D1183" s="361" t="str">
        <f>IFERROR(IF(LEN(C1183)&gt;0,IF(LEN(INDEX(TasksList!$C$6:$C$1005,MATCH(C1183,TasksList!$B$6:$B$1005,0),1))=0,"",INDEX(TasksList!$C$6:$C$1005,MATCH(C1183,TasksList!$B$6:$B$1005,0),1)),""),"")</f>
        <v/>
      </c>
      <c r="E1183" s="361" t="str">
        <f>IFERROR(IF(LEN(C1183)&gt;0,IF(LEN(INDEX(TasksList!$F$6:$F$1005,MATCH(C1183,TasksList!$B$6:$B$1005,0),1))=0,"not set!",INDEX(TasksList!$F$6:$F$1005,MATCH(C1183,TasksList!$B$6:$B$1005,0),1)),""),"")</f>
        <v/>
      </c>
      <c r="F1183" s="360" t="str">
        <f>IFERROR(IF(LEN(D1183)&gt;0,IF(LEN(INDEX(AdressBook!$D$6:$D$25,MATCH(D1183,AdressBook!$B$6:$B$25,0),1))=0,"",INDEX(AdressBook!$D$6:$D$25,MATCH(D1183,AdressBook!$B$6:$B$25,0),1)),""),"")</f>
        <v/>
      </c>
      <c r="G1183" s="361" t="str">
        <f>IFERROR(IF(LEN(INDEX(PlansAndNotes!$F$6:$F$2005,ROW(B1183)-ROW($C$3)))=0,"",INDEX(PlansAndNotes!$F$6:$F$2005,ROW(B1183)-ROW($C$3))),"")</f>
        <v/>
      </c>
      <c r="H1183" s="361" t="str">
        <f>IFERROR(IF(LEN(C1183)&gt;0,IF(LEN(INDEX(TasksList!$G$6:$G$1005,MATCH(C1183,TasksList!$B$6:$B$1005,0),1))=0,"",INDEX(TasksList!$G$6:$G$1005,MATCH(C1183,TasksList!$B$6:$B$1005,0),1)),""),"")</f>
        <v/>
      </c>
      <c r="I1183" s="381"/>
      <c r="J1183" s="400"/>
      <c r="K1183" s="400"/>
      <c r="L1183" s="179"/>
      <c r="M1183" s="381"/>
      <c r="N1183" s="362" t="str">
        <f>IFERROR(IF(LEN(INDEX(PlansAndNotes!$D$6:$D$4005,ROW(B1183)-ROW($C$3)))=0,"",INDEX(PlansAndNotes!$D$6:$D$4005,ROW(B1183)-ROW($C$3))),"")</f>
        <v/>
      </c>
      <c r="O1183" s="165" t="str">
        <f t="shared" si="145"/>
        <v/>
      </c>
      <c r="P1183" s="363" t="str">
        <f>IFERROR(IF(LEN(INDEX(PlansAndNotes!$E$6:$E$4005,ROW(B1183)-ROW($C$3)))=0,"",INDEX(PlansAndNotes!$E$6:$E$4005,ROW(B1183)-ROW($C$3))),"")</f>
        <v/>
      </c>
      <c r="Q1183" s="363" t="str">
        <f>IFERROR(IF(LEN(INDEX(PlansAndNotes!$G$6:$G$4005,ROW(B1183)-ROW($C$3)))=0,"",INDEX(PlansAndNotes!$G$6:$G$4005,ROW(B1183)-ROW($C$3))),"")</f>
        <v/>
      </c>
      <c r="R1183" s="361" t="str">
        <f>IFERROR(IF(LEN(D1183)&gt;0,IF(LEN(INDEX(AdressBook!$C$6:$C$25,MATCH(D1183,AdressBook!$B$6:$B$25,0),1))=0,"",INDEX(AdressBook!$C$6:$C$25,MATCH(D1183,AdressBook!$B$6:$B$25,0),1)),""),"")</f>
        <v/>
      </c>
      <c r="S1183" s="165">
        <f>IF(LEN(C1183)&gt;0,IFERROR(IF(MATCH(C1183,C1184:$C$4004,0)&gt;0,-1,ROW(S1183)-ROW($S$3)),ROW(S1183)-ROW($S$3)),-1)</f>
        <v>-1</v>
      </c>
      <c r="T1183" s="165">
        <f t="shared" si="146"/>
        <v>0</v>
      </c>
      <c r="U1183" s="165" t="str">
        <f t="shared" si="147"/>
        <v/>
      </c>
      <c r="V1183" s="165" t="str">
        <f>IFERROR(IF(OR(C1183="",S1183&lt;0),"",IF(SUBTOTAL(3,C1183:C1183)=0,-1,SUBTOTAL(3,$C$4:C1183))),"")</f>
        <v/>
      </c>
      <c r="W1183" s="156" t="str">
        <f t="array" ref="W1183">IF(LEN(C1183)&gt;0,IFERROR(IF(MATCH(C1183,$C$3:$C1182,0)&gt;0,N1183-INDEX($N$3:N1182,SUMPRODUCT(MAX(ROW($C$3:$C1182)*(C1183=$C$3:$C1182)))-2,1),""),""),"")</f>
        <v/>
      </c>
      <c r="X1183" s="156">
        <f t="shared" ca="1" si="148"/>
        <v>1</v>
      </c>
      <c r="Y1183" s="156">
        <f t="shared" ca="1" si="149"/>
        <v>1</v>
      </c>
    </row>
    <row r="1184" spans="2:25" hidden="1" x14ac:dyDescent="0.25">
      <c r="B1184" s="390" t="str">
        <f>IFERROR(IF(LEN(INDEX(PlansAndNotes!$B$6:$B$2005,ROW(A1184)-ROW($B$3)))=0,"",INDEX(PlansAndNotes!$B$6:$B$2005,ROW(A1184)-ROW($B$3))),"")</f>
        <v/>
      </c>
      <c r="C1184" s="361" t="str">
        <f t="shared" si="144"/>
        <v/>
      </c>
      <c r="D1184" s="361" t="str">
        <f>IFERROR(IF(LEN(C1184)&gt;0,IF(LEN(INDEX(TasksList!$C$6:$C$1005,MATCH(C1184,TasksList!$B$6:$B$1005,0),1))=0,"",INDEX(TasksList!$C$6:$C$1005,MATCH(C1184,TasksList!$B$6:$B$1005,0),1)),""),"")</f>
        <v/>
      </c>
      <c r="E1184" s="361" t="str">
        <f>IFERROR(IF(LEN(C1184)&gt;0,IF(LEN(INDEX(TasksList!$F$6:$F$1005,MATCH(C1184,TasksList!$B$6:$B$1005,0),1))=0,"not set!",INDEX(TasksList!$F$6:$F$1005,MATCH(C1184,TasksList!$B$6:$B$1005,0),1)),""),"")</f>
        <v/>
      </c>
      <c r="F1184" s="360" t="str">
        <f>IFERROR(IF(LEN(D1184)&gt;0,IF(LEN(INDEX(AdressBook!$D$6:$D$25,MATCH(D1184,AdressBook!$B$6:$B$25,0),1))=0,"",INDEX(AdressBook!$D$6:$D$25,MATCH(D1184,AdressBook!$B$6:$B$25,0),1)),""),"")</f>
        <v/>
      </c>
      <c r="G1184" s="361" t="str">
        <f>IFERROR(IF(LEN(INDEX(PlansAndNotes!$F$6:$F$2005,ROW(B1184)-ROW($C$3)))=0,"",INDEX(PlansAndNotes!$F$6:$F$2005,ROW(B1184)-ROW($C$3))),"")</f>
        <v/>
      </c>
      <c r="H1184" s="361" t="str">
        <f>IFERROR(IF(LEN(C1184)&gt;0,IF(LEN(INDEX(TasksList!$G$6:$G$1005,MATCH(C1184,TasksList!$B$6:$B$1005,0),1))=0,"",INDEX(TasksList!$G$6:$G$1005,MATCH(C1184,TasksList!$B$6:$B$1005,0),1)),""),"")</f>
        <v/>
      </c>
      <c r="I1184" s="381"/>
      <c r="J1184" s="400"/>
      <c r="K1184" s="400"/>
      <c r="L1184" s="179"/>
      <c r="M1184" s="381"/>
      <c r="N1184" s="362" t="str">
        <f>IFERROR(IF(LEN(INDEX(PlansAndNotes!$D$6:$D$4005,ROW(B1184)-ROW($C$3)))=0,"",INDEX(PlansAndNotes!$D$6:$D$4005,ROW(B1184)-ROW($C$3))),"")</f>
        <v/>
      </c>
      <c r="O1184" s="165" t="str">
        <f t="shared" si="145"/>
        <v/>
      </c>
      <c r="P1184" s="363" t="str">
        <f>IFERROR(IF(LEN(INDEX(PlansAndNotes!$E$6:$E$4005,ROW(B1184)-ROW($C$3)))=0,"",INDEX(PlansAndNotes!$E$6:$E$4005,ROW(B1184)-ROW($C$3))),"")</f>
        <v/>
      </c>
      <c r="Q1184" s="363" t="str">
        <f>IFERROR(IF(LEN(INDEX(PlansAndNotes!$G$6:$G$4005,ROW(B1184)-ROW($C$3)))=0,"",INDEX(PlansAndNotes!$G$6:$G$4005,ROW(B1184)-ROW($C$3))),"")</f>
        <v/>
      </c>
      <c r="R1184" s="361" t="str">
        <f>IFERROR(IF(LEN(D1184)&gt;0,IF(LEN(INDEX(AdressBook!$C$6:$C$25,MATCH(D1184,AdressBook!$B$6:$B$25,0),1))=0,"",INDEX(AdressBook!$C$6:$C$25,MATCH(D1184,AdressBook!$B$6:$B$25,0),1)),""),"")</f>
        <v/>
      </c>
      <c r="S1184" s="165">
        <f>IF(LEN(C1184)&gt;0,IFERROR(IF(MATCH(C1184,C1185:$C$4004,0)&gt;0,-1,ROW(S1184)-ROW($S$3)),ROW(S1184)-ROW($S$3)),-1)</f>
        <v>-1</v>
      </c>
      <c r="T1184" s="165">
        <f t="shared" si="146"/>
        <v>0</v>
      </c>
      <c r="U1184" s="165" t="str">
        <f t="shared" si="147"/>
        <v/>
      </c>
      <c r="V1184" s="165" t="str">
        <f>IFERROR(IF(OR(C1184="",S1184&lt;0),"",IF(SUBTOTAL(3,C1184:C1184)=0,-1,SUBTOTAL(3,$C$4:C1184))),"")</f>
        <v/>
      </c>
      <c r="W1184" s="156" t="str">
        <f t="array" ref="W1184">IF(LEN(C1184)&gt;0,IFERROR(IF(MATCH(C1184,$C$3:$C1183,0)&gt;0,N1184-INDEX($N$3:N1183,SUMPRODUCT(MAX(ROW($C$3:$C1183)*(C1184=$C$3:$C1183)))-2,1),""),""),"")</f>
        <v/>
      </c>
      <c r="X1184" s="156">
        <f t="shared" ca="1" si="148"/>
        <v>1</v>
      </c>
      <c r="Y1184" s="156">
        <f t="shared" ca="1" si="149"/>
        <v>1</v>
      </c>
    </row>
    <row r="1185" spans="2:25" hidden="1" x14ac:dyDescent="0.25">
      <c r="B1185" s="390" t="str">
        <f>IFERROR(IF(LEN(INDEX(PlansAndNotes!$B$6:$B$2005,ROW(A1185)-ROW($B$3)))=0,"",INDEX(PlansAndNotes!$B$6:$B$2005,ROW(A1185)-ROW($B$3))),"")</f>
        <v/>
      </c>
      <c r="C1185" s="361" t="str">
        <f t="shared" si="144"/>
        <v/>
      </c>
      <c r="D1185" s="361" t="str">
        <f>IFERROR(IF(LEN(C1185)&gt;0,IF(LEN(INDEX(TasksList!$C$6:$C$1005,MATCH(C1185,TasksList!$B$6:$B$1005,0),1))=0,"",INDEX(TasksList!$C$6:$C$1005,MATCH(C1185,TasksList!$B$6:$B$1005,0),1)),""),"")</f>
        <v/>
      </c>
      <c r="E1185" s="361" t="str">
        <f>IFERROR(IF(LEN(C1185)&gt;0,IF(LEN(INDEX(TasksList!$F$6:$F$1005,MATCH(C1185,TasksList!$B$6:$B$1005,0),1))=0,"not set!",INDEX(TasksList!$F$6:$F$1005,MATCH(C1185,TasksList!$B$6:$B$1005,0),1)),""),"")</f>
        <v/>
      </c>
      <c r="F1185" s="360" t="str">
        <f>IFERROR(IF(LEN(D1185)&gt;0,IF(LEN(INDEX(AdressBook!$D$6:$D$25,MATCH(D1185,AdressBook!$B$6:$B$25,0),1))=0,"",INDEX(AdressBook!$D$6:$D$25,MATCH(D1185,AdressBook!$B$6:$B$25,0),1)),""),"")</f>
        <v/>
      </c>
      <c r="G1185" s="361" t="str">
        <f>IFERROR(IF(LEN(INDEX(PlansAndNotes!$F$6:$F$2005,ROW(B1185)-ROW($C$3)))=0,"",INDEX(PlansAndNotes!$F$6:$F$2005,ROW(B1185)-ROW($C$3))),"")</f>
        <v/>
      </c>
      <c r="H1185" s="361" t="str">
        <f>IFERROR(IF(LEN(C1185)&gt;0,IF(LEN(INDEX(TasksList!$G$6:$G$1005,MATCH(C1185,TasksList!$B$6:$B$1005,0),1))=0,"",INDEX(TasksList!$G$6:$G$1005,MATCH(C1185,TasksList!$B$6:$B$1005,0),1)),""),"")</f>
        <v/>
      </c>
      <c r="I1185" s="381"/>
      <c r="J1185" s="400"/>
      <c r="K1185" s="400"/>
      <c r="L1185" s="179"/>
      <c r="M1185" s="381"/>
      <c r="N1185" s="362" t="str">
        <f>IFERROR(IF(LEN(INDEX(PlansAndNotes!$D$6:$D$4005,ROW(B1185)-ROW($C$3)))=0,"",INDEX(PlansAndNotes!$D$6:$D$4005,ROW(B1185)-ROW($C$3))),"")</f>
        <v/>
      </c>
      <c r="O1185" s="165" t="str">
        <f t="shared" si="145"/>
        <v/>
      </c>
      <c r="P1185" s="363" t="str">
        <f>IFERROR(IF(LEN(INDEX(PlansAndNotes!$E$6:$E$4005,ROW(B1185)-ROW($C$3)))=0,"",INDEX(PlansAndNotes!$E$6:$E$4005,ROW(B1185)-ROW($C$3))),"")</f>
        <v/>
      </c>
      <c r="Q1185" s="363" t="str">
        <f>IFERROR(IF(LEN(INDEX(PlansAndNotes!$G$6:$G$4005,ROW(B1185)-ROW($C$3)))=0,"",INDEX(PlansAndNotes!$G$6:$G$4005,ROW(B1185)-ROW($C$3))),"")</f>
        <v/>
      </c>
      <c r="R1185" s="361" t="str">
        <f>IFERROR(IF(LEN(D1185)&gt;0,IF(LEN(INDEX(AdressBook!$C$6:$C$25,MATCH(D1185,AdressBook!$B$6:$B$25,0),1))=0,"",INDEX(AdressBook!$C$6:$C$25,MATCH(D1185,AdressBook!$B$6:$B$25,0),1)),""),"")</f>
        <v/>
      </c>
      <c r="S1185" s="165">
        <f>IF(LEN(C1185)&gt;0,IFERROR(IF(MATCH(C1185,C1186:$C$4004,0)&gt;0,-1,ROW(S1185)-ROW($S$3)),ROW(S1185)-ROW($S$3)),-1)</f>
        <v>-1</v>
      </c>
      <c r="T1185" s="165">
        <f t="shared" si="146"/>
        <v>0</v>
      </c>
      <c r="U1185" s="165" t="str">
        <f t="shared" si="147"/>
        <v/>
      </c>
      <c r="V1185" s="165" t="str">
        <f>IFERROR(IF(OR(C1185="",S1185&lt;0),"",IF(SUBTOTAL(3,C1185:C1185)=0,-1,SUBTOTAL(3,$C$4:C1185))),"")</f>
        <v/>
      </c>
      <c r="W1185" s="156" t="str">
        <f t="array" ref="W1185">IF(LEN(C1185)&gt;0,IFERROR(IF(MATCH(C1185,$C$3:$C1184,0)&gt;0,N1185-INDEX($N$3:N1184,SUMPRODUCT(MAX(ROW($C$3:$C1184)*(C1185=$C$3:$C1184)))-2,1),""),""),"")</f>
        <v/>
      </c>
      <c r="X1185" s="156">
        <f t="shared" ca="1" si="148"/>
        <v>1</v>
      </c>
      <c r="Y1185" s="156">
        <f t="shared" ca="1" si="149"/>
        <v>1</v>
      </c>
    </row>
    <row r="1186" spans="2:25" hidden="1" x14ac:dyDescent="0.25">
      <c r="B1186" s="390" t="str">
        <f>IFERROR(IF(LEN(INDEX(PlansAndNotes!$B$6:$B$2005,ROW(A1186)-ROW($B$3)))=0,"",INDEX(PlansAndNotes!$B$6:$B$2005,ROW(A1186)-ROW($B$3))),"")</f>
        <v/>
      </c>
      <c r="C1186" s="361" t="str">
        <f t="shared" si="144"/>
        <v/>
      </c>
      <c r="D1186" s="361" t="str">
        <f>IFERROR(IF(LEN(C1186)&gt;0,IF(LEN(INDEX(TasksList!$C$6:$C$1005,MATCH(C1186,TasksList!$B$6:$B$1005,0),1))=0,"",INDEX(TasksList!$C$6:$C$1005,MATCH(C1186,TasksList!$B$6:$B$1005,0),1)),""),"")</f>
        <v/>
      </c>
      <c r="E1186" s="361" t="str">
        <f>IFERROR(IF(LEN(C1186)&gt;0,IF(LEN(INDEX(TasksList!$F$6:$F$1005,MATCH(C1186,TasksList!$B$6:$B$1005,0),1))=0,"not set!",INDEX(TasksList!$F$6:$F$1005,MATCH(C1186,TasksList!$B$6:$B$1005,0),1)),""),"")</f>
        <v/>
      </c>
      <c r="F1186" s="360" t="str">
        <f>IFERROR(IF(LEN(D1186)&gt;0,IF(LEN(INDEX(AdressBook!$D$6:$D$25,MATCH(D1186,AdressBook!$B$6:$B$25,0),1))=0,"",INDEX(AdressBook!$D$6:$D$25,MATCH(D1186,AdressBook!$B$6:$B$25,0),1)),""),"")</f>
        <v/>
      </c>
      <c r="G1186" s="361" t="str">
        <f>IFERROR(IF(LEN(INDEX(PlansAndNotes!$F$6:$F$2005,ROW(B1186)-ROW($C$3)))=0,"",INDEX(PlansAndNotes!$F$6:$F$2005,ROW(B1186)-ROW($C$3))),"")</f>
        <v/>
      </c>
      <c r="H1186" s="361" t="str">
        <f>IFERROR(IF(LEN(C1186)&gt;0,IF(LEN(INDEX(TasksList!$G$6:$G$1005,MATCH(C1186,TasksList!$B$6:$B$1005,0),1))=0,"",INDEX(TasksList!$G$6:$G$1005,MATCH(C1186,TasksList!$B$6:$B$1005,0),1)),""),"")</f>
        <v/>
      </c>
      <c r="I1186" s="381"/>
      <c r="J1186" s="400"/>
      <c r="K1186" s="400"/>
      <c r="L1186" s="179"/>
      <c r="M1186" s="381"/>
      <c r="N1186" s="362" t="str">
        <f>IFERROR(IF(LEN(INDEX(PlansAndNotes!$D$6:$D$4005,ROW(B1186)-ROW($C$3)))=0,"",INDEX(PlansAndNotes!$D$6:$D$4005,ROW(B1186)-ROW($C$3))),"")</f>
        <v/>
      </c>
      <c r="O1186" s="165" t="str">
        <f t="shared" si="145"/>
        <v/>
      </c>
      <c r="P1186" s="363" t="str">
        <f>IFERROR(IF(LEN(INDEX(PlansAndNotes!$E$6:$E$4005,ROW(B1186)-ROW($C$3)))=0,"",INDEX(PlansAndNotes!$E$6:$E$4005,ROW(B1186)-ROW($C$3))),"")</f>
        <v/>
      </c>
      <c r="Q1186" s="363" t="str">
        <f>IFERROR(IF(LEN(INDEX(PlansAndNotes!$G$6:$G$4005,ROW(B1186)-ROW($C$3)))=0,"",INDEX(PlansAndNotes!$G$6:$G$4005,ROW(B1186)-ROW($C$3))),"")</f>
        <v/>
      </c>
      <c r="R1186" s="361" t="str">
        <f>IFERROR(IF(LEN(D1186)&gt;0,IF(LEN(INDEX(AdressBook!$C$6:$C$25,MATCH(D1186,AdressBook!$B$6:$B$25,0),1))=0,"",INDEX(AdressBook!$C$6:$C$25,MATCH(D1186,AdressBook!$B$6:$B$25,0),1)),""),"")</f>
        <v/>
      </c>
      <c r="S1186" s="165">
        <f>IF(LEN(C1186)&gt;0,IFERROR(IF(MATCH(C1186,C1187:$C$4004,0)&gt;0,-1,ROW(S1186)-ROW($S$3)),ROW(S1186)-ROW($S$3)),-1)</f>
        <v>-1</v>
      </c>
      <c r="T1186" s="165">
        <f t="shared" si="146"/>
        <v>0</v>
      </c>
      <c r="U1186" s="165" t="str">
        <f t="shared" si="147"/>
        <v/>
      </c>
      <c r="V1186" s="165" t="str">
        <f>IFERROR(IF(OR(C1186="",S1186&lt;0),"",IF(SUBTOTAL(3,C1186:C1186)=0,-1,SUBTOTAL(3,$C$4:C1186))),"")</f>
        <v/>
      </c>
      <c r="W1186" s="156" t="str">
        <f t="array" ref="W1186">IF(LEN(C1186)&gt;0,IFERROR(IF(MATCH(C1186,$C$3:$C1185,0)&gt;0,N1186-INDEX($N$3:N1185,SUMPRODUCT(MAX(ROW($C$3:$C1185)*(C1186=$C$3:$C1185)))-2,1),""),""),"")</f>
        <v/>
      </c>
      <c r="X1186" s="156">
        <f t="shared" ca="1" si="148"/>
        <v>1</v>
      </c>
      <c r="Y1186" s="156">
        <f t="shared" ca="1" si="149"/>
        <v>1</v>
      </c>
    </row>
    <row r="1187" spans="2:25" hidden="1" x14ac:dyDescent="0.25">
      <c r="B1187" s="390" t="str">
        <f>IFERROR(IF(LEN(INDEX(PlansAndNotes!$B$6:$B$2005,ROW(A1187)-ROW($B$3)))=0,"",INDEX(PlansAndNotes!$B$6:$B$2005,ROW(A1187)-ROW($B$3))),"")</f>
        <v/>
      </c>
      <c r="C1187" s="361" t="str">
        <f t="shared" si="144"/>
        <v/>
      </c>
      <c r="D1187" s="361" t="str">
        <f>IFERROR(IF(LEN(C1187)&gt;0,IF(LEN(INDEX(TasksList!$C$6:$C$1005,MATCH(C1187,TasksList!$B$6:$B$1005,0),1))=0,"",INDEX(TasksList!$C$6:$C$1005,MATCH(C1187,TasksList!$B$6:$B$1005,0),1)),""),"")</f>
        <v/>
      </c>
      <c r="E1187" s="361" t="str">
        <f>IFERROR(IF(LEN(C1187)&gt;0,IF(LEN(INDEX(TasksList!$F$6:$F$1005,MATCH(C1187,TasksList!$B$6:$B$1005,0),1))=0,"not set!",INDEX(TasksList!$F$6:$F$1005,MATCH(C1187,TasksList!$B$6:$B$1005,0),1)),""),"")</f>
        <v/>
      </c>
      <c r="F1187" s="360" t="str">
        <f>IFERROR(IF(LEN(D1187)&gt;0,IF(LEN(INDEX(AdressBook!$D$6:$D$25,MATCH(D1187,AdressBook!$B$6:$B$25,0),1))=0,"",INDEX(AdressBook!$D$6:$D$25,MATCH(D1187,AdressBook!$B$6:$B$25,0),1)),""),"")</f>
        <v/>
      </c>
      <c r="G1187" s="361" t="str">
        <f>IFERROR(IF(LEN(INDEX(PlansAndNotes!$F$6:$F$2005,ROW(B1187)-ROW($C$3)))=0,"",INDEX(PlansAndNotes!$F$6:$F$2005,ROW(B1187)-ROW($C$3))),"")</f>
        <v/>
      </c>
      <c r="H1187" s="361" t="str">
        <f>IFERROR(IF(LEN(C1187)&gt;0,IF(LEN(INDEX(TasksList!$G$6:$G$1005,MATCH(C1187,TasksList!$B$6:$B$1005,0),1))=0,"",INDEX(TasksList!$G$6:$G$1005,MATCH(C1187,TasksList!$B$6:$B$1005,0),1)),""),"")</f>
        <v/>
      </c>
      <c r="I1187" s="381"/>
      <c r="J1187" s="400"/>
      <c r="K1187" s="400"/>
      <c r="L1187" s="179"/>
      <c r="M1187" s="381"/>
      <c r="N1187" s="362" t="str">
        <f>IFERROR(IF(LEN(INDEX(PlansAndNotes!$D$6:$D$4005,ROW(B1187)-ROW($C$3)))=0,"",INDEX(PlansAndNotes!$D$6:$D$4005,ROW(B1187)-ROW($C$3))),"")</f>
        <v/>
      </c>
      <c r="O1187" s="165" t="str">
        <f t="shared" si="145"/>
        <v/>
      </c>
      <c r="P1187" s="363" t="str">
        <f>IFERROR(IF(LEN(INDEX(PlansAndNotes!$E$6:$E$4005,ROW(B1187)-ROW($C$3)))=0,"",INDEX(PlansAndNotes!$E$6:$E$4005,ROW(B1187)-ROW($C$3))),"")</f>
        <v/>
      </c>
      <c r="Q1187" s="363" t="str">
        <f>IFERROR(IF(LEN(INDEX(PlansAndNotes!$G$6:$G$4005,ROW(B1187)-ROW($C$3)))=0,"",INDEX(PlansAndNotes!$G$6:$G$4005,ROW(B1187)-ROW($C$3))),"")</f>
        <v/>
      </c>
      <c r="R1187" s="361" t="str">
        <f>IFERROR(IF(LEN(D1187)&gt;0,IF(LEN(INDEX(AdressBook!$C$6:$C$25,MATCH(D1187,AdressBook!$B$6:$B$25,0),1))=0,"",INDEX(AdressBook!$C$6:$C$25,MATCH(D1187,AdressBook!$B$6:$B$25,0),1)),""),"")</f>
        <v/>
      </c>
      <c r="S1187" s="165">
        <f>IF(LEN(C1187)&gt;0,IFERROR(IF(MATCH(C1187,C1188:$C$4004,0)&gt;0,-1,ROW(S1187)-ROW($S$3)),ROW(S1187)-ROW($S$3)),-1)</f>
        <v>-1</v>
      </c>
      <c r="T1187" s="165">
        <f t="shared" si="146"/>
        <v>0</v>
      </c>
      <c r="U1187" s="165" t="str">
        <f t="shared" si="147"/>
        <v/>
      </c>
      <c r="V1187" s="165" t="str">
        <f>IFERROR(IF(OR(C1187="",S1187&lt;0),"",IF(SUBTOTAL(3,C1187:C1187)=0,-1,SUBTOTAL(3,$C$4:C1187))),"")</f>
        <v/>
      </c>
      <c r="W1187" s="156" t="str">
        <f t="array" ref="W1187">IF(LEN(C1187)&gt;0,IFERROR(IF(MATCH(C1187,$C$3:$C1186,0)&gt;0,N1187-INDEX($N$3:N1186,SUMPRODUCT(MAX(ROW($C$3:$C1186)*(C1187=$C$3:$C1186)))-2,1),""),""),"")</f>
        <v/>
      </c>
      <c r="X1187" s="156">
        <f t="shared" ca="1" si="148"/>
        <v>1</v>
      </c>
      <c r="Y1187" s="156">
        <f t="shared" ca="1" si="149"/>
        <v>1</v>
      </c>
    </row>
    <row r="1188" spans="2:25" hidden="1" x14ac:dyDescent="0.25">
      <c r="B1188" s="390" t="str">
        <f>IFERROR(IF(LEN(INDEX(PlansAndNotes!$B$6:$B$2005,ROW(A1188)-ROW($B$3)))=0,"",INDEX(PlansAndNotes!$B$6:$B$2005,ROW(A1188)-ROW($B$3))),"")</f>
        <v/>
      </c>
      <c r="C1188" s="361" t="str">
        <f t="shared" si="144"/>
        <v/>
      </c>
      <c r="D1188" s="361" t="str">
        <f>IFERROR(IF(LEN(C1188)&gt;0,IF(LEN(INDEX(TasksList!$C$6:$C$1005,MATCH(C1188,TasksList!$B$6:$B$1005,0),1))=0,"",INDEX(TasksList!$C$6:$C$1005,MATCH(C1188,TasksList!$B$6:$B$1005,0),1)),""),"")</f>
        <v/>
      </c>
      <c r="E1188" s="361" t="str">
        <f>IFERROR(IF(LEN(C1188)&gt;0,IF(LEN(INDEX(TasksList!$F$6:$F$1005,MATCH(C1188,TasksList!$B$6:$B$1005,0),1))=0,"not set!",INDEX(TasksList!$F$6:$F$1005,MATCH(C1188,TasksList!$B$6:$B$1005,0),1)),""),"")</f>
        <v/>
      </c>
      <c r="F1188" s="360" t="str">
        <f>IFERROR(IF(LEN(D1188)&gt;0,IF(LEN(INDEX(AdressBook!$D$6:$D$25,MATCH(D1188,AdressBook!$B$6:$B$25,0),1))=0,"",INDEX(AdressBook!$D$6:$D$25,MATCH(D1188,AdressBook!$B$6:$B$25,0),1)),""),"")</f>
        <v/>
      </c>
      <c r="G1188" s="361" t="str">
        <f>IFERROR(IF(LEN(INDEX(PlansAndNotes!$F$6:$F$2005,ROW(B1188)-ROW($C$3)))=0,"",INDEX(PlansAndNotes!$F$6:$F$2005,ROW(B1188)-ROW($C$3))),"")</f>
        <v/>
      </c>
      <c r="H1188" s="361" t="str">
        <f>IFERROR(IF(LEN(C1188)&gt;0,IF(LEN(INDEX(TasksList!$G$6:$G$1005,MATCH(C1188,TasksList!$B$6:$B$1005,0),1))=0,"",INDEX(TasksList!$G$6:$G$1005,MATCH(C1188,TasksList!$B$6:$B$1005,0),1)),""),"")</f>
        <v/>
      </c>
      <c r="I1188" s="381"/>
      <c r="J1188" s="400"/>
      <c r="K1188" s="400"/>
      <c r="L1188" s="179"/>
      <c r="M1188" s="381"/>
      <c r="N1188" s="362" t="str">
        <f>IFERROR(IF(LEN(INDEX(PlansAndNotes!$D$6:$D$4005,ROW(B1188)-ROW($C$3)))=0,"",INDEX(PlansAndNotes!$D$6:$D$4005,ROW(B1188)-ROW($C$3))),"")</f>
        <v/>
      </c>
      <c r="O1188" s="165" t="str">
        <f t="shared" si="145"/>
        <v/>
      </c>
      <c r="P1188" s="363" t="str">
        <f>IFERROR(IF(LEN(INDEX(PlansAndNotes!$E$6:$E$4005,ROW(B1188)-ROW($C$3)))=0,"",INDEX(PlansAndNotes!$E$6:$E$4005,ROW(B1188)-ROW($C$3))),"")</f>
        <v/>
      </c>
      <c r="Q1188" s="363" t="str">
        <f>IFERROR(IF(LEN(INDEX(PlansAndNotes!$G$6:$G$4005,ROW(B1188)-ROW($C$3)))=0,"",INDEX(PlansAndNotes!$G$6:$G$4005,ROW(B1188)-ROW($C$3))),"")</f>
        <v/>
      </c>
      <c r="R1188" s="361" t="str">
        <f>IFERROR(IF(LEN(D1188)&gt;0,IF(LEN(INDEX(AdressBook!$C$6:$C$25,MATCH(D1188,AdressBook!$B$6:$B$25,0),1))=0,"",INDEX(AdressBook!$C$6:$C$25,MATCH(D1188,AdressBook!$B$6:$B$25,0),1)),""),"")</f>
        <v/>
      </c>
      <c r="S1188" s="165">
        <f>IF(LEN(C1188)&gt;0,IFERROR(IF(MATCH(C1188,C1189:$C$4004,0)&gt;0,-1,ROW(S1188)-ROW($S$3)),ROW(S1188)-ROW($S$3)),-1)</f>
        <v>-1</v>
      </c>
      <c r="T1188" s="165">
        <f t="shared" si="146"/>
        <v>0</v>
      </c>
      <c r="U1188" s="165" t="str">
        <f t="shared" si="147"/>
        <v/>
      </c>
      <c r="V1188" s="165" t="str">
        <f>IFERROR(IF(OR(C1188="",S1188&lt;0),"",IF(SUBTOTAL(3,C1188:C1188)=0,-1,SUBTOTAL(3,$C$4:C1188))),"")</f>
        <v/>
      </c>
      <c r="W1188" s="156" t="str">
        <f t="array" ref="W1188">IF(LEN(C1188)&gt;0,IFERROR(IF(MATCH(C1188,$C$3:$C1187,0)&gt;0,N1188-INDEX($N$3:N1187,SUMPRODUCT(MAX(ROW($C$3:$C1187)*(C1188=$C$3:$C1187)))-2,1),""),""),"")</f>
        <v/>
      </c>
      <c r="X1188" s="156">
        <f t="shared" ca="1" si="148"/>
        <v>1</v>
      </c>
      <c r="Y1188" s="156">
        <f t="shared" ca="1" si="149"/>
        <v>1</v>
      </c>
    </row>
    <row r="1189" spans="2:25" hidden="1" x14ac:dyDescent="0.25">
      <c r="B1189" s="390" t="str">
        <f>IFERROR(IF(LEN(INDEX(PlansAndNotes!$B$6:$B$2005,ROW(A1189)-ROW($B$3)))=0,"",INDEX(PlansAndNotes!$B$6:$B$2005,ROW(A1189)-ROW($B$3))),"")</f>
        <v/>
      </c>
      <c r="C1189" s="361" t="str">
        <f t="shared" si="144"/>
        <v/>
      </c>
      <c r="D1189" s="361" t="str">
        <f>IFERROR(IF(LEN(C1189)&gt;0,IF(LEN(INDEX(TasksList!$C$6:$C$1005,MATCH(C1189,TasksList!$B$6:$B$1005,0),1))=0,"",INDEX(TasksList!$C$6:$C$1005,MATCH(C1189,TasksList!$B$6:$B$1005,0),1)),""),"")</f>
        <v/>
      </c>
      <c r="E1189" s="361" t="str">
        <f>IFERROR(IF(LEN(C1189)&gt;0,IF(LEN(INDEX(TasksList!$F$6:$F$1005,MATCH(C1189,TasksList!$B$6:$B$1005,0),1))=0,"not set!",INDEX(TasksList!$F$6:$F$1005,MATCH(C1189,TasksList!$B$6:$B$1005,0),1)),""),"")</f>
        <v/>
      </c>
      <c r="F1189" s="360" t="str">
        <f>IFERROR(IF(LEN(D1189)&gt;0,IF(LEN(INDEX(AdressBook!$D$6:$D$25,MATCH(D1189,AdressBook!$B$6:$B$25,0),1))=0,"",INDEX(AdressBook!$D$6:$D$25,MATCH(D1189,AdressBook!$B$6:$B$25,0),1)),""),"")</f>
        <v/>
      </c>
      <c r="G1189" s="361" t="str">
        <f>IFERROR(IF(LEN(INDEX(PlansAndNotes!$F$6:$F$2005,ROW(B1189)-ROW($C$3)))=0,"",INDEX(PlansAndNotes!$F$6:$F$2005,ROW(B1189)-ROW($C$3))),"")</f>
        <v/>
      </c>
      <c r="H1189" s="361" t="str">
        <f>IFERROR(IF(LEN(C1189)&gt;0,IF(LEN(INDEX(TasksList!$G$6:$G$1005,MATCH(C1189,TasksList!$B$6:$B$1005,0),1))=0,"",INDEX(TasksList!$G$6:$G$1005,MATCH(C1189,TasksList!$B$6:$B$1005,0),1)),""),"")</f>
        <v/>
      </c>
      <c r="I1189" s="381"/>
      <c r="J1189" s="400"/>
      <c r="K1189" s="400"/>
      <c r="L1189" s="179"/>
      <c r="M1189" s="381"/>
      <c r="N1189" s="362" t="str">
        <f>IFERROR(IF(LEN(INDEX(PlansAndNotes!$D$6:$D$4005,ROW(B1189)-ROW($C$3)))=0,"",INDEX(PlansAndNotes!$D$6:$D$4005,ROW(B1189)-ROW($C$3))),"")</f>
        <v/>
      </c>
      <c r="O1189" s="165" t="str">
        <f t="shared" si="145"/>
        <v/>
      </c>
      <c r="P1189" s="363" t="str">
        <f>IFERROR(IF(LEN(INDEX(PlansAndNotes!$E$6:$E$4005,ROW(B1189)-ROW($C$3)))=0,"",INDEX(PlansAndNotes!$E$6:$E$4005,ROW(B1189)-ROW($C$3))),"")</f>
        <v/>
      </c>
      <c r="Q1189" s="363" t="str">
        <f>IFERROR(IF(LEN(INDEX(PlansAndNotes!$G$6:$G$4005,ROW(B1189)-ROW($C$3)))=0,"",INDEX(PlansAndNotes!$G$6:$G$4005,ROW(B1189)-ROW($C$3))),"")</f>
        <v/>
      </c>
      <c r="R1189" s="361" t="str">
        <f>IFERROR(IF(LEN(D1189)&gt;0,IF(LEN(INDEX(AdressBook!$C$6:$C$25,MATCH(D1189,AdressBook!$B$6:$B$25,0),1))=0,"",INDEX(AdressBook!$C$6:$C$25,MATCH(D1189,AdressBook!$B$6:$B$25,0),1)),""),"")</f>
        <v/>
      </c>
      <c r="S1189" s="165">
        <f>IF(LEN(C1189)&gt;0,IFERROR(IF(MATCH(C1189,C1190:$C$4004,0)&gt;0,-1,ROW(S1189)-ROW($S$3)),ROW(S1189)-ROW($S$3)),-1)</f>
        <v>-1</v>
      </c>
      <c r="T1189" s="165">
        <f t="shared" si="146"/>
        <v>0</v>
      </c>
      <c r="U1189" s="165" t="str">
        <f t="shared" si="147"/>
        <v/>
      </c>
      <c r="V1189" s="165" t="str">
        <f>IFERROR(IF(OR(C1189="",S1189&lt;0),"",IF(SUBTOTAL(3,C1189:C1189)=0,-1,SUBTOTAL(3,$C$4:C1189))),"")</f>
        <v/>
      </c>
      <c r="W1189" s="156" t="str">
        <f t="array" ref="W1189">IF(LEN(C1189)&gt;0,IFERROR(IF(MATCH(C1189,$C$3:$C1188,0)&gt;0,N1189-INDEX($N$3:N1188,SUMPRODUCT(MAX(ROW($C$3:$C1188)*(C1189=$C$3:$C1188)))-2,1),""),""),"")</f>
        <v/>
      </c>
      <c r="X1189" s="156">
        <f t="shared" ca="1" si="148"/>
        <v>1</v>
      </c>
      <c r="Y1189" s="156">
        <f t="shared" ca="1" si="149"/>
        <v>1</v>
      </c>
    </row>
    <row r="1190" spans="2:25" hidden="1" x14ac:dyDescent="0.25">
      <c r="B1190" s="390" t="str">
        <f>IFERROR(IF(LEN(INDEX(PlansAndNotes!$B$6:$B$2005,ROW(A1190)-ROW($B$3)))=0,"",INDEX(PlansAndNotes!$B$6:$B$2005,ROW(A1190)-ROW($B$3))),"")</f>
        <v/>
      </c>
      <c r="C1190" s="361" t="str">
        <f t="shared" si="144"/>
        <v/>
      </c>
      <c r="D1190" s="361" t="str">
        <f>IFERROR(IF(LEN(C1190)&gt;0,IF(LEN(INDEX(TasksList!$C$6:$C$1005,MATCH(C1190,TasksList!$B$6:$B$1005,0),1))=0,"",INDEX(TasksList!$C$6:$C$1005,MATCH(C1190,TasksList!$B$6:$B$1005,0),1)),""),"")</f>
        <v/>
      </c>
      <c r="E1190" s="361" t="str">
        <f>IFERROR(IF(LEN(C1190)&gt;0,IF(LEN(INDEX(TasksList!$F$6:$F$1005,MATCH(C1190,TasksList!$B$6:$B$1005,0),1))=0,"not set!",INDEX(TasksList!$F$6:$F$1005,MATCH(C1190,TasksList!$B$6:$B$1005,0),1)),""),"")</f>
        <v/>
      </c>
      <c r="F1190" s="360" t="str">
        <f>IFERROR(IF(LEN(D1190)&gt;0,IF(LEN(INDEX(AdressBook!$D$6:$D$25,MATCH(D1190,AdressBook!$B$6:$B$25,0),1))=0,"",INDEX(AdressBook!$D$6:$D$25,MATCH(D1190,AdressBook!$B$6:$B$25,0),1)),""),"")</f>
        <v/>
      </c>
      <c r="G1190" s="361" t="str">
        <f>IFERROR(IF(LEN(INDEX(PlansAndNotes!$F$6:$F$2005,ROW(B1190)-ROW($C$3)))=0,"",INDEX(PlansAndNotes!$F$6:$F$2005,ROW(B1190)-ROW($C$3))),"")</f>
        <v/>
      </c>
      <c r="H1190" s="361" t="str">
        <f>IFERROR(IF(LEN(C1190)&gt;0,IF(LEN(INDEX(TasksList!$G$6:$G$1005,MATCH(C1190,TasksList!$B$6:$B$1005,0),1))=0,"",INDEX(TasksList!$G$6:$G$1005,MATCH(C1190,TasksList!$B$6:$B$1005,0),1)),""),"")</f>
        <v/>
      </c>
      <c r="I1190" s="381"/>
      <c r="J1190" s="400"/>
      <c r="K1190" s="400"/>
      <c r="L1190" s="179"/>
      <c r="M1190" s="381"/>
      <c r="N1190" s="362" t="str">
        <f>IFERROR(IF(LEN(INDEX(PlansAndNotes!$D$6:$D$4005,ROW(B1190)-ROW($C$3)))=0,"",INDEX(PlansAndNotes!$D$6:$D$4005,ROW(B1190)-ROW($C$3))),"")</f>
        <v/>
      </c>
      <c r="O1190" s="165" t="str">
        <f t="shared" si="145"/>
        <v/>
      </c>
      <c r="P1190" s="363" t="str">
        <f>IFERROR(IF(LEN(INDEX(PlansAndNotes!$E$6:$E$4005,ROW(B1190)-ROW($C$3)))=0,"",INDEX(PlansAndNotes!$E$6:$E$4005,ROW(B1190)-ROW($C$3))),"")</f>
        <v/>
      </c>
      <c r="Q1190" s="363" t="str">
        <f>IFERROR(IF(LEN(INDEX(PlansAndNotes!$G$6:$G$4005,ROW(B1190)-ROW($C$3)))=0,"",INDEX(PlansAndNotes!$G$6:$G$4005,ROW(B1190)-ROW($C$3))),"")</f>
        <v/>
      </c>
      <c r="R1190" s="361" t="str">
        <f>IFERROR(IF(LEN(D1190)&gt;0,IF(LEN(INDEX(AdressBook!$C$6:$C$25,MATCH(D1190,AdressBook!$B$6:$B$25,0),1))=0,"",INDEX(AdressBook!$C$6:$C$25,MATCH(D1190,AdressBook!$B$6:$B$25,0),1)),""),"")</f>
        <v/>
      </c>
      <c r="S1190" s="165">
        <f>IF(LEN(C1190)&gt;0,IFERROR(IF(MATCH(C1190,C1191:$C$4004,0)&gt;0,-1,ROW(S1190)-ROW($S$3)),ROW(S1190)-ROW($S$3)),-1)</f>
        <v>-1</v>
      </c>
      <c r="T1190" s="165">
        <f t="shared" si="146"/>
        <v>0</v>
      </c>
      <c r="U1190" s="165" t="str">
        <f t="shared" si="147"/>
        <v/>
      </c>
      <c r="V1190" s="165" t="str">
        <f>IFERROR(IF(OR(C1190="",S1190&lt;0),"",IF(SUBTOTAL(3,C1190:C1190)=0,-1,SUBTOTAL(3,$C$4:C1190))),"")</f>
        <v/>
      </c>
      <c r="W1190" s="156" t="str">
        <f t="array" ref="W1190">IF(LEN(C1190)&gt;0,IFERROR(IF(MATCH(C1190,$C$3:$C1189,0)&gt;0,N1190-INDEX($N$3:N1189,SUMPRODUCT(MAX(ROW($C$3:$C1189)*(C1190=$C$3:$C1189)))-2,1),""),""),"")</f>
        <v/>
      </c>
      <c r="X1190" s="156">
        <f t="shared" ca="1" si="148"/>
        <v>1</v>
      </c>
      <c r="Y1190" s="156">
        <f t="shared" ca="1" si="149"/>
        <v>1</v>
      </c>
    </row>
    <row r="1191" spans="2:25" hidden="1" x14ac:dyDescent="0.25">
      <c r="B1191" s="390" t="str">
        <f>IFERROR(IF(LEN(INDEX(PlansAndNotes!$B$6:$B$2005,ROW(A1191)-ROW($B$3)))=0,"",INDEX(PlansAndNotes!$B$6:$B$2005,ROW(A1191)-ROW($B$3))),"")</f>
        <v/>
      </c>
      <c r="C1191" s="361" t="str">
        <f t="shared" si="144"/>
        <v/>
      </c>
      <c r="D1191" s="361" t="str">
        <f>IFERROR(IF(LEN(C1191)&gt;0,IF(LEN(INDEX(TasksList!$C$6:$C$1005,MATCH(C1191,TasksList!$B$6:$B$1005,0),1))=0,"",INDEX(TasksList!$C$6:$C$1005,MATCH(C1191,TasksList!$B$6:$B$1005,0),1)),""),"")</f>
        <v/>
      </c>
      <c r="E1191" s="361" t="str">
        <f>IFERROR(IF(LEN(C1191)&gt;0,IF(LEN(INDEX(TasksList!$F$6:$F$1005,MATCH(C1191,TasksList!$B$6:$B$1005,0),1))=0,"not set!",INDEX(TasksList!$F$6:$F$1005,MATCH(C1191,TasksList!$B$6:$B$1005,0),1)),""),"")</f>
        <v/>
      </c>
      <c r="F1191" s="360" t="str">
        <f>IFERROR(IF(LEN(D1191)&gt;0,IF(LEN(INDEX(AdressBook!$D$6:$D$25,MATCH(D1191,AdressBook!$B$6:$B$25,0),1))=0,"",INDEX(AdressBook!$D$6:$D$25,MATCH(D1191,AdressBook!$B$6:$B$25,0),1)),""),"")</f>
        <v/>
      </c>
      <c r="G1191" s="361" t="str">
        <f>IFERROR(IF(LEN(INDEX(PlansAndNotes!$F$6:$F$2005,ROW(B1191)-ROW($C$3)))=0,"",INDEX(PlansAndNotes!$F$6:$F$2005,ROW(B1191)-ROW($C$3))),"")</f>
        <v/>
      </c>
      <c r="H1191" s="361" t="str">
        <f>IFERROR(IF(LEN(C1191)&gt;0,IF(LEN(INDEX(TasksList!$G$6:$G$1005,MATCH(C1191,TasksList!$B$6:$B$1005,0),1))=0,"",INDEX(TasksList!$G$6:$G$1005,MATCH(C1191,TasksList!$B$6:$B$1005,0),1)),""),"")</f>
        <v/>
      </c>
      <c r="I1191" s="381"/>
      <c r="J1191" s="400"/>
      <c r="K1191" s="400"/>
      <c r="L1191" s="179"/>
      <c r="M1191" s="381"/>
      <c r="N1191" s="362" t="str">
        <f>IFERROR(IF(LEN(INDEX(PlansAndNotes!$D$6:$D$4005,ROW(B1191)-ROW($C$3)))=0,"",INDEX(PlansAndNotes!$D$6:$D$4005,ROW(B1191)-ROW($C$3))),"")</f>
        <v/>
      </c>
      <c r="O1191" s="165" t="str">
        <f t="shared" si="145"/>
        <v/>
      </c>
      <c r="P1191" s="363" t="str">
        <f>IFERROR(IF(LEN(INDEX(PlansAndNotes!$E$6:$E$4005,ROW(B1191)-ROW($C$3)))=0,"",INDEX(PlansAndNotes!$E$6:$E$4005,ROW(B1191)-ROW($C$3))),"")</f>
        <v/>
      </c>
      <c r="Q1191" s="363" t="str">
        <f>IFERROR(IF(LEN(INDEX(PlansAndNotes!$G$6:$G$4005,ROW(B1191)-ROW($C$3)))=0,"",INDEX(PlansAndNotes!$G$6:$G$4005,ROW(B1191)-ROW($C$3))),"")</f>
        <v/>
      </c>
      <c r="R1191" s="361" t="str">
        <f>IFERROR(IF(LEN(D1191)&gt;0,IF(LEN(INDEX(AdressBook!$C$6:$C$25,MATCH(D1191,AdressBook!$B$6:$B$25,0),1))=0,"",INDEX(AdressBook!$C$6:$C$25,MATCH(D1191,AdressBook!$B$6:$B$25,0),1)),""),"")</f>
        <v/>
      </c>
      <c r="S1191" s="165">
        <f>IF(LEN(C1191)&gt;0,IFERROR(IF(MATCH(C1191,C1192:$C$4004,0)&gt;0,-1,ROW(S1191)-ROW($S$3)),ROW(S1191)-ROW($S$3)),-1)</f>
        <v>-1</v>
      </c>
      <c r="T1191" s="165">
        <f t="shared" si="146"/>
        <v>0</v>
      </c>
      <c r="U1191" s="165" t="str">
        <f t="shared" si="147"/>
        <v/>
      </c>
      <c r="V1191" s="165" t="str">
        <f>IFERROR(IF(OR(C1191="",S1191&lt;0),"",IF(SUBTOTAL(3,C1191:C1191)=0,-1,SUBTOTAL(3,$C$4:C1191))),"")</f>
        <v/>
      </c>
      <c r="W1191" s="156" t="str">
        <f t="array" ref="W1191">IF(LEN(C1191)&gt;0,IFERROR(IF(MATCH(C1191,$C$3:$C1190,0)&gt;0,N1191-INDEX($N$3:N1190,SUMPRODUCT(MAX(ROW($C$3:$C1190)*(C1191=$C$3:$C1190)))-2,1),""),""),"")</f>
        <v/>
      </c>
      <c r="X1191" s="156">
        <f t="shared" ca="1" si="148"/>
        <v>1</v>
      </c>
      <c r="Y1191" s="156">
        <f t="shared" ca="1" si="149"/>
        <v>1</v>
      </c>
    </row>
    <row r="1192" spans="2:25" hidden="1" x14ac:dyDescent="0.25">
      <c r="B1192" s="390" t="str">
        <f>IFERROR(IF(LEN(INDEX(PlansAndNotes!$B$6:$B$2005,ROW(A1192)-ROW($B$3)))=0,"",INDEX(PlansAndNotes!$B$6:$B$2005,ROW(A1192)-ROW($B$3))),"")</f>
        <v/>
      </c>
      <c r="C1192" s="361" t="str">
        <f t="shared" si="144"/>
        <v/>
      </c>
      <c r="D1192" s="361" t="str">
        <f>IFERROR(IF(LEN(C1192)&gt;0,IF(LEN(INDEX(TasksList!$C$6:$C$1005,MATCH(C1192,TasksList!$B$6:$B$1005,0),1))=0,"",INDEX(TasksList!$C$6:$C$1005,MATCH(C1192,TasksList!$B$6:$B$1005,0),1)),""),"")</f>
        <v/>
      </c>
      <c r="E1192" s="361" t="str">
        <f>IFERROR(IF(LEN(C1192)&gt;0,IF(LEN(INDEX(TasksList!$F$6:$F$1005,MATCH(C1192,TasksList!$B$6:$B$1005,0),1))=0,"not set!",INDEX(TasksList!$F$6:$F$1005,MATCH(C1192,TasksList!$B$6:$B$1005,0),1)),""),"")</f>
        <v/>
      </c>
      <c r="F1192" s="360" t="str">
        <f>IFERROR(IF(LEN(D1192)&gt;0,IF(LEN(INDEX(AdressBook!$D$6:$D$25,MATCH(D1192,AdressBook!$B$6:$B$25,0),1))=0,"",INDEX(AdressBook!$D$6:$D$25,MATCH(D1192,AdressBook!$B$6:$B$25,0),1)),""),"")</f>
        <v/>
      </c>
      <c r="G1192" s="361" t="str">
        <f>IFERROR(IF(LEN(INDEX(PlansAndNotes!$F$6:$F$2005,ROW(B1192)-ROW($C$3)))=0,"",INDEX(PlansAndNotes!$F$6:$F$2005,ROW(B1192)-ROW($C$3))),"")</f>
        <v/>
      </c>
      <c r="H1192" s="361" t="str">
        <f>IFERROR(IF(LEN(C1192)&gt;0,IF(LEN(INDEX(TasksList!$G$6:$G$1005,MATCH(C1192,TasksList!$B$6:$B$1005,0),1))=0,"",INDEX(TasksList!$G$6:$G$1005,MATCH(C1192,TasksList!$B$6:$B$1005,0),1)),""),"")</f>
        <v/>
      </c>
      <c r="I1192" s="381"/>
      <c r="J1192" s="400"/>
      <c r="K1192" s="400"/>
      <c r="L1192" s="179"/>
      <c r="M1192" s="381"/>
      <c r="N1192" s="362" t="str">
        <f>IFERROR(IF(LEN(INDEX(PlansAndNotes!$D$6:$D$4005,ROW(B1192)-ROW($C$3)))=0,"",INDEX(PlansAndNotes!$D$6:$D$4005,ROW(B1192)-ROW($C$3))),"")</f>
        <v/>
      </c>
      <c r="O1192" s="165" t="str">
        <f t="shared" si="145"/>
        <v/>
      </c>
      <c r="P1192" s="363" t="str">
        <f>IFERROR(IF(LEN(INDEX(PlansAndNotes!$E$6:$E$4005,ROW(B1192)-ROW($C$3)))=0,"",INDEX(PlansAndNotes!$E$6:$E$4005,ROW(B1192)-ROW($C$3))),"")</f>
        <v/>
      </c>
      <c r="Q1192" s="363" t="str">
        <f>IFERROR(IF(LEN(INDEX(PlansAndNotes!$G$6:$G$4005,ROW(B1192)-ROW($C$3)))=0,"",INDEX(PlansAndNotes!$G$6:$G$4005,ROW(B1192)-ROW($C$3))),"")</f>
        <v/>
      </c>
      <c r="R1192" s="361" t="str">
        <f>IFERROR(IF(LEN(D1192)&gt;0,IF(LEN(INDEX(AdressBook!$C$6:$C$25,MATCH(D1192,AdressBook!$B$6:$B$25,0),1))=0,"",INDEX(AdressBook!$C$6:$C$25,MATCH(D1192,AdressBook!$B$6:$B$25,0),1)),""),"")</f>
        <v/>
      </c>
      <c r="S1192" s="165">
        <f>IF(LEN(C1192)&gt;0,IFERROR(IF(MATCH(C1192,C1193:$C$4004,0)&gt;0,-1,ROW(S1192)-ROW($S$3)),ROW(S1192)-ROW($S$3)),-1)</f>
        <v>-1</v>
      </c>
      <c r="T1192" s="165">
        <f t="shared" si="146"/>
        <v>0</v>
      </c>
      <c r="U1192" s="165" t="str">
        <f t="shared" si="147"/>
        <v/>
      </c>
      <c r="V1192" s="165" t="str">
        <f>IFERROR(IF(OR(C1192="",S1192&lt;0),"",IF(SUBTOTAL(3,C1192:C1192)=0,-1,SUBTOTAL(3,$C$4:C1192))),"")</f>
        <v/>
      </c>
      <c r="W1192" s="156" t="str">
        <f t="array" ref="W1192">IF(LEN(C1192)&gt;0,IFERROR(IF(MATCH(C1192,$C$3:$C1191,0)&gt;0,N1192-INDEX($N$3:N1191,SUMPRODUCT(MAX(ROW($C$3:$C1191)*(C1192=$C$3:$C1191)))-2,1),""),""),"")</f>
        <v/>
      </c>
      <c r="X1192" s="156">
        <f t="shared" ca="1" si="148"/>
        <v>1</v>
      </c>
      <c r="Y1192" s="156">
        <f t="shared" ca="1" si="149"/>
        <v>1</v>
      </c>
    </row>
    <row r="1193" spans="2:25" hidden="1" x14ac:dyDescent="0.25">
      <c r="B1193" s="390" t="str">
        <f>IFERROR(IF(LEN(INDEX(PlansAndNotes!$B$6:$B$2005,ROW(A1193)-ROW($B$3)))=0,"",INDEX(PlansAndNotes!$B$6:$B$2005,ROW(A1193)-ROW($B$3))),"")</f>
        <v/>
      </c>
      <c r="C1193" s="361" t="str">
        <f t="shared" si="144"/>
        <v/>
      </c>
      <c r="D1193" s="361" t="str">
        <f>IFERROR(IF(LEN(C1193)&gt;0,IF(LEN(INDEX(TasksList!$C$6:$C$1005,MATCH(C1193,TasksList!$B$6:$B$1005,0),1))=0,"",INDEX(TasksList!$C$6:$C$1005,MATCH(C1193,TasksList!$B$6:$B$1005,0),1)),""),"")</f>
        <v/>
      </c>
      <c r="E1193" s="361" t="str">
        <f>IFERROR(IF(LEN(C1193)&gt;0,IF(LEN(INDEX(TasksList!$F$6:$F$1005,MATCH(C1193,TasksList!$B$6:$B$1005,0),1))=0,"not set!",INDEX(TasksList!$F$6:$F$1005,MATCH(C1193,TasksList!$B$6:$B$1005,0),1)),""),"")</f>
        <v/>
      </c>
      <c r="F1193" s="360" t="str">
        <f>IFERROR(IF(LEN(D1193)&gt;0,IF(LEN(INDEX(AdressBook!$D$6:$D$25,MATCH(D1193,AdressBook!$B$6:$B$25,0),1))=0,"",INDEX(AdressBook!$D$6:$D$25,MATCH(D1193,AdressBook!$B$6:$B$25,0),1)),""),"")</f>
        <v/>
      </c>
      <c r="G1193" s="361" t="str">
        <f>IFERROR(IF(LEN(INDEX(PlansAndNotes!$F$6:$F$2005,ROW(B1193)-ROW($C$3)))=0,"",INDEX(PlansAndNotes!$F$6:$F$2005,ROW(B1193)-ROW($C$3))),"")</f>
        <v/>
      </c>
      <c r="H1193" s="361" t="str">
        <f>IFERROR(IF(LEN(C1193)&gt;0,IF(LEN(INDEX(TasksList!$G$6:$G$1005,MATCH(C1193,TasksList!$B$6:$B$1005,0),1))=0,"",INDEX(TasksList!$G$6:$G$1005,MATCH(C1193,TasksList!$B$6:$B$1005,0),1)),""),"")</f>
        <v/>
      </c>
      <c r="I1193" s="381"/>
      <c r="J1193" s="400"/>
      <c r="K1193" s="400"/>
      <c r="L1193" s="179"/>
      <c r="M1193" s="381"/>
      <c r="N1193" s="362" t="str">
        <f>IFERROR(IF(LEN(INDEX(PlansAndNotes!$D$6:$D$4005,ROW(B1193)-ROW($C$3)))=0,"",INDEX(PlansAndNotes!$D$6:$D$4005,ROW(B1193)-ROW($C$3))),"")</f>
        <v/>
      </c>
      <c r="O1193" s="165" t="str">
        <f t="shared" si="145"/>
        <v/>
      </c>
      <c r="P1193" s="363" t="str">
        <f>IFERROR(IF(LEN(INDEX(PlansAndNotes!$E$6:$E$4005,ROW(B1193)-ROW($C$3)))=0,"",INDEX(PlansAndNotes!$E$6:$E$4005,ROW(B1193)-ROW($C$3))),"")</f>
        <v/>
      </c>
      <c r="Q1193" s="363" t="str">
        <f>IFERROR(IF(LEN(INDEX(PlansAndNotes!$G$6:$G$4005,ROW(B1193)-ROW($C$3)))=0,"",INDEX(PlansAndNotes!$G$6:$G$4005,ROW(B1193)-ROW($C$3))),"")</f>
        <v/>
      </c>
      <c r="R1193" s="361" t="str">
        <f>IFERROR(IF(LEN(D1193)&gt;0,IF(LEN(INDEX(AdressBook!$C$6:$C$25,MATCH(D1193,AdressBook!$B$6:$B$25,0),1))=0,"",INDEX(AdressBook!$C$6:$C$25,MATCH(D1193,AdressBook!$B$6:$B$25,0),1)),""),"")</f>
        <v/>
      </c>
      <c r="S1193" s="165">
        <f>IF(LEN(C1193)&gt;0,IFERROR(IF(MATCH(C1193,C1194:$C$4004,0)&gt;0,-1,ROW(S1193)-ROW($S$3)),ROW(S1193)-ROW($S$3)),-1)</f>
        <v>-1</v>
      </c>
      <c r="T1193" s="165">
        <f t="shared" si="146"/>
        <v>0</v>
      </c>
      <c r="U1193" s="165" t="str">
        <f t="shared" si="147"/>
        <v/>
      </c>
      <c r="V1193" s="165" t="str">
        <f>IFERROR(IF(OR(C1193="",S1193&lt;0),"",IF(SUBTOTAL(3,C1193:C1193)=0,-1,SUBTOTAL(3,$C$4:C1193))),"")</f>
        <v/>
      </c>
      <c r="W1193" s="156" t="str">
        <f t="array" ref="W1193">IF(LEN(C1193)&gt;0,IFERROR(IF(MATCH(C1193,$C$3:$C1192,0)&gt;0,N1193-INDEX($N$3:N1192,SUMPRODUCT(MAX(ROW($C$3:$C1192)*(C1193=$C$3:$C1192)))-2,1),""),""),"")</f>
        <v/>
      </c>
      <c r="X1193" s="156">
        <f t="shared" ca="1" si="148"/>
        <v>1</v>
      </c>
      <c r="Y1193" s="156">
        <f t="shared" ca="1" si="149"/>
        <v>1</v>
      </c>
    </row>
    <row r="1194" spans="2:25" hidden="1" x14ac:dyDescent="0.25">
      <c r="B1194" s="390" t="str">
        <f>IFERROR(IF(LEN(INDEX(PlansAndNotes!$B$6:$B$2005,ROW(A1194)-ROW($B$3)))=0,"",INDEX(PlansAndNotes!$B$6:$B$2005,ROW(A1194)-ROW($B$3))),"")</f>
        <v/>
      </c>
      <c r="C1194" s="361" t="str">
        <f t="shared" si="144"/>
        <v/>
      </c>
      <c r="D1194" s="361" t="str">
        <f>IFERROR(IF(LEN(C1194)&gt;0,IF(LEN(INDEX(TasksList!$C$6:$C$1005,MATCH(C1194,TasksList!$B$6:$B$1005,0),1))=0,"",INDEX(TasksList!$C$6:$C$1005,MATCH(C1194,TasksList!$B$6:$B$1005,0),1)),""),"")</f>
        <v/>
      </c>
      <c r="E1194" s="361" t="str">
        <f>IFERROR(IF(LEN(C1194)&gt;0,IF(LEN(INDEX(TasksList!$F$6:$F$1005,MATCH(C1194,TasksList!$B$6:$B$1005,0),1))=0,"not set!",INDEX(TasksList!$F$6:$F$1005,MATCH(C1194,TasksList!$B$6:$B$1005,0),1)),""),"")</f>
        <v/>
      </c>
      <c r="F1194" s="360" t="str">
        <f>IFERROR(IF(LEN(D1194)&gt;0,IF(LEN(INDEX(AdressBook!$D$6:$D$25,MATCH(D1194,AdressBook!$B$6:$B$25,0),1))=0,"",INDEX(AdressBook!$D$6:$D$25,MATCH(D1194,AdressBook!$B$6:$B$25,0),1)),""),"")</f>
        <v/>
      </c>
      <c r="G1194" s="361" t="str">
        <f>IFERROR(IF(LEN(INDEX(PlansAndNotes!$F$6:$F$2005,ROW(B1194)-ROW($C$3)))=0,"",INDEX(PlansAndNotes!$F$6:$F$2005,ROW(B1194)-ROW($C$3))),"")</f>
        <v/>
      </c>
      <c r="H1194" s="361" t="str">
        <f>IFERROR(IF(LEN(C1194)&gt;0,IF(LEN(INDEX(TasksList!$G$6:$G$1005,MATCH(C1194,TasksList!$B$6:$B$1005,0),1))=0,"",INDEX(TasksList!$G$6:$G$1005,MATCH(C1194,TasksList!$B$6:$B$1005,0),1)),""),"")</f>
        <v/>
      </c>
      <c r="I1194" s="381"/>
      <c r="J1194" s="400"/>
      <c r="K1194" s="400"/>
      <c r="L1194" s="179"/>
      <c r="M1194" s="381"/>
      <c r="N1194" s="362" t="str">
        <f>IFERROR(IF(LEN(INDEX(PlansAndNotes!$D$6:$D$4005,ROW(B1194)-ROW($C$3)))=0,"",INDEX(PlansAndNotes!$D$6:$D$4005,ROW(B1194)-ROW($C$3))),"")</f>
        <v/>
      </c>
      <c r="O1194" s="165" t="str">
        <f t="shared" si="145"/>
        <v/>
      </c>
      <c r="P1194" s="363" t="str">
        <f>IFERROR(IF(LEN(INDEX(PlansAndNotes!$E$6:$E$4005,ROW(B1194)-ROW($C$3)))=0,"",INDEX(PlansAndNotes!$E$6:$E$4005,ROW(B1194)-ROW($C$3))),"")</f>
        <v/>
      </c>
      <c r="Q1194" s="363" t="str">
        <f>IFERROR(IF(LEN(INDEX(PlansAndNotes!$G$6:$G$4005,ROW(B1194)-ROW($C$3)))=0,"",INDEX(PlansAndNotes!$G$6:$G$4005,ROW(B1194)-ROW($C$3))),"")</f>
        <v/>
      </c>
      <c r="R1194" s="361" t="str">
        <f>IFERROR(IF(LEN(D1194)&gt;0,IF(LEN(INDEX(AdressBook!$C$6:$C$25,MATCH(D1194,AdressBook!$B$6:$B$25,0),1))=0,"",INDEX(AdressBook!$C$6:$C$25,MATCH(D1194,AdressBook!$B$6:$B$25,0),1)),""),"")</f>
        <v/>
      </c>
      <c r="S1194" s="165">
        <f>IF(LEN(C1194)&gt;0,IFERROR(IF(MATCH(C1194,C1195:$C$4004,0)&gt;0,-1,ROW(S1194)-ROW($S$3)),ROW(S1194)-ROW($S$3)),-1)</f>
        <v>-1</v>
      </c>
      <c r="T1194" s="165">
        <f t="shared" si="146"/>
        <v>0</v>
      </c>
      <c r="U1194" s="165" t="str">
        <f t="shared" si="147"/>
        <v/>
      </c>
      <c r="V1194" s="165" t="str">
        <f>IFERROR(IF(OR(C1194="",S1194&lt;0),"",IF(SUBTOTAL(3,C1194:C1194)=0,-1,SUBTOTAL(3,$C$4:C1194))),"")</f>
        <v/>
      </c>
      <c r="W1194" s="156" t="str">
        <f t="array" ref="W1194">IF(LEN(C1194)&gt;0,IFERROR(IF(MATCH(C1194,$C$3:$C1193,0)&gt;0,N1194-INDEX($N$3:N1193,SUMPRODUCT(MAX(ROW($C$3:$C1193)*(C1194=$C$3:$C1193)))-2,1),""),""),"")</f>
        <v/>
      </c>
      <c r="X1194" s="156">
        <f t="shared" ca="1" si="148"/>
        <v>1</v>
      </c>
      <c r="Y1194" s="156">
        <f t="shared" ca="1" si="149"/>
        <v>1</v>
      </c>
    </row>
    <row r="1195" spans="2:25" hidden="1" x14ac:dyDescent="0.25">
      <c r="B1195" s="390" t="str">
        <f>IFERROR(IF(LEN(INDEX(PlansAndNotes!$B$6:$B$2005,ROW(A1195)-ROW($B$3)))=0,"",INDEX(PlansAndNotes!$B$6:$B$2005,ROW(A1195)-ROW($B$3))),"")</f>
        <v/>
      </c>
      <c r="C1195" s="361" t="str">
        <f t="shared" si="144"/>
        <v/>
      </c>
      <c r="D1195" s="361" t="str">
        <f>IFERROR(IF(LEN(C1195)&gt;0,IF(LEN(INDEX(TasksList!$C$6:$C$1005,MATCH(C1195,TasksList!$B$6:$B$1005,0),1))=0,"",INDEX(TasksList!$C$6:$C$1005,MATCH(C1195,TasksList!$B$6:$B$1005,0),1)),""),"")</f>
        <v/>
      </c>
      <c r="E1195" s="361" t="str">
        <f>IFERROR(IF(LEN(C1195)&gt;0,IF(LEN(INDEX(TasksList!$F$6:$F$1005,MATCH(C1195,TasksList!$B$6:$B$1005,0),1))=0,"not set!",INDEX(TasksList!$F$6:$F$1005,MATCH(C1195,TasksList!$B$6:$B$1005,0),1)),""),"")</f>
        <v/>
      </c>
      <c r="F1195" s="360" t="str">
        <f>IFERROR(IF(LEN(D1195)&gt;0,IF(LEN(INDEX(AdressBook!$D$6:$D$25,MATCH(D1195,AdressBook!$B$6:$B$25,0),1))=0,"",INDEX(AdressBook!$D$6:$D$25,MATCH(D1195,AdressBook!$B$6:$B$25,0),1)),""),"")</f>
        <v/>
      </c>
      <c r="G1195" s="361" t="str">
        <f>IFERROR(IF(LEN(INDEX(PlansAndNotes!$F$6:$F$2005,ROW(B1195)-ROW($C$3)))=0,"",INDEX(PlansAndNotes!$F$6:$F$2005,ROW(B1195)-ROW($C$3))),"")</f>
        <v/>
      </c>
      <c r="H1195" s="361" t="str">
        <f>IFERROR(IF(LEN(C1195)&gt;0,IF(LEN(INDEX(TasksList!$G$6:$G$1005,MATCH(C1195,TasksList!$B$6:$B$1005,0),1))=0,"",INDEX(TasksList!$G$6:$G$1005,MATCH(C1195,TasksList!$B$6:$B$1005,0),1)),""),"")</f>
        <v/>
      </c>
      <c r="I1195" s="381"/>
      <c r="J1195" s="400"/>
      <c r="K1195" s="400"/>
      <c r="L1195" s="179"/>
      <c r="M1195" s="381"/>
      <c r="N1195" s="362" t="str">
        <f>IFERROR(IF(LEN(INDEX(PlansAndNotes!$D$6:$D$4005,ROW(B1195)-ROW($C$3)))=0,"",INDEX(PlansAndNotes!$D$6:$D$4005,ROW(B1195)-ROW($C$3))),"")</f>
        <v/>
      </c>
      <c r="O1195" s="165" t="str">
        <f t="shared" si="145"/>
        <v/>
      </c>
      <c r="P1195" s="363" t="str">
        <f>IFERROR(IF(LEN(INDEX(PlansAndNotes!$E$6:$E$4005,ROW(B1195)-ROW($C$3)))=0,"",INDEX(PlansAndNotes!$E$6:$E$4005,ROW(B1195)-ROW($C$3))),"")</f>
        <v/>
      </c>
      <c r="Q1195" s="363" t="str">
        <f>IFERROR(IF(LEN(INDEX(PlansAndNotes!$G$6:$G$4005,ROW(B1195)-ROW($C$3)))=0,"",INDEX(PlansAndNotes!$G$6:$G$4005,ROW(B1195)-ROW($C$3))),"")</f>
        <v/>
      </c>
      <c r="R1195" s="361" t="str">
        <f>IFERROR(IF(LEN(D1195)&gt;0,IF(LEN(INDEX(AdressBook!$C$6:$C$25,MATCH(D1195,AdressBook!$B$6:$B$25,0),1))=0,"",INDEX(AdressBook!$C$6:$C$25,MATCH(D1195,AdressBook!$B$6:$B$25,0),1)),""),"")</f>
        <v/>
      </c>
      <c r="S1195" s="165">
        <f>IF(LEN(C1195)&gt;0,IFERROR(IF(MATCH(C1195,C1196:$C$4004,0)&gt;0,-1,ROW(S1195)-ROW($S$3)),ROW(S1195)-ROW($S$3)),-1)</f>
        <v>-1</v>
      </c>
      <c r="T1195" s="165">
        <f t="shared" si="146"/>
        <v>0</v>
      </c>
      <c r="U1195" s="165" t="str">
        <f t="shared" si="147"/>
        <v/>
      </c>
      <c r="V1195" s="165" t="str">
        <f>IFERROR(IF(OR(C1195="",S1195&lt;0),"",IF(SUBTOTAL(3,C1195:C1195)=0,-1,SUBTOTAL(3,$C$4:C1195))),"")</f>
        <v/>
      </c>
      <c r="W1195" s="156" t="str">
        <f t="array" ref="W1195">IF(LEN(C1195)&gt;0,IFERROR(IF(MATCH(C1195,$C$3:$C1194,0)&gt;0,N1195-INDEX($N$3:N1194,SUMPRODUCT(MAX(ROW($C$3:$C1194)*(C1195=$C$3:$C1194)))-2,1),""),""),"")</f>
        <v/>
      </c>
      <c r="X1195" s="156">
        <f t="shared" ca="1" si="148"/>
        <v>1</v>
      </c>
      <c r="Y1195" s="156">
        <f t="shared" ca="1" si="149"/>
        <v>1</v>
      </c>
    </row>
    <row r="1196" spans="2:25" hidden="1" x14ac:dyDescent="0.25">
      <c r="B1196" s="390" t="str">
        <f>IFERROR(IF(LEN(INDEX(PlansAndNotes!$B$6:$B$2005,ROW(A1196)-ROW($B$3)))=0,"",INDEX(PlansAndNotes!$B$6:$B$2005,ROW(A1196)-ROW($B$3))),"")</f>
        <v/>
      </c>
      <c r="C1196" s="361" t="str">
        <f t="shared" si="144"/>
        <v/>
      </c>
      <c r="D1196" s="361" t="str">
        <f>IFERROR(IF(LEN(C1196)&gt;0,IF(LEN(INDEX(TasksList!$C$6:$C$1005,MATCH(C1196,TasksList!$B$6:$B$1005,0),1))=0,"",INDEX(TasksList!$C$6:$C$1005,MATCH(C1196,TasksList!$B$6:$B$1005,0),1)),""),"")</f>
        <v/>
      </c>
      <c r="E1196" s="361" t="str">
        <f>IFERROR(IF(LEN(C1196)&gt;0,IF(LEN(INDEX(TasksList!$F$6:$F$1005,MATCH(C1196,TasksList!$B$6:$B$1005,0),1))=0,"not set!",INDEX(TasksList!$F$6:$F$1005,MATCH(C1196,TasksList!$B$6:$B$1005,0),1)),""),"")</f>
        <v/>
      </c>
      <c r="F1196" s="360" t="str">
        <f>IFERROR(IF(LEN(D1196)&gt;0,IF(LEN(INDEX(AdressBook!$D$6:$D$25,MATCH(D1196,AdressBook!$B$6:$B$25,0),1))=0,"",INDEX(AdressBook!$D$6:$D$25,MATCH(D1196,AdressBook!$B$6:$B$25,0),1)),""),"")</f>
        <v/>
      </c>
      <c r="G1196" s="361" t="str">
        <f>IFERROR(IF(LEN(INDEX(PlansAndNotes!$F$6:$F$2005,ROW(B1196)-ROW($C$3)))=0,"",INDEX(PlansAndNotes!$F$6:$F$2005,ROW(B1196)-ROW($C$3))),"")</f>
        <v/>
      </c>
      <c r="H1196" s="361" t="str">
        <f>IFERROR(IF(LEN(C1196)&gt;0,IF(LEN(INDEX(TasksList!$G$6:$G$1005,MATCH(C1196,TasksList!$B$6:$B$1005,0),1))=0,"",INDEX(TasksList!$G$6:$G$1005,MATCH(C1196,TasksList!$B$6:$B$1005,0),1)),""),"")</f>
        <v/>
      </c>
      <c r="I1196" s="381"/>
      <c r="J1196" s="400"/>
      <c r="K1196" s="400"/>
      <c r="L1196" s="179"/>
      <c r="M1196" s="381"/>
      <c r="N1196" s="362" t="str">
        <f>IFERROR(IF(LEN(INDEX(PlansAndNotes!$D$6:$D$4005,ROW(B1196)-ROW($C$3)))=0,"",INDEX(PlansAndNotes!$D$6:$D$4005,ROW(B1196)-ROW($C$3))),"")</f>
        <v/>
      </c>
      <c r="O1196" s="165" t="str">
        <f t="shared" si="145"/>
        <v/>
      </c>
      <c r="P1196" s="363" t="str">
        <f>IFERROR(IF(LEN(INDEX(PlansAndNotes!$E$6:$E$4005,ROW(B1196)-ROW($C$3)))=0,"",INDEX(PlansAndNotes!$E$6:$E$4005,ROW(B1196)-ROW($C$3))),"")</f>
        <v/>
      </c>
      <c r="Q1196" s="363" t="str">
        <f>IFERROR(IF(LEN(INDEX(PlansAndNotes!$G$6:$G$4005,ROW(B1196)-ROW($C$3)))=0,"",INDEX(PlansAndNotes!$G$6:$G$4005,ROW(B1196)-ROW($C$3))),"")</f>
        <v/>
      </c>
      <c r="R1196" s="361" t="str">
        <f>IFERROR(IF(LEN(D1196)&gt;0,IF(LEN(INDEX(AdressBook!$C$6:$C$25,MATCH(D1196,AdressBook!$B$6:$B$25,0),1))=0,"",INDEX(AdressBook!$C$6:$C$25,MATCH(D1196,AdressBook!$B$6:$B$25,0),1)),""),"")</f>
        <v/>
      </c>
      <c r="S1196" s="165">
        <f>IF(LEN(C1196)&gt;0,IFERROR(IF(MATCH(C1196,C1197:$C$4004,0)&gt;0,-1,ROW(S1196)-ROW($S$3)),ROW(S1196)-ROW($S$3)),-1)</f>
        <v>-1</v>
      </c>
      <c r="T1196" s="165">
        <f t="shared" si="146"/>
        <v>0</v>
      </c>
      <c r="U1196" s="165" t="str">
        <f t="shared" si="147"/>
        <v/>
      </c>
      <c r="V1196" s="165" t="str">
        <f>IFERROR(IF(OR(C1196="",S1196&lt;0),"",IF(SUBTOTAL(3,C1196:C1196)=0,-1,SUBTOTAL(3,$C$4:C1196))),"")</f>
        <v/>
      </c>
      <c r="W1196" s="156" t="str">
        <f t="array" ref="W1196">IF(LEN(C1196)&gt;0,IFERROR(IF(MATCH(C1196,$C$3:$C1195,0)&gt;0,N1196-INDEX($N$3:N1195,SUMPRODUCT(MAX(ROW($C$3:$C1195)*(C1196=$C$3:$C1195)))-2,1),""),""),"")</f>
        <v/>
      </c>
      <c r="X1196" s="156">
        <f t="shared" ca="1" si="148"/>
        <v>1</v>
      </c>
      <c r="Y1196" s="156">
        <f t="shared" ca="1" si="149"/>
        <v>1</v>
      </c>
    </row>
    <row r="1197" spans="2:25" hidden="1" x14ac:dyDescent="0.25">
      <c r="B1197" s="390" t="str">
        <f>IFERROR(IF(LEN(INDEX(PlansAndNotes!$B$6:$B$2005,ROW(A1197)-ROW($B$3)))=0,"",INDEX(PlansAndNotes!$B$6:$B$2005,ROW(A1197)-ROW($B$3))),"")</f>
        <v/>
      </c>
      <c r="C1197" s="361" t="str">
        <f t="shared" si="144"/>
        <v/>
      </c>
      <c r="D1197" s="361" t="str">
        <f>IFERROR(IF(LEN(C1197)&gt;0,IF(LEN(INDEX(TasksList!$C$6:$C$1005,MATCH(C1197,TasksList!$B$6:$B$1005,0),1))=0,"",INDEX(TasksList!$C$6:$C$1005,MATCH(C1197,TasksList!$B$6:$B$1005,0),1)),""),"")</f>
        <v/>
      </c>
      <c r="E1197" s="361" t="str">
        <f>IFERROR(IF(LEN(C1197)&gt;0,IF(LEN(INDEX(TasksList!$F$6:$F$1005,MATCH(C1197,TasksList!$B$6:$B$1005,0),1))=0,"not set!",INDEX(TasksList!$F$6:$F$1005,MATCH(C1197,TasksList!$B$6:$B$1005,0),1)),""),"")</f>
        <v/>
      </c>
      <c r="F1197" s="360" t="str">
        <f>IFERROR(IF(LEN(D1197)&gt;0,IF(LEN(INDEX(AdressBook!$D$6:$D$25,MATCH(D1197,AdressBook!$B$6:$B$25,0),1))=0,"",INDEX(AdressBook!$D$6:$D$25,MATCH(D1197,AdressBook!$B$6:$B$25,0),1)),""),"")</f>
        <v/>
      </c>
      <c r="G1197" s="361" t="str">
        <f>IFERROR(IF(LEN(INDEX(PlansAndNotes!$F$6:$F$2005,ROW(B1197)-ROW($C$3)))=0,"",INDEX(PlansAndNotes!$F$6:$F$2005,ROW(B1197)-ROW($C$3))),"")</f>
        <v/>
      </c>
      <c r="H1197" s="361" t="str">
        <f>IFERROR(IF(LEN(C1197)&gt;0,IF(LEN(INDEX(TasksList!$G$6:$G$1005,MATCH(C1197,TasksList!$B$6:$B$1005,0),1))=0,"",INDEX(TasksList!$G$6:$G$1005,MATCH(C1197,TasksList!$B$6:$B$1005,0),1)),""),"")</f>
        <v/>
      </c>
      <c r="I1197" s="381"/>
      <c r="J1197" s="400"/>
      <c r="K1197" s="400"/>
      <c r="L1197" s="179"/>
      <c r="M1197" s="381"/>
      <c r="N1197" s="362" t="str">
        <f>IFERROR(IF(LEN(INDEX(PlansAndNotes!$D$6:$D$4005,ROW(B1197)-ROW($C$3)))=0,"",INDEX(PlansAndNotes!$D$6:$D$4005,ROW(B1197)-ROW($C$3))),"")</f>
        <v/>
      </c>
      <c r="O1197" s="165" t="str">
        <f t="shared" si="145"/>
        <v/>
      </c>
      <c r="P1197" s="363" t="str">
        <f>IFERROR(IF(LEN(INDEX(PlansAndNotes!$E$6:$E$4005,ROW(B1197)-ROW($C$3)))=0,"",INDEX(PlansAndNotes!$E$6:$E$4005,ROW(B1197)-ROW($C$3))),"")</f>
        <v/>
      </c>
      <c r="Q1197" s="363" t="str">
        <f>IFERROR(IF(LEN(INDEX(PlansAndNotes!$G$6:$G$4005,ROW(B1197)-ROW($C$3)))=0,"",INDEX(PlansAndNotes!$G$6:$G$4005,ROW(B1197)-ROW($C$3))),"")</f>
        <v/>
      </c>
      <c r="R1197" s="361" t="str">
        <f>IFERROR(IF(LEN(D1197)&gt;0,IF(LEN(INDEX(AdressBook!$C$6:$C$25,MATCH(D1197,AdressBook!$B$6:$B$25,0),1))=0,"",INDEX(AdressBook!$C$6:$C$25,MATCH(D1197,AdressBook!$B$6:$B$25,0),1)),""),"")</f>
        <v/>
      </c>
      <c r="S1197" s="165">
        <f>IF(LEN(C1197)&gt;0,IFERROR(IF(MATCH(C1197,C1198:$C$4004,0)&gt;0,-1,ROW(S1197)-ROW($S$3)),ROW(S1197)-ROW($S$3)),-1)</f>
        <v>-1</v>
      </c>
      <c r="T1197" s="165">
        <f t="shared" si="146"/>
        <v>0</v>
      </c>
      <c r="U1197" s="165" t="str">
        <f t="shared" si="147"/>
        <v/>
      </c>
      <c r="V1197" s="165" t="str">
        <f>IFERROR(IF(OR(C1197="",S1197&lt;0),"",IF(SUBTOTAL(3,C1197:C1197)=0,-1,SUBTOTAL(3,$C$4:C1197))),"")</f>
        <v/>
      </c>
      <c r="W1197" s="156" t="str">
        <f t="array" ref="W1197">IF(LEN(C1197)&gt;0,IFERROR(IF(MATCH(C1197,$C$3:$C1196,0)&gt;0,N1197-INDEX($N$3:N1196,SUMPRODUCT(MAX(ROW($C$3:$C1196)*(C1197=$C$3:$C1196)))-2,1),""),""),"")</f>
        <v/>
      </c>
      <c r="X1197" s="156">
        <f t="shared" ca="1" si="148"/>
        <v>1</v>
      </c>
      <c r="Y1197" s="156">
        <f t="shared" ca="1" si="149"/>
        <v>1</v>
      </c>
    </row>
    <row r="1198" spans="2:25" hidden="1" x14ac:dyDescent="0.25">
      <c r="B1198" s="390" t="str">
        <f>IFERROR(IF(LEN(INDEX(PlansAndNotes!$B$6:$B$2005,ROW(A1198)-ROW($B$3)))=0,"",INDEX(PlansAndNotes!$B$6:$B$2005,ROW(A1198)-ROW($B$3))),"")</f>
        <v/>
      </c>
      <c r="C1198" s="361" t="str">
        <f t="shared" si="144"/>
        <v/>
      </c>
      <c r="D1198" s="361" t="str">
        <f>IFERROR(IF(LEN(C1198)&gt;0,IF(LEN(INDEX(TasksList!$C$6:$C$1005,MATCH(C1198,TasksList!$B$6:$B$1005,0),1))=0,"",INDEX(TasksList!$C$6:$C$1005,MATCH(C1198,TasksList!$B$6:$B$1005,0),1)),""),"")</f>
        <v/>
      </c>
      <c r="E1198" s="361" t="str">
        <f>IFERROR(IF(LEN(C1198)&gt;0,IF(LEN(INDEX(TasksList!$F$6:$F$1005,MATCH(C1198,TasksList!$B$6:$B$1005,0),1))=0,"not set!",INDEX(TasksList!$F$6:$F$1005,MATCH(C1198,TasksList!$B$6:$B$1005,0),1)),""),"")</f>
        <v/>
      </c>
      <c r="F1198" s="360" t="str">
        <f>IFERROR(IF(LEN(D1198)&gt;0,IF(LEN(INDEX(AdressBook!$D$6:$D$25,MATCH(D1198,AdressBook!$B$6:$B$25,0),1))=0,"",INDEX(AdressBook!$D$6:$D$25,MATCH(D1198,AdressBook!$B$6:$B$25,0),1)),""),"")</f>
        <v/>
      </c>
      <c r="G1198" s="361" t="str">
        <f>IFERROR(IF(LEN(INDEX(PlansAndNotes!$F$6:$F$2005,ROW(B1198)-ROW($C$3)))=0,"",INDEX(PlansAndNotes!$F$6:$F$2005,ROW(B1198)-ROW($C$3))),"")</f>
        <v/>
      </c>
      <c r="H1198" s="361" t="str">
        <f>IFERROR(IF(LEN(C1198)&gt;0,IF(LEN(INDEX(TasksList!$G$6:$G$1005,MATCH(C1198,TasksList!$B$6:$B$1005,0),1))=0,"",INDEX(TasksList!$G$6:$G$1005,MATCH(C1198,TasksList!$B$6:$B$1005,0),1)),""),"")</f>
        <v/>
      </c>
      <c r="I1198" s="381"/>
      <c r="J1198" s="400"/>
      <c r="K1198" s="400"/>
      <c r="L1198" s="179"/>
      <c r="M1198" s="381"/>
      <c r="N1198" s="362" t="str">
        <f>IFERROR(IF(LEN(INDEX(PlansAndNotes!$D$6:$D$4005,ROW(B1198)-ROW($C$3)))=0,"",INDEX(PlansAndNotes!$D$6:$D$4005,ROW(B1198)-ROW($C$3))),"")</f>
        <v/>
      </c>
      <c r="O1198" s="165" t="str">
        <f t="shared" si="145"/>
        <v/>
      </c>
      <c r="P1198" s="363" t="str">
        <f>IFERROR(IF(LEN(INDEX(PlansAndNotes!$E$6:$E$4005,ROW(B1198)-ROW($C$3)))=0,"",INDEX(PlansAndNotes!$E$6:$E$4005,ROW(B1198)-ROW($C$3))),"")</f>
        <v/>
      </c>
      <c r="Q1198" s="363" t="str">
        <f>IFERROR(IF(LEN(INDEX(PlansAndNotes!$G$6:$G$4005,ROW(B1198)-ROW($C$3)))=0,"",INDEX(PlansAndNotes!$G$6:$G$4005,ROW(B1198)-ROW($C$3))),"")</f>
        <v/>
      </c>
      <c r="R1198" s="361" t="str">
        <f>IFERROR(IF(LEN(D1198)&gt;0,IF(LEN(INDEX(AdressBook!$C$6:$C$25,MATCH(D1198,AdressBook!$B$6:$B$25,0),1))=0,"",INDEX(AdressBook!$C$6:$C$25,MATCH(D1198,AdressBook!$B$6:$B$25,0),1)),""),"")</f>
        <v/>
      </c>
      <c r="S1198" s="165">
        <f>IF(LEN(C1198)&gt;0,IFERROR(IF(MATCH(C1198,C1199:$C$4004,0)&gt;0,-1,ROW(S1198)-ROW($S$3)),ROW(S1198)-ROW($S$3)),-1)</f>
        <v>-1</v>
      </c>
      <c r="T1198" s="165">
        <f t="shared" si="146"/>
        <v>0</v>
      </c>
      <c r="U1198" s="165" t="str">
        <f t="shared" si="147"/>
        <v/>
      </c>
      <c r="V1198" s="165" t="str">
        <f>IFERROR(IF(OR(C1198="",S1198&lt;0),"",IF(SUBTOTAL(3,C1198:C1198)=0,-1,SUBTOTAL(3,$C$4:C1198))),"")</f>
        <v/>
      </c>
      <c r="W1198" s="156" t="str">
        <f t="array" ref="W1198">IF(LEN(C1198)&gt;0,IFERROR(IF(MATCH(C1198,$C$3:$C1197,0)&gt;0,N1198-INDEX($N$3:N1197,SUMPRODUCT(MAX(ROW($C$3:$C1197)*(C1198=$C$3:$C1197)))-2,1),""),""),"")</f>
        <v/>
      </c>
      <c r="X1198" s="156">
        <f t="shared" ca="1" si="148"/>
        <v>1</v>
      </c>
      <c r="Y1198" s="156">
        <f t="shared" ca="1" si="149"/>
        <v>1</v>
      </c>
    </row>
    <row r="1199" spans="2:25" hidden="1" x14ac:dyDescent="0.25">
      <c r="B1199" s="390" t="str">
        <f>IFERROR(IF(LEN(INDEX(PlansAndNotes!$B$6:$B$2005,ROW(A1199)-ROW($B$3)))=0,"",INDEX(PlansAndNotes!$B$6:$B$2005,ROW(A1199)-ROW($B$3))),"")</f>
        <v/>
      </c>
      <c r="C1199" s="361" t="str">
        <f t="shared" si="144"/>
        <v/>
      </c>
      <c r="D1199" s="361" t="str">
        <f>IFERROR(IF(LEN(C1199)&gt;0,IF(LEN(INDEX(TasksList!$C$6:$C$1005,MATCH(C1199,TasksList!$B$6:$B$1005,0),1))=0,"",INDEX(TasksList!$C$6:$C$1005,MATCH(C1199,TasksList!$B$6:$B$1005,0),1)),""),"")</f>
        <v/>
      </c>
      <c r="E1199" s="361" t="str">
        <f>IFERROR(IF(LEN(C1199)&gt;0,IF(LEN(INDEX(TasksList!$F$6:$F$1005,MATCH(C1199,TasksList!$B$6:$B$1005,0),1))=0,"not set!",INDEX(TasksList!$F$6:$F$1005,MATCH(C1199,TasksList!$B$6:$B$1005,0),1)),""),"")</f>
        <v/>
      </c>
      <c r="F1199" s="360" t="str">
        <f>IFERROR(IF(LEN(D1199)&gt;0,IF(LEN(INDEX(AdressBook!$D$6:$D$25,MATCH(D1199,AdressBook!$B$6:$B$25,0),1))=0,"",INDEX(AdressBook!$D$6:$D$25,MATCH(D1199,AdressBook!$B$6:$B$25,0),1)),""),"")</f>
        <v/>
      </c>
      <c r="G1199" s="361" t="str">
        <f>IFERROR(IF(LEN(INDEX(PlansAndNotes!$F$6:$F$2005,ROW(B1199)-ROW($C$3)))=0,"",INDEX(PlansAndNotes!$F$6:$F$2005,ROW(B1199)-ROW($C$3))),"")</f>
        <v/>
      </c>
      <c r="H1199" s="361" t="str">
        <f>IFERROR(IF(LEN(C1199)&gt;0,IF(LEN(INDEX(TasksList!$G$6:$G$1005,MATCH(C1199,TasksList!$B$6:$B$1005,0),1))=0,"",INDEX(TasksList!$G$6:$G$1005,MATCH(C1199,TasksList!$B$6:$B$1005,0),1)),""),"")</f>
        <v/>
      </c>
      <c r="I1199" s="381"/>
      <c r="J1199" s="400"/>
      <c r="K1199" s="400"/>
      <c r="L1199" s="179"/>
      <c r="M1199" s="381"/>
      <c r="N1199" s="362" t="str">
        <f>IFERROR(IF(LEN(INDEX(PlansAndNotes!$D$6:$D$4005,ROW(B1199)-ROW($C$3)))=0,"",INDEX(PlansAndNotes!$D$6:$D$4005,ROW(B1199)-ROW($C$3))),"")</f>
        <v/>
      </c>
      <c r="O1199" s="165" t="str">
        <f t="shared" si="145"/>
        <v/>
      </c>
      <c r="P1199" s="363" t="str">
        <f>IFERROR(IF(LEN(INDEX(PlansAndNotes!$E$6:$E$4005,ROW(B1199)-ROW($C$3)))=0,"",INDEX(PlansAndNotes!$E$6:$E$4005,ROW(B1199)-ROW($C$3))),"")</f>
        <v/>
      </c>
      <c r="Q1199" s="363" t="str">
        <f>IFERROR(IF(LEN(INDEX(PlansAndNotes!$G$6:$G$4005,ROW(B1199)-ROW($C$3)))=0,"",INDEX(PlansAndNotes!$G$6:$G$4005,ROW(B1199)-ROW($C$3))),"")</f>
        <v/>
      </c>
      <c r="R1199" s="361" t="str">
        <f>IFERROR(IF(LEN(D1199)&gt;0,IF(LEN(INDEX(AdressBook!$C$6:$C$25,MATCH(D1199,AdressBook!$B$6:$B$25,0),1))=0,"",INDEX(AdressBook!$C$6:$C$25,MATCH(D1199,AdressBook!$B$6:$B$25,0),1)),""),"")</f>
        <v/>
      </c>
      <c r="S1199" s="165">
        <f>IF(LEN(C1199)&gt;0,IFERROR(IF(MATCH(C1199,C1200:$C$4004,0)&gt;0,-1,ROW(S1199)-ROW($S$3)),ROW(S1199)-ROW($S$3)),-1)</f>
        <v>-1</v>
      </c>
      <c r="T1199" s="165">
        <f t="shared" si="146"/>
        <v>0</v>
      </c>
      <c r="U1199" s="165" t="str">
        <f t="shared" si="147"/>
        <v/>
      </c>
      <c r="V1199" s="165" t="str">
        <f>IFERROR(IF(OR(C1199="",S1199&lt;0),"",IF(SUBTOTAL(3,C1199:C1199)=0,-1,SUBTOTAL(3,$C$4:C1199))),"")</f>
        <v/>
      </c>
      <c r="W1199" s="156" t="str">
        <f t="array" ref="W1199">IF(LEN(C1199)&gt;0,IFERROR(IF(MATCH(C1199,$C$3:$C1198,0)&gt;0,N1199-INDEX($N$3:N1198,SUMPRODUCT(MAX(ROW($C$3:$C1198)*(C1199=$C$3:$C1198)))-2,1),""),""),"")</f>
        <v/>
      </c>
      <c r="X1199" s="156">
        <f t="shared" ca="1" si="148"/>
        <v>1</v>
      </c>
      <c r="Y1199" s="156">
        <f t="shared" ca="1" si="149"/>
        <v>1</v>
      </c>
    </row>
    <row r="1200" spans="2:25" hidden="1" x14ac:dyDescent="0.25">
      <c r="B1200" s="390" t="str">
        <f>IFERROR(IF(LEN(INDEX(PlansAndNotes!$B$6:$B$2005,ROW(A1200)-ROW($B$3)))=0,"",INDEX(PlansAndNotes!$B$6:$B$2005,ROW(A1200)-ROW($B$3))),"")</f>
        <v/>
      </c>
      <c r="C1200" s="361" t="str">
        <f t="shared" si="144"/>
        <v/>
      </c>
      <c r="D1200" s="361" t="str">
        <f>IFERROR(IF(LEN(C1200)&gt;0,IF(LEN(INDEX(TasksList!$C$6:$C$1005,MATCH(C1200,TasksList!$B$6:$B$1005,0),1))=0,"",INDEX(TasksList!$C$6:$C$1005,MATCH(C1200,TasksList!$B$6:$B$1005,0),1)),""),"")</f>
        <v/>
      </c>
      <c r="E1200" s="361" t="str">
        <f>IFERROR(IF(LEN(C1200)&gt;0,IF(LEN(INDEX(TasksList!$F$6:$F$1005,MATCH(C1200,TasksList!$B$6:$B$1005,0),1))=0,"not set!",INDEX(TasksList!$F$6:$F$1005,MATCH(C1200,TasksList!$B$6:$B$1005,0),1)),""),"")</f>
        <v/>
      </c>
      <c r="F1200" s="360" t="str">
        <f>IFERROR(IF(LEN(D1200)&gt;0,IF(LEN(INDEX(AdressBook!$D$6:$D$25,MATCH(D1200,AdressBook!$B$6:$B$25,0),1))=0,"",INDEX(AdressBook!$D$6:$D$25,MATCH(D1200,AdressBook!$B$6:$B$25,0),1)),""),"")</f>
        <v/>
      </c>
      <c r="G1200" s="361" t="str">
        <f>IFERROR(IF(LEN(INDEX(PlansAndNotes!$F$6:$F$2005,ROW(B1200)-ROW($C$3)))=0,"",INDEX(PlansAndNotes!$F$6:$F$2005,ROW(B1200)-ROW($C$3))),"")</f>
        <v/>
      </c>
      <c r="H1200" s="361" t="str">
        <f>IFERROR(IF(LEN(C1200)&gt;0,IF(LEN(INDEX(TasksList!$G$6:$G$1005,MATCH(C1200,TasksList!$B$6:$B$1005,0),1))=0,"",INDEX(TasksList!$G$6:$G$1005,MATCH(C1200,TasksList!$B$6:$B$1005,0),1)),""),"")</f>
        <v/>
      </c>
      <c r="I1200" s="381"/>
      <c r="J1200" s="400"/>
      <c r="K1200" s="400"/>
      <c r="L1200" s="179"/>
      <c r="M1200" s="381"/>
      <c r="N1200" s="362" t="str">
        <f>IFERROR(IF(LEN(INDEX(PlansAndNotes!$D$6:$D$4005,ROW(B1200)-ROW($C$3)))=0,"",INDEX(PlansAndNotes!$D$6:$D$4005,ROW(B1200)-ROW($C$3))),"")</f>
        <v/>
      </c>
      <c r="O1200" s="165" t="str">
        <f t="shared" si="145"/>
        <v/>
      </c>
      <c r="P1200" s="363" t="str">
        <f>IFERROR(IF(LEN(INDEX(PlansAndNotes!$E$6:$E$4005,ROW(B1200)-ROW($C$3)))=0,"",INDEX(PlansAndNotes!$E$6:$E$4005,ROW(B1200)-ROW($C$3))),"")</f>
        <v/>
      </c>
      <c r="Q1200" s="363" t="str">
        <f>IFERROR(IF(LEN(INDEX(PlansAndNotes!$G$6:$G$4005,ROW(B1200)-ROW($C$3)))=0,"",INDEX(PlansAndNotes!$G$6:$G$4005,ROW(B1200)-ROW($C$3))),"")</f>
        <v/>
      </c>
      <c r="R1200" s="361" t="str">
        <f>IFERROR(IF(LEN(D1200)&gt;0,IF(LEN(INDEX(AdressBook!$C$6:$C$25,MATCH(D1200,AdressBook!$B$6:$B$25,0),1))=0,"",INDEX(AdressBook!$C$6:$C$25,MATCH(D1200,AdressBook!$B$6:$B$25,0),1)),""),"")</f>
        <v/>
      </c>
      <c r="S1200" s="165">
        <f>IF(LEN(C1200)&gt;0,IFERROR(IF(MATCH(C1200,C1201:$C$4004,0)&gt;0,-1,ROW(S1200)-ROW($S$3)),ROW(S1200)-ROW($S$3)),-1)</f>
        <v>-1</v>
      </c>
      <c r="T1200" s="165">
        <f t="shared" si="146"/>
        <v>0</v>
      </c>
      <c r="U1200" s="165" t="str">
        <f t="shared" si="147"/>
        <v/>
      </c>
      <c r="V1200" s="165" t="str">
        <f>IFERROR(IF(OR(C1200="",S1200&lt;0),"",IF(SUBTOTAL(3,C1200:C1200)=0,-1,SUBTOTAL(3,$C$4:C1200))),"")</f>
        <v/>
      </c>
      <c r="W1200" s="156" t="str">
        <f t="array" ref="W1200">IF(LEN(C1200)&gt;0,IFERROR(IF(MATCH(C1200,$C$3:$C1199,0)&gt;0,N1200-INDEX($N$3:N1199,SUMPRODUCT(MAX(ROW($C$3:$C1199)*(C1200=$C$3:$C1199)))-2,1),""),""),"")</f>
        <v/>
      </c>
      <c r="X1200" s="156">
        <f t="shared" ca="1" si="148"/>
        <v>1</v>
      </c>
      <c r="Y1200" s="156">
        <f t="shared" ca="1" si="149"/>
        <v>1</v>
      </c>
    </row>
    <row r="1201" spans="2:25" hidden="1" x14ac:dyDescent="0.25">
      <c r="B1201" s="390" t="str">
        <f>IFERROR(IF(LEN(INDEX(PlansAndNotes!$B$6:$B$2005,ROW(A1201)-ROW($B$3)))=0,"",INDEX(PlansAndNotes!$B$6:$B$2005,ROW(A1201)-ROW($B$3))),"")</f>
        <v/>
      </c>
      <c r="C1201" s="361" t="str">
        <f t="shared" si="144"/>
        <v/>
      </c>
      <c r="D1201" s="361" t="str">
        <f>IFERROR(IF(LEN(C1201)&gt;0,IF(LEN(INDEX(TasksList!$C$6:$C$1005,MATCH(C1201,TasksList!$B$6:$B$1005,0),1))=0,"",INDEX(TasksList!$C$6:$C$1005,MATCH(C1201,TasksList!$B$6:$B$1005,0),1)),""),"")</f>
        <v/>
      </c>
      <c r="E1201" s="361" t="str">
        <f>IFERROR(IF(LEN(C1201)&gt;0,IF(LEN(INDEX(TasksList!$F$6:$F$1005,MATCH(C1201,TasksList!$B$6:$B$1005,0),1))=0,"not set!",INDEX(TasksList!$F$6:$F$1005,MATCH(C1201,TasksList!$B$6:$B$1005,0),1)),""),"")</f>
        <v/>
      </c>
      <c r="F1201" s="360" t="str">
        <f>IFERROR(IF(LEN(D1201)&gt;0,IF(LEN(INDEX(AdressBook!$D$6:$D$25,MATCH(D1201,AdressBook!$B$6:$B$25,0),1))=0,"",INDEX(AdressBook!$D$6:$D$25,MATCH(D1201,AdressBook!$B$6:$B$25,0),1)),""),"")</f>
        <v/>
      </c>
      <c r="G1201" s="361" t="str">
        <f>IFERROR(IF(LEN(INDEX(PlansAndNotes!$F$6:$F$2005,ROW(B1201)-ROW($C$3)))=0,"",INDEX(PlansAndNotes!$F$6:$F$2005,ROW(B1201)-ROW($C$3))),"")</f>
        <v/>
      </c>
      <c r="H1201" s="361" t="str">
        <f>IFERROR(IF(LEN(C1201)&gt;0,IF(LEN(INDEX(TasksList!$G$6:$G$1005,MATCH(C1201,TasksList!$B$6:$B$1005,0),1))=0,"",INDEX(TasksList!$G$6:$G$1005,MATCH(C1201,TasksList!$B$6:$B$1005,0),1)),""),"")</f>
        <v/>
      </c>
      <c r="I1201" s="381"/>
      <c r="J1201" s="400"/>
      <c r="K1201" s="400"/>
      <c r="L1201" s="179"/>
      <c r="M1201" s="381"/>
      <c r="N1201" s="362" t="str">
        <f>IFERROR(IF(LEN(INDEX(PlansAndNotes!$D$6:$D$4005,ROW(B1201)-ROW($C$3)))=0,"",INDEX(PlansAndNotes!$D$6:$D$4005,ROW(B1201)-ROW($C$3))),"")</f>
        <v/>
      </c>
      <c r="O1201" s="165" t="str">
        <f t="shared" si="145"/>
        <v/>
      </c>
      <c r="P1201" s="363" t="str">
        <f>IFERROR(IF(LEN(INDEX(PlansAndNotes!$E$6:$E$4005,ROW(B1201)-ROW($C$3)))=0,"",INDEX(PlansAndNotes!$E$6:$E$4005,ROW(B1201)-ROW($C$3))),"")</f>
        <v/>
      </c>
      <c r="Q1201" s="363" t="str">
        <f>IFERROR(IF(LEN(INDEX(PlansAndNotes!$G$6:$G$4005,ROW(B1201)-ROW($C$3)))=0,"",INDEX(PlansAndNotes!$G$6:$G$4005,ROW(B1201)-ROW($C$3))),"")</f>
        <v/>
      </c>
      <c r="R1201" s="361" t="str">
        <f>IFERROR(IF(LEN(D1201)&gt;0,IF(LEN(INDEX(AdressBook!$C$6:$C$25,MATCH(D1201,AdressBook!$B$6:$B$25,0),1))=0,"",INDEX(AdressBook!$C$6:$C$25,MATCH(D1201,AdressBook!$B$6:$B$25,0),1)),""),"")</f>
        <v/>
      </c>
      <c r="S1201" s="165">
        <f>IF(LEN(C1201)&gt;0,IFERROR(IF(MATCH(C1201,C1202:$C$4004,0)&gt;0,-1,ROW(S1201)-ROW($S$3)),ROW(S1201)-ROW($S$3)),-1)</f>
        <v>-1</v>
      </c>
      <c r="T1201" s="165">
        <f t="shared" si="146"/>
        <v>0</v>
      </c>
      <c r="U1201" s="165" t="str">
        <f t="shared" si="147"/>
        <v/>
      </c>
      <c r="V1201" s="165" t="str">
        <f>IFERROR(IF(OR(C1201="",S1201&lt;0),"",IF(SUBTOTAL(3,C1201:C1201)=0,-1,SUBTOTAL(3,$C$4:C1201))),"")</f>
        <v/>
      </c>
      <c r="W1201" s="156" t="str">
        <f t="array" ref="W1201">IF(LEN(C1201)&gt;0,IFERROR(IF(MATCH(C1201,$C$3:$C1200,0)&gt;0,N1201-INDEX($N$3:N1200,SUMPRODUCT(MAX(ROW($C$3:$C1200)*(C1201=$C$3:$C1200)))-2,1),""),""),"")</f>
        <v/>
      </c>
      <c r="X1201" s="156">
        <f t="shared" ca="1" si="148"/>
        <v>1</v>
      </c>
      <c r="Y1201" s="156">
        <f t="shared" ca="1" si="149"/>
        <v>1</v>
      </c>
    </row>
    <row r="1202" spans="2:25" hidden="1" x14ac:dyDescent="0.25">
      <c r="B1202" s="390" t="str">
        <f>IFERROR(IF(LEN(INDEX(PlansAndNotes!$B$6:$B$2005,ROW(A1202)-ROW($B$3)))=0,"",INDEX(PlansAndNotes!$B$6:$B$2005,ROW(A1202)-ROW($B$3))),"")</f>
        <v/>
      </c>
      <c r="C1202" s="361" t="str">
        <f t="shared" si="144"/>
        <v/>
      </c>
      <c r="D1202" s="361" t="str">
        <f>IFERROR(IF(LEN(C1202)&gt;0,IF(LEN(INDEX(TasksList!$C$6:$C$1005,MATCH(C1202,TasksList!$B$6:$B$1005,0),1))=0,"",INDEX(TasksList!$C$6:$C$1005,MATCH(C1202,TasksList!$B$6:$B$1005,0),1)),""),"")</f>
        <v/>
      </c>
      <c r="E1202" s="361" t="str">
        <f>IFERROR(IF(LEN(C1202)&gt;0,IF(LEN(INDEX(TasksList!$F$6:$F$1005,MATCH(C1202,TasksList!$B$6:$B$1005,0),1))=0,"not set!",INDEX(TasksList!$F$6:$F$1005,MATCH(C1202,TasksList!$B$6:$B$1005,0),1)),""),"")</f>
        <v/>
      </c>
      <c r="F1202" s="360" t="str">
        <f>IFERROR(IF(LEN(D1202)&gt;0,IF(LEN(INDEX(AdressBook!$D$6:$D$25,MATCH(D1202,AdressBook!$B$6:$B$25,0),1))=0,"",INDEX(AdressBook!$D$6:$D$25,MATCH(D1202,AdressBook!$B$6:$B$25,0),1)),""),"")</f>
        <v/>
      </c>
      <c r="G1202" s="361" t="str">
        <f>IFERROR(IF(LEN(INDEX(PlansAndNotes!$F$6:$F$2005,ROW(B1202)-ROW($C$3)))=0,"",INDEX(PlansAndNotes!$F$6:$F$2005,ROW(B1202)-ROW($C$3))),"")</f>
        <v/>
      </c>
      <c r="H1202" s="361" t="str">
        <f>IFERROR(IF(LEN(C1202)&gt;0,IF(LEN(INDEX(TasksList!$G$6:$G$1005,MATCH(C1202,TasksList!$B$6:$B$1005,0),1))=0,"",INDEX(TasksList!$G$6:$G$1005,MATCH(C1202,TasksList!$B$6:$B$1005,0),1)),""),"")</f>
        <v/>
      </c>
      <c r="I1202" s="381"/>
      <c r="J1202" s="400"/>
      <c r="K1202" s="400"/>
      <c r="L1202" s="179"/>
      <c r="M1202" s="381"/>
      <c r="N1202" s="362" t="str">
        <f>IFERROR(IF(LEN(INDEX(PlansAndNotes!$D$6:$D$4005,ROW(B1202)-ROW($C$3)))=0,"",INDEX(PlansAndNotes!$D$6:$D$4005,ROW(B1202)-ROW($C$3))),"")</f>
        <v/>
      </c>
      <c r="O1202" s="165" t="str">
        <f t="shared" si="145"/>
        <v/>
      </c>
      <c r="P1202" s="363" t="str">
        <f>IFERROR(IF(LEN(INDEX(PlansAndNotes!$E$6:$E$4005,ROW(B1202)-ROW($C$3)))=0,"",INDEX(PlansAndNotes!$E$6:$E$4005,ROW(B1202)-ROW($C$3))),"")</f>
        <v/>
      </c>
      <c r="Q1202" s="363" t="str">
        <f>IFERROR(IF(LEN(INDEX(PlansAndNotes!$G$6:$G$4005,ROW(B1202)-ROW($C$3)))=0,"",INDEX(PlansAndNotes!$G$6:$G$4005,ROW(B1202)-ROW($C$3))),"")</f>
        <v/>
      </c>
      <c r="R1202" s="361" t="str">
        <f>IFERROR(IF(LEN(D1202)&gt;0,IF(LEN(INDEX(AdressBook!$C$6:$C$25,MATCH(D1202,AdressBook!$B$6:$B$25,0),1))=0,"",INDEX(AdressBook!$C$6:$C$25,MATCH(D1202,AdressBook!$B$6:$B$25,0),1)),""),"")</f>
        <v/>
      </c>
      <c r="S1202" s="165">
        <f>IF(LEN(C1202)&gt;0,IFERROR(IF(MATCH(C1202,C1203:$C$4004,0)&gt;0,-1,ROW(S1202)-ROW($S$3)),ROW(S1202)-ROW($S$3)),-1)</f>
        <v>-1</v>
      </c>
      <c r="T1202" s="165">
        <f t="shared" si="146"/>
        <v>0</v>
      </c>
      <c r="U1202" s="165" t="str">
        <f t="shared" si="147"/>
        <v/>
      </c>
      <c r="V1202" s="165" t="str">
        <f>IFERROR(IF(OR(C1202="",S1202&lt;0),"",IF(SUBTOTAL(3,C1202:C1202)=0,-1,SUBTOTAL(3,$C$4:C1202))),"")</f>
        <v/>
      </c>
      <c r="W1202" s="156" t="str">
        <f t="array" ref="W1202">IF(LEN(C1202)&gt;0,IFERROR(IF(MATCH(C1202,$C$3:$C1201,0)&gt;0,N1202-INDEX($N$3:N1201,SUMPRODUCT(MAX(ROW($C$3:$C1201)*(C1202=$C$3:$C1201)))-2,1),""),""),"")</f>
        <v/>
      </c>
      <c r="X1202" s="156">
        <f t="shared" ca="1" si="148"/>
        <v>1</v>
      </c>
      <c r="Y1202" s="156">
        <f t="shared" ca="1" si="149"/>
        <v>1</v>
      </c>
    </row>
    <row r="1203" spans="2:25" hidden="1" x14ac:dyDescent="0.25">
      <c r="B1203" s="390" t="str">
        <f>IFERROR(IF(LEN(INDEX(PlansAndNotes!$B$6:$B$2005,ROW(A1203)-ROW($B$3)))=0,"",INDEX(PlansAndNotes!$B$6:$B$2005,ROW(A1203)-ROW($B$3))),"")</f>
        <v/>
      </c>
      <c r="C1203" s="361" t="str">
        <f t="shared" si="144"/>
        <v/>
      </c>
      <c r="D1203" s="361" t="str">
        <f>IFERROR(IF(LEN(C1203)&gt;0,IF(LEN(INDEX(TasksList!$C$6:$C$1005,MATCH(C1203,TasksList!$B$6:$B$1005,0),1))=0,"",INDEX(TasksList!$C$6:$C$1005,MATCH(C1203,TasksList!$B$6:$B$1005,0),1)),""),"")</f>
        <v/>
      </c>
      <c r="E1203" s="361" t="str">
        <f>IFERROR(IF(LEN(C1203)&gt;0,IF(LEN(INDEX(TasksList!$F$6:$F$1005,MATCH(C1203,TasksList!$B$6:$B$1005,0),1))=0,"not set!",INDEX(TasksList!$F$6:$F$1005,MATCH(C1203,TasksList!$B$6:$B$1005,0),1)),""),"")</f>
        <v/>
      </c>
      <c r="F1203" s="360" t="str">
        <f>IFERROR(IF(LEN(D1203)&gt;0,IF(LEN(INDEX(AdressBook!$D$6:$D$25,MATCH(D1203,AdressBook!$B$6:$B$25,0),1))=0,"",INDEX(AdressBook!$D$6:$D$25,MATCH(D1203,AdressBook!$B$6:$B$25,0),1)),""),"")</f>
        <v/>
      </c>
      <c r="G1203" s="361" t="str">
        <f>IFERROR(IF(LEN(INDEX(PlansAndNotes!$F$6:$F$2005,ROW(B1203)-ROW($C$3)))=0,"",INDEX(PlansAndNotes!$F$6:$F$2005,ROW(B1203)-ROW($C$3))),"")</f>
        <v/>
      </c>
      <c r="H1203" s="361" t="str">
        <f>IFERROR(IF(LEN(C1203)&gt;0,IF(LEN(INDEX(TasksList!$G$6:$G$1005,MATCH(C1203,TasksList!$B$6:$B$1005,0),1))=0,"",INDEX(TasksList!$G$6:$G$1005,MATCH(C1203,TasksList!$B$6:$B$1005,0),1)),""),"")</f>
        <v/>
      </c>
      <c r="I1203" s="381"/>
      <c r="J1203" s="400"/>
      <c r="K1203" s="400"/>
      <c r="L1203" s="179"/>
      <c r="M1203" s="381"/>
      <c r="N1203" s="362" t="str">
        <f>IFERROR(IF(LEN(INDEX(PlansAndNotes!$D$6:$D$4005,ROW(B1203)-ROW($C$3)))=0,"",INDEX(PlansAndNotes!$D$6:$D$4005,ROW(B1203)-ROW($C$3))),"")</f>
        <v/>
      </c>
      <c r="O1203" s="165" t="str">
        <f t="shared" si="145"/>
        <v/>
      </c>
      <c r="P1203" s="363" t="str">
        <f>IFERROR(IF(LEN(INDEX(PlansAndNotes!$E$6:$E$4005,ROW(B1203)-ROW($C$3)))=0,"",INDEX(PlansAndNotes!$E$6:$E$4005,ROW(B1203)-ROW($C$3))),"")</f>
        <v/>
      </c>
      <c r="Q1203" s="363" t="str">
        <f>IFERROR(IF(LEN(INDEX(PlansAndNotes!$G$6:$G$4005,ROW(B1203)-ROW($C$3)))=0,"",INDEX(PlansAndNotes!$G$6:$G$4005,ROW(B1203)-ROW($C$3))),"")</f>
        <v/>
      </c>
      <c r="R1203" s="361" t="str">
        <f>IFERROR(IF(LEN(D1203)&gt;0,IF(LEN(INDEX(AdressBook!$C$6:$C$25,MATCH(D1203,AdressBook!$B$6:$B$25,0),1))=0,"",INDEX(AdressBook!$C$6:$C$25,MATCH(D1203,AdressBook!$B$6:$B$25,0),1)),""),"")</f>
        <v/>
      </c>
      <c r="S1203" s="165">
        <f>IF(LEN(C1203)&gt;0,IFERROR(IF(MATCH(C1203,C1204:$C$4004,0)&gt;0,-1,ROW(S1203)-ROW($S$3)),ROW(S1203)-ROW($S$3)),-1)</f>
        <v>-1</v>
      </c>
      <c r="T1203" s="165">
        <f t="shared" si="146"/>
        <v>0</v>
      </c>
      <c r="U1203" s="165" t="str">
        <f t="shared" si="147"/>
        <v/>
      </c>
      <c r="V1203" s="165" t="str">
        <f>IFERROR(IF(OR(C1203="",S1203&lt;0),"",IF(SUBTOTAL(3,C1203:C1203)=0,-1,SUBTOTAL(3,$C$4:C1203))),"")</f>
        <v/>
      </c>
      <c r="W1203" s="156" t="str">
        <f t="array" ref="W1203">IF(LEN(C1203)&gt;0,IFERROR(IF(MATCH(C1203,$C$3:$C1202,0)&gt;0,N1203-INDEX($N$3:N1202,SUMPRODUCT(MAX(ROW($C$3:$C1202)*(C1203=$C$3:$C1202)))-2,1),""),""),"")</f>
        <v/>
      </c>
      <c r="X1203" s="156">
        <f t="shared" ca="1" si="148"/>
        <v>1</v>
      </c>
      <c r="Y1203" s="156">
        <f t="shared" ca="1" si="149"/>
        <v>1</v>
      </c>
    </row>
    <row r="1204" spans="2:25" hidden="1" x14ac:dyDescent="0.25">
      <c r="B1204" s="390" t="str">
        <f>IFERROR(IF(LEN(INDEX(PlansAndNotes!$B$6:$B$2005,ROW(A1204)-ROW($B$3)))=0,"",INDEX(PlansAndNotes!$B$6:$B$2005,ROW(A1204)-ROW($B$3))),"")</f>
        <v/>
      </c>
      <c r="C1204" s="361" t="str">
        <f t="shared" si="144"/>
        <v/>
      </c>
      <c r="D1204" s="361" t="str">
        <f>IFERROR(IF(LEN(C1204)&gt;0,IF(LEN(INDEX(TasksList!$C$6:$C$1005,MATCH(C1204,TasksList!$B$6:$B$1005,0),1))=0,"",INDEX(TasksList!$C$6:$C$1005,MATCH(C1204,TasksList!$B$6:$B$1005,0),1)),""),"")</f>
        <v/>
      </c>
      <c r="E1204" s="361" t="str">
        <f>IFERROR(IF(LEN(C1204)&gt;0,IF(LEN(INDEX(TasksList!$F$6:$F$1005,MATCH(C1204,TasksList!$B$6:$B$1005,0),1))=0,"not set!",INDEX(TasksList!$F$6:$F$1005,MATCH(C1204,TasksList!$B$6:$B$1005,0),1)),""),"")</f>
        <v/>
      </c>
      <c r="F1204" s="360" t="str">
        <f>IFERROR(IF(LEN(D1204)&gt;0,IF(LEN(INDEX(AdressBook!$D$6:$D$25,MATCH(D1204,AdressBook!$B$6:$B$25,0),1))=0,"",INDEX(AdressBook!$D$6:$D$25,MATCH(D1204,AdressBook!$B$6:$B$25,0),1)),""),"")</f>
        <v/>
      </c>
      <c r="G1204" s="361" t="str">
        <f>IFERROR(IF(LEN(INDEX(PlansAndNotes!$F$6:$F$2005,ROW(B1204)-ROW($C$3)))=0,"",INDEX(PlansAndNotes!$F$6:$F$2005,ROW(B1204)-ROW($C$3))),"")</f>
        <v/>
      </c>
      <c r="H1204" s="361" t="str">
        <f>IFERROR(IF(LEN(C1204)&gt;0,IF(LEN(INDEX(TasksList!$G$6:$G$1005,MATCH(C1204,TasksList!$B$6:$B$1005,0),1))=0,"",INDEX(TasksList!$G$6:$G$1005,MATCH(C1204,TasksList!$B$6:$B$1005,0),1)),""),"")</f>
        <v/>
      </c>
      <c r="I1204" s="381"/>
      <c r="J1204" s="400"/>
      <c r="K1204" s="400"/>
      <c r="L1204" s="179"/>
      <c r="M1204" s="381"/>
      <c r="N1204" s="362" t="str">
        <f>IFERROR(IF(LEN(INDEX(PlansAndNotes!$D$6:$D$4005,ROW(B1204)-ROW($C$3)))=0,"",INDEX(PlansAndNotes!$D$6:$D$4005,ROW(B1204)-ROW($C$3))),"")</f>
        <v/>
      </c>
      <c r="O1204" s="165" t="str">
        <f t="shared" si="145"/>
        <v/>
      </c>
      <c r="P1204" s="363" t="str">
        <f>IFERROR(IF(LEN(INDEX(PlansAndNotes!$E$6:$E$4005,ROW(B1204)-ROW($C$3)))=0,"",INDEX(PlansAndNotes!$E$6:$E$4005,ROW(B1204)-ROW($C$3))),"")</f>
        <v/>
      </c>
      <c r="Q1204" s="363" t="str">
        <f>IFERROR(IF(LEN(INDEX(PlansAndNotes!$G$6:$G$4005,ROW(B1204)-ROW($C$3)))=0,"",INDEX(PlansAndNotes!$G$6:$G$4005,ROW(B1204)-ROW($C$3))),"")</f>
        <v/>
      </c>
      <c r="R1204" s="361" t="str">
        <f>IFERROR(IF(LEN(D1204)&gt;0,IF(LEN(INDEX(AdressBook!$C$6:$C$25,MATCH(D1204,AdressBook!$B$6:$B$25,0),1))=0,"",INDEX(AdressBook!$C$6:$C$25,MATCH(D1204,AdressBook!$B$6:$B$25,0),1)),""),"")</f>
        <v/>
      </c>
      <c r="S1204" s="165">
        <f>IF(LEN(C1204)&gt;0,IFERROR(IF(MATCH(C1204,C1205:$C$4004,0)&gt;0,-1,ROW(S1204)-ROW($S$3)),ROW(S1204)-ROW($S$3)),-1)</f>
        <v>-1</v>
      </c>
      <c r="T1204" s="165">
        <f t="shared" si="146"/>
        <v>0</v>
      </c>
      <c r="U1204" s="165" t="str">
        <f t="shared" si="147"/>
        <v/>
      </c>
      <c r="V1204" s="165" t="str">
        <f>IFERROR(IF(OR(C1204="",S1204&lt;0),"",IF(SUBTOTAL(3,C1204:C1204)=0,-1,SUBTOTAL(3,$C$4:C1204))),"")</f>
        <v/>
      </c>
      <c r="W1204" s="156" t="str">
        <f t="array" ref="W1204">IF(LEN(C1204)&gt;0,IFERROR(IF(MATCH(C1204,$C$3:$C1203,0)&gt;0,N1204-INDEX($N$3:N1203,SUMPRODUCT(MAX(ROW($C$3:$C1203)*(C1204=$C$3:$C1203)))-2,1),""),""),"")</f>
        <v/>
      </c>
      <c r="X1204" s="156">
        <f t="shared" ca="1" si="148"/>
        <v>1</v>
      </c>
      <c r="Y1204" s="156">
        <f t="shared" ca="1" si="149"/>
        <v>1</v>
      </c>
    </row>
    <row r="1205" spans="2:25" hidden="1" x14ac:dyDescent="0.25">
      <c r="B1205" s="390" t="str">
        <f>IFERROR(IF(LEN(INDEX(PlansAndNotes!$B$6:$B$2005,ROW(A1205)-ROW($B$3)))=0,"",INDEX(PlansAndNotes!$B$6:$B$2005,ROW(A1205)-ROW($B$3))),"")</f>
        <v/>
      </c>
      <c r="C1205" s="361" t="str">
        <f t="shared" si="144"/>
        <v/>
      </c>
      <c r="D1205" s="361" t="str">
        <f>IFERROR(IF(LEN(C1205)&gt;0,IF(LEN(INDEX(TasksList!$C$6:$C$1005,MATCH(C1205,TasksList!$B$6:$B$1005,0),1))=0,"",INDEX(TasksList!$C$6:$C$1005,MATCH(C1205,TasksList!$B$6:$B$1005,0),1)),""),"")</f>
        <v/>
      </c>
      <c r="E1205" s="361" t="str">
        <f>IFERROR(IF(LEN(C1205)&gt;0,IF(LEN(INDEX(TasksList!$F$6:$F$1005,MATCH(C1205,TasksList!$B$6:$B$1005,0),1))=0,"not set!",INDEX(TasksList!$F$6:$F$1005,MATCH(C1205,TasksList!$B$6:$B$1005,0),1)),""),"")</f>
        <v/>
      </c>
      <c r="F1205" s="360" t="str">
        <f>IFERROR(IF(LEN(D1205)&gt;0,IF(LEN(INDEX(AdressBook!$D$6:$D$25,MATCH(D1205,AdressBook!$B$6:$B$25,0),1))=0,"",INDEX(AdressBook!$D$6:$D$25,MATCH(D1205,AdressBook!$B$6:$B$25,0),1)),""),"")</f>
        <v/>
      </c>
      <c r="G1205" s="361" t="str">
        <f>IFERROR(IF(LEN(INDEX(PlansAndNotes!$F$6:$F$2005,ROW(B1205)-ROW($C$3)))=0,"",INDEX(PlansAndNotes!$F$6:$F$2005,ROW(B1205)-ROW($C$3))),"")</f>
        <v/>
      </c>
      <c r="H1205" s="361" t="str">
        <f>IFERROR(IF(LEN(C1205)&gt;0,IF(LEN(INDEX(TasksList!$G$6:$G$1005,MATCH(C1205,TasksList!$B$6:$B$1005,0),1))=0,"",INDEX(TasksList!$G$6:$G$1005,MATCH(C1205,TasksList!$B$6:$B$1005,0),1)),""),"")</f>
        <v/>
      </c>
      <c r="I1205" s="381"/>
      <c r="J1205" s="400"/>
      <c r="K1205" s="400"/>
      <c r="L1205" s="179"/>
      <c r="M1205" s="381"/>
      <c r="N1205" s="362" t="str">
        <f>IFERROR(IF(LEN(INDEX(PlansAndNotes!$D$6:$D$4005,ROW(B1205)-ROW($C$3)))=0,"",INDEX(PlansAndNotes!$D$6:$D$4005,ROW(B1205)-ROW($C$3))),"")</f>
        <v/>
      </c>
      <c r="O1205" s="165" t="str">
        <f t="shared" si="145"/>
        <v/>
      </c>
      <c r="P1205" s="363" t="str">
        <f>IFERROR(IF(LEN(INDEX(PlansAndNotes!$E$6:$E$4005,ROW(B1205)-ROW($C$3)))=0,"",INDEX(PlansAndNotes!$E$6:$E$4005,ROW(B1205)-ROW($C$3))),"")</f>
        <v/>
      </c>
      <c r="Q1205" s="363" t="str">
        <f>IFERROR(IF(LEN(INDEX(PlansAndNotes!$G$6:$G$4005,ROW(B1205)-ROW($C$3)))=0,"",INDEX(PlansAndNotes!$G$6:$G$4005,ROW(B1205)-ROW($C$3))),"")</f>
        <v/>
      </c>
      <c r="R1205" s="361" t="str">
        <f>IFERROR(IF(LEN(D1205)&gt;0,IF(LEN(INDEX(AdressBook!$C$6:$C$25,MATCH(D1205,AdressBook!$B$6:$B$25,0),1))=0,"",INDEX(AdressBook!$C$6:$C$25,MATCH(D1205,AdressBook!$B$6:$B$25,0),1)),""),"")</f>
        <v/>
      </c>
      <c r="S1205" s="165">
        <f>IF(LEN(C1205)&gt;0,IFERROR(IF(MATCH(C1205,C1206:$C$4004,0)&gt;0,-1,ROW(S1205)-ROW($S$3)),ROW(S1205)-ROW($S$3)),-1)</f>
        <v>-1</v>
      </c>
      <c r="T1205" s="165">
        <f t="shared" si="146"/>
        <v>0</v>
      </c>
      <c r="U1205" s="165" t="str">
        <f t="shared" si="147"/>
        <v/>
      </c>
      <c r="V1205" s="165" t="str">
        <f>IFERROR(IF(OR(C1205="",S1205&lt;0),"",IF(SUBTOTAL(3,C1205:C1205)=0,-1,SUBTOTAL(3,$C$4:C1205))),"")</f>
        <v/>
      </c>
      <c r="W1205" s="156" t="str">
        <f t="array" ref="W1205">IF(LEN(C1205)&gt;0,IFERROR(IF(MATCH(C1205,$C$3:$C1204,0)&gt;0,N1205-INDEX($N$3:N1204,SUMPRODUCT(MAX(ROW($C$3:$C1204)*(C1205=$C$3:$C1204)))-2,1),""),""),"")</f>
        <v/>
      </c>
      <c r="X1205" s="156">
        <f t="shared" ca="1" si="148"/>
        <v>1</v>
      </c>
      <c r="Y1205" s="156">
        <f t="shared" ca="1" si="149"/>
        <v>1</v>
      </c>
    </row>
    <row r="1206" spans="2:25" hidden="1" x14ac:dyDescent="0.25">
      <c r="B1206" s="390" t="str">
        <f>IFERROR(IF(LEN(INDEX(PlansAndNotes!$B$6:$B$2005,ROW(A1206)-ROW($B$3)))=0,"",INDEX(PlansAndNotes!$B$6:$B$2005,ROW(A1206)-ROW($B$3))),"")</f>
        <v/>
      </c>
      <c r="C1206" s="361" t="str">
        <f t="shared" si="144"/>
        <v/>
      </c>
      <c r="D1206" s="361" t="str">
        <f>IFERROR(IF(LEN(C1206)&gt;0,IF(LEN(INDEX(TasksList!$C$6:$C$1005,MATCH(C1206,TasksList!$B$6:$B$1005,0),1))=0,"",INDEX(TasksList!$C$6:$C$1005,MATCH(C1206,TasksList!$B$6:$B$1005,0),1)),""),"")</f>
        <v/>
      </c>
      <c r="E1206" s="361" t="str">
        <f>IFERROR(IF(LEN(C1206)&gt;0,IF(LEN(INDEX(TasksList!$F$6:$F$1005,MATCH(C1206,TasksList!$B$6:$B$1005,0),1))=0,"not set!",INDEX(TasksList!$F$6:$F$1005,MATCH(C1206,TasksList!$B$6:$B$1005,0),1)),""),"")</f>
        <v/>
      </c>
      <c r="F1206" s="360" t="str">
        <f>IFERROR(IF(LEN(D1206)&gt;0,IF(LEN(INDEX(AdressBook!$D$6:$D$25,MATCH(D1206,AdressBook!$B$6:$B$25,0),1))=0,"",INDEX(AdressBook!$D$6:$D$25,MATCH(D1206,AdressBook!$B$6:$B$25,0),1)),""),"")</f>
        <v/>
      </c>
      <c r="G1206" s="361" t="str">
        <f>IFERROR(IF(LEN(INDEX(PlansAndNotes!$F$6:$F$2005,ROW(B1206)-ROW($C$3)))=0,"",INDEX(PlansAndNotes!$F$6:$F$2005,ROW(B1206)-ROW($C$3))),"")</f>
        <v/>
      </c>
      <c r="H1206" s="361" t="str">
        <f>IFERROR(IF(LEN(C1206)&gt;0,IF(LEN(INDEX(TasksList!$G$6:$G$1005,MATCH(C1206,TasksList!$B$6:$B$1005,0),1))=0,"",INDEX(TasksList!$G$6:$G$1005,MATCH(C1206,TasksList!$B$6:$B$1005,0),1)),""),"")</f>
        <v/>
      </c>
      <c r="I1206" s="381"/>
      <c r="J1206" s="400"/>
      <c r="K1206" s="400"/>
      <c r="L1206" s="179"/>
      <c r="M1206" s="381"/>
      <c r="N1206" s="362" t="str">
        <f>IFERROR(IF(LEN(INDEX(PlansAndNotes!$D$6:$D$4005,ROW(B1206)-ROW($C$3)))=0,"",INDEX(PlansAndNotes!$D$6:$D$4005,ROW(B1206)-ROW($C$3))),"")</f>
        <v/>
      </c>
      <c r="O1206" s="165" t="str">
        <f t="shared" si="145"/>
        <v/>
      </c>
      <c r="P1206" s="363" t="str">
        <f>IFERROR(IF(LEN(INDEX(PlansAndNotes!$E$6:$E$4005,ROW(B1206)-ROW($C$3)))=0,"",INDEX(PlansAndNotes!$E$6:$E$4005,ROW(B1206)-ROW($C$3))),"")</f>
        <v/>
      </c>
      <c r="Q1206" s="363" t="str">
        <f>IFERROR(IF(LEN(INDEX(PlansAndNotes!$G$6:$G$4005,ROW(B1206)-ROW($C$3)))=0,"",INDEX(PlansAndNotes!$G$6:$G$4005,ROW(B1206)-ROW($C$3))),"")</f>
        <v/>
      </c>
      <c r="R1206" s="361" t="str">
        <f>IFERROR(IF(LEN(D1206)&gt;0,IF(LEN(INDEX(AdressBook!$C$6:$C$25,MATCH(D1206,AdressBook!$B$6:$B$25,0),1))=0,"",INDEX(AdressBook!$C$6:$C$25,MATCH(D1206,AdressBook!$B$6:$B$25,0),1)),""),"")</f>
        <v/>
      </c>
      <c r="S1206" s="165">
        <f>IF(LEN(C1206)&gt;0,IFERROR(IF(MATCH(C1206,C1207:$C$4004,0)&gt;0,-1,ROW(S1206)-ROW($S$3)),ROW(S1206)-ROW($S$3)),-1)</f>
        <v>-1</v>
      </c>
      <c r="T1206" s="165">
        <f t="shared" si="146"/>
        <v>0</v>
      </c>
      <c r="U1206" s="165" t="str">
        <f t="shared" si="147"/>
        <v/>
      </c>
      <c r="V1206" s="165" t="str">
        <f>IFERROR(IF(OR(C1206="",S1206&lt;0),"",IF(SUBTOTAL(3,C1206:C1206)=0,-1,SUBTOTAL(3,$C$4:C1206))),"")</f>
        <v/>
      </c>
      <c r="W1206" s="156" t="str">
        <f t="array" ref="W1206">IF(LEN(C1206)&gt;0,IFERROR(IF(MATCH(C1206,$C$3:$C1205,0)&gt;0,N1206-INDEX($N$3:N1205,SUMPRODUCT(MAX(ROW($C$3:$C1205)*(C1206=$C$3:$C1205)))-2,1),""),""),"")</f>
        <v/>
      </c>
      <c r="X1206" s="156">
        <f t="shared" ca="1" si="148"/>
        <v>1</v>
      </c>
      <c r="Y1206" s="156">
        <f t="shared" ca="1" si="149"/>
        <v>1</v>
      </c>
    </row>
    <row r="1207" spans="2:25" hidden="1" x14ac:dyDescent="0.25">
      <c r="B1207" s="390" t="str">
        <f>IFERROR(IF(LEN(INDEX(PlansAndNotes!$B$6:$B$2005,ROW(A1207)-ROW($B$3)))=0,"",INDEX(PlansAndNotes!$B$6:$B$2005,ROW(A1207)-ROW($B$3))),"")</f>
        <v/>
      </c>
      <c r="C1207" s="361" t="str">
        <f t="shared" si="144"/>
        <v/>
      </c>
      <c r="D1207" s="361" t="str">
        <f>IFERROR(IF(LEN(C1207)&gt;0,IF(LEN(INDEX(TasksList!$C$6:$C$1005,MATCH(C1207,TasksList!$B$6:$B$1005,0),1))=0,"",INDEX(TasksList!$C$6:$C$1005,MATCH(C1207,TasksList!$B$6:$B$1005,0),1)),""),"")</f>
        <v/>
      </c>
      <c r="E1207" s="361" t="str">
        <f>IFERROR(IF(LEN(C1207)&gt;0,IF(LEN(INDEX(TasksList!$F$6:$F$1005,MATCH(C1207,TasksList!$B$6:$B$1005,0),1))=0,"not set!",INDEX(TasksList!$F$6:$F$1005,MATCH(C1207,TasksList!$B$6:$B$1005,0),1)),""),"")</f>
        <v/>
      </c>
      <c r="F1207" s="360" t="str">
        <f>IFERROR(IF(LEN(D1207)&gt;0,IF(LEN(INDEX(AdressBook!$D$6:$D$25,MATCH(D1207,AdressBook!$B$6:$B$25,0),1))=0,"",INDEX(AdressBook!$D$6:$D$25,MATCH(D1207,AdressBook!$B$6:$B$25,0),1)),""),"")</f>
        <v/>
      </c>
      <c r="G1207" s="361" t="str">
        <f>IFERROR(IF(LEN(INDEX(PlansAndNotes!$F$6:$F$2005,ROW(B1207)-ROW($C$3)))=0,"",INDEX(PlansAndNotes!$F$6:$F$2005,ROW(B1207)-ROW($C$3))),"")</f>
        <v/>
      </c>
      <c r="H1207" s="361" t="str">
        <f>IFERROR(IF(LEN(C1207)&gt;0,IF(LEN(INDEX(TasksList!$G$6:$G$1005,MATCH(C1207,TasksList!$B$6:$B$1005,0),1))=0,"",INDEX(TasksList!$G$6:$G$1005,MATCH(C1207,TasksList!$B$6:$B$1005,0),1)),""),"")</f>
        <v/>
      </c>
      <c r="I1207" s="381"/>
      <c r="J1207" s="400"/>
      <c r="K1207" s="400"/>
      <c r="L1207" s="179"/>
      <c r="M1207" s="381"/>
      <c r="N1207" s="362" t="str">
        <f>IFERROR(IF(LEN(INDEX(PlansAndNotes!$D$6:$D$4005,ROW(B1207)-ROW($C$3)))=0,"",INDEX(PlansAndNotes!$D$6:$D$4005,ROW(B1207)-ROW($C$3))),"")</f>
        <v/>
      </c>
      <c r="O1207" s="165" t="str">
        <f t="shared" si="145"/>
        <v/>
      </c>
      <c r="P1207" s="363" t="str">
        <f>IFERROR(IF(LEN(INDEX(PlansAndNotes!$E$6:$E$4005,ROW(B1207)-ROW($C$3)))=0,"",INDEX(PlansAndNotes!$E$6:$E$4005,ROW(B1207)-ROW($C$3))),"")</f>
        <v/>
      </c>
      <c r="Q1207" s="363" t="str">
        <f>IFERROR(IF(LEN(INDEX(PlansAndNotes!$G$6:$G$4005,ROW(B1207)-ROW($C$3)))=0,"",INDEX(PlansAndNotes!$G$6:$G$4005,ROW(B1207)-ROW($C$3))),"")</f>
        <v/>
      </c>
      <c r="R1207" s="361" t="str">
        <f>IFERROR(IF(LEN(D1207)&gt;0,IF(LEN(INDEX(AdressBook!$C$6:$C$25,MATCH(D1207,AdressBook!$B$6:$B$25,0),1))=0,"",INDEX(AdressBook!$C$6:$C$25,MATCH(D1207,AdressBook!$B$6:$B$25,0),1)),""),"")</f>
        <v/>
      </c>
      <c r="S1207" s="165">
        <f>IF(LEN(C1207)&gt;0,IFERROR(IF(MATCH(C1207,C1208:$C$4004,0)&gt;0,-1,ROW(S1207)-ROW($S$3)),ROW(S1207)-ROW($S$3)),-1)</f>
        <v>-1</v>
      </c>
      <c r="T1207" s="165">
        <f t="shared" si="146"/>
        <v>0</v>
      </c>
      <c r="U1207" s="165" t="str">
        <f t="shared" si="147"/>
        <v/>
      </c>
      <c r="V1207" s="165" t="str">
        <f>IFERROR(IF(OR(C1207="",S1207&lt;0),"",IF(SUBTOTAL(3,C1207:C1207)=0,-1,SUBTOTAL(3,$C$4:C1207))),"")</f>
        <v/>
      </c>
      <c r="W1207" s="156" t="str">
        <f t="array" ref="W1207">IF(LEN(C1207)&gt;0,IFERROR(IF(MATCH(C1207,$C$3:$C1206,0)&gt;0,N1207-INDEX($N$3:N1206,SUMPRODUCT(MAX(ROW($C$3:$C1206)*(C1207=$C$3:$C1206)))-2,1),""),""),"")</f>
        <v/>
      </c>
      <c r="X1207" s="156">
        <f t="shared" ca="1" si="148"/>
        <v>1</v>
      </c>
      <c r="Y1207" s="156">
        <f t="shared" ca="1" si="149"/>
        <v>1</v>
      </c>
    </row>
    <row r="1208" spans="2:25" hidden="1" x14ac:dyDescent="0.25">
      <c r="B1208" s="390" t="str">
        <f>IFERROR(IF(LEN(INDEX(PlansAndNotes!$B$6:$B$2005,ROW(A1208)-ROW($B$3)))=0,"",INDEX(PlansAndNotes!$B$6:$B$2005,ROW(A1208)-ROW($B$3))),"")</f>
        <v/>
      </c>
      <c r="C1208" s="361" t="str">
        <f t="shared" si="144"/>
        <v/>
      </c>
      <c r="D1208" s="361" t="str">
        <f>IFERROR(IF(LEN(C1208)&gt;0,IF(LEN(INDEX(TasksList!$C$6:$C$1005,MATCH(C1208,TasksList!$B$6:$B$1005,0),1))=0,"",INDEX(TasksList!$C$6:$C$1005,MATCH(C1208,TasksList!$B$6:$B$1005,0),1)),""),"")</f>
        <v/>
      </c>
      <c r="E1208" s="361" t="str">
        <f>IFERROR(IF(LEN(C1208)&gt;0,IF(LEN(INDEX(TasksList!$F$6:$F$1005,MATCH(C1208,TasksList!$B$6:$B$1005,0),1))=0,"not set!",INDEX(TasksList!$F$6:$F$1005,MATCH(C1208,TasksList!$B$6:$B$1005,0),1)),""),"")</f>
        <v/>
      </c>
      <c r="F1208" s="360" t="str">
        <f>IFERROR(IF(LEN(D1208)&gt;0,IF(LEN(INDEX(AdressBook!$D$6:$D$25,MATCH(D1208,AdressBook!$B$6:$B$25,0),1))=0,"",INDEX(AdressBook!$D$6:$D$25,MATCH(D1208,AdressBook!$B$6:$B$25,0),1)),""),"")</f>
        <v/>
      </c>
      <c r="G1208" s="361" t="str">
        <f>IFERROR(IF(LEN(INDEX(PlansAndNotes!$F$6:$F$2005,ROW(B1208)-ROW($C$3)))=0,"",INDEX(PlansAndNotes!$F$6:$F$2005,ROW(B1208)-ROW($C$3))),"")</f>
        <v/>
      </c>
      <c r="H1208" s="361" t="str">
        <f>IFERROR(IF(LEN(C1208)&gt;0,IF(LEN(INDEX(TasksList!$G$6:$G$1005,MATCH(C1208,TasksList!$B$6:$B$1005,0),1))=0,"",INDEX(TasksList!$G$6:$G$1005,MATCH(C1208,TasksList!$B$6:$B$1005,0),1)),""),"")</f>
        <v/>
      </c>
      <c r="I1208" s="381"/>
      <c r="J1208" s="400"/>
      <c r="K1208" s="400"/>
      <c r="L1208" s="179"/>
      <c r="M1208" s="381"/>
      <c r="N1208" s="362" t="str">
        <f>IFERROR(IF(LEN(INDEX(PlansAndNotes!$D$6:$D$4005,ROW(B1208)-ROW($C$3)))=0,"",INDEX(PlansAndNotes!$D$6:$D$4005,ROW(B1208)-ROW($C$3))),"")</f>
        <v/>
      </c>
      <c r="O1208" s="165" t="str">
        <f t="shared" si="145"/>
        <v/>
      </c>
      <c r="P1208" s="363" t="str">
        <f>IFERROR(IF(LEN(INDEX(PlansAndNotes!$E$6:$E$4005,ROW(B1208)-ROW($C$3)))=0,"",INDEX(PlansAndNotes!$E$6:$E$4005,ROW(B1208)-ROW($C$3))),"")</f>
        <v/>
      </c>
      <c r="Q1208" s="363" t="str">
        <f>IFERROR(IF(LEN(INDEX(PlansAndNotes!$G$6:$G$4005,ROW(B1208)-ROW($C$3)))=0,"",INDEX(PlansAndNotes!$G$6:$G$4005,ROW(B1208)-ROW($C$3))),"")</f>
        <v/>
      </c>
      <c r="R1208" s="361" t="str">
        <f>IFERROR(IF(LEN(D1208)&gt;0,IF(LEN(INDEX(AdressBook!$C$6:$C$25,MATCH(D1208,AdressBook!$B$6:$B$25,0),1))=0,"",INDEX(AdressBook!$C$6:$C$25,MATCH(D1208,AdressBook!$B$6:$B$25,0),1)),""),"")</f>
        <v/>
      </c>
      <c r="S1208" s="165">
        <f>IF(LEN(C1208)&gt;0,IFERROR(IF(MATCH(C1208,C1209:$C$4004,0)&gt;0,-1,ROW(S1208)-ROW($S$3)),ROW(S1208)-ROW($S$3)),-1)</f>
        <v>-1</v>
      </c>
      <c r="T1208" s="165">
        <f t="shared" si="146"/>
        <v>0</v>
      </c>
      <c r="U1208" s="165" t="str">
        <f t="shared" si="147"/>
        <v/>
      </c>
      <c r="V1208" s="165" t="str">
        <f>IFERROR(IF(OR(C1208="",S1208&lt;0),"",IF(SUBTOTAL(3,C1208:C1208)=0,-1,SUBTOTAL(3,$C$4:C1208))),"")</f>
        <v/>
      </c>
      <c r="W1208" s="156" t="str">
        <f t="array" ref="W1208">IF(LEN(C1208)&gt;0,IFERROR(IF(MATCH(C1208,$C$3:$C1207,0)&gt;0,N1208-INDEX($N$3:N1207,SUMPRODUCT(MAX(ROW($C$3:$C1207)*(C1208=$C$3:$C1207)))-2,1),""),""),"")</f>
        <v/>
      </c>
      <c r="X1208" s="156">
        <f t="shared" ca="1" si="148"/>
        <v>1</v>
      </c>
      <c r="Y1208" s="156">
        <f t="shared" ca="1" si="149"/>
        <v>1</v>
      </c>
    </row>
    <row r="1209" spans="2:25" hidden="1" x14ac:dyDescent="0.25">
      <c r="B1209" s="390" t="str">
        <f>IFERROR(IF(LEN(INDEX(PlansAndNotes!$B$6:$B$2005,ROW(A1209)-ROW($B$3)))=0,"",INDEX(PlansAndNotes!$B$6:$B$2005,ROW(A1209)-ROW($B$3))),"")</f>
        <v/>
      </c>
      <c r="C1209" s="361" t="str">
        <f t="shared" si="144"/>
        <v/>
      </c>
      <c r="D1209" s="361" t="str">
        <f>IFERROR(IF(LEN(C1209)&gt;0,IF(LEN(INDEX(TasksList!$C$6:$C$1005,MATCH(C1209,TasksList!$B$6:$B$1005,0),1))=0,"",INDEX(TasksList!$C$6:$C$1005,MATCH(C1209,TasksList!$B$6:$B$1005,0),1)),""),"")</f>
        <v/>
      </c>
      <c r="E1209" s="361" t="str">
        <f>IFERROR(IF(LEN(C1209)&gt;0,IF(LEN(INDEX(TasksList!$F$6:$F$1005,MATCH(C1209,TasksList!$B$6:$B$1005,0),1))=0,"not set!",INDEX(TasksList!$F$6:$F$1005,MATCH(C1209,TasksList!$B$6:$B$1005,0),1)),""),"")</f>
        <v/>
      </c>
      <c r="F1209" s="360" t="str">
        <f>IFERROR(IF(LEN(D1209)&gt;0,IF(LEN(INDEX(AdressBook!$D$6:$D$25,MATCH(D1209,AdressBook!$B$6:$B$25,0),1))=0,"",INDEX(AdressBook!$D$6:$D$25,MATCH(D1209,AdressBook!$B$6:$B$25,0),1)),""),"")</f>
        <v/>
      </c>
      <c r="G1209" s="361" t="str">
        <f>IFERROR(IF(LEN(INDEX(PlansAndNotes!$F$6:$F$2005,ROW(B1209)-ROW($C$3)))=0,"",INDEX(PlansAndNotes!$F$6:$F$2005,ROW(B1209)-ROW($C$3))),"")</f>
        <v/>
      </c>
      <c r="H1209" s="361" t="str">
        <f>IFERROR(IF(LEN(C1209)&gt;0,IF(LEN(INDEX(TasksList!$G$6:$G$1005,MATCH(C1209,TasksList!$B$6:$B$1005,0),1))=0,"",INDEX(TasksList!$G$6:$G$1005,MATCH(C1209,TasksList!$B$6:$B$1005,0),1)),""),"")</f>
        <v/>
      </c>
      <c r="I1209" s="381"/>
      <c r="J1209" s="400"/>
      <c r="K1209" s="400"/>
      <c r="L1209" s="179"/>
      <c r="M1209" s="381"/>
      <c r="N1209" s="362" t="str">
        <f>IFERROR(IF(LEN(INDEX(PlansAndNotes!$D$6:$D$4005,ROW(B1209)-ROW($C$3)))=0,"",INDEX(PlansAndNotes!$D$6:$D$4005,ROW(B1209)-ROW($C$3))),"")</f>
        <v/>
      </c>
      <c r="O1209" s="165" t="str">
        <f t="shared" si="145"/>
        <v/>
      </c>
      <c r="P1209" s="363" t="str">
        <f>IFERROR(IF(LEN(INDEX(PlansAndNotes!$E$6:$E$4005,ROW(B1209)-ROW($C$3)))=0,"",INDEX(PlansAndNotes!$E$6:$E$4005,ROW(B1209)-ROW($C$3))),"")</f>
        <v/>
      </c>
      <c r="Q1209" s="363" t="str">
        <f>IFERROR(IF(LEN(INDEX(PlansAndNotes!$G$6:$G$4005,ROW(B1209)-ROW($C$3)))=0,"",INDEX(PlansAndNotes!$G$6:$G$4005,ROW(B1209)-ROW($C$3))),"")</f>
        <v/>
      </c>
      <c r="R1209" s="361" t="str">
        <f>IFERROR(IF(LEN(D1209)&gt;0,IF(LEN(INDEX(AdressBook!$C$6:$C$25,MATCH(D1209,AdressBook!$B$6:$B$25,0),1))=0,"",INDEX(AdressBook!$C$6:$C$25,MATCH(D1209,AdressBook!$B$6:$B$25,0),1)),""),"")</f>
        <v/>
      </c>
      <c r="S1209" s="165">
        <f>IF(LEN(C1209)&gt;0,IFERROR(IF(MATCH(C1209,C1210:$C$4004,0)&gt;0,-1,ROW(S1209)-ROW($S$3)),ROW(S1209)-ROW($S$3)),-1)</f>
        <v>-1</v>
      </c>
      <c r="T1209" s="165">
        <f t="shared" si="146"/>
        <v>0</v>
      </c>
      <c r="U1209" s="165" t="str">
        <f t="shared" si="147"/>
        <v/>
      </c>
      <c r="V1209" s="165" t="str">
        <f>IFERROR(IF(OR(C1209="",S1209&lt;0),"",IF(SUBTOTAL(3,C1209:C1209)=0,-1,SUBTOTAL(3,$C$4:C1209))),"")</f>
        <v/>
      </c>
      <c r="W1209" s="156" t="str">
        <f t="array" ref="W1209">IF(LEN(C1209)&gt;0,IFERROR(IF(MATCH(C1209,$C$3:$C1208,0)&gt;0,N1209-INDEX($N$3:N1208,SUMPRODUCT(MAX(ROW($C$3:$C1208)*(C1209=$C$3:$C1208)))-2,1),""),""),"")</f>
        <v/>
      </c>
      <c r="X1209" s="156">
        <f t="shared" ca="1" si="148"/>
        <v>1</v>
      </c>
      <c r="Y1209" s="156">
        <f t="shared" ca="1" si="149"/>
        <v>1</v>
      </c>
    </row>
    <row r="1210" spans="2:25" hidden="1" x14ac:dyDescent="0.25">
      <c r="B1210" s="390" t="str">
        <f>IFERROR(IF(LEN(INDEX(PlansAndNotes!$B$6:$B$2005,ROW(A1210)-ROW($B$3)))=0,"",INDEX(PlansAndNotes!$B$6:$B$2005,ROW(A1210)-ROW($B$3))),"")</f>
        <v/>
      </c>
      <c r="C1210" s="361" t="str">
        <f t="shared" si="144"/>
        <v/>
      </c>
      <c r="D1210" s="361" t="str">
        <f>IFERROR(IF(LEN(C1210)&gt;0,IF(LEN(INDEX(TasksList!$C$6:$C$1005,MATCH(C1210,TasksList!$B$6:$B$1005,0),1))=0,"",INDEX(TasksList!$C$6:$C$1005,MATCH(C1210,TasksList!$B$6:$B$1005,0),1)),""),"")</f>
        <v/>
      </c>
      <c r="E1210" s="361" t="str">
        <f>IFERROR(IF(LEN(C1210)&gt;0,IF(LEN(INDEX(TasksList!$F$6:$F$1005,MATCH(C1210,TasksList!$B$6:$B$1005,0),1))=0,"not set!",INDEX(TasksList!$F$6:$F$1005,MATCH(C1210,TasksList!$B$6:$B$1005,0),1)),""),"")</f>
        <v/>
      </c>
      <c r="F1210" s="360" t="str">
        <f>IFERROR(IF(LEN(D1210)&gt;0,IF(LEN(INDEX(AdressBook!$D$6:$D$25,MATCH(D1210,AdressBook!$B$6:$B$25,0),1))=0,"",INDEX(AdressBook!$D$6:$D$25,MATCH(D1210,AdressBook!$B$6:$B$25,0),1)),""),"")</f>
        <v/>
      </c>
      <c r="G1210" s="361" t="str">
        <f>IFERROR(IF(LEN(INDEX(PlansAndNotes!$F$6:$F$2005,ROW(B1210)-ROW($C$3)))=0,"",INDEX(PlansAndNotes!$F$6:$F$2005,ROW(B1210)-ROW($C$3))),"")</f>
        <v/>
      </c>
      <c r="H1210" s="361" t="str">
        <f>IFERROR(IF(LEN(C1210)&gt;0,IF(LEN(INDEX(TasksList!$G$6:$G$1005,MATCH(C1210,TasksList!$B$6:$B$1005,0),1))=0,"",INDEX(TasksList!$G$6:$G$1005,MATCH(C1210,TasksList!$B$6:$B$1005,0),1)),""),"")</f>
        <v/>
      </c>
      <c r="I1210" s="381"/>
      <c r="J1210" s="400"/>
      <c r="K1210" s="400"/>
      <c r="L1210" s="179"/>
      <c r="M1210" s="381"/>
      <c r="N1210" s="362" t="str">
        <f>IFERROR(IF(LEN(INDEX(PlansAndNotes!$D$6:$D$4005,ROW(B1210)-ROW($C$3)))=0,"",INDEX(PlansAndNotes!$D$6:$D$4005,ROW(B1210)-ROW($C$3))),"")</f>
        <v/>
      </c>
      <c r="O1210" s="165" t="str">
        <f t="shared" si="145"/>
        <v/>
      </c>
      <c r="P1210" s="363" t="str">
        <f>IFERROR(IF(LEN(INDEX(PlansAndNotes!$E$6:$E$4005,ROW(B1210)-ROW($C$3)))=0,"",INDEX(PlansAndNotes!$E$6:$E$4005,ROW(B1210)-ROW($C$3))),"")</f>
        <v/>
      </c>
      <c r="Q1210" s="363" t="str">
        <f>IFERROR(IF(LEN(INDEX(PlansAndNotes!$G$6:$G$4005,ROW(B1210)-ROW($C$3)))=0,"",INDEX(PlansAndNotes!$G$6:$G$4005,ROW(B1210)-ROW($C$3))),"")</f>
        <v/>
      </c>
      <c r="R1210" s="361" t="str">
        <f>IFERROR(IF(LEN(D1210)&gt;0,IF(LEN(INDEX(AdressBook!$C$6:$C$25,MATCH(D1210,AdressBook!$B$6:$B$25,0),1))=0,"",INDEX(AdressBook!$C$6:$C$25,MATCH(D1210,AdressBook!$B$6:$B$25,0),1)),""),"")</f>
        <v/>
      </c>
      <c r="S1210" s="165">
        <f>IF(LEN(C1210)&gt;0,IFERROR(IF(MATCH(C1210,C1211:$C$4004,0)&gt;0,-1,ROW(S1210)-ROW($S$3)),ROW(S1210)-ROW($S$3)),-1)</f>
        <v>-1</v>
      </c>
      <c r="T1210" s="165">
        <f t="shared" si="146"/>
        <v>0</v>
      </c>
      <c r="U1210" s="165" t="str">
        <f t="shared" si="147"/>
        <v/>
      </c>
      <c r="V1210" s="165" t="str">
        <f>IFERROR(IF(OR(C1210="",S1210&lt;0),"",IF(SUBTOTAL(3,C1210:C1210)=0,-1,SUBTOTAL(3,$C$4:C1210))),"")</f>
        <v/>
      </c>
      <c r="W1210" s="156" t="str">
        <f t="array" ref="W1210">IF(LEN(C1210)&gt;0,IFERROR(IF(MATCH(C1210,$C$3:$C1209,0)&gt;0,N1210-INDEX($N$3:N1209,SUMPRODUCT(MAX(ROW($C$3:$C1209)*(C1210=$C$3:$C1209)))-2,1),""),""),"")</f>
        <v/>
      </c>
      <c r="X1210" s="156">
        <f t="shared" ca="1" si="148"/>
        <v>1</v>
      </c>
      <c r="Y1210" s="156">
        <f t="shared" ca="1" si="149"/>
        <v>1</v>
      </c>
    </row>
    <row r="1211" spans="2:25" hidden="1" x14ac:dyDescent="0.25">
      <c r="B1211" s="390" t="str">
        <f>IFERROR(IF(LEN(INDEX(PlansAndNotes!$B$6:$B$2005,ROW(A1211)-ROW($B$3)))=0,"",INDEX(PlansAndNotes!$B$6:$B$2005,ROW(A1211)-ROW($B$3))),"")</f>
        <v/>
      </c>
      <c r="C1211" s="361" t="str">
        <f t="shared" si="144"/>
        <v/>
      </c>
      <c r="D1211" s="361" t="str">
        <f>IFERROR(IF(LEN(C1211)&gt;0,IF(LEN(INDEX(TasksList!$C$6:$C$1005,MATCH(C1211,TasksList!$B$6:$B$1005,0),1))=0,"",INDEX(TasksList!$C$6:$C$1005,MATCH(C1211,TasksList!$B$6:$B$1005,0),1)),""),"")</f>
        <v/>
      </c>
      <c r="E1211" s="361" t="str">
        <f>IFERROR(IF(LEN(C1211)&gt;0,IF(LEN(INDEX(TasksList!$F$6:$F$1005,MATCH(C1211,TasksList!$B$6:$B$1005,0),1))=0,"not set!",INDEX(TasksList!$F$6:$F$1005,MATCH(C1211,TasksList!$B$6:$B$1005,0),1)),""),"")</f>
        <v/>
      </c>
      <c r="F1211" s="360" t="str">
        <f>IFERROR(IF(LEN(D1211)&gt;0,IF(LEN(INDEX(AdressBook!$D$6:$D$25,MATCH(D1211,AdressBook!$B$6:$B$25,0),1))=0,"",INDEX(AdressBook!$D$6:$D$25,MATCH(D1211,AdressBook!$B$6:$B$25,0),1)),""),"")</f>
        <v/>
      </c>
      <c r="G1211" s="361" t="str">
        <f>IFERROR(IF(LEN(INDEX(PlansAndNotes!$F$6:$F$2005,ROW(B1211)-ROW($C$3)))=0,"",INDEX(PlansAndNotes!$F$6:$F$2005,ROW(B1211)-ROW($C$3))),"")</f>
        <v/>
      </c>
      <c r="H1211" s="361" t="str">
        <f>IFERROR(IF(LEN(C1211)&gt;0,IF(LEN(INDEX(TasksList!$G$6:$G$1005,MATCH(C1211,TasksList!$B$6:$B$1005,0),1))=0,"",INDEX(TasksList!$G$6:$G$1005,MATCH(C1211,TasksList!$B$6:$B$1005,0),1)),""),"")</f>
        <v/>
      </c>
      <c r="I1211" s="381"/>
      <c r="J1211" s="400"/>
      <c r="K1211" s="400"/>
      <c r="L1211" s="179"/>
      <c r="M1211" s="381"/>
      <c r="N1211" s="362" t="str">
        <f>IFERROR(IF(LEN(INDEX(PlansAndNotes!$D$6:$D$4005,ROW(B1211)-ROW($C$3)))=0,"",INDEX(PlansAndNotes!$D$6:$D$4005,ROW(B1211)-ROW($C$3))),"")</f>
        <v/>
      </c>
      <c r="O1211" s="165" t="str">
        <f t="shared" si="145"/>
        <v/>
      </c>
      <c r="P1211" s="363" t="str">
        <f>IFERROR(IF(LEN(INDEX(PlansAndNotes!$E$6:$E$4005,ROW(B1211)-ROW($C$3)))=0,"",INDEX(PlansAndNotes!$E$6:$E$4005,ROW(B1211)-ROW($C$3))),"")</f>
        <v/>
      </c>
      <c r="Q1211" s="363" t="str">
        <f>IFERROR(IF(LEN(INDEX(PlansAndNotes!$G$6:$G$4005,ROW(B1211)-ROW($C$3)))=0,"",INDEX(PlansAndNotes!$G$6:$G$4005,ROW(B1211)-ROW($C$3))),"")</f>
        <v/>
      </c>
      <c r="R1211" s="361" t="str">
        <f>IFERROR(IF(LEN(D1211)&gt;0,IF(LEN(INDEX(AdressBook!$C$6:$C$25,MATCH(D1211,AdressBook!$B$6:$B$25,0),1))=0,"",INDEX(AdressBook!$C$6:$C$25,MATCH(D1211,AdressBook!$B$6:$B$25,0),1)),""),"")</f>
        <v/>
      </c>
      <c r="S1211" s="165">
        <f>IF(LEN(C1211)&gt;0,IFERROR(IF(MATCH(C1211,C1212:$C$4004,0)&gt;0,-1,ROW(S1211)-ROW($S$3)),ROW(S1211)-ROW($S$3)),-1)</f>
        <v>-1</v>
      </c>
      <c r="T1211" s="165">
        <f t="shared" si="146"/>
        <v>0</v>
      </c>
      <c r="U1211" s="165" t="str">
        <f t="shared" si="147"/>
        <v/>
      </c>
      <c r="V1211" s="165" t="str">
        <f>IFERROR(IF(OR(C1211="",S1211&lt;0),"",IF(SUBTOTAL(3,C1211:C1211)=0,-1,SUBTOTAL(3,$C$4:C1211))),"")</f>
        <v/>
      </c>
      <c r="W1211" s="156" t="str">
        <f t="array" ref="W1211">IF(LEN(C1211)&gt;0,IFERROR(IF(MATCH(C1211,$C$3:$C1210,0)&gt;0,N1211-INDEX($N$3:N1210,SUMPRODUCT(MAX(ROW($C$3:$C1210)*(C1211=$C$3:$C1210)))-2,1),""),""),"")</f>
        <v/>
      </c>
      <c r="X1211" s="156">
        <f t="shared" ca="1" si="148"/>
        <v>1</v>
      </c>
      <c r="Y1211" s="156">
        <f t="shared" ca="1" si="149"/>
        <v>1</v>
      </c>
    </row>
    <row r="1212" spans="2:25" hidden="1" x14ac:dyDescent="0.25">
      <c r="B1212" s="390" t="str">
        <f>IFERROR(IF(LEN(INDEX(PlansAndNotes!$B$6:$B$2005,ROW(A1212)-ROW($B$3)))=0,"",INDEX(PlansAndNotes!$B$6:$B$2005,ROW(A1212)-ROW($B$3))),"")</f>
        <v/>
      </c>
      <c r="C1212" s="361" t="str">
        <f t="shared" si="144"/>
        <v/>
      </c>
      <c r="D1212" s="361" t="str">
        <f>IFERROR(IF(LEN(C1212)&gt;0,IF(LEN(INDEX(TasksList!$C$6:$C$1005,MATCH(C1212,TasksList!$B$6:$B$1005,0),1))=0,"",INDEX(TasksList!$C$6:$C$1005,MATCH(C1212,TasksList!$B$6:$B$1005,0),1)),""),"")</f>
        <v/>
      </c>
      <c r="E1212" s="361" t="str">
        <f>IFERROR(IF(LEN(C1212)&gt;0,IF(LEN(INDEX(TasksList!$F$6:$F$1005,MATCH(C1212,TasksList!$B$6:$B$1005,0),1))=0,"not set!",INDEX(TasksList!$F$6:$F$1005,MATCH(C1212,TasksList!$B$6:$B$1005,0),1)),""),"")</f>
        <v/>
      </c>
      <c r="F1212" s="360" t="str">
        <f>IFERROR(IF(LEN(D1212)&gt;0,IF(LEN(INDEX(AdressBook!$D$6:$D$25,MATCH(D1212,AdressBook!$B$6:$B$25,0),1))=0,"",INDEX(AdressBook!$D$6:$D$25,MATCH(D1212,AdressBook!$B$6:$B$25,0),1)),""),"")</f>
        <v/>
      </c>
      <c r="G1212" s="361" t="str">
        <f>IFERROR(IF(LEN(INDEX(PlansAndNotes!$F$6:$F$2005,ROW(B1212)-ROW($C$3)))=0,"",INDEX(PlansAndNotes!$F$6:$F$2005,ROW(B1212)-ROW($C$3))),"")</f>
        <v/>
      </c>
      <c r="H1212" s="361" t="str">
        <f>IFERROR(IF(LEN(C1212)&gt;0,IF(LEN(INDEX(TasksList!$G$6:$G$1005,MATCH(C1212,TasksList!$B$6:$B$1005,0),1))=0,"",INDEX(TasksList!$G$6:$G$1005,MATCH(C1212,TasksList!$B$6:$B$1005,0),1)),""),"")</f>
        <v/>
      </c>
      <c r="I1212" s="381"/>
      <c r="J1212" s="400"/>
      <c r="K1212" s="400"/>
      <c r="L1212" s="179"/>
      <c r="M1212" s="381"/>
      <c r="N1212" s="362" t="str">
        <f>IFERROR(IF(LEN(INDEX(PlansAndNotes!$D$6:$D$4005,ROW(B1212)-ROW($C$3)))=0,"",INDEX(PlansAndNotes!$D$6:$D$4005,ROW(B1212)-ROW($C$3))),"")</f>
        <v/>
      </c>
      <c r="O1212" s="165" t="str">
        <f t="shared" si="145"/>
        <v/>
      </c>
      <c r="P1212" s="363" t="str">
        <f>IFERROR(IF(LEN(INDEX(PlansAndNotes!$E$6:$E$4005,ROW(B1212)-ROW($C$3)))=0,"",INDEX(PlansAndNotes!$E$6:$E$4005,ROW(B1212)-ROW($C$3))),"")</f>
        <v/>
      </c>
      <c r="Q1212" s="363" t="str">
        <f>IFERROR(IF(LEN(INDEX(PlansAndNotes!$G$6:$G$4005,ROW(B1212)-ROW($C$3)))=0,"",INDEX(PlansAndNotes!$G$6:$G$4005,ROW(B1212)-ROW($C$3))),"")</f>
        <v/>
      </c>
      <c r="R1212" s="361" t="str">
        <f>IFERROR(IF(LEN(D1212)&gt;0,IF(LEN(INDEX(AdressBook!$C$6:$C$25,MATCH(D1212,AdressBook!$B$6:$B$25,0),1))=0,"",INDEX(AdressBook!$C$6:$C$25,MATCH(D1212,AdressBook!$B$6:$B$25,0),1)),""),"")</f>
        <v/>
      </c>
      <c r="S1212" s="165">
        <f>IF(LEN(C1212)&gt;0,IFERROR(IF(MATCH(C1212,C1213:$C$4004,0)&gt;0,-1,ROW(S1212)-ROW($S$3)),ROW(S1212)-ROW($S$3)),-1)</f>
        <v>-1</v>
      </c>
      <c r="T1212" s="165">
        <f t="shared" si="146"/>
        <v>0</v>
      </c>
      <c r="U1212" s="165" t="str">
        <f t="shared" si="147"/>
        <v/>
      </c>
      <c r="V1212" s="165" t="str">
        <f>IFERROR(IF(OR(C1212="",S1212&lt;0),"",IF(SUBTOTAL(3,C1212:C1212)=0,-1,SUBTOTAL(3,$C$4:C1212))),"")</f>
        <v/>
      </c>
      <c r="W1212" s="156" t="str">
        <f t="array" ref="W1212">IF(LEN(C1212)&gt;0,IFERROR(IF(MATCH(C1212,$C$3:$C1211,0)&gt;0,N1212-INDEX($N$3:N1211,SUMPRODUCT(MAX(ROW($C$3:$C1211)*(C1212=$C$3:$C1211)))-2,1),""),""),"")</f>
        <v/>
      </c>
      <c r="X1212" s="156">
        <f t="shared" ca="1" si="148"/>
        <v>1</v>
      </c>
      <c r="Y1212" s="156">
        <f t="shared" ca="1" si="149"/>
        <v>1</v>
      </c>
    </row>
    <row r="1213" spans="2:25" hidden="1" x14ac:dyDescent="0.25">
      <c r="B1213" s="390" t="str">
        <f>IFERROR(IF(LEN(INDEX(PlansAndNotes!$B$6:$B$2005,ROW(A1213)-ROW($B$3)))=0,"",INDEX(PlansAndNotes!$B$6:$B$2005,ROW(A1213)-ROW($B$3))),"")</f>
        <v/>
      </c>
      <c r="C1213" s="361" t="str">
        <f t="shared" si="144"/>
        <v/>
      </c>
      <c r="D1213" s="361" t="str">
        <f>IFERROR(IF(LEN(C1213)&gt;0,IF(LEN(INDEX(TasksList!$C$6:$C$1005,MATCH(C1213,TasksList!$B$6:$B$1005,0),1))=0,"",INDEX(TasksList!$C$6:$C$1005,MATCH(C1213,TasksList!$B$6:$B$1005,0),1)),""),"")</f>
        <v/>
      </c>
      <c r="E1213" s="361" t="str">
        <f>IFERROR(IF(LEN(C1213)&gt;0,IF(LEN(INDEX(TasksList!$F$6:$F$1005,MATCH(C1213,TasksList!$B$6:$B$1005,0),1))=0,"not set!",INDEX(TasksList!$F$6:$F$1005,MATCH(C1213,TasksList!$B$6:$B$1005,0),1)),""),"")</f>
        <v/>
      </c>
      <c r="F1213" s="360" t="str">
        <f>IFERROR(IF(LEN(D1213)&gt;0,IF(LEN(INDEX(AdressBook!$D$6:$D$25,MATCH(D1213,AdressBook!$B$6:$B$25,0),1))=0,"",INDEX(AdressBook!$D$6:$D$25,MATCH(D1213,AdressBook!$B$6:$B$25,0),1)),""),"")</f>
        <v/>
      </c>
      <c r="G1213" s="361" t="str">
        <f>IFERROR(IF(LEN(INDEX(PlansAndNotes!$F$6:$F$2005,ROW(B1213)-ROW($C$3)))=0,"",INDEX(PlansAndNotes!$F$6:$F$2005,ROW(B1213)-ROW($C$3))),"")</f>
        <v/>
      </c>
      <c r="H1213" s="361" t="str">
        <f>IFERROR(IF(LEN(C1213)&gt;0,IF(LEN(INDEX(TasksList!$G$6:$G$1005,MATCH(C1213,TasksList!$B$6:$B$1005,0),1))=0,"",INDEX(TasksList!$G$6:$G$1005,MATCH(C1213,TasksList!$B$6:$B$1005,0),1)),""),"")</f>
        <v/>
      </c>
      <c r="I1213" s="381"/>
      <c r="J1213" s="400"/>
      <c r="K1213" s="400"/>
      <c r="L1213" s="179"/>
      <c r="M1213" s="381"/>
      <c r="N1213" s="362" t="str">
        <f>IFERROR(IF(LEN(INDEX(PlansAndNotes!$D$6:$D$4005,ROW(B1213)-ROW($C$3)))=0,"",INDEX(PlansAndNotes!$D$6:$D$4005,ROW(B1213)-ROW($C$3))),"")</f>
        <v/>
      </c>
      <c r="O1213" s="165" t="str">
        <f t="shared" si="145"/>
        <v/>
      </c>
      <c r="P1213" s="363" t="str">
        <f>IFERROR(IF(LEN(INDEX(PlansAndNotes!$E$6:$E$4005,ROW(B1213)-ROW($C$3)))=0,"",INDEX(PlansAndNotes!$E$6:$E$4005,ROW(B1213)-ROW($C$3))),"")</f>
        <v/>
      </c>
      <c r="Q1213" s="363" t="str">
        <f>IFERROR(IF(LEN(INDEX(PlansAndNotes!$G$6:$G$4005,ROW(B1213)-ROW($C$3)))=0,"",INDEX(PlansAndNotes!$G$6:$G$4005,ROW(B1213)-ROW($C$3))),"")</f>
        <v/>
      </c>
      <c r="R1213" s="361" t="str">
        <f>IFERROR(IF(LEN(D1213)&gt;0,IF(LEN(INDEX(AdressBook!$C$6:$C$25,MATCH(D1213,AdressBook!$B$6:$B$25,0),1))=0,"",INDEX(AdressBook!$C$6:$C$25,MATCH(D1213,AdressBook!$B$6:$B$25,0),1)),""),"")</f>
        <v/>
      </c>
      <c r="S1213" s="165">
        <f>IF(LEN(C1213)&gt;0,IFERROR(IF(MATCH(C1213,C1214:$C$4004,0)&gt;0,-1,ROW(S1213)-ROW($S$3)),ROW(S1213)-ROW($S$3)),-1)</f>
        <v>-1</v>
      </c>
      <c r="T1213" s="165">
        <f t="shared" si="146"/>
        <v>0</v>
      </c>
      <c r="U1213" s="165" t="str">
        <f t="shared" si="147"/>
        <v/>
      </c>
      <c r="V1213" s="165" t="str">
        <f>IFERROR(IF(OR(C1213="",S1213&lt;0),"",IF(SUBTOTAL(3,C1213:C1213)=0,-1,SUBTOTAL(3,$C$4:C1213))),"")</f>
        <v/>
      </c>
      <c r="W1213" s="156" t="str">
        <f t="array" ref="W1213">IF(LEN(C1213)&gt;0,IFERROR(IF(MATCH(C1213,$C$3:$C1212,0)&gt;0,N1213-INDEX($N$3:N1212,SUMPRODUCT(MAX(ROW($C$3:$C1212)*(C1213=$C$3:$C1212)))-2,1),""),""),"")</f>
        <v/>
      </c>
      <c r="X1213" s="156">
        <f t="shared" ca="1" si="148"/>
        <v>1</v>
      </c>
      <c r="Y1213" s="156">
        <f t="shared" ca="1" si="149"/>
        <v>1</v>
      </c>
    </row>
    <row r="1214" spans="2:25" hidden="1" x14ac:dyDescent="0.25">
      <c r="B1214" s="390" t="str">
        <f>IFERROR(IF(LEN(INDEX(PlansAndNotes!$B$6:$B$2005,ROW(A1214)-ROW($B$3)))=0,"",INDEX(PlansAndNotes!$B$6:$B$2005,ROW(A1214)-ROW($B$3))),"")</f>
        <v/>
      </c>
      <c r="C1214" s="361" t="str">
        <f t="shared" si="144"/>
        <v/>
      </c>
      <c r="D1214" s="361" t="str">
        <f>IFERROR(IF(LEN(C1214)&gt;0,IF(LEN(INDEX(TasksList!$C$6:$C$1005,MATCH(C1214,TasksList!$B$6:$B$1005,0),1))=0,"",INDEX(TasksList!$C$6:$C$1005,MATCH(C1214,TasksList!$B$6:$B$1005,0),1)),""),"")</f>
        <v/>
      </c>
      <c r="E1214" s="361" t="str">
        <f>IFERROR(IF(LEN(C1214)&gt;0,IF(LEN(INDEX(TasksList!$F$6:$F$1005,MATCH(C1214,TasksList!$B$6:$B$1005,0),1))=0,"not set!",INDEX(TasksList!$F$6:$F$1005,MATCH(C1214,TasksList!$B$6:$B$1005,0),1)),""),"")</f>
        <v/>
      </c>
      <c r="F1214" s="360" t="str">
        <f>IFERROR(IF(LEN(D1214)&gt;0,IF(LEN(INDEX(AdressBook!$D$6:$D$25,MATCH(D1214,AdressBook!$B$6:$B$25,0),1))=0,"",INDEX(AdressBook!$D$6:$D$25,MATCH(D1214,AdressBook!$B$6:$B$25,0),1)),""),"")</f>
        <v/>
      </c>
      <c r="G1214" s="361" t="str">
        <f>IFERROR(IF(LEN(INDEX(PlansAndNotes!$F$6:$F$2005,ROW(B1214)-ROW($C$3)))=0,"",INDEX(PlansAndNotes!$F$6:$F$2005,ROW(B1214)-ROW($C$3))),"")</f>
        <v/>
      </c>
      <c r="H1214" s="361" t="str">
        <f>IFERROR(IF(LEN(C1214)&gt;0,IF(LEN(INDEX(TasksList!$G$6:$G$1005,MATCH(C1214,TasksList!$B$6:$B$1005,0),1))=0,"",INDEX(TasksList!$G$6:$G$1005,MATCH(C1214,TasksList!$B$6:$B$1005,0),1)),""),"")</f>
        <v/>
      </c>
      <c r="I1214" s="381"/>
      <c r="J1214" s="400"/>
      <c r="K1214" s="400"/>
      <c r="L1214" s="179"/>
      <c r="M1214" s="381"/>
      <c r="N1214" s="362" t="str">
        <f>IFERROR(IF(LEN(INDEX(PlansAndNotes!$D$6:$D$4005,ROW(B1214)-ROW($C$3)))=0,"",INDEX(PlansAndNotes!$D$6:$D$4005,ROW(B1214)-ROW($C$3))),"")</f>
        <v/>
      </c>
      <c r="O1214" s="165" t="str">
        <f t="shared" si="145"/>
        <v/>
      </c>
      <c r="P1214" s="363" t="str">
        <f>IFERROR(IF(LEN(INDEX(PlansAndNotes!$E$6:$E$4005,ROW(B1214)-ROW($C$3)))=0,"",INDEX(PlansAndNotes!$E$6:$E$4005,ROW(B1214)-ROW($C$3))),"")</f>
        <v/>
      </c>
      <c r="Q1214" s="363" t="str">
        <f>IFERROR(IF(LEN(INDEX(PlansAndNotes!$G$6:$G$4005,ROW(B1214)-ROW($C$3)))=0,"",INDEX(PlansAndNotes!$G$6:$G$4005,ROW(B1214)-ROW($C$3))),"")</f>
        <v/>
      </c>
      <c r="R1214" s="361" t="str">
        <f>IFERROR(IF(LEN(D1214)&gt;0,IF(LEN(INDEX(AdressBook!$C$6:$C$25,MATCH(D1214,AdressBook!$B$6:$B$25,0),1))=0,"",INDEX(AdressBook!$C$6:$C$25,MATCH(D1214,AdressBook!$B$6:$B$25,0),1)),""),"")</f>
        <v/>
      </c>
      <c r="S1214" s="165">
        <f>IF(LEN(C1214)&gt;0,IFERROR(IF(MATCH(C1214,C1215:$C$4004,0)&gt;0,-1,ROW(S1214)-ROW($S$3)),ROW(S1214)-ROW($S$3)),-1)</f>
        <v>-1</v>
      </c>
      <c r="T1214" s="165">
        <f t="shared" si="146"/>
        <v>0</v>
      </c>
      <c r="U1214" s="165" t="str">
        <f t="shared" si="147"/>
        <v/>
      </c>
      <c r="V1214" s="165" t="str">
        <f>IFERROR(IF(OR(C1214="",S1214&lt;0),"",IF(SUBTOTAL(3,C1214:C1214)=0,-1,SUBTOTAL(3,$C$4:C1214))),"")</f>
        <v/>
      </c>
      <c r="W1214" s="156" t="str">
        <f t="array" ref="W1214">IF(LEN(C1214)&gt;0,IFERROR(IF(MATCH(C1214,$C$3:$C1213,0)&gt;0,N1214-INDEX($N$3:N1213,SUMPRODUCT(MAX(ROW($C$3:$C1213)*(C1214=$C$3:$C1213)))-2,1),""),""),"")</f>
        <v/>
      </c>
      <c r="X1214" s="156">
        <f t="shared" ca="1" si="148"/>
        <v>1</v>
      </c>
      <c r="Y1214" s="156">
        <f t="shared" ca="1" si="149"/>
        <v>1</v>
      </c>
    </row>
    <row r="1215" spans="2:25" hidden="1" x14ac:dyDescent="0.25">
      <c r="B1215" s="390" t="str">
        <f>IFERROR(IF(LEN(INDEX(PlansAndNotes!$B$6:$B$2005,ROW(A1215)-ROW($B$3)))=0,"",INDEX(PlansAndNotes!$B$6:$B$2005,ROW(A1215)-ROW($B$3))),"")</f>
        <v/>
      </c>
      <c r="C1215" s="361" t="str">
        <f t="shared" si="144"/>
        <v/>
      </c>
      <c r="D1215" s="361" t="str">
        <f>IFERROR(IF(LEN(C1215)&gt;0,IF(LEN(INDEX(TasksList!$C$6:$C$1005,MATCH(C1215,TasksList!$B$6:$B$1005,0),1))=0,"",INDEX(TasksList!$C$6:$C$1005,MATCH(C1215,TasksList!$B$6:$B$1005,0),1)),""),"")</f>
        <v/>
      </c>
      <c r="E1215" s="361" t="str">
        <f>IFERROR(IF(LEN(C1215)&gt;0,IF(LEN(INDEX(TasksList!$F$6:$F$1005,MATCH(C1215,TasksList!$B$6:$B$1005,0),1))=0,"not set!",INDEX(TasksList!$F$6:$F$1005,MATCH(C1215,TasksList!$B$6:$B$1005,0),1)),""),"")</f>
        <v/>
      </c>
      <c r="F1215" s="360" t="str">
        <f>IFERROR(IF(LEN(D1215)&gt;0,IF(LEN(INDEX(AdressBook!$D$6:$D$25,MATCH(D1215,AdressBook!$B$6:$B$25,0),1))=0,"",INDEX(AdressBook!$D$6:$D$25,MATCH(D1215,AdressBook!$B$6:$B$25,0),1)),""),"")</f>
        <v/>
      </c>
      <c r="G1215" s="361" t="str">
        <f>IFERROR(IF(LEN(INDEX(PlansAndNotes!$F$6:$F$2005,ROW(B1215)-ROW($C$3)))=0,"",INDEX(PlansAndNotes!$F$6:$F$2005,ROW(B1215)-ROW($C$3))),"")</f>
        <v/>
      </c>
      <c r="H1215" s="361" t="str">
        <f>IFERROR(IF(LEN(C1215)&gt;0,IF(LEN(INDEX(TasksList!$G$6:$G$1005,MATCH(C1215,TasksList!$B$6:$B$1005,0),1))=0,"",INDEX(TasksList!$G$6:$G$1005,MATCH(C1215,TasksList!$B$6:$B$1005,0),1)),""),"")</f>
        <v/>
      </c>
      <c r="I1215" s="381"/>
      <c r="J1215" s="400"/>
      <c r="K1215" s="400"/>
      <c r="L1215" s="179"/>
      <c r="M1215" s="381"/>
      <c r="N1215" s="362" t="str">
        <f>IFERROR(IF(LEN(INDEX(PlansAndNotes!$D$6:$D$4005,ROW(B1215)-ROW($C$3)))=0,"",INDEX(PlansAndNotes!$D$6:$D$4005,ROW(B1215)-ROW($C$3))),"")</f>
        <v/>
      </c>
      <c r="O1215" s="165" t="str">
        <f t="shared" si="145"/>
        <v/>
      </c>
      <c r="P1215" s="363" t="str">
        <f>IFERROR(IF(LEN(INDEX(PlansAndNotes!$E$6:$E$4005,ROW(B1215)-ROW($C$3)))=0,"",INDEX(PlansAndNotes!$E$6:$E$4005,ROW(B1215)-ROW($C$3))),"")</f>
        <v/>
      </c>
      <c r="Q1215" s="363" t="str">
        <f>IFERROR(IF(LEN(INDEX(PlansAndNotes!$G$6:$G$4005,ROW(B1215)-ROW($C$3)))=0,"",INDEX(PlansAndNotes!$G$6:$G$4005,ROW(B1215)-ROW($C$3))),"")</f>
        <v/>
      </c>
      <c r="R1215" s="361" t="str">
        <f>IFERROR(IF(LEN(D1215)&gt;0,IF(LEN(INDEX(AdressBook!$C$6:$C$25,MATCH(D1215,AdressBook!$B$6:$B$25,0),1))=0,"",INDEX(AdressBook!$C$6:$C$25,MATCH(D1215,AdressBook!$B$6:$B$25,0),1)),""),"")</f>
        <v/>
      </c>
      <c r="S1215" s="165">
        <f>IF(LEN(C1215)&gt;0,IFERROR(IF(MATCH(C1215,C1216:$C$4004,0)&gt;0,-1,ROW(S1215)-ROW($S$3)),ROW(S1215)-ROW($S$3)),-1)</f>
        <v>-1</v>
      </c>
      <c r="T1215" s="165">
        <f t="shared" si="146"/>
        <v>0</v>
      </c>
      <c r="U1215" s="165" t="str">
        <f t="shared" si="147"/>
        <v/>
      </c>
      <c r="V1215" s="165" t="str">
        <f>IFERROR(IF(OR(C1215="",S1215&lt;0),"",IF(SUBTOTAL(3,C1215:C1215)=0,-1,SUBTOTAL(3,$C$4:C1215))),"")</f>
        <v/>
      </c>
      <c r="W1215" s="156" t="str">
        <f t="array" ref="W1215">IF(LEN(C1215)&gt;0,IFERROR(IF(MATCH(C1215,$C$3:$C1214,0)&gt;0,N1215-INDEX($N$3:N1214,SUMPRODUCT(MAX(ROW($C$3:$C1214)*(C1215=$C$3:$C1214)))-2,1),""),""),"")</f>
        <v/>
      </c>
      <c r="X1215" s="156">
        <f t="shared" ca="1" si="148"/>
        <v>1</v>
      </c>
      <c r="Y1215" s="156">
        <f t="shared" ca="1" si="149"/>
        <v>1</v>
      </c>
    </row>
    <row r="1216" spans="2:25" hidden="1" x14ac:dyDescent="0.25">
      <c r="B1216" s="390" t="str">
        <f>IFERROR(IF(LEN(INDEX(PlansAndNotes!$B$6:$B$2005,ROW(A1216)-ROW($B$3)))=0,"",INDEX(PlansAndNotes!$B$6:$B$2005,ROW(A1216)-ROW($B$3))),"")</f>
        <v/>
      </c>
      <c r="C1216" s="361" t="str">
        <f t="shared" si="144"/>
        <v/>
      </c>
      <c r="D1216" s="361" t="str">
        <f>IFERROR(IF(LEN(C1216)&gt;0,IF(LEN(INDEX(TasksList!$C$6:$C$1005,MATCH(C1216,TasksList!$B$6:$B$1005,0),1))=0,"",INDEX(TasksList!$C$6:$C$1005,MATCH(C1216,TasksList!$B$6:$B$1005,0),1)),""),"")</f>
        <v/>
      </c>
      <c r="E1216" s="361" t="str">
        <f>IFERROR(IF(LEN(C1216)&gt;0,IF(LEN(INDEX(TasksList!$F$6:$F$1005,MATCH(C1216,TasksList!$B$6:$B$1005,0),1))=0,"not set!",INDEX(TasksList!$F$6:$F$1005,MATCH(C1216,TasksList!$B$6:$B$1005,0),1)),""),"")</f>
        <v/>
      </c>
      <c r="F1216" s="360" t="str">
        <f>IFERROR(IF(LEN(D1216)&gt;0,IF(LEN(INDEX(AdressBook!$D$6:$D$25,MATCH(D1216,AdressBook!$B$6:$B$25,0),1))=0,"",INDEX(AdressBook!$D$6:$D$25,MATCH(D1216,AdressBook!$B$6:$B$25,0),1)),""),"")</f>
        <v/>
      </c>
      <c r="G1216" s="361" t="str">
        <f>IFERROR(IF(LEN(INDEX(PlansAndNotes!$F$6:$F$2005,ROW(B1216)-ROW($C$3)))=0,"",INDEX(PlansAndNotes!$F$6:$F$2005,ROW(B1216)-ROW($C$3))),"")</f>
        <v/>
      </c>
      <c r="H1216" s="361" t="str">
        <f>IFERROR(IF(LEN(C1216)&gt;0,IF(LEN(INDEX(TasksList!$G$6:$G$1005,MATCH(C1216,TasksList!$B$6:$B$1005,0),1))=0,"",INDEX(TasksList!$G$6:$G$1005,MATCH(C1216,TasksList!$B$6:$B$1005,0),1)),""),"")</f>
        <v/>
      </c>
      <c r="I1216" s="381"/>
      <c r="J1216" s="400"/>
      <c r="K1216" s="400"/>
      <c r="L1216" s="179"/>
      <c r="M1216" s="381"/>
      <c r="N1216" s="362" t="str">
        <f>IFERROR(IF(LEN(INDEX(PlansAndNotes!$D$6:$D$4005,ROW(B1216)-ROW($C$3)))=0,"",INDEX(PlansAndNotes!$D$6:$D$4005,ROW(B1216)-ROW($C$3))),"")</f>
        <v/>
      </c>
      <c r="O1216" s="165" t="str">
        <f t="shared" si="145"/>
        <v/>
      </c>
      <c r="P1216" s="363" t="str">
        <f>IFERROR(IF(LEN(INDEX(PlansAndNotes!$E$6:$E$4005,ROW(B1216)-ROW($C$3)))=0,"",INDEX(PlansAndNotes!$E$6:$E$4005,ROW(B1216)-ROW($C$3))),"")</f>
        <v/>
      </c>
      <c r="Q1216" s="363" t="str">
        <f>IFERROR(IF(LEN(INDEX(PlansAndNotes!$G$6:$G$4005,ROW(B1216)-ROW($C$3)))=0,"",INDEX(PlansAndNotes!$G$6:$G$4005,ROW(B1216)-ROW($C$3))),"")</f>
        <v/>
      </c>
      <c r="R1216" s="361" t="str">
        <f>IFERROR(IF(LEN(D1216)&gt;0,IF(LEN(INDEX(AdressBook!$C$6:$C$25,MATCH(D1216,AdressBook!$B$6:$B$25,0),1))=0,"",INDEX(AdressBook!$C$6:$C$25,MATCH(D1216,AdressBook!$B$6:$B$25,0),1)),""),"")</f>
        <v/>
      </c>
      <c r="S1216" s="165">
        <f>IF(LEN(C1216)&gt;0,IFERROR(IF(MATCH(C1216,C1217:$C$4004,0)&gt;0,-1,ROW(S1216)-ROW($S$3)),ROW(S1216)-ROW($S$3)),-1)</f>
        <v>-1</v>
      </c>
      <c r="T1216" s="165">
        <f t="shared" si="146"/>
        <v>0</v>
      </c>
      <c r="U1216" s="165" t="str">
        <f t="shared" si="147"/>
        <v/>
      </c>
      <c r="V1216" s="165" t="str">
        <f>IFERROR(IF(OR(C1216="",S1216&lt;0),"",IF(SUBTOTAL(3,C1216:C1216)=0,-1,SUBTOTAL(3,$C$4:C1216))),"")</f>
        <v/>
      </c>
      <c r="W1216" s="156" t="str">
        <f t="array" ref="W1216">IF(LEN(C1216)&gt;0,IFERROR(IF(MATCH(C1216,$C$3:$C1215,0)&gt;0,N1216-INDEX($N$3:N1215,SUMPRODUCT(MAX(ROW($C$3:$C1215)*(C1216=$C$3:$C1215)))-2,1),""),""),"")</f>
        <v/>
      </c>
      <c r="X1216" s="156">
        <f t="shared" ca="1" si="148"/>
        <v>1</v>
      </c>
      <c r="Y1216" s="156">
        <f t="shared" ca="1" si="149"/>
        <v>1</v>
      </c>
    </row>
    <row r="1217" spans="2:25" hidden="1" x14ac:dyDescent="0.25">
      <c r="B1217" s="390" t="str">
        <f>IFERROR(IF(LEN(INDEX(PlansAndNotes!$B$6:$B$2005,ROW(A1217)-ROW($B$3)))=0,"",INDEX(PlansAndNotes!$B$6:$B$2005,ROW(A1217)-ROW($B$3))),"")</f>
        <v/>
      </c>
      <c r="C1217" s="361" t="str">
        <f t="shared" si="144"/>
        <v/>
      </c>
      <c r="D1217" s="361" t="str">
        <f>IFERROR(IF(LEN(C1217)&gt;0,IF(LEN(INDEX(TasksList!$C$6:$C$1005,MATCH(C1217,TasksList!$B$6:$B$1005,0),1))=0,"",INDEX(TasksList!$C$6:$C$1005,MATCH(C1217,TasksList!$B$6:$B$1005,0),1)),""),"")</f>
        <v/>
      </c>
      <c r="E1217" s="361" t="str">
        <f>IFERROR(IF(LEN(C1217)&gt;0,IF(LEN(INDEX(TasksList!$F$6:$F$1005,MATCH(C1217,TasksList!$B$6:$B$1005,0),1))=0,"not set!",INDEX(TasksList!$F$6:$F$1005,MATCH(C1217,TasksList!$B$6:$B$1005,0),1)),""),"")</f>
        <v/>
      </c>
      <c r="F1217" s="360" t="str">
        <f>IFERROR(IF(LEN(D1217)&gt;0,IF(LEN(INDEX(AdressBook!$D$6:$D$25,MATCH(D1217,AdressBook!$B$6:$B$25,0),1))=0,"",INDEX(AdressBook!$D$6:$D$25,MATCH(D1217,AdressBook!$B$6:$B$25,0),1)),""),"")</f>
        <v/>
      </c>
      <c r="G1217" s="361" t="str">
        <f>IFERROR(IF(LEN(INDEX(PlansAndNotes!$F$6:$F$2005,ROW(B1217)-ROW($C$3)))=0,"",INDEX(PlansAndNotes!$F$6:$F$2005,ROW(B1217)-ROW($C$3))),"")</f>
        <v/>
      </c>
      <c r="H1217" s="361" t="str">
        <f>IFERROR(IF(LEN(C1217)&gt;0,IF(LEN(INDEX(TasksList!$G$6:$G$1005,MATCH(C1217,TasksList!$B$6:$B$1005,0),1))=0,"",INDEX(TasksList!$G$6:$G$1005,MATCH(C1217,TasksList!$B$6:$B$1005,0),1)),""),"")</f>
        <v/>
      </c>
      <c r="I1217" s="381"/>
      <c r="J1217" s="400"/>
      <c r="K1217" s="400"/>
      <c r="L1217" s="179"/>
      <c r="M1217" s="381"/>
      <c r="N1217" s="362" t="str">
        <f>IFERROR(IF(LEN(INDEX(PlansAndNotes!$D$6:$D$4005,ROW(B1217)-ROW($C$3)))=0,"",INDEX(PlansAndNotes!$D$6:$D$4005,ROW(B1217)-ROW($C$3))),"")</f>
        <v/>
      </c>
      <c r="O1217" s="165" t="str">
        <f t="shared" si="145"/>
        <v/>
      </c>
      <c r="P1217" s="363" t="str">
        <f>IFERROR(IF(LEN(INDEX(PlansAndNotes!$E$6:$E$4005,ROW(B1217)-ROW($C$3)))=0,"",INDEX(PlansAndNotes!$E$6:$E$4005,ROW(B1217)-ROW($C$3))),"")</f>
        <v/>
      </c>
      <c r="Q1217" s="363" t="str">
        <f>IFERROR(IF(LEN(INDEX(PlansAndNotes!$G$6:$G$4005,ROW(B1217)-ROW($C$3)))=0,"",INDEX(PlansAndNotes!$G$6:$G$4005,ROW(B1217)-ROW($C$3))),"")</f>
        <v/>
      </c>
      <c r="R1217" s="361" t="str">
        <f>IFERROR(IF(LEN(D1217)&gt;0,IF(LEN(INDEX(AdressBook!$C$6:$C$25,MATCH(D1217,AdressBook!$B$6:$B$25,0),1))=0,"",INDEX(AdressBook!$C$6:$C$25,MATCH(D1217,AdressBook!$B$6:$B$25,0),1)),""),"")</f>
        <v/>
      </c>
      <c r="S1217" s="165">
        <f>IF(LEN(C1217)&gt;0,IFERROR(IF(MATCH(C1217,C1218:$C$4004,0)&gt;0,-1,ROW(S1217)-ROW($S$3)),ROW(S1217)-ROW($S$3)),-1)</f>
        <v>-1</v>
      </c>
      <c r="T1217" s="165">
        <f t="shared" si="146"/>
        <v>0</v>
      </c>
      <c r="U1217" s="165" t="str">
        <f t="shared" si="147"/>
        <v/>
      </c>
      <c r="V1217" s="165" t="str">
        <f>IFERROR(IF(OR(C1217="",S1217&lt;0),"",IF(SUBTOTAL(3,C1217:C1217)=0,-1,SUBTOTAL(3,$C$4:C1217))),"")</f>
        <v/>
      </c>
      <c r="W1217" s="156" t="str">
        <f t="array" ref="W1217">IF(LEN(C1217)&gt;0,IFERROR(IF(MATCH(C1217,$C$3:$C1216,0)&gt;0,N1217-INDEX($N$3:N1216,SUMPRODUCT(MAX(ROW($C$3:$C1216)*(C1217=$C$3:$C1216)))-2,1),""),""),"")</f>
        <v/>
      </c>
      <c r="X1217" s="156">
        <f t="shared" ca="1" si="148"/>
        <v>1</v>
      </c>
      <c r="Y1217" s="156">
        <f t="shared" ca="1" si="149"/>
        <v>1</v>
      </c>
    </row>
    <row r="1218" spans="2:25" hidden="1" x14ac:dyDescent="0.25">
      <c r="B1218" s="390" t="str">
        <f>IFERROR(IF(LEN(INDEX(PlansAndNotes!$B$6:$B$2005,ROW(A1218)-ROW($B$3)))=0,"",INDEX(PlansAndNotes!$B$6:$B$2005,ROW(A1218)-ROW($B$3))),"")</f>
        <v/>
      </c>
      <c r="C1218" s="361" t="str">
        <f t="shared" si="144"/>
        <v/>
      </c>
      <c r="D1218" s="361" t="str">
        <f>IFERROR(IF(LEN(C1218)&gt;0,IF(LEN(INDEX(TasksList!$C$6:$C$1005,MATCH(C1218,TasksList!$B$6:$B$1005,0),1))=0,"",INDEX(TasksList!$C$6:$C$1005,MATCH(C1218,TasksList!$B$6:$B$1005,0),1)),""),"")</f>
        <v/>
      </c>
      <c r="E1218" s="361" t="str">
        <f>IFERROR(IF(LEN(C1218)&gt;0,IF(LEN(INDEX(TasksList!$F$6:$F$1005,MATCH(C1218,TasksList!$B$6:$B$1005,0),1))=0,"not set!",INDEX(TasksList!$F$6:$F$1005,MATCH(C1218,TasksList!$B$6:$B$1005,0),1)),""),"")</f>
        <v/>
      </c>
      <c r="F1218" s="360" t="str">
        <f>IFERROR(IF(LEN(D1218)&gt;0,IF(LEN(INDEX(AdressBook!$D$6:$D$25,MATCH(D1218,AdressBook!$B$6:$B$25,0),1))=0,"",INDEX(AdressBook!$D$6:$D$25,MATCH(D1218,AdressBook!$B$6:$B$25,0),1)),""),"")</f>
        <v/>
      </c>
      <c r="G1218" s="361" t="str">
        <f>IFERROR(IF(LEN(INDEX(PlansAndNotes!$F$6:$F$2005,ROW(B1218)-ROW($C$3)))=0,"",INDEX(PlansAndNotes!$F$6:$F$2005,ROW(B1218)-ROW($C$3))),"")</f>
        <v/>
      </c>
      <c r="H1218" s="361" t="str">
        <f>IFERROR(IF(LEN(C1218)&gt;0,IF(LEN(INDEX(TasksList!$G$6:$G$1005,MATCH(C1218,TasksList!$B$6:$B$1005,0),1))=0,"",INDEX(TasksList!$G$6:$G$1005,MATCH(C1218,TasksList!$B$6:$B$1005,0),1)),""),"")</f>
        <v/>
      </c>
      <c r="I1218" s="381"/>
      <c r="J1218" s="400"/>
      <c r="K1218" s="400"/>
      <c r="L1218" s="179"/>
      <c r="M1218" s="381"/>
      <c r="N1218" s="362" t="str">
        <f>IFERROR(IF(LEN(INDEX(PlansAndNotes!$D$6:$D$4005,ROW(B1218)-ROW($C$3)))=0,"",INDEX(PlansAndNotes!$D$6:$D$4005,ROW(B1218)-ROW($C$3))),"")</f>
        <v/>
      </c>
      <c r="O1218" s="165" t="str">
        <f t="shared" si="145"/>
        <v/>
      </c>
      <c r="P1218" s="363" t="str">
        <f>IFERROR(IF(LEN(INDEX(PlansAndNotes!$E$6:$E$4005,ROW(B1218)-ROW($C$3)))=0,"",INDEX(PlansAndNotes!$E$6:$E$4005,ROW(B1218)-ROW($C$3))),"")</f>
        <v/>
      </c>
      <c r="Q1218" s="363" t="str">
        <f>IFERROR(IF(LEN(INDEX(PlansAndNotes!$G$6:$G$4005,ROW(B1218)-ROW($C$3)))=0,"",INDEX(PlansAndNotes!$G$6:$G$4005,ROW(B1218)-ROW($C$3))),"")</f>
        <v/>
      </c>
      <c r="R1218" s="361" t="str">
        <f>IFERROR(IF(LEN(D1218)&gt;0,IF(LEN(INDEX(AdressBook!$C$6:$C$25,MATCH(D1218,AdressBook!$B$6:$B$25,0),1))=0,"",INDEX(AdressBook!$C$6:$C$25,MATCH(D1218,AdressBook!$B$6:$B$25,0),1)),""),"")</f>
        <v/>
      </c>
      <c r="S1218" s="165">
        <f>IF(LEN(C1218)&gt;0,IFERROR(IF(MATCH(C1218,C1219:$C$4004,0)&gt;0,-1,ROW(S1218)-ROW($S$3)),ROW(S1218)-ROW($S$3)),-1)</f>
        <v>-1</v>
      </c>
      <c r="T1218" s="165">
        <f t="shared" si="146"/>
        <v>0</v>
      </c>
      <c r="U1218" s="165" t="str">
        <f t="shared" si="147"/>
        <v/>
      </c>
      <c r="V1218" s="165" t="str">
        <f>IFERROR(IF(OR(C1218="",S1218&lt;0),"",IF(SUBTOTAL(3,C1218:C1218)=0,-1,SUBTOTAL(3,$C$4:C1218))),"")</f>
        <v/>
      </c>
      <c r="W1218" s="156" t="str">
        <f t="array" ref="W1218">IF(LEN(C1218)&gt;0,IFERROR(IF(MATCH(C1218,$C$3:$C1217,0)&gt;0,N1218-INDEX($N$3:N1217,SUMPRODUCT(MAX(ROW($C$3:$C1217)*(C1218=$C$3:$C1217)))-2,1),""),""),"")</f>
        <v/>
      </c>
      <c r="X1218" s="156">
        <f t="shared" ca="1" si="148"/>
        <v>1</v>
      </c>
      <c r="Y1218" s="156">
        <f t="shared" ca="1" si="149"/>
        <v>1</v>
      </c>
    </row>
    <row r="1219" spans="2:25" hidden="1" x14ac:dyDescent="0.25">
      <c r="B1219" s="390" t="str">
        <f>IFERROR(IF(LEN(INDEX(PlansAndNotes!$B$6:$B$2005,ROW(A1219)-ROW($B$3)))=0,"",INDEX(PlansAndNotes!$B$6:$B$2005,ROW(A1219)-ROW($B$3))),"")</f>
        <v/>
      </c>
      <c r="C1219" s="361" t="str">
        <f t="shared" si="144"/>
        <v/>
      </c>
      <c r="D1219" s="361" t="str">
        <f>IFERROR(IF(LEN(C1219)&gt;0,IF(LEN(INDEX(TasksList!$C$6:$C$1005,MATCH(C1219,TasksList!$B$6:$B$1005,0),1))=0,"",INDEX(TasksList!$C$6:$C$1005,MATCH(C1219,TasksList!$B$6:$B$1005,0),1)),""),"")</f>
        <v/>
      </c>
      <c r="E1219" s="361" t="str">
        <f>IFERROR(IF(LEN(C1219)&gt;0,IF(LEN(INDEX(TasksList!$F$6:$F$1005,MATCH(C1219,TasksList!$B$6:$B$1005,0),1))=0,"not set!",INDEX(TasksList!$F$6:$F$1005,MATCH(C1219,TasksList!$B$6:$B$1005,0),1)),""),"")</f>
        <v/>
      </c>
      <c r="F1219" s="360" t="str">
        <f>IFERROR(IF(LEN(D1219)&gt;0,IF(LEN(INDEX(AdressBook!$D$6:$D$25,MATCH(D1219,AdressBook!$B$6:$B$25,0),1))=0,"",INDEX(AdressBook!$D$6:$D$25,MATCH(D1219,AdressBook!$B$6:$B$25,0),1)),""),"")</f>
        <v/>
      </c>
      <c r="G1219" s="361" t="str">
        <f>IFERROR(IF(LEN(INDEX(PlansAndNotes!$F$6:$F$2005,ROW(B1219)-ROW($C$3)))=0,"",INDEX(PlansAndNotes!$F$6:$F$2005,ROW(B1219)-ROW($C$3))),"")</f>
        <v/>
      </c>
      <c r="H1219" s="361" t="str">
        <f>IFERROR(IF(LEN(C1219)&gt;0,IF(LEN(INDEX(TasksList!$G$6:$G$1005,MATCH(C1219,TasksList!$B$6:$B$1005,0),1))=0,"",INDEX(TasksList!$G$6:$G$1005,MATCH(C1219,TasksList!$B$6:$B$1005,0),1)),""),"")</f>
        <v/>
      </c>
      <c r="I1219" s="381"/>
      <c r="J1219" s="400"/>
      <c r="K1219" s="400"/>
      <c r="L1219" s="179"/>
      <c r="M1219" s="381"/>
      <c r="N1219" s="362" t="str">
        <f>IFERROR(IF(LEN(INDEX(PlansAndNotes!$D$6:$D$4005,ROW(B1219)-ROW($C$3)))=0,"",INDEX(PlansAndNotes!$D$6:$D$4005,ROW(B1219)-ROW($C$3))),"")</f>
        <v/>
      </c>
      <c r="O1219" s="165" t="str">
        <f t="shared" si="145"/>
        <v/>
      </c>
      <c r="P1219" s="363" t="str">
        <f>IFERROR(IF(LEN(INDEX(PlansAndNotes!$E$6:$E$4005,ROW(B1219)-ROW($C$3)))=0,"",INDEX(PlansAndNotes!$E$6:$E$4005,ROW(B1219)-ROW($C$3))),"")</f>
        <v/>
      </c>
      <c r="Q1219" s="363" t="str">
        <f>IFERROR(IF(LEN(INDEX(PlansAndNotes!$G$6:$G$4005,ROW(B1219)-ROW($C$3)))=0,"",INDEX(PlansAndNotes!$G$6:$G$4005,ROW(B1219)-ROW($C$3))),"")</f>
        <v/>
      </c>
      <c r="R1219" s="361" t="str">
        <f>IFERROR(IF(LEN(D1219)&gt;0,IF(LEN(INDEX(AdressBook!$C$6:$C$25,MATCH(D1219,AdressBook!$B$6:$B$25,0),1))=0,"",INDEX(AdressBook!$C$6:$C$25,MATCH(D1219,AdressBook!$B$6:$B$25,0),1)),""),"")</f>
        <v/>
      </c>
      <c r="S1219" s="165">
        <f>IF(LEN(C1219)&gt;0,IFERROR(IF(MATCH(C1219,C1220:$C$4004,0)&gt;0,-1,ROW(S1219)-ROW($S$3)),ROW(S1219)-ROW($S$3)),-1)</f>
        <v>-1</v>
      </c>
      <c r="T1219" s="165">
        <f t="shared" si="146"/>
        <v>0</v>
      </c>
      <c r="U1219" s="165" t="str">
        <f t="shared" si="147"/>
        <v/>
      </c>
      <c r="V1219" s="165" t="str">
        <f>IFERROR(IF(OR(C1219="",S1219&lt;0),"",IF(SUBTOTAL(3,C1219:C1219)=0,-1,SUBTOTAL(3,$C$4:C1219))),"")</f>
        <v/>
      </c>
      <c r="W1219" s="156" t="str">
        <f t="array" ref="W1219">IF(LEN(C1219)&gt;0,IFERROR(IF(MATCH(C1219,$C$3:$C1218,0)&gt;0,N1219-INDEX($N$3:N1218,SUMPRODUCT(MAX(ROW($C$3:$C1218)*(C1219=$C$3:$C1218)))-2,1),""),""),"")</f>
        <v/>
      </c>
      <c r="X1219" s="156">
        <f t="shared" ca="1" si="148"/>
        <v>1</v>
      </c>
      <c r="Y1219" s="156">
        <f t="shared" ca="1" si="149"/>
        <v>1</v>
      </c>
    </row>
    <row r="1220" spans="2:25" hidden="1" x14ac:dyDescent="0.25">
      <c r="B1220" s="390" t="str">
        <f>IFERROR(IF(LEN(INDEX(PlansAndNotes!$B$6:$B$2005,ROW(A1220)-ROW($B$3)))=0,"",INDEX(PlansAndNotes!$B$6:$B$2005,ROW(A1220)-ROW($B$3))),"")</f>
        <v/>
      </c>
      <c r="C1220" s="361" t="str">
        <f t="shared" ref="C1220:C1283" si="150">IF(LEN(B1220)&gt;0,LEFT(B1220,SEARCH(" - ",B1220)-1)*1,"")</f>
        <v/>
      </c>
      <c r="D1220" s="361" t="str">
        <f>IFERROR(IF(LEN(C1220)&gt;0,IF(LEN(INDEX(TasksList!$C$6:$C$1005,MATCH(C1220,TasksList!$B$6:$B$1005,0),1))=0,"",INDEX(TasksList!$C$6:$C$1005,MATCH(C1220,TasksList!$B$6:$B$1005,0),1)),""),"")</f>
        <v/>
      </c>
      <c r="E1220" s="361" t="str">
        <f>IFERROR(IF(LEN(C1220)&gt;0,IF(LEN(INDEX(TasksList!$F$6:$F$1005,MATCH(C1220,TasksList!$B$6:$B$1005,0),1))=0,"not set!",INDEX(TasksList!$F$6:$F$1005,MATCH(C1220,TasksList!$B$6:$B$1005,0),1)),""),"")</f>
        <v/>
      </c>
      <c r="F1220" s="360" t="str">
        <f>IFERROR(IF(LEN(D1220)&gt;0,IF(LEN(INDEX(AdressBook!$D$6:$D$25,MATCH(D1220,AdressBook!$B$6:$B$25,0),1))=0,"",INDEX(AdressBook!$D$6:$D$25,MATCH(D1220,AdressBook!$B$6:$B$25,0),1)),""),"")</f>
        <v/>
      </c>
      <c r="G1220" s="361" t="str">
        <f>IFERROR(IF(LEN(INDEX(PlansAndNotes!$F$6:$F$2005,ROW(B1220)-ROW($C$3)))=0,"",INDEX(PlansAndNotes!$F$6:$F$2005,ROW(B1220)-ROW($C$3))),"")</f>
        <v/>
      </c>
      <c r="H1220" s="361" t="str">
        <f>IFERROR(IF(LEN(C1220)&gt;0,IF(LEN(INDEX(TasksList!$G$6:$G$1005,MATCH(C1220,TasksList!$B$6:$B$1005,0),1))=0,"",INDEX(TasksList!$G$6:$G$1005,MATCH(C1220,TasksList!$B$6:$B$1005,0),1)),""),"")</f>
        <v/>
      </c>
      <c r="I1220" s="381"/>
      <c r="J1220" s="400"/>
      <c r="K1220" s="400"/>
      <c r="L1220" s="179"/>
      <c r="M1220" s="381"/>
      <c r="N1220" s="362" t="str">
        <f>IFERROR(IF(LEN(INDEX(PlansAndNotes!$D$6:$D$4005,ROW(B1220)-ROW($C$3)))=0,"",INDEX(PlansAndNotes!$D$6:$D$4005,ROW(B1220)-ROW($C$3))),"")</f>
        <v/>
      </c>
      <c r="O1220" s="165" t="str">
        <f t="shared" ref="O1220:O1283" si="151">IF(LEN(B1220)&gt;0,RIGHT(B1220,LEN(B1220)-SEARCH(" - ",B1220)-2),"")</f>
        <v/>
      </c>
      <c r="P1220" s="363" t="str">
        <f>IFERROR(IF(LEN(INDEX(PlansAndNotes!$E$6:$E$4005,ROW(B1220)-ROW($C$3)))=0,"",INDEX(PlansAndNotes!$E$6:$E$4005,ROW(B1220)-ROW($C$3))),"")</f>
        <v/>
      </c>
      <c r="Q1220" s="363" t="str">
        <f>IFERROR(IF(LEN(INDEX(PlansAndNotes!$G$6:$G$4005,ROW(B1220)-ROW($C$3)))=0,"",INDEX(PlansAndNotes!$G$6:$G$4005,ROW(B1220)-ROW($C$3))),"")</f>
        <v/>
      </c>
      <c r="R1220" s="361" t="str">
        <f>IFERROR(IF(LEN(D1220)&gt;0,IF(LEN(INDEX(AdressBook!$C$6:$C$25,MATCH(D1220,AdressBook!$B$6:$B$25,0),1))=0,"",INDEX(AdressBook!$C$6:$C$25,MATCH(D1220,AdressBook!$B$6:$B$25,0),1)),""),"")</f>
        <v/>
      </c>
      <c r="S1220" s="165">
        <f>IF(LEN(C1220)&gt;0,IFERROR(IF(MATCH(C1220,C1221:$C$4004,0)&gt;0,-1,ROW(S1220)-ROW($S$3)),ROW(S1220)-ROW($S$3)),-1)</f>
        <v>-1</v>
      </c>
      <c r="T1220" s="165">
        <f t="shared" ref="T1220:T1283" si="152">IF(OR(taskRange="All tasks (all stages)",taskRange=""),ROW(T1220)-ROW($T$3),IF(S1220&gt;0,ROW(T1220)-ROW($T$3),0))*IF(OR(calendarSalesmen="",calendarSalesmen="All salesmen"),1,IF(calendarSalesmen=G1220,1,0))*IF(OR(calendarStage="",calendarStage="All Stages"),1,IF(calendarStage=P1220,1,0))</f>
        <v>0</v>
      </c>
      <c r="U1220" s="165" t="str">
        <f t="shared" ref="U1220:U1283" si="153">IF(S1220&gt;0,P1220,"")</f>
        <v/>
      </c>
      <c r="V1220" s="165" t="str">
        <f>IFERROR(IF(OR(C1220="",S1220&lt;0),"",IF(SUBTOTAL(3,C1220:C1220)=0,-1,SUBTOTAL(3,$C$4:C1220))),"")</f>
        <v/>
      </c>
      <c r="W1220" s="156" t="str">
        <f t="array" ref="W1220">IF(LEN(C1220)&gt;0,IFERROR(IF(MATCH(C1220,$C$3:$C1219,0)&gt;0,N1220-INDEX($N$3:N1219,SUMPRODUCT(MAX(ROW($C$3:$C1219)*(C1220=$C$3:$C1219)))-2,1),""),""),"")</f>
        <v/>
      </c>
      <c r="X1220" s="156">
        <f t="shared" ca="1" si="148"/>
        <v>1</v>
      </c>
      <c r="Y1220" s="156">
        <f t="shared" ca="1" si="149"/>
        <v>1</v>
      </c>
    </row>
    <row r="1221" spans="2:25" hidden="1" x14ac:dyDescent="0.25">
      <c r="B1221" s="390" t="str">
        <f>IFERROR(IF(LEN(INDEX(PlansAndNotes!$B$6:$B$2005,ROW(A1221)-ROW($B$3)))=0,"",INDEX(PlansAndNotes!$B$6:$B$2005,ROW(A1221)-ROW($B$3))),"")</f>
        <v/>
      </c>
      <c r="C1221" s="361" t="str">
        <f t="shared" si="150"/>
        <v/>
      </c>
      <c r="D1221" s="361" t="str">
        <f>IFERROR(IF(LEN(C1221)&gt;0,IF(LEN(INDEX(TasksList!$C$6:$C$1005,MATCH(C1221,TasksList!$B$6:$B$1005,0),1))=0,"",INDEX(TasksList!$C$6:$C$1005,MATCH(C1221,TasksList!$B$6:$B$1005,0),1)),""),"")</f>
        <v/>
      </c>
      <c r="E1221" s="361" t="str">
        <f>IFERROR(IF(LEN(C1221)&gt;0,IF(LEN(INDEX(TasksList!$F$6:$F$1005,MATCH(C1221,TasksList!$B$6:$B$1005,0),1))=0,"not set!",INDEX(TasksList!$F$6:$F$1005,MATCH(C1221,TasksList!$B$6:$B$1005,0),1)),""),"")</f>
        <v/>
      </c>
      <c r="F1221" s="360" t="str">
        <f>IFERROR(IF(LEN(D1221)&gt;0,IF(LEN(INDEX(AdressBook!$D$6:$D$25,MATCH(D1221,AdressBook!$B$6:$B$25,0),1))=0,"",INDEX(AdressBook!$D$6:$D$25,MATCH(D1221,AdressBook!$B$6:$B$25,0),1)),""),"")</f>
        <v/>
      </c>
      <c r="G1221" s="361" t="str">
        <f>IFERROR(IF(LEN(INDEX(PlansAndNotes!$F$6:$F$2005,ROW(B1221)-ROW($C$3)))=0,"",INDEX(PlansAndNotes!$F$6:$F$2005,ROW(B1221)-ROW($C$3))),"")</f>
        <v/>
      </c>
      <c r="H1221" s="361" t="str">
        <f>IFERROR(IF(LEN(C1221)&gt;0,IF(LEN(INDEX(TasksList!$G$6:$G$1005,MATCH(C1221,TasksList!$B$6:$B$1005,0),1))=0,"",INDEX(TasksList!$G$6:$G$1005,MATCH(C1221,TasksList!$B$6:$B$1005,0),1)),""),"")</f>
        <v/>
      </c>
      <c r="I1221" s="381"/>
      <c r="J1221" s="400"/>
      <c r="K1221" s="400"/>
      <c r="L1221" s="179"/>
      <c r="M1221" s="381"/>
      <c r="N1221" s="362" t="str">
        <f>IFERROR(IF(LEN(INDEX(PlansAndNotes!$D$6:$D$4005,ROW(B1221)-ROW($C$3)))=0,"",INDEX(PlansAndNotes!$D$6:$D$4005,ROW(B1221)-ROW($C$3))),"")</f>
        <v/>
      </c>
      <c r="O1221" s="165" t="str">
        <f t="shared" si="151"/>
        <v/>
      </c>
      <c r="P1221" s="363" t="str">
        <f>IFERROR(IF(LEN(INDEX(PlansAndNotes!$E$6:$E$4005,ROW(B1221)-ROW($C$3)))=0,"",INDEX(PlansAndNotes!$E$6:$E$4005,ROW(B1221)-ROW($C$3))),"")</f>
        <v/>
      </c>
      <c r="Q1221" s="363" t="str">
        <f>IFERROR(IF(LEN(INDEX(PlansAndNotes!$G$6:$G$4005,ROW(B1221)-ROW($C$3)))=0,"",INDEX(PlansAndNotes!$G$6:$G$4005,ROW(B1221)-ROW($C$3))),"")</f>
        <v/>
      </c>
      <c r="R1221" s="361" t="str">
        <f>IFERROR(IF(LEN(D1221)&gt;0,IF(LEN(INDEX(AdressBook!$C$6:$C$25,MATCH(D1221,AdressBook!$B$6:$B$25,0),1))=0,"",INDEX(AdressBook!$C$6:$C$25,MATCH(D1221,AdressBook!$B$6:$B$25,0),1)),""),"")</f>
        <v/>
      </c>
      <c r="S1221" s="165">
        <f>IF(LEN(C1221)&gt;0,IFERROR(IF(MATCH(C1221,C1222:$C$4004,0)&gt;0,-1,ROW(S1221)-ROW($S$3)),ROW(S1221)-ROW($S$3)),-1)</f>
        <v>-1</v>
      </c>
      <c r="T1221" s="165">
        <f t="shared" si="152"/>
        <v>0</v>
      </c>
      <c r="U1221" s="165" t="str">
        <f t="shared" si="153"/>
        <v/>
      </c>
      <c r="V1221" s="165" t="str">
        <f>IFERROR(IF(OR(C1221="",S1221&lt;0),"",IF(SUBTOTAL(3,C1221:C1221)=0,-1,SUBTOTAL(3,$C$4:C1221))),"")</f>
        <v/>
      </c>
      <c r="W1221" s="156" t="str">
        <f t="array" ref="W1221">IF(LEN(C1221)&gt;0,IFERROR(IF(MATCH(C1221,$C$3:$C1220,0)&gt;0,N1221-INDEX($N$3:N1220,SUMPRODUCT(MAX(ROW($C$3:$C1220)*(C1221=$C$3:$C1220)))-2,1),""),""),"")</f>
        <v/>
      </c>
      <c r="X1221" s="156">
        <f t="shared" ref="X1221:X1284" ca="1" si="154">IFERROR(IF($X$2="",1,IF(AND(N1221&lt;=TODAY(),N1221+$X$2&gt;=TODAY()),1,0)),"")</f>
        <v>1</v>
      </c>
      <c r="Y1221" s="156">
        <f t="shared" ref="Y1221:Y1284" ca="1" si="155">IFERROR(IF($Y$2="",1,IF(AND(N1221&lt;=TODAY(),N1221+$Y$2&gt;=TODAY()),1,0)),"")</f>
        <v>1</v>
      </c>
    </row>
    <row r="1222" spans="2:25" hidden="1" x14ac:dyDescent="0.25">
      <c r="B1222" s="390" t="str">
        <f>IFERROR(IF(LEN(INDEX(PlansAndNotes!$B$6:$B$2005,ROW(A1222)-ROW($B$3)))=0,"",INDEX(PlansAndNotes!$B$6:$B$2005,ROW(A1222)-ROW($B$3))),"")</f>
        <v/>
      </c>
      <c r="C1222" s="361" t="str">
        <f t="shared" si="150"/>
        <v/>
      </c>
      <c r="D1222" s="361" t="str">
        <f>IFERROR(IF(LEN(C1222)&gt;0,IF(LEN(INDEX(TasksList!$C$6:$C$1005,MATCH(C1222,TasksList!$B$6:$B$1005,0),1))=0,"",INDEX(TasksList!$C$6:$C$1005,MATCH(C1222,TasksList!$B$6:$B$1005,0),1)),""),"")</f>
        <v/>
      </c>
      <c r="E1222" s="361" t="str">
        <f>IFERROR(IF(LEN(C1222)&gt;0,IF(LEN(INDEX(TasksList!$F$6:$F$1005,MATCH(C1222,TasksList!$B$6:$B$1005,0),1))=0,"not set!",INDEX(TasksList!$F$6:$F$1005,MATCH(C1222,TasksList!$B$6:$B$1005,0),1)),""),"")</f>
        <v/>
      </c>
      <c r="F1222" s="360" t="str">
        <f>IFERROR(IF(LEN(D1222)&gt;0,IF(LEN(INDEX(AdressBook!$D$6:$D$25,MATCH(D1222,AdressBook!$B$6:$B$25,0),1))=0,"",INDEX(AdressBook!$D$6:$D$25,MATCH(D1222,AdressBook!$B$6:$B$25,0),1)),""),"")</f>
        <v/>
      </c>
      <c r="G1222" s="361" t="str">
        <f>IFERROR(IF(LEN(INDEX(PlansAndNotes!$F$6:$F$2005,ROW(B1222)-ROW($C$3)))=0,"",INDEX(PlansAndNotes!$F$6:$F$2005,ROW(B1222)-ROW($C$3))),"")</f>
        <v/>
      </c>
      <c r="H1222" s="361" t="str">
        <f>IFERROR(IF(LEN(C1222)&gt;0,IF(LEN(INDEX(TasksList!$G$6:$G$1005,MATCH(C1222,TasksList!$B$6:$B$1005,0),1))=0,"",INDEX(TasksList!$G$6:$G$1005,MATCH(C1222,TasksList!$B$6:$B$1005,0),1)),""),"")</f>
        <v/>
      </c>
      <c r="I1222" s="381"/>
      <c r="J1222" s="400"/>
      <c r="K1222" s="400"/>
      <c r="L1222" s="179"/>
      <c r="M1222" s="381"/>
      <c r="N1222" s="362" t="str">
        <f>IFERROR(IF(LEN(INDEX(PlansAndNotes!$D$6:$D$4005,ROW(B1222)-ROW($C$3)))=0,"",INDEX(PlansAndNotes!$D$6:$D$4005,ROW(B1222)-ROW($C$3))),"")</f>
        <v/>
      </c>
      <c r="O1222" s="165" t="str">
        <f t="shared" si="151"/>
        <v/>
      </c>
      <c r="P1222" s="363" t="str">
        <f>IFERROR(IF(LEN(INDEX(PlansAndNotes!$E$6:$E$4005,ROW(B1222)-ROW($C$3)))=0,"",INDEX(PlansAndNotes!$E$6:$E$4005,ROW(B1222)-ROW($C$3))),"")</f>
        <v/>
      </c>
      <c r="Q1222" s="363" t="str">
        <f>IFERROR(IF(LEN(INDEX(PlansAndNotes!$G$6:$G$4005,ROW(B1222)-ROW($C$3)))=0,"",INDEX(PlansAndNotes!$G$6:$G$4005,ROW(B1222)-ROW($C$3))),"")</f>
        <v/>
      </c>
      <c r="R1222" s="361" t="str">
        <f>IFERROR(IF(LEN(D1222)&gt;0,IF(LEN(INDEX(AdressBook!$C$6:$C$25,MATCH(D1222,AdressBook!$B$6:$B$25,0),1))=0,"",INDEX(AdressBook!$C$6:$C$25,MATCH(D1222,AdressBook!$B$6:$B$25,0),1)),""),"")</f>
        <v/>
      </c>
      <c r="S1222" s="165">
        <f>IF(LEN(C1222)&gt;0,IFERROR(IF(MATCH(C1222,C1223:$C$4004,0)&gt;0,-1,ROW(S1222)-ROW($S$3)),ROW(S1222)-ROW($S$3)),-1)</f>
        <v>-1</v>
      </c>
      <c r="T1222" s="165">
        <f t="shared" si="152"/>
        <v>0</v>
      </c>
      <c r="U1222" s="165" t="str">
        <f t="shared" si="153"/>
        <v/>
      </c>
      <c r="V1222" s="165" t="str">
        <f>IFERROR(IF(OR(C1222="",S1222&lt;0),"",IF(SUBTOTAL(3,C1222:C1222)=0,-1,SUBTOTAL(3,$C$4:C1222))),"")</f>
        <v/>
      </c>
      <c r="W1222" s="156" t="str">
        <f t="array" ref="W1222">IF(LEN(C1222)&gt;0,IFERROR(IF(MATCH(C1222,$C$3:$C1221,0)&gt;0,N1222-INDEX($N$3:N1221,SUMPRODUCT(MAX(ROW($C$3:$C1221)*(C1222=$C$3:$C1221)))-2,1),""),""),"")</f>
        <v/>
      </c>
      <c r="X1222" s="156">
        <f t="shared" ca="1" si="154"/>
        <v>1</v>
      </c>
      <c r="Y1222" s="156">
        <f t="shared" ca="1" si="155"/>
        <v>1</v>
      </c>
    </row>
    <row r="1223" spans="2:25" hidden="1" x14ac:dyDescent="0.25">
      <c r="B1223" s="390" t="str">
        <f>IFERROR(IF(LEN(INDEX(PlansAndNotes!$B$6:$B$2005,ROW(A1223)-ROW($B$3)))=0,"",INDEX(PlansAndNotes!$B$6:$B$2005,ROW(A1223)-ROW($B$3))),"")</f>
        <v/>
      </c>
      <c r="C1223" s="361" t="str">
        <f t="shared" si="150"/>
        <v/>
      </c>
      <c r="D1223" s="361" t="str">
        <f>IFERROR(IF(LEN(C1223)&gt;0,IF(LEN(INDEX(TasksList!$C$6:$C$1005,MATCH(C1223,TasksList!$B$6:$B$1005,0),1))=0,"",INDEX(TasksList!$C$6:$C$1005,MATCH(C1223,TasksList!$B$6:$B$1005,0),1)),""),"")</f>
        <v/>
      </c>
      <c r="E1223" s="361" t="str">
        <f>IFERROR(IF(LEN(C1223)&gt;0,IF(LEN(INDEX(TasksList!$F$6:$F$1005,MATCH(C1223,TasksList!$B$6:$B$1005,0),1))=0,"not set!",INDEX(TasksList!$F$6:$F$1005,MATCH(C1223,TasksList!$B$6:$B$1005,0),1)),""),"")</f>
        <v/>
      </c>
      <c r="F1223" s="360" t="str">
        <f>IFERROR(IF(LEN(D1223)&gt;0,IF(LEN(INDEX(AdressBook!$D$6:$D$25,MATCH(D1223,AdressBook!$B$6:$B$25,0),1))=0,"",INDEX(AdressBook!$D$6:$D$25,MATCH(D1223,AdressBook!$B$6:$B$25,0),1)),""),"")</f>
        <v/>
      </c>
      <c r="G1223" s="361" t="str">
        <f>IFERROR(IF(LEN(INDEX(PlansAndNotes!$F$6:$F$2005,ROW(B1223)-ROW($C$3)))=0,"",INDEX(PlansAndNotes!$F$6:$F$2005,ROW(B1223)-ROW($C$3))),"")</f>
        <v/>
      </c>
      <c r="H1223" s="361" t="str">
        <f>IFERROR(IF(LEN(C1223)&gt;0,IF(LEN(INDEX(TasksList!$G$6:$G$1005,MATCH(C1223,TasksList!$B$6:$B$1005,0),1))=0,"",INDEX(TasksList!$G$6:$G$1005,MATCH(C1223,TasksList!$B$6:$B$1005,0),1)),""),"")</f>
        <v/>
      </c>
      <c r="I1223" s="381"/>
      <c r="J1223" s="400"/>
      <c r="K1223" s="400"/>
      <c r="L1223" s="179"/>
      <c r="M1223" s="381"/>
      <c r="N1223" s="362" t="str">
        <f>IFERROR(IF(LEN(INDEX(PlansAndNotes!$D$6:$D$4005,ROW(B1223)-ROW($C$3)))=0,"",INDEX(PlansAndNotes!$D$6:$D$4005,ROW(B1223)-ROW($C$3))),"")</f>
        <v/>
      </c>
      <c r="O1223" s="165" t="str">
        <f t="shared" si="151"/>
        <v/>
      </c>
      <c r="P1223" s="363" t="str">
        <f>IFERROR(IF(LEN(INDEX(PlansAndNotes!$E$6:$E$4005,ROW(B1223)-ROW($C$3)))=0,"",INDEX(PlansAndNotes!$E$6:$E$4005,ROW(B1223)-ROW($C$3))),"")</f>
        <v/>
      </c>
      <c r="Q1223" s="363" t="str">
        <f>IFERROR(IF(LEN(INDEX(PlansAndNotes!$G$6:$G$4005,ROW(B1223)-ROW($C$3)))=0,"",INDEX(PlansAndNotes!$G$6:$G$4005,ROW(B1223)-ROW($C$3))),"")</f>
        <v/>
      </c>
      <c r="R1223" s="361" t="str">
        <f>IFERROR(IF(LEN(D1223)&gt;0,IF(LEN(INDEX(AdressBook!$C$6:$C$25,MATCH(D1223,AdressBook!$B$6:$B$25,0),1))=0,"",INDEX(AdressBook!$C$6:$C$25,MATCH(D1223,AdressBook!$B$6:$B$25,0),1)),""),"")</f>
        <v/>
      </c>
      <c r="S1223" s="165">
        <f>IF(LEN(C1223)&gt;0,IFERROR(IF(MATCH(C1223,C1224:$C$4004,0)&gt;0,-1,ROW(S1223)-ROW($S$3)),ROW(S1223)-ROW($S$3)),-1)</f>
        <v>-1</v>
      </c>
      <c r="T1223" s="165">
        <f t="shared" si="152"/>
        <v>0</v>
      </c>
      <c r="U1223" s="165" t="str">
        <f t="shared" si="153"/>
        <v/>
      </c>
      <c r="V1223" s="165" t="str">
        <f>IFERROR(IF(OR(C1223="",S1223&lt;0),"",IF(SUBTOTAL(3,C1223:C1223)=0,-1,SUBTOTAL(3,$C$4:C1223))),"")</f>
        <v/>
      </c>
      <c r="W1223" s="156" t="str">
        <f t="array" ref="W1223">IF(LEN(C1223)&gt;0,IFERROR(IF(MATCH(C1223,$C$3:$C1222,0)&gt;0,N1223-INDEX($N$3:N1222,SUMPRODUCT(MAX(ROW($C$3:$C1222)*(C1223=$C$3:$C1222)))-2,1),""),""),"")</f>
        <v/>
      </c>
      <c r="X1223" s="156">
        <f t="shared" ca="1" si="154"/>
        <v>1</v>
      </c>
      <c r="Y1223" s="156">
        <f t="shared" ca="1" si="155"/>
        <v>1</v>
      </c>
    </row>
    <row r="1224" spans="2:25" hidden="1" x14ac:dyDescent="0.25">
      <c r="B1224" s="390" t="str">
        <f>IFERROR(IF(LEN(INDEX(PlansAndNotes!$B$6:$B$2005,ROW(A1224)-ROW($B$3)))=0,"",INDEX(PlansAndNotes!$B$6:$B$2005,ROW(A1224)-ROW($B$3))),"")</f>
        <v/>
      </c>
      <c r="C1224" s="361" t="str">
        <f t="shared" si="150"/>
        <v/>
      </c>
      <c r="D1224" s="361" t="str">
        <f>IFERROR(IF(LEN(C1224)&gt;0,IF(LEN(INDEX(TasksList!$C$6:$C$1005,MATCH(C1224,TasksList!$B$6:$B$1005,0),1))=0,"",INDEX(TasksList!$C$6:$C$1005,MATCH(C1224,TasksList!$B$6:$B$1005,0),1)),""),"")</f>
        <v/>
      </c>
      <c r="E1224" s="361" t="str">
        <f>IFERROR(IF(LEN(C1224)&gt;0,IF(LEN(INDEX(TasksList!$F$6:$F$1005,MATCH(C1224,TasksList!$B$6:$B$1005,0),1))=0,"not set!",INDEX(TasksList!$F$6:$F$1005,MATCH(C1224,TasksList!$B$6:$B$1005,0),1)),""),"")</f>
        <v/>
      </c>
      <c r="F1224" s="360" t="str">
        <f>IFERROR(IF(LEN(D1224)&gt;0,IF(LEN(INDEX(AdressBook!$D$6:$D$25,MATCH(D1224,AdressBook!$B$6:$B$25,0),1))=0,"",INDEX(AdressBook!$D$6:$D$25,MATCH(D1224,AdressBook!$B$6:$B$25,0),1)),""),"")</f>
        <v/>
      </c>
      <c r="G1224" s="361" t="str">
        <f>IFERROR(IF(LEN(INDEX(PlansAndNotes!$F$6:$F$2005,ROW(B1224)-ROW($C$3)))=0,"",INDEX(PlansAndNotes!$F$6:$F$2005,ROW(B1224)-ROW($C$3))),"")</f>
        <v/>
      </c>
      <c r="H1224" s="361" t="str">
        <f>IFERROR(IF(LEN(C1224)&gt;0,IF(LEN(INDEX(TasksList!$G$6:$G$1005,MATCH(C1224,TasksList!$B$6:$B$1005,0),1))=0,"",INDEX(TasksList!$G$6:$G$1005,MATCH(C1224,TasksList!$B$6:$B$1005,0),1)),""),"")</f>
        <v/>
      </c>
      <c r="I1224" s="381"/>
      <c r="J1224" s="400"/>
      <c r="K1224" s="400"/>
      <c r="L1224" s="179"/>
      <c r="M1224" s="381"/>
      <c r="N1224" s="362" t="str">
        <f>IFERROR(IF(LEN(INDEX(PlansAndNotes!$D$6:$D$4005,ROW(B1224)-ROW($C$3)))=0,"",INDEX(PlansAndNotes!$D$6:$D$4005,ROW(B1224)-ROW($C$3))),"")</f>
        <v/>
      </c>
      <c r="O1224" s="165" t="str">
        <f t="shared" si="151"/>
        <v/>
      </c>
      <c r="P1224" s="363" t="str">
        <f>IFERROR(IF(LEN(INDEX(PlansAndNotes!$E$6:$E$4005,ROW(B1224)-ROW($C$3)))=0,"",INDEX(PlansAndNotes!$E$6:$E$4005,ROW(B1224)-ROW($C$3))),"")</f>
        <v/>
      </c>
      <c r="Q1224" s="363" t="str">
        <f>IFERROR(IF(LEN(INDEX(PlansAndNotes!$G$6:$G$4005,ROW(B1224)-ROW($C$3)))=0,"",INDEX(PlansAndNotes!$G$6:$G$4005,ROW(B1224)-ROW($C$3))),"")</f>
        <v/>
      </c>
      <c r="R1224" s="361" t="str">
        <f>IFERROR(IF(LEN(D1224)&gt;0,IF(LEN(INDEX(AdressBook!$C$6:$C$25,MATCH(D1224,AdressBook!$B$6:$B$25,0),1))=0,"",INDEX(AdressBook!$C$6:$C$25,MATCH(D1224,AdressBook!$B$6:$B$25,0),1)),""),"")</f>
        <v/>
      </c>
      <c r="S1224" s="165">
        <f>IF(LEN(C1224)&gt;0,IFERROR(IF(MATCH(C1224,C1225:$C$4004,0)&gt;0,-1,ROW(S1224)-ROW($S$3)),ROW(S1224)-ROW($S$3)),-1)</f>
        <v>-1</v>
      </c>
      <c r="T1224" s="165">
        <f t="shared" si="152"/>
        <v>0</v>
      </c>
      <c r="U1224" s="165" t="str">
        <f t="shared" si="153"/>
        <v/>
      </c>
      <c r="V1224" s="165" t="str">
        <f>IFERROR(IF(OR(C1224="",S1224&lt;0),"",IF(SUBTOTAL(3,C1224:C1224)=0,-1,SUBTOTAL(3,$C$4:C1224))),"")</f>
        <v/>
      </c>
      <c r="W1224" s="156" t="str">
        <f t="array" ref="W1224">IF(LEN(C1224)&gt;0,IFERROR(IF(MATCH(C1224,$C$3:$C1223,0)&gt;0,N1224-INDEX($N$3:N1223,SUMPRODUCT(MAX(ROW($C$3:$C1223)*(C1224=$C$3:$C1223)))-2,1),""),""),"")</f>
        <v/>
      </c>
      <c r="X1224" s="156">
        <f t="shared" ca="1" si="154"/>
        <v>1</v>
      </c>
      <c r="Y1224" s="156">
        <f t="shared" ca="1" si="155"/>
        <v>1</v>
      </c>
    </row>
    <row r="1225" spans="2:25" hidden="1" x14ac:dyDescent="0.25">
      <c r="B1225" s="390" t="str">
        <f>IFERROR(IF(LEN(INDEX(PlansAndNotes!$B$6:$B$2005,ROW(A1225)-ROW($B$3)))=0,"",INDEX(PlansAndNotes!$B$6:$B$2005,ROW(A1225)-ROW($B$3))),"")</f>
        <v/>
      </c>
      <c r="C1225" s="361" t="str">
        <f t="shared" si="150"/>
        <v/>
      </c>
      <c r="D1225" s="361" t="str">
        <f>IFERROR(IF(LEN(C1225)&gt;0,IF(LEN(INDEX(TasksList!$C$6:$C$1005,MATCH(C1225,TasksList!$B$6:$B$1005,0),1))=0,"",INDEX(TasksList!$C$6:$C$1005,MATCH(C1225,TasksList!$B$6:$B$1005,0),1)),""),"")</f>
        <v/>
      </c>
      <c r="E1225" s="361" t="str">
        <f>IFERROR(IF(LEN(C1225)&gt;0,IF(LEN(INDEX(TasksList!$F$6:$F$1005,MATCH(C1225,TasksList!$B$6:$B$1005,0),1))=0,"not set!",INDEX(TasksList!$F$6:$F$1005,MATCH(C1225,TasksList!$B$6:$B$1005,0),1)),""),"")</f>
        <v/>
      </c>
      <c r="F1225" s="360" t="str">
        <f>IFERROR(IF(LEN(D1225)&gt;0,IF(LEN(INDEX(AdressBook!$D$6:$D$25,MATCH(D1225,AdressBook!$B$6:$B$25,0),1))=0,"",INDEX(AdressBook!$D$6:$D$25,MATCH(D1225,AdressBook!$B$6:$B$25,0),1)),""),"")</f>
        <v/>
      </c>
      <c r="G1225" s="361" t="str">
        <f>IFERROR(IF(LEN(INDEX(PlansAndNotes!$F$6:$F$2005,ROW(B1225)-ROW($C$3)))=0,"",INDEX(PlansAndNotes!$F$6:$F$2005,ROW(B1225)-ROW($C$3))),"")</f>
        <v/>
      </c>
      <c r="H1225" s="361" t="str">
        <f>IFERROR(IF(LEN(C1225)&gt;0,IF(LEN(INDEX(TasksList!$G$6:$G$1005,MATCH(C1225,TasksList!$B$6:$B$1005,0),1))=0,"",INDEX(TasksList!$G$6:$G$1005,MATCH(C1225,TasksList!$B$6:$B$1005,0),1)),""),"")</f>
        <v/>
      </c>
      <c r="I1225" s="381"/>
      <c r="J1225" s="400"/>
      <c r="K1225" s="400"/>
      <c r="L1225" s="179"/>
      <c r="M1225" s="381"/>
      <c r="N1225" s="362" t="str">
        <f>IFERROR(IF(LEN(INDEX(PlansAndNotes!$D$6:$D$4005,ROW(B1225)-ROW($C$3)))=0,"",INDEX(PlansAndNotes!$D$6:$D$4005,ROW(B1225)-ROW($C$3))),"")</f>
        <v/>
      </c>
      <c r="O1225" s="165" t="str">
        <f t="shared" si="151"/>
        <v/>
      </c>
      <c r="P1225" s="363" t="str">
        <f>IFERROR(IF(LEN(INDEX(PlansAndNotes!$E$6:$E$4005,ROW(B1225)-ROW($C$3)))=0,"",INDEX(PlansAndNotes!$E$6:$E$4005,ROW(B1225)-ROW($C$3))),"")</f>
        <v/>
      </c>
      <c r="Q1225" s="363" t="str">
        <f>IFERROR(IF(LEN(INDEX(PlansAndNotes!$G$6:$G$4005,ROW(B1225)-ROW($C$3)))=0,"",INDEX(PlansAndNotes!$G$6:$G$4005,ROW(B1225)-ROW($C$3))),"")</f>
        <v/>
      </c>
      <c r="R1225" s="361" t="str">
        <f>IFERROR(IF(LEN(D1225)&gt;0,IF(LEN(INDEX(AdressBook!$C$6:$C$25,MATCH(D1225,AdressBook!$B$6:$B$25,0),1))=0,"",INDEX(AdressBook!$C$6:$C$25,MATCH(D1225,AdressBook!$B$6:$B$25,0),1)),""),"")</f>
        <v/>
      </c>
      <c r="S1225" s="165">
        <f>IF(LEN(C1225)&gt;0,IFERROR(IF(MATCH(C1225,C1226:$C$4004,0)&gt;0,-1,ROW(S1225)-ROW($S$3)),ROW(S1225)-ROW($S$3)),-1)</f>
        <v>-1</v>
      </c>
      <c r="T1225" s="165">
        <f t="shared" si="152"/>
        <v>0</v>
      </c>
      <c r="U1225" s="165" t="str">
        <f t="shared" si="153"/>
        <v/>
      </c>
      <c r="V1225" s="165" t="str">
        <f>IFERROR(IF(OR(C1225="",S1225&lt;0),"",IF(SUBTOTAL(3,C1225:C1225)=0,-1,SUBTOTAL(3,$C$4:C1225))),"")</f>
        <v/>
      </c>
      <c r="W1225" s="156" t="str">
        <f t="array" ref="W1225">IF(LEN(C1225)&gt;0,IFERROR(IF(MATCH(C1225,$C$3:$C1224,0)&gt;0,N1225-INDEX($N$3:N1224,SUMPRODUCT(MAX(ROW($C$3:$C1224)*(C1225=$C$3:$C1224)))-2,1),""),""),"")</f>
        <v/>
      </c>
      <c r="X1225" s="156">
        <f t="shared" ca="1" si="154"/>
        <v>1</v>
      </c>
      <c r="Y1225" s="156">
        <f t="shared" ca="1" si="155"/>
        <v>1</v>
      </c>
    </row>
    <row r="1226" spans="2:25" hidden="1" x14ac:dyDescent="0.25">
      <c r="B1226" s="390" t="str">
        <f>IFERROR(IF(LEN(INDEX(PlansAndNotes!$B$6:$B$2005,ROW(A1226)-ROW($B$3)))=0,"",INDEX(PlansAndNotes!$B$6:$B$2005,ROW(A1226)-ROW($B$3))),"")</f>
        <v/>
      </c>
      <c r="C1226" s="361" t="str">
        <f t="shared" si="150"/>
        <v/>
      </c>
      <c r="D1226" s="361" t="str">
        <f>IFERROR(IF(LEN(C1226)&gt;0,IF(LEN(INDEX(TasksList!$C$6:$C$1005,MATCH(C1226,TasksList!$B$6:$B$1005,0),1))=0,"",INDEX(TasksList!$C$6:$C$1005,MATCH(C1226,TasksList!$B$6:$B$1005,0),1)),""),"")</f>
        <v/>
      </c>
      <c r="E1226" s="361" t="str">
        <f>IFERROR(IF(LEN(C1226)&gt;0,IF(LEN(INDEX(TasksList!$F$6:$F$1005,MATCH(C1226,TasksList!$B$6:$B$1005,0),1))=0,"not set!",INDEX(TasksList!$F$6:$F$1005,MATCH(C1226,TasksList!$B$6:$B$1005,0),1)),""),"")</f>
        <v/>
      </c>
      <c r="F1226" s="360" t="str">
        <f>IFERROR(IF(LEN(D1226)&gt;0,IF(LEN(INDEX(AdressBook!$D$6:$D$25,MATCH(D1226,AdressBook!$B$6:$B$25,0),1))=0,"",INDEX(AdressBook!$D$6:$D$25,MATCH(D1226,AdressBook!$B$6:$B$25,0),1)),""),"")</f>
        <v/>
      </c>
      <c r="G1226" s="361" t="str">
        <f>IFERROR(IF(LEN(INDEX(PlansAndNotes!$F$6:$F$2005,ROW(B1226)-ROW($C$3)))=0,"",INDEX(PlansAndNotes!$F$6:$F$2005,ROW(B1226)-ROW($C$3))),"")</f>
        <v/>
      </c>
      <c r="H1226" s="361" t="str">
        <f>IFERROR(IF(LEN(C1226)&gt;0,IF(LEN(INDEX(TasksList!$G$6:$G$1005,MATCH(C1226,TasksList!$B$6:$B$1005,0),1))=0,"",INDEX(TasksList!$G$6:$G$1005,MATCH(C1226,TasksList!$B$6:$B$1005,0),1)),""),"")</f>
        <v/>
      </c>
      <c r="I1226" s="381"/>
      <c r="J1226" s="400"/>
      <c r="K1226" s="400"/>
      <c r="L1226" s="179"/>
      <c r="M1226" s="381"/>
      <c r="N1226" s="362" t="str">
        <f>IFERROR(IF(LEN(INDEX(PlansAndNotes!$D$6:$D$4005,ROW(B1226)-ROW($C$3)))=0,"",INDEX(PlansAndNotes!$D$6:$D$4005,ROW(B1226)-ROW($C$3))),"")</f>
        <v/>
      </c>
      <c r="O1226" s="165" t="str">
        <f t="shared" si="151"/>
        <v/>
      </c>
      <c r="P1226" s="363" t="str">
        <f>IFERROR(IF(LEN(INDEX(PlansAndNotes!$E$6:$E$4005,ROW(B1226)-ROW($C$3)))=0,"",INDEX(PlansAndNotes!$E$6:$E$4005,ROW(B1226)-ROW($C$3))),"")</f>
        <v/>
      </c>
      <c r="Q1226" s="363" t="str">
        <f>IFERROR(IF(LEN(INDEX(PlansAndNotes!$G$6:$G$4005,ROW(B1226)-ROW($C$3)))=0,"",INDEX(PlansAndNotes!$G$6:$G$4005,ROW(B1226)-ROW($C$3))),"")</f>
        <v/>
      </c>
      <c r="R1226" s="361" t="str">
        <f>IFERROR(IF(LEN(D1226)&gt;0,IF(LEN(INDEX(AdressBook!$C$6:$C$25,MATCH(D1226,AdressBook!$B$6:$B$25,0),1))=0,"",INDEX(AdressBook!$C$6:$C$25,MATCH(D1226,AdressBook!$B$6:$B$25,0),1)),""),"")</f>
        <v/>
      </c>
      <c r="S1226" s="165">
        <f>IF(LEN(C1226)&gt;0,IFERROR(IF(MATCH(C1226,C1227:$C$4004,0)&gt;0,-1,ROW(S1226)-ROW($S$3)),ROW(S1226)-ROW($S$3)),-1)</f>
        <v>-1</v>
      </c>
      <c r="T1226" s="165">
        <f t="shared" si="152"/>
        <v>0</v>
      </c>
      <c r="U1226" s="165" t="str">
        <f t="shared" si="153"/>
        <v/>
      </c>
      <c r="V1226" s="165" t="str">
        <f>IFERROR(IF(OR(C1226="",S1226&lt;0),"",IF(SUBTOTAL(3,C1226:C1226)=0,-1,SUBTOTAL(3,$C$4:C1226))),"")</f>
        <v/>
      </c>
      <c r="W1226" s="156" t="str">
        <f t="array" ref="W1226">IF(LEN(C1226)&gt;0,IFERROR(IF(MATCH(C1226,$C$3:$C1225,0)&gt;0,N1226-INDEX($N$3:N1225,SUMPRODUCT(MAX(ROW($C$3:$C1225)*(C1226=$C$3:$C1225)))-2,1),""),""),"")</f>
        <v/>
      </c>
      <c r="X1226" s="156">
        <f t="shared" ca="1" si="154"/>
        <v>1</v>
      </c>
      <c r="Y1226" s="156">
        <f t="shared" ca="1" si="155"/>
        <v>1</v>
      </c>
    </row>
    <row r="1227" spans="2:25" hidden="1" x14ac:dyDescent="0.25">
      <c r="B1227" s="390" t="str">
        <f>IFERROR(IF(LEN(INDEX(PlansAndNotes!$B$6:$B$2005,ROW(A1227)-ROW($B$3)))=0,"",INDEX(PlansAndNotes!$B$6:$B$2005,ROW(A1227)-ROW($B$3))),"")</f>
        <v/>
      </c>
      <c r="C1227" s="361" t="str">
        <f t="shared" si="150"/>
        <v/>
      </c>
      <c r="D1227" s="361" t="str">
        <f>IFERROR(IF(LEN(C1227)&gt;0,IF(LEN(INDEX(TasksList!$C$6:$C$1005,MATCH(C1227,TasksList!$B$6:$B$1005,0),1))=0,"",INDEX(TasksList!$C$6:$C$1005,MATCH(C1227,TasksList!$B$6:$B$1005,0),1)),""),"")</f>
        <v/>
      </c>
      <c r="E1227" s="361" t="str">
        <f>IFERROR(IF(LEN(C1227)&gt;0,IF(LEN(INDEX(TasksList!$F$6:$F$1005,MATCH(C1227,TasksList!$B$6:$B$1005,0),1))=0,"not set!",INDEX(TasksList!$F$6:$F$1005,MATCH(C1227,TasksList!$B$6:$B$1005,0),1)),""),"")</f>
        <v/>
      </c>
      <c r="F1227" s="360" t="str">
        <f>IFERROR(IF(LEN(D1227)&gt;0,IF(LEN(INDEX(AdressBook!$D$6:$D$25,MATCH(D1227,AdressBook!$B$6:$B$25,0),1))=0,"",INDEX(AdressBook!$D$6:$D$25,MATCH(D1227,AdressBook!$B$6:$B$25,0),1)),""),"")</f>
        <v/>
      </c>
      <c r="G1227" s="361" t="str">
        <f>IFERROR(IF(LEN(INDEX(PlansAndNotes!$F$6:$F$2005,ROW(B1227)-ROW($C$3)))=0,"",INDEX(PlansAndNotes!$F$6:$F$2005,ROW(B1227)-ROW($C$3))),"")</f>
        <v/>
      </c>
      <c r="H1227" s="361" t="str">
        <f>IFERROR(IF(LEN(C1227)&gt;0,IF(LEN(INDEX(TasksList!$G$6:$G$1005,MATCH(C1227,TasksList!$B$6:$B$1005,0),1))=0,"",INDEX(TasksList!$G$6:$G$1005,MATCH(C1227,TasksList!$B$6:$B$1005,0),1)),""),"")</f>
        <v/>
      </c>
      <c r="I1227" s="381"/>
      <c r="J1227" s="400"/>
      <c r="K1227" s="400"/>
      <c r="L1227" s="179"/>
      <c r="M1227" s="381"/>
      <c r="N1227" s="362" t="str">
        <f>IFERROR(IF(LEN(INDEX(PlansAndNotes!$D$6:$D$4005,ROW(B1227)-ROW($C$3)))=0,"",INDEX(PlansAndNotes!$D$6:$D$4005,ROW(B1227)-ROW($C$3))),"")</f>
        <v/>
      </c>
      <c r="O1227" s="165" t="str">
        <f t="shared" si="151"/>
        <v/>
      </c>
      <c r="P1227" s="363" t="str">
        <f>IFERROR(IF(LEN(INDEX(PlansAndNotes!$E$6:$E$4005,ROW(B1227)-ROW($C$3)))=0,"",INDEX(PlansAndNotes!$E$6:$E$4005,ROW(B1227)-ROW($C$3))),"")</f>
        <v/>
      </c>
      <c r="Q1227" s="363" t="str">
        <f>IFERROR(IF(LEN(INDEX(PlansAndNotes!$G$6:$G$4005,ROW(B1227)-ROW($C$3)))=0,"",INDEX(PlansAndNotes!$G$6:$G$4005,ROW(B1227)-ROW($C$3))),"")</f>
        <v/>
      </c>
      <c r="R1227" s="361" t="str">
        <f>IFERROR(IF(LEN(D1227)&gt;0,IF(LEN(INDEX(AdressBook!$C$6:$C$25,MATCH(D1227,AdressBook!$B$6:$B$25,0),1))=0,"",INDEX(AdressBook!$C$6:$C$25,MATCH(D1227,AdressBook!$B$6:$B$25,0),1)),""),"")</f>
        <v/>
      </c>
      <c r="S1227" s="165">
        <f>IF(LEN(C1227)&gt;0,IFERROR(IF(MATCH(C1227,C1228:$C$4004,0)&gt;0,-1,ROW(S1227)-ROW($S$3)),ROW(S1227)-ROW($S$3)),-1)</f>
        <v>-1</v>
      </c>
      <c r="T1227" s="165">
        <f t="shared" si="152"/>
        <v>0</v>
      </c>
      <c r="U1227" s="165" t="str">
        <f t="shared" si="153"/>
        <v/>
      </c>
      <c r="V1227" s="165" t="str">
        <f>IFERROR(IF(OR(C1227="",S1227&lt;0),"",IF(SUBTOTAL(3,C1227:C1227)=0,-1,SUBTOTAL(3,$C$4:C1227))),"")</f>
        <v/>
      </c>
      <c r="W1227" s="156" t="str">
        <f t="array" ref="W1227">IF(LEN(C1227)&gt;0,IFERROR(IF(MATCH(C1227,$C$3:$C1226,0)&gt;0,N1227-INDEX($N$3:N1226,SUMPRODUCT(MAX(ROW($C$3:$C1226)*(C1227=$C$3:$C1226)))-2,1),""),""),"")</f>
        <v/>
      </c>
      <c r="X1227" s="156">
        <f t="shared" ca="1" si="154"/>
        <v>1</v>
      </c>
      <c r="Y1227" s="156">
        <f t="shared" ca="1" si="155"/>
        <v>1</v>
      </c>
    </row>
    <row r="1228" spans="2:25" hidden="1" x14ac:dyDescent="0.25">
      <c r="B1228" s="390" t="str">
        <f>IFERROR(IF(LEN(INDEX(PlansAndNotes!$B$6:$B$2005,ROW(A1228)-ROW($B$3)))=0,"",INDEX(PlansAndNotes!$B$6:$B$2005,ROW(A1228)-ROW($B$3))),"")</f>
        <v/>
      </c>
      <c r="C1228" s="361" t="str">
        <f t="shared" si="150"/>
        <v/>
      </c>
      <c r="D1228" s="361" t="str">
        <f>IFERROR(IF(LEN(C1228)&gt;0,IF(LEN(INDEX(TasksList!$C$6:$C$1005,MATCH(C1228,TasksList!$B$6:$B$1005,0),1))=0,"",INDEX(TasksList!$C$6:$C$1005,MATCH(C1228,TasksList!$B$6:$B$1005,0),1)),""),"")</f>
        <v/>
      </c>
      <c r="E1228" s="361" t="str">
        <f>IFERROR(IF(LEN(C1228)&gt;0,IF(LEN(INDEX(TasksList!$F$6:$F$1005,MATCH(C1228,TasksList!$B$6:$B$1005,0),1))=0,"not set!",INDEX(TasksList!$F$6:$F$1005,MATCH(C1228,TasksList!$B$6:$B$1005,0),1)),""),"")</f>
        <v/>
      </c>
      <c r="F1228" s="360" t="str">
        <f>IFERROR(IF(LEN(D1228)&gt;0,IF(LEN(INDEX(AdressBook!$D$6:$D$25,MATCH(D1228,AdressBook!$B$6:$B$25,0),1))=0,"",INDEX(AdressBook!$D$6:$D$25,MATCH(D1228,AdressBook!$B$6:$B$25,0),1)),""),"")</f>
        <v/>
      </c>
      <c r="G1228" s="361" t="str">
        <f>IFERROR(IF(LEN(INDEX(PlansAndNotes!$F$6:$F$2005,ROW(B1228)-ROW($C$3)))=0,"",INDEX(PlansAndNotes!$F$6:$F$2005,ROW(B1228)-ROW($C$3))),"")</f>
        <v/>
      </c>
      <c r="H1228" s="361" t="str">
        <f>IFERROR(IF(LEN(C1228)&gt;0,IF(LEN(INDEX(TasksList!$G$6:$G$1005,MATCH(C1228,TasksList!$B$6:$B$1005,0),1))=0,"",INDEX(TasksList!$G$6:$G$1005,MATCH(C1228,TasksList!$B$6:$B$1005,0),1)),""),"")</f>
        <v/>
      </c>
      <c r="I1228" s="381"/>
      <c r="J1228" s="400"/>
      <c r="K1228" s="400"/>
      <c r="L1228" s="179"/>
      <c r="M1228" s="381"/>
      <c r="N1228" s="362" t="str">
        <f>IFERROR(IF(LEN(INDEX(PlansAndNotes!$D$6:$D$4005,ROW(B1228)-ROW($C$3)))=0,"",INDEX(PlansAndNotes!$D$6:$D$4005,ROW(B1228)-ROW($C$3))),"")</f>
        <v/>
      </c>
      <c r="O1228" s="165" t="str">
        <f t="shared" si="151"/>
        <v/>
      </c>
      <c r="P1228" s="363" t="str">
        <f>IFERROR(IF(LEN(INDEX(PlansAndNotes!$E$6:$E$4005,ROW(B1228)-ROW($C$3)))=0,"",INDEX(PlansAndNotes!$E$6:$E$4005,ROW(B1228)-ROW($C$3))),"")</f>
        <v/>
      </c>
      <c r="Q1228" s="363" t="str">
        <f>IFERROR(IF(LEN(INDEX(PlansAndNotes!$G$6:$G$4005,ROW(B1228)-ROW($C$3)))=0,"",INDEX(PlansAndNotes!$G$6:$G$4005,ROW(B1228)-ROW($C$3))),"")</f>
        <v/>
      </c>
      <c r="R1228" s="361" t="str">
        <f>IFERROR(IF(LEN(D1228)&gt;0,IF(LEN(INDEX(AdressBook!$C$6:$C$25,MATCH(D1228,AdressBook!$B$6:$B$25,0),1))=0,"",INDEX(AdressBook!$C$6:$C$25,MATCH(D1228,AdressBook!$B$6:$B$25,0),1)),""),"")</f>
        <v/>
      </c>
      <c r="S1228" s="165">
        <f>IF(LEN(C1228)&gt;0,IFERROR(IF(MATCH(C1228,C1229:$C$4004,0)&gt;0,-1,ROW(S1228)-ROW($S$3)),ROW(S1228)-ROW($S$3)),-1)</f>
        <v>-1</v>
      </c>
      <c r="T1228" s="165">
        <f t="shared" si="152"/>
        <v>0</v>
      </c>
      <c r="U1228" s="165" t="str">
        <f t="shared" si="153"/>
        <v/>
      </c>
      <c r="V1228" s="165" t="str">
        <f>IFERROR(IF(OR(C1228="",S1228&lt;0),"",IF(SUBTOTAL(3,C1228:C1228)=0,-1,SUBTOTAL(3,$C$4:C1228))),"")</f>
        <v/>
      </c>
      <c r="W1228" s="156" t="str">
        <f t="array" ref="W1228">IF(LEN(C1228)&gt;0,IFERROR(IF(MATCH(C1228,$C$3:$C1227,0)&gt;0,N1228-INDEX($N$3:N1227,SUMPRODUCT(MAX(ROW($C$3:$C1227)*(C1228=$C$3:$C1227)))-2,1),""),""),"")</f>
        <v/>
      </c>
      <c r="X1228" s="156">
        <f t="shared" ca="1" si="154"/>
        <v>1</v>
      </c>
      <c r="Y1228" s="156">
        <f t="shared" ca="1" si="155"/>
        <v>1</v>
      </c>
    </row>
    <row r="1229" spans="2:25" hidden="1" x14ac:dyDescent="0.25">
      <c r="B1229" s="390" t="str">
        <f>IFERROR(IF(LEN(INDEX(PlansAndNotes!$B$6:$B$2005,ROW(A1229)-ROW($B$3)))=0,"",INDEX(PlansAndNotes!$B$6:$B$2005,ROW(A1229)-ROW($B$3))),"")</f>
        <v/>
      </c>
      <c r="C1229" s="361" t="str">
        <f t="shared" si="150"/>
        <v/>
      </c>
      <c r="D1229" s="361" t="str">
        <f>IFERROR(IF(LEN(C1229)&gt;0,IF(LEN(INDEX(TasksList!$C$6:$C$1005,MATCH(C1229,TasksList!$B$6:$B$1005,0),1))=0,"",INDEX(TasksList!$C$6:$C$1005,MATCH(C1229,TasksList!$B$6:$B$1005,0),1)),""),"")</f>
        <v/>
      </c>
      <c r="E1229" s="361" t="str">
        <f>IFERROR(IF(LEN(C1229)&gt;0,IF(LEN(INDEX(TasksList!$F$6:$F$1005,MATCH(C1229,TasksList!$B$6:$B$1005,0),1))=0,"not set!",INDEX(TasksList!$F$6:$F$1005,MATCH(C1229,TasksList!$B$6:$B$1005,0),1)),""),"")</f>
        <v/>
      </c>
      <c r="F1229" s="360" t="str">
        <f>IFERROR(IF(LEN(D1229)&gt;0,IF(LEN(INDEX(AdressBook!$D$6:$D$25,MATCH(D1229,AdressBook!$B$6:$B$25,0),1))=0,"",INDEX(AdressBook!$D$6:$D$25,MATCH(D1229,AdressBook!$B$6:$B$25,0),1)),""),"")</f>
        <v/>
      </c>
      <c r="G1229" s="361" t="str">
        <f>IFERROR(IF(LEN(INDEX(PlansAndNotes!$F$6:$F$2005,ROW(B1229)-ROW($C$3)))=0,"",INDEX(PlansAndNotes!$F$6:$F$2005,ROW(B1229)-ROW($C$3))),"")</f>
        <v/>
      </c>
      <c r="H1229" s="361" t="str">
        <f>IFERROR(IF(LEN(C1229)&gt;0,IF(LEN(INDEX(TasksList!$G$6:$G$1005,MATCH(C1229,TasksList!$B$6:$B$1005,0),1))=0,"",INDEX(TasksList!$G$6:$G$1005,MATCH(C1229,TasksList!$B$6:$B$1005,0),1)),""),"")</f>
        <v/>
      </c>
      <c r="I1229" s="381"/>
      <c r="J1229" s="400"/>
      <c r="K1229" s="400"/>
      <c r="L1229" s="179"/>
      <c r="M1229" s="381"/>
      <c r="N1229" s="362" t="str">
        <f>IFERROR(IF(LEN(INDEX(PlansAndNotes!$D$6:$D$4005,ROW(B1229)-ROW($C$3)))=0,"",INDEX(PlansAndNotes!$D$6:$D$4005,ROW(B1229)-ROW($C$3))),"")</f>
        <v/>
      </c>
      <c r="O1229" s="165" t="str">
        <f t="shared" si="151"/>
        <v/>
      </c>
      <c r="P1229" s="363" t="str">
        <f>IFERROR(IF(LEN(INDEX(PlansAndNotes!$E$6:$E$4005,ROW(B1229)-ROW($C$3)))=0,"",INDEX(PlansAndNotes!$E$6:$E$4005,ROW(B1229)-ROW($C$3))),"")</f>
        <v/>
      </c>
      <c r="Q1229" s="363" t="str">
        <f>IFERROR(IF(LEN(INDEX(PlansAndNotes!$G$6:$G$4005,ROW(B1229)-ROW($C$3)))=0,"",INDEX(PlansAndNotes!$G$6:$G$4005,ROW(B1229)-ROW($C$3))),"")</f>
        <v/>
      </c>
      <c r="R1229" s="361" t="str">
        <f>IFERROR(IF(LEN(D1229)&gt;0,IF(LEN(INDEX(AdressBook!$C$6:$C$25,MATCH(D1229,AdressBook!$B$6:$B$25,0),1))=0,"",INDEX(AdressBook!$C$6:$C$25,MATCH(D1229,AdressBook!$B$6:$B$25,0),1)),""),"")</f>
        <v/>
      </c>
      <c r="S1229" s="165">
        <f>IF(LEN(C1229)&gt;0,IFERROR(IF(MATCH(C1229,C1230:$C$4004,0)&gt;0,-1,ROW(S1229)-ROW($S$3)),ROW(S1229)-ROW($S$3)),-1)</f>
        <v>-1</v>
      </c>
      <c r="T1229" s="165">
        <f t="shared" si="152"/>
        <v>0</v>
      </c>
      <c r="U1229" s="165" t="str">
        <f t="shared" si="153"/>
        <v/>
      </c>
      <c r="V1229" s="165" t="str">
        <f>IFERROR(IF(OR(C1229="",S1229&lt;0),"",IF(SUBTOTAL(3,C1229:C1229)=0,-1,SUBTOTAL(3,$C$4:C1229))),"")</f>
        <v/>
      </c>
      <c r="W1229" s="156" t="str">
        <f t="array" ref="W1229">IF(LEN(C1229)&gt;0,IFERROR(IF(MATCH(C1229,$C$3:$C1228,0)&gt;0,N1229-INDEX($N$3:N1228,SUMPRODUCT(MAX(ROW($C$3:$C1228)*(C1229=$C$3:$C1228)))-2,1),""),""),"")</f>
        <v/>
      </c>
      <c r="X1229" s="156">
        <f t="shared" ca="1" si="154"/>
        <v>1</v>
      </c>
      <c r="Y1229" s="156">
        <f t="shared" ca="1" si="155"/>
        <v>1</v>
      </c>
    </row>
    <row r="1230" spans="2:25" hidden="1" x14ac:dyDescent="0.25">
      <c r="B1230" s="390" t="str">
        <f>IFERROR(IF(LEN(INDEX(PlansAndNotes!$B$6:$B$2005,ROW(A1230)-ROW($B$3)))=0,"",INDEX(PlansAndNotes!$B$6:$B$2005,ROW(A1230)-ROW($B$3))),"")</f>
        <v/>
      </c>
      <c r="C1230" s="361" t="str">
        <f t="shared" si="150"/>
        <v/>
      </c>
      <c r="D1230" s="361" t="str">
        <f>IFERROR(IF(LEN(C1230)&gt;0,IF(LEN(INDEX(TasksList!$C$6:$C$1005,MATCH(C1230,TasksList!$B$6:$B$1005,0),1))=0,"",INDEX(TasksList!$C$6:$C$1005,MATCH(C1230,TasksList!$B$6:$B$1005,0),1)),""),"")</f>
        <v/>
      </c>
      <c r="E1230" s="361" t="str">
        <f>IFERROR(IF(LEN(C1230)&gt;0,IF(LEN(INDEX(TasksList!$F$6:$F$1005,MATCH(C1230,TasksList!$B$6:$B$1005,0),1))=0,"not set!",INDEX(TasksList!$F$6:$F$1005,MATCH(C1230,TasksList!$B$6:$B$1005,0),1)),""),"")</f>
        <v/>
      </c>
      <c r="F1230" s="360" t="str">
        <f>IFERROR(IF(LEN(D1230)&gt;0,IF(LEN(INDEX(AdressBook!$D$6:$D$25,MATCH(D1230,AdressBook!$B$6:$B$25,0),1))=0,"",INDEX(AdressBook!$D$6:$D$25,MATCH(D1230,AdressBook!$B$6:$B$25,0),1)),""),"")</f>
        <v/>
      </c>
      <c r="G1230" s="361" t="str">
        <f>IFERROR(IF(LEN(INDEX(PlansAndNotes!$F$6:$F$2005,ROW(B1230)-ROW($C$3)))=0,"",INDEX(PlansAndNotes!$F$6:$F$2005,ROW(B1230)-ROW($C$3))),"")</f>
        <v/>
      </c>
      <c r="H1230" s="361" t="str">
        <f>IFERROR(IF(LEN(C1230)&gt;0,IF(LEN(INDEX(TasksList!$G$6:$G$1005,MATCH(C1230,TasksList!$B$6:$B$1005,0),1))=0,"",INDEX(TasksList!$G$6:$G$1005,MATCH(C1230,TasksList!$B$6:$B$1005,0),1)),""),"")</f>
        <v/>
      </c>
      <c r="I1230" s="381"/>
      <c r="J1230" s="400"/>
      <c r="K1230" s="400"/>
      <c r="L1230" s="179"/>
      <c r="M1230" s="381"/>
      <c r="N1230" s="362" t="str">
        <f>IFERROR(IF(LEN(INDEX(PlansAndNotes!$D$6:$D$4005,ROW(B1230)-ROW($C$3)))=0,"",INDEX(PlansAndNotes!$D$6:$D$4005,ROW(B1230)-ROW($C$3))),"")</f>
        <v/>
      </c>
      <c r="O1230" s="165" t="str">
        <f t="shared" si="151"/>
        <v/>
      </c>
      <c r="P1230" s="363" t="str">
        <f>IFERROR(IF(LEN(INDEX(PlansAndNotes!$E$6:$E$4005,ROW(B1230)-ROW($C$3)))=0,"",INDEX(PlansAndNotes!$E$6:$E$4005,ROW(B1230)-ROW($C$3))),"")</f>
        <v/>
      </c>
      <c r="Q1230" s="363" t="str">
        <f>IFERROR(IF(LEN(INDEX(PlansAndNotes!$G$6:$G$4005,ROW(B1230)-ROW($C$3)))=0,"",INDEX(PlansAndNotes!$G$6:$G$4005,ROW(B1230)-ROW($C$3))),"")</f>
        <v/>
      </c>
      <c r="R1230" s="361" t="str">
        <f>IFERROR(IF(LEN(D1230)&gt;0,IF(LEN(INDEX(AdressBook!$C$6:$C$25,MATCH(D1230,AdressBook!$B$6:$B$25,0),1))=0,"",INDEX(AdressBook!$C$6:$C$25,MATCH(D1230,AdressBook!$B$6:$B$25,0),1)),""),"")</f>
        <v/>
      </c>
      <c r="S1230" s="165">
        <f>IF(LEN(C1230)&gt;0,IFERROR(IF(MATCH(C1230,C1231:$C$4004,0)&gt;0,-1,ROW(S1230)-ROW($S$3)),ROW(S1230)-ROW($S$3)),-1)</f>
        <v>-1</v>
      </c>
      <c r="T1230" s="165">
        <f t="shared" si="152"/>
        <v>0</v>
      </c>
      <c r="U1230" s="165" t="str">
        <f t="shared" si="153"/>
        <v/>
      </c>
      <c r="V1230" s="165" t="str">
        <f>IFERROR(IF(OR(C1230="",S1230&lt;0),"",IF(SUBTOTAL(3,C1230:C1230)=0,-1,SUBTOTAL(3,$C$4:C1230))),"")</f>
        <v/>
      </c>
      <c r="W1230" s="156" t="str">
        <f t="array" ref="W1230">IF(LEN(C1230)&gt;0,IFERROR(IF(MATCH(C1230,$C$3:$C1229,0)&gt;0,N1230-INDEX($N$3:N1229,SUMPRODUCT(MAX(ROW($C$3:$C1229)*(C1230=$C$3:$C1229)))-2,1),""),""),"")</f>
        <v/>
      </c>
      <c r="X1230" s="156">
        <f t="shared" ca="1" si="154"/>
        <v>1</v>
      </c>
      <c r="Y1230" s="156">
        <f t="shared" ca="1" si="155"/>
        <v>1</v>
      </c>
    </row>
    <row r="1231" spans="2:25" hidden="1" x14ac:dyDescent="0.25">
      <c r="B1231" s="390" t="str">
        <f>IFERROR(IF(LEN(INDEX(PlansAndNotes!$B$6:$B$2005,ROW(A1231)-ROW($B$3)))=0,"",INDEX(PlansAndNotes!$B$6:$B$2005,ROW(A1231)-ROW($B$3))),"")</f>
        <v/>
      </c>
      <c r="C1231" s="361" t="str">
        <f t="shared" si="150"/>
        <v/>
      </c>
      <c r="D1231" s="361" t="str">
        <f>IFERROR(IF(LEN(C1231)&gt;0,IF(LEN(INDEX(TasksList!$C$6:$C$1005,MATCH(C1231,TasksList!$B$6:$B$1005,0),1))=0,"",INDEX(TasksList!$C$6:$C$1005,MATCH(C1231,TasksList!$B$6:$B$1005,0),1)),""),"")</f>
        <v/>
      </c>
      <c r="E1231" s="361" t="str">
        <f>IFERROR(IF(LEN(C1231)&gt;0,IF(LEN(INDEX(TasksList!$F$6:$F$1005,MATCH(C1231,TasksList!$B$6:$B$1005,0),1))=0,"not set!",INDEX(TasksList!$F$6:$F$1005,MATCH(C1231,TasksList!$B$6:$B$1005,0),1)),""),"")</f>
        <v/>
      </c>
      <c r="F1231" s="360" t="str">
        <f>IFERROR(IF(LEN(D1231)&gt;0,IF(LEN(INDEX(AdressBook!$D$6:$D$25,MATCH(D1231,AdressBook!$B$6:$B$25,0),1))=0,"",INDEX(AdressBook!$D$6:$D$25,MATCH(D1231,AdressBook!$B$6:$B$25,0),1)),""),"")</f>
        <v/>
      </c>
      <c r="G1231" s="361" t="str">
        <f>IFERROR(IF(LEN(INDEX(PlansAndNotes!$F$6:$F$2005,ROW(B1231)-ROW($C$3)))=0,"",INDEX(PlansAndNotes!$F$6:$F$2005,ROW(B1231)-ROW($C$3))),"")</f>
        <v/>
      </c>
      <c r="H1231" s="361" t="str">
        <f>IFERROR(IF(LEN(C1231)&gt;0,IF(LEN(INDEX(TasksList!$G$6:$G$1005,MATCH(C1231,TasksList!$B$6:$B$1005,0),1))=0,"",INDEX(TasksList!$G$6:$G$1005,MATCH(C1231,TasksList!$B$6:$B$1005,0),1)),""),"")</f>
        <v/>
      </c>
      <c r="I1231" s="381"/>
      <c r="J1231" s="400"/>
      <c r="K1231" s="400"/>
      <c r="L1231" s="179"/>
      <c r="M1231" s="381"/>
      <c r="N1231" s="362" t="str">
        <f>IFERROR(IF(LEN(INDEX(PlansAndNotes!$D$6:$D$4005,ROW(B1231)-ROW($C$3)))=0,"",INDEX(PlansAndNotes!$D$6:$D$4005,ROW(B1231)-ROW($C$3))),"")</f>
        <v/>
      </c>
      <c r="O1231" s="165" t="str">
        <f t="shared" si="151"/>
        <v/>
      </c>
      <c r="P1231" s="363" t="str">
        <f>IFERROR(IF(LEN(INDEX(PlansAndNotes!$E$6:$E$4005,ROW(B1231)-ROW($C$3)))=0,"",INDEX(PlansAndNotes!$E$6:$E$4005,ROW(B1231)-ROW($C$3))),"")</f>
        <v/>
      </c>
      <c r="Q1231" s="363" t="str">
        <f>IFERROR(IF(LEN(INDEX(PlansAndNotes!$G$6:$G$4005,ROW(B1231)-ROW($C$3)))=0,"",INDEX(PlansAndNotes!$G$6:$G$4005,ROW(B1231)-ROW($C$3))),"")</f>
        <v/>
      </c>
      <c r="R1231" s="361" t="str">
        <f>IFERROR(IF(LEN(D1231)&gt;0,IF(LEN(INDEX(AdressBook!$C$6:$C$25,MATCH(D1231,AdressBook!$B$6:$B$25,0),1))=0,"",INDEX(AdressBook!$C$6:$C$25,MATCH(D1231,AdressBook!$B$6:$B$25,0),1)),""),"")</f>
        <v/>
      </c>
      <c r="S1231" s="165">
        <f>IF(LEN(C1231)&gt;0,IFERROR(IF(MATCH(C1231,C1232:$C$4004,0)&gt;0,-1,ROW(S1231)-ROW($S$3)),ROW(S1231)-ROW($S$3)),-1)</f>
        <v>-1</v>
      </c>
      <c r="T1231" s="165">
        <f t="shared" si="152"/>
        <v>0</v>
      </c>
      <c r="U1231" s="165" t="str">
        <f t="shared" si="153"/>
        <v/>
      </c>
      <c r="V1231" s="165" t="str">
        <f>IFERROR(IF(OR(C1231="",S1231&lt;0),"",IF(SUBTOTAL(3,C1231:C1231)=0,-1,SUBTOTAL(3,$C$4:C1231))),"")</f>
        <v/>
      </c>
      <c r="W1231" s="156" t="str">
        <f t="array" ref="W1231">IF(LEN(C1231)&gt;0,IFERROR(IF(MATCH(C1231,$C$3:$C1230,0)&gt;0,N1231-INDEX($N$3:N1230,SUMPRODUCT(MAX(ROW($C$3:$C1230)*(C1231=$C$3:$C1230)))-2,1),""),""),"")</f>
        <v/>
      </c>
      <c r="X1231" s="156">
        <f t="shared" ca="1" si="154"/>
        <v>1</v>
      </c>
      <c r="Y1231" s="156">
        <f t="shared" ca="1" si="155"/>
        <v>1</v>
      </c>
    </row>
    <row r="1232" spans="2:25" hidden="1" x14ac:dyDescent="0.25">
      <c r="B1232" s="390" t="str">
        <f>IFERROR(IF(LEN(INDEX(PlansAndNotes!$B$6:$B$2005,ROW(A1232)-ROW($B$3)))=0,"",INDEX(PlansAndNotes!$B$6:$B$2005,ROW(A1232)-ROW($B$3))),"")</f>
        <v/>
      </c>
      <c r="C1232" s="361" t="str">
        <f t="shared" si="150"/>
        <v/>
      </c>
      <c r="D1232" s="361" t="str">
        <f>IFERROR(IF(LEN(C1232)&gt;0,IF(LEN(INDEX(TasksList!$C$6:$C$1005,MATCH(C1232,TasksList!$B$6:$B$1005,0),1))=0,"",INDEX(TasksList!$C$6:$C$1005,MATCH(C1232,TasksList!$B$6:$B$1005,0),1)),""),"")</f>
        <v/>
      </c>
      <c r="E1232" s="361" t="str">
        <f>IFERROR(IF(LEN(C1232)&gt;0,IF(LEN(INDEX(TasksList!$F$6:$F$1005,MATCH(C1232,TasksList!$B$6:$B$1005,0),1))=0,"not set!",INDEX(TasksList!$F$6:$F$1005,MATCH(C1232,TasksList!$B$6:$B$1005,0),1)),""),"")</f>
        <v/>
      </c>
      <c r="F1232" s="360" t="str">
        <f>IFERROR(IF(LEN(D1232)&gt;0,IF(LEN(INDEX(AdressBook!$D$6:$D$25,MATCH(D1232,AdressBook!$B$6:$B$25,0),1))=0,"",INDEX(AdressBook!$D$6:$D$25,MATCH(D1232,AdressBook!$B$6:$B$25,0),1)),""),"")</f>
        <v/>
      </c>
      <c r="G1232" s="361" t="str">
        <f>IFERROR(IF(LEN(INDEX(PlansAndNotes!$F$6:$F$2005,ROW(B1232)-ROW($C$3)))=0,"",INDEX(PlansAndNotes!$F$6:$F$2005,ROW(B1232)-ROW($C$3))),"")</f>
        <v/>
      </c>
      <c r="H1232" s="361" t="str">
        <f>IFERROR(IF(LEN(C1232)&gt;0,IF(LEN(INDEX(TasksList!$G$6:$G$1005,MATCH(C1232,TasksList!$B$6:$B$1005,0),1))=0,"",INDEX(TasksList!$G$6:$G$1005,MATCH(C1232,TasksList!$B$6:$B$1005,0),1)),""),"")</f>
        <v/>
      </c>
      <c r="I1232" s="381"/>
      <c r="J1232" s="400"/>
      <c r="K1232" s="400"/>
      <c r="L1232" s="179"/>
      <c r="M1232" s="381"/>
      <c r="N1232" s="362" t="str">
        <f>IFERROR(IF(LEN(INDEX(PlansAndNotes!$D$6:$D$4005,ROW(B1232)-ROW($C$3)))=0,"",INDEX(PlansAndNotes!$D$6:$D$4005,ROW(B1232)-ROW($C$3))),"")</f>
        <v/>
      </c>
      <c r="O1232" s="165" t="str">
        <f t="shared" si="151"/>
        <v/>
      </c>
      <c r="P1232" s="363" t="str">
        <f>IFERROR(IF(LEN(INDEX(PlansAndNotes!$E$6:$E$4005,ROW(B1232)-ROW($C$3)))=0,"",INDEX(PlansAndNotes!$E$6:$E$4005,ROW(B1232)-ROW($C$3))),"")</f>
        <v/>
      </c>
      <c r="Q1232" s="363" t="str">
        <f>IFERROR(IF(LEN(INDEX(PlansAndNotes!$G$6:$G$4005,ROW(B1232)-ROW($C$3)))=0,"",INDEX(PlansAndNotes!$G$6:$G$4005,ROW(B1232)-ROW($C$3))),"")</f>
        <v/>
      </c>
      <c r="R1232" s="361" t="str">
        <f>IFERROR(IF(LEN(D1232)&gt;0,IF(LEN(INDEX(AdressBook!$C$6:$C$25,MATCH(D1232,AdressBook!$B$6:$B$25,0),1))=0,"",INDEX(AdressBook!$C$6:$C$25,MATCH(D1232,AdressBook!$B$6:$B$25,0),1)),""),"")</f>
        <v/>
      </c>
      <c r="S1232" s="165">
        <f>IF(LEN(C1232)&gt;0,IFERROR(IF(MATCH(C1232,C1233:$C$4004,0)&gt;0,-1,ROW(S1232)-ROW($S$3)),ROW(S1232)-ROW($S$3)),-1)</f>
        <v>-1</v>
      </c>
      <c r="T1232" s="165">
        <f t="shared" si="152"/>
        <v>0</v>
      </c>
      <c r="U1232" s="165" t="str">
        <f t="shared" si="153"/>
        <v/>
      </c>
      <c r="V1232" s="165" t="str">
        <f>IFERROR(IF(OR(C1232="",S1232&lt;0),"",IF(SUBTOTAL(3,C1232:C1232)=0,-1,SUBTOTAL(3,$C$4:C1232))),"")</f>
        <v/>
      </c>
      <c r="W1232" s="156" t="str">
        <f t="array" ref="W1232">IF(LEN(C1232)&gt;0,IFERROR(IF(MATCH(C1232,$C$3:$C1231,0)&gt;0,N1232-INDEX($N$3:N1231,SUMPRODUCT(MAX(ROW($C$3:$C1231)*(C1232=$C$3:$C1231)))-2,1),""),""),"")</f>
        <v/>
      </c>
      <c r="X1232" s="156">
        <f t="shared" ca="1" si="154"/>
        <v>1</v>
      </c>
      <c r="Y1232" s="156">
        <f t="shared" ca="1" si="155"/>
        <v>1</v>
      </c>
    </row>
    <row r="1233" spans="2:25" hidden="1" x14ac:dyDescent="0.25">
      <c r="B1233" s="390" t="str">
        <f>IFERROR(IF(LEN(INDEX(PlansAndNotes!$B$6:$B$2005,ROW(A1233)-ROW($B$3)))=0,"",INDEX(PlansAndNotes!$B$6:$B$2005,ROW(A1233)-ROW($B$3))),"")</f>
        <v/>
      </c>
      <c r="C1233" s="361" t="str">
        <f t="shared" si="150"/>
        <v/>
      </c>
      <c r="D1233" s="361" t="str">
        <f>IFERROR(IF(LEN(C1233)&gt;0,IF(LEN(INDEX(TasksList!$C$6:$C$1005,MATCH(C1233,TasksList!$B$6:$B$1005,0),1))=0,"",INDEX(TasksList!$C$6:$C$1005,MATCH(C1233,TasksList!$B$6:$B$1005,0),1)),""),"")</f>
        <v/>
      </c>
      <c r="E1233" s="361" t="str">
        <f>IFERROR(IF(LEN(C1233)&gt;0,IF(LEN(INDEX(TasksList!$F$6:$F$1005,MATCH(C1233,TasksList!$B$6:$B$1005,0),1))=0,"not set!",INDEX(TasksList!$F$6:$F$1005,MATCH(C1233,TasksList!$B$6:$B$1005,0),1)),""),"")</f>
        <v/>
      </c>
      <c r="F1233" s="360" t="str">
        <f>IFERROR(IF(LEN(D1233)&gt;0,IF(LEN(INDEX(AdressBook!$D$6:$D$25,MATCH(D1233,AdressBook!$B$6:$B$25,0),1))=0,"",INDEX(AdressBook!$D$6:$D$25,MATCH(D1233,AdressBook!$B$6:$B$25,0),1)),""),"")</f>
        <v/>
      </c>
      <c r="G1233" s="361" t="str">
        <f>IFERROR(IF(LEN(INDEX(PlansAndNotes!$F$6:$F$2005,ROW(B1233)-ROW($C$3)))=0,"",INDEX(PlansAndNotes!$F$6:$F$2005,ROW(B1233)-ROW($C$3))),"")</f>
        <v/>
      </c>
      <c r="H1233" s="361" t="str">
        <f>IFERROR(IF(LEN(C1233)&gt;0,IF(LEN(INDEX(TasksList!$G$6:$G$1005,MATCH(C1233,TasksList!$B$6:$B$1005,0),1))=0,"",INDEX(TasksList!$G$6:$G$1005,MATCH(C1233,TasksList!$B$6:$B$1005,0),1)),""),"")</f>
        <v/>
      </c>
      <c r="I1233" s="381"/>
      <c r="J1233" s="400"/>
      <c r="K1233" s="400"/>
      <c r="L1233" s="179"/>
      <c r="M1233" s="381"/>
      <c r="N1233" s="362" t="str">
        <f>IFERROR(IF(LEN(INDEX(PlansAndNotes!$D$6:$D$4005,ROW(B1233)-ROW($C$3)))=0,"",INDEX(PlansAndNotes!$D$6:$D$4005,ROW(B1233)-ROW($C$3))),"")</f>
        <v/>
      </c>
      <c r="O1233" s="165" t="str">
        <f t="shared" si="151"/>
        <v/>
      </c>
      <c r="P1233" s="363" t="str">
        <f>IFERROR(IF(LEN(INDEX(PlansAndNotes!$E$6:$E$4005,ROW(B1233)-ROW($C$3)))=0,"",INDEX(PlansAndNotes!$E$6:$E$4005,ROW(B1233)-ROW($C$3))),"")</f>
        <v/>
      </c>
      <c r="Q1233" s="363" t="str">
        <f>IFERROR(IF(LEN(INDEX(PlansAndNotes!$G$6:$G$4005,ROW(B1233)-ROW($C$3)))=0,"",INDEX(PlansAndNotes!$G$6:$G$4005,ROW(B1233)-ROW($C$3))),"")</f>
        <v/>
      </c>
      <c r="R1233" s="361" t="str">
        <f>IFERROR(IF(LEN(D1233)&gt;0,IF(LEN(INDEX(AdressBook!$C$6:$C$25,MATCH(D1233,AdressBook!$B$6:$B$25,0),1))=0,"",INDEX(AdressBook!$C$6:$C$25,MATCH(D1233,AdressBook!$B$6:$B$25,0),1)),""),"")</f>
        <v/>
      </c>
      <c r="S1233" s="165">
        <f>IF(LEN(C1233)&gt;0,IFERROR(IF(MATCH(C1233,C1234:$C$4004,0)&gt;0,-1,ROW(S1233)-ROW($S$3)),ROW(S1233)-ROW($S$3)),-1)</f>
        <v>-1</v>
      </c>
      <c r="T1233" s="165">
        <f t="shared" si="152"/>
        <v>0</v>
      </c>
      <c r="U1233" s="165" t="str">
        <f t="shared" si="153"/>
        <v/>
      </c>
      <c r="V1233" s="165" t="str">
        <f>IFERROR(IF(OR(C1233="",S1233&lt;0),"",IF(SUBTOTAL(3,C1233:C1233)=0,-1,SUBTOTAL(3,$C$4:C1233))),"")</f>
        <v/>
      </c>
      <c r="W1233" s="156" t="str">
        <f t="array" ref="W1233">IF(LEN(C1233)&gt;0,IFERROR(IF(MATCH(C1233,$C$3:$C1232,0)&gt;0,N1233-INDEX($N$3:N1232,SUMPRODUCT(MAX(ROW($C$3:$C1232)*(C1233=$C$3:$C1232)))-2,1),""),""),"")</f>
        <v/>
      </c>
      <c r="X1233" s="156">
        <f t="shared" ca="1" si="154"/>
        <v>1</v>
      </c>
      <c r="Y1233" s="156">
        <f t="shared" ca="1" si="155"/>
        <v>1</v>
      </c>
    </row>
    <row r="1234" spans="2:25" hidden="1" x14ac:dyDescent="0.25">
      <c r="B1234" s="390" t="str">
        <f>IFERROR(IF(LEN(INDEX(PlansAndNotes!$B$6:$B$2005,ROW(A1234)-ROW($B$3)))=0,"",INDEX(PlansAndNotes!$B$6:$B$2005,ROW(A1234)-ROW($B$3))),"")</f>
        <v/>
      </c>
      <c r="C1234" s="361" t="str">
        <f t="shared" si="150"/>
        <v/>
      </c>
      <c r="D1234" s="361" t="str">
        <f>IFERROR(IF(LEN(C1234)&gt;0,IF(LEN(INDEX(TasksList!$C$6:$C$1005,MATCH(C1234,TasksList!$B$6:$B$1005,0),1))=0,"",INDEX(TasksList!$C$6:$C$1005,MATCH(C1234,TasksList!$B$6:$B$1005,0),1)),""),"")</f>
        <v/>
      </c>
      <c r="E1234" s="361" t="str">
        <f>IFERROR(IF(LEN(C1234)&gt;0,IF(LEN(INDEX(TasksList!$F$6:$F$1005,MATCH(C1234,TasksList!$B$6:$B$1005,0),1))=0,"not set!",INDEX(TasksList!$F$6:$F$1005,MATCH(C1234,TasksList!$B$6:$B$1005,0),1)),""),"")</f>
        <v/>
      </c>
      <c r="F1234" s="360" t="str">
        <f>IFERROR(IF(LEN(D1234)&gt;0,IF(LEN(INDEX(AdressBook!$D$6:$D$25,MATCH(D1234,AdressBook!$B$6:$B$25,0),1))=0,"",INDEX(AdressBook!$D$6:$D$25,MATCH(D1234,AdressBook!$B$6:$B$25,0),1)),""),"")</f>
        <v/>
      </c>
      <c r="G1234" s="361" t="str">
        <f>IFERROR(IF(LEN(INDEX(PlansAndNotes!$F$6:$F$2005,ROW(B1234)-ROW($C$3)))=0,"",INDEX(PlansAndNotes!$F$6:$F$2005,ROW(B1234)-ROW($C$3))),"")</f>
        <v/>
      </c>
      <c r="H1234" s="361" t="str">
        <f>IFERROR(IF(LEN(C1234)&gt;0,IF(LEN(INDEX(TasksList!$G$6:$G$1005,MATCH(C1234,TasksList!$B$6:$B$1005,0),1))=0,"",INDEX(TasksList!$G$6:$G$1005,MATCH(C1234,TasksList!$B$6:$B$1005,0),1)),""),"")</f>
        <v/>
      </c>
      <c r="I1234" s="381"/>
      <c r="J1234" s="400"/>
      <c r="K1234" s="400"/>
      <c r="L1234" s="179"/>
      <c r="M1234" s="381"/>
      <c r="N1234" s="362" t="str">
        <f>IFERROR(IF(LEN(INDEX(PlansAndNotes!$D$6:$D$4005,ROW(B1234)-ROW($C$3)))=0,"",INDEX(PlansAndNotes!$D$6:$D$4005,ROW(B1234)-ROW($C$3))),"")</f>
        <v/>
      </c>
      <c r="O1234" s="165" t="str">
        <f t="shared" si="151"/>
        <v/>
      </c>
      <c r="P1234" s="363" t="str">
        <f>IFERROR(IF(LEN(INDEX(PlansAndNotes!$E$6:$E$4005,ROW(B1234)-ROW($C$3)))=0,"",INDEX(PlansAndNotes!$E$6:$E$4005,ROW(B1234)-ROW($C$3))),"")</f>
        <v/>
      </c>
      <c r="Q1234" s="363" t="str">
        <f>IFERROR(IF(LEN(INDEX(PlansAndNotes!$G$6:$G$4005,ROW(B1234)-ROW($C$3)))=0,"",INDEX(PlansAndNotes!$G$6:$G$4005,ROW(B1234)-ROW($C$3))),"")</f>
        <v/>
      </c>
      <c r="R1234" s="361" t="str">
        <f>IFERROR(IF(LEN(D1234)&gt;0,IF(LEN(INDEX(AdressBook!$C$6:$C$25,MATCH(D1234,AdressBook!$B$6:$B$25,0),1))=0,"",INDEX(AdressBook!$C$6:$C$25,MATCH(D1234,AdressBook!$B$6:$B$25,0),1)),""),"")</f>
        <v/>
      </c>
      <c r="S1234" s="165">
        <f>IF(LEN(C1234)&gt;0,IFERROR(IF(MATCH(C1234,C1235:$C$4004,0)&gt;0,-1,ROW(S1234)-ROW($S$3)),ROW(S1234)-ROW($S$3)),-1)</f>
        <v>-1</v>
      </c>
      <c r="T1234" s="165">
        <f t="shared" si="152"/>
        <v>0</v>
      </c>
      <c r="U1234" s="165" t="str">
        <f t="shared" si="153"/>
        <v/>
      </c>
      <c r="V1234" s="165" t="str">
        <f>IFERROR(IF(OR(C1234="",S1234&lt;0),"",IF(SUBTOTAL(3,C1234:C1234)=0,-1,SUBTOTAL(3,$C$4:C1234))),"")</f>
        <v/>
      </c>
      <c r="W1234" s="156" t="str">
        <f t="array" ref="W1234">IF(LEN(C1234)&gt;0,IFERROR(IF(MATCH(C1234,$C$3:$C1233,0)&gt;0,N1234-INDEX($N$3:N1233,SUMPRODUCT(MAX(ROW($C$3:$C1233)*(C1234=$C$3:$C1233)))-2,1),""),""),"")</f>
        <v/>
      </c>
      <c r="X1234" s="156">
        <f t="shared" ca="1" si="154"/>
        <v>1</v>
      </c>
      <c r="Y1234" s="156">
        <f t="shared" ca="1" si="155"/>
        <v>1</v>
      </c>
    </row>
    <row r="1235" spans="2:25" hidden="1" x14ac:dyDescent="0.25">
      <c r="B1235" s="390" t="str">
        <f>IFERROR(IF(LEN(INDEX(PlansAndNotes!$B$6:$B$2005,ROW(A1235)-ROW($B$3)))=0,"",INDEX(PlansAndNotes!$B$6:$B$2005,ROW(A1235)-ROW($B$3))),"")</f>
        <v/>
      </c>
      <c r="C1235" s="361" t="str">
        <f t="shared" si="150"/>
        <v/>
      </c>
      <c r="D1235" s="361" t="str">
        <f>IFERROR(IF(LEN(C1235)&gt;0,IF(LEN(INDEX(TasksList!$C$6:$C$1005,MATCH(C1235,TasksList!$B$6:$B$1005,0),1))=0,"",INDEX(TasksList!$C$6:$C$1005,MATCH(C1235,TasksList!$B$6:$B$1005,0),1)),""),"")</f>
        <v/>
      </c>
      <c r="E1235" s="361" t="str">
        <f>IFERROR(IF(LEN(C1235)&gt;0,IF(LEN(INDEX(TasksList!$F$6:$F$1005,MATCH(C1235,TasksList!$B$6:$B$1005,0),1))=0,"not set!",INDEX(TasksList!$F$6:$F$1005,MATCH(C1235,TasksList!$B$6:$B$1005,0),1)),""),"")</f>
        <v/>
      </c>
      <c r="F1235" s="360" t="str">
        <f>IFERROR(IF(LEN(D1235)&gt;0,IF(LEN(INDEX(AdressBook!$D$6:$D$25,MATCH(D1235,AdressBook!$B$6:$B$25,0),1))=0,"",INDEX(AdressBook!$D$6:$D$25,MATCH(D1235,AdressBook!$B$6:$B$25,0),1)),""),"")</f>
        <v/>
      </c>
      <c r="G1235" s="361" t="str">
        <f>IFERROR(IF(LEN(INDEX(PlansAndNotes!$F$6:$F$2005,ROW(B1235)-ROW($C$3)))=0,"",INDEX(PlansAndNotes!$F$6:$F$2005,ROW(B1235)-ROW($C$3))),"")</f>
        <v/>
      </c>
      <c r="H1235" s="361" t="str">
        <f>IFERROR(IF(LEN(C1235)&gt;0,IF(LEN(INDEX(TasksList!$G$6:$G$1005,MATCH(C1235,TasksList!$B$6:$B$1005,0),1))=0,"",INDEX(TasksList!$G$6:$G$1005,MATCH(C1235,TasksList!$B$6:$B$1005,0),1)),""),"")</f>
        <v/>
      </c>
      <c r="I1235" s="381"/>
      <c r="J1235" s="400"/>
      <c r="K1235" s="400"/>
      <c r="L1235" s="179"/>
      <c r="M1235" s="381"/>
      <c r="N1235" s="362" t="str">
        <f>IFERROR(IF(LEN(INDEX(PlansAndNotes!$D$6:$D$4005,ROW(B1235)-ROW($C$3)))=0,"",INDEX(PlansAndNotes!$D$6:$D$4005,ROW(B1235)-ROW($C$3))),"")</f>
        <v/>
      </c>
      <c r="O1235" s="165" t="str">
        <f t="shared" si="151"/>
        <v/>
      </c>
      <c r="P1235" s="363" t="str">
        <f>IFERROR(IF(LEN(INDEX(PlansAndNotes!$E$6:$E$4005,ROW(B1235)-ROW($C$3)))=0,"",INDEX(PlansAndNotes!$E$6:$E$4005,ROW(B1235)-ROW($C$3))),"")</f>
        <v/>
      </c>
      <c r="Q1235" s="363" t="str">
        <f>IFERROR(IF(LEN(INDEX(PlansAndNotes!$G$6:$G$4005,ROW(B1235)-ROW($C$3)))=0,"",INDEX(PlansAndNotes!$G$6:$G$4005,ROW(B1235)-ROW($C$3))),"")</f>
        <v/>
      </c>
      <c r="R1235" s="361" t="str">
        <f>IFERROR(IF(LEN(D1235)&gt;0,IF(LEN(INDEX(AdressBook!$C$6:$C$25,MATCH(D1235,AdressBook!$B$6:$B$25,0),1))=0,"",INDEX(AdressBook!$C$6:$C$25,MATCH(D1235,AdressBook!$B$6:$B$25,0),1)),""),"")</f>
        <v/>
      </c>
      <c r="S1235" s="165">
        <f>IF(LEN(C1235)&gt;0,IFERROR(IF(MATCH(C1235,C1236:$C$4004,0)&gt;0,-1,ROW(S1235)-ROW($S$3)),ROW(S1235)-ROW($S$3)),-1)</f>
        <v>-1</v>
      </c>
      <c r="T1235" s="165">
        <f t="shared" si="152"/>
        <v>0</v>
      </c>
      <c r="U1235" s="165" t="str">
        <f t="shared" si="153"/>
        <v/>
      </c>
      <c r="V1235" s="165" t="str">
        <f>IFERROR(IF(OR(C1235="",S1235&lt;0),"",IF(SUBTOTAL(3,C1235:C1235)=0,-1,SUBTOTAL(3,$C$4:C1235))),"")</f>
        <v/>
      </c>
      <c r="W1235" s="156" t="str">
        <f t="array" ref="W1235">IF(LEN(C1235)&gt;0,IFERROR(IF(MATCH(C1235,$C$3:$C1234,0)&gt;0,N1235-INDEX($N$3:N1234,SUMPRODUCT(MAX(ROW($C$3:$C1234)*(C1235=$C$3:$C1234)))-2,1),""),""),"")</f>
        <v/>
      </c>
      <c r="X1235" s="156">
        <f t="shared" ca="1" si="154"/>
        <v>1</v>
      </c>
      <c r="Y1235" s="156">
        <f t="shared" ca="1" si="155"/>
        <v>1</v>
      </c>
    </row>
    <row r="1236" spans="2:25" hidden="1" x14ac:dyDescent="0.25">
      <c r="B1236" s="390" t="str">
        <f>IFERROR(IF(LEN(INDEX(PlansAndNotes!$B$6:$B$2005,ROW(A1236)-ROW($B$3)))=0,"",INDEX(PlansAndNotes!$B$6:$B$2005,ROW(A1236)-ROW($B$3))),"")</f>
        <v/>
      </c>
      <c r="C1236" s="361" t="str">
        <f t="shared" si="150"/>
        <v/>
      </c>
      <c r="D1236" s="361" t="str">
        <f>IFERROR(IF(LEN(C1236)&gt;0,IF(LEN(INDEX(TasksList!$C$6:$C$1005,MATCH(C1236,TasksList!$B$6:$B$1005,0),1))=0,"",INDEX(TasksList!$C$6:$C$1005,MATCH(C1236,TasksList!$B$6:$B$1005,0),1)),""),"")</f>
        <v/>
      </c>
      <c r="E1236" s="361" t="str">
        <f>IFERROR(IF(LEN(C1236)&gt;0,IF(LEN(INDEX(TasksList!$F$6:$F$1005,MATCH(C1236,TasksList!$B$6:$B$1005,0),1))=0,"not set!",INDEX(TasksList!$F$6:$F$1005,MATCH(C1236,TasksList!$B$6:$B$1005,0),1)),""),"")</f>
        <v/>
      </c>
      <c r="F1236" s="360" t="str">
        <f>IFERROR(IF(LEN(D1236)&gt;0,IF(LEN(INDEX(AdressBook!$D$6:$D$25,MATCH(D1236,AdressBook!$B$6:$B$25,0),1))=0,"",INDEX(AdressBook!$D$6:$D$25,MATCH(D1236,AdressBook!$B$6:$B$25,0),1)),""),"")</f>
        <v/>
      </c>
      <c r="G1236" s="361" t="str">
        <f>IFERROR(IF(LEN(INDEX(PlansAndNotes!$F$6:$F$2005,ROW(B1236)-ROW($C$3)))=0,"",INDEX(PlansAndNotes!$F$6:$F$2005,ROW(B1236)-ROW($C$3))),"")</f>
        <v/>
      </c>
      <c r="H1236" s="361" t="str">
        <f>IFERROR(IF(LEN(C1236)&gt;0,IF(LEN(INDEX(TasksList!$G$6:$G$1005,MATCH(C1236,TasksList!$B$6:$B$1005,0),1))=0,"",INDEX(TasksList!$G$6:$G$1005,MATCH(C1236,TasksList!$B$6:$B$1005,0),1)),""),"")</f>
        <v/>
      </c>
      <c r="I1236" s="381"/>
      <c r="J1236" s="400"/>
      <c r="K1236" s="400"/>
      <c r="L1236" s="179"/>
      <c r="M1236" s="381"/>
      <c r="N1236" s="362" t="str">
        <f>IFERROR(IF(LEN(INDEX(PlansAndNotes!$D$6:$D$4005,ROW(B1236)-ROW($C$3)))=0,"",INDEX(PlansAndNotes!$D$6:$D$4005,ROW(B1236)-ROW($C$3))),"")</f>
        <v/>
      </c>
      <c r="O1236" s="165" t="str">
        <f t="shared" si="151"/>
        <v/>
      </c>
      <c r="P1236" s="363" t="str">
        <f>IFERROR(IF(LEN(INDEX(PlansAndNotes!$E$6:$E$4005,ROW(B1236)-ROW($C$3)))=0,"",INDEX(PlansAndNotes!$E$6:$E$4005,ROW(B1236)-ROW($C$3))),"")</f>
        <v/>
      </c>
      <c r="Q1236" s="363" t="str">
        <f>IFERROR(IF(LEN(INDEX(PlansAndNotes!$G$6:$G$4005,ROW(B1236)-ROW($C$3)))=0,"",INDEX(PlansAndNotes!$G$6:$G$4005,ROW(B1236)-ROW($C$3))),"")</f>
        <v/>
      </c>
      <c r="R1236" s="361" t="str">
        <f>IFERROR(IF(LEN(D1236)&gt;0,IF(LEN(INDEX(AdressBook!$C$6:$C$25,MATCH(D1236,AdressBook!$B$6:$B$25,0),1))=0,"",INDEX(AdressBook!$C$6:$C$25,MATCH(D1236,AdressBook!$B$6:$B$25,0),1)),""),"")</f>
        <v/>
      </c>
      <c r="S1236" s="165">
        <f>IF(LEN(C1236)&gt;0,IFERROR(IF(MATCH(C1236,C1237:$C$4004,0)&gt;0,-1,ROW(S1236)-ROW($S$3)),ROW(S1236)-ROW($S$3)),-1)</f>
        <v>-1</v>
      </c>
      <c r="T1236" s="165">
        <f t="shared" si="152"/>
        <v>0</v>
      </c>
      <c r="U1236" s="165" t="str">
        <f t="shared" si="153"/>
        <v/>
      </c>
      <c r="V1236" s="165" t="str">
        <f>IFERROR(IF(OR(C1236="",S1236&lt;0),"",IF(SUBTOTAL(3,C1236:C1236)=0,-1,SUBTOTAL(3,$C$4:C1236))),"")</f>
        <v/>
      </c>
      <c r="W1236" s="156" t="str">
        <f t="array" ref="W1236">IF(LEN(C1236)&gt;0,IFERROR(IF(MATCH(C1236,$C$3:$C1235,0)&gt;0,N1236-INDEX($N$3:N1235,SUMPRODUCT(MAX(ROW($C$3:$C1235)*(C1236=$C$3:$C1235)))-2,1),""),""),"")</f>
        <v/>
      </c>
      <c r="X1236" s="156">
        <f t="shared" ca="1" si="154"/>
        <v>1</v>
      </c>
      <c r="Y1236" s="156">
        <f t="shared" ca="1" si="155"/>
        <v>1</v>
      </c>
    </row>
    <row r="1237" spans="2:25" hidden="1" x14ac:dyDescent="0.25">
      <c r="B1237" s="390" t="str">
        <f>IFERROR(IF(LEN(INDEX(PlansAndNotes!$B$6:$B$2005,ROW(A1237)-ROW($B$3)))=0,"",INDEX(PlansAndNotes!$B$6:$B$2005,ROW(A1237)-ROW($B$3))),"")</f>
        <v/>
      </c>
      <c r="C1237" s="361" t="str">
        <f t="shared" si="150"/>
        <v/>
      </c>
      <c r="D1237" s="361" t="str">
        <f>IFERROR(IF(LEN(C1237)&gt;0,IF(LEN(INDEX(TasksList!$C$6:$C$1005,MATCH(C1237,TasksList!$B$6:$B$1005,0),1))=0,"",INDEX(TasksList!$C$6:$C$1005,MATCH(C1237,TasksList!$B$6:$B$1005,0),1)),""),"")</f>
        <v/>
      </c>
      <c r="E1237" s="361" t="str">
        <f>IFERROR(IF(LEN(C1237)&gt;0,IF(LEN(INDEX(TasksList!$F$6:$F$1005,MATCH(C1237,TasksList!$B$6:$B$1005,0),1))=0,"not set!",INDEX(TasksList!$F$6:$F$1005,MATCH(C1237,TasksList!$B$6:$B$1005,0),1)),""),"")</f>
        <v/>
      </c>
      <c r="F1237" s="360" t="str">
        <f>IFERROR(IF(LEN(D1237)&gt;0,IF(LEN(INDEX(AdressBook!$D$6:$D$25,MATCH(D1237,AdressBook!$B$6:$B$25,0),1))=0,"",INDEX(AdressBook!$D$6:$D$25,MATCH(D1237,AdressBook!$B$6:$B$25,0),1)),""),"")</f>
        <v/>
      </c>
      <c r="G1237" s="361" t="str">
        <f>IFERROR(IF(LEN(INDEX(PlansAndNotes!$F$6:$F$2005,ROW(B1237)-ROW($C$3)))=0,"",INDEX(PlansAndNotes!$F$6:$F$2005,ROW(B1237)-ROW($C$3))),"")</f>
        <v/>
      </c>
      <c r="H1237" s="361" t="str">
        <f>IFERROR(IF(LEN(C1237)&gt;0,IF(LEN(INDEX(TasksList!$G$6:$G$1005,MATCH(C1237,TasksList!$B$6:$B$1005,0),1))=0,"",INDEX(TasksList!$G$6:$G$1005,MATCH(C1237,TasksList!$B$6:$B$1005,0),1)),""),"")</f>
        <v/>
      </c>
      <c r="I1237" s="381"/>
      <c r="J1237" s="400"/>
      <c r="K1237" s="400"/>
      <c r="L1237" s="179"/>
      <c r="M1237" s="381"/>
      <c r="N1237" s="362" t="str">
        <f>IFERROR(IF(LEN(INDEX(PlansAndNotes!$D$6:$D$4005,ROW(B1237)-ROW($C$3)))=0,"",INDEX(PlansAndNotes!$D$6:$D$4005,ROW(B1237)-ROW($C$3))),"")</f>
        <v/>
      </c>
      <c r="O1237" s="165" t="str">
        <f t="shared" si="151"/>
        <v/>
      </c>
      <c r="P1237" s="363" t="str">
        <f>IFERROR(IF(LEN(INDEX(PlansAndNotes!$E$6:$E$4005,ROW(B1237)-ROW($C$3)))=0,"",INDEX(PlansAndNotes!$E$6:$E$4005,ROW(B1237)-ROW($C$3))),"")</f>
        <v/>
      </c>
      <c r="Q1237" s="363" t="str">
        <f>IFERROR(IF(LEN(INDEX(PlansAndNotes!$G$6:$G$4005,ROW(B1237)-ROW($C$3)))=0,"",INDEX(PlansAndNotes!$G$6:$G$4005,ROW(B1237)-ROW($C$3))),"")</f>
        <v/>
      </c>
      <c r="R1237" s="361" t="str">
        <f>IFERROR(IF(LEN(D1237)&gt;0,IF(LEN(INDEX(AdressBook!$C$6:$C$25,MATCH(D1237,AdressBook!$B$6:$B$25,0),1))=0,"",INDEX(AdressBook!$C$6:$C$25,MATCH(D1237,AdressBook!$B$6:$B$25,0),1)),""),"")</f>
        <v/>
      </c>
      <c r="S1237" s="165">
        <f>IF(LEN(C1237)&gt;0,IFERROR(IF(MATCH(C1237,C1238:$C$4004,0)&gt;0,-1,ROW(S1237)-ROW($S$3)),ROW(S1237)-ROW($S$3)),-1)</f>
        <v>-1</v>
      </c>
      <c r="T1237" s="165">
        <f t="shared" si="152"/>
        <v>0</v>
      </c>
      <c r="U1237" s="165" t="str">
        <f t="shared" si="153"/>
        <v/>
      </c>
      <c r="V1237" s="165" t="str">
        <f>IFERROR(IF(OR(C1237="",S1237&lt;0),"",IF(SUBTOTAL(3,C1237:C1237)=0,-1,SUBTOTAL(3,$C$4:C1237))),"")</f>
        <v/>
      </c>
      <c r="W1237" s="156" t="str">
        <f t="array" ref="W1237">IF(LEN(C1237)&gt;0,IFERROR(IF(MATCH(C1237,$C$3:$C1236,0)&gt;0,N1237-INDEX($N$3:N1236,SUMPRODUCT(MAX(ROW($C$3:$C1236)*(C1237=$C$3:$C1236)))-2,1),""),""),"")</f>
        <v/>
      </c>
      <c r="X1237" s="156">
        <f t="shared" ca="1" si="154"/>
        <v>1</v>
      </c>
      <c r="Y1237" s="156">
        <f t="shared" ca="1" si="155"/>
        <v>1</v>
      </c>
    </row>
    <row r="1238" spans="2:25" hidden="1" x14ac:dyDescent="0.25">
      <c r="B1238" s="390" t="str">
        <f>IFERROR(IF(LEN(INDEX(PlansAndNotes!$B$6:$B$2005,ROW(A1238)-ROW($B$3)))=0,"",INDEX(PlansAndNotes!$B$6:$B$2005,ROW(A1238)-ROW($B$3))),"")</f>
        <v/>
      </c>
      <c r="C1238" s="361" t="str">
        <f t="shared" si="150"/>
        <v/>
      </c>
      <c r="D1238" s="361" t="str">
        <f>IFERROR(IF(LEN(C1238)&gt;0,IF(LEN(INDEX(TasksList!$C$6:$C$1005,MATCH(C1238,TasksList!$B$6:$B$1005,0),1))=0,"",INDEX(TasksList!$C$6:$C$1005,MATCH(C1238,TasksList!$B$6:$B$1005,0),1)),""),"")</f>
        <v/>
      </c>
      <c r="E1238" s="361" t="str">
        <f>IFERROR(IF(LEN(C1238)&gt;0,IF(LEN(INDEX(TasksList!$F$6:$F$1005,MATCH(C1238,TasksList!$B$6:$B$1005,0),1))=0,"not set!",INDEX(TasksList!$F$6:$F$1005,MATCH(C1238,TasksList!$B$6:$B$1005,0),1)),""),"")</f>
        <v/>
      </c>
      <c r="F1238" s="360" t="str">
        <f>IFERROR(IF(LEN(D1238)&gt;0,IF(LEN(INDEX(AdressBook!$D$6:$D$25,MATCH(D1238,AdressBook!$B$6:$B$25,0),1))=0,"",INDEX(AdressBook!$D$6:$D$25,MATCH(D1238,AdressBook!$B$6:$B$25,0),1)),""),"")</f>
        <v/>
      </c>
      <c r="G1238" s="361" t="str">
        <f>IFERROR(IF(LEN(INDEX(PlansAndNotes!$F$6:$F$2005,ROW(B1238)-ROW($C$3)))=0,"",INDEX(PlansAndNotes!$F$6:$F$2005,ROW(B1238)-ROW($C$3))),"")</f>
        <v/>
      </c>
      <c r="H1238" s="361" t="str">
        <f>IFERROR(IF(LEN(C1238)&gt;0,IF(LEN(INDEX(TasksList!$G$6:$G$1005,MATCH(C1238,TasksList!$B$6:$B$1005,0),1))=0,"",INDEX(TasksList!$G$6:$G$1005,MATCH(C1238,TasksList!$B$6:$B$1005,0),1)),""),"")</f>
        <v/>
      </c>
      <c r="I1238" s="381"/>
      <c r="J1238" s="400"/>
      <c r="K1238" s="400"/>
      <c r="L1238" s="179"/>
      <c r="M1238" s="381"/>
      <c r="N1238" s="362" t="str">
        <f>IFERROR(IF(LEN(INDEX(PlansAndNotes!$D$6:$D$4005,ROW(B1238)-ROW($C$3)))=0,"",INDEX(PlansAndNotes!$D$6:$D$4005,ROW(B1238)-ROW($C$3))),"")</f>
        <v/>
      </c>
      <c r="O1238" s="165" t="str">
        <f t="shared" si="151"/>
        <v/>
      </c>
      <c r="P1238" s="363" t="str">
        <f>IFERROR(IF(LEN(INDEX(PlansAndNotes!$E$6:$E$4005,ROW(B1238)-ROW($C$3)))=0,"",INDEX(PlansAndNotes!$E$6:$E$4005,ROW(B1238)-ROW($C$3))),"")</f>
        <v/>
      </c>
      <c r="Q1238" s="363" t="str">
        <f>IFERROR(IF(LEN(INDEX(PlansAndNotes!$G$6:$G$4005,ROW(B1238)-ROW($C$3)))=0,"",INDEX(PlansAndNotes!$G$6:$G$4005,ROW(B1238)-ROW($C$3))),"")</f>
        <v/>
      </c>
      <c r="R1238" s="361" t="str">
        <f>IFERROR(IF(LEN(D1238)&gt;0,IF(LEN(INDEX(AdressBook!$C$6:$C$25,MATCH(D1238,AdressBook!$B$6:$B$25,0),1))=0,"",INDEX(AdressBook!$C$6:$C$25,MATCH(D1238,AdressBook!$B$6:$B$25,0),1)),""),"")</f>
        <v/>
      </c>
      <c r="S1238" s="165">
        <f>IF(LEN(C1238)&gt;0,IFERROR(IF(MATCH(C1238,C1239:$C$4004,0)&gt;0,-1,ROW(S1238)-ROW($S$3)),ROW(S1238)-ROW($S$3)),-1)</f>
        <v>-1</v>
      </c>
      <c r="T1238" s="165">
        <f t="shared" si="152"/>
        <v>0</v>
      </c>
      <c r="U1238" s="165" t="str">
        <f t="shared" si="153"/>
        <v/>
      </c>
      <c r="V1238" s="165" t="str">
        <f>IFERROR(IF(OR(C1238="",S1238&lt;0),"",IF(SUBTOTAL(3,C1238:C1238)=0,-1,SUBTOTAL(3,$C$4:C1238))),"")</f>
        <v/>
      </c>
      <c r="W1238" s="156" t="str">
        <f t="array" ref="W1238">IF(LEN(C1238)&gt;0,IFERROR(IF(MATCH(C1238,$C$3:$C1237,0)&gt;0,N1238-INDEX($N$3:N1237,SUMPRODUCT(MAX(ROW($C$3:$C1237)*(C1238=$C$3:$C1237)))-2,1),""),""),"")</f>
        <v/>
      </c>
      <c r="X1238" s="156">
        <f t="shared" ca="1" si="154"/>
        <v>1</v>
      </c>
      <c r="Y1238" s="156">
        <f t="shared" ca="1" si="155"/>
        <v>1</v>
      </c>
    </row>
    <row r="1239" spans="2:25" hidden="1" x14ac:dyDescent="0.25">
      <c r="B1239" s="390" t="str">
        <f>IFERROR(IF(LEN(INDEX(PlansAndNotes!$B$6:$B$2005,ROW(A1239)-ROW($B$3)))=0,"",INDEX(PlansAndNotes!$B$6:$B$2005,ROW(A1239)-ROW($B$3))),"")</f>
        <v/>
      </c>
      <c r="C1239" s="361" t="str">
        <f t="shared" si="150"/>
        <v/>
      </c>
      <c r="D1239" s="361" t="str">
        <f>IFERROR(IF(LEN(C1239)&gt;0,IF(LEN(INDEX(TasksList!$C$6:$C$1005,MATCH(C1239,TasksList!$B$6:$B$1005,0),1))=0,"",INDEX(TasksList!$C$6:$C$1005,MATCH(C1239,TasksList!$B$6:$B$1005,0),1)),""),"")</f>
        <v/>
      </c>
      <c r="E1239" s="361" t="str">
        <f>IFERROR(IF(LEN(C1239)&gt;0,IF(LEN(INDEX(TasksList!$F$6:$F$1005,MATCH(C1239,TasksList!$B$6:$B$1005,0),1))=0,"not set!",INDEX(TasksList!$F$6:$F$1005,MATCH(C1239,TasksList!$B$6:$B$1005,0),1)),""),"")</f>
        <v/>
      </c>
      <c r="F1239" s="360" t="str">
        <f>IFERROR(IF(LEN(D1239)&gt;0,IF(LEN(INDEX(AdressBook!$D$6:$D$25,MATCH(D1239,AdressBook!$B$6:$B$25,0),1))=0,"",INDEX(AdressBook!$D$6:$D$25,MATCH(D1239,AdressBook!$B$6:$B$25,0),1)),""),"")</f>
        <v/>
      </c>
      <c r="G1239" s="361" t="str">
        <f>IFERROR(IF(LEN(INDEX(PlansAndNotes!$F$6:$F$2005,ROW(B1239)-ROW($C$3)))=0,"",INDEX(PlansAndNotes!$F$6:$F$2005,ROW(B1239)-ROW($C$3))),"")</f>
        <v/>
      </c>
      <c r="H1239" s="361" t="str">
        <f>IFERROR(IF(LEN(C1239)&gt;0,IF(LEN(INDEX(TasksList!$G$6:$G$1005,MATCH(C1239,TasksList!$B$6:$B$1005,0),1))=0,"",INDEX(TasksList!$G$6:$G$1005,MATCH(C1239,TasksList!$B$6:$B$1005,0),1)),""),"")</f>
        <v/>
      </c>
      <c r="I1239" s="381"/>
      <c r="J1239" s="400"/>
      <c r="K1239" s="400"/>
      <c r="L1239" s="179"/>
      <c r="M1239" s="381"/>
      <c r="N1239" s="362" t="str">
        <f>IFERROR(IF(LEN(INDEX(PlansAndNotes!$D$6:$D$4005,ROW(B1239)-ROW($C$3)))=0,"",INDEX(PlansAndNotes!$D$6:$D$4005,ROW(B1239)-ROW($C$3))),"")</f>
        <v/>
      </c>
      <c r="O1239" s="165" t="str">
        <f t="shared" si="151"/>
        <v/>
      </c>
      <c r="P1239" s="363" t="str">
        <f>IFERROR(IF(LEN(INDEX(PlansAndNotes!$E$6:$E$4005,ROW(B1239)-ROW($C$3)))=0,"",INDEX(PlansAndNotes!$E$6:$E$4005,ROW(B1239)-ROW($C$3))),"")</f>
        <v/>
      </c>
      <c r="Q1239" s="363" t="str">
        <f>IFERROR(IF(LEN(INDEX(PlansAndNotes!$G$6:$G$4005,ROW(B1239)-ROW($C$3)))=0,"",INDEX(PlansAndNotes!$G$6:$G$4005,ROW(B1239)-ROW($C$3))),"")</f>
        <v/>
      </c>
      <c r="R1239" s="361" t="str">
        <f>IFERROR(IF(LEN(D1239)&gt;0,IF(LEN(INDEX(AdressBook!$C$6:$C$25,MATCH(D1239,AdressBook!$B$6:$B$25,0),1))=0,"",INDEX(AdressBook!$C$6:$C$25,MATCH(D1239,AdressBook!$B$6:$B$25,0),1)),""),"")</f>
        <v/>
      </c>
      <c r="S1239" s="165">
        <f>IF(LEN(C1239)&gt;0,IFERROR(IF(MATCH(C1239,C1240:$C$4004,0)&gt;0,-1,ROW(S1239)-ROW($S$3)),ROW(S1239)-ROW($S$3)),-1)</f>
        <v>-1</v>
      </c>
      <c r="T1239" s="165">
        <f t="shared" si="152"/>
        <v>0</v>
      </c>
      <c r="U1239" s="165" t="str">
        <f t="shared" si="153"/>
        <v/>
      </c>
      <c r="V1239" s="165" t="str">
        <f>IFERROR(IF(OR(C1239="",S1239&lt;0),"",IF(SUBTOTAL(3,C1239:C1239)=0,-1,SUBTOTAL(3,$C$4:C1239))),"")</f>
        <v/>
      </c>
      <c r="W1239" s="156" t="str">
        <f t="array" ref="W1239">IF(LEN(C1239)&gt;0,IFERROR(IF(MATCH(C1239,$C$3:$C1238,0)&gt;0,N1239-INDEX($N$3:N1238,SUMPRODUCT(MAX(ROW($C$3:$C1238)*(C1239=$C$3:$C1238)))-2,1),""),""),"")</f>
        <v/>
      </c>
      <c r="X1239" s="156">
        <f t="shared" ca="1" si="154"/>
        <v>1</v>
      </c>
      <c r="Y1239" s="156">
        <f t="shared" ca="1" si="155"/>
        <v>1</v>
      </c>
    </row>
    <row r="1240" spans="2:25" hidden="1" x14ac:dyDescent="0.25">
      <c r="B1240" s="390" t="str">
        <f>IFERROR(IF(LEN(INDEX(PlansAndNotes!$B$6:$B$2005,ROW(A1240)-ROW($B$3)))=0,"",INDEX(PlansAndNotes!$B$6:$B$2005,ROW(A1240)-ROW($B$3))),"")</f>
        <v/>
      </c>
      <c r="C1240" s="361" t="str">
        <f t="shared" si="150"/>
        <v/>
      </c>
      <c r="D1240" s="361" t="str">
        <f>IFERROR(IF(LEN(C1240)&gt;0,IF(LEN(INDEX(TasksList!$C$6:$C$1005,MATCH(C1240,TasksList!$B$6:$B$1005,0),1))=0,"",INDEX(TasksList!$C$6:$C$1005,MATCH(C1240,TasksList!$B$6:$B$1005,0),1)),""),"")</f>
        <v/>
      </c>
      <c r="E1240" s="361" t="str">
        <f>IFERROR(IF(LEN(C1240)&gt;0,IF(LEN(INDEX(TasksList!$F$6:$F$1005,MATCH(C1240,TasksList!$B$6:$B$1005,0),1))=0,"not set!",INDEX(TasksList!$F$6:$F$1005,MATCH(C1240,TasksList!$B$6:$B$1005,0),1)),""),"")</f>
        <v/>
      </c>
      <c r="F1240" s="360" t="str">
        <f>IFERROR(IF(LEN(D1240)&gt;0,IF(LEN(INDEX(AdressBook!$D$6:$D$25,MATCH(D1240,AdressBook!$B$6:$B$25,0),1))=0,"",INDEX(AdressBook!$D$6:$D$25,MATCH(D1240,AdressBook!$B$6:$B$25,0),1)),""),"")</f>
        <v/>
      </c>
      <c r="G1240" s="361" t="str">
        <f>IFERROR(IF(LEN(INDEX(PlansAndNotes!$F$6:$F$2005,ROW(B1240)-ROW($C$3)))=0,"",INDEX(PlansAndNotes!$F$6:$F$2005,ROW(B1240)-ROW($C$3))),"")</f>
        <v/>
      </c>
      <c r="H1240" s="361" t="str">
        <f>IFERROR(IF(LEN(C1240)&gt;0,IF(LEN(INDEX(TasksList!$G$6:$G$1005,MATCH(C1240,TasksList!$B$6:$B$1005,0),1))=0,"",INDEX(TasksList!$G$6:$G$1005,MATCH(C1240,TasksList!$B$6:$B$1005,0),1)),""),"")</f>
        <v/>
      </c>
      <c r="I1240" s="381"/>
      <c r="J1240" s="400"/>
      <c r="K1240" s="400"/>
      <c r="L1240" s="179"/>
      <c r="M1240" s="381"/>
      <c r="N1240" s="362" t="str">
        <f>IFERROR(IF(LEN(INDEX(PlansAndNotes!$D$6:$D$4005,ROW(B1240)-ROW($C$3)))=0,"",INDEX(PlansAndNotes!$D$6:$D$4005,ROW(B1240)-ROW($C$3))),"")</f>
        <v/>
      </c>
      <c r="O1240" s="165" t="str">
        <f t="shared" si="151"/>
        <v/>
      </c>
      <c r="P1240" s="363" t="str">
        <f>IFERROR(IF(LEN(INDEX(PlansAndNotes!$E$6:$E$4005,ROW(B1240)-ROW($C$3)))=0,"",INDEX(PlansAndNotes!$E$6:$E$4005,ROW(B1240)-ROW($C$3))),"")</f>
        <v/>
      </c>
      <c r="Q1240" s="363" t="str">
        <f>IFERROR(IF(LEN(INDEX(PlansAndNotes!$G$6:$G$4005,ROW(B1240)-ROW($C$3)))=0,"",INDEX(PlansAndNotes!$G$6:$G$4005,ROW(B1240)-ROW($C$3))),"")</f>
        <v/>
      </c>
      <c r="R1240" s="361" t="str">
        <f>IFERROR(IF(LEN(D1240)&gt;0,IF(LEN(INDEX(AdressBook!$C$6:$C$25,MATCH(D1240,AdressBook!$B$6:$B$25,0),1))=0,"",INDEX(AdressBook!$C$6:$C$25,MATCH(D1240,AdressBook!$B$6:$B$25,0),1)),""),"")</f>
        <v/>
      </c>
      <c r="S1240" s="165">
        <f>IF(LEN(C1240)&gt;0,IFERROR(IF(MATCH(C1240,C1241:$C$4004,0)&gt;0,-1,ROW(S1240)-ROW($S$3)),ROW(S1240)-ROW($S$3)),-1)</f>
        <v>-1</v>
      </c>
      <c r="T1240" s="165">
        <f t="shared" si="152"/>
        <v>0</v>
      </c>
      <c r="U1240" s="165" t="str">
        <f t="shared" si="153"/>
        <v/>
      </c>
      <c r="V1240" s="165" t="str">
        <f>IFERROR(IF(OR(C1240="",S1240&lt;0),"",IF(SUBTOTAL(3,C1240:C1240)=0,-1,SUBTOTAL(3,$C$4:C1240))),"")</f>
        <v/>
      </c>
      <c r="W1240" s="156" t="str">
        <f t="array" ref="W1240">IF(LEN(C1240)&gt;0,IFERROR(IF(MATCH(C1240,$C$3:$C1239,0)&gt;0,N1240-INDEX($N$3:N1239,SUMPRODUCT(MAX(ROW($C$3:$C1239)*(C1240=$C$3:$C1239)))-2,1),""),""),"")</f>
        <v/>
      </c>
      <c r="X1240" s="156">
        <f t="shared" ca="1" si="154"/>
        <v>1</v>
      </c>
      <c r="Y1240" s="156">
        <f t="shared" ca="1" si="155"/>
        <v>1</v>
      </c>
    </row>
    <row r="1241" spans="2:25" hidden="1" x14ac:dyDescent="0.25">
      <c r="B1241" s="390" t="str">
        <f>IFERROR(IF(LEN(INDEX(PlansAndNotes!$B$6:$B$2005,ROW(A1241)-ROW($B$3)))=0,"",INDEX(PlansAndNotes!$B$6:$B$2005,ROW(A1241)-ROW($B$3))),"")</f>
        <v/>
      </c>
      <c r="C1241" s="361" t="str">
        <f t="shared" si="150"/>
        <v/>
      </c>
      <c r="D1241" s="361" t="str">
        <f>IFERROR(IF(LEN(C1241)&gt;0,IF(LEN(INDEX(TasksList!$C$6:$C$1005,MATCH(C1241,TasksList!$B$6:$B$1005,0),1))=0,"",INDEX(TasksList!$C$6:$C$1005,MATCH(C1241,TasksList!$B$6:$B$1005,0),1)),""),"")</f>
        <v/>
      </c>
      <c r="E1241" s="361" t="str">
        <f>IFERROR(IF(LEN(C1241)&gt;0,IF(LEN(INDEX(TasksList!$F$6:$F$1005,MATCH(C1241,TasksList!$B$6:$B$1005,0),1))=0,"not set!",INDEX(TasksList!$F$6:$F$1005,MATCH(C1241,TasksList!$B$6:$B$1005,0),1)),""),"")</f>
        <v/>
      </c>
      <c r="F1241" s="360" t="str">
        <f>IFERROR(IF(LEN(D1241)&gt;0,IF(LEN(INDEX(AdressBook!$D$6:$D$25,MATCH(D1241,AdressBook!$B$6:$B$25,0),1))=0,"",INDEX(AdressBook!$D$6:$D$25,MATCH(D1241,AdressBook!$B$6:$B$25,0),1)),""),"")</f>
        <v/>
      </c>
      <c r="G1241" s="361" t="str">
        <f>IFERROR(IF(LEN(INDEX(PlansAndNotes!$F$6:$F$2005,ROW(B1241)-ROW($C$3)))=0,"",INDEX(PlansAndNotes!$F$6:$F$2005,ROW(B1241)-ROW($C$3))),"")</f>
        <v/>
      </c>
      <c r="H1241" s="361" t="str">
        <f>IFERROR(IF(LEN(C1241)&gt;0,IF(LEN(INDEX(TasksList!$G$6:$G$1005,MATCH(C1241,TasksList!$B$6:$B$1005,0),1))=0,"",INDEX(TasksList!$G$6:$G$1005,MATCH(C1241,TasksList!$B$6:$B$1005,0),1)),""),"")</f>
        <v/>
      </c>
      <c r="I1241" s="381"/>
      <c r="J1241" s="400"/>
      <c r="K1241" s="400"/>
      <c r="L1241" s="179"/>
      <c r="M1241" s="381"/>
      <c r="N1241" s="362" t="str">
        <f>IFERROR(IF(LEN(INDEX(PlansAndNotes!$D$6:$D$4005,ROW(B1241)-ROW($C$3)))=0,"",INDEX(PlansAndNotes!$D$6:$D$4005,ROW(B1241)-ROW($C$3))),"")</f>
        <v/>
      </c>
      <c r="O1241" s="165" t="str">
        <f t="shared" si="151"/>
        <v/>
      </c>
      <c r="P1241" s="363" t="str">
        <f>IFERROR(IF(LEN(INDEX(PlansAndNotes!$E$6:$E$4005,ROW(B1241)-ROW($C$3)))=0,"",INDEX(PlansAndNotes!$E$6:$E$4005,ROW(B1241)-ROW($C$3))),"")</f>
        <v/>
      </c>
      <c r="Q1241" s="363" t="str">
        <f>IFERROR(IF(LEN(INDEX(PlansAndNotes!$G$6:$G$4005,ROW(B1241)-ROW($C$3)))=0,"",INDEX(PlansAndNotes!$G$6:$G$4005,ROW(B1241)-ROW($C$3))),"")</f>
        <v/>
      </c>
      <c r="R1241" s="361" t="str">
        <f>IFERROR(IF(LEN(D1241)&gt;0,IF(LEN(INDEX(AdressBook!$C$6:$C$25,MATCH(D1241,AdressBook!$B$6:$B$25,0),1))=0,"",INDEX(AdressBook!$C$6:$C$25,MATCH(D1241,AdressBook!$B$6:$B$25,0),1)),""),"")</f>
        <v/>
      </c>
      <c r="S1241" s="165">
        <f>IF(LEN(C1241)&gt;0,IFERROR(IF(MATCH(C1241,C1242:$C$4004,0)&gt;0,-1,ROW(S1241)-ROW($S$3)),ROW(S1241)-ROW($S$3)),-1)</f>
        <v>-1</v>
      </c>
      <c r="T1241" s="165">
        <f t="shared" si="152"/>
        <v>0</v>
      </c>
      <c r="U1241" s="165" t="str">
        <f t="shared" si="153"/>
        <v/>
      </c>
      <c r="V1241" s="165" t="str">
        <f>IFERROR(IF(OR(C1241="",S1241&lt;0),"",IF(SUBTOTAL(3,C1241:C1241)=0,-1,SUBTOTAL(3,$C$4:C1241))),"")</f>
        <v/>
      </c>
      <c r="W1241" s="156" t="str">
        <f t="array" ref="W1241">IF(LEN(C1241)&gt;0,IFERROR(IF(MATCH(C1241,$C$3:$C1240,0)&gt;0,N1241-INDEX($N$3:N1240,SUMPRODUCT(MAX(ROW($C$3:$C1240)*(C1241=$C$3:$C1240)))-2,1),""),""),"")</f>
        <v/>
      </c>
      <c r="X1241" s="156">
        <f t="shared" ca="1" si="154"/>
        <v>1</v>
      </c>
      <c r="Y1241" s="156">
        <f t="shared" ca="1" si="155"/>
        <v>1</v>
      </c>
    </row>
    <row r="1242" spans="2:25" hidden="1" x14ac:dyDescent="0.25">
      <c r="B1242" s="390" t="str">
        <f>IFERROR(IF(LEN(INDEX(PlansAndNotes!$B$6:$B$2005,ROW(A1242)-ROW($B$3)))=0,"",INDEX(PlansAndNotes!$B$6:$B$2005,ROW(A1242)-ROW($B$3))),"")</f>
        <v/>
      </c>
      <c r="C1242" s="361" t="str">
        <f t="shared" si="150"/>
        <v/>
      </c>
      <c r="D1242" s="361" t="str">
        <f>IFERROR(IF(LEN(C1242)&gt;0,IF(LEN(INDEX(TasksList!$C$6:$C$1005,MATCH(C1242,TasksList!$B$6:$B$1005,0),1))=0,"",INDEX(TasksList!$C$6:$C$1005,MATCH(C1242,TasksList!$B$6:$B$1005,0),1)),""),"")</f>
        <v/>
      </c>
      <c r="E1242" s="361" t="str">
        <f>IFERROR(IF(LEN(C1242)&gt;0,IF(LEN(INDEX(TasksList!$F$6:$F$1005,MATCH(C1242,TasksList!$B$6:$B$1005,0),1))=0,"not set!",INDEX(TasksList!$F$6:$F$1005,MATCH(C1242,TasksList!$B$6:$B$1005,0),1)),""),"")</f>
        <v/>
      </c>
      <c r="F1242" s="360" t="str">
        <f>IFERROR(IF(LEN(D1242)&gt;0,IF(LEN(INDEX(AdressBook!$D$6:$D$25,MATCH(D1242,AdressBook!$B$6:$B$25,0),1))=0,"",INDEX(AdressBook!$D$6:$D$25,MATCH(D1242,AdressBook!$B$6:$B$25,0),1)),""),"")</f>
        <v/>
      </c>
      <c r="G1242" s="361" t="str">
        <f>IFERROR(IF(LEN(INDEX(PlansAndNotes!$F$6:$F$2005,ROW(B1242)-ROW($C$3)))=0,"",INDEX(PlansAndNotes!$F$6:$F$2005,ROW(B1242)-ROW($C$3))),"")</f>
        <v/>
      </c>
      <c r="H1242" s="361" t="str">
        <f>IFERROR(IF(LEN(C1242)&gt;0,IF(LEN(INDEX(TasksList!$G$6:$G$1005,MATCH(C1242,TasksList!$B$6:$B$1005,0),1))=0,"",INDEX(TasksList!$G$6:$G$1005,MATCH(C1242,TasksList!$B$6:$B$1005,0),1)),""),"")</f>
        <v/>
      </c>
      <c r="I1242" s="381"/>
      <c r="J1242" s="400"/>
      <c r="K1242" s="400"/>
      <c r="L1242" s="179"/>
      <c r="M1242" s="381"/>
      <c r="N1242" s="362" t="str">
        <f>IFERROR(IF(LEN(INDEX(PlansAndNotes!$D$6:$D$4005,ROW(B1242)-ROW($C$3)))=0,"",INDEX(PlansAndNotes!$D$6:$D$4005,ROW(B1242)-ROW($C$3))),"")</f>
        <v/>
      </c>
      <c r="O1242" s="165" t="str">
        <f t="shared" si="151"/>
        <v/>
      </c>
      <c r="P1242" s="363" t="str">
        <f>IFERROR(IF(LEN(INDEX(PlansAndNotes!$E$6:$E$4005,ROW(B1242)-ROW($C$3)))=0,"",INDEX(PlansAndNotes!$E$6:$E$4005,ROW(B1242)-ROW($C$3))),"")</f>
        <v/>
      </c>
      <c r="Q1242" s="363" t="str">
        <f>IFERROR(IF(LEN(INDEX(PlansAndNotes!$G$6:$G$4005,ROW(B1242)-ROW($C$3)))=0,"",INDEX(PlansAndNotes!$G$6:$G$4005,ROW(B1242)-ROW($C$3))),"")</f>
        <v/>
      </c>
      <c r="R1242" s="361" t="str">
        <f>IFERROR(IF(LEN(D1242)&gt;0,IF(LEN(INDEX(AdressBook!$C$6:$C$25,MATCH(D1242,AdressBook!$B$6:$B$25,0),1))=0,"",INDEX(AdressBook!$C$6:$C$25,MATCH(D1242,AdressBook!$B$6:$B$25,0),1)),""),"")</f>
        <v/>
      </c>
      <c r="S1242" s="165">
        <f>IF(LEN(C1242)&gt;0,IFERROR(IF(MATCH(C1242,C1243:$C$4004,0)&gt;0,-1,ROW(S1242)-ROW($S$3)),ROW(S1242)-ROW($S$3)),-1)</f>
        <v>-1</v>
      </c>
      <c r="T1242" s="165">
        <f t="shared" si="152"/>
        <v>0</v>
      </c>
      <c r="U1242" s="165" t="str">
        <f t="shared" si="153"/>
        <v/>
      </c>
      <c r="V1242" s="165" t="str">
        <f>IFERROR(IF(OR(C1242="",S1242&lt;0),"",IF(SUBTOTAL(3,C1242:C1242)=0,-1,SUBTOTAL(3,$C$4:C1242))),"")</f>
        <v/>
      </c>
      <c r="W1242" s="156" t="str">
        <f t="array" ref="W1242">IF(LEN(C1242)&gt;0,IFERROR(IF(MATCH(C1242,$C$3:$C1241,0)&gt;0,N1242-INDEX($N$3:N1241,SUMPRODUCT(MAX(ROW($C$3:$C1241)*(C1242=$C$3:$C1241)))-2,1),""),""),"")</f>
        <v/>
      </c>
      <c r="X1242" s="156">
        <f t="shared" ca="1" si="154"/>
        <v>1</v>
      </c>
      <c r="Y1242" s="156">
        <f t="shared" ca="1" si="155"/>
        <v>1</v>
      </c>
    </row>
    <row r="1243" spans="2:25" hidden="1" x14ac:dyDescent="0.25">
      <c r="B1243" s="390" t="str">
        <f>IFERROR(IF(LEN(INDEX(PlansAndNotes!$B$6:$B$2005,ROW(A1243)-ROW($B$3)))=0,"",INDEX(PlansAndNotes!$B$6:$B$2005,ROW(A1243)-ROW($B$3))),"")</f>
        <v/>
      </c>
      <c r="C1243" s="361" t="str">
        <f t="shared" si="150"/>
        <v/>
      </c>
      <c r="D1243" s="361" t="str">
        <f>IFERROR(IF(LEN(C1243)&gt;0,IF(LEN(INDEX(TasksList!$C$6:$C$1005,MATCH(C1243,TasksList!$B$6:$B$1005,0),1))=0,"",INDEX(TasksList!$C$6:$C$1005,MATCH(C1243,TasksList!$B$6:$B$1005,0),1)),""),"")</f>
        <v/>
      </c>
      <c r="E1243" s="361" t="str">
        <f>IFERROR(IF(LEN(C1243)&gt;0,IF(LEN(INDEX(TasksList!$F$6:$F$1005,MATCH(C1243,TasksList!$B$6:$B$1005,0),1))=0,"not set!",INDEX(TasksList!$F$6:$F$1005,MATCH(C1243,TasksList!$B$6:$B$1005,0),1)),""),"")</f>
        <v/>
      </c>
      <c r="F1243" s="360" t="str">
        <f>IFERROR(IF(LEN(D1243)&gt;0,IF(LEN(INDEX(AdressBook!$D$6:$D$25,MATCH(D1243,AdressBook!$B$6:$B$25,0),1))=0,"",INDEX(AdressBook!$D$6:$D$25,MATCH(D1243,AdressBook!$B$6:$B$25,0),1)),""),"")</f>
        <v/>
      </c>
      <c r="G1243" s="361" t="str">
        <f>IFERROR(IF(LEN(INDEX(PlansAndNotes!$F$6:$F$2005,ROW(B1243)-ROW($C$3)))=0,"",INDEX(PlansAndNotes!$F$6:$F$2005,ROW(B1243)-ROW($C$3))),"")</f>
        <v/>
      </c>
      <c r="H1243" s="361" t="str">
        <f>IFERROR(IF(LEN(C1243)&gt;0,IF(LEN(INDEX(TasksList!$G$6:$G$1005,MATCH(C1243,TasksList!$B$6:$B$1005,0),1))=0,"",INDEX(TasksList!$G$6:$G$1005,MATCH(C1243,TasksList!$B$6:$B$1005,0),1)),""),"")</f>
        <v/>
      </c>
      <c r="I1243" s="381"/>
      <c r="J1243" s="400"/>
      <c r="K1243" s="400"/>
      <c r="L1243" s="179"/>
      <c r="M1243" s="381"/>
      <c r="N1243" s="362" t="str">
        <f>IFERROR(IF(LEN(INDEX(PlansAndNotes!$D$6:$D$4005,ROW(B1243)-ROW($C$3)))=0,"",INDEX(PlansAndNotes!$D$6:$D$4005,ROW(B1243)-ROW($C$3))),"")</f>
        <v/>
      </c>
      <c r="O1243" s="165" t="str">
        <f t="shared" si="151"/>
        <v/>
      </c>
      <c r="P1243" s="363" t="str">
        <f>IFERROR(IF(LEN(INDEX(PlansAndNotes!$E$6:$E$4005,ROW(B1243)-ROW($C$3)))=0,"",INDEX(PlansAndNotes!$E$6:$E$4005,ROW(B1243)-ROW($C$3))),"")</f>
        <v/>
      </c>
      <c r="Q1243" s="363" t="str">
        <f>IFERROR(IF(LEN(INDEX(PlansAndNotes!$G$6:$G$4005,ROW(B1243)-ROW($C$3)))=0,"",INDEX(PlansAndNotes!$G$6:$G$4005,ROW(B1243)-ROW($C$3))),"")</f>
        <v/>
      </c>
      <c r="R1243" s="361" t="str">
        <f>IFERROR(IF(LEN(D1243)&gt;0,IF(LEN(INDEX(AdressBook!$C$6:$C$25,MATCH(D1243,AdressBook!$B$6:$B$25,0),1))=0,"",INDEX(AdressBook!$C$6:$C$25,MATCH(D1243,AdressBook!$B$6:$B$25,0),1)),""),"")</f>
        <v/>
      </c>
      <c r="S1243" s="165">
        <f>IF(LEN(C1243)&gt;0,IFERROR(IF(MATCH(C1243,C1244:$C$4004,0)&gt;0,-1,ROW(S1243)-ROW($S$3)),ROW(S1243)-ROW($S$3)),-1)</f>
        <v>-1</v>
      </c>
      <c r="T1243" s="165">
        <f t="shared" si="152"/>
        <v>0</v>
      </c>
      <c r="U1243" s="165" t="str">
        <f t="shared" si="153"/>
        <v/>
      </c>
      <c r="V1243" s="165" t="str">
        <f>IFERROR(IF(OR(C1243="",S1243&lt;0),"",IF(SUBTOTAL(3,C1243:C1243)=0,-1,SUBTOTAL(3,$C$4:C1243))),"")</f>
        <v/>
      </c>
      <c r="W1243" s="156" t="str">
        <f t="array" ref="W1243">IF(LEN(C1243)&gt;0,IFERROR(IF(MATCH(C1243,$C$3:$C1242,0)&gt;0,N1243-INDEX($N$3:N1242,SUMPRODUCT(MAX(ROW($C$3:$C1242)*(C1243=$C$3:$C1242)))-2,1),""),""),"")</f>
        <v/>
      </c>
      <c r="X1243" s="156">
        <f t="shared" ca="1" si="154"/>
        <v>1</v>
      </c>
      <c r="Y1243" s="156">
        <f t="shared" ca="1" si="155"/>
        <v>1</v>
      </c>
    </row>
    <row r="1244" spans="2:25" hidden="1" x14ac:dyDescent="0.25">
      <c r="B1244" s="390" t="str">
        <f>IFERROR(IF(LEN(INDEX(PlansAndNotes!$B$6:$B$2005,ROW(A1244)-ROW($B$3)))=0,"",INDEX(PlansAndNotes!$B$6:$B$2005,ROW(A1244)-ROW($B$3))),"")</f>
        <v/>
      </c>
      <c r="C1244" s="361" t="str">
        <f t="shared" si="150"/>
        <v/>
      </c>
      <c r="D1244" s="361" t="str">
        <f>IFERROR(IF(LEN(C1244)&gt;0,IF(LEN(INDEX(TasksList!$C$6:$C$1005,MATCH(C1244,TasksList!$B$6:$B$1005,0),1))=0,"",INDEX(TasksList!$C$6:$C$1005,MATCH(C1244,TasksList!$B$6:$B$1005,0),1)),""),"")</f>
        <v/>
      </c>
      <c r="E1244" s="361" t="str">
        <f>IFERROR(IF(LEN(C1244)&gt;0,IF(LEN(INDEX(TasksList!$F$6:$F$1005,MATCH(C1244,TasksList!$B$6:$B$1005,0),1))=0,"not set!",INDEX(TasksList!$F$6:$F$1005,MATCH(C1244,TasksList!$B$6:$B$1005,0),1)),""),"")</f>
        <v/>
      </c>
      <c r="F1244" s="360" t="str">
        <f>IFERROR(IF(LEN(D1244)&gt;0,IF(LEN(INDEX(AdressBook!$D$6:$D$25,MATCH(D1244,AdressBook!$B$6:$B$25,0),1))=0,"",INDEX(AdressBook!$D$6:$D$25,MATCH(D1244,AdressBook!$B$6:$B$25,0),1)),""),"")</f>
        <v/>
      </c>
      <c r="G1244" s="361" t="str">
        <f>IFERROR(IF(LEN(INDEX(PlansAndNotes!$F$6:$F$2005,ROW(B1244)-ROW($C$3)))=0,"",INDEX(PlansAndNotes!$F$6:$F$2005,ROW(B1244)-ROW($C$3))),"")</f>
        <v/>
      </c>
      <c r="H1244" s="361" t="str">
        <f>IFERROR(IF(LEN(C1244)&gt;0,IF(LEN(INDEX(TasksList!$G$6:$G$1005,MATCH(C1244,TasksList!$B$6:$B$1005,0),1))=0,"",INDEX(TasksList!$G$6:$G$1005,MATCH(C1244,TasksList!$B$6:$B$1005,0),1)),""),"")</f>
        <v/>
      </c>
      <c r="I1244" s="381"/>
      <c r="J1244" s="400"/>
      <c r="K1244" s="400"/>
      <c r="L1244" s="179"/>
      <c r="M1244" s="381"/>
      <c r="N1244" s="362" t="str">
        <f>IFERROR(IF(LEN(INDEX(PlansAndNotes!$D$6:$D$4005,ROW(B1244)-ROW($C$3)))=0,"",INDEX(PlansAndNotes!$D$6:$D$4005,ROW(B1244)-ROW($C$3))),"")</f>
        <v/>
      </c>
      <c r="O1244" s="165" t="str">
        <f t="shared" si="151"/>
        <v/>
      </c>
      <c r="P1244" s="363" t="str">
        <f>IFERROR(IF(LEN(INDEX(PlansAndNotes!$E$6:$E$4005,ROW(B1244)-ROW($C$3)))=0,"",INDEX(PlansAndNotes!$E$6:$E$4005,ROW(B1244)-ROW($C$3))),"")</f>
        <v/>
      </c>
      <c r="Q1244" s="363" t="str">
        <f>IFERROR(IF(LEN(INDEX(PlansAndNotes!$G$6:$G$4005,ROW(B1244)-ROW($C$3)))=0,"",INDEX(PlansAndNotes!$G$6:$G$4005,ROW(B1244)-ROW($C$3))),"")</f>
        <v/>
      </c>
      <c r="R1244" s="361" t="str">
        <f>IFERROR(IF(LEN(D1244)&gt;0,IF(LEN(INDEX(AdressBook!$C$6:$C$25,MATCH(D1244,AdressBook!$B$6:$B$25,0),1))=0,"",INDEX(AdressBook!$C$6:$C$25,MATCH(D1244,AdressBook!$B$6:$B$25,0),1)),""),"")</f>
        <v/>
      </c>
      <c r="S1244" s="165">
        <f>IF(LEN(C1244)&gt;0,IFERROR(IF(MATCH(C1244,C1245:$C$4004,0)&gt;0,-1,ROW(S1244)-ROW($S$3)),ROW(S1244)-ROW($S$3)),-1)</f>
        <v>-1</v>
      </c>
      <c r="T1244" s="165">
        <f t="shared" si="152"/>
        <v>0</v>
      </c>
      <c r="U1244" s="165" t="str">
        <f t="shared" si="153"/>
        <v/>
      </c>
      <c r="V1244" s="165" t="str">
        <f>IFERROR(IF(OR(C1244="",S1244&lt;0),"",IF(SUBTOTAL(3,C1244:C1244)=0,-1,SUBTOTAL(3,$C$4:C1244))),"")</f>
        <v/>
      </c>
      <c r="W1244" s="156" t="str">
        <f t="array" ref="W1244">IF(LEN(C1244)&gt;0,IFERROR(IF(MATCH(C1244,$C$3:$C1243,0)&gt;0,N1244-INDEX($N$3:N1243,SUMPRODUCT(MAX(ROW($C$3:$C1243)*(C1244=$C$3:$C1243)))-2,1),""),""),"")</f>
        <v/>
      </c>
      <c r="X1244" s="156">
        <f t="shared" ca="1" si="154"/>
        <v>1</v>
      </c>
      <c r="Y1244" s="156">
        <f t="shared" ca="1" si="155"/>
        <v>1</v>
      </c>
    </row>
    <row r="1245" spans="2:25" hidden="1" x14ac:dyDescent="0.25">
      <c r="B1245" s="390" t="str">
        <f>IFERROR(IF(LEN(INDEX(PlansAndNotes!$B$6:$B$2005,ROW(A1245)-ROW($B$3)))=0,"",INDEX(PlansAndNotes!$B$6:$B$2005,ROW(A1245)-ROW($B$3))),"")</f>
        <v/>
      </c>
      <c r="C1245" s="361" t="str">
        <f t="shared" si="150"/>
        <v/>
      </c>
      <c r="D1245" s="361" t="str">
        <f>IFERROR(IF(LEN(C1245)&gt;0,IF(LEN(INDEX(TasksList!$C$6:$C$1005,MATCH(C1245,TasksList!$B$6:$B$1005,0),1))=0,"",INDEX(TasksList!$C$6:$C$1005,MATCH(C1245,TasksList!$B$6:$B$1005,0),1)),""),"")</f>
        <v/>
      </c>
      <c r="E1245" s="361" t="str">
        <f>IFERROR(IF(LEN(C1245)&gt;0,IF(LEN(INDEX(TasksList!$F$6:$F$1005,MATCH(C1245,TasksList!$B$6:$B$1005,0),1))=0,"not set!",INDEX(TasksList!$F$6:$F$1005,MATCH(C1245,TasksList!$B$6:$B$1005,0),1)),""),"")</f>
        <v/>
      </c>
      <c r="F1245" s="360" t="str">
        <f>IFERROR(IF(LEN(D1245)&gt;0,IF(LEN(INDEX(AdressBook!$D$6:$D$25,MATCH(D1245,AdressBook!$B$6:$B$25,0),1))=0,"",INDEX(AdressBook!$D$6:$D$25,MATCH(D1245,AdressBook!$B$6:$B$25,0),1)),""),"")</f>
        <v/>
      </c>
      <c r="G1245" s="361" t="str">
        <f>IFERROR(IF(LEN(INDEX(PlansAndNotes!$F$6:$F$2005,ROW(B1245)-ROW($C$3)))=0,"",INDEX(PlansAndNotes!$F$6:$F$2005,ROW(B1245)-ROW($C$3))),"")</f>
        <v/>
      </c>
      <c r="H1245" s="361" t="str">
        <f>IFERROR(IF(LEN(C1245)&gt;0,IF(LEN(INDEX(TasksList!$G$6:$G$1005,MATCH(C1245,TasksList!$B$6:$B$1005,0),1))=0,"",INDEX(TasksList!$G$6:$G$1005,MATCH(C1245,TasksList!$B$6:$B$1005,0),1)),""),"")</f>
        <v/>
      </c>
      <c r="I1245" s="381"/>
      <c r="J1245" s="400"/>
      <c r="K1245" s="400"/>
      <c r="L1245" s="179"/>
      <c r="M1245" s="381"/>
      <c r="N1245" s="362" t="str">
        <f>IFERROR(IF(LEN(INDEX(PlansAndNotes!$D$6:$D$4005,ROW(B1245)-ROW($C$3)))=0,"",INDEX(PlansAndNotes!$D$6:$D$4005,ROW(B1245)-ROW($C$3))),"")</f>
        <v/>
      </c>
      <c r="O1245" s="165" t="str">
        <f t="shared" si="151"/>
        <v/>
      </c>
      <c r="P1245" s="363" t="str">
        <f>IFERROR(IF(LEN(INDEX(PlansAndNotes!$E$6:$E$4005,ROW(B1245)-ROW($C$3)))=0,"",INDEX(PlansAndNotes!$E$6:$E$4005,ROW(B1245)-ROW($C$3))),"")</f>
        <v/>
      </c>
      <c r="Q1245" s="363" t="str">
        <f>IFERROR(IF(LEN(INDEX(PlansAndNotes!$G$6:$G$4005,ROW(B1245)-ROW($C$3)))=0,"",INDEX(PlansAndNotes!$G$6:$G$4005,ROW(B1245)-ROW($C$3))),"")</f>
        <v/>
      </c>
      <c r="R1245" s="361" t="str">
        <f>IFERROR(IF(LEN(D1245)&gt;0,IF(LEN(INDEX(AdressBook!$C$6:$C$25,MATCH(D1245,AdressBook!$B$6:$B$25,0),1))=0,"",INDEX(AdressBook!$C$6:$C$25,MATCH(D1245,AdressBook!$B$6:$B$25,0),1)),""),"")</f>
        <v/>
      </c>
      <c r="S1245" s="165">
        <f>IF(LEN(C1245)&gt;0,IFERROR(IF(MATCH(C1245,C1246:$C$4004,0)&gt;0,-1,ROW(S1245)-ROW($S$3)),ROW(S1245)-ROW($S$3)),-1)</f>
        <v>-1</v>
      </c>
      <c r="T1245" s="165">
        <f t="shared" si="152"/>
        <v>0</v>
      </c>
      <c r="U1245" s="165" t="str">
        <f t="shared" si="153"/>
        <v/>
      </c>
      <c r="V1245" s="165" t="str">
        <f>IFERROR(IF(OR(C1245="",S1245&lt;0),"",IF(SUBTOTAL(3,C1245:C1245)=0,-1,SUBTOTAL(3,$C$4:C1245))),"")</f>
        <v/>
      </c>
      <c r="W1245" s="156" t="str">
        <f t="array" ref="W1245">IF(LEN(C1245)&gt;0,IFERROR(IF(MATCH(C1245,$C$3:$C1244,0)&gt;0,N1245-INDEX($N$3:N1244,SUMPRODUCT(MAX(ROW($C$3:$C1244)*(C1245=$C$3:$C1244)))-2,1),""),""),"")</f>
        <v/>
      </c>
      <c r="X1245" s="156">
        <f t="shared" ca="1" si="154"/>
        <v>1</v>
      </c>
      <c r="Y1245" s="156">
        <f t="shared" ca="1" si="155"/>
        <v>1</v>
      </c>
    </row>
    <row r="1246" spans="2:25" hidden="1" x14ac:dyDescent="0.25">
      <c r="B1246" s="390" t="str">
        <f>IFERROR(IF(LEN(INDEX(PlansAndNotes!$B$6:$B$2005,ROW(A1246)-ROW($B$3)))=0,"",INDEX(PlansAndNotes!$B$6:$B$2005,ROW(A1246)-ROW($B$3))),"")</f>
        <v/>
      </c>
      <c r="C1246" s="361" t="str">
        <f t="shared" si="150"/>
        <v/>
      </c>
      <c r="D1246" s="361" t="str">
        <f>IFERROR(IF(LEN(C1246)&gt;0,IF(LEN(INDEX(TasksList!$C$6:$C$1005,MATCH(C1246,TasksList!$B$6:$B$1005,0),1))=0,"",INDEX(TasksList!$C$6:$C$1005,MATCH(C1246,TasksList!$B$6:$B$1005,0),1)),""),"")</f>
        <v/>
      </c>
      <c r="E1246" s="361" t="str">
        <f>IFERROR(IF(LEN(C1246)&gt;0,IF(LEN(INDEX(TasksList!$F$6:$F$1005,MATCH(C1246,TasksList!$B$6:$B$1005,0),1))=0,"not set!",INDEX(TasksList!$F$6:$F$1005,MATCH(C1246,TasksList!$B$6:$B$1005,0),1)),""),"")</f>
        <v/>
      </c>
      <c r="F1246" s="360" t="str">
        <f>IFERROR(IF(LEN(D1246)&gt;0,IF(LEN(INDEX(AdressBook!$D$6:$D$25,MATCH(D1246,AdressBook!$B$6:$B$25,0),1))=0,"",INDEX(AdressBook!$D$6:$D$25,MATCH(D1246,AdressBook!$B$6:$B$25,0),1)),""),"")</f>
        <v/>
      </c>
      <c r="G1246" s="361" t="str">
        <f>IFERROR(IF(LEN(INDEX(PlansAndNotes!$F$6:$F$2005,ROW(B1246)-ROW($C$3)))=0,"",INDEX(PlansAndNotes!$F$6:$F$2005,ROW(B1246)-ROW($C$3))),"")</f>
        <v/>
      </c>
      <c r="H1246" s="361" t="str">
        <f>IFERROR(IF(LEN(C1246)&gt;0,IF(LEN(INDEX(TasksList!$G$6:$G$1005,MATCH(C1246,TasksList!$B$6:$B$1005,0),1))=0,"",INDEX(TasksList!$G$6:$G$1005,MATCH(C1246,TasksList!$B$6:$B$1005,0),1)),""),"")</f>
        <v/>
      </c>
      <c r="I1246" s="381"/>
      <c r="J1246" s="400"/>
      <c r="K1246" s="400"/>
      <c r="L1246" s="179"/>
      <c r="M1246" s="381"/>
      <c r="N1246" s="362" t="str">
        <f>IFERROR(IF(LEN(INDEX(PlansAndNotes!$D$6:$D$4005,ROW(B1246)-ROW($C$3)))=0,"",INDEX(PlansAndNotes!$D$6:$D$4005,ROW(B1246)-ROW($C$3))),"")</f>
        <v/>
      </c>
      <c r="O1246" s="165" t="str">
        <f t="shared" si="151"/>
        <v/>
      </c>
      <c r="P1246" s="363" t="str">
        <f>IFERROR(IF(LEN(INDEX(PlansAndNotes!$E$6:$E$4005,ROW(B1246)-ROW($C$3)))=0,"",INDEX(PlansAndNotes!$E$6:$E$4005,ROW(B1246)-ROW($C$3))),"")</f>
        <v/>
      </c>
      <c r="Q1246" s="363" t="str">
        <f>IFERROR(IF(LEN(INDEX(PlansAndNotes!$G$6:$G$4005,ROW(B1246)-ROW($C$3)))=0,"",INDEX(PlansAndNotes!$G$6:$G$4005,ROW(B1246)-ROW($C$3))),"")</f>
        <v/>
      </c>
      <c r="R1246" s="361" t="str">
        <f>IFERROR(IF(LEN(D1246)&gt;0,IF(LEN(INDEX(AdressBook!$C$6:$C$25,MATCH(D1246,AdressBook!$B$6:$B$25,0),1))=0,"",INDEX(AdressBook!$C$6:$C$25,MATCH(D1246,AdressBook!$B$6:$B$25,0),1)),""),"")</f>
        <v/>
      </c>
      <c r="S1246" s="165">
        <f>IF(LEN(C1246)&gt;0,IFERROR(IF(MATCH(C1246,C1247:$C$4004,0)&gt;0,-1,ROW(S1246)-ROW($S$3)),ROW(S1246)-ROW($S$3)),-1)</f>
        <v>-1</v>
      </c>
      <c r="T1246" s="165">
        <f t="shared" si="152"/>
        <v>0</v>
      </c>
      <c r="U1246" s="165" t="str">
        <f t="shared" si="153"/>
        <v/>
      </c>
      <c r="V1246" s="165" t="str">
        <f>IFERROR(IF(OR(C1246="",S1246&lt;0),"",IF(SUBTOTAL(3,C1246:C1246)=0,-1,SUBTOTAL(3,$C$4:C1246))),"")</f>
        <v/>
      </c>
      <c r="W1246" s="156" t="str">
        <f t="array" ref="W1246">IF(LEN(C1246)&gt;0,IFERROR(IF(MATCH(C1246,$C$3:$C1245,0)&gt;0,N1246-INDEX($N$3:N1245,SUMPRODUCT(MAX(ROW($C$3:$C1245)*(C1246=$C$3:$C1245)))-2,1),""),""),"")</f>
        <v/>
      </c>
      <c r="X1246" s="156">
        <f t="shared" ca="1" si="154"/>
        <v>1</v>
      </c>
      <c r="Y1246" s="156">
        <f t="shared" ca="1" si="155"/>
        <v>1</v>
      </c>
    </row>
    <row r="1247" spans="2:25" hidden="1" x14ac:dyDescent="0.25">
      <c r="B1247" s="390" t="str">
        <f>IFERROR(IF(LEN(INDEX(PlansAndNotes!$B$6:$B$2005,ROW(A1247)-ROW($B$3)))=0,"",INDEX(PlansAndNotes!$B$6:$B$2005,ROW(A1247)-ROW($B$3))),"")</f>
        <v/>
      </c>
      <c r="C1247" s="361" t="str">
        <f t="shared" si="150"/>
        <v/>
      </c>
      <c r="D1247" s="361" t="str">
        <f>IFERROR(IF(LEN(C1247)&gt;0,IF(LEN(INDEX(TasksList!$C$6:$C$1005,MATCH(C1247,TasksList!$B$6:$B$1005,0),1))=0,"",INDEX(TasksList!$C$6:$C$1005,MATCH(C1247,TasksList!$B$6:$B$1005,0),1)),""),"")</f>
        <v/>
      </c>
      <c r="E1247" s="361" t="str">
        <f>IFERROR(IF(LEN(C1247)&gt;0,IF(LEN(INDEX(TasksList!$F$6:$F$1005,MATCH(C1247,TasksList!$B$6:$B$1005,0),1))=0,"not set!",INDEX(TasksList!$F$6:$F$1005,MATCH(C1247,TasksList!$B$6:$B$1005,0),1)),""),"")</f>
        <v/>
      </c>
      <c r="F1247" s="360" t="str">
        <f>IFERROR(IF(LEN(D1247)&gt;0,IF(LEN(INDEX(AdressBook!$D$6:$D$25,MATCH(D1247,AdressBook!$B$6:$B$25,0),1))=0,"",INDEX(AdressBook!$D$6:$D$25,MATCH(D1247,AdressBook!$B$6:$B$25,0),1)),""),"")</f>
        <v/>
      </c>
      <c r="G1247" s="361" t="str">
        <f>IFERROR(IF(LEN(INDEX(PlansAndNotes!$F$6:$F$2005,ROW(B1247)-ROW($C$3)))=0,"",INDEX(PlansAndNotes!$F$6:$F$2005,ROW(B1247)-ROW($C$3))),"")</f>
        <v/>
      </c>
      <c r="H1247" s="361" t="str">
        <f>IFERROR(IF(LEN(C1247)&gt;0,IF(LEN(INDEX(TasksList!$G$6:$G$1005,MATCH(C1247,TasksList!$B$6:$B$1005,0),1))=0,"",INDEX(TasksList!$G$6:$G$1005,MATCH(C1247,TasksList!$B$6:$B$1005,0),1)),""),"")</f>
        <v/>
      </c>
      <c r="I1247" s="381"/>
      <c r="J1247" s="400"/>
      <c r="K1247" s="400"/>
      <c r="L1247" s="179"/>
      <c r="M1247" s="381"/>
      <c r="N1247" s="362" t="str">
        <f>IFERROR(IF(LEN(INDEX(PlansAndNotes!$D$6:$D$4005,ROW(B1247)-ROW($C$3)))=0,"",INDEX(PlansAndNotes!$D$6:$D$4005,ROW(B1247)-ROW($C$3))),"")</f>
        <v/>
      </c>
      <c r="O1247" s="165" t="str">
        <f t="shared" si="151"/>
        <v/>
      </c>
      <c r="P1247" s="363" t="str">
        <f>IFERROR(IF(LEN(INDEX(PlansAndNotes!$E$6:$E$4005,ROW(B1247)-ROW($C$3)))=0,"",INDEX(PlansAndNotes!$E$6:$E$4005,ROW(B1247)-ROW($C$3))),"")</f>
        <v/>
      </c>
      <c r="Q1247" s="363" t="str">
        <f>IFERROR(IF(LEN(INDEX(PlansAndNotes!$G$6:$G$4005,ROW(B1247)-ROW($C$3)))=0,"",INDEX(PlansAndNotes!$G$6:$G$4005,ROW(B1247)-ROW($C$3))),"")</f>
        <v/>
      </c>
      <c r="R1247" s="361" t="str">
        <f>IFERROR(IF(LEN(D1247)&gt;0,IF(LEN(INDEX(AdressBook!$C$6:$C$25,MATCH(D1247,AdressBook!$B$6:$B$25,0),1))=0,"",INDEX(AdressBook!$C$6:$C$25,MATCH(D1247,AdressBook!$B$6:$B$25,0),1)),""),"")</f>
        <v/>
      </c>
      <c r="S1247" s="165">
        <f>IF(LEN(C1247)&gt;0,IFERROR(IF(MATCH(C1247,C1248:$C$4004,0)&gt;0,-1,ROW(S1247)-ROW($S$3)),ROW(S1247)-ROW($S$3)),-1)</f>
        <v>-1</v>
      </c>
      <c r="T1247" s="165">
        <f t="shared" si="152"/>
        <v>0</v>
      </c>
      <c r="U1247" s="165" t="str">
        <f t="shared" si="153"/>
        <v/>
      </c>
      <c r="V1247" s="165" t="str">
        <f>IFERROR(IF(OR(C1247="",S1247&lt;0),"",IF(SUBTOTAL(3,C1247:C1247)=0,-1,SUBTOTAL(3,$C$4:C1247))),"")</f>
        <v/>
      </c>
      <c r="W1247" s="156" t="str">
        <f t="array" ref="W1247">IF(LEN(C1247)&gt;0,IFERROR(IF(MATCH(C1247,$C$3:$C1246,0)&gt;0,N1247-INDEX($N$3:N1246,SUMPRODUCT(MAX(ROW($C$3:$C1246)*(C1247=$C$3:$C1246)))-2,1),""),""),"")</f>
        <v/>
      </c>
      <c r="X1247" s="156">
        <f t="shared" ca="1" si="154"/>
        <v>1</v>
      </c>
      <c r="Y1247" s="156">
        <f t="shared" ca="1" si="155"/>
        <v>1</v>
      </c>
    </row>
    <row r="1248" spans="2:25" hidden="1" x14ac:dyDescent="0.25">
      <c r="B1248" s="390" t="str">
        <f>IFERROR(IF(LEN(INDEX(PlansAndNotes!$B$6:$B$2005,ROW(A1248)-ROW($B$3)))=0,"",INDEX(PlansAndNotes!$B$6:$B$2005,ROW(A1248)-ROW($B$3))),"")</f>
        <v/>
      </c>
      <c r="C1248" s="361" t="str">
        <f t="shared" si="150"/>
        <v/>
      </c>
      <c r="D1248" s="361" t="str">
        <f>IFERROR(IF(LEN(C1248)&gt;0,IF(LEN(INDEX(TasksList!$C$6:$C$1005,MATCH(C1248,TasksList!$B$6:$B$1005,0),1))=0,"",INDEX(TasksList!$C$6:$C$1005,MATCH(C1248,TasksList!$B$6:$B$1005,0),1)),""),"")</f>
        <v/>
      </c>
      <c r="E1248" s="361" t="str">
        <f>IFERROR(IF(LEN(C1248)&gt;0,IF(LEN(INDEX(TasksList!$F$6:$F$1005,MATCH(C1248,TasksList!$B$6:$B$1005,0),1))=0,"not set!",INDEX(TasksList!$F$6:$F$1005,MATCH(C1248,TasksList!$B$6:$B$1005,0),1)),""),"")</f>
        <v/>
      </c>
      <c r="F1248" s="360" t="str">
        <f>IFERROR(IF(LEN(D1248)&gt;0,IF(LEN(INDEX(AdressBook!$D$6:$D$25,MATCH(D1248,AdressBook!$B$6:$B$25,0),1))=0,"",INDEX(AdressBook!$D$6:$D$25,MATCH(D1248,AdressBook!$B$6:$B$25,0),1)),""),"")</f>
        <v/>
      </c>
      <c r="G1248" s="361" t="str">
        <f>IFERROR(IF(LEN(INDEX(PlansAndNotes!$F$6:$F$2005,ROW(B1248)-ROW($C$3)))=0,"",INDEX(PlansAndNotes!$F$6:$F$2005,ROW(B1248)-ROW($C$3))),"")</f>
        <v/>
      </c>
      <c r="H1248" s="361" t="str">
        <f>IFERROR(IF(LEN(C1248)&gt;0,IF(LEN(INDEX(TasksList!$G$6:$G$1005,MATCH(C1248,TasksList!$B$6:$B$1005,0),1))=0,"",INDEX(TasksList!$G$6:$G$1005,MATCH(C1248,TasksList!$B$6:$B$1005,0),1)),""),"")</f>
        <v/>
      </c>
      <c r="I1248" s="381"/>
      <c r="J1248" s="400"/>
      <c r="K1248" s="400"/>
      <c r="L1248" s="179"/>
      <c r="M1248" s="381"/>
      <c r="N1248" s="362" t="str">
        <f>IFERROR(IF(LEN(INDEX(PlansAndNotes!$D$6:$D$4005,ROW(B1248)-ROW($C$3)))=0,"",INDEX(PlansAndNotes!$D$6:$D$4005,ROW(B1248)-ROW($C$3))),"")</f>
        <v/>
      </c>
      <c r="O1248" s="165" t="str">
        <f t="shared" si="151"/>
        <v/>
      </c>
      <c r="P1248" s="363" t="str">
        <f>IFERROR(IF(LEN(INDEX(PlansAndNotes!$E$6:$E$4005,ROW(B1248)-ROW($C$3)))=0,"",INDEX(PlansAndNotes!$E$6:$E$4005,ROW(B1248)-ROW($C$3))),"")</f>
        <v/>
      </c>
      <c r="Q1248" s="363" t="str">
        <f>IFERROR(IF(LEN(INDEX(PlansAndNotes!$G$6:$G$4005,ROW(B1248)-ROW($C$3)))=0,"",INDEX(PlansAndNotes!$G$6:$G$4005,ROW(B1248)-ROW($C$3))),"")</f>
        <v/>
      </c>
      <c r="R1248" s="361" t="str">
        <f>IFERROR(IF(LEN(D1248)&gt;0,IF(LEN(INDEX(AdressBook!$C$6:$C$25,MATCH(D1248,AdressBook!$B$6:$B$25,0),1))=0,"",INDEX(AdressBook!$C$6:$C$25,MATCH(D1248,AdressBook!$B$6:$B$25,0),1)),""),"")</f>
        <v/>
      </c>
      <c r="S1248" s="165">
        <f>IF(LEN(C1248)&gt;0,IFERROR(IF(MATCH(C1248,C1249:$C$4004,0)&gt;0,-1,ROW(S1248)-ROW($S$3)),ROW(S1248)-ROW($S$3)),-1)</f>
        <v>-1</v>
      </c>
      <c r="T1248" s="165">
        <f t="shared" si="152"/>
        <v>0</v>
      </c>
      <c r="U1248" s="165" t="str">
        <f t="shared" si="153"/>
        <v/>
      </c>
      <c r="V1248" s="165" t="str">
        <f>IFERROR(IF(OR(C1248="",S1248&lt;0),"",IF(SUBTOTAL(3,C1248:C1248)=0,-1,SUBTOTAL(3,$C$4:C1248))),"")</f>
        <v/>
      </c>
      <c r="W1248" s="156" t="str">
        <f t="array" ref="W1248">IF(LEN(C1248)&gt;0,IFERROR(IF(MATCH(C1248,$C$3:$C1247,0)&gt;0,N1248-INDEX($N$3:N1247,SUMPRODUCT(MAX(ROW($C$3:$C1247)*(C1248=$C$3:$C1247)))-2,1),""),""),"")</f>
        <v/>
      </c>
      <c r="X1248" s="156">
        <f t="shared" ca="1" si="154"/>
        <v>1</v>
      </c>
      <c r="Y1248" s="156">
        <f t="shared" ca="1" si="155"/>
        <v>1</v>
      </c>
    </row>
    <row r="1249" spans="2:25" hidden="1" x14ac:dyDescent="0.25">
      <c r="B1249" s="390" t="str">
        <f>IFERROR(IF(LEN(INDEX(PlansAndNotes!$B$6:$B$2005,ROW(A1249)-ROW($B$3)))=0,"",INDEX(PlansAndNotes!$B$6:$B$2005,ROW(A1249)-ROW($B$3))),"")</f>
        <v/>
      </c>
      <c r="C1249" s="361" t="str">
        <f t="shared" si="150"/>
        <v/>
      </c>
      <c r="D1249" s="361" t="str">
        <f>IFERROR(IF(LEN(C1249)&gt;0,IF(LEN(INDEX(TasksList!$C$6:$C$1005,MATCH(C1249,TasksList!$B$6:$B$1005,0),1))=0,"",INDEX(TasksList!$C$6:$C$1005,MATCH(C1249,TasksList!$B$6:$B$1005,0),1)),""),"")</f>
        <v/>
      </c>
      <c r="E1249" s="361" t="str">
        <f>IFERROR(IF(LEN(C1249)&gt;0,IF(LEN(INDEX(TasksList!$F$6:$F$1005,MATCH(C1249,TasksList!$B$6:$B$1005,0),1))=0,"not set!",INDEX(TasksList!$F$6:$F$1005,MATCH(C1249,TasksList!$B$6:$B$1005,0),1)),""),"")</f>
        <v/>
      </c>
      <c r="F1249" s="360" t="str">
        <f>IFERROR(IF(LEN(D1249)&gt;0,IF(LEN(INDEX(AdressBook!$D$6:$D$25,MATCH(D1249,AdressBook!$B$6:$B$25,0),1))=0,"",INDEX(AdressBook!$D$6:$D$25,MATCH(D1249,AdressBook!$B$6:$B$25,0),1)),""),"")</f>
        <v/>
      </c>
      <c r="G1249" s="361" t="str">
        <f>IFERROR(IF(LEN(INDEX(PlansAndNotes!$F$6:$F$2005,ROW(B1249)-ROW($C$3)))=0,"",INDEX(PlansAndNotes!$F$6:$F$2005,ROW(B1249)-ROW($C$3))),"")</f>
        <v/>
      </c>
      <c r="H1249" s="361" t="str">
        <f>IFERROR(IF(LEN(C1249)&gt;0,IF(LEN(INDEX(TasksList!$G$6:$G$1005,MATCH(C1249,TasksList!$B$6:$B$1005,0),1))=0,"",INDEX(TasksList!$G$6:$G$1005,MATCH(C1249,TasksList!$B$6:$B$1005,0),1)),""),"")</f>
        <v/>
      </c>
      <c r="I1249" s="381"/>
      <c r="J1249" s="400"/>
      <c r="K1249" s="400"/>
      <c r="L1249" s="179"/>
      <c r="M1249" s="381"/>
      <c r="N1249" s="362" t="str">
        <f>IFERROR(IF(LEN(INDEX(PlansAndNotes!$D$6:$D$4005,ROW(B1249)-ROW($C$3)))=0,"",INDEX(PlansAndNotes!$D$6:$D$4005,ROW(B1249)-ROW($C$3))),"")</f>
        <v/>
      </c>
      <c r="O1249" s="165" t="str">
        <f t="shared" si="151"/>
        <v/>
      </c>
      <c r="P1249" s="363" t="str">
        <f>IFERROR(IF(LEN(INDEX(PlansAndNotes!$E$6:$E$4005,ROW(B1249)-ROW($C$3)))=0,"",INDEX(PlansAndNotes!$E$6:$E$4005,ROW(B1249)-ROW($C$3))),"")</f>
        <v/>
      </c>
      <c r="Q1249" s="363" t="str">
        <f>IFERROR(IF(LEN(INDEX(PlansAndNotes!$G$6:$G$4005,ROW(B1249)-ROW($C$3)))=0,"",INDEX(PlansAndNotes!$G$6:$G$4005,ROW(B1249)-ROW($C$3))),"")</f>
        <v/>
      </c>
      <c r="R1249" s="361" t="str">
        <f>IFERROR(IF(LEN(D1249)&gt;0,IF(LEN(INDEX(AdressBook!$C$6:$C$25,MATCH(D1249,AdressBook!$B$6:$B$25,0),1))=0,"",INDEX(AdressBook!$C$6:$C$25,MATCH(D1249,AdressBook!$B$6:$B$25,0),1)),""),"")</f>
        <v/>
      </c>
      <c r="S1249" s="165">
        <f>IF(LEN(C1249)&gt;0,IFERROR(IF(MATCH(C1249,C1250:$C$4004,0)&gt;0,-1,ROW(S1249)-ROW($S$3)),ROW(S1249)-ROW($S$3)),-1)</f>
        <v>-1</v>
      </c>
      <c r="T1249" s="165">
        <f t="shared" si="152"/>
        <v>0</v>
      </c>
      <c r="U1249" s="165" t="str">
        <f t="shared" si="153"/>
        <v/>
      </c>
      <c r="V1249" s="165" t="str">
        <f>IFERROR(IF(OR(C1249="",S1249&lt;0),"",IF(SUBTOTAL(3,C1249:C1249)=0,-1,SUBTOTAL(3,$C$4:C1249))),"")</f>
        <v/>
      </c>
      <c r="W1249" s="156" t="str">
        <f t="array" ref="W1249">IF(LEN(C1249)&gt;0,IFERROR(IF(MATCH(C1249,$C$3:$C1248,0)&gt;0,N1249-INDEX($N$3:N1248,SUMPRODUCT(MAX(ROW($C$3:$C1248)*(C1249=$C$3:$C1248)))-2,1),""),""),"")</f>
        <v/>
      </c>
      <c r="X1249" s="156">
        <f t="shared" ca="1" si="154"/>
        <v>1</v>
      </c>
      <c r="Y1249" s="156">
        <f t="shared" ca="1" si="155"/>
        <v>1</v>
      </c>
    </row>
    <row r="1250" spans="2:25" hidden="1" x14ac:dyDescent="0.25">
      <c r="B1250" s="390" t="str">
        <f>IFERROR(IF(LEN(INDEX(PlansAndNotes!$B$6:$B$2005,ROW(A1250)-ROW($B$3)))=0,"",INDEX(PlansAndNotes!$B$6:$B$2005,ROW(A1250)-ROW($B$3))),"")</f>
        <v/>
      </c>
      <c r="C1250" s="361" t="str">
        <f t="shared" si="150"/>
        <v/>
      </c>
      <c r="D1250" s="361" t="str">
        <f>IFERROR(IF(LEN(C1250)&gt;0,IF(LEN(INDEX(TasksList!$C$6:$C$1005,MATCH(C1250,TasksList!$B$6:$B$1005,0),1))=0,"",INDEX(TasksList!$C$6:$C$1005,MATCH(C1250,TasksList!$B$6:$B$1005,0),1)),""),"")</f>
        <v/>
      </c>
      <c r="E1250" s="361" t="str">
        <f>IFERROR(IF(LEN(C1250)&gt;0,IF(LEN(INDEX(TasksList!$F$6:$F$1005,MATCH(C1250,TasksList!$B$6:$B$1005,0),1))=0,"not set!",INDEX(TasksList!$F$6:$F$1005,MATCH(C1250,TasksList!$B$6:$B$1005,0),1)),""),"")</f>
        <v/>
      </c>
      <c r="F1250" s="360" t="str">
        <f>IFERROR(IF(LEN(D1250)&gt;0,IF(LEN(INDEX(AdressBook!$D$6:$D$25,MATCH(D1250,AdressBook!$B$6:$B$25,0),1))=0,"",INDEX(AdressBook!$D$6:$D$25,MATCH(D1250,AdressBook!$B$6:$B$25,0),1)),""),"")</f>
        <v/>
      </c>
      <c r="G1250" s="361" t="str">
        <f>IFERROR(IF(LEN(INDEX(PlansAndNotes!$F$6:$F$2005,ROW(B1250)-ROW($C$3)))=0,"",INDEX(PlansAndNotes!$F$6:$F$2005,ROW(B1250)-ROW($C$3))),"")</f>
        <v/>
      </c>
      <c r="H1250" s="361" t="str">
        <f>IFERROR(IF(LEN(C1250)&gt;0,IF(LEN(INDEX(TasksList!$G$6:$G$1005,MATCH(C1250,TasksList!$B$6:$B$1005,0),1))=0,"",INDEX(TasksList!$G$6:$G$1005,MATCH(C1250,TasksList!$B$6:$B$1005,0),1)),""),"")</f>
        <v/>
      </c>
      <c r="I1250" s="381"/>
      <c r="J1250" s="400"/>
      <c r="K1250" s="400"/>
      <c r="L1250" s="179"/>
      <c r="M1250" s="381"/>
      <c r="N1250" s="362" t="str">
        <f>IFERROR(IF(LEN(INDEX(PlansAndNotes!$D$6:$D$4005,ROW(B1250)-ROW($C$3)))=0,"",INDEX(PlansAndNotes!$D$6:$D$4005,ROW(B1250)-ROW($C$3))),"")</f>
        <v/>
      </c>
      <c r="O1250" s="165" t="str">
        <f t="shared" si="151"/>
        <v/>
      </c>
      <c r="P1250" s="363" t="str">
        <f>IFERROR(IF(LEN(INDEX(PlansAndNotes!$E$6:$E$4005,ROW(B1250)-ROW($C$3)))=0,"",INDEX(PlansAndNotes!$E$6:$E$4005,ROW(B1250)-ROW($C$3))),"")</f>
        <v/>
      </c>
      <c r="Q1250" s="363" t="str">
        <f>IFERROR(IF(LEN(INDEX(PlansAndNotes!$G$6:$G$4005,ROW(B1250)-ROW($C$3)))=0,"",INDEX(PlansAndNotes!$G$6:$G$4005,ROW(B1250)-ROW($C$3))),"")</f>
        <v/>
      </c>
      <c r="R1250" s="361" t="str">
        <f>IFERROR(IF(LEN(D1250)&gt;0,IF(LEN(INDEX(AdressBook!$C$6:$C$25,MATCH(D1250,AdressBook!$B$6:$B$25,0),1))=0,"",INDEX(AdressBook!$C$6:$C$25,MATCH(D1250,AdressBook!$B$6:$B$25,0),1)),""),"")</f>
        <v/>
      </c>
      <c r="S1250" s="165">
        <f>IF(LEN(C1250)&gt;0,IFERROR(IF(MATCH(C1250,C1251:$C$4004,0)&gt;0,-1,ROW(S1250)-ROW($S$3)),ROW(S1250)-ROW($S$3)),-1)</f>
        <v>-1</v>
      </c>
      <c r="T1250" s="165">
        <f t="shared" si="152"/>
        <v>0</v>
      </c>
      <c r="U1250" s="165" t="str">
        <f t="shared" si="153"/>
        <v/>
      </c>
      <c r="V1250" s="165" t="str">
        <f>IFERROR(IF(OR(C1250="",S1250&lt;0),"",IF(SUBTOTAL(3,C1250:C1250)=0,-1,SUBTOTAL(3,$C$4:C1250))),"")</f>
        <v/>
      </c>
      <c r="W1250" s="156" t="str">
        <f t="array" ref="W1250">IF(LEN(C1250)&gt;0,IFERROR(IF(MATCH(C1250,$C$3:$C1249,0)&gt;0,N1250-INDEX($N$3:N1249,SUMPRODUCT(MAX(ROW($C$3:$C1249)*(C1250=$C$3:$C1249)))-2,1),""),""),"")</f>
        <v/>
      </c>
      <c r="X1250" s="156">
        <f t="shared" ca="1" si="154"/>
        <v>1</v>
      </c>
      <c r="Y1250" s="156">
        <f t="shared" ca="1" si="155"/>
        <v>1</v>
      </c>
    </row>
    <row r="1251" spans="2:25" hidden="1" x14ac:dyDescent="0.25">
      <c r="B1251" s="390" t="str">
        <f>IFERROR(IF(LEN(INDEX(PlansAndNotes!$B$6:$B$2005,ROW(A1251)-ROW($B$3)))=0,"",INDEX(PlansAndNotes!$B$6:$B$2005,ROW(A1251)-ROW($B$3))),"")</f>
        <v/>
      </c>
      <c r="C1251" s="361" t="str">
        <f t="shared" si="150"/>
        <v/>
      </c>
      <c r="D1251" s="361" t="str">
        <f>IFERROR(IF(LEN(C1251)&gt;0,IF(LEN(INDEX(TasksList!$C$6:$C$1005,MATCH(C1251,TasksList!$B$6:$B$1005,0),1))=0,"",INDEX(TasksList!$C$6:$C$1005,MATCH(C1251,TasksList!$B$6:$B$1005,0),1)),""),"")</f>
        <v/>
      </c>
      <c r="E1251" s="361" t="str">
        <f>IFERROR(IF(LEN(C1251)&gt;0,IF(LEN(INDEX(TasksList!$F$6:$F$1005,MATCH(C1251,TasksList!$B$6:$B$1005,0),1))=0,"not set!",INDEX(TasksList!$F$6:$F$1005,MATCH(C1251,TasksList!$B$6:$B$1005,0),1)),""),"")</f>
        <v/>
      </c>
      <c r="F1251" s="360" t="str">
        <f>IFERROR(IF(LEN(D1251)&gt;0,IF(LEN(INDEX(AdressBook!$D$6:$D$25,MATCH(D1251,AdressBook!$B$6:$B$25,0),1))=0,"",INDEX(AdressBook!$D$6:$D$25,MATCH(D1251,AdressBook!$B$6:$B$25,0),1)),""),"")</f>
        <v/>
      </c>
      <c r="G1251" s="361" t="str">
        <f>IFERROR(IF(LEN(INDEX(PlansAndNotes!$F$6:$F$2005,ROW(B1251)-ROW($C$3)))=0,"",INDEX(PlansAndNotes!$F$6:$F$2005,ROW(B1251)-ROW($C$3))),"")</f>
        <v/>
      </c>
      <c r="H1251" s="361" t="str">
        <f>IFERROR(IF(LEN(C1251)&gt;0,IF(LEN(INDEX(TasksList!$G$6:$G$1005,MATCH(C1251,TasksList!$B$6:$B$1005,0),1))=0,"",INDEX(TasksList!$G$6:$G$1005,MATCH(C1251,TasksList!$B$6:$B$1005,0),1)),""),"")</f>
        <v/>
      </c>
      <c r="I1251" s="381"/>
      <c r="J1251" s="400"/>
      <c r="K1251" s="400"/>
      <c r="L1251" s="179"/>
      <c r="M1251" s="381"/>
      <c r="N1251" s="362" t="str">
        <f>IFERROR(IF(LEN(INDEX(PlansAndNotes!$D$6:$D$4005,ROW(B1251)-ROW($C$3)))=0,"",INDEX(PlansAndNotes!$D$6:$D$4005,ROW(B1251)-ROW($C$3))),"")</f>
        <v/>
      </c>
      <c r="O1251" s="165" t="str">
        <f t="shared" si="151"/>
        <v/>
      </c>
      <c r="P1251" s="363" t="str">
        <f>IFERROR(IF(LEN(INDEX(PlansAndNotes!$E$6:$E$4005,ROW(B1251)-ROW($C$3)))=0,"",INDEX(PlansAndNotes!$E$6:$E$4005,ROW(B1251)-ROW($C$3))),"")</f>
        <v/>
      </c>
      <c r="Q1251" s="363" t="str">
        <f>IFERROR(IF(LEN(INDEX(PlansAndNotes!$G$6:$G$4005,ROW(B1251)-ROW($C$3)))=0,"",INDEX(PlansAndNotes!$G$6:$G$4005,ROW(B1251)-ROW($C$3))),"")</f>
        <v/>
      </c>
      <c r="R1251" s="361" t="str">
        <f>IFERROR(IF(LEN(D1251)&gt;0,IF(LEN(INDEX(AdressBook!$C$6:$C$25,MATCH(D1251,AdressBook!$B$6:$B$25,0),1))=0,"",INDEX(AdressBook!$C$6:$C$25,MATCH(D1251,AdressBook!$B$6:$B$25,0),1)),""),"")</f>
        <v/>
      </c>
      <c r="S1251" s="165">
        <f>IF(LEN(C1251)&gt;0,IFERROR(IF(MATCH(C1251,C1252:$C$4004,0)&gt;0,-1,ROW(S1251)-ROW($S$3)),ROW(S1251)-ROW($S$3)),-1)</f>
        <v>-1</v>
      </c>
      <c r="T1251" s="165">
        <f t="shared" si="152"/>
        <v>0</v>
      </c>
      <c r="U1251" s="165" t="str">
        <f t="shared" si="153"/>
        <v/>
      </c>
      <c r="V1251" s="165" t="str">
        <f>IFERROR(IF(OR(C1251="",S1251&lt;0),"",IF(SUBTOTAL(3,C1251:C1251)=0,-1,SUBTOTAL(3,$C$4:C1251))),"")</f>
        <v/>
      </c>
      <c r="W1251" s="156" t="str">
        <f t="array" ref="W1251">IF(LEN(C1251)&gt;0,IFERROR(IF(MATCH(C1251,$C$3:$C1250,0)&gt;0,N1251-INDEX($N$3:N1250,SUMPRODUCT(MAX(ROW($C$3:$C1250)*(C1251=$C$3:$C1250)))-2,1),""),""),"")</f>
        <v/>
      </c>
      <c r="X1251" s="156">
        <f t="shared" ca="1" si="154"/>
        <v>1</v>
      </c>
      <c r="Y1251" s="156">
        <f t="shared" ca="1" si="155"/>
        <v>1</v>
      </c>
    </row>
    <row r="1252" spans="2:25" hidden="1" x14ac:dyDescent="0.25">
      <c r="B1252" s="390" t="str">
        <f>IFERROR(IF(LEN(INDEX(PlansAndNotes!$B$6:$B$2005,ROW(A1252)-ROW($B$3)))=0,"",INDEX(PlansAndNotes!$B$6:$B$2005,ROW(A1252)-ROW($B$3))),"")</f>
        <v/>
      </c>
      <c r="C1252" s="361" t="str">
        <f t="shared" si="150"/>
        <v/>
      </c>
      <c r="D1252" s="361" t="str">
        <f>IFERROR(IF(LEN(C1252)&gt;0,IF(LEN(INDEX(TasksList!$C$6:$C$1005,MATCH(C1252,TasksList!$B$6:$B$1005,0),1))=0,"",INDEX(TasksList!$C$6:$C$1005,MATCH(C1252,TasksList!$B$6:$B$1005,0),1)),""),"")</f>
        <v/>
      </c>
      <c r="E1252" s="361" t="str">
        <f>IFERROR(IF(LEN(C1252)&gt;0,IF(LEN(INDEX(TasksList!$F$6:$F$1005,MATCH(C1252,TasksList!$B$6:$B$1005,0),1))=0,"not set!",INDEX(TasksList!$F$6:$F$1005,MATCH(C1252,TasksList!$B$6:$B$1005,0),1)),""),"")</f>
        <v/>
      </c>
      <c r="F1252" s="360" t="str">
        <f>IFERROR(IF(LEN(D1252)&gt;0,IF(LEN(INDEX(AdressBook!$D$6:$D$25,MATCH(D1252,AdressBook!$B$6:$B$25,0),1))=0,"",INDEX(AdressBook!$D$6:$D$25,MATCH(D1252,AdressBook!$B$6:$B$25,0),1)),""),"")</f>
        <v/>
      </c>
      <c r="G1252" s="361" t="str">
        <f>IFERROR(IF(LEN(INDEX(PlansAndNotes!$F$6:$F$2005,ROW(B1252)-ROW($C$3)))=0,"",INDEX(PlansAndNotes!$F$6:$F$2005,ROW(B1252)-ROW($C$3))),"")</f>
        <v/>
      </c>
      <c r="H1252" s="361" t="str">
        <f>IFERROR(IF(LEN(C1252)&gt;0,IF(LEN(INDEX(TasksList!$G$6:$G$1005,MATCH(C1252,TasksList!$B$6:$B$1005,0),1))=0,"",INDEX(TasksList!$G$6:$G$1005,MATCH(C1252,TasksList!$B$6:$B$1005,0),1)),""),"")</f>
        <v/>
      </c>
      <c r="I1252" s="381"/>
      <c r="J1252" s="400"/>
      <c r="K1252" s="400"/>
      <c r="L1252" s="179"/>
      <c r="M1252" s="381"/>
      <c r="N1252" s="362" t="str">
        <f>IFERROR(IF(LEN(INDEX(PlansAndNotes!$D$6:$D$4005,ROW(B1252)-ROW($C$3)))=0,"",INDEX(PlansAndNotes!$D$6:$D$4005,ROW(B1252)-ROW($C$3))),"")</f>
        <v/>
      </c>
      <c r="O1252" s="165" t="str">
        <f t="shared" si="151"/>
        <v/>
      </c>
      <c r="P1252" s="363" t="str">
        <f>IFERROR(IF(LEN(INDEX(PlansAndNotes!$E$6:$E$4005,ROW(B1252)-ROW($C$3)))=0,"",INDEX(PlansAndNotes!$E$6:$E$4005,ROW(B1252)-ROW($C$3))),"")</f>
        <v/>
      </c>
      <c r="Q1252" s="363" t="str">
        <f>IFERROR(IF(LEN(INDEX(PlansAndNotes!$G$6:$G$4005,ROW(B1252)-ROW($C$3)))=0,"",INDEX(PlansAndNotes!$G$6:$G$4005,ROW(B1252)-ROW($C$3))),"")</f>
        <v/>
      </c>
      <c r="R1252" s="361" t="str">
        <f>IFERROR(IF(LEN(D1252)&gt;0,IF(LEN(INDEX(AdressBook!$C$6:$C$25,MATCH(D1252,AdressBook!$B$6:$B$25,0),1))=0,"",INDEX(AdressBook!$C$6:$C$25,MATCH(D1252,AdressBook!$B$6:$B$25,0),1)),""),"")</f>
        <v/>
      </c>
      <c r="S1252" s="165">
        <f>IF(LEN(C1252)&gt;0,IFERROR(IF(MATCH(C1252,C1253:$C$4004,0)&gt;0,-1,ROW(S1252)-ROW($S$3)),ROW(S1252)-ROW($S$3)),-1)</f>
        <v>-1</v>
      </c>
      <c r="T1252" s="165">
        <f t="shared" si="152"/>
        <v>0</v>
      </c>
      <c r="U1252" s="165" t="str">
        <f t="shared" si="153"/>
        <v/>
      </c>
      <c r="V1252" s="165" t="str">
        <f>IFERROR(IF(OR(C1252="",S1252&lt;0),"",IF(SUBTOTAL(3,C1252:C1252)=0,-1,SUBTOTAL(3,$C$4:C1252))),"")</f>
        <v/>
      </c>
      <c r="W1252" s="156" t="str">
        <f t="array" ref="W1252">IF(LEN(C1252)&gt;0,IFERROR(IF(MATCH(C1252,$C$3:$C1251,0)&gt;0,N1252-INDEX($N$3:N1251,SUMPRODUCT(MAX(ROW($C$3:$C1251)*(C1252=$C$3:$C1251)))-2,1),""),""),"")</f>
        <v/>
      </c>
      <c r="X1252" s="156">
        <f t="shared" ca="1" si="154"/>
        <v>1</v>
      </c>
      <c r="Y1252" s="156">
        <f t="shared" ca="1" si="155"/>
        <v>1</v>
      </c>
    </row>
    <row r="1253" spans="2:25" hidden="1" x14ac:dyDescent="0.25">
      <c r="B1253" s="390" t="str">
        <f>IFERROR(IF(LEN(INDEX(PlansAndNotes!$B$6:$B$2005,ROW(A1253)-ROW($B$3)))=0,"",INDEX(PlansAndNotes!$B$6:$B$2005,ROW(A1253)-ROW($B$3))),"")</f>
        <v/>
      </c>
      <c r="C1253" s="361" t="str">
        <f t="shared" si="150"/>
        <v/>
      </c>
      <c r="D1253" s="361" t="str">
        <f>IFERROR(IF(LEN(C1253)&gt;0,IF(LEN(INDEX(TasksList!$C$6:$C$1005,MATCH(C1253,TasksList!$B$6:$B$1005,0),1))=0,"",INDEX(TasksList!$C$6:$C$1005,MATCH(C1253,TasksList!$B$6:$B$1005,0),1)),""),"")</f>
        <v/>
      </c>
      <c r="E1253" s="361" t="str">
        <f>IFERROR(IF(LEN(C1253)&gt;0,IF(LEN(INDEX(TasksList!$F$6:$F$1005,MATCH(C1253,TasksList!$B$6:$B$1005,0),1))=0,"not set!",INDEX(TasksList!$F$6:$F$1005,MATCH(C1253,TasksList!$B$6:$B$1005,0),1)),""),"")</f>
        <v/>
      </c>
      <c r="F1253" s="360" t="str">
        <f>IFERROR(IF(LEN(D1253)&gt;0,IF(LEN(INDEX(AdressBook!$D$6:$D$25,MATCH(D1253,AdressBook!$B$6:$B$25,0),1))=0,"",INDEX(AdressBook!$D$6:$D$25,MATCH(D1253,AdressBook!$B$6:$B$25,0),1)),""),"")</f>
        <v/>
      </c>
      <c r="G1253" s="361" t="str">
        <f>IFERROR(IF(LEN(INDEX(PlansAndNotes!$F$6:$F$2005,ROW(B1253)-ROW($C$3)))=0,"",INDEX(PlansAndNotes!$F$6:$F$2005,ROW(B1253)-ROW($C$3))),"")</f>
        <v/>
      </c>
      <c r="H1253" s="361" t="str">
        <f>IFERROR(IF(LEN(C1253)&gt;0,IF(LEN(INDEX(TasksList!$G$6:$G$1005,MATCH(C1253,TasksList!$B$6:$B$1005,0),1))=0,"",INDEX(TasksList!$G$6:$G$1005,MATCH(C1253,TasksList!$B$6:$B$1005,0),1)),""),"")</f>
        <v/>
      </c>
      <c r="I1253" s="381"/>
      <c r="J1253" s="400"/>
      <c r="K1253" s="400"/>
      <c r="L1253" s="179"/>
      <c r="M1253" s="381"/>
      <c r="N1253" s="362" t="str">
        <f>IFERROR(IF(LEN(INDEX(PlansAndNotes!$D$6:$D$4005,ROW(B1253)-ROW($C$3)))=0,"",INDEX(PlansAndNotes!$D$6:$D$4005,ROW(B1253)-ROW($C$3))),"")</f>
        <v/>
      </c>
      <c r="O1253" s="165" t="str">
        <f t="shared" si="151"/>
        <v/>
      </c>
      <c r="P1253" s="363" t="str">
        <f>IFERROR(IF(LEN(INDEX(PlansAndNotes!$E$6:$E$4005,ROW(B1253)-ROW($C$3)))=0,"",INDEX(PlansAndNotes!$E$6:$E$4005,ROW(B1253)-ROW($C$3))),"")</f>
        <v/>
      </c>
      <c r="Q1253" s="363" t="str">
        <f>IFERROR(IF(LEN(INDEX(PlansAndNotes!$G$6:$G$4005,ROW(B1253)-ROW($C$3)))=0,"",INDEX(PlansAndNotes!$G$6:$G$4005,ROW(B1253)-ROW($C$3))),"")</f>
        <v/>
      </c>
      <c r="R1253" s="361" t="str">
        <f>IFERROR(IF(LEN(D1253)&gt;0,IF(LEN(INDEX(AdressBook!$C$6:$C$25,MATCH(D1253,AdressBook!$B$6:$B$25,0),1))=0,"",INDEX(AdressBook!$C$6:$C$25,MATCH(D1253,AdressBook!$B$6:$B$25,0),1)),""),"")</f>
        <v/>
      </c>
      <c r="S1253" s="165">
        <f>IF(LEN(C1253)&gt;0,IFERROR(IF(MATCH(C1253,C1254:$C$4004,0)&gt;0,-1,ROW(S1253)-ROW($S$3)),ROW(S1253)-ROW($S$3)),-1)</f>
        <v>-1</v>
      </c>
      <c r="T1253" s="165">
        <f t="shared" si="152"/>
        <v>0</v>
      </c>
      <c r="U1253" s="165" t="str">
        <f t="shared" si="153"/>
        <v/>
      </c>
      <c r="V1253" s="165" t="str">
        <f>IFERROR(IF(OR(C1253="",S1253&lt;0),"",IF(SUBTOTAL(3,C1253:C1253)=0,-1,SUBTOTAL(3,$C$4:C1253))),"")</f>
        <v/>
      </c>
      <c r="W1253" s="156" t="str">
        <f t="array" ref="W1253">IF(LEN(C1253)&gt;0,IFERROR(IF(MATCH(C1253,$C$3:$C1252,0)&gt;0,N1253-INDEX($N$3:N1252,SUMPRODUCT(MAX(ROW($C$3:$C1252)*(C1253=$C$3:$C1252)))-2,1),""),""),"")</f>
        <v/>
      </c>
      <c r="X1253" s="156">
        <f t="shared" ca="1" si="154"/>
        <v>1</v>
      </c>
      <c r="Y1253" s="156">
        <f t="shared" ca="1" si="155"/>
        <v>1</v>
      </c>
    </row>
    <row r="1254" spans="2:25" hidden="1" x14ac:dyDescent="0.25">
      <c r="B1254" s="390" t="str">
        <f>IFERROR(IF(LEN(INDEX(PlansAndNotes!$B$6:$B$2005,ROW(A1254)-ROW($B$3)))=0,"",INDEX(PlansAndNotes!$B$6:$B$2005,ROW(A1254)-ROW($B$3))),"")</f>
        <v/>
      </c>
      <c r="C1254" s="361" t="str">
        <f t="shared" si="150"/>
        <v/>
      </c>
      <c r="D1254" s="361" t="str">
        <f>IFERROR(IF(LEN(C1254)&gt;0,IF(LEN(INDEX(TasksList!$C$6:$C$1005,MATCH(C1254,TasksList!$B$6:$B$1005,0),1))=0,"",INDEX(TasksList!$C$6:$C$1005,MATCH(C1254,TasksList!$B$6:$B$1005,0),1)),""),"")</f>
        <v/>
      </c>
      <c r="E1254" s="361" t="str">
        <f>IFERROR(IF(LEN(C1254)&gt;0,IF(LEN(INDEX(TasksList!$F$6:$F$1005,MATCH(C1254,TasksList!$B$6:$B$1005,0),1))=0,"not set!",INDEX(TasksList!$F$6:$F$1005,MATCH(C1254,TasksList!$B$6:$B$1005,0),1)),""),"")</f>
        <v/>
      </c>
      <c r="F1254" s="360" t="str">
        <f>IFERROR(IF(LEN(D1254)&gt;0,IF(LEN(INDEX(AdressBook!$D$6:$D$25,MATCH(D1254,AdressBook!$B$6:$B$25,0),1))=0,"",INDEX(AdressBook!$D$6:$D$25,MATCH(D1254,AdressBook!$B$6:$B$25,0),1)),""),"")</f>
        <v/>
      </c>
      <c r="G1254" s="361" t="str">
        <f>IFERROR(IF(LEN(INDEX(PlansAndNotes!$F$6:$F$2005,ROW(B1254)-ROW($C$3)))=0,"",INDEX(PlansAndNotes!$F$6:$F$2005,ROW(B1254)-ROW($C$3))),"")</f>
        <v/>
      </c>
      <c r="H1254" s="361" t="str">
        <f>IFERROR(IF(LEN(C1254)&gt;0,IF(LEN(INDEX(TasksList!$G$6:$G$1005,MATCH(C1254,TasksList!$B$6:$B$1005,0),1))=0,"",INDEX(TasksList!$G$6:$G$1005,MATCH(C1254,TasksList!$B$6:$B$1005,0),1)),""),"")</f>
        <v/>
      </c>
      <c r="I1254" s="381"/>
      <c r="J1254" s="400"/>
      <c r="K1254" s="400"/>
      <c r="L1254" s="179"/>
      <c r="M1254" s="381"/>
      <c r="N1254" s="362" t="str">
        <f>IFERROR(IF(LEN(INDEX(PlansAndNotes!$D$6:$D$4005,ROW(B1254)-ROW($C$3)))=0,"",INDEX(PlansAndNotes!$D$6:$D$4005,ROW(B1254)-ROW($C$3))),"")</f>
        <v/>
      </c>
      <c r="O1254" s="165" t="str">
        <f t="shared" si="151"/>
        <v/>
      </c>
      <c r="P1254" s="363" t="str">
        <f>IFERROR(IF(LEN(INDEX(PlansAndNotes!$E$6:$E$4005,ROW(B1254)-ROW($C$3)))=0,"",INDEX(PlansAndNotes!$E$6:$E$4005,ROW(B1254)-ROW($C$3))),"")</f>
        <v/>
      </c>
      <c r="Q1254" s="363" t="str">
        <f>IFERROR(IF(LEN(INDEX(PlansAndNotes!$G$6:$G$4005,ROW(B1254)-ROW($C$3)))=0,"",INDEX(PlansAndNotes!$G$6:$G$4005,ROW(B1254)-ROW($C$3))),"")</f>
        <v/>
      </c>
      <c r="R1254" s="361" t="str">
        <f>IFERROR(IF(LEN(D1254)&gt;0,IF(LEN(INDEX(AdressBook!$C$6:$C$25,MATCH(D1254,AdressBook!$B$6:$B$25,0),1))=0,"",INDEX(AdressBook!$C$6:$C$25,MATCH(D1254,AdressBook!$B$6:$B$25,0),1)),""),"")</f>
        <v/>
      </c>
      <c r="S1254" s="165">
        <f>IF(LEN(C1254)&gt;0,IFERROR(IF(MATCH(C1254,C1255:$C$4004,0)&gt;0,-1,ROW(S1254)-ROW($S$3)),ROW(S1254)-ROW($S$3)),-1)</f>
        <v>-1</v>
      </c>
      <c r="T1254" s="165">
        <f t="shared" si="152"/>
        <v>0</v>
      </c>
      <c r="U1254" s="165" t="str">
        <f t="shared" si="153"/>
        <v/>
      </c>
      <c r="V1254" s="165" t="str">
        <f>IFERROR(IF(OR(C1254="",S1254&lt;0),"",IF(SUBTOTAL(3,C1254:C1254)=0,-1,SUBTOTAL(3,$C$4:C1254))),"")</f>
        <v/>
      </c>
      <c r="W1254" s="156" t="str">
        <f t="array" ref="W1254">IF(LEN(C1254)&gt;0,IFERROR(IF(MATCH(C1254,$C$3:$C1253,0)&gt;0,N1254-INDEX($N$3:N1253,SUMPRODUCT(MAX(ROW($C$3:$C1253)*(C1254=$C$3:$C1253)))-2,1),""),""),"")</f>
        <v/>
      </c>
      <c r="X1254" s="156">
        <f t="shared" ca="1" si="154"/>
        <v>1</v>
      </c>
      <c r="Y1254" s="156">
        <f t="shared" ca="1" si="155"/>
        <v>1</v>
      </c>
    </row>
    <row r="1255" spans="2:25" hidden="1" x14ac:dyDescent="0.25">
      <c r="B1255" s="390" t="str">
        <f>IFERROR(IF(LEN(INDEX(PlansAndNotes!$B$6:$B$2005,ROW(A1255)-ROW($B$3)))=0,"",INDEX(PlansAndNotes!$B$6:$B$2005,ROW(A1255)-ROW($B$3))),"")</f>
        <v/>
      </c>
      <c r="C1255" s="361" t="str">
        <f t="shared" si="150"/>
        <v/>
      </c>
      <c r="D1255" s="361" t="str">
        <f>IFERROR(IF(LEN(C1255)&gt;0,IF(LEN(INDEX(TasksList!$C$6:$C$1005,MATCH(C1255,TasksList!$B$6:$B$1005,0),1))=0,"",INDEX(TasksList!$C$6:$C$1005,MATCH(C1255,TasksList!$B$6:$B$1005,0),1)),""),"")</f>
        <v/>
      </c>
      <c r="E1255" s="361" t="str">
        <f>IFERROR(IF(LEN(C1255)&gt;0,IF(LEN(INDEX(TasksList!$F$6:$F$1005,MATCH(C1255,TasksList!$B$6:$B$1005,0),1))=0,"not set!",INDEX(TasksList!$F$6:$F$1005,MATCH(C1255,TasksList!$B$6:$B$1005,0),1)),""),"")</f>
        <v/>
      </c>
      <c r="F1255" s="360" t="str">
        <f>IFERROR(IF(LEN(D1255)&gt;0,IF(LEN(INDEX(AdressBook!$D$6:$D$25,MATCH(D1255,AdressBook!$B$6:$B$25,0),1))=0,"",INDEX(AdressBook!$D$6:$D$25,MATCH(D1255,AdressBook!$B$6:$B$25,0),1)),""),"")</f>
        <v/>
      </c>
      <c r="G1255" s="361" t="str">
        <f>IFERROR(IF(LEN(INDEX(PlansAndNotes!$F$6:$F$2005,ROW(B1255)-ROW($C$3)))=0,"",INDEX(PlansAndNotes!$F$6:$F$2005,ROW(B1255)-ROW($C$3))),"")</f>
        <v/>
      </c>
      <c r="H1255" s="361" t="str">
        <f>IFERROR(IF(LEN(C1255)&gt;0,IF(LEN(INDEX(TasksList!$G$6:$G$1005,MATCH(C1255,TasksList!$B$6:$B$1005,0),1))=0,"",INDEX(TasksList!$G$6:$G$1005,MATCH(C1255,TasksList!$B$6:$B$1005,0),1)),""),"")</f>
        <v/>
      </c>
      <c r="I1255" s="381"/>
      <c r="J1255" s="400"/>
      <c r="K1255" s="400"/>
      <c r="L1255" s="179"/>
      <c r="M1255" s="381"/>
      <c r="N1255" s="362" t="str">
        <f>IFERROR(IF(LEN(INDEX(PlansAndNotes!$D$6:$D$4005,ROW(B1255)-ROW($C$3)))=0,"",INDEX(PlansAndNotes!$D$6:$D$4005,ROW(B1255)-ROW($C$3))),"")</f>
        <v/>
      </c>
      <c r="O1255" s="165" t="str">
        <f t="shared" si="151"/>
        <v/>
      </c>
      <c r="P1255" s="363" t="str">
        <f>IFERROR(IF(LEN(INDEX(PlansAndNotes!$E$6:$E$4005,ROW(B1255)-ROW($C$3)))=0,"",INDEX(PlansAndNotes!$E$6:$E$4005,ROW(B1255)-ROW($C$3))),"")</f>
        <v/>
      </c>
      <c r="Q1255" s="363" t="str">
        <f>IFERROR(IF(LEN(INDEX(PlansAndNotes!$G$6:$G$4005,ROW(B1255)-ROW($C$3)))=0,"",INDEX(PlansAndNotes!$G$6:$G$4005,ROW(B1255)-ROW($C$3))),"")</f>
        <v/>
      </c>
      <c r="R1255" s="361" t="str">
        <f>IFERROR(IF(LEN(D1255)&gt;0,IF(LEN(INDEX(AdressBook!$C$6:$C$25,MATCH(D1255,AdressBook!$B$6:$B$25,0),1))=0,"",INDEX(AdressBook!$C$6:$C$25,MATCH(D1255,AdressBook!$B$6:$B$25,0),1)),""),"")</f>
        <v/>
      </c>
      <c r="S1255" s="165">
        <f>IF(LEN(C1255)&gt;0,IFERROR(IF(MATCH(C1255,C1256:$C$4004,0)&gt;0,-1,ROW(S1255)-ROW($S$3)),ROW(S1255)-ROW($S$3)),-1)</f>
        <v>-1</v>
      </c>
      <c r="T1255" s="165">
        <f t="shared" si="152"/>
        <v>0</v>
      </c>
      <c r="U1255" s="165" t="str">
        <f t="shared" si="153"/>
        <v/>
      </c>
      <c r="V1255" s="165" t="str">
        <f>IFERROR(IF(OR(C1255="",S1255&lt;0),"",IF(SUBTOTAL(3,C1255:C1255)=0,-1,SUBTOTAL(3,$C$4:C1255))),"")</f>
        <v/>
      </c>
      <c r="W1255" s="156" t="str">
        <f t="array" ref="W1255">IF(LEN(C1255)&gt;0,IFERROR(IF(MATCH(C1255,$C$3:$C1254,0)&gt;0,N1255-INDEX($N$3:N1254,SUMPRODUCT(MAX(ROW($C$3:$C1254)*(C1255=$C$3:$C1254)))-2,1),""),""),"")</f>
        <v/>
      </c>
      <c r="X1255" s="156">
        <f t="shared" ca="1" si="154"/>
        <v>1</v>
      </c>
      <c r="Y1255" s="156">
        <f t="shared" ca="1" si="155"/>
        <v>1</v>
      </c>
    </row>
    <row r="1256" spans="2:25" hidden="1" x14ac:dyDescent="0.25">
      <c r="B1256" s="390" t="str">
        <f>IFERROR(IF(LEN(INDEX(PlansAndNotes!$B$6:$B$2005,ROW(A1256)-ROW($B$3)))=0,"",INDEX(PlansAndNotes!$B$6:$B$2005,ROW(A1256)-ROW($B$3))),"")</f>
        <v/>
      </c>
      <c r="C1256" s="361" t="str">
        <f t="shared" si="150"/>
        <v/>
      </c>
      <c r="D1256" s="361" t="str">
        <f>IFERROR(IF(LEN(C1256)&gt;0,IF(LEN(INDEX(TasksList!$C$6:$C$1005,MATCH(C1256,TasksList!$B$6:$B$1005,0),1))=0,"",INDEX(TasksList!$C$6:$C$1005,MATCH(C1256,TasksList!$B$6:$B$1005,0),1)),""),"")</f>
        <v/>
      </c>
      <c r="E1256" s="361" t="str">
        <f>IFERROR(IF(LEN(C1256)&gt;0,IF(LEN(INDEX(TasksList!$F$6:$F$1005,MATCH(C1256,TasksList!$B$6:$B$1005,0),1))=0,"not set!",INDEX(TasksList!$F$6:$F$1005,MATCH(C1256,TasksList!$B$6:$B$1005,0),1)),""),"")</f>
        <v/>
      </c>
      <c r="F1256" s="360" t="str">
        <f>IFERROR(IF(LEN(D1256)&gt;0,IF(LEN(INDEX(AdressBook!$D$6:$D$25,MATCH(D1256,AdressBook!$B$6:$B$25,0),1))=0,"",INDEX(AdressBook!$D$6:$D$25,MATCH(D1256,AdressBook!$B$6:$B$25,0),1)),""),"")</f>
        <v/>
      </c>
      <c r="G1256" s="361" t="str">
        <f>IFERROR(IF(LEN(INDEX(PlansAndNotes!$F$6:$F$2005,ROW(B1256)-ROW($C$3)))=0,"",INDEX(PlansAndNotes!$F$6:$F$2005,ROW(B1256)-ROW($C$3))),"")</f>
        <v/>
      </c>
      <c r="H1256" s="361" t="str">
        <f>IFERROR(IF(LEN(C1256)&gt;0,IF(LEN(INDEX(TasksList!$G$6:$G$1005,MATCH(C1256,TasksList!$B$6:$B$1005,0),1))=0,"",INDEX(TasksList!$G$6:$G$1005,MATCH(C1256,TasksList!$B$6:$B$1005,0),1)),""),"")</f>
        <v/>
      </c>
      <c r="I1256" s="381"/>
      <c r="J1256" s="400"/>
      <c r="K1256" s="400"/>
      <c r="L1256" s="179"/>
      <c r="M1256" s="381"/>
      <c r="N1256" s="362" t="str">
        <f>IFERROR(IF(LEN(INDEX(PlansAndNotes!$D$6:$D$4005,ROW(B1256)-ROW($C$3)))=0,"",INDEX(PlansAndNotes!$D$6:$D$4005,ROW(B1256)-ROW($C$3))),"")</f>
        <v/>
      </c>
      <c r="O1256" s="165" t="str">
        <f t="shared" si="151"/>
        <v/>
      </c>
      <c r="P1256" s="363" t="str">
        <f>IFERROR(IF(LEN(INDEX(PlansAndNotes!$E$6:$E$4005,ROW(B1256)-ROW($C$3)))=0,"",INDEX(PlansAndNotes!$E$6:$E$4005,ROW(B1256)-ROW($C$3))),"")</f>
        <v/>
      </c>
      <c r="Q1256" s="363" t="str">
        <f>IFERROR(IF(LEN(INDEX(PlansAndNotes!$G$6:$G$4005,ROW(B1256)-ROW($C$3)))=0,"",INDEX(PlansAndNotes!$G$6:$G$4005,ROW(B1256)-ROW($C$3))),"")</f>
        <v/>
      </c>
      <c r="R1256" s="361" t="str">
        <f>IFERROR(IF(LEN(D1256)&gt;0,IF(LEN(INDEX(AdressBook!$C$6:$C$25,MATCH(D1256,AdressBook!$B$6:$B$25,0),1))=0,"",INDEX(AdressBook!$C$6:$C$25,MATCH(D1256,AdressBook!$B$6:$B$25,0),1)),""),"")</f>
        <v/>
      </c>
      <c r="S1256" s="165">
        <f>IF(LEN(C1256)&gt;0,IFERROR(IF(MATCH(C1256,C1257:$C$4004,0)&gt;0,-1,ROW(S1256)-ROW($S$3)),ROW(S1256)-ROW($S$3)),-1)</f>
        <v>-1</v>
      </c>
      <c r="T1256" s="165">
        <f t="shared" si="152"/>
        <v>0</v>
      </c>
      <c r="U1256" s="165" t="str">
        <f t="shared" si="153"/>
        <v/>
      </c>
      <c r="V1256" s="165" t="str">
        <f>IFERROR(IF(OR(C1256="",S1256&lt;0),"",IF(SUBTOTAL(3,C1256:C1256)=0,-1,SUBTOTAL(3,$C$4:C1256))),"")</f>
        <v/>
      </c>
      <c r="W1256" s="156" t="str">
        <f t="array" ref="W1256">IF(LEN(C1256)&gt;0,IFERROR(IF(MATCH(C1256,$C$3:$C1255,0)&gt;0,N1256-INDEX($N$3:N1255,SUMPRODUCT(MAX(ROW($C$3:$C1255)*(C1256=$C$3:$C1255)))-2,1),""),""),"")</f>
        <v/>
      </c>
      <c r="X1256" s="156">
        <f t="shared" ca="1" si="154"/>
        <v>1</v>
      </c>
      <c r="Y1256" s="156">
        <f t="shared" ca="1" si="155"/>
        <v>1</v>
      </c>
    </row>
    <row r="1257" spans="2:25" hidden="1" x14ac:dyDescent="0.25">
      <c r="B1257" s="390" t="str">
        <f>IFERROR(IF(LEN(INDEX(PlansAndNotes!$B$6:$B$2005,ROW(A1257)-ROW($B$3)))=0,"",INDEX(PlansAndNotes!$B$6:$B$2005,ROW(A1257)-ROW($B$3))),"")</f>
        <v/>
      </c>
      <c r="C1257" s="361" t="str">
        <f t="shared" si="150"/>
        <v/>
      </c>
      <c r="D1257" s="361" t="str">
        <f>IFERROR(IF(LEN(C1257)&gt;0,IF(LEN(INDEX(TasksList!$C$6:$C$1005,MATCH(C1257,TasksList!$B$6:$B$1005,0),1))=0,"",INDEX(TasksList!$C$6:$C$1005,MATCH(C1257,TasksList!$B$6:$B$1005,0),1)),""),"")</f>
        <v/>
      </c>
      <c r="E1257" s="361" t="str">
        <f>IFERROR(IF(LEN(C1257)&gt;0,IF(LEN(INDEX(TasksList!$F$6:$F$1005,MATCH(C1257,TasksList!$B$6:$B$1005,0),1))=0,"not set!",INDEX(TasksList!$F$6:$F$1005,MATCH(C1257,TasksList!$B$6:$B$1005,0),1)),""),"")</f>
        <v/>
      </c>
      <c r="F1257" s="360" t="str">
        <f>IFERROR(IF(LEN(D1257)&gt;0,IF(LEN(INDEX(AdressBook!$D$6:$D$25,MATCH(D1257,AdressBook!$B$6:$B$25,0),1))=0,"",INDEX(AdressBook!$D$6:$D$25,MATCH(D1257,AdressBook!$B$6:$B$25,0),1)),""),"")</f>
        <v/>
      </c>
      <c r="G1257" s="361" t="str">
        <f>IFERROR(IF(LEN(INDEX(PlansAndNotes!$F$6:$F$2005,ROW(B1257)-ROW($C$3)))=0,"",INDEX(PlansAndNotes!$F$6:$F$2005,ROW(B1257)-ROW($C$3))),"")</f>
        <v/>
      </c>
      <c r="H1257" s="361" t="str">
        <f>IFERROR(IF(LEN(C1257)&gt;0,IF(LEN(INDEX(TasksList!$G$6:$G$1005,MATCH(C1257,TasksList!$B$6:$B$1005,0),1))=0,"",INDEX(TasksList!$G$6:$G$1005,MATCH(C1257,TasksList!$B$6:$B$1005,0),1)),""),"")</f>
        <v/>
      </c>
      <c r="I1257" s="381"/>
      <c r="J1257" s="400"/>
      <c r="K1257" s="400"/>
      <c r="L1257" s="179"/>
      <c r="M1257" s="381"/>
      <c r="N1257" s="362" t="str">
        <f>IFERROR(IF(LEN(INDEX(PlansAndNotes!$D$6:$D$4005,ROW(B1257)-ROW($C$3)))=0,"",INDEX(PlansAndNotes!$D$6:$D$4005,ROW(B1257)-ROW($C$3))),"")</f>
        <v/>
      </c>
      <c r="O1257" s="165" t="str">
        <f t="shared" si="151"/>
        <v/>
      </c>
      <c r="P1257" s="363" t="str">
        <f>IFERROR(IF(LEN(INDEX(PlansAndNotes!$E$6:$E$4005,ROW(B1257)-ROW($C$3)))=0,"",INDEX(PlansAndNotes!$E$6:$E$4005,ROW(B1257)-ROW($C$3))),"")</f>
        <v/>
      </c>
      <c r="Q1257" s="363" t="str">
        <f>IFERROR(IF(LEN(INDEX(PlansAndNotes!$G$6:$G$4005,ROW(B1257)-ROW($C$3)))=0,"",INDEX(PlansAndNotes!$G$6:$G$4005,ROW(B1257)-ROW($C$3))),"")</f>
        <v/>
      </c>
      <c r="R1257" s="361" t="str">
        <f>IFERROR(IF(LEN(D1257)&gt;0,IF(LEN(INDEX(AdressBook!$C$6:$C$25,MATCH(D1257,AdressBook!$B$6:$B$25,0),1))=0,"",INDEX(AdressBook!$C$6:$C$25,MATCH(D1257,AdressBook!$B$6:$B$25,0),1)),""),"")</f>
        <v/>
      </c>
      <c r="S1257" s="165">
        <f>IF(LEN(C1257)&gt;0,IFERROR(IF(MATCH(C1257,C1258:$C$4004,0)&gt;0,-1,ROW(S1257)-ROW($S$3)),ROW(S1257)-ROW($S$3)),-1)</f>
        <v>-1</v>
      </c>
      <c r="T1257" s="165">
        <f t="shared" si="152"/>
        <v>0</v>
      </c>
      <c r="U1257" s="165" t="str">
        <f t="shared" si="153"/>
        <v/>
      </c>
      <c r="V1257" s="165" t="str">
        <f>IFERROR(IF(OR(C1257="",S1257&lt;0),"",IF(SUBTOTAL(3,C1257:C1257)=0,-1,SUBTOTAL(3,$C$4:C1257))),"")</f>
        <v/>
      </c>
      <c r="W1257" s="156" t="str">
        <f t="array" ref="W1257">IF(LEN(C1257)&gt;0,IFERROR(IF(MATCH(C1257,$C$3:$C1256,0)&gt;0,N1257-INDEX($N$3:N1256,SUMPRODUCT(MAX(ROW($C$3:$C1256)*(C1257=$C$3:$C1256)))-2,1),""),""),"")</f>
        <v/>
      </c>
      <c r="X1257" s="156">
        <f t="shared" ca="1" si="154"/>
        <v>1</v>
      </c>
      <c r="Y1257" s="156">
        <f t="shared" ca="1" si="155"/>
        <v>1</v>
      </c>
    </row>
    <row r="1258" spans="2:25" hidden="1" x14ac:dyDescent="0.25">
      <c r="B1258" s="390" t="str">
        <f>IFERROR(IF(LEN(INDEX(PlansAndNotes!$B$6:$B$2005,ROW(A1258)-ROW($B$3)))=0,"",INDEX(PlansAndNotes!$B$6:$B$2005,ROW(A1258)-ROW($B$3))),"")</f>
        <v/>
      </c>
      <c r="C1258" s="361" t="str">
        <f t="shared" si="150"/>
        <v/>
      </c>
      <c r="D1258" s="361" t="str">
        <f>IFERROR(IF(LEN(C1258)&gt;0,IF(LEN(INDEX(TasksList!$C$6:$C$1005,MATCH(C1258,TasksList!$B$6:$B$1005,0),1))=0,"",INDEX(TasksList!$C$6:$C$1005,MATCH(C1258,TasksList!$B$6:$B$1005,0),1)),""),"")</f>
        <v/>
      </c>
      <c r="E1258" s="361" t="str">
        <f>IFERROR(IF(LEN(C1258)&gt;0,IF(LEN(INDEX(TasksList!$F$6:$F$1005,MATCH(C1258,TasksList!$B$6:$B$1005,0),1))=0,"not set!",INDEX(TasksList!$F$6:$F$1005,MATCH(C1258,TasksList!$B$6:$B$1005,0),1)),""),"")</f>
        <v/>
      </c>
      <c r="F1258" s="360" t="str">
        <f>IFERROR(IF(LEN(D1258)&gt;0,IF(LEN(INDEX(AdressBook!$D$6:$D$25,MATCH(D1258,AdressBook!$B$6:$B$25,0),1))=0,"",INDEX(AdressBook!$D$6:$D$25,MATCH(D1258,AdressBook!$B$6:$B$25,0),1)),""),"")</f>
        <v/>
      </c>
      <c r="G1258" s="361" t="str">
        <f>IFERROR(IF(LEN(INDEX(PlansAndNotes!$F$6:$F$2005,ROW(B1258)-ROW($C$3)))=0,"",INDEX(PlansAndNotes!$F$6:$F$2005,ROW(B1258)-ROW($C$3))),"")</f>
        <v/>
      </c>
      <c r="H1258" s="361" t="str">
        <f>IFERROR(IF(LEN(C1258)&gt;0,IF(LEN(INDEX(TasksList!$G$6:$G$1005,MATCH(C1258,TasksList!$B$6:$B$1005,0),1))=0,"",INDEX(TasksList!$G$6:$G$1005,MATCH(C1258,TasksList!$B$6:$B$1005,0),1)),""),"")</f>
        <v/>
      </c>
      <c r="I1258" s="381"/>
      <c r="J1258" s="400"/>
      <c r="K1258" s="400"/>
      <c r="L1258" s="179"/>
      <c r="M1258" s="381"/>
      <c r="N1258" s="362" t="str">
        <f>IFERROR(IF(LEN(INDEX(PlansAndNotes!$D$6:$D$4005,ROW(B1258)-ROW($C$3)))=0,"",INDEX(PlansAndNotes!$D$6:$D$4005,ROW(B1258)-ROW($C$3))),"")</f>
        <v/>
      </c>
      <c r="O1258" s="165" t="str">
        <f t="shared" si="151"/>
        <v/>
      </c>
      <c r="P1258" s="363" t="str">
        <f>IFERROR(IF(LEN(INDEX(PlansAndNotes!$E$6:$E$4005,ROW(B1258)-ROW($C$3)))=0,"",INDEX(PlansAndNotes!$E$6:$E$4005,ROW(B1258)-ROW($C$3))),"")</f>
        <v/>
      </c>
      <c r="Q1258" s="363" t="str">
        <f>IFERROR(IF(LEN(INDEX(PlansAndNotes!$G$6:$G$4005,ROW(B1258)-ROW($C$3)))=0,"",INDEX(PlansAndNotes!$G$6:$G$4005,ROW(B1258)-ROW($C$3))),"")</f>
        <v/>
      </c>
      <c r="R1258" s="361" t="str">
        <f>IFERROR(IF(LEN(D1258)&gt;0,IF(LEN(INDEX(AdressBook!$C$6:$C$25,MATCH(D1258,AdressBook!$B$6:$B$25,0),1))=0,"",INDEX(AdressBook!$C$6:$C$25,MATCH(D1258,AdressBook!$B$6:$B$25,0),1)),""),"")</f>
        <v/>
      </c>
      <c r="S1258" s="165">
        <f>IF(LEN(C1258)&gt;0,IFERROR(IF(MATCH(C1258,C1259:$C$4004,0)&gt;0,-1,ROW(S1258)-ROW($S$3)),ROW(S1258)-ROW($S$3)),-1)</f>
        <v>-1</v>
      </c>
      <c r="T1258" s="165">
        <f t="shared" si="152"/>
        <v>0</v>
      </c>
      <c r="U1258" s="165" t="str">
        <f t="shared" si="153"/>
        <v/>
      </c>
      <c r="V1258" s="165" t="str">
        <f>IFERROR(IF(OR(C1258="",S1258&lt;0),"",IF(SUBTOTAL(3,C1258:C1258)=0,-1,SUBTOTAL(3,$C$4:C1258))),"")</f>
        <v/>
      </c>
      <c r="W1258" s="156" t="str">
        <f t="array" ref="W1258">IF(LEN(C1258)&gt;0,IFERROR(IF(MATCH(C1258,$C$3:$C1257,0)&gt;0,N1258-INDEX($N$3:N1257,SUMPRODUCT(MAX(ROW($C$3:$C1257)*(C1258=$C$3:$C1257)))-2,1),""),""),"")</f>
        <v/>
      </c>
      <c r="X1258" s="156">
        <f t="shared" ca="1" si="154"/>
        <v>1</v>
      </c>
      <c r="Y1258" s="156">
        <f t="shared" ca="1" si="155"/>
        <v>1</v>
      </c>
    </row>
    <row r="1259" spans="2:25" hidden="1" x14ac:dyDescent="0.25">
      <c r="B1259" s="390" t="str">
        <f>IFERROR(IF(LEN(INDEX(PlansAndNotes!$B$6:$B$2005,ROW(A1259)-ROW($B$3)))=0,"",INDEX(PlansAndNotes!$B$6:$B$2005,ROW(A1259)-ROW($B$3))),"")</f>
        <v/>
      </c>
      <c r="C1259" s="361" t="str">
        <f t="shared" si="150"/>
        <v/>
      </c>
      <c r="D1259" s="361" t="str">
        <f>IFERROR(IF(LEN(C1259)&gt;0,IF(LEN(INDEX(TasksList!$C$6:$C$1005,MATCH(C1259,TasksList!$B$6:$B$1005,0),1))=0,"",INDEX(TasksList!$C$6:$C$1005,MATCH(C1259,TasksList!$B$6:$B$1005,0),1)),""),"")</f>
        <v/>
      </c>
      <c r="E1259" s="361" t="str">
        <f>IFERROR(IF(LEN(C1259)&gt;0,IF(LEN(INDEX(TasksList!$F$6:$F$1005,MATCH(C1259,TasksList!$B$6:$B$1005,0),1))=0,"not set!",INDEX(TasksList!$F$6:$F$1005,MATCH(C1259,TasksList!$B$6:$B$1005,0),1)),""),"")</f>
        <v/>
      </c>
      <c r="F1259" s="360" t="str">
        <f>IFERROR(IF(LEN(D1259)&gt;0,IF(LEN(INDEX(AdressBook!$D$6:$D$25,MATCH(D1259,AdressBook!$B$6:$B$25,0),1))=0,"",INDEX(AdressBook!$D$6:$D$25,MATCH(D1259,AdressBook!$B$6:$B$25,0),1)),""),"")</f>
        <v/>
      </c>
      <c r="G1259" s="361" t="str">
        <f>IFERROR(IF(LEN(INDEX(PlansAndNotes!$F$6:$F$2005,ROW(B1259)-ROW($C$3)))=0,"",INDEX(PlansAndNotes!$F$6:$F$2005,ROW(B1259)-ROW($C$3))),"")</f>
        <v/>
      </c>
      <c r="H1259" s="361" t="str">
        <f>IFERROR(IF(LEN(C1259)&gt;0,IF(LEN(INDEX(TasksList!$G$6:$G$1005,MATCH(C1259,TasksList!$B$6:$B$1005,0),1))=0,"",INDEX(TasksList!$G$6:$G$1005,MATCH(C1259,TasksList!$B$6:$B$1005,0),1)),""),"")</f>
        <v/>
      </c>
      <c r="I1259" s="381"/>
      <c r="J1259" s="400"/>
      <c r="K1259" s="400"/>
      <c r="L1259" s="179"/>
      <c r="M1259" s="381"/>
      <c r="N1259" s="362" t="str">
        <f>IFERROR(IF(LEN(INDEX(PlansAndNotes!$D$6:$D$4005,ROW(B1259)-ROW($C$3)))=0,"",INDEX(PlansAndNotes!$D$6:$D$4005,ROW(B1259)-ROW($C$3))),"")</f>
        <v/>
      </c>
      <c r="O1259" s="165" t="str">
        <f t="shared" si="151"/>
        <v/>
      </c>
      <c r="P1259" s="363" t="str">
        <f>IFERROR(IF(LEN(INDEX(PlansAndNotes!$E$6:$E$4005,ROW(B1259)-ROW($C$3)))=0,"",INDEX(PlansAndNotes!$E$6:$E$4005,ROW(B1259)-ROW($C$3))),"")</f>
        <v/>
      </c>
      <c r="Q1259" s="363" t="str">
        <f>IFERROR(IF(LEN(INDEX(PlansAndNotes!$G$6:$G$4005,ROW(B1259)-ROW($C$3)))=0,"",INDEX(PlansAndNotes!$G$6:$G$4005,ROW(B1259)-ROW($C$3))),"")</f>
        <v/>
      </c>
      <c r="R1259" s="361" t="str">
        <f>IFERROR(IF(LEN(D1259)&gt;0,IF(LEN(INDEX(AdressBook!$C$6:$C$25,MATCH(D1259,AdressBook!$B$6:$B$25,0),1))=0,"",INDEX(AdressBook!$C$6:$C$25,MATCH(D1259,AdressBook!$B$6:$B$25,0),1)),""),"")</f>
        <v/>
      </c>
      <c r="S1259" s="165">
        <f>IF(LEN(C1259)&gt;0,IFERROR(IF(MATCH(C1259,C1260:$C$4004,0)&gt;0,-1,ROW(S1259)-ROW($S$3)),ROW(S1259)-ROW($S$3)),-1)</f>
        <v>-1</v>
      </c>
      <c r="T1259" s="165">
        <f t="shared" si="152"/>
        <v>0</v>
      </c>
      <c r="U1259" s="165" t="str">
        <f t="shared" si="153"/>
        <v/>
      </c>
      <c r="V1259" s="165" t="str">
        <f>IFERROR(IF(OR(C1259="",S1259&lt;0),"",IF(SUBTOTAL(3,C1259:C1259)=0,-1,SUBTOTAL(3,$C$4:C1259))),"")</f>
        <v/>
      </c>
      <c r="W1259" s="156" t="str">
        <f t="array" ref="W1259">IF(LEN(C1259)&gt;0,IFERROR(IF(MATCH(C1259,$C$3:$C1258,0)&gt;0,N1259-INDEX($N$3:N1258,SUMPRODUCT(MAX(ROW($C$3:$C1258)*(C1259=$C$3:$C1258)))-2,1),""),""),"")</f>
        <v/>
      </c>
      <c r="X1259" s="156">
        <f t="shared" ca="1" si="154"/>
        <v>1</v>
      </c>
      <c r="Y1259" s="156">
        <f t="shared" ca="1" si="155"/>
        <v>1</v>
      </c>
    </row>
    <row r="1260" spans="2:25" hidden="1" x14ac:dyDescent="0.25">
      <c r="B1260" s="390" t="str">
        <f>IFERROR(IF(LEN(INDEX(PlansAndNotes!$B$6:$B$2005,ROW(A1260)-ROW($B$3)))=0,"",INDEX(PlansAndNotes!$B$6:$B$2005,ROW(A1260)-ROW($B$3))),"")</f>
        <v/>
      </c>
      <c r="C1260" s="361" t="str">
        <f t="shared" si="150"/>
        <v/>
      </c>
      <c r="D1260" s="361" t="str">
        <f>IFERROR(IF(LEN(C1260)&gt;0,IF(LEN(INDEX(TasksList!$C$6:$C$1005,MATCH(C1260,TasksList!$B$6:$B$1005,0),1))=0,"",INDEX(TasksList!$C$6:$C$1005,MATCH(C1260,TasksList!$B$6:$B$1005,0),1)),""),"")</f>
        <v/>
      </c>
      <c r="E1260" s="361" t="str">
        <f>IFERROR(IF(LEN(C1260)&gt;0,IF(LEN(INDEX(TasksList!$F$6:$F$1005,MATCH(C1260,TasksList!$B$6:$B$1005,0),1))=0,"not set!",INDEX(TasksList!$F$6:$F$1005,MATCH(C1260,TasksList!$B$6:$B$1005,0),1)),""),"")</f>
        <v/>
      </c>
      <c r="F1260" s="360" t="str">
        <f>IFERROR(IF(LEN(D1260)&gt;0,IF(LEN(INDEX(AdressBook!$D$6:$D$25,MATCH(D1260,AdressBook!$B$6:$B$25,0),1))=0,"",INDEX(AdressBook!$D$6:$D$25,MATCH(D1260,AdressBook!$B$6:$B$25,0),1)),""),"")</f>
        <v/>
      </c>
      <c r="G1260" s="361" t="str">
        <f>IFERROR(IF(LEN(INDEX(PlansAndNotes!$F$6:$F$2005,ROW(B1260)-ROW($C$3)))=0,"",INDEX(PlansAndNotes!$F$6:$F$2005,ROW(B1260)-ROW($C$3))),"")</f>
        <v/>
      </c>
      <c r="H1260" s="361" t="str">
        <f>IFERROR(IF(LEN(C1260)&gt;0,IF(LEN(INDEX(TasksList!$G$6:$G$1005,MATCH(C1260,TasksList!$B$6:$B$1005,0),1))=0,"",INDEX(TasksList!$G$6:$G$1005,MATCH(C1260,TasksList!$B$6:$B$1005,0),1)),""),"")</f>
        <v/>
      </c>
      <c r="I1260" s="381"/>
      <c r="J1260" s="400"/>
      <c r="K1260" s="400"/>
      <c r="L1260" s="179"/>
      <c r="M1260" s="381"/>
      <c r="N1260" s="362" t="str">
        <f>IFERROR(IF(LEN(INDEX(PlansAndNotes!$D$6:$D$4005,ROW(B1260)-ROW($C$3)))=0,"",INDEX(PlansAndNotes!$D$6:$D$4005,ROW(B1260)-ROW($C$3))),"")</f>
        <v/>
      </c>
      <c r="O1260" s="165" t="str">
        <f t="shared" si="151"/>
        <v/>
      </c>
      <c r="P1260" s="363" t="str">
        <f>IFERROR(IF(LEN(INDEX(PlansAndNotes!$E$6:$E$4005,ROW(B1260)-ROW($C$3)))=0,"",INDEX(PlansAndNotes!$E$6:$E$4005,ROW(B1260)-ROW($C$3))),"")</f>
        <v/>
      </c>
      <c r="Q1260" s="363" t="str">
        <f>IFERROR(IF(LEN(INDEX(PlansAndNotes!$G$6:$G$4005,ROW(B1260)-ROW($C$3)))=0,"",INDEX(PlansAndNotes!$G$6:$G$4005,ROW(B1260)-ROW($C$3))),"")</f>
        <v/>
      </c>
      <c r="R1260" s="361" t="str">
        <f>IFERROR(IF(LEN(D1260)&gt;0,IF(LEN(INDEX(AdressBook!$C$6:$C$25,MATCH(D1260,AdressBook!$B$6:$B$25,0),1))=0,"",INDEX(AdressBook!$C$6:$C$25,MATCH(D1260,AdressBook!$B$6:$B$25,0),1)),""),"")</f>
        <v/>
      </c>
      <c r="S1260" s="165">
        <f>IF(LEN(C1260)&gt;0,IFERROR(IF(MATCH(C1260,C1261:$C$4004,0)&gt;0,-1,ROW(S1260)-ROW($S$3)),ROW(S1260)-ROW($S$3)),-1)</f>
        <v>-1</v>
      </c>
      <c r="T1260" s="165">
        <f t="shared" si="152"/>
        <v>0</v>
      </c>
      <c r="U1260" s="165" t="str">
        <f t="shared" si="153"/>
        <v/>
      </c>
      <c r="V1260" s="165" t="str">
        <f>IFERROR(IF(OR(C1260="",S1260&lt;0),"",IF(SUBTOTAL(3,C1260:C1260)=0,-1,SUBTOTAL(3,$C$4:C1260))),"")</f>
        <v/>
      </c>
      <c r="W1260" s="156" t="str">
        <f t="array" ref="W1260">IF(LEN(C1260)&gt;0,IFERROR(IF(MATCH(C1260,$C$3:$C1259,0)&gt;0,N1260-INDEX($N$3:N1259,SUMPRODUCT(MAX(ROW($C$3:$C1259)*(C1260=$C$3:$C1259)))-2,1),""),""),"")</f>
        <v/>
      </c>
      <c r="X1260" s="156">
        <f t="shared" ca="1" si="154"/>
        <v>1</v>
      </c>
      <c r="Y1260" s="156">
        <f t="shared" ca="1" si="155"/>
        <v>1</v>
      </c>
    </row>
    <row r="1261" spans="2:25" hidden="1" x14ac:dyDescent="0.25">
      <c r="B1261" s="390" t="str">
        <f>IFERROR(IF(LEN(INDEX(PlansAndNotes!$B$6:$B$2005,ROW(A1261)-ROW($B$3)))=0,"",INDEX(PlansAndNotes!$B$6:$B$2005,ROW(A1261)-ROW($B$3))),"")</f>
        <v/>
      </c>
      <c r="C1261" s="361" t="str">
        <f t="shared" si="150"/>
        <v/>
      </c>
      <c r="D1261" s="361" t="str">
        <f>IFERROR(IF(LEN(C1261)&gt;0,IF(LEN(INDEX(TasksList!$C$6:$C$1005,MATCH(C1261,TasksList!$B$6:$B$1005,0),1))=0,"",INDEX(TasksList!$C$6:$C$1005,MATCH(C1261,TasksList!$B$6:$B$1005,0),1)),""),"")</f>
        <v/>
      </c>
      <c r="E1261" s="361" t="str">
        <f>IFERROR(IF(LEN(C1261)&gt;0,IF(LEN(INDEX(TasksList!$F$6:$F$1005,MATCH(C1261,TasksList!$B$6:$B$1005,0),1))=0,"not set!",INDEX(TasksList!$F$6:$F$1005,MATCH(C1261,TasksList!$B$6:$B$1005,0),1)),""),"")</f>
        <v/>
      </c>
      <c r="F1261" s="360" t="str">
        <f>IFERROR(IF(LEN(D1261)&gt;0,IF(LEN(INDEX(AdressBook!$D$6:$D$25,MATCH(D1261,AdressBook!$B$6:$B$25,0),1))=0,"",INDEX(AdressBook!$D$6:$D$25,MATCH(D1261,AdressBook!$B$6:$B$25,0),1)),""),"")</f>
        <v/>
      </c>
      <c r="G1261" s="361" t="str">
        <f>IFERROR(IF(LEN(INDEX(PlansAndNotes!$F$6:$F$2005,ROW(B1261)-ROW($C$3)))=0,"",INDEX(PlansAndNotes!$F$6:$F$2005,ROW(B1261)-ROW($C$3))),"")</f>
        <v/>
      </c>
      <c r="H1261" s="361" t="str">
        <f>IFERROR(IF(LEN(C1261)&gt;0,IF(LEN(INDEX(TasksList!$G$6:$G$1005,MATCH(C1261,TasksList!$B$6:$B$1005,0),1))=0,"",INDEX(TasksList!$G$6:$G$1005,MATCH(C1261,TasksList!$B$6:$B$1005,0),1)),""),"")</f>
        <v/>
      </c>
      <c r="I1261" s="381"/>
      <c r="J1261" s="400"/>
      <c r="K1261" s="400"/>
      <c r="L1261" s="179"/>
      <c r="M1261" s="381"/>
      <c r="N1261" s="362" t="str">
        <f>IFERROR(IF(LEN(INDEX(PlansAndNotes!$D$6:$D$4005,ROW(B1261)-ROW($C$3)))=0,"",INDEX(PlansAndNotes!$D$6:$D$4005,ROW(B1261)-ROW($C$3))),"")</f>
        <v/>
      </c>
      <c r="O1261" s="165" t="str">
        <f t="shared" si="151"/>
        <v/>
      </c>
      <c r="P1261" s="363" t="str">
        <f>IFERROR(IF(LEN(INDEX(PlansAndNotes!$E$6:$E$4005,ROW(B1261)-ROW($C$3)))=0,"",INDEX(PlansAndNotes!$E$6:$E$4005,ROW(B1261)-ROW($C$3))),"")</f>
        <v/>
      </c>
      <c r="Q1261" s="363" t="str">
        <f>IFERROR(IF(LEN(INDEX(PlansAndNotes!$G$6:$G$4005,ROW(B1261)-ROW($C$3)))=0,"",INDEX(PlansAndNotes!$G$6:$G$4005,ROW(B1261)-ROW($C$3))),"")</f>
        <v/>
      </c>
      <c r="R1261" s="361" t="str">
        <f>IFERROR(IF(LEN(D1261)&gt;0,IF(LEN(INDEX(AdressBook!$C$6:$C$25,MATCH(D1261,AdressBook!$B$6:$B$25,0),1))=0,"",INDEX(AdressBook!$C$6:$C$25,MATCH(D1261,AdressBook!$B$6:$B$25,0),1)),""),"")</f>
        <v/>
      </c>
      <c r="S1261" s="165">
        <f>IF(LEN(C1261)&gt;0,IFERROR(IF(MATCH(C1261,C1262:$C$4004,0)&gt;0,-1,ROW(S1261)-ROW($S$3)),ROW(S1261)-ROW($S$3)),-1)</f>
        <v>-1</v>
      </c>
      <c r="T1261" s="165">
        <f t="shared" si="152"/>
        <v>0</v>
      </c>
      <c r="U1261" s="165" t="str">
        <f t="shared" si="153"/>
        <v/>
      </c>
      <c r="V1261" s="165" t="str">
        <f>IFERROR(IF(OR(C1261="",S1261&lt;0),"",IF(SUBTOTAL(3,C1261:C1261)=0,-1,SUBTOTAL(3,$C$4:C1261))),"")</f>
        <v/>
      </c>
      <c r="W1261" s="156" t="str">
        <f t="array" ref="W1261">IF(LEN(C1261)&gt;0,IFERROR(IF(MATCH(C1261,$C$3:$C1260,0)&gt;0,N1261-INDEX($N$3:N1260,SUMPRODUCT(MAX(ROW($C$3:$C1260)*(C1261=$C$3:$C1260)))-2,1),""),""),"")</f>
        <v/>
      </c>
      <c r="X1261" s="156">
        <f t="shared" ca="1" si="154"/>
        <v>1</v>
      </c>
      <c r="Y1261" s="156">
        <f t="shared" ca="1" si="155"/>
        <v>1</v>
      </c>
    </row>
    <row r="1262" spans="2:25" hidden="1" x14ac:dyDescent="0.25">
      <c r="B1262" s="390" t="str">
        <f>IFERROR(IF(LEN(INDEX(PlansAndNotes!$B$6:$B$2005,ROW(A1262)-ROW($B$3)))=0,"",INDEX(PlansAndNotes!$B$6:$B$2005,ROW(A1262)-ROW($B$3))),"")</f>
        <v/>
      </c>
      <c r="C1262" s="361" t="str">
        <f t="shared" si="150"/>
        <v/>
      </c>
      <c r="D1262" s="361" t="str">
        <f>IFERROR(IF(LEN(C1262)&gt;0,IF(LEN(INDEX(TasksList!$C$6:$C$1005,MATCH(C1262,TasksList!$B$6:$B$1005,0),1))=0,"",INDEX(TasksList!$C$6:$C$1005,MATCH(C1262,TasksList!$B$6:$B$1005,0),1)),""),"")</f>
        <v/>
      </c>
      <c r="E1262" s="361" t="str">
        <f>IFERROR(IF(LEN(C1262)&gt;0,IF(LEN(INDEX(TasksList!$F$6:$F$1005,MATCH(C1262,TasksList!$B$6:$B$1005,0),1))=0,"not set!",INDEX(TasksList!$F$6:$F$1005,MATCH(C1262,TasksList!$B$6:$B$1005,0),1)),""),"")</f>
        <v/>
      </c>
      <c r="F1262" s="360" t="str">
        <f>IFERROR(IF(LEN(D1262)&gt;0,IF(LEN(INDEX(AdressBook!$D$6:$D$25,MATCH(D1262,AdressBook!$B$6:$B$25,0),1))=0,"",INDEX(AdressBook!$D$6:$D$25,MATCH(D1262,AdressBook!$B$6:$B$25,0),1)),""),"")</f>
        <v/>
      </c>
      <c r="G1262" s="361" t="str">
        <f>IFERROR(IF(LEN(INDEX(PlansAndNotes!$F$6:$F$2005,ROW(B1262)-ROW($C$3)))=0,"",INDEX(PlansAndNotes!$F$6:$F$2005,ROW(B1262)-ROW($C$3))),"")</f>
        <v/>
      </c>
      <c r="H1262" s="361" t="str">
        <f>IFERROR(IF(LEN(C1262)&gt;0,IF(LEN(INDEX(TasksList!$G$6:$G$1005,MATCH(C1262,TasksList!$B$6:$B$1005,0),1))=0,"",INDEX(TasksList!$G$6:$G$1005,MATCH(C1262,TasksList!$B$6:$B$1005,0),1)),""),"")</f>
        <v/>
      </c>
      <c r="I1262" s="381"/>
      <c r="J1262" s="400"/>
      <c r="K1262" s="400"/>
      <c r="L1262" s="179"/>
      <c r="M1262" s="381"/>
      <c r="N1262" s="362" t="str">
        <f>IFERROR(IF(LEN(INDEX(PlansAndNotes!$D$6:$D$4005,ROW(B1262)-ROW($C$3)))=0,"",INDEX(PlansAndNotes!$D$6:$D$4005,ROW(B1262)-ROW($C$3))),"")</f>
        <v/>
      </c>
      <c r="O1262" s="165" t="str">
        <f t="shared" si="151"/>
        <v/>
      </c>
      <c r="P1262" s="363" t="str">
        <f>IFERROR(IF(LEN(INDEX(PlansAndNotes!$E$6:$E$4005,ROW(B1262)-ROW($C$3)))=0,"",INDEX(PlansAndNotes!$E$6:$E$4005,ROW(B1262)-ROW($C$3))),"")</f>
        <v/>
      </c>
      <c r="Q1262" s="363" t="str">
        <f>IFERROR(IF(LEN(INDEX(PlansAndNotes!$G$6:$G$4005,ROW(B1262)-ROW($C$3)))=0,"",INDEX(PlansAndNotes!$G$6:$G$4005,ROW(B1262)-ROW($C$3))),"")</f>
        <v/>
      </c>
      <c r="R1262" s="361" t="str">
        <f>IFERROR(IF(LEN(D1262)&gt;0,IF(LEN(INDEX(AdressBook!$C$6:$C$25,MATCH(D1262,AdressBook!$B$6:$B$25,0),1))=0,"",INDEX(AdressBook!$C$6:$C$25,MATCH(D1262,AdressBook!$B$6:$B$25,0),1)),""),"")</f>
        <v/>
      </c>
      <c r="S1262" s="165">
        <f>IF(LEN(C1262)&gt;0,IFERROR(IF(MATCH(C1262,C1263:$C$4004,0)&gt;0,-1,ROW(S1262)-ROW($S$3)),ROW(S1262)-ROW($S$3)),-1)</f>
        <v>-1</v>
      </c>
      <c r="T1262" s="165">
        <f t="shared" si="152"/>
        <v>0</v>
      </c>
      <c r="U1262" s="165" t="str">
        <f t="shared" si="153"/>
        <v/>
      </c>
      <c r="V1262" s="165" t="str">
        <f>IFERROR(IF(OR(C1262="",S1262&lt;0),"",IF(SUBTOTAL(3,C1262:C1262)=0,-1,SUBTOTAL(3,$C$4:C1262))),"")</f>
        <v/>
      </c>
      <c r="W1262" s="156" t="str">
        <f t="array" ref="W1262">IF(LEN(C1262)&gt;0,IFERROR(IF(MATCH(C1262,$C$3:$C1261,0)&gt;0,N1262-INDEX($N$3:N1261,SUMPRODUCT(MAX(ROW($C$3:$C1261)*(C1262=$C$3:$C1261)))-2,1),""),""),"")</f>
        <v/>
      </c>
      <c r="X1262" s="156">
        <f t="shared" ca="1" si="154"/>
        <v>1</v>
      </c>
      <c r="Y1262" s="156">
        <f t="shared" ca="1" si="155"/>
        <v>1</v>
      </c>
    </row>
    <row r="1263" spans="2:25" hidden="1" x14ac:dyDescent="0.25">
      <c r="B1263" s="390" t="str">
        <f>IFERROR(IF(LEN(INDEX(PlansAndNotes!$B$6:$B$2005,ROW(A1263)-ROW($B$3)))=0,"",INDEX(PlansAndNotes!$B$6:$B$2005,ROW(A1263)-ROW($B$3))),"")</f>
        <v/>
      </c>
      <c r="C1263" s="361" t="str">
        <f t="shared" si="150"/>
        <v/>
      </c>
      <c r="D1263" s="361" t="str">
        <f>IFERROR(IF(LEN(C1263)&gt;0,IF(LEN(INDEX(TasksList!$C$6:$C$1005,MATCH(C1263,TasksList!$B$6:$B$1005,0),1))=0,"",INDEX(TasksList!$C$6:$C$1005,MATCH(C1263,TasksList!$B$6:$B$1005,0),1)),""),"")</f>
        <v/>
      </c>
      <c r="E1263" s="361" t="str">
        <f>IFERROR(IF(LEN(C1263)&gt;0,IF(LEN(INDEX(TasksList!$F$6:$F$1005,MATCH(C1263,TasksList!$B$6:$B$1005,0),1))=0,"not set!",INDEX(TasksList!$F$6:$F$1005,MATCH(C1263,TasksList!$B$6:$B$1005,0),1)),""),"")</f>
        <v/>
      </c>
      <c r="F1263" s="360" t="str">
        <f>IFERROR(IF(LEN(D1263)&gt;0,IF(LEN(INDEX(AdressBook!$D$6:$D$25,MATCH(D1263,AdressBook!$B$6:$B$25,0),1))=0,"",INDEX(AdressBook!$D$6:$D$25,MATCH(D1263,AdressBook!$B$6:$B$25,0),1)),""),"")</f>
        <v/>
      </c>
      <c r="G1263" s="361" t="str">
        <f>IFERROR(IF(LEN(INDEX(PlansAndNotes!$F$6:$F$2005,ROW(B1263)-ROW($C$3)))=0,"",INDEX(PlansAndNotes!$F$6:$F$2005,ROW(B1263)-ROW($C$3))),"")</f>
        <v/>
      </c>
      <c r="H1263" s="361" t="str">
        <f>IFERROR(IF(LEN(C1263)&gt;0,IF(LEN(INDEX(TasksList!$G$6:$G$1005,MATCH(C1263,TasksList!$B$6:$B$1005,0),1))=0,"",INDEX(TasksList!$G$6:$G$1005,MATCH(C1263,TasksList!$B$6:$B$1005,0),1)),""),"")</f>
        <v/>
      </c>
      <c r="I1263" s="381"/>
      <c r="J1263" s="400"/>
      <c r="K1263" s="400"/>
      <c r="L1263" s="179"/>
      <c r="M1263" s="381"/>
      <c r="N1263" s="362" t="str">
        <f>IFERROR(IF(LEN(INDEX(PlansAndNotes!$D$6:$D$4005,ROW(B1263)-ROW($C$3)))=0,"",INDEX(PlansAndNotes!$D$6:$D$4005,ROW(B1263)-ROW($C$3))),"")</f>
        <v/>
      </c>
      <c r="O1263" s="165" t="str">
        <f t="shared" si="151"/>
        <v/>
      </c>
      <c r="P1263" s="363" t="str">
        <f>IFERROR(IF(LEN(INDEX(PlansAndNotes!$E$6:$E$4005,ROW(B1263)-ROW($C$3)))=0,"",INDEX(PlansAndNotes!$E$6:$E$4005,ROW(B1263)-ROW($C$3))),"")</f>
        <v/>
      </c>
      <c r="Q1263" s="363" t="str">
        <f>IFERROR(IF(LEN(INDEX(PlansAndNotes!$G$6:$G$4005,ROW(B1263)-ROW($C$3)))=0,"",INDEX(PlansAndNotes!$G$6:$G$4005,ROW(B1263)-ROW($C$3))),"")</f>
        <v/>
      </c>
      <c r="R1263" s="361" t="str">
        <f>IFERROR(IF(LEN(D1263)&gt;0,IF(LEN(INDEX(AdressBook!$C$6:$C$25,MATCH(D1263,AdressBook!$B$6:$B$25,0),1))=0,"",INDEX(AdressBook!$C$6:$C$25,MATCH(D1263,AdressBook!$B$6:$B$25,0),1)),""),"")</f>
        <v/>
      </c>
      <c r="S1263" s="165">
        <f>IF(LEN(C1263)&gt;0,IFERROR(IF(MATCH(C1263,C1264:$C$4004,0)&gt;0,-1,ROW(S1263)-ROW($S$3)),ROW(S1263)-ROW($S$3)),-1)</f>
        <v>-1</v>
      </c>
      <c r="T1263" s="165">
        <f t="shared" si="152"/>
        <v>0</v>
      </c>
      <c r="U1263" s="165" t="str">
        <f t="shared" si="153"/>
        <v/>
      </c>
      <c r="V1263" s="165" t="str">
        <f>IFERROR(IF(OR(C1263="",S1263&lt;0),"",IF(SUBTOTAL(3,C1263:C1263)=0,-1,SUBTOTAL(3,$C$4:C1263))),"")</f>
        <v/>
      </c>
      <c r="W1263" s="156" t="str">
        <f t="array" ref="W1263">IF(LEN(C1263)&gt;0,IFERROR(IF(MATCH(C1263,$C$3:$C1262,0)&gt;0,N1263-INDEX($N$3:N1262,SUMPRODUCT(MAX(ROW($C$3:$C1262)*(C1263=$C$3:$C1262)))-2,1),""),""),"")</f>
        <v/>
      </c>
      <c r="X1263" s="156">
        <f t="shared" ca="1" si="154"/>
        <v>1</v>
      </c>
      <c r="Y1263" s="156">
        <f t="shared" ca="1" si="155"/>
        <v>1</v>
      </c>
    </row>
    <row r="1264" spans="2:25" hidden="1" x14ac:dyDescent="0.25">
      <c r="B1264" s="390" t="str">
        <f>IFERROR(IF(LEN(INDEX(PlansAndNotes!$B$6:$B$2005,ROW(A1264)-ROW($B$3)))=0,"",INDEX(PlansAndNotes!$B$6:$B$2005,ROW(A1264)-ROW($B$3))),"")</f>
        <v/>
      </c>
      <c r="C1264" s="361" t="str">
        <f t="shared" si="150"/>
        <v/>
      </c>
      <c r="D1264" s="361" t="str">
        <f>IFERROR(IF(LEN(C1264)&gt;0,IF(LEN(INDEX(TasksList!$C$6:$C$1005,MATCH(C1264,TasksList!$B$6:$B$1005,0),1))=0,"",INDEX(TasksList!$C$6:$C$1005,MATCH(C1264,TasksList!$B$6:$B$1005,0),1)),""),"")</f>
        <v/>
      </c>
      <c r="E1264" s="361" t="str">
        <f>IFERROR(IF(LEN(C1264)&gt;0,IF(LEN(INDEX(TasksList!$F$6:$F$1005,MATCH(C1264,TasksList!$B$6:$B$1005,0),1))=0,"not set!",INDEX(TasksList!$F$6:$F$1005,MATCH(C1264,TasksList!$B$6:$B$1005,0),1)),""),"")</f>
        <v/>
      </c>
      <c r="F1264" s="360" t="str">
        <f>IFERROR(IF(LEN(D1264)&gt;0,IF(LEN(INDEX(AdressBook!$D$6:$D$25,MATCH(D1264,AdressBook!$B$6:$B$25,0),1))=0,"",INDEX(AdressBook!$D$6:$D$25,MATCH(D1264,AdressBook!$B$6:$B$25,0),1)),""),"")</f>
        <v/>
      </c>
      <c r="G1264" s="361" t="str">
        <f>IFERROR(IF(LEN(INDEX(PlansAndNotes!$F$6:$F$2005,ROW(B1264)-ROW($C$3)))=0,"",INDEX(PlansAndNotes!$F$6:$F$2005,ROW(B1264)-ROW($C$3))),"")</f>
        <v/>
      </c>
      <c r="H1264" s="361" t="str">
        <f>IFERROR(IF(LEN(C1264)&gt;0,IF(LEN(INDEX(TasksList!$G$6:$G$1005,MATCH(C1264,TasksList!$B$6:$B$1005,0),1))=0,"",INDEX(TasksList!$G$6:$G$1005,MATCH(C1264,TasksList!$B$6:$B$1005,0),1)),""),"")</f>
        <v/>
      </c>
      <c r="I1264" s="381"/>
      <c r="J1264" s="400"/>
      <c r="K1264" s="400"/>
      <c r="L1264" s="179"/>
      <c r="M1264" s="381"/>
      <c r="N1264" s="362" t="str">
        <f>IFERROR(IF(LEN(INDEX(PlansAndNotes!$D$6:$D$4005,ROW(B1264)-ROW($C$3)))=0,"",INDEX(PlansAndNotes!$D$6:$D$4005,ROW(B1264)-ROW($C$3))),"")</f>
        <v/>
      </c>
      <c r="O1264" s="165" t="str">
        <f t="shared" si="151"/>
        <v/>
      </c>
      <c r="P1264" s="363" t="str">
        <f>IFERROR(IF(LEN(INDEX(PlansAndNotes!$E$6:$E$4005,ROW(B1264)-ROW($C$3)))=0,"",INDEX(PlansAndNotes!$E$6:$E$4005,ROW(B1264)-ROW($C$3))),"")</f>
        <v/>
      </c>
      <c r="Q1264" s="363" t="str">
        <f>IFERROR(IF(LEN(INDEX(PlansAndNotes!$G$6:$G$4005,ROW(B1264)-ROW($C$3)))=0,"",INDEX(PlansAndNotes!$G$6:$G$4005,ROW(B1264)-ROW($C$3))),"")</f>
        <v/>
      </c>
      <c r="R1264" s="361" t="str">
        <f>IFERROR(IF(LEN(D1264)&gt;0,IF(LEN(INDEX(AdressBook!$C$6:$C$25,MATCH(D1264,AdressBook!$B$6:$B$25,0),1))=0,"",INDEX(AdressBook!$C$6:$C$25,MATCH(D1264,AdressBook!$B$6:$B$25,0),1)),""),"")</f>
        <v/>
      </c>
      <c r="S1264" s="165">
        <f>IF(LEN(C1264)&gt;0,IFERROR(IF(MATCH(C1264,C1265:$C$4004,0)&gt;0,-1,ROW(S1264)-ROW($S$3)),ROW(S1264)-ROW($S$3)),-1)</f>
        <v>-1</v>
      </c>
      <c r="T1264" s="165">
        <f t="shared" si="152"/>
        <v>0</v>
      </c>
      <c r="U1264" s="165" t="str">
        <f t="shared" si="153"/>
        <v/>
      </c>
      <c r="V1264" s="165" t="str">
        <f>IFERROR(IF(OR(C1264="",S1264&lt;0),"",IF(SUBTOTAL(3,C1264:C1264)=0,-1,SUBTOTAL(3,$C$4:C1264))),"")</f>
        <v/>
      </c>
      <c r="W1264" s="156" t="str">
        <f t="array" ref="W1264">IF(LEN(C1264)&gt;0,IFERROR(IF(MATCH(C1264,$C$3:$C1263,0)&gt;0,N1264-INDEX($N$3:N1263,SUMPRODUCT(MAX(ROW($C$3:$C1263)*(C1264=$C$3:$C1263)))-2,1),""),""),"")</f>
        <v/>
      </c>
      <c r="X1264" s="156">
        <f t="shared" ca="1" si="154"/>
        <v>1</v>
      </c>
      <c r="Y1264" s="156">
        <f t="shared" ca="1" si="155"/>
        <v>1</v>
      </c>
    </row>
    <row r="1265" spans="2:25" hidden="1" x14ac:dyDescent="0.25">
      <c r="B1265" s="390" t="str">
        <f>IFERROR(IF(LEN(INDEX(PlansAndNotes!$B$6:$B$2005,ROW(A1265)-ROW($B$3)))=0,"",INDEX(PlansAndNotes!$B$6:$B$2005,ROW(A1265)-ROW($B$3))),"")</f>
        <v/>
      </c>
      <c r="C1265" s="361" t="str">
        <f t="shared" si="150"/>
        <v/>
      </c>
      <c r="D1265" s="361" t="str">
        <f>IFERROR(IF(LEN(C1265)&gt;0,IF(LEN(INDEX(TasksList!$C$6:$C$1005,MATCH(C1265,TasksList!$B$6:$B$1005,0),1))=0,"",INDEX(TasksList!$C$6:$C$1005,MATCH(C1265,TasksList!$B$6:$B$1005,0),1)),""),"")</f>
        <v/>
      </c>
      <c r="E1265" s="361" t="str">
        <f>IFERROR(IF(LEN(C1265)&gt;0,IF(LEN(INDEX(TasksList!$F$6:$F$1005,MATCH(C1265,TasksList!$B$6:$B$1005,0),1))=0,"not set!",INDEX(TasksList!$F$6:$F$1005,MATCH(C1265,TasksList!$B$6:$B$1005,0),1)),""),"")</f>
        <v/>
      </c>
      <c r="F1265" s="360" t="str">
        <f>IFERROR(IF(LEN(D1265)&gt;0,IF(LEN(INDEX(AdressBook!$D$6:$D$25,MATCH(D1265,AdressBook!$B$6:$B$25,0),1))=0,"",INDEX(AdressBook!$D$6:$D$25,MATCH(D1265,AdressBook!$B$6:$B$25,0),1)),""),"")</f>
        <v/>
      </c>
      <c r="G1265" s="361" t="str">
        <f>IFERROR(IF(LEN(INDEX(PlansAndNotes!$F$6:$F$2005,ROW(B1265)-ROW($C$3)))=0,"",INDEX(PlansAndNotes!$F$6:$F$2005,ROW(B1265)-ROW($C$3))),"")</f>
        <v/>
      </c>
      <c r="H1265" s="361" t="str">
        <f>IFERROR(IF(LEN(C1265)&gt;0,IF(LEN(INDEX(TasksList!$G$6:$G$1005,MATCH(C1265,TasksList!$B$6:$B$1005,0),1))=0,"",INDEX(TasksList!$G$6:$G$1005,MATCH(C1265,TasksList!$B$6:$B$1005,0),1)),""),"")</f>
        <v/>
      </c>
      <c r="I1265" s="381"/>
      <c r="J1265" s="400"/>
      <c r="K1265" s="400"/>
      <c r="L1265" s="179"/>
      <c r="M1265" s="381"/>
      <c r="N1265" s="362" t="str">
        <f>IFERROR(IF(LEN(INDEX(PlansAndNotes!$D$6:$D$4005,ROW(B1265)-ROW($C$3)))=0,"",INDEX(PlansAndNotes!$D$6:$D$4005,ROW(B1265)-ROW($C$3))),"")</f>
        <v/>
      </c>
      <c r="O1265" s="165" t="str">
        <f t="shared" si="151"/>
        <v/>
      </c>
      <c r="P1265" s="363" t="str">
        <f>IFERROR(IF(LEN(INDEX(PlansAndNotes!$E$6:$E$4005,ROW(B1265)-ROW($C$3)))=0,"",INDEX(PlansAndNotes!$E$6:$E$4005,ROW(B1265)-ROW($C$3))),"")</f>
        <v/>
      </c>
      <c r="Q1265" s="363" t="str">
        <f>IFERROR(IF(LEN(INDEX(PlansAndNotes!$G$6:$G$4005,ROW(B1265)-ROW($C$3)))=0,"",INDEX(PlansAndNotes!$G$6:$G$4005,ROW(B1265)-ROW($C$3))),"")</f>
        <v/>
      </c>
      <c r="R1265" s="361" t="str">
        <f>IFERROR(IF(LEN(D1265)&gt;0,IF(LEN(INDEX(AdressBook!$C$6:$C$25,MATCH(D1265,AdressBook!$B$6:$B$25,0),1))=0,"",INDEX(AdressBook!$C$6:$C$25,MATCH(D1265,AdressBook!$B$6:$B$25,0),1)),""),"")</f>
        <v/>
      </c>
      <c r="S1265" s="165">
        <f>IF(LEN(C1265)&gt;0,IFERROR(IF(MATCH(C1265,C1266:$C$4004,0)&gt;0,-1,ROW(S1265)-ROW($S$3)),ROW(S1265)-ROW($S$3)),-1)</f>
        <v>-1</v>
      </c>
      <c r="T1265" s="165">
        <f t="shared" si="152"/>
        <v>0</v>
      </c>
      <c r="U1265" s="165" t="str">
        <f t="shared" si="153"/>
        <v/>
      </c>
      <c r="V1265" s="165" t="str">
        <f>IFERROR(IF(OR(C1265="",S1265&lt;0),"",IF(SUBTOTAL(3,C1265:C1265)=0,-1,SUBTOTAL(3,$C$4:C1265))),"")</f>
        <v/>
      </c>
      <c r="W1265" s="156" t="str">
        <f t="array" ref="W1265">IF(LEN(C1265)&gt;0,IFERROR(IF(MATCH(C1265,$C$3:$C1264,0)&gt;0,N1265-INDEX($N$3:N1264,SUMPRODUCT(MAX(ROW($C$3:$C1264)*(C1265=$C$3:$C1264)))-2,1),""),""),"")</f>
        <v/>
      </c>
      <c r="X1265" s="156">
        <f t="shared" ca="1" si="154"/>
        <v>1</v>
      </c>
      <c r="Y1265" s="156">
        <f t="shared" ca="1" si="155"/>
        <v>1</v>
      </c>
    </row>
    <row r="1266" spans="2:25" hidden="1" x14ac:dyDescent="0.25">
      <c r="B1266" s="390" t="str">
        <f>IFERROR(IF(LEN(INDEX(PlansAndNotes!$B$6:$B$2005,ROW(A1266)-ROW($B$3)))=0,"",INDEX(PlansAndNotes!$B$6:$B$2005,ROW(A1266)-ROW($B$3))),"")</f>
        <v/>
      </c>
      <c r="C1266" s="361" t="str">
        <f t="shared" si="150"/>
        <v/>
      </c>
      <c r="D1266" s="361" t="str">
        <f>IFERROR(IF(LEN(C1266)&gt;0,IF(LEN(INDEX(TasksList!$C$6:$C$1005,MATCH(C1266,TasksList!$B$6:$B$1005,0),1))=0,"",INDEX(TasksList!$C$6:$C$1005,MATCH(C1266,TasksList!$B$6:$B$1005,0),1)),""),"")</f>
        <v/>
      </c>
      <c r="E1266" s="361" t="str">
        <f>IFERROR(IF(LEN(C1266)&gt;0,IF(LEN(INDEX(TasksList!$F$6:$F$1005,MATCH(C1266,TasksList!$B$6:$B$1005,0),1))=0,"not set!",INDEX(TasksList!$F$6:$F$1005,MATCH(C1266,TasksList!$B$6:$B$1005,0),1)),""),"")</f>
        <v/>
      </c>
      <c r="F1266" s="360" t="str">
        <f>IFERROR(IF(LEN(D1266)&gt;0,IF(LEN(INDEX(AdressBook!$D$6:$D$25,MATCH(D1266,AdressBook!$B$6:$B$25,0),1))=0,"",INDEX(AdressBook!$D$6:$D$25,MATCH(D1266,AdressBook!$B$6:$B$25,0),1)),""),"")</f>
        <v/>
      </c>
      <c r="G1266" s="361" t="str">
        <f>IFERROR(IF(LEN(INDEX(PlansAndNotes!$F$6:$F$2005,ROW(B1266)-ROW($C$3)))=0,"",INDEX(PlansAndNotes!$F$6:$F$2005,ROW(B1266)-ROW($C$3))),"")</f>
        <v/>
      </c>
      <c r="H1266" s="361" t="str">
        <f>IFERROR(IF(LEN(C1266)&gt;0,IF(LEN(INDEX(TasksList!$G$6:$G$1005,MATCH(C1266,TasksList!$B$6:$B$1005,0),1))=0,"",INDEX(TasksList!$G$6:$G$1005,MATCH(C1266,TasksList!$B$6:$B$1005,0),1)),""),"")</f>
        <v/>
      </c>
      <c r="I1266" s="381"/>
      <c r="J1266" s="400"/>
      <c r="K1266" s="400"/>
      <c r="L1266" s="179"/>
      <c r="M1266" s="381"/>
      <c r="N1266" s="362" t="str">
        <f>IFERROR(IF(LEN(INDEX(PlansAndNotes!$D$6:$D$4005,ROW(B1266)-ROW($C$3)))=0,"",INDEX(PlansAndNotes!$D$6:$D$4005,ROW(B1266)-ROW($C$3))),"")</f>
        <v/>
      </c>
      <c r="O1266" s="165" t="str">
        <f t="shared" si="151"/>
        <v/>
      </c>
      <c r="P1266" s="363" t="str">
        <f>IFERROR(IF(LEN(INDEX(PlansAndNotes!$E$6:$E$4005,ROW(B1266)-ROW($C$3)))=0,"",INDEX(PlansAndNotes!$E$6:$E$4005,ROW(B1266)-ROW($C$3))),"")</f>
        <v/>
      </c>
      <c r="Q1266" s="363" t="str">
        <f>IFERROR(IF(LEN(INDEX(PlansAndNotes!$G$6:$G$4005,ROW(B1266)-ROW($C$3)))=0,"",INDEX(PlansAndNotes!$G$6:$G$4005,ROW(B1266)-ROW($C$3))),"")</f>
        <v/>
      </c>
      <c r="R1266" s="361" t="str">
        <f>IFERROR(IF(LEN(D1266)&gt;0,IF(LEN(INDEX(AdressBook!$C$6:$C$25,MATCH(D1266,AdressBook!$B$6:$B$25,0),1))=0,"",INDEX(AdressBook!$C$6:$C$25,MATCH(D1266,AdressBook!$B$6:$B$25,0),1)),""),"")</f>
        <v/>
      </c>
      <c r="S1266" s="165">
        <f>IF(LEN(C1266)&gt;0,IFERROR(IF(MATCH(C1266,C1267:$C$4004,0)&gt;0,-1,ROW(S1266)-ROW($S$3)),ROW(S1266)-ROW($S$3)),-1)</f>
        <v>-1</v>
      </c>
      <c r="T1266" s="165">
        <f t="shared" si="152"/>
        <v>0</v>
      </c>
      <c r="U1266" s="165" t="str">
        <f t="shared" si="153"/>
        <v/>
      </c>
      <c r="V1266" s="165" t="str">
        <f>IFERROR(IF(OR(C1266="",S1266&lt;0),"",IF(SUBTOTAL(3,C1266:C1266)=0,-1,SUBTOTAL(3,$C$4:C1266))),"")</f>
        <v/>
      </c>
      <c r="W1266" s="156" t="str">
        <f t="array" ref="W1266">IF(LEN(C1266)&gt;0,IFERROR(IF(MATCH(C1266,$C$3:$C1265,0)&gt;0,N1266-INDEX($N$3:N1265,SUMPRODUCT(MAX(ROW($C$3:$C1265)*(C1266=$C$3:$C1265)))-2,1),""),""),"")</f>
        <v/>
      </c>
      <c r="X1266" s="156">
        <f t="shared" ca="1" si="154"/>
        <v>1</v>
      </c>
      <c r="Y1266" s="156">
        <f t="shared" ca="1" si="155"/>
        <v>1</v>
      </c>
    </row>
    <row r="1267" spans="2:25" hidden="1" x14ac:dyDescent="0.25">
      <c r="B1267" s="390" t="str">
        <f>IFERROR(IF(LEN(INDEX(PlansAndNotes!$B$6:$B$2005,ROW(A1267)-ROW($B$3)))=0,"",INDEX(PlansAndNotes!$B$6:$B$2005,ROW(A1267)-ROW($B$3))),"")</f>
        <v/>
      </c>
      <c r="C1267" s="361" t="str">
        <f t="shared" si="150"/>
        <v/>
      </c>
      <c r="D1267" s="361" t="str">
        <f>IFERROR(IF(LEN(C1267)&gt;0,IF(LEN(INDEX(TasksList!$C$6:$C$1005,MATCH(C1267,TasksList!$B$6:$B$1005,0),1))=0,"",INDEX(TasksList!$C$6:$C$1005,MATCH(C1267,TasksList!$B$6:$B$1005,0),1)),""),"")</f>
        <v/>
      </c>
      <c r="E1267" s="361" t="str">
        <f>IFERROR(IF(LEN(C1267)&gt;0,IF(LEN(INDEX(TasksList!$F$6:$F$1005,MATCH(C1267,TasksList!$B$6:$B$1005,0),1))=0,"not set!",INDEX(TasksList!$F$6:$F$1005,MATCH(C1267,TasksList!$B$6:$B$1005,0),1)),""),"")</f>
        <v/>
      </c>
      <c r="F1267" s="360" t="str">
        <f>IFERROR(IF(LEN(D1267)&gt;0,IF(LEN(INDEX(AdressBook!$D$6:$D$25,MATCH(D1267,AdressBook!$B$6:$B$25,0),1))=0,"",INDEX(AdressBook!$D$6:$D$25,MATCH(D1267,AdressBook!$B$6:$B$25,0),1)),""),"")</f>
        <v/>
      </c>
      <c r="G1267" s="361" t="str">
        <f>IFERROR(IF(LEN(INDEX(PlansAndNotes!$F$6:$F$2005,ROW(B1267)-ROW($C$3)))=0,"",INDEX(PlansAndNotes!$F$6:$F$2005,ROW(B1267)-ROW($C$3))),"")</f>
        <v/>
      </c>
      <c r="H1267" s="361" t="str">
        <f>IFERROR(IF(LEN(C1267)&gt;0,IF(LEN(INDEX(TasksList!$G$6:$G$1005,MATCH(C1267,TasksList!$B$6:$B$1005,0),1))=0,"",INDEX(TasksList!$G$6:$G$1005,MATCH(C1267,TasksList!$B$6:$B$1005,0),1)),""),"")</f>
        <v/>
      </c>
      <c r="I1267" s="381"/>
      <c r="J1267" s="400"/>
      <c r="K1267" s="400"/>
      <c r="L1267" s="179"/>
      <c r="M1267" s="381"/>
      <c r="N1267" s="362" t="str">
        <f>IFERROR(IF(LEN(INDEX(PlansAndNotes!$D$6:$D$4005,ROW(B1267)-ROW($C$3)))=0,"",INDEX(PlansAndNotes!$D$6:$D$4005,ROW(B1267)-ROW($C$3))),"")</f>
        <v/>
      </c>
      <c r="O1267" s="165" t="str">
        <f t="shared" si="151"/>
        <v/>
      </c>
      <c r="P1267" s="363" t="str">
        <f>IFERROR(IF(LEN(INDEX(PlansAndNotes!$E$6:$E$4005,ROW(B1267)-ROW($C$3)))=0,"",INDEX(PlansAndNotes!$E$6:$E$4005,ROW(B1267)-ROW($C$3))),"")</f>
        <v/>
      </c>
      <c r="Q1267" s="363" t="str">
        <f>IFERROR(IF(LEN(INDEX(PlansAndNotes!$G$6:$G$4005,ROW(B1267)-ROW($C$3)))=0,"",INDEX(PlansAndNotes!$G$6:$G$4005,ROW(B1267)-ROW($C$3))),"")</f>
        <v/>
      </c>
      <c r="R1267" s="361" t="str">
        <f>IFERROR(IF(LEN(D1267)&gt;0,IF(LEN(INDEX(AdressBook!$C$6:$C$25,MATCH(D1267,AdressBook!$B$6:$B$25,0),1))=0,"",INDEX(AdressBook!$C$6:$C$25,MATCH(D1267,AdressBook!$B$6:$B$25,0),1)),""),"")</f>
        <v/>
      </c>
      <c r="S1267" s="165">
        <f>IF(LEN(C1267)&gt;0,IFERROR(IF(MATCH(C1267,C1268:$C$4004,0)&gt;0,-1,ROW(S1267)-ROW($S$3)),ROW(S1267)-ROW($S$3)),-1)</f>
        <v>-1</v>
      </c>
      <c r="T1267" s="165">
        <f t="shared" si="152"/>
        <v>0</v>
      </c>
      <c r="U1267" s="165" t="str">
        <f t="shared" si="153"/>
        <v/>
      </c>
      <c r="V1267" s="165" t="str">
        <f>IFERROR(IF(OR(C1267="",S1267&lt;0),"",IF(SUBTOTAL(3,C1267:C1267)=0,-1,SUBTOTAL(3,$C$4:C1267))),"")</f>
        <v/>
      </c>
      <c r="W1267" s="156" t="str">
        <f t="array" ref="W1267">IF(LEN(C1267)&gt;0,IFERROR(IF(MATCH(C1267,$C$3:$C1266,0)&gt;0,N1267-INDEX($N$3:N1266,SUMPRODUCT(MAX(ROW($C$3:$C1266)*(C1267=$C$3:$C1266)))-2,1),""),""),"")</f>
        <v/>
      </c>
      <c r="X1267" s="156">
        <f t="shared" ca="1" si="154"/>
        <v>1</v>
      </c>
      <c r="Y1267" s="156">
        <f t="shared" ca="1" si="155"/>
        <v>1</v>
      </c>
    </row>
    <row r="1268" spans="2:25" hidden="1" x14ac:dyDescent="0.25">
      <c r="B1268" s="390" t="str">
        <f>IFERROR(IF(LEN(INDEX(PlansAndNotes!$B$6:$B$2005,ROW(A1268)-ROW($B$3)))=0,"",INDEX(PlansAndNotes!$B$6:$B$2005,ROW(A1268)-ROW($B$3))),"")</f>
        <v/>
      </c>
      <c r="C1268" s="361" t="str">
        <f t="shared" si="150"/>
        <v/>
      </c>
      <c r="D1268" s="361" t="str">
        <f>IFERROR(IF(LEN(C1268)&gt;0,IF(LEN(INDEX(TasksList!$C$6:$C$1005,MATCH(C1268,TasksList!$B$6:$B$1005,0),1))=0,"",INDEX(TasksList!$C$6:$C$1005,MATCH(C1268,TasksList!$B$6:$B$1005,0),1)),""),"")</f>
        <v/>
      </c>
      <c r="E1268" s="361" t="str">
        <f>IFERROR(IF(LEN(C1268)&gt;0,IF(LEN(INDEX(TasksList!$F$6:$F$1005,MATCH(C1268,TasksList!$B$6:$B$1005,0),1))=0,"not set!",INDEX(TasksList!$F$6:$F$1005,MATCH(C1268,TasksList!$B$6:$B$1005,0),1)),""),"")</f>
        <v/>
      </c>
      <c r="F1268" s="360" t="str">
        <f>IFERROR(IF(LEN(D1268)&gt;0,IF(LEN(INDEX(AdressBook!$D$6:$D$25,MATCH(D1268,AdressBook!$B$6:$B$25,0),1))=0,"",INDEX(AdressBook!$D$6:$D$25,MATCH(D1268,AdressBook!$B$6:$B$25,0),1)),""),"")</f>
        <v/>
      </c>
      <c r="G1268" s="361" t="str">
        <f>IFERROR(IF(LEN(INDEX(PlansAndNotes!$F$6:$F$2005,ROW(B1268)-ROW($C$3)))=0,"",INDEX(PlansAndNotes!$F$6:$F$2005,ROW(B1268)-ROW($C$3))),"")</f>
        <v/>
      </c>
      <c r="H1268" s="361" t="str">
        <f>IFERROR(IF(LEN(C1268)&gt;0,IF(LEN(INDEX(TasksList!$G$6:$G$1005,MATCH(C1268,TasksList!$B$6:$B$1005,0),1))=0,"",INDEX(TasksList!$G$6:$G$1005,MATCH(C1268,TasksList!$B$6:$B$1005,0),1)),""),"")</f>
        <v/>
      </c>
      <c r="I1268" s="381"/>
      <c r="J1268" s="400"/>
      <c r="K1268" s="400"/>
      <c r="L1268" s="179"/>
      <c r="M1268" s="381"/>
      <c r="N1268" s="362" t="str">
        <f>IFERROR(IF(LEN(INDEX(PlansAndNotes!$D$6:$D$4005,ROW(B1268)-ROW($C$3)))=0,"",INDEX(PlansAndNotes!$D$6:$D$4005,ROW(B1268)-ROW($C$3))),"")</f>
        <v/>
      </c>
      <c r="O1268" s="165" t="str">
        <f t="shared" si="151"/>
        <v/>
      </c>
      <c r="P1268" s="363" t="str">
        <f>IFERROR(IF(LEN(INDEX(PlansAndNotes!$E$6:$E$4005,ROW(B1268)-ROW($C$3)))=0,"",INDEX(PlansAndNotes!$E$6:$E$4005,ROW(B1268)-ROW($C$3))),"")</f>
        <v/>
      </c>
      <c r="Q1268" s="363" t="str">
        <f>IFERROR(IF(LEN(INDEX(PlansAndNotes!$G$6:$G$4005,ROW(B1268)-ROW($C$3)))=0,"",INDEX(PlansAndNotes!$G$6:$G$4005,ROW(B1268)-ROW($C$3))),"")</f>
        <v/>
      </c>
      <c r="R1268" s="361" t="str">
        <f>IFERROR(IF(LEN(D1268)&gt;0,IF(LEN(INDEX(AdressBook!$C$6:$C$25,MATCH(D1268,AdressBook!$B$6:$B$25,0),1))=0,"",INDEX(AdressBook!$C$6:$C$25,MATCH(D1268,AdressBook!$B$6:$B$25,0),1)),""),"")</f>
        <v/>
      </c>
      <c r="S1268" s="165">
        <f>IF(LEN(C1268)&gt;0,IFERROR(IF(MATCH(C1268,C1269:$C$4004,0)&gt;0,-1,ROW(S1268)-ROW($S$3)),ROW(S1268)-ROW($S$3)),-1)</f>
        <v>-1</v>
      </c>
      <c r="T1268" s="165">
        <f t="shared" si="152"/>
        <v>0</v>
      </c>
      <c r="U1268" s="165" t="str">
        <f t="shared" si="153"/>
        <v/>
      </c>
      <c r="V1268" s="165" t="str">
        <f>IFERROR(IF(OR(C1268="",S1268&lt;0),"",IF(SUBTOTAL(3,C1268:C1268)=0,-1,SUBTOTAL(3,$C$4:C1268))),"")</f>
        <v/>
      </c>
      <c r="W1268" s="156" t="str">
        <f t="array" ref="W1268">IF(LEN(C1268)&gt;0,IFERROR(IF(MATCH(C1268,$C$3:$C1267,0)&gt;0,N1268-INDEX($N$3:N1267,SUMPRODUCT(MAX(ROW($C$3:$C1267)*(C1268=$C$3:$C1267)))-2,1),""),""),"")</f>
        <v/>
      </c>
      <c r="X1268" s="156">
        <f t="shared" ca="1" si="154"/>
        <v>1</v>
      </c>
      <c r="Y1268" s="156">
        <f t="shared" ca="1" si="155"/>
        <v>1</v>
      </c>
    </row>
    <row r="1269" spans="2:25" hidden="1" x14ac:dyDescent="0.25">
      <c r="B1269" s="390" t="str">
        <f>IFERROR(IF(LEN(INDEX(PlansAndNotes!$B$6:$B$2005,ROW(A1269)-ROW($B$3)))=0,"",INDEX(PlansAndNotes!$B$6:$B$2005,ROW(A1269)-ROW($B$3))),"")</f>
        <v/>
      </c>
      <c r="C1269" s="361" t="str">
        <f t="shared" si="150"/>
        <v/>
      </c>
      <c r="D1269" s="361" t="str">
        <f>IFERROR(IF(LEN(C1269)&gt;0,IF(LEN(INDEX(TasksList!$C$6:$C$1005,MATCH(C1269,TasksList!$B$6:$B$1005,0),1))=0,"",INDEX(TasksList!$C$6:$C$1005,MATCH(C1269,TasksList!$B$6:$B$1005,0),1)),""),"")</f>
        <v/>
      </c>
      <c r="E1269" s="361" t="str">
        <f>IFERROR(IF(LEN(C1269)&gt;0,IF(LEN(INDEX(TasksList!$F$6:$F$1005,MATCH(C1269,TasksList!$B$6:$B$1005,0),1))=0,"not set!",INDEX(TasksList!$F$6:$F$1005,MATCH(C1269,TasksList!$B$6:$B$1005,0),1)),""),"")</f>
        <v/>
      </c>
      <c r="F1269" s="360" t="str">
        <f>IFERROR(IF(LEN(D1269)&gt;0,IF(LEN(INDEX(AdressBook!$D$6:$D$25,MATCH(D1269,AdressBook!$B$6:$B$25,0),1))=0,"",INDEX(AdressBook!$D$6:$D$25,MATCH(D1269,AdressBook!$B$6:$B$25,0),1)),""),"")</f>
        <v/>
      </c>
      <c r="G1269" s="361" t="str">
        <f>IFERROR(IF(LEN(INDEX(PlansAndNotes!$F$6:$F$2005,ROW(B1269)-ROW($C$3)))=0,"",INDEX(PlansAndNotes!$F$6:$F$2005,ROW(B1269)-ROW($C$3))),"")</f>
        <v/>
      </c>
      <c r="H1269" s="361" t="str">
        <f>IFERROR(IF(LEN(C1269)&gt;0,IF(LEN(INDEX(TasksList!$G$6:$G$1005,MATCH(C1269,TasksList!$B$6:$B$1005,0),1))=0,"",INDEX(TasksList!$G$6:$G$1005,MATCH(C1269,TasksList!$B$6:$B$1005,0),1)),""),"")</f>
        <v/>
      </c>
      <c r="I1269" s="381"/>
      <c r="J1269" s="400"/>
      <c r="K1269" s="400"/>
      <c r="L1269" s="179"/>
      <c r="M1269" s="381"/>
      <c r="N1269" s="362" t="str">
        <f>IFERROR(IF(LEN(INDEX(PlansAndNotes!$D$6:$D$4005,ROW(B1269)-ROW($C$3)))=0,"",INDEX(PlansAndNotes!$D$6:$D$4005,ROW(B1269)-ROW($C$3))),"")</f>
        <v/>
      </c>
      <c r="O1269" s="165" t="str">
        <f t="shared" si="151"/>
        <v/>
      </c>
      <c r="P1269" s="363" t="str">
        <f>IFERROR(IF(LEN(INDEX(PlansAndNotes!$E$6:$E$4005,ROW(B1269)-ROW($C$3)))=0,"",INDEX(PlansAndNotes!$E$6:$E$4005,ROW(B1269)-ROW($C$3))),"")</f>
        <v/>
      </c>
      <c r="Q1269" s="363" t="str">
        <f>IFERROR(IF(LEN(INDEX(PlansAndNotes!$G$6:$G$4005,ROW(B1269)-ROW($C$3)))=0,"",INDEX(PlansAndNotes!$G$6:$G$4005,ROW(B1269)-ROW($C$3))),"")</f>
        <v/>
      </c>
      <c r="R1269" s="361" t="str">
        <f>IFERROR(IF(LEN(D1269)&gt;0,IF(LEN(INDEX(AdressBook!$C$6:$C$25,MATCH(D1269,AdressBook!$B$6:$B$25,0),1))=0,"",INDEX(AdressBook!$C$6:$C$25,MATCH(D1269,AdressBook!$B$6:$B$25,0),1)),""),"")</f>
        <v/>
      </c>
      <c r="S1269" s="165">
        <f>IF(LEN(C1269)&gt;0,IFERROR(IF(MATCH(C1269,C1270:$C$4004,0)&gt;0,-1,ROW(S1269)-ROW($S$3)),ROW(S1269)-ROW($S$3)),-1)</f>
        <v>-1</v>
      </c>
      <c r="T1269" s="165">
        <f t="shared" si="152"/>
        <v>0</v>
      </c>
      <c r="U1269" s="165" t="str">
        <f t="shared" si="153"/>
        <v/>
      </c>
      <c r="V1269" s="165" t="str">
        <f>IFERROR(IF(OR(C1269="",S1269&lt;0),"",IF(SUBTOTAL(3,C1269:C1269)=0,-1,SUBTOTAL(3,$C$4:C1269))),"")</f>
        <v/>
      </c>
      <c r="W1269" s="156" t="str">
        <f t="array" ref="W1269">IF(LEN(C1269)&gt;0,IFERROR(IF(MATCH(C1269,$C$3:$C1268,0)&gt;0,N1269-INDEX($N$3:N1268,SUMPRODUCT(MAX(ROW($C$3:$C1268)*(C1269=$C$3:$C1268)))-2,1),""),""),"")</f>
        <v/>
      </c>
      <c r="X1269" s="156">
        <f t="shared" ca="1" si="154"/>
        <v>1</v>
      </c>
      <c r="Y1269" s="156">
        <f t="shared" ca="1" si="155"/>
        <v>1</v>
      </c>
    </row>
    <row r="1270" spans="2:25" hidden="1" x14ac:dyDescent="0.25">
      <c r="B1270" s="390" t="str">
        <f>IFERROR(IF(LEN(INDEX(PlansAndNotes!$B$6:$B$2005,ROW(A1270)-ROW($B$3)))=0,"",INDEX(PlansAndNotes!$B$6:$B$2005,ROW(A1270)-ROW($B$3))),"")</f>
        <v/>
      </c>
      <c r="C1270" s="361" t="str">
        <f t="shared" si="150"/>
        <v/>
      </c>
      <c r="D1270" s="361" t="str">
        <f>IFERROR(IF(LEN(C1270)&gt;0,IF(LEN(INDEX(TasksList!$C$6:$C$1005,MATCH(C1270,TasksList!$B$6:$B$1005,0),1))=0,"",INDEX(TasksList!$C$6:$C$1005,MATCH(C1270,TasksList!$B$6:$B$1005,0),1)),""),"")</f>
        <v/>
      </c>
      <c r="E1270" s="361" t="str">
        <f>IFERROR(IF(LEN(C1270)&gt;0,IF(LEN(INDEX(TasksList!$F$6:$F$1005,MATCH(C1270,TasksList!$B$6:$B$1005,0),1))=0,"not set!",INDEX(TasksList!$F$6:$F$1005,MATCH(C1270,TasksList!$B$6:$B$1005,0),1)),""),"")</f>
        <v/>
      </c>
      <c r="F1270" s="360" t="str">
        <f>IFERROR(IF(LEN(D1270)&gt;0,IF(LEN(INDEX(AdressBook!$D$6:$D$25,MATCH(D1270,AdressBook!$B$6:$B$25,0),1))=0,"",INDEX(AdressBook!$D$6:$D$25,MATCH(D1270,AdressBook!$B$6:$B$25,0),1)),""),"")</f>
        <v/>
      </c>
      <c r="G1270" s="361" t="str">
        <f>IFERROR(IF(LEN(INDEX(PlansAndNotes!$F$6:$F$2005,ROW(B1270)-ROW($C$3)))=0,"",INDEX(PlansAndNotes!$F$6:$F$2005,ROW(B1270)-ROW($C$3))),"")</f>
        <v/>
      </c>
      <c r="H1270" s="361" t="str">
        <f>IFERROR(IF(LEN(C1270)&gt;0,IF(LEN(INDEX(TasksList!$G$6:$G$1005,MATCH(C1270,TasksList!$B$6:$B$1005,0),1))=0,"",INDEX(TasksList!$G$6:$G$1005,MATCH(C1270,TasksList!$B$6:$B$1005,0),1)),""),"")</f>
        <v/>
      </c>
      <c r="I1270" s="381"/>
      <c r="J1270" s="400"/>
      <c r="K1270" s="400"/>
      <c r="L1270" s="179"/>
      <c r="M1270" s="381"/>
      <c r="N1270" s="362" t="str">
        <f>IFERROR(IF(LEN(INDEX(PlansAndNotes!$D$6:$D$4005,ROW(B1270)-ROW($C$3)))=0,"",INDEX(PlansAndNotes!$D$6:$D$4005,ROW(B1270)-ROW($C$3))),"")</f>
        <v/>
      </c>
      <c r="O1270" s="165" t="str">
        <f t="shared" si="151"/>
        <v/>
      </c>
      <c r="P1270" s="363" t="str">
        <f>IFERROR(IF(LEN(INDEX(PlansAndNotes!$E$6:$E$4005,ROW(B1270)-ROW($C$3)))=0,"",INDEX(PlansAndNotes!$E$6:$E$4005,ROW(B1270)-ROW($C$3))),"")</f>
        <v/>
      </c>
      <c r="Q1270" s="363" t="str">
        <f>IFERROR(IF(LEN(INDEX(PlansAndNotes!$G$6:$G$4005,ROW(B1270)-ROW($C$3)))=0,"",INDEX(PlansAndNotes!$G$6:$G$4005,ROW(B1270)-ROW($C$3))),"")</f>
        <v/>
      </c>
      <c r="R1270" s="361" t="str">
        <f>IFERROR(IF(LEN(D1270)&gt;0,IF(LEN(INDEX(AdressBook!$C$6:$C$25,MATCH(D1270,AdressBook!$B$6:$B$25,0),1))=0,"",INDEX(AdressBook!$C$6:$C$25,MATCH(D1270,AdressBook!$B$6:$B$25,0),1)),""),"")</f>
        <v/>
      </c>
      <c r="S1270" s="165">
        <f>IF(LEN(C1270)&gt;0,IFERROR(IF(MATCH(C1270,C1271:$C$4004,0)&gt;0,-1,ROW(S1270)-ROW($S$3)),ROW(S1270)-ROW($S$3)),-1)</f>
        <v>-1</v>
      </c>
      <c r="T1270" s="165">
        <f t="shared" si="152"/>
        <v>0</v>
      </c>
      <c r="U1270" s="165" t="str">
        <f t="shared" si="153"/>
        <v/>
      </c>
      <c r="V1270" s="165" t="str">
        <f>IFERROR(IF(OR(C1270="",S1270&lt;0),"",IF(SUBTOTAL(3,C1270:C1270)=0,-1,SUBTOTAL(3,$C$4:C1270))),"")</f>
        <v/>
      </c>
      <c r="W1270" s="156" t="str">
        <f t="array" ref="W1270">IF(LEN(C1270)&gt;0,IFERROR(IF(MATCH(C1270,$C$3:$C1269,0)&gt;0,N1270-INDEX($N$3:N1269,SUMPRODUCT(MAX(ROW($C$3:$C1269)*(C1270=$C$3:$C1269)))-2,1),""),""),"")</f>
        <v/>
      </c>
      <c r="X1270" s="156">
        <f t="shared" ca="1" si="154"/>
        <v>1</v>
      </c>
      <c r="Y1270" s="156">
        <f t="shared" ca="1" si="155"/>
        <v>1</v>
      </c>
    </row>
    <row r="1271" spans="2:25" hidden="1" x14ac:dyDescent="0.25">
      <c r="B1271" s="390" t="str">
        <f>IFERROR(IF(LEN(INDEX(PlansAndNotes!$B$6:$B$2005,ROW(A1271)-ROW($B$3)))=0,"",INDEX(PlansAndNotes!$B$6:$B$2005,ROW(A1271)-ROW($B$3))),"")</f>
        <v/>
      </c>
      <c r="C1271" s="361" t="str">
        <f t="shared" si="150"/>
        <v/>
      </c>
      <c r="D1271" s="361" t="str">
        <f>IFERROR(IF(LEN(C1271)&gt;0,IF(LEN(INDEX(TasksList!$C$6:$C$1005,MATCH(C1271,TasksList!$B$6:$B$1005,0),1))=0,"",INDEX(TasksList!$C$6:$C$1005,MATCH(C1271,TasksList!$B$6:$B$1005,0),1)),""),"")</f>
        <v/>
      </c>
      <c r="E1271" s="361" t="str">
        <f>IFERROR(IF(LEN(C1271)&gt;0,IF(LEN(INDEX(TasksList!$F$6:$F$1005,MATCH(C1271,TasksList!$B$6:$B$1005,0),1))=0,"not set!",INDEX(TasksList!$F$6:$F$1005,MATCH(C1271,TasksList!$B$6:$B$1005,0),1)),""),"")</f>
        <v/>
      </c>
      <c r="F1271" s="360" t="str">
        <f>IFERROR(IF(LEN(D1271)&gt;0,IF(LEN(INDEX(AdressBook!$D$6:$D$25,MATCH(D1271,AdressBook!$B$6:$B$25,0),1))=0,"",INDEX(AdressBook!$D$6:$D$25,MATCH(D1271,AdressBook!$B$6:$B$25,0),1)),""),"")</f>
        <v/>
      </c>
      <c r="G1271" s="361" t="str">
        <f>IFERROR(IF(LEN(INDEX(PlansAndNotes!$F$6:$F$2005,ROW(B1271)-ROW($C$3)))=0,"",INDEX(PlansAndNotes!$F$6:$F$2005,ROW(B1271)-ROW($C$3))),"")</f>
        <v/>
      </c>
      <c r="H1271" s="361" t="str">
        <f>IFERROR(IF(LEN(C1271)&gt;0,IF(LEN(INDEX(TasksList!$G$6:$G$1005,MATCH(C1271,TasksList!$B$6:$B$1005,0),1))=0,"",INDEX(TasksList!$G$6:$G$1005,MATCH(C1271,TasksList!$B$6:$B$1005,0),1)),""),"")</f>
        <v/>
      </c>
      <c r="I1271" s="381"/>
      <c r="J1271" s="400"/>
      <c r="K1271" s="400"/>
      <c r="L1271" s="179"/>
      <c r="M1271" s="381"/>
      <c r="N1271" s="362" t="str">
        <f>IFERROR(IF(LEN(INDEX(PlansAndNotes!$D$6:$D$4005,ROW(B1271)-ROW($C$3)))=0,"",INDEX(PlansAndNotes!$D$6:$D$4005,ROW(B1271)-ROW($C$3))),"")</f>
        <v/>
      </c>
      <c r="O1271" s="165" t="str">
        <f t="shared" si="151"/>
        <v/>
      </c>
      <c r="P1271" s="363" t="str">
        <f>IFERROR(IF(LEN(INDEX(PlansAndNotes!$E$6:$E$4005,ROW(B1271)-ROW($C$3)))=0,"",INDEX(PlansAndNotes!$E$6:$E$4005,ROW(B1271)-ROW($C$3))),"")</f>
        <v/>
      </c>
      <c r="Q1271" s="363" t="str">
        <f>IFERROR(IF(LEN(INDEX(PlansAndNotes!$G$6:$G$4005,ROW(B1271)-ROW($C$3)))=0,"",INDEX(PlansAndNotes!$G$6:$G$4005,ROW(B1271)-ROW($C$3))),"")</f>
        <v/>
      </c>
      <c r="R1271" s="361" t="str">
        <f>IFERROR(IF(LEN(D1271)&gt;0,IF(LEN(INDEX(AdressBook!$C$6:$C$25,MATCH(D1271,AdressBook!$B$6:$B$25,0),1))=0,"",INDEX(AdressBook!$C$6:$C$25,MATCH(D1271,AdressBook!$B$6:$B$25,0),1)),""),"")</f>
        <v/>
      </c>
      <c r="S1271" s="165">
        <f>IF(LEN(C1271)&gt;0,IFERROR(IF(MATCH(C1271,C1272:$C$4004,0)&gt;0,-1,ROW(S1271)-ROW($S$3)),ROW(S1271)-ROW($S$3)),-1)</f>
        <v>-1</v>
      </c>
      <c r="T1271" s="165">
        <f t="shared" si="152"/>
        <v>0</v>
      </c>
      <c r="U1271" s="165" t="str">
        <f t="shared" si="153"/>
        <v/>
      </c>
      <c r="V1271" s="165" t="str">
        <f>IFERROR(IF(OR(C1271="",S1271&lt;0),"",IF(SUBTOTAL(3,C1271:C1271)=0,-1,SUBTOTAL(3,$C$4:C1271))),"")</f>
        <v/>
      </c>
      <c r="W1271" s="156" t="str">
        <f t="array" ref="W1271">IF(LEN(C1271)&gt;0,IFERROR(IF(MATCH(C1271,$C$3:$C1270,0)&gt;0,N1271-INDEX($N$3:N1270,SUMPRODUCT(MAX(ROW($C$3:$C1270)*(C1271=$C$3:$C1270)))-2,1),""),""),"")</f>
        <v/>
      </c>
      <c r="X1271" s="156">
        <f t="shared" ca="1" si="154"/>
        <v>1</v>
      </c>
      <c r="Y1271" s="156">
        <f t="shared" ca="1" si="155"/>
        <v>1</v>
      </c>
    </row>
    <row r="1272" spans="2:25" hidden="1" x14ac:dyDescent="0.25">
      <c r="B1272" s="390" t="str">
        <f>IFERROR(IF(LEN(INDEX(PlansAndNotes!$B$6:$B$2005,ROW(A1272)-ROW($B$3)))=0,"",INDEX(PlansAndNotes!$B$6:$B$2005,ROW(A1272)-ROW($B$3))),"")</f>
        <v/>
      </c>
      <c r="C1272" s="361" t="str">
        <f t="shared" si="150"/>
        <v/>
      </c>
      <c r="D1272" s="361" t="str">
        <f>IFERROR(IF(LEN(C1272)&gt;0,IF(LEN(INDEX(TasksList!$C$6:$C$1005,MATCH(C1272,TasksList!$B$6:$B$1005,0),1))=0,"",INDEX(TasksList!$C$6:$C$1005,MATCH(C1272,TasksList!$B$6:$B$1005,0),1)),""),"")</f>
        <v/>
      </c>
      <c r="E1272" s="361" t="str">
        <f>IFERROR(IF(LEN(C1272)&gt;0,IF(LEN(INDEX(TasksList!$F$6:$F$1005,MATCH(C1272,TasksList!$B$6:$B$1005,0),1))=0,"not set!",INDEX(TasksList!$F$6:$F$1005,MATCH(C1272,TasksList!$B$6:$B$1005,0),1)),""),"")</f>
        <v/>
      </c>
      <c r="F1272" s="360" t="str">
        <f>IFERROR(IF(LEN(D1272)&gt;0,IF(LEN(INDEX(AdressBook!$D$6:$D$25,MATCH(D1272,AdressBook!$B$6:$B$25,0),1))=0,"",INDEX(AdressBook!$D$6:$D$25,MATCH(D1272,AdressBook!$B$6:$B$25,0),1)),""),"")</f>
        <v/>
      </c>
      <c r="G1272" s="361" t="str">
        <f>IFERROR(IF(LEN(INDEX(PlansAndNotes!$F$6:$F$2005,ROW(B1272)-ROW($C$3)))=0,"",INDEX(PlansAndNotes!$F$6:$F$2005,ROW(B1272)-ROW($C$3))),"")</f>
        <v/>
      </c>
      <c r="H1272" s="361" t="str">
        <f>IFERROR(IF(LEN(C1272)&gt;0,IF(LEN(INDEX(TasksList!$G$6:$G$1005,MATCH(C1272,TasksList!$B$6:$B$1005,0),1))=0,"",INDEX(TasksList!$G$6:$G$1005,MATCH(C1272,TasksList!$B$6:$B$1005,0),1)),""),"")</f>
        <v/>
      </c>
      <c r="I1272" s="381"/>
      <c r="J1272" s="400"/>
      <c r="K1272" s="400"/>
      <c r="L1272" s="179"/>
      <c r="M1272" s="381"/>
      <c r="N1272" s="362" t="str">
        <f>IFERROR(IF(LEN(INDEX(PlansAndNotes!$D$6:$D$4005,ROW(B1272)-ROW($C$3)))=0,"",INDEX(PlansAndNotes!$D$6:$D$4005,ROW(B1272)-ROW($C$3))),"")</f>
        <v/>
      </c>
      <c r="O1272" s="165" t="str">
        <f t="shared" si="151"/>
        <v/>
      </c>
      <c r="P1272" s="363" t="str">
        <f>IFERROR(IF(LEN(INDEX(PlansAndNotes!$E$6:$E$4005,ROW(B1272)-ROW($C$3)))=0,"",INDEX(PlansAndNotes!$E$6:$E$4005,ROW(B1272)-ROW($C$3))),"")</f>
        <v/>
      </c>
      <c r="Q1272" s="363" t="str">
        <f>IFERROR(IF(LEN(INDEX(PlansAndNotes!$G$6:$G$4005,ROW(B1272)-ROW($C$3)))=0,"",INDEX(PlansAndNotes!$G$6:$G$4005,ROW(B1272)-ROW($C$3))),"")</f>
        <v/>
      </c>
      <c r="R1272" s="361" t="str">
        <f>IFERROR(IF(LEN(D1272)&gt;0,IF(LEN(INDEX(AdressBook!$C$6:$C$25,MATCH(D1272,AdressBook!$B$6:$B$25,0),1))=0,"",INDEX(AdressBook!$C$6:$C$25,MATCH(D1272,AdressBook!$B$6:$B$25,0),1)),""),"")</f>
        <v/>
      </c>
      <c r="S1272" s="165">
        <f>IF(LEN(C1272)&gt;0,IFERROR(IF(MATCH(C1272,C1273:$C$4004,0)&gt;0,-1,ROW(S1272)-ROW($S$3)),ROW(S1272)-ROW($S$3)),-1)</f>
        <v>-1</v>
      </c>
      <c r="T1272" s="165">
        <f t="shared" si="152"/>
        <v>0</v>
      </c>
      <c r="U1272" s="165" t="str">
        <f t="shared" si="153"/>
        <v/>
      </c>
      <c r="V1272" s="165" t="str">
        <f>IFERROR(IF(OR(C1272="",S1272&lt;0),"",IF(SUBTOTAL(3,C1272:C1272)=0,-1,SUBTOTAL(3,$C$4:C1272))),"")</f>
        <v/>
      </c>
      <c r="W1272" s="156" t="str">
        <f t="array" ref="W1272">IF(LEN(C1272)&gt;0,IFERROR(IF(MATCH(C1272,$C$3:$C1271,0)&gt;0,N1272-INDEX($N$3:N1271,SUMPRODUCT(MAX(ROW($C$3:$C1271)*(C1272=$C$3:$C1271)))-2,1),""),""),"")</f>
        <v/>
      </c>
      <c r="X1272" s="156">
        <f t="shared" ca="1" si="154"/>
        <v>1</v>
      </c>
      <c r="Y1272" s="156">
        <f t="shared" ca="1" si="155"/>
        <v>1</v>
      </c>
    </row>
    <row r="1273" spans="2:25" hidden="1" x14ac:dyDescent="0.25">
      <c r="B1273" s="390" t="str">
        <f>IFERROR(IF(LEN(INDEX(PlansAndNotes!$B$6:$B$2005,ROW(A1273)-ROW($B$3)))=0,"",INDEX(PlansAndNotes!$B$6:$B$2005,ROW(A1273)-ROW($B$3))),"")</f>
        <v/>
      </c>
      <c r="C1273" s="361" t="str">
        <f t="shared" si="150"/>
        <v/>
      </c>
      <c r="D1273" s="361" t="str">
        <f>IFERROR(IF(LEN(C1273)&gt;0,IF(LEN(INDEX(TasksList!$C$6:$C$1005,MATCH(C1273,TasksList!$B$6:$B$1005,0),1))=0,"",INDEX(TasksList!$C$6:$C$1005,MATCH(C1273,TasksList!$B$6:$B$1005,0),1)),""),"")</f>
        <v/>
      </c>
      <c r="E1273" s="361" t="str">
        <f>IFERROR(IF(LEN(C1273)&gt;0,IF(LEN(INDEX(TasksList!$F$6:$F$1005,MATCH(C1273,TasksList!$B$6:$B$1005,0),1))=0,"not set!",INDEX(TasksList!$F$6:$F$1005,MATCH(C1273,TasksList!$B$6:$B$1005,0),1)),""),"")</f>
        <v/>
      </c>
      <c r="F1273" s="360" t="str">
        <f>IFERROR(IF(LEN(D1273)&gt;0,IF(LEN(INDEX(AdressBook!$D$6:$D$25,MATCH(D1273,AdressBook!$B$6:$B$25,0),1))=0,"",INDEX(AdressBook!$D$6:$D$25,MATCH(D1273,AdressBook!$B$6:$B$25,0),1)),""),"")</f>
        <v/>
      </c>
      <c r="G1273" s="361" t="str">
        <f>IFERROR(IF(LEN(INDEX(PlansAndNotes!$F$6:$F$2005,ROW(B1273)-ROW($C$3)))=0,"",INDEX(PlansAndNotes!$F$6:$F$2005,ROW(B1273)-ROW($C$3))),"")</f>
        <v/>
      </c>
      <c r="H1273" s="361" t="str">
        <f>IFERROR(IF(LEN(C1273)&gt;0,IF(LEN(INDEX(TasksList!$G$6:$G$1005,MATCH(C1273,TasksList!$B$6:$B$1005,0),1))=0,"",INDEX(TasksList!$G$6:$G$1005,MATCH(C1273,TasksList!$B$6:$B$1005,0),1)),""),"")</f>
        <v/>
      </c>
      <c r="I1273" s="381"/>
      <c r="J1273" s="400"/>
      <c r="K1273" s="400"/>
      <c r="L1273" s="179"/>
      <c r="M1273" s="381"/>
      <c r="N1273" s="362" t="str">
        <f>IFERROR(IF(LEN(INDEX(PlansAndNotes!$D$6:$D$4005,ROW(B1273)-ROW($C$3)))=0,"",INDEX(PlansAndNotes!$D$6:$D$4005,ROW(B1273)-ROW($C$3))),"")</f>
        <v/>
      </c>
      <c r="O1273" s="165" t="str">
        <f t="shared" si="151"/>
        <v/>
      </c>
      <c r="P1273" s="363" t="str">
        <f>IFERROR(IF(LEN(INDEX(PlansAndNotes!$E$6:$E$4005,ROW(B1273)-ROW($C$3)))=0,"",INDEX(PlansAndNotes!$E$6:$E$4005,ROW(B1273)-ROW($C$3))),"")</f>
        <v/>
      </c>
      <c r="Q1273" s="363" t="str">
        <f>IFERROR(IF(LEN(INDEX(PlansAndNotes!$G$6:$G$4005,ROW(B1273)-ROW($C$3)))=0,"",INDEX(PlansAndNotes!$G$6:$G$4005,ROW(B1273)-ROW($C$3))),"")</f>
        <v/>
      </c>
      <c r="R1273" s="361" t="str">
        <f>IFERROR(IF(LEN(D1273)&gt;0,IF(LEN(INDEX(AdressBook!$C$6:$C$25,MATCH(D1273,AdressBook!$B$6:$B$25,0),1))=0,"",INDEX(AdressBook!$C$6:$C$25,MATCH(D1273,AdressBook!$B$6:$B$25,0),1)),""),"")</f>
        <v/>
      </c>
      <c r="S1273" s="165">
        <f>IF(LEN(C1273)&gt;0,IFERROR(IF(MATCH(C1273,C1274:$C$4004,0)&gt;0,-1,ROW(S1273)-ROW($S$3)),ROW(S1273)-ROW($S$3)),-1)</f>
        <v>-1</v>
      </c>
      <c r="T1273" s="165">
        <f t="shared" si="152"/>
        <v>0</v>
      </c>
      <c r="U1273" s="165" t="str">
        <f t="shared" si="153"/>
        <v/>
      </c>
      <c r="V1273" s="165" t="str">
        <f>IFERROR(IF(OR(C1273="",S1273&lt;0),"",IF(SUBTOTAL(3,C1273:C1273)=0,-1,SUBTOTAL(3,$C$4:C1273))),"")</f>
        <v/>
      </c>
      <c r="W1273" s="156" t="str">
        <f t="array" ref="W1273">IF(LEN(C1273)&gt;0,IFERROR(IF(MATCH(C1273,$C$3:$C1272,0)&gt;0,N1273-INDEX($N$3:N1272,SUMPRODUCT(MAX(ROW($C$3:$C1272)*(C1273=$C$3:$C1272)))-2,1),""),""),"")</f>
        <v/>
      </c>
      <c r="X1273" s="156">
        <f t="shared" ca="1" si="154"/>
        <v>1</v>
      </c>
      <c r="Y1273" s="156">
        <f t="shared" ca="1" si="155"/>
        <v>1</v>
      </c>
    </row>
    <row r="1274" spans="2:25" hidden="1" x14ac:dyDescent="0.25">
      <c r="B1274" s="390" t="str">
        <f>IFERROR(IF(LEN(INDEX(PlansAndNotes!$B$6:$B$2005,ROW(A1274)-ROW($B$3)))=0,"",INDEX(PlansAndNotes!$B$6:$B$2005,ROW(A1274)-ROW($B$3))),"")</f>
        <v/>
      </c>
      <c r="C1274" s="361" t="str">
        <f t="shared" si="150"/>
        <v/>
      </c>
      <c r="D1274" s="361" t="str">
        <f>IFERROR(IF(LEN(C1274)&gt;0,IF(LEN(INDEX(TasksList!$C$6:$C$1005,MATCH(C1274,TasksList!$B$6:$B$1005,0),1))=0,"",INDEX(TasksList!$C$6:$C$1005,MATCH(C1274,TasksList!$B$6:$B$1005,0),1)),""),"")</f>
        <v/>
      </c>
      <c r="E1274" s="361" t="str">
        <f>IFERROR(IF(LEN(C1274)&gt;0,IF(LEN(INDEX(TasksList!$F$6:$F$1005,MATCH(C1274,TasksList!$B$6:$B$1005,0),1))=0,"not set!",INDEX(TasksList!$F$6:$F$1005,MATCH(C1274,TasksList!$B$6:$B$1005,0),1)),""),"")</f>
        <v/>
      </c>
      <c r="F1274" s="360" t="str">
        <f>IFERROR(IF(LEN(D1274)&gt;0,IF(LEN(INDEX(AdressBook!$D$6:$D$25,MATCH(D1274,AdressBook!$B$6:$B$25,0),1))=0,"",INDEX(AdressBook!$D$6:$D$25,MATCH(D1274,AdressBook!$B$6:$B$25,0),1)),""),"")</f>
        <v/>
      </c>
      <c r="G1274" s="361" t="str">
        <f>IFERROR(IF(LEN(INDEX(PlansAndNotes!$F$6:$F$2005,ROW(B1274)-ROW($C$3)))=0,"",INDEX(PlansAndNotes!$F$6:$F$2005,ROW(B1274)-ROW($C$3))),"")</f>
        <v/>
      </c>
      <c r="H1274" s="361" t="str">
        <f>IFERROR(IF(LEN(C1274)&gt;0,IF(LEN(INDEX(TasksList!$G$6:$G$1005,MATCH(C1274,TasksList!$B$6:$B$1005,0),1))=0,"",INDEX(TasksList!$G$6:$G$1005,MATCH(C1274,TasksList!$B$6:$B$1005,0),1)),""),"")</f>
        <v/>
      </c>
      <c r="I1274" s="381"/>
      <c r="J1274" s="400"/>
      <c r="K1274" s="400"/>
      <c r="L1274" s="179"/>
      <c r="M1274" s="381"/>
      <c r="N1274" s="362" t="str">
        <f>IFERROR(IF(LEN(INDEX(PlansAndNotes!$D$6:$D$4005,ROW(B1274)-ROW($C$3)))=0,"",INDEX(PlansAndNotes!$D$6:$D$4005,ROW(B1274)-ROW($C$3))),"")</f>
        <v/>
      </c>
      <c r="O1274" s="165" t="str">
        <f t="shared" si="151"/>
        <v/>
      </c>
      <c r="P1274" s="363" t="str">
        <f>IFERROR(IF(LEN(INDEX(PlansAndNotes!$E$6:$E$4005,ROW(B1274)-ROW($C$3)))=0,"",INDEX(PlansAndNotes!$E$6:$E$4005,ROW(B1274)-ROW($C$3))),"")</f>
        <v/>
      </c>
      <c r="Q1274" s="363" t="str">
        <f>IFERROR(IF(LEN(INDEX(PlansAndNotes!$G$6:$G$4005,ROW(B1274)-ROW($C$3)))=0,"",INDEX(PlansAndNotes!$G$6:$G$4005,ROW(B1274)-ROW($C$3))),"")</f>
        <v/>
      </c>
      <c r="R1274" s="361" t="str">
        <f>IFERROR(IF(LEN(D1274)&gt;0,IF(LEN(INDEX(AdressBook!$C$6:$C$25,MATCH(D1274,AdressBook!$B$6:$B$25,0),1))=0,"",INDEX(AdressBook!$C$6:$C$25,MATCH(D1274,AdressBook!$B$6:$B$25,0),1)),""),"")</f>
        <v/>
      </c>
      <c r="S1274" s="165">
        <f>IF(LEN(C1274)&gt;0,IFERROR(IF(MATCH(C1274,C1275:$C$4004,0)&gt;0,-1,ROW(S1274)-ROW($S$3)),ROW(S1274)-ROW($S$3)),-1)</f>
        <v>-1</v>
      </c>
      <c r="T1274" s="165">
        <f t="shared" si="152"/>
        <v>0</v>
      </c>
      <c r="U1274" s="165" t="str">
        <f t="shared" si="153"/>
        <v/>
      </c>
      <c r="V1274" s="165" t="str">
        <f>IFERROR(IF(OR(C1274="",S1274&lt;0),"",IF(SUBTOTAL(3,C1274:C1274)=0,-1,SUBTOTAL(3,$C$4:C1274))),"")</f>
        <v/>
      </c>
      <c r="W1274" s="156" t="str">
        <f t="array" ref="W1274">IF(LEN(C1274)&gt;0,IFERROR(IF(MATCH(C1274,$C$3:$C1273,0)&gt;0,N1274-INDEX($N$3:N1273,SUMPRODUCT(MAX(ROW($C$3:$C1273)*(C1274=$C$3:$C1273)))-2,1),""),""),"")</f>
        <v/>
      </c>
      <c r="X1274" s="156">
        <f t="shared" ca="1" si="154"/>
        <v>1</v>
      </c>
      <c r="Y1274" s="156">
        <f t="shared" ca="1" si="155"/>
        <v>1</v>
      </c>
    </row>
    <row r="1275" spans="2:25" hidden="1" x14ac:dyDescent="0.25">
      <c r="B1275" s="390" t="str">
        <f>IFERROR(IF(LEN(INDEX(PlansAndNotes!$B$6:$B$2005,ROW(A1275)-ROW($B$3)))=0,"",INDEX(PlansAndNotes!$B$6:$B$2005,ROW(A1275)-ROW($B$3))),"")</f>
        <v/>
      </c>
      <c r="C1275" s="361" t="str">
        <f t="shared" si="150"/>
        <v/>
      </c>
      <c r="D1275" s="361" t="str">
        <f>IFERROR(IF(LEN(C1275)&gt;0,IF(LEN(INDEX(TasksList!$C$6:$C$1005,MATCH(C1275,TasksList!$B$6:$B$1005,0),1))=0,"",INDEX(TasksList!$C$6:$C$1005,MATCH(C1275,TasksList!$B$6:$B$1005,0),1)),""),"")</f>
        <v/>
      </c>
      <c r="E1275" s="361" t="str">
        <f>IFERROR(IF(LEN(C1275)&gt;0,IF(LEN(INDEX(TasksList!$F$6:$F$1005,MATCH(C1275,TasksList!$B$6:$B$1005,0),1))=0,"not set!",INDEX(TasksList!$F$6:$F$1005,MATCH(C1275,TasksList!$B$6:$B$1005,0),1)),""),"")</f>
        <v/>
      </c>
      <c r="F1275" s="360" t="str">
        <f>IFERROR(IF(LEN(D1275)&gt;0,IF(LEN(INDEX(AdressBook!$D$6:$D$25,MATCH(D1275,AdressBook!$B$6:$B$25,0),1))=0,"",INDEX(AdressBook!$D$6:$D$25,MATCH(D1275,AdressBook!$B$6:$B$25,0),1)),""),"")</f>
        <v/>
      </c>
      <c r="G1275" s="361" t="str">
        <f>IFERROR(IF(LEN(INDEX(PlansAndNotes!$F$6:$F$2005,ROW(B1275)-ROW($C$3)))=0,"",INDEX(PlansAndNotes!$F$6:$F$2005,ROW(B1275)-ROW($C$3))),"")</f>
        <v/>
      </c>
      <c r="H1275" s="361" t="str">
        <f>IFERROR(IF(LEN(C1275)&gt;0,IF(LEN(INDEX(TasksList!$G$6:$G$1005,MATCH(C1275,TasksList!$B$6:$B$1005,0),1))=0,"",INDEX(TasksList!$G$6:$G$1005,MATCH(C1275,TasksList!$B$6:$B$1005,0),1)),""),"")</f>
        <v/>
      </c>
      <c r="I1275" s="381"/>
      <c r="J1275" s="400"/>
      <c r="K1275" s="400"/>
      <c r="L1275" s="179"/>
      <c r="M1275" s="381"/>
      <c r="N1275" s="362" t="str">
        <f>IFERROR(IF(LEN(INDEX(PlansAndNotes!$D$6:$D$4005,ROW(B1275)-ROW($C$3)))=0,"",INDEX(PlansAndNotes!$D$6:$D$4005,ROW(B1275)-ROW($C$3))),"")</f>
        <v/>
      </c>
      <c r="O1275" s="165" t="str">
        <f t="shared" si="151"/>
        <v/>
      </c>
      <c r="P1275" s="363" t="str">
        <f>IFERROR(IF(LEN(INDEX(PlansAndNotes!$E$6:$E$4005,ROW(B1275)-ROW($C$3)))=0,"",INDEX(PlansAndNotes!$E$6:$E$4005,ROW(B1275)-ROW($C$3))),"")</f>
        <v/>
      </c>
      <c r="Q1275" s="363" t="str">
        <f>IFERROR(IF(LEN(INDEX(PlansAndNotes!$G$6:$G$4005,ROW(B1275)-ROW($C$3)))=0,"",INDEX(PlansAndNotes!$G$6:$G$4005,ROW(B1275)-ROW($C$3))),"")</f>
        <v/>
      </c>
      <c r="R1275" s="361" t="str">
        <f>IFERROR(IF(LEN(D1275)&gt;0,IF(LEN(INDEX(AdressBook!$C$6:$C$25,MATCH(D1275,AdressBook!$B$6:$B$25,0),1))=0,"",INDEX(AdressBook!$C$6:$C$25,MATCH(D1275,AdressBook!$B$6:$B$25,0),1)),""),"")</f>
        <v/>
      </c>
      <c r="S1275" s="165">
        <f>IF(LEN(C1275)&gt;0,IFERROR(IF(MATCH(C1275,C1276:$C$4004,0)&gt;0,-1,ROW(S1275)-ROW($S$3)),ROW(S1275)-ROW($S$3)),-1)</f>
        <v>-1</v>
      </c>
      <c r="T1275" s="165">
        <f t="shared" si="152"/>
        <v>0</v>
      </c>
      <c r="U1275" s="165" t="str">
        <f t="shared" si="153"/>
        <v/>
      </c>
      <c r="V1275" s="165" t="str">
        <f>IFERROR(IF(OR(C1275="",S1275&lt;0),"",IF(SUBTOTAL(3,C1275:C1275)=0,-1,SUBTOTAL(3,$C$4:C1275))),"")</f>
        <v/>
      </c>
      <c r="W1275" s="156" t="str">
        <f t="array" ref="W1275">IF(LEN(C1275)&gt;0,IFERROR(IF(MATCH(C1275,$C$3:$C1274,0)&gt;0,N1275-INDEX($N$3:N1274,SUMPRODUCT(MAX(ROW($C$3:$C1274)*(C1275=$C$3:$C1274)))-2,1),""),""),"")</f>
        <v/>
      </c>
      <c r="X1275" s="156">
        <f t="shared" ca="1" si="154"/>
        <v>1</v>
      </c>
      <c r="Y1275" s="156">
        <f t="shared" ca="1" si="155"/>
        <v>1</v>
      </c>
    </row>
    <row r="1276" spans="2:25" hidden="1" x14ac:dyDescent="0.25">
      <c r="B1276" s="390" t="str">
        <f>IFERROR(IF(LEN(INDEX(PlansAndNotes!$B$6:$B$2005,ROW(A1276)-ROW($B$3)))=0,"",INDEX(PlansAndNotes!$B$6:$B$2005,ROW(A1276)-ROW($B$3))),"")</f>
        <v/>
      </c>
      <c r="C1276" s="361" t="str">
        <f t="shared" si="150"/>
        <v/>
      </c>
      <c r="D1276" s="361" t="str">
        <f>IFERROR(IF(LEN(C1276)&gt;0,IF(LEN(INDEX(TasksList!$C$6:$C$1005,MATCH(C1276,TasksList!$B$6:$B$1005,0),1))=0,"",INDEX(TasksList!$C$6:$C$1005,MATCH(C1276,TasksList!$B$6:$B$1005,0),1)),""),"")</f>
        <v/>
      </c>
      <c r="E1276" s="361" t="str">
        <f>IFERROR(IF(LEN(C1276)&gt;0,IF(LEN(INDEX(TasksList!$F$6:$F$1005,MATCH(C1276,TasksList!$B$6:$B$1005,0),1))=0,"not set!",INDEX(TasksList!$F$6:$F$1005,MATCH(C1276,TasksList!$B$6:$B$1005,0),1)),""),"")</f>
        <v/>
      </c>
      <c r="F1276" s="360" t="str">
        <f>IFERROR(IF(LEN(D1276)&gt;0,IF(LEN(INDEX(AdressBook!$D$6:$D$25,MATCH(D1276,AdressBook!$B$6:$B$25,0),1))=0,"",INDEX(AdressBook!$D$6:$D$25,MATCH(D1276,AdressBook!$B$6:$B$25,0),1)),""),"")</f>
        <v/>
      </c>
      <c r="G1276" s="361" t="str">
        <f>IFERROR(IF(LEN(INDEX(PlansAndNotes!$F$6:$F$2005,ROW(B1276)-ROW($C$3)))=0,"",INDEX(PlansAndNotes!$F$6:$F$2005,ROW(B1276)-ROW($C$3))),"")</f>
        <v/>
      </c>
      <c r="H1276" s="361" t="str">
        <f>IFERROR(IF(LEN(C1276)&gt;0,IF(LEN(INDEX(TasksList!$G$6:$G$1005,MATCH(C1276,TasksList!$B$6:$B$1005,0),1))=0,"",INDEX(TasksList!$G$6:$G$1005,MATCH(C1276,TasksList!$B$6:$B$1005,0),1)),""),"")</f>
        <v/>
      </c>
      <c r="I1276" s="381"/>
      <c r="J1276" s="400"/>
      <c r="K1276" s="400"/>
      <c r="L1276" s="179"/>
      <c r="M1276" s="381"/>
      <c r="N1276" s="362" t="str">
        <f>IFERROR(IF(LEN(INDEX(PlansAndNotes!$D$6:$D$4005,ROW(B1276)-ROW($C$3)))=0,"",INDEX(PlansAndNotes!$D$6:$D$4005,ROW(B1276)-ROW($C$3))),"")</f>
        <v/>
      </c>
      <c r="O1276" s="165" t="str">
        <f t="shared" si="151"/>
        <v/>
      </c>
      <c r="P1276" s="363" t="str">
        <f>IFERROR(IF(LEN(INDEX(PlansAndNotes!$E$6:$E$4005,ROW(B1276)-ROW($C$3)))=0,"",INDEX(PlansAndNotes!$E$6:$E$4005,ROW(B1276)-ROW($C$3))),"")</f>
        <v/>
      </c>
      <c r="Q1276" s="363" t="str">
        <f>IFERROR(IF(LEN(INDEX(PlansAndNotes!$G$6:$G$4005,ROW(B1276)-ROW($C$3)))=0,"",INDEX(PlansAndNotes!$G$6:$G$4005,ROW(B1276)-ROW($C$3))),"")</f>
        <v/>
      </c>
      <c r="R1276" s="361" t="str">
        <f>IFERROR(IF(LEN(D1276)&gt;0,IF(LEN(INDEX(AdressBook!$C$6:$C$25,MATCH(D1276,AdressBook!$B$6:$B$25,0),1))=0,"",INDEX(AdressBook!$C$6:$C$25,MATCH(D1276,AdressBook!$B$6:$B$25,0),1)),""),"")</f>
        <v/>
      </c>
      <c r="S1276" s="165">
        <f>IF(LEN(C1276)&gt;0,IFERROR(IF(MATCH(C1276,C1277:$C$4004,0)&gt;0,-1,ROW(S1276)-ROW($S$3)),ROW(S1276)-ROW($S$3)),-1)</f>
        <v>-1</v>
      </c>
      <c r="T1276" s="165">
        <f t="shared" si="152"/>
        <v>0</v>
      </c>
      <c r="U1276" s="165" t="str">
        <f t="shared" si="153"/>
        <v/>
      </c>
      <c r="V1276" s="165" t="str">
        <f>IFERROR(IF(OR(C1276="",S1276&lt;0),"",IF(SUBTOTAL(3,C1276:C1276)=0,-1,SUBTOTAL(3,$C$4:C1276))),"")</f>
        <v/>
      </c>
      <c r="W1276" s="156" t="str">
        <f t="array" ref="W1276">IF(LEN(C1276)&gt;0,IFERROR(IF(MATCH(C1276,$C$3:$C1275,0)&gt;0,N1276-INDEX($N$3:N1275,SUMPRODUCT(MAX(ROW($C$3:$C1275)*(C1276=$C$3:$C1275)))-2,1),""),""),"")</f>
        <v/>
      </c>
      <c r="X1276" s="156">
        <f t="shared" ca="1" si="154"/>
        <v>1</v>
      </c>
      <c r="Y1276" s="156">
        <f t="shared" ca="1" si="155"/>
        <v>1</v>
      </c>
    </row>
    <row r="1277" spans="2:25" hidden="1" x14ac:dyDescent="0.25">
      <c r="B1277" s="390" t="str">
        <f>IFERROR(IF(LEN(INDEX(PlansAndNotes!$B$6:$B$2005,ROW(A1277)-ROW($B$3)))=0,"",INDEX(PlansAndNotes!$B$6:$B$2005,ROW(A1277)-ROW($B$3))),"")</f>
        <v/>
      </c>
      <c r="C1277" s="361" t="str">
        <f t="shared" si="150"/>
        <v/>
      </c>
      <c r="D1277" s="361" t="str">
        <f>IFERROR(IF(LEN(C1277)&gt;0,IF(LEN(INDEX(TasksList!$C$6:$C$1005,MATCH(C1277,TasksList!$B$6:$B$1005,0),1))=0,"",INDEX(TasksList!$C$6:$C$1005,MATCH(C1277,TasksList!$B$6:$B$1005,0),1)),""),"")</f>
        <v/>
      </c>
      <c r="E1277" s="361" t="str">
        <f>IFERROR(IF(LEN(C1277)&gt;0,IF(LEN(INDEX(TasksList!$F$6:$F$1005,MATCH(C1277,TasksList!$B$6:$B$1005,0),1))=0,"not set!",INDEX(TasksList!$F$6:$F$1005,MATCH(C1277,TasksList!$B$6:$B$1005,0),1)),""),"")</f>
        <v/>
      </c>
      <c r="F1277" s="360" t="str">
        <f>IFERROR(IF(LEN(D1277)&gt;0,IF(LEN(INDEX(AdressBook!$D$6:$D$25,MATCH(D1277,AdressBook!$B$6:$B$25,0),1))=0,"",INDEX(AdressBook!$D$6:$D$25,MATCH(D1277,AdressBook!$B$6:$B$25,0),1)),""),"")</f>
        <v/>
      </c>
      <c r="G1277" s="361" t="str">
        <f>IFERROR(IF(LEN(INDEX(PlansAndNotes!$F$6:$F$2005,ROW(B1277)-ROW($C$3)))=0,"",INDEX(PlansAndNotes!$F$6:$F$2005,ROW(B1277)-ROW($C$3))),"")</f>
        <v/>
      </c>
      <c r="H1277" s="361" t="str">
        <f>IFERROR(IF(LEN(C1277)&gt;0,IF(LEN(INDEX(TasksList!$G$6:$G$1005,MATCH(C1277,TasksList!$B$6:$B$1005,0),1))=0,"",INDEX(TasksList!$G$6:$G$1005,MATCH(C1277,TasksList!$B$6:$B$1005,0),1)),""),"")</f>
        <v/>
      </c>
      <c r="I1277" s="381"/>
      <c r="J1277" s="400"/>
      <c r="K1277" s="400"/>
      <c r="L1277" s="179"/>
      <c r="M1277" s="381"/>
      <c r="N1277" s="362" t="str">
        <f>IFERROR(IF(LEN(INDEX(PlansAndNotes!$D$6:$D$4005,ROW(B1277)-ROW($C$3)))=0,"",INDEX(PlansAndNotes!$D$6:$D$4005,ROW(B1277)-ROW($C$3))),"")</f>
        <v/>
      </c>
      <c r="O1277" s="165" t="str">
        <f t="shared" si="151"/>
        <v/>
      </c>
      <c r="P1277" s="363" t="str">
        <f>IFERROR(IF(LEN(INDEX(PlansAndNotes!$E$6:$E$4005,ROW(B1277)-ROW($C$3)))=0,"",INDEX(PlansAndNotes!$E$6:$E$4005,ROW(B1277)-ROW($C$3))),"")</f>
        <v/>
      </c>
      <c r="Q1277" s="363" t="str">
        <f>IFERROR(IF(LEN(INDEX(PlansAndNotes!$G$6:$G$4005,ROW(B1277)-ROW($C$3)))=0,"",INDEX(PlansAndNotes!$G$6:$G$4005,ROW(B1277)-ROW($C$3))),"")</f>
        <v/>
      </c>
      <c r="R1277" s="361" t="str">
        <f>IFERROR(IF(LEN(D1277)&gt;0,IF(LEN(INDEX(AdressBook!$C$6:$C$25,MATCH(D1277,AdressBook!$B$6:$B$25,0),1))=0,"",INDEX(AdressBook!$C$6:$C$25,MATCH(D1277,AdressBook!$B$6:$B$25,0),1)),""),"")</f>
        <v/>
      </c>
      <c r="S1277" s="165">
        <f>IF(LEN(C1277)&gt;0,IFERROR(IF(MATCH(C1277,C1278:$C$4004,0)&gt;0,-1,ROW(S1277)-ROW($S$3)),ROW(S1277)-ROW($S$3)),-1)</f>
        <v>-1</v>
      </c>
      <c r="T1277" s="165">
        <f t="shared" si="152"/>
        <v>0</v>
      </c>
      <c r="U1277" s="165" t="str">
        <f t="shared" si="153"/>
        <v/>
      </c>
      <c r="V1277" s="165" t="str">
        <f>IFERROR(IF(OR(C1277="",S1277&lt;0),"",IF(SUBTOTAL(3,C1277:C1277)=0,-1,SUBTOTAL(3,$C$4:C1277))),"")</f>
        <v/>
      </c>
      <c r="W1277" s="156" t="str">
        <f t="array" ref="W1277">IF(LEN(C1277)&gt;0,IFERROR(IF(MATCH(C1277,$C$3:$C1276,0)&gt;0,N1277-INDEX($N$3:N1276,SUMPRODUCT(MAX(ROW($C$3:$C1276)*(C1277=$C$3:$C1276)))-2,1),""),""),"")</f>
        <v/>
      </c>
      <c r="X1277" s="156">
        <f t="shared" ca="1" si="154"/>
        <v>1</v>
      </c>
      <c r="Y1277" s="156">
        <f t="shared" ca="1" si="155"/>
        <v>1</v>
      </c>
    </row>
    <row r="1278" spans="2:25" hidden="1" x14ac:dyDescent="0.25">
      <c r="B1278" s="390" t="str">
        <f>IFERROR(IF(LEN(INDEX(PlansAndNotes!$B$6:$B$2005,ROW(A1278)-ROW($B$3)))=0,"",INDEX(PlansAndNotes!$B$6:$B$2005,ROW(A1278)-ROW($B$3))),"")</f>
        <v/>
      </c>
      <c r="C1278" s="361" t="str">
        <f t="shared" si="150"/>
        <v/>
      </c>
      <c r="D1278" s="361" t="str">
        <f>IFERROR(IF(LEN(C1278)&gt;0,IF(LEN(INDEX(TasksList!$C$6:$C$1005,MATCH(C1278,TasksList!$B$6:$B$1005,0),1))=0,"",INDEX(TasksList!$C$6:$C$1005,MATCH(C1278,TasksList!$B$6:$B$1005,0),1)),""),"")</f>
        <v/>
      </c>
      <c r="E1278" s="361" t="str">
        <f>IFERROR(IF(LEN(C1278)&gt;0,IF(LEN(INDEX(TasksList!$F$6:$F$1005,MATCH(C1278,TasksList!$B$6:$B$1005,0),1))=0,"not set!",INDEX(TasksList!$F$6:$F$1005,MATCH(C1278,TasksList!$B$6:$B$1005,0),1)),""),"")</f>
        <v/>
      </c>
      <c r="F1278" s="360" t="str">
        <f>IFERROR(IF(LEN(D1278)&gt;0,IF(LEN(INDEX(AdressBook!$D$6:$D$25,MATCH(D1278,AdressBook!$B$6:$B$25,0),1))=0,"",INDEX(AdressBook!$D$6:$D$25,MATCH(D1278,AdressBook!$B$6:$B$25,0),1)),""),"")</f>
        <v/>
      </c>
      <c r="G1278" s="361" t="str">
        <f>IFERROR(IF(LEN(INDEX(PlansAndNotes!$F$6:$F$2005,ROW(B1278)-ROW($C$3)))=0,"",INDEX(PlansAndNotes!$F$6:$F$2005,ROW(B1278)-ROW($C$3))),"")</f>
        <v/>
      </c>
      <c r="H1278" s="361" t="str">
        <f>IFERROR(IF(LEN(C1278)&gt;0,IF(LEN(INDEX(TasksList!$G$6:$G$1005,MATCH(C1278,TasksList!$B$6:$B$1005,0),1))=0,"",INDEX(TasksList!$G$6:$G$1005,MATCH(C1278,TasksList!$B$6:$B$1005,0),1)),""),"")</f>
        <v/>
      </c>
      <c r="I1278" s="381"/>
      <c r="J1278" s="400"/>
      <c r="K1278" s="400"/>
      <c r="L1278" s="179"/>
      <c r="M1278" s="381"/>
      <c r="N1278" s="362" t="str">
        <f>IFERROR(IF(LEN(INDEX(PlansAndNotes!$D$6:$D$4005,ROW(B1278)-ROW($C$3)))=0,"",INDEX(PlansAndNotes!$D$6:$D$4005,ROW(B1278)-ROW($C$3))),"")</f>
        <v/>
      </c>
      <c r="O1278" s="165" t="str">
        <f t="shared" si="151"/>
        <v/>
      </c>
      <c r="P1278" s="363" t="str">
        <f>IFERROR(IF(LEN(INDEX(PlansAndNotes!$E$6:$E$4005,ROW(B1278)-ROW($C$3)))=0,"",INDEX(PlansAndNotes!$E$6:$E$4005,ROW(B1278)-ROW($C$3))),"")</f>
        <v/>
      </c>
      <c r="Q1278" s="363" t="str">
        <f>IFERROR(IF(LEN(INDEX(PlansAndNotes!$G$6:$G$4005,ROW(B1278)-ROW($C$3)))=0,"",INDEX(PlansAndNotes!$G$6:$G$4005,ROW(B1278)-ROW($C$3))),"")</f>
        <v/>
      </c>
      <c r="R1278" s="361" t="str">
        <f>IFERROR(IF(LEN(D1278)&gt;0,IF(LEN(INDEX(AdressBook!$C$6:$C$25,MATCH(D1278,AdressBook!$B$6:$B$25,0),1))=0,"",INDEX(AdressBook!$C$6:$C$25,MATCH(D1278,AdressBook!$B$6:$B$25,0),1)),""),"")</f>
        <v/>
      </c>
      <c r="S1278" s="165">
        <f>IF(LEN(C1278)&gt;0,IFERROR(IF(MATCH(C1278,C1279:$C$4004,0)&gt;0,-1,ROW(S1278)-ROW($S$3)),ROW(S1278)-ROW($S$3)),-1)</f>
        <v>-1</v>
      </c>
      <c r="T1278" s="165">
        <f t="shared" si="152"/>
        <v>0</v>
      </c>
      <c r="U1278" s="165" t="str">
        <f t="shared" si="153"/>
        <v/>
      </c>
      <c r="V1278" s="165" t="str">
        <f>IFERROR(IF(OR(C1278="",S1278&lt;0),"",IF(SUBTOTAL(3,C1278:C1278)=0,-1,SUBTOTAL(3,$C$4:C1278))),"")</f>
        <v/>
      </c>
      <c r="W1278" s="156" t="str">
        <f t="array" ref="W1278">IF(LEN(C1278)&gt;0,IFERROR(IF(MATCH(C1278,$C$3:$C1277,0)&gt;0,N1278-INDEX($N$3:N1277,SUMPRODUCT(MAX(ROW($C$3:$C1277)*(C1278=$C$3:$C1277)))-2,1),""),""),"")</f>
        <v/>
      </c>
      <c r="X1278" s="156">
        <f t="shared" ca="1" si="154"/>
        <v>1</v>
      </c>
      <c r="Y1278" s="156">
        <f t="shared" ca="1" si="155"/>
        <v>1</v>
      </c>
    </row>
    <row r="1279" spans="2:25" hidden="1" x14ac:dyDescent="0.25">
      <c r="B1279" s="390" t="str">
        <f>IFERROR(IF(LEN(INDEX(PlansAndNotes!$B$6:$B$2005,ROW(A1279)-ROW($B$3)))=0,"",INDEX(PlansAndNotes!$B$6:$B$2005,ROW(A1279)-ROW($B$3))),"")</f>
        <v/>
      </c>
      <c r="C1279" s="361" t="str">
        <f t="shared" si="150"/>
        <v/>
      </c>
      <c r="D1279" s="361" t="str">
        <f>IFERROR(IF(LEN(C1279)&gt;0,IF(LEN(INDEX(TasksList!$C$6:$C$1005,MATCH(C1279,TasksList!$B$6:$B$1005,0),1))=0,"",INDEX(TasksList!$C$6:$C$1005,MATCH(C1279,TasksList!$B$6:$B$1005,0),1)),""),"")</f>
        <v/>
      </c>
      <c r="E1279" s="361" t="str">
        <f>IFERROR(IF(LEN(C1279)&gt;0,IF(LEN(INDEX(TasksList!$F$6:$F$1005,MATCH(C1279,TasksList!$B$6:$B$1005,0),1))=0,"not set!",INDEX(TasksList!$F$6:$F$1005,MATCH(C1279,TasksList!$B$6:$B$1005,0),1)),""),"")</f>
        <v/>
      </c>
      <c r="F1279" s="360" t="str">
        <f>IFERROR(IF(LEN(D1279)&gt;0,IF(LEN(INDEX(AdressBook!$D$6:$D$25,MATCH(D1279,AdressBook!$B$6:$B$25,0),1))=0,"",INDEX(AdressBook!$D$6:$D$25,MATCH(D1279,AdressBook!$B$6:$B$25,0),1)),""),"")</f>
        <v/>
      </c>
      <c r="G1279" s="361" t="str">
        <f>IFERROR(IF(LEN(INDEX(PlansAndNotes!$F$6:$F$2005,ROW(B1279)-ROW($C$3)))=0,"",INDEX(PlansAndNotes!$F$6:$F$2005,ROW(B1279)-ROW($C$3))),"")</f>
        <v/>
      </c>
      <c r="H1279" s="361" t="str">
        <f>IFERROR(IF(LEN(C1279)&gt;0,IF(LEN(INDEX(TasksList!$G$6:$G$1005,MATCH(C1279,TasksList!$B$6:$B$1005,0),1))=0,"",INDEX(TasksList!$G$6:$G$1005,MATCH(C1279,TasksList!$B$6:$B$1005,0),1)),""),"")</f>
        <v/>
      </c>
      <c r="I1279" s="381"/>
      <c r="J1279" s="400"/>
      <c r="K1279" s="400"/>
      <c r="L1279" s="179"/>
      <c r="M1279" s="381"/>
      <c r="N1279" s="362" t="str">
        <f>IFERROR(IF(LEN(INDEX(PlansAndNotes!$D$6:$D$4005,ROW(B1279)-ROW($C$3)))=0,"",INDEX(PlansAndNotes!$D$6:$D$4005,ROW(B1279)-ROW($C$3))),"")</f>
        <v/>
      </c>
      <c r="O1279" s="165" t="str">
        <f t="shared" si="151"/>
        <v/>
      </c>
      <c r="P1279" s="363" t="str">
        <f>IFERROR(IF(LEN(INDEX(PlansAndNotes!$E$6:$E$4005,ROW(B1279)-ROW($C$3)))=0,"",INDEX(PlansAndNotes!$E$6:$E$4005,ROW(B1279)-ROW($C$3))),"")</f>
        <v/>
      </c>
      <c r="Q1279" s="363" t="str">
        <f>IFERROR(IF(LEN(INDEX(PlansAndNotes!$G$6:$G$4005,ROW(B1279)-ROW($C$3)))=0,"",INDEX(PlansAndNotes!$G$6:$G$4005,ROW(B1279)-ROW($C$3))),"")</f>
        <v/>
      </c>
      <c r="R1279" s="361" t="str">
        <f>IFERROR(IF(LEN(D1279)&gt;0,IF(LEN(INDEX(AdressBook!$C$6:$C$25,MATCH(D1279,AdressBook!$B$6:$B$25,0),1))=0,"",INDEX(AdressBook!$C$6:$C$25,MATCH(D1279,AdressBook!$B$6:$B$25,0),1)),""),"")</f>
        <v/>
      </c>
      <c r="S1279" s="165">
        <f>IF(LEN(C1279)&gt;0,IFERROR(IF(MATCH(C1279,C1280:$C$4004,0)&gt;0,-1,ROW(S1279)-ROW($S$3)),ROW(S1279)-ROW($S$3)),-1)</f>
        <v>-1</v>
      </c>
      <c r="T1279" s="165">
        <f t="shared" si="152"/>
        <v>0</v>
      </c>
      <c r="U1279" s="165" t="str">
        <f t="shared" si="153"/>
        <v/>
      </c>
      <c r="V1279" s="165" t="str">
        <f>IFERROR(IF(OR(C1279="",S1279&lt;0),"",IF(SUBTOTAL(3,C1279:C1279)=0,-1,SUBTOTAL(3,$C$4:C1279))),"")</f>
        <v/>
      </c>
      <c r="W1279" s="156" t="str">
        <f t="array" ref="W1279">IF(LEN(C1279)&gt;0,IFERROR(IF(MATCH(C1279,$C$3:$C1278,0)&gt;0,N1279-INDEX($N$3:N1278,SUMPRODUCT(MAX(ROW($C$3:$C1278)*(C1279=$C$3:$C1278)))-2,1),""),""),"")</f>
        <v/>
      </c>
      <c r="X1279" s="156">
        <f t="shared" ca="1" si="154"/>
        <v>1</v>
      </c>
      <c r="Y1279" s="156">
        <f t="shared" ca="1" si="155"/>
        <v>1</v>
      </c>
    </row>
    <row r="1280" spans="2:25" hidden="1" x14ac:dyDescent="0.25">
      <c r="B1280" s="390" t="str">
        <f>IFERROR(IF(LEN(INDEX(PlansAndNotes!$B$6:$B$2005,ROW(A1280)-ROW($B$3)))=0,"",INDEX(PlansAndNotes!$B$6:$B$2005,ROW(A1280)-ROW($B$3))),"")</f>
        <v/>
      </c>
      <c r="C1280" s="361" t="str">
        <f t="shared" si="150"/>
        <v/>
      </c>
      <c r="D1280" s="361" t="str">
        <f>IFERROR(IF(LEN(C1280)&gt;0,IF(LEN(INDEX(TasksList!$C$6:$C$1005,MATCH(C1280,TasksList!$B$6:$B$1005,0),1))=0,"",INDEX(TasksList!$C$6:$C$1005,MATCH(C1280,TasksList!$B$6:$B$1005,0),1)),""),"")</f>
        <v/>
      </c>
      <c r="E1280" s="361" t="str">
        <f>IFERROR(IF(LEN(C1280)&gt;0,IF(LEN(INDEX(TasksList!$F$6:$F$1005,MATCH(C1280,TasksList!$B$6:$B$1005,0),1))=0,"not set!",INDEX(TasksList!$F$6:$F$1005,MATCH(C1280,TasksList!$B$6:$B$1005,0),1)),""),"")</f>
        <v/>
      </c>
      <c r="F1280" s="360" t="str">
        <f>IFERROR(IF(LEN(D1280)&gt;0,IF(LEN(INDEX(AdressBook!$D$6:$D$25,MATCH(D1280,AdressBook!$B$6:$B$25,0),1))=0,"",INDEX(AdressBook!$D$6:$D$25,MATCH(D1280,AdressBook!$B$6:$B$25,0),1)),""),"")</f>
        <v/>
      </c>
      <c r="G1280" s="361" t="str">
        <f>IFERROR(IF(LEN(INDEX(PlansAndNotes!$F$6:$F$2005,ROW(B1280)-ROW($C$3)))=0,"",INDEX(PlansAndNotes!$F$6:$F$2005,ROW(B1280)-ROW($C$3))),"")</f>
        <v/>
      </c>
      <c r="H1280" s="361" t="str">
        <f>IFERROR(IF(LEN(C1280)&gt;0,IF(LEN(INDEX(TasksList!$G$6:$G$1005,MATCH(C1280,TasksList!$B$6:$B$1005,0),1))=0,"",INDEX(TasksList!$G$6:$G$1005,MATCH(C1280,TasksList!$B$6:$B$1005,0),1)),""),"")</f>
        <v/>
      </c>
      <c r="I1280" s="381"/>
      <c r="J1280" s="400"/>
      <c r="K1280" s="400"/>
      <c r="L1280" s="179"/>
      <c r="M1280" s="381"/>
      <c r="N1280" s="362" t="str">
        <f>IFERROR(IF(LEN(INDEX(PlansAndNotes!$D$6:$D$4005,ROW(B1280)-ROW($C$3)))=0,"",INDEX(PlansAndNotes!$D$6:$D$4005,ROW(B1280)-ROW($C$3))),"")</f>
        <v/>
      </c>
      <c r="O1280" s="165" t="str">
        <f t="shared" si="151"/>
        <v/>
      </c>
      <c r="P1280" s="363" t="str">
        <f>IFERROR(IF(LEN(INDEX(PlansAndNotes!$E$6:$E$4005,ROW(B1280)-ROW($C$3)))=0,"",INDEX(PlansAndNotes!$E$6:$E$4005,ROW(B1280)-ROW($C$3))),"")</f>
        <v/>
      </c>
      <c r="Q1280" s="363" t="str">
        <f>IFERROR(IF(LEN(INDEX(PlansAndNotes!$G$6:$G$4005,ROW(B1280)-ROW($C$3)))=0,"",INDEX(PlansAndNotes!$G$6:$G$4005,ROW(B1280)-ROW($C$3))),"")</f>
        <v/>
      </c>
      <c r="R1280" s="361" t="str">
        <f>IFERROR(IF(LEN(D1280)&gt;0,IF(LEN(INDEX(AdressBook!$C$6:$C$25,MATCH(D1280,AdressBook!$B$6:$B$25,0),1))=0,"",INDEX(AdressBook!$C$6:$C$25,MATCH(D1280,AdressBook!$B$6:$B$25,0),1)),""),"")</f>
        <v/>
      </c>
      <c r="S1280" s="165">
        <f>IF(LEN(C1280)&gt;0,IFERROR(IF(MATCH(C1280,C1281:$C$4004,0)&gt;0,-1,ROW(S1280)-ROW($S$3)),ROW(S1280)-ROW($S$3)),-1)</f>
        <v>-1</v>
      </c>
      <c r="T1280" s="165">
        <f t="shared" si="152"/>
        <v>0</v>
      </c>
      <c r="U1280" s="165" t="str">
        <f t="shared" si="153"/>
        <v/>
      </c>
      <c r="V1280" s="165" t="str">
        <f>IFERROR(IF(OR(C1280="",S1280&lt;0),"",IF(SUBTOTAL(3,C1280:C1280)=0,-1,SUBTOTAL(3,$C$4:C1280))),"")</f>
        <v/>
      </c>
      <c r="W1280" s="156" t="str">
        <f t="array" ref="W1280">IF(LEN(C1280)&gt;0,IFERROR(IF(MATCH(C1280,$C$3:$C1279,0)&gt;0,N1280-INDEX($N$3:N1279,SUMPRODUCT(MAX(ROW($C$3:$C1279)*(C1280=$C$3:$C1279)))-2,1),""),""),"")</f>
        <v/>
      </c>
      <c r="X1280" s="156">
        <f t="shared" ca="1" si="154"/>
        <v>1</v>
      </c>
      <c r="Y1280" s="156">
        <f t="shared" ca="1" si="155"/>
        <v>1</v>
      </c>
    </row>
    <row r="1281" spans="2:25" hidden="1" x14ac:dyDescent="0.25">
      <c r="B1281" s="390" t="str">
        <f>IFERROR(IF(LEN(INDEX(PlansAndNotes!$B$6:$B$2005,ROW(A1281)-ROW($B$3)))=0,"",INDEX(PlansAndNotes!$B$6:$B$2005,ROW(A1281)-ROW($B$3))),"")</f>
        <v/>
      </c>
      <c r="C1281" s="361" t="str">
        <f t="shared" si="150"/>
        <v/>
      </c>
      <c r="D1281" s="361" t="str">
        <f>IFERROR(IF(LEN(C1281)&gt;0,IF(LEN(INDEX(TasksList!$C$6:$C$1005,MATCH(C1281,TasksList!$B$6:$B$1005,0),1))=0,"",INDEX(TasksList!$C$6:$C$1005,MATCH(C1281,TasksList!$B$6:$B$1005,0),1)),""),"")</f>
        <v/>
      </c>
      <c r="E1281" s="361" t="str">
        <f>IFERROR(IF(LEN(C1281)&gt;0,IF(LEN(INDEX(TasksList!$F$6:$F$1005,MATCH(C1281,TasksList!$B$6:$B$1005,0),1))=0,"not set!",INDEX(TasksList!$F$6:$F$1005,MATCH(C1281,TasksList!$B$6:$B$1005,0),1)),""),"")</f>
        <v/>
      </c>
      <c r="F1281" s="360" t="str">
        <f>IFERROR(IF(LEN(D1281)&gt;0,IF(LEN(INDEX(AdressBook!$D$6:$D$25,MATCH(D1281,AdressBook!$B$6:$B$25,0),1))=0,"",INDEX(AdressBook!$D$6:$D$25,MATCH(D1281,AdressBook!$B$6:$B$25,0),1)),""),"")</f>
        <v/>
      </c>
      <c r="G1281" s="361" t="str">
        <f>IFERROR(IF(LEN(INDEX(PlansAndNotes!$F$6:$F$2005,ROW(B1281)-ROW($C$3)))=0,"",INDEX(PlansAndNotes!$F$6:$F$2005,ROW(B1281)-ROW($C$3))),"")</f>
        <v/>
      </c>
      <c r="H1281" s="361" t="str">
        <f>IFERROR(IF(LEN(C1281)&gt;0,IF(LEN(INDEX(TasksList!$G$6:$G$1005,MATCH(C1281,TasksList!$B$6:$B$1005,0),1))=0,"",INDEX(TasksList!$G$6:$G$1005,MATCH(C1281,TasksList!$B$6:$B$1005,0),1)),""),"")</f>
        <v/>
      </c>
      <c r="I1281" s="381"/>
      <c r="J1281" s="400"/>
      <c r="K1281" s="400"/>
      <c r="L1281" s="179"/>
      <c r="M1281" s="381"/>
      <c r="N1281" s="362" t="str">
        <f>IFERROR(IF(LEN(INDEX(PlansAndNotes!$D$6:$D$4005,ROW(B1281)-ROW($C$3)))=0,"",INDEX(PlansAndNotes!$D$6:$D$4005,ROW(B1281)-ROW($C$3))),"")</f>
        <v/>
      </c>
      <c r="O1281" s="165" t="str">
        <f t="shared" si="151"/>
        <v/>
      </c>
      <c r="P1281" s="363" t="str">
        <f>IFERROR(IF(LEN(INDEX(PlansAndNotes!$E$6:$E$4005,ROW(B1281)-ROW($C$3)))=0,"",INDEX(PlansAndNotes!$E$6:$E$4005,ROW(B1281)-ROW($C$3))),"")</f>
        <v/>
      </c>
      <c r="Q1281" s="363" t="str">
        <f>IFERROR(IF(LEN(INDEX(PlansAndNotes!$G$6:$G$4005,ROW(B1281)-ROW($C$3)))=0,"",INDEX(PlansAndNotes!$G$6:$G$4005,ROW(B1281)-ROW($C$3))),"")</f>
        <v/>
      </c>
      <c r="R1281" s="361" t="str">
        <f>IFERROR(IF(LEN(D1281)&gt;0,IF(LEN(INDEX(AdressBook!$C$6:$C$25,MATCH(D1281,AdressBook!$B$6:$B$25,0),1))=0,"",INDEX(AdressBook!$C$6:$C$25,MATCH(D1281,AdressBook!$B$6:$B$25,0),1)),""),"")</f>
        <v/>
      </c>
      <c r="S1281" s="165">
        <f>IF(LEN(C1281)&gt;0,IFERROR(IF(MATCH(C1281,C1282:$C$4004,0)&gt;0,-1,ROW(S1281)-ROW($S$3)),ROW(S1281)-ROW($S$3)),-1)</f>
        <v>-1</v>
      </c>
      <c r="T1281" s="165">
        <f t="shared" si="152"/>
        <v>0</v>
      </c>
      <c r="U1281" s="165" t="str">
        <f t="shared" si="153"/>
        <v/>
      </c>
      <c r="V1281" s="165" t="str">
        <f>IFERROR(IF(OR(C1281="",S1281&lt;0),"",IF(SUBTOTAL(3,C1281:C1281)=0,-1,SUBTOTAL(3,$C$4:C1281))),"")</f>
        <v/>
      </c>
      <c r="W1281" s="156" t="str">
        <f t="array" ref="W1281">IF(LEN(C1281)&gt;0,IFERROR(IF(MATCH(C1281,$C$3:$C1280,0)&gt;0,N1281-INDEX($N$3:N1280,SUMPRODUCT(MAX(ROW($C$3:$C1280)*(C1281=$C$3:$C1280)))-2,1),""),""),"")</f>
        <v/>
      </c>
      <c r="X1281" s="156">
        <f t="shared" ca="1" si="154"/>
        <v>1</v>
      </c>
      <c r="Y1281" s="156">
        <f t="shared" ca="1" si="155"/>
        <v>1</v>
      </c>
    </row>
    <row r="1282" spans="2:25" hidden="1" x14ac:dyDescent="0.25">
      <c r="B1282" s="390" t="str">
        <f>IFERROR(IF(LEN(INDEX(PlansAndNotes!$B$6:$B$2005,ROW(A1282)-ROW($B$3)))=0,"",INDEX(PlansAndNotes!$B$6:$B$2005,ROW(A1282)-ROW($B$3))),"")</f>
        <v/>
      </c>
      <c r="C1282" s="361" t="str">
        <f t="shared" si="150"/>
        <v/>
      </c>
      <c r="D1282" s="361" t="str">
        <f>IFERROR(IF(LEN(C1282)&gt;0,IF(LEN(INDEX(TasksList!$C$6:$C$1005,MATCH(C1282,TasksList!$B$6:$B$1005,0),1))=0,"",INDEX(TasksList!$C$6:$C$1005,MATCH(C1282,TasksList!$B$6:$B$1005,0),1)),""),"")</f>
        <v/>
      </c>
      <c r="E1282" s="361" t="str">
        <f>IFERROR(IF(LEN(C1282)&gt;0,IF(LEN(INDEX(TasksList!$F$6:$F$1005,MATCH(C1282,TasksList!$B$6:$B$1005,0),1))=0,"not set!",INDEX(TasksList!$F$6:$F$1005,MATCH(C1282,TasksList!$B$6:$B$1005,0),1)),""),"")</f>
        <v/>
      </c>
      <c r="F1282" s="360" t="str">
        <f>IFERROR(IF(LEN(D1282)&gt;0,IF(LEN(INDEX(AdressBook!$D$6:$D$25,MATCH(D1282,AdressBook!$B$6:$B$25,0),1))=0,"",INDEX(AdressBook!$D$6:$D$25,MATCH(D1282,AdressBook!$B$6:$B$25,0),1)),""),"")</f>
        <v/>
      </c>
      <c r="G1282" s="361" t="str">
        <f>IFERROR(IF(LEN(INDEX(PlansAndNotes!$F$6:$F$2005,ROW(B1282)-ROW($C$3)))=0,"",INDEX(PlansAndNotes!$F$6:$F$2005,ROW(B1282)-ROW($C$3))),"")</f>
        <v/>
      </c>
      <c r="H1282" s="361" t="str">
        <f>IFERROR(IF(LEN(C1282)&gt;0,IF(LEN(INDEX(TasksList!$G$6:$G$1005,MATCH(C1282,TasksList!$B$6:$B$1005,0),1))=0,"",INDEX(TasksList!$G$6:$G$1005,MATCH(C1282,TasksList!$B$6:$B$1005,0),1)),""),"")</f>
        <v/>
      </c>
      <c r="I1282" s="381"/>
      <c r="J1282" s="400"/>
      <c r="K1282" s="400"/>
      <c r="L1282" s="179"/>
      <c r="M1282" s="381"/>
      <c r="N1282" s="362" t="str">
        <f>IFERROR(IF(LEN(INDEX(PlansAndNotes!$D$6:$D$4005,ROW(B1282)-ROW($C$3)))=0,"",INDEX(PlansAndNotes!$D$6:$D$4005,ROW(B1282)-ROW($C$3))),"")</f>
        <v/>
      </c>
      <c r="O1282" s="165" t="str">
        <f t="shared" si="151"/>
        <v/>
      </c>
      <c r="P1282" s="363" t="str">
        <f>IFERROR(IF(LEN(INDEX(PlansAndNotes!$E$6:$E$4005,ROW(B1282)-ROW($C$3)))=0,"",INDEX(PlansAndNotes!$E$6:$E$4005,ROW(B1282)-ROW($C$3))),"")</f>
        <v/>
      </c>
      <c r="Q1282" s="363" t="str">
        <f>IFERROR(IF(LEN(INDEX(PlansAndNotes!$G$6:$G$4005,ROW(B1282)-ROW($C$3)))=0,"",INDEX(PlansAndNotes!$G$6:$G$4005,ROW(B1282)-ROW($C$3))),"")</f>
        <v/>
      </c>
      <c r="R1282" s="361" t="str">
        <f>IFERROR(IF(LEN(D1282)&gt;0,IF(LEN(INDEX(AdressBook!$C$6:$C$25,MATCH(D1282,AdressBook!$B$6:$B$25,0),1))=0,"",INDEX(AdressBook!$C$6:$C$25,MATCH(D1282,AdressBook!$B$6:$B$25,0),1)),""),"")</f>
        <v/>
      </c>
      <c r="S1282" s="165">
        <f>IF(LEN(C1282)&gt;0,IFERROR(IF(MATCH(C1282,C1283:$C$4004,0)&gt;0,-1,ROW(S1282)-ROW($S$3)),ROW(S1282)-ROW($S$3)),-1)</f>
        <v>-1</v>
      </c>
      <c r="T1282" s="165">
        <f t="shared" si="152"/>
        <v>0</v>
      </c>
      <c r="U1282" s="165" t="str">
        <f t="shared" si="153"/>
        <v/>
      </c>
      <c r="V1282" s="165" t="str">
        <f>IFERROR(IF(OR(C1282="",S1282&lt;0),"",IF(SUBTOTAL(3,C1282:C1282)=0,-1,SUBTOTAL(3,$C$4:C1282))),"")</f>
        <v/>
      </c>
      <c r="W1282" s="156" t="str">
        <f t="array" ref="W1282">IF(LEN(C1282)&gt;0,IFERROR(IF(MATCH(C1282,$C$3:$C1281,0)&gt;0,N1282-INDEX($N$3:N1281,SUMPRODUCT(MAX(ROW($C$3:$C1281)*(C1282=$C$3:$C1281)))-2,1),""),""),"")</f>
        <v/>
      </c>
      <c r="X1282" s="156">
        <f t="shared" ca="1" si="154"/>
        <v>1</v>
      </c>
      <c r="Y1282" s="156">
        <f t="shared" ca="1" si="155"/>
        <v>1</v>
      </c>
    </row>
    <row r="1283" spans="2:25" hidden="1" x14ac:dyDescent="0.25">
      <c r="B1283" s="390" t="str">
        <f>IFERROR(IF(LEN(INDEX(PlansAndNotes!$B$6:$B$2005,ROW(A1283)-ROW($B$3)))=0,"",INDEX(PlansAndNotes!$B$6:$B$2005,ROW(A1283)-ROW($B$3))),"")</f>
        <v/>
      </c>
      <c r="C1283" s="361" t="str">
        <f t="shared" si="150"/>
        <v/>
      </c>
      <c r="D1283" s="361" t="str">
        <f>IFERROR(IF(LEN(C1283)&gt;0,IF(LEN(INDEX(TasksList!$C$6:$C$1005,MATCH(C1283,TasksList!$B$6:$B$1005,0),1))=0,"",INDEX(TasksList!$C$6:$C$1005,MATCH(C1283,TasksList!$B$6:$B$1005,0),1)),""),"")</f>
        <v/>
      </c>
      <c r="E1283" s="361" t="str">
        <f>IFERROR(IF(LEN(C1283)&gt;0,IF(LEN(INDEX(TasksList!$F$6:$F$1005,MATCH(C1283,TasksList!$B$6:$B$1005,0),1))=0,"not set!",INDEX(TasksList!$F$6:$F$1005,MATCH(C1283,TasksList!$B$6:$B$1005,0),1)),""),"")</f>
        <v/>
      </c>
      <c r="F1283" s="360" t="str">
        <f>IFERROR(IF(LEN(D1283)&gt;0,IF(LEN(INDEX(AdressBook!$D$6:$D$25,MATCH(D1283,AdressBook!$B$6:$B$25,0),1))=0,"",INDEX(AdressBook!$D$6:$D$25,MATCH(D1283,AdressBook!$B$6:$B$25,0),1)),""),"")</f>
        <v/>
      </c>
      <c r="G1283" s="361" t="str">
        <f>IFERROR(IF(LEN(INDEX(PlansAndNotes!$F$6:$F$2005,ROW(B1283)-ROW($C$3)))=0,"",INDEX(PlansAndNotes!$F$6:$F$2005,ROW(B1283)-ROW($C$3))),"")</f>
        <v/>
      </c>
      <c r="H1283" s="361" t="str">
        <f>IFERROR(IF(LEN(C1283)&gt;0,IF(LEN(INDEX(TasksList!$G$6:$G$1005,MATCH(C1283,TasksList!$B$6:$B$1005,0),1))=0,"",INDEX(TasksList!$G$6:$G$1005,MATCH(C1283,TasksList!$B$6:$B$1005,0),1)),""),"")</f>
        <v/>
      </c>
      <c r="I1283" s="381"/>
      <c r="J1283" s="400"/>
      <c r="K1283" s="400"/>
      <c r="L1283" s="179"/>
      <c r="M1283" s="381"/>
      <c r="N1283" s="362" t="str">
        <f>IFERROR(IF(LEN(INDEX(PlansAndNotes!$D$6:$D$4005,ROW(B1283)-ROW($C$3)))=0,"",INDEX(PlansAndNotes!$D$6:$D$4005,ROW(B1283)-ROW($C$3))),"")</f>
        <v/>
      </c>
      <c r="O1283" s="165" t="str">
        <f t="shared" si="151"/>
        <v/>
      </c>
      <c r="P1283" s="363" t="str">
        <f>IFERROR(IF(LEN(INDEX(PlansAndNotes!$E$6:$E$4005,ROW(B1283)-ROW($C$3)))=0,"",INDEX(PlansAndNotes!$E$6:$E$4005,ROW(B1283)-ROW($C$3))),"")</f>
        <v/>
      </c>
      <c r="Q1283" s="363" t="str">
        <f>IFERROR(IF(LEN(INDEX(PlansAndNotes!$G$6:$G$4005,ROW(B1283)-ROW($C$3)))=0,"",INDEX(PlansAndNotes!$G$6:$G$4005,ROW(B1283)-ROW($C$3))),"")</f>
        <v/>
      </c>
      <c r="R1283" s="361" t="str">
        <f>IFERROR(IF(LEN(D1283)&gt;0,IF(LEN(INDEX(AdressBook!$C$6:$C$25,MATCH(D1283,AdressBook!$B$6:$B$25,0),1))=0,"",INDEX(AdressBook!$C$6:$C$25,MATCH(D1283,AdressBook!$B$6:$B$25,0),1)),""),"")</f>
        <v/>
      </c>
      <c r="S1283" s="165">
        <f>IF(LEN(C1283)&gt;0,IFERROR(IF(MATCH(C1283,C1284:$C$4004,0)&gt;0,-1,ROW(S1283)-ROW($S$3)),ROW(S1283)-ROW($S$3)),-1)</f>
        <v>-1</v>
      </c>
      <c r="T1283" s="165">
        <f t="shared" si="152"/>
        <v>0</v>
      </c>
      <c r="U1283" s="165" t="str">
        <f t="shared" si="153"/>
        <v/>
      </c>
      <c r="V1283" s="165" t="str">
        <f>IFERROR(IF(OR(C1283="",S1283&lt;0),"",IF(SUBTOTAL(3,C1283:C1283)=0,-1,SUBTOTAL(3,$C$4:C1283))),"")</f>
        <v/>
      </c>
      <c r="W1283" s="156" t="str">
        <f t="array" ref="W1283">IF(LEN(C1283)&gt;0,IFERROR(IF(MATCH(C1283,$C$3:$C1282,0)&gt;0,N1283-INDEX($N$3:N1282,SUMPRODUCT(MAX(ROW($C$3:$C1282)*(C1283=$C$3:$C1282)))-2,1),""),""),"")</f>
        <v/>
      </c>
      <c r="X1283" s="156">
        <f t="shared" ca="1" si="154"/>
        <v>1</v>
      </c>
      <c r="Y1283" s="156">
        <f t="shared" ca="1" si="155"/>
        <v>1</v>
      </c>
    </row>
    <row r="1284" spans="2:25" hidden="1" x14ac:dyDescent="0.25">
      <c r="B1284" s="390" t="str">
        <f>IFERROR(IF(LEN(INDEX(PlansAndNotes!$B$6:$B$2005,ROW(A1284)-ROW($B$3)))=0,"",INDEX(PlansAndNotes!$B$6:$B$2005,ROW(A1284)-ROW($B$3))),"")</f>
        <v/>
      </c>
      <c r="C1284" s="361" t="str">
        <f t="shared" ref="C1284:C1347" si="156">IF(LEN(B1284)&gt;0,LEFT(B1284,SEARCH(" - ",B1284)-1)*1,"")</f>
        <v/>
      </c>
      <c r="D1284" s="361" t="str">
        <f>IFERROR(IF(LEN(C1284)&gt;0,IF(LEN(INDEX(TasksList!$C$6:$C$1005,MATCH(C1284,TasksList!$B$6:$B$1005,0),1))=0,"",INDEX(TasksList!$C$6:$C$1005,MATCH(C1284,TasksList!$B$6:$B$1005,0),1)),""),"")</f>
        <v/>
      </c>
      <c r="E1284" s="361" t="str">
        <f>IFERROR(IF(LEN(C1284)&gt;0,IF(LEN(INDEX(TasksList!$F$6:$F$1005,MATCH(C1284,TasksList!$B$6:$B$1005,0),1))=0,"not set!",INDEX(TasksList!$F$6:$F$1005,MATCH(C1284,TasksList!$B$6:$B$1005,0),1)),""),"")</f>
        <v/>
      </c>
      <c r="F1284" s="360" t="str">
        <f>IFERROR(IF(LEN(D1284)&gt;0,IF(LEN(INDEX(AdressBook!$D$6:$D$25,MATCH(D1284,AdressBook!$B$6:$B$25,0),1))=0,"",INDEX(AdressBook!$D$6:$D$25,MATCH(D1284,AdressBook!$B$6:$B$25,0),1)),""),"")</f>
        <v/>
      </c>
      <c r="G1284" s="361" t="str">
        <f>IFERROR(IF(LEN(INDEX(PlansAndNotes!$F$6:$F$2005,ROW(B1284)-ROW($C$3)))=0,"",INDEX(PlansAndNotes!$F$6:$F$2005,ROW(B1284)-ROW($C$3))),"")</f>
        <v/>
      </c>
      <c r="H1284" s="361" t="str">
        <f>IFERROR(IF(LEN(C1284)&gt;0,IF(LEN(INDEX(TasksList!$G$6:$G$1005,MATCH(C1284,TasksList!$B$6:$B$1005,0),1))=0,"",INDEX(TasksList!$G$6:$G$1005,MATCH(C1284,TasksList!$B$6:$B$1005,0),1)),""),"")</f>
        <v/>
      </c>
      <c r="I1284" s="381"/>
      <c r="J1284" s="400"/>
      <c r="K1284" s="400"/>
      <c r="L1284" s="179"/>
      <c r="M1284" s="381"/>
      <c r="N1284" s="362" t="str">
        <f>IFERROR(IF(LEN(INDEX(PlansAndNotes!$D$6:$D$4005,ROW(B1284)-ROW($C$3)))=0,"",INDEX(PlansAndNotes!$D$6:$D$4005,ROW(B1284)-ROW($C$3))),"")</f>
        <v/>
      </c>
      <c r="O1284" s="165" t="str">
        <f t="shared" ref="O1284:O1347" si="157">IF(LEN(B1284)&gt;0,RIGHT(B1284,LEN(B1284)-SEARCH(" - ",B1284)-2),"")</f>
        <v/>
      </c>
      <c r="P1284" s="363" t="str">
        <f>IFERROR(IF(LEN(INDEX(PlansAndNotes!$E$6:$E$4005,ROW(B1284)-ROW($C$3)))=0,"",INDEX(PlansAndNotes!$E$6:$E$4005,ROW(B1284)-ROW($C$3))),"")</f>
        <v/>
      </c>
      <c r="Q1284" s="363" t="str">
        <f>IFERROR(IF(LEN(INDEX(PlansAndNotes!$G$6:$G$4005,ROW(B1284)-ROW($C$3)))=0,"",INDEX(PlansAndNotes!$G$6:$G$4005,ROW(B1284)-ROW($C$3))),"")</f>
        <v/>
      </c>
      <c r="R1284" s="361" t="str">
        <f>IFERROR(IF(LEN(D1284)&gt;0,IF(LEN(INDEX(AdressBook!$C$6:$C$25,MATCH(D1284,AdressBook!$B$6:$B$25,0),1))=0,"",INDEX(AdressBook!$C$6:$C$25,MATCH(D1284,AdressBook!$B$6:$B$25,0),1)),""),"")</f>
        <v/>
      </c>
      <c r="S1284" s="165">
        <f>IF(LEN(C1284)&gt;0,IFERROR(IF(MATCH(C1284,C1285:$C$4004,0)&gt;0,-1,ROW(S1284)-ROW($S$3)),ROW(S1284)-ROW($S$3)),-1)</f>
        <v>-1</v>
      </c>
      <c r="T1284" s="165">
        <f t="shared" ref="T1284:T1347" si="158">IF(OR(taskRange="All tasks (all stages)",taskRange=""),ROW(T1284)-ROW($T$3),IF(S1284&gt;0,ROW(T1284)-ROW($T$3),0))*IF(OR(calendarSalesmen="",calendarSalesmen="All salesmen"),1,IF(calendarSalesmen=G1284,1,0))*IF(OR(calendarStage="",calendarStage="All Stages"),1,IF(calendarStage=P1284,1,0))</f>
        <v>0</v>
      </c>
      <c r="U1284" s="165" t="str">
        <f t="shared" ref="U1284:U1347" si="159">IF(S1284&gt;0,P1284,"")</f>
        <v/>
      </c>
      <c r="V1284" s="165" t="str">
        <f>IFERROR(IF(OR(C1284="",S1284&lt;0),"",IF(SUBTOTAL(3,C1284:C1284)=0,-1,SUBTOTAL(3,$C$4:C1284))),"")</f>
        <v/>
      </c>
      <c r="W1284" s="156" t="str">
        <f t="array" ref="W1284">IF(LEN(C1284)&gt;0,IFERROR(IF(MATCH(C1284,$C$3:$C1283,0)&gt;0,N1284-INDEX($N$3:N1283,SUMPRODUCT(MAX(ROW($C$3:$C1283)*(C1284=$C$3:$C1283)))-2,1),""),""),"")</f>
        <v/>
      </c>
      <c r="X1284" s="156">
        <f t="shared" ca="1" si="154"/>
        <v>1</v>
      </c>
      <c r="Y1284" s="156">
        <f t="shared" ca="1" si="155"/>
        <v>1</v>
      </c>
    </row>
    <row r="1285" spans="2:25" hidden="1" x14ac:dyDescent="0.25">
      <c r="B1285" s="390" t="str">
        <f>IFERROR(IF(LEN(INDEX(PlansAndNotes!$B$6:$B$2005,ROW(A1285)-ROW($B$3)))=0,"",INDEX(PlansAndNotes!$B$6:$B$2005,ROW(A1285)-ROW($B$3))),"")</f>
        <v/>
      </c>
      <c r="C1285" s="361" t="str">
        <f t="shared" si="156"/>
        <v/>
      </c>
      <c r="D1285" s="361" t="str">
        <f>IFERROR(IF(LEN(C1285)&gt;0,IF(LEN(INDEX(TasksList!$C$6:$C$1005,MATCH(C1285,TasksList!$B$6:$B$1005,0),1))=0,"",INDEX(TasksList!$C$6:$C$1005,MATCH(C1285,TasksList!$B$6:$B$1005,0),1)),""),"")</f>
        <v/>
      </c>
      <c r="E1285" s="361" t="str">
        <f>IFERROR(IF(LEN(C1285)&gt;0,IF(LEN(INDEX(TasksList!$F$6:$F$1005,MATCH(C1285,TasksList!$B$6:$B$1005,0),1))=0,"not set!",INDEX(TasksList!$F$6:$F$1005,MATCH(C1285,TasksList!$B$6:$B$1005,0),1)),""),"")</f>
        <v/>
      </c>
      <c r="F1285" s="360" t="str">
        <f>IFERROR(IF(LEN(D1285)&gt;0,IF(LEN(INDEX(AdressBook!$D$6:$D$25,MATCH(D1285,AdressBook!$B$6:$B$25,0),1))=0,"",INDEX(AdressBook!$D$6:$D$25,MATCH(D1285,AdressBook!$B$6:$B$25,0),1)),""),"")</f>
        <v/>
      </c>
      <c r="G1285" s="361" t="str">
        <f>IFERROR(IF(LEN(INDEX(PlansAndNotes!$F$6:$F$2005,ROW(B1285)-ROW($C$3)))=0,"",INDEX(PlansAndNotes!$F$6:$F$2005,ROW(B1285)-ROW($C$3))),"")</f>
        <v/>
      </c>
      <c r="H1285" s="361" t="str">
        <f>IFERROR(IF(LEN(C1285)&gt;0,IF(LEN(INDEX(TasksList!$G$6:$G$1005,MATCH(C1285,TasksList!$B$6:$B$1005,0),1))=0,"",INDEX(TasksList!$G$6:$G$1005,MATCH(C1285,TasksList!$B$6:$B$1005,0),1)),""),"")</f>
        <v/>
      </c>
      <c r="I1285" s="381"/>
      <c r="J1285" s="400"/>
      <c r="K1285" s="400"/>
      <c r="L1285" s="179"/>
      <c r="M1285" s="381"/>
      <c r="N1285" s="362" t="str">
        <f>IFERROR(IF(LEN(INDEX(PlansAndNotes!$D$6:$D$4005,ROW(B1285)-ROW($C$3)))=0,"",INDEX(PlansAndNotes!$D$6:$D$4005,ROW(B1285)-ROW($C$3))),"")</f>
        <v/>
      </c>
      <c r="O1285" s="165" t="str">
        <f t="shared" si="157"/>
        <v/>
      </c>
      <c r="P1285" s="363" t="str">
        <f>IFERROR(IF(LEN(INDEX(PlansAndNotes!$E$6:$E$4005,ROW(B1285)-ROW($C$3)))=0,"",INDEX(PlansAndNotes!$E$6:$E$4005,ROW(B1285)-ROW($C$3))),"")</f>
        <v/>
      </c>
      <c r="Q1285" s="363" t="str">
        <f>IFERROR(IF(LEN(INDEX(PlansAndNotes!$G$6:$G$4005,ROW(B1285)-ROW($C$3)))=0,"",INDEX(PlansAndNotes!$G$6:$G$4005,ROW(B1285)-ROW($C$3))),"")</f>
        <v/>
      </c>
      <c r="R1285" s="361" t="str">
        <f>IFERROR(IF(LEN(D1285)&gt;0,IF(LEN(INDEX(AdressBook!$C$6:$C$25,MATCH(D1285,AdressBook!$B$6:$B$25,0),1))=0,"",INDEX(AdressBook!$C$6:$C$25,MATCH(D1285,AdressBook!$B$6:$B$25,0),1)),""),"")</f>
        <v/>
      </c>
      <c r="S1285" s="165">
        <f>IF(LEN(C1285)&gt;0,IFERROR(IF(MATCH(C1285,C1286:$C$4004,0)&gt;0,-1,ROW(S1285)-ROW($S$3)),ROW(S1285)-ROW($S$3)),-1)</f>
        <v>-1</v>
      </c>
      <c r="T1285" s="165">
        <f t="shared" si="158"/>
        <v>0</v>
      </c>
      <c r="U1285" s="165" t="str">
        <f t="shared" si="159"/>
        <v/>
      </c>
      <c r="V1285" s="165" t="str">
        <f>IFERROR(IF(OR(C1285="",S1285&lt;0),"",IF(SUBTOTAL(3,C1285:C1285)=0,-1,SUBTOTAL(3,$C$4:C1285))),"")</f>
        <v/>
      </c>
      <c r="W1285" s="156" t="str">
        <f t="array" ref="W1285">IF(LEN(C1285)&gt;0,IFERROR(IF(MATCH(C1285,$C$3:$C1284,0)&gt;0,N1285-INDEX($N$3:N1284,SUMPRODUCT(MAX(ROW($C$3:$C1284)*(C1285=$C$3:$C1284)))-2,1),""),""),"")</f>
        <v/>
      </c>
      <c r="X1285" s="156">
        <f t="shared" ref="X1285:X1348" ca="1" si="160">IFERROR(IF($X$2="",1,IF(AND(N1285&lt;=TODAY(),N1285+$X$2&gt;=TODAY()),1,0)),"")</f>
        <v>1</v>
      </c>
      <c r="Y1285" s="156">
        <f t="shared" ref="Y1285:Y1348" ca="1" si="161">IFERROR(IF($Y$2="",1,IF(AND(N1285&lt;=TODAY(),N1285+$Y$2&gt;=TODAY()),1,0)),"")</f>
        <v>1</v>
      </c>
    </row>
    <row r="1286" spans="2:25" hidden="1" x14ac:dyDescent="0.25">
      <c r="B1286" s="390" t="str">
        <f>IFERROR(IF(LEN(INDEX(PlansAndNotes!$B$6:$B$2005,ROW(A1286)-ROW($B$3)))=0,"",INDEX(PlansAndNotes!$B$6:$B$2005,ROW(A1286)-ROW($B$3))),"")</f>
        <v/>
      </c>
      <c r="C1286" s="361" t="str">
        <f t="shared" si="156"/>
        <v/>
      </c>
      <c r="D1286" s="361" t="str">
        <f>IFERROR(IF(LEN(C1286)&gt;0,IF(LEN(INDEX(TasksList!$C$6:$C$1005,MATCH(C1286,TasksList!$B$6:$B$1005,0),1))=0,"",INDEX(TasksList!$C$6:$C$1005,MATCH(C1286,TasksList!$B$6:$B$1005,0),1)),""),"")</f>
        <v/>
      </c>
      <c r="E1286" s="361" t="str">
        <f>IFERROR(IF(LEN(C1286)&gt;0,IF(LEN(INDEX(TasksList!$F$6:$F$1005,MATCH(C1286,TasksList!$B$6:$B$1005,0),1))=0,"not set!",INDEX(TasksList!$F$6:$F$1005,MATCH(C1286,TasksList!$B$6:$B$1005,0),1)),""),"")</f>
        <v/>
      </c>
      <c r="F1286" s="360" t="str">
        <f>IFERROR(IF(LEN(D1286)&gt;0,IF(LEN(INDEX(AdressBook!$D$6:$D$25,MATCH(D1286,AdressBook!$B$6:$B$25,0),1))=0,"",INDEX(AdressBook!$D$6:$D$25,MATCH(D1286,AdressBook!$B$6:$B$25,0),1)),""),"")</f>
        <v/>
      </c>
      <c r="G1286" s="361" t="str">
        <f>IFERROR(IF(LEN(INDEX(PlansAndNotes!$F$6:$F$2005,ROW(B1286)-ROW($C$3)))=0,"",INDEX(PlansAndNotes!$F$6:$F$2005,ROW(B1286)-ROW($C$3))),"")</f>
        <v/>
      </c>
      <c r="H1286" s="361" t="str">
        <f>IFERROR(IF(LEN(C1286)&gt;0,IF(LEN(INDEX(TasksList!$G$6:$G$1005,MATCH(C1286,TasksList!$B$6:$B$1005,0),1))=0,"",INDEX(TasksList!$G$6:$G$1005,MATCH(C1286,TasksList!$B$6:$B$1005,0),1)),""),"")</f>
        <v/>
      </c>
      <c r="I1286" s="381"/>
      <c r="J1286" s="400"/>
      <c r="K1286" s="400"/>
      <c r="L1286" s="179"/>
      <c r="M1286" s="381"/>
      <c r="N1286" s="362" t="str">
        <f>IFERROR(IF(LEN(INDEX(PlansAndNotes!$D$6:$D$4005,ROW(B1286)-ROW($C$3)))=0,"",INDEX(PlansAndNotes!$D$6:$D$4005,ROW(B1286)-ROW($C$3))),"")</f>
        <v/>
      </c>
      <c r="O1286" s="165" t="str">
        <f t="shared" si="157"/>
        <v/>
      </c>
      <c r="P1286" s="363" t="str">
        <f>IFERROR(IF(LEN(INDEX(PlansAndNotes!$E$6:$E$4005,ROW(B1286)-ROW($C$3)))=0,"",INDEX(PlansAndNotes!$E$6:$E$4005,ROW(B1286)-ROW($C$3))),"")</f>
        <v/>
      </c>
      <c r="Q1286" s="363" t="str">
        <f>IFERROR(IF(LEN(INDEX(PlansAndNotes!$G$6:$G$4005,ROW(B1286)-ROW($C$3)))=0,"",INDEX(PlansAndNotes!$G$6:$G$4005,ROW(B1286)-ROW($C$3))),"")</f>
        <v/>
      </c>
      <c r="R1286" s="361" t="str">
        <f>IFERROR(IF(LEN(D1286)&gt;0,IF(LEN(INDEX(AdressBook!$C$6:$C$25,MATCH(D1286,AdressBook!$B$6:$B$25,0),1))=0,"",INDEX(AdressBook!$C$6:$C$25,MATCH(D1286,AdressBook!$B$6:$B$25,0),1)),""),"")</f>
        <v/>
      </c>
      <c r="S1286" s="165">
        <f>IF(LEN(C1286)&gt;0,IFERROR(IF(MATCH(C1286,C1287:$C$4004,0)&gt;0,-1,ROW(S1286)-ROW($S$3)),ROW(S1286)-ROW($S$3)),-1)</f>
        <v>-1</v>
      </c>
      <c r="T1286" s="165">
        <f t="shared" si="158"/>
        <v>0</v>
      </c>
      <c r="U1286" s="165" t="str">
        <f t="shared" si="159"/>
        <v/>
      </c>
      <c r="V1286" s="165" t="str">
        <f>IFERROR(IF(OR(C1286="",S1286&lt;0),"",IF(SUBTOTAL(3,C1286:C1286)=0,-1,SUBTOTAL(3,$C$4:C1286))),"")</f>
        <v/>
      </c>
      <c r="W1286" s="156" t="str">
        <f t="array" ref="W1286">IF(LEN(C1286)&gt;0,IFERROR(IF(MATCH(C1286,$C$3:$C1285,0)&gt;0,N1286-INDEX($N$3:N1285,SUMPRODUCT(MAX(ROW($C$3:$C1285)*(C1286=$C$3:$C1285)))-2,1),""),""),"")</f>
        <v/>
      </c>
      <c r="X1286" s="156">
        <f t="shared" ca="1" si="160"/>
        <v>1</v>
      </c>
      <c r="Y1286" s="156">
        <f t="shared" ca="1" si="161"/>
        <v>1</v>
      </c>
    </row>
    <row r="1287" spans="2:25" hidden="1" x14ac:dyDescent="0.25">
      <c r="B1287" s="390" t="str">
        <f>IFERROR(IF(LEN(INDEX(PlansAndNotes!$B$6:$B$2005,ROW(A1287)-ROW($B$3)))=0,"",INDEX(PlansAndNotes!$B$6:$B$2005,ROW(A1287)-ROW($B$3))),"")</f>
        <v/>
      </c>
      <c r="C1287" s="361" t="str">
        <f t="shared" si="156"/>
        <v/>
      </c>
      <c r="D1287" s="361" t="str">
        <f>IFERROR(IF(LEN(C1287)&gt;0,IF(LEN(INDEX(TasksList!$C$6:$C$1005,MATCH(C1287,TasksList!$B$6:$B$1005,0),1))=0,"",INDEX(TasksList!$C$6:$C$1005,MATCH(C1287,TasksList!$B$6:$B$1005,0),1)),""),"")</f>
        <v/>
      </c>
      <c r="E1287" s="361" t="str">
        <f>IFERROR(IF(LEN(C1287)&gt;0,IF(LEN(INDEX(TasksList!$F$6:$F$1005,MATCH(C1287,TasksList!$B$6:$B$1005,0),1))=0,"not set!",INDEX(TasksList!$F$6:$F$1005,MATCH(C1287,TasksList!$B$6:$B$1005,0),1)),""),"")</f>
        <v/>
      </c>
      <c r="F1287" s="360" t="str">
        <f>IFERROR(IF(LEN(D1287)&gt;0,IF(LEN(INDEX(AdressBook!$D$6:$D$25,MATCH(D1287,AdressBook!$B$6:$B$25,0),1))=0,"",INDEX(AdressBook!$D$6:$D$25,MATCH(D1287,AdressBook!$B$6:$B$25,0),1)),""),"")</f>
        <v/>
      </c>
      <c r="G1287" s="361" t="str">
        <f>IFERROR(IF(LEN(INDEX(PlansAndNotes!$F$6:$F$2005,ROW(B1287)-ROW($C$3)))=0,"",INDEX(PlansAndNotes!$F$6:$F$2005,ROW(B1287)-ROW($C$3))),"")</f>
        <v/>
      </c>
      <c r="H1287" s="361" t="str">
        <f>IFERROR(IF(LEN(C1287)&gt;0,IF(LEN(INDEX(TasksList!$G$6:$G$1005,MATCH(C1287,TasksList!$B$6:$B$1005,0),1))=0,"",INDEX(TasksList!$G$6:$G$1005,MATCH(C1287,TasksList!$B$6:$B$1005,0),1)),""),"")</f>
        <v/>
      </c>
      <c r="I1287" s="381"/>
      <c r="J1287" s="400"/>
      <c r="K1287" s="400"/>
      <c r="L1287" s="179"/>
      <c r="M1287" s="381"/>
      <c r="N1287" s="362" t="str">
        <f>IFERROR(IF(LEN(INDEX(PlansAndNotes!$D$6:$D$4005,ROW(B1287)-ROW($C$3)))=0,"",INDEX(PlansAndNotes!$D$6:$D$4005,ROW(B1287)-ROW($C$3))),"")</f>
        <v/>
      </c>
      <c r="O1287" s="165" t="str">
        <f t="shared" si="157"/>
        <v/>
      </c>
      <c r="P1287" s="363" t="str">
        <f>IFERROR(IF(LEN(INDEX(PlansAndNotes!$E$6:$E$4005,ROW(B1287)-ROW($C$3)))=0,"",INDEX(PlansAndNotes!$E$6:$E$4005,ROW(B1287)-ROW($C$3))),"")</f>
        <v/>
      </c>
      <c r="Q1287" s="363" t="str">
        <f>IFERROR(IF(LEN(INDEX(PlansAndNotes!$G$6:$G$4005,ROW(B1287)-ROW($C$3)))=0,"",INDEX(PlansAndNotes!$G$6:$G$4005,ROW(B1287)-ROW($C$3))),"")</f>
        <v/>
      </c>
      <c r="R1287" s="361" t="str">
        <f>IFERROR(IF(LEN(D1287)&gt;0,IF(LEN(INDEX(AdressBook!$C$6:$C$25,MATCH(D1287,AdressBook!$B$6:$B$25,0),1))=0,"",INDEX(AdressBook!$C$6:$C$25,MATCH(D1287,AdressBook!$B$6:$B$25,0),1)),""),"")</f>
        <v/>
      </c>
      <c r="S1287" s="165">
        <f>IF(LEN(C1287)&gt;0,IFERROR(IF(MATCH(C1287,C1288:$C$4004,0)&gt;0,-1,ROW(S1287)-ROW($S$3)),ROW(S1287)-ROW($S$3)),-1)</f>
        <v>-1</v>
      </c>
      <c r="T1287" s="165">
        <f t="shared" si="158"/>
        <v>0</v>
      </c>
      <c r="U1287" s="165" t="str">
        <f t="shared" si="159"/>
        <v/>
      </c>
      <c r="V1287" s="165" t="str">
        <f>IFERROR(IF(OR(C1287="",S1287&lt;0),"",IF(SUBTOTAL(3,C1287:C1287)=0,-1,SUBTOTAL(3,$C$4:C1287))),"")</f>
        <v/>
      </c>
      <c r="W1287" s="156" t="str">
        <f t="array" ref="W1287">IF(LEN(C1287)&gt;0,IFERROR(IF(MATCH(C1287,$C$3:$C1286,0)&gt;0,N1287-INDEX($N$3:N1286,SUMPRODUCT(MAX(ROW($C$3:$C1286)*(C1287=$C$3:$C1286)))-2,1),""),""),"")</f>
        <v/>
      </c>
      <c r="X1287" s="156">
        <f t="shared" ca="1" si="160"/>
        <v>1</v>
      </c>
      <c r="Y1287" s="156">
        <f t="shared" ca="1" si="161"/>
        <v>1</v>
      </c>
    </row>
    <row r="1288" spans="2:25" hidden="1" x14ac:dyDescent="0.25">
      <c r="B1288" s="390" t="str">
        <f>IFERROR(IF(LEN(INDEX(PlansAndNotes!$B$6:$B$2005,ROW(A1288)-ROW($B$3)))=0,"",INDEX(PlansAndNotes!$B$6:$B$2005,ROW(A1288)-ROW($B$3))),"")</f>
        <v/>
      </c>
      <c r="C1288" s="361" t="str">
        <f t="shared" si="156"/>
        <v/>
      </c>
      <c r="D1288" s="361" t="str">
        <f>IFERROR(IF(LEN(C1288)&gt;0,IF(LEN(INDEX(TasksList!$C$6:$C$1005,MATCH(C1288,TasksList!$B$6:$B$1005,0),1))=0,"",INDEX(TasksList!$C$6:$C$1005,MATCH(C1288,TasksList!$B$6:$B$1005,0),1)),""),"")</f>
        <v/>
      </c>
      <c r="E1288" s="361" t="str">
        <f>IFERROR(IF(LEN(C1288)&gt;0,IF(LEN(INDEX(TasksList!$F$6:$F$1005,MATCH(C1288,TasksList!$B$6:$B$1005,0),1))=0,"not set!",INDEX(TasksList!$F$6:$F$1005,MATCH(C1288,TasksList!$B$6:$B$1005,0),1)),""),"")</f>
        <v/>
      </c>
      <c r="F1288" s="360" t="str">
        <f>IFERROR(IF(LEN(D1288)&gt;0,IF(LEN(INDEX(AdressBook!$D$6:$D$25,MATCH(D1288,AdressBook!$B$6:$B$25,0),1))=0,"",INDEX(AdressBook!$D$6:$D$25,MATCH(D1288,AdressBook!$B$6:$B$25,0),1)),""),"")</f>
        <v/>
      </c>
      <c r="G1288" s="361" t="str">
        <f>IFERROR(IF(LEN(INDEX(PlansAndNotes!$F$6:$F$2005,ROW(B1288)-ROW($C$3)))=0,"",INDEX(PlansAndNotes!$F$6:$F$2005,ROW(B1288)-ROW($C$3))),"")</f>
        <v/>
      </c>
      <c r="H1288" s="361" t="str">
        <f>IFERROR(IF(LEN(C1288)&gt;0,IF(LEN(INDEX(TasksList!$G$6:$G$1005,MATCH(C1288,TasksList!$B$6:$B$1005,0),1))=0,"",INDEX(TasksList!$G$6:$G$1005,MATCH(C1288,TasksList!$B$6:$B$1005,0),1)),""),"")</f>
        <v/>
      </c>
      <c r="I1288" s="381"/>
      <c r="J1288" s="400"/>
      <c r="K1288" s="400"/>
      <c r="L1288" s="179"/>
      <c r="M1288" s="381"/>
      <c r="N1288" s="362" t="str">
        <f>IFERROR(IF(LEN(INDEX(PlansAndNotes!$D$6:$D$4005,ROW(B1288)-ROW($C$3)))=0,"",INDEX(PlansAndNotes!$D$6:$D$4005,ROW(B1288)-ROW($C$3))),"")</f>
        <v/>
      </c>
      <c r="O1288" s="165" t="str">
        <f t="shared" si="157"/>
        <v/>
      </c>
      <c r="P1288" s="363" t="str">
        <f>IFERROR(IF(LEN(INDEX(PlansAndNotes!$E$6:$E$4005,ROW(B1288)-ROW($C$3)))=0,"",INDEX(PlansAndNotes!$E$6:$E$4005,ROW(B1288)-ROW($C$3))),"")</f>
        <v/>
      </c>
      <c r="Q1288" s="363" t="str">
        <f>IFERROR(IF(LEN(INDEX(PlansAndNotes!$G$6:$G$4005,ROW(B1288)-ROW($C$3)))=0,"",INDEX(PlansAndNotes!$G$6:$G$4005,ROW(B1288)-ROW($C$3))),"")</f>
        <v/>
      </c>
      <c r="R1288" s="361" t="str">
        <f>IFERROR(IF(LEN(D1288)&gt;0,IF(LEN(INDEX(AdressBook!$C$6:$C$25,MATCH(D1288,AdressBook!$B$6:$B$25,0),1))=0,"",INDEX(AdressBook!$C$6:$C$25,MATCH(D1288,AdressBook!$B$6:$B$25,0),1)),""),"")</f>
        <v/>
      </c>
      <c r="S1288" s="165">
        <f>IF(LEN(C1288)&gt;0,IFERROR(IF(MATCH(C1288,C1289:$C$4004,0)&gt;0,-1,ROW(S1288)-ROW($S$3)),ROW(S1288)-ROW($S$3)),-1)</f>
        <v>-1</v>
      </c>
      <c r="T1288" s="165">
        <f t="shared" si="158"/>
        <v>0</v>
      </c>
      <c r="U1288" s="165" t="str">
        <f t="shared" si="159"/>
        <v/>
      </c>
      <c r="V1288" s="165" t="str">
        <f>IFERROR(IF(OR(C1288="",S1288&lt;0),"",IF(SUBTOTAL(3,C1288:C1288)=0,-1,SUBTOTAL(3,$C$4:C1288))),"")</f>
        <v/>
      </c>
      <c r="W1288" s="156" t="str">
        <f t="array" ref="W1288">IF(LEN(C1288)&gt;0,IFERROR(IF(MATCH(C1288,$C$3:$C1287,0)&gt;0,N1288-INDEX($N$3:N1287,SUMPRODUCT(MAX(ROW($C$3:$C1287)*(C1288=$C$3:$C1287)))-2,1),""),""),"")</f>
        <v/>
      </c>
      <c r="X1288" s="156">
        <f t="shared" ca="1" si="160"/>
        <v>1</v>
      </c>
      <c r="Y1288" s="156">
        <f t="shared" ca="1" si="161"/>
        <v>1</v>
      </c>
    </row>
    <row r="1289" spans="2:25" hidden="1" x14ac:dyDescent="0.25">
      <c r="B1289" s="390" t="str">
        <f>IFERROR(IF(LEN(INDEX(PlansAndNotes!$B$6:$B$2005,ROW(A1289)-ROW($B$3)))=0,"",INDEX(PlansAndNotes!$B$6:$B$2005,ROW(A1289)-ROW($B$3))),"")</f>
        <v/>
      </c>
      <c r="C1289" s="361" t="str">
        <f t="shared" si="156"/>
        <v/>
      </c>
      <c r="D1289" s="361" t="str">
        <f>IFERROR(IF(LEN(C1289)&gt;0,IF(LEN(INDEX(TasksList!$C$6:$C$1005,MATCH(C1289,TasksList!$B$6:$B$1005,0),1))=0,"",INDEX(TasksList!$C$6:$C$1005,MATCH(C1289,TasksList!$B$6:$B$1005,0),1)),""),"")</f>
        <v/>
      </c>
      <c r="E1289" s="361" t="str">
        <f>IFERROR(IF(LEN(C1289)&gt;0,IF(LEN(INDEX(TasksList!$F$6:$F$1005,MATCH(C1289,TasksList!$B$6:$B$1005,0),1))=0,"not set!",INDEX(TasksList!$F$6:$F$1005,MATCH(C1289,TasksList!$B$6:$B$1005,0),1)),""),"")</f>
        <v/>
      </c>
      <c r="F1289" s="360" t="str">
        <f>IFERROR(IF(LEN(D1289)&gt;0,IF(LEN(INDEX(AdressBook!$D$6:$D$25,MATCH(D1289,AdressBook!$B$6:$B$25,0),1))=0,"",INDEX(AdressBook!$D$6:$D$25,MATCH(D1289,AdressBook!$B$6:$B$25,0),1)),""),"")</f>
        <v/>
      </c>
      <c r="G1289" s="361" t="str">
        <f>IFERROR(IF(LEN(INDEX(PlansAndNotes!$F$6:$F$2005,ROW(B1289)-ROW($C$3)))=0,"",INDEX(PlansAndNotes!$F$6:$F$2005,ROW(B1289)-ROW($C$3))),"")</f>
        <v/>
      </c>
      <c r="H1289" s="361" t="str">
        <f>IFERROR(IF(LEN(C1289)&gt;0,IF(LEN(INDEX(TasksList!$G$6:$G$1005,MATCH(C1289,TasksList!$B$6:$B$1005,0),1))=0,"",INDEX(TasksList!$G$6:$G$1005,MATCH(C1289,TasksList!$B$6:$B$1005,0),1)),""),"")</f>
        <v/>
      </c>
      <c r="I1289" s="381"/>
      <c r="J1289" s="400"/>
      <c r="K1289" s="400"/>
      <c r="L1289" s="179"/>
      <c r="M1289" s="381"/>
      <c r="N1289" s="362" t="str">
        <f>IFERROR(IF(LEN(INDEX(PlansAndNotes!$D$6:$D$4005,ROW(B1289)-ROW($C$3)))=0,"",INDEX(PlansAndNotes!$D$6:$D$4005,ROW(B1289)-ROW($C$3))),"")</f>
        <v/>
      </c>
      <c r="O1289" s="165" t="str">
        <f t="shared" si="157"/>
        <v/>
      </c>
      <c r="P1289" s="363" t="str">
        <f>IFERROR(IF(LEN(INDEX(PlansAndNotes!$E$6:$E$4005,ROW(B1289)-ROW($C$3)))=0,"",INDEX(PlansAndNotes!$E$6:$E$4005,ROW(B1289)-ROW($C$3))),"")</f>
        <v/>
      </c>
      <c r="Q1289" s="363" t="str">
        <f>IFERROR(IF(LEN(INDEX(PlansAndNotes!$G$6:$G$4005,ROW(B1289)-ROW($C$3)))=0,"",INDEX(PlansAndNotes!$G$6:$G$4005,ROW(B1289)-ROW($C$3))),"")</f>
        <v/>
      </c>
      <c r="R1289" s="361" t="str">
        <f>IFERROR(IF(LEN(D1289)&gt;0,IF(LEN(INDEX(AdressBook!$C$6:$C$25,MATCH(D1289,AdressBook!$B$6:$B$25,0),1))=0,"",INDEX(AdressBook!$C$6:$C$25,MATCH(D1289,AdressBook!$B$6:$B$25,0),1)),""),"")</f>
        <v/>
      </c>
      <c r="S1289" s="165">
        <f>IF(LEN(C1289)&gt;0,IFERROR(IF(MATCH(C1289,C1290:$C$4004,0)&gt;0,-1,ROW(S1289)-ROW($S$3)),ROW(S1289)-ROW($S$3)),-1)</f>
        <v>-1</v>
      </c>
      <c r="T1289" s="165">
        <f t="shared" si="158"/>
        <v>0</v>
      </c>
      <c r="U1289" s="165" t="str">
        <f t="shared" si="159"/>
        <v/>
      </c>
      <c r="V1289" s="165" t="str">
        <f>IFERROR(IF(OR(C1289="",S1289&lt;0),"",IF(SUBTOTAL(3,C1289:C1289)=0,-1,SUBTOTAL(3,$C$4:C1289))),"")</f>
        <v/>
      </c>
      <c r="W1289" s="156" t="str">
        <f t="array" ref="W1289">IF(LEN(C1289)&gt;0,IFERROR(IF(MATCH(C1289,$C$3:$C1288,0)&gt;0,N1289-INDEX($N$3:N1288,SUMPRODUCT(MAX(ROW($C$3:$C1288)*(C1289=$C$3:$C1288)))-2,1),""),""),"")</f>
        <v/>
      </c>
      <c r="X1289" s="156">
        <f t="shared" ca="1" si="160"/>
        <v>1</v>
      </c>
      <c r="Y1289" s="156">
        <f t="shared" ca="1" si="161"/>
        <v>1</v>
      </c>
    </row>
    <row r="1290" spans="2:25" hidden="1" x14ac:dyDescent="0.25">
      <c r="B1290" s="390" t="str">
        <f>IFERROR(IF(LEN(INDEX(PlansAndNotes!$B$6:$B$2005,ROW(A1290)-ROW($B$3)))=0,"",INDEX(PlansAndNotes!$B$6:$B$2005,ROW(A1290)-ROW($B$3))),"")</f>
        <v/>
      </c>
      <c r="C1290" s="361" t="str">
        <f t="shared" si="156"/>
        <v/>
      </c>
      <c r="D1290" s="361" t="str">
        <f>IFERROR(IF(LEN(C1290)&gt;0,IF(LEN(INDEX(TasksList!$C$6:$C$1005,MATCH(C1290,TasksList!$B$6:$B$1005,0),1))=0,"",INDEX(TasksList!$C$6:$C$1005,MATCH(C1290,TasksList!$B$6:$B$1005,0),1)),""),"")</f>
        <v/>
      </c>
      <c r="E1290" s="361" t="str">
        <f>IFERROR(IF(LEN(C1290)&gt;0,IF(LEN(INDEX(TasksList!$F$6:$F$1005,MATCH(C1290,TasksList!$B$6:$B$1005,0),1))=0,"not set!",INDEX(TasksList!$F$6:$F$1005,MATCH(C1290,TasksList!$B$6:$B$1005,0),1)),""),"")</f>
        <v/>
      </c>
      <c r="F1290" s="360" t="str">
        <f>IFERROR(IF(LEN(D1290)&gt;0,IF(LEN(INDEX(AdressBook!$D$6:$D$25,MATCH(D1290,AdressBook!$B$6:$B$25,0),1))=0,"",INDEX(AdressBook!$D$6:$D$25,MATCH(D1290,AdressBook!$B$6:$B$25,0),1)),""),"")</f>
        <v/>
      </c>
      <c r="G1290" s="361" t="str">
        <f>IFERROR(IF(LEN(INDEX(PlansAndNotes!$F$6:$F$2005,ROW(B1290)-ROW($C$3)))=0,"",INDEX(PlansAndNotes!$F$6:$F$2005,ROW(B1290)-ROW($C$3))),"")</f>
        <v/>
      </c>
      <c r="H1290" s="361" t="str">
        <f>IFERROR(IF(LEN(C1290)&gt;0,IF(LEN(INDEX(TasksList!$G$6:$G$1005,MATCH(C1290,TasksList!$B$6:$B$1005,0),1))=0,"",INDEX(TasksList!$G$6:$G$1005,MATCH(C1290,TasksList!$B$6:$B$1005,0),1)),""),"")</f>
        <v/>
      </c>
      <c r="I1290" s="381"/>
      <c r="J1290" s="400"/>
      <c r="K1290" s="400"/>
      <c r="L1290" s="179"/>
      <c r="M1290" s="381"/>
      <c r="N1290" s="362" t="str">
        <f>IFERROR(IF(LEN(INDEX(PlansAndNotes!$D$6:$D$4005,ROW(B1290)-ROW($C$3)))=0,"",INDEX(PlansAndNotes!$D$6:$D$4005,ROW(B1290)-ROW($C$3))),"")</f>
        <v/>
      </c>
      <c r="O1290" s="165" t="str">
        <f t="shared" si="157"/>
        <v/>
      </c>
      <c r="P1290" s="363" t="str">
        <f>IFERROR(IF(LEN(INDEX(PlansAndNotes!$E$6:$E$4005,ROW(B1290)-ROW($C$3)))=0,"",INDEX(PlansAndNotes!$E$6:$E$4005,ROW(B1290)-ROW($C$3))),"")</f>
        <v/>
      </c>
      <c r="Q1290" s="363" t="str">
        <f>IFERROR(IF(LEN(INDEX(PlansAndNotes!$G$6:$G$4005,ROW(B1290)-ROW($C$3)))=0,"",INDEX(PlansAndNotes!$G$6:$G$4005,ROW(B1290)-ROW($C$3))),"")</f>
        <v/>
      </c>
      <c r="R1290" s="361" t="str">
        <f>IFERROR(IF(LEN(D1290)&gt;0,IF(LEN(INDEX(AdressBook!$C$6:$C$25,MATCH(D1290,AdressBook!$B$6:$B$25,0),1))=0,"",INDEX(AdressBook!$C$6:$C$25,MATCH(D1290,AdressBook!$B$6:$B$25,0),1)),""),"")</f>
        <v/>
      </c>
      <c r="S1290" s="165">
        <f>IF(LEN(C1290)&gt;0,IFERROR(IF(MATCH(C1290,C1291:$C$4004,0)&gt;0,-1,ROW(S1290)-ROW($S$3)),ROW(S1290)-ROW($S$3)),-1)</f>
        <v>-1</v>
      </c>
      <c r="T1290" s="165">
        <f t="shared" si="158"/>
        <v>0</v>
      </c>
      <c r="U1290" s="165" t="str">
        <f t="shared" si="159"/>
        <v/>
      </c>
      <c r="V1290" s="165" t="str">
        <f>IFERROR(IF(OR(C1290="",S1290&lt;0),"",IF(SUBTOTAL(3,C1290:C1290)=0,-1,SUBTOTAL(3,$C$4:C1290))),"")</f>
        <v/>
      </c>
      <c r="W1290" s="156" t="str">
        <f t="array" ref="W1290">IF(LEN(C1290)&gt;0,IFERROR(IF(MATCH(C1290,$C$3:$C1289,0)&gt;0,N1290-INDEX($N$3:N1289,SUMPRODUCT(MAX(ROW($C$3:$C1289)*(C1290=$C$3:$C1289)))-2,1),""),""),"")</f>
        <v/>
      </c>
      <c r="X1290" s="156">
        <f t="shared" ca="1" si="160"/>
        <v>1</v>
      </c>
      <c r="Y1290" s="156">
        <f t="shared" ca="1" si="161"/>
        <v>1</v>
      </c>
    </row>
    <row r="1291" spans="2:25" hidden="1" x14ac:dyDescent="0.25">
      <c r="B1291" s="390" t="str">
        <f>IFERROR(IF(LEN(INDEX(PlansAndNotes!$B$6:$B$2005,ROW(A1291)-ROW($B$3)))=0,"",INDEX(PlansAndNotes!$B$6:$B$2005,ROW(A1291)-ROW($B$3))),"")</f>
        <v/>
      </c>
      <c r="C1291" s="361" t="str">
        <f t="shared" si="156"/>
        <v/>
      </c>
      <c r="D1291" s="361" t="str">
        <f>IFERROR(IF(LEN(C1291)&gt;0,IF(LEN(INDEX(TasksList!$C$6:$C$1005,MATCH(C1291,TasksList!$B$6:$B$1005,0),1))=0,"",INDEX(TasksList!$C$6:$C$1005,MATCH(C1291,TasksList!$B$6:$B$1005,0),1)),""),"")</f>
        <v/>
      </c>
      <c r="E1291" s="361" t="str">
        <f>IFERROR(IF(LEN(C1291)&gt;0,IF(LEN(INDEX(TasksList!$F$6:$F$1005,MATCH(C1291,TasksList!$B$6:$B$1005,0),1))=0,"not set!",INDEX(TasksList!$F$6:$F$1005,MATCH(C1291,TasksList!$B$6:$B$1005,0),1)),""),"")</f>
        <v/>
      </c>
      <c r="F1291" s="360" t="str">
        <f>IFERROR(IF(LEN(D1291)&gt;0,IF(LEN(INDEX(AdressBook!$D$6:$D$25,MATCH(D1291,AdressBook!$B$6:$B$25,0),1))=0,"",INDEX(AdressBook!$D$6:$D$25,MATCH(D1291,AdressBook!$B$6:$B$25,0),1)),""),"")</f>
        <v/>
      </c>
      <c r="G1291" s="361" t="str">
        <f>IFERROR(IF(LEN(INDEX(PlansAndNotes!$F$6:$F$2005,ROW(B1291)-ROW($C$3)))=0,"",INDEX(PlansAndNotes!$F$6:$F$2005,ROW(B1291)-ROW($C$3))),"")</f>
        <v/>
      </c>
      <c r="H1291" s="361" t="str">
        <f>IFERROR(IF(LEN(C1291)&gt;0,IF(LEN(INDEX(TasksList!$G$6:$G$1005,MATCH(C1291,TasksList!$B$6:$B$1005,0),1))=0,"",INDEX(TasksList!$G$6:$G$1005,MATCH(C1291,TasksList!$B$6:$B$1005,0),1)),""),"")</f>
        <v/>
      </c>
      <c r="I1291" s="381"/>
      <c r="J1291" s="400"/>
      <c r="K1291" s="400"/>
      <c r="L1291" s="179"/>
      <c r="M1291" s="381"/>
      <c r="N1291" s="362" t="str">
        <f>IFERROR(IF(LEN(INDEX(PlansAndNotes!$D$6:$D$4005,ROW(B1291)-ROW($C$3)))=0,"",INDEX(PlansAndNotes!$D$6:$D$4005,ROW(B1291)-ROW($C$3))),"")</f>
        <v/>
      </c>
      <c r="O1291" s="165" t="str">
        <f t="shared" si="157"/>
        <v/>
      </c>
      <c r="P1291" s="363" t="str">
        <f>IFERROR(IF(LEN(INDEX(PlansAndNotes!$E$6:$E$4005,ROW(B1291)-ROW($C$3)))=0,"",INDEX(PlansAndNotes!$E$6:$E$4005,ROW(B1291)-ROW($C$3))),"")</f>
        <v/>
      </c>
      <c r="Q1291" s="363" t="str">
        <f>IFERROR(IF(LEN(INDEX(PlansAndNotes!$G$6:$G$4005,ROW(B1291)-ROW($C$3)))=0,"",INDEX(PlansAndNotes!$G$6:$G$4005,ROW(B1291)-ROW($C$3))),"")</f>
        <v/>
      </c>
      <c r="R1291" s="361" t="str">
        <f>IFERROR(IF(LEN(D1291)&gt;0,IF(LEN(INDEX(AdressBook!$C$6:$C$25,MATCH(D1291,AdressBook!$B$6:$B$25,0),1))=0,"",INDEX(AdressBook!$C$6:$C$25,MATCH(D1291,AdressBook!$B$6:$B$25,0),1)),""),"")</f>
        <v/>
      </c>
      <c r="S1291" s="165">
        <f>IF(LEN(C1291)&gt;0,IFERROR(IF(MATCH(C1291,C1292:$C$4004,0)&gt;0,-1,ROW(S1291)-ROW($S$3)),ROW(S1291)-ROW($S$3)),-1)</f>
        <v>-1</v>
      </c>
      <c r="T1291" s="165">
        <f t="shared" si="158"/>
        <v>0</v>
      </c>
      <c r="U1291" s="165" t="str">
        <f t="shared" si="159"/>
        <v/>
      </c>
      <c r="V1291" s="165" t="str">
        <f>IFERROR(IF(OR(C1291="",S1291&lt;0),"",IF(SUBTOTAL(3,C1291:C1291)=0,-1,SUBTOTAL(3,$C$4:C1291))),"")</f>
        <v/>
      </c>
      <c r="W1291" s="156" t="str">
        <f t="array" ref="W1291">IF(LEN(C1291)&gt;0,IFERROR(IF(MATCH(C1291,$C$3:$C1290,0)&gt;0,N1291-INDEX($N$3:N1290,SUMPRODUCT(MAX(ROW($C$3:$C1290)*(C1291=$C$3:$C1290)))-2,1),""),""),"")</f>
        <v/>
      </c>
      <c r="X1291" s="156">
        <f t="shared" ca="1" si="160"/>
        <v>1</v>
      </c>
      <c r="Y1291" s="156">
        <f t="shared" ca="1" si="161"/>
        <v>1</v>
      </c>
    </row>
    <row r="1292" spans="2:25" hidden="1" x14ac:dyDescent="0.25">
      <c r="B1292" s="390" t="str">
        <f>IFERROR(IF(LEN(INDEX(PlansAndNotes!$B$6:$B$2005,ROW(A1292)-ROW($B$3)))=0,"",INDEX(PlansAndNotes!$B$6:$B$2005,ROW(A1292)-ROW($B$3))),"")</f>
        <v/>
      </c>
      <c r="C1292" s="361" t="str">
        <f t="shared" si="156"/>
        <v/>
      </c>
      <c r="D1292" s="361" t="str">
        <f>IFERROR(IF(LEN(C1292)&gt;0,IF(LEN(INDEX(TasksList!$C$6:$C$1005,MATCH(C1292,TasksList!$B$6:$B$1005,0),1))=0,"",INDEX(TasksList!$C$6:$C$1005,MATCH(C1292,TasksList!$B$6:$B$1005,0),1)),""),"")</f>
        <v/>
      </c>
      <c r="E1292" s="361" t="str">
        <f>IFERROR(IF(LEN(C1292)&gt;0,IF(LEN(INDEX(TasksList!$F$6:$F$1005,MATCH(C1292,TasksList!$B$6:$B$1005,0),1))=0,"not set!",INDEX(TasksList!$F$6:$F$1005,MATCH(C1292,TasksList!$B$6:$B$1005,0),1)),""),"")</f>
        <v/>
      </c>
      <c r="F1292" s="360" t="str">
        <f>IFERROR(IF(LEN(D1292)&gt;0,IF(LEN(INDEX(AdressBook!$D$6:$D$25,MATCH(D1292,AdressBook!$B$6:$B$25,0),1))=0,"",INDEX(AdressBook!$D$6:$D$25,MATCH(D1292,AdressBook!$B$6:$B$25,0),1)),""),"")</f>
        <v/>
      </c>
      <c r="G1292" s="361" t="str">
        <f>IFERROR(IF(LEN(INDEX(PlansAndNotes!$F$6:$F$2005,ROW(B1292)-ROW($C$3)))=0,"",INDEX(PlansAndNotes!$F$6:$F$2005,ROW(B1292)-ROW($C$3))),"")</f>
        <v/>
      </c>
      <c r="H1292" s="361" t="str">
        <f>IFERROR(IF(LEN(C1292)&gt;0,IF(LEN(INDEX(TasksList!$G$6:$G$1005,MATCH(C1292,TasksList!$B$6:$B$1005,0),1))=0,"",INDEX(TasksList!$G$6:$G$1005,MATCH(C1292,TasksList!$B$6:$B$1005,0),1)),""),"")</f>
        <v/>
      </c>
      <c r="I1292" s="381"/>
      <c r="J1292" s="400"/>
      <c r="K1292" s="400"/>
      <c r="L1292" s="179"/>
      <c r="M1292" s="381"/>
      <c r="N1292" s="362" t="str">
        <f>IFERROR(IF(LEN(INDEX(PlansAndNotes!$D$6:$D$4005,ROW(B1292)-ROW($C$3)))=0,"",INDEX(PlansAndNotes!$D$6:$D$4005,ROW(B1292)-ROW($C$3))),"")</f>
        <v/>
      </c>
      <c r="O1292" s="165" t="str">
        <f t="shared" si="157"/>
        <v/>
      </c>
      <c r="P1292" s="363" t="str">
        <f>IFERROR(IF(LEN(INDEX(PlansAndNotes!$E$6:$E$4005,ROW(B1292)-ROW($C$3)))=0,"",INDEX(PlansAndNotes!$E$6:$E$4005,ROW(B1292)-ROW($C$3))),"")</f>
        <v/>
      </c>
      <c r="Q1292" s="363" t="str">
        <f>IFERROR(IF(LEN(INDEX(PlansAndNotes!$G$6:$G$4005,ROW(B1292)-ROW($C$3)))=0,"",INDEX(PlansAndNotes!$G$6:$G$4005,ROW(B1292)-ROW($C$3))),"")</f>
        <v/>
      </c>
      <c r="R1292" s="361" t="str">
        <f>IFERROR(IF(LEN(D1292)&gt;0,IF(LEN(INDEX(AdressBook!$C$6:$C$25,MATCH(D1292,AdressBook!$B$6:$B$25,0),1))=0,"",INDEX(AdressBook!$C$6:$C$25,MATCH(D1292,AdressBook!$B$6:$B$25,0),1)),""),"")</f>
        <v/>
      </c>
      <c r="S1292" s="165">
        <f>IF(LEN(C1292)&gt;0,IFERROR(IF(MATCH(C1292,C1293:$C$4004,0)&gt;0,-1,ROW(S1292)-ROW($S$3)),ROW(S1292)-ROW($S$3)),-1)</f>
        <v>-1</v>
      </c>
      <c r="T1292" s="165">
        <f t="shared" si="158"/>
        <v>0</v>
      </c>
      <c r="U1292" s="165" t="str">
        <f t="shared" si="159"/>
        <v/>
      </c>
      <c r="V1292" s="165" t="str">
        <f>IFERROR(IF(OR(C1292="",S1292&lt;0),"",IF(SUBTOTAL(3,C1292:C1292)=0,-1,SUBTOTAL(3,$C$4:C1292))),"")</f>
        <v/>
      </c>
      <c r="W1292" s="156" t="str">
        <f t="array" ref="W1292">IF(LEN(C1292)&gt;0,IFERROR(IF(MATCH(C1292,$C$3:$C1291,0)&gt;0,N1292-INDEX($N$3:N1291,SUMPRODUCT(MAX(ROW($C$3:$C1291)*(C1292=$C$3:$C1291)))-2,1),""),""),"")</f>
        <v/>
      </c>
      <c r="X1292" s="156">
        <f t="shared" ca="1" si="160"/>
        <v>1</v>
      </c>
      <c r="Y1292" s="156">
        <f t="shared" ca="1" si="161"/>
        <v>1</v>
      </c>
    </row>
    <row r="1293" spans="2:25" hidden="1" x14ac:dyDescent="0.25">
      <c r="B1293" s="390" t="str">
        <f>IFERROR(IF(LEN(INDEX(PlansAndNotes!$B$6:$B$2005,ROW(A1293)-ROW($B$3)))=0,"",INDEX(PlansAndNotes!$B$6:$B$2005,ROW(A1293)-ROW($B$3))),"")</f>
        <v/>
      </c>
      <c r="C1293" s="361" t="str">
        <f t="shared" si="156"/>
        <v/>
      </c>
      <c r="D1293" s="361" t="str">
        <f>IFERROR(IF(LEN(C1293)&gt;0,IF(LEN(INDEX(TasksList!$C$6:$C$1005,MATCH(C1293,TasksList!$B$6:$B$1005,0),1))=0,"",INDEX(TasksList!$C$6:$C$1005,MATCH(C1293,TasksList!$B$6:$B$1005,0),1)),""),"")</f>
        <v/>
      </c>
      <c r="E1293" s="361" t="str">
        <f>IFERROR(IF(LEN(C1293)&gt;0,IF(LEN(INDEX(TasksList!$F$6:$F$1005,MATCH(C1293,TasksList!$B$6:$B$1005,0),1))=0,"not set!",INDEX(TasksList!$F$6:$F$1005,MATCH(C1293,TasksList!$B$6:$B$1005,0),1)),""),"")</f>
        <v/>
      </c>
      <c r="F1293" s="360" t="str">
        <f>IFERROR(IF(LEN(D1293)&gt;0,IF(LEN(INDEX(AdressBook!$D$6:$D$25,MATCH(D1293,AdressBook!$B$6:$B$25,0),1))=0,"",INDEX(AdressBook!$D$6:$D$25,MATCH(D1293,AdressBook!$B$6:$B$25,0),1)),""),"")</f>
        <v/>
      </c>
      <c r="G1293" s="361" t="str">
        <f>IFERROR(IF(LEN(INDEX(PlansAndNotes!$F$6:$F$2005,ROW(B1293)-ROW($C$3)))=0,"",INDEX(PlansAndNotes!$F$6:$F$2005,ROW(B1293)-ROW($C$3))),"")</f>
        <v/>
      </c>
      <c r="H1293" s="361" t="str">
        <f>IFERROR(IF(LEN(C1293)&gt;0,IF(LEN(INDEX(TasksList!$G$6:$G$1005,MATCH(C1293,TasksList!$B$6:$B$1005,0),1))=0,"",INDEX(TasksList!$G$6:$G$1005,MATCH(C1293,TasksList!$B$6:$B$1005,0),1)),""),"")</f>
        <v/>
      </c>
      <c r="I1293" s="381"/>
      <c r="J1293" s="400"/>
      <c r="K1293" s="400"/>
      <c r="L1293" s="179"/>
      <c r="M1293" s="381"/>
      <c r="N1293" s="362" t="str">
        <f>IFERROR(IF(LEN(INDEX(PlansAndNotes!$D$6:$D$4005,ROW(B1293)-ROW($C$3)))=0,"",INDEX(PlansAndNotes!$D$6:$D$4005,ROW(B1293)-ROW($C$3))),"")</f>
        <v/>
      </c>
      <c r="O1293" s="165" t="str">
        <f t="shared" si="157"/>
        <v/>
      </c>
      <c r="P1293" s="363" t="str">
        <f>IFERROR(IF(LEN(INDEX(PlansAndNotes!$E$6:$E$4005,ROW(B1293)-ROW($C$3)))=0,"",INDEX(PlansAndNotes!$E$6:$E$4005,ROW(B1293)-ROW($C$3))),"")</f>
        <v/>
      </c>
      <c r="Q1293" s="363" t="str">
        <f>IFERROR(IF(LEN(INDEX(PlansAndNotes!$G$6:$G$4005,ROW(B1293)-ROW($C$3)))=0,"",INDEX(PlansAndNotes!$G$6:$G$4005,ROW(B1293)-ROW($C$3))),"")</f>
        <v/>
      </c>
      <c r="R1293" s="361" t="str">
        <f>IFERROR(IF(LEN(D1293)&gt;0,IF(LEN(INDEX(AdressBook!$C$6:$C$25,MATCH(D1293,AdressBook!$B$6:$B$25,0),1))=0,"",INDEX(AdressBook!$C$6:$C$25,MATCH(D1293,AdressBook!$B$6:$B$25,0),1)),""),"")</f>
        <v/>
      </c>
      <c r="S1293" s="165">
        <f>IF(LEN(C1293)&gt;0,IFERROR(IF(MATCH(C1293,C1294:$C$4004,0)&gt;0,-1,ROW(S1293)-ROW($S$3)),ROW(S1293)-ROW($S$3)),-1)</f>
        <v>-1</v>
      </c>
      <c r="T1293" s="165">
        <f t="shared" si="158"/>
        <v>0</v>
      </c>
      <c r="U1293" s="165" t="str">
        <f t="shared" si="159"/>
        <v/>
      </c>
      <c r="V1293" s="165" t="str">
        <f>IFERROR(IF(OR(C1293="",S1293&lt;0),"",IF(SUBTOTAL(3,C1293:C1293)=0,-1,SUBTOTAL(3,$C$4:C1293))),"")</f>
        <v/>
      </c>
      <c r="W1293" s="156" t="str">
        <f t="array" ref="W1293">IF(LEN(C1293)&gt;0,IFERROR(IF(MATCH(C1293,$C$3:$C1292,0)&gt;0,N1293-INDEX($N$3:N1292,SUMPRODUCT(MAX(ROW($C$3:$C1292)*(C1293=$C$3:$C1292)))-2,1),""),""),"")</f>
        <v/>
      </c>
      <c r="X1293" s="156">
        <f t="shared" ca="1" si="160"/>
        <v>1</v>
      </c>
      <c r="Y1293" s="156">
        <f t="shared" ca="1" si="161"/>
        <v>1</v>
      </c>
    </row>
    <row r="1294" spans="2:25" hidden="1" x14ac:dyDescent="0.25">
      <c r="B1294" s="390" t="str">
        <f>IFERROR(IF(LEN(INDEX(PlansAndNotes!$B$6:$B$2005,ROW(A1294)-ROW($B$3)))=0,"",INDEX(PlansAndNotes!$B$6:$B$2005,ROW(A1294)-ROW($B$3))),"")</f>
        <v/>
      </c>
      <c r="C1294" s="361" t="str">
        <f t="shared" si="156"/>
        <v/>
      </c>
      <c r="D1294" s="361" t="str">
        <f>IFERROR(IF(LEN(C1294)&gt;0,IF(LEN(INDEX(TasksList!$C$6:$C$1005,MATCH(C1294,TasksList!$B$6:$B$1005,0),1))=0,"",INDEX(TasksList!$C$6:$C$1005,MATCH(C1294,TasksList!$B$6:$B$1005,0),1)),""),"")</f>
        <v/>
      </c>
      <c r="E1294" s="361" t="str">
        <f>IFERROR(IF(LEN(C1294)&gt;0,IF(LEN(INDEX(TasksList!$F$6:$F$1005,MATCH(C1294,TasksList!$B$6:$B$1005,0),1))=0,"not set!",INDEX(TasksList!$F$6:$F$1005,MATCH(C1294,TasksList!$B$6:$B$1005,0),1)),""),"")</f>
        <v/>
      </c>
      <c r="F1294" s="360" t="str">
        <f>IFERROR(IF(LEN(D1294)&gt;0,IF(LEN(INDEX(AdressBook!$D$6:$D$25,MATCH(D1294,AdressBook!$B$6:$B$25,0),1))=0,"",INDEX(AdressBook!$D$6:$D$25,MATCH(D1294,AdressBook!$B$6:$B$25,0),1)),""),"")</f>
        <v/>
      </c>
      <c r="G1294" s="361" t="str">
        <f>IFERROR(IF(LEN(INDEX(PlansAndNotes!$F$6:$F$2005,ROW(B1294)-ROW($C$3)))=0,"",INDEX(PlansAndNotes!$F$6:$F$2005,ROW(B1294)-ROW($C$3))),"")</f>
        <v/>
      </c>
      <c r="H1294" s="361" t="str">
        <f>IFERROR(IF(LEN(C1294)&gt;0,IF(LEN(INDEX(TasksList!$G$6:$G$1005,MATCH(C1294,TasksList!$B$6:$B$1005,0),1))=0,"",INDEX(TasksList!$G$6:$G$1005,MATCH(C1294,TasksList!$B$6:$B$1005,0),1)),""),"")</f>
        <v/>
      </c>
      <c r="I1294" s="381"/>
      <c r="J1294" s="400"/>
      <c r="K1294" s="400"/>
      <c r="L1294" s="179"/>
      <c r="M1294" s="381"/>
      <c r="N1294" s="362" t="str">
        <f>IFERROR(IF(LEN(INDEX(PlansAndNotes!$D$6:$D$4005,ROW(B1294)-ROW($C$3)))=0,"",INDEX(PlansAndNotes!$D$6:$D$4005,ROW(B1294)-ROW($C$3))),"")</f>
        <v/>
      </c>
      <c r="O1294" s="165" t="str">
        <f t="shared" si="157"/>
        <v/>
      </c>
      <c r="P1294" s="363" t="str">
        <f>IFERROR(IF(LEN(INDEX(PlansAndNotes!$E$6:$E$4005,ROW(B1294)-ROW($C$3)))=0,"",INDEX(PlansAndNotes!$E$6:$E$4005,ROW(B1294)-ROW($C$3))),"")</f>
        <v/>
      </c>
      <c r="Q1294" s="363" t="str">
        <f>IFERROR(IF(LEN(INDEX(PlansAndNotes!$G$6:$G$4005,ROW(B1294)-ROW($C$3)))=0,"",INDEX(PlansAndNotes!$G$6:$G$4005,ROW(B1294)-ROW($C$3))),"")</f>
        <v/>
      </c>
      <c r="R1294" s="361" t="str">
        <f>IFERROR(IF(LEN(D1294)&gt;0,IF(LEN(INDEX(AdressBook!$C$6:$C$25,MATCH(D1294,AdressBook!$B$6:$B$25,0),1))=0,"",INDEX(AdressBook!$C$6:$C$25,MATCH(D1294,AdressBook!$B$6:$B$25,0),1)),""),"")</f>
        <v/>
      </c>
      <c r="S1294" s="165">
        <f>IF(LEN(C1294)&gt;0,IFERROR(IF(MATCH(C1294,C1295:$C$4004,0)&gt;0,-1,ROW(S1294)-ROW($S$3)),ROW(S1294)-ROW($S$3)),-1)</f>
        <v>-1</v>
      </c>
      <c r="T1294" s="165">
        <f t="shared" si="158"/>
        <v>0</v>
      </c>
      <c r="U1294" s="165" t="str">
        <f t="shared" si="159"/>
        <v/>
      </c>
      <c r="V1294" s="165" t="str">
        <f>IFERROR(IF(OR(C1294="",S1294&lt;0),"",IF(SUBTOTAL(3,C1294:C1294)=0,-1,SUBTOTAL(3,$C$4:C1294))),"")</f>
        <v/>
      </c>
      <c r="W1294" s="156" t="str">
        <f t="array" ref="W1294">IF(LEN(C1294)&gt;0,IFERROR(IF(MATCH(C1294,$C$3:$C1293,0)&gt;0,N1294-INDEX($N$3:N1293,SUMPRODUCT(MAX(ROW($C$3:$C1293)*(C1294=$C$3:$C1293)))-2,1),""),""),"")</f>
        <v/>
      </c>
      <c r="X1294" s="156">
        <f t="shared" ca="1" si="160"/>
        <v>1</v>
      </c>
      <c r="Y1294" s="156">
        <f t="shared" ca="1" si="161"/>
        <v>1</v>
      </c>
    </row>
    <row r="1295" spans="2:25" hidden="1" x14ac:dyDescent="0.25">
      <c r="B1295" s="390" t="str">
        <f>IFERROR(IF(LEN(INDEX(PlansAndNotes!$B$6:$B$2005,ROW(A1295)-ROW($B$3)))=0,"",INDEX(PlansAndNotes!$B$6:$B$2005,ROW(A1295)-ROW($B$3))),"")</f>
        <v/>
      </c>
      <c r="C1295" s="361" t="str">
        <f t="shared" si="156"/>
        <v/>
      </c>
      <c r="D1295" s="361" t="str">
        <f>IFERROR(IF(LEN(C1295)&gt;0,IF(LEN(INDEX(TasksList!$C$6:$C$1005,MATCH(C1295,TasksList!$B$6:$B$1005,0),1))=0,"",INDEX(TasksList!$C$6:$C$1005,MATCH(C1295,TasksList!$B$6:$B$1005,0),1)),""),"")</f>
        <v/>
      </c>
      <c r="E1295" s="361" t="str">
        <f>IFERROR(IF(LEN(C1295)&gt;0,IF(LEN(INDEX(TasksList!$F$6:$F$1005,MATCH(C1295,TasksList!$B$6:$B$1005,0),1))=0,"not set!",INDEX(TasksList!$F$6:$F$1005,MATCH(C1295,TasksList!$B$6:$B$1005,0),1)),""),"")</f>
        <v/>
      </c>
      <c r="F1295" s="360" t="str">
        <f>IFERROR(IF(LEN(D1295)&gt;0,IF(LEN(INDEX(AdressBook!$D$6:$D$25,MATCH(D1295,AdressBook!$B$6:$B$25,0),1))=0,"",INDEX(AdressBook!$D$6:$D$25,MATCH(D1295,AdressBook!$B$6:$B$25,0),1)),""),"")</f>
        <v/>
      </c>
      <c r="G1295" s="361" t="str">
        <f>IFERROR(IF(LEN(INDEX(PlansAndNotes!$F$6:$F$2005,ROW(B1295)-ROW($C$3)))=0,"",INDEX(PlansAndNotes!$F$6:$F$2005,ROW(B1295)-ROW($C$3))),"")</f>
        <v/>
      </c>
      <c r="H1295" s="361" t="str">
        <f>IFERROR(IF(LEN(C1295)&gt;0,IF(LEN(INDEX(TasksList!$G$6:$G$1005,MATCH(C1295,TasksList!$B$6:$B$1005,0),1))=0,"",INDEX(TasksList!$G$6:$G$1005,MATCH(C1295,TasksList!$B$6:$B$1005,0),1)),""),"")</f>
        <v/>
      </c>
      <c r="I1295" s="381"/>
      <c r="J1295" s="400"/>
      <c r="K1295" s="400"/>
      <c r="L1295" s="179"/>
      <c r="M1295" s="381"/>
      <c r="N1295" s="362" t="str">
        <f>IFERROR(IF(LEN(INDEX(PlansAndNotes!$D$6:$D$4005,ROW(B1295)-ROW($C$3)))=0,"",INDEX(PlansAndNotes!$D$6:$D$4005,ROW(B1295)-ROW($C$3))),"")</f>
        <v/>
      </c>
      <c r="O1295" s="165" t="str">
        <f t="shared" si="157"/>
        <v/>
      </c>
      <c r="P1295" s="363" t="str">
        <f>IFERROR(IF(LEN(INDEX(PlansAndNotes!$E$6:$E$4005,ROW(B1295)-ROW($C$3)))=0,"",INDEX(PlansAndNotes!$E$6:$E$4005,ROW(B1295)-ROW($C$3))),"")</f>
        <v/>
      </c>
      <c r="Q1295" s="363" t="str">
        <f>IFERROR(IF(LEN(INDEX(PlansAndNotes!$G$6:$G$4005,ROW(B1295)-ROW($C$3)))=0,"",INDEX(PlansAndNotes!$G$6:$G$4005,ROW(B1295)-ROW($C$3))),"")</f>
        <v/>
      </c>
      <c r="R1295" s="361" t="str">
        <f>IFERROR(IF(LEN(D1295)&gt;0,IF(LEN(INDEX(AdressBook!$C$6:$C$25,MATCH(D1295,AdressBook!$B$6:$B$25,0),1))=0,"",INDEX(AdressBook!$C$6:$C$25,MATCH(D1295,AdressBook!$B$6:$B$25,0),1)),""),"")</f>
        <v/>
      </c>
      <c r="S1295" s="165">
        <f>IF(LEN(C1295)&gt;0,IFERROR(IF(MATCH(C1295,C1296:$C$4004,0)&gt;0,-1,ROW(S1295)-ROW($S$3)),ROW(S1295)-ROW($S$3)),-1)</f>
        <v>-1</v>
      </c>
      <c r="T1295" s="165">
        <f t="shared" si="158"/>
        <v>0</v>
      </c>
      <c r="U1295" s="165" t="str">
        <f t="shared" si="159"/>
        <v/>
      </c>
      <c r="V1295" s="165" t="str">
        <f>IFERROR(IF(OR(C1295="",S1295&lt;0),"",IF(SUBTOTAL(3,C1295:C1295)=0,-1,SUBTOTAL(3,$C$4:C1295))),"")</f>
        <v/>
      </c>
      <c r="W1295" s="156" t="str">
        <f t="array" ref="W1295">IF(LEN(C1295)&gt;0,IFERROR(IF(MATCH(C1295,$C$3:$C1294,0)&gt;0,N1295-INDEX($N$3:N1294,SUMPRODUCT(MAX(ROW($C$3:$C1294)*(C1295=$C$3:$C1294)))-2,1),""),""),"")</f>
        <v/>
      </c>
      <c r="X1295" s="156">
        <f t="shared" ca="1" si="160"/>
        <v>1</v>
      </c>
      <c r="Y1295" s="156">
        <f t="shared" ca="1" si="161"/>
        <v>1</v>
      </c>
    </row>
    <row r="1296" spans="2:25" hidden="1" x14ac:dyDescent="0.25">
      <c r="B1296" s="390" t="str">
        <f>IFERROR(IF(LEN(INDEX(PlansAndNotes!$B$6:$B$2005,ROW(A1296)-ROW($B$3)))=0,"",INDEX(PlansAndNotes!$B$6:$B$2005,ROW(A1296)-ROW($B$3))),"")</f>
        <v/>
      </c>
      <c r="C1296" s="361" t="str">
        <f t="shared" si="156"/>
        <v/>
      </c>
      <c r="D1296" s="361" t="str">
        <f>IFERROR(IF(LEN(C1296)&gt;0,IF(LEN(INDEX(TasksList!$C$6:$C$1005,MATCH(C1296,TasksList!$B$6:$B$1005,0),1))=0,"",INDEX(TasksList!$C$6:$C$1005,MATCH(C1296,TasksList!$B$6:$B$1005,0),1)),""),"")</f>
        <v/>
      </c>
      <c r="E1296" s="361" t="str">
        <f>IFERROR(IF(LEN(C1296)&gt;0,IF(LEN(INDEX(TasksList!$F$6:$F$1005,MATCH(C1296,TasksList!$B$6:$B$1005,0),1))=0,"not set!",INDEX(TasksList!$F$6:$F$1005,MATCH(C1296,TasksList!$B$6:$B$1005,0),1)),""),"")</f>
        <v/>
      </c>
      <c r="F1296" s="360" t="str">
        <f>IFERROR(IF(LEN(D1296)&gt;0,IF(LEN(INDEX(AdressBook!$D$6:$D$25,MATCH(D1296,AdressBook!$B$6:$B$25,0),1))=0,"",INDEX(AdressBook!$D$6:$D$25,MATCH(D1296,AdressBook!$B$6:$B$25,0),1)),""),"")</f>
        <v/>
      </c>
      <c r="G1296" s="361" t="str">
        <f>IFERROR(IF(LEN(INDEX(PlansAndNotes!$F$6:$F$2005,ROW(B1296)-ROW($C$3)))=0,"",INDEX(PlansAndNotes!$F$6:$F$2005,ROW(B1296)-ROW($C$3))),"")</f>
        <v/>
      </c>
      <c r="H1296" s="361" t="str">
        <f>IFERROR(IF(LEN(C1296)&gt;0,IF(LEN(INDEX(TasksList!$G$6:$G$1005,MATCH(C1296,TasksList!$B$6:$B$1005,0),1))=0,"",INDEX(TasksList!$G$6:$G$1005,MATCH(C1296,TasksList!$B$6:$B$1005,0),1)),""),"")</f>
        <v/>
      </c>
      <c r="I1296" s="381"/>
      <c r="J1296" s="400"/>
      <c r="K1296" s="400"/>
      <c r="L1296" s="179"/>
      <c r="M1296" s="381"/>
      <c r="N1296" s="362" t="str">
        <f>IFERROR(IF(LEN(INDEX(PlansAndNotes!$D$6:$D$4005,ROW(B1296)-ROW($C$3)))=0,"",INDEX(PlansAndNotes!$D$6:$D$4005,ROW(B1296)-ROW($C$3))),"")</f>
        <v/>
      </c>
      <c r="O1296" s="165" t="str">
        <f t="shared" si="157"/>
        <v/>
      </c>
      <c r="P1296" s="363" t="str">
        <f>IFERROR(IF(LEN(INDEX(PlansAndNotes!$E$6:$E$4005,ROW(B1296)-ROW($C$3)))=0,"",INDEX(PlansAndNotes!$E$6:$E$4005,ROW(B1296)-ROW($C$3))),"")</f>
        <v/>
      </c>
      <c r="Q1296" s="363" t="str">
        <f>IFERROR(IF(LEN(INDEX(PlansAndNotes!$G$6:$G$4005,ROW(B1296)-ROW($C$3)))=0,"",INDEX(PlansAndNotes!$G$6:$G$4005,ROW(B1296)-ROW($C$3))),"")</f>
        <v/>
      </c>
      <c r="R1296" s="361" t="str">
        <f>IFERROR(IF(LEN(D1296)&gt;0,IF(LEN(INDEX(AdressBook!$C$6:$C$25,MATCH(D1296,AdressBook!$B$6:$B$25,0),1))=0,"",INDEX(AdressBook!$C$6:$C$25,MATCH(D1296,AdressBook!$B$6:$B$25,0),1)),""),"")</f>
        <v/>
      </c>
      <c r="S1296" s="165">
        <f>IF(LEN(C1296)&gt;0,IFERROR(IF(MATCH(C1296,C1297:$C$4004,0)&gt;0,-1,ROW(S1296)-ROW($S$3)),ROW(S1296)-ROW($S$3)),-1)</f>
        <v>-1</v>
      </c>
      <c r="T1296" s="165">
        <f t="shared" si="158"/>
        <v>0</v>
      </c>
      <c r="U1296" s="165" t="str">
        <f t="shared" si="159"/>
        <v/>
      </c>
      <c r="V1296" s="165" t="str">
        <f>IFERROR(IF(OR(C1296="",S1296&lt;0),"",IF(SUBTOTAL(3,C1296:C1296)=0,-1,SUBTOTAL(3,$C$4:C1296))),"")</f>
        <v/>
      </c>
      <c r="W1296" s="156" t="str">
        <f t="array" ref="W1296">IF(LEN(C1296)&gt;0,IFERROR(IF(MATCH(C1296,$C$3:$C1295,0)&gt;0,N1296-INDEX($N$3:N1295,SUMPRODUCT(MAX(ROW($C$3:$C1295)*(C1296=$C$3:$C1295)))-2,1),""),""),"")</f>
        <v/>
      </c>
      <c r="X1296" s="156">
        <f t="shared" ca="1" si="160"/>
        <v>1</v>
      </c>
      <c r="Y1296" s="156">
        <f t="shared" ca="1" si="161"/>
        <v>1</v>
      </c>
    </row>
    <row r="1297" spans="2:25" hidden="1" x14ac:dyDescent="0.25">
      <c r="B1297" s="390" t="str">
        <f>IFERROR(IF(LEN(INDEX(PlansAndNotes!$B$6:$B$2005,ROW(A1297)-ROW($B$3)))=0,"",INDEX(PlansAndNotes!$B$6:$B$2005,ROW(A1297)-ROW($B$3))),"")</f>
        <v/>
      </c>
      <c r="C1297" s="361" t="str">
        <f t="shared" si="156"/>
        <v/>
      </c>
      <c r="D1297" s="361" t="str">
        <f>IFERROR(IF(LEN(C1297)&gt;0,IF(LEN(INDEX(TasksList!$C$6:$C$1005,MATCH(C1297,TasksList!$B$6:$B$1005,0),1))=0,"",INDEX(TasksList!$C$6:$C$1005,MATCH(C1297,TasksList!$B$6:$B$1005,0),1)),""),"")</f>
        <v/>
      </c>
      <c r="E1297" s="361" t="str">
        <f>IFERROR(IF(LEN(C1297)&gt;0,IF(LEN(INDEX(TasksList!$F$6:$F$1005,MATCH(C1297,TasksList!$B$6:$B$1005,0),1))=0,"not set!",INDEX(TasksList!$F$6:$F$1005,MATCH(C1297,TasksList!$B$6:$B$1005,0),1)),""),"")</f>
        <v/>
      </c>
      <c r="F1297" s="360" t="str">
        <f>IFERROR(IF(LEN(D1297)&gt;0,IF(LEN(INDEX(AdressBook!$D$6:$D$25,MATCH(D1297,AdressBook!$B$6:$B$25,0),1))=0,"",INDEX(AdressBook!$D$6:$D$25,MATCH(D1297,AdressBook!$B$6:$B$25,0),1)),""),"")</f>
        <v/>
      </c>
      <c r="G1297" s="361" t="str">
        <f>IFERROR(IF(LEN(INDEX(PlansAndNotes!$F$6:$F$2005,ROW(B1297)-ROW($C$3)))=0,"",INDEX(PlansAndNotes!$F$6:$F$2005,ROW(B1297)-ROW($C$3))),"")</f>
        <v/>
      </c>
      <c r="H1297" s="361" t="str">
        <f>IFERROR(IF(LEN(C1297)&gt;0,IF(LEN(INDEX(TasksList!$G$6:$G$1005,MATCH(C1297,TasksList!$B$6:$B$1005,0),1))=0,"",INDEX(TasksList!$G$6:$G$1005,MATCH(C1297,TasksList!$B$6:$B$1005,0),1)),""),"")</f>
        <v/>
      </c>
      <c r="I1297" s="381"/>
      <c r="J1297" s="400"/>
      <c r="K1297" s="400"/>
      <c r="L1297" s="179"/>
      <c r="M1297" s="381"/>
      <c r="N1297" s="362" t="str">
        <f>IFERROR(IF(LEN(INDEX(PlansAndNotes!$D$6:$D$4005,ROW(B1297)-ROW($C$3)))=0,"",INDEX(PlansAndNotes!$D$6:$D$4005,ROW(B1297)-ROW($C$3))),"")</f>
        <v/>
      </c>
      <c r="O1297" s="165" t="str">
        <f t="shared" si="157"/>
        <v/>
      </c>
      <c r="P1297" s="363" t="str">
        <f>IFERROR(IF(LEN(INDEX(PlansAndNotes!$E$6:$E$4005,ROW(B1297)-ROW($C$3)))=0,"",INDEX(PlansAndNotes!$E$6:$E$4005,ROW(B1297)-ROW($C$3))),"")</f>
        <v/>
      </c>
      <c r="Q1297" s="363" t="str">
        <f>IFERROR(IF(LEN(INDEX(PlansAndNotes!$G$6:$G$4005,ROW(B1297)-ROW($C$3)))=0,"",INDEX(PlansAndNotes!$G$6:$G$4005,ROW(B1297)-ROW($C$3))),"")</f>
        <v/>
      </c>
      <c r="R1297" s="361" t="str">
        <f>IFERROR(IF(LEN(D1297)&gt;0,IF(LEN(INDEX(AdressBook!$C$6:$C$25,MATCH(D1297,AdressBook!$B$6:$B$25,0),1))=0,"",INDEX(AdressBook!$C$6:$C$25,MATCH(D1297,AdressBook!$B$6:$B$25,0),1)),""),"")</f>
        <v/>
      </c>
      <c r="S1297" s="165">
        <f>IF(LEN(C1297)&gt;0,IFERROR(IF(MATCH(C1297,C1298:$C$4004,0)&gt;0,-1,ROW(S1297)-ROW($S$3)),ROW(S1297)-ROW($S$3)),-1)</f>
        <v>-1</v>
      </c>
      <c r="T1297" s="165">
        <f t="shared" si="158"/>
        <v>0</v>
      </c>
      <c r="U1297" s="165" t="str">
        <f t="shared" si="159"/>
        <v/>
      </c>
      <c r="V1297" s="165" t="str">
        <f>IFERROR(IF(OR(C1297="",S1297&lt;0),"",IF(SUBTOTAL(3,C1297:C1297)=0,-1,SUBTOTAL(3,$C$4:C1297))),"")</f>
        <v/>
      </c>
      <c r="W1297" s="156" t="str">
        <f t="array" ref="W1297">IF(LEN(C1297)&gt;0,IFERROR(IF(MATCH(C1297,$C$3:$C1296,0)&gt;0,N1297-INDEX($N$3:N1296,SUMPRODUCT(MAX(ROW($C$3:$C1296)*(C1297=$C$3:$C1296)))-2,1),""),""),"")</f>
        <v/>
      </c>
      <c r="X1297" s="156">
        <f t="shared" ca="1" si="160"/>
        <v>1</v>
      </c>
      <c r="Y1297" s="156">
        <f t="shared" ca="1" si="161"/>
        <v>1</v>
      </c>
    </row>
    <row r="1298" spans="2:25" hidden="1" x14ac:dyDescent="0.25">
      <c r="B1298" s="390" t="str">
        <f>IFERROR(IF(LEN(INDEX(PlansAndNotes!$B$6:$B$2005,ROW(A1298)-ROW($B$3)))=0,"",INDEX(PlansAndNotes!$B$6:$B$2005,ROW(A1298)-ROW($B$3))),"")</f>
        <v/>
      </c>
      <c r="C1298" s="361" t="str">
        <f t="shared" si="156"/>
        <v/>
      </c>
      <c r="D1298" s="361" t="str">
        <f>IFERROR(IF(LEN(C1298)&gt;0,IF(LEN(INDEX(TasksList!$C$6:$C$1005,MATCH(C1298,TasksList!$B$6:$B$1005,0),1))=0,"",INDEX(TasksList!$C$6:$C$1005,MATCH(C1298,TasksList!$B$6:$B$1005,0),1)),""),"")</f>
        <v/>
      </c>
      <c r="E1298" s="361" t="str">
        <f>IFERROR(IF(LEN(C1298)&gt;0,IF(LEN(INDEX(TasksList!$F$6:$F$1005,MATCH(C1298,TasksList!$B$6:$B$1005,0),1))=0,"not set!",INDEX(TasksList!$F$6:$F$1005,MATCH(C1298,TasksList!$B$6:$B$1005,0),1)),""),"")</f>
        <v/>
      </c>
      <c r="F1298" s="360" t="str">
        <f>IFERROR(IF(LEN(D1298)&gt;0,IF(LEN(INDEX(AdressBook!$D$6:$D$25,MATCH(D1298,AdressBook!$B$6:$B$25,0),1))=0,"",INDEX(AdressBook!$D$6:$D$25,MATCH(D1298,AdressBook!$B$6:$B$25,0),1)),""),"")</f>
        <v/>
      </c>
      <c r="G1298" s="361" t="str">
        <f>IFERROR(IF(LEN(INDEX(PlansAndNotes!$F$6:$F$2005,ROW(B1298)-ROW($C$3)))=0,"",INDEX(PlansAndNotes!$F$6:$F$2005,ROW(B1298)-ROW($C$3))),"")</f>
        <v/>
      </c>
      <c r="H1298" s="361" t="str">
        <f>IFERROR(IF(LEN(C1298)&gt;0,IF(LEN(INDEX(TasksList!$G$6:$G$1005,MATCH(C1298,TasksList!$B$6:$B$1005,0),1))=0,"",INDEX(TasksList!$G$6:$G$1005,MATCH(C1298,TasksList!$B$6:$B$1005,0),1)),""),"")</f>
        <v/>
      </c>
      <c r="I1298" s="381"/>
      <c r="J1298" s="400"/>
      <c r="K1298" s="400"/>
      <c r="L1298" s="179"/>
      <c r="M1298" s="381"/>
      <c r="N1298" s="362" t="str">
        <f>IFERROR(IF(LEN(INDEX(PlansAndNotes!$D$6:$D$4005,ROW(B1298)-ROW($C$3)))=0,"",INDEX(PlansAndNotes!$D$6:$D$4005,ROW(B1298)-ROW($C$3))),"")</f>
        <v/>
      </c>
      <c r="O1298" s="165" t="str">
        <f t="shared" si="157"/>
        <v/>
      </c>
      <c r="P1298" s="363" t="str">
        <f>IFERROR(IF(LEN(INDEX(PlansAndNotes!$E$6:$E$4005,ROW(B1298)-ROW($C$3)))=0,"",INDEX(PlansAndNotes!$E$6:$E$4005,ROW(B1298)-ROW($C$3))),"")</f>
        <v/>
      </c>
      <c r="Q1298" s="363" t="str">
        <f>IFERROR(IF(LEN(INDEX(PlansAndNotes!$G$6:$G$4005,ROW(B1298)-ROW($C$3)))=0,"",INDEX(PlansAndNotes!$G$6:$G$4005,ROW(B1298)-ROW($C$3))),"")</f>
        <v/>
      </c>
      <c r="R1298" s="361" t="str">
        <f>IFERROR(IF(LEN(D1298)&gt;0,IF(LEN(INDEX(AdressBook!$C$6:$C$25,MATCH(D1298,AdressBook!$B$6:$B$25,0),1))=0,"",INDEX(AdressBook!$C$6:$C$25,MATCH(D1298,AdressBook!$B$6:$B$25,0),1)),""),"")</f>
        <v/>
      </c>
      <c r="S1298" s="165">
        <f>IF(LEN(C1298)&gt;0,IFERROR(IF(MATCH(C1298,C1299:$C$4004,0)&gt;0,-1,ROW(S1298)-ROW($S$3)),ROW(S1298)-ROW($S$3)),-1)</f>
        <v>-1</v>
      </c>
      <c r="T1298" s="165">
        <f t="shared" si="158"/>
        <v>0</v>
      </c>
      <c r="U1298" s="165" t="str">
        <f t="shared" si="159"/>
        <v/>
      </c>
      <c r="V1298" s="165" t="str">
        <f>IFERROR(IF(OR(C1298="",S1298&lt;0),"",IF(SUBTOTAL(3,C1298:C1298)=0,-1,SUBTOTAL(3,$C$4:C1298))),"")</f>
        <v/>
      </c>
      <c r="W1298" s="156" t="str">
        <f t="array" ref="W1298">IF(LEN(C1298)&gt;0,IFERROR(IF(MATCH(C1298,$C$3:$C1297,0)&gt;0,N1298-INDEX($N$3:N1297,SUMPRODUCT(MAX(ROW($C$3:$C1297)*(C1298=$C$3:$C1297)))-2,1),""),""),"")</f>
        <v/>
      </c>
      <c r="X1298" s="156">
        <f t="shared" ca="1" si="160"/>
        <v>1</v>
      </c>
      <c r="Y1298" s="156">
        <f t="shared" ca="1" si="161"/>
        <v>1</v>
      </c>
    </row>
    <row r="1299" spans="2:25" hidden="1" x14ac:dyDescent="0.25">
      <c r="B1299" s="390" t="str">
        <f>IFERROR(IF(LEN(INDEX(PlansAndNotes!$B$6:$B$2005,ROW(A1299)-ROW($B$3)))=0,"",INDEX(PlansAndNotes!$B$6:$B$2005,ROW(A1299)-ROW($B$3))),"")</f>
        <v/>
      </c>
      <c r="C1299" s="361" t="str">
        <f t="shared" si="156"/>
        <v/>
      </c>
      <c r="D1299" s="361" t="str">
        <f>IFERROR(IF(LEN(C1299)&gt;0,IF(LEN(INDEX(TasksList!$C$6:$C$1005,MATCH(C1299,TasksList!$B$6:$B$1005,0),1))=0,"",INDEX(TasksList!$C$6:$C$1005,MATCH(C1299,TasksList!$B$6:$B$1005,0),1)),""),"")</f>
        <v/>
      </c>
      <c r="E1299" s="361" t="str">
        <f>IFERROR(IF(LEN(C1299)&gt;0,IF(LEN(INDEX(TasksList!$F$6:$F$1005,MATCH(C1299,TasksList!$B$6:$B$1005,0),1))=0,"not set!",INDEX(TasksList!$F$6:$F$1005,MATCH(C1299,TasksList!$B$6:$B$1005,0),1)),""),"")</f>
        <v/>
      </c>
      <c r="F1299" s="360" t="str">
        <f>IFERROR(IF(LEN(D1299)&gt;0,IF(LEN(INDEX(AdressBook!$D$6:$D$25,MATCH(D1299,AdressBook!$B$6:$B$25,0),1))=0,"",INDEX(AdressBook!$D$6:$D$25,MATCH(D1299,AdressBook!$B$6:$B$25,0),1)),""),"")</f>
        <v/>
      </c>
      <c r="G1299" s="361" t="str">
        <f>IFERROR(IF(LEN(INDEX(PlansAndNotes!$F$6:$F$2005,ROW(B1299)-ROW($C$3)))=0,"",INDEX(PlansAndNotes!$F$6:$F$2005,ROW(B1299)-ROW($C$3))),"")</f>
        <v/>
      </c>
      <c r="H1299" s="361" t="str">
        <f>IFERROR(IF(LEN(C1299)&gt;0,IF(LEN(INDEX(TasksList!$G$6:$G$1005,MATCH(C1299,TasksList!$B$6:$B$1005,0),1))=0,"",INDEX(TasksList!$G$6:$G$1005,MATCH(C1299,TasksList!$B$6:$B$1005,0),1)),""),"")</f>
        <v/>
      </c>
      <c r="I1299" s="381"/>
      <c r="J1299" s="400"/>
      <c r="K1299" s="400"/>
      <c r="L1299" s="179"/>
      <c r="M1299" s="381"/>
      <c r="N1299" s="362" t="str">
        <f>IFERROR(IF(LEN(INDEX(PlansAndNotes!$D$6:$D$4005,ROW(B1299)-ROW($C$3)))=0,"",INDEX(PlansAndNotes!$D$6:$D$4005,ROW(B1299)-ROW($C$3))),"")</f>
        <v/>
      </c>
      <c r="O1299" s="165" t="str">
        <f t="shared" si="157"/>
        <v/>
      </c>
      <c r="P1299" s="363" t="str">
        <f>IFERROR(IF(LEN(INDEX(PlansAndNotes!$E$6:$E$4005,ROW(B1299)-ROW($C$3)))=0,"",INDEX(PlansAndNotes!$E$6:$E$4005,ROW(B1299)-ROW($C$3))),"")</f>
        <v/>
      </c>
      <c r="Q1299" s="363" t="str">
        <f>IFERROR(IF(LEN(INDEX(PlansAndNotes!$G$6:$G$4005,ROW(B1299)-ROW($C$3)))=0,"",INDEX(PlansAndNotes!$G$6:$G$4005,ROW(B1299)-ROW($C$3))),"")</f>
        <v/>
      </c>
      <c r="R1299" s="361" t="str">
        <f>IFERROR(IF(LEN(D1299)&gt;0,IF(LEN(INDEX(AdressBook!$C$6:$C$25,MATCH(D1299,AdressBook!$B$6:$B$25,0),1))=0,"",INDEX(AdressBook!$C$6:$C$25,MATCH(D1299,AdressBook!$B$6:$B$25,0),1)),""),"")</f>
        <v/>
      </c>
      <c r="S1299" s="165">
        <f>IF(LEN(C1299)&gt;0,IFERROR(IF(MATCH(C1299,C1300:$C$4004,0)&gt;0,-1,ROW(S1299)-ROW($S$3)),ROW(S1299)-ROW($S$3)),-1)</f>
        <v>-1</v>
      </c>
      <c r="T1299" s="165">
        <f t="shared" si="158"/>
        <v>0</v>
      </c>
      <c r="U1299" s="165" t="str">
        <f t="shared" si="159"/>
        <v/>
      </c>
      <c r="V1299" s="165" t="str">
        <f>IFERROR(IF(OR(C1299="",S1299&lt;0),"",IF(SUBTOTAL(3,C1299:C1299)=0,-1,SUBTOTAL(3,$C$4:C1299))),"")</f>
        <v/>
      </c>
      <c r="W1299" s="156" t="str">
        <f t="array" ref="W1299">IF(LEN(C1299)&gt;0,IFERROR(IF(MATCH(C1299,$C$3:$C1298,0)&gt;0,N1299-INDEX($N$3:N1298,SUMPRODUCT(MAX(ROW($C$3:$C1298)*(C1299=$C$3:$C1298)))-2,1),""),""),"")</f>
        <v/>
      </c>
      <c r="X1299" s="156">
        <f t="shared" ca="1" si="160"/>
        <v>1</v>
      </c>
      <c r="Y1299" s="156">
        <f t="shared" ca="1" si="161"/>
        <v>1</v>
      </c>
    </row>
    <row r="1300" spans="2:25" hidden="1" x14ac:dyDescent="0.25">
      <c r="B1300" s="390" t="str">
        <f>IFERROR(IF(LEN(INDEX(PlansAndNotes!$B$6:$B$2005,ROW(A1300)-ROW($B$3)))=0,"",INDEX(PlansAndNotes!$B$6:$B$2005,ROW(A1300)-ROW($B$3))),"")</f>
        <v/>
      </c>
      <c r="C1300" s="361" t="str">
        <f t="shared" si="156"/>
        <v/>
      </c>
      <c r="D1300" s="361" t="str">
        <f>IFERROR(IF(LEN(C1300)&gt;0,IF(LEN(INDEX(TasksList!$C$6:$C$1005,MATCH(C1300,TasksList!$B$6:$B$1005,0),1))=0,"",INDEX(TasksList!$C$6:$C$1005,MATCH(C1300,TasksList!$B$6:$B$1005,0),1)),""),"")</f>
        <v/>
      </c>
      <c r="E1300" s="361" t="str">
        <f>IFERROR(IF(LEN(C1300)&gt;0,IF(LEN(INDEX(TasksList!$F$6:$F$1005,MATCH(C1300,TasksList!$B$6:$B$1005,0),1))=0,"not set!",INDEX(TasksList!$F$6:$F$1005,MATCH(C1300,TasksList!$B$6:$B$1005,0),1)),""),"")</f>
        <v/>
      </c>
      <c r="F1300" s="360" t="str">
        <f>IFERROR(IF(LEN(D1300)&gt;0,IF(LEN(INDEX(AdressBook!$D$6:$D$25,MATCH(D1300,AdressBook!$B$6:$B$25,0),1))=0,"",INDEX(AdressBook!$D$6:$D$25,MATCH(D1300,AdressBook!$B$6:$B$25,0),1)),""),"")</f>
        <v/>
      </c>
      <c r="G1300" s="361" t="str">
        <f>IFERROR(IF(LEN(INDEX(PlansAndNotes!$F$6:$F$2005,ROW(B1300)-ROW($C$3)))=0,"",INDEX(PlansAndNotes!$F$6:$F$2005,ROW(B1300)-ROW($C$3))),"")</f>
        <v/>
      </c>
      <c r="H1300" s="361" t="str">
        <f>IFERROR(IF(LEN(C1300)&gt;0,IF(LEN(INDEX(TasksList!$G$6:$G$1005,MATCH(C1300,TasksList!$B$6:$B$1005,0),1))=0,"",INDEX(TasksList!$G$6:$G$1005,MATCH(C1300,TasksList!$B$6:$B$1005,0),1)),""),"")</f>
        <v/>
      </c>
      <c r="I1300" s="381"/>
      <c r="J1300" s="400"/>
      <c r="K1300" s="400"/>
      <c r="L1300" s="179"/>
      <c r="M1300" s="381"/>
      <c r="N1300" s="362" t="str">
        <f>IFERROR(IF(LEN(INDEX(PlansAndNotes!$D$6:$D$4005,ROW(B1300)-ROW($C$3)))=0,"",INDEX(PlansAndNotes!$D$6:$D$4005,ROW(B1300)-ROW($C$3))),"")</f>
        <v/>
      </c>
      <c r="O1300" s="165" t="str">
        <f t="shared" si="157"/>
        <v/>
      </c>
      <c r="P1300" s="363" t="str">
        <f>IFERROR(IF(LEN(INDEX(PlansAndNotes!$E$6:$E$4005,ROW(B1300)-ROW($C$3)))=0,"",INDEX(PlansAndNotes!$E$6:$E$4005,ROW(B1300)-ROW($C$3))),"")</f>
        <v/>
      </c>
      <c r="Q1300" s="363" t="str">
        <f>IFERROR(IF(LEN(INDEX(PlansAndNotes!$G$6:$G$4005,ROW(B1300)-ROW($C$3)))=0,"",INDEX(PlansAndNotes!$G$6:$G$4005,ROW(B1300)-ROW($C$3))),"")</f>
        <v/>
      </c>
      <c r="R1300" s="361" t="str">
        <f>IFERROR(IF(LEN(D1300)&gt;0,IF(LEN(INDEX(AdressBook!$C$6:$C$25,MATCH(D1300,AdressBook!$B$6:$B$25,0),1))=0,"",INDEX(AdressBook!$C$6:$C$25,MATCH(D1300,AdressBook!$B$6:$B$25,0),1)),""),"")</f>
        <v/>
      </c>
      <c r="S1300" s="165">
        <f>IF(LEN(C1300)&gt;0,IFERROR(IF(MATCH(C1300,C1301:$C$4004,0)&gt;0,-1,ROW(S1300)-ROW($S$3)),ROW(S1300)-ROW($S$3)),-1)</f>
        <v>-1</v>
      </c>
      <c r="T1300" s="165">
        <f t="shared" si="158"/>
        <v>0</v>
      </c>
      <c r="U1300" s="165" t="str">
        <f t="shared" si="159"/>
        <v/>
      </c>
      <c r="V1300" s="165" t="str">
        <f>IFERROR(IF(OR(C1300="",S1300&lt;0),"",IF(SUBTOTAL(3,C1300:C1300)=0,-1,SUBTOTAL(3,$C$4:C1300))),"")</f>
        <v/>
      </c>
      <c r="W1300" s="156" t="str">
        <f t="array" ref="W1300">IF(LEN(C1300)&gt;0,IFERROR(IF(MATCH(C1300,$C$3:$C1299,0)&gt;0,N1300-INDEX($N$3:N1299,SUMPRODUCT(MAX(ROW($C$3:$C1299)*(C1300=$C$3:$C1299)))-2,1),""),""),"")</f>
        <v/>
      </c>
      <c r="X1300" s="156">
        <f t="shared" ca="1" si="160"/>
        <v>1</v>
      </c>
      <c r="Y1300" s="156">
        <f t="shared" ca="1" si="161"/>
        <v>1</v>
      </c>
    </row>
    <row r="1301" spans="2:25" hidden="1" x14ac:dyDescent="0.25">
      <c r="B1301" s="390" t="str">
        <f>IFERROR(IF(LEN(INDEX(PlansAndNotes!$B$6:$B$2005,ROW(A1301)-ROW($B$3)))=0,"",INDEX(PlansAndNotes!$B$6:$B$2005,ROW(A1301)-ROW($B$3))),"")</f>
        <v/>
      </c>
      <c r="C1301" s="361" t="str">
        <f t="shared" si="156"/>
        <v/>
      </c>
      <c r="D1301" s="361" t="str">
        <f>IFERROR(IF(LEN(C1301)&gt;0,IF(LEN(INDEX(TasksList!$C$6:$C$1005,MATCH(C1301,TasksList!$B$6:$B$1005,0),1))=0,"",INDEX(TasksList!$C$6:$C$1005,MATCH(C1301,TasksList!$B$6:$B$1005,0),1)),""),"")</f>
        <v/>
      </c>
      <c r="E1301" s="361" t="str">
        <f>IFERROR(IF(LEN(C1301)&gt;0,IF(LEN(INDEX(TasksList!$F$6:$F$1005,MATCH(C1301,TasksList!$B$6:$B$1005,0),1))=0,"not set!",INDEX(TasksList!$F$6:$F$1005,MATCH(C1301,TasksList!$B$6:$B$1005,0),1)),""),"")</f>
        <v/>
      </c>
      <c r="F1301" s="360" t="str">
        <f>IFERROR(IF(LEN(D1301)&gt;0,IF(LEN(INDEX(AdressBook!$D$6:$D$25,MATCH(D1301,AdressBook!$B$6:$B$25,0),1))=0,"",INDEX(AdressBook!$D$6:$D$25,MATCH(D1301,AdressBook!$B$6:$B$25,0),1)),""),"")</f>
        <v/>
      </c>
      <c r="G1301" s="361" t="str">
        <f>IFERROR(IF(LEN(INDEX(PlansAndNotes!$F$6:$F$2005,ROW(B1301)-ROW($C$3)))=0,"",INDEX(PlansAndNotes!$F$6:$F$2005,ROW(B1301)-ROW($C$3))),"")</f>
        <v/>
      </c>
      <c r="H1301" s="361" t="str">
        <f>IFERROR(IF(LEN(C1301)&gt;0,IF(LEN(INDEX(TasksList!$G$6:$G$1005,MATCH(C1301,TasksList!$B$6:$B$1005,0),1))=0,"",INDEX(TasksList!$G$6:$G$1005,MATCH(C1301,TasksList!$B$6:$B$1005,0),1)),""),"")</f>
        <v/>
      </c>
      <c r="I1301" s="381"/>
      <c r="J1301" s="400"/>
      <c r="K1301" s="400"/>
      <c r="L1301" s="179"/>
      <c r="M1301" s="381"/>
      <c r="N1301" s="362" t="str">
        <f>IFERROR(IF(LEN(INDEX(PlansAndNotes!$D$6:$D$4005,ROW(B1301)-ROW($C$3)))=0,"",INDEX(PlansAndNotes!$D$6:$D$4005,ROW(B1301)-ROW($C$3))),"")</f>
        <v/>
      </c>
      <c r="O1301" s="165" t="str">
        <f t="shared" si="157"/>
        <v/>
      </c>
      <c r="P1301" s="363" t="str">
        <f>IFERROR(IF(LEN(INDEX(PlansAndNotes!$E$6:$E$4005,ROW(B1301)-ROW($C$3)))=0,"",INDEX(PlansAndNotes!$E$6:$E$4005,ROW(B1301)-ROW($C$3))),"")</f>
        <v/>
      </c>
      <c r="Q1301" s="363" t="str">
        <f>IFERROR(IF(LEN(INDEX(PlansAndNotes!$G$6:$G$4005,ROW(B1301)-ROW($C$3)))=0,"",INDEX(PlansAndNotes!$G$6:$G$4005,ROW(B1301)-ROW($C$3))),"")</f>
        <v/>
      </c>
      <c r="R1301" s="361" t="str">
        <f>IFERROR(IF(LEN(D1301)&gt;0,IF(LEN(INDEX(AdressBook!$C$6:$C$25,MATCH(D1301,AdressBook!$B$6:$B$25,0),1))=0,"",INDEX(AdressBook!$C$6:$C$25,MATCH(D1301,AdressBook!$B$6:$B$25,0),1)),""),"")</f>
        <v/>
      </c>
      <c r="S1301" s="165">
        <f>IF(LEN(C1301)&gt;0,IFERROR(IF(MATCH(C1301,C1302:$C$4004,0)&gt;0,-1,ROW(S1301)-ROW($S$3)),ROW(S1301)-ROW($S$3)),-1)</f>
        <v>-1</v>
      </c>
      <c r="T1301" s="165">
        <f t="shared" si="158"/>
        <v>0</v>
      </c>
      <c r="U1301" s="165" t="str">
        <f t="shared" si="159"/>
        <v/>
      </c>
      <c r="V1301" s="165" t="str">
        <f>IFERROR(IF(OR(C1301="",S1301&lt;0),"",IF(SUBTOTAL(3,C1301:C1301)=0,-1,SUBTOTAL(3,$C$4:C1301))),"")</f>
        <v/>
      </c>
      <c r="W1301" s="156" t="str">
        <f t="array" ref="W1301">IF(LEN(C1301)&gt;0,IFERROR(IF(MATCH(C1301,$C$3:$C1300,0)&gt;0,N1301-INDEX($N$3:N1300,SUMPRODUCT(MAX(ROW($C$3:$C1300)*(C1301=$C$3:$C1300)))-2,1),""),""),"")</f>
        <v/>
      </c>
      <c r="X1301" s="156">
        <f t="shared" ca="1" si="160"/>
        <v>1</v>
      </c>
      <c r="Y1301" s="156">
        <f t="shared" ca="1" si="161"/>
        <v>1</v>
      </c>
    </row>
    <row r="1302" spans="2:25" hidden="1" x14ac:dyDescent="0.25">
      <c r="B1302" s="390" t="str">
        <f>IFERROR(IF(LEN(INDEX(PlansAndNotes!$B$6:$B$2005,ROW(A1302)-ROW($B$3)))=0,"",INDEX(PlansAndNotes!$B$6:$B$2005,ROW(A1302)-ROW($B$3))),"")</f>
        <v/>
      </c>
      <c r="C1302" s="361" t="str">
        <f t="shared" si="156"/>
        <v/>
      </c>
      <c r="D1302" s="361" t="str">
        <f>IFERROR(IF(LEN(C1302)&gt;0,IF(LEN(INDEX(TasksList!$C$6:$C$1005,MATCH(C1302,TasksList!$B$6:$B$1005,0),1))=0,"",INDEX(TasksList!$C$6:$C$1005,MATCH(C1302,TasksList!$B$6:$B$1005,0),1)),""),"")</f>
        <v/>
      </c>
      <c r="E1302" s="361" t="str">
        <f>IFERROR(IF(LEN(C1302)&gt;0,IF(LEN(INDEX(TasksList!$F$6:$F$1005,MATCH(C1302,TasksList!$B$6:$B$1005,0),1))=0,"not set!",INDEX(TasksList!$F$6:$F$1005,MATCH(C1302,TasksList!$B$6:$B$1005,0),1)),""),"")</f>
        <v/>
      </c>
      <c r="F1302" s="360" t="str">
        <f>IFERROR(IF(LEN(D1302)&gt;0,IF(LEN(INDEX(AdressBook!$D$6:$D$25,MATCH(D1302,AdressBook!$B$6:$B$25,0),1))=0,"",INDEX(AdressBook!$D$6:$D$25,MATCH(D1302,AdressBook!$B$6:$B$25,0),1)),""),"")</f>
        <v/>
      </c>
      <c r="G1302" s="361" t="str">
        <f>IFERROR(IF(LEN(INDEX(PlansAndNotes!$F$6:$F$2005,ROW(B1302)-ROW($C$3)))=0,"",INDEX(PlansAndNotes!$F$6:$F$2005,ROW(B1302)-ROW($C$3))),"")</f>
        <v/>
      </c>
      <c r="H1302" s="361" t="str">
        <f>IFERROR(IF(LEN(C1302)&gt;0,IF(LEN(INDEX(TasksList!$G$6:$G$1005,MATCH(C1302,TasksList!$B$6:$B$1005,0),1))=0,"",INDEX(TasksList!$G$6:$G$1005,MATCH(C1302,TasksList!$B$6:$B$1005,0),1)),""),"")</f>
        <v/>
      </c>
      <c r="I1302" s="381"/>
      <c r="J1302" s="400"/>
      <c r="K1302" s="400"/>
      <c r="L1302" s="179"/>
      <c r="M1302" s="381"/>
      <c r="N1302" s="362" t="str">
        <f>IFERROR(IF(LEN(INDEX(PlansAndNotes!$D$6:$D$4005,ROW(B1302)-ROW($C$3)))=0,"",INDEX(PlansAndNotes!$D$6:$D$4005,ROW(B1302)-ROW($C$3))),"")</f>
        <v/>
      </c>
      <c r="O1302" s="165" t="str">
        <f t="shared" si="157"/>
        <v/>
      </c>
      <c r="P1302" s="363" t="str">
        <f>IFERROR(IF(LEN(INDEX(PlansAndNotes!$E$6:$E$4005,ROW(B1302)-ROW($C$3)))=0,"",INDEX(PlansAndNotes!$E$6:$E$4005,ROW(B1302)-ROW($C$3))),"")</f>
        <v/>
      </c>
      <c r="Q1302" s="363" t="str">
        <f>IFERROR(IF(LEN(INDEX(PlansAndNotes!$G$6:$G$4005,ROW(B1302)-ROW($C$3)))=0,"",INDEX(PlansAndNotes!$G$6:$G$4005,ROW(B1302)-ROW($C$3))),"")</f>
        <v/>
      </c>
      <c r="R1302" s="361" t="str">
        <f>IFERROR(IF(LEN(D1302)&gt;0,IF(LEN(INDEX(AdressBook!$C$6:$C$25,MATCH(D1302,AdressBook!$B$6:$B$25,0),1))=0,"",INDEX(AdressBook!$C$6:$C$25,MATCH(D1302,AdressBook!$B$6:$B$25,0),1)),""),"")</f>
        <v/>
      </c>
      <c r="S1302" s="165">
        <f>IF(LEN(C1302)&gt;0,IFERROR(IF(MATCH(C1302,C1303:$C$4004,0)&gt;0,-1,ROW(S1302)-ROW($S$3)),ROW(S1302)-ROW($S$3)),-1)</f>
        <v>-1</v>
      </c>
      <c r="T1302" s="165">
        <f t="shared" si="158"/>
        <v>0</v>
      </c>
      <c r="U1302" s="165" t="str">
        <f t="shared" si="159"/>
        <v/>
      </c>
      <c r="V1302" s="165" t="str">
        <f>IFERROR(IF(OR(C1302="",S1302&lt;0),"",IF(SUBTOTAL(3,C1302:C1302)=0,-1,SUBTOTAL(3,$C$4:C1302))),"")</f>
        <v/>
      </c>
      <c r="W1302" s="156" t="str">
        <f t="array" ref="W1302">IF(LEN(C1302)&gt;0,IFERROR(IF(MATCH(C1302,$C$3:$C1301,0)&gt;0,N1302-INDEX($N$3:N1301,SUMPRODUCT(MAX(ROW($C$3:$C1301)*(C1302=$C$3:$C1301)))-2,1),""),""),"")</f>
        <v/>
      </c>
      <c r="X1302" s="156">
        <f t="shared" ca="1" si="160"/>
        <v>1</v>
      </c>
      <c r="Y1302" s="156">
        <f t="shared" ca="1" si="161"/>
        <v>1</v>
      </c>
    </row>
    <row r="1303" spans="2:25" hidden="1" x14ac:dyDescent="0.25">
      <c r="B1303" s="390" t="str">
        <f>IFERROR(IF(LEN(INDEX(PlansAndNotes!$B$6:$B$2005,ROW(A1303)-ROW($B$3)))=0,"",INDEX(PlansAndNotes!$B$6:$B$2005,ROW(A1303)-ROW($B$3))),"")</f>
        <v/>
      </c>
      <c r="C1303" s="361" t="str">
        <f t="shared" si="156"/>
        <v/>
      </c>
      <c r="D1303" s="361" t="str">
        <f>IFERROR(IF(LEN(C1303)&gt;0,IF(LEN(INDEX(TasksList!$C$6:$C$1005,MATCH(C1303,TasksList!$B$6:$B$1005,0),1))=0,"",INDEX(TasksList!$C$6:$C$1005,MATCH(C1303,TasksList!$B$6:$B$1005,0),1)),""),"")</f>
        <v/>
      </c>
      <c r="E1303" s="361" t="str">
        <f>IFERROR(IF(LEN(C1303)&gt;0,IF(LEN(INDEX(TasksList!$F$6:$F$1005,MATCH(C1303,TasksList!$B$6:$B$1005,0),1))=0,"not set!",INDEX(TasksList!$F$6:$F$1005,MATCH(C1303,TasksList!$B$6:$B$1005,0),1)),""),"")</f>
        <v/>
      </c>
      <c r="F1303" s="360" t="str">
        <f>IFERROR(IF(LEN(D1303)&gt;0,IF(LEN(INDEX(AdressBook!$D$6:$D$25,MATCH(D1303,AdressBook!$B$6:$B$25,0),1))=0,"",INDEX(AdressBook!$D$6:$D$25,MATCH(D1303,AdressBook!$B$6:$B$25,0),1)),""),"")</f>
        <v/>
      </c>
      <c r="G1303" s="361" t="str">
        <f>IFERROR(IF(LEN(INDEX(PlansAndNotes!$F$6:$F$2005,ROW(B1303)-ROW($C$3)))=0,"",INDEX(PlansAndNotes!$F$6:$F$2005,ROW(B1303)-ROW($C$3))),"")</f>
        <v/>
      </c>
      <c r="H1303" s="361" t="str">
        <f>IFERROR(IF(LEN(C1303)&gt;0,IF(LEN(INDEX(TasksList!$G$6:$G$1005,MATCH(C1303,TasksList!$B$6:$B$1005,0),1))=0,"",INDEX(TasksList!$G$6:$G$1005,MATCH(C1303,TasksList!$B$6:$B$1005,0),1)),""),"")</f>
        <v/>
      </c>
      <c r="I1303" s="381"/>
      <c r="J1303" s="400"/>
      <c r="K1303" s="400"/>
      <c r="L1303" s="179"/>
      <c r="M1303" s="381"/>
      <c r="N1303" s="362" t="str">
        <f>IFERROR(IF(LEN(INDEX(PlansAndNotes!$D$6:$D$4005,ROW(B1303)-ROW($C$3)))=0,"",INDEX(PlansAndNotes!$D$6:$D$4005,ROW(B1303)-ROW($C$3))),"")</f>
        <v/>
      </c>
      <c r="O1303" s="165" t="str">
        <f t="shared" si="157"/>
        <v/>
      </c>
      <c r="P1303" s="363" t="str">
        <f>IFERROR(IF(LEN(INDEX(PlansAndNotes!$E$6:$E$4005,ROW(B1303)-ROW($C$3)))=0,"",INDEX(PlansAndNotes!$E$6:$E$4005,ROW(B1303)-ROW($C$3))),"")</f>
        <v/>
      </c>
      <c r="Q1303" s="363" t="str">
        <f>IFERROR(IF(LEN(INDEX(PlansAndNotes!$G$6:$G$4005,ROW(B1303)-ROW($C$3)))=0,"",INDEX(PlansAndNotes!$G$6:$G$4005,ROW(B1303)-ROW($C$3))),"")</f>
        <v/>
      </c>
      <c r="R1303" s="361" t="str">
        <f>IFERROR(IF(LEN(D1303)&gt;0,IF(LEN(INDEX(AdressBook!$C$6:$C$25,MATCH(D1303,AdressBook!$B$6:$B$25,0),1))=0,"",INDEX(AdressBook!$C$6:$C$25,MATCH(D1303,AdressBook!$B$6:$B$25,0),1)),""),"")</f>
        <v/>
      </c>
      <c r="S1303" s="165">
        <f>IF(LEN(C1303)&gt;0,IFERROR(IF(MATCH(C1303,C1304:$C$4004,0)&gt;0,-1,ROW(S1303)-ROW($S$3)),ROW(S1303)-ROW($S$3)),-1)</f>
        <v>-1</v>
      </c>
      <c r="T1303" s="165">
        <f t="shared" si="158"/>
        <v>0</v>
      </c>
      <c r="U1303" s="165" t="str">
        <f t="shared" si="159"/>
        <v/>
      </c>
      <c r="V1303" s="165" t="str">
        <f>IFERROR(IF(OR(C1303="",S1303&lt;0),"",IF(SUBTOTAL(3,C1303:C1303)=0,-1,SUBTOTAL(3,$C$4:C1303))),"")</f>
        <v/>
      </c>
      <c r="W1303" s="156" t="str">
        <f t="array" ref="W1303">IF(LEN(C1303)&gt;0,IFERROR(IF(MATCH(C1303,$C$3:$C1302,0)&gt;0,N1303-INDEX($N$3:N1302,SUMPRODUCT(MAX(ROW($C$3:$C1302)*(C1303=$C$3:$C1302)))-2,1),""),""),"")</f>
        <v/>
      </c>
      <c r="X1303" s="156">
        <f t="shared" ca="1" si="160"/>
        <v>1</v>
      </c>
      <c r="Y1303" s="156">
        <f t="shared" ca="1" si="161"/>
        <v>1</v>
      </c>
    </row>
    <row r="1304" spans="2:25" hidden="1" x14ac:dyDescent="0.25">
      <c r="B1304" s="390" t="str">
        <f>IFERROR(IF(LEN(INDEX(PlansAndNotes!$B$6:$B$2005,ROW(A1304)-ROW($B$3)))=0,"",INDEX(PlansAndNotes!$B$6:$B$2005,ROW(A1304)-ROW($B$3))),"")</f>
        <v/>
      </c>
      <c r="C1304" s="361" t="str">
        <f t="shared" si="156"/>
        <v/>
      </c>
      <c r="D1304" s="361" t="str">
        <f>IFERROR(IF(LEN(C1304)&gt;0,IF(LEN(INDEX(TasksList!$C$6:$C$1005,MATCH(C1304,TasksList!$B$6:$B$1005,0),1))=0,"",INDEX(TasksList!$C$6:$C$1005,MATCH(C1304,TasksList!$B$6:$B$1005,0),1)),""),"")</f>
        <v/>
      </c>
      <c r="E1304" s="361" t="str">
        <f>IFERROR(IF(LEN(C1304)&gt;0,IF(LEN(INDEX(TasksList!$F$6:$F$1005,MATCH(C1304,TasksList!$B$6:$B$1005,0),1))=0,"not set!",INDEX(TasksList!$F$6:$F$1005,MATCH(C1304,TasksList!$B$6:$B$1005,0),1)),""),"")</f>
        <v/>
      </c>
      <c r="F1304" s="360" t="str">
        <f>IFERROR(IF(LEN(D1304)&gt;0,IF(LEN(INDEX(AdressBook!$D$6:$D$25,MATCH(D1304,AdressBook!$B$6:$B$25,0),1))=0,"",INDEX(AdressBook!$D$6:$D$25,MATCH(D1304,AdressBook!$B$6:$B$25,0),1)),""),"")</f>
        <v/>
      </c>
      <c r="G1304" s="361" t="str">
        <f>IFERROR(IF(LEN(INDEX(PlansAndNotes!$F$6:$F$2005,ROW(B1304)-ROW($C$3)))=0,"",INDEX(PlansAndNotes!$F$6:$F$2005,ROW(B1304)-ROW($C$3))),"")</f>
        <v/>
      </c>
      <c r="H1304" s="361" t="str">
        <f>IFERROR(IF(LEN(C1304)&gt;0,IF(LEN(INDEX(TasksList!$G$6:$G$1005,MATCH(C1304,TasksList!$B$6:$B$1005,0),1))=0,"",INDEX(TasksList!$G$6:$G$1005,MATCH(C1304,TasksList!$B$6:$B$1005,0),1)),""),"")</f>
        <v/>
      </c>
      <c r="I1304" s="381"/>
      <c r="J1304" s="400"/>
      <c r="K1304" s="400"/>
      <c r="L1304" s="179"/>
      <c r="M1304" s="381"/>
      <c r="N1304" s="362" t="str">
        <f>IFERROR(IF(LEN(INDEX(PlansAndNotes!$D$6:$D$4005,ROW(B1304)-ROW($C$3)))=0,"",INDEX(PlansAndNotes!$D$6:$D$4005,ROW(B1304)-ROW($C$3))),"")</f>
        <v/>
      </c>
      <c r="O1304" s="165" t="str">
        <f t="shared" si="157"/>
        <v/>
      </c>
      <c r="P1304" s="363" t="str">
        <f>IFERROR(IF(LEN(INDEX(PlansAndNotes!$E$6:$E$4005,ROW(B1304)-ROW($C$3)))=0,"",INDEX(PlansAndNotes!$E$6:$E$4005,ROW(B1304)-ROW($C$3))),"")</f>
        <v/>
      </c>
      <c r="Q1304" s="363" t="str">
        <f>IFERROR(IF(LEN(INDEX(PlansAndNotes!$G$6:$G$4005,ROW(B1304)-ROW($C$3)))=0,"",INDEX(PlansAndNotes!$G$6:$G$4005,ROW(B1304)-ROW($C$3))),"")</f>
        <v/>
      </c>
      <c r="R1304" s="361" t="str">
        <f>IFERROR(IF(LEN(D1304)&gt;0,IF(LEN(INDEX(AdressBook!$C$6:$C$25,MATCH(D1304,AdressBook!$B$6:$B$25,0),1))=0,"",INDEX(AdressBook!$C$6:$C$25,MATCH(D1304,AdressBook!$B$6:$B$25,0),1)),""),"")</f>
        <v/>
      </c>
      <c r="S1304" s="165">
        <f>IF(LEN(C1304)&gt;0,IFERROR(IF(MATCH(C1304,C1305:$C$4004,0)&gt;0,-1,ROW(S1304)-ROW($S$3)),ROW(S1304)-ROW($S$3)),-1)</f>
        <v>-1</v>
      </c>
      <c r="T1304" s="165">
        <f t="shared" si="158"/>
        <v>0</v>
      </c>
      <c r="U1304" s="165" t="str">
        <f t="shared" si="159"/>
        <v/>
      </c>
      <c r="V1304" s="165" t="str">
        <f>IFERROR(IF(OR(C1304="",S1304&lt;0),"",IF(SUBTOTAL(3,C1304:C1304)=0,-1,SUBTOTAL(3,$C$4:C1304))),"")</f>
        <v/>
      </c>
      <c r="W1304" s="156" t="str">
        <f t="array" ref="W1304">IF(LEN(C1304)&gt;0,IFERROR(IF(MATCH(C1304,$C$3:$C1303,0)&gt;0,N1304-INDEX($N$3:N1303,SUMPRODUCT(MAX(ROW($C$3:$C1303)*(C1304=$C$3:$C1303)))-2,1),""),""),"")</f>
        <v/>
      </c>
      <c r="X1304" s="156">
        <f t="shared" ca="1" si="160"/>
        <v>1</v>
      </c>
      <c r="Y1304" s="156">
        <f t="shared" ca="1" si="161"/>
        <v>1</v>
      </c>
    </row>
    <row r="1305" spans="2:25" hidden="1" x14ac:dyDescent="0.25">
      <c r="B1305" s="390" t="str">
        <f>IFERROR(IF(LEN(INDEX(PlansAndNotes!$B$6:$B$2005,ROW(A1305)-ROW($B$3)))=0,"",INDEX(PlansAndNotes!$B$6:$B$2005,ROW(A1305)-ROW($B$3))),"")</f>
        <v/>
      </c>
      <c r="C1305" s="361" t="str">
        <f t="shared" si="156"/>
        <v/>
      </c>
      <c r="D1305" s="361" t="str">
        <f>IFERROR(IF(LEN(C1305)&gt;0,IF(LEN(INDEX(TasksList!$C$6:$C$1005,MATCH(C1305,TasksList!$B$6:$B$1005,0),1))=0,"",INDEX(TasksList!$C$6:$C$1005,MATCH(C1305,TasksList!$B$6:$B$1005,0),1)),""),"")</f>
        <v/>
      </c>
      <c r="E1305" s="361" t="str">
        <f>IFERROR(IF(LEN(C1305)&gt;0,IF(LEN(INDEX(TasksList!$F$6:$F$1005,MATCH(C1305,TasksList!$B$6:$B$1005,0),1))=0,"not set!",INDEX(TasksList!$F$6:$F$1005,MATCH(C1305,TasksList!$B$6:$B$1005,0),1)),""),"")</f>
        <v/>
      </c>
      <c r="F1305" s="360" t="str">
        <f>IFERROR(IF(LEN(D1305)&gt;0,IF(LEN(INDEX(AdressBook!$D$6:$D$25,MATCH(D1305,AdressBook!$B$6:$B$25,0),1))=0,"",INDEX(AdressBook!$D$6:$D$25,MATCH(D1305,AdressBook!$B$6:$B$25,0),1)),""),"")</f>
        <v/>
      </c>
      <c r="G1305" s="361" t="str">
        <f>IFERROR(IF(LEN(INDEX(PlansAndNotes!$F$6:$F$2005,ROW(B1305)-ROW($C$3)))=0,"",INDEX(PlansAndNotes!$F$6:$F$2005,ROW(B1305)-ROW($C$3))),"")</f>
        <v/>
      </c>
      <c r="H1305" s="361" t="str">
        <f>IFERROR(IF(LEN(C1305)&gt;0,IF(LEN(INDEX(TasksList!$G$6:$G$1005,MATCH(C1305,TasksList!$B$6:$B$1005,0),1))=0,"",INDEX(TasksList!$G$6:$G$1005,MATCH(C1305,TasksList!$B$6:$B$1005,0),1)),""),"")</f>
        <v/>
      </c>
      <c r="I1305" s="381"/>
      <c r="J1305" s="400"/>
      <c r="K1305" s="400"/>
      <c r="L1305" s="179"/>
      <c r="M1305" s="381"/>
      <c r="N1305" s="362" t="str">
        <f>IFERROR(IF(LEN(INDEX(PlansAndNotes!$D$6:$D$4005,ROW(B1305)-ROW($C$3)))=0,"",INDEX(PlansAndNotes!$D$6:$D$4005,ROW(B1305)-ROW($C$3))),"")</f>
        <v/>
      </c>
      <c r="O1305" s="165" t="str">
        <f t="shared" si="157"/>
        <v/>
      </c>
      <c r="P1305" s="363" t="str">
        <f>IFERROR(IF(LEN(INDEX(PlansAndNotes!$E$6:$E$4005,ROW(B1305)-ROW($C$3)))=0,"",INDEX(PlansAndNotes!$E$6:$E$4005,ROW(B1305)-ROW($C$3))),"")</f>
        <v/>
      </c>
      <c r="Q1305" s="363" t="str">
        <f>IFERROR(IF(LEN(INDEX(PlansAndNotes!$G$6:$G$4005,ROW(B1305)-ROW($C$3)))=0,"",INDEX(PlansAndNotes!$G$6:$G$4005,ROW(B1305)-ROW($C$3))),"")</f>
        <v/>
      </c>
      <c r="R1305" s="361" t="str">
        <f>IFERROR(IF(LEN(D1305)&gt;0,IF(LEN(INDEX(AdressBook!$C$6:$C$25,MATCH(D1305,AdressBook!$B$6:$B$25,0),1))=0,"",INDEX(AdressBook!$C$6:$C$25,MATCH(D1305,AdressBook!$B$6:$B$25,0),1)),""),"")</f>
        <v/>
      </c>
      <c r="S1305" s="165">
        <f>IF(LEN(C1305)&gt;0,IFERROR(IF(MATCH(C1305,C1306:$C$4004,0)&gt;0,-1,ROW(S1305)-ROW($S$3)),ROW(S1305)-ROW($S$3)),-1)</f>
        <v>-1</v>
      </c>
      <c r="T1305" s="165">
        <f t="shared" si="158"/>
        <v>0</v>
      </c>
      <c r="U1305" s="165" t="str">
        <f t="shared" si="159"/>
        <v/>
      </c>
      <c r="V1305" s="165" t="str">
        <f>IFERROR(IF(OR(C1305="",S1305&lt;0),"",IF(SUBTOTAL(3,C1305:C1305)=0,-1,SUBTOTAL(3,$C$4:C1305))),"")</f>
        <v/>
      </c>
      <c r="W1305" s="156" t="str">
        <f t="array" ref="W1305">IF(LEN(C1305)&gt;0,IFERROR(IF(MATCH(C1305,$C$3:$C1304,0)&gt;0,N1305-INDEX($N$3:N1304,SUMPRODUCT(MAX(ROW($C$3:$C1304)*(C1305=$C$3:$C1304)))-2,1),""),""),"")</f>
        <v/>
      </c>
      <c r="X1305" s="156">
        <f t="shared" ca="1" si="160"/>
        <v>1</v>
      </c>
      <c r="Y1305" s="156">
        <f t="shared" ca="1" si="161"/>
        <v>1</v>
      </c>
    </row>
    <row r="1306" spans="2:25" hidden="1" x14ac:dyDescent="0.25">
      <c r="B1306" s="390" t="str">
        <f>IFERROR(IF(LEN(INDEX(PlansAndNotes!$B$6:$B$2005,ROW(A1306)-ROW($B$3)))=0,"",INDEX(PlansAndNotes!$B$6:$B$2005,ROW(A1306)-ROW($B$3))),"")</f>
        <v/>
      </c>
      <c r="C1306" s="361" t="str">
        <f t="shared" si="156"/>
        <v/>
      </c>
      <c r="D1306" s="361" t="str">
        <f>IFERROR(IF(LEN(C1306)&gt;0,IF(LEN(INDEX(TasksList!$C$6:$C$1005,MATCH(C1306,TasksList!$B$6:$B$1005,0),1))=0,"",INDEX(TasksList!$C$6:$C$1005,MATCH(C1306,TasksList!$B$6:$B$1005,0),1)),""),"")</f>
        <v/>
      </c>
      <c r="E1306" s="361" t="str">
        <f>IFERROR(IF(LEN(C1306)&gt;0,IF(LEN(INDEX(TasksList!$F$6:$F$1005,MATCH(C1306,TasksList!$B$6:$B$1005,0),1))=0,"not set!",INDEX(TasksList!$F$6:$F$1005,MATCH(C1306,TasksList!$B$6:$B$1005,0),1)),""),"")</f>
        <v/>
      </c>
      <c r="F1306" s="360" t="str">
        <f>IFERROR(IF(LEN(D1306)&gt;0,IF(LEN(INDEX(AdressBook!$D$6:$D$25,MATCH(D1306,AdressBook!$B$6:$B$25,0),1))=0,"",INDEX(AdressBook!$D$6:$D$25,MATCH(D1306,AdressBook!$B$6:$B$25,0),1)),""),"")</f>
        <v/>
      </c>
      <c r="G1306" s="361" t="str">
        <f>IFERROR(IF(LEN(INDEX(PlansAndNotes!$F$6:$F$2005,ROW(B1306)-ROW($C$3)))=0,"",INDEX(PlansAndNotes!$F$6:$F$2005,ROW(B1306)-ROW($C$3))),"")</f>
        <v/>
      </c>
      <c r="H1306" s="361" t="str">
        <f>IFERROR(IF(LEN(C1306)&gt;0,IF(LEN(INDEX(TasksList!$G$6:$G$1005,MATCH(C1306,TasksList!$B$6:$B$1005,0),1))=0,"",INDEX(TasksList!$G$6:$G$1005,MATCH(C1306,TasksList!$B$6:$B$1005,0),1)),""),"")</f>
        <v/>
      </c>
      <c r="I1306" s="381"/>
      <c r="J1306" s="400"/>
      <c r="K1306" s="400"/>
      <c r="L1306" s="179"/>
      <c r="M1306" s="381"/>
      <c r="N1306" s="362" t="str">
        <f>IFERROR(IF(LEN(INDEX(PlansAndNotes!$D$6:$D$4005,ROW(B1306)-ROW($C$3)))=0,"",INDEX(PlansAndNotes!$D$6:$D$4005,ROW(B1306)-ROW($C$3))),"")</f>
        <v/>
      </c>
      <c r="O1306" s="165" t="str">
        <f t="shared" si="157"/>
        <v/>
      </c>
      <c r="P1306" s="363" t="str">
        <f>IFERROR(IF(LEN(INDEX(PlansAndNotes!$E$6:$E$4005,ROW(B1306)-ROW($C$3)))=0,"",INDEX(PlansAndNotes!$E$6:$E$4005,ROW(B1306)-ROW($C$3))),"")</f>
        <v/>
      </c>
      <c r="Q1306" s="363" t="str">
        <f>IFERROR(IF(LEN(INDEX(PlansAndNotes!$G$6:$G$4005,ROW(B1306)-ROW($C$3)))=0,"",INDEX(PlansAndNotes!$G$6:$G$4005,ROW(B1306)-ROW($C$3))),"")</f>
        <v/>
      </c>
      <c r="R1306" s="361" t="str">
        <f>IFERROR(IF(LEN(D1306)&gt;0,IF(LEN(INDEX(AdressBook!$C$6:$C$25,MATCH(D1306,AdressBook!$B$6:$B$25,0),1))=0,"",INDEX(AdressBook!$C$6:$C$25,MATCH(D1306,AdressBook!$B$6:$B$25,0),1)),""),"")</f>
        <v/>
      </c>
      <c r="S1306" s="165">
        <f>IF(LEN(C1306)&gt;0,IFERROR(IF(MATCH(C1306,C1307:$C$4004,0)&gt;0,-1,ROW(S1306)-ROW($S$3)),ROW(S1306)-ROW($S$3)),-1)</f>
        <v>-1</v>
      </c>
      <c r="T1306" s="165">
        <f t="shared" si="158"/>
        <v>0</v>
      </c>
      <c r="U1306" s="165" t="str">
        <f t="shared" si="159"/>
        <v/>
      </c>
      <c r="V1306" s="165" t="str">
        <f>IFERROR(IF(OR(C1306="",S1306&lt;0),"",IF(SUBTOTAL(3,C1306:C1306)=0,-1,SUBTOTAL(3,$C$4:C1306))),"")</f>
        <v/>
      </c>
      <c r="W1306" s="156" t="str">
        <f t="array" ref="W1306">IF(LEN(C1306)&gt;0,IFERROR(IF(MATCH(C1306,$C$3:$C1305,0)&gt;0,N1306-INDEX($N$3:N1305,SUMPRODUCT(MAX(ROW($C$3:$C1305)*(C1306=$C$3:$C1305)))-2,1),""),""),"")</f>
        <v/>
      </c>
      <c r="X1306" s="156">
        <f t="shared" ca="1" si="160"/>
        <v>1</v>
      </c>
      <c r="Y1306" s="156">
        <f t="shared" ca="1" si="161"/>
        <v>1</v>
      </c>
    </row>
    <row r="1307" spans="2:25" hidden="1" x14ac:dyDescent="0.25">
      <c r="B1307" s="390" t="str">
        <f>IFERROR(IF(LEN(INDEX(PlansAndNotes!$B$6:$B$2005,ROW(A1307)-ROW($B$3)))=0,"",INDEX(PlansAndNotes!$B$6:$B$2005,ROW(A1307)-ROW($B$3))),"")</f>
        <v/>
      </c>
      <c r="C1307" s="361" t="str">
        <f t="shared" si="156"/>
        <v/>
      </c>
      <c r="D1307" s="361" t="str">
        <f>IFERROR(IF(LEN(C1307)&gt;0,IF(LEN(INDEX(TasksList!$C$6:$C$1005,MATCH(C1307,TasksList!$B$6:$B$1005,0),1))=0,"",INDEX(TasksList!$C$6:$C$1005,MATCH(C1307,TasksList!$B$6:$B$1005,0),1)),""),"")</f>
        <v/>
      </c>
      <c r="E1307" s="361" t="str">
        <f>IFERROR(IF(LEN(C1307)&gt;0,IF(LEN(INDEX(TasksList!$F$6:$F$1005,MATCH(C1307,TasksList!$B$6:$B$1005,0),1))=0,"not set!",INDEX(TasksList!$F$6:$F$1005,MATCH(C1307,TasksList!$B$6:$B$1005,0),1)),""),"")</f>
        <v/>
      </c>
      <c r="F1307" s="360" t="str">
        <f>IFERROR(IF(LEN(D1307)&gt;0,IF(LEN(INDEX(AdressBook!$D$6:$D$25,MATCH(D1307,AdressBook!$B$6:$B$25,0),1))=0,"",INDEX(AdressBook!$D$6:$D$25,MATCH(D1307,AdressBook!$B$6:$B$25,0),1)),""),"")</f>
        <v/>
      </c>
      <c r="G1307" s="361" t="str">
        <f>IFERROR(IF(LEN(INDEX(PlansAndNotes!$F$6:$F$2005,ROW(B1307)-ROW($C$3)))=0,"",INDEX(PlansAndNotes!$F$6:$F$2005,ROW(B1307)-ROW($C$3))),"")</f>
        <v/>
      </c>
      <c r="H1307" s="361" t="str">
        <f>IFERROR(IF(LEN(C1307)&gt;0,IF(LEN(INDEX(TasksList!$G$6:$G$1005,MATCH(C1307,TasksList!$B$6:$B$1005,0),1))=0,"",INDEX(TasksList!$G$6:$G$1005,MATCH(C1307,TasksList!$B$6:$B$1005,0),1)),""),"")</f>
        <v/>
      </c>
      <c r="I1307" s="381"/>
      <c r="J1307" s="400"/>
      <c r="K1307" s="400"/>
      <c r="L1307" s="179"/>
      <c r="M1307" s="381"/>
      <c r="N1307" s="362" t="str">
        <f>IFERROR(IF(LEN(INDEX(PlansAndNotes!$D$6:$D$4005,ROW(B1307)-ROW($C$3)))=0,"",INDEX(PlansAndNotes!$D$6:$D$4005,ROW(B1307)-ROW($C$3))),"")</f>
        <v/>
      </c>
      <c r="O1307" s="165" t="str">
        <f t="shared" si="157"/>
        <v/>
      </c>
      <c r="P1307" s="363" t="str">
        <f>IFERROR(IF(LEN(INDEX(PlansAndNotes!$E$6:$E$4005,ROW(B1307)-ROW($C$3)))=0,"",INDEX(PlansAndNotes!$E$6:$E$4005,ROW(B1307)-ROW($C$3))),"")</f>
        <v/>
      </c>
      <c r="Q1307" s="363" t="str">
        <f>IFERROR(IF(LEN(INDEX(PlansAndNotes!$G$6:$G$4005,ROW(B1307)-ROW($C$3)))=0,"",INDEX(PlansAndNotes!$G$6:$G$4005,ROW(B1307)-ROW($C$3))),"")</f>
        <v/>
      </c>
      <c r="R1307" s="361" t="str">
        <f>IFERROR(IF(LEN(D1307)&gt;0,IF(LEN(INDEX(AdressBook!$C$6:$C$25,MATCH(D1307,AdressBook!$B$6:$B$25,0),1))=0,"",INDEX(AdressBook!$C$6:$C$25,MATCH(D1307,AdressBook!$B$6:$B$25,0),1)),""),"")</f>
        <v/>
      </c>
      <c r="S1307" s="165">
        <f>IF(LEN(C1307)&gt;0,IFERROR(IF(MATCH(C1307,C1308:$C$4004,0)&gt;0,-1,ROW(S1307)-ROW($S$3)),ROW(S1307)-ROW($S$3)),-1)</f>
        <v>-1</v>
      </c>
      <c r="T1307" s="165">
        <f t="shared" si="158"/>
        <v>0</v>
      </c>
      <c r="U1307" s="165" t="str">
        <f t="shared" si="159"/>
        <v/>
      </c>
      <c r="V1307" s="165" t="str">
        <f>IFERROR(IF(OR(C1307="",S1307&lt;0),"",IF(SUBTOTAL(3,C1307:C1307)=0,-1,SUBTOTAL(3,$C$4:C1307))),"")</f>
        <v/>
      </c>
      <c r="W1307" s="156" t="str">
        <f t="array" ref="W1307">IF(LEN(C1307)&gt;0,IFERROR(IF(MATCH(C1307,$C$3:$C1306,0)&gt;0,N1307-INDEX($N$3:N1306,SUMPRODUCT(MAX(ROW($C$3:$C1306)*(C1307=$C$3:$C1306)))-2,1),""),""),"")</f>
        <v/>
      </c>
      <c r="X1307" s="156">
        <f t="shared" ca="1" si="160"/>
        <v>1</v>
      </c>
      <c r="Y1307" s="156">
        <f t="shared" ca="1" si="161"/>
        <v>1</v>
      </c>
    </row>
    <row r="1308" spans="2:25" hidden="1" x14ac:dyDescent="0.25">
      <c r="B1308" s="390" t="str">
        <f>IFERROR(IF(LEN(INDEX(PlansAndNotes!$B$6:$B$2005,ROW(A1308)-ROW($B$3)))=0,"",INDEX(PlansAndNotes!$B$6:$B$2005,ROW(A1308)-ROW($B$3))),"")</f>
        <v/>
      </c>
      <c r="C1308" s="361" t="str">
        <f t="shared" si="156"/>
        <v/>
      </c>
      <c r="D1308" s="361" t="str">
        <f>IFERROR(IF(LEN(C1308)&gt;0,IF(LEN(INDEX(TasksList!$C$6:$C$1005,MATCH(C1308,TasksList!$B$6:$B$1005,0),1))=0,"",INDEX(TasksList!$C$6:$C$1005,MATCH(C1308,TasksList!$B$6:$B$1005,0),1)),""),"")</f>
        <v/>
      </c>
      <c r="E1308" s="361" t="str">
        <f>IFERROR(IF(LEN(C1308)&gt;0,IF(LEN(INDEX(TasksList!$F$6:$F$1005,MATCH(C1308,TasksList!$B$6:$B$1005,0),1))=0,"not set!",INDEX(TasksList!$F$6:$F$1005,MATCH(C1308,TasksList!$B$6:$B$1005,0),1)),""),"")</f>
        <v/>
      </c>
      <c r="F1308" s="360" t="str">
        <f>IFERROR(IF(LEN(D1308)&gt;0,IF(LEN(INDEX(AdressBook!$D$6:$D$25,MATCH(D1308,AdressBook!$B$6:$B$25,0),1))=0,"",INDEX(AdressBook!$D$6:$D$25,MATCH(D1308,AdressBook!$B$6:$B$25,0),1)),""),"")</f>
        <v/>
      </c>
      <c r="G1308" s="361" t="str">
        <f>IFERROR(IF(LEN(INDEX(PlansAndNotes!$F$6:$F$2005,ROW(B1308)-ROW($C$3)))=0,"",INDEX(PlansAndNotes!$F$6:$F$2005,ROW(B1308)-ROW($C$3))),"")</f>
        <v/>
      </c>
      <c r="H1308" s="361" t="str">
        <f>IFERROR(IF(LEN(C1308)&gt;0,IF(LEN(INDEX(TasksList!$G$6:$G$1005,MATCH(C1308,TasksList!$B$6:$B$1005,0),1))=0,"",INDEX(TasksList!$G$6:$G$1005,MATCH(C1308,TasksList!$B$6:$B$1005,0),1)),""),"")</f>
        <v/>
      </c>
      <c r="I1308" s="381"/>
      <c r="J1308" s="400"/>
      <c r="K1308" s="400"/>
      <c r="L1308" s="179"/>
      <c r="M1308" s="381"/>
      <c r="N1308" s="362" t="str">
        <f>IFERROR(IF(LEN(INDEX(PlansAndNotes!$D$6:$D$4005,ROW(B1308)-ROW($C$3)))=0,"",INDEX(PlansAndNotes!$D$6:$D$4005,ROW(B1308)-ROW($C$3))),"")</f>
        <v/>
      </c>
      <c r="O1308" s="165" t="str">
        <f t="shared" si="157"/>
        <v/>
      </c>
      <c r="P1308" s="363" t="str">
        <f>IFERROR(IF(LEN(INDEX(PlansAndNotes!$E$6:$E$4005,ROW(B1308)-ROW($C$3)))=0,"",INDEX(PlansAndNotes!$E$6:$E$4005,ROW(B1308)-ROW($C$3))),"")</f>
        <v/>
      </c>
      <c r="Q1308" s="363" t="str">
        <f>IFERROR(IF(LEN(INDEX(PlansAndNotes!$G$6:$G$4005,ROW(B1308)-ROW($C$3)))=0,"",INDEX(PlansAndNotes!$G$6:$G$4005,ROW(B1308)-ROW($C$3))),"")</f>
        <v/>
      </c>
      <c r="R1308" s="361" t="str">
        <f>IFERROR(IF(LEN(D1308)&gt;0,IF(LEN(INDEX(AdressBook!$C$6:$C$25,MATCH(D1308,AdressBook!$B$6:$B$25,0),1))=0,"",INDEX(AdressBook!$C$6:$C$25,MATCH(D1308,AdressBook!$B$6:$B$25,0),1)),""),"")</f>
        <v/>
      </c>
      <c r="S1308" s="165">
        <f>IF(LEN(C1308)&gt;0,IFERROR(IF(MATCH(C1308,C1309:$C$4004,0)&gt;0,-1,ROW(S1308)-ROW($S$3)),ROW(S1308)-ROW($S$3)),-1)</f>
        <v>-1</v>
      </c>
      <c r="T1308" s="165">
        <f t="shared" si="158"/>
        <v>0</v>
      </c>
      <c r="U1308" s="165" t="str">
        <f t="shared" si="159"/>
        <v/>
      </c>
      <c r="V1308" s="165" t="str">
        <f>IFERROR(IF(OR(C1308="",S1308&lt;0),"",IF(SUBTOTAL(3,C1308:C1308)=0,-1,SUBTOTAL(3,$C$4:C1308))),"")</f>
        <v/>
      </c>
      <c r="W1308" s="156" t="str">
        <f t="array" ref="W1308">IF(LEN(C1308)&gt;0,IFERROR(IF(MATCH(C1308,$C$3:$C1307,0)&gt;0,N1308-INDEX($N$3:N1307,SUMPRODUCT(MAX(ROW($C$3:$C1307)*(C1308=$C$3:$C1307)))-2,1),""),""),"")</f>
        <v/>
      </c>
      <c r="X1308" s="156">
        <f t="shared" ca="1" si="160"/>
        <v>1</v>
      </c>
      <c r="Y1308" s="156">
        <f t="shared" ca="1" si="161"/>
        <v>1</v>
      </c>
    </row>
    <row r="1309" spans="2:25" hidden="1" x14ac:dyDescent="0.25">
      <c r="B1309" s="390" t="str">
        <f>IFERROR(IF(LEN(INDEX(PlansAndNotes!$B$6:$B$2005,ROW(A1309)-ROW($B$3)))=0,"",INDEX(PlansAndNotes!$B$6:$B$2005,ROW(A1309)-ROW($B$3))),"")</f>
        <v/>
      </c>
      <c r="C1309" s="361" t="str">
        <f t="shared" si="156"/>
        <v/>
      </c>
      <c r="D1309" s="361" t="str">
        <f>IFERROR(IF(LEN(C1309)&gt;0,IF(LEN(INDEX(TasksList!$C$6:$C$1005,MATCH(C1309,TasksList!$B$6:$B$1005,0),1))=0,"",INDEX(TasksList!$C$6:$C$1005,MATCH(C1309,TasksList!$B$6:$B$1005,0),1)),""),"")</f>
        <v/>
      </c>
      <c r="E1309" s="361" t="str">
        <f>IFERROR(IF(LEN(C1309)&gt;0,IF(LEN(INDEX(TasksList!$F$6:$F$1005,MATCH(C1309,TasksList!$B$6:$B$1005,0),1))=0,"not set!",INDEX(TasksList!$F$6:$F$1005,MATCH(C1309,TasksList!$B$6:$B$1005,0),1)),""),"")</f>
        <v/>
      </c>
      <c r="F1309" s="360" t="str">
        <f>IFERROR(IF(LEN(D1309)&gt;0,IF(LEN(INDEX(AdressBook!$D$6:$D$25,MATCH(D1309,AdressBook!$B$6:$B$25,0),1))=0,"",INDEX(AdressBook!$D$6:$D$25,MATCH(D1309,AdressBook!$B$6:$B$25,0),1)),""),"")</f>
        <v/>
      </c>
      <c r="G1309" s="361" t="str">
        <f>IFERROR(IF(LEN(INDEX(PlansAndNotes!$F$6:$F$2005,ROW(B1309)-ROW($C$3)))=0,"",INDEX(PlansAndNotes!$F$6:$F$2005,ROW(B1309)-ROW($C$3))),"")</f>
        <v/>
      </c>
      <c r="H1309" s="361" t="str">
        <f>IFERROR(IF(LEN(C1309)&gt;0,IF(LEN(INDEX(TasksList!$G$6:$G$1005,MATCH(C1309,TasksList!$B$6:$B$1005,0),1))=0,"",INDEX(TasksList!$G$6:$G$1005,MATCH(C1309,TasksList!$B$6:$B$1005,0),1)),""),"")</f>
        <v/>
      </c>
      <c r="I1309" s="381"/>
      <c r="J1309" s="400"/>
      <c r="K1309" s="400"/>
      <c r="L1309" s="179"/>
      <c r="M1309" s="381"/>
      <c r="N1309" s="362" t="str">
        <f>IFERROR(IF(LEN(INDEX(PlansAndNotes!$D$6:$D$4005,ROW(B1309)-ROW($C$3)))=0,"",INDEX(PlansAndNotes!$D$6:$D$4005,ROW(B1309)-ROW($C$3))),"")</f>
        <v/>
      </c>
      <c r="O1309" s="165" t="str">
        <f t="shared" si="157"/>
        <v/>
      </c>
      <c r="P1309" s="363" t="str">
        <f>IFERROR(IF(LEN(INDEX(PlansAndNotes!$E$6:$E$4005,ROW(B1309)-ROW($C$3)))=0,"",INDEX(PlansAndNotes!$E$6:$E$4005,ROW(B1309)-ROW($C$3))),"")</f>
        <v/>
      </c>
      <c r="Q1309" s="363" t="str">
        <f>IFERROR(IF(LEN(INDEX(PlansAndNotes!$G$6:$G$4005,ROW(B1309)-ROW($C$3)))=0,"",INDEX(PlansAndNotes!$G$6:$G$4005,ROW(B1309)-ROW($C$3))),"")</f>
        <v/>
      </c>
      <c r="R1309" s="361" t="str">
        <f>IFERROR(IF(LEN(D1309)&gt;0,IF(LEN(INDEX(AdressBook!$C$6:$C$25,MATCH(D1309,AdressBook!$B$6:$B$25,0),1))=0,"",INDEX(AdressBook!$C$6:$C$25,MATCH(D1309,AdressBook!$B$6:$B$25,0),1)),""),"")</f>
        <v/>
      </c>
      <c r="S1309" s="165">
        <f>IF(LEN(C1309)&gt;0,IFERROR(IF(MATCH(C1309,C1310:$C$4004,0)&gt;0,-1,ROW(S1309)-ROW($S$3)),ROW(S1309)-ROW($S$3)),-1)</f>
        <v>-1</v>
      </c>
      <c r="T1309" s="165">
        <f t="shared" si="158"/>
        <v>0</v>
      </c>
      <c r="U1309" s="165" t="str">
        <f t="shared" si="159"/>
        <v/>
      </c>
      <c r="V1309" s="165" t="str">
        <f>IFERROR(IF(OR(C1309="",S1309&lt;0),"",IF(SUBTOTAL(3,C1309:C1309)=0,-1,SUBTOTAL(3,$C$4:C1309))),"")</f>
        <v/>
      </c>
      <c r="W1309" s="156" t="str">
        <f t="array" ref="W1309">IF(LEN(C1309)&gt;0,IFERROR(IF(MATCH(C1309,$C$3:$C1308,0)&gt;0,N1309-INDEX($N$3:N1308,SUMPRODUCT(MAX(ROW($C$3:$C1308)*(C1309=$C$3:$C1308)))-2,1),""),""),"")</f>
        <v/>
      </c>
      <c r="X1309" s="156">
        <f t="shared" ca="1" si="160"/>
        <v>1</v>
      </c>
      <c r="Y1309" s="156">
        <f t="shared" ca="1" si="161"/>
        <v>1</v>
      </c>
    </row>
    <row r="1310" spans="2:25" hidden="1" x14ac:dyDescent="0.25">
      <c r="B1310" s="390" t="str">
        <f>IFERROR(IF(LEN(INDEX(PlansAndNotes!$B$6:$B$2005,ROW(A1310)-ROW($B$3)))=0,"",INDEX(PlansAndNotes!$B$6:$B$2005,ROW(A1310)-ROW($B$3))),"")</f>
        <v/>
      </c>
      <c r="C1310" s="361" t="str">
        <f t="shared" si="156"/>
        <v/>
      </c>
      <c r="D1310" s="361" t="str">
        <f>IFERROR(IF(LEN(C1310)&gt;0,IF(LEN(INDEX(TasksList!$C$6:$C$1005,MATCH(C1310,TasksList!$B$6:$B$1005,0),1))=0,"",INDEX(TasksList!$C$6:$C$1005,MATCH(C1310,TasksList!$B$6:$B$1005,0),1)),""),"")</f>
        <v/>
      </c>
      <c r="E1310" s="361" t="str">
        <f>IFERROR(IF(LEN(C1310)&gt;0,IF(LEN(INDEX(TasksList!$F$6:$F$1005,MATCH(C1310,TasksList!$B$6:$B$1005,0),1))=0,"not set!",INDEX(TasksList!$F$6:$F$1005,MATCH(C1310,TasksList!$B$6:$B$1005,0),1)),""),"")</f>
        <v/>
      </c>
      <c r="F1310" s="360" t="str">
        <f>IFERROR(IF(LEN(D1310)&gt;0,IF(LEN(INDEX(AdressBook!$D$6:$D$25,MATCH(D1310,AdressBook!$B$6:$B$25,0),1))=0,"",INDEX(AdressBook!$D$6:$D$25,MATCH(D1310,AdressBook!$B$6:$B$25,0),1)),""),"")</f>
        <v/>
      </c>
      <c r="G1310" s="361" t="str">
        <f>IFERROR(IF(LEN(INDEX(PlansAndNotes!$F$6:$F$2005,ROW(B1310)-ROW($C$3)))=0,"",INDEX(PlansAndNotes!$F$6:$F$2005,ROW(B1310)-ROW($C$3))),"")</f>
        <v/>
      </c>
      <c r="H1310" s="361" t="str">
        <f>IFERROR(IF(LEN(C1310)&gt;0,IF(LEN(INDEX(TasksList!$G$6:$G$1005,MATCH(C1310,TasksList!$B$6:$B$1005,0),1))=0,"",INDEX(TasksList!$G$6:$G$1005,MATCH(C1310,TasksList!$B$6:$B$1005,0),1)),""),"")</f>
        <v/>
      </c>
      <c r="I1310" s="381"/>
      <c r="J1310" s="400"/>
      <c r="K1310" s="400"/>
      <c r="L1310" s="179"/>
      <c r="M1310" s="381"/>
      <c r="N1310" s="362" t="str">
        <f>IFERROR(IF(LEN(INDEX(PlansAndNotes!$D$6:$D$4005,ROW(B1310)-ROW($C$3)))=0,"",INDEX(PlansAndNotes!$D$6:$D$4005,ROW(B1310)-ROW($C$3))),"")</f>
        <v/>
      </c>
      <c r="O1310" s="165" t="str">
        <f t="shared" si="157"/>
        <v/>
      </c>
      <c r="P1310" s="363" t="str">
        <f>IFERROR(IF(LEN(INDEX(PlansAndNotes!$E$6:$E$4005,ROW(B1310)-ROW($C$3)))=0,"",INDEX(PlansAndNotes!$E$6:$E$4005,ROW(B1310)-ROW($C$3))),"")</f>
        <v/>
      </c>
      <c r="Q1310" s="363" t="str">
        <f>IFERROR(IF(LEN(INDEX(PlansAndNotes!$G$6:$G$4005,ROW(B1310)-ROW($C$3)))=0,"",INDEX(PlansAndNotes!$G$6:$G$4005,ROW(B1310)-ROW($C$3))),"")</f>
        <v/>
      </c>
      <c r="R1310" s="361" t="str">
        <f>IFERROR(IF(LEN(D1310)&gt;0,IF(LEN(INDEX(AdressBook!$C$6:$C$25,MATCH(D1310,AdressBook!$B$6:$B$25,0),1))=0,"",INDEX(AdressBook!$C$6:$C$25,MATCH(D1310,AdressBook!$B$6:$B$25,0),1)),""),"")</f>
        <v/>
      </c>
      <c r="S1310" s="165">
        <f>IF(LEN(C1310)&gt;0,IFERROR(IF(MATCH(C1310,C1311:$C$4004,0)&gt;0,-1,ROW(S1310)-ROW($S$3)),ROW(S1310)-ROW($S$3)),-1)</f>
        <v>-1</v>
      </c>
      <c r="T1310" s="165">
        <f t="shared" si="158"/>
        <v>0</v>
      </c>
      <c r="U1310" s="165" t="str">
        <f t="shared" si="159"/>
        <v/>
      </c>
      <c r="V1310" s="165" t="str">
        <f>IFERROR(IF(OR(C1310="",S1310&lt;0),"",IF(SUBTOTAL(3,C1310:C1310)=0,-1,SUBTOTAL(3,$C$4:C1310))),"")</f>
        <v/>
      </c>
      <c r="W1310" s="156" t="str">
        <f t="array" ref="W1310">IF(LEN(C1310)&gt;0,IFERROR(IF(MATCH(C1310,$C$3:$C1309,0)&gt;0,N1310-INDEX($N$3:N1309,SUMPRODUCT(MAX(ROW($C$3:$C1309)*(C1310=$C$3:$C1309)))-2,1),""),""),"")</f>
        <v/>
      </c>
      <c r="X1310" s="156">
        <f t="shared" ca="1" si="160"/>
        <v>1</v>
      </c>
      <c r="Y1310" s="156">
        <f t="shared" ca="1" si="161"/>
        <v>1</v>
      </c>
    </row>
    <row r="1311" spans="2:25" hidden="1" x14ac:dyDescent="0.25">
      <c r="B1311" s="390" t="str">
        <f>IFERROR(IF(LEN(INDEX(PlansAndNotes!$B$6:$B$2005,ROW(A1311)-ROW($B$3)))=0,"",INDEX(PlansAndNotes!$B$6:$B$2005,ROW(A1311)-ROW($B$3))),"")</f>
        <v/>
      </c>
      <c r="C1311" s="361" t="str">
        <f t="shared" si="156"/>
        <v/>
      </c>
      <c r="D1311" s="361" t="str">
        <f>IFERROR(IF(LEN(C1311)&gt;0,IF(LEN(INDEX(TasksList!$C$6:$C$1005,MATCH(C1311,TasksList!$B$6:$B$1005,0),1))=0,"",INDEX(TasksList!$C$6:$C$1005,MATCH(C1311,TasksList!$B$6:$B$1005,0),1)),""),"")</f>
        <v/>
      </c>
      <c r="E1311" s="361" t="str">
        <f>IFERROR(IF(LEN(C1311)&gt;0,IF(LEN(INDEX(TasksList!$F$6:$F$1005,MATCH(C1311,TasksList!$B$6:$B$1005,0),1))=0,"not set!",INDEX(TasksList!$F$6:$F$1005,MATCH(C1311,TasksList!$B$6:$B$1005,0),1)),""),"")</f>
        <v/>
      </c>
      <c r="F1311" s="360" t="str">
        <f>IFERROR(IF(LEN(D1311)&gt;0,IF(LEN(INDEX(AdressBook!$D$6:$D$25,MATCH(D1311,AdressBook!$B$6:$B$25,0),1))=0,"",INDEX(AdressBook!$D$6:$D$25,MATCH(D1311,AdressBook!$B$6:$B$25,0),1)),""),"")</f>
        <v/>
      </c>
      <c r="G1311" s="361" t="str">
        <f>IFERROR(IF(LEN(INDEX(PlansAndNotes!$F$6:$F$2005,ROW(B1311)-ROW($C$3)))=0,"",INDEX(PlansAndNotes!$F$6:$F$2005,ROW(B1311)-ROW($C$3))),"")</f>
        <v/>
      </c>
      <c r="H1311" s="361" t="str">
        <f>IFERROR(IF(LEN(C1311)&gt;0,IF(LEN(INDEX(TasksList!$G$6:$G$1005,MATCH(C1311,TasksList!$B$6:$B$1005,0),1))=0,"",INDEX(TasksList!$G$6:$G$1005,MATCH(C1311,TasksList!$B$6:$B$1005,0),1)),""),"")</f>
        <v/>
      </c>
      <c r="I1311" s="381"/>
      <c r="J1311" s="400"/>
      <c r="K1311" s="400"/>
      <c r="L1311" s="179"/>
      <c r="M1311" s="381"/>
      <c r="N1311" s="362" t="str">
        <f>IFERROR(IF(LEN(INDEX(PlansAndNotes!$D$6:$D$4005,ROW(B1311)-ROW($C$3)))=0,"",INDEX(PlansAndNotes!$D$6:$D$4005,ROW(B1311)-ROW($C$3))),"")</f>
        <v/>
      </c>
      <c r="O1311" s="165" t="str">
        <f t="shared" si="157"/>
        <v/>
      </c>
      <c r="P1311" s="363" t="str">
        <f>IFERROR(IF(LEN(INDEX(PlansAndNotes!$E$6:$E$4005,ROW(B1311)-ROW($C$3)))=0,"",INDEX(PlansAndNotes!$E$6:$E$4005,ROW(B1311)-ROW($C$3))),"")</f>
        <v/>
      </c>
      <c r="Q1311" s="363" t="str">
        <f>IFERROR(IF(LEN(INDEX(PlansAndNotes!$G$6:$G$4005,ROW(B1311)-ROW($C$3)))=0,"",INDEX(PlansAndNotes!$G$6:$G$4005,ROW(B1311)-ROW($C$3))),"")</f>
        <v/>
      </c>
      <c r="R1311" s="361" t="str">
        <f>IFERROR(IF(LEN(D1311)&gt;0,IF(LEN(INDEX(AdressBook!$C$6:$C$25,MATCH(D1311,AdressBook!$B$6:$B$25,0),1))=0,"",INDEX(AdressBook!$C$6:$C$25,MATCH(D1311,AdressBook!$B$6:$B$25,0),1)),""),"")</f>
        <v/>
      </c>
      <c r="S1311" s="165">
        <f>IF(LEN(C1311)&gt;0,IFERROR(IF(MATCH(C1311,C1312:$C$4004,0)&gt;0,-1,ROW(S1311)-ROW($S$3)),ROW(S1311)-ROW($S$3)),-1)</f>
        <v>-1</v>
      </c>
      <c r="T1311" s="165">
        <f t="shared" si="158"/>
        <v>0</v>
      </c>
      <c r="U1311" s="165" t="str">
        <f t="shared" si="159"/>
        <v/>
      </c>
      <c r="V1311" s="165" t="str">
        <f>IFERROR(IF(OR(C1311="",S1311&lt;0),"",IF(SUBTOTAL(3,C1311:C1311)=0,-1,SUBTOTAL(3,$C$4:C1311))),"")</f>
        <v/>
      </c>
      <c r="W1311" s="156" t="str">
        <f t="array" ref="W1311">IF(LEN(C1311)&gt;0,IFERROR(IF(MATCH(C1311,$C$3:$C1310,0)&gt;0,N1311-INDEX($N$3:N1310,SUMPRODUCT(MAX(ROW($C$3:$C1310)*(C1311=$C$3:$C1310)))-2,1),""),""),"")</f>
        <v/>
      </c>
      <c r="X1311" s="156">
        <f t="shared" ca="1" si="160"/>
        <v>1</v>
      </c>
      <c r="Y1311" s="156">
        <f t="shared" ca="1" si="161"/>
        <v>1</v>
      </c>
    </row>
    <row r="1312" spans="2:25" hidden="1" x14ac:dyDescent="0.25">
      <c r="B1312" s="390" t="str">
        <f>IFERROR(IF(LEN(INDEX(PlansAndNotes!$B$6:$B$2005,ROW(A1312)-ROW($B$3)))=0,"",INDEX(PlansAndNotes!$B$6:$B$2005,ROW(A1312)-ROW($B$3))),"")</f>
        <v/>
      </c>
      <c r="C1312" s="361" t="str">
        <f t="shared" si="156"/>
        <v/>
      </c>
      <c r="D1312" s="361" t="str">
        <f>IFERROR(IF(LEN(C1312)&gt;0,IF(LEN(INDEX(TasksList!$C$6:$C$1005,MATCH(C1312,TasksList!$B$6:$B$1005,0),1))=0,"",INDEX(TasksList!$C$6:$C$1005,MATCH(C1312,TasksList!$B$6:$B$1005,0),1)),""),"")</f>
        <v/>
      </c>
      <c r="E1312" s="361" t="str">
        <f>IFERROR(IF(LEN(C1312)&gt;0,IF(LEN(INDEX(TasksList!$F$6:$F$1005,MATCH(C1312,TasksList!$B$6:$B$1005,0),1))=0,"not set!",INDEX(TasksList!$F$6:$F$1005,MATCH(C1312,TasksList!$B$6:$B$1005,0),1)),""),"")</f>
        <v/>
      </c>
      <c r="F1312" s="360" t="str">
        <f>IFERROR(IF(LEN(D1312)&gt;0,IF(LEN(INDEX(AdressBook!$D$6:$D$25,MATCH(D1312,AdressBook!$B$6:$B$25,0),1))=0,"",INDEX(AdressBook!$D$6:$D$25,MATCH(D1312,AdressBook!$B$6:$B$25,0),1)),""),"")</f>
        <v/>
      </c>
      <c r="G1312" s="361" t="str">
        <f>IFERROR(IF(LEN(INDEX(PlansAndNotes!$F$6:$F$2005,ROW(B1312)-ROW($C$3)))=0,"",INDEX(PlansAndNotes!$F$6:$F$2005,ROW(B1312)-ROW($C$3))),"")</f>
        <v/>
      </c>
      <c r="H1312" s="361" t="str">
        <f>IFERROR(IF(LEN(C1312)&gt;0,IF(LEN(INDEX(TasksList!$G$6:$G$1005,MATCH(C1312,TasksList!$B$6:$B$1005,0),1))=0,"",INDEX(TasksList!$G$6:$G$1005,MATCH(C1312,TasksList!$B$6:$B$1005,0),1)),""),"")</f>
        <v/>
      </c>
      <c r="I1312" s="381"/>
      <c r="J1312" s="400"/>
      <c r="K1312" s="400"/>
      <c r="L1312" s="179"/>
      <c r="M1312" s="381"/>
      <c r="N1312" s="362" t="str">
        <f>IFERROR(IF(LEN(INDEX(PlansAndNotes!$D$6:$D$4005,ROW(B1312)-ROW($C$3)))=0,"",INDEX(PlansAndNotes!$D$6:$D$4005,ROW(B1312)-ROW($C$3))),"")</f>
        <v/>
      </c>
      <c r="O1312" s="165" t="str">
        <f t="shared" si="157"/>
        <v/>
      </c>
      <c r="P1312" s="363" t="str">
        <f>IFERROR(IF(LEN(INDEX(PlansAndNotes!$E$6:$E$4005,ROW(B1312)-ROW($C$3)))=0,"",INDEX(PlansAndNotes!$E$6:$E$4005,ROW(B1312)-ROW($C$3))),"")</f>
        <v/>
      </c>
      <c r="Q1312" s="363" t="str">
        <f>IFERROR(IF(LEN(INDEX(PlansAndNotes!$G$6:$G$4005,ROW(B1312)-ROW($C$3)))=0,"",INDEX(PlansAndNotes!$G$6:$G$4005,ROW(B1312)-ROW($C$3))),"")</f>
        <v/>
      </c>
      <c r="R1312" s="361" t="str">
        <f>IFERROR(IF(LEN(D1312)&gt;0,IF(LEN(INDEX(AdressBook!$C$6:$C$25,MATCH(D1312,AdressBook!$B$6:$B$25,0),1))=0,"",INDEX(AdressBook!$C$6:$C$25,MATCH(D1312,AdressBook!$B$6:$B$25,0),1)),""),"")</f>
        <v/>
      </c>
      <c r="S1312" s="165">
        <f>IF(LEN(C1312)&gt;0,IFERROR(IF(MATCH(C1312,C1313:$C$4004,0)&gt;0,-1,ROW(S1312)-ROW($S$3)),ROW(S1312)-ROW($S$3)),-1)</f>
        <v>-1</v>
      </c>
      <c r="T1312" s="165">
        <f t="shared" si="158"/>
        <v>0</v>
      </c>
      <c r="U1312" s="165" t="str">
        <f t="shared" si="159"/>
        <v/>
      </c>
      <c r="V1312" s="165" t="str">
        <f>IFERROR(IF(OR(C1312="",S1312&lt;0),"",IF(SUBTOTAL(3,C1312:C1312)=0,-1,SUBTOTAL(3,$C$4:C1312))),"")</f>
        <v/>
      </c>
      <c r="W1312" s="156" t="str">
        <f t="array" ref="W1312">IF(LEN(C1312)&gt;0,IFERROR(IF(MATCH(C1312,$C$3:$C1311,0)&gt;0,N1312-INDEX($N$3:N1311,SUMPRODUCT(MAX(ROW($C$3:$C1311)*(C1312=$C$3:$C1311)))-2,1),""),""),"")</f>
        <v/>
      </c>
      <c r="X1312" s="156">
        <f t="shared" ca="1" si="160"/>
        <v>1</v>
      </c>
      <c r="Y1312" s="156">
        <f t="shared" ca="1" si="161"/>
        <v>1</v>
      </c>
    </row>
    <row r="1313" spans="2:25" hidden="1" x14ac:dyDescent="0.25">
      <c r="B1313" s="390" t="str">
        <f>IFERROR(IF(LEN(INDEX(PlansAndNotes!$B$6:$B$2005,ROW(A1313)-ROW($B$3)))=0,"",INDEX(PlansAndNotes!$B$6:$B$2005,ROW(A1313)-ROW($B$3))),"")</f>
        <v/>
      </c>
      <c r="C1313" s="361" t="str">
        <f t="shared" si="156"/>
        <v/>
      </c>
      <c r="D1313" s="361" t="str">
        <f>IFERROR(IF(LEN(C1313)&gt;0,IF(LEN(INDEX(TasksList!$C$6:$C$1005,MATCH(C1313,TasksList!$B$6:$B$1005,0),1))=0,"",INDEX(TasksList!$C$6:$C$1005,MATCH(C1313,TasksList!$B$6:$B$1005,0),1)),""),"")</f>
        <v/>
      </c>
      <c r="E1313" s="361" t="str">
        <f>IFERROR(IF(LEN(C1313)&gt;0,IF(LEN(INDEX(TasksList!$F$6:$F$1005,MATCH(C1313,TasksList!$B$6:$B$1005,0),1))=0,"not set!",INDEX(TasksList!$F$6:$F$1005,MATCH(C1313,TasksList!$B$6:$B$1005,0),1)),""),"")</f>
        <v/>
      </c>
      <c r="F1313" s="360" t="str">
        <f>IFERROR(IF(LEN(D1313)&gt;0,IF(LEN(INDEX(AdressBook!$D$6:$D$25,MATCH(D1313,AdressBook!$B$6:$B$25,0),1))=0,"",INDEX(AdressBook!$D$6:$D$25,MATCH(D1313,AdressBook!$B$6:$B$25,0),1)),""),"")</f>
        <v/>
      </c>
      <c r="G1313" s="361" t="str">
        <f>IFERROR(IF(LEN(INDEX(PlansAndNotes!$F$6:$F$2005,ROW(B1313)-ROW($C$3)))=0,"",INDEX(PlansAndNotes!$F$6:$F$2005,ROW(B1313)-ROW($C$3))),"")</f>
        <v/>
      </c>
      <c r="H1313" s="361" t="str">
        <f>IFERROR(IF(LEN(C1313)&gt;0,IF(LEN(INDEX(TasksList!$G$6:$G$1005,MATCH(C1313,TasksList!$B$6:$B$1005,0),1))=0,"",INDEX(TasksList!$G$6:$G$1005,MATCH(C1313,TasksList!$B$6:$B$1005,0),1)),""),"")</f>
        <v/>
      </c>
      <c r="I1313" s="381"/>
      <c r="J1313" s="400"/>
      <c r="K1313" s="400"/>
      <c r="L1313" s="179"/>
      <c r="M1313" s="381"/>
      <c r="N1313" s="362" t="str">
        <f>IFERROR(IF(LEN(INDEX(PlansAndNotes!$D$6:$D$4005,ROW(B1313)-ROW($C$3)))=0,"",INDEX(PlansAndNotes!$D$6:$D$4005,ROW(B1313)-ROW($C$3))),"")</f>
        <v/>
      </c>
      <c r="O1313" s="165" t="str">
        <f t="shared" si="157"/>
        <v/>
      </c>
      <c r="P1313" s="363" t="str">
        <f>IFERROR(IF(LEN(INDEX(PlansAndNotes!$E$6:$E$4005,ROW(B1313)-ROW($C$3)))=0,"",INDEX(PlansAndNotes!$E$6:$E$4005,ROW(B1313)-ROW($C$3))),"")</f>
        <v/>
      </c>
      <c r="Q1313" s="363" t="str">
        <f>IFERROR(IF(LEN(INDEX(PlansAndNotes!$G$6:$G$4005,ROW(B1313)-ROW($C$3)))=0,"",INDEX(PlansAndNotes!$G$6:$G$4005,ROW(B1313)-ROW($C$3))),"")</f>
        <v/>
      </c>
      <c r="R1313" s="361" t="str">
        <f>IFERROR(IF(LEN(D1313)&gt;0,IF(LEN(INDEX(AdressBook!$C$6:$C$25,MATCH(D1313,AdressBook!$B$6:$B$25,0),1))=0,"",INDEX(AdressBook!$C$6:$C$25,MATCH(D1313,AdressBook!$B$6:$B$25,0),1)),""),"")</f>
        <v/>
      </c>
      <c r="S1313" s="165">
        <f>IF(LEN(C1313)&gt;0,IFERROR(IF(MATCH(C1313,C1314:$C$4004,0)&gt;0,-1,ROW(S1313)-ROW($S$3)),ROW(S1313)-ROW($S$3)),-1)</f>
        <v>-1</v>
      </c>
      <c r="T1313" s="165">
        <f t="shared" si="158"/>
        <v>0</v>
      </c>
      <c r="U1313" s="165" t="str">
        <f t="shared" si="159"/>
        <v/>
      </c>
      <c r="V1313" s="165" t="str">
        <f>IFERROR(IF(OR(C1313="",S1313&lt;0),"",IF(SUBTOTAL(3,C1313:C1313)=0,-1,SUBTOTAL(3,$C$4:C1313))),"")</f>
        <v/>
      </c>
      <c r="W1313" s="156" t="str">
        <f t="array" ref="W1313">IF(LEN(C1313)&gt;0,IFERROR(IF(MATCH(C1313,$C$3:$C1312,0)&gt;0,N1313-INDEX($N$3:N1312,SUMPRODUCT(MAX(ROW($C$3:$C1312)*(C1313=$C$3:$C1312)))-2,1),""),""),"")</f>
        <v/>
      </c>
      <c r="X1313" s="156">
        <f t="shared" ca="1" si="160"/>
        <v>1</v>
      </c>
      <c r="Y1313" s="156">
        <f t="shared" ca="1" si="161"/>
        <v>1</v>
      </c>
    </row>
    <row r="1314" spans="2:25" hidden="1" x14ac:dyDescent="0.25">
      <c r="B1314" s="390" t="str">
        <f>IFERROR(IF(LEN(INDEX(PlansAndNotes!$B$6:$B$2005,ROW(A1314)-ROW($B$3)))=0,"",INDEX(PlansAndNotes!$B$6:$B$2005,ROW(A1314)-ROW($B$3))),"")</f>
        <v/>
      </c>
      <c r="C1314" s="361" t="str">
        <f t="shared" si="156"/>
        <v/>
      </c>
      <c r="D1314" s="361" t="str">
        <f>IFERROR(IF(LEN(C1314)&gt;0,IF(LEN(INDEX(TasksList!$C$6:$C$1005,MATCH(C1314,TasksList!$B$6:$B$1005,0),1))=0,"",INDEX(TasksList!$C$6:$C$1005,MATCH(C1314,TasksList!$B$6:$B$1005,0),1)),""),"")</f>
        <v/>
      </c>
      <c r="E1314" s="361" t="str">
        <f>IFERROR(IF(LEN(C1314)&gt;0,IF(LEN(INDEX(TasksList!$F$6:$F$1005,MATCH(C1314,TasksList!$B$6:$B$1005,0),1))=0,"not set!",INDEX(TasksList!$F$6:$F$1005,MATCH(C1314,TasksList!$B$6:$B$1005,0),1)),""),"")</f>
        <v/>
      </c>
      <c r="F1314" s="360" t="str">
        <f>IFERROR(IF(LEN(D1314)&gt;0,IF(LEN(INDEX(AdressBook!$D$6:$D$25,MATCH(D1314,AdressBook!$B$6:$B$25,0),1))=0,"",INDEX(AdressBook!$D$6:$D$25,MATCH(D1314,AdressBook!$B$6:$B$25,0),1)),""),"")</f>
        <v/>
      </c>
      <c r="G1314" s="361" t="str">
        <f>IFERROR(IF(LEN(INDEX(PlansAndNotes!$F$6:$F$2005,ROW(B1314)-ROW($C$3)))=0,"",INDEX(PlansAndNotes!$F$6:$F$2005,ROW(B1314)-ROW($C$3))),"")</f>
        <v/>
      </c>
      <c r="H1314" s="361" t="str">
        <f>IFERROR(IF(LEN(C1314)&gt;0,IF(LEN(INDEX(TasksList!$G$6:$G$1005,MATCH(C1314,TasksList!$B$6:$B$1005,0),1))=0,"",INDEX(TasksList!$G$6:$G$1005,MATCH(C1314,TasksList!$B$6:$B$1005,0),1)),""),"")</f>
        <v/>
      </c>
      <c r="I1314" s="381"/>
      <c r="J1314" s="400"/>
      <c r="K1314" s="400"/>
      <c r="L1314" s="179"/>
      <c r="M1314" s="381"/>
      <c r="N1314" s="362" t="str">
        <f>IFERROR(IF(LEN(INDEX(PlansAndNotes!$D$6:$D$4005,ROW(B1314)-ROW($C$3)))=0,"",INDEX(PlansAndNotes!$D$6:$D$4005,ROW(B1314)-ROW($C$3))),"")</f>
        <v/>
      </c>
      <c r="O1314" s="165" t="str">
        <f t="shared" si="157"/>
        <v/>
      </c>
      <c r="P1314" s="363" t="str">
        <f>IFERROR(IF(LEN(INDEX(PlansAndNotes!$E$6:$E$4005,ROW(B1314)-ROW($C$3)))=0,"",INDEX(PlansAndNotes!$E$6:$E$4005,ROW(B1314)-ROW($C$3))),"")</f>
        <v/>
      </c>
      <c r="Q1314" s="363" t="str">
        <f>IFERROR(IF(LEN(INDEX(PlansAndNotes!$G$6:$G$4005,ROW(B1314)-ROW($C$3)))=0,"",INDEX(PlansAndNotes!$G$6:$G$4005,ROW(B1314)-ROW($C$3))),"")</f>
        <v/>
      </c>
      <c r="R1314" s="361" t="str">
        <f>IFERROR(IF(LEN(D1314)&gt;0,IF(LEN(INDEX(AdressBook!$C$6:$C$25,MATCH(D1314,AdressBook!$B$6:$B$25,0),1))=0,"",INDEX(AdressBook!$C$6:$C$25,MATCH(D1314,AdressBook!$B$6:$B$25,0),1)),""),"")</f>
        <v/>
      </c>
      <c r="S1314" s="165">
        <f>IF(LEN(C1314)&gt;0,IFERROR(IF(MATCH(C1314,C1315:$C$4004,0)&gt;0,-1,ROW(S1314)-ROW($S$3)),ROW(S1314)-ROW($S$3)),-1)</f>
        <v>-1</v>
      </c>
      <c r="T1314" s="165">
        <f t="shared" si="158"/>
        <v>0</v>
      </c>
      <c r="U1314" s="165" t="str">
        <f t="shared" si="159"/>
        <v/>
      </c>
      <c r="V1314" s="165" t="str">
        <f>IFERROR(IF(OR(C1314="",S1314&lt;0),"",IF(SUBTOTAL(3,C1314:C1314)=0,-1,SUBTOTAL(3,$C$4:C1314))),"")</f>
        <v/>
      </c>
      <c r="W1314" s="156" t="str">
        <f t="array" ref="W1314">IF(LEN(C1314)&gt;0,IFERROR(IF(MATCH(C1314,$C$3:$C1313,0)&gt;0,N1314-INDEX($N$3:N1313,SUMPRODUCT(MAX(ROW($C$3:$C1313)*(C1314=$C$3:$C1313)))-2,1),""),""),"")</f>
        <v/>
      </c>
      <c r="X1314" s="156">
        <f t="shared" ca="1" si="160"/>
        <v>1</v>
      </c>
      <c r="Y1314" s="156">
        <f t="shared" ca="1" si="161"/>
        <v>1</v>
      </c>
    </row>
    <row r="1315" spans="2:25" hidden="1" x14ac:dyDescent="0.25">
      <c r="B1315" s="390" t="str">
        <f>IFERROR(IF(LEN(INDEX(PlansAndNotes!$B$6:$B$2005,ROW(A1315)-ROW($B$3)))=0,"",INDEX(PlansAndNotes!$B$6:$B$2005,ROW(A1315)-ROW($B$3))),"")</f>
        <v/>
      </c>
      <c r="C1315" s="361" t="str">
        <f t="shared" si="156"/>
        <v/>
      </c>
      <c r="D1315" s="361" t="str">
        <f>IFERROR(IF(LEN(C1315)&gt;0,IF(LEN(INDEX(TasksList!$C$6:$C$1005,MATCH(C1315,TasksList!$B$6:$B$1005,0),1))=0,"",INDEX(TasksList!$C$6:$C$1005,MATCH(C1315,TasksList!$B$6:$B$1005,0),1)),""),"")</f>
        <v/>
      </c>
      <c r="E1315" s="361" t="str">
        <f>IFERROR(IF(LEN(C1315)&gt;0,IF(LEN(INDEX(TasksList!$F$6:$F$1005,MATCH(C1315,TasksList!$B$6:$B$1005,0),1))=0,"not set!",INDEX(TasksList!$F$6:$F$1005,MATCH(C1315,TasksList!$B$6:$B$1005,0),1)),""),"")</f>
        <v/>
      </c>
      <c r="F1315" s="360" t="str">
        <f>IFERROR(IF(LEN(D1315)&gt;0,IF(LEN(INDEX(AdressBook!$D$6:$D$25,MATCH(D1315,AdressBook!$B$6:$B$25,0),1))=0,"",INDEX(AdressBook!$D$6:$D$25,MATCH(D1315,AdressBook!$B$6:$B$25,0),1)),""),"")</f>
        <v/>
      </c>
      <c r="G1315" s="361" t="str">
        <f>IFERROR(IF(LEN(INDEX(PlansAndNotes!$F$6:$F$2005,ROW(B1315)-ROW($C$3)))=0,"",INDEX(PlansAndNotes!$F$6:$F$2005,ROW(B1315)-ROW($C$3))),"")</f>
        <v/>
      </c>
      <c r="H1315" s="361" t="str">
        <f>IFERROR(IF(LEN(C1315)&gt;0,IF(LEN(INDEX(TasksList!$G$6:$G$1005,MATCH(C1315,TasksList!$B$6:$B$1005,0),1))=0,"",INDEX(TasksList!$G$6:$G$1005,MATCH(C1315,TasksList!$B$6:$B$1005,0),1)),""),"")</f>
        <v/>
      </c>
      <c r="I1315" s="381"/>
      <c r="J1315" s="400"/>
      <c r="K1315" s="400"/>
      <c r="L1315" s="179"/>
      <c r="M1315" s="381"/>
      <c r="N1315" s="362" t="str">
        <f>IFERROR(IF(LEN(INDEX(PlansAndNotes!$D$6:$D$4005,ROW(B1315)-ROW($C$3)))=0,"",INDEX(PlansAndNotes!$D$6:$D$4005,ROW(B1315)-ROW($C$3))),"")</f>
        <v/>
      </c>
      <c r="O1315" s="165" t="str">
        <f t="shared" si="157"/>
        <v/>
      </c>
      <c r="P1315" s="363" t="str">
        <f>IFERROR(IF(LEN(INDEX(PlansAndNotes!$E$6:$E$4005,ROW(B1315)-ROW($C$3)))=0,"",INDEX(PlansAndNotes!$E$6:$E$4005,ROW(B1315)-ROW($C$3))),"")</f>
        <v/>
      </c>
      <c r="Q1315" s="363" t="str">
        <f>IFERROR(IF(LEN(INDEX(PlansAndNotes!$G$6:$G$4005,ROW(B1315)-ROW($C$3)))=0,"",INDEX(PlansAndNotes!$G$6:$G$4005,ROW(B1315)-ROW($C$3))),"")</f>
        <v/>
      </c>
      <c r="R1315" s="361" t="str">
        <f>IFERROR(IF(LEN(D1315)&gt;0,IF(LEN(INDEX(AdressBook!$C$6:$C$25,MATCH(D1315,AdressBook!$B$6:$B$25,0),1))=0,"",INDEX(AdressBook!$C$6:$C$25,MATCH(D1315,AdressBook!$B$6:$B$25,0),1)),""),"")</f>
        <v/>
      </c>
      <c r="S1315" s="165">
        <f>IF(LEN(C1315)&gt;0,IFERROR(IF(MATCH(C1315,C1316:$C$4004,0)&gt;0,-1,ROW(S1315)-ROW($S$3)),ROW(S1315)-ROW($S$3)),-1)</f>
        <v>-1</v>
      </c>
      <c r="T1315" s="165">
        <f t="shared" si="158"/>
        <v>0</v>
      </c>
      <c r="U1315" s="165" t="str">
        <f t="shared" si="159"/>
        <v/>
      </c>
      <c r="V1315" s="165" t="str">
        <f>IFERROR(IF(OR(C1315="",S1315&lt;0),"",IF(SUBTOTAL(3,C1315:C1315)=0,-1,SUBTOTAL(3,$C$4:C1315))),"")</f>
        <v/>
      </c>
      <c r="W1315" s="156" t="str">
        <f t="array" ref="W1315">IF(LEN(C1315)&gt;0,IFERROR(IF(MATCH(C1315,$C$3:$C1314,0)&gt;0,N1315-INDEX($N$3:N1314,SUMPRODUCT(MAX(ROW($C$3:$C1314)*(C1315=$C$3:$C1314)))-2,1),""),""),"")</f>
        <v/>
      </c>
      <c r="X1315" s="156">
        <f t="shared" ca="1" si="160"/>
        <v>1</v>
      </c>
      <c r="Y1315" s="156">
        <f t="shared" ca="1" si="161"/>
        <v>1</v>
      </c>
    </row>
    <row r="1316" spans="2:25" hidden="1" x14ac:dyDescent="0.25">
      <c r="B1316" s="390" t="str">
        <f>IFERROR(IF(LEN(INDEX(PlansAndNotes!$B$6:$B$2005,ROW(A1316)-ROW($B$3)))=0,"",INDEX(PlansAndNotes!$B$6:$B$2005,ROW(A1316)-ROW($B$3))),"")</f>
        <v/>
      </c>
      <c r="C1316" s="361" t="str">
        <f t="shared" si="156"/>
        <v/>
      </c>
      <c r="D1316" s="361" t="str">
        <f>IFERROR(IF(LEN(C1316)&gt;0,IF(LEN(INDEX(TasksList!$C$6:$C$1005,MATCH(C1316,TasksList!$B$6:$B$1005,0),1))=0,"",INDEX(TasksList!$C$6:$C$1005,MATCH(C1316,TasksList!$B$6:$B$1005,0),1)),""),"")</f>
        <v/>
      </c>
      <c r="E1316" s="361" t="str">
        <f>IFERROR(IF(LEN(C1316)&gt;0,IF(LEN(INDEX(TasksList!$F$6:$F$1005,MATCH(C1316,TasksList!$B$6:$B$1005,0),1))=0,"not set!",INDEX(TasksList!$F$6:$F$1005,MATCH(C1316,TasksList!$B$6:$B$1005,0),1)),""),"")</f>
        <v/>
      </c>
      <c r="F1316" s="360" t="str">
        <f>IFERROR(IF(LEN(D1316)&gt;0,IF(LEN(INDEX(AdressBook!$D$6:$D$25,MATCH(D1316,AdressBook!$B$6:$B$25,0),1))=0,"",INDEX(AdressBook!$D$6:$D$25,MATCH(D1316,AdressBook!$B$6:$B$25,0),1)),""),"")</f>
        <v/>
      </c>
      <c r="G1316" s="361" t="str">
        <f>IFERROR(IF(LEN(INDEX(PlansAndNotes!$F$6:$F$2005,ROW(B1316)-ROW($C$3)))=0,"",INDEX(PlansAndNotes!$F$6:$F$2005,ROW(B1316)-ROW($C$3))),"")</f>
        <v/>
      </c>
      <c r="H1316" s="361" t="str">
        <f>IFERROR(IF(LEN(C1316)&gt;0,IF(LEN(INDEX(TasksList!$G$6:$G$1005,MATCH(C1316,TasksList!$B$6:$B$1005,0),1))=0,"",INDEX(TasksList!$G$6:$G$1005,MATCH(C1316,TasksList!$B$6:$B$1005,0),1)),""),"")</f>
        <v/>
      </c>
      <c r="I1316" s="381"/>
      <c r="J1316" s="400"/>
      <c r="K1316" s="400"/>
      <c r="L1316" s="179"/>
      <c r="M1316" s="381"/>
      <c r="N1316" s="362" t="str">
        <f>IFERROR(IF(LEN(INDEX(PlansAndNotes!$D$6:$D$4005,ROW(B1316)-ROW($C$3)))=0,"",INDEX(PlansAndNotes!$D$6:$D$4005,ROW(B1316)-ROW($C$3))),"")</f>
        <v/>
      </c>
      <c r="O1316" s="165" t="str">
        <f t="shared" si="157"/>
        <v/>
      </c>
      <c r="P1316" s="363" t="str">
        <f>IFERROR(IF(LEN(INDEX(PlansAndNotes!$E$6:$E$4005,ROW(B1316)-ROW($C$3)))=0,"",INDEX(PlansAndNotes!$E$6:$E$4005,ROW(B1316)-ROW($C$3))),"")</f>
        <v/>
      </c>
      <c r="Q1316" s="363" t="str">
        <f>IFERROR(IF(LEN(INDEX(PlansAndNotes!$G$6:$G$4005,ROW(B1316)-ROW($C$3)))=0,"",INDEX(PlansAndNotes!$G$6:$G$4005,ROW(B1316)-ROW($C$3))),"")</f>
        <v/>
      </c>
      <c r="R1316" s="361" t="str">
        <f>IFERROR(IF(LEN(D1316)&gt;0,IF(LEN(INDEX(AdressBook!$C$6:$C$25,MATCH(D1316,AdressBook!$B$6:$B$25,0),1))=0,"",INDEX(AdressBook!$C$6:$C$25,MATCH(D1316,AdressBook!$B$6:$B$25,0),1)),""),"")</f>
        <v/>
      </c>
      <c r="S1316" s="165">
        <f>IF(LEN(C1316)&gt;0,IFERROR(IF(MATCH(C1316,C1317:$C$4004,0)&gt;0,-1,ROW(S1316)-ROW($S$3)),ROW(S1316)-ROW($S$3)),-1)</f>
        <v>-1</v>
      </c>
      <c r="T1316" s="165">
        <f t="shared" si="158"/>
        <v>0</v>
      </c>
      <c r="U1316" s="165" t="str">
        <f t="shared" si="159"/>
        <v/>
      </c>
      <c r="V1316" s="165" t="str">
        <f>IFERROR(IF(OR(C1316="",S1316&lt;0),"",IF(SUBTOTAL(3,C1316:C1316)=0,-1,SUBTOTAL(3,$C$4:C1316))),"")</f>
        <v/>
      </c>
      <c r="W1316" s="156" t="str">
        <f t="array" ref="W1316">IF(LEN(C1316)&gt;0,IFERROR(IF(MATCH(C1316,$C$3:$C1315,0)&gt;0,N1316-INDEX($N$3:N1315,SUMPRODUCT(MAX(ROW($C$3:$C1315)*(C1316=$C$3:$C1315)))-2,1),""),""),"")</f>
        <v/>
      </c>
      <c r="X1316" s="156">
        <f t="shared" ca="1" si="160"/>
        <v>1</v>
      </c>
      <c r="Y1316" s="156">
        <f t="shared" ca="1" si="161"/>
        <v>1</v>
      </c>
    </row>
    <row r="1317" spans="2:25" hidden="1" x14ac:dyDescent="0.25">
      <c r="B1317" s="390" t="str">
        <f>IFERROR(IF(LEN(INDEX(PlansAndNotes!$B$6:$B$2005,ROW(A1317)-ROW($B$3)))=0,"",INDEX(PlansAndNotes!$B$6:$B$2005,ROW(A1317)-ROW($B$3))),"")</f>
        <v/>
      </c>
      <c r="C1317" s="361" t="str">
        <f t="shared" si="156"/>
        <v/>
      </c>
      <c r="D1317" s="361" t="str">
        <f>IFERROR(IF(LEN(C1317)&gt;0,IF(LEN(INDEX(TasksList!$C$6:$C$1005,MATCH(C1317,TasksList!$B$6:$B$1005,0),1))=0,"",INDEX(TasksList!$C$6:$C$1005,MATCH(C1317,TasksList!$B$6:$B$1005,0),1)),""),"")</f>
        <v/>
      </c>
      <c r="E1317" s="361" t="str">
        <f>IFERROR(IF(LEN(C1317)&gt;0,IF(LEN(INDEX(TasksList!$F$6:$F$1005,MATCH(C1317,TasksList!$B$6:$B$1005,0),1))=0,"not set!",INDEX(TasksList!$F$6:$F$1005,MATCH(C1317,TasksList!$B$6:$B$1005,0),1)),""),"")</f>
        <v/>
      </c>
      <c r="F1317" s="360" t="str">
        <f>IFERROR(IF(LEN(D1317)&gt;0,IF(LEN(INDEX(AdressBook!$D$6:$D$25,MATCH(D1317,AdressBook!$B$6:$B$25,0),1))=0,"",INDEX(AdressBook!$D$6:$D$25,MATCH(D1317,AdressBook!$B$6:$B$25,0),1)),""),"")</f>
        <v/>
      </c>
      <c r="G1317" s="361" t="str">
        <f>IFERROR(IF(LEN(INDEX(PlansAndNotes!$F$6:$F$2005,ROW(B1317)-ROW($C$3)))=0,"",INDEX(PlansAndNotes!$F$6:$F$2005,ROW(B1317)-ROW($C$3))),"")</f>
        <v/>
      </c>
      <c r="H1317" s="361" t="str">
        <f>IFERROR(IF(LEN(C1317)&gt;0,IF(LEN(INDEX(TasksList!$G$6:$G$1005,MATCH(C1317,TasksList!$B$6:$B$1005,0),1))=0,"",INDEX(TasksList!$G$6:$G$1005,MATCH(C1317,TasksList!$B$6:$B$1005,0),1)),""),"")</f>
        <v/>
      </c>
      <c r="I1317" s="381"/>
      <c r="J1317" s="400"/>
      <c r="K1317" s="400"/>
      <c r="L1317" s="179"/>
      <c r="M1317" s="381"/>
      <c r="N1317" s="362" t="str">
        <f>IFERROR(IF(LEN(INDEX(PlansAndNotes!$D$6:$D$4005,ROW(B1317)-ROW($C$3)))=0,"",INDEX(PlansAndNotes!$D$6:$D$4005,ROW(B1317)-ROW($C$3))),"")</f>
        <v/>
      </c>
      <c r="O1317" s="165" t="str">
        <f t="shared" si="157"/>
        <v/>
      </c>
      <c r="P1317" s="363" t="str">
        <f>IFERROR(IF(LEN(INDEX(PlansAndNotes!$E$6:$E$4005,ROW(B1317)-ROW($C$3)))=0,"",INDEX(PlansAndNotes!$E$6:$E$4005,ROW(B1317)-ROW($C$3))),"")</f>
        <v/>
      </c>
      <c r="Q1317" s="363" t="str">
        <f>IFERROR(IF(LEN(INDEX(PlansAndNotes!$G$6:$G$4005,ROW(B1317)-ROW($C$3)))=0,"",INDEX(PlansAndNotes!$G$6:$G$4005,ROW(B1317)-ROW($C$3))),"")</f>
        <v/>
      </c>
      <c r="R1317" s="361" t="str">
        <f>IFERROR(IF(LEN(D1317)&gt;0,IF(LEN(INDEX(AdressBook!$C$6:$C$25,MATCH(D1317,AdressBook!$B$6:$B$25,0),1))=0,"",INDEX(AdressBook!$C$6:$C$25,MATCH(D1317,AdressBook!$B$6:$B$25,0),1)),""),"")</f>
        <v/>
      </c>
      <c r="S1317" s="165">
        <f>IF(LEN(C1317)&gt;0,IFERROR(IF(MATCH(C1317,C1318:$C$4004,0)&gt;0,-1,ROW(S1317)-ROW($S$3)),ROW(S1317)-ROW($S$3)),-1)</f>
        <v>-1</v>
      </c>
      <c r="T1317" s="165">
        <f t="shared" si="158"/>
        <v>0</v>
      </c>
      <c r="U1317" s="165" t="str">
        <f t="shared" si="159"/>
        <v/>
      </c>
      <c r="V1317" s="165" t="str">
        <f>IFERROR(IF(OR(C1317="",S1317&lt;0),"",IF(SUBTOTAL(3,C1317:C1317)=0,-1,SUBTOTAL(3,$C$4:C1317))),"")</f>
        <v/>
      </c>
      <c r="W1317" s="156" t="str">
        <f t="array" ref="W1317">IF(LEN(C1317)&gt;0,IFERROR(IF(MATCH(C1317,$C$3:$C1316,0)&gt;0,N1317-INDEX($N$3:N1316,SUMPRODUCT(MAX(ROW($C$3:$C1316)*(C1317=$C$3:$C1316)))-2,1),""),""),"")</f>
        <v/>
      </c>
      <c r="X1317" s="156">
        <f t="shared" ca="1" si="160"/>
        <v>1</v>
      </c>
      <c r="Y1317" s="156">
        <f t="shared" ca="1" si="161"/>
        <v>1</v>
      </c>
    </row>
    <row r="1318" spans="2:25" hidden="1" x14ac:dyDescent="0.25">
      <c r="B1318" s="390" t="str">
        <f>IFERROR(IF(LEN(INDEX(PlansAndNotes!$B$6:$B$2005,ROW(A1318)-ROW($B$3)))=0,"",INDEX(PlansAndNotes!$B$6:$B$2005,ROW(A1318)-ROW($B$3))),"")</f>
        <v/>
      </c>
      <c r="C1318" s="361" t="str">
        <f t="shared" si="156"/>
        <v/>
      </c>
      <c r="D1318" s="361" t="str">
        <f>IFERROR(IF(LEN(C1318)&gt;0,IF(LEN(INDEX(TasksList!$C$6:$C$1005,MATCH(C1318,TasksList!$B$6:$B$1005,0),1))=0,"",INDEX(TasksList!$C$6:$C$1005,MATCH(C1318,TasksList!$B$6:$B$1005,0),1)),""),"")</f>
        <v/>
      </c>
      <c r="E1318" s="361" t="str">
        <f>IFERROR(IF(LEN(C1318)&gt;0,IF(LEN(INDEX(TasksList!$F$6:$F$1005,MATCH(C1318,TasksList!$B$6:$B$1005,0),1))=0,"not set!",INDEX(TasksList!$F$6:$F$1005,MATCH(C1318,TasksList!$B$6:$B$1005,0),1)),""),"")</f>
        <v/>
      </c>
      <c r="F1318" s="360" t="str">
        <f>IFERROR(IF(LEN(D1318)&gt;0,IF(LEN(INDEX(AdressBook!$D$6:$D$25,MATCH(D1318,AdressBook!$B$6:$B$25,0),1))=0,"",INDEX(AdressBook!$D$6:$D$25,MATCH(D1318,AdressBook!$B$6:$B$25,0),1)),""),"")</f>
        <v/>
      </c>
      <c r="G1318" s="361" t="str">
        <f>IFERROR(IF(LEN(INDEX(PlansAndNotes!$F$6:$F$2005,ROW(B1318)-ROW($C$3)))=0,"",INDEX(PlansAndNotes!$F$6:$F$2005,ROW(B1318)-ROW($C$3))),"")</f>
        <v/>
      </c>
      <c r="H1318" s="361" t="str">
        <f>IFERROR(IF(LEN(C1318)&gt;0,IF(LEN(INDEX(TasksList!$G$6:$G$1005,MATCH(C1318,TasksList!$B$6:$B$1005,0),1))=0,"",INDEX(TasksList!$G$6:$G$1005,MATCH(C1318,TasksList!$B$6:$B$1005,0),1)),""),"")</f>
        <v/>
      </c>
      <c r="I1318" s="381"/>
      <c r="J1318" s="400"/>
      <c r="K1318" s="400"/>
      <c r="L1318" s="179"/>
      <c r="M1318" s="381"/>
      <c r="N1318" s="362" t="str">
        <f>IFERROR(IF(LEN(INDEX(PlansAndNotes!$D$6:$D$4005,ROW(B1318)-ROW($C$3)))=0,"",INDEX(PlansAndNotes!$D$6:$D$4005,ROW(B1318)-ROW($C$3))),"")</f>
        <v/>
      </c>
      <c r="O1318" s="165" t="str">
        <f t="shared" si="157"/>
        <v/>
      </c>
      <c r="P1318" s="363" t="str">
        <f>IFERROR(IF(LEN(INDEX(PlansAndNotes!$E$6:$E$4005,ROW(B1318)-ROW($C$3)))=0,"",INDEX(PlansAndNotes!$E$6:$E$4005,ROW(B1318)-ROW($C$3))),"")</f>
        <v/>
      </c>
      <c r="Q1318" s="363" t="str">
        <f>IFERROR(IF(LEN(INDEX(PlansAndNotes!$G$6:$G$4005,ROW(B1318)-ROW($C$3)))=0,"",INDEX(PlansAndNotes!$G$6:$G$4005,ROW(B1318)-ROW($C$3))),"")</f>
        <v/>
      </c>
      <c r="R1318" s="361" t="str">
        <f>IFERROR(IF(LEN(D1318)&gt;0,IF(LEN(INDEX(AdressBook!$C$6:$C$25,MATCH(D1318,AdressBook!$B$6:$B$25,0),1))=0,"",INDEX(AdressBook!$C$6:$C$25,MATCH(D1318,AdressBook!$B$6:$B$25,0),1)),""),"")</f>
        <v/>
      </c>
      <c r="S1318" s="165">
        <f>IF(LEN(C1318)&gt;0,IFERROR(IF(MATCH(C1318,C1319:$C$4004,0)&gt;0,-1,ROW(S1318)-ROW($S$3)),ROW(S1318)-ROW($S$3)),-1)</f>
        <v>-1</v>
      </c>
      <c r="T1318" s="165">
        <f t="shared" si="158"/>
        <v>0</v>
      </c>
      <c r="U1318" s="165" t="str">
        <f t="shared" si="159"/>
        <v/>
      </c>
      <c r="V1318" s="165" t="str">
        <f>IFERROR(IF(OR(C1318="",S1318&lt;0),"",IF(SUBTOTAL(3,C1318:C1318)=0,-1,SUBTOTAL(3,$C$4:C1318))),"")</f>
        <v/>
      </c>
      <c r="W1318" s="156" t="str">
        <f t="array" ref="W1318">IF(LEN(C1318)&gt;0,IFERROR(IF(MATCH(C1318,$C$3:$C1317,0)&gt;0,N1318-INDEX($N$3:N1317,SUMPRODUCT(MAX(ROW($C$3:$C1317)*(C1318=$C$3:$C1317)))-2,1),""),""),"")</f>
        <v/>
      </c>
      <c r="X1318" s="156">
        <f t="shared" ca="1" si="160"/>
        <v>1</v>
      </c>
      <c r="Y1318" s="156">
        <f t="shared" ca="1" si="161"/>
        <v>1</v>
      </c>
    </row>
    <row r="1319" spans="2:25" hidden="1" x14ac:dyDescent="0.25">
      <c r="B1319" s="390" t="str">
        <f>IFERROR(IF(LEN(INDEX(PlansAndNotes!$B$6:$B$2005,ROW(A1319)-ROW($B$3)))=0,"",INDEX(PlansAndNotes!$B$6:$B$2005,ROW(A1319)-ROW($B$3))),"")</f>
        <v/>
      </c>
      <c r="C1319" s="361" t="str">
        <f t="shared" si="156"/>
        <v/>
      </c>
      <c r="D1319" s="361" t="str">
        <f>IFERROR(IF(LEN(C1319)&gt;0,IF(LEN(INDEX(TasksList!$C$6:$C$1005,MATCH(C1319,TasksList!$B$6:$B$1005,0),1))=0,"",INDEX(TasksList!$C$6:$C$1005,MATCH(C1319,TasksList!$B$6:$B$1005,0),1)),""),"")</f>
        <v/>
      </c>
      <c r="E1319" s="361" t="str">
        <f>IFERROR(IF(LEN(C1319)&gt;0,IF(LEN(INDEX(TasksList!$F$6:$F$1005,MATCH(C1319,TasksList!$B$6:$B$1005,0),1))=0,"not set!",INDEX(TasksList!$F$6:$F$1005,MATCH(C1319,TasksList!$B$6:$B$1005,0),1)),""),"")</f>
        <v/>
      </c>
      <c r="F1319" s="360" t="str">
        <f>IFERROR(IF(LEN(D1319)&gt;0,IF(LEN(INDEX(AdressBook!$D$6:$D$25,MATCH(D1319,AdressBook!$B$6:$B$25,0),1))=0,"",INDEX(AdressBook!$D$6:$D$25,MATCH(D1319,AdressBook!$B$6:$B$25,0),1)),""),"")</f>
        <v/>
      </c>
      <c r="G1319" s="361" t="str">
        <f>IFERROR(IF(LEN(INDEX(PlansAndNotes!$F$6:$F$2005,ROW(B1319)-ROW($C$3)))=0,"",INDEX(PlansAndNotes!$F$6:$F$2005,ROW(B1319)-ROW($C$3))),"")</f>
        <v/>
      </c>
      <c r="H1319" s="361" t="str">
        <f>IFERROR(IF(LEN(C1319)&gt;0,IF(LEN(INDEX(TasksList!$G$6:$G$1005,MATCH(C1319,TasksList!$B$6:$B$1005,0),1))=0,"",INDEX(TasksList!$G$6:$G$1005,MATCH(C1319,TasksList!$B$6:$B$1005,0),1)),""),"")</f>
        <v/>
      </c>
      <c r="I1319" s="381"/>
      <c r="J1319" s="400"/>
      <c r="K1319" s="400"/>
      <c r="L1319" s="179"/>
      <c r="M1319" s="381"/>
      <c r="N1319" s="362" t="str">
        <f>IFERROR(IF(LEN(INDEX(PlansAndNotes!$D$6:$D$4005,ROW(B1319)-ROW($C$3)))=0,"",INDEX(PlansAndNotes!$D$6:$D$4005,ROW(B1319)-ROW($C$3))),"")</f>
        <v/>
      </c>
      <c r="O1319" s="165" t="str">
        <f t="shared" si="157"/>
        <v/>
      </c>
      <c r="P1319" s="363" t="str">
        <f>IFERROR(IF(LEN(INDEX(PlansAndNotes!$E$6:$E$4005,ROW(B1319)-ROW($C$3)))=0,"",INDEX(PlansAndNotes!$E$6:$E$4005,ROW(B1319)-ROW($C$3))),"")</f>
        <v/>
      </c>
      <c r="Q1319" s="363" t="str">
        <f>IFERROR(IF(LEN(INDEX(PlansAndNotes!$G$6:$G$4005,ROW(B1319)-ROW($C$3)))=0,"",INDEX(PlansAndNotes!$G$6:$G$4005,ROW(B1319)-ROW($C$3))),"")</f>
        <v/>
      </c>
      <c r="R1319" s="361" t="str">
        <f>IFERROR(IF(LEN(D1319)&gt;0,IF(LEN(INDEX(AdressBook!$C$6:$C$25,MATCH(D1319,AdressBook!$B$6:$B$25,0),1))=0,"",INDEX(AdressBook!$C$6:$C$25,MATCH(D1319,AdressBook!$B$6:$B$25,0),1)),""),"")</f>
        <v/>
      </c>
      <c r="S1319" s="165">
        <f>IF(LEN(C1319)&gt;0,IFERROR(IF(MATCH(C1319,C1320:$C$4004,0)&gt;0,-1,ROW(S1319)-ROW($S$3)),ROW(S1319)-ROW($S$3)),-1)</f>
        <v>-1</v>
      </c>
      <c r="T1319" s="165">
        <f t="shared" si="158"/>
        <v>0</v>
      </c>
      <c r="U1319" s="165" t="str">
        <f t="shared" si="159"/>
        <v/>
      </c>
      <c r="V1319" s="165" t="str">
        <f>IFERROR(IF(OR(C1319="",S1319&lt;0),"",IF(SUBTOTAL(3,C1319:C1319)=0,-1,SUBTOTAL(3,$C$4:C1319))),"")</f>
        <v/>
      </c>
      <c r="W1319" s="156" t="str">
        <f t="array" ref="W1319">IF(LEN(C1319)&gt;0,IFERROR(IF(MATCH(C1319,$C$3:$C1318,0)&gt;0,N1319-INDEX($N$3:N1318,SUMPRODUCT(MAX(ROW($C$3:$C1318)*(C1319=$C$3:$C1318)))-2,1),""),""),"")</f>
        <v/>
      </c>
      <c r="X1319" s="156">
        <f t="shared" ca="1" si="160"/>
        <v>1</v>
      </c>
      <c r="Y1319" s="156">
        <f t="shared" ca="1" si="161"/>
        <v>1</v>
      </c>
    </row>
    <row r="1320" spans="2:25" hidden="1" x14ac:dyDescent="0.25">
      <c r="B1320" s="390" t="str">
        <f>IFERROR(IF(LEN(INDEX(PlansAndNotes!$B$6:$B$2005,ROW(A1320)-ROW($B$3)))=0,"",INDEX(PlansAndNotes!$B$6:$B$2005,ROW(A1320)-ROW($B$3))),"")</f>
        <v/>
      </c>
      <c r="C1320" s="361" t="str">
        <f t="shared" si="156"/>
        <v/>
      </c>
      <c r="D1320" s="361" t="str">
        <f>IFERROR(IF(LEN(C1320)&gt;0,IF(LEN(INDEX(TasksList!$C$6:$C$1005,MATCH(C1320,TasksList!$B$6:$B$1005,0),1))=0,"",INDEX(TasksList!$C$6:$C$1005,MATCH(C1320,TasksList!$B$6:$B$1005,0),1)),""),"")</f>
        <v/>
      </c>
      <c r="E1320" s="361" t="str">
        <f>IFERROR(IF(LEN(C1320)&gt;0,IF(LEN(INDEX(TasksList!$F$6:$F$1005,MATCH(C1320,TasksList!$B$6:$B$1005,0),1))=0,"not set!",INDEX(TasksList!$F$6:$F$1005,MATCH(C1320,TasksList!$B$6:$B$1005,0),1)),""),"")</f>
        <v/>
      </c>
      <c r="F1320" s="360" t="str">
        <f>IFERROR(IF(LEN(D1320)&gt;0,IF(LEN(INDEX(AdressBook!$D$6:$D$25,MATCH(D1320,AdressBook!$B$6:$B$25,0),1))=0,"",INDEX(AdressBook!$D$6:$D$25,MATCH(D1320,AdressBook!$B$6:$B$25,0),1)),""),"")</f>
        <v/>
      </c>
      <c r="G1320" s="361" t="str">
        <f>IFERROR(IF(LEN(INDEX(PlansAndNotes!$F$6:$F$2005,ROW(B1320)-ROW($C$3)))=0,"",INDEX(PlansAndNotes!$F$6:$F$2005,ROW(B1320)-ROW($C$3))),"")</f>
        <v/>
      </c>
      <c r="H1320" s="361" t="str">
        <f>IFERROR(IF(LEN(C1320)&gt;0,IF(LEN(INDEX(TasksList!$G$6:$G$1005,MATCH(C1320,TasksList!$B$6:$B$1005,0),1))=0,"",INDEX(TasksList!$G$6:$G$1005,MATCH(C1320,TasksList!$B$6:$B$1005,0),1)),""),"")</f>
        <v/>
      </c>
      <c r="I1320" s="381"/>
      <c r="J1320" s="400"/>
      <c r="K1320" s="400"/>
      <c r="L1320" s="179"/>
      <c r="M1320" s="381"/>
      <c r="N1320" s="362" t="str">
        <f>IFERROR(IF(LEN(INDEX(PlansAndNotes!$D$6:$D$4005,ROW(B1320)-ROW($C$3)))=0,"",INDEX(PlansAndNotes!$D$6:$D$4005,ROW(B1320)-ROW($C$3))),"")</f>
        <v/>
      </c>
      <c r="O1320" s="165" t="str">
        <f t="shared" si="157"/>
        <v/>
      </c>
      <c r="P1320" s="363" t="str">
        <f>IFERROR(IF(LEN(INDEX(PlansAndNotes!$E$6:$E$4005,ROW(B1320)-ROW($C$3)))=0,"",INDEX(PlansAndNotes!$E$6:$E$4005,ROW(B1320)-ROW($C$3))),"")</f>
        <v/>
      </c>
      <c r="Q1320" s="363" t="str">
        <f>IFERROR(IF(LEN(INDEX(PlansAndNotes!$G$6:$G$4005,ROW(B1320)-ROW($C$3)))=0,"",INDEX(PlansAndNotes!$G$6:$G$4005,ROW(B1320)-ROW($C$3))),"")</f>
        <v/>
      </c>
      <c r="R1320" s="361" t="str">
        <f>IFERROR(IF(LEN(D1320)&gt;0,IF(LEN(INDEX(AdressBook!$C$6:$C$25,MATCH(D1320,AdressBook!$B$6:$B$25,0),1))=0,"",INDEX(AdressBook!$C$6:$C$25,MATCH(D1320,AdressBook!$B$6:$B$25,0),1)),""),"")</f>
        <v/>
      </c>
      <c r="S1320" s="165">
        <f>IF(LEN(C1320)&gt;0,IFERROR(IF(MATCH(C1320,C1321:$C$4004,0)&gt;0,-1,ROW(S1320)-ROW($S$3)),ROW(S1320)-ROW($S$3)),-1)</f>
        <v>-1</v>
      </c>
      <c r="T1320" s="165">
        <f t="shared" si="158"/>
        <v>0</v>
      </c>
      <c r="U1320" s="165" t="str">
        <f t="shared" si="159"/>
        <v/>
      </c>
      <c r="V1320" s="165" t="str">
        <f>IFERROR(IF(OR(C1320="",S1320&lt;0),"",IF(SUBTOTAL(3,C1320:C1320)=0,-1,SUBTOTAL(3,$C$4:C1320))),"")</f>
        <v/>
      </c>
      <c r="W1320" s="156" t="str">
        <f t="array" ref="W1320">IF(LEN(C1320)&gt;0,IFERROR(IF(MATCH(C1320,$C$3:$C1319,0)&gt;0,N1320-INDEX($N$3:N1319,SUMPRODUCT(MAX(ROW($C$3:$C1319)*(C1320=$C$3:$C1319)))-2,1),""),""),"")</f>
        <v/>
      </c>
      <c r="X1320" s="156">
        <f t="shared" ca="1" si="160"/>
        <v>1</v>
      </c>
      <c r="Y1320" s="156">
        <f t="shared" ca="1" si="161"/>
        <v>1</v>
      </c>
    </row>
    <row r="1321" spans="2:25" hidden="1" x14ac:dyDescent="0.25">
      <c r="B1321" s="390" t="str">
        <f>IFERROR(IF(LEN(INDEX(PlansAndNotes!$B$6:$B$2005,ROW(A1321)-ROW($B$3)))=0,"",INDEX(PlansAndNotes!$B$6:$B$2005,ROW(A1321)-ROW($B$3))),"")</f>
        <v/>
      </c>
      <c r="C1321" s="361" t="str">
        <f t="shared" si="156"/>
        <v/>
      </c>
      <c r="D1321" s="361" t="str">
        <f>IFERROR(IF(LEN(C1321)&gt;0,IF(LEN(INDEX(TasksList!$C$6:$C$1005,MATCH(C1321,TasksList!$B$6:$B$1005,0),1))=0,"",INDEX(TasksList!$C$6:$C$1005,MATCH(C1321,TasksList!$B$6:$B$1005,0),1)),""),"")</f>
        <v/>
      </c>
      <c r="E1321" s="361" t="str">
        <f>IFERROR(IF(LEN(C1321)&gt;0,IF(LEN(INDEX(TasksList!$F$6:$F$1005,MATCH(C1321,TasksList!$B$6:$B$1005,0),1))=0,"not set!",INDEX(TasksList!$F$6:$F$1005,MATCH(C1321,TasksList!$B$6:$B$1005,0),1)),""),"")</f>
        <v/>
      </c>
      <c r="F1321" s="360" t="str">
        <f>IFERROR(IF(LEN(D1321)&gt;0,IF(LEN(INDEX(AdressBook!$D$6:$D$25,MATCH(D1321,AdressBook!$B$6:$B$25,0),1))=0,"",INDEX(AdressBook!$D$6:$D$25,MATCH(D1321,AdressBook!$B$6:$B$25,0),1)),""),"")</f>
        <v/>
      </c>
      <c r="G1321" s="361" t="str">
        <f>IFERROR(IF(LEN(INDEX(PlansAndNotes!$F$6:$F$2005,ROW(B1321)-ROW($C$3)))=0,"",INDEX(PlansAndNotes!$F$6:$F$2005,ROW(B1321)-ROW($C$3))),"")</f>
        <v/>
      </c>
      <c r="H1321" s="361" t="str">
        <f>IFERROR(IF(LEN(C1321)&gt;0,IF(LEN(INDEX(TasksList!$G$6:$G$1005,MATCH(C1321,TasksList!$B$6:$B$1005,0),1))=0,"",INDEX(TasksList!$G$6:$G$1005,MATCH(C1321,TasksList!$B$6:$B$1005,0),1)),""),"")</f>
        <v/>
      </c>
      <c r="I1321" s="381"/>
      <c r="J1321" s="400"/>
      <c r="K1321" s="400"/>
      <c r="L1321" s="179"/>
      <c r="M1321" s="381"/>
      <c r="N1321" s="362" t="str">
        <f>IFERROR(IF(LEN(INDEX(PlansAndNotes!$D$6:$D$4005,ROW(B1321)-ROW($C$3)))=0,"",INDEX(PlansAndNotes!$D$6:$D$4005,ROW(B1321)-ROW($C$3))),"")</f>
        <v/>
      </c>
      <c r="O1321" s="165" t="str">
        <f t="shared" si="157"/>
        <v/>
      </c>
      <c r="P1321" s="363" t="str">
        <f>IFERROR(IF(LEN(INDEX(PlansAndNotes!$E$6:$E$4005,ROW(B1321)-ROW($C$3)))=0,"",INDEX(PlansAndNotes!$E$6:$E$4005,ROW(B1321)-ROW($C$3))),"")</f>
        <v/>
      </c>
      <c r="Q1321" s="363" t="str">
        <f>IFERROR(IF(LEN(INDEX(PlansAndNotes!$G$6:$G$4005,ROW(B1321)-ROW($C$3)))=0,"",INDEX(PlansAndNotes!$G$6:$G$4005,ROW(B1321)-ROW($C$3))),"")</f>
        <v/>
      </c>
      <c r="R1321" s="361" t="str">
        <f>IFERROR(IF(LEN(D1321)&gt;0,IF(LEN(INDEX(AdressBook!$C$6:$C$25,MATCH(D1321,AdressBook!$B$6:$B$25,0),1))=0,"",INDEX(AdressBook!$C$6:$C$25,MATCH(D1321,AdressBook!$B$6:$B$25,0),1)),""),"")</f>
        <v/>
      </c>
      <c r="S1321" s="165">
        <f>IF(LEN(C1321)&gt;0,IFERROR(IF(MATCH(C1321,C1322:$C$4004,0)&gt;0,-1,ROW(S1321)-ROW($S$3)),ROW(S1321)-ROW($S$3)),-1)</f>
        <v>-1</v>
      </c>
      <c r="T1321" s="165">
        <f t="shared" si="158"/>
        <v>0</v>
      </c>
      <c r="U1321" s="165" t="str">
        <f t="shared" si="159"/>
        <v/>
      </c>
      <c r="V1321" s="165" t="str">
        <f>IFERROR(IF(OR(C1321="",S1321&lt;0),"",IF(SUBTOTAL(3,C1321:C1321)=0,-1,SUBTOTAL(3,$C$4:C1321))),"")</f>
        <v/>
      </c>
      <c r="W1321" s="156" t="str">
        <f t="array" ref="W1321">IF(LEN(C1321)&gt;0,IFERROR(IF(MATCH(C1321,$C$3:$C1320,0)&gt;0,N1321-INDEX($N$3:N1320,SUMPRODUCT(MAX(ROW($C$3:$C1320)*(C1321=$C$3:$C1320)))-2,1),""),""),"")</f>
        <v/>
      </c>
      <c r="X1321" s="156">
        <f t="shared" ca="1" si="160"/>
        <v>1</v>
      </c>
      <c r="Y1321" s="156">
        <f t="shared" ca="1" si="161"/>
        <v>1</v>
      </c>
    </row>
    <row r="1322" spans="2:25" hidden="1" x14ac:dyDescent="0.25">
      <c r="B1322" s="390" t="str">
        <f>IFERROR(IF(LEN(INDEX(PlansAndNotes!$B$6:$B$2005,ROW(A1322)-ROW($B$3)))=0,"",INDEX(PlansAndNotes!$B$6:$B$2005,ROW(A1322)-ROW($B$3))),"")</f>
        <v/>
      </c>
      <c r="C1322" s="361" t="str">
        <f t="shared" si="156"/>
        <v/>
      </c>
      <c r="D1322" s="361" t="str">
        <f>IFERROR(IF(LEN(C1322)&gt;0,IF(LEN(INDEX(TasksList!$C$6:$C$1005,MATCH(C1322,TasksList!$B$6:$B$1005,0),1))=0,"",INDEX(TasksList!$C$6:$C$1005,MATCH(C1322,TasksList!$B$6:$B$1005,0),1)),""),"")</f>
        <v/>
      </c>
      <c r="E1322" s="361" t="str">
        <f>IFERROR(IF(LEN(C1322)&gt;0,IF(LEN(INDEX(TasksList!$F$6:$F$1005,MATCH(C1322,TasksList!$B$6:$B$1005,0),1))=0,"not set!",INDEX(TasksList!$F$6:$F$1005,MATCH(C1322,TasksList!$B$6:$B$1005,0),1)),""),"")</f>
        <v/>
      </c>
      <c r="F1322" s="360" t="str">
        <f>IFERROR(IF(LEN(D1322)&gt;0,IF(LEN(INDEX(AdressBook!$D$6:$D$25,MATCH(D1322,AdressBook!$B$6:$B$25,0),1))=0,"",INDEX(AdressBook!$D$6:$D$25,MATCH(D1322,AdressBook!$B$6:$B$25,0),1)),""),"")</f>
        <v/>
      </c>
      <c r="G1322" s="361" t="str">
        <f>IFERROR(IF(LEN(INDEX(PlansAndNotes!$F$6:$F$2005,ROW(B1322)-ROW($C$3)))=0,"",INDEX(PlansAndNotes!$F$6:$F$2005,ROW(B1322)-ROW($C$3))),"")</f>
        <v/>
      </c>
      <c r="H1322" s="361" t="str">
        <f>IFERROR(IF(LEN(C1322)&gt;0,IF(LEN(INDEX(TasksList!$G$6:$G$1005,MATCH(C1322,TasksList!$B$6:$B$1005,0),1))=0,"",INDEX(TasksList!$G$6:$G$1005,MATCH(C1322,TasksList!$B$6:$B$1005,0),1)),""),"")</f>
        <v/>
      </c>
      <c r="I1322" s="381"/>
      <c r="J1322" s="400"/>
      <c r="K1322" s="400"/>
      <c r="L1322" s="179"/>
      <c r="M1322" s="381"/>
      <c r="N1322" s="362" t="str">
        <f>IFERROR(IF(LEN(INDEX(PlansAndNotes!$D$6:$D$4005,ROW(B1322)-ROW($C$3)))=0,"",INDEX(PlansAndNotes!$D$6:$D$4005,ROW(B1322)-ROW($C$3))),"")</f>
        <v/>
      </c>
      <c r="O1322" s="165" t="str">
        <f t="shared" si="157"/>
        <v/>
      </c>
      <c r="P1322" s="363" t="str">
        <f>IFERROR(IF(LEN(INDEX(PlansAndNotes!$E$6:$E$4005,ROW(B1322)-ROW($C$3)))=0,"",INDEX(PlansAndNotes!$E$6:$E$4005,ROW(B1322)-ROW($C$3))),"")</f>
        <v/>
      </c>
      <c r="Q1322" s="363" t="str">
        <f>IFERROR(IF(LEN(INDEX(PlansAndNotes!$G$6:$G$4005,ROW(B1322)-ROW($C$3)))=0,"",INDEX(PlansAndNotes!$G$6:$G$4005,ROW(B1322)-ROW($C$3))),"")</f>
        <v/>
      </c>
      <c r="R1322" s="361" t="str">
        <f>IFERROR(IF(LEN(D1322)&gt;0,IF(LEN(INDEX(AdressBook!$C$6:$C$25,MATCH(D1322,AdressBook!$B$6:$B$25,0),1))=0,"",INDEX(AdressBook!$C$6:$C$25,MATCH(D1322,AdressBook!$B$6:$B$25,0),1)),""),"")</f>
        <v/>
      </c>
      <c r="S1322" s="165">
        <f>IF(LEN(C1322)&gt;0,IFERROR(IF(MATCH(C1322,C1323:$C$4004,0)&gt;0,-1,ROW(S1322)-ROW($S$3)),ROW(S1322)-ROW($S$3)),-1)</f>
        <v>-1</v>
      </c>
      <c r="T1322" s="165">
        <f t="shared" si="158"/>
        <v>0</v>
      </c>
      <c r="U1322" s="165" t="str">
        <f t="shared" si="159"/>
        <v/>
      </c>
      <c r="V1322" s="165" t="str">
        <f>IFERROR(IF(OR(C1322="",S1322&lt;0),"",IF(SUBTOTAL(3,C1322:C1322)=0,-1,SUBTOTAL(3,$C$4:C1322))),"")</f>
        <v/>
      </c>
      <c r="W1322" s="156" t="str">
        <f t="array" ref="W1322">IF(LEN(C1322)&gt;0,IFERROR(IF(MATCH(C1322,$C$3:$C1321,0)&gt;0,N1322-INDEX($N$3:N1321,SUMPRODUCT(MAX(ROW($C$3:$C1321)*(C1322=$C$3:$C1321)))-2,1),""),""),"")</f>
        <v/>
      </c>
      <c r="X1322" s="156">
        <f t="shared" ca="1" si="160"/>
        <v>1</v>
      </c>
      <c r="Y1322" s="156">
        <f t="shared" ca="1" si="161"/>
        <v>1</v>
      </c>
    </row>
    <row r="1323" spans="2:25" hidden="1" x14ac:dyDescent="0.25">
      <c r="B1323" s="390" t="str">
        <f>IFERROR(IF(LEN(INDEX(PlansAndNotes!$B$6:$B$2005,ROW(A1323)-ROW($B$3)))=0,"",INDEX(PlansAndNotes!$B$6:$B$2005,ROW(A1323)-ROW($B$3))),"")</f>
        <v/>
      </c>
      <c r="C1323" s="361" t="str">
        <f t="shared" si="156"/>
        <v/>
      </c>
      <c r="D1323" s="361" t="str">
        <f>IFERROR(IF(LEN(C1323)&gt;0,IF(LEN(INDEX(TasksList!$C$6:$C$1005,MATCH(C1323,TasksList!$B$6:$B$1005,0),1))=0,"",INDEX(TasksList!$C$6:$C$1005,MATCH(C1323,TasksList!$B$6:$B$1005,0),1)),""),"")</f>
        <v/>
      </c>
      <c r="E1323" s="361" t="str">
        <f>IFERROR(IF(LEN(C1323)&gt;0,IF(LEN(INDEX(TasksList!$F$6:$F$1005,MATCH(C1323,TasksList!$B$6:$B$1005,0),1))=0,"not set!",INDEX(TasksList!$F$6:$F$1005,MATCH(C1323,TasksList!$B$6:$B$1005,0),1)),""),"")</f>
        <v/>
      </c>
      <c r="F1323" s="360" t="str">
        <f>IFERROR(IF(LEN(D1323)&gt;0,IF(LEN(INDEX(AdressBook!$D$6:$D$25,MATCH(D1323,AdressBook!$B$6:$B$25,0),1))=0,"",INDEX(AdressBook!$D$6:$D$25,MATCH(D1323,AdressBook!$B$6:$B$25,0),1)),""),"")</f>
        <v/>
      </c>
      <c r="G1323" s="361" t="str">
        <f>IFERROR(IF(LEN(INDEX(PlansAndNotes!$F$6:$F$2005,ROW(B1323)-ROW($C$3)))=0,"",INDEX(PlansAndNotes!$F$6:$F$2005,ROW(B1323)-ROW($C$3))),"")</f>
        <v/>
      </c>
      <c r="H1323" s="361" t="str">
        <f>IFERROR(IF(LEN(C1323)&gt;0,IF(LEN(INDEX(TasksList!$G$6:$G$1005,MATCH(C1323,TasksList!$B$6:$B$1005,0),1))=0,"",INDEX(TasksList!$G$6:$G$1005,MATCH(C1323,TasksList!$B$6:$B$1005,0),1)),""),"")</f>
        <v/>
      </c>
      <c r="I1323" s="381"/>
      <c r="J1323" s="400"/>
      <c r="K1323" s="400"/>
      <c r="L1323" s="179"/>
      <c r="M1323" s="381"/>
      <c r="N1323" s="362" t="str">
        <f>IFERROR(IF(LEN(INDEX(PlansAndNotes!$D$6:$D$4005,ROW(B1323)-ROW($C$3)))=0,"",INDEX(PlansAndNotes!$D$6:$D$4005,ROW(B1323)-ROW($C$3))),"")</f>
        <v/>
      </c>
      <c r="O1323" s="165" t="str">
        <f t="shared" si="157"/>
        <v/>
      </c>
      <c r="P1323" s="363" t="str">
        <f>IFERROR(IF(LEN(INDEX(PlansAndNotes!$E$6:$E$4005,ROW(B1323)-ROW($C$3)))=0,"",INDEX(PlansAndNotes!$E$6:$E$4005,ROW(B1323)-ROW($C$3))),"")</f>
        <v/>
      </c>
      <c r="Q1323" s="363" t="str">
        <f>IFERROR(IF(LEN(INDEX(PlansAndNotes!$G$6:$G$4005,ROW(B1323)-ROW($C$3)))=0,"",INDEX(PlansAndNotes!$G$6:$G$4005,ROW(B1323)-ROW($C$3))),"")</f>
        <v/>
      </c>
      <c r="R1323" s="361" t="str">
        <f>IFERROR(IF(LEN(D1323)&gt;0,IF(LEN(INDEX(AdressBook!$C$6:$C$25,MATCH(D1323,AdressBook!$B$6:$B$25,0),1))=0,"",INDEX(AdressBook!$C$6:$C$25,MATCH(D1323,AdressBook!$B$6:$B$25,0),1)),""),"")</f>
        <v/>
      </c>
      <c r="S1323" s="165">
        <f>IF(LEN(C1323)&gt;0,IFERROR(IF(MATCH(C1323,C1324:$C$4004,0)&gt;0,-1,ROW(S1323)-ROW($S$3)),ROW(S1323)-ROW($S$3)),-1)</f>
        <v>-1</v>
      </c>
      <c r="T1323" s="165">
        <f t="shared" si="158"/>
        <v>0</v>
      </c>
      <c r="U1323" s="165" t="str">
        <f t="shared" si="159"/>
        <v/>
      </c>
      <c r="V1323" s="165" t="str">
        <f>IFERROR(IF(OR(C1323="",S1323&lt;0),"",IF(SUBTOTAL(3,C1323:C1323)=0,-1,SUBTOTAL(3,$C$4:C1323))),"")</f>
        <v/>
      </c>
      <c r="W1323" s="156" t="str">
        <f t="array" ref="W1323">IF(LEN(C1323)&gt;0,IFERROR(IF(MATCH(C1323,$C$3:$C1322,0)&gt;0,N1323-INDEX($N$3:N1322,SUMPRODUCT(MAX(ROW($C$3:$C1322)*(C1323=$C$3:$C1322)))-2,1),""),""),"")</f>
        <v/>
      </c>
      <c r="X1323" s="156">
        <f t="shared" ca="1" si="160"/>
        <v>1</v>
      </c>
      <c r="Y1323" s="156">
        <f t="shared" ca="1" si="161"/>
        <v>1</v>
      </c>
    </row>
    <row r="1324" spans="2:25" hidden="1" x14ac:dyDescent="0.25">
      <c r="B1324" s="390" t="str">
        <f>IFERROR(IF(LEN(INDEX(PlansAndNotes!$B$6:$B$2005,ROW(A1324)-ROW($B$3)))=0,"",INDEX(PlansAndNotes!$B$6:$B$2005,ROW(A1324)-ROW($B$3))),"")</f>
        <v/>
      </c>
      <c r="C1324" s="361" t="str">
        <f t="shared" si="156"/>
        <v/>
      </c>
      <c r="D1324" s="361" t="str">
        <f>IFERROR(IF(LEN(C1324)&gt;0,IF(LEN(INDEX(TasksList!$C$6:$C$1005,MATCH(C1324,TasksList!$B$6:$B$1005,0),1))=0,"",INDEX(TasksList!$C$6:$C$1005,MATCH(C1324,TasksList!$B$6:$B$1005,0),1)),""),"")</f>
        <v/>
      </c>
      <c r="E1324" s="361" t="str">
        <f>IFERROR(IF(LEN(C1324)&gt;0,IF(LEN(INDEX(TasksList!$F$6:$F$1005,MATCH(C1324,TasksList!$B$6:$B$1005,0),1))=0,"not set!",INDEX(TasksList!$F$6:$F$1005,MATCH(C1324,TasksList!$B$6:$B$1005,0),1)),""),"")</f>
        <v/>
      </c>
      <c r="F1324" s="360" t="str">
        <f>IFERROR(IF(LEN(D1324)&gt;0,IF(LEN(INDEX(AdressBook!$D$6:$D$25,MATCH(D1324,AdressBook!$B$6:$B$25,0),1))=0,"",INDEX(AdressBook!$D$6:$D$25,MATCH(D1324,AdressBook!$B$6:$B$25,0),1)),""),"")</f>
        <v/>
      </c>
      <c r="G1324" s="361" t="str">
        <f>IFERROR(IF(LEN(INDEX(PlansAndNotes!$F$6:$F$2005,ROW(B1324)-ROW($C$3)))=0,"",INDEX(PlansAndNotes!$F$6:$F$2005,ROW(B1324)-ROW($C$3))),"")</f>
        <v/>
      </c>
      <c r="H1324" s="361" t="str">
        <f>IFERROR(IF(LEN(C1324)&gt;0,IF(LEN(INDEX(TasksList!$G$6:$G$1005,MATCH(C1324,TasksList!$B$6:$B$1005,0),1))=0,"",INDEX(TasksList!$G$6:$G$1005,MATCH(C1324,TasksList!$B$6:$B$1005,0),1)),""),"")</f>
        <v/>
      </c>
      <c r="I1324" s="381"/>
      <c r="J1324" s="400"/>
      <c r="K1324" s="400"/>
      <c r="L1324" s="179"/>
      <c r="M1324" s="381"/>
      <c r="N1324" s="362" t="str">
        <f>IFERROR(IF(LEN(INDEX(PlansAndNotes!$D$6:$D$4005,ROW(B1324)-ROW($C$3)))=0,"",INDEX(PlansAndNotes!$D$6:$D$4005,ROW(B1324)-ROW($C$3))),"")</f>
        <v/>
      </c>
      <c r="O1324" s="165" t="str">
        <f t="shared" si="157"/>
        <v/>
      </c>
      <c r="P1324" s="363" t="str">
        <f>IFERROR(IF(LEN(INDEX(PlansAndNotes!$E$6:$E$4005,ROW(B1324)-ROW($C$3)))=0,"",INDEX(PlansAndNotes!$E$6:$E$4005,ROW(B1324)-ROW($C$3))),"")</f>
        <v/>
      </c>
      <c r="Q1324" s="363" t="str">
        <f>IFERROR(IF(LEN(INDEX(PlansAndNotes!$G$6:$G$4005,ROW(B1324)-ROW($C$3)))=0,"",INDEX(PlansAndNotes!$G$6:$G$4005,ROW(B1324)-ROW($C$3))),"")</f>
        <v/>
      </c>
      <c r="R1324" s="361" t="str">
        <f>IFERROR(IF(LEN(D1324)&gt;0,IF(LEN(INDEX(AdressBook!$C$6:$C$25,MATCH(D1324,AdressBook!$B$6:$B$25,0),1))=0,"",INDEX(AdressBook!$C$6:$C$25,MATCH(D1324,AdressBook!$B$6:$B$25,0),1)),""),"")</f>
        <v/>
      </c>
      <c r="S1324" s="165">
        <f>IF(LEN(C1324)&gt;0,IFERROR(IF(MATCH(C1324,C1325:$C$4004,0)&gt;0,-1,ROW(S1324)-ROW($S$3)),ROW(S1324)-ROW($S$3)),-1)</f>
        <v>-1</v>
      </c>
      <c r="T1324" s="165">
        <f t="shared" si="158"/>
        <v>0</v>
      </c>
      <c r="U1324" s="165" t="str">
        <f t="shared" si="159"/>
        <v/>
      </c>
      <c r="V1324" s="165" t="str">
        <f>IFERROR(IF(OR(C1324="",S1324&lt;0),"",IF(SUBTOTAL(3,C1324:C1324)=0,-1,SUBTOTAL(3,$C$4:C1324))),"")</f>
        <v/>
      </c>
      <c r="W1324" s="156" t="str">
        <f t="array" ref="W1324">IF(LEN(C1324)&gt;0,IFERROR(IF(MATCH(C1324,$C$3:$C1323,0)&gt;0,N1324-INDEX($N$3:N1323,SUMPRODUCT(MAX(ROW($C$3:$C1323)*(C1324=$C$3:$C1323)))-2,1),""),""),"")</f>
        <v/>
      </c>
      <c r="X1324" s="156">
        <f t="shared" ca="1" si="160"/>
        <v>1</v>
      </c>
      <c r="Y1324" s="156">
        <f t="shared" ca="1" si="161"/>
        <v>1</v>
      </c>
    </row>
    <row r="1325" spans="2:25" hidden="1" x14ac:dyDescent="0.25">
      <c r="B1325" s="390" t="str">
        <f>IFERROR(IF(LEN(INDEX(PlansAndNotes!$B$6:$B$2005,ROW(A1325)-ROW($B$3)))=0,"",INDEX(PlansAndNotes!$B$6:$B$2005,ROW(A1325)-ROW($B$3))),"")</f>
        <v/>
      </c>
      <c r="C1325" s="361" t="str">
        <f t="shared" si="156"/>
        <v/>
      </c>
      <c r="D1325" s="361" t="str">
        <f>IFERROR(IF(LEN(C1325)&gt;0,IF(LEN(INDEX(TasksList!$C$6:$C$1005,MATCH(C1325,TasksList!$B$6:$B$1005,0),1))=0,"",INDEX(TasksList!$C$6:$C$1005,MATCH(C1325,TasksList!$B$6:$B$1005,0),1)),""),"")</f>
        <v/>
      </c>
      <c r="E1325" s="361" t="str">
        <f>IFERROR(IF(LEN(C1325)&gt;0,IF(LEN(INDEX(TasksList!$F$6:$F$1005,MATCH(C1325,TasksList!$B$6:$B$1005,0),1))=0,"not set!",INDEX(TasksList!$F$6:$F$1005,MATCH(C1325,TasksList!$B$6:$B$1005,0),1)),""),"")</f>
        <v/>
      </c>
      <c r="F1325" s="360" t="str">
        <f>IFERROR(IF(LEN(D1325)&gt;0,IF(LEN(INDEX(AdressBook!$D$6:$D$25,MATCH(D1325,AdressBook!$B$6:$B$25,0),1))=0,"",INDEX(AdressBook!$D$6:$D$25,MATCH(D1325,AdressBook!$B$6:$B$25,0),1)),""),"")</f>
        <v/>
      </c>
      <c r="G1325" s="361" t="str">
        <f>IFERROR(IF(LEN(INDEX(PlansAndNotes!$F$6:$F$2005,ROW(B1325)-ROW($C$3)))=0,"",INDEX(PlansAndNotes!$F$6:$F$2005,ROW(B1325)-ROW($C$3))),"")</f>
        <v/>
      </c>
      <c r="H1325" s="361" t="str">
        <f>IFERROR(IF(LEN(C1325)&gt;0,IF(LEN(INDEX(TasksList!$G$6:$G$1005,MATCH(C1325,TasksList!$B$6:$B$1005,0),1))=0,"",INDEX(TasksList!$G$6:$G$1005,MATCH(C1325,TasksList!$B$6:$B$1005,0),1)),""),"")</f>
        <v/>
      </c>
      <c r="I1325" s="381"/>
      <c r="J1325" s="400"/>
      <c r="K1325" s="400"/>
      <c r="L1325" s="179"/>
      <c r="M1325" s="381"/>
      <c r="N1325" s="362" t="str">
        <f>IFERROR(IF(LEN(INDEX(PlansAndNotes!$D$6:$D$4005,ROW(B1325)-ROW($C$3)))=0,"",INDEX(PlansAndNotes!$D$6:$D$4005,ROW(B1325)-ROW($C$3))),"")</f>
        <v/>
      </c>
      <c r="O1325" s="165" t="str">
        <f t="shared" si="157"/>
        <v/>
      </c>
      <c r="P1325" s="363" t="str">
        <f>IFERROR(IF(LEN(INDEX(PlansAndNotes!$E$6:$E$4005,ROW(B1325)-ROW($C$3)))=0,"",INDEX(PlansAndNotes!$E$6:$E$4005,ROW(B1325)-ROW($C$3))),"")</f>
        <v/>
      </c>
      <c r="Q1325" s="363" t="str">
        <f>IFERROR(IF(LEN(INDEX(PlansAndNotes!$G$6:$G$4005,ROW(B1325)-ROW($C$3)))=0,"",INDEX(PlansAndNotes!$G$6:$G$4005,ROW(B1325)-ROW($C$3))),"")</f>
        <v/>
      </c>
      <c r="R1325" s="361" t="str">
        <f>IFERROR(IF(LEN(D1325)&gt;0,IF(LEN(INDEX(AdressBook!$C$6:$C$25,MATCH(D1325,AdressBook!$B$6:$B$25,0),1))=0,"",INDEX(AdressBook!$C$6:$C$25,MATCH(D1325,AdressBook!$B$6:$B$25,0),1)),""),"")</f>
        <v/>
      </c>
      <c r="S1325" s="165">
        <f>IF(LEN(C1325)&gt;0,IFERROR(IF(MATCH(C1325,C1326:$C$4004,0)&gt;0,-1,ROW(S1325)-ROW($S$3)),ROW(S1325)-ROW($S$3)),-1)</f>
        <v>-1</v>
      </c>
      <c r="T1325" s="165">
        <f t="shared" si="158"/>
        <v>0</v>
      </c>
      <c r="U1325" s="165" t="str">
        <f t="shared" si="159"/>
        <v/>
      </c>
      <c r="V1325" s="165" t="str">
        <f>IFERROR(IF(OR(C1325="",S1325&lt;0),"",IF(SUBTOTAL(3,C1325:C1325)=0,-1,SUBTOTAL(3,$C$4:C1325))),"")</f>
        <v/>
      </c>
      <c r="W1325" s="156" t="str">
        <f t="array" ref="W1325">IF(LEN(C1325)&gt;0,IFERROR(IF(MATCH(C1325,$C$3:$C1324,0)&gt;0,N1325-INDEX($N$3:N1324,SUMPRODUCT(MAX(ROW($C$3:$C1324)*(C1325=$C$3:$C1324)))-2,1),""),""),"")</f>
        <v/>
      </c>
      <c r="X1325" s="156">
        <f t="shared" ca="1" si="160"/>
        <v>1</v>
      </c>
      <c r="Y1325" s="156">
        <f t="shared" ca="1" si="161"/>
        <v>1</v>
      </c>
    </row>
    <row r="1326" spans="2:25" hidden="1" x14ac:dyDescent="0.25">
      <c r="B1326" s="390" t="str">
        <f>IFERROR(IF(LEN(INDEX(PlansAndNotes!$B$6:$B$2005,ROW(A1326)-ROW($B$3)))=0,"",INDEX(PlansAndNotes!$B$6:$B$2005,ROW(A1326)-ROW($B$3))),"")</f>
        <v/>
      </c>
      <c r="C1326" s="361" t="str">
        <f t="shared" si="156"/>
        <v/>
      </c>
      <c r="D1326" s="361" t="str">
        <f>IFERROR(IF(LEN(C1326)&gt;0,IF(LEN(INDEX(TasksList!$C$6:$C$1005,MATCH(C1326,TasksList!$B$6:$B$1005,0),1))=0,"",INDEX(TasksList!$C$6:$C$1005,MATCH(C1326,TasksList!$B$6:$B$1005,0),1)),""),"")</f>
        <v/>
      </c>
      <c r="E1326" s="361" t="str">
        <f>IFERROR(IF(LEN(C1326)&gt;0,IF(LEN(INDEX(TasksList!$F$6:$F$1005,MATCH(C1326,TasksList!$B$6:$B$1005,0),1))=0,"not set!",INDEX(TasksList!$F$6:$F$1005,MATCH(C1326,TasksList!$B$6:$B$1005,0),1)),""),"")</f>
        <v/>
      </c>
      <c r="F1326" s="360" t="str">
        <f>IFERROR(IF(LEN(D1326)&gt;0,IF(LEN(INDEX(AdressBook!$D$6:$D$25,MATCH(D1326,AdressBook!$B$6:$B$25,0),1))=0,"",INDEX(AdressBook!$D$6:$D$25,MATCH(D1326,AdressBook!$B$6:$B$25,0),1)),""),"")</f>
        <v/>
      </c>
      <c r="G1326" s="361" t="str">
        <f>IFERROR(IF(LEN(INDEX(PlansAndNotes!$F$6:$F$2005,ROW(B1326)-ROW($C$3)))=0,"",INDEX(PlansAndNotes!$F$6:$F$2005,ROW(B1326)-ROW($C$3))),"")</f>
        <v/>
      </c>
      <c r="H1326" s="361" t="str">
        <f>IFERROR(IF(LEN(C1326)&gt;0,IF(LEN(INDEX(TasksList!$G$6:$G$1005,MATCH(C1326,TasksList!$B$6:$B$1005,0),1))=0,"",INDEX(TasksList!$G$6:$G$1005,MATCH(C1326,TasksList!$B$6:$B$1005,0),1)),""),"")</f>
        <v/>
      </c>
      <c r="I1326" s="381"/>
      <c r="J1326" s="400"/>
      <c r="K1326" s="400"/>
      <c r="L1326" s="179"/>
      <c r="M1326" s="381"/>
      <c r="N1326" s="362" t="str">
        <f>IFERROR(IF(LEN(INDEX(PlansAndNotes!$D$6:$D$4005,ROW(B1326)-ROW($C$3)))=0,"",INDEX(PlansAndNotes!$D$6:$D$4005,ROW(B1326)-ROW($C$3))),"")</f>
        <v/>
      </c>
      <c r="O1326" s="165" t="str">
        <f t="shared" si="157"/>
        <v/>
      </c>
      <c r="P1326" s="363" t="str">
        <f>IFERROR(IF(LEN(INDEX(PlansAndNotes!$E$6:$E$4005,ROW(B1326)-ROW($C$3)))=0,"",INDEX(PlansAndNotes!$E$6:$E$4005,ROW(B1326)-ROW($C$3))),"")</f>
        <v/>
      </c>
      <c r="Q1326" s="363" t="str">
        <f>IFERROR(IF(LEN(INDEX(PlansAndNotes!$G$6:$G$4005,ROW(B1326)-ROW($C$3)))=0,"",INDEX(PlansAndNotes!$G$6:$G$4005,ROW(B1326)-ROW($C$3))),"")</f>
        <v/>
      </c>
      <c r="R1326" s="361" t="str">
        <f>IFERROR(IF(LEN(D1326)&gt;0,IF(LEN(INDEX(AdressBook!$C$6:$C$25,MATCH(D1326,AdressBook!$B$6:$B$25,0),1))=0,"",INDEX(AdressBook!$C$6:$C$25,MATCH(D1326,AdressBook!$B$6:$B$25,0),1)),""),"")</f>
        <v/>
      </c>
      <c r="S1326" s="165">
        <f>IF(LEN(C1326)&gt;0,IFERROR(IF(MATCH(C1326,C1327:$C$4004,0)&gt;0,-1,ROW(S1326)-ROW($S$3)),ROW(S1326)-ROW($S$3)),-1)</f>
        <v>-1</v>
      </c>
      <c r="T1326" s="165">
        <f t="shared" si="158"/>
        <v>0</v>
      </c>
      <c r="U1326" s="165" t="str">
        <f t="shared" si="159"/>
        <v/>
      </c>
      <c r="V1326" s="165" t="str">
        <f>IFERROR(IF(OR(C1326="",S1326&lt;0),"",IF(SUBTOTAL(3,C1326:C1326)=0,-1,SUBTOTAL(3,$C$4:C1326))),"")</f>
        <v/>
      </c>
      <c r="W1326" s="156" t="str">
        <f t="array" ref="W1326">IF(LEN(C1326)&gt;0,IFERROR(IF(MATCH(C1326,$C$3:$C1325,0)&gt;0,N1326-INDEX($N$3:N1325,SUMPRODUCT(MAX(ROW($C$3:$C1325)*(C1326=$C$3:$C1325)))-2,1),""),""),"")</f>
        <v/>
      </c>
      <c r="X1326" s="156">
        <f t="shared" ca="1" si="160"/>
        <v>1</v>
      </c>
      <c r="Y1326" s="156">
        <f t="shared" ca="1" si="161"/>
        <v>1</v>
      </c>
    </row>
    <row r="1327" spans="2:25" hidden="1" x14ac:dyDescent="0.25">
      <c r="B1327" s="390" t="str">
        <f>IFERROR(IF(LEN(INDEX(PlansAndNotes!$B$6:$B$2005,ROW(A1327)-ROW($B$3)))=0,"",INDEX(PlansAndNotes!$B$6:$B$2005,ROW(A1327)-ROW($B$3))),"")</f>
        <v/>
      </c>
      <c r="C1327" s="361" t="str">
        <f t="shared" si="156"/>
        <v/>
      </c>
      <c r="D1327" s="361" t="str">
        <f>IFERROR(IF(LEN(C1327)&gt;0,IF(LEN(INDEX(TasksList!$C$6:$C$1005,MATCH(C1327,TasksList!$B$6:$B$1005,0),1))=0,"",INDEX(TasksList!$C$6:$C$1005,MATCH(C1327,TasksList!$B$6:$B$1005,0),1)),""),"")</f>
        <v/>
      </c>
      <c r="E1327" s="361" t="str">
        <f>IFERROR(IF(LEN(C1327)&gt;0,IF(LEN(INDEX(TasksList!$F$6:$F$1005,MATCH(C1327,TasksList!$B$6:$B$1005,0),1))=0,"not set!",INDEX(TasksList!$F$6:$F$1005,MATCH(C1327,TasksList!$B$6:$B$1005,0),1)),""),"")</f>
        <v/>
      </c>
      <c r="F1327" s="360" t="str">
        <f>IFERROR(IF(LEN(D1327)&gt;0,IF(LEN(INDEX(AdressBook!$D$6:$D$25,MATCH(D1327,AdressBook!$B$6:$B$25,0),1))=0,"",INDEX(AdressBook!$D$6:$D$25,MATCH(D1327,AdressBook!$B$6:$B$25,0),1)),""),"")</f>
        <v/>
      </c>
      <c r="G1327" s="361" t="str">
        <f>IFERROR(IF(LEN(INDEX(PlansAndNotes!$F$6:$F$2005,ROW(B1327)-ROW($C$3)))=0,"",INDEX(PlansAndNotes!$F$6:$F$2005,ROW(B1327)-ROW($C$3))),"")</f>
        <v/>
      </c>
      <c r="H1327" s="361" t="str">
        <f>IFERROR(IF(LEN(C1327)&gt;0,IF(LEN(INDEX(TasksList!$G$6:$G$1005,MATCH(C1327,TasksList!$B$6:$B$1005,0),1))=0,"",INDEX(TasksList!$G$6:$G$1005,MATCH(C1327,TasksList!$B$6:$B$1005,0),1)),""),"")</f>
        <v/>
      </c>
      <c r="I1327" s="381"/>
      <c r="J1327" s="400"/>
      <c r="K1327" s="400"/>
      <c r="L1327" s="179"/>
      <c r="M1327" s="381"/>
      <c r="N1327" s="362" t="str">
        <f>IFERROR(IF(LEN(INDEX(PlansAndNotes!$D$6:$D$4005,ROW(B1327)-ROW($C$3)))=0,"",INDEX(PlansAndNotes!$D$6:$D$4005,ROW(B1327)-ROW($C$3))),"")</f>
        <v/>
      </c>
      <c r="O1327" s="165" t="str">
        <f t="shared" si="157"/>
        <v/>
      </c>
      <c r="P1327" s="363" t="str">
        <f>IFERROR(IF(LEN(INDEX(PlansAndNotes!$E$6:$E$4005,ROW(B1327)-ROW($C$3)))=0,"",INDEX(PlansAndNotes!$E$6:$E$4005,ROW(B1327)-ROW($C$3))),"")</f>
        <v/>
      </c>
      <c r="Q1327" s="363" t="str">
        <f>IFERROR(IF(LEN(INDEX(PlansAndNotes!$G$6:$G$4005,ROW(B1327)-ROW($C$3)))=0,"",INDEX(PlansAndNotes!$G$6:$G$4005,ROW(B1327)-ROW($C$3))),"")</f>
        <v/>
      </c>
      <c r="R1327" s="361" t="str">
        <f>IFERROR(IF(LEN(D1327)&gt;0,IF(LEN(INDEX(AdressBook!$C$6:$C$25,MATCH(D1327,AdressBook!$B$6:$B$25,0),1))=0,"",INDEX(AdressBook!$C$6:$C$25,MATCH(D1327,AdressBook!$B$6:$B$25,0),1)),""),"")</f>
        <v/>
      </c>
      <c r="S1327" s="165">
        <f>IF(LEN(C1327)&gt;0,IFERROR(IF(MATCH(C1327,C1328:$C$4004,0)&gt;0,-1,ROW(S1327)-ROW($S$3)),ROW(S1327)-ROW($S$3)),-1)</f>
        <v>-1</v>
      </c>
      <c r="T1327" s="165">
        <f t="shared" si="158"/>
        <v>0</v>
      </c>
      <c r="U1327" s="165" t="str">
        <f t="shared" si="159"/>
        <v/>
      </c>
      <c r="V1327" s="165" t="str">
        <f>IFERROR(IF(OR(C1327="",S1327&lt;0),"",IF(SUBTOTAL(3,C1327:C1327)=0,-1,SUBTOTAL(3,$C$4:C1327))),"")</f>
        <v/>
      </c>
      <c r="W1327" s="156" t="str">
        <f t="array" ref="W1327">IF(LEN(C1327)&gt;0,IFERROR(IF(MATCH(C1327,$C$3:$C1326,0)&gt;0,N1327-INDEX($N$3:N1326,SUMPRODUCT(MAX(ROW($C$3:$C1326)*(C1327=$C$3:$C1326)))-2,1),""),""),"")</f>
        <v/>
      </c>
      <c r="X1327" s="156">
        <f t="shared" ca="1" si="160"/>
        <v>1</v>
      </c>
      <c r="Y1327" s="156">
        <f t="shared" ca="1" si="161"/>
        <v>1</v>
      </c>
    </row>
    <row r="1328" spans="2:25" hidden="1" x14ac:dyDescent="0.25">
      <c r="B1328" s="390" t="str">
        <f>IFERROR(IF(LEN(INDEX(PlansAndNotes!$B$6:$B$2005,ROW(A1328)-ROW($B$3)))=0,"",INDEX(PlansAndNotes!$B$6:$B$2005,ROW(A1328)-ROW($B$3))),"")</f>
        <v/>
      </c>
      <c r="C1328" s="361" t="str">
        <f t="shared" si="156"/>
        <v/>
      </c>
      <c r="D1328" s="361" t="str">
        <f>IFERROR(IF(LEN(C1328)&gt;0,IF(LEN(INDEX(TasksList!$C$6:$C$1005,MATCH(C1328,TasksList!$B$6:$B$1005,0),1))=0,"",INDEX(TasksList!$C$6:$C$1005,MATCH(C1328,TasksList!$B$6:$B$1005,0),1)),""),"")</f>
        <v/>
      </c>
      <c r="E1328" s="361" t="str">
        <f>IFERROR(IF(LEN(C1328)&gt;0,IF(LEN(INDEX(TasksList!$F$6:$F$1005,MATCH(C1328,TasksList!$B$6:$B$1005,0),1))=0,"not set!",INDEX(TasksList!$F$6:$F$1005,MATCH(C1328,TasksList!$B$6:$B$1005,0),1)),""),"")</f>
        <v/>
      </c>
      <c r="F1328" s="360" t="str">
        <f>IFERROR(IF(LEN(D1328)&gt;0,IF(LEN(INDEX(AdressBook!$D$6:$D$25,MATCH(D1328,AdressBook!$B$6:$B$25,0),1))=0,"",INDEX(AdressBook!$D$6:$D$25,MATCH(D1328,AdressBook!$B$6:$B$25,0),1)),""),"")</f>
        <v/>
      </c>
      <c r="G1328" s="361" t="str">
        <f>IFERROR(IF(LEN(INDEX(PlansAndNotes!$F$6:$F$2005,ROW(B1328)-ROW($C$3)))=0,"",INDEX(PlansAndNotes!$F$6:$F$2005,ROW(B1328)-ROW($C$3))),"")</f>
        <v/>
      </c>
      <c r="H1328" s="361" t="str">
        <f>IFERROR(IF(LEN(C1328)&gt;0,IF(LEN(INDEX(TasksList!$G$6:$G$1005,MATCH(C1328,TasksList!$B$6:$B$1005,0),1))=0,"",INDEX(TasksList!$G$6:$G$1005,MATCH(C1328,TasksList!$B$6:$B$1005,0),1)),""),"")</f>
        <v/>
      </c>
      <c r="I1328" s="381"/>
      <c r="J1328" s="400"/>
      <c r="K1328" s="400"/>
      <c r="L1328" s="179"/>
      <c r="M1328" s="381"/>
      <c r="N1328" s="362" t="str">
        <f>IFERROR(IF(LEN(INDEX(PlansAndNotes!$D$6:$D$4005,ROW(B1328)-ROW($C$3)))=0,"",INDEX(PlansAndNotes!$D$6:$D$4005,ROW(B1328)-ROW($C$3))),"")</f>
        <v/>
      </c>
      <c r="O1328" s="165" t="str">
        <f t="shared" si="157"/>
        <v/>
      </c>
      <c r="P1328" s="363" t="str">
        <f>IFERROR(IF(LEN(INDEX(PlansAndNotes!$E$6:$E$4005,ROW(B1328)-ROW($C$3)))=0,"",INDEX(PlansAndNotes!$E$6:$E$4005,ROW(B1328)-ROW($C$3))),"")</f>
        <v/>
      </c>
      <c r="Q1328" s="363" t="str">
        <f>IFERROR(IF(LEN(INDEX(PlansAndNotes!$G$6:$G$4005,ROW(B1328)-ROW($C$3)))=0,"",INDEX(PlansAndNotes!$G$6:$G$4005,ROW(B1328)-ROW($C$3))),"")</f>
        <v/>
      </c>
      <c r="R1328" s="361" t="str">
        <f>IFERROR(IF(LEN(D1328)&gt;0,IF(LEN(INDEX(AdressBook!$C$6:$C$25,MATCH(D1328,AdressBook!$B$6:$B$25,0),1))=0,"",INDEX(AdressBook!$C$6:$C$25,MATCH(D1328,AdressBook!$B$6:$B$25,0),1)),""),"")</f>
        <v/>
      </c>
      <c r="S1328" s="165">
        <f>IF(LEN(C1328)&gt;0,IFERROR(IF(MATCH(C1328,C1329:$C$4004,0)&gt;0,-1,ROW(S1328)-ROW($S$3)),ROW(S1328)-ROW($S$3)),-1)</f>
        <v>-1</v>
      </c>
      <c r="T1328" s="165">
        <f t="shared" si="158"/>
        <v>0</v>
      </c>
      <c r="U1328" s="165" t="str">
        <f t="shared" si="159"/>
        <v/>
      </c>
      <c r="V1328" s="165" t="str">
        <f>IFERROR(IF(OR(C1328="",S1328&lt;0),"",IF(SUBTOTAL(3,C1328:C1328)=0,-1,SUBTOTAL(3,$C$4:C1328))),"")</f>
        <v/>
      </c>
      <c r="W1328" s="156" t="str">
        <f t="array" ref="W1328">IF(LEN(C1328)&gt;0,IFERROR(IF(MATCH(C1328,$C$3:$C1327,0)&gt;0,N1328-INDEX($N$3:N1327,SUMPRODUCT(MAX(ROW($C$3:$C1327)*(C1328=$C$3:$C1327)))-2,1),""),""),"")</f>
        <v/>
      </c>
      <c r="X1328" s="156">
        <f t="shared" ca="1" si="160"/>
        <v>1</v>
      </c>
      <c r="Y1328" s="156">
        <f t="shared" ca="1" si="161"/>
        <v>1</v>
      </c>
    </row>
    <row r="1329" spans="2:25" hidden="1" x14ac:dyDescent="0.25">
      <c r="B1329" s="390" t="str">
        <f>IFERROR(IF(LEN(INDEX(PlansAndNotes!$B$6:$B$2005,ROW(A1329)-ROW($B$3)))=0,"",INDEX(PlansAndNotes!$B$6:$B$2005,ROW(A1329)-ROW($B$3))),"")</f>
        <v/>
      </c>
      <c r="C1329" s="361" t="str">
        <f t="shared" si="156"/>
        <v/>
      </c>
      <c r="D1329" s="361" t="str">
        <f>IFERROR(IF(LEN(C1329)&gt;0,IF(LEN(INDEX(TasksList!$C$6:$C$1005,MATCH(C1329,TasksList!$B$6:$B$1005,0),1))=0,"",INDEX(TasksList!$C$6:$C$1005,MATCH(C1329,TasksList!$B$6:$B$1005,0),1)),""),"")</f>
        <v/>
      </c>
      <c r="E1329" s="361" t="str">
        <f>IFERROR(IF(LEN(C1329)&gt;0,IF(LEN(INDEX(TasksList!$F$6:$F$1005,MATCH(C1329,TasksList!$B$6:$B$1005,0),1))=0,"not set!",INDEX(TasksList!$F$6:$F$1005,MATCH(C1329,TasksList!$B$6:$B$1005,0),1)),""),"")</f>
        <v/>
      </c>
      <c r="F1329" s="360" t="str">
        <f>IFERROR(IF(LEN(D1329)&gt;0,IF(LEN(INDEX(AdressBook!$D$6:$D$25,MATCH(D1329,AdressBook!$B$6:$B$25,0),1))=0,"",INDEX(AdressBook!$D$6:$D$25,MATCH(D1329,AdressBook!$B$6:$B$25,0),1)),""),"")</f>
        <v/>
      </c>
      <c r="G1329" s="361" t="str">
        <f>IFERROR(IF(LEN(INDEX(PlansAndNotes!$F$6:$F$2005,ROW(B1329)-ROW($C$3)))=0,"",INDEX(PlansAndNotes!$F$6:$F$2005,ROW(B1329)-ROW($C$3))),"")</f>
        <v/>
      </c>
      <c r="H1329" s="361" t="str">
        <f>IFERROR(IF(LEN(C1329)&gt;0,IF(LEN(INDEX(TasksList!$G$6:$G$1005,MATCH(C1329,TasksList!$B$6:$B$1005,0),1))=0,"",INDEX(TasksList!$G$6:$G$1005,MATCH(C1329,TasksList!$B$6:$B$1005,0),1)),""),"")</f>
        <v/>
      </c>
      <c r="I1329" s="381"/>
      <c r="J1329" s="400"/>
      <c r="K1329" s="400"/>
      <c r="L1329" s="179"/>
      <c r="M1329" s="381"/>
      <c r="N1329" s="362" t="str">
        <f>IFERROR(IF(LEN(INDEX(PlansAndNotes!$D$6:$D$4005,ROW(B1329)-ROW($C$3)))=0,"",INDEX(PlansAndNotes!$D$6:$D$4005,ROW(B1329)-ROW($C$3))),"")</f>
        <v/>
      </c>
      <c r="O1329" s="165" t="str">
        <f t="shared" si="157"/>
        <v/>
      </c>
      <c r="P1329" s="363" t="str">
        <f>IFERROR(IF(LEN(INDEX(PlansAndNotes!$E$6:$E$4005,ROW(B1329)-ROW($C$3)))=0,"",INDEX(PlansAndNotes!$E$6:$E$4005,ROW(B1329)-ROW($C$3))),"")</f>
        <v/>
      </c>
      <c r="Q1329" s="363" t="str">
        <f>IFERROR(IF(LEN(INDEX(PlansAndNotes!$G$6:$G$4005,ROW(B1329)-ROW($C$3)))=0,"",INDEX(PlansAndNotes!$G$6:$G$4005,ROW(B1329)-ROW($C$3))),"")</f>
        <v/>
      </c>
      <c r="R1329" s="361" t="str">
        <f>IFERROR(IF(LEN(D1329)&gt;0,IF(LEN(INDEX(AdressBook!$C$6:$C$25,MATCH(D1329,AdressBook!$B$6:$B$25,0),1))=0,"",INDEX(AdressBook!$C$6:$C$25,MATCH(D1329,AdressBook!$B$6:$B$25,0),1)),""),"")</f>
        <v/>
      </c>
      <c r="S1329" s="165">
        <f>IF(LEN(C1329)&gt;0,IFERROR(IF(MATCH(C1329,C1330:$C$4004,0)&gt;0,-1,ROW(S1329)-ROW($S$3)),ROW(S1329)-ROW($S$3)),-1)</f>
        <v>-1</v>
      </c>
      <c r="T1329" s="165">
        <f t="shared" si="158"/>
        <v>0</v>
      </c>
      <c r="U1329" s="165" t="str">
        <f t="shared" si="159"/>
        <v/>
      </c>
      <c r="V1329" s="165" t="str">
        <f>IFERROR(IF(OR(C1329="",S1329&lt;0),"",IF(SUBTOTAL(3,C1329:C1329)=0,-1,SUBTOTAL(3,$C$4:C1329))),"")</f>
        <v/>
      </c>
      <c r="W1329" s="156" t="str">
        <f t="array" ref="W1329">IF(LEN(C1329)&gt;0,IFERROR(IF(MATCH(C1329,$C$3:$C1328,0)&gt;0,N1329-INDEX($N$3:N1328,SUMPRODUCT(MAX(ROW($C$3:$C1328)*(C1329=$C$3:$C1328)))-2,1),""),""),"")</f>
        <v/>
      </c>
      <c r="X1329" s="156">
        <f t="shared" ca="1" si="160"/>
        <v>1</v>
      </c>
      <c r="Y1329" s="156">
        <f t="shared" ca="1" si="161"/>
        <v>1</v>
      </c>
    </row>
    <row r="1330" spans="2:25" hidden="1" x14ac:dyDescent="0.25">
      <c r="B1330" s="390" t="str">
        <f>IFERROR(IF(LEN(INDEX(PlansAndNotes!$B$6:$B$2005,ROW(A1330)-ROW($B$3)))=0,"",INDEX(PlansAndNotes!$B$6:$B$2005,ROW(A1330)-ROW($B$3))),"")</f>
        <v/>
      </c>
      <c r="C1330" s="361" t="str">
        <f t="shared" si="156"/>
        <v/>
      </c>
      <c r="D1330" s="361" t="str">
        <f>IFERROR(IF(LEN(C1330)&gt;0,IF(LEN(INDEX(TasksList!$C$6:$C$1005,MATCH(C1330,TasksList!$B$6:$B$1005,0),1))=0,"",INDEX(TasksList!$C$6:$C$1005,MATCH(C1330,TasksList!$B$6:$B$1005,0),1)),""),"")</f>
        <v/>
      </c>
      <c r="E1330" s="361" t="str">
        <f>IFERROR(IF(LEN(C1330)&gt;0,IF(LEN(INDEX(TasksList!$F$6:$F$1005,MATCH(C1330,TasksList!$B$6:$B$1005,0),1))=0,"not set!",INDEX(TasksList!$F$6:$F$1005,MATCH(C1330,TasksList!$B$6:$B$1005,0),1)),""),"")</f>
        <v/>
      </c>
      <c r="F1330" s="360" t="str">
        <f>IFERROR(IF(LEN(D1330)&gt;0,IF(LEN(INDEX(AdressBook!$D$6:$D$25,MATCH(D1330,AdressBook!$B$6:$B$25,0),1))=0,"",INDEX(AdressBook!$D$6:$D$25,MATCH(D1330,AdressBook!$B$6:$B$25,0),1)),""),"")</f>
        <v/>
      </c>
      <c r="G1330" s="361" t="str">
        <f>IFERROR(IF(LEN(INDEX(PlansAndNotes!$F$6:$F$2005,ROW(B1330)-ROW($C$3)))=0,"",INDEX(PlansAndNotes!$F$6:$F$2005,ROW(B1330)-ROW($C$3))),"")</f>
        <v/>
      </c>
      <c r="H1330" s="361" t="str">
        <f>IFERROR(IF(LEN(C1330)&gt;0,IF(LEN(INDEX(TasksList!$G$6:$G$1005,MATCH(C1330,TasksList!$B$6:$B$1005,0),1))=0,"",INDEX(TasksList!$G$6:$G$1005,MATCH(C1330,TasksList!$B$6:$B$1005,0),1)),""),"")</f>
        <v/>
      </c>
      <c r="I1330" s="381"/>
      <c r="J1330" s="400"/>
      <c r="K1330" s="400"/>
      <c r="L1330" s="179"/>
      <c r="M1330" s="381"/>
      <c r="N1330" s="362" t="str">
        <f>IFERROR(IF(LEN(INDEX(PlansAndNotes!$D$6:$D$4005,ROW(B1330)-ROW($C$3)))=0,"",INDEX(PlansAndNotes!$D$6:$D$4005,ROW(B1330)-ROW($C$3))),"")</f>
        <v/>
      </c>
      <c r="O1330" s="165" t="str">
        <f t="shared" si="157"/>
        <v/>
      </c>
      <c r="P1330" s="363" t="str">
        <f>IFERROR(IF(LEN(INDEX(PlansAndNotes!$E$6:$E$4005,ROW(B1330)-ROW($C$3)))=0,"",INDEX(PlansAndNotes!$E$6:$E$4005,ROW(B1330)-ROW($C$3))),"")</f>
        <v/>
      </c>
      <c r="Q1330" s="363" t="str">
        <f>IFERROR(IF(LEN(INDEX(PlansAndNotes!$G$6:$G$4005,ROW(B1330)-ROW($C$3)))=0,"",INDEX(PlansAndNotes!$G$6:$G$4005,ROW(B1330)-ROW($C$3))),"")</f>
        <v/>
      </c>
      <c r="R1330" s="361" t="str">
        <f>IFERROR(IF(LEN(D1330)&gt;0,IF(LEN(INDEX(AdressBook!$C$6:$C$25,MATCH(D1330,AdressBook!$B$6:$B$25,0),1))=0,"",INDEX(AdressBook!$C$6:$C$25,MATCH(D1330,AdressBook!$B$6:$B$25,0),1)),""),"")</f>
        <v/>
      </c>
      <c r="S1330" s="165">
        <f>IF(LEN(C1330)&gt;0,IFERROR(IF(MATCH(C1330,C1331:$C$4004,0)&gt;0,-1,ROW(S1330)-ROW($S$3)),ROW(S1330)-ROW($S$3)),-1)</f>
        <v>-1</v>
      </c>
      <c r="T1330" s="165">
        <f t="shared" si="158"/>
        <v>0</v>
      </c>
      <c r="U1330" s="165" t="str">
        <f t="shared" si="159"/>
        <v/>
      </c>
      <c r="V1330" s="165" t="str">
        <f>IFERROR(IF(OR(C1330="",S1330&lt;0),"",IF(SUBTOTAL(3,C1330:C1330)=0,-1,SUBTOTAL(3,$C$4:C1330))),"")</f>
        <v/>
      </c>
      <c r="W1330" s="156" t="str">
        <f t="array" ref="W1330">IF(LEN(C1330)&gt;0,IFERROR(IF(MATCH(C1330,$C$3:$C1329,0)&gt;0,N1330-INDEX($N$3:N1329,SUMPRODUCT(MAX(ROW($C$3:$C1329)*(C1330=$C$3:$C1329)))-2,1),""),""),"")</f>
        <v/>
      </c>
      <c r="X1330" s="156">
        <f t="shared" ca="1" si="160"/>
        <v>1</v>
      </c>
      <c r="Y1330" s="156">
        <f t="shared" ca="1" si="161"/>
        <v>1</v>
      </c>
    </row>
    <row r="1331" spans="2:25" hidden="1" x14ac:dyDescent="0.25">
      <c r="B1331" s="390" t="str">
        <f>IFERROR(IF(LEN(INDEX(PlansAndNotes!$B$6:$B$2005,ROW(A1331)-ROW($B$3)))=0,"",INDEX(PlansAndNotes!$B$6:$B$2005,ROW(A1331)-ROW($B$3))),"")</f>
        <v/>
      </c>
      <c r="C1331" s="361" t="str">
        <f t="shared" si="156"/>
        <v/>
      </c>
      <c r="D1331" s="361" t="str">
        <f>IFERROR(IF(LEN(C1331)&gt;0,IF(LEN(INDEX(TasksList!$C$6:$C$1005,MATCH(C1331,TasksList!$B$6:$B$1005,0),1))=0,"",INDEX(TasksList!$C$6:$C$1005,MATCH(C1331,TasksList!$B$6:$B$1005,0),1)),""),"")</f>
        <v/>
      </c>
      <c r="E1331" s="361" t="str">
        <f>IFERROR(IF(LEN(C1331)&gt;0,IF(LEN(INDEX(TasksList!$F$6:$F$1005,MATCH(C1331,TasksList!$B$6:$B$1005,0),1))=0,"not set!",INDEX(TasksList!$F$6:$F$1005,MATCH(C1331,TasksList!$B$6:$B$1005,0),1)),""),"")</f>
        <v/>
      </c>
      <c r="F1331" s="360" t="str">
        <f>IFERROR(IF(LEN(D1331)&gt;0,IF(LEN(INDEX(AdressBook!$D$6:$D$25,MATCH(D1331,AdressBook!$B$6:$B$25,0),1))=0,"",INDEX(AdressBook!$D$6:$D$25,MATCH(D1331,AdressBook!$B$6:$B$25,0),1)),""),"")</f>
        <v/>
      </c>
      <c r="G1331" s="361" t="str">
        <f>IFERROR(IF(LEN(INDEX(PlansAndNotes!$F$6:$F$2005,ROW(B1331)-ROW($C$3)))=0,"",INDEX(PlansAndNotes!$F$6:$F$2005,ROW(B1331)-ROW($C$3))),"")</f>
        <v/>
      </c>
      <c r="H1331" s="361" t="str">
        <f>IFERROR(IF(LEN(C1331)&gt;0,IF(LEN(INDEX(TasksList!$G$6:$G$1005,MATCH(C1331,TasksList!$B$6:$B$1005,0),1))=0,"",INDEX(TasksList!$G$6:$G$1005,MATCH(C1331,TasksList!$B$6:$B$1005,0),1)),""),"")</f>
        <v/>
      </c>
      <c r="I1331" s="381"/>
      <c r="J1331" s="400"/>
      <c r="K1331" s="400"/>
      <c r="L1331" s="179"/>
      <c r="M1331" s="381"/>
      <c r="N1331" s="362" t="str">
        <f>IFERROR(IF(LEN(INDEX(PlansAndNotes!$D$6:$D$4005,ROW(B1331)-ROW($C$3)))=0,"",INDEX(PlansAndNotes!$D$6:$D$4005,ROW(B1331)-ROW($C$3))),"")</f>
        <v/>
      </c>
      <c r="O1331" s="165" t="str">
        <f t="shared" si="157"/>
        <v/>
      </c>
      <c r="P1331" s="363" t="str">
        <f>IFERROR(IF(LEN(INDEX(PlansAndNotes!$E$6:$E$4005,ROW(B1331)-ROW($C$3)))=0,"",INDEX(PlansAndNotes!$E$6:$E$4005,ROW(B1331)-ROW($C$3))),"")</f>
        <v/>
      </c>
      <c r="Q1331" s="363" t="str">
        <f>IFERROR(IF(LEN(INDEX(PlansAndNotes!$G$6:$G$4005,ROW(B1331)-ROW($C$3)))=0,"",INDEX(PlansAndNotes!$G$6:$G$4005,ROW(B1331)-ROW($C$3))),"")</f>
        <v/>
      </c>
      <c r="R1331" s="361" t="str">
        <f>IFERROR(IF(LEN(D1331)&gt;0,IF(LEN(INDEX(AdressBook!$C$6:$C$25,MATCH(D1331,AdressBook!$B$6:$B$25,0),1))=0,"",INDEX(AdressBook!$C$6:$C$25,MATCH(D1331,AdressBook!$B$6:$B$25,0),1)),""),"")</f>
        <v/>
      </c>
      <c r="S1331" s="165">
        <f>IF(LEN(C1331)&gt;0,IFERROR(IF(MATCH(C1331,C1332:$C$4004,0)&gt;0,-1,ROW(S1331)-ROW($S$3)),ROW(S1331)-ROW($S$3)),-1)</f>
        <v>-1</v>
      </c>
      <c r="T1331" s="165">
        <f t="shared" si="158"/>
        <v>0</v>
      </c>
      <c r="U1331" s="165" t="str">
        <f t="shared" si="159"/>
        <v/>
      </c>
      <c r="V1331" s="165" t="str">
        <f>IFERROR(IF(OR(C1331="",S1331&lt;0),"",IF(SUBTOTAL(3,C1331:C1331)=0,-1,SUBTOTAL(3,$C$4:C1331))),"")</f>
        <v/>
      </c>
      <c r="W1331" s="156" t="str">
        <f t="array" ref="W1331">IF(LEN(C1331)&gt;0,IFERROR(IF(MATCH(C1331,$C$3:$C1330,0)&gt;0,N1331-INDEX($N$3:N1330,SUMPRODUCT(MAX(ROW($C$3:$C1330)*(C1331=$C$3:$C1330)))-2,1),""),""),"")</f>
        <v/>
      </c>
      <c r="X1331" s="156">
        <f t="shared" ca="1" si="160"/>
        <v>1</v>
      </c>
      <c r="Y1331" s="156">
        <f t="shared" ca="1" si="161"/>
        <v>1</v>
      </c>
    </row>
    <row r="1332" spans="2:25" hidden="1" x14ac:dyDescent="0.25">
      <c r="B1332" s="390" t="str">
        <f>IFERROR(IF(LEN(INDEX(PlansAndNotes!$B$6:$B$2005,ROW(A1332)-ROW($B$3)))=0,"",INDEX(PlansAndNotes!$B$6:$B$2005,ROW(A1332)-ROW($B$3))),"")</f>
        <v/>
      </c>
      <c r="C1332" s="361" t="str">
        <f t="shared" si="156"/>
        <v/>
      </c>
      <c r="D1332" s="361" t="str">
        <f>IFERROR(IF(LEN(C1332)&gt;0,IF(LEN(INDEX(TasksList!$C$6:$C$1005,MATCH(C1332,TasksList!$B$6:$B$1005,0),1))=0,"",INDEX(TasksList!$C$6:$C$1005,MATCH(C1332,TasksList!$B$6:$B$1005,0),1)),""),"")</f>
        <v/>
      </c>
      <c r="E1332" s="361" t="str">
        <f>IFERROR(IF(LEN(C1332)&gt;0,IF(LEN(INDEX(TasksList!$F$6:$F$1005,MATCH(C1332,TasksList!$B$6:$B$1005,0),1))=0,"not set!",INDEX(TasksList!$F$6:$F$1005,MATCH(C1332,TasksList!$B$6:$B$1005,0),1)),""),"")</f>
        <v/>
      </c>
      <c r="F1332" s="360" t="str">
        <f>IFERROR(IF(LEN(D1332)&gt;0,IF(LEN(INDEX(AdressBook!$D$6:$D$25,MATCH(D1332,AdressBook!$B$6:$B$25,0),1))=0,"",INDEX(AdressBook!$D$6:$D$25,MATCH(D1332,AdressBook!$B$6:$B$25,0),1)),""),"")</f>
        <v/>
      </c>
      <c r="G1332" s="361" t="str">
        <f>IFERROR(IF(LEN(INDEX(PlansAndNotes!$F$6:$F$2005,ROW(B1332)-ROW($C$3)))=0,"",INDEX(PlansAndNotes!$F$6:$F$2005,ROW(B1332)-ROW($C$3))),"")</f>
        <v/>
      </c>
      <c r="H1332" s="361" t="str">
        <f>IFERROR(IF(LEN(C1332)&gt;0,IF(LEN(INDEX(TasksList!$G$6:$G$1005,MATCH(C1332,TasksList!$B$6:$B$1005,0),1))=0,"",INDEX(TasksList!$G$6:$G$1005,MATCH(C1332,TasksList!$B$6:$B$1005,0),1)),""),"")</f>
        <v/>
      </c>
      <c r="I1332" s="381"/>
      <c r="J1332" s="400"/>
      <c r="K1332" s="400"/>
      <c r="L1332" s="179"/>
      <c r="M1332" s="381"/>
      <c r="N1332" s="362" t="str">
        <f>IFERROR(IF(LEN(INDEX(PlansAndNotes!$D$6:$D$4005,ROW(B1332)-ROW($C$3)))=0,"",INDEX(PlansAndNotes!$D$6:$D$4005,ROW(B1332)-ROW($C$3))),"")</f>
        <v/>
      </c>
      <c r="O1332" s="165" t="str">
        <f t="shared" si="157"/>
        <v/>
      </c>
      <c r="P1332" s="363" t="str">
        <f>IFERROR(IF(LEN(INDEX(PlansAndNotes!$E$6:$E$4005,ROW(B1332)-ROW($C$3)))=0,"",INDEX(PlansAndNotes!$E$6:$E$4005,ROW(B1332)-ROW($C$3))),"")</f>
        <v/>
      </c>
      <c r="Q1332" s="363" t="str">
        <f>IFERROR(IF(LEN(INDEX(PlansAndNotes!$G$6:$G$4005,ROW(B1332)-ROW($C$3)))=0,"",INDEX(PlansAndNotes!$G$6:$G$4005,ROW(B1332)-ROW($C$3))),"")</f>
        <v/>
      </c>
      <c r="R1332" s="361" t="str">
        <f>IFERROR(IF(LEN(D1332)&gt;0,IF(LEN(INDEX(AdressBook!$C$6:$C$25,MATCH(D1332,AdressBook!$B$6:$B$25,0),1))=0,"",INDEX(AdressBook!$C$6:$C$25,MATCH(D1332,AdressBook!$B$6:$B$25,0),1)),""),"")</f>
        <v/>
      </c>
      <c r="S1332" s="165">
        <f>IF(LEN(C1332)&gt;0,IFERROR(IF(MATCH(C1332,C1333:$C$4004,0)&gt;0,-1,ROW(S1332)-ROW($S$3)),ROW(S1332)-ROW($S$3)),-1)</f>
        <v>-1</v>
      </c>
      <c r="T1332" s="165">
        <f t="shared" si="158"/>
        <v>0</v>
      </c>
      <c r="U1332" s="165" t="str">
        <f t="shared" si="159"/>
        <v/>
      </c>
      <c r="V1332" s="165" t="str">
        <f>IFERROR(IF(OR(C1332="",S1332&lt;0),"",IF(SUBTOTAL(3,C1332:C1332)=0,-1,SUBTOTAL(3,$C$4:C1332))),"")</f>
        <v/>
      </c>
      <c r="W1332" s="156" t="str">
        <f t="array" ref="W1332">IF(LEN(C1332)&gt;0,IFERROR(IF(MATCH(C1332,$C$3:$C1331,0)&gt;0,N1332-INDEX($N$3:N1331,SUMPRODUCT(MAX(ROW($C$3:$C1331)*(C1332=$C$3:$C1331)))-2,1),""),""),"")</f>
        <v/>
      </c>
      <c r="X1332" s="156">
        <f t="shared" ca="1" si="160"/>
        <v>1</v>
      </c>
      <c r="Y1332" s="156">
        <f t="shared" ca="1" si="161"/>
        <v>1</v>
      </c>
    </row>
    <row r="1333" spans="2:25" hidden="1" x14ac:dyDescent="0.25">
      <c r="B1333" s="390" t="str">
        <f>IFERROR(IF(LEN(INDEX(PlansAndNotes!$B$6:$B$2005,ROW(A1333)-ROW($B$3)))=0,"",INDEX(PlansAndNotes!$B$6:$B$2005,ROW(A1333)-ROW($B$3))),"")</f>
        <v/>
      </c>
      <c r="C1333" s="361" t="str">
        <f t="shared" si="156"/>
        <v/>
      </c>
      <c r="D1333" s="361" t="str">
        <f>IFERROR(IF(LEN(C1333)&gt;0,IF(LEN(INDEX(TasksList!$C$6:$C$1005,MATCH(C1333,TasksList!$B$6:$B$1005,0),1))=0,"",INDEX(TasksList!$C$6:$C$1005,MATCH(C1333,TasksList!$B$6:$B$1005,0),1)),""),"")</f>
        <v/>
      </c>
      <c r="E1333" s="361" t="str">
        <f>IFERROR(IF(LEN(C1333)&gt;0,IF(LEN(INDEX(TasksList!$F$6:$F$1005,MATCH(C1333,TasksList!$B$6:$B$1005,0),1))=0,"not set!",INDEX(TasksList!$F$6:$F$1005,MATCH(C1333,TasksList!$B$6:$B$1005,0),1)),""),"")</f>
        <v/>
      </c>
      <c r="F1333" s="360" t="str">
        <f>IFERROR(IF(LEN(D1333)&gt;0,IF(LEN(INDEX(AdressBook!$D$6:$D$25,MATCH(D1333,AdressBook!$B$6:$B$25,0),1))=0,"",INDEX(AdressBook!$D$6:$D$25,MATCH(D1333,AdressBook!$B$6:$B$25,0),1)),""),"")</f>
        <v/>
      </c>
      <c r="G1333" s="361" t="str">
        <f>IFERROR(IF(LEN(INDEX(PlansAndNotes!$F$6:$F$2005,ROW(B1333)-ROW($C$3)))=0,"",INDEX(PlansAndNotes!$F$6:$F$2005,ROW(B1333)-ROW($C$3))),"")</f>
        <v/>
      </c>
      <c r="H1333" s="361" t="str">
        <f>IFERROR(IF(LEN(C1333)&gt;0,IF(LEN(INDEX(TasksList!$G$6:$G$1005,MATCH(C1333,TasksList!$B$6:$B$1005,0),1))=0,"",INDEX(TasksList!$G$6:$G$1005,MATCH(C1333,TasksList!$B$6:$B$1005,0),1)),""),"")</f>
        <v/>
      </c>
      <c r="I1333" s="381"/>
      <c r="J1333" s="400"/>
      <c r="K1333" s="400"/>
      <c r="L1333" s="179"/>
      <c r="M1333" s="381"/>
      <c r="N1333" s="362" t="str">
        <f>IFERROR(IF(LEN(INDEX(PlansAndNotes!$D$6:$D$4005,ROW(B1333)-ROW($C$3)))=0,"",INDEX(PlansAndNotes!$D$6:$D$4005,ROW(B1333)-ROW($C$3))),"")</f>
        <v/>
      </c>
      <c r="O1333" s="165" t="str">
        <f t="shared" si="157"/>
        <v/>
      </c>
      <c r="P1333" s="363" t="str">
        <f>IFERROR(IF(LEN(INDEX(PlansAndNotes!$E$6:$E$4005,ROW(B1333)-ROW($C$3)))=0,"",INDEX(PlansAndNotes!$E$6:$E$4005,ROW(B1333)-ROW($C$3))),"")</f>
        <v/>
      </c>
      <c r="Q1333" s="363" t="str">
        <f>IFERROR(IF(LEN(INDEX(PlansAndNotes!$G$6:$G$4005,ROW(B1333)-ROW($C$3)))=0,"",INDEX(PlansAndNotes!$G$6:$G$4005,ROW(B1333)-ROW($C$3))),"")</f>
        <v/>
      </c>
      <c r="R1333" s="361" t="str">
        <f>IFERROR(IF(LEN(D1333)&gt;0,IF(LEN(INDEX(AdressBook!$C$6:$C$25,MATCH(D1333,AdressBook!$B$6:$B$25,0),1))=0,"",INDEX(AdressBook!$C$6:$C$25,MATCH(D1333,AdressBook!$B$6:$B$25,0),1)),""),"")</f>
        <v/>
      </c>
      <c r="S1333" s="165">
        <f>IF(LEN(C1333)&gt;0,IFERROR(IF(MATCH(C1333,C1334:$C$4004,0)&gt;0,-1,ROW(S1333)-ROW($S$3)),ROW(S1333)-ROW($S$3)),-1)</f>
        <v>-1</v>
      </c>
      <c r="T1333" s="165">
        <f t="shared" si="158"/>
        <v>0</v>
      </c>
      <c r="U1333" s="165" t="str">
        <f t="shared" si="159"/>
        <v/>
      </c>
      <c r="V1333" s="165" t="str">
        <f>IFERROR(IF(OR(C1333="",S1333&lt;0),"",IF(SUBTOTAL(3,C1333:C1333)=0,-1,SUBTOTAL(3,$C$4:C1333))),"")</f>
        <v/>
      </c>
      <c r="W1333" s="156" t="str">
        <f t="array" ref="W1333">IF(LEN(C1333)&gt;0,IFERROR(IF(MATCH(C1333,$C$3:$C1332,0)&gt;0,N1333-INDEX($N$3:N1332,SUMPRODUCT(MAX(ROW($C$3:$C1332)*(C1333=$C$3:$C1332)))-2,1),""),""),"")</f>
        <v/>
      </c>
      <c r="X1333" s="156">
        <f t="shared" ca="1" si="160"/>
        <v>1</v>
      </c>
      <c r="Y1333" s="156">
        <f t="shared" ca="1" si="161"/>
        <v>1</v>
      </c>
    </row>
    <row r="1334" spans="2:25" hidden="1" x14ac:dyDescent="0.25">
      <c r="B1334" s="390" t="str">
        <f>IFERROR(IF(LEN(INDEX(PlansAndNotes!$B$6:$B$2005,ROW(A1334)-ROW($B$3)))=0,"",INDEX(PlansAndNotes!$B$6:$B$2005,ROW(A1334)-ROW($B$3))),"")</f>
        <v/>
      </c>
      <c r="C1334" s="361" t="str">
        <f t="shared" si="156"/>
        <v/>
      </c>
      <c r="D1334" s="361" t="str">
        <f>IFERROR(IF(LEN(C1334)&gt;0,IF(LEN(INDEX(TasksList!$C$6:$C$1005,MATCH(C1334,TasksList!$B$6:$B$1005,0),1))=0,"",INDEX(TasksList!$C$6:$C$1005,MATCH(C1334,TasksList!$B$6:$B$1005,0),1)),""),"")</f>
        <v/>
      </c>
      <c r="E1334" s="361" t="str">
        <f>IFERROR(IF(LEN(C1334)&gt;0,IF(LEN(INDEX(TasksList!$F$6:$F$1005,MATCH(C1334,TasksList!$B$6:$B$1005,0),1))=0,"not set!",INDEX(TasksList!$F$6:$F$1005,MATCH(C1334,TasksList!$B$6:$B$1005,0),1)),""),"")</f>
        <v/>
      </c>
      <c r="F1334" s="360" t="str">
        <f>IFERROR(IF(LEN(D1334)&gt;0,IF(LEN(INDEX(AdressBook!$D$6:$D$25,MATCH(D1334,AdressBook!$B$6:$B$25,0),1))=0,"",INDEX(AdressBook!$D$6:$D$25,MATCH(D1334,AdressBook!$B$6:$B$25,0),1)),""),"")</f>
        <v/>
      </c>
      <c r="G1334" s="361" t="str">
        <f>IFERROR(IF(LEN(INDEX(PlansAndNotes!$F$6:$F$2005,ROW(B1334)-ROW($C$3)))=0,"",INDEX(PlansAndNotes!$F$6:$F$2005,ROW(B1334)-ROW($C$3))),"")</f>
        <v/>
      </c>
      <c r="H1334" s="361" t="str">
        <f>IFERROR(IF(LEN(C1334)&gt;0,IF(LEN(INDEX(TasksList!$G$6:$G$1005,MATCH(C1334,TasksList!$B$6:$B$1005,0),1))=0,"",INDEX(TasksList!$G$6:$G$1005,MATCH(C1334,TasksList!$B$6:$B$1005,0),1)),""),"")</f>
        <v/>
      </c>
      <c r="I1334" s="381"/>
      <c r="J1334" s="400"/>
      <c r="K1334" s="400"/>
      <c r="L1334" s="179"/>
      <c r="M1334" s="381"/>
      <c r="N1334" s="362" t="str">
        <f>IFERROR(IF(LEN(INDEX(PlansAndNotes!$D$6:$D$4005,ROW(B1334)-ROW($C$3)))=0,"",INDEX(PlansAndNotes!$D$6:$D$4005,ROW(B1334)-ROW($C$3))),"")</f>
        <v/>
      </c>
      <c r="O1334" s="165" t="str">
        <f t="shared" si="157"/>
        <v/>
      </c>
      <c r="P1334" s="363" t="str">
        <f>IFERROR(IF(LEN(INDEX(PlansAndNotes!$E$6:$E$4005,ROW(B1334)-ROW($C$3)))=0,"",INDEX(PlansAndNotes!$E$6:$E$4005,ROW(B1334)-ROW($C$3))),"")</f>
        <v/>
      </c>
      <c r="Q1334" s="363" t="str">
        <f>IFERROR(IF(LEN(INDEX(PlansAndNotes!$G$6:$G$4005,ROW(B1334)-ROW($C$3)))=0,"",INDEX(PlansAndNotes!$G$6:$G$4005,ROW(B1334)-ROW($C$3))),"")</f>
        <v/>
      </c>
      <c r="R1334" s="361" t="str">
        <f>IFERROR(IF(LEN(D1334)&gt;0,IF(LEN(INDEX(AdressBook!$C$6:$C$25,MATCH(D1334,AdressBook!$B$6:$B$25,0),1))=0,"",INDEX(AdressBook!$C$6:$C$25,MATCH(D1334,AdressBook!$B$6:$B$25,0),1)),""),"")</f>
        <v/>
      </c>
      <c r="S1334" s="165">
        <f>IF(LEN(C1334)&gt;0,IFERROR(IF(MATCH(C1334,C1335:$C$4004,0)&gt;0,-1,ROW(S1334)-ROW($S$3)),ROW(S1334)-ROW($S$3)),-1)</f>
        <v>-1</v>
      </c>
      <c r="T1334" s="165">
        <f t="shared" si="158"/>
        <v>0</v>
      </c>
      <c r="U1334" s="165" t="str">
        <f t="shared" si="159"/>
        <v/>
      </c>
      <c r="V1334" s="165" t="str">
        <f>IFERROR(IF(OR(C1334="",S1334&lt;0),"",IF(SUBTOTAL(3,C1334:C1334)=0,-1,SUBTOTAL(3,$C$4:C1334))),"")</f>
        <v/>
      </c>
      <c r="W1334" s="156" t="str">
        <f t="array" ref="W1334">IF(LEN(C1334)&gt;0,IFERROR(IF(MATCH(C1334,$C$3:$C1333,0)&gt;0,N1334-INDEX($N$3:N1333,SUMPRODUCT(MAX(ROW($C$3:$C1333)*(C1334=$C$3:$C1333)))-2,1),""),""),"")</f>
        <v/>
      </c>
      <c r="X1334" s="156">
        <f t="shared" ca="1" si="160"/>
        <v>1</v>
      </c>
      <c r="Y1334" s="156">
        <f t="shared" ca="1" si="161"/>
        <v>1</v>
      </c>
    </row>
    <row r="1335" spans="2:25" hidden="1" x14ac:dyDescent="0.25">
      <c r="B1335" s="390" t="str">
        <f>IFERROR(IF(LEN(INDEX(PlansAndNotes!$B$6:$B$2005,ROW(A1335)-ROW($B$3)))=0,"",INDEX(PlansAndNotes!$B$6:$B$2005,ROW(A1335)-ROW($B$3))),"")</f>
        <v/>
      </c>
      <c r="C1335" s="361" t="str">
        <f t="shared" si="156"/>
        <v/>
      </c>
      <c r="D1335" s="361" t="str">
        <f>IFERROR(IF(LEN(C1335)&gt;0,IF(LEN(INDEX(TasksList!$C$6:$C$1005,MATCH(C1335,TasksList!$B$6:$B$1005,0),1))=0,"",INDEX(TasksList!$C$6:$C$1005,MATCH(C1335,TasksList!$B$6:$B$1005,0),1)),""),"")</f>
        <v/>
      </c>
      <c r="E1335" s="361" t="str">
        <f>IFERROR(IF(LEN(C1335)&gt;0,IF(LEN(INDEX(TasksList!$F$6:$F$1005,MATCH(C1335,TasksList!$B$6:$B$1005,0),1))=0,"not set!",INDEX(TasksList!$F$6:$F$1005,MATCH(C1335,TasksList!$B$6:$B$1005,0),1)),""),"")</f>
        <v/>
      </c>
      <c r="F1335" s="360" t="str">
        <f>IFERROR(IF(LEN(D1335)&gt;0,IF(LEN(INDEX(AdressBook!$D$6:$D$25,MATCH(D1335,AdressBook!$B$6:$B$25,0),1))=0,"",INDEX(AdressBook!$D$6:$D$25,MATCH(D1335,AdressBook!$B$6:$B$25,0),1)),""),"")</f>
        <v/>
      </c>
      <c r="G1335" s="361" t="str">
        <f>IFERROR(IF(LEN(INDEX(PlansAndNotes!$F$6:$F$2005,ROW(B1335)-ROW($C$3)))=0,"",INDEX(PlansAndNotes!$F$6:$F$2005,ROW(B1335)-ROW($C$3))),"")</f>
        <v/>
      </c>
      <c r="H1335" s="361" t="str">
        <f>IFERROR(IF(LEN(C1335)&gt;0,IF(LEN(INDEX(TasksList!$G$6:$G$1005,MATCH(C1335,TasksList!$B$6:$B$1005,0),1))=0,"",INDEX(TasksList!$G$6:$G$1005,MATCH(C1335,TasksList!$B$6:$B$1005,0),1)),""),"")</f>
        <v/>
      </c>
      <c r="I1335" s="381"/>
      <c r="J1335" s="400"/>
      <c r="K1335" s="400"/>
      <c r="L1335" s="179"/>
      <c r="M1335" s="381"/>
      <c r="N1335" s="362" t="str">
        <f>IFERROR(IF(LEN(INDEX(PlansAndNotes!$D$6:$D$4005,ROW(B1335)-ROW($C$3)))=0,"",INDEX(PlansAndNotes!$D$6:$D$4005,ROW(B1335)-ROW($C$3))),"")</f>
        <v/>
      </c>
      <c r="O1335" s="165" t="str">
        <f t="shared" si="157"/>
        <v/>
      </c>
      <c r="P1335" s="363" t="str">
        <f>IFERROR(IF(LEN(INDEX(PlansAndNotes!$E$6:$E$4005,ROW(B1335)-ROW($C$3)))=0,"",INDEX(PlansAndNotes!$E$6:$E$4005,ROW(B1335)-ROW($C$3))),"")</f>
        <v/>
      </c>
      <c r="Q1335" s="363" t="str">
        <f>IFERROR(IF(LEN(INDEX(PlansAndNotes!$G$6:$G$4005,ROW(B1335)-ROW($C$3)))=0,"",INDEX(PlansAndNotes!$G$6:$G$4005,ROW(B1335)-ROW($C$3))),"")</f>
        <v/>
      </c>
      <c r="R1335" s="361" t="str">
        <f>IFERROR(IF(LEN(D1335)&gt;0,IF(LEN(INDEX(AdressBook!$C$6:$C$25,MATCH(D1335,AdressBook!$B$6:$B$25,0),1))=0,"",INDEX(AdressBook!$C$6:$C$25,MATCH(D1335,AdressBook!$B$6:$B$25,0),1)),""),"")</f>
        <v/>
      </c>
      <c r="S1335" s="165">
        <f>IF(LEN(C1335)&gt;0,IFERROR(IF(MATCH(C1335,C1336:$C$4004,0)&gt;0,-1,ROW(S1335)-ROW($S$3)),ROW(S1335)-ROW($S$3)),-1)</f>
        <v>-1</v>
      </c>
      <c r="T1335" s="165">
        <f t="shared" si="158"/>
        <v>0</v>
      </c>
      <c r="U1335" s="165" t="str">
        <f t="shared" si="159"/>
        <v/>
      </c>
      <c r="V1335" s="165" t="str">
        <f>IFERROR(IF(OR(C1335="",S1335&lt;0),"",IF(SUBTOTAL(3,C1335:C1335)=0,-1,SUBTOTAL(3,$C$4:C1335))),"")</f>
        <v/>
      </c>
      <c r="W1335" s="156" t="str">
        <f t="array" ref="W1335">IF(LEN(C1335)&gt;0,IFERROR(IF(MATCH(C1335,$C$3:$C1334,0)&gt;0,N1335-INDEX($N$3:N1334,SUMPRODUCT(MAX(ROW($C$3:$C1334)*(C1335=$C$3:$C1334)))-2,1),""),""),"")</f>
        <v/>
      </c>
      <c r="X1335" s="156">
        <f t="shared" ca="1" si="160"/>
        <v>1</v>
      </c>
      <c r="Y1335" s="156">
        <f t="shared" ca="1" si="161"/>
        <v>1</v>
      </c>
    </row>
    <row r="1336" spans="2:25" hidden="1" x14ac:dyDescent="0.25">
      <c r="B1336" s="390" t="str">
        <f>IFERROR(IF(LEN(INDEX(PlansAndNotes!$B$6:$B$2005,ROW(A1336)-ROW($B$3)))=0,"",INDEX(PlansAndNotes!$B$6:$B$2005,ROW(A1336)-ROW($B$3))),"")</f>
        <v/>
      </c>
      <c r="C1336" s="361" t="str">
        <f t="shared" si="156"/>
        <v/>
      </c>
      <c r="D1336" s="361" t="str">
        <f>IFERROR(IF(LEN(C1336)&gt;0,IF(LEN(INDEX(TasksList!$C$6:$C$1005,MATCH(C1336,TasksList!$B$6:$B$1005,0),1))=0,"",INDEX(TasksList!$C$6:$C$1005,MATCH(C1336,TasksList!$B$6:$B$1005,0),1)),""),"")</f>
        <v/>
      </c>
      <c r="E1336" s="361" t="str">
        <f>IFERROR(IF(LEN(C1336)&gt;0,IF(LEN(INDEX(TasksList!$F$6:$F$1005,MATCH(C1336,TasksList!$B$6:$B$1005,0),1))=0,"not set!",INDEX(TasksList!$F$6:$F$1005,MATCH(C1336,TasksList!$B$6:$B$1005,0),1)),""),"")</f>
        <v/>
      </c>
      <c r="F1336" s="360" t="str">
        <f>IFERROR(IF(LEN(D1336)&gt;0,IF(LEN(INDEX(AdressBook!$D$6:$D$25,MATCH(D1336,AdressBook!$B$6:$B$25,0),1))=0,"",INDEX(AdressBook!$D$6:$D$25,MATCH(D1336,AdressBook!$B$6:$B$25,0),1)),""),"")</f>
        <v/>
      </c>
      <c r="G1336" s="361" t="str">
        <f>IFERROR(IF(LEN(INDEX(PlansAndNotes!$F$6:$F$2005,ROW(B1336)-ROW($C$3)))=0,"",INDEX(PlansAndNotes!$F$6:$F$2005,ROW(B1336)-ROW($C$3))),"")</f>
        <v/>
      </c>
      <c r="H1336" s="361" t="str">
        <f>IFERROR(IF(LEN(C1336)&gt;0,IF(LEN(INDEX(TasksList!$G$6:$G$1005,MATCH(C1336,TasksList!$B$6:$B$1005,0),1))=0,"",INDEX(TasksList!$G$6:$G$1005,MATCH(C1336,TasksList!$B$6:$B$1005,0),1)),""),"")</f>
        <v/>
      </c>
      <c r="I1336" s="381"/>
      <c r="J1336" s="400"/>
      <c r="K1336" s="400"/>
      <c r="L1336" s="179"/>
      <c r="M1336" s="381"/>
      <c r="N1336" s="362" t="str">
        <f>IFERROR(IF(LEN(INDEX(PlansAndNotes!$D$6:$D$4005,ROW(B1336)-ROW($C$3)))=0,"",INDEX(PlansAndNotes!$D$6:$D$4005,ROW(B1336)-ROW($C$3))),"")</f>
        <v/>
      </c>
      <c r="O1336" s="165" t="str">
        <f t="shared" si="157"/>
        <v/>
      </c>
      <c r="P1336" s="363" t="str">
        <f>IFERROR(IF(LEN(INDEX(PlansAndNotes!$E$6:$E$4005,ROW(B1336)-ROW($C$3)))=0,"",INDEX(PlansAndNotes!$E$6:$E$4005,ROW(B1336)-ROW($C$3))),"")</f>
        <v/>
      </c>
      <c r="Q1336" s="363" t="str">
        <f>IFERROR(IF(LEN(INDEX(PlansAndNotes!$G$6:$G$4005,ROW(B1336)-ROW($C$3)))=0,"",INDEX(PlansAndNotes!$G$6:$G$4005,ROW(B1336)-ROW($C$3))),"")</f>
        <v/>
      </c>
      <c r="R1336" s="361" t="str">
        <f>IFERROR(IF(LEN(D1336)&gt;0,IF(LEN(INDEX(AdressBook!$C$6:$C$25,MATCH(D1336,AdressBook!$B$6:$B$25,0),1))=0,"",INDEX(AdressBook!$C$6:$C$25,MATCH(D1336,AdressBook!$B$6:$B$25,0),1)),""),"")</f>
        <v/>
      </c>
      <c r="S1336" s="165">
        <f>IF(LEN(C1336)&gt;0,IFERROR(IF(MATCH(C1336,C1337:$C$4004,0)&gt;0,-1,ROW(S1336)-ROW($S$3)),ROW(S1336)-ROW($S$3)),-1)</f>
        <v>-1</v>
      </c>
      <c r="T1336" s="165">
        <f t="shared" si="158"/>
        <v>0</v>
      </c>
      <c r="U1336" s="165" t="str">
        <f t="shared" si="159"/>
        <v/>
      </c>
      <c r="V1336" s="165" t="str">
        <f>IFERROR(IF(OR(C1336="",S1336&lt;0),"",IF(SUBTOTAL(3,C1336:C1336)=0,-1,SUBTOTAL(3,$C$4:C1336))),"")</f>
        <v/>
      </c>
      <c r="W1336" s="156" t="str">
        <f t="array" ref="W1336">IF(LEN(C1336)&gt;0,IFERROR(IF(MATCH(C1336,$C$3:$C1335,0)&gt;0,N1336-INDEX($N$3:N1335,SUMPRODUCT(MAX(ROW($C$3:$C1335)*(C1336=$C$3:$C1335)))-2,1),""),""),"")</f>
        <v/>
      </c>
      <c r="X1336" s="156">
        <f t="shared" ca="1" si="160"/>
        <v>1</v>
      </c>
      <c r="Y1336" s="156">
        <f t="shared" ca="1" si="161"/>
        <v>1</v>
      </c>
    </row>
    <row r="1337" spans="2:25" hidden="1" x14ac:dyDescent="0.25">
      <c r="B1337" s="390" t="str">
        <f>IFERROR(IF(LEN(INDEX(PlansAndNotes!$B$6:$B$2005,ROW(A1337)-ROW($B$3)))=0,"",INDEX(PlansAndNotes!$B$6:$B$2005,ROW(A1337)-ROW($B$3))),"")</f>
        <v/>
      </c>
      <c r="C1337" s="361" t="str">
        <f t="shared" si="156"/>
        <v/>
      </c>
      <c r="D1337" s="361" t="str">
        <f>IFERROR(IF(LEN(C1337)&gt;0,IF(LEN(INDEX(TasksList!$C$6:$C$1005,MATCH(C1337,TasksList!$B$6:$B$1005,0),1))=0,"",INDEX(TasksList!$C$6:$C$1005,MATCH(C1337,TasksList!$B$6:$B$1005,0),1)),""),"")</f>
        <v/>
      </c>
      <c r="E1337" s="361" t="str">
        <f>IFERROR(IF(LEN(C1337)&gt;0,IF(LEN(INDEX(TasksList!$F$6:$F$1005,MATCH(C1337,TasksList!$B$6:$B$1005,0),1))=0,"not set!",INDEX(TasksList!$F$6:$F$1005,MATCH(C1337,TasksList!$B$6:$B$1005,0),1)),""),"")</f>
        <v/>
      </c>
      <c r="F1337" s="360" t="str">
        <f>IFERROR(IF(LEN(D1337)&gt;0,IF(LEN(INDEX(AdressBook!$D$6:$D$25,MATCH(D1337,AdressBook!$B$6:$B$25,0),1))=0,"",INDEX(AdressBook!$D$6:$D$25,MATCH(D1337,AdressBook!$B$6:$B$25,0),1)),""),"")</f>
        <v/>
      </c>
      <c r="G1337" s="361" t="str">
        <f>IFERROR(IF(LEN(INDEX(PlansAndNotes!$F$6:$F$2005,ROW(B1337)-ROW($C$3)))=0,"",INDEX(PlansAndNotes!$F$6:$F$2005,ROW(B1337)-ROW($C$3))),"")</f>
        <v/>
      </c>
      <c r="H1337" s="361" t="str">
        <f>IFERROR(IF(LEN(C1337)&gt;0,IF(LEN(INDEX(TasksList!$G$6:$G$1005,MATCH(C1337,TasksList!$B$6:$B$1005,0),1))=0,"",INDEX(TasksList!$G$6:$G$1005,MATCH(C1337,TasksList!$B$6:$B$1005,0),1)),""),"")</f>
        <v/>
      </c>
      <c r="I1337" s="381"/>
      <c r="J1337" s="400"/>
      <c r="K1337" s="400"/>
      <c r="L1337" s="179"/>
      <c r="M1337" s="381"/>
      <c r="N1337" s="362" t="str">
        <f>IFERROR(IF(LEN(INDEX(PlansAndNotes!$D$6:$D$4005,ROW(B1337)-ROW($C$3)))=0,"",INDEX(PlansAndNotes!$D$6:$D$4005,ROW(B1337)-ROW($C$3))),"")</f>
        <v/>
      </c>
      <c r="O1337" s="165" t="str">
        <f t="shared" si="157"/>
        <v/>
      </c>
      <c r="P1337" s="363" t="str">
        <f>IFERROR(IF(LEN(INDEX(PlansAndNotes!$E$6:$E$4005,ROW(B1337)-ROW($C$3)))=0,"",INDEX(PlansAndNotes!$E$6:$E$4005,ROW(B1337)-ROW($C$3))),"")</f>
        <v/>
      </c>
      <c r="Q1337" s="363" t="str">
        <f>IFERROR(IF(LEN(INDEX(PlansAndNotes!$G$6:$G$4005,ROW(B1337)-ROW($C$3)))=0,"",INDEX(PlansAndNotes!$G$6:$G$4005,ROW(B1337)-ROW($C$3))),"")</f>
        <v/>
      </c>
      <c r="R1337" s="361" t="str">
        <f>IFERROR(IF(LEN(D1337)&gt;0,IF(LEN(INDEX(AdressBook!$C$6:$C$25,MATCH(D1337,AdressBook!$B$6:$B$25,0),1))=0,"",INDEX(AdressBook!$C$6:$C$25,MATCH(D1337,AdressBook!$B$6:$B$25,0),1)),""),"")</f>
        <v/>
      </c>
      <c r="S1337" s="165">
        <f>IF(LEN(C1337)&gt;0,IFERROR(IF(MATCH(C1337,C1338:$C$4004,0)&gt;0,-1,ROW(S1337)-ROW($S$3)),ROW(S1337)-ROW($S$3)),-1)</f>
        <v>-1</v>
      </c>
      <c r="T1337" s="165">
        <f t="shared" si="158"/>
        <v>0</v>
      </c>
      <c r="U1337" s="165" t="str">
        <f t="shared" si="159"/>
        <v/>
      </c>
      <c r="V1337" s="165" t="str">
        <f>IFERROR(IF(OR(C1337="",S1337&lt;0),"",IF(SUBTOTAL(3,C1337:C1337)=0,-1,SUBTOTAL(3,$C$4:C1337))),"")</f>
        <v/>
      </c>
      <c r="W1337" s="156" t="str">
        <f t="array" ref="W1337">IF(LEN(C1337)&gt;0,IFERROR(IF(MATCH(C1337,$C$3:$C1336,0)&gt;0,N1337-INDEX($N$3:N1336,SUMPRODUCT(MAX(ROW($C$3:$C1336)*(C1337=$C$3:$C1336)))-2,1),""),""),"")</f>
        <v/>
      </c>
      <c r="X1337" s="156">
        <f t="shared" ca="1" si="160"/>
        <v>1</v>
      </c>
      <c r="Y1337" s="156">
        <f t="shared" ca="1" si="161"/>
        <v>1</v>
      </c>
    </row>
    <row r="1338" spans="2:25" hidden="1" x14ac:dyDescent="0.25">
      <c r="B1338" s="390" t="str">
        <f>IFERROR(IF(LEN(INDEX(PlansAndNotes!$B$6:$B$2005,ROW(A1338)-ROW($B$3)))=0,"",INDEX(PlansAndNotes!$B$6:$B$2005,ROW(A1338)-ROW($B$3))),"")</f>
        <v/>
      </c>
      <c r="C1338" s="361" t="str">
        <f t="shared" si="156"/>
        <v/>
      </c>
      <c r="D1338" s="361" t="str">
        <f>IFERROR(IF(LEN(C1338)&gt;0,IF(LEN(INDEX(TasksList!$C$6:$C$1005,MATCH(C1338,TasksList!$B$6:$B$1005,0),1))=0,"",INDEX(TasksList!$C$6:$C$1005,MATCH(C1338,TasksList!$B$6:$B$1005,0),1)),""),"")</f>
        <v/>
      </c>
      <c r="E1338" s="361" t="str">
        <f>IFERROR(IF(LEN(C1338)&gt;0,IF(LEN(INDEX(TasksList!$F$6:$F$1005,MATCH(C1338,TasksList!$B$6:$B$1005,0),1))=0,"not set!",INDEX(TasksList!$F$6:$F$1005,MATCH(C1338,TasksList!$B$6:$B$1005,0),1)),""),"")</f>
        <v/>
      </c>
      <c r="F1338" s="360" t="str">
        <f>IFERROR(IF(LEN(D1338)&gt;0,IF(LEN(INDEX(AdressBook!$D$6:$D$25,MATCH(D1338,AdressBook!$B$6:$B$25,0),1))=0,"",INDEX(AdressBook!$D$6:$D$25,MATCH(D1338,AdressBook!$B$6:$B$25,0),1)),""),"")</f>
        <v/>
      </c>
      <c r="G1338" s="361" t="str">
        <f>IFERROR(IF(LEN(INDEX(PlansAndNotes!$F$6:$F$2005,ROW(B1338)-ROW($C$3)))=0,"",INDEX(PlansAndNotes!$F$6:$F$2005,ROW(B1338)-ROW($C$3))),"")</f>
        <v/>
      </c>
      <c r="H1338" s="361" t="str">
        <f>IFERROR(IF(LEN(C1338)&gt;0,IF(LEN(INDEX(TasksList!$G$6:$G$1005,MATCH(C1338,TasksList!$B$6:$B$1005,0),1))=0,"",INDEX(TasksList!$G$6:$G$1005,MATCH(C1338,TasksList!$B$6:$B$1005,0),1)),""),"")</f>
        <v/>
      </c>
      <c r="I1338" s="381"/>
      <c r="J1338" s="400"/>
      <c r="K1338" s="400"/>
      <c r="L1338" s="179"/>
      <c r="M1338" s="381"/>
      <c r="N1338" s="362" t="str">
        <f>IFERROR(IF(LEN(INDEX(PlansAndNotes!$D$6:$D$4005,ROW(B1338)-ROW($C$3)))=0,"",INDEX(PlansAndNotes!$D$6:$D$4005,ROW(B1338)-ROW($C$3))),"")</f>
        <v/>
      </c>
      <c r="O1338" s="165" t="str">
        <f t="shared" si="157"/>
        <v/>
      </c>
      <c r="P1338" s="363" t="str">
        <f>IFERROR(IF(LEN(INDEX(PlansAndNotes!$E$6:$E$4005,ROW(B1338)-ROW($C$3)))=0,"",INDEX(PlansAndNotes!$E$6:$E$4005,ROW(B1338)-ROW($C$3))),"")</f>
        <v/>
      </c>
      <c r="Q1338" s="363" t="str">
        <f>IFERROR(IF(LEN(INDEX(PlansAndNotes!$G$6:$G$4005,ROW(B1338)-ROW($C$3)))=0,"",INDEX(PlansAndNotes!$G$6:$G$4005,ROW(B1338)-ROW($C$3))),"")</f>
        <v/>
      </c>
      <c r="R1338" s="361" t="str">
        <f>IFERROR(IF(LEN(D1338)&gt;0,IF(LEN(INDEX(AdressBook!$C$6:$C$25,MATCH(D1338,AdressBook!$B$6:$B$25,0),1))=0,"",INDEX(AdressBook!$C$6:$C$25,MATCH(D1338,AdressBook!$B$6:$B$25,0),1)),""),"")</f>
        <v/>
      </c>
      <c r="S1338" s="165">
        <f>IF(LEN(C1338)&gt;0,IFERROR(IF(MATCH(C1338,C1339:$C$4004,0)&gt;0,-1,ROW(S1338)-ROW($S$3)),ROW(S1338)-ROW($S$3)),-1)</f>
        <v>-1</v>
      </c>
      <c r="T1338" s="165">
        <f t="shared" si="158"/>
        <v>0</v>
      </c>
      <c r="U1338" s="165" t="str">
        <f t="shared" si="159"/>
        <v/>
      </c>
      <c r="V1338" s="165" t="str">
        <f>IFERROR(IF(OR(C1338="",S1338&lt;0),"",IF(SUBTOTAL(3,C1338:C1338)=0,-1,SUBTOTAL(3,$C$4:C1338))),"")</f>
        <v/>
      </c>
      <c r="W1338" s="156" t="str">
        <f t="array" ref="W1338">IF(LEN(C1338)&gt;0,IFERROR(IF(MATCH(C1338,$C$3:$C1337,0)&gt;0,N1338-INDEX($N$3:N1337,SUMPRODUCT(MAX(ROW($C$3:$C1337)*(C1338=$C$3:$C1337)))-2,1),""),""),"")</f>
        <v/>
      </c>
      <c r="X1338" s="156">
        <f t="shared" ca="1" si="160"/>
        <v>1</v>
      </c>
      <c r="Y1338" s="156">
        <f t="shared" ca="1" si="161"/>
        <v>1</v>
      </c>
    </row>
    <row r="1339" spans="2:25" hidden="1" x14ac:dyDescent="0.25">
      <c r="B1339" s="390" t="str">
        <f>IFERROR(IF(LEN(INDEX(PlansAndNotes!$B$6:$B$2005,ROW(A1339)-ROW($B$3)))=0,"",INDEX(PlansAndNotes!$B$6:$B$2005,ROW(A1339)-ROW($B$3))),"")</f>
        <v/>
      </c>
      <c r="C1339" s="361" t="str">
        <f t="shared" si="156"/>
        <v/>
      </c>
      <c r="D1339" s="361" t="str">
        <f>IFERROR(IF(LEN(C1339)&gt;0,IF(LEN(INDEX(TasksList!$C$6:$C$1005,MATCH(C1339,TasksList!$B$6:$B$1005,0),1))=0,"",INDEX(TasksList!$C$6:$C$1005,MATCH(C1339,TasksList!$B$6:$B$1005,0),1)),""),"")</f>
        <v/>
      </c>
      <c r="E1339" s="361" t="str">
        <f>IFERROR(IF(LEN(C1339)&gt;0,IF(LEN(INDEX(TasksList!$F$6:$F$1005,MATCH(C1339,TasksList!$B$6:$B$1005,0),1))=0,"not set!",INDEX(TasksList!$F$6:$F$1005,MATCH(C1339,TasksList!$B$6:$B$1005,0),1)),""),"")</f>
        <v/>
      </c>
      <c r="F1339" s="360" t="str">
        <f>IFERROR(IF(LEN(D1339)&gt;0,IF(LEN(INDEX(AdressBook!$D$6:$D$25,MATCH(D1339,AdressBook!$B$6:$B$25,0),1))=0,"",INDEX(AdressBook!$D$6:$D$25,MATCH(D1339,AdressBook!$B$6:$B$25,0),1)),""),"")</f>
        <v/>
      </c>
      <c r="G1339" s="361" t="str">
        <f>IFERROR(IF(LEN(INDEX(PlansAndNotes!$F$6:$F$2005,ROW(B1339)-ROW($C$3)))=0,"",INDEX(PlansAndNotes!$F$6:$F$2005,ROW(B1339)-ROW($C$3))),"")</f>
        <v/>
      </c>
      <c r="H1339" s="361" t="str">
        <f>IFERROR(IF(LEN(C1339)&gt;0,IF(LEN(INDEX(TasksList!$G$6:$G$1005,MATCH(C1339,TasksList!$B$6:$B$1005,0),1))=0,"",INDEX(TasksList!$G$6:$G$1005,MATCH(C1339,TasksList!$B$6:$B$1005,0),1)),""),"")</f>
        <v/>
      </c>
      <c r="I1339" s="381"/>
      <c r="J1339" s="400"/>
      <c r="K1339" s="400"/>
      <c r="L1339" s="179"/>
      <c r="M1339" s="381"/>
      <c r="N1339" s="362" t="str">
        <f>IFERROR(IF(LEN(INDEX(PlansAndNotes!$D$6:$D$4005,ROW(B1339)-ROW($C$3)))=0,"",INDEX(PlansAndNotes!$D$6:$D$4005,ROW(B1339)-ROW($C$3))),"")</f>
        <v/>
      </c>
      <c r="O1339" s="165" t="str">
        <f t="shared" si="157"/>
        <v/>
      </c>
      <c r="P1339" s="363" t="str">
        <f>IFERROR(IF(LEN(INDEX(PlansAndNotes!$E$6:$E$4005,ROW(B1339)-ROW($C$3)))=0,"",INDEX(PlansAndNotes!$E$6:$E$4005,ROW(B1339)-ROW($C$3))),"")</f>
        <v/>
      </c>
      <c r="Q1339" s="363" t="str">
        <f>IFERROR(IF(LEN(INDEX(PlansAndNotes!$G$6:$G$4005,ROW(B1339)-ROW($C$3)))=0,"",INDEX(PlansAndNotes!$G$6:$G$4005,ROW(B1339)-ROW($C$3))),"")</f>
        <v/>
      </c>
      <c r="R1339" s="361" t="str">
        <f>IFERROR(IF(LEN(D1339)&gt;0,IF(LEN(INDEX(AdressBook!$C$6:$C$25,MATCH(D1339,AdressBook!$B$6:$B$25,0),1))=0,"",INDEX(AdressBook!$C$6:$C$25,MATCH(D1339,AdressBook!$B$6:$B$25,0),1)),""),"")</f>
        <v/>
      </c>
      <c r="S1339" s="165">
        <f>IF(LEN(C1339)&gt;0,IFERROR(IF(MATCH(C1339,C1340:$C$4004,0)&gt;0,-1,ROW(S1339)-ROW($S$3)),ROW(S1339)-ROW($S$3)),-1)</f>
        <v>-1</v>
      </c>
      <c r="T1339" s="165">
        <f t="shared" si="158"/>
        <v>0</v>
      </c>
      <c r="U1339" s="165" t="str">
        <f t="shared" si="159"/>
        <v/>
      </c>
      <c r="V1339" s="165" t="str">
        <f>IFERROR(IF(OR(C1339="",S1339&lt;0),"",IF(SUBTOTAL(3,C1339:C1339)=0,-1,SUBTOTAL(3,$C$4:C1339))),"")</f>
        <v/>
      </c>
      <c r="W1339" s="156" t="str">
        <f t="array" ref="W1339">IF(LEN(C1339)&gt;0,IFERROR(IF(MATCH(C1339,$C$3:$C1338,0)&gt;0,N1339-INDEX($N$3:N1338,SUMPRODUCT(MAX(ROW($C$3:$C1338)*(C1339=$C$3:$C1338)))-2,1),""),""),"")</f>
        <v/>
      </c>
      <c r="X1339" s="156">
        <f t="shared" ca="1" si="160"/>
        <v>1</v>
      </c>
      <c r="Y1339" s="156">
        <f t="shared" ca="1" si="161"/>
        <v>1</v>
      </c>
    </row>
    <row r="1340" spans="2:25" hidden="1" x14ac:dyDescent="0.25">
      <c r="B1340" s="390" t="str">
        <f>IFERROR(IF(LEN(INDEX(PlansAndNotes!$B$6:$B$2005,ROW(A1340)-ROW($B$3)))=0,"",INDEX(PlansAndNotes!$B$6:$B$2005,ROW(A1340)-ROW($B$3))),"")</f>
        <v/>
      </c>
      <c r="C1340" s="361" t="str">
        <f t="shared" si="156"/>
        <v/>
      </c>
      <c r="D1340" s="361" t="str">
        <f>IFERROR(IF(LEN(C1340)&gt;0,IF(LEN(INDEX(TasksList!$C$6:$C$1005,MATCH(C1340,TasksList!$B$6:$B$1005,0),1))=0,"",INDEX(TasksList!$C$6:$C$1005,MATCH(C1340,TasksList!$B$6:$B$1005,0),1)),""),"")</f>
        <v/>
      </c>
      <c r="E1340" s="361" t="str">
        <f>IFERROR(IF(LEN(C1340)&gt;0,IF(LEN(INDEX(TasksList!$F$6:$F$1005,MATCH(C1340,TasksList!$B$6:$B$1005,0),1))=0,"not set!",INDEX(TasksList!$F$6:$F$1005,MATCH(C1340,TasksList!$B$6:$B$1005,0),1)),""),"")</f>
        <v/>
      </c>
      <c r="F1340" s="360" t="str">
        <f>IFERROR(IF(LEN(D1340)&gt;0,IF(LEN(INDEX(AdressBook!$D$6:$D$25,MATCH(D1340,AdressBook!$B$6:$B$25,0),1))=0,"",INDEX(AdressBook!$D$6:$D$25,MATCH(D1340,AdressBook!$B$6:$B$25,0),1)),""),"")</f>
        <v/>
      </c>
      <c r="G1340" s="361" t="str">
        <f>IFERROR(IF(LEN(INDEX(PlansAndNotes!$F$6:$F$2005,ROW(B1340)-ROW($C$3)))=0,"",INDEX(PlansAndNotes!$F$6:$F$2005,ROW(B1340)-ROW($C$3))),"")</f>
        <v/>
      </c>
      <c r="H1340" s="361" t="str">
        <f>IFERROR(IF(LEN(C1340)&gt;0,IF(LEN(INDEX(TasksList!$G$6:$G$1005,MATCH(C1340,TasksList!$B$6:$B$1005,0),1))=0,"",INDEX(TasksList!$G$6:$G$1005,MATCH(C1340,TasksList!$B$6:$B$1005,0),1)),""),"")</f>
        <v/>
      </c>
      <c r="I1340" s="381"/>
      <c r="J1340" s="400"/>
      <c r="K1340" s="400"/>
      <c r="L1340" s="179"/>
      <c r="M1340" s="381"/>
      <c r="N1340" s="362" t="str">
        <f>IFERROR(IF(LEN(INDEX(PlansAndNotes!$D$6:$D$4005,ROW(B1340)-ROW($C$3)))=0,"",INDEX(PlansAndNotes!$D$6:$D$4005,ROW(B1340)-ROW($C$3))),"")</f>
        <v/>
      </c>
      <c r="O1340" s="165" t="str">
        <f t="shared" si="157"/>
        <v/>
      </c>
      <c r="P1340" s="363" t="str">
        <f>IFERROR(IF(LEN(INDEX(PlansAndNotes!$E$6:$E$4005,ROW(B1340)-ROW($C$3)))=0,"",INDEX(PlansAndNotes!$E$6:$E$4005,ROW(B1340)-ROW($C$3))),"")</f>
        <v/>
      </c>
      <c r="Q1340" s="363" t="str">
        <f>IFERROR(IF(LEN(INDEX(PlansAndNotes!$G$6:$G$4005,ROW(B1340)-ROW($C$3)))=0,"",INDEX(PlansAndNotes!$G$6:$G$4005,ROW(B1340)-ROW($C$3))),"")</f>
        <v/>
      </c>
      <c r="R1340" s="361" t="str">
        <f>IFERROR(IF(LEN(D1340)&gt;0,IF(LEN(INDEX(AdressBook!$C$6:$C$25,MATCH(D1340,AdressBook!$B$6:$B$25,0),1))=0,"",INDEX(AdressBook!$C$6:$C$25,MATCH(D1340,AdressBook!$B$6:$B$25,0),1)),""),"")</f>
        <v/>
      </c>
      <c r="S1340" s="165">
        <f>IF(LEN(C1340)&gt;0,IFERROR(IF(MATCH(C1340,C1341:$C$4004,0)&gt;0,-1,ROW(S1340)-ROW($S$3)),ROW(S1340)-ROW($S$3)),-1)</f>
        <v>-1</v>
      </c>
      <c r="T1340" s="165">
        <f t="shared" si="158"/>
        <v>0</v>
      </c>
      <c r="U1340" s="165" t="str">
        <f t="shared" si="159"/>
        <v/>
      </c>
      <c r="V1340" s="165" t="str">
        <f>IFERROR(IF(OR(C1340="",S1340&lt;0),"",IF(SUBTOTAL(3,C1340:C1340)=0,-1,SUBTOTAL(3,$C$4:C1340))),"")</f>
        <v/>
      </c>
      <c r="W1340" s="156" t="str">
        <f t="array" ref="W1340">IF(LEN(C1340)&gt;0,IFERROR(IF(MATCH(C1340,$C$3:$C1339,0)&gt;0,N1340-INDEX($N$3:N1339,SUMPRODUCT(MAX(ROW($C$3:$C1339)*(C1340=$C$3:$C1339)))-2,1),""),""),"")</f>
        <v/>
      </c>
      <c r="X1340" s="156">
        <f t="shared" ca="1" si="160"/>
        <v>1</v>
      </c>
      <c r="Y1340" s="156">
        <f t="shared" ca="1" si="161"/>
        <v>1</v>
      </c>
    </row>
    <row r="1341" spans="2:25" hidden="1" x14ac:dyDescent="0.25">
      <c r="B1341" s="390" t="str">
        <f>IFERROR(IF(LEN(INDEX(PlansAndNotes!$B$6:$B$2005,ROW(A1341)-ROW($B$3)))=0,"",INDEX(PlansAndNotes!$B$6:$B$2005,ROW(A1341)-ROW($B$3))),"")</f>
        <v/>
      </c>
      <c r="C1341" s="361" t="str">
        <f t="shared" si="156"/>
        <v/>
      </c>
      <c r="D1341" s="361" t="str">
        <f>IFERROR(IF(LEN(C1341)&gt;0,IF(LEN(INDEX(TasksList!$C$6:$C$1005,MATCH(C1341,TasksList!$B$6:$B$1005,0),1))=0,"",INDEX(TasksList!$C$6:$C$1005,MATCH(C1341,TasksList!$B$6:$B$1005,0),1)),""),"")</f>
        <v/>
      </c>
      <c r="E1341" s="361" t="str">
        <f>IFERROR(IF(LEN(C1341)&gt;0,IF(LEN(INDEX(TasksList!$F$6:$F$1005,MATCH(C1341,TasksList!$B$6:$B$1005,0),1))=0,"not set!",INDEX(TasksList!$F$6:$F$1005,MATCH(C1341,TasksList!$B$6:$B$1005,0),1)),""),"")</f>
        <v/>
      </c>
      <c r="F1341" s="360" t="str">
        <f>IFERROR(IF(LEN(D1341)&gt;0,IF(LEN(INDEX(AdressBook!$D$6:$D$25,MATCH(D1341,AdressBook!$B$6:$B$25,0),1))=0,"",INDEX(AdressBook!$D$6:$D$25,MATCH(D1341,AdressBook!$B$6:$B$25,0),1)),""),"")</f>
        <v/>
      </c>
      <c r="G1341" s="361" t="str">
        <f>IFERROR(IF(LEN(INDEX(PlansAndNotes!$F$6:$F$2005,ROW(B1341)-ROW($C$3)))=0,"",INDEX(PlansAndNotes!$F$6:$F$2005,ROW(B1341)-ROW($C$3))),"")</f>
        <v/>
      </c>
      <c r="H1341" s="361" t="str">
        <f>IFERROR(IF(LEN(C1341)&gt;0,IF(LEN(INDEX(TasksList!$G$6:$G$1005,MATCH(C1341,TasksList!$B$6:$B$1005,0),1))=0,"",INDEX(TasksList!$G$6:$G$1005,MATCH(C1341,TasksList!$B$6:$B$1005,0),1)),""),"")</f>
        <v/>
      </c>
      <c r="I1341" s="381"/>
      <c r="J1341" s="400"/>
      <c r="K1341" s="400"/>
      <c r="L1341" s="179"/>
      <c r="M1341" s="381"/>
      <c r="N1341" s="362" t="str">
        <f>IFERROR(IF(LEN(INDEX(PlansAndNotes!$D$6:$D$4005,ROW(B1341)-ROW($C$3)))=0,"",INDEX(PlansAndNotes!$D$6:$D$4005,ROW(B1341)-ROW($C$3))),"")</f>
        <v/>
      </c>
      <c r="O1341" s="165" t="str">
        <f t="shared" si="157"/>
        <v/>
      </c>
      <c r="P1341" s="363" t="str">
        <f>IFERROR(IF(LEN(INDEX(PlansAndNotes!$E$6:$E$4005,ROW(B1341)-ROW($C$3)))=0,"",INDEX(PlansAndNotes!$E$6:$E$4005,ROW(B1341)-ROW($C$3))),"")</f>
        <v/>
      </c>
      <c r="Q1341" s="363" t="str">
        <f>IFERROR(IF(LEN(INDEX(PlansAndNotes!$G$6:$G$4005,ROW(B1341)-ROW($C$3)))=0,"",INDEX(PlansAndNotes!$G$6:$G$4005,ROW(B1341)-ROW($C$3))),"")</f>
        <v/>
      </c>
      <c r="R1341" s="361" t="str">
        <f>IFERROR(IF(LEN(D1341)&gt;0,IF(LEN(INDEX(AdressBook!$C$6:$C$25,MATCH(D1341,AdressBook!$B$6:$B$25,0),1))=0,"",INDEX(AdressBook!$C$6:$C$25,MATCH(D1341,AdressBook!$B$6:$B$25,0),1)),""),"")</f>
        <v/>
      </c>
      <c r="S1341" s="165">
        <f>IF(LEN(C1341)&gt;0,IFERROR(IF(MATCH(C1341,C1342:$C$4004,0)&gt;0,-1,ROW(S1341)-ROW($S$3)),ROW(S1341)-ROW($S$3)),-1)</f>
        <v>-1</v>
      </c>
      <c r="T1341" s="165">
        <f t="shared" si="158"/>
        <v>0</v>
      </c>
      <c r="U1341" s="165" t="str">
        <f t="shared" si="159"/>
        <v/>
      </c>
      <c r="V1341" s="165" t="str">
        <f>IFERROR(IF(OR(C1341="",S1341&lt;0),"",IF(SUBTOTAL(3,C1341:C1341)=0,-1,SUBTOTAL(3,$C$4:C1341))),"")</f>
        <v/>
      </c>
      <c r="W1341" s="156" t="str">
        <f t="array" ref="W1341">IF(LEN(C1341)&gt;0,IFERROR(IF(MATCH(C1341,$C$3:$C1340,0)&gt;0,N1341-INDEX($N$3:N1340,SUMPRODUCT(MAX(ROW($C$3:$C1340)*(C1341=$C$3:$C1340)))-2,1),""),""),"")</f>
        <v/>
      </c>
      <c r="X1341" s="156">
        <f t="shared" ca="1" si="160"/>
        <v>1</v>
      </c>
      <c r="Y1341" s="156">
        <f t="shared" ca="1" si="161"/>
        <v>1</v>
      </c>
    </row>
    <row r="1342" spans="2:25" hidden="1" x14ac:dyDescent="0.25">
      <c r="B1342" s="390" t="str">
        <f>IFERROR(IF(LEN(INDEX(PlansAndNotes!$B$6:$B$2005,ROW(A1342)-ROW($B$3)))=0,"",INDEX(PlansAndNotes!$B$6:$B$2005,ROW(A1342)-ROW($B$3))),"")</f>
        <v/>
      </c>
      <c r="C1342" s="361" t="str">
        <f t="shared" si="156"/>
        <v/>
      </c>
      <c r="D1342" s="361" t="str">
        <f>IFERROR(IF(LEN(C1342)&gt;0,IF(LEN(INDEX(TasksList!$C$6:$C$1005,MATCH(C1342,TasksList!$B$6:$B$1005,0),1))=0,"",INDEX(TasksList!$C$6:$C$1005,MATCH(C1342,TasksList!$B$6:$B$1005,0),1)),""),"")</f>
        <v/>
      </c>
      <c r="E1342" s="361" t="str">
        <f>IFERROR(IF(LEN(C1342)&gt;0,IF(LEN(INDEX(TasksList!$F$6:$F$1005,MATCH(C1342,TasksList!$B$6:$B$1005,0),1))=0,"not set!",INDEX(TasksList!$F$6:$F$1005,MATCH(C1342,TasksList!$B$6:$B$1005,0),1)),""),"")</f>
        <v/>
      </c>
      <c r="F1342" s="360" t="str">
        <f>IFERROR(IF(LEN(D1342)&gt;0,IF(LEN(INDEX(AdressBook!$D$6:$D$25,MATCH(D1342,AdressBook!$B$6:$B$25,0),1))=0,"",INDEX(AdressBook!$D$6:$D$25,MATCH(D1342,AdressBook!$B$6:$B$25,0),1)),""),"")</f>
        <v/>
      </c>
      <c r="G1342" s="361" t="str">
        <f>IFERROR(IF(LEN(INDEX(PlansAndNotes!$F$6:$F$2005,ROW(B1342)-ROW($C$3)))=0,"",INDEX(PlansAndNotes!$F$6:$F$2005,ROW(B1342)-ROW($C$3))),"")</f>
        <v/>
      </c>
      <c r="H1342" s="361" t="str">
        <f>IFERROR(IF(LEN(C1342)&gt;0,IF(LEN(INDEX(TasksList!$G$6:$G$1005,MATCH(C1342,TasksList!$B$6:$B$1005,0),1))=0,"",INDEX(TasksList!$G$6:$G$1005,MATCH(C1342,TasksList!$B$6:$B$1005,0),1)),""),"")</f>
        <v/>
      </c>
      <c r="I1342" s="381"/>
      <c r="J1342" s="400"/>
      <c r="K1342" s="400"/>
      <c r="L1342" s="179"/>
      <c r="M1342" s="381"/>
      <c r="N1342" s="362" t="str">
        <f>IFERROR(IF(LEN(INDEX(PlansAndNotes!$D$6:$D$4005,ROW(B1342)-ROW($C$3)))=0,"",INDEX(PlansAndNotes!$D$6:$D$4005,ROW(B1342)-ROW($C$3))),"")</f>
        <v/>
      </c>
      <c r="O1342" s="165" t="str">
        <f t="shared" si="157"/>
        <v/>
      </c>
      <c r="P1342" s="363" t="str">
        <f>IFERROR(IF(LEN(INDEX(PlansAndNotes!$E$6:$E$4005,ROW(B1342)-ROW($C$3)))=0,"",INDEX(PlansAndNotes!$E$6:$E$4005,ROW(B1342)-ROW($C$3))),"")</f>
        <v/>
      </c>
      <c r="Q1342" s="363" t="str">
        <f>IFERROR(IF(LEN(INDEX(PlansAndNotes!$G$6:$G$4005,ROW(B1342)-ROW($C$3)))=0,"",INDEX(PlansAndNotes!$G$6:$G$4005,ROW(B1342)-ROW($C$3))),"")</f>
        <v/>
      </c>
      <c r="R1342" s="361" t="str">
        <f>IFERROR(IF(LEN(D1342)&gt;0,IF(LEN(INDEX(AdressBook!$C$6:$C$25,MATCH(D1342,AdressBook!$B$6:$B$25,0),1))=0,"",INDEX(AdressBook!$C$6:$C$25,MATCH(D1342,AdressBook!$B$6:$B$25,0),1)),""),"")</f>
        <v/>
      </c>
      <c r="S1342" s="165">
        <f>IF(LEN(C1342)&gt;0,IFERROR(IF(MATCH(C1342,C1343:$C$4004,0)&gt;0,-1,ROW(S1342)-ROW($S$3)),ROW(S1342)-ROW($S$3)),-1)</f>
        <v>-1</v>
      </c>
      <c r="T1342" s="165">
        <f t="shared" si="158"/>
        <v>0</v>
      </c>
      <c r="U1342" s="165" t="str">
        <f t="shared" si="159"/>
        <v/>
      </c>
      <c r="V1342" s="165" t="str">
        <f>IFERROR(IF(OR(C1342="",S1342&lt;0),"",IF(SUBTOTAL(3,C1342:C1342)=0,-1,SUBTOTAL(3,$C$4:C1342))),"")</f>
        <v/>
      </c>
      <c r="W1342" s="156" t="str">
        <f t="array" ref="W1342">IF(LEN(C1342)&gt;0,IFERROR(IF(MATCH(C1342,$C$3:$C1341,0)&gt;0,N1342-INDEX($N$3:N1341,SUMPRODUCT(MAX(ROW($C$3:$C1341)*(C1342=$C$3:$C1341)))-2,1),""),""),"")</f>
        <v/>
      </c>
      <c r="X1342" s="156">
        <f t="shared" ca="1" si="160"/>
        <v>1</v>
      </c>
      <c r="Y1342" s="156">
        <f t="shared" ca="1" si="161"/>
        <v>1</v>
      </c>
    </row>
    <row r="1343" spans="2:25" hidden="1" x14ac:dyDescent="0.25">
      <c r="B1343" s="390" t="str">
        <f>IFERROR(IF(LEN(INDEX(PlansAndNotes!$B$6:$B$2005,ROW(A1343)-ROW($B$3)))=0,"",INDEX(PlansAndNotes!$B$6:$B$2005,ROW(A1343)-ROW($B$3))),"")</f>
        <v/>
      </c>
      <c r="C1343" s="361" t="str">
        <f t="shared" si="156"/>
        <v/>
      </c>
      <c r="D1343" s="361" t="str">
        <f>IFERROR(IF(LEN(C1343)&gt;0,IF(LEN(INDEX(TasksList!$C$6:$C$1005,MATCH(C1343,TasksList!$B$6:$B$1005,0),1))=0,"",INDEX(TasksList!$C$6:$C$1005,MATCH(C1343,TasksList!$B$6:$B$1005,0),1)),""),"")</f>
        <v/>
      </c>
      <c r="E1343" s="361" t="str">
        <f>IFERROR(IF(LEN(C1343)&gt;0,IF(LEN(INDEX(TasksList!$F$6:$F$1005,MATCH(C1343,TasksList!$B$6:$B$1005,0),1))=0,"not set!",INDEX(TasksList!$F$6:$F$1005,MATCH(C1343,TasksList!$B$6:$B$1005,0),1)),""),"")</f>
        <v/>
      </c>
      <c r="F1343" s="360" t="str">
        <f>IFERROR(IF(LEN(D1343)&gt;0,IF(LEN(INDEX(AdressBook!$D$6:$D$25,MATCH(D1343,AdressBook!$B$6:$B$25,0),1))=0,"",INDEX(AdressBook!$D$6:$D$25,MATCH(D1343,AdressBook!$B$6:$B$25,0),1)),""),"")</f>
        <v/>
      </c>
      <c r="G1343" s="361" t="str">
        <f>IFERROR(IF(LEN(INDEX(PlansAndNotes!$F$6:$F$2005,ROW(B1343)-ROW($C$3)))=0,"",INDEX(PlansAndNotes!$F$6:$F$2005,ROW(B1343)-ROW($C$3))),"")</f>
        <v/>
      </c>
      <c r="H1343" s="361" t="str">
        <f>IFERROR(IF(LEN(C1343)&gt;0,IF(LEN(INDEX(TasksList!$G$6:$G$1005,MATCH(C1343,TasksList!$B$6:$B$1005,0),1))=0,"",INDEX(TasksList!$G$6:$G$1005,MATCH(C1343,TasksList!$B$6:$B$1005,0),1)),""),"")</f>
        <v/>
      </c>
      <c r="I1343" s="381"/>
      <c r="J1343" s="400"/>
      <c r="K1343" s="400"/>
      <c r="L1343" s="179"/>
      <c r="M1343" s="381"/>
      <c r="N1343" s="362" t="str">
        <f>IFERROR(IF(LEN(INDEX(PlansAndNotes!$D$6:$D$4005,ROW(B1343)-ROW($C$3)))=0,"",INDEX(PlansAndNotes!$D$6:$D$4005,ROW(B1343)-ROW($C$3))),"")</f>
        <v/>
      </c>
      <c r="O1343" s="165" t="str">
        <f t="shared" si="157"/>
        <v/>
      </c>
      <c r="P1343" s="363" t="str">
        <f>IFERROR(IF(LEN(INDEX(PlansAndNotes!$E$6:$E$4005,ROW(B1343)-ROW($C$3)))=0,"",INDEX(PlansAndNotes!$E$6:$E$4005,ROW(B1343)-ROW($C$3))),"")</f>
        <v/>
      </c>
      <c r="Q1343" s="363" t="str">
        <f>IFERROR(IF(LEN(INDEX(PlansAndNotes!$G$6:$G$4005,ROW(B1343)-ROW($C$3)))=0,"",INDEX(PlansAndNotes!$G$6:$G$4005,ROW(B1343)-ROW($C$3))),"")</f>
        <v/>
      </c>
      <c r="R1343" s="361" t="str">
        <f>IFERROR(IF(LEN(D1343)&gt;0,IF(LEN(INDEX(AdressBook!$C$6:$C$25,MATCH(D1343,AdressBook!$B$6:$B$25,0),1))=0,"",INDEX(AdressBook!$C$6:$C$25,MATCH(D1343,AdressBook!$B$6:$B$25,0),1)),""),"")</f>
        <v/>
      </c>
      <c r="S1343" s="165">
        <f>IF(LEN(C1343)&gt;0,IFERROR(IF(MATCH(C1343,C1344:$C$4004,0)&gt;0,-1,ROW(S1343)-ROW($S$3)),ROW(S1343)-ROW($S$3)),-1)</f>
        <v>-1</v>
      </c>
      <c r="T1343" s="165">
        <f t="shared" si="158"/>
        <v>0</v>
      </c>
      <c r="U1343" s="165" t="str">
        <f t="shared" si="159"/>
        <v/>
      </c>
      <c r="V1343" s="165" t="str">
        <f>IFERROR(IF(OR(C1343="",S1343&lt;0),"",IF(SUBTOTAL(3,C1343:C1343)=0,-1,SUBTOTAL(3,$C$4:C1343))),"")</f>
        <v/>
      </c>
      <c r="W1343" s="156" t="str">
        <f t="array" ref="W1343">IF(LEN(C1343)&gt;0,IFERROR(IF(MATCH(C1343,$C$3:$C1342,0)&gt;0,N1343-INDEX($N$3:N1342,SUMPRODUCT(MAX(ROW($C$3:$C1342)*(C1343=$C$3:$C1342)))-2,1),""),""),"")</f>
        <v/>
      </c>
      <c r="X1343" s="156">
        <f t="shared" ca="1" si="160"/>
        <v>1</v>
      </c>
      <c r="Y1343" s="156">
        <f t="shared" ca="1" si="161"/>
        <v>1</v>
      </c>
    </row>
    <row r="1344" spans="2:25" hidden="1" x14ac:dyDescent="0.25">
      <c r="B1344" s="390" t="str">
        <f>IFERROR(IF(LEN(INDEX(PlansAndNotes!$B$6:$B$2005,ROW(A1344)-ROW($B$3)))=0,"",INDEX(PlansAndNotes!$B$6:$B$2005,ROW(A1344)-ROW($B$3))),"")</f>
        <v/>
      </c>
      <c r="C1344" s="361" t="str">
        <f t="shared" si="156"/>
        <v/>
      </c>
      <c r="D1344" s="361" t="str">
        <f>IFERROR(IF(LEN(C1344)&gt;0,IF(LEN(INDEX(TasksList!$C$6:$C$1005,MATCH(C1344,TasksList!$B$6:$B$1005,0),1))=0,"",INDEX(TasksList!$C$6:$C$1005,MATCH(C1344,TasksList!$B$6:$B$1005,0),1)),""),"")</f>
        <v/>
      </c>
      <c r="E1344" s="361" t="str">
        <f>IFERROR(IF(LEN(C1344)&gt;0,IF(LEN(INDEX(TasksList!$F$6:$F$1005,MATCH(C1344,TasksList!$B$6:$B$1005,0),1))=0,"not set!",INDEX(TasksList!$F$6:$F$1005,MATCH(C1344,TasksList!$B$6:$B$1005,0),1)),""),"")</f>
        <v/>
      </c>
      <c r="F1344" s="360" t="str">
        <f>IFERROR(IF(LEN(D1344)&gt;0,IF(LEN(INDEX(AdressBook!$D$6:$D$25,MATCH(D1344,AdressBook!$B$6:$B$25,0),1))=0,"",INDEX(AdressBook!$D$6:$D$25,MATCH(D1344,AdressBook!$B$6:$B$25,0),1)),""),"")</f>
        <v/>
      </c>
      <c r="G1344" s="361" t="str">
        <f>IFERROR(IF(LEN(INDEX(PlansAndNotes!$F$6:$F$2005,ROW(B1344)-ROW($C$3)))=0,"",INDEX(PlansAndNotes!$F$6:$F$2005,ROW(B1344)-ROW($C$3))),"")</f>
        <v/>
      </c>
      <c r="H1344" s="361" t="str">
        <f>IFERROR(IF(LEN(C1344)&gt;0,IF(LEN(INDEX(TasksList!$G$6:$G$1005,MATCH(C1344,TasksList!$B$6:$B$1005,0),1))=0,"",INDEX(TasksList!$G$6:$G$1005,MATCH(C1344,TasksList!$B$6:$B$1005,0),1)),""),"")</f>
        <v/>
      </c>
      <c r="I1344" s="381"/>
      <c r="J1344" s="400"/>
      <c r="K1344" s="400"/>
      <c r="L1344" s="179"/>
      <c r="M1344" s="381"/>
      <c r="N1344" s="362" t="str">
        <f>IFERROR(IF(LEN(INDEX(PlansAndNotes!$D$6:$D$4005,ROW(B1344)-ROW($C$3)))=0,"",INDEX(PlansAndNotes!$D$6:$D$4005,ROW(B1344)-ROW($C$3))),"")</f>
        <v/>
      </c>
      <c r="O1344" s="165" t="str">
        <f t="shared" si="157"/>
        <v/>
      </c>
      <c r="P1344" s="363" t="str">
        <f>IFERROR(IF(LEN(INDEX(PlansAndNotes!$E$6:$E$4005,ROW(B1344)-ROW($C$3)))=0,"",INDEX(PlansAndNotes!$E$6:$E$4005,ROW(B1344)-ROW($C$3))),"")</f>
        <v/>
      </c>
      <c r="Q1344" s="363" t="str">
        <f>IFERROR(IF(LEN(INDEX(PlansAndNotes!$G$6:$G$4005,ROW(B1344)-ROW($C$3)))=0,"",INDEX(PlansAndNotes!$G$6:$G$4005,ROW(B1344)-ROW($C$3))),"")</f>
        <v/>
      </c>
      <c r="R1344" s="361" t="str">
        <f>IFERROR(IF(LEN(D1344)&gt;0,IF(LEN(INDEX(AdressBook!$C$6:$C$25,MATCH(D1344,AdressBook!$B$6:$B$25,0),1))=0,"",INDEX(AdressBook!$C$6:$C$25,MATCH(D1344,AdressBook!$B$6:$B$25,0),1)),""),"")</f>
        <v/>
      </c>
      <c r="S1344" s="165">
        <f>IF(LEN(C1344)&gt;0,IFERROR(IF(MATCH(C1344,C1345:$C$4004,0)&gt;0,-1,ROW(S1344)-ROW($S$3)),ROW(S1344)-ROW($S$3)),-1)</f>
        <v>-1</v>
      </c>
      <c r="T1344" s="165">
        <f t="shared" si="158"/>
        <v>0</v>
      </c>
      <c r="U1344" s="165" t="str">
        <f t="shared" si="159"/>
        <v/>
      </c>
      <c r="V1344" s="165" t="str">
        <f>IFERROR(IF(OR(C1344="",S1344&lt;0),"",IF(SUBTOTAL(3,C1344:C1344)=0,-1,SUBTOTAL(3,$C$4:C1344))),"")</f>
        <v/>
      </c>
      <c r="W1344" s="156" t="str">
        <f t="array" ref="W1344">IF(LEN(C1344)&gt;0,IFERROR(IF(MATCH(C1344,$C$3:$C1343,0)&gt;0,N1344-INDEX($N$3:N1343,SUMPRODUCT(MAX(ROW($C$3:$C1343)*(C1344=$C$3:$C1343)))-2,1),""),""),"")</f>
        <v/>
      </c>
      <c r="X1344" s="156">
        <f t="shared" ca="1" si="160"/>
        <v>1</v>
      </c>
      <c r="Y1344" s="156">
        <f t="shared" ca="1" si="161"/>
        <v>1</v>
      </c>
    </row>
    <row r="1345" spans="2:25" hidden="1" x14ac:dyDescent="0.25">
      <c r="B1345" s="390" t="str">
        <f>IFERROR(IF(LEN(INDEX(PlansAndNotes!$B$6:$B$2005,ROW(A1345)-ROW($B$3)))=0,"",INDEX(PlansAndNotes!$B$6:$B$2005,ROW(A1345)-ROW($B$3))),"")</f>
        <v/>
      </c>
      <c r="C1345" s="361" t="str">
        <f t="shared" si="156"/>
        <v/>
      </c>
      <c r="D1345" s="361" t="str">
        <f>IFERROR(IF(LEN(C1345)&gt;0,IF(LEN(INDEX(TasksList!$C$6:$C$1005,MATCH(C1345,TasksList!$B$6:$B$1005,0),1))=0,"",INDEX(TasksList!$C$6:$C$1005,MATCH(C1345,TasksList!$B$6:$B$1005,0),1)),""),"")</f>
        <v/>
      </c>
      <c r="E1345" s="361" t="str">
        <f>IFERROR(IF(LEN(C1345)&gt;0,IF(LEN(INDEX(TasksList!$F$6:$F$1005,MATCH(C1345,TasksList!$B$6:$B$1005,0),1))=0,"not set!",INDEX(TasksList!$F$6:$F$1005,MATCH(C1345,TasksList!$B$6:$B$1005,0),1)),""),"")</f>
        <v/>
      </c>
      <c r="F1345" s="360" t="str">
        <f>IFERROR(IF(LEN(D1345)&gt;0,IF(LEN(INDEX(AdressBook!$D$6:$D$25,MATCH(D1345,AdressBook!$B$6:$B$25,0),1))=0,"",INDEX(AdressBook!$D$6:$D$25,MATCH(D1345,AdressBook!$B$6:$B$25,0),1)),""),"")</f>
        <v/>
      </c>
      <c r="G1345" s="361" t="str">
        <f>IFERROR(IF(LEN(INDEX(PlansAndNotes!$F$6:$F$2005,ROW(B1345)-ROW($C$3)))=0,"",INDEX(PlansAndNotes!$F$6:$F$2005,ROW(B1345)-ROW($C$3))),"")</f>
        <v/>
      </c>
      <c r="H1345" s="361" t="str">
        <f>IFERROR(IF(LEN(C1345)&gt;0,IF(LEN(INDEX(TasksList!$G$6:$G$1005,MATCH(C1345,TasksList!$B$6:$B$1005,0),1))=0,"",INDEX(TasksList!$G$6:$G$1005,MATCH(C1345,TasksList!$B$6:$B$1005,0),1)),""),"")</f>
        <v/>
      </c>
      <c r="I1345" s="381"/>
      <c r="J1345" s="400"/>
      <c r="K1345" s="400"/>
      <c r="L1345" s="179"/>
      <c r="M1345" s="381"/>
      <c r="N1345" s="362" t="str">
        <f>IFERROR(IF(LEN(INDEX(PlansAndNotes!$D$6:$D$4005,ROW(B1345)-ROW($C$3)))=0,"",INDEX(PlansAndNotes!$D$6:$D$4005,ROW(B1345)-ROW($C$3))),"")</f>
        <v/>
      </c>
      <c r="O1345" s="165" t="str">
        <f t="shared" si="157"/>
        <v/>
      </c>
      <c r="P1345" s="363" t="str">
        <f>IFERROR(IF(LEN(INDEX(PlansAndNotes!$E$6:$E$4005,ROW(B1345)-ROW($C$3)))=0,"",INDEX(PlansAndNotes!$E$6:$E$4005,ROW(B1345)-ROW($C$3))),"")</f>
        <v/>
      </c>
      <c r="Q1345" s="363" t="str">
        <f>IFERROR(IF(LEN(INDEX(PlansAndNotes!$G$6:$G$4005,ROW(B1345)-ROW($C$3)))=0,"",INDEX(PlansAndNotes!$G$6:$G$4005,ROW(B1345)-ROW($C$3))),"")</f>
        <v/>
      </c>
      <c r="R1345" s="361" t="str">
        <f>IFERROR(IF(LEN(D1345)&gt;0,IF(LEN(INDEX(AdressBook!$C$6:$C$25,MATCH(D1345,AdressBook!$B$6:$B$25,0),1))=0,"",INDEX(AdressBook!$C$6:$C$25,MATCH(D1345,AdressBook!$B$6:$B$25,0),1)),""),"")</f>
        <v/>
      </c>
      <c r="S1345" s="165">
        <f>IF(LEN(C1345)&gt;0,IFERROR(IF(MATCH(C1345,C1346:$C$4004,0)&gt;0,-1,ROW(S1345)-ROW($S$3)),ROW(S1345)-ROW($S$3)),-1)</f>
        <v>-1</v>
      </c>
      <c r="T1345" s="165">
        <f t="shared" si="158"/>
        <v>0</v>
      </c>
      <c r="U1345" s="165" t="str">
        <f t="shared" si="159"/>
        <v/>
      </c>
      <c r="V1345" s="165" t="str">
        <f>IFERROR(IF(OR(C1345="",S1345&lt;0),"",IF(SUBTOTAL(3,C1345:C1345)=0,-1,SUBTOTAL(3,$C$4:C1345))),"")</f>
        <v/>
      </c>
      <c r="W1345" s="156" t="str">
        <f t="array" ref="W1345">IF(LEN(C1345)&gt;0,IFERROR(IF(MATCH(C1345,$C$3:$C1344,0)&gt;0,N1345-INDEX($N$3:N1344,SUMPRODUCT(MAX(ROW($C$3:$C1344)*(C1345=$C$3:$C1344)))-2,1),""),""),"")</f>
        <v/>
      </c>
      <c r="X1345" s="156">
        <f t="shared" ca="1" si="160"/>
        <v>1</v>
      </c>
      <c r="Y1345" s="156">
        <f t="shared" ca="1" si="161"/>
        <v>1</v>
      </c>
    </row>
    <row r="1346" spans="2:25" hidden="1" x14ac:dyDescent="0.25">
      <c r="B1346" s="390" t="str">
        <f>IFERROR(IF(LEN(INDEX(PlansAndNotes!$B$6:$B$2005,ROW(A1346)-ROW($B$3)))=0,"",INDEX(PlansAndNotes!$B$6:$B$2005,ROW(A1346)-ROW($B$3))),"")</f>
        <v/>
      </c>
      <c r="C1346" s="361" t="str">
        <f t="shared" si="156"/>
        <v/>
      </c>
      <c r="D1346" s="361" t="str">
        <f>IFERROR(IF(LEN(C1346)&gt;0,IF(LEN(INDEX(TasksList!$C$6:$C$1005,MATCH(C1346,TasksList!$B$6:$B$1005,0),1))=0,"",INDEX(TasksList!$C$6:$C$1005,MATCH(C1346,TasksList!$B$6:$B$1005,0),1)),""),"")</f>
        <v/>
      </c>
      <c r="E1346" s="361" t="str">
        <f>IFERROR(IF(LEN(C1346)&gt;0,IF(LEN(INDEX(TasksList!$F$6:$F$1005,MATCH(C1346,TasksList!$B$6:$B$1005,0),1))=0,"not set!",INDEX(TasksList!$F$6:$F$1005,MATCH(C1346,TasksList!$B$6:$B$1005,0),1)),""),"")</f>
        <v/>
      </c>
      <c r="F1346" s="360" t="str">
        <f>IFERROR(IF(LEN(D1346)&gt;0,IF(LEN(INDEX(AdressBook!$D$6:$D$25,MATCH(D1346,AdressBook!$B$6:$B$25,0),1))=0,"",INDEX(AdressBook!$D$6:$D$25,MATCH(D1346,AdressBook!$B$6:$B$25,0),1)),""),"")</f>
        <v/>
      </c>
      <c r="G1346" s="361" t="str">
        <f>IFERROR(IF(LEN(INDEX(PlansAndNotes!$F$6:$F$2005,ROW(B1346)-ROW($C$3)))=0,"",INDEX(PlansAndNotes!$F$6:$F$2005,ROW(B1346)-ROW($C$3))),"")</f>
        <v/>
      </c>
      <c r="H1346" s="361" t="str">
        <f>IFERROR(IF(LEN(C1346)&gt;0,IF(LEN(INDEX(TasksList!$G$6:$G$1005,MATCH(C1346,TasksList!$B$6:$B$1005,0),1))=0,"",INDEX(TasksList!$G$6:$G$1005,MATCH(C1346,TasksList!$B$6:$B$1005,0),1)),""),"")</f>
        <v/>
      </c>
      <c r="I1346" s="381"/>
      <c r="J1346" s="400"/>
      <c r="K1346" s="400"/>
      <c r="L1346" s="179"/>
      <c r="M1346" s="381"/>
      <c r="N1346" s="362" t="str">
        <f>IFERROR(IF(LEN(INDEX(PlansAndNotes!$D$6:$D$4005,ROW(B1346)-ROW($C$3)))=0,"",INDEX(PlansAndNotes!$D$6:$D$4005,ROW(B1346)-ROW($C$3))),"")</f>
        <v/>
      </c>
      <c r="O1346" s="165" t="str">
        <f t="shared" si="157"/>
        <v/>
      </c>
      <c r="P1346" s="363" t="str">
        <f>IFERROR(IF(LEN(INDEX(PlansAndNotes!$E$6:$E$4005,ROW(B1346)-ROW($C$3)))=0,"",INDEX(PlansAndNotes!$E$6:$E$4005,ROW(B1346)-ROW($C$3))),"")</f>
        <v/>
      </c>
      <c r="Q1346" s="363" t="str">
        <f>IFERROR(IF(LEN(INDEX(PlansAndNotes!$G$6:$G$4005,ROW(B1346)-ROW($C$3)))=0,"",INDEX(PlansAndNotes!$G$6:$G$4005,ROW(B1346)-ROW($C$3))),"")</f>
        <v/>
      </c>
      <c r="R1346" s="361" t="str">
        <f>IFERROR(IF(LEN(D1346)&gt;0,IF(LEN(INDEX(AdressBook!$C$6:$C$25,MATCH(D1346,AdressBook!$B$6:$B$25,0),1))=0,"",INDEX(AdressBook!$C$6:$C$25,MATCH(D1346,AdressBook!$B$6:$B$25,0),1)),""),"")</f>
        <v/>
      </c>
      <c r="S1346" s="165">
        <f>IF(LEN(C1346)&gt;0,IFERROR(IF(MATCH(C1346,C1347:$C$4004,0)&gt;0,-1,ROW(S1346)-ROW($S$3)),ROW(S1346)-ROW($S$3)),-1)</f>
        <v>-1</v>
      </c>
      <c r="T1346" s="165">
        <f t="shared" si="158"/>
        <v>0</v>
      </c>
      <c r="U1346" s="165" t="str">
        <f t="shared" si="159"/>
        <v/>
      </c>
      <c r="V1346" s="165" t="str">
        <f>IFERROR(IF(OR(C1346="",S1346&lt;0),"",IF(SUBTOTAL(3,C1346:C1346)=0,-1,SUBTOTAL(3,$C$4:C1346))),"")</f>
        <v/>
      </c>
      <c r="W1346" s="156" t="str">
        <f t="array" ref="W1346">IF(LEN(C1346)&gt;0,IFERROR(IF(MATCH(C1346,$C$3:$C1345,0)&gt;0,N1346-INDEX($N$3:N1345,SUMPRODUCT(MAX(ROW($C$3:$C1345)*(C1346=$C$3:$C1345)))-2,1),""),""),"")</f>
        <v/>
      </c>
      <c r="X1346" s="156">
        <f t="shared" ca="1" si="160"/>
        <v>1</v>
      </c>
      <c r="Y1346" s="156">
        <f t="shared" ca="1" si="161"/>
        <v>1</v>
      </c>
    </row>
    <row r="1347" spans="2:25" hidden="1" x14ac:dyDescent="0.25">
      <c r="B1347" s="390" t="str">
        <f>IFERROR(IF(LEN(INDEX(PlansAndNotes!$B$6:$B$2005,ROW(A1347)-ROW($B$3)))=0,"",INDEX(PlansAndNotes!$B$6:$B$2005,ROW(A1347)-ROW($B$3))),"")</f>
        <v/>
      </c>
      <c r="C1347" s="361" t="str">
        <f t="shared" si="156"/>
        <v/>
      </c>
      <c r="D1347" s="361" t="str">
        <f>IFERROR(IF(LEN(C1347)&gt;0,IF(LEN(INDEX(TasksList!$C$6:$C$1005,MATCH(C1347,TasksList!$B$6:$B$1005,0),1))=0,"",INDEX(TasksList!$C$6:$C$1005,MATCH(C1347,TasksList!$B$6:$B$1005,0),1)),""),"")</f>
        <v/>
      </c>
      <c r="E1347" s="361" t="str">
        <f>IFERROR(IF(LEN(C1347)&gt;0,IF(LEN(INDEX(TasksList!$F$6:$F$1005,MATCH(C1347,TasksList!$B$6:$B$1005,0),1))=0,"not set!",INDEX(TasksList!$F$6:$F$1005,MATCH(C1347,TasksList!$B$6:$B$1005,0),1)),""),"")</f>
        <v/>
      </c>
      <c r="F1347" s="360" t="str">
        <f>IFERROR(IF(LEN(D1347)&gt;0,IF(LEN(INDEX(AdressBook!$D$6:$D$25,MATCH(D1347,AdressBook!$B$6:$B$25,0),1))=0,"",INDEX(AdressBook!$D$6:$D$25,MATCH(D1347,AdressBook!$B$6:$B$25,0),1)),""),"")</f>
        <v/>
      </c>
      <c r="G1347" s="361" t="str">
        <f>IFERROR(IF(LEN(INDEX(PlansAndNotes!$F$6:$F$2005,ROW(B1347)-ROW($C$3)))=0,"",INDEX(PlansAndNotes!$F$6:$F$2005,ROW(B1347)-ROW($C$3))),"")</f>
        <v/>
      </c>
      <c r="H1347" s="361" t="str">
        <f>IFERROR(IF(LEN(C1347)&gt;0,IF(LEN(INDEX(TasksList!$G$6:$G$1005,MATCH(C1347,TasksList!$B$6:$B$1005,0),1))=0,"",INDEX(TasksList!$G$6:$G$1005,MATCH(C1347,TasksList!$B$6:$B$1005,0),1)),""),"")</f>
        <v/>
      </c>
      <c r="I1347" s="381"/>
      <c r="J1347" s="400"/>
      <c r="K1347" s="400"/>
      <c r="L1347" s="179"/>
      <c r="M1347" s="381"/>
      <c r="N1347" s="362" t="str">
        <f>IFERROR(IF(LEN(INDEX(PlansAndNotes!$D$6:$D$4005,ROW(B1347)-ROW($C$3)))=0,"",INDEX(PlansAndNotes!$D$6:$D$4005,ROW(B1347)-ROW($C$3))),"")</f>
        <v/>
      </c>
      <c r="O1347" s="165" t="str">
        <f t="shared" si="157"/>
        <v/>
      </c>
      <c r="P1347" s="363" t="str">
        <f>IFERROR(IF(LEN(INDEX(PlansAndNotes!$E$6:$E$4005,ROW(B1347)-ROW($C$3)))=0,"",INDEX(PlansAndNotes!$E$6:$E$4005,ROW(B1347)-ROW($C$3))),"")</f>
        <v/>
      </c>
      <c r="Q1347" s="363" t="str">
        <f>IFERROR(IF(LEN(INDEX(PlansAndNotes!$G$6:$G$4005,ROW(B1347)-ROW($C$3)))=0,"",INDEX(PlansAndNotes!$G$6:$G$4005,ROW(B1347)-ROW($C$3))),"")</f>
        <v/>
      </c>
      <c r="R1347" s="361" t="str">
        <f>IFERROR(IF(LEN(D1347)&gt;0,IF(LEN(INDEX(AdressBook!$C$6:$C$25,MATCH(D1347,AdressBook!$B$6:$B$25,0),1))=0,"",INDEX(AdressBook!$C$6:$C$25,MATCH(D1347,AdressBook!$B$6:$B$25,0),1)),""),"")</f>
        <v/>
      </c>
      <c r="S1347" s="165">
        <f>IF(LEN(C1347)&gt;0,IFERROR(IF(MATCH(C1347,C1348:$C$4004,0)&gt;0,-1,ROW(S1347)-ROW($S$3)),ROW(S1347)-ROW($S$3)),-1)</f>
        <v>-1</v>
      </c>
      <c r="T1347" s="165">
        <f t="shared" si="158"/>
        <v>0</v>
      </c>
      <c r="U1347" s="165" t="str">
        <f t="shared" si="159"/>
        <v/>
      </c>
      <c r="V1347" s="165" t="str">
        <f>IFERROR(IF(OR(C1347="",S1347&lt;0),"",IF(SUBTOTAL(3,C1347:C1347)=0,-1,SUBTOTAL(3,$C$4:C1347))),"")</f>
        <v/>
      </c>
      <c r="W1347" s="156" t="str">
        <f t="array" ref="W1347">IF(LEN(C1347)&gt;0,IFERROR(IF(MATCH(C1347,$C$3:$C1346,0)&gt;0,N1347-INDEX($N$3:N1346,SUMPRODUCT(MAX(ROW($C$3:$C1346)*(C1347=$C$3:$C1346)))-2,1),""),""),"")</f>
        <v/>
      </c>
      <c r="X1347" s="156">
        <f t="shared" ca="1" si="160"/>
        <v>1</v>
      </c>
      <c r="Y1347" s="156">
        <f t="shared" ca="1" si="161"/>
        <v>1</v>
      </c>
    </row>
    <row r="1348" spans="2:25" hidden="1" x14ac:dyDescent="0.25">
      <c r="B1348" s="390" t="str">
        <f>IFERROR(IF(LEN(INDEX(PlansAndNotes!$B$6:$B$2005,ROW(A1348)-ROW($B$3)))=0,"",INDEX(PlansAndNotes!$B$6:$B$2005,ROW(A1348)-ROW($B$3))),"")</f>
        <v/>
      </c>
      <c r="C1348" s="361" t="str">
        <f t="shared" ref="C1348:C1411" si="162">IF(LEN(B1348)&gt;0,LEFT(B1348,SEARCH(" - ",B1348)-1)*1,"")</f>
        <v/>
      </c>
      <c r="D1348" s="361" t="str">
        <f>IFERROR(IF(LEN(C1348)&gt;0,IF(LEN(INDEX(TasksList!$C$6:$C$1005,MATCH(C1348,TasksList!$B$6:$B$1005,0),1))=0,"",INDEX(TasksList!$C$6:$C$1005,MATCH(C1348,TasksList!$B$6:$B$1005,0),1)),""),"")</f>
        <v/>
      </c>
      <c r="E1348" s="361" t="str">
        <f>IFERROR(IF(LEN(C1348)&gt;0,IF(LEN(INDEX(TasksList!$F$6:$F$1005,MATCH(C1348,TasksList!$B$6:$B$1005,0),1))=0,"not set!",INDEX(TasksList!$F$6:$F$1005,MATCH(C1348,TasksList!$B$6:$B$1005,0),1)),""),"")</f>
        <v/>
      </c>
      <c r="F1348" s="360" t="str">
        <f>IFERROR(IF(LEN(D1348)&gt;0,IF(LEN(INDEX(AdressBook!$D$6:$D$25,MATCH(D1348,AdressBook!$B$6:$B$25,0),1))=0,"",INDEX(AdressBook!$D$6:$D$25,MATCH(D1348,AdressBook!$B$6:$B$25,0),1)),""),"")</f>
        <v/>
      </c>
      <c r="G1348" s="361" t="str">
        <f>IFERROR(IF(LEN(INDEX(PlansAndNotes!$F$6:$F$2005,ROW(B1348)-ROW($C$3)))=0,"",INDEX(PlansAndNotes!$F$6:$F$2005,ROW(B1348)-ROW($C$3))),"")</f>
        <v/>
      </c>
      <c r="H1348" s="361" t="str">
        <f>IFERROR(IF(LEN(C1348)&gt;0,IF(LEN(INDEX(TasksList!$G$6:$G$1005,MATCH(C1348,TasksList!$B$6:$B$1005,0),1))=0,"",INDEX(TasksList!$G$6:$G$1005,MATCH(C1348,TasksList!$B$6:$B$1005,0),1)),""),"")</f>
        <v/>
      </c>
      <c r="I1348" s="381"/>
      <c r="J1348" s="400"/>
      <c r="K1348" s="400"/>
      <c r="L1348" s="179"/>
      <c r="M1348" s="381"/>
      <c r="N1348" s="362" t="str">
        <f>IFERROR(IF(LEN(INDEX(PlansAndNotes!$D$6:$D$4005,ROW(B1348)-ROW($C$3)))=0,"",INDEX(PlansAndNotes!$D$6:$D$4005,ROW(B1348)-ROW($C$3))),"")</f>
        <v/>
      </c>
      <c r="O1348" s="165" t="str">
        <f t="shared" ref="O1348:O1411" si="163">IF(LEN(B1348)&gt;0,RIGHT(B1348,LEN(B1348)-SEARCH(" - ",B1348)-2),"")</f>
        <v/>
      </c>
      <c r="P1348" s="363" t="str">
        <f>IFERROR(IF(LEN(INDEX(PlansAndNotes!$E$6:$E$4005,ROW(B1348)-ROW($C$3)))=0,"",INDEX(PlansAndNotes!$E$6:$E$4005,ROW(B1348)-ROW($C$3))),"")</f>
        <v/>
      </c>
      <c r="Q1348" s="363" t="str">
        <f>IFERROR(IF(LEN(INDEX(PlansAndNotes!$G$6:$G$4005,ROW(B1348)-ROW($C$3)))=0,"",INDEX(PlansAndNotes!$G$6:$G$4005,ROW(B1348)-ROW($C$3))),"")</f>
        <v/>
      </c>
      <c r="R1348" s="361" t="str">
        <f>IFERROR(IF(LEN(D1348)&gt;0,IF(LEN(INDEX(AdressBook!$C$6:$C$25,MATCH(D1348,AdressBook!$B$6:$B$25,0),1))=0,"",INDEX(AdressBook!$C$6:$C$25,MATCH(D1348,AdressBook!$B$6:$B$25,0),1)),""),"")</f>
        <v/>
      </c>
      <c r="S1348" s="165">
        <f>IF(LEN(C1348)&gt;0,IFERROR(IF(MATCH(C1348,C1349:$C$4004,0)&gt;0,-1,ROW(S1348)-ROW($S$3)),ROW(S1348)-ROW($S$3)),-1)</f>
        <v>-1</v>
      </c>
      <c r="T1348" s="165">
        <f t="shared" ref="T1348:T1411" si="164">IF(OR(taskRange="All tasks (all stages)",taskRange=""),ROW(T1348)-ROW($T$3),IF(S1348&gt;0,ROW(T1348)-ROW($T$3),0))*IF(OR(calendarSalesmen="",calendarSalesmen="All salesmen"),1,IF(calendarSalesmen=G1348,1,0))*IF(OR(calendarStage="",calendarStage="All Stages"),1,IF(calendarStage=P1348,1,0))</f>
        <v>0</v>
      </c>
      <c r="U1348" s="165" t="str">
        <f t="shared" ref="U1348:U1411" si="165">IF(S1348&gt;0,P1348,"")</f>
        <v/>
      </c>
      <c r="V1348" s="165" t="str">
        <f>IFERROR(IF(OR(C1348="",S1348&lt;0),"",IF(SUBTOTAL(3,C1348:C1348)=0,-1,SUBTOTAL(3,$C$4:C1348))),"")</f>
        <v/>
      </c>
      <c r="W1348" s="156" t="str">
        <f t="array" ref="W1348">IF(LEN(C1348)&gt;0,IFERROR(IF(MATCH(C1348,$C$3:$C1347,0)&gt;0,N1348-INDEX($N$3:N1347,SUMPRODUCT(MAX(ROW($C$3:$C1347)*(C1348=$C$3:$C1347)))-2,1),""),""),"")</f>
        <v/>
      </c>
      <c r="X1348" s="156">
        <f t="shared" ca="1" si="160"/>
        <v>1</v>
      </c>
      <c r="Y1348" s="156">
        <f t="shared" ca="1" si="161"/>
        <v>1</v>
      </c>
    </row>
    <row r="1349" spans="2:25" hidden="1" x14ac:dyDescent="0.25">
      <c r="B1349" s="390" t="str">
        <f>IFERROR(IF(LEN(INDEX(PlansAndNotes!$B$6:$B$2005,ROW(A1349)-ROW($B$3)))=0,"",INDEX(PlansAndNotes!$B$6:$B$2005,ROW(A1349)-ROW($B$3))),"")</f>
        <v/>
      </c>
      <c r="C1349" s="361" t="str">
        <f t="shared" si="162"/>
        <v/>
      </c>
      <c r="D1349" s="361" t="str">
        <f>IFERROR(IF(LEN(C1349)&gt;0,IF(LEN(INDEX(TasksList!$C$6:$C$1005,MATCH(C1349,TasksList!$B$6:$B$1005,0),1))=0,"",INDEX(TasksList!$C$6:$C$1005,MATCH(C1349,TasksList!$B$6:$B$1005,0),1)),""),"")</f>
        <v/>
      </c>
      <c r="E1349" s="361" t="str">
        <f>IFERROR(IF(LEN(C1349)&gt;0,IF(LEN(INDEX(TasksList!$F$6:$F$1005,MATCH(C1349,TasksList!$B$6:$B$1005,0),1))=0,"not set!",INDEX(TasksList!$F$6:$F$1005,MATCH(C1349,TasksList!$B$6:$B$1005,0),1)),""),"")</f>
        <v/>
      </c>
      <c r="F1349" s="360" t="str">
        <f>IFERROR(IF(LEN(D1349)&gt;0,IF(LEN(INDEX(AdressBook!$D$6:$D$25,MATCH(D1349,AdressBook!$B$6:$B$25,0),1))=0,"",INDEX(AdressBook!$D$6:$D$25,MATCH(D1349,AdressBook!$B$6:$B$25,0),1)),""),"")</f>
        <v/>
      </c>
      <c r="G1349" s="361" t="str">
        <f>IFERROR(IF(LEN(INDEX(PlansAndNotes!$F$6:$F$2005,ROW(B1349)-ROW($C$3)))=0,"",INDEX(PlansAndNotes!$F$6:$F$2005,ROW(B1349)-ROW($C$3))),"")</f>
        <v/>
      </c>
      <c r="H1349" s="361" t="str">
        <f>IFERROR(IF(LEN(C1349)&gt;0,IF(LEN(INDEX(TasksList!$G$6:$G$1005,MATCH(C1349,TasksList!$B$6:$B$1005,0),1))=0,"",INDEX(TasksList!$G$6:$G$1005,MATCH(C1349,TasksList!$B$6:$B$1005,0),1)),""),"")</f>
        <v/>
      </c>
      <c r="I1349" s="381"/>
      <c r="J1349" s="400"/>
      <c r="K1349" s="400"/>
      <c r="L1349" s="179"/>
      <c r="M1349" s="381"/>
      <c r="N1349" s="362" t="str">
        <f>IFERROR(IF(LEN(INDEX(PlansAndNotes!$D$6:$D$4005,ROW(B1349)-ROW($C$3)))=0,"",INDEX(PlansAndNotes!$D$6:$D$4005,ROW(B1349)-ROW($C$3))),"")</f>
        <v/>
      </c>
      <c r="O1349" s="165" t="str">
        <f t="shared" si="163"/>
        <v/>
      </c>
      <c r="P1349" s="363" t="str">
        <f>IFERROR(IF(LEN(INDEX(PlansAndNotes!$E$6:$E$4005,ROW(B1349)-ROW($C$3)))=0,"",INDEX(PlansAndNotes!$E$6:$E$4005,ROW(B1349)-ROW($C$3))),"")</f>
        <v/>
      </c>
      <c r="Q1349" s="363" t="str">
        <f>IFERROR(IF(LEN(INDEX(PlansAndNotes!$G$6:$G$4005,ROW(B1349)-ROW($C$3)))=0,"",INDEX(PlansAndNotes!$G$6:$G$4005,ROW(B1349)-ROW($C$3))),"")</f>
        <v/>
      </c>
      <c r="R1349" s="361" t="str">
        <f>IFERROR(IF(LEN(D1349)&gt;0,IF(LEN(INDEX(AdressBook!$C$6:$C$25,MATCH(D1349,AdressBook!$B$6:$B$25,0),1))=0,"",INDEX(AdressBook!$C$6:$C$25,MATCH(D1349,AdressBook!$B$6:$B$25,0),1)),""),"")</f>
        <v/>
      </c>
      <c r="S1349" s="165">
        <f>IF(LEN(C1349)&gt;0,IFERROR(IF(MATCH(C1349,C1350:$C$4004,0)&gt;0,-1,ROW(S1349)-ROW($S$3)),ROW(S1349)-ROW($S$3)),-1)</f>
        <v>-1</v>
      </c>
      <c r="T1349" s="165">
        <f t="shared" si="164"/>
        <v>0</v>
      </c>
      <c r="U1349" s="165" t="str">
        <f t="shared" si="165"/>
        <v/>
      </c>
      <c r="V1349" s="165" t="str">
        <f>IFERROR(IF(OR(C1349="",S1349&lt;0),"",IF(SUBTOTAL(3,C1349:C1349)=0,-1,SUBTOTAL(3,$C$4:C1349))),"")</f>
        <v/>
      </c>
      <c r="W1349" s="156" t="str">
        <f t="array" ref="W1349">IF(LEN(C1349)&gt;0,IFERROR(IF(MATCH(C1349,$C$3:$C1348,0)&gt;0,N1349-INDEX($N$3:N1348,SUMPRODUCT(MAX(ROW($C$3:$C1348)*(C1349=$C$3:$C1348)))-2,1),""),""),"")</f>
        <v/>
      </c>
      <c r="X1349" s="156">
        <f t="shared" ref="X1349:X1412" ca="1" si="166">IFERROR(IF($X$2="",1,IF(AND(N1349&lt;=TODAY(),N1349+$X$2&gt;=TODAY()),1,0)),"")</f>
        <v>1</v>
      </c>
      <c r="Y1349" s="156">
        <f t="shared" ref="Y1349:Y1412" ca="1" si="167">IFERROR(IF($Y$2="",1,IF(AND(N1349&lt;=TODAY(),N1349+$Y$2&gt;=TODAY()),1,0)),"")</f>
        <v>1</v>
      </c>
    </row>
    <row r="1350" spans="2:25" hidden="1" x14ac:dyDescent="0.25">
      <c r="B1350" s="390" t="str">
        <f>IFERROR(IF(LEN(INDEX(PlansAndNotes!$B$6:$B$2005,ROW(A1350)-ROW($B$3)))=0,"",INDEX(PlansAndNotes!$B$6:$B$2005,ROW(A1350)-ROW($B$3))),"")</f>
        <v/>
      </c>
      <c r="C1350" s="361" t="str">
        <f t="shared" si="162"/>
        <v/>
      </c>
      <c r="D1350" s="361" t="str">
        <f>IFERROR(IF(LEN(C1350)&gt;0,IF(LEN(INDEX(TasksList!$C$6:$C$1005,MATCH(C1350,TasksList!$B$6:$B$1005,0),1))=0,"",INDEX(TasksList!$C$6:$C$1005,MATCH(C1350,TasksList!$B$6:$B$1005,0),1)),""),"")</f>
        <v/>
      </c>
      <c r="E1350" s="361" t="str">
        <f>IFERROR(IF(LEN(C1350)&gt;0,IF(LEN(INDEX(TasksList!$F$6:$F$1005,MATCH(C1350,TasksList!$B$6:$B$1005,0),1))=0,"not set!",INDEX(TasksList!$F$6:$F$1005,MATCH(C1350,TasksList!$B$6:$B$1005,0),1)),""),"")</f>
        <v/>
      </c>
      <c r="F1350" s="360" t="str">
        <f>IFERROR(IF(LEN(D1350)&gt;0,IF(LEN(INDEX(AdressBook!$D$6:$D$25,MATCH(D1350,AdressBook!$B$6:$B$25,0),1))=0,"",INDEX(AdressBook!$D$6:$D$25,MATCH(D1350,AdressBook!$B$6:$B$25,0),1)),""),"")</f>
        <v/>
      </c>
      <c r="G1350" s="361" t="str">
        <f>IFERROR(IF(LEN(INDEX(PlansAndNotes!$F$6:$F$2005,ROW(B1350)-ROW($C$3)))=0,"",INDEX(PlansAndNotes!$F$6:$F$2005,ROW(B1350)-ROW($C$3))),"")</f>
        <v/>
      </c>
      <c r="H1350" s="361" t="str">
        <f>IFERROR(IF(LEN(C1350)&gt;0,IF(LEN(INDEX(TasksList!$G$6:$G$1005,MATCH(C1350,TasksList!$B$6:$B$1005,0),1))=0,"",INDEX(TasksList!$G$6:$G$1005,MATCH(C1350,TasksList!$B$6:$B$1005,0),1)),""),"")</f>
        <v/>
      </c>
      <c r="I1350" s="381"/>
      <c r="J1350" s="400"/>
      <c r="K1350" s="400"/>
      <c r="L1350" s="179"/>
      <c r="M1350" s="381"/>
      <c r="N1350" s="362" t="str">
        <f>IFERROR(IF(LEN(INDEX(PlansAndNotes!$D$6:$D$4005,ROW(B1350)-ROW($C$3)))=0,"",INDEX(PlansAndNotes!$D$6:$D$4005,ROW(B1350)-ROW($C$3))),"")</f>
        <v/>
      </c>
      <c r="O1350" s="165" t="str">
        <f t="shared" si="163"/>
        <v/>
      </c>
      <c r="P1350" s="363" t="str">
        <f>IFERROR(IF(LEN(INDEX(PlansAndNotes!$E$6:$E$4005,ROW(B1350)-ROW($C$3)))=0,"",INDEX(PlansAndNotes!$E$6:$E$4005,ROW(B1350)-ROW($C$3))),"")</f>
        <v/>
      </c>
      <c r="Q1350" s="363" t="str">
        <f>IFERROR(IF(LEN(INDEX(PlansAndNotes!$G$6:$G$4005,ROW(B1350)-ROW($C$3)))=0,"",INDEX(PlansAndNotes!$G$6:$G$4005,ROW(B1350)-ROW($C$3))),"")</f>
        <v/>
      </c>
      <c r="R1350" s="361" t="str">
        <f>IFERROR(IF(LEN(D1350)&gt;0,IF(LEN(INDEX(AdressBook!$C$6:$C$25,MATCH(D1350,AdressBook!$B$6:$B$25,0),1))=0,"",INDEX(AdressBook!$C$6:$C$25,MATCH(D1350,AdressBook!$B$6:$B$25,0),1)),""),"")</f>
        <v/>
      </c>
      <c r="S1350" s="165">
        <f>IF(LEN(C1350)&gt;0,IFERROR(IF(MATCH(C1350,C1351:$C$4004,0)&gt;0,-1,ROW(S1350)-ROW($S$3)),ROW(S1350)-ROW($S$3)),-1)</f>
        <v>-1</v>
      </c>
      <c r="T1350" s="165">
        <f t="shared" si="164"/>
        <v>0</v>
      </c>
      <c r="U1350" s="165" t="str">
        <f t="shared" si="165"/>
        <v/>
      </c>
      <c r="V1350" s="165" t="str">
        <f>IFERROR(IF(OR(C1350="",S1350&lt;0),"",IF(SUBTOTAL(3,C1350:C1350)=0,-1,SUBTOTAL(3,$C$4:C1350))),"")</f>
        <v/>
      </c>
      <c r="W1350" s="156" t="str">
        <f t="array" ref="W1350">IF(LEN(C1350)&gt;0,IFERROR(IF(MATCH(C1350,$C$3:$C1349,0)&gt;0,N1350-INDEX($N$3:N1349,SUMPRODUCT(MAX(ROW($C$3:$C1349)*(C1350=$C$3:$C1349)))-2,1),""),""),"")</f>
        <v/>
      </c>
      <c r="X1350" s="156">
        <f t="shared" ca="1" si="166"/>
        <v>1</v>
      </c>
      <c r="Y1350" s="156">
        <f t="shared" ca="1" si="167"/>
        <v>1</v>
      </c>
    </row>
    <row r="1351" spans="2:25" hidden="1" x14ac:dyDescent="0.25">
      <c r="B1351" s="390" t="str">
        <f>IFERROR(IF(LEN(INDEX(PlansAndNotes!$B$6:$B$2005,ROW(A1351)-ROW($B$3)))=0,"",INDEX(PlansAndNotes!$B$6:$B$2005,ROW(A1351)-ROW($B$3))),"")</f>
        <v/>
      </c>
      <c r="C1351" s="361" t="str">
        <f t="shared" si="162"/>
        <v/>
      </c>
      <c r="D1351" s="361" t="str">
        <f>IFERROR(IF(LEN(C1351)&gt;0,IF(LEN(INDEX(TasksList!$C$6:$C$1005,MATCH(C1351,TasksList!$B$6:$B$1005,0),1))=0,"",INDEX(TasksList!$C$6:$C$1005,MATCH(C1351,TasksList!$B$6:$B$1005,0),1)),""),"")</f>
        <v/>
      </c>
      <c r="E1351" s="361" t="str">
        <f>IFERROR(IF(LEN(C1351)&gt;0,IF(LEN(INDEX(TasksList!$F$6:$F$1005,MATCH(C1351,TasksList!$B$6:$B$1005,0),1))=0,"not set!",INDEX(TasksList!$F$6:$F$1005,MATCH(C1351,TasksList!$B$6:$B$1005,0),1)),""),"")</f>
        <v/>
      </c>
      <c r="F1351" s="360" t="str">
        <f>IFERROR(IF(LEN(D1351)&gt;0,IF(LEN(INDEX(AdressBook!$D$6:$D$25,MATCH(D1351,AdressBook!$B$6:$B$25,0),1))=0,"",INDEX(AdressBook!$D$6:$D$25,MATCH(D1351,AdressBook!$B$6:$B$25,0),1)),""),"")</f>
        <v/>
      </c>
      <c r="G1351" s="361" t="str">
        <f>IFERROR(IF(LEN(INDEX(PlansAndNotes!$F$6:$F$2005,ROW(B1351)-ROW($C$3)))=0,"",INDEX(PlansAndNotes!$F$6:$F$2005,ROW(B1351)-ROW($C$3))),"")</f>
        <v/>
      </c>
      <c r="H1351" s="361" t="str">
        <f>IFERROR(IF(LEN(C1351)&gt;0,IF(LEN(INDEX(TasksList!$G$6:$G$1005,MATCH(C1351,TasksList!$B$6:$B$1005,0),1))=0,"",INDEX(TasksList!$G$6:$G$1005,MATCH(C1351,TasksList!$B$6:$B$1005,0),1)),""),"")</f>
        <v/>
      </c>
      <c r="I1351" s="381"/>
      <c r="J1351" s="400"/>
      <c r="K1351" s="400"/>
      <c r="L1351" s="179"/>
      <c r="M1351" s="381"/>
      <c r="N1351" s="362" t="str">
        <f>IFERROR(IF(LEN(INDEX(PlansAndNotes!$D$6:$D$4005,ROW(B1351)-ROW($C$3)))=0,"",INDEX(PlansAndNotes!$D$6:$D$4005,ROW(B1351)-ROW($C$3))),"")</f>
        <v/>
      </c>
      <c r="O1351" s="165" t="str">
        <f t="shared" si="163"/>
        <v/>
      </c>
      <c r="P1351" s="363" t="str">
        <f>IFERROR(IF(LEN(INDEX(PlansAndNotes!$E$6:$E$4005,ROW(B1351)-ROW($C$3)))=0,"",INDEX(PlansAndNotes!$E$6:$E$4005,ROW(B1351)-ROW($C$3))),"")</f>
        <v/>
      </c>
      <c r="Q1351" s="363" t="str">
        <f>IFERROR(IF(LEN(INDEX(PlansAndNotes!$G$6:$G$4005,ROW(B1351)-ROW($C$3)))=0,"",INDEX(PlansAndNotes!$G$6:$G$4005,ROW(B1351)-ROW($C$3))),"")</f>
        <v/>
      </c>
      <c r="R1351" s="361" t="str">
        <f>IFERROR(IF(LEN(D1351)&gt;0,IF(LEN(INDEX(AdressBook!$C$6:$C$25,MATCH(D1351,AdressBook!$B$6:$B$25,0),1))=0,"",INDEX(AdressBook!$C$6:$C$25,MATCH(D1351,AdressBook!$B$6:$B$25,0),1)),""),"")</f>
        <v/>
      </c>
      <c r="S1351" s="165">
        <f>IF(LEN(C1351)&gt;0,IFERROR(IF(MATCH(C1351,C1352:$C$4004,0)&gt;0,-1,ROW(S1351)-ROW($S$3)),ROW(S1351)-ROW($S$3)),-1)</f>
        <v>-1</v>
      </c>
      <c r="T1351" s="165">
        <f t="shared" si="164"/>
        <v>0</v>
      </c>
      <c r="U1351" s="165" t="str">
        <f t="shared" si="165"/>
        <v/>
      </c>
      <c r="V1351" s="165" t="str">
        <f>IFERROR(IF(OR(C1351="",S1351&lt;0),"",IF(SUBTOTAL(3,C1351:C1351)=0,-1,SUBTOTAL(3,$C$4:C1351))),"")</f>
        <v/>
      </c>
      <c r="W1351" s="156" t="str">
        <f t="array" ref="W1351">IF(LEN(C1351)&gt;0,IFERROR(IF(MATCH(C1351,$C$3:$C1350,0)&gt;0,N1351-INDEX($N$3:N1350,SUMPRODUCT(MAX(ROW($C$3:$C1350)*(C1351=$C$3:$C1350)))-2,1),""),""),"")</f>
        <v/>
      </c>
      <c r="X1351" s="156">
        <f t="shared" ca="1" si="166"/>
        <v>1</v>
      </c>
      <c r="Y1351" s="156">
        <f t="shared" ca="1" si="167"/>
        <v>1</v>
      </c>
    </row>
    <row r="1352" spans="2:25" hidden="1" x14ac:dyDescent="0.25">
      <c r="B1352" s="390" t="str">
        <f>IFERROR(IF(LEN(INDEX(PlansAndNotes!$B$6:$B$2005,ROW(A1352)-ROW($B$3)))=0,"",INDEX(PlansAndNotes!$B$6:$B$2005,ROW(A1352)-ROW($B$3))),"")</f>
        <v/>
      </c>
      <c r="C1352" s="361" t="str">
        <f t="shared" si="162"/>
        <v/>
      </c>
      <c r="D1352" s="361" t="str">
        <f>IFERROR(IF(LEN(C1352)&gt;0,IF(LEN(INDEX(TasksList!$C$6:$C$1005,MATCH(C1352,TasksList!$B$6:$B$1005,0),1))=0,"",INDEX(TasksList!$C$6:$C$1005,MATCH(C1352,TasksList!$B$6:$B$1005,0),1)),""),"")</f>
        <v/>
      </c>
      <c r="E1352" s="361" t="str">
        <f>IFERROR(IF(LEN(C1352)&gt;0,IF(LEN(INDEX(TasksList!$F$6:$F$1005,MATCH(C1352,TasksList!$B$6:$B$1005,0),1))=0,"not set!",INDEX(TasksList!$F$6:$F$1005,MATCH(C1352,TasksList!$B$6:$B$1005,0),1)),""),"")</f>
        <v/>
      </c>
      <c r="F1352" s="360" t="str">
        <f>IFERROR(IF(LEN(D1352)&gt;0,IF(LEN(INDEX(AdressBook!$D$6:$D$25,MATCH(D1352,AdressBook!$B$6:$B$25,0),1))=0,"",INDEX(AdressBook!$D$6:$D$25,MATCH(D1352,AdressBook!$B$6:$B$25,0),1)),""),"")</f>
        <v/>
      </c>
      <c r="G1352" s="361" t="str">
        <f>IFERROR(IF(LEN(INDEX(PlansAndNotes!$F$6:$F$2005,ROW(B1352)-ROW($C$3)))=0,"",INDEX(PlansAndNotes!$F$6:$F$2005,ROW(B1352)-ROW($C$3))),"")</f>
        <v/>
      </c>
      <c r="H1352" s="361" t="str">
        <f>IFERROR(IF(LEN(C1352)&gt;0,IF(LEN(INDEX(TasksList!$G$6:$G$1005,MATCH(C1352,TasksList!$B$6:$B$1005,0),1))=0,"",INDEX(TasksList!$G$6:$G$1005,MATCH(C1352,TasksList!$B$6:$B$1005,0),1)),""),"")</f>
        <v/>
      </c>
      <c r="I1352" s="381"/>
      <c r="J1352" s="400"/>
      <c r="K1352" s="400"/>
      <c r="L1352" s="179"/>
      <c r="M1352" s="381"/>
      <c r="N1352" s="362" t="str">
        <f>IFERROR(IF(LEN(INDEX(PlansAndNotes!$D$6:$D$4005,ROW(B1352)-ROW($C$3)))=0,"",INDEX(PlansAndNotes!$D$6:$D$4005,ROW(B1352)-ROW($C$3))),"")</f>
        <v/>
      </c>
      <c r="O1352" s="165" t="str">
        <f t="shared" si="163"/>
        <v/>
      </c>
      <c r="P1352" s="363" t="str">
        <f>IFERROR(IF(LEN(INDEX(PlansAndNotes!$E$6:$E$4005,ROW(B1352)-ROW($C$3)))=0,"",INDEX(PlansAndNotes!$E$6:$E$4005,ROW(B1352)-ROW($C$3))),"")</f>
        <v/>
      </c>
      <c r="Q1352" s="363" t="str">
        <f>IFERROR(IF(LEN(INDEX(PlansAndNotes!$G$6:$G$4005,ROW(B1352)-ROW($C$3)))=0,"",INDEX(PlansAndNotes!$G$6:$G$4005,ROW(B1352)-ROW($C$3))),"")</f>
        <v/>
      </c>
      <c r="R1352" s="361" t="str">
        <f>IFERROR(IF(LEN(D1352)&gt;0,IF(LEN(INDEX(AdressBook!$C$6:$C$25,MATCH(D1352,AdressBook!$B$6:$B$25,0),1))=0,"",INDEX(AdressBook!$C$6:$C$25,MATCH(D1352,AdressBook!$B$6:$B$25,0),1)),""),"")</f>
        <v/>
      </c>
      <c r="S1352" s="165">
        <f>IF(LEN(C1352)&gt;0,IFERROR(IF(MATCH(C1352,C1353:$C$4004,0)&gt;0,-1,ROW(S1352)-ROW($S$3)),ROW(S1352)-ROW($S$3)),-1)</f>
        <v>-1</v>
      </c>
      <c r="T1352" s="165">
        <f t="shared" si="164"/>
        <v>0</v>
      </c>
      <c r="U1352" s="165" t="str">
        <f t="shared" si="165"/>
        <v/>
      </c>
      <c r="V1352" s="165" t="str">
        <f>IFERROR(IF(OR(C1352="",S1352&lt;0),"",IF(SUBTOTAL(3,C1352:C1352)=0,-1,SUBTOTAL(3,$C$4:C1352))),"")</f>
        <v/>
      </c>
      <c r="W1352" s="156" t="str">
        <f t="array" ref="W1352">IF(LEN(C1352)&gt;0,IFERROR(IF(MATCH(C1352,$C$3:$C1351,0)&gt;0,N1352-INDEX($N$3:N1351,SUMPRODUCT(MAX(ROW($C$3:$C1351)*(C1352=$C$3:$C1351)))-2,1),""),""),"")</f>
        <v/>
      </c>
      <c r="X1352" s="156">
        <f t="shared" ca="1" si="166"/>
        <v>1</v>
      </c>
      <c r="Y1352" s="156">
        <f t="shared" ca="1" si="167"/>
        <v>1</v>
      </c>
    </row>
    <row r="1353" spans="2:25" hidden="1" x14ac:dyDescent="0.25">
      <c r="B1353" s="390" t="str">
        <f>IFERROR(IF(LEN(INDEX(PlansAndNotes!$B$6:$B$2005,ROW(A1353)-ROW($B$3)))=0,"",INDEX(PlansAndNotes!$B$6:$B$2005,ROW(A1353)-ROW($B$3))),"")</f>
        <v/>
      </c>
      <c r="C1353" s="361" t="str">
        <f t="shared" si="162"/>
        <v/>
      </c>
      <c r="D1353" s="361" t="str">
        <f>IFERROR(IF(LEN(C1353)&gt;0,IF(LEN(INDEX(TasksList!$C$6:$C$1005,MATCH(C1353,TasksList!$B$6:$B$1005,0),1))=0,"",INDEX(TasksList!$C$6:$C$1005,MATCH(C1353,TasksList!$B$6:$B$1005,0),1)),""),"")</f>
        <v/>
      </c>
      <c r="E1353" s="361" t="str">
        <f>IFERROR(IF(LEN(C1353)&gt;0,IF(LEN(INDEX(TasksList!$F$6:$F$1005,MATCH(C1353,TasksList!$B$6:$B$1005,0),1))=0,"not set!",INDEX(TasksList!$F$6:$F$1005,MATCH(C1353,TasksList!$B$6:$B$1005,0),1)),""),"")</f>
        <v/>
      </c>
      <c r="F1353" s="360" t="str">
        <f>IFERROR(IF(LEN(D1353)&gt;0,IF(LEN(INDEX(AdressBook!$D$6:$D$25,MATCH(D1353,AdressBook!$B$6:$B$25,0),1))=0,"",INDEX(AdressBook!$D$6:$D$25,MATCH(D1353,AdressBook!$B$6:$B$25,0),1)),""),"")</f>
        <v/>
      </c>
      <c r="G1353" s="361" t="str">
        <f>IFERROR(IF(LEN(INDEX(PlansAndNotes!$F$6:$F$2005,ROW(B1353)-ROW($C$3)))=0,"",INDEX(PlansAndNotes!$F$6:$F$2005,ROW(B1353)-ROW($C$3))),"")</f>
        <v/>
      </c>
      <c r="H1353" s="361" t="str">
        <f>IFERROR(IF(LEN(C1353)&gt;0,IF(LEN(INDEX(TasksList!$G$6:$G$1005,MATCH(C1353,TasksList!$B$6:$B$1005,0),1))=0,"",INDEX(TasksList!$G$6:$G$1005,MATCH(C1353,TasksList!$B$6:$B$1005,0),1)),""),"")</f>
        <v/>
      </c>
      <c r="I1353" s="381"/>
      <c r="J1353" s="400"/>
      <c r="K1353" s="400"/>
      <c r="L1353" s="179"/>
      <c r="M1353" s="381"/>
      <c r="N1353" s="362" t="str">
        <f>IFERROR(IF(LEN(INDEX(PlansAndNotes!$D$6:$D$4005,ROW(B1353)-ROW($C$3)))=0,"",INDEX(PlansAndNotes!$D$6:$D$4005,ROW(B1353)-ROW($C$3))),"")</f>
        <v/>
      </c>
      <c r="O1353" s="165" t="str">
        <f t="shared" si="163"/>
        <v/>
      </c>
      <c r="P1353" s="363" t="str">
        <f>IFERROR(IF(LEN(INDEX(PlansAndNotes!$E$6:$E$4005,ROW(B1353)-ROW($C$3)))=0,"",INDEX(PlansAndNotes!$E$6:$E$4005,ROW(B1353)-ROW($C$3))),"")</f>
        <v/>
      </c>
      <c r="Q1353" s="363" t="str">
        <f>IFERROR(IF(LEN(INDEX(PlansAndNotes!$G$6:$G$4005,ROW(B1353)-ROW($C$3)))=0,"",INDEX(PlansAndNotes!$G$6:$G$4005,ROW(B1353)-ROW($C$3))),"")</f>
        <v/>
      </c>
      <c r="R1353" s="361" t="str">
        <f>IFERROR(IF(LEN(D1353)&gt;0,IF(LEN(INDEX(AdressBook!$C$6:$C$25,MATCH(D1353,AdressBook!$B$6:$B$25,0),1))=0,"",INDEX(AdressBook!$C$6:$C$25,MATCH(D1353,AdressBook!$B$6:$B$25,0),1)),""),"")</f>
        <v/>
      </c>
      <c r="S1353" s="165">
        <f>IF(LEN(C1353)&gt;0,IFERROR(IF(MATCH(C1353,C1354:$C$4004,0)&gt;0,-1,ROW(S1353)-ROW($S$3)),ROW(S1353)-ROW($S$3)),-1)</f>
        <v>-1</v>
      </c>
      <c r="T1353" s="165">
        <f t="shared" si="164"/>
        <v>0</v>
      </c>
      <c r="U1353" s="165" t="str">
        <f t="shared" si="165"/>
        <v/>
      </c>
      <c r="V1353" s="165" t="str">
        <f>IFERROR(IF(OR(C1353="",S1353&lt;0),"",IF(SUBTOTAL(3,C1353:C1353)=0,-1,SUBTOTAL(3,$C$4:C1353))),"")</f>
        <v/>
      </c>
      <c r="W1353" s="156" t="str">
        <f t="array" ref="W1353">IF(LEN(C1353)&gt;0,IFERROR(IF(MATCH(C1353,$C$3:$C1352,0)&gt;0,N1353-INDEX($N$3:N1352,SUMPRODUCT(MAX(ROW($C$3:$C1352)*(C1353=$C$3:$C1352)))-2,1),""),""),"")</f>
        <v/>
      </c>
      <c r="X1353" s="156">
        <f t="shared" ca="1" si="166"/>
        <v>1</v>
      </c>
      <c r="Y1353" s="156">
        <f t="shared" ca="1" si="167"/>
        <v>1</v>
      </c>
    </row>
    <row r="1354" spans="2:25" hidden="1" x14ac:dyDescent="0.25">
      <c r="B1354" s="390" t="str">
        <f>IFERROR(IF(LEN(INDEX(PlansAndNotes!$B$6:$B$2005,ROW(A1354)-ROW($B$3)))=0,"",INDEX(PlansAndNotes!$B$6:$B$2005,ROW(A1354)-ROW($B$3))),"")</f>
        <v/>
      </c>
      <c r="C1354" s="361" t="str">
        <f t="shared" si="162"/>
        <v/>
      </c>
      <c r="D1354" s="361" t="str">
        <f>IFERROR(IF(LEN(C1354)&gt;0,IF(LEN(INDEX(TasksList!$C$6:$C$1005,MATCH(C1354,TasksList!$B$6:$B$1005,0),1))=0,"",INDEX(TasksList!$C$6:$C$1005,MATCH(C1354,TasksList!$B$6:$B$1005,0),1)),""),"")</f>
        <v/>
      </c>
      <c r="E1354" s="361" t="str">
        <f>IFERROR(IF(LEN(C1354)&gt;0,IF(LEN(INDEX(TasksList!$F$6:$F$1005,MATCH(C1354,TasksList!$B$6:$B$1005,0),1))=0,"not set!",INDEX(TasksList!$F$6:$F$1005,MATCH(C1354,TasksList!$B$6:$B$1005,0),1)),""),"")</f>
        <v/>
      </c>
      <c r="F1354" s="360" t="str">
        <f>IFERROR(IF(LEN(D1354)&gt;0,IF(LEN(INDEX(AdressBook!$D$6:$D$25,MATCH(D1354,AdressBook!$B$6:$B$25,0),1))=0,"",INDEX(AdressBook!$D$6:$D$25,MATCH(D1354,AdressBook!$B$6:$B$25,0),1)),""),"")</f>
        <v/>
      </c>
      <c r="G1354" s="361" t="str">
        <f>IFERROR(IF(LEN(INDEX(PlansAndNotes!$F$6:$F$2005,ROW(B1354)-ROW($C$3)))=0,"",INDEX(PlansAndNotes!$F$6:$F$2005,ROW(B1354)-ROW($C$3))),"")</f>
        <v/>
      </c>
      <c r="H1354" s="361" t="str">
        <f>IFERROR(IF(LEN(C1354)&gt;0,IF(LEN(INDEX(TasksList!$G$6:$G$1005,MATCH(C1354,TasksList!$B$6:$B$1005,0),1))=0,"",INDEX(TasksList!$G$6:$G$1005,MATCH(C1354,TasksList!$B$6:$B$1005,0),1)),""),"")</f>
        <v/>
      </c>
      <c r="I1354" s="381"/>
      <c r="J1354" s="400"/>
      <c r="K1354" s="400"/>
      <c r="L1354" s="179"/>
      <c r="M1354" s="381"/>
      <c r="N1354" s="362" t="str">
        <f>IFERROR(IF(LEN(INDEX(PlansAndNotes!$D$6:$D$4005,ROW(B1354)-ROW($C$3)))=0,"",INDEX(PlansAndNotes!$D$6:$D$4005,ROW(B1354)-ROW($C$3))),"")</f>
        <v/>
      </c>
      <c r="O1354" s="165" t="str">
        <f t="shared" si="163"/>
        <v/>
      </c>
      <c r="P1354" s="363" t="str">
        <f>IFERROR(IF(LEN(INDEX(PlansAndNotes!$E$6:$E$4005,ROW(B1354)-ROW($C$3)))=0,"",INDEX(PlansAndNotes!$E$6:$E$4005,ROW(B1354)-ROW($C$3))),"")</f>
        <v/>
      </c>
      <c r="Q1354" s="363" t="str">
        <f>IFERROR(IF(LEN(INDEX(PlansAndNotes!$G$6:$G$4005,ROW(B1354)-ROW($C$3)))=0,"",INDEX(PlansAndNotes!$G$6:$G$4005,ROW(B1354)-ROW($C$3))),"")</f>
        <v/>
      </c>
      <c r="R1354" s="361" t="str">
        <f>IFERROR(IF(LEN(D1354)&gt;0,IF(LEN(INDEX(AdressBook!$C$6:$C$25,MATCH(D1354,AdressBook!$B$6:$B$25,0),1))=0,"",INDEX(AdressBook!$C$6:$C$25,MATCH(D1354,AdressBook!$B$6:$B$25,0),1)),""),"")</f>
        <v/>
      </c>
      <c r="S1354" s="165">
        <f>IF(LEN(C1354)&gt;0,IFERROR(IF(MATCH(C1354,C1355:$C$4004,0)&gt;0,-1,ROW(S1354)-ROW($S$3)),ROW(S1354)-ROW($S$3)),-1)</f>
        <v>-1</v>
      </c>
      <c r="T1354" s="165">
        <f t="shared" si="164"/>
        <v>0</v>
      </c>
      <c r="U1354" s="165" t="str">
        <f t="shared" si="165"/>
        <v/>
      </c>
      <c r="V1354" s="165" t="str">
        <f>IFERROR(IF(OR(C1354="",S1354&lt;0),"",IF(SUBTOTAL(3,C1354:C1354)=0,-1,SUBTOTAL(3,$C$4:C1354))),"")</f>
        <v/>
      </c>
      <c r="W1354" s="156" t="str">
        <f t="array" ref="W1354">IF(LEN(C1354)&gt;0,IFERROR(IF(MATCH(C1354,$C$3:$C1353,0)&gt;0,N1354-INDEX($N$3:N1353,SUMPRODUCT(MAX(ROW($C$3:$C1353)*(C1354=$C$3:$C1353)))-2,1),""),""),"")</f>
        <v/>
      </c>
      <c r="X1354" s="156">
        <f t="shared" ca="1" si="166"/>
        <v>1</v>
      </c>
      <c r="Y1354" s="156">
        <f t="shared" ca="1" si="167"/>
        <v>1</v>
      </c>
    </row>
    <row r="1355" spans="2:25" hidden="1" x14ac:dyDescent="0.25">
      <c r="B1355" s="390" t="str">
        <f>IFERROR(IF(LEN(INDEX(PlansAndNotes!$B$6:$B$2005,ROW(A1355)-ROW($B$3)))=0,"",INDEX(PlansAndNotes!$B$6:$B$2005,ROW(A1355)-ROW($B$3))),"")</f>
        <v/>
      </c>
      <c r="C1355" s="361" t="str">
        <f t="shared" si="162"/>
        <v/>
      </c>
      <c r="D1355" s="361" t="str">
        <f>IFERROR(IF(LEN(C1355)&gt;0,IF(LEN(INDEX(TasksList!$C$6:$C$1005,MATCH(C1355,TasksList!$B$6:$B$1005,0),1))=0,"",INDEX(TasksList!$C$6:$C$1005,MATCH(C1355,TasksList!$B$6:$B$1005,0),1)),""),"")</f>
        <v/>
      </c>
      <c r="E1355" s="361" t="str">
        <f>IFERROR(IF(LEN(C1355)&gt;0,IF(LEN(INDEX(TasksList!$F$6:$F$1005,MATCH(C1355,TasksList!$B$6:$B$1005,0),1))=0,"not set!",INDEX(TasksList!$F$6:$F$1005,MATCH(C1355,TasksList!$B$6:$B$1005,0),1)),""),"")</f>
        <v/>
      </c>
      <c r="F1355" s="360" t="str">
        <f>IFERROR(IF(LEN(D1355)&gt;0,IF(LEN(INDEX(AdressBook!$D$6:$D$25,MATCH(D1355,AdressBook!$B$6:$B$25,0),1))=0,"",INDEX(AdressBook!$D$6:$D$25,MATCH(D1355,AdressBook!$B$6:$B$25,0),1)),""),"")</f>
        <v/>
      </c>
      <c r="G1355" s="361" t="str">
        <f>IFERROR(IF(LEN(INDEX(PlansAndNotes!$F$6:$F$2005,ROW(B1355)-ROW($C$3)))=0,"",INDEX(PlansAndNotes!$F$6:$F$2005,ROW(B1355)-ROW($C$3))),"")</f>
        <v/>
      </c>
      <c r="H1355" s="361" t="str">
        <f>IFERROR(IF(LEN(C1355)&gt;0,IF(LEN(INDEX(TasksList!$G$6:$G$1005,MATCH(C1355,TasksList!$B$6:$B$1005,0),1))=0,"",INDEX(TasksList!$G$6:$G$1005,MATCH(C1355,TasksList!$B$6:$B$1005,0),1)),""),"")</f>
        <v/>
      </c>
      <c r="I1355" s="381"/>
      <c r="J1355" s="400"/>
      <c r="K1355" s="400"/>
      <c r="L1355" s="179"/>
      <c r="M1355" s="381"/>
      <c r="N1355" s="362" t="str">
        <f>IFERROR(IF(LEN(INDEX(PlansAndNotes!$D$6:$D$4005,ROW(B1355)-ROW($C$3)))=0,"",INDEX(PlansAndNotes!$D$6:$D$4005,ROW(B1355)-ROW($C$3))),"")</f>
        <v/>
      </c>
      <c r="O1355" s="165" t="str">
        <f t="shared" si="163"/>
        <v/>
      </c>
      <c r="P1355" s="363" t="str">
        <f>IFERROR(IF(LEN(INDEX(PlansAndNotes!$E$6:$E$4005,ROW(B1355)-ROW($C$3)))=0,"",INDEX(PlansAndNotes!$E$6:$E$4005,ROW(B1355)-ROW($C$3))),"")</f>
        <v/>
      </c>
      <c r="Q1355" s="363" t="str">
        <f>IFERROR(IF(LEN(INDEX(PlansAndNotes!$G$6:$G$4005,ROW(B1355)-ROW($C$3)))=0,"",INDEX(PlansAndNotes!$G$6:$G$4005,ROW(B1355)-ROW($C$3))),"")</f>
        <v/>
      </c>
      <c r="R1355" s="361" t="str">
        <f>IFERROR(IF(LEN(D1355)&gt;0,IF(LEN(INDEX(AdressBook!$C$6:$C$25,MATCH(D1355,AdressBook!$B$6:$B$25,0),1))=0,"",INDEX(AdressBook!$C$6:$C$25,MATCH(D1355,AdressBook!$B$6:$B$25,0),1)),""),"")</f>
        <v/>
      </c>
      <c r="S1355" s="165">
        <f>IF(LEN(C1355)&gt;0,IFERROR(IF(MATCH(C1355,C1356:$C$4004,0)&gt;0,-1,ROW(S1355)-ROW($S$3)),ROW(S1355)-ROW($S$3)),-1)</f>
        <v>-1</v>
      </c>
      <c r="T1355" s="165">
        <f t="shared" si="164"/>
        <v>0</v>
      </c>
      <c r="U1355" s="165" t="str">
        <f t="shared" si="165"/>
        <v/>
      </c>
      <c r="V1355" s="165" t="str">
        <f>IFERROR(IF(OR(C1355="",S1355&lt;0),"",IF(SUBTOTAL(3,C1355:C1355)=0,-1,SUBTOTAL(3,$C$4:C1355))),"")</f>
        <v/>
      </c>
      <c r="W1355" s="156" t="str">
        <f t="array" ref="W1355">IF(LEN(C1355)&gt;0,IFERROR(IF(MATCH(C1355,$C$3:$C1354,0)&gt;0,N1355-INDEX($N$3:N1354,SUMPRODUCT(MAX(ROW($C$3:$C1354)*(C1355=$C$3:$C1354)))-2,1),""),""),"")</f>
        <v/>
      </c>
      <c r="X1355" s="156">
        <f t="shared" ca="1" si="166"/>
        <v>1</v>
      </c>
      <c r="Y1355" s="156">
        <f t="shared" ca="1" si="167"/>
        <v>1</v>
      </c>
    </row>
    <row r="1356" spans="2:25" hidden="1" x14ac:dyDescent="0.25">
      <c r="B1356" s="390" t="str">
        <f>IFERROR(IF(LEN(INDEX(PlansAndNotes!$B$6:$B$2005,ROW(A1356)-ROW($B$3)))=0,"",INDEX(PlansAndNotes!$B$6:$B$2005,ROW(A1356)-ROW($B$3))),"")</f>
        <v/>
      </c>
      <c r="C1356" s="361" t="str">
        <f t="shared" si="162"/>
        <v/>
      </c>
      <c r="D1356" s="361" t="str">
        <f>IFERROR(IF(LEN(C1356)&gt;0,IF(LEN(INDEX(TasksList!$C$6:$C$1005,MATCH(C1356,TasksList!$B$6:$B$1005,0),1))=0,"",INDEX(TasksList!$C$6:$C$1005,MATCH(C1356,TasksList!$B$6:$B$1005,0),1)),""),"")</f>
        <v/>
      </c>
      <c r="E1356" s="361" t="str">
        <f>IFERROR(IF(LEN(C1356)&gt;0,IF(LEN(INDEX(TasksList!$F$6:$F$1005,MATCH(C1356,TasksList!$B$6:$B$1005,0),1))=0,"not set!",INDEX(TasksList!$F$6:$F$1005,MATCH(C1356,TasksList!$B$6:$B$1005,0),1)),""),"")</f>
        <v/>
      </c>
      <c r="F1356" s="360" t="str">
        <f>IFERROR(IF(LEN(D1356)&gt;0,IF(LEN(INDEX(AdressBook!$D$6:$D$25,MATCH(D1356,AdressBook!$B$6:$B$25,0),1))=0,"",INDEX(AdressBook!$D$6:$D$25,MATCH(D1356,AdressBook!$B$6:$B$25,0),1)),""),"")</f>
        <v/>
      </c>
      <c r="G1356" s="361" t="str">
        <f>IFERROR(IF(LEN(INDEX(PlansAndNotes!$F$6:$F$2005,ROW(B1356)-ROW($C$3)))=0,"",INDEX(PlansAndNotes!$F$6:$F$2005,ROW(B1356)-ROW($C$3))),"")</f>
        <v/>
      </c>
      <c r="H1356" s="361" t="str">
        <f>IFERROR(IF(LEN(C1356)&gt;0,IF(LEN(INDEX(TasksList!$G$6:$G$1005,MATCH(C1356,TasksList!$B$6:$B$1005,0),1))=0,"",INDEX(TasksList!$G$6:$G$1005,MATCH(C1356,TasksList!$B$6:$B$1005,0),1)),""),"")</f>
        <v/>
      </c>
      <c r="I1356" s="381"/>
      <c r="J1356" s="400"/>
      <c r="K1356" s="400"/>
      <c r="L1356" s="179"/>
      <c r="M1356" s="381"/>
      <c r="N1356" s="362" t="str">
        <f>IFERROR(IF(LEN(INDEX(PlansAndNotes!$D$6:$D$4005,ROW(B1356)-ROW($C$3)))=0,"",INDEX(PlansAndNotes!$D$6:$D$4005,ROW(B1356)-ROW($C$3))),"")</f>
        <v/>
      </c>
      <c r="O1356" s="165" t="str">
        <f t="shared" si="163"/>
        <v/>
      </c>
      <c r="P1356" s="363" t="str">
        <f>IFERROR(IF(LEN(INDEX(PlansAndNotes!$E$6:$E$4005,ROW(B1356)-ROW($C$3)))=0,"",INDEX(PlansAndNotes!$E$6:$E$4005,ROW(B1356)-ROW($C$3))),"")</f>
        <v/>
      </c>
      <c r="Q1356" s="363" t="str">
        <f>IFERROR(IF(LEN(INDEX(PlansAndNotes!$G$6:$G$4005,ROW(B1356)-ROW($C$3)))=0,"",INDEX(PlansAndNotes!$G$6:$G$4005,ROW(B1356)-ROW($C$3))),"")</f>
        <v/>
      </c>
      <c r="R1356" s="361" t="str">
        <f>IFERROR(IF(LEN(D1356)&gt;0,IF(LEN(INDEX(AdressBook!$C$6:$C$25,MATCH(D1356,AdressBook!$B$6:$B$25,0),1))=0,"",INDEX(AdressBook!$C$6:$C$25,MATCH(D1356,AdressBook!$B$6:$B$25,0),1)),""),"")</f>
        <v/>
      </c>
      <c r="S1356" s="165">
        <f>IF(LEN(C1356)&gt;0,IFERROR(IF(MATCH(C1356,C1357:$C$4004,0)&gt;0,-1,ROW(S1356)-ROW($S$3)),ROW(S1356)-ROW($S$3)),-1)</f>
        <v>-1</v>
      </c>
      <c r="T1356" s="165">
        <f t="shared" si="164"/>
        <v>0</v>
      </c>
      <c r="U1356" s="165" t="str">
        <f t="shared" si="165"/>
        <v/>
      </c>
      <c r="V1356" s="165" t="str">
        <f>IFERROR(IF(OR(C1356="",S1356&lt;0),"",IF(SUBTOTAL(3,C1356:C1356)=0,-1,SUBTOTAL(3,$C$4:C1356))),"")</f>
        <v/>
      </c>
      <c r="W1356" s="156" t="str">
        <f t="array" ref="W1356">IF(LEN(C1356)&gt;0,IFERROR(IF(MATCH(C1356,$C$3:$C1355,0)&gt;0,N1356-INDEX($N$3:N1355,SUMPRODUCT(MAX(ROW($C$3:$C1355)*(C1356=$C$3:$C1355)))-2,1),""),""),"")</f>
        <v/>
      </c>
      <c r="X1356" s="156">
        <f t="shared" ca="1" si="166"/>
        <v>1</v>
      </c>
      <c r="Y1356" s="156">
        <f t="shared" ca="1" si="167"/>
        <v>1</v>
      </c>
    </row>
    <row r="1357" spans="2:25" hidden="1" x14ac:dyDescent="0.25">
      <c r="B1357" s="390" t="str">
        <f>IFERROR(IF(LEN(INDEX(PlansAndNotes!$B$6:$B$2005,ROW(A1357)-ROW($B$3)))=0,"",INDEX(PlansAndNotes!$B$6:$B$2005,ROW(A1357)-ROW($B$3))),"")</f>
        <v/>
      </c>
      <c r="C1357" s="361" t="str">
        <f t="shared" si="162"/>
        <v/>
      </c>
      <c r="D1357" s="361" t="str">
        <f>IFERROR(IF(LEN(C1357)&gt;0,IF(LEN(INDEX(TasksList!$C$6:$C$1005,MATCH(C1357,TasksList!$B$6:$B$1005,0),1))=0,"",INDEX(TasksList!$C$6:$C$1005,MATCH(C1357,TasksList!$B$6:$B$1005,0),1)),""),"")</f>
        <v/>
      </c>
      <c r="E1357" s="361" t="str">
        <f>IFERROR(IF(LEN(C1357)&gt;0,IF(LEN(INDEX(TasksList!$F$6:$F$1005,MATCH(C1357,TasksList!$B$6:$B$1005,0),1))=0,"not set!",INDEX(TasksList!$F$6:$F$1005,MATCH(C1357,TasksList!$B$6:$B$1005,0),1)),""),"")</f>
        <v/>
      </c>
      <c r="F1357" s="360" t="str">
        <f>IFERROR(IF(LEN(D1357)&gt;0,IF(LEN(INDEX(AdressBook!$D$6:$D$25,MATCH(D1357,AdressBook!$B$6:$B$25,0),1))=0,"",INDEX(AdressBook!$D$6:$D$25,MATCH(D1357,AdressBook!$B$6:$B$25,0),1)),""),"")</f>
        <v/>
      </c>
      <c r="G1357" s="361" t="str">
        <f>IFERROR(IF(LEN(INDEX(PlansAndNotes!$F$6:$F$2005,ROW(B1357)-ROW($C$3)))=0,"",INDEX(PlansAndNotes!$F$6:$F$2005,ROW(B1357)-ROW($C$3))),"")</f>
        <v/>
      </c>
      <c r="H1357" s="361" t="str">
        <f>IFERROR(IF(LEN(C1357)&gt;0,IF(LEN(INDEX(TasksList!$G$6:$G$1005,MATCH(C1357,TasksList!$B$6:$B$1005,0),1))=0,"",INDEX(TasksList!$G$6:$G$1005,MATCH(C1357,TasksList!$B$6:$B$1005,0),1)),""),"")</f>
        <v/>
      </c>
      <c r="I1357" s="381"/>
      <c r="J1357" s="400"/>
      <c r="K1357" s="400"/>
      <c r="L1357" s="179"/>
      <c r="M1357" s="381"/>
      <c r="N1357" s="362" t="str">
        <f>IFERROR(IF(LEN(INDEX(PlansAndNotes!$D$6:$D$4005,ROW(B1357)-ROW($C$3)))=0,"",INDEX(PlansAndNotes!$D$6:$D$4005,ROW(B1357)-ROW($C$3))),"")</f>
        <v/>
      </c>
      <c r="O1357" s="165" t="str">
        <f t="shared" si="163"/>
        <v/>
      </c>
      <c r="P1357" s="363" t="str">
        <f>IFERROR(IF(LEN(INDEX(PlansAndNotes!$E$6:$E$4005,ROW(B1357)-ROW($C$3)))=0,"",INDEX(PlansAndNotes!$E$6:$E$4005,ROW(B1357)-ROW($C$3))),"")</f>
        <v/>
      </c>
      <c r="Q1357" s="363" t="str">
        <f>IFERROR(IF(LEN(INDEX(PlansAndNotes!$G$6:$G$4005,ROW(B1357)-ROW($C$3)))=0,"",INDEX(PlansAndNotes!$G$6:$G$4005,ROW(B1357)-ROW($C$3))),"")</f>
        <v/>
      </c>
      <c r="R1357" s="361" t="str">
        <f>IFERROR(IF(LEN(D1357)&gt;0,IF(LEN(INDEX(AdressBook!$C$6:$C$25,MATCH(D1357,AdressBook!$B$6:$B$25,0),1))=0,"",INDEX(AdressBook!$C$6:$C$25,MATCH(D1357,AdressBook!$B$6:$B$25,0),1)),""),"")</f>
        <v/>
      </c>
      <c r="S1357" s="165">
        <f>IF(LEN(C1357)&gt;0,IFERROR(IF(MATCH(C1357,C1358:$C$4004,0)&gt;0,-1,ROW(S1357)-ROW($S$3)),ROW(S1357)-ROW($S$3)),-1)</f>
        <v>-1</v>
      </c>
      <c r="T1357" s="165">
        <f t="shared" si="164"/>
        <v>0</v>
      </c>
      <c r="U1357" s="165" t="str">
        <f t="shared" si="165"/>
        <v/>
      </c>
      <c r="V1357" s="165" t="str">
        <f>IFERROR(IF(OR(C1357="",S1357&lt;0),"",IF(SUBTOTAL(3,C1357:C1357)=0,-1,SUBTOTAL(3,$C$4:C1357))),"")</f>
        <v/>
      </c>
      <c r="W1357" s="156" t="str">
        <f t="array" ref="W1357">IF(LEN(C1357)&gt;0,IFERROR(IF(MATCH(C1357,$C$3:$C1356,0)&gt;0,N1357-INDEX($N$3:N1356,SUMPRODUCT(MAX(ROW($C$3:$C1356)*(C1357=$C$3:$C1356)))-2,1),""),""),"")</f>
        <v/>
      </c>
      <c r="X1357" s="156">
        <f t="shared" ca="1" si="166"/>
        <v>1</v>
      </c>
      <c r="Y1357" s="156">
        <f t="shared" ca="1" si="167"/>
        <v>1</v>
      </c>
    </row>
    <row r="1358" spans="2:25" hidden="1" x14ac:dyDescent="0.25">
      <c r="B1358" s="390" t="str">
        <f>IFERROR(IF(LEN(INDEX(PlansAndNotes!$B$6:$B$2005,ROW(A1358)-ROW($B$3)))=0,"",INDEX(PlansAndNotes!$B$6:$B$2005,ROW(A1358)-ROW($B$3))),"")</f>
        <v/>
      </c>
      <c r="C1358" s="361" t="str">
        <f t="shared" si="162"/>
        <v/>
      </c>
      <c r="D1358" s="361" t="str">
        <f>IFERROR(IF(LEN(C1358)&gt;0,IF(LEN(INDEX(TasksList!$C$6:$C$1005,MATCH(C1358,TasksList!$B$6:$B$1005,0),1))=0,"",INDEX(TasksList!$C$6:$C$1005,MATCH(C1358,TasksList!$B$6:$B$1005,0),1)),""),"")</f>
        <v/>
      </c>
      <c r="E1358" s="361" t="str">
        <f>IFERROR(IF(LEN(C1358)&gt;0,IF(LEN(INDEX(TasksList!$F$6:$F$1005,MATCH(C1358,TasksList!$B$6:$B$1005,0),1))=0,"not set!",INDEX(TasksList!$F$6:$F$1005,MATCH(C1358,TasksList!$B$6:$B$1005,0),1)),""),"")</f>
        <v/>
      </c>
      <c r="F1358" s="360" t="str">
        <f>IFERROR(IF(LEN(D1358)&gt;0,IF(LEN(INDEX(AdressBook!$D$6:$D$25,MATCH(D1358,AdressBook!$B$6:$B$25,0),1))=0,"",INDEX(AdressBook!$D$6:$D$25,MATCH(D1358,AdressBook!$B$6:$B$25,0),1)),""),"")</f>
        <v/>
      </c>
      <c r="G1358" s="361" t="str">
        <f>IFERROR(IF(LEN(INDEX(PlansAndNotes!$F$6:$F$2005,ROW(B1358)-ROW($C$3)))=0,"",INDEX(PlansAndNotes!$F$6:$F$2005,ROW(B1358)-ROW($C$3))),"")</f>
        <v/>
      </c>
      <c r="H1358" s="361" t="str">
        <f>IFERROR(IF(LEN(C1358)&gt;0,IF(LEN(INDEX(TasksList!$G$6:$G$1005,MATCH(C1358,TasksList!$B$6:$B$1005,0),1))=0,"",INDEX(TasksList!$G$6:$G$1005,MATCH(C1358,TasksList!$B$6:$B$1005,0),1)),""),"")</f>
        <v/>
      </c>
      <c r="I1358" s="381"/>
      <c r="J1358" s="400"/>
      <c r="K1358" s="400"/>
      <c r="L1358" s="179"/>
      <c r="M1358" s="381"/>
      <c r="N1358" s="362" t="str">
        <f>IFERROR(IF(LEN(INDEX(PlansAndNotes!$D$6:$D$4005,ROW(B1358)-ROW($C$3)))=0,"",INDEX(PlansAndNotes!$D$6:$D$4005,ROW(B1358)-ROW($C$3))),"")</f>
        <v/>
      </c>
      <c r="O1358" s="165" t="str">
        <f t="shared" si="163"/>
        <v/>
      </c>
      <c r="P1358" s="363" t="str">
        <f>IFERROR(IF(LEN(INDEX(PlansAndNotes!$E$6:$E$4005,ROW(B1358)-ROW($C$3)))=0,"",INDEX(PlansAndNotes!$E$6:$E$4005,ROW(B1358)-ROW($C$3))),"")</f>
        <v/>
      </c>
      <c r="Q1358" s="363" t="str">
        <f>IFERROR(IF(LEN(INDEX(PlansAndNotes!$G$6:$G$4005,ROW(B1358)-ROW($C$3)))=0,"",INDEX(PlansAndNotes!$G$6:$G$4005,ROW(B1358)-ROW($C$3))),"")</f>
        <v/>
      </c>
      <c r="R1358" s="361" t="str">
        <f>IFERROR(IF(LEN(D1358)&gt;0,IF(LEN(INDEX(AdressBook!$C$6:$C$25,MATCH(D1358,AdressBook!$B$6:$B$25,0),1))=0,"",INDEX(AdressBook!$C$6:$C$25,MATCH(D1358,AdressBook!$B$6:$B$25,0),1)),""),"")</f>
        <v/>
      </c>
      <c r="S1358" s="165">
        <f>IF(LEN(C1358)&gt;0,IFERROR(IF(MATCH(C1358,C1359:$C$4004,0)&gt;0,-1,ROW(S1358)-ROW($S$3)),ROW(S1358)-ROW($S$3)),-1)</f>
        <v>-1</v>
      </c>
      <c r="T1358" s="165">
        <f t="shared" si="164"/>
        <v>0</v>
      </c>
      <c r="U1358" s="165" t="str">
        <f t="shared" si="165"/>
        <v/>
      </c>
      <c r="V1358" s="165" t="str">
        <f>IFERROR(IF(OR(C1358="",S1358&lt;0),"",IF(SUBTOTAL(3,C1358:C1358)=0,-1,SUBTOTAL(3,$C$4:C1358))),"")</f>
        <v/>
      </c>
      <c r="W1358" s="156" t="str">
        <f t="array" ref="W1358">IF(LEN(C1358)&gt;0,IFERROR(IF(MATCH(C1358,$C$3:$C1357,0)&gt;0,N1358-INDEX($N$3:N1357,SUMPRODUCT(MAX(ROW($C$3:$C1357)*(C1358=$C$3:$C1357)))-2,1),""),""),"")</f>
        <v/>
      </c>
      <c r="X1358" s="156">
        <f t="shared" ca="1" si="166"/>
        <v>1</v>
      </c>
      <c r="Y1358" s="156">
        <f t="shared" ca="1" si="167"/>
        <v>1</v>
      </c>
    </row>
    <row r="1359" spans="2:25" hidden="1" x14ac:dyDescent="0.25">
      <c r="B1359" s="390" t="str">
        <f>IFERROR(IF(LEN(INDEX(PlansAndNotes!$B$6:$B$2005,ROW(A1359)-ROW($B$3)))=0,"",INDEX(PlansAndNotes!$B$6:$B$2005,ROW(A1359)-ROW($B$3))),"")</f>
        <v/>
      </c>
      <c r="C1359" s="361" t="str">
        <f t="shared" si="162"/>
        <v/>
      </c>
      <c r="D1359" s="361" t="str">
        <f>IFERROR(IF(LEN(C1359)&gt;0,IF(LEN(INDEX(TasksList!$C$6:$C$1005,MATCH(C1359,TasksList!$B$6:$B$1005,0),1))=0,"",INDEX(TasksList!$C$6:$C$1005,MATCH(C1359,TasksList!$B$6:$B$1005,0),1)),""),"")</f>
        <v/>
      </c>
      <c r="E1359" s="361" t="str">
        <f>IFERROR(IF(LEN(C1359)&gt;0,IF(LEN(INDEX(TasksList!$F$6:$F$1005,MATCH(C1359,TasksList!$B$6:$B$1005,0),1))=0,"not set!",INDEX(TasksList!$F$6:$F$1005,MATCH(C1359,TasksList!$B$6:$B$1005,0),1)),""),"")</f>
        <v/>
      </c>
      <c r="F1359" s="360" t="str">
        <f>IFERROR(IF(LEN(D1359)&gt;0,IF(LEN(INDEX(AdressBook!$D$6:$D$25,MATCH(D1359,AdressBook!$B$6:$B$25,0),1))=0,"",INDEX(AdressBook!$D$6:$D$25,MATCH(D1359,AdressBook!$B$6:$B$25,0),1)),""),"")</f>
        <v/>
      </c>
      <c r="G1359" s="361" t="str">
        <f>IFERROR(IF(LEN(INDEX(PlansAndNotes!$F$6:$F$2005,ROW(B1359)-ROW($C$3)))=0,"",INDEX(PlansAndNotes!$F$6:$F$2005,ROW(B1359)-ROW($C$3))),"")</f>
        <v/>
      </c>
      <c r="H1359" s="361" t="str">
        <f>IFERROR(IF(LEN(C1359)&gt;0,IF(LEN(INDEX(TasksList!$G$6:$G$1005,MATCH(C1359,TasksList!$B$6:$B$1005,0),1))=0,"",INDEX(TasksList!$G$6:$G$1005,MATCH(C1359,TasksList!$B$6:$B$1005,0),1)),""),"")</f>
        <v/>
      </c>
      <c r="I1359" s="381"/>
      <c r="J1359" s="400"/>
      <c r="K1359" s="400"/>
      <c r="L1359" s="179"/>
      <c r="M1359" s="381"/>
      <c r="N1359" s="362" t="str">
        <f>IFERROR(IF(LEN(INDEX(PlansAndNotes!$D$6:$D$4005,ROW(B1359)-ROW($C$3)))=0,"",INDEX(PlansAndNotes!$D$6:$D$4005,ROW(B1359)-ROW($C$3))),"")</f>
        <v/>
      </c>
      <c r="O1359" s="165" t="str">
        <f t="shared" si="163"/>
        <v/>
      </c>
      <c r="P1359" s="363" t="str">
        <f>IFERROR(IF(LEN(INDEX(PlansAndNotes!$E$6:$E$4005,ROW(B1359)-ROW($C$3)))=0,"",INDEX(PlansAndNotes!$E$6:$E$4005,ROW(B1359)-ROW($C$3))),"")</f>
        <v/>
      </c>
      <c r="Q1359" s="363" t="str">
        <f>IFERROR(IF(LEN(INDEX(PlansAndNotes!$G$6:$G$4005,ROW(B1359)-ROW($C$3)))=0,"",INDEX(PlansAndNotes!$G$6:$G$4005,ROW(B1359)-ROW($C$3))),"")</f>
        <v/>
      </c>
      <c r="R1359" s="361" t="str">
        <f>IFERROR(IF(LEN(D1359)&gt;0,IF(LEN(INDEX(AdressBook!$C$6:$C$25,MATCH(D1359,AdressBook!$B$6:$B$25,0),1))=0,"",INDEX(AdressBook!$C$6:$C$25,MATCH(D1359,AdressBook!$B$6:$B$25,0),1)),""),"")</f>
        <v/>
      </c>
      <c r="S1359" s="165">
        <f>IF(LEN(C1359)&gt;0,IFERROR(IF(MATCH(C1359,C1360:$C$4004,0)&gt;0,-1,ROW(S1359)-ROW($S$3)),ROW(S1359)-ROW($S$3)),-1)</f>
        <v>-1</v>
      </c>
      <c r="T1359" s="165">
        <f t="shared" si="164"/>
        <v>0</v>
      </c>
      <c r="U1359" s="165" t="str">
        <f t="shared" si="165"/>
        <v/>
      </c>
      <c r="V1359" s="165" t="str">
        <f>IFERROR(IF(OR(C1359="",S1359&lt;0),"",IF(SUBTOTAL(3,C1359:C1359)=0,-1,SUBTOTAL(3,$C$4:C1359))),"")</f>
        <v/>
      </c>
      <c r="W1359" s="156" t="str">
        <f t="array" ref="W1359">IF(LEN(C1359)&gt;0,IFERROR(IF(MATCH(C1359,$C$3:$C1358,0)&gt;0,N1359-INDEX($N$3:N1358,SUMPRODUCT(MAX(ROW($C$3:$C1358)*(C1359=$C$3:$C1358)))-2,1),""),""),"")</f>
        <v/>
      </c>
      <c r="X1359" s="156">
        <f t="shared" ca="1" si="166"/>
        <v>1</v>
      </c>
      <c r="Y1359" s="156">
        <f t="shared" ca="1" si="167"/>
        <v>1</v>
      </c>
    </row>
    <row r="1360" spans="2:25" hidden="1" x14ac:dyDescent="0.25">
      <c r="B1360" s="390" t="str">
        <f>IFERROR(IF(LEN(INDEX(PlansAndNotes!$B$6:$B$2005,ROW(A1360)-ROW($B$3)))=0,"",INDEX(PlansAndNotes!$B$6:$B$2005,ROW(A1360)-ROW($B$3))),"")</f>
        <v/>
      </c>
      <c r="C1360" s="361" t="str">
        <f t="shared" si="162"/>
        <v/>
      </c>
      <c r="D1360" s="361" t="str">
        <f>IFERROR(IF(LEN(C1360)&gt;0,IF(LEN(INDEX(TasksList!$C$6:$C$1005,MATCH(C1360,TasksList!$B$6:$B$1005,0),1))=0,"",INDEX(TasksList!$C$6:$C$1005,MATCH(C1360,TasksList!$B$6:$B$1005,0),1)),""),"")</f>
        <v/>
      </c>
      <c r="E1360" s="361" t="str">
        <f>IFERROR(IF(LEN(C1360)&gt;0,IF(LEN(INDEX(TasksList!$F$6:$F$1005,MATCH(C1360,TasksList!$B$6:$B$1005,0),1))=0,"not set!",INDEX(TasksList!$F$6:$F$1005,MATCH(C1360,TasksList!$B$6:$B$1005,0),1)),""),"")</f>
        <v/>
      </c>
      <c r="F1360" s="360" t="str">
        <f>IFERROR(IF(LEN(D1360)&gt;0,IF(LEN(INDEX(AdressBook!$D$6:$D$25,MATCH(D1360,AdressBook!$B$6:$B$25,0),1))=0,"",INDEX(AdressBook!$D$6:$D$25,MATCH(D1360,AdressBook!$B$6:$B$25,0),1)),""),"")</f>
        <v/>
      </c>
      <c r="G1360" s="361" t="str">
        <f>IFERROR(IF(LEN(INDEX(PlansAndNotes!$F$6:$F$2005,ROW(B1360)-ROW($C$3)))=0,"",INDEX(PlansAndNotes!$F$6:$F$2005,ROW(B1360)-ROW($C$3))),"")</f>
        <v/>
      </c>
      <c r="H1360" s="361" t="str">
        <f>IFERROR(IF(LEN(C1360)&gt;0,IF(LEN(INDEX(TasksList!$G$6:$G$1005,MATCH(C1360,TasksList!$B$6:$B$1005,0),1))=0,"",INDEX(TasksList!$G$6:$G$1005,MATCH(C1360,TasksList!$B$6:$B$1005,0),1)),""),"")</f>
        <v/>
      </c>
      <c r="I1360" s="381"/>
      <c r="J1360" s="400"/>
      <c r="K1360" s="400"/>
      <c r="L1360" s="179"/>
      <c r="M1360" s="381"/>
      <c r="N1360" s="362" t="str">
        <f>IFERROR(IF(LEN(INDEX(PlansAndNotes!$D$6:$D$4005,ROW(B1360)-ROW($C$3)))=0,"",INDEX(PlansAndNotes!$D$6:$D$4005,ROW(B1360)-ROW($C$3))),"")</f>
        <v/>
      </c>
      <c r="O1360" s="165" t="str">
        <f t="shared" si="163"/>
        <v/>
      </c>
      <c r="P1360" s="363" t="str">
        <f>IFERROR(IF(LEN(INDEX(PlansAndNotes!$E$6:$E$4005,ROW(B1360)-ROW($C$3)))=0,"",INDEX(PlansAndNotes!$E$6:$E$4005,ROW(B1360)-ROW($C$3))),"")</f>
        <v/>
      </c>
      <c r="Q1360" s="363" t="str">
        <f>IFERROR(IF(LEN(INDEX(PlansAndNotes!$G$6:$G$4005,ROW(B1360)-ROW($C$3)))=0,"",INDEX(PlansAndNotes!$G$6:$G$4005,ROW(B1360)-ROW($C$3))),"")</f>
        <v/>
      </c>
      <c r="R1360" s="361" t="str">
        <f>IFERROR(IF(LEN(D1360)&gt;0,IF(LEN(INDEX(AdressBook!$C$6:$C$25,MATCH(D1360,AdressBook!$B$6:$B$25,0),1))=0,"",INDEX(AdressBook!$C$6:$C$25,MATCH(D1360,AdressBook!$B$6:$B$25,0),1)),""),"")</f>
        <v/>
      </c>
      <c r="S1360" s="165">
        <f>IF(LEN(C1360)&gt;0,IFERROR(IF(MATCH(C1360,C1361:$C$4004,0)&gt;0,-1,ROW(S1360)-ROW($S$3)),ROW(S1360)-ROW($S$3)),-1)</f>
        <v>-1</v>
      </c>
      <c r="T1360" s="165">
        <f t="shared" si="164"/>
        <v>0</v>
      </c>
      <c r="U1360" s="165" t="str">
        <f t="shared" si="165"/>
        <v/>
      </c>
      <c r="V1360" s="165" t="str">
        <f>IFERROR(IF(OR(C1360="",S1360&lt;0),"",IF(SUBTOTAL(3,C1360:C1360)=0,-1,SUBTOTAL(3,$C$4:C1360))),"")</f>
        <v/>
      </c>
      <c r="W1360" s="156" t="str">
        <f t="array" ref="W1360">IF(LEN(C1360)&gt;0,IFERROR(IF(MATCH(C1360,$C$3:$C1359,0)&gt;0,N1360-INDEX($N$3:N1359,SUMPRODUCT(MAX(ROW($C$3:$C1359)*(C1360=$C$3:$C1359)))-2,1),""),""),"")</f>
        <v/>
      </c>
      <c r="X1360" s="156">
        <f t="shared" ca="1" si="166"/>
        <v>1</v>
      </c>
      <c r="Y1360" s="156">
        <f t="shared" ca="1" si="167"/>
        <v>1</v>
      </c>
    </row>
    <row r="1361" spans="2:25" hidden="1" x14ac:dyDescent="0.25">
      <c r="B1361" s="390" t="str">
        <f>IFERROR(IF(LEN(INDEX(PlansAndNotes!$B$6:$B$2005,ROW(A1361)-ROW($B$3)))=0,"",INDEX(PlansAndNotes!$B$6:$B$2005,ROW(A1361)-ROW($B$3))),"")</f>
        <v/>
      </c>
      <c r="C1361" s="361" t="str">
        <f t="shared" si="162"/>
        <v/>
      </c>
      <c r="D1361" s="361" t="str">
        <f>IFERROR(IF(LEN(C1361)&gt;0,IF(LEN(INDEX(TasksList!$C$6:$C$1005,MATCH(C1361,TasksList!$B$6:$B$1005,0),1))=0,"",INDEX(TasksList!$C$6:$C$1005,MATCH(C1361,TasksList!$B$6:$B$1005,0),1)),""),"")</f>
        <v/>
      </c>
      <c r="E1361" s="361" t="str">
        <f>IFERROR(IF(LEN(C1361)&gt;0,IF(LEN(INDEX(TasksList!$F$6:$F$1005,MATCH(C1361,TasksList!$B$6:$B$1005,0),1))=0,"not set!",INDEX(TasksList!$F$6:$F$1005,MATCH(C1361,TasksList!$B$6:$B$1005,0),1)),""),"")</f>
        <v/>
      </c>
      <c r="F1361" s="360" t="str">
        <f>IFERROR(IF(LEN(D1361)&gt;0,IF(LEN(INDEX(AdressBook!$D$6:$D$25,MATCH(D1361,AdressBook!$B$6:$B$25,0),1))=0,"",INDEX(AdressBook!$D$6:$D$25,MATCH(D1361,AdressBook!$B$6:$B$25,0),1)),""),"")</f>
        <v/>
      </c>
      <c r="G1361" s="361" t="str">
        <f>IFERROR(IF(LEN(INDEX(PlansAndNotes!$F$6:$F$2005,ROW(B1361)-ROW($C$3)))=0,"",INDEX(PlansAndNotes!$F$6:$F$2005,ROW(B1361)-ROW($C$3))),"")</f>
        <v/>
      </c>
      <c r="H1361" s="361" t="str">
        <f>IFERROR(IF(LEN(C1361)&gt;0,IF(LEN(INDEX(TasksList!$G$6:$G$1005,MATCH(C1361,TasksList!$B$6:$B$1005,0),1))=0,"",INDEX(TasksList!$G$6:$G$1005,MATCH(C1361,TasksList!$B$6:$B$1005,0),1)),""),"")</f>
        <v/>
      </c>
      <c r="I1361" s="381"/>
      <c r="J1361" s="400"/>
      <c r="K1361" s="400"/>
      <c r="L1361" s="179"/>
      <c r="M1361" s="381"/>
      <c r="N1361" s="362" t="str">
        <f>IFERROR(IF(LEN(INDEX(PlansAndNotes!$D$6:$D$4005,ROW(B1361)-ROW($C$3)))=0,"",INDEX(PlansAndNotes!$D$6:$D$4005,ROW(B1361)-ROW($C$3))),"")</f>
        <v/>
      </c>
      <c r="O1361" s="165" t="str">
        <f t="shared" si="163"/>
        <v/>
      </c>
      <c r="P1361" s="363" t="str">
        <f>IFERROR(IF(LEN(INDEX(PlansAndNotes!$E$6:$E$4005,ROW(B1361)-ROW($C$3)))=0,"",INDEX(PlansAndNotes!$E$6:$E$4005,ROW(B1361)-ROW($C$3))),"")</f>
        <v/>
      </c>
      <c r="Q1361" s="363" t="str">
        <f>IFERROR(IF(LEN(INDEX(PlansAndNotes!$G$6:$G$4005,ROW(B1361)-ROW($C$3)))=0,"",INDEX(PlansAndNotes!$G$6:$G$4005,ROW(B1361)-ROW($C$3))),"")</f>
        <v/>
      </c>
      <c r="R1361" s="361" t="str">
        <f>IFERROR(IF(LEN(D1361)&gt;0,IF(LEN(INDEX(AdressBook!$C$6:$C$25,MATCH(D1361,AdressBook!$B$6:$B$25,0),1))=0,"",INDEX(AdressBook!$C$6:$C$25,MATCH(D1361,AdressBook!$B$6:$B$25,0),1)),""),"")</f>
        <v/>
      </c>
      <c r="S1361" s="165">
        <f>IF(LEN(C1361)&gt;0,IFERROR(IF(MATCH(C1361,C1362:$C$4004,0)&gt;0,-1,ROW(S1361)-ROW($S$3)),ROW(S1361)-ROW($S$3)),-1)</f>
        <v>-1</v>
      </c>
      <c r="T1361" s="165">
        <f t="shared" si="164"/>
        <v>0</v>
      </c>
      <c r="U1361" s="165" t="str">
        <f t="shared" si="165"/>
        <v/>
      </c>
      <c r="V1361" s="165" t="str">
        <f>IFERROR(IF(OR(C1361="",S1361&lt;0),"",IF(SUBTOTAL(3,C1361:C1361)=0,-1,SUBTOTAL(3,$C$4:C1361))),"")</f>
        <v/>
      </c>
      <c r="W1361" s="156" t="str">
        <f t="array" ref="W1361">IF(LEN(C1361)&gt;0,IFERROR(IF(MATCH(C1361,$C$3:$C1360,0)&gt;0,N1361-INDEX($N$3:N1360,SUMPRODUCT(MAX(ROW($C$3:$C1360)*(C1361=$C$3:$C1360)))-2,1),""),""),"")</f>
        <v/>
      </c>
      <c r="X1361" s="156">
        <f t="shared" ca="1" si="166"/>
        <v>1</v>
      </c>
      <c r="Y1361" s="156">
        <f t="shared" ca="1" si="167"/>
        <v>1</v>
      </c>
    </row>
    <row r="1362" spans="2:25" hidden="1" x14ac:dyDescent="0.25">
      <c r="B1362" s="390" t="str">
        <f>IFERROR(IF(LEN(INDEX(PlansAndNotes!$B$6:$B$2005,ROW(A1362)-ROW($B$3)))=0,"",INDEX(PlansAndNotes!$B$6:$B$2005,ROW(A1362)-ROW($B$3))),"")</f>
        <v/>
      </c>
      <c r="C1362" s="361" t="str">
        <f t="shared" si="162"/>
        <v/>
      </c>
      <c r="D1362" s="361" t="str">
        <f>IFERROR(IF(LEN(C1362)&gt;0,IF(LEN(INDEX(TasksList!$C$6:$C$1005,MATCH(C1362,TasksList!$B$6:$B$1005,0),1))=0,"",INDEX(TasksList!$C$6:$C$1005,MATCH(C1362,TasksList!$B$6:$B$1005,0),1)),""),"")</f>
        <v/>
      </c>
      <c r="E1362" s="361" t="str">
        <f>IFERROR(IF(LEN(C1362)&gt;0,IF(LEN(INDEX(TasksList!$F$6:$F$1005,MATCH(C1362,TasksList!$B$6:$B$1005,0),1))=0,"not set!",INDEX(TasksList!$F$6:$F$1005,MATCH(C1362,TasksList!$B$6:$B$1005,0),1)),""),"")</f>
        <v/>
      </c>
      <c r="F1362" s="360" t="str">
        <f>IFERROR(IF(LEN(D1362)&gt;0,IF(LEN(INDEX(AdressBook!$D$6:$D$25,MATCH(D1362,AdressBook!$B$6:$B$25,0),1))=0,"",INDEX(AdressBook!$D$6:$D$25,MATCH(D1362,AdressBook!$B$6:$B$25,0),1)),""),"")</f>
        <v/>
      </c>
      <c r="G1362" s="361" t="str">
        <f>IFERROR(IF(LEN(INDEX(PlansAndNotes!$F$6:$F$2005,ROW(B1362)-ROW($C$3)))=0,"",INDEX(PlansAndNotes!$F$6:$F$2005,ROW(B1362)-ROW($C$3))),"")</f>
        <v/>
      </c>
      <c r="H1362" s="361" t="str">
        <f>IFERROR(IF(LEN(C1362)&gt;0,IF(LEN(INDEX(TasksList!$G$6:$G$1005,MATCH(C1362,TasksList!$B$6:$B$1005,0),1))=0,"",INDEX(TasksList!$G$6:$G$1005,MATCH(C1362,TasksList!$B$6:$B$1005,0),1)),""),"")</f>
        <v/>
      </c>
      <c r="I1362" s="381"/>
      <c r="J1362" s="400"/>
      <c r="K1362" s="400"/>
      <c r="L1362" s="179"/>
      <c r="M1362" s="381"/>
      <c r="N1362" s="362" t="str">
        <f>IFERROR(IF(LEN(INDEX(PlansAndNotes!$D$6:$D$4005,ROW(B1362)-ROW($C$3)))=0,"",INDEX(PlansAndNotes!$D$6:$D$4005,ROW(B1362)-ROW($C$3))),"")</f>
        <v/>
      </c>
      <c r="O1362" s="165" t="str">
        <f t="shared" si="163"/>
        <v/>
      </c>
      <c r="P1362" s="363" t="str">
        <f>IFERROR(IF(LEN(INDEX(PlansAndNotes!$E$6:$E$4005,ROW(B1362)-ROW($C$3)))=0,"",INDEX(PlansAndNotes!$E$6:$E$4005,ROW(B1362)-ROW($C$3))),"")</f>
        <v/>
      </c>
      <c r="Q1362" s="363" t="str">
        <f>IFERROR(IF(LEN(INDEX(PlansAndNotes!$G$6:$G$4005,ROW(B1362)-ROW($C$3)))=0,"",INDEX(PlansAndNotes!$G$6:$G$4005,ROW(B1362)-ROW($C$3))),"")</f>
        <v/>
      </c>
      <c r="R1362" s="361" t="str">
        <f>IFERROR(IF(LEN(D1362)&gt;0,IF(LEN(INDEX(AdressBook!$C$6:$C$25,MATCH(D1362,AdressBook!$B$6:$B$25,0),1))=0,"",INDEX(AdressBook!$C$6:$C$25,MATCH(D1362,AdressBook!$B$6:$B$25,0),1)),""),"")</f>
        <v/>
      </c>
      <c r="S1362" s="165">
        <f>IF(LEN(C1362)&gt;0,IFERROR(IF(MATCH(C1362,C1363:$C$4004,0)&gt;0,-1,ROW(S1362)-ROW($S$3)),ROW(S1362)-ROW($S$3)),-1)</f>
        <v>-1</v>
      </c>
      <c r="T1362" s="165">
        <f t="shared" si="164"/>
        <v>0</v>
      </c>
      <c r="U1362" s="165" t="str">
        <f t="shared" si="165"/>
        <v/>
      </c>
      <c r="V1362" s="165" t="str">
        <f>IFERROR(IF(OR(C1362="",S1362&lt;0),"",IF(SUBTOTAL(3,C1362:C1362)=0,-1,SUBTOTAL(3,$C$4:C1362))),"")</f>
        <v/>
      </c>
      <c r="W1362" s="156" t="str">
        <f t="array" ref="W1362">IF(LEN(C1362)&gt;0,IFERROR(IF(MATCH(C1362,$C$3:$C1361,0)&gt;0,N1362-INDEX($N$3:N1361,SUMPRODUCT(MAX(ROW($C$3:$C1361)*(C1362=$C$3:$C1361)))-2,1),""),""),"")</f>
        <v/>
      </c>
      <c r="X1362" s="156">
        <f t="shared" ca="1" si="166"/>
        <v>1</v>
      </c>
      <c r="Y1362" s="156">
        <f t="shared" ca="1" si="167"/>
        <v>1</v>
      </c>
    </row>
    <row r="1363" spans="2:25" hidden="1" x14ac:dyDescent="0.25">
      <c r="B1363" s="390" t="str">
        <f>IFERROR(IF(LEN(INDEX(PlansAndNotes!$B$6:$B$2005,ROW(A1363)-ROW($B$3)))=0,"",INDEX(PlansAndNotes!$B$6:$B$2005,ROW(A1363)-ROW($B$3))),"")</f>
        <v/>
      </c>
      <c r="C1363" s="361" t="str">
        <f t="shared" si="162"/>
        <v/>
      </c>
      <c r="D1363" s="361" t="str">
        <f>IFERROR(IF(LEN(C1363)&gt;0,IF(LEN(INDEX(TasksList!$C$6:$C$1005,MATCH(C1363,TasksList!$B$6:$B$1005,0),1))=0,"",INDEX(TasksList!$C$6:$C$1005,MATCH(C1363,TasksList!$B$6:$B$1005,0),1)),""),"")</f>
        <v/>
      </c>
      <c r="E1363" s="361" t="str">
        <f>IFERROR(IF(LEN(C1363)&gt;0,IF(LEN(INDEX(TasksList!$F$6:$F$1005,MATCH(C1363,TasksList!$B$6:$B$1005,0),1))=0,"not set!",INDEX(TasksList!$F$6:$F$1005,MATCH(C1363,TasksList!$B$6:$B$1005,0),1)),""),"")</f>
        <v/>
      </c>
      <c r="F1363" s="360" t="str">
        <f>IFERROR(IF(LEN(D1363)&gt;0,IF(LEN(INDEX(AdressBook!$D$6:$D$25,MATCH(D1363,AdressBook!$B$6:$B$25,0),1))=0,"",INDEX(AdressBook!$D$6:$D$25,MATCH(D1363,AdressBook!$B$6:$B$25,0),1)),""),"")</f>
        <v/>
      </c>
      <c r="G1363" s="361" t="str">
        <f>IFERROR(IF(LEN(INDEX(PlansAndNotes!$F$6:$F$2005,ROW(B1363)-ROW($C$3)))=0,"",INDEX(PlansAndNotes!$F$6:$F$2005,ROW(B1363)-ROW($C$3))),"")</f>
        <v/>
      </c>
      <c r="H1363" s="361" t="str">
        <f>IFERROR(IF(LEN(C1363)&gt;0,IF(LEN(INDEX(TasksList!$G$6:$G$1005,MATCH(C1363,TasksList!$B$6:$B$1005,0),1))=0,"",INDEX(TasksList!$G$6:$G$1005,MATCH(C1363,TasksList!$B$6:$B$1005,0),1)),""),"")</f>
        <v/>
      </c>
      <c r="I1363" s="381"/>
      <c r="J1363" s="400"/>
      <c r="K1363" s="400"/>
      <c r="L1363" s="179"/>
      <c r="M1363" s="381"/>
      <c r="N1363" s="362" t="str">
        <f>IFERROR(IF(LEN(INDEX(PlansAndNotes!$D$6:$D$4005,ROW(B1363)-ROW($C$3)))=0,"",INDEX(PlansAndNotes!$D$6:$D$4005,ROW(B1363)-ROW($C$3))),"")</f>
        <v/>
      </c>
      <c r="O1363" s="165" t="str">
        <f t="shared" si="163"/>
        <v/>
      </c>
      <c r="P1363" s="363" t="str">
        <f>IFERROR(IF(LEN(INDEX(PlansAndNotes!$E$6:$E$4005,ROW(B1363)-ROW($C$3)))=0,"",INDEX(PlansAndNotes!$E$6:$E$4005,ROW(B1363)-ROW($C$3))),"")</f>
        <v/>
      </c>
      <c r="Q1363" s="363" t="str">
        <f>IFERROR(IF(LEN(INDEX(PlansAndNotes!$G$6:$G$4005,ROW(B1363)-ROW($C$3)))=0,"",INDEX(PlansAndNotes!$G$6:$G$4005,ROW(B1363)-ROW($C$3))),"")</f>
        <v/>
      </c>
      <c r="R1363" s="361" t="str">
        <f>IFERROR(IF(LEN(D1363)&gt;0,IF(LEN(INDEX(AdressBook!$C$6:$C$25,MATCH(D1363,AdressBook!$B$6:$B$25,0),1))=0,"",INDEX(AdressBook!$C$6:$C$25,MATCH(D1363,AdressBook!$B$6:$B$25,0),1)),""),"")</f>
        <v/>
      </c>
      <c r="S1363" s="165">
        <f>IF(LEN(C1363)&gt;0,IFERROR(IF(MATCH(C1363,C1364:$C$4004,0)&gt;0,-1,ROW(S1363)-ROW($S$3)),ROW(S1363)-ROW($S$3)),-1)</f>
        <v>-1</v>
      </c>
      <c r="T1363" s="165">
        <f t="shared" si="164"/>
        <v>0</v>
      </c>
      <c r="U1363" s="165" t="str">
        <f t="shared" si="165"/>
        <v/>
      </c>
      <c r="V1363" s="165" t="str">
        <f>IFERROR(IF(OR(C1363="",S1363&lt;0),"",IF(SUBTOTAL(3,C1363:C1363)=0,-1,SUBTOTAL(3,$C$4:C1363))),"")</f>
        <v/>
      </c>
      <c r="W1363" s="156" t="str">
        <f t="array" ref="W1363">IF(LEN(C1363)&gt;0,IFERROR(IF(MATCH(C1363,$C$3:$C1362,0)&gt;0,N1363-INDEX($N$3:N1362,SUMPRODUCT(MAX(ROW($C$3:$C1362)*(C1363=$C$3:$C1362)))-2,1),""),""),"")</f>
        <v/>
      </c>
      <c r="X1363" s="156">
        <f t="shared" ca="1" si="166"/>
        <v>1</v>
      </c>
      <c r="Y1363" s="156">
        <f t="shared" ca="1" si="167"/>
        <v>1</v>
      </c>
    </row>
    <row r="1364" spans="2:25" hidden="1" x14ac:dyDescent="0.25">
      <c r="B1364" s="390" t="str">
        <f>IFERROR(IF(LEN(INDEX(PlansAndNotes!$B$6:$B$2005,ROW(A1364)-ROW($B$3)))=0,"",INDEX(PlansAndNotes!$B$6:$B$2005,ROW(A1364)-ROW($B$3))),"")</f>
        <v/>
      </c>
      <c r="C1364" s="361" t="str">
        <f t="shared" si="162"/>
        <v/>
      </c>
      <c r="D1364" s="361" t="str">
        <f>IFERROR(IF(LEN(C1364)&gt;0,IF(LEN(INDEX(TasksList!$C$6:$C$1005,MATCH(C1364,TasksList!$B$6:$B$1005,0),1))=0,"",INDEX(TasksList!$C$6:$C$1005,MATCH(C1364,TasksList!$B$6:$B$1005,0),1)),""),"")</f>
        <v/>
      </c>
      <c r="E1364" s="361" t="str">
        <f>IFERROR(IF(LEN(C1364)&gt;0,IF(LEN(INDEX(TasksList!$F$6:$F$1005,MATCH(C1364,TasksList!$B$6:$B$1005,0),1))=0,"not set!",INDEX(TasksList!$F$6:$F$1005,MATCH(C1364,TasksList!$B$6:$B$1005,0),1)),""),"")</f>
        <v/>
      </c>
      <c r="F1364" s="360" t="str">
        <f>IFERROR(IF(LEN(D1364)&gt;0,IF(LEN(INDEX(AdressBook!$D$6:$D$25,MATCH(D1364,AdressBook!$B$6:$B$25,0),1))=0,"",INDEX(AdressBook!$D$6:$D$25,MATCH(D1364,AdressBook!$B$6:$B$25,0),1)),""),"")</f>
        <v/>
      </c>
      <c r="G1364" s="361" t="str">
        <f>IFERROR(IF(LEN(INDEX(PlansAndNotes!$F$6:$F$2005,ROW(B1364)-ROW($C$3)))=0,"",INDEX(PlansAndNotes!$F$6:$F$2005,ROW(B1364)-ROW($C$3))),"")</f>
        <v/>
      </c>
      <c r="H1364" s="361" t="str">
        <f>IFERROR(IF(LEN(C1364)&gt;0,IF(LEN(INDEX(TasksList!$G$6:$G$1005,MATCH(C1364,TasksList!$B$6:$B$1005,0),1))=0,"",INDEX(TasksList!$G$6:$G$1005,MATCH(C1364,TasksList!$B$6:$B$1005,0),1)),""),"")</f>
        <v/>
      </c>
      <c r="I1364" s="381"/>
      <c r="J1364" s="400"/>
      <c r="K1364" s="400"/>
      <c r="L1364" s="179"/>
      <c r="M1364" s="381"/>
      <c r="N1364" s="362" t="str">
        <f>IFERROR(IF(LEN(INDEX(PlansAndNotes!$D$6:$D$4005,ROW(B1364)-ROW($C$3)))=0,"",INDEX(PlansAndNotes!$D$6:$D$4005,ROW(B1364)-ROW($C$3))),"")</f>
        <v/>
      </c>
      <c r="O1364" s="165" t="str">
        <f t="shared" si="163"/>
        <v/>
      </c>
      <c r="P1364" s="363" t="str">
        <f>IFERROR(IF(LEN(INDEX(PlansAndNotes!$E$6:$E$4005,ROW(B1364)-ROW($C$3)))=0,"",INDEX(PlansAndNotes!$E$6:$E$4005,ROW(B1364)-ROW($C$3))),"")</f>
        <v/>
      </c>
      <c r="Q1364" s="363" t="str">
        <f>IFERROR(IF(LEN(INDEX(PlansAndNotes!$G$6:$G$4005,ROW(B1364)-ROW($C$3)))=0,"",INDEX(PlansAndNotes!$G$6:$G$4005,ROW(B1364)-ROW($C$3))),"")</f>
        <v/>
      </c>
      <c r="R1364" s="361" t="str">
        <f>IFERROR(IF(LEN(D1364)&gt;0,IF(LEN(INDEX(AdressBook!$C$6:$C$25,MATCH(D1364,AdressBook!$B$6:$B$25,0),1))=0,"",INDEX(AdressBook!$C$6:$C$25,MATCH(D1364,AdressBook!$B$6:$B$25,0),1)),""),"")</f>
        <v/>
      </c>
      <c r="S1364" s="165">
        <f>IF(LEN(C1364)&gt;0,IFERROR(IF(MATCH(C1364,C1365:$C$4004,0)&gt;0,-1,ROW(S1364)-ROW($S$3)),ROW(S1364)-ROW($S$3)),-1)</f>
        <v>-1</v>
      </c>
      <c r="T1364" s="165">
        <f t="shared" si="164"/>
        <v>0</v>
      </c>
      <c r="U1364" s="165" t="str">
        <f t="shared" si="165"/>
        <v/>
      </c>
      <c r="V1364" s="165" t="str">
        <f>IFERROR(IF(OR(C1364="",S1364&lt;0),"",IF(SUBTOTAL(3,C1364:C1364)=0,-1,SUBTOTAL(3,$C$4:C1364))),"")</f>
        <v/>
      </c>
      <c r="W1364" s="156" t="str">
        <f t="array" ref="W1364">IF(LEN(C1364)&gt;0,IFERROR(IF(MATCH(C1364,$C$3:$C1363,0)&gt;0,N1364-INDEX($N$3:N1363,SUMPRODUCT(MAX(ROW($C$3:$C1363)*(C1364=$C$3:$C1363)))-2,1),""),""),"")</f>
        <v/>
      </c>
      <c r="X1364" s="156">
        <f t="shared" ca="1" si="166"/>
        <v>1</v>
      </c>
      <c r="Y1364" s="156">
        <f t="shared" ca="1" si="167"/>
        <v>1</v>
      </c>
    </row>
    <row r="1365" spans="2:25" hidden="1" x14ac:dyDescent="0.25">
      <c r="B1365" s="390" t="str">
        <f>IFERROR(IF(LEN(INDEX(PlansAndNotes!$B$6:$B$2005,ROW(A1365)-ROW($B$3)))=0,"",INDEX(PlansAndNotes!$B$6:$B$2005,ROW(A1365)-ROW($B$3))),"")</f>
        <v/>
      </c>
      <c r="C1365" s="361" t="str">
        <f t="shared" si="162"/>
        <v/>
      </c>
      <c r="D1365" s="361" t="str">
        <f>IFERROR(IF(LEN(C1365)&gt;0,IF(LEN(INDEX(TasksList!$C$6:$C$1005,MATCH(C1365,TasksList!$B$6:$B$1005,0),1))=0,"",INDEX(TasksList!$C$6:$C$1005,MATCH(C1365,TasksList!$B$6:$B$1005,0),1)),""),"")</f>
        <v/>
      </c>
      <c r="E1365" s="361" t="str">
        <f>IFERROR(IF(LEN(C1365)&gt;0,IF(LEN(INDEX(TasksList!$F$6:$F$1005,MATCH(C1365,TasksList!$B$6:$B$1005,0),1))=0,"not set!",INDEX(TasksList!$F$6:$F$1005,MATCH(C1365,TasksList!$B$6:$B$1005,0),1)),""),"")</f>
        <v/>
      </c>
      <c r="F1365" s="360" t="str">
        <f>IFERROR(IF(LEN(D1365)&gt;0,IF(LEN(INDEX(AdressBook!$D$6:$D$25,MATCH(D1365,AdressBook!$B$6:$B$25,0),1))=0,"",INDEX(AdressBook!$D$6:$D$25,MATCH(D1365,AdressBook!$B$6:$B$25,0),1)),""),"")</f>
        <v/>
      </c>
      <c r="G1365" s="361" t="str">
        <f>IFERROR(IF(LEN(INDEX(PlansAndNotes!$F$6:$F$2005,ROW(B1365)-ROW($C$3)))=0,"",INDEX(PlansAndNotes!$F$6:$F$2005,ROW(B1365)-ROW($C$3))),"")</f>
        <v/>
      </c>
      <c r="H1365" s="361" t="str">
        <f>IFERROR(IF(LEN(C1365)&gt;0,IF(LEN(INDEX(TasksList!$G$6:$G$1005,MATCH(C1365,TasksList!$B$6:$B$1005,0),1))=0,"",INDEX(TasksList!$G$6:$G$1005,MATCH(C1365,TasksList!$B$6:$B$1005,0),1)),""),"")</f>
        <v/>
      </c>
      <c r="I1365" s="381"/>
      <c r="J1365" s="400"/>
      <c r="K1365" s="400"/>
      <c r="L1365" s="179"/>
      <c r="M1365" s="381"/>
      <c r="N1365" s="362" t="str">
        <f>IFERROR(IF(LEN(INDEX(PlansAndNotes!$D$6:$D$4005,ROW(B1365)-ROW($C$3)))=0,"",INDEX(PlansAndNotes!$D$6:$D$4005,ROW(B1365)-ROW($C$3))),"")</f>
        <v/>
      </c>
      <c r="O1365" s="165" t="str">
        <f t="shared" si="163"/>
        <v/>
      </c>
      <c r="P1365" s="363" t="str">
        <f>IFERROR(IF(LEN(INDEX(PlansAndNotes!$E$6:$E$4005,ROW(B1365)-ROW($C$3)))=0,"",INDEX(PlansAndNotes!$E$6:$E$4005,ROW(B1365)-ROW($C$3))),"")</f>
        <v/>
      </c>
      <c r="Q1365" s="363" t="str">
        <f>IFERROR(IF(LEN(INDEX(PlansAndNotes!$G$6:$G$4005,ROW(B1365)-ROW($C$3)))=0,"",INDEX(PlansAndNotes!$G$6:$G$4005,ROW(B1365)-ROW($C$3))),"")</f>
        <v/>
      </c>
      <c r="R1365" s="361" t="str">
        <f>IFERROR(IF(LEN(D1365)&gt;0,IF(LEN(INDEX(AdressBook!$C$6:$C$25,MATCH(D1365,AdressBook!$B$6:$B$25,0),1))=0,"",INDEX(AdressBook!$C$6:$C$25,MATCH(D1365,AdressBook!$B$6:$B$25,0),1)),""),"")</f>
        <v/>
      </c>
      <c r="S1365" s="165">
        <f>IF(LEN(C1365)&gt;0,IFERROR(IF(MATCH(C1365,C1366:$C$4004,0)&gt;0,-1,ROW(S1365)-ROW($S$3)),ROW(S1365)-ROW($S$3)),-1)</f>
        <v>-1</v>
      </c>
      <c r="T1365" s="165">
        <f t="shared" si="164"/>
        <v>0</v>
      </c>
      <c r="U1365" s="165" t="str">
        <f t="shared" si="165"/>
        <v/>
      </c>
      <c r="V1365" s="165" t="str">
        <f>IFERROR(IF(OR(C1365="",S1365&lt;0),"",IF(SUBTOTAL(3,C1365:C1365)=0,-1,SUBTOTAL(3,$C$4:C1365))),"")</f>
        <v/>
      </c>
      <c r="W1365" s="156" t="str">
        <f t="array" ref="W1365">IF(LEN(C1365)&gt;0,IFERROR(IF(MATCH(C1365,$C$3:$C1364,0)&gt;0,N1365-INDEX($N$3:N1364,SUMPRODUCT(MAX(ROW($C$3:$C1364)*(C1365=$C$3:$C1364)))-2,1),""),""),"")</f>
        <v/>
      </c>
      <c r="X1365" s="156">
        <f t="shared" ca="1" si="166"/>
        <v>1</v>
      </c>
      <c r="Y1365" s="156">
        <f t="shared" ca="1" si="167"/>
        <v>1</v>
      </c>
    </row>
    <row r="1366" spans="2:25" hidden="1" x14ac:dyDescent="0.25">
      <c r="B1366" s="390" t="str">
        <f>IFERROR(IF(LEN(INDEX(PlansAndNotes!$B$6:$B$2005,ROW(A1366)-ROW($B$3)))=0,"",INDEX(PlansAndNotes!$B$6:$B$2005,ROW(A1366)-ROW($B$3))),"")</f>
        <v/>
      </c>
      <c r="C1366" s="361" t="str">
        <f t="shared" si="162"/>
        <v/>
      </c>
      <c r="D1366" s="361" t="str">
        <f>IFERROR(IF(LEN(C1366)&gt;0,IF(LEN(INDEX(TasksList!$C$6:$C$1005,MATCH(C1366,TasksList!$B$6:$B$1005,0),1))=0,"",INDEX(TasksList!$C$6:$C$1005,MATCH(C1366,TasksList!$B$6:$B$1005,0),1)),""),"")</f>
        <v/>
      </c>
      <c r="E1366" s="361" t="str">
        <f>IFERROR(IF(LEN(C1366)&gt;0,IF(LEN(INDEX(TasksList!$F$6:$F$1005,MATCH(C1366,TasksList!$B$6:$B$1005,0),1))=0,"not set!",INDEX(TasksList!$F$6:$F$1005,MATCH(C1366,TasksList!$B$6:$B$1005,0),1)),""),"")</f>
        <v/>
      </c>
      <c r="F1366" s="360" t="str">
        <f>IFERROR(IF(LEN(D1366)&gt;0,IF(LEN(INDEX(AdressBook!$D$6:$D$25,MATCH(D1366,AdressBook!$B$6:$B$25,0),1))=0,"",INDEX(AdressBook!$D$6:$D$25,MATCH(D1366,AdressBook!$B$6:$B$25,0),1)),""),"")</f>
        <v/>
      </c>
      <c r="G1366" s="361" t="str">
        <f>IFERROR(IF(LEN(INDEX(PlansAndNotes!$F$6:$F$2005,ROW(B1366)-ROW($C$3)))=0,"",INDEX(PlansAndNotes!$F$6:$F$2005,ROW(B1366)-ROW($C$3))),"")</f>
        <v/>
      </c>
      <c r="H1366" s="361" t="str">
        <f>IFERROR(IF(LEN(C1366)&gt;0,IF(LEN(INDEX(TasksList!$G$6:$G$1005,MATCH(C1366,TasksList!$B$6:$B$1005,0),1))=0,"",INDEX(TasksList!$G$6:$G$1005,MATCH(C1366,TasksList!$B$6:$B$1005,0),1)),""),"")</f>
        <v/>
      </c>
      <c r="I1366" s="381"/>
      <c r="J1366" s="400"/>
      <c r="K1366" s="400"/>
      <c r="L1366" s="179"/>
      <c r="M1366" s="381"/>
      <c r="N1366" s="362" t="str">
        <f>IFERROR(IF(LEN(INDEX(PlansAndNotes!$D$6:$D$4005,ROW(B1366)-ROW($C$3)))=0,"",INDEX(PlansAndNotes!$D$6:$D$4005,ROW(B1366)-ROW($C$3))),"")</f>
        <v/>
      </c>
      <c r="O1366" s="165" t="str">
        <f t="shared" si="163"/>
        <v/>
      </c>
      <c r="P1366" s="363" t="str">
        <f>IFERROR(IF(LEN(INDEX(PlansAndNotes!$E$6:$E$4005,ROW(B1366)-ROW($C$3)))=0,"",INDEX(PlansAndNotes!$E$6:$E$4005,ROW(B1366)-ROW($C$3))),"")</f>
        <v/>
      </c>
      <c r="Q1366" s="363" t="str">
        <f>IFERROR(IF(LEN(INDEX(PlansAndNotes!$G$6:$G$4005,ROW(B1366)-ROW($C$3)))=0,"",INDEX(PlansAndNotes!$G$6:$G$4005,ROW(B1366)-ROW($C$3))),"")</f>
        <v/>
      </c>
      <c r="R1366" s="361" t="str">
        <f>IFERROR(IF(LEN(D1366)&gt;0,IF(LEN(INDEX(AdressBook!$C$6:$C$25,MATCH(D1366,AdressBook!$B$6:$B$25,0),1))=0,"",INDEX(AdressBook!$C$6:$C$25,MATCH(D1366,AdressBook!$B$6:$B$25,0),1)),""),"")</f>
        <v/>
      </c>
      <c r="S1366" s="165">
        <f>IF(LEN(C1366)&gt;0,IFERROR(IF(MATCH(C1366,C1367:$C$4004,0)&gt;0,-1,ROW(S1366)-ROW($S$3)),ROW(S1366)-ROW($S$3)),-1)</f>
        <v>-1</v>
      </c>
      <c r="T1366" s="165">
        <f t="shared" si="164"/>
        <v>0</v>
      </c>
      <c r="U1366" s="165" t="str">
        <f t="shared" si="165"/>
        <v/>
      </c>
      <c r="V1366" s="165" t="str">
        <f>IFERROR(IF(OR(C1366="",S1366&lt;0),"",IF(SUBTOTAL(3,C1366:C1366)=0,-1,SUBTOTAL(3,$C$4:C1366))),"")</f>
        <v/>
      </c>
      <c r="W1366" s="156" t="str">
        <f t="array" ref="W1366">IF(LEN(C1366)&gt;0,IFERROR(IF(MATCH(C1366,$C$3:$C1365,0)&gt;0,N1366-INDEX($N$3:N1365,SUMPRODUCT(MAX(ROW($C$3:$C1365)*(C1366=$C$3:$C1365)))-2,1),""),""),"")</f>
        <v/>
      </c>
      <c r="X1366" s="156">
        <f t="shared" ca="1" si="166"/>
        <v>1</v>
      </c>
      <c r="Y1366" s="156">
        <f t="shared" ca="1" si="167"/>
        <v>1</v>
      </c>
    </row>
    <row r="1367" spans="2:25" hidden="1" x14ac:dyDescent="0.25">
      <c r="B1367" s="390" t="str">
        <f>IFERROR(IF(LEN(INDEX(PlansAndNotes!$B$6:$B$2005,ROW(A1367)-ROW($B$3)))=0,"",INDEX(PlansAndNotes!$B$6:$B$2005,ROW(A1367)-ROW($B$3))),"")</f>
        <v/>
      </c>
      <c r="C1367" s="361" t="str">
        <f t="shared" si="162"/>
        <v/>
      </c>
      <c r="D1367" s="361" t="str">
        <f>IFERROR(IF(LEN(C1367)&gt;0,IF(LEN(INDEX(TasksList!$C$6:$C$1005,MATCH(C1367,TasksList!$B$6:$B$1005,0),1))=0,"",INDEX(TasksList!$C$6:$C$1005,MATCH(C1367,TasksList!$B$6:$B$1005,0),1)),""),"")</f>
        <v/>
      </c>
      <c r="E1367" s="361" t="str">
        <f>IFERROR(IF(LEN(C1367)&gt;0,IF(LEN(INDEX(TasksList!$F$6:$F$1005,MATCH(C1367,TasksList!$B$6:$B$1005,0),1))=0,"not set!",INDEX(TasksList!$F$6:$F$1005,MATCH(C1367,TasksList!$B$6:$B$1005,0),1)),""),"")</f>
        <v/>
      </c>
      <c r="F1367" s="360" t="str">
        <f>IFERROR(IF(LEN(D1367)&gt;0,IF(LEN(INDEX(AdressBook!$D$6:$D$25,MATCH(D1367,AdressBook!$B$6:$B$25,0),1))=0,"",INDEX(AdressBook!$D$6:$D$25,MATCH(D1367,AdressBook!$B$6:$B$25,0),1)),""),"")</f>
        <v/>
      </c>
      <c r="G1367" s="361" t="str">
        <f>IFERROR(IF(LEN(INDEX(PlansAndNotes!$F$6:$F$2005,ROW(B1367)-ROW($C$3)))=0,"",INDEX(PlansAndNotes!$F$6:$F$2005,ROW(B1367)-ROW($C$3))),"")</f>
        <v/>
      </c>
      <c r="H1367" s="361" t="str">
        <f>IFERROR(IF(LEN(C1367)&gt;0,IF(LEN(INDEX(TasksList!$G$6:$G$1005,MATCH(C1367,TasksList!$B$6:$B$1005,0),1))=0,"",INDEX(TasksList!$G$6:$G$1005,MATCH(C1367,TasksList!$B$6:$B$1005,0),1)),""),"")</f>
        <v/>
      </c>
      <c r="I1367" s="381"/>
      <c r="J1367" s="400"/>
      <c r="K1367" s="400"/>
      <c r="L1367" s="179"/>
      <c r="M1367" s="381"/>
      <c r="N1367" s="362" t="str">
        <f>IFERROR(IF(LEN(INDEX(PlansAndNotes!$D$6:$D$4005,ROW(B1367)-ROW($C$3)))=0,"",INDEX(PlansAndNotes!$D$6:$D$4005,ROW(B1367)-ROW($C$3))),"")</f>
        <v/>
      </c>
      <c r="O1367" s="165" t="str">
        <f t="shared" si="163"/>
        <v/>
      </c>
      <c r="P1367" s="363" t="str">
        <f>IFERROR(IF(LEN(INDEX(PlansAndNotes!$E$6:$E$4005,ROW(B1367)-ROW($C$3)))=0,"",INDEX(PlansAndNotes!$E$6:$E$4005,ROW(B1367)-ROW($C$3))),"")</f>
        <v/>
      </c>
      <c r="Q1367" s="363" t="str">
        <f>IFERROR(IF(LEN(INDEX(PlansAndNotes!$G$6:$G$4005,ROW(B1367)-ROW($C$3)))=0,"",INDEX(PlansAndNotes!$G$6:$G$4005,ROW(B1367)-ROW($C$3))),"")</f>
        <v/>
      </c>
      <c r="R1367" s="361" t="str">
        <f>IFERROR(IF(LEN(D1367)&gt;0,IF(LEN(INDEX(AdressBook!$C$6:$C$25,MATCH(D1367,AdressBook!$B$6:$B$25,0),1))=0,"",INDEX(AdressBook!$C$6:$C$25,MATCH(D1367,AdressBook!$B$6:$B$25,0),1)),""),"")</f>
        <v/>
      </c>
      <c r="S1367" s="165">
        <f>IF(LEN(C1367)&gt;0,IFERROR(IF(MATCH(C1367,C1368:$C$4004,0)&gt;0,-1,ROW(S1367)-ROW($S$3)),ROW(S1367)-ROW($S$3)),-1)</f>
        <v>-1</v>
      </c>
      <c r="T1367" s="165">
        <f t="shared" si="164"/>
        <v>0</v>
      </c>
      <c r="U1367" s="165" t="str">
        <f t="shared" si="165"/>
        <v/>
      </c>
      <c r="V1367" s="165" t="str">
        <f>IFERROR(IF(OR(C1367="",S1367&lt;0),"",IF(SUBTOTAL(3,C1367:C1367)=0,-1,SUBTOTAL(3,$C$4:C1367))),"")</f>
        <v/>
      </c>
      <c r="W1367" s="156" t="str">
        <f t="array" ref="W1367">IF(LEN(C1367)&gt;0,IFERROR(IF(MATCH(C1367,$C$3:$C1366,0)&gt;0,N1367-INDEX($N$3:N1366,SUMPRODUCT(MAX(ROW($C$3:$C1366)*(C1367=$C$3:$C1366)))-2,1),""),""),"")</f>
        <v/>
      </c>
      <c r="X1367" s="156">
        <f t="shared" ca="1" si="166"/>
        <v>1</v>
      </c>
      <c r="Y1367" s="156">
        <f t="shared" ca="1" si="167"/>
        <v>1</v>
      </c>
    </row>
    <row r="1368" spans="2:25" hidden="1" x14ac:dyDescent="0.25">
      <c r="B1368" s="390" t="str">
        <f>IFERROR(IF(LEN(INDEX(PlansAndNotes!$B$6:$B$2005,ROW(A1368)-ROW($B$3)))=0,"",INDEX(PlansAndNotes!$B$6:$B$2005,ROW(A1368)-ROW($B$3))),"")</f>
        <v/>
      </c>
      <c r="C1368" s="361" t="str">
        <f t="shared" si="162"/>
        <v/>
      </c>
      <c r="D1368" s="361" t="str">
        <f>IFERROR(IF(LEN(C1368)&gt;0,IF(LEN(INDEX(TasksList!$C$6:$C$1005,MATCH(C1368,TasksList!$B$6:$B$1005,0),1))=0,"",INDEX(TasksList!$C$6:$C$1005,MATCH(C1368,TasksList!$B$6:$B$1005,0),1)),""),"")</f>
        <v/>
      </c>
      <c r="E1368" s="361" t="str">
        <f>IFERROR(IF(LEN(C1368)&gt;0,IF(LEN(INDEX(TasksList!$F$6:$F$1005,MATCH(C1368,TasksList!$B$6:$B$1005,0),1))=0,"not set!",INDEX(TasksList!$F$6:$F$1005,MATCH(C1368,TasksList!$B$6:$B$1005,0),1)),""),"")</f>
        <v/>
      </c>
      <c r="F1368" s="360" t="str">
        <f>IFERROR(IF(LEN(D1368)&gt;0,IF(LEN(INDEX(AdressBook!$D$6:$D$25,MATCH(D1368,AdressBook!$B$6:$B$25,0),1))=0,"",INDEX(AdressBook!$D$6:$D$25,MATCH(D1368,AdressBook!$B$6:$B$25,0),1)),""),"")</f>
        <v/>
      </c>
      <c r="G1368" s="361" t="str">
        <f>IFERROR(IF(LEN(INDEX(PlansAndNotes!$F$6:$F$2005,ROW(B1368)-ROW($C$3)))=0,"",INDEX(PlansAndNotes!$F$6:$F$2005,ROW(B1368)-ROW($C$3))),"")</f>
        <v/>
      </c>
      <c r="H1368" s="361" t="str">
        <f>IFERROR(IF(LEN(C1368)&gt;0,IF(LEN(INDEX(TasksList!$G$6:$G$1005,MATCH(C1368,TasksList!$B$6:$B$1005,0),1))=0,"",INDEX(TasksList!$G$6:$G$1005,MATCH(C1368,TasksList!$B$6:$B$1005,0),1)),""),"")</f>
        <v/>
      </c>
      <c r="I1368" s="381"/>
      <c r="J1368" s="400"/>
      <c r="K1368" s="400"/>
      <c r="L1368" s="179"/>
      <c r="M1368" s="381"/>
      <c r="N1368" s="362" t="str">
        <f>IFERROR(IF(LEN(INDEX(PlansAndNotes!$D$6:$D$4005,ROW(B1368)-ROW($C$3)))=0,"",INDEX(PlansAndNotes!$D$6:$D$4005,ROW(B1368)-ROW($C$3))),"")</f>
        <v/>
      </c>
      <c r="O1368" s="165" t="str">
        <f t="shared" si="163"/>
        <v/>
      </c>
      <c r="P1368" s="363" t="str">
        <f>IFERROR(IF(LEN(INDEX(PlansAndNotes!$E$6:$E$4005,ROW(B1368)-ROW($C$3)))=0,"",INDEX(PlansAndNotes!$E$6:$E$4005,ROW(B1368)-ROW($C$3))),"")</f>
        <v/>
      </c>
      <c r="Q1368" s="363" t="str">
        <f>IFERROR(IF(LEN(INDEX(PlansAndNotes!$G$6:$G$4005,ROW(B1368)-ROW($C$3)))=0,"",INDEX(PlansAndNotes!$G$6:$G$4005,ROW(B1368)-ROW($C$3))),"")</f>
        <v/>
      </c>
      <c r="R1368" s="361" t="str">
        <f>IFERROR(IF(LEN(D1368)&gt;0,IF(LEN(INDEX(AdressBook!$C$6:$C$25,MATCH(D1368,AdressBook!$B$6:$B$25,0),1))=0,"",INDEX(AdressBook!$C$6:$C$25,MATCH(D1368,AdressBook!$B$6:$B$25,0),1)),""),"")</f>
        <v/>
      </c>
      <c r="S1368" s="165">
        <f>IF(LEN(C1368)&gt;0,IFERROR(IF(MATCH(C1368,C1369:$C$4004,0)&gt;0,-1,ROW(S1368)-ROW($S$3)),ROW(S1368)-ROW($S$3)),-1)</f>
        <v>-1</v>
      </c>
      <c r="T1368" s="165">
        <f t="shared" si="164"/>
        <v>0</v>
      </c>
      <c r="U1368" s="165" t="str">
        <f t="shared" si="165"/>
        <v/>
      </c>
      <c r="V1368" s="165" t="str">
        <f>IFERROR(IF(OR(C1368="",S1368&lt;0),"",IF(SUBTOTAL(3,C1368:C1368)=0,-1,SUBTOTAL(3,$C$4:C1368))),"")</f>
        <v/>
      </c>
      <c r="W1368" s="156" t="str">
        <f t="array" ref="W1368">IF(LEN(C1368)&gt;0,IFERROR(IF(MATCH(C1368,$C$3:$C1367,0)&gt;0,N1368-INDEX($N$3:N1367,SUMPRODUCT(MAX(ROW($C$3:$C1367)*(C1368=$C$3:$C1367)))-2,1),""),""),"")</f>
        <v/>
      </c>
      <c r="X1368" s="156">
        <f t="shared" ca="1" si="166"/>
        <v>1</v>
      </c>
      <c r="Y1368" s="156">
        <f t="shared" ca="1" si="167"/>
        <v>1</v>
      </c>
    </row>
    <row r="1369" spans="2:25" hidden="1" x14ac:dyDescent="0.25">
      <c r="B1369" s="390" t="str">
        <f>IFERROR(IF(LEN(INDEX(PlansAndNotes!$B$6:$B$2005,ROW(A1369)-ROW($B$3)))=0,"",INDEX(PlansAndNotes!$B$6:$B$2005,ROW(A1369)-ROW($B$3))),"")</f>
        <v/>
      </c>
      <c r="C1369" s="361" t="str">
        <f t="shared" si="162"/>
        <v/>
      </c>
      <c r="D1369" s="361" t="str">
        <f>IFERROR(IF(LEN(C1369)&gt;0,IF(LEN(INDEX(TasksList!$C$6:$C$1005,MATCH(C1369,TasksList!$B$6:$B$1005,0),1))=0,"",INDEX(TasksList!$C$6:$C$1005,MATCH(C1369,TasksList!$B$6:$B$1005,0),1)),""),"")</f>
        <v/>
      </c>
      <c r="E1369" s="361" t="str">
        <f>IFERROR(IF(LEN(C1369)&gt;0,IF(LEN(INDEX(TasksList!$F$6:$F$1005,MATCH(C1369,TasksList!$B$6:$B$1005,0),1))=0,"not set!",INDEX(TasksList!$F$6:$F$1005,MATCH(C1369,TasksList!$B$6:$B$1005,0),1)),""),"")</f>
        <v/>
      </c>
      <c r="F1369" s="360" t="str">
        <f>IFERROR(IF(LEN(D1369)&gt;0,IF(LEN(INDEX(AdressBook!$D$6:$D$25,MATCH(D1369,AdressBook!$B$6:$B$25,0),1))=0,"",INDEX(AdressBook!$D$6:$D$25,MATCH(D1369,AdressBook!$B$6:$B$25,0),1)),""),"")</f>
        <v/>
      </c>
      <c r="G1369" s="361" t="str">
        <f>IFERROR(IF(LEN(INDEX(PlansAndNotes!$F$6:$F$2005,ROW(B1369)-ROW($C$3)))=0,"",INDEX(PlansAndNotes!$F$6:$F$2005,ROW(B1369)-ROW($C$3))),"")</f>
        <v/>
      </c>
      <c r="H1369" s="361" t="str">
        <f>IFERROR(IF(LEN(C1369)&gt;0,IF(LEN(INDEX(TasksList!$G$6:$G$1005,MATCH(C1369,TasksList!$B$6:$B$1005,0),1))=0,"",INDEX(TasksList!$G$6:$G$1005,MATCH(C1369,TasksList!$B$6:$B$1005,0),1)),""),"")</f>
        <v/>
      </c>
      <c r="I1369" s="381"/>
      <c r="J1369" s="400"/>
      <c r="K1369" s="400"/>
      <c r="L1369" s="179"/>
      <c r="M1369" s="381"/>
      <c r="N1369" s="362" t="str">
        <f>IFERROR(IF(LEN(INDEX(PlansAndNotes!$D$6:$D$4005,ROW(B1369)-ROW($C$3)))=0,"",INDEX(PlansAndNotes!$D$6:$D$4005,ROW(B1369)-ROW($C$3))),"")</f>
        <v/>
      </c>
      <c r="O1369" s="165" t="str">
        <f t="shared" si="163"/>
        <v/>
      </c>
      <c r="P1369" s="363" t="str">
        <f>IFERROR(IF(LEN(INDEX(PlansAndNotes!$E$6:$E$4005,ROW(B1369)-ROW($C$3)))=0,"",INDEX(PlansAndNotes!$E$6:$E$4005,ROW(B1369)-ROW($C$3))),"")</f>
        <v/>
      </c>
      <c r="Q1369" s="363" t="str">
        <f>IFERROR(IF(LEN(INDEX(PlansAndNotes!$G$6:$G$4005,ROW(B1369)-ROW($C$3)))=0,"",INDEX(PlansAndNotes!$G$6:$G$4005,ROW(B1369)-ROW($C$3))),"")</f>
        <v/>
      </c>
      <c r="R1369" s="361" t="str">
        <f>IFERROR(IF(LEN(D1369)&gt;0,IF(LEN(INDEX(AdressBook!$C$6:$C$25,MATCH(D1369,AdressBook!$B$6:$B$25,0),1))=0,"",INDEX(AdressBook!$C$6:$C$25,MATCH(D1369,AdressBook!$B$6:$B$25,0),1)),""),"")</f>
        <v/>
      </c>
      <c r="S1369" s="165">
        <f>IF(LEN(C1369)&gt;0,IFERROR(IF(MATCH(C1369,C1370:$C$4004,0)&gt;0,-1,ROW(S1369)-ROW($S$3)),ROW(S1369)-ROW($S$3)),-1)</f>
        <v>-1</v>
      </c>
      <c r="T1369" s="165">
        <f t="shared" si="164"/>
        <v>0</v>
      </c>
      <c r="U1369" s="165" t="str">
        <f t="shared" si="165"/>
        <v/>
      </c>
      <c r="V1369" s="165" t="str">
        <f>IFERROR(IF(OR(C1369="",S1369&lt;0),"",IF(SUBTOTAL(3,C1369:C1369)=0,-1,SUBTOTAL(3,$C$4:C1369))),"")</f>
        <v/>
      </c>
      <c r="W1369" s="156" t="str">
        <f t="array" ref="W1369">IF(LEN(C1369)&gt;0,IFERROR(IF(MATCH(C1369,$C$3:$C1368,0)&gt;0,N1369-INDEX($N$3:N1368,SUMPRODUCT(MAX(ROW($C$3:$C1368)*(C1369=$C$3:$C1368)))-2,1),""),""),"")</f>
        <v/>
      </c>
      <c r="X1369" s="156">
        <f t="shared" ca="1" si="166"/>
        <v>1</v>
      </c>
      <c r="Y1369" s="156">
        <f t="shared" ca="1" si="167"/>
        <v>1</v>
      </c>
    </row>
    <row r="1370" spans="2:25" hidden="1" x14ac:dyDescent="0.25">
      <c r="B1370" s="390" t="str">
        <f>IFERROR(IF(LEN(INDEX(PlansAndNotes!$B$6:$B$2005,ROW(A1370)-ROW($B$3)))=0,"",INDEX(PlansAndNotes!$B$6:$B$2005,ROW(A1370)-ROW($B$3))),"")</f>
        <v/>
      </c>
      <c r="C1370" s="361" t="str">
        <f t="shared" si="162"/>
        <v/>
      </c>
      <c r="D1370" s="361" t="str">
        <f>IFERROR(IF(LEN(C1370)&gt;0,IF(LEN(INDEX(TasksList!$C$6:$C$1005,MATCH(C1370,TasksList!$B$6:$B$1005,0),1))=0,"",INDEX(TasksList!$C$6:$C$1005,MATCH(C1370,TasksList!$B$6:$B$1005,0),1)),""),"")</f>
        <v/>
      </c>
      <c r="E1370" s="361" t="str">
        <f>IFERROR(IF(LEN(C1370)&gt;0,IF(LEN(INDEX(TasksList!$F$6:$F$1005,MATCH(C1370,TasksList!$B$6:$B$1005,0),1))=0,"not set!",INDEX(TasksList!$F$6:$F$1005,MATCH(C1370,TasksList!$B$6:$B$1005,0),1)),""),"")</f>
        <v/>
      </c>
      <c r="F1370" s="360" t="str">
        <f>IFERROR(IF(LEN(D1370)&gt;0,IF(LEN(INDEX(AdressBook!$D$6:$D$25,MATCH(D1370,AdressBook!$B$6:$B$25,0),1))=0,"",INDEX(AdressBook!$D$6:$D$25,MATCH(D1370,AdressBook!$B$6:$B$25,0),1)),""),"")</f>
        <v/>
      </c>
      <c r="G1370" s="361" t="str">
        <f>IFERROR(IF(LEN(INDEX(PlansAndNotes!$F$6:$F$2005,ROW(B1370)-ROW($C$3)))=0,"",INDEX(PlansAndNotes!$F$6:$F$2005,ROW(B1370)-ROW($C$3))),"")</f>
        <v/>
      </c>
      <c r="H1370" s="361" t="str">
        <f>IFERROR(IF(LEN(C1370)&gt;0,IF(LEN(INDEX(TasksList!$G$6:$G$1005,MATCH(C1370,TasksList!$B$6:$B$1005,0),1))=0,"",INDEX(TasksList!$G$6:$G$1005,MATCH(C1370,TasksList!$B$6:$B$1005,0),1)),""),"")</f>
        <v/>
      </c>
      <c r="I1370" s="381"/>
      <c r="J1370" s="400"/>
      <c r="K1370" s="400"/>
      <c r="L1370" s="179"/>
      <c r="M1370" s="381"/>
      <c r="N1370" s="362" t="str">
        <f>IFERROR(IF(LEN(INDEX(PlansAndNotes!$D$6:$D$4005,ROW(B1370)-ROW($C$3)))=0,"",INDEX(PlansAndNotes!$D$6:$D$4005,ROW(B1370)-ROW($C$3))),"")</f>
        <v/>
      </c>
      <c r="O1370" s="165" t="str">
        <f t="shared" si="163"/>
        <v/>
      </c>
      <c r="P1370" s="363" t="str">
        <f>IFERROR(IF(LEN(INDEX(PlansAndNotes!$E$6:$E$4005,ROW(B1370)-ROW($C$3)))=0,"",INDEX(PlansAndNotes!$E$6:$E$4005,ROW(B1370)-ROW($C$3))),"")</f>
        <v/>
      </c>
      <c r="Q1370" s="363" t="str">
        <f>IFERROR(IF(LEN(INDEX(PlansAndNotes!$G$6:$G$4005,ROW(B1370)-ROW($C$3)))=0,"",INDEX(PlansAndNotes!$G$6:$G$4005,ROW(B1370)-ROW($C$3))),"")</f>
        <v/>
      </c>
      <c r="R1370" s="361" t="str">
        <f>IFERROR(IF(LEN(D1370)&gt;0,IF(LEN(INDEX(AdressBook!$C$6:$C$25,MATCH(D1370,AdressBook!$B$6:$B$25,0),1))=0,"",INDEX(AdressBook!$C$6:$C$25,MATCH(D1370,AdressBook!$B$6:$B$25,0),1)),""),"")</f>
        <v/>
      </c>
      <c r="S1370" s="165">
        <f>IF(LEN(C1370)&gt;0,IFERROR(IF(MATCH(C1370,C1371:$C$4004,0)&gt;0,-1,ROW(S1370)-ROW($S$3)),ROW(S1370)-ROW($S$3)),-1)</f>
        <v>-1</v>
      </c>
      <c r="T1370" s="165">
        <f t="shared" si="164"/>
        <v>0</v>
      </c>
      <c r="U1370" s="165" t="str">
        <f t="shared" si="165"/>
        <v/>
      </c>
      <c r="V1370" s="165" t="str">
        <f>IFERROR(IF(OR(C1370="",S1370&lt;0),"",IF(SUBTOTAL(3,C1370:C1370)=0,-1,SUBTOTAL(3,$C$4:C1370))),"")</f>
        <v/>
      </c>
      <c r="W1370" s="156" t="str">
        <f t="array" ref="W1370">IF(LEN(C1370)&gt;0,IFERROR(IF(MATCH(C1370,$C$3:$C1369,0)&gt;0,N1370-INDEX($N$3:N1369,SUMPRODUCT(MAX(ROW($C$3:$C1369)*(C1370=$C$3:$C1369)))-2,1),""),""),"")</f>
        <v/>
      </c>
      <c r="X1370" s="156">
        <f t="shared" ca="1" si="166"/>
        <v>1</v>
      </c>
      <c r="Y1370" s="156">
        <f t="shared" ca="1" si="167"/>
        <v>1</v>
      </c>
    </row>
    <row r="1371" spans="2:25" hidden="1" x14ac:dyDescent="0.25">
      <c r="B1371" s="390" t="str">
        <f>IFERROR(IF(LEN(INDEX(PlansAndNotes!$B$6:$B$2005,ROW(A1371)-ROW($B$3)))=0,"",INDEX(PlansAndNotes!$B$6:$B$2005,ROW(A1371)-ROW($B$3))),"")</f>
        <v/>
      </c>
      <c r="C1371" s="361" t="str">
        <f t="shared" si="162"/>
        <v/>
      </c>
      <c r="D1371" s="361" t="str">
        <f>IFERROR(IF(LEN(C1371)&gt;0,IF(LEN(INDEX(TasksList!$C$6:$C$1005,MATCH(C1371,TasksList!$B$6:$B$1005,0),1))=0,"",INDEX(TasksList!$C$6:$C$1005,MATCH(C1371,TasksList!$B$6:$B$1005,0),1)),""),"")</f>
        <v/>
      </c>
      <c r="E1371" s="361" t="str">
        <f>IFERROR(IF(LEN(C1371)&gt;0,IF(LEN(INDEX(TasksList!$F$6:$F$1005,MATCH(C1371,TasksList!$B$6:$B$1005,0),1))=0,"not set!",INDEX(TasksList!$F$6:$F$1005,MATCH(C1371,TasksList!$B$6:$B$1005,0),1)),""),"")</f>
        <v/>
      </c>
      <c r="F1371" s="360" t="str">
        <f>IFERROR(IF(LEN(D1371)&gt;0,IF(LEN(INDEX(AdressBook!$D$6:$D$25,MATCH(D1371,AdressBook!$B$6:$B$25,0),1))=0,"",INDEX(AdressBook!$D$6:$D$25,MATCH(D1371,AdressBook!$B$6:$B$25,0),1)),""),"")</f>
        <v/>
      </c>
      <c r="G1371" s="361" t="str">
        <f>IFERROR(IF(LEN(INDEX(PlansAndNotes!$F$6:$F$2005,ROW(B1371)-ROW($C$3)))=0,"",INDEX(PlansAndNotes!$F$6:$F$2005,ROW(B1371)-ROW($C$3))),"")</f>
        <v/>
      </c>
      <c r="H1371" s="361" t="str">
        <f>IFERROR(IF(LEN(C1371)&gt;0,IF(LEN(INDEX(TasksList!$G$6:$G$1005,MATCH(C1371,TasksList!$B$6:$B$1005,0),1))=0,"",INDEX(TasksList!$G$6:$G$1005,MATCH(C1371,TasksList!$B$6:$B$1005,0),1)),""),"")</f>
        <v/>
      </c>
      <c r="I1371" s="381"/>
      <c r="J1371" s="400"/>
      <c r="K1371" s="400"/>
      <c r="L1371" s="179"/>
      <c r="M1371" s="381"/>
      <c r="N1371" s="362" t="str">
        <f>IFERROR(IF(LEN(INDEX(PlansAndNotes!$D$6:$D$4005,ROW(B1371)-ROW($C$3)))=0,"",INDEX(PlansAndNotes!$D$6:$D$4005,ROW(B1371)-ROW($C$3))),"")</f>
        <v/>
      </c>
      <c r="O1371" s="165" t="str">
        <f t="shared" si="163"/>
        <v/>
      </c>
      <c r="P1371" s="363" t="str">
        <f>IFERROR(IF(LEN(INDEX(PlansAndNotes!$E$6:$E$4005,ROW(B1371)-ROW($C$3)))=0,"",INDEX(PlansAndNotes!$E$6:$E$4005,ROW(B1371)-ROW($C$3))),"")</f>
        <v/>
      </c>
      <c r="Q1371" s="363" t="str">
        <f>IFERROR(IF(LEN(INDEX(PlansAndNotes!$G$6:$G$4005,ROW(B1371)-ROW($C$3)))=0,"",INDEX(PlansAndNotes!$G$6:$G$4005,ROW(B1371)-ROW($C$3))),"")</f>
        <v/>
      </c>
      <c r="R1371" s="361" t="str">
        <f>IFERROR(IF(LEN(D1371)&gt;0,IF(LEN(INDEX(AdressBook!$C$6:$C$25,MATCH(D1371,AdressBook!$B$6:$B$25,0),1))=0,"",INDEX(AdressBook!$C$6:$C$25,MATCH(D1371,AdressBook!$B$6:$B$25,0),1)),""),"")</f>
        <v/>
      </c>
      <c r="S1371" s="165">
        <f>IF(LEN(C1371)&gt;0,IFERROR(IF(MATCH(C1371,C1372:$C$4004,0)&gt;0,-1,ROW(S1371)-ROW($S$3)),ROW(S1371)-ROW($S$3)),-1)</f>
        <v>-1</v>
      </c>
      <c r="T1371" s="165">
        <f t="shared" si="164"/>
        <v>0</v>
      </c>
      <c r="U1371" s="165" t="str">
        <f t="shared" si="165"/>
        <v/>
      </c>
      <c r="V1371" s="165" t="str">
        <f>IFERROR(IF(OR(C1371="",S1371&lt;0),"",IF(SUBTOTAL(3,C1371:C1371)=0,-1,SUBTOTAL(3,$C$4:C1371))),"")</f>
        <v/>
      </c>
      <c r="W1371" s="156" t="str">
        <f t="array" ref="W1371">IF(LEN(C1371)&gt;0,IFERROR(IF(MATCH(C1371,$C$3:$C1370,0)&gt;0,N1371-INDEX($N$3:N1370,SUMPRODUCT(MAX(ROW($C$3:$C1370)*(C1371=$C$3:$C1370)))-2,1),""),""),"")</f>
        <v/>
      </c>
      <c r="X1371" s="156">
        <f t="shared" ca="1" si="166"/>
        <v>1</v>
      </c>
      <c r="Y1371" s="156">
        <f t="shared" ca="1" si="167"/>
        <v>1</v>
      </c>
    </row>
    <row r="1372" spans="2:25" hidden="1" x14ac:dyDescent="0.25">
      <c r="B1372" s="390" t="str">
        <f>IFERROR(IF(LEN(INDEX(PlansAndNotes!$B$6:$B$2005,ROW(A1372)-ROW($B$3)))=0,"",INDEX(PlansAndNotes!$B$6:$B$2005,ROW(A1372)-ROW($B$3))),"")</f>
        <v/>
      </c>
      <c r="C1372" s="361" t="str">
        <f t="shared" si="162"/>
        <v/>
      </c>
      <c r="D1372" s="361" t="str">
        <f>IFERROR(IF(LEN(C1372)&gt;0,IF(LEN(INDEX(TasksList!$C$6:$C$1005,MATCH(C1372,TasksList!$B$6:$B$1005,0),1))=0,"",INDEX(TasksList!$C$6:$C$1005,MATCH(C1372,TasksList!$B$6:$B$1005,0),1)),""),"")</f>
        <v/>
      </c>
      <c r="E1372" s="361" t="str">
        <f>IFERROR(IF(LEN(C1372)&gt;0,IF(LEN(INDEX(TasksList!$F$6:$F$1005,MATCH(C1372,TasksList!$B$6:$B$1005,0),1))=0,"not set!",INDEX(TasksList!$F$6:$F$1005,MATCH(C1372,TasksList!$B$6:$B$1005,0),1)),""),"")</f>
        <v/>
      </c>
      <c r="F1372" s="360" t="str">
        <f>IFERROR(IF(LEN(D1372)&gt;0,IF(LEN(INDEX(AdressBook!$D$6:$D$25,MATCH(D1372,AdressBook!$B$6:$B$25,0),1))=0,"",INDEX(AdressBook!$D$6:$D$25,MATCH(D1372,AdressBook!$B$6:$B$25,0),1)),""),"")</f>
        <v/>
      </c>
      <c r="G1372" s="361" t="str">
        <f>IFERROR(IF(LEN(INDEX(PlansAndNotes!$F$6:$F$2005,ROW(B1372)-ROW($C$3)))=0,"",INDEX(PlansAndNotes!$F$6:$F$2005,ROW(B1372)-ROW($C$3))),"")</f>
        <v/>
      </c>
      <c r="H1372" s="361" t="str">
        <f>IFERROR(IF(LEN(C1372)&gt;0,IF(LEN(INDEX(TasksList!$G$6:$G$1005,MATCH(C1372,TasksList!$B$6:$B$1005,0),1))=0,"",INDEX(TasksList!$G$6:$G$1005,MATCH(C1372,TasksList!$B$6:$B$1005,0),1)),""),"")</f>
        <v/>
      </c>
      <c r="I1372" s="381"/>
      <c r="J1372" s="400"/>
      <c r="K1372" s="400"/>
      <c r="L1372" s="179"/>
      <c r="M1372" s="381"/>
      <c r="N1372" s="362" t="str">
        <f>IFERROR(IF(LEN(INDEX(PlansAndNotes!$D$6:$D$4005,ROW(B1372)-ROW($C$3)))=0,"",INDEX(PlansAndNotes!$D$6:$D$4005,ROW(B1372)-ROW($C$3))),"")</f>
        <v/>
      </c>
      <c r="O1372" s="165" t="str">
        <f t="shared" si="163"/>
        <v/>
      </c>
      <c r="P1372" s="363" t="str">
        <f>IFERROR(IF(LEN(INDEX(PlansAndNotes!$E$6:$E$4005,ROW(B1372)-ROW($C$3)))=0,"",INDEX(PlansAndNotes!$E$6:$E$4005,ROW(B1372)-ROW($C$3))),"")</f>
        <v/>
      </c>
      <c r="Q1372" s="363" t="str">
        <f>IFERROR(IF(LEN(INDEX(PlansAndNotes!$G$6:$G$4005,ROW(B1372)-ROW($C$3)))=0,"",INDEX(PlansAndNotes!$G$6:$G$4005,ROW(B1372)-ROW($C$3))),"")</f>
        <v/>
      </c>
      <c r="R1372" s="361" t="str">
        <f>IFERROR(IF(LEN(D1372)&gt;0,IF(LEN(INDEX(AdressBook!$C$6:$C$25,MATCH(D1372,AdressBook!$B$6:$B$25,0),1))=0,"",INDEX(AdressBook!$C$6:$C$25,MATCH(D1372,AdressBook!$B$6:$B$25,0),1)),""),"")</f>
        <v/>
      </c>
      <c r="S1372" s="165">
        <f>IF(LEN(C1372)&gt;0,IFERROR(IF(MATCH(C1372,C1373:$C$4004,0)&gt;0,-1,ROW(S1372)-ROW($S$3)),ROW(S1372)-ROW($S$3)),-1)</f>
        <v>-1</v>
      </c>
      <c r="T1372" s="165">
        <f t="shared" si="164"/>
        <v>0</v>
      </c>
      <c r="U1372" s="165" t="str">
        <f t="shared" si="165"/>
        <v/>
      </c>
      <c r="V1372" s="165" t="str">
        <f>IFERROR(IF(OR(C1372="",S1372&lt;0),"",IF(SUBTOTAL(3,C1372:C1372)=0,-1,SUBTOTAL(3,$C$4:C1372))),"")</f>
        <v/>
      </c>
      <c r="W1372" s="156" t="str">
        <f t="array" ref="W1372">IF(LEN(C1372)&gt;0,IFERROR(IF(MATCH(C1372,$C$3:$C1371,0)&gt;0,N1372-INDEX($N$3:N1371,SUMPRODUCT(MAX(ROW($C$3:$C1371)*(C1372=$C$3:$C1371)))-2,1),""),""),"")</f>
        <v/>
      </c>
      <c r="X1372" s="156">
        <f t="shared" ca="1" si="166"/>
        <v>1</v>
      </c>
      <c r="Y1372" s="156">
        <f t="shared" ca="1" si="167"/>
        <v>1</v>
      </c>
    </row>
    <row r="1373" spans="2:25" hidden="1" x14ac:dyDescent="0.25">
      <c r="B1373" s="390" t="str">
        <f>IFERROR(IF(LEN(INDEX(PlansAndNotes!$B$6:$B$2005,ROW(A1373)-ROW($B$3)))=0,"",INDEX(PlansAndNotes!$B$6:$B$2005,ROW(A1373)-ROW($B$3))),"")</f>
        <v/>
      </c>
      <c r="C1373" s="361" t="str">
        <f t="shared" si="162"/>
        <v/>
      </c>
      <c r="D1373" s="361" t="str">
        <f>IFERROR(IF(LEN(C1373)&gt;0,IF(LEN(INDEX(TasksList!$C$6:$C$1005,MATCH(C1373,TasksList!$B$6:$B$1005,0),1))=0,"",INDEX(TasksList!$C$6:$C$1005,MATCH(C1373,TasksList!$B$6:$B$1005,0),1)),""),"")</f>
        <v/>
      </c>
      <c r="E1373" s="361" t="str">
        <f>IFERROR(IF(LEN(C1373)&gt;0,IF(LEN(INDEX(TasksList!$F$6:$F$1005,MATCH(C1373,TasksList!$B$6:$B$1005,0),1))=0,"not set!",INDEX(TasksList!$F$6:$F$1005,MATCH(C1373,TasksList!$B$6:$B$1005,0),1)),""),"")</f>
        <v/>
      </c>
      <c r="F1373" s="360" t="str">
        <f>IFERROR(IF(LEN(D1373)&gt;0,IF(LEN(INDEX(AdressBook!$D$6:$D$25,MATCH(D1373,AdressBook!$B$6:$B$25,0),1))=0,"",INDEX(AdressBook!$D$6:$D$25,MATCH(D1373,AdressBook!$B$6:$B$25,0),1)),""),"")</f>
        <v/>
      </c>
      <c r="G1373" s="361" t="str">
        <f>IFERROR(IF(LEN(INDEX(PlansAndNotes!$F$6:$F$2005,ROW(B1373)-ROW($C$3)))=0,"",INDEX(PlansAndNotes!$F$6:$F$2005,ROW(B1373)-ROW($C$3))),"")</f>
        <v/>
      </c>
      <c r="H1373" s="361" t="str">
        <f>IFERROR(IF(LEN(C1373)&gt;0,IF(LEN(INDEX(TasksList!$G$6:$G$1005,MATCH(C1373,TasksList!$B$6:$B$1005,0),1))=0,"",INDEX(TasksList!$G$6:$G$1005,MATCH(C1373,TasksList!$B$6:$B$1005,0),1)),""),"")</f>
        <v/>
      </c>
      <c r="I1373" s="381"/>
      <c r="J1373" s="400"/>
      <c r="K1373" s="400"/>
      <c r="L1373" s="179"/>
      <c r="M1373" s="381"/>
      <c r="N1373" s="362" t="str">
        <f>IFERROR(IF(LEN(INDEX(PlansAndNotes!$D$6:$D$4005,ROW(B1373)-ROW($C$3)))=0,"",INDEX(PlansAndNotes!$D$6:$D$4005,ROW(B1373)-ROW($C$3))),"")</f>
        <v/>
      </c>
      <c r="O1373" s="165" t="str">
        <f t="shared" si="163"/>
        <v/>
      </c>
      <c r="P1373" s="363" t="str">
        <f>IFERROR(IF(LEN(INDEX(PlansAndNotes!$E$6:$E$4005,ROW(B1373)-ROW($C$3)))=0,"",INDEX(PlansAndNotes!$E$6:$E$4005,ROW(B1373)-ROW($C$3))),"")</f>
        <v/>
      </c>
      <c r="Q1373" s="363" t="str">
        <f>IFERROR(IF(LEN(INDEX(PlansAndNotes!$G$6:$G$4005,ROW(B1373)-ROW($C$3)))=0,"",INDEX(PlansAndNotes!$G$6:$G$4005,ROW(B1373)-ROW($C$3))),"")</f>
        <v/>
      </c>
      <c r="R1373" s="361" t="str">
        <f>IFERROR(IF(LEN(D1373)&gt;0,IF(LEN(INDEX(AdressBook!$C$6:$C$25,MATCH(D1373,AdressBook!$B$6:$B$25,0),1))=0,"",INDEX(AdressBook!$C$6:$C$25,MATCH(D1373,AdressBook!$B$6:$B$25,0),1)),""),"")</f>
        <v/>
      </c>
      <c r="S1373" s="165">
        <f>IF(LEN(C1373)&gt;0,IFERROR(IF(MATCH(C1373,C1374:$C$4004,0)&gt;0,-1,ROW(S1373)-ROW($S$3)),ROW(S1373)-ROW($S$3)),-1)</f>
        <v>-1</v>
      </c>
      <c r="T1373" s="165">
        <f t="shared" si="164"/>
        <v>0</v>
      </c>
      <c r="U1373" s="165" t="str">
        <f t="shared" si="165"/>
        <v/>
      </c>
      <c r="V1373" s="165" t="str">
        <f>IFERROR(IF(OR(C1373="",S1373&lt;0),"",IF(SUBTOTAL(3,C1373:C1373)=0,-1,SUBTOTAL(3,$C$4:C1373))),"")</f>
        <v/>
      </c>
      <c r="W1373" s="156" t="str">
        <f t="array" ref="W1373">IF(LEN(C1373)&gt;0,IFERROR(IF(MATCH(C1373,$C$3:$C1372,0)&gt;0,N1373-INDEX($N$3:N1372,SUMPRODUCT(MAX(ROW($C$3:$C1372)*(C1373=$C$3:$C1372)))-2,1),""),""),"")</f>
        <v/>
      </c>
      <c r="X1373" s="156">
        <f t="shared" ca="1" si="166"/>
        <v>1</v>
      </c>
      <c r="Y1373" s="156">
        <f t="shared" ca="1" si="167"/>
        <v>1</v>
      </c>
    </row>
    <row r="1374" spans="2:25" hidden="1" x14ac:dyDescent="0.25">
      <c r="B1374" s="390" t="str">
        <f>IFERROR(IF(LEN(INDEX(PlansAndNotes!$B$6:$B$2005,ROW(A1374)-ROW($B$3)))=0,"",INDEX(PlansAndNotes!$B$6:$B$2005,ROW(A1374)-ROW($B$3))),"")</f>
        <v/>
      </c>
      <c r="C1374" s="361" t="str">
        <f t="shared" si="162"/>
        <v/>
      </c>
      <c r="D1374" s="361" t="str">
        <f>IFERROR(IF(LEN(C1374)&gt;0,IF(LEN(INDEX(TasksList!$C$6:$C$1005,MATCH(C1374,TasksList!$B$6:$B$1005,0),1))=0,"",INDEX(TasksList!$C$6:$C$1005,MATCH(C1374,TasksList!$B$6:$B$1005,0),1)),""),"")</f>
        <v/>
      </c>
      <c r="E1374" s="361" t="str">
        <f>IFERROR(IF(LEN(C1374)&gt;0,IF(LEN(INDEX(TasksList!$F$6:$F$1005,MATCH(C1374,TasksList!$B$6:$B$1005,0),1))=0,"not set!",INDEX(TasksList!$F$6:$F$1005,MATCH(C1374,TasksList!$B$6:$B$1005,0),1)),""),"")</f>
        <v/>
      </c>
      <c r="F1374" s="360" t="str">
        <f>IFERROR(IF(LEN(D1374)&gt;0,IF(LEN(INDEX(AdressBook!$D$6:$D$25,MATCH(D1374,AdressBook!$B$6:$B$25,0),1))=0,"",INDEX(AdressBook!$D$6:$D$25,MATCH(D1374,AdressBook!$B$6:$B$25,0),1)),""),"")</f>
        <v/>
      </c>
      <c r="G1374" s="361" t="str">
        <f>IFERROR(IF(LEN(INDEX(PlansAndNotes!$F$6:$F$2005,ROW(B1374)-ROW($C$3)))=0,"",INDEX(PlansAndNotes!$F$6:$F$2005,ROW(B1374)-ROW($C$3))),"")</f>
        <v/>
      </c>
      <c r="H1374" s="361" t="str">
        <f>IFERROR(IF(LEN(C1374)&gt;0,IF(LEN(INDEX(TasksList!$G$6:$G$1005,MATCH(C1374,TasksList!$B$6:$B$1005,0),1))=0,"",INDEX(TasksList!$G$6:$G$1005,MATCH(C1374,TasksList!$B$6:$B$1005,0),1)),""),"")</f>
        <v/>
      </c>
      <c r="I1374" s="381"/>
      <c r="J1374" s="400"/>
      <c r="K1374" s="400"/>
      <c r="L1374" s="179"/>
      <c r="M1374" s="381"/>
      <c r="N1374" s="362" t="str">
        <f>IFERROR(IF(LEN(INDEX(PlansAndNotes!$D$6:$D$4005,ROW(B1374)-ROW($C$3)))=0,"",INDEX(PlansAndNotes!$D$6:$D$4005,ROW(B1374)-ROW($C$3))),"")</f>
        <v/>
      </c>
      <c r="O1374" s="165" t="str">
        <f t="shared" si="163"/>
        <v/>
      </c>
      <c r="P1374" s="363" t="str">
        <f>IFERROR(IF(LEN(INDEX(PlansAndNotes!$E$6:$E$4005,ROW(B1374)-ROW($C$3)))=0,"",INDEX(PlansAndNotes!$E$6:$E$4005,ROW(B1374)-ROW($C$3))),"")</f>
        <v/>
      </c>
      <c r="Q1374" s="363" t="str">
        <f>IFERROR(IF(LEN(INDEX(PlansAndNotes!$G$6:$G$4005,ROW(B1374)-ROW($C$3)))=0,"",INDEX(PlansAndNotes!$G$6:$G$4005,ROW(B1374)-ROW($C$3))),"")</f>
        <v/>
      </c>
      <c r="R1374" s="361" t="str">
        <f>IFERROR(IF(LEN(D1374)&gt;0,IF(LEN(INDEX(AdressBook!$C$6:$C$25,MATCH(D1374,AdressBook!$B$6:$B$25,0),1))=0,"",INDEX(AdressBook!$C$6:$C$25,MATCH(D1374,AdressBook!$B$6:$B$25,0),1)),""),"")</f>
        <v/>
      </c>
      <c r="S1374" s="165">
        <f>IF(LEN(C1374)&gt;0,IFERROR(IF(MATCH(C1374,C1375:$C$4004,0)&gt;0,-1,ROW(S1374)-ROW($S$3)),ROW(S1374)-ROW($S$3)),-1)</f>
        <v>-1</v>
      </c>
      <c r="T1374" s="165">
        <f t="shared" si="164"/>
        <v>0</v>
      </c>
      <c r="U1374" s="165" t="str">
        <f t="shared" si="165"/>
        <v/>
      </c>
      <c r="V1374" s="165" t="str">
        <f>IFERROR(IF(OR(C1374="",S1374&lt;0),"",IF(SUBTOTAL(3,C1374:C1374)=0,-1,SUBTOTAL(3,$C$4:C1374))),"")</f>
        <v/>
      </c>
      <c r="W1374" s="156" t="str">
        <f t="array" ref="W1374">IF(LEN(C1374)&gt;0,IFERROR(IF(MATCH(C1374,$C$3:$C1373,0)&gt;0,N1374-INDEX($N$3:N1373,SUMPRODUCT(MAX(ROW($C$3:$C1373)*(C1374=$C$3:$C1373)))-2,1),""),""),"")</f>
        <v/>
      </c>
      <c r="X1374" s="156">
        <f t="shared" ca="1" si="166"/>
        <v>1</v>
      </c>
      <c r="Y1374" s="156">
        <f t="shared" ca="1" si="167"/>
        <v>1</v>
      </c>
    </row>
    <row r="1375" spans="2:25" hidden="1" x14ac:dyDescent="0.25">
      <c r="B1375" s="390" t="str">
        <f>IFERROR(IF(LEN(INDEX(PlansAndNotes!$B$6:$B$2005,ROW(A1375)-ROW($B$3)))=0,"",INDEX(PlansAndNotes!$B$6:$B$2005,ROW(A1375)-ROW($B$3))),"")</f>
        <v/>
      </c>
      <c r="C1375" s="361" t="str">
        <f t="shared" si="162"/>
        <v/>
      </c>
      <c r="D1375" s="361" t="str">
        <f>IFERROR(IF(LEN(C1375)&gt;0,IF(LEN(INDEX(TasksList!$C$6:$C$1005,MATCH(C1375,TasksList!$B$6:$B$1005,0),1))=0,"",INDEX(TasksList!$C$6:$C$1005,MATCH(C1375,TasksList!$B$6:$B$1005,0),1)),""),"")</f>
        <v/>
      </c>
      <c r="E1375" s="361" t="str">
        <f>IFERROR(IF(LEN(C1375)&gt;0,IF(LEN(INDEX(TasksList!$F$6:$F$1005,MATCH(C1375,TasksList!$B$6:$B$1005,0),1))=0,"not set!",INDEX(TasksList!$F$6:$F$1005,MATCH(C1375,TasksList!$B$6:$B$1005,0),1)),""),"")</f>
        <v/>
      </c>
      <c r="F1375" s="360" t="str">
        <f>IFERROR(IF(LEN(D1375)&gt;0,IF(LEN(INDEX(AdressBook!$D$6:$D$25,MATCH(D1375,AdressBook!$B$6:$B$25,0),1))=0,"",INDEX(AdressBook!$D$6:$D$25,MATCH(D1375,AdressBook!$B$6:$B$25,0),1)),""),"")</f>
        <v/>
      </c>
      <c r="G1375" s="361" t="str">
        <f>IFERROR(IF(LEN(INDEX(PlansAndNotes!$F$6:$F$2005,ROW(B1375)-ROW($C$3)))=0,"",INDEX(PlansAndNotes!$F$6:$F$2005,ROW(B1375)-ROW($C$3))),"")</f>
        <v/>
      </c>
      <c r="H1375" s="361" t="str">
        <f>IFERROR(IF(LEN(C1375)&gt;0,IF(LEN(INDEX(TasksList!$G$6:$G$1005,MATCH(C1375,TasksList!$B$6:$B$1005,0),1))=0,"",INDEX(TasksList!$G$6:$G$1005,MATCH(C1375,TasksList!$B$6:$B$1005,0),1)),""),"")</f>
        <v/>
      </c>
      <c r="I1375" s="381"/>
      <c r="J1375" s="400"/>
      <c r="K1375" s="400"/>
      <c r="L1375" s="179"/>
      <c r="M1375" s="381"/>
      <c r="N1375" s="362" t="str">
        <f>IFERROR(IF(LEN(INDEX(PlansAndNotes!$D$6:$D$4005,ROW(B1375)-ROW($C$3)))=0,"",INDEX(PlansAndNotes!$D$6:$D$4005,ROW(B1375)-ROW($C$3))),"")</f>
        <v/>
      </c>
      <c r="O1375" s="165" t="str">
        <f t="shared" si="163"/>
        <v/>
      </c>
      <c r="P1375" s="363" t="str">
        <f>IFERROR(IF(LEN(INDEX(PlansAndNotes!$E$6:$E$4005,ROW(B1375)-ROW($C$3)))=0,"",INDEX(PlansAndNotes!$E$6:$E$4005,ROW(B1375)-ROW($C$3))),"")</f>
        <v/>
      </c>
      <c r="Q1375" s="363" t="str">
        <f>IFERROR(IF(LEN(INDEX(PlansAndNotes!$G$6:$G$4005,ROW(B1375)-ROW($C$3)))=0,"",INDEX(PlansAndNotes!$G$6:$G$4005,ROW(B1375)-ROW($C$3))),"")</f>
        <v/>
      </c>
      <c r="R1375" s="361" t="str">
        <f>IFERROR(IF(LEN(D1375)&gt;0,IF(LEN(INDEX(AdressBook!$C$6:$C$25,MATCH(D1375,AdressBook!$B$6:$B$25,0),1))=0,"",INDEX(AdressBook!$C$6:$C$25,MATCH(D1375,AdressBook!$B$6:$B$25,0),1)),""),"")</f>
        <v/>
      </c>
      <c r="S1375" s="165">
        <f>IF(LEN(C1375)&gt;0,IFERROR(IF(MATCH(C1375,C1376:$C$4004,0)&gt;0,-1,ROW(S1375)-ROW($S$3)),ROW(S1375)-ROW($S$3)),-1)</f>
        <v>-1</v>
      </c>
      <c r="T1375" s="165">
        <f t="shared" si="164"/>
        <v>0</v>
      </c>
      <c r="U1375" s="165" t="str">
        <f t="shared" si="165"/>
        <v/>
      </c>
      <c r="V1375" s="165" t="str">
        <f>IFERROR(IF(OR(C1375="",S1375&lt;0),"",IF(SUBTOTAL(3,C1375:C1375)=0,-1,SUBTOTAL(3,$C$4:C1375))),"")</f>
        <v/>
      </c>
      <c r="W1375" s="156" t="str">
        <f t="array" ref="W1375">IF(LEN(C1375)&gt;0,IFERROR(IF(MATCH(C1375,$C$3:$C1374,0)&gt;0,N1375-INDEX($N$3:N1374,SUMPRODUCT(MAX(ROW($C$3:$C1374)*(C1375=$C$3:$C1374)))-2,1),""),""),"")</f>
        <v/>
      </c>
      <c r="X1375" s="156">
        <f t="shared" ca="1" si="166"/>
        <v>1</v>
      </c>
      <c r="Y1375" s="156">
        <f t="shared" ca="1" si="167"/>
        <v>1</v>
      </c>
    </row>
    <row r="1376" spans="2:25" hidden="1" x14ac:dyDescent="0.25">
      <c r="B1376" s="390" t="str">
        <f>IFERROR(IF(LEN(INDEX(PlansAndNotes!$B$6:$B$2005,ROW(A1376)-ROW($B$3)))=0,"",INDEX(PlansAndNotes!$B$6:$B$2005,ROW(A1376)-ROW($B$3))),"")</f>
        <v/>
      </c>
      <c r="C1376" s="361" t="str">
        <f t="shared" si="162"/>
        <v/>
      </c>
      <c r="D1376" s="361" t="str">
        <f>IFERROR(IF(LEN(C1376)&gt;0,IF(LEN(INDEX(TasksList!$C$6:$C$1005,MATCH(C1376,TasksList!$B$6:$B$1005,0),1))=0,"",INDEX(TasksList!$C$6:$C$1005,MATCH(C1376,TasksList!$B$6:$B$1005,0),1)),""),"")</f>
        <v/>
      </c>
      <c r="E1376" s="361" t="str">
        <f>IFERROR(IF(LEN(C1376)&gt;0,IF(LEN(INDEX(TasksList!$F$6:$F$1005,MATCH(C1376,TasksList!$B$6:$B$1005,0),1))=0,"not set!",INDEX(TasksList!$F$6:$F$1005,MATCH(C1376,TasksList!$B$6:$B$1005,0),1)),""),"")</f>
        <v/>
      </c>
      <c r="F1376" s="360" t="str">
        <f>IFERROR(IF(LEN(D1376)&gt;0,IF(LEN(INDEX(AdressBook!$D$6:$D$25,MATCH(D1376,AdressBook!$B$6:$B$25,0),1))=0,"",INDEX(AdressBook!$D$6:$D$25,MATCH(D1376,AdressBook!$B$6:$B$25,0),1)),""),"")</f>
        <v/>
      </c>
      <c r="G1376" s="361" t="str">
        <f>IFERROR(IF(LEN(INDEX(PlansAndNotes!$F$6:$F$2005,ROW(B1376)-ROW($C$3)))=0,"",INDEX(PlansAndNotes!$F$6:$F$2005,ROW(B1376)-ROW($C$3))),"")</f>
        <v/>
      </c>
      <c r="H1376" s="361" t="str">
        <f>IFERROR(IF(LEN(C1376)&gt;0,IF(LEN(INDEX(TasksList!$G$6:$G$1005,MATCH(C1376,TasksList!$B$6:$B$1005,0),1))=0,"",INDEX(TasksList!$G$6:$G$1005,MATCH(C1376,TasksList!$B$6:$B$1005,0),1)),""),"")</f>
        <v/>
      </c>
      <c r="I1376" s="381"/>
      <c r="J1376" s="400"/>
      <c r="K1376" s="400"/>
      <c r="L1376" s="179"/>
      <c r="M1376" s="381"/>
      <c r="N1376" s="362" t="str">
        <f>IFERROR(IF(LEN(INDEX(PlansAndNotes!$D$6:$D$4005,ROW(B1376)-ROW($C$3)))=0,"",INDEX(PlansAndNotes!$D$6:$D$4005,ROW(B1376)-ROW($C$3))),"")</f>
        <v/>
      </c>
      <c r="O1376" s="165" t="str">
        <f t="shared" si="163"/>
        <v/>
      </c>
      <c r="P1376" s="363" t="str">
        <f>IFERROR(IF(LEN(INDEX(PlansAndNotes!$E$6:$E$4005,ROW(B1376)-ROW($C$3)))=0,"",INDEX(PlansAndNotes!$E$6:$E$4005,ROW(B1376)-ROW($C$3))),"")</f>
        <v/>
      </c>
      <c r="Q1376" s="363" t="str">
        <f>IFERROR(IF(LEN(INDEX(PlansAndNotes!$G$6:$G$4005,ROW(B1376)-ROW($C$3)))=0,"",INDEX(PlansAndNotes!$G$6:$G$4005,ROW(B1376)-ROW($C$3))),"")</f>
        <v/>
      </c>
      <c r="R1376" s="361" t="str">
        <f>IFERROR(IF(LEN(D1376)&gt;0,IF(LEN(INDEX(AdressBook!$C$6:$C$25,MATCH(D1376,AdressBook!$B$6:$B$25,0),1))=0,"",INDEX(AdressBook!$C$6:$C$25,MATCH(D1376,AdressBook!$B$6:$B$25,0),1)),""),"")</f>
        <v/>
      </c>
      <c r="S1376" s="165">
        <f>IF(LEN(C1376)&gt;0,IFERROR(IF(MATCH(C1376,C1377:$C$4004,0)&gt;0,-1,ROW(S1376)-ROW($S$3)),ROW(S1376)-ROW($S$3)),-1)</f>
        <v>-1</v>
      </c>
      <c r="T1376" s="165">
        <f t="shared" si="164"/>
        <v>0</v>
      </c>
      <c r="U1376" s="165" t="str">
        <f t="shared" si="165"/>
        <v/>
      </c>
      <c r="V1376" s="165" t="str">
        <f>IFERROR(IF(OR(C1376="",S1376&lt;0),"",IF(SUBTOTAL(3,C1376:C1376)=0,-1,SUBTOTAL(3,$C$4:C1376))),"")</f>
        <v/>
      </c>
      <c r="W1376" s="156" t="str">
        <f t="array" ref="W1376">IF(LEN(C1376)&gt;0,IFERROR(IF(MATCH(C1376,$C$3:$C1375,0)&gt;0,N1376-INDEX($N$3:N1375,SUMPRODUCT(MAX(ROW($C$3:$C1375)*(C1376=$C$3:$C1375)))-2,1),""),""),"")</f>
        <v/>
      </c>
      <c r="X1376" s="156">
        <f t="shared" ca="1" si="166"/>
        <v>1</v>
      </c>
      <c r="Y1376" s="156">
        <f t="shared" ca="1" si="167"/>
        <v>1</v>
      </c>
    </row>
    <row r="1377" spans="2:25" hidden="1" x14ac:dyDescent="0.25">
      <c r="B1377" s="390" t="str">
        <f>IFERROR(IF(LEN(INDEX(PlansAndNotes!$B$6:$B$2005,ROW(A1377)-ROW($B$3)))=0,"",INDEX(PlansAndNotes!$B$6:$B$2005,ROW(A1377)-ROW($B$3))),"")</f>
        <v/>
      </c>
      <c r="C1377" s="361" t="str">
        <f t="shared" si="162"/>
        <v/>
      </c>
      <c r="D1377" s="361" t="str">
        <f>IFERROR(IF(LEN(C1377)&gt;0,IF(LEN(INDEX(TasksList!$C$6:$C$1005,MATCH(C1377,TasksList!$B$6:$B$1005,0),1))=0,"",INDEX(TasksList!$C$6:$C$1005,MATCH(C1377,TasksList!$B$6:$B$1005,0),1)),""),"")</f>
        <v/>
      </c>
      <c r="E1377" s="361" t="str">
        <f>IFERROR(IF(LEN(C1377)&gt;0,IF(LEN(INDEX(TasksList!$F$6:$F$1005,MATCH(C1377,TasksList!$B$6:$B$1005,0),1))=0,"not set!",INDEX(TasksList!$F$6:$F$1005,MATCH(C1377,TasksList!$B$6:$B$1005,0),1)),""),"")</f>
        <v/>
      </c>
      <c r="F1377" s="360" t="str">
        <f>IFERROR(IF(LEN(D1377)&gt;0,IF(LEN(INDEX(AdressBook!$D$6:$D$25,MATCH(D1377,AdressBook!$B$6:$B$25,0),1))=0,"",INDEX(AdressBook!$D$6:$D$25,MATCH(D1377,AdressBook!$B$6:$B$25,0),1)),""),"")</f>
        <v/>
      </c>
      <c r="G1377" s="361" t="str">
        <f>IFERROR(IF(LEN(INDEX(PlansAndNotes!$F$6:$F$2005,ROW(B1377)-ROW($C$3)))=0,"",INDEX(PlansAndNotes!$F$6:$F$2005,ROW(B1377)-ROW($C$3))),"")</f>
        <v/>
      </c>
      <c r="H1377" s="361" t="str">
        <f>IFERROR(IF(LEN(C1377)&gt;0,IF(LEN(INDEX(TasksList!$G$6:$G$1005,MATCH(C1377,TasksList!$B$6:$B$1005,0),1))=0,"",INDEX(TasksList!$G$6:$G$1005,MATCH(C1377,TasksList!$B$6:$B$1005,0),1)),""),"")</f>
        <v/>
      </c>
      <c r="I1377" s="381"/>
      <c r="J1377" s="400"/>
      <c r="K1377" s="400"/>
      <c r="L1377" s="179"/>
      <c r="M1377" s="381"/>
      <c r="N1377" s="362" t="str">
        <f>IFERROR(IF(LEN(INDEX(PlansAndNotes!$D$6:$D$4005,ROW(B1377)-ROW($C$3)))=0,"",INDEX(PlansAndNotes!$D$6:$D$4005,ROW(B1377)-ROW($C$3))),"")</f>
        <v/>
      </c>
      <c r="O1377" s="165" t="str">
        <f t="shared" si="163"/>
        <v/>
      </c>
      <c r="P1377" s="363" t="str">
        <f>IFERROR(IF(LEN(INDEX(PlansAndNotes!$E$6:$E$4005,ROW(B1377)-ROW($C$3)))=0,"",INDEX(PlansAndNotes!$E$6:$E$4005,ROW(B1377)-ROW($C$3))),"")</f>
        <v/>
      </c>
      <c r="Q1377" s="363" t="str">
        <f>IFERROR(IF(LEN(INDEX(PlansAndNotes!$G$6:$G$4005,ROW(B1377)-ROW($C$3)))=0,"",INDEX(PlansAndNotes!$G$6:$G$4005,ROW(B1377)-ROW($C$3))),"")</f>
        <v/>
      </c>
      <c r="R1377" s="361" t="str">
        <f>IFERROR(IF(LEN(D1377)&gt;0,IF(LEN(INDEX(AdressBook!$C$6:$C$25,MATCH(D1377,AdressBook!$B$6:$B$25,0),1))=0,"",INDEX(AdressBook!$C$6:$C$25,MATCH(D1377,AdressBook!$B$6:$B$25,0),1)),""),"")</f>
        <v/>
      </c>
      <c r="S1377" s="165">
        <f>IF(LEN(C1377)&gt;0,IFERROR(IF(MATCH(C1377,C1378:$C$4004,0)&gt;0,-1,ROW(S1377)-ROW($S$3)),ROW(S1377)-ROW($S$3)),-1)</f>
        <v>-1</v>
      </c>
      <c r="T1377" s="165">
        <f t="shared" si="164"/>
        <v>0</v>
      </c>
      <c r="U1377" s="165" t="str">
        <f t="shared" si="165"/>
        <v/>
      </c>
      <c r="V1377" s="165" t="str">
        <f>IFERROR(IF(OR(C1377="",S1377&lt;0),"",IF(SUBTOTAL(3,C1377:C1377)=0,-1,SUBTOTAL(3,$C$4:C1377))),"")</f>
        <v/>
      </c>
      <c r="W1377" s="156" t="str">
        <f t="array" ref="W1377">IF(LEN(C1377)&gt;0,IFERROR(IF(MATCH(C1377,$C$3:$C1376,0)&gt;0,N1377-INDEX($N$3:N1376,SUMPRODUCT(MAX(ROW($C$3:$C1376)*(C1377=$C$3:$C1376)))-2,1),""),""),"")</f>
        <v/>
      </c>
      <c r="X1377" s="156">
        <f t="shared" ca="1" si="166"/>
        <v>1</v>
      </c>
      <c r="Y1377" s="156">
        <f t="shared" ca="1" si="167"/>
        <v>1</v>
      </c>
    </row>
    <row r="1378" spans="2:25" hidden="1" x14ac:dyDescent="0.25">
      <c r="B1378" s="390" t="str">
        <f>IFERROR(IF(LEN(INDEX(PlansAndNotes!$B$6:$B$2005,ROW(A1378)-ROW($B$3)))=0,"",INDEX(PlansAndNotes!$B$6:$B$2005,ROW(A1378)-ROW($B$3))),"")</f>
        <v/>
      </c>
      <c r="C1378" s="361" t="str">
        <f t="shared" si="162"/>
        <v/>
      </c>
      <c r="D1378" s="361" t="str">
        <f>IFERROR(IF(LEN(C1378)&gt;0,IF(LEN(INDEX(TasksList!$C$6:$C$1005,MATCH(C1378,TasksList!$B$6:$B$1005,0),1))=0,"",INDEX(TasksList!$C$6:$C$1005,MATCH(C1378,TasksList!$B$6:$B$1005,0),1)),""),"")</f>
        <v/>
      </c>
      <c r="E1378" s="361" t="str">
        <f>IFERROR(IF(LEN(C1378)&gt;0,IF(LEN(INDEX(TasksList!$F$6:$F$1005,MATCH(C1378,TasksList!$B$6:$B$1005,0),1))=0,"not set!",INDEX(TasksList!$F$6:$F$1005,MATCH(C1378,TasksList!$B$6:$B$1005,0),1)),""),"")</f>
        <v/>
      </c>
      <c r="F1378" s="360" t="str">
        <f>IFERROR(IF(LEN(D1378)&gt;0,IF(LEN(INDEX(AdressBook!$D$6:$D$25,MATCH(D1378,AdressBook!$B$6:$B$25,0),1))=0,"",INDEX(AdressBook!$D$6:$D$25,MATCH(D1378,AdressBook!$B$6:$B$25,0),1)),""),"")</f>
        <v/>
      </c>
      <c r="G1378" s="361" t="str">
        <f>IFERROR(IF(LEN(INDEX(PlansAndNotes!$F$6:$F$2005,ROW(B1378)-ROW($C$3)))=0,"",INDEX(PlansAndNotes!$F$6:$F$2005,ROW(B1378)-ROW($C$3))),"")</f>
        <v/>
      </c>
      <c r="H1378" s="361" t="str">
        <f>IFERROR(IF(LEN(C1378)&gt;0,IF(LEN(INDEX(TasksList!$G$6:$G$1005,MATCH(C1378,TasksList!$B$6:$B$1005,0),1))=0,"",INDEX(TasksList!$G$6:$G$1005,MATCH(C1378,TasksList!$B$6:$B$1005,0),1)),""),"")</f>
        <v/>
      </c>
      <c r="I1378" s="381"/>
      <c r="J1378" s="400"/>
      <c r="K1378" s="400"/>
      <c r="L1378" s="179"/>
      <c r="M1378" s="381"/>
      <c r="N1378" s="362" t="str">
        <f>IFERROR(IF(LEN(INDEX(PlansAndNotes!$D$6:$D$4005,ROW(B1378)-ROW($C$3)))=0,"",INDEX(PlansAndNotes!$D$6:$D$4005,ROW(B1378)-ROW($C$3))),"")</f>
        <v/>
      </c>
      <c r="O1378" s="165" t="str">
        <f t="shared" si="163"/>
        <v/>
      </c>
      <c r="P1378" s="363" t="str">
        <f>IFERROR(IF(LEN(INDEX(PlansAndNotes!$E$6:$E$4005,ROW(B1378)-ROW($C$3)))=0,"",INDEX(PlansAndNotes!$E$6:$E$4005,ROW(B1378)-ROW($C$3))),"")</f>
        <v/>
      </c>
      <c r="Q1378" s="363" t="str">
        <f>IFERROR(IF(LEN(INDEX(PlansAndNotes!$G$6:$G$4005,ROW(B1378)-ROW($C$3)))=0,"",INDEX(PlansAndNotes!$G$6:$G$4005,ROW(B1378)-ROW($C$3))),"")</f>
        <v/>
      </c>
      <c r="R1378" s="361" t="str">
        <f>IFERROR(IF(LEN(D1378)&gt;0,IF(LEN(INDEX(AdressBook!$C$6:$C$25,MATCH(D1378,AdressBook!$B$6:$B$25,0),1))=0,"",INDEX(AdressBook!$C$6:$C$25,MATCH(D1378,AdressBook!$B$6:$B$25,0),1)),""),"")</f>
        <v/>
      </c>
      <c r="S1378" s="165">
        <f>IF(LEN(C1378)&gt;0,IFERROR(IF(MATCH(C1378,C1379:$C$4004,0)&gt;0,-1,ROW(S1378)-ROW($S$3)),ROW(S1378)-ROW($S$3)),-1)</f>
        <v>-1</v>
      </c>
      <c r="T1378" s="165">
        <f t="shared" si="164"/>
        <v>0</v>
      </c>
      <c r="U1378" s="165" t="str">
        <f t="shared" si="165"/>
        <v/>
      </c>
      <c r="V1378" s="165" t="str">
        <f>IFERROR(IF(OR(C1378="",S1378&lt;0),"",IF(SUBTOTAL(3,C1378:C1378)=0,-1,SUBTOTAL(3,$C$4:C1378))),"")</f>
        <v/>
      </c>
      <c r="W1378" s="156" t="str">
        <f t="array" ref="W1378">IF(LEN(C1378)&gt;0,IFERROR(IF(MATCH(C1378,$C$3:$C1377,0)&gt;0,N1378-INDEX($N$3:N1377,SUMPRODUCT(MAX(ROW($C$3:$C1377)*(C1378=$C$3:$C1377)))-2,1),""),""),"")</f>
        <v/>
      </c>
      <c r="X1378" s="156">
        <f t="shared" ca="1" si="166"/>
        <v>1</v>
      </c>
      <c r="Y1378" s="156">
        <f t="shared" ca="1" si="167"/>
        <v>1</v>
      </c>
    </row>
    <row r="1379" spans="2:25" hidden="1" x14ac:dyDescent="0.25">
      <c r="B1379" s="390" t="str">
        <f>IFERROR(IF(LEN(INDEX(PlansAndNotes!$B$6:$B$2005,ROW(A1379)-ROW($B$3)))=0,"",INDEX(PlansAndNotes!$B$6:$B$2005,ROW(A1379)-ROW($B$3))),"")</f>
        <v/>
      </c>
      <c r="C1379" s="361" t="str">
        <f t="shared" si="162"/>
        <v/>
      </c>
      <c r="D1379" s="361" t="str">
        <f>IFERROR(IF(LEN(C1379)&gt;0,IF(LEN(INDEX(TasksList!$C$6:$C$1005,MATCH(C1379,TasksList!$B$6:$B$1005,0),1))=0,"",INDEX(TasksList!$C$6:$C$1005,MATCH(C1379,TasksList!$B$6:$B$1005,0),1)),""),"")</f>
        <v/>
      </c>
      <c r="E1379" s="361" t="str">
        <f>IFERROR(IF(LEN(C1379)&gt;0,IF(LEN(INDEX(TasksList!$F$6:$F$1005,MATCH(C1379,TasksList!$B$6:$B$1005,0),1))=0,"not set!",INDEX(TasksList!$F$6:$F$1005,MATCH(C1379,TasksList!$B$6:$B$1005,0),1)),""),"")</f>
        <v/>
      </c>
      <c r="F1379" s="360" t="str">
        <f>IFERROR(IF(LEN(D1379)&gt;0,IF(LEN(INDEX(AdressBook!$D$6:$D$25,MATCH(D1379,AdressBook!$B$6:$B$25,0),1))=0,"",INDEX(AdressBook!$D$6:$D$25,MATCH(D1379,AdressBook!$B$6:$B$25,0),1)),""),"")</f>
        <v/>
      </c>
      <c r="G1379" s="361" t="str">
        <f>IFERROR(IF(LEN(INDEX(PlansAndNotes!$F$6:$F$2005,ROW(B1379)-ROW($C$3)))=0,"",INDEX(PlansAndNotes!$F$6:$F$2005,ROW(B1379)-ROW($C$3))),"")</f>
        <v/>
      </c>
      <c r="H1379" s="361" t="str">
        <f>IFERROR(IF(LEN(C1379)&gt;0,IF(LEN(INDEX(TasksList!$G$6:$G$1005,MATCH(C1379,TasksList!$B$6:$B$1005,0),1))=0,"",INDEX(TasksList!$G$6:$G$1005,MATCH(C1379,TasksList!$B$6:$B$1005,0),1)),""),"")</f>
        <v/>
      </c>
      <c r="I1379" s="381"/>
      <c r="J1379" s="400"/>
      <c r="K1379" s="400"/>
      <c r="L1379" s="179"/>
      <c r="M1379" s="381"/>
      <c r="N1379" s="362" t="str">
        <f>IFERROR(IF(LEN(INDEX(PlansAndNotes!$D$6:$D$4005,ROW(B1379)-ROW($C$3)))=0,"",INDEX(PlansAndNotes!$D$6:$D$4005,ROW(B1379)-ROW($C$3))),"")</f>
        <v/>
      </c>
      <c r="O1379" s="165" t="str">
        <f t="shared" si="163"/>
        <v/>
      </c>
      <c r="P1379" s="363" t="str">
        <f>IFERROR(IF(LEN(INDEX(PlansAndNotes!$E$6:$E$4005,ROW(B1379)-ROW($C$3)))=0,"",INDEX(PlansAndNotes!$E$6:$E$4005,ROW(B1379)-ROW($C$3))),"")</f>
        <v/>
      </c>
      <c r="Q1379" s="363" t="str">
        <f>IFERROR(IF(LEN(INDEX(PlansAndNotes!$G$6:$G$4005,ROW(B1379)-ROW($C$3)))=0,"",INDEX(PlansAndNotes!$G$6:$G$4005,ROW(B1379)-ROW($C$3))),"")</f>
        <v/>
      </c>
      <c r="R1379" s="361" t="str">
        <f>IFERROR(IF(LEN(D1379)&gt;0,IF(LEN(INDEX(AdressBook!$C$6:$C$25,MATCH(D1379,AdressBook!$B$6:$B$25,0),1))=0,"",INDEX(AdressBook!$C$6:$C$25,MATCH(D1379,AdressBook!$B$6:$B$25,0),1)),""),"")</f>
        <v/>
      </c>
      <c r="S1379" s="165">
        <f>IF(LEN(C1379)&gt;0,IFERROR(IF(MATCH(C1379,C1380:$C$4004,0)&gt;0,-1,ROW(S1379)-ROW($S$3)),ROW(S1379)-ROW($S$3)),-1)</f>
        <v>-1</v>
      </c>
      <c r="T1379" s="165">
        <f t="shared" si="164"/>
        <v>0</v>
      </c>
      <c r="U1379" s="165" t="str">
        <f t="shared" si="165"/>
        <v/>
      </c>
      <c r="V1379" s="165" t="str">
        <f>IFERROR(IF(OR(C1379="",S1379&lt;0),"",IF(SUBTOTAL(3,C1379:C1379)=0,-1,SUBTOTAL(3,$C$4:C1379))),"")</f>
        <v/>
      </c>
      <c r="W1379" s="156" t="str">
        <f t="array" ref="W1379">IF(LEN(C1379)&gt;0,IFERROR(IF(MATCH(C1379,$C$3:$C1378,0)&gt;0,N1379-INDEX($N$3:N1378,SUMPRODUCT(MAX(ROW($C$3:$C1378)*(C1379=$C$3:$C1378)))-2,1),""),""),"")</f>
        <v/>
      </c>
      <c r="X1379" s="156">
        <f t="shared" ca="1" si="166"/>
        <v>1</v>
      </c>
      <c r="Y1379" s="156">
        <f t="shared" ca="1" si="167"/>
        <v>1</v>
      </c>
    </row>
    <row r="1380" spans="2:25" hidden="1" x14ac:dyDescent="0.25">
      <c r="B1380" s="390" t="str">
        <f>IFERROR(IF(LEN(INDEX(PlansAndNotes!$B$6:$B$2005,ROW(A1380)-ROW($B$3)))=0,"",INDEX(PlansAndNotes!$B$6:$B$2005,ROW(A1380)-ROW($B$3))),"")</f>
        <v/>
      </c>
      <c r="C1380" s="361" t="str">
        <f t="shared" si="162"/>
        <v/>
      </c>
      <c r="D1380" s="361" t="str">
        <f>IFERROR(IF(LEN(C1380)&gt;0,IF(LEN(INDEX(TasksList!$C$6:$C$1005,MATCH(C1380,TasksList!$B$6:$B$1005,0),1))=0,"",INDEX(TasksList!$C$6:$C$1005,MATCH(C1380,TasksList!$B$6:$B$1005,0),1)),""),"")</f>
        <v/>
      </c>
      <c r="E1380" s="361" t="str">
        <f>IFERROR(IF(LEN(C1380)&gt;0,IF(LEN(INDEX(TasksList!$F$6:$F$1005,MATCH(C1380,TasksList!$B$6:$B$1005,0),1))=0,"not set!",INDEX(TasksList!$F$6:$F$1005,MATCH(C1380,TasksList!$B$6:$B$1005,0),1)),""),"")</f>
        <v/>
      </c>
      <c r="F1380" s="360" t="str">
        <f>IFERROR(IF(LEN(D1380)&gt;0,IF(LEN(INDEX(AdressBook!$D$6:$D$25,MATCH(D1380,AdressBook!$B$6:$B$25,0),1))=0,"",INDEX(AdressBook!$D$6:$D$25,MATCH(D1380,AdressBook!$B$6:$B$25,0),1)),""),"")</f>
        <v/>
      </c>
      <c r="G1380" s="361" t="str">
        <f>IFERROR(IF(LEN(INDEX(PlansAndNotes!$F$6:$F$2005,ROW(B1380)-ROW($C$3)))=0,"",INDEX(PlansAndNotes!$F$6:$F$2005,ROW(B1380)-ROW($C$3))),"")</f>
        <v/>
      </c>
      <c r="H1380" s="361" t="str">
        <f>IFERROR(IF(LEN(C1380)&gt;0,IF(LEN(INDEX(TasksList!$G$6:$G$1005,MATCH(C1380,TasksList!$B$6:$B$1005,0),1))=0,"",INDEX(TasksList!$G$6:$G$1005,MATCH(C1380,TasksList!$B$6:$B$1005,0),1)),""),"")</f>
        <v/>
      </c>
      <c r="I1380" s="381"/>
      <c r="J1380" s="400"/>
      <c r="K1380" s="400"/>
      <c r="L1380" s="179"/>
      <c r="M1380" s="381"/>
      <c r="N1380" s="362" t="str">
        <f>IFERROR(IF(LEN(INDEX(PlansAndNotes!$D$6:$D$4005,ROW(B1380)-ROW($C$3)))=0,"",INDEX(PlansAndNotes!$D$6:$D$4005,ROW(B1380)-ROW($C$3))),"")</f>
        <v/>
      </c>
      <c r="O1380" s="165" t="str">
        <f t="shared" si="163"/>
        <v/>
      </c>
      <c r="P1380" s="363" t="str">
        <f>IFERROR(IF(LEN(INDEX(PlansAndNotes!$E$6:$E$4005,ROW(B1380)-ROW($C$3)))=0,"",INDEX(PlansAndNotes!$E$6:$E$4005,ROW(B1380)-ROW($C$3))),"")</f>
        <v/>
      </c>
      <c r="Q1380" s="363" t="str">
        <f>IFERROR(IF(LEN(INDEX(PlansAndNotes!$G$6:$G$4005,ROW(B1380)-ROW($C$3)))=0,"",INDEX(PlansAndNotes!$G$6:$G$4005,ROW(B1380)-ROW($C$3))),"")</f>
        <v/>
      </c>
      <c r="R1380" s="361" t="str">
        <f>IFERROR(IF(LEN(D1380)&gt;0,IF(LEN(INDEX(AdressBook!$C$6:$C$25,MATCH(D1380,AdressBook!$B$6:$B$25,0),1))=0,"",INDEX(AdressBook!$C$6:$C$25,MATCH(D1380,AdressBook!$B$6:$B$25,0),1)),""),"")</f>
        <v/>
      </c>
      <c r="S1380" s="165">
        <f>IF(LEN(C1380)&gt;0,IFERROR(IF(MATCH(C1380,C1381:$C$4004,0)&gt;0,-1,ROW(S1380)-ROW($S$3)),ROW(S1380)-ROW($S$3)),-1)</f>
        <v>-1</v>
      </c>
      <c r="T1380" s="165">
        <f t="shared" si="164"/>
        <v>0</v>
      </c>
      <c r="U1380" s="165" t="str">
        <f t="shared" si="165"/>
        <v/>
      </c>
      <c r="V1380" s="165" t="str">
        <f>IFERROR(IF(OR(C1380="",S1380&lt;0),"",IF(SUBTOTAL(3,C1380:C1380)=0,-1,SUBTOTAL(3,$C$4:C1380))),"")</f>
        <v/>
      </c>
      <c r="W1380" s="156" t="str">
        <f t="array" ref="W1380">IF(LEN(C1380)&gt;0,IFERROR(IF(MATCH(C1380,$C$3:$C1379,0)&gt;0,N1380-INDEX($N$3:N1379,SUMPRODUCT(MAX(ROW($C$3:$C1379)*(C1380=$C$3:$C1379)))-2,1),""),""),"")</f>
        <v/>
      </c>
      <c r="X1380" s="156">
        <f t="shared" ca="1" si="166"/>
        <v>1</v>
      </c>
      <c r="Y1380" s="156">
        <f t="shared" ca="1" si="167"/>
        <v>1</v>
      </c>
    </row>
    <row r="1381" spans="2:25" hidden="1" x14ac:dyDescent="0.25">
      <c r="B1381" s="390" t="str">
        <f>IFERROR(IF(LEN(INDEX(PlansAndNotes!$B$6:$B$2005,ROW(A1381)-ROW($B$3)))=0,"",INDEX(PlansAndNotes!$B$6:$B$2005,ROW(A1381)-ROW($B$3))),"")</f>
        <v/>
      </c>
      <c r="C1381" s="361" t="str">
        <f t="shared" si="162"/>
        <v/>
      </c>
      <c r="D1381" s="361" t="str">
        <f>IFERROR(IF(LEN(C1381)&gt;0,IF(LEN(INDEX(TasksList!$C$6:$C$1005,MATCH(C1381,TasksList!$B$6:$B$1005,0),1))=0,"",INDEX(TasksList!$C$6:$C$1005,MATCH(C1381,TasksList!$B$6:$B$1005,0),1)),""),"")</f>
        <v/>
      </c>
      <c r="E1381" s="361" t="str">
        <f>IFERROR(IF(LEN(C1381)&gt;0,IF(LEN(INDEX(TasksList!$F$6:$F$1005,MATCH(C1381,TasksList!$B$6:$B$1005,0),1))=0,"not set!",INDEX(TasksList!$F$6:$F$1005,MATCH(C1381,TasksList!$B$6:$B$1005,0),1)),""),"")</f>
        <v/>
      </c>
      <c r="F1381" s="360" t="str">
        <f>IFERROR(IF(LEN(D1381)&gt;0,IF(LEN(INDEX(AdressBook!$D$6:$D$25,MATCH(D1381,AdressBook!$B$6:$B$25,0),1))=0,"",INDEX(AdressBook!$D$6:$D$25,MATCH(D1381,AdressBook!$B$6:$B$25,0),1)),""),"")</f>
        <v/>
      </c>
      <c r="G1381" s="361" t="str">
        <f>IFERROR(IF(LEN(INDEX(PlansAndNotes!$F$6:$F$2005,ROW(B1381)-ROW($C$3)))=0,"",INDEX(PlansAndNotes!$F$6:$F$2005,ROW(B1381)-ROW($C$3))),"")</f>
        <v/>
      </c>
      <c r="H1381" s="361" t="str">
        <f>IFERROR(IF(LEN(C1381)&gt;0,IF(LEN(INDEX(TasksList!$G$6:$G$1005,MATCH(C1381,TasksList!$B$6:$B$1005,0),1))=0,"",INDEX(TasksList!$G$6:$G$1005,MATCH(C1381,TasksList!$B$6:$B$1005,0),1)),""),"")</f>
        <v/>
      </c>
      <c r="I1381" s="381"/>
      <c r="J1381" s="400"/>
      <c r="K1381" s="400"/>
      <c r="L1381" s="179"/>
      <c r="M1381" s="381"/>
      <c r="N1381" s="362" t="str">
        <f>IFERROR(IF(LEN(INDEX(PlansAndNotes!$D$6:$D$4005,ROW(B1381)-ROW($C$3)))=0,"",INDEX(PlansAndNotes!$D$6:$D$4005,ROW(B1381)-ROW($C$3))),"")</f>
        <v/>
      </c>
      <c r="O1381" s="165" t="str">
        <f t="shared" si="163"/>
        <v/>
      </c>
      <c r="P1381" s="363" t="str">
        <f>IFERROR(IF(LEN(INDEX(PlansAndNotes!$E$6:$E$4005,ROW(B1381)-ROW($C$3)))=0,"",INDEX(PlansAndNotes!$E$6:$E$4005,ROW(B1381)-ROW($C$3))),"")</f>
        <v/>
      </c>
      <c r="Q1381" s="363" t="str">
        <f>IFERROR(IF(LEN(INDEX(PlansAndNotes!$G$6:$G$4005,ROW(B1381)-ROW($C$3)))=0,"",INDEX(PlansAndNotes!$G$6:$G$4005,ROW(B1381)-ROW($C$3))),"")</f>
        <v/>
      </c>
      <c r="R1381" s="361" t="str">
        <f>IFERROR(IF(LEN(D1381)&gt;0,IF(LEN(INDEX(AdressBook!$C$6:$C$25,MATCH(D1381,AdressBook!$B$6:$B$25,0),1))=0,"",INDEX(AdressBook!$C$6:$C$25,MATCH(D1381,AdressBook!$B$6:$B$25,0),1)),""),"")</f>
        <v/>
      </c>
      <c r="S1381" s="165">
        <f>IF(LEN(C1381)&gt;0,IFERROR(IF(MATCH(C1381,C1382:$C$4004,0)&gt;0,-1,ROW(S1381)-ROW($S$3)),ROW(S1381)-ROW($S$3)),-1)</f>
        <v>-1</v>
      </c>
      <c r="T1381" s="165">
        <f t="shared" si="164"/>
        <v>0</v>
      </c>
      <c r="U1381" s="165" t="str">
        <f t="shared" si="165"/>
        <v/>
      </c>
      <c r="V1381" s="165" t="str">
        <f>IFERROR(IF(OR(C1381="",S1381&lt;0),"",IF(SUBTOTAL(3,C1381:C1381)=0,-1,SUBTOTAL(3,$C$4:C1381))),"")</f>
        <v/>
      </c>
      <c r="W1381" s="156" t="str">
        <f t="array" ref="W1381">IF(LEN(C1381)&gt;0,IFERROR(IF(MATCH(C1381,$C$3:$C1380,0)&gt;0,N1381-INDEX($N$3:N1380,SUMPRODUCT(MAX(ROW($C$3:$C1380)*(C1381=$C$3:$C1380)))-2,1),""),""),"")</f>
        <v/>
      </c>
      <c r="X1381" s="156">
        <f t="shared" ca="1" si="166"/>
        <v>1</v>
      </c>
      <c r="Y1381" s="156">
        <f t="shared" ca="1" si="167"/>
        <v>1</v>
      </c>
    </row>
    <row r="1382" spans="2:25" hidden="1" x14ac:dyDescent="0.25">
      <c r="B1382" s="390" t="str">
        <f>IFERROR(IF(LEN(INDEX(PlansAndNotes!$B$6:$B$2005,ROW(A1382)-ROW($B$3)))=0,"",INDEX(PlansAndNotes!$B$6:$B$2005,ROW(A1382)-ROW($B$3))),"")</f>
        <v/>
      </c>
      <c r="C1382" s="361" t="str">
        <f t="shared" si="162"/>
        <v/>
      </c>
      <c r="D1382" s="361" t="str">
        <f>IFERROR(IF(LEN(C1382)&gt;0,IF(LEN(INDEX(TasksList!$C$6:$C$1005,MATCH(C1382,TasksList!$B$6:$B$1005,0),1))=0,"",INDEX(TasksList!$C$6:$C$1005,MATCH(C1382,TasksList!$B$6:$B$1005,0),1)),""),"")</f>
        <v/>
      </c>
      <c r="E1382" s="361" t="str">
        <f>IFERROR(IF(LEN(C1382)&gt;0,IF(LEN(INDEX(TasksList!$F$6:$F$1005,MATCH(C1382,TasksList!$B$6:$B$1005,0),1))=0,"not set!",INDEX(TasksList!$F$6:$F$1005,MATCH(C1382,TasksList!$B$6:$B$1005,0),1)),""),"")</f>
        <v/>
      </c>
      <c r="F1382" s="360" t="str">
        <f>IFERROR(IF(LEN(D1382)&gt;0,IF(LEN(INDEX(AdressBook!$D$6:$D$25,MATCH(D1382,AdressBook!$B$6:$B$25,0),1))=0,"",INDEX(AdressBook!$D$6:$D$25,MATCH(D1382,AdressBook!$B$6:$B$25,0),1)),""),"")</f>
        <v/>
      </c>
      <c r="G1382" s="361" t="str">
        <f>IFERROR(IF(LEN(INDEX(PlansAndNotes!$F$6:$F$2005,ROW(B1382)-ROW($C$3)))=0,"",INDEX(PlansAndNotes!$F$6:$F$2005,ROW(B1382)-ROW($C$3))),"")</f>
        <v/>
      </c>
      <c r="H1382" s="361" t="str">
        <f>IFERROR(IF(LEN(C1382)&gt;0,IF(LEN(INDEX(TasksList!$G$6:$G$1005,MATCH(C1382,TasksList!$B$6:$B$1005,0),1))=0,"",INDEX(TasksList!$G$6:$G$1005,MATCH(C1382,TasksList!$B$6:$B$1005,0),1)),""),"")</f>
        <v/>
      </c>
      <c r="I1382" s="381"/>
      <c r="J1382" s="400"/>
      <c r="K1382" s="400"/>
      <c r="L1382" s="179"/>
      <c r="M1382" s="381"/>
      <c r="N1382" s="362" t="str">
        <f>IFERROR(IF(LEN(INDEX(PlansAndNotes!$D$6:$D$4005,ROW(B1382)-ROW($C$3)))=0,"",INDEX(PlansAndNotes!$D$6:$D$4005,ROW(B1382)-ROW($C$3))),"")</f>
        <v/>
      </c>
      <c r="O1382" s="165" t="str">
        <f t="shared" si="163"/>
        <v/>
      </c>
      <c r="P1382" s="363" t="str">
        <f>IFERROR(IF(LEN(INDEX(PlansAndNotes!$E$6:$E$4005,ROW(B1382)-ROW($C$3)))=0,"",INDEX(PlansAndNotes!$E$6:$E$4005,ROW(B1382)-ROW($C$3))),"")</f>
        <v/>
      </c>
      <c r="Q1382" s="363" t="str">
        <f>IFERROR(IF(LEN(INDEX(PlansAndNotes!$G$6:$G$4005,ROW(B1382)-ROW($C$3)))=0,"",INDEX(PlansAndNotes!$G$6:$G$4005,ROW(B1382)-ROW($C$3))),"")</f>
        <v/>
      </c>
      <c r="R1382" s="361" t="str">
        <f>IFERROR(IF(LEN(D1382)&gt;0,IF(LEN(INDEX(AdressBook!$C$6:$C$25,MATCH(D1382,AdressBook!$B$6:$B$25,0),1))=0,"",INDEX(AdressBook!$C$6:$C$25,MATCH(D1382,AdressBook!$B$6:$B$25,0),1)),""),"")</f>
        <v/>
      </c>
      <c r="S1382" s="165">
        <f>IF(LEN(C1382)&gt;0,IFERROR(IF(MATCH(C1382,C1383:$C$4004,0)&gt;0,-1,ROW(S1382)-ROW($S$3)),ROW(S1382)-ROW($S$3)),-1)</f>
        <v>-1</v>
      </c>
      <c r="T1382" s="165">
        <f t="shared" si="164"/>
        <v>0</v>
      </c>
      <c r="U1382" s="165" t="str">
        <f t="shared" si="165"/>
        <v/>
      </c>
      <c r="V1382" s="165" t="str">
        <f>IFERROR(IF(OR(C1382="",S1382&lt;0),"",IF(SUBTOTAL(3,C1382:C1382)=0,-1,SUBTOTAL(3,$C$4:C1382))),"")</f>
        <v/>
      </c>
      <c r="W1382" s="156" t="str">
        <f t="array" ref="W1382">IF(LEN(C1382)&gt;0,IFERROR(IF(MATCH(C1382,$C$3:$C1381,0)&gt;0,N1382-INDEX($N$3:N1381,SUMPRODUCT(MAX(ROW($C$3:$C1381)*(C1382=$C$3:$C1381)))-2,1),""),""),"")</f>
        <v/>
      </c>
      <c r="X1382" s="156">
        <f t="shared" ca="1" si="166"/>
        <v>1</v>
      </c>
      <c r="Y1382" s="156">
        <f t="shared" ca="1" si="167"/>
        <v>1</v>
      </c>
    </row>
    <row r="1383" spans="2:25" hidden="1" x14ac:dyDescent="0.25">
      <c r="B1383" s="390" t="str">
        <f>IFERROR(IF(LEN(INDEX(PlansAndNotes!$B$6:$B$2005,ROW(A1383)-ROW($B$3)))=0,"",INDEX(PlansAndNotes!$B$6:$B$2005,ROW(A1383)-ROW($B$3))),"")</f>
        <v/>
      </c>
      <c r="C1383" s="361" t="str">
        <f t="shared" si="162"/>
        <v/>
      </c>
      <c r="D1383" s="361" t="str">
        <f>IFERROR(IF(LEN(C1383)&gt;0,IF(LEN(INDEX(TasksList!$C$6:$C$1005,MATCH(C1383,TasksList!$B$6:$B$1005,0),1))=0,"",INDEX(TasksList!$C$6:$C$1005,MATCH(C1383,TasksList!$B$6:$B$1005,0),1)),""),"")</f>
        <v/>
      </c>
      <c r="E1383" s="361" t="str">
        <f>IFERROR(IF(LEN(C1383)&gt;0,IF(LEN(INDEX(TasksList!$F$6:$F$1005,MATCH(C1383,TasksList!$B$6:$B$1005,0),1))=0,"not set!",INDEX(TasksList!$F$6:$F$1005,MATCH(C1383,TasksList!$B$6:$B$1005,0),1)),""),"")</f>
        <v/>
      </c>
      <c r="F1383" s="360" t="str">
        <f>IFERROR(IF(LEN(D1383)&gt;0,IF(LEN(INDEX(AdressBook!$D$6:$D$25,MATCH(D1383,AdressBook!$B$6:$B$25,0),1))=0,"",INDEX(AdressBook!$D$6:$D$25,MATCH(D1383,AdressBook!$B$6:$B$25,0),1)),""),"")</f>
        <v/>
      </c>
      <c r="G1383" s="361" t="str">
        <f>IFERROR(IF(LEN(INDEX(PlansAndNotes!$F$6:$F$2005,ROW(B1383)-ROW($C$3)))=0,"",INDEX(PlansAndNotes!$F$6:$F$2005,ROW(B1383)-ROW($C$3))),"")</f>
        <v/>
      </c>
      <c r="H1383" s="361" t="str">
        <f>IFERROR(IF(LEN(C1383)&gt;0,IF(LEN(INDEX(TasksList!$G$6:$G$1005,MATCH(C1383,TasksList!$B$6:$B$1005,0),1))=0,"",INDEX(TasksList!$G$6:$G$1005,MATCH(C1383,TasksList!$B$6:$B$1005,0),1)),""),"")</f>
        <v/>
      </c>
      <c r="I1383" s="381"/>
      <c r="J1383" s="400"/>
      <c r="K1383" s="400"/>
      <c r="L1383" s="179"/>
      <c r="M1383" s="381"/>
      <c r="N1383" s="362" t="str">
        <f>IFERROR(IF(LEN(INDEX(PlansAndNotes!$D$6:$D$4005,ROW(B1383)-ROW($C$3)))=0,"",INDEX(PlansAndNotes!$D$6:$D$4005,ROW(B1383)-ROW($C$3))),"")</f>
        <v/>
      </c>
      <c r="O1383" s="165" t="str">
        <f t="shared" si="163"/>
        <v/>
      </c>
      <c r="P1383" s="363" t="str">
        <f>IFERROR(IF(LEN(INDEX(PlansAndNotes!$E$6:$E$4005,ROW(B1383)-ROW($C$3)))=0,"",INDEX(PlansAndNotes!$E$6:$E$4005,ROW(B1383)-ROW($C$3))),"")</f>
        <v/>
      </c>
      <c r="Q1383" s="363" t="str">
        <f>IFERROR(IF(LEN(INDEX(PlansAndNotes!$G$6:$G$4005,ROW(B1383)-ROW($C$3)))=0,"",INDEX(PlansAndNotes!$G$6:$G$4005,ROW(B1383)-ROW($C$3))),"")</f>
        <v/>
      </c>
      <c r="R1383" s="361" t="str">
        <f>IFERROR(IF(LEN(D1383)&gt;0,IF(LEN(INDEX(AdressBook!$C$6:$C$25,MATCH(D1383,AdressBook!$B$6:$B$25,0),1))=0,"",INDEX(AdressBook!$C$6:$C$25,MATCH(D1383,AdressBook!$B$6:$B$25,0),1)),""),"")</f>
        <v/>
      </c>
      <c r="S1383" s="165">
        <f>IF(LEN(C1383)&gt;0,IFERROR(IF(MATCH(C1383,C1384:$C$4004,0)&gt;0,-1,ROW(S1383)-ROW($S$3)),ROW(S1383)-ROW($S$3)),-1)</f>
        <v>-1</v>
      </c>
      <c r="T1383" s="165">
        <f t="shared" si="164"/>
        <v>0</v>
      </c>
      <c r="U1383" s="165" t="str">
        <f t="shared" si="165"/>
        <v/>
      </c>
      <c r="V1383" s="165" t="str">
        <f>IFERROR(IF(OR(C1383="",S1383&lt;0),"",IF(SUBTOTAL(3,C1383:C1383)=0,-1,SUBTOTAL(3,$C$4:C1383))),"")</f>
        <v/>
      </c>
      <c r="W1383" s="156" t="str">
        <f t="array" ref="W1383">IF(LEN(C1383)&gt;0,IFERROR(IF(MATCH(C1383,$C$3:$C1382,0)&gt;0,N1383-INDEX($N$3:N1382,SUMPRODUCT(MAX(ROW($C$3:$C1382)*(C1383=$C$3:$C1382)))-2,1),""),""),"")</f>
        <v/>
      </c>
      <c r="X1383" s="156">
        <f t="shared" ca="1" si="166"/>
        <v>1</v>
      </c>
      <c r="Y1383" s="156">
        <f t="shared" ca="1" si="167"/>
        <v>1</v>
      </c>
    </row>
    <row r="1384" spans="2:25" hidden="1" x14ac:dyDescent="0.25">
      <c r="B1384" s="390" t="str">
        <f>IFERROR(IF(LEN(INDEX(PlansAndNotes!$B$6:$B$2005,ROW(A1384)-ROW($B$3)))=0,"",INDEX(PlansAndNotes!$B$6:$B$2005,ROW(A1384)-ROW($B$3))),"")</f>
        <v/>
      </c>
      <c r="C1384" s="361" t="str">
        <f t="shared" si="162"/>
        <v/>
      </c>
      <c r="D1384" s="361" t="str">
        <f>IFERROR(IF(LEN(C1384)&gt;0,IF(LEN(INDEX(TasksList!$C$6:$C$1005,MATCH(C1384,TasksList!$B$6:$B$1005,0),1))=0,"",INDEX(TasksList!$C$6:$C$1005,MATCH(C1384,TasksList!$B$6:$B$1005,0),1)),""),"")</f>
        <v/>
      </c>
      <c r="E1384" s="361" t="str">
        <f>IFERROR(IF(LEN(C1384)&gt;0,IF(LEN(INDEX(TasksList!$F$6:$F$1005,MATCH(C1384,TasksList!$B$6:$B$1005,0),1))=0,"not set!",INDEX(TasksList!$F$6:$F$1005,MATCH(C1384,TasksList!$B$6:$B$1005,0),1)),""),"")</f>
        <v/>
      </c>
      <c r="F1384" s="360" t="str">
        <f>IFERROR(IF(LEN(D1384)&gt;0,IF(LEN(INDEX(AdressBook!$D$6:$D$25,MATCH(D1384,AdressBook!$B$6:$B$25,0),1))=0,"",INDEX(AdressBook!$D$6:$D$25,MATCH(D1384,AdressBook!$B$6:$B$25,0),1)),""),"")</f>
        <v/>
      </c>
      <c r="G1384" s="361" t="str">
        <f>IFERROR(IF(LEN(INDEX(PlansAndNotes!$F$6:$F$2005,ROW(B1384)-ROW($C$3)))=0,"",INDEX(PlansAndNotes!$F$6:$F$2005,ROW(B1384)-ROW($C$3))),"")</f>
        <v/>
      </c>
      <c r="H1384" s="361" t="str">
        <f>IFERROR(IF(LEN(C1384)&gt;0,IF(LEN(INDEX(TasksList!$G$6:$G$1005,MATCH(C1384,TasksList!$B$6:$B$1005,0),1))=0,"",INDEX(TasksList!$G$6:$G$1005,MATCH(C1384,TasksList!$B$6:$B$1005,0),1)),""),"")</f>
        <v/>
      </c>
      <c r="I1384" s="381"/>
      <c r="J1384" s="400"/>
      <c r="K1384" s="400"/>
      <c r="L1384" s="179"/>
      <c r="M1384" s="381"/>
      <c r="N1384" s="362" t="str">
        <f>IFERROR(IF(LEN(INDEX(PlansAndNotes!$D$6:$D$4005,ROW(B1384)-ROW($C$3)))=0,"",INDEX(PlansAndNotes!$D$6:$D$4005,ROW(B1384)-ROW($C$3))),"")</f>
        <v/>
      </c>
      <c r="O1384" s="165" t="str">
        <f t="shared" si="163"/>
        <v/>
      </c>
      <c r="P1384" s="363" t="str">
        <f>IFERROR(IF(LEN(INDEX(PlansAndNotes!$E$6:$E$4005,ROW(B1384)-ROW($C$3)))=0,"",INDEX(PlansAndNotes!$E$6:$E$4005,ROW(B1384)-ROW($C$3))),"")</f>
        <v/>
      </c>
      <c r="Q1384" s="363" t="str">
        <f>IFERROR(IF(LEN(INDEX(PlansAndNotes!$G$6:$G$4005,ROW(B1384)-ROW($C$3)))=0,"",INDEX(PlansAndNotes!$G$6:$G$4005,ROW(B1384)-ROW($C$3))),"")</f>
        <v/>
      </c>
      <c r="R1384" s="361" t="str">
        <f>IFERROR(IF(LEN(D1384)&gt;0,IF(LEN(INDEX(AdressBook!$C$6:$C$25,MATCH(D1384,AdressBook!$B$6:$B$25,0),1))=0,"",INDEX(AdressBook!$C$6:$C$25,MATCH(D1384,AdressBook!$B$6:$B$25,0),1)),""),"")</f>
        <v/>
      </c>
      <c r="S1384" s="165">
        <f>IF(LEN(C1384)&gt;0,IFERROR(IF(MATCH(C1384,C1385:$C$4004,0)&gt;0,-1,ROW(S1384)-ROW($S$3)),ROW(S1384)-ROW($S$3)),-1)</f>
        <v>-1</v>
      </c>
      <c r="T1384" s="165">
        <f t="shared" si="164"/>
        <v>0</v>
      </c>
      <c r="U1384" s="165" t="str">
        <f t="shared" si="165"/>
        <v/>
      </c>
      <c r="V1384" s="165" t="str">
        <f>IFERROR(IF(OR(C1384="",S1384&lt;0),"",IF(SUBTOTAL(3,C1384:C1384)=0,-1,SUBTOTAL(3,$C$4:C1384))),"")</f>
        <v/>
      </c>
      <c r="W1384" s="156" t="str">
        <f t="array" ref="W1384">IF(LEN(C1384)&gt;0,IFERROR(IF(MATCH(C1384,$C$3:$C1383,0)&gt;0,N1384-INDEX($N$3:N1383,SUMPRODUCT(MAX(ROW($C$3:$C1383)*(C1384=$C$3:$C1383)))-2,1),""),""),"")</f>
        <v/>
      </c>
      <c r="X1384" s="156">
        <f t="shared" ca="1" si="166"/>
        <v>1</v>
      </c>
      <c r="Y1384" s="156">
        <f t="shared" ca="1" si="167"/>
        <v>1</v>
      </c>
    </row>
    <row r="1385" spans="2:25" hidden="1" x14ac:dyDescent="0.25">
      <c r="B1385" s="390" t="str">
        <f>IFERROR(IF(LEN(INDEX(PlansAndNotes!$B$6:$B$2005,ROW(A1385)-ROW($B$3)))=0,"",INDEX(PlansAndNotes!$B$6:$B$2005,ROW(A1385)-ROW($B$3))),"")</f>
        <v/>
      </c>
      <c r="C1385" s="361" t="str">
        <f t="shared" si="162"/>
        <v/>
      </c>
      <c r="D1385" s="361" t="str">
        <f>IFERROR(IF(LEN(C1385)&gt;0,IF(LEN(INDEX(TasksList!$C$6:$C$1005,MATCH(C1385,TasksList!$B$6:$B$1005,0),1))=0,"",INDEX(TasksList!$C$6:$C$1005,MATCH(C1385,TasksList!$B$6:$B$1005,0),1)),""),"")</f>
        <v/>
      </c>
      <c r="E1385" s="361" t="str">
        <f>IFERROR(IF(LEN(C1385)&gt;0,IF(LEN(INDEX(TasksList!$F$6:$F$1005,MATCH(C1385,TasksList!$B$6:$B$1005,0),1))=0,"not set!",INDEX(TasksList!$F$6:$F$1005,MATCH(C1385,TasksList!$B$6:$B$1005,0),1)),""),"")</f>
        <v/>
      </c>
      <c r="F1385" s="360" t="str">
        <f>IFERROR(IF(LEN(D1385)&gt;0,IF(LEN(INDEX(AdressBook!$D$6:$D$25,MATCH(D1385,AdressBook!$B$6:$B$25,0),1))=0,"",INDEX(AdressBook!$D$6:$D$25,MATCH(D1385,AdressBook!$B$6:$B$25,0),1)),""),"")</f>
        <v/>
      </c>
      <c r="G1385" s="361" t="str">
        <f>IFERROR(IF(LEN(INDEX(PlansAndNotes!$F$6:$F$2005,ROW(B1385)-ROW($C$3)))=0,"",INDEX(PlansAndNotes!$F$6:$F$2005,ROW(B1385)-ROW($C$3))),"")</f>
        <v/>
      </c>
      <c r="H1385" s="361" t="str">
        <f>IFERROR(IF(LEN(C1385)&gt;0,IF(LEN(INDEX(TasksList!$G$6:$G$1005,MATCH(C1385,TasksList!$B$6:$B$1005,0),1))=0,"",INDEX(TasksList!$G$6:$G$1005,MATCH(C1385,TasksList!$B$6:$B$1005,0),1)),""),"")</f>
        <v/>
      </c>
      <c r="I1385" s="381"/>
      <c r="J1385" s="400"/>
      <c r="K1385" s="400"/>
      <c r="L1385" s="179"/>
      <c r="M1385" s="381"/>
      <c r="N1385" s="362" t="str">
        <f>IFERROR(IF(LEN(INDEX(PlansAndNotes!$D$6:$D$4005,ROW(B1385)-ROW($C$3)))=0,"",INDEX(PlansAndNotes!$D$6:$D$4005,ROW(B1385)-ROW($C$3))),"")</f>
        <v/>
      </c>
      <c r="O1385" s="165" t="str">
        <f t="shared" si="163"/>
        <v/>
      </c>
      <c r="P1385" s="363" t="str">
        <f>IFERROR(IF(LEN(INDEX(PlansAndNotes!$E$6:$E$4005,ROW(B1385)-ROW($C$3)))=0,"",INDEX(PlansAndNotes!$E$6:$E$4005,ROW(B1385)-ROW($C$3))),"")</f>
        <v/>
      </c>
      <c r="Q1385" s="363" t="str">
        <f>IFERROR(IF(LEN(INDEX(PlansAndNotes!$G$6:$G$4005,ROW(B1385)-ROW($C$3)))=0,"",INDEX(PlansAndNotes!$G$6:$G$4005,ROW(B1385)-ROW($C$3))),"")</f>
        <v/>
      </c>
      <c r="R1385" s="361" t="str">
        <f>IFERROR(IF(LEN(D1385)&gt;0,IF(LEN(INDEX(AdressBook!$C$6:$C$25,MATCH(D1385,AdressBook!$B$6:$B$25,0),1))=0,"",INDEX(AdressBook!$C$6:$C$25,MATCH(D1385,AdressBook!$B$6:$B$25,0),1)),""),"")</f>
        <v/>
      </c>
      <c r="S1385" s="165">
        <f>IF(LEN(C1385)&gt;0,IFERROR(IF(MATCH(C1385,C1386:$C$4004,0)&gt;0,-1,ROW(S1385)-ROW($S$3)),ROW(S1385)-ROW($S$3)),-1)</f>
        <v>-1</v>
      </c>
      <c r="T1385" s="165">
        <f t="shared" si="164"/>
        <v>0</v>
      </c>
      <c r="U1385" s="165" t="str">
        <f t="shared" si="165"/>
        <v/>
      </c>
      <c r="V1385" s="165" t="str">
        <f>IFERROR(IF(OR(C1385="",S1385&lt;0),"",IF(SUBTOTAL(3,C1385:C1385)=0,-1,SUBTOTAL(3,$C$4:C1385))),"")</f>
        <v/>
      </c>
      <c r="W1385" s="156" t="str">
        <f t="array" ref="W1385">IF(LEN(C1385)&gt;0,IFERROR(IF(MATCH(C1385,$C$3:$C1384,0)&gt;0,N1385-INDEX($N$3:N1384,SUMPRODUCT(MAX(ROW($C$3:$C1384)*(C1385=$C$3:$C1384)))-2,1),""),""),"")</f>
        <v/>
      </c>
      <c r="X1385" s="156">
        <f t="shared" ca="1" si="166"/>
        <v>1</v>
      </c>
      <c r="Y1385" s="156">
        <f t="shared" ca="1" si="167"/>
        <v>1</v>
      </c>
    </row>
    <row r="1386" spans="2:25" hidden="1" x14ac:dyDescent="0.25">
      <c r="B1386" s="390" t="str">
        <f>IFERROR(IF(LEN(INDEX(PlansAndNotes!$B$6:$B$2005,ROW(A1386)-ROW($B$3)))=0,"",INDEX(PlansAndNotes!$B$6:$B$2005,ROW(A1386)-ROW($B$3))),"")</f>
        <v/>
      </c>
      <c r="C1386" s="361" t="str">
        <f t="shared" si="162"/>
        <v/>
      </c>
      <c r="D1386" s="361" t="str">
        <f>IFERROR(IF(LEN(C1386)&gt;0,IF(LEN(INDEX(TasksList!$C$6:$C$1005,MATCH(C1386,TasksList!$B$6:$B$1005,0),1))=0,"",INDEX(TasksList!$C$6:$C$1005,MATCH(C1386,TasksList!$B$6:$B$1005,0),1)),""),"")</f>
        <v/>
      </c>
      <c r="E1386" s="361" t="str">
        <f>IFERROR(IF(LEN(C1386)&gt;0,IF(LEN(INDEX(TasksList!$F$6:$F$1005,MATCH(C1386,TasksList!$B$6:$B$1005,0),1))=0,"not set!",INDEX(TasksList!$F$6:$F$1005,MATCH(C1386,TasksList!$B$6:$B$1005,0),1)),""),"")</f>
        <v/>
      </c>
      <c r="F1386" s="360" t="str">
        <f>IFERROR(IF(LEN(D1386)&gt;0,IF(LEN(INDEX(AdressBook!$D$6:$D$25,MATCH(D1386,AdressBook!$B$6:$B$25,0),1))=0,"",INDEX(AdressBook!$D$6:$D$25,MATCH(D1386,AdressBook!$B$6:$B$25,0),1)),""),"")</f>
        <v/>
      </c>
      <c r="G1386" s="361" t="str">
        <f>IFERROR(IF(LEN(INDEX(PlansAndNotes!$F$6:$F$2005,ROW(B1386)-ROW($C$3)))=0,"",INDEX(PlansAndNotes!$F$6:$F$2005,ROW(B1386)-ROW($C$3))),"")</f>
        <v/>
      </c>
      <c r="H1386" s="361" t="str">
        <f>IFERROR(IF(LEN(C1386)&gt;0,IF(LEN(INDEX(TasksList!$G$6:$G$1005,MATCH(C1386,TasksList!$B$6:$B$1005,0),1))=0,"",INDEX(TasksList!$G$6:$G$1005,MATCH(C1386,TasksList!$B$6:$B$1005,0),1)),""),"")</f>
        <v/>
      </c>
      <c r="I1386" s="381"/>
      <c r="J1386" s="400"/>
      <c r="K1386" s="400"/>
      <c r="L1386" s="179"/>
      <c r="M1386" s="381"/>
      <c r="N1386" s="362" t="str">
        <f>IFERROR(IF(LEN(INDEX(PlansAndNotes!$D$6:$D$4005,ROW(B1386)-ROW($C$3)))=0,"",INDEX(PlansAndNotes!$D$6:$D$4005,ROW(B1386)-ROW($C$3))),"")</f>
        <v/>
      </c>
      <c r="O1386" s="165" t="str">
        <f t="shared" si="163"/>
        <v/>
      </c>
      <c r="P1386" s="363" t="str">
        <f>IFERROR(IF(LEN(INDEX(PlansAndNotes!$E$6:$E$4005,ROW(B1386)-ROW($C$3)))=0,"",INDEX(PlansAndNotes!$E$6:$E$4005,ROW(B1386)-ROW($C$3))),"")</f>
        <v/>
      </c>
      <c r="Q1386" s="363" t="str">
        <f>IFERROR(IF(LEN(INDEX(PlansAndNotes!$G$6:$G$4005,ROW(B1386)-ROW($C$3)))=0,"",INDEX(PlansAndNotes!$G$6:$G$4005,ROW(B1386)-ROW($C$3))),"")</f>
        <v/>
      </c>
      <c r="R1386" s="361" t="str">
        <f>IFERROR(IF(LEN(D1386)&gt;0,IF(LEN(INDEX(AdressBook!$C$6:$C$25,MATCH(D1386,AdressBook!$B$6:$B$25,0),1))=0,"",INDEX(AdressBook!$C$6:$C$25,MATCH(D1386,AdressBook!$B$6:$B$25,0),1)),""),"")</f>
        <v/>
      </c>
      <c r="S1386" s="165">
        <f>IF(LEN(C1386)&gt;0,IFERROR(IF(MATCH(C1386,C1387:$C$4004,0)&gt;0,-1,ROW(S1386)-ROW($S$3)),ROW(S1386)-ROW($S$3)),-1)</f>
        <v>-1</v>
      </c>
      <c r="T1386" s="165">
        <f t="shared" si="164"/>
        <v>0</v>
      </c>
      <c r="U1386" s="165" t="str">
        <f t="shared" si="165"/>
        <v/>
      </c>
      <c r="V1386" s="165" t="str">
        <f>IFERROR(IF(OR(C1386="",S1386&lt;0),"",IF(SUBTOTAL(3,C1386:C1386)=0,-1,SUBTOTAL(3,$C$4:C1386))),"")</f>
        <v/>
      </c>
      <c r="W1386" s="156" t="str">
        <f t="array" ref="W1386">IF(LEN(C1386)&gt;0,IFERROR(IF(MATCH(C1386,$C$3:$C1385,0)&gt;0,N1386-INDEX($N$3:N1385,SUMPRODUCT(MAX(ROW($C$3:$C1385)*(C1386=$C$3:$C1385)))-2,1),""),""),"")</f>
        <v/>
      </c>
      <c r="X1386" s="156">
        <f t="shared" ca="1" si="166"/>
        <v>1</v>
      </c>
      <c r="Y1386" s="156">
        <f t="shared" ca="1" si="167"/>
        <v>1</v>
      </c>
    </row>
    <row r="1387" spans="2:25" hidden="1" x14ac:dyDescent="0.25">
      <c r="B1387" s="390" t="str">
        <f>IFERROR(IF(LEN(INDEX(PlansAndNotes!$B$6:$B$2005,ROW(A1387)-ROW($B$3)))=0,"",INDEX(PlansAndNotes!$B$6:$B$2005,ROW(A1387)-ROW($B$3))),"")</f>
        <v/>
      </c>
      <c r="C1387" s="361" t="str">
        <f t="shared" si="162"/>
        <v/>
      </c>
      <c r="D1387" s="361" t="str">
        <f>IFERROR(IF(LEN(C1387)&gt;0,IF(LEN(INDEX(TasksList!$C$6:$C$1005,MATCH(C1387,TasksList!$B$6:$B$1005,0),1))=0,"",INDEX(TasksList!$C$6:$C$1005,MATCH(C1387,TasksList!$B$6:$B$1005,0),1)),""),"")</f>
        <v/>
      </c>
      <c r="E1387" s="361" t="str">
        <f>IFERROR(IF(LEN(C1387)&gt;0,IF(LEN(INDEX(TasksList!$F$6:$F$1005,MATCH(C1387,TasksList!$B$6:$B$1005,0),1))=0,"not set!",INDEX(TasksList!$F$6:$F$1005,MATCH(C1387,TasksList!$B$6:$B$1005,0),1)),""),"")</f>
        <v/>
      </c>
      <c r="F1387" s="360" t="str">
        <f>IFERROR(IF(LEN(D1387)&gt;0,IF(LEN(INDEX(AdressBook!$D$6:$D$25,MATCH(D1387,AdressBook!$B$6:$B$25,0),1))=0,"",INDEX(AdressBook!$D$6:$D$25,MATCH(D1387,AdressBook!$B$6:$B$25,0),1)),""),"")</f>
        <v/>
      </c>
      <c r="G1387" s="361" t="str">
        <f>IFERROR(IF(LEN(INDEX(PlansAndNotes!$F$6:$F$2005,ROW(B1387)-ROW($C$3)))=0,"",INDEX(PlansAndNotes!$F$6:$F$2005,ROW(B1387)-ROW($C$3))),"")</f>
        <v/>
      </c>
      <c r="H1387" s="361" t="str">
        <f>IFERROR(IF(LEN(C1387)&gt;0,IF(LEN(INDEX(TasksList!$G$6:$G$1005,MATCH(C1387,TasksList!$B$6:$B$1005,0),1))=0,"",INDEX(TasksList!$G$6:$G$1005,MATCH(C1387,TasksList!$B$6:$B$1005,0),1)),""),"")</f>
        <v/>
      </c>
      <c r="I1387" s="381"/>
      <c r="J1387" s="400"/>
      <c r="K1387" s="400"/>
      <c r="L1387" s="179"/>
      <c r="M1387" s="381"/>
      <c r="N1387" s="362" t="str">
        <f>IFERROR(IF(LEN(INDEX(PlansAndNotes!$D$6:$D$4005,ROW(B1387)-ROW($C$3)))=0,"",INDEX(PlansAndNotes!$D$6:$D$4005,ROW(B1387)-ROW($C$3))),"")</f>
        <v/>
      </c>
      <c r="O1387" s="165" t="str">
        <f t="shared" si="163"/>
        <v/>
      </c>
      <c r="P1387" s="363" t="str">
        <f>IFERROR(IF(LEN(INDEX(PlansAndNotes!$E$6:$E$4005,ROW(B1387)-ROW($C$3)))=0,"",INDEX(PlansAndNotes!$E$6:$E$4005,ROW(B1387)-ROW($C$3))),"")</f>
        <v/>
      </c>
      <c r="Q1387" s="363" t="str">
        <f>IFERROR(IF(LEN(INDEX(PlansAndNotes!$G$6:$G$4005,ROW(B1387)-ROW($C$3)))=0,"",INDEX(PlansAndNotes!$G$6:$G$4005,ROW(B1387)-ROW($C$3))),"")</f>
        <v/>
      </c>
      <c r="R1387" s="361" t="str">
        <f>IFERROR(IF(LEN(D1387)&gt;0,IF(LEN(INDEX(AdressBook!$C$6:$C$25,MATCH(D1387,AdressBook!$B$6:$B$25,0),1))=0,"",INDEX(AdressBook!$C$6:$C$25,MATCH(D1387,AdressBook!$B$6:$B$25,0),1)),""),"")</f>
        <v/>
      </c>
      <c r="S1387" s="165">
        <f>IF(LEN(C1387)&gt;0,IFERROR(IF(MATCH(C1387,C1388:$C$4004,0)&gt;0,-1,ROW(S1387)-ROW($S$3)),ROW(S1387)-ROW($S$3)),-1)</f>
        <v>-1</v>
      </c>
      <c r="T1387" s="165">
        <f t="shared" si="164"/>
        <v>0</v>
      </c>
      <c r="U1387" s="165" t="str">
        <f t="shared" si="165"/>
        <v/>
      </c>
      <c r="V1387" s="165" t="str">
        <f>IFERROR(IF(OR(C1387="",S1387&lt;0),"",IF(SUBTOTAL(3,C1387:C1387)=0,-1,SUBTOTAL(3,$C$4:C1387))),"")</f>
        <v/>
      </c>
      <c r="W1387" s="156" t="str">
        <f t="array" ref="W1387">IF(LEN(C1387)&gt;0,IFERROR(IF(MATCH(C1387,$C$3:$C1386,0)&gt;0,N1387-INDEX($N$3:N1386,SUMPRODUCT(MAX(ROW($C$3:$C1386)*(C1387=$C$3:$C1386)))-2,1),""),""),"")</f>
        <v/>
      </c>
      <c r="X1387" s="156">
        <f t="shared" ca="1" si="166"/>
        <v>1</v>
      </c>
      <c r="Y1387" s="156">
        <f t="shared" ca="1" si="167"/>
        <v>1</v>
      </c>
    </row>
    <row r="1388" spans="2:25" hidden="1" x14ac:dyDescent="0.25">
      <c r="B1388" s="390" t="str">
        <f>IFERROR(IF(LEN(INDEX(PlansAndNotes!$B$6:$B$2005,ROW(A1388)-ROW($B$3)))=0,"",INDEX(PlansAndNotes!$B$6:$B$2005,ROW(A1388)-ROW($B$3))),"")</f>
        <v/>
      </c>
      <c r="C1388" s="361" t="str">
        <f t="shared" si="162"/>
        <v/>
      </c>
      <c r="D1388" s="361" t="str">
        <f>IFERROR(IF(LEN(C1388)&gt;0,IF(LEN(INDEX(TasksList!$C$6:$C$1005,MATCH(C1388,TasksList!$B$6:$B$1005,0),1))=0,"",INDEX(TasksList!$C$6:$C$1005,MATCH(C1388,TasksList!$B$6:$B$1005,0),1)),""),"")</f>
        <v/>
      </c>
      <c r="E1388" s="361" t="str">
        <f>IFERROR(IF(LEN(C1388)&gt;0,IF(LEN(INDEX(TasksList!$F$6:$F$1005,MATCH(C1388,TasksList!$B$6:$B$1005,0),1))=0,"not set!",INDEX(TasksList!$F$6:$F$1005,MATCH(C1388,TasksList!$B$6:$B$1005,0),1)),""),"")</f>
        <v/>
      </c>
      <c r="F1388" s="360" t="str">
        <f>IFERROR(IF(LEN(D1388)&gt;0,IF(LEN(INDEX(AdressBook!$D$6:$D$25,MATCH(D1388,AdressBook!$B$6:$B$25,0),1))=0,"",INDEX(AdressBook!$D$6:$D$25,MATCH(D1388,AdressBook!$B$6:$B$25,0),1)),""),"")</f>
        <v/>
      </c>
      <c r="G1388" s="361" t="str">
        <f>IFERROR(IF(LEN(INDEX(PlansAndNotes!$F$6:$F$2005,ROW(B1388)-ROW($C$3)))=0,"",INDEX(PlansAndNotes!$F$6:$F$2005,ROW(B1388)-ROW($C$3))),"")</f>
        <v/>
      </c>
      <c r="H1388" s="361" t="str">
        <f>IFERROR(IF(LEN(C1388)&gt;0,IF(LEN(INDEX(TasksList!$G$6:$G$1005,MATCH(C1388,TasksList!$B$6:$B$1005,0),1))=0,"",INDEX(TasksList!$G$6:$G$1005,MATCH(C1388,TasksList!$B$6:$B$1005,0),1)),""),"")</f>
        <v/>
      </c>
      <c r="I1388" s="381"/>
      <c r="J1388" s="400"/>
      <c r="K1388" s="400"/>
      <c r="L1388" s="179"/>
      <c r="M1388" s="381"/>
      <c r="N1388" s="362" t="str">
        <f>IFERROR(IF(LEN(INDEX(PlansAndNotes!$D$6:$D$4005,ROW(B1388)-ROW($C$3)))=0,"",INDEX(PlansAndNotes!$D$6:$D$4005,ROW(B1388)-ROW($C$3))),"")</f>
        <v/>
      </c>
      <c r="O1388" s="165" t="str">
        <f t="shared" si="163"/>
        <v/>
      </c>
      <c r="P1388" s="363" t="str">
        <f>IFERROR(IF(LEN(INDEX(PlansAndNotes!$E$6:$E$4005,ROW(B1388)-ROW($C$3)))=0,"",INDEX(PlansAndNotes!$E$6:$E$4005,ROW(B1388)-ROW($C$3))),"")</f>
        <v/>
      </c>
      <c r="Q1388" s="363" t="str">
        <f>IFERROR(IF(LEN(INDEX(PlansAndNotes!$G$6:$G$4005,ROW(B1388)-ROW($C$3)))=0,"",INDEX(PlansAndNotes!$G$6:$G$4005,ROW(B1388)-ROW($C$3))),"")</f>
        <v/>
      </c>
      <c r="R1388" s="361" t="str">
        <f>IFERROR(IF(LEN(D1388)&gt;0,IF(LEN(INDEX(AdressBook!$C$6:$C$25,MATCH(D1388,AdressBook!$B$6:$B$25,0),1))=0,"",INDEX(AdressBook!$C$6:$C$25,MATCH(D1388,AdressBook!$B$6:$B$25,0),1)),""),"")</f>
        <v/>
      </c>
      <c r="S1388" s="165">
        <f>IF(LEN(C1388)&gt;0,IFERROR(IF(MATCH(C1388,C1389:$C$4004,0)&gt;0,-1,ROW(S1388)-ROW($S$3)),ROW(S1388)-ROW($S$3)),-1)</f>
        <v>-1</v>
      </c>
      <c r="T1388" s="165">
        <f t="shared" si="164"/>
        <v>0</v>
      </c>
      <c r="U1388" s="165" t="str">
        <f t="shared" si="165"/>
        <v/>
      </c>
      <c r="V1388" s="165" t="str">
        <f>IFERROR(IF(OR(C1388="",S1388&lt;0),"",IF(SUBTOTAL(3,C1388:C1388)=0,-1,SUBTOTAL(3,$C$4:C1388))),"")</f>
        <v/>
      </c>
      <c r="W1388" s="156" t="str">
        <f t="array" ref="W1388">IF(LEN(C1388)&gt;0,IFERROR(IF(MATCH(C1388,$C$3:$C1387,0)&gt;0,N1388-INDEX($N$3:N1387,SUMPRODUCT(MAX(ROW($C$3:$C1387)*(C1388=$C$3:$C1387)))-2,1),""),""),"")</f>
        <v/>
      </c>
      <c r="X1388" s="156">
        <f t="shared" ca="1" si="166"/>
        <v>1</v>
      </c>
      <c r="Y1388" s="156">
        <f t="shared" ca="1" si="167"/>
        <v>1</v>
      </c>
    </row>
    <row r="1389" spans="2:25" hidden="1" x14ac:dyDescent="0.25">
      <c r="B1389" s="390" t="str">
        <f>IFERROR(IF(LEN(INDEX(PlansAndNotes!$B$6:$B$2005,ROW(A1389)-ROW($B$3)))=0,"",INDEX(PlansAndNotes!$B$6:$B$2005,ROW(A1389)-ROW($B$3))),"")</f>
        <v/>
      </c>
      <c r="C1389" s="361" t="str">
        <f t="shared" si="162"/>
        <v/>
      </c>
      <c r="D1389" s="361" t="str">
        <f>IFERROR(IF(LEN(C1389)&gt;0,IF(LEN(INDEX(TasksList!$C$6:$C$1005,MATCH(C1389,TasksList!$B$6:$B$1005,0),1))=0,"",INDEX(TasksList!$C$6:$C$1005,MATCH(C1389,TasksList!$B$6:$B$1005,0),1)),""),"")</f>
        <v/>
      </c>
      <c r="E1389" s="361" t="str">
        <f>IFERROR(IF(LEN(C1389)&gt;0,IF(LEN(INDEX(TasksList!$F$6:$F$1005,MATCH(C1389,TasksList!$B$6:$B$1005,0),1))=0,"not set!",INDEX(TasksList!$F$6:$F$1005,MATCH(C1389,TasksList!$B$6:$B$1005,0),1)),""),"")</f>
        <v/>
      </c>
      <c r="F1389" s="360" t="str">
        <f>IFERROR(IF(LEN(D1389)&gt;0,IF(LEN(INDEX(AdressBook!$D$6:$D$25,MATCH(D1389,AdressBook!$B$6:$B$25,0),1))=0,"",INDEX(AdressBook!$D$6:$D$25,MATCH(D1389,AdressBook!$B$6:$B$25,0),1)),""),"")</f>
        <v/>
      </c>
      <c r="G1389" s="361" t="str">
        <f>IFERROR(IF(LEN(INDEX(PlansAndNotes!$F$6:$F$2005,ROW(B1389)-ROW($C$3)))=0,"",INDEX(PlansAndNotes!$F$6:$F$2005,ROW(B1389)-ROW($C$3))),"")</f>
        <v/>
      </c>
      <c r="H1389" s="361" t="str">
        <f>IFERROR(IF(LEN(C1389)&gt;0,IF(LEN(INDEX(TasksList!$G$6:$G$1005,MATCH(C1389,TasksList!$B$6:$B$1005,0),1))=0,"",INDEX(TasksList!$G$6:$G$1005,MATCH(C1389,TasksList!$B$6:$B$1005,0),1)),""),"")</f>
        <v/>
      </c>
      <c r="I1389" s="381"/>
      <c r="J1389" s="400"/>
      <c r="K1389" s="400"/>
      <c r="L1389" s="179"/>
      <c r="M1389" s="381"/>
      <c r="N1389" s="362" t="str">
        <f>IFERROR(IF(LEN(INDEX(PlansAndNotes!$D$6:$D$4005,ROW(B1389)-ROW($C$3)))=0,"",INDEX(PlansAndNotes!$D$6:$D$4005,ROW(B1389)-ROW($C$3))),"")</f>
        <v/>
      </c>
      <c r="O1389" s="165" t="str">
        <f t="shared" si="163"/>
        <v/>
      </c>
      <c r="P1389" s="363" t="str">
        <f>IFERROR(IF(LEN(INDEX(PlansAndNotes!$E$6:$E$4005,ROW(B1389)-ROW($C$3)))=0,"",INDEX(PlansAndNotes!$E$6:$E$4005,ROW(B1389)-ROW($C$3))),"")</f>
        <v/>
      </c>
      <c r="Q1389" s="363" t="str">
        <f>IFERROR(IF(LEN(INDEX(PlansAndNotes!$G$6:$G$4005,ROW(B1389)-ROW($C$3)))=0,"",INDEX(PlansAndNotes!$G$6:$G$4005,ROW(B1389)-ROW($C$3))),"")</f>
        <v/>
      </c>
      <c r="R1389" s="361" t="str">
        <f>IFERROR(IF(LEN(D1389)&gt;0,IF(LEN(INDEX(AdressBook!$C$6:$C$25,MATCH(D1389,AdressBook!$B$6:$B$25,0),1))=0,"",INDEX(AdressBook!$C$6:$C$25,MATCH(D1389,AdressBook!$B$6:$B$25,0),1)),""),"")</f>
        <v/>
      </c>
      <c r="S1389" s="165">
        <f>IF(LEN(C1389)&gt;0,IFERROR(IF(MATCH(C1389,C1390:$C$4004,0)&gt;0,-1,ROW(S1389)-ROW($S$3)),ROW(S1389)-ROW($S$3)),-1)</f>
        <v>-1</v>
      </c>
      <c r="T1389" s="165">
        <f t="shared" si="164"/>
        <v>0</v>
      </c>
      <c r="U1389" s="165" t="str">
        <f t="shared" si="165"/>
        <v/>
      </c>
      <c r="V1389" s="165" t="str">
        <f>IFERROR(IF(OR(C1389="",S1389&lt;0),"",IF(SUBTOTAL(3,C1389:C1389)=0,-1,SUBTOTAL(3,$C$4:C1389))),"")</f>
        <v/>
      </c>
      <c r="W1389" s="156" t="str">
        <f t="array" ref="W1389">IF(LEN(C1389)&gt;0,IFERROR(IF(MATCH(C1389,$C$3:$C1388,0)&gt;0,N1389-INDEX($N$3:N1388,SUMPRODUCT(MAX(ROW($C$3:$C1388)*(C1389=$C$3:$C1388)))-2,1),""),""),"")</f>
        <v/>
      </c>
      <c r="X1389" s="156">
        <f t="shared" ca="1" si="166"/>
        <v>1</v>
      </c>
      <c r="Y1389" s="156">
        <f t="shared" ca="1" si="167"/>
        <v>1</v>
      </c>
    </row>
    <row r="1390" spans="2:25" hidden="1" x14ac:dyDescent="0.25">
      <c r="B1390" s="390" t="str">
        <f>IFERROR(IF(LEN(INDEX(PlansAndNotes!$B$6:$B$2005,ROW(A1390)-ROW($B$3)))=0,"",INDEX(PlansAndNotes!$B$6:$B$2005,ROW(A1390)-ROW($B$3))),"")</f>
        <v/>
      </c>
      <c r="C1390" s="361" t="str">
        <f t="shared" si="162"/>
        <v/>
      </c>
      <c r="D1390" s="361" t="str">
        <f>IFERROR(IF(LEN(C1390)&gt;0,IF(LEN(INDEX(TasksList!$C$6:$C$1005,MATCH(C1390,TasksList!$B$6:$B$1005,0),1))=0,"",INDEX(TasksList!$C$6:$C$1005,MATCH(C1390,TasksList!$B$6:$B$1005,0),1)),""),"")</f>
        <v/>
      </c>
      <c r="E1390" s="361" t="str">
        <f>IFERROR(IF(LEN(C1390)&gt;0,IF(LEN(INDEX(TasksList!$F$6:$F$1005,MATCH(C1390,TasksList!$B$6:$B$1005,0),1))=0,"not set!",INDEX(TasksList!$F$6:$F$1005,MATCH(C1390,TasksList!$B$6:$B$1005,0),1)),""),"")</f>
        <v/>
      </c>
      <c r="F1390" s="360" t="str">
        <f>IFERROR(IF(LEN(D1390)&gt;0,IF(LEN(INDEX(AdressBook!$D$6:$D$25,MATCH(D1390,AdressBook!$B$6:$B$25,0),1))=0,"",INDEX(AdressBook!$D$6:$D$25,MATCH(D1390,AdressBook!$B$6:$B$25,0),1)),""),"")</f>
        <v/>
      </c>
      <c r="G1390" s="361" t="str">
        <f>IFERROR(IF(LEN(INDEX(PlansAndNotes!$F$6:$F$2005,ROW(B1390)-ROW($C$3)))=0,"",INDEX(PlansAndNotes!$F$6:$F$2005,ROW(B1390)-ROW($C$3))),"")</f>
        <v/>
      </c>
      <c r="H1390" s="361" t="str">
        <f>IFERROR(IF(LEN(C1390)&gt;0,IF(LEN(INDEX(TasksList!$G$6:$G$1005,MATCH(C1390,TasksList!$B$6:$B$1005,0),1))=0,"",INDEX(TasksList!$G$6:$G$1005,MATCH(C1390,TasksList!$B$6:$B$1005,0),1)),""),"")</f>
        <v/>
      </c>
      <c r="I1390" s="381"/>
      <c r="J1390" s="400"/>
      <c r="K1390" s="400"/>
      <c r="L1390" s="179"/>
      <c r="M1390" s="381"/>
      <c r="N1390" s="362" t="str">
        <f>IFERROR(IF(LEN(INDEX(PlansAndNotes!$D$6:$D$4005,ROW(B1390)-ROW($C$3)))=0,"",INDEX(PlansAndNotes!$D$6:$D$4005,ROW(B1390)-ROW($C$3))),"")</f>
        <v/>
      </c>
      <c r="O1390" s="165" t="str">
        <f t="shared" si="163"/>
        <v/>
      </c>
      <c r="P1390" s="363" t="str">
        <f>IFERROR(IF(LEN(INDEX(PlansAndNotes!$E$6:$E$4005,ROW(B1390)-ROW($C$3)))=0,"",INDEX(PlansAndNotes!$E$6:$E$4005,ROW(B1390)-ROW($C$3))),"")</f>
        <v/>
      </c>
      <c r="Q1390" s="363" t="str">
        <f>IFERROR(IF(LEN(INDEX(PlansAndNotes!$G$6:$G$4005,ROW(B1390)-ROW($C$3)))=0,"",INDEX(PlansAndNotes!$G$6:$G$4005,ROW(B1390)-ROW($C$3))),"")</f>
        <v/>
      </c>
      <c r="R1390" s="361" t="str">
        <f>IFERROR(IF(LEN(D1390)&gt;0,IF(LEN(INDEX(AdressBook!$C$6:$C$25,MATCH(D1390,AdressBook!$B$6:$B$25,0),1))=0,"",INDEX(AdressBook!$C$6:$C$25,MATCH(D1390,AdressBook!$B$6:$B$25,0),1)),""),"")</f>
        <v/>
      </c>
      <c r="S1390" s="165">
        <f>IF(LEN(C1390)&gt;0,IFERROR(IF(MATCH(C1390,C1391:$C$4004,0)&gt;0,-1,ROW(S1390)-ROW($S$3)),ROW(S1390)-ROW($S$3)),-1)</f>
        <v>-1</v>
      </c>
      <c r="T1390" s="165">
        <f t="shared" si="164"/>
        <v>0</v>
      </c>
      <c r="U1390" s="165" t="str">
        <f t="shared" si="165"/>
        <v/>
      </c>
      <c r="V1390" s="165" t="str">
        <f>IFERROR(IF(OR(C1390="",S1390&lt;0),"",IF(SUBTOTAL(3,C1390:C1390)=0,-1,SUBTOTAL(3,$C$4:C1390))),"")</f>
        <v/>
      </c>
      <c r="W1390" s="156" t="str">
        <f t="array" ref="W1390">IF(LEN(C1390)&gt;0,IFERROR(IF(MATCH(C1390,$C$3:$C1389,0)&gt;0,N1390-INDEX($N$3:N1389,SUMPRODUCT(MAX(ROW($C$3:$C1389)*(C1390=$C$3:$C1389)))-2,1),""),""),"")</f>
        <v/>
      </c>
      <c r="X1390" s="156">
        <f t="shared" ca="1" si="166"/>
        <v>1</v>
      </c>
      <c r="Y1390" s="156">
        <f t="shared" ca="1" si="167"/>
        <v>1</v>
      </c>
    </row>
    <row r="1391" spans="2:25" hidden="1" x14ac:dyDescent="0.25">
      <c r="B1391" s="390" t="str">
        <f>IFERROR(IF(LEN(INDEX(PlansAndNotes!$B$6:$B$2005,ROW(A1391)-ROW($B$3)))=0,"",INDEX(PlansAndNotes!$B$6:$B$2005,ROW(A1391)-ROW($B$3))),"")</f>
        <v/>
      </c>
      <c r="C1391" s="361" t="str">
        <f t="shared" si="162"/>
        <v/>
      </c>
      <c r="D1391" s="361" t="str">
        <f>IFERROR(IF(LEN(C1391)&gt;0,IF(LEN(INDEX(TasksList!$C$6:$C$1005,MATCH(C1391,TasksList!$B$6:$B$1005,0),1))=0,"",INDEX(TasksList!$C$6:$C$1005,MATCH(C1391,TasksList!$B$6:$B$1005,0),1)),""),"")</f>
        <v/>
      </c>
      <c r="E1391" s="361" t="str">
        <f>IFERROR(IF(LEN(C1391)&gt;0,IF(LEN(INDEX(TasksList!$F$6:$F$1005,MATCH(C1391,TasksList!$B$6:$B$1005,0),1))=0,"not set!",INDEX(TasksList!$F$6:$F$1005,MATCH(C1391,TasksList!$B$6:$B$1005,0),1)),""),"")</f>
        <v/>
      </c>
      <c r="F1391" s="360" t="str">
        <f>IFERROR(IF(LEN(D1391)&gt;0,IF(LEN(INDEX(AdressBook!$D$6:$D$25,MATCH(D1391,AdressBook!$B$6:$B$25,0),1))=0,"",INDEX(AdressBook!$D$6:$D$25,MATCH(D1391,AdressBook!$B$6:$B$25,0),1)),""),"")</f>
        <v/>
      </c>
      <c r="G1391" s="361" t="str">
        <f>IFERROR(IF(LEN(INDEX(PlansAndNotes!$F$6:$F$2005,ROW(B1391)-ROW($C$3)))=0,"",INDEX(PlansAndNotes!$F$6:$F$2005,ROW(B1391)-ROW($C$3))),"")</f>
        <v/>
      </c>
      <c r="H1391" s="361" t="str">
        <f>IFERROR(IF(LEN(C1391)&gt;0,IF(LEN(INDEX(TasksList!$G$6:$G$1005,MATCH(C1391,TasksList!$B$6:$B$1005,0),1))=0,"",INDEX(TasksList!$G$6:$G$1005,MATCH(C1391,TasksList!$B$6:$B$1005,0),1)),""),"")</f>
        <v/>
      </c>
      <c r="I1391" s="381"/>
      <c r="J1391" s="400"/>
      <c r="K1391" s="400"/>
      <c r="L1391" s="179"/>
      <c r="M1391" s="381"/>
      <c r="N1391" s="362" t="str">
        <f>IFERROR(IF(LEN(INDEX(PlansAndNotes!$D$6:$D$4005,ROW(B1391)-ROW($C$3)))=0,"",INDEX(PlansAndNotes!$D$6:$D$4005,ROW(B1391)-ROW($C$3))),"")</f>
        <v/>
      </c>
      <c r="O1391" s="165" t="str">
        <f t="shared" si="163"/>
        <v/>
      </c>
      <c r="P1391" s="363" t="str">
        <f>IFERROR(IF(LEN(INDEX(PlansAndNotes!$E$6:$E$4005,ROW(B1391)-ROW($C$3)))=0,"",INDEX(PlansAndNotes!$E$6:$E$4005,ROW(B1391)-ROW($C$3))),"")</f>
        <v/>
      </c>
      <c r="Q1391" s="363" t="str">
        <f>IFERROR(IF(LEN(INDEX(PlansAndNotes!$G$6:$G$4005,ROW(B1391)-ROW($C$3)))=0,"",INDEX(PlansAndNotes!$G$6:$G$4005,ROW(B1391)-ROW($C$3))),"")</f>
        <v/>
      </c>
      <c r="R1391" s="361" t="str">
        <f>IFERROR(IF(LEN(D1391)&gt;0,IF(LEN(INDEX(AdressBook!$C$6:$C$25,MATCH(D1391,AdressBook!$B$6:$B$25,0),1))=0,"",INDEX(AdressBook!$C$6:$C$25,MATCH(D1391,AdressBook!$B$6:$B$25,0),1)),""),"")</f>
        <v/>
      </c>
      <c r="S1391" s="165">
        <f>IF(LEN(C1391)&gt;0,IFERROR(IF(MATCH(C1391,C1392:$C$4004,0)&gt;0,-1,ROW(S1391)-ROW($S$3)),ROW(S1391)-ROW($S$3)),-1)</f>
        <v>-1</v>
      </c>
      <c r="T1391" s="165">
        <f t="shared" si="164"/>
        <v>0</v>
      </c>
      <c r="U1391" s="165" t="str">
        <f t="shared" si="165"/>
        <v/>
      </c>
      <c r="V1391" s="165" t="str">
        <f>IFERROR(IF(OR(C1391="",S1391&lt;0),"",IF(SUBTOTAL(3,C1391:C1391)=0,-1,SUBTOTAL(3,$C$4:C1391))),"")</f>
        <v/>
      </c>
      <c r="W1391" s="156" t="str">
        <f t="array" ref="W1391">IF(LEN(C1391)&gt;0,IFERROR(IF(MATCH(C1391,$C$3:$C1390,0)&gt;0,N1391-INDEX($N$3:N1390,SUMPRODUCT(MAX(ROW($C$3:$C1390)*(C1391=$C$3:$C1390)))-2,1),""),""),"")</f>
        <v/>
      </c>
      <c r="X1391" s="156">
        <f t="shared" ca="1" si="166"/>
        <v>1</v>
      </c>
      <c r="Y1391" s="156">
        <f t="shared" ca="1" si="167"/>
        <v>1</v>
      </c>
    </row>
    <row r="1392" spans="2:25" hidden="1" x14ac:dyDescent="0.25">
      <c r="B1392" s="390" t="str">
        <f>IFERROR(IF(LEN(INDEX(PlansAndNotes!$B$6:$B$2005,ROW(A1392)-ROW($B$3)))=0,"",INDEX(PlansAndNotes!$B$6:$B$2005,ROW(A1392)-ROW($B$3))),"")</f>
        <v/>
      </c>
      <c r="C1392" s="361" t="str">
        <f t="shared" si="162"/>
        <v/>
      </c>
      <c r="D1392" s="361" t="str">
        <f>IFERROR(IF(LEN(C1392)&gt;0,IF(LEN(INDEX(TasksList!$C$6:$C$1005,MATCH(C1392,TasksList!$B$6:$B$1005,0),1))=0,"",INDEX(TasksList!$C$6:$C$1005,MATCH(C1392,TasksList!$B$6:$B$1005,0),1)),""),"")</f>
        <v/>
      </c>
      <c r="E1392" s="361" t="str">
        <f>IFERROR(IF(LEN(C1392)&gt;0,IF(LEN(INDEX(TasksList!$F$6:$F$1005,MATCH(C1392,TasksList!$B$6:$B$1005,0),1))=0,"not set!",INDEX(TasksList!$F$6:$F$1005,MATCH(C1392,TasksList!$B$6:$B$1005,0),1)),""),"")</f>
        <v/>
      </c>
      <c r="F1392" s="360" t="str">
        <f>IFERROR(IF(LEN(D1392)&gt;0,IF(LEN(INDEX(AdressBook!$D$6:$D$25,MATCH(D1392,AdressBook!$B$6:$B$25,0),1))=0,"",INDEX(AdressBook!$D$6:$D$25,MATCH(D1392,AdressBook!$B$6:$B$25,0),1)),""),"")</f>
        <v/>
      </c>
      <c r="G1392" s="361" t="str">
        <f>IFERROR(IF(LEN(INDEX(PlansAndNotes!$F$6:$F$2005,ROW(B1392)-ROW($C$3)))=0,"",INDEX(PlansAndNotes!$F$6:$F$2005,ROW(B1392)-ROW($C$3))),"")</f>
        <v/>
      </c>
      <c r="H1392" s="361" t="str">
        <f>IFERROR(IF(LEN(C1392)&gt;0,IF(LEN(INDEX(TasksList!$G$6:$G$1005,MATCH(C1392,TasksList!$B$6:$B$1005,0),1))=0,"",INDEX(TasksList!$G$6:$G$1005,MATCH(C1392,TasksList!$B$6:$B$1005,0),1)),""),"")</f>
        <v/>
      </c>
      <c r="I1392" s="381"/>
      <c r="J1392" s="400"/>
      <c r="K1392" s="400"/>
      <c r="L1392" s="179"/>
      <c r="M1392" s="381"/>
      <c r="N1392" s="362" t="str">
        <f>IFERROR(IF(LEN(INDEX(PlansAndNotes!$D$6:$D$4005,ROW(B1392)-ROW($C$3)))=0,"",INDEX(PlansAndNotes!$D$6:$D$4005,ROW(B1392)-ROW($C$3))),"")</f>
        <v/>
      </c>
      <c r="O1392" s="165" t="str">
        <f t="shared" si="163"/>
        <v/>
      </c>
      <c r="P1392" s="363" t="str">
        <f>IFERROR(IF(LEN(INDEX(PlansAndNotes!$E$6:$E$4005,ROW(B1392)-ROW($C$3)))=0,"",INDEX(PlansAndNotes!$E$6:$E$4005,ROW(B1392)-ROW($C$3))),"")</f>
        <v/>
      </c>
      <c r="Q1392" s="363" t="str">
        <f>IFERROR(IF(LEN(INDEX(PlansAndNotes!$G$6:$G$4005,ROW(B1392)-ROW($C$3)))=0,"",INDEX(PlansAndNotes!$G$6:$G$4005,ROW(B1392)-ROW($C$3))),"")</f>
        <v/>
      </c>
      <c r="R1392" s="361" t="str">
        <f>IFERROR(IF(LEN(D1392)&gt;0,IF(LEN(INDEX(AdressBook!$C$6:$C$25,MATCH(D1392,AdressBook!$B$6:$B$25,0),1))=0,"",INDEX(AdressBook!$C$6:$C$25,MATCH(D1392,AdressBook!$B$6:$B$25,0),1)),""),"")</f>
        <v/>
      </c>
      <c r="S1392" s="165">
        <f>IF(LEN(C1392)&gt;0,IFERROR(IF(MATCH(C1392,C1393:$C$4004,0)&gt;0,-1,ROW(S1392)-ROW($S$3)),ROW(S1392)-ROW($S$3)),-1)</f>
        <v>-1</v>
      </c>
      <c r="T1392" s="165">
        <f t="shared" si="164"/>
        <v>0</v>
      </c>
      <c r="U1392" s="165" t="str">
        <f t="shared" si="165"/>
        <v/>
      </c>
      <c r="V1392" s="165" t="str">
        <f>IFERROR(IF(OR(C1392="",S1392&lt;0),"",IF(SUBTOTAL(3,C1392:C1392)=0,-1,SUBTOTAL(3,$C$4:C1392))),"")</f>
        <v/>
      </c>
      <c r="W1392" s="156" t="str">
        <f t="array" ref="W1392">IF(LEN(C1392)&gt;0,IFERROR(IF(MATCH(C1392,$C$3:$C1391,0)&gt;0,N1392-INDEX($N$3:N1391,SUMPRODUCT(MAX(ROW($C$3:$C1391)*(C1392=$C$3:$C1391)))-2,1),""),""),"")</f>
        <v/>
      </c>
      <c r="X1392" s="156">
        <f t="shared" ca="1" si="166"/>
        <v>1</v>
      </c>
      <c r="Y1392" s="156">
        <f t="shared" ca="1" si="167"/>
        <v>1</v>
      </c>
    </row>
    <row r="1393" spans="2:25" hidden="1" x14ac:dyDescent="0.25">
      <c r="B1393" s="390" t="str">
        <f>IFERROR(IF(LEN(INDEX(PlansAndNotes!$B$6:$B$2005,ROW(A1393)-ROW($B$3)))=0,"",INDEX(PlansAndNotes!$B$6:$B$2005,ROW(A1393)-ROW($B$3))),"")</f>
        <v/>
      </c>
      <c r="C1393" s="361" t="str">
        <f t="shared" si="162"/>
        <v/>
      </c>
      <c r="D1393" s="361" t="str">
        <f>IFERROR(IF(LEN(C1393)&gt;0,IF(LEN(INDEX(TasksList!$C$6:$C$1005,MATCH(C1393,TasksList!$B$6:$B$1005,0),1))=0,"",INDEX(TasksList!$C$6:$C$1005,MATCH(C1393,TasksList!$B$6:$B$1005,0),1)),""),"")</f>
        <v/>
      </c>
      <c r="E1393" s="361" t="str">
        <f>IFERROR(IF(LEN(C1393)&gt;0,IF(LEN(INDEX(TasksList!$F$6:$F$1005,MATCH(C1393,TasksList!$B$6:$B$1005,0),1))=0,"not set!",INDEX(TasksList!$F$6:$F$1005,MATCH(C1393,TasksList!$B$6:$B$1005,0),1)),""),"")</f>
        <v/>
      </c>
      <c r="F1393" s="360" t="str">
        <f>IFERROR(IF(LEN(D1393)&gt;0,IF(LEN(INDEX(AdressBook!$D$6:$D$25,MATCH(D1393,AdressBook!$B$6:$B$25,0),1))=0,"",INDEX(AdressBook!$D$6:$D$25,MATCH(D1393,AdressBook!$B$6:$B$25,0),1)),""),"")</f>
        <v/>
      </c>
      <c r="G1393" s="361" t="str">
        <f>IFERROR(IF(LEN(INDEX(PlansAndNotes!$F$6:$F$2005,ROW(B1393)-ROW($C$3)))=0,"",INDEX(PlansAndNotes!$F$6:$F$2005,ROW(B1393)-ROW($C$3))),"")</f>
        <v/>
      </c>
      <c r="H1393" s="361" t="str">
        <f>IFERROR(IF(LEN(C1393)&gt;0,IF(LEN(INDEX(TasksList!$G$6:$G$1005,MATCH(C1393,TasksList!$B$6:$B$1005,0),1))=0,"",INDEX(TasksList!$G$6:$G$1005,MATCH(C1393,TasksList!$B$6:$B$1005,0),1)),""),"")</f>
        <v/>
      </c>
      <c r="I1393" s="381"/>
      <c r="J1393" s="400"/>
      <c r="K1393" s="400"/>
      <c r="L1393" s="179"/>
      <c r="M1393" s="381"/>
      <c r="N1393" s="362" t="str">
        <f>IFERROR(IF(LEN(INDEX(PlansAndNotes!$D$6:$D$4005,ROW(B1393)-ROW($C$3)))=0,"",INDEX(PlansAndNotes!$D$6:$D$4005,ROW(B1393)-ROW($C$3))),"")</f>
        <v/>
      </c>
      <c r="O1393" s="165" t="str">
        <f t="shared" si="163"/>
        <v/>
      </c>
      <c r="P1393" s="363" t="str">
        <f>IFERROR(IF(LEN(INDEX(PlansAndNotes!$E$6:$E$4005,ROW(B1393)-ROW($C$3)))=0,"",INDEX(PlansAndNotes!$E$6:$E$4005,ROW(B1393)-ROW($C$3))),"")</f>
        <v/>
      </c>
      <c r="Q1393" s="363" t="str">
        <f>IFERROR(IF(LEN(INDEX(PlansAndNotes!$G$6:$G$4005,ROW(B1393)-ROW($C$3)))=0,"",INDEX(PlansAndNotes!$G$6:$G$4005,ROW(B1393)-ROW($C$3))),"")</f>
        <v/>
      </c>
      <c r="R1393" s="361" t="str">
        <f>IFERROR(IF(LEN(D1393)&gt;0,IF(LEN(INDEX(AdressBook!$C$6:$C$25,MATCH(D1393,AdressBook!$B$6:$B$25,0),1))=0,"",INDEX(AdressBook!$C$6:$C$25,MATCH(D1393,AdressBook!$B$6:$B$25,0),1)),""),"")</f>
        <v/>
      </c>
      <c r="S1393" s="165">
        <f>IF(LEN(C1393)&gt;0,IFERROR(IF(MATCH(C1393,C1394:$C$4004,0)&gt;0,-1,ROW(S1393)-ROW($S$3)),ROW(S1393)-ROW($S$3)),-1)</f>
        <v>-1</v>
      </c>
      <c r="T1393" s="165">
        <f t="shared" si="164"/>
        <v>0</v>
      </c>
      <c r="U1393" s="165" t="str">
        <f t="shared" si="165"/>
        <v/>
      </c>
      <c r="V1393" s="165" t="str">
        <f>IFERROR(IF(OR(C1393="",S1393&lt;0),"",IF(SUBTOTAL(3,C1393:C1393)=0,-1,SUBTOTAL(3,$C$4:C1393))),"")</f>
        <v/>
      </c>
      <c r="W1393" s="156" t="str">
        <f t="array" ref="W1393">IF(LEN(C1393)&gt;0,IFERROR(IF(MATCH(C1393,$C$3:$C1392,0)&gt;0,N1393-INDEX($N$3:N1392,SUMPRODUCT(MAX(ROW($C$3:$C1392)*(C1393=$C$3:$C1392)))-2,1),""),""),"")</f>
        <v/>
      </c>
      <c r="X1393" s="156">
        <f t="shared" ca="1" si="166"/>
        <v>1</v>
      </c>
      <c r="Y1393" s="156">
        <f t="shared" ca="1" si="167"/>
        <v>1</v>
      </c>
    </row>
    <row r="1394" spans="2:25" hidden="1" x14ac:dyDescent="0.25">
      <c r="B1394" s="390" t="str">
        <f>IFERROR(IF(LEN(INDEX(PlansAndNotes!$B$6:$B$2005,ROW(A1394)-ROW($B$3)))=0,"",INDEX(PlansAndNotes!$B$6:$B$2005,ROW(A1394)-ROW($B$3))),"")</f>
        <v/>
      </c>
      <c r="C1394" s="361" t="str">
        <f t="shared" si="162"/>
        <v/>
      </c>
      <c r="D1394" s="361" t="str">
        <f>IFERROR(IF(LEN(C1394)&gt;0,IF(LEN(INDEX(TasksList!$C$6:$C$1005,MATCH(C1394,TasksList!$B$6:$B$1005,0),1))=0,"",INDEX(TasksList!$C$6:$C$1005,MATCH(C1394,TasksList!$B$6:$B$1005,0),1)),""),"")</f>
        <v/>
      </c>
      <c r="E1394" s="361" t="str">
        <f>IFERROR(IF(LEN(C1394)&gt;0,IF(LEN(INDEX(TasksList!$F$6:$F$1005,MATCH(C1394,TasksList!$B$6:$B$1005,0),1))=0,"not set!",INDEX(TasksList!$F$6:$F$1005,MATCH(C1394,TasksList!$B$6:$B$1005,0),1)),""),"")</f>
        <v/>
      </c>
      <c r="F1394" s="360" t="str">
        <f>IFERROR(IF(LEN(D1394)&gt;0,IF(LEN(INDEX(AdressBook!$D$6:$D$25,MATCH(D1394,AdressBook!$B$6:$B$25,0),1))=0,"",INDEX(AdressBook!$D$6:$D$25,MATCH(D1394,AdressBook!$B$6:$B$25,0),1)),""),"")</f>
        <v/>
      </c>
      <c r="G1394" s="361" t="str">
        <f>IFERROR(IF(LEN(INDEX(PlansAndNotes!$F$6:$F$2005,ROW(B1394)-ROW($C$3)))=0,"",INDEX(PlansAndNotes!$F$6:$F$2005,ROW(B1394)-ROW($C$3))),"")</f>
        <v/>
      </c>
      <c r="H1394" s="361" t="str">
        <f>IFERROR(IF(LEN(C1394)&gt;0,IF(LEN(INDEX(TasksList!$G$6:$G$1005,MATCH(C1394,TasksList!$B$6:$B$1005,0),1))=0,"",INDEX(TasksList!$G$6:$G$1005,MATCH(C1394,TasksList!$B$6:$B$1005,0),1)),""),"")</f>
        <v/>
      </c>
      <c r="I1394" s="381"/>
      <c r="J1394" s="400"/>
      <c r="K1394" s="400"/>
      <c r="L1394" s="179"/>
      <c r="M1394" s="381"/>
      <c r="N1394" s="362" t="str">
        <f>IFERROR(IF(LEN(INDEX(PlansAndNotes!$D$6:$D$4005,ROW(B1394)-ROW($C$3)))=0,"",INDEX(PlansAndNotes!$D$6:$D$4005,ROW(B1394)-ROW($C$3))),"")</f>
        <v/>
      </c>
      <c r="O1394" s="165" t="str">
        <f t="shared" si="163"/>
        <v/>
      </c>
      <c r="P1394" s="363" t="str">
        <f>IFERROR(IF(LEN(INDEX(PlansAndNotes!$E$6:$E$4005,ROW(B1394)-ROW($C$3)))=0,"",INDEX(PlansAndNotes!$E$6:$E$4005,ROW(B1394)-ROW($C$3))),"")</f>
        <v/>
      </c>
      <c r="Q1394" s="363" t="str">
        <f>IFERROR(IF(LEN(INDEX(PlansAndNotes!$G$6:$G$4005,ROW(B1394)-ROW($C$3)))=0,"",INDEX(PlansAndNotes!$G$6:$G$4005,ROW(B1394)-ROW($C$3))),"")</f>
        <v/>
      </c>
      <c r="R1394" s="361" t="str">
        <f>IFERROR(IF(LEN(D1394)&gt;0,IF(LEN(INDEX(AdressBook!$C$6:$C$25,MATCH(D1394,AdressBook!$B$6:$B$25,0),1))=0,"",INDEX(AdressBook!$C$6:$C$25,MATCH(D1394,AdressBook!$B$6:$B$25,0),1)),""),"")</f>
        <v/>
      </c>
      <c r="S1394" s="165">
        <f>IF(LEN(C1394)&gt;0,IFERROR(IF(MATCH(C1394,C1395:$C$4004,0)&gt;0,-1,ROW(S1394)-ROW($S$3)),ROW(S1394)-ROW($S$3)),-1)</f>
        <v>-1</v>
      </c>
      <c r="T1394" s="165">
        <f t="shared" si="164"/>
        <v>0</v>
      </c>
      <c r="U1394" s="165" t="str">
        <f t="shared" si="165"/>
        <v/>
      </c>
      <c r="V1394" s="165" t="str">
        <f>IFERROR(IF(OR(C1394="",S1394&lt;0),"",IF(SUBTOTAL(3,C1394:C1394)=0,-1,SUBTOTAL(3,$C$4:C1394))),"")</f>
        <v/>
      </c>
      <c r="W1394" s="156" t="str">
        <f t="array" ref="W1394">IF(LEN(C1394)&gt;0,IFERROR(IF(MATCH(C1394,$C$3:$C1393,0)&gt;0,N1394-INDEX($N$3:N1393,SUMPRODUCT(MAX(ROW($C$3:$C1393)*(C1394=$C$3:$C1393)))-2,1),""),""),"")</f>
        <v/>
      </c>
      <c r="X1394" s="156">
        <f t="shared" ca="1" si="166"/>
        <v>1</v>
      </c>
      <c r="Y1394" s="156">
        <f t="shared" ca="1" si="167"/>
        <v>1</v>
      </c>
    </row>
    <row r="1395" spans="2:25" hidden="1" x14ac:dyDescent="0.25">
      <c r="B1395" s="390" t="str">
        <f>IFERROR(IF(LEN(INDEX(PlansAndNotes!$B$6:$B$2005,ROW(A1395)-ROW($B$3)))=0,"",INDEX(PlansAndNotes!$B$6:$B$2005,ROW(A1395)-ROW($B$3))),"")</f>
        <v/>
      </c>
      <c r="C1395" s="361" t="str">
        <f t="shared" si="162"/>
        <v/>
      </c>
      <c r="D1395" s="361" t="str">
        <f>IFERROR(IF(LEN(C1395)&gt;0,IF(LEN(INDEX(TasksList!$C$6:$C$1005,MATCH(C1395,TasksList!$B$6:$B$1005,0),1))=0,"",INDEX(TasksList!$C$6:$C$1005,MATCH(C1395,TasksList!$B$6:$B$1005,0),1)),""),"")</f>
        <v/>
      </c>
      <c r="E1395" s="361" t="str">
        <f>IFERROR(IF(LEN(C1395)&gt;0,IF(LEN(INDEX(TasksList!$F$6:$F$1005,MATCH(C1395,TasksList!$B$6:$B$1005,0),1))=0,"not set!",INDEX(TasksList!$F$6:$F$1005,MATCH(C1395,TasksList!$B$6:$B$1005,0),1)),""),"")</f>
        <v/>
      </c>
      <c r="F1395" s="360" t="str">
        <f>IFERROR(IF(LEN(D1395)&gt;0,IF(LEN(INDEX(AdressBook!$D$6:$D$25,MATCH(D1395,AdressBook!$B$6:$B$25,0),1))=0,"",INDEX(AdressBook!$D$6:$D$25,MATCH(D1395,AdressBook!$B$6:$B$25,0),1)),""),"")</f>
        <v/>
      </c>
      <c r="G1395" s="361" t="str">
        <f>IFERROR(IF(LEN(INDEX(PlansAndNotes!$F$6:$F$2005,ROW(B1395)-ROW($C$3)))=0,"",INDEX(PlansAndNotes!$F$6:$F$2005,ROW(B1395)-ROW($C$3))),"")</f>
        <v/>
      </c>
      <c r="H1395" s="361" t="str">
        <f>IFERROR(IF(LEN(C1395)&gt;0,IF(LEN(INDEX(TasksList!$G$6:$G$1005,MATCH(C1395,TasksList!$B$6:$B$1005,0),1))=0,"",INDEX(TasksList!$G$6:$G$1005,MATCH(C1395,TasksList!$B$6:$B$1005,0),1)),""),"")</f>
        <v/>
      </c>
      <c r="I1395" s="381"/>
      <c r="J1395" s="400"/>
      <c r="K1395" s="400"/>
      <c r="L1395" s="179"/>
      <c r="M1395" s="381"/>
      <c r="N1395" s="362" t="str">
        <f>IFERROR(IF(LEN(INDEX(PlansAndNotes!$D$6:$D$4005,ROW(B1395)-ROW($C$3)))=0,"",INDEX(PlansAndNotes!$D$6:$D$4005,ROW(B1395)-ROW($C$3))),"")</f>
        <v/>
      </c>
      <c r="O1395" s="165" t="str">
        <f t="shared" si="163"/>
        <v/>
      </c>
      <c r="P1395" s="363" t="str">
        <f>IFERROR(IF(LEN(INDEX(PlansAndNotes!$E$6:$E$4005,ROW(B1395)-ROW($C$3)))=0,"",INDEX(PlansAndNotes!$E$6:$E$4005,ROW(B1395)-ROW($C$3))),"")</f>
        <v/>
      </c>
      <c r="Q1395" s="363" t="str">
        <f>IFERROR(IF(LEN(INDEX(PlansAndNotes!$G$6:$G$4005,ROW(B1395)-ROW($C$3)))=0,"",INDEX(PlansAndNotes!$G$6:$G$4005,ROW(B1395)-ROW($C$3))),"")</f>
        <v/>
      </c>
      <c r="R1395" s="361" t="str">
        <f>IFERROR(IF(LEN(D1395)&gt;0,IF(LEN(INDEX(AdressBook!$C$6:$C$25,MATCH(D1395,AdressBook!$B$6:$B$25,0),1))=0,"",INDEX(AdressBook!$C$6:$C$25,MATCH(D1395,AdressBook!$B$6:$B$25,0),1)),""),"")</f>
        <v/>
      </c>
      <c r="S1395" s="165">
        <f>IF(LEN(C1395)&gt;0,IFERROR(IF(MATCH(C1395,C1396:$C$4004,0)&gt;0,-1,ROW(S1395)-ROW($S$3)),ROW(S1395)-ROW($S$3)),-1)</f>
        <v>-1</v>
      </c>
      <c r="T1395" s="165">
        <f t="shared" si="164"/>
        <v>0</v>
      </c>
      <c r="U1395" s="165" t="str">
        <f t="shared" si="165"/>
        <v/>
      </c>
      <c r="V1395" s="165" t="str">
        <f>IFERROR(IF(OR(C1395="",S1395&lt;0),"",IF(SUBTOTAL(3,C1395:C1395)=0,-1,SUBTOTAL(3,$C$4:C1395))),"")</f>
        <v/>
      </c>
      <c r="W1395" s="156" t="str">
        <f t="array" ref="W1395">IF(LEN(C1395)&gt;0,IFERROR(IF(MATCH(C1395,$C$3:$C1394,0)&gt;0,N1395-INDEX($N$3:N1394,SUMPRODUCT(MAX(ROW($C$3:$C1394)*(C1395=$C$3:$C1394)))-2,1),""),""),"")</f>
        <v/>
      </c>
      <c r="X1395" s="156">
        <f t="shared" ca="1" si="166"/>
        <v>1</v>
      </c>
      <c r="Y1395" s="156">
        <f t="shared" ca="1" si="167"/>
        <v>1</v>
      </c>
    </row>
    <row r="1396" spans="2:25" hidden="1" x14ac:dyDescent="0.25">
      <c r="B1396" s="390" t="str">
        <f>IFERROR(IF(LEN(INDEX(PlansAndNotes!$B$6:$B$2005,ROW(A1396)-ROW($B$3)))=0,"",INDEX(PlansAndNotes!$B$6:$B$2005,ROW(A1396)-ROW($B$3))),"")</f>
        <v/>
      </c>
      <c r="C1396" s="361" t="str">
        <f t="shared" si="162"/>
        <v/>
      </c>
      <c r="D1396" s="361" t="str">
        <f>IFERROR(IF(LEN(C1396)&gt;0,IF(LEN(INDEX(TasksList!$C$6:$C$1005,MATCH(C1396,TasksList!$B$6:$B$1005,0),1))=0,"",INDEX(TasksList!$C$6:$C$1005,MATCH(C1396,TasksList!$B$6:$B$1005,0),1)),""),"")</f>
        <v/>
      </c>
      <c r="E1396" s="361" t="str">
        <f>IFERROR(IF(LEN(C1396)&gt;0,IF(LEN(INDEX(TasksList!$F$6:$F$1005,MATCH(C1396,TasksList!$B$6:$B$1005,0),1))=0,"not set!",INDEX(TasksList!$F$6:$F$1005,MATCH(C1396,TasksList!$B$6:$B$1005,0),1)),""),"")</f>
        <v/>
      </c>
      <c r="F1396" s="360" t="str">
        <f>IFERROR(IF(LEN(D1396)&gt;0,IF(LEN(INDEX(AdressBook!$D$6:$D$25,MATCH(D1396,AdressBook!$B$6:$B$25,0),1))=0,"",INDEX(AdressBook!$D$6:$D$25,MATCH(D1396,AdressBook!$B$6:$B$25,0),1)),""),"")</f>
        <v/>
      </c>
      <c r="G1396" s="361" t="str">
        <f>IFERROR(IF(LEN(INDEX(PlansAndNotes!$F$6:$F$2005,ROW(B1396)-ROW($C$3)))=0,"",INDEX(PlansAndNotes!$F$6:$F$2005,ROW(B1396)-ROW($C$3))),"")</f>
        <v/>
      </c>
      <c r="H1396" s="361" t="str">
        <f>IFERROR(IF(LEN(C1396)&gt;0,IF(LEN(INDEX(TasksList!$G$6:$G$1005,MATCH(C1396,TasksList!$B$6:$B$1005,0),1))=0,"",INDEX(TasksList!$G$6:$G$1005,MATCH(C1396,TasksList!$B$6:$B$1005,0),1)),""),"")</f>
        <v/>
      </c>
      <c r="I1396" s="381"/>
      <c r="J1396" s="400"/>
      <c r="K1396" s="400"/>
      <c r="L1396" s="179"/>
      <c r="M1396" s="381"/>
      <c r="N1396" s="362" t="str">
        <f>IFERROR(IF(LEN(INDEX(PlansAndNotes!$D$6:$D$4005,ROW(B1396)-ROW($C$3)))=0,"",INDEX(PlansAndNotes!$D$6:$D$4005,ROW(B1396)-ROW($C$3))),"")</f>
        <v/>
      </c>
      <c r="O1396" s="165" t="str">
        <f t="shared" si="163"/>
        <v/>
      </c>
      <c r="P1396" s="363" t="str">
        <f>IFERROR(IF(LEN(INDEX(PlansAndNotes!$E$6:$E$4005,ROW(B1396)-ROW($C$3)))=0,"",INDEX(PlansAndNotes!$E$6:$E$4005,ROW(B1396)-ROW($C$3))),"")</f>
        <v/>
      </c>
      <c r="Q1396" s="363" t="str">
        <f>IFERROR(IF(LEN(INDEX(PlansAndNotes!$G$6:$G$4005,ROW(B1396)-ROW($C$3)))=0,"",INDEX(PlansAndNotes!$G$6:$G$4005,ROW(B1396)-ROW($C$3))),"")</f>
        <v/>
      </c>
      <c r="R1396" s="361" t="str">
        <f>IFERROR(IF(LEN(D1396)&gt;0,IF(LEN(INDEX(AdressBook!$C$6:$C$25,MATCH(D1396,AdressBook!$B$6:$B$25,0),1))=0,"",INDEX(AdressBook!$C$6:$C$25,MATCH(D1396,AdressBook!$B$6:$B$25,0),1)),""),"")</f>
        <v/>
      </c>
      <c r="S1396" s="165">
        <f>IF(LEN(C1396)&gt;0,IFERROR(IF(MATCH(C1396,C1397:$C$4004,0)&gt;0,-1,ROW(S1396)-ROW($S$3)),ROW(S1396)-ROW($S$3)),-1)</f>
        <v>-1</v>
      </c>
      <c r="T1396" s="165">
        <f t="shared" si="164"/>
        <v>0</v>
      </c>
      <c r="U1396" s="165" t="str">
        <f t="shared" si="165"/>
        <v/>
      </c>
      <c r="V1396" s="165" t="str">
        <f>IFERROR(IF(OR(C1396="",S1396&lt;0),"",IF(SUBTOTAL(3,C1396:C1396)=0,-1,SUBTOTAL(3,$C$4:C1396))),"")</f>
        <v/>
      </c>
      <c r="W1396" s="156" t="str">
        <f t="array" ref="W1396">IF(LEN(C1396)&gt;0,IFERROR(IF(MATCH(C1396,$C$3:$C1395,0)&gt;0,N1396-INDEX($N$3:N1395,SUMPRODUCT(MAX(ROW($C$3:$C1395)*(C1396=$C$3:$C1395)))-2,1),""),""),"")</f>
        <v/>
      </c>
      <c r="X1396" s="156">
        <f t="shared" ca="1" si="166"/>
        <v>1</v>
      </c>
      <c r="Y1396" s="156">
        <f t="shared" ca="1" si="167"/>
        <v>1</v>
      </c>
    </row>
    <row r="1397" spans="2:25" hidden="1" x14ac:dyDescent="0.25">
      <c r="B1397" s="390" t="str">
        <f>IFERROR(IF(LEN(INDEX(PlansAndNotes!$B$6:$B$2005,ROW(A1397)-ROW($B$3)))=0,"",INDEX(PlansAndNotes!$B$6:$B$2005,ROW(A1397)-ROW($B$3))),"")</f>
        <v/>
      </c>
      <c r="C1397" s="361" t="str">
        <f t="shared" si="162"/>
        <v/>
      </c>
      <c r="D1397" s="361" t="str">
        <f>IFERROR(IF(LEN(C1397)&gt;0,IF(LEN(INDEX(TasksList!$C$6:$C$1005,MATCH(C1397,TasksList!$B$6:$B$1005,0),1))=0,"",INDEX(TasksList!$C$6:$C$1005,MATCH(C1397,TasksList!$B$6:$B$1005,0),1)),""),"")</f>
        <v/>
      </c>
      <c r="E1397" s="361" t="str">
        <f>IFERROR(IF(LEN(C1397)&gt;0,IF(LEN(INDEX(TasksList!$F$6:$F$1005,MATCH(C1397,TasksList!$B$6:$B$1005,0),1))=0,"not set!",INDEX(TasksList!$F$6:$F$1005,MATCH(C1397,TasksList!$B$6:$B$1005,0),1)),""),"")</f>
        <v/>
      </c>
      <c r="F1397" s="360" t="str">
        <f>IFERROR(IF(LEN(D1397)&gt;0,IF(LEN(INDEX(AdressBook!$D$6:$D$25,MATCH(D1397,AdressBook!$B$6:$B$25,0),1))=0,"",INDEX(AdressBook!$D$6:$D$25,MATCH(D1397,AdressBook!$B$6:$B$25,0),1)),""),"")</f>
        <v/>
      </c>
      <c r="G1397" s="361" t="str">
        <f>IFERROR(IF(LEN(INDEX(PlansAndNotes!$F$6:$F$2005,ROW(B1397)-ROW($C$3)))=0,"",INDEX(PlansAndNotes!$F$6:$F$2005,ROW(B1397)-ROW($C$3))),"")</f>
        <v/>
      </c>
      <c r="H1397" s="361" t="str">
        <f>IFERROR(IF(LEN(C1397)&gt;0,IF(LEN(INDEX(TasksList!$G$6:$G$1005,MATCH(C1397,TasksList!$B$6:$B$1005,0),1))=0,"",INDEX(TasksList!$G$6:$G$1005,MATCH(C1397,TasksList!$B$6:$B$1005,0),1)),""),"")</f>
        <v/>
      </c>
      <c r="I1397" s="381"/>
      <c r="J1397" s="400"/>
      <c r="K1397" s="400"/>
      <c r="L1397" s="179"/>
      <c r="M1397" s="381"/>
      <c r="N1397" s="362" t="str">
        <f>IFERROR(IF(LEN(INDEX(PlansAndNotes!$D$6:$D$4005,ROW(B1397)-ROW($C$3)))=0,"",INDEX(PlansAndNotes!$D$6:$D$4005,ROW(B1397)-ROW($C$3))),"")</f>
        <v/>
      </c>
      <c r="O1397" s="165" t="str">
        <f t="shared" si="163"/>
        <v/>
      </c>
      <c r="P1397" s="363" t="str">
        <f>IFERROR(IF(LEN(INDEX(PlansAndNotes!$E$6:$E$4005,ROW(B1397)-ROW($C$3)))=0,"",INDEX(PlansAndNotes!$E$6:$E$4005,ROW(B1397)-ROW($C$3))),"")</f>
        <v/>
      </c>
      <c r="Q1397" s="363" t="str">
        <f>IFERROR(IF(LEN(INDEX(PlansAndNotes!$G$6:$G$4005,ROW(B1397)-ROW($C$3)))=0,"",INDEX(PlansAndNotes!$G$6:$G$4005,ROW(B1397)-ROW($C$3))),"")</f>
        <v/>
      </c>
      <c r="R1397" s="361" t="str">
        <f>IFERROR(IF(LEN(D1397)&gt;0,IF(LEN(INDEX(AdressBook!$C$6:$C$25,MATCH(D1397,AdressBook!$B$6:$B$25,0),1))=0,"",INDEX(AdressBook!$C$6:$C$25,MATCH(D1397,AdressBook!$B$6:$B$25,0),1)),""),"")</f>
        <v/>
      </c>
      <c r="S1397" s="165">
        <f>IF(LEN(C1397)&gt;0,IFERROR(IF(MATCH(C1397,C1398:$C$4004,0)&gt;0,-1,ROW(S1397)-ROW($S$3)),ROW(S1397)-ROW($S$3)),-1)</f>
        <v>-1</v>
      </c>
      <c r="T1397" s="165">
        <f t="shared" si="164"/>
        <v>0</v>
      </c>
      <c r="U1397" s="165" t="str">
        <f t="shared" si="165"/>
        <v/>
      </c>
      <c r="V1397" s="165" t="str">
        <f>IFERROR(IF(OR(C1397="",S1397&lt;0),"",IF(SUBTOTAL(3,C1397:C1397)=0,-1,SUBTOTAL(3,$C$4:C1397))),"")</f>
        <v/>
      </c>
      <c r="W1397" s="156" t="str">
        <f t="array" ref="W1397">IF(LEN(C1397)&gt;0,IFERROR(IF(MATCH(C1397,$C$3:$C1396,0)&gt;0,N1397-INDEX($N$3:N1396,SUMPRODUCT(MAX(ROW($C$3:$C1396)*(C1397=$C$3:$C1396)))-2,1),""),""),"")</f>
        <v/>
      </c>
      <c r="X1397" s="156">
        <f t="shared" ca="1" si="166"/>
        <v>1</v>
      </c>
      <c r="Y1397" s="156">
        <f t="shared" ca="1" si="167"/>
        <v>1</v>
      </c>
    </row>
    <row r="1398" spans="2:25" hidden="1" x14ac:dyDescent="0.25">
      <c r="B1398" s="390" t="str">
        <f>IFERROR(IF(LEN(INDEX(PlansAndNotes!$B$6:$B$2005,ROW(A1398)-ROW($B$3)))=0,"",INDEX(PlansAndNotes!$B$6:$B$2005,ROW(A1398)-ROW($B$3))),"")</f>
        <v/>
      </c>
      <c r="C1398" s="361" t="str">
        <f t="shared" si="162"/>
        <v/>
      </c>
      <c r="D1398" s="361" t="str">
        <f>IFERROR(IF(LEN(C1398)&gt;0,IF(LEN(INDEX(TasksList!$C$6:$C$1005,MATCH(C1398,TasksList!$B$6:$B$1005,0),1))=0,"",INDEX(TasksList!$C$6:$C$1005,MATCH(C1398,TasksList!$B$6:$B$1005,0),1)),""),"")</f>
        <v/>
      </c>
      <c r="E1398" s="361" t="str">
        <f>IFERROR(IF(LEN(C1398)&gt;0,IF(LEN(INDEX(TasksList!$F$6:$F$1005,MATCH(C1398,TasksList!$B$6:$B$1005,0),1))=0,"not set!",INDEX(TasksList!$F$6:$F$1005,MATCH(C1398,TasksList!$B$6:$B$1005,0),1)),""),"")</f>
        <v/>
      </c>
      <c r="F1398" s="360" t="str">
        <f>IFERROR(IF(LEN(D1398)&gt;0,IF(LEN(INDEX(AdressBook!$D$6:$D$25,MATCH(D1398,AdressBook!$B$6:$B$25,0),1))=0,"",INDEX(AdressBook!$D$6:$D$25,MATCH(D1398,AdressBook!$B$6:$B$25,0),1)),""),"")</f>
        <v/>
      </c>
      <c r="G1398" s="361" t="str">
        <f>IFERROR(IF(LEN(INDEX(PlansAndNotes!$F$6:$F$2005,ROW(B1398)-ROW($C$3)))=0,"",INDEX(PlansAndNotes!$F$6:$F$2005,ROW(B1398)-ROW($C$3))),"")</f>
        <v/>
      </c>
      <c r="H1398" s="361" t="str">
        <f>IFERROR(IF(LEN(C1398)&gt;0,IF(LEN(INDEX(TasksList!$G$6:$G$1005,MATCH(C1398,TasksList!$B$6:$B$1005,0),1))=0,"",INDEX(TasksList!$G$6:$G$1005,MATCH(C1398,TasksList!$B$6:$B$1005,0),1)),""),"")</f>
        <v/>
      </c>
      <c r="I1398" s="381"/>
      <c r="J1398" s="400"/>
      <c r="K1398" s="400"/>
      <c r="L1398" s="179"/>
      <c r="M1398" s="381"/>
      <c r="N1398" s="362" t="str">
        <f>IFERROR(IF(LEN(INDEX(PlansAndNotes!$D$6:$D$4005,ROW(B1398)-ROW($C$3)))=0,"",INDEX(PlansAndNotes!$D$6:$D$4005,ROW(B1398)-ROW($C$3))),"")</f>
        <v/>
      </c>
      <c r="O1398" s="165" t="str">
        <f t="shared" si="163"/>
        <v/>
      </c>
      <c r="P1398" s="363" t="str">
        <f>IFERROR(IF(LEN(INDEX(PlansAndNotes!$E$6:$E$4005,ROW(B1398)-ROW($C$3)))=0,"",INDEX(PlansAndNotes!$E$6:$E$4005,ROW(B1398)-ROW($C$3))),"")</f>
        <v/>
      </c>
      <c r="Q1398" s="363" t="str">
        <f>IFERROR(IF(LEN(INDEX(PlansAndNotes!$G$6:$G$4005,ROW(B1398)-ROW($C$3)))=0,"",INDEX(PlansAndNotes!$G$6:$G$4005,ROW(B1398)-ROW($C$3))),"")</f>
        <v/>
      </c>
      <c r="R1398" s="361" t="str">
        <f>IFERROR(IF(LEN(D1398)&gt;0,IF(LEN(INDEX(AdressBook!$C$6:$C$25,MATCH(D1398,AdressBook!$B$6:$B$25,0),1))=0,"",INDEX(AdressBook!$C$6:$C$25,MATCH(D1398,AdressBook!$B$6:$B$25,0),1)),""),"")</f>
        <v/>
      </c>
      <c r="S1398" s="165">
        <f>IF(LEN(C1398)&gt;0,IFERROR(IF(MATCH(C1398,C1399:$C$4004,0)&gt;0,-1,ROW(S1398)-ROW($S$3)),ROW(S1398)-ROW($S$3)),-1)</f>
        <v>-1</v>
      </c>
      <c r="T1398" s="165">
        <f t="shared" si="164"/>
        <v>0</v>
      </c>
      <c r="U1398" s="165" t="str">
        <f t="shared" si="165"/>
        <v/>
      </c>
      <c r="V1398" s="165" t="str">
        <f>IFERROR(IF(OR(C1398="",S1398&lt;0),"",IF(SUBTOTAL(3,C1398:C1398)=0,-1,SUBTOTAL(3,$C$4:C1398))),"")</f>
        <v/>
      </c>
      <c r="W1398" s="156" t="str">
        <f t="array" ref="W1398">IF(LEN(C1398)&gt;0,IFERROR(IF(MATCH(C1398,$C$3:$C1397,0)&gt;0,N1398-INDEX($N$3:N1397,SUMPRODUCT(MAX(ROW($C$3:$C1397)*(C1398=$C$3:$C1397)))-2,1),""),""),"")</f>
        <v/>
      </c>
      <c r="X1398" s="156">
        <f t="shared" ca="1" si="166"/>
        <v>1</v>
      </c>
      <c r="Y1398" s="156">
        <f t="shared" ca="1" si="167"/>
        <v>1</v>
      </c>
    </row>
    <row r="1399" spans="2:25" hidden="1" x14ac:dyDescent="0.25">
      <c r="B1399" s="390" t="str">
        <f>IFERROR(IF(LEN(INDEX(PlansAndNotes!$B$6:$B$2005,ROW(A1399)-ROW($B$3)))=0,"",INDEX(PlansAndNotes!$B$6:$B$2005,ROW(A1399)-ROW($B$3))),"")</f>
        <v/>
      </c>
      <c r="C1399" s="361" t="str">
        <f t="shared" si="162"/>
        <v/>
      </c>
      <c r="D1399" s="361" t="str">
        <f>IFERROR(IF(LEN(C1399)&gt;0,IF(LEN(INDEX(TasksList!$C$6:$C$1005,MATCH(C1399,TasksList!$B$6:$B$1005,0),1))=0,"",INDEX(TasksList!$C$6:$C$1005,MATCH(C1399,TasksList!$B$6:$B$1005,0),1)),""),"")</f>
        <v/>
      </c>
      <c r="E1399" s="361" t="str">
        <f>IFERROR(IF(LEN(C1399)&gt;0,IF(LEN(INDEX(TasksList!$F$6:$F$1005,MATCH(C1399,TasksList!$B$6:$B$1005,0),1))=0,"not set!",INDEX(TasksList!$F$6:$F$1005,MATCH(C1399,TasksList!$B$6:$B$1005,0),1)),""),"")</f>
        <v/>
      </c>
      <c r="F1399" s="360" t="str">
        <f>IFERROR(IF(LEN(D1399)&gt;0,IF(LEN(INDEX(AdressBook!$D$6:$D$25,MATCH(D1399,AdressBook!$B$6:$B$25,0),1))=0,"",INDEX(AdressBook!$D$6:$D$25,MATCH(D1399,AdressBook!$B$6:$B$25,0),1)),""),"")</f>
        <v/>
      </c>
      <c r="G1399" s="361" t="str">
        <f>IFERROR(IF(LEN(INDEX(PlansAndNotes!$F$6:$F$2005,ROW(B1399)-ROW($C$3)))=0,"",INDEX(PlansAndNotes!$F$6:$F$2005,ROW(B1399)-ROW($C$3))),"")</f>
        <v/>
      </c>
      <c r="H1399" s="361" t="str">
        <f>IFERROR(IF(LEN(C1399)&gt;0,IF(LEN(INDEX(TasksList!$G$6:$G$1005,MATCH(C1399,TasksList!$B$6:$B$1005,0),1))=0,"",INDEX(TasksList!$G$6:$G$1005,MATCH(C1399,TasksList!$B$6:$B$1005,0),1)),""),"")</f>
        <v/>
      </c>
      <c r="I1399" s="381"/>
      <c r="J1399" s="400"/>
      <c r="K1399" s="400"/>
      <c r="L1399" s="179"/>
      <c r="M1399" s="381"/>
      <c r="N1399" s="362" t="str">
        <f>IFERROR(IF(LEN(INDEX(PlansAndNotes!$D$6:$D$4005,ROW(B1399)-ROW($C$3)))=0,"",INDEX(PlansAndNotes!$D$6:$D$4005,ROW(B1399)-ROW($C$3))),"")</f>
        <v/>
      </c>
      <c r="O1399" s="165" t="str">
        <f t="shared" si="163"/>
        <v/>
      </c>
      <c r="P1399" s="363" t="str">
        <f>IFERROR(IF(LEN(INDEX(PlansAndNotes!$E$6:$E$4005,ROW(B1399)-ROW($C$3)))=0,"",INDEX(PlansAndNotes!$E$6:$E$4005,ROW(B1399)-ROW($C$3))),"")</f>
        <v/>
      </c>
      <c r="Q1399" s="363" t="str">
        <f>IFERROR(IF(LEN(INDEX(PlansAndNotes!$G$6:$G$4005,ROW(B1399)-ROW($C$3)))=0,"",INDEX(PlansAndNotes!$G$6:$G$4005,ROW(B1399)-ROW($C$3))),"")</f>
        <v/>
      </c>
      <c r="R1399" s="361" t="str">
        <f>IFERROR(IF(LEN(D1399)&gt;0,IF(LEN(INDEX(AdressBook!$C$6:$C$25,MATCH(D1399,AdressBook!$B$6:$B$25,0),1))=0,"",INDEX(AdressBook!$C$6:$C$25,MATCH(D1399,AdressBook!$B$6:$B$25,0),1)),""),"")</f>
        <v/>
      </c>
      <c r="S1399" s="165">
        <f>IF(LEN(C1399)&gt;0,IFERROR(IF(MATCH(C1399,C1400:$C$4004,0)&gt;0,-1,ROW(S1399)-ROW($S$3)),ROW(S1399)-ROW($S$3)),-1)</f>
        <v>-1</v>
      </c>
      <c r="T1399" s="165">
        <f t="shared" si="164"/>
        <v>0</v>
      </c>
      <c r="U1399" s="165" t="str">
        <f t="shared" si="165"/>
        <v/>
      </c>
      <c r="V1399" s="165" t="str">
        <f>IFERROR(IF(OR(C1399="",S1399&lt;0),"",IF(SUBTOTAL(3,C1399:C1399)=0,-1,SUBTOTAL(3,$C$4:C1399))),"")</f>
        <v/>
      </c>
      <c r="W1399" s="156" t="str">
        <f t="array" ref="W1399">IF(LEN(C1399)&gt;0,IFERROR(IF(MATCH(C1399,$C$3:$C1398,0)&gt;0,N1399-INDEX($N$3:N1398,SUMPRODUCT(MAX(ROW($C$3:$C1398)*(C1399=$C$3:$C1398)))-2,1),""),""),"")</f>
        <v/>
      </c>
      <c r="X1399" s="156">
        <f t="shared" ca="1" si="166"/>
        <v>1</v>
      </c>
      <c r="Y1399" s="156">
        <f t="shared" ca="1" si="167"/>
        <v>1</v>
      </c>
    </row>
    <row r="1400" spans="2:25" hidden="1" x14ac:dyDescent="0.25">
      <c r="B1400" s="390" t="str">
        <f>IFERROR(IF(LEN(INDEX(PlansAndNotes!$B$6:$B$2005,ROW(A1400)-ROW($B$3)))=0,"",INDEX(PlansAndNotes!$B$6:$B$2005,ROW(A1400)-ROW($B$3))),"")</f>
        <v/>
      </c>
      <c r="C1400" s="361" t="str">
        <f t="shared" si="162"/>
        <v/>
      </c>
      <c r="D1400" s="361" t="str">
        <f>IFERROR(IF(LEN(C1400)&gt;0,IF(LEN(INDEX(TasksList!$C$6:$C$1005,MATCH(C1400,TasksList!$B$6:$B$1005,0),1))=0,"",INDEX(TasksList!$C$6:$C$1005,MATCH(C1400,TasksList!$B$6:$B$1005,0),1)),""),"")</f>
        <v/>
      </c>
      <c r="E1400" s="361" t="str">
        <f>IFERROR(IF(LEN(C1400)&gt;0,IF(LEN(INDEX(TasksList!$F$6:$F$1005,MATCH(C1400,TasksList!$B$6:$B$1005,0),1))=0,"not set!",INDEX(TasksList!$F$6:$F$1005,MATCH(C1400,TasksList!$B$6:$B$1005,0),1)),""),"")</f>
        <v/>
      </c>
      <c r="F1400" s="360" t="str">
        <f>IFERROR(IF(LEN(D1400)&gt;0,IF(LEN(INDEX(AdressBook!$D$6:$D$25,MATCH(D1400,AdressBook!$B$6:$B$25,0),1))=0,"",INDEX(AdressBook!$D$6:$D$25,MATCH(D1400,AdressBook!$B$6:$B$25,0),1)),""),"")</f>
        <v/>
      </c>
      <c r="G1400" s="361" t="str">
        <f>IFERROR(IF(LEN(INDEX(PlansAndNotes!$F$6:$F$2005,ROW(B1400)-ROW($C$3)))=0,"",INDEX(PlansAndNotes!$F$6:$F$2005,ROW(B1400)-ROW($C$3))),"")</f>
        <v/>
      </c>
      <c r="H1400" s="361" t="str">
        <f>IFERROR(IF(LEN(C1400)&gt;0,IF(LEN(INDEX(TasksList!$G$6:$G$1005,MATCH(C1400,TasksList!$B$6:$B$1005,0),1))=0,"",INDEX(TasksList!$G$6:$G$1005,MATCH(C1400,TasksList!$B$6:$B$1005,0),1)),""),"")</f>
        <v/>
      </c>
      <c r="I1400" s="381"/>
      <c r="J1400" s="400"/>
      <c r="K1400" s="400"/>
      <c r="L1400" s="179"/>
      <c r="M1400" s="381"/>
      <c r="N1400" s="362" t="str">
        <f>IFERROR(IF(LEN(INDEX(PlansAndNotes!$D$6:$D$4005,ROW(B1400)-ROW($C$3)))=0,"",INDEX(PlansAndNotes!$D$6:$D$4005,ROW(B1400)-ROW($C$3))),"")</f>
        <v/>
      </c>
      <c r="O1400" s="165" t="str">
        <f t="shared" si="163"/>
        <v/>
      </c>
      <c r="P1400" s="363" t="str">
        <f>IFERROR(IF(LEN(INDEX(PlansAndNotes!$E$6:$E$4005,ROW(B1400)-ROW($C$3)))=0,"",INDEX(PlansAndNotes!$E$6:$E$4005,ROW(B1400)-ROW($C$3))),"")</f>
        <v/>
      </c>
      <c r="Q1400" s="363" t="str">
        <f>IFERROR(IF(LEN(INDEX(PlansAndNotes!$G$6:$G$4005,ROW(B1400)-ROW($C$3)))=0,"",INDEX(PlansAndNotes!$G$6:$G$4005,ROW(B1400)-ROW($C$3))),"")</f>
        <v/>
      </c>
      <c r="R1400" s="361" t="str">
        <f>IFERROR(IF(LEN(D1400)&gt;0,IF(LEN(INDEX(AdressBook!$C$6:$C$25,MATCH(D1400,AdressBook!$B$6:$B$25,0),1))=0,"",INDEX(AdressBook!$C$6:$C$25,MATCH(D1400,AdressBook!$B$6:$B$25,0),1)),""),"")</f>
        <v/>
      </c>
      <c r="S1400" s="165">
        <f>IF(LEN(C1400)&gt;0,IFERROR(IF(MATCH(C1400,C1401:$C$4004,0)&gt;0,-1,ROW(S1400)-ROW($S$3)),ROW(S1400)-ROW($S$3)),-1)</f>
        <v>-1</v>
      </c>
      <c r="T1400" s="165">
        <f t="shared" si="164"/>
        <v>0</v>
      </c>
      <c r="U1400" s="165" t="str">
        <f t="shared" si="165"/>
        <v/>
      </c>
      <c r="V1400" s="165" t="str">
        <f>IFERROR(IF(OR(C1400="",S1400&lt;0),"",IF(SUBTOTAL(3,C1400:C1400)=0,-1,SUBTOTAL(3,$C$4:C1400))),"")</f>
        <v/>
      </c>
      <c r="W1400" s="156" t="str">
        <f t="array" ref="W1400">IF(LEN(C1400)&gt;0,IFERROR(IF(MATCH(C1400,$C$3:$C1399,0)&gt;0,N1400-INDEX($N$3:N1399,SUMPRODUCT(MAX(ROW($C$3:$C1399)*(C1400=$C$3:$C1399)))-2,1),""),""),"")</f>
        <v/>
      </c>
      <c r="X1400" s="156">
        <f t="shared" ca="1" si="166"/>
        <v>1</v>
      </c>
      <c r="Y1400" s="156">
        <f t="shared" ca="1" si="167"/>
        <v>1</v>
      </c>
    </row>
    <row r="1401" spans="2:25" hidden="1" x14ac:dyDescent="0.25">
      <c r="B1401" s="390" t="str">
        <f>IFERROR(IF(LEN(INDEX(PlansAndNotes!$B$6:$B$2005,ROW(A1401)-ROW($B$3)))=0,"",INDEX(PlansAndNotes!$B$6:$B$2005,ROW(A1401)-ROW($B$3))),"")</f>
        <v/>
      </c>
      <c r="C1401" s="361" t="str">
        <f t="shared" si="162"/>
        <v/>
      </c>
      <c r="D1401" s="361" t="str">
        <f>IFERROR(IF(LEN(C1401)&gt;0,IF(LEN(INDEX(TasksList!$C$6:$C$1005,MATCH(C1401,TasksList!$B$6:$B$1005,0),1))=0,"",INDEX(TasksList!$C$6:$C$1005,MATCH(C1401,TasksList!$B$6:$B$1005,0),1)),""),"")</f>
        <v/>
      </c>
      <c r="E1401" s="361" t="str">
        <f>IFERROR(IF(LEN(C1401)&gt;0,IF(LEN(INDEX(TasksList!$F$6:$F$1005,MATCH(C1401,TasksList!$B$6:$B$1005,0),1))=0,"not set!",INDEX(TasksList!$F$6:$F$1005,MATCH(C1401,TasksList!$B$6:$B$1005,0),1)),""),"")</f>
        <v/>
      </c>
      <c r="F1401" s="360" t="str">
        <f>IFERROR(IF(LEN(D1401)&gt;0,IF(LEN(INDEX(AdressBook!$D$6:$D$25,MATCH(D1401,AdressBook!$B$6:$B$25,0),1))=0,"",INDEX(AdressBook!$D$6:$D$25,MATCH(D1401,AdressBook!$B$6:$B$25,0),1)),""),"")</f>
        <v/>
      </c>
      <c r="G1401" s="361" t="str">
        <f>IFERROR(IF(LEN(INDEX(PlansAndNotes!$F$6:$F$2005,ROW(B1401)-ROW($C$3)))=0,"",INDEX(PlansAndNotes!$F$6:$F$2005,ROW(B1401)-ROW($C$3))),"")</f>
        <v/>
      </c>
      <c r="H1401" s="361" t="str">
        <f>IFERROR(IF(LEN(C1401)&gt;0,IF(LEN(INDEX(TasksList!$G$6:$G$1005,MATCH(C1401,TasksList!$B$6:$B$1005,0),1))=0,"",INDEX(TasksList!$G$6:$G$1005,MATCH(C1401,TasksList!$B$6:$B$1005,0),1)),""),"")</f>
        <v/>
      </c>
      <c r="I1401" s="381"/>
      <c r="J1401" s="400"/>
      <c r="K1401" s="400"/>
      <c r="L1401" s="179"/>
      <c r="M1401" s="381"/>
      <c r="N1401" s="362" t="str">
        <f>IFERROR(IF(LEN(INDEX(PlansAndNotes!$D$6:$D$4005,ROW(B1401)-ROW($C$3)))=0,"",INDEX(PlansAndNotes!$D$6:$D$4005,ROW(B1401)-ROW($C$3))),"")</f>
        <v/>
      </c>
      <c r="O1401" s="165" t="str">
        <f t="shared" si="163"/>
        <v/>
      </c>
      <c r="P1401" s="363" t="str">
        <f>IFERROR(IF(LEN(INDEX(PlansAndNotes!$E$6:$E$4005,ROW(B1401)-ROW($C$3)))=0,"",INDEX(PlansAndNotes!$E$6:$E$4005,ROW(B1401)-ROW($C$3))),"")</f>
        <v/>
      </c>
      <c r="Q1401" s="363" t="str">
        <f>IFERROR(IF(LEN(INDEX(PlansAndNotes!$G$6:$G$4005,ROW(B1401)-ROW($C$3)))=0,"",INDEX(PlansAndNotes!$G$6:$G$4005,ROW(B1401)-ROW($C$3))),"")</f>
        <v/>
      </c>
      <c r="R1401" s="361" t="str">
        <f>IFERROR(IF(LEN(D1401)&gt;0,IF(LEN(INDEX(AdressBook!$C$6:$C$25,MATCH(D1401,AdressBook!$B$6:$B$25,0),1))=0,"",INDEX(AdressBook!$C$6:$C$25,MATCH(D1401,AdressBook!$B$6:$B$25,0),1)),""),"")</f>
        <v/>
      </c>
      <c r="S1401" s="165">
        <f>IF(LEN(C1401)&gt;0,IFERROR(IF(MATCH(C1401,C1402:$C$4004,0)&gt;0,-1,ROW(S1401)-ROW($S$3)),ROW(S1401)-ROW($S$3)),-1)</f>
        <v>-1</v>
      </c>
      <c r="T1401" s="165">
        <f t="shared" si="164"/>
        <v>0</v>
      </c>
      <c r="U1401" s="165" t="str">
        <f t="shared" si="165"/>
        <v/>
      </c>
      <c r="V1401" s="165" t="str">
        <f>IFERROR(IF(OR(C1401="",S1401&lt;0),"",IF(SUBTOTAL(3,C1401:C1401)=0,-1,SUBTOTAL(3,$C$4:C1401))),"")</f>
        <v/>
      </c>
      <c r="W1401" s="156" t="str">
        <f t="array" ref="W1401">IF(LEN(C1401)&gt;0,IFERROR(IF(MATCH(C1401,$C$3:$C1400,0)&gt;0,N1401-INDEX($N$3:N1400,SUMPRODUCT(MAX(ROW($C$3:$C1400)*(C1401=$C$3:$C1400)))-2,1),""),""),"")</f>
        <v/>
      </c>
      <c r="X1401" s="156">
        <f t="shared" ca="1" si="166"/>
        <v>1</v>
      </c>
      <c r="Y1401" s="156">
        <f t="shared" ca="1" si="167"/>
        <v>1</v>
      </c>
    </row>
    <row r="1402" spans="2:25" hidden="1" x14ac:dyDescent="0.25">
      <c r="B1402" s="390" t="str">
        <f>IFERROR(IF(LEN(INDEX(PlansAndNotes!$B$6:$B$2005,ROW(A1402)-ROW($B$3)))=0,"",INDEX(PlansAndNotes!$B$6:$B$2005,ROW(A1402)-ROW($B$3))),"")</f>
        <v/>
      </c>
      <c r="C1402" s="361" t="str">
        <f t="shared" si="162"/>
        <v/>
      </c>
      <c r="D1402" s="361" t="str">
        <f>IFERROR(IF(LEN(C1402)&gt;0,IF(LEN(INDEX(TasksList!$C$6:$C$1005,MATCH(C1402,TasksList!$B$6:$B$1005,0),1))=0,"",INDEX(TasksList!$C$6:$C$1005,MATCH(C1402,TasksList!$B$6:$B$1005,0),1)),""),"")</f>
        <v/>
      </c>
      <c r="E1402" s="361" t="str">
        <f>IFERROR(IF(LEN(C1402)&gt;0,IF(LEN(INDEX(TasksList!$F$6:$F$1005,MATCH(C1402,TasksList!$B$6:$B$1005,0),1))=0,"not set!",INDEX(TasksList!$F$6:$F$1005,MATCH(C1402,TasksList!$B$6:$B$1005,0),1)),""),"")</f>
        <v/>
      </c>
      <c r="F1402" s="360" t="str">
        <f>IFERROR(IF(LEN(D1402)&gt;0,IF(LEN(INDEX(AdressBook!$D$6:$D$25,MATCH(D1402,AdressBook!$B$6:$B$25,0),1))=0,"",INDEX(AdressBook!$D$6:$D$25,MATCH(D1402,AdressBook!$B$6:$B$25,0),1)),""),"")</f>
        <v/>
      </c>
      <c r="G1402" s="361" t="str">
        <f>IFERROR(IF(LEN(INDEX(PlansAndNotes!$F$6:$F$2005,ROW(B1402)-ROW($C$3)))=0,"",INDEX(PlansAndNotes!$F$6:$F$2005,ROW(B1402)-ROW($C$3))),"")</f>
        <v/>
      </c>
      <c r="H1402" s="361" t="str">
        <f>IFERROR(IF(LEN(C1402)&gt;0,IF(LEN(INDEX(TasksList!$G$6:$G$1005,MATCH(C1402,TasksList!$B$6:$B$1005,0),1))=0,"",INDEX(TasksList!$G$6:$G$1005,MATCH(C1402,TasksList!$B$6:$B$1005,0),1)),""),"")</f>
        <v/>
      </c>
      <c r="I1402" s="381"/>
      <c r="J1402" s="400"/>
      <c r="K1402" s="400"/>
      <c r="L1402" s="179"/>
      <c r="M1402" s="381"/>
      <c r="N1402" s="362" t="str">
        <f>IFERROR(IF(LEN(INDEX(PlansAndNotes!$D$6:$D$4005,ROW(B1402)-ROW($C$3)))=0,"",INDEX(PlansAndNotes!$D$6:$D$4005,ROW(B1402)-ROW($C$3))),"")</f>
        <v/>
      </c>
      <c r="O1402" s="165" t="str">
        <f t="shared" si="163"/>
        <v/>
      </c>
      <c r="P1402" s="363" t="str">
        <f>IFERROR(IF(LEN(INDEX(PlansAndNotes!$E$6:$E$4005,ROW(B1402)-ROW($C$3)))=0,"",INDEX(PlansAndNotes!$E$6:$E$4005,ROW(B1402)-ROW($C$3))),"")</f>
        <v/>
      </c>
      <c r="Q1402" s="363" t="str">
        <f>IFERROR(IF(LEN(INDEX(PlansAndNotes!$G$6:$G$4005,ROW(B1402)-ROW($C$3)))=0,"",INDEX(PlansAndNotes!$G$6:$G$4005,ROW(B1402)-ROW($C$3))),"")</f>
        <v/>
      </c>
      <c r="R1402" s="361" t="str">
        <f>IFERROR(IF(LEN(D1402)&gt;0,IF(LEN(INDEX(AdressBook!$C$6:$C$25,MATCH(D1402,AdressBook!$B$6:$B$25,0),1))=0,"",INDEX(AdressBook!$C$6:$C$25,MATCH(D1402,AdressBook!$B$6:$B$25,0),1)),""),"")</f>
        <v/>
      </c>
      <c r="S1402" s="165">
        <f>IF(LEN(C1402)&gt;0,IFERROR(IF(MATCH(C1402,C1403:$C$4004,0)&gt;0,-1,ROW(S1402)-ROW($S$3)),ROW(S1402)-ROW($S$3)),-1)</f>
        <v>-1</v>
      </c>
      <c r="T1402" s="165">
        <f t="shared" si="164"/>
        <v>0</v>
      </c>
      <c r="U1402" s="165" t="str">
        <f t="shared" si="165"/>
        <v/>
      </c>
      <c r="V1402" s="165" t="str">
        <f>IFERROR(IF(OR(C1402="",S1402&lt;0),"",IF(SUBTOTAL(3,C1402:C1402)=0,-1,SUBTOTAL(3,$C$4:C1402))),"")</f>
        <v/>
      </c>
      <c r="W1402" s="156" t="str">
        <f t="array" ref="W1402">IF(LEN(C1402)&gt;0,IFERROR(IF(MATCH(C1402,$C$3:$C1401,0)&gt;0,N1402-INDEX($N$3:N1401,SUMPRODUCT(MAX(ROW($C$3:$C1401)*(C1402=$C$3:$C1401)))-2,1),""),""),"")</f>
        <v/>
      </c>
      <c r="X1402" s="156">
        <f t="shared" ca="1" si="166"/>
        <v>1</v>
      </c>
      <c r="Y1402" s="156">
        <f t="shared" ca="1" si="167"/>
        <v>1</v>
      </c>
    </row>
    <row r="1403" spans="2:25" hidden="1" x14ac:dyDescent="0.25">
      <c r="B1403" s="390" t="str">
        <f>IFERROR(IF(LEN(INDEX(PlansAndNotes!$B$6:$B$2005,ROW(A1403)-ROW($B$3)))=0,"",INDEX(PlansAndNotes!$B$6:$B$2005,ROW(A1403)-ROW($B$3))),"")</f>
        <v/>
      </c>
      <c r="C1403" s="361" t="str">
        <f t="shared" si="162"/>
        <v/>
      </c>
      <c r="D1403" s="361" t="str">
        <f>IFERROR(IF(LEN(C1403)&gt;0,IF(LEN(INDEX(TasksList!$C$6:$C$1005,MATCH(C1403,TasksList!$B$6:$B$1005,0),1))=0,"",INDEX(TasksList!$C$6:$C$1005,MATCH(C1403,TasksList!$B$6:$B$1005,0),1)),""),"")</f>
        <v/>
      </c>
      <c r="E1403" s="361" t="str">
        <f>IFERROR(IF(LEN(C1403)&gt;0,IF(LEN(INDEX(TasksList!$F$6:$F$1005,MATCH(C1403,TasksList!$B$6:$B$1005,0),1))=0,"not set!",INDEX(TasksList!$F$6:$F$1005,MATCH(C1403,TasksList!$B$6:$B$1005,0),1)),""),"")</f>
        <v/>
      </c>
      <c r="F1403" s="360" t="str">
        <f>IFERROR(IF(LEN(D1403)&gt;0,IF(LEN(INDEX(AdressBook!$D$6:$D$25,MATCH(D1403,AdressBook!$B$6:$B$25,0),1))=0,"",INDEX(AdressBook!$D$6:$D$25,MATCH(D1403,AdressBook!$B$6:$B$25,0),1)),""),"")</f>
        <v/>
      </c>
      <c r="G1403" s="361" t="str">
        <f>IFERROR(IF(LEN(INDEX(PlansAndNotes!$F$6:$F$2005,ROW(B1403)-ROW($C$3)))=0,"",INDEX(PlansAndNotes!$F$6:$F$2005,ROW(B1403)-ROW($C$3))),"")</f>
        <v/>
      </c>
      <c r="H1403" s="361" t="str">
        <f>IFERROR(IF(LEN(C1403)&gt;0,IF(LEN(INDEX(TasksList!$G$6:$G$1005,MATCH(C1403,TasksList!$B$6:$B$1005,0),1))=0,"",INDEX(TasksList!$G$6:$G$1005,MATCH(C1403,TasksList!$B$6:$B$1005,0),1)),""),"")</f>
        <v/>
      </c>
      <c r="I1403" s="381"/>
      <c r="J1403" s="400"/>
      <c r="K1403" s="400"/>
      <c r="L1403" s="179"/>
      <c r="M1403" s="381"/>
      <c r="N1403" s="362" t="str">
        <f>IFERROR(IF(LEN(INDEX(PlansAndNotes!$D$6:$D$4005,ROW(B1403)-ROW($C$3)))=0,"",INDEX(PlansAndNotes!$D$6:$D$4005,ROW(B1403)-ROW($C$3))),"")</f>
        <v/>
      </c>
      <c r="O1403" s="165" t="str">
        <f t="shared" si="163"/>
        <v/>
      </c>
      <c r="P1403" s="363" t="str">
        <f>IFERROR(IF(LEN(INDEX(PlansAndNotes!$E$6:$E$4005,ROW(B1403)-ROW($C$3)))=0,"",INDEX(PlansAndNotes!$E$6:$E$4005,ROW(B1403)-ROW($C$3))),"")</f>
        <v/>
      </c>
      <c r="Q1403" s="363" t="str">
        <f>IFERROR(IF(LEN(INDEX(PlansAndNotes!$G$6:$G$4005,ROW(B1403)-ROW($C$3)))=0,"",INDEX(PlansAndNotes!$G$6:$G$4005,ROW(B1403)-ROW($C$3))),"")</f>
        <v/>
      </c>
      <c r="R1403" s="361" t="str">
        <f>IFERROR(IF(LEN(D1403)&gt;0,IF(LEN(INDEX(AdressBook!$C$6:$C$25,MATCH(D1403,AdressBook!$B$6:$B$25,0),1))=0,"",INDEX(AdressBook!$C$6:$C$25,MATCH(D1403,AdressBook!$B$6:$B$25,0),1)),""),"")</f>
        <v/>
      </c>
      <c r="S1403" s="165">
        <f>IF(LEN(C1403)&gt;0,IFERROR(IF(MATCH(C1403,C1404:$C$4004,0)&gt;0,-1,ROW(S1403)-ROW($S$3)),ROW(S1403)-ROW($S$3)),-1)</f>
        <v>-1</v>
      </c>
      <c r="T1403" s="165">
        <f t="shared" si="164"/>
        <v>0</v>
      </c>
      <c r="U1403" s="165" t="str">
        <f t="shared" si="165"/>
        <v/>
      </c>
      <c r="V1403" s="165" t="str">
        <f>IFERROR(IF(OR(C1403="",S1403&lt;0),"",IF(SUBTOTAL(3,C1403:C1403)=0,-1,SUBTOTAL(3,$C$4:C1403))),"")</f>
        <v/>
      </c>
      <c r="W1403" s="156" t="str">
        <f t="array" ref="W1403">IF(LEN(C1403)&gt;0,IFERROR(IF(MATCH(C1403,$C$3:$C1402,0)&gt;0,N1403-INDEX($N$3:N1402,SUMPRODUCT(MAX(ROW($C$3:$C1402)*(C1403=$C$3:$C1402)))-2,1),""),""),"")</f>
        <v/>
      </c>
      <c r="X1403" s="156">
        <f t="shared" ca="1" si="166"/>
        <v>1</v>
      </c>
      <c r="Y1403" s="156">
        <f t="shared" ca="1" si="167"/>
        <v>1</v>
      </c>
    </row>
    <row r="1404" spans="2:25" hidden="1" x14ac:dyDescent="0.25">
      <c r="B1404" s="390" t="str">
        <f>IFERROR(IF(LEN(INDEX(PlansAndNotes!$B$6:$B$2005,ROW(A1404)-ROW($B$3)))=0,"",INDEX(PlansAndNotes!$B$6:$B$2005,ROW(A1404)-ROW($B$3))),"")</f>
        <v/>
      </c>
      <c r="C1404" s="361" t="str">
        <f t="shared" si="162"/>
        <v/>
      </c>
      <c r="D1404" s="361" t="str">
        <f>IFERROR(IF(LEN(C1404)&gt;0,IF(LEN(INDEX(TasksList!$C$6:$C$1005,MATCH(C1404,TasksList!$B$6:$B$1005,0),1))=0,"",INDEX(TasksList!$C$6:$C$1005,MATCH(C1404,TasksList!$B$6:$B$1005,0),1)),""),"")</f>
        <v/>
      </c>
      <c r="E1404" s="361" t="str">
        <f>IFERROR(IF(LEN(C1404)&gt;0,IF(LEN(INDEX(TasksList!$F$6:$F$1005,MATCH(C1404,TasksList!$B$6:$B$1005,0),1))=0,"not set!",INDEX(TasksList!$F$6:$F$1005,MATCH(C1404,TasksList!$B$6:$B$1005,0),1)),""),"")</f>
        <v/>
      </c>
      <c r="F1404" s="360" t="str">
        <f>IFERROR(IF(LEN(D1404)&gt;0,IF(LEN(INDEX(AdressBook!$D$6:$D$25,MATCH(D1404,AdressBook!$B$6:$B$25,0),1))=0,"",INDEX(AdressBook!$D$6:$D$25,MATCH(D1404,AdressBook!$B$6:$B$25,0),1)),""),"")</f>
        <v/>
      </c>
      <c r="G1404" s="361" t="str">
        <f>IFERROR(IF(LEN(INDEX(PlansAndNotes!$F$6:$F$2005,ROW(B1404)-ROW($C$3)))=0,"",INDEX(PlansAndNotes!$F$6:$F$2005,ROW(B1404)-ROW($C$3))),"")</f>
        <v/>
      </c>
      <c r="H1404" s="361" t="str">
        <f>IFERROR(IF(LEN(C1404)&gt;0,IF(LEN(INDEX(TasksList!$G$6:$G$1005,MATCH(C1404,TasksList!$B$6:$B$1005,0),1))=0,"",INDEX(TasksList!$G$6:$G$1005,MATCH(C1404,TasksList!$B$6:$B$1005,0),1)),""),"")</f>
        <v/>
      </c>
      <c r="I1404" s="381"/>
      <c r="J1404" s="400"/>
      <c r="K1404" s="400"/>
      <c r="L1404" s="179"/>
      <c r="M1404" s="381"/>
      <c r="N1404" s="362" t="str">
        <f>IFERROR(IF(LEN(INDEX(PlansAndNotes!$D$6:$D$4005,ROW(B1404)-ROW($C$3)))=0,"",INDEX(PlansAndNotes!$D$6:$D$4005,ROW(B1404)-ROW($C$3))),"")</f>
        <v/>
      </c>
      <c r="O1404" s="165" t="str">
        <f t="shared" si="163"/>
        <v/>
      </c>
      <c r="P1404" s="363" t="str">
        <f>IFERROR(IF(LEN(INDEX(PlansAndNotes!$E$6:$E$4005,ROW(B1404)-ROW($C$3)))=0,"",INDEX(PlansAndNotes!$E$6:$E$4005,ROW(B1404)-ROW($C$3))),"")</f>
        <v/>
      </c>
      <c r="Q1404" s="363" t="str">
        <f>IFERROR(IF(LEN(INDEX(PlansAndNotes!$G$6:$G$4005,ROW(B1404)-ROW($C$3)))=0,"",INDEX(PlansAndNotes!$G$6:$G$4005,ROW(B1404)-ROW($C$3))),"")</f>
        <v/>
      </c>
      <c r="R1404" s="361" t="str">
        <f>IFERROR(IF(LEN(D1404)&gt;0,IF(LEN(INDEX(AdressBook!$C$6:$C$25,MATCH(D1404,AdressBook!$B$6:$B$25,0),1))=0,"",INDEX(AdressBook!$C$6:$C$25,MATCH(D1404,AdressBook!$B$6:$B$25,0),1)),""),"")</f>
        <v/>
      </c>
      <c r="S1404" s="165">
        <f>IF(LEN(C1404)&gt;0,IFERROR(IF(MATCH(C1404,C1405:$C$4004,0)&gt;0,-1,ROW(S1404)-ROW($S$3)),ROW(S1404)-ROW($S$3)),-1)</f>
        <v>-1</v>
      </c>
      <c r="T1404" s="165">
        <f t="shared" si="164"/>
        <v>0</v>
      </c>
      <c r="U1404" s="165" t="str">
        <f t="shared" si="165"/>
        <v/>
      </c>
      <c r="V1404" s="165" t="str">
        <f>IFERROR(IF(OR(C1404="",S1404&lt;0),"",IF(SUBTOTAL(3,C1404:C1404)=0,-1,SUBTOTAL(3,$C$4:C1404))),"")</f>
        <v/>
      </c>
      <c r="W1404" s="156" t="str">
        <f t="array" ref="W1404">IF(LEN(C1404)&gt;0,IFERROR(IF(MATCH(C1404,$C$3:$C1403,0)&gt;0,N1404-INDEX($N$3:N1403,SUMPRODUCT(MAX(ROW($C$3:$C1403)*(C1404=$C$3:$C1403)))-2,1),""),""),"")</f>
        <v/>
      </c>
      <c r="X1404" s="156">
        <f t="shared" ca="1" si="166"/>
        <v>1</v>
      </c>
      <c r="Y1404" s="156">
        <f t="shared" ca="1" si="167"/>
        <v>1</v>
      </c>
    </row>
    <row r="1405" spans="2:25" hidden="1" x14ac:dyDescent="0.25">
      <c r="B1405" s="390" t="str">
        <f>IFERROR(IF(LEN(INDEX(PlansAndNotes!$B$6:$B$2005,ROW(A1405)-ROW($B$3)))=0,"",INDEX(PlansAndNotes!$B$6:$B$2005,ROW(A1405)-ROW($B$3))),"")</f>
        <v/>
      </c>
      <c r="C1405" s="361" t="str">
        <f t="shared" si="162"/>
        <v/>
      </c>
      <c r="D1405" s="361" t="str">
        <f>IFERROR(IF(LEN(C1405)&gt;0,IF(LEN(INDEX(TasksList!$C$6:$C$1005,MATCH(C1405,TasksList!$B$6:$B$1005,0),1))=0,"",INDEX(TasksList!$C$6:$C$1005,MATCH(C1405,TasksList!$B$6:$B$1005,0),1)),""),"")</f>
        <v/>
      </c>
      <c r="E1405" s="361" t="str">
        <f>IFERROR(IF(LEN(C1405)&gt;0,IF(LEN(INDEX(TasksList!$F$6:$F$1005,MATCH(C1405,TasksList!$B$6:$B$1005,0),1))=0,"not set!",INDEX(TasksList!$F$6:$F$1005,MATCH(C1405,TasksList!$B$6:$B$1005,0),1)),""),"")</f>
        <v/>
      </c>
      <c r="F1405" s="360" t="str">
        <f>IFERROR(IF(LEN(D1405)&gt;0,IF(LEN(INDEX(AdressBook!$D$6:$D$25,MATCH(D1405,AdressBook!$B$6:$B$25,0),1))=0,"",INDEX(AdressBook!$D$6:$D$25,MATCH(D1405,AdressBook!$B$6:$B$25,0),1)),""),"")</f>
        <v/>
      </c>
      <c r="G1405" s="361" t="str">
        <f>IFERROR(IF(LEN(INDEX(PlansAndNotes!$F$6:$F$2005,ROW(B1405)-ROW($C$3)))=0,"",INDEX(PlansAndNotes!$F$6:$F$2005,ROW(B1405)-ROW($C$3))),"")</f>
        <v/>
      </c>
      <c r="H1405" s="361" t="str">
        <f>IFERROR(IF(LEN(C1405)&gt;0,IF(LEN(INDEX(TasksList!$G$6:$G$1005,MATCH(C1405,TasksList!$B$6:$B$1005,0),1))=0,"",INDEX(TasksList!$G$6:$G$1005,MATCH(C1405,TasksList!$B$6:$B$1005,0),1)),""),"")</f>
        <v/>
      </c>
      <c r="I1405" s="381"/>
      <c r="J1405" s="400"/>
      <c r="K1405" s="400"/>
      <c r="L1405" s="179"/>
      <c r="M1405" s="381"/>
      <c r="N1405" s="362" t="str">
        <f>IFERROR(IF(LEN(INDEX(PlansAndNotes!$D$6:$D$4005,ROW(B1405)-ROW($C$3)))=0,"",INDEX(PlansAndNotes!$D$6:$D$4005,ROW(B1405)-ROW($C$3))),"")</f>
        <v/>
      </c>
      <c r="O1405" s="165" t="str">
        <f t="shared" si="163"/>
        <v/>
      </c>
      <c r="P1405" s="363" t="str">
        <f>IFERROR(IF(LEN(INDEX(PlansAndNotes!$E$6:$E$4005,ROW(B1405)-ROW($C$3)))=0,"",INDEX(PlansAndNotes!$E$6:$E$4005,ROW(B1405)-ROW($C$3))),"")</f>
        <v/>
      </c>
      <c r="Q1405" s="363" t="str">
        <f>IFERROR(IF(LEN(INDEX(PlansAndNotes!$G$6:$G$4005,ROW(B1405)-ROW($C$3)))=0,"",INDEX(PlansAndNotes!$G$6:$G$4005,ROW(B1405)-ROW($C$3))),"")</f>
        <v/>
      </c>
      <c r="R1405" s="361" t="str">
        <f>IFERROR(IF(LEN(D1405)&gt;0,IF(LEN(INDEX(AdressBook!$C$6:$C$25,MATCH(D1405,AdressBook!$B$6:$B$25,0),1))=0,"",INDEX(AdressBook!$C$6:$C$25,MATCH(D1405,AdressBook!$B$6:$B$25,0),1)),""),"")</f>
        <v/>
      </c>
      <c r="S1405" s="165">
        <f>IF(LEN(C1405)&gt;0,IFERROR(IF(MATCH(C1405,C1406:$C$4004,0)&gt;0,-1,ROW(S1405)-ROW($S$3)),ROW(S1405)-ROW($S$3)),-1)</f>
        <v>-1</v>
      </c>
      <c r="T1405" s="165">
        <f t="shared" si="164"/>
        <v>0</v>
      </c>
      <c r="U1405" s="165" t="str">
        <f t="shared" si="165"/>
        <v/>
      </c>
      <c r="V1405" s="165" t="str">
        <f>IFERROR(IF(OR(C1405="",S1405&lt;0),"",IF(SUBTOTAL(3,C1405:C1405)=0,-1,SUBTOTAL(3,$C$4:C1405))),"")</f>
        <v/>
      </c>
      <c r="W1405" s="156" t="str">
        <f t="array" ref="W1405">IF(LEN(C1405)&gt;0,IFERROR(IF(MATCH(C1405,$C$3:$C1404,0)&gt;0,N1405-INDEX($N$3:N1404,SUMPRODUCT(MAX(ROW($C$3:$C1404)*(C1405=$C$3:$C1404)))-2,1),""),""),"")</f>
        <v/>
      </c>
      <c r="X1405" s="156">
        <f t="shared" ca="1" si="166"/>
        <v>1</v>
      </c>
      <c r="Y1405" s="156">
        <f t="shared" ca="1" si="167"/>
        <v>1</v>
      </c>
    </row>
    <row r="1406" spans="2:25" hidden="1" x14ac:dyDescent="0.25">
      <c r="B1406" s="390" t="str">
        <f>IFERROR(IF(LEN(INDEX(PlansAndNotes!$B$6:$B$2005,ROW(A1406)-ROW($B$3)))=0,"",INDEX(PlansAndNotes!$B$6:$B$2005,ROW(A1406)-ROW($B$3))),"")</f>
        <v/>
      </c>
      <c r="C1406" s="361" t="str">
        <f t="shared" si="162"/>
        <v/>
      </c>
      <c r="D1406" s="361" t="str">
        <f>IFERROR(IF(LEN(C1406)&gt;0,IF(LEN(INDEX(TasksList!$C$6:$C$1005,MATCH(C1406,TasksList!$B$6:$B$1005,0),1))=0,"",INDEX(TasksList!$C$6:$C$1005,MATCH(C1406,TasksList!$B$6:$B$1005,0),1)),""),"")</f>
        <v/>
      </c>
      <c r="E1406" s="361" t="str">
        <f>IFERROR(IF(LEN(C1406)&gt;0,IF(LEN(INDEX(TasksList!$F$6:$F$1005,MATCH(C1406,TasksList!$B$6:$B$1005,0),1))=0,"not set!",INDEX(TasksList!$F$6:$F$1005,MATCH(C1406,TasksList!$B$6:$B$1005,0),1)),""),"")</f>
        <v/>
      </c>
      <c r="F1406" s="360" t="str">
        <f>IFERROR(IF(LEN(D1406)&gt;0,IF(LEN(INDEX(AdressBook!$D$6:$D$25,MATCH(D1406,AdressBook!$B$6:$B$25,0),1))=0,"",INDEX(AdressBook!$D$6:$D$25,MATCH(D1406,AdressBook!$B$6:$B$25,0),1)),""),"")</f>
        <v/>
      </c>
      <c r="G1406" s="361" t="str">
        <f>IFERROR(IF(LEN(INDEX(PlansAndNotes!$F$6:$F$2005,ROW(B1406)-ROW($C$3)))=0,"",INDEX(PlansAndNotes!$F$6:$F$2005,ROW(B1406)-ROW($C$3))),"")</f>
        <v/>
      </c>
      <c r="H1406" s="361" t="str">
        <f>IFERROR(IF(LEN(C1406)&gt;0,IF(LEN(INDEX(TasksList!$G$6:$G$1005,MATCH(C1406,TasksList!$B$6:$B$1005,0),1))=0,"",INDEX(TasksList!$G$6:$G$1005,MATCH(C1406,TasksList!$B$6:$B$1005,0),1)),""),"")</f>
        <v/>
      </c>
      <c r="I1406" s="381"/>
      <c r="J1406" s="400"/>
      <c r="K1406" s="400"/>
      <c r="L1406" s="179"/>
      <c r="M1406" s="381"/>
      <c r="N1406" s="362" t="str">
        <f>IFERROR(IF(LEN(INDEX(PlansAndNotes!$D$6:$D$4005,ROW(B1406)-ROW($C$3)))=0,"",INDEX(PlansAndNotes!$D$6:$D$4005,ROW(B1406)-ROW($C$3))),"")</f>
        <v/>
      </c>
      <c r="O1406" s="165" t="str">
        <f t="shared" si="163"/>
        <v/>
      </c>
      <c r="P1406" s="363" t="str">
        <f>IFERROR(IF(LEN(INDEX(PlansAndNotes!$E$6:$E$4005,ROW(B1406)-ROW($C$3)))=0,"",INDEX(PlansAndNotes!$E$6:$E$4005,ROW(B1406)-ROW($C$3))),"")</f>
        <v/>
      </c>
      <c r="Q1406" s="363" t="str">
        <f>IFERROR(IF(LEN(INDEX(PlansAndNotes!$G$6:$G$4005,ROW(B1406)-ROW($C$3)))=0,"",INDEX(PlansAndNotes!$G$6:$G$4005,ROW(B1406)-ROW($C$3))),"")</f>
        <v/>
      </c>
      <c r="R1406" s="361" t="str">
        <f>IFERROR(IF(LEN(D1406)&gt;0,IF(LEN(INDEX(AdressBook!$C$6:$C$25,MATCH(D1406,AdressBook!$B$6:$B$25,0),1))=0,"",INDEX(AdressBook!$C$6:$C$25,MATCH(D1406,AdressBook!$B$6:$B$25,0),1)),""),"")</f>
        <v/>
      </c>
      <c r="S1406" s="165">
        <f>IF(LEN(C1406)&gt;0,IFERROR(IF(MATCH(C1406,C1407:$C$4004,0)&gt;0,-1,ROW(S1406)-ROW($S$3)),ROW(S1406)-ROW($S$3)),-1)</f>
        <v>-1</v>
      </c>
      <c r="T1406" s="165">
        <f t="shared" si="164"/>
        <v>0</v>
      </c>
      <c r="U1406" s="165" t="str">
        <f t="shared" si="165"/>
        <v/>
      </c>
      <c r="V1406" s="165" t="str">
        <f>IFERROR(IF(OR(C1406="",S1406&lt;0),"",IF(SUBTOTAL(3,C1406:C1406)=0,-1,SUBTOTAL(3,$C$4:C1406))),"")</f>
        <v/>
      </c>
      <c r="W1406" s="156" t="str">
        <f t="array" ref="W1406">IF(LEN(C1406)&gt;0,IFERROR(IF(MATCH(C1406,$C$3:$C1405,0)&gt;0,N1406-INDEX($N$3:N1405,SUMPRODUCT(MAX(ROW($C$3:$C1405)*(C1406=$C$3:$C1405)))-2,1),""),""),"")</f>
        <v/>
      </c>
      <c r="X1406" s="156">
        <f t="shared" ca="1" si="166"/>
        <v>1</v>
      </c>
      <c r="Y1406" s="156">
        <f t="shared" ca="1" si="167"/>
        <v>1</v>
      </c>
    </row>
    <row r="1407" spans="2:25" hidden="1" x14ac:dyDescent="0.25">
      <c r="B1407" s="390" t="str">
        <f>IFERROR(IF(LEN(INDEX(PlansAndNotes!$B$6:$B$2005,ROW(A1407)-ROW($B$3)))=0,"",INDEX(PlansAndNotes!$B$6:$B$2005,ROW(A1407)-ROW($B$3))),"")</f>
        <v/>
      </c>
      <c r="C1407" s="361" t="str">
        <f t="shared" si="162"/>
        <v/>
      </c>
      <c r="D1407" s="361" t="str">
        <f>IFERROR(IF(LEN(C1407)&gt;0,IF(LEN(INDEX(TasksList!$C$6:$C$1005,MATCH(C1407,TasksList!$B$6:$B$1005,0),1))=0,"",INDEX(TasksList!$C$6:$C$1005,MATCH(C1407,TasksList!$B$6:$B$1005,0),1)),""),"")</f>
        <v/>
      </c>
      <c r="E1407" s="361" t="str">
        <f>IFERROR(IF(LEN(C1407)&gt;0,IF(LEN(INDEX(TasksList!$F$6:$F$1005,MATCH(C1407,TasksList!$B$6:$B$1005,0),1))=0,"not set!",INDEX(TasksList!$F$6:$F$1005,MATCH(C1407,TasksList!$B$6:$B$1005,0),1)),""),"")</f>
        <v/>
      </c>
      <c r="F1407" s="360" t="str">
        <f>IFERROR(IF(LEN(D1407)&gt;0,IF(LEN(INDEX(AdressBook!$D$6:$D$25,MATCH(D1407,AdressBook!$B$6:$B$25,0),1))=0,"",INDEX(AdressBook!$D$6:$D$25,MATCH(D1407,AdressBook!$B$6:$B$25,0),1)),""),"")</f>
        <v/>
      </c>
      <c r="G1407" s="361" t="str">
        <f>IFERROR(IF(LEN(INDEX(PlansAndNotes!$F$6:$F$2005,ROW(B1407)-ROW($C$3)))=0,"",INDEX(PlansAndNotes!$F$6:$F$2005,ROW(B1407)-ROW($C$3))),"")</f>
        <v/>
      </c>
      <c r="H1407" s="361" t="str">
        <f>IFERROR(IF(LEN(C1407)&gt;0,IF(LEN(INDEX(TasksList!$G$6:$G$1005,MATCH(C1407,TasksList!$B$6:$B$1005,0),1))=0,"",INDEX(TasksList!$G$6:$G$1005,MATCH(C1407,TasksList!$B$6:$B$1005,0),1)),""),"")</f>
        <v/>
      </c>
      <c r="I1407" s="381"/>
      <c r="J1407" s="400"/>
      <c r="K1407" s="400"/>
      <c r="L1407" s="179"/>
      <c r="M1407" s="381"/>
      <c r="N1407" s="362" t="str">
        <f>IFERROR(IF(LEN(INDEX(PlansAndNotes!$D$6:$D$4005,ROW(B1407)-ROW($C$3)))=0,"",INDEX(PlansAndNotes!$D$6:$D$4005,ROW(B1407)-ROW($C$3))),"")</f>
        <v/>
      </c>
      <c r="O1407" s="165" t="str">
        <f t="shared" si="163"/>
        <v/>
      </c>
      <c r="P1407" s="363" t="str">
        <f>IFERROR(IF(LEN(INDEX(PlansAndNotes!$E$6:$E$4005,ROW(B1407)-ROW($C$3)))=0,"",INDEX(PlansAndNotes!$E$6:$E$4005,ROW(B1407)-ROW($C$3))),"")</f>
        <v/>
      </c>
      <c r="Q1407" s="363" t="str">
        <f>IFERROR(IF(LEN(INDEX(PlansAndNotes!$G$6:$G$4005,ROW(B1407)-ROW($C$3)))=0,"",INDEX(PlansAndNotes!$G$6:$G$4005,ROW(B1407)-ROW($C$3))),"")</f>
        <v/>
      </c>
      <c r="R1407" s="361" t="str">
        <f>IFERROR(IF(LEN(D1407)&gt;0,IF(LEN(INDEX(AdressBook!$C$6:$C$25,MATCH(D1407,AdressBook!$B$6:$B$25,0),1))=0,"",INDEX(AdressBook!$C$6:$C$25,MATCH(D1407,AdressBook!$B$6:$B$25,0),1)),""),"")</f>
        <v/>
      </c>
      <c r="S1407" s="165">
        <f>IF(LEN(C1407)&gt;0,IFERROR(IF(MATCH(C1407,C1408:$C$4004,0)&gt;0,-1,ROW(S1407)-ROW($S$3)),ROW(S1407)-ROW($S$3)),-1)</f>
        <v>-1</v>
      </c>
      <c r="T1407" s="165">
        <f t="shared" si="164"/>
        <v>0</v>
      </c>
      <c r="U1407" s="165" t="str">
        <f t="shared" si="165"/>
        <v/>
      </c>
      <c r="V1407" s="165" t="str">
        <f>IFERROR(IF(OR(C1407="",S1407&lt;0),"",IF(SUBTOTAL(3,C1407:C1407)=0,-1,SUBTOTAL(3,$C$4:C1407))),"")</f>
        <v/>
      </c>
      <c r="W1407" s="156" t="str">
        <f t="array" ref="W1407">IF(LEN(C1407)&gt;0,IFERROR(IF(MATCH(C1407,$C$3:$C1406,0)&gt;0,N1407-INDEX($N$3:N1406,SUMPRODUCT(MAX(ROW($C$3:$C1406)*(C1407=$C$3:$C1406)))-2,1),""),""),"")</f>
        <v/>
      </c>
      <c r="X1407" s="156">
        <f t="shared" ca="1" si="166"/>
        <v>1</v>
      </c>
      <c r="Y1407" s="156">
        <f t="shared" ca="1" si="167"/>
        <v>1</v>
      </c>
    </row>
    <row r="1408" spans="2:25" hidden="1" x14ac:dyDescent="0.25">
      <c r="B1408" s="390" t="str">
        <f>IFERROR(IF(LEN(INDEX(PlansAndNotes!$B$6:$B$2005,ROW(A1408)-ROW($B$3)))=0,"",INDEX(PlansAndNotes!$B$6:$B$2005,ROW(A1408)-ROW($B$3))),"")</f>
        <v/>
      </c>
      <c r="C1408" s="361" t="str">
        <f t="shared" si="162"/>
        <v/>
      </c>
      <c r="D1408" s="361" t="str">
        <f>IFERROR(IF(LEN(C1408)&gt;0,IF(LEN(INDEX(TasksList!$C$6:$C$1005,MATCH(C1408,TasksList!$B$6:$B$1005,0),1))=0,"",INDEX(TasksList!$C$6:$C$1005,MATCH(C1408,TasksList!$B$6:$B$1005,0),1)),""),"")</f>
        <v/>
      </c>
      <c r="E1408" s="361" t="str">
        <f>IFERROR(IF(LEN(C1408)&gt;0,IF(LEN(INDEX(TasksList!$F$6:$F$1005,MATCH(C1408,TasksList!$B$6:$B$1005,0),1))=0,"not set!",INDEX(TasksList!$F$6:$F$1005,MATCH(C1408,TasksList!$B$6:$B$1005,0),1)),""),"")</f>
        <v/>
      </c>
      <c r="F1408" s="360" t="str">
        <f>IFERROR(IF(LEN(D1408)&gt;0,IF(LEN(INDEX(AdressBook!$D$6:$D$25,MATCH(D1408,AdressBook!$B$6:$B$25,0),1))=0,"",INDEX(AdressBook!$D$6:$D$25,MATCH(D1408,AdressBook!$B$6:$B$25,0),1)),""),"")</f>
        <v/>
      </c>
      <c r="G1408" s="361" t="str">
        <f>IFERROR(IF(LEN(INDEX(PlansAndNotes!$F$6:$F$2005,ROW(B1408)-ROW($C$3)))=0,"",INDEX(PlansAndNotes!$F$6:$F$2005,ROW(B1408)-ROW($C$3))),"")</f>
        <v/>
      </c>
      <c r="H1408" s="361" t="str">
        <f>IFERROR(IF(LEN(C1408)&gt;0,IF(LEN(INDEX(TasksList!$G$6:$G$1005,MATCH(C1408,TasksList!$B$6:$B$1005,0),1))=0,"",INDEX(TasksList!$G$6:$G$1005,MATCH(C1408,TasksList!$B$6:$B$1005,0),1)),""),"")</f>
        <v/>
      </c>
      <c r="I1408" s="381"/>
      <c r="J1408" s="400"/>
      <c r="K1408" s="400"/>
      <c r="L1408" s="179"/>
      <c r="M1408" s="381"/>
      <c r="N1408" s="362" t="str">
        <f>IFERROR(IF(LEN(INDEX(PlansAndNotes!$D$6:$D$4005,ROW(B1408)-ROW($C$3)))=0,"",INDEX(PlansAndNotes!$D$6:$D$4005,ROW(B1408)-ROW($C$3))),"")</f>
        <v/>
      </c>
      <c r="O1408" s="165" t="str">
        <f t="shared" si="163"/>
        <v/>
      </c>
      <c r="P1408" s="363" t="str">
        <f>IFERROR(IF(LEN(INDEX(PlansAndNotes!$E$6:$E$4005,ROW(B1408)-ROW($C$3)))=0,"",INDEX(PlansAndNotes!$E$6:$E$4005,ROW(B1408)-ROW($C$3))),"")</f>
        <v/>
      </c>
      <c r="Q1408" s="363" t="str">
        <f>IFERROR(IF(LEN(INDEX(PlansAndNotes!$G$6:$G$4005,ROW(B1408)-ROW($C$3)))=0,"",INDEX(PlansAndNotes!$G$6:$G$4005,ROW(B1408)-ROW($C$3))),"")</f>
        <v/>
      </c>
      <c r="R1408" s="361" t="str">
        <f>IFERROR(IF(LEN(D1408)&gt;0,IF(LEN(INDEX(AdressBook!$C$6:$C$25,MATCH(D1408,AdressBook!$B$6:$B$25,0),1))=0,"",INDEX(AdressBook!$C$6:$C$25,MATCH(D1408,AdressBook!$B$6:$B$25,0),1)),""),"")</f>
        <v/>
      </c>
      <c r="S1408" s="165">
        <f>IF(LEN(C1408)&gt;0,IFERROR(IF(MATCH(C1408,C1409:$C$4004,0)&gt;0,-1,ROW(S1408)-ROW($S$3)),ROW(S1408)-ROW($S$3)),-1)</f>
        <v>-1</v>
      </c>
      <c r="T1408" s="165">
        <f t="shared" si="164"/>
        <v>0</v>
      </c>
      <c r="U1408" s="165" t="str">
        <f t="shared" si="165"/>
        <v/>
      </c>
      <c r="V1408" s="165" t="str">
        <f>IFERROR(IF(OR(C1408="",S1408&lt;0),"",IF(SUBTOTAL(3,C1408:C1408)=0,-1,SUBTOTAL(3,$C$4:C1408))),"")</f>
        <v/>
      </c>
      <c r="W1408" s="156" t="str">
        <f t="array" ref="W1408">IF(LEN(C1408)&gt;0,IFERROR(IF(MATCH(C1408,$C$3:$C1407,0)&gt;0,N1408-INDEX($N$3:N1407,SUMPRODUCT(MAX(ROW($C$3:$C1407)*(C1408=$C$3:$C1407)))-2,1),""),""),"")</f>
        <v/>
      </c>
      <c r="X1408" s="156">
        <f t="shared" ca="1" si="166"/>
        <v>1</v>
      </c>
      <c r="Y1408" s="156">
        <f t="shared" ca="1" si="167"/>
        <v>1</v>
      </c>
    </row>
    <row r="1409" spans="2:25" hidden="1" x14ac:dyDescent="0.25">
      <c r="B1409" s="390" t="str">
        <f>IFERROR(IF(LEN(INDEX(PlansAndNotes!$B$6:$B$2005,ROW(A1409)-ROW($B$3)))=0,"",INDEX(PlansAndNotes!$B$6:$B$2005,ROW(A1409)-ROW($B$3))),"")</f>
        <v/>
      </c>
      <c r="C1409" s="361" t="str">
        <f t="shared" si="162"/>
        <v/>
      </c>
      <c r="D1409" s="361" t="str">
        <f>IFERROR(IF(LEN(C1409)&gt;0,IF(LEN(INDEX(TasksList!$C$6:$C$1005,MATCH(C1409,TasksList!$B$6:$B$1005,0),1))=0,"",INDEX(TasksList!$C$6:$C$1005,MATCH(C1409,TasksList!$B$6:$B$1005,0),1)),""),"")</f>
        <v/>
      </c>
      <c r="E1409" s="361" t="str">
        <f>IFERROR(IF(LEN(C1409)&gt;0,IF(LEN(INDEX(TasksList!$F$6:$F$1005,MATCH(C1409,TasksList!$B$6:$B$1005,0),1))=0,"not set!",INDEX(TasksList!$F$6:$F$1005,MATCH(C1409,TasksList!$B$6:$B$1005,0),1)),""),"")</f>
        <v/>
      </c>
      <c r="F1409" s="360" t="str">
        <f>IFERROR(IF(LEN(D1409)&gt;0,IF(LEN(INDEX(AdressBook!$D$6:$D$25,MATCH(D1409,AdressBook!$B$6:$B$25,0),1))=0,"",INDEX(AdressBook!$D$6:$D$25,MATCH(D1409,AdressBook!$B$6:$B$25,0),1)),""),"")</f>
        <v/>
      </c>
      <c r="G1409" s="361" t="str">
        <f>IFERROR(IF(LEN(INDEX(PlansAndNotes!$F$6:$F$2005,ROW(B1409)-ROW($C$3)))=0,"",INDEX(PlansAndNotes!$F$6:$F$2005,ROW(B1409)-ROW($C$3))),"")</f>
        <v/>
      </c>
      <c r="H1409" s="361" t="str">
        <f>IFERROR(IF(LEN(C1409)&gt;0,IF(LEN(INDEX(TasksList!$G$6:$G$1005,MATCH(C1409,TasksList!$B$6:$B$1005,0),1))=0,"",INDEX(TasksList!$G$6:$G$1005,MATCH(C1409,TasksList!$B$6:$B$1005,0),1)),""),"")</f>
        <v/>
      </c>
      <c r="I1409" s="381"/>
      <c r="J1409" s="400"/>
      <c r="K1409" s="400"/>
      <c r="L1409" s="179"/>
      <c r="M1409" s="381"/>
      <c r="N1409" s="362" t="str">
        <f>IFERROR(IF(LEN(INDEX(PlansAndNotes!$D$6:$D$4005,ROW(B1409)-ROW($C$3)))=0,"",INDEX(PlansAndNotes!$D$6:$D$4005,ROW(B1409)-ROW($C$3))),"")</f>
        <v/>
      </c>
      <c r="O1409" s="165" t="str">
        <f t="shared" si="163"/>
        <v/>
      </c>
      <c r="P1409" s="363" t="str">
        <f>IFERROR(IF(LEN(INDEX(PlansAndNotes!$E$6:$E$4005,ROW(B1409)-ROW($C$3)))=0,"",INDEX(PlansAndNotes!$E$6:$E$4005,ROW(B1409)-ROW($C$3))),"")</f>
        <v/>
      </c>
      <c r="Q1409" s="363" t="str">
        <f>IFERROR(IF(LEN(INDEX(PlansAndNotes!$G$6:$G$4005,ROW(B1409)-ROW($C$3)))=0,"",INDEX(PlansAndNotes!$G$6:$G$4005,ROW(B1409)-ROW($C$3))),"")</f>
        <v/>
      </c>
      <c r="R1409" s="361" t="str">
        <f>IFERROR(IF(LEN(D1409)&gt;0,IF(LEN(INDEX(AdressBook!$C$6:$C$25,MATCH(D1409,AdressBook!$B$6:$B$25,0),1))=0,"",INDEX(AdressBook!$C$6:$C$25,MATCH(D1409,AdressBook!$B$6:$B$25,0),1)),""),"")</f>
        <v/>
      </c>
      <c r="S1409" s="165">
        <f>IF(LEN(C1409)&gt;0,IFERROR(IF(MATCH(C1409,C1410:$C$4004,0)&gt;0,-1,ROW(S1409)-ROW($S$3)),ROW(S1409)-ROW($S$3)),-1)</f>
        <v>-1</v>
      </c>
      <c r="T1409" s="165">
        <f t="shared" si="164"/>
        <v>0</v>
      </c>
      <c r="U1409" s="165" t="str">
        <f t="shared" si="165"/>
        <v/>
      </c>
      <c r="V1409" s="165" t="str">
        <f>IFERROR(IF(OR(C1409="",S1409&lt;0),"",IF(SUBTOTAL(3,C1409:C1409)=0,-1,SUBTOTAL(3,$C$4:C1409))),"")</f>
        <v/>
      </c>
      <c r="W1409" s="156" t="str">
        <f t="array" ref="W1409">IF(LEN(C1409)&gt;0,IFERROR(IF(MATCH(C1409,$C$3:$C1408,0)&gt;0,N1409-INDEX($N$3:N1408,SUMPRODUCT(MAX(ROW($C$3:$C1408)*(C1409=$C$3:$C1408)))-2,1),""),""),"")</f>
        <v/>
      </c>
      <c r="X1409" s="156">
        <f t="shared" ca="1" si="166"/>
        <v>1</v>
      </c>
      <c r="Y1409" s="156">
        <f t="shared" ca="1" si="167"/>
        <v>1</v>
      </c>
    </row>
    <row r="1410" spans="2:25" hidden="1" x14ac:dyDescent="0.25">
      <c r="B1410" s="390" t="str">
        <f>IFERROR(IF(LEN(INDEX(PlansAndNotes!$B$6:$B$2005,ROW(A1410)-ROW($B$3)))=0,"",INDEX(PlansAndNotes!$B$6:$B$2005,ROW(A1410)-ROW($B$3))),"")</f>
        <v/>
      </c>
      <c r="C1410" s="361" t="str">
        <f t="shared" si="162"/>
        <v/>
      </c>
      <c r="D1410" s="361" t="str">
        <f>IFERROR(IF(LEN(C1410)&gt;0,IF(LEN(INDEX(TasksList!$C$6:$C$1005,MATCH(C1410,TasksList!$B$6:$B$1005,0),1))=0,"",INDEX(TasksList!$C$6:$C$1005,MATCH(C1410,TasksList!$B$6:$B$1005,0),1)),""),"")</f>
        <v/>
      </c>
      <c r="E1410" s="361" t="str">
        <f>IFERROR(IF(LEN(C1410)&gt;0,IF(LEN(INDEX(TasksList!$F$6:$F$1005,MATCH(C1410,TasksList!$B$6:$B$1005,0),1))=0,"not set!",INDEX(TasksList!$F$6:$F$1005,MATCH(C1410,TasksList!$B$6:$B$1005,0),1)),""),"")</f>
        <v/>
      </c>
      <c r="F1410" s="360" t="str">
        <f>IFERROR(IF(LEN(D1410)&gt;0,IF(LEN(INDEX(AdressBook!$D$6:$D$25,MATCH(D1410,AdressBook!$B$6:$B$25,0),1))=0,"",INDEX(AdressBook!$D$6:$D$25,MATCH(D1410,AdressBook!$B$6:$B$25,0),1)),""),"")</f>
        <v/>
      </c>
      <c r="G1410" s="361" t="str">
        <f>IFERROR(IF(LEN(INDEX(PlansAndNotes!$F$6:$F$2005,ROW(B1410)-ROW($C$3)))=0,"",INDEX(PlansAndNotes!$F$6:$F$2005,ROW(B1410)-ROW($C$3))),"")</f>
        <v/>
      </c>
      <c r="H1410" s="361" t="str">
        <f>IFERROR(IF(LEN(C1410)&gt;0,IF(LEN(INDEX(TasksList!$G$6:$G$1005,MATCH(C1410,TasksList!$B$6:$B$1005,0),1))=0,"",INDEX(TasksList!$G$6:$G$1005,MATCH(C1410,TasksList!$B$6:$B$1005,0),1)),""),"")</f>
        <v/>
      </c>
      <c r="I1410" s="381"/>
      <c r="J1410" s="400"/>
      <c r="K1410" s="400"/>
      <c r="L1410" s="179"/>
      <c r="M1410" s="381"/>
      <c r="N1410" s="362" t="str">
        <f>IFERROR(IF(LEN(INDEX(PlansAndNotes!$D$6:$D$4005,ROW(B1410)-ROW($C$3)))=0,"",INDEX(PlansAndNotes!$D$6:$D$4005,ROW(B1410)-ROW($C$3))),"")</f>
        <v/>
      </c>
      <c r="O1410" s="165" t="str">
        <f t="shared" si="163"/>
        <v/>
      </c>
      <c r="P1410" s="363" t="str">
        <f>IFERROR(IF(LEN(INDEX(PlansAndNotes!$E$6:$E$4005,ROW(B1410)-ROW($C$3)))=0,"",INDEX(PlansAndNotes!$E$6:$E$4005,ROW(B1410)-ROW($C$3))),"")</f>
        <v/>
      </c>
      <c r="Q1410" s="363" t="str">
        <f>IFERROR(IF(LEN(INDEX(PlansAndNotes!$G$6:$G$4005,ROW(B1410)-ROW($C$3)))=0,"",INDEX(PlansAndNotes!$G$6:$G$4005,ROW(B1410)-ROW($C$3))),"")</f>
        <v/>
      </c>
      <c r="R1410" s="361" t="str">
        <f>IFERROR(IF(LEN(D1410)&gt;0,IF(LEN(INDEX(AdressBook!$C$6:$C$25,MATCH(D1410,AdressBook!$B$6:$B$25,0),1))=0,"",INDEX(AdressBook!$C$6:$C$25,MATCH(D1410,AdressBook!$B$6:$B$25,0),1)),""),"")</f>
        <v/>
      </c>
      <c r="S1410" s="165">
        <f>IF(LEN(C1410)&gt;0,IFERROR(IF(MATCH(C1410,C1411:$C$4004,0)&gt;0,-1,ROW(S1410)-ROW($S$3)),ROW(S1410)-ROW($S$3)),-1)</f>
        <v>-1</v>
      </c>
      <c r="T1410" s="165">
        <f t="shared" si="164"/>
        <v>0</v>
      </c>
      <c r="U1410" s="165" t="str">
        <f t="shared" si="165"/>
        <v/>
      </c>
      <c r="V1410" s="165" t="str">
        <f>IFERROR(IF(OR(C1410="",S1410&lt;0),"",IF(SUBTOTAL(3,C1410:C1410)=0,-1,SUBTOTAL(3,$C$4:C1410))),"")</f>
        <v/>
      </c>
      <c r="W1410" s="156" t="str">
        <f t="array" ref="W1410">IF(LEN(C1410)&gt;0,IFERROR(IF(MATCH(C1410,$C$3:$C1409,0)&gt;0,N1410-INDEX($N$3:N1409,SUMPRODUCT(MAX(ROW($C$3:$C1409)*(C1410=$C$3:$C1409)))-2,1),""),""),"")</f>
        <v/>
      </c>
      <c r="X1410" s="156">
        <f t="shared" ca="1" si="166"/>
        <v>1</v>
      </c>
      <c r="Y1410" s="156">
        <f t="shared" ca="1" si="167"/>
        <v>1</v>
      </c>
    </row>
    <row r="1411" spans="2:25" hidden="1" x14ac:dyDescent="0.25">
      <c r="B1411" s="390" t="str">
        <f>IFERROR(IF(LEN(INDEX(PlansAndNotes!$B$6:$B$2005,ROW(A1411)-ROW($B$3)))=0,"",INDEX(PlansAndNotes!$B$6:$B$2005,ROW(A1411)-ROW($B$3))),"")</f>
        <v/>
      </c>
      <c r="C1411" s="361" t="str">
        <f t="shared" si="162"/>
        <v/>
      </c>
      <c r="D1411" s="361" t="str">
        <f>IFERROR(IF(LEN(C1411)&gt;0,IF(LEN(INDEX(TasksList!$C$6:$C$1005,MATCH(C1411,TasksList!$B$6:$B$1005,0),1))=0,"",INDEX(TasksList!$C$6:$C$1005,MATCH(C1411,TasksList!$B$6:$B$1005,0),1)),""),"")</f>
        <v/>
      </c>
      <c r="E1411" s="361" t="str">
        <f>IFERROR(IF(LEN(C1411)&gt;0,IF(LEN(INDEX(TasksList!$F$6:$F$1005,MATCH(C1411,TasksList!$B$6:$B$1005,0),1))=0,"not set!",INDEX(TasksList!$F$6:$F$1005,MATCH(C1411,TasksList!$B$6:$B$1005,0),1)),""),"")</f>
        <v/>
      </c>
      <c r="F1411" s="360" t="str">
        <f>IFERROR(IF(LEN(D1411)&gt;0,IF(LEN(INDEX(AdressBook!$D$6:$D$25,MATCH(D1411,AdressBook!$B$6:$B$25,0),1))=0,"",INDEX(AdressBook!$D$6:$D$25,MATCH(D1411,AdressBook!$B$6:$B$25,0),1)),""),"")</f>
        <v/>
      </c>
      <c r="G1411" s="361" t="str">
        <f>IFERROR(IF(LEN(INDEX(PlansAndNotes!$F$6:$F$2005,ROW(B1411)-ROW($C$3)))=0,"",INDEX(PlansAndNotes!$F$6:$F$2005,ROW(B1411)-ROW($C$3))),"")</f>
        <v/>
      </c>
      <c r="H1411" s="361" t="str">
        <f>IFERROR(IF(LEN(C1411)&gt;0,IF(LEN(INDEX(TasksList!$G$6:$G$1005,MATCH(C1411,TasksList!$B$6:$B$1005,0),1))=0,"",INDEX(TasksList!$G$6:$G$1005,MATCH(C1411,TasksList!$B$6:$B$1005,0),1)),""),"")</f>
        <v/>
      </c>
      <c r="I1411" s="381"/>
      <c r="J1411" s="400"/>
      <c r="K1411" s="400"/>
      <c r="L1411" s="179"/>
      <c r="M1411" s="381"/>
      <c r="N1411" s="362" t="str">
        <f>IFERROR(IF(LEN(INDEX(PlansAndNotes!$D$6:$D$4005,ROW(B1411)-ROW($C$3)))=0,"",INDEX(PlansAndNotes!$D$6:$D$4005,ROW(B1411)-ROW($C$3))),"")</f>
        <v/>
      </c>
      <c r="O1411" s="165" t="str">
        <f t="shared" si="163"/>
        <v/>
      </c>
      <c r="P1411" s="363" t="str">
        <f>IFERROR(IF(LEN(INDEX(PlansAndNotes!$E$6:$E$4005,ROW(B1411)-ROW($C$3)))=0,"",INDEX(PlansAndNotes!$E$6:$E$4005,ROW(B1411)-ROW($C$3))),"")</f>
        <v/>
      </c>
      <c r="Q1411" s="363" t="str">
        <f>IFERROR(IF(LEN(INDEX(PlansAndNotes!$G$6:$G$4005,ROW(B1411)-ROW($C$3)))=0,"",INDEX(PlansAndNotes!$G$6:$G$4005,ROW(B1411)-ROW($C$3))),"")</f>
        <v/>
      </c>
      <c r="R1411" s="361" t="str">
        <f>IFERROR(IF(LEN(D1411)&gt;0,IF(LEN(INDEX(AdressBook!$C$6:$C$25,MATCH(D1411,AdressBook!$B$6:$B$25,0),1))=0,"",INDEX(AdressBook!$C$6:$C$25,MATCH(D1411,AdressBook!$B$6:$B$25,0),1)),""),"")</f>
        <v/>
      </c>
      <c r="S1411" s="165">
        <f>IF(LEN(C1411)&gt;0,IFERROR(IF(MATCH(C1411,C1412:$C$4004,0)&gt;0,-1,ROW(S1411)-ROW($S$3)),ROW(S1411)-ROW($S$3)),-1)</f>
        <v>-1</v>
      </c>
      <c r="T1411" s="165">
        <f t="shared" si="164"/>
        <v>0</v>
      </c>
      <c r="U1411" s="165" t="str">
        <f t="shared" si="165"/>
        <v/>
      </c>
      <c r="V1411" s="165" t="str">
        <f>IFERROR(IF(OR(C1411="",S1411&lt;0),"",IF(SUBTOTAL(3,C1411:C1411)=0,-1,SUBTOTAL(3,$C$4:C1411))),"")</f>
        <v/>
      </c>
      <c r="W1411" s="156" t="str">
        <f t="array" ref="W1411">IF(LEN(C1411)&gt;0,IFERROR(IF(MATCH(C1411,$C$3:$C1410,0)&gt;0,N1411-INDEX($N$3:N1410,SUMPRODUCT(MAX(ROW($C$3:$C1410)*(C1411=$C$3:$C1410)))-2,1),""),""),"")</f>
        <v/>
      </c>
      <c r="X1411" s="156">
        <f t="shared" ca="1" si="166"/>
        <v>1</v>
      </c>
      <c r="Y1411" s="156">
        <f t="shared" ca="1" si="167"/>
        <v>1</v>
      </c>
    </row>
    <row r="1412" spans="2:25" hidden="1" x14ac:dyDescent="0.25">
      <c r="B1412" s="390" t="str">
        <f>IFERROR(IF(LEN(INDEX(PlansAndNotes!$B$6:$B$2005,ROW(A1412)-ROW($B$3)))=0,"",INDEX(PlansAndNotes!$B$6:$B$2005,ROW(A1412)-ROW($B$3))),"")</f>
        <v/>
      </c>
      <c r="C1412" s="361" t="str">
        <f t="shared" ref="C1412:C1475" si="168">IF(LEN(B1412)&gt;0,LEFT(B1412,SEARCH(" - ",B1412)-1)*1,"")</f>
        <v/>
      </c>
      <c r="D1412" s="361" t="str">
        <f>IFERROR(IF(LEN(C1412)&gt;0,IF(LEN(INDEX(TasksList!$C$6:$C$1005,MATCH(C1412,TasksList!$B$6:$B$1005,0),1))=0,"",INDEX(TasksList!$C$6:$C$1005,MATCH(C1412,TasksList!$B$6:$B$1005,0),1)),""),"")</f>
        <v/>
      </c>
      <c r="E1412" s="361" t="str">
        <f>IFERROR(IF(LEN(C1412)&gt;0,IF(LEN(INDEX(TasksList!$F$6:$F$1005,MATCH(C1412,TasksList!$B$6:$B$1005,0),1))=0,"not set!",INDEX(TasksList!$F$6:$F$1005,MATCH(C1412,TasksList!$B$6:$B$1005,0),1)),""),"")</f>
        <v/>
      </c>
      <c r="F1412" s="360" t="str">
        <f>IFERROR(IF(LEN(D1412)&gt;0,IF(LEN(INDEX(AdressBook!$D$6:$D$25,MATCH(D1412,AdressBook!$B$6:$B$25,0),1))=0,"",INDEX(AdressBook!$D$6:$D$25,MATCH(D1412,AdressBook!$B$6:$B$25,0),1)),""),"")</f>
        <v/>
      </c>
      <c r="G1412" s="361" t="str">
        <f>IFERROR(IF(LEN(INDEX(PlansAndNotes!$F$6:$F$2005,ROW(B1412)-ROW($C$3)))=0,"",INDEX(PlansAndNotes!$F$6:$F$2005,ROW(B1412)-ROW($C$3))),"")</f>
        <v/>
      </c>
      <c r="H1412" s="361" t="str">
        <f>IFERROR(IF(LEN(C1412)&gt;0,IF(LEN(INDEX(TasksList!$G$6:$G$1005,MATCH(C1412,TasksList!$B$6:$B$1005,0),1))=0,"",INDEX(TasksList!$G$6:$G$1005,MATCH(C1412,TasksList!$B$6:$B$1005,0),1)),""),"")</f>
        <v/>
      </c>
      <c r="I1412" s="381"/>
      <c r="J1412" s="400"/>
      <c r="K1412" s="400"/>
      <c r="L1412" s="179"/>
      <c r="M1412" s="381"/>
      <c r="N1412" s="362" t="str">
        <f>IFERROR(IF(LEN(INDEX(PlansAndNotes!$D$6:$D$4005,ROW(B1412)-ROW($C$3)))=0,"",INDEX(PlansAndNotes!$D$6:$D$4005,ROW(B1412)-ROW($C$3))),"")</f>
        <v/>
      </c>
      <c r="O1412" s="165" t="str">
        <f t="shared" ref="O1412:O1475" si="169">IF(LEN(B1412)&gt;0,RIGHT(B1412,LEN(B1412)-SEARCH(" - ",B1412)-2),"")</f>
        <v/>
      </c>
      <c r="P1412" s="363" t="str">
        <f>IFERROR(IF(LEN(INDEX(PlansAndNotes!$E$6:$E$4005,ROW(B1412)-ROW($C$3)))=0,"",INDEX(PlansAndNotes!$E$6:$E$4005,ROW(B1412)-ROW($C$3))),"")</f>
        <v/>
      </c>
      <c r="Q1412" s="363" t="str">
        <f>IFERROR(IF(LEN(INDEX(PlansAndNotes!$G$6:$G$4005,ROW(B1412)-ROW($C$3)))=0,"",INDEX(PlansAndNotes!$G$6:$G$4005,ROW(B1412)-ROW($C$3))),"")</f>
        <v/>
      </c>
      <c r="R1412" s="361" t="str">
        <f>IFERROR(IF(LEN(D1412)&gt;0,IF(LEN(INDEX(AdressBook!$C$6:$C$25,MATCH(D1412,AdressBook!$B$6:$B$25,0),1))=0,"",INDEX(AdressBook!$C$6:$C$25,MATCH(D1412,AdressBook!$B$6:$B$25,0),1)),""),"")</f>
        <v/>
      </c>
      <c r="S1412" s="165">
        <f>IF(LEN(C1412)&gt;0,IFERROR(IF(MATCH(C1412,C1413:$C$4004,0)&gt;0,-1,ROW(S1412)-ROW($S$3)),ROW(S1412)-ROW($S$3)),-1)</f>
        <v>-1</v>
      </c>
      <c r="T1412" s="165">
        <f t="shared" ref="T1412:T1475" si="170">IF(OR(taskRange="All tasks (all stages)",taskRange=""),ROW(T1412)-ROW($T$3),IF(S1412&gt;0,ROW(T1412)-ROW($T$3),0))*IF(OR(calendarSalesmen="",calendarSalesmen="All salesmen"),1,IF(calendarSalesmen=G1412,1,0))*IF(OR(calendarStage="",calendarStage="All Stages"),1,IF(calendarStage=P1412,1,0))</f>
        <v>0</v>
      </c>
      <c r="U1412" s="165" t="str">
        <f t="shared" ref="U1412:U1475" si="171">IF(S1412&gt;0,P1412,"")</f>
        <v/>
      </c>
      <c r="V1412" s="165" t="str">
        <f>IFERROR(IF(OR(C1412="",S1412&lt;0),"",IF(SUBTOTAL(3,C1412:C1412)=0,-1,SUBTOTAL(3,$C$4:C1412))),"")</f>
        <v/>
      </c>
      <c r="W1412" s="156" t="str">
        <f t="array" ref="W1412">IF(LEN(C1412)&gt;0,IFERROR(IF(MATCH(C1412,$C$3:$C1411,0)&gt;0,N1412-INDEX($N$3:N1411,SUMPRODUCT(MAX(ROW($C$3:$C1411)*(C1412=$C$3:$C1411)))-2,1),""),""),"")</f>
        <v/>
      </c>
      <c r="X1412" s="156">
        <f t="shared" ca="1" si="166"/>
        <v>1</v>
      </c>
      <c r="Y1412" s="156">
        <f t="shared" ca="1" si="167"/>
        <v>1</v>
      </c>
    </row>
    <row r="1413" spans="2:25" hidden="1" x14ac:dyDescent="0.25">
      <c r="B1413" s="390" t="str">
        <f>IFERROR(IF(LEN(INDEX(PlansAndNotes!$B$6:$B$2005,ROW(A1413)-ROW($B$3)))=0,"",INDEX(PlansAndNotes!$B$6:$B$2005,ROW(A1413)-ROW($B$3))),"")</f>
        <v/>
      </c>
      <c r="C1413" s="361" t="str">
        <f t="shared" si="168"/>
        <v/>
      </c>
      <c r="D1413" s="361" t="str">
        <f>IFERROR(IF(LEN(C1413)&gt;0,IF(LEN(INDEX(TasksList!$C$6:$C$1005,MATCH(C1413,TasksList!$B$6:$B$1005,0),1))=0,"",INDEX(TasksList!$C$6:$C$1005,MATCH(C1413,TasksList!$B$6:$B$1005,0),1)),""),"")</f>
        <v/>
      </c>
      <c r="E1413" s="361" t="str">
        <f>IFERROR(IF(LEN(C1413)&gt;0,IF(LEN(INDEX(TasksList!$F$6:$F$1005,MATCH(C1413,TasksList!$B$6:$B$1005,0),1))=0,"not set!",INDEX(TasksList!$F$6:$F$1005,MATCH(C1413,TasksList!$B$6:$B$1005,0),1)),""),"")</f>
        <v/>
      </c>
      <c r="F1413" s="360" t="str">
        <f>IFERROR(IF(LEN(D1413)&gt;0,IF(LEN(INDEX(AdressBook!$D$6:$D$25,MATCH(D1413,AdressBook!$B$6:$B$25,0),1))=0,"",INDEX(AdressBook!$D$6:$D$25,MATCH(D1413,AdressBook!$B$6:$B$25,0),1)),""),"")</f>
        <v/>
      </c>
      <c r="G1413" s="361" t="str">
        <f>IFERROR(IF(LEN(INDEX(PlansAndNotes!$F$6:$F$2005,ROW(B1413)-ROW($C$3)))=0,"",INDEX(PlansAndNotes!$F$6:$F$2005,ROW(B1413)-ROW($C$3))),"")</f>
        <v/>
      </c>
      <c r="H1413" s="361" t="str">
        <f>IFERROR(IF(LEN(C1413)&gt;0,IF(LEN(INDEX(TasksList!$G$6:$G$1005,MATCH(C1413,TasksList!$B$6:$B$1005,0),1))=0,"",INDEX(TasksList!$G$6:$G$1005,MATCH(C1413,TasksList!$B$6:$B$1005,0),1)),""),"")</f>
        <v/>
      </c>
      <c r="I1413" s="381"/>
      <c r="J1413" s="400"/>
      <c r="K1413" s="400"/>
      <c r="L1413" s="179"/>
      <c r="M1413" s="381"/>
      <c r="N1413" s="362" t="str">
        <f>IFERROR(IF(LEN(INDEX(PlansAndNotes!$D$6:$D$4005,ROW(B1413)-ROW($C$3)))=0,"",INDEX(PlansAndNotes!$D$6:$D$4005,ROW(B1413)-ROW($C$3))),"")</f>
        <v/>
      </c>
      <c r="O1413" s="165" t="str">
        <f t="shared" si="169"/>
        <v/>
      </c>
      <c r="P1413" s="363" t="str">
        <f>IFERROR(IF(LEN(INDEX(PlansAndNotes!$E$6:$E$4005,ROW(B1413)-ROW($C$3)))=0,"",INDEX(PlansAndNotes!$E$6:$E$4005,ROW(B1413)-ROW($C$3))),"")</f>
        <v/>
      </c>
      <c r="Q1413" s="363" t="str">
        <f>IFERROR(IF(LEN(INDEX(PlansAndNotes!$G$6:$G$4005,ROW(B1413)-ROW($C$3)))=0,"",INDEX(PlansAndNotes!$G$6:$G$4005,ROW(B1413)-ROW($C$3))),"")</f>
        <v/>
      </c>
      <c r="R1413" s="361" t="str">
        <f>IFERROR(IF(LEN(D1413)&gt;0,IF(LEN(INDEX(AdressBook!$C$6:$C$25,MATCH(D1413,AdressBook!$B$6:$B$25,0),1))=0,"",INDEX(AdressBook!$C$6:$C$25,MATCH(D1413,AdressBook!$B$6:$B$25,0),1)),""),"")</f>
        <v/>
      </c>
      <c r="S1413" s="165">
        <f>IF(LEN(C1413)&gt;0,IFERROR(IF(MATCH(C1413,C1414:$C$4004,0)&gt;0,-1,ROW(S1413)-ROW($S$3)),ROW(S1413)-ROW($S$3)),-1)</f>
        <v>-1</v>
      </c>
      <c r="T1413" s="165">
        <f t="shared" si="170"/>
        <v>0</v>
      </c>
      <c r="U1413" s="165" t="str">
        <f t="shared" si="171"/>
        <v/>
      </c>
      <c r="V1413" s="165" t="str">
        <f>IFERROR(IF(OR(C1413="",S1413&lt;0),"",IF(SUBTOTAL(3,C1413:C1413)=0,-1,SUBTOTAL(3,$C$4:C1413))),"")</f>
        <v/>
      </c>
      <c r="W1413" s="156" t="str">
        <f t="array" ref="W1413">IF(LEN(C1413)&gt;0,IFERROR(IF(MATCH(C1413,$C$3:$C1412,0)&gt;0,N1413-INDEX($N$3:N1412,SUMPRODUCT(MAX(ROW($C$3:$C1412)*(C1413=$C$3:$C1412)))-2,1),""),""),"")</f>
        <v/>
      </c>
      <c r="X1413" s="156">
        <f t="shared" ref="X1413:X1476" ca="1" si="172">IFERROR(IF($X$2="",1,IF(AND(N1413&lt;=TODAY(),N1413+$X$2&gt;=TODAY()),1,0)),"")</f>
        <v>1</v>
      </c>
      <c r="Y1413" s="156">
        <f t="shared" ref="Y1413:Y1476" ca="1" si="173">IFERROR(IF($Y$2="",1,IF(AND(N1413&lt;=TODAY(),N1413+$Y$2&gt;=TODAY()),1,0)),"")</f>
        <v>1</v>
      </c>
    </row>
    <row r="1414" spans="2:25" hidden="1" x14ac:dyDescent="0.25">
      <c r="B1414" s="390" t="str">
        <f>IFERROR(IF(LEN(INDEX(PlansAndNotes!$B$6:$B$2005,ROW(A1414)-ROW($B$3)))=0,"",INDEX(PlansAndNotes!$B$6:$B$2005,ROW(A1414)-ROW($B$3))),"")</f>
        <v/>
      </c>
      <c r="C1414" s="361" t="str">
        <f t="shared" si="168"/>
        <v/>
      </c>
      <c r="D1414" s="361" t="str">
        <f>IFERROR(IF(LEN(C1414)&gt;0,IF(LEN(INDEX(TasksList!$C$6:$C$1005,MATCH(C1414,TasksList!$B$6:$B$1005,0),1))=0,"",INDEX(TasksList!$C$6:$C$1005,MATCH(C1414,TasksList!$B$6:$B$1005,0),1)),""),"")</f>
        <v/>
      </c>
      <c r="E1414" s="361" t="str">
        <f>IFERROR(IF(LEN(C1414)&gt;0,IF(LEN(INDEX(TasksList!$F$6:$F$1005,MATCH(C1414,TasksList!$B$6:$B$1005,0),1))=0,"not set!",INDEX(TasksList!$F$6:$F$1005,MATCH(C1414,TasksList!$B$6:$B$1005,0),1)),""),"")</f>
        <v/>
      </c>
      <c r="F1414" s="360" t="str">
        <f>IFERROR(IF(LEN(D1414)&gt;0,IF(LEN(INDEX(AdressBook!$D$6:$D$25,MATCH(D1414,AdressBook!$B$6:$B$25,0),1))=0,"",INDEX(AdressBook!$D$6:$D$25,MATCH(D1414,AdressBook!$B$6:$B$25,0),1)),""),"")</f>
        <v/>
      </c>
      <c r="G1414" s="361" t="str">
        <f>IFERROR(IF(LEN(INDEX(PlansAndNotes!$F$6:$F$2005,ROW(B1414)-ROW($C$3)))=0,"",INDEX(PlansAndNotes!$F$6:$F$2005,ROW(B1414)-ROW($C$3))),"")</f>
        <v/>
      </c>
      <c r="H1414" s="361" t="str">
        <f>IFERROR(IF(LEN(C1414)&gt;0,IF(LEN(INDEX(TasksList!$G$6:$G$1005,MATCH(C1414,TasksList!$B$6:$B$1005,0),1))=0,"",INDEX(TasksList!$G$6:$G$1005,MATCH(C1414,TasksList!$B$6:$B$1005,0),1)),""),"")</f>
        <v/>
      </c>
      <c r="I1414" s="381"/>
      <c r="J1414" s="400"/>
      <c r="K1414" s="400"/>
      <c r="L1414" s="179"/>
      <c r="M1414" s="381"/>
      <c r="N1414" s="362" t="str">
        <f>IFERROR(IF(LEN(INDEX(PlansAndNotes!$D$6:$D$4005,ROW(B1414)-ROW($C$3)))=0,"",INDEX(PlansAndNotes!$D$6:$D$4005,ROW(B1414)-ROW($C$3))),"")</f>
        <v/>
      </c>
      <c r="O1414" s="165" t="str">
        <f t="shared" si="169"/>
        <v/>
      </c>
      <c r="P1414" s="363" t="str">
        <f>IFERROR(IF(LEN(INDEX(PlansAndNotes!$E$6:$E$4005,ROW(B1414)-ROW($C$3)))=0,"",INDEX(PlansAndNotes!$E$6:$E$4005,ROW(B1414)-ROW($C$3))),"")</f>
        <v/>
      </c>
      <c r="Q1414" s="363" t="str">
        <f>IFERROR(IF(LEN(INDEX(PlansAndNotes!$G$6:$G$4005,ROW(B1414)-ROW($C$3)))=0,"",INDEX(PlansAndNotes!$G$6:$G$4005,ROW(B1414)-ROW($C$3))),"")</f>
        <v/>
      </c>
      <c r="R1414" s="361" t="str">
        <f>IFERROR(IF(LEN(D1414)&gt;0,IF(LEN(INDEX(AdressBook!$C$6:$C$25,MATCH(D1414,AdressBook!$B$6:$B$25,0),1))=0,"",INDEX(AdressBook!$C$6:$C$25,MATCH(D1414,AdressBook!$B$6:$B$25,0),1)),""),"")</f>
        <v/>
      </c>
      <c r="S1414" s="165">
        <f>IF(LEN(C1414)&gt;0,IFERROR(IF(MATCH(C1414,C1415:$C$4004,0)&gt;0,-1,ROW(S1414)-ROW($S$3)),ROW(S1414)-ROW($S$3)),-1)</f>
        <v>-1</v>
      </c>
      <c r="T1414" s="165">
        <f t="shared" si="170"/>
        <v>0</v>
      </c>
      <c r="U1414" s="165" t="str">
        <f t="shared" si="171"/>
        <v/>
      </c>
      <c r="V1414" s="165" t="str">
        <f>IFERROR(IF(OR(C1414="",S1414&lt;0),"",IF(SUBTOTAL(3,C1414:C1414)=0,-1,SUBTOTAL(3,$C$4:C1414))),"")</f>
        <v/>
      </c>
      <c r="W1414" s="156" t="str">
        <f t="array" ref="W1414">IF(LEN(C1414)&gt;0,IFERROR(IF(MATCH(C1414,$C$3:$C1413,0)&gt;0,N1414-INDEX($N$3:N1413,SUMPRODUCT(MAX(ROW($C$3:$C1413)*(C1414=$C$3:$C1413)))-2,1),""),""),"")</f>
        <v/>
      </c>
      <c r="X1414" s="156">
        <f t="shared" ca="1" si="172"/>
        <v>1</v>
      </c>
      <c r="Y1414" s="156">
        <f t="shared" ca="1" si="173"/>
        <v>1</v>
      </c>
    </row>
    <row r="1415" spans="2:25" hidden="1" x14ac:dyDescent="0.25">
      <c r="B1415" s="390" t="str">
        <f>IFERROR(IF(LEN(INDEX(PlansAndNotes!$B$6:$B$2005,ROW(A1415)-ROW($B$3)))=0,"",INDEX(PlansAndNotes!$B$6:$B$2005,ROW(A1415)-ROW($B$3))),"")</f>
        <v/>
      </c>
      <c r="C1415" s="361" t="str">
        <f t="shared" si="168"/>
        <v/>
      </c>
      <c r="D1415" s="361" t="str">
        <f>IFERROR(IF(LEN(C1415)&gt;0,IF(LEN(INDEX(TasksList!$C$6:$C$1005,MATCH(C1415,TasksList!$B$6:$B$1005,0),1))=0,"",INDEX(TasksList!$C$6:$C$1005,MATCH(C1415,TasksList!$B$6:$B$1005,0),1)),""),"")</f>
        <v/>
      </c>
      <c r="E1415" s="361" t="str">
        <f>IFERROR(IF(LEN(C1415)&gt;0,IF(LEN(INDEX(TasksList!$F$6:$F$1005,MATCH(C1415,TasksList!$B$6:$B$1005,0),1))=0,"not set!",INDEX(TasksList!$F$6:$F$1005,MATCH(C1415,TasksList!$B$6:$B$1005,0),1)),""),"")</f>
        <v/>
      </c>
      <c r="F1415" s="360" t="str">
        <f>IFERROR(IF(LEN(D1415)&gt;0,IF(LEN(INDEX(AdressBook!$D$6:$D$25,MATCH(D1415,AdressBook!$B$6:$B$25,0),1))=0,"",INDEX(AdressBook!$D$6:$D$25,MATCH(D1415,AdressBook!$B$6:$B$25,0),1)),""),"")</f>
        <v/>
      </c>
      <c r="G1415" s="361" t="str">
        <f>IFERROR(IF(LEN(INDEX(PlansAndNotes!$F$6:$F$2005,ROW(B1415)-ROW($C$3)))=0,"",INDEX(PlansAndNotes!$F$6:$F$2005,ROW(B1415)-ROW($C$3))),"")</f>
        <v/>
      </c>
      <c r="H1415" s="361" t="str">
        <f>IFERROR(IF(LEN(C1415)&gt;0,IF(LEN(INDEX(TasksList!$G$6:$G$1005,MATCH(C1415,TasksList!$B$6:$B$1005,0),1))=0,"",INDEX(TasksList!$G$6:$G$1005,MATCH(C1415,TasksList!$B$6:$B$1005,0),1)),""),"")</f>
        <v/>
      </c>
      <c r="I1415" s="381"/>
      <c r="J1415" s="400"/>
      <c r="K1415" s="400"/>
      <c r="L1415" s="179"/>
      <c r="M1415" s="381"/>
      <c r="N1415" s="362" t="str">
        <f>IFERROR(IF(LEN(INDEX(PlansAndNotes!$D$6:$D$4005,ROW(B1415)-ROW($C$3)))=0,"",INDEX(PlansAndNotes!$D$6:$D$4005,ROW(B1415)-ROW($C$3))),"")</f>
        <v/>
      </c>
      <c r="O1415" s="165" t="str">
        <f t="shared" si="169"/>
        <v/>
      </c>
      <c r="P1415" s="363" t="str">
        <f>IFERROR(IF(LEN(INDEX(PlansAndNotes!$E$6:$E$4005,ROW(B1415)-ROW($C$3)))=0,"",INDEX(PlansAndNotes!$E$6:$E$4005,ROW(B1415)-ROW($C$3))),"")</f>
        <v/>
      </c>
      <c r="Q1415" s="363" t="str">
        <f>IFERROR(IF(LEN(INDEX(PlansAndNotes!$G$6:$G$4005,ROW(B1415)-ROW($C$3)))=0,"",INDEX(PlansAndNotes!$G$6:$G$4005,ROW(B1415)-ROW($C$3))),"")</f>
        <v/>
      </c>
      <c r="R1415" s="361" t="str">
        <f>IFERROR(IF(LEN(D1415)&gt;0,IF(LEN(INDEX(AdressBook!$C$6:$C$25,MATCH(D1415,AdressBook!$B$6:$B$25,0),1))=0,"",INDEX(AdressBook!$C$6:$C$25,MATCH(D1415,AdressBook!$B$6:$B$25,0),1)),""),"")</f>
        <v/>
      </c>
      <c r="S1415" s="165">
        <f>IF(LEN(C1415)&gt;0,IFERROR(IF(MATCH(C1415,C1416:$C$4004,0)&gt;0,-1,ROW(S1415)-ROW($S$3)),ROW(S1415)-ROW($S$3)),-1)</f>
        <v>-1</v>
      </c>
      <c r="T1415" s="165">
        <f t="shared" si="170"/>
        <v>0</v>
      </c>
      <c r="U1415" s="165" t="str">
        <f t="shared" si="171"/>
        <v/>
      </c>
      <c r="V1415" s="165" t="str">
        <f>IFERROR(IF(OR(C1415="",S1415&lt;0),"",IF(SUBTOTAL(3,C1415:C1415)=0,-1,SUBTOTAL(3,$C$4:C1415))),"")</f>
        <v/>
      </c>
      <c r="W1415" s="156" t="str">
        <f t="array" ref="W1415">IF(LEN(C1415)&gt;0,IFERROR(IF(MATCH(C1415,$C$3:$C1414,0)&gt;0,N1415-INDEX($N$3:N1414,SUMPRODUCT(MAX(ROW($C$3:$C1414)*(C1415=$C$3:$C1414)))-2,1),""),""),"")</f>
        <v/>
      </c>
      <c r="X1415" s="156">
        <f t="shared" ca="1" si="172"/>
        <v>1</v>
      </c>
      <c r="Y1415" s="156">
        <f t="shared" ca="1" si="173"/>
        <v>1</v>
      </c>
    </row>
    <row r="1416" spans="2:25" hidden="1" x14ac:dyDescent="0.25">
      <c r="B1416" s="390" t="str">
        <f>IFERROR(IF(LEN(INDEX(PlansAndNotes!$B$6:$B$2005,ROW(A1416)-ROW($B$3)))=0,"",INDEX(PlansAndNotes!$B$6:$B$2005,ROW(A1416)-ROW($B$3))),"")</f>
        <v/>
      </c>
      <c r="C1416" s="361" t="str">
        <f t="shared" si="168"/>
        <v/>
      </c>
      <c r="D1416" s="361" t="str">
        <f>IFERROR(IF(LEN(C1416)&gt;0,IF(LEN(INDEX(TasksList!$C$6:$C$1005,MATCH(C1416,TasksList!$B$6:$B$1005,0),1))=0,"",INDEX(TasksList!$C$6:$C$1005,MATCH(C1416,TasksList!$B$6:$B$1005,0),1)),""),"")</f>
        <v/>
      </c>
      <c r="E1416" s="361" t="str">
        <f>IFERROR(IF(LEN(C1416)&gt;0,IF(LEN(INDEX(TasksList!$F$6:$F$1005,MATCH(C1416,TasksList!$B$6:$B$1005,0),1))=0,"not set!",INDEX(TasksList!$F$6:$F$1005,MATCH(C1416,TasksList!$B$6:$B$1005,0),1)),""),"")</f>
        <v/>
      </c>
      <c r="F1416" s="360" t="str">
        <f>IFERROR(IF(LEN(D1416)&gt;0,IF(LEN(INDEX(AdressBook!$D$6:$D$25,MATCH(D1416,AdressBook!$B$6:$B$25,0),1))=0,"",INDEX(AdressBook!$D$6:$D$25,MATCH(D1416,AdressBook!$B$6:$B$25,0),1)),""),"")</f>
        <v/>
      </c>
      <c r="G1416" s="361" t="str">
        <f>IFERROR(IF(LEN(INDEX(PlansAndNotes!$F$6:$F$2005,ROW(B1416)-ROW($C$3)))=0,"",INDEX(PlansAndNotes!$F$6:$F$2005,ROW(B1416)-ROW($C$3))),"")</f>
        <v/>
      </c>
      <c r="H1416" s="361" t="str">
        <f>IFERROR(IF(LEN(C1416)&gt;0,IF(LEN(INDEX(TasksList!$G$6:$G$1005,MATCH(C1416,TasksList!$B$6:$B$1005,0),1))=0,"",INDEX(TasksList!$G$6:$G$1005,MATCH(C1416,TasksList!$B$6:$B$1005,0),1)),""),"")</f>
        <v/>
      </c>
      <c r="I1416" s="381"/>
      <c r="J1416" s="400"/>
      <c r="K1416" s="400"/>
      <c r="L1416" s="179"/>
      <c r="M1416" s="381"/>
      <c r="N1416" s="362" t="str">
        <f>IFERROR(IF(LEN(INDEX(PlansAndNotes!$D$6:$D$4005,ROW(B1416)-ROW($C$3)))=0,"",INDEX(PlansAndNotes!$D$6:$D$4005,ROW(B1416)-ROW($C$3))),"")</f>
        <v/>
      </c>
      <c r="O1416" s="165" t="str">
        <f t="shared" si="169"/>
        <v/>
      </c>
      <c r="P1416" s="363" t="str">
        <f>IFERROR(IF(LEN(INDEX(PlansAndNotes!$E$6:$E$4005,ROW(B1416)-ROW($C$3)))=0,"",INDEX(PlansAndNotes!$E$6:$E$4005,ROW(B1416)-ROW($C$3))),"")</f>
        <v/>
      </c>
      <c r="Q1416" s="363" t="str">
        <f>IFERROR(IF(LEN(INDEX(PlansAndNotes!$G$6:$G$4005,ROW(B1416)-ROW($C$3)))=0,"",INDEX(PlansAndNotes!$G$6:$G$4005,ROW(B1416)-ROW($C$3))),"")</f>
        <v/>
      </c>
      <c r="R1416" s="361" t="str">
        <f>IFERROR(IF(LEN(D1416)&gt;0,IF(LEN(INDEX(AdressBook!$C$6:$C$25,MATCH(D1416,AdressBook!$B$6:$B$25,0),1))=0,"",INDEX(AdressBook!$C$6:$C$25,MATCH(D1416,AdressBook!$B$6:$B$25,0),1)),""),"")</f>
        <v/>
      </c>
      <c r="S1416" s="165">
        <f>IF(LEN(C1416)&gt;0,IFERROR(IF(MATCH(C1416,C1417:$C$4004,0)&gt;0,-1,ROW(S1416)-ROW($S$3)),ROW(S1416)-ROW($S$3)),-1)</f>
        <v>-1</v>
      </c>
      <c r="T1416" s="165">
        <f t="shared" si="170"/>
        <v>0</v>
      </c>
      <c r="U1416" s="165" t="str">
        <f t="shared" si="171"/>
        <v/>
      </c>
      <c r="V1416" s="165" t="str">
        <f>IFERROR(IF(OR(C1416="",S1416&lt;0),"",IF(SUBTOTAL(3,C1416:C1416)=0,-1,SUBTOTAL(3,$C$4:C1416))),"")</f>
        <v/>
      </c>
      <c r="W1416" s="156" t="str">
        <f t="array" ref="W1416">IF(LEN(C1416)&gt;0,IFERROR(IF(MATCH(C1416,$C$3:$C1415,0)&gt;0,N1416-INDEX($N$3:N1415,SUMPRODUCT(MAX(ROW($C$3:$C1415)*(C1416=$C$3:$C1415)))-2,1),""),""),"")</f>
        <v/>
      </c>
      <c r="X1416" s="156">
        <f t="shared" ca="1" si="172"/>
        <v>1</v>
      </c>
      <c r="Y1416" s="156">
        <f t="shared" ca="1" si="173"/>
        <v>1</v>
      </c>
    </row>
    <row r="1417" spans="2:25" hidden="1" x14ac:dyDescent="0.25">
      <c r="B1417" s="390" t="str">
        <f>IFERROR(IF(LEN(INDEX(PlansAndNotes!$B$6:$B$2005,ROW(A1417)-ROW($B$3)))=0,"",INDEX(PlansAndNotes!$B$6:$B$2005,ROW(A1417)-ROW($B$3))),"")</f>
        <v/>
      </c>
      <c r="C1417" s="361" t="str">
        <f t="shared" si="168"/>
        <v/>
      </c>
      <c r="D1417" s="361" t="str">
        <f>IFERROR(IF(LEN(C1417)&gt;0,IF(LEN(INDEX(TasksList!$C$6:$C$1005,MATCH(C1417,TasksList!$B$6:$B$1005,0),1))=0,"",INDEX(TasksList!$C$6:$C$1005,MATCH(C1417,TasksList!$B$6:$B$1005,0),1)),""),"")</f>
        <v/>
      </c>
      <c r="E1417" s="361" t="str">
        <f>IFERROR(IF(LEN(C1417)&gt;0,IF(LEN(INDEX(TasksList!$F$6:$F$1005,MATCH(C1417,TasksList!$B$6:$B$1005,0),1))=0,"not set!",INDEX(TasksList!$F$6:$F$1005,MATCH(C1417,TasksList!$B$6:$B$1005,0),1)),""),"")</f>
        <v/>
      </c>
      <c r="F1417" s="360" t="str">
        <f>IFERROR(IF(LEN(D1417)&gt;0,IF(LEN(INDEX(AdressBook!$D$6:$D$25,MATCH(D1417,AdressBook!$B$6:$B$25,0),1))=0,"",INDEX(AdressBook!$D$6:$D$25,MATCH(D1417,AdressBook!$B$6:$B$25,0),1)),""),"")</f>
        <v/>
      </c>
      <c r="G1417" s="361" t="str">
        <f>IFERROR(IF(LEN(INDEX(PlansAndNotes!$F$6:$F$2005,ROW(B1417)-ROW($C$3)))=0,"",INDEX(PlansAndNotes!$F$6:$F$2005,ROW(B1417)-ROW($C$3))),"")</f>
        <v/>
      </c>
      <c r="H1417" s="361" t="str">
        <f>IFERROR(IF(LEN(C1417)&gt;0,IF(LEN(INDEX(TasksList!$G$6:$G$1005,MATCH(C1417,TasksList!$B$6:$B$1005,0),1))=0,"",INDEX(TasksList!$G$6:$G$1005,MATCH(C1417,TasksList!$B$6:$B$1005,0),1)),""),"")</f>
        <v/>
      </c>
      <c r="I1417" s="381"/>
      <c r="J1417" s="400"/>
      <c r="K1417" s="400"/>
      <c r="L1417" s="179"/>
      <c r="M1417" s="381"/>
      <c r="N1417" s="362" t="str">
        <f>IFERROR(IF(LEN(INDEX(PlansAndNotes!$D$6:$D$4005,ROW(B1417)-ROW($C$3)))=0,"",INDEX(PlansAndNotes!$D$6:$D$4005,ROW(B1417)-ROW($C$3))),"")</f>
        <v/>
      </c>
      <c r="O1417" s="165" t="str">
        <f t="shared" si="169"/>
        <v/>
      </c>
      <c r="P1417" s="363" t="str">
        <f>IFERROR(IF(LEN(INDEX(PlansAndNotes!$E$6:$E$4005,ROW(B1417)-ROW($C$3)))=0,"",INDEX(PlansAndNotes!$E$6:$E$4005,ROW(B1417)-ROW($C$3))),"")</f>
        <v/>
      </c>
      <c r="Q1417" s="363" t="str">
        <f>IFERROR(IF(LEN(INDEX(PlansAndNotes!$G$6:$G$4005,ROW(B1417)-ROW($C$3)))=0,"",INDEX(PlansAndNotes!$G$6:$G$4005,ROW(B1417)-ROW($C$3))),"")</f>
        <v/>
      </c>
      <c r="R1417" s="361" t="str">
        <f>IFERROR(IF(LEN(D1417)&gt;0,IF(LEN(INDEX(AdressBook!$C$6:$C$25,MATCH(D1417,AdressBook!$B$6:$B$25,0),1))=0,"",INDEX(AdressBook!$C$6:$C$25,MATCH(D1417,AdressBook!$B$6:$B$25,0),1)),""),"")</f>
        <v/>
      </c>
      <c r="S1417" s="165">
        <f>IF(LEN(C1417)&gt;0,IFERROR(IF(MATCH(C1417,C1418:$C$4004,0)&gt;0,-1,ROW(S1417)-ROW($S$3)),ROW(S1417)-ROW($S$3)),-1)</f>
        <v>-1</v>
      </c>
      <c r="T1417" s="165">
        <f t="shared" si="170"/>
        <v>0</v>
      </c>
      <c r="U1417" s="165" t="str">
        <f t="shared" si="171"/>
        <v/>
      </c>
      <c r="V1417" s="165" t="str">
        <f>IFERROR(IF(OR(C1417="",S1417&lt;0),"",IF(SUBTOTAL(3,C1417:C1417)=0,-1,SUBTOTAL(3,$C$4:C1417))),"")</f>
        <v/>
      </c>
      <c r="W1417" s="156" t="str">
        <f t="array" ref="W1417">IF(LEN(C1417)&gt;0,IFERROR(IF(MATCH(C1417,$C$3:$C1416,0)&gt;0,N1417-INDEX($N$3:N1416,SUMPRODUCT(MAX(ROW($C$3:$C1416)*(C1417=$C$3:$C1416)))-2,1),""),""),"")</f>
        <v/>
      </c>
      <c r="X1417" s="156">
        <f t="shared" ca="1" si="172"/>
        <v>1</v>
      </c>
      <c r="Y1417" s="156">
        <f t="shared" ca="1" si="173"/>
        <v>1</v>
      </c>
    </row>
    <row r="1418" spans="2:25" hidden="1" x14ac:dyDescent="0.25">
      <c r="B1418" s="390" t="str">
        <f>IFERROR(IF(LEN(INDEX(PlansAndNotes!$B$6:$B$2005,ROW(A1418)-ROW($B$3)))=0,"",INDEX(PlansAndNotes!$B$6:$B$2005,ROW(A1418)-ROW($B$3))),"")</f>
        <v/>
      </c>
      <c r="C1418" s="361" t="str">
        <f t="shared" si="168"/>
        <v/>
      </c>
      <c r="D1418" s="361" t="str">
        <f>IFERROR(IF(LEN(C1418)&gt;0,IF(LEN(INDEX(TasksList!$C$6:$C$1005,MATCH(C1418,TasksList!$B$6:$B$1005,0),1))=0,"",INDEX(TasksList!$C$6:$C$1005,MATCH(C1418,TasksList!$B$6:$B$1005,0),1)),""),"")</f>
        <v/>
      </c>
      <c r="E1418" s="361" t="str">
        <f>IFERROR(IF(LEN(C1418)&gt;0,IF(LEN(INDEX(TasksList!$F$6:$F$1005,MATCH(C1418,TasksList!$B$6:$B$1005,0),1))=0,"not set!",INDEX(TasksList!$F$6:$F$1005,MATCH(C1418,TasksList!$B$6:$B$1005,0),1)),""),"")</f>
        <v/>
      </c>
      <c r="F1418" s="360" t="str">
        <f>IFERROR(IF(LEN(D1418)&gt;0,IF(LEN(INDEX(AdressBook!$D$6:$D$25,MATCH(D1418,AdressBook!$B$6:$B$25,0),1))=0,"",INDEX(AdressBook!$D$6:$D$25,MATCH(D1418,AdressBook!$B$6:$B$25,0),1)),""),"")</f>
        <v/>
      </c>
      <c r="G1418" s="361" t="str">
        <f>IFERROR(IF(LEN(INDEX(PlansAndNotes!$F$6:$F$2005,ROW(B1418)-ROW($C$3)))=0,"",INDEX(PlansAndNotes!$F$6:$F$2005,ROW(B1418)-ROW($C$3))),"")</f>
        <v/>
      </c>
      <c r="H1418" s="361" t="str">
        <f>IFERROR(IF(LEN(C1418)&gt;0,IF(LEN(INDEX(TasksList!$G$6:$G$1005,MATCH(C1418,TasksList!$B$6:$B$1005,0),1))=0,"",INDEX(TasksList!$G$6:$G$1005,MATCH(C1418,TasksList!$B$6:$B$1005,0),1)),""),"")</f>
        <v/>
      </c>
      <c r="I1418" s="381"/>
      <c r="J1418" s="400"/>
      <c r="K1418" s="400"/>
      <c r="L1418" s="179"/>
      <c r="M1418" s="381"/>
      <c r="N1418" s="362" t="str">
        <f>IFERROR(IF(LEN(INDEX(PlansAndNotes!$D$6:$D$4005,ROW(B1418)-ROW($C$3)))=0,"",INDEX(PlansAndNotes!$D$6:$D$4005,ROW(B1418)-ROW($C$3))),"")</f>
        <v/>
      </c>
      <c r="O1418" s="165" t="str">
        <f t="shared" si="169"/>
        <v/>
      </c>
      <c r="P1418" s="363" t="str">
        <f>IFERROR(IF(LEN(INDEX(PlansAndNotes!$E$6:$E$4005,ROW(B1418)-ROW($C$3)))=0,"",INDEX(PlansAndNotes!$E$6:$E$4005,ROW(B1418)-ROW($C$3))),"")</f>
        <v/>
      </c>
      <c r="Q1418" s="363" t="str">
        <f>IFERROR(IF(LEN(INDEX(PlansAndNotes!$G$6:$G$4005,ROW(B1418)-ROW($C$3)))=0,"",INDEX(PlansAndNotes!$G$6:$G$4005,ROW(B1418)-ROW($C$3))),"")</f>
        <v/>
      </c>
      <c r="R1418" s="361" t="str">
        <f>IFERROR(IF(LEN(D1418)&gt;0,IF(LEN(INDEX(AdressBook!$C$6:$C$25,MATCH(D1418,AdressBook!$B$6:$B$25,0),1))=0,"",INDEX(AdressBook!$C$6:$C$25,MATCH(D1418,AdressBook!$B$6:$B$25,0),1)),""),"")</f>
        <v/>
      </c>
      <c r="S1418" s="165">
        <f>IF(LEN(C1418)&gt;0,IFERROR(IF(MATCH(C1418,C1419:$C$4004,0)&gt;0,-1,ROW(S1418)-ROW($S$3)),ROW(S1418)-ROW($S$3)),-1)</f>
        <v>-1</v>
      </c>
      <c r="T1418" s="165">
        <f t="shared" si="170"/>
        <v>0</v>
      </c>
      <c r="U1418" s="165" t="str">
        <f t="shared" si="171"/>
        <v/>
      </c>
      <c r="V1418" s="165" t="str">
        <f>IFERROR(IF(OR(C1418="",S1418&lt;0),"",IF(SUBTOTAL(3,C1418:C1418)=0,-1,SUBTOTAL(3,$C$4:C1418))),"")</f>
        <v/>
      </c>
      <c r="W1418" s="156" t="str">
        <f t="array" ref="W1418">IF(LEN(C1418)&gt;0,IFERROR(IF(MATCH(C1418,$C$3:$C1417,0)&gt;0,N1418-INDEX($N$3:N1417,SUMPRODUCT(MAX(ROW($C$3:$C1417)*(C1418=$C$3:$C1417)))-2,1),""),""),"")</f>
        <v/>
      </c>
      <c r="X1418" s="156">
        <f t="shared" ca="1" si="172"/>
        <v>1</v>
      </c>
      <c r="Y1418" s="156">
        <f t="shared" ca="1" si="173"/>
        <v>1</v>
      </c>
    </row>
    <row r="1419" spans="2:25" hidden="1" x14ac:dyDescent="0.25">
      <c r="B1419" s="390" t="str">
        <f>IFERROR(IF(LEN(INDEX(PlansAndNotes!$B$6:$B$2005,ROW(A1419)-ROW($B$3)))=0,"",INDEX(PlansAndNotes!$B$6:$B$2005,ROW(A1419)-ROW($B$3))),"")</f>
        <v/>
      </c>
      <c r="C1419" s="361" t="str">
        <f t="shared" si="168"/>
        <v/>
      </c>
      <c r="D1419" s="361" t="str">
        <f>IFERROR(IF(LEN(C1419)&gt;0,IF(LEN(INDEX(TasksList!$C$6:$C$1005,MATCH(C1419,TasksList!$B$6:$B$1005,0),1))=0,"",INDEX(TasksList!$C$6:$C$1005,MATCH(C1419,TasksList!$B$6:$B$1005,0),1)),""),"")</f>
        <v/>
      </c>
      <c r="E1419" s="361" t="str">
        <f>IFERROR(IF(LEN(C1419)&gt;0,IF(LEN(INDEX(TasksList!$F$6:$F$1005,MATCH(C1419,TasksList!$B$6:$B$1005,0),1))=0,"not set!",INDEX(TasksList!$F$6:$F$1005,MATCH(C1419,TasksList!$B$6:$B$1005,0),1)),""),"")</f>
        <v/>
      </c>
      <c r="F1419" s="360" t="str">
        <f>IFERROR(IF(LEN(D1419)&gt;0,IF(LEN(INDEX(AdressBook!$D$6:$D$25,MATCH(D1419,AdressBook!$B$6:$B$25,0),1))=0,"",INDEX(AdressBook!$D$6:$D$25,MATCH(D1419,AdressBook!$B$6:$B$25,0),1)),""),"")</f>
        <v/>
      </c>
      <c r="G1419" s="361" t="str">
        <f>IFERROR(IF(LEN(INDEX(PlansAndNotes!$F$6:$F$2005,ROW(B1419)-ROW($C$3)))=0,"",INDEX(PlansAndNotes!$F$6:$F$2005,ROW(B1419)-ROW($C$3))),"")</f>
        <v/>
      </c>
      <c r="H1419" s="361" t="str">
        <f>IFERROR(IF(LEN(C1419)&gt;0,IF(LEN(INDEX(TasksList!$G$6:$G$1005,MATCH(C1419,TasksList!$B$6:$B$1005,0),1))=0,"",INDEX(TasksList!$G$6:$G$1005,MATCH(C1419,TasksList!$B$6:$B$1005,0),1)),""),"")</f>
        <v/>
      </c>
      <c r="I1419" s="381"/>
      <c r="J1419" s="400"/>
      <c r="K1419" s="400"/>
      <c r="L1419" s="179"/>
      <c r="M1419" s="381"/>
      <c r="N1419" s="362" t="str">
        <f>IFERROR(IF(LEN(INDEX(PlansAndNotes!$D$6:$D$4005,ROW(B1419)-ROW($C$3)))=0,"",INDEX(PlansAndNotes!$D$6:$D$4005,ROW(B1419)-ROW($C$3))),"")</f>
        <v/>
      </c>
      <c r="O1419" s="165" t="str">
        <f t="shared" si="169"/>
        <v/>
      </c>
      <c r="P1419" s="363" t="str">
        <f>IFERROR(IF(LEN(INDEX(PlansAndNotes!$E$6:$E$4005,ROW(B1419)-ROW($C$3)))=0,"",INDEX(PlansAndNotes!$E$6:$E$4005,ROW(B1419)-ROW($C$3))),"")</f>
        <v/>
      </c>
      <c r="Q1419" s="363" t="str">
        <f>IFERROR(IF(LEN(INDEX(PlansAndNotes!$G$6:$G$4005,ROW(B1419)-ROW($C$3)))=0,"",INDEX(PlansAndNotes!$G$6:$G$4005,ROW(B1419)-ROW($C$3))),"")</f>
        <v/>
      </c>
      <c r="R1419" s="361" t="str">
        <f>IFERROR(IF(LEN(D1419)&gt;0,IF(LEN(INDEX(AdressBook!$C$6:$C$25,MATCH(D1419,AdressBook!$B$6:$B$25,0),1))=0,"",INDEX(AdressBook!$C$6:$C$25,MATCH(D1419,AdressBook!$B$6:$B$25,0),1)),""),"")</f>
        <v/>
      </c>
      <c r="S1419" s="165">
        <f>IF(LEN(C1419)&gt;0,IFERROR(IF(MATCH(C1419,C1420:$C$4004,0)&gt;0,-1,ROW(S1419)-ROW($S$3)),ROW(S1419)-ROW($S$3)),-1)</f>
        <v>-1</v>
      </c>
      <c r="T1419" s="165">
        <f t="shared" si="170"/>
        <v>0</v>
      </c>
      <c r="U1419" s="165" t="str">
        <f t="shared" si="171"/>
        <v/>
      </c>
      <c r="V1419" s="165" t="str">
        <f>IFERROR(IF(OR(C1419="",S1419&lt;0),"",IF(SUBTOTAL(3,C1419:C1419)=0,-1,SUBTOTAL(3,$C$4:C1419))),"")</f>
        <v/>
      </c>
      <c r="W1419" s="156" t="str">
        <f t="array" ref="W1419">IF(LEN(C1419)&gt;0,IFERROR(IF(MATCH(C1419,$C$3:$C1418,0)&gt;0,N1419-INDEX($N$3:N1418,SUMPRODUCT(MAX(ROW($C$3:$C1418)*(C1419=$C$3:$C1418)))-2,1),""),""),"")</f>
        <v/>
      </c>
      <c r="X1419" s="156">
        <f t="shared" ca="1" si="172"/>
        <v>1</v>
      </c>
      <c r="Y1419" s="156">
        <f t="shared" ca="1" si="173"/>
        <v>1</v>
      </c>
    </row>
    <row r="1420" spans="2:25" hidden="1" x14ac:dyDescent="0.25">
      <c r="B1420" s="390" t="str">
        <f>IFERROR(IF(LEN(INDEX(PlansAndNotes!$B$6:$B$2005,ROW(A1420)-ROW($B$3)))=0,"",INDEX(PlansAndNotes!$B$6:$B$2005,ROW(A1420)-ROW($B$3))),"")</f>
        <v/>
      </c>
      <c r="C1420" s="361" t="str">
        <f t="shared" si="168"/>
        <v/>
      </c>
      <c r="D1420" s="361" t="str">
        <f>IFERROR(IF(LEN(C1420)&gt;0,IF(LEN(INDEX(TasksList!$C$6:$C$1005,MATCH(C1420,TasksList!$B$6:$B$1005,0),1))=0,"",INDEX(TasksList!$C$6:$C$1005,MATCH(C1420,TasksList!$B$6:$B$1005,0),1)),""),"")</f>
        <v/>
      </c>
      <c r="E1420" s="361" t="str">
        <f>IFERROR(IF(LEN(C1420)&gt;0,IF(LEN(INDEX(TasksList!$F$6:$F$1005,MATCH(C1420,TasksList!$B$6:$B$1005,0),1))=0,"not set!",INDEX(TasksList!$F$6:$F$1005,MATCH(C1420,TasksList!$B$6:$B$1005,0),1)),""),"")</f>
        <v/>
      </c>
      <c r="F1420" s="360" t="str">
        <f>IFERROR(IF(LEN(D1420)&gt;0,IF(LEN(INDEX(AdressBook!$D$6:$D$25,MATCH(D1420,AdressBook!$B$6:$B$25,0),1))=0,"",INDEX(AdressBook!$D$6:$D$25,MATCH(D1420,AdressBook!$B$6:$B$25,0),1)),""),"")</f>
        <v/>
      </c>
      <c r="G1420" s="361" t="str">
        <f>IFERROR(IF(LEN(INDEX(PlansAndNotes!$F$6:$F$2005,ROW(B1420)-ROW($C$3)))=0,"",INDEX(PlansAndNotes!$F$6:$F$2005,ROW(B1420)-ROW($C$3))),"")</f>
        <v/>
      </c>
      <c r="H1420" s="361" t="str">
        <f>IFERROR(IF(LEN(C1420)&gt;0,IF(LEN(INDEX(TasksList!$G$6:$G$1005,MATCH(C1420,TasksList!$B$6:$B$1005,0),1))=0,"",INDEX(TasksList!$G$6:$G$1005,MATCH(C1420,TasksList!$B$6:$B$1005,0),1)),""),"")</f>
        <v/>
      </c>
      <c r="I1420" s="381"/>
      <c r="J1420" s="400"/>
      <c r="K1420" s="400"/>
      <c r="L1420" s="179"/>
      <c r="M1420" s="381"/>
      <c r="N1420" s="362" t="str">
        <f>IFERROR(IF(LEN(INDEX(PlansAndNotes!$D$6:$D$4005,ROW(B1420)-ROW($C$3)))=0,"",INDEX(PlansAndNotes!$D$6:$D$4005,ROW(B1420)-ROW($C$3))),"")</f>
        <v/>
      </c>
      <c r="O1420" s="165" t="str">
        <f t="shared" si="169"/>
        <v/>
      </c>
      <c r="P1420" s="363" t="str">
        <f>IFERROR(IF(LEN(INDEX(PlansAndNotes!$E$6:$E$4005,ROW(B1420)-ROW($C$3)))=0,"",INDEX(PlansAndNotes!$E$6:$E$4005,ROW(B1420)-ROW($C$3))),"")</f>
        <v/>
      </c>
      <c r="Q1420" s="363" t="str">
        <f>IFERROR(IF(LEN(INDEX(PlansAndNotes!$G$6:$G$4005,ROW(B1420)-ROW($C$3)))=0,"",INDEX(PlansAndNotes!$G$6:$G$4005,ROW(B1420)-ROW($C$3))),"")</f>
        <v/>
      </c>
      <c r="R1420" s="361" t="str">
        <f>IFERROR(IF(LEN(D1420)&gt;0,IF(LEN(INDEX(AdressBook!$C$6:$C$25,MATCH(D1420,AdressBook!$B$6:$B$25,0),1))=0,"",INDEX(AdressBook!$C$6:$C$25,MATCH(D1420,AdressBook!$B$6:$B$25,0),1)),""),"")</f>
        <v/>
      </c>
      <c r="S1420" s="165">
        <f>IF(LEN(C1420)&gt;0,IFERROR(IF(MATCH(C1420,C1421:$C$4004,0)&gt;0,-1,ROW(S1420)-ROW($S$3)),ROW(S1420)-ROW($S$3)),-1)</f>
        <v>-1</v>
      </c>
      <c r="T1420" s="165">
        <f t="shared" si="170"/>
        <v>0</v>
      </c>
      <c r="U1420" s="165" t="str">
        <f t="shared" si="171"/>
        <v/>
      </c>
      <c r="V1420" s="165" t="str">
        <f>IFERROR(IF(OR(C1420="",S1420&lt;0),"",IF(SUBTOTAL(3,C1420:C1420)=0,-1,SUBTOTAL(3,$C$4:C1420))),"")</f>
        <v/>
      </c>
      <c r="W1420" s="156" t="str">
        <f t="array" ref="W1420">IF(LEN(C1420)&gt;0,IFERROR(IF(MATCH(C1420,$C$3:$C1419,0)&gt;0,N1420-INDEX($N$3:N1419,SUMPRODUCT(MAX(ROW($C$3:$C1419)*(C1420=$C$3:$C1419)))-2,1),""),""),"")</f>
        <v/>
      </c>
      <c r="X1420" s="156">
        <f t="shared" ca="1" si="172"/>
        <v>1</v>
      </c>
      <c r="Y1420" s="156">
        <f t="shared" ca="1" si="173"/>
        <v>1</v>
      </c>
    </row>
    <row r="1421" spans="2:25" hidden="1" x14ac:dyDescent="0.25">
      <c r="B1421" s="390" t="str">
        <f>IFERROR(IF(LEN(INDEX(PlansAndNotes!$B$6:$B$2005,ROW(A1421)-ROW($B$3)))=0,"",INDEX(PlansAndNotes!$B$6:$B$2005,ROW(A1421)-ROW($B$3))),"")</f>
        <v/>
      </c>
      <c r="C1421" s="361" t="str">
        <f t="shared" si="168"/>
        <v/>
      </c>
      <c r="D1421" s="361" t="str">
        <f>IFERROR(IF(LEN(C1421)&gt;0,IF(LEN(INDEX(TasksList!$C$6:$C$1005,MATCH(C1421,TasksList!$B$6:$B$1005,0),1))=0,"",INDEX(TasksList!$C$6:$C$1005,MATCH(C1421,TasksList!$B$6:$B$1005,0),1)),""),"")</f>
        <v/>
      </c>
      <c r="E1421" s="361" t="str">
        <f>IFERROR(IF(LEN(C1421)&gt;0,IF(LEN(INDEX(TasksList!$F$6:$F$1005,MATCH(C1421,TasksList!$B$6:$B$1005,0),1))=0,"not set!",INDEX(TasksList!$F$6:$F$1005,MATCH(C1421,TasksList!$B$6:$B$1005,0),1)),""),"")</f>
        <v/>
      </c>
      <c r="F1421" s="360" t="str">
        <f>IFERROR(IF(LEN(D1421)&gt;0,IF(LEN(INDEX(AdressBook!$D$6:$D$25,MATCH(D1421,AdressBook!$B$6:$B$25,0),1))=0,"",INDEX(AdressBook!$D$6:$D$25,MATCH(D1421,AdressBook!$B$6:$B$25,0),1)),""),"")</f>
        <v/>
      </c>
      <c r="G1421" s="361" t="str">
        <f>IFERROR(IF(LEN(INDEX(PlansAndNotes!$F$6:$F$2005,ROW(B1421)-ROW($C$3)))=0,"",INDEX(PlansAndNotes!$F$6:$F$2005,ROW(B1421)-ROW($C$3))),"")</f>
        <v/>
      </c>
      <c r="H1421" s="361" t="str">
        <f>IFERROR(IF(LEN(C1421)&gt;0,IF(LEN(INDEX(TasksList!$G$6:$G$1005,MATCH(C1421,TasksList!$B$6:$B$1005,0),1))=0,"",INDEX(TasksList!$G$6:$G$1005,MATCH(C1421,TasksList!$B$6:$B$1005,0),1)),""),"")</f>
        <v/>
      </c>
      <c r="I1421" s="381"/>
      <c r="J1421" s="400"/>
      <c r="K1421" s="400"/>
      <c r="L1421" s="179"/>
      <c r="M1421" s="381"/>
      <c r="N1421" s="362" t="str">
        <f>IFERROR(IF(LEN(INDEX(PlansAndNotes!$D$6:$D$4005,ROW(B1421)-ROW($C$3)))=0,"",INDEX(PlansAndNotes!$D$6:$D$4005,ROW(B1421)-ROW($C$3))),"")</f>
        <v/>
      </c>
      <c r="O1421" s="165" t="str">
        <f t="shared" si="169"/>
        <v/>
      </c>
      <c r="P1421" s="363" t="str">
        <f>IFERROR(IF(LEN(INDEX(PlansAndNotes!$E$6:$E$4005,ROW(B1421)-ROW($C$3)))=0,"",INDEX(PlansAndNotes!$E$6:$E$4005,ROW(B1421)-ROW($C$3))),"")</f>
        <v/>
      </c>
      <c r="Q1421" s="363" t="str">
        <f>IFERROR(IF(LEN(INDEX(PlansAndNotes!$G$6:$G$4005,ROW(B1421)-ROW($C$3)))=0,"",INDEX(PlansAndNotes!$G$6:$G$4005,ROW(B1421)-ROW($C$3))),"")</f>
        <v/>
      </c>
      <c r="R1421" s="361" t="str">
        <f>IFERROR(IF(LEN(D1421)&gt;0,IF(LEN(INDEX(AdressBook!$C$6:$C$25,MATCH(D1421,AdressBook!$B$6:$B$25,0),1))=0,"",INDEX(AdressBook!$C$6:$C$25,MATCH(D1421,AdressBook!$B$6:$B$25,0),1)),""),"")</f>
        <v/>
      </c>
      <c r="S1421" s="165">
        <f>IF(LEN(C1421)&gt;0,IFERROR(IF(MATCH(C1421,C1422:$C$4004,0)&gt;0,-1,ROW(S1421)-ROW($S$3)),ROW(S1421)-ROW($S$3)),-1)</f>
        <v>-1</v>
      </c>
      <c r="T1421" s="165">
        <f t="shared" si="170"/>
        <v>0</v>
      </c>
      <c r="U1421" s="165" t="str">
        <f t="shared" si="171"/>
        <v/>
      </c>
      <c r="V1421" s="165" t="str">
        <f>IFERROR(IF(OR(C1421="",S1421&lt;0),"",IF(SUBTOTAL(3,C1421:C1421)=0,-1,SUBTOTAL(3,$C$4:C1421))),"")</f>
        <v/>
      </c>
      <c r="W1421" s="156" t="str">
        <f t="array" ref="W1421">IF(LEN(C1421)&gt;0,IFERROR(IF(MATCH(C1421,$C$3:$C1420,0)&gt;0,N1421-INDEX($N$3:N1420,SUMPRODUCT(MAX(ROW($C$3:$C1420)*(C1421=$C$3:$C1420)))-2,1),""),""),"")</f>
        <v/>
      </c>
      <c r="X1421" s="156">
        <f t="shared" ca="1" si="172"/>
        <v>1</v>
      </c>
      <c r="Y1421" s="156">
        <f t="shared" ca="1" si="173"/>
        <v>1</v>
      </c>
    </row>
    <row r="1422" spans="2:25" hidden="1" x14ac:dyDescent="0.25">
      <c r="B1422" s="390" t="str">
        <f>IFERROR(IF(LEN(INDEX(PlansAndNotes!$B$6:$B$2005,ROW(A1422)-ROW($B$3)))=0,"",INDEX(PlansAndNotes!$B$6:$B$2005,ROW(A1422)-ROW($B$3))),"")</f>
        <v/>
      </c>
      <c r="C1422" s="361" t="str">
        <f t="shared" si="168"/>
        <v/>
      </c>
      <c r="D1422" s="361" t="str">
        <f>IFERROR(IF(LEN(C1422)&gt;0,IF(LEN(INDEX(TasksList!$C$6:$C$1005,MATCH(C1422,TasksList!$B$6:$B$1005,0),1))=0,"",INDEX(TasksList!$C$6:$C$1005,MATCH(C1422,TasksList!$B$6:$B$1005,0),1)),""),"")</f>
        <v/>
      </c>
      <c r="E1422" s="361" t="str">
        <f>IFERROR(IF(LEN(C1422)&gt;0,IF(LEN(INDEX(TasksList!$F$6:$F$1005,MATCH(C1422,TasksList!$B$6:$B$1005,0),1))=0,"not set!",INDEX(TasksList!$F$6:$F$1005,MATCH(C1422,TasksList!$B$6:$B$1005,0),1)),""),"")</f>
        <v/>
      </c>
      <c r="F1422" s="360" t="str">
        <f>IFERROR(IF(LEN(D1422)&gt;0,IF(LEN(INDEX(AdressBook!$D$6:$D$25,MATCH(D1422,AdressBook!$B$6:$B$25,0),1))=0,"",INDEX(AdressBook!$D$6:$D$25,MATCH(D1422,AdressBook!$B$6:$B$25,0),1)),""),"")</f>
        <v/>
      </c>
      <c r="G1422" s="361" t="str">
        <f>IFERROR(IF(LEN(INDEX(PlansAndNotes!$F$6:$F$2005,ROW(B1422)-ROW($C$3)))=0,"",INDEX(PlansAndNotes!$F$6:$F$2005,ROW(B1422)-ROW($C$3))),"")</f>
        <v/>
      </c>
      <c r="H1422" s="361" t="str">
        <f>IFERROR(IF(LEN(C1422)&gt;0,IF(LEN(INDEX(TasksList!$G$6:$G$1005,MATCH(C1422,TasksList!$B$6:$B$1005,0),1))=0,"",INDEX(TasksList!$G$6:$G$1005,MATCH(C1422,TasksList!$B$6:$B$1005,0),1)),""),"")</f>
        <v/>
      </c>
      <c r="I1422" s="381"/>
      <c r="J1422" s="400"/>
      <c r="K1422" s="400"/>
      <c r="L1422" s="179"/>
      <c r="M1422" s="381"/>
      <c r="N1422" s="362" t="str">
        <f>IFERROR(IF(LEN(INDEX(PlansAndNotes!$D$6:$D$4005,ROW(B1422)-ROW($C$3)))=0,"",INDEX(PlansAndNotes!$D$6:$D$4005,ROW(B1422)-ROW($C$3))),"")</f>
        <v/>
      </c>
      <c r="O1422" s="165" t="str">
        <f t="shared" si="169"/>
        <v/>
      </c>
      <c r="P1422" s="363" t="str">
        <f>IFERROR(IF(LEN(INDEX(PlansAndNotes!$E$6:$E$4005,ROW(B1422)-ROW($C$3)))=0,"",INDEX(PlansAndNotes!$E$6:$E$4005,ROW(B1422)-ROW($C$3))),"")</f>
        <v/>
      </c>
      <c r="Q1422" s="363" t="str">
        <f>IFERROR(IF(LEN(INDEX(PlansAndNotes!$G$6:$G$4005,ROW(B1422)-ROW($C$3)))=0,"",INDEX(PlansAndNotes!$G$6:$G$4005,ROW(B1422)-ROW($C$3))),"")</f>
        <v/>
      </c>
      <c r="R1422" s="361" t="str">
        <f>IFERROR(IF(LEN(D1422)&gt;0,IF(LEN(INDEX(AdressBook!$C$6:$C$25,MATCH(D1422,AdressBook!$B$6:$B$25,0),1))=0,"",INDEX(AdressBook!$C$6:$C$25,MATCH(D1422,AdressBook!$B$6:$B$25,0),1)),""),"")</f>
        <v/>
      </c>
      <c r="S1422" s="165">
        <f>IF(LEN(C1422)&gt;0,IFERROR(IF(MATCH(C1422,C1423:$C$4004,0)&gt;0,-1,ROW(S1422)-ROW($S$3)),ROW(S1422)-ROW($S$3)),-1)</f>
        <v>-1</v>
      </c>
      <c r="T1422" s="165">
        <f t="shared" si="170"/>
        <v>0</v>
      </c>
      <c r="U1422" s="165" t="str">
        <f t="shared" si="171"/>
        <v/>
      </c>
      <c r="V1422" s="165" t="str">
        <f>IFERROR(IF(OR(C1422="",S1422&lt;0),"",IF(SUBTOTAL(3,C1422:C1422)=0,-1,SUBTOTAL(3,$C$4:C1422))),"")</f>
        <v/>
      </c>
      <c r="W1422" s="156" t="str">
        <f t="array" ref="W1422">IF(LEN(C1422)&gt;0,IFERROR(IF(MATCH(C1422,$C$3:$C1421,0)&gt;0,N1422-INDEX($N$3:N1421,SUMPRODUCT(MAX(ROW($C$3:$C1421)*(C1422=$C$3:$C1421)))-2,1),""),""),"")</f>
        <v/>
      </c>
      <c r="X1422" s="156">
        <f t="shared" ca="1" si="172"/>
        <v>1</v>
      </c>
      <c r="Y1422" s="156">
        <f t="shared" ca="1" si="173"/>
        <v>1</v>
      </c>
    </row>
    <row r="1423" spans="2:25" hidden="1" x14ac:dyDescent="0.25">
      <c r="B1423" s="390" t="str">
        <f>IFERROR(IF(LEN(INDEX(PlansAndNotes!$B$6:$B$2005,ROW(A1423)-ROW($B$3)))=0,"",INDEX(PlansAndNotes!$B$6:$B$2005,ROW(A1423)-ROW($B$3))),"")</f>
        <v/>
      </c>
      <c r="C1423" s="361" t="str">
        <f t="shared" si="168"/>
        <v/>
      </c>
      <c r="D1423" s="361" t="str">
        <f>IFERROR(IF(LEN(C1423)&gt;0,IF(LEN(INDEX(TasksList!$C$6:$C$1005,MATCH(C1423,TasksList!$B$6:$B$1005,0),1))=0,"",INDEX(TasksList!$C$6:$C$1005,MATCH(C1423,TasksList!$B$6:$B$1005,0),1)),""),"")</f>
        <v/>
      </c>
      <c r="E1423" s="361" t="str">
        <f>IFERROR(IF(LEN(C1423)&gt;0,IF(LEN(INDEX(TasksList!$F$6:$F$1005,MATCH(C1423,TasksList!$B$6:$B$1005,0),1))=0,"not set!",INDEX(TasksList!$F$6:$F$1005,MATCH(C1423,TasksList!$B$6:$B$1005,0),1)),""),"")</f>
        <v/>
      </c>
      <c r="F1423" s="360" t="str">
        <f>IFERROR(IF(LEN(D1423)&gt;0,IF(LEN(INDEX(AdressBook!$D$6:$D$25,MATCH(D1423,AdressBook!$B$6:$B$25,0),1))=0,"",INDEX(AdressBook!$D$6:$D$25,MATCH(D1423,AdressBook!$B$6:$B$25,0),1)),""),"")</f>
        <v/>
      </c>
      <c r="G1423" s="361" t="str">
        <f>IFERROR(IF(LEN(INDEX(PlansAndNotes!$F$6:$F$2005,ROW(B1423)-ROW($C$3)))=0,"",INDEX(PlansAndNotes!$F$6:$F$2005,ROW(B1423)-ROW($C$3))),"")</f>
        <v/>
      </c>
      <c r="H1423" s="361" t="str">
        <f>IFERROR(IF(LEN(C1423)&gt;0,IF(LEN(INDEX(TasksList!$G$6:$G$1005,MATCH(C1423,TasksList!$B$6:$B$1005,0),1))=0,"",INDEX(TasksList!$G$6:$G$1005,MATCH(C1423,TasksList!$B$6:$B$1005,0),1)),""),"")</f>
        <v/>
      </c>
      <c r="I1423" s="381"/>
      <c r="J1423" s="400"/>
      <c r="K1423" s="400"/>
      <c r="L1423" s="179"/>
      <c r="M1423" s="381"/>
      <c r="N1423" s="362" t="str">
        <f>IFERROR(IF(LEN(INDEX(PlansAndNotes!$D$6:$D$4005,ROW(B1423)-ROW($C$3)))=0,"",INDEX(PlansAndNotes!$D$6:$D$4005,ROW(B1423)-ROW($C$3))),"")</f>
        <v/>
      </c>
      <c r="O1423" s="165" t="str">
        <f t="shared" si="169"/>
        <v/>
      </c>
      <c r="P1423" s="363" t="str">
        <f>IFERROR(IF(LEN(INDEX(PlansAndNotes!$E$6:$E$4005,ROW(B1423)-ROW($C$3)))=0,"",INDEX(PlansAndNotes!$E$6:$E$4005,ROW(B1423)-ROW($C$3))),"")</f>
        <v/>
      </c>
      <c r="Q1423" s="363" t="str">
        <f>IFERROR(IF(LEN(INDEX(PlansAndNotes!$G$6:$G$4005,ROW(B1423)-ROW($C$3)))=0,"",INDEX(PlansAndNotes!$G$6:$G$4005,ROW(B1423)-ROW($C$3))),"")</f>
        <v/>
      </c>
      <c r="R1423" s="361" t="str">
        <f>IFERROR(IF(LEN(D1423)&gt;0,IF(LEN(INDEX(AdressBook!$C$6:$C$25,MATCH(D1423,AdressBook!$B$6:$B$25,0),1))=0,"",INDEX(AdressBook!$C$6:$C$25,MATCH(D1423,AdressBook!$B$6:$B$25,0),1)),""),"")</f>
        <v/>
      </c>
      <c r="S1423" s="165">
        <f>IF(LEN(C1423)&gt;0,IFERROR(IF(MATCH(C1423,C1424:$C$4004,0)&gt;0,-1,ROW(S1423)-ROW($S$3)),ROW(S1423)-ROW($S$3)),-1)</f>
        <v>-1</v>
      </c>
      <c r="T1423" s="165">
        <f t="shared" si="170"/>
        <v>0</v>
      </c>
      <c r="U1423" s="165" t="str">
        <f t="shared" si="171"/>
        <v/>
      </c>
      <c r="V1423" s="165" t="str">
        <f>IFERROR(IF(OR(C1423="",S1423&lt;0),"",IF(SUBTOTAL(3,C1423:C1423)=0,-1,SUBTOTAL(3,$C$4:C1423))),"")</f>
        <v/>
      </c>
      <c r="W1423" s="156" t="str">
        <f t="array" ref="W1423">IF(LEN(C1423)&gt;0,IFERROR(IF(MATCH(C1423,$C$3:$C1422,0)&gt;0,N1423-INDEX($N$3:N1422,SUMPRODUCT(MAX(ROW($C$3:$C1422)*(C1423=$C$3:$C1422)))-2,1),""),""),"")</f>
        <v/>
      </c>
      <c r="X1423" s="156">
        <f t="shared" ca="1" si="172"/>
        <v>1</v>
      </c>
      <c r="Y1423" s="156">
        <f t="shared" ca="1" si="173"/>
        <v>1</v>
      </c>
    </row>
    <row r="1424" spans="2:25" hidden="1" x14ac:dyDescent="0.25">
      <c r="B1424" s="390" t="str">
        <f>IFERROR(IF(LEN(INDEX(PlansAndNotes!$B$6:$B$2005,ROW(A1424)-ROW($B$3)))=0,"",INDEX(PlansAndNotes!$B$6:$B$2005,ROW(A1424)-ROW($B$3))),"")</f>
        <v/>
      </c>
      <c r="C1424" s="361" t="str">
        <f t="shared" si="168"/>
        <v/>
      </c>
      <c r="D1424" s="361" t="str">
        <f>IFERROR(IF(LEN(C1424)&gt;0,IF(LEN(INDEX(TasksList!$C$6:$C$1005,MATCH(C1424,TasksList!$B$6:$B$1005,0),1))=0,"",INDEX(TasksList!$C$6:$C$1005,MATCH(C1424,TasksList!$B$6:$B$1005,0),1)),""),"")</f>
        <v/>
      </c>
      <c r="E1424" s="361" t="str">
        <f>IFERROR(IF(LEN(C1424)&gt;0,IF(LEN(INDEX(TasksList!$F$6:$F$1005,MATCH(C1424,TasksList!$B$6:$B$1005,0),1))=0,"not set!",INDEX(TasksList!$F$6:$F$1005,MATCH(C1424,TasksList!$B$6:$B$1005,0),1)),""),"")</f>
        <v/>
      </c>
      <c r="F1424" s="360" t="str">
        <f>IFERROR(IF(LEN(D1424)&gt;0,IF(LEN(INDEX(AdressBook!$D$6:$D$25,MATCH(D1424,AdressBook!$B$6:$B$25,0),1))=0,"",INDEX(AdressBook!$D$6:$D$25,MATCH(D1424,AdressBook!$B$6:$B$25,0),1)),""),"")</f>
        <v/>
      </c>
      <c r="G1424" s="361" t="str">
        <f>IFERROR(IF(LEN(INDEX(PlansAndNotes!$F$6:$F$2005,ROW(B1424)-ROW($C$3)))=0,"",INDEX(PlansAndNotes!$F$6:$F$2005,ROW(B1424)-ROW($C$3))),"")</f>
        <v/>
      </c>
      <c r="H1424" s="361" t="str">
        <f>IFERROR(IF(LEN(C1424)&gt;0,IF(LEN(INDEX(TasksList!$G$6:$G$1005,MATCH(C1424,TasksList!$B$6:$B$1005,0),1))=0,"",INDEX(TasksList!$G$6:$G$1005,MATCH(C1424,TasksList!$B$6:$B$1005,0),1)),""),"")</f>
        <v/>
      </c>
      <c r="I1424" s="381"/>
      <c r="J1424" s="400"/>
      <c r="K1424" s="400"/>
      <c r="L1424" s="179"/>
      <c r="M1424" s="381"/>
      <c r="N1424" s="362" t="str">
        <f>IFERROR(IF(LEN(INDEX(PlansAndNotes!$D$6:$D$4005,ROW(B1424)-ROW($C$3)))=0,"",INDEX(PlansAndNotes!$D$6:$D$4005,ROW(B1424)-ROW($C$3))),"")</f>
        <v/>
      </c>
      <c r="O1424" s="165" t="str">
        <f t="shared" si="169"/>
        <v/>
      </c>
      <c r="P1424" s="363" t="str">
        <f>IFERROR(IF(LEN(INDEX(PlansAndNotes!$E$6:$E$4005,ROW(B1424)-ROW($C$3)))=0,"",INDEX(PlansAndNotes!$E$6:$E$4005,ROW(B1424)-ROW($C$3))),"")</f>
        <v/>
      </c>
      <c r="Q1424" s="363" t="str">
        <f>IFERROR(IF(LEN(INDEX(PlansAndNotes!$G$6:$G$4005,ROW(B1424)-ROW($C$3)))=0,"",INDEX(PlansAndNotes!$G$6:$G$4005,ROW(B1424)-ROW($C$3))),"")</f>
        <v/>
      </c>
      <c r="R1424" s="361" t="str">
        <f>IFERROR(IF(LEN(D1424)&gt;0,IF(LEN(INDEX(AdressBook!$C$6:$C$25,MATCH(D1424,AdressBook!$B$6:$B$25,0),1))=0,"",INDEX(AdressBook!$C$6:$C$25,MATCH(D1424,AdressBook!$B$6:$B$25,0),1)),""),"")</f>
        <v/>
      </c>
      <c r="S1424" s="165">
        <f>IF(LEN(C1424)&gt;0,IFERROR(IF(MATCH(C1424,C1425:$C$4004,0)&gt;0,-1,ROW(S1424)-ROW($S$3)),ROW(S1424)-ROW($S$3)),-1)</f>
        <v>-1</v>
      </c>
      <c r="T1424" s="165">
        <f t="shared" si="170"/>
        <v>0</v>
      </c>
      <c r="U1424" s="165" t="str">
        <f t="shared" si="171"/>
        <v/>
      </c>
      <c r="V1424" s="165" t="str">
        <f>IFERROR(IF(OR(C1424="",S1424&lt;0),"",IF(SUBTOTAL(3,C1424:C1424)=0,-1,SUBTOTAL(3,$C$4:C1424))),"")</f>
        <v/>
      </c>
      <c r="W1424" s="156" t="str">
        <f t="array" ref="W1424">IF(LEN(C1424)&gt;0,IFERROR(IF(MATCH(C1424,$C$3:$C1423,0)&gt;0,N1424-INDEX($N$3:N1423,SUMPRODUCT(MAX(ROW($C$3:$C1423)*(C1424=$C$3:$C1423)))-2,1),""),""),"")</f>
        <v/>
      </c>
      <c r="X1424" s="156">
        <f t="shared" ca="1" si="172"/>
        <v>1</v>
      </c>
      <c r="Y1424" s="156">
        <f t="shared" ca="1" si="173"/>
        <v>1</v>
      </c>
    </row>
    <row r="1425" spans="2:25" hidden="1" x14ac:dyDescent="0.25">
      <c r="B1425" s="390" t="str">
        <f>IFERROR(IF(LEN(INDEX(PlansAndNotes!$B$6:$B$2005,ROW(A1425)-ROW($B$3)))=0,"",INDEX(PlansAndNotes!$B$6:$B$2005,ROW(A1425)-ROW($B$3))),"")</f>
        <v/>
      </c>
      <c r="C1425" s="361" t="str">
        <f t="shared" si="168"/>
        <v/>
      </c>
      <c r="D1425" s="361" t="str">
        <f>IFERROR(IF(LEN(C1425)&gt;0,IF(LEN(INDEX(TasksList!$C$6:$C$1005,MATCH(C1425,TasksList!$B$6:$B$1005,0),1))=0,"",INDEX(TasksList!$C$6:$C$1005,MATCH(C1425,TasksList!$B$6:$B$1005,0),1)),""),"")</f>
        <v/>
      </c>
      <c r="E1425" s="361" t="str">
        <f>IFERROR(IF(LEN(C1425)&gt;0,IF(LEN(INDEX(TasksList!$F$6:$F$1005,MATCH(C1425,TasksList!$B$6:$B$1005,0),1))=0,"not set!",INDEX(TasksList!$F$6:$F$1005,MATCH(C1425,TasksList!$B$6:$B$1005,0),1)),""),"")</f>
        <v/>
      </c>
      <c r="F1425" s="360" t="str">
        <f>IFERROR(IF(LEN(D1425)&gt;0,IF(LEN(INDEX(AdressBook!$D$6:$D$25,MATCH(D1425,AdressBook!$B$6:$B$25,0),1))=0,"",INDEX(AdressBook!$D$6:$D$25,MATCH(D1425,AdressBook!$B$6:$B$25,0),1)),""),"")</f>
        <v/>
      </c>
      <c r="G1425" s="361" t="str">
        <f>IFERROR(IF(LEN(INDEX(PlansAndNotes!$F$6:$F$2005,ROW(B1425)-ROW($C$3)))=0,"",INDEX(PlansAndNotes!$F$6:$F$2005,ROW(B1425)-ROW($C$3))),"")</f>
        <v/>
      </c>
      <c r="H1425" s="361" t="str">
        <f>IFERROR(IF(LEN(C1425)&gt;0,IF(LEN(INDEX(TasksList!$G$6:$G$1005,MATCH(C1425,TasksList!$B$6:$B$1005,0),1))=0,"",INDEX(TasksList!$G$6:$G$1005,MATCH(C1425,TasksList!$B$6:$B$1005,0),1)),""),"")</f>
        <v/>
      </c>
      <c r="I1425" s="381"/>
      <c r="J1425" s="400"/>
      <c r="K1425" s="400"/>
      <c r="L1425" s="179"/>
      <c r="M1425" s="381"/>
      <c r="N1425" s="362" t="str">
        <f>IFERROR(IF(LEN(INDEX(PlansAndNotes!$D$6:$D$4005,ROW(B1425)-ROW($C$3)))=0,"",INDEX(PlansAndNotes!$D$6:$D$4005,ROW(B1425)-ROW($C$3))),"")</f>
        <v/>
      </c>
      <c r="O1425" s="165" t="str">
        <f t="shared" si="169"/>
        <v/>
      </c>
      <c r="P1425" s="363" t="str">
        <f>IFERROR(IF(LEN(INDEX(PlansAndNotes!$E$6:$E$4005,ROW(B1425)-ROW($C$3)))=0,"",INDEX(PlansAndNotes!$E$6:$E$4005,ROW(B1425)-ROW($C$3))),"")</f>
        <v/>
      </c>
      <c r="Q1425" s="363" t="str">
        <f>IFERROR(IF(LEN(INDEX(PlansAndNotes!$G$6:$G$4005,ROW(B1425)-ROW($C$3)))=0,"",INDEX(PlansAndNotes!$G$6:$G$4005,ROW(B1425)-ROW($C$3))),"")</f>
        <v/>
      </c>
      <c r="R1425" s="361" t="str">
        <f>IFERROR(IF(LEN(D1425)&gt;0,IF(LEN(INDEX(AdressBook!$C$6:$C$25,MATCH(D1425,AdressBook!$B$6:$B$25,0),1))=0,"",INDEX(AdressBook!$C$6:$C$25,MATCH(D1425,AdressBook!$B$6:$B$25,0),1)),""),"")</f>
        <v/>
      </c>
      <c r="S1425" s="165">
        <f>IF(LEN(C1425)&gt;0,IFERROR(IF(MATCH(C1425,C1426:$C$4004,0)&gt;0,-1,ROW(S1425)-ROW($S$3)),ROW(S1425)-ROW($S$3)),-1)</f>
        <v>-1</v>
      </c>
      <c r="T1425" s="165">
        <f t="shared" si="170"/>
        <v>0</v>
      </c>
      <c r="U1425" s="165" t="str">
        <f t="shared" si="171"/>
        <v/>
      </c>
      <c r="V1425" s="165" t="str">
        <f>IFERROR(IF(OR(C1425="",S1425&lt;0),"",IF(SUBTOTAL(3,C1425:C1425)=0,-1,SUBTOTAL(3,$C$4:C1425))),"")</f>
        <v/>
      </c>
      <c r="W1425" s="156" t="str">
        <f t="array" ref="W1425">IF(LEN(C1425)&gt;0,IFERROR(IF(MATCH(C1425,$C$3:$C1424,0)&gt;0,N1425-INDEX($N$3:N1424,SUMPRODUCT(MAX(ROW($C$3:$C1424)*(C1425=$C$3:$C1424)))-2,1),""),""),"")</f>
        <v/>
      </c>
      <c r="X1425" s="156">
        <f t="shared" ca="1" si="172"/>
        <v>1</v>
      </c>
      <c r="Y1425" s="156">
        <f t="shared" ca="1" si="173"/>
        <v>1</v>
      </c>
    </row>
    <row r="1426" spans="2:25" hidden="1" x14ac:dyDescent="0.25">
      <c r="B1426" s="390" t="str">
        <f>IFERROR(IF(LEN(INDEX(PlansAndNotes!$B$6:$B$2005,ROW(A1426)-ROW($B$3)))=0,"",INDEX(PlansAndNotes!$B$6:$B$2005,ROW(A1426)-ROW($B$3))),"")</f>
        <v/>
      </c>
      <c r="C1426" s="361" t="str">
        <f t="shared" si="168"/>
        <v/>
      </c>
      <c r="D1426" s="361" t="str">
        <f>IFERROR(IF(LEN(C1426)&gt;0,IF(LEN(INDEX(TasksList!$C$6:$C$1005,MATCH(C1426,TasksList!$B$6:$B$1005,0),1))=0,"",INDEX(TasksList!$C$6:$C$1005,MATCH(C1426,TasksList!$B$6:$B$1005,0),1)),""),"")</f>
        <v/>
      </c>
      <c r="E1426" s="361" t="str">
        <f>IFERROR(IF(LEN(C1426)&gt;0,IF(LEN(INDEX(TasksList!$F$6:$F$1005,MATCH(C1426,TasksList!$B$6:$B$1005,0),1))=0,"not set!",INDEX(TasksList!$F$6:$F$1005,MATCH(C1426,TasksList!$B$6:$B$1005,0),1)),""),"")</f>
        <v/>
      </c>
      <c r="F1426" s="360" t="str">
        <f>IFERROR(IF(LEN(D1426)&gt;0,IF(LEN(INDEX(AdressBook!$D$6:$D$25,MATCH(D1426,AdressBook!$B$6:$B$25,0),1))=0,"",INDEX(AdressBook!$D$6:$D$25,MATCH(D1426,AdressBook!$B$6:$B$25,0),1)),""),"")</f>
        <v/>
      </c>
      <c r="G1426" s="361" t="str">
        <f>IFERROR(IF(LEN(INDEX(PlansAndNotes!$F$6:$F$2005,ROW(B1426)-ROW($C$3)))=0,"",INDEX(PlansAndNotes!$F$6:$F$2005,ROW(B1426)-ROW($C$3))),"")</f>
        <v/>
      </c>
      <c r="H1426" s="361" t="str">
        <f>IFERROR(IF(LEN(C1426)&gt;0,IF(LEN(INDEX(TasksList!$G$6:$G$1005,MATCH(C1426,TasksList!$B$6:$B$1005,0),1))=0,"",INDEX(TasksList!$G$6:$G$1005,MATCH(C1426,TasksList!$B$6:$B$1005,0),1)),""),"")</f>
        <v/>
      </c>
      <c r="I1426" s="381"/>
      <c r="J1426" s="400"/>
      <c r="K1426" s="400"/>
      <c r="L1426" s="179"/>
      <c r="M1426" s="381"/>
      <c r="N1426" s="362" t="str">
        <f>IFERROR(IF(LEN(INDEX(PlansAndNotes!$D$6:$D$4005,ROW(B1426)-ROW($C$3)))=0,"",INDEX(PlansAndNotes!$D$6:$D$4005,ROW(B1426)-ROW($C$3))),"")</f>
        <v/>
      </c>
      <c r="O1426" s="165" t="str">
        <f t="shared" si="169"/>
        <v/>
      </c>
      <c r="P1426" s="363" t="str">
        <f>IFERROR(IF(LEN(INDEX(PlansAndNotes!$E$6:$E$4005,ROW(B1426)-ROW($C$3)))=0,"",INDEX(PlansAndNotes!$E$6:$E$4005,ROW(B1426)-ROW($C$3))),"")</f>
        <v/>
      </c>
      <c r="Q1426" s="363" t="str">
        <f>IFERROR(IF(LEN(INDEX(PlansAndNotes!$G$6:$G$4005,ROW(B1426)-ROW($C$3)))=0,"",INDEX(PlansAndNotes!$G$6:$G$4005,ROW(B1426)-ROW($C$3))),"")</f>
        <v/>
      </c>
      <c r="R1426" s="361" t="str">
        <f>IFERROR(IF(LEN(D1426)&gt;0,IF(LEN(INDEX(AdressBook!$C$6:$C$25,MATCH(D1426,AdressBook!$B$6:$B$25,0),1))=0,"",INDEX(AdressBook!$C$6:$C$25,MATCH(D1426,AdressBook!$B$6:$B$25,0),1)),""),"")</f>
        <v/>
      </c>
      <c r="S1426" s="165">
        <f>IF(LEN(C1426)&gt;0,IFERROR(IF(MATCH(C1426,C1427:$C$4004,0)&gt;0,-1,ROW(S1426)-ROW($S$3)),ROW(S1426)-ROW($S$3)),-1)</f>
        <v>-1</v>
      </c>
      <c r="T1426" s="165">
        <f t="shared" si="170"/>
        <v>0</v>
      </c>
      <c r="U1426" s="165" t="str">
        <f t="shared" si="171"/>
        <v/>
      </c>
      <c r="V1426" s="165" t="str">
        <f>IFERROR(IF(OR(C1426="",S1426&lt;0),"",IF(SUBTOTAL(3,C1426:C1426)=0,-1,SUBTOTAL(3,$C$4:C1426))),"")</f>
        <v/>
      </c>
      <c r="W1426" s="156" t="str">
        <f t="array" ref="W1426">IF(LEN(C1426)&gt;0,IFERROR(IF(MATCH(C1426,$C$3:$C1425,0)&gt;0,N1426-INDEX($N$3:N1425,SUMPRODUCT(MAX(ROW($C$3:$C1425)*(C1426=$C$3:$C1425)))-2,1),""),""),"")</f>
        <v/>
      </c>
      <c r="X1426" s="156">
        <f t="shared" ca="1" si="172"/>
        <v>1</v>
      </c>
      <c r="Y1426" s="156">
        <f t="shared" ca="1" si="173"/>
        <v>1</v>
      </c>
    </row>
    <row r="1427" spans="2:25" hidden="1" x14ac:dyDescent="0.25">
      <c r="B1427" s="390" t="str">
        <f>IFERROR(IF(LEN(INDEX(PlansAndNotes!$B$6:$B$2005,ROW(A1427)-ROW($B$3)))=0,"",INDEX(PlansAndNotes!$B$6:$B$2005,ROW(A1427)-ROW($B$3))),"")</f>
        <v/>
      </c>
      <c r="C1427" s="361" t="str">
        <f t="shared" si="168"/>
        <v/>
      </c>
      <c r="D1427" s="361" t="str">
        <f>IFERROR(IF(LEN(C1427)&gt;0,IF(LEN(INDEX(TasksList!$C$6:$C$1005,MATCH(C1427,TasksList!$B$6:$B$1005,0),1))=0,"",INDEX(TasksList!$C$6:$C$1005,MATCH(C1427,TasksList!$B$6:$B$1005,0),1)),""),"")</f>
        <v/>
      </c>
      <c r="E1427" s="361" t="str">
        <f>IFERROR(IF(LEN(C1427)&gt;0,IF(LEN(INDEX(TasksList!$F$6:$F$1005,MATCH(C1427,TasksList!$B$6:$B$1005,0),1))=0,"not set!",INDEX(TasksList!$F$6:$F$1005,MATCH(C1427,TasksList!$B$6:$B$1005,0),1)),""),"")</f>
        <v/>
      </c>
      <c r="F1427" s="360" t="str">
        <f>IFERROR(IF(LEN(D1427)&gt;0,IF(LEN(INDEX(AdressBook!$D$6:$D$25,MATCH(D1427,AdressBook!$B$6:$B$25,0),1))=0,"",INDEX(AdressBook!$D$6:$D$25,MATCH(D1427,AdressBook!$B$6:$B$25,0),1)),""),"")</f>
        <v/>
      </c>
      <c r="G1427" s="361" t="str">
        <f>IFERROR(IF(LEN(INDEX(PlansAndNotes!$F$6:$F$2005,ROW(B1427)-ROW($C$3)))=0,"",INDEX(PlansAndNotes!$F$6:$F$2005,ROW(B1427)-ROW($C$3))),"")</f>
        <v/>
      </c>
      <c r="H1427" s="361" t="str">
        <f>IFERROR(IF(LEN(C1427)&gt;0,IF(LEN(INDEX(TasksList!$G$6:$G$1005,MATCH(C1427,TasksList!$B$6:$B$1005,0),1))=0,"",INDEX(TasksList!$G$6:$G$1005,MATCH(C1427,TasksList!$B$6:$B$1005,0),1)),""),"")</f>
        <v/>
      </c>
      <c r="I1427" s="381"/>
      <c r="J1427" s="400"/>
      <c r="K1427" s="400"/>
      <c r="L1427" s="179"/>
      <c r="M1427" s="381"/>
      <c r="N1427" s="362" t="str">
        <f>IFERROR(IF(LEN(INDEX(PlansAndNotes!$D$6:$D$4005,ROW(B1427)-ROW($C$3)))=0,"",INDEX(PlansAndNotes!$D$6:$D$4005,ROW(B1427)-ROW($C$3))),"")</f>
        <v/>
      </c>
      <c r="O1427" s="165" t="str">
        <f t="shared" si="169"/>
        <v/>
      </c>
      <c r="P1427" s="363" t="str">
        <f>IFERROR(IF(LEN(INDEX(PlansAndNotes!$E$6:$E$4005,ROW(B1427)-ROW($C$3)))=0,"",INDEX(PlansAndNotes!$E$6:$E$4005,ROW(B1427)-ROW($C$3))),"")</f>
        <v/>
      </c>
      <c r="Q1427" s="363" t="str">
        <f>IFERROR(IF(LEN(INDEX(PlansAndNotes!$G$6:$G$4005,ROW(B1427)-ROW($C$3)))=0,"",INDEX(PlansAndNotes!$G$6:$G$4005,ROW(B1427)-ROW($C$3))),"")</f>
        <v/>
      </c>
      <c r="R1427" s="361" t="str">
        <f>IFERROR(IF(LEN(D1427)&gt;0,IF(LEN(INDEX(AdressBook!$C$6:$C$25,MATCH(D1427,AdressBook!$B$6:$B$25,0),1))=0,"",INDEX(AdressBook!$C$6:$C$25,MATCH(D1427,AdressBook!$B$6:$B$25,0),1)),""),"")</f>
        <v/>
      </c>
      <c r="S1427" s="165">
        <f>IF(LEN(C1427)&gt;0,IFERROR(IF(MATCH(C1427,C1428:$C$4004,0)&gt;0,-1,ROW(S1427)-ROW($S$3)),ROW(S1427)-ROW($S$3)),-1)</f>
        <v>-1</v>
      </c>
      <c r="T1427" s="165">
        <f t="shared" si="170"/>
        <v>0</v>
      </c>
      <c r="U1427" s="165" t="str">
        <f t="shared" si="171"/>
        <v/>
      </c>
      <c r="V1427" s="165" t="str">
        <f>IFERROR(IF(OR(C1427="",S1427&lt;0),"",IF(SUBTOTAL(3,C1427:C1427)=0,-1,SUBTOTAL(3,$C$4:C1427))),"")</f>
        <v/>
      </c>
      <c r="W1427" s="156" t="str">
        <f t="array" ref="W1427">IF(LEN(C1427)&gt;0,IFERROR(IF(MATCH(C1427,$C$3:$C1426,0)&gt;0,N1427-INDEX($N$3:N1426,SUMPRODUCT(MAX(ROW($C$3:$C1426)*(C1427=$C$3:$C1426)))-2,1),""),""),"")</f>
        <v/>
      </c>
      <c r="X1427" s="156">
        <f t="shared" ca="1" si="172"/>
        <v>1</v>
      </c>
      <c r="Y1427" s="156">
        <f t="shared" ca="1" si="173"/>
        <v>1</v>
      </c>
    </row>
    <row r="1428" spans="2:25" hidden="1" x14ac:dyDescent="0.25">
      <c r="B1428" s="390" t="str">
        <f>IFERROR(IF(LEN(INDEX(PlansAndNotes!$B$6:$B$2005,ROW(A1428)-ROW($B$3)))=0,"",INDEX(PlansAndNotes!$B$6:$B$2005,ROW(A1428)-ROW($B$3))),"")</f>
        <v/>
      </c>
      <c r="C1428" s="361" t="str">
        <f t="shared" si="168"/>
        <v/>
      </c>
      <c r="D1428" s="361" t="str">
        <f>IFERROR(IF(LEN(C1428)&gt;0,IF(LEN(INDEX(TasksList!$C$6:$C$1005,MATCH(C1428,TasksList!$B$6:$B$1005,0),1))=0,"",INDEX(TasksList!$C$6:$C$1005,MATCH(C1428,TasksList!$B$6:$B$1005,0),1)),""),"")</f>
        <v/>
      </c>
      <c r="E1428" s="361" t="str">
        <f>IFERROR(IF(LEN(C1428)&gt;0,IF(LEN(INDEX(TasksList!$F$6:$F$1005,MATCH(C1428,TasksList!$B$6:$B$1005,0),1))=0,"not set!",INDEX(TasksList!$F$6:$F$1005,MATCH(C1428,TasksList!$B$6:$B$1005,0),1)),""),"")</f>
        <v/>
      </c>
      <c r="F1428" s="360" t="str">
        <f>IFERROR(IF(LEN(D1428)&gt;0,IF(LEN(INDEX(AdressBook!$D$6:$D$25,MATCH(D1428,AdressBook!$B$6:$B$25,0),1))=0,"",INDEX(AdressBook!$D$6:$D$25,MATCH(D1428,AdressBook!$B$6:$B$25,0),1)),""),"")</f>
        <v/>
      </c>
      <c r="G1428" s="361" t="str">
        <f>IFERROR(IF(LEN(INDEX(PlansAndNotes!$F$6:$F$2005,ROW(B1428)-ROW($C$3)))=0,"",INDEX(PlansAndNotes!$F$6:$F$2005,ROW(B1428)-ROW($C$3))),"")</f>
        <v/>
      </c>
      <c r="H1428" s="361" t="str">
        <f>IFERROR(IF(LEN(C1428)&gt;0,IF(LEN(INDEX(TasksList!$G$6:$G$1005,MATCH(C1428,TasksList!$B$6:$B$1005,0),1))=0,"",INDEX(TasksList!$G$6:$G$1005,MATCH(C1428,TasksList!$B$6:$B$1005,0),1)),""),"")</f>
        <v/>
      </c>
      <c r="I1428" s="381"/>
      <c r="J1428" s="400"/>
      <c r="K1428" s="400"/>
      <c r="L1428" s="179"/>
      <c r="M1428" s="381"/>
      <c r="N1428" s="362" t="str">
        <f>IFERROR(IF(LEN(INDEX(PlansAndNotes!$D$6:$D$4005,ROW(B1428)-ROW($C$3)))=0,"",INDEX(PlansAndNotes!$D$6:$D$4005,ROW(B1428)-ROW($C$3))),"")</f>
        <v/>
      </c>
      <c r="O1428" s="165" t="str">
        <f t="shared" si="169"/>
        <v/>
      </c>
      <c r="P1428" s="363" t="str">
        <f>IFERROR(IF(LEN(INDEX(PlansAndNotes!$E$6:$E$4005,ROW(B1428)-ROW($C$3)))=0,"",INDEX(PlansAndNotes!$E$6:$E$4005,ROW(B1428)-ROW($C$3))),"")</f>
        <v/>
      </c>
      <c r="Q1428" s="363" t="str">
        <f>IFERROR(IF(LEN(INDEX(PlansAndNotes!$G$6:$G$4005,ROW(B1428)-ROW($C$3)))=0,"",INDEX(PlansAndNotes!$G$6:$G$4005,ROW(B1428)-ROW($C$3))),"")</f>
        <v/>
      </c>
      <c r="R1428" s="361" t="str">
        <f>IFERROR(IF(LEN(D1428)&gt;0,IF(LEN(INDEX(AdressBook!$C$6:$C$25,MATCH(D1428,AdressBook!$B$6:$B$25,0),1))=0,"",INDEX(AdressBook!$C$6:$C$25,MATCH(D1428,AdressBook!$B$6:$B$25,0),1)),""),"")</f>
        <v/>
      </c>
      <c r="S1428" s="165">
        <f>IF(LEN(C1428)&gt;0,IFERROR(IF(MATCH(C1428,C1429:$C$4004,0)&gt;0,-1,ROW(S1428)-ROW($S$3)),ROW(S1428)-ROW($S$3)),-1)</f>
        <v>-1</v>
      </c>
      <c r="T1428" s="165">
        <f t="shared" si="170"/>
        <v>0</v>
      </c>
      <c r="U1428" s="165" t="str">
        <f t="shared" si="171"/>
        <v/>
      </c>
      <c r="V1428" s="165" t="str">
        <f>IFERROR(IF(OR(C1428="",S1428&lt;0),"",IF(SUBTOTAL(3,C1428:C1428)=0,-1,SUBTOTAL(3,$C$4:C1428))),"")</f>
        <v/>
      </c>
      <c r="W1428" s="156" t="str">
        <f t="array" ref="W1428">IF(LEN(C1428)&gt;0,IFERROR(IF(MATCH(C1428,$C$3:$C1427,0)&gt;0,N1428-INDEX($N$3:N1427,SUMPRODUCT(MAX(ROW($C$3:$C1427)*(C1428=$C$3:$C1427)))-2,1),""),""),"")</f>
        <v/>
      </c>
      <c r="X1428" s="156">
        <f t="shared" ca="1" si="172"/>
        <v>1</v>
      </c>
      <c r="Y1428" s="156">
        <f t="shared" ca="1" si="173"/>
        <v>1</v>
      </c>
    </row>
    <row r="1429" spans="2:25" hidden="1" x14ac:dyDescent="0.25">
      <c r="B1429" s="390" t="str">
        <f>IFERROR(IF(LEN(INDEX(PlansAndNotes!$B$6:$B$2005,ROW(A1429)-ROW($B$3)))=0,"",INDEX(PlansAndNotes!$B$6:$B$2005,ROW(A1429)-ROW($B$3))),"")</f>
        <v/>
      </c>
      <c r="C1429" s="361" t="str">
        <f t="shared" si="168"/>
        <v/>
      </c>
      <c r="D1429" s="361" t="str">
        <f>IFERROR(IF(LEN(C1429)&gt;0,IF(LEN(INDEX(TasksList!$C$6:$C$1005,MATCH(C1429,TasksList!$B$6:$B$1005,0),1))=0,"",INDEX(TasksList!$C$6:$C$1005,MATCH(C1429,TasksList!$B$6:$B$1005,0),1)),""),"")</f>
        <v/>
      </c>
      <c r="E1429" s="361" t="str">
        <f>IFERROR(IF(LEN(C1429)&gt;0,IF(LEN(INDEX(TasksList!$F$6:$F$1005,MATCH(C1429,TasksList!$B$6:$B$1005,0),1))=0,"not set!",INDEX(TasksList!$F$6:$F$1005,MATCH(C1429,TasksList!$B$6:$B$1005,0),1)),""),"")</f>
        <v/>
      </c>
      <c r="F1429" s="360" t="str">
        <f>IFERROR(IF(LEN(D1429)&gt;0,IF(LEN(INDEX(AdressBook!$D$6:$D$25,MATCH(D1429,AdressBook!$B$6:$B$25,0),1))=0,"",INDEX(AdressBook!$D$6:$D$25,MATCH(D1429,AdressBook!$B$6:$B$25,0),1)),""),"")</f>
        <v/>
      </c>
      <c r="G1429" s="361" t="str">
        <f>IFERROR(IF(LEN(INDEX(PlansAndNotes!$F$6:$F$2005,ROW(B1429)-ROW($C$3)))=0,"",INDEX(PlansAndNotes!$F$6:$F$2005,ROW(B1429)-ROW($C$3))),"")</f>
        <v/>
      </c>
      <c r="H1429" s="361" t="str">
        <f>IFERROR(IF(LEN(C1429)&gt;0,IF(LEN(INDEX(TasksList!$G$6:$G$1005,MATCH(C1429,TasksList!$B$6:$B$1005,0),1))=0,"",INDEX(TasksList!$G$6:$G$1005,MATCH(C1429,TasksList!$B$6:$B$1005,0),1)),""),"")</f>
        <v/>
      </c>
      <c r="I1429" s="381"/>
      <c r="J1429" s="400"/>
      <c r="K1429" s="400"/>
      <c r="L1429" s="179"/>
      <c r="M1429" s="381"/>
      <c r="N1429" s="362" t="str">
        <f>IFERROR(IF(LEN(INDEX(PlansAndNotes!$D$6:$D$4005,ROW(B1429)-ROW($C$3)))=0,"",INDEX(PlansAndNotes!$D$6:$D$4005,ROW(B1429)-ROW($C$3))),"")</f>
        <v/>
      </c>
      <c r="O1429" s="165" t="str">
        <f t="shared" si="169"/>
        <v/>
      </c>
      <c r="P1429" s="363" t="str">
        <f>IFERROR(IF(LEN(INDEX(PlansAndNotes!$E$6:$E$4005,ROW(B1429)-ROW($C$3)))=0,"",INDEX(PlansAndNotes!$E$6:$E$4005,ROW(B1429)-ROW($C$3))),"")</f>
        <v/>
      </c>
      <c r="Q1429" s="363" t="str">
        <f>IFERROR(IF(LEN(INDEX(PlansAndNotes!$G$6:$G$4005,ROW(B1429)-ROW($C$3)))=0,"",INDEX(PlansAndNotes!$G$6:$G$4005,ROW(B1429)-ROW($C$3))),"")</f>
        <v/>
      </c>
      <c r="R1429" s="361" t="str">
        <f>IFERROR(IF(LEN(D1429)&gt;0,IF(LEN(INDEX(AdressBook!$C$6:$C$25,MATCH(D1429,AdressBook!$B$6:$B$25,0),1))=0,"",INDEX(AdressBook!$C$6:$C$25,MATCH(D1429,AdressBook!$B$6:$B$25,0),1)),""),"")</f>
        <v/>
      </c>
      <c r="S1429" s="165">
        <f>IF(LEN(C1429)&gt;0,IFERROR(IF(MATCH(C1429,C1430:$C$4004,0)&gt;0,-1,ROW(S1429)-ROW($S$3)),ROW(S1429)-ROW($S$3)),-1)</f>
        <v>-1</v>
      </c>
      <c r="T1429" s="165">
        <f t="shared" si="170"/>
        <v>0</v>
      </c>
      <c r="U1429" s="165" t="str">
        <f t="shared" si="171"/>
        <v/>
      </c>
      <c r="V1429" s="165" t="str">
        <f>IFERROR(IF(OR(C1429="",S1429&lt;0),"",IF(SUBTOTAL(3,C1429:C1429)=0,-1,SUBTOTAL(3,$C$4:C1429))),"")</f>
        <v/>
      </c>
      <c r="W1429" s="156" t="str">
        <f t="array" ref="W1429">IF(LEN(C1429)&gt;0,IFERROR(IF(MATCH(C1429,$C$3:$C1428,0)&gt;0,N1429-INDEX($N$3:N1428,SUMPRODUCT(MAX(ROW($C$3:$C1428)*(C1429=$C$3:$C1428)))-2,1),""),""),"")</f>
        <v/>
      </c>
      <c r="X1429" s="156">
        <f t="shared" ca="1" si="172"/>
        <v>1</v>
      </c>
      <c r="Y1429" s="156">
        <f t="shared" ca="1" si="173"/>
        <v>1</v>
      </c>
    </row>
    <row r="1430" spans="2:25" hidden="1" x14ac:dyDescent="0.25">
      <c r="B1430" s="390" t="str">
        <f>IFERROR(IF(LEN(INDEX(PlansAndNotes!$B$6:$B$2005,ROW(A1430)-ROW($B$3)))=0,"",INDEX(PlansAndNotes!$B$6:$B$2005,ROW(A1430)-ROW($B$3))),"")</f>
        <v/>
      </c>
      <c r="C1430" s="361" t="str">
        <f t="shared" si="168"/>
        <v/>
      </c>
      <c r="D1430" s="361" t="str">
        <f>IFERROR(IF(LEN(C1430)&gt;0,IF(LEN(INDEX(TasksList!$C$6:$C$1005,MATCH(C1430,TasksList!$B$6:$B$1005,0),1))=0,"",INDEX(TasksList!$C$6:$C$1005,MATCH(C1430,TasksList!$B$6:$B$1005,0),1)),""),"")</f>
        <v/>
      </c>
      <c r="E1430" s="361" t="str">
        <f>IFERROR(IF(LEN(C1430)&gt;0,IF(LEN(INDEX(TasksList!$F$6:$F$1005,MATCH(C1430,TasksList!$B$6:$B$1005,0),1))=0,"not set!",INDEX(TasksList!$F$6:$F$1005,MATCH(C1430,TasksList!$B$6:$B$1005,0),1)),""),"")</f>
        <v/>
      </c>
      <c r="F1430" s="360" t="str">
        <f>IFERROR(IF(LEN(D1430)&gt;0,IF(LEN(INDEX(AdressBook!$D$6:$D$25,MATCH(D1430,AdressBook!$B$6:$B$25,0),1))=0,"",INDEX(AdressBook!$D$6:$D$25,MATCH(D1430,AdressBook!$B$6:$B$25,0),1)),""),"")</f>
        <v/>
      </c>
      <c r="G1430" s="361" t="str">
        <f>IFERROR(IF(LEN(INDEX(PlansAndNotes!$F$6:$F$2005,ROW(B1430)-ROW($C$3)))=0,"",INDEX(PlansAndNotes!$F$6:$F$2005,ROW(B1430)-ROW($C$3))),"")</f>
        <v/>
      </c>
      <c r="H1430" s="361" t="str">
        <f>IFERROR(IF(LEN(C1430)&gt;0,IF(LEN(INDEX(TasksList!$G$6:$G$1005,MATCH(C1430,TasksList!$B$6:$B$1005,0),1))=0,"",INDEX(TasksList!$G$6:$G$1005,MATCH(C1430,TasksList!$B$6:$B$1005,0),1)),""),"")</f>
        <v/>
      </c>
      <c r="I1430" s="381"/>
      <c r="J1430" s="400"/>
      <c r="K1430" s="400"/>
      <c r="L1430" s="179"/>
      <c r="M1430" s="381"/>
      <c r="N1430" s="362" t="str">
        <f>IFERROR(IF(LEN(INDEX(PlansAndNotes!$D$6:$D$4005,ROW(B1430)-ROW($C$3)))=0,"",INDEX(PlansAndNotes!$D$6:$D$4005,ROW(B1430)-ROW($C$3))),"")</f>
        <v/>
      </c>
      <c r="O1430" s="165" t="str">
        <f t="shared" si="169"/>
        <v/>
      </c>
      <c r="P1430" s="363" t="str">
        <f>IFERROR(IF(LEN(INDEX(PlansAndNotes!$E$6:$E$4005,ROW(B1430)-ROW($C$3)))=0,"",INDEX(PlansAndNotes!$E$6:$E$4005,ROW(B1430)-ROW($C$3))),"")</f>
        <v/>
      </c>
      <c r="Q1430" s="363" t="str">
        <f>IFERROR(IF(LEN(INDEX(PlansAndNotes!$G$6:$G$4005,ROW(B1430)-ROW($C$3)))=0,"",INDEX(PlansAndNotes!$G$6:$G$4005,ROW(B1430)-ROW($C$3))),"")</f>
        <v/>
      </c>
      <c r="R1430" s="361" t="str">
        <f>IFERROR(IF(LEN(D1430)&gt;0,IF(LEN(INDEX(AdressBook!$C$6:$C$25,MATCH(D1430,AdressBook!$B$6:$B$25,0),1))=0,"",INDEX(AdressBook!$C$6:$C$25,MATCH(D1430,AdressBook!$B$6:$B$25,0),1)),""),"")</f>
        <v/>
      </c>
      <c r="S1430" s="165">
        <f>IF(LEN(C1430)&gt;0,IFERROR(IF(MATCH(C1430,C1431:$C$4004,0)&gt;0,-1,ROW(S1430)-ROW($S$3)),ROW(S1430)-ROW($S$3)),-1)</f>
        <v>-1</v>
      </c>
      <c r="T1430" s="165">
        <f t="shared" si="170"/>
        <v>0</v>
      </c>
      <c r="U1430" s="165" t="str">
        <f t="shared" si="171"/>
        <v/>
      </c>
      <c r="V1430" s="165" t="str">
        <f>IFERROR(IF(OR(C1430="",S1430&lt;0),"",IF(SUBTOTAL(3,C1430:C1430)=0,-1,SUBTOTAL(3,$C$4:C1430))),"")</f>
        <v/>
      </c>
      <c r="W1430" s="156" t="str">
        <f t="array" ref="W1430">IF(LEN(C1430)&gt;0,IFERROR(IF(MATCH(C1430,$C$3:$C1429,0)&gt;0,N1430-INDEX($N$3:N1429,SUMPRODUCT(MAX(ROW($C$3:$C1429)*(C1430=$C$3:$C1429)))-2,1),""),""),"")</f>
        <v/>
      </c>
      <c r="X1430" s="156">
        <f t="shared" ca="1" si="172"/>
        <v>1</v>
      </c>
      <c r="Y1430" s="156">
        <f t="shared" ca="1" si="173"/>
        <v>1</v>
      </c>
    </row>
    <row r="1431" spans="2:25" hidden="1" x14ac:dyDescent="0.25">
      <c r="B1431" s="390" t="str">
        <f>IFERROR(IF(LEN(INDEX(PlansAndNotes!$B$6:$B$2005,ROW(A1431)-ROW($B$3)))=0,"",INDEX(PlansAndNotes!$B$6:$B$2005,ROW(A1431)-ROW($B$3))),"")</f>
        <v/>
      </c>
      <c r="C1431" s="361" t="str">
        <f t="shared" si="168"/>
        <v/>
      </c>
      <c r="D1431" s="361" t="str">
        <f>IFERROR(IF(LEN(C1431)&gt;0,IF(LEN(INDEX(TasksList!$C$6:$C$1005,MATCH(C1431,TasksList!$B$6:$B$1005,0),1))=0,"",INDEX(TasksList!$C$6:$C$1005,MATCH(C1431,TasksList!$B$6:$B$1005,0),1)),""),"")</f>
        <v/>
      </c>
      <c r="E1431" s="361" t="str">
        <f>IFERROR(IF(LEN(C1431)&gt;0,IF(LEN(INDEX(TasksList!$F$6:$F$1005,MATCH(C1431,TasksList!$B$6:$B$1005,0),1))=0,"not set!",INDEX(TasksList!$F$6:$F$1005,MATCH(C1431,TasksList!$B$6:$B$1005,0),1)),""),"")</f>
        <v/>
      </c>
      <c r="F1431" s="360" t="str">
        <f>IFERROR(IF(LEN(D1431)&gt;0,IF(LEN(INDEX(AdressBook!$D$6:$D$25,MATCH(D1431,AdressBook!$B$6:$B$25,0),1))=0,"",INDEX(AdressBook!$D$6:$D$25,MATCH(D1431,AdressBook!$B$6:$B$25,0),1)),""),"")</f>
        <v/>
      </c>
      <c r="G1431" s="361" t="str">
        <f>IFERROR(IF(LEN(INDEX(PlansAndNotes!$F$6:$F$2005,ROW(B1431)-ROW($C$3)))=0,"",INDEX(PlansAndNotes!$F$6:$F$2005,ROW(B1431)-ROW($C$3))),"")</f>
        <v/>
      </c>
      <c r="H1431" s="361" t="str">
        <f>IFERROR(IF(LEN(C1431)&gt;0,IF(LEN(INDEX(TasksList!$G$6:$G$1005,MATCH(C1431,TasksList!$B$6:$B$1005,0),1))=0,"",INDEX(TasksList!$G$6:$G$1005,MATCH(C1431,TasksList!$B$6:$B$1005,0),1)),""),"")</f>
        <v/>
      </c>
      <c r="I1431" s="381"/>
      <c r="J1431" s="400"/>
      <c r="K1431" s="400"/>
      <c r="L1431" s="179"/>
      <c r="M1431" s="381"/>
      <c r="N1431" s="362" t="str">
        <f>IFERROR(IF(LEN(INDEX(PlansAndNotes!$D$6:$D$4005,ROW(B1431)-ROW($C$3)))=0,"",INDEX(PlansAndNotes!$D$6:$D$4005,ROW(B1431)-ROW($C$3))),"")</f>
        <v/>
      </c>
      <c r="O1431" s="165" t="str">
        <f t="shared" si="169"/>
        <v/>
      </c>
      <c r="P1431" s="363" t="str">
        <f>IFERROR(IF(LEN(INDEX(PlansAndNotes!$E$6:$E$4005,ROW(B1431)-ROW($C$3)))=0,"",INDEX(PlansAndNotes!$E$6:$E$4005,ROW(B1431)-ROW($C$3))),"")</f>
        <v/>
      </c>
      <c r="Q1431" s="363" t="str">
        <f>IFERROR(IF(LEN(INDEX(PlansAndNotes!$G$6:$G$4005,ROW(B1431)-ROW($C$3)))=0,"",INDEX(PlansAndNotes!$G$6:$G$4005,ROW(B1431)-ROW($C$3))),"")</f>
        <v/>
      </c>
      <c r="R1431" s="361" t="str">
        <f>IFERROR(IF(LEN(D1431)&gt;0,IF(LEN(INDEX(AdressBook!$C$6:$C$25,MATCH(D1431,AdressBook!$B$6:$B$25,0),1))=0,"",INDEX(AdressBook!$C$6:$C$25,MATCH(D1431,AdressBook!$B$6:$B$25,0),1)),""),"")</f>
        <v/>
      </c>
      <c r="S1431" s="165">
        <f>IF(LEN(C1431)&gt;0,IFERROR(IF(MATCH(C1431,C1432:$C$4004,0)&gt;0,-1,ROW(S1431)-ROW($S$3)),ROW(S1431)-ROW($S$3)),-1)</f>
        <v>-1</v>
      </c>
      <c r="T1431" s="165">
        <f t="shared" si="170"/>
        <v>0</v>
      </c>
      <c r="U1431" s="165" t="str">
        <f t="shared" si="171"/>
        <v/>
      </c>
      <c r="V1431" s="165" t="str">
        <f>IFERROR(IF(OR(C1431="",S1431&lt;0),"",IF(SUBTOTAL(3,C1431:C1431)=0,-1,SUBTOTAL(3,$C$4:C1431))),"")</f>
        <v/>
      </c>
      <c r="W1431" s="156" t="str">
        <f t="array" ref="W1431">IF(LEN(C1431)&gt;0,IFERROR(IF(MATCH(C1431,$C$3:$C1430,0)&gt;0,N1431-INDEX($N$3:N1430,SUMPRODUCT(MAX(ROW($C$3:$C1430)*(C1431=$C$3:$C1430)))-2,1),""),""),"")</f>
        <v/>
      </c>
      <c r="X1431" s="156">
        <f t="shared" ca="1" si="172"/>
        <v>1</v>
      </c>
      <c r="Y1431" s="156">
        <f t="shared" ca="1" si="173"/>
        <v>1</v>
      </c>
    </row>
    <row r="1432" spans="2:25" hidden="1" x14ac:dyDescent="0.25">
      <c r="B1432" s="390" t="str">
        <f>IFERROR(IF(LEN(INDEX(PlansAndNotes!$B$6:$B$2005,ROW(A1432)-ROW($B$3)))=0,"",INDEX(PlansAndNotes!$B$6:$B$2005,ROW(A1432)-ROW($B$3))),"")</f>
        <v/>
      </c>
      <c r="C1432" s="361" t="str">
        <f t="shared" si="168"/>
        <v/>
      </c>
      <c r="D1432" s="361" t="str">
        <f>IFERROR(IF(LEN(C1432)&gt;0,IF(LEN(INDEX(TasksList!$C$6:$C$1005,MATCH(C1432,TasksList!$B$6:$B$1005,0),1))=0,"",INDEX(TasksList!$C$6:$C$1005,MATCH(C1432,TasksList!$B$6:$B$1005,0),1)),""),"")</f>
        <v/>
      </c>
      <c r="E1432" s="361" t="str">
        <f>IFERROR(IF(LEN(C1432)&gt;0,IF(LEN(INDEX(TasksList!$F$6:$F$1005,MATCH(C1432,TasksList!$B$6:$B$1005,0),1))=0,"not set!",INDEX(TasksList!$F$6:$F$1005,MATCH(C1432,TasksList!$B$6:$B$1005,0),1)),""),"")</f>
        <v/>
      </c>
      <c r="F1432" s="360" t="str">
        <f>IFERROR(IF(LEN(D1432)&gt;0,IF(LEN(INDEX(AdressBook!$D$6:$D$25,MATCH(D1432,AdressBook!$B$6:$B$25,0),1))=0,"",INDEX(AdressBook!$D$6:$D$25,MATCH(D1432,AdressBook!$B$6:$B$25,0),1)),""),"")</f>
        <v/>
      </c>
      <c r="G1432" s="361" t="str">
        <f>IFERROR(IF(LEN(INDEX(PlansAndNotes!$F$6:$F$2005,ROW(B1432)-ROW($C$3)))=0,"",INDEX(PlansAndNotes!$F$6:$F$2005,ROW(B1432)-ROW($C$3))),"")</f>
        <v/>
      </c>
      <c r="H1432" s="361" t="str">
        <f>IFERROR(IF(LEN(C1432)&gt;0,IF(LEN(INDEX(TasksList!$G$6:$G$1005,MATCH(C1432,TasksList!$B$6:$B$1005,0),1))=0,"",INDEX(TasksList!$G$6:$G$1005,MATCH(C1432,TasksList!$B$6:$B$1005,0),1)),""),"")</f>
        <v/>
      </c>
      <c r="I1432" s="381"/>
      <c r="J1432" s="400"/>
      <c r="K1432" s="400"/>
      <c r="L1432" s="179"/>
      <c r="M1432" s="381"/>
      <c r="N1432" s="362" t="str">
        <f>IFERROR(IF(LEN(INDEX(PlansAndNotes!$D$6:$D$4005,ROW(B1432)-ROW($C$3)))=0,"",INDEX(PlansAndNotes!$D$6:$D$4005,ROW(B1432)-ROW($C$3))),"")</f>
        <v/>
      </c>
      <c r="O1432" s="165" t="str">
        <f t="shared" si="169"/>
        <v/>
      </c>
      <c r="P1432" s="363" t="str">
        <f>IFERROR(IF(LEN(INDEX(PlansAndNotes!$E$6:$E$4005,ROW(B1432)-ROW($C$3)))=0,"",INDEX(PlansAndNotes!$E$6:$E$4005,ROW(B1432)-ROW($C$3))),"")</f>
        <v/>
      </c>
      <c r="Q1432" s="363" t="str">
        <f>IFERROR(IF(LEN(INDEX(PlansAndNotes!$G$6:$G$4005,ROW(B1432)-ROW($C$3)))=0,"",INDEX(PlansAndNotes!$G$6:$G$4005,ROW(B1432)-ROW($C$3))),"")</f>
        <v/>
      </c>
      <c r="R1432" s="361" t="str">
        <f>IFERROR(IF(LEN(D1432)&gt;0,IF(LEN(INDEX(AdressBook!$C$6:$C$25,MATCH(D1432,AdressBook!$B$6:$B$25,0),1))=0,"",INDEX(AdressBook!$C$6:$C$25,MATCH(D1432,AdressBook!$B$6:$B$25,0),1)),""),"")</f>
        <v/>
      </c>
      <c r="S1432" s="165">
        <f>IF(LEN(C1432)&gt;0,IFERROR(IF(MATCH(C1432,C1433:$C$4004,0)&gt;0,-1,ROW(S1432)-ROW($S$3)),ROW(S1432)-ROW($S$3)),-1)</f>
        <v>-1</v>
      </c>
      <c r="T1432" s="165">
        <f t="shared" si="170"/>
        <v>0</v>
      </c>
      <c r="U1432" s="165" t="str">
        <f t="shared" si="171"/>
        <v/>
      </c>
      <c r="V1432" s="165" t="str">
        <f>IFERROR(IF(OR(C1432="",S1432&lt;0),"",IF(SUBTOTAL(3,C1432:C1432)=0,-1,SUBTOTAL(3,$C$4:C1432))),"")</f>
        <v/>
      </c>
      <c r="W1432" s="156" t="str">
        <f t="array" ref="W1432">IF(LEN(C1432)&gt;0,IFERROR(IF(MATCH(C1432,$C$3:$C1431,0)&gt;0,N1432-INDEX($N$3:N1431,SUMPRODUCT(MAX(ROW($C$3:$C1431)*(C1432=$C$3:$C1431)))-2,1),""),""),"")</f>
        <v/>
      </c>
      <c r="X1432" s="156">
        <f t="shared" ca="1" si="172"/>
        <v>1</v>
      </c>
      <c r="Y1432" s="156">
        <f t="shared" ca="1" si="173"/>
        <v>1</v>
      </c>
    </row>
    <row r="1433" spans="2:25" hidden="1" x14ac:dyDescent="0.25">
      <c r="B1433" s="390" t="str">
        <f>IFERROR(IF(LEN(INDEX(PlansAndNotes!$B$6:$B$2005,ROW(A1433)-ROW($B$3)))=0,"",INDEX(PlansAndNotes!$B$6:$B$2005,ROW(A1433)-ROW($B$3))),"")</f>
        <v/>
      </c>
      <c r="C1433" s="361" t="str">
        <f t="shared" si="168"/>
        <v/>
      </c>
      <c r="D1433" s="361" t="str">
        <f>IFERROR(IF(LEN(C1433)&gt;0,IF(LEN(INDEX(TasksList!$C$6:$C$1005,MATCH(C1433,TasksList!$B$6:$B$1005,0),1))=0,"",INDEX(TasksList!$C$6:$C$1005,MATCH(C1433,TasksList!$B$6:$B$1005,0),1)),""),"")</f>
        <v/>
      </c>
      <c r="E1433" s="361" t="str">
        <f>IFERROR(IF(LEN(C1433)&gt;0,IF(LEN(INDEX(TasksList!$F$6:$F$1005,MATCH(C1433,TasksList!$B$6:$B$1005,0),1))=0,"not set!",INDEX(TasksList!$F$6:$F$1005,MATCH(C1433,TasksList!$B$6:$B$1005,0),1)),""),"")</f>
        <v/>
      </c>
      <c r="F1433" s="360" t="str">
        <f>IFERROR(IF(LEN(D1433)&gt;0,IF(LEN(INDEX(AdressBook!$D$6:$D$25,MATCH(D1433,AdressBook!$B$6:$B$25,0),1))=0,"",INDEX(AdressBook!$D$6:$D$25,MATCH(D1433,AdressBook!$B$6:$B$25,0),1)),""),"")</f>
        <v/>
      </c>
      <c r="G1433" s="361" t="str">
        <f>IFERROR(IF(LEN(INDEX(PlansAndNotes!$F$6:$F$2005,ROW(B1433)-ROW($C$3)))=0,"",INDEX(PlansAndNotes!$F$6:$F$2005,ROW(B1433)-ROW($C$3))),"")</f>
        <v/>
      </c>
      <c r="H1433" s="361" t="str">
        <f>IFERROR(IF(LEN(C1433)&gt;0,IF(LEN(INDEX(TasksList!$G$6:$G$1005,MATCH(C1433,TasksList!$B$6:$B$1005,0),1))=0,"",INDEX(TasksList!$G$6:$G$1005,MATCH(C1433,TasksList!$B$6:$B$1005,0),1)),""),"")</f>
        <v/>
      </c>
      <c r="I1433" s="381"/>
      <c r="J1433" s="400"/>
      <c r="K1433" s="400"/>
      <c r="L1433" s="179"/>
      <c r="M1433" s="381"/>
      <c r="N1433" s="362" t="str">
        <f>IFERROR(IF(LEN(INDEX(PlansAndNotes!$D$6:$D$4005,ROW(B1433)-ROW($C$3)))=0,"",INDEX(PlansAndNotes!$D$6:$D$4005,ROW(B1433)-ROW($C$3))),"")</f>
        <v/>
      </c>
      <c r="O1433" s="165" t="str">
        <f t="shared" si="169"/>
        <v/>
      </c>
      <c r="P1433" s="363" t="str">
        <f>IFERROR(IF(LEN(INDEX(PlansAndNotes!$E$6:$E$4005,ROW(B1433)-ROW($C$3)))=0,"",INDEX(PlansAndNotes!$E$6:$E$4005,ROW(B1433)-ROW($C$3))),"")</f>
        <v/>
      </c>
      <c r="Q1433" s="363" t="str">
        <f>IFERROR(IF(LEN(INDEX(PlansAndNotes!$G$6:$G$4005,ROW(B1433)-ROW($C$3)))=0,"",INDEX(PlansAndNotes!$G$6:$G$4005,ROW(B1433)-ROW($C$3))),"")</f>
        <v/>
      </c>
      <c r="R1433" s="361" t="str">
        <f>IFERROR(IF(LEN(D1433)&gt;0,IF(LEN(INDEX(AdressBook!$C$6:$C$25,MATCH(D1433,AdressBook!$B$6:$B$25,0),1))=0,"",INDEX(AdressBook!$C$6:$C$25,MATCH(D1433,AdressBook!$B$6:$B$25,0),1)),""),"")</f>
        <v/>
      </c>
      <c r="S1433" s="165">
        <f>IF(LEN(C1433)&gt;0,IFERROR(IF(MATCH(C1433,C1434:$C$4004,0)&gt;0,-1,ROW(S1433)-ROW($S$3)),ROW(S1433)-ROW($S$3)),-1)</f>
        <v>-1</v>
      </c>
      <c r="T1433" s="165">
        <f t="shared" si="170"/>
        <v>0</v>
      </c>
      <c r="U1433" s="165" t="str">
        <f t="shared" si="171"/>
        <v/>
      </c>
      <c r="V1433" s="165" t="str">
        <f>IFERROR(IF(OR(C1433="",S1433&lt;0),"",IF(SUBTOTAL(3,C1433:C1433)=0,-1,SUBTOTAL(3,$C$4:C1433))),"")</f>
        <v/>
      </c>
      <c r="W1433" s="156" t="str">
        <f t="array" ref="W1433">IF(LEN(C1433)&gt;0,IFERROR(IF(MATCH(C1433,$C$3:$C1432,0)&gt;0,N1433-INDEX($N$3:N1432,SUMPRODUCT(MAX(ROW($C$3:$C1432)*(C1433=$C$3:$C1432)))-2,1),""),""),"")</f>
        <v/>
      </c>
      <c r="X1433" s="156">
        <f t="shared" ca="1" si="172"/>
        <v>1</v>
      </c>
      <c r="Y1433" s="156">
        <f t="shared" ca="1" si="173"/>
        <v>1</v>
      </c>
    </row>
    <row r="1434" spans="2:25" hidden="1" x14ac:dyDescent="0.25">
      <c r="B1434" s="390" t="str">
        <f>IFERROR(IF(LEN(INDEX(PlansAndNotes!$B$6:$B$2005,ROW(A1434)-ROW($B$3)))=0,"",INDEX(PlansAndNotes!$B$6:$B$2005,ROW(A1434)-ROW($B$3))),"")</f>
        <v/>
      </c>
      <c r="C1434" s="361" t="str">
        <f t="shared" si="168"/>
        <v/>
      </c>
      <c r="D1434" s="361" t="str">
        <f>IFERROR(IF(LEN(C1434)&gt;0,IF(LEN(INDEX(TasksList!$C$6:$C$1005,MATCH(C1434,TasksList!$B$6:$B$1005,0),1))=0,"",INDEX(TasksList!$C$6:$C$1005,MATCH(C1434,TasksList!$B$6:$B$1005,0),1)),""),"")</f>
        <v/>
      </c>
      <c r="E1434" s="361" t="str">
        <f>IFERROR(IF(LEN(C1434)&gt;0,IF(LEN(INDEX(TasksList!$F$6:$F$1005,MATCH(C1434,TasksList!$B$6:$B$1005,0),1))=0,"not set!",INDEX(TasksList!$F$6:$F$1005,MATCH(C1434,TasksList!$B$6:$B$1005,0),1)),""),"")</f>
        <v/>
      </c>
      <c r="F1434" s="360" t="str">
        <f>IFERROR(IF(LEN(D1434)&gt;0,IF(LEN(INDEX(AdressBook!$D$6:$D$25,MATCH(D1434,AdressBook!$B$6:$B$25,0),1))=0,"",INDEX(AdressBook!$D$6:$D$25,MATCH(D1434,AdressBook!$B$6:$B$25,0),1)),""),"")</f>
        <v/>
      </c>
      <c r="G1434" s="361" t="str">
        <f>IFERROR(IF(LEN(INDEX(PlansAndNotes!$F$6:$F$2005,ROW(B1434)-ROW($C$3)))=0,"",INDEX(PlansAndNotes!$F$6:$F$2005,ROW(B1434)-ROW($C$3))),"")</f>
        <v/>
      </c>
      <c r="H1434" s="361" t="str">
        <f>IFERROR(IF(LEN(C1434)&gt;0,IF(LEN(INDEX(TasksList!$G$6:$G$1005,MATCH(C1434,TasksList!$B$6:$B$1005,0),1))=0,"",INDEX(TasksList!$G$6:$G$1005,MATCH(C1434,TasksList!$B$6:$B$1005,0),1)),""),"")</f>
        <v/>
      </c>
      <c r="I1434" s="381"/>
      <c r="J1434" s="400"/>
      <c r="K1434" s="400"/>
      <c r="L1434" s="179"/>
      <c r="M1434" s="381"/>
      <c r="N1434" s="362" t="str">
        <f>IFERROR(IF(LEN(INDEX(PlansAndNotes!$D$6:$D$4005,ROW(B1434)-ROW($C$3)))=0,"",INDEX(PlansAndNotes!$D$6:$D$4005,ROW(B1434)-ROW($C$3))),"")</f>
        <v/>
      </c>
      <c r="O1434" s="165" t="str">
        <f t="shared" si="169"/>
        <v/>
      </c>
      <c r="P1434" s="363" t="str">
        <f>IFERROR(IF(LEN(INDEX(PlansAndNotes!$E$6:$E$4005,ROW(B1434)-ROW($C$3)))=0,"",INDEX(PlansAndNotes!$E$6:$E$4005,ROW(B1434)-ROW($C$3))),"")</f>
        <v/>
      </c>
      <c r="Q1434" s="363" t="str">
        <f>IFERROR(IF(LEN(INDEX(PlansAndNotes!$G$6:$G$4005,ROW(B1434)-ROW($C$3)))=0,"",INDEX(PlansAndNotes!$G$6:$G$4005,ROW(B1434)-ROW($C$3))),"")</f>
        <v/>
      </c>
      <c r="R1434" s="361" t="str">
        <f>IFERROR(IF(LEN(D1434)&gt;0,IF(LEN(INDEX(AdressBook!$C$6:$C$25,MATCH(D1434,AdressBook!$B$6:$B$25,0),1))=0,"",INDEX(AdressBook!$C$6:$C$25,MATCH(D1434,AdressBook!$B$6:$B$25,0),1)),""),"")</f>
        <v/>
      </c>
      <c r="S1434" s="165">
        <f>IF(LEN(C1434)&gt;0,IFERROR(IF(MATCH(C1434,C1435:$C$4004,0)&gt;0,-1,ROW(S1434)-ROW($S$3)),ROW(S1434)-ROW($S$3)),-1)</f>
        <v>-1</v>
      </c>
      <c r="T1434" s="165">
        <f t="shared" si="170"/>
        <v>0</v>
      </c>
      <c r="U1434" s="165" t="str">
        <f t="shared" si="171"/>
        <v/>
      </c>
      <c r="V1434" s="165" t="str">
        <f>IFERROR(IF(OR(C1434="",S1434&lt;0),"",IF(SUBTOTAL(3,C1434:C1434)=0,-1,SUBTOTAL(3,$C$4:C1434))),"")</f>
        <v/>
      </c>
      <c r="W1434" s="156" t="str">
        <f t="array" ref="W1434">IF(LEN(C1434)&gt;0,IFERROR(IF(MATCH(C1434,$C$3:$C1433,0)&gt;0,N1434-INDEX($N$3:N1433,SUMPRODUCT(MAX(ROW($C$3:$C1433)*(C1434=$C$3:$C1433)))-2,1),""),""),"")</f>
        <v/>
      </c>
      <c r="X1434" s="156">
        <f t="shared" ca="1" si="172"/>
        <v>1</v>
      </c>
      <c r="Y1434" s="156">
        <f t="shared" ca="1" si="173"/>
        <v>1</v>
      </c>
    </row>
    <row r="1435" spans="2:25" hidden="1" x14ac:dyDescent="0.25">
      <c r="B1435" s="390" t="str">
        <f>IFERROR(IF(LEN(INDEX(PlansAndNotes!$B$6:$B$2005,ROW(A1435)-ROW($B$3)))=0,"",INDEX(PlansAndNotes!$B$6:$B$2005,ROW(A1435)-ROW($B$3))),"")</f>
        <v/>
      </c>
      <c r="C1435" s="361" t="str">
        <f t="shared" si="168"/>
        <v/>
      </c>
      <c r="D1435" s="361" t="str">
        <f>IFERROR(IF(LEN(C1435)&gt;0,IF(LEN(INDEX(TasksList!$C$6:$C$1005,MATCH(C1435,TasksList!$B$6:$B$1005,0),1))=0,"",INDEX(TasksList!$C$6:$C$1005,MATCH(C1435,TasksList!$B$6:$B$1005,0),1)),""),"")</f>
        <v/>
      </c>
      <c r="E1435" s="361" t="str">
        <f>IFERROR(IF(LEN(C1435)&gt;0,IF(LEN(INDEX(TasksList!$F$6:$F$1005,MATCH(C1435,TasksList!$B$6:$B$1005,0),1))=0,"not set!",INDEX(TasksList!$F$6:$F$1005,MATCH(C1435,TasksList!$B$6:$B$1005,0),1)),""),"")</f>
        <v/>
      </c>
      <c r="F1435" s="360" t="str">
        <f>IFERROR(IF(LEN(D1435)&gt;0,IF(LEN(INDEX(AdressBook!$D$6:$D$25,MATCH(D1435,AdressBook!$B$6:$B$25,0),1))=0,"",INDEX(AdressBook!$D$6:$D$25,MATCH(D1435,AdressBook!$B$6:$B$25,0),1)),""),"")</f>
        <v/>
      </c>
      <c r="G1435" s="361" t="str">
        <f>IFERROR(IF(LEN(INDEX(PlansAndNotes!$F$6:$F$2005,ROW(B1435)-ROW($C$3)))=0,"",INDEX(PlansAndNotes!$F$6:$F$2005,ROW(B1435)-ROW($C$3))),"")</f>
        <v/>
      </c>
      <c r="H1435" s="361" t="str">
        <f>IFERROR(IF(LEN(C1435)&gt;0,IF(LEN(INDEX(TasksList!$G$6:$G$1005,MATCH(C1435,TasksList!$B$6:$B$1005,0),1))=0,"",INDEX(TasksList!$G$6:$G$1005,MATCH(C1435,TasksList!$B$6:$B$1005,0),1)),""),"")</f>
        <v/>
      </c>
      <c r="I1435" s="381"/>
      <c r="J1435" s="400"/>
      <c r="K1435" s="400"/>
      <c r="L1435" s="179"/>
      <c r="M1435" s="381"/>
      <c r="N1435" s="362" t="str">
        <f>IFERROR(IF(LEN(INDEX(PlansAndNotes!$D$6:$D$4005,ROW(B1435)-ROW($C$3)))=0,"",INDEX(PlansAndNotes!$D$6:$D$4005,ROW(B1435)-ROW($C$3))),"")</f>
        <v/>
      </c>
      <c r="O1435" s="165" t="str">
        <f t="shared" si="169"/>
        <v/>
      </c>
      <c r="P1435" s="363" t="str">
        <f>IFERROR(IF(LEN(INDEX(PlansAndNotes!$E$6:$E$4005,ROW(B1435)-ROW($C$3)))=0,"",INDEX(PlansAndNotes!$E$6:$E$4005,ROW(B1435)-ROW($C$3))),"")</f>
        <v/>
      </c>
      <c r="Q1435" s="363" t="str">
        <f>IFERROR(IF(LEN(INDEX(PlansAndNotes!$G$6:$G$4005,ROW(B1435)-ROW($C$3)))=0,"",INDEX(PlansAndNotes!$G$6:$G$4005,ROW(B1435)-ROW($C$3))),"")</f>
        <v/>
      </c>
      <c r="R1435" s="361" t="str">
        <f>IFERROR(IF(LEN(D1435)&gt;0,IF(LEN(INDEX(AdressBook!$C$6:$C$25,MATCH(D1435,AdressBook!$B$6:$B$25,0),1))=0,"",INDEX(AdressBook!$C$6:$C$25,MATCH(D1435,AdressBook!$B$6:$B$25,0),1)),""),"")</f>
        <v/>
      </c>
      <c r="S1435" s="165">
        <f>IF(LEN(C1435)&gt;0,IFERROR(IF(MATCH(C1435,C1436:$C$4004,0)&gt;0,-1,ROW(S1435)-ROW($S$3)),ROW(S1435)-ROW($S$3)),-1)</f>
        <v>-1</v>
      </c>
      <c r="T1435" s="165">
        <f t="shared" si="170"/>
        <v>0</v>
      </c>
      <c r="U1435" s="165" t="str">
        <f t="shared" si="171"/>
        <v/>
      </c>
      <c r="V1435" s="165" t="str">
        <f>IFERROR(IF(OR(C1435="",S1435&lt;0),"",IF(SUBTOTAL(3,C1435:C1435)=0,-1,SUBTOTAL(3,$C$4:C1435))),"")</f>
        <v/>
      </c>
      <c r="W1435" s="156" t="str">
        <f t="array" ref="W1435">IF(LEN(C1435)&gt;0,IFERROR(IF(MATCH(C1435,$C$3:$C1434,0)&gt;0,N1435-INDEX($N$3:N1434,SUMPRODUCT(MAX(ROW($C$3:$C1434)*(C1435=$C$3:$C1434)))-2,1),""),""),"")</f>
        <v/>
      </c>
      <c r="X1435" s="156">
        <f t="shared" ca="1" si="172"/>
        <v>1</v>
      </c>
      <c r="Y1435" s="156">
        <f t="shared" ca="1" si="173"/>
        <v>1</v>
      </c>
    </row>
    <row r="1436" spans="2:25" hidden="1" x14ac:dyDescent="0.25">
      <c r="B1436" s="390" t="str">
        <f>IFERROR(IF(LEN(INDEX(PlansAndNotes!$B$6:$B$2005,ROW(A1436)-ROW($B$3)))=0,"",INDEX(PlansAndNotes!$B$6:$B$2005,ROW(A1436)-ROW($B$3))),"")</f>
        <v/>
      </c>
      <c r="C1436" s="361" t="str">
        <f t="shared" si="168"/>
        <v/>
      </c>
      <c r="D1436" s="361" t="str">
        <f>IFERROR(IF(LEN(C1436)&gt;0,IF(LEN(INDEX(TasksList!$C$6:$C$1005,MATCH(C1436,TasksList!$B$6:$B$1005,0),1))=0,"",INDEX(TasksList!$C$6:$C$1005,MATCH(C1436,TasksList!$B$6:$B$1005,0),1)),""),"")</f>
        <v/>
      </c>
      <c r="E1436" s="361" t="str">
        <f>IFERROR(IF(LEN(C1436)&gt;0,IF(LEN(INDEX(TasksList!$F$6:$F$1005,MATCH(C1436,TasksList!$B$6:$B$1005,0),1))=0,"not set!",INDEX(TasksList!$F$6:$F$1005,MATCH(C1436,TasksList!$B$6:$B$1005,0),1)),""),"")</f>
        <v/>
      </c>
      <c r="F1436" s="360" t="str">
        <f>IFERROR(IF(LEN(D1436)&gt;0,IF(LEN(INDEX(AdressBook!$D$6:$D$25,MATCH(D1436,AdressBook!$B$6:$B$25,0),1))=0,"",INDEX(AdressBook!$D$6:$D$25,MATCH(D1436,AdressBook!$B$6:$B$25,0),1)),""),"")</f>
        <v/>
      </c>
      <c r="G1436" s="361" t="str">
        <f>IFERROR(IF(LEN(INDEX(PlansAndNotes!$F$6:$F$2005,ROW(B1436)-ROW($C$3)))=0,"",INDEX(PlansAndNotes!$F$6:$F$2005,ROW(B1436)-ROW($C$3))),"")</f>
        <v/>
      </c>
      <c r="H1436" s="361" t="str">
        <f>IFERROR(IF(LEN(C1436)&gt;0,IF(LEN(INDEX(TasksList!$G$6:$G$1005,MATCH(C1436,TasksList!$B$6:$B$1005,0),1))=0,"",INDEX(TasksList!$G$6:$G$1005,MATCH(C1436,TasksList!$B$6:$B$1005,0),1)),""),"")</f>
        <v/>
      </c>
      <c r="I1436" s="381"/>
      <c r="J1436" s="400"/>
      <c r="K1436" s="400"/>
      <c r="L1436" s="179"/>
      <c r="M1436" s="381"/>
      <c r="N1436" s="362" t="str">
        <f>IFERROR(IF(LEN(INDEX(PlansAndNotes!$D$6:$D$4005,ROW(B1436)-ROW($C$3)))=0,"",INDEX(PlansAndNotes!$D$6:$D$4005,ROW(B1436)-ROW($C$3))),"")</f>
        <v/>
      </c>
      <c r="O1436" s="165" t="str">
        <f t="shared" si="169"/>
        <v/>
      </c>
      <c r="P1436" s="363" t="str">
        <f>IFERROR(IF(LEN(INDEX(PlansAndNotes!$E$6:$E$4005,ROW(B1436)-ROW($C$3)))=0,"",INDEX(PlansAndNotes!$E$6:$E$4005,ROW(B1436)-ROW($C$3))),"")</f>
        <v/>
      </c>
      <c r="Q1436" s="363" t="str">
        <f>IFERROR(IF(LEN(INDEX(PlansAndNotes!$G$6:$G$4005,ROW(B1436)-ROW($C$3)))=0,"",INDEX(PlansAndNotes!$G$6:$G$4005,ROW(B1436)-ROW($C$3))),"")</f>
        <v/>
      </c>
      <c r="R1436" s="361" t="str">
        <f>IFERROR(IF(LEN(D1436)&gt;0,IF(LEN(INDEX(AdressBook!$C$6:$C$25,MATCH(D1436,AdressBook!$B$6:$B$25,0),1))=0,"",INDEX(AdressBook!$C$6:$C$25,MATCH(D1436,AdressBook!$B$6:$B$25,0),1)),""),"")</f>
        <v/>
      </c>
      <c r="S1436" s="165">
        <f>IF(LEN(C1436)&gt;0,IFERROR(IF(MATCH(C1436,C1437:$C$4004,0)&gt;0,-1,ROW(S1436)-ROW($S$3)),ROW(S1436)-ROW($S$3)),-1)</f>
        <v>-1</v>
      </c>
      <c r="T1436" s="165">
        <f t="shared" si="170"/>
        <v>0</v>
      </c>
      <c r="U1436" s="165" t="str">
        <f t="shared" si="171"/>
        <v/>
      </c>
      <c r="V1436" s="165" t="str">
        <f>IFERROR(IF(OR(C1436="",S1436&lt;0),"",IF(SUBTOTAL(3,C1436:C1436)=0,-1,SUBTOTAL(3,$C$4:C1436))),"")</f>
        <v/>
      </c>
      <c r="W1436" s="156" t="str">
        <f t="array" ref="W1436">IF(LEN(C1436)&gt;0,IFERROR(IF(MATCH(C1436,$C$3:$C1435,0)&gt;0,N1436-INDEX($N$3:N1435,SUMPRODUCT(MAX(ROW($C$3:$C1435)*(C1436=$C$3:$C1435)))-2,1),""),""),"")</f>
        <v/>
      </c>
      <c r="X1436" s="156">
        <f t="shared" ca="1" si="172"/>
        <v>1</v>
      </c>
      <c r="Y1436" s="156">
        <f t="shared" ca="1" si="173"/>
        <v>1</v>
      </c>
    </row>
    <row r="1437" spans="2:25" hidden="1" x14ac:dyDescent="0.25">
      <c r="B1437" s="390" t="str">
        <f>IFERROR(IF(LEN(INDEX(PlansAndNotes!$B$6:$B$2005,ROW(A1437)-ROW($B$3)))=0,"",INDEX(PlansAndNotes!$B$6:$B$2005,ROW(A1437)-ROW($B$3))),"")</f>
        <v/>
      </c>
      <c r="C1437" s="361" t="str">
        <f t="shared" si="168"/>
        <v/>
      </c>
      <c r="D1437" s="361" t="str">
        <f>IFERROR(IF(LEN(C1437)&gt;0,IF(LEN(INDEX(TasksList!$C$6:$C$1005,MATCH(C1437,TasksList!$B$6:$B$1005,0),1))=0,"",INDEX(TasksList!$C$6:$C$1005,MATCH(C1437,TasksList!$B$6:$B$1005,0),1)),""),"")</f>
        <v/>
      </c>
      <c r="E1437" s="361" t="str">
        <f>IFERROR(IF(LEN(C1437)&gt;0,IF(LEN(INDEX(TasksList!$F$6:$F$1005,MATCH(C1437,TasksList!$B$6:$B$1005,0),1))=0,"not set!",INDEX(TasksList!$F$6:$F$1005,MATCH(C1437,TasksList!$B$6:$B$1005,0),1)),""),"")</f>
        <v/>
      </c>
      <c r="F1437" s="360" t="str">
        <f>IFERROR(IF(LEN(D1437)&gt;0,IF(LEN(INDEX(AdressBook!$D$6:$D$25,MATCH(D1437,AdressBook!$B$6:$B$25,0),1))=0,"",INDEX(AdressBook!$D$6:$D$25,MATCH(D1437,AdressBook!$B$6:$B$25,0),1)),""),"")</f>
        <v/>
      </c>
      <c r="G1437" s="361" t="str">
        <f>IFERROR(IF(LEN(INDEX(PlansAndNotes!$F$6:$F$2005,ROW(B1437)-ROW($C$3)))=0,"",INDEX(PlansAndNotes!$F$6:$F$2005,ROW(B1437)-ROW($C$3))),"")</f>
        <v/>
      </c>
      <c r="H1437" s="361" t="str">
        <f>IFERROR(IF(LEN(C1437)&gt;0,IF(LEN(INDEX(TasksList!$G$6:$G$1005,MATCH(C1437,TasksList!$B$6:$B$1005,0),1))=0,"",INDEX(TasksList!$G$6:$G$1005,MATCH(C1437,TasksList!$B$6:$B$1005,0),1)),""),"")</f>
        <v/>
      </c>
      <c r="I1437" s="381"/>
      <c r="J1437" s="400"/>
      <c r="K1437" s="400"/>
      <c r="L1437" s="179"/>
      <c r="M1437" s="381"/>
      <c r="N1437" s="362" t="str">
        <f>IFERROR(IF(LEN(INDEX(PlansAndNotes!$D$6:$D$4005,ROW(B1437)-ROW($C$3)))=0,"",INDEX(PlansAndNotes!$D$6:$D$4005,ROW(B1437)-ROW($C$3))),"")</f>
        <v/>
      </c>
      <c r="O1437" s="165" t="str">
        <f t="shared" si="169"/>
        <v/>
      </c>
      <c r="P1437" s="363" t="str">
        <f>IFERROR(IF(LEN(INDEX(PlansAndNotes!$E$6:$E$4005,ROW(B1437)-ROW($C$3)))=0,"",INDEX(PlansAndNotes!$E$6:$E$4005,ROW(B1437)-ROW($C$3))),"")</f>
        <v/>
      </c>
      <c r="Q1437" s="363" t="str">
        <f>IFERROR(IF(LEN(INDEX(PlansAndNotes!$G$6:$G$4005,ROW(B1437)-ROW($C$3)))=0,"",INDEX(PlansAndNotes!$G$6:$G$4005,ROW(B1437)-ROW($C$3))),"")</f>
        <v/>
      </c>
      <c r="R1437" s="361" t="str">
        <f>IFERROR(IF(LEN(D1437)&gt;0,IF(LEN(INDEX(AdressBook!$C$6:$C$25,MATCH(D1437,AdressBook!$B$6:$B$25,0),1))=0,"",INDEX(AdressBook!$C$6:$C$25,MATCH(D1437,AdressBook!$B$6:$B$25,0),1)),""),"")</f>
        <v/>
      </c>
      <c r="S1437" s="165">
        <f>IF(LEN(C1437)&gt;0,IFERROR(IF(MATCH(C1437,C1438:$C$4004,0)&gt;0,-1,ROW(S1437)-ROW($S$3)),ROW(S1437)-ROW($S$3)),-1)</f>
        <v>-1</v>
      </c>
      <c r="T1437" s="165">
        <f t="shared" si="170"/>
        <v>0</v>
      </c>
      <c r="U1437" s="165" t="str">
        <f t="shared" si="171"/>
        <v/>
      </c>
      <c r="V1437" s="165" t="str">
        <f>IFERROR(IF(OR(C1437="",S1437&lt;0),"",IF(SUBTOTAL(3,C1437:C1437)=0,-1,SUBTOTAL(3,$C$4:C1437))),"")</f>
        <v/>
      </c>
      <c r="W1437" s="156" t="str">
        <f t="array" ref="W1437">IF(LEN(C1437)&gt;0,IFERROR(IF(MATCH(C1437,$C$3:$C1436,0)&gt;0,N1437-INDEX($N$3:N1436,SUMPRODUCT(MAX(ROW($C$3:$C1436)*(C1437=$C$3:$C1436)))-2,1),""),""),"")</f>
        <v/>
      </c>
      <c r="X1437" s="156">
        <f t="shared" ca="1" si="172"/>
        <v>1</v>
      </c>
      <c r="Y1437" s="156">
        <f t="shared" ca="1" si="173"/>
        <v>1</v>
      </c>
    </row>
    <row r="1438" spans="2:25" hidden="1" x14ac:dyDescent="0.25">
      <c r="B1438" s="390" t="str">
        <f>IFERROR(IF(LEN(INDEX(PlansAndNotes!$B$6:$B$2005,ROW(A1438)-ROW($B$3)))=0,"",INDEX(PlansAndNotes!$B$6:$B$2005,ROW(A1438)-ROW($B$3))),"")</f>
        <v/>
      </c>
      <c r="C1438" s="361" t="str">
        <f t="shared" si="168"/>
        <v/>
      </c>
      <c r="D1438" s="361" t="str">
        <f>IFERROR(IF(LEN(C1438)&gt;0,IF(LEN(INDEX(TasksList!$C$6:$C$1005,MATCH(C1438,TasksList!$B$6:$B$1005,0),1))=0,"",INDEX(TasksList!$C$6:$C$1005,MATCH(C1438,TasksList!$B$6:$B$1005,0),1)),""),"")</f>
        <v/>
      </c>
      <c r="E1438" s="361" t="str">
        <f>IFERROR(IF(LEN(C1438)&gt;0,IF(LEN(INDEX(TasksList!$F$6:$F$1005,MATCH(C1438,TasksList!$B$6:$B$1005,0),1))=0,"not set!",INDEX(TasksList!$F$6:$F$1005,MATCH(C1438,TasksList!$B$6:$B$1005,0),1)),""),"")</f>
        <v/>
      </c>
      <c r="F1438" s="360" t="str">
        <f>IFERROR(IF(LEN(D1438)&gt;0,IF(LEN(INDEX(AdressBook!$D$6:$D$25,MATCH(D1438,AdressBook!$B$6:$B$25,0),1))=0,"",INDEX(AdressBook!$D$6:$D$25,MATCH(D1438,AdressBook!$B$6:$B$25,0),1)),""),"")</f>
        <v/>
      </c>
      <c r="G1438" s="361" t="str">
        <f>IFERROR(IF(LEN(INDEX(PlansAndNotes!$F$6:$F$2005,ROW(B1438)-ROW($C$3)))=0,"",INDEX(PlansAndNotes!$F$6:$F$2005,ROW(B1438)-ROW($C$3))),"")</f>
        <v/>
      </c>
      <c r="H1438" s="361" t="str">
        <f>IFERROR(IF(LEN(C1438)&gt;0,IF(LEN(INDEX(TasksList!$G$6:$G$1005,MATCH(C1438,TasksList!$B$6:$B$1005,0),1))=0,"",INDEX(TasksList!$G$6:$G$1005,MATCH(C1438,TasksList!$B$6:$B$1005,0),1)),""),"")</f>
        <v/>
      </c>
      <c r="I1438" s="381"/>
      <c r="J1438" s="400"/>
      <c r="K1438" s="400"/>
      <c r="L1438" s="179"/>
      <c r="M1438" s="381"/>
      <c r="N1438" s="362" t="str">
        <f>IFERROR(IF(LEN(INDEX(PlansAndNotes!$D$6:$D$4005,ROW(B1438)-ROW($C$3)))=0,"",INDEX(PlansAndNotes!$D$6:$D$4005,ROW(B1438)-ROW($C$3))),"")</f>
        <v/>
      </c>
      <c r="O1438" s="165" t="str">
        <f t="shared" si="169"/>
        <v/>
      </c>
      <c r="P1438" s="363" t="str">
        <f>IFERROR(IF(LEN(INDEX(PlansAndNotes!$E$6:$E$4005,ROW(B1438)-ROW($C$3)))=0,"",INDEX(PlansAndNotes!$E$6:$E$4005,ROW(B1438)-ROW($C$3))),"")</f>
        <v/>
      </c>
      <c r="Q1438" s="363" t="str">
        <f>IFERROR(IF(LEN(INDEX(PlansAndNotes!$G$6:$G$4005,ROW(B1438)-ROW($C$3)))=0,"",INDEX(PlansAndNotes!$G$6:$G$4005,ROW(B1438)-ROW($C$3))),"")</f>
        <v/>
      </c>
      <c r="R1438" s="361" t="str">
        <f>IFERROR(IF(LEN(D1438)&gt;0,IF(LEN(INDEX(AdressBook!$C$6:$C$25,MATCH(D1438,AdressBook!$B$6:$B$25,0),1))=0,"",INDEX(AdressBook!$C$6:$C$25,MATCH(D1438,AdressBook!$B$6:$B$25,0),1)),""),"")</f>
        <v/>
      </c>
      <c r="S1438" s="165">
        <f>IF(LEN(C1438)&gt;0,IFERROR(IF(MATCH(C1438,C1439:$C$4004,0)&gt;0,-1,ROW(S1438)-ROW($S$3)),ROW(S1438)-ROW($S$3)),-1)</f>
        <v>-1</v>
      </c>
      <c r="T1438" s="165">
        <f t="shared" si="170"/>
        <v>0</v>
      </c>
      <c r="U1438" s="165" t="str">
        <f t="shared" si="171"/>
        <v/>
      </c>
      <c r="V1438" s="165" t="str">
        <f>IFERROR(IF(OR(C1438="",S1438&lt;0),"",IF(SUBTOTAL(3,C1438:C1438)=0,-1,SUBTOTAL(3,$C$4:C1438))),"")</f>
        <v/>
      </c>
      <c r="W1438" s="156" t="str">
        <f t="array" ref="W1438">IF(LEN(C1438)&gt;0,IFERROR(IF(MATCH(C1438,$C$3:$C1437,0)&gt;0,N1438-INDEX($N$3:N1437,SUMPRODUCT(MAX(ROW($C$3:$C1437)*(C1438=$C$3:$C1437)))-2,1),""),""),"")</f>
        <v/>
      </c>
      <c r="X1438" s="156">
        <f t="shared" ca="1" si="172"/>
        <v>1</v>
      </c>
      <c r="Y1438" s="156">
        <f t="shared" ca="1" si="173"/>
        <v>1</v>
      </c>
    </row>
    <row r="1439" spans="2:25" hidden="1" x14ac:dyDescent="0.25">
      <c r="B1439" s="390" t="str">
        <f>IFERROR(IF(LEN(INDEX(PlansAndNotes!$B$6:$B$2005,ROW(A1439)-ROW($B$3)))=0,"",INDEX(PlansAndNotes!$B$6:$B$2005,ROW(A1439)-ROW($B$3))),"")</f>
        <v/>
      </c>
      <c r="C1439" s="361" t="str">
        <f t="shared" si="168"/>
        <v/>
      </c>
      <c r="D1439" s="361" t="str">
        <f>IFERROR(IF(LEN(C1439)&gt;0,IF(LEN(INDEX(TasksList!$C$6:$C$1005,MATCH(C1439,TasksList!$B$6:$B$1005,0),1))=0,"",INDEX(TasksList!$C$6:$C$1005,MATCH(C1439,TasksList!$B$6:$B$1005,0),1)),""),"")</f>
        <v/>
      </c>
      <c r="E1439" s="361" t="str">
        <f>IFERROR(IF(LEN(C1439)&gt;0,IF(LEN(INDEX(TasksList!$F$6:$F$1005,MATCH(C1439,TasksList!$B$6:$B$1005,0),1))=0,"not set!",INDEX(TasksList!$F$6:$F$1005,MATCH(C1439,TasksList!$B$6:$B$1005,0),1)),""),"")</f>
        <v/>
      </c>
      <c r="F1439" s="360" t="str">
        <f>IFERROR(IF(LEN(D1439)&gt;0,IF(LEN(INDEX(AdressBook!$D$6:$D$25,MATCH(D1439,AdressBook!$B$6:$B$25,0),1))=0,"",INDEX(AdressBook!$D$6:$D$25,MATCH(D1439,AdressBook!$B$6:$B$25,0),1)),""),"")</f>
        <v/>
      </c>
      <c r="G1439" s="361" t="str">
        <f>IFERROR(IF(LEN(INDEX(PlansAndNotes!$F$6:$F$2005,ROW(B1439)-ROW($C$3)))=0,"",INDEX(PlansAndNotes!$F$6:$F$2005,ROW(B1439)-ROW($C$3))),"")</f>
        <v/>
      </c>
      <c r="H1439" s="361" t="str">
        <f>IFERROR(IF(LEN(C1439)&gt;0,IF(LEN(INDEX(TasksList!$G$6:$G$1005,MATCH(C1439,TasksList!$B$6:$B$1005,0),1))=0,"",INDEX(TasksList!$G$6:$G$1005,MATCH(C1439,TasksList!$B$6:$B$1005,0),1)),""),"")</f>
        <v/>
      </c>
      <c r="I1439" s="381"/>
      <c r="J1439" s="400"/>
      <c r="K1439" s="400"/>
      <c r="L1439" s="179"/>
      <c r="M1439" s="381"/>
      <c r="N1439" s="362" t="str">
        <f>IFERROR(IF(LEN(INDEX(PlansAndNotes!$D$6:$D$4005,ROW(B1439)-ROW($C$3)))=0,"",INDEX(PlansAndNotes!$D$6:$D$4005,ROW(B1439)-ROW($C$3))),"")</f>
        <v/>
      </c>
      <c r="O1439" s="165" t="str">
        <f t="shared" si="169"/>
        <v/>
      </c>
      <c r="P1439" s="363" t="str">
        <f>IFERROR(IF(LEN(INDEX(PlansAndNotes!$E$6:$E$4005,ROW(B1439)-ROW($C$3)))=0,"",INDEX(PlansAndNotes!$E$6:$E$4005,ROW(B1439)-ROW($C$3))),"")</f>
        <v/>
      </c>
      <c r="Q1439" s="363" t="str">
        <f>IFERROR(IF(LEN(INDEX(PlansAndNotes!$G$6:$G$4005,ROW(B1439)-ROW($C$3)))=0,"",INDEX(PlansAndNotes!$G$6:$G$4005,ROW(B1439)-ROW($C$3))),"")</f>
        <v/>
      </c>
      <c r="R1439" s="361" t="str">
        <f>IFERROR(IF(LEN(D1439)&gt;0,IF(LEN(INDEX(AdressBook!$C$6:$C$25,MATCH(D1439,AdressBook!$B$6:$B$25,0),1))=0,"",INDEX(AdressBook!$C$6:$C$25,MATCH(D1439,AdressBook!$B$6:$B$25,0),1)),""),"")</f>
        <v/>
      </c>
      <c r="S1439" s="165">
        <f>IF(LEN(C1439)&gt;0,IFERROR(IF(MATCH(C1439,C1440:$C$4004,0)&gt;0,-1,ROW(S1439)-ROW($S$3)),ROW(S1439)-ROW($S$3)),-1)</f>
        <v>-1</v>
      </c>
      <c r="T1439" s="165">
        <f t="shared" si="170"/>
        <v>0</v>
      </c>
      <c r="U1439" s="165" t="str">
        <f t="shared" si="171"/>
        <v/>
      </c>
      <c r="V1439" s="165" t="str">
        <f>IFERROR(IF(OR(C1439="",S1439&lt;0),"",IF(SUBTOTAL(3,C1439:C1439)=0,-1,SUBTOTAL(3,$C$4:C1439))),"")</f>
        <v/>
      </c>
      <c r="W1439" s="156" t="str">
        <f t="array" ref="W1439">IF(LEN(C1439)&gt;0,IFERROR(IF(MATCH(C1439,$C$3:$C1438,0)&gt;0,N1439-INDEX($N$3:N1438,SUMPRODUCT(MAX(ROW($C$3:$C1438)*(C1439=$C$3:$C1438)))-2,1),""),""),"")</f>
        <v/>
      </c>
      <c r="X1439" s="156">
        <f t="shared" ca="1" si="172"/>
        <v>1</v>
      </c>
      <c r="Y1439" s="156">
        <f t="shared" ca="1" si="173"/>
        <v>1</v>
      </c>
    </row>
    <row r="1440" spans="2:25" hidden="1" x14ac:dyDescent="0.25">
      <c r="B1440" s="390" t="str">
        <f>IFERROR(IF(LEN(INDEX(PlansAndNotes!$B$6:$B$2005,ROW(A1440)-ROW($B$3)))=0,"",INDEX(PlansAndNotes!$B$6:$B$2005,ROW(A1440)-ROW($B$3))),"")</f>
        <v/>
      </c>
      <c r="C1440" s="361" t="str">
        <f t="shared" si="168"/>
        <v/>
      </c>
      <c r="D1440" s="361" t="str">
        <f>IFERROR(IF(LEN(C1440)&gt;0,IF(LEN(INDEX(TasksList!$C$6:$C$1005,MATCH(C1440,TasksList!$B$6:$B$1005,0),1))=0,"",INDEX(TasksList!$C$6:$C$1005,MATCH(C1440,TasksList!$B$6:$B$1005,0),1)),""),"")</f>
        <v/>
      </c>
      <c r="E1440" s="361" t="str">
        <f>IFERROR(IF(LEN(C1440)&gt;0,IF(LEN(INDEX(TasksList!$F$6:$F$1005,MATCH(C1440,TasksList!$B$6:$B$1005,0),1))=0,"not set!",INDEX(TasksList!$F$6:$F$1005,MATCH(C1440,TasksList!$B$6:$B$1005,0),1)),""),"")</f>
        <v/>
      </c>
      <c r="F1440" s="360" t="str">
        <f>IFERROR(IF(LEN(D1440)&gt;0,IF(LEN(INDEX(AdressBook!$D$6:$D$25,MATCH(D1440,AdressBook!$B$6:$B$25,0),1))=0,"",INDEX(AdressBook!$D$6:$D$25,MATCH(D1440,AdressBook!$B$6:$B$25,0),1)),""),"")</f>
        <v/>
      </c>
      <c r="G1440" s="361" t="str">
        <f>IFERROR(IF(LEN(INDEX(PlansAndNotes!$F$6:$F$2005,ROW(B1440)-ROW($C$3)))=0,"",INDEX(PlansAndNotes!$F$6:$F$2005,ROW(B1440)-ROW($C$3))),"")</f>
        <v/>
      </c>
      <c r="H1440" s="361" t="str">
        <f>IFERROR(IF(LEN(C1440)&gt;0,IF(LEN(INDEX(TasksList!$G$6:$G$1005,MATCH(C1440,TasksList!$B$6:$B$1005,0),1))=0,"",INDEX(TasksList!$G$6:$G$1005,MATCH(C1440,TasksList!$B$6:$B$1005,0),1)),""),"")</f>
        <v/>
      </c>
      <c r="I1440" s="381"/>
      <c r="J1440" s="400"/>
      <c r="K1440" s="400"/>
      <c r="L1440" s="179"/>
      <c r="M1440" s="381"/>
      <c r="N1440" s="362" t="str">
        <f>IFERROR(IF(LEN(INDEX(PlansAndNotes!$D$6:$D$4005,ROW(B1440)-ROW($C$3)))=0,"",INDEX(PlansAndNotes!$D$6:$D$4005,ROW(B1440)-ROW($C$3))),"")</f>
        <v/>
      </c>
      <c r="O1440" s="165" t="str">
        <f t="shared" si="169"/>
        <v/>
      </c>
      <c r="P1440" s="363" t="str">
        <f>IFERROR(IF(LEN(INDEX(PlansAndNotes!$E$6:$E$4005,ROW(B1440)-ROW($C$3)))=0,"",INDEX(PlansAndNotes!$E$6:$E$4005,ROW(B1440)-ROW($C$3))),"")</f>
        <v/>
      </c>
      <c r="Q1440" s="363" t="str">
        <f>IFERROR(IF(LEN(INDEX(PlansAndNotes!$G$6:$G$4005,ROW(B1440)-ROW($C$3)))=0,"",INDEX(PlansAndNotes!$G$6:$G$4005,ROW(B1440)-ROW($C$3))),"")</f>
        <v/>
      </c>
      <c r="R1440" s="361" t="str">
        <f>IFERROR(IF(LEN(D1440)&gt;0,IF(LEN(INDEX(AdressBook!$C$6:$C$25,MATCH(D1440,AdressBook!$B$6:$B$25,0),1))=0,"",INDEX(AdressBook!$C$6:$C$25,MATCH(D1440,AdressBook!$B$6:$B$25,0),1)),""),"")</f>
        <v/>
      </c>
      <c r="S1440" s="165">
        <f>IF(LEN(C1440)&gt;0,IFERROR(IF(MATCH(C1440,C1441:$C$4004,0)&gt;0,-1,ROW(S1440)-ROW($S$3)),ROW(S1440)-ROW($S$3)),-1)</f>
        <v>-1</v>
      </c>
      <c r="T1440" s="165">
        <f t="shared" si="170"/>
        <v>0</v>
      </c>
      <c r="U1440" s="165" t="str">
        <f t="shared" si="171"/>
        <v/>
      </c>
      <c r="V1440" s="165" t="str">
        <f>IFERROR(IF(OR(C1440="",S1440&lt;0),"",IF(SUBTOTAL(3,C1440:C1440)=0,-1,SUBTOTAL(3,$C$4:C1440))),"")</f>
        <v/>
      </c>
      <c r="W1440" s="156" t="str">
        <f t="array" ref="W1440">IF(LEN(C1440)&gt;0,IFERROR(IF(MATCH(C1440,$C$3:$C1439,0)&gt;0,N1440-INDEX($N$3:N1439,SUMPRODUCT(MAX(ROW($C$3:$C1439)*(C1440=$C$3:$C1439)))-2,1),""),""),"")</f>
        <v/>
      </c>
      <c r="X1440" s="156">
        <f t="shared" ca="1" si="172"/>
        <v>1</v>
      </c>
      <c r="Y1440" s="156">
        <f t="shared" ca="1" si="173"/>
        <v>1</v>
      </c>
    </row>
    <row r="1441" spans="2:25" hidden="1" x14ac:dyDescent="0.25">
      <c r="B1441" s="390" t="str">
        <f>IFERROR(IF(LEN(INDEX(PlansAndNotes!$B$6:$B$2005,ROW(A1441)-ROW($B$3)))=0,"",INDEX(PlansAndNotes!$B$6:$B$2005,ROW(A1441)-ROW($B$3))),"")</f>
        <v/>
      </c>
      <c r="C1441" s="361" t="str">
        <f t="shared" si="168"/>
        <v/>
      </c>
      <c r="D1441" s="361" t="str">
        <f>IFERROR(IF(LEN(C1441)&gt;0,IF(LEN(INDEX(TasksList!$C$6:$C$1005,MATCH(C1441,TasksList!$B$6:$B$1005,0),1))=0,"",INDEX(TasksList!$C$6:$C$1005,MATCH(C1441,TasksList!$B$6:$B$1005,0),1)),""),"")</f>
        <v/>
      </c>
      <c r="E1441" s="361" t="str">
        <f>IFERROR(IF(LEN(C1441)&gt;0,IF(LEN(INDEX(TasksList!$F$6:$F$1005,MATCH(C1441,TasksList!$B$6:$B$1005,0),1))=0,"not set!",INDEX(TasksList!$F$6:$F$1005,MATCH(C1441,TasksList!$B$6:$B$1005,0),1)),""),"")</f>
        <v/>
      </c>
      <c r="F1441" s="360" t="str">
        <f>IFERROR(IF(LEN(D1441)&gt;0,IF(LEN(INDEX(AdressBook!$D$6:$D$25,MATCH(D1441,AdressBook!$B$6:$B$25,0),1))=0,"",INDEX(AdressBook!$D$6:$D$25,MATCH(D1441,AdressBook!$B$6:$B$25,0),1)),""),"")</f>
        <v/>
      </c>
      <c r="G1441" s="361" t="str">
        <f>IFERROR(IF(LEN(INDEX(PlansAndNotes!$F$6:$F$2005,ROW(B1441)-ROW($C$3)))=0,"",INDEX(PlansAndNotes!$F$6:$F$2005,ROW(B1441)-ROW($C$3))),"")</f>
        <v/>
      </c>
      <c r="H1441" s="361" t="str">
        <f>IFERROR(IF(LEN(C1441)&gt;0,IF(LEN(INDEX(TasksList!$G$6:$G$1005,MATCH(C1441,TasksList!$B$6:$B$1005,0),1))=0,"",INDEX(TasksList!$G$6:$G$1005,MATCH(C1441,TasksList!$B$6:$B$1005,0),1)),""),"")</f>
        <v/>
      </c>
      <c r="I1441" s="381"/>
      <c r="J1441" s="400"/>
      <c r="K1441" s="400"/>
      <c r="L1441" s="179"/>
      <c r="M1441" s="381"/>
      <c r="N1441" s="362" t="str">
        <f>IFERROR(IF(LEN(INDEX(PlansAndNotes!$D$6:$D$4005,ROW(B1441)-ROW($C$3)))=0,"",INDEX(PlansAndNotes!$D$6:$D$4005,ROW(B1441)-ROW($C$3))),"")</f>
        <v/>
      </c>
      <c r="O1441" s="165" t="str">
        <f t="shared" si="169"/>
        <v/>
      </c>
      <c r="P1441" s="363" t="str">
        <f>IFERROR(IF(LEN(INDEX(PlansAndNotes!$E$6:$E$4005,ROW(B1441)-ROW($C$3)))=0,"",INDEX(PlansAndNotes!$E$6:$E$4005,ROW(B1441)-ROW($C$3))),"")</f>
        <v/>
      </c>
      <c r="Q1441" s="363" t="str">
        <f>IFERROR(IF(LEN(INDEX(PlansAndNotes!$G$6:$G$4005,ROW(B1441)-ROW($C$3)))=0,"",INDEX(PlansAndNotes!$G$6:$G$4005,ROW(B1441)-ROW($C$3))),"")</f>
        <v/>
      </c>
      <c r="R1441" s="361" t="str">
        <f>IFERROR(IF(LEN(D1441)&gt;0,IF(LEN(INDEX(AdressBook!$C$6:$C$25,MATCH(D1441,AdressBook!$B$6:$B$25,0),1))=0,"",INDEX(AdressBook!$C$6:$C$25,MATCH(D1441,AdressBook!$B$6:$B$25,0),1)),""),"")</f>
        <v/>
      </c>
      <c r="S1441" s="165">
        <f>IF(LEN(C1441)&gt;0,IFERROR(IF(MATCH(C1441,C1442:$C$4004,0)&gt;0,-1,ROW(S1441)-ROW($S$3)),ROW(S1441)-ROW($S$3)),-1)</f>
        <v>-1</v>
      </c>
      <c r="T1441" s="165">
        <f t="shared" si="170"/>
        <v>0</v>
      </c>
      <c r="U1441" s="165" t="str">
        <f t="shared" si="171"/>
        <v/>
      </c>
      <c r="V1441" s="165" t="str">
        <f>IFERROR(IF(OR(C1441="",S1441&lt;0),"",IF(SUBTOTAL(3,C1441:C1441)=0,-1,SUBTOTAL(3,$C$4:C1441))),"")</f>
        <v/>
      </c>
      <c r="W1441" s="156" t="str">
        <f t="array" ref="W1441">IF(LEN(C1441)&gt;0,IFERROR(IF(MATCH(C1441,$C$3:$C1440,0)&gt;0,N1441-INDEX($N$3:N1440,SUMPRODUCT(MAX(ROW($C$3:$C1440)*(C1441=$C$3:$C1440)))-2,1),""),""),"")</f>
        <v/>
      </c>
      <c r="X1441" s="156">
        <f t="shared" ca="1" si="172"/>
        <v>1</v>
      </c>
      <c r="Y1441" s="156">
        <f t="shared" ca="1" si="173"/>
        <v>1</v>
      </c>
    </row>
    <row r="1442" spans="2:25" hidden="1" x14ac:dyDescent="0.25">
      <c r="B1442" s="390" t="str">
        <f>IFERROR(IF(LEN(INDEX(PlansAndNotes!$B$6:$B$2005,ROW(A1442)-ROW($B$3)))=0,"",INDEX(PlansAndNotes!$B$6:$B$2005,ROW(A1442)-ROW($B$3))),"")</f>
        <v/>
      </c>
      <c r="C1442" s="361" t="str">
        <f t="shared" si="168"/>
        <v/>
      </c>
      <c r="D1442" s="361" t="str">
        <f>IFERROR(IF(LEN(C1442)&gt;0,IF(LEN(INDEX(TasksList!$C$6:$C$1005,MATCH(C1442,TasksList!$B$6:$B$1005,0),1))=0,"",INDEX(TasksList!$C$6:$C$1005,MATCH(C1442,TasksList!$B$6:$B$1005,0),1)),""),"")</f>
        <v/>
      </c>
      <c r="E1442" s="361" t="str">
        <f>IFERROR(IF(LEN(C1442)&gt;0,IF(LEN(INDEX(TasksList!$F$6:$F$1005,MATCH(C1442,TasksList!$B$6:$B$1005,0),1))=0,"not set!",INDEX(TasksList!$F$6:$F$1005,MATCH(C1442,TasksList!$B$6:$B$1005,0),1)),""),"")</f>
        <v/>
      </c>
      <c r="F1442" s="360" t="str">
        <f>IFERROR(IF(LEN(D1442)&gt;0,IF(LEN(INDEX(AdressBook!$D$6:$D$25,MATCH(D1442,AdressBook!$B$6:$B$25,0),1))=0,"",INDEX(AdressBook!$D$6:$D$25,MATCH(D1442,AdressBook!$B$6:$B$25,0),1)),""),"")</f>
        <v/>
      </c>
      <c r="G1442" s="361" t="str">
        <f>IFERROR(IF(LEN(INDEX(PlansAndNotes!$F$6:$F$2005,ROW(B1442)-ROW($C$3)))=0,"",INDEX(PlansAndNotes!$F$6:$F$2005,ROW(B1442)-ROW($C$3))),"")</f>
        <v/>
      </c>
      <c r="H1442" s="361" t="str">
        <f>IFERROR(IF(LEN(C1442)&gt;0,IF(LEN(INDEX(TasksList!$G$6:$G$1005,MATCH(C1442,TasksList!$B$6:$B$1005,0),1))=0,"",INDEX(TasksList!$G$6:$G$1005,MATCH(C1442,TasksList!$B$6:$B$1005,0),1)),""),"")</f>
        <v/>
      </c>
      <c r="I1442" s="381"/>
      <c r="J1442" s="400"/>
      <c r="K1442" s="400"/>
      <c r="L1442" s="179"/>
      <c r="M1442" s="381"/>
      <c r="N1442" s="362" t="str">
        <f>IFERROR(IF(LEN(INDEX(PlansAndNotes!$D$6:$D$4005,ROW(B1442)-ROW($C$3)))=0,"",INDEX(PlansAndNotes!$D$6:$D$4005,ROW(B1442)-ROW($C$3))),"")</f>
        <v/>
      </c>
      <c r="O1442" s="165" t="str">
        <f t="shared" si="169"/>
        <v/>
      </c>
      <c r="P1442" s="363" t="str">
        <f>IFERROR(IF(LEN(INDEX(PlansAndNotes!$E$6:$E$4005,ROW(B1442)-ROW($C$3)))=0,"",INDEX(PlansAndNotes!$E$6:$E$4005,ROW(B1442)-ROW($C$3))),"")</f>
        <v/>
      </c>
      <c r="Q1442" s="363" t="str">
        <f>IFERROR(IF(LEN(INDEX(PlansAndNotes!$G$6:$G$4005,ROW(B1442)-ROW($C$3)))=0,"",INDEX(PlansAndNotes!$G$6:$G$4005,ROW(B1442)-ROW($C$3))),"")</f>
        <v/>
      </c>
      <c r="R1442" s="361" t="str">
        <f>IFERROR(IF(LEN(D1442)&gt;0,IF(LEN(INDEX(AdressBook!$C$6:$C$25,MATCH(D1442,AdressBook!$B$6:$B$25,0),1))=0,"",INDEX(AdressBook!$C$6:$C$25,MATCH(D1442,AdressBook!$B$6:$B$25,0),1)),""),"")</f>
        <v/>
      </c>
      <c r="S1442" s="165">
        <f>IF(LEN(C1442)&gt;0,IFERROR(IF(MATCH(C1442,C1443:$C$4004,0)&gt;0,-1,ROW(S1442)-ROW($S$3)),ROW(S1442)-ROW($S$3)),-1)</f>
        <v>-1</v>
      </c>
      <c r="T1442" s="165">
        <f t="shared" si="170"/>
        <v>0</v>
      </c>
      <c r="U1442" s="165" t="str">
        <f t="shared" si="171"/>
        <v/>
      </c>
      <c r="V1442" s="165" t="str">
        <f>IFERROR(IF(OR(C1442="",S1442&lt;0),"",IF(SUBTOTAL(3,C1442:C1442)=0,-1,SUBTOTAL(3,$C$4:C1442))),"")</f>
        <v/>
      </c>
      <c r="W1442" s="156" t="str">
        <f t="array" ref="W1442">IF(LEN(C1442)&gt;0,IFERROR(IF(MATCH(C1442,$C$3:$C1441,0)&gt;0,N1442-INDEX($N$3:N1441,SUMPRODUCT(MAX(ROW($C$3:$C1441)*(C1442=$C$3:$C1441)))-2,1),""),""),"")</f>
        <v/>
      </c>
      <c r="X1442" s="156">
        <f t="shared" ca="1" si="172"/>
        <v>1</v>
      </c>
      <c r="Y1442" s="156">
        <f t="shared" ca="1" si="173"/>
        <v>1</v>
      </c>
    </row>
    <row r="1443" spans="2:25" hidden="1" x14ac:dyDescent="0.25">
      <c r="B1443" s="390" t="str">
        <f>IFERROR(IF(LEN(INDEX(PlansAndNotes!$B$6:$B$2005,ROW(A1443)-ROW($B$3)))=0,"",INDEX(PlansAndNotes!$B$6:$B$2005,ROW(A1443)-ROW($B$3))),"")</f>
        <v/>
      </c>
      <c r="C1443" s="361" t="str">
        <f t="shared" si="168"/>
        <v/>
      </c>
      <c r="D1443" s="361" t="str">
        <f>IFERROR(IF(LEN(C1443)&gt;0,IF(LEN(INDEX(TasksList!$C$6:$C$1005,MATCH(C1443,TasksList!$B$6:$B$1005,0),1))=0,"",INDEX(TasksList!$C$6:$C$1005,MATCH(C1443,TasksList!$B$6:$B$1005,0),1)),""),"")</f>
        <v/>
      </c>
      <c r="E1443" s="361" t="str">
        <f>IFERROR(IF(LEN(C1443)&gt;0,IF(LEN(INDEX(TasksList!$F$6:$F$1005,MATCH(C1443,TasksList!$B$6:$B$1005,0),1))=0,"not set!",INDEX(TasksList!$F$6:$F$1005,MATCH(C1443,TasksList!$B$6:$B$1005,0),1)),""),"")</f>
        <v/>
      </c>
      <c r="F1443" s="360" t="str">
        <f>IFERROR(IF(LEN(D1443)&gt;0,IF(LEN(INDEX(AdressBook!$D$6:$D$25,MATCH(D1443,AdressBook!$B$6:$B$25,0),1))=0,"",INDEX(AdressBook!$D$6:$D$25,MATCH(D1443,AdressBook!$B$6:$B$25,0),1)),""),"")</f>
        <v/>
      </c>
      <c r="G1443" s="361" t="str">
        <f>IFERROR(IF(LEN(INDEX(PlansAndNotes!$F$6:$F$2005,ROW(B1443)-ROW($C$3)))=0,"",INDEX(PlansAndNotes!$F$6:$F$2005,ROW(B1443)-ROW($C$3))),"")</f>
        <v/>
      </c>
      <c r="H1443" s="361" t="str">
        <f>IFERROR(IF(LEN(C1443)&gt;0,IF(LEN(INDEX(TasksList!$G$6:$G$1005,MATCH(C1443,TasksList!$B$6:$B$1005,0),1))=0,"",INDEX(TasksList!$G$6:$G$1005,MATCH(C1443,TasksList!$B$6:$B$1005,0),1)),""),"")</f>
        <v/>
      </c>
      <c r="I1443" s="381"/>
      <c r="J1443" s="400"/>
      <c r="K1443" s="400"/>
      <c r="L1443" s="179"/>
      <c r="M1443" s="381"/>
      <c r="N1443" s="362" t="str">
        <f>IFERROR(IF(LEN(INDEX(PlansAndNotes!$D$6:$D$4005,ROW(B1443)-ROW($C$3)))=0,"",INDEX(PlansAndNotes!$D$6:$D$4005,ROW(B1443)-ROW($C$3))),"")</f>
        <v/>
      </c>
      <c r="O1443" s="165" t="str">
        <f t="shared" si="169"/>
        <v/>
      </c>
      <c r="P1443" s="363" t="str">
        <f>IFERROR(IF(LEN(INDEX(PlansAndNotes!$E$6:$E$4005,ROW(B1443)-ROW($C$3)))=0,"",INDEX(PlansAndNotes!$E$6:$E$4005,ROW(B1443)-ROW($C$3))),"")</f>
        <v/>
      </c>
      <c r="Q1443" s="363" t="str">
        <f>IFERROR(IF(LEN(INDEX(PlansAndNotes!$G$6:$G$4005,ROW(B1443)-ROW($C$3)))=0,"",INDEX(PlansAndNotes!$G$6:$G$4005,ROW(B1443)-ROW($C$3))),"")</f>
        <v/>
      </c>
      <c r="R1443" s="361" t="str">
        <f>IFERROR(IF(LEN(D1443)&gt;0,IF(LEN(INDEX(AdressBook!$C$6:$C$25,MATCH(D1443,AdressBook!$B$6:$B$25,0),1))=0,"",INDEX(AdressBook!$C$6:$C$25,MATCH(D1443,AdressBook!$B$6:$B$25,0),1)),""),"")</f>
        <v/>
      </c>
      <c r="S1443" s="165">
        <f>IF(LEN(C1443)&gt;0,IFERROR(IF(MATCH(C1443,C1444:$C$4004,0)&gt;0,-1,ROW(S1443)-ROW($S$3)),ROW(S1443)-ROW($S$3)),-1)</f>
        <v>-1</v>
      </c>
      <c r="T1443" s="165">
        <f t="shared" si="170"/>
        <v>0</v>
      </c>
      <c r="U1443" s="165" t="str">
        <f t="shared" si="171"/>
        <v/>
      </c>
      <c r="V1443" s="165" t="str">
        <f>IFERROR(IF(OR(C1443="",S1443&lt;0),"",IF(SUBTOTAL(3,C1443:C1443)=0,-1,SUBTOTAL(3,$C$4:C1443))),"")</f>
        <v/>
      </c>
      <c r="W1443" s="156" t="str">
        <f t="array" ref="W1443">IF(LEN(C1443)&gt;0,IFERROR(IF(MATCH(C1443,$C$3:$C1442,0)&gt;0,N1443-INDEX($N$3:N1442,SUMPRODUCT(MAX(ROW($C$3:$C1442)*(C1443=$C$3:$C1442)))-2,1),""),""),"")</f>
        <v/>
      </c>
      <c r="X1443" s="156">
        <f t="shared" ca="1" si="172"/>
        <v>1</v>
      </c>
      <c r="Y1443" s="156">
        <f t="shared" ca="1" si="173"/>
        <v>1</v>
      </c>
    </row>
    <row r="1444" spans="2:25" hidden="1" x14ac:dyDescent="0.25">
      <c r="B1444" s="390" t="str">
        <f>IFERROR(IF(LEN(INDEX(PlansAndNotes!$B$6:$B$2005,ROW(A1444)-ROW($B$3)))=0,"",INDEX(PlansAndNotes!$B$6:$B$2005,ROW(A1444)-ROW($B$3))),"")</f>
        <v/>
      </c>
      <c r="C1444" s="361" t="str">
        <f t="shared" si="168"/>
        <v/>
      </c>
      <c r="D1444" s="361" t="str">
        <f>IFERROR(IF(LEN(C1444)&gt;0,IF(LEN(INDEX(TasksList!$C$6:$C$1005,MATCH(C1444,TasksList!$B$6:$B$1005,0),1))=0,"",INDEX(TasksList!$C$6:$C$1005,MATCH(C1444,TasksList!$B$6:$B$1005,0),1)),""),"")</f>
        <v/>
      </c>
      <c r="E1444" s="361" t="str">
        <f>IFERROR(IF(LEN(C1444)&gt;0,IF(LEN(INDEX(TasksList!$F$6:$F$1005,MATCH(C1444,TasksList!$B$6:$B$1005,0),1))=0,"not set!",INDEX(TasksList!$F$6:$F$1005,MATCH(C1444,TasksList!$B$6:$B$1005,0),1)),""),"")</f>
        <v/>
      </c>
      <c r="F1444" s="360" t="str">
        <f>IFERROR(IF(LEN(D1444)&gt;0,IF(LEN(INDEX(AdressBook!$D$6:$D$25,MATCH(D1444,AdressBook!$B$6:$B$25,0),1))=0,"",INDEX(AdressBook!$D$6:$D$25,MATCH(D1444,AdressBook!$B$6:$B$25,0),1)),""),"")</f>
        <v/>
      </c>
      <c r="G1444" s="361" t="str">
        <f>IFERROR(IF(LEN(INDEX(PlansAndNotes!$F$6:$F$2005,ROW(B1444)-ROW($C$3)))=0,"",INDEX(PlansAndNotes!$F$6:$F$2005,ROW(B1444)-ROW($C$3))),"")</f>
        <v/>
      </c>
      <c r="H1444" s="361" t="str">
        <f>IFERROR(IF(LEN(C1444)&gt;0,IF(LEN(INDEX(TasksList!$G$6:$G$1005,MATCH(C1444,TasksList!$B$6:$B$1005,0),1))=0,"",INDEX(TasksList!$G$6:$G$1005,MATCH(C1444,TasksList!$B$6:$B$1005,0),1)),""),"")</f>
        <v/>
      </c>
      <c r="I1444" s="381"/>
      <c r="J1444" s="400"/>
      <c r="K1444" s="400"/>
      <c r="L1444" s="179"/>
      <c r="M1444" s="381"/>
      <c r="N1444" s="362" t="str">
        <f>IFERROR(IF(LEN(INDEX(PlansAndNotes!$D$6:$D$4005,ROW(B1444)-ROW($C$3)))=0,"",INDEX(PlansAndNotes!$D$6:$D$4005,ROW(B1444)-ROW($C$3))),"")</f>
        <v/>
      </c>
      <c r="O1444" s="165" t="str">
        <f t="shared" si="169"/>
        <v/>
      </c>
      <c r="P1444" s="363" t="str">
        <f>IFERROR(IF(LEN(INDEX(PlansAndNotes!$E$6:$E$4005,ROW(B1444)-ROW($C$3)))=0,"",INDEX(PlansAndNotes!$E$6:$E$4005,ROW(B1444)-ROW($C$3))),"")</f>
        <v/>
      </c>
      <c r="Q1444" s="363" t="str">
        <f>IFERROR(IF(LEN(INDEX(PlansAndNotes!$G$6:$G$4005,ROW(B1444)-ROW($C$3)))=0,"",INDEX(PlansAndNotes!$G$6:$G$4005,ROW(B1444)-ROW($C$3))),"")</f>
        <v/>
      </c>
      <c r="R1444" s="361" t="str">
        <f>IFERROR(IF(LEN(D1444)&gt;0,IF(LEN(INDEX(AdressBook!$C$6:$C$25,MATCH(D1444,AdressBook!$B$6:$B$25,0),1))=0,"",INDEX(AdressBook!$C$6:$C$25,MATCH(D1444,AdressBook!$B$6:$B$25,0),1)),""),"")</f>
        <v/>
      </c>
      <c r="S1444" s="165">
        <f>IF(LEN(C1444)&gt;0,IFERROR(IF(MATCH(C1444,C1445:$C$4004,0)&gt;0,-1,ROW(S1444)-ROW($S$3)),ROW(S1444)-ROW($S$3)),-1)</f>
        <v>-1</v>
      </c>
      <c r="T1444" s="165">
        <f t="shared" si="170"/>
        <v>0</v>
      </c>
      <c r="U1444" s="165" t="str">
        <f t="shared" si="171"/>
        <v/>
      </c>
      <c r="V1444" s="165" t="str">
        <f>IFERROR(IF(OR(C1444="",S1444&lt;0),"",IF(SUBTOTAL(3,C1444:C1444)=0,-1,SUBTOTAL(3,$C$4:C1444))),"")</f>
        <v/>
      </c>
      <c r="W1444" s="156" t="str">
        <f t="array" ref="W1444">IF(LEN(C1444)&gt;0,IFERROR(IF(MATCH(C1444,$C$3:$C1443,0)&gt;0,N1444-INDEX($N$3:N1443,SUMPRODUCT(MAX(ROW($C$3:$C1443)*(C1444=$C$3:$C1443)))-2,1),""),""),"")</f>
        <v/>
      </c>
      <c r="X1444" s="156">
        <f t="shared" ca="1" si="172"/>
        <v>1</v>
      </c>
      <c r="Y1444" s="156">
        <f t="shared" ca="1" si="173"/>
        <v>1</v>
      </c>
    </row>
    <row r="1445" spans="2:25" hidden="1" x14ac:dyDescent="0.25">
      <c r="B1445" s="390" t="str">
        <f>IFERROR(IF(LEN(INDEX(PlansAndNotes!$B$6:$B$2005,ROW(A1445)-ROW($B$3)))=0,"",INDEX(PlansAndNotes!$B$6:$B$2005,ROW(A1445)-ROW($B$3))),"")</f>
        <v/>
      </c>
      <c r="C1445" s="361" t="str">
        <f t="shared" si="168"/>
        <v/>
      </c>
      <c r="D1445" s="361" t="str">
        <f>IFERROR(IF(LEN(C1445)&gt;0,IF(LEN(INDEX(TasksList!$C$6:$C$1005,MATCH(C1445,TasksList!$B$6:$B$1005,0),1))=0,"",INDEX(TasksList!$C$6:$C$1005,MATCH(C1445,TasksList!$B$6:$B$1005,0),1)),""),"")</f>
        <v/>
      </c>
      <c r="E1445" s="361" t="str">
        <f>IFERROR(IF(LEN(C1445)&gt;0,IF(LEN(INDEX(TasksList!$F$6:$F$1005,MATCH(C1445,TasksList!$B$6:$B$1005,0),1))=0,"not set!",INDEX(TasksList!$F$6:$F$1005,MATCH(C1445,TasksList!$B$6:$B$1005,0),1)),""),"")</f>
        <v/>
      </c>
      <c r="F1445" s="360" t="str">
        <f>IFERROR(IF(LEN(D1445)&gt;0,IF(LEN(INDEX(AdressBook!$D$6:$D$25,MATCH(D1445,AdressBook!$B$6:$B$25,0),1))=0,"",INDEX(AdressBook!$D$6:$D$25,MATCH(D1445,AdressBook!$B$6:$B$25,0),1)),""),"")</f>
        <v/>
      </c>
      <c r="G1445" s="361" t="str">
        <f>IFERROR(IF(LEN(INDEX(PlansAndNotes!$F$6:$F$2005,ROW(B1445)-ROW($C$3)))=0,"",INDEX(PlansAndNotes!$F$6:$F$2005,ROW(B1445)-ROW($C$3))),"")</f>
        <v/>
      </c>
      <c r="H1445" s="361" t="str">
        <f>IFERROR(IF(LEN(C1445)&gt;0,IF(LEN(INDEX(TasksList!$G$6:$G$1005,MATCH(C1445,TasksList!$B$6:$B$1005,0),1))=0,"",INDEX(TasksList!$G$6:$G$1005,MATCH(C1445,TasksList!$B$6:$B$1005,0),1)),""),"")</f>
        <v/>
      </c>
      <c r="I1445" s="381"/>
      <c r="J1445" s="400"/>
      <c r="K1445" s="400"/>
      <c r="L1445" s="179"/>
      <c r="M1445" s="381"/>
      <c r="N1445" s="362" t="str">
        <f>IFERROR(IF(LEN(INDEX(PlansAndNotes!$D$6:$D$4005,ROW(B1445)-ROW($C$3)))=0,"",INDEX(PlansAndNotes!$D$6:$D$4005,ROW(B1445)-ROW($C$3))),"")</f>
        <v/>
      </c>
      <c r="O1445" s="165" t="str">
        <f t="shared" si="169"/>
        <v/>
      </c>
      <c r="P1445" s="363" t="str">
        <f>IFERROR(IF(LEN(INDEX(PlansAndNotes!$E$6:$E$4005,ROW(B1445)-ROW($C$3)))=0,"",INDEX(PlansAndNotes!$E$6:$E$4005,ROW(B1445)-ROW($C$3))),"")</f>
        <v/>
      </c>
      <c r="Q1445" s="363" t="str">
        <f>IFERROR(IF(LEN(INDEX(PlansAndNotes!$G$6:$G$4005,ROW(B1445)-ROW($C$3)))=0,"",INDEX(PlansAndNotes!$G$6:$G$4005,ROW(B1445)-ROW($C$3))),"")</f>
        <v/>
      </c>
      <c r="R1445" s="361" t="str">
        <f>IFERROR(IF(LEN(D1445)&gt;0,IF(LEN(INDEX(AdressBook!$C$6:$C$25,MATCH(D1445,AdressBook!$B$6:$B$25,0),1))=0,"",INDEX(AdressBook!$C$6:$C$25,MATCH(D1445,AdressBook!$B$6:$B$25,0),1)),""),"")</f>
        <v/>
      </c>
      <c r="S1445" s="165">
        <f>IF(LEN(C1445)&gt;0,IFERROR(IF(MATCH(C1445,C1446:$C$4004,0)&gt;0,-1,ROW(S1445)-ROW($S$3)),ROW(S1445)-ROW($S$3)),-1)</f>
        <v>-1</v>
      </c>
      <c r="T1445" s="165">
        <f t="shared" si="170"/>
        <v>0</v>
      </c>
      <c r="U1445" s="165" t="str">
        <f t="shared" si="171"/>
        <v/>
      </c>
      <c r="V1445" s="165" t="str">
        <f>IFERROR(IF(OR(C1445="",S1445&lt;0),"",IF(SUBTOTAL(3,C1445:C1445)=0,-1,SUBTOTAL(3,$C$4:C1445))),"")</f>
        <v/>
      </c>
      <c r="W1445" s="156" t="str">
        <f t="array" ref="W1445">IF(LEN(C1445)&gt;0,IFERROR(IF(MATCH(C1445,$C$3:$C1444,0)&gt;0,N1445-INDEX($N$3:N1444,SUMPRODUCT(MAX(ROW($C$3:$C1444)*(C1445=$C$3:$C1444)))-2,1),""),""),"")</f>
        <v/>
      </c>
      <c r="X1445" s="156">
        <f t="shared" ca="1" si="172"/>
        <v>1</v>
      </c>
      <c r="Y1445" s="156">
        <f t="shared" ca="1" si="173"/>
        <v>1</v>
      </c>
    </row>
    <row r="1446" spans="2:25" hidden="1" x14ac:dyDescent="0.25">
      <c r="B1446" s="390" t="str">
        <f>IFERROR(IF(LEN(INDEX(PlansAndNotes!$B$6:$B$2005,ROW(A1446)-ROW($B$3)))=0,"",INDEX(PlansAndNotes!$B$6:$B$2005,ROW(A1446)-ROW($B$3))),"")</f>
        <v/>
      </c>
      <c r="C1446" s="361" t="str">
        <f t="shared" si="168"/>
        <v/>
      </c>
      <c r="D1446" s="361" t="str">
        <f>IFERROR(IF(LEN(C1446)&gt;0,IF(LEN(INDEX(TasksList!$C$6:$C$1005,MATCH(C1446,TasksList!$B$6:$B$1005,0),1))=0,"",INDEX(TasksList!$C$6:$C$1005,MATCH(C1446,TasksList!$B$6:$B$1005,0),1)),""),"")</f>
        <v/>
      </c>
      <c r="E1446" s="361" t="str">
        <f>IFERROR(IF(LEN(C1446)&gt;0,IF(LEN(INDEX(TasksList!$F$6:$F$1005,MATCH(C1446,TasksList!$B$6:$B$1005,0),1))=0,"not set!",INDEX(TasksList!$F$6:$F$1005,MATCH(C1446,TasksList!$B$6:$B$1005,0),1)),""),"")</f>
        <v/>
      </c>
      <c r="F1446" s="360" t="str">
        <f>IFERROR(IF(LEN(D1446)&gt;0,IF(LEN(INDEX(AdressBook!$D$6:$D$25,MATCH(D1446,AdressBook!$B$6:$B$25,0),1))=0,"",INDEX(AdressBook!$D$6:$D$25,MATCH(D1446,AdressBook!$B$6:$B$25,0),1)),""),"")</f>
        <v/>
      </c>
      <c r="G1446" s="361" t="str">
        <f>IFERROR(IF(LEN(INDEX(PlansAndNotes!$F$6:$F$2005,ROW(B1446)-ROW($C$3)))=0,"",INDEX(PlansAndNotes!$F$6:$F$2005,ROW(B1446)-ROW($C$3))),"")</f>
        <v/>
      </c>
      <c r="H1446" s="361" t="str">
        <f>IFERROR(IF(LEN(C1446)&gt;0,IF(LEN(INDEX(TasksList!$G$6:$G$1005,MATCH(C1446,TasksList!$B$6:$B$1005,0),1))=0,"",INDEX(TasksList!$G$6:$G$1005,MATCH(C1446,TasksList!$B$6:$B$1005,0),1)),""),"")</f>
        <v/>
      </c>
      <c r="I1446" s="381"/>
      <c r="J1446" s="400"/>
      <c r="K1446" s="400"/>
      <c r="L1446" s="179"/>
      <c r="M1446" s="381"/>
      <c r="N1446" s="362" t="str">
        <f>IFERROR(IF(LEN(INDEX(PlansAndNotes!$D$6:$D$4005,ROW(B1446)-ROW($C$3)))=0,"",INDEX(PlansAndNotes!$D$6:$D$4005,ROW(B1446)-ROW($C$3))),"")</f>
        <v/>
      </c>
      <c r="O1446" s="165" t="str">
        <f t="shared" si="169"/>
        <v/>
      </c>
      <c r="P1446" s="363" t="str">
        <f>IFERROR(IF(LEN(INDEX(PlansAndNotes!$E$6:$E$4005,ROW(B1446)-ROW($C$3)))=0,"",INDEX(PlansAndNotes!$E$6:$E$4005,ROW(B1446)-ROW($C$3))),"")</f>
        <v/>
      </c>
      <c r="Q1446" s="363" t="str">
        <f>IFERROR(IF(LEN(INDEX(PlansAndNotes!$G$6:$G$4005,ROW(B1446)-ROW($C$3)))=0,"",INDEX(PlansAndNotes!$G$6:$G$4005,ROW(B1446)-ROW($C$3))),"")</f>
        <v/>
      </c>
      <c r="R1446" s="361" t="str">
        <f>IFERROR(IF(LEN(D1446)&gt;0,IF(LEN(INDEX(AdressBook!$C$6:$C$25,MATCH(D1446,AdressBook!$B$6:$B$25,0),1))=0,"",INDEX(AdressBook!$C$6:$C$25,MATCH(D1446,AdressBook!$B$6:$B$25,0),1)),""),"")</f>
        <v/>
      </c>
      <c r="S1446" s="165">
        <f>IF(LEN(C1446)&gt;0,IFERROR(IF(MATCH(C1446,C1447:$C$4004,0)&gt;0,-1,ROW(S1446)-ROW($S$3)),ROW(S1446)-ROW($S$3)),-1)</f>
        <v>-1</v>
      </c>
      <c r="T1446" s="165">
        <f t="shared" si="170"/>
        <v>0</v>
      </c>
      <c r="U1446" s="165" t="str">
        <f t="shared" si="171"/>
        <v/>
      </c>
      <c r="V1446" s="165" t="str">
        <f>IFERROR(IF(OR(C1446="",S1446&lt;0),"",IF(SUBTOTAL(3,C1446:C1446)=0,-1,SUBTOTAL(3,$C$4:C1446))),"")</f>
        <v/>
      </c>
      <c r="W1446" s="156" t="str">
        <f t="array" ref="W1446">IF(LEN(C1446)&gt;0,IFERROR(IF(MATCH(C1446,$C$3:$C1445,0)&gt;0,N1446-INDEX($N$3:N1445,SUMPRODUCT(MAX(ROW($C$3:$C1445)*(C1446=$C$3:$C1445)))-2,1),""),""),"")</f>
        <v/>
      </c>
      <c r="X1446" s="156">
        <f t="shared" ca="1" si="172"/>
        <v>1</v>
      </c>
      <c r="Y1446" s="156">
        <f t="shared" ca="1" si="173"/>
        <v>1</v>
      </c>
    </row>
    <row r="1447" spans="2:25" hidden="1" x14ac:dyDescent="0.25">
      <c r="B1447" s="390" t="str">
        <f>IFERROR(IF(LEN(INDEX(PlansAndNotes!$B$6:$B$2005,ROW(A1447)-ROW($B$3)))=0,"",INDEX(PlansAndNotes!$B$6:$B$2005,ROW(A1447)-ROW($B$3))),"")</f>
        <v/>
      </c>
      <c r="C1447" s="361" t="str">
        <f t="shared" si="168"/>
        <v/>
      </c>
      <c r="D1447" s="361" t="str">
        <f>IFERROR(IF(LEN(C1447)&gt;0,IF(LEN(INDEX(TasksList!$C$6:$C$1005,MATCH(C1447,TasksList!$B$6:$B$1005,0),1))=0,"",INDEX(TasksList!$C$6:$C$1005,MATCH(C1447,TasksList!$B$6:$B$1005,0),1)),""),"")</f>
        <v/>
      </c>
      <c r="E1447" s="361" t="str">
        <f>IFERROR(IF(LEN(C1447)&gt;0,IF(LEN(INDEX(TasksList!$F$6:$F$1005,MATCH(C1447,TasksList!$B$6:$B$1005,0),1))=0,"not set!",INDEX(TasksList!$F$6:$F$1005,MATCH(C1447,TasksList!$B$6:$B$1005,0),1)),""),"")</f>
        <v/>
      </c>
      <c r="F1447" s="360" t="str">
        <f>IFERROR(IF(LEN(D1447)&gt;0,IF(LEN(INDEX(AdressBook!$D$6:$D$25,MATCH(D1447,AdressBook!$B$6:$B$25,0),1))=0,"",INDEX(AdressBook!$D$6:$D$25,MATCH(D1447,AdressBook!$B$6:$B$25,0),1)),""),"")</f>
        <v/>
      </c>
      <c r="G1447" s="361" t="str">
        <f>IFERROR(IF(LEN(INDEX(PlansAndNotes!$F$6:$F$2005,ROW(B1447)-ROW($C$3)))=0,"",INDEX(PlansAndNotes!$F$6:$F$2005,ROW(B1447)-ROW($C$3))),"")</f>
        <v/>
      </c>
      <c r="H1447" s="361" t="str">
        <f>IFERROR(IF(LEN(C1447)&gt;0,IF(LEN(INDEX(TasksList!$G$6:$G$1005,MATCH(C1447,TasksList!$B$6:$B$1005,0),1))=0,"",INDEX(TasksList!$G$6:$G$1005,MATCH(C1447,TasksList!$B$6:$B$1005,0),1)),""),"")</f>
        <v/>
      </c>
      <c r="I1447" s="381"/>
      <c r="J1447" s="400"/>
      <c r="K1447" s="400"/>
      <c r="L1447" s="179"/>
      <c r="M1447" s="381"/>
      <c r="N1447" s="362" t="str">
        <f>IFERROR(IF(LEN(INDEX(PlansAndNotes!$D$6:$D$4005,ROW(B1447)-ROW($C$3)))=0,"",INDEX(PlansAndNotes!$D$6:$D$4005,ROW(B1447)-ROW($C$3))),"")</f>
        <v/>
      </c>
      <c r="O1447" s="165" t="str">
        <f t="shared" si="169"/>
        <v/>
      </c>
      <c r="P1447" s="363" t="str">
        <f>IFERROR(IF(LEN(INDEX(PlansAndNotes!$E$6:$E$4005,ROW(B1447)-ROW($C$3)))=0,"",INDEX(PlansAndNotes!$E$6:$E$4005,ROW(B1447)-ROW($C$3))),"")</f>
        <v/>
      </c>
      <c r="Q1447" s="363" t="str">
        <f>IFERROR(IF(LEN(INDEX(PlansAndNotes!$G$6:$G$4005,ROW(B1447)-ROW($C$3)))=0,"",INDEX(PlansAndNotes!$G$6:$G$4005,ROW(B1447)-ROW($C$3))),"")</f>
        <v/>
      </c>
      <c r="R1447" s="361" t="str">
        <f>IFERROR(IF(LEN(D1447)&gt;0,IF(LEN(INDEX(AdressBook!$C$6:$C$25,MATCH(D1447,AdressBook!$B$6:$B$25,0),1))=0,"",INDEX(AdressBook!$C$6:$C$25,MATCH(D1447,AdressBook!$B$6:$B$25,0),1)),""),"")</f>
        <v/>
      </c>
      <c r="S1447" s="165">
        <f>IF(LEN(C1447)&gt;0,IFERROR(IF(MATCH(C1447,C1448:$C$4004,0)&gt;0,-1,ROW(S1447)-ROW($S$3)),ROW(S1447)-ROW($S$3)),-1)</f>
        <v>-1</v>
      </c>
      <c r="T1447" s="165">
        <f t="shared" si="170"/>
        <v>0</v>
      </c>
      <c r="U1447" s="165" t="str">
        <f t="shared" si="171"/>
        <v/>
      </c>
      <c r="V1447" s="165" t="str">
        <f>IFERROR(IF(OR(C1447="",S1447&lt;0),"",IF(SUBTOTAL(3,C1447:C1447)=0,-1,SUBTOTAL(3,$C$4:C1447))),"")</f>
        <v/>
      </c>
      <c r="W1447" s="156" t="str">
        <f t="array" ref="W1447">IF(LEN(C1447)&gt;0,IFERROR(IF(MATCH(C1447,$C$3:$C1446,0)&gt;0,N1447-INDEX($N$3:N1446,SUMPRODUCT(MAX(ROW($C$3:$C1446)*(C1447=$C$3:$C1446)))-2,1),""),""),"")</f>
        <v/>
      </c>
      <c r="X1447" s="156">
        <f t="shared" ca="1" si="172"/>
        <v>1</v>
      </c>
      <c r="Y1447" s="156">
        <f t="shared" ca="1" si="173"/>
        <v>1</v>
      </c>
    </row>
    <row r="1448" spans="2:25" hidden="1" x14ac:dyDescent="0.25">
      <c r="B1448" s="390" t="str">
        <f>IFERROR(IF(LEN(INDEX(PlansAndNotes!$B$6:$B$2005,ROW(A1448)-ROW($B$3)))=0,"",INDEX(PlansAndNotes!$B$6:$B$2005,ROW(A1448)-ROW($B$3))),"")</f>
        <v/>
      </c>
      <c r="C1448" s="361" t="str">
        <f t="shared" si="168"/>
        <v/>
      </c>
      <c r="D1448" s="361" t="str">
        <f>IFERROR(IF(LEN(C1448)&gt;0,IF(LEN(INDEX(TasksList!$C$6:$C$1005,MATCH(C1448,TasksList!$B$6:$B$1005,0),1))=0,"",INDEX(TasksList!$C$6:$C$1005,MATCH(C1448,TasksList!$B$6:$B$1005,0),1)),""),"")</f>
        <v/>
      </c>
      <c r="E1448" s="361" t="str">
        <f>IFERROR(IF(LEN(C1448)&gt;0,IF(LEN(INDEX(TasksList!$F$6:$F$1005,MATCH(C1448,TasksList!$B$6:$B$1005,0),1))=0,"not set!",INDEX(TasksList!$F$6:$F$1005,MATCH(C1448,TasksList!$B$6:$B$1005,0),1)),""),"")</f>
        <v/>
      </c>
      <c r="F1448" s="360" t="str">
        <f>IFERROR(IF(LEN(D1448)&gt;0,IF(LEN(INDEX(AdressBook!$D$6:$D$25,MATCH(D1448,AdressBook!$B$6:$B$25,0),1))=0,"",INDEX(AdressBook!$D$6:$D$25,MATCH(D1448,AdressBook!$B$6:$B$25,0),1)),""),"")</f>
        <v/>
      </c>
      <c r="G1448" s="361" t="str">
        <f>IFERROR(IF(LEN(INDEX(PlansAndNotes!$F$6:$F$2005,ROW(B1448)-ROW($C$3)))=0,"",INDEX(PlansAndNotes!$F$6:$F$2005,ROW(B1448)-ROW($C$3))),"")</f>
        <v/>
      </c>
      <c r="H1448" s="361" t="str">
        <f>IFERROR(IF(LEN(C1448)&gt;0,IF(LEN(INDEX(TasksList!$G$6:$G$1005,MATCH(C1448,TasksList!$B$6:$B$1005,0),1))=0,"",INDEX(TasksList!$G$6:$G$1005,MATCH(C1448,TasksList!$B$6:$B$1005,0),1)),""),"")</f>
        <v/>
      </c>
      <c r="I1448" s="381"/>
      <c r="J1448" s="400"/>
      <c r="K1448" s="400"/>
      <c r="L1448" s="179"/>
      <c r="M1448" s="381"/>
      <c r="N1448" s="362" t="str">
        <f>IFERROR(IF(LEN(INDEX(PlansAndNotes!$D$6:$D$4005,ROW(B1448)-ROW($C$3)))=0,"",INDEX(PlansAndNotes!$D$6:$D$4005,ROW(B1448)-ROW($C$3))),"")</f>
        <v/>
      </c>
      <c r="O1448" s="165" t="str">
        <f t="shared" si="169"/>
        <v/>
      </c>
      <c r="P1448" s="363" t="str">
        <f>IFERROR(IF(LEN(INDEX(PlansAndNotes!$E$6:$E$4005,ROW(B1448)-ROW($C$3)))=0,"",INDEX(PlansAndNotes!$E$6:$E$4005,ROW(B1448)-ROW($C$3))),"")</f>
        <v/>
      </c>
      <c r="Q1448" s="363" t="str">
        <f>IFERROR(IF(LEN(INDEX(PlansAndNotes!$G$6:$G$4005,ROW(B1448)-ROW($C$3)))=0,"",INDEX(PlansAndNotes!$G$6:$G$4005,ROW(B1448)-ROW($C$3))),"")</f>
        <v/>
      </c>
      <c r="R1448" s="361" t="str">
        <f>IFERROR(IF(LEN(D1448)&gt;0,IF(LEN(INDEX(AdressBook!$C$6:$C$25,MATCH(D1448,AdressBook!$B$6:$B$25,0),1))=0,"",INDEX(AdressBook!$C$6:$C$25,MATCH(D1448,AdressBook!$B$6:$B$25,0),1)),""),"")</f>
        <v/>
      </c>
      <c r="S1448" s="165">
        <f>IF(LEN(C1448)&gt;0,IFERROR(IF(MATCH(C1448,C1449:$C$4004,0)&gt;0,-1,ROW(S1448)-ROW($S$3)),ROW(S1448)-ROW($S$3)),-1)</f>
        <v>-1</v>
      </c>
      <c r="T1448" s="165">
        <f t="shared" si="170"/>
        <v>0</v>
      </c>
      <c r="U1448" s="165" t="str">
        <f t="shared" si="171"/>
        <v/>
      </c>
      <c r="V1448" s="165" t="str">
        <f>IFERROR(IF(OR(C1448="",S1448&lt;0),"",IF(SUBTOTAL(3,C1448:C1448)=0,-1,SUBTOTAL(3,$C$4:C1448))),"")</f>
        <v/>
      </c>
      <c r="W1448" s="156" t="str">
        <f t="array" ref="W1448">IF(LEN(C1448)&gt;0,IFERROR(IF(MATCH(C1448,$C$3:$C1447,0)&gt;0,N1448-INDEX($N$3:N1447,SUMPRODUCT(MAX(ROW($C$3:$C1447)*(C1448=$C$3:$C1447)))-2,1),""),""),"")</f>
        <v/>
      </c>
      <c r="X1448" s="156">
        <f t="shared" ca="1" si="172"/>
        <v>1</v>
      </c>
      <c r="Y1448" s="156">
        <f t="shared" ca="1" si="173"/>
        <v>1</v>
      </c>
    </row>
    <row r="1449" spans="2:25" hidden="1" x14ac:dyDescent="0.25">
      <c r="B1449" s="390" t="str">
        <f>IFERROR(IF(LEN(INDEX(PlansAndNotes!$B$6:$B$2005,ROW(A1449)-ROW($B$3)))=0,"",INDEX(PlansAndNotes!$B$6:$B$2005,ROW(A1449)-ROW($B$3))),"")</f>
        <v/>
      </c>
      <c r="C1449" s="361" t="str">
        <f t="shared" si="168"/>
        <v/>
      </c>
      <c r="D1449" s="361" t="str">
        <f>IFERROR(IF(LEN(C1449)&gt;0,IF(LEN(INDEX(TasksList!$C$6:$C$1005,MATCH(C1449,TasksList!$B$6:$B$1005,0),1))=0,"",INDEX(TasksList!$C$6:$C$1005,MATCH(C1449,TasksList!$B$6:$B$1005,0),1)),""),"")</f>
        <v/>
      </c>
      <c r="E1449" s="361" t="str">
        <f>IFERROR(IF(LEN(C1449)&gt;0,IF(LEN(INDEX(TasksList!$F$6:$F$1005,MATCH(C1449,TasksList!$B$6:$B$1005,0),1))=0,"not set!",INDEX(TasksList!$F$6:$F$1005,MATCH(C1449,TasksList!$B$6:$B$1005,0),1)),""),"")</f>
        <v/>
      </c>
      <c r="F1449" s="360" t="str">
        <f>IFERROR(IF(LEN(D1449)&gt;0,IF(LEN(INDEX(AdressBook!$D$6:$D$25,MATCH(D1449,AdressBook!$B$6:$B$25,0),1))=0,"",INDEX(AdressBook!$D$6:$D$25,MATCH(D1449,AdressBook!$B$6:$B$25,0),1)),""),"")</f>
        <v/>
      </c>
      <c r="G1449" s="361" t="str">
        <f>IFERROR(IF(LEN(INDEX(PlansAndNotes!$F$6:$F$2005,ROW(B1449)-ROW($C$3)))=0,"",INDEX(PlansAndNotes!$F$6:$F$2005,ROW(B1449)-ROW($C$3))),"")</f>
        <v/>
      </c>
      <c r="H1449" s="361" t="str">
        <f>IFERROR(IF(LEN(C1449)&gt;0,IF(LEN(INDEX(TasksList!$G$6:$G$1005,MATCH(C1449,TasksList!$B$6:$B$1005,0),1))=0,"",INDEX(TasksList!$G$6:$G$1005,MATCH(C1449,TasksList!$B$6:$B$1005,0),1)),""),"")</f>
        <v/>
      </c>
      <c r="I1449" s="381"/>
      <c r="J1449" s="400"/>
      <c r="K1449" s="400"/>
      <c r="L1449" s="179"/>
      <c r="M1449" s="381"/>
      <c r="N1449" s="362" t="str">
        <f>IFERROR(IF(LEN(INDEX(PlansAndNotes!$D$6:$D$4005,ROW(B1449)-ROW($C$3)))=0,"",INDEX(PlansAndNotes!$D$6:$D$4005,ROW(B1449)-ROW($C$3))),"")</f>
        <v/>
      </c>
      <c r="O1449" s="165" t="str">
        <f t="shared" si="169"/>
        <v/>
      </c>
      <c r="P1449" s="363" t="str">
        <f>IFERROR(IF(LEN(INDEX(PlansAndNotes!$E$6:$E$4005,ROW(B1449)-ROW($C$3)))=0,"",INDEX(PlansAndNotes!$E$6:$E$4005,ROW(B1449)-ROW($C$3))),"")</f>
        <v/>
      </c>
      <c r="Q1449" s="363" t="str">
        <f>IFERROR(IF(LEN(INDEX(PlansAndNotes!$G$6:$G$4005,ROW(B1449)-ROW($C$3)))=0,"",INDEX(PlansAndNotes!$G$6:$G$4005,ROW(B1449)-ROW($C$3))),"")</f>
        <v/>
      </c>
      <c r="R1449" s="361" t="str">
        <f>IFERROR(IF(LEN(D1449)&gt;0,IF(LEN(INDEX(AdressBook!$C$6:$C$25,MATCH(D1449,AdressBook!$B$6:$B$25,0),1))=0,"",INDEX(AdressBook!$C$6:$C$25,MATCH(D1449,AdressBook!$B$6:$B$25,0),1)),""),"")</f>
        <v/>
      </c>
      <c r="S1449" s="165">
        <f>IF(LEN(C1449)&gt;0,IFERROR(IF(MATCH(C1449,C1450:$C$4004,0)&gt;0,-1,ROW(S1449)-ROW($S$3)),ROW(S1449)-ROW($S$3)),-1)</f>
        <v>-1</v>
      </c>
      <c r="T1449" s="165">
        <f t="shared" si="170"/>
        <v>0</v>
      </c>
      <c r="U1449" s="165" t="str">
        <f t="shared" si="171"/>
        <v/>
      </c>
      <c r="V1449" s="165" t="str">
        <f>IFERROR(IF(OR(C1449="",S1449&lt;0),"",IF(SUBTOTAL(3,C1449:C1449)=0,-1,SUBTOTAL(3,$C$4:C1449))),"")</f>
        <v/>
      </c>
      <c r="W1449" s="156" t="str">
        <f t="array" ref="W1449">IF(LEN(C1449)&gt;0,IFERROR(IF(MATCH(C1449,$C$3:$C1448,0)&gt;0,N1449-INDEX($N$3:N1448,SUMPRODUCT(MAX(ROW($C$3:$C1448)*(C1449=$C$3:$C1448)))-2,1),""),""),"")</f>
        <v/>
      </c>
      <c r="X1449" s="156">
        <f t="shared" ca="1" si="172"/>
        <v>1</v>
      </c>
      <c r="Y1449" s="156">
        <f t="shared" ca="1" si="173"/>
        <v>1</v>
      </c>
    </row>
    <row r="1450" spans="2:25" hidden="1" x14ac:dyDescent="0.25">
      <c r="B1450" s="390" t="str">
        <f>IFERROR(IF(LEN(INDEX(PlansAndNotes!$B$6:$B$2005,ROW(A1450)-ROW($B$3)))=0,"",INDEX(PlansAndNotes!$B$6:$B$2005,ROW(A1450)-ROW($B$3))),"")</f>
        <v/>
      </c>
      <c r="C1450" s="361" t="str">
        <f t="shared" si="168"/>
        <v/>
      </c>
      <c r="D1450" s="361" t="str">
        <f>IFERROR(IF(LEN(C1450)&gt;0,IF(LEN(INDEX(TasksList!$C$6:$C$1005,MATCH(C1450,TasksList!$B$6:$B$1005,0),1))=0,"",INDEX(TasksList!$C$6:$C$1005,MATCH(C1450,TasksList!$B$6:$B$1005,0),1)),""),"")</f>
        <v/>
      </c>
      <c r="E1450" s="361" t="str">
        <f>IFERROR(IF(LEN(C1450)&gt;0,IF(LEN(INDEX(TasksList!$F$6:$F$1005,MATCH(C1450,TasksList!$B$6:$B$1005,0),1))=0,"not set!",INDEX(TasksList!$F$6:$F$1005,MATCH(C1450,TasksList!$B$6:$B$1005,0),1)),""),"")</f>
        <v/>
      </c>
      <c r="F1450" s="360" t="str">
        <f>IFERROR(IF(LEN(D1450)&gt;0,IF(LEN(INDEX(AdressBook!$D$6:$D$25,MATCH(D1450,AdressBook!$B$6:$B$25,0),1))=0,"",INDEX(AdressBook!$D$6:$D$25,MATCH(D1450,AdressBook!$B$6:$B$25,0),1)),""),"")</f>
        <v/>
      </c>
      <c r="G1450" s="361" t="str">
        <f>IFERROR(IF(LEN(INDEX(PlansAndNotes!$F$6:$F$2005,ROW(B1450)-ROW($C$3)))=0,"",INDEX(PlansAndNotes!$F$6:$F$2005,ROW(B1450)-ROW($C$3))),"")</f>
        <v/>
      </c>
      <c r="H1450" s="361" t="str">
        <f>IFERROR(IF(LEN(C1450)&gt;0,IF(LEN(INDEX(TasksList!$G$6:$G$1005,MATCH(C1450,TasksList!$B$6:$B$1005,0),1))=0,"",INDEX(TasksList!$G$6:$G$1005,MATCH(C1450,TasksList!$B$6:$B$1005,0),1)),""),"")</f>
        <v/>
      </c>
      <c r="I1450" s="381"/>
      <c r="J1450" s="400"/>
      <c r="K1450" s="400"/>
      <c r="L1450" s="179"/>
      <c r="M1450" s="381"/>
      <c r="N1450" s="362" t="str">
        <f>IFERROR(IF(LEN(INDEX(PlansAndNotes!$D$6:$D$4005,ROW(B1450)-ROW($C$3)))=0,"",INDEX(PlansAndNotes!$D$6:$D$4005,ROW(B1450)-ROW($C$3))),"")</f>
        <v/>
      </c>
      <c r="O1450" s="165" t="str">
        <f t="shared" si="169"/>
        <v/>
      </c>
      <c r="P1450" s="363" t="str">
        <f>IFERROR(IF(LEN(INDEX(PlansAndNotes!$E$6:$E$4005,ROW(B1450)-ROW($C$3)))=0,"",INDEX(PlansAndNotes!$E$6:$E$4005,ROW(B1450)-ROW($C$3))),"")</f>
        <v/>
      </c>
      <c r="Q1450" s="363" t="str">
        <f>IFERROR(IF(LEN(INDEX(PlansAndNotes!$G$6:$G$4005,ROW(B1450)-ROW($C$3)))=0,"",INDEX(PlansAndNotes!$G$6:$G$4005,ROW(B1450)-ROW($C$3))),"")</f>
        <v/>
      </c>
      <c r="R1450" s="361" t="str">
        <f>IFERROR(IF(LEN(D1450)&gt;0,IF(LEN(INDEX(AdressBook!$C$6:$C$25,MATCH(D1450,AdressBook!$B$6:$B$25,0),1))=0,"",INDEX(AdressBook!$C$6:$C$25,MATCH(D1450,AdressBook!$B$6:$B$25,0),1)),""),"")</f>
        <v/>
      </c>
      <c r="S1450" s="165">
        <f>IF(LEN(C1450)&gt;0,IFERROR(IF(MATCH(C1450,C1451:$C$4004,0)&gt;0,-1,ROW(S1450)-ROW($S$3)),ROW(S1450)-ROW($S$3)),-1)</f>
        <v>-1</v>
      </c>
      <c r="T1450" s="165">
        <f t="shared" si="170"/>
        <v>0</v>
      </c>
      <c r="U1450" s="165" t="str">
        <f t="shared" si="171"/>
        <v/>
      </c>
      <c r="V1450" s="165" t="str">
        <f>IFERROR(IF(OR(C1450="",S1450&lt;0),"",IF(SUBTOTAL(3,C1450:C1450)=0,-1,SUBTOTAL(3,$C$4:C1450))),"")</f>
        <v/>
      </c>
      <c r="W1450" s="156" t="str">
        <f t="array" ref="W1450">IF(LEN(C1450)&gt;0,IFERROR(IF(MATCH(C1450,$C$3:$C1449,0)&gt;0,N1450-INDEX($N$3:N1449,SUMPRODUCT(MAX(ROW($C$3:$C1449)*(C1450=$C$3:$C1449)))-2,1),""),""),"")</f>
        <v/>
      </c>
      <c r="X1450" s="156">
        <f t="shared" ca="1" si="172"/>
        <v>1</v>
      </c>
      <c r="Y1450" s="156">
        <f t="shared" ca="1" si="173"/>
        <v>1</v>
      </c>
    </row>
    <row r="1451" spans="2:25" hidden="1" x14ac:dyDescent="0.25">
      <c r="B1451" s="390" t="str">
        <f>IFERROR(IF(LEN(INDEX(PlansAndNotes!$B$6:$B$2005,ROW(A1451)-ROW($B$3)))=0,"",INDEX(PlansAndNotes!$B$6:$B$2005,ROW(A1451)-ROW($B$3))),"")</f>
        <v/>
      </c>
      <c r="C1451" s="361" t="str">
        <f t="shared" si="168"/>
        <v/>
      </c>
      <c r="D1451" s="361" t="str">
        <f>IFERROR(IF(LEN(C1451)&gt;0,IF(LEN(INDEX(TasksList!$C$6:$C$1005,MATCH(C1451,TasksList!$B$6:$B$1005,0),1))=0,"",INDEX(TasksList!$C$6:$C$1005,MATCH(C1451,TasksList!$B$6:$B$1005,0),1)),""),"")</f>
        <v/>
      </c>
      <c r="E1451" s="361" t="str">
        <f>IFERROR(IF(LEN(C1451)&gt;0,IF(LEN(INDEX(TasksList!$F$6:$F$1005,MATCH(C1451,TasksList!$B$6:$B$1005,0),1))=0,"not set!",INDEX(TasksList!$F$6:$F$1005,MATCH(C1451,TasksList!$B$6:$B$1005,0),1)),""),"")</f>
        <v/>
      </c>
      <c r="F1451" s="360" t="str">
        <f>IFERROR(IF(LEN(D1451)&gt;0,IF(LEN(INDEX(AdressBook!$D$6:$D$25,MATCH(D1451,AdressBook!$B$6:$B$25,0),1))=0,"",INDEX(AdressBook!$D$6:$D$25,MATCH(D1451,AdressBook!$B$6:$B$25,0),1)),""),"")</f>
        <v/>
      </c>
      <c r="G1451" s="361" t="str">
        <f>IFERROR(IF(LEN(INDEX(PlansAndNotes!$F$6:$F$2005,ROW(B1451)-ROW($C$3)))=0,"",INDEX(PlansAndNotes!$F$6:$F$2005,ROW(B1451)-ROW($C$3))),"")</f>
        <v/>
      </c>
      <c r="H1451" s="361" t="str">
        <f>IFERROR(IF(LEN(C1451)&gt;0,IF(LEN(INDEX(TasksList!$G$6:$G$1005,MATCH(C1451,TasksList!$B$6:$B$1005,0),1))=0,"",INDEX(TasksList!$G$6:$G$1005,MATCH(C1451,TasksList!$B$6:$B$1005,0),1)),""),"")</f>
        <v/>
      </c>
      <c r="I1451" s="381"/>
      <c r="J1451" s="400"/>
      <c r="K1451" s="400"/>
      <c r="L1451" s="179"/>
      <c r="M1451" s="381"/>
      <c r="N1451" s="362" t="str">
        <f>IFERROR(IF(LEN(INDEX(PlansAndNotes!$D$6:$D$4005,ROW(B1451)-ROW($C$3)))=0,"",INDEX(PlansAndNotes!$D$6:$D$4005,ROW(B1451)-ROW($C$3))),"")</f>
        <v/>
      </c>
      <c r="O1451" s="165" t="str">
        <f t="shared" si="169"/>
        <v/>
      </c>
      <c r="P1451" s="363" t="str">
        <f>IFERROR(IF(LEN(INDEX(PlansAndNotes!$E$6:$E$4005,ROW(B1451)-ROW($C$3)))=0,"",INDEX(PlansAndNotes!$E$6:$E$4005,ROW(B1451)-ROW($C$3))),"")</f>
        <v/>
      </c>
      <c r="Q1451" s="363" t="str">
        <f>IFERROR(IF(LEN(INDEX(PlansAndNotes!$G$6:$G$4005,ROW(B1451)-ROW($C$3)))=0,"",INDEX(PlansAndNotes!$G$6:$G$4005,ROW(B1451)-ROW($C$3))),"")</f>
        <v/>
      </c>
      <c r="R1451" s="361" t="str">
        <f>IFERROR(IF(LEN(D1451)&gt;0,IF(LEN(INDEX(AdressBook!$C$6:$C$25,MATCH(D1451,AdressBook!$B$6:$B$25,0),1))=0,"",INDEX(AdressBook!$C$6:$C$25,MATCH(D1451,AdressBook!$B$6:$B$25,0),1)),""),"")</f>
        <v/>
      </c>
      <c r="S1451" s="165">
        <f>IF(LEN(C1451)&gt;0,IFERROR(IF(MATCH(C1451,C1452:$C$4004,0)&gt;0,-1,ROW(S1451)-ROW($S$3)),ROW(S1451)-ROW($S$3)),-1)</f>
        <v>-1</v>
      </c>
      <c r="T1451" s="165">
        <f t="shared" si="170"/>
        <v>0</v>
      </c>
      <c r="U1451" s="165" t="str">
        <f t="shared" si="171"/>
        <v/>
      </c>
      <c r="V1451" s="165" t="str">
        <f>IFERROR(IF(OR(C1451="",S1451&lt;0),"",IF(SUBTOTAL(3,C1451:C1451)=0,-1,SUBTOTAL(3,$C$4:C1451))),"")</f>
        <v/>
      </c>
      <c r="W1451" s="156" t="str">
        <f t="array" ref="W1451">IF(LEN(C1451)&gt;0,IFERROR(IF(MATCH(C1451,$C$3:$C1450,0)&gt;0,N1451-INDEX($N$3:N1450,SUMPRODUCT(MAX(ROW($C$3:$C1450)*(C1451=$C$3:$C1450)))-2,1),""),""),"")</f>
        <v/>
      </c>
      <c r="X1451" s="156">
        <f t="shared" ca="1" si="172"/>
        <v>1</v>
      </c>
      <c r="Y1451" s="156">
        <f t="shared" ca="1" si="173"/>
        <v>1</v>
      </c>
    </row>
    <row r="1452" spans="2:25" hidden="1" x14ac:dyDescent="0.25">
      <c r="B1452" s="390" t="str">
        <f>IFERROR(IF(LEN(INDEX(PlansAndNotes!$B$6:$B$2005,ROW(A1452)-ROW($B$3)))=0,"",INDEX(PlansAndNotes!$B$6:$B$2005,ROW(A1452)-ROW($B$3))),"")</f>
        <v/>
      </c>
      <c r="C1452" s="361" t="str">
        <f t="shared" si="168"/>
        <v/>
      </c>
      <c r="D1452" s="361" t="str">
        <f>IFERROR(IF(LEN(C1452)&gt;0,IF(LEN(INDEX(TasksList!$C$6:$C$1005,MATCH(C1452,TasksList!$B$6:$B$1005,0),1))=0,"",INDEX(TasksList!$C$6:$C$1005,MATCH(C1452,TasksList!$B$6:$B$1005,0),1)),""),"")</f>
        <v/>
      </c>
      <c r="E1452" s="361" t="str">
        <f>IFERROR(IF(LEN(C1452)&gt;0,IF(LEN(INDEX(TasksList!$F$6:$F$1005,MATCH(C1452,TasksList!$B$6:$B$1005,0),1))=0,"not set!",INDEX(TasksList!$F$6:$F$1005,MATCH(C1452,TasksList!$B$6:$B$1005,0),1)),""),"")</f>
        <v/>
      </c>
      <c r="F1452" s="360" t="str">
        <f>IFERROR(IF(LEN(D1452)&gt;0,IF(LEN(INDEX(AdressBook!$D$6:$D$25,MATCH(D1452,AdressBook!$B$6:$B$25,0),1))=0,"",INDEX(AdressBook!$D$6:$D$25,MATCH(D1452,AdressBook!$B$6:$B$25,0),1)),""),"")</f>
        <v/>
      </c>
      <c r="G1452" s="361" t="str">
        <f>IFERROR(IF(LEN(INDEX(PlansAndNotes!$F$6:$F$2005,ROW(B1452)-ROW($C$3)))=0,"",INDEX(PlansAndNotes!$F$6:$F$2005,ROW(B1452)-ROW($C$3))),"")</f>
        <v/>
      </c>
      <c r="H1452" s="361" t="str">
        <f>IFERROR(IF(LEN(C1452)&gt;0,IF(LEN(INDEX(TasksList!$G$6:$G$1005,MATCH(C1452,TasksList!$B$6:$B$1005,0),1))=0,"",INDEX(TasksList!$G$6:$G$1005,MATCH(C1452,TasksList!$B$6:$B$1005,0),1)),""),"")</f>
        <v/>
      </c>
      <c r="I1452" s="381"/>
      <c r="J1452" s="400"/>
      <c r="K1452" s="400"/>
      <c r="L1452" s="179"/>
      <c r="M1452" s="381"/>
      <c r="N1452" s="362" t="str">
        <f>IFERROR(IF(LEN(INDEX(PlansAndNotes!$D$6:$D$4005,ROW(B1452)-ROW($C$3)))=0,"",INDEX(PlansAndNotes!$D$6:$D$4005,ROW(B1452)-ROW($C$3))),"")</f>
        <v/>
      </c>
      <c r="O1452" s="165" t="str">
        <f t="shared" si="169"/>
        <v/>
      </c>
      <c r="P1452" s="363" t="str">
        <f>IFERROR(IF(LEN(INDEX(PlansAndNotes!$E$6:$E$4005,ROW(B1452)-ROW($C$3)))=0,"",INDEX(PlansAndNotes!$E$6:$E$4005,ROW(B1452)-ROW($C$3))),"")</f>
        <v/>
      </c>
      <c r="Q1452" s="363" t="str">
        <f>IFERROR(IF(LEN(INDEX(PlansAndNotes!$G$6:$G$4005,ROW(B1452)-ROW($C$3)))=0,"",INDEX(PlansAndNotes!$G$6:$G$4005,ROW(B1452)-ROW($C$3))),"")</f>
        <v/>
      </c>
      <c r="R1452" s="361" t="str">
        <f>IFERROR(IF(LEN(D1452)&gt;0,IF(LEN(INDEX(AdressBook!$C$6:$C$25,MATCH(D1452,AdressBook!$B$6:$B$25,0),1))=0,"",INDEX(AdressBook!$C$6:$C$25,MATCH(D1452,AdressBook!$B$6:$B$25,0),1)),""),"")</f>
        <v/>
      </c>
      <c r="S1452" s="165">
        <f>IF(LEN(C1452)&gt;0,IFERROR(IF(MATCH(C1452,C1453:$C$4004,0)&gt;0,-1,ROW(S1452)-ROW($S$3)),ROW(S1452)-ROW($S$3)),-1)</f>
        <v>-1</v>
      </c>
      <c r="T1452" s="165">
        <f t="shared" si="170"/>
        <v>0</v>
      </c>
      <c r="U1452" s="165" t="str">
        <f t="shared" si="171"/>
        <v/>
      </c>
      <c r="V1452" s="165" t="str">
        <f>IFERROR(IF(OR(C1452="",S1452&lt;0),"",IF(SUBTOTAL(3,C1452:C1452)=0,-1,SUBTOTAL(3,$C$4:C1452))),"")</f>
        <v/>
      </c>
      <c r="W1452" s="156" t="str">
        <f t="array" ref="W1452">IF(LEN(C1452)&gt;0,IFERROR(IF(MATCH(C1452,$C$3:$C1451,0)&gt;0,N1452-INDEX($N$3:N1451,SUMPRODUCT(MAX(ROW($C$3:$C1451)*(C1452=$C$3:$C1451)))-2,1),""),""),"")</f>
        <v/>
      </c>
      <c r="X1452" s="156">
        <f t="shared" ca="1" si="172"/>
        <v>1</v>
      </c>
      <c r="Y1452" s="156">
        <f t="shared" ca="1" si="173"/>
        <v>1</v>
      </c>
    </row>
    <row r="1453" spans="2:25" hidden="1" x14ac:dyDescent="0.25">
      <c r="B1453" s="390" t="str">
        <f>IFERROR(IF(LEN(INDEX(PlansAndNotes!$B$6:$B$2005,ROW(A1453)-ROW($B$3)))=0,"",INDEX(PlansAndNotes!$B$6:$B$2005,ROW(A1453)-ROW($B$3))),"")</f>
        <v/>
      </c>
      <c r="C1453" s="361" t="str">
        <f t="shared" si="168"/>
        <v/>
      </c>
      <c r="D1453" s="361" t="str">
        <f>IFERROR(IF(LEN(C1453)&gt;0,IF(LEN(INDEX(TasksList!$C$6:$C$1005,MATCH(C1453,TasksList!$B$6:$B$1005,0),1))=0,"",INDEX(TasksList!$C$6:$C$1005,MATCH(C1453,TasksList!$B$6:$B$1005,0),1)),""),"")</f>
        <v/>
      </c>
      <c r="E1453" s="361" t="str">
        <f>IFERROR(IF(LEN(C1453)&gt;0,IF(LEN(INDEX(TasksList!$F$6:$F$1005,MATCH(C1453,TasksList!$B$6:$B$1005,0),1))=0,"not set!",INDEX(TasksList!$F$6:$F$1005,MATCH(C1453,TasksList!$B$6:$B$1005,0),1)),""),"")</f>
        <v/>
      </c>
      <c r="F1453" s="360" t="str">
        <f>IFERROR(IF(LEN(D1453)&gt;0,IF(LEN(INDEX(AdressBook!$D$6:$D$25,MATCH(D1453,AdressBook!$B$6:$B$25,0),1))=0,"",INDEX(AdressBook!$D$6:$D$25,MATCH(D1453,AdressBook!$B$6:$B$25,0),1)),""),"")</f>
        <v/>
      </c>
      <c r="G1453" s="361" t="str">
        <f>IFERROR(IF(LEN(INDEX(PlansAndNotes!$F$6:$F$2005,ROW(B1453)-ROW($C$3)))=0,"",INDEX(PlansAndNotes!$F$6:$F$2005,ROW(B1453)-ROW($C$3))),"")</f>
        <v/>
      </c>
      <c r="H1453" s="361" t="str">
        <f>IFERROR(IF(LEN(C1453)&gt;0,IF(LEN(INDEX(TasksList!$G$6:$G$1005,MATCH(C1453,TasksList!$B$6:$B$1005,0),1))=0,"",INDEX(TasksList!$G$6:$G$1005,MATCH(C1453,TasksList!$B$6:$B$1005,0),1)),""),"")</f>
        <v/>
      </c>
      <c r="I1453" s="381"/>
      <c r="J1453" s="400"/>
      <c r="K1453" s="400"/>
      <c r="L1453" s="179"/>
      <c r="M1453" s="381"/>
      <c r="N1453" s="362" t="str">
        <f>IFERROR(IF(LEN(INDEX(PlansAndNotes!$D$6:$D$4005,ROW(B1453)-ROW($C$3)))=0,"",INDEX(PlansAndNotes!$D$6:$D$4005,ROW(B1453)-ROW($C$3))),"")</f>
        <v/>
      </c>
      <c r="O1453" s="165" t="str">
        <f t="shared" si="169"/>
        <v/>
      </c>
      <c r="P1453" s="363" t="str">
        <f>IFERROR(IF(LEN(INDEX(PlansAndNotes!$E$6:$E$4005,ROW(B1453)-ROW($C$3)))=0,"",INDEX(PlansAndNotes!$E$6:$E$4005,ROW(B1453)-ROW($C$3))),"")</f>
        <v/>
      </c>
      <c r="Q1453" s="363" t="str">
        <f>IFERROR(IF(LEN(INDEX(PlansAndNotes!$G$6:$G$4005,ROW(B1453)-ROW($C$3)))=0,"",INDEX(PlansAndNotes!$G$6:$G$4005,ROW(B1453)-ROW($C$3))),"")</f>
        <v/>
      </c>
      <c r="R1453" s="361" t="str">
        <f>IFERROR(IF(LEN(D1453)&gt;0,IF(LEN(INDEX(AdressBook!$C$6:$C$25,MATCH(D1453,AdressBook!$B$6:$B$25,0),1))=0,"",INDEX(AdressBook!$C$6:$C$25,MATCH(D1453,AdressBook!$B$6:$B$25,0),1)),""),"")</f>
        <v/>
      </c>
      <c r="S1453" s="165">
        <f>IF(LEN(C1453)&gt;0,IFERROR(IF(MATCH(C1453,C1454:$C$4004,0)&gt;0,-1,ROW(S1453)-ROW($S$3)),ROW(S1453)-ROW($S$3)),-1)</f>
        <v>-1</v>
      </c>
      <c r="T1453" s="165">
        <f t="shared" si="170"/>
        <v>0</v>
      </c>
      <c r="U1453" s="165" t="str">
        <f t="shared" si="171"/>
        <v/>
      </c>
      <c r="V1453" s="165" t="str">
        <f>IFERROR(IF(OR(C1453="",S1453&lt;0),"",IF(SUBTOTAL(3,C1453:C1453)=0,-1,SUBTOTAL(3,$C$4:C1453))),"")</f>
        <v/>
      </c>
      <c r="W1453" s="156" t="str">
        <f t="array" ref="W1453">IF(LEN(C1453)&gt;0,IFERROR(IF(MATCH(C1453,$C$3:$C1452,0)&gt;0,N1453-INDEX($N$3:N1452,SUMPRODUCT(MAX(ROW($C$3:$C1452)*(C1453=$C$3:$C1452)))-2,1),""),""),"")</f>
        <v/>
      </c>
      <c r="X1453" s="156">
        <f t="shared" ca="1" si="172"/>
        <v>1</v>
      </c>
      <c r="Y1453" s="156">
        <f t="shared" ca="1" si="173"/>
        <v>1</v>
      </c>
    </row>
    <row r="1454" spans="2:25" hidden="1" x14ac:dyDescent="0.25">
      <c r="B1454" s="390" t="str">
        <f>IFERROR(IF(LEN(INDEX(PlansAndNotes!$B$6:$B$2005,ROW(A1454)-ROW($B$3)))=0,"",INDEX(PlansAndNotes!$B$6:$B$2005,ROW(A1454)-ROW($B$3))),"")</f>
        <v/>
      </c>
      <c r="C1454" s="361" t="str">
        <f t="shared" si="168"/>
        <v/>
      </c>
      <c r="D1454" s="361" t="str">
        <f>IFERROR(IF(LEN(C1454)&gt;0,IF(LEN(INDEX(TasksList!$C$6:$C$1005,MATCH(C1454,TasksList!$B$6:$B$1005,0),1))=0,"",INDEX(TasksList!$C$6:$C$1005,MATCH(C1454,TasksList!$B$6:$B$1005,0),1)),""),"")</f>
        <v/>
      </c>
      <c r="E1454" s="361" t="str">
        <f>IFERROR(IF(LEN(C1454)&gt;0,IF(LEN(INDEX(TasksList!$F$6:$F$1005,MATCH(C1454,TasksList!$B$6:$B$1005,0),1))=0,"not set!",INDEX(TasksList!$F$6:$F$1005,MATCH(C1454,TasksList!$B$6:$B$1005,0),1)),""),"")</f>
        <v/>
      </c>
      <c r="F1454" s="360" t="str">
        <f>IFERROR(IF(LEN(D1454)&gt;0,IF(LEN(INDEX(AdressBook!$D$6:$D$25,MATCH(D1454,AdressBook!$B$6:$B$25,0),1))=0,"",INDEX(AdressBook!$D$6:$D$25,MATCH(D1454,AdressBook!$B$6:$B$25,0),1)),""),"")</f>
        <v/>
      </c>
      <c r="G1454" s="361" t="str">
        <f>IFERROR(IF(LEN(INDEX(PlansAndNotes!$F$6:$F$2005,ROW(B1454)-ROW($C$3)))=0,"",INDEX(PlansAndNotes!$F$6:$F$2005,ROW(B1454)-ROW($C$3))),"")</f>
        <v/>
      </c>
      <c r="H1454" s="361" t="str">
        <f>IFERROR(IF(LEN(C1454)&gt;0,IF(LEN(INDEX(TasksList!$G$6:$G$1005,MATCH(C1454,TasksList!$B$6:$B$1005,0),1))=0,"",INDEX(TasksList!$G$6:$G$1005,MATCH(C1454,TasksList!$B$6:$B$1005,0),1)),""),"")</f>
        <v/>
      </c>
      <c r="I1454" s="381"/>
      <c r="J1454" s="400"/>
      <c r="K1454" s="400"/>
      <c r="L1454" s="179"/>
      <c r="M1454" s="381"/>
      <c r="N1454" s="362" t="str">
        <f>IFERROR(IF(LEN(INDEX(PlansAndNotes!$D$6:$D$4005,ROW(B1454)-ROW($C$3)))=0,"",INDEX(PlansAndNotes!$D$6:$D$4005,ROW(B1454)-ROW($C$3))),"")</f>
        <v/>
      </c>
      <c r="O1454" s="165" t="str">
        <f t="shared" si="169"/>
        <v/>
      </c>
      <c r="P1454" s="363" t="str">
        <f>IFERROR(IF(LEN(INDEX(PlansAndNotes!$E$6:$E$4005,ROW(B1454)-ROW($C$3)))=0,"",INDEX(PlansAndNotes!$E$6:$E$4005,ROW(B1454)-ROW($C$3))),"")</f>
        <v/>
      </c>
      <c r="Q1454" s="363" t="str">
        <f>IFERROR(IF(LEN(INDEX(PlansAndNotes!$G$6:$G$4005,ROW(B1454)-ROW($C$3)))=0,"",INDEX(PlansAndNotes!$G$6:$G$4005,ROW(B1454)-ROW($C$3))),"")</f>
        <v/>
      </c>
      <c r="R1454" s="361" t="str">
        <f>IFERROR(IF(LEN(D1454)&gt;0,IF(LEN(INDEX(AdressBook!$C$6:$C$25,MATCH(D1454,AdressBook!$B$6:$B$25,0),1))=0,"",INDEX(AdressBook!$C$6:$C$25,MATCH(D1454,AdressBook!$B$6:$B$25,0),1)),""),"")</f>
        <v/>
      </c>
      <c r="S1454" s="165">
        <f>IF(LEN(C1454)&gt;0,IFERROR(IF(MATCH(C1454,C1455:$C$4004,0)&gt;0,-1,ROW(S1454)-ROW($S$3)),ROW(S1454)-ROW($S$3)),-1)</f>
        <v>-1</v>
      </c>
      <c r="T1454" s="165">
        <f t="shared" si="170"/>
        <v>0</v>
      </c>
      <c r="U1454" s="165" t="str">
        <f t="shared" si="171"/>
        <v/>
      </c>
      <c r="V1454" s="165" t="str">
        <f>IFERROR(IF(OR(C1454="",S1454&lt;0),"",IF(SUBTOTAL(3,C1454:C1454)=0,-1,SUBTOTAL(3,$C$4:C1454))),"")</f>
        <v/>
      </c>
      <c r="W1454" s="156" t="str">
        <f t="array" ref="W1454">IF(LEN(C1454)&gt;0,IFERROR(IF(MATCH(C1454,$C$3:$C1453,0)&gt;0,N1454-INDEX($N$3:N1453,SUMPRODUCT(MAX(ROW($C$3:$C1453)*(C1454=$C$3:$C1453)))-2,1),""),""),"")</f>
        <v/>
      </c>
      <c r="X1454" s="156">
        <f t="shared" ca="1" si="172"/>
        <v>1</v>
      </c>
      <c r="Y1454" s="156">
        <f t="shared" ca="1" si="173"/>
        <v>1</v>
      </c>
    </row>
    <row r="1455" spans="2:25" hidden="1" x14ac:dyDescent="0.25">
      <c r="B1455" s="390" t="str">
        <f>IFERROR(IF(LEN(INDEX(PlansAndNotes!$B$6:$B$2005,ROW(A1455)-ROW($B$3)))=0,"",INDEX(PlansAndNotes!$B$6:$B$2005,ROW(A1455)-ROW($B$3))),"")</f>
        <v/>
      </c>
      <c r="C1455" s="361" t="str">
        <f t="shared" si="168"/>
        <v/>
      </c>
      <c r="D1455" s="361" t="str">
        <f>IFERROR(IF(LEN(C1455)&gt;0,IF(LEN(INDEX(TasksList!$C$6:$C$1005,MATCH(C1455,TasksList!$B$6:$B$1005,0),1))=0,"",INDEX(TasksList!$C$6:$C$1005,MATCH(C1455,TasksList!$B$6:$B$1005,0),1)),""),"")</f>
        <v/>
      </c>
      <c r="E1455" s="361" t="str">
        <f>IFERROR(IF(LEN(C1455)&gt;0,IF(LEN(INDEX(TasksList!$F$6:$F$1005,MATCH(C1455,TasksList!$B$6:$B$1005,0),1))=0,"not set!",INDEX(TasksList!$F$6:$F$1005,MATCH(C1455,TasksList!$B$6:$B$1005,0),1)),""),"")</f>
        <v/>
      </c>
      <c r="F1455" s="360" t="str">
        <f>IFERROR(IF(LEN(D1455)&gt;0,IF(LEN(INDEX(AdressBook!$D$6:$D$25,MATCH(D1455,AdressBook!$B$6:$B$25,0),1))=0,"",INDEX(AdressBook!$D$6:$D$25,MATCH(D1455,AdressBook!$B$6:$B$25,0),1)),""),"")</f>
        <v/>
      </c>
      <c r="G1455" s="361" t="str">
        <f>IFERROR(IF(LEN(INDEX(PlansAndNotes!$F$6:$F$2005,ROW(B1455)-ROW($C$3)))=0,"",INDEX(PlansAndNotes!$F$6:$F$2005,ROW(B1455)-ROW($C$3))),"")</f>
        <v/>
      </c>
      <c r="H1455" s="361" t="str">
        <f>IFERROR(IF(LEN(C1455)&gt;0,IF(LEN(INDEX(TasksList!$G$6:$G$1005,MATCH(C1455,TasksList!$B$6:$B$1005,0),1))=0,"",INDEX(TasksList!$G$6:$G$1005,MATCH(C1455,TasksList!$B$6:$B$1005,0),1)),""),"")</f>
        <v/>
      </c>
      <c r="I1455" s="381"/>
      <c r="J1455" s="400"/>
      <c r="K1455" s="400"/>
      <c r="L1455" s="179"/>
      <c r="M1455" s="381"/>
      <c r="N1455" s="362" t="str">
        <f>IFERROR(IF(LEN(INDEX(PlansAndNotes!$D$6:$D$4005,ROW(B1455)-ROW($C$3)))=0,"",INDEX(PlansAndNotes!$D$6:$D$4005,ROW(B1455)-ROW($C$3))),"")</f>
        <v/>
      </c>
      <c r="O1455" s="165" t="str">
        <f t="shared" si="169"/>
        <v/>
      </c>
      <c r="P1455" s="363" t="str">
        <f>IFERROR(IF(LEN(INDEX(PlansAndNotes!$E$6:$E$4005,ROW(B1455)-ROW($C$3)))=0,"",INDEX(PlansAndNotes!$E$6:$E$4005,ROW(B1455)-ROW($C$3))),"")</f>
        <v/>
      </c>
      <c r="Q1455" s="363" t="str">
        <f>IFERROR(IF(LEN(INDEX(PlansAndNotes!$G$6:$G$4005,ROW(B1455)-ROW($C$3)))=0,"",INDEX(PlansAndNotes!$G$6:$G$4005,ROW(B1455)-ROW($C$3))),"")</f>
        <v/>
      </c>
      <c r="R1455" s="361" t="str">
        <f>IFERROR(IF(LEN(D1455)&gt;0,IF(LEN(INDEX(AdressBook!$C$6:$C$25,MATCH(D1455,AdressBook!$B$6:$B$25,0),1))=0,"",INDEX(AdressBook!$C$6:$C$25,MATCH(D1455,AdressBook!$B$6:$B$25,0),1)),""),"")</f>
        <v/>
      </c>
      <c r="S1455" s="165">
        <f>IF(LEN(C1455)&gt;0,IFERROR(IF(MATCH(C1455,C1456:$C$4004,0)&gt;0,-1,ROW(S1455)-ROW($S$3)),ROW(S1455)-ROW($S$3)),-1)</f>
        <v>-1</v>
      </c>
      <c r="T1455" s="165">
        <f t="shared" si="170"/>
        <v>0</v>
      </c>
      <c r="U1455" s="165" t="str">
        <f t="shared" si="171"/>
        <v/>
      </c>
      <c r="V1455" s="165" t="str">
        <f>IFERROR(IF(OR(C1455="",S1455&lt;0),"",IF(SUBTOTAL(3,C1455:C1455)=0,-1,SUBTOTAL(3,$C$4:C1455))),"")</f>
        <v/>
      </c>
      <c r="W1455" s="156" t="str">
        <f t="array" ref="W1455">IF(LEN(C1455)&gt;0,IFERROR(IF(MATCH(C1455,$C$3:$C1454,0)&gt;0,N1455-INDEX($N$3:N1454,SUMPRODUCT(MAX(ROW($C$3:$C1454)*(C1455=$C$3:$C1454)))-2,1),""),""),"")</f>
        <v/>
      </c>
      <c r="X1455" s="156">
        <f t="shared" ca="1" si="172"/>
        <v>1</v>
      </c>
      <c r="Y1455" s="156">
        <f t="shared" ca="1" si="173"/>
        <v>1</v>
      </c>
    </row>
    <row r="1456" spans="2:25" hidden="1" x14ac:dyDescent="0.25">
      <c r="B1456" s="390" t="str">
        <f>IFERROR(IF(LEN(INDEX(PlansAndNotes!$B$6:$B$2005,ROW(A1456)-ROW($B$3)))=0,"",INDEX(PlansAndNotes!$B$6:$B$2005,ROW(A1456)-ROW($B$3))),"")</f>
        <v/>
      </c>
      <c r="C1456" s="361" t="str">
        <f t="shared" si="168"/>
        <v/>
      </c>
      <c r="D1456" s="361" t="str">
        <f>IFERROR(IF(LEN(C1456)&gt;0,IF(LEN(INDEX(TasksList!$C$6:$C$1005,MATCH(C1456,TasksList!$B$6:$B$1005,0),1))=0,"",INDEX(TasksList!$C$6:$C$1005,MATCH(C1456,TasksList!$B$6:$B$1005,0),1)),""),"")</f>
        <v/>
      </c>
      <c r="E1456" s="361" t="str">
        <f>IFERROR(IF(LEN(C1456)&gt;0,IF(LEN(INDEX(TasksList!$F$6:$F$1005,MATCH(C1456,TasksList!$B$6:$B$1005,0),1))=0,"not set!",INDEX(TasksList!$F$6:$F$1005,MATCH(C1456,TasksList!$B$6:$B$1005,0),1)),""),"")</f>
        <v/>
      </c>
      <c r="F1456" s="360" t="str">
        <f>IFERROR(IF(LEN(D1456)&gt;0,IF(LEN(INDEX(AdressBook!$D$6:$D$25,MATCH(D1456,AdressBook!$B$6:$B$25,0),1))=0,"",INDEX(AdressBook!$D$6:$D$25,MATCH(D1456,AdressBook!$B$6:$B$25,0),1)),""),"")</f>
        <v/>
      </c>
      <c r="G1456" s="361" t="str">
        <f>IFERROR(IF(LEN(INDEX(PlansAndNotes!$F$6:$F$2005,ROW(B1456)-ROW($C$3)))=0,"",INDEX(PlansAndNotes!$F$6:$F$2005,ROW(B1456)-ROW($C$3))),"")</f>
        <v/>
      </c>
      <c r="H1456" s="361" t="str">
        <f>IFERROR(IF(LEN(C1456)&gt;0,IF(LEN(INDEX(TasksList!$G$6:$G$1005,MATCH(C1456,TasksList!$B$6:$B$1005,0),1))=0,"",INDEX(TasksList!$G$6:$G$1005,MATCH(C1456,TasksList!$B$6:$B$1005,0),1)),""),"")</f>
        <v/>
      </c>
      <c r="I1456" s="381"/>
      <c r="J1456" s="400"/>
      <c r="K1456" s="400"/>
      <c r="L1456" s="179"/>
      <c r="M1456" s="381"/>
      <c r="N1456" s="362" t="str">
        <f>IFERROR(IF(LEN(INDEX(PlansAndNotes!$D$6:$D$4005,ROW(B1456)-ROW($C$3)))=0,"",INDEX(PlansAndNotes!$D$6:$D$4005,ROW(B1456)-ROW($C$3))),"")</f>
        <v/>
      </c>
      <c r="O1456" s="165" t="str">
        <f t="shared" si="169"/>
        <v/>
      </c>
      <c r="P1456" s="363" t="str">
        <f>IFERROR(IF(LEN(INDEX(PlansAndNotes!$E$6:$E$4005,ROW(B1456)-ROW($C$3)))=0,"",INDEX(PlansAndNotes!$E$6:$E$4005,ROW(B1456)-ROW($C$3))),"")</f>
        <v/>
      </c>
      <c r="Q1456" s="363" t="str">
        <f>IFERROR(IF(LEN(INDEX(PlansAndNotes!$G$6:$G$4005,ROW(B1456)-ROW($C$3)))=0,"",INDEX(PlansAndNotes!$G$6:$G$4005,ROW(B1456)-ROW($C$3))),"")</f>
        <v/>
      </c>
      <c r="R1456" s="361" t="str">
        <f>IFERROR(IF(LEN(D1456)&gt;0,IF(LEN(INDEX(AdressBook!$C$6:$C$25,MATCH(D1456,AdressBook!$B$6:$B$25,0),1))=0,"",INDEX(AdressBook!$C$6:$C$25,MATCH(D1456,AdressBook!$B$6:$B$25,0),1)),""),"")</f>
        <v/>
      </c>
      <c r="S1456" s="165">
        <f>IF(LEN(C1456)&gt;0,IFERROR(IF(MATCH(C1456,C1457:$C$4004,0)&gt;0,-1,ROW(S1456)-ROW($S$3)),ROW(S1456)-ROW($S$3)),-1)</f>
        <v>-1</v>
      </c>
      <c r="T1456" s="165">
        <f t="shared" si="170"/>
        <v>0</v>
      </c>
      <c r="U1456" s="165" t="str">
        <f t="shared" si="171"/>
        <v/>
      </c>
      <c r="V1456" s="165" t="str">
        <f>IFERROR(IF(OR(C1456="",S1456&lt;0),"",IF(SUBTOTAL(3,C1456:C1456)=0,-1,SUBTOTAL(3,$C$4:C1456))),"")</f>
        <v/>
      </c>
      <c r="W1456" s="156" t="str">
        <f t="array" ref="W1456">IF(LEN(C1456)&gt;0,IFERROR(IF(MATCH(C1456,$C$3:$C1455,0)&gt;0,N1456-INDEX($N$3:N1455,SUMPRODUCT(MAX(ROW($C$3:$C1455)*(C1456=$C$3:$C1455)))-2,1),""),""),"")</f>
        <v/>
      </c>
      <c r="X1456" s="156">
        <f t="shared" ca="1" si="172"/>
        <v>1</v>
      </c>
      <c r="Y1456" s="156">
        <f t="shared" ca="1" si="173"/>
        <v>1</v>
      </c>
    </row>
    <row r="1457" spans="2:25" hidden="1" x14ac:dyDescent="0.25">
      <c r="B1457" s="390" t="str">
        <f>IFERROR(IF(LEN(INDEX(PlansAndNotes!$B$6:$B$2005,ROW(A1457)-ROW($B$3)))=0,"",INDEX(PlansAndNotes!$B$6:$B$2005,ROW(A1457)-ROW($B$3))),"")</f>
        <v/>
      </c>
      <c r="C1457" s="361" t="str">
        <f t="shared" si="168"/>
        <v/>
      </c>
      <c r="D1457" s="361" t="str">
        <f>IFERROR(IF(LEN(C1457)&gt;0,IF(LEN(INDEX(TasksList!$C$6:$C$1005,MATCH(C1457,TasksList!$B$6:$B$1005,0),1))=0,"",INDEX(TasksList!$C$6:$C$1005,MATCH(C1457,TasksList!$B$6:$B$1005,0),1)),""),"")</f>
        <v/>
      </c>
      <c r="E1457" s="361" t="str">
        <f>IFERROR(IF(LEN(C1457)&gt;0,IF(LEN(INDEX(TasksList!$F$6:$F$1005,MATCH(C1457,TasksList!$B$6:$B$1005,0),1))=0,"not set!",INDEX(TasksList!$F$6:$F$1005,MATCH(C1457,TasksList!$B$6:$B$1005,0),1)),""),"")</f>
        <v/>
      </c>
      <c r="F1457" s="360" t="str">
        <f>IFERROR(IF(LEN(D1457)&gt;0,IF(LEN(INDEX(AdressBook!$D$6:$D$25,MATCH(D1457,AdressBook!$B$6:$B$25,0),1))=0,"",INDEX(AdressBook!$D$6:$D$25,MATCH(D1457,AdressBook!$B$6:$B$25,0),1)),""),"")</f>
        <v/>
      </c>
      <c r="G1457" s="361" t="str">
        <f>IFERROR(IF(LEN(INDEX(PlansAndNotes!$F$6:$F$2005,ROW(B1457)-ROW($C$3)))=0,"",INDEX(PlansAndNotes!$F$6:$F$2005,ROW(B1457)-ROW($C$3))),"")</f>
        <v/>
      </c>
      <c r="H1457" s="361" t="str">
        <f>IFERROR(IF(LEN(C1457)&gt;0,IF(LEN(INDEX(TasksList!$G$6:$G$1005,MATCH(C1457,TasksList!$B$6:$B$1005,0),1))=0,"",INDEX(TasksList!$G$6:$G$1005,MATCH(C1457,TasksList!$B$6:$B$1005,0),1)),""),"")</f>
        <v/>
      </c>
      <c r="I1457" s="381"/>
      <c r="J1457" s="400"/>
      <c r="K1457" s="400"/>
      <c r="L1457" s="179"/>
      <c r="M1457" s="381"/>
      <c r="N1457" s="362" t="str">
        <f>IFERROR(IF(LEN(INDEX(PlansAndNotes!$D$6:$D$4005,ROW(B1457)-ROW($C$3)))=0,"",INDEX(PlansAndNotes!$D$6:$D$4005,ROW(B1457)-ROW($C$3))),"")</f>
        <v/>
      </c>
      <c r="O1457" s="165" t="str">
        <f t="shared" si="169"/>
        <v/>
      </c>
      <c r="P1457" s="363" t="str">
        <f>IFERROR(IF(LEN(INDEX(PlansAndNotes!$E$6:$E$4005,ROW(B1457)-ROW($C$3)))=0,"",INDEX(PlansAndNotes!$E$6:$E$4005,ROW(B1457)-ROW($C$3))),"")</f>
        <v/>
      </c>
      <c r="Q1457" s="363" t="str">
        <f>IFERROR(IF(LEN(INDEX(PlansAndNotes!$G$6:$G$4005,ROW(B1457)-ROW($C$3)))=0,"",INDEX(PlansAndNotes!$G$6:$G$4005,ROW(B1457)-ROW($C$3))),"")</f>
        <v/>
      </c>
      <c r="R1457" s="361" t="str">
        <f>IFERROR(IF(LEN(D1457)&gt;0,IF(LEN(INDEX(AdressBook!$C$6:$C$25,MATCH(D1457,AdressBook!$B$6:$B$25,0),1))=0,"",INDEX(AdressBook!$C$6:$C$25,MATCH(D1457,AdressBook!$B$6:$B$25,0),1)),""),"")</f>
        <v/>
      </c>
      <c r="S1457" s="165">
        <f>IF(LEN(C1457)&gt;0,IFERROR(IF(MATCH(C1457,C1458:$C$4004,0)&gt;0,-1,ROW(S1457)-ROW($S$3)),ROW(S1457)-ROW($S$3)),-1)</f>
        <v>-1</v>
      </c>
      <c r="T1457" s="165">
        <f t="shared" si="170"/>
        <v>0</v>
      </c>
      <c r="U1457" s="165" t="str">
        <f t="shared" si="171"/>
        <v/>
      </c>
      <c r="V1457" s="165" t="str">
        <f>IFERROR(IF(OR(C1457="",S1457&lt;0),"",IF(SUBTOTAL(3,C1457:C1457)=0,-1,SUBTOTAL(3,$C$4:C1457))),"")</f>
        <v/>
      </c>
      <c r="W1457" s="156" t="str">
        <f t="array" ref="W1457">IF(LEN(C1457)&gt;0,IFERROR(IF(MATCH(C1457,$C$3:$C1456,0)&gt;0,N1457-INDEX($N$3:N1456,SUMPRODUCT(MAX(ROW($C$3:$C1456)*(C1457=$C$3:$C1456)))-2,1),""),""),"")</f>
        <v/>
      </c>
      <c r="X1457" s="156">
        <f t="shared" ca="1" si="172"/>
        <v>1</v>
      </c>
      <c r="Y1457" s="156">
        <f t="shared" ca="1" si="173"/>
        <v>1</v>
      </c>
    </row>
    <row r="1458" spans="2:25" hidden="1" x14ac:dyDescent="0.25">
      <c r="B1458" s="390" t="str">
        <f>IFERROR(IF(LEN(INDEX(PlansAndNotes!$B$6:$B$2005,ROW(A1458)-ROW($B$3)))=0,"",INDEX(PlansAndNotes!$B$6:$B$2005,ROW(A1458)-ROW($B$3))),"")</f>
        <v/>
      </c>
      <c r="C1458" s="361" t="str">
        <f t="shared" si="168"/>
        <v/>
      </c>
      <c r="D1458" s="361" t="str">
        <f>IFERROR(IF(LEN(C1458)&gt;0,IF(LEN(INDEX(TasksList!$C$6:$C$1005,MATCH(C1458,TasksList!$B$6:$B$1005,0),1))=0,"",INDEX(TasksList!$C$6:$C$1005,MATCH(C1458,TasksList!$B$6:$B$1005,0),1)),""),"")</f>
        <v/>
      </c>
      <c r="E1458" s="361" t="str">
        <f>IFERROR(IF(LEN(C1458)&gt;0,IF(LEN(INDEX(TasksList!$F$6:$F$1005,MATCH(C1458,TasksList!$B$6:$B$1005,0),1))=0,"not set!",INDEX(TasksList!$F$6:$F$1005,MATCH(C1458,TasksList!$B$6:$B$1005,0),1)),""),"")</f>
        <v/>
      </c>
      <c r="F1458" s="360" t="str">
        <f>IFERROR(IF(LEN(D1458)&gt;0,IF(LEN(INDEX(AdressBook!$D$6:$D$25,MATCH(D1458,AdressBook!$B$6:$B$25,0),1))=0,"",INDEX(AdressBook!$D$6:$D$25,MATCH(D1458,AdressBook!$B$6:$B$25,0),1)),""),"")</f>
        <v/>
      </c>
      <c r="G1458" s="361" t="str">
        <f>IFERROR(IF(LEN(INDEX(PlansAndNotes!$F$6:$F$2005,ROW(B1458)-ROW($C$3)))=0,"",INDEX(PlansAndNotes!$F$6:$F$2005,ROW(B1458)-ROW($C$3))),"")</f>
        <v/>
      </c>
      <c r="H1458" s="361" t="str">
        <f>IFERROR(IF(LEN(C1458)&gt;0,IF(LEN(INDEX(TasksList!$G$6:$G$1005,MATCH(C1458,TasksList!$B$6:$B$1005,0),1))=0,"",INDEX(TasksList!$G$6:$G$1005,MATCH(C1458,TasksList!$B$6:$B$1005,0),1)),""),"")</f>
        <v/>
      </c>
      <c r="I1458" s="381"/>
      <c r="J1458" s="400"/>
      <c r="K1458" s="400"/>
      <c r="L1458" s="179"/>
      <c r="M1458" s="381"/>
      <c r="N1458" s="362" t="str">
        <f>IFERROR(IF(LEN(INDEX(PlansAndNotes!$D$6:$D$4005,ROW(B1458)-ROW($C$3)))=0,"",INDEX(PlansAndNotes!$D$6:$D$4005,ROW(B1458)-ROW($C$3))),"")</f>
        <v/>
      </c>
      <c r="O1458" s="165" t="str">
        <f t="shared" si="169"/>
        <v/>
      </c>
      <c r="P1458" s="363" t="str">
        <f>IFERROR(IF(LEN(INDEX(PlansAndNotes!$E$6:$E$4005,ROW(B1458)-ROW($C$3)))=0,"",INDEX(PlansAndNotes!$E$6:$E$4005,ROW(B1458)-ROW($C$3))),"")</f>
        <v/>
      </c>
      <c r="Q1458" s="363" t="str">
        <f>IFERROR(IF(LEN(INDEX(PlansAndNotes!$G$6:$G$4005,ROW(B1458)-ROW($C$3)))=0,"",INDEX(PlansAndNotes!$G$6:$G$4005,ROW(B1458)-ROW($C$3))),"")</f>
        <v/>
      </c>
      <c r="R1458" s="361" t="str">
        <f>IFERROR(IF(LEN(D1458)&gt;0,IF(LEN(INDEX(AdressBook!$C$6:$C$25,MATCH(D1458,AdressBook!$B$6:$B$25,0),1))=0,"",INDEX(AdressBook!$C$6:$C$25,MATCH(D1458,AdressBook!$B$6:$B$25,0),1)),""),"")</f>
        <v/>
      </c>
      <c r="S1458" s="165">
        <f>IF(LEN(C1458)&gt;0,IFERROR(IF(MATCH(C1458,C1459:$C$4004,0)&gt;0,-1,ROW(S1458)-ROW($S$3)),ROW(S1458)-ROW($S$3)),-1)</f>
        <v>-1</v>
      </c>
      <c r="T1458" s="165">
        <f t="shared" si="170"/>
        <v>0</v>
      </c>
      <c r="U1458" s="165" t="str">
        <f t="shared" si="171"/>
        <v/>
      </c>
      <c r="V1458" s="165" t="str">
        <f>IFERROR(IF(OR(C1458="",S1458&lt;0),"",IF(SUBTOTAL(3,C1458:C1458)=0,-1,SUBTOTAL(3,$C$4:C1458))),"")</f>
        <v/>
      </c>
      <c r="W1458" s="156" t="str">
        <f t="array" ref="W1458">IF(LEN(C1458)&gt;0,IFERROR(IF(MATCH(C1458,$C$3:$C1457,0)&gt;0,N1458-INDEX($N$3:N1457,SUMPRODUCT(MAX(ROW($C$3:$C1457)*(C1458=$C$3:$C1457)))-2,1),""),""),"")</f>
        <v/>
      </c>
      <c r="X1458" s="156">
        <f t="shared" ca="1" si="172"/>
        <v>1</v>
      </c>
      <c r="Y1458" s="156">
        <f t="shared" ca="1" si="173"/>
        <v>1</v>
      </c>
    </row>
    <row r="1459" spans="2:25" hidden="1" x14ac:dyDescent="0.25">
      <c r="B1459" s="390" t="str">
        <f>IFERROR(IF(LEN(INDEX(PlansAndNotes!$B$6:$B$2005,ROW(A1459)-ROW($B$3)))=0,"",INDEX(PlansAndNotes!$B$6:$B$2005,ROW(A1459)-ROW($B$3))),"")</f>
        <v/>
      </c>
      <c r="C1459" s="361" t="str">
        <f t="shared" si="168"/>
        <v/>
      </c>
      <c r="D1459" s="361" t="str">
        <f>IFERROR(IF(LEN(C1459)&gt;0,IF(LEN(INDEX(TasksList!$C$6:$C$1005,MATCH(C1459,TasksList!$B$6:$B$1005,0),1))=0,"",INDEX(TasksList!$C$6:$C$1005,MATCH(C1459,TasksList!$B$6:$B$1005,0),1)),""),"")</f>
        <v/>
      </c>
      <c r="E1459" s="361" t="str">
        <f>IFERROR(IF(LEN(C1459)&gt;0,IF(LEN(INDEX(TasksList!$F$6:$F$1005,MATCH(C1459,TasksList!$B$6:$B$1005,0),1))=0,"not set!",INDEX(TasksList!$F$6:$F$1005,MATCH(C1459,TasksList!$B$6:$B$1005,0),1)),""),"")</f>
        <v/>
      </c>
      <c r="F1459" s="360" t="str">
        <f>IFERROR(IF(LEN(D1459)&gt;0,IF(LEN(INDEX(AdressBook!$D$6:$D$25,MATCH(D1459,AdressBook!$B$6:$B$25,0),1))=0,"",INDEX(AdressBook!$D$6:$D$25,MATCH(D1459,AdressBook!$B$6:$B$25,0),1)),""),"")</f>
        <v/>
      </c>
      <c r="G1459" s="361" t="str">
        <f>IFERROR(IF(LEN(INDEX(PlansAndNotes!$F$6:$F$2005,ROW(B1459)-ROW($C$3)))=0,"",INDEX(PlansAndNotes!$F$6:$F$2005,ROW(B1459)-ROW($C$3))),"")</f>
        <v/>
      </c>
      <c r="H1459" s="361" t="str">
        <f>IFERROR(IF(LEN(C1459)&gt;0,IF(LEN(INDEX(TasksList!$G$6:$G$1005,MATCH(C1459,TasksList!$B$6:$B$1005,0),1))=0,"",INDEX(TasksList!$G$6:$G$1005,MATCH(C1459,TasksList!$B$6:$B$1005,0),1)),""),"")</f>
        <v/>
      </c>
      <c r="I1459" s="381"/>
      <c r="J1459" s="400"/>
      <c r="K1459" s="400"/>
      <c r="L1459" s="179"/>
      <c r="M1459" s="381"/>
      <c r="N1459" s="362" t="str">
        <f>IFERROR(IF(LEN(INDEX(PlansAndNotes!$D$6:$D$4005,ROW(B1459)-ROW($C$3)))=0,"",INDEX(PlansAndNotes!$D$6:$D$4005,ROW(B1459)-ROW($C$3))),"")</f>
        <v/>
      </c>
      <c r="O1459" s="165" t="str">
        <f t="shared" si="169"/>
        <v/>
      </c>
      <c r="P1459" s="363" t="str">
        <f>IFERROR(IF(LEN(INDEX(PlansAndNotes!$E$6:$E$4005,ROW(B1459)-ROW($C$3)))=0,"",INDEX(PlansAndNotes!$E$6:$E$4005,ROW(B1459)-ROW($C$3))),"")</f>
        <v/>
      </c>
      <c r="Q1459" s="363" t="str">
        <f>IFERROR(IF(LEN(INDEX(PlansAndNotes!$G$6:$G$4005,ROW(B1459)-ROW($C$3)))=0,"",INDEX(PlansAndNotes!$G$6:$G$4005,ROW(B1459)-ROW($C$3))),"")</f>
        <v/>
      </c>
      <c r="R1459" s="361" t="str">
        <f>IFERROR(IF(LEN(D1459)&gt;0,IF(LEN(INDEX(AdressBook!$C$6:$C$25,MATCH(D1459,AdressBook!$B$6:$B$25,0),1))=0,"",INDEX(AdressBook!$C$6:$C$25,MATCH(D1459,AdressBook!$B$6:$B$25,0),1)),""),"")</f>
        <v/>
      </c>
      <c r="S1459" s="165">
        <f>IF(LEN(C1459)&gt;0,IFERROR(IF(MATCH(C1459,C1460:$C$4004,0)&gt;0,-1,ROW(S1459)-ROW($S$3)),ROW(S1459)-ROW($S$3)),-1)</f>
        <v>-1</v>
      </c>
      <c r="T1459" s="165">
        <f t="shared" si="170"/>
        <v>0</v>
      </c>
      <c r="U1459" s="165" t="str">
        <f t="shared" si="171"/>
        <v/>
      </c>
      <c r="V1459" s="165" t="str">
        <f>IFERROR(IF(OR(C1459="",S1459&lt;0),"",IF(SUBTOTAL(3,C1459:C1459)=0,-1,SUBTOTAL(3,$C$4:C1459))),"")</f>
        <v/>
      </c>
      <c r="W1459" s="156" t="str">
        <f t="array" ref="W1459">IF(LEN(C1459)&gt;0,IFERROR(IF(MATCH(C1459,$C$3:$C1458,0)&gt;0,N1459-INDEX($N$3:N1458,SUMPRODUCT(MAX(ROW($C$3:$C1458)*(C1459=$C$3:$C1458)))-2,1),""),""),"")</f>
        <v/>
      </c>
      <c r="X1459" s="156">
        <f t="shared" ca="1" si="172"/>
        <v>1</v>
      </c>
      <c r="Y1459" s="156">
        <f t="shared" ca="1" si="173"/>
        <v>1</v>
      </c>
    </row>
    <row r="1460" spans="2:25" hidden="1" x14ac:dyDescent="0.25">
      <c r="B1460" s="390" t="str">
        <f>IFERROR(IF(LEN(INDEX(PlansAndNotes!$B$6:$B$2005,ROW(A1460)-ROW($B$3)))=0,"",INDEX(PlansAndNotes!$B$6:$B$2005,ROW(A1460)-ROW($B$3))),"")</f>
        <v/>
      </c>
      <c r="C1460" s="361" t="str">
        <f t="shared" si="168"/>
        <v/>
      </c>
      <c r="D1460" s="361" t="str">
        <f>IFERROR(IF(LEN(C1460)&gt;0,IF(LEN(INDEX(TasksList!$C$6:$C$1005,MATCH(C1460,TasksList!$B$6:$B$1005,0),1))=0,"",INDEX(TasksList!$C$6:$C$1005,MATCH(C1460,TasksList!$B$6:$B$1005,0),1)),""),"")</f>
        <v/>
      </c>
      <c r="E1460" s="361" t="str">
        <f>IFERROR(IF(LEN(C1460)&gt;0,IF(LEN(INDEX(TasksList!$F$6:$F$1005,MATCH(C1460,TasksList!$B$6:$B$1005,0),1))=0,"not set!",INDEX(TasksList!$F$6:$F$1005,MATCH(C1460,TasksList!$B$6:$B$1005,0),1)),""),"")</f>
        <v/>
      </c>
      <c r="F1460" s="360" t="str">
        <f>IFERROR(IF(LEN(D1460)&gt;0,IF(LEN(INDEX(AdressBook!$D$6:$D$25,MATCH(D1460,AdressBook!$B$6:$B$25,0),1))=0,"",INDEX(AdressBook!$D$6:$D$25,MATCH(D1460,AdressBook!$B$6:$B$25,0),1)),""),"")</f>
        <v/>
      </c>
      <c r="G1460" s="361" t="str">
        <f>IFERROR(IF(LEN(INDEX(PlansAndNotes!$F$6:$F$2005,ROW(B1460)-ROW($C$3)))=0,"",INDEX(PlansAndNotes!$F$6:$F$2005,ROW(B1460)-ROW($C$3))),"")</f>
        <v/>
      </c>
      <c r="H1460" s="361" t="str">
        <f>IFERROR(IF(LEN(C1460)&gt;0,IF(LEN(INDEX(TasksList!$G$6:$G$1005,MATCH(C1460,TasksList!$B$6:$B$1005,0),1))=0,"",INDEX(TasksList!$G$6:$G$1005,MATCH(C1460,TasksList!$B$6:$B$1005,0),1)),""),"")</f>
        <v/>
      </c>
      <c r="I1460" s="381"/>
      <c r="J1460" s="400"/>
      <c r="K1460" s="400"/>
      <c r="L1460" s="179"/>
      <c r="M1460" s="381"/>
      <c r="N1460" s="362" t="str">
        <f>IFERROR(IF(LEN(INDEX(PlansAndNotes!$D$6:$D$4005,ROW(B1460)-ROW($C$3)))=0,"",INDEX(PlansAndNotes!$D$6:$D$4005,ROW(B1460)-ROW($C$3))),"")</f>
        <v/>
      </c>
      <c r="O1460" s="165" t="str">
        <f t="shared" si="169"/>
        <v/>
      </c>
      <c r="P1460" s="363" t="str">
        <f>IFERROR(IF(LEN(INDEX(PlansAndNotes!$E$6:$E$4005,ROW(B1460)-ROW($C$3)))=0,"",INDEX(PlansAndNotes!$E$6:$E$4005,ROW(B1460)-ROW($C$3))),"")</f>
        <v/>
      </c>
      <c r="Q1460" s="363" t="str">
        <f>IFERROR(IF(LEN(INDEX(PlansAndNotes!$G$6:$G$4005,ROW(B1460)-ROW($C$3)))=0,"",INDEX(PlansAndNotes!$G$6:$G$4005,ROW(B1460)-ROW($C$3))),"")</f>
        <v/>
      </c>
      <c r="R1460" s="361" t="str">
        <f>IFERROR(IF(LEN(D1460)&gt;0,IF(LEN(INDEX(AdressBook!$C$6:$C$25,MATCH(D1460,AdressBook!$B$6:$B$25,0),1))=0,"",INDEX(AdressBook!$C$6:$C$25,MATCH(D1460,AdressBook!$B$6:$B$25,0),1)),""),"")</f>
        <v/>
      </c>
      <c r="S1460" s="165">
        <f>IF(LEN(C1460)&gt;0,IFERROR(IF(MATCH(C1460,C1461:$C$4004,0)&gt;0,-1,ROW(S1460)-ROW($S$3)),ROW(S1460)-ROW($S$3)),-1)</f>
        <v>-1</v>
      </c>
      <c r="T1460" s="165">
        <f t="shared" si="170"/>
        <v>0</v>
      </c>
      <c r="U1460" s="165" t="str">
        <f t="shared" si="171"/>
        <v/>
      </c>
      <c r="V1460" s="165" t="str">
        <f>IFERROR(IF(OR(C1460="",S1460&lt;0),"",IF(SUBTOTAL(3,C1460:C1460)=0,-1,SUBTOTAL(3,$C$4:C1460))),"")</f>
        <v/>
      </c>
      <c r="W1460" s="156" t="str">
        <f t="array" ref="W1460">IF(LEN(C1460)&gt;0,IFERROR(IF(MATCH(C1460,$C$3:$C1459,0)&gt;0,N1460-INDEX($N$3:N1459,SUMPRODUCT(MAX(ROW($C$3:$C1459)*(C1460=$C$3:$C1459)))-2,1),""),""),"")</f>
        <v/>
      </c>
      <c r="X1460" s="156">
        <f t="shared" ca="1" si="172"/>
        <v>1</v>
      </c>
      <c r="Y1460" s="156">
        <f t="shared" ca="1" si="173"/>
        <v>1</v>
      </c>
    </row>
    <row r="1461" spans="2:25" hidden="1" x14ac:dyDescent="0.25">
      <c r="B1461" s="390" t="str">
        <f>IFERROR(IF(LEN(INDEX(PlansAndNotes!$B$6:$B$2005,ROW(A1461)-ROW($B$3)))=0,"",INDEX(PlansAndNotes!$B$6:$B$2005,ROW(A1461)-ROW($B$3))),"")</f>
        <v/>
      </c>
      <c r="C1461" s="361" t="str">
        <f t="shared" si="168"/>
        <v/>
      </c>
      <c r="D1461" s="361" t="str">
        <f>IFERROR(IF(LEN(C1461)&gt;0,IF(LEN(INDEX(TasksList!$C$6:$C$1005,MATCH(C1461,TasksList!$B$6:$B$1005,0),1))=0,"",INDEX(TasksList!$C$6:$C$1005,MATCH(C1461,TasksList!$B$6:$B$1005,0),1)),""),"")</f>
        <v/>
      </c>
      <c r="E1461" s="361" t="str">
        <f>IFERROR(IF(LEN(C1461)&gt;0,IF(LEN(INDEX(TasksList!$F$6:$F$1005,MATCH(C1461,TasksList!$B$6:$B$1005,0),1))=0,"not set!",INDEX(TasksList!$F$6:$F$1005,MATCH(C1461,TasksList!$B$6:$B$1005,0),1)),""),"")</f>
        <v/>
      </c>
      <c r="F1461" s="360" t="str">
        <f>IFERROR(IF(LEN(D1461)&gt;0,IF(LEN(INDEX(AdressBook!$D$6:$D$25,MATCH(D1461,AdressBook!$B$6:$B$25,0),1))=0,"",INDEX(AdressBook!$D$6:$D$25,MATCH(D1461,AdressBook!$B$6:$B$25,0),1)),""),"")</f>
        <v/>
      </c>
      <c r="G1461" s="361" t="str">
        <f>IFERROR(IF(LEN(INDEX(PlansAndNotes!$F$6:$F$2005,ROW(B1461)-ROW($C$3)))=0,"",INDEX(PlansAndNotes!$F$6:$F$2005,ROW(B1461)-ROW($C$3))),"")</f>
        <v/>
      </c>
      <c r="H1461" s="361" t="str">
        <f>IFERROR(IF(LEN(C1461)&gt;0,IF(LEN(INDEX(TasksList!$G$6:$G$1005,MATCH(C1461,TasksList!$B$6:$B$1005,0),1))=0,"",INDEX(TasksList!$G$6:$G$1005,MATCH(C1461,TasksList!$B$6:$B$1005,0),1)),""),"")</f>
        <v/>
      </c>
      <c r="I1461" s="381"/>
      <c r="J1461" s="400"/>
      <c r="K1461" s="400"/>
      <c r="L1461" s="179"/>
      <c r="M1461" s="381"/>
      <c r="N1461" s="362" t="str">
        <f>IFERROR(IF(LEN(INDEX(PlansAndNotes!$D$6:$D$4005,ROW(B1461)-ROW($C$3)))=0,"",INDEX(PlansAndNotes!$D$6:$D$4005,ROW(B1461)-ROW($C$3))),"")</f>
        <v/>
      </c>
      <c r="O1461" s="165" t="str">
        <f t="shared" si="169"/>
        <v/>
      </c>
      <c r="P1461" s="363" t="str">
        <f>IFERROR(IF(LEN(INDEX(PlansAndNotes!$E$6:$E$4005,ROW(B1461)-ROW($C$3)))=0,"",INDEX(PlansAndNotes!$E$6:$E$4005,ROW(B1461)-ROW($C$3))),"")</f>
        <v/>
      </c>
      <c r="Q1461" s="363" t="str">
        <f>IFERROR(IF(LEN(INDEX(PlansAndNotes!$G$6:$G$4005,ROW(B1461)-ROW($C$3)))=0,"",INDEX(PlansAndNotes!$G$6:$G$4005,ROW(B1461)-ROW($C$3))),"")</f>
        <v/>
      </c>
      <c r="R1461" s="361" t="str">
        <f>IFERROR(IF(LEN(D1461)&gt;0,IF(LEN(INDEX(AdressBook!$C$6:$C$25,MATCH(D1461,AdressBook!$B$6:$B$25,0),1))=0,"",INDEX(AdressBook!$C$6:$C$25,MATCH(D1461,AdressBook!$B$6:$B$25,0),1)),""),"")</f>
        <v/>
      </c>
      <c r="S1461" s="165">
        <f>IF(LEN(C1461)&gt;0,IFERROR(IF(MATCH(C1461,C1462:$C$4004,0)&gt;0,-1,ROW(S1461)-ROW($S$3)),ROW(S1461)-ROW($S$3)),-1)</f>
        <v>-1</v>
      </c>
      <c r="T1461" s="165">
        <f t="shared" si="170"/>
        <v>0</v>
      </c>
      <c r="U1461" s="165" t="str">
        <f t="shared" si="171"/>
        <v/>
      </c>
      <c r="V1461" s="165" t="str">
        <f>IFERROR(IF(OR(C1461="",S1461&lt;0),"",IF(SUBTOTAL(3,C1461:C1461)=0,-1,SUBTOTAL(3,$C$4:C1461))),"")</f>
        <v/>
      </c>
      <c r="W1461" s="156" t="str">
        <f t="array" ref="W1461">IF(LEN(C1461)&gt;0,IFERROR(IF(MATCH(C1461,$C$3:$C1460,0)&gt;0,N1461-INDEX($N$3:N1460,SUMPRODUCT(MAX(ROW($C$3:$C1460)*(C1461=$C$3:$C1460)))-2,1),""),""),"")</f>
        <v/>
      </c>
      <c r="X1461" s="156">
        <f t="shared" ca="1" si="172"/>
        <v>1</v>
      </c>
      <c r="Y1461" s="156">
        <f t="shared" ca="1" si="173"/>
        <v>1</v>
      </c>
    </row>
    <row r="1462" spans="2:25" hidden="1" x14ac:dyDescent="0.25">
      <c r="B1462" s="390" t="str">
        <f>IFERROR(IF(LEN(INDEX(PlansAndNotes!$B$6:$B$2005,ROW(A1462)-ROW($B$3)))=0,"",INDEX(PlansAndNotes!$B$6:$B$2005,ROW(A1462)-ROW($B$3))),"")</f>
        <v/>
      </c>
      <c r="C1462" s="361" t="str">
        <f t="shared" si="168"/>
        <v/>
      </c>
      <c r="D1462" s="361" t="str">
        <f>IFERROR(IF(LEN(C1462)&gt;0,IF(LEN(INDEX(TasksList!$C$6:$C$1005,MATCH(C1462,TasksList!$B$6:$B$1005,0),1))=0,"",INDEX(TasksList!$C$6:$C$1005,MATCH(C1462,TasksList!$B$6:$B$1005,0),1)),""),"")</f>
        <v/>
      </c>
      <c r="E1462" s="361" t="str">
        <f>IFERROR(IF(LEN(C1462)&gt;0,IF(LEN(INDEX(TasksList!$F$6:$F$1005,MATCH(C1462,TasksList!$B$6:$B$1005,0),1))=0,"not set!",INDEX(TasksList!$F$6:$F$1005,MATCH(C1462,TasksList!$B$6:$B$1005,0),1)),""),"")</f>
        <v/>
      </c>
      <c r="F1462" s="360" t="str">
        <f>IFERROR(IF(LEN(D1462)&gt;0,IF(LEN(INDEX(AdressBook!$D$6:$D$25,MATCH(D1462,AdressBook!$B$6:$B$25,0),1))=0,"",INDEX(AdressBook!$D$6:$D$25,MATCH(D1462,AdressBook!$B$6:$B$25,0),1)),""),"")</f>
        <v/>
      </c>
      <c r="G1462" s="361" t="str">
        <f>IFERROR(IF(LEN(INDEX(PlansAndNotes!$F$6:$F$2005,ROW(B1462)-ROW($C$3)))=0,"",INDEX(PlansAndNotes!$F$6:$F$2005,ROW(B1462)-ROW($C$3))),"")</f>
        <v/>
      </c>
      <c r="H1462" s="361" t="str">
        <f>IFERROR(IF(LEN(C1462)&gt;0,IF(LEN(INDEX(TasksList!$G$6:$G$1005,MATCH(C1462,TasksList!$B$6:$B$1005,0),1))=0,"",INDEX(TasksList!$G$6:$G$1005,MATCH(C1462,TasksList!$B$6:$B$1005,0),1)),""),"")</f>
        <v/>
      </c>
      <c r="I1462" s="381"/>
      <c r="J1462" s="400"/>
      <c r="K1462" s="400"/>
      <c r="L1462" s="179"/>
      <c r="M1462" s="381"/>
      <c r="N1462" s="362" t="str">
        <f>IFERROR(IF(LEN(INDEX(PlansAndNotes!$D$6:$D$4005,ROW(B1462)-ROW($C$3)))=0,"",INDEX(PlansAndNotes!$D$6:$D$4005,ROW(B1462)-ROW($C$3))),"")</f>
        <v/>
      </c>
      <c r="O1462" s="165" t="str">
        <f t="shared" si="169"/>
        <v/>
      </c>
      <c r="P1462" s="363" t="str">
        <f>IFERROR(IF(LEN(INDEX(PlansAndNotes!$E$6:$E$4005,ROW(B1462)-ROW($C$3)))=0,"",INDEX(PlansAndNotes!$E$6:$E$4005,ROW(B1462)-ROW($C$3))),"")</f>
        <v/>
      </c>
      <c r="Q1462" s="363" t="str">
        <f>IFERROR(IF(LEN(INDEX(PlansAndNotes!$G$6:$G$4005,ROW(B1462)-ROW($C$3)))=0,"",INDEX(PlansAndNotes!$G$6:$G$4005,ROW(B1462)-ROW($C$3))),"")</f>
        <v/>
      </c>
      <c r="R1462" s="361" t="str">
        <f>IFERROR(IF(LEN(D1462)&gt;0,IF(LEN(INDEX(AdressBook!$C$6:$C$25,MATCH(D1462,AdressBook!$B$6:$B$25,0),1))=0,"",INDEX(AdressBook!$C$6:$C$25,MATCH(D1462,AdressBook!$B$6:$B$25,0),1)),""),"")</f>
        <v/>
      </c>
      <c r="S1462" s="165">
        <f>IF(LEN(C1462)&gt;0,IFERROR(IF(MATCH(C1462,C1463:$C$4004,0)&gt;0,-1,ROW(S1462)-ROW($S$3)),ROW(S1462)-ROW($S$3)),-1)</f>
        <v>-1</v>
      </c>
      <c r="T1462" s="165">
        <f t="shared" si="170"/>
        <v>0</v>
      </c>
      <c r="U1462" s="165" t="str">
        <f t="shared" si="171"/>
        <v/>
      </c>
      <c r="V1462" s="165" t="str">
        <f>IFERROR(IF(OR(C1462="",S1462&lt;0),"",IF(SUBTOTAL(3,C1462:C1462)=0,-1,SUBTOTAL(3,$C$4:C1462))),"")</f>
        <v/>
      </c>
      <c r="W1462" s="156" t="str">
        <f t="array" ref="W1462">IF(LEN(C1462)&gt;0,IFERROR(IF(MATCH(C1462,$C$3:$C1461,0)&gt;0,N1462-INDEX($N$3:N1461,SUMPRODUCT(MAX(ROW($C$3:$C1461)*(C1462=$C$3:$C1461)))-2,1),""),""),"")</f>
        <v/>
      </c>
      <c r="X1462" s="156">
        <f t="shared" ca="1" si="172"/>
        <v>1</v>
      </c>
      <c r="Y1462" s="156">
        <f t="shared" ca="1" si="173"/>
        <v>1</v>
      </c>
    </row>
    <row r="1463" spans="2:25" hidden="1" x14ac:dyDescent="0.25">
      <c r="B1463" s="390" t="str">
        <f>IFERROR(IF(LEN(INDEX(PlansAndNotes!$B$6:$B$2005,ROW(A1463)-ROW($B$3)))=0,"",INDEX(PlansAndNotes!$B$6:$B$2005,ROW(A1463)-ROW($B$3))),"")</f>
        <v/>
      </c>
      <c r="C1463" s="361" t="str">
        <f t="shared" si="168"/>
        <v/>
      </c>
      <c r="D1463" s="361" t="str">
        <f>IFERROR(IF(LEN(C1463)&gt;0,IF(LEN(INDEX(TasksList!$C$6:$C$1005,MATCH(C1463,TasksList!$B$6:$B$1005,0),1))=0,"",INDEX(TasksList!$C$6:$C$1005,MATCH(C1463,TasksList!$B$6:$B$1005,0),1)),""),"")</f>
        <v/>
      </c>
      <c r="E1463" s="361" t="str">
        <f>IFERROR(IF(LEN(C1463)&gt;0,IF(LEN(INDEX(TasksList!$F$6:$F$1005,MATCH(C1463,TasksList!$B$6:$B$1005,0),1))=0,"not set!",INDEX(TasksList!$F$6:$F$1005,MATCH(C1463,TasksList!$B$6:$B$1005,0),1)),""),"")</f>
        <v/>
      </c>
      <c r="F1463" s="360" t="str">
        <f>IFERROR(IF(LEN(D1463)&gt;0,IF(LEN(INDEX(AdressBook!$D$6:$D$25,MATCH(D1463,AdressBook!$B$6:$B$25,0),1))=0,"",INDEX(AdressBook!$D$6:$D$25,MATCH(D1463,AdressBook!$B$6:$B$25,0),1)),""),"")</f>
        <v/>
      </c>
      <c r="G1463" s="361" t="str">
        <f>IFERROR(IF(LEN(INDEX(PlansAndNotes!$F$6:$F$2005,ROW(B1463)-ROW($C$3)))=0,"",INDEX(PlansAndNotes!$F$6:$F$2005,ROW(B1463)-ROW($C$3))),"")</f>
        <v/>
      </c>
      <c r="H1463" s="361" t="str">
        <f>IFERROR(IF(LEN(C1463)&gt;0,IF(LEN(INDEX(TasksList!$G$6:$G$1005,MATCH(C1463,TasksList!$B$6:$B$1005,0),1))=0,"",INDEX(TasksList!$G$6:$G$1005,MATCH(C1463,TasksList!$B$6:$B$1005,0),1)),""),"")</f>
        <v/>
      </c>
      <c r="I1463" s="381"/>
      <c r="J1463" s="400"/>
      <c r="K1463" s="400"/>
      <c r="L1463" s="179"/>
      <c r="M1463" s="381"/>
      <c r="N1463" s="362" t="str">
        <f>IFERROR(IF(LEN(INDEX(PlansAndNotes!$D$6:$D$4005,ROW(B1463)-ROW($C$3)))=0,"",INDEX(PlansAndNotes!$D$6:$D$4005,ROW(B1463)-ROW($C$3))),"")</f>
        <v/>
      </c>
      <c r="O1463" s="165" t="str">
        <f t="shared" si="169"/>
        <v/>
      </c>
      <c r="P1463" s="363" t="str">
        <f>IFERROR(IF(LEN(INDEX(PlansAndNotes!$E$6:$E$4005,ROW(B1463)-ROW($C$3)))=0,"",INDEX(PlansAndNotes!$E$6:$E$4005,ROW(B1463)-ROW($C$3))),"")</f>
        <v/>
      </c>
      <c r="Q1463" s="363" t="str">
        <f>IFERROR(IF(LEN(INDEX(PlansAndNotes!$G$6:$G$4005,ROW(B1463)-ROW($C$3)))=0,"",INDEX(PlansAndNotes!$G$6:$G$4005,ROW(B1463)-ROW($C$3))),"")</f>
        <v/>
      </c>
      <c r="R1463" s="361" t="str">
        <f>IFERROR(IF(LEN(D1463)&gt;0,IF(LEN(INDEX(AdressBook!$C$6:$C$25,MATCH(D1463,AdressBook!$B$6:$B$25,0),1))=0,"",INDEX(AdressBook!$C$6:$C$25,MATCH(D1463,AdressBook!$B$6:$B$25,0),1)),""),"")</f>
        <v/>
      </c>
      <c r="S1463" s="165">
        <f>IF(LEN(C1463)&gt;0,IFERROR(IF(MATCH(C1463,C1464:$C$4004,0)&gt;0,-1,ROW(S1463)-ROW($S$3)),ROW(S1463)-ROW($S$3)),-1)</f>
        <v>-1</v>
      </c>
      <c r="T1463" s="165">
        <f t="shared" si="170"/>
        <v>0</v>
      </c>
      <c r="U1463" s="165" t="str">
        <f t="shared" si="171"/>
        <v/>
      </c>
      <c r="V1463" s="165" t="str">
        <f>IFERROR(IF(OR(C1463="",S1463&lt;0),"",IF(SUBTOTAL(3,C1463:C1463)=0,-1,SUBTOTAL(3,$C$4:C1463))),"")</f>
        <v/>
      </c>
      <c r="W1463" s="156" t="str">
        <f t="array" ref="W1463">IF(LEN(C1463)&gt;0,IFERROR(IF(MATCH(C1463,$C$3:$C1462,0)&gt;0,N1463-INDEX($N$3:N1462,SUMPRODUCT(MAX(ROW($C$3:$C1462)*(C1463=$C$3:$C1462)))-2,1),""),""),"")</f>
        <v/>
      </c>
      <c r="X1463" s="156">
        <f t="shared" ca="1" si="172"/>
        <v>1</v>
      </c>
      <c r="Y1463" s="156">
        <f t="shared" ca="1" si="173"/>
        <v>1</v>
      </c>
    </row>
    <row r="1464" spans="2:25" hidden="1" x14ac:dyDescent="0.25">
      <c r="B1464" s="390" t="str">
        <f>IFERROR(IF(LEN(INDEX(PlansAndNotes!$B$6:$B$2005,ROW(A1464)-ROW($B$3)))=0,"",INDEX(PlansAndNotes!$B$6:$B$2005,ROW(A1464)-ROW($B$3))),"")</f>
        <v/>
      </c>
      <c r="C1464" s="361" t="str">
        <f t="shared" si="168"/>
        <v/>
      </c>
      <c r="D1464" s="361" t="str">
        <f>IFERROR(IF(LEN(C1464)&gt;0,IF(LEN(INDEX(TasksList!$C$6:$C$1005,MATCH(C1464,TasksList!$B$6:$B$1005,0),1))=0,"",INDEX(TasksList!$C$6:$C$1005,MATCH(C1464,TasksList!$B$6:$B$1005,0),1)),""),"")</f>
        <v/>
      </c>
      <c r="E1464" s="361" t="str">
        <f>IFERROR(IF(LEN(C1464)&gt;0,IF(LEN(INDEX(TasksList!$F$6:$F$1005,MATCH(C1464,TasksList!$B$6:$B$1005,0),1))=0,"not set!",INDEX(TasksList!$F$6:$F$1005,MATCH(C1464,TasksList!$B$6:$B$1005,0),1)),""),"")</f>
        <v/>
      </c>
      <c r="F1464" s="360" t="str">
        <f>IFERROR(IF(LEN(D1464)&gt;0,IF(LEN(INDEX(AdressBook!$D$6:$D$25,MATCH(D1464,AdressBook!$B$6:$B$25,0),1))=0,"",INDEX(AdressBook!$D$6:$D$25,MATCH(D1464,AdressBook!$B$6:$B$25,0),1)),""),"")</f>
        <v/>
      </c>
      <c r="G1464" s="361" t="str">
        <f>IFERROR(IF(LEN(INDEX(PlansAndNotes!$F$6:$F$2005,ROW(B1464)-ROW($C$3)))=0,"",INDEX(PlansAndNotes!$F$6:$F$2005,ROW(B1464)-ROW($C$3))),"")</f>
        <v/>
      </c>
      <c r="H1464" s="361" t="str">
        <f>IFERROR(IF(LEN(C1464)&gt;0,IF(LEN(INDEX(TasksList!$G$6:$G$1005,MATCH(C1464,TasksList!$B$6:$B$1005,0),1))=0,"",INDEX(TasksList!$G$6:$G$1005,MATCH(C1464,TasksList!$B$6:$B$1005,0),1)),""),"")</f>
        <v/>
      </c>
      <c r="I1464" s="381"/>
      <c r="J1464" s="400"/>
      <c r="K1464" s="400"/>
      <c r="L1464" s="179"/>
      <c r="M1464" s="381"/>
      <c r="N1464" s="362" t="str">
        <f>IFERROR(IF(LEN(INDEX(PlansAndNotes!$D$6:$D$4005,ROW(B1464)-ROW($C$3)))=0,"",INDEX(PlansAndNotes!$D$6:$D$4005,ROW(B1464)-ROW($C$3))),"")</f>
        <v/>
      </c>
      <c r="O1464" s="165" t="str">
        <f t="shared" si="169"/>
        <v/>
      </c>
      <c r="P1464" s="363" t="str">
        <f>IFERROR(IF(LEN(INDEX(PlansAndNotes!$E$6:$E$4005,ROW(B1464)-ROW($C$3)))=0,"",INDEX(PlansAndNotes!$E$6:$E$4005,ROW(B1464)-ROW($C$3))),"")</f>
        <v/>
      </c>
      <c r="Q1464" s="363" t="str">
        <f>IFERROR(IF(LEN(INDEX(PlansAndNotes!$G$6:$G$4005,ROW(B1464)-ROW($C$3)))=0,"",INDEX(PlansAndNotes!$G$6:$G$4005,ROW(B1464)-ROW($C$3))),"")</f>
        <v/>
      </c>
      <c r="R1464" s="361" t="str">
        <f>IFERROR(IF(LEN(D1464)&gt;0,IF(LEN(INDEX(AdressBook!$C$6:$C$25,MATCH(D1464,AdressBook!$B$6:$B$25,0),1))=0,"",INDEX(AdressBook!$C$6:$C$25,MATCH(D1464,AdressBook!$B$6:$B$25,0),1)),""),"")</f>
        <v/>
      </c>
      <c r="S1464" s="165">
        <f>IF(LEN(C1464)&gt;0,IFERROR(IF(MATCH(C1464,C1465:$C$4004,0)&gt;0,-1,ROW(S1464)-ROW($S$3)),ROW(S1464)-ROW($S$3)),-1)</f>
        <v>-1</v>
      </c>
      <c r="T1464" s="165">
        <f t="shared" si="170"/>
        <v>0</v>
      </c>
      <c r="U1464" s="165" t="str">
        <f t="shared" si="171"/>
        <v/>
      </c>
      <c r="V1464" s="165" t="str">
        <f>IFERROR(IF(OR(C1464="",S1464&lt;0),"",IF(SUBTOTAL(3,C1464:C1464)=0,-1,SUBTOTAL(3,$C$4:C1464))),"")</f>
        <v/>
      </c>
      <c r="W1464" s="156" t="str">
        <f t="array" ref="W1464">IF(LEN(C1464)&gt;0,IFERROR(IF(MATCH(C1464,$C$3:$C1463,0)&gt;0,N1464-INDEX($N$3:N1463,SUMPRODUCT(MAX(ROW($C$3:$C1463)*(C1464=$C$3:$C1463)))-2,1),""),""),"")</f>
        <v/>
      </c>
      <c r="X1464" s="156">
        <f t="shared" ca="1" si="172"/>
        <v>1</v>
      </c>
      <c r="Y1464" s="156">
        <f t="shared" ca="1" si="173"/>
        <v>1</v>
      </c>
    </row>
    <row r="1465" spans="2:25" hidden="1" x14ac:dyDescent="0.25">
      <c r="B1465" s="390" t="str">
        <f>IFERROR(IF(LEN(INDEX(PlansAndNotes!$B$6:$B$2005,ROW(A1465)-ROW($B$3)))=0,"",INDEX(PlansAndNotes!$B$6:$B$2005,ROW(A1465)-ROW($B$3))),"")</f>
        <v/>
      </c>
      <c r="C1465" s="361" t="str">
        <f t="shared" si="168"/>
        <v/>
      </c>
      <c r="D1465" s="361" t="str">
        <f>IFERROR(IF(LEN(C1465)&gt;0,IF(LEN(INDEX(TasksList!$C$6:$C$1005,MATCH(C1465,TasksList!$B$6:$B$1005,0),1))=0,"",INDEX(TasksList!$C$6:$C$1005,MATCH(C1465,TasksList!$B$6:$B$1005,0),1)),""),"")</f>
        <v/>
      </c>
      <c r="E1465" s="361" t="str">
        <f>IFERROR(IF(LEN(C1465)&gt;0,IF(LEN(INDEX(TasksList!$F$6:$F$1005,MATCH(C1465,TasksList!$B$6:$B$1005,0),1))=0,"not set!",INDEX(TasksList!$F$6:$F$1005,MATCH(C1465,TasksList!$B$6:$B$1005,0),1)),""),"")</f>
        <v/>
      </c>
      <c r="F1465" s="360" t="str">
        <f>IFERROR(IF(LEN(D1465)&gt;0,IF(LEN(INDEX(AdressBook!$D$6:$D$25,MATCH(D1465,AdressBook!$B$6:$B$25,0),1))=0,"",INDEX(AdressBook!$D$6:$D$25,MATCH(D1465,AdressBook!$B$6:$B$25,0),1)),""),"")</f>
        <v/>
      </c>
      <c r="G1465" s="361" t="str">
        <f>IFERROR(IF(LEN(INDEX(PlansAndNotes!$F$6:$F$2005,ROW(B1465)-ROW($C$3)))=0,"",INDEX(PlansAndNotes!$F$6:$F$2005,ROW(B1465)-ROW($C$3))),"")</f>
        <v/>
      </c>
      <c r="H1465" s="361" t="str">
        <f>IFERROR(IF(LEN(C1465)&gt;0,IF(LEN(INDEX(TasksList!$G$6:$G$1005,MATCH(C1465,TasksList!$B$6:$B$1005,0),1))=0,"",INDEX(TasksList!$G$6:$G$1005,MATCH(C1465,TasksList!$B$6:$B$1005,0),1)),""),"")</f>
        <v/>
      </c>
      <c r="I1465" s="381"/>
      <c r="J1465" s="400"/>
      <c r="K1465" s="400"/>
      <c r="L1465" s="179"/>
      <c r="M1465" s="381"/>
      <c r="N1465" s="362" t="str">
        <f>IFERROR(IF(LEN(INDEX(PlansAndNotes!$D$6:$D$4005,ROW(B1465)-ROW($C$3)))=0,"",INDEX(PlansAndNotes!$D$6:$D$4005,ROW(B1465)-ROW($C$3))),"")</f>
        <v/>
      </c>
      <c r="O1465" s="165" t="str">
        <f t="shared" si="169"/>
        <v/>
      </c>
      <c r="P1465" s="363" t="str">
        <f>IFERROR(IF(LEN(INDEX(PlansAndNotes!$E$6:$E$4005,ROW(B1465)-ROW($C$3)))=0,"",INDEX(PlansAndNotes!$E$6:$E$4005,ROW(B1465)-ROW($C$3))),"")</f>
        <v/>
      </c>
      <c r="Q1465" s="363" t="str">
        <f>IFERROR(IF(LEN(INDEX(PlansAndNotes!$G$6:$G$4005,ROW(B1465)-ROW($C$3)))=0,"",INDEX(PlansAndNotes!$G$6:$G$4005,ROW(B1465)-ROW($C$3))),"")</f>
        <v/>
      </c>
      <c r="R1465" s="361" t="str">
        <f>IFERROR(IF(LEN(D1465)&gt;0,IF(LEN(INDEX(AdressBook!$C$6:$C$25,MATCH(D1465,AdressBook!$B$6:$B$25,0),1))=0,"",INDEX(AdressBook!$C$6:$C$25,MATCH(D1465,AdressBook!$B$6:$B$25,0),1)),""),"")</f>
        <v/>
      </c>
      <c r="S1465" s="165">
        <f>IF(LEN(C1465)&gt;0,IFERROR(IF(MATCH(C1465,C1466:$C$4004,0)&gt;0,-1,ROW(S1465)-ROW($S$3)),ROW(S1465)-ROW($S$3)),-1)</f>
        <v>-1</v>
      </c>
      <c r="T1465" s="165">
        <f t="shared" si="170"/>
        <v>0</v>
      </c>
      <c r="U1465" s="165" t="str">
        <f t="shared" si="171"/>
        <v/>
      </c>
      <c r="V1465" s="165" t="str">
        <f>IFERROR(IF(OR(C1465="",S1465&lt;0),"",IF(SUBTOTAL(3,C1465:C1465)=0,-1,SUBTOTAL(3,$C$4:C1465))),"")</f>
        <v/>
      </c>
      <c r="W1465" s="156" t="str">
        <f t="array" ref="W1465">IF(LEN(C1465)&gt;0,IFERROR(IF(MATCH(C1465,$C$3:$C1464,0)&gt;0,N1465-INDEX($N$3:N1464,SUMPRODUCT(MAX(ROW($C$3:$C1464)*(C1465=$C$3:$C1464)))-2,1),""),""),"")</f>
        <v/>
      </c>
      <c r="X1465" s="156">
        <f t="shared" ca="1" si="172"/>
        <v>1</v>
      </c>
      <c r="Y1465" s="156">
        <f t="shared" ca="1" si="173"/>
        <v>1</v>
      </c>
    </row>
    <row r="1466" spans="2:25" hidden="1" x14ac:dyDescent="0.25">
      <c r="B1466" s="390" t="str">
        <f>IFERROR(IF(LEN(INDEX(PlansAndNotes!$B$6:$B$2005,ROW(A1466)-ROW($B$3)))=0,"",INDEX(PlansAndNotes!$B$6:$B$2005,ROW(A1466)-ROW($B$3))),"")</f>
        <v/>
      </c>
      <c r="C1466" s="361" t="str">
        <f t="shared" si="168"/>
        <v/>
      </c>
      <c r="D1466" s="361" t="str">
        <f>IFERROR(IF(LEN(C1466)&gt;0,IF(LEN(INDEX(TasksList!$C$6:$C$1005,MATCH(C1466,TasksList!$B$6:$B$1005,0),1))=0,"",INDEX(TasksList!$C$6:$C$1005,MATCH(C1466,TasksList!$B$6:$B$1005,0),1)),""),"")</f>
        <v/>
      </c>
      <c r="E1466" s="361" t="str">
        <f>IFERROR(IF(LEN(C1466)&gt;0,IF(LEN(INDEX(TasksList!$F$6:$F$1005,MATCH(C1466,TasksList!$B$6:$B$1005,0),1))=0,"not set!",INDEX(TasksList!$F$6:$F$1005,MATCH(C1466,TasksList!$B$6:$B$1005,0),1)),""),"")</f>
        <v/>
      </c>
      <c r="F1466" s="360" t="str">
        <f>IFERROR(IF(LEN(D1466)&gt;0,IF(LEN(INDEX(AdressBook!$D$6:$D$25,MATCH(D1466,AdressBook!$B$6:$B$25,0),1))=0,"",INDEX(AdressBook!$D$6:$D$25,MATCH(D1466,AdressBook!$B$6:$B$25,0),1)),""),"")</f>
        <v/>
      </c>
      <c r="G1466" s="361" t="str">
        <f>IFERROR(IF(LEN(INDEX(PlansAndNotes!$F$6:$F$2005,ROW(B1466)-ROW($C$3)))=0,"",INDEX(PlansAndNotes!$F$6:$F$2005,ROW(B1466)-ROW($C$3))),"")</f>
        <v/>
      </c>
      <c r="H1466" s="361" t="str">
        <f>IFERROR(IF(LEN(C1466)&gt;0,IF(LEN(INDEX(TasksList!$G$6:$G$1005,MATCH(C1466,TasksList!$B$6:$B$1005,0),1))=0,"",INDEX(TasksList!$G$6:$G$1005,MATCH(C1466,TasksList!$B$6:$B$1005,0),1)),""),"")</f>
        <v/>
      </c>
      <c r="I1466" s="381"/>
      <c r="J1466" s="400"/>
      <c r="K1466" s="400"/>
      <c r="L1466" s="179"/>
      <c r="M1466" s="381"/>
      <c r="N1466" s="362" t="str">
        <f>IFERROR(IF(LEN(INDEX(PlansAndNotes!$D$6:$D$4005,ROW(B1466)-ROW($C$3)))=0,"",INDEX(PlansAndNotes!$D$6:$D$4005,ROW(B1466)-ROW($C$3))),"")</f>
        <v/>
      </c>
      <c r="O1466" s="165" t="str">
        <f t="shared" si="169"/>
        <v/>
      </c>
      <c r="P1466" s="363" t="str">
        <f>IFERROR(IF(LEN(INDEX(PlansAndNotes!$E$6:$E$4005,ROW(B1466)-ROW($C$3)))=0,"",INDEX(PlansAndNotes!$E$6:$E$4005,ROW(B1466)-ROW($C$3))),"")</f>
        <v/>
      </c>
      <c r="Q1466" s="363" t="str">
        <f>IFERROR(IF(LEN(INDEX(PlansAndNotes!$G$6:$G$4005,ROW(B1466)-ROW($C$3)))=0,"",INDEX(PlansAndNotes!$G$6:$G$4005,ROW(B1466)-ROW($C$3))),"")</f>
        <v/>
      </c>
      <c r="R1466" s="361" t="str">
        <f>IFERROR(IF(LEN(D1466)&gt;0,IF(LEN(INDEX(AdressBook!$C$6:$C$25,MATCH(D1466,AdressBook!$B$6:$B$25,0),1))=0,"",INDEX(AdressBook!$C$6:$C$25,MATCH(D1466,AdressBook!$B$6:$B$25,0),1)),""),"")</f>
        <v/>
      </c>
      <c r="S1466" s="165">
        <f>IF(LEN(C1466)&gt;0,IFERROR(IF(MATCH(C1466,C1467:$C$4004,0)&gt;0,-1,ROW(S1466)-ROW($S$3)),ROW(S1466)-ROW($S$3)),-1)</f>
        <v>-1</v>
      </c>
      <c r="T1466" s="165">
        <f t="shared" si="170"/>
        <v>0</v>
      </c>
      <c r="U1466" s="165" t="str">
        <f t="shared" si="171"/>
        <v/>
      </c>
      <c r="V1466" s="165" t="str">
        <f>IFERROR(IF(OR(C1466="",S1466&lt;0),"",IF(SUBTOTAL(3,C1466:C1466)=0,-1,SUBTOTAL(3,$C$4:C1466))),"")</f>
        <v/>
      </c>
      <c r="W1466" s="156" t="str">
        <f t="array" ref="W1466">IF(LEN(C1466)&gt;0,IFERROR(IF(MATCH(C1466,$C$3:$C1465,0)&gt;0,N1466-INDEX($N$3:N1465,SUMPRODUCT(MAX(ROW($C$3:$C1465)*(C1466=$C$3:$C1465)))-2,1),""),""),"")</f>
        <v/>
      </c>
      <c r="X1466" s="156">
        <f t="shared" ca="1" si="172"/>
        <v>1</v>
      </c>
      <c r="Y1466" s="156">
        <f t="shared" ca="1" si="173"/>
        <v>1</v>
      </c>
    </row>
    <row r="1467" spans="2:25" hidden="1" x14ac:dyDescent="0.25">
      <c r="B1467" s="390" t="str">
        <f>IFERROR(IF(LEN(INDEX(PlansAndNotes!$B$6:$B$2005,ROW(A1467)-ROW($B$3)))=0,"",INDEX(PlansAndNotes!$B$6:$B$2005,ROW(A1467)-ROW($B$3))),"")</f>
        <v/>
      </c>
      <c r="C1467" s="361" t="str">
        <f t="shared" si="168"/>
        <v/>
      </c>
      <c r="D1467" s="361" t="str">
        <f>IFERROR(IF(LEN(C1467)&gt;0,IF(LEN(INDEX(TasksList!$C$6:$C$1005,MATCH(C1467,TasksList!$B$6:$B$1005,0),1))=0,"",INDEX(TasksList!$C$6:$C$1005,MATCH(C1467,TasksList!$B$6:$B$1005,0),1)),""),"")</f>
        <v/>
      </c>
      <c r="E1467" s="361" t="str">
        <f>IFERROR(IF(LEN(C1467)&gt;0,IF(LEN(INDEX(TasksList!$F$6:$F$1005,MATCH(C1467,TasksList!$B$6:$B$1005,0),1))=0,"not set!",INDEX(TasksList!$F$6:$F$1005,MATCH(C1467,TasksList!$B$6:$B$1005,0),1)),""),"")</f>
        <v/>
      </c>
      <c r="F1467" s="360" t="str">
        <f>IFERROR(IF(LEN(D1467)&gt;0,IF(LEN(INDEX(AdressBook!$D$6:$D$25,MATCH(D1467,AdressBook!$B$6:$B$25,0),1))=0,"",INDEX(AdressBook!$D$6:$D$25,MATCH(D1467,AdressBook!$B$6:$B$25,0),1)),""),"")</f>
        <v/>
      </c>
      <c r="G1467" s="361" t="str">
        <f>IFERROR(IF(LEN(INDEX(PlansAndNotes!$F$6:$F$2005,ROW(B1467)-ROW($C$3)))=0,"",INDEX(PlansAndNotes!$F$6:$F$2005,ROW(B1467)-ROW($C$3))),"")</f>
        <v/>
      </c>
      <c r="H1467" s="361" t="str">
        <f>IFERROR(IF(LEN(C1467)&gt;0,IF(LEN(INDEX(TasksList!$G$6:$G$1005,MATCH(C1467,TasksList!$B$6:$B$1005,0),1))=0,"",INDEX(TasksList!$G$6:$G$1005,MATCH(C1467,TasksList!$B$6:$B$1005,0),1)),""),"")</f>
        <v/>
      </c>
      <c r="I1467" s="381"/>
      <c r="J1467" s="400"/>
      <c r="K1467" s="400"/>
      <c r="L1467" s="179"/>
      <c r="M1467" s="381"/>
      <c r="N1467" s="362" t="str">
        <f>IFERROR(IF(LEN(INDEX(PlansAndNotes!$D$6:$D$4005,ROW(B1467)-ROW($C$3)))=0,"",INDEX(PlansAndNotes!$D$6:$D$4005,ROW(B1467)-ROW($C$3))),"")</f>
        <v/>
      </c>
      <c r="O1467" s="165" t="str">
        <f t="shared" si="169"/>
        <v/>
      </c>
      <c r="P1467" s="363" t="str">
        <f>IFERROR(IF(LEN(INDEX(PlansAndNotes!$E$6:$E$4005,ROW(B1467)-ROW($C$3)))=0,"",INDEX(PlansAndNotes!$E$6:$E$4005,ROW(B1467)-ROW($C$3))),"")</f>
        <v/>
      </c>
      <c r="Q1467" s="363" t="str">
        <f>IFERROR(IF(LEN(INDEX(PlansAndNotes!$G$6:$G$4005,ROW(B1467)-ROW($C$3)))=0,"",INDEX(PlansAndNotes!$G$6:$G$4005,ROW(B1467)-ROW($C$3))),"")</f>
        <v/>
      </c>
      <c r="R1467" s="361" t="str">
        <f>IFERROR(IF(LEN(D1467)&gt;0,IF(LEN(INDEX(AdressBook!$C$6:$C$25,MATCH(D1467,AdressBook!$B$6:$B$25,0),1))=0,"",INDEX(AdressBook!$C$6:$C$25,MATCH(D1467,AdressBook!$B$6:$B$25,0),1)),""),"")</f>
        <v/>
      </c>
      <c r="S1467" s="165">
        <f>IF(LEN(C1467)&gt;0,IFERROR(IF(MATCH(C1467,C1468:$C$4004,0)&gt;0,-1,ROW(S1467)-ROW($S$3)),ROW(S1467)-ROW($S$3)),-1)</f>
        <v>-1</v>
      </c>
      <c r="T1467" s="165">
        <f t="shared" si="170"/>
        <v>0</v>
      </c>
      <c r="U1467" s="165" t="str">
        <f t="shared" si="171"/>
        <v/>
      </c>
      <c r="V1467" s="165" t="str">
        <f>IFERROR(IF(OR(C1467="",S1467&lt;0),"",IF(SUBTOTAL(3,C1467:C1467)=0,-1,SUBTOTAL(3,$C$4:C1467))),"")</f>
        <v/>
      </c>
      <c r="W1467" s="156" t="str">
        <f t="array" ref="W1467">IF(LEN(C1467)&gt;0,IFERROR(IF(MATCH(C1467,$C$3:$C1466,0)&gt;0,N1467-INDEX($N$3:N1466,SUMPRODUCT(MAX(ROW($C$3:$C1466)*(C1467=$C$3:$C1466)))-2,1),""),""),"")</f>
        <v/>
      </c>
      <c r="X1467" s="156">
        <f t="shared" ca="1" si="172"/>
        <v>1</v>
      </c>
      <c r="Y1467" s="156">
        <f t="shared" ca="1" si="173"/>
        <v>1</v>
      </c>
    </row>
    <row r="1468" spans="2:25" hidden="1" x14ac:dyDescent="0.25">
      <c r="B1468" s="390" t="str">
        <f>IFERROR(IF(LEN(INDEX(PlansAndNotes!$B$6:$B$2005,ROW(A1468)-ROW($B$3)))=0,"",INDEX(PlansAndNotes!$B$6:$B$2005,ROW(A1468)-ROW($B$3))),"")</f>
        <v/>
      </c>
      <c r="C1468" s="361" t="str">
        <f t="shared" si="168"/>
        <v/>
      </c>
      <c r="D1468" s="361" t="str">
        <f>IFERROR(IF(LEN(C1468)&gt;0,IF(LEN(INDEX(TasksList!$C$6:$C$1005,MATCH(C1468,TasksList!$B$6:$B$1005,0),1))=0,"",INDEX(TasksList!$C$6:$C$1005,MATCH(C1468,TasksList!$B$6:$B$1005,0),1)),""),"")</f>
        <v/>
      </c>
      <c r="E1468" s="361" t="str">
        <f>IFERROR(IF(LEN(C1468)&gt;0,IF(LEN(INDEX(TasksList!$F$6:$F$1005,MATCH(C1468,TasksList!$B$6:$B$1005,0),1))=0,"not set!",INDEX(TasksList!$F$6:$F$1005,MATCH(C1468,TasksList!$B$6:$B$1005,0),1)),""),"")</f>
        <v/>
      </c>
      <c r="F1468" s="360" t="str">
        <f>IFERROR(IF(LEN(D1468)&gt;0,IF(LEN(INDEX(AdressBook!$D$6:$D$25,MATCH(D1468,AdressBook!$B$6:$B$25,0),1))=0,"",INDEX(AdressBook!$D$6:$D$25,MATCH(D1468,AdressBook!$B$6:$B$25,0),1)),""),"")</f>
        <v/>
      </c>
      <c r="G1468" s="361" t="str">
        <f>IFERROR(IF(LEN(INDEX(PlansAndNotes!$F$6:$F$2005,ROW(B1468)-ROW($C$3)))=0,"",INDEX(PlansAndNotes!$F$6:$F$2005,ROW(B1468)-ROW($C$3))),"")</f>
        <v/>
      </c>
      <c r="H1468" s="361" t="str">
        <f>IFERROR(IF(LEN(C1468)&gt;0,IF(LEN(INDEX(TasksList!$G$6:$G$1005,MATCH(C1468,TasksList!$B$6:$B$1005,0),1))=0,"",INDEX(TasksList!$G$6:$G$1005,MATCH(C1468,TasksList!$B$6:$B$1005,0),1)),""),"")</f>
        <v/>
      </c>
      <c r="I1468" s="381"/>
      <c r="J1468" s="400"/>
      <c r="K1468" s="400"/>
      <c r="L1468" s="179"/>
      <c r="M1468" s="381"/>
      <c r="N1468" s="362" t="str">
        <f>IFERROR(IF(LEN(INDEX(PlansAndNotes!$D$6:$D$4005,ROW(B1468)-ROW($C$3)))=0,"",INDEX(PlansAndNotes!$D$6:$D$4005,ROW(B1468)-ROW($C$3))),"")</f>
        <v/>
      </c>
      <c r="O1468" s="165" t="str">
        <f t="shared" si="169"/>
        <v/>
      </c>
      <c r="P1468" s="363" t="str">
        <f>IFERROR(IF(LEN(INDEX(PlansAndNotes!$E$6:$E$4005,ROW(B1468)-ROW($C$3)))=0,"",INDEX(PlansAndNotes!$E$6:$E$4005,ROW(B1468)-ROW($C$3))),"")</f>
        <v/>
      </c>
      <c r="Q1468" s="363" t="str">
        <f>IFERROR(IF(LEN(INDEX(PlansAndNotes!$G$6:$G$4005,ROW(B1468)-ROW($C$3)))=0,"",INDEX(PlansAndNotes!$G$6:$G$4005,ROW(B1468)-ROW($C$3))),"")</f>
        <v/>
      </c>
      <c r="R1468" s="361" t="str">
        <f>IFERROR(IF(LEN(D1468)&gt;0,IF(LEN(INDEX(AdressBook!$C$6:$C$25,MATCH(D1468,AdressBook!$B$6:$B$25,0),1))=0,"",INDEX(AdressBook!$C$6:$C$25,MATCH(D1468,AdressBook!$B$6:$B$25,0),1)),""),"")</f>
        <v/>
      </c>
      <c r="S1468" s="165">
        <f>IF(LEN(C1468)&gt;0,IFERROR(IF(MATCH(C1468,C1469:$C$4004,0)&gt;0,-1,ROW(S1468)-ROW($S$3)),ROW(S1468)-ROW($S$3)),-1)</f>
        <v>-1</v>
      </c>
      <c r="T1468" s="165">
        <f t="shared" si="170"/>
        <v>0</v>
      </c>
      <c r="U1468" s="165" t="str">
        <f t="shared" si="171"/>
        <v/>
      </c>
      <c r="V1468" s="165" t="str">
        <f>IFERROR(IF(OR(C1468="",S1468&lt;0),"",IF(SUBTOTAL(3,C1468:C1468)=0,-1,SUBTOTAL(3,$C$4:C1468))),"")</f>
        <v/>
      </c>
      <c r="W1468" s="156" t="str">
        <f t="array" ref="W1468">IF(LEN(C1468)&gt;0,IFERROR(IF(MATCH(C1468,$C$3:$C1467,0)&gt;0,N1468-INDEX($N$3:N1467,SUMPRODUCT(MAX(ROW($C$3:$C1467)*(C1468=$C$3:$C1467)))-2,1),""),""),"")</f>
        <v/>
      </c>
      <c r="X1468" s="156">
        <f t="shared" ca="1" si="172"/>
        <v>1</v>
      </c>
      <c r="Y1468" s="156">
        <f t="shared" ca="1" si="173"/>
        <v>1</v>
      </c>
    </row>
    <row r="1469" spans="2:25" hidden="1" x14ac:dyDescent="0.25">
      <c r="B1469" s="390" t="str">
        <f>IFERROR(IF(LEN(INDEX(PlansAndNotes!$B$6:$B$2005,ROW(A1469)-ROW($B$3)))=0,"",INDEX(PlansAndNotes!$B$6:$B$2005,ROW(A1469)-ROW($B$3))),"")</f>
        <v/>
      </c>
      <c r="C1469" s="361" t="str">
        <f t="shared" si="168"/>
        <v/>
      </c>
      <c r="D1469" s="361" t="str">
        <f>IFERROR(IF(LEN(C1469)&gt;0,IF(LEN(INDEX(TasksList!$C$6:$C$1005,MATCH(C1469,TasksList!$B$6:$B$1005,0),1))=0,"",INDEX(TasksList!$C$6:$C$1005,MATCH(C1469,TasksList!$B$6:$B$1005,0),1)),""),"")</f>
        <v/>
      </c>
      <c r="E1469" s="361" t="str">
        <f>IFERROR(IF(LEN(C1469)&gt;0,IF(LEN(INDEX(TasksList!$F$6:$F$1005,MATCH(C1469,TasksList!$B$6:$B$1005,0),1))=0,"not set!",INDEX(TasksList!$F$6:$F$1005,MATCH(C1469,TasksList!$B$6:$B$1005,0),1)),""),"")</f>
        <v/>
      </c>
      <c r="F1469" s="360" t="str">
        <f>IFERROR(IF(LEN(D1469)&gt;0,IF(LEN(INDEX(AdressBook!$D$6:$D$25,MATCH(D1469,AdressBook!$B$6:$B$25,0),1))=0,"",INDEX(AdressBook!$D$6:$D$25,MATCH(D1469,AdressBook!$B$6:$B$25,0),1)),""),"")</f>
        <v/>
      </c>
      <c r="G1469" s="361" t="str">
        <f>IFERROR(IF(LEN(INDEX(PlansAndNotes!$F$6:$F$2005,ROW(B1469)-ROW($C$3)))=0,"",INDEX(PlansAndNotes!$F$6:$F$2005,ROW(B1469)-ROW($C$3))),"")</f>
        <v/>
      </c>
      <c r="H1469" s="361" t="str">
        <f>IFERROR(IF(LEN(C1469)&gt;0,IF(LEN(INDEX(TasksList!$G$6:$G$1005,MATCH(C1469,TasksList!$B$6:$B$1005,0),1))=0,"",INDEX(TasksList!$G$6:$G$1005,MATCH(C1469,TasksList!$B$6:$B$1005,0),1)),""),"")</f>
        <v/>
      </c>
      <c r="I1469" s="381"/>
      <c r="J1469" s="400"/>
      <c r="K1469" s="400"/>
      <c r="L1469" s="179"/>
      <c r="M1469" s="381"/>
      <c r="N1469" s="362" t="str">
        <f>IFERROR(IF(LEN(INDEX(PlansAndNotes!$D$6:$D$4005,ROW(B1469)-ROW($C$3)))=0,"",INDEX(PlansAndNotes!$D$6:$D$4005,ROW(B1469)-ROW($C$3))),"")</f>
        <v/>
      </c>
      <c r="O1469" s="165" t="str">
        <f t="shared" si="169"/>
        <v/>
      </c>
      <c r="P1469" s="363" t="str">
        <f>IFERROR(IF(LEN(INDEX(PlansAndNotes!$E$6:$E$4005,ROW(B1469)-ROW($C$3)))=0,"",INDEX(PlansAndNotes!$E$6:$E$4005,ROW(B1469)-ROW($C$3))),"")</f>
        <v/>
      </c>
      <c r="Q1469" s="363" t="str">
        <f>IFERROR(IF(LEN(INDEX(PlansAndNotes!$G$6:$G$4005,ROW(B1469)-ROW($C$3)))=0,"",INDEX(PlansAndNotes!$G$6:$G$4005,ROW(B1469)-ROW($C$3))),"")</f>
        <v/>
      </c>
      <c r="R1469" s="361" t="str">
        <f>IFERROR(IF(LEN(D1469)&gt;0,IF(LEN(INDEX(AdressBook!$C$6:$C$25,MATCH(D1469,AdressBook!$B$6:$B$25,0),1))=0,"",INDEX(AdressBook!$C$6:$C$25,MATCH(D1469,AdressBook!$B$6:$B$25,0),1)),""),"")</f>
        <v/>
      </c>
      <c r="S1469" s="165">
        <f>IF(LEN(C1469)&gt;0,IFERROR(IF(MATCH(C1469,C1470:$C$4004,0)&gt;0,-1,ROW(S1469)-ROW($S$3)),ROW(S1469)-ROW($S$3)),-1)</f>
        <v>-1</v>
      </c>
      <c r="T1469" s="165">
        <f t="shared" si="170"/>
        <v>0</v>
      </c>
      <c r="U1469" s="165" t="str">
        <f t="shared" si="171"/>
        <v/>
      </c>
      <c r="V1469" s="165" t="str">
        <f>IFERROR(IF(OR(C1469="",S1469&lt;0),"",IF(SUBTOTAL(3,C1469:C1469)=0,-1,SUBTOTAL(3,$C$4:C1469))),"")</f>
        <v/>
      </c>
      <c r="W1469" s="156" t="str">
        <f t="array" ref="W1469">IF(LEN(C1469)&gt;0,IFERROR(IF(MATCH(C1469,$C$3:$C1468,0)&gt;0,N1469-INDEX($N$3:N1468,SUMPRODUCT(MAX(ROW($C$3:$C1468)*(C1469=$C$3:$C1468)))-2,1),""),""),"")</f>
        <v/>
      </c>
      <c r="X1469" s="156">
        <f t="shared" ca="1" si="172"/>
        <v>1</v>
      </c>
      <c r="Y1469" s="156">
        <f t="shared" ca="1" si="173"/>
        <v>1</v>
      </c>
    </row>
    <row r="1470" spans="2:25" hidden="1" x14ac:dyDescent="0.25">
      <c r="B1470" s="390" t="str">
        <f>IFERROR(IF(LEN(INDEX(PlansAndNotes!$B$6:$B$2005,ROW(A1470)-ROW($B$3)))=0,"",INDEX(PlansAndNotes!$B$6:$B$2005,ROW(A1470)-ROW($B$3))),"")</f>
        <v/>
      </c>
      <c r="C1470" s="361" t="str">
        <f t="shared" si="168"/>
        <v/>
      </c>
      <c r="D1470" s="361" t="str">
        <f>IFERROR(IF(LEN(C1470)&gt;0,IF(LEN(INDEX(TasksList!$C$6:$C$1005,MATCH(C1470,TasksList!$B$6:$B$1005,0),1))=0,"",INDEX(TasksList!$C$6:$C$1005,MATCH(C1470,TasksList!$B$6:$B$1005,0),1)),""),"")</f>
        <v/>
      </c>
      <c r="E1470" s="361" t="str">
        <f>IFERROR(IF(LEN(C1470)&gt;0,IF(LEN(INDEX(TasksList!$F$6:$F$1005,MATCH(C1470,TasksList!$B$6:$B$1005,0),1))=0,"not set!",INDEX(TasksList!$F$6:$F$1005,MATCH(C1470,TasksList!$B$6:$B$1005,0),1)),""),"")</f>
        <v/>
      </c>
      <c r="F1470" s="360" t="str">
        <f>IFERROR(IF(LEN(D1470)&gt;0,IF(LEN(INDEX(AdressBook!$D$6:$D$25,MATCH(D1470,AdressBook!$B$6:$B$25,0),1))=0,"",INDEX(AdressBook!$D$6:$D$25,MATCH(D1470,AdressBook!$B$6:$B$25,0),1)),""),"")</f>
        <v/>
      </c>
      <c r="G1470" s="361" t="str">
        <f>IFERROR(IF(LEN(INDEX(PlansAndNotes!$F$6:$F$2005,ROW(B1470)-ROW($C$3)))=0,"",INDEX(PlansAndNotes!$F$6:$F$2005,ROW(B1470)-ROW($C$3))),"")</f>
        <v/>
      </c>
      <c r="H1470" s="361" t="str">
        <f>IFERROR(IF(LEN(C1470)&gt;0,IF(LEN(INDEX(TasksList!$G$6:$G$1005,MATCH(C1470,TasksList!$B$6:$B$1005,0),1))=0,"",INDEX(TasksList!$G$6:$G$1005,MATCH(C1470,TasksList!$B$6:$B$1005,0),1)),""),"")</f>
        <v/>
      </c>
      <c r="I1470" s="381"/>
      <c r="J1470" s="400"/>
      <c r="K1470" s="400"/>
      <c r="L1470" s="179"/>
      <c r="M1470" s="381"/>
      <c r="N1470" s="362" t="str">
        <f>IFERROR(IF(LEN(INDEX(PlansAndNotes!$D$6:$D$4005,ROW(B1470)-ROW($C$3)))=0,"",INDEX(PlansAndNotes!$D$6:$D$4005,ROW(B1470)-ROW($C$3))),"")</f>
        <v/>
      </c>
      <c r="O1470" s="165" t="str">
        <f t="shared" si="169"/>
        <v/>
      </c>
      <c r="P1470" s="363" t="str">
        <f>IFERROR(IF(LEN(INDEX(PlansAndNotes!$E$6:$E$4005,ROW(B1470)-ROW($C$3)))=0,"",INDEX(PlansAndNotes!$E$6:$E$4005,ROW(B1470)-ROW($C$3))),"")</f>
        <v/>
      </c>
      <c r="Q1470" s="363" t="str">
        <f>IFERROR(IF(LEN(INDEX(PlansAndNotes!$G$6:$G$4005,ROW(B1470)-ROW($C$3)))=0,"",INDEX(PlansAndNotes!$G$6:$G$4005,ROW(B1470)-ROW($C$3))),"")</f>
        <v/>
      </c>
      <c r="R1470" s="361" t="str">
        <f>IFERROR(IF(LEN(D1470)&gt;0,IF(LEN(INDEX(AdressBook!$C$6:$C$25,MATCH(D1470,AdressBook!$B$6:$B$25,0),1))=0,"",INDEX(AdressBook!$C$6:$C$25,MATCH(D1470,AdressBook!$B$6:$B$25,0),1)),""),"")</f>
        <v/>
      </c>
      <c r="S1470" s="165">
        <f>IF(LEN(C1470)&gt;0,IFERROR(IF(MATCH(C1470,C1471:$C$4004,0)&gt;0,-1,ROW(S1470)-ROW($S$3)),ROW(S1470)-ROW($S$3)),-1)</f>
        <v>-1</v>
      </c>
      <c r="T1470" s="165">
        <f t="shared" si="170"/>
        <v>0</v>
      </c>
      <c r="U1470" s="165" t="str">
        <f t="shared" si="171"/>
        <v/>
      </c>
      <c r="V1470" s="165" t="str">
        <f>IFERROR(IF(OR(C1470="",S1470&lt;0),"",IF(SUBTOTAL(3,C1470:C1470)=0,-1,SUBTOTAL(3,$C$4:C1470))),"")</f>
        <v/>
      </c>
      <c r="W1470" s="156" t="str">
        <f t="array" ref="W1470">IF(LEN(C1470)&gt;0,IFERROR(IF(MATCH(C1470,$C$3:$C1469,0)&gt;0,N1470-INDEX($N$3:N1469,SUMPRODUCT(MAX(ROW($C$3:$C1469)*(C1470=$C$3:$C1469)))-2,1),""),""),"")</f>
        <v/>
      </c>
      <c r="X1470" s="156">
        <f t="shared" ca="1" si="172"/>
        <v>1</v>
      </c>
      <c r="Y1470" s="156">
        <f t="shared" ca="1" si="173"/>
        <v>1</v>
      </c>
    </row>
    <row r="1471" spans="2:25" hidden="1" x14ac:dyDescent="0.25">
      <c r="B1471" s="390" t="str">
        <f>IFERROR(IF(LEN(INDEX(PlansAndNotes!$B$6:$B$2005,ROW(A1471)-ROW($B$3)))=0,"",INDEX(PlansAndNotes!$B$6:$B$2005,ROW(A1471)-ROW($B$3))),"")</f>
        <v/>
      </c>
      <c r="C1471" s="361" t="str">
        <f t="shared" si="168"/>
        <v/>
      </c>
      <c r="D1471" s="361" t="str">
        <f>IFERROR(IF(LEN(C1471)&gt;0,IF(LEN(INDEX(TasksList!$C$6:$C$1005,MATCH(C1471,TasksList!$B$6:$B$1005,0),1))=0,"",INDEX(TasksList!$C$6:$C$1005,MATCH(C1471,TasksList!$B$6:$B$1005,0),1)),""),"")</f>
        <v/>
      </c>
      <c r="E1471" s="361" t="str">
        <f>IFERROR(IF(LEN(C1471)&gt;0,IF(LEN(INDEX(TasksList!$F$6:$F$1005,MATCH(C1471,TasksList!$B$6:$B$1005,0),1))=0,"not set!",INDEX(TasksList!$F$6:$F$1005,MATCH(C1471,TasksList!$B$6:$B$1005,0),1)),""),"")</f>
        <v/>
      </c>
      <c r="F1471" s="360" t="str">
        <f>IFERROR(IF(LEN(D1471)&gt;0,IF(LEN(INDEX(AdressBook!$D$6:$D$25,MATCH(D1471,AdressBook!$B$6:$B$25,0),1))=0,"",INDEX(AdressBook!$D$6:$D$25,MATCH(D1471,AdressBook!$B$6:$B$25,0),1)),""),"")</f>
        <v/>
      </c>
      <c r="G1471" s="361" t="str">
        <f>IFERROR(IF(LEN(INDEX(PlansAndNotes!$F$6:$F$2005,ROW(B1471)-ROW($C$3)))=0,"",INDEX(PlansAndNotes!$F$6:$F$2005,ROW(B1471)-ROW($C$3))),"")</f>
        <v/>
      </c>
      <c r="H1471" s="361" t="str">
        <f>IFERROR(IF(LEN(C1471)&gt;0,IF(LEN(INDEX(TasksList!$G$6:$G$1005,MATCH(C1471,TasksList!$B$6:$B$1005,0),1))=0,"",INDEX(TasksList!$G$6:$G$1005,MATCH(C1471,TasksList!$B$6:$B$1005,0),1)),""),"")</f>
        <v/>
      </c>
      <c r="I1471" s="381"/>
      <c r="J1471" s="400"/>
      <c r="K1471" s="400"/>
      <c r="L1471" s="179"/>
      <c r="M1471" s="381"/>
      <c r="N1471" s="362" t="str">
        <f>IFERROR(IF(LEN(INDEX(PlansAndNotes!$D$6:$D$4005,ROW(B1471)-ROW($C$3)))=0,"",INDEX(PlansAndNotes!$D$6:$D$4005,ROW(B1471)-ROW($C$3))),"")</f>
        <v/>
      </c>
      <c r="O1471" s="165" t="str">
        <f t="shared" si="169"/>
        <v/>
      </c>
      <c r="P1471" s="363" t="str">
        <f>IFERROR(IF(LEN(INDEX(PlansAndNotes!$E$6:$E$4005,ROW(B1471)-ROW($C$3)))=0,"",INDEX(PlansAndNotes!$E$6:$E$4005,ROW(B1471)-ROW($C$3))),"")</f>
        <v/>
      </c>
      <c r="Q1471" s="363" t="str">
        <f>IFERROR(IF(LEN(INDEX(PlansAndNotes!$G$6:$G$4005,ROW(B1471)-ROW($C$3)))=0,"",INDEX(PlansAndNotes!$G$6:$G$4005,ROW(B1471)-ROW($C$3))),"")</f>
        <v/>
      </c>
      <c r="R1471" s="361" t="str">
        <f>IFERROR(IF(LEN(D1471)&gt;0,IF(LEN(INDEX(AdressBook!$C$6:$C$25,MATCH(D1471,AdressBook!$B$6:$B$25,0),1))=0,"",INDEX(AdressBook!$C$6:$C$25,MATCH(D1471,AdressBook!$B$6:$B$25,0),1)),""),"")</f>
        <v/>
      </c>
      <c r="S1471" s="165">
        <f>IF(LEN(C1471)&gt;0,IFERROR(IF(MATCH(C1471,C1472:$C$4004,0)&gt;0,-1,ROW(S1471)-ROW($S$3)),ROW(S1471)-ROW($S$3)),-1)</f>
        <v>-1</v>
      </c>
      <c r="T1471" s="165">
        <f t="shared" si="170"/>
        <v>0</v>
      </c>
      <c r="U1471" s="165" t="str">
        <f t="shared" si="171"/>
        <v/>
      </c>
      <c r="V1471" s="165" t="str">
        <f>IFERROR(IF(OR(C1471="",S1471&lt;0),"",IF(SUBTOTAL(3,C1471:C1471)=0,-1,SUBTOTAL(3,$C$4:C1471))),"")</f>
        <v/>
      </c>
      <c r="W1471" s="156" t="str">
        <f t="array" ref="W1471">IF(LEN(C1471)&gt;0,IFERROR(IF(MATCH(C1471,$C$3:$C1470,0)&gt;0,N1471-INDEX($N$3:N1470,SUMPRODUCT(MAX(ROW($C$3:$C1470)*(C1471=$C$3:$C1470)))-2,1),""),""),"")</f>
        <v/>
      </c>
      <c r="X1471" s="156">
        <f t="shared" ca="1" si="172"/>
        <v>1</v>
      </c>
      <c r="Y1471" s="156">
        <f t="shared" ca="1" si="173"/>
        <v>1</v>
      </c>
    </row>
    <row r="1472" spans="2:25" hidden="1" x14ac:dyDescent="0.25">
      <c r="B1472" s="390" t="str">
        <f>IFERROR(IF(LEN(INDEX(PlansAndNotes!$B$6:$B$2005,ROW(A1472)-ROW($B$3)))=0,"",INDEX(PlansAndNotes!$B$6:$B$2005,ROW(A1472)-ROW($B$3))),"")</f>
        <v/>
      </c>
      <c r="C1472" s="361" t="str">
        <f t="shared" si="168"/>
        <v/>
      </c>
      <c r="D1472" s="361" t="str">
        <f>IFERROR(IF(LEN(C1472)&gt;0,IF(LEN(INDEX(TasksList!$C$6:$C$1005,MATCH(C1472,TasksList!$B$6:$B$1005,0),1))=0,"",INDEX(TasksList!$C$6:$C$1005,MATCH(C1472,TasksList!$B$6:$B$1005,0),1)),""),"")</f>
        <v/>
      </c>
      <c r="E1472" s="361" t="str">
        <f>IFERROR(IF(LEN(C1472)&gt;0,IF(LEN(INDEX(TasksList!$F$6:$F$1005,MATCH(C1472,TasksList!$B$6:$B$1005,0),1))=0,"not set!",INDEX(TasksList!$F$6:$F$1005,MATCH(C1472,TasksList!$B$6:$B$1005,0),1)),""),"")</f>
        <v/>
      </c>
      <c r="F1472" s="360" t="str">
        <f>IFERROR(IF(LEN(D1472)&gt;0,IF(LEN(INDEX(AdressBook!$D$6:$D$25,MATCH(D1472,AdressBook!$B$6:$B$25,0),1))=0,"",INDEX(AdressBook!$D$6:$D$25,MATCH(D1472,AdressBook!$B$6:$B$25,0),1)),""),"")</f>
        <v/>
      </c>
      <c r="G1472" s="361" t="str">
        <f>IFERROR(IF(LEN(INDEX(PlansAndNotes!$F$6:$F$2005,ROW(B1472)-ROW($C$3)))=0,"",INDEX(PlansAndNotes!$F$6:$F$2005,ROW(B1472)-ROW($C$3))),"")</f>
        <v/>
      </c>
      <c r="H1472" s="361" t="str">
        <f>IFERROR(IF(LEN(C1472)&gt;0,IF(LEN(INDEX(TasksList!$G$6:$G$1005,MATCH(C1472,TasksList!$B$6:$B$1005,0),1))=0,"",INDEX(TasksList!$G$6:$G$1005,MATCH(C1472,TasksList!$B$6:$B$1005,0),1)),""),"")</f>
        <v/>
      </c>
      <c r="I1472" s="381"/>
      <c r="J1472" s="400"/>
      <c r="K1472" s="400"/>
      <c r="L1472" s="179"/>
      <c r="M1472" s="381"/>
      <c r="N1472" s="362" t="str">
        <f>IFERROR(IF(LEN(INDEX(PlansAndNotes!$D$6:$D$4005,ROW(B1472)-ROW($C$3)))=0,"",INDEX(PlansAndNotes!$D$6:$D$4005,ROW(B1472)-ROW($C$3))),"")</f>
        <v/>
      </c>
      <c r="O1472" s="165" t="str">
        <f t="shared" si="169"/>
        <v/>
      </c>
      <c r="P1472" s="363" t="str">
        <f>IFERROR(IF(LEN(INDEX(PlansAndNotes!$E$6:$E$4005,ROW(B1472)-ROW($C$3)))=0,"",INDEX(PlansAndNotes!$E$6:$E$4005,ROW(B1472)-ROW($C$3))),"")</f>
        <v/>
      </c>
      <c r="Q1472" s="363" t="str">
        <f>IFERROR(IF(LEN(INDEX(PlansAndNotes!$G$6:$G$4005,ROW(B1472)-ROW($C$3)))=0,"",INDEX(PlansAndNotes!$G$6:$G$4005,ROW(B1472)-ROW($C$3))),"")</f>
        <v/>
      </c>
      <c r="R1472" s="361" t="str">
        <f>IFERROR(IF(LEN(D1472)&gt;0,IF(LEN(INDEX(AdressBook!$C$6:$C$25,MATCH(D1472,AdressBook!$B$6:$B$25,0),1))=0,"",INDEX(AdressBook!$C$6:$C$25,MATCH(D1472,AdressBook!$B$6:$B$25,0),1)),""),"")</f>
        <v/>
      </c>
      <c r="S1472" s="165">
        <f>IF(LEN(C1472)&gt;0,IFERROR(IF(MATCH(C1472,C1473:$C$4004,0)&gt;0,-1,ROW(S1472)-ROW($S$3)),ROW(S1472)-ROW($S$3)),-1)</f>
        <v>-1</v>
      </c>
      <c r="T1472" s="165">
        <f t="shared" si="170"/>
        <v>0</v>
      </c>
      <c r="U1472" s="165" t="str">
        <f t="shared" si="171"/>
        <v/>
      </c>
      <c r="V1472" s="165" t="str">
        <f>IFERROR(IF(OR(C1472="",S1472&lt;0),"",IF(SUBTOTAL(3,C1472:C1472)=0,-1,SUBTOTAL(3,$C$4:C1472))),"")</f>
        <v/>
      </c>
      <c r="W1472" s="156" t="str">
        <f t="array" ref="W1472">IF(LEN(C1472)&gt;0,IFERROR(IF(MATCH(C1472,$C$3:$C1471,0)&gt;0,N1472-INDEX($N$3:N1471,SUMPRODUCT(MAX(ROW($C$3:$C1471)*(C1472=$C$3:$C1471)))-2,1),""),""),"")</f>
        <v/>
      </c>
      <c r="X1472" s="156">
        <f t="shared" ca="1" si="172"/>
        <v>1</v>
      </c>
      <c r="Y1472" s="156">
        <f t="shared" ca="1" si="173"/>
        <v>1</v>
      </c>
    </row>
    <row r="1473" spans="2:25" hidden="1" x14ac:dyDescent="0.25">
      <c r="B1473" s="390" t="str">
        <f>IFERROR(IF(LEN(INDEX(PlansAndNotes!$B$6:$B$2005,ROW(A1473)-ROW($B$3)))=0,"",INDEX(PlansAndNotes!$B$6:$B$2005,ROW(A1473)-ROW($B$3))),"")</f>
        <v/>
      </c>
      <c r="C1473" s="361" t="str">
        <f t="shared" si="168"/>
        <v/>
      </c>
      <c r="D1473" s="361" t="str">
        <f>IFERROR(IF(LEN(C1473)&gt;0,IF(LEN(INDEX(TasksList!$C$6:$C$1005,MATCH(C1473,TasksList!$B$6:$B$1005,0),1))=0,"",INDEX(TasksList!$C$6:$C$1005,MATCH(C1473,TasksList!$B$6:$B$1005,0),1)),""),"")</f>
        <v/>
      </c>
      <c r="E1473" s="361" t="str">
        <f>IFERROR(IF(LEN(C1473)&gt;0,IF(LEN(INDEX(TasksList!$F$6:$F$1005,MATCH(C1473,TasksList!$B$6:$B$1005,0),1))=0,"not set!",INDEX(TasksList!$F$6:$F$1005,MATCH(C1473,TasksList!$B$6:$B$1005,0),1)),""),"")</f>
        <v/>
      </c>
      <c r="F1473" s="360" t="str">
        <f>IFERROR(IF(LEN(D1473)&gt;0,IF(LEN(INDEX(AdressBook!$D$6:$D$25,MATCH(D1473,AdressBook!$B$6:$B$25,0),1))=0,"",INDEX(AdressBook!$D$6:$D$25,MATCH(D1473,AdressBook!$B$6:$B$25,0),1)),""),"")</f>
        <v/>
      </c>
      <c r="G1473" s="361" t="str">
        <f>IFERROR(IF(LEN(INDEX(PlansAndNotes!$F$6:$F$2005,ROW(B1473)-ROW($C$3)))=0,"",INDEX(PlansAndNotes!$F$6:$F$2005,ROW(B1473)-ROW($C$3))),"")</f>
        <v/>
      </c>
      <c r="H1473" s="361" t="str">
        <f>IFERROR(IF(LEN(C1473)&gt;0,IF(LEN(INDEX(TasksList!$G$6:$G$1005,MATCH(C1473,TasksList!$B$6:$B$1005,0),1))=0,"",INDEX(TasksList!$G$6:$G$1005,MATCH(C1473,TasksList!$B$6:$B$1005,0),1)),""),"")</f>
        <v/>
      </c>
      <c r="I1473" s="381"/>
      <c r="J1473" s="400"/>
      <c r="K1473" s="400"/>
      <c r="L1473" s="179"/>
      <c r="M1473" s="381"/>
      <c r="N1473" s="362" t="str">
        <f>IFERROR(IF(LEN(INDEX(PlansAndNotes!$D$6:$D$4005,ROW(B1473)-ROW($C$3)))=0,"",INDEX(PlansAndNotes!$D$6:$D$4005,ROW(B1473)-ROW($C$3))),"")</f>
        <v/>
      </c>
      <c r="O1473" s="165" t="str">
        <f t="shared" si="169"/>
        <v/>
      </c>
      <c r="P1473" s="363" t="str">
        <f>IFERROR(IF(LEN(INDEX(PlansAndNotes!$E$6:$E$4005,ROW(B1473)-ROW($C$3)))=0,"",INDEX(PlansAndNotes!$E$6:$E$4005,ROW(B1473)-ROW($C$3))),"")</f>
        <v/>
      </c>
      <c r="Q1473" s="363" t="str">
        <f>IFERROR(IF(LEN(INDEX(PlansAndNotes!$G$6:$G$4005,ROW(B1473)-ROW($C$3)))=0,"",INDEX(PlansAndNotes!$G$6:$G$4005,ROW(B1473)-ROW($C$3))),"")</f>
        <v/>
      </c>
      <c r="R1473" s="361" t="str">
        <f>IFERROR(IF(LEN(D1473)&gt;0,IF(LEN(INDEX(AdressBook!$C$6:$C$25,MATCH(D1473,AdressBook!$B$6:$B$25,0),1))=0,"",INDEX(AdressBook!$C$6:$C$25,MATCH(D1473,AdressBook!$B$6:$B$25,0),1)),""),"")</f>
        <v/>
      </c>
      <c r="S1473" s="165">
        <f>IF(LEN(C1473)&gt;0,IFERROR(IF(MATCH(C1473,C1474:$C$4004,0)&gt;0,-1,ROW(S1473)-ROW($S$3)),ROW(S1473)-ROW($S$3)),-1)</f>
        <v>-1</v>
      </c>
      <c r="T1473" s="165">
        <f t="shared" si="170"/>
        <v>0</v>
      </c>
      <c r="U1473" s="165" t="str">
        <f t="shared" si="171"/>
        <v/>
      </c>
      <c r="V1473" s="165" t="str">
        <f>IFERROR(IF(OR(C1473="",S1473&lt;0),"",IF(SUBTOTAL(3,C1473:C1473)=0,-1,SUBTOTAL(3,$C$4:C1473))),"")</f>
        <v/>
      </c>
      <c r="W1473" s="156" t="str">
        <f t="array" ref="W1473">IF(LEN(C1473)&gt;0,IFERROR(IF(MATCH(C1473,$C$3:$C1472,0)&gt;0,N1473-INDEX($N$3:N1472,SUMPRODUCT(MAX(ROW($C$3:$C1472)*(C1473=$C$3:$C1472)))-2,1),""),""),"")</f>
        <v/>
      </c>
      <c r="X1473" s="156">
        <f t="shared" ca="1" si="172"/>
        <v>1</v>
      </c>
      <c r="Y1473" s="156">
        <f t="shared" ca="1" si="173"/>
        <v>1</v>
      </c>
    </row>
    <row r="1474" spans="2:25" hidden="1" x14ac:dyDescent="0.25">
      <c r="B1474" s="390" t="str">
        <f>IFERROR(IF(LEN(INDEX(PlansAndNotes!$B$6:$B$2005,ROW(A1474)-ROW($B$3)))=0,"",INDEX(PlansAndNotes!$B$6:$B$2005,ROW(A1474)-ROW($B$3))),"")</f>
        <v/>
      </c>
      <c r="C1474" s="361" t="str">
        <f t="shared" si="168"/>
        <v/>
      </c>
      <c r="D1474" s="361" t="str">
        <f>IFERROR(IF(LEN(C1474)&gt;0,IF(LEN(INDEX(TasksList!$C$6:$C$1005,MATCH(C1474,TasksList!$B$6:$B$1005,0),1))=0,"",INDEX(TasksList!$C$6:$C$1005,MATCH(C1474,TasksList!$B$6:$B$1005,0),1)),""),"")</f>
        <v/>
      </c>
      <c r="E1474" s="361" t="str">
        <f>IFERROR(IF(LEN(C1474)&gt;0,IF(LEN(INDEX(TasksList!$F$6:$F$1005,MATCH(C1474,TasksList!$B$6:$B$1005,0),1))=0,"not set!",INDEX(TasksList!$F$6:$F$1005,MATCH(C1474,TasksList!$B$6:$B$1005,0),1)),""),"")</f>
        <v/>
      </c>
      <c r="F1474" s="360" t="str">
        <f>IFERROR(IF(LEN(D1474)&gt;0,IF(LEN(INDEX(AdressBook!$D$6:$D$25,MATCH(D1474,AdressBook!$B$6:$B$25,0),1))=0,"",INDEX(AdressBook!$D$6:$D$25,MATCH(D1474,AdressBook!$B$6:$B$25,0),1)),""),"")</f>
        <v/>
      </c>
      <c r="G1474" s="361" t="str">
        <f>IFERROR(IF(LEN(INDEX(PlansAndNotes!$F$6:$F$2005,ROW(B1474)-ROW($C$3)))=0,"",INDEX(PlansAndNotes!$F$6:$F$2005,ROW(B1474)-ROW($C$3))),"")</f>
        <v/>
      </c>
      <c r="H1474" s="361" t="str">
        <f>IFERROR(IF(LEN(C1474)&gt;0,IF(LEN(INDEX(TasksList!$G$6:$G$1005,MATCH(C1474,TasksList!$B$6:$B$1005,0),1))=0,"",INDEX(TasksList!$G$6:$G$1005,MATCH(C1474,TasksList!$B$6:$B$1005,0),1)),""),"")</f>
        <v/>
      </c>
      <c r="I1474" s="381"/>
      <c r="J1474" s="400"/>
      <c r="K1474" s="400"/>
      <c r="L1474" s="179"/>
      <c r="M1474" s="381"/>
      <c r="N1474" s="362" t="str">
        <f>IFERROR(IF(LEN(INDEX(PlansAndNotes!$D$6:$D$4005,ROW(B1474)-ROW($C$3)))=0,"",INDEX(PlansAndNotes!$D$6:$D$4005,ROW(B1474)-ROW($C$3))),"")</f>
        <v/>
      </c>
      <c r="O1474" s="165" t="str">
        <f t="shared" si="169"/>
        <v/>
      </c>
      <c r="P1474" s="363" t="str">
        <f>IFERROR(IF(LEN(INDEX(PlansAndNotes!$E$6:$E$4005,ROW(B1474)-ROW($C$3)))=0,"",INDEX(PlansAndNotes!$E$6:$E$4005,ROW(B1474)-ROW($C$3))),"")</f>
        <v/>
      </c>
      <c r="Q1474" s="363" t="str">
        <f>IFERROR(IF(LEN(INDEX(PlansAndNotes!$G$6:$G$4005,ROW(B1474)-ROW($C$3)))=0,"",INDEX(PlansAndNotes!$G$6:$G$4005,ROW(B1474)-ROW($C$3))),"")</f>
        <v/>
      </c>
      <c r="R1474" s="361" t="str">
        <f>IFERROR(IF(LEN(D1474)&gt;0,IF(LEN(INDEX(AdressBook!$C$6:$C$25,MATCH(D1474,AdressBook!$B$6:$B$25,0),1))=0,"",INDEX(AdressBook!$C$6:$C$25,MATCH(D1474,AdressBook!$B$6:$B$25,0),1)),""),"")</f>
        <v/>
      </c>
      <c r="S1474" s="165">
        <f>IF(LEN(C1474)&gt;0,IFERROR(IF(MATCH(C1474,C1475:$C$4004,0)&gt;0,-1,ROW(S1474)-ROW($S$3)),ROW(S1474)-ROW($S$3)),-1)</f>
        <v>-1</v>
      </c>
      <c r="T1474" s="165">
        <f t="shared" si="170"/>
        <v>0</v>
      </c>
      <c r="U1474" s="165" t="str">
        <f t="shared" si="171"/>
        <v/>
      </c>
      <c r="V1474" s="165" t="str">
        <f>IFERROR(IF(OR(C1474="",S1474&lt;0),"",IF(SUBTOTAL(3,C1474:C1474)=0,-1,SUBTOTAL(3,$C$4:C1474))),"")</f>
        <v/>
      </c>
      <c r="W1474" s="156" t="str">
        <f t="array" ref="W1474">IF(LEN(C1474)&gt;0,IFERROR(IF(MATCH(C1474,$C$3:$C1473,0)&gt;0,N1474-INDEX($N$3:N1473,SUMPRODUCT(MAX(ROW($C$3:$C1473)*(C1474=$C$3:$C1473)))-2,1),""),""),"")</f>
        <v/>
      </c>
      <c r="X1474" s="156">
        <f t="shared" ca="1" si="172"/>
        <v>1</v>
      </c>
      <c r="Y1474" s="156">
        <f t="shared" ca="1" si="173"/>
        <v>1</v>
      </c>
    </row>
    <row r="1475" spans="2:25" hidden="1" x14ac:dyDescent="0.25">
      <c r="B1475" s="390" t="str">
        <f>IFERROR(IF(LEN(INDEX(PlansAndNotes!$B$6:$B$2005,ROW(A1475)-ROW($B$3)))=0,"",INDEX(PlansAndNotes!$B$6:$B$2005,ROW(A1475)-ROW($B$3))),"")</f>
        <v/>
      </c>
      <c r="C1475" s="361" t="str">
        <f t="shared" si="168"/>
        <v/>
      </c>
      <c r="D1475" s="361" t="str">
        <f>IFERROR(IF(LEN(C1475)&gt;0,IF(LEN(INDEX(TasksList!$C$6:$C$1005,MATCH(C1475,TasksList!$B$6:$B$1005,0),1))=0,"",INDEX(TasksList!$C$6:$C$1005,MATCH(C1475,TasksList!$B$6:$B$1005,0),1)),""),"")</f>
        <v/>
      </c>
      <c r="E1475" s="361" t="str">
        <f>IFERROR(IF(LEN(C1475)&gt;0,IF(LEN(INDEX(TasksList!$F$6:$F$1005,MATCH(C1475,TasksList!$B$6:$B$1005,0),1))=0,"not set!",INDEX(TasksList!$F$6:$F$1005,MATCH(C1475,TasksList!$B$6:$B$1005,0),1)),""),"")</f>
        <v/>
      </c>
      <c r="F1475" s="360" t="str">
        <f>IFERROR(IF(LEN(D1475)&gt;0,IF(LEN(INDEX(AdressBook!$D$6:$D$25,MATCH(D1475,AdressBook!$B$6:$B$25,0),1))=0,"",INDEX(AdressBook!$D$6:$D$25,MATCH(D1475,AdressBook!$B$6:$B$25,0),1)),""),"")</f>
        <v/>
      </c>
      <c r="G1475" s="361" t="str">
        <f>IFERROR(IF(LEN(INDEX(PlansAndNotes!$F$6:$F$2005,ROW(B1475)-ROW($C$3)))=0,"",INDEX(PlansAndNotes!$F$6:$F$2005,ROW(B1475)-ROW($C$3))),"")</f>
        <v/>
      </c>
      <c r="H1475" s="361" t="str">
        <f>IFERROR(IF(LEN(C1475)&gt;0,IF(LEN(INDEX(TasksList!$G$6:$G$1005,MATCH(C1475,TasksList!$B$6:$B$1005,0),1))=0,"",INDEX(TasksList!$G$6:$G$1005,MATCH(C1475,TasksList!$B$6:$B$1005,0),1)),""),"")</f>
        <v/>
      </c>
      <c r="I1475" s="381"/>
      <c r="J1475" s="400"/>
      <c r="K1475" s="400"/>
      <c r="L1475" s="179"/>
      <c r="M1475" s="381"/>
      <c r="N1475" s="362" t="str">
        <f>IFERROR(IF(LEN(INDEX(PlansAndNotes!$D$6:$D$4005,ROW(B1475)-ROW($C$3)))=0,"",INDEX(PlansAndNotes!$D$6:$D$4005,ROW(B1475)-ROW($C$3))),"")</f>
        <v/>
      </c>
      <c r="O1475" s="165" t="str">
        <f t="shared" si="169"/>
        <v/>
      </c>
      <c r="P1475" s="363" t="str">
        <f>IFERROR(IF(LEN(INDEX(PlansAndNotes!$E$6:$E$4005,ROW(B1475)-ROW($C$3)))=0,"",INDEX(PlansAndNotes!$E$6:$E$4005,ROW(B1475)-ROW($C$3))),"")</f>
        <v/>
      </c>
      <c r="Q1475" s="363" t="str">
        <f>IFERROR(IF(LEN(INDEX(PlansAndNotes!$G$6:$G$4005,ROW(B1475)-ROW($C$3)))=0,"",INDEX(PlansAndNotes!$G$6:$G$4005,ROW(B1475)-ROW($C$3))),"")</f>
        <v/>
      </c>
      <c r="R1475" s="361" t="str">
        <f>IFERROR(IF(LEN(D1475)&gt;0,IF(LEN(INDEX(AdressBook!$C$6:$C$25,MATCH(D1475,AdressBook!$B$6:$B$25,0),1))=0,"",INDEX(AdressBook!$C$6:$C$25,MATCH(D1475,AdressBook!$B$6:$B$25,0),1)),""),"")</f>
        <v/>
      </c>
      <c r="S1475" s="165">
        <f>IF(LEN(C1475)&gt;0,IFERROR(IF(MATCH(C1475,C1476:$C$4004,0)&gt;0,-1,ROW(S1475)-ROW($S$3)),ROW(S1475)-ROW($S$3)),-1)</f>
        <v>-1</v>
      </c>
      <c r="T1475" s="165">
        <f t="shared" si="170"/>
        <v>0</v>
      </c>
      <c r="U1475" s="165" t="str">
        <f t="shared" si="171"/>
        <v/>
      </c>
      <c r="V1475" s="165" t="str">
        <f>IFERROR(IF(OR(C1475="",S1475&lt;0),"",IF(SUBTOTAL(3,C1475:C1475)=0,-1,SUBTOTAL(3,$C$4:C1475))),"")</f>
        <v/>
      </c>
      <c r="W1475" s="156" t="str">
        <f t="array" ref="W1475">IF(LEN(C1475)&gt;0,IFERROR(IF(MATCH(C1475,$C$3:$C1474,0)&gt;0,N1475-INDEX($N$3:N1474,SUMPRODUCT(MAX(ROW($C$3:$C1474)*(C1475=$C$3:$C1474)))-2,1),""),""),"")</f>
        <v/>
      </c>
      <c r="X1475" s="156">
        <f t="shared" ca="1" si="172"/>
        <v>1</v>
      </c>
      <c r="Y1475" s="156">
        <f t="shared" ca="1" si="173"/>
        <v>1</v>
      </c>
    </row>
    <row r="1476" spans="2:25" hidden="1" x14ac:dyDescent="0.25">
      <c r="B1476" s="390" t="str">
        <f>IFERROR(IF(LEN(INDEX(PlansAndNotes!$B$6:$B$2005,ROW(A1476)-ROW($B$3)))=0,"",INDEX(PlansAndNotes!$B$6:$B$2005,ROW(A1476)-ROW($B$3))),"")</f>
        <v/>
      </c>
      <c r="C1476" s="361" t="str">
        <f t="shared" ref="C1476:C1539" si="174">IF(LEN(B1476)&gt;0,LEFT(B1476,SEARCH(" - ",B1476)-1)*1,"")</f>
        <v/>
      </c>
      <c r="D1476" s="361" t="str">
        <f>IFERROR(IF(LEN(C1476)&gt;0,IF(LEN(INDEX(TasksList!$C$6:$C$1005,MATCH(C1476,TasksList!$B$6:$B$1005,0),1))=0,"",INDEX(TasksList!$C$6:$C$1005,MATCH(C1476,TasksList!$B$6:$B$1005,0),1)),""),"")</f>
        <v/>
      </c>
      <c r="E1476" s="361" t="str">
        <f>IFERROR(IF(LEN(C1476)&gt;0,IF(LEN(INDEX(TasksList!$F$6:$F$1005,MATCH(C1476,TasksList!$B$6:$B$1005,0),1))=0,"not set!",INDEX(TasksList!$F$6:$F$1005,MATCH(C1476,TasksList!$B$6:$B$1005,0),1)),""),"")</f>
        <v/>
      </c>
      <c r="F1476" s="360" t="str">
        <f>IFERROR(IF(LEN(D1476)&gt;0,IF(LEN(INDEX(AdressBook!$D$6:$D$25,MATCH(D1476,AdressBook!$B$6:$B$25,0),1))=0,"",INDEX(AdressBook!$D$6:$D$25,MATCH(D1476,AdressBook!$B$6:$B$25,0),1)),""),"")</f>
        <v/>
      </c>
      <c r="G1476" s="361" t="str">
        <f>IFERROR(IF(LEN(INDEX(PlansAndNotes!$F$6:$F$2005,ROW(B1476)-ROW($C$3)))=0,"",INDEX(PlansAndNotes!$F$6:$F$2005,ROW(B1476)-ROW($C$3))),"")</f>
        <v/>
      </c>
      <c r="H1476" s="361" t="str">
        <f>IFERROR(IF(LEN(C1476)&gt;0,IF(LEN(INDEX(TasksList!$G$6:$G$1005,MATCH(C1476,TasksList!$B$6:$B$1005,0),1))=0,"",INDEX(TasksList!$G$6:$G$1005,MATCH(C1476,TasksList!$B$6:$B$1005,0),1)),""),"")</f>
        <v/>
      </c>
      <c r="I1476" s="381"/>
      <c r="J1476" s="400"/>
      <c r="K1476" s="400"/>
      <c r="L1476" s="179"/>
      <c r="M1476" s="381"/>
      <c r="N1476" s="362" t="str">
        <f>IFERROR(IF(LEN(INDEX(PlansAndNotes!$D$6:$D$4005,ROW(B1476)-ROW($C$3)))=0,"",INDEX(PlansAndNotes!$D$6:$D$4005,ROW(B1476)-ROW($C$3))),"")</f>
        <v/>
      </c>
      <c r="O1476" s="165" t="str">
        <f t="shared" ref="O1476:O1539" si="175">IF(LEN(B1476)&gt;0,RIGHT(B1476,LEN(B1476)-SEARCH(" - ",B1476)-2),"")</f>
        <v/>
      </c>
      <c r="P1476" s="363" t="str">
        <f>IFERROR(IF(LEN(INDEX(PlansAndNotes!$E$6:$E$4005,ROW(B1476)-ROW($C$3)))=0,"",INDEX(PlansAndNotes!$E$6:$E$4005,ROW(B1476)-ROW($C$3))),"")</f>
        <v/>
      </c>
      <c r="Q1476" s="363" t="str">
        <f>IFERROR(IF(LEN(INDEX(PlansAndNotes!$G$6:$G$4005,ROW(B1476)-ROW($C$3)))=0,"",INDEX(PlansAndNotes!$G$6:$G$4005,ROW(B1476)-ROW($C$3))),"")</f>
        <v/>
      </c>
      <c r="R1476" s="361" t="str">
        <f>IFERROR(IF(LEN(D1476)&gt;0,IF(LEN(INDEX(AdressBook!$C$6:$C$25,MATCH(D1476,AdressBook!$B$6:$B$25,0),1))=0,"",INDEX(AdressBook!$C$6:$C$25,MATCH(D1476,AdressBook!$B$6:$B$25,0),1)),""),"")</f>
        <v/>
      </c>
      <c r="S1476" s="165">
        <f>IF(LEN(C1476)&gt;0,IFERROR(IF(MATCH(C1476,C1477:$C$4004,0)&gt;0,-1,ROW(S1476)-ROW($S$3)),ROW(S1476)-ROW($S$3)),-1)</f>
        <v>-1</v>
      </c>
      <c r="T1476" s="165">
        <f t="shared" ref="T1476:T1539" si="176">IF(OR(taskRange="All tasks (all stages)",taskRange=""),ROW(T1476)-ROW($T$3),IF(S1476&gt;0,ROW(T1476)-ROW($T$3),0))*IF(OR(calendarSalesmen="",calendarSalesmen="All salesmen"),1,IF(calendarSalesmen=G1476,1,0))*IF(OR(calendarStage="",calendarStage="All Stages"),1,IF(calendarStage=P1476,1,0))</f>
        <v>0</v>
      </c>
      <c r="U1476" s="165" t="str">
        <f t="shared" ref="U1476:U1539" si="177">IF(S1476&gt;0,P1476,"")</f>
        <v/>
      </c>
      <c r="V1476" s="165" t="str">
        <f>IFERROR(IF(OR(C1476="",S1476&lt;0),"",IF(SUBTOTAL(3,C1476:C1476)=0,-1,SUBTOTAL(3,$C$4:C1476))),"")</f>
        <v/>
      </c>
      <c r="W1476" s="156" t="str">
        <f t="array" ref="W1476">IF(LEN(C1476)&gt;0,IFERROR(IF(MATCH(C1476,$C$3:$C1475,0)&gt;0,N1476-INDEX($N$3:N1475,SUMPRODUCT(MAX(ROW($C$3:$C1475)*(C1476=$C$3:$C1475)))-2,1),""),""),"")</f>
        <v/>
      </c>
      <c r="X1476" s="156">
        <f t="shared" ca="1" si="172"/>
        <v>1</v>
      </c>
      <c r="Y1476" s="156">
        <f t="shared" ca="1" si="173"/>
        <v>1</v>
      </c>
    </row>
    <row r="1477" spans="2:25" hidden="1" x14ac:dyDescent="0.25">
      <c r="B1477" s="390" t="str">
        <f>IFERROR(IF(LEN(INDEX(PlansAndNotes!$B$6:$B$2005,ROW(A1477)-ROW($B$3)))=0,"",INDEX(PlansAndNotes!$B$6:$B$2005,ROW(A1477)-ROW($B$3))),"")</f>
        <v/>
      </c>
      <c r="C1477" s="361" t="str">
        <f t="shared" si="174"/>
        <v/>
      </c>
      <c r="D1477" s="361" t="str">
        <f>IFERROR(IF(LEN(C1477)&gt;0,IF(LEN(INDEX(TasksList!$C$6:$C$1005,MATCH(C1477,TasksList!$B$6:$B$1005,0),1))=0,"",INDEX(TasksList!$C$6:$C$1005,MATCH(C1477,TasksList!$B$6:$B$1005,0),1)),""),"")</f>
        <v/>
      </c>
      <c r="E1477" s="361" t="str">
        <f>IFERROR(IF(LEN(C1477)&gt;0,IF(LEN(INDEX(TasksList!$F$6:$F$1005,MATCH(C1477,TasksList!$B$6:$B$1005,0),1))=0,"not set!",INDEX(TasksList!$F$6:$F$1005,MATCH(C1477,TasksList!$B$6:$B$1005,0),1)),""),"")</f>
        <v/>
      </c>
      <c r="F1477" s="360" t="str">
        <f>IFERROR(IF(LEN(D1477)&gt;0,IF(LEN(INDEX(AdressBook!$D$6:$D$25,MATCH(D1477,AdressBook!$B$6:$B$25,0),1))=0,"",INDEX(AdressBook!$D$6:$D$25,MATCH(D1477,AdressBook!$B$6:$B$25,0),1)),""),"")</f>
        <v/>
      </c>
      <c r="G1477" s="361" t="str">
        <f>IFERROR(IF(LEN(INDEX(PlansAndNotes!$F$6:$F$2005,ROW(B1477)-ROW($C$3)))=0,"",INDEX(PlansAndNotes!$F$6:$F$2005,ROW(B1477)-ROW($C$3))),"")</f>
        <v/>
      </c>
      <c r="H1477" s="361" t="str">
        <f>IFERROR(IF(LEN(C1477)&gt;0,IF(LEN(INDEX(TasksList!$G$6:$G$1005,MATCH(C1477,TasksList!$B$6:$B$1005,0),1))=0,"",INDEX(TasksList!$G$6:$G$1005,MATCH(C1477,TasksList!$B$6:$B$1005,0),1)),""),"")</f>
        <v/>
      </c>
      <c r="I1477" s="381"/>
      <c r="J1477" s="400"/>
      <c r="K1477" s="400"/>
      <c r="L1477" s="179"/>
      <c r="M1477" s="381"/>
      <c r="N1477" s="362" t="str">
        <f>IFERROR(IF(LEN(INDEX(PlansAndNotes!$D$6:$D$4005,ROW(B1477)-ROW($C$3)))=0,"",INDEX(PlansAndNotes!$D$6:$D$4005,ROW(B1477)-ROW($C$3))),"")</f>
        <v/>
      </c>
      <c r="O1477" s="165" t="str">
        <f t="shared" si="175"/>
        <v/>
      </c>
      <c r="P1477" s="363" t="str">
        <f>IFERROR(IF(LEN(INDEX(PlansAndNotes!$E$6:$E$4005,ROW(B1477)-ROW($C$3)))=0,"",INDEX(PlansAndNotes!$E$6:$E$4005,ROW(B1477)-ROW($C$3))),"")</f>
        <v/>
      </c>
      <c r="Q1477" s="363" t="str">
        <f>IFERROR(IF(LEN(INDEX(PlansAndNotes!$G$6:$G$4005,ROW(B1477)-ROW($C$3)))=0,"",INDEX(PlansAndNotes!$G$6:$G$4005,ROW(B1477)-ROW($C$3))),"")</f>
        <v/>
      </c>
      <c r="R1477" s="361" t="str">
        <f>IFERROR(IF(LEN(D1477)&gt;0,IF(LEN(INDEX(AdressBook!$C$6:$C$25,MATCH(D1477,AdressBook!$B$6:$B$25,0),1))=0,"",INDEX(AdressBook!$C$6:$C$25,MATCH(D1477,AdressBook!$B$6:$B$25,0),1)),""),"")</f>
        <v/>
      </c>
      <c r="S1477" s="165">
        <f>IF(LEN(C1477)&gt;0,IFERROR(IF(MATCH(C1477,C1478:$C$4004,0)&gt;0,-1,ROW(S1477)-ROW($S$3)),ROW(S1477)-ROW($S$3)),-1)</f>
        <v>-1</v>
      </c>
      <c r="T1477" s="165">
        <f t="shared" si="176"/>
        <v>0</v>
      </c>
      <c r="U1477" s="165" t="str">
        <f t="shared" si="177"/>
        <v/>
      </c>
      <c r="V1477" s="165" t="str">
        <f>IFERROR(IF(OR(C1477="",S1477&lt;0),"",IF(SUBTOTAL(3,C1477:C1477)=0,-1,SUBTOTAL(3,$C$4:C1477))),"")</f>
        <v/>
      </c>
      <c r="W1477" s="156" t="str">
        <f t="array" ref="W1477">IF(LEN(C1477)&gt;0,IFERROR(IF(MATCH(C1477,$C$3:$C1476,0)&gt;0,N1477-INDEX($N$3:N1476,SUMPRODUCT(MAX(ROW($C$3:$C1476)*(C1477=$C$3:$C1476)))-2,1),""),""),"")</f>
        <v/>
      </c>
      <c r="X1477" s="156">
        <f t="shared" ref="X1477:X1540" ca="1" si="178">IFERROR(IF($X$2="",1,IF(AND(N1477&lt;=TODAY(),N1477+$X$2&gt;=TODAY()),1,0)),"")</f>
        <v>1</v>
      </c>
      <c r="Y1477" s="156">
        <f t="shared" ref="Y1477:Y1540" ca="1" si="179">IFERROR(IF($Y$2="",1,IF(AND(N1477&lt;=TODAY(),N1477+$Y$2&gt;=TODAY()),1,0)),"")</f>
        <v>1</v>
      </c>
    </row>
    <row r="1478" spans="2:25" hidden="1" x14ac:dyDescent="0.25">
      <c r="B1478" s="390" t="str">
        <f>IFERROR(IF(LEN(INDEX(PlansAndNotes!$B$6:$B$2005,ROW(A1478)-ROW($B$3)))=0,"",INDEX(PlansAndNotes!$B$6:$B$2005,ROW(A1478)-ROW($B$3))),"")</f>
        <v/>
      </c>
      <c r="C1478" s="361" t="str">
        <f t="shared" si="174"/>
        <v/>
      </c>
      <c r="D1478" s="361" t="str">
        <f>IFERROR(IF(LEN(C1478)&gt;0,IF(LEN(INDEX(TasksList!$C$6:$C$1005,MATCH(C1478,TasksList!$B$6:$B$1005,0),1))=0,"",INDEX(TasksList!$C$6:$C$1005,MATCH(C1478,TasksList!$B$6:$B$1005,0),1)),""),"")</f>
        <v/>
      </c>
      <c r="E1478" s="361" t="str">
        <f>IFERROR(IF(LEN(C1478)&gt;0,IF(LEN(INDEX(TasksList!$F$6:$F$1005,MATCH(C1478,TasksList!$B$6:$B$1005,0),1))=0,"not set!",INDEX(TasksList!$F$6:$F$1005,MATCH(C1478,TasksList!$B$6:$B$1005,0),1)),""),"")</f>
        <v/>
      </c>
      <c r="F1478" s="360" t="str">
        <f>IFERROR(IF(LEN(D1478)&gt;0,IF(LEN(INDEX(AdressBook!$D$6:$D$25,MATCH(D1478,AdressBook!$B$6:$B$25,0),1))=0,"",INDEX(AdressBook!$D$6:$D$25,MATCH(D1478,AdressBook!$B$6:$B$25,0),1)),""),"")</f>
        <v/>
      </c>
      <c r="G1478" s="361" t="str">
        <f>IFERROR(IF(LEN(INDEX(PlansAndNotes!$F$6:$F$2005,ROW(B1478)-ROW($C$3)))=0,"",INDEX(PlansAndNotes!$F$6:$F$2005,ROW(B1478)-ROW($C$3))),"")</f>
        <v/>
      </c>
      <c r="H1478" s="361" t="str">
        <f>IFERROR(IF(LEN(C1478)&gt;0,IF(LEN(INDEX(TasksList!$G$6:$G$1005,MATCH(C1478,TasksList!$B$6:$B$1005,0),1))=0,"",INDEX(TasksList!$G$6:$G$1005,MATCH(C1478,TasksList!$B$6:$B$1005,0),1)),""),"")</f>
        <v/>
      </c>
      <c r="I1478" s="381"/>
      <c r="J1478" s="400"/>
      <c r="K1478" s="400"/>
      <c r="L1478" s="179"/>
      <c r="M1478" s="381"/>
      <c r="N1478" s="362" t="str">
        <f>IFERROR(IF(LEN(INDEX(PlansAndNotes!$D$6:$D$4005,ROW(B1478)-ROW($C$3)))=0,"",INDEX(PlansAndNotes!$D$6:$D$4005,ROW(B1478)-ROW($C$3))),"")</f>
        <v/>
      </c>
      <c r="O1478" s="165" t="str">
        <f t="shared" si="175"/>
        <v/>
      </c>
      <c r="P1478" s="363" t="str">
        <f>IFERROR(IF(LEN(INDEX(PlansAndNotes!$E$6:$E$4005,ROW(B1478)-ROW($C$3)))=0,"",INDEX(PlansAndNotes!$E$6:$E$4005,ROW(B1478)-ROW($C$3))),"")</f>
        <v/>
      </c>
      <c r="Q1478" s="363" t="str">
        <f>IFERROR(IF(LEN(INDEX(PlansAndNotes!$G$6:$G$4005,ROW(B1478)-ROW($C$3)))=0,"",INDEX(PlansAndNotes!$G$6:$G$4005,ROW(B1478)-ROW($C$3))),"")</f>
        <v/>
      </c>
      <c r="R1478" s="361" t="str">
        <f>IFERROR(IF(LEN(D1478)&gt;0,IF(LEN(INDEX(AdressBook!$C$6:$C$25,MATCH(D1478,AdressBook!$B$6:$B$25,0),1))=0,"",INDEX(AdressBook!$C$6:$C$25,MATCH(D1478,AdressBook!$B$6:$B$25,0),1)),""),"")</f>
        <v/>
      </c>
      <c r="S1478" s="165">
        <f>IF(LEN(C1478)&gt;0,IFERROR(IF(MATCH(C1478,C1479:$C$4004,0)&gt;0,-1,ROW(S1478)-ROW($S$3)),ROW(S1478)-ROW($S$3)),-1)</f>
        <v>-1</v>
      </c>
      <c r="T1478" s="165">
        <f t="shared" si="176"/>
        <v>0</v>
      </c>
      <c r="U1478" s="165" t="str">
        <f t="shared" si="177"/>
        <v/>
      </c>
      <c r="V1478" s="165" t="str">
        <f>IFERROR(IF(OR(C1478="",S1478&lt;0),"",IF(SUBTOTAL(3,C1478:C1478)=0,-1,SUBTOTAL(3,$C$4:C1478))),"")</f>
        <v/>
      </c>
      <c r="W1478" s="156" t="str">
        <f t="array" ref="W1478">IF(LEN(C1478)&gt;0,IFERROR(IF(MATCH(C1478,$C$3:$C1477,0)&gt;0,N1478-INDEX($N$3:N1477,SUMPRODUCT(MAX(ROW($C$3:$C1477)*(C1478=$C$3:$C1477)))-2,1),""),""),"")</f>
        <v/>
      </c>
      <c r="X1478" s="156">
        <f t="shared" ca="1" si="178"/>
        <v>1</v>
      </c>
      <c r="Y1478" s="156">
        <f t="shared" ca="1" si="179"/>
        <v>1</v>
      </c>
    </row>
    <row r="1479" spans="2:25" hidden="1" x14ac:dyDescent="0.25">
      <c r="B1479" s="390" t="str">
        <f>IFERROR(IF(LEN(INDEX(PlansAndNotes!$B$6:$B$2005,ROW(A1479)-ROW($B$3)))=0,"",INDEX(PlansAndNotes!$B$6:$B$2005,ROW(A1479)-ROW($B$3))),"")</f>
        <v/>
      </c>
      <c r="C1479" s="361" t="str">
        <f t="shared" si="174"/>
        <v/>
      </c>
      <c r="D1479" s="361" t="str">
        <f>IFERROR(IF(LEN(C1479)&gt;0,IF(LEN(INDEX(TasksList!$C$6:$C$1005,MATCH(C1479,TasksList!$B$6:$B$1005,0),1))=0,"",INDEX(TasksList!$C$6:$C$1005,MATCH(C1479,TasksList!$B$6:$B$1005,0),1)),""),"")</f>
        <v/>
      </c>
      <c r="E1479" s="361" t="str">
        <f>IFERROR(IF(LEN(C1479)&gt;0,IF(LEN(INDEX(TasksList!$F$6:$F$1005,MATCH(C1479,TasksList!$B$6:$B$1005,0),1))=0,"not set!",INDEX(TasksList!$F$6:$F$1005,MATCH(C1479,TasksList!$B$6:$B$1005,0),1)),""),"")</f>
        <v/>
      </c>
      <c r="F1479" s="360" t="str">
        <f>IFERROR(IF(LEN(D1479)&gt;0,IF(LEN(INDEX(AdressBook!$D$6:$D$25,MATCH(D1479,AdressBook!$B$6:$B$25,0),1))=0,"",INDEX(AdressBook!$D$6:$D$25,MATCH(D1479,AdressBook!$B$6:$B$25,0),1)),""),"")</f>
        <v/>
      </c>
      <c r="G1479" s="361" t="str">
        <f>IFERROR(IF(LEN(INDEX(PlansAndNotes!$F$6:$F$2005,ROW(B1479)-ROW($C$3)))=0,"",INDEX(PlansAndNotes!$F$6:$F$2005,ROW(B1479)-ROW($C$3))),"")</f>
        <v/>
      </c>
      <c r="H1479" s="361" t="str">
        <f>IFERROR(IF(LEN(C1479)&gt;0,IF(LEN(INDEX(TasksList!$G$6:$G$1005,MATCH(C1479,TasksList!$B$6:$B$1005,0),1))=0,"",INDEX(TasksList!$G$6:$G$1005,MATCH(C1479,TasksList!$B$6:$B$1005,0),1)),""),"")</f>
        <v/>
      </c>
      <c r="I1479" s="381"/>
      <c r="J1479" s="400"/>
      <c r="K1479" s="400"/>
      <c r="L1479" s="179"/>
      <c r="M1479" s="381"/>
      <c r="N1479" s="362" t="str">
        <f>IFERROR(IF(LEN(INDEX(PlansAndNotes!$D$6:$D$4005,ROW(B1479)-ROW($C$3)))=0,"",INDEX(PlansAndNotes!$D$6:$D$4005,ROW(B1479)-ROW($C$3))),"")</f>
        <v/>
      </c>
      <c r="O1479" s="165" t="str">
        <f t="shared" si="175"/>
        <v/>
      </c>
      <c r="P1479" s="363" t="str">
        <f>IFERROR(IF(LEN(INDEX(PlansAndNotes!$E$6:$E$4005,ROW(B1479)-ROW($C$3)))=0,"",INDEX(PlansAndNotes!$E$6:$E$4005,ROW(B1479)-ROW($C$3))),"")</f>
        <v/>
      </c>
      <c r="Q1479" s="363" t="str">
        <f>IFERROR(IF(LEN(INDEX(PlansAndNotes!$G$6:$G$4005,ROW(B1479)-ROW($C$3)))=0,"",INDEX(PlansAndNotes!$G$6:$G$4005,ROW(B1479)-ROW($C$3))),"")</f>
        <v/>
      </c>
      <c r="R1479" s="361" t="str">
        <f>IFERROR(IF(LEN(D1479)&gt;0,IF(LEN(INDEX(AdressBook!$C$6:$C$25,MATCH(D1479,AdressBook!$B$6:$B$25,0),1))=0,"",INDEX(AdressBook!$C$6:$C$25,MATCH(D1479,AdressBook!$B$6:$B$25,0),1)),""),"")</f>
        <v/>
      </c>
      <c r="S1479" s="165">
        <f>IF(LEN(C1479)&gt;0,IFERROR(IF(MATCH(C1479,C1480:$C$4004,0)&gt;0,-1,ROW(S1479)-ROW($S$3)),ROW(S1479)-ROW($S$3)),-1)</f>
        <v>-1</v>
      </c>
      <c r="T1479" s="165">
        <f t="shared" si="176"/>
        <v>0</v>
      </c>
      <c r="U1479" s="165" t="str">
        <f t="shared" si="177"/>
        <v/>
      </c>
      <c r="V1479" s="165" t="str">
        <f>IFERROR(IF(OR(C1479="",S1479&lt;0),"",IF(SUBTOTAL(3,C1479:C1479)=0,-1,SUBTOTAL(3,$C$4:C1479))),"")</f>
        <v/>
      </c>
      <c r="W1479" s="156" t="str">
        <f t="array" ref="W1479">IF(LEN(C1479)&gt;0,IFERROR(IF(MATCH(C1479,$C$3:$C1478,0)&gt;0,N1479-INDEX($N$3:N1478,SUMPRODUCT(MAX(ROW($C$3:$C1478)*(C1479=$C$3:$C1478)))-2,1),""),""),"")</f>
        <v/>
      </c>
      <c r="X1479" s="156">
        <f t="shared" ca="1" si="178"/>
        <v>1</v>
      </c>
      <c r="Y1479" s="156">
        <f t="shared" ca="1" si="179"/>
        <v>1</v>
      </c>
    </row>
    <row r="1480" spans="2:25" hidden="1" x14ac:dyDescent="0.25">
      <c r="B1480" s="390" t="str">
        <f>IFERROR(IF(LEN(INDEX(PlansAndNotes!$B$6:$B$2005,ROW(A1480)-ROW($B$3)))=0,"",INDEX(PlansAndNotes!$B$6:$B$2005,ROW(A1480)-ROW($B$3))),"")</f>
        <v/>
      </c>
      <c r="C1480" s="361" t="str">
        <f t="shared" si="174"/>
        <v/>
      </c>
      <c r="D1480" s="361" t="str">
        <f>IFERROR(IF(LEN(C1480)&gt;0,IF(LEN(INDEX(TasksList!$C$6:$C$1005,MATCH(C1480,TasksList!$B$6:$B$1005,0),1))=0,"",INDEX(TasksList!$C$6:$C$1005,MATCH(C1480,TasksList!$B$6:$B$1005,0),1)),""),"")</f>
        <v/>
      </c>
      <c r="E1480" s="361" t="str">
        <f>IFERROR(IF(LEN(C1480)&gt;0,IF(LEN(INDEX(TasksList!$F$6:$F$1005,MATCH(C1480,TasksList!$B$6:$B$1005,0),1))=0,"not set!",INDEX(TasksList!$F$6:$F$1005,MATCH(C1480,TasksList!$B$6:$B$1005,0),1)),""),"")</f>
        <v/>
      </c>
      <c r="F1480" s="360" t="str">
        <f>IFERROR(IF(LEN(D1480)&gt;0,IF(LEN(INDEX(AdressBook!$D$6:$D$25,MATCH(D1480,AdressBook!$B$6:$B$25,0),1))=0,"",INDEX(AdressBook!$D$6:$D$25,MATCH(D1480,AdressBook!$B$6:$B$25,0),1)),""),"")</f>
        <v/>
      </c>
      <c r="G1480" s="361" t="str">
        <f>IFERROR(IF(LEN(INDEX(PlansAndNotes!$F$6:$F$2005,ROW(B1480)-ROW($C$3)))=0,"",INDEX(PlansAndNotes!$F$6:$F$2005,ROW(B1480)-ROW($C$3))),"")</f>
        <v/>
      </c>
      <c r="H1480" s="361" t="str">
        <f>IFERROR(IF(LEN(C1480)&gt;0,IF(LEN(INDEX(TasksList!$G$6:$G$1005,MATCH(C1480,TasksList!$B$6:$B$1005,0),1))=0,"",INDEX(TasksList!$G$6:$G$1005,MATCH(C1480,TasksList!$B$6:$B$1005,0),1)),""),"")</f>
        <v/>
      </c>
      <c r="I1480" s="381"/>
      <c r="J1480" s="400"/>
      <c r="K1480" s="400"/>
      <c r="L1480" s="179"/>
      <c r="M1480" s="381"/>
      <c r="N1480" s="362" t="str">
        <f>IFERROR(IF(LEN(INDEX(PlansAndNotes!$D$6:$D$4005,ROW(B1480)-ROW($C$3)))=0,"",INDEX(PlansAndNotes!$D$6:$D$4005,ROW(B1480)-ROW($C$3))),"")</f>
        <v/>
      </c>
      <c r="O1480" s="165" t="str">
        <f t="shared" si="175"/>
        <v/>
      </c>
      <c r="P1480" s="363" t="str">
        <f>IFERROR(IF(LEN(INDEX(PlansAndNotes!$E$6:$E$4005,ROW(B1480)-ROW($C$3)))=0,"",INDEX(PlansAndNotes!$E$6:$E$4005,ROW(B1480)-ROW($C$3))),"")</f>
        <v/>
      </c>
      <c r="Q1480" s="363" t="str">
        <f>IFERROR(IF(LEN(INDEX(PlansAndNotes!$G$6:$G$4005,ROW(B1480)-ROW($C$3)))=0,"",INDEX(PlansAndNotes!$G$6:$G$4005,ROW(B1480)-ROW($C$3))),"")</f>
        <v/>
      </c>
      <c r="R1480" s="361" t="str">
        <f>IFERROR(IF(LEN(D1480)&gt;0,IF(LEN(INDEX(AdressBook!$C$6:$C$25,MATCH(D1480,AdressBook!$B$6:$B$25,0),1))=0,"",INDEX(AdressBook!$C$6:$C$25,MATCH(D1480,AdressBook!$B$6:$B$25,0),1)),""),"")</f>
        <v/>
      </c>
      <c r="S1480" s="165">
        <f>IF(LEN(C1480)&gt;0,IFERROR(IF(MATCH(C1480,C1481:$C$4004,0)&gt;0,-1,ROW(S1480)-ROW($S$3)),ROW(S1480)-ROW($S$3)),-1)</f>
        <v>-1</v>
      </c>
      <c r="T1480" s="165">
        <f t="shared" si="176"/>
        <v>0</v>
      </c>
      <c r="U1480" s="165" t="str">
        <f t="shared" si="177"/>
        <v/>
      </c>
      <c r="V1480" s="165" t="str">
        <f>IFERROR(IF(OR(C1480="",S1480&lt;0),"",IF(SUBTOTAL(3,C1480:C1480)=0,-1,SUBTOTAL(3,$C$4:C1480))),"")</f>
        <v/>
      </c>
      <c r="W1480" s="156" t="str">
        <f t="array" ref="W1480">IF(LEN(C1480)&gt;0,IFERROR(IF(MATCH(C1480,$C$3:$C1479,0)&gt;0,N1480-INDEX($N$3:N1479,SUMPRODUCT(MAX(ROW($C$3:$C1479)*(C1480=$C$3:$C1479)))-2,1),""),""),"")</f>
        <v/>
      </c>
      <c r="X1480" s="156">
        <f t="shared" ca="1" si="178"/>
        <v>1</v>
      </c>
      <c r="Y1480" s="156">
        <f t="shared" ca="1" si="179"/>
        <v>1</v>
      </c>
    </row>
    <row r="1481" spans="2:25" hidden="1" x14ac:dyDescent="0.25">
      <c r="B1481" s="390" t="str">
        <f>IFERROR(IF(LEN(INDEX(PlansAndNotes!$B$6:$B$2005,ROW(A1481)-ROW($B$3)))=0,"",INDEX(PlansAndNotes!$B$6:$B$2005,ROW(A1481)-ROW($B$3))),"")</f>
        <v/>
      </c>
      <c r="C1481" s="361" t="str">
        <f t="shared" si="174"/>
        <v/>
      </c>
      <c r="D1481" s="361" t="str">
        <f>IFERROR(IF(LEN(C1481)&gt;0,IF(LEN(INDEX(TasksList!$C$6:$C$1005,MATCH(C1481,TasksList!$B$6:$B$1005,0),1))=0,"",INDEX(TasksList!$C$6:$C$1005,MATCH(C1481,TasksList!$B$6:$B$1005,0),1)),""),"")</f>
        <v/>
      </c>
      <c r="E1481" s="361" t="str">
        <f>IFERROR(IF(LEN(C1481)&gt;0,IF(LEN(INDEX(TasksList!$F$6:$F$1005,MATCH(C1481,TasksList!$B$6:$B$1005,0),1))=0,"not set!",INDEX(TasksList!$F$6:$F$1005,MATCH(C1481,TasksList!$B$6:$B$1005,0),1)),""),"")</f>
        <v/>
      </c>
      <c r="F1481" s="360" t="str">
        <f>IFERROR(IF(LEN(D1481)&gt;0,IF(LEN(INDEX(AdressBook!$D$6:$D$25,MATCH(D1481,AdressBook!$B$6:$B$25,0),1))=0,"",INDEX(AdressBook!$D$6:$D$25,MATCH(D1481,AdressBook!$B$6:$B$25,0),1)),""),"")</f>
        <v/>
      </c>
      <c r="G1481" s="361" t="str">
        <f>IFERROR(IF(LEN(INDEX(PlansAndNotes!$F$6:$F$2005,ROW(B1481)-ROW($C$3)))=0,"",INDEX(PlansAndNotes!$F$6:$F$2005,ROW(B1481)-ROW($C$3))),"")</f>
        <v/>
      </c>
      <c r="H1481" s="361" t="str">
        <f>IFERROR(IF(LEN(C1481)&gt;0,IF(LEN(INDEX(TasksList!$G$6:$G$1005,MATCH(C1481,TasksList!$B$6:$B$1005,0),1))=0,"",INDEX(TasksList!$G$6:$G$1005,MATCH(C1481,TasksList!$B$6:$B$1005,0),1)),""),"")</f>
        <v/>
      </c>
      <c r="I1481" s="381"/>
      <c r="J1481" s="400"/>
      <c r="K1481" s="400"/>
      <c r="L1481" s="179"/>
      <c r="M1481" s="381"/>
      <c r="N1481" s="362" t="str">
        <f>IFERROR(IF(LEN(INDEX(PlansAndNotes!$D$6:$D$4005,ROW(B1481)-ROW($C$3)))=0,"",INDEX(PlansAndNotes!$D$6:$D$4005,ROW(B1481)-ROW($C$3))),"")</f>
        <v/>
      </c>
      <c r="O1481" s="165" t="str">
        <f t="shared" si="175"/>
        <v/>
      </c>
      <c r="P1481" s="363" t="str">
        <f>IFERROR(IF(LEN(INDEX(PlansAndNotes!$E$6:$E$4005,ROW(B1481)-ROW($C$3)))=0,"",INDEX(PlansAndNotes!$E$6:$E$4005,ROW(B1481)-ROW($C$3))),"")</f>
        <v/>
      </c>
      <c r="Q1481" s="363" t="str">
        <f>IFERROR(IF(LEN(INDEX(PlansAndNotes!$G$6:$G$4005,ROW(B1481)-ROW($C$3)))=0,"",INDEX(PlansAndNotes!$G$6:$G$4005,ROW(B1481)-ROW($C$3))),"")</f>
        <v/>
      </c>
      <c r="R1481" s="361" t="str">
        <f>IFERROR(IF(LEN(D1481)&gt;0,IF(LEN(INDEX(AdressBook!$C$6:$C$25,MATCH(D1481,AdressBook!$B$6:$B$25,0),1))=0,"",INDEX(AdressBook!$C$6:$C$25,MATCH(D1481,AdressBook!$B$6:$B$25,0),1)),""),"")</f>
        <v/>
      </c>
      <c r="S1481" s="165">
        <f>IF(LEN(C1481)&gt;0,IFERROR(IF(MATCH(C1481,C1482:$C$4004,0)&gt;0,-1,ROW(S1481)-ROW($S$3)),ROW(S1481)-ROW($S$3)),-1)</f>
        <v>-1</v>
      </c>
      <c r="T1481" s="165">
        <f t="shared" si="176"/>
        <v>0</v>
      </c>
      <c r="U1481" s="165" t="str">
        <f t="shared" si="177"/>
        <v/>
      </c>
      <c r="V1481" s="165" t="str">
        <f>IFERROR(IF(OR(C1481="",S1481&lt;0),"",IF(SUBTOTAL(3,C1481:C1481)=0,-1,SUBTOTAL(3,$C$4:C1481))),"")</f>
        <v/>
      </c>
      <c r="W1481" s="156" t="str">
        <f t="array" ref="W1481">IF(LEN(C1481)&gt;0,IFERROR(IF(MATCH(C1481,$C$3:$C1480,0)&gt;0,N1481-INDEX($N$3:N1480,SUMPRODUCT(MAX(ROW($C$3:$C1480)*(C1481=$C$3:$C1480)))-2,1),""),""),"")</f>
        <v/>
      </c>
      <c r="X1481" s="156">
        <f t="shared" ca="1" si="178"/>
        <v>1</v>
      </c>
      <c r="Y1481" s="156">
        <f t="shared" ca="1" si="179"/>
        <v>1</v>
      </c>
    </row>
    <row r="1482" spans="2:25" hidden="1" x14ac:dyDescent="0.25">
      <c r="B1482" s="390" t="str">
        <f>IFERROR(IF(LEN(INDEX(PlansAndNotes!$B$6:$B$2005,ROW(A1482)-ROW($B$3)))=0,"",INDEX(PlansAndNotes!$B$6:$B$2005,ROW(A1482)-ROW($B$3))),"")</f>
        <v/>
      </c>
      <c r="C1482" s="361" t="str">
        <f t="shared" si="174"/>
        <v/>
      </c>
      <c r="D1482" s="361" t="str">
        <f>IFERROR(IF(LEN(C1482)&gt;0,IF(LEN(INDEX(TasksList!$C$6:$C$1005,MATCH(C1482,TasksList!$B$6:$B$1005,0),1))=0,"",INDEX(TasksList!$C$6:$C$1005,MATCH(C1482,TasksList!$B$6:$B$1005,0),1)),""),"")</f>
        <v/>
      </c>
      <c r="E1482" s="361" t="str">
        <f>IFERROR(IF(LEN(C1482)&gt;0,IF(LEN(INDEX(TasksList!$F$6:$F$1005,MATCH(C1482,TasksList!$B$6:$B$1005,0),1))=0,"not set!",INDEX(TasksList!$F$6:$F$1005,MATCH(C1482,TasksList!$B$6:$B$1005,0),1)),""),"")</f>
        <v/>
      </c>
      <c r="F1482" s="360" t="str">
        <f>IFERROR(IF(LEN(D1482)&gt;0,IF(LEN(INDEX(AdressBook!$D$6:$D$25,MATCH(D1482,AdressBook!$B$6:$B$25,0),1))=0,"",INDEX(AdressBook!$D$6:$D$25,MATCH(D1482,AdressBook!$B$6:$B$25,0),1)),""),"")</f>
        <v/>
      </c>
      <c r="G1482" s="361" t="str">
        <f>IFERROR(IF(LEN(INDEX(PlansAndNotes!$F$6:$F$2005,ROW(B1482)-ROW($C$3)))=0,"",INDEX(PlansAndNotes!$F$6:$F$2005,ROW(B1482)-ROW($C$3))),"")</f>
        <v/>
      </c>
      <c r="H1482" s="361" t="str">
        <f>IFERROR(IF(LEN(C1482)&gt;0,IF(LEN(INDEX(TasksList!$G$6:$G$1005,MATCH(C1482,TasksList!$B$6:$B$1005,0),1))=0,"",INDEX(TasksList!$G$6:$G$1005,MATCH(C1482,TasksList!$B$6:$B$1005,0),1)),""),"")</f>
        <v/>
      </c>
      <c r="I1482" s="381"/>
      <c r="J1482" s="400"/>
      <c r="K1482" s="400"/>
      <c r="L1482" s="179"/>
      <c r="M1482" s="381"/>
      <c r="N1482" s="362" t="str">
        <f>IFERROR(IF(LEN(INDEX(PlansAndNotes!$D$6:$D$4005,ROW(B1482)-ROW($C$3)))=0,"",INDEX(PlansAndNotes!$D$6:$D$4005,ROW(B1482)-ROW($C$3))),"")</f>
        <v/>
      </c>
      <c r="O1482" s="165" t="str">
        <f t="shared" si="175"/>
        <v/>
      </c>
      <c r="P1482" s="363" t="str">
        <f>IFERROR(IF(LEN(INDEX(PlansAndNotes!$E$6:$E$4005,ROW(B1482)-ROW($C$3)))=0,"",INDEX(PlansAndNotes!$E$6:$E$4005,ROW(B1482)-ROW($C$3))),"")</f>
        <v/>
      </c>
      <c r="Q1482" s="363" t="str">
        <f>IFERROR(IF(LEN(INDEX(PlansAndNotes!$G$6:$G$4005,ROW(B1482)-ROW($C$3)))=0,"",INDEX(PlansAndNotes!$G$6:$G$4005,ROW(B1482)-ROW($C$3))),"")</f>
        <v/>
      </c>
      <c r="R1482" s="361" t="str">
        <f>IFERROR(IF(LEN(D1482)&gt;0,IF(LEN(INDEX(AdressBook!$C$6:$C$25,MATCH(D1482,AdressBook!$B$6:$B$25,0),1))=0,"",INDEX(AdressBook!$C$6:$C$25,MATCH(D1482,AdressBook!$B$6:$B$25,0),1)),""),"")</f>
        <v/>
      </c>
      <c r="S1482" s="165">
        <f>IF(LEN(C1482)&gt;0,IFERROR(IF(MATCH(C1482,C1483:$C$4004,0)&gt;0,-1,ROW(S1482)-ROW($S$3)),ROW(S1482)-ROW($S$3)),-1)</f>
        <v>-1</v>
      </c>
      <c r="T1482" s="165">
        <f t="shared" si="176"/>
        <v>0</v>
      </c>
      <c r="U1482" s="165" t="str">
        <f t="shared" si="177"/>
        <v/>
      </c>
      <c r="V1482" s="165" t="str">
        <f>IFERROR(IF(OR(C1482="",S1482&lt;0),"",IF(SUBTOTAL(3,C1482:C1482)=0,-1,SUBTOTAL(3,$C$4:C1482))),"")</f>
        <v/>
      </c>
      <c r="W1482" s="156" t="str">
        <f t="array" ref="W1482">IF(LEN(C1482)&gt;0,IFERROR(IF(MATCH(C1482,$C$3:$C1481,0)&gt;0,N1482-INDEX($N$3:N1481,SUMPRODUCT(MAX(ROW($C$3:$C1481)*(C1482=$C$3:$C1481)))-2,1),""),""),"")</f>
        <v/>
      </c>
      <c r="X1482" s="156">
        <f t="shared" ca="1" si="178"/>
        <v>1</v>
      </c>
      <c r="Y1482" s="156">
        <f t="shared" ca="1" si="179"/>
        <v>1</v>
      </c>
    </row>
    <row r="1483" spans="2:25" hidden="1" x14ac:dyDescent="0.25">
      <c r="B1483" s="390" t="str">
        <f>IFERROR(IF(LEN(INDEX(PlansAndNotes!$B$6:$B$2005,ROW(A1483)-ROW($B$3)))=0,"",INDEX(PlansAndNotes!$B$6:$B$2005,ROW(A1483)-ROW($B$3))),"")</f>
        <v/>
      </c>
      <c r="C1483" s="361" t="str">
        <f t="shared" si="174"/>
        <v/>
      </c>
      <c r="D1483" s="361" t="str">
        <f>IFERROR(IF(LEN(C1483)&gt;0,IF(LEN(INDEX(TasksList!$C$6:$C$1005,MATCH(C1483,TasksList!$B$6:$B$1005,0),1))=0,"",INDEX(TasksList!$C$6:$C$1005,MATCH(C1483,TasksList!$B$6:$B$1005,0),1)),""),"")</f>
        <v/>
      </c>
      <c r="E1483" s="361" t="str">
        <f>IFERROR(IF(LEN(C1483)&gt;0,IF(LEN(INDEX(TasksList!$F$6:$F$1005,MATCH(C1483,TasksList!$B$6:$B$1005,0),1))=0,"not set!",INDEX(TasksList!$F$6:$F$1005,MATCH(C1483,TasksList!$B$6:$B$1005,0),1)),""),"")</f>
        <v/>
      </c>
      <c r="F1483" s="360" t="str">
        <f>IFERROR(IF(LEN(D1483)&gt;0,IF(LEN(INDEX(AdressBook!$D$6:$D$25,MATCH(D1483,AdressBook!$B$6:$B$25,0),1))=0,"",INDEX(AdressBook!$D$6:$D$25,MATCH(D1483,AdressBook!$B$6:$B$25,0),1)),""),"")</f>
        <v/>
      </c>
      <c r="G1483" s="361" t="str">
        <f>IFERROR(IF(LEN(INDEX(PlansAndNotes!$F$6:$F$2005,ROW(B1483)-ROW($C$3)))=0,"",INDEX(PlansAndNotes!$F$6:$F$2005,ROW(B1483)-ROW($C$3))),"")</f>
        <v/>
      </c>
      <c r="H1483" s="361" t="str">
        <f>IFERROR(IF(LEN(C1483)&gt;0,IF(LEN(INDEX(TasksList!$G$6:$G$1005,MATCH(C1483,TasksList!$B$6:$B$1005,0),1))=0,"",INDEX(TasksList!$G$6:$G$1005,MATCH(C1483,TasksList!$B$6:$B$1005,0),1)),""),"")</f>
        <v/>
      </c>
      <c r="I1483" s="381"/>
      <c r="J1483" s="400"/>
      <c r="K1483" s="400"/>
      <c r="L1483" s="179"/>
      <c r="M1483" s="381"/>
      <c r="N1483" s="362" t="str">
        <f>IFERROR(IF(LEN(INDEX(PlansAndNotes!$D$6:$D$4005,ROW(B1483)-ROW($C$3)))=0,"",INDEX(PlansAndNotes!$D$6:$D$4005,ROW(B1483)-ROW($C$3))),"")</f>
        <v/>
      </c>
      <c r="O1483" s="165" t="str">
        <f t="shared" si="175"/>
        <v/>
      </c>
      <c r="P1483" s="363" t="str">
        <f>IFERROR(IF(LEN(INDEX(PlansAndNotes!$E$6:$E$4005,ROW(B1483)-ROW($C$3)))=0,"",INDEX(PlansAndNotes!$E$6:$E$4005,ROW(B1483)-ROW($C$3))),"")</f>
        <v/>
      </c>
      <c r="Q1483" s="363" t="str">
        <f>IFERROR(IF(LEN(INDEX(PlansAndNotes!$G$6:$G$4005,ROW(B1483)-ROW($C$3)))=0,"",INDEX(PlansAndNotes!$G$6:$G$4005,ROW(B1483)-ROW($C$3))),"")</f>
        <v/>
      </c>
      <c r="R1483" s="361" t="str">
        <f>IFERROR(IF(LEN(D1483)&gt;0,IF(LEN(INDEX(AdressBook!$C$6:$C$25,MATCH(D1483,AdressBook!$B$6:$B$25,0),1))=0,"",INDEX(AdressBook!$C$6:$C$25,MATCH(D1483,AdressBook!$B$6:$B$25,0),1)),""),"")</f>
        <v/>
      </c>
      <c r="S1483" s="165">
        <f>IF(LEN(C1483)&gt;0,IFERROR(IF(MATCH(C1483,C1484:$C$4004,0)&gt;0,-1,ROW(S1483)-ROW($S$3)),ROW(S1483)-ROW($S$3)),-1)</f>
        <v>-1</v>
      </c>
      <c r="T1483" s="165">
        <f t="shared" si="176"/>
        <v>0</v>
      </c>
      <c r="U1483" s="165" t="str">
        <f t="shared" si="177"/>
        <v/>
      </c>
      <c r="V1483" s="165" t="str">
        <f>IFERROR(IF(OR(C1483="",S1483&lt;0),"",IF(SUBTOTAL(3,C1483:C1483)=0,-1,SUBTOTAL(3,$C$4:C1483))),"")</f>
        <v/>
      </c>
      <c r="W1483" s="156" t="str">
        <f t="array" ref="W1483">IF(LEN(C1483)&gt;0,IFERROR(IF(MATCH(C1483,$C$3:$C1482,0)&gt;0,N1483-INDEX($N$3:N1482,SUMPRODUCT(MAX(ROW($C$3:$C1482)*(C1483=$C$3:$C1482)))-2,1),""),""),"")</f>
        <v/>
      </c>
      <c r="X1483" s="156">
        <f t="shared" ca="1" si="178"/>
        <v>1</v>
      </c>
      <c r="Y1483" s="156">
        <f t="shared" ca="1" si="179"/>
        <v>1</v>
      </c>
    </row>
    <row r="1484" spans="2:25" hidden="1" x14ac:dyDescent="0.25">
      <c r="B1484" s="390" t="str">
        <f>IFERROR(IF(LEN(INDEX(PlansAndNotes!$B$6:$B$2005,ROW(A1484)-ROW($B$3)))=0,"",INDEX(PlansAndNotes!$B$6:$B$2005,ROW(A1484)-ROW($B$3))),"")</f>
        <v/>
      </c>
      <c r="C1484" s="361" t="str">
        <f t="shared" si="174"/>
        <v/>
      </c>
      <c r="D1484" s="361" t="str">
        <f>IFERROR(IF(LEN(C1484)&gt;0,IF(LEN(INDEX(TasksList!$C$6:$C$1005,MATCH(C1484,TasksList!$B$6:$B$1005,0),1))=0,"",INDEX(TasksList!$C$6:$C$1005,MATCH(C1484,TasksList!$B$6:$B$1005,0),1)),""),"")</f>
        <v/>
      </c>
      <c r="E1484" s="361" t="str">
        <f>IFERROR(IF(LEN(C1484)&gt;0,IF(LEN(INDEX(TasksList!$F$6:$F$1005,MATCH(C1484,TasksList!$B$6:$B$1005,0),1))=0,"not set!",INDEX(TasksList!$F$6:$F$1005,MATCH(C1484,TasksList!$B$6:$B$1005,0),1)),""),"")</f>
        <v/>
      </c>
      <c r="F1484" s="360" t="str">
        <f>IFERROR(IF(LEN(D1484)&gt;0,IF(LEN(INDEX(AdressBook!$D$6:$D$25,MATCH(D1484,AdressBook!$B$6:$B$25,0),1))=0,"",INDEX(AdressBook!$D$6:$D$25,MATCH(D1484,AdressBook!$B$6:$B$25,0),1)),""),"")</f>
        <v/>
      </c>
      <c r="G1484" s="361" t="str">
        <f>IFERROR(IF(LEN(INDEX(PlansAndNotes!$F$6:$F$2005,ROW(B1484)-ROW($C$3)))=0,"",INDEX(PlansAndNotes!$F$6:$F$2005,ROW(B1484)-ROW($C$3))),"")</f>
        <v/>
      </c>
      <c r="H1484" s="361" t="str">
        <f>IFERROR(IF(LEN(C1484)&gt;0,IF(LEN(INDEX(TasksList!$G$6:$G$1005,MATCH(C1484,TasksList!$B$6:$B$1005,0),1))=0,"",INDEX(TasksList!$G$6:$G$1005,MATCH(C1484,TasksList!$B$6:$B$1005,0),1)),""),"")</f>
        <v/>
      </c>
      <c r="I1484" s="381"/>
      <c r="J1484" s="400"/>
      <c r="K1484" s="400"/>
      <c r="L1484" s="179"/>
      <c r="M1484" s="381"/>
      <c r="N1484" s="362" t="str">
        <f>IFERROR(IF(LEN(INDEX(PlansAndNotes!$D$6:$D$4005,ROW(B1484)-ROW($C$3)))=0,"",INDEX(PlansAndNotes!$D$6:$D$4005,ROW(B1484)-ROW($C$3))),"")</f>
        <v/>
      </c>
      <c r="O1484" s="165" t="str">
        <f t="shared" si="175"/>
        <v/>
      </c>
      <c r="P1484" s="363" t="str">
        <f>IFERROR(IF(LEN(INDEX(PlansAndNotes!$E$6:$E$4005,ROW(B1484)-ROW($C$3)))=0,"",INDEX(PlansAndNotes!$E$6:$E$4005,ROW(B1484)-ROW($C$3))),"")</f>
        <v/>
      </c>
      <c r="Q1484" s="363" t="str">
        <f>IFERROR(IF(LEN(INDEX(PlansAndNotes!$G$6:$G$4005,ROW(B1484)-ROW($C$3)))=0,"",INDEX(PlansAndNotes!$G$6:$G$4005,ROW(B1484)-ROW($C$3))),"")</f>
        <v/>
      </c>
      <c r="R1484" s="361" t="str">
        <f>IFERROR(IF(LEN(D1484)&gt;0,IF(LEN(INDEX(AdressBook!$C$6:$C$25,MATCH(D1484,AdressBook!$B$6:$B$25,0),1))=0,"",INDEX(AdressBook!$C$6:$C$25,MATCH(D1484,AdressBook!$B$6:$B$25,0),1)),""),"")</f>
        <v/>
      </c>
      <c r="S1484" s="165">
        <f>IF(LEN(C1484)&gt;0,IFERROR(IF(MATCH(C1484,C1485:$C$4004,0)&gt;0,-1,ROW(S1484)-ROW($S$3)),ROW(S1484)-ROW($S$3)),-1)</f>
        <v>-1</v>
      </c>
      <c r="T1484" s="165">
        <f t="shared" si="176"/>
        <v>0</v>
      </c>
      <c r="U1484" s="165" t="str">
        <f t="shared" si="177"/>
        <v/>
      </c>
      <c r="V1484" s="165" t="str">
        <f>IFERROR(IF(OR(C1484="",S1484&lt;0),"",IF(SUBTOTAL(3,C1484:C1484)=0,-1,SUBTOTAL(3,$C$4:C1484))),"")</f>
        <v/>
      </c>
      <c r="W1484" s="156" t="str">
        <f t="array" ref="W1484">IF(LEN(C1484)&gt;0,IFERROR(IF(MATCH(C1484,$C$3:$C1483,0)&gt;0,N1484-INDEX($N$3:N1483,SUMPRODUCT(MAX(ROW($C$3:$C1483)*(C1484=$C$3:$C1483)))-2,1),""),""),"")</f>
        <v/>
      </c>
      <c r="X1484" s="156">
        <f t="shared" ca="1" si="178"/>
        <v>1</v>
      </c>
      <c r="Y1484" s="156">
        <f t="shared" ca="1" si="179"/>
        <v>1</v>
      </c>
    </row>
    <row r="1485" spans="2:25" hidden="1" x14ac:dyDescent="0.25">
      <c r="B1485" s="390" t="str">
        <f>IFERROR(IF(LEN(INDEX(PlansAndNotes!$B$6:$B$2005,ROW(A1485)-ROW($B$3)))=0,"",INDEX(PlansAndNotes!$B$6:$B$2005,ROW(A1485)-ROW($B$3))),"")</f>
        <v/>
      </c>
      <c r="C1485" s="361" t="str">
        <f t="shared" si="174"/>
        <v/>
      </c>
      <c r="D1485" s="361" t="str">
        <f>IFERROR(IF(LEN(C1485)&gt;0,IF(LEN(INDEX(TasksList!$C$6:$C$1005,MATCH(C1485,TasksList!$B$6:$B$1005,0),1))=0,"",INDEX(TasksList!$C$6:$C$1005,MATCH(C1485,TasksList!$B$6:$B$1005,0),1)),""),"")</f>
        <v/>
      </c>
      <c r="E1485" s="361" t="str">
        <f>IFERROR(IF(LEN(C1485)&gt;0,IF(LEN(INDEX(TasksList!$F$6:$F$1005,MATCH(C1485,TasksList!$B$6:$B$1005,0),1))=0,"not set!",INDEX(TasksList!$F$6:$F$1005,MATCH(C1485,TasksList!$B$6:$B$1005,0),1)),""),"")</f>
        <v/>
      </c>
      <c r="F1485" s="360" t="str">
        <f>IFERROR(IF(LEN(D1485)&gt;0,IF(LEN(INDEX(AdressBook!$D$6:$D$25,MATCH(D1485,AdressBook!$B$6:$B$25,0),1))=0,"",INDEX(AdressBook!$D$6:$D$25,MATCH(D1485,AdressBook!$B$6:$B$25,0),1)),""),"")</f>
        <v/>
      </c>
      <c r="G1485" s="361" t="str">
        <f>IFERROR(IF(LEN(INDEX(PlansAndNotes!$F$6:$F$2005,ROW(B1485)-ROW($C$3)))=0,"",INDEX(PlansAndNotes!$F$6:$F$2005,ROW(B1485)-ROW($C$3))),"")</f>
        <v/>
      </c>
      <c r="H1485" s="361" t="str">
        <f>IFERROR(IF(LEN(C1485)&gt;0,IF(LEN(INDEX(TasksList!$G$6:$G$1005,MATCH(C1485,TasksList!$B$6:$B$1005,0),1))=0,"",INDEX(TasksList!$G$6:$G$1005,MATCH(C1485,TasksList!$B$6:$B$1005,0),1)),""),"")</f>
        <v/>
      </c>
      <c r="I1485" s="381"/>
      <c r="J1485" s="400"/>
      <c r="K1485" s="400"/>
      <c r="L1485" s="179"/>
      <c r="M1485" s="381"/>
      <c r="N1485" s="362" t="str">
        <f>IFERROR(IF(LEN(INDEX(PlansAndNotes!$D$6:$D$4005,ROW(B1485)-ROW($C$3)))=0,"",INDEX(PlansAndNotes!$D$6:$D$4005,ROW(B1485)-ROW($C$3))),"")</f>
        <v/>
      </c>
      <c r="O1485" s="165" t="str">
        <f t="shared" si="175"/>
        <v/>
      </c>
      <c r="P1485" s="363" t="str">
        <f>IFERROR(IF(LEN(INDEX(PlansAndNotes!$E$6:$E$4005,ROW(B1485)-ROW($C$3)))=0,"",INDEX(PlansAndNotes!$E$6:$E$4005,ROW(B1485)-ROW($C$3))),"")</f>
        <v/>
      </c>
      <c r="Q1485" s="363" t="str">
        <f>IFERROR(IF(LEN(INDEX(PlansAndNotes!$G$6:$G$4005,ROW(B1485)-ROW($C$3)))=0,"",INDEX(PlansAndNotes!$G$6:$G$4005,ROW(B1485)-ROW($C$3))),"")</f>
        <v/>
      </c>
      <c r="R1485" s="361" t="str">
        <f>IFERROR(IF(LEN(D1485)&gt;0,IF(LEN(INDEX(AdressBook!$C$6:$C$25,MATCH(D1485,AdressBook!$B$6:$B$25,0),1))=0,"",INDEX(AdressBook!$C$6:$C$25,MATCH(D1485,AdressBook!$B$6:$B$25,0),1)),""),"")</f>
        <v/>
      </c>
      <c r="S1485" s="165">
        <f>IF(LEN(C1485)&gt;0,IFERROR(IF(MATCH(C1485,C1486:$C$4004,0)&gt;0,-1,ROW(S1485)-ROW($S$3)),ROW(S1485)-ROW($S$3)),-1)</f>
        <v>-1</v>
      </c>
      <c r="T1485" s="165">
        <f t="shared" si="176"/>
        <v>0</v>
      </c>
      <c r="U1485" s="165" t="str">
        <f t="shared" si="177"/>
        <v/>
      </c>
      <c r="V1485" s="165" t="str">
        <f>IFERROR(IF(OR(C1485="",S1485&lt;0),"",IF(SUBTOTAL(3,C1485:C1485)=0,-1,SUBTOTAL(3,$C$4:C1485))),"")</f>
        <v/>
      </c>
      <c r="W1485" s="156" t="str">
        <f t="array" ref="W1485">IF(LEN(C1485)&gt;0,IFERROR(IF(MATCH(C1485,$C$3:$C1484,0)&gt;0,N1485-INDEX($N$3:N1484,SUMPRODUCT(MAX(ROW($C$3:$C1484)*(C1485=$C$3:$C1484)))-2,1),""),""),"")</f>
        <v/>
      </c>
      <c r="X1485" s="156">
        <f t="shared" ca="1" si="178"/>
        <v>1</v>
      </c>
      <c r="Y1485" s="156">
        <f t="shared" ca="1" si="179"/>
        <v>1</v>
      </c>
    </row>
    <row r="1486" spans="2:25" hidden="1" x14ac:dyDescent="0.25">
      <c r="B1486" s="390" t="str">
        <f>IFERROR(IF(LEN(INDEX(PlansAndNotes!$B$6:$B$2005,ROW(A1486)-ROW($B$3)))=0,"",INDEX(PlansAndNotes!$B$6:$B$2005,ROW(A1486)-ROW($B$3))),"")</f>
        <v/>
      </c>
      <c r="C1486" s="361" t="str">
        <f t="shared" si="174"/>
        <v/>
      </c>
      <c r="D1486" s="361" t="str">
        <f>IFERROR(IF(LEN(C1486)&gt;0,IF(LEN(INDEX(TasksList!$C$6:$C$1005,MATCH(C1486,TasksList!$B$6:$B$1005,0),1))=0,"",INDEX(TasksList!$C$6:$C$1005,MATCH(C1486,TasksList!$B$6:$B$1005,0),1)),""),"")</f>
        <v/>
      </c>
      <c r="E1486" s="361" t="str">
        <f>IFERROR(IF(LEN(C1486)&gt;0,IF(LEN(INDEX(TasksList!$F$6:$F$1005,MATCH(C1486,TasksList!$B$6:$B$1005,0),1))=0,"not set!",INDEX(TasksList!$F$6:$F$1005,MATCH(C1486,TasksList!$B$6:$B$1005,0),1)),""),"")</f>
        <v/>
      </c>
      <c r="F1486" s="360" t="str">
        <f>IFERROR(IF(LEN(D1486)&gt;0,IF(LEN(INDEX(AdressBook!$D$6:$D$25,MATCH(D1486,AdressBook!$B$6:$B$25,0),1))=0,"",INDEX(AdressBook!$D$6:$D$25,MATCH(D1486,AdressBook!$B$6:$B$25,0),1)),""),"")</f>
        <v/>
      </c>
      <c r="G1486" s="361" t="str">
        <f>IFERROR(IF(LEN(INDEX(PlansAndNotes!$F$6:$F$2005,ROW(B1486)-ROW($C$3)))=0,"",INDEX(PlansAndNotes!$F$6:$F$2005,ROW(B1486)-ROW($C$3))),"")</f>
        <v/>
      </c>
      <c r="H1486" s="361" t="str">
        <f>IFERROR(IF(LEN(C1486)&gt;0,IF(LEN(INDEX(TasksList!$G$6:$G$1005,MATCH(C1486,TasksList!$B$6:$B$1005,0),1))=0,"",INDEX(TasksList!$G$6:$G$1005,MATCH(C1486,TasksList!$B$6:$B$1005,0),1)),""),"")</f>
        <v/>
      </c>
      <c r="I1486" s="381"/>
      <c r="J1486" s="400"/>
      <c r="K1486" s="400"/>
      <c r="L1486" s="179"/>
      <c r="M1486" s="381"/>
      <c r="N1486" s="362" t="str">
        <f>IFERROR(IF(LEN(INDEX(PlansAndNotes!$D$6:$D$4005,ROW(B1486)-ROW($C$3)))=0,"",INDEX(PlansAndNotes!$D$6:$D$4005,ROW(B1486)-ROW($C$3))),"")</f>
        <v/>
      </c>
      <c r="O1486" s="165" t="str">
        <f t="shared" si="175"/>
        <v/>
      </c>
      <c r="P1486" s="363" t="str">
        <f>IFERROR(IF(LEN(INDEX(PlansAndNotes!$E$6:$E$4005,ROW(B1486)-ROW($C$3)))=0,"",INDEX(PlansAndNotes!$E$6:$E$4005,ROW(B1486)-ROW($C$3))),"")</f>
        <v/>
      </c>
      <c r="Q1486" s="363" t="str">
        <f>IFERROR(IF(LEN(INDEX(PlansAndNotes!$G$6:$G$4005,ROW(B1486)-ROW($C$3)))=0,"",INDEX(PlansAndNotes!$G$6:$G$4005,ROW(B1486)-ROW($C$3))),"")</f>
        <v/>
      </c>
      <c r="R1486" s="361" t="str">
        <f>IFERROR(IF(LEN(D1486)&gt;0,IF(LEN(INDEX(AdressBook!$C$6:$C$25,MATCH(D1486,AdressBook!$B$6:$B$25,0),1))=0,"",INDEX(AdressBook!$C$6:$C$25,MATCH(D1486,AdressBook!$B$6:$B$25,0),1)),""),"")</f>
        <v/>
      </c>
      <c r="S1486" s="165">
        <f>IF(LEN(C1486)&gt;0,IFERROR(IF(MATCH(C1486,C1487:$C$4004,0)&gt;0,-1,ROW(S1486)-ROW($S$3)),ROW(S1486)-ROW($S$3)),-1)</f>
        <v>-1</v>
      </c>
      <c r="T1486" s="165">
        <f t="shared" si="176"/>
        <v>0</v>
      </c>
      <c r="U1486" s="165" t="str">
        <f t="shared" si="177"/>
        <v/>
      </c>
      <c r="V1486" s="165" t="str">
        <f>IFERROR(IF(OR(C1486="",S1486&lt;0),"",IF(SUBTOTAL(3,C1486:C1486)=0,-1,SUBTOTAL(3,$C$4:C1486))),"")</f>
        <v/>
      </c>
      <c r="W1486" s="156" t="str">
        <f t="array" ref="W1486">IF(LEN(C1486)&gt;0,IFERROR(IF(MATCH(C1486,$C$3:$C1485,0)&gt;0,N1486-INDEX($N$3:N1485,SUMPRODUCT(MAX(ROW($C$3:$C1485)*(C1486=$C$3:$C1485)))-2,1),""),""),"")</f>
        <v/>
      </c>
      <c r="X1486" s="156">
        <f t="shared" ca="1" si="178"/>
        <v>1</v>
      </c>
      <c r="Y1486" s="156">
        <f t="shared" ca="1" si="179"/>
        <v>1</v>
      </c>
    </row>
    <row r="1487" spans="2:25" hidden="1" x14ac:dyDescent="0.25">
      <c r="B1487" s="390" t="str">
        <f>IFERROR(IF(LEN(INDEX(PlansAndNotes!$B$6:$B$2005,ROW(A1487)-ROW($B$3)))=0,"",INDEX(PlansAndNotes!$B$6:$B$2005,ROW(A1487)-ROW($B$3))),"")</f>
        <v/>
      </c>
      <c r="C1487" s="361" t="str">
        <f t="shared" si="174"/>
        <v/>
      </c>
      <c r="D1487" s="361" t="str">
        <f>IFERROR(IF(LEN(C1487)&gt;0,IF(LEN(INDEX(TasksList!$C$6:$C$1005,MATCH(C1487,TasksList!$B$6:$B$1005,0),1))=0,"",INDEX(TasksList!$C$6:$C$1005,MATCH(C1487,TasksList!$B$6:$B$1005,0),1)),""),"")</f>
        <v/>
      </c>
      <c r="E1487" s="361" t="str">
        <f>IFERROR(IF(LEN(C1487)&gt;0,IF(LEN(INDEX(TasksList!$F$6:$F$1005,MATCH(C1487,TasksList!$B$6:$B$1005,0),1))=0,"not set!",INDEX(TasksList!$F$6:$F$1005,MATCH(C1487,TasksList!$B$6:$B$1005,0),1)),""),"")</f>
        <v/>
      </c>
      <c r="F1487" s="360" t="str">
        <f>IFERROR(IF(LEN(D1487)&gt;0,IF(LEN(INDEX(AdressBook!$D$6:$D$25,MATCH(D1487,AdressBook!$B$6:$B$25,0),1))=0,"",INDEX(AdressBook!$D$6:$D$25,MATCH(D1487,AdressBook!$B$6:$B$25,0),1)),""),"")</f>
        <v/>
      </c>
      <c r="G1487" s="361" t="str">
        <f>IFERROR(IF(LEN(INDEX(PlansAndNotes!$F$6:$F$2005,ROW(B1487)-ROW($C$3)))=0,"",INDEX(PlansAndNotes!$F$6:$F$2005,ROW(B1487)-ROW($C$3))),"")</f>
        <v/>
      </c>
      <c r="H1487" s="361" t="str">
        <f>IFERROR(IF(LEN(C1487)&gt;0,IF(LEN(INDEX(TasksList!$G$6:$G$1005,MATCH(C1487,TasksList!$B$6:$B$1005,0),1))=0,"",INDEX(TasksList!$G$6:$G$1005,MATCH(C1487,TasksList!$B$6:$B$1005,0),1)),""),"")</f>
        <v/>
      </c>
      <c r="I1487" s="381"/>
      <c r="J1487" s="400"/>
      <c r="K1487" s="400"/>
      <c r="L1487" s="179"/>
      <c r="M1487" s="381"/>
      <c r="N1487" s="362" t="str">
        <f>IFERROR(IF(LEN(INDEX(PlansAndNotes!$D$6:$D$4005,ROW(B1487)-ROW($C$3)))=0,"",INDEX(PlansAndNotes!$D$6:$D$4005,ROW(B1487)-ROW($C$3))),"")</f>
        <v/>
      </c>
      <c r="O1487" s="165" t="str">
        <f t="shared" si="175"/>
        <v/>
      </c>
      <c r="P1487" s="363" t="str">
        <f>IFERROR(IF(LEN(INDEX(PlansAndNotes!$E$6:$E$4005,ROW(B1487)-ROW($C$3)))=0,"",INDEX(PlansAndNotes!$E$6:$E$4005,ROW(B1487)-ROW($C$3))),"")</f>
        <v/>
      </c>
      <c r="Q1487" s="363" t="str">
        <f>IFERROR(IF(LEN(INDEX(PlansAndNotes!$G$6:$G$4005,ROW(B1487)-ROW($C$3)))=0,"",INDEX(PlansAndNotes!$G$6:$G$4005,ROW(B1487)-ROW($C$3))),"")</f>
        <v/>
      </c>
      <c r="R1487" s="361" t="str">
        <f>IFERROR(IF(LEN(D1487)&gt;0,IF(LEN(INDEX(AdressBook!$C$6:$C$25,MATCH(D1487,AdressBook!$B$6:$B$25,0),1))=0,"",INDEX(AdressBook!$C$6:$C$25,MATCH(D1487,AdressBook!$B$6:$B$25,0),1)),""),"")</f>
        <v/>
      </c>
      <c r="S1487" s="165">
        <f>IF(LEN(C1487)&gt;0,IFERROR(IF(MATCH(C1487,C1488:$C$4004,0)&gt;0,-1,ROW(S1487)-ROW($S$3)),ROW(S1487)-ROW($S$3)),-1)</f>
        <v>-1</v>
      </c>
      <c r="T1487" s="165">
        <f t="shared" si="176"/>
        <v>0</v>
      </c>
      <c r="U1487" s="165" t="str">
        <f t="shared" si="177"/>
        <v/>
      </c>
      <c r="V1487" s="165" t="str">
        <f>IFERROR(IF(OR(C1487="",S1487&lt;0),"",IF(SUBTOTAL(3,C1487:C1487)=0,-1,SUBTOTAL(3,$C$4:C1487))),"")</f>
        <v/>
      </c>
      <c r="W1487" s="156" t="str">
        <f t="array" ref="W1487">IF(LEN(C1487)&gt;0,IFERROR(IF(MATCH(C1487,$C$3:$C1486,0)&gt;0,N1487-INDEX($N$3:N1486,SUMPRODUCT(MAX(ROW($C$3:$C1486)*(C1487=$C$3:$C1486)))-2,1),""),""),"")</f>
        <v/>
      </c>
      <c r="X1487" s="156">
        <f t="shared" ca="1" si="178"/>
        <v>1</v>
      </c>
      <c r="Y1487" s="156">
        <f t="shared" ca="1" si="179"/>
        <v>1</v>
      </c>
    </row>
    <row r="1488" spans="2:25" hidden="1" x14ac:dyDescent="0.25">
      <c r="B1488" s="390" t="str">
        <f>IFERROR(IF(LEN(INDEX(PlansAndNotes!$B$6:$B$2005,ROW(A1488)-ROW($B$3)))=0,"",INDEX(PlansAndNotes!$B$6:$B$2005,ROW(A1488)-ROW($B$3))),"")</f>
        <v/>
      </c>
      <c r="C1488" s="361" t="str">
        <f t="shared" si="174"/>
        <v/>
      </c>
      <c r="D1488" s="361" t="str">
        <f>IFERROR(IF(LEN(C1488)&gt;0,IF(LEN(INDEX(TasksList!$C$6:$C$1005,MATCH(C1488,TasksList!$B$6:$B$1005,0),1))=0,"",INDEX(TasksList!$C$6:$C$1005,MATCH(C1488,TasksList!$B$6:$B$1005,0),1)),""),"")</f>
        <v/>
      </c>
      <c r="E1488" s="361" t="str">
        <f>IFERROR(IF(LEN(C1488)&gt;0,IF(LEN(INDEX(TasksList!$F$6:$F$1005,MATCH(C1488,TasksList!$B$6:$B$1005,0),1))=0,"not set!",INDEX(TasksList!$F$6:$F$1005,MATCH(C1488,TasksList!$B$6:$B$1005,0),1)),""),"")</f>
        <v/>
      </c>
      <c r="F1488" s="360" t="str">
        <f>IFERROR(IF(LEN(D1488)&gt;0,IF(LEN(INDEX(AdressBook!$D$6:$D$25,MATCH(D1488,AdressBook!$B$6:$B$25,0),1))=0,"",INDEX(AdressBook!$D$6:$D$25,MATCH(D1488,AdressBook!$B$6:$B$25,0),1)),""),"")</f>
        <v/>
      </c>
      <c r="G1488" s="361" t="str">
        <f>IFERROR(IF(LEN(INDEX(PlansAndNotes!$F$6:$F$2005,ROW(B1488)-ROW($C$3)))=0,"",INDEX(PlansAndNotes!$F$6:$F$2005,ROW(B1488)-ROW($C$3))),"")</f>
        <v/>
      </c>
      <c r="H1488" s="361" t="str">
        <f>IFERROR(IF(LEN(C1488)&gt;0,IF(LEN(INDEX(TasksList!$G$6:$G$1005,MATCH(C1488,TasksList!$B$6:$B$1005,0),1))=0,"",INDEX(TasksList!$G$6:$G$1005,MATCH(C1488,TasksList!$B$6:$B$1005,0),1)),""),"")</f>
        <v/>
      </c>
      <c r="I1488" s="381"/>
      <c r="J1488" s="400"/>
      <c r="K1488" s="400"/>
      <c r="L1488" s="179"/>
      <c r="M1488" s="381"/>
      <c r="N1488" s="362" t="str">
        <f>IFERROR(IF(LEN(INDEX(PlansAndNotes!$D$6:$D$4005,ROW(B1488)-ROW($C$3)))=0,"",INDEX(PlansAndNotes!$D$6:$D$4005,ROW(B1488)-ROW($C$3))),"")</f>
        <v/>
      </c>
      <c r="O1488" s="165" t="str">
        <f t="shared" si="175"/>
        <v/>
      </c>
      <c r="P1488" s="363" t="str">
        <f>IFERROR(IF(LEN(INDEX(PlansAndNotes!$E$6:$E$4005,ROW(B1488)-ROW($C$3)))=0,"",INDEX(PlansAndNotes!$E$6:$E$4005,ROW(B1488)-ROW($C$3))),"")</f>
        <v/>
      </c>
      <c r="Q1488" s="363" t="str">
        <f>IFERROR(IF(LEN(INDEX(PlansAndNotes!$G$6:$G$4005,ROW(B1488)-ROW($C$3)))=0,"",INDEX(PlansAndNotes!$G$6:$G$4005,ROW(B1488)-ROW($C$3))),"")</f>
        <v/>
      </c>
      <c r="R1488" s="361" t="str">
        <f>IFERROR(IF(LEN(D1488)&gt;0,IF(LEN(INDEX(AdressBook!$C$6:$C$25,MATCH(D1488,AdressBook!$B$6:$B$25,0),1))=0,"",INDEX(AdressBook!$C$6:$C$25,MATCH(D1488,AdressBook!$B$6:$B$25,0),1)),""),"")</f>
        <v/>
      </c>
      <c r="S1488" s="165">
        <f>IF(LEN(C1488)&gt;0,IFERROR(IF(MATCH(C1488,C1489:$C$4004,0)&gt;0,-1,ROW(S1488)-ROW($S$3)),ROW(S1488)-ROW($S$3)),-1)</f>
        <v>-1</v>
      </c>
      <c r="T1488" s="165">
        <f t="shared" si="176"/>
        <v>0</v>
      </c>
      <c r="U1488" s="165" t="str">
        <f t="shared" si="177"/>
        <v/>
      </c>
      <c r="V1488" s="165" t="str">
        <f>IFERROR(IF(OR(C1488="",S1488&lt;0),"",IF(SUBTOTAL(3,C1488:C1488)=0,-1,SUBTOTAL(3,$C$4:C1488))),"")</f>
        <v/>
      </c>
      <c r="W1488" s="156" t="str">
        <f t="array" ref="W1488">IF(LEN(C1488)&gt;0,IFERROR(IF(MATCH(C1488,$C$3:$C1487,0)&gt;0,N1488-INDEX($N$3:N1487,SUMPRODUCT(MAX(ROW($C$3:$C1487)*(C1488=$C$3:$C1487)))-2,1),""),""),"")</f>
        <v/>
      </c>
      <c r="X1488" s="156">
        <f t="shared" ca="1" si="178"/>
        <v>1</v>
      </c>
      <c r="Y1488" s="156">
        <f t="shared" ca="1" si="179"/>
        <v>1</v>
      </c>
    </row>
    <row r="1489" spans="2:25" hidden="1" x14ac:dyDescent="0.25">
      <c r="B1489" s="390" t="str">
        <f>IFERROR(IF(LEN(INDEX(PlansAndNotes!$B$6:$B$2005,ROW(A1489)-ROW($B$3)))=0,"",INDEX(PlansAndNotes!$B$6:$B$2005,ROW(A1489)-ROW($B$3))),"")</f>
        <v/>
      </c>
      <c r="C1489" s="361" t="str">
        <f t="shared" si="174"/>
        <v/>
      </c>
      <c r="D1489" s="361" t="str">
        <f>IFERROR(IF(LEN(C1489)&gt;0,IF(LEN(INDEX(TasksList!$C$6:$C$1005,MATCH(C1489,TasksList!$B$6:$B$1005,0),1))=0,"",INDEX(TasksList!$C$6:$C$1005,MATCH(C1489,TasksList!$B$6:$B$1005,0),1)),""),"")</f>
        <v/>
      </c>
      <c r="E1489" s="361" t="str">
        <f>IFERROR(IF(LEN(C1489)&gt;0,IF(LEN(INDEX(TasksList!$F$6:$F$1005,MATCH(C1489,TasksList!$B$6:$B$1005,0),1))=0,"not set!",INDEX(TasksList!$F$6:$F$1005,MATCH(C1489,TasksList!$B$6:$B$1005,0),1)),""),"")</f>
        <v/>
      </c>
      <c r="F1489" s="360" t="str">
        <f>IFERROR(IF(LEN(D1489)&gt;0,IF(LEN(INDEX(AdressBook!$D$6:$D$25,MATCH(D1489,AdressBook!$B$6:$B$25,0),1))=0,"",INDEX(AdressBook!$D$6:$D$25,MATCH(D1489,AdressBook!$B$6:$B$25,0),1)),""),"")</f>
        <v/>
      </c>
      <c r="G1489" s="361" t="str">
        <f>IFERROR(IF(LEN(INDEX(PlansAndNotes!$F$6:$F$2005,ROW(B1489)-ROW($C$3)))=0,"",INDEX(PlansAndNotes!$F$6:$F$2005,ROW(B1489)-ROW($C$3))),"")</f>
        <v/>
      </c>
      <c r="H1489" s="361" t="str">
        <f>IFERROR(IF(LEN(C1489)&gt;0,IF(LEN(INDEX(TasksList!$G$6:$G$1005,MATCH(C1489,TasksList!$B$6:$B$1005,0),1))=0,"",INDEX(TasksList!$G$6:$G$1005,MATCH(C1489,TasksList!$B$6:$B$1005,0),1)),""),"")</f>
        <v/>
      </c>
      <c r="I1489" s="381"/>
      <c r="J1489" s="400"/>
      <c r="K1489" s="400"/>
      <c r="L1489" s="179"/>
      <c r="M1489" s="381"/>
      <c r="N1489" s="362" t="str">
        <f>IFERROR(IF(LEN(INDEX(PlansAndNotes!$D$6:$D$4005,ROW(B1489)-ROW($C$3)))=0,"",INDEX(PlansAndNotes!$D$6:$D$4005,ROW(B1489)-ROW($C$3))),"")</f>
        <v/>
      </c>
      <c r="O1489" s="165" t="str">
        <f t="shared" si="175"/>
        <v/>
      </c>
      <c r="P1489" s="363" t="str">
        <f>IFERROR(IF(LEN(INDEX(PlansAndNotes!$E$6:$E$4005,ROW(B1489)-ROW($C$3)))=0,"",INDEX(PlansAndNotes!$E$6:$E$4005,ROW(B1489)-ROW($C$3))),"")</f>
        <v/>
      </c>
      <c r="Q1489" s="363" t="str">
        <f>IFERROR(IF(LEN(INDEX(PlansAndNotes!$G$6:$G$4005,ROW(B1489)-ROW($C$3)))=0,"",INDEX(PlansAndNotes!$G$6:$G$4005,ROW(B1489)-ROW($C$3))),"")</f>
        <v/>
      </c>
      <c r="R1489" s="361" t="str">
        <f>IFERROR(IF(LEN(D1489)&gt;0,IF(LEN(INDEX(AdressBook!$C$6:$C$25,MATCH(D1489,AdressBook!$B$6:$B$25,0),1))=0,"",INDEX(AdressBook!$C$6:$C$25,MATCH(D1489,AdressBook!$B$6:$B$25,0),1)),""),"")</f>
        <v/>
      </c>
      <c r="S1489" s="165">
        <f>IF(LEN(C1489)&gt;0,IFERROR(IF(MATCH(C1489,C1490:$C$4004,0)&gt;0,-1,ROW(S1489)-ROW($S$3)),ROW(S1489)-ROW($S$3)),-1)</f>
        <v>-1</v>
      </c>
      <c r="T1489" s="165">
        <f t="shared" si="176"/>
        <v>0</v>
      </c>
      <c r="U1489" s="165" t="str">
        <f t="shared" si="177"/>
        <v/>
      </c>
      <c r="V1489" s="165" t="str">
        <f>IFERROR(IF(OR(C1489="",S1489&lt;0),"",IF(SUBTOTAL(3,C1489:C1489)=0,-1,SUBTOTAL(3,$C$4:C1489))),"")</f>
        <v/>
      </c>
      <c r="W1489" s="156" t="str">
        <f t="array" ref="W1489">IF(LEN(C1489)&gt;0,IFERROR(IF(MATCH(C1489,$C$3:$C1488,0)&gt;0,N1489-INDEX($N$3:N1488,SUMPRODUCT(MAX(ROW($C$3:$C1488)*(C1489=$C$3:$C1488)))-2,1),""),""),"")</f>
        <v/>
      </c>
      <c r="X1489" s="156">
        <f t="shared" ca="1" si="178"/>
        <v>1</v>
      </c>
      <c r="Y1489" s="156">
        <f t="shared" ca="1" si="179"/>
        <v>1</v>
      </c>
    </row>
    <row r="1490" spans="2:25" hidden="1" x14ac:dyDescent="0.25">
      <c r="B1490" s="390" t="str">
        <f>IFERROR(IF(LEN(INDEX(PlansAndNotes!$B$6:$B$2005,ROW(A1490)-ROW($B$3)))=0,"",INDEX(PlansAndNotes!$B$6:$B$2005,ROW(A1490)-ROW($B$3))),"")</f>
        <v/>
      </c>
      <c r="C1490" s="361" t="str">
        <f t="shared" si="174"/>
        <v/>
      </c>
      <c r="D1490" s="361" t="str">
        <f>IFERROR(IF(LEN(C1490)&gt;0,IF(LEN(INDEX(TasksList!$C$6:$C$1005,MATCH(C1490,TasksList!$B$6:$B$1005,0),1))=0,"",INDEX(TasksList!$C$6:$C$1005,MATCH(C1490,TasksList!$B$6:$B$1005,0),1)),""),"")</f>
        <v/>
      </c>
      <c r="E1490" s="361" t="str">
        <f>IFERROR(IF(LEN(C1490)&gt;0,IF(LEN(INDEX(TasksList!$F$6:$F$1005,MATCH(C1490,TasksList!$B$6:$B$1005,0),1))=0,"not set!",INDEX(TasksList!$F$6:$F$1005,MATCH(C1490,TasksList!$B$6:$B$1005,0),1)),""),"")</f>
        <v/>
      </c>
      <c r="F1490" s="360" t="str">
        <f>IFERROR(IF(LEN(D1490)&gt;0,IF(LEN(INDEX(AdressBook!$D$6:$D$25,MATCH(D1490,AdressBook!$B$6:$B$25,0),1))=0,"",INDEX(AdressBook!$D$6:$D$25,MATCH(D1490,AdressBook!$B$6:$B$25,0),1)),""),"")</f>
        <v/>
      </c>
      <c r="G1490" s="361" t="str">
        <f>IFERROR(IF(LEN(INDEX(PlansAndNotes!$F$6:$F$2005,ROW(B1490)-ROW($C$3)))=0,"",INDEX(PlansAndNotes!$F$6:$F$2005,ROW(B1490)-ROW($C$3))),"")</f>
        <v/>
      </c>
      <c r="H1490" s="361" t="str">
        <f>IFERROR(IF(LEN(C1490)&gt;0,IF(LEN(INDEX(TasksList!$G$6:$G$1005,MATCH(C1490,TasksList!$B$6:$B$1005,0),1))=0,"",INDEX(TasksList!$G$6:$G$1005,MATCH(C1490,TasksList!$B$6:$B$1005,0),1)),""),"")</f>
        <v/>
      </c>
      <c r="I1490" s="381"/>
      <c r="J1490" s="400"/>
      <c r="K1490" s="400"/>
      <c r="L1490" s="179"/>
      <c r="M1490" s="381"/>
      <c r="N1490" s="362" t="str">
        <f>IFERROR(IF(LEN(INDEX(PlansAndNotes!$D$6:$D$4005,ROW(B1490)-ROW($C$3)))=0,"",INDEX(PlansAndNotes!$D$6:$D$4005,ROW(B1490)-ROW($C$3))),"")</f>
        <v/>
      </c>
      <c r="O1490" s="165" t="str">
        <f t="shared" si="175"/>
        <v/>
      </c>
      <c r="P1490" s="363" t="str">
        <f>IFERROR(IF(LEN(INDEX(PlansAndNotes!$E$6:$E$4005,ROW(B1490)-ROW($C$3)))=0,"",INDEX(PlansAndNotes!$E$6:$E$4005,ROW(B1490)-ROW($C$3))),"")</f>
        <v/>
      </c>
      <c r="Q1490" s="363" t="str">
        <f>IFERROR(IF(LEN(INDEX(PlansAndNotes!$G$6:$G$4005,ROW(B1490)-ROW($C$3)))=0,"",INDEX(PlansAndNotes!$G$6:$G$4005,ROW(B1490)-ROW($C$3))),"")</f>
        <v/>
      </c>
      <c r="R1490" s="361" t="str">
        <f>IFERROR(IF(LEN(D1490)&gt;0,IF(LEN(INDEX(AdressBook!$C$6:$C$25,MATCH(D1490,AdressBook!$B$6:$B$25,0),1))=0,"",INDEX(AdressBook!$C$6:$C$25,MATCH(D1490,AdressBook!$B$6:$B$25,0),1)),""),"")</f>
        <v/>
      </c>
      <c r="S1490" s="165">
        <f>IF(LEN(C1490)&gt;0,IFERROR(IF(MATCH(C1490,C1491:$C$4004,0)&gt;0,-1,ROW(S1490)-ROW($S$3)),ROW(S1490)-ROW($S$3)),-1)</f>
        <v>-1</v>
      </c>
      <c r="T1490" s="165">
        <f t="shared" si="176"/>
        <v>0</v>
      </c>
      <c r="U1490" s="165" t="str">
        <f t="shared" si="177"/>
        <v/>
      </c>
      <c r="V1490" s="165" t="str">
        <f>IFERROR(IF(OR(C1490="",S1490&lt;0),"",IF(SUBTOTAL(3,C1490:C1490)=0,-1,SUBTOTAL(3,$C$4:C1490))),"")</f>
        <v/>
      </c>
      <c r="W1490" s="156" t="str">
        <f t="array" ref="W1490">IF(LEN(C1490)&gt;0,IFERROR(IF(MATCH(C1490,$C$3:$C1489,0)&gt;0,N1490-INDEX($N$3:N1489,SUMPRODUCT(MAX(ROW($C$3:$C1489)*(C1490=$C$3:$C1489)))-2,1),""),""),"")</f>
        <v/>
      </c>
      <c r="X1490" s="156">
        <f t="shared" ca="1" si="178"/>
        <v>1</v>
      </c>
      <c r="Y1490" s="156">
        <f t="shared" ca="1" si="179"/>
        <v>1</v>
      </c>
    </row>
    <row r="1491" spans="2:25" hidden="1" x14ac:dyDescent="0.25">
      <c r="B1491" s="390" t="str">
        <f>IFERROR(IF(LEN(INDEX(PlansAndNotes!$B$6:$B$2005,ROW(A1491)-ROW($B$3)))=0,"",INDEX(PlansAndNotes!$B$6:$B$2005,ROW(A1491)-ROW($B$3))),"")</f>
        <v/>
      </c>
      <c r="C1491" s="361" t="str">
        <f t="shared" si="174"/>
        <v/>
      </c>
      <c r="D1491" s="361" t="str">
        <f>IFERROR(IF(LEN(C1491)&gt;0,IF(LEN(INDEX(TasksList!$C$6:$C$1005,MATCH(C1491,TasksList!$B$6:$B$1005,0),1))=0,"",INDEX(TasksList!$C$6:$C$1005,MATCH(C1491,TasksList!$B$6:$B$1005,0),1)),""),"")</f>
        <v/>
      </c>
      <c r="E1491" s="361" t="str">
        <f>IFERROR(IF(LEN(C1491)&gt;0,IF(LEN(INDEX(TasksList!$F$6:$F$1005,MATCH(C1491,TasksList!$B$6:$B$1005,0),1))=0,"not set!",INDEX(TasksList!$F$6:$F$1005,MATCH(C1491,TasksList!$B$6:$B$1005,0),1)),""),"")</f>
        <v/>
      </c>
      <c r="F1491" s="360" t="str">
        <f>IFERROR(IF(LEN(D1491)&gt;0,IF(LEN(INDEX(AdressBook!$D$6:$D$25,MATCH(D1491,AdressBook!$B$6:$B$25,0),1))=0,"",INDEX(AdressBook!$D$6:$D$25,MATCH(D1491,AdressBook!$B$6:$B$25,0),1)),""),"")</f>
        <v/>
      </c>
      <c r="G1491" s="361" t="str">
        <f>IFERROR(IF(LEN(INDEX(PlansAndNotes!$F$6:$F$2005,ROW(B1491)-ROW($C$3)))=0,"",INDEX(PlansAndNotes!$F$6:$F$2005,ROW(B1491)-ROW($C$3))),"")</f>
        <v/>
      </c>
      <c r="H1491" s="361" t="str">
        <f>IFERROR(IF(LEN(C1491)&gt;0,IF(LEN(INDEX(TasksList!$G$6:$G$1005,MATCH(C1491,TasksList!$B$6:$B$1005,0),1))=0,"",INDEX(TasksList!$G$6:$G$1005,MATCH(C1491,TasksList!$B$6:$B$1005,0),1)),""),"")</f>
        <v/>
      </c>
      <c r="I1491" s="381"/>
      <c r="J1491" s="400"/>
      <c r="K1491" s="400"/>
      <c r="L1491" s="179"/>
      <c r="M1491" s="381"/>
      <c r="N1491" s="362" t="str">
        <f>IFERROR(IF(LEN(INDEX(PlansAndNotes!$D$6:$D$4005,ROW(B1491)-ROW($C$3)))=0,"",INDEX(PlansAndNotes!$D$6:$D$4005,ROW(B1491)-ROW($C$3))),"")</f>
        <v/>
      </c>
      <c r="O1491" s="165" t="str">
        <f t="shared" si="175"/>
        <v/>
      </c>
      <c r="P1491" s="363" t="str">
        <f>IFERROR(IF(LEN(INDEX(PlansAndNotes!$E$6:$E$4005,ROW(B1491)-ROW($C$3)))=0,"",INDEX(PlansAndNotes!$E$6:$E$4005,ROW(B1491)-ROW($C$3))),"")</f>
        <v/>
      </c>
      <c r="Q1491" s="363" t="str">
        <f>IFERROR(IF(LEN(INDEX(PlansAndNotes!$G$6:$G$4005,ROW(B1491)-ROW($C$3)))=0,"",INDEX(PlansAndNotes!$G$6:$G$4005,ROW(B1491)-ROW($C$3))),"")</f>
        <v/>
      </c>
      <c r="R1491" s="361" t="str">
        <f>IFERROR(IF(LEN(D1491)&gt;0,IF(LEN(INDEX(AdressBook!$C$6:$C$25,MATCH(D1491,AdressBook!$B$6:$B$25,0),1))=0,"",INDEX(AdressBook!$C$6:$C$25,MATCH(D1491,AdressBook!$B$6:$B$25,0),1)),""),"")</f>
        <v/>
      </c>
      <c r="S1491" s="165">
        <f>IF(LEN(C1491)&gt;0,IFERROR(IF(MATCH(C1491,C1492:$C$4004,0)&gt;0,-1,ROW(S1491)-ROW($S$3)),ROW(S1491)-ROW($S$3)),-1)</f>
        <v>-1</v>
      </c>
      <c r="T1491" s="165">
        <f t="shared" si="176"/>
        <v>0</v>
      </c>
      <c r="U1491" s="165" t="str">
        <f t="shared" si="177"/>
        <v/>
      </c>
      <c r="V1491" s="165" t="str">
        <f>IFERROR(IF(OR(C1491="",S1491&lt;0),"",IF(SUBTOTAL(3,C1491:C1491)=0,-1,SUBTOTAL(3,$C$4:C1491))),"")</f>
        <v/>
      </c>
      <c r="W1491" s="156" t="str">
        <f t="array" ref="W1491">IF(LEN(C1491)&gt;0,IFERROR(IF(MATCH(C1491,$C$3:$C1490,0)&gt;0,N1491-INDEX($N$3:N1490,SUMPRODUCT(MAX(ROW($C$3:$C1490)*(C1491=$C$3:$C1490)))-2,1),""),""),"")</f>
        <v/>
      </c>
      <c r="X1491" s="156">
        <f t="shared" ca="1" si="178"/>
        <v>1</v>
      </c>
      <c r="Y1491" s="156">
        <f t="shared" ca="1" si="179"/>
        <v>1</v>
      </c>
    </row>
    <row r="1492" spans="2:25" hidden="1" x14ac:dyDescent="0.25">
      <c r="B1492" s="390" t="str">
        <f>IFERROR(IF(LEN(INDEX(PlansAndNotes!$B$6:$B$2005,ROW(A1492)-ROW($B$3)))=0,"",INDEX(PlansAndNotes!$B$6:$B$2005,ROW(A1492)-ROW($B$3))),"")</f>
        <v/>
      </c>
      <c r="C1492" s="361" t="str">
        <f t="shared" si="174"/>
        <v/>
      </c>
      <c r="D1492" s="361" t="str">
        <f>IFERROR(IF(LEN(C1492)&gt;0,IF(LEN(INDEX(TasksList!$C$6:$C$1005,MATCH(C1492,TasksList!$B$6:$B$1005,0),1))=0,"",INDEX(TasksList!$C$6:$C$1005,MATCH(C1492,TasksList!$B$6:$B$1005,0),1)),""),"")</f>
        <v/>
      </c>
      <c r="E1492" s="361" t="str">
        <f>IFERROR(IF(LEN(C1492)&gt;0,IF(LEN(INDEX(TasksList!$F$6:$F$1005,MATCH(C1492,TasksList!$B$6:$B$1005,0),1))=0,"not set!",INDEX(TasksList!$F$6:$F$1005,MATCH(C1492,TasksList!$B$6:$B$1005,0),1)),""),"")</f>
        <v/>
      </c>
      <c r="F1492" s="360" t="str">
        <f>IFERROR(IF(LEN(D1492)&gt;0,IF(LEN(INDEX(AdressBook!$D$6:$D$25,MATCH(D1492,AdressBook!$B$6:$B$25,0),1))=0,"",INDEX(AdressBook!$D$6:$D$25,MATCH(D1492,AdressBook!$B$6:$B$25,0),1)),""),"")</f>
        <v/>
      </c>
      <c r="G1492" s="361" t="str">
        <f>IFERROR(IF(LEN(INDEX(PlansAndNotes!$F$6:$F$2005,ROW(B1492)-ROW($C$3)))=0,"",INDEX(PlansAndNotes!$F$6:$F$2005,ROW(B1492)-ROW($C$3))),"")</f>
        <v/>
      </c>
      <c r="H1492" s="361" t="str">
        <f>IFERROR(IF(LEN(C1492)&gt;0,IF(LEN(INDEX(TasksList!$G$6:$G$1005,MATCH(C1492,TasksList!$B$6:$B$1005,0),1))=0,"",INDEX(TasksList!$G$6:$G$1005,MATCH(C1492,TasksList!$B$6:$B$1005,0),1)),""),"")</f>
        <v/>
      </c>
      <c r="I1492" s="381"/>
      <c r="J1492" s="400"/>
      <c r="K1492" s="400"/>
      <c r="L1492" s="179"/>
      <c r="M1492" s="381"/>
      <c r="N1492" s="362" t="str">
        <f>IFERROR(IF(LEN(INDEX(PlansAndNotes!$D$6:$D$4005,ROW(B1492)-ROW($C$3)))=0,"",INDEX(PlansAndNotes!$D$6:$D$4005,ROW(B1492)-ROW($C$3))),"")</f>
        <v/>
      </c>
      <c r="O1492" s="165" t="str">
        <f t="shared" si="175"/>
        <v/>
      </c>
      <c r="P1492" s="363" t="str">
        <f>IFERROR(IF(LEN(INDEX(PlansAndNotes!$E$6:$E$4005,ROW(B1492)-ROW($C$3)))=0,"",INDEX(PlansAndNotes!$E$6:$E$4005,ROW(B1492)-ROW($C$3))),"")</f>
        <v/>
      </c>
      <c r="Q1492" s="363" t="str">
        <f>IFERROR(IF(LEN(INDEX(PlansAndNotes!$G$6:$G$4005,ROW(B1492)-ROW($C$3)))=0,"",INDEX(PlansAndNotes!$G$6:$G$4005,ROW(B1492)-ROW($C$3))),"")</f>
        <v/>
      </c>
      <c r="R1492" s="361" t="str">
        <f>IFERROR(IF(LEN(D1492)&gt;0,IF(LEN(INDEX(AdressBook!$C$6:$C$25,MATCH(D1492,AdressBook!$B$6:$B$25,0),1))=0,"",INDEX(AdressBook!$C$6:$C$25,MATCH(D1492,AdressBook!$B$6:$B$25,0),1)),""),"")</f>
        <v/>
      </c>
      <c r="S1492" s="165">
        <f>IF(LEN(C1492)&gt;0,IFERROR(IF(MATCH(C1492,C1493:$C$4004,0)&gt;0,-1,ROW(S1492)-ROW($S$3)),ROW(S1492)-ROW($S$3)),-1)</f>
        <v>-1</v>
      </c>
      <c r="T1492" s="165">
        <f t="shared" si="176"/>
        <v>0</v>
      </c>
      <c r="U1492" s="165" t="str">
        <f t="shared" si="177"/>
        <v/>
      </c>
      <c r="V1492" s="165" t="str">
        <f>IFERROR(IF(OR(C1492="",S1492&lt;0),"",IF(SUBTOTAL(3,C1492:C1492)=0,-1,SUBTOTAL(3,$C$4:C1492))),"")</f>
        <v/>
      </c>
      <c r="W1492" s="156" t="str">
        <f t="array" ref="W1492">IF(LEN(C1492)&gt;0,IFERROR(IF(MATCH(C1492,$C$3:$C1491,0)&gt;0,N1492-INDEX($N$3:N1491,SUMPRODUCT(MAX(ROW($C$3:$C1491)*(C1492=$C$3:$C1491)))-2,1),""),""),"")</f>
        <v/>
      </c>
      <c r="X1492" s="156">
        <f t="shared" ca="1" si="178"/>
        <v>1</v>
      </c>
      <c r="Y1492" s="156">
        <f t="shared" ca="1" si="179"/>
        <v>1</v>
      </c>
    </row>
    <row r="1493" spans="2:25" hidden="1" x14ac:dyDescent="0.25">
      <c r="B1493" s="390" t="str">
        <f>IFERROR(IF(LEN(INDEX(PlansAndNotes!$B$6:$B$2005,ROW(A1493)-ROW($B$3)))=0,"",INDEX(PlansAndNotes!$B$6:$B$2005,ROW(A1493)-ROW($B$3))),"")</f>
        <v/>
      </c>
      <c r="C1493" s="361" t="str">
        <f t="shared" si="174"/>
        <v/>
      </c>
      <c r="D1493" s="361" t="str">
        <f>IFERROR(IF(LEN(C1493)&gt;0,IF(LEN(INDEX(TasksList!$C$6:$C$1005,MATCH(C1493,TasksList!$B$6:$B$1005,0),1))=0,"",INDEX(TasksList!$C$6:$C$1005,MATCH(C1493,TasksList!$B$6:$B$1005,0),1)),""),"")</f>
        <v/>
      </c>
      <c r="E1493" s="361" t="str">
        <f>IFERROR(IF(LEN(C1493)&gt;0,IF(LEN(INDEX(TasksList!$F$6:$F$1005,MATCH(C1493,TasksList!$B$6:$B$1005,0),1))=0,"not set!",INDEX(TasksList!$F$6:$F$1005,MATCH(C1493,TasksList!$B$6:$B$1005,0),1)),""),"")</f>
        <v/>
      </c>
      <c r="F1493" s="360" t="str">
        <f>IFERROR(IF(LEN(D1493)&gt;0,IF(LEN(INDEX(AdressBook!$D$6:$D$25,MATCH(D1493,AdressBook!$B$6:$B$25,0),1))=0,"",INDEX(AdressBook!$D$6:$D$25,MATCH(D1493,AdressBook!$B$6:$B$25,0),1)),""),"")</f>
        <v/>
      </c>
      <c r="G1493" s="361" t="str">
        <f>IFERROR(IF(LEN(INDEX(PlansAndNotes!$F$6:$F$2005,ROW(B1493)-ROW($C$3)))=0,"",INDEX(PlansAndNotes!$F$6:$F$2005,ROW(B1493)-ROW($C$3))),"")</f>
        <v/>
      </c>
      <c r="H1493" s="361" t="str">
        <f>IFERROR(IF(LEN(C1493)&gt;0,IF(LEN(INDEX(TasksList!$G$6:$G$1005,MATCH(C1493,TasksList!$B$6:$B$1005,0),1))=0,"",INDEX(TasksList!$G$6:$G$1005,MATCH(C1493,TasksList!$B$6:$B$1005,0),1)),""),"")</f>
        <v/>
      </c>
      <c r="I1493" s="381"/>
      <c r="J1493" s="400"/>
      <c r="K1493" s="400"/>
      <c r="L1493" s="179"/>
      <c r="M1493" s="381"/>
      <c r="N1493" s="362" t="str">
        <f>IFERROR(IF(LEN(INDEX(PlansAndNotes!$D$6:$D$4005,ROW(B1493)-ROW($C$3)))=0,"",INDEX(PlansAndNotes!$D$6:$D$4005,ROW(B1493)-ROW($C$3))),"")</f>
        <v/>
      </c>
      <c r="O1493" s="165" t="str">
        <f t="shared" si="175"/>
        <v/>
      </c>
      <c r="P1493" s="363" t="str">
        <f>IFERROR(IF(LEN(INDEX(PlansAndNotes!$E$6:$E$4005,ROW(B1493)-ROW($C$3)))=0,"",INDEX(PlansAndNotes!$E$6:$E$4005,ROW(B1493)-ROW($C$3))),"")</f>
        <v/>
      </c>
      <c r="Q1493" s="363" t="str">
        <f>IFERROR(IF(LEN(INDEX(PlansAndNotes!$G$6:$G$4005,ROW(B1493)-ROW($C$3)))=0,"",INDEX(PlansAndNotes!$G$6:$G$4005,ROW(B1493)-ROW($C$3))),"")</f>
        <v/>
      </c>
      <c r="R1493" s="361" t="str">
        <f>IFERROR(IF(LEN(D1493)&gt;0,IF(LEN(INDEX(AdressBook!$C$6:$C$25,MATCH(D1493,AdressBook!$B$6:$B$25,0),1))=0,"",INDEX(AdressBook!$C$6:$C$25,MATCH(D1493,AdressBook!$B$6:$B$25,0),1)),""),"")</f>
        <v/>
      </c>
      <c r="S1493" s="165">
        <f>IF(LEN(C1493)&gt;0,IFERROR(IF(MATCH(C1493,C1494:$C$4004,0)&gt;0,-1,ROW(S1493)-ROW($S$3)),ROW(S1493)-ROW($S$3)),-1)</f>
        <v>-1</v>
      </c>
      <c r="T1493" s="165">
        <f t="shared" si="176"/>
        <v>0</v>
      </c>
      <c r="U1493" s="165" t="str">
        <f t="shared" si="177"/>
        <v/>
      </c>
      <c r="V1493" s="165" t="str">
        <f>IFERROR(IF(OR(C1493="",S1493&lt;0),"",IF(SUBTOTAL(3,C1493:C1493)=0,-1,SUBTOTAL(3,$C$4:C1493))),"")</f>
        <v/>
      </c>
      <c r="W1493" s="156" t="str">
        <f t="array" ref="W1493">IF(LEN(C1493)&gt;0,IFERROR(IF(MATCH(C1493,$C$3:$C1492,0)&gt;0,N1493-INDEX($N$3:N1492,SUMPRODUCT(MAX(ROW($C$3:$C1492)*(C1493=$C$3:$C1492)))-2,1),""),""),"")</f>
        <v/>
      </c>
      <c r="X1493" s="156">
        <f t="shared" ca="1" si="178"/>
        <v>1</v>
      </c>
      <c r="Y1493" s="156">
        <f t="shared" ca="1" si="179"/>
        <v>1</v>
      </c>
    </row>
    <row r="1494" spans="2:25" hidden="1" x14ac:dyDescent="0.25">
      <c r="B1494" s="390" t="str">
        <f>IFERROR(IF(LEN(INDEX(PlansAndNotes!$B$6:$B$2005,ROW(A1494)-ROW($B$3)))=0,"",INDEX(PlansAndNotes!$B$6:$B$2005,ROW(A1494)-ROW($B$3))),"")</f>
        <v/>
      </c>
      <c r="C1494" s="361" t="str">
        <f t="shared" si="174"/>
        <v/>
      </c>
      <c r="D1494" s="361" t="str">
        <f>IFERROR(IF(LEN(C1494)&gt;0,IF(LEN(INDEX(TasksList!$C$6:$C$1005,MATCH(C1494,TasksList!$B$6:$B$1005,0),1))=0,"",INDEX(TasksList!$C$6:$C$1005,MATCH(C1494,TasksList!$B$6:$B$1005,0),1)),""),"")</f>
        <v/>
      </c>
      <c r="E1494" s="361" t="str">
        <f>IFERROR(IF(LEN(C1494)&gt;0,IF(LEN(INDEX(TasksList!$F$6:$F$1005,MATCH(C1494,TasksList!$B$6:$B$1005,0),1))=0,"not set!",INDEX(TasksList!$F$6:$F$1005,MATCH(C1494,TasksList!$B$6:$B$1005,0),1)),""),"")</f>
        <v/>
      </c>
      <c r="F1494" s="360" t="str">
        <f>IFERROR(IF(LEN(D1494)&gt;0,IF(LEN(INDEX(AdressBook!$D$6:$D$25,MATCH(D1494,AdressBook!$B$6:$B$25,0),1))=0,"",INDEX(AdressBook!$D$6:$D$25,MATCH(D1494,AdressBook!$B$6:$B$25,0),1)),""),"")</f>
        <v/>
      </c>
      <c r="G1494" s="361" t="str">
        <f>IFERROR(IF(LEN(INDEX(PlansAndNotes!$F$6:$F$2005,ROW(B1494)-ROW($C$3)))=0,"",INDEX(PlansAndNotes!$F$6:$F$2005,ROW(B1494)-ROW($C$3))),"")</f>
        <v/>
      </c>
      <c r="H1494" s="361" t="str">
        <f>IFERROR(IF(LEN(C1494)&gt;0,IF(LEN(INDEX(TasksList!$G$6:$G$1005,MATCH(C1494,TasksList!$B$6:$B$1005,0),1))=0,"",INDEX(TasksList!$G$6:$G$1005,MATCH(C1494,TasksList!$B$6:$B$1005,0),1)),""),"")</f>
        <v/>
      </c>
      <c r="I1494" s="381"/>
      <c r="J1494" s="400"/>
      <c r="K1494" s="400"/>
      <c r="L1494" s="179"/>
      <c r="M1494" s="381"/>
      <c r="N1494" s="362" t="str">
        <f>IFERROR(IF(LEN(INDEX(PlansAndNotes!$D$6:$D$4005,ROW(B1494)-ROW($C$3)))=0,"",INDEX(PlansAndNotes!$D$6:$D$4005,ROW(B1494)-ROW($C$3))),"")</f>
        <v/>
      </c>
      <c r="O1494" s="165" t="str">
        <f t="shared" si="175"/>
        <v/>
      </c>
      <c r="P1494" s="363" t="str">
        <f>IFERROR(IF(LEN(INDEX(PlansAndNotes!$E$6:$E$4005,ROW(B1494)-ROW($C$3)))=0,"",INDEX(PlansAndNotes!$E$6:$E$4005,ROW(B1494)-ROW($C$3))),"")</f>
        <v/>
      </c>
      <c r="Q1494" s="363" t="str">
        <f>IFERROR(IF(LEN(INDEX(PlansAndNotes!$G$6:$G$4005,ROW(B1494)-ROW($C$3)))=0,"",INDEX(PlansAndNotes!$G$6:$G$4005,ROW(B1494)-ROW($C$3))),"")</f>
        <v/>
      </c>
      <c r="R1494" s="361" t="str">
        <f>IFERROR(IF(LEN(D1494)&gt;0,IF(LEN(INDEX(AdressBook!$C$6:$C$25,MATCH(D1494,AdressBook!$B$6:$B$25,0),1))=0,"",INDEX(AdressBook!$C$6:$C$25,MATCH(D1494,AdressBook!$B$6:$B$25,0),1)),""),"")</f>
        <v/>
      </c>
      <c r="S1494" s="165">
        <f>IF(LEN(C1494)&gt;0,IFERROR(IF(MATCH(C1494,C1495:$C$4004,0)&gt;0,-1,ROW(S1494)-ROW($S$3)),ROW(S1494)-ROW($S$3)),-1)</f>
        <v>-1</v>
      </c>
      <c r="T1494" s="165">
        <f t="shared" si="176"/>
        <v>0</v>
      </c>
      <c r="U1494" s="165" t="str">
        <f t="shared" si="177"/>
        <v/>
      </c>
      <c r="V1494" s="165" t="str">
        <f>IFERROR(IF(OR(C1494="",S1494&lt;0),"",IF(SUBTOTAL(3,C1494:C1494)=0,-1,SUBTOTAL(3,$C$4:C1494))),"")</f>
        <v/>
      </c>
      <c r="W1494" s="156" t="str">
        <f t="array" ref="W1494">IF(LEN(C1494)&gt;0,IFERROR(IF(MATCH(C1494,$C$3:$C1493,0)&gt;0,N1494-INDEX($N$3:N1493,SUMPRODUCT(MAX(ROW($C$3:$C1493)*(C1494=$C$3:$C1493)))-2,1),""),""),"")</f>
        <v/>
      </c>
      <c r="X1494" s="156">
        <f t="shared" ca="1" si="178"/>
        <v>1</v>
      </c>
      <c r="Y1494" s="156">
        <f t="shared" ca="1" si="179"/>
        <v>1</v>
      </c>
    </row>
    <row r="1495" spans="2:25" hidden="1" x14ac:dyDescent="0.25">
      <c r="B1495" s="390" t="str">
        <f>IFERROR(IF(LEN(INDEX(PlansAndNotes!$B$6:$B$2005,ROW(A1495)-ROW($B$3)))=0,"",INDEX(PlansAndNotes!$B$6:$B$2005,ROW(A1495)-ROW($B$3))),"")</f>
        <v/>
      </c>
      <c r="C1495" s="361" t="str">
        <f t="shared" si="174"/>
        <v/>
      </c>
      <c r="D1495" s="361" t="str">
        <f>IFERROR(IF(LEN(C1495)&gt;0,IF(LEN(INDEX(TasksList!$C$6:$C$1005,MATCH(C1495,TasksList!$B$6:$B$1005,0),1))=0,"",INDEX(TasksList!$C$6:$C$1005,MATCH(C1495,TasksList!$B$6:$B$1005,0),1)),""),"")</f>
        <v/>
      </c>
      <c r="E1495" s="361" t="str">
        <f>IFERROR(IF(LEN(C1495)&gt;0,IF(LEN(INDEX(TasksList!$F$6:$F$1005,MATCH(C1495,TasksList!$B$6:$B$1005,0),1))=0,"not set!",INDEX(TasksList!$F$6:$F$1005,MATCH(C1495,TasksList!$B$6:$B$1005,0),1)),""),"")</f>
        <v/>
      </c>
      <c r="F1495" s="360" t="str">
        <f>IFERROR(IF(LEN(D1495)&gt;0,IF(LEN(INDEX(AdressBook!$D$6:$D$25,MATCH(D1495,AdressBook!$B$6:$B$25,0),1))=0,"",INDEX(AdressBook!$D$6:$D$25,MATCH(D1495,AdressBook!$B$6:$B$25,0),1)),""),"")</f>
        <v/>
      </c>
      <c r="G1495" s="361" t="str">
        <f>IFERROR(IF(LEN(INDEX(PlansAndNotes!$F$6:$F$2005,ROW(B1495)-ROW($C$3)))=0,"",INDEX(PlansAndNotes!$F$6:$F$2005,ROW(B1495)-ROW($C$3))),"")</f>
        <v/>
      </c>
      <c r="H1495" s="361" t="str">
        <f>IFERROR(IF(LEN(C1495)&gt;0,IF(LEN(INDEX(TasksList!$G$6:$G$1005,MATCH(C1495,TasksList!$B$6:$B$1005,0),1))=0,"",INDEX(TasksList!$G$6:$G$1005,MATCH(C1495,TasksList!$B$6:$B$1005,0),1)),""),"")</f>
        <v/>
      </c>
      <c r="I1495" s="381"/>
      <c r="J1495" s="400"/>
      <c r="K1495" s="400"/>
      <c r="L1495" s="179"/>
      <c r="M1495" s="381"/>
      <c r="N1495" s="362" t="str">
        <f>IFERROR(IF(LEN(INDEX(PlansAndNotes!$D$6:$D$4005,ROW(B1495)-ROW($C$3)))=0,"",INDEX(PlansAndNotes!$D$6:$D$4005,ROW(B1495)-ROW($C$3))),"")</f>
        <v/>
      </c>
      <c r="O1495" s="165" t="str">
        <f t="shared" si="175"/>
        <v/>
      </c>
      <c r="P1495" s="363" t="str">
        <f>IFERROR(IF(LEN(INDEX(PlansAndNotes!$E$6:$E$4005,ROW(B1495)-ROW($C$3)))=0,"",INDEX(PlansAndNotes!$E$6:$E$4005,ROW(B1495)-ROW($C$3))),"")</f>
        <v/>
      </c>
      <c r="Q1495" s="363" t="str">
        <f>IFERROR(IF(LEN(INDEX(PlansAndNotes!$G$6:$G$4005,ROW(B1495)-ROW($C$3)))=0,"",INDEX(PlansAndNotes!$G$6:$G$4005,ROW(B1495)-ROW($C$3))),"")</f>
        <v/>
      </c>
      <c r="R1495" s="361" t="str">
        <f>IFERROR(IF(LEN(D1495)&gt;0,IF(LEN(INDEX(AdressBook!$C$6:$C$25,MATCH(D1495,AdressBook!$B$6:$B$25,0),1))=0,"",INDEX(AdressBook!$C$6:$C$25,MATCH(D1495,AdressBook!$B$6:$B$25,0),1)),""),"")</f>
        <v/>
      </c>
      <c r="S1495" s="165">
        <f>IF(LEN(C1495)&gt;0,IFERROR(IF(MATCH(C1495,C1496:$C$4004,0)&gt;0,-1,ROW(S1495)-ROW($S$3)),ROW(S1495)-ROW($S$3)),-1)</f>
        <v>-1</v>
      </c>
      <c r="T1495" s="165">
        <f t="shared" si="176"/>
        <v>0</v>
      </c>
      <c r="U1495" s="165" t="str">
        <f t="shared" si="177"/>
        <v/>
      </c>
      <c r="V1495" s="165" t="str">
        <f>IFERROR(IF(OR(C1495="",S1495&lt;0),"",IF(SUBTOTAL(3,C1495:C1495)=0,-1,SUBTOTAL(3,$C$4:C1495))),"")</f>
        <v/>
      </c>
      <c r="W1495" s="156" t="str">
        <f t="array" ref="W1495">IF(LEN(C1495)&gt;0,IFERROR(IF(MATCH(C1495,$C$3:$C1494,0)&gt;0,N1495-INDEX($N$3:N1494,SUMPRODUCT(MAX(ROW($C$3:$C1494)*(C1495=$C$3:$C1494)))-2,1),""),""),"")</f>
        <v/>
      </c>
      <c r="X1495" s="156">
        <f t="shared" ca="1" si="178"/>
        <v>1</v>
      </c>
      <c r="Y1495" s="156">
        <f t="shared" ca="1" si="179"/>
        <v>1</v>
      </c>
    </row>
    <row r="1496" spans="2:25" hidden="1" x14ac:dyDescent="0.25">
      <c r="B1496" s="390" t="str">
        <f>IFERROR(IF(LEN(INDEX(PlansAndNotes!$B$6:$B$2005,ROW(A1496)-ROW($B$3)))=0,"",INDEX(PlansAndNotes!$B$6:$B$2005,ROW(A1496)-ROW($B$3))),"")</f>
        <v/>
      </c>
      <c r="C1496" s="361" t="str">
        <f t="shared" si="174"/>
        <v/>
      </c>
      <c r="D1496" s="361" t="str">
        <f>IFERROR(IF(LEN(C1496)&gt;0,IF(LEN(INDEX(TasksList!$C$6:$C$1005,MATCH(C1496,TasksList!$B$6:$B$1005,0),1))=0,"",INDEX(TasksList!$C$6:$C$1005,MATCH(C1496,TasksList!$B$6:$B$1005,0),1)),""),"")</f>
        <v/>
      </c>
      <c r="E1496" s="361" t="str">
        <f>IFERROR(IF(LEN(C1496)&gt;0,IF(LEN(INDEX(TasksList!$F$6:$F$1005,MATCH(C1496,TasksList!$B$6:$B$1005,0),1))=0,"not set!",INDEX(TasksList!$F$6:$F$1005,MATCH(C1496,TasksList!$B$6:$B$1005,0),1)),""),"")</f>
        <v/>
      </c>
      <c r="F1496" s="360" t="str">
        <f>IFERROR(IF(LEN(D1496)&gt;0,IF(LEN(INDEX(AdressBook!$D$6:$D$25,MATCH(D1496,AdressBook!$B$6:$B$25,0),1))=0,"",INDEX(AdressBook!$D$6:$D$25,MATCH(D1496,AdressBook!$B$6:$B$25,0),1)),""),"")</f>
        <v/>
      </c>
      <c r="G1496" s="361" t="str">
        <f>IFERROR(IF(LEN(INDEX(PlansAndNotes!$F$6:$F$2005,ROW(B1496)-ROW($C$3)))=0,"",INDEX(PlansAndNotes!$F$6:$F$2005,ROW(B1496)-ROW($C$3))),"")</f>
        <v/>
      </c>
      <c r="H1496" s="361" t="str">
        <f>IFERROR(IF(LEN(C1496)&gt;0,IF(LEN(INDEX(TasksList!$G$6:$G$1005,MATCH(C1496,TasksList!$B$6:$B$1005,0),1))=0,"",INDEX(TasksList!$G$6:$G$1005,MATCH(C1496,TasksList!$B$6:$B$1005,0),1)),""),"")</f>
        <v/>
      </c>
      <c r="I1496" s="381"/>
      <c r="J1496" s="400"/>
      <c r="K1496" s="400"/>
      <c r="L1496" s="179"/>
      <c r="M1496" s="381"/>
      <c r="N1496" s="362" t="str">
        <f>IFERROR(IF(LEN(INDEX(PlansAndNotes!$D$6:$D$4005,ROW(B1496)-ROW($C$3)))=0,"",INDEX(PlansAndNotes!$D$6:$D$4005,ROW(B1496)-ROW($C$3))),"")</f>
        <v/>
      </c>
      <c r="O1496" s="165" t="str">
        <f t="shared" si="175"/>
        <v/>
      </c>
      <c r="P1496" s="363" t="str">
        <f>IFERROR(IF(LEN(INDEX(PlansAndNotes!$E$6:$E$4005,ROW(B1496)-ROW($C$3)))=0,"",INDEX(PlansAndNotes!$E$6:$E$4005,ROW(B1496)-ROW($C$3))),"")</f>
        <v/>
      </c>
      <c r="Q1496" s="363" t="str">
        <f>IFERROR(IF(LEN(INDEX(PlansAndNotes!$G$6:$G$4005,ROW(B1496)-ROW($C$3)))=0,"",INDEX(PlansAndNotes!$G$6:$G$4005,ROW(B1496)-ROW($C$3))),"")</f>
        <v/>
      </c>
      <c r="R1496" s="361" t="str">
        <f>IFERROR(IF(LEN(D1496)&gt;0,IF(LEN(INDEX(AdressBook!$C$6:$C$25,MATCH(D1496,AdressBook!$B$6:$B$25,0),1))=0,"",INDEX(AdressBook!$C$6:$C$25,MATCH(D1496,AdressBook!$B$6:$B$25,0),1)),""),"")</f>
        <v/>
      </c>
      <c r="S1496" s="165">
        <f>IF(LEN(C1496)&gt;0,IFERROR(IF(MATCH(C1496,C1497:$C$4004,0)&gt;0,-1,ROW(S1496)-ROW($S$3)),ROW(S1496)-ROW($S$3)),-1)</f>
        <v>-1</v>
      </c>
      <c r="T1496" s="165">
        <f t="shared" si="176"/>
        <v>0</v>
      </c>
      <c r="U1496" s="165" t="str">
        <f t="shared" si="177"/>
        <v/>
      </c>
      <c r="V1496" s="165" t="str">
        <f>IFERROR(IF(OR(C1496="",S1496&lt;0),"",IF(SUBTOTAL(3,C1496:C1496)=0,-1,SUBTOTAL(3,$C$4:C1496))),"")</f>
        <v/>
      </c>
      <c r="W1496" s="156" t="str">
        <f t="array" ref="W1496">IF(LEN(C1496)&gt;0,IFERROR(IF(MATCH(C1496,$C$3:$C1495,0)&gt;0,N1496-INDEX($N$3:N1495,SUMPRODUCT(MAX(ROW($C$3:$C1495)*(C1496=$C$3:$C1495)))-2,1),""),""),"")</f>
        <v/>
      </c>
      <c r="X1496" s="156">
        <f t="shared" ca="1" si="178"/>
        <v>1</v>
      </c>
      <c r="Y1496" s="156">
        <f t="shared" ca="1" si="179"/>
        <v>1</v>
      </c>
    </row>
    <row r="1497" spans="2:25" hidden="1" x14ac:dyDescent="0.25">
      <c r="B1497" s="390" t="str">
        <f>IFERROR(IF(LEN(INDEX(PlansAndNotes!$B$6:$B$2005,ROW(A1497)-ROW($B$3)))=0,"",INDEX(PlansAndNotes!$B$6:$B$2005,ROW(A1497)-ROW($B$3))),"")</f>
        <v/>
      </c>
      <c r="C1497" s="361" t="str">
        <f t="shared" si="174"/>
        <v/>
      </c>
      <c r="D1497" s="361" t="str">
        <f>IFERROR(IF(LEN(C1497)&gt;0,IF(LEN(INDEX(TasksList!$C$6:$C$1005,MATCH(C1497,TasksList!$B$6:$B$1005,0),1))=0,"",INDEX(TasksList!$C$6:$C$1005,MATCH(C1497,TasksList!$B$6:$B$1005,0),1)),""),"")</f>
        <v/>
      </c>
      <c r="E1497" s="361" t="str">
        <f>IFERROR(IF(LEN(C1497)&gt;0,IF(LEN(INDEX(TasksList!$F$6:$F$1005,MATCH(C1497,TasksList!$B$6:$B$1005,0),1))=0,"not set!",INDEX(TasksList!$F$6:$F$1005,MATCH(C1497,TasksList!$B$6:$B$1005,0),1)),""),"")</f>
        <v/>
      </c>
      <c r="F1497" s="360" t="str">
        <f>IFERROR(IF(LEN(D1497)&gt;0,IF(LEN(INDEX(AdressBook!$D$6:$D$25,MATCH(D1497,AdressBook!$B$6:$B$25,0),1))=0,"",INDEX(AdressBook!$D$6:$D$25,MATCH(D1497,AdressBook!$B$6:$B$25,0),1)),""),"")</f>
        <v/>
      </c>
      <c r="G1497" s="361" t="str">
        <f>IFERROR(IF(LEN(INDEX(PlansAndNotes!$F$6:$F$2005,ROW(B1497)-ROW($C$3)))=0,"",INDEX(PlansAndNotes!$F$6:$F$2005,ROW(B1497)-ROW($C$3))),"")</f>
        <v/>
      </c>
      <c r="H1497" s="361" t="str">
        <f>IFERROR(IF(LEN(C1497)&gt;0,IF(LEN(INDEX(TasksList!$G$6:$G$1005,MATCH(C1497,TasksList!$B$6:$B$1005,0),1))=0,"",INDEX(TasksList!$G$6:$G$1005,MATCH(C1497,TasksList!$B$6:$B$1005,0),1)),""),"")</f>
        <v/>
      </c>
      <c r="I1497" s="381"/>
      <c r="J1497" s="400"/>
      <c r="K1497" s="400"/>
      <c r="L1497" s="179"/>
      <c r="M1497" s="381"/>
      <c r="N1497" s="362" t="str">
        <f>IFERROR(IF(LEN(INDEX(PlansAndNotes!$D$6:$D$4005,ROW(B1497)-ROW($C$3)))=0,"",INDEX(PlansAndNotes!$D$6:$D$4005,ROW(B1497)-ROW($C$3))),"")</f>
        <v/>
      </c>
      <c r="O1497" s="165" t="str">
        <f t="shared" si="175"/>
        <v/>
      </c>
      <c r="P1497" s="363" t="str">
        <f>IFERROR(IF(LEN(INDEX(PlansAndNotes!$E$6:$E$4005,ROW(B1497)-ROW($C$3)))=0,"",INDEX(PlansAndNotes!$E$6:$E$4005,ROW(B1497)-ROW($C$3))),"")</f>
        <v/>
      </c>
      <c r="Q1497" s="363" t="str">
        <f>IFERROR(IF(LEN(INDEX(PlansAndNotes!$G$6:$G$4005,ROW(B1497)-ROW($C$3)))=0,"",INDEX(PlansAndNotes!$G$6:$G$4005,ROW(B1497)-ROW($C$3))),"")</f>
        <v/>
      </c>
      <c r="R1497" s="361" t="str">
        <f>IFERROR(IF(LEN(D1497)&gt;0,IF(LEN(INDEX(AdressBook!$C$6:$C$25,MATCH(D1497,AdressBook!$B$6:$B$25,0),1))=0,"",INDEX(AdressBook!$C$6:$C$25,MATCH(D1497,AdressBook!$B$6:$B$25,0),1)),""),"")</f>
        <v/>
      </c>
      <c r="S1497" s="165">
        <f>IF(LEN(C1497)&gt;0,IFERROR(IF(MATCH(C1497,C1498:$C$4004,0)&gt;0,-1,ROW(S1497)-ROW($S$3)),ROW(S1497)-ROW($S$3)),-1)</f>
        <v>-1</v>
      </c>
      <c r="T1497" s="165">
        <f t="shared" si="176"/>
        <v>0</v>
      </c>
      <c r="U1497" s="165" t="str">
        <f t="shared" si="177"/>
        <v/>
      </c>
      <c r="V1497" s="165" t="str">
        <f>IFERROR(IF(OR(C1497="",S1497&lt;0),"",IF(SUBTOTAL(3,C1497:C1497)=0,-1,SUBTOTAL(3,$C$4:C1497))),"")</f>
        <v/>
      </c>
      <c r="W1497" s="156" t="str">
        <f t="array" ref="W1497">IF(LEN(C1497)&gt;0,IFERROR(IF(MATCH(C1497,$C$3:$C1496,0)&gt;0,N1497-INDEX($N$3:N1496,SUMPRODUCT(MAX(ROW($C$3:$C1496)*(C1497=$C$3:$C1496)))-2,1),""),""),"")</f>
        <v/>
      </c>
      <c r="X1497" s="156">
        <f t="shared" ca="1" si="178"/>
        <v>1</v>
      </c>
      <c r="Y1497" s="156">
        <f t="shared" ca="1" si="179"/>
        <v>1</v>
      </c>
    </row>
    <row r="1498" spans="2:25" hidden="1" x14ac:dyDescent="0.25">
      <c r="B1498" s="390" t="str">
        <f>IFERROR(IF(LEN(INDEX(PlansAndNotes!$B$6:$B$2005,ROW(A1498)-ROW($B$3)))=0,"",INDEX(PlansAndNotes!$B$6:$B$2005,ROW(A1498)-ROW($B$3))),"")</f>
        <v/>
      </c>
      <c r="C1498" s="361" t="str">
        <f t="shared" si="174"/>
        <v/>
      </c>
      <c r="D1498" s="361" t="str">
        <f>IFERROR(IF(LEN(C1498)&gt;0,IF(LEN(INDEX(TasksList!$C$6:$C$1005,MATCH(C1498,TasksList!$B$6:$B$1005,0),1))=0,"",INDEX(TasksList!$C$6:$C$1005,MATCH(C1498,TasksList!$B$6:$B$1005,0),1)),""),"")</f>
        <v/>
      </c>
      <c r="E1498" s="361" t="str">
        <f>IFERROR(IF(LEN(C1498)&gt;0,IF(LEN(INDEX(TasksList!$F$6:$F$1005,MATCH(C1498,TasksList!$B$6:$B$1005,0),1))=0,"not set!",INDEX(TasksList!$F$6:$F$1005,MATCH(C1498,TasksList!$B$6:$B$1005,0),1)),""),"")</f>
        <v/>
      </c>
      <c r="F1498" s="360" t="str">
        <f>IFERROR(IF(LEN(D1498)&gt;0,IF(LEN(INDEX(AdressBook!$D$6:$D$25,MATCH(D1498,AdressBook!$B$6:$B$25,0),1))=0,"",INDEX(AdressBook!$D$6:$D$25,MATCH(D1498,AdressBook!$B$6:$B$25,0),1)),""),"")</f>
        <v/>
      </c>
      <c r="G1498" s="361" t="str">
        <f>IFERROR(IF(LEN(INDEX(PlansAndNotes!$F$6:$F$2005,ROW(B1498)-ROW($C$3)))=0,"",INDEX(PlansAndNotes!$F$6:$F$2005,ROW(B1498)-ROW($C$3))),"")</f>
        <v/>
      </c>
      <c r="H1498" s="361" t="str">
        <f>IFERROR(IF(LEN(C1498)&gt;0,IF(LEN(INDEX(TasksList!$G$6:$G$1005,MATCH(C1498,TasksList!$B$6:$B$1005,0),1))=0,"",INDEX(TasksList!$G$6:$G$1005,MATCH(C1498,TasksList!$B$6:$B$1005,0),1)),""),"")</f>
        <v/>
      </c>
      <c r="I1498" s="381"/>
      <c r="J1498" s="400"/>
      <c r="K1498" s="400"/>
      <c r="L1498" s="179"/>
      <c r="M1498" s="381"/>
      <c r="N1498" s="362" t="str">
        <f>IFERROR(IF(LEN(INDEX(PlansAndNotes!$D$6:$D$4005,ROW(B1498)-ROW($C$3)))=0,"",INDEX(PlansAndNotes!$D$6:$D$4005,ROW(B1498)-ROW($C$3))),"")</f>
        <v/>
      </c>
      <c r="O1498" s="165" t="str">
        <f t="shared" si="175"/>
        <v/>
      </c>
      <c r="P1498" s="363" t="str">
        <f>IFERROR(IF(LEN(INDEX(PlansAndNotes!$E$6:$E$4005,ROW(B1498)-ROW($C$3)))=0,"",INDEX(PlansAndNotes!$E$6:$E$4005,ROW(B1498)-ROW($C$3))),"")</f>
        <v/>
      </c>
      <c r="Q1498" s="363" t="str">
        <f>IFERROR(IF(LEN(INDEX(PlansAndNotes!$G$6:$G$4005,ROW(B1498)-ROW($C$3)))=0,"",INDEX(PlansAndNotes!$G$6:$G$4005,ROW(B1498)-ROW($C$3))),"")</f>
        <v/>
      </c>
      <c r="R1498" s="361" t="str">
        <f>IFERROR(IF(LEN(D1498)&gt;0,IF(LEN(INDEX(AdressBook!$C$6:$C$25,MATCH(D1498,AdressBook!$B$6:$B$25,0),1))=0,"",INDEX(AdressBook!$C$6:$C$25,MATCH(D1498,AdressBook!$B$6:$B$25,0),1)),""),"")</f>
        <v/>
      </c>
      <c r="S1498" s="165">
        <f>IF(LEN(C1498)&gt;0,IFERROR(IF(MATCH(C1498,C1499:$C$4004,0)&gt;0,-1,ROW(S1498)-ROW($S$3)),ROW(S1498)-ROW($S$3)),-1)</f>
        <v>-1</v>
      </c>
      <c r="T1498" s="165">
        <f t="shared" si="176"/>
        <v>0</v>
      </c>
      <c r="U1498" s="165" t="str">
        <f t="shared" si="177"/>
        <v/>
      </c>
      <c r="V1498" s="165" t="str">
        <f>IFERROR(IF(OR(C1498="",S1498&lt;0),"",IF(SUBTOTAL(3,C1498:C1498)=0,-1,SUBTOTAL(3,$C$4:C1498))),"")</f>
        <v/>
      </c>
      <c r="W1498" s="156" t="str">
        <f t="array" ref="W1498">IF(LEN(C1498)&gt;0,IFERROR(IF(MATCH(C1498,$C$3:$C1497,0)&gt;0,N1498-INDEX($N$3:N1497,SUMPRODUCT(MAX(ROW($C$3:$C1497)*(C1498=$C$3:$C1497)))-2,1),""),""),"")</f>
        <v/>
      </c>
      <c r="X1498" s="156">
        <f t="shared" ca="1" si="178"/>
        <v>1</v>
      </c>
      <c r="Y1498" s="156">
        <f t="shared" ca="1" si="179"/>
        <v>1</v>
      </c>
    </row>
    <row r="1499" spans="2:25" hidden="1" x14ac:dyDescent="0.25">
      <c r="B1499" s="390" t="str">
        <f>IFERROR(IF(LEN(INDEX(PlansAndNotes!$B$6:$B$2005,ROW(A1499)-ROW($B$3)))=0,"",INDEX(PlansAndNotes!$B$6:$B$2005,ROW(A1499)-ROW($B$3))),"")</f>
        <v/>
      </c>
      <c r="C1499" s="361" t="str">
        <f t="shared" si="174"/>
        <v/>
      </c>
      <c r="D1499" s="361" t="str">
        <f>IFERROR(IF(LEN(C1499)&gt;0,IF(LEN(INDEX(TasksList!$C$6:$C$1005,MATCH(C1499,TasksList!$B$6:$B$1005,0),1))=0,"",INDEX(TasksList!$C$6:$C$1005,MATCH(C1499,TasksList!$B$6:$B$1005,0),1)),""),"")</f>
        <v/>
      </c>
      <c r="E1499" s="361" t="str">
        <f>IFERROR(IF(LEN(C1499)&gt;0,IF(LEN(INDEX(TasksList!$F$6:$F$1005,MATCH(C1499,TasksList!$B$6:$B$1005,0),1))=0,"not set!",INDEX(TasksList!$F$6:$F$1005,MATCH(C1499,TasksList!$B$6:$B$1005,0),1)),""),"")</f>
        <v/>
      </c>
      <c r="F1499" s="360" t="str">
        <f>IFERROR(IF(LEN(D1499)&gt;0,IF(LEN(INDEX(AdressBook!$D$6:$D$25,MATCH(D1499,AdressBook!$B$6:$B$25,0),1))=0,"",INDEX(AdressBook!$D$6:$D$25,MATCH(D1499,AdressBook!$B$6:$B$25,0),1)),""),"")</f>
        <v/>
      </c>
      <c r="G1499" s="361" t="str">
        <f>IFERROR(IF(LEN(INDEX(PlansAndNotes!$F$6:$F$2005,ROW(B1499)-ROW($C$3)))=0,"",INDEX(PlansAndNotes!$F$6:$F$2005,ROW(B1499)-ROW($C$3))),"")</f>
        <v/>
      </c>
      <c r="H1499" s="361" t="str">
        <f>IFERROR(IF(LEN(C1499)&gt;0,IF(LEN(INDEX(TasksList!$G$6:$G$1005,MATCH(C1499,TasksList!$B$6:$B$1005,0),1))=0,"",INDEX(TasksList!$G$6:$G$1005,MATCH(C1499,TasksList!$B$6:$B$1005,0),1)),""),"")</f>
        <v/>
      </c>
      <c r="I1499" s="381"/>
      <c r="J1499" s="400"/>
      <c r="K1499" s="400"/>
      <c r="L1499" s="179"/>
      <c r="M1499" s="381"/>
      <c r="N1499" s="362" t="str">
        <f>IFERROR(IF(LEN(INDEX(PlansAndNotes!$D$6:$D$4005,ROW(B1499)-ROW($C$3)))=0,"",INDEX(PlansAndNotes!$D$6:$D$4005,ROW(B1499)-ROW($C$3))),"")</f>
        <v/>
      </c>
      <c r="O1499" s="165" t="str">
        <f t="shared" si="175"/>
        <v/>
      </c>
      <c r="P1499" s="363" t="str">
        <f>IFERROR(IF(LEN(INDEX(PlansAndNotes!$E$6:$E$4005,ROW(B1499)-ROW($C$3)))=0,"",INDEX(PlansAndNotes!$E$6:$E$4005,ROW(B1499)-ROW($C$3))),"")</f>
        <v/>
      </c>
      <c r="Q1499" s="363" t="str">
        <f>IFERROR(IF(LEN(INDEX(PlansAndNotes!$G$6:$G$4005,ROW(B1499)-ROW($C$3)))=0,"",INDEX(PlansAndNotes!$G$6:$G$4005,ROW(B1499)-ROW($C$3))),"")</f>
        <v/>
      </c>
      <c r="R1499" s="361" t="str">
        <f>IFERROR(IF(LEN(D1499)&gt;0,IF(LEN(INDEX(AdressBook!$C$6:$C$25,MATCH(D1499,AdressBook!$B$6:$B$25,0),1))=0,"",INDEX(AdressBook!$C$6:$C$25,MATCH(D1499,AdressBook!$B$6:$B$25,0),1)),""),"")</f>
        <v/>
      </c>
      <c r="S1499" s="165">
        <f>IF(LEN(C1499)&gt;0,IFERROR(IF(MATCH(C1499,C1500:$C$4004,0)&gt;0,-1,ROW(S1499)-ROW($S$3)),ROW(S1499)-ROW($S$3)),-1)</f>
        <v>-1</v>
      </c>
      <c r="T1499" s="165">
        <f t="shared" si="176"/>
        <v>0</v>
      </c>
      <c r="U1499" s="165" t="str">
        <f t="shared" si="177"/>
        <v/>
      </c>
      <c r="V1499" s="165" t="str">
        <f>IFERROR(IF(OR(C1499="",S1499&lt;0),"",IF(SUBTOTAL(3,C1499:C1499)=0,-1,SUBTOTAL(3,$C$4:C1499))),"")</f>
        <v/>
      </c>
      <c r="W1499" s="156" t="str">
        <f t="array" ref="W1499">IF(LEN(C1499)&gt;0,IFERROR(IF(MATCH(C1499,$C$3:$C1498,0)&gt;0,N1499-INDEX($N$3:N1498,SUMPRODUCT(MAX(ROW($C$3:$C1498)*(C1499=$C$3:$C1498)))-2,1),""),""),"")</f>
        <v/>
      </c>
      <c r="X1499" s="156">
        <f t="shared" ca="1" si="178"/>
        <v>1</v>
      </c>
      <c r="Y1499" s="156">
        <f t="shared" ca="1" si="179"/>
        <v>1</v>
      </c>
    </row>
    <row r="1500" spans="2:25" hidden="1" x14ac:dyDescent="0.25">
      <c r="B1500" s="390" t="str">
        <f>IFERROR(IF(LEN(INDEX(PlansAndNotes!$B$6:$B$2005,ROW(A1500)-ROW($B$3)))=0,"",INDEX(PlansAndNotes!$B$6:$B$2005,ROW(A1500)-ROW($B$3))),"")</f>
        <v/>
      </c>
      <c r="C1500" s="361" t="str">
        <f t="shared" si="174"/>
        <v/>
      </c>
      <c r="D1500" s="361" t="str">
        <f>IFERROR(IF(LEN(C1500)&gt;0,IF(LEN(INDEX(TasksList!$C$6:$C$1005,MATCH(C1500,TasksList!$B$6:$B$1005,0),1))=0,"",INDEX(TasksList!$C$6:$C$1005,MATCH(C1500,TasksList!$B$6:$B$1005,0),1)),""),"")</f>
        <v/>
      </c>
      <c r="E1500" s="361" t="str">
        <f>IFERROR(IF(LEN(C1500)&gt;0,IF(LEN(INDEX(TasksList!$F$6:$F$1005,MATCH(C1500,TasksList!$B$6:$B$1005,0),1))=0,"not set!",INDEX(TasksList!$F$6:$F$1005,MATCH(C1500,TasksList!$B$6:$B$1005,0),1)),""),"")</f>
        <v/>
      </c>
      <c r="F1500" s="360" t="str">
        <f>IFERROR(IF(LEN(D1500)&gt;0,IF(LEN(INDEX(AdressBook!$D$6:$D$25,MATCH(D1500,AdressBook!$B$6:$B$25,0),1))=0,"",INDEX(AdressBook!$D$6:$D$25,MATCH(D1500,AdressBook!$B$6:$B$25,0),1)),""),"")</f>
        <v/>
      </c>
      <c r="G1500" s="361" t="str">
        <f>IFERROR(IF(LEN(INDEX(PlansAndNotes!$F$6:$F$2005,ROW(B1500)-ROW($C$3)))=0,"",INDEX(PlansAndNotes!$F$6:$F$2005,ROW(B1500)-ROW($C$3))),"")</f>
        <v/>
      </c>
      <c r="H1500" s="361" t="str">
        <f>IFERROR(IF(LEN(C1500)&gt;0,IF(LEN(INDEX(TasksList!$G$6:$G$1005,MATCH(C1500,TasksList!$B$6:$B$1005,0),1))=0,"",INDEX(TasksList!$G$6:$G$1005,MATCH(C1500,TasksList!$B$6:$B$1005,0),1)),""),"")</f>
        <v/>
      </c>
      <c r="I1500" s="381"/>
      <c r="J1500" s="400"/>
      <c r="K1500" s="400"/>
      <c r="L1500" s="179"/>
      <c r="M1500" s="381"/>
      <c r="N1500" s="362" t="str">
        <f>IFERROR(IF(LEN(INDEX(PlansAndNotes!$D$6:$D$4005,ROW(B1500)-ROW($C$3)))=0,"",INDEX(PlansAndNotes!$D$6:$D$4005,ROW(B1500)-ROW($C$3))),"")</f>
        <v/>
      </c>
      <c r="O1500" s="165" t="str">
        <f t="shared" si="175"/>
        <v/>
      </c>
      <c r="P1500" s="363" t="str">
        <f>IFERROR(IF(LEN(INDEX(PlansAndNotes!$E$6:$E$4005,ROW(B1500)-ROW($C$3)))=0,"",INDEX(PlansAndNotes!$E$6:$E$4005,ROW(B1500)-ROW($C$3))),"")</f>
        <v/>
      </c>
      <c r="Q1500" s="363" t="str">
        <f>IFERROR(IF(LEN(INDEX(PlansAndNotes!$G$6:$G$4005,ROW(B1500)-ROW($C$3)))=0,"",INDEX(PlansAndNotes!$G$6:$G$4005,ROW(B1500)-ROW($C$3))),"")</f>
        <v/>
      </c>
      <c r="R1500" s="361" t="str">
        <f>IFERROR(IF(LEN(D1500)&gt;0,IF(LEN(INDEX(AdressBook!$C$6:$C$25,MATCH(D1500,AdressBook!$B$6:$B$25,0),1))=0,"",INDEX(AdressBook!$C$6:$C$25,MATCH(D1500,AdressBook!$B$6:$B$25,0),1)),""),"")</f>
        <v/>
      </c>
      <c r="S1500" s="165">
        <f>IF(LEN(C1500)&gt;0,IFERROR(IF(MATCH(C1500,C1501:$C$4004,0)&gt;0,-1,ROW(S1500)-ROW($S$3)),ROW(S1500)-ROW($S$3)),-1)</f>
        <v>-1</v>
      </c>
      <c r="T1500" s="165">
        <f t="shared" si="176"/>
        <v>0</v>
      </c>
      <c r="U1500" s="165" t="str">
        <f t="shared" si="177"/>
        <v/>
      </c>
      <c r="V1500" s="165" t="str">
        <f>IFERROR(IF(OR(C1500="",S1500&lt;0),"",IF(SUBTOTAL(3,C1500:C1500)=0,-1,SUBTOTAL(3,$C$4:C1500))),"")</f>
        <v/>
      </c>
      <c r="W1500" s="156" t="str">
        <f t="array" ref="W1500">IF(LEN(C1500)&gt;0,IFERROR(IF(MATCH(C1500,$C$3:$C1499,0)&gt;0,N1500-INDEX($N$3:N1499,SUMPRODUCT(MAX(ROW($C$3:$C1499)*(C1500=$C$3:$C1499)))-2,1),""),""),"")</f>
        <v/>
      </c>
      <c r="X1500" s="156">
        <f t="shared" ca="1" si="178"/>
        <v>1</v>
      </c>
      <c r="Y1500" s="156">
        <f t="shared" ca="1" si="179"/>
        <v>1</v>
      </c>
    </row>
    <row r="1501" spans="2:25" hidden="1" x14ac:dyDescent="0.25">
      <c r="B1501" s="390" t="str">
        <f>IFERROR(IF(LEN(INDEX(PlansAndNotes!$B$6:$B$2005,ROW(A1501)-ROW($B$3)))=0,"",INDEX(PlansAndNotes!$B$6:$B$2005,ROW(A1501)-ROW($B$3))),"")</f>
        <v/>
      </c>
      <c r="C1501" s="361" t="str">
        <f t="shared" si="174"/>
        <v/>
      </c>
      <c r="D1501" s="361" t="str">
        <f>IFERROR(IF(LEN(C1501)&gt;0,IF(LEN(INDEX(TasksList!$C$6:$C$1005,MATCH(C1501,TasksList!$B$6:$B$1005,0),1))=0,"",INDEX(TasksList!$C$6:$C$1005,MATCH(C1501,TasksList!$B$6:$B$1005,0),1)),""),"")</f>
        <v/>
      </c>
      <c r="E1501" s="361" t="str">
        <f>IFERROR(IF(LEN(C1501)&gt;0,IF(LEN(INDEX(TasksList!$F$6:$F$1005,MATCH(C1501,TasksList!$B$6:$B$1005,0),1))=0,"not set!",INDEX(TasksList!$F$6:$F$1005,MATCH(C1501,TasksList!$B$6:$B$1005,0),1)),""),"")</f>
        <v/>
      </c>
      <c r="F1501" s="360" t="str">
        <f>IFERROR(IF(LEN(D1501)&gt;0,IF(LEN(INDEX(AdressBook!$D$6:$D$25,MATCH(D1501,AdressBook!$B$6:$B$25,0),1))=0,"",INDEX(AdressBook!$D$6:$D$25,MATCH(D1501,AdressBook!$B$6:$B$25,0),1)),""),"")</f>
        <v/>
      </c>
      <c r="G1501" s="361" t="str">
        <f>IFERROR(IF(LEN(INDEX(PlansAndNotes!$F$6:$F$2005,ROW(B1501)-ROW($C$3)))=0,"",INDEX(PlansAndNotes!$F$6:$F$2005,ROW(B1501)-ROW($C$3))),"")</f>
        <v/>
      </c>
      <c r="H1501" s="361" t="str">
        <f>IFERROR(IF(LEN(C1501)&gt;0,IF(LEN(INDEX(TasksList!$G$6:$G$1005,MATCH(C1501,TasksList!$B$6:$B$1005,0),1))=0,"",INDEX(TasksList!$G$6:$G$1005,MATCH(C1501,TasksList!$B$6:$B$1005,0),1)),""),"")</f>
        <v/>
      </c>
      <c r="I1501" s="381"/>
      <c r="J1501" s="400"/>
      <c r="K1501" s="400"/>
      <c r="L1501" s="179"/>
      <c r="M1501" s="381"/>
      <c r="N1501" s="362" t="str">
        <f>IFERROR(IF(LEN(INDEX(PlansAndNotes!$D$6:$D$4005,ROW(B1501)-ROW($C$3)))=0,"",INDEX(PlansAndNotes!$D$6:$D$4005,ROW(B1501)-ROW($C$3))),"")</f>
        <v/>
      </c>
      <c r="O1501" s="165" t="str">
        <f t="shared" si="175"/>
        <v/>
      </c>
      <c r="P1501" s="363" t="str">
        <f>IFERROR(IF(LEN(INDEX(PlansAndNotes!$E$6:$E$4005,ROW(B1501)-ROW($C$3)))=0,"",INDEX(PlansAndNotes!$E$6:$E$4005,ROW(B1501)-ROW($C$3))),"")</f>
        <v/>
      </c>
      <c r="Q1501" s="363" t="str">
        <f>IFERROR(IF(LEN(INDEX(PlansAndNotes!$G$6:$G$4005,ROW(B1501)-ROW($C$3)))=0,"",INDEX(PlansAndNotes!$G$6:$G$4005,ROW(B1501)-ROW($C$3))),"")</f>
        <v/>
      </c>
      <c r="R1501" s="361" t="str">
        <f>IFERROR(IF(LEN(D1501)&gt;0,IF(LEN(INDEX(AdressBook!$C$6:$C$25,MATCH(D1501,AdressBook!$B$6:$B$25,0),1))=0,"",INDEX(AdressBook!$C$6:$C$25,MATCH(D1501,AdressBook!$B$6:$B$25,0),1)),""),"")</f>
        <v/>
      </c>
      <c r="S1501" s="165">
        <f>IF(LEN(C1501)&gt;0,IFERROR(IF(MATCH(C1501,C1502:$C$4004,0)&gt;0,-1,ROW(S1501)-ROW($S$3)),ROW(S1501)-ROW($S$3)),-1)</f>
        <v>-1</v>
      </c>
      <c r="T1501" s="165">
        <f t="shared" si="176"/>
        <v>0</v>
      </c>
      <c r="U1501" s="165" t="str">
        <f t="shared" si="177"/>
        <v/>
      </c>
      <c r="V1501" s="165" t="str">
        <f>IFERROR(IF(OR(C1501="",S1501&lt;0),"",IF(SUBTOTAL(3,C1501:C1501)=0,-1,SUBTOTAL(3,$C$4:C1501))),"")</f>
        <v/>
      </c>
      <c r="W1501" s="156" t="str">
        <f t="array" ref="W1501">IF(LEN(C1501)&gt;0,IFERROR(IF(MATCH(C1501,$C$3:$C1500,0)&gt;0,N1501-INDEX($N$3:N1500,SUMPRODUCT(MAX(ROW($C$3:$C1500)*(C1501=$C$3:$C1500)))-2,1),""),""),"")</f>
        <v/>
      </c>
      <c r="X1501" s="156">
        <f t="shared" ca="1" si="178"/>
        <v>1</v>
      </c>
      <c r="Y1501" s="156">
        <f t="shared" ca="1" si="179"/>
        <v>1</v>
      </c>
    </row>
    <row r="1502" spans="2:25" hidden="1" x14ac:dyDescent="0.25">
      <c r="B1502" s="390" t="str">
        <f>IFERROR(IF(LEN(INDEX(PlansAndNotes!$B$6:$B$2005,ROW(A1502)-ROW($B$3)))=0,"",INDEX(PlansAndNotes!$B$6:$B$2005,ROW(A1502)-ROW($B$3))),"")</f>
        <v/>
      </c>
      <c r="C1502" s="361" t="str">
        <f t="shared" si="174"/>
        <v/>
      </c>
      <c r="D1502" s="361" t="str">
        <f>IFERROR(IF(LEN(C1502)&gt;0,IF(LEN(INDEX(TasksList!$C$6:$C$1005,MATCH(C1502,TasksList!$B$6:$B$1005,0),1))=0,"",INDEX(TasksList!$C$6:$C$1005,MATCH(C1502,TasksList!$B$6:$B$1005,0),1)),""),"")</f>
        <v/>
      </c>
      <c r="E1502" s="361" t="str">
        <f>IFERROR(IF(LEN(C1502)&gt;0,IF(LEN(INDEX(TasksList!$F$6:$F$1005,MATCH(C1502,TasksList!$B$6:$B$1005,0),1))=0,"not set!",INDEX(TasksList!$F$6:$F$1005,MATCH(C1502,TasksList!$B$6:$B$1005,0),1)),""),"")</f>
        <v/>
      </c>
      <c r="F1502" s="360" t="str">
        <f>IFERROR(IF(LEN(D1502)&gt;0,IF(LEN(INDEX(AdressBook!$D$6:$D$25,MATCH(D1502,AdressBook!$B$6:$B$25,0),1))=0,"",INDEX(AdressBook!$D$6:$D$25,MATCH(D1502,AdressBook!$B$6:$B$25,0),1)),""),"")</f>
        <v/>
      </c>
      <c r="G1502" s="361" t="str">
        <f>IFERROR(IF(LEN(INDEX(PlansAndNotes!$F$6:$F$2005,ROW(B1502)-ROW($C$3)))=0,"",INDEX(PlansAndNotes!$F$6:$F$2005,ROW(B1502)-ROW($C$3))),"")</f>
        <v/>
      </c>
      <c r="H1502" s="361" t="str">
        <f>IFERROR(IF(LEN(C1502)&gt;0,IF(LEN(INDEX(TasksList!$G$6:$G$1005,MATCH(C1502,TasksList!$B$6:$B$1005,0),1))=0,"",INDEX(TasksList!$G$6:$G$1005,MATCH(C1502,TasksList!$B$6:$B$1005,0),1)),""),"")</f>
        <v/>
      </c>
      <c r="I1502" s="381"/>
      <c r="J1502" s="400"/>
      <c r="K1502" s="400"/>
      <c r="L1502" s="179"/>
      <c r="M1502" s="381"/>
      <c r="N1502" s="362" t="str">
        <f>IFERROR(IF(LEN(INDEX(PlansAndNotes!$D$6:$D$4005,ROW(B1502)-ROW($C$3)))=0,"",INDEX(PlansAndNotes!$D$6:$D$4005,ROW(B1502)-ROW($C$3))),"")</f>
        <v/>
      </c>
      <c r="O1502" s="165" t="str">
        <f t="shared" si="175"/>
        <v/>
      </c>
      <c r="P1502" s="363" t="str">
        <f>IFERROR(IF(LEN(INDEX(PlansAndNotes!$E$6:$E$4005,ROW(B1502)-ROW($C$3)))=0,"",INDEX(PlansAndNotes!$E$6:$E$4005,ROW(B1502)-ROW($C$3))),"")</f>
        <v/>
      </c>
      <c r="Q1502" s="363" t="str">
        <f>IFERROR(IF(LEN(INDEX(PlansAndNotes!$G$6:$G$4005,ROW(B1502)-ROW($C$3)))=0,"",INDEX(PlansAndNotes!$G$6:$G$4005,ROW(B1502)-ROW($C$3))),"")</f>
        <v/>
      </c>
      <c r="R1502" s="361" t="str">
        <f>IFERROR(IF(LEN(D1502)&gt;0,IF(LEN(INDEX(AdressBook!$C$6:$C$25,MATCH(D1502,AdressBook!$B$6:$B$25,0),1))=0,"",INDEX(AdressBook!$C$6:$C$25,MATCH(D1502,AdressBook!$B$6:$B$25,0),1)),""),"")</f>
        <v/>
      </c>
      <c r="S1502" s="165">
        <f>IF(LEN(C1502)&gt;0,IFERROR(IF(MATCH(C1502,C1503:$C$4004,0)&gt;0,-1,ROW(S1502)-ROW($S$3)),ROW(S1502)-ROW($S$3)),-1)</f>
        <v>-1</v>
      </c>
      <c r="T1502" s="165">
        <f t="shared" si="176"/>
        <v>0</v>
      </c>
      <c r="U1502" s="165" t="str">
        <f t="shared" si="177"/>
        <v/>
      </c>
      <c r="V1502" s="165" t="str">
        <f>IFERROR(IF(OR(C1502="",S1502&lt;0),"",IF(SUBTOTAL(3,C1502:C1502)=0,-1,SUBTOTAL(3,$C$4:C1502))),"")</f>
        <v/>
      </c>
      <c r="W1502" s="156" t="str">
        <f t="array" ref="W1502">IF(LEN(C1502)&gt;0,IFERROR(IF(MATCH(C1502,$C$3:$C1501,0)&gt;0,N1502-INDEX($N$3:N1501,SUMPRODUCT(MAX(ROW($C$3:$C1501)*(C1502=$C$3:$C1501)))-2,1),""),""),"")</f>
        <v/>
      </c>
      <c r="X1502" s="156">
        <f t="shared" ca="1" si="178"/>
        <v>1</v>
      </c>
      <c r="Y1502" s="156">
        <f t="shared" ca="1" si="179"/>
        <v>1</v>
      </c>
    </row>
    <row r="1503" spans="2:25" hidden="1" x14ac:dyDescent="0.25">
      <c r="B1503" s="390" t="str">
        <f>IFERROR(IF(LEN(INDEX(PlansAndNotes!$B$6:$B$2005,ROW(A1503)-ROW($B$3)))=0,"",INDEX(PlansAndNotes!$B$6:$B$2005,ROW(A1503)-ROW($B$3))),"")</f>
        <v/>
      </c>
      <c r="C1503" s="361" t="str">
        <f t="shared" si="174"/>
        <v/>
      </c>
      <c r="D1503" s="361" t="str">
        <f>IFERROR(IF(LEN(C1503)&gt;0,IF(LEN(INDEX(TasksList!$C$6:$C$1005,MATCH(C1503,TasksList!$B$6:$B$1005,0),1))=0,"",INDEX(TasksList!$C$6:$C$1005,MATCH(C1503,TasksList!$B$6:$B$1005,0),1)),""),"")</f>
        <v/>
      </c>
      <c r="E1503" s="361" t="str">
        <f>IFERROR(IF(LEN(C1503)&gt;0,IF(LEN(INDEX(TasksList!$F$6:$F$1005,MATCH(C1503,TasksList!$B$6:$B$1005,0),1))=0,"not set!",INDEX(TasksList!$F$6:$F$1005,MATCH(C1503,TasksList!$B$6:$B$1005,0),1)),""),"")</f>
        <v/>
      </c>
      <c r="F1503" s="360" t="str">
        <f>IFERROR(IF(LEN(D1503)&gt;0,IF(LEN(INDEX(AdressBook!$D$6:$D$25,MATCH(D1503,AdressBook!$B$6:$B$25,0),1))=0,"",INDEX(AdressBook!$D$6:$D$25,MATCH(D1503,AdressBook!$B$6:$B$25,0),1)),""),"")</f>
        <v/>
      </c>
      <c r="G1503" s="361" t="str">
        <f>IFERROR(IF(LEN(INDEX(PlansAndNotes!$F$6:$F$2005,ROW(B1503)-ROW($C$3)))=0,"",INDEX(PlansAndNotes!$F$6:$F$2005,ROW(B1503)-ROW($C$3))),"")</f>
        <v/>
      </c>
      <c r="H1503" s="361" t="str">
        <f>IFERROR(IF(LEN(C1503)&gt;0,IF(LEN(INDEX(TasksList!$G$6:$G$1005,MATCH(C1503,TasksList!$B$6:$B$1005,0),1))=0,"",INDEX(TasksList!$G$6:$G$1005,MATCH(C1503,TasksList!$B$6:$B$1005,0),1)),""),"")</f>
        <v/>
      </c>
      <c r="I1503" s="381"/>
      <c r="J1503" s="400"/>
      <c r="K1503" s="400"/>
      <c r="L1503" s="179"/>
      <c r="M1503" s="381"/>
      <c r="N1503" s="362" t="str">
        <f>IFERROR(IF(LEN(INDEX(PlansAndNotes!$D$6:$D$4005,ROW(B1503)-ROW($C$3)))=0,"",INDEX(PlansAndNotes!$D$6:$D$4005,ROW(B1503)-ROW($C$3))),"")</f>
        <v/>
      </c>
      <c r="O1503" s="165" t="str">
        <f t="shared" si="175"/>
        <v/>
      </c>
      <c r="P1503" s="363" t="str">
        <f>IFERROR(IF(LEN(INDEX(PlansAndNotes!$E$6:$E$4005,ROW(B1503)-ROW($C$3)))=0,"",INDEX(PlansAndNotes!$E$6:$E$4005,ROW(B1503)-ROW($C$3))),"")</f>
        <v/>
      </c>
      <c r="Q1503" s="363" t="str">
        <f>IFERROR(IF(LEN(INDEX(PlansAndNotes!$G$6:$G$4005,ROW(B1503)-ROW($C$3)))=0,"",INDEX(PlansAndNotes!$G$6:$G$4005,ROW(B1503)-ROW($C$3))),"")</f>
        <v/>
      </c>
      <c r="R1503" s="361" t="str">
        <f>IFERROR(IF(LEN(D1503)&gt;0,IF(LEN(INDEX(AdressBook!$C$6:$C$25,MATCH(D1503,AdressBook!$B$6:$B$25,0),1))=0,"",INDEX(AdressBook!$C$6:$C$25,MATCH(D1503,AdressBook!$B$6:$B$25,0),1)),""),"")</f>
        <v/>
      </c>
      <c r="S1503" s="165">
        <f>IF(LEN(C1503)&gt;0,IFERROR(IF(MATCH(C1503,C1504:$C$4004,0)&gt;0,-1,ROW(S1503)-ROW($S$3)),ROW(S1503)-ROW($S$3)),-1)</f>
        <v>-1</v>
      </c>
      <c r="T1503" s="165">
        <f t="shared" si="176"/>
        <v>0</v>
      </c>
      <c r="U1503" s="165" t="str">
        <f t="shared" si="177"/>
        <v/>
      </c>
      <c r="V1503" s="165" t="str">
        <f>IFERROR(IF(OR(C1503="",S1503&lt;0),"",IF(SUBTOTAL(3,C1503:C1503)=0,-1,SUBTOTAL(3,$C$4:C1503))),"")</f>
        <v/>
      </c>
      <c r="W1503" s="156" t="str">
        <f t="array" ref="W1503">IF(LEN(C1503)&gt;0,IFERROR(IF(MATCH(C1503,$C$3:$C1502,0)&gt;0,N1503-INDEX($N$3:N1502,SUMPRODUCT(MAX(ROW($C$3:$C1502)*(C1503=$C$3:$C1502)))-2,1),""),""),"")</f>
        <v/>
      </c>
      <c r="X1503" s="156">
        <f t="shared" ca="1" si="178"/>
        <v>1</v>
      </c>
      <c r="Y1503" s="156">
        <f t="shared" ca="1" si="179"/>
        <v>1</v>
      </c>
    </row>
    <row r="1504" spans="2:25" hidden="1" x14ac:dyDescent="0.25">
      <c r="B1504" s="390" t="str">
        <f>IFERROR(IF(LEN(INDEX(PlansAndNotes!$B$6:$B$2005,ROW(A1504)-ROW($B$3)))=0,"",INDEX(PlansAndNotes!$B$6:$B$2005,ROW(A1504)-ROW($B$3))),"")</f>
        <v/>
      </c>
      <c r="C1504" s="361" t="str">
        <f t="shared" si="174"/>
        <v/>
      </c>
      <c r="D1504" s="361" t="str">
        <f>IFERROR(IF(LEN(C1504)&gt;0,IF(LEN(INDEX(TasksList!$C$6:$C$1005,MATCH(C1504,TasksList!$B$6:$B$1005,0),1))=0,"",INDEX(TasksList!$C$6:$C$1005,MATCH(C1504,TasksList!$B$6:$B$1005,0),1)),""),"")</f>
        <v/>
      </c>
      <c r="E1504" s="361" t="str">
        <f>IFERROR(IF(LEN(C1504)&gt;0,IF(LEN(INDEX(TasksList!$F$6:$F$1005,MATCH(C1504,TasksList!$B$6:$B$1005,0),1))=0,"not set!",INDEX(TasksList!$F$6:$F$1005,MATCH(C1504,TasksList!$B$6:$B$1005,0),1)),""),"")</f>
        <v/>
      </c>
      <c r="F1504" s="360" t="str">
        <f>IFERROR(IF(LEN(D1504)&gt;0,IF(LEN(INDEX(AdressBook!$D$6:$D$25,MATCH(D1504,AdressBook!$B$6:$B$25,0),1))=0,"",INDEX(AdressBook!$D$6:$D$25,MATCH(D1504,AdressBook!$B$6:$B$25,0),1)),""),"")</f>
        <v/>
      </c>
      <c r="G1504" s="361" t="str">
        <f>IFERROR(IF(LEN(INDEX(PlansAndNotes!$F$6:$F$2005,ROW(B1504)-ROW($C$3)))=0,"",INDEX(PlansAndNotes!$F$6:$F$2005,ROW(B1504)-ROW($C$3))),"")</f>
        <v/>
      </c>
      <c r="H1504" s="361" t="str">
        <f>IFERROR(IF(LEN(C1504)&gt;0,IF(LEN(INDEX(TasksList!$G$6:$G$1005,MATCH(C1504,TasksList!$B$6:$B$1005,0),1))=0,"",INDEX(TasksList!$G$6:$G$1005,MATCH(C1504,TasksList!$B$6:$B$1005,0),1)),""),"")</f>
        <v/>
      </c>
      <c r="I1504" s="381"/>
      <c r="J1504" s="400"/>
      <c r="K1504" s="400"/>
      <c r="L1504" s="179"/>
      <c r="M1504" s="381"/>
      <c r="N1504" s="362" t="str">
        <f>IFERROR(IF(LEN(INDEX(PlansAndNotes!$D$6:$D$4005,ROW(B1504)-ROW($C$3)))=0,"",INDEX(PlansAndNotes!$D$6:$D$4005,ROW(B1504)-ROW($C$3))),"")</f>
        <v/>
      </c>
      <c r="O1504" s="165" t="str">
        <f t="shared" si="175"/>
        <v/>
      </c>
      <c r="P1504" s="363" t="str">
        <f>IFERROR(IF(LEN(INDEX(PlansAndNotes!$E$6:$E$4005,ROW(B1504)-ROW($C$3)))=0,"",INDEX(PlansAndNotes!$E$6:$E$4005,ROW(B1504)-ROW($C$3))),"")</f>
        <v/>
      </c>
      <c r="Q1504" s="363" t="str">
        <f>IFERROR(IF(LEN(INDEX(PlansAndNotes!$G$6:$G$4005,ROW(B1504)-ROW($C$3)))=0,"",INDEX(PlansAndNotes!$G$6:$G$4005,ROW(B1504)-ROW($C$3))),"")</f>
        <v/>
      </c>
      <c r="R1504" s="361" t="str">
        <f>IFERROR(IF(LEN(D1504)&gt;0,IF(LEN(INDEX(AdressBook!$C$6:$C$25,MATCH(D1504,AdressBook!$B$6:$B$25,0),1))=0,"",INDEX(AdressBook!$C$6:$C$25,MATCH(D1504,AdressBook!$B$6:$B$25,0),1)),""),"")</f>
        <v/>
      </c>
      <c r="S1504" s="165">
        <f>IF(LEN(C1504)&gt;0,IFERROR(IF(MATCH(C1504,C1505:$C$4004,0)&gt;0,-1,ROW(S1504)-ROW($S$3)),ROW(S1504)-ROW($S$3)),-1)</f>
        <v>-1</v>
      </c>
      <c r="T1504" s="165">
        <f t="shared" si="176"/>
        <v>0</v>
      </c>
      <c r="U1504" s="165" t="str">
        <f t="shared" si="177"/>
        <v/>
      </c>
      <c r="V1504" s="165" t="str">
        <f>IFERROR(IF(OR(C1504="",S1504&lt;0),"",IF(SUBTOTAL(3,C1504:C1504)=0,-1,SUBTOTAL(3,$C$4:C1504))),"")</f>
        <v/>
      </c>
      <c r="W1504" s="156" t="str">
        <f t="array" ref="W1504">IF(LEN(C1504)&gt;0,IFERROR(IF(MATCH(C1504,$C$3:$C1503,0)&gt;0,N1504-INDEX($N$3:N1503,SUMPRODUCT(MAX(ROW($C$3:$C1503)*(C1504=$C$3:$C1503)))-2,1),""),""),"")</f>
        <v/>
      </c>
      <c r="X1504" s="156">
        <f t="shared" ca="1" si="178"/>
        <v>1</v>
      </c>
      <c r="Y1504" s="156">
        <f t="shared" ca="1" si="179"/>
        <v>1</v>
      </c>
    </row>
    <row r="1505" spans="2:25" hidden="1" x14ac:dyDescent="0.25">
      <c r="B1505" s="390" t="str">
        <f>IFERROR(IF(LEN(INDEX(PlansAndNotes!$B$6:$B$2005,ROW(A1505)-ROW($B$3)))=0,"",INDEX(PlansAndNotes!$B$6:$B$2005,ROW(A1505)-ROW($B$3))),"")</f>
        <v/>
      </c>
      <c r="C1505" s="361" t="str">
        <f t="shared" si="174"/>
        <v/>
      </c>
      <c r="D1505" s="361" t="str">
        <f>IFERROR(IF(LEN(C1505)&gt;0,IF(LEN(INDEX(TasksList!$C$6:$C$1005,MATCH(C1505,TasksList!$B$6:$B$1005,0),1))=0,"",INDEX(TasksList!$C$6:$C$1005,MATCH(C1505,TasksList!$B$6:$B$1005,0),1)),""),"")</f>
        <v/>
      </c>
      <c r="E1505" s="361" t="str">
        <f>IFERROR(IF(LEN(C1505)&gt;0,IF(LEN(INDEX(TasksList!$F$6:$F$1005,MATCH(C1505,TasksList!$B$6:$B$1005,0),1))=0,"not set!",INDEX(TasksList!$F$6:$F$1005,MATCH(C1505,TasksList!$B$6:$B$1005,0),1)),""),"")</f>
        <v/>
      </c>
      <c r="F1505" s="360" t="str">
        <f>IFERROR(IF(LEN(D1505)&gt;0,IF(LEN(INDEX(AdressBook!$D$6:$D$25,MATCH(D1505,AdressBook!$B$6:$B$25,0),1))=0,"",INDEX(AdressBook!$D$6:$D$25,MATCH(D1505,AdressBook!$B$6:$B$25,0),1)),""),"")</f>
        <v/>
      </c>
      <c r="G1505" s="361" t="str">
        <f>IFERROR(IF(LEN(INDEX(PlansAndNotes!$F$6:$F$2005,ROW(B1505)-ROW($C$3)))=0,"",INDEX(PlansAndNotes!$F$6:$F$2005,ROW(B1505)-ROW($C$3))),"")</f>
        <v/>
      </c>
      <c r="H1505" s="361" t="str">
        <f>IFERROR(IF(LEN(C1505)&gt;0,IF(LEN(INDEX(TasksList!$G$6:$G$1005,MATCH(C1505,TasksList!$B$6:$B$1005,0),1))=0,"",INDEX(TasksList!$G$6:$G$1005,MATCH(C1505,TasksList!$B$6:$B$1005,0),1)),""),"")</f>
        <v/>
      </c>
      <c r="I1505" s="381"/>
      <c r="J1505" s="400"/>
      <c r="K1505" s="400"/>
      <c r="L1505" s="179"/>
      <c r="M1505" s="381"/>
      <c r="N1505" s="362" t="str">
        <f>IFERROR(IF(LEN(INDEX(PlansAndNotes!$D$6:$D$4005,ROW(B1505)-ROW($C$3)))=0,"",INDEX(PlansAndNotes!$D$6:$D$4005,ROW(B1505)-ROW($C$3))),"")</f>
        <v/>
      </c>
      <c r="O1505" s="165" t="str">
        <f t="shared" si="175"/>
        <v/>
      </c>
      <c r="P1505" s="363" t="str">
        <f>IFERROR(IF(LEN(INDEX(PlansAndNotes!$E$6:$E$4005,ROW(B1505)-ROW($C$3)))=0,"",INDEX(PlansAndNotes!$E$6:$E$4005,ROW(B1505)-ROW($C$3))),"")</f>
        <v/>
      </c>
      <c r="Q1505" s="363" t="str">
        <f>IFERROR(IF(LEN(INDEX(PlansAndNotes!$G$6:$G$4005,ROW(B1505)-ROW($C$3)))=0,"",INDEX(PlansAndNotes!$G$6:$G$4005,ROW(B1505)-ROW($C$3))),"")</f>
        <v/>
      </c>
      <c r="R1505" s="361" t="str">
        <f>IFERROR(IF(LEN(D1505)&gt;0,IF(LEN(INDEX(AdressBook!$C$6:$C$25,MATCH(D1505,AdressBook!$B$6:$B$25,0),1))=0,"",INDEX(AdressBook!$C$6:$C$25,MATCH(D1505,AdressBook!$B$6:$B$25,0),1)),""),"")</f>
        <v/>
      </c>
      <c r="S1505" s="165">
        <f>IF(LEN(C1505)&gt;0,IFERROR(IF(MATCH(C1505,C1506:$C$4004,0)&gt;0,-1,ROW(S1505)-ROW($S$3)),ROW(S1505)-ROW($S$3)),-1)</f>
        <v>-1</v>
      </c>
      <c r="T1505" s="165">
        <f t="shared" si="176"/>
        <v>0</v>
      </c>
      <c r="U1505" s="165" t="str">
        <f t="shared" si="177"/>
        <v/>
      </c>
      <c r="V1505" s="165" t="str">
        <f>IFERROR(IF(OR(C1505="",S1505&lt;0),"",IF(SUBTOTAL(3,C1505:C1505)=0,-1,SUBTOTAL(3,$C$4:C1505))),"")</f>
        <v/>
      </c>
      <c r="W1505" s="156" t="str">
        <f t="array" ref="W1505">IF(LEN(C1505)&gt;0,IFERROR(IF(MATCH(C1505,$C$3:$C1504,0)&gt;0,N1505-INDEX($N$3:N1504,SUMPRODUCT(MAX(ROW($C$3:$C1504)*(C1505=$C$3:$C1504)))-2,1),""),""),"")</f>
        <v/>
      </c>
      <c r="X1505" s="156">
        <f t="shared" ca="1" si="178"/>
        <v>1</v>
      </c>
      <c r="Y1505" s="156">
        <f t="shared" ca="1" si="179"/>
        <v>1</v>
      </c>
    </row>
    <row r="1506" spans="2:25" hidden="1" x14ac:dyDescent="0.25">
      <c r="B1506" s="390" t="str">
        <f>IFERROR(IF(LEN(INDEX(PlansAndNotes!$B$6:$B$2005,ROW(A1506)-ROW($B$3)))=0,"",INDEX(PlansAndNotes!$B$6:$B$2005,ROW(A1506)-ROW($B$3))),"")</f>
        <v/>
      </c>
      <c r="C1506" s="361" t="str">
        <f t="shared" si="174"/>
        <v/>
      </c>
      <c r="D1506" s="361" t="str">
        <f>IFERROR(IF(LEN(C1506)&gt;0,IF(LEN(INDEX(TasksList!$C$6:$C$1005,MATCH(C1506,TasksList!$B$6:$B$1005,0),1))=0,"",INDEX(TasksList!$C$6:$C$1005,MATCH(C1506,TasksList!$B$6:$B$1005,0),1)),""),"")</f>
        <v/>
      </c>
      <c r="E1506" s="361" t="str">
        <f>IFERROR(IF(LEN(C1506)&gt;0,IF(LEN(INDEX(TasksList!$F$6:$F$1005,MATCH(C1506,TasksList!$B$6:$B$1005,0),1))=0,"not set!",INDEX(TasksList!$F$6:$F$1005,MATCH(C1506,TasksList!$B$6:$B$1005,0),1)),""),"")</f>
        <v/>
      </c>
      <c r="F1506" s="360" t="str">
        <f>IFERROR(IF(LEN(D1506)&gt;0,IF(LEN(INDEX(AdressBook!$D$6:$D$25,MATCH(D1506,AdressBook!$B$6:$B$25,0),1))=0,"",INDEX(AdressBook!$D$6:$D$25,MATCH(D1506,AdressBook!$B$6:$B$25,0),1)),""),"")</f>
        <v/>
      </c>
      <c r="G1506" s="361" t="str">
        <f>IFERROR(IF(LEN(INDEX(PlansAndNotes!$F$6:$F$2005,ROW(B1506)-ROW($C$3)))=0,"",INDEX(PlansAndNotes!$F$6:$F$2005,ROW(B1506)-ROW($C$3))),"")</f>
        <v/>
      </c>
      <c r="H1506" s="361" t="str">
        <f>IFERROR(IF(LEN(C1506)&gt;0,IF(LEN(INDEX(TasksList!$G$6:$G$1005,MATCH(C1506,TasksList!$B$6:$B$1005,0),1))=0,"",INDEX(TasksList!$G$6:$G$1005,MATCH(C1506,TasksList!$B$6:$B$1005,0),1)),""),"")</f>
        <v/>
      </c>
      <c r="I1506" s="381"/>
      <c r="J1506" s="400"/>
      <c r="K1506" s="400"/>
      <c r="L1506" s="179"/>
      <c r="M1506" s="381"/>
      <c r="N1506" s="362" t="str">
        <f>IFERROR(IF(LEN(INDEX(PlansAndNotes!$D$6:$D$4005,ROW(B1506)-ROW($C$3)))=0,"",INDEX(PlansAndNotes!$D$6:$D$4005,ROW(B1506)-ROW($C$3))),"")</f>
        <v/>
      </c>
      <c r="O1506" s="165" t="str">
        <f t="shared" si="175"/>
        <v/>
      </c>
      <c r="P1506" s="363" t="str">
        <f>IFERROR(IF(LEN(INDEX(PlansAndNotes!$E$6:$E$4005,ROW(B1506)-ROW($C$3)))=0,"",INDEX(PlansAndNotes!$E$6:$E$4005,ROW(B1506)-ROW($C$3))),"")</f>
        <v/>
      </c>
      <c r="Q1506" s="363" t="str">
        <f>IFERROR(IF(LEN(INDEX(PlansAndNotes!$G$6:$G$4005,ROW(B1506)-ROW($C$3)))=0,"",INDEX(PlansAndNotes!$G$6:$G$4005,ROW(B1506)-ROW($C$3))),"")</f>
        <v/>
      </c>
      <c r="R1506" s="361" t="str">
        <f>IFERROR(IF(LEN(D1506)&gt;0,IF(LEN(INDEX(AdressBook!$C$6:$C$25,MATCH(D1506,AdressBook!$B$6:$B$25,0),1))=0,"",INDEX(AdressBook!$C$6:$C$25,MATCH(D1506,AdressBook!$B$6:$B$25,0),1)),""),"")</f>
        <v/>
      </c>
      <c r="S1506" s="165">
        <f>IF(LEN(C1506)&gt;0,IFERROR(IF(MATCH(C1506,C1507:$C$4004,0)&gt;0,-1,ROW(S1506)-ROW($S$3)),ROW(S1506)-ROW($S$3)),-1)</f>
        <v>-1</v>
      </c>
      <c r="T1506" s="165">
        <f t="shared" si="176"/>
        <v>0</v>
      </c>
      <c r="U1506" s="165" t="str">
        <f t="shared" si="177"/>
        <v/>
      </c>
      <c r="V1506" s="165" t="str">
        <f>IFERROR(IF(OR(C1506="",S1506&lt;0),"",IF(SUBTOTAL(3,C1506:C1506)=0,-1,SUBTOTAL(3,$C$4:C1506))),"")</f>
        <v/>
      </c>
      <c r="W1506" s="156" t="str">
        <f t="array" ref="W1506">IF(LEN(C1506)&gt;0,IFERROR(IF(MATCH(C1506,$C$3:$C1505,0)&gt;0,N1506-INDEX($N$3:N1505,SUMPRODUCT(MAX(ROW($C$3:$C1505)*(C1506=$C$3:$C1505)))-2,1),""),""),"")</f>
        <v/>
      </c>
      <c r="X1506" s="156">
        <f t="shared" ca="1" si="178"/>
        <v>1</v>
      </c>
      <c r="Y1506" s="156">
        <f t="shared" ca="1" si="179"/>
        <v>1</v>
      </c>
    </row>
    <row r="1507" spans="2:25" hidden="1" x14ac:dyDescent="0.25">
      <c r="B1507" s="390" t="str">
        <f>IFERROR(IF(LEN(INDEX(PlansAndNotes!$B$6:$B$2005,ROW(A1507)-ROW($B$3)))=0,"",INDEX(PlansAndNotes!$B$6:$B$2005,ROW(A1507)-ROW($B$3))),"")</f>
        <v/>
      </c>
      <c r="C1507" s="361" t="str">
        <f t="shared" si="174"/>
        <v/>
      </c>
      <c r="D1507" s="361" t="str">
        <f>IFERROR(IF(LEN(C1507)&gt;0,IF(LEN(INDEX(TasksList!$C$6:$C$1005,MATCH(C1507,TasksList!$B$6:$B$1005,0),1))=0,"",INDEX(TasksList!$C$6:$C$1005,MATCH(C1507,TasksList!$B$6:$B$1005,0),1)),""),"")</f>
        <v/>
      </c>
      <c r="E1507" s="361" t="str">
        <f>IFERROR(IF(LEN(C1507)&gt;0,IF(LEN(INDEX(TasksList!$F$6:$F$1005,MATCH(C1507,TasksList!$B$6:$B$1005,0),1))=0,"not set!",INDEX(TasksList!$F$6:$F$1005,MATCH(C1507,TasksList!$B$6:$B$1005,0),1)),""),"")</f>
        <v/>
      </c>
      <c r="F1507" s="360" t="str">
        <f>IFERROR(IF(LEN(D1507)&gt;0,IF(LEN(INDEX(AdressBook!$D$6:$D$25,MATCH(D1507,AdressBook!$B$6:$B$25,0),1))=0,"",INDEX(AdressBook!$D$6:$D$25,MATCH(D1507,AdressBook!$B$6:$B$25,0),1)),""),"")</f>
        <v/>
      </c>
      <c r="G1507" s="361" t="str">
        <f>IFERROR(IF(LEN(INDEX(PlansAndNotes!$F$6:$F$2005,ROW(B1507)-ROW($C$3)))=0,"",INDEX(PlansAndNotes!$F$6:$F$2005,ROW(B1507)-ROW($C$3))),"")</f>
        <v/>
      </c>
      <c r="H1507" s="361" t="str">
        <f>IFERROR(IF(LEN(C1507)&gt;0,IF(LEN(INDEX(TasksList!$G$6:$G$1005,MATCH(C1507,TasksList!$B$6:$B$1005,0),1))=0,"",INDEX(TasksList!$G$6:$G$1005,MATCH(C1507,TasksList!$B$6:$B$1005,0),1)),""),"")</f>
        <v/>
      </c>
      <c r="I1507" s="381"/>
      <c r="J1507" s="400"/>
      <c r="K1507" s="400"/>
      <c r="L1507" s="179"/>
      <c r="M1507" s="381"/>
      <c r="N1507" s="362" t="str">
        <f>IFERROR(IF(LEN(INDEX(PlansAndNotes!$D$6:$D$4005,ROW(B1507)-ROW($C$3)))=0,"",INDEX(PlansAndNotes!$D$6:$D$4005,ROW(B1507)-ROW($C$3))),"")</f>
        <v/>
      </c>
      <c r="O1507" s="165" t="str">
        <f t="shared" si="175"/>
        <v/>
      </c>
      <c r="P1507" s="363" t="str">
        <f>IFERROR(IF(LEN(INDEX(PlansAndNotes!$E$6:$E$4005,ROW(B1507)-ROW($C$3)))=0,"",INDEX(PlansAndNotes!$E$6:$E$4005,ROW(B1507)-ROW($C$3))),"")</f>
        <v/>
      </c>
      <c r="Q1507" s="363" t="str">
        <f>IFERROR(IF(LEN(INDEX(PlansAndNotes!$G$6:$G$4005,ROW(B1507)-ROW($C$3)))=0,"",INDEX(PlansAndNotes!$G$6:$G$4005,ROW(B1507)-ROW($C$3))),"")</f>
        <v/>
      </c>
      <c r="R1507" s="361" t="str">
        <f>IFERROR(IF(LEN(D1507)&gt;0,IF(LEN(INDEX(AdressBook!$C$6:$C$25,MATCH(D1507,AdressBook!$B$6:$B$25,0),1))=0,"",INDEX(AdressBook!$C$6:$C$25,MATCH(D1507,AdressBook!$B$6:$B$25,0),1)),""),"")</f>
        <v/>
      </c>
      <c r="S1507" s="165">
        <f>IF(LEN(C1507)&gt;0,IFERROR(IF(MATCH(C1507,C1508:$C$4004,0)&gt;0,-1,ROW(S1507)-ROW($S$3)),ROW(S1507)-ROW($S$3)),-1)</f>
        <v>-1</v>
      </c>
      <c r="T1507" s="165">
        <f t="shared" si="176"/>
        <v>0</v>
      </c>
      <c r="U1507" s="165" t="str">
        <f t="shared" si="177"/>
        <v/>
      </c>
      <c r="V1507" s="165" t="str">
        <f>IFERROR(IF(OR(C1507="",S1507&lt;0),"",IF(SUBTOTAL(3,C1507:C1507)=0,-1,SUBTOTAL(3,$C$4:C1507))),"")</f>
        <v/>
      </c>
      <c r="W1507" s="156" t="str">
        <f t="array" ref="W1507">IF(LEN(C1507)&gt;0,IFERROR(IF(MATCH(C1507,$C$3:$C1506,0)&gt;0,N1507-INDEX($N$3:N1506,SUMPRODUCT(MAX(ROW($C$3:$C1506)*(C1507=$C$3:$C1506)))-2,1),""),""),"")</f>
        <v/>
      </c>
      <c r="X1507" s="156">
        <f t="shared" ca="1" si="178"/>
        <v>1</v>
      </c>
      <c r="Y1507" s="156">
        <f t="shared" ca="1" si="179"/>
        <v>1</v>
      </c>
    </row>
    <row r="1508" spans="2:25" hidden="1" x14ac:dyDescent="0.25">
      <c r="B1508" s="390" t="str">
        <f>IFERROR(IF(LEN(INDEX(PlansAndNotes!$B$6:$B$2005,ROW(A1508)-ROW($B$3)))=0,"",INDEX(PlansAndNotes!$B$6:$B$2005,ROW(A1508)-ROW($B$3))),"")</f>
        <v/>
      </c>
      <c r="C1508" s="361" t="str">
        <f t="shared" si="174"/>
        <v/>
      </c>
      <c r="D1508" s="361" t="str">
        <f>IFERROR(IF(LEN(C1508)&gt;0,IF(LEN(INDEX(TasksList!$C$6:$C$1005,MATCH(C1508,TasksList!$B$6:$B$1005,0),1))=0,"",INDEX(TasksList!$C$6:$C$1005,MATCH(C1508,TasksList!$B$6:$B$1005,0),1)),""),"")</f>
        <v/>
      </c>
      <c r="E1508" s="361" t="str">
        <f>IFERROR(IF(LEN(C1508)&gt;0,IF(LEN(INDEX(TasksList!$F$6:$F$1005,MATCH(C1508,TasksList!$B$6:$B$1005,0),1))=0,"not set!",INDEX(TasksList!$F$6:$F$1005,MATCH(C1508,TasksList!$B$6:$B$1005,0),1)),""),"")</f>
        <v/>
      </c>
      <c r="F1508" s="360" t="str">
        <f>IFERROR(IF(LEN(D1508)&gt;0,IF(LEN(INDEX(AdressBook!$D$6:$D$25,MATCH(D1508,AdressBook!$B$6:$B$25,0),1))=0,"",INDEX(AdressBook!$D$6:$D$25,MATCH(D1508,AdressBook!$B$6:$B$25,0),1)),""),"")</f>
        <v/>
      </c>
      <c r="G1508" s="361" t="str">
        <f>IFERROR(IF(LEN(INDEX(PlansAndNotes!$F$6:$F$2005,ROW(B1508)-ROW($C$3)))=0,"",INDEX(PlansAndNotes!$F$6:$F$2005,ROW(B1508)-ROW($C$3))),"")</f>
        <v/>
      </c>
      <c r="H1508" s="361" t="str">
        <f>IFERROR(IF(LEN(C1508)&gt;0,IF(LEN(INDEX(TasksList!$G$6:$G$1005,MATCH(C1508,TasksList!$B$6:$B$1005,0),1))=0,"",INDEX(TasksList!$G$6:$G$1005,MATCH(C1508,TasksList!$B$6:$B$1005,0),1)),""),"")</f>
        <v/>
      </c>
      <c r="I1508" s="381"/>
      <c r="J1508" s="400"/>
      <c r="K1508" s="400"/>
      <c r="L1508" s="179"/>
      <c r="M1508" s="381"/>
      <c r="N1508" s="362" t="str">
        <f>IFERROR(IF(LEN(INDEX(PlansAndNotes!$D$6:$D$4005,ROW(B1508)-ROW($C$3)))=0,"",INDEX(PlansAndNotes!$D$6:$D$4005,ROW(B1508)-ROW($C$3))),"")</f>
        <v/>
      </c>
      <c r="O1508" s="165" t="str">
        <f t="shared" si="175"/>
        <v/>
      </c>
      <c r="P1508" s="363" t="str">
        <f>IFERROR(IF(LEN(INDEX(PlansAndNotes!$E$6:$E$4005,ROW(B1508)-ROW($C$3)))=0,"",INDEX(PlansAndNotes!$E$6:$E$4005,ROW(B1508)-ROW($C$3))),"")</f>
        <v/>
      </c>
      <c r="Q1508" s="363" t="str">
        <f>IFERROR(IF(LEN(INDEX(PlansAndNotes!$G$6:$G$4005,ROW(B1508)-ROW($C$3)))=0,"",INDEX(PlansAndNotes!$G$6:$G$4005,ROW(B1508)-ROW($C$3))),"")</f>
        <v/>
      </c>
      <c r="R1508" s="361" t="str">
        <f>IFERROR(IF(LEN(D1508)&gt;0,IF(LEN(INDEX(AdressBook!$C$6:$C$25,MATCH(D1508,AdressBook!$B$6:$B$25,0),1))=0,"",INDEX(AdressBook!$C$6:$C$25,MATCH(D1508,AdressBook!$B$6:$B$25,0),1)),""),"")</f>
        <v/>
      </c>
      <c r="S1508" s="165">
        <f>IF(LEN(C1508)&gt;0,IFERROR(IF(MATCH(C1508,C1509:$C$4004,0)&gt;0,-1,ROW(S1508)-ROW($S$3)),ROW(S1508)-ROW($S$3)),-1)</f>
        <v>-1</v>
      </c>
      <c r="T1508" s="165">
        <f t="shared" si="176"/>
        <v>0</v>
      </c>
      <c r="U1508" s="165" t="str">
        <f t="shared" si="177"/>
        <v/>
      </c>
      <c r="V1508" s="165" t="str">
        <f>IFERROR(IF(OR(C1508="",S1508&lt;0),"",IF(SUBTOTAL(3,C1508:C1508)=0,-1,SUBTOTAL(3,$C$4:C1508))),"")</f>
        <v/>
      </c>
      <c r="W1508" s="156" t="str">
        <f t="array" ref="W1508">IF(LEN(C1508)&gt;0,IFERROR(IF(MATCH(C1508,$C$3:$C1507,0)&gt;0,N1508-INDEX($N$3:N1507,SUMPRODUCT(MAX(ROW($C$3:$C1507)*(C1508=$C$3:$C1507)))-2,1),""),""),"")</f>
        <v/>
      </c>
      <c r="X1508" s="156">
        <f t="shared" ca="1" si="178"/>
        <v>1</v>
      </c>
      <c r="Y1508" s="156">
        <f t="shared" ca="1" si="179"/>
        <v>1</v>
      </c>
    </row>
    <row r="1509" spans="2:25" hidden="1" x14ac:dyDescent="0.25">
      <c r="B1509" s="390" t="str">
        <f>IFERROR(IF(LEN(INDEX(PlansAndNotes!$B$6:$B$2005,ROW(A1509)-ROW($B$3)))=0,"",INDEX(PlansAndNotes!$B$6:$B$2005,ROW(A1509)-ROW($B$3))),"")</f>
        <v/>
      </c>
      <c r="C1509" s="361" t="str">
        <f t="shared" si="174"/>
        <v/>
      </c>
      <c r="D1509" s="361" t="str">
        <f>IFERROR(IF(LEN(C1509)&gt;0,IF(LEN(INDEX(TasksList!$C$6:$C$1005,MATCH(C1509,TasksList!$B$6:$B$1005,0),1))=0,"",INDEX(TasksList!$C$6:$C$1005,MATCH(C1509,TasksList!$B$6:$B$1005,0),1)),""),"")</f>
        <v/>
      </c>
      <c r="E1509" s="361" t="str">
        <f>IFERROR(IF(LEN(C1509)&gt;0,IF(LEN(INDEX(TasksList!$F$6:$F$1005,MATCH(C1509,TasksList!$B$6:$B$1005,0),1))=0,"not set!",INDEX(TasksList!$F$6:$F$1005,MATCH(C1509,TasksList!$B$6:$B$1005,0),1)),""),"")</f>
        <v/>
      </c>
      <c r="F1509" s="360" t="str">
        <f>IFERROR(IF(LEN(D1509)&gt;0,IF(LEN(INDEX(AdressBook!$D$6:$D$25,MATCH(D1509,AdressBook!$B$6:$B$25,0),1))=0,"",INDEX(AdressBook!$D$6:$D$25,MATCH(D1509,AdressBook!$B$6:$B$25,0),1)),""),"")</f>
        <v/>
      </c>
      <c r="G1509" s="361" t="str">
        <f>IFERROR(IF(LEN(INDEX(PlansAndNotes!$F$6:$F$2005,ROW(B1509)-ROW($C$3)))=0,"",INDEX(PlansAndNotes!$F$6:$F$2005,ROW(B1509)-ROW($C$3))),"")</f>
        <v/>
      </c>
      <c r="H1509" s="361" t="str">
        <f>IFERROR(IF(LEN(C1509)&gt;0,IF(LEN(INDEX(TasksList!$G$6:$G$1005,MATCH(C1509,TasksList!$B$6:$B$1005,0),1))=0,"",INDEX(TasksList!$G$6:$G$1005,MATCH(C1509,TasksList!$B$6:$B$1005,0),1)),""),"")</f>
        <v/>
      </c>
      <c r="I1509" s="381"/>
      <c r="J1509" s="400"/>
      <c r="K1509" s="400"/>
      <c r="L1509" s="179"/>
      <c r="M1509" s="381"/>
      <c r="N1509" s="362" t="str">
        <f>IFERROR(IF(LEN(INDEX(PlansAndNotes!$D$6:$D$4005,ROW(B1509)-ROW($C$3)))=0,"",INDEX(PlansAndNotes!$D$6:$D$4005,ROW(B1509)-ROW($C$3))),"")</f>
        <v/>
      </c>
      <c r="O1509" s="165" t="str">
        <f t="shared" si="175"/>
        <v/>
      </c>
      <c r="P1509" s="363" t="str">
        <f>IFERROR(IF(LEN(INDEX(PlansAndNotes!$E$6:$E$4005,ROW(B1509)-ROW($C$3)))=0,"",INDEX(PlansAndNotes!$E$6:$E$4005,ROW(B1509)-ROW($C$3))),"")</f>
        <v/>
      </c>
      <c r="Q1509" s="363" t="str">
        <f>IFERROR(IF(LEN(INDEX(PlansAndNotes!$G$6:$G$4005,ROW(B1509)-ROW($C$3)))=0,"",INDEX(PlansAndNotes!$G$6:$G$4005,ROW(B1509)-ROW($C$3))),"")</f>
        <v/>
      </c>
      <c r="R1509" s="361" t="str">
        <f>IFERROR(IF(LEN(D1509)&gt;0,IF(LEN(INDEX(AdressBook!$C$6:$C$25,MATCH(D1509,AdressBook!$B$6:$B$25,0),1))=0,"",INDEX(AdressBook!$C$6:$C$25,MATCH(D1509,AdressBook!$B$6:$B$25,0),1)),""),"")</f>
        <v/>
      </c>
      <c r="S1509" s="165">
        <f>IF(LEN(C1509)&gt;0,IFERROR(IF(MATCH(C1509,C1510:$C$4004,0)&gt;0,-1,ROW(S1509)-ROW($S$3)),ROW(S1509)-ROW($S$3)),-1)</f>
        <v>-1</v>
      </c>
      <c r="T1509" s="165">
        <f t="shared" si="176"/>
        <v>0</v>
      </c>
      <c r="U1509" s="165" t="str">
        <f t="shared" si="177"/>
        <v/>
      </c>
      <c r="V1509" s="165" t="str">
        <f>IFERROR(IF(OR(C1509="",S1509&lt;0),"",IF(SUBTOTAL(3,C1509:C1509)=0,-1,SUBTOTAL(3,$C$4:C1509))),"")</f>
        <v/>
      </c>
      <c r="W1509" s="156" t="str">
        <f t="array" ref="W1509">IF(LEN(C1509)&gt;0,IFERROR(IF(MATCH(C1509,$C$3:$C1508,0)&gt;0,N1509-INDEX($N$3:N1508,SUMPRODUCT(MAX(ROW($C$3:$C1508)*(C1509=$C$3:$C1508)))-2,1),""),""),"")</f>
        <v/>
      </c>
      <c r="X1509" s="156">
        <f t="shared" ca="1" si="178"/>
        <v>1</v>
      </c>
      <c r="Y1509" s="156">
        <f t="shared" ca="1" si="179"/>
        <v>1</v>
      </c>
    </row>
    <row r="1510" spans="2:25" hidden="1" x14ac:dyDescent="0.25">
      <c r="B1510" s="390" t="str">
        <f>IFERROR(IF(LEN(INDEX(PlansAndNotes!$B$6:$B$2005,ROW(A1510)-ROW($B$3)))=0,"",INDEX(PlansAndNotes!$B$6:$B$2005,ROW(A1510)-ROW($B$3))),"")</f>
        <v/>
      </c>
      <c r="C1510" s="361" t="str">
        <f t="shared" si="174"/>
        <v/>
      </c>
      <c r="D1510" s="361" t="str">
        <f>IFERROR(IF(LEN(C1510)&gt;0,IF(LEN(INDEX(TasksList!$C$6:$C$1005,MATCH(C1510,TasksList!$B$6:$B$1005,0),1))=0,"",INDEX(TasksList!$C$6:$C$1005,MATCH(C1510,TasksList!$B$6:$B$1005,0),1)),""),"")</f>
        <v/>
      </c>
      <c r="E1510" s="361" t="str">
        <f>IFERROR(IF(LEN(C1510)&gt;0,IF(LEN(INDEX(TasksList!$F$6:$F$1005,MATCH(C1510,TasksList!$B$6:$B$1005,0),1))=0,"not set!",INDEX(TasksList!$F$6:$F$1005,MATCH(C1510,TasksList!$B$6:$B$1005,0),1)),""),"")</f>
        <v/>
      </c>
      <c r="F1510" s="360" t="str">
        <f>IFERROR(IF(LEN(D1510)&gt;0,IF(LEN(INDEX(AdressBook!$D$6:$D$25,MATCH(D1510,AdressBook!$B$6:$B$25,0),1))=0,"",INDEX(AdressBook!$D$6:$D$25,MATCH(D1510,AdressBook!$B$6:$B$25,0),1)),""),"")</f>
        <v/>
      </c>
      <c r="G1510" s="361" t="str">
        <f>IFERROR(IF(LEN(INDEX(PlansAndNotes!$F$6:$F$2005,ROW(B1510)-ROW($C$3)))=0,"",INDEX(PlansAndNotes!$F$6:$F$2005,ROW(B1510)-ROW($C$3))),"")</f>
        <v/>
      </c>
      <c r="H1510" s="361" t="str">
        <f>IFERROR(IF(LEN(C1510)&gt;0,IF(LEN(INDEX(TasksList!$G$6:$G$1005,MATCH(C1510,TasksList!$B$6:$B$1005,0),1))=0,"",INDEX(TasksList!$G$6:$G$1005,MATCH(C1510,TasksList!$B$6:$B$1005,0),1)),""),"")</f>
        <v/>
      </c>
      <c r="I1510" s="381"/>
      <c r="J1510" s="400"/>
      <c r="K1510" s="400"/>
      <c r="L1510" s="179"/>
      <c r="M1510" s="381"/>
      <c r="N1510" s="362" t="str">
        <f>IFERROR(IF(LEN(INDEX(PlansAndNotes!$D$6:$D$4005,ROW(B1510)-ROW($C$3)))=0,"",INDEX(PlansAndNotes!$D$6:$D$4005,ROW(B1510)-ROW($C$3))),"")</f>
        <v/>
      </c>
      <c r="O1510" s="165" t="str">
        <f t="shared" si="175"/>
        <v/>
      </c>
      <c r="P1510" s="363" t="str">
        <f>IFERROR(IF(LEN(INDEX(PlansAndNotes!$E$6:$E$4005,ROW(B1510)-ROW($C$3)))=0,"",INDEX(PlansAndNotes!$E$6:$E$4005,ROW(B1510)-ROW($C$3))),"")</f>
        <v/>
      </c>
      <c r="Q1510" s="363" t="str">
        <f>IFERROR(IF(LEN(INDEX(PlansAndNotes!$G$6:$G$4005,ROW(B1510)-ROW($C$3)))=0,"",INDEX(PlansAndNotes!$G$6:$G$4005,ROW(B1510)-ROW($C$3))),"")</f>
        <v/>
      </c>
      <c r="R1510" s="361" t="str">
        <f>IFERROR(IF(LEN(D1510)&gt;0,IF(LEN(INDEX(AdressBook!$C$6:$C$25,MATCH(D1510,AdressBook!$B$6:$B$25,0),1))=0,"",INDEX(AdressBook!$C$6:$C$25,MATCH(D1510,AdressBook!$B$6:$B$25,0),1)),""),"")</f>
        <v/>
      </c>
      <c r="S1510" s="165">
        <f>IF(LEN(C1510)&gt;0,IFERROR(IF(MATCH(C1510,C1511:$C$4004,0)&gt;0,-1,ROW(S1510)-ROW($S$3)),ROW(S1510)-ROW($S$3)),-1)</f>
        <v>-1</v>
      </c>
      <c r="T1510" s="165">
        <f t="shared" si="176"/>
        <v>0</v>
      </c>
      <c r="U1510" s="165" t="str">
        <f t="shared" si="177"/>
        <v/>
      </c>
      <c r="V1510" s="165" t="str">
        <f>IFERROR(IF(OR(C1510="",S1510&lt;0),"",IF(SUBTOTAL(3,C1510:C1510)=0,-1,SUBTOTAL(3,$C$4:C1510))),"")</f>
        <v/>
      </c>
      <c r="W1510" s="156" t="str">
        <f t="array" ref="W1510">IF(LEN(C1510)&gt;0,IFERROR(IF(MATCH(C1510,$C$3:$C1509,0)&gt;0,N1510-INDEX($N$3:N1509,SUMPRODUCT(MAX(ROW($C$3:$C1509)*(C1510=$C$3:$C1509)))-2,1),""),""),"")</f>
        <v/>
      </c>
      <c r="X1510" s="156">
        <f t="shared" ca="1" si="178"/>
        <v>1</v>
      </c>
      <c r="Y1510" s="156">
        <f t="shared" ca="1" si="179"/>
        <v>1</v>
      </c>
    </row>
    <row r="1511" spans="2:25" hidden="1" x14ac:dyDescent="0.25">
      <c r="B1511" s="390" t="str">
        <f>IFERROR(IF(LEN(INDEX(PlansAndNotes!$B$6:$B$2005,ROW(A1511)-ROW($B$3)))=0,"",INDEX(PlansAndNotes!$B$6:$B$2005,ROW(A1511)-ROW($B$3))),"")</f>
        <v/>
      </c>
      <c r="C1511" s="361" t="str">
        <f t="shared" si="174"/>
        <v/>
      </c>
      <c r="D1511" s="361" t="str">
        <f>IFERROR(IF(LEN(C1511)&gt;0,IF(LEN(INDEX(TasksList!$C$6:$C$1005,MATCH(C1511,TasksList!$B$6:$B$1005,0),1))=0,"",INDEX(TasksList!$C$6:$C$1005,MATCH(C1511,TasksList!$B$6:$B$1005,0),1)),""),"")</f>
        <v/>
      </c>
      <c r="E1511" s="361" t="str">
        <f>IFERROR(IF(LEN(C1511)&gt;0,IF(LEN(INDEX(TasksList!$F$6:$F$1005,MATCH(C1511,TasksList!$B$6:$B$1005,0),1))=0,"not set!",INDEX(TasksList!$F$6:$F$1005,MATCH(C1511,TasksList!$B$6:$B$1005,0),1)),""),"")</f>
        <v/>
      </c>
      <c r="F1511" s="360" t="str">
        <f>IFERROR(IF(LEN(D1511)&gt;0,IF(LEN(INDEX(AdressBook!$D$6:$D$25,MATCH(D1511,AdressBook!$B$6:$B$25,0),1))=0,"",INDEX(AdressBook!$D$6:$D$25,MATCH(D1511,AdressBook!$B$6:$B$25,0),1)),""),"")</f>
        <v/>
      </c>
      <c r="G1511" s="361" t="str">
        <f>IFERROR(IF(LEN(INDEX(PlansAndNotes!$F$6:$F$2005,ROW(B1511)-ROW($C$3)))=0,"",INDEX(PlansAndNotes!$F$6:$F$2005,ROW(B1511)-ROW($C$3))),"")</f>
        <v/>
      </c>
      <c r="H1511" s="361" t="str">
        <f>IFERROR(IF(LEN(C1511)&gt;0,IF(LEN(INDEX(TasksList!$G$6:$G$1005,MATCH(C1511,TasksList!$B$6:$B$1005,0),1))=0,"",INDEX(TasksList!$G$6:$G$1005,MATCH(C1511,TasksList!$B$6:$B$1005,0),1)),""),"")</f>
        <v/>
      </c>
      <c r="I1511" s="381"/>
      <c r="J1511" s="400"/>
      <c r="K1511" s="400"/>
      <c r="L1511" s="179"/>
      <c r="M1511" s="381"/>
      <c r="N1511" s="362" t="str">
        <f>IFERROR(IF(LEN(INDEX(PlansAndNotes!$D$6:$D$4005,ROW(B1511)-ROW($C$3)))=0,"",INDEX(PlansAndNotes!$D$6:$D$4005,ROW(B1511)-ROW($C$3))),"")</f>
        <v/>
      </c>
      <c r="O1511" s="165" t="str">
        <f t="shared" si="175"/>
        <v/>
      </c>
      <c r="P1511" s="363" t="str">
        <f>IFERROR(IF(LEN(INDEX(PlansAndNotes!$E$6:$E$4005,ROW(B1511)-ROW($C$3)))=0,"",INDEX(PlansAndNotes!$E$6:$E$4005,ROW(B1511)-ROW($C$3))),"")</f>
        <v/>
      </c>
      <c r="Q1511" s="363" t="str">
        <f>IFERROR(IF(LEN(INDEX(PlansAndNotes!$G$6:$G$4005,ROW(B1511)-ROW($C$3)))=0,"",INDEX(PlansAndNotes!$G$6:$G$4005,ROW(B1511)-ROW($C$3))),"")</f>
        <v/>
      </c>
      <c r="R1511" s="361" t="str">
        <f>IFERROR(IF(LEN(D1511)&gt;0,IF(LEN(INDEX(AdressBook!$C$6:$C$25,MATCH(D1511,AdressBook!$B$6:$B$25,0),1))=0,"",INDEX(AdressBook!$C$6:$C$25,MATCH(D1511,AdressBook!$B$6:$B$25,0),1)),""),"")</f>
        <v/>
      </c>
      <c r="S1511" s="165">
        <f>IF(LEN(C1511)&gt;0,IFERROR(IF(MATCH(C1511,C1512:$C$4004,0)&gt;0,-1,ROW(S1511)-ROW($S$3)),ROW(S1511)-ROW($S$3)),-1)</f>
        <v>-1</v>
      </c>
      <c r="T1511" s="165">
        <f t="shared" si="176"/>
        <v>0</v>
      </c>
      <c r="U1511" s="165" t="str">
        <f t="shared" si="177"/>
        <v/>
      </c>
      <c r="V1511" s="165" t="str">
        <f>IFERROR(IF(OR(C1511="",S1511&lt;0),"",IF(SUBTOTAL(3,C1511:C1511)=0,-1,SUBTOTAL(3,$C$4:C1511))),"")</f>
        <v/>
      </c>
      <c r="W1511" s="156" t="str">
        <f t="array" ref="W1511">IF(LEN(C1511)&gt;0,IFERROR(IF(MATCH(C1511,$C$3:$C1510,0)&gt;0,N1511-INDEX($N$3:N1510,SUMPRODUCT(MAX(ROW($C$3:$C1510)*(C1511=$C$3:$C1510)))-2,1),""),""),"")</f>
        <v/>
      </c>
      <c r="X1511" s="156">
        <f t="shared" ca="1" si="178"/>
        <v>1</v>
      </c>
      <c r="Y1511" s="156">
        <f t="shared" ca="1" si="179"/>
        <v>1</v>
      </c>
    </row>
    <row r="1512" spans="2:25" hidden="1" x14ac:dyDescent="0.25">
      <c r="B1512" s="390" t="str">
        <f>IFERROR(IF(LEN(INDEX(PlansAndNotes!$B$6:$B$2005,ROW(A1512)-ROW($B$3)))=0,"",INDEX(PlansAndNotes!$B$6:$B$2005,ROW(A1512)-ROW($B$3))),"")</f>
        <v/>
      </c>
      <c r="C1512" s="361" t="str">
        <f t="shared" si="174"/>
        <v/>
      </c>
      <c r="D1512" s="361" t="str">
        <f>IFERROR(IF(LEN(C1512)&gt;0,IF(LEN(INDEX(TasksList!$C$6:$C$1005,MATCH(C1512,TasksList!$B$6:$B$1005,0),1))=0,"",INDEX(TasksList!$C$6:$C$1005,MATCH(C1512,TasksList!$B$6:$B$1005,0),1)),""),"")</f>
        <v/>
      </c>
      <c r="E1512" s="361" t="str">
        <f>IFERROR(IF(LEN(C1512)&gt;0,IF(LEN(INDEX(TasksList!$F$6:$F$1005,MATCH(C1512,TasksList!$B$6:$B$1005,0),1))=0,"not set!",INDEX(TasksList!$F$6:$F$1005,MATCH(C1512,TasksList!$B$6:$B$1005,0),1)),""),"")</f>
        <v/>
      </c>
      <c r="F1512" s="360" t="str">
        <f>IFERROR(IF(LEN(D1512)&gt;0,IF(LEN(INDEX(AdressBook!$D$6:$D$25,MATCH(D1512,AdressBook!$B$6:$B$25,0),1))=0,"",INDEX(AdressBook!$D$6:$D$25,MATCH(D1512,AdressBook!$B$6:$B$25,0),1)),""),"")</f>
        <v/>
      </c>
      <c r="G1512" s="361" t="str">
        <f>IFERROR(IF(LEN(INDEX(PlansAndNotes!$F$6:$F$2005,ROW(B1512)-ROW($C$3)))=0,"",INDEX(PlansAndNotes!$F$6:$F$2005,ROW(B1512)-ROW($C$3))),"")</f>
        <v/>
      </c>
      <c r="H1512" s="361" t="str">
        <f>IFERROR(IF(LEN(C1512)&gt;0,IF(LEN(INDEX(TasksList!$G$6:$G$1005,MATCH(C1512,TasksList!$B$6:$B$1005,0),1))=0,"",INDEX(TasksList!$G$6:$G$1005,MATCH(C1512,TasksList!$B$6:$B$1005,0),1)),""),"")</f>
        <v/>
      </c>
      <c r="I1512" s="381"/>
      <c r="J1512" s="400"/>
      <c r="K1512" s="400"/>
      <c r="L1512" s="179"/>
      <c r="M1512" s="381"/>
      <c r="N1512" s="362" t="str">
        <f>IFERROR(IF(LEN(INDEX(PlansAndNotes!$D$6:$D$4005,ROW(B1512)-ROW($C$3)))=0,"",INDEX(PlansAndNotes!$D$6:$D$4005,ROW(B1512)-ROW($C$3))),"")</f>
        <v/>
      </c>
      <c r="O1512" s="165" t="str">
        <f t="shared" si="175"/>
        <v/>
      </c>
      <c r="P1512" s="363" t="str">
        <f>IFERROR(IF(LEN(INDEX(PlansAndNotes!$E$6:$E$4005,ROW(B1512)-ROW($C$3)))=0,"",INDEX(PlansAndNotes!$E$6:$E$4005,ROW(B1512)-ROW($C$3))),"")</f>
        <v/>
      </c>
      <c r="Q1512" s="363" t="str">
        <f>IFERROR(IF(LEN(INDEX(PlansAndNotes!$G$6:$G$4005,ROW(B1512)-ROW($C$3)))=0,"",INDEX(PlansAndNotes!$G$6:$G$4005,ROW(B1512)-ROW($C$3))),"")</f>
        <v/>
      </c>
      <c r="R1512" s="361" t="str">
        <f>IFERROR(IF(LEN(D1512)&gt;0,IF(LEN(INDEX(AdressBook!$C$6:$C$25,MATCH(D1512,AdressBook!$B$6:$B$25,0),1))=0,"",INDEX(AdressBook!$C$6:$C$25,MATCH(D1512,AdressBook!$B$6:$B$25,0),1)),""),"")</f>
        <v/>
      </c>
      <c r="S1512" s="165">
        <f>IF(LEN(C1512)&gt;0,IFERROR(IF(MATCH(C1512,C1513:$C$4004,0)&gt;0,-1,ROW(S1512)-ROW($S$3)),ROW(S1512)-ROW($S$3)),-1)</f>
        <v>-1</v>
      </c>
      <c r="T1512" s="165">
        <f t="shared" si="176"/>
        <v>0</v>
      </c>
      <c r="U1512" s="165" t="str">
        <f t="shared" si="177"/>
        <v/>
      </c>
      <c r="V1512" s="165" t="str">
        <f>IFERROR(IF(OR(C1512="",S1512&lt;0),"",IF(SUBTOTAL(3,C1512:C1512)=0,-1,SUBTOTAL(3,$C$4:C1512))),"")</f>
        <v/>
      </c>
      <c r="W1512" s="156" t="str">
        <f t="array" ref="W1512">IF(LEN(C1512)&gt;0,IFERROR(IF(MATCH(C1512,$C$3:$C1511,0)&gt;0,N1512-INDEX($N$3:N1511,SUMPRODUCT(MAX(ROW($C$3:$C1511)*(C1512=$C$3:$C1511)))-2,1),""),""),"")</f>
        <v/>
      </c>
      <c r="X1512" s="156">
        <f t="shared" ca="1" si="178"/>
        <v>1</v>
      </c>
      <c r="Y1512" s="156">
        <f t="shared" ca="1" si="179"/>
        <v>1</v>
      </c>
    </row>
    <row r="1513" spans="2:25" hidden="1" x14ac:dyDescent="0.25">
      <c r="B1513" s="390" t="str">
        <f>IFERROR(IF(LEN(INDEX(PlansAndNotes!$B$6:$B$2005,ROW(A1513)-ROW($B$3)))=0,"",INDEX(PlansAndNotes!$B$6:$B$2005,ROW(A1513)-ROW($B$3))),"")</f>
        <v/>
      </c>
      <c r="C1513" s="361" t="str">
        <f t="shared" si="174"/>
        <v/>
      </c>
      <c r="D1513" s="361" t="str">
        <f>IFERROR(IF(LEN(C1513)&gt;0,IF(LEN(INDEX(TasksList!$C$6:$C$1005,MATCH(C1513,TasksList!$B$6:$B$1005,0),1))=0,"",INDEX(TasksList!$C$6:$C$1005,MATCH(C1513,TasksList!$B$6:$B$1005,0),1)),""),"")</f>
        <v/>
      </c>
      <c r="E1513" s="361" t="str">
        <f>IFERROR(IF(LEN(C1513)&gt;0,IF(LEN(INDEX(TasksList!$F$6:$F$1005,MATCH(C1513,TasksList!$B$6:$B$1005,0),1))=0,"not set!",INDEX(TasksList!$F$6:$F$1005,MATCH(C1513,TasksList!$B$6:$B$1005,0),1)),""),"")</f>
        <v/>
      </c>
      <c r="F1513" s="360" t="str">
        <f>IFERROR(IF(LEN(D1513)&gt;0,IF(LEN(INDEX(AdressBook!$D$6:$D$25,MATCH(D1513,AdressBook!$B$6:$B$25,0),1))=0,"",INDEX(AdressBook!$D$6:$D$25,MATCH(D1513,AdressBook!$B$6:$B$25,0),1)),""),"")</f>
        <v/>
      </c>
      <c r="G1513" s="361" t="str">
        <f>IFERROR(IF(LEN(INDEX(PlansAndNotes!$F$6:$F$2005,ROW(B1513)-ROW($C$3)))=0,"",INDEX(PlansAndNotes!$F$6:$F$2005,ROW(B1513)-ROW($C$3))),"")</f>
        <v/>
      </c>
      <c r="H1513" s="361" t="str">
        <f>IFERROR(IF(LEN(C1513)&gt;0,IF(LEN(INDEX(TasksList!$G$6:$G$1005,MATCH(C1513,TasksList!$B$6:$B$1005,0),1))=0,"",INDEX(TasksList!$G$6:$G$1005,MATCH(C1513,TasksList!$B$6:$B$1005,0),1)),""),"")</f>
        <v/>
      </c>
      <c r="I1513" s="381"/>
      <c r="J1513" s="400"/>
      <c r="K1513" s="400"/>
      <c r="L1513" s="179"/>
      <c r="M1513" s="381"/>
      <c r="N1513" s="362" t="str">
        <f>IFERROR(IF(LEN(INDEX(PlansAndNotes!$D$6:$D$4005,ROW(B1513)-ROW($C$3)))=0,"",INDEX(PlansAndNotes!$D$6:$D$4005,ROW(B1513)-ROW($C$3))),"")</f>
        <v/>
      </c>
      <c r="O1513" s="165" t="str">
        <f t="shared" si="175"/>
        <v/>
      </c>
      <c r="P1513" s="363" t="str">
        <f>IFERROR(IF(LEN(INDEX(PlansAndNotes!$E$6:$E$4005,ROW(B1513)-ROW($C$3)))=0,"",INDEX(PlansAndNotes!$E$6:$E$4005,ROW(B1513)-ROW($C$3))),"")</f>
        <v/>
      </c>
      <c r="Q1513" s="363" t="str">
        <f>IFERROR(IF(LEN(INDEX(PlansAndNotes!$G$6:$G$4005,ROW(B1513)-ROW($C$3)))=0,"",INDEX(PlansAndNotes!$G$6:$G$4005,ROW(B1513)-ROW($C$3))),"")</f>
        <v/>
      </c>
      <c r="R1513" s="361" t="str">
        <f>IFERROR(IF(LEN(D1513)&gt;0,IF(LEN(INDEX(AdressBook!$C$6:$C$25,MATCH(D1513,AdressBook!$B$6:$B$25,0),1))=0,"",INDEX(AdressBook!$C$6:$C$25,MATCH(D1513,AdressBook!$B$6:$B$25,0),1)),""),"")</f>
        <v/>
      </c>
      <c r="S1513" s="165">
        <f>IF(LEN(C1513)&gt;0,IFERROR(IF(MATCH(C1513,C1514:$C$4004,0)&gt;0,-1,ROW(S1513)-ROW($S$3)),ROW(S1513)-ROW($S$3)),-1)</f>
        <v>-1</v>
      </c>
      <c r="T1513" s="165">
        <f t="shared" si="176"/>
        <v>0</v>
      </c>
      <c r="U1513" s="165" t="str">
        <f t="shared" si="177"/>
        <v/>
      </c>
      <c r="V1513" s="165" t="str">
        <f>IFERROR(IF(OR(C1513="",S1513&lt;0),"",IF(SUBTOTAL(3,C1513:C1513)=0,-1,SUBTOTAL(3,$C$4:C1513))),"")</f>
        <v/>
      </c>
      <c r="W1513" s="156" t="str">
        <f t="array" ref="W1513">IF(LEN(C1513)&gt;0,IFERROR(IF(MATCH(C1513,$C$3:$C1512,0)&gt;0,N1513-INDEX($N$3:N1512,SUMPRODUCT(MAX(ROW($C$3:$C1512)*(C1513=$C$3:$C1512)))-2,1),""),""),"")</f>
        <v/>
      </c>
      <c r="X1513" s="156">
        <f t="shared" ca="1" si="178"/>
        <v>1</v>
      </c>
      <c r="Y1513" s="156">
        <f t="shared" ca="1" si="179"/>
        <v>1</v>
      </c>
    </row>
    <row r="1514" spans="2:25" hidden="1" x14ac:dyDescent="0.25">
      <c r="B1514" s="390" t="str">
        <f>IFERROR(IF(LEN(INDEX(PlansAndNotes!$B$6:$B$2005,ROW(A1514)-ROW($B$3)))=0,"",INDEX(PlansAndNotes!$B$6:$B$2005,ROW(A1514)-ROW($B$3))),"")</f>
        <v/>
      </c>
      <c r="C1514" s="361" t="str">
        <f t="shared" si="174"/>
        <v/>
      </c>
      <c r="D1514" s="361" t="str">
        <f>IFERROR(IF(LEN(C1514)&gt;0,IF(LEN(INDEX(TasksList!$C$6:$C$1005,MATCH(C1514,TasksList!$B$6:$B$1005,0),1))=0,"",INDEX(TasksList!$C$6:$C$1005,MATCH(C1514,TasksList!$B$6:$B$1005,0),1)),""),"")</f>
        <v/>
      </c>
      <c r="E1514" s="361" t="str">
        <f>IFERROR(IF(LEN(C1514)&gt;0,IF(LEN(INDEX(TasksList!$F$6:$F$1005,MATCH(C1514,TasksList!$B$6:$B$1005,0),1))=0,"not set!",INDEX(TasksList!$F$6:$F$1005,MATCH(C1514,TasksList!$B$6:$B$1005,0),1)),""),"")</f>
        <v/>
      </c>
      <c r="F1514" s="360" t="str">
        <f>IFERROR(IF(LEN(D1514)&gt;0,IF(LEN(INDEX(AdressBook!$D$6:$D$25,MATCH(D1514,AdressBook!$B$6:$B$25,0),1))=0,"",INDEX(AdressBook!$D$6:$D$25,MATCH(D1514,AdressBook!$B$6:$B$25,0),1)),""),"")</f>
        <v/>
      </c>
      <c r="G1514" s="361" t="str">
        <f>IFERROR(IF(LEN(INDEX(PlansAndNotes!$F$6:$F$2005,ROW(B1514)-ROW($C$3)))=0,"",INDEX(PlansAndNotes!$F$6:$F$2005,ROW(B1514)-ROW($C$3))),"")</f>
        <v/>
      </c>
      <c r="H1514" s="361" t="str">
        <f>IFERROR(IF(LEN(C1514)&gt;0,IF(LEN(INDEX(TasksList!$G$6:$G$1005,MATCH(C1514,TasksList!$B$6:$B$1005,0),1))=0,"",INDEX(TasksList!$G$6:$G$1005,MATCH(C1514,TasksList!$B$6:$B$1005,0),1)),""),"")</f>
        <v/>
      </c>
      <c r="I1514" s="381"/>
      <c r="J1514" s="400"/>
      <c r="K1514" s="400"/>
      <c r="L1514" s="179"/>
      <c r="M1514" s="381"/>
      <c r="N1514" s="362" t="str">
        <f>IFERROR(IF(LEN(INDEX(PlansAndNotes!$D$6:$D$4005,ROW(B1514)-ROW($C$3)))=0,"",INDEX(PlansAndNotes!$D$6:$D$4005,ROW(B1514)-ROW($C$3))),"")</f>
        <v/>
      </c>
      <c r="O1514" s="165" t="str">
        <f t="shared" si="175"/>
        <v/>
      </c>
      <c r="P1514" s="363" t="str">
        <f>IFERROR(IF(LEN(INDEX(PlansAndNotes!$E$6:$E$4005,ROW(B1514)-ROW($C$3)))=0,"",INDEX(PlansAndNotes!$E$6:$E$4005,ROW(B1514)-ROW($C$3))),"")</f>
        <v/>
      </c>
      <c r="Q1514" s="363" t="str">
        <f>IFERROR(IF(LEN(INDEX(PlansAndNotes!$G$6:$G$4005,ROW(B1514)-ROW($C$3)))=0,"",INDEX(PlansAndNotes!$G$6:$G$4005,ROW(B1514)-ROW($C$3))),"")</f>
        <v/>
      </c>
      <c r="R1514" s="361" t="str">
        <f>IFERROR(IF(LEN(D1514)&gt;0,IF(LEN(INDEX(AdressBook!$C$6:$C$25,MATCH(D1514,AdressBook!$B$6:$B$25,0),1))=0,"",INDEX(AdressBook!$C$6:$C$25,MATCH(D1514,AdressBook!$B$6:$B$25,0),1)),""),"")</f>
        <v/>
      </c>
      <c r="S1514" s="165">
        <f>IF(LEN(C1514)&gt;0,IFERROR(IF(MATCH(C1514,C1515:$C$4004,0)&gt;0,-1,ROW(S1514)-ROW($S$3)),ROW(S1514)-ROW($S$3)),-1)</f>
        <v>-1</v>
      </c>
      <c r="T1514" s="165">
        <f t="shared" si="176"/>
        <v>0</v>
      </c>
      <c r="U1514" s="165" t="str">
        <f t="shared" si="177"/>
        <v/>
      </c>
      <c r="V1514" s="165" t="str">
        <f>IFERROR(IF(OR(C1514="",S1514&lt;0),"",IF(SUBTOTAL(3,C1514:C1514)=0,-1,SUBTOTAL(3,$C$4:C1514))),"")</f>
        <v/>
      </c>
      <c r="W1514" s="156" t="str">
        <f t="array" ref="W1514">IF(LEN(C1514)&gt;0,IFERROR(IF(MATCH(C1514,$C$3:$C1513,0)&gt;0,N1514-INDEX($N$3:N1513,SUMPRODUCT(MAX(ROW($C$3:$C1513)*(C1514=$C$3:$C1513)))-2,1),""),""),"")</f>
        <v/>
      </c>
      <c r="X1514" s="156">
        <f t="shared" ca="1" si="178"/>
        <v>1</v>
      </c>
      <c r="Y1514" s="156">
        <f t="shared" ca="1" si="179"/>
        <v>1</v>
      </c>
    </row>
    <row r="1515" spans="2:25" hidden="1" x14ac:dyDescent="0.25">
      <c r="B1515" s="390" t="str">
        <f>IFERROR(IF(LEN(INDEX(PlansAndNotes!$B$6:$B$2005,ROW(A1515)-ROW($B$3)))=0,"",INDEX(PlansAndNotes!$B$6:$B$2005,ROW(A1515)-ROW($B$3))),"")</f>
        <v/>
      </c>
      <c r="C1515" s="361" t="str">
        <f t="shared" si="174"/>
        <v/>
      </c>
      <c r="D1515" s="361" t="str">
        <f>IFERROR(IF(LEN(C1515)&gt;0,IF(LEN(INDEX(TasksList!$C$6:$C$1005,MATCH(C1515,TasksList!$B$6:$B$1005,0),1))=0,"",INDEX(TasksList!$C$6:$C$1005,MATCH(C1515,TasksList!$B$6:$B$1005,0),1)),""),"")</f>
        <v/>
      </c>
      <c r="E1515" s="361" t="str">
        <f>IFERROR(IF(LEN(C1515)&gt;0,IF(LEN(INDEX(TasksList!$F$6:$F$1005,MATCH(C1515,TasksList!$B$6:$B$1005,0),1))=0,"not set!",INDEX(TasksList!$F$6:$F$1005,MATCH(C1515,TasksList!$B$6:$B$1005,0),1)),""),"")</f>
        <v/>
      </c>
      <c r="F1515" s="360" t="str">
        <f>IFERROR(IF(LEN(D1515)&gt;0,IF(LEN(INDEX(AdressBook!$D$6:$D$25,MATCH(D1515,AdressBook!$B$6:$B$25,0),1))=0,"",INDEX(AdressBook!$D$6:$D$25,MATCH(D1515,AdressBook!$B$6:$B$25,0),1)),""),"")</f>
        <v/>
      </c>
      <c r="G1515" s="361" t="str">
        <f>IFERROR(IF(LEN(INDEX(PlansAndNotes!$F$6:$F$2005,ROW(B1515)-ROW($C$3)))=0,"",INDEX(PlansAndNotes!$F$6:$F$2005,ROW(B1515)-ROW($C$3))),"")</f>
        <v/>
      </c>
      <c r="H1515" s="361" t="str">
        <f>IFERROR(IF(LEN(C1515)&gt;0,IF(LEN(INDEX(TasksList!$G$6:$G$1005,MATCH(C1515,TasksList!$B$6:$B$1005,0),1))=0,"",INDEX(TasksList!$G$6:$G$1005,MATCH(C1515,TasksList!$B$6:$B$1005,0),1)),""),"")</f>
        <v/>
      </c>
      <c r="I1515" s="381"/>
      <c r="J1515" s="400"/>
      <c r="K1515" s="400"/>
      <c r="L1515" s="179"/>
      <c r="M1515" s="381"/>
      <c r="N1515" s="362" t="str">
        <f>IFERROR(IF(LEN(INDEX(PlansAndNotes!$D$6:$D$4005,ROW(B1515)-ROW($C$3)))=0,"",INDEX(PlansAndNotes!$D$6:$D$4005,ROW(B1515)-ROW($C$3))),"")</f>
        <v/>
      </c>
      <c r="O1515" s="165" t="str">
        <f t="shared" si="175"/>
        <v/>
      </c>
      <c r="P1515" s="363" t="str">
        <f>IFERROR(IF(LEN(INDEX(PlansAndNotes!$E$6:$E$4005,ROW(B1515)-ROW($C$3)))=0,"",INDEX(PlansAndNotes!$E$6:$E$4005,ROW(B1515)-ROW($C$3))),"")</f>
        <v/>
      </c>
      <c r="Q1515" s="363" t="str">
        <f>IFERROR(IF(LEN(INDEX(PlansAndNotes!$G$6:$G$4005,ROW(B1515)-ROW($C$3)))=0,"",INDEX(PlansAndNotes!$G$6:$G$4005,ROW(B1515)-ROW($C$3))),"")</f>
        <v/>
      </c>
      <c r="R1515" s="361" t="str">
        <f>IFERROR(IF(LEN(D1515)&gt;0,IF(LEN(INDEX(AdressBook!$C$6:$C$25,MATCH(D1515,AdressBook!$B$6:$B$25,0),1))=0,"",INDEX(AdressBook!$C$6:$C$25,MATCH(D1515,AdressBook!$B$6:$B$25,0),1)),""),"")</f>
        <v/>
      </c>
      <c r="S1515" s="165">
        <f>IF(LEN(C1515)&gt;0,IFERROR(IF(MATCH(C1515,C1516:$C$4004,0)&gt;0,-1,ROW(S1515)-ROW($S$3)),ROW(S1515)-ROW($S$3)),-1)</f>
        <v>-1</v>
      </c>
      <c r="T1515" s="165">
        <f t="shared" si="176"/>
        <v>0</v>
      </c>
      <c r="U1515" s="165" t="str">
        <f t="shared" si="177"/>
        <v/>
      </c>
      <c r="V1515" s="165" t="str">
        <f>IFERROR(IF(OR(C1515="",S1515&lt;0),"",IF(SUBTOTAL(3,C1515:C1515)=0,-1,SUBTOTAL(3,$C$4:C1515))),"")</f>
        <v/>
      </c>
      <c r="W1515" s="156" t="str">
        <f t="array" ref="W1515">IF(LEN(C1515)&gt;0,IFERROR(IF(MATCH(C1515,$C$3:$C1514,0)&gt;0,N1515-INDEX($N$3:N1514,SUMPRODUCT(MAX(ROW($C$3:$C1514)*(C1515=$C$3:$C1514)))-2,1),""),""),"")</f>
        <v/>
      </c>
      <c r="X1515" s="156">
        <f t="shared" ca="1" si="178"/>
        <v>1</v>
      </c>
      <c r="Y1515" s="156">
        <f t="shared" ca="1" si="179"/>
        <v>1</v>
      </c>
    </row>
    <row r="1516" spans="2:25" hidden="1" x14ac:dyDescent="0.25">
      <c r="B1516" s="390" t="str">
        <f>IFERROR(IF(LEN(INDEX(PlansAndNotes!$B$6:$B$2005,ROW(A1516)-ROW($B$3)))=0,"",INDEX(PlansAndNotes!$B$6:$B$2005,ROW(A1516)-ROW($B$3))),"")</f>
        <v/>
      </c>
      <c r="C1516" s="361" t="str">
        <f t="shared" si="174"/>
        <v/>
      </c>
      <c r="D1516" s="361" t="str">
        <f>IFERROR(IF(LEN(C1516)&gt;0,IF(LEN(INDEX(TasksList!$C$6:$C$1005,MATCH(C1516,TasksList!$B$6:$B$1005,0),1))=0,"",INDEX(TasksList!$C$6:$C$1005,MATCH(C1516,TasksList!$B$6:$B$1005,0),1)),""),"")</f>
        <v/>
      </c>
      <c r="E1516" s="361" t="str">
        <f>IFERROR(IF(LEN(C1516)&gt;0,IF(LEN(INDEX(TasksList!$F$6:$F$1005,MATCH(C1516,TasksList!$B$6:$B$1005,0),1))=0,"not set!",INDEX(TasksList!$F$6:$F$1005,MATCH(C1516,TasksList!$B$6:$B$1005,0),1)),""),"")</f>
        <v/>
      </c>
      <c r="F1516" s="360" t="str">
        <f>IFERROR(IF(LEN(D1516)&gt;0,IF(LEN(INDEX(AdressBook!$D$6:$D$25,MATCH(D1516,AdressBook!$B$6:$B$25,0),1))=0,"",INDEX(AdressBook!$D$6:$D$25,MATCH(D1516,AdressBook!$B$6:$B$25,0),1)),""),"")</f>
        <v/>
      </c>
      <c r="G1516" s="361" t="str">
        <f>IFERROR(IF(LEN(INDEX(PlansAndNotes!$F$6:$F$2005,ROW(B1516)-ROW($C$3)))=0,"",INDEX(PlansAndNotes!$F$6:$F$2005,ROW(B1516)-ROW($C$3))),"")</f>
        <v/>
      </c>
      <c r="H1516" s="361" t="str">
        <f>IFERROR(IF(LEN(C1516)&gt;0,IF(LEN(INDEX(TasksList!$G$6:$G$1005,MATCH(C1516,TasksList!$B$6:$B$1005,0),1))=0,"",INDEX(TasksList!$G$6:$G$1005,MATCH(C1516,TasksList!$B$6:$B$1005,0),1)),""),"")</f>
        <v/>
      </c>
      <c r="I1516" s="381"/>
      <c r="J1516" s="400"/>
      <c r="K1516" s="400"/>
      <c r="L1516" s="179"/>
      <c r="M1516" s="381"/>
      <c r="N1516" s="362" t="str">
        <f>IFERROR(IF(LEN(INDEX(PlansAndNotes!$D$6:$D$4005,ROW(B1516)-ROW($C$3)))=0,"",INDEX(PlansAndNotes!$D$6:$D$4005,ROW(B1516)-ROW($C$3))),"")</f>
        <v/>
      </c>
      <c r="O1516" s="165" t="str">
        <f t="shared" si="175"/>
        <v/>
      </c>
      <c r="P1516" s="363" t="str">
        <f>IFERROR(IF(LEN(INDEX(PlansAndNotes!$E$6:$E$4005,ROW(B1516)-ROW($C$3)))=0,"",INDEX(PlansAndNotes!$E$6:$E$4005,ROW(B1516)-ROW($C$3))),"")</f>
        <v/>
      </c>
      <c r="Q1516" s="363" t="str">
        <f>IFERROR(IF(LEN(INDEX(PlansAndNotes!$G$6:$G$4005,ROW(B1516)-ROW($C$3)))=0,"",INDEX(PlansAndNotes!$G$6:$G$4005,ROW(B1516)-ROW($C$3))),"")</f>
        <v/>
      </c>
      <c r="R1516" s="361" t="str">
        <f>IFERROR(IF(LEN(D1516)&gt;0,IF(LEN(INDEX(AdressBook!$C$6:$C$25,MATCH(D1516,AdressBook!$B$6:$B$25,0),1))=0,"",INDEX(AdressBook!$C$6:$C$25,MATCH(D1516,AdressBook!$B$6:$B$25,0),1)),""),"")</f>
        <v/>
      </c>
      <c r="S1516" s="165">
        <f>IF(LEN(C1516)&gt;0,IFERROR(IF(MATCH(C1516,C1517:$C$4004,0)&gt;0,-1,ROW(S1516)-ROW($S$3)),ROW(S1516)-ROW($S$3)),-1)</f>
        <v>-1</v>
      </c>
      <c r="T1516" s="165">
        <f t="shared" si="176"/>
        <v>0</v>
      </c>
      <c r="U1516" s="165" t="str">
        <f t="shared" si="177"/>
        <v/>
      </c>
      <c r="V1516" s="165" t="str">
        <f>IFERROR(IF(OR(C1516="",S1516&lt;0),"",IF(SUBTOTAL(3,C1516:C1516)=0,-1,SUBTOTAL(3,$C$4:C1516))),"")</f>
        <v/>
      </c>
      <c r="W1516" s="156" t="str">
        <f t="array" ref="W1516">IF(LEN(C1516)&gt;0,IFERROR(IF(MATCH(C1516,$C$3:$C1515,0)&gt;0,N1516-INDEX($N$3:N1515,SUMPRODUCT(MAX(ROW($C$3:$C1515)*(C1516=$C$3:$C1515)))-2,1),""),""),"")</f>
        <v/>
      </c>
      <c r="X1516" s="156">
        <f t="shared" ca="1" si="178"/>
        <v>1</v>
      </c>
      <c r="Y1516" s="156">
        <f t="shared" ca="1" si="179"/>
        <v>1</v>
      </c>
    </row>
    <row r="1517" spans="2:25" hidden="1" x14ac:dyDescent="0.25">
      <c r="B1517" s="390" t="str">
        <f>IFERROR(IF(LEN(INDEX(PlansAndNotes!$B$6:$B$2005,ROW(A1517)-ROW($B$3)))=0,"",INDEX(PlansAndNotes!$B$6:$B$2005,ROW(A1517)-ROW($B$3))),"")</f>
        <v/>
      </c>
      <c r="C1517" s="361" t="str">
        <f t="shared" si="174"/>
        <v/>
      </c>
      <c r="D1517" s="361" t="str">
        <f>IFERROR(IF(LEN(C1517)&gt;0,IF(LEN(INDEX(TasksList!$C$6:$C$1005,MATCH(C1517,TasksList!$B$6:$B$1005,0),1))=0,"",INDEX(TasksList!$C$6:$C$1005,MATCH(C1517,TasksList!$B$6:$B$1005,0),1)),""),"")</f>
        <v/>
      </c>
      <c r="E1517" s="361" t="str">
        <f>IFERROR(IF(LEN(C1517)&gt;0,IF(LEN(INDEX(TasksList!$F$6:$F$1005,MATCH(C1517,TasksList!$B$6:$B$1005,0),1))=0,"not set!",INDEX(TasksList!$F$6:$F$1005,MATCH(C1517,TasksList!$B$6:$B$1005,0),1)),""),"")</f>
        <v/>
      </c>
      <c r="F1517" s="360" t="str">
        <f>IFERROR(IF(LEN(D1517)&gt;0,IF(LEN(INDEX(AdressBook!$D$6:$D$25,MATCH(D1517,AdressBook!$B$6:$B$25,0),1))=0,"",INDEX(AdressBook!$D$6:$D$25,MATCH(D1517,AdressBook!$B$6:$B$25,0),1)),""),"")</f>
        <v/>
      </c>
      <c r="G1517" s="361" t="str">
        <f>IFERROR(IF(LEN(INDEX(PlansAndNotes!$F$6:$F$2005,ROW(B1517)-ROW($C$3)))=0,"",INDEX(PlansAndNotes!$F$6:$F$2005,ROW(B1517)-ROW($C$3))),"")</f>
        <v/>
      </c>
      <c r="H1517" s="361" t="str">
        <f>IFERROR(IF(LEN(C1517)&gt;0,IF(LEN(INDEX(TasksList!$G$6:$G$1005,MATCH(C1517,TasksList!$B$6:$B$1005,0),1))=0,"",INDEX(TasksList!$G$6:$G$1005,MATCH(C1517,TasksList!$B$6:$B$1005,0),1)),""),"")</f>
        <v/>
      </c>
      <c r="I1517" s="381"/>
      <c r="J1517" s="400"/>
      <c r="K1517" s="400"/>
      <c r="L1517" s="179"/>
      <c r="M1517" s="381"/>
      <c r="N1517" s="362" t="str">
        <f>IFERROR(IF(LEN(INDEX(PlansAndNotes!$D$6:$D$4005,ROW(B1517)-ROW($C$3)))=0,"",INDEX(PlansAndNotes!$D$6:$D$4005,ROW(B1517)-ROW($C$3))),"")</f>
        <v/>
      </c>
      <c r="O1517" s="165" t="str">
        <f t="shared" si="175"/>
        <v/>
      </c>
      <c r="P1517" s="363" t="str">
        <f>IFERROR(IF(LEN(INDEX(PlansAndNotes!$E$6:$E$4005,ROW(B1517)-ROW($C$3)))=0,"",INDEX(PlansAndNotes!$E$6:$E$4005,ROW(B1517)-ROW($C$3))),"")</f>
        <v/>
      </c>
      <c r="Q1517" s="363" t="str">
        <f>IFERROR(IF(LEN(INDEX(PlansAndNotes!$G$6:$G$4005,ROW(B1517)-ROW($C$3)))=0,"",INDEX(PlansAndNotes!$G$6:$G$4005,ROW(B1517)-ROW($C$3))),"")</f>
        <v/>
      </c>
      <c r="R1517" s="361" t="str">
        <f>IFERROR(IF(LEN(D1517)&gt;0,IF(LEN(INDEX(AdressBook!$C$6:$C$25,MATCH(D1517,AdressBook!$B$6:$B$25,0),1))=0,"",INDEX(AdressBook!$C$6:$C$25,MATCH(D1517,AdressBook!$B$6:$B$25,0),1)),""),"")</f>
        <v/>
      </c>
      <c r="S1517" s="165">
        <f>IF(LEN(C1517)&gt;0,IFERROR(IF(MATCH(C1517,C1518:$C$4004,0)&gt;0,-1,ROW(S1517)-ROW($S$3)),ROW(S1517)-ROW($S$3)),-1)</f>
        <v>-1</v>
      </c>
      <c r="T1517" s="165">
        <f t="shared" si="176"/>
        <v>0</v>
      </c>
      <c r="U1517" s="165" t="str">
        <f t="shared" si="177"/>
        <v/>
      </c>
      <c r="V1517" s="165" t="str">
        <f>IFERROR(IF(OR(C1517="",S1517&lt;0),"",IF(SUBTOTAL(3,C1517:C1517)=0,-1,SUBTOTAL(3,$C$4:C1517))),"")</f>
        <v/>
      </c>
      <c r="W1517" s="156" t="str">
        <f t="array" ref="W1517">IF(LEN(C1517)&gt;0,IFERROR(IF(MATCH(C1517,$C$3:$C1516,0)&gt;0,N1517-INDEX($N$3:N1516,SUMPRODUCT(MAX(ROW($C$3:$C1516)*(C1517=$C$3:$C1516)))-2,1),""),""),"")</f>
        <v/>
      </c>
      <c r="X1517" s="156">
        <f t="shared" ca="1" si="178"/>
        <v>1</v>
      </c>
      <c r="Y1517" s="156">
        <f t="shared" ca="1" si="179"/>
        <v>1</v>
      </c>
    </row>
    <row r="1518" spans="2:25" hidden="1" x14ac:dyDescent="0.25">
      <c r="B1518" s="390" t="str">
        <f>IFERROR(IF(LEN(INDEX(PlansAndNotes!$B$6:$B$2005,ROW(A1518)-ROW($B$3)))=0,"",INDEX(PlansAndNotes!$B$6:$B$2005,ROW(A1518)-ROW($B$3))),"")</f>
        <v/>
      </c>
      <c r="C1518" s="361" t="str">
        <f t="shared" si="174"/>
        <v/>
      </c>
      <c r="D1518" s="361" t="str">
        <f>IFERROR(IF(LEN(C1518)&gt;0,IF(LEN(INDEX(TasksList!$C$6:$C$1005,MATCH(C1518,TasksList!$B$6:$B$1005,0),1))=0,"",INDEX(TasksList!$C$6:$C$1005,MATCH(C1518,TasksList!$B$6:$B$1005,0),1)),""),"")</f>
        <v/>
      </c>
      <c r="E1518" s="361" t="str">
        <f>IFERROR(IF(LEN(C1518)&gt;0,IF(LEN(INDEX(TasksList!$F$6:$F$1005,MATCH(C1518,TasksList!$B$6:$B$1005,0),1))=0,"not set!",INDEX(TasksList!$F$6:$F$1005,MATCH(C1518,TasksList!$B$6:$B$1005,0),1)),""),"")</f>
        <v/>
      </c>
      <c r="F1518" s="360" t="str">
        <f>IFERROR(IF(LEN(D1518)&gt;0,IF(LEN(INDEX(AdressBook!$D$6:$D$25,MATCH(D1518,AdressBook!$B$6:$B$25,0),1))=0,"",INDEX(AdressBook!$D$6:$D$25,MATCH(D1518,AdressBook!$B$6:$B$25,0),1)),""),"")</f>
        <v/>
      </c>
      <c r="G1518" s="361" t="str">
        <f>IFERROR(IF(LEN(INDEX(PlansAndNotes!$F$6:$F$2005,ROW(B1518)-ROW($C$3)))=0,"",INDEX(PlansAndNotes!$F$6:$F$2005,ROW(B1518)-ROW($C$3))),"")</f>
        <v/>
      </c>
      <c r="H1518" s="361" t="str">
        <f>IFERROR(IF(LEN(C1518)&gt;0,IF(LEN(INDEX(TasksList!$G$6:$G$1005,MATCH(C1518,TasksList!$B$6:$B$1005,0),1))=0,"",INDEX(TasksList!$G$6:$G$1005,MATCH(C1518,TasksList!$B$6:$B$1005,0),1)),""),"")</f>
        <v/>
      </c>
      <c r="I1518" s="381"/>
      <c r="J1518" s="400"/>
      <c r="K1518" s="400"/>
      <c r="L1518" s="179"/>
      <c r="M1518" s="381"/>
      <c r="N1518" s="362" t="str">
        <f>IFERROR(IF(LEN(INDEX(PlansAndNotes!$D$6:$D$4005,ROW(B1518)-ROW($C$3)))=0,"",INDEX(PlansAndNotes!$D$6:$D$4005,ROW(B1518)-ROW($C$3))),"")</f>
        <v/>
      </c>
      <c r="O1518" s="165" t="str">
        <f t="shared" si="175"/>
        <v/>
      </c>
      <c r="P1518" s="363" t="str">
        <f>IFERROR(IF(LEN(INDEX(PlansAndNotes!$E$6:$E$4005,ROW(B1518)-ROW($C$3)))=0,"",INDEX(PlansAndNotes!$E$6:$E$4005,ROW(B1518)-ROW($C$3))),"")</f>
        <v/>
      </c>
      <c r="Q1518" s="363" t="str">
        <f>IFERROR(IF(LEN(INDEX(PlansAndNotes!$G$6:$G$4005,ROW(B1518)-ROW($C$3)))=0,"",INDEX(PlansAndNotes!$G$6:$G$4005,ROW(B1518)-ROW($C$3))),"")</f>
        <v/>
      </c>
      <c r="R1518" s="361" t="str">
        <f>IFERROR(IF(LEN(D1518)&gt;0,IF(LEN(INDEX(AdressBook!$C$6:$C$25,MATCH(D1518,AdressBook!$B$6:$B$25,0),1))=0,"",INDEX(AdressBook!$C$6:$C$25,MATCH(D1518,AdressBook!$B$6:$B$25,0),1)),""),"")</f>
        <v/>
      </c>
      <c r="S1518" s="165">
        <f>IF(LEN(C1518)&gt;0,IFERROR(IF(MATCH(C1518,C1519:$C$4004,0)&gt;0,-1,ROW(S1518)-ROW($S$3)),ROW(S1518)-ROW($S$3)),-1)</f>
        <v>-1</v>
      </c>
      <c r="T1518" s="165">
        <f t="shared" si="176"/>
        <v>0</v>
      </c>
      <c r="U1518" s="165" t="str">
        <f t="shared" si="177"/>
        <v/>
      </c>
      <c r="V1518" s="165" t="str">
        <f>IFERROR(IF(OR(C1518="",S1518&lt;0),"",IF(SUBTOTAL(3,C1518:C1518)=0,-1,SUBTOTAL(3,$C$4:C1518))),"")</f>
        <v/>
      </c>
      <c r="W1518" s="156" t="str">
        <f t="array" ref="W1518">IF(LEN(C1518)&gt;0,IFERROR(IF(MATCH(C1518,$C$3:$C1517,0)&gt;0,N1518-INDEX($N$3:N1517,SUMPRODUCT(MAX(ROW($C$3:$C1517)*(C1518=$C$3:$C1517)))-2,1),""),""),"")</f>
        <v/>
      </c>
      <c r="X1518" s="156">
        <f t="shared" ca="1" si="178"/>
        <v>1</v>
      </c>
      <c r="Y1518" s="156">
        <f t="shared" ca="1" si="179"/>
        <v>1</v>
      </c>
    </row>
    <row r="1519" spans="2:25" hidden="1" x14ac:dyDescent="0.25">
      <c r="B1519" s="390" t="str">
        <f>IFERROR(IF(LEN(INDEX(PlansAndNotes!$B$6:$B$2005,ROW(A1519)-ROW($B$3)))=0,"",INDEX(PlansAndNotes!$B$6:$B$2005,ROW(A1519)-ROW($B$3))),"")</f>
        <v/>
      </c>
      <c r="C1519" s="361" t="str">
        <f t="shared" si="174"/>
        <v/>
      </c>
      <c r="D1519" s="361" t="str">
        <f>IFERROR(IF(LEN(C1519)&gt;0,IF(LEN(INDEX(TasksList!$C$6:$C$1005,MATCH(C1519,TasksList!$B$6:$B$1005,0),1))=0,"",INDEX(TasksList!$C$6:$C$1005,MATCH(C1519,TasksList!$B$6:$B$1005,0),1)),""),"")</f>
        <v/>
      </c>
      <c r="E1519" s="361" t="str">
        <f>IFERROR(IF(LEN(C1519)&gt;0,IF(LEN(INDEX(TasksList!$F$6:$F$1005,MATCH(C1519,TasksList!$B$6:$B$1005,0),1))=0,"not set!",INDEX(TasksList!$F$6:$F$1005,MATCH(C1519,TasksList!$B$6:$B$1005,0),1)),""),"")</f>
        <v/>
      </c>
      <c r="F1519" s="360" t="str">
        <f>IFERROR(IF(LEN(D1519)&gt;0,IF(LEN(INDEX(AdressBook!$D$6:$D$25,MATCH(D1519,AdressBook!$B$6:$B$25,0),1))=0,"",INDEX(AdressBook!$D$6:$D$25,MATCH(D1519,AdressBook!$B$6:$B$25,0),1)),""),"")</f>
        <v/>
      </c>
      <c r="G1519" s="361" t="str">
        <f>IFERROR(IF(LEN(INDEX(PlansAndNotes!$F$6:$F$2005,ROW(B1519)-ROW($C$3)))=0,"",INDEX(PlansAndNotes!$F$6:$F$2005,ROW(B1519)-ROW($C$3))),"")</f>
        <v/>
      </c>
      <c r="H1519" s="361" t="str">
        <f>IFERROR(IF(LEN(C1519)&gt;0,IF(LEN(INDEX(TasksList!$G$6:$G$1005,MATCH(C1519,TasksList!$B$6:$B$1005,0),1))=0,"",INDEX(TasksList!$G$6:$G$1005,MATCH(C1519,TasksList!$B$6:$B$1005,0),1)),""),"")</f>
        <v/>
      </c>
      <c r="I1519" s="381"/>
      <c r="J1519" s="400"/>
      <c r="K1519" s="400"/>
      <c r="L1519" s="179"/>
      <c r="M1519" s="381"/>
      <c r="N1519" s="362" t="str">
        <f>IFERROR(IF(LEN(INDEX(PlansAndNotes!$D$6:$D$4005,ROW(B1519)-ROW($C$3)))=0,"",INDEX(PlansAndNotes!$D$6:$D$4005,ROW(B1519)-ROW($C$3))),"")</f>
        <v/>
      </c>
      <c r="O1519" s="165" t="str">
        <f t="shared" si="175"/>
        <v/>
      </c>
      <c r="P1519" s="363" t="str">
        <f>IFERROR(IF(LEN(INDEX(PlansAndNotes!$E$6:$E$4005,ROW(B1519)-ROW($C$3)))=0,"",INDEX(PlansAndNotes!$E$6:$E$4005,ROW(B1519)-ROW($C$3))),"")</f>
        <v/>
      </c>
      <c r="Q1519" s="363" t="str">
        <f>IFERROR(IF(LEN(INDEX(PlansAndNotes!$G$6:$G$4005,ROW(B1519)-ROW($C$3)))=0,"",INDEX(PlansAndNotes!$G$6:$G$4005,ROW(B1519)-ROW($C$3))),"")</f>
        <v/>
      </c>
      <c r="R1519" s="361" t="str">
        <f>IFERROR(IF(LEN(D1519)&gt;0,IF(LEN(INDEX(AdressBook!$C$6:$C$25,MATCH(D1519,AdressBook!$B$6:$B$25,0),1))=0,"",INDEX(AdressBook!$C$6:$C$25,MATCH(D1519,AdressBook!$B$6:$B$25,0),1)),""),"")</f>
        <v/>
      </c>
      <c r="S1519" s="165">
        <f>IF(LEN(C1519)&gt;0,IFERROR(IF(MATCH(C1519,C1520:$C$4004,0)&gt;0,-1,ROW(S1519)-ROW($S$3)),ROW(S1519)-ROW($S$3)),-1)</f>
        <v>-1</v>
      </c>
      <c r="T1519" s="165">
        <f t="shared" si="176"/>
        <v>0</v>
      </c>
      <c r="U1519" s="165" t="str">
        <f t="shared" si="177"/>
        <v/>
      </c>
      <c r="V1519" s="165" t="str">
        <f>IFERROR(IF(OR(C1519="",S1519&lt;0),"",IF(SUBTOTAL(3,C1519:C1519)=0,-1,SUBTOTAL(3,$C$4:C1519))),"")</f>
        <v/>
      </c>
      <c r="W1519" s="156" t="str">
        <f t="array" ref="W1519">IF(LEN(C1519)&gt;0,IFERROR(IF(MATCH(C1519,$C$3:$C1518,0)&gt;0,N1519-INDEX($N$3:N1518,SUMPRODUCT(MAX(ROW($C$3:$C1518)*(C1519=$C$3:$C1518)))-2,1),""),""),"")</f>
        <v/>
      </c>
      <c r="X1519" s="156">
        <f t="shared" ca="1" si="178"/>
        <v>1</v>
      </c>
      <c r="Y1519" s="156">
        <f t="shared" ca="1" si="179"/>
        <v>1</v>
      </c>
    </row>
    <row r="1520" spans="2:25" hidden="1" x14ac:dyDescent="0.25">
      <c r="B1520" s="390" t="str">
        <f>IFERROR(IF(LEN(INDEX(PlansAndNotes!$B$6:$B$2005,ROW(A1520)-ROW($B$3)))=0,"",INDEX(PlansAndNotes!$B$6:$B$2005,ROW(A1520)-ROW($B$3))),"")</f>
        <v/>
      </c>
      <c r="C1520" s="361" t="str">
        <f t="shared" si="174"/>
        <v/>
      </c>
      <c r="D1520" s="361" t="str">
        <f>IFERROR(IF(LEN(C1520)&gt;0,IF(LEN(INDEX(TasksList!$C$6:$C$1005,MATCH(C1520,TasksList!$B$6:$B$1005,0),1))=0,"",INDEX(TasksList!$C$6:$C$1005,MATCH(C1520,TasksList!$B$6:$B$1005,0),1)),""),"")</f>
        <v/>
      </c>
      <c r="E1520" s="361" t="str">
        <f>IFERROR(IF(LEN(C1520)&gt;0,IF(LEN(INDEX(TasksList!$F$6:$F$1005,MATCH(C1520,TasksList!$B$6:$B$1005,0),1))=0,"not set!",INDEX(TasksList!$F$6:$F$1005,MATCH(C1520,TasksList!$B$6:$B$1005,0),1)),""),"")</f>
        <v/>
      </c>
      <c r="F1520" s="360" t="str">
        <f>IFERROR(IF(LEN(D1520)&gt;0,IF(LEN(INDEX(AdressBook!$D$6:$D$25,MATCH(D1520,AdressBook!$B$6:$B$25,0),1))=0,"",INDEX(AdressBook!$D$6:$D$25,MATCH(D1520,AdressBook!$B$6:$B$25,0),1)),""),"")</f>
        <v/>
      </c>
      <c r="G1520" s="361" t="str">
        <f>IFERROR(IF(LEN(INDEX(PlansAndNotes!$F$6:$F$2005,ROW(B1520)-ROW($C$3)))=0,"",INDEX(PlansAndNotes!$F$6:$F$2005,ROW(B1520)-ROW($C$3))),"")</f>
        <v/>
      </c>
      <c r="H1520" s="361" t="str">
        <f>IFERROR(IF(LEN(C1520)&gt;0,IF(LEN(INDEX(TasksList!$G$6:$G$1005,MATCH(C1520,TasksList!$B$6:$B$1005,0),1))=0,"",INDEX(TasksList!$G$6:$G$1005,MATCH(C1520,TasksList!$B$6:$B$1005,0),1)),""),"")</f>
        <v/>
      </c>
      <c r="I1520" s="381"/>
      <c r="J1520" s="400"/>
      <c r="K1520" s="400"/>
      <c r="L1520" s="179"/>
      <c r="M1520" s="381"/>
      <c r="N1520" s="362" t="str">
        <f>IFERROR(IF(LEN(INDEX(PlansAndNotes!$D$6:$D$4005,ROW(B1520)-ROW($C$3)))=0,"",INDEX(PlansAndNotes!$D$6:$D$4005,ROW(B1520)-ROW($C$3))),"")</f>
        <v/>
      </c>
      <c r="O1520" s="165" t="str">
        <f t="shared" si="175"/>
        <v/>
      </c>
      <c r="P1520" s="363" t="str">
        <f>IFERROR(IF(LEN(INDEX(PlansAndNotes!$E$6:$E$4005,ROW(B1520)-ROW($C$3)))=0,"",INDEX(PlansAndNotes!$E$6:$E$4005,ROW(B1520)-ROW($C$3))),"")</f>
        <v/>
      </c>
      <c r="Q1520" s="363" t="str">
        <f>IFERROR(IF(LEN(INDEX(PlansAndNotes!$G$6:$G$4005,ROW(B1520)-ROW($C$3)))=0,"",INDEX(PlansAndNotes!$G$6:$G$4005,ROW(B1520)-ROW($C$3))),"")</f>
        <v/>
      </c>
      <c r="R1520" s="361" t="str">
        <f>IFERROR(IF(LEN(D1520)&gt;0,IF(LEN(INDEX(AdressBook!$C$6:$C$25,MATCH(D1520,AdressBook!$B$6:$B$25,0),1))=0,"",INDEX(AdressBook!$C$6:$C$25,MATCH(D1520,AdressBook!$B$6:$B$25,0),1)),""),"")</f>
        <v/>
      </c>
      <c r="S1520" s="165">
        <f>IF(LEN(C1520)&gt;0,IFERROR(IF(MATCH(C1520,C1521:$C$4004,0)&gt;0,-1,ROW(S1520)-ROW($S$3)),ROW(S1520)-ROW($S$3)),-1)</f>
        <v>-1</v>
      </c>
      <c r="T1520" s="165">
        <f t="shared" si="176"/>
        <v>0</v>
      </c>
      <c r="U1520" s="165" t="str">
        <f t="shared" si="177"/>
        <v/>
      </c>
      <c r="V1520" s="165" t="str">
        <f>IFERROR(IF(OR(C1520="",S1520&lt;0),"",IF(SUBTOTAL(3,C1520:C1520)=0,-1,SUBTOTAL(3,$C$4:C1520))),"")</f>
        <v/>
      </c>
      <c r="W1520" s="156" t="str">
        <f t="array" ref="W1520">IF(LEN(C1520)&gt;0,IFERROR(IF(MATCH(C1520,$C$3:$C1519,0)&gt;0,N1520-INDEX($N$3:N1519,SUMPRODUCT(MAX(ROW($C$3:$C1519)*(C1520=$C$3:$C1519)))-2,1),""),""),"")</f>
        <v/>
      </c>
      <c r="X1520" s="156">
        <f t="shared" ca="1" si="178"/>
        <v>1</v>
      </c>
      <c r="Y1520" s="156">
        <f t="shared" ca="1" si="179"/>
        <v>1</v>
      </c>
    </row>
    <row r="1521" spans="2:25" hidden="1" x14ac:dyDescent="0.25">
      <c r="B1521" s="390" t="str">
        <f>IFERROR(IF(LEN(INDEX(PlansAndNotes!$B$6:$B$2005,ROW(A1521)-ROW($B$3)))=0,"",INDEX(PlansAndNotes!$B$6:$B$2005,ROW(A1521)-ROW($B$3))),"")</f>
        <v/>
      </c>
      <c r="C1521" s="361" t="str">
        <f t="shared" si="174"/>
        <v/>
      </c>
      <c r="D1521" s="361" t="str">
        <f>IFERROR(IF(LEN(C1521)&gt;0,IF(LEN(INDEX(TasksList!$C$6:$C$1005,MATCH(C1521,TasksList!$B$6:$B$1005,0),1))=0,"",INDEX(TasksList!$C$6:$C$1005,MATCH(C1521,TasksList!$B$6:$B$1005,0),1)),""),"")</f>
        <v/>
      </c>
      <c r="E1521" s="361" t="str">
        <f>IFERROR(IF(LEN(C1521)&gt;0,IF(LEN(INDEX(TasksList!$F$6:$F$1005,MATCH(C1521,TasksList!$B$6:$B$1005,0),1))=0,"not set!",INDEX(TasksList!$F$6:$F$1005,MATCH(C1521,TasksList!$B$6:$B$1005,0),1)),""),"")</f>
        <v/>
      </c>
      <c r="F1521" s="360" t="str">
        <f>IFERROR(IF(LEN(D1521)&gt;0,IF(LEN(INDEX(AdressBook!$D$6:$D$25,MATCH(D1521,AdressBook!$B$6:$B$25,0),1))=0,"",INDEX(AdressBook!$D$6:$D$25,MATCH(D1521,AdressBook!$B$6:$B$25,0),1)),""),"")</f>
        <v/>
      </c>
      <c r="G1521" s="361" t="str">
        <f>IFERROR(IF(LEN(INDEX(PlansAndNotes!$F$6:$F$2005,ROW(B1521)-ROW($C$3)))=0,"",INDEX(PlansAndNotes!$F$6:$F$2005,ROW(B1521)-ROW($C$3))),"")</f>
        <v/>
      </c>
      <c r="H1521" s="361" t="str">
        <f>IFERROR(IF(LEN(C1521)&gt;0,IF(LEN(INDEX(TasksList!$G$6:$G$1005,MATCH(C1521,TasksList!$B$6:$B$1005,0),1))=0,"",INDEX(TasksList!$G$6:$G$1005,MATCH(C1521,TasksList!$B$6:$B$1005,0),1)),""),"")</f>
        <v/>
      </c>
      <c r="I1521" s="381"/>
      <c r="J1521" s="400"/>
      <c r="K1521" s="400"/>
      <c r="L1521" s="179"/>
      <c r="M1521" s="381"/>
      <c r="N1521" s="362" t="str">
        <f>IFERROR(IF(LEN(INDEX(PlansAndNotes!$D$6:$D$4005,ROW(B1521)-ROW($C$3)))=0,"",INDEX(PlansAndNotes!$D$6:$D$4005,ROW(B1521)-ROW($C$3))),"")</f>
        <v/>
      </c>
      <c r="O1521" s="165" t="str">
        <f t="shared" si="175"/>
        <v/>
      </c>
      <c r="P1521" s="363" t="str">
        <f>IFERROR(IF(LEN(INDEX(PlansAndNotes!$E$6:$E$4005,ROW(B1521)-ROW($C$3)))=0,"",INDEX(PlansAndNotes!$E$6:$E$4005,ROW(B1521)-ROW($C$3))),"")</f>
        <v/>
      </c>
      <c r="Q1521" s="363" t="str">
        <f>IFERROR(IF(LEN(INDEX(PlansAndNotes!$G$6:$G$4005,ROW(B1521)-ROW($C$3)))=0,"",INDEX(PlansAndNotes!$G$6:$G$4005,ROW(B1521)-ROW($C$3))),"")</f>
        <v/>
      </c>
      <c r="R1521" s="361" t="str">
        <f>IFERROR(IF(LEN(D1521)&gt;0,IF(LEN(INDEX(AdressBook!$C$6:$C$25,MATCH(D1521,AdressBook!$B$6:$B$25,0),1))=0,"",INDEX(AdressBook!$C$6:$C$25,MATCH(D1521,AdressBook!$B$6:$B$25,0),1)),""),"")</f>
        <v/>
      </c>
      <c r="S1521" s="165">
        <f>IF(LEN(C1521)&gt;0,IFERROR(IF(MATCH(C1521,C1522:$C$4004,0)&gt;0,-1,ROW(S1521)-ROW($S$3)),ROW(S1521)-ROW($S$3)),-1)</f>
        <v>-1</v>
      </c>
      <c r="T1521" s="165">
        <f t="shared" si="176"/>
        <v>0</v>
      </c>
      <c r="U1521" s="165" t="str">
        <f t="shared" si="177"/>
        <v/>
      </c>
      <c r="V1521" s="165" t="str">
        <f>IFERROR(IF(OR(C1521="",S1521&lt;0),"",IF(SUBTOTAL(3,C1521:C1521)=0,-1,SUBTOTAL(3,$C$4:C1521))),"")</f>
        <v/>
      </c>
      <c r="W1521" s="156" t="str">
        <f t="array" ref="W1521">IF(LEN(C1521)&gt;0,IFERROR(IF(MATCH(C1521,$C$3:$C1520,0)&gt;0,N1521-INDEX($N$3:N1520,SUMPRODUCT(MAX(ROW($C$3:$C1520)*(C1521=$C$3:$C1520)))-2,1),""),""),"")</f>
        <v/>
      </c>
      <c r="X1521" s="156">
        <f t="shared" ca="1" si="178"/>
        <v>1</v>
      </c>
      <c r="Y1521" s="156">
        <f t="shared" ca="1" si="179"/>
        <v>1</v>
      </c>
    </row>
    <row r="1522" spans="2:25" hidden="1" x14ac:dyDescent="0.25">
      <c r="B1522" s="390" t="str">
        <f>IFERROR(IF(LEN(INDEX(PlansAndNotes!$B$6:$B$2005,ROW(A1522)-ROW($B$3)))=0,"",INDEX(PlansAndNotes!$B$6:$B$2005,ROW(A1522)-ROW($B$3))),"")</f>
        <v/>
      </c>
      <c r="C1522" s="361" t="str">
        <f t="shared" si="174"/>
        <v/>
      </c>
      <c r="D1522" s="361" t="str">
        <f>IFERROR(IF(LEN(C1522)&gt;0,IF(LEN(INDEX(TasksList!$C$6:$C$1005,MATCH(C1522,TasksList!$B$6:$B$1005,0),1))=0,"",INDEX(TasksList!$C$6:$C$1005,MATCH(C1522,TasksList!$B$6:$B$1005,0),1)),""),"")</f>
        <v/>
      </c>
      <c r="E1522" s="361" t="str">
        <f>IFERROR(IF(LEN(C1522)&gt;0,IF(LEN(INDEX(TasksList!$F$6:$F$1005,MATCH(C1522,TasksList!$B$6:$B$1005,0),1))=0,"not set!",INDEX(TasksList!$F$6:$F$1005,MATCH(C1522,TasksList!$B$6:$B$1005,0),1)),""),"")</f>
        <v/>
      </c>
      <c r="F1522" s="360" t="str">
        <f>IFERROR(IF(LEN(D1522)&gt;0,IF(LEN(INDEX(AdressBook!$D$6:$D$25,MATCH(D1522,AdressBook!$B$6:$B$25,0),1))=0,"",INDEX(AdressBook!$D$6:$D$25,MATCH(D1522,AdressBook!$B$6:$B$25,0),1)),""),"")</f>
        <v/>
      </c>
      <c r="G1522" s="361" t="str">
        <f>IFERROR(IF(LEN(INDEX(PlansAndNotes!$F$6:$F$2005,ROW(B1522)-ROW($C$3)))=0,"",INDEX(PlansAndNotes!$F$6:$F$2005,ROW(B1522)-ROW($C$3))),"")</f>
        <v/>
      </c>
      <c r="H1522" s="361" t="str">
        <f>IFERROR(IF(LEN(C1522)&gt;0,IF(LEN(INDEX(TasksList!$G$6:$G$1005,MATCH(C1522,TasksList!$B$6:$B$1005,0),1))=0,"",INDEX(TasksList!$G$6:$G$1005,MATCH(C1522,TasksList!$B$6:$B$1005,0),1)),""),"")</f>
        <v/>
      </c>
      <c r="I1522" s="381"/>
      <c r="J1522" s="400"/>
      <c r="K1522" s="400"/>
      <c r="L1522" s="179"/>
      <c r="M1522" s="381"/>
      <c r="N1522" s="362" t="str">
        <f>IFERROR(IF(LEN(INDEX(PlansAndNotes!$D$6:$D$4005,ROW(B1522)-ROW($C$3)))=0,"",INDEX(PlansAndNotes!$D$6:$D$4005,ROW(B1522)-ROW($C$3))),"")</f>
        <v/>
      </c>
      <c r="O1522" s="165" t="str">
        <f t="shared" si="175"/>
        <v/>
      </c>
      <c r="P1522" s="363" t="str">
        <f>IFERROR(IF(LEN(INDEX(PlansAndNotes!$E$6:$E$4005,ROW(B1522)-ROW($C$3)))=0,"",INDEX(PlansAndNotes!$E$6:$E$4005,ROW(B1522)-ROW($C$3))),"")</f>
        <v/>
      </c>
      <c r="Q1522" s="363" t="str">
        <f>IFERROR(IF(LEN(INDEX(PlansAndNotes!$G$6:$G$4005,ROW(B1522)-ROW($C$3)))=0,"",INDEX(PlansAndNotes!$G$6:$G$4005,ROW(B1522)-ROW($C$3))),"")</f>
        <v/>
      </c>
      <c r="R1522" s="361" t="str">
        <f>IFERROR(IF(LEN(D1522)&gt;0,IF(LEN(INDEX(AdressBook!$C$6:$C$25,MATCH(D1522,AdressBook!$B$6:$B$25,0),1))=0,"",INDEX(AdressBook!$C$6:$C$25,MATCH(D1522,AdressBook!$B$6:$B$25,0),1)),""),"")</f>
        <v/>
      </c>
      <c r="S1522" s="165">
        <f>IF(LEN(C1522)&gt;0,IFERROR(IF(MATCH(C1522,C1523:$C$4004,0)&gt;0,-1,ROW(S1522)-ROW($S$3)),ROW(S1522)-ROW($S$3)),-1)</f>
        <v>-1</v>
      </c>
      <c r="T1522" s="165">
        <f t="shared" si="176"/>
        <v>0</v>
      </c>
      <c r="U1522" s="165" t="str">
        <f t="shared" si="177"/>
        <v/>
      </c>
      <c r="V1522" s="165" t="str">
        <f>IFERROR(IF(OR(C1522="",S1522&lt;0),"",IF(SUBTOTAL(3,C1522:C1522)=0,-1,SUBTOTAL(3,$C$4:C1522))),"")</f>
        <v/>
      </c>
      <c r="W1522" s="156" t="str">
        <f t="array" ref="W1522">IF(LEN(C1522)&gt;0,IFERROR(IF(MATCH(C1522,$C$3:$C1521,0)&gt;0,N1522-INDEX($N$3:N1521,SUMPRODUCT(MAX(ROW($C$3:$C1521)*(C1522=$C$3:$C1521)))-2,1),""),""),"")</f>
        <v/>
      </c>
      <c r="X1522" s="156">
        <f t="shared" ca="1" si="178"/>
        <v>1</v>
      </c>
      <c r="Y1522" s="156">
        <f t="shared" ca="1" si="179"/>
        <v>1</v>
      </c>
    </row>
    <row r="1523" spans="2:25" hidden="1" x14ac:dyDescent="0.25">
      <c r="B1523" s="390" t="str">
        <f>IFERROR(IF(LEN(INDEX(PlansAndNotes!$B$6:$B$2005,ROW(A1523)-ROW($B$3)))=0,"",INDEX(PlansAndNotes!$B$6:$B$2005,ROW(A1523)-ROW($B$3))),"")</f>
        <v/>
      </c>
      <c r="C1523" s="361" t="str">
        <f t="shared" si="174"/>
        <v/>
      </c>
      <c r="D1523" s="361" t="str">
        <f>IFERROR(IF(LEN(C1523)&gt;0,IF(LEN(INDEX(TasksList!$C$6:$C$1005,MATCH(C1523,TasksList!$B$6:$B$1005,0),1))=0,"",INDEX(TasksList!$C$6:$C$1005,MATCH(C1523,TasksList!$B$6:$B$1005,0),1)),""),"")</f>
        <v/>
      </c>
      <c r="E1523" s="361" t="str">
        <f>IFERROR(IF(LEN(C1523)&gt;0,IF(LEN(INDEX(TasksList!$F$6:$F$1005,MATCH(C1523,TasksList!$B$6:$B$1005,0),1))=0,"not set!",INDEX(TasksList!$F$6:$F$1005,MATCH(C1523,TasksList!$B$6:$B$1005,0),1)),""),"")</f>
        <v/>
      </c>
      <c r="F1523" s="360" t="str">
        <f>IFERROR(IF(LEN(D1523)&gt;0,IF(LEN(INDEX(AdressBook!$D$6:$D$25,MATCH(D1523,AdressBook!$B$6:$B$25,0),1))=0,"",INDEX(AdressBook!$D$6:$D$25,MATCH(D1523,AdressBook!$B$6:$B$25,0),1)),""),"")</f>
        <v/>
      </c>
      <c r="G1523" s="361" t="str">
        <f>IFERROR(IF(LEN(INDEX(PlansAndNotes!$F$6:$F$2005,ROW(B1523)-ROW($C$3)))=0,"",INDEX(PlansAndNotes!$F$6:$F$2005,ROW(B1523)-ROW($C$3))),"")</f>
        <v/>
      </c>
      <c r="H1523" s="361" t="str">
        <f>IFERROR(IF(LEN(C1523)&gt;0,IF(LEN(INDEX(TasksList!$G$6:$G$1005,MATCH(C1523,TasksList!$B$6:$B$1005,0),1))=0,"",INDEX(TasksList!$G$6:$G$1005,MATCH(C1523,TasksList!$B$6:$B$1005,0),1)),""),"")</f>
        <v/>
      </c>
      <c r="I1523" s="381"/>
      <c r="J1523" s="400"/>
      <c r="K1523" s="400"/>
      <c r="L1523" s="179"/>
      <c r="M1523" s="381"/>
      <c r="N1523" s="362" t="str">
        <f>IFERROR(IF(LEN(INDEX(PlansAndNotes!$D$6:$D$4005,ROW(B1523)-ROW($C$3)))=0,"",INDEX(PlansAndNotes!$D$6:$D$4005,ROW(B1523)-ROW($C$3))),"")</f>
        <v/>
      </c>
      <c r="O1523" s="165" t="str">
        <f t="shared" si="175"/>
        <v/>
      </c>
      <c r="P1523" s="363" t="str">
        <f>IFERROR(IF(LEN(INDEX(PlansAndNotes!$E$6:$E$4005,ROW(B1523)-ROW($C$3)))=0,"",INDEX(PlansAndNotes!$E$6:$E$4005,ROW(B1523)-ROW($C$3))),"")</f>
        <v/>
      </c>
      <c r="Q1523" s="363" t="str">
        <f>IFERROR(IF(LEN(INDEX(PlansAndNotes!$G$6:$G$4005,ROW(B1523)-ROW($C$3)))=0,"",INDEX(PlansAndNotes!$G$6:$G$4005,ROW(B1523)-ROW($C$3))),"")</f>
        <v/>
      </c>
      <c r="R1523" s="361" t="str">
        <f>IFERROR(IF(LEN(D1523)&gt;0,IF(LEN(INDEX(AdressBook!$C$6:$C$25,MATCH(D1523,AdressBook!$B$6:$B$25,0),1))=0,"",INDEX(AdressBook!$C$6:$C$25,MATCH(D1523,AdressBook!$B$6:$B$25,0),1)),""),"")</f>
        <v/>
      </c>
      <c r="S1523" s="165">
        <f>IF(LEN(C1523)&gt;0,IFERROR(IF(MATCH(C1523,C1524:$C$4004,0)&gt;0,-1,ROW(S1523)-ROW($S$3)),ROW(S1523)-ROW($S$3)),-1)</f>
        <v>-1</v>
      </c>
      <c r="T1523" s="165">
        <f t="shared" si="176"/>
        <v>0</v>
      </c>
      <c r="U1523" s="165" t="str">
        <f t="shared" si="177"/>
        <v/>
      </c>
      <c r="V1523" s="165" t="str">
        <f>IFERROR(IF(OR(C1523="",S1523&lt;0),"",IF(SUBTOTAL(3,C1523:C1523)=0,-1,SUBTOTAL(3,$C$4:C1523))),"")</f>
        <v/>
      </c>
      <c r="W1523" s="156" t="str">
        <f t="array" ref="W1523">IF(LEN(C1523)&gt;0,IFERROR(IF(MATCH(C1523,$C$3:$C1522,0)&gt;0,N1523-INDEX($N$3:N1522,SUMPRODUCT(MAX(ROW($C$3:$C1522)*(C1523=$C$3:$C1522)))-2,1),""),""),"")</f>
        <v/>
      </c>
      <c r="X1523" s="156">
        <f t="shared" ca="1" si="178"/>
        <v>1</v>
      </c>
      <c r="Y1523" s="156">
        <f t="shared" ca="1" si="179"/>
        <v>1</v>
      </c>
    </row>
    <row r="1524" spans="2:25" hidden="1" x14ac:dyDescent="0.25">
      <c r="B1524" s="390" t="str">
        <f>IFERROR(IF(LEN(INDEX(PlansAndNotes!$B$6:$B$2005,ROW(A1524)-ROW($B$3)))=0,"",INDEX(PlansAndNotes!$B$6:$B$2005,ROW(A1524)-ROW($B$3))),"")</f>
        <v/>
      </c>
      <c r="C1524" s="361" t="str">
        <f t="shared" si="174"/>
        <v/>
      </c>
      <c r="D1524" s="361" t="str">
        <f>IFERROR(IF(LEN(C1524)&gt;0,IF(LEN(INDEX(TasksList!$C$6:$C$1005,MATCH(C1524,TasksList!$B$6:$B$1005,0),1))=0,"",INDEX(TasksList!$C$6:$C$1005,MATCH(C1524,TasksList!$B$6:$B$1005,0),1)),""),"")</f>
        <v/>
      </c>
      <c r="E1524" s="361" t="str">
        <f>IFERROR(IF(LEN(C1524)&gt;0,IF(LEN(INDEX(TasksList!$F$6:$F$1005,MATCH(C1524,TasksList!$B$6:$B$1005,0),1))=0,"not set!",INDEX(TasksList!$F$6:$F$1005,MATCH(C1524,TasksList!$B$6:$B$1005,0),1)),""),"")</f>
        <v/>
      </c>
      <c r="F1524" s="360" t="str">
        <f>IFERROR(IF(LEN(D1524)&gt;0,IF(LEN(INDEX(AdressBook!$D$6:$D$25,MATCH(D1524,AdressBook!$B$6:$B$25,0),1))=0,"",INDEX(AdressBook!$D$6:$D$25,MATCH(D1524,AdressBook!$B$6:$B$25,0),1)),""),"")</f>
        <v/>
      </c>
      <c r="G1524" s="361" t="str">
        <f>IFERROR(IF(LEN(INDEX(PlansAndNotes!$F$6:$F$2005,ROW(B1524)-ROW($C$3)))=0,"",INDEX(PlansAndNotes!$F$6:$F$2005,ROW(B1524)-ROW($C$3))),"")</f>
        <v/>
      </c>
      <c r="H1524" s="361" t="str">
        <f>IFERROR(IF(LEN(C1524)&gt;0,IF(LEN(INDEX(TasksList!$G$6:$G$1005,MATCH(C1524,TasksList!$B$6:$B$1005,0),1))=0,"",INDEX(TasksList!$G$6:$G$1005,MATCH(C1524,TasksList!$B$6:$B$1005,0),1)),""),"")</f>
        <v/>
      </c>
      <c r="I1524" s="381"/>
      <c r="J1524" s="400"/>
      <c r="K1524" s="400"/>
      <c r="L1524" s="179"/>
      <c r="M1524" s="381"/>
      <c r="N1524" s="362" t="str">
        <f>IFERROR(IF(LEN(INDEX(PlansAndNotes!$D$6:$D$4005,ROW(B1524)-ROW($C$3)))=0,"",INDEX(PlansAndNotes!$D$6:$D$4005,ROW(B1524)-ROW($C$3))),"")</f>
        <v/>
      </c>
      <c r="O1524" s="165" t="str">
        <f t="shared" si="175"/>
        <v/>
      </c>
      <c r="P1524" s="363" t="str">
        <f>IFERROR(IF(LEN(INDEX(PlansAndNotes!$E$6:$E$4005,ROW(B1524)-ROW($C$3)))=0,"",INDEX(PlansAndNotes!$E$6:$E$4005,ROW(B1524)-ROW($C$3))),"")</f>
        <v/>
      </c>
      <c r="Q1524" s="363" t="str">
        <f>IFERROR(IF(LEN(INDEX(PlansAndNotes!$G$6:$G$4005,ROW(B1524)-ROW($C$3)))=0,"",INDEX(PlansAndNotes!$G$6:$G$4005,ROW(B1524)-ROW($C$3))),"")</f>
        <v/>
      </c>
      <c r="R1524" s="361" t="str">
        <f>IFERROR(IF(LEN(D1524)&gt;0,IF(LEN(INDEX(AdressBook!$C$6:$C$25,MATCH(D1524,AdressBook!$B$6:$B$25,0),1))=0,"",INDEX(AdressBook!$C$6:$C$25,MATCH(D1524,AdressBook!$B$6:$B$25,0),1)),""),"")</f>
        <v/>
      </c>
      <c r="S1524" s="165">
        <f>IF(LEN(C1524)&gt;0,IFERROR(IF(MATCH(C1524,C1525:$C$4004,0)&gt;0,-1,ROW(S1524)-ROW($S$3)),ROW(S1524)-ROW($S$3)),-1)</f>
        <v>-1</v>
      </c>
      <c r="T1524" s="165">
        <f t="shared" si="176"/>
        <v>0</v>
      </c>
      <c r="U1524" s="165" t="str">
        <f t="shared" si="177"/>
        <v/>
      </c>
      <c r="V1524" s="165" t="str">
        <f>IFERROR(IF(OR(C1524="",S1524&lt;0),"",IF(SUBTOTAL(3,C1524:C1524)=0,-1,SUBTOTAL(3,$C$4:C1524))),"")</f>
        <v/>
      </c>
      <c r="W1524" s="156" t="str">
        <f t="array" ref="W1524">IF(LEN(C1524)&gt;0,IFERROR(IF(MATCH(C1524,$C$3:$C1523,0)&gt;0,N1524-INDEX($N$3:N1523,SUMPRODUCT(MAX(ROW($C$3:$C1523)*(C1524=$C$3:$C1523)))-2,1),""),""),"")</f>
        <v/>
      </c>
      <c r="X1524" s="156">
        <f t="shared" ca="1" si="178"/>
        <v>1</v>
      </c>
      <c r="Y1524" s="156">
        <f t="shared" ca="1" si="179"/>
        <v>1</v>
      </c>
    </row>
    <row r="1525" spans="2:25" hidden="1" x14ac:dyDescent="0.25">
      <c r="B1525" s="390" t="str">
        <f>IFERROR(IF(LEN(INDEX(PlansAndNotes!$B$6:$B$2005,ROW(A1525)-ROW($B$3)))=0,"",INDEX(PlansAndNotes!$B$6:$B$2005,ROW(A1525)-ROW($B$3))),"")</f>
        <v/>
      </c>
      <c r="C1525" s="361" t="str">
        <f t="shared" si="174"/>
        <v/>
      </c>
      <c r="D1525" s="361" t="str">
        <f>IFERROR(IF(LEN(C1525)&gt;0,IF(LEN(INDEX(TasksList!$C$6:$C$1005,MATCH(C1525,TasksList!$B$6:$B$1005,0),1))=0,"",INDEX(TasksList!$C$6:$C$1005,MATCH(C1525,TasksList!$B$6:$B$1005,0),1)),""),"")</f>
        <v/>
      </c>
      <c r="E1525" s="361" t="str">
        <f>IFERROR(IF(LEN(C1525)&gt;0,IF(LEN(INDEX(TasksList!$F$6:$F$1005,MATCH(C1525,TasksList!$B$6:$B$1005,0),1))=0,"not set!",INDEX(TasksList!$F$6:$F$1005,MATCH(C1525,TasksList!$B$6:$B$1005,0),1)),""),"")</f>
        <v/>
      </c>
      <c r="F1525" s="360" t="str">
        <f>IFERROR(IF(LEN(D1525)&gt;0,IF(LEN(INDEX(AdressBook!$D$6:$D$25,MATCH(D1525,AdressBook!$B$6:$B$25,0),1))=0,"",INDEX(AdressBook!$D$6:$D$25,MATCH(D1525,AdressBook!$B$6:$B$25,0),1)),""),"")</f>
        <v/>
      </c>
      <c r="G1525" s="361" t="str">
        <f>IFERROR(IF(LEN(INDEX(PlansAndNotes!$F$6:$F$2005,ROW(B1525)-ROW($C$3)))=0,"",INDEX(PlansAndNotes!$F$6:$F$2005,ROW(B1525)-ROW($C$3))),"")</f>
        <v/>
      </c>
      <c r="H1525" s="361" t="str">
        <f>IFERROR(IF(LEN(C1525)&gt;0,IF(LEN(INDEX(TasksList!$G$6:$G$1005,MATCH(C1525,TasksList!$B$6:$B$1005,0),1))=0,"",INDEX(TasksList!$G$6:$G$1005,MATCH(C1525,TasksList!$B$6:$B$1005,0),1)),""),"")</f>
        <v/>
      </c>
      <c r="I1525" s="381"/>
      <c r="J1525" s="400"/>
      <c r="K1525" s="400"/>
      <c r="L1525" s="179"/>
      <c r="M1525" s="381"/>
      <c r="N1525" s="362" t="str">
        <f>IFERROR(IF(LEN(INDEX(PlansAndNotes!$D$6:$D$4005,ROW(B1525)-ROW($C$3)))=0,"",INDEX(PlansAndNotes!$D$6:$D$4005,ROW(B1525)-ROW($C$3))),"")</f>
        <v/>
      </c>
      <c r="O1525" s="165" t="str">
        <f t="shared" si="175"/>
        <v/>
      </c>
      <c r="P1525" s="363" t="str">
        <f>IFERROR(IF(LEN(INDEX(PlansAndNotes!$E$6:$E$4005,ROW(B1525)-ROW($C$3)))=0,"",INDEX(PlansAndNotes!$E$6:$E$4005,ROW(B1525)-ROW($C$3))),"")</f>
        <v/>
      </c>
      <c r="Q1525" s="363" t="str">
        <f>IFERROR(IF(LEN(INDEX(PlansAndNotes!$G$6:$G$4005,ROW(B1525)-ROW($C$3)))=0,"",INDEX(PlansAndNotes!$G$6:$G$4005,ROW(B1525)-ROW($C$3))),"")</f>
        <v/>
      </c>
      <c r="R1525" s="361" t="str">
        <f>IFERROR(IF(LEN(D1525)&gt;0,IF(LEN(INDEX(AdressBook!$C$6:$C$25,MATCH(D1525,AdressBook!$B$6:$B$25,0),1))=0,"",INDEX(AdressBook!$C$6:$C$25,MATCH(D1525,AdressBook!$B$6:$B$25,0),1)),""),"")</f>
        <v/>
      </c>
      <c r="S1525" s="165">
        <f>IF(LEN(C1525)&gt;0,IFERROR(IF(MATCH(C1525,C1526:$C$4004,0)&gt;0,-1,ROW(S1525)-ROW($S$3)),ROW(S1525)-ROW($S$3)),-1)</f>
        <v>-1</v>
      </c>
      <c r="T1525" s="165">
        <f t="shared" si="176"/>
        <v>0</v>
      </c>
      <c r="U1525" s="165" t="str">
        <f t="shared" si="177"/>
        <v/>
      </c>
      <c r="V1525" s="165" t="str">
        <f>IFERROR(IF(OR(C1525="",S1525&lt;0),"",IF(SUBTOTAL(3,C1525:C1525)=0,-1,SUBTOTAL(3,$C$4:C1525))),"")</f>
        <v/>
      </c>
      <c r="W1525" s="156" t="str">
        <f t="array" ref="W1525">IF(LEN(C1525)&gt;0,IFERROR(IF(MATCH(C1525,$C$3:$C1524,0)&gt;0,N1525-INDEX($N$3:N1524,SUMPRODUCT(MAX(ROW($C$3:$C1524)*(C1525=$C$3:$C1524)))-2,1),""),""),"")</f>
        <v/>
      </c>
      <c r="X1525" s="156">
        <f t="shared" ca="1" si="178"/>
        <v>1</v>
      </c>
      <c r="Y1525" s="156">
        <f t="shared" ca="1" si="179"/>
        <v>1</v>
      </c>
    </row>
    <row r="1526" spans="2:25" hidden="1" x14ac:dyDescent="0.25">
      <c r="B1526" s="390" t="str">
        <f>IFERROR(IF(LEN(INDEX(PlansAndNotes!$B$6:$B$2005,ROW(A1526)-ROW($B$3)))=0,"",INDEX(PlansAndNotes!$B$6:$B$2005,ROW(A1526)-ROW($B$3))),"")</f>
        <v/>
      </c>
      <c r="C1526" s="361" t="str">
        <f t="shared" si="174"/>
        <v/>
      </c>
      <c r="D1526" s="361" t="str">
        <f>IFERROR(IF(LEN(C1526)&gt;0,IF(LEN(INDEX(TasksList!$C$6:$C$1005,MATCH(C1526,TasksList!$B$6:$B$1005,0),1))=0,"",INDEX(TasksList!$C$6:$C$1005,MATCH(C1526,TasksList!$B$6:$B$1005,0),1)),""),"")</f>
        <v/>
      </c>
      <c r="E1526" s="361" t="str">
        <f>IFERROR(IF(LEN(C1526)&gt;0,IF(LEN(INDEX(TasksList!$F$6:$F$1005,MATCH(C1526,TasksList!$B$6:$B$1005,0),1))=0,"not set!",INDEX(TasksList!$F$6:$F$1005,MATCH(C1526,TasksList!$B$6:$B$1005,0),1)),""),"")</f>
        <v/>
      </c>
      <c r="F1526" s="360" t="str">
        <f>IFERROR(IF(LEN(D1526)&gt;0,IF(LEN(INDEX(AdressBook!$D$6:$D$25,MATCH(D1526,AdressBook!$B$6:$B$25,0),1))=0,"",INDEX(AdressBook!$D$6:$D$25,MATCH(D1526,AdressBook!$B$6:$B$25,0),1)),""),"")</f>
        <v/>
      </c>
      <c r="G1526" s="361" t="str">
        <f>IFERROR(IF(LEN(INDEX(PlansAndNotes!$F$6:$F$2005,ROW(B1526)-ROW($C$3)))=0,"",INDEX(PlansAndNotes!$F$6:$F$2005,ROW(B1526)-ROW($C$3))),"")</f>
        <v/>
      </c>
      <c r="H1526" s="361" t="str">
        <f>IFERROR(IF(LEN(C1526)&gt;0,IF(LEN(INDEX(TasksList!$G$6:$G$1005,MATCH(C1526,TasksList!$B$6:$B$1005,0),1))=0,"",INDEX(TasksList!$G$6:$G$1005,MATCH(C1526,TasksList!$B$6:$B$1005,0),1)),""),"")</f>
        <v/>
      </c>
      <c r="I1526" s="381"/>
      <c r="J1526" s="400"/>
      <c r="K1526" s="400"/>
      <c r="L1526" s="179"/>
      <c r="M1526" s="381"/>
      <c r="N1526" s="362" t="str">
        <f>IFERROR(IF(LEN(INDEX(PlansAndNotes!$D$6:$D$4005,ROW(B1526)-ROW($C$3)))=0,"",INDEX(PlansAndNotes!$D$6:$D$4005,ROW(B1526)-ROW($C$3))),"")</f>
        <v/>
      </c>
      <c r="O1526" s="165" t="str">
        <f t="shared" si="175"/>
        <v/>
      </c>
      <c r="P1526" s="363" t="str">
        <f>IFERROR(IF(LEN(INDEX(PlansAndNotes!$E$6:$E$4005,ROW(B1526)-ROW($C$3)))=0,"",INDEX(PlansAndNotes!$E$6:$E$4005,ROW(B1526)-ROW($C$3))),"")</f>
        <v/>
      </c>
      <c r="Q1526" s="363" t="str">
        <f>IFERROR(IF(LEN(INDEX(PlansAndNotes!$G$6:$G$4005,ROW(B1526)-ROW($C$3)))=0,"",INDEX(PlansAndNotes!$G$6:$G$4005,ROW(B1526)-ROW($C$3))),"")</f>
        <v/>
      </c>
      <c r="R1526" s="361" t="str">
        <f>IFERROR(IF(LEN(D1526)&gt;0,IF(LEN(INDEX(AdressBook!$C$6:$C$25,MATCH(D1526,AdressBook!$B$6:$B$25,0),1))=0,"",INDEX(AdressBook!$C$6:$C$25,MATCH(D1526,AdressBook!$B$6:$B$25,0),1)),""),"")</f>
        <v/>
      </c>
      <c r="S1526" s="165">
        <f>IF(LEN(C1526)&gt;0,IFERROR(IF(MATCH(C1526,C1527:$C$4004,0)&gt;0,-1,ROW(S1526)-ROW($S$3)),ROW(S1526)-ROW($S$3)),-1)</f>
        <v>-1</v>
      </c>
      <c r="T1526" s="165">
        <f t="shared" si="176"/>
        <v>0</v>
      </c>
      <c r="U1526" s="165" t="str">
        <f t="shared" si="177"/>
        <v/>
      </c>
      <c r="V1526" s="165" t="str">
        <f>IFERROR(IF(OR(C1526="",S1526&lt;0),"",IF(SUBTOTAL(3,C1526:C1526)=0,-1,SUBTOTAL(3,$C$4:C1526))),"")</f>
        <v/>
      </c>
      <c r="W1526" s="156" t="str">
        <f t="array" ref="W1526">IF(LEN(C1526)&gt;0,IFERROR(IF(MATCH(C1526,$C$3:$C1525,0)&gt;0,N1526-INDEX($N$3:N1525,SUMPRODUCT(MAX(ROW($C$3:$C1525)*(C1526=$C$3:$C1525)))-2,1),""),""),"")</f>
        <v/>
      </c>
      <c r="X1526" s="156">
        <f t="shared" ca="1" si="178"/>
        <v>1</v>
      </c>
      <c r="Y1526" s="156">
        <f t="shared" ca="1" si="179"/>
        <v>1</v>
      </c>
    </row>
    <row r="1527" spans="2:25" hidden="1" x14ac:dyDescent="0.25">
      <c r="B1527" s="390" t="str">
        <f>IFERROR(IF(LEN(INDEX(PlansAndNotes!$B$6:$B$2005,ROW(A1527)-ROW($B$3)))=0,"",INDEX(PlansAndNotes!$B$6:$B$2005,ROW(A1527)-ROW($B$3))),"")</f>
        <v/>
      </c>
      <c r="C1527" s="361" t="str">
        <f t="shared" si="174"/>
        <v/>
      </c>
      <c r="D1527" s="361" t="str">
        <f>IFERROR(IF(LEN(C1527)&gt;0,IF(LEN(INDEX(TasksList!$C$6:$C$1005,MATCH(C1527,TasksList!$B$6:$B$1005,0),1))=0,"",INDEX(TasksList!$C$6:$C$1005,MATCH(C1527,TasksList!$B$6:$B$1005,0),1)),""),"")</f>
        <v/>
      </c>
      <c r="E1527" s="361" t="str">
        <f>IFERROR(IF(LEN(C1527)&gt;0,IF(LEN(INDEX(TasksList!$F$6:$F$1005,MATCH(C1527,TasksList!$B$6:$B$1005,0),1))=0,"not set!",INDEX(TasksList!$F$6:$F$1005,MATCH(C1527,TasksList!$B$6:$B$1005,0),1)),""),"")</f>
        <v/>
      </c>
      <c r="F1527" s="360" t="str">
        <f>IFERROR(IF(LEN(D1527)&gt;0,IF(LEN(INDEX(AdressBook!$D$6:$D$25,MATCH(D1527,AdressBook!$B$6:$B$25,0),1))=0,"",INDEX(AdressBook!$D$6:$D$25,MATCH(D1527,AdressBook!$B$6:$B$25,0),1)),""),"")</f>
        <v/>
      </c>
      <c r="G1527" s="361" t="str">
        <f>IFERROR(IF(LEN(INDEX(PlansAndNotes!$F$6:$F$2005,ROW(B1527)-ROW($C$3)))=0,"",INDEX(PlansAndNotes!$F$6:$F$2005,ROW(B1527)-ROW($C$3))),"")</f>
        <v/>
      </c>
      <c r="H1527" s="361" t="str">
        <f>IFERROR(IF(LEN(C1527)&gt;0,IF(LEN(INDEX(TasksList!$G$6:$G$1005,MATCH(C1527,TasksList!$B$6:$B$1005,0),1))=0,"",INDEX(TasksList!$G$6:$G$1005,MATCH(C1527,TasksList!$B$6:$B$1005,0),1)),""),"")</f>
        <v/>
      </c>
      <c r="I1527" s="381"/>
      <c r="J1527" s="400"/>
      <c r="K1527" s="400"/>
      <c r="L1527" s="179"/>
      <c r="M1527" s="381"/>
      <c r="N1527" s="362" t="str">
        <f>IFERROR(IF(LEN(INDEX(PlansAndNotes!$D$6:$D$4005,ROW(B1527)-ROW($C$3)))=0,"",INDEX(PlansAndNotes!$D$6:$D$4005,ROW(B1527)-ROW($C$3))),"")</f>
        <v/>
      </c>
      <c r="O1527" s="165" t="str">
        <f t="shared" si="175"/>
        <v/>
      </c>
      <c r="P1527" s="363" t="str">
        <f>IFERROR(IF(LEN(INDEX(PlansAndNotes!$E$6:$E$4005,ROW(B1527)-ROW($C$3)))=0,"",INDEX(PlansAndNotes!$E$6:$E$4005,ROW(B1527)-ROW($C$3))),"")</f>
        <v/>
      </c>
      <c r="Q1527" s="363" t="str">
        <f>IFERROR(IF(LEN(INDEX(PlansAndNotes!$G$6:$G$4005,ROW(B1527)-ROW($C$3)))=0,"",INDEX(PlansAndNotes!$G$6:$G$4005,ROW(B1527)-ROW($C$3))),"")</f>
        <v/>
      </c>
      <c r="R1527" s="361" t="str">
        <f>IFERROR(IF(LEN(D1527)&gt;0,IF(LEN(INDEX(AdressBook!$C$6:$C$25,MATCH(D1527,AdressBook!$B$6:$B$25,0),1))=0,"",INDEX(AdressBook!$C$6:$C$25,MATCH(D1527,AdressBook!$B$6:$B$25,0),1)),""),"")</f>
        <v/>
      </c>
      <c r="S1527" s="165">
        <f>IF(LEN(C1527)&gt;0,IFERROR(IF(MATCH(C1527,C1528:$C$4004,0)&gt;0,-1,ROW(S1527)-ROW($S$3)),ROW(S1527)-ROW($S$3)),-1)</f>
        <v>-1</v>
      </c>
      <c r="T1527" s="165">
        <f t="shared" si="176"/>
        <v>0</v>
      </c>
      <c r="U1527" s="165" t="str">
        <f t="shared" si="177"/>
        <v/>
      </c>
      <c r="V1527" s="165" t="str">
        <f>IFERROR(IF(OR(C1527="",S1527&lt;0),"",IF(SUBTOTAL(3,C1527:C1527)=0,-1,SUBTOTAL(3,$C$4:C1527))),"")</f>
        <v/>
      </c>
      <c r="W1527" s="156" t="str">
        <f t="array" ref="W1527">IF(LEN(C1527)&gt;0,IFERROR(IF(MATCH(C1527,$C$3:$C1526,0)&gt;0,N1527-INDEX($N$3:N1526,SUMPRODUCT(MAX(ROW($C$3:$C1526)*(C1527=$C$3:$C1526)))-2,1),""),""),"")</f>
        <v/>
      </c>
      <c r="X1527" s="156">
        <f t="shared" ca="1" si="178"/>
        <v>1</v>
      </c>
      <c r="Y1527" s="156">
        <f t="shared" ca="1" si="179"/>
        <v>1</v>
      </c>
    </row>
    <row r="1528" spans="2:25" hidden="1" x14ac:dyDescent="0.25">
      <c r="B1528" s="390" t="str">
        <f>IFERROR(IF(LEN(INDEX(PlansAndNotes!$B$6:$B$2005,ROW(A1528)-ROW($B$3)))=0,"",INDEX(PlansAndNotes!$B$6:$B$2005,ROW(A1528)-ROW($B$3))),"")</f>
        <v/>
      </c>
      <c r="C1528" s="361" t="str">
        <f t="shared" si="174"/>
        <v/>
      </c>
      <c r="D1528" s="361" t="str">
        <f>IFERROR(IF(LEN(C1528)&gt;0,IF(LEN(INDEX(TasksList!$C$6:$C$1005,MATCH(C1528,TasksList!$B$6:$B$1005,0),1))=0,"",INDEX(TasksList!$C$6:$C$1005,MATCH(C1528,TasksList!$B$6:$B$1005,0),1)),""),"")</f>
        <v/>
      </c>
      <c r="E1528" s="361" t="str">
        <f>IFERROR(IF(LEN(C1528)&gt;0,IF(LEN(INDEX(TasksList!$F$6:$F$1005,MATCH(C1528,TasksList!$B$6:$B$1005,0),1))=0,"not set!",INDEX(TasksList!$F$6:$F$1005,MATCH(C1528,TasksList!$B$6:$B$1005,0),1)),""),"")</f>
        <v/>
      </c>
      <c r="F1528" s="360" t="str">
        <f>IFERROR(IF(LEN(D1528)&gt;0,IF(LEN(INDEX(AdressBook!$D$6:$D$25,MATCH(D1528,AdressBook!$B$6:$B$25,0),1))=0,"",INDEX(AdressBook!$D$6:$D$25,MATCH(D1528,AdressBook!$B$6:$B$25,0),1)),""),"")</f>
        <v/>
      </c>
      <c r="G1528" s="361" t="str">
        <f>IFERROR(IF(LEN(INDEX(PlansAndNotes!$F$6:$F$2005,ROW(B1528)-ROW($C$3)))=0,"",INDEX(PlansAndNotes!$F$6:$F$2005,ROW(B1528)-ROW($C$3))),"")</f>
        <v/>
      </c>
      <c r="H1528" s="361" t="str">
        <f>IFERROR(IF(LEN(C1528)&gt;0,IF(LEN(INDEX(TasksList!$G$6:$G$1005,MATCH(C1528,TasksList!$B$6:$B$1005,0),1))=0,"",INDEX(TasksList!$G$6:$G$1005,MATCH(C1528,TasksList!$B$6:$B$1005,0),1)),""),"")</f>
        <v/>
      </c>
      <c r="I1528" s="381"/>
      <c r="J1528" s="400"/>
      <c r="K1528" s="400"/>
      <c r="L1528" s="179"/>
      <c r="M1528" s="381"/>
      <c r="N1528" s="362" t="str">
        <f>IFERROR(IF(LEN(INDEX(PlansAndNotes!$D$6:$D$4005,ROW(B1528)-ROW($C$3)))=0,"",INDEX(PlansAndNotes!$D$6:$D$4005,ROW(B1528)-ROW($C$3))),"")</f>
        <v/>
      </c>
      <c r="O1528" s="165" t="str">
        <f t="shared" si="175"/>
        <v/>
      </c>
      <c r="P1528" s="363" t="str">
        <f>IFERROR(IF(LEN(INDEX(PlansAndNotes!$E$6:$E$4005,ROW(B1528)-ROW($C$3)))=0,"",INDEX(PlansAndNotes!$E$6:$E$4005,ROW(B1528)-ROW($C$3))),"")</f>
        <v/>
      </c>
      <c r="Q1528" s="363" t="str">
        <f>IFERROR(IF(LEN(INDEX(PlansAndNotes!$G$6:$G$4005,ROW(B1528)-ROW($C$3)))=0,"",INDEX(PlansAndNotes!$G$6:$G$4005,ROW(B1528)-ROW($C$3))),"")</f>
        <v/>
      </c>
      <c r="R1528" s="361" t="str">
        <f>IFERROR(IF(LEN(D1528)&gt;0,IF(LEN(INDEX(AdressBook!$C$6:$C$25,MATCH(D1528,AdressBook!$B$6:$B$25,0),1))=0,"",INDEX(AdressBook!$C$6:$C$25,MATCH(D1528,AdressBook!$B$6:$B$25,0),1)),""),"")</f>
        <v/>
      </c>
      <c r="S1528" s="165">
        <f>IF(LEN(C1528)&gt;0,IFERROR(IF(MATCH(C1528,C1529:$C$4004,0)&gt;0,-1,ROW(S1528)-ROW($S$3)),ROW(S1528)-ROW($S$3)),-1)</f>
        <v>-1</v>
      </c>
      <c r="T1528" s="165">
        <f t="shared" si="176"/>
        <v>0</v>
      </c>
      <c r="U1528" s="165" t="str">
        <f t="shared" si="177"/>
        <v/>
      </c>
      <c r="V1528" s="165" t="str">
        <f>IFERROR(IF(OR(C1528="",S1528&lt;0),"",IF(SUBTOTAL(3,C1528:C1528)=0,-1,SUBTOTAL(3,$C$4:C1528))),"")</f>
        <v/>
      </c>
      <c r="W1528" s="156" t="str">
        <f t="array" ref="W1528">IF(LEN(C1528)&gt;0,IFERROR(IF(MATCH(C1528,$C$3:$C1527,0)&gt;0,N1528-INDEX($N$3:N1527,SUMPRODUCT(MAX(ROW($C$3:$C1527)*(C1528=$C$3:$C1527)))-2,1),""),""),"")</f>
        <v/>
      </c>
      <c r="X1528" s="156">
        <f t="shared" ca="1" si="178"/>
        <v>1</v>
      </c>
      <c r="Y1528" s="156">
        <f t="shared" ca="1" si="179"/>
        <v>1</v>
      </c>
    </row>
    <row r="1529" spans="2:25" hidden="1" x14ac:dyDescent="0.25">
      <c r="B1529" s="390" t="str">
        <f>IFERROR(IF(LEN(INDEX(PlansAndNotes!$B$6:$B$2005,ROW(A1529)-ROW($B$3)))=0,"",INDEX(PlansAndNotes!$B$6:$B$2005,ROW(A1529)-ROW($B$3))),"")</f>
        <v/>
      </c>
      <c r="C1529" s="361" t="str">
        <f t="shared" si="174"/>
        <v/>
      </c>
      <c r="D1529" s="361" t="str">
        <f>IFERROR(IF(LEN(C1529)&gt;0,IF(LEN(INDEX(TasksList!$C$6:$C$1005,MATCH(C1529,TasksList!$B$6:$B$1005,0),1))=0,"",INDEX(TasksList!$C$6:$C$1005,MATCH(C1529,TasksList!$B$6:$B$1005,0),1)),""),"")</f>
        <v/>
      </c>
      <c r="E1529" s="361" t="str">
        <f>IFERROR(IF(LEN(C1529)&gt;0,IF(LEN(INDEX(TasksList!$F$6:$F$1005,MATCH(C1529,TasksList!$B$6:$B$1005,0),1))=0,"not set!",INDEX(TasksList!$F$6:$F$1005,MATCH(C1529,TasksList!$B$6:$B$1005,0),1)),""),"")</f>
        <v/>
      </c>
      <c r="F1529" s="360" t="str">
        <f>IFERROR(IF(LEN(D1529)&gt;0,IF(LEN(INDEX(AdressBook!$D$6:$D$25,MATCH(D1529,AdressBook!$B$6:$B$25,0),1))=0,"",INDEX(AdressBook!$D$6:$D$25,MATCH(D1529,AdressBook!$B$6:$B$25,0),1)),""),"")</f>
        <v/>
      </c>
      <c r="G1529" s="361" t="str">
        <f>IFERROR(IF(LEN(INDEX(PlansAndNotes!$F$6:$F$2005,ROW(B1529)-ROW($C$3)))=0,"",INDEX(PlansAndNotes!$F$6:$F$2005,ROW(B1529)-ROW($C$3))),"")</f>
        <v/>
      </c>
      <c r="H1529" s="361" t="str">
        <f>IFERROR(IF(LEN(C1529)&gt;0,IF(LEN(INDEX(TasksList!$G$6:$G$1005,MATCH(C1529,TasksList!$B$6:$B$1005,0),1))=0,"",INDEX(TasksList!$G$6:$G$1005,MATCH(C1529,TasksList!$B$6:$B$1005,0),1)),""),"")</f>
        <v/>
      </c>
      <c r="I1529" s="381"/>
      <c r="J1529" s="400"/>
      <c r="K1529" s="400"/>
      <c r="L1529" s="179"/>
      <c r="M1529" s="381"/>
      <c r="N1529" s="362" t="str">
        <f>IFERROR(IF(LEN(INDEX(PlansAndNotes!$D$6:$D$4005,ROW(B1529)-ROW($C$3)))=0,"",INDEX(PlansAndNotes!$D$6:$D$4005,ROW(B1529)-ROW($C$3))),"")</f>
        <v/>
      </c>
      <c r="O1529" s="165" t="str">
        <f t="shared" si="175"/>
        <v/>
      </c>
      <c r="P1529" s="363" t="str">
        <f>IFERROR(IF(LEN(INDEX(PlansAndNotes!$E$6:$E$4005,ROW(B1529)-ROW($C$3)))=0,"",INDEX(PlansAndNotes!$E$6:$E$4005,ROW(B1529)-ROW($C$3))),"")</f>
        <v/>
      </c>
      <c r="Q1529" s="363" t="str">
        <f>IFERROR(IF(LEN(INDEX(PlansAndNotes!$G$6:$G$4005,ROW(B1529)-ROW($C$3)))=0,"",INDEX(PlansAndNotes!$G$6:$G$4005,ROW(B1529)-ROW($C$3))),"")</f>
        <v/>
      </c>
      <c r="R1529" s="361" t="str">
        <f>IFERROR(IF(LEN(D1529)&gt;0,IF(LEN(INDEX(AdressBook!$C$6:$C$25,MATCH(D1529,AdressBook!$B$6:$B$25,0),1))=0,"",INDEX(AdressBook!$C$6:$C$25,MATCH(D1529,AdressBook!$B$6:$B$25,0),1)),""),"")</f>
        <v/>
      </c>
      <c r="S1529" s="165">
        <f>IF(LEN(C1529)&gt;0,IFERROR(IF(MATCH(C1529,C1530:$C$4004,0)&gt;0,-1,ROW(S1529)-ROW($S$3)),ROW(S1529)-ROW($S$3)),-1)</f>
        <v>-1</v>
      </c>
      <c r="T1529" s="165">
        <f t="shared" si="176"/>
        <v>0</v>
      </c>
      <c r="U1529" s="165" t="str">
        <f t="shared" si="177"/>
        <v/>
      </c>
      <c r="V1529" s="165" t="str">
        <f>IFERROR(IF(OR(C1529="",S1529&lt;0),"",IF(SUBTOTAL(3,C1529:C1529)=0,-1,SUBTOTAL(3,$C$4:C1529))),"")</f>
        <v/>
      </c>
      <c r="W1529" s="156" t="str">
        <f t="array" ref="W1529">IF(LEN(C1529)&gt;0,IFERROR(IF(MATCH(C1529,$C$3:$C1528,0)&gt;0,N1529-INDEX($N$3:N1528,SUMPRODUCT(MAX(ROW($C$3:$C1528)*(C1529=$C$3:$C1528)))-2,1),""),""),"")</f>
        <v/>
      </c>
      <c r="X1529" s="156">
        <f t="shared" ca="1" si="178"/>
        <v>1</v>
      </c>
      <c r="Y1529" s="156">
        <f t="shared" ca="1" si="179"/>
        <v>1</v>
      </c>
    </row>
    <row r="1530" spans="2:25" hidden="1" x14ac:dyDescent="0.25">
      <c r="B1530" s="390" t="str">
        <f>IFERROR(IF(LEN(INDEX(PlansAndNotes!$B$6:$B$2005,ROW(A1530)-ROW($B$3)))=0,"",INDEX(PlansAndNotes!$B$6:$B$2005,ROW(A1530)-ROW($B$3))),"")</f>
        <v/>
      </c>
      <c r="C1530" s="361" t="str">
        <f t="shared" si="174"/>
        <v/>
      </c>
      <c r="D1530" s="361" t="str">
        <f>IFERROR(IF(LEN(C1530)&gt;0,IF(LEN(INDEX(TasksList!$C$6:$C$1005,MATCH(C1530,TasksList!$B$6:$B$1005,0),1))=0,"",INDEX(TasksList!$C$6:$C$1005,MATCH(C1530,TasksList!$B$6:$B$1005,0),1)),""),"")</f>
        <v/>
      </c>
      <c r="E1530" s="361" t="str">
        <f>IFERROR(IF(LEN(C1530)&gt;0,IF(LEN(INDEX(TasksList!$F$6:$F$1005,MATCH(C1530,TasksList!$B$6:$B$1005,0),1))=0,"not set!",INDEX(TasksList!$F$6:$F$1005,MATCH(C1530,TasksList!$B$6:$B$1005,0),1)),""),"")</f>
        <v/>
      </c>
      <c r="F1530" s="360" t="str">
        <f>IFERROR(IF(LEN(D1530)&gt;0,IF(LEN(INDEX(AdressBook!$D$6:$D$25,MATCH(D1530,AdressBook!$B$6:$B$25,0),1))=0,"",INDEX(AdressBook!$D$6:$D$25,MATCH(D1530,AdressBook!$B$6:$B$25,0),1)),""),"")</f>
        <v/>
      </c>
      <c r="G1530" s="361" t="str">
        <f>IFERROR(IF(LEN(INDEX(PlansAndNotes!$F$6:$F$2005,ROW(B1530)-ROW($C$3)))=0,"",INDEX(PlansAndNotes!$F$6:$F$2005,ROW(B1530)-ROW($C$3))),"")</f>
        <v/>
      </c>
      <c r="H1530" s="361" t="str">
        <f>IFERROR(IF(LEN(C1530)&gt;0,IF(LEN(INDEX(TasksList!$G$6:$G$1005,MATCH(C1530,TasksList!$B$6:$B$1005,0),1))=0,"",INDEX(TasksList!$G$6:$G$1005,MATCH(C1530,TasksList!$B$6:$B$1005,0),1)),""),"")</f>
        <v/>
      </c>
      <c r="I1530" s="381"/>
      <c r="J1530" s="400"/>
      <c r="K1530" s="400"/>
      <c r="L1530" s="179"/>
      <c r="M1530" s="381"/>
      <c r="N1530" s="362" t="str">
        <f>IFERROR(IF(LEN(INDEX(PlansAndNotes!$D$6:$D$4005,ROW(B1530)-ROW($C$3)))=0,"",INDEX(PlansAndNotes!$D$6:$D$4005,ROW(B1530)-ROW($C$3))),"")</f>
        <v/>
      </c>
      <c r="O1530" s="165" t="str">
        <f t="shared" si="175"/>
        <v/>
      </c>
      <c r="P1530" s="363" t="str">
        <f>IFERROR(IF(LEN(INDEX(PlansAndNotes!$E$6:$E$4005,ROW(B1530)-ROW($C$3)))=0,"",INDEX(PlansAndNotes!$E$6:$E$4005,ROW(B1530)-ROW($C$3))),"")</f>
        <v/>
      </c>
      <c r="Q1530" s="363" t="str">
        <f>IFERROR(IF(LEN(INDEX(PlansAndNotes!$G$6:$G$4005,ROW(B1530)-ROW($C$3)))=0,"",INDEX(PlansAndNotes!$G$6:$G$4005,ROW(B1530)-ROW($C$3))),"")</f>
        <v/>
      </c>
      <c r="R1530" s="361" t="str">
        <f>IFERROR(IF(LEN(D1530)&gt;0,IF(LEN(INDEX(AdressBook!$C$6:$C$25,MATCH(D1530,AdressBook!$B$6:$B$25,0),1))=0,"",INDEX(AdressBook!$C$6:$C$25,MATCH(D1530,AdressBook!$B$6:$B$25,0),1)),""),"")</f>
        <v/>
      </c>
      <c r="S1530" s="165">
        <f>IF(LEN(C1530)&gt;0,IFERROR(IF(MATCH(C1530,C1531:$C$4004,0)&gt;0,-1,ROW(S1530)-ROW($S$3)),ROW(S1530)-ROW($S$3)),-1)</f>
        <v>-1</v>
      </c>
      <c r="T1530" s="165">
        <f t="shared" si="176"/>
        <v>0</v>
      </c>
      <c r="U1530" s="165" t="str">
        <f t="shared" si="177"/>
        <v/>
      </c>
      <c r="V1530" s="165" t="str">
        <f>IFERROR(IF(OR(C1530="",S1530&lt;0),"",IF(SUBTOTAL(3,C1530:C1530)=0,-1,SUBTOTAL(3,$C$4:C1530))),"")</f>
        <v/>
      </c>
      <c r="W1530" s="156" t="str">
        <f t="array" ref="W1530">IF(LEN(C1530)&gt;0,IFERROR(IF(MATCH(C1530,$C$3:$C1529,0)&gt;0,N1530-INDEX($N$3:N1529,SUMPRODUCT(MAX(ROW($C$3:$C1529)*(C1530=$C$3:$C1529)))-2,1),""),""),"")</f>
        <v/>
      </c>
      <c r="X1530" s="156">
        <f t="shared" ca="1" si="178"/>
        <v>1</v>
      </c>
      <c r="Y1530" s="156">
        <f t="shared" ca="1" si="179"/>
        <v>1</v>
      </c>
    </row>
    <row r="1531" spans="2:25" hidden="1" x14ac:dyDescent="0.25">
      <c r="B1531" s="390" t="str">
        <f>IFERROR(IF(LEN(INDEX(PlansAndNotes!$B$6:$B$2005,ROW(A1531)-ROW($B$3)))=0,"",INDEX(PlansAndNotes!$B$6:$B$2005,ROW(A1531)-ROW($B$3))),"")</f>
        <v/>
      </c>
      <c r="C1531" s="361" t="str">
        <f t="shared" si="174"/>
        <v/>
      </c>
      <c r="D1531" s="361" t="str">
        <f>IFERROR(IF(LEN(C1531)&gt;0,IF(LEN(INDEX(TasksList!$C$6:$C$1005,MATCH(C1531,TasksList!$B$6:$B$1005,0),1))=0,"",INDEX(TasksList!$C$6:$C$1005,MATCH(C1531,TasksList!$B$6:$B$1005,0),1)),""),"")</f>
        <v/>
      </c>
      <c r="E1531" s="361" t="str">
        <f>IFERROR(IF(LEN(C1531)&gt;0,IF(LEN(INDEX(TasksList!$F$6:$F$1005,MATCH(C1531,TasksList!$B$6:$B$1005,0),1))=0,"not set!",INDEX(TasksList!$F$6:$F$1005,MATCH(C1531,TasksList!$B$6:$B$1005,0),1)),""),"")</f>
        <v/>
      </c>
      <c r="F1531" s="360" t="str">
        <f>IFERROR(IF(LEN(D1531)&gt;0,IF(LEN(INDEX(AdressBook!$D$6:$D$25,MATCH(D1531,AdressBook!$B$6:$B$25,0),1))=0,"",INDEX(AdressBook!$D$6:$D$25,MATCH(D1531,AdressBook!$B$6:$B$25,0),1)),""),"")</f>
        <v/>
      </c>
      <c r="G1531" s="361" t="str">
        <f>IFERROR(IF(LEN(INDEX(PlansAndNotes!$F$6:$F$2005,ROW(B1531)-ROW($C$3)))=0,"",INDEX(PlansAndNotes!$F$6:$F$2005,ROW(B1531)-ROW($C$3))),"")</f>
        <v/>
      </c>
      <c r="H1531" s="361" t="str">
        <f>IFERROR(IF(LEN(C1531)&gt;0,IF(LEN(INDEX(TasksList!$G$6:$G$1005,MATCH(C1531,TasksList!$B$6:$B$1005,0),1))=0,"",INDEX(TasksList!$G$6:$G$1005,MATCH(C1531,TasksList!$B$6:$B$1005,0),1)),""),"")</f>
        <v/>
      </c>
      <c r="I1531" s="381"/>
      <c r="J1531" s="400"/>
      <c r="K1531" s="400"/>
      <c r="L1531" s="179"/>
      <c r="M1531" s="381"/>
      <c r="N1531" s="362" t="str">
        <f>IFERROR(IF(LEN(INDEX(PlansAndNotes!$D$6:$D$4005,ROW(B1531)-ROW($C$3)))=0,"",INDEX(PlansAndNotes!$D$6:$D$4005,ROW(B1531)-ROW($C$3))),"")</f>
        <v/>
      </c>
      <c r="O1531" s="165" t="str">
        <f t="shared" si="175"/>
        <v/>
      </c>
      <c r="P1531" s="363" t="str">
        <f>IFERROR(IF(LEN(INDEX(PlansAndNotes!$E$6:$E$4005,ROW(B1531)-ROW($C$3)))=0,"",INDEX(PlansAndNotes!$E$6:$E$4005,ROW(B1531)-ROW($C$3))),"")</f>
        <v/>
      </c>
      <c r="Q1531" s="363" t="str">
        <f>IFERROR(IF(LEN(INDEX(PlansAndNotes!$G$6:$G$4005,ROW(B1531)-ROW($C$3)))=0,"",INDEX(PlansAndNotes!$G$6:$G$4005,ROW(B1531)-ROW($C$3))),"")</f>
        <v/>
      </c>
      <c r="R1531" s="361" t="str">
        <f>IFERROR(IF(LEN(D1531)&gt;0,IF(LEN(INDEX(AdressBook!$C$6:$C$25,MATCH(D1531,AdressBook!$B$6:$B$25,0),1))=0,"",INDEX(AdressBook!$C$6:$C$25,MATCH(D1531,AdressBook!$B$6:$B$25,0),1)),""),"")</f>
        <v/>
      </c>
      <c r="S1531" s="165">
        <f>IF(LEN(C1531)&gt;0,IFERROR(IF(MATCH(C1531,C1532:$C$4004,0)&gt;0,-1,ROW(S1531)-ROW($S$3)),ROW(S1531)-ROW($S$3)),-1)</f>
        <v>-1</v>
      </c>
      <c r="T1531" s="165">
        <f t="shared" si="176"/>
        <v>0</v>
      </c>
      <c r="U1531" s="165" t="str">
        <f t="shared" si="177"/>
        <v/>
      </c>
      <c r="V1531" s="165" t="str">
        <f>IFERROR(IF(OR(C1531="",S1531&lt;0),"",IF(SUBTOTAL(3,C1531:C1531)=0,-1,SUBTOTAL(3,$C$4:C1531))),"")</f>
        <v/>
      </c>
      <c r="W1531" s="156" t="str">
        <f t="array" ref="W1531">IF(LEN(C1531)&gt;0,IFERROR(IF(MATCH(C1531,$C$3:$C1530,0)&gt;0,N1531-INDEX($N$3:N1530,SUMPRODUCT(MAX(ROW($C$3:$C1530)*(C1531=$C$3:$C1530)))-2,1),""),""),"")</f>
        <v/>
      </c>
      <c r="X1531" s="156">
        <f t="shared" ca="1" si="178"/>
        <v>1</v>
      </c>
      <c r="Y1531" s="156">
        <f t="shared" ca="1" si="179"/>
        <v>1</v>
      </c>
    </row>
    <row r="1532" spans="2:25" hidden="1" x14ac:dyDescent="0.25">
      <c r="B1532" s="390" t="str">
        <f>IFERROR(IF(LEN(INDEX(PlansAndNotes!$B$6:$B$2005,ROW(A1532)-ROW($B$3)))=0,"",INDEX(PlansAndNotes!$B$6:$B$2005,ROW(A1532)-ROW($B$3))),"")</f>
        <v/>
      </c>
      <c r="C1532" s="361" t="str">
        <f t="shared" si="174"/>
        <v/>
      </c>
      <c r="D1532" s="361" t="str">
        <f>IFERROR(IF(LEN(C1532)&gt;0,IF(LEN(INDEX(TasksList!$C$6:$C$1005,MATCH(C1532,TasksList!$B$6:$B$1005,0),1))=0,"",INDEX(TasksList!$C$6:$C$1005,MATCH(C1532,TasksList!$B$6:$B$1005,0),1)),""),"")</f>
        <v/>
      </c>
      <c r="E1532" s="361" t="str">
        <f>IFERROR(IF(LEN(C1532)&gt;0,IF(LEN(INDEX(TasksList!$F$6:$F$1005,MATCH(C1532,TasksList!$B$6:$B$1005,0),1))=0,"not set!",INDEX(TasksList!$F$6:$F$1005,MATCH(C1532,TasksList!$B$6:$B$1005,0),1)),""),"")</f>
        <v/>
      </c>
      <c r="F1532" s="360" t="str">
        <f>IFERROR(IF(LEN(D1532)&gt;0,IF(LEN(INDEX(AdressBook!$D$6:$D$25,MATCH(D1532,AdressBook!$B$6:$B$25,0),1))=0,"",INDEX(AdressBook!$D$6:$D$25,MATCH(D1532,AdressBook!$B$6:$B$25,0),1)),""),"")</f>
        <v/>
      </c>
      <c r="G1532" s="361" t="str">
        <f>IFERROR(IF(LEN(INDEX(PlansAndNotes!$F$6:$F$2005,ROW(B1532)-ROW($C$3)))=0,"",INDEX(PlansAndNotes!$F$6:$F$2005,ROW(B1532)-ROW($C$3))),"")</f>
        <v/>
      </c>
      <c r="H1532" s="361" t="str">
        <f>IFERROR(IF(LEN(C1532)&gt;0,IF(LEN(INDEX(TasksList!$G$6:$G$1005,MATCH(C1532,TasksList!$B$6:$B$1005,0),1))=0,"",INDEX(TasksList!$G$6:$G$1005,MATCH(C1532,TasksList!$B$6:$B$1005,0),1)),""),"")</f>
        <v/>
      </c>
      <c r="I1532" s="381"/>
      <c r="J1532" s="400"/>
      <c r="K1532" s="400"/>
      <c r="L1532" s="179"/>
      <c r="M1532" s="381"/>
      <c r="N1532" s="362" t="str">
        <f>IFERROR(IF(LEN(INDEX(PlansAndNotes!$D$6:$D$4005,ROW(B1532)-ROW($C$3)))=0,"",INDEX(PlansAndNotes!$D$6:$D$4005,ROW(B1532)-ROW($C$3))),"")</f>
        <v/>
      </c>
      <c r="O1532" s="165" t="str">
        <f t="shared" si="175"/>
        <v/>
      </c>
      <c r="P1532" s="363" t="str">
        <f>IFERROR(IF(LEN(INDEX(PlansAndNotes!$E$6:$E$4005,ROW(B1532)-ROW($C$3)))=0,"",INDEX(PlansAndNotes!$E$6:$E$4005,ROW(B1532)-ROW($C$3))),"")</f>
        <v/>
      </c>
      <c r="Q1532" s="363" t="str">
        <f>IFERROR(IF(LEN(INDEX(PlansAndNotes!$G$6:$G$4005,ROW(B1532)-ROW($C$3)))=0,"",INDEX(PlansAndNotes!$G$6:$G$4005,ROW(B1532)-ROW($C$3))),"")</f>
        <v/>
      </c>
      <c r="R1532" s="361" t="str">
        <f>IFERROR(IF(LEN(D1532)&gt;0,IF(LEN(INDEX(AdressBook!$C$6:$C$25,MATCH(D1532,AdressBook!$B$6:$B$25,0),1))=0,"",INDEX(AdressBook!$C$6:$C$25,MATCH(D1532,AdressBook!$B$6:$B$25,0),1)),""),"")</f>
        <v/>
      </c>
      <c r="S1532" s="165">
        <f>IF(LEN(C1532)&gt;0,IFERROR(IF(MATCH(C1532,C1533:$C$4004,0)&gt;0,-1,ROW(S1532)-ROW($S$3)),ROW(S1532)-ROW($S$3)),-1)</f>
        <v>-1</v>
      </c>
      <c r="T1532" s="165">
        <f t="shared" si="176"/>
        <v>0</v>
      </c>
      <c r="U1532" s="165" t="str">
        <f t="shared" si="177"/>
        <v/>
      </c>
      <c r="V1532" s="165" t="str">
        <f>IFERROR(IF(OR(C1532="",S1532&lt;0),"",IF(SUBTOTAL(3,C1532:C1532)=0,-1,SUBTOTAL(3,$C$4:C1532))),"")</f>
        <v/>
      </c>
      <c r="W1532" s="156" t="str">
        <f t="array" ref="W1532">IF(LEN(C1532)&gt;0,IFERROR(IF(MATCH(C1532,$C$3:$C1531,0)&gt;0,N1532-INDEX($N$3:N1531,SUMPRODUCT(MAX(ROW($C$3:$C1531)*(C1532=$C$3:$C1531)))-2,1),""),""),"")</f>
        <v/>
      </c>
      <c r="X1532" s="156">
        <f t="shared" ca="1" si="178"/>
        <v>1</v>
      </c>
      <c r="Y1532" s="156">
        <f t="shared" ca="1" si="179"/>
        <v>1</v>
      </c>
    </row>
    <row r="1533" spans="2:25" hidden="1" x14ac:dyDescent="0.25">
      <c r="B1533" s="390" t="str">
        <f>IFERROR(IF(LEN(INDEX(PlansAndNotes!$B$6:$B$2005,ROW(A1533)-ROW($B$3)))=0,"",INDEX(PlansAndNotes!$B$6:$B$2005,ROW(A1533)-ROW($B$3))),"")</f>
        <v/>
      </c>
      <c r="C1533" s="361" t="str">
        <f t="shared" si="174"/>
        <v/>
      </c>
      <c r="D1533" s="361" t="str">
        <f>IFERROR(IF(LEN(C1533)&gt;0,IF(LEN(INDEX(TasksList!$C$6:$C$1005,MATCH(C1533,TasksList!$B$6:$B$1005,0),1))=0,"",INDEX(TasksList!$C$6:$C$1005,MATCH(C1533,TasksList!$B$6:$B$1005,0),1)),""),"")</f>
        <v/>
      </c>
      <c r="E1533" s="361" t="str">
        <f>IFERROR(IF(LEN(C1533)&gt;0,IF(LEN(INDEX(TasksList!$F$6:$F$1005,MATCH(C1533,TasksList!$B$6:$B$1005,0),1))=0,"not set!",INDEX(TasksList!$F$6:$F$1005,MATCH(C1533,TasksList!$B$6:$B$1005,0),1)),""),"")</f>
        <v/>
      </c>
      <c r="F1533" s="360" t="str">
        <f>IFERROR(IF(LEN(D1533)&gt;0,IF(LEN(INDEX(AdressBook!$D$6:$D$25,MATCH(D1533,AdressBook!$B$6:$B$25,0),1))=0,"",INDEX(AdressBook!$D$6:$D$25,MATCH(D1533,AdressBook!$B$6:$B$25,0),1)),""),"")</f>
        <v/>
      </c>
      <c r="G1533" s="361" t="str">
        <f>IFERROR(IF(LEN(INDEX(PlansAndNotes!$F$6:$F$2005,ROW(B1533)-ROW($C$3)))=0,"",INDEX(PlansAndNotes!$F$6:$F$2005,ROW(B1533)-ROW($C$3))),"")</f>
        <v/>
      </c>
      <c r="H1533" s="361" t="str">
        <f>IFERROR(IF(LEN(C1533)&gt;0,IF(LEN(INDEX(TasksList!$G$6:$G$1005,MATCH(C1533,TasksList!$B$6:$B$1005,0),1))=0,"",INDEX(TasksList!$G$6:$G$1005,MATCH(C1533,TasksList!$B$6:$B$1005,0),1)),""),"")</f>
        <v/>
      </c>
      <c r="I1533" s="381"/>
      <c r="J1533" s="400"/>
      <c r="K1533" s="400"/>
      <c r="L1533" s="179"/>
      <c r="M1533" s="381"/>
      <c r="N1533" s="362" t="str">
        <f>IFERROR(IF(LEN(INDEX(PlansAndNotes!$D$6:$D$4005,ROW(B1533)-ROW($C$3)))=0,"",INDEX(PlansAndNotes!$D$6:$D$4005,ROW(B1533)-ROW($C$3))),"")</f>
        <v/>
      </c>
      <c r="O1533" s="165" t="str">
        <f t="shared" si="175"/>
        <v/>
      </c>
      <c r="P1533" s="363" t="str">
        <f>IFERROR(IF(LEN(INDEX(PlansAndNotes!$E$6:$E$4005,ROW(B1533)-ROW($C$3)))=0,"",INDEX(PlansAndNotes!$E$6:$E$4005,ROW(B1533)-ROW($C$3))),"")</f>
        <v/>
      </c>
      <c r="Q1533" s="363" t="str">
        <f>IFERROR(IF(LEN(INDEX(PlansAndNotes!$G$6:$G$4005,ROW(B1533)-ROW($C$3)))=0,"",INDEX(PlansAndNotes!$G$6:$G$4005,ROW(B1533)-ROW($C$3))),"")</f>
        <v/>
      </c>
      <c r="R1533" s="361" t="str">
        <f>IFERROR(IF(LEN(D1533)&gt;0,IF(LEN(INDEX(AdressBook!$C$6:$C$25,MATCH(D1533,AdressBook!$B$6:$B$25,0),1))=0,"",INDEX(AdressBook!$C$6:$C$25,MATCH(D1533,AdressBook!$B$6:$B$25,0),1)),""),"")</f>
        <v/>
      </c>
      <c r="S1533" s="165">
        <f>IF(LEN(C1533)&gt;0,IFERROR(IF(MATCH(C1533,C1534:$C$4004,0)&gt;0,-1,ROW(S1533)-ROW($S$3)),ROW(S1533)-ROW($S$3)),-1)</f>
        <v>-1</v>
      </c>
      <c r="T1533" s="165">
        <f t="shared" si="176"/>
        <v>0</v>
      </c>
      <c r="U1533" s="165" t="str">
        <f t="shared" si="177"/>
        <v/>
      </c>
      <c r="V1533" s="165" t="str">
        <f>IFERROR(IF(OR(C1533="",S1533&lt;0),"",IF(SUBTOTAL(3,C1533:C1533)=0,-1,SUBTOTAL(3,$C$4:C1533))),"")</f>
        <v/>
      </c>
      <c r="W1533" s="156" t="str">
        <f t="array" ref="W1533">IF(LEN(C1533)&gt;0,IFERROR(IF(MATCH(C1533,$C$3:$C1532,0)&gt;0,N1533-INDEX($N$3:N1532,SUMPRODUCT(MAX(ROW($C$3:$C1532)*(C1533=$C$3:$C1532)))-2,1),""),""),"")</f>
        <v/>
      </c>
      <c r="X1533" s="156">
        <f t="shared" ca="1" si="178"/>
        <v>1</v>
      </c>
      <c r="Y1533" s="156">
        <f t="shared" ca="1" si="179"/>
        <v>1</v>
      </c>
    </row>
    <row r="1534" spans="2:25" hidden="1" x14ac:dyDescent="0.25">
      <c r="B1534" s="390" t="str">
        <f>IFERROR(IF(LEN(INDEX(PlansAndNotes!$B$6:$B$2005,ROW(A1534)-ROW($B$3)))=0,"",INDEX(PlansAndNotes!$B$6:$B$2005,ROW(A1534)-ROW($B$3))),"")</f>
        <v/>
      </c>
      <c r="C1534" s="361" t="str">
        <f t="shared" si="174"/>
        <v/>
      </c>
      <c r="D1534" s="361" t="str">
        <f>IFERROR(IF(LEN(C1534)&gt;0,IF(LEN(INDEX(TasksList!$C$6:$C$1005,MATCH(C1534,TasksList!$B$6:$B$1005,0),1))=0,"",INDEX(TasksList!$C$6:$C$1005,MATCH(C1534,TasksList!$B$6:$B$1005,0),1)),""),"")</f>
        <v/>
      </c>
      <c r="E1534" s="361" t="str">
        <f>IFERROR(IF(LEN(C1534)&gt;0,IF(LEN(INDEX(TasksList!$F$6:$F$1005,MATCH(C1534,TasksList!$B$6:$B$1005,0),1))=0,"not set!",INDEX(TasksList!$F$6:$F$1005,MATCH(C1534,TasksList!$B$6:$B$1005,0),1)),""),"")</f>
        <v/>
      </c>
      <c r="F1534" s="360" t="str">
        <f>IFERROR(IF(LEN(D1534)&gt;0,IF(LEN(INDEX(AdressBook!$D$6:$D$25,MATCH(D1534,AdressBook!$B$6:$B$25,0),1))=0,"",INDEX(AdressBook!$D$6:$D$25,MATCH(D1534,AdressBook!$B$6:$B$25,0),1)),""),"")</f>
        <v/>
      </c>
      <c r="G1534" s="361" t="str">
        <f>IFERROR(IF(LEN(INDEX(PlansAndNotes!$F$6:$F$2005,ROW(B1534)-ROW($C$3)))=0,"",INDEX(PlansAndNotes!$F$6:$F$2005,ROW(B1534)-ROW($C$3))),"")</f>
        <v/>
      </c>
      <c r="H1534" s="361" t="str">
        <f>IFERROR(IF(LEN(C1534)&gt;0,IF(LEN(INDEX(TasksList!$G$6:$G$1005,MATCH(C1534,TasksList!$B$6:$B$1005,0),1))=0,"",INDEX(TasksList!$G$6:$G$1005,MATCH(C1534,TasksList!$B$6:$B$1005,0),1)),""),"")</f>
        <v/>
      </c>
      <c r="I1534" s="381"/>
      <c r="J1534" s="400"/>
      <c r="K1534" s="400"/>
      <c r="L1534" s="179"/>
      <c r="M1534" s="381"/>
      <c r="N1534" s="362" t="str">
        <f>IFERROR(IF(LEN(INDEX(PlansAndNotes!$D$6:$D$4005,ROW(B1534)-ROW($C$3)))=0,"",INDEX(PlansAndNotes!$D$6:$D$4005,ROW(B1534)-ROW($C$3))),"")</f>
        <v/>
      </c>
      <c r="O1534" s="165" t="str">
        <f t="shared" si="175"/>
        <v/>
      </c>
      <c r="P1534" s="363" t="str">
        <f>IFERROR(IF(LEN(INDEX(PlansAndNotes!$E$6:$E$4005,ROW(B1534)-ROW($C$3)))=0,"",INDEX(PlansAndNotes!$E$6:$E$4005,ROW(B1534)-ROW($C$3))),"")</f>
        <v/>
      </c>
      <c r="Q1534" s="363" t="str">
        <f>IFERROR(IF(LEN(INDEX(PlansAndNotes!$G$6:$G$4005,ROW(B1534)-ROW($C$3)))=0,"",INDEX(PlansAndNotes!$G$6:$G$4005,ROW(B1534)-ROW($C$3))),"")</f>
        <v/>
      </c>
      <c r="R1534" s="361" t="str">
        <f>IFERROR(IF(LEN(D1534)&gt;0,IF(LEN(INDEX(AdressBook!$C$6:$C$25,MATCH(D1534,AdressBook!$B$6:$B$25,0),1))=0,"",INDEX(AdressBook!$C$6:$C$25,MATCH(D1534,AdressBook!$B$6:$B$25,0),1)),""),"")</f>
        <v/>
      </c>
      <c r="S1534" s="165">
        <f>IF(LEN(C1534)&gt;0,IFERROR(IF(MATCH(C1534,C1535:$C$4004,0)&gt;0,-1,ROW(S1534)-ROW($S$3)),ROW(S1534)-ROW($S$3)),-1)</f>
        <v>-1</v>
      </c>
      <c r="T1534" s="165">
        <f t="shared" si="176"/>
        <v>0</v>
      </c>
      <c r="U1534" s="165" t="str">
        <f t="shared" si="177"/>
        <v/>
      </c>
      <c r="V1534" s="165" t="str">
        <f>IFERROR(IF(OR(C1534="",S1534&lt;0),"",IF(SUBTOTAL(3,C1534:C1534)=0,-1,SUBTOTAL(3,$C$4:C1534))),"")</f>
        <v/>
      </c>
      <c r="W1534" s="156" t="str">
        <f t="array" ref="W1534">IF(LEN(C1534)&gt;0,IFERROR(IF(MATCH(C1534,$C$3:$C1533,0)&gt;0,N1534-INDEX($N$3:N1533,SUMPRODUCT(MAX(ROW($C$3:$C1533)*(C1534=$C$3:$C1533)))-2,1),""),""),"")</f>
        <v/>
      </c>
      <c r="X1534" s="156">
        <f t="shared" ca="1" si="178"/>
        <v>1</v>
      </c>
      <c r="Y1534" s="156">
        <f t="shared" ca="1" si="179"/>
        <v>1</v>
      </c>
    </row>
    <row r="1535" spans="2:25" hidden="1" x14ac:dyDescent="0.25">
      <c r="B1535" s="390" t="str">
        <f>IFERROR(IF(LEN(INDEX(PlansAndNotes!$B$6:$B$2005,ROW(A1535)-ROW($B$3)))=0,"",INDEX(PlansAndNotes!$B$6:$B$2005,ROW(A1535)-ROW($B$3))),"")</f>
        <v/>
      </c>
      <c r="C1535" s="361" t="str">
        <f t="shared" si="174"/>
        <v/>
      </c>
      <c r="D1535" s="361" t="str">
        <f>IFERROR(IF(LEN(C1535)&gt;0,IF(LEN(INDEX(TasksList!$C$6:$C$1005,MATCH(C1535,TasksList!$B$6:$B$1005,0),1))=0,"",INDEX(TasksList!$C$6:$C$1005,MATCH(C1535,TasksList!$B$6:$B$1005,0),1)),""),"")</f>
        <v/>
      </c>
      <c r="E1535" s="361" t="str">
        <f>IFERROR(IF(LEN(C1535)&gt;0,IF(LEN(INDEX(TasksList!$F$6:$F$1005,MATCH(C1535,TasksList!$B$6:$B$1005,0),1))=0,"not set!",INDEX(TasksList!$F$6:$F$1005,MATCH(C1535,TasksList!$B$6:$B$1005,0),1)),""),"")</f>
        <v/>
      </c>
      <c r="F1535" s="360" t="str">
        <f>IFERROR(IF(LEN(D1535)&gt;0,IF(LEN(INDEX(AdressBook!$D$6:$D$25,MATCH(D1535,AdressBook!$B$6:$B$25,0),1))=0,"",INDEX(AdressBook!$D$6:$D$25,MATCH(D1535,AdressBook!$B$6:$B$25,0),1)),""),"")</f>
        <v/>
      </c>
      <c r="G1535" s="361" t="str">
        <f>IFERROR(IF(LEN(INDEX(PlansAndNotes!$F$6:$F$2005,ROW(B1535)-ROW($C$3)))=0,"",INDEX(PlansAndNotes!$F$6:$F$2005,ROW(B1535)-ROW($C$3))),"")</f>
        <v/>
      </c>
      <c r="H1535" s="361" t="str">
        <f>IFERROR(IF(LEN(C1535)&gt;0,IF(LEN(INDEX(TasksList!$G$6:$G$1005,MATCH(C1535,TasksList!$B$6:$B$1005,0),1))=0,"",INDEX(TasksList!$G$6:$G$1005,MATCH(C1535,TasksList!$B$6:$B$1005,0),1)),""),"")</f>
        <v/>
      </c>
      <c r="I1535" s="381"/>
      <c r="J1535" s="400"/>
      <c r="K1535" s="400"/>
      <c r="L1535" s="179"/>
      <c r="M1535" s="381"/>
      <c r="N1535" s="362" t="str">
        <f>IFERROR(IF(LEN(INDEX(PlansAndNotes!$D$6:$D$4005,ROW(B1535)-ROW($C$3)))=0,"",INDEX(PlansAndNotes!$D$6:$D$4005,ROW(B1535)-ROW($C$3))),"")</f>
        <v/>
      </c>
      <c r="O1535" s="165" t="str">
        <f t="shared" si="175"/>
        <v/>
      </c>
      <c r="P1535" s="363" t="str">
        <f>IFERROR(IF(LEN(INDEX(PlansAndNotes!$E$6:$E$4005,ROW(B1535)-ROW($C$3)))=0,"",INDEX(PlansAndNotes!$E$6:$E$4005,ROW(B1535)-ROW($C$3))),"")</f>
        <v/>
      </c>
      <c r="Q1535" s="363" t="str">
        <f>IFERROR(IF(LEN(INDEX(PlansAndNotes!$G$6:$G$4005,ROW(B1535)-ROW($C$3)))=0,"",INDEX(PlansAndNotes!$G$6:$G$4005,ROW(B1535)-ROW($C$3))),"")</f>
        <v/>
      </c>
      <c r="R1535" s="361" t="str">
        <f>IFERROR(IF(LEN(D1535)&gt;0,IF(LEN(INDEX(AdressBook!$C$6:$C$25,MATCH(D1535,AdressBook!$B$6:$B$25,0),1))=0,"",INDEX(AdressBook!$C$6:$C$25,MATCH(D1535,AdressBook!$B$6:$B$25,0),1)),""),"")</f>
        <v/>
      </c>
      <c r="S1535" s="165">
        <f>IF(LEN(C1535)&gt;0,IFERROR(IF(MATCH(C1535,C1536:$C$4004,0)&gt;0,-1,ROW(S1535)-ROW($S$3)),ROW(S1535)-ROW($S$3)),-1)</f>
        <v>-1</v>
      </c>
      <c r="T1535" s="165">
        <f t="shared" si="176"/>
        <v>0</v>
      </c>
      <c r="U1535" s="165" t="str">
        <f t="shared" si="177"/>
        <v/>
      </c>
      <c r="V1535" s="165" t="str">
        <f>IFERROR(IF(OR(C1535="",S1535&lt;0),"",IF(SUBTOTAL(3,C1535:C1535)=0,-1,SUBTOTAL(3,$C$4:C1535))),"")</f>
        <v/>
      </c>
      <c r="W1535" s="156" t="str">
        <f t="array" ref="W1535">IF(LEN(C1535)&gt;0,IFERROR(IF(MATCH(C1535,$C$3:$C1534,0)&gt;0,N1535-INDEX($N$3:N1534,SUMPRODUCT(MAX(ROW($C$3:$C1534)*(C1535=$C$3:$C1534)))-2,1),""),""),"")</f>
        <v/>
      </c>
      <c r="X1535" s="156">
        <f t="shared" ca="1" si="178"/>
        <v>1</v>
      </c>
      <c r="Y1535" s="156">
        <f t="shared" ca="1" si="179"/>
        <v>1</v>
      </c>
    </row>
    <row r="1536" spans="2:25" hidden="1" x14ac:dyDescent="0.25">
      <c r="B1536" s="390" t="str">
        <f>IFERROR(IF(LEN(INDEX(PlansAndNotes!$B$6:$B$2005,ROW(A1536)-ROW($B$3)))=0,"",INDEX(PlansAndNotes!$B$6:$B$2005,ROW(A1536)-ROW($B$3))),"")</f>
        <v/>
      </c>
      <c r="C1536" s="361" t="str">
        <f t="shared" si="174"/>
        <v/>
      </c>
      <c r="D1536" s="361" t="str">
        <f>IFERROR(IF(LEN(C1536)&gt;0,IF(LEN(INDEX(TasksList!$C$6:$C$1005,MATCH(C1536,TasksList!$B$6:$B$1005,0),1))=0,"",INDEX(TasksList!$C$6:$C$1005,MATCH(C1536,TasksList!$B$6:$B$1005,0),1)),""),"")</f>
        <v/>
      </c>
      <c r="E1536" s="361" t="str">
        <f>IFERROR(IF(LEN(C1536)&gt;0,IF(LEN(INDEX(TasksList!$F$6:$F$1005,MATCH(C1536,TasksList!$B$6:$B$1005,0),1))=0,"not set!",INDEX(TasksList!$F$6:$F$1005,MATCH(C1536,TasksList!$B$6:$B$1005,0),1)),""),"")</f>
        <v/>
      </c>
      <c r="F1536" s="360" t="str">
        <f>IFERROR(IF(LEN(D1536)&gt;0,IF(LEN(INDEX(AdressBook!$D$6:$D$25,MATCH(D1536,AdressBook!$B$6:$B$25,0),1))=0,"",INDEX(AdressBook!$D$6:$D$25,MATCH(D1536,AdressBook!$B$6:$B$25,0),1)),""),"")</f>
        <v/>
      </c>
      <c r="G1536" s="361" t="str">
        <f>IFERROR(IF(LEN(INDEX(PlansAndNotes!$F$6:$F$2005,ROW(B1536)-ROW($C$3)))=0,"",INDEX(PlansAndNotes!$F$6:$F$2005,ROW(B1536)-ROW($C$3))),"")</f>
        <v/>
      </c>
      <c r="H1536" s="361" t="str">
        <f>IFERROR(IF(LEN(C1536)&gt;0,IF(LEN(INDEX(TasksList!$G$6:$G$1005,MATCH(C1536,TasksList!$B$6:$B$1005,0),1))=0,"",INDEX(TasksList!$G$6:$G$1005,MATCH(C1536,TasksList!$B$6:$B$1005,0),1)),""),"")</f>
        <v/>
      </c>
      <c r="I1536" s="381"/>
      <c r="J1536" s="400"/>
      <c r="K1536" s="400"/>
      <c r="L1536" s="179"/>
      <c r="M1536" s="381"/>
      <c r="N1536" s="362" t="str">
        <f>IFERROR(IF(LEN(INDEX(PlansAndNotes!$D$6:$D$4005,ROW(B1536)-ROW($C$3)))=0,"",INDEX(PlansAndNotes!$D$6:$D$4005,ROW(B1536)-ROW($C$3))),"")</f>
        <v/>
      </c>
      <c r="O1536" s="165" t="str">
        <f t="shared" si="175"/>
        <v/>
      </c>
      <c r="P1536" s="363" t="str">
        <f>IFERROR(IF(LEN(INDEX(PlansAndNotes!$E$6:$E$4005,ROW(B1536)-ROW($C$3)))=0,"",INDEX(PlansAndNotes!$E$6:$E$4005,ROW(B1536)-ROW($C$3))),"")</f>
        <v/>
      </c>
      <c r="Q1536" s="363" t="str">
        <f>IFERROR(IF(LEN(INDEX(PlansAndNotes!$G$6:$G$4005,ROW(B1536)-ROW($C$3)))=0,"",INDEX(PlansAndNotes!$G$6:$G$4005,ROW(B1536)-ROW($C$3))),"")</f>
        <v/>
      </c>
      <c r="R1536" s="361" t="str">
        <f>IFERROR(IF(LEN(D1536)&gt;0,IF(LEN(INDEX(AdressBook!$C$6:$C$25,MATCH(D1536,AdressBook!$B$6:$B$25,0),1))=0,"",INDEX(AdressBook!$C$6:$C$25,MATCH(D1536,AdressBook!$B$6:$B$25,0),1)),""),"")</f>
        <v/>
      </c>
      <c r="S1536" s="165">
        <f>IF(LEN(C1536)&gt;0,IFERROR(IF(MATCH(C1536,C1537:$C$4004,0)&gt;0,-1,ROW(S1536)-ROW($S$3)),ROW(S1536)-ROW($S$3)),-1)</f>
        <v>-1</v>
      </c>
      <c r="T1536" s="165">
        <f t="shared" si="176"/>
        <v>0</v>
      </c>
      <c r="U1536" s="165" t="str">
        <f t="shared" si="177"/>
        <v/>
      </c>
      <c r="V1536" s="165" t="str">
        <f>IFERROR(IF(OR(C1536="",S1536&lt;0),"",IF(SUBTOTAL(3,C1536:C1536)=0,-1,SUBTOTAL(3,$C$4:C1536))),"")</f>
        <v/>
      </c>
      <c r="W1536" s="156" t="str">
        <f t="array" ref="W1536">IF(LEN(C1536)&gt;0,IFERROR(IF(MATCH(C1536,$C$3:$C1535,0)&gt;0,N1536-INDEX($N$3:N1535,SUMPRODUCT(MAX(ROW($C$3:$C1535)*(C1536=$C$3:$C1535)))-2,1),""),""),"")</f>
        <v/>
      </c>
      <c r="X1536" s="156">
        <f t="shared" ca="1" si="178"/>
        <v>1</v>
      </c>
      <c r="Y1536" s="156">
        <f t="shared" ca="1" si="179"/>
        <v>1</v>
      </c>
    </row>
    <row r="1537" spans="2:25" hidden="1" x14ac:dyDescent="0.25">
      <c r="B1537" s="390" t="str">
        <f>IFERROR(IF(LEN(INDEX(PlansAndNotes!$B$6:$B$2005,ROW(A1537)-ROW($B$3)))=0,"",INDEX(PlansAndNotes!$B$6:$B$2005,ROW(A1537)-ROW($B$3))),"")</f>
        <v/>
      </c>
      <c r="C1537" s="361" t="str">
        <f t="shared" si="174"/>
        <v/>
      </c>
      <c r="D1537" s="361" t="str">
        <f>IFERROR(IF(LEN(C1537)&gt;0,IF(LEN(INDEX(TasksList!$C$6:$C$1005,MATCH(C1537,TasksList!$B$6:$B$1005,0),1))=0,"",INDEX(TasksList!$C$6:$C$1005,MATCH(C1537,TasksList!$B$6:$B$1005,0),1)),""),"")</f>
        <v/>
      </c>
      <c r="E1537" s="361" t="str">
        <f>IFERROR(IF(LEN(C1537)&gt;0,IF(LEN(INDEX(TasksList!$F$6:$F$1005,MATCH(C1537,TasksList!$B$6:$B$1005,0),1))=0,"not set!",INDEX(TasksList!$F$6:$F$1005,MATCH(C1537,TasksList!$B$6:$B$1005,0),1)),""),"")</f>
        <v/>
      </c>
      <c r="F1537" s="360" t="str">
        <f>IFERROR(IF(LEN(D1537)&gt;0,IF(LEN(INDEX(AdressBook!$D$6:$D$25,MATCH(D1537,AdressBook!$B$6:$B$25,0),1))=0,"",INDEX(AdressBook!$D$6:$D$25,MATCH(D1537,AdressBook!$B$6:$B$25,0),1)),""),"")</f>
        <v/>
      </c>
      <c r="G1537" s="361" t="str">
        <f>IFERROR(IF(LEN(INDEX(PlansAndNotes!$F$6:$F$2005,ROW(B1537)-ROW($C$3)))=0,"",INDEX(PlansAndNotes!$F$6:$F$2005,ROW(B1537)-ROW($C$3))),"")</f>
        <v/>
      </c>
      <c r="H1537" s="361" t="str">
        <f>IFERROR(IF(LEN(C1537)&gt;0,IF(LEN(INDEX(TasksList!$G$6:$G$1005,MATCH(C1537,TasksList!$B$6:$B$1005,0),1))=0,"",INDEX(TasksList!$G$6:$G$1005,MATCH(C1537,TasksList!$B$6:$B$1005,0),1)),""),"")</f>
        <v/>
      </c>
      <c r="I1537" s="381"/>
      <c r="J1537" s="400"/>
      <c r="K1537" s="400"/>
      <c r="L1537" s="179"/>
      <c r="M1537" s="381"/>
      <c r="N1537" s="362" t="str">
        <f>IFERROR(IF(LEN(INDEX(PlansAndNotes!$D$6:$D$4005,ROW(B1537)-ROW($C$3)))=0,"",INDEX(PlansAndNotes!$D$6:$D$4005,ROW(B1537)-ROW($C$3))),"")</f>
        <v/>
      </c>
      <c r="O1537" s="165" t="str">
        <f t="shared" si="175"/>
        <v/>
      </c>
      <c r="P1537" s="363" t="str">
        <f>IFERROR(IF(LEN(INDEX(PlansAndNotes!$E$6:$E$4005,ROW(B1537)-ROW($C$3)))=0,"",INDEX(PlansAndNotes!$E$6:$E$4005,ROW(B1537)-ROW($C$3))),"")</f>
        <v/>
      </c>
      <c r="Q1537" s="363" t="str">
        <f>IFERROR(IF(LEN(INDEX(PlansAndNotes!$G$6:$G$4005,ROW(B1537)-ROW($C$3)))=0,"",INDEX(PlansAndNotes!$G$6:$G$4005,ROW(B1537)-ROW($C$3))),"")</f>
        <v/>
      </c>
      <c r="R1537" s="361" t="str">
        <f>IFERROR(IF(LEN(D1537)&gt;0,IF(LEN(INDEX(AdressBook!$C$6:$C$25,MATCH(D1537,AdressBook!$B$6:$B$25,0),1))=0,"",INDEX(AdressBook!$C$6:$C$25,MATCH(D1537,AdressBook!$B$6:$B$25,0),1)),""),"")</f>
        <v/>
      </c>
      <c r="S1537" s="165">
        <f>IF(LEN(C1537)&gt;0,IFERROR(IF(MATCH(C1537,C1538:$C$4004,0)&gt;0,-1,ROW(S1537)-ROW($S$3)),ROW(S1537)-ROW($S$3)),-1)</f>
        <v>-1</v>
      </c>
      <c r="T1537" s="165">
        <f t="shared" si="176"/>
        <v>0</v>
      </c>
      <c r="U1537" s="165" t="str">
        <f t="shared" si="177"/>
        <v/>
      </c>
      <c r="V1537" s="165" t="str">
        <f>IFERROR(IF(OR(C1537="",S1537&lt;0),"",IF(SUBTOTAL(3,C1537:C1537)=0,-1,SUBTOTAL(3,$C$4:C1537))),"")</f>
        <v/>
      </c>
      <c r="W1537" s="156" t="str">
        <f t="array" ref="W1537">IF(LEN(C1537)&gt;0,IFERROR(IF(MATCH(C1537,$C$3:$C1536,0)&gt;0,N1537-INDEX($N$3:N1536,SUMPRODUCT(MAX(ROW($C$3:$C1536)*(C1537=$C$3:$C1536)))-2,1),""),""),"")</f>
        <v/>
      </c>
      <c r="X1537" s="156">
        <f t="shared" ca="1" si="178"/>
        <v>1</v>
      </c>
      <c r="Y1537" s="156">
        <f t="shared" ca="1" si="179"/>
        <v>1</v>
      </c>
    </row>
    <row r="1538" spans="2:25" hidden="1" x14ac:dyDescent="0.25">
      <c r="B1538" s="390" t="str">
        <f>IFERROR(IF(LEN(INDEX(PlansAndNotes!$B$6:$B$2005,ROW(A1538)-ROW($B$3)))=0,"",INDEX(PlansAndNotes!$B$6:$B$2005,ROW(A1538)-ROW($B$3))),"")</f>
        <v/>
      </c>
      <c r="C1538" s="361" t="str">
        <f t="shared" si="174"/>
        <v/>
      </c>
      <c r="D1538" s="361" t="str">
        <f>IFERROR(IF(LEN(C1538)&gt;0,IF(LEN(INDEX(TasksList!$C$6:$C$1005,MATCH(C1538,TasksList!$B$6:$B$1005,0),1))=0,"",INDEX(TasksList!$C$6:$C$1005,MATCH(C1538,TasksList!$B$6:$B$1005,0),1)),""),"")</f>
        <v/>
      </c>
      <c r="E1538" s="361" t="str">
        <f>IFERROR(IF(LEN(C1538)&gt;0,IF(LEN(INDEX(TasksList!$F$6:$F$1005,MATCH(C1538,TasksList!$B$6:$B$1005,0),1))=0,"not set!",INDEX(TasksList!$F$6:$F$1005,MATCH(C1538,TasksList!$B$6:$B$1005,0),1)),""),"")</f>
        <v/>
      </c>
      <c r="F1538" s="360" t="str">
        <f>IFERROR(IF(LEN(D1538)&gt;0,IF(LEN(INDEX(AdressBook!$D$6:$D$25,MATCH(D1538,AdressBook!$B$6:$B$25,0),1))=0,"",INDEX(AdressBook!$D$6:$D$25,MATCH(D1538,AdressBook!$B$6:$B$25,0),1)),""),"")</f>
        <v/>
      </c>
      <c r="G1538" s="361" t="str">
        <f>IFERROR(IF(LEN(INDEX(PlansAndNotes!$F$6:$F$2005,ROW(B1538)-ROW($C$3)))=0,"",INDEX(PlansAndNotes!$F$6:$F$2005,ROW(B1538)-ROW($C$3))),"")</f>
        <v/>
      </c>
      <c r="H1538" s="361" t="str">
        <f>IFERROR(IF(LEN(C1538)&gt;0,IF(LEN(INDEX(TasksList!$G$6:$G$1005,MATCH(C1538,TasksList!$B$6:$B$1005,0),1))=0,"",INDEX(TasksList!$G$6:$G$1005,MATCH(C1538,TasksList!$B$6:$B$1005,0),1)),""),"")</f>
        <v/>
      </c>
      <c r="I1538" s="381"/>
      <c r="J1538" s="400"/>
      <c r="K1538" s="400"/>
      <c r="L1538" s="179"/>
      <c r="M1538" s="381"/>
      <c r="N1538" s="362" t="str">
        <f>IFERROR(IF(LEN(INDEX(PlansAndNotes!$D$6:$D$4005,ROW(B1538)-ROW($C$3)))=0,"",INDEX(PlansAndNotes!$D$6:$D$4005,ROW(B1538)-ROW($C$3))),"")</f>
        <v/>
      </c>
      <c r="O1538" s="165" t="str">
        <f t="shared" si="175"/>
        <v/>
      </c>
      <c r="P1538" s="363" t="str">
        <f>IFERROR(IF(LEN(INDEX(PlansAndNotes!$E$6:$E$4005,ROW(B1538)-ROW($C$3)))=0,"",INDEX(PlansAndNotes!$E$6:$E$4005,ROW(B1538)-ROW($C$3))),"")</f>
        <v/>
      </c>
      <c r="Q1538" s="363" t="str">
        <f>IFERROR(IF(LEN(INDEX(PlansAndNotes!$G$6:$G$4005,ROW(B1538)-ROW($C$3)))=0,"",INDEX(PlansAndNotes!$G$6:$G$4005,ROW(B1538)-ROW($C$3))),"")</f>
        <v/>
      </c>
      <c r="R1538" s="361" t="str">
        <f>IFERROR(IF(LEN(D1538)&gt;0,IF(LEN(INDEX(AdressBook!$C$6:$C$25,MATCH(D1538,AdressBook!$B$6:$B$25,0),1))=0,"",INDEX(AdressBook!$C$6:$C$25,MATCH(D1538,AdressBook!$B$6:$B$25,0),1)),""),"")</f>
        <v/>
      </c>
      <c r="S1538" s="165">
        <f>IF(LEN(C1538)&gt;0,IFERROR(IF(MATCH(C1538,C1539:$C$4004,0)&gt;0,-1,ROW(S1538)-ROW($S$3)),ROW(S1538)-ROW($S$3)),-1)</f>
        <v>-1</v>
      </c>
      <c r="T1538" s="165">
        <f t="shared" si="176"/>
        <v>0</v>
      </c>
      <c r="U1538" s="165" t="str">
        <f t="shared" si="177"/>
        <v/>
      </c>
      <c r="V1538" s="165" t="str">
        <f>IFERROR(IF(OR(C1538="",S1538&lt;0),"",IF(SUBTOTAL(3,C1538:C1538)=0,-1,SUBTOTAL(3,$C$4:C1538))),"")</f>
        <v/>
      </c>
      <c r="W1538" s="156" t="str">
        <f t="array" ref="W1538">IF(LEN(C1538)&gt;0,IFERROR(IF(MATCH(C1538,$C$3:$C1537,0)&gt;0,N1538-INDEX($N$3:N1537,SUMPRODUCT(MAX(ROW($C$3:$C1537)*(C1538=$C$3:$C1537)))-2,1),""),""),"")</f>
        <v/>
      </c>
      <c r="X1538" s="156">
        <f t="shared" ca="1" si="178"/>
        <v>1</v>
      </c>
      <c r="Y1538" s="156">
        <f t="shared" ca="1" si="179"/>
        <v>1</v>
      </c>
    </row>
    <row r="1539" spans="2:25" hidden="1" x14ac:dyDescent="0.25">
      <c r="B1539" s="390" t="str">
        <f>IFERROR(IF(LEN(INDEX(PlansAndNotes!$B$6:$B$2005,ROW(A1539)-ROW($B$3)))=0,"",INDEX(PlansAndNotes!$B$6:$B$2005,ROW(A1539)-ROW($B$3))),"")</f>
        <v/>
      </c>
      <c r="C1539" s="361" t="str">
        <f t="shared" si="174"/>
        <v/>
      </c>
      <c r="D1539" s="361" t="str">
        <f>IFERROR(IF(LEN(C1539)&gt;0,IF(LEN(INDEX(TasksList!$C$6:$C$1005,MATCH(C1539,TasksList!$B$6:$B$1005,0),1))=0,"",INDEX(TasksList!$C$6:$C$1005,MATCH(C1539,TasksList!$B$6:$B$1005,0),1)),""),"")</f>
        <v/>
      </c>
      <c r="E1539" s="361" t="str">
        <f>IFERROR(IF(LEN(C1539)&gt;0,IF(LEN(INDEX(TasksList!$F$6:$F$1005,MATCH(C1539,TasksList!$B$6:$B$1005,0),1))=0,"not set!",INDEX(TasksList!$F$6:$F$1005,MATCH(C1539,TasksList!$B$6:$B$1005,0),1)),""),"")</f>
        <v/>
      </c>
      <c r="F1539" s="360" t="str">
        <f>IFERROR(IF(LEN(D1539)&gt;0,IF(LEN(INDEX(AdressBook!$D$6:$D$25,MATCH(D1539,AdressBook!$B$6:$B$25,0),1))=0,"",INDEX(AdressBook!$D$6:$D$25,MATCH(D1539,AdressBook!$B$6:$B$25,0),1)),""),"")</f>
        <v/>
      </c>
      <c r="G1539" s="361" t="str">
        <f>IFERROR(IF(LEN(INDEX(PlansAndNotes!$F$6:$F$2005,ROW(B1539)-ROW($C$3)))=0,"",INDEX(PlansAndNotes!$F$6:$F$2005,ROW(B1539)-ROW($C$3))),"")</f>
        <v/>
      </c>
      <c r="H1539" s="361" t="str">
        <f>IFERROR(IF(LEN(C1539)&gt;0,IF(LEN(INDEX(TasksList!$G$6:$G$1005,MATCH(C1539,TasksList!$B$6:$B$1005,0),1))=0,"",INDEX(TasksList!$G$6:$G$1005,MATCH(C1539,TasksList!$B$6:$B$1005,0),1)),""),"")</f>
        <v/>
      </c>
      <c r="I1539" s="381"/>
      <c r="J1539" s="400"/>
      <c r="K1539" s="400"/>
      <c r="L1539" s="179"/>
      <c r="M1539" s="381"/>
      <c r="N1539" s="362" t="str">
        <f>IFERROR(IF(LEN(INDEX(PlansAndNotes!$D$6:$D$4005,ROW(B1539)-ROW($C$3)))=0,"",INDEX(PlansAndNotes!$D$6:$D$4005,ROW(B1539)-ROW($C$3))),"")</f>
        <v/>
      </c>
      <c r="O1539" s="165" t="str">
        <f t="shared" si="175"/>
        <v/>
      </c>
      <c r="P1539" s="363" t="str">
        <f>IFERROR(IF(LEN(INDEX(PlansAndNotes!$E$6:$E$4005,ROW(B1539)-ROW($C$3)))=0,"",INDEX(PlansAndNotes!$E$6:$E$4005,ROW(B1539)-ROW($C$3))),"")</f>
        <v/>
      </c>
      <c r="Q1539" s="363" t="str">
        <f>IFERROR(IF(LEN(INDEX(PlansAndNotes!$G$6:$G$4005,ROW(B1539)-ROW($C$3)))=0,"",INDEX(PlansAndNotes!$G$6:$G$4005,ROW(B1539)-ROW($C$3))),"")</f>
        <v/>
      </c>
      <c r="R1539" s="361" t="str">
        <f>IFERROR(IF(LEN(D1539)&gt;0,IF(LEN(INDEX(AdressBook!$C$6:$C$25,MATCH(D1539,AdressBook!$B$6:$B$25,0),1))=0,"",INDEX(AdressBook!$C$6:$C$25,MATCH(D1539,AdressBook!$B$6:$B$25,0),1)),""),"")</f>
        <v/>
      </c>
      <c r="S1539" s="165">
        <f>IF(LEN(C1539)&gt;0,IFERROR(IF(MATCH(C1539,C1540:$C$4004,0)&gt;0,-1,ROW(S1539)-ROW($S$3)),ROW(S1539)-ROW($S$3)),-1)</f>
        <v>-1</v>
      </c>
      <c r="T1539" s="165">
        <f t="shared" si="176"/>
        <v>0</v>
      </c>
      <c r="U1539" s="165" t="str">
        <f t="shared" si="177"/>
        <v/>
      </c>
      <c r="V1539" s="165" t="str">
        <f>IFERROR(IF(OR(C1539="",S1539&lt;0),"",IF(SUBTOTAL(3,C1539:C1539)=0,-1,SUBTOTAL(3,$C$4:C1539))),"")</f>
        <v/>
      </c>
      <c r="W1539" s="156" t="str">
        <f t="array" ref="W1539">IF(LEN(C1539)&gt;0,IFERROR(IF(MATCH(C1539,$C$3:$C1538,0)&gt;0,N1539-INDEX($N$3:N1538,SUMPRODUCT(MAX(ROW($C$3:$C1538)*(C1539=$C$3:$C1538)))-2,1),""),""),"")</f>
        <v/>
      </c>
      <c r="X1539" s="156">
        <f t="shared" ca="1" si="178"/>
        <v>1</v>
      </c>
      <c r="Y1539" s="156">
        <f t="shared" ca="1" si="179"/>
        <v>1</v>
      </c>
    </row>
    <row r="1540" spans="2:25" hidden="1" x14ac:dyDescent="0.25">
      <c r="B1540" s="390" t="str">
        <f>IFERROR(IF(LEN(INDEX(PlansAndNotes!$B$6:$B$2005,ROW(A1540)-ROW($B$3)))=0,"",INDEX(PlansAndNotes!$B$6:$B$2005,ROW(A1540)-ROW($B$3))),"")</f>
        <v/>
      </c>
      <c r="C1540" s="361" t="str">
        <f t="shared" ref="C1540:C1603" si="180">IF(LEN(B1540)&gt;0,LEFT(B1540,SEARCH(" - ",B1540)-1)*1,"")</f>
        <v/>
      </c>
      <c r="D1540" s="361" t="str">
        <f>IFERROR(IF(LEN(C1540)&gt;0,IF(LEN(INDEX(TasksList!$C$6:$C$1005,MATCH(C1540,TasksList!$B$6:$B$1005,0),1))=0,"",INDEX(TasksList!$C$6:$C$1005,MATCH(C1540,TasksList!$B$6:$B$1005,0),1)),""),"")</f>
        <v/>
      </c>
      <c r="E1540" s="361" t="str">
        <f>IFERROR(IF(LEN(C1540)&gt;0,IF(LEN(INDEX(TasksList!$F$6:$F$1005,MATCH(C1540,TasksList!$B$6:$B$1005,0),1))=0,"not set!",INDEX(TasksList!$F$6:$F$1005,MATCH(C1540,TasksList!$B$6:$B$1005,0),1)),""),"")</f>
        <v/>
      </c>
      <c r="F1540" s="360" t="str">
        <f>IFERROR(IF(LEN(D1540)&gt;0,IF(LEN(INDEX(AdressBook!$D$6:$D$25,MATCH(D1540,AdressBook!$B$6:$B$25,0),1))=0,"",INDEX(AdressBook!$D$6:$D$25,MATCH(D1540,AdressBook!$B$6:$B$25,0),1)),""),"")</f>
        <v/>
      </c>
      <c r="G1540" s="361" t="str">
        <f>IFERROR(IF(LEN(INDEX(PlansAndNotes!$F$6:$F$2005,ROW(B1540)-ROW($C$3)))=0,"",INDEX(PlansAndNotes!$F$6:$F$2005,ROW(B1540)-ROW($C$3))),"")</f>
        <v/>
      </c>
      <c r="H1540" s="361" t="str">
        <f>IFERROR(IF(LEN(C1540)&gt;0,IF(LEN(INDEX(TasksList!$G$6:$G$1005,MATCH(C1540,TasksList!$B$6:$B$1005,0),1))=0,"",INDEX(TasksList!$G$6:$G$1005,MATCH(C1540,TasksList!$B$6:$B$1005,0),1)),""),"")</f>
        <v/>
      </c>
      <c r="I1540" s="381"/>
      <c r="J1540" s="400"/>
      <c r="K1540" s="400"/>
      <c r="L1540" s="179"/>
      <c r="M1540" s="381"/>
      <c r="N1540" s="362" t="str">
        <f>IFERROR(IF(LEN(INDEX(PlansAndNotes!$D$6:$D$4005,ROW(B1540)-ROW($C$3)))=0,"",INDEX(PlansAndNotes!$D$6:$D$4005,ROW(B1540)-ROW($C$3))),"")</f>
        <v/>
      </c>
      <c r="O1540" s="165" t="str">
        <f t="shared" ref="O1540:O1603" si="181">IF(LEN(B1540)&gt;0,RIGHT(B1540,LEN(B1540)-SEARCH(" - ",B1540)-2),"")</f>
        <v/>
      </c>
      <c r="P1540" s="363" t="str">
        <f>IFERROR(IF(LEN(INDEX(PlansAndNotes!$E$6:$E$4005,ROW(B1540)-ROW($C$3)))=0,"",INDEX(PlansAndNotes!$E$6:$E$4005,ROW(B1540)-ROW($C$3))),"")</f>
        <v/>
      </c>
      <c r="Q1540" s="363" t="str">
        <f>IFERROR(IF(LEN(INDEX(PlansAndNotes!$G$6:$G$4005,ROW(B1540)-ROW($C$3)))=0,"",INDEX(PlansAndNotes!$G$6:$G$4005,ROW(B1540)-ROW($C$3))),"")</f>
        <v/>
      </c>
      <c r="R1540" s="361" t="str">
        <f>IFERROR(IF(LEN(D1540)&gt;0,IF(LEN(INDEX(AdressBook!$C$6:$C$25,MATCH(D1540,AdressBook!$B$6:$B$25,0),1))=0,"",INDEX(AdressBook!$C$6:$C$25,MATCH(D1540,AdressBook!$B$6:$B$25,0),1)),""),"")</f>
        <v/>
      </c>
      <c r="S1540" s="165">
        <f>IF(LEN(C1540)&gt;0,IFERROR(IF(MATCH(C1540,C1541:$C$4004,0)&gt;0,-1,ROW(S1540)-ROW($S$3)),ROW(S1540)-ROW($S$3)),-1)</f>
        <v>-1</v>
      </c>
      <c r="T1540" s="165">
        <f t="shared" ref="T1540:T1603" si="182">IF(OR(taskRange="All tasks (all stages)",taskRange=""),ROW(T1540)-ROW($T$3),IF(S1540&gt;0,ROW(T1540)-ROW($T$3),0))*IF(OR(calendarSalesmen="",calendarSalesmen="All salesmen"),1,IF(calendarSalesmen=G1540,1,0))*IF(OR(calendarStage="",calendarStage="All Stages"),1,IF(calendarStage=P1540,1,0))</f>
        <v>0</v>
      </c>
      <c r="U1540" s="165" t="str">
        <f t="shared" ref="U1540:U1603" si="183">IF(S1540&gt;0,P1540,"")</f>
        <v/>
      </c>
      <c r="V1540" s="165" t="str">
        <f>IFERROR(IF(OR(C1540="",S1540&lt;0),"",IF(SUBTOTAL(3,C1540:C1540)=0,-1,SUBTOTAL(3,$C$4:C1540))),"")</f>
        <v/>
      </c>
      <c r="W1540" s="156" t="str">
        <f t="array" ref="W1540">IF(LEN(C1540)&gt;0,IFERROR(IF(MATCH(C1540,$C$3:$C1539,0)&gt;0,N1540-INDEX($N$3:N1539,SUMPRODUCT(MAX(ROW($C$3:$C1539)*(C1540=$C$3:$C1539)))-2,1),""),""),"")</f>
        <v/>
      </c>
      <c r="X1540" s="156">
        <f t="shared" ca="1" si="178"/>
        <v>1</v>
      </c>
      <c r="Y1540" s="156">
        <f t="shared" ca="1" si="179"/>
        <v>1</v>
      </c>
    </row>
    <row r="1541" spans="2:25" hidden="1" x14ac:dyDescent="0.25">
      <c r="B1541" s="390" t="str">
        <f>IFERROR(IF(LEN(INDEX(PlansAndNotes!$B$6:$B$2005,ROW(A1541)-ROW($B$3)))=0,"",INDEX(PlansAndNotes!$B$6:$B$2005,ROW(A1541)-ROW($B$3))),"")</f>
        <v/>
      </c>
      <c r="C1541" s="361" t="str">
        <f t="shared" si="180"/>
        <v/>
      </c>
      <c r="D1541" s="361" t="str">
        <f>IFERROR(IF(LEN(C1541)&gt;0,IF(LEN(INDEX(TasksList!$C$6:$C$1005,MATCH(C1541,TasksList!$B$6:$B$1005,0),1))=0,"",INDEX(TasksList!$C$6:$C$1005,MATCH(C1541,TasksList!$B$6:$B$1005,0),1)),""),"")</f>
        <v/>
      </c>
      <c r="E1541" s="361" t="str">
        <f>IFERROR(IF(LEN(C1541)&gt;0,IF(LEN(INDEX(TasksList!$F$6:$F$1005,MATCH(C1541,TasksList!$B$6:$B$1005,0),1))=0,"not set!",INDEX(TasksList!$F$6:$F$1005,MATCH(C1541,TasksList!$B$6:$B$1005,0),1)),""),"")</f>
        <v/>
      </c>
      <c r="F1541" s="360" t="str">
        <f>IFERROR(IF(LEN(D1541)&gt;0,IF(LEN(INDEX(AdressBook!$D$6:$D$25,MATCH(D1541,AdressBook!$B$6:$B$25,0),1))=0,"",INDEX(AdressBook!$D$6:$D$25,MATCH(D1541,AdressBook!$B$6:$B$25,0),1)),""),"")</f>
        <v/>
      </c>
      <c r="G1541" s="361" t="str">
        <f>IFERROR(IF(LEN(INDEX(PlansAndNotes!$F$6:$F$2005,ROW(B1541)-ROW($C$3)))=0,"",INDEX(PlansAndNotes!$F$6:$F$2005,ROW(B1541)-ROW($C$3))),"")</f>
        <v/>
      </c>
      <c r="H1541" s="361" t="str">
        <f>IFERROR(IF(LEN(C1541)&gt;0,IF(LEN(INDEX(TasksList!$G$6:$G$1005,MATCH(C1541,TasksList!$B$6:$B$1005,0),1))=0,"",INDEX(TasksList!$G$6:$G$1005,MATCH(C1541,TasksList!$B$6:$B$1005,0),1)),""),"")</f>
        <v/>
      </c>
      <c r="I1541" s="381"/>
      <c r="J1541" s="400"/>
      <c r="K1541" s="400"/>
      <c r="L1541" s="179"/>
      <c r="M1541" s="381"/>
      <c r="N1541" s="362" t="str">
        <f>IFERROR(IF(LEN(INDEX(PlansAndNotes!$D$6:$D$4005,ROW(B1541)-ROW($C$3)))=0,"",INDEX(PlansAndNotes!$D$6:$D$4005,ROW(B1541)-ROW($C$3))),"")</f>
        <v/>
      </c>
      <c r="O1541" s="165" t="str">
        <f t="shared" si="181"/>
        <v/>
      </c>
      <c r="P1541" s="363" t="str">
        <f>IFERROR(IF(LEN(INDEX(PlansAndNotes!$E$6:$E$4005,ROW(B1541)-ROW($C$3)))=0,"",INDEX(PlansAndNotes!$E$6:$E$4005,ROW(B1541)-ROW($C$3))),"")</f>
        <v/>
      </c>
      <c r="Q1541" s="363" t="str">
        <f>IFERROR(IF(LEN(INDEX(PlansAndNotes!$G$6:$G$4005,ROW(B1541)-ROW($C$3)))=0,"",INDEX(PlansAndNotes!$G$6:$G$4005,ROW(B1541)-ROW($C$3))),"")</f>
        <v/>
      </c>
      <c r="R1541" s="361" t="str">
        <f>IFERROR(IF(LEN(D1541)&gt;0,IF(LEN(INDEX(AdressBook!$C$6:$C$25,MATCH(D1541,AdressBook!$B$6:$B$25,0),1))=0,"",INDEX(AdressBook!$C$6:$C$25,MATCH(D1541,AdressBook!$B$6:$B$25,0),1)),""),"")</f>
        <v/>
      </c>
      <c r="S1541" s="165">
        <f>IF(LEN(C1541)&gt;0,IFERROR(IF(MATCH(C1541,C1542:$C$4004,0)&gt;0,-1,ROW(S1541)-ROW($S$3)),ROW(S1541)-ROW($S$3)),-1)</f>
        <v>-1</v>
      </c>
      <c r="T1541" s="165">
        <f t="shared" si="182"/>
        <v>0</v>
      </c>
      <c r="U1541" s="165" t="str">
        <f t="shared" si="183"/>
        <v/>
      </c>
      <c r="V1541" s="165" t="str">
        <f>IFERROR(IF(OR(C1541="",S1541&lt;0),"",IF(SUBTOTAL(3,C1541:C1541)=0,-1,SUBTOTAL(3,$C$4:C1541))),"")</f>
        <v/>
      </c>
      <c r="W1541" s="156" t="str">
        <f t="array" ref="W1541">IF(LEN(C1541)&gt;0,IFERROR(IF(MATCH(C1541,$C$3:$C1540,0)&gt;0,N1541-INDEX($N$3:N1540,SUMPRODUCT(MAX(ROW($C$3:$C1540)*(C1541=$C$3:$C1540)))-2,1),""),""),"")</f>
        <v/>
      </c>
      <c r="X1541" s="156">
        <f t="shared" ref="X1541:X1604" ca="1" si="184">IFERROR(IF($X$2="",1,IF(AND(N1541&lt;=TODAY(),N1541+$X$2&gt;=TODAY()),1,0)),"")</f>
        <v>1</v>
      </c>
      <c r="Y1541" s="156">
        <f t="shared" ref="Y1541:Y1604" ca="1" si="185">IFERROR(IF($Y$2="",1,IF(AND(N1541&lt;=TODAY(),N1541+$Y$2&gt;=TODAY()),1,0)),"")</f>
        <v>1</v>
      </c>
    </row>
    <row r="1542" spans="2:25" hidden="1" x14ac:dyDescent="0.25">
      <c r="B1542" s="390" t="str">
        <f>IFERROR(IF(LEN(INDEX(PlansAndNotes!$B$6:$B$2005,ROW(A1542)-ROW($B$3)))=0,"",INDEX(PlansAndNotes!$B$6:$B$2005,ROW(A1542)-ROW($B$3))),"")</f>
        <v/>
      </c>
      <c r="C1542" s="361" t="str">
        <f t="shared" si="180"/>
        <v/>
      </c>
      <c r="D1542" s="361" t="str">
        <f>IFERROR(IF(LEN(C1542)&gt;0,IF(LEN(INDEX(TasksList!$C$6:$C$1005,MATCH(C1542,TasksList!$B$6:$B$1005,0),1))=0,"",INDEX(TasksList!$C$6:$C$1005,MATCH(C1542,TasksList!$B$6:$B$1005,0),1)),""),"")</f>
        <v/>
      </c>
      <c r="E1542" s="361" t="str">
        <f>IFERROR(IF(LEN(C1542)&gt;0,IF(LEN(INDEX(TasksList!$F$6:$F$1005,MATCH(C1542,TasksList!$B$6:$B$1005,0),1))=0,"not set!",INDEX(TasksList!$F$6:$F$1005,MATCH(C1542,TasksList!$B$6:$B$1005,0),1)),""),"")</f>
        <v/>
      </c>
      <c r="F1542" s="360" t="str">
        <f>IFERROR(IF(LEN(D1542)&gt;0,IF(LEN(INDEX(AdressBook!$D$6:$D$25,MATCH(D1542,AdressBook!$B$6:$B$25,0),1))=0,"",INDEX(AdressBook!$D$6:$D$25,MATCH(D1542,AdressBook!$B$6:$B$25,0),1)),""),"")</f>
        <v/>
      </c>
      <c r="G1542" s="361" t="str">
        <f>IFERROR(IF(LEN(INDEX(PlansAndNotes!$F$6:$F$2005,ROW(B1542)-ROW($C$3)))=0,"",INDEX(PlansAndNotes!$F$6:$F$2005,ROW(B1542)-ROW($C$3))),"")</f>
        <v/>
      </c>
      <c r="H1542" s="361" t="str">
        <f>IFERROR(IF(LEN(C1542)&gt;0,IF(LEN(INDEX(TasksList!$G$6:$G$1005,MATCH(C1542,TasksList!$B$6:$B$1005,0),1))=0,"",INDEX(TasksList!$G$6:$G$1005,MATCH(C1542,TasksList!$B$6:$B$1005,0),1)),""),"")</f>
        <v/>
      </c>
      <c r="I1542" s="381"/>
      <c r="J1542" s="400"/>
      <c r="K1542" s="400"/>
      <c r="L1542" s="179"/>
      <c r="M1542" s="381"/>
      <c r="N1542" s="362" t="str">
        <f>IFERROR(IF(LEN(INDEX(PlansAndNotes!$D$6:$D$4005,ROW(B1542)-ROW($C$3)))=0,"",INDEX(PlansAndNotes!$D$6:$D$4005,ROW(B1542)-ROW($C$3))),"")</f>
        <v/>
      </c>
      <c r="O1542" s="165" t="str">
        <f t="shared" si="181"/>
        <v/>
      </c>
      <c r="P1542" s="363" t="str">
        <f>IFERROR(IF(LEN(INDEX(PlansAndNotes!$E$6:$E$4005,ROW(B1542)-ROW($C$3)))=0,"",INDEX(PlansAndNotes!$E$6:$E$4005,ROW(B1542)-ROW($C$3))),"")</f>
        <v/>
      </c>
      <c r="Q1542" s="363" t="str">
        <f>IFERROR(IF(LEN(INDEX(PlansAndNotes!$G$6:$G$4005,ROW(B1542)-ROW($C$3)))=0,"",INDEX(PlansAndNotes!$G$6:$G$4005,ROW(B1542)-ROW($C$3))),"")</f>
        <v/>
      </c>
      <c r="R1542" s="361" t="str">
        <f>IFERROR(IF(LEN(D1542)&gt;0,IF(LEN(INDEX(AdressBook!$C$6:$C$25,MATCH(D1542,AdressBook!$B$6:$B$25,0),1))=0,"",INDEX(AdressBook!$C$6:$C$25,MATCH(D1542,AdressBook!$B$6:$B$25,0),1)),""),"")</f>
        <v/>
      </c>
      <c r="S1542" s="165">
        <f>IF(LEN(C1542)&gt;0,IFERROR(IF(MATCH(C1542,C1543:$C$4004,0)&gt;0,-1,ROW(S1542)-ROW($S$3)),ROW(S1542)-ROW($S$3)),-1)</f>
        <v>-1</v>
      </c>
      <c r="T1542" s="165">
        <f t="shared" si="182"/>
        <v>0</v>
      </c>
      <c r="U1542" s="165" t="str">
        <f t="shared" si="183"/>
        <v/>
      </c>
      <c r="V1542" s="165" t="str">
        <f>IFERROR(IF(OR(C1542="",S1542&lt;0),"",IF(SUBTOTAL(3,C1542:C1542)=0,-1,SUBTOTAL(3,$C$4:C1542))),"")</f>
        <v/>
      </c>
      <c r="W1542" s="156" t="str">
        <f t="array" ref="W1542">IF(LEN(C1542)&gt;0,IFERROR(IF(MATCH(C1542,$C$3:$C1541,0)&gt;0,N1542-INDEX($N$3:N1541,SUMPRODUCT(MAX(ROW($C$3:$C1541)*(C1542=$C$3:$C1541)))-2,1),""),""),"")</f>
        <v/>
      </c>
      <c r="X1542" s="156">
        <f t="shared" ca="1" si="184"/>
        <v>1</v>
      </c>
      <c r="Y1542" s="156">
        <f t="shared" ca="1" si="185"/>
        <v>1</v>
      </c>
    </row>
    <row r="1543" spans="2:25" hidden="1" x14ac:dyDescent="0.25">
      <c r="B1543" s="390" t="str">
        <f>IFERROR(IF(LEN(INDEX(PlansAndNotes!$B$6:$B$2005,ROW(A1543)-ROW($B$3)))=0,"",INDEX(PlansAndNotes!$B$6:$B$2005,ROW(A1543)-ROW($B$3))),"")</f>
        <v/>
      </c>
      <c r="C1543" s="361" t="str">
        <f t="shared" si="180"/>
        <v/>
      </c>
      <c r="D1543" s="361" t="str">
        <f>IFERROR(IF(LEN(C1543)&gt;0,IF(LEN(INDEX(TasksList!$C$6:$C$1005,MATCH(C1543,TasksList!$B$6:$B$1005,0),1))=0,"",INDEX(TasksList!$C$6:$C$1005,MATCH(C1543,TasksList!$B$6:$B$1005,0),1)),""),"")</f>
        <v/>
      </c>
      <c r="E1543" s="361" t="str">
        <f>IFERROR(IF(LEN(C1543)&gt;0,IF(LEN(INDEX(TasksList!$F$6:$F$1005,MATCH(C1543,TasksList!$B$6:$B$1005,0),1))=0,"not set!",INDEX(TasksList!$F$6:$F$1005,MATCH(C1543,TasksList!$B$6:$B$1005,0),1)),""),"")</f>
        <v/>
      </c>
      <c r="F1543" s="360" t="str">
        <f>IFERROR(IF(LEN(D1543)&gt;0,IF(LEN(INDEX(AdressBook!$D$6:$D$25,MATCH(D1543,AdressBook!$B$6:$B$25,0),1))=0,"",INDEX(AdressBook!$D$6:$D$25,MATCH(D1543,AdressBook!$B$6:$B$25,0),1)),""),"")</f>
        <v/>
      </c>
      <c r="G1543" s="361" t="str">
        <f>IFERROR(IF(LEN(INDEX(PlansAndNotes!$F$6:$F$2005,ROW(B1543)-ROW($C$3)))=0,"",INDEX(PlansAndNotes!$F$6:$F$2005,ROW(B1543)-ROW($C$3))),"")</f>
        <v/>
      </c>
      <c r="H1543" s="361" t="str">
        <f>IFERROR(IF(LEN(C1543)&gt;0,IF(LEN(INDEX(TasksList!$G$6:$G$1005,MATCH(C1543,TasksList!$B$6:$B$1005,0),1))=0,"",INDEX(TasksList!$G$6:$G$1005,MATCH(C1543,TasksList!$B$6:$B$1005,0),1)),""),"")</f>
        <v/>
      </c>
      <c r="I1543" s="381"/>
      <c r="J1543" s="400"/>
      <c r="K1543" s="400"/>
      <c r="L1543" s="179"/>
      <c r="M1543" s="381"/>
      <c r="N1543" s="362" t="str">
        <f>IFERROR(IF(LEN(INDEX(PlansAndNotes!$D$6:$D$4005,ROW(B1543)-ROW($C$3)))=0,"",INDEX(PlansAndNotes!$D$6:$D$4005,ROW(B1543)-ROW($C$3))),"")</f>
        <v/>
      </c>
      <c r="O1543" s="165" t="str">
        <f t="shared" si="181"/>
        <v/>
      </c>
      <c r="P1543" s="363" t="str">
        <f>IFERROR(IF(LEN(INDEX(PlansAndNotes!$E$6:$E$4005,ROW(B1543)-ROW($C$3)))=0,"",INDEX(PlansAndNotes!$E$6:$E$4005,ROW(B1543)-ROW($C$3))),"")</f>
        <v/>
      </c>
      <c r="Q1543" s="363" t="str">
        <f>IFERROR(IF(LEN(INDEX(PlansAndNotes!$G$6:$G$4005,ROW(B1543)-ROW($C$3)))=0,"",INDEX(PlansAndNotes!$G$6:$G$4005,ROW(B1543)-ROW($C$3))),"")</f>
        <v/>
      </c>
      <c r="R1543" s="361" t="str">
        <f>IFERROR(IF(LEN(D1543)&gt;0,IF(LEN(INDEX(AdressBook!$C$6:$C$25,MATCH(D1543,AdressBook!$B$6:$B$25,0),1))=0,"",INDEX(AdressBook!$C$6:$C$25,MATCH(D1543,AdressBook!$B$6:$B$25,0),1)),""),"")</f>
        <v/>
      </c>
      <c r="S1543" s="165">
        <f>IF(LEN(C1543)&gt;0,IFERROR(IF(MATCH(C1543,C1544:$C$4004,0)&gt;0,-1,ROW(S1543)-ROW($S$3)),ROW(S1543)-ROW($S$3)),-1)</f>
        <v>-1</v>
      </c>
      <c r="T1543" s="165">
        <f t="shared" si="182"/>
        <v>0</v>
      </c>
      <c r="U1543" s="165" t="str">
        <f t="shared" si="183"/>
        <v/>
      </c>
      <c r="V1543" s="165" t="str">
        <f>IFERROR(IF(OR(C1543="",S1543&lt;0),"",IF(SUBTOTAL(3,C1543:C1543)=0,-1,SUBTOTAL(3,$C$4:C1543))),"")</f>
        <v/>
      </c>
      <c r="W1543" s="156" t="str">
        <f t="array" ref="W1543">IF(LEN(C1543)&gt;0,IFERROR(IF(MATCH(C1543,$C$3:$C1542,0)&gt;0,N1543-INDEX($N$3:N1542,SUMPRODUCT(MAX(ROW($C$3:$C1542)*(C1543=$C$3:$C1542)))-2,1),""),""),"")</f>
        <v/>
      </c>
      <c r="X1543" s="156">
        <f t="shared" ca="1" si="184"/>
        <v>1</v>
      </c>
      <c r="Y1543" s="156">
        <f t="shared" ca="1" si="185"/>
        <v>1</v>
      </c>
    </row>
    <row r="1544" spans="2:25" hidden="1" x14ac:dyDescent="0.25">
      <c r="B1544" s="390" t="str">
        <f>IFERROR(IF(LEN(INDEX(PlansAndNotes!$B$6:$B$2005,ROW(A1544)-ROW($B$3)))=0,"",INDEX(PlansAndNotes!$B$6:$B$2005,ROW(A1544)-ROW($B$3))),"")</f>
        <v/>
      </c>
      <c r="C1544" s="361" t="str">
        <f t="shared" si="180"/>
        <v/>
      </c>
      <c r="D1544" s="361" t="str">
        <f>IFERROR(IF(LEN(C1544)&gt;0,IF(LEN(INDEX(TasksList!$C$6:$C$1005,MATCH(C1544,TasksList!$B$6:$B$1005,0),1))=0,"",INDEX(TasksList!$C$6:$C$1005,MATCH(C1544,TasksList!$B$6:$B$1005,0),1)),""),"")</f>
        <v/>
      </c>
      <c r="E1544" s="361" t="str">
        <f>IFERROR(IF(LEN(C1544)&gt;0,IF(LEN(INDEX(TasksList!$F$6:$F$1005,MATCH(C1544,TasksList!$B$6:$B$1005,0),1))=0,"not set!",INDEX(TasksList!$F$6:$F$1005,MATCH(C1544,TasksList!$B$6:$B$1005,0),1)),""),"")</f>
        <v/>
      </c>
      <c r="F1544" s="360" t="str">
        <f>IFERROR(IF(LEN(D1544)&gt;0,IF(LEN(INDEX(AdressBook!$D$6:$D$25,MATCH(D1544,AdressBook!$B$6:$B$25,0),1))=0,"",INDEX(AdressBook!$D$6:$D$25,MATCH(D1544,AdressBook!$B$6:$B$25,0),1)),""),"")</f>
        <v/>
      </c>
      <c r="G1544" s="361" t="str">
        <f>IFERROR(IF(LEN(INDEX(PlansAndNotes!$F$6:$F$2005,ROW(B1544)-ROW($C$3)))=0,"",INDEX(PlansAndNotes!$F$6:$F$2005,ROW(B1544)-ROW($C$3))),"")</f>
        <v/>
      </c>
      <c r="H1544" s="361" t="str">
        <f>IFERROR(IF(LEN(C1544)&gt;0,IF(LEN(INDEX(TasksList!$G$6:$G$1005,MATCH(C1544,TasksList!$B$6:$B$1005,0),1))=0,"",INDEX(TasksList!$G$6:$G$1005,MATCH(C1544,TasksList!$B$6:$B$1005,0),1)),""),"")</f>
        <v/>
      </c>
      <c r="I1544" s="381"/>
      <c r="J1544" s="400"/>
      <c r="K1544" s="400"/>
      <c r="L1544" s="179"/>
      <c r="M1544" s="381"/>
      <c r="N1544" s="362" t="str">
        <f>IFERROR(IF(LEN(INDEX(PlansAndNotes!$D$6:$D$4005,ROW(B1544)-ROW($C$3)))=0,"",INDEX(PlansAndNotes!$D$6:$D$4005,ROW(B1544)-ROW($C$3))),"")</f>
        <v/>
      </c>
      <c r="O1544" s="165" t="str">
        <f t="shared" si="181"/>
        <v/>
      </c>
      <c r="P1544" s="363" t="str">
        <f>IFERROR(IF(LEN(INDEX(PlansAndNotes!$E$6:$E$4005,ROW(B1544)-ROW($C$3)))=0,"",INDEX(PlansAndNotes!$E$6:$E$4005,ROW(B1544)-ROW($C$3))),"")</f>
        <v/>
      </c>
      <c r="Q1544" s="363" t="str">
        <f>IFERROR(IF(LEN(INDEX(PlansAndNotes!$G$6:$G$4005,ROW(B1544)-ROW($C$3)))=0,"",INDEX(PlansAndNotes!$G$6:$G$4005,ROW(B1544)-ROW($C$3))),"")</f>
        <v/>
      </c>
      <c r="R1544" s="361" t="str">
        <f>IFERROR(IF(LEN(D1544)&gt;0,IF(LEN(INDEX(AdressBook!$C$6:$C$25,MATCH(D1544,AdressBook!$B$6:$B$25,0),1))=0,"",INDEX(AdressBook!$C$6:$C$25,MATCH(D1544,AdressBook!$B$6:$B$25,0),1)),""),"")</f>
        <v/>
      </c>
      <c r="S1544" s="165">
        <f>IF(LEN(C1544)&gt;0,IFERROR(IF(MATCH(C1544,C1545:$C$4004,0)&gt;0,-1,ROW(S1544)-ROW($S$3)),ROW(S1544)-ROW($S$3)),-1)</f>
        <v>-1</v>
      </c>
      <c r="T1544" s="165">
        <f t="shared" si="182"/>
        <v>0</v>
      </c>
      <c r="U1544" s="165" t="str">
        <f t="shared" si="183"/>
        <v/>
      </c>
      <c r="V1544" s="165" t="str">
        <f>IFERROR(IF(OR(C1544="",S1544&lt;0),"",IF(SUBTOTAL(3,C1544:C1544)=0,-1,SUBTOTAL(3,$C$4:C1544))),"")</f>
        <v/>
      </c>
      <c r="W1544" s="156" t="str">
        <f t="array" ref="W1544">IF(LEN(C1544)&gt;0,IFERROR(IF(MATCH(C1544,$C$3:$C1543,0)&gt;0,N1544-INDEX($N$3:N1543,SUMPRODUCT(MAX(ROW($C$3:$C1543)*(C1544=$C$3:$C1543)))-2,1),""),""),"")</f>
        <v/>
      </c>
      <c r="X1544" s="156">
        <f t="shared" ca="1" si="184"/>
        <v>1</v>
      </c>
      <c r="Y1544" s="156">
        <f t="shared" ca="1" si="185"/>
        <v>1</v>
      </c>
    </row>
    <row r="1545" spans="2:25" hidden="1" x14ac:dyDescent="0.25">
      <c r="B1545" s="390" t="str">
        <f>IFERROR(IF(LEN(INDEX(PlansAndNotes!$B$6:$B$2005,ROW(A1545)-ROW($B$3)))=0,"",INDEX(PlansAndNotes!$B$6:$B$2005,ROW(A1545)-ROW($B$3))),"")</f>
        <v/>
      </c>
      <c r="C1545" s="361" t="str">
        <f t="shared" si="180"/>
        <v/>
      </c>
      <c r="D1545" s="361" t="str">
        <f>IFERROR(IF(LEN(C1545)&gt;0,IF(LEN(INDEX(TasksList!$C$6:$C$1005,MATCH(C1545,TasksList!$B$6:$B$1005,0),1))=0,"",INDEX(TasksList!$C$6:$C$1005,MATCH(C1545,TasksList!$B$6:$B$1005,0),1)),""),"")</f>
        <v/>
      </c>
      <c r="E1545" s="361" t="str">
        <f>IFERROR(IF(LEN(C1545)&gt;0,IF(LEN(INDEX(TasksList!$F$6:$F$1005,MATCH(C1545,TasksList!$B$6:$B$1005,0),1))=0,"not set!",INDEX(TasksList!$F$6:$F$1005,MATCH(C1545,TasksList!$B$6:$B$1005,0),1)),""),"")</f>
        <v/>
      </c>
      <c r="F1545" s="360" t="str">
        <f>IFERROR(IF(LEN(D1545)&gt;0,IF(LEN(INDEX(AdressBook!$D$6:$D$25,MATCH(D1545,AdressBook!$B$6:$B$25,0),1))=0,"",INDEX(AdressBook!$D$6:$D$25,MATCH(D1545,AdressBook!$B$6:$B$25,0),1)),""),"")</f>
        <v/>
      </c>
      <c r="G1545" s="361" t="str">
        <f>IFERROR(IF(LEN(INDEX(PlansAndNotes!$F$6:$F$2005,ROW(B1545)-ROW($C$3)))=0,"",INDEX(PlansAndNotes!$F$6:$F$2005,ROW(B1545)-ROW($C$3))),"")</f>
        <v/>
      </c>
      <c r="H1545" s="361" t="str">
        <f>IFERROR(IF(LEN(C1545)&gt;0,IF(LEN(INDEX(TasksList!$G$6:$G$1005,MATCH(C1545,TasksList!$B$6:$B$1005,0),1))=0,"",INDEX(TasksList!$G$6:$G$1005,MATCH(C1545,TasksList!$B$6:$B$1005,0),1)),""),"")</f>
        <v/>
      </c>
      <c r="I1545" s="381"/>
      <c r="J1545" s="400"/>
      <c r="K1545" s="400"/>
      <c r="L1545" s="179"/>
      <c r="M1545" s="381"/>
      <c r="N1545" s="362" t="str">
        <f>IFERROR(IF(LEN(INDEX(PlansAndNotes!$D$6:$D$4005,ROW(B1545)-ROW($C$3)))=0,"",INDEX(PlansAndNotes!$D$6:$D$4005,ROW(B1545)-ROW($C$3))),"")</f>
        <v/>
      </c>
      <c r="O1545" s="165" t="str">
        <f t="shared" si="181"/>
        <v/>
      </c>
      <c r="P1545" s="363" t="str">
        <f>IFERROR(IF(LEN(INDEX(PlansAndNotes!$E$6:$E$4005,ROW(B1545)-ROW($C$3)))=0,"",INDEX(PlansAndNotes!$E$6:$E$4005,ROW(B1545)-ROW($C$3))),"")</f>
        <v/>
      </c>
      <c r="Q1545" s="363" t="str">
        <f>IFERROR(IF(LEN(INDEX(PlansAndNotes!$G$6:$G$4005,ROW(B1545)-ROW($C$3)))=0,"",INDEX(PlansAndNotes!$G$6:$G$4005,ROW(B1545)-ROW($C$3))),"")</f>
        <v/>
      </c>
      <c r="R1545" s="361" t="str">
        <f>IFERROR(IF(LEN(D1545)&gt;0,IF(LEN(INDEX(AdressBook!$C$6:$C$25,MATCH(D1545,AdressBook!$B$6:$B$25,0),1))=0,"",INDEX(AdressBook!$C$6:$C$25,MATCH(D1545,AdressBook!$B$6:$B$25,0),1)),""),"")</f>
        <v/>
      </c>
      <c r="S1545" s="165">
        <f>IF(LEN(C1545)&gt;0,IFERROR(IF(MATCH(C1545,C1546:$C$4004,0)&gt;0,-1,ROW(S1545)-ROW($S$3)),ROW(S1545)-ROW($S$3)),-1)</f>
        <v>-1</v>
      </c>
      <c r="T1545" s="165">
        <f t="shared" si="182"/>
        <v>0</v>
      </c>
      <c r="U1545" s="165" t="str">
        <f t="shared" si="183"/>
        <v/>
      </c>
      <c r="V1545" s="165" t="str">
        <f>IFERROR(IF(OR(C1545="",S1545&lt;0),"",IF(SUBTOTAL(3,C1545:C1545)=0,-1,SUBTOTAL(3,$C$4:C1545))),"")</f>
        <v/>
      </c>
      <c r="W1545" s="156" t="str">
        <f t="array" ref="W1545">IF(LEN(C1545)&gt;0,IFERROR(IF(MATCH(C1545,$C$3:$C1544,0)&gt;0,N1545-INDEX($N$3:N1544,SUMPRODUCT(MAX(ROW($C$3:$C1544)*(C1545=$C$3:$C1544)))-2,1),""),""),"")</f>
        <v/>
      </c>
      <c r="X1545" s="156">
        <f t="shared" ca="1" si="184"/>
        <v>1</v>
      </c>
      <c r="Y1545" s="156">
        <f t="shared" ca="1" si="185"/>
        <v>1</v>
      </c>
    </row>
    <row r="1546" spans="2:25" hidden="1" x14ac:dyDescent="0.25">
      <c r="B1546" s="390" t="str">
        <f>IFERROR(IF(LEN(INDEX(PlansAndNotes!$B$6:$B$2005,ROW(A1546)-ROW($B$3)))=0,"",INDEX(PlansAndNotes!$B$6:$B$2005,ROW(A1546)-ROW($B$3))),"")</f>
        <v/>
      </c>
      <c r="C1546" s="361" t="str">
        <f t="shared" si="180"/>
        <v/>
      </c>
      <c r="D1546" s="361" t="str">
        <f>IFERROR(IF(LEN(C1546)&gt;0,IF(LEN(INDEX(TasksList!$C$6:$C$1005,MATCH(C1546,TasksList!$B$6:$B$1005,0),1))=0,"",INDEX(TasksList!$C$6:$C$1005,MATCH(C1546,TasksList!$B$6:$B$1005,0),1)),""),"")</f>
        <v/>
      </c>
      <c r="E1546" s="361" t="str">
        <f>IFERROR(IF(LEN(C1546)&gt;0,IF(LEN(INDEX(TasksList!$F$6:$F$1005,MATCH(C1546,TasksList!$B$6:$B$1005,0),1))=0,"not set!",INDEX(TasksList!$F$6:$F$1005,MATCH(C1546,TasksList!$B$6:$B$1005,0),1)),""),"")</f>
        <v/>
      </c>
      <c r="F1546" s="360" t="str">
        <f>IFERROR(IF(LEN(D1546)&gt;0,IF(LEN(INDEX(AdressBook!$D$6:$D$25,MATCH(D1546,AdressBook!$B$6:$B$25,0),1))=0,"",INDEX(AdressBook!$D$6:$D$25,MATCH(D1546,AdressBook!$B$6:$B$25,0),1)),""),"")</f>
        <v/>
      </c>
      <c r="G1546" s="361" t="str">
        <f>IFERROR(IF(LEN(INDEX(PlansAndNotes!$F$6:$F$2005,ROW(B1546)-ROW($C$3)))=0,"",INDEX(PlansAndNotes!$F$6:$F$2005,ROW(B1546)-ROW($C$3))),"")</f>
        <v/>
      </c>
      <c r="H1546" s="361" t="str">
        <f>IFERROR(IF(LEN(C1546)&gt;0,IF(LEN(INDEX(TasksList!$G$6:$G$1005,MATCH(C1546,TasksList!$B$6:$B$1005,0),1))=0,"",INDEX(TasksList!$G$6:$G$1005,MATCH(C1546,TasksList!$B$6:$B$1005,0),1)),""),"")</f>
        <v/>
      </c>
      <c r="I1546" s="381"/>
      <c r="J1546" s="400"/>
      <c r="K1546" s="400"/>
      <c r="L1546" s="179"/>
      <c r="M1546" s="381"/>
      <c r="N1546" s="362" t="str">
        <f>IFERROR(IF(LEN(INDEX(PlansAndNotes!$D$6:$D$4005,ROW(B1546)-ROW($C$3)))=0,"",INDEX(PlansAndNotes!$D$6:$D$4005,ROW(B1546)-ROW($C$3))),"")</f>
        <v/>
      </c>
      <c r="O1546" s="165" t="str">
        <f t="shared" si="181"/>
        <v/>
      </c>
      <c r="P1546" s="363" t="str">
        <f>IFERROR(IF(LEN(INDEX(PlansAndNotes!$E$6:$E$4005,ROW(B1546)-ROW($C$3)))=0,"",INDEX(PlansAndNotes!$E$6:$E$4005,ROW(B1546)-ROW($C$3))),"")</f>
        <v/>
      </c>
      <c r="Q1546" s="363" t="str">
        <f>IFERROR(IF(LEN(INDEX(PlansAndNotes!$G$6:$G$4005,ROW(B1546)-ROW($C$3)))=0,"",INDEX(PlansAndNotes!$G$6:$G$4005,ROW(B1546)-ROW($C$3))),"")</f>
        <v/>
      </c>
      <c r="R1546" s="361" t="str">
        <f>IFERROR(IF(LEN(D1546)&gt;0,IF(LEN(INDEX(AdressBook!$C$6:$C$25,MATCH(D1546,AdressBook!$B$6:$B$25,0),1))=0,"",INDEX(AdressBook!$C$6:$C$25,MATCH(D1546,AdressBook!$B$6:$B$25,0),1)),""),"")</f>
        <v/>
      </c>
      <c r="S1546" s="165">
        <f>IF(LEN(C1546)&gt;0,IFERROR(IF(MATCH(C1546,C1547:$C$4004,0)&gt;0,-1,ROW(S1546)-ROW($S$3)),ROW(S1546)-ROW($S$3)),-1)</f>
        <v>-1</v>
      </c>
      <c r="T1546" s="165">
        <f t="shared" si="182"/>
        <v>0</v>
      </c>
      <c r="U1546" s="165" t="str">
        <f t="shared" si="183"/>
        <v/>
      </c>
      <c r="V1546" s="165" t="str">
        <f>IFERROR(IF(OR(C1546="",S1546&lt;0),"",IF(SUBTOTAL(3,C1546:C1546)=0,-1,SUBTOTAL(3,$C$4:C1546))),"")</f>
        <v/>
      </c>
      <c r="W1546" s="156" t="str">
        <f t="array" ref="W1546">IF(LEN(C1546)&gt;0,IFERROR(IF(MATCH(C1546,$C$3:$C1545,0)&gt;0,N1546-INDEX($N$3:N1545,SUMPRODUCT(MAX(ROW($C$3:$C1545)*(C1546=$C$3:$C1545)))-2,1),""),""),"")</f>
        <v/>
      </c>
      <c r="X1546" s="156">
        <f t="shared" ca="1" si="184"/>
        <v>1</v>
      </c>
      <c r="Y1546" s="156">
        <f t="shared" ca="1" si="185"/>
        <v>1</v>
      </c>
    </row>
    <row r="1547" spans="2:25" hidden="1" x14ac:dyDescent="0.25">
      <c r="B1547" s="390" t="str">
        <f>IFERROR(IF(LEN(INDEX(PlansAndNotes!$B$6:$B$2005,ROW(A1547)-ROW($B$3)))=0,"",INDEX(PlansAndNotes!$B$6:$B$2005,ROW(A1547)-ROW($B$3))),"")</f>
        <v/>
      </c>
      <c r="C1547" s="361" t="str">
        <f t="shared" si="180"/>
        <v/>
      </c>
      <c r="D1547" s="361" t="str">
        <f>IFERROR(IF(LEN(C1547)&gt;0,IF(LEN(INDEX(TasksList!$C$6:$C$1005,MATCH(C1547,TasksList!$B$6:$B$1005,0),1))=0,"",INDEX(TasksList!$C$6:$C$1005,MATCH(C1547,TasksList!$B$6:$B$1005,0),1)),""),"")</f>
        <v/>
      </c>
      <c r="E1547" s="361" t="str">
        <f>IFERROR(IF(LEN(C1547)&gt;0,IF(LEN(INDEX(TasksList!$F$6:$F$1005,MATCH(C1547,TasksList!$B$6:$B$1005,0),1))=0,"not set!",INDEX(TasksList!$F$6:$F$1005,MATCH(C1547,TasksList!$B$6:$B$1005,0),1)),""),"")</f>
        <v/>
      </c>
      <c r="F1547" s="360" t="str">
        <f>IFERROR(IF(LEN(D1547)&gt;0,IF(LEN(INDEX(AdressBook!$D$6:$D$25,MATCH(D1547,AdressBook!$B$6:$B$25,0),1))=0,"",INDEX(AdressBook!$D$6:$D$25,MATCH(D1547,AdressBook!$B$6:$B$25,0),1)),""),"")</f>
        <v/>
      </c>
      <c r="G1547" s="361" t="str">
        <f>IFERROR(IF(LEN(INDEX(PlansAndNotes!$F$6:$F$2005,ROW(B1547)-ROW($C$3)))=0,"",INDEX(PlansAndNotes!$F$6:$F$2005,ROW(B1547)-ROW($C$3))),"")</f>
        <v/>
      </c>
      <c r="H1547" s="361" t="str">
        <f>IFERROR(IF(LEN(C1547)&gt;0,IF(LEN(INDEX(TasksList!$G$6:$G$1005,MATCH(C1547,TasksList!$B$6:$B$1005,0),1))=0,"",INDEX(TasksList!$G$6:$G$1005,MATCH(C1547,TasksList!$B$6:$B$1005,0),1)),""),"")</f>
        <v/>
      </c>
      <c r="I1547" s="381"/>
      <c r="J1547" s="400"/>
      <c r="K1547" s="400"/>
      <c r="L1547" s="179"/>
      <c r="M1547" s="381"/>
      <c r="N1547" s="362" t="str">
        <f>IFERROR(IF(LEN(INDEX(PlansAndNotes!$D$6:$D$4005,ROW(B1547)-ROW($C$3)))=0,"",INDEX(PlansAndNotes!$D$6:$D$4005,ROW(B1547)-ROW($C$3))),"")</f>
        <v/>
      </c>
      <c r="O1547" s="165" t="str">
        <f t="shared" si="181"/>
        <v/>
      </c>
      <c r="P1547" s="363" t="str">
        <f>IFERROR(IF(LEN(INDEX(PlansAndNotes!$E$6:$E$4005,ROW(B1547)-ROW($C$3)))=0,"",INDEX(PlansAndNotes!$E$6:$E$4005,ROW(B1547)-ROW($C$3))),"")</f>
        <v/>
      </c>
      <c r="Q1547" s="363" t="str">
        <f>IFERROR(IF(LEN(INDEX(PlansAndNotes!$G$6:$G$4005,ROW(B1547)-ROW($C$3)))=0,"",INDEX(PlansAndNotes!$G$6:$G$4005,ROW(B1547)-ROW($C$3))),"")</f>
        <v/>
      </c>
      <c r="R1547" s="361" t="str">
        <f>IFERROR(IF(LEN(D1547)&gt;0,IF(LEN(INDEX(AdressBook!$C$6:$C$25,MATCH(D1547,AdressBook!$B$6:$B$25,0),1))=0,"",INDEX(AdressBook!$C$6:$C$25,MATCH(D1547,AdressBook!$B$6:$B$25,0),1)),""),"")</f>
        <v/>
      </c>
      <c r="S1547" s="165">
        <f>IF(LEN(C1547)&gt;0,IFERROR(IF(MATCH(C1547,C1548:$C$4004,0)&gt;0,-1,ROW(S1547)-ROW($S$3)),ROW(S1547)-ROW($S$3)),-1)</f>
        <v>-1</v>
      </c>
      <c r="T1547" s="165">
        <f t="shared" si="182"/>
        <v>0</v>
      </c>
      <c r="U1547" s="165" t="str">
        <f t="shared" si="183"/>
        <v/>
      </c>
      <c r="V1547" s="165" t="str">
        <f>IFERROR(IF(OR(C1547="",S1547&lt;0),"",IF(SUBTOTAL(3,C1547:C1547)=0,-1,SUBTOTAL(3,$C$4:C1547))),"")</f>
        <v/>
      </c>
      <c r="W1547" s="156" t="str">
        <f t="array" ref="W1547">IF(LEN(C1547)&gt;0,IFERROR(IF(MATCH(C1547,$C$3:$C1546,0)&gt;0,N1547-INDEX($N$3:N1546,SUMPRODUCT(MAX(ROW($C$3:$C1546)*(C1547=$C$3:$C1546)))-2,1),""),""),"")</f>
        <v/>
      </c>
      <c r="X1547" s="156">
        <f t="shared" ca="1" si="184"/>
        <v>1</v>
      </c>
      <c r="Y1547" s="156">
        <f t="shared" ca="1" si="185"/>
        <v>1</v>
      </c>
    </row>
    <row r="1548" spans="2:25" hidden="1" x14ac:dyDescent="0.25">
      <c r="B1548" s="390" t="str">
        <f>IFERROR(IF(LEN(INDEX(PlansAndNotes!$B$6:$B$2005,ROW(A1548)-ROW($B$3)))=0,"",INDEX(PlansAndNotes!$B$6:$B$2005,ROW(A1548)-ROW($B$3))),"")</f>
        <v/>
      </c>
      <c r="C1548" s="361" t="str">
        <f t="shared" si="180"/>
        <v/>
      </c>
      <c r="D1548" s="361" t="str">
        <f>IFERROR(IF(LEN(C1548)&gt;0,IF(LEN(INDEX(TasksList!$C$6:$C$1005,MATCH(C1548,TasksList!$B$6:$B$1005,0),1))=0,"",INDEX(TasksList!$C$6:$C$1005,MATCH(C1548,TasksList!$B$6:$B$1005,0),1)),""),"")</f>
        <v/>
      </c>
      <c r="E1548" s="361" t="str">
        <f>IFERROR(IF(LEN(C1548)&gt;0,IF(LEN(INDEX(TasksList!$F$6:$F$1005,MATCH(C1548,TasksList!$B$6:$B$1005,0),1))=0,"not set!",INDEX(TasksList!$F$6:$F$1005,MATCH(C1548,TasksList!$B$6:$B$1005,0),1)),""),"")</f>
        <v/>
      </c>
      <c r="F1548" s="360" t="str">
        <f>IFERROR(IF(LEN(D1548)&gt;0,IF(LEN(INDEX(AdressBook!$D$6:$D$25,MATCH(D1548,AdressBook!$B$6:$B$25,0),1))=0,"",INDEX(AdressBook!$D$6:$D$25,MATCH(D1548,AdressBook!$B$6:$B$25,0),1)),""),"")</f>
        <v/>
      </c>
      <c r="G1548" s="361" t="str">
        <f>IFERROR(IF(LEN(INDEX(PlansAndNotes!$F$6:$F$2005,ROW(B1548)-ROW($C$3)))=0,"",INDEX(PlansAndNotes!$F$6:$F$2005,ROW(B1548)-ROW($C$3))),"")</f>
        <v/>
      </c>
      <c r="H1548" s="361" t="str">
        <f>IFERROR(IF(LEN(C1548)&gt;0,IF(LEN(INDEX(TasksList!$G$6:$G$1005,MATCH(C1548,TasksList!$B$6:$B$1005,0),1))=0,"",INDEX(TasksList!$G$6:$G$1005,MATCH(C1548,TasksList!$B$6:$B$1005,0),1)),""),"")</f>
        <v/>
      </c>
      <c r="I1548" s="381"/>
      <c r="J1548" s="400"/>
      <c r="K1548" s="400"/>
      <c r="L1548" s="179"/>
      <c r="M1548" s="381"/>
      <c r="N1548" s="362" t="str">
        <f>IFERROR(IF(LEN(INDEX(PlansAndNotes!$D$6:$D$4005,ROW(B1548)-ROW($C$3)))=0,"",INDEX(PlansAndNotes!$D$6:$D$4005,ROW(B1548)-ROW($C$3))),"")</f>
        <v/>
      </c>
      <c r="O1548" s="165" t="str">
        <f t="shared" si="181"/>
        <v/>
      </c>
      <c r="P1548" s="363" t="str">
        <f>IFERROR(IF(LEN(INDEX(PlansAndNotes!$E$6:$E$4005,ROW(B1548)-ROW($C$3)))=0,"",INDEX(PlansAndNotes!$E$6:$E$4005,ROW(B1548)-ROW($C$3))),"")</f>
        <v/>
      </c>
      <c r="Q1548" s="363" t="str">
        <f>IFERROR(IF(LEN(INDEX(PlansAndNotes!$G$6:$G$4005,ROW(B1548)-ROW($C$3)))=0,"",INDEX(PlansAndNotes!$G$6:$G$4005,ROW(B1548)-ROW($C$3))),"")</f>
        <v/>
      </c>
      <c r="R1548" s="361" t="str">
        <f>IFERROR(IF(LEN(D1548)&gt;0,IF(LEN(INDEX(AdressBook!$C$6:$C$25,MATCH(D1548,AdressBook!$B$6:$B$25,0),1))=0,"",INDEX(AdressBook!$C$6:$C$25,MATCH(D1548,AdressBook!$B$6:$B$25,0),1)),""),"")</f>
        <v/>
      </c>
      <c r="S1548" s="165">
        <f>IF(LEN(C1548)&gt;0,IFERROR(IF(MATCH(C1548,C1549:$C$4004,0)&gt;0,-1,ROW(S1548)-ROW($S$3)),ROW(S1548)-ROW($S$3)),-1)</f>
        <v>-1</v>
      </c>
      <c r="T1548" s="165">
        <f t="shared" si="182"/>
        <v>0</v>
      </c>
      <c r="U1548" s="165" t="str">
        <f t="shared" si="183"/>
        <v/>
      </c>
      <c r="V1548" s="165" t="str">
        <f>IFERROR(IF(OR(C1548="",S1548&lt;0),"",IF(SUBTOTAL(3,C1548:C1548)=0,-1,SUBTOTAL(3,$C$4:C1548))),"")</f>
        <v/>
      </c>
      <c r="W1548" s="156" t="str">
        <f t="array" ref="W1548">IF(LEN(C1548)&gt;0,IFERROR(IF(MATCH(C1548,$C$3:$C1547,0)&gt;0,N1548-INDEX($N$3:N1547,SUMPRODUCT(MAX(ROW($C$3:$C1547)*(C1548=$C$3:$C1547)))-2,1),""),""),"")</f>
        <v/>
      </c>
      <c r="X1548" s="156">
        <f t="shared" ca="1" si="184"/>
        <v>1</v>
      </c>
      <c r="Y1548" s="156">
        <f t="shared" ca="1" si="185"/>
        <v>1</v>
      </c>
    </row>
    <row r="1549" spans="2:25" hidden="1" x14ac:dyDescent="0.25">
      <c r="B1549" s="390" t="str">
        <f>IFERROR(IF(LEN(INDEX(PlansAndNotes!$B$6:$B$2005,ROW(A1549)-ROW($B$3)))=0,"",INDEX(PlansAndNotes!$B$6:$B$2005,ROW(A1549)-ROW($B$3))),"")</f>
        <v/>
      </c>
      <c r="C1549" s="361" t="str">
        <f t="shared" si="180"/>
        <v/>
      </c>
      <c r="D1549" s="361" t="str">
        <f>IFERROR(IF(LEN(C1549)&gt;0,IF(LEN(INDEX(TasksList!$C$6:$C$1005,MATCH(C1549,TasksList!$B$6:$B$1005,0),1))=0,"",INDEX(TasksList!$C$6:$C$1005,MATCH(C1549,TasksList!$B$6:$B$1005,0),1)),""),"")</f>
        <v/>
      </c>
      <c r="E1549" s="361" t="str">
        <f>IFERROR(IF(LEN(C1549)&gt;0,IF(LEN(INDEX(TasksList!$F$6:$F$1005,MATCH(C1549,TasksList!$B$6:$B$1005,0),1))=0,"not set!",INDEX(TasksList!$F$6:$F$1005,MATCH(C1549,TasksList!$B$6:$B$1005,0),1)),""),"")</f>
        <v/>
      </c>
      <c r="F1549" s="360" t="str">
        <f>IFERROR(IF(LEN(D1549)&gt;0,IF(LEN(INDEX(AdressBook!$D$6:$D$25,MATCH(D1549,AdressBook!$B$6:$B$25,0),1))=0,"",INDEX(AdressBook!$D$6:$D$25,MATCH(D1549,AdressBook!$B$6:$B$25,0),1)),""),"")</f>
        <v/>
      </c>
      <c r="G1549" s="361" t="str">
        <f>IFERROR(IF(LEN(INDEX(PlansAndNotes!$F$6:$F$2005,ROW(B1549)-ROW($C$3)))=0,"",INDEX(PlansAndNotes!$F$6:$F$2005,ROW(B1549)-ROW($C$3))),"")</f>
        <v/>
      </c>
      <c r="H1549" s="361" t="str">
        <f>IFERROR(IF(LEN(C1549)&gt;0,IF(LEN(INDEX(TasksList!$G$6:$G$1005,MATCH(C1549,TasksList!$B$6:$B$1005,0),1))=0,"",INDEX(TasksList!$G$6:$G$1005,MATCH(C1549,TasksList!$B$6:$B$1005,0),1)),""),"")</f>
        <v/>
      </c>
      <c r="I1549" s="381"/>
      <c r="J1549" s="400"/>
      <c r="K1549" s="400"/>
      <c r="L1549" s="179"/>
      <c r="M1549" s="381"/>
      <c r="N1549" s="362" t="str">
        <f>IFERROR(IF(LEN(INDEX(PlansAndNotes!$D$6:$D$4005,ROW(B1549)-ROW($C$3)))=0,"",INDEX(PlansAndNotes!$D$6:$D$4005,ROW(B1549)-ROW($C$3))),"")</f>
        <v/>
      </c>
      <c r="O1549" s="165" t="str">
        <f t="shared" si="181"/>
        <v/>
      </c>
      <c r="P1549" s="363" t="str">
        <f>IFERROR(IF(LEN(INDEX(PlansAndNotes!$E$6:$E$4005,ROW(B1549)-ROW($C$3)))=0,"",INDEX(PlansAndNotes!$E$6:$E$4005,ROW(B1549)-ROW($C$3))),"")</f>
        <v/>
      </c>
      <c r="Q1549" s="363" t="str">
        <f>IFERROR(IF(LEN(INDEX(PlansAndNotes!$G$6:$G$4005,ROW(B1549)-ROW($C$3)))=0,"",INDEX(PlansAndNotes!$G$6:$G$4005,ROW(B1549)-ROW($C$3))),"")</f>
        <v/>
      </c>
      <c r="R1549" s="361" t="str">
        <f>IFERROR(IF(LEN(D1549)&gt;0,IF(LEN(INDEX(AdressBook!$C$6:$C$25,MATCH(D1549,AdressBook!$B$6:$B$25,0),1))=0,"",INDEX(AdressBook!$C$6:$C$25,MATCH(D1549,AdressBook!$B$6:$B$25,0),1)),""),"")</f>
        <v/>
      </c>
      <c r="S1549" s="165">
        <f>IF(LEN(C1549)&gt;0,IFERROR(IF(MATCH(C1549,C1550:$C$4004,0)&gt;0,-1,ROW(S1549)-ROW($S$3)),ROW(S1549)-ROW($S$3)),-1)</f>
        <v>-1</v>
      </c>
      <c r="T1549" s="165">
        <f t="shared" si="182"/>
        <v>0</v>
      </c>
      <c r="U1549" s="165" t="str">
        <f t="shared" si="183"/>
        <v/>
      </c>
      <c r="V1549" s="165" t="str">
        <f>IFERROR(IF(OR(C1549="",S1549&lt;0),"",IF(SUBTOTAL(3,C1549:C1549)=0,-1,SUBTOTAL(3,$C$4:C1549))),"")</f>
        <v/>
      </c>
      <c r="W1549" s="156" t="str">
        <f t="array" ref="W1549">IF(LEN(C1549)&gt;0,IFERROR(IF(MATCH(C1549,$C$3:$C1548,0)&gt;0,N1549-INDEX($N$3:N1548,SUMPRODUCT(MAX(ROW($C$3:$C1548)*(C1549=$C$3:$C1548)))-2,1),""),""),"")</f>
        <v/>
      </c>
      <c r="X1549" s="156">
        <f t="shared" ca="1" si="184"/>
        <v>1</v>
      </c>
      <c r="Y1549" s="156">
        <f t="shared" ca="1" si="185"/>
        <v>1</v>
      </c>
    </row>
    <row r="1550" spans="2:25" hidden="1" x14ac:dyDescent="0.25">
      <c r="B1550" s="390" t="str">
        <f>IFERROR(IF(LEN(INDEX(PlansAndNotes!$B$6:$B$2005,ROW(A1550)-ROW($B$3)))=0,"",INDEX(PlansAndNotes!$B$6:$B$2005,ROW(A1550)-ROW($B$3))),"")</f>
        <v/>
      </c>
      <c r="C1550" s="361" t="str">
        <f t="shared" si="180"/>
        <v/>
      </c>
      <c r="D1550" s="361" t="str">
        <f>IFERROR(IF(LEN(C1550)&gt;0,IF(LEN(INDEX(TasksList!$C$6:$C$1005,MATCH(C1550,TasksList!$B$6:$B$1005,0),1))=0,"",INDEX(TasksList!$C$6:$C$1005,MATCH(C1550,TasksList!$B$6:$B$1005,0),1)),""),"")</f>
        <v/>
      </c>
      <c r="E1550" s="361" t="str">
        <f>IFERROR(IF(LEN(C1550)&gt;0,IF(LEN(INDEX(TasksList!$F$6:$F$1005,MATCH(C1550,TasksList!$B$6:$B$1005,0),1))=0,"not set!",INDEX(TasksList!$F$6:$F$1005,MATCH(C1550,TasksList!$B$6:$B$1005,0),1)),""),"")</f>
        <v/>
      </c>
      <c r="F1550" s="360" t="str">
        <f>IFERROR(IF(LEN(D1550)&gt;0,IF(LEN(INDEX(AdressBook!$D$6:$D$25,MATCH(D1550,AdressBook!$B$6:$B$25,0),1))=0,"",INDEX(AdressBook!$D$6:$D$25,MATCH(D1550,AdressBook!$B$6:$B$25,0),1)),""),"")</f>
        <v/>
      </c>
      <c r="G1550" s="361" t="str">
        <f>IFERROR(IF(LEN(INDEX(PlansAndNotes!$F$6:$F$2005,ROW(B1550)-ROW($C$3)))=0,"",INDEX(PlansAndNotes!$F$6:$F$2005,ROW(B1550)-ROW($C$3))),"")</f>
        <v/>
      </c>
      <c r="H1550" s="361" t="str">
        <f>IFERROR(IF(LEN(C1550)&gt;0,IF(LEN(INDEX(TasksList!$G$6:$G$1005,MATCH(C1550,TasksList!$B$6:$B$1005,0),1))=0,"",INDEX(TasksList!$G$6:$G$1005,MATCH(C1550,TasksList!$B$6:$B$1005,0),1)),""),"")</f>
        <v/>
      </c>
      <c r="I1550" s="381"/>
      <c r="J1550" s="400"/>
      <c r="K1550" s="400"/>
      <c r="L1550" s="179"/>
      <c r="M1550" s="381"/>
      <c r="N1550" s="362" t="str">
        <f>IFERROR(IF(LEN(INDEX(PlansAndNotes!$D$6:$D$4005,ROW(B1550)-ROW($C$3)))=0,"",INDEX(PlansAndNotes!$D$6:$D$4005,ROW(B1550)-ROW($C$3))),"")</f>
        <v/>
      </c>
      <c r="O1550" s="165" t="str">
        <f t="shared" si="181"/>
        <v/>
      </c>
      <c r="P1550" s="363" t="str">
        <f>IFERROR(IF(LEN(INDEX(PlansAndNotes!$E$6:$E$4005,ROW(B1550)-ROW($C$3)))=0,"",INDEX(PlansAndNotes!$E$6:$E$4005,ROW(B1550)-ROW($C$3))),"")</f>
        <v/>
      </c>
      <c r="Q1550" s="363" t="str">
        <f>IFERROR(IF(LEN(INDEX(PlansAndNotes!$G$6:$G$4005,ROW(B1550)-ROW($C$3)))=0,"",INDEX(PlansAndNotes!$G$6:$G$4005,ROW(B1550)-ROW($C$3))),"")</f>
        <v/>
      </c>
      <c r="R1550" s="361" t="str">
        <f>IFERROR(IF(LEN(D1550)&gt;0,IF(LEN(INDEX(AdressBook!$C$6:$C$25,MATCH(D1550,AdressBook!$B$6:$B$25,0),1))=0,"",INDEX(AdressBook!$C$6:$C$25,MATCH(D1550,AdressBook!$B$6:$B$25,0),1)),""),"")</f>
        <v/>
      </c>
      <c r="S1550" s="165">
        <f>IF(LEN(C1550)&gt;0,IFERROR(IF(MATCH(C1550,C1551:$C$4004,0)&gt;0,-1,ROW(S1550)-ROW($S$3)),ROW(S1550)-ROW($S$3)),-1)</f>
        <v>-1</v>
      </c>
      <c r="T1550" s="165">
        <f t="shared" si="182"/>
        <v>0</v>
      </c>
      <c r="U1550" s="165" t="str">
        <f t="shared" si="183"/>
        <v/>
      </c>
      <c r="V1550" s="165" t="str">
        <f>IFERROR(IF(OR(C1550="",S1550&lt;0),"",IF(SUBTOTAL(3,C1550:C1550)=0,-1,SUBTOTAL(3,$C$4:C1550))),"")</f>
        <v/>
      </c>
      <c r="W1550" s="156" t="str">
        <f t="array" ref="W1550">IF(LEN(C1550)&gt;0,IFERROR(IF(MATCH(C1550,$C$3:$C1549,0)&gt;0,N1550-INDEX($N$3:N1549,SUMPRODUCT(MAX(ROW($C$3:$C1549)*(C1550=$C$3:$C1549)))-2,1),""),""),"")</f>
        <v/>
      </c>
      <c r="X1550" s="156">
        <f t="shared" ca="1" si="184"/>
        <v>1</v>
      </c>
      <c r="Y1550" s="156">
        <f t="shared" ca="1" si="185"/>
        <v>1</v>
      </c>
    </row>
    <row r="1551" spans="2:25" hidden="1" x14ac:dyDescent="0.25">
      <c r="B1551" s="390" t="str">
        <f>IFERROR(IF(LEN(INDEX(PlansAndNotes!$B$6:$B$2005,ROW(A1551)-ROW($B$3)))=0,"",INDEX(PlansAndNotes!$B$6:$B$2005,ROW(A1551)-ROW($B$3))),"")</f>
        <v/>
      </c>
      <c r="C1551" s="361" t="str">
        <f t="shared" si="180"/>
        <v/>
      </c>
      <c r="D1551" s="361" t="str">
        <f>IFERROR(IF(LEN(C1551)&gt;0,IF(LEN(INDEX(TasksList!$C$6:$C$1005,MATCH(C1551,TasksList!$B$6:$B$1005,0),1))=0,"",INDEX(TasksList!$C$6:$C$1005,MATCH(C1551,TasksList!$B$6:$B$1005,0),1)),""),"")</f>
        <v/>
      </c>
      <c r="E1551" s="361" t="str">
        <f>IFERROR(IF(LEN(C1551)&gt;0,IF(LEN(INDEX(TasksList!$F$6:$F$1005,MATCH(C1551,TasksList!$B$6:$B$1005,0),1))=0,"not set!",INDEX(TasksList!$F$6:$F$1005,MATCH(C1551,TasksList!$B$6:$B$1005,0),1)),""),"")</f>
        <v/>
      </c>
      <c r="F1551" s="360" t="str">
        <f>IFERROR(IF(LEN(D1551)&gt;0,IF(LEN(INDEX(AdressBook!$D$6:$D$25,MATCH(D1551,AdressBook!$B$6:$B$25,0),1))=0,"",INDEX(AdressBook!$D$6:$D$25,MATCH(D1551,AdressBook!$B$6:$B$25,0),1)),""),"")</f>
        <v/>
      </c>
      <c r="G1551" s="361" t="str">
        <f>IFERROR(IF(LEN(INDEX(PlansAndNotes!$F$6:$F$2005,ROW(B1551)-ROW($C$3)))=0,"",INDEX(PlansAndNotes!$F$6:$F$2005,ROW(B1551)-ROW($C$3))),"")</f>
        <v/>
      </c>
      <c r="H1551" s="361" t="str">
        <f>IFERROR(IF(LEN(C1551)&gt;0,IF(LEN(INDEX(TasksList!$G$6:$G$1005,MATCH(C1551,TasksList!$B$6:$B$1005,0),1))=0,"",INDEX(TasksList!$G$6:$G$1005,MATCH(C1551,TasksList!$B$6:$B$1005,0),1)),""),"")</f>
        <v/>
      </c>
      <c r="I1551" s="381"/>
      <c r="J1551" s="400"/>
      <c r="K1551" s="400"/>
      <c r="L1551" s="179"/>
      <c r="M1551" s="381"/>
      <c r="N1551" s="362" t="str">
        <f>IFERROR(IF(LEN(INDEX(PlansAndNotes!$D$6:$D$4005,ROW(B1551)-ROW($C$3)))=0,"",INDEX(PlansAndNotes!$D$6:$D$4005,ROW(B1551)-ROW($C$3))),"")</f>
        <v/>
      </c>
      <c r="O1551" s="165" t="str">
        <f t="shared" si="181"/>
        <v/>
      </c>
      <c r="P1551" s="363" t="str">
        <f>IFERROR(IF(LEN(INDEX(PlansAndNotes!$E$6:$E$4005,ROW(B1551)-ROW($C$3)))=0,"",INDEX(PlansAndNotes!$E$6:$E$4005,ROW(B1551)-ROW($C$3))),"")</f>
        <v/>
      </c>
      <c r="Q1551" s="363" t="str">
        <f>IFERROR(IF(LEN(INDEX(PlansAndNotes!$G$6:$G$4005,ROW(B1551)-ROW($C$3)))=0,"",INDEX(PlansAndNotes!$G$6:$G$4005,ROW(B1551)-ROW($C$3))),"")</f>
        <v/>
      </c>
      <c r="R1551" s="361" t="str">
        <f>IFERROR(IF(LEN(D1551)&gt;0,IF(LEN(INDEX(AdressBook!$C$6:$C$25,MATCH(D1551,AdressBook!$B$6:$B$25,0),1))=0,"",INDEX(AdressBook!$C$6:$C$25,MATCH(D1551,AdressBook!$B$6:$B$25,0),1)),""),"")</f>
        <v/>
      </c>
      <c r="S1551" s="165">
        <f>IF(LEN(C1551)&gt;0,IFERROR(IF(MATCH(C1551,C1552:$C$4004,0)&gt;0,-1,ROW(S1551)-ROW($S$3)),ROW(S1551)-ROW($S$3)),-1)</f>
        <v>-1</v>
      </c>
      <c r="T1551" s="165">
        <f t="shared" si="182"/>
        <v>0</v>
      </c>
      <c r="U1551" s="165" t="str">
        <f t="shared" si="183"/>
        <v/>
      </c>
      <c r="V1551" s="165" t="str">
        <f>IFERROR(IF(OR(C1551="",S1551&lt;0),"",IF(SUBTOTAL(3,C1551:C1551)=0,-1,SUBTOTAL(3,$C$4:C1551))),"")</f>
        <v/>
      </c>
      <c r="W1551" s="156" t="str">
        <f t="array" ref="W1551">IF(LEN(C1551)&gt;0,IFERROR(IF(MATCH(C1551,$C$3:$C1550,0)&gt;0,N1551-INDEX($N$3:N1550,SUMPRODUCT(MAX(ROW($C$3:$C1550)*(C1551=$C$3:$C1550)))-2,1),""),""),"")</f>
        <v/>
      </c>
      <c r="X1551" s="156">
        <f t="shared" ca="1" si="184"/>
        <v>1</v>
      </c>
      <c r="Y1551" s="156">
        <f t="shared" ca="1" si="185"/>
        <v>1</v>
      </c>
    </row>
    <row r="1552" spans="2:25" hidden="1" x14ac:dyDescent="0.25">
      <c r="B1552" s="390" t="str">
        <f>IFERROR(IF(LEN(INDEX(PlansAndNotes!$B$6:$B$2005,ROW(A1552)-ROW($B$3)))=0,"",INDEX(PlansAndNotes!$B$6:$B$2005,ROW(A1552)-ROW($B$3))),"")</f>
        <v/>
      </c>
      <c r="C1552" s="361" t="str">
        <f t="shared" si="180"/>
        <v/>
      </c>
      <c r="D1552" s="361" t="str">
        <f>IFERROR(IF(LEN(C1552)&gt;0,IF(LEN(INDEX(TasksList!$C$6:$C$1005,MATCH(C1552,TasksList!$B$6:$B$1005,0),1))=0,"",INDEX(TasksList!$C$6:$C$1005,MATCH(C1552,TasksList!$B$6:$B$1005,0),1)),""),"")</f>
        <v/>
      </c>
      <c r="E1552" s="361" t="str">
        <f>IFERROR(IF(LEN(C1552)&gt;0,IF(LEN(INDEX(TasksList!$F$6:$F$1005,MATCH(C1552,TasksList!$B$6:$B$1005,0),1))=0,"not set!",INDEX(TasksList!$F$6:$F$1005,MATCH(C1552,TasksList!$B$6:$B$1005,0),1)),""),"")</f>
        <v/>
      </c>
      <c r="F1552" s="360" t="str">
        <f>IFERROR(IF(LEN(D1552)&gt;0,IF(LEN(INDEX(AdressBook!$D$6:$D$25,MATCH(D1552,AdressBook!$B$6:$B$25,0),1))=0,"",INDEX(AdressBook!$D$6:$D$25,MATCH(D1552,AdressBook!$B$6:$B$25,0),1)),""),"")</f>
        <v/>
      </c>
      <c r="G1552" s="361" t="str">
        <f>IFERROR(IF(LEN(INDEX(PlansAndNotes!$F$6:$F$2005,ROW(B1552)-ROW($C$3)))=0,"",INDEX(PlansAndNotes!$F$6:$F$2005,ROW(B1552)-ROW($C$3))),"")</f>
        <v/>
      </c>
      <c r="H1552" s="361" t="str">
        <f>IFERROR(IF(LEN(C1552)&gt;0,IF(LEN(INDEX(TasksList!$G$6:$G$1005,MATCH(C1552,TasksList!$B$6:$B$1005,0),1))=0,"",INDEX(TasksList!$G$6:$G$1005,MATCH(C1552,TasksList!$B$6:$B$1005,0),1)),""),"")</f>
        <v/>
      </c>
      <c r="I1552" s="381"/>
      <c r="J1552" s="400"/>
      <c r="K1552" s="400"/>
      <c r="L1552" s="179"/>
      <c r="M1552" s="381"/>
      <c r="N1552" s="362" t="str">
        <f>IFERROR(IF(LEN(INDEX(PlansAndNotes!$D$6:$D$4005,ROW(B1552)-ROW($C$3)))=0,"",INDEX(PlansAndNotes!$D$6:$D$4005,ROW(B1552)-ROW($C$3))),"")</f>
        <v/>
      </c>
      <c r="O1552" s="165" t="str">
        <f t="shared" si="181"/>
        <v/>
      </c>
      <c r="P1552" s="363" t="str">
        <f>IFERROR(IF(LEN(INDEX(PlansAndNotes!$E$6:$E$4005,ROW(B1552)-ROW($C$3)))=0,"",INDEX(PlansAndNotes!$E$6:$E$4005,ROW(B1552)-ROW($C$3))),"")</f>
        <v/>
      </c>
      <c r="Q1552" s="363" t="str">
        <f>IFERROR(IF(LEN(INDEX(PlansAndNotes!$G$6:$G$4005,ROW(B1552)-ROW($C$3)))=0,"",INDEX(PlansAndNotes!$G$6:$G$4005,ROW(B1552)-ROW($C$3))),"")</f>
        <v/>
      </c>
      <c r="R1552" s="361" t="str">
        <f>IFERROR(IF(LEN(D1552)&gt;0,IF(LEN(INDEX(AdressBook!$C$6:$C$25,MATCH(D1552,AdressBook!$B$6:$B$25,0),1))=0,"",INDEX(AdressBook!$C$6:$C$25,MATCH(D1552,AdressBook!$B$6:$B$25,0),1)),""),"")</f>
        <v/>
      </c>
      <c r="S1552" s="165">
        <f>IF(LEN(C1552)&gt;0,IFERROR(IF(MATCH(C1552,C1553:$C$4004,0)&gt;0,-1,ROW(S1552)-ROW($S$3)),ROW(S1552)-ROW($S$3)),-1)</f>
        <v>-1</v>
      </c>
      <c r="T1552" s="165">
        <f t="shared" si="182"/>
        <v>0</v>
      </c>
      <c r="U1552" s="165" t="str">
        <f t="shared" si="183"/>
        <v/>
      </c>
      <c r="V1552" s="165" t="str">
        <f>IFERROR(IF(OR(C1552="",S1552&lt;0),"",IF(SUBTOTAL(3,C1552:C1552)=0,-1,SUBTOTAL(3,$C$4:C1552))),"")</f>
        <v/>
      </c>
      <c r="W1552" s="156" t="str">
        <f t="array" ref="W1552">IF(LEN(C1552)&gt;0,IFERROR(IF(MATCH(C1552,$C$3:$C1551,0)&gt;0,N1552-INDEX($N$3:N1551,SUMPRODUCT(MAX(ROW($C$3:$C1551)*(C1552=$C$3:$C1551)))-2,1),""),""),"")</f>
        <v/>
      </c>
      <c r="X1552" s="156">
        <f t="shared" ca="1" si="184"/>
        <v>1</v>
      </c>
      <c r="Y1552" s="156">
        <f t="shared" ca="1" si="185"/>
        <v>1</v>
      </c>
    </row>
    <row r="1553" spans="2:25" hidden="1" x14ac:dyDescent="0.25">
      <c r="B1553" s="390" t="str">
        <f>IFERROR(IF(LEN(INDEX(PlansAndNotes!$B$6:$B$2005,ROW(A1553)-ROW($B$3)))=0,"",INDEX(PlansAndNotes!$B$6:$B$2005,ROW(A1553)-ROW($B$3))),"")</f>
        <v/>
      </c>
      <c r="C1553" s="361" t="str">
        <f t="shared" si="180"/>
        <v/>
      </c>
      <c r="D1553" s="361" t="str">
        <f>IFERROR(IF(LEN(C1553)&gt;0,IF(LEN(INDEX(TasksList!$C$6:$C$1005,MATCH(C1553,TasksList!$B$6:$B$1005,0),1))=0,"",INDEX(TasksList!$C$6:$C$1005,MATCH(C1553,TasksList!$B$6:$B$1005,0),1)),""),"")</f>
        <v/>
      </c>
      <c r="E1553" s="361" t="str">
        <f>IFERROR(IF(LEN(C1553)&gt;0,IF(LEN(INDEX(TasksList!$F$6:$F$1005,MATCH(C1553,TasksList!$B$6:$B$1005,0),1))=0,"not set!",INDEX(TasksList!$F$6:$F$1005,MATCH(C1553,TasksList!$B$6:$B$1005,0),1)),""),"")</f>
        <v/>
      </c>
      <c r="F1553" s="360" t="str">
        <f>IFERROR(IF(LEN(D1553)&gt;0,IF(LEN(INDEX(AdressBook!$D$6:$D$25,MATCH(D1553,AdressBook!$B$6:$B$25,0),1))=0,"",INDEX(AdressBook!$D$6:$D$25,MATCH(D1553,AdressBook!$B$6:$B$25,0),1)),""),"")</f>
        <v/>
      </c>
      <c r="G1553" s="361" t="str">
        <f>IFERROR(IF(LEN(INDEX(PlansAndNotes!$F$6:$F$2005,ROW(B1553)-ROW($C$3)))=0,"",INDEX(PlansAndNotes!$F$6:$F$2005,ROW(B1553)-ROW($C$3))),"")</f>
        <v/>
      </c>
      <c r="H1553" s="361" t="str">
        <f>IFERROR(IF(LEN(C1553)&gt;0,IF(LEN(INDEX(TasksList!$G$6:$G$1005,MATCH(C1553,TasksList!$B$6:$B$1005,0),1))=0,"",INDEX(TasksList!$G$6:$G$1005,MATCH(C1553,TasksList!$B$6:$B$1005,0),1)),""),"")</f>
        <v/>
      </c>
      <c r="I1553" s="381"/>
      <c r="J1553" s="400"/>
      <c r="K1553" s="400"/>
      <c r="L1553" s="179"/>
      <c r="M1553" s="381"/>
      <c r="N1553" s="362" t="str">
        <f>IFERROR(IF(LEN(INDEX(PlansAndNotes!$D$6:$D$4005,ROW(B1553)-ROW($C$3)))=0,"",INDEX(PlansAndNotes!$D$6:$D$4005,ROW(B1553)-ROW($C$3))),"")</f>
        <v/>
      </c>
      <c r="O1553" s="165" t="str">
        <f t="shared" si="181"/>
        <v/>
      </c>
      <c r="P1553" s="363" t="str">
        <f>IFERROR(IF(LEN(INDEX(PlansAndNotes!$E$6:$E$4005,ROW(B1553)-ROW($C$3)))=0,"",INDEX(PlansAndNotes!$E$6:$E$4005,ROW(B1553)-ROW($C$3))),"")</f>
        <v/>
      </c>
      <c r="Q1553" s="363" t="str">
        <f>IFERROR(IF(LEN(INDEX(PlansAndNotes!$G$6:$G$4005,ROW(B1553)-ROW($C$3)))=0,"",INDEX(PlansAndNotes!$G$6:$G$4005,ROW(B1553)-ROW($C$3))),"")</f>
        <v/>
      </c>
      <c r="R1553" s="361" t="str">
        <f>IFERROR(IF(LEN(D1553)&gt;0,IF(LEN(INDEX(AdressBook!$C$6:$C$25,MATCH(D1553,AdressBook!$B$6:$B$25,0),1))=0,"",INDEX(AdressBook!$C$6:$C$25,MATCH(D1553,AdressBook!$B$6:$B$25,0),1)),""),"")</f>
        <v/>
      </c>
      <c r="S1553" s="165">
        <f>IF(LEN(C1553)&gt;0,IFERROR(IF(MATCH(C1553,C1554:$C$4004,0)&gt;0,-1,ROW(S1553)-ROW($S$3)),ROW(S1553)-ROW($S$3)),-1)</f>
        <v>-1</v>
      </c>
      <c r="T1553" s="165">
        <f t="shared" si="182"/>
        <v>0</v>
      </c>
      <c r="U1553" s="165" t="str">
        <f t="shared" si="183"/>
        <v/>
      </c>
      <c r="V1553" s="165" t="str">
        <f>IFERROR(IF(OR(C1553="",S1553&lt;0),"",IF(SUBTOTAL(3,C1553:C1553)=0,-1,SUBTOTAL(3,$C$4:C1553))),"")</f>
        <v/>
      </c>
      <c r="W1553" s="156" t="str">
        <f t="array" ref="W1553">IF(LEN(C1553)&gt;0,IFERROR(IF(MATCH(C1553,$C$3:$C1552,0)&gt;0,N1553-INDEX($N$3:N1552,SUMPRODUCT(MAX(ROW($C$3:$C1552)*(C1553=$C$3:$C1552)))-2,1),""),""),"")</f>
        <v/>
      </c>
      <c r="X1553" s="156">
        <f t="shared" ca="1" si="184"/>
        <v>1</v>
      </c>
      <c r="Y1553" s="156">
        <f t="shared" ca="1" si="185"/>
        <v>1</v>
      </c>
    </row>
    <row r="1554" spans="2:25" hidden="1" x14ac:dyDescent="0.25">
      <c r="B1554" s="390" t="str">
        <f>IFERROR(IF(LEN(INDEX(PlansAndNotes!$B$6:$B$2005,ROW(A1554)-ROW($B$3)))=0,"",INDEX(PlansAndNotes!$B$6:$B$2005,ROW(A1554)-ROW($B$3))),"")</f>
        <v/>
      </c>
      <c r="C1554" s="361" t="str">
        <f t="shared" si="180"/>
        <v/>
      </c>
      <c r="D1554" s="361" t="str">
        <f>IFERROR(IF(LEN(C1554)&gt;0,IF(LEN(INDEX(TasksList!$C$6:$C$1005,MATCH(C1554,TasksList!$B$6:$B$1005,0),1))=0,"",INDEX(TasksList!$C$6:$C$1005,MATCH(C1554,TasksList!$B$6:$B$1005,0),1)),""),"")</f>
        <v/>
      </c>
      <c r="E1554" s="361" t="str">
        <f>IFERROR(IF(LEN(C1554)&gt;0,IF(LEN(INDEX(TasksList!$F$6:$F$1005,MATCH(C1554,TasksList!$B$6:$B$1005,0),1))=0,"not set!",INDEX(TasksList!$F$6:$F$1005,MATCH(C1554,TasksList!$B$6:$B$1005,0),1)),""),"")</f>
        <v/>
      </c>
      <c r="F1554" s="360" t="str">
        <f>IFERROR(IF(LEN(D1554)&gt;0,IF(LEN(INDEX(AdressBook!$D$6:$D$25,MATCH(D1554,AdressBook!$B$6:$B$25,0),1))=0,"",INDEX(AdressBook!$D$6:$D$25,MATCH(D1554,AdressBook!$B$6:$B$25,0),1)),""),"")</f>
        <v/>
      </c>
      <c r="G1554" s="361" t="str">
        <f>IFERROR(IF(LEN(INDEX(PlansAndNotes!$F$6:$F$2005,ROW(B1554)-ROW($C$3)))=0,"",INDEX(PlansAndNotes!$F$6:$F$2005,ROW(B1554)-ROW($C$3))),"")</f>
        <v/>
      </c>
      <c r="H1554" s="361" t="str">
        <f>IFERROR(IF(LEN(C1554)&gt;0,IF(LEN(INDEX(TasksList!$G$6:$G$1005,MATCH(C1554,TasksList!$B$6:$B$1005,0),1))=0,"",INDEX(TasksList!$G$6:$G$1005,MATCH(C1554,TasksList!$B$6:$B$1005,0),1)),""),"")</f>
        <v/>
      </c>
      <c r="I1554" s="381"/>
      <c r="J1554" s="400"/>
      <c r="K1554" s="400"/>
      <c r="L1554" s="179"/>
      <c r="M1554" s="381"/>
      <c r="N1554" s="362" t="str">
        <f>IFERROR(IF(LEN(INDEX(PlansAndNotes!$D$6:$D$4005,ROW(B1554)-ROW($C$3)))=0,"",INDEX(PlansAndNotes!$D$6:$D$4005,ROW(B1554)-ROW($C$3))),"")</f>
        <v/>
      </c>
      <c r="O1554" s="165" t="str">
        <f t="shared" si="181"/>
        <v/>
      </c>
      <c r="P1554" s="363" t="str">
        <f>IFERROR(IF(LEN(INDEX(PlansAndNotes!$E$6:$E$4005,ROW(B1554)-ROW($C$3)))=0,"",INDEX(PlansAndNotes!$E$6:$E$4005,ROW(B1554)-ROW($C$3))),"")</f>
        <v/>
      </c>
      <c r="Q1554" s="363" t="str">
        <f>IFERROR(IF(LEN(INDEX(PlansAndNotes!$G$6:$G$4005,ROW(B1554)-ROW($C$3)))=0,"",INDEX(PlansAndNotes!$G$6:$G$4005,ROW(B1554)-ROW($C$3))),"")</f>
        <v/>
      </c>
      <c r="R1554" s="361" t="str">
        <f>IFERROR(IF(LEN(D1554)&gt;0,IF(LEN(INDEX(AdressBook!$C$6:$C$25,MATCH(D1554,AdressBook!$B$6:$B$25,0),1))=0,"",INDEX(AdressBook!$C$6:$C$25,MATCH(D1554,AdressBook!$B$6:$B$25,0),1)),""),"")</f>
        <v/>
      </c>
      <c r="S1554" s="165">
        <f>IF(LEN(C1554)&gt;0,IFERROR(IF(MATCH(C1554,C1555:$C$4004,0)&gt;0,-1,ROW(S1554)-ROW($S$3)),ROW(S1554)-ROW($S$3)),-1)</f>
        <v>-1</v>
      </c>
      <c r="T1554" s="165">
        <f t="shared" si="182"/>
        <v>0</v>
      </c>
      <c r="U1554" s="165" t="str">
        <f t="shared" si="183"/>
        <v/>
      </c>
      <c r="V1554" s="165" t="str">
        <f>IFERROR(IF(OR(C1554="",S1554&lt;0),"",IF(SUBTOTAL(3,C1554:C1554)=0,-1,SUBTOTAL(3,$C$4:C1554))),"")</f>
        <v/>
      </c>
      <c r="W1554" s="156" t="str">
        <f t="array" ref="W1554">IF(LEN(C1554)&gt;0,IFERROR(IF(MATCH(C1554,$C$3:$C1553,0)&gt;0,N1554-INDEX($N$3:N1553,SUMPRODUCT(MAX(ROW($C$3:$C1553)*(C1554=$C$3:$C1553)))-2,1),""),""),"")</f>
        <v/>
      </c>
      <c r="X1554" s="156">
        <f t="shared" ca="1" si="184"/>
        <v>1</v>
      </c>
      <c r="Y1554" s="156">
        <f t="shared" ca="1" si="185"/>
        <v>1</v>
      </c>
    </row>
    <row r="1555" spans="2:25" hidden="1" x14ac:dyDescent="0.25">
      <c r="B1555" s="390" t="str">
        <f>IFERROR(IF(LEN(INDEX(PlansAndNotes!$B$6:$B$2005,ROW(A1555)-ROW($B$3)))=0,"",INDEX(PlansAndNotes!$B$6:$B$2005,ROW(A1555)-ROW($B$3))),"")</f>
        <v/>
      </c>
      <c r="C1555" s="361" t="str">
        <f t="shared" si="180"/>
        <v/>
      </c>
      <c r="D1555" s="361" t="str">
        <f>IFERROR(IF(LEN(C1555)&gt;0,IF(LEN(INDEX(TasksList!$C$6:$C$1005,MATCH(C1555,TasksList!$B$6:$B$1005,0),1))=0,"",INDEX(TasksList!$C$6:$C$1005,MATCH(C1555,TasksList!$B$6:$B$1005,0),1)),""),"")</f>
        <v/>
      </c>
      <c r="E1555" s="361" t="str">
        <f>IFERROR(IF(LEN(C1555)&gt;0,IF(LEN(INDEX(TasksList!$F$6:$F$1005,MATCH(C1555,TasksList!$B$6:$B$1005,0),1))=0,"not set!",INDEX(TasksList!$F$6:$F$1005,MATCH(C1555,TasksList!$B$6:$B$1005,0),1)),""),"")</f>
        <v/>
      </c>
      <c r="F1555" s="360" t="str">
        <f>IFERROR(IF(LEN(D1555)&gt;0,IF(LEN(INDEX(AdressBook!$D$6:$D$25,MATCH(D1555,AdressBook!$B$6:$B$25,0),1))=0,"",INDEX(AdressBook!$D$6:$D$25,MATCH(D1555,AdressBook!$B$6:$B$25,0),1)),""),"")</f>
        <v/>
      </c>
      <c r="G1555" s="361" t="str">
        <f>IFERROR(IF(LEN(INDEX(PlansAndNotes!$F$6:$F$2005,ROW(B1555)-ROW($C$3)))=0,"",INDEX(PlansAndNotes!$F$6:$F$2005,ROW(B1555)-ROW($C$3))),"")</f>
        <v/>
      </c>
      <c r="H1555" s="361" t="str">
        <f>IFERROR(IF(LEN(C1555)&gt;0,IF(LEN(INDEX(TasksList!$G$6:$G$1005,MATCH(C1555,TasksList!$B$6:$B$1005,0),1))=0,"",INDEX(TasksList!$G$6:$G$1005,MATCH(C1555,TasksList!$B$6:$B$1005,0),1)),""),"")</f>
        <v/>
      </c>
      <c r="I1555" s="381"/>
      <c r="J1555" s="400"/>
      <c r="K1555" s="400"/>
      <c r="L1555" s="179"/>
      <c r="M1555" s="381"/>
      <c r="N1555" s="362" t="str">
        <f>IFERROR(IF(LEN(INDEX(PlansAndNotes!$D$6:$D$4005,ROW(B1555)-ROW($C$3)))=0,"",INDEX(PlansAndNotes!$D$6:$D$4005,ROW(B1555)-ROW($C$3))),"")</f>
        <v/>
      </c>
      <c r="O1555" s="165" t="str">
        <f t="shared" si="181"/>
        <v/>
      </c>
      <c r="P1555" s="363" t="str">
        <f>IFERROR(IF(LEN(INDEX(PlansAndNotes!$E$6:$E$4005,ROW(B1555)-ROW($C$3)))=0,"",INDEX(PlansAndNotes!$E$6:$E$4005,ROW(B1555)-ROW($C$3))),"")</f>
        <v/>
      </c>
      <c r="Q1555" s="363" t="str">
        <f>IFERROR(IF(LEN(INDEX(PlansAndNotes!$G$6:$G$4005,ROW(B1555)-ROW($C$3)))=0,"",INDEX(PlansAndNotes!$G$6:$G$4005,ROW(B1555)-ROW($C$3))),"")</f>
        <v/>
      </c>
      <c r="R1555" s="361" t="str">
        <f>IFERROR(IF(LEN(D1555)&gt;0,IF(LEN(INDEX(AdressBook!$C$6:$C$25,MATCH(D1555,AdressBook!$B$6:$B$25,0),1))=0,"",INDEX(AdressBook!$C$6:$C$25,MATCH(D1555,AdressBook!$B$6:$B$25,0),1)),""),"")</f>
        <v/>
      </c>
      <c r="S1555" s="165">
        <f>IF(LEN(C1555)&gt;0,IFERROR(IF(MATCH(C1555,C1556:$C$4004,0)&gt;0,-1,ROW(S1555)-ROW($S$3)),ROW(S1555)-ROW($S$3)),-1)</f>
        <v>-1</v>
      </c>
      <c r="T1555" s="165">
        <f t="shared" si="182"/>
        <v>0</v>
      </c>
      <c r="U1555" s="165" t="str">
        <f t="shared" si="183"/>
        <v/>
      </c>
      <c r="V1555" s="165" t="str">
        <f>IFERROR(IF(OR(C1555="",S1555&lt;0),"",IF(SUBTOTAL(3,C1555:C1555)=0,-1,SUBTOTAL(3,$C$4:C1555))),"")</f>
        <v/>
      </c>
      <c r="W1555" s="156" t="str">
        <f t="array" ref="W1555">IF(LEN(C1555)&gt;0,IFERROR(IF(MATCH(C1555,$C$3:$C1554,0)&gt;0,N1555-INDEX($N$3:N1554,SUMPRODUCT(MAX(ROW($C$3:$C1554)*(C1555=$C$3:$C1554)))-2,1),""),""),"")</f>
        <v/>
      </c>
      <c r="X1555" s="156">
        <f t="shared" ca="1" si="184"/>
        <v>1</v>
      </c>
      <c r="Y1555" s="156">
        <f t="shared" ca="1" si="185"/>
        <v>1</v>
      </c>
    </row>
    <row r="1556" spans="2:25" hidden="1" x14ac:dyDescent="0.25">
      <c r="B1556" s="390" t="str">
        <f>IFERROR(IF(LEN(INDEX(PlansAndNotes!$B$6:$B$2005,ROW(A1556)-ROW($B$3)))=0,"",INDEX(PlansAndNotes!$B$6:$B$2005,ROW(A1556)-ROW($B$3))),"")</f>
        <v/>
      </c>
      <c r="C1556" s="361" t="str">
        <f t="shared" si="180"/>
        <v/>
      </c>
      <c r="D1556" s="361" t="str">
        <f>IFERROR(IF(LEN(C1556)&gt;0,IF(LEN(INDEX(TasksList!$C$6:$C$1005,MATCH(C1556,TasksList!$B$6:$B$1005,0),1))=0,"",INDEX(TasksList!$C$6:$C$1005,MATCH(C1556,TasksList!$B$6:$B$1005,0),1)),""),"")</f>
        <v/>
      </c>
      <c r="E1556" s="361" t="str">
        <f>IFERROR(IF(LEN(C1556)&gt;0,IF(LEN(INDEX(TasksList!$F$6:$F$1005,MATCH(C1556,TasksList!$B$6:$B$1005,0),1))=0,"not set!",INDEX(TasksList!$F$6:$F$1005,MATCH(C1556,TasksList!$B$6:$B$1005,0),1)),""),"")</f>
        <v/>
      </c>
      <c r="F1556" s="360" t="str">
        <f>IFERROR(IF(LEN(D1556)&gt;0,IF(LEN(INDEX(AdressBook!$D$6:$D$25,MATCH(D1556,AdressBook!$B$6:$B$25,0),1))=0,"",INDEX(AdressBook!$D$6:$D$25,MATCH(D1556,AdressBook!$B$6:$B$25,0),1)),""),"")</f>
        <v/>
      </c>
      <c r="G1556" s="361" t="str">
        <f>IFERROR(IF(LEN(INDEX(PlansAndNotes!$F$6:$F$2005,ROW(B1556)-ROW($C$3)))=0,"",INDEX(PlansAndNotes!$F$6:$F$2005,ROW(B1556)-ROW($C$3))),"")</f>
        <v/>
      </c>
      <c r="H1556" s="361" t="str">
        <f>IFERROR(IF(LEN(C1556)&gt;0,IF(LEN(INDEX(TasksList!$G$6:$G$1005,MATCH(C1556,TasksList!$B$6:$B$1005,0),1))=0,"",INDEX(TasksList!$G$6:$G$1005,MATCH(C1556,TasksList!$B$6:$B$1005,0),1)),""),"")</f>
        <v/>
      </c>
      <c r="I1556" s="381"/>
      <c r="J1556" s="400"/>
      <c r="K1556" s="400"/>
      <c r="L1556" s="179"/>
      <c r="M1556" s="381"/>
      <c r="N1556" s="362" t="str">
        <f>IFERROR(IF(LEN(INDEX(PlansAndNotes!$D$6:$D$4005,ROW(B1556)-ROW($C$3)))=0,"",INDEX(PlansAndNotes!$D$6:$D$4005,ROW(B1556)-ROW($C$3))),"")</f>
        <v/>
      </c>
      <c r="O1556" s="165" t="str">
        <f t="shared" si="181"/>
        <v/>
      </c>
      <c r="P1556" s="363" t="str">
        <f>IFERROR(IF(LEN(INDEX(PlansAndNotes!$E$6:$E$4005,ROW(B1556)-ROW($C$3)))=0,"",INDEX(PlansAndNotes!$E$6:$E$4005,ROW(B1556)-ROW($C$3))),"")</f>
        <v/>
      </c>
      <c r="Q1556" s="363" t="str">
        <f>IFERROR(IF(LEN(INDEX(PlansAndNotes!$G$6:$G$4005,ROW(B1556)-ROW($C$3)))=0,"",INDEX(PlansAndNotes!$G$6:$G$4005,ROW(B1556)-ROW($C$3))),"")</f>
        <v/>
      </c>
      <c r="R1556" s="361" t="str">
        <f>IFERROR(IF(LEN(D1556)&gt;0,IF(LEN(INDEX(AdressBook!$C$6:$C$25,MATCH(D1556,AdressBook!$B$6:$B$25,0),1))=0,"",INDEX(AdressBook!$C$6:$C$25,MATCH(D1556,AdressBook!$B$6:$B$25,0),1)),""),"")</f>
        <v/>
      </c>
      <c r="S1556" s="165">
        <f>IF(LEN(C1556)&gt;0,IFERROR(IF(MATCH(C1556,C1557:$C$4004,0)&gt;0,-1,ROW(S1556)-ROW($S$3)),ROW(S1556)-ROW($S$3)),-1)</f>
        <v>-1</v>
      </c>
      <c r="T1556" s="165">
        <f t="shared" si="182"/>
        <v>0</v>
      </c>
      <c r="U1556" s="165" t="str">
        <f t="shared" si="183"/>
        <v/>
      </c>
      <c r="V1556" s="165" t="str">
        <f>IFERROR(IF(OR(C1556="",S1556&lt;0),"",IF(SUBTOTAL(3,C1556:C1556)=0,-1,SUBTOTAL(3,$C$4:C1556))),"")</f>
        <v/>
      </c>
      <c r="W1556" s="156" t="str">
        <f t="array" ref="W1556">IF(LEN(C1556)&gt;0,IFERROR(IF(MATCH(C1556,$C$3:$C1555,0)&gt;0,N1556-INDEX($N$3:N1555,SUMPRODUCT(MAX(ROW($C$3:$C1555)*(C1556=$C$3:$C1555)))-2,1),""),""),"")</f>
        <v/>
      </c>
      <c r="X1556" s="156">
        <f t="shared" ca="1" si="184"/>
        <v>1</v>
      </c>
      <c r="Y1556" s="156">
        <f t="shared" ca="1" si="185"/>
        <v>1</v>
      </c>
    </row>
    <row r="1557" spans="2:25" hidden="1" x14ac:dyDescent="0.25">
      <c r="B1557" s="390" t="str">
        <f>IFERROR(IF(LEN(INDEX(PlansAndNotes!$B$6:$B$2005,ROW(A1557)-ROW($B$3)))=0,"",INDEX(PlansAndNotes!$B$6:$B$2005,ROW(A1557)-ROW($B$3))),"")</f>
        <v/>
      </c>
      <c r="C1557" s="361" t="str">
        <f t="shared" si="180"/>
        <v/>
      </c>
      <c r="D1557" s="361" t="str">
        <f>IFERROR(IF(LEN(C1557)&gt;0,IF(LEN(INDEX(TasksList!$C$6:$C$1005,MATCH(C1557,TasksList!$B$6:$B$1005,0),1))=0,"",INDEX(TasksList!$C$6:$C$1005,MATCH(C1557,TasksList!$B$6:$B$1005,0),1)),""),"")</f>
        <v/>
      </c>
      <c r="E1557" s="361" t="str">
        <f>IFERROR(IF(LEN(C1557)&gt;0,IF(LEN(INDEX(TasksList!$F$6:$F$1005,MATCH(C1557,TasksList!$B$6:$B$1005,0),1))=0,"not set!",INDEX(TasksList!$F$6:$F$1005,MATCH(C1557,TasksList!$B$6:$B$1005,0),1)),""),"")</f>
        <v/>
      </c>
      <c r="F1557" s="360" t="str">
        <f>IFERROR(IF(LEN(D1557)&gt;0,IF(LEN(INDEX(AdressBook!$D$6:$D$25,MATCH(D1557,AdressBook!$B$6:$B$25,0),1))=0,"",INDEX(AdressBook!$D$6:$D$25,MATCH(D1557,AdressBook!$B$6:$B$25,0),1)),""),"")</f>
        <v/>
      </c>
      <c r="G1557" s="361" t="str">
        <f>IFERROR(IF(LEN(INDEX(PlansAndNotes!$F$6:$F$2005,ROW(B1557)-ROW($C$3)))=0,"",INDEX(PlansAndNotes!$F$6:$F$2005,ROW(B1557)-ROW($C$3))),"")</f>
        <v/>
      </c>
      <c r="H1557" s="361" t="str">
        <f>IFERROR(IF(LEN(C1557)&gt;0,IF(LEN(INDEX(TasksList!$G$6:$G$1005,MATCH(C1557,TasksList!$B$6:$B$1005,0),1))=0,"",INDEX(TasksList!$G$6:$G$1005,MATCH(C1557,TasksList!$B$6:$B$1005,0),1)),""),"")</f>
        <v/>
      </c>
      <c r="I1557" s="381"/>
      <c r="J1557" s="400"/>
      <c r="K1557" s="400"/>
      <c r="L1557" s="179"/>
      <c r="M1557" s="381"/>
      <c r="N1557" s="362" t="str">
        <f>IFERROR(IF(LEN(INDEX(PlansAndNotes!$D$6:$D$4005,ROW(B1557)-ROW($C$3)))=0,"",INDEX(PlansAndNotes!$D$6:$D$4005,ROW(B1557)-ROW($C$3))),"")</f>
        <v/>
      </c>
      <c r="O1557" s="165" t="str">
        <f t="shared" si="181"/>
        <v/>
      </c>
      <c r="P1557" s="363" t="str">
        <f>IFERROR(IF(LEN(INDEX(PlansAndNotes!$E$6:$E$4005,ROW(B1557)-ROW($C$3)))=0,"",INDEX(PlansAndNotes!$E$6:$E$4005,ROW(B1557)-ROW($C$3))),"")</f>
        <v/>
      </c>
      <c r="Q1557" s="363" t="str">
        <f>IFERROR(IF(LEN(INDEX(PlansAndNotes!$G$6:$G$4005,ROW(B1557)-ROW($C$3)))=0,"",INDEX(PlansAndNotes!$G$6:$G$4005,ROW(B1557)-ROW($C$3))),"")</f>
        <v/>
      </c>
      <c r="R1557" s="361" t="str">
        <f>IFERROR(IF(LEN(D1557)&gt;0,IF(LEN(INDEX(AdressBook!$C$6:$C$25,MATCH(D1557,AdressBook!$B$6:$B$25,0),1))=0,"",INDEX(AdressBook!$C$6:$C$25,MATCH(D1557,AdressBook!$B$6:$B$25,0),1)),""),"")</f>
        <v/>
      </c>
      <c r="S1557" s="165">
        <f>IF(LEN(C1557)&gt;0,IFERROR(IF(MATCH(C1557,C1558:$C$4004,0)&gt;0,-1,ROW(S1557)-ROW($S$3)),ROW(S1557)-ROW($S$3)),-1)</f>
        <v>-1</v>
      </c>
      <c r="T1557" s="165">
        <f t="shared" si="182"/>
        <v>0</v>
      </c>
      <c r="U1557" s="165" t="str">
        <f t="shared" si="183"/>
        <v/>
      </c>
      <c r="V1557" s="165" t="str">
        <f>IFERROR(IF(OR(C1557="",S1557&lt;0),"",IF(SUBTOTAL(3,C1557:C1557)=0,-1,SUBTOTAL(3,$C$4:C1557))),"")</f>
        <v/>
      </c>
      <c r="W1557" s="156" t="str">
        <f t="array" ref="W1557">IF(LEN(C1557)&gt;0,IFERROR(IF(MATCH(C1557,$C$3:$C1556,0)&gt;0,N1557-INDEX($N$3:N1556,SUMPRODUCT(MAX(ROW($C$3:$C1556)*(C1557=$C$3:$C1556)))-2,1),""),""),"")</f>
        <v/>
      </c>
      <c r="X1557" s="156">
        <f t="shared" ca="1" si="184"/>
        <v>1</v>
      </c>
      <c r="Y1557" s="156">
        <f t="shared" ca="1" si="185"/>
        <v>1</v>
      </c>
    </row>
    <row r="1558" spans="2:25" hidden="1" x14ac:dyDescent="0.25">
      <c r="B1558" s="390" t="str">
        <f>IFERROR(IF(LEN(INDEX(PlansAndNotes!$B$6:$B$2005,ROW(A1558)-ROW($B$3)))=0,"",INDEX(PlansAndNotes!$B$6:$B$2005,ROW(A1558)-ROW($B$3))),"")</f>
        <v/>
      </c>
      <c r="C1558" s="361" t="str">
        <f t="shared" si="180"/>
        <v/>
      </c>
      <c r="D1558" s="361" t="str">
        <f>IFERROR(IF(LEN(C1558)&gt;0,IF(LEN(INDEX(TasksList!$C$6:$C$1005,MATCH(C1558,TasksList!$B$6:$B$1005,0),1))=0,"",INDEX(TasksList!$C$6:$C$1005,MATCH(C1558,TasksList!$B$6:$B$1005,0),1)),""),"")</f>
        <v/>
      </c>
      <c r="E1558" s="361" t="str">
        <f>IFERROR(IF(LEN(C1558)&gt;0,IF(LEN(INDEX(TasksList!$F$6:$F$1005,MATCH(C1558,TasksList!$B$6:$B$1005,0),1))=0,"not set!",INDEX(TasksList!$F$6:$F$1005,MATCH(C1558,TasksList!$B$6:$B$1005,0),1)),""),"")</f>
        <v/>
      </c>
      <c r="F1558" s="360" t="str">
        <f>IFERROR(IF(LEN(D1558)&gt;0,IF(LEN(INDEX(AdressBook!$D$6:$D$25,MATCH(D1558,AdressBook!$B$6:$B$25,0),1))=0,"",INDEX(AdressBook!$D$6:$D$25,MATCH(D1558,AdressBook!$B$6:$B$25,0),1)),""),"")</f>
        <v/>
      </c>
      <c r="G1558" s="361" t="str">
        <f>IFERROR(IF(LEN(INDEX(PlansAndNotes!$F$6:$F$2005,ROW(B1558)-ROW($C$3)))=0,"",INDEX(PlansAndNotes!$F$6:$F$2005,ROW(B1558)-ROW($C$3))),"")</f>
        <v/>
      </c>
      <c r="H1558" s="361" t="str">
        <f>IFERROR(IF(LEN(C1558)&gt;0,IF(LEN(INDEX(TasksList!$G$6:$G$1005,MATCH(C1558,TasksList!$B$6:$B$1005,0),1))=0,"",INDEX(TasksList!$G$6:$G$1005,MATCH(C1558,TasksList!$B$6:$B$1005,0),1)),""),"")</f>
        <v/>
      </c>
      <c r="I1558" s="381"/>
      <c r="J1558" s="400"/>
      <c r="K1558" s="400"/>
      <c r="L1558" s="179"/>
      <c r="M1558" s="381"/>
      <c r="N1558" s="362" t="str">
        <f>IFERROR(IF(LEN(INDEX(PlansAndNotes!$D$6:$D$4005,ROW(B1558)-ROW($C$3)))=0,"",INDEX(PlansAndNotes!$D$6:$D$4005,ROW(B1558)-ROW($C$3))),"")</f>
        <v/>
      </c>
      <c r="O1558" s="165" t="str">
        <f t="shared" si="181"/>
        <v/>
      </c>
      <c r="P1558" s="363" t="str">
        <f>IFERROR(IF(LEN(INDEX(PlansAndNotes!$E$6:$E$4005,ROW(B1558)-ROW($C$3)))=0,"",INDEX(PlansAndNotes!$E$6:$E$4005,ROW(B1558)-ROW($C$3))),"")</f>
        <v/>
      </c>
      <c r="Q1558" s="363" t="str">
        <f>IFERROR(IF(LEN(INDEX(PlansAndNotes!$G$6:$G$4005,ROW(B1558)-ROW($C$3)))=0,"",INDEX(PlansAndNotes!$G$6:$G$4005,ROW(B1558)-ROW($C$3))),"")</f>
        <v/>
      </c>
      <c r="R1558" s="361" t="str">
        <f>IFERROR(IF(LEN(D1558)&gt;0,IF(LEN(INDEX(AdressBook!$C$6:$C$25,MATCH(D1558,AdressBook!$B$6:$B$25,0),1))=0,"",INDEX(AdressBook!$C$6:$C$25,MATCH(D1558,AdressBook!$B$6:$B$25,0),1)),""),"")</f>
        <v/>
      </c>
      <c r="S1558" s="165">
        <f>IF(LEN(C1558)&gt;0,IFERROR(IF(MATCH(C1558,C1559:$C$4004,0)&gt;0,-1,ROW(S1558)-ROW($S$3)),ROW(S1558)-ROW($S$3)),-1)</f>
        <v>-1</v>
      </c>
      <c r="T1558" s="165">
        <f t="shared" si="182"/>
        <v>0</v>
      </c>
      <c r="U1558" s="165" t="str">
        <f t="shared" si="183"/>
        <v/>
      </c>
      <c r="V1558" s="165" t="str">
        <f>IFERROR(IF(OR(C1558="",S1558&lt;0),"",IF(SUBTOTAL(3,C1558:C1558)=0,-1,SUBTOTAL(3,$C$4:C1558))),"")</f>
        <v/>
      </c>
      <c r="W1558" s="156" t="str">
        <f t="array" ref="W1558">IF(LEN(C1558)&gt;0,IFERROR(IF(MATCH(C1558,$C$3:$C1557,0)&gt;0,N1558-INDEX($N$3:N1557,SUMPRODUCT(MAX(ROW($C$3:$C1557)*(C1558=$C$3:$C1557)))-2,1),""),""),"")</f>
        <v/>
      </c>
      <c r="X1558" s="156">
        <f t="shared" ca="1" si="184"/>
        <v>1</v>
      </c>
      <c r="Y1558" s="156">
        <f t="shared" ca="1" si="185"/>
        <v>1</v>
      </c>
    </row>
    <row r="1559" spans="2:25" hidden="1" x14ac:dyDescent="0.25">
      <c r="B1559" s="390" t="str">
        <f>IFERROR(IF(LEN(INDEX(PlansAndNotes!$B$6:$B$2005,ROW(A1559)-ROW($B$3)))=0,"",INDEX(PlansAndNotes!$B$6:$B$2005,ROW(A1559)-ROW($B$3))),"")</f>
        <v/>
      </c>
      <c r="C1559" s="361" t="str">
        <f t="shared" si="180"/>
        <v/>
      </c>
      <c r="D1559" s="361" t="str">
        <f>IFERROR(IF(LEN(C1559)&gt;0,IF(LEN(INDEX(TasksList!$C$6:$C$1005,MATCH(C1559,TasksList!$B$6:$B$1005,0),1))=0,"",INDEX(TasksList!$C$6:$C$1005,MATCH(C1559,TasksList!$B$6:$B$1005,0),1)),""),"")</f>
        <v/>
      </c>
      <c r="E1559" s="361" t="str">
        <f>IFERROR(IF(LEN(C1559)&gt;0,IF(LEN(INDEX(TasksList!$F$6:$F$1005,MATCH(C1559,TasksList!$B$6:$B$1005,0),1))=0,"not set!",INDEX(TasksList!$F$6:$F$1005,MATCH(C1559,TasksList!$B$6:$B$1005,0),1)),""),"")</f>
        <v/>
      </c>
      <c r="F1559" s="360" t="str">
        <f>IFERROR(IF(LEN(D1559)&gt;0,IF(LEN(INDEX(AdressBook!$D$6:$D$25,MATCH(D1559,AdressBook!$B$6:$B$25,0),1))=0,"",INDEX(AdressBook!$D$6:$D$25,MATCH(D1559,AdressBook!$B$6:$B$25,0),1)),""),"")</f>
        <v/>
      </c>
      <c r="G1559" s="361" t="str">
        <f>IFERROR(IF(LEN(INDEX(PlansAndNotes!$F$6:$F$2005,ROW(B1559)-ROW($C$3)))=0,"",INDEX(PlansAndNotes!$F$6:$F$2005,ROW(B1559)-ROW($C$3))),"")</f>
        <v/>
      </c>
      <c r="H1559" s="361" t="str">
        <f>IFERROR(IF(LEN(C1559)&gt;0,IF(LEN(INDEX(TasksList!$G$6:$G$1005,MATCH(C1559,TasksList!$B$6:$B$1005,0),1))=0,"",INDEX(TasksList!$G$6:$G$1005,MATCH(C1559,TasksList!$B$6:$B$1005,0),1)),""),"")</f>
        <v/>
      </c>
      <c r="I1559" s="381"/>
      <c r="J1559" s="400"/>
      <c r="K1559" s="400"/>
      <c r="L1559" s="179"/>
      <c r="M1559" s="381"/>
      <c r="N1559" s="362" t="str">
        <f>IFERROR(IF(LEN(INDEX(PlansAndNotes!$D$6:$D$4005,ROW(B1559)-ROW($C$3)))=0,"",INDEX(PlansAndNotes!$D$6:$D$4005,ROW(B1559)-ROW($C$3))),"")</f>
        <v/>
      </c>
      <c r="O1559" s="165" t="str">
        <f t="shared" si="181"/>
        <v/>
      </c>
      <c r="P1559" s="363" t="str">
        <f>IFERROR(IF(LEN(INDEX(PlansAndNotes!$E$6:$E$4005,ROW(B1559)-ROW($C$3)))=0,"",INDEX(PlansAndNotes!$E$6:$E$4005,ROW(B1559)-ROW($C$3))),"")</f>
        <v/>
      </c>
      <c r="Q1559" s="363" t="str">
        <f>IFERROR(IF(LEN(INDEX(PlansAndNotes!$G$6:$G$4005,ROW(B1559)-ROW($C$3)))=0,"",INDEX(PlansAndNotes!$G$6:$G$4005,ROW(B1559)-ROW($C$3))),"")</f>
        <v/>
      </c>
      <c r="R1559" s="361" t="str">
        <f>IFERROR(IF(LEN(D1559)&gt;0,IF(LEN(INDEX(AdressBook!$C$6:$C$25,MATCH(D1559,AdressBook!$B$6:$B$25,0),1))=0,"",INDEX(AdressBook!$C$6:$C$25,MATCH(D1559,AdressBook!$B$6:$B$25,0),1)),""),"")</f>
        <v/>
      </c>
      <c r="S1559" s="165">
        <f>IF(LEN(C1559)&gt;0,IFERROR(IF(MATCH(C1559,C1560:$C$4004,0)&gt;0,-1,ROW(S1559)-ROW($S$3)),ROW(S1559)-ROW($S$3)),-1)</f>
        <v>-1</v>
      </c>
      <c r="T1559" s="165">
        <f t="shared" si="182"/>
        <v>0</v>
      </c>
      <c r="U1559" s="165" t="str">
        <f t="shared" si="183"/>
        <v/>
      </c>
      <c r="V1559" s="165" t="str">
        <f>IFERROR(IF(OR(C1559="",S1559&lt;0),"",IF(SUBTOTAL(3,C1559:C1559)=0,-1,SUBTOTAL(3,$C$4:C1559))),"")</f>
        <v/>
      </c>
      <c r="W1559" s="156" t="str">
        <f t="array" ref="W1559">IF(LEN(C1559)&gt;0,IFERROR(IF(MATCH(C1559,$C$3:$C1558,0)&gt;0,N1559-INDEX($N$3:N1558,SUMPRODUCT(MAX(ROW($C$3:$C1558)*(C1559=$C$3:$C1558)))-2,1),""),""),"")</f>
        <v/>
      </c>
      <c r="X1559" s="156">
        <f t="shared" ca="1" si="184"/>
        <v>1</v>
      </c>
      <c r="Y1559" s="156">
        <f t="shared" ca="1" si="185"/>
        <v>1</v>
      </c>
    </row>
    <row r="1560" spans="2:25" hidden="1" x14ac:dyDescent="0.25">
      <c r="B1560" s="390" t="str">
        <f>IFERROR(IF(LEN(INDEX(PlansAndNotes!$B$6:$B$2005,ROW(A1560)-ROW($B$3)))=0,"",INDEX(PlansAndNotes!$B$6:$B$2005,ROW(A1560)-ROW($B$3))),"")</f>
        <v/>
      </c>
      <c r="C1560" s="361" t="str">
        <f t="shared" si="180"/>
        <v/>
      </c>
      <c r="D1560" s="361" t="str">
        <f>IFERROR(IF(LEN(C1560)&gt;0,IF(LEN(INDEX(TasksList!$C$6:$C$1005,MATCH(C1560,TasksList!$B$6:$B$1005,0),1))=0,"",INDEX(TasksList!$C$6:$C$1005,MATCH(C1560,TasksList!$B$6:$B$1005,0),1)),""),"")</f>
        <v/>
      </c>
      <c r="E1560" s="361" t="str">
        <f>IFERROR(IF(LEN(C1560)&gt;0,IF(LEN(INDEX(TasksList!$F$6:$F$1005,MATCH(C1560,TasksList!$B$6:$B$1005,0),1))=0,"not set!",INDEX(TasksList!$F$6:$F$1005,MATCH(C1560,TasksList!$B$6:$B$1005,0),1)),""),"")</f>
        <v/>
      </c>
      <c r="F1560" s="360" t="str">
        <f>IFERROR(IF(LEN(D1560)&gt;0,IF(LEN(INDEX(AdressBook!$D$6:$D$25,MATCH(D1560,AdressBook!$B$6:$B$25,0),1))=0,"",INDEX(AdressBook!$D$6:$D$25,MATCH(D1560,AdressBook!$B$6:$B$25,0),1)),""),"")</f>
        <v/>
      </c>
      <c r="G1560" s="361" t="str">
        <f>IFERROR(IF(LEN(INDEX(PlansAndNotes!$F$6:$F$2005,ROW(B1560)-ROW($C$3)))=0,"",INDEX(PlansAndNotes!$F$6:$F$2005,ROW(B1560)-ROW($C$3))),"")</f>
        <v/>
      </c>
      <c r="H1560" s="361" t="str">
        <f>IFERROR(IF(LEN(C1560)&gt;0,IF(LEN(INDEX(TasksList!$G$6:$G$1005,MATCH(C1560,TasksList!$B$6:$B$1005,0),1))=0,"",INDEX(TasksList!$G$6:$G$1005,MATCH(C1560,TasksList!$B$6:$B$1005,0),1)),""),"")</f>
        <v/>
      </c>
      <c r="I1560" s="381"/>
      <c r="J1560" s="400"/>
      <c r="K1560" s="400"/>
      <c r="L1560" s="179"/>
      <c r="M1560" s="381"/>
      <c r="N1560" s="362" t="str">
        <f>IFERROR(IF(LEN(INDEX(PlansAndNotes!$D$6:$D$4005,ROW(B1560)-ROW($C$3)))=0,"",INDEX(PlansAndNotes!$D$6:$D$4005,ROW(B1560)-ROW($C$3))),"")</f>
        <v/>
      </c>
      <c r="O1560" s="165" t="str">
        <f t="shared" si="181"/>
        <v/>
      </c>
      <c r="P1560" s="363" t="str">
        <f>IFERROR(IF(LEN(INDEX(PlansAndNotes!$E$6:$E$4005,ROW(B1560)-ROW($C$3)))=0,"",INDEX(PlansAndNotes!$E$6:$E$4005,ROW(B1560)-ROW($C$3))),"")</f>
        <v/>
      </c>
      <c r="Q1560" s="363" t="str">
        <f>IFERROR(IF(LEN(INDEX(PlansAndNotes!$G$6:$G$4005,ROW(B1560)-ROW($C$3)))=0,"",INDEX(PlansAndNotes!$G$6:$G$4005,ROW(B1560)-ROW($C$3))),"")</f>
        <v/>
      </c>
      <c r="R1560" s="361" t="str">
        <f>IFERROR(IF(LEN(D1560)&gt;0,IF(LEN(INDEX(AdressBook!$C$6:$C$25,MATCH(D1560,AdressBook!$B$6:$B$25,0),1))=0,"",INDEX(AdressBook!$C$6:$C$25,MATCH(D1560,AdressBook!$B$6:$B$25,0),1)),""),"")</f>
        <v/>
      </c>
      <c r="S1560" s="165">
        <f>IF(LEN(C1560)&gt;0,IFERROR(IF(MATCH(C1560,C1561:$C$4004,0)&gt;0,-1,ROW(S1560)-ROW($S$3)),ROW(S1560)-ROW($S$3)),-1)</f>
        <v>-1</v>
      </c>
      <c r="T1560" s="165">
        <f t="shared" si="182"/>
        <v>0</v>
      </c>
      <c r="U1560" s="165" t="str">
        <f t="shared" si="183"/>
        <v/>
      </c>
      <c r="V1560" s="165" t="str">
        <f>IFERROR(IF(OR(C1560="",S1560&lt;0),"",IF(SUBTOTAL(3,C1560:C1560)=0,-1,SUBTOTAL(3,$C$4:C1560))),"")</f>
        <v/>
      </c>
      <c r="W1560" s="156" t="str">
        <f t="array" ref="W1560">IF(LEN(C1560)&gt;0,IFERROR(IF(MATCH(C1560,$C$3:$C1559,0)&gt;0,N1560-INDEX($N$3:N1559,SUMPRODUCT(MAX(ROW($C$3:$C1559)*(C1560=$C$3:$C1559)))-2,1),""),""),"")</f>
        <v/>
      </c>
      <c r="X1560" s="156">
        <f t="shared" ca="1" si="184"/>
        <v>1</v>
      </c>
      <c r="Y1560" s="156">
        <f t="shared" ca="1" si="185"/>
        <v>1</v>
      </c>
    </row>
    <row r="1561" spans="2:25" hidden="1" x14ac:dyDescent="0.25">
      <c r="B1561" s="390" t="str">
        <f>IFERROR(IF(LEN(INDEX(PlansAndNotes!$B$6:$B$2005,ROW(A1561)-ROW($B$3)))=0,"",INDEX(PlansAndNotes!$B$6:$B$2005,ROW(A1561)-ROW($B$3))),"")</f>
        <v/>
      </c>
      <c r="C1561" s="361" t="str">
        <f t="shared" si="180"/>
        <v/>
      </c>
      <c r="D1561" s="361" t="str">
        <f>IFERROR(IF(LEN(C1561)&gt;0,IF(LEN(INDEX(TasksList!$C$6:$C$1005,MATCH(C1561,TasksList!$B$6:$B$1005,0),1))=0,"",INDEX(TasksList!$C$6:$C$1005,MATCH(C1561,TasksList!$B$6:$B$1005,0),1)),""),"")</f>
        <v/>
      </c>
      <c r="E1561" s="361" t="str">
        <f>IFERROR(IF(LEN(C1561)&gt;0,IF(LEN(INDEX(TasksList!$F$6:$F$1005,MATCH(C1561,TasksList!$B$6:$B$1005,0),1))=0,"not set!",INDEX(TasksList!$F$6:$F$1005,MATCH(C1561,TasksList!$B$6:$B$1005,0),1)),""),"")</f>
        <v/>
      </c>
      <c r="F1561" s="360" t="str">
        <f>IFERROR(IF(LEN(D1561)&gt;0,IF(LEN(INDEX(AdressBook!$D$6:$D$25,MATCH(D1561,AdressBook!$B$6:$B$25,0),1))=0,"",INDEX(AdressBook!$D$6:$D$25,MATCH(D1561,AdressBook!$B$6:$B$25,0),1)),""),"")</f>
        <v/>
      </c>
      <c r="G1561" s="361" t="str">
        <f>IFERROR(IF(LEN(INDEX(PlansAndNotes!$F$6:$F$2005,ROW(B1561)-ROW($C$3)))=0,"",INDEX(PlansAndNotes!$F$6:$F$2005,ROW(B1561)-ROW($C$3))),"")</f>
        <v/>
      </c>
      <c r="H1561" s="361" t="str">
        <f>IFERROR(IF(LEN(C1561)&gt;0,IF(LEN(INDEX(TasksList!$G$6:$G$1005,MATCH(C1561,TasksList!$B$6:$B$1005,0),1))=0,"",INDEX(TasksList!$G$6:$G$1005,MATCH(C1561,TasksList!$B$6:$B$1005,0),1)),""),"")</f>
        <v/>
      </c>
      <c r="I1561" s="381"/>
      <c r="J1561" s="400"/>
      <c r="K1561" s="400"/>
      <c r="L1561" s="179"/>
      <c r="M1561" s="381"/>
      <c r="N1561" s="362" t="str">
        <f>IFERROR(IF(LEN(INDEX(PlansAndNotes!$D$6:$D$4005,ROW(B1561)-ROW($C$3)))=0,"",INDEX(PlansAndNotes!$D$6:$D$4005,ROW(B1561)-ROW($C$3))),"")</f>
        <v/>
      </c>
      <c r="O1561" s="165" t="str">
        <f t="shared" si="181"/>
        <v/>
      </c>
      <c r="P1561" s="363" t="str">
        <f>IFERROR(IF(LEN(INDEX(PlansAndNotes!$E$6:$E$4005,ROW(B1561)-ROW($C$3)))=0,"",INDEX(PlansAndNotes!$E$6:$E$4005,ROW(B1561)-ROW($C$3))),"")</f>
        <v/>
      </c>
      <c r="Q1561" s="363" t="str">
        <f>IFERROR(IF(LEN(INDEX(PlansAndNotes!$G$6:$G$4005,ROW(B1561)-ROW($C$3)))=0,"",INDEX(PlansAndNotes!$G$6:$G$4005,ROW(B1561)-ROW($C$3))),"")</f>
        <v/>
      </c>
      <c r="R1561" s="361" t="str">
        <f>IFERROR(IF(LEN(D1561)&gt;0,IF(LEN(INDEX(AdressBook!$C$6:$C$25,MATCH(D1561,AdressBook!$B$6:$B$25,0),1))=0,"",INDEX(AdressBook!$C$6:$C$25,MATCH(D1561,AdressBook!$B$6:$B$25,0),1)),""),"")</f>
        <v/>
      </c>
      <c r="S1561" s="165">
        <f>IF(LEN(C1561)&gt;0,IFERROR(IF(MATCH(C1561,C1562:$C$4004,0)&gt;0,-1,ROW(S1561)-ROW($S$3)),ROW(S1561)-ROW($S$3)),-1)</f>
        <v>-1</v>
      </c>
      <c r="T1561" s="165">
        <f t="shared" si="182"/>
        <v>0</v>
      </c>
      <c r="U1561" s="165" t="str">
        <f t="shared" si="183"/>
        <v/>
      </c>
      <c r="V1561" s="165" t="str">
        <f>IFERROR(IF(OR(C1561="",S1561&lt;0),"",IF(SUBTOTAL(3,C1561:C1561)=0,-1,SUBTOTAL(3,$C$4:C1561))),"")</f>
        <v/>
      </c>
      <c r="W1561" s="156" t="str">
        <f t="array" ref="W1561">IF(LEN(C1561)&gt;0,IFERROR(IF(MATCH(C1561,$C$3:$C1560,0)&gt;0,N1561-INDEX($N$3:N1560,SUMPRODUCT(MAX(ROW($C$3:$C1560)*(C1561=$C$3:$C1560)))-2,1),""),""),"")</f>
        <v/>
      </c>
      <c r="X1561" s="156">
        <f t="shared" ca="1" si="184"/>
        <v>1</v>
      </c>
      <c r="Y1561" s="156">
        <f t="shared" ca="1" si="185"/>
        <v>1</v>
      </c>
    </row>
    <row r="1562" spans="2:25" hidden="1" x14ac:dyDescent="0.25">
      <c r="B1562" s="390" t="str">
        <f>IFERROR(IF(LEN(INDEX(PlansAndNotes!$B$6:$B$2005,ROW(A1562)-ROW($B$3)))=0,"",INDEX(PlansAndNotes!$B$6:$B$2005,ROW(A1562)-ROW($B$3))),"")</f>
        <v/>
      </c>
      <c r="C1562" s="361" t="str">
        <f t="shared" si="180"/>
        <v/>
      </c>
      <c r="D1562" s="361" t="str">
        <f>IFERROR(IF(LEN(C1562)&gt;0,IF(LEN(INDEX(TasksList!$C$6:$C$1005,MATCH(C1562,TasksList!$B$6:$B$1005,0),1))=0,"",INDEX(TasksList!$C$6:$C$1005,MATCH(C1562,TasksList!$B$6:$B$1005,0),1)),""),"")</f>
        <v/>
      </c>
      <c r="E1562" s="361" t="str">
        <f>IFERROR(IF(LEN(C1562)&gt;0,IF(LEN(INDEX(TasksList!$F$6:$F$1005,MATCH(C1562,TasksList!$B$6:$B$1005,0),1))=0,"not set!",INDEX(TasksList!$F$6:$F$1005,MATCH(C1562,TasksList!$B$6:$B$1005,0),1)),""),"")</f>
        <v/>
      </c>
      <c r="F1562" s="360" t="str">
        <f>IFERROR(IF(LEN(D1562)&gt;0,IF(LEN(INDEX(AdressBook!$D$6:$D$25,MATCH(D1562,AdressBook!$B$6:$B$25,0),1))=0,"",INDEX(AdressBook!$D$6:$D$25,MATCH(D1562,AdressBook!$B$6:$B$25,0),1)),""),"")</f>
        <v/>
      </c>
      <c r="G1562" s="361" t="str">
        <f>IFERROR(IF(LEN(INDEX(PlansAndNotes!$F$6:$F$2005,ROW(B1562)-ROW($C$3)))=0,"",INDEX(PlansAndNotes!$F$6:$F$2005,ROW(B1562)-ROW($C$3))),"")</f>
        <v/>
      </c>
      <c r="H1562" s="361" t="str">
        <f>IFERROR(IF(LEN(C1562)&gt;0,IF(LEN(INDEX(TasksList!$G$6:$G$1005,MATCH(C1562,TasksList!$B$6:$B$1005,0),1))=0,"",INDEX(TasksList!$G$6:$G$1005,MATCH(C1562,TasksList!$B$6:$B$1005,0),1)),""),"")</f>
        <v/>
      </c>
      <c r="I1562" s="381"/>
      <c r="J1562" s="400"/>
      <c r="K1562" s="400"/>
      <c r="L1562" s="179"/>
      <c r="M1562" s="381"/>
      <c r="N1562" s="362" t="str">
        <f>IFERROR(IF(LEN(INDEX(PlansAndNotes!$D$6:$D$4005,ROW(B1562)-ROW($C$3)))=0,"",INDEX(PlansAndNotes!$D$6:$D$4005,ROW(B1562)-ROW($C$3))),"")</f>
        <v/>
      </c>
      <c r="O1562" s="165" t="str">
        <f t="shared" si="181"/>
        <v/>
      </c>
      <c r="P1562" s="363" t="str">
        <f>IFERROR(IF(LEN(INDEX(PlansAndNotes!$E$6:$E$4005,ROW(B1562)-ROW($C$3)))=0,"",INDEX(PlansAndNotes!$E$6:$E$4005,ROW(B1562)-ROW($C$3))),"")</f>
        <v/>
      </c>
      <c r="Q1562" s="363" t="str">
        <f>IFERROR(IF(LEN(INDEX(PlansAndNotes!$G$6:$G$4005,ROW(B1562)-ROW($C$3)))=0,"",INDEX(PlansAndNotes!$G$6:$G$4005,ROW(B1562)-ROW($C$3))),"")</f>
        <v/>
      </c>
      <c r="R1562" s="361" t="str">
        <f>IFERROR(IF(LEN(D1562)&gt;0,IF(LEN(INDEX(AdressBook!$C$6:$C$25,MATCH(D1562,AdressBook!$B$6:$B$25,0),1))=0,"",INDEX(AdressBook!$C$6:$C$25,MATCH(D1562,AdressBook!$B$6:$B$25,0),1)),""),"")</f>
        <v/>
      </c>
      <c r="S1562" s="165">
        <f>IF(LEN(C1562)&gt;0,IFERROR(IF(MATCH(C1562,C1563:$C$4004,0)&gt;0,-1,ROW(S1562)-ROW($S$3)),ROW(S1562)-ROW($S$3)),-1)</f>
        <v>-1</v>
      </c>
      <c r="T1562" s="165">
        <f t="shared" si="182"/>
        <v>0</v>
      </c>
      <c r="U1562" s="165" t="str">
        <f t="shared" si="183"/>
        <v/>
      </c>
      <c r="V1562" s="165" t="str">
        <f>IFERROR(IF(OR(C1562="",S1562&lt;0),"",IF(SUBTOTAL(3,C1562:C1562)=0,-1,SUBTOTAL(3,$C$4:C1562))),"")</f>
        <v/>
      </c>
      <c r="W1562" s="156" t="str">
        <f t="array" ref="W1562">IF(LEN(C1562)&gt;0,IFERROR(IF(MATCH(C1562,$C$3:$C1561,0)&gt;0,N1562-INDEX($N$3:N1561,SUMPRODUCT(MAX(ROW($C$3:$C1561)*(C1562=$C$3:$C1561)))-2,1),""),""),"")</f>
        <v/>
      </c>
      <c r="X1562" s="156">
        <f t="shared" ca="1" si="184"/>
        <v>1</v>
      </c>
      <c r="Y1562" s="156">
        <f t="shared" ca="1" si="185"/>
        <v>1</v>
      </c>
    </row>
    <row r="1563" spans="2:25" hidden="1" x14ac:dyDescent="0.25">
      <c r="B1563" s="390" t="str">
        <f>IFERROR(IF(LEN(INDEX(PlansAndNotes!$B$6:$B$2005,ROW(A1563)-ROW($B$3)))=0,"",INDEX(PlansAndNotes!$B$6:$B$2005,ROW(A1563)-ROW($B$3))),"")</f>
        <v/>
      </c>
      <c r="C1563" s="361" t="str">
        <f t="shared" si="180"/>
        <v/>
      </c>
      <c r="D1563" s="361" t="str">
        <f>IFERROR(IF(LEN(C1563)&gt;0,IF(LEN(INDEX(TasksList!$C$6:$C$1005,MATCH(C1563,TasksList!$B$6:$B$1005,0),1))=0,"",INDEX(TasksList!$C$6:$C$1005,MATCH(C1563,TasksList!$B$6:$B$1005,0),1)),""),"")</f>
        <v/>
      </c>
      <c r="E1563" s="361" t="str">
        <f>IFERROR(IF(LEN(C1563)&gt;0,IF(LEN(INDEX(TasksList!$F$6:$F$1005,MATCH(C1563,TasksList!$B$6:$B$1005,0),1))=0,"not set!",INDEX(TasksList!$F$6:$F$1005,MATCH(C1563,TasksList!$B$6:$B$1005,0),1)),""),"")</f>
        <v/>
      </c>
      <c r="F1563" s="360" t="str">
        <f>IFERROR(IF(LEN(D1563)&gt;0,IF(LEN(INDEX(AdressBook!$D$6:$D$25,MATCH(D1563,AdressBook!$B$6:$B$25,0),1))=0,"",INDEX(AdressBook!$D$6:$D$25,MATCH(D1563,AdressBook!$B$6:$B$25,0),1)),""),"")</f>
        <v/>
      </c>
      <c r="G1563" s="361" t="str">
        <f>IFERROR(IF(LEN(INDEX(PlansAndNotes!$F$6:$F$2005,ROW(B1563)-ROW($C$3)))=0,"",INDEX(PlansAndNotes!$F$6:$F$2005,ROW(B1563)-ROW($C$3))),"")</f>
        <v/>
      </c>
      <c r="H1563" s="361" t="str">
        <f>IFERROR(IF(LEN(C1563)&gt;0,IF(LEN(INDEX(TasksList!$G$6:$G$1005,MATCH(C1563,TasksList!$B$6:$B$1005,0),1))=0,"",INDEX(TasksList!$G$6:$G$1005,MATCH(C1563,TasksList!$B$6:$B$1005,0),1)),""),"")</f>
        <v/>
      </c>
      <c r="I1563" s="381"/>
      <c r="J1563" s="400"/>
      <c r="K1563" s="400"/>
      <c r="L1563" s="179"/>
      <c r="M1563" s="381"/>
      <c r="N1563" s="362" t="str">
        <f>IFERROR(IF(LEN(INDEX(PlansAndNotes!$D$6:$D$4005,ROW(B1563)-ROW($C$3)))=0,"",INDEX(PlansAndNotes!$D$6:$D$4005,ROW(B1563)-ROW($C$3))),"")</f>
        <v/>
      </c>
      <c r="O1563" s="165" t="str">
        <f t="shared" si="181"/>
        <v/>
      </c>
      <c r="P1563" s="363" t="str">
        <f>IFERROR(IF(LEN(INDEX(PlansAndNotes!$E$6:$E$4005,ROW(B1563)-ROW($C$3)))=0,"",INDEX(PlansAndNotes!$E$6:$E$4005,ROW(B1563)-ROW($C$3))),"")</f>
        <v/>
      </c>
      <c r="Q1563" s="363" t="str">
        <f>IFERROR(IF(LEN(INDEX(PlansAndNotes!$G$6:$G$4005,ROW(B1563)-ROW($C$3)))=0,"",INDEX(PlansAndNotes!$G$6:$G$4005,ROW(B1563)-ROW($C$3))),"")</f>
        <v/>
      </c>
      <c r="R1563" s="361" t="str">
        <f>IFERROR(IF(LEN(D1563)&gt;0,IF(LEN(INDEX(AdressBook!$C$6:$C$25,MATCH(D1563,AdressBook!$B$6:$B$25,0),1))=0,"",INDEX(AdressBook!$C$6:$C$25,MATCH(D1563,AdressBook!$B$6:$B$25,0),1)),""),"")</f>
        <v/>
      </c>
      <c r="S1563" s="165">
        <f>IF(LEN(C1563)&gt;0,IFERROR(IF(MATCH(C1563,C1564:$C$4004,0)&gt;0,-1,ROW(S1563)-ROW($S$3)),ROW(S1563)-ROW($S$3)),-1)</f>
        <v>-1</v>
      </c>
      <c r="T1563" s="165">
        <f t="shared" si="182"/>
        <v>0</v>
      </c>
      <c r="U1563" s="165" t="str">
        <f t="shared" si="183"/>
        <v/>
      </c>
      <c r="V1563" s="165" t="str">
        <f>IFERROR(IF(OR(C1563="",S1563&lt;0),"",IF(SUBTOTAL(3,C1563:C1563)=0,-1,SUBTOTAL(3,$C$4:C1563))),"")</f>
        <v/>
      </c>
      <c r="W1563" s="156" t="str">
        <f t="array" ref="W1563">IF(LEN(C1563)&gt;0,IFERROR(IF(MATCH(C1563,$C$3:$C1562,0)&gt;0,N1563-INDEX($N$3:N1562,SUMPRODUCT(MAX(ROW($C$3:$C1562)*(C1563=$C$3:$C1562)))-2,1),""),""),"")</f>
        <v/>
      </c>
      <c r="X1563" s="156">
        <f t="shared" ca="1" si="184"/>
        <v>1</v>
      </c>
      <c r="Y1563" s="156">
        <f t="shared" ca="1" si="185"/>
        <v>1</v>
      </c>
    </row>
    <row r="1564" spans="2:25" hidden="1" x14ac:dyDescent="0.25">
      <c r="B1564" s="390" t="str">
        <f>IFERROR(IF(LEN(INDEX(PlansAndNotes!$B$6:$B$2005,ROW(A1564)-ROW($B$3)))=0,"",INDEX(PlansAndNotes!$B$6:$B$2005,ROW(A1564)-ROW($B$3))),"")</f>
        <v/>
      </c>
      <c r="C1564" s="361" t="str">
        <f t="shared" si="180"/>
        <v/>
      </c>
      <c r="D1564" s="361" t="str">
        <f>IFERROR(IF(LEN(C1564)&gt;0,IF(LEN(INDEX(TasksList!$C$6:$C$1005,MATCH(C1564,TasksList!$B$6:$B$1005,0),1))=0,"",INDEX(TasksList!$C$6:$C$1005,MATCH(C1564,TasksList!$B$6:$B$1005,0),1)),""),"")</f>
        <v/>
      </c>
      <c r="E1564" s="361" t="str">
        <f>IFERROR(IF(LEN(C1564)&gt;0,IF(LEN(INDEX(TasksList!$F$6:$F$1005,MATCH(C1564,TasksList!$B$6:$B$1005,0),1))=0,"not set!",INDEX(TasksList!$F$6:$F$1005,MATCH(C1564,TasksList!$B$6:$B$1005,0),1)),""),"")</f>
        <v/>
      </c>
      <c r="F1564" s="360" t="str">
        <f>IFERROR(IF(LEN(D1564)&gt;0,IF(LEN(INDEX(AdressBook!$D$6:$D$25,MATCH(D1564,AdressBook!$B$6:$B$25,0),1))=0,"",INDEX(AdressBook!$D$6:$D$25,MATCH(D1564,AdressBook!$B$6:$B$25,0),1)),""),"")</f>
        <v/>
      </c>
      <c r="G1564" s="361" t="str">
        <f>IFERROR(IF(LEN(INDEX(PlansAndNotes!$F$6:$F$2005,ROW(B1564)-ROW($C$3)))=0,"",INDEX(PlansAndNotes!$F$6:$F$2005,ROW(B1564)-ROW($C$3))),"")</f>
        <v/>
      </c>
      <c r="H1564" s="361" t="str">
        <f>IFERROR(IF(LEN(C1564)&gt;0,IF(LEN(INDEX(TasksList!$G$6:$G$1005,MATCH(C1564,TasksList!$B$6:$B$1005,0),1))=0,"",INDEX(TasksList!$G$6:$G$1005,MATCH(C1564,TasksList!$B$6:$B$1005,0),1)),""),"")</f>
        <v/>
      </c>
      <c r="I1564" s="381"/>
      <c r="J1564" s="400"/>
      <c r="K1564" s="400"/>
      <c r="L1564" s="179"/>
      <c r="M1564" s="381"/>
      <c r="N1564" s="362" t="str">
        <f>IFERROR(IF(LEN(INDEX(PlansAndNotes!$D$6:$D$4005,ROW(B1564)-ROW($C$3)))=0,"",INDEX(PlansAndNotes!$D$6:$D$4005,ROW(B1564)-ROW($C$3))),"")</f>
        <v/>
      </c>
      <c r="O1564" s="165" t="str">
        <f t="shared" si="181"/>
        <v/>
      </c>
      <c r="P1564" s="363" t="str">
        <f>IFERROR(IF(LEN(INDEX(PlansAndNotes!$E$6:$E$4005,ROW(B1564)-ROW($C$3)))=0,"",INDEX(PlansAndNotes!$E$6:$E$4005,ROW(B1564)-ROW($C$3))),"")</f>
        <v/>
      </c>
      <c r="Q1564" s="363" t="str">
        <f>IFERROR(IF(LEN(INDEX(PlansAndNotes!$G$6:$G$4005,ROW(B1564)-ROW($C$3)))=0,"",INDEX(PlansAndNotes!$G$6:$G$4005,ROW(B1564)-ROW($C$3))),"")</f>
        <v/>
      </c>
      <c r="R1564" s="361" t="str">
        <f>IFERROR(IF(LEN(D1564)&gt;0,IF(LEN(INDEX(AdressBook!$C$6:$C$25,MATCH(D1564,AdressBook!$B$6:$B$25,0),1))=0,"",INDEX(AdressBook!$C$6:$C$25,MATCH(D1564,AdressBook!$B$6:$B$25,0),1)),""),"")</f>
        <v/>
      </c>
      <c r="S1564" s="165">
        <f>IF(LEN(C1564)&gt;0,IFERROR(IF(MATCH(C1564,C1565:$C$4004,0)&gt;0,-1,ROW(S1564)-ROW($S$3)),ROW(S1564)-ROW($S$3)),-1)</f>
        <v>-1</v>
      </c>
      <c r="T1564" s="165">
        <f t="shared" si="182"/>
        <v>0</v>
      </c>
      <c r="U1564" s="165" t="str">
        <f t="shared" si="183"/>
        <v/>
      </c>
      <c r="V1564" s="165" t="str">
        <f>IFERROR(IF(OR(C1564="",S1564&lt;0),"",IF(SUBTOTAL(3,C1564:C1564)=0,-1,SUBTOTAL(3,$C$4:C1564))),"")</f>
        <v/>
      </c>
      <c r="W1564" s="156" t="str">
        <f t="array" ref="W1564">IF(LEN(C1564)&gt;0,IFERROR(IF(MATCH(C1564,$C$3:$C1563,0)&gt;0,N1564-INDEX($N$3:N1563,SUMPRODUCT(MAX(ROW($C$3:$C1563)*(C1564=$C$3:$C1563)))-2,1),""),""),"")</f>
        <v/>
      </c>
      <c r="X1564" s="156">
        <f t="shared" ca="1" si="184"/>
        <v>1</v>
      </c>
      <c r="Y1564" s="156">
        <f t="shared" ca="1" si="185"/>
        <v>1</v>
      </c>
    </row>
    <row r="1565" spans="2:25" hidden="1" x14ac:dyDescent="0.25">
      <c r="B1565" s="390" t="str">
        <f>IFERROR(IF(LEN(INDEX(PlansAndNotes!$B$6:$B$2005,ROW(A1565)-ROW($B$3)))=0,"",INDEX(PlansAndNotes!$B$6:$B$2005,ROW(A1565)-ROW($B$3))),"")</f>
        <v/>
      </c>
      <c r="C1565" s="361" t="str">
        <f t="shared" si="180"/>
        <v/>
      </c>
      <c r="D1565" s="361" t="str">
        <f>IFERROR(IF(LEN(C1565)&gt;0,IF(LEN(INDEX(TasksList!$C$6:$C$1005,MATCH(C1565,TasksList!$B$6:$B$1005,0),1))=0,"",INDEX(TasksList!$C$6:$C$1005,MATCH(C1565,TasksList!$B$6:$B$1005,0),1)),""),"")</f>
        <v/>
      </c>
      <c r="E1565" s="361" t="str">
        <f>IFERROR(IF(LEN(C1565)&gt;0,IF(LEN(INDEX(TasksList!$F$6:$F$1005,MATCH(C1565,TasksList!$B$6:$B$1005,0),1))=0,"not set!",INDEX(TasksList!$F$6:$F$1005,MATCH(C1565,TasksList!$B$6:$B$1005,0),1)),""),"")</f>
        <v/>
      </c>
      <c r="F1565" s="360" t="str">
        <f>IFERROR(IF(LEN(D1565)&gt;0,IF(LEN(INDEX(AdressBook!$D$6:$D$25,MATCH(D1565,AdressBook!$B$6:$B$25,0),1))=0,"",INDEX(AdressBook!$D$6:$D$25,MATCH(D1565,AdressBook!$B$6:$B$25,0),1)),""),"")</f>
        <v/>
      </c>
      <c r="G1565" s="361" t="str">
        <f>IFERROR(IF(LEN(INDEX(PlansAndNotes!$F$6:$F$2005,ROW(B1565)-ROW($C$3)))=0,"",INDEX(PlansAndNotes!$F$6:$F$2005,ROW(B1565)-ROW($C$3))),"")</f>
        <v/>
      </c>
      <c r="H1565" s="361" t="str">
        <f>IFERROR(IF(LEN(C1565)&gt;0,IF(LEN(INDEX(TasksList!$G$6:$G$1005,MATCH(C1565,TasksList!$B$6:$B$1005,0),1))=0,"",INDEX(TasksList!$G$6:$G$1005,MATCH(C1565,TasksList!$B$6:$B$1005,0),1)),""),"")</f>
        <v/>
      </c>
      <c r="I1565" s="381"/>
      <c r="J1565" s="400"/>
      <c r="K1565" s="400"/>
      <c r="L1565" s="179"/>
      <c r="M1565" s="381"/>
      <c r="N1565" s="362" t="str">
        <f>IFERROR(IF(LEN(INDEX(PlansAndNotes!$D$6:$D$4005,ROW(B1565)-ROW($C$3)))=0,"",INDEX(PlansAndNotes!$D$6:$D$4005,ROW(B1565)-ROW($C$3))),"")</f>
        <v/>
      </c>
      <c r="O1565" s="165" t="str">
        <f t="shared" si="181"/>
        <v/>
      </c>
      <c r="P1565" s="363" t="str">
        <f>IFERROR(IF(LEN(INDEX(PlansAndNotes!$E$6:$E$4005,ROW(B1565)-ROW($C$3)))=0,"",INDEX(PlansAndNotes!$E$6:$E$4005,ROW(B1565)-ROW($C$3))),"")</f>
        <v/>
      </c>
      <c r="Q1565" s="363" t="str">
        <f>IFERROR(IF(LEN(INDEX(PlansAndNotes!$G$6:$G$4005,ROW(B1565)-ROW($C$3)))=0,"",INDEX(PlansAndNotes!$G$6:$G$4005,ROW(B1565)-ROW($C$3))),"")</f>
        <v/>
      </c>
      <c r="R1565" s="361" t="str">
        <f>IFERROR(IF(LEN(D1565)&gt;0,IF(LEN(INDEX(AdressBook!$C$6:$C$25,MATCH(D1565,AdressBook!$B$6:$B$25,0),1))=0,"",INDEX(AdressBook!$C$6:$C$25,MATCH(D1565,AdressBook!$B$6:$B$25,0),1)),""),"")</f>
        <v/>
      </c>
      <c r="S1565" s="165">
        <f>IF(LEN(C1565)&gt;0,IFERROR(IF(MATCH(C1565,C1566:$C$4004,0)&gt;0,-1,ROW(S1565)-ROW($S$3)),ROW(S1565)-ROW($S$3)),-1)</f>
        <v>-1</v>
      </c>
      <c r="T1565" s="165">
        <f t="shared" si="182"/>
        <v>0</v>
      </c>
      <c r="U1565" s="165" t="str">
        <f t="shared" si="183"/>
        <v/>
      </c>
      <c r="V1565" s="165" t="str">
        <f>IFERROR(IF(OR(C1565="",S1565&lt;0),"",IF(SUBTOTAL(3,C1565:C1565)=0,-1,SUBTOTAL(3,$C$4:C1565))),"")</f>
        <v/>
      </c>
      <c r="W1565" s="156" t="str">
        <f t="array" ref="W1565">IF(LEN(C1565)&gt;0,IFERROR(IF(MATCH(C1565,$C$3:$C1564,0)&gt;0,N1565-INDEX($N$3:N1564,SUMPRODUCT(MAX(ROW($C$3:$C1564)*(C1565=$C$3:$C1564)))-2,1),""),""),"")</f>
        <v/>
      </c>
      <c r="X1565" s="156">
        <f t="shared" ca="1" si="184"/>
        <v>1</v>
      </c>
      <c r="Y1565" s="156">
        <f t="shared" ca="1" si="185"/>
        <v>1</v>
      </c>
    </row>
    <row r="1566" spans="2:25" hidden="1" x14ac:dyDescent="0.25">
      <c r="B1566" s="390" t="str">
        <f>IFERROR(IF(LEN(INDEX(PlansAndNotes!$B$6:$B$2005,ROW(A1566)-ROW($B$3)))=0,"",INDEX(PlansAndNotes!$B$6:$B$2005,ROW(A1566)-ROW($B$3))),"")</f>
        <v/>
      </c>
      <c r="C1566" s="361" t="str">
        <f t="shared" si="180"/>
        <v/>
      </c>
      <c r="D1566" s="361" t="str">
        <f>IFERROR(IF(LEN(C1566)&gt;0,IF(LEN(INDEX(TasksList!$C$6:$C$1005,MATCH(C1566,TasksList!$B$6:$B$1005,0),1))=0,"",INDEX(TasksList!$C$6:$C$1005,MATCH(C1566,TasksList!$B$6:$B$1005,0),1)),""),"")</f>
        <v/>
      </c>
      <c r="E1566" s="361" t="str">
        <f>IFERROR(IF(LEN(C1566)&gt;0,IF(LEN(INDEX(TasksList!$F$6:$F$1005,MATCH(C1566,TasksList!$B$6:$B$1005,0),1))=0,"not set!",INDEX(TasksList!$F$6:$F$1005,MATCH(C1566,TasksList!$B$6:$B$1005,0),1)),""),"")</f>
        <v/>
      </c>
      <c r="F1566" s="360" t="str">
        <f>IFERROR(IF(LEN(D1566)&gt;0,IF(LEN(INDEX(AdressBook!$D$6:$D$25,MATCH(D1566,AdressBook!$B$6:$B$25,0),1))=0,"",INDEX(AdressBook!$D$6:$D$25,MATCH(D1566,AdressBook!$B$6:$B$25,0),1)),""),"")</f>
        <v/>
      </c>
      <c r="G1566" s="361" t="str">
        <f>IFERROR(IF(LEN(INDEX(PlansAndNotes!$F$6:$F$2005,ROW(B1566)-ROW($C$3)))=0,"",INDEX(PlansAndNotes!$F$6:$F$2005,ROW(B1566)-ROW($C$3))),"")</f>
        <v/>
      </c>
      <c r="H1566" s="361" t="str">
        <f>IFERROR(IF(LEN(C1566)&gt;0,IF(LEN(INDEX(TasksList!$G$6:$G$1005,MATCH(C1566,TasksList!$B$6:$B$1005,0),1))=0,"",INDEX(TasksList!$G$6:$G$1005,MATCH(C1566,TasksList!$B$6:$B$1005,0),1)),""),"")</f>
        <v/>
      </c>
      <c r="I1566" s="381"/>
      <c r="J1566" s="400"/>
      <c r="K1566" s="400"/>
      <c r="L1566" s="179"/>
      <c r="M1566" s="381"/>
      <c r="N1566" s="362" t="str">
        <f>IFERROR(IF(LEN(INDEX(PlansAndNotes!$D$6:$D$4005,ROW(B1566)-ROW($C$3)))=0,"",INDEX(PlansAndNotes!$D$6:$D$4005,ROW(B1566)-ROW($C$3))),"")</f>
        <v/>
      </c>
      <c r="O1566" s="165" t="str">
        <f t="shared" si="181"/>
        <v/>
      </c>
      <c r="P1566" s="363" t="str">
        <f>IFERROR(IF(LEN(INDEX(PlansAndNotes!$E$6:$E$4005,ROW(B1566)-ROW($C$3)))=0,"",INDEX(PlansAndNotes!$E$6:$E$4005,ROW(B1566)-ROW($C$3))),"")</f>
        <v/>
      </c>
      <c r="Q1566" s="363" t="str">
        <f>IFERROR(IF(LEN(INDEX(PlansAndNotes!$G$6:$G$4005,ROW(B1566)-ROW($C$3)))=0,"",INDEX(PlansAndNotes!$G$6:$G$4005,ROW(B1566)-ROW($C$3))),"")</f>
        <v/>
      </c>
      <c r="R1566" s="361" t="str">
        <f>IFERROR(IF(LEN(D1566)&gt;0,IF(LEN(INDEX(AdressBook!$C$6:$C$25,MATCH(D1566,AdressBook!$B$6:$B$25,0),1))=0,"",INDEX(AdressBook!$C$6:$C$25,MATCH(D1566,AdressBook!$B$6:$B$25,0),1)),""),"")</f>
        <v/>
      </c>
      <c r="S1566" s="165">
        <f>IF(LEN(C1566)&gt;0,IFERROR(IF(MATCH(C1566,C1567:$C$4004,0)&gt;0,-1,ROW(S1566)-ROW($S$3)),ROW(S1566)-ROW($S$3)),-1)</f>
        <v>-1</v>
      </c>
      <c r="T1566" s="165">
        <f t="shared" si="182"/>
        <v>0</v>
      </c>
      <c r="U1566" s="165" t="str">
        <f t="shared" si="183"/>
        <v/>
      </c>
      <c r="V1566" s="165" t="str">
        <f>IFERROR(IF(OR(C1566="",S1566&lt;0),"",IF(SUBTOTAL(3,C1566:C1566)=0,-1,SUBTOTAL(3,$C$4:C1566))),"")</f>
        <v/>
      </c>
      <c r="W1566" s="156" t="str">
        <f t="array" ref="W1566">IF(LEN(C1566)&gt;0,IFERROR(IF(MATCH(C1566,$C$3:$C1565,0)&gt;0,N1566-INDEX($N$3:N1565,SUMPRODUCT(MAX(ROW($C$3:$C1565)*(C1566=$C$3:$C1565)))-2,1),""),""),"")</f>
        <v/>
      </c>
      <c r="X1566" s="156">
        <f t="shared" ca="1" si="184"/>
        <v>1</v>
      </c>
      <c r="Y1566" s="156">
        <f t="shared" ca="1" si="185"/>
        <v>1</v>
      </c>
    </row>
    <row r="1567" spans="2:25" hidden="1" x14ac:dyDescent="0.25">
      <c r="B1567" s="390" t="str">
        <f>IFERROR(IF(LEN(INDEX(PlansAndNotes!$B$6:$B$2005,ROW(A1567)-ROW($B$3)))=0,"",INDEX(PlansAndNotes!$B$6:$B$2005,ROW(A1567)-ROW($B$3))),"")</f>
        <v/>
      </c>
      <c r="C1567" s="361" t="str">
        <f t="shared" si="180"/>
        <v/>
      </c>
      <c r="D1567" s="361" t="str">
        <f>IFERROR(IF(LEN(C1567)&gt;0,IF(LEN(INDEX(TasksList!$C$6:$C$1005,MATCH(C1567,TasksList!$B$6:$B$1005,0),1))=0,"",INDEX(TasksList!$C$6:$C$1005,MATCH(C1567,TasksList!$B$6:$B$1005,0),1)),""),"")</f>
        <v/>
      </c>
      <c r="E1567" s="361" t="str">
        <f>IFERROR(IF(LEN(C1567)&gt;0,IF(LEN(INDEX(TasksList!$F$6:$F$1005,MATCH(C1567,TasksList!$B$6:$B$1005,0),1))=0,"not set!",INDEX(TasksList!$F$6:$F$1005,MATCH(C1567,TasksList!$B$6:$B$1005,0),1)),""),"")</f>
        <v/>
      </c>
      <c r="F1567" s="360" t="str">
        <f>IFERROR(IF(LEN(D1567)&gt;0,IF(LEN(INDEX(AdressBook!$D$6:$D$25,MATCH(D1567,AdressBook!$B$6:$B$25,0),1))=0,"",INDEX(AdressBook!$D$6:$D$25,MATCH(D1567,AdressBook!$B$6:$B$25,0),1)),""),"")</f>
        <v/>
      </c>
      <c r="G1567" s="361" t="str">
        <f>IFERROR(IF(LEN(INDEX(PlansAndNotes!$F$6:$F$2005,ROW(B1567)-ROW($C$3)))=0,"",INDEX(PlansAndNotes!$F$6:$F$2005,ROW(B1567)-ROW($C$3))),"")</f>
        <v/>
      </c>
      <c r="H1567" s="361" t="str">
        <f>IFERROR(IF(LEN(C1567)&gt;0,IF(LEN(INDEX(TasksList!$G$6:$G$1005,MATCH(C1567,TasksList!$B$6:$B$1005,0),1))=0,"",INDEX(TasksList!$G$6:$G$1005,MATCH(C1567,TasksList!$B$6:$B$1005,0),1)),""),"")</f>
        <v/>
      </c>
      <c r="I1567" s="381"/>
      <c r="J1567" s="400"/>
      <c r="K1567" s="400"/>
      <c r="L1567" s="179"/>
      <c r="M1567" s="381"/>
      <c r="N1567" s="362" t="str">
        <f>IFERROR(IF(LEN(INDEX(PlansAndNotes!$D$6:$D$4005,ROW(B1567)-ROW($C$3)))=0,"",INDEX(PlansAndNotes!$D$6:$D$4005,ROW(B1567)-ROW($C$3))),"")</f>
        <v/>
      </c>
      <c r="O1567" s="165" t="str">
        <f t="shared" si="181"/>
        <v/>
      </c>
      <c r="P1567" s="363" t="str">
        <f>IFERROR(IF(LEN(INDEX(PlansAndNotes!$E$6:$E$4005,ROW(B1567)-ROW($C$3)))=0,"",INDEX(PlansAndNotes!$E$6:$E$4005,ROW(B1567)-ROW($C$3))),"")</f>
        <v/>
      </c>
      <c r="Q1567" s="363" t="str">
        <f>IFERROR(IF(LEN(INDEX(PlansAndNotes!$G$6:$G$4005,ROW(B1567)-ROW($C$3)))=0,"",INDEX(PlansAndNotes!$G$6:$G$4005,ROW(B1567)-ROW($C$3))),"")</f>
        <v/>
      </c>
      <c r="R1567" s="361" t="str">
        <f>IFERROR(IF(LEN(D1567)&gt;0,IF(LEN(INDEX(AdressBook!$C$6:$C$25,MATCH(D1567,AdressBook!$B$6:$B$25,0),1))=0,"",INDEX(AdressBook!$C$6:$C$25,MATCH(D1567,AdressBook!$B$6:$B$25,0),1)),""),"")</f>
        <v/>
      </c>
      <c r="S1567" s="165">
        <f>IF(LEN(C1567)&gt;0,IFERROR(IF(MATCH(C1567,C1568:$C$4004,0)&gt;0,-1,ROW(S1567)-ROW($S$3)),ROW(S1567)-ROW($S$3)),-1)</f>
        <v>-1</v>
      </c>
      <c r="T1567" s="165">
        <f t="shared" si="182"/>
        <v>0</v>
      </c>
      <c r="U1567" s="165" t="str">
        <f t="shared" si="183"/>
        <v/>
      </c>
      <c r="V1567" s="165" t="str">
        <f>IFERROR(IF(OR(C1567="",S1567&lt;0),"",IF(SUBTOTAL(3,C1567:C1567)=0,-1,SUBTOTAL(3,$C$4:C1567))),"")</f>
        <v/>
      </c>
      <c r="W1567" s="156" t="str">
        <f t="array" ref="W1567">IF(LEN(C1567)&gt;0,IFERROR(IF(MATCH(C1567,$C$3:$C1566,0)&gt;0,N1567-INDEX($N$3:N1566,SUMPRODUCT(MAX(ROW($C$3:$C1566)*(C1567=$C$3:$C1566)))-2,1),""),""),"")</f>
        <v/>
      </c>
      <c r="X1567" s="156">
        <f t="shared" ca="1" si="184"/>
        <v>1</v>
      </c>
      <c r="Y1567" s="156">
        <f t="shared" ca="1" si="185"/>
        <v>1</v>
      </c>
    </row>
    <row r="1568" spans="2:25" hidden="1" x14ac:dyDescent="0.25">
      <c r="B1568" s="390" t="str">
        <f>IFERROR(IF(LEN(INDEX(PlansAndNotes!$B$6:$B$2005,ROW(A1568)-ROW($B$3)))=0,"",INDEX(PlansAndNotes!$B$6:$B$2005,ROW(A1568)-ROW($B$3))),"")</f>
        <v/>
      </c>
      <c r="C1568" s="361" t="str">
        <f t="shared" si="180"/>
        <v/>
      </c>
      <c r="D1568" s="361" t="str">
        <f>IFERROR(IF(LEN(C1568)&gt;0,IF(LEN(INDEX(TasksList!$C$6:$C$1005,MATCH(C1568,TasksList!$B$6:$B$1005,0),1))=0,"",INDEX(TasksList!$C$6:$C$1005,MATCH(C1568,TasksList!$B$6:$B$1005,0),1)),""),"")</f>
        <v/>
      </c>
      <c r="E1568" s="361" t="str">
        <f>IFERROR(IF(LEN(C1568)&gt;0,IF(LEN(INDEX(TasksList!$F$6:$F$1005,MATCH(C1568,TasksList!$B$6:$B$1005,0),1))=0,"not set!",INDEX(TasksList!$F$6:$F$1005,MATCH(C1568,TasksList!$B$6:$B$1005,0),1)),""),"")</f>
        <v/>
      </c>
      <c r="F1568" s="360" t="str">
        <f>IFERROR(IF(LEN(D1568)&gt;0,IF(LEN(INDEX(AdressBook!$D$6:$D$25,MATCH(D1568,AdressBook!$B$6:$B$25,0),1))=0,"",INDEX(AdressBook!$D$6:$D$25,MATCH(D1568,AdressBook!$B$6:$B$25,0),1)),""),"")</f>
        <v/>
      </c>
      <c r="G1568" s="361" t="str">
        <f>IFERROR(IF(LEN(INDEX(PlansAndNotes!$F$6:$F$2005,ROW(B1568)-ROW($C$3)))=0,"",INDEX(PlansAndNotes!$F$6:$F$2005,ROW(B1568)-ROW($C$3))),"")</f>
        <v/>
      </c>
      <c r="H1568" s="361" t="str">
        <f>IFERROR(IF(LEN(C1568)&gt;0,IF(LEN(INDEX(TasksList!$G$6:$G$1005,MATCH(C1568,TasksList!$B$6:$B$1005,0),1))=0,"",INDEX(TasksList!$G$6:$G$1005,MATCH(C1568,TasksList!$B$6:$B$1005,0),1)),""),"")</f>
        <v/>
      </c>
      <c r="I1568" s="381"/>
      <c r="J1568" s="400"/>
      <c r="K1568" s="400"/>
      <c r="L1568" s="179"/>
      <c r="M1568" s="381"/>
      <c r="N1568" s="362" t="str">
        <f>IFERROR(IF(LEN(INDEX(PlansAndNotes!$D$6:$D$4005,ROW(B1568)-ROW($C$3)))=0,"",INDEX(PlansAndNotes!$D$6:$D$4005,ROW(B1568)-ROW($C$3))),"")</f>
        <v/>
      </c>
      <c r="O1568" s="165" t="str">
        <f t="shared" si="181"/>
        <v/>
      </c>
      <c r="P1568" s="363" t="str">
        <f>IFERROR(IF(LEN(INDEX(PlansAndNotes!$E$6:$E$4005,ROW(B1568)-ROW($C$3)))=0,"",INDEX(PlansAndNotes!$E$6:$E$4005,ROW(B1568)-ROW($C$3))),"")</f>
        <v/>
      </c>
      <c r="Q1568" s="363" t="str">
        <f>IFERROR(IF(LEN(INDEX(PlansAndNotes!$G$6:$G$4005,ROW(B1568)-ROW($C$3)))=0,"",INDEX(PlansAndNotes!$G$6:$G$4005,ROW(B1568)-ROW($C$3))),"")</f>
        <v/>
      </c>
      <c r="R1568" s="361" t="str">
        <f>IFERROR(IF(LEN(D1568)&gt;0,IF(LEN(INDEX(AdressBook!$C$6:$C$25,MATCH(D1568,AdressBook!$B$6:$B$25,0),1))=0,"",INDEX(AdressBook!$C$6:$C$25,MATCH(D1568,AdressBook!$B$6:$B$25,0),1)),""),"")</f>
        <v/>
      </c>
      <c r="S1568" s="165">
        <f>IF(LEN(C1568)&gt;0,IFERROR(IF(MATCH(C1568,C1569:$C$4004,0)&gt;0,-1,ROW(S1568)-ROW($S$3)),ROW(S1568)-ROW($S$3)),-1)</f>
        <v>-1</v>
      </c>
      <c r="T1568" s="165">
        <f t="shared" si="182"/>
        <v>0</v>
      </c>
      <c r="U1568" s="165" t="str">
        <f t="shared" si="183"/>
        <v/>
      </c>
      <c r="V1568" s="165" t="str">
        <f>IFERROR(IF(OR(C1568="",S1568&lt;0),"",IF(SUBTOTAL(3,C1568:C1568)=0,-1,SUBTOTAL(3,$C$4:C1568))),"")</f>
        <v/>
      </c>
      <c r="W1568" s="156" t="str">
        <f t="array" ref="W1568">IF(LEN(C1568)&gt;0,IFERROR(IF(MATCH(C1568,$C$3:$C1567,0)&gt;0,N1568-INDEX($N$3:N1567,SUMPRODUCT(MAX(ROW($C$3:$C1567)*(C1568=$C$3:$C1567)))-2,1),""),""),"")</f>
        <v/>
      </c>
      <c r="X1568" s="156">
        <f t="shared" ca="1" si="184"/>
        <v>1</v>
      </c>
      <c r="Y1568" s="156">
        <f t="shared" ca="1" si="185"/>
        <v>1</v>
      </c>
    </row>
    <row r="1569" spans="2:25" hidden="1" x14ac:dyDescent="0.25">
      <c r="B1569" s="390" t="str">
        <f>IFERROR(IF(LEN(INDEX(PlansAndNotes!$B$6:$B$2005,ROW(A1569)-ROW($B$3)))=0,"",INDEX(PlansAndNotes!$B$6:$B$2005,ROW(A1569)-ROW($B$3))),"")</f>
        <v/>
      </c>
      <c r="C1569" s="361" t="str">
        <f t="shared" si="180"/>
        <v/>
      </c>
      <c r="D1569" s="361" t="str">
        <f>IFERROR(IF(LEN(C1569)&gt;0,IF(LEN(INDEX(TasksList!$C$6:$C$1005,MATCH(C1569,TasksList!$B$6:$B$1005,0),1))=0,"",INDEX(TasksList!$C$6:$C$1005,MATCH(C1569,TasksList!$B$6:$B$1005,0),1)),""),"")</f>
        <v/>
      </c>
      <c r="E1569" s="361" t="str">
        <f>IFERROR(IF(LEN(C1569)&gt;0,IF(LEN(INDEX(TasksList!$F$6:$F$1005,MATCH(C1569,TasksList!$B$6:$B$1005,0),1))=0,"not set!",INDEX(TasksList!$F$6:$F$1005,MATCH(C1569,TasksList!$B$6:$B$1005,0),1)),""),"")</f>
        <v/>
      </c>
      <c r="F1569" s="360" t="str">
        <f>IFERROR(IF(LEN(D1569)&gt;0,IF(LEN(INDEX(AdressBook!$D$6:$D$25,MATCH(D1569,AdressBook!$B$6:$B$25,0),1))=0,"",INDEX(AdressBook!$D$6:$D$25,MATCH(D1569,AdressBook!$B$6:$B$25,0),1)),""),"")</f>
        <v/>
      </c>
      <c r="G1569" s="361" t="str">
        <f>IFERROR(IF(LEN(INDEX(PlansAndNotes!$F$6:$F$2005,ROW(B1569)-ROW($C$3)))=0,"",INDEX(PlansAndNotes!$F$6:$F$2005,ROW(B1569)-ROW($C$3))),"")</f>
        <v/>
      </c>
      <c r="H1569" s="361" t="str">
        <f>IFERROR(IF(LEN(C1569)&gt;0,IF(LEN(INDEX(TasksList!$G$6:$G$1005,MATCH(C1569,TasksList!$B$6:$B$1005,0),1))=0,"",INDEX(TasksList!$G$6:$G$1005,MATCH(C1569,TasksList!$B$6:$B$1005,0),1)),""),"")</f>
        <v/>
      </c>
      <c r="I1569" s="381"/>
      <c r="J1569" s="400"/>
      <c r="K1569" s="400"/>
      <c r="L1569" s="179"/>
      <c r="M1569" s="381"/>
      <c r="N1569" s="362" t="str">
        <f>IFERROR(IF(LEN(INDEX(PlansAndNotes!$D$6:$D$4005,ROW(B1569)-ROW($C$3)))=0,"",INDEX(PlansAndNotes!$D$6:$D$4005,ROW(B1569)-ROW($C$3))),"")</f>
        <v/>
      </c>
      <c r="O1569" s="165" t="str">
        <f t="shared" si="181"/>
        <v/>
      </c>
      <c r="P1569" s="363" t="str">
        <f>IFERROR(IF(LEN(INDEX(PlansAndNotes!$E$6:$E$4005,ROW(B1569)-ROW($C$3)))=0,"",INDEX(PlansAndNotes!$E$6:$E$4005,ROW(B1569)-ROW($C$3))),"")</f>
        <v/>
      </c>
      <c r="Q1569" s="363" t="str">
        <f>IFERROR(IF(LEN(INDEX(PlansAndNotes!$G$6:$G$4005,ROW(B1569)-ROW($C$3)))=0,"",INDEX(PlansAndNotes!$G$6:$G$4005,ROW(B1569)-ROW($C$3))),"")</f>
        <v/>
      </c>
      <c r="R1569" s="361" t="str">
        <f>IFERROR(IF(LEN(D1569)&gt;0,IF(LEN(INDEX(AdressBook!$C$6:$C$25,MATCH(D1569,AdressBook!$B$6:$B$25,0),1))=0,"",INDEX(AdressBook!$C$6:$C$25,MATCH(D1569,AdressBook!$B$6:$B$25,0),1)),""),"")</f>
        <v/>
      </c>
      <c r="S1569" s="165">
        <f>IF(LEN(C1569)&gt;0,IFERROR(IF(MATCH(C1569,C1570:$C$4004,0)&gt;0,-1,ROW(S1569)-ROW($S$3)),ROW(S1569)-ROW($S$3)),-1)</f>
        <v>-1</v>
      </c>
      <c r="T1569" s="165">
        <f t="shared" si="182"/>
        <v>0</v>
      </c>
      <c r="U1569" s="165" t="str">
        <f t="shared" si="183"/>
        <v/>
      </c>
      <c r="V1569" s="165" t="str">
        <f>IFERROR(IF(OR(C1569="",S1569&lt;0),"",IF(SUBTOTAL(3,C1569:C1569)=0,-1,SUBTOTAL(3,$C$4:C1569))),"")</f>
        <v/>
      </c>
      <c r="W1569" s="156" t="str">
        <f t="array" ref="W1569">IF(LEN(C1569)&gt;0,IFERROR(IF(MATCH(C1569,$C$3:$C1568,0)&gt;0,N1569-INDEX($N$3:N1568,SUMPRODUCT(MAX(ROW($C$3:$C1568)*(C1569=$C$3:$C1568)))-2,1),""),""),"")</f>
        <v/>
      </c>
      <c r="X1569" s="156">
        <f t="shared" ca="1" si="184"/>
        <v>1</v>
      </c>
      <c r="Y1569" s="156">
        <f t="shared" ca="1" si="185"/>
        <v>1</v>
      </c>
    </row>
    <row r="1570" spans="2:25" hidden="1" x14ac:dyDescent="0.25">
      <c r="B1570" s="390" t="str">
        <f>IFERROR(IF(LEN(INDEX(PlansAndNotes!$B$6:$B$2005,ROW(A1570)-ROW($B$3)))=0,"",INDEX(PlansAndNotes!$B$6:$B$2005,ROW(A1570)-ROW($B$3))),"")</f>
        <v/>
      </c>
      <c r="C1570" s="361" t="str">
        <f t="shared" si="180"/>
        <v/>
      </c>
      <c r="D1570" s="361" t="str">
        <f>IFERROR(IF(LEN(C1570)&gt;0,IF(LEN(INDEX(TasksList!$C$6:$C$1005,MATCH(C1570,TasksList!$B$6:$B$1005,0),1))=0,"",INDEX(TasksList!$C$6:$C$1005,MATCH(C1570,TasksList!$B$6:$B$1005,0),1)),""),"")</f>
        <v/>
      </c>
      <c r="E1570" s="361" t="str">
        <f>IFERROR(IF(LEN(C1570)&gt;0,IF(LEN(INDEX(TasksList!$F$6:$F$1005,MATCH(C1570,TasksList!$B$6:$B$1005,0),1))=0,"not set!",INDEX(TasksList!$F$6:$F$1005,MATCH(C1570,TasksList!$B$6:$B$1005,0),1)),""),"")</f>
        <v/>
      </c>
      <c r="F1570" s="360" t="str">
        <f>IFERROR(IF(LEN(D1570)&gt;0,IF(LEN(INDEX(AdressBook!$D$6:$D$25,MATCH(D1570,AdressBook!$B$6:$B$25,0),1))=0,"",INDEX(AdressBook!$D$6:$D$25,MATCH(D1570,AdressBook!$B$6:$B$25,0),1)),""),"")</f>
        <v/>
      </c>
      <c r="G1570" s="361" t="str">
        <f>IFERROR(IF(LEN(INDEX(PlansAndNotes!$F$6:$F$2005,ROW(B1570)-ROW($C$3)))=0,"",INDEX(PlansAndNotes!$F$6:$F$2005,ROW(B1570)-ROW($C$3))),"")</f>
        <v/>
      </c>
      <c r="H1570" s="361" t="str">
        <f>IFERROR(IF(LEN(C1570)&gt;0,IF(LEN(INDEX(TasksList!$G$6:$G$1005,MATCH(C1570,TasksList!$B$6:$B$1005,0),1))=0,"",INDEX(TasksList!$G$6:$G$1005,MATCH(C1570,TasksList!$B$6:$B$1005,0),1)),""),"")</f>
        <v/>
      </c>
      <c r="I1570" s="381"/>
      <c r="J1570" s="400"/>
      <c r="K1570" s="400"/>
      <c r="L1570" s="179"/>
      <c r="M1570" s="381"/>
      <c r="N1570" s="362" t="str">
        <f>IFERROR(IF(LEN(INDEX(PlansAndNotes!$D$6:$D$4005,ROW(B1570)-ROW($C$3)))=0,"",INDEX(PlansAndNotes!$D$6:$D$4005,ROW(B1570)-ROW($C$3))),"")</f>
        <v/>
      </c>
      <c r="O1570" s="165" t="str">
        <f t="shared" si="181"/>
        <v/>
      </c>
      <c r="P1570" s="363" t="str">
        <f>IFERROR(IF(LEN(INDEX(PlansAndNotes!$E$6:$E$4005,ROW(B1570)-ROW($C$3)))=0,"",INDEX(PlansAndNotes!$E$6:$E$4005,ROW(B1570)-ROW($C$3))),"")</f>
        <v/>
      </c>
      <c r="Q1570" s="363" t="str">
        <f>IFERROR(IF(LEN(INDEX(PlansAndNotes!$G$6:$G$4005,ROW(B1570)-ROW($C$3)))=0,"",INDEX(PlansAndNotes!$G$6:$G$4005,ROW(B1570)-ROW($C$3))),"")</f>
        <v/>
      </c>
      <c r="R1570" s="361" t="str">
        <f>IFERROR(IF(LEN(D1570)&gt;0,IF(LEN(INDEX(AdressBook!$C$6:$C$25,MATCH(D1570,AdressBook!$B$6:$B$25,0),1))=0,"",INDEX(AdressBook!$C$6:$C$25,MATCH(D1570,AdressBook!$B$6:$B$25,0),1)),""),"")</f>
        <v/>
      </c>
      <c r="S1570" s="165">
        <f>IF(LEN(C1570)&gt;0,IFERROR(IF(MATCH(C1570,C1571:$C$4004,0)&gt;0,-1,ROW(S1570)-ROW($S$3)),ROW(S1570)-ROW($S$3)),-1)</f>
        <v>-1</v>
      </c>
      <c r="T1570" s="165">
        <f t="shared" si="182"/>
        <v>0</v>
      </c>
      <c r="U1570" s="165" t="str">
        <f t="shared" si="183"/>
        <v/>
      </c>
      <c r="V1570" s="165" t="str">
        <f>IFERROR(IF(OR(C1570="",S1570&lt;0),"",IF(SUBTOTAL(3,C1570:C1570)=0,-1,SUBTOTAL(3,$C$4:C1570))),"")</f>
        <v/>
      </c>
      <c r="W1570" s="156" t="str">
        <f t="array" ref="W1570">IF(LEN(C1570)&gt;0,IFERROR(IF(MATCH(C1570,$C$3:$C1569,0)&gt;0,N1570-INDEX($N$3:N1569,SUMPRODUCT(MAX(ROW($C$3:$C1569)*(C1570=$C$3:$C1569)))-2,1),""),""),"")</f>
        <v/>
      </c>
      <c r="X1570" s="156">
        <f t="shared" ca="1" si="184"/>
        <v>1</v>
      </c>
      <c r="Y1570" s="156">
        <f t="shared" ca="1" si="185"/>
        <v>1</v>
      </c>
    </row>
    <row r="1571" spans="2:25" hidden="1" x14ac:dyDescent="0.25">
      <c r="B1571" s="390" t="str">
        <f>IFERROR(IF(LEN(INDEX(PlansAndNotes!$B$6:$B$2005,ROW(A1571)-ROW($B$3)))=0,"",INDEX(PlansAndNotes!$B$6:$B$2005,ROW(A1571)-ROW($B$3))),"")</f>
        <v/>
      </c>
      <c r="C1571" s="361" t="str">
        <f t="shared" si="180"/>
        <v/>
      </c>
      <c r="D1571" s="361" t="str">
        <f>IFERROR(IF(LEN(C1571)&gt;0,IF(LEN(INDEX(TasksList!$C$6:$C$1005,MATCH(C1571,TasksList!$B$6:$B$1005,0),1))=0,"",INDEX(TasksList!$C$6:$C$1005,MATCH(C1571,TasksList!$B$6:$B$1005,0),1)),""),"")</f>
        <v/>
      </c>
      <c r="E1571" s="361" t="str">
        <f>IFERROR(IF(LEN(C1571)&gt;0,IF(LEN(INDEX(TasksList!$F$6:$F$1005,MATCH(C1571,TasksList!$B$6:$B$1005,0),1))=0,"not set!",INDEX(TasksList!$F$6:$F$1005,MATCH(C1571,TasksList!$B$6:$B$1005,0),1)),""),"")</f>
        <v/>
      </c>
      <c r="F1571" s="360" t="str">
        <f>IFERROR(IF(LEN(D1571)&gt;0,IF(LEN(INDEX(AdressBook!$D$6:$D$25,MATCH(D1571,AdressBook!$B$6:$B$25,0),1))=0,"",INDEX(AdressBook!$D$6:$D$25,MATCH(D1571,AdressBook!$B$6:$B$25,0),1)),""),"")</f>
        <v/>
      </c>
      <c r="G1571" s="361" t="str">
        <f>IFERROR(IF(LEN(INDEX(PlansAndNotes!$F$6:$F$2005,ROW(B1571)-ROW($C$3)))=0,"",INDEX(PlansAndNotes!$F$6:$F$2005,ROW(B1571)-ROW($C$3))),"")</f>
        <v/>
      </c>
      <c r="H1571" s="361" t="str">
        <f>IFERROR(IF(LEN(C1571)&gt;0,IF(LEN(INDEX(TasksList!$G$6:$G$1005,MATCH(C1571,TasksList!$B$6:$B$1005,0),1))=0,"",INDEX(TasksList!$G$6:$G$1005,MATCH(C1571,TasksList!$B$6:$B$1005,0),1)),""),"")</f>
        <v/>
      </c>
      <c r="I1571" s="381"/>
      <c r="J1571" s="400"/>
      <c r="K1571" s="400"/>
      <c r="L1571" s="179"/>
      <c r="M1571" s="381"/>
      <c r="N1571" s="362" t="str">
        <f>IFERROR(IF(LEN(INDEX(PlansAndNotes!$D$6:$D$4005,ROW(B1571)-ROW($C$3)))=0,"",INDEX(PlansAndNotes!$D$6:$D$4005,ROW(B1571)-ROW($C$3))),"")</f>
        <v/>
      </c>
      <c r="O1571" s="165" t="str">
        <f t="shared" si="181"/>
        <v/>
      </c>
      <c r="P1571" s="363" t="str">
        <f>IFERROR(IF(LEN(INDEX(PlansAndNotes!$E$6:$E$4005,ROW(B1571)-ROW($C$3)))=0,"",INDEX(PlansAndNotes!$E$6:$E$4005,ROW(B1571)-ROW($C$3))),"")</f>
        <v/>
      </c>
      <c r="Q1571" s="363" t="str">
        <f>IFERROR(IF(LEN(INDEX(PlansAndNotes!$G$6:$G$4005,ROW(B1571)-ROW($C$3)))=0,"",INDEX(PlansAndNotes!$G$6:$G$4005,ROW(B1571)-ROW($C$3))),"")</f>
        <v/>
      </c>
      <c r="R1571" s="361" t="str">
        <f>IFERROR(IF(LEN(D1571)&gt;0,IF(LEN(INDEX(AdressBook!$C$6:$C$25,MATCH(D1571,AdressBook!$B$6:$B$25,0),1))=0,"",INDEX(AdressBook!$C$6:$C$25,MATCH(D1571,AdressBook!$B$6:$B$25,0),1)),""),"")</f>
        <v/>
      </c>
      <c r="S1571" s="165">
        <f>IF(LEN(C1571)&gt;0,IFERROR(IF(MATCH(C1571,C1572:$C$4004,0)&gt;0,-1,ROW(S1571)-ROW($S$3)),ROW(S1571)-ROW($S$3)),-1)</f>
        <v>-1</v>
      </c>
      <c r="T1571" s="165">
        <f t="shared" si="182"/>
        <v>0</v>
      </c>
      <c r="U1571" s="165" t="str">
        <f t="shared" si="183"/>
        <v/>
      </c>
      <c r="V1571" s="165" t="str">
        <f>IFERROR(IF(OR(C1571="",S1571&lt;0),"",IF(SUBTOTAL(3,C1571:C1571)=0,-1,SUBTOTAL(3,$C$4:C1571))),"")</f>
        <v/>
      </c>
      <c r="W1571" s="156" t="str">
        <f t="array" ref="W1571">IF(LEN(C1571)&gt;0,IFERROR(IF(MATCH(C1571,$C$3:$C1570,0)&gt;0,N1571-INDEX($N$3:N1570,SUMPRODUCT(MAX(ROW($C$3:$C1570)*(C1571=$C$3:$C1570)))-2,1),""),""),"")</f>
        <v/>
      </c>
      <c r="X1571" s="156">
        <f t="shared" ca="1" si="184"/>
        <v>1</v>
      </c>
      <c r="Y1571" s="156">
        <f t="shared" ca="1" si="185"/>
        <v>1</v>
      </c>
    </row>
    <row r="1572" spans="2:25" hidden="1" x14ac:dyDescent="0.25">
      <c r="B1572" s="390" t="str">
        <f>IFERROR(IF(LEN(INDEX(PlansAndNotes!$B$6:$B$2005,ROW(A1572)-ROW($B$3)))=0,"",INDEX(PlansAndNotes!$B$6:$B$2005,ROW(A1572)-ROW($B$3))),"")</f>
        <v/>
      </c>
      <c r="C1572" s="361" t="str">
        <f t="shared" si="180"/>
        <v/>
      </c>
      <c r="D1572" s="361" t="str">
        <f>IFERROR(IF(LEN(C1572)&gt;0,IF(LEN(INDEX(TasksList!$C$6:$C$1005,MATCH(C1572,TasksList!$B$6:$B$1005,0),1))=0,"",INDEX(TasksList!$C$6:$C$1005,MATCH(C1572,TasksList!$B$6:$B$1005,0),1)),""),"")</f>
        <v/>
      </c>
      <c r="E1572" s="361" t="str">
        <f>IFERROR(IF(LEN(C1572)&gt;0,IF(LEN(INDEX(TasksList!$F$6:$F$1005,MATCH(C1572,TasksList!$B$6:$B$1005,0),1))=0,"not set!",INDEX(TasksList!$F$6:$F$1005,MATCH(C1572,TasksList!$B$6:$B$1005,0),1)),""),"")</f>
        <v/>
      </c>
      <c r="F1572" s="360" t="str">
        <f>IFERROR(IF(LEN(D1572)&gt;0,IF(LEN(INDEX(AdressBook!$D$6:$D$25,MATCH(D1572,AdressBook!$B$6:$B$25,0),1))=0,"",INDEX(AdressBook!$D$6:$D$25,MATCH(D1572,AdressBook!$B$6:$B$25,0),1)),""),"")</f>
        <v/>
      </c>
      <c r="G1572" s="361" t="str">
        <f>IFERROR(IF(LEN(INDEX(PlansAndNotes!$F$6:$F$2005,ROW(B1572)-ROW($C$3)))=0,"",INDEX(PlansAndNotes!$F$6:$F$2005,ROW(B1572)-ROW($C$3))),"")</f>
        <v/>
      </c>
      <c r="H1572" s="361" t="str">
        <f>IFERROR(IF(LEN(C1572)&gt;0,IF(LEN(INDEX(TasksList!$G$6:$G$1005,MATCH(C1572,TasksList!$B$6:$B$1005,0),1))=0,"",INDEX(TasksList!$G$6:$G$1005,MATCH(C1572,TasksList!$B$6:$B$1005,0),1)),""),"")</f>
        <v/>
      </c>
      <c r="I1572" s="381"/>
      <c r="J1572" s="400"/>
      <c r="K1572" s="400"/>
      <c r="L1572" s="179"/>
      <c r="M1572" s="381"/>
      <c r="N1572" s="362" t="str">
        <f>IFERROR(IF(LEN(INDEX(PlansAndNotes!$D$6:$D$4005,ROW(B1572)-ROW($C$3)))=0,"",INDEX(PlansAndNotes!$D$6:$D$4005,ROW(B1572)-ROW($C$3))),"")</f>
        <v/>
      </c>
      <c r="O1572" s="165" t="str">
        <f t="shared" si="181"/>
        <v/>
      </c>
      <c r="P1572" s="363" t="str">
        <f>IFERROR(IF(LEN(INDEX(PlansAndNotes!$E$6:$E$4005,ROW(B1572)-ROW($C$3)))=0,"",INDEX(PlansAndNotes!$E$6:$E$4005,ROW(B1572)-ROW($C$3))),"")</f>
        <v/>
      </c>
      <c r="Q1572" s="363" t="str">
        <f>IFERROR(IF(LEN(INDEX(PlansAndNotes!$G$6:$G$4005,ROW(B1572)-ROW($C$3)))=0,"",INDEX(PlansAndNotes!$G$6:$G$4005,ROW(B1572)-ROW($C$3))),"")</f>
        <v/>
      </c>
      <c r="R1572" s="361" t="str">
        <f>IFERROR(IF(LEN(D1572)&gt;0,IF(LEN(INDEX(AdressBook!$C$6:$C$25,MATCH(D1572,AdressBook!$B$6:$B$25,0),1))=0,"",INDEX(AdressBook!$C$6:$C$25,MATCH(D1572,AdressBook!$B$6:$B$25,0),1)),""),"")</f>
        <v/>
      </c>
      <c r="S1572" s="165">
        <f>IF(LEN(C1572)&gt;0,IFERROR(IF(MATCH(C1572,C1573:$C$4004,0)&gt;0,-1,ROW(S1572)-ROW($S$3)),ROW(S1572)-ROW($S$3)),-1)</f>
        <v>-1</v>
      </c>
      <c r="T1572" s="165">
        <f t="shared" si="182"/>
        <v>0</v>
      </c>
      <c r="U1572" s="165" t="str">
        <f t="shared" si="183"/>
        <v/>
      </c>
      <c r="V1572" s="165" t="str">
        <f>IFERROR(IF(OR(C1572="",S1572&lt;0),"",IF(SUBTOTAL(3,C1572:C1572)=0,-1,SUBTOTAL(3,$C$4:C1572))),"")</f>
        <v/>
      </c>
      <c r="W1572" s="156" t="str">
        <f t="array" ref="W1572">IF(LEN(C1572)&gt;0,IFERROR(IF(MATCH(C1572,$C$3:$C1571,0)&gt;0,N1572-INDEX($N$3:N1571,SUMPRODUCT(MAX(ROW($C$3:$C1571)*(C1572=$C$3:$C1571)))-2,1),""),""),"")</f>
        <v/>
      </c>
      <c r="X1572" s="156">
        <f t="shared" ca="1" si="184"/>
        <v>1</v>
      </c>
      <c r="Y1572" s="156">
        <f t="shared" ca="1" si="185"/>
        <v>1</v>
      </c>
    </row>
    <row r="1573" spans="2:25" hidden="1" x14ac:dyDescent="0.25">
      <c r="B1573" s="390" t="str">
        <f>IFERROR(IF(LEN(INDEX(PlansAndNotes!$B$6:$B$2005,ROW(A1573)-ROW($B$3)))=0,"",INDEX(PlansAndNotes!$B$6:$B$2005,ROW(A1573)-ROW($B$3))),"")</f>
        <v/>
      </c>
      <c r="C1573" s="361" t="str">
        <f t="shared" si="180"/>
        <v/>
      </c>
      <c r="D1573" s="361" t="str">
        <f>IFERROR(IF(LEN(C1573)&gt;0,IF(LEN(INDEX(TasksList!$C$6:$C$1005,MATCH(C1573,TasksList!$B$6:$B$1005,0),1))=0,"",INDEX(TasksList!$C$6:$C$1005,MATCH(C1573,TasksList!$B$6:$B$1005,0),1)),""),"")</f>
        <v/>
      </c>
      <c r="E1573" s="361" t="str">
        <f>IFERROR(IF(LEN(C1573)&gt;0,IF(LEN(INDEX(TasksList!$F$6:$F$1005,MATCH(C1573,TasksList!$B$6:$B$1005,0),1))=0,"not set!",INDEX(TasksList!$F$6:$F$1005,MATCH(C1573,TasksList!$B$6:$B$1005,0),1)),""),"")</f>
        <v/>
      </c>
      <c r="F1573" s="360" t="str">
        <f>IFERROR(IF(LEN(D1573)&gt;0,IF(LEN(INDEX(AdressBook!$D$6:$D$25,MATCH(D1573,AdressBook!$B$6:$B$25,0),1))=0,"",INDEX(AdressBook!$D$6:$D$25,MATCH(D1573,AdressBook!$B$6:$B$25,0),1)),""),"")</f>
        <v/>
      </c>
      <c r="G1573" s="361" t="str">
        <f>IFERROR(IF(LEN(INDEX(PlansAndNotes!$F$6:$F$2005,ROW(B1573)-ROW($C$3)))=0,"",INDEX(PlansAndNotes!$F$6:$F$2005,ROW(B1573)-ROW($C$3))),"")</f>
        <v/>
      </c>
      <c r="H1573" s="361" t="str">
        <f>IFERROR(IF(LEN(C1573)&gt;0,IF(LEN(INDEX(TasksList!$G$6:$G$1005,MATCH(C1573,TasksList!$B$6:$B$1005,0),1))=0,"",INDEX(TasksList!$G$6:$G$1005,MATCH(C1573,TasksList!$B$6:$B$1005,0),1)),""),"")</f>
        <v/>
      </c>
      <c r="I1573" s="381"/>
      <c r="J1573" s="400"/>
      <c r="K1573" s="400"/>
      <c r="L1573" s="179"/>
      <c r="M1573" s="381"/>
      <c r="N1573" s="362" t="str">
        <f>IFERROR(IF(LEN(INDEX(PlansAndNotes!$D$6:$D$4005,ROW(B1573)-ROW($C$3)))=0,"",INDEX(PlansAndNotes!$D$6:$D$4005,ROW(B1573)-ROW($C$3))),"")</f>
        <v/>
      </c>
      <c r="O1573" s="165" t="str">
        <f t="shared" si="181"/>
        <v/>
      </c>
      <c r="P1573" s="363" t="str">
        <f>IFERROR(IF(LEN(INDEX(PlansAndNotes!$E$6:$E$4005,ROW(B1573)-ROW($C$3)))=0,"",INDEX(PlansAndNotes!$E$6:$E$4005,ROW(B1573)-ROW($C$3))),"")</f>
        <v/>
      </c>
      <c r="Q1573" s="363" t="str">
        <f>IFERROR(IF(LEN(INDEX(PlansAndNotes!$G$6:$G$4005,ROW(B1573)-ROW($C$3)))=0,"",INDEX(PlansAndNotes!$G$6:$G$4005,ROW(B1573)-ROW($C$3))),"")</f>
        <v/>
      </c>
      <c r="R1573" s="361" t="str">
        <f>IFERROR(IF(LEN(D1573)&gt;0,IF(LEN(INDEX(AdressBook!$C$6:$C$25,MATCH(D1573,AdressBook!$B$6:$B$25,0),1))=0,"",INDEX(AdressBook!$C$6:$C$25,MATCH(D1573,AdressBook!$B$6:$B$25,0),1)),""),"")</f>
        <v/>
      </c>
      <c r="S1573" s="165">
        <f>IF(LEN(C1573)&gt;0,IFERROR(IF(MATCH(C1573,C1574:$C$4004,0)&gt;0,-1,ROW(S1573)-ROW($S$3)),ROW(S1573)-ROW($S$3)),-1)</f>
        <v>-1</v>
      </c>
      <c r="T1573" s="165">
        <f t="shared" si="182"/>
        <v>0</v>
      </c>
      <c r="U1573" s="165" t="str">
        <f t="shared" si="183"/>
        <v/>
      </c>
      <c r="V1573" s="165" t="str">
        <f>IFERROR(IF(OR(C1573="",S1573&lt;0),"",IF(SUBTOTAL(3,C1573:C1573)=0,-1,SUBTOTAL(3,$C$4:C1573))),"")</f>
        <v/>
      </c>
      <c r="W1573" s="156" t="str">
        <f t="array" ref="W1573">IF(LEN(C1573)&gt;0,IFERROR(IF(MATCH(C1573,$C$3:$C1572,0)&gt;0,N1573-INDEX($N$3:N1572,SUMPRODUCT(MAX(ROW($C$3:$C1572)*(C1573=$C$3:$C1572)))-2,1),""),""),"")</f>
        <v/>
      </c>
      <c r="X1573" s="156">
        <f t="shared" ca="1" si="184"/>
        <v>1</v>
      </c>
      <c r="Y1573" s="156">
        <f t="shared" ca="1" si="185"/>
        <v>1</v>
      </c>
    </row>
    <row r="1574" spans="2:25" hidden="1" x14ac:dyDescent="0.25">
      <c r="B1574" s="390" t="str">
        <f>IFERROR(IF(LEN(INDEX(PlansAndNotes!$B$6:$B$2005,ROW(A1574)-ROW($B$3)))=0,"",INDEX(PlansAndNotes!$B$6:$B$2005,ROW(A1574)-ROW($B$3))),"")</f>
        <v/>
      </c>
      <c r="C1574" s="361" t="str">
        <f t="shared" si="180"/>
        <v/>
      </c>
      <c r="D1574" s="361" t="str">
        <f>IFERROR(IF(LEN(C1574)&gt;0,IF(LEN(INDEX(TasksList!$C$6:$C$1005,MATCH(C1574,TasksList!$B$6:$B$1005,0),1))=0,"",INDEX(TasksList!$C$6:$C$1005,MATCH(C1574,TasksList!$B$6:$B$1005,0),1)),""),"")</f>
        <v/>
      </c>
      <c r="E1574" s="361" t="str">
        <f>IFERROR(IF(LEN(C1574)&gt;0,IF(LEN(INDEX(TasksList!$F$6:$F$1005,MATCH(C1574,TasksList!$B$6:$B$1005,0),1))=0,"not set!",INDEX(TasksList!$F$6:$F$1005,MATCH(C1574,TasksList!$B$6:$B$1005,0),1)),""),"")</f>
        <v/>
      </c>
      <c r="F1574" s="360" t="str">
        <f>IFERROR(IF(LEN(D1574)&gt;0,IF(LEN(INDEX(AdressBook!$D$6:$D$25,MATCH(D1574,AdressBook!$B$6:$B$25,0),1))=0,"",INDEX(AdressBook!$D$6:$D$25,MATCH(D1574,AdressBook!$B$6:$B$25,0),1)),""),"")</f>
        <v/>
      </c>
      <c r="G1574" s="361" t="str">
        <f>IFERROR(IF(LEN(INDEX(PlansAndNotes!$F$6:$F$2005,ROW(B1574)-ROW($C$3)))=0,"",INDEX(PlansAndNotes!$F$6:$F$2005,ROW(B1574)-ROW($C$3))),"")</f>
        <v/>
      </c>
      <c r="H1574" s="361" t="str">
        <f>IFERROR(IF(LEN(C1574)&gt;0,IF(LEN(INDEX(TasksList!$G$6:$G$1005,MATCH(C1574,TasksList!$B$6:$B$1005,0),1))=0,"",INDEX(TasksList!$G$6:$G$1005,MATCH(C1574,TasksList!$B$6:$B$1005,0),1)),""),"")</f>
        <v/>
      </c>
      <c r="I1574" s="381"/>
      <c r="J1574" s="400"/>
      <c r="K1574" s="400"/>
      <c r="L1574" s="179"/>
      <c r="M1574" s="381"/>
      <c r="N1574" s="362" t="str">
        <f>IFERROR(IF(LEN(INDEX(PlansAndNotes!$D$6:$D$4005,ROW(B1574)-ROW($C$3)))=0,"",INDEX(PlansAndNotes!$D$6:$D$4005,ROW(B1574)-ROW($C$3))),"")</f>
        <v/>
      </c>
      <c r="O1574" s="165" t="str">
        <f t="shared" si="181"/>
        <v/>
      </c>
      <c r="P1574" s="363" t="str">
        <f>IFERROR(IF(LEN(INDEX(PlansAndNotes!$E$6:$E$4005,ROW(B1574)-ROW($C$3)))=0,"",INDEX(PlansAndNotes!$E$6:$E$4005,ROW(B1574)-ROW($C$3))),"")</f>
        <v/>
      </c>
      <c r="Q1574" s="363" t="str">
        <f>IFERROR(IF(LEN(INDEX(PlansAndNotes!$G$6:$G$4005,ROW(B1574)-ROW($C$3)))=0,"",INDEX(PlansAndNotes!$G$6:$G$4005,ROW(B1574)-ROW($C$3))),"")</f>
        <v/>
      </c>
      <c r="R1574" s="361" t="str">
        <f>IFERROR(IF(LEN(D1574)&gt;0,IF(LEN(INDEX(AdressBook!$C$6:$C$25,MATCH(D1574,AdressBook!$B$6:$B$25,0),1))=0,"",INDEX(AdressBook!$C$6:$C$25,MATCH(D1574,AdressBook!$B$6:$B$25,0),1)),""),"")</f>
        <v/>
      </c>
      <c r="S1574" s="165">
        <f>IF(LEN(C1574)&gt;0,IFERROR(IF(MATCH(C1574,C1575:$C$4004,0)&gt;0,-1,ROW(S1574)-ROW($S$3)),ROW(S1574)-ROW($S$3)),-1)</f>
        <v>-1</v>
      </c>
      <c r="T1574" s="165">
        <f t="shared" si="182"/>
        <v>0</v>
      </c>
      <c r="U1574" s="165" t="str">
        <f t="shared" si="183"/>
        <v/>
      </c>
      <c r="V1574" s="165" t="str">
        <f>IFERROR(IF(OR(C1574="",S1574&lt;0),"",IF(SUBTOTAL(3,C1574:C1574)=0,-1,SUBTOTAL(3,$C$4:C1574))),"")</f>
        <v/>
      </c>
      <c r="W1574" s="156" t="str">
        <f t="array" ref="W1574">IF(LEN(C1574)&gt;0,IFERROR(IF(MATCH(C1574,$C$3:$C1573,0)&gt;0,N1574-INDEX($N$3:N1573,SUMPRODUCT(MAX(ROW($C$3:$C1573)*(C1574=$C$3:$C1573)))-2,1),""),""),"")</f>
        <v/>
      </c>
      <c r="X1574" s="156">
        <f t="shared" ca="1" si="184"/>
        <v>1</v>
      </c>
      <c r="Y1574" s="156">
        <f t="shared" ca="1" si="185"/>
        <v>1</v>
      </c>
    </row>
    <row r="1575" spans="2:25" hidden="1" x14ac:dyDescent="0.25">
      <c r="B1575" s="390" t="str">
        <f>IFERROR(IF(LEN(INDEX(PlansAndNotes!$B$6:$B$2005,ROW(A1575)-ROW($B$3)))=0,"",INDEX(PlansAndNotes!$B$6:$B$2005,ROW(A1575)-ROW($B$3))),"")</f>
        <v/>
      </c>
      <c r="C1575" s="361" t="str">
        <f t="shared" si="180"/>
        <v/>
      </c>
      <c r="D1575" s="361" t="str">
        <f>IFERROR(IF(LEN(C1575)&gt;0,IF(LEN(INDEX(TasksList!$C$6:$C$1005,MATCH(C1575,TasksList!$B$6:$B$1005,0),1))=0,"",INDEX(TasksList!$C$6:$C$1005,MATCH(C1575,TasksList!$B$6:$B$1005,0),1)),""),"")</f>
        <v/>
      </c>
      <c r="E1575" s="361" t="str">
        <f>IFERROR(IF(LEN(C1575)&gt;0,IF(LEN(INDEX(TasksList!$F$6:$F$1005,MATCH(C1575,TasksList!$B$6:$B$1005,0),1))=0,"not set!",INDEX(TasksList!$F$6:$F$1005,MATCH(C1575,TasksList!$B$6:$B$1005,0),1)),""),"")</f>
        <v/>
      </c>
      <c r="F1575" s="360" t="str">
        <f>IFERROR(IF(LEN(D1575)&gt;0,IF(LEN(INDEX(AdressBook!$D$6:$D$25,MATCH(D1575,AdressBook!$B$6:$B$25,0),1))=0,"",INDEX(AdressBook!$D$6:$D$25,MATCH(D1575,AdressBook!$B$6:$B$25,0),1)),""),"")</f>
        <v/>
      </c>
      <c r="G1575" s="361" t="str">
        <f>IFERROR(IF(LEN(INDEX(PlansAndNotes!$F$6:$F$2005,ROW(B1575)-ROW($C$3)))=0,"",INDEX(PlansAndNotes!$F$6:$F$2005,ROW(B1575)-ROW($C$3))),"")</f>
        <v/>
      </c>
      <c r="H1575" s="361" t="str">
        <f>IFERROR(IF(LEN(C1575)&gt;0,IF(LEN(INDEX(TasksList!$G$6:$G$1005,MATCH(C1575,TasksList!$B$6:$B$1005,0),1))=0,"",INDEX(TasksList!$G$6:$G$1005,MATCH(C1575,TasksList!$B$6:$B$1005,0),1)),""),"")</f>
        <v/>
      </c>
      <c r="I1575" s="381"/>
      <c r="J1575" s="400"/>
      <c r="K1575" s="400"/>
      <c r="L1575" s="179"/>
      <c r="M1575" s="381"/>
      <c r="N1575" s="362" t="str">
        <f>IFERROR(IF(LEN(INDEX(PlansAndNotes!$D$6:$D$4005,ROW(B1575)-ROW($C$3)))=0,"",INDEX(PlansAndNotes!$D$6:$D$4005,ROW(B1575)-ROW($C$3))),"")</f>
        <v/>
      </c>
      <c r="O1575" s="165" t="str">
        <f t="shared" si="181"/>
        <v/>
      </c>
      <c r="P1575" s="363" t="str">
        <f>IFERROR(IF(LEN(INDEX(PlansAndNotes!$E$6:$E$4005,ROW(B1575)-ROW($C$3)))=0,"",INDEX(PlansAndNotes!$E$6:$E$4005,ROW(B1575)-ROW($C$3))),"")</f>
        <v/>
      </c>
      <c r="Q1575" s="363" t="str">
        <f>IFERROR(IF(LEN(INDEX(PlansAndNotes!$G$6:$G$4005,ROW(B1575)-ROW($C$3)))=0,"",INDEX(PlansAndNotes!$G$6:$G$4005,ROW(B1575)-ROW($C$3))),"")</f>
        <v/>
      </c>
      <c r="R1575" s="361" t="str">
        <f>IFERROR(IF(LEN(D1575)&gt;0,IF(LEN(INDEX(AdressBook!$C$6:$C$25,MATCH(D1575,AdressBook!$B$6:$B$25,0),1))=0,"",INDEX(AdressBook!$C$6:$C$25,MATCH(D1575,AdressBook!$B$6:$B$25,0),1)),""),"")</f>
        <v/>
      </c>
      <c r="S1575" s="165">
        <f>IF(LEN(C1575)&gt;0,IFERROR(IF(MATCH(C1575,C1576:$C$4004,0)&gt;0,-1,ROW(S1575)-ROW($S$3)),ROW(S1575)-ROW($S$3)),-1)</f>
        <v>-1</v>
      </c>
      <c r="T1575" s="165">
        <f t="shared" si="182"/>
        <v>0</v>
      </c>
      <c r="U1575" s="165" t="str">
        <f t="shared" si="183"/>
        <v/>
      </c>
      <c r="V1575" s="165" t="str">
        <f>IFERROR(IF(OR(C1575="",S1575&lt;0),"",IF(SUBTOTAL(3,C1575:C1575)=0,-1,SUBTOTAL(3,$C$4:C1575))),"")</f>
        <v/>
      </c>
      <c r="W1575" s="156" t="str">
        <f t="array" ref="W1575">IF(LEN(C1575)&gt;0,IFERROR(IF(MATCH(C1575,$C$3:$C1574,0)&gt;0,N1575-INDEX($N$3:N1574,SUMPRODUCT(MAX(ROW($C$3:$C1574)*(C1575=$C$3:$C1574)))-2,1),""),""),"")</f>
        <v/>
      </c>
      <c r="X1575" s="156">
        <f t="shared" ca="1" si="184"/>
        <v>1</v>
      </c>
      <c r="Y1575" s="156">
        <f t="shared" ca="1" si="185"/>
        <v>1</v>
      </c>
    </row>
    <row r="1576" spans="2:25" hidden="1" x14ac:dyDescent="0.25">
      <c r="B1576" s="390" t="str">
        <f>IFERROR(IF(LEN(INDEX(PlansAndNotes!$B$6:$B$2005,ROW(A1576)-ROW($B$3)))=0,"",INDEX(PlansAndNotes!$B$6:$B$2005,ROW(A1576)-ROW($B$3))),"")</f>
        <v/>
      </c>
      <c r="C1576" s="361" t="str">
        <f t="shared" si="180"/>
        <v/>
      </c>
      <c r="D1576" s="361" t="str">
        <f>IFERROR(IF(LEN(C1576)&gt;0,IF(LEN(INDEX(TasksList!$C$6:$C$1005,MATCH(C1576,TasksList!$B$6:$B$1005,0),1))=0,"",INDEX(TasksList!$C$6:$C$1005,MATCH(C1576,TasksList!$B$6:$B$1005,0),1)),""),"")</f>
        <v/>
      </c>
      <c r="E1576" s="361" t="str">
        <f>IFERROR(IF(LEN(C1576)&gt;0,IF(LEN(INDEX(TasksList!$F$6:$F$1005,MATCH(C1576,TasksList!$B$6:$B$1005,0),1))=0,"not set!",INDEX(TasksList!$F$6:$F$1005,MATCH(C1576,TasksList!$B$6:$B$1005,0),1)),""),"")</f>
        <v/>
      </c>
      <c r="F1576" s="360" t="str">
        <f>IFERROR(IF(LEN(D1576)&gt;0,IF(LEN(INDEX(AdressBook!$D$6:$D$25,MATCH(D1576,AdressBook!$B$6:$B$25,0),1))=0,"",INDEX(AdressBook!$D$6:$D$25,MATCH(D1576,AdressBook!$B$6:$B$25,0),1)),""),"")</f>
        <v/>
      </c>
      <c r="G1576" s="361" t="str">
        <f>IFERROR(IF(LEN(INDEX(PlansAndNotes!$F$6:$F$2005,ROW(B1576)-ROW($C$3)))=0,"",INDEX(PlansAndNotes!$F$6:$F$2005,ROW(B1576)-ROW($C$3))),"")</f>
        <v/>
      </c>
      <c r="H1576" s="361" t="str">
        <f>IFERROR(IF(LEN(C1576)&gt;0,IF(LEN(INDEX(TasksList!$G$6:$G$1005,MATCH(C1576,TasksList!$B$6:$B$1005,0),1))=0,"",INDEX(TasksList!$G$6:$G$1005,MATCH(C1576,TasksList!$B$6:$B$1005,0),1)),""),"")</f>
        <v/>
      </c>
      <c r="I1576" s="381"/>
      <c r="J1576" s="400"/>
      <c r="K1576" s="400"/>
      <c r="L1576" s="179"/>
      <c r="M1576" s="381"/>
      <c r="N1576" s="362" t="str">
        <f>IFERROR(IF(LEN(INDEX(PlansAndNotes!$D$6:$D$4005,ROW(B1576)-ROW($C$3)))=0,"",INDEX(PlansAndNotes!$D$6:$D$4005,ROW(B1576)-ROW($C$3))),"")</f>
        <v/>
      </c>
      <c r="O1576" s="165" t="str">
        <f t="shared" si="181"/>
        <v/>
      </c>
      <c r="P1576" s="363" t="str">
        <f>IFERROR(IF(LEN(INDEX(PlansAndNotes!$E$6:$E$4005,ROW(B1576)-ROW($C$3)))=0,"",INDEX(PlansAndNotes!$E$6:$E$4005,ROW(B1576)-ROW($C$3))),"")</f>
        <v/>
      </c>
      <c r="Q1576" s="363" t="str">
        <f>IFERROR(IF(LEN(INDEX(PlansAndNotes!$G$6:$G$4005,ROW(B1576)-ROW($C$3)))=0,"",INDEX(PlansAndNotes!$G$6:$G$4005,ROW(B1576)-ROW($C$3))),"")</f>
        <v/>
      </c>
      <c r="R1576" s="361" t="str">
        <f>IFERROR(IF(LEN(D1576)&gt;0,IF(LEN(INDEX(AdressBook!$C$6:$C$25,MATCH(D1576,AdressBook!$B$6:$B$25,0),1))=0,"",INDEX(AdressBook!$C$6:$C$25,MATCH(D1576,AdressBook!$B$6:$B$25,0),1)),""),"")</f>
        <v/>
      </c>
      <c r="S1576" s="165">
        <f>IF(LEN(C1576)&gt;0,IFERROR(IF(MATCH(C1576,C1577:$C$4004,0)&gt;0,-1,ROW(S1576)-ROW($S$3)),ROW(S1576)-ROW($S$3)),-1)</f>
        <v>-1</v>
      </c>
      <c r="T1576" s="165">
        <f t="shared" si="182"/>
        <v>0</v>
      </c>
      <c r="U1576" s="165" t="str">
        <f t="shared" si="183"/>
        <v/>
      </c>
      <c r="V1576" s="165" t="str">
        <f>IFERROR(IF(OR(C1576="",S1576&lt;0),"",IF(SUBTOTAL(3,C1576:C1576)=0,-1,SUBTOTAL(3,$C$4:C1576))),"")</f>
        <v/>
      </c>
      <c r="W1576" s="156" t="str">
        <f t="array" ref="W1576">IF(LEN(C1576)&gt;0,IFERROR(IF(MATCH(C1576,$C$3:$C1575,0)&gt;0,N1576-INDEX($N$3:N1575,SUMPRODUCT(MAX(ROW($C$3:$C1575)*(C1576=$C$3:$C1575)))-2,1),""),""),"")</f>
        <v/>
      </c>
      <c r="X1576" s="156">
        <f t="shared" ca="1" si="184"/>
        <v>1</v>
      </c>
      <c r="Y1576" s="156">
        <f t="shared" ca="1" si="185"/>
        <v>1</v>
      </c>
    </row>
    <row r="1577" spans="2:25" hidden="1" x14ac:dyDescent="0.25">
      <c r="B1577" s="390" t="str">
        <f>IFERROR(IF(LEN(INDEX(PlansAndNotes!$B$6:$B$2005,ROW(A1577)-ROW($B$3)))=0,"",INDEX(PlansAndNotes!$B$6:$B$2005,ROW(A1577)-ROW($B$3))),"")</f>
        <v/>
      </c>
      <c r="C1577" s="361" t="str">
        <f t="shared" si="180"/>
        <v/>
      </c>
      <c r="D1577" s="361" t="str">
        <f>IFERROR(IF(LEN(C1577)&gt;0,IF(LEN(INDEX(TasksList!$C$6:$C$1005,MATCH(C1577,TasksList!$B$6:$B$1005,0),1))=0,"",INDEX(TasksList!$C$6:$C$1005,MATCH(C1577,TasksList!$B$6:$B$1005,0),1)),""),"")</f>
        <v/>
      </c>
      <c r="E1577" s="361" t="str">
        <f>IFERROR(IF(LEN(C1577)&gt;0,IF(LEN(INDEX(TasksList!$F$6:$F$1005,MATCH(C1577,TasksList!$B$6:$B$1005,0),1))=0,"not set!",INDEX(TasksList!$F$6:$F$1005,MATCH(C1577,TasksList!$B$6:$B$1005,0),1)),""),"")</f>
        <v/>
      </c>
      <c r="F1577" s="360" t="str">
        <f>IFERROR(IF(LEN(D1577)&gt;0,IF(LEN(INDEX(AdressBook!$D$6:$D$25,MATCH(D1577,AdressBook!$B$6:$B$25,0),1))=0,"",INDEX(AdressBook!$D$6:$D$25,MATCH(D1577,AdressBook!$B$6:$B$25,0),1)),""),"")</f>
        <v/>
      </c>
      <c r="G1577" s="361" t="str">
        <f>IFERROR(IF(LEN(INDEX(PlansAndNotes!$F$6:$F$2005,ROW(B1577)-ROW($C$3)))=0,"",INDEX(PlansAndNotes!$F$6:$F$2005,ROW(B1577)-ROW($C$3))),"")</f>
        <v/>
      </c>
      <c r="H1577" s="361" t="str">
        <f>IFERROR(IF(LEN(C1577)&gt;0,IF(LEN(INDEX(TasksList!$G$6:$G$1005,MATCH(C1577,TasksList!$B$6:$B$1005,0),1))=0,"",INDEX(TasksList!$G$6:$G$1005,MATCH(C1577,TasksList!$B$6:$B$1005,0),1)),""),"")</f>
        <v/>
      </c>
      <c r="I1577" s="381"/>
      <c r="J1577" s="400"/>
      <c r="K1577" s="400"/>
      <c r="L1577" s="179"/>
      <c r="M1577" s="381"/>
      <c r="N1577" s="362" t="str">
        <f>IFERROR(IF(LEN(INDEX(PlansAndNotes!$D$6:$D$4005,ROW(B1577)-ROW($C$3)))=0,"",INDEX(PlansAndNotes!$D$6:$D$4005,ROW(B1577)-ROW($C$3))),"")</f>
        <v/>
      </c>
      <c r="O1577" s="165" t="str">
        <f t="shared" si="181"/>
        <v/>
      </c>
      <c r="P1577" s="363" t="str">
        <f>IFERROR(IF(LEN(INDEX(PlansAndNotes!$E$6:$E$4005,ROW(B1577)-ROW($C$3)))=0,"",INDEX(PlansAndNotes!$E$6:$E$4005,ROW(B1577)-ROW($C$3))),"")</f>
        <v/>
      </c>
      <c r="Q1577" s="363" t="str">
        <f>IFERROR(IF(LEN(INDEX(PlansAndNotes!$G$6:$G$4005,ROW(B1577)-ROW($C$3)))=0,"",INDEX(PlansAndNotes!$G$6:$G$4005,ROW(B1577)-ROW($C$3))),"")</f>
        <v/>
      </c>
      <c r="R1577" s="361" t="str">
        <f>IFERROR(IF(LEN(D1577)&gt;0,IF(LEN(INDEX(AdressBook!$C$6:$C$25,MATCH(D1577,AdressBook!$B$6:$B$25,0),1))=0,"",INDEX(AdressBook!$C$6:$C$25,MATCH(D1577,AdressBook!$B$6:$B$25,0),1)),""),"")</f>
        <v/>
      </c>
      <c r="S1577" s="165">
        <f>IF(LEN(C1577)&gt;0,IFERROR(IF(MATCH(C1577,C1578:$C$4004,0)&gt;0,-1,ROW(S1577)-ROW($S$3)),ROW(S1577)-ROW($S$3)),-1)</f>
        <v>-1</v>
      </c>
      <c r="T1577" s="165">
        <f t="shared" si="182"/>
        <v>0</v>
      </c>
      <c r="U1577" s="165" t="str">
        <f t="shared" si="183"/>
        <v/>
      </c>
      <c r="V1577" s="165" t="str">
        <f>IFERROR(IF(OR(C1577="",S1577&lt;0),"",IF(SUBTOTAL(3,C1577:C1577)=0,-1,SUBTOTAL(3,$C$4:C1577))),"")</f>
        <v/>
      </c>
      <c r="W1577" s="156" t="str">
        <f t="array" ref="W1577">IF(LEN(C1577)&gt;0,IFERROR(IF(MATCH(C1577,$C$3:$C1576,0)&gt;0,N1577-INDEX($N$3:N1576,SUMPRODUCT(MAX(ROW($C$3:$C1576)*(C1577=$C$3:$C1576)))-2,1),""),""),"")</f>
        <v/>
      </c>
      <c r="X1577" s="156">
        <f t="shared" ca="1" si="184"/>
        <v>1</v>
      </c>
      <c r="Y1577" s="156">
        <f t="shared" ca="1" si="185"/>
        <v>1</v>
      </c>
    </row>
    <row r="1578" spans="2:25" hidden="1" x14ac:dyDescent="0.25">
      <c r="B1578" s="390" t="str">
        <f>IFERROR(IF(LEN(INDEX(PlansAndNotes!$B$6:$B$2005,ROW(A1578)-ROW($B$3)))=0,"",INDEX(PlansAndNotes!$B$6:$B$2005,ROW(A1578)-ROW($B$3))),"")</f>
        <v/>
      </c>
      <c r="C1578" s="361" t="str">
        <f t="shared" si="180"/>
        <v/>
      </c>
      <c r="D1578" s="361" t="str">
        <f>IFERROR(IF(LEN(C1578)&gt;0,IF(LEN(INDEX(TasksList!$C$6:$C$1005,MATCH(C1578,TasksList!$B$6:$B$1005,0),1))=0,"",INDEX(TasksList!$C$6:$C$1005,MATCH(C1578,TasksList!$B$6:$B$1005,0),1)),""),"")</f>
        <v/>
      </c>
      <c r="E1578" s="361" t="str">
        <f>IFERROR(IF(LEN(C1578)&gt;0,IF(LEN(INDEX(TasksList!$F$6:$F$1005,MATCH(C1578,TasksList!$B$6:$B$1005,0),1))=0,"not set!",INDEX(TasksList!$F$6:$F$1005,MATCH(C1578,TasksList!$B$6:$B$1005,0),1)),""),"")</f>
        <v/>
      </c>
      <c r="F1578" s="360" t="str">
        <f>IFERROR(IF(LEN(D1578)&gt;0,IF(LEN(INDEX(AdressBook!$D$6:$D$25,MATCH(D1578,AdressBook!$B$6:$B$25,0),1))=0,"",INDEX(AdressBook!$D$6:$D$25,MATCH(D1578,AdressBook!$B$6:$B$25,0),1)),""),"")</f>
        <v/>
      </c>
      <c r="G1578" s="361" t="str">
        <f>IFERROR(IF(LEN(INDEX(PlansAndNotes!$F$6:$F$2005,ROW(B1578)-ROW($C$3)))=0,"",INDEX(PlansAndNotes!$F$6:$F$2005,ROW(B1578)-ROW($C$3))),"")</f>
        <v/>
      </c>
      <c r="H1578" s="361" t="str">
        <f>IFERROR(IF(LEN(C1578)&gt;0,IF(LEN(INDEX(TasksList!$G$6:$G$1005,MATCH(C1578,TasksList!$B$6:$B$1005,0),1))=0,"",INDEX(TasksList!$G$6:$G$1005,MATCH(C1578,TasksList!$B$6:$B$1005,0),1)),""),"")</f>
        <v/>
      </c>
      <c r="I1578" s="381"/>
      <c r="J1578" s="400"/>
      <c r="K1578" s="400"/>
      <c r="L1578" s="179"/>
      <c r="M1578" s="381"/>
      <c r="N1578" s="362" t="str">
        <f>IFERROR(IF(LEN(INDEX(PlansAndNotes!$D$6:$D$4005,ROW(B1578)-ROW($C$3)))=0,"",INDEX(PlansAndNotes!$D$6:$D$4005,ROW(B1578)-ROW($C$3))),"")</f>
        <v/>
      </c>
      <c r="O1578" s="165" t="str">
        <f t="shared" si="181"/>
        <v/>
      </c>
      <c r="P1578" s="363" t="str">
        <f>IFERROR(IF(LEN(INDEX(PlansAndNotes!$E$6:$E$4005,ROW(B1578)-ROW($C$3)))=0,"",INDEX(PlansAndNotes!$E$6:$E$4005,ROW(B1578)-ROW($C$3))),"")</f>
        <v/>
      </c>
      <c r="Q1578" s="363" t="str">
        <f>IFERROR(IF(LEN(INDEX(PlansAndNotes!$G$6:$G$4005,ROW(B1578)-ROW($C$3)))=0,"",INDEX(PlansAndNotes!$G$6:$G$4005,ROW(B1578)-ROW($C$3))),"")</f>
        <v/>
      </c>
      <c r="R1578" s="361" t="str">
        <f>IFERROR(IF(LEN(D1578)&gt;0,IF(LEN(INDEX(AdressBook!$C$6:$C$25,MATCH(D1578,AdressBook!$B$6:$B$25,0),1))=0,"",INDEX(AdressBook!$C$6:$C$25,MATCH(D1578,AdressBook!$B$6:$B$25,0),1)),""),"")</f>
        <v/>
      </c>
      <c r="S1578" s="165">
        <f>IF(LEN(C1578)&gt;0,IFERROR(IF(MATCH(C1578,C1579:$C$4004,0)&gt;0,-1,ROW(S1578)-ROW($S$3)),ROW(S1578)-ROW($S$3)),-1)</f>
        <v>-1</v>
      </c>
      <c r="T1578" s="165">
        <f t="shared" si="182"/>
        <v>0</v>
      </c>
      <c r="U1578" s="165" t="str">
        <f t="shared" si="183"/>
        <v/>
      </c>
      <c r="V1578" s="165" t="str">
        <f>IFERROR(IF(OR(C1578="",S1578&lt;0),"",IF(SUBTOTAL(3,C1578:C1578)=0,-1,SUBTOTAL(3,$C$4:C1578))),"")</f>
        <v/>
      </c>
      <c r="W1578" s="156" t="str">
        <f t="array" ref="W1578">IF(LEN(C1578)&gt;0,IFERROR(IF(MATCH(C1578,$C$3:$C1577,0)&gt;0,N1578-INDEX($N$3:N1577,SUMPRODUCT(MAX(ROW($C$3:$C1577)*(C1578=$C$3:$C1577)))-2,1),""),""),"")</f>
        <v/>
      </c>
      <c r="X1578" s="156">
        <f t="shared" ca="1" si="184"/>
        <v>1</v>
      </c>
      <c r="Y1578" s="156">
        <f t="shared" ca="1" si="185"/>
        <v>1</v>
      </c>
    </row>
    <row r="1579" spans="2:25" hidden="1" x14ac:dyDescent="0.25">
      <c r="B1579" s="390" t="str">
        <f>IFERROR(IF(LEN(INDEX(PlansAndNotes!$B$6:$B$2005,ROW(A1579)-ROW($B$3)))=0,"",INDEX(PlansAndNotes!$B$6:$B$2005,ROW(A1579)-ROW($B$3))),"")</f>
        <v/>
      </c>
      <c r="C1579" s="361" t="str">
        <f t="shared" si="180"/>
        <v/>
      </c>
      <c r="D1579" s="361" t="str">
        <f>IFERROR(IF(LEN(C1579)&gt;0,IF(LEN(INDEX(TasksList!$C$6:$C$1005,MATCH(C1579,TasksList!$B$6:$B$1005,0),1))=0,"",INDEX(TasksList!$C$6:$C$1005,MATCH(C1579,TasksList!$B$6:$B$1005,0),1)),""),"")</f>
        <v/>
      </c>
      <c r="E1579" s="361" t="str">
        <f>IFERROR(IF(LEN(C1579)&gt;0,IF(LEN(INDEX(TasksList!$F$6:$F$1005,MATCH(C1579,TasksList!$B$6:$B$1005,0),1))=0,"not set!",INDEX(TasksList!$F$6:$F$1005,MATCH(C1579,TasksList!$B$6:$B$1005,0),1)),""),"")</f>
        <v/>
      </c>
      <c r="F1579" s="360" t="str">
        <f>IFERROR(IF(LEN(D1579)&gt;0,IF(LEN(INDEX(AdressBook!$D$6:$D$25,MATCH(D1579,AdressBook!$B$6:$B$25,0),1))=0,"",INDEX(AdressBook!$D$6:$D$25,MATCH(D1579,AdressBook!$B$6:$B$25,0),1)),""),"")</f>
        <v/>
      </c>
      <c r="G1579" s="361" t="str">
        <f>IFERROR(IF(LEN(INDEX(PlansAndNotes!$F$6:$F$2005,ROW(B1579)-ROW($C$3)))=0,"",INDEX(PlansAndNotes!$F$6:$F$2005,ROW(B1579)-ROW($C$3))),"")</f>
        <v/>
      </c>
      <c r="H1579" s="361" t="str">
        <f>IFERROR(IF(LEN(C1579)&gt;0,IF(LEN(INDEX(TasksList!$G$6:$G$1005,MATCH(C1579,TasksList!$B$6:$B$1005,0),1))=0,"",INDEX(TasksList!$G$6:$G$1005,MATCH(C1579,TasksList!$B$6:$B$1005,0),1)),""),"")</f>
        <v/>
      </c>
      <c r="I1579" s="381"/>
      <c r="J1579" s="400"/>
      <c r="K1579" s="400"/>
      <c r="L1579" s="179"/>
      <c r="M1579" s="381"/>
      <c r="N1579" s="362" t="str">
        <f>IFERROR(IF(LEN(INDEX(PlansAndNotes!$D$6:$D$4005,ROW(B1579)-ROW($C$3)))=0,"",INDEX(PlansAndNotes!$D$6:$D$4005,ROW(B1579)-ROW($C$3))),"")</f>
        <v/>
      </c>
      <c r="O1579" s="165" t="str">
        <f t="shared" si="181"/>
        <v/>
      </c>
      <c r="P1579" s="363" t="str">
        <f>IFERROR(IF(LEN(INDEX(PlansAndNotes!$E$6:$E$4005,ROW(B1579)-ROW($C$3)))=0,"",INDEX(PlansAndNotes!$E$6:$E$4005,ROW(B1579)-ROW($C$3))),"")</f>
        <v/>
      </c>
      <c r="Q1579" s="363" t="str">
        <f>IFERROR(IF(LEN(INDEX(PlansAndNotes!$G$6:$G$4005,ROW(B1579)-ROW($C$3)))=0,"",INDEX(PlansAndNotes!$G$6:$G$4005,ROW(B1579)-ROW($C$3))),"")</f>
        <v/>
      </c>
      <c r="R1579" s="361" t="str">
        <f>IFERROR(IF(LEN(D1579)&gt;0,IF(LEN(INDEX(AdressBook!$C$6:$C$25,MATCH(D1579,AdressBook!$B$6:$B$25,0),1))=0,"",INDEX(AdressBook!$C$6:$C$25,MATCH(D1579,AdressBook!$B$6:$B$25,0),1)),""),"")</f>
        <v/>
      </c>
      <c r="S1579" s="165">
        <f>IF(LEN(C1579)&gt;0,IFERROR(IF(MATCH(C1579,C1580:$C$4004,0)&gt;0,-1,ROW(S1579)-ROW($S$3)),ROW(S1579)-ROW($S$3)),-1)</f>
        <v>-1</v>
      </c>
      <c r="T1579" s="165">
        <f t="shared" si="182"/>
        <v>0</v>
      </c>
      <c r="U1579" s="165" t="str">
        <f t="shared" si="183"/>
        <v/>
      </c>
      <c r="V1579" s="165" t="str">
        <f>IFERROR(IF(OR(C1579="",S1579&lt;0),"",IF(SUBTOTAL(3,C1579:C1579)=0,-1,SUBTOTAL(3,$C$4:C1579))),"")</f>
        <v/>
      </c>
      <c r="W1579" s="156" t="str">
        <f t="array" ref="W1579">IF(LEN(C1579)&gt;0,IFERROR(IF(MATCH(C1579,$C$3:$C1578,0)&gt;0,N1579-INDEX($N$3:N1578,SUMPRODUCT(MAX(ROW($C$3:$C1578)*(C1579=$C$3:$C1578)))-2,1),""),""),"")</f>
        <v/>
      </c>
      <c r="X1579" s="156">
        <f t="shared" ca="1" si="184"/>
        <v>1</v>
      </c>
      <c r="Y1579" s="156">
        <f t="shared" ca="1" si="185"/>
        <v>1</v>
      </c>
    </row>
    <row r="1580" spans="2:25" hidden="1" x14ac:dyDescent="0.25">
      <c r="B1580" s="390" t="str">
        <f>IFERROR(IF(LEN(INDEX(PlansAndNotes!$B$6:$B$2005,ROW(A1580)-ROW($B$3)))=0,"",INDEX(PlansAndNotes!$B$6:$B$2005,ROW(A1580)-ROW($B$3))),"")</f>
        <v/>
      </c>
      <c r="C1580" s="361" t="str">
        <f t="shared" si="180"/>
        <v/>
      </c>
      <c r="D1580" s="361" t="str">
        <f>IFERROR(IF(LEN(C1580)&gt;0,IF(LEN(INDEX(TasksList!$C$6:$C$1005,MATCH(C1580,TasksList!$B$6:$B$1005,0),1))=0,"",INDEX(TasksList!$C$6:$C$1005,MATCH(C1580,TasksList!$B$6:$B$1005,0),1)),""),"")</f>
        <v/>
      </c>
      <c r="E1580" s="361" t="str">
        <f>IFERROR(IF(LEN(C1580)&gt;0,IF(LEN(INDEX(TasksList!$F$6:$F$1005,MATCH(C1580,TasksList!$B$6:$B$1005,0),1))=0,"not set!",INDEX(TasksList!$F$6:$F$1005,MATCH(C1580,TasksList!$B$6:$B$1005,0),1)),""),"")</f>
        <v/>
      </c>
      <c r="F1580" s="360" t="str">
        <f>IFERROR(IF(LEN(D1580)&gt;0,IF(LEN(INDEX(AdressBook!$D$6:$D$25,MATCH(D1580,AdressBook!$B$6:$B$25,0),1))=0,"",INDEX(AdressBook!$D$6:$D$25,MATCH(D1580,AdressBook!$B$6:$B$25,0),1)),""),"")</f>
        <v/>
      </c>
      <c r="G1580" s="361" t="str">
        <f>IFERROR(IF(LEN(INDEX(PlansAndNotes!$F$6:$F$2005,ROW(B1580)-ROW($C$3)))=0,"",INDEX(PlansAndNotes!$F$6:$F$2005,ROW(B1580)-ROW($C$3))),"")</f>
        <v/>
      </c>
      <c r="H1580" s="361" t="str">
        <f>IFERROR(IF(LEN(C1580)&gt;0,IF(LEN(INDEX(TasksList!$G$6:$G$1005,MATCH(C1580,TasksList!$B$6:$B$1005,0),1))=0,"",INDEX(TasksList!$G$6:$G$1005,MATCH(C1580,TasksList!$B$6:$B$1005,0),1)),""),"")</f>
        <v/>
      </c>
      <c r="I1580" s="381"/>
      <c r="J1580" s="400"/>
      <c r="K1580" s="400"/>
      <c r="L1580" s="179"/>
      <c r="M1580" s="381"/>
      <c r="N1580" s="362" t="str">
        <f>IFERROR(IF(LEN(INDEX(PlansAndNotes!$D$6:$D$4005,ROW(B1580)-ROW($C$3)))=0,"",INDEX(PlansAndNotes!$D$6:$D$4005,ROW(B1580)-ROW($C$3))),"")</f>
        <v/>
      </c>
      <c r="O1580" s="165" t="str">
        <f t="shared" si="181"/>
        <v/>
      </c>
      <c r="P1580" s="363" t="str">
        <f>IFERROR(IF(LEN(INDEX(PlansAndNotes!$E$6:$E$4005,ROW(B1580)-ROW($C$3)))=0,"",INDEX(PlansAndNotes!$E$6:$E$4005,ROW(B1580)-ROW($C$3))),"")</f>
        <v/>
      </c>
      <c r="Q1580" s="363" t="str">
        <f>IFERROR(IF(LEN(INDEX(PlansAndNotes!$G$6:$G$4005,ROW(B1580)-ROW($C$3)))=0,"",INDEX(PlansAndNotes!$G$6:$G$4005,ROW(B1580)-ROW($C$3))),"")</f>
        <v/>
      </c>
      <c r="R1580" s="361" t="str">
        <f>IFERROR(IF(LEN(D1580)&gt;0,IF(LEN(INDEX(AdressBook!$C$6:$C$25,MATCH(D1580,AdressBook!$B$6:$B$25,0),1))=0,"",INDEX(AdressBook!$C$6:$C$25,MATCH(D1580,AdressBook!$B$6:$B$25,0),1)),""),"")</f>
        <v/>
      </c>
      <c r="S1580" s="165">
        <f>IF(LEN(C1580)&gt;0,IFERROR(IF(MATCH(C1580,C1581:$C$4004,0)&gt;0,-1,ROW(S1580)-ROW($S$3)),ROW(S1580)-ROW($S$3)),-1)</f>
        <v>-1</v>
      </c>
      <c r="T1580" s="165">
        <f t="shared" si="182"/>
        <v>0</v>
      </c>
      <c r="U1580" s="165" t="str">
        <f t="shared" si="183"/>
        <v/>
      </c>
      <c r="V1580" s="165" t="str">
        <f>IFERROR(IF(OR(C1580="",S1580&lt;0),"",IF(SUBTOTAL(3,C1580:C1580)=0,-1,SUBTOTAL(3,$C$4:C1580))),"")</f>
        <v/>
      </c>
      <c r="W1580" s="156" t="str">
        <f t="array" ref="W1580">IF(LEN(C1580)&gt;0,IFERROR(IF(MATCH(C1580,$C$3:$C1579,0)&gt;0,N1580-INDEX($N$3:N1579,SUMPRODUCT(MAX(ROW($C$3:$C1579)*(C1580=$C$3:$C1579)))-2,1),""),""),"")</f>
        <v/>
      </c>
      <c r="X1580" s="156">
        <f t="shared" ca="1" si="184"/>
        <v>1</v>
      </c>
      <c r="Y1580" s="156">
        <f t="shared" ca="1" si="185"/>
        <v>1</v>
      </c>
    </row>
    <row r="1581" spans="2:25" hidden="1" x14ac:dyDescent="0.25">
      <c r="B1581" s="390" t="str">
        <f>IFERROR(IF(LEN(INDEX(PlansAndNotes!$B$6:$B$2005,ROW(A1581)-ROW($B$3)))=0,"",INDEX(PlansAndNotes!$B$6:$B$2005,ROW(A1581)-ROW($B$3))),"")</f>
        <v/>
      </c>
      <c r="C1581" s="361" t="str">
        <f t="shared" si="180"/>
        <v/>
      </c>
      <c r="D1581" s="361" t="str">
        <f>IFERROR(IF(LEN(C1581)&gt;0,IF(LEN(INDEX(TasksList!$C$6:$C$1005,MATCH(C1581,TasksList!$B$6:$B$1005,0),1))=0,"",INDEX(TasksList!$C$6:$C$1005,MATCH(C1581,TasksList!$B$6:$B$1005,0),1)),""),"")</f>
        <v/>
      </c>
      <c r="E1581" s="361" t="str">
        <f>IFERROR(IF(LEN(C1581)&gt;0,IF(LEN(INDEX(TasksList!$F$6:$F$1005,MATCH(C1581,TasksList!$B$6:$B$1005,0),1))=0,"not set!",INDEX(TasksList!$F$6:$F$1005,MATCH(C1581,TasksList!$B$6:$B$1005,0),1)),""),"")</f>
        <v/>
      </c>
      <c r="F1581" s="360" t="str">
        <f>IFERROR(IF(LEN(D1581)&gt;0,IF(LEN(INDEX(AdressBook!$D$6:$D$25,MATCH(D1581,AdressBook!$B$6:$B$25,0),1))=0,"",INDEX(AdressBook!$D$6:$D$25,MATCH(D1581,AdressBook!$B$6:$B$25,0),1)),""),"")</f>
        <v/>
      </c>
      <c r="G1581" s="361" t="str">
        <f>IFERROR(IF(LEN(INDEX(PlansAndNotes!$F$6:$F$2005,ROW(B1581)-ROW($C$3)))=0,"",INDEX(PlansAndNotes!$F$6:$F$2005,ROW(B1581)-ROW($C$3))),"")</f>
        <v/>
      </c>
      <c r="H1581" s="361" t="str">
        <f>IFERROR(IF(LEN(C1581)&gt;0,IF(LEN(INDEX(TasksList!$G$6:$G$1005,MATCH(C1581,TasksList!$B$6:$B$1005,0),1))=0,"",INDEX(TasksList!$G$6:$G$1005,MATCH(C1581,TasksList!$B$6:$B$1005,0),1)),""),"")</f>
        <v/>
      </c>
      <c r="I1581" s="381"/>
      <c r="J1581" s="400"/>
      <c r="K1581" s="400"/>
      <c r="L1581" s="179"/>
      <c r="M1581" s="381"/>
      <c r="N1581" s="362" t="str">
        <f>IFERROR(IF(LEN(INDEX(PlansAndNotes!$D$6:$D$4005,ROW(B1581)-ROW($C$3)))=0,"",INDEX(PlansAndNotes!$D$6:$D$4005,ROW(B1581)-ROW($C$3))),"")</f>
        <v/>
      </c>
      <c r="O1581" s="165" t="str">
        <f t="shared" si="181"/>
        <v/>
      </c>
      <c r="P1581" s="363" t="str">
        <f>IFERROR(IF(LEN(INDEX(PlansAndNotes!$E$6:$E$4005,ROW(B1581)-ROW($C$3)))=0,"",INDEX(PlansAndNotes!$E$6:$E$4005,ROW(B1581)-ROW($C$3))),"")</f>
        <v/>
      </c>
      <c r="Q1581" s="363" t="str">
        <f>IFERROR(IF(LEN(INDEX(PlansAndNotes!$G$6:$G$4005,ROW(B1581)-ROW($C$3)))=0,"",INDEX(PlansAndNotes!$G$6:$G$4005,ROW(B1581)-ROW($C$3))),"")</f>
        <v/>
      </c>
      <c r="R1581" s="361" t="str">
        <f>IFERROR(IF(LEN(D1581)&gt;0,IF(LEN(INDEX(AdressBook!$C$6:$C$25,MATCH(D1581,AdressBook!$B$6:$B$25,0),1))=0,"",INDEX(AdressBook!$C$6:$C$25,MATCH(D1581,AdressBook!$B$6:$B$25,0),1)),""),"")</f>
        <v/>
      </c>
      <c r="S1581" s="165">
        <f>IF(LEN(C1581)&gt;0,IFERROR(IF(MATCH(C1581,C1582:$C$4004,0)&gt;0,-1,ROW(S1581)-ROW($S$3)),ROW(S1581)-ROW($S$3)),-1)</f>
        <v>-1</v>
      </c>
      <c r="T1581" s="165">
        <f t="shared" si="182"/>
        <v>0</v>
      </c>
      <c r="U1581" s="165" t="str">
        <f t="shared" si="183"/>
        <v/>
      </c>
      <c r="V1581" s="165" t="str">
        <f>IFERROR(IF(OR(C1581="",S1581&lt;0),"",IF(SUBTOTAL(3,C1581:C1581)=0,-1,SUBTOTAL(3,$C$4:C1581))),"")</f>
        <v/>
      </c>
      <c r="W1581" s="156" t="str">
        <f t="array" ref="W1581">IF(LEN(C1581)&gt;0,IFERROR(IF(MATCH(C1581,$C$3:$C1580,0)&gt;0,N1581-INDEX($N$3:N1580,SUMPRODUCT(MAX(ROW($C$3:$C1580)*(C1581=$C$3:$C1580)))-2,1),""),""),"")</f>
        <v/>
      </c>
      <c r="X1581" s="156">
        <f t="shared" ca="1" si="184"/>
        <v>1</v>
      </c>
      <c r="Y1581" s="156">
        <f t="shared" ca="1" si="185"/>
        <v>1</v>
      </c>
    </row>
    <row r="1582" spans="2:25" hidden="1" x14ac:dyDescent="0.25">
      <c r="B1582" s="390" t="str">
        <f>IFERROR(IF(LEN(INDEX(PlansAndNotes!$B$6:$B$2005,ROW(A1582)-ROW($B$3)))=0,"",INDEX(PlansAndNotes!$B$6:$B$2005,ROW(A1582)-ROW($B$3))),"")</f>
        <v/>
      </c>
      <c r="C1582" s="361" t="str">
        <f t="shared" si="180"/>
        <v/>
      </c>
      <c r="D1582" s="361" t="str">
        <f>IFERROR(IF(LEN(C1582)&gt;0,IF(LEN(INDEX(TasksList!$C$6:$C$1005,MATCH(C1582,TasksList!$B$6:$B$1005,0),1))=0,"",INDEX(TasksList!$C$6:$C$1005,MATCH(C1582,TasksList!$B$6:$B$1005,0),1)),""),"")</f>
        <v/>
      </c>
      <c r="E1582" s="361" t="str">
        <f>IFERROR(IF(LEN(C1582)&gt;0,IF(LEN(INDEX(TasksList!$F$6:$F$1005,MATCH(C1582,TasksList!$B$6:$B$1005,0),1))=0,"not set!",INDEX(TasksList!$F$6:$F$1005,MATCH(C1582,TasksList!$B$6:$B$1005,0),1)),""),"")</f>
        <v/>
      </c>
      <c r="F1582" s="360" t="str">
        <f>IFERROR(IF(LEN(D1582)&gt;0,IF(LEN(INDEX(AdressBook!$D$6:$D$25,MATCH(D1582,AdressBook!$B$6:$B$25,0),1))=0,"",INDEX(AdressBook!$D$6:$D$25,MATCH(D1582,AdressBook!$B$6:$B$25,0),1)),""),"")</f>
        <v/>
      </c>
      <c r="G1582" s="361" t="str">
        <f>IFERROR(IF(LEN(INDEX(PlansAndNotes!$F$6:$F$2005,ROW(B1582)-ROW($C$3)))=0,"",INDEX(PlansAndNotes!$F$6:$F$2005,ROW(B1582)-ROW($C$3))),"")</f>
        <v/>
      </c>
      <c r="H1582" s="361" t="str">
        <f>IFERROR(IF(LEN(C1582)&gt;0,IF(LEN(INDEX(TasksList!$G$6:$G$1005,MATCH(C1582,TasksList!$B$6:$B$1005,0),1))=0,"",INDEX(TasksList!$G$6:$G$1005,MATCH(C1582,TasksList!$B$6:$B$1005,0),1)),""),"")</f>
        <v/>
      </c>
      <c r="I1582" s="381"/>
      <c r="J1582" s="400"/>
      <c r="K1582" s="400"/>
      <c r="L1582" s="179"/>
      <c r="M1582" s="381"/>
      <c r="N1582" s="362" t="str">
        <f>IFERROR(IF(LEN(INDEX(PlansAndNotes!$D$6:$D$4005,ROW(B1582)-ROW($C$3)))=0,"",INDEX(PlansAndNotes!$D$6:$D$4005,ROW(B1582)-ROW($C$3))),"")</f>
        <v/>
      </c>
      <c r="O1582" s="165" t="str">
        <f t="shared" si="181"/>
        <v/>
      </c>
      <c r="P1582" s="363" t="str">
        <f>IFERROR(IF(LEN(INDEX(PlansAndNotes!$E$6:$E$4005,ROW(B1582)-ROW($C$3)))=0,"",INDEX(PlansAndNotes!$E$6:$E$4005,ROW(B1582)-ROW($C$3))),"")</f>
        <v/>
      </c>
      <c r="Q1582" s="363" t="str">
        <f>IFERROR(IF(LEN(INDEX(PlansAndNotes!$G$6:$G$4005,ROW(B1582)-ROW($C$3)))=0,"",INDEX(PlansAndNotes!$G$6:$G$4005,ROW(B1582)-ROW($C$3))),"")</f>
        <v/>
      </c>
      <c r="R1582" s="361" t="str">
        <f>IFERROR(IF(LEN(D1582)&gt;0,IF(LEN(INDEX(AdressBook!$C$6:$C$25,MATCH(D1582,AdressBook!$B$6:$B$25,0),1))=0,"",INDEX(AdressBook!$C$6:$C$25,MATCH(D1582,AdressBook!$B$6:$B$25,0),1)),""),"")</f>
        <v/>
      </c>
      <c r="S1582" s="165">
        <f>IF(LEN(C1582)&gt;0,IFERROR(IF(MATCH(C1582,C1583:$C$4004,0)&gt;0,-1,ROW(S1582)-ROW($S$3)),ROW(S1582)-ROW($S$3)),-1)</f>
        <v>-1</v>
      </c>
      <c r="T1582" s="165">
        <f t="shared" si="182"/>
        <v>0</v>
      </c>
      <c r="U1582" s="165" t="str">
        <f t="shared" si="183"/>
        <v/>
      </c>
      <c r="V1582" s="165" t="str">
        <f>IFERROR(IF(OR(C1582="",S1582&lt;0),"",IF(SUBTOTAL(3,C1582:C1582)=0,-1,SUBTOTAL(3,$C$4:C1582))),"")</f>
        <v/>
      </c>
      <c r="W1582" s="156" t="str">
        <f t="array" ref="W1582">IF(LEN(C1582)&gt;0,IFERROR(IF(MATCH(C1582,$C$3:$C1581,0)&gt;0,N1582-INDEX($N$3:N1581,SUMPRODUCT(MAX(ROW($C$3:$C1581)*(C1582=$C$3:$C1581)))-2,1),""),""),"")</f>
        <v/>
      </c>
      <c r="X1582" s="156">
        <f t="shared" ca="1" si="184"/>
        <v>1</v>
      </c>
      <c r="Y1582" s="156">
        <f t="shared" ca="1" si="185"/>
        <v>1</v>
      </c>
    </row>
    <row r="1583" spans="2:25" hidden="1" x14ac:dyDescent="0.25">
      <c r="B1583" s="390" t="str">
        <f>IFERROR(IF(LEN(INDEX(PlansAndNotes!$B$6:$B$2005,ROW(A1583)-ROW($B$3)))=0,"",INDEX(PlansAndNotes!$B$6:$B$2005,ROW(A1583)-ROW($B$3))),"")</f>
        <v/>
      </c>
      <c r="C1583" s="361" t="str">
        <f t="shared" si="180"/>
        <v/>
      </c>
      <c r="D1583" s="361" t="str">
        <f>IFERROR(IF(LEN(C1583)&gt;0,IF(LEN(INDEX(TasksList!$C$6:$C$1005,MATCH(C1583,TasksList!$B$6:$B$1005,0),1))=0,"",INDEX(TasksList!$C$6:$C$1005,MATCH(C1583,TasksList!$B$6:$B$1005,0),1)),""),"")</f>
        <v/>
      </c>
      <c r="E1583" s="361" t="str">
        <f>IFERROR(IF(LEN(C1583)&gt;0,IF(LEN(INDEX(TasksList!$F$6:$F$1005,MATCH(C1583,TasksList!$B$6:$B$1005,0),1))=0,"not set!",INDEX(TasksList!$F$6:$F$1005,MATCH(C1583,TasksList!$B$6:$B$1005,0),1)),""),"")</f>
        <v/>
      </c>
      <c r="F1583" s="360" t="str">
        <f>IFERROR(IF(LEN(D1583)&gt;0,IF(LEN(INDEX(AdressBook!$D$6:$D$25,MATCH(D1583,AdressBook!$B$6:$B$25,0),1))=0,"",INDEX(AdressBook!$D$6:$D$25,MATCH(D1583,AdressBook!$B$6:$B$25,0),1)),""),"")</f>
        <v/>
      </c>
      <c r="G1583" s="361" t="str">
        <f>IFERROR(IF(LEN(INDEX(PlansAndNotes!$F$6:$F$2005,ROW(B1583)-ROW($C$3)))=0,"",INDEX(PlansAndNotes!$F$6:$F$2005,ROW(B1583)-ROW($C$3))),"")</f>
        <v/>
      </c>
      <c r="H1583" s="361" t="str">
        <f>IFERROR(IF(LEN(C1583)&gt;0,IF(LEN(INDEX(TasksList!$G$6:$G$1005,MATCH(C1583,TasksList!$B$6:$B$1005,0),1))=0,"",INDEX(TasksList!$G$6:$G$1005,MATCH(C1583,TasksList!$B$6:$B$1005,0),1)),""),"")</f>
        <v/>
      </c>
      <c r="I1583" s="381"/>
      <c r="J1583" s="400"/>
      <c r="K1583" s="400"/>
      <c r="L1583" s="179"/>
      <c r="M1583" s="381"/>
      <c r="N1583" s="362" t="str">
        <f>IFERROR(IF(LEN(INDEX(PlansAndNotes!$D$6:$D$4005,ROW(B1583)-ROW($C$3)))=0,"",INDEX(PlansAndNotes!$D$6:$D$4005,ROW(B1583)-ROW($C$3))),"")</f>
        <v/>
      </c>
      <c r="O1583" s="165" t="str">
        <f t="shared" si="181"/>
        <v/>
      </c>
      <c r="P1583" s="363" t="str">
        <f>IFERROR(IF(LEN(INDEX(PlansAndNotes!$E$6:$E$4005,ROW(B1583)-ROW($C$3)))=0,"",INDEX(PlansAndNotes!$E$6:$E$4005,ROW(B1583)-ROW($C$3))),"")</f>
        <v/>
      </c>
      <c r="Q1583" s="363" t="str">
        <f>IFERROR(IF(LEN(INDEX(PlansAndNotes!$G$6:$G$4005,ROW(B1583)-ROW($C$3)))=0,"",INDEX(PlansAndNotes!$G$6:$G$4005,ROW(B1583)-ROW($C$3))),"")</f>
        <v/>
      </c>
      <c r="R1583" s="361" t="str">
        <f>IFERROR(IF(LEN(D1583)&gt;0,IF(LEN(INDEX(AdressBook!$C$6:$C$25,MATCH(D1583,AdressBook!$B$6:$B$25,0),1))=0,"",INDEX(AdressBook!$C$6:$C$25,MATCH(D1583,AdressBook!$B$6:$B$25,0),1)),""),"")</f>
        <v/>
      </c>
      <c r="S1583" s="165">
        <f>IF(LEN(C1583)&gt;0,IFERROR(IF(MATCH(C1583,C1584:$C$4004,0)&gt;0,-1,ROW(S1583)-ROW($S$3)),ROW(S1583)-ROW($S$3)),-1)</f>
        <v>-1</v>
      </c>
      <c r="T1583" s="165">
        <f t="shared" si="182"/>
        <v>0</v>
      </c>
      <c r="U1583" s="165" t="str">
        <f t="shared" si="183"/>
        <v/>
      </c>
      <c r="V1583" s="165" t="str">
        <f>IFERROR(IF(OR(C1583="",S1583&lt;0),"",IF(SUBTOTAL(3,C1583:C1583)=0,-1,SUBTOTAL(3,$C$4:C1583))),"")</f>
        <v/>
      </c>
      <c r="W1583" s="156" t="str">
        <f t="array" ref="W1583">IF(LEN(C1583)&gt;0,IFERROR(IF(MATCH(C1583,$C$3:$C1582,0)&gt;0,N1583-INDEX($N$3:N1582,SUMPRODUCT(MAX(ROW($C$3:$C1582)*(C1583=$C$3:$C1582)))-2,1),""),""),"")</f>
        <v/>
      </c>
      <c r="X1583" s="156">
        <f t="shared" ca="1" si="184"/>
        <v>1</v>
      </c>
      <c r="Y1583" s="156">
        <f t="shared" ca="1" si="185"/>
        <v>1</v>
      </c>
    </row>
    <row r="1584" spans="2:25" hidden="1" x14ac:dyDescent="0.25">
      <c r="B1584" s="390" t="str">
        <f>IFERROR(IF(LEN(INDEX(PlansAndNotes!$B$6:$B$2005,ROW(A1584)-ROW($B$3)))=0,"",INDEX(PlansAndNotes!$B$6:$B$2005,ROW(A1584)-ROW($B$3))),"")</f>
        <v/>
      </c>
      <c r="C1584" s="361" t="str">
        <f t="shared" si="180"/>
        <v/>
      </c>
      <c r="D1584" s="361" t="str">
        <f>IFERROR(IF(LEN(C1584)&gt;0,IF(LEN(INDEX(TasksList!$C$6:$C$1005,MATCH(C1584,TasksList!$B$6:$B$1005,0),1))=0,"",INDEX(TasksList!$C$6:$C$1005,MATCH(C1584,TasksList!$B$6:$B$1005,0),1)),""),"")</f>
        <v/>
      </c>
      <c r="E1584" s="361" t="str">
        <f>IFERROR(IF(LEN(C1584)&gt;0,IF(LEN(INDEX(TasksList!$F$6:$F$1005,MATCH(C1584,TasksList!$B$6:$B$1005,0),1))=0,"not set!",INDEX(TasksList!$F$6:$F$1005,MATCH(C1584,TasksList!$B$6:$B$1005,0),1)),""),"")</f>
        <v/>
      </c>
      <c r="F1584" s="360" t="str">
        <f>IFERROR(IF(LEN(D1584)&gt;0,IF(LEN(INDEX(AdressBook!$D$6:$D$25,MATCH(D1584,AdressBook!$B$6:$B$25,0),1))=0,"",INDEX(AdressBook!$D$6:$D$25,MATCH(D1584,AdressBook!$B$6:$B$25,0),1)),""),"")</f>
        <v/>
      </c>
      <c r="G1584" s="361" t="str">
        <f>IFERROR(IF(LEN(INDEX(PlansAndNotes!$F$6:$F$2005,ROW(B1584)-ROW($C$3)))=0,"",INDEX(PlansAndNotes!$F$6:$F$2005,ROW(B1584)-ROW($C$3))),"")</f>
        <v/>
      </c>
      <c r="H1584" s="361" t="str">
        <f>IFERROR(IF(LEN(C1584)&gt;0,IF(LEN(INDEX(TasksList!$G$6:$G$1005,MATCH(C1584,TasksList!$B$6:$B$1005,0),1))=0,"",INDEX(TasksList!$G$6:$G$1005,MATCH(C1584,TasksList!$B$6:$B$1005,0),1)),""),"")</f>
        <v/>
      </c>
      <c r="I1584" s="381"/>
      <c r="J1584" s="400"/>
      <c r="K1584" s="400"/>
      <c r="L1584" s="179"/>
      <c r="M1584" s="381"/>
      <c r="N1584" s="362" t="str">
        <f>IFERROR(IF(LEN(INDEX(PlansAndNotes!$D$6:$D$4005,ROW(B1584)-ROW($C$3)))=0,"",INDEX(PlansAndNotes!$D$6:$D$4005,ROW(B1584)-ROW($C$3))),"")</f>
        <v/>
      </c>
      <c r="O1584" s="165" t="str">
        <f t="shared" si="181"/>
        <v/>
      </c>
      <c r="P1584" s="363" t="str">
        <f>IFERROR(IF(LEN(INDEX(PlansAndNotes!$E$6:$E$4005,ROW(B1584)-ROW($C$3)))=0,"",INDEX(PlansAndNotes!$E$6:$E$4005,ROW(B1584)-ROW($C$3))),"")</f>
        <v/>
      </c>
      <c r="Q1584" s="363" t="str">
        <f>IFERROR(IF(LEN(INDEX(PlansAndNotes!$G$6:$G$4005,ROW(B1584)-ROW($C$3)))=0,"",INDEX(PlansAndNotes!$G$6:$G$4005,ROW(B1584)-ROW($C$3))),"")</f>
        <v/>
      </c>
      <c r="R1584" s="361" t="str">
        <f>IFERROR(IF(LEN(D1584)&gt;0,IF(LEN(INDEX(AdressBook!$C$6:$C$25,MATCH(D1584,AdressBook!$B$6:$B$25,0),1))=0,"",INDEX(AdressBook!$C$6:$C$25,MATCH(D1584,AdressBook!$B$6:$B$25,0),1)),""),"")</f>
        <v/>
      </c>
      <c r="S1584" s="165">
        <f>IF(LEN(C1584)&gt;0,IFERROR(IF(MATCH(C1584,C1585:$C$4004,0)&gt;0,-1,ROW(S1584)-ROW($S$3)),ROW(S1584)-ROW($S$3)),-1)</f>
        <v>-1</v>
      </c>
      <c r="T1584" s="165">
        <f t="shared" si="182"/>
        <v>0</v>
      </c>
      <c r="U1584" s="165" t="str">
        <f t="shared" si="183"/>
        <v/>
      </c>
      <c r="V1584" s="165" t="str">
        <f>IFERROR(IF(OR(C1584="",S1584&lt;0),"",IF(SUBTOTAL(3,C1584:C1584)=0,-1,SUBTOTAL(3,$C$4:C1584))),"")</f>
        <v/>
      </c>
      <c r="W1584" s="156" t="str">
        <f t="array" ref="W1584">IF(LEN(C1584)&gt;0,IFERROR(IF(MATCH(C1584,$C$3:$C1583,0)&gt;0,N1584-INDEX($N$3:N1583,SUMPRODUCT(MAX(ROW($C$3:$C1583)*(C1584=$C$3:$C1583)))-2,1),""),""),"")</f>
        <v/>
      </c>
      <c r="X1584" s="156">
        <f t="shared" ca="1" si="184"/>
        <v>1</v>
      </c>
      <c r="Y1584" s="156">
        <f t="shared" ca="1" si="185"/>
        <v>1</v>
      </c>
    </row>
    <row r="1585" spans="2:25" hidden="1" x14ac:dyDescent="0.25">
      <c r="B1585" s="390" t="str">
        <f>IFERROR(IF(LEN(INDEX(PlansAndNotes!$B$6:$B$2005,ROW(A1585)-ROW($B$3)))=0,"",INDEX(PlansAndNotes!$B$6:$B$2005,ROW(A1585)-ROW($B$3))),"")</f>
        <v/>
      </c>
      <c r="C1585" s="361" t="str">
        <f t="shared" si="180"/>
        <v/>
      </c>
      <c r="D1585" s="361" t="str">
        <f>IFERROR(IF(LEN(C1585)&gt;0,IF(LEN(INDEX(TasksList!$C$6:$C$1005,MATCH(C1585,TasksList!$B$6:$B$1005,0),1))=0,"",INDEX(TasksList!$C$6:$C$1005,MATCH(C1585,TasksList!$B$6:$B$1005,0),1)),""),"")</f>
        <v/>
      </c>
      <c r="E1585" s="361" t="str">
        <f>IFERROR(IF(LEN(C1585)&gt;0,IF(LEN(INDEX(TasksList!$F$6:$F$1005,MATCH(C1585,TasksList!$B$6:$B$1005,0),1))=0,"not set!",INDEX(TasksList!$F$6:$F$1005,MATCH(C1585,TasksList!$B$6:$B$1005,0),1)),""),"")</f>
        <v/>
      </c>
      <c r="F1585" s="360" t="str">
        <f>IFERROR(IF(LEN(D1585)&gt;0,IF(LEN(INDEX(AdressBook!$D$6:$D$25,MATCH(D1585,AdressBook!$B$6:$B$25,0),1))=0,"",INDEX(AdressBook!$D$6:$D$25,MATCH(D1585,AdressBook!$B$6:$B$25,0),1)),""),"")</f>
        <v/>
      </c>
      <c r="G1585" s="361" t="str">
        <f>IFERROR(IF(LEN(INDEX(PlansAndNotes!$F$6:$F$2005,ROW(B1585)-ROW($C$3)))=0,"",INDEX(PlansAndNotes!$F$6:$F$2005,ROW(B1585)-ROW($C$3))),"")</f>
        <v/>
      </c>
      <c r="H1585" s="361" t="str">
        <f>IFERROR(IF(LEN(C1585)&gt;0,IF(LEN(INDEX(TasksList!$G$6:$G$1005,MATCH(C1585,TasksList!$B$6:$B$1005,0),1))=0,"",INDEX(TasksList!$G$6:$G$1005,MATCH(C1585,TasksList!$B$6:$B$1005,0),1)),""),"")</f>
        <v/>
      </c>
      <c r="I1585" s="381"/>
      <c r="J1585" s="400"/>
      <c r="K1585" s="400"/>
      <c r="L1585" s="179"/>
      <c r="M1585" s="381"/>
      <c r="N1585" s="362" t="str">
        <f>IFERROR(IF(LEN(INDEX(PlansAndNotes!$D$6:$D$4005,ROW(B1585)-ROW($C$3)))=0,"",INDEX(PlansAndNotes!$D$6:$D$4005,ROW(B1585)-ROW($C$3))),"")</f>
        <v/>
      </c>
      <c r="O1585" s="165" t="str">
        <f t="shared" si="181"/>
        <v/>
      </c>
      <c r="P1585" s="363" t="str">
        <f>IFERROR(IF(LEN(INDEX(PlansAndNotes!$E$6:$E$4005,ROW(B1585)-ROW($C$3)))=0,"",INDEX(PlansAndNotes!$E$6:$E$4005,ROW(B1585)-ROW($C$3))),"")</f>
        <v/>
      </c>
      <c r="Q1585" s="363" t="str">
        <f>IFERROR(IF(LEN(INDEX(PlansAndNotes!$G$6:$G$4005,ROW(B1585)-ROW($C$3)))=0,"",INDEX(PlansAndNotes!$G$6:$G$4005,ROW(B1585)-ROW($C$3))),"")</f>
        <v/>
      </c>
      <c r="R1585" s="361" t="str">
        <f>IFERROR(IF(LEN(D1585)&gt;0,IF(LEN(INDEX(AdressBook!$C$6:$C$25,MATCH(D1585,AdressBook!$B$6:$B$25,0),1))=0,"",INDEX(AdressBook!$C$6:$C$25,MATCH(D1585,AdressBook!$B$6:$B$25,0),1)),""),"")</f>
        <v/>
      </c>
      <c r="S1585" s="165">
        <f>IF(LEN(C1585)&gt;0,IFERROR(IF(MATCH(C1585,C1586:$C$4004,0)&gt;0,-1,ROW(S1585)-ROW($S$3)),ROW(S1585)-ROW($S$3)),-1)</f>
        <v>-1</v>
      </c>
      <c r="T1585" s="165">
        <f t="shared" si="182"/>
        <v>0</v>
      </c>
      <c r="U1585" s="165" t="str">
        <f t="shared" si="183"/>
        <v/>
      </c>
      <c r="V1585" s="165" t="str">
        <f>IFERROR(IF(OR(C1585="",S1585&lt;0),"",IF(SUBTOTAL(3,C1585:C1585)=0,-1,SUBTOTAL(3,$C$4:C1585))),"")</f>
        <v/>
      </c>
      <c r="W1585" s="156" t="str">
        <f t="array" ref="W1585">IF(LEN(C1585)&gt;0,IFERROR(IF(MATCH(C1585,$C$3:$C1584,0)&gt;0,N1585-INDEX($N$3:N1584,SUMPRODUCT(MAX(ROW($C$3:$C1584)*(C1585=$C$3:$C1584)))-2,1),""),""),"")</f>
        <v/>
      </c>
      <c r="X1585" s="156">
        <f t="shared" ca="1" si="184"/>
        <v>1</v>
      </c>
      <c r="Y1585" s="156">
        <f t="shared" ca="1" si="185"/>
        <v>1</v>
      </c>
    </row>
    <row r="1586" spans="2:25" hidden="1" x14ac:dyDescent="0.25">
      <c r="B1586" s="390" t="str">
        <f>IFERROR(IF(LEN(INDEX(PlansAndNotes!$B$6:$B$2005,ROW(A1586)-ROW($B$3)))=0,"",INDEX(PlansAndNotes!$B$6:$B$2005,ROW(A1586)-ROW($B$3))),"")</f>
        <v/>
      </c>
      <c r="C1586" s="361" t="str">
        <f t="shared" si="180"/>
        <v/>
      </c>
      <c r="D1586" s="361" t="str">
        <f>IFERROR(IF(LEN(C1586)&gt;0,IF(LEN(INDEX(TasksList!$C$6:$C$1005,MATCH(C1586,TasksList!$B$6:$B$1005,0),1))=0,"",INDEX(TasksList!$C$6:$C$1005,MATCH(C1586,TasksList!$B$6:$B$1005,0),1)),""),"")</f>
        <v/>
      </c>
      <c r="E1586" s="361" t="str">
        <f>IFERROR(IF(LEN(C1586)&gt;0,IF(LEN(INDEX(TasksList!$F$6:$F$1005,MATCH(C1586,TasksList!$B$6:$B$1005,0),1))=0,"not set!",INDEX(TasksList!$F$6:$F$1005,MATCH(C1586,TasksList!$B$6:$B$1005,0),1)),""),"")</f>
        <v/>
      </c>
      <c r="F1586" s="360" t="str">
        <f>IFERROR(IF(LEN(D1586)&gt;0,IF(LEN(INDEX(AdressBook!$D$6:$D$25,MATCH(D1586,AdressBook!$B$6:$B$25,0),1))=0,"",INDEX(AdressBook!$D$6:$D$25,MATCH(D1586,AdressBook!$B$6:$B$25,0),1)),""),"")</f>
        <v/>
      </c>
      <c r="G1586" s="361" t="str">
        <f>IFERROR(IF(LEN(INDEX(PlansAndNotes!$F$6:$F$2005,ROW(B1586)-ROW($C$3)))=0,"",INDEX(PlansAndNotes!$F$6:$F$2005,ROW(B1586)-ROW($C$3))),"")</f>
        <v/>
      </c>
      <c r="H1586" s="361" t="str">
        <f>IFERROR(IF(LEN(C1586)&gt;0,IF(LEN(INDEX(TasksList!$G$6:$G$1005,MATCH(C1586,TasksList!$B$6:$B$1005,0),1))=0,"",INDEX(TasksList!$G$6:$G$1005,MATCH(C1586,TasksList!$B$6:$B$1005,0),1)),""),"")</f>
        <v/>
      </c>
      <c r="I1586" s="381"/>
      <c r="J1586" s="400"/>
      <c r="K1586" s="400"/>
      <c r="L1586" s="179"/>
      <c r="M1586" s="381"/>
      <c r="N1586" s="362" t="str">
        <f>IFERROR(IF(LEN(INDEX(PlansAndNotes!$D$6:$D$4005,ROW(B1586)-ROW($C$3)))=0,"",INDEX(PlansAndNotes!$D$6:$D$4005,ROW(B1586)-ROW($C$3))),"")</f>
        <v/>
      </c>
      <c r="O1586" s="165" t="str">
        <f t="shared" si="181"/>
        <v/>
      </c>
      <c r="P1586" s="363" t="str">
        <f>IFERROR(IF(LEN(INDEX(PlansAndNotes!$E$6:$E$4005,ROW(B1586)-ROW($C$3)))=0,"",INDEX(PlansAndNotes!$E$6:$E$4005,ROW(B1586)-ROW($C$3))),"")</f>
        <v/>
      </c>
      <c r="Q1586" s="363" t="str">
        <f>IFERROR(IF(LEN(INDEX(PlansAndNotes!$G$6:$G$4005,ROW(B1586)-ROW($C$3)))=0,"",INDEX(PlansAndNotes!$G$6:$G$4005,ROW(B1586)-ROW($C$3))),"")</f>
        <v/>
      </c>
      <c r="R1586" s="361" t="str">
        <f>IFERROR(IF(LEN(D1586)&gt;0,IF(LEN(INDEX(AdressBook!$C$6:$C$25,MATCH(D1586,AdressBook!$B$6:$B$25,0),1))=0,"",INDEX(AdressBook!$C$6:$C$25,MATCH(D1586,AdressBook!$B$6:$B$25,0),1)),""),"")</f>
        <v/>
      </c>
      <c r="S1586" s="165">
        <f>IF(LEN(C1586)&gt;0,IFERROR(IF(MATCH(C1586,C1587:$C$4004,0)&gt;0,-1,ROW(S1586)-ROW($S$3)),ROW(S1586)-ROW($S$3)),-1)</f>
        <v>-1</v>
      </c>
      <c r="T1586" s="165">
        <f t="shared" si="182"/>
        <v>0</v>
      </c>
      <c r="U1586" s="165" t="str">
        <f t="shared" si="183"/>
        <v/>
      </c>
      <c r="V1586" s="165" t="str">
        <f>IFERROR(IF(OR(C1586="",S1586&lt;0),"",IF(SUBTOTAL(3,C1586:C1586)=0,-1,SUBTOTAL(3,$C$4:C1586))),"")</f>
        <v/>
      </c>
      <c r="W1586" s="156" t="str">
        <f t="array" ref="W1586">IF(LEN(C1586)&gt;0,IFERROR(IF(MATCH(C1586,$C$3:$C1585,0)&gt;0,N1586-INDEX($N$3:N1585,SUMPRODUCT(MAX(ROW($C$3:$C1585)*(C1586=$C$3:$C1585)))-2,1),""),""),"")</f>
        <v/>
      </c>
      <c r="X1586" s="156">
        <f t="shared" ca="1" si="184"/>
        <v>1</v>
      </c>
      <c r="Y1586" s="156">
        <f t="shared" ca="1" si="185"/>
        <v>1</v>
      </c>
    </row>
    <row r="1587" spans="2:25" hidden="1" x14ac:dyDescent="0.25">
      <c r="B1587" s="390" t="str">
        <f>IFERROR(IF(LEN(INDEX(PlansAndNotes!$B$6:$B$2005,ROW(A1587)-ROW($B$3)))=0,"",INDEX(PlansAndNotes!$B$6:$B$2005,ROW(A1587)-ROW($B$3))),"")</f>
        <v/>
      </c>
      <c r="C1587" s="361" t="str">
        <f t="shared" si="180"/>
        <v/>
      </c>
      <c r="D1587" s="361" t="str">
        <f>IFERROR(IF(LEN(C1587)&gt;0,IF(LEN(INDEX(TasksList!$C$6:$C$1005,MATCH(C1587,TasksList!$B$6:$B$1005,0),1))=0,"",INDEX(TasksList!$C$6:$C$1005,MATCH(C1587,TasksList!$B$6:$B$1005,0),1)),""),"")</f>
        <v/>
      </c>
      <c r="E1587" s="361" t="str">
        <f>IFERROR(IF(LEN(C1587)&gt;0,IF(LEN(INDEX(TasksList!$F$6:$F$1005,MATCH(C1587,TasksList!$B$6:$B$1005,0),1))=0,"not set!",INDEX(TasksList!$F$6:$F$1005,MATCH(C1587,TasksList!$B$6:$B$1005,0),1)),""),"")</f>
        <v/>
      </c>
      <c r="F1587" s="360" t="str">
        <f>IFERROR(IF(LEN(D1587)&gt;0,IF(LEN(INDEX(AdressBook!$D$6:$D$25,MATCH(D1587,AdressBook!$B$6:$B$25,0),1))=0,"",INDEX(AdressBook!$D$6:$D$25,MATCH(D1587,AdressBook!$B$6:$B$25,0),1)),""),"")</f>
        <v/>
      </c>
      <c r="G1587" s="361" t="str">
        <f>IFERROR(IF(LEN(INDEX(PlansAndNotes!$F$6:$F$2005,ROW(B1587)-ROW($C$3)))=0,"",INDEX(PlansAndNotes!$F$6:$F$2005,ROW(B1587)-ROW($C$3))),"")</f>
        <v/>
      </c>
      <c r="H1587" s="361" t="str">
        <f>IFERROR(IF(LEN(C1587)&gt;0,IF(LEN(INDEX(TasksList!$G$6:$G$1005,MATCH(C1587,TasksList!$B$6:$B$1005,0),1))=0,"",INDEX(TasksList!$G$6:$G$1005,MATCH(C1587,TasksList!$B$6:$B$1005,0),1)),""),"")</f>
        <v/>
      </c>
      <c r="I1587" s="381"/>
      <c r="J1587" s="400"/>
      <c r="K1587" s="400"/>
      <c r="L1587" s="179"/>
      <c r="M1587" s="381"/>
      <c r="N1587" s="362" t="str">
        <f>IFERROR(IF(LEN(INDEX(PlansAndNotes!$D$6:$D$4005,ROW(B1587)-ROW($C$3)))=0,"",INDEX(PlansAndNotes!$D$6:$D$4005,ROW(B1587)-ROW($C$3))),"")</f>
        <v/>
      </c>
      <c r="O1587" s="165" t="str">
        <f t="shared" si="181"/>
        <v/>
      </c>
      <c r="P1587" s="363" t="str">
        <f>IFERROR(IF(LEN(INDEX(PlansAndNotes!$E$6:$E$4005,ROW(B1587)-ROW($C$3)))=0,"",INDEX(PlansAndNotes!$E$6:$E$4005,ROW(B1587)-ROW($C$3))),"")</f>
        <v/>
      </c>
      <c r="Q1587" s="363" t="str">
        <f>IFERROR(IF(LEN(INDEX(PlansAndNotes!$G$6:$G$4005,ROW(B1587)-ROW($C$3)))=0,"",INDEX(PlansAndNotes!$G$6:$G$4005,ROW(B1587)-ROW($C$3))),"")</f>
        <v/>
      </c>
      <c r="R1587" s="361" t="str">
        <f>IFERROR(IF(LEN(D1587)&gt;0,IF(LEN(INDEX(AdressBook!$C$6:$C$25,MATCH(D1587,AdressBook!$B$6:$B$25,0),1))=0,"",INDEX(AdressBook!$C$6:$C$25,MATCH(D1587,AdressBook!$B$6:$B$25,0),1)),""),"")</f>
        <v/>
      </c>
      <c r="S1587" s="165">
        <f>IF(LEN(C1587)&gt;0,IFERROR(IF(MATCH(C1587,C1588:$C$4004,0)&gt;0,-1,ROW(S1587)-ROW($S$3)),ROW(S1587)-ROW($S$3)),-1)</f>
        <v>-1</v>
      </c>
      <c r="T1587" s="165">
        <f t="shared" si="182"/>
        <v>0</v>
      </c>
      <c r="U1587" s="165" t="str">
        <f t="shared" si="183"/>
        <v/>
      </c>
      <c r="V1587" s="165" t="str">
        <f>IFERROR(IF(OR(C1587="",S1587&lt;0),"",IF(SUBTOTAL(3,C1587:C1587)=0,-1,SUBTOTAL(3,$C$4:C1587))),"")</f>
        <v/>
      </c>
      <c r="W1587" s="156" t="str">
        <f t="array" ref="W1587">IF(LEN(C1587)&gt;0,IFERROR(IF(MATCH(C1587,$C$3:$C1586,0)&gt;0,N1587-INDEX($N$3:N1586,SUMPRODUCT(MAX(ROW($C$3:$C1586)*(C1587=$C$3:$C1586)))-2,1),""),""),"")</f>
        <v/>
      </c>
      <c r="X1587" s="156">
        <f t="shared" ca="1" si="184"/>
        <v>1</v>
      </c>
      <c r="Y1587" s="156">
        <f t="shared" ca="1" si="185"/>
        <v>1</v>
      </c>
    </row>
    <row r="1588" spans="2:25" hidden="1" x14ac:dyDescent="0.25">
      <c r="B1588" s="390" t="str">
        <f>IFERROR(IF(LEN(INDEX(PlansAndNotes!$B$6:$B$2005,ROW(A1588)-ROW($B$3)))=0,"",INDEX(PlansAndNotes!$B$6:$B$2005,ROW(A1588)-ROW($B$3))),"")</f>
        <v/>
      </c>
      <c r="C1588" s="361" t="str">
        <f t="shared" si="180"/>
        <v/>
      </c>
      <c r="D1588" s="361" t="str">
        <f>IFERROR(IF(LEN(C1588)&gt;0,IF(LEN(INDEX(TasksList!$C$6:$C$1005,MATCH(C1588,TasksList!$B$6:$B$1005,0),1))=0,"",INDEX(TasksList!$C$6:$C$1005,MATCH(C1588,TasksList!$B$6:$B$1005,0),1)),""),"")</f>
        <v/>
      </c>
      <c r="E1588" s="361" t="str">
        <f>IFERROR(IF(LEN(C1588)&gt;0,IF(LEN(INDEX(TasksList!$F$6:$F$1005,MATCH(C1588,TasksList!$B$6:$B$1005,0),1))=0,"not set!",INDEX(TasksList!$F$6:$F$1005,MATCH(C1588,TasksList!$B$6:$B$1005,0),1)),""),"")</f>
        <v/>
      </c>
      <c r="F1588" s="360" t="str">
        <f>IFERROR(IF(LEN(D1588)&gt;0,IF(LEN(INDEX(AdressBook!$D$6:$D$25,MATCH(D1588,AdressBook!$B$6:$B$25,0),1))=0,"",INDEX(AdressBook!$D$6:$D$25,MATCH(D1588,AdressBook!$B$6:$B$25,0),1)),""),"")</f>
        <v/>
      </c>
      <c r="G1588" s="361" t="str">
        <f>IFERROR(IF(LEN(INDEX(PlansAndNotes!$F$6:$F$2005,ROW(B1588)-ROW($C$3)))=0,"",INDEX(PlansAndNotes!$F$6:$F$2005,ROW(B1588)-ROW($C$3))),"")</f>
        <v/>
      </c>
      <c r="H1588" s="361" t="str">
        <f>IFERROR(IF(LEN(C1588)&gt;0,IF(LEN(INDEX(TasksList!$G$6:$G$1005,MATCH(C1588,TasksList!$B$6:$B$1005,0),1))=0,"",INDEX(TasksList!$G$6:$G$1005,MATCH(C1588,TasksList!$B$6:$B$1005,0),1)),""),"")</f>
        <v/>
      </c>
      <c r="I1588" s="381"/>
      <c r="J1588" s="400"/>
      <c r="K1588" s="400"/>
      <c r="L1588" s="179"/>
      <c r="M1588" s="381"/>
      <c r="N1588" s="362" t="str">
        <f>IFERROR(IF(LEN(INDEX(PlansAndNotes!$D$6:$D$4005,ROW(B1588)-ROW($C$3)))=0,"",INDEX(PlansAndNotes!$D$6:$D$4005,ROW(B1588)-ROW($C$3))),"")</f>
        <v/>
      </c>
      <c r="O1588" s="165" t="str">
        <f t="shared" si="181"/>
        <v/>
      </c>
      <c r="P1588" s="363" t="str">
        <f>IFERROR(IF(LEN(INDEX(PlansAndNotes!$E$6:$E$4005,ROW(B1588)-ROW($C$3)))=0,"",INDEX(PlansAndNotes!$E$6:$E$4005,ROW(B1588)-ROW($C$3))),"")</f>
        <v/>
      </c>
      <c r="Q1588" s="363" t="str">
        <f>IFERROR(IF(LEN(INDEX(PlansAndNotes!$G$6:$G$4005,ROW(B1588)-ROW($C$3)))=0,"",INDEX(PlansAndNotes!$G$6:$G$4005,ROW(B1588)-ROW($C$3))),"")</f>
        <v/>
      </c>
      <c r="R1588" s="361" t="str">
        <f>IFERROR(IF(LEN(D1588)&gt;0,IF(LEN(INDEX(AdressBook!$C$6:$C$25,MATCH(D1588,AdressBook!$B$6:$B$25,0),1))=0,"",INDEX(AdressBook!$C$6:$C$25,MATCH(D1588,AdressBook!$B$6:$B$25,0),1)),""),"")</f>
        <v/>
      </c>
      <c r="S1588" s="165">
        <f>IF(LEN(C1588)&gt;0,IFERROR(IF(MATCH(C1588,C1589:$C$4004,0)&gt;0,-1,ROW(S1588)-ROW($S$3)),ROW(S1588)-ROW($S$3)),-1)</f>
        <v>-1</v>
      </c>
      <c r="T1588" s="165">
        <f t="shared" si="182"/>
        <v>0</v>
      </c>
      <c r="U1588" s="165" t="str">
        <f t="shared" si="183"/>
        <v/>
      </c>
      <c r="V1588" s="165" t="str">
        <f>IFERROR(IF(OR(C1588="",S1588&lt;0),"",IF(SUBTOTAL(3,C1588:C1588)=0,-1,SUBTOTAL(3,$C$4:C1588))),"")</f>
        <v/>
      </c>
      <c r="W1588" s="156" t="str">
        <f t="array" ref="W1588">IF(LEN(C1588)&gt;0,IFERROR(IF(MATCH(C1588,$C$3:$C1587,0)&gt;0,N1588-INDEX($N$3:N1587,SUMPRODUCT(MAX(ROW($C$3:$C1587)*(C1588=$C$3:$C1587)))-2,1),""),""),"")</f>
        <v/>
      </c>
      <c r="X1588" s="156">
        <f t="shared" ca="1" si="184"/>
        <v>1</v>
      </c>
      <c r="Y1588" s="156">
        <f t="shared" ca="1" si="185"/>
        <v>1</v>
      </c>
    </row>
    <row r="1589" spans="2:25" hidden="1" x14ac:dyDescent="0.25">
      <c r="B1589" s="390" t="str">
        <f>IFERROR(IF(LEN(INDEX(PlansAndNotes!$B$6:$B$2005,ROW(A1589)-ROW($B$3)))=0,"",INDEX(PlansAndNotes!$B$6:$B$2005,ROW(A1589)-ROW($B$3))),"")</f>
        <v/>
      </c>
      <c r="C1589" s="361" t="str">
        <f t="shared" si="180"/>
        <v/>
      </c>
      <c r="D1589" s="361" t="str">
        <f>IFERROR(IF(LEN(C1589)&gt;0,IF(LEN(INDEX(TasksList!$C$6:$C$1005,MATCH(C1589,TasksList!$B$6:$B$1005,0),1))=0,"",INDEX(TasksList!$C$6:$C$1005,MATCH(C1589,TasksList!$B$6:$B$1005,0),1)),""),"")</f>
        <v/>
      </c>
      <c r="E1589" s="361" t="str">
        <f>IFERROR(IF(LEN(C1589)&gt;0,IF(LEN(INDEX(TasksList!$F$6:$F$1005,MATCH(C1589,TasksList!$B$6:$B$1005,0),1))=0,"not set!",INDEX(TasksList!$F$6:$F$1005,MATCH(C1589,TasksList!$B$6:$B$1005,0),1)),""),"")</f>
        <v/>
      </c>
      <c r="F1589" s="360" t="str">
        <f>IFERROR(IF(LEN(D1589)&gt;0,IF(LEN(INDEX(AdressBook!$D$6:$D$25,MATCH(D1589,AdressBook!$B$6:$B$25,0),1))=0,"",INDEX(AdressBook!$D$6:$D$25,MATCH(D1589,AdressBook!$B$6:$B$25,0),1)),""),"")</f>
        <v/>
      </c>
      <c r="G1589" s="361" t="str">
        <f>IFERROR(IF(LEN(INDEX(PlansAndNotes!$F$6:$F$2005,ROW(B1589)-ROW($C$3)))=0,"",INDEX(PlansAndNotes!$F$6:$F$2005,ROW(B1589)-ROW($C$3))),"")</f>
        <v/>
      </c>
      <c r="H1589" s="361" t="str">
        <f>IFERROR(IF(LEN(C1589)&gt;0,IF(LEN(INDEX(TasksList!$G$6:$G$1005,MATCH(C1589,TasksList!$B$6:$B$1005,0),1))=0,"",INDEX(TasksList!$G$6:$G$1005,MATCH(C1589,TasksList!$B$6:$B$1005,0),1)),""),"")</f>
        <v/>
      </c>
      <c r="I1589" s="381"/>
      <c r="J1589" s="400"/>
      <c r="K1589" s="400"/>
      <c r="L1589" s="179"/>
      <c r="M1589" s="381"/>
      <c r="N1589" s="362" t="str">
        <f>IFERROR(IF(LEN(INDEX(PlansAndNotes!$D$6:$D$4005,ROW(B1589)-ROW($C$3)))=0,"",INDEX(PlansAndNotes!$D$6:$D$4005,ROW(B1589)-ROW($C$3))),"")</f>
        <v/>
      </c>
      <c r="O1589" s="165" t="str">
        <f t="shared" si="181"/>
        <v/>
      </c>
      <c r="P1589" s="363" t="str">
        <f>IFERROR(IF(LEN(INDEX(PlansAndNotes!$E$6:$E$4005,ROW(B1589)-ROW($C$3)))=0,"",INDEX(PlansAndNotes!$E$6:$E$4005,ROW(B1589)-ROW($C$3))),"")</f>
        <v/>
      </c>
      <c r="Q1589" s="363" t="str">
        <f>IFERROR(IF(LEN(INDEX(PlansAndNotes!$G$6:$G$4005,ROW(B1589)-ROW($C$3)))=0,"",INDEX(PlansAndNotes!$G$6:$G$4005,ROW(B1589)-ROW($C$3))),"")</f>
        <v/>
      </c>
      <c r="R1589" s="361" t="str">
        <f>IFERROR(IF(LEN(D1589)&gt;0,IF(LEN(INDEX(AdressBook!$C$6:$C$25,MATCH(D1589,AdressBook!$B$6:$B$25,0),1))=0,"",INDEX(AdressBook!$C$6:$C$25,MATCH(D1589,AdressBook!$B$6:$B$25,0),1)),""),"")</f>
        <v/>
      </c>
      <c r="S1589" s="165">
        <f>IF(LEN(C1589)&gt;0,IFERROR(IF(MATCH(C1589,C1590:$C$4004,0)&gt;0,-1,ROW(S1589)-ROW($S$3)),ROW(S1589)-ROW($S$3)),-1)</f>
        <v>-1</v>
      </c>
      <c r="T1589" s="165">
        <f t="shared" si="182"/>
        <v>0</v>
      </c>
      <c r="U1589" s="165" t="str">
        <f t="shared" si="183"/>
        <v/>
      </c>
      <c r="V1589" s="165" t="str">
        <f>IFERROR(IF(OR(C1589="",S1589&lt;0),"",IF(SUBTOTAL(3,C1589:C1589)=0,-1,SUBTOTAL(3,$C$4:C1589))),"")</f>
        <v/>
      </c>
      <c r="W1589" s="156" t="str">
        <f t="array" ref="W1589">IF(LEN(C1589)&gt;0,IFERROR(IF(MATCH(C1589,$C$3:$C1588,0)&gt;0,N1589-INDEX($N$3:N1588,SUMPRODUCT(MAX(ROW($C$3:$C1588)*(C1589=$C$3:$C1588)))-2,1),""),""),"")</f>
        <v/>
      </c>
      <c r="X1589" s="156">
        <f t="shared" ca="1" si="184"/>
        <v>1</v>
      </c>
      <c r="Y1589" s="156">
        <f t="shared" ca="1" si="185"/>
        <v>1</v>
      </c>
    </row>
    <row r="1590" spans="2:25" hidden="1" x14ac:dyDescent="0.25">
      <c r="B1590" s="390" t="str">
        <f>IFERROR(IF(LEN(INDEX(PlansAndNotes!$B$6:$B$2005,ROW(A1590)-ROW($B$3)))=0,"",INDEX(PlansAndNotes!$B$6:$B$2005,ROW(A1590)-ROW($B$3))),"")</f>
        <v/>
      </c>
      <c r="C1590" s="361" t="str">
        <f t="shared" si="180"/>
        <v/>
      </c>
      <c r="D1590" s="361" t="str">
        <f>IFERROR(IF(LEN(C1590)&gt;0,IF(LEN(INDEX(TasksList!$C$6:$C$1005,MATCH(C1590,TasksList!$B$6:$B$1005,0),1))=0,"",INDEX(TasksList!$C$6:$C$1005,MATCH(C1590,TasksList!$B$6:$B$1005,0),1)),""),"")</f>
        <v/>
      </c>
      <c r="E1590" s="361" t="str">
        <f>IFERROR(IF(LEN(C1590)&gt;0,IF(LEN(INDEX(TasksList!$F$6:$F$1005,MATCH(C1590,TasksList!$B$6:$B$1005,0),1))=0,"not set!",INDEX(TasksList!$F$6:$F$1005,MATCH(C1590,TasksList!$B$6:$B$1005,0),1)),""),"")</f>
        <v/>
      </c>
      <c r="F1590" s="360" t="str">
        <f>IFERROR(IF(LEN(D1590)&gt;0,IF(LEN(INDEX(AdressBook!$D$6:$D$25,MATCH(D1590,AdressBook!$B$6:$B$25,0),1))=0,"",INDEX(AdressBook!$D$6:$D$25,MATCH(D1590,AdressBook!$B$6:$B$25,0),1)),""),"")</f>
        <v/>
      </c>
      <c r="G1590" s="361" t="str">
        <f>IFERROR(IF(LEN(INDEX(PlansAndNotes!$F$6:$F$2005,ROW(B1590)-ROW($C$3)))=0,"",INDEX(PlansAndNotes!$F$6:$F$2005,ROW(B1590)-ROW($C$3))),"")</f>
        <v/>
      </c>
      <c r="H1590" s="361" t="str">
        <f>IFERROR(IF(LEN(C1590)&gt;0,IF(LEN(INDEX(TasksList!$G$6:$G$1005,MATCH(C1590,TasksList!$B$6:$B$1005,0),1))=0,"",INDEX(TasksList!$G$6:$G$1005,MATCH(C1590,TasksList!$B$6:$B$1005,0),1)),""),"")</f>
        <v/>
      </c>
      <c r="I1590" s="381"/>
      <c r="J1590" s="400"/>
      <c r="K1590" s="400"/>
      <c r="L1590" s="179"/>
      <c r="M1590" s="381"/>
      <c r="N1590" s="362" t="str">
        <f>IFERROR(IF(LEN(INDEX(PlansAndNotes!$D$6:$D$4005,ROW(B1590)-ROW($C$3)))=0,"",INDEX(PlansAndNotes!$D$6:$D$4005,ROW(B1590)-ROW($C$3))),"")</f>
        <v/>
      </c>
      <c r="O1590" s="165" t="str">
        <f t="shared" si="181"/>
        <v/>
      </c>
      <c r="P1590" s="363" t="str">
        <f>IFERROR(IF(LEN(INDEX(PlansAndNotes!$E$6:$E$4005,ROW(B1590)-ROW($C$3)))=0,"",INDEX(PlansAndNotes!$E$6:$E$4005,ROW(B1590)-ROW($C$3))),"")</f>
        <v/>
      </c>
      <c r="Q1590" s="363" t="str">
        <f>IFERROR(IF(LEN(INDEX(PlansAndNotes!$G$6:$G$4005,ROW(B1590)-ROW($C$3)))=0,"",INDEX(PlansAndNotes!$G$6:$G$4005,ROW(B1590)-ROW($C$3))),"")</f>
        <v/>
      </c>
      <c r="R1590" s="361" t="str">
        <f>IFERROR(IF(LEN(D1590)&gt;0,IF(LEN(INDEX(AdressBook!$C$6:$C$25,MATCH(D1590,AdressBook!$B$6:$B$25,0),1))=0,"",INDEX(AdressBook!$C$6:$C$25,MATCH(D1590,AdressBook!$B$6:$B$25,0),1)),""),"")</f>
        <v/>
      </c>
      <c r="S1590" s="165">
        <f>IF(LEN(C1590)&gt;0,IFERROR(IF(MATCH(C1590,C1591:$C$4004,0)&gt;0,-1,ROW(S1590)-ROW($S$3)),ROW(S1590)-ROW($S$3)),-1)</f>
        <v>-1</v>
      </c>
      <c r="T1590" s="165">
        <f t="shared" si="182"/>
        <v>0</v>
      </c>
      <c r="U1590" s="165" t="str">
        <f t="shared" si="183"/>
        <v/>
      </c>
      <c r="V1590" s="165" t="str">
        <f>IFERROR(IF(OR(C1590="",S1590&lt;0),"",IF(SUBTOTAL(3,C1590:C1590)=0,-1,SUBTOTAL(3,$C$4:C1590))),"")</f>
        <v/>
      </c>
      <c r="W1590" s="156" t="str">
        <f t="array" ref="W1590">IF(LEN(C1590)&gt;0,IFERROR(IF(MATCH(C1590,$C$3:$C1589,0)&gt;0,N1590-INDEX($N$3:N1589,SUMPRODUCT(MAX(ROW($C$3:$C1589)*(C1590=$C$3:$C1589)))-2,1),""),""),"")</f>
        <v/>
      </c>
      <c r="X1590" s="156">
        <f t="shared" ca="1" si="184"/>
        <v>1</v>
      </c>
      <c r="Y1590" s="156">
        <f t="shared" ca="1" si="185"/>
        <v>1</v>
      </c>
    </row>
    <row r="1591" spans="2:25" hidden="1" x14ac:dyDescent="0.25">
      <c r="B1591" s="390" t="str">
        <f>IFERROR(IF(LEN(INDEX(PlansAndNotes!$B$6:$B$2005,ROW(A1591)-ROW($B$3)))=0,"",INDEX(PlansAndNotes!$B$6:$B$2005,ROW(A1591)-ROW($B$3))),"")</f>
        <v/>
      </c>
      <c r="C1591" s="361" t="str">
        <f t="shared" si="180"/>
        <v/>
      </c>
      <c r="D1591" s="361" t="str">
        <f>IFERROR(IF(LEN(C1591)&gt;0,IF(LEN(INDEX(TasksList!$C$6:$C$1005,MATCH(C1591,TasksList!$B$6:$B$1005,0),1))=0,"",INDEX(TasksList!$C$6:$C$1005,MATCH(C1591,TasksList!$B$6:$B$1005,0),1)),""),"")</f>
        <v/>
      </c>
      <c r="E1591" s="361" t="str">
        <f>IFERROR(IF(LEN(C1591)&gt;0,IF(LEN(INDEX(TasksList!$F$6:$F$1005,MATCH(C1591,TasksList!$B$6:$B$1005,0),1))=0,"not set!",INDEX(TasksList!$F$6:$F$1005,MATCH(C1591,TasksList!$B$6:$B$1005,0),1)),""),"")</f>
        <v/>
      </c>
      <c r="F1591" s="360" t="str">
        <f>IFERROR(IF(LEN(D1591)&gt;0,IF(LEN(INDEX(AdressBook!$D$6:$D$25,MATCH(D1591,AdressBook!$B$6:$B$25,0),1))=0,"",INDEX(AdressBook!$D$6:$D$25,MATCH(D1591,AdressBook!$B$6:$B$25,0),1)),""),"")</f>
        <v/>
      </c>
      <c r="G1591" s="361" t="str">
        <f>IFERROR(IF(LEN(INDEX(PlansAndNotes!$F$6:$F$2005,ROW(B1591)-ROW($C$3)))=0,"",INDEX(PlansAndNotes!$F$6:$F$2005,ROW(B1591)-ROW($C$3))),"")</f>
        <v/>
      </c>
      <c r="H1591" s="361" t="str">
        <f>IFERROR(IF(LEN(C1591)&gt;0,IF(LEN(INDEX(TasksList!$G$6:$G$1005,MATCH(C1591,TasksList!$B$6:$B$1005,0),1))=0,"",INDEX(TasksList!$G$6:$G$1005,MATCH(C1591,TasksList!$B$6:$B$1005,0),1)),""),"")</f>
        <v/>
      </c>
      <c r="I1591" s="381"/>
      <c r="J1591" s="400"/>
      <c r="K1591" s="400"/>
      <c r="L1591" s="179"/>
      <c r="M1591" s="381"/>
      <c r="N1591" s="362" t="str">
        <f>IFERROR(IF(LEN(INDEX(PlansAndNotes!$D$6:$D$4005,ROW(B1591)-ROW($C$3)))=0,"",INDEX(PlansAndNotes!$D$6:$D$4005,ROW(B1591)-ROW($C$3))),"")</f>
        <v/>
      </c>
      <c r="O1591" s="165" t="str">
        <f t="shared" si="181"/>
        <v/>
      </c>
      <c r="P1591" s="363" t="str">
        <f>IFERROR(IF(LEN(INDEX(PlansAndNotes!$E$6:$E$4005,ROW(B1591)-ROW($C$3)))=0,"",INDEX(PlansAndNotes!$E$6:$E$4005,ROW(B1591)-ROW($C$3))),"")</f>
        <v/>
      </c>
      <c r="Q1591" s="363" t="str">
        <f>IFERROR(IF(LEN(INDEX(PlansAndNotes!$G$6:$G$4005,ROW(B1591)-ROW($C$3)))=0,"",INDEX(PlansAndNotes!$G$6:$G$4005,ROW(B1591)-ROW($C$3))),"")</f>
        <v/>
      </c>
      <c r="R1591" s="361" t="str">
        <f>IFERROR(IF(LEN(D1591)&gt;0,IF(LEN(INDEX(AdressBook!$C$6:$C$25,MATCH(D1591,AdressBook!$B$6:$B$25,0),1))=0,"",INDEX(AdressBook!$C$6:$C$25,MATCH(D1591,AdressBook!$B$6:$B$25,0),1)),""),"")</f>
        <v/>
      </c>
      <c r="S1591" s="165">
        <f>IF(LEN(C1591)&gt;0,IFERROR(IF(MATCH(C1591,C1592:$C$4004,0)&gt;0,-1,ROW(S1591)-ROW($S$3)),ROW(S1591)-ROW($S$3)),-1)</f>
        <v>-1</v>
      </c>
      <c r="T1591" s="165">
        <f t="shared" si="182"/>
        <v>0</v>
      </c>
      <c r="U1591" s="165" t="str">
        <f t="shared" si="183"/>
        <v/>
      </c>
      <c r="V1591" s="165" t="str">
        <f>IFERROR(IF(OR(C1591="",S1591&lt;0),"",IF(SUBTOTAL(3,C1591:C1591)=0,-1,SUBTOTAL(3,$C$4:C1591))),"")</f>
        <v/>
      </c>
      <c r="W1591" s="156" t="str">
        <f t="array" ref="W1591">IF(LEN(C1591)&gt;0,IFERROR(IF(MATCH(C1591,$C$3:$C1590,0)&gt;0,N1591-INDEX($N$3:N1590,SUMPRODUCT(MAX(ROW($C$3:$C1590)*(C1591=$C$3:$C1590)))-2,1),""),""),"")</f>
        <v/>
      </c>
      <c r="X1591" s="156">
        <f t="shared" ca="1" si="184"/>
        <v>1</v>
      </c>
      <c r="Y1591" s="156">
        <f t="shared" ca="1" si="185"/>
        <v>1</v>
      </c>
    </row>
    <row r="1592" spans="2:25" hidden="1" x14ac:dyDescent="0.25">
      <c r="B1592" s="390" t="str">
        <f>IFERROR(IF(LEN(INDEX(PlansAndNotes!$B$6:$B$2005,ROW(A1592)-ROW($B$3)))=0,"",INDEX(PlansAndNotes!$B$6:$B$2005,ROW(A1592)-ROW($B$3))),"")</f>
        <v/>
      </c>
      <c r="C1592" s="361" t="str">
        <f t="shared" si="180"/>
        <v/>
      </c>
      <c r="D1592" s="361" t="str">
        <f>IFERROR(IF(LEN(C1592)&gt;0,IF(LEN(INDEX(TasksList!$C$6:$C$1005,MATCH(C1592,TasksList!$B$6:$B$1005,0),1))=0,"",INDEX(TasksList!$C$6:$C$1005,MATCH(C1592,TasksList!$B$6:$B$1005,0),1)),""),"")</f>
        <v/>
      </c>
      <c r="E1592" s="361" t="str">
        <f>IFERROR(IF(LEN(C1592)&gt;0,IF(LEN(INDEX(TasksList!$F$6:$F$1005,MATCH(C1592,TasksList!$B$6:$B$1005,0),1))=0,"not set!",INDEX(TasksList!$F$6:$F$1005,MATCH(C1592,TasksList!$B$6:$B$1005,0),1)),""),"")</f>
        <v/>
      </c>
      <c r="F1592" s="360" t="str">
        <f>IFERROR(IF(LEN(D1592)&gt;0,IF(LEN(INDEX(AdressBook!$D$6:$D$25,MATCH(D1592,AdressBook!$B$6:$B$25,0),1))=0,"",INDEX(AdressBook!$D$6:$D$25,MATCH(D1592,AdressBook!$B$6:$B$25,0),1)),""),"")</f>
        <v/>
      </c>
      <c r="G1592" s="361" t="str">
        <f>IFERROR(IF(LEN(INDEX(PlansAndNotes!$F$6:$F$2005,ROW(B1592)-ROW($C$3)))=0,"",INDEX(PlansAndNotes!$F$6:$F$2005,ROW(B1592)-ROW($C$3))),"")</f>
        <v/>
      </c>
      <c r="H1592" s="361" t="str">
        <f>IFERROR(IF(LEN(C1592)&gt;0,IF(LEN(INDEX(TasksList!$G$6:$G$1005,MATCH(C1592,TasksList!$B$6:$B$1005,0),1))=0,"",INDEX(TasksList!$G$6:$G$1005,MATCH(C1592,TasksList!$B$6:$B$1005,0),1)),""),"")</f>
        <v/>
      </c>
      <c r="I1592" s="381"/>
      <c r="J1592" s="400"/>
      <c r="K1592" s="400"/>
      <c r="L1592" s="179"/>
      <c r="M1592" s="381"/>
      <c r="N1592" s="362" t="str">
        <f>IFERROR(IF(LEN(INDEX(PlansAndNotes!$D$6:$D$4005,ROW(B1592)-ROW($C$3)))=0,"",INDEX(PlansAndNotes!$D$6:$D$4005,ROW(B1592)-ROW($C$3))),"")</f>
        <v/>
      </c>
      <c r="O1592" s="165" t="str">
        <f t="shared" si="181"/>
        <v/>
      </c>
      <c r="P1592" s="363" t="str">
        <f>IFERROR(IF(LEN(INDEX(PlansAndNotes!$E$6:$E$4005,ROW(B1592)-ROW($C$3)))=0,"",INDEX(PlansAndNotes!$E$6:$E$4005,ROW(B1592)-ROW($C$3))),"")</f>
        <v/>
      </c>
      <c r="Q1592" s="363" t="str">
        <f>IFERROR(IF(LEN(INDEX(PlansAndNotes!$G$6:$G$4005,ROW(B1592)-ROW($C$3)))=0,"",INDEX(PlansAndNotes!$G$6:$G$4005,ROW(B1592)-ROW($C$3))),"")</f>
        <v/>
      </c>
      <c r="R1592" s="361" t="str">
        <f>IFERROR(IF(LEN(D1592)&gt;0,IF(LEN(INDEX(AdressBook!$C$6:$C$25,MATCH(D1592,AdressBook!$B$6:$B$25,0),1))=0,"",INDEX(AdressBook!$C$6:$C$25,MATCH(D1592,AdressBook!$B$6:$B$25,0),1)),""),"")</f>
        <v/>
      </c>
      <c r="S1592" s="165">
        <f>IF(LEN(C1592)&gt;0,IFERROR(IF(MATCH(C1592,C1593:$C$4004,0)&gt;0,-1,ROW(S1592)-ROW($S$3)),ROW(S1592)-ROW($S$3)),-1)</f>
        <v>-1</v>
      </c>
      <c r="T1592" s="165">
        <f t="shared" si="182"/>
        <v>0</v>
      </c>
      <c r="U1592" s="165" t="str">
        <f t="shared" si="183"/>
        <v/>
      </c>
      <c r="V1592" s="165" t="str">
        <f>IFERROR(IF(OR(C1592="",S1592&lt;0),"",IF(SUBTOTAL(3,C1592:C1592)=0,-1,SUBTOTAL(3,$C$4:C1592))),"")</f>
        <v/>
      </c>
      <c r="W1592" s="156" t="str">
        <f t="array" ref="W1592">IF(LEN(C1592)&gt;0,IFERROR(IF(MATCH(C1592,$C$3:$C1591,0)&gt;0,N1592-INDEX($N$3:N1591,SUMPRODUCT(MAX(ROW($C$3:$C1591)*(C1592=$C$3:$C1591)))-2,1),""),""),"")</f>
        <v/>
      </c>
      <c r="X1592" s="156">
        <f t="shared" ca="1" si="184"/>
        <v>1</v>
      </c>
      <c r="Y1592" s="156">
        <f t="shared" ca="1" si="185"/>
        <v>1</v>
      </c>
    </row>
    <row r="1593" spans="2:25" hidden="1" x14ac:dyDescent="0.25">
      <c r="B1593" s="390" t="str">
        <f>IFERROR(IF(LEN(INDEX(PlansAndNotes!$B$6:$B$2005,ROW(A1593)-ROW($B$3)))=0,"",INDEX(PlansAndNotes!$B$6:$B$2005,ROW(A1593)-ROW($B$3))),"")</f>
        <v/>
      </c>
      <c r="C1593" s="361" t="str">
        <f t="shared" si="180"/>
        <v/>
      </c>
      <c r="D1593" s="361" t="str">
        <f>IFERROR(IF(LEN(C1593)&gt;0,IF(LEN(INDEX(TasksList!$C$6:$C$1005,MATCH(C1593,TasksList!$B$6:$B$1005,0),1))=0,"",INDEX(TasksList!$C$6:$C$1005,MATCH(C1593,TasksList!$B$6:$B$1005,0),1)),""),"")</f>
        <v/>
      </c>
      <c r="E1593" s="361" t="str">
        <f>IFERROR(IF(LEN(C1593)&gt;0,IF(LEN(INDEX(TasksList!$F$6:$F$1005,MATCH(C1593,TasksList!$B$6:$B$1005,0),1))=0,"not set!",INDEX(TasksList!$F$6:$F$1005,MATCH(C1593,TasksList!$B$6:$B$1005,0),1)),""),"")</f>
        <v/>
      </c>
      <c r="F1593" s="360" t="str">
        <f>IFERROR(IF(LEN(D1593)&gt;0,IF(LEN(INDEX(AdressBook!$D$6:$D$25,MATCH(D1593,AdressBook!$B$6:$B$25,0),1))=0,"",INDEX(AdressBook!$D$6:$D$25,MATCH(D1593,AdressBook!$B$6:$B$25,0),1)),""),"")</f>
        <v/>
      </c>
      <c r="G1593" s="361" t="str">
        <f>IFERROR(IF(LEN(INDEX(PlansAndNotes!$F$6:$F$2005,ROW(B1593)-ROW($C$3)))=0,"",INDEX(PlansAndNotes!$F$6:$F$2005,ROW(B1593)-ROW($C$3))),"")</f>
        <v/>
      </c>
      <c r="H1593" s="361" t="str">
        <f>IFERROR(IF(LEN(C1593)&gt;0,IF(LEN(INDEX(TasksList!$G$6:$G$1005,MATCH(C1593,TasksList!$B$6:$B$1005,0),1))=0,"",INDEX(TasksList!$G$6:$G$1005,MATCH(C1593,TasksList!$B$6:$B$1005,0),1)),""),"")</f>
        <v/>
      </c>
      <c r="I1593" s="381"/>
      <c r="J1593" s="400"/>
      <c r="K1593" s="400"/>
      <c r="L1593" s="179"/>
      <c r="M1593" s="381"/>
      <c r="N1593" s="362" t="str">
        <f>IFERROR(IF(LEN(INDEX(PlansAndNotes!$D$6:$D$4005,ROW(B1593)-ROW($C$3)))=0,"",INDEX(PlansAndNotes!$D$6:$D$4005,ROW(B1593)-ROW($C$3))),"")</f>
        <v/>
      </c>
      <c r="O1593" s="165" t="str">
        <f t="shared" si="181"/>
        <v/>
      </c>
      <c r="P1593" s="363" t="str">
        <f>IFERROR(IF(LEN(INDEX(PlansAndNotes!$E$6:$E$4005,ROW(B1593)-ROW($C$3)))=0,"",INDEX(PlansAndNotes!$E$6:$E$4005,ROW(B1593)-ROW($C$3))),"")</f>
        <v/>
      </c>
      <c r="Q1593" s="363" t="str">
        <f>IFERROR(IF(LEN(INDEX(PlansAndNotes!$G$6:$G$4005,ROW(B1593)-ROW($C$3)))=0,"",INDEX(PlansAndNotes!$G$6:$G$4005,ROW(B1593)-ROW($C$3))),"")</f>
        <v/>
      </c>
      <c r="R1593" s="361" t="str">
        <f>IFERROR(IF(LEN(D1593)&gt;0,IF(LEN(INDEX(AdressBook!$C$6:$C$25,MATCH(D1593,AdressBook!$B$6:$B$25,0),1))=0,"",INDEX(AdressBook!$C$6:$C$25,MATCH(D1593,AdressBook!$B$6:$B$25,0),1)),""),"")</f>
        <v/>
      </c>
      <c r="S1593" s="165">
        <f>IF(LEN(C1593)&gt;0,IFERROR(IF(MATCH(C1593,C1594:$C$4004,0)&gt;0,-1,ROW(S1593)-ROW($S$3)),ROW(S1593)-ROW($S$3)),-1)</f>
        <v>-1</v>
      </c>
      <c r="T1593" s="165">
        <f t="shared" si="182"/>
        <v>0</v>
      </c>
      <c r="U1593" s="165" t="str">
        <f t="shared" si="183"/>
        <v/>
      </c>
      <c r="V1593" s="165" t="str">
        <f>IFERROR(IF(OR(C1593="",S1593&lt;0),"",IF(SUBTOTAL(3,C1593:C1593)=0,-1,SUBTOTAL(3,$C$4:C1593))),"")</f>
        <v/>
      </c>
      <c r="W1593" s="156" t="str">
        <f t="array" ref="W1593">IF(LEN(C1593)&gt;0,IFERROR(IF(MATCH(C1593,$C$3:$C1592,0)&gt;0,N1593-INDEX($N$3:N1592,SUMPRODUCT(MAX(ROW($C$3:$C1592)*(C1593=$C$3:$C1592)))-2,1),""),""),"")</f>
        <v/>
      </c>
      <c r="X1593" s="156">
        <f t="shared" ca="1" si="184"/>
        <v>1</v>
      </c>
      <c r="Y1593" s="156">
        <f t="shared" ca="1" si="185"/>
        <v>1</v>
      </c>
    </row>
    <row r="1594" spans="2:25" hidden="1" x14ac:dyDescent="0.25">
      <c r="B1594" s="390" t="str">
        <f>IFERROR(IF(LEN(INDEX(PlansAndNotes!$B$6:$B$2005,ROW(A1594)-ROW($B$3)))=0,"",INDEX(PlansAndNotes!$B$6:$B$2005,ROW(A1594)-ROW($B$3))),"")</f>
        <v/>
      </c>
      <c r="C1594" s="361" t="str">
        <f t="shared" si="180"/>
        <v/>
      </c>
      <c r="D1594" s="361" t="str">
        <f>IFERROR(IF(LEN(C1594)&gt;0,IF(LEN(INDEX(TasksList!$C$6:$C$1005,MATCH(C1594,TasksList!$B$6:$B$1005,0),1))=0,"",INDEX(TasksList!$C$6:$C$1005,MATCH(C1594,TasksList!$B$6:$B$1005,0),1)),""),"")</f>
        <v/>
      </c>
      <c r="E1594" s="361" t="str">
        <f>IFERROR(IF(LEN(C1594)&gt;0,IF(LEN(INDEX(TasksList!$F$6:$F$1005,MATCH(C1594,TasksList!$B$6:$B$1005,0),1))=0,"not set!",INDEX(TasksList!$F$6:$F$1005,MATCH(C1594,TasksList!$B$6:$B$1005,0),1)),""),"")</f>
        <v/>
      </c>
      <c r="F1594" s="360" t="str">
        <f>IFERROR(IF(LEN(D1594)&gt;0,IF(LEN(INDEX(AdressBook!$D$6:$D$25,MATCH(D1594,AdressBook!$B$6:$B$25,0),1))=0,"",INDEX(AdressBook!$D$6:$D$25,MATCH(D1594,AdressBook!$B$6:$B$25,0),1)),""),"")</f>
        <v/>
      </c>
      <c r="G1594" s="361" t="str">
        <f>IFERROR(IF(LEN(INDEX(PlansAndNotes!$F$6:$F$2005,ROW(B1594)-ROW($C$3)))=0,"",INDEX(PlansAndNotes!$F$6:$F$2005,ROW(B1594)-ROW($C$3))),"")</f>
        <v/>
      </c>
      <c r="H1594" s="361" t="str">
        <f>IFERROR(IF(LEN(C1594)&gt;0,IF(LEN(INDEX(TasksList!$G$6:$G$1005,MATCH(C1594,TasksList!$B$6:$B$1005,0),1))=0,"",INDEX(TasksList!$G$6:$G$1005,MATCH(C1594,TasksList!$B$6:$B$1005,0),1)),""),"")</f>
        <v/>
      </c>
      <c r="I1594" s="381"/>
      <c r="J1594" s="400"/>
      <c r="K1594" s="400"/>
      <c r="L1594" s="179"/>
      <c r="M1594" s="381"/>
      <c r="N1594" s="362" t="str">
        <f>IFERROR(IF(LEN(INDEX(PlansAndNotes!$D$6:$D$4005,ROW(B1594)-ROW($C$3)))=0,"",INDEX(PlansAndNotes!$D$6:$D$4005,ROW(B1594)-ROW($C$3))),"")</f>
        <v/>
      </c>
      <c r="O1594" s="165" t="str">
        <f t="shared" si="181"/>
        <v/>
      </c>
      <c r="P1594" s="363" t="str">
        <f>IFERROR(IF(LEN(INDEX(PlansAndNotes!$E$6:$E$4005,ROW(B1594)-ROW($C$3)))=0,"",INDEX(PlansAndNotes!$E$6:$E$4005,ROW(B1594)-ROW($C$3))),"")</f>
        <v/>
      </c>
      <c r="Q1594" s="363" t="str">
        <f>IFERROR(IF(LEN(INDEX(PlansAndNotes!$G$6:$G$4005,ROW(B1594)-ROW($C$3)))=0,"",INDEX(PlansAndNotes!$G$6:$G$4005,ROW(B1594)-ROW($C$3))),"")</f>
        <v/>
      </c>
      <c r="R1594" s="361" t="str">
        <f>IFERROR(IF(LEN(D1594)&gt;0,IF(LEN(INDEX(AdressBook!$C$6:$C$25,MATCH(D1594,AdressBook!$B$6:$B$25,0),1))=0,"",INDEX(AdressBook!$C$6:$C$25,MATCH(D1594,AdressBook!$B$6:$B$25,0),1)),""),"")</f>
        <v/>
      </c>
      <c r="S1594" s="165">
        <f>IF(LEN(C1594)&gt;0,IFERROR(IF(MATCH(C1594,C1595:$C$4004,0)&gt;0,-1,ROW(S1594)-ROW($S$3)),ROW(S1594)-ROW($S$3)),-1)</f>
        <v>-1</v>
      </c>
      <c r="T1594" s="165">
        <f t="shared" si="182"/>
        <v>0</v>
      </c>
      <c r="U1594" s="165" t="str">
        <f t="shared" si="183"/>
        <v/>
      </c>
      <c r="V1594" s="165" t="str">
        <f>IFERROR(IF(OR(C1594="",S1594&lt;0),"",IF(SUBTOTAL(3,C1594:C1594)=0,-1,SUBTOTAL(3,$C$4:C1594))),"")</f>
        <v/>
      </c>
      <c r="W1594" s="156" t="str">
        <f t="array" ref="W1594">IF(LEN(C1594)&gt;0,IFERROR(IF(MATCH(C1594,$C$3:$C1593,0)&gt;0,N1594-INDEX($N$3:N1593,SUMPRODUCT(MAX(ROW($C$3:$C1593)*(C1594=$C$3:$C1593)))-2,1),""),""),"")</f>
        <v/>
      </c>
      <c r="X1594" s="156">
        <f t="shared" ca="1" si="184"/>
        <v>1</v>
      </c>
      <c r="Y1594" s="156">
        <f t="shared" ca="1" si="185"/>
        <v>1</v>
      </c>
    </row>
    <row r="1595" spans="2:25" hidden="1" x14ac:dyDescent="0.25">
      <c r="B1595" s="390" t="str">
        <f>IFERROR(IF(LEN(INDEX(PlansAndNotes!$B$6:$B$2005,ROW(A1595)-ROW($B$3)))=0,"",INDEX(PlansAndNotes!$B$6:$B$2005,ROW(A1595)-ROW($B$3))),"")</f>
        <v/>
      </c>
      <c r="C1595" s="361" t="str">
        <f t="shared" si="180"/>
        <v/>
      </c>
      <c r="D1595" s="361" t="str">
        <f>IFERROR(IF(LEN(C1595)&gt;0,IF(LEN(INDEX(TasksList!$C$6:$C$1005,MATCH(C1595,TasksList!$B$6:$B$1005,0),1))=0,"",INDEX(TasksList!$C$6:$C$1005,MATCH(C1595,TasksList!$B$6:$B$1005,0),1)),""),"")</f>
        <v/>
      </c>
      <c r="E1595" s="361" t="str">
        <f>IFERROR(IF(LEN(C1595)&gt;0,IF(LEN(INDEX(TasksList!$F$6:$F$1005,MATCH(C1595,TasksList!$B$6:$B$1005,0),1))=0,"not set!",INDEX(TasksList!$F$6:$F$1005,MATCH(C1595,TasksList!$B$6:$B$1005,0),1)),""),"")</f>
        <v/>
      </c>
      <c r="F1595" s="360" t="str">
        <f>IFERROR(IF(LEN(D1595)&gt;0,IF(LEN(INDEX(AdressBook!$D$6:$D$25,MATCH(D1595,AdressBook!$B$6:$B$25,0),1))=0,"",INDEX(AdressBook!$D$6:$D$25,MATCH(D1595,AdressBook!$B$6:$B$25,0),1)),""),"")</f>
        <v/>
      </c>
      <c r="G1595" s="361" t="str">
        <f>IFERROR(IF(LEN(INDEX(PlansAndNotes!$F$6:$F$2005,ROW(B1595)-ROW($C$3)))=0,"",INDEX(PlansAndNotes!$F$6:$F$2005,ROW(B1595)-ROW($C$3))),"")</f>
        <v/>
      </c>
      <c r="H1595" s="361" t="str">
        <f>IFERROR(IF(LEN(C1595)&gt;0,IF(LEN(INDEX(TasksList!$G$6:$G$1005,MATCH(C1595,TasksList!$B$6:$B$1005,0),1))=0,"",INDEX(TasksList!$G$6:$G$1005,MATCH(C1595,TasksList!$B$6:$B$1005,0),1)),""),"")</f>
        <v/>
      </c>
      <c r="I1595" s="381"/>
      <c r="J1595" s="400"/>
      <c r="K1595" s="400"/>
      <c r="L1595" s="179"/>
      <c r="M1595" s="381"/>
      <c r="N1595" s="362" t="str">
        <f>IFERROR(IF(LEN(INDEX(PlansAndNotes!$D$6:$D$4005,ROW(B1595)-ROW($C$3)))=0,"",INDEX(PlansAndNotes!$D$6:$D$4005,ROW(B1595)-ROW($C$3))),"")</f>
        <v/>
      </c>
      <c r="O1595" s="165" t="str">
        <f t="shared" si="181"/>
        <v/>
      </c>
      <c r="P1595" s="363" t="str">
        <f>IFERROR(IF(LEN(INDEX(PlansAndNotes!$E$6:$E$4005,ROW(B1595)-ROW($C$3)))=0,"",INDEX(PlansAndNotes!$E$6:$E$4005,ROW(B1595)-ROW($C$3))),"")</f>
        <v/>
      </c>
      <c r="Q1595" s="363" t="str">
        <f>IFERROR(IF(LEN(INDEX(PlansAndNotes!$G$6:$G$4005,ROW(B1595)-ROW($C$3)))=0,"",INDEX(PlansAndNotes!$G$6:$G$4005,ROW(B1595)-ROW($C$3))),"")</f>
        <v/>
      </c>
      <c r="R1595" s="361" t="str">
        <f>IFERROR(IF(LEN(D1595)&gt;0,IF(LEN(INDEX(AdressBook!$C$6:$C$25,MATCH(D1595,AdressBook!$B$6:$B$25,0),1))=0,"",INDEX(AdressBook!$C$6:$C$25,MATCH(D1595,AdressBook!$B$6:$B$25,0),1)),""),"")</f>
        <v/>
      </c>
      <c r="S1595" s="165">
        <f>IF(LEN(C1595)&gt;0,IFERROR(IF(MATCH(C1595,C1596:$C$4004,0)&gt;0,-1,ROW(S1595)-ROW($S$3)),ROW(S1595)-ROW($S$3)),-1)</f>
        <v>-1</v>
      </c>
      <c r="T1595" s="165">
        <f t="shared" si="182"/>
        <v>0</v>
      </c>
      <c r="U1595" s="165" t="str">
        <f t="shared" si="183"/>
        <v/>
      </c>
      <c r="V1595" s="165" t="str">
        <f>IFERROR(IF(OR(C1595="",S1595&lt;0),"",IF(SUBTOTAL(3,C1595:C1595)=0,-1,SUBTOTAL(3,$C$4:C1595))),"")</f>
        <v/>
      </c>
      <c r="W1595" s="156" t="str">
        <f t="array" ref="W1595">IF(LEN(C1595)&gt;0,IFERROR(IF(MATCH(C1595,$C$3:$C1594,0)&gt;0,N1595-INDEX($N$3:N1594,SUMPRODUCT(MAX(ROW($C$3:$C1594)*(C1595=$C$3:$C1594)))-2,1),""),""),"")</f>
        <v/>
      </c>
      <c r="X1595" s="156">
        <f t="shared" ca="1" si="184"/>
        <v>1</v>
      </c>
      <c r="Y1595" s="156">
        <f t="shared" ca="1" si="185"/>
        <v>1</v>
      </c>
    </row>
    <row r="1596" spans="2:25" hidden="1" x14ac:dyDescent="0.25">
      <c r="B1596" s="390" t="str">
        <f>IFERROR(IF(LEN(INDEX(PlansAndNotes!$B$6:$B$2005,ROW(A1596)-ROW($B$3)))=0,"",INDEX(PlansAndNotes!$B$6:$B$2005,ROW(A1596)-ROW($B$3))),"")</f>
        <v/>
      </c>
      <c r="C1596" s="361" t="str">
        <f t="shared" si="180"/>
        <v/>
      </c>
      <c r="D1596" s="361" t="str">
        <f>IFERROR(IF(LEN(C1596)&gt;0,IF(LEN(INDEX(TasksList!$C$6:$C$1005,MATCH(C1596,TasksList!$B$6:$B$1005,0),1))=0,"",INDEX(TasksList!$C$6:$C$1005,MATCH(C1596,TasksList!$B$6:$B$1005,0),1)),""),"")</f>
        <v/>
      </c>
      <c r="E1596" s="361" t="str">
        <f>IFERROR(IF(LEN(C1596)&gt;0,IF(LEN(INDEX(TasksList!$F$6:$F$1005,MATCH(C1596,TasksList!$B$6:$B$1005,0),1))=0,"not set!",INDEX(TasksList!$F$6:$F$1005,MATCH(C1596,TasksList!$B$6:$B$1005,0),1)),""),"")</f>
        <v/>
      </c>
      <c r="F1596" s="360" t="str">
        <f>IFERROR(IF(LEN(D1596)&gt;0,IF(LEN(INDEX(AdressBook!$D$6:$D$25,MATCH(D1596,AdressBook!$B$6:$B$25,0),1))=0,"",INDEX(AdressBook!$D$6:$D$25,MATCH(D1596,AdressBook!$B$6:$B$25,0),1)),""),"")</f>
        <v/>
      </c>
      <c r="G1596" s="361" t="str">
        <f>IFERROR(IF(LEN(INDEX(PlansAndNotes!$F$6:$F$2005,ROW(B1596)-ROW($C$3)))=0,"",INDEX(PlansAndNotes!$F$6:$F$2005,ROW(B1596)-ROW($C$3))),"")</f>
        <v/>
      </c>
      <c r="H1596" s="361" t="str">
        <f>IFERROR(IF(LEN(C1596)&gt;0,IF(LEN(INDEX(TasksList!$G$6:$G$1005,MATCH(C1596,TasksList!$B$6:$B$1005,0),1))=0,"",INDEX(TasksList!$G$6:$G$1005,MATCH(C1596,TasksList!$B$6:$B$1005,0),1)),""),"")</f>
        <v/>
      </c>
      <c r="I1596" s="381"/>
      <c r="J1596" s="400"/>
      <c r="K1596" s="400"/>
      <c r="L1596" s="179"/>
      <c r="M1596" s="381"/>
      <c r="N1596" s="362" t="str">
        <f>IFERROR(IF(LEN(INDEX(PlansAndNotes!$D$6:$D$4005,ROW(B1596)-ROW($C$3)))=0,"",INDEX(PlansAndNotes!$D$6:$D$4005,ROW(B1596)-ROW($C$3))),"")</f>
        <v/>
      </c>
      <c r="O1596" s="165" t="str">
        <f t="shared" si="181"/>
        <v/>
      </c>
      <c r="P1596" s="363" t="str">
        <f>IFERROR(IF(LEN(INDEX(PlansAndNotes!$E$6:$E$4005,ROW(B1596)-ROW($C$3)))=0,"",INDEX(PlansAndNotes!$E$6:$E$4005,ROW(B1596)-ROW($C$3))),"")</f>
        <v/>
      </c>
      <c r="Q1596" s="363" t="str">
        <f>IFERROR(IF(LEN(INDEX(PlansAndNotes!$G$6:$G$4005,ROW(B1596)-ROW($C$3)))=0,"",INDEX(PlansAndNotes!$G$6:$G$4005,ROW(B1596)-ROW($C$3))),"")</f>
        <v/>
      </c>
      <c r="R1596" s="361" t="str">
        <f>IFERROR(IF(LEN(D1596)&gt;0,IF(LEN(INDEX(AdressBook!$C$6:$C$25,MATCH(D1596,AdressBook!$B$6:$B$25,0),1))=0,"",INDEX(AdressBook!$C$6:$C$25,MATCH(D1596,AdressBook!$B$6:$B$25,0),1)),""),"")</f>
        <v/>
      </c>
      <c r="S1596" s="165">
        <f>IF(LEN(C1596)&gt;0,IFERROR(IF(MATCH(C1596,C1597:$C$4004,0)&gt;0,-1,ROW(S1596)-ROW($S$3)),ROW(S1596)-ROW($S$3)),-1)</f>
        <v>-1</v>
      </c>
      <c r="T1596" s="165">
        <f t="shared" si="182"/>
        <v>0</v>
      </c>
      <c r="U1596" s="165" t="str">
        <f t="shared" si="183"/>
        <v/>
      </c>
      <c r="V1596" s="165" t="str">
        <f>IFERROR(IF(OR(C1596="",S1596&lt;0),"",IF(SUBTOTAL(3,C1596:C1596)=0,-1,SUBTOTAL(3,$C$4:C1596))),"")</f>
        <v/>
      </c>
      <c r="W1596" s="156" t="str">
        <f t="array" ref="W1596">IF(LEN(C1596)&gt;0,IFERROR(IF(MATCH(C1596,$C$3:$C1595,0)&gt;0,N1596-INDEX($N$3:N1595,SUMPRODUCT(MAX(ROW($C$3:$C1595)*(C1596=$C$3:$C1595)))-2,1),""),""),"")</f>
        <v/>
      </c>
      <c r="X1596" s="156">
        <f t="shared" ca="1" si="184"/>
        <v>1</v>
      </c>
      <c r="Y1596" s="156">
        <f t="shared" ca="1" si="185"/>
        <v>1</v>
      </c>
    </row>
    <row r="1597" spans="2:25" hidden="1" x14ac:dyDescent="0.25">
      <c r="B1597" s="390" t="str">
        <f>IFERROR(IF(LEN(INDEX(PlansAndNotes!$B$6:$B$2005,ROW(A1597)-ROW($B$3)))=0,"",INDEX(PlansAndNotes!$B$6:$B$2005,ROW(A1597)-ROW($B$3))),"")</f>
        <v/>
      </c>
      <c r="C1597" s="361" t="str">
        <f t="shared" si="180"/>
        <v/>
      </c>
      <c r="D1597" s="361" t="str">
        <f>IFERROR(IF(LEN(C1597)&gt;0,IF(LEN(INDEX(TasksList!$C$6:$C$1005,MATCH(C1597,TasksList!$B$6:$B$1005,0),1))=0,"",INDEX(TasksList!$C$6:$C$1005,MATCH(C1597,TasksList!$B$6:$B$1005,0),1)),""),"")</f>
        <v/>
      </c>
      <c r="E1597" s="361" t="str">
        <f>IFERROR(IF(LEN(C1597)&gt;0,IF(LEN(INDEX(TasksList!$F$6:$F$1005,MATCH(C1597,TasksList!$B$6:$B$1005,0),1))=0,"not set!",INDEX(TasksList!$F$6:$F$1005,MATCH(C1597,TasksList!$B$6:$B$1005,0),1)),""),"")</f>
        <v/>
      </c>
      <c r="F1597" s="360" t="str">
        <f>IFERROR(IF(LEN(D1597)&gt;0,IF(LEN(INDEX(AdressBook!$D$6:$D$25,MATCH(D1597,AdressBook!$B$6:$B$25,0),1))=0,"",INDEX(AdressBook!$D$6:$D$25,MATCH(D1597,AdressBook!$B$6:$B$25,0),1)),""),"")</f>
        <v/>
      </c>
      <c r="G1597" s="361" t="str">
        <f>IFERROR(IF(LEN(INDEX(PlansAndNotes!$F$6:$F$2005,ROW(B1597)-ROW($C$3)))=0,"",INDEX(PlansAndNotes!$F$6:$F$2005,ROW(B1597)-ROW($C$3))),"")</f>
        <v/>
      </c>
      <c r="H1597" s="361" t="str">
        <f>IFERROR(IF(LEN(C1597)&gt;0,IF(LEN(INDEX(TasksList!$G$6:$G$1005,MATCH(C1597,TasksList!$B$6:$B$1005,0),1))=0,"",INDEX(TasksList!$G$6:$G$1005,MATCH(C1597,TasksList!$B$6:$B$1005,0),1)),""),"")</f>
        <v/>
      </c>
      <c r="I1597" s="381"/>
      <c r="J1597" s="400"/>
      <c r="K1597" s="400"/>
      <c r="L1597" s="179"/>
      <c r="M1597" s="381"/>
      <c r="N1597" s="362" t="str">
        <f>IFERROR(IF(LEN(INDEX(PlansAndNotes!$D$6:$D$4005,ROW(B1597)-ROW($C$3)))=0,"",INDEX(PlansAndNotes!$D$6:$D$4005,ROW(B1597)-ROW($C$3))),"")</f>
        <v/>
      </c>
      <c r="O1597" s="165" t="str">
        <f t="shared" si="181"/>
        <v/>
      </c>
      <c r="P1597" s="363" t="str">
        <f>IFERROR(IF(LEN(INDEX(PlansAndNotes!$E$6:$E$4005,ROW(B1597)-ROW($C$3)))=0,"",INDEX(PlansAndNotes!$E$6:$E$4005,ROW(B1597)-ROW($C$3))),"")</f>
        <v/>
      </c>
      <c r="Q1597" s="363" t="str">
        <f>IFERROR(IF(LEN(INDEX(PlansAndNotes!$G$6:$G$4005,ROW(B1597)-ROW($C$3)))=0,"",INDEX(PlansAndNotes!$G$6:$G$4005,ROW(B1597)-ROW($C$3))),"")</f>
        <v/>
      </c>
      <c r="R1597" s="361" t="str">
        <f>IFERROR(IF(LEN(D1597)&gt;0,IF(LEN(INDEX(AdressBook!$C$6:$C$25,MATCH(D1597,AdressBook!$B$6:$B$25,0),1))=0,"",INDEX(AdressBook!$C$6:$C$25,MATCH(D1597,AdressBook!$B$6:$B$25,0),1)),""),"")</f>
        <v/>
      </c>
      <c r="S1597" s="165">
        <f>IF(LEN(C1597)&gt;0,IFERROR(IF(MATCH(C1597,C1598:$C$4004,0)&gt;0,-1,ROW(S1597)-ROW($S$3)),ROW(S1597)-ROW($S$3)),-1)</f>
        <v>-1</v>
      </c>
      <c r="T1597" s="165">
        <f t="shared" si="182"/>
        <v>0</v>
      </c>
      <c r="U1597" s="165" t="str">
        <f t="shared" si="183"/>
        <v/>
      </c>
      <c r="V1597" s="165" t="str">
        <f>IFERROR(IF(OR(C1597="",S1597&lt;0),"",IF(SUBTOTAL(3,C1597:C1597)=0,-1,SUBTOTAL(3,$C$4:C1597))),"")</f>
        <v/>
      </c>
      <c r="W1597" s="156" t="str">
        <f t="array" ref="W1597">IF(LEN(C1597)&gt;0,IFERROR(IF(MATCH(C1597,$C$3:$C1596,0)&gt;0,N1597-INDEX($N$3:N1596,SUMPRODUCT(MAX(ROW($C$3:$C1596)*(C1597=$C$3:$C1596)))-2,1),""),""),"")</f>
        <v/>
      </c>
      <c r="X1597" s="156">
        <f t="shared" ca="1" si="184"/>
        <v>1</v>
      </c>
      <c r="Y1597" s="156">
        <f t="shared" ca="1" si="185"/>
        <v>1</v>
      </c>
    </row>
    <row r="1598" spans="2:25" hidden="1" x14ac:dyDescent="0.25">
      <c r="B1598" s="390" t="str">
        <f>IFERROR(IF(LEN(INDEX(PlansAndNotes!$B$6:$B$2005,ROW(A1598)-ROW($B$3)))=0,"",INDEX(PlansAndNotes!$B$6:$B$2005,ROW(A1598)-ROW($B$3))),"")</f>
        <v/>
      </c>
      <c r="C1598" s="361" t="str">
        <f t="shared" si="180"/>
        <v/>
      </c>
      <c r="D1598" s="361" t="str">
        <f>IFERROR(IF(LEN(C1598)&gt;0,IF(LEN(INDEX(TasksList!$C$6:$C$1005,MATCH(C1598,TasksList!$B$6:$B$1005,0),1))=0,"",INDEX(TasksList!$C$6:$C$1005,MATCH(C1598,TasksList!$B$6:$B$1005,0),1)),""),"")</f>
        <v/>
      </c>
      <c r="E1598" s="361" t="str">
        <f>IFERROR(IF(LEN(C1598)&gt;0,IF(LEN(INDEX(TasksList!$F$6:$F$1005,MATCH(C1598,TasksList!$B$6:$B$1005,0),1))=0,"not set!",INDEX(TasksList!$F$6:$F$1005,MATCH(C1598,TasksList!$B$6:$B$1005,0),1)),""),"")</f>
        <v/>
      </c>
      <c r="F1598" s="360" t="str">
        <f>IFERROR(IF(LEN(D1598)&gt;0,IF(LEN(INDEX(AdressBook!$D$6:$D$25,MATCH(D1598,AdressBook!$B$6:$B$25,0),1))=0,"",INDEX(AdressBook!$D$6:$D$25,MATCH(D1598,AdressBook!$B$6:$B$25,0),1)),""),"")</f>
        <v/>
      </c>
      <c r="G1598" s="361" t="str">
        <f>IFERROR(IF(LEN(INDEX(PlansAndNotes!$F$6:$F$2005,ROW(B1598)-ROW($C$3)))=0,"",INDEX(PlansAndNotes!$F$6:$F$2005,ROW(B1598)-ROW($C$3))),"")</f>
        <v/>
      </c>
      <c r="H1598" s="361" t="str">
        <f>IFERROR(IF(LEN(C1598)&gt;0,IF(LEN(INDEX(TasksList!$G$6:$G$1005,MATCH(C1598,TasksList!$B$6:$B$1005,0),1))=0,"",INDEX(TasksList!$G$6:$G$1005,MATCH(C1598,TasksList!$B$6:$B$1005,0),1)),""),"")</f>
        <v/>
      </c>
      <c r="I1598" s="381"/>
      <c r="J1598" s="400"/>
      <c r="K1598" s="400"/>
      <c r="L1598" s="179"/>
      <c r="M1598" s="381"/>
      <c r="N1598" s="362" t="str">
        <f>IFERROR(IF(LEN(INDEX(PlansAndNotes!$D$6:$D$4005,ROW(B1598)-ROW($C$3)))=0,"",INDEX(PlansAndNotes!$D$6:$D$4005,ROW(B1598)-ROW($C$3))),"")</f>
        <v/>
      </c>
      <c r="O1598" s="165" t="str">
        <f t="shared" si="181"/>
        <v/>
      </c>
      <c r="P1598" s="363" t="str">
        <f>IFERROR(IF(LEN(INDEX(PlansAndNotes!$E$6:$E$4005,ROW(B1598)-ROW($C$3)))=0,"",INDEX(PlansAndNotes!$E$6:$E$4005,ROW(B1598)-ROW($C$3))),"")</f>
        <v/>
      </c>
      <c r="Q1598" s="363" t="str">
        <f>IFERROR(IF(LEN(INDEX(PlansAndNotes!$G$6:$G$4005,ROW(B1598)-ROW($C$3)))=0,"",INDEX(PlansAndNotes!$G$6:$G$4005,ROW(B1598)-ROW($C$3))),"")</f>
        <v/>
      </c>
      <c r="R1598" s="361" t="str">
        <f>IFERROR(IF(LEN(D1598)&gt;0,IF(LEN(INDEX(AdressBook!$C$6:$C$25,MATCH(D1598,AdressBook!$B$6:$B$25,0),1))=0,"",INDEX(AdressBook!$C$6:$C$25,MATCH(D1598,AdressBook!$B$6:$B$25,0),1)),""),"")</f>
        <v/>
      </c>
      <c r="S1598" s="165">
        <f>IF(LEN(C1598)&gt;0,IFERROR(IF(MATCH(C1598,C1599:$C$4004,0)&gt;0,-1,ROW(S1598)-ROW($S$3)),ROW(S1598)-ROW($S$3)),-1)</f>
        <v>-1</v>
      </c>
      <c r="T1598" s="165">
        <f t="shared" si="182"/>
        <v>0</v>
      </c>
      <c r="U1598" s="165" t="str">
        <f t="shared" si="183"/>
        <v/>
      </c>
      <c r="V1598" s="165" t="str">
        <f>IFERROR(IF(OR(C1598="",S1598&lt;0),"",IF(SUBTOTAL(3,C1598:C1598)=0,-1,SUBTOTAL(3,$C$4:C1598))),"")</f>
        <v/>
      </c>
      <c r="W1598" s="156" t="str">
        <f t="array" ref="W1598">IF(LEN(C1598)&gt;0,IFERROR(IF(MATCH(C1598,$C$3:$C1597,0)&gt;0,N1598-INDEX($N$3:N1597,SUMPRODUCT(MAX(ROW($C$3:$C1597)*(C1598=$C$3:$C1597)))-2,1),""),""),"")</f>
        <v/>
      </c>
      <c r="X1598" s="156">
        <f t="shared" ca="1" si="184"/>
        <v>1</v>
      </c>
      <c r="Y1598" s="156">
        <f t="shared" ca="1" si="185"/>
        <v>1</v>
      </c>
    </row>
    <row r="1599" spans="2:25" hidden="1" x14ac:dyDescent="0.25">
      <c r="B1599" s="390" t="str">
        <f>IFERROR(IF(LEN(INDEX(PlansAndNotes!$B$6:$B$2005,ROW(A1599)-ROW($B$3)))=0,"",INDEX(PlansAndNotes!$B$6:$B$2005,ROW(A1599)-ROW($B$3))),"")</f>
        <v/>
      </c>
      <c r="C1599" s="361" t="str">
        <f t="shared" si="180"/>
        <v/>
      </c>
      <c r="D1599" s="361" t="str">
        <f>IFERROR(IF(LEN(C1599)&gt;0,IF(LEN(INDEX(TasksList!$C$6:$C$1005,MATCH(C1599,TasksList!$B$6:$B$1005,0),1))=0,"",INDEX(TasksList!$C$6:$C$1005,MATCH(C1599,TasksList!$B$6:$B$1005,0),1)),""),"")</f>
        <v/>
      </c>
      <c r="E1599" s="361" t="str">
        <f>IFERROR(IF(LEN(C1599)&gt;0,IF(LEN(INDEX(TasksList!$F$6:$F$1005,MATCH(C1599,TasksList!$B$6:$B$1005,0),1))=0,"not set!",INDEX(TasksList!$F$6:$F$1005,MATCH(C1599,TasksList!$B$6:$B$1005,0),1)),""),"")</f>
        <v/>
      </c>
      <c r="F1599" s="360" t="str">
        <f>IFERROR(IF(LEN(D1599)&gt;0,IF(LEN(INDEX(AdressBook!$D$6:$D$25,MATCH(D1599,AdressBook!$B$6:$B$25,0),1))=0,"",INDEX(AdressBook!$D$6:$D$25,MATCH(D1599,AdressBook!$B$6:$B$25,0),1)),""),"")</f>
        <v/>
      </c>
      <c r="G1599" s="361" t="str">
        <f>IFERROR(IF(LEN(INDEX(PlansAndNotes!$F$6:$F$2005,ROW(B1599)-ROW($C$3)))=0,"",INDEX(PlansAndNotes!$F$6:$F$2005,ROW(B1599)-ROW($C$3))),"")</f>
        <v/>
      </c>
      <c r="H1599" s="361" t="str">
        <f>IFERROR(IF(LEN(C1599)&gt;0,IF(LEN(INDEX(TasksList!$G$6:$G$1005,MATCH(C1599,TasksList!$B$6:$B$1005,0),1))=0,"",INDEX(TasksList!$G$6:$G$1005,MATCH(C1599,TasksList!$B$6:$B$1005,0),1)),""),"")</f>
        <v/>
      </c>
      <c r="I1599" s="381"/>
      <c r="J1599" s="400"/>
      <c r="K1599" s="400"/>
      <c r="L1599" s="179"/>
      <c r="M1599" s="381"/>
      <c r="N1599" s="362" t="str">
        <f>IFERROR(IF(LEN(INDEX(PlansAndNotes!$D$6:$D$4005,ROW(B1599)-ROW($C$3)))=0,"",INDEX(PlansAndNotes!$D$6:$D$4005,ROW(B1599)-ROW($C$3))),"")</f>
        <v/>
      </c>
      <c r="O1599" s="165" t="str">
        <f t="shared" si="181"/>
        <v/>
      </c>
      <c r="P1599" s="363" t="str">
        <f>IFERROR(IF(LEN(INDEX(PlansAndNotes!$E$6:$E$4005,ROW(B1599)-ROW($C$3)))=0,"",INDEX(PlansAndNotes!$E$6:$E$4005,ROW(B1599)-ROW($C$3))),"")</f>
        <v/>
      </c>
      <c r="Q1599" s="363" t="str">
        <f>IFERROR(IF(LEN(INDEX(PlansAndNotes!$G$6:$G$4005,ROW(B1599)-ROW($C$3)))=0,"",INDEX(PlansAndNotes!$G$6:$G$4005,ROW(B1599)-ROW($C$3))),"")</f>
        <v/>
      </c>
      <c r="R1599" s="361" t="str">
        <f>IFERROR(IF(LEN(D1599)&gt;0,IF(LEN(INDEX(AdressBook!$C$6:$C$25,MATCH(D1599,AdressBook!$B$6:$B$25,0),1))=0,"",INDEX(AdressBook!$C$6:$C$25,MATCH(D1599,AdressBook!$B$6:$B$25,0),1)),""),"")</f>
        <v/>
      </c>
      <c r="S1599" s="165">
        <f>IF(LEN(C1599)&gt;0,IFERROR(IF(MATCH(C1599,C1600:$C$4004,0)&gt;0,-1,ROW(S1599)-ROW($S$3)),ROW(S1599)-ROW($S$3)),-1)</f>
        <v>-1</v>
      </c>
      <c r="T1599" s="165">
        <f t="shared" si="182"/>
        <v>0</v>
      </c>
      <c r="U1599" s="165" t="str">
        <f t="shared" si="183"/>
        <v/>
      </c>
      <c r="V1599" s="165" t="str">
        <f>IFERROR(IF(OR(C1599="",S1599&lt;0),"",IF(SUBTOTAL(3,C1599:C1599)=0,-1,SUBTOTAL(3,$C$4:C1599))),"")</f>
        <v/>
      </c>
      <c r="W1599" s="156" t="str">
        <f t="array" ref="W1599">IF(LEN(C1599)&gt;0,IFERROR(IF(MATCH(C1599,$C$3:$C1598,0)&gt;0,N1599-INDEX($N$3:N1598,SUMPRODUCT(MAX(ROW($C$3:$C1598)*(C1599=$C$3:$C1598)))-2,1),""),""),"")</f>
        <v/>
      </c>
      <c r="X1599" s="156">
        <f t="shared" ca="1" si="184"/>
        <v>1</v>
      </c>
      <c r="Y1599" s="156">
        <f t="shared" ca="1" si="185"/>
        <v>1</v>
      </c>
    </row>
    <row r="1600" spans="2:25" hidden="1" x14ac:dyDescent="0.25">
      <c r="B1600" s="390" t="str">
        <f>IFERROR(IF(LEN(INDEX(PlansAndNotes!$B$6:$B$2005,ROW(A1600)-ROW($B$3)))=0,"",INDEX(PlansAndNotes!$B$6:$B$2005,ROW(A1600)-ROW($B$3))),"")</f>
        <v/>
      </c>
      <c r="C1600" s="361" t="str">
        <f t="shared" si="180"/>
        <v/>
      </c>
      <c r="D1600" s="361" t="str">
        <f>IFERROR(IF(LEN(C1600)&gt;0,IF(LEN(INDEX(TasksList!$C$6:$C$1005,MATCH(C1600,TasksList!$B$6:$B$1005,0),1))=0,"",INDEX(TasksList!$C$6:$C$1005,MATCH(C1600,TasksList!$B$6:$B$1005,0),1)),""),"")</f>
        <v/>
      </c>
      <c r="E1600" s="361" t="str">
        <f>IFERROR(IF(LEN(C1600)&gt;0,IF(LEN(INDEX(TasksList!$F$6:$F$1005,MATCH(C1600,TasksList!$B$6:$B$1005,0),1))=0,"not set!",INDEX(TasksList!$F$6:$F$1005,MATCH(C1600,TasksList!$B$6:$B$1005,0),1)),""),"")</f>
        <v/>
      </c>
      <c r="F1600" s="360" t="str">
        <f>IFERROR(IF(LEN(D1600)&gt;0,IF(LEN(INDEX(AdressBook!$D$6:$D$25,MATCH(D1600,AdressBook!$B$6:$B$25,0),1))=0,"",INDEX(AdressBook!$D$6:$D$25,MATCH(D1600,AdressBook!$B$6:$B$25,0),1)),""),"")</f>
        <v/>
      </c>
      <c r="G1600" s="361" t="str">
        <f>IFERROR(IF(LEN(INDEX(PlansAndNotes!$F$6:$F$2005,ROW(B1600)-ROW($C$3)))=0,"",INDEX(PlansAndNotes!$F$6:$F$2005,ROW(B1600)-ROW($C$3))),"")</f>
        <v/>
      </c>
      <c r="H1600" s="361" t="str">
        <f>IFERROR(IF(LEN(C1600)&gt;0,IF(LEN(INDEX(TasksList!$G$6:$G$1005,MATCH(C1600,TasksList!$B$6:$B$1005,0),1))=0,"",INDEX(TasksList!$G$6:$G$1005,MATCH(C1600,TasksList!$B$6:$B$1005,0),1)),""),"")</f>
        <v/>
      </c>
      <c r="I1600" s="381"/>
      <c r="J1600" s="400"/>
      <c r="K1600" s="400"/>
      <c r="L1600" s="179"/>
      <c r="M1600" s="381"/>
      <c r="N1600" s="362" t="str">
        <f>IFERROR(IF(LEN(INDEX(PlansAndNotes!$D$6:$D$4005,ROW(B1600)-ROW($C$3)))=0,"",INDEX(PlansAndNotes!$D$6:$D$4005,ROW(B1600)-ROW($C$3))),"")</f>
        <v/>
      </c>
      <c r="O1600" s="165" t="str">
        <f t="shared" si="181"/>
        <v/>
      </c>
      <c r="P1600" s="363" t="str">
        <f>IFERROR(IF(LEN(INDEX(PlansAndNotes!$E$6:$E$4005,ROW(B1600)-ROW($C$3)))=0,"",INDEX(PlansAndNotes!$E$6:$E$4005,ROW(B1600)-ROW($C$3))),"")</f>
        <v/>
      </c>
      <c r="Q1600" s="363" t="str">
        <f>IFERROR(IF(LEN(INDEX(PlansAndNotes!$G$6:$G$4005,ROW(B1600)-ROW($C$3)))=0,"",INDEX(PlansAndNotes!$G$6:$G$4005,ROW(B1600)-ROW($C$3))),"")</f>
        <v/>
      </c>
      <c r="R1600" s="361" t="str">
        <f>IFERROR(IF(LEN(D1600)&gt;0,IF(LEN(INDEX(AdressBook!$C$6:$C$25,MATCH(D1600,AdressBook!$B$6:$B$25,0),1))=0,"",INDEX(AdressBook!$C$6:$C$25,MATCH(D1600,AdressBook!$B$6:$B$25,0),1)),""),"")</f>
        <v/>
      </c>
      <c r="S1600" s="165">
        <f>IF(LEN(C1600)&gt;0,IFERROR(IF(MATCH(C1600,C1601:$C$4004,0)&gt;0,-1,ROW(S1600)-ROW($S$3)),ROW(S1600)-ROW($S$3)),-1)</f>
        <v>-1</v>
      </c>
      <c r="T1600" s="165">
        <f t="shared" si="182"/>
        <v>0</v>
      </c>
      <c r="U1600" s="165" t="str">
        <f t="shared" si="183"/>
        <v/>
      </c>
      <c r="V1600" s="165" t="str">
        <f>IFERROR(IF(OR(C1600="",S1600&lt;0),"",IF(SUBTOTAL(3,C1600:C1600)=0,-1,SUBTOTAL(3,$C$4:C1600))),"")</f>
        <v/>
      </c>
      <c r="W1600" s="156" t="str">
        <f t="array" ref="W1600">IF(LEN(C1600)&gt;0,IFERROR(IF(MATCH(C1600,$C$3:$C1599,0)&gt;0,N1600-INDEX($N$3:N1599,SUMPRODUCT(MAX(ROW($C$3:$C1599)*(C1600=$C$3:$C1599)))-2,1),""),""),"")</f>
        <v/>
      </c>
      <c r="X1600" s="156">
        <f t="shared" ca="1" si="184"/>
        <v>1</v>
      </c>
      <c r="Y1600" s="156">
        <f t="shared" ca="1" si="185"/>
        <v>1</v>
      </c>
    </row>
    <row r="1601" spans="2:25" hidden="1" x14ac:dyDescent="0.25">
      <c r="B1601" s="390" t="str">
        <f>IFERROR(IF(LEN(INDEX(PlansAndNotes!$B$6:$B$2005,ROW(A1601)-ROW($B$3)))=0,"",INDEX(PlansAndNotes!$B$6:$B$2005,ROW(A1601)-ROW($B$3))),"")</f>
        <v/>
      </c>
      <c r="C1601" s="361" t="str">
        <f t="shared" si="180"/>
        <v/>
      </c>
      <c r="D1601" s="361" t="str">
        <f>IFERROR(IF(LEN(C1601)&gt;0,IF(LEN(INDEX(TasksList!$C$6:$C$1005,MATCH(C1601,TasksList!$B$6:$B$1005,0),1))=0,"",INDEX(TasksList!$C$6:$C$1005,MATCH(C1601,TasksList!$B$6:$B$1005,0),1)),""),"")</f>
        <v/>
      </c>
      <c r="E1601" s="361" t="str">
        <f>IFERROR(IF(LEN(C1601)&gt;0,IF(LEN(INDEX(TasksList!$F$6:$F$1005,MATCH(C1601,TasksList!$B$6:$B$1005,0),1))=0,"not set!",INDEX(TasksList!$F$6:$F$1005,MATCH(C1601,TasksList!$B$6:$B$1005,0),1)),""),"")</f>
        <v/>
      </c>
      <c r="F1601" s="360" t="str">
        <f>IFERROR(IF(LEN(D1601)&gt;0,IF(LEN(INDEX(AdressBook!$D$6:$D$25,MATCH(D1601,AdressBook!$B$6:$B$25,0),1))=0,"",INDEX(AdressBook!$D$6:$D$25,MATCH(D1601,AdressBook!$B$6:$B$25,0),1)),""),"")</f>
        <v/>
      </c>
      <c r="G1601" s="361" t="str">
        <f>IFERROR(IF(LEN(INDEX(PlansAndNotes!$F$6:$F$2005,ROW(B1601)-ROW($C$3)))=0,"",INDEX(PlansAndNotes!$F$6:$F$2005,ROW(B1601)-ROW($C$3))),"")</f>
        <v/>
      </c>
      <c r="H1601" s="361" t="str">
        <f>IFERROR(IF(LEN(C1601)&gt;0,IF(LEN(INDEX(TasksList!$G$6:$G$1005,MATCH(C1601,TasksList!$B$6:$B$1005,0),1))=0,"",INDEX(TasksList!$G$6:$G$1005,MATCH(C1601,TasksList!$B$6:$B$1005,0),1)),""),"")</f>
        <v/>
      </c>
      <c r="I1601" s="381"/>
      <c r="J1601" s="400"/>
      <c r="K1601" s="400"/>
      <c r="L1601" s="179"/>
      <c r="M1601" s="381"/>
      <c r="N1601" s="362" t="str">
        <f>IFERROR(IF(LEN(INDEX(PlansAndNotes!$D$6:$D$4005,ROW(B1601)-ROW($C$3)))=0,"",INDEX(PlansAndNotes!$D$6:$D$4005,ROW(B1601)-ROW($C$3))),"")</f>
        <v/>
      </c>
      <c r="O1601" s="165" t="str">
        <f t="shared" si="181"/>
        <v/>
      </c>
      <c r="P1601" s="363" t="str">
        <f>IFERROR(IF(LEN(INDEX(PlansAndNotes!$E$6:$E$4005,ROW(B1601)-ROW($C$3)))=0,"",INDEX(PlansAndNotes!$E$6:$E$4005,ROW(B1601)-ROW($C$3))),"")</f>
        <v/>
      </c>
      <c r="Q1601" s="363" t="str">
        <f>IFERROR(IF(LEN(INDEX(PlansAndNotes!$G$6:$G$4005,ROW(B1601)-ROW($C$3)))=0,"",INDEX(PlansAndNotes!$G$6:$G$4005,ROW(B1601)-ROW($C$3))),"")</f>
        <v/>
      </c>
      <c r="R1601" s="361" t="str">
        <f>IFERROR(IF(LEN(D1601)&gt;0,IF(LEN(INDEX(AdressBook!$C$6:$C$25,MATCH(D1601,AdressBook!$B$6:$B$25,0),1))=0,"",INDEX(AdressBook!$C$6:$C$25,MATCH(D1601,AdressBook!$B$6:$B$25,0),1)),""),"")</f>
        <v/>
      </c>
      <c r="S1601" s="165">
        <f>IF(LEN(C1601)&gt;0,IFERROR(IF(MATCH(C1601,C1602:$C$4004,0)&gt;0,-1,ROW(S1601)-ROW($S$3)),ROW(S1601)-ROW($S$3)),-1)</f>
        <v>-1</v>
      </c>
      <c r="T1601" s="165">
        <f t="shared" si="182"/>
        <v>0</v>
      </c>
      <c r="U1601" s="165" t="str">
        <f t="shared" si="183"/>
        <v/>
      </c>
      <c r="V1601" s="165" t="str">
        <f>IFERROR(IF(OR(C1601="",S1601&lt;0),"",IF(SUBTOTAL(3,C1601:C1601)=0,-1,SUBTOTAL(3,$C$4:C1601))),"")</f>
        <v/>
      </c>
      <c r="W1601" s="156" t="str">
        <f t="array" ref="W1601">IF(LEN(C1601)&gt;0,IFERROR(IF(MATCH(C1601,$C$3:$C1600,0)&gt;0,N1601-INDEX($N$3:N1600,SUMPRODUCT(MAX(ROW($C$3:$C1600)*(C1601=$C$3:$C1600)))-2,1),""),""),"")</f>
        <v/>
      </c>
      <c r="X1601" s="156">
        <f t="shared" ca="1" si="184"/>
        <v>1</v>
      </c>
      <c r="Y1601" s="156">
        <f t="shared" ca="1" si="185"/>
        <v>1</v>
      </c>
    </row>
    <row r="1602" spans="2:25" hidden="1" x14ac:dyDescent="0.25">
      <c r="B1602" s="390" t="str">
        <f>IFERROR(IF(LEN(INDEX(PlansAndNotes!$B$6:$B$2005,ROW(A1602)-ROW($B$3)))=0,"",INDEX(PlansAndNotes!$B$6:$B$2005,ROW(A1602)-ROW($B$3))),"")</f>
        <v/>
      </c>
      <c r="C1602" s="361" t="str">
        <f t="shared" si="180"/>
        <v/>
      </c>
      <c r="D1602" s="361" t="str">
        <f>IFERROR(IF(LEN(C1602)&gt;0,IF(LEN(INDEX(TasksList!$C$6:$C$1005,MATCH(C1602,TasksList!$B$6:$B$1005,0),1))=0,"",INDEX(TasksList!$C$6:$C$1005,MATCH(C1602,TasksList!$B$6:$B$1005,0),1)),""),"")</f>
        <v/>
      </c>
      <c r="E1602" s="361" t="str">
        <f>IFERROR(IF(LEN(C1602)&gt;0,IF(LEN(INDEX(TasksList!$F$6:$F$1005,MATCH(C1602,TasksList!$B$6:$B$1005,0),1))=0,"not set!",INDEX(TasksList!$F$6:$F$1005,MATCH(C1602,TasksList!$B$6:$B$1005,0),1)),""),"")</f>
        <v/>
      </c>
      <c r="F1602" s="360" t="str">
        <f>IFERROR(IF(LEN(D1602)&gt;0,IF(LEN(INDEX(AdressBook!$D$6:$D$25,MATCH(D1602,AdressBook!$B$6:$B$25,0),1))=0,"",INDEX(AdressBook!$D$6:$D$25,MATCH(D1602,AdressBook!$B$6:$B$25,0),1)),""),"")</f>
        <v/>
      </c>
      <c r="G1602" s="361" t="str">
        <f>IFERROR(IF(LEN(INDEX(PlansAndNotes!$F$6:$F$2005,ROW(B1602)-ROW($C$3)))=0,"",INDEX(PlansAndNotes!$F$6:$F$2005,ROW(B1602)-ROW($C$3))),"")</f>
        <v/>
      </c>
      <c r="H1602" s="361" t="str">
        <f>IFERROR(IF(LEN(C1602)&gt;0,IF(LEN(INDEX(TasksList!$G$6:$G$1005,MATCH(C1602,TasksList!$B$6:$B$1005,0),1))=0,"",INDEX(TasksList!$G$6:$G$1005,MATCH(C1602,TasksList!$B$6:$B$1005,0),1)),""),"")</f>
        <v/>
      </c>
      <c r="I1602" s="381"/>
      <c r="J1602" s="400"/>
      <c r="K1602" s="400"/>
      <c r="L1602" s="179"/>
      <c r="M1602" s="381"/>
      <c r="N1602" s="362" t="str">
        <f>IFERROR(IF(LEN(INDEX(PlansAndNotes!$D$6:$D$4005,ROW(B1602)-ROW($C$3)))=0,"",INDEX(PlansAndNotes!$D$6:$D$4005,ROW(B1602)-ROW($C$3))),"")</f>
        <v/>
      </c>
      <c r="O1602" s="165" t="str">
        <f t="shared" si="181"/>
        <v/>
      </c>
      <c r="P1602" s="363" t="str">
        <f>IFERROR(IF(LEN(INDEX(PlansAndNotes!$E$6:$E$4005,ROW(B1602)-ROW($C$3)))=0,"",INDEX(PlansAndNotes!$E$6:$E$4005,ROW(B1602)-ROW($C$3))),"")</f>
        <v/>
      </c>
      <c r="Q1602" s="363" t="str">
        <f>IFERROR(IF(LEN(INDEX(PlansAndNotes!$G$6:$G$4005,ROW(B1602)-ROW($C$3)))=0,"",INDEX(PlansAndNotes!$G$6:$G$4005,ROW(B1602)-ROW($C$3))),"")</f>
        <v/>
      </c>
      <c r="R1602" s="361" t="str">
        <f>IFERROR(IF(LEN(D1602)&gt;0,IF(LEN(INDEX(AdressBook!$C$6:$C$25,MATCH(D1602,AdressBook!$B$6:$B$25,0),1))=0,"",INDEX(AdressBook!$C$6:$C$25,MATCH(D1602,AdressBook!$B$6:$B$25,0),1)),""),"")</f>
        <v/>
      </c>
      <c r="S1602" s="165">
        <f>IF(LEN(C1602)&gt;0,IFERROR(IF(MATCH(C1602,C1603:$C$4004,0)&gt;0,-1,ROW(S1602)-ROW($S$3)),ROW(S1602)-ROW($S$3)),-1)</f>
        <v>-1</v>
      </c>
      <c r="T1602" s="165">
        <f t="shared" si="182"/>
        <v>0</v>
      </c>
      <c r="U1602" s="165" t="str">
        <f t="shared" si="183"/>
        <v/>
      </c>
      <c r="V1602" s="165" t="str">
        <f>IFERROR(IF(OR(C1602="",S1602&lt;0),"",IF(SUBTOTAL(3,C1602:C1602)=0,-1,SUBTOTAL(3,$C$4:C1602))),"")</f>
        <v/>
      </c>
      <c r="W1602" s="156" t="str">
        <f t="array" ref="W1602">IF(LEN(C1602)&gt;0,IFERROR(IF(MATCH(C1602,$C$3:$C1601,0)&gt;0,N1602-INDEX($N$3:N1601,SUMPRODUCT(MAX(ROW($C$3:$C1601)*(C1602=$C$3:$C1601)))-2,1),""),""),"")</f>
        <v/>
      </c>
      <c r="X1602" s="156">
        <f t="shared" ca="1" si="184"/>
        <v>1</v>
      </c>
      <c r="Y1602" s="156">
        <f t="shared" ca="1" si="185"/>
        <v>1</v>
      </c>
    </row>
    <row r="1603" spans="2:25" hidden="1" x14ac:dyDescent="0.25">
      <c r="B1603" s="390" t="str">
        <f>IFERROR(IF(LEN(INDEX(PlansAndNotes!$B$6:$B$2005,ROW(A1603)-ROW($B$3)))=0,"",INDEX(PlansAndNotes!$B$6:$B$2005,ROW(A1603)-ROW($B$3))),"")</f>
        <v/>
      </c>
      <c r="C1603" s="361" t="str">
        <f t="shared" si="180"/>
        <v/>
      </c>
      <c r="D1603" s="361" t="str">
        <f>IFERROR(IF(LEN(C1603)&gt;0,IF(LEN(INDEX(TasksList!$C$6:$C$1005,MATCH(C1603,TasksList!$B$6:$B$1005,0),1))=0,"",INDEX(TasksList!$C$6:$C$1005,MATCH(C1603,TasksList!$B$6:$B$1005,0),1)),""),"")</f>
        <v/>
      </c>
      <c r="E1603" s="361" t="str">
        <f>IFERROR(IF(LEN(C1603)&gt;0,IF(LEN(INDEX(TasksList!$F$6:$F$1005,MATCH(C1603,TasksList!$B$6:$B$1005,0),1))=0,"not set!",INDEX(TasksList!$F$6:$F$1005,MATCH(C1603,TasksList!$B$6:$B$1005,0),1)),""),"")</f>
        <v/>
      </c>
      <c r="F1603" s="360" t="str">
        <f>IFERROR(IF(LEN(D1603)&gt;0,IF(LEN(INDEX(AdressBook!$D$6:$D$25,MATCH(D1603,AdressBook!$B$6:$B$25,0),1))=0,"",INDEX(AdressBook!$D$6:$D$25,MATCH(D1603,AdressBook!$B$6:$B$25,0),1)),""),"")</f>
        <v/>
      </c>
      <c r="G1603" s="361" t="str">
        <f>IFERROR(IF(LEN(INDEX(PlansAndNotes!$F$6:$F$2005,ROW(B1603)-ROW($C$3)))=0,"",INDEX(PlansAndNotes!$F$6:$F$2005,ROW(B1603)-ROW($C$3))),"")</f>
        <v/>
      </c>
      <c r="H1603" s="361" t="str">
        <f>IFERROR(IF(LEN(C1603)&gt;0,IF(LEN(INDEX(TasksList!$G$6:$G$1005,MATCH(C1603,TasksList!$B$6:$B$1005,0),1))=0,"",INDEX(TasksList!$G$6:$G$1005,MATCH(C1603,TasksList!$B$6:$B$1005,0),1)),""),"")</f>
        <v/>
      </c>
      <c r="I1603" s="381"/>
      <c r="J1603" s="400"/>
      <c r="K1603" s="400"/>
      <c r="L1603" s="179"/>
      <c r="M1603" s="381"/>
      <c r="N1603" s="362" t="str">
        <f>IFERROR(IF(LEN(INDEX(PlansAndNotes!$D$6:$D$4005,ROW(B1603)-ROW($C$3)))=0,"",INDEX(PlansAndNotes!$D$6:$D$4005,ROW(B1603)-ROW($C$3))),"")</f>
        <v/>
      </c>
      <c r="O1603" s="165" t="str">
        <f t="shared" si="181"/>
        <v/>
      </c>
      <c r="P1603" s="363" t="str">
        <f>IFERROR(IF(LEN(INDEX(PlansAndNotes!$E$6:$E$4005,ROW(B1603)-ROW($C$3)))=0,"",INDEX(PlansAndNotes!$E$6:$E$4005,ROW(B1603)-ROW($C$3))),"")</f>
        <v/>
      </c>
      <c r="Q1603" s="363" t="str">
        <f>IFERROR(IF(LEN(INDEX(PlansAndNotes!$G$6:$G$4005,ROW(B1603)-ROW($C$3)))=0,"",INDEX(PlansAndNotes!$G$6:$G$4005,ROW(B1603)-ROW($C$3))),"")</f>
        <v/>
      </c>
      <c r="R1603" s="361" t="str">
        <f>IFERROR(IF(LEN(D1603)&gt;0,IF(LEN(INDEX(AdressBook!$C$6:$C$25,MATCH(D1603,AdressBook!$B$6:$B$25,0),1))=0,"",INDEX(AdressBook!$C$6:$C$25,MATCH(D1603,AdressBook!$B$6:$B$25,0),1)),""),"")</f>
        <v/>
      </c>
      <c r="S1603" s="165">
        <f>IF(LEN(C1603)&gt;0,IFERROR(IF(MATCH(C1603,C1604:$C$4004,0)&gt;0,-1,ROW(S1603)-ROW($S$3)),ROW(S1603)-ROW($S$3)),-1)</f>
        <v>-1</v>
      </c>
      <c r="T1603" s="165">
        <f t="shared" si="182"/>
        <v>0</v>
      </c>
      <c r="U1603" s="165" t="str">
        <f t="shared" si="183"/>
        <v/>
      </c>
      <c r="V1603" s="165" t="str">
        <f>IFERROR(IF(OR(C1603="",S1603&lt;0),"",IF(SUBTOTAL(3,C1603:C1603)=0,-1,SUBTOTAL(3,$C$4:C1603))),"")</f>
        <v/>
      </c>
      <c r="W1603" s="156" t="str">
        <f t="array" ref="W1603">IF(LEN(C1603)&gt;0,IFERROR(IF(MATCH(C1603,$C$3:$C1602,0)&gt;0,N1603-INDEX($N$3:N1602,SUMPRODUCT(MAX(ROW($C$3:$C1602)*(C1603=$C$3:$C1602)))-2,1),""),""),"")</f>
        <v/>
      </c>
      <c r="X1603" s="156">
        <f t="shared" ca="1" si="184"/>
        <v>1</v>
      </c>
      <c r="Y1603" s="156">
        <f t="shared" ca="1" si="185"/>
        <v>1</v>
      </c>
    </row>
    <row r="1604" spans="2:25" hidden="1" x14ac:dyDescent="0.25">
      <c r="B1604" s="390" t="str">
        <f>IFERROR(IF(LEN(INDEX(PlansAndNotes!$B$6:$B$2005,ROW(A1604)-ROW($B$3)))=0,"",INDEX(PlansAndNotes!$B$6:$B$2005,ROW(A1604)-ROW($B$3))),"")</f>
        <v/>
      </c>
      <c r="C1604" s="361" t="str">
        <f t="shared" ref="C1604:C1667" si="186">IF(LEN(B1604)&gt;0,LEFT(B1604,SEARCH(" - ",B1604)-1)*1,"")</f>
        <v/>
      </c>
      <c r="D1604" s="361" t="str">
        <f>IFERROR(IF(LEN(C1604)&gt;0,IF(LEN(INDEX(TasksList!$C$6:$C$1005,MATCH(C1604,TasksList!$B$6:$B$1005,0),1))=0,"",INDEX(TasksList!$C$6:$C$1005,MATCH(C1604,TasksList!$B$6:$B$1005,0),1)),""),"")</f>
        <v/>
      </c>
      <c r="E1604" s="361" t="str">
        <f>IFERROR(IF(LEN(C1604)&gt;0,IF(LEN(INDEX(TasksList!$F$6:$F$1005,MATCH(C1604,TasksList!$B$6:$B$1005,0),1))=0,"not set!",INDEX(TasksList!$F$6:$F$1005,MATCH(C1604,TasksList!$B$6:$B$1005,0),1)),""),"")</f>
        <v/>
      </c>
      <c r="F1604" s="360" t="str">
        <f>IFERROR(IF(LEN(D1604)&gt;0,IF(LEN(INDEX(AdressBook!$D$6:$D$25,MATCH(D1604,AdressBook!$B$6:$B$25,0),1))=0,"",INDEX(AdressBook!$D$6:$D$25,MATCH(D1604,AdressBook!$B$6:$B$25,0),1)),""),"")</f>
        <v/>
      </c>
      <c r="G1604" s="361" t="str">
        <f>IFERROR(IF(LEN(INDEX(PlansAndNotes!$F$6:$F$2005,ROW(B1604)-ROW($C$3)))=0,"",INDEX(PlansAndNotes!$F$6:$F$2005,ROW(B1604)-ROW($C$3))),"")</f>
        <v/>
      </c>
      <c r="H1604" s="361" t="str">
        <f>IFERROR(IF(LEN(C1604)&gt;0,IF(LEN(INDEX(TasksList!$G$6:$G$1005,MATCH(C1604,TasksList!$B$6:$B$1005,0),1))=0,"",INDEX(TasksList!$G$6:$G$1005,MATCH(C1604,TasksList!$B$6:$B$1005,0),1)),""),"")</f>
        <v/>
      </c>
      <c r="I1604" s="381"/>
      <c r="J1604" s="400"/>
      <c r="K1604" s="400"/>
      <c r="L1604" s="179"/>
      <c r="M1604" s="381"/>
      <c r="N1604" s="362" t="str">
        <f>IFERROR(IF(LEN(INDEX(PlansAndNotes!$D$6:$D$4005,ROW(B1604)-ROW($C$3)))=0,"",INDEX(PlansAndNotes!$D$6:$D$4005,ROW(B1604)-ROW($C$3))),"")</f>
        <v/>
      </c>
      <c r="O1604" s="165" t="str">
        <f t="shared" ref="O1604:O1667" si="187">IF(LEN(B1604)&gt;0,RIGHT(B1604,LEN(B1604)-SEARCH(" - ",B1604)-2),"")</f>
        <v/>
      </c>
      <c r="P1604" s="363" t="str">
        <f>IFERROR(IF(LEN(INDEX(PlansAndNotes!$E$6:$E$4005,ROW(B1604)-ROW($C$3)))=0,"",INDEX(PlansAndNotes!$E$6:$E$4005,ROW(B1604)-ROW($C$3))),"")</f>
        <v/>
      </c>
      <c r="Q1604" s="363" t="str">
        <f>IFERROR(IF(LEN(INDEX(PlansAndNotes!$G$6:$G$4005,ROW(B1604)-ROW($C$3)))=0,"",INDEX(PlansAndNotes!$G$6:$G$4005,ROW(B1604)-ROW($C$3))),"")</f>
        <v/>
      </c>
      <c r="R1604" s="361" t="str">
        <f>IFERROR(IF(LEN(D1604)&gt;0,IF(LEN(INDEX(AdressBook!$C$6:$C$25,MATCH(D1604,AdressBook!$B$6:$B$25,0),1))=0,"",INDEX(AdressBook!$C$6:$C$25,MATCH(D1604,AdressBook!$B$6:$B$25,0),1)),""),"")</f>
        <v/>
      </c>
      <c r="S1604" s="165">
        <f>IF(LEN(C1604)&gt;0,IFERROR(IF(MATCH(C1604,C1605:$C$4004,0)&gt;0,-1,ROW(S1604)-ROW($S$3)),ROW(S1604)-ROW($S$3)),-1)</f>
        <v>-1</v>
      </c>
      <c r="T1604" s="165">
        <f t="shared" ref="T1604:T1667" si="188">IF(OR(taskRange="All tasks (all stages)",taskRange=""),ROW(T1604)-ROW($T$3),IF(S1604&gt;0,ROW(T1604)-ROW($T$3),0))*IF(OR(calendarSalesmen="",calendarSalesmen="All salesmen"),1,IF(calendarSalesmen=G1604,1,0))*IF(OR(calendarStage="",calendarStage="All Stages"),1,IF(calendarStage=P1604,1,0))</f>
        <v>0</v>
      </c>
      <c r="U1604" s="165" t="str">
        <f t="shared" ref="U1604:U1667" si="189">IF(S1604&gt;0,P1604,"")</f>
        <v/>
      </c>
      <c r="V1604" s="165" t="str">
        <f>IFERROR(IF(OR(C1604="",S1604&lt;0),"",IF(SUBTOTAL(3,C1604:C1604)=0,-1,SUBTOTAL(3,$C$4:C1604))),"")</f>
        <v/>
      </c>
      <c r="W1604" s="156" t="str">
        <f t="array" ref="W1604">IF(LEN(C1604)&gt;0,IFERROR(IF(MATCH(C1604,$C$3:$C1603,0)&gt;0,N1604-INDEX($N$3:N1603,SUMPRODUCT(MAX(ROW($C$3:$C1603)*(C1604=$C$3:$C1603)))-2,1),""),""),"")</f>
        <v/>
      </c>
      <c r="X1604" s="156">
        <f t="shared" ca="1" si="184"/>
        <v>1</v>
      </c>
      <c r="Y1604" s="156">
        <f t="shared" ca="1" si="185"/>
        <v>1</v>
      </c>
    </row>
    <row r="1605" spans="2:25" hidden="1" x14ac:dyDescent="0.25">
      <c r="B1605" s="390" t="str">
        <f>IFERROR(IF(LEN(INDEX(PlansAndNotes!$B$6:$B$2005,ROW(A1605)-ROW($B$3)))=0,"",INDEX(PlansAndNotes!$B$6:$B$2005,ROW(A1605)-ROW($B$3))),"")</f>
        <v/>
      </c>
      <c r="C1605" s="361" t="str">
        <f t="shared" si="186"/>
        <v/>
      </c>
      <c r="D1605" s="361" t="str">
        <f>IFERROR(IF(LEN(C1605)&gt;0,IF(LEN(INDEX(TasksList!$C$6:$C$1005,MATCH(C1605,TasksList!$B$6:$B$1005,0),1))=0,"",INDEX(TasksList!$C$6:$C$1005,MATCH(C1605,TasksList!$B$6:$B$1005,0),1)),""),"")</f>
        <v/>
      </c>
      <c r="E1605" s="361" t="str">
        <f>IFERROR(IF(LEN(C1605)&gt;0,IF(LEN(INDEX(TasksList!$F$6:$F$1005,MATCH(C1605,TasksList!$B$6:$B$1005,0),1))=0,"not set!",INDEX(TasksList!$F$6:$F$1005,MATCH(C1605,TasksList!$B$6:$B$1005,0),1)),""),"")</f>
        <v/>
      </c>
      <c r="F1605" s="360" t="str">
        <f>IFERROR(IF(LEN(D1605)&gt;0,IF(LEN(INDEX(AdressBook!$D$6:$D$25,MATCH(D1605,AdressBook!$B$6:$B$25,0),1))=0,"",INDEX(AdressBook!$D$6:$D$25,MATCH(D1605,AdressBook!$B$6:$B$25,0),1)),""),"")</f>
        <v/>
      </c>
      <c r="G1605" s="361" t="str">
        <f>IFERROR(IF(LEN(INDEX(PlansAndNotes!$F$6:$F$2005,ROW(B1605)-ROW($C$3)))=0,"",INDEX(PlansAndNotes!$F$6:$F$2005,ROW(B1605)-ROW($C$3))),"")</f>
        <v/>
      </c>
      <c r="H1605" s="361" t="str">
        <f>IFERROR(IF(LEN(C1605)&gt;0,IF(LEN(INDEX(TasksList!$G$6:$G$1005,MATCH(C1605,TasksList!$B$6:$B$1005,0),1))=0,"",INDEX(TasksList!$G$6:$G$1005,MATCH(C1605,TasksList!$B$6:$B$1005,0),1)),""),"")</f>
        <v/>
      </c>
      <c r="I1605" s="381"/>
      <c r="J1605" s="400"/>
      <c r="K1605" s="400"/>
      <c r="L1605" s="179"/>
      <c r="M1605" s="381"/>
      <c r="N1605" s="362" t="str">
        <f>IFERROR(IF(LEN(INDEX(PlansAndNotes!$D$6:$D$4005,ROW(B1605)-ROW($C$3)))=0,"",INDEX(PlansAndNotes!$D$6:$D$4005,ROW(B1605)-ROW($C$3))),"")</f>
        <v/>
      </c>
      <c r="O1605" s="165" t="str">
        <f t="shared" si="187"/>
        <v/>
      </c>
      <c r="P1605" s="363" t="str">
        <f>IFERROR(IF(LEN(INDEX(PlansAndNotes!$E$6:$E$4005,ROW(B1605)-ROW($C$3)))=0,"",INDEX(PlansAndNotes!$E$6:$E$4005,ROW(B1605)-ROW($C$3))),"")</f>
        <v/>
      </c>
      <c r="Q1605" s="363" t="str">
        <f>IFERROR(IF(LEN(INDEX(PlansAndNotes!$G$6:$G$4005,ROW(B1605)-ROW($C$3)))=0,"",INDEX(PlansAndNotes!$G$6:$G$4005,ROW(B1605)-ROW($C$3))),"")</f>
        <v/>
      </c>
      <c r="R1605" s="361" t="str">
        <f>IFERROR(IF(LEN(D1605)&gt;0,IF(LEN(INDEX(AdressBook!$C$6:$C$25,MATCH(D1605,AdressBook!$B$6:$B$25,0),1))=0,"",INDEX(AdressBook!$C$6:$C$25,MATCH(D1605,AdressBook!$B$6:$B$25,0),1)),""),"")</f>
        <v/>
      </c>
      <c r="S1605" s="165">
        <f>IF(LEN(C1605)&gt;0,IFERROR(IF(MATCH(C1605,C1606:$C$4004,0)&gt;0,-1,ROW(S1605)-ROW($S$3)),ROW(S1605)-ROW($S$3)),-1)</f>
        <v>-1</v>
      </c>
      <c r="T1605" s="165">
        <f t="shared" si="188"/>
        <v>0</v>
      </c>
      <c r="U1605" s="165" t="str">
        <f t="shared" si="189"/>
        <v/>
      </c>
      <c r="V1605" s="165" t="str">
        <f>IFERROR(IF(OR(C1605="",S1605&lt;0),"",IF(SUBTOTAL(3,C1605:C1605)=0,-1,SUBTOTAL(3,$C$4:C1605))),"")</f>
        <v/>
      </c>
      <c r="W1605" s="156" t="str">
        <f t="array" ref="W1605">IF(LEN(C1605)&gt;0,IFERROR(IF(MATCH(C1605,$C$3:$C1604,0)&gt;0,N1605-INDEX($N$3:N1604,SUMPRODUCT(MAX(ROW($C$3:$C1604)*(C1605=$C$3:$C1604)))-2,1),""),""),"")</f>
        <v/>
      </c>
      <c r="X1605" s="156">
        <f t="shared" ref="X1605:X1668" ca="1" si="190">IFERROR(IF($X$2="",1,IF(AND(N1605&lt;=TODAY(),N1605+$X$2&gt;=TODAY()),1,0)),"")</f>
        <v>1</v>
      </c>
      <c r="Y1605" s="156">
        <f t="shared" ref="Y1605:Y1668" ca="1" si="191">IFERROR(IF($Y$2="",1,IF(AND(N1605&lt;=TODAY(),N1605+$Y$2&gt;=TODAY()),1,0)),"")</f>
        <v>1</v>
      </c>
    </row>
    <row r="1606" spans="2:25" hidden="1" x14ac:dyDescent="0.25">
      <c r="B1606" s="390" t="str">
        <f>IFERROR(IF(LEN(INDEX(PlansAndNotes!$B$6:$B$2005,ROW(A1606)-ROW($B$3)))=0,"",INDEX(PlansAndNotes!$B$6:$B$2005,ROW(A1606)-ROW($B$3))),"")</f>
        <v/>
      </c>
      <c r="C1606" s="361" t="str">
        <f t="shared" si="186"/>
        <v/>
      </c>
      <c r="D1606" s="361" t="str">
        <f>IFERROR(IF(LEN(C1606)&gt;0,IF(LEN(INDEX(TasksList!$C$6:$C$1005,MATCH(C1606,TasksList!$B$6:$B$1005,0),1))=0,"",INDEX(TasksList!$C$6:$C$1005,MATCH(C1606,TasksList!$B$6:$B$1005,0),1)),""),"")</f>
        <v/>
      </c>
      <c r="E1606" s="361" t="str">
        <f>IFERROR(IF(LEN(C1606)&gt;0,IF(LEN(INDEX(TasksList!$F$6:$F$1005,MATCH(C1606,TasksList!$B$6:$B$1005,0),1))=0,"not set!",INDEX(TasksList!$F$6:$F$1005,MATCH(C1606,TasksList!$B$6:$B$1005,0),1)),""),"")</f>
        <v/>
      </c>
      <c r="F1606" s="360" t="str">
        <f>IFERROR(IF(LEN(D1606)&gt;0,IF(LEN(INDEX(AdressBook!$D$6:$D$25,MATCH(D1606,AdressBook!$B$6:$B$25,0),1))=0,"",INDEX(AdressBook!$D$6:$D$25,MATCH(D1606,AdressBook!$B$6:$B$25,0),1)),""),"")</f>
        <v/>
      </c>
      <c r="G1606" s="361" t="str">
        <f>IFERROR(IF(LEN(INDEX(PlansAndNotes!$F$6:$F$2005,ROW(B1606)-ROW($C$3)))=0,"",INDEX(PlansAndNotes!$F$6:$F$2005,ROW(B1606)-ROW($C$3))),"")</f>
        <v/>
      </c>
      <c r="H1606" s="361" t="str">
        <f>IFERROR(IF(LEN(C1606)&gt;0,IF(LEN(INDEX(TasksList!$G$6:$G$1005,MATCH(C1606,TasksList!$B$6:$B$1005,0),1))=0,"",INDEX(TasksList!$G$6:$G$1005,MATCH(C1606,TasksList!$B$6:$B$1005,0),1)),""),"")</f>
        <v/>
      </c>
      <c r="I1606" s="381"/>
      <c r="J1606" s="400"/>
      <c r="K1606" s="400"/>
      <c r="L1606" s="179"/>
      <c r="M1606" s="381"/>
      <c r="N1606" s="362" t="str">
        <f>IFERROR(IF(LEN(INDEX(PlansAndNotes!$D$6:$D$4005,ROW(B1606)-ROW($C$3)))=0,"",INDEX(PlansAndNotes!$D$6:$D$4005,ROW(B1606)-ROW($C$3))),"")</f>
        <v/>
      </c>
      <c r="O1606" s="165" t="str">
        <f t="shared" si="187"/>
        <v/>
      </c>
      <c r="P1606" s="363" t="str">
        <f>IFERROR(IF(LEN(INDEX(PlansAndNotes!$E$6:$E$4005,ROW(B1606)-ROW($C$3)))=0,"",INDEX(PlansAndNotes!$E$6:$E$4005,ROW(B1606)-ROW($C$3))),"")</f>
        <v/>
      </c>
      <c r="Q1606" s="363" t="str">
        <f>IFERROR(IF(LEN(INDEX(PlansAndNotes!$G$6:$G$4005,ROW(B1606)-ROW($C$3)))=0,"",INDEX(PlansAndNotes!$G$6:$G$4005,ROW(B1606)-ROW($C$3))),"")</f>
        <v/>
      </c>
      <c r="R1606" s="361" t="str">
        <f>IFERROR(IF(LEN(D1606)&gt;0,IF(LEN(INDEX(AdressBook!$C$6:$C$25,MATCH(D1606,AdressBook!$B$6:$B$25,0),1))=0,"",INDEX(AdressBook!$C$6:$C$25,MATCH(D1606,AdressBook!$B$6:$B$25,0),1)),""),"")</f>
        <v/>
      </c>
      <c r="S1606" s="165">
        <f>IF(LEN(C1606)&gt;0,IFERROR(IF(MATCH(C1606,C1607:$C$4004,0)&gt;0,-1,ROW(S1606)-ROW($S$3)),ROW(S1606)-ROW($S$3)),-1)</f>
        <v>-1</v>
      </c>
      <c r="T1606" s="165">
        <f t="shared" si="188"/>
        <v>0</v>
      </c>
      <c r="U1606" s="165" t="str">
        <f t="shared" si="189"/>
        <v/>
      </c>
      <c r="V1606" s="165" t="str">
        <f>IFERROR(IF(OR(C1606="",S1606&lt;0),"",IF(SUBTOTAL(3,C1606:C1606)=0,-1,SUBTOTAL(3,$C$4:C1606))),"")</f>
        <v/>
      </c>
      <c r="W1606" s="156" t="str">
        <f t="array" ref="W1606">IF(LEN(C1606)&gt;0,IFERROR(IF(MATCH(C1606,$C$3:$C1605,0)&gt;0,N1606-INDEX($N$3:N1605,SUMPRODUCT(MAX(ROW($C$3:$C1605)*(C1606=$C$3:$C1605)))-2,1),""),""),"")</f>
        <v/>
      </c>
      <c r="X1606" s="156">
        <f t="shared" ca="1" si="190"/>
        <v>1</v>
      </c>
      <c r="Y1606" s="156">
        <f t="shared" ca="1" si="191"/>
        <v>1</v>
      </c>
    </row>
    <row r="1607" spans="2:25" hidden="1" x14ac:dyDescent="0.25">
      <c r="B1607" s="390" t="str">
        <f>IFERROR(IF(LEN(INDEX(PlansAndNotes!$B$6:$B$2005,ROW(A1607)-ROW($B$3)))=0,"",INDEX(PlansAndNotes!$B$6:$B$2005,ROW(A1607)-ROW($B$3))),"")</f>
        <v/>
      </c>
      <c r="C1607" s="361" t="str">
        <f t="shared" si="186"/>
        <v/>
      </c>
      <c r="D1607" s="361" t="str">
        <f>IFERROR(IF(LEN(C1607)&gt;0,IF(LEN(INDEX(TasksList!$C$6:$C$1005,MATCH(C1607,TasksList!$B$6:$B$1005,0),1))=0,"",INDEX(TasksList!$C$6:$C$1005,MATCH(C1607,TasksList!$B$6:$B$1005,0),1)),""),"")</f>
        <v/>
      </c>
      <c r="E1607" s="361" t="str">
        <f>IFERROR(IF(LEN(C1607)&gt;0,IF(LEN(INDEX(TasksList!$F$6:$F$1005,MATCH(C1607,TasksList!$B$6:$B$1005,0),1))=0,"not set!",INDEX(TasksList!$F$6:$F$1005,MATCH(C1607,TasksList!$B$6:$B$1005,0),1)),""),"")</f>
        <v/>
      </c>
      <c r="F1607" s="360" t="str">
        <f>IFERROR(IF(LEN(D1607)&gt;0,IF(LEN(INDEX(AdressBook!$D$6:$D$25,MATCH(D1607,AdressBook!$B$6:$B$25,0),1))=0,"",INDEX(AdressBook!$D$6:$D$25,MATCH(D1607,AdressBook!$B$6:$B$25,0),1)),""),"")</f>
        <v/>
      </c>
      <c r="G1607" s="361" t="str">
        <f>IFERROR(IF(LEN(INDEX(PlansAndNotes!$F$6:$F$2005,ROW(B1607)-ROW($C$3)))=0,"",INDEX(PlansAndNotes!$F$6:$F$2005,ROW(B1607)-ROW($C$3))),"")</f>
        <v/>
      </c>
      <c r="H1607" s="361" t="str">
        <f>IFERROR(IF(LEN(C1607)&gt;0,IF(LEN(INDEX(TasksList!$G$6:$G$1005,MATCH(C1607,TasksList!$B$6:$B$1005,0),1))=0,"",INDEX(TasksList!$G$6:$G$1005,MATCH(C1607,TasksList!$B$6:$B$1005,0),1)),""),"")</f>
        <v/>
      </c>
      <c r="I1607" s="381"/>
      <c r="J1607" s="400"/>
      <c r="K1607" s="400"/>
      <c r="L1607" s="179"/>
      <c r="M1607" s="381"/>
      <c r="N1607" s="362" t="str">
        <f>IFERROR(IF(LEN(INDEX(PlansAndNotes!$D$6:$D$4005,ROW(B1607)-ROW($C$3)))=0,"",INDEX(PlansAndNotes!$D$6:$D$4005,ROW(B1607)-ROW($C$3))),"")</f>
        <v/>
      </c>
      <c r="O1607" s="165" t="str">
        <f t="shared" si="187"/>
        <v/>
      </c>
      <c r="P1607" s="363" t="str">
        <f>IFERROR(IF(LEN(INDEX(PlansAndNotes!$E$6:$E$4005,ROW(B1607)-ROW($C$3)))=0,"",INDEX(PlansAndNotes!$E$6:$E$4005,ROW(B1607)-ROW($C$3))),"")</f>
        <v/>
      </c>
      <c r="Q1607" s="363" t="str">
        <f>IFERROR(IF(LEN(INDEX(PlansAndNotes!$G$6:$G$4005,ROW(B1607)-ROW($C$3)))=0,"",INDEX(PlansAndNotes!$G$6:$G$4005,ROW(B1607)-ROW($C$3))),"")</f>
        <v/>
      </c>
      <c r="R1607" s="361" t="str">
        <f>IFERROR(IF(LEN(D1607)&gt;0,IF(LEN(INDEX(AdressBook!$C$6:$C$25,MATCH(D1607,AdressBook!$B$6:$B$25,0),1))=0,"",INDEX(AdressBook!$C$6:$C$25,MATCH(D1607,AdressBook!$B$6:$B$25,0),1)),""),"")</f>
        <v/>
      </c>
      <c r="S1607" s="165">
        <f>IF(LEN(C1607)&gt;0,IFERROR(IF(MATCH(C1607,C1608:$C$4004,0)&gt;0,-1,ROW(S1607)-ROW($S$3)),ROW(S1607)-ROW($S$3)),-1)</f>
        <v>-1</v>
      </c>
      <c r="T1607" s="165">
        <f t="shared" si="188"/>
        <v>0</v>
      </c>
      <c r="U1607" s="165" t="str">
        <f t="shared" si="189"/>
        <v/>
      </c>
      <c r="V1607" s="165" t="str">
        <f>IFERROR(IF(OR(C1607="",S1607&lt;0),"",IF(SUBTOTAL(3,C1607:C1607)=0,-1,SUBTOTAL(3,$C$4:C1607))),"")</f>
        <v/>
      </c>
      <c r="W1607" s="156" t="str">
        <f t="array" ref="W1607">IF(LEN(C1607)&gt;0,IFERROR(IF(MATCH(C1607,$C$3:$C1606,0)&gt;0,N1607-INDEX($N$3:N1606,SUMPRODUCT(MAX(ROW($C$3:$C1606)*(C1607=$C$3:$C1606)))-2,1),""),""),"")</f>
        <v/>
      </c>
      <c r="X1607" s="156">
        <f t="shared" ca="1" si="190"/>
        <v>1</v>
      </c>
      <c r="Y1607" s="156">
        <f t="shared" ca="1" si="191"/>
        <v>1</v>
      </c>
    </row>
    <row r="1608" spans="2:25" hidden="1" x14ac:dyDescent="0.25">
      <c r="B1608" s="390" t="str">
        <f>IFERROR(IF(LEN(INDEX(PlansAndNotes!$B$6:$B$2005,ROW(A1608)-ROW($B$3)))=0,"",INDEX(PlansAndNotes!$B$6:$B$2005,ROW(A1608)-ROW($B$3))),"")</f>
        <v/>
      </c>
      <c r="C1608" s="361" t="str">
        <f t="shared" si="186"/>
        <v/>
      </c>
      <c r="D1608" s="361" t="str">
        <f>IFERROR(IF(LEN(C1608)&gt;0,IF(LEN(INDEX(TasksList!$C$6:$C$1005,MATCH(C1608,TasksList!$B$6:$B$1005,0),1))=0,"",INDEX(TasksList!$C$6:$C$1005,MATCH(C1608,TasksList!$B$6:$B$1005,0),1)),""),"")</f>
        <v/>
      </c>
      <c r="E1608" s="361" t="str">
        <f>IFERROR(IF(LEN(C1608)&gt;0,IF(LEN(INDEX(TasksList!$F$6:$F$1005,MATCH(C1608,TasksList!$B$6:$B$1005,0),1))=0,"not set!",INDEX(TasksList!$F$6:$F$1005,MATCH(C1608,TasksList!$B$6:$B$1005,0),1)),""),"")</f>
        <v/>
      </c>
      <c r="F1608" s="360" t="str">
        <f>IFERROR(IF(LEN(D1608)&gt;0,IF(LEN(INDEX(AdressBook!$D$6:$D$25,MATCH(D1608,AdressBook!$B$6:$B$25,0),1))=0,"",INDEX(AdressBook!$D$6:$D$25,MATCH(D1608,AdressBook!$B$6:$B$25,0),1)),""),"")</f>
        <v/>
      </c>
      <c r="G1608" s="361" t="str">
        <f>IFERROR(IF(LEN(INDEX(PlansAndNotes!$F$6:$F$2005,ROW(B1608)-ROW($C$3)))=0,"",INDEX(PlansAndNotes!$F$6:$F$2005,ROW(B1608)-ROW($C$3))),"")</f>
        <v/>
      </c>
      <c r="H1608" s="361" t="str">
        <f>IFERROR(IF(LEN(C1608)&gt;0,IF(LEN(INDEX(TasksList!$G$6:$G$1005,MATCH(C1608,TasksList!$B$6:$B$1005,0),1))=0,"",INDEX(TasksList!$G$6:$G$1005,MATCH(C1608,TasksList!$B$6:$B$1005,0),1)),""),"")</f>
        <v/>
      </c>
      <c r="I1608" s="381"/>
      <c r="J1608" s="400"/>
      <c r="K1608" s="400"/>
      <c r="L1608" s="179"/>
      <c r="M1608" s="381"/>
      <c r="N1608" s="362" t="str">
        <f>IFERROR(IF(LEN(INDEX(PlansAndNotes!$D$6:$D$4005,ROW(B1608)-ROW($C$3)))=0,"",INDEX(PlansAndNotes!$D$6:$D$4005,ROW(B1608)-ROW($C$3))),"")</f>
        <v/>
      </c>
      <c r="O1608" s="165" t="str">
        <f t="shared" si="187"/>
        <v/>
      </c>
      <c r="P1608" s="363" t="str">
        <f>IFERROR(IF(LEN(INDEX(PlansAndNotes!$E$6:$E$4005,ROW(B1608)-ROW($C$3)))=0,"",INDEX(PlansAndNotes!$E$6:$E$4005,ROW(B1608)-ROW($C$3))),"")</f>
        <v/>
      </c>
      <c r="Q1608" s="363" t="str">
        <f>IFERROR(IF(LEN(INDEX(PlansAndNotes!$G$6:$G$4005,ROW(B1608)-ROW($C$3)))=0,"",INDEX(PlansAndNotes!$G$6:$G$4005,ROW(B1608)-ROW($C$3))),"")</f>
        <v/>
      </c>
      <c r="R1608" s="361" t="str">
        <f>IFERROR(IF(LEN(D1608)&gt;0,IF(LEN(INDEX(AdressBook!$C$6:$C$25,MATCH(D1608,AdressBook!$B$6:$B$25,0),1))=0,"",INDEX(AdressBook!$C$6:$C$25,MATCH(D1608,AdressBook!$B$6:$B$25,0),1)),""),"")</f>
        <v/>
      </c>
      <c r="S1608" s="165">
        <f>IF(LEN(C1608)&gt;0,IFERROR(IF(MATCH(C1608,C1609:$C$4004,0)&gt;0,-1,ROW(S1608)-ROW($S$3)),ROW(S1608)-ROW($S$3)),-1)</f>
        <v>-1</v>
      </c>
      <c r="T1608" s="165">
        <f t="shared" si="188"/>
        <v>0</v>
      </c>
      <c r="U1608" s="165" t="str">
        <f t="shared" si="189"/>
        <v/>
      </c>
      <c r="V1608" s="165" t="str">
        <f>IFERROR(IF(OR(C1608="",S1608&lt;0),"",IF(SUBTOTAL(3,C1608:C1608)=0,-1,SUBTOTAL(3,$C$4:C1608))),"")</f>
        <v/>
      </c>
      <c r="W1608" s="156" t="str">
        <f t="array" ref="W1608">IF(LEN(C1608)&gt;0,IFERROR(IF(MATCH(C1608,$C$3:$C1607,0)&gt;0,N1608-INDEX($N$3:N1607,SUMPRODUCT(MAX(ROW($C$3:$C1607)*(C1608=$C$3:$C1607)))-2,1),""),""),"")</f>
        <v/>
      </c>
      <c r="X1608" s="156">
        <f t="shared" ca="1" si="190"/>
        <v>1</v>
      </c>
      <c r="Y1608" s="156">
        <f t="shared" ca="1" si="191"/>
        <v>1</v>
      </c>
    </row>
    <row r="1609" spans="2:25" hidden="1" x14ac:dyDescent="0.25">
      <c r="B1609" s="390" t="str">
        <f>IFERROR(IF(LEN(INDEX(PlansAndNotes!$B$6:$B$2005,ROW(A1609)-ROW($B$3)))=0,"",INDEX(PlansAndNotes!$B$6:$B$2005,ROW(A1609)-ROW($B$3))),"")</f>
        <v/>
      </c>
      <c r="C1609" s="361" t="str">
        <f t="shared" si="186"/>
        <v/>
      </c>
      <c r="D1609" s="361" t="str">
        <f>IFERROR(IF(LEN(C1609)&gt;0,IF(LEN(INDEX(TasksList!$C$6:$C$1005,MATCH(C1609,TasksList!$B$6:$B$1005,0),1))=0,"",INDEX(TasksList!$C$6:$C$1005,MATCH(C1609,TasksList!$B$6:$B$1005,0),1)),""),"")</f>
        <v/>
      </c>
      <c r="E1609" s="361" t="str">
        <f>IFERROR(IF(LEN(C1609)&gt;0,IF(LEN(INDEX(TasksList!$F$6:$F$1005,MATCH(C1609,TasksList!$B$6:$B$1005,0),1))=0,"not set!",INDEX(TasksList!$F$6:$F$1005,MATCH(C1609,TasksList!$B$6:$B$1005,0),1)),""),"")</f>
        <v/>
      </c>
      <c r="F1609" s="360" t="str">
        <f>IFERROR(IF(LEN(D1609)&gt;0,IF(LEN(INDEX(AdressBook!$D$6:$D$25,MATCH(D1609,AdressBook!$B$6:$B$25,0),1))=0,"",INDEX(AdressBook!$D$6:$D$25,MATCH(D1609,AdressBook!$B$6:$B$25,0),1)),""),"")</f>
        <v/>
      </c>
      <c r="G1609" s="361" t="str">
        <f>IFERROR(IF(LEN(INDEX(PlansAndNotes!$F$6:$F$2005,ROW(B1609)-ROW($C$3)))=0,"",INDEX(PlansAndNotes!$F$6:$F$2005,ROW(B1609)-ROW($C$3))),"")</f>
        <v/>
      </c>
      <c r="H1609" s="361" t="str">
        <f>IFERROR(IF(LEN(C1609)&gt;0,IF(LEN(INDEX(TasksList!$G$6:$G$1005,MATCH(C1609,TasksList!$B$6:$B$1005,0),1))=0,"",INDEX(TasksList!$G$6:$G$1005,MATCH(C1609,TasksList!$B$6:$B$1005,0),1)),""),"")</f>
        <v/>
      </c>
      <c r="I1609" s="381"/>
      <c r="J1609" s="400"/>
      <c r="K1609" s="400"/>
      <c r="L1609" s="179"/>
      <c r="M1609" s="381"/>
      <c r="N1609" s="362" t="str">
        <f>IFERROR(IF(LEN(INDEX(PlansAndNotes!$D$6:$D$4005,ROW(B1609)-ROW($C$3)))=0,"",INDEX(PlansAndNotes!$D$6:$D$4005,ROW(B1609)-ROW($C$3))),"")</f>
        <v/>
      </c>
      <c r="O1609" s="165" t="str">
        <f t="shared" si="187"/>
        <v/>
      </c>
      <c r="P1609" s="363" t="str">
        <f>IFERROR(IF(LEN(INDEX(PlansAndNotes!$E$6:$E$4005,ROW(B1609)-ROW($C$3)))=0,"",INDEX(PlansAndNotes!$E$6:$E$4005,ROW(B1609)-ROW($C$3))),"")</f>
        <v/>
      </c>
      <c r="Q1609" s="363" t="str">
        <f>IFERROR(IF(LEN(INDEX(PlansAndNotes!$G$6:$G$4005,ROW(B1609)-ROW($C$3)))=0,"",INDEX(PlansAndNotes!$G$6:$G$4005,ROW(B1609)-ROW($C$3))),"")</f>
        <v/>
      </c>
      <c r="R1609" s="361" t="str">
        <f>IFERROR(IF(LEN(D1609)&gt;0,IF(LEN(INDEX(AdressBook!$C$6:$C$25,MATCH(D1609,AdressBook!$B$6:$B$25,0),1))=0,"",INDEX(AdressBook!$C$6:$C$25,MATCH(D1609,AdressBook!$B$6:$B$25,0),1)),""),"")</f>
        <v/>
      </c>
      <c r="S1609" s="165">
        <f>IF(LEN(C1609)&gt;0,IFERROR(IF(MATCH(C1609,C1610:$C$4004,0)&gt;0,-1,ROW(S1609)-ROW($S$3)),ROW(S1609)-ROW($S$3)),-1)</f>
        <v>-1</v>
      </c>
      <c r="T1609" s="165">
        <f t="shared" si="188"/>
        <v>0</v>
      </c>
      <c r="U1609" s="165" t="str">
        <f t="shared" si="189"/>
        <v/>
      </c>
      <c r="V1609" s="165" t="str">
        <f>IFERROR(IF(OR(C1609="",S1609&lt;0),"",IF(SUBTOTAL(3,C1609:C1609)=0,-1,SUBTOTAL(3,$C$4:C1609))),"")</f>
        <v/>
      </c>
      <c r="W1609" s="156" t="str">
        <f t="array" ref="W1609">IF(LEN(C1609)&gt;0,IFERROR(IF(MATCH(C1609,$C$3:$C1608,0)&gt;0,N1609-INDEX($N$3:N1608,SUMPRODUCT(MAX(ROW($C$3:$C1608)*(C1609=$C$3:$C1608)))-2,1),""),""),"")</f>
        <v/>
      </c>
      <c r="X1609" s="156">
        <f t="shared" ca="1" si="190"/>
        <v>1</v>
      </c>
      <c r="Y1609" s="156">
        <f t="shared" ca="1" si="191"/>
        <v>1</v>
      </c>
    </row>
    <row r="1610" spans="2:25" hidden="1" x14ac:dyDescent="0.25">
      <c r="B1610" s="390" t="str">
        <f>IFERROR(IF(LEN(INDEX(PlansAndNotes!$B$6:$B$2005,ROW(A1610)-ROW($B$3)))=0,"",INDEX(PlansAndNotes!$B$6:$B$2005,ROW(A1610)-ROW($B$3))),"")</f>
        <v/>
      </c>
      <c r="C1610" s="361" t="str">
        <f t="shared" si="186"/>
        <v/>
      </c>
      <c r="D1610" s="361" t="str">
        <f>IFERROR(IF(LEN(C1610)&gt;0,IF(LEN(INDEX(TasksList!$C$6:$C$1005,MATCH(C1610,TasksList!$B$6:$B$1005,0),1))=0,"",INDEX(TasksList!$C$6:$C$1005,MATCH(C1610,TasksList!$B$6:$B$1005,0),1)),""),"")</f>
        <v/>
      </c>
      <c r="E1610" s="361" t="str">
        <f>IFERROR(IF(LEN(C1610)&gt;0,IF(LEN(INDEX(TasksList!$F$6:$F$1005,MATCH(C1610,TasksList!$B$6:$B$1005,0),1))=0,"not set!",INDEX(TasksList!$F$6:$F$1005,MATCH(C1610,TasksList!$B$6:$B$1005,0),1)),""),"")</f>
        <v/>
      </c>
      <c r="F1610" s="360" t="str">
        <f>IFERROR(IF(LEN(D1610)&gt;0,IF(LEN(INDEX(AdressBook!$D$6:$D$25,MATCH(D1610,AdressBook!$B$6:$B$25,0),1))=0,"",INDEX(AdressBook!$D$6:$D$25,MATCH(D1610,AdressBook!$B$6:$B$25,0),1)),""),"")</f>
        <v/>
      </c>
      <c r="G1610" s="361" t="str">
        <f>IFERROR(IF(LEN(INDEX(PlansAndNotes!$F$6:$F$2005,ROW(B1610)-ROW($C$3)))=0,"",INDEX(PlansAndNotes!$F$6:$F$2005,ROW(B1610)-ROW($C$3))),"")</f>
        <v/>
      </c>
      <c r="H1610" s="361" t="str">
        <f>IFERROR(IF(LEN(C1610)&gt;0,IF(LEN(INDEX(TasksList!$G$6:$G$1005,MATCH(C1610,TasksList!$B$6:$B$1005,0),1))=0,"",INDEX(TasksList!$G$6:$G$1005,MATCH(C1610,TasksList!$B$6:$B$1005,0),1)),""),"")</f>
        <v/>
      </c>
      <c r="I1610" s="381"/>
      <c r="J1610" s="400"/>
      <c r="K1610" s="400"/>
      <c r="L1610" s="179"/>
      <c r="M1610" s="381"/>
      <c r="N1610" s="362" t="str">
        <f>IFERROR(IF(LEN(INDEX(PlansAndNotes!$D$6:$D$4005,ROW(B1610)-ROW($C$3)))=0,"",INDEX(PlansAndNotes!$D$6:$D$4005,ROW(B1610)-ROW($C$3))),"")</f>
        <v/>
      </c>
      <c r="O1610" s="165" t="str">
        <f t="shared" si="187"/>
        <v/>
      </c>
      <c r="P1610" s="363" t="str">
        <f>IFERROR(IF(LEN(INDEX(PlansAndNotes!$E$6:$E$4005,ROW(B1610)-ROW($C$3)))=0,"",INDEX(PlansAndNotes!$E$6:$E$4005,ROW(B1610)-ROW($C$3))),"")</f>
        <v/>
      </c>
      <c r="Q1610" s="363" t="str">
        <f>IFERROR(IF(LEN(INDEX(PlansAndNotes!$G$6:$G$4005,ROW(B1610)-ROW($C$3)))=0,"",INDEX(PlansAndNotes!$G$6:$G$4005,ROW(B1610)-ROW($C$3))),"")</f>
        <v/>
      </c>
      <c r="R1610" s="361" t="str">
        <f>IFERROR(IF(LEN(D1610)&gt;0,IF(LEN(INDEX(AdressBook!$C$6:$C$25,MATCH(D1610,AdressBook!$B$6:$B$25,0),1))=0,"",INDEX(AdressBook!$C$6:$C$25,MATCH(D1610,AdressBook!$B$6:$B$25,0),1)),""),"")</f>
        <v/>
      </c>
      <c r="S1610" s="165">
        <f>IF(LEN(C1610)&gt;0,IFERROR(IF(MATCH(C1610,C1611:$C$4004,0)&gt;0,-1,ROW(S1610)-ROW($S$3)),ROW(S1610)-ROW($S$3)),-1)</f>
        <v>-1</v>
      </c>
      <c r="T1610" s="165">
        <f t="shared" si="188"/>
        <v>0</v>
      </c>
      <c r="U1610" s="165" t="str">
        <f t="shared" si="189"/>
        <v/>
      </c>
      <c r="V1610" s="165" t="str">
        <f>IFERROR(IF(OR(C1610="",S1610&lt;0),"",IF(SUBTOTAL(3,C1610:C1610)=0,-1,SUBTOTAL(3,$C$4:C1610))),"")</f>
        <v/>
      </c>
      <c r="W1610" s="156" t="str">
        <f t="array" ref="W1610">IF(LEN(C1610)&gt;0,IFERROR(IF(MATCH(C1610,$C$3:$C1609,0)&gt;0,N1610-INDEX($N$3:N1609,SUMPRODUCT(MAX(ROW($C$3:$C1609)*(C1610=$C$3:$C1609)))-2,1),""),""),"")</f>
        <v/>
      </c>
      <c r="X1610" s="156">
        <f t="shared" ca="1" si="190"/>
        <v>1</v>
      </c>
      <c r="Y1610" s="156">
        <f t="shared" ca="1" si="191"/>
        <v>1</v>
      </c>
    </row>
    <row r="1611" spans="2:25" hidden="1" x14ac:dyDescent="0.25">
      <c r="B1611" s="390" t="str">
        <f>IFERROR(IF(LEN(INDEX(PlansAndNotes!$B$6:$B$2005,ROW(A1611)-ROW($B$3)))=0,"",INDEX(PlansAndNotes!$B$6:$B$2005,ROW(A1611)-ROW($B$3))),"")</f>
        <v/>
      </c>
      <c r="C1611" s="361" t="str">
        <f t="shared" si="186"/>
        <v/>
      </c>
      <c r="D1611" s="361" t="str">
        <f>IFERROR(IF(LEN(C1611)&gt;0,IF(LEN(INDEX(TasksList!$C$6:$C$1005,MATCH(C1611,TasksList!$B$6:$B$1005,0),1))=0,"",INDEX(TasksList!$C$6:$C$1005,MATCH(C1611,TasksList!$B$6:$B$1005,0),1)),""),"")</f>
        <v/>
      </c>
      <c r="E1611" s="361" t="str">
        <f>IFERROR(IF(LEN(C1611)&gt;0,IF(LEN(INDEX(TasksList!$F$6:$F$1005,MATCH(C1611,TasksList!$B$6:$B$1005,0),1))=0,"not set!",INDEX(TasksList!$F$6:$F$1005,MATCH(C1611,TasksList!$B$6:$B$1005,0),1)),""),"")</f>
        <v/>
      </c>
      <c r="F1611" s="360" t="str">
        <f>IFERROR(IF(LEN(D1611)&gt;0,IF(LEN(INDEX(AdressBook!$D$6:$D$25,MATCH(D1611,AdressBook!$B$6:$B$25,0),1))=0,"",INDEX(AdressBook!$D$6:$D$25,MATCH(D1611,AdressBook!$B$6:$B$25,0),1)),""),"")</f>
        <v/>
      </c>
      <c r="G1611" s="361" t="str">
        <f>IFERROR(IF(LEN(INDEX(PlansAndNotes!$F$6:$F$2005,ROW(B1611)-ROW($C$3)))=0,"",INDEX(PlansAndNotes!$F$6:$F$2005,ROW(B1611)-ROW($C$3))),"")</f>
        <v/>
      </c>
      <c r="H1611" s="361" t="str">
        <f>IFERROR(IF(LEN(C1611)&gt;0,IF(LEN(INDEX(TasksList!$G$6:$G$1005,MATCH(C1611,TasksList!$B$6:$B$1005,0),1))=0,"",INDEX(TasksList!$G$6:$G$1005,MATCH(C1611,TasksList!$B$6:$B$1005,0),1)),""),"")</f>
        <v/>
      </c>
      <c r="I1611" s="381"/>
      <c r="J1611" s="400"/>
      <c r="K1611" s="400"/>
      <c r="L1611" s="179"/>
      <c r="M1611" s="381"/>
      <c r="N1611" s="362" t="str">
        <f>IFERROR(IF(LEN(INDEX(PlansAndNotes!$D$6:$D$4005,ROW(B1611)-ROW($C$3)))=0,"",INDEX(PlansAndNotes!$D$6:$D$4005,ROW(B1611)-ROW($C$3))),"")</f>
        <v/>
      </c>
      <c r="O1611" s="165" t="str">
        <f t="shared" si="187"/>
        <v/>
      </c>
      <c r="P1611" s="363" t="str">
        <f>IFERROR(IF(LEN(INDEX(PlansAndNotes!$E$6:$E$4005,ROW(B1611)-ROW($C$3)))=0,"",INDEX(PlansAndNotes!$E$6:$E$4005,ROW(B1611)-ROW($C$3))),"")</f>
        <v/>
      </c>
      <c r="Q1611" s="363" t="str">
        <f>IFERROR(IF(LEN(INDEX(PlansAndNotes!$G$6:$G$4005,ROW(B1611)-ROW($C$3)))=0,"",INDEX(PlansAndNotes!$G$6:$G$4005,ROW(B1611)-ROW($C$3))),"")</f>
        <v/>
      </c>
      <c r="R1611" s="361" t="str">
        <f>IFERROR(IF(LEN(D1611)&gt;0,IF(LEN(INDEX(AdressBook!$C$6:$C$25,MATCH(D1611,AdressBook!$B$6:$B$25,0),1))=0,"",INDEX(AdressBook!$C$6:$C$25,MATCH(D1611,AdressBook!$B$6:$B$25,0),1)),""),"")</f>
        <v/>
      </c>
      <c r="S1611" s="165">
        <f>IF(LEN(C1611)&gt;0,IFERROR(IF(MATCH(C1611,C1612:$C$4004,0)&gt;0,-1,ROW(S1611)-ROW($S$3)),ROW(S1611)-ROW($S$3)),-1)</f>
        <v>-1</v>
      </c>
      <c r="T1611" s="165">
        <f t="shared" si="188"/>
        <v>0</v>
      </c>
      <c r="U1611" s="165" t="str">
        <f t="shared" si="189"/>
        <v/>
      </c>
      <c r="V1611" s="165" t="str">
        <f>IFERROR(IF(OR(C1611="",S1611&lt;0),"",IF(SUBTOTAL(3,C1611:C1611)=0,-1,SUBTOTAL(3,$C$4:C1611))),"")</f>
        <v/>
      </c>
      <c r="W1611" s="156" t="str">
        <f t="array" ref="W1611">IF(LEN(C1611)&gt;0,IFERROR(IF(MATCH(C1611,$C$3:$C1610,0)&gt;0,N1611-INDEX($N$3:N1610,SUMPRODUCT(MAX(ROW($C$3:$C1610)*(C1611=$C$3:$C1610)))-2,1),""),""),"")</f>
        <v/>
      </c>
      <c r="X1611" s="156">
        <f t="shared" ca="1" si="190"/>
        <v>1</v>
      </c>
      <c r="Y1611" s="156">
        <f t="shared" ca="1" si="191"/>
        <v>1</v>
      </c>
    </row>
    <row r="1612" spans="2:25" hidden="1" x14ac:dyDescent="0.25">
      <c r="B1612" s="390" t="str">
        <f>IFERROR(IF(LEN(INDEX(PlansAndNotes!$B$6:$B$2005,ROW(A1612)-ROW($B$3)))=0,"",INDEX(PlansAndNotes!$B$6:$B$2005,ROW(A1612)-ROW($B$3))),"")</f>
        <v/>
      </c>
      <c r="C1612" s="361" t="str">
        <f t="shared" si="186"/>
        <v/>
      </c>
      <c r="D1612" s="361" t="str">
        <f>IFERROR(IF(LEN(C1612)&gt;0,IF(LEN(INDEX(TasksList!$C$6:$C$1005,MATCH(C1612,TasksList!$B$6:$B$1005,0),1))=0,"",INDEX(TasksList!$C$6:$C$1005,MATCH(C1612,TasksList!$B$6:$B$1005,0),1)),""),"")</f>
        <v/>
      </c>
      <c r="E1612" s="361" t="str">
        <f>IFERROR(IF(LEN(C1612)&gt;0,IF(LEN(INDEX(TasksList!$F$6:$F$1005,MATCH(C1612,TasksList!$B$6:$B$1005,0),1))=0,"not set!",INDEX(TasksList!$F$6:$F$1005,MATCH(C1612,TasksList!$B$6:$B$1005,0),1)),""),"")</f>
        <v/>
      </c>
      <c r="F1612" s="360" t="str">
        <f>IFERROR(IF(LEN(D1612)&gt;0,IF(LEN(INDEX(AdressBook!$D$6:$D$25,MATCH(D1612,AdressBook!$B$6:$B$25,0),1))=0,"",INDEX(AdressBook!$D$6:$D$25,MATCH(D1612,AdressBook!$B$6:$B$25,0),1)),""),"")</f>
        <v/>
      </c>
      <c r="G1612" s="361" t="str">
        <f>IFERROR(IF(LEN(INDEX(PlansAndNotes!$F$6:$F$2005,ROW(B1612)-ROW($C$3)))=0,"",INDEX(PlansAndNotes!$F$6:$F$2005,ROW(B1612)-ROW($C$3))),"")</f>
        <v/>
      </c>
      <c r="H1612" s="361" t="str">
        <f>IFERROR(IF(LEN(C1612)&gt;0,IF(LEN(INDEX(TasksList!$G$6:$G$1005,MATCH(C1612,TasksList!$B$6:$B$1005,0),1))=0,"",INDEX(TasksList!$G$6:$G$1005,MATCH(C1612,TasksList!$B$6:$B$1005,0),1)),""),"")</f>
        <v/>
      </c>
      <c r="I1612" s="381"/>
      <c r="J1612" s="400"/>
      <c r="K1612" s="400"/>
      <c r="L1612" s="179"/>
      <c r="M1612" s="381"/>
      <c r="N1612" s="362" t="str">
        <f>IFERROR(IF(LEN(INDEX(PlansAndNotes!$D$6:$D$4005,ROW(B1612)-ROW($C$3)))=0,"",INDEX(PlansAndNotes!$D$6:$D$4005,ROW(B1612)-ROW($C$3))),"")</f>
        <v/>
      </c>
      <c r="O1612" s="165" t="str">
        <f t="shared" si="187"/>
        <v/>
      </c>
      <c r="P1612" s="363" t="str">
        <f>IFERROR(IF(LEN(INDEX(PlansAndNotes!$E$6:$E$4005,ROW(B1612)-ROW($C$3)))=0,"",INDEX(PlansAndNotes!$E$6:$E$4005,ROW(B1612)-ROW($C$3))),"")</f>
        <v/>
      </c>
      <c r="Q1612" s="363" t="str">
        <f>IFERROR(IF(LEN(INDEX(PlansAndNotes!$G$6:$G$4005,ROW(B1612)-ROW($C$3)))=0,"",INDEX(PlansAndNotes!$G$6:$G$4005,ROW(B1612)-ROW($C$3))),"")</f>
        <v/>
      </c>
      <c r="R1612" s="361" t="str">
        <f>IFERROR(IF(LEN(D1612)&gt;0,IF(LEN(INDEX(AdressBook!$C$6:$C$25,MATCH(D1612,AdressBook!$B$6:$B$25,0),1))=0,"",INDEX(AdressBook!$C$6:$C$25,MATCH(D1612,AdressBook!$B$6:$B$25,0),1)),""),"")</f>
        <v/>
      </c>
      <c r="S1612" s="165">
        <f>IF(LEN(C1612)&gt;0,IFERROR(IF(MATCH(C1612,C1613:$C$4004,0)&gt;0,-1,ROW(S1612)-ROW($S$3)),ROW(S1612)-ROW($S$3)),-1)</f>
        <v>-1</v>
      </c>
      <c r="T1612" s="165">
        <f t="shared" si="188"/>
        <v>0</v>
      </c>
      <c r="U1612" s="165" t="str">
        <f t="shared" si="189"/>
        <v/>
      </c>
      <c r="V1612" s="165" t="str">
        <f>IFERROR(IF(OR(C1612="",S1612&lt;0),"",IF(SUBTOTAL(3,C1612:C1612)=0,-1,SUBTOTAL(3,$C$4:C1612))),"")</f>
        <v/>
      </c>
      <c r="W1612" s="156" t="str">
        <f t="array" ref="W1612">IF(LEN(C1612)&gt;0,IFERROR(IF(MATCH(C1612,$C$3:$C1611,0)&gt;0,N1612-INDEX($N$3:N1611,SUMPRODUCT(MAX(ROW($C$3:$C1611)*(C1612=$C$3:$C1611)))-2,1),""),""),"")</f>
        <v/>
      </c>
      <c r="X1612" s="156">
        <f t="shared" ca="1" si="190"/>
        <v>1</v>
      </c>
      <c r="Y1612" s="156">
        <f t="shared" ca="1" si="191"/>
        <v>1</v>
      </c>
    </row>
    <row r="1613" spans="2:25" hidden="1" x14ac:dyDescent="0.25">
      <c r="B1613" s="390" t="str">
        <f>IFERROR(IF(LEN(INDEX(PlansAndNotes!$B$6:$B$2005,ROW(A1613)-ROW($B$3)))=0,"",INDEX(PlansAndNotes!$B$6:$B$2005,ROW(A1613)-ROW($B$3))),"")</f>
        <v/>
      </c>
      <c r="C1613" s="361" t="str">
        <f t="shared" si="186"/>
        <v/>
      </c>
      <c r="D1613" s="361" t="str">
        <f>IFERROR(IF(LEN(C1613)&gt;0,IF(LEN(INDEX(TasksList!$C$6:$C$1005,MATCH(C1613,TasksList!$B$6:$B$1005,0),1))=0,"",INDEX(TasksList!$C$6:$C$1005,MATCH(C1613,TasksList!$B$6:$B$1005,0),1)),""),"")</f>
        <v/>
      </c>
      <c r="E1613" s="361" t="str">
        <f>IFERROR(IF(LEN(C1613)&gt;0,IF(LEN(INDEX(TasksList!$F$6:$F$1005,MATCH(C1613,TasksList!$B$6:$B$1005,0),1))=0,"not set!",INDEX(TasksList!$F$6:$F$1005,MATCH(C1613,TasksList!$B$6:$B$1005,0),1)),""),"")</f>
        <v/>
      </c>
      <c r="F1613" s="360" t="str">
        <f>IFERROR(IF(LEN(D1613)&gt;0,IF(LEN(INDEX(AdressBook!$D$6:$D$25,MATCH(D1613,AdressBook!$B$6:$B$25,0),1))=0,"",INDEX(AdressBook!$D$6:$D$25,MATCH(D1613,AdressBook!$B$6:$B$25,0),1)),""),"")</f>
        <v/>
      </c>
      <c r="G1613" s="361" t="str">
        <f>IFERROR(IF(LEN(INDEX(PlansAndNotes!$F$6:$F$2005,ROW(B1613)-ROW($C$3)))=0,"",INDEX(PlansAndNotes!$F$6:$F$2005,ROW(B1613)-ROW($C$3))),"")</f>
        <v/>
      </c>
      <c r="H1613" s="361" t="str">
        <f>IFERROR(IF(LEN(C1613)&gt;0,IF(LEN(INDEX(TasksList!$G$6:$G$1005,MATCH(C1613,TasksList!$B$6:$B$1005,0),1))=0,"",INDEX(TasksList!$G$6:$G$1005,MATCH(C1613,TasksList!$B$6:$B$1005,0),1)),""),"")</f>
        <v/>
      </c>
      <c r="I1613" s="381"/>
      <c r="J1613" s="400"/>
      <c r="K1613" s="400"/>
      <c r="L1613" s="179"/>
      <c r="M1613" s="381"/>
      <c r="N1613" s="362" t="str">
        <f>IFERROR(IF(LEN(INDEX(PlansAndNotes!$D$6:$D$4005,ROW(B1613)-ROW($C$3)))=0,"",INDEX(PlansAndNotes!$D$6:$D$4005,ROW(B1613)-ROW($C$3))),"")</f>
        <v/>
      </c>
      <c r="O1613" s="165" t="str">
        <f t="shared" si="187"/>
        <v/>
      </c>
      <c r="P1613" s="363" t="str">
        <f>IFERROR(IF(LEN(INDEX(PlansAndNotes!$E$6:$E$4005,ROW(B1613)-ROW($C$3)))=0,"",INDEX(PlansAndNotes!$E$6:$E$4005,ROW(B1613)-ROW($C$3))),"")</f>
        <v/>
      </c>
      <c r="Q1613" s="363" t="str">
        <f>IFERROR(IF(LEN(INDEX(PlansAndNotes!$G$6:$G$4005,ROW(B1613)-ROW($C$3)))=0,"",INDEX(PlansAndNotes!$G$6:$G$4005,ROW(B1613)-ROW($C$3))),"")</f>
        <v/>
      </c>
      <c r="R1613" s="361" t="str">
        <f>IFERROR(IF(LEN(D1613)&gt;0,IF(LEN(INDEX(AdressBook!$C$6:$C$25,MATCH(D1613,AdressBook!$B$6:$B$25,0),1))=0,"",INDEX(AdressBook!$C$6:$C$25,MATCH(D1613,AdressBook!$B$6:$B$25,0),1)),""),"")</f>
        <v/>
      </c>
      <c r="S1613" s="165">
        <f>IF(LEN(C1613)&gt;0,IFERROR(IF(MATCH(C1613,C1614:$C$4004,0)&gt;0,-1,ROW(S1613)-ROW($S$3)),ROW(S1613)-ROW($S$3)),-1)</f>
        <v>-1</v>
      </c>
      <c r="T1613" s="165">
        <f t="shared" si="188"/>
        <v>0</v>
      </c>
      <c r="U1613" s="165" t="str">
        <f t="shared" si="189"/>
        <v/>
      </c>
      <c r="V1613" s="165" t="str">
        <f>IFERROR(IF(OR(C1613="",S1613&lt;0),"",IF(SUBTOTAL(3,C1613:C1613)=0,-1,SUBTOTAL(3,$C$4:C1613))),"")</f>
        <v/>
      </c>
      <c r="W1613" s="156" t="str">
        <f t="array" ref="W1613">IF(LEN(C1613)&gt;0,IFERROR(IF(MATCH(C1613,$C$3:$C1612,0)&gt;0,N1613-INDEX($N$3:N1612,SUMPRODUCT(MAX(ROW($C$3:$C1612)*(C1613=$C$3:$C1612)))-2,1),""),""),"")</f>
        <v/>
      </c>
      <c r="X1613" s="156">
        <f t="shared" ca="1" si="190"/>
        <v>1</v>
      </c>
      <c r="Y1613" s="156">
        <f t="shared" ca="1" si="191"/>
        <v>1</v>
      </c>
    </row>
    <row r="1614" spans="2:25" hidden="1" x14ac:dyDescent="0.25">
      <c r="B1614" s="390" t="str">
        <f>IFERROR(IF(LEN(INDEX(PlansAndNotes!$B$6:$B$2005,ROW(A1614)-ROW($B$3)))=0,"",INDEX(PlansAndNotes!$B$6:$B$2005,ROW(A1614)-ROW($B$3))),"")</f>
        <v/>
      </c>
      <c r="C1614" s="361" t="str">
        <f t="shared" si="186"/>
        <v/>
      </c>
      <c r="D1614" s="361" t="str">
        <f>IFERROR(IF(LEN(C1614)&gt;0,IF(LEN(INDEX(TasksList!$C$6:$C$1005,MATCH(C1614,TasksList!$B$6:$B$1005,0),1))=0,"",INDEX(TasksList!$C$6:$C$1005,MATCH(C1614,TasksList!$B$6:$B$1005,0),1)),""),"")</f>
        <v/>
      </c>
      <c r="E1614" s="361" t="str">
        <f>IFERROR(IF(LEN(C1614)&gt;0,IF(LEN(INDEX(TasksList!$F$6:$F$1005,MATCH(C1614,TasksList!$B$6:$B$1005,0),1))=0,"not set!",INDEX(TasksList!$F$6:$F$1005,MATCH(C1614,TasksList!$B$6:$B$1005,0),1)),""),"")</f>
        <v/>
      </c>
      <c r="F1614" s="360" t="str">
        <f>IFERROR(IF(LEN(D1614)&gt;0,IF(LEN(INDEX(AdressBook!$D$6:$D$25,MATCH(D1614,AdressBook!$B$6:$B$25,0),1))=0,"",INDEX(AdressBook!$D$6:$D$25,MATCH(D1614,AdressBook!$B$6:$B$25,0),1)),""),"")</f>
        <v/>
      </c>
      <c r="G1614" s="361" t="str">
        <f>IFERROR(IF(LEN(INDEX(PlansAndNotes!$F$6:$F$2005,ROW(B1614)-ROW($C$3)))=0,"",INDEX(PlansAndNotes!$F$6:$F$2005,ROW(B1614)-ROW($C$3))),"")</f>
        <v/>
      </c>
      <c r="H1614" s="361" t="str">
        <f>IFERROR(IF(LEN(C1614)&gt;0,IF(LEN(INDEX(TasksList!$G$6:$G$1005,MATCH(C1614,TasksList!$B$6:$B$1005,0),1))=0,"",INDEX(TasksList!$G$6:$G$1005,MATCH(C1614,TasksList!$B$6:$B$1005,0),1)),""),"")</f>
        <v/>
      </c>
      <c r="I1614" s="381"/>
      <c r="J1614" s="400"/>
      <c r="K1614" s="400"/>
      <c r="L1614" s="179"/>
      <c r="M1614" s="381"/>
      <c r="N1614" s="362" t="str">
        <f>IFERROR(IF(LEN(INDEX(PlansAndNotes!$D$6:$D$4005,ROW(B1614)-ROW($C$3)))=0,"",INDEX(PlansAndNotes!$D$6:$D$4005,ROW(B1614)-ROW($C$3))),"")</f>
        <v/>
      </c>
      <c r="O1614" s="165" t="str">
        <f t="shared" si="187"/>
        <v/>
      </c>
      <c r="P1614" s="363" t="str">
        <f>IFERROR(IF(LEN(INDEX(PlansAndNotes!$E$6:$E$4005,ROW(B1614)-ROW($C$3)))=0,"",INDEX(PlansAndNotes!$E$6:$E$4005,ROW(B1614)-ROW($C$3))),"")</f>
        <v/>
      </c>
      <c r="Q1614" s="363" t="str">
        <f>IFERROR(IF(LEN(INDEX(PlansAndNotes!$G$6:$G$4005,ROW(B1614)-ROW($C$3)))=0,"",INDEX(PlansAndNotes!$G$6:$G$4005,ROW(B1614)-ROW($C$3))),"")</f>
        <v/>
      </c>
      <c r="R1614" s="361" t="str">
        <f>IFERROR(IF(LEN(D1614)&gt;0,IF(LEN(INDEX(AdressBook!$C$6:$C$25,MATCH(D1614,AdressBook!$B$6:$B$25,0),1))=0,"",INDEX(AdressBook!$C$6:$C$25,MATCH(D1614,AdressBook!$B$6:$B$25,0),1)),""),"")</f>
        <v/>
      </c>
      <c r="S1614" s="165">
        <f>IF(LEN(C1614)&gt;0,IFERROR(IF(MATCH(C1614,C1615:$C$4004,0)&gt;0,-1,ROW(S1614)-ROW($S$3)),ROW(S1614)-ROW($S$3)),-1)</f>
        <v>-1</v>
      </c>
      <c r="T1614" s="165">
        <f t="shared" si="188"/>
        <v>0</v>
      </c>
      <c r="U1614" s="165" t="str">
        <f t="shared" si="189"/>
        <v/>
      </c>
      <c r="V1614" s="165" t="str">
        <f>IFERROR(IF(OR(C1614="",S1614&lt;0),"",IF(SUBTOTAL(3,C1614:C1614)=0,-1,SUBTOTAL(3,$C$4:C1614))),"")</f>
        <v/>
      </c>
      <c r="W1614" s="156" t="str">
        <f t="array" ref="W1614">IF(LEN(C1614)&gt;0,IFERROR(IF(MATCH(C1614,$C$3:$C1613,0)&gt;0,N1614-INDEX($N$3:N1613,SUMPRODUCT(MAX(ROW($C$3:$C1613)*(C1614=$C$3:$C1613)))-2,1),""),""),"")</f>
        <v/>
      </c>
      <c r="X1614" s="156">
        <f t="shared" ca="1" si="190"/>
        <v>1</v>
      </c>
      <c r="Y1614" s="156">
        <f t="shared" ca="1" si="191"/>
        <v>1</v>
      </c>
    </row>
    <row r="1615" spans="2:25" hidden="1" x14ac:dyDescent="0.25">
      <c r="B1615" s="390" t="str">
        <f>IFERROR(IF(LEN(INDEX(PlansAndNotes!$B$6:$B$2005,ROW(A1615)-ROW($B$3)))=0,"",INDEX(PlansAndNotes!$B$6:$B$2005,ROW(A1615)-ROW($B$3))),"")</f>
        <v/>
      </c>
      <c r="C1615" s="361" t="str">
        <f t="shared" si="186"/>
        <v/>
      </c>
      <c r="D1615" s="361" t="str">
        <f>IFERROR(IF(LEN(C1615)&gt;0,IF(LEN(INDEX(TasksList!$C$6:$C$1005,MATCH(C1615,TasksList!$B$6:$B$1005,0),1))=0,"",INDEX(TasksList!$C$6:$C$1005,MATCH(C1615,TasksList!$B$6:$B$1005,0),1)),""),"")</f>
        <v/>
      </c>
      <c r="E1615" s="361" t="str">
        <f>IFERROR(IF(LEN(C1615)&gt;0,IF(LEN(INDEX(TasksList!$F$6:$F$1005,MATCH(C1615,TasksList!$B$6:$B$1005,0),1))=0,"not set!",INDEX(TasksList!$F$6:$F$1005,MATCH(C1615,TasksList!$B$6:$B$1005,0),1)),""),"")</f>
        <v/>
      </c>
      <c r="F1615" s="360" t="str">
        <f>IFERROR(IF(LEN(D1615)&gt;0,IF(LEN(INDEX(AdressBook!$D$6:$D$25,MATCH(D1615,AdressBook!$B$6:$B$25,0),1))=0,"",INDEX(AdressBook!$D$6:$D$25,MATCH(D1615,AdressBook!$B$6:$B$25,0),1)),""),"")</f>
        <v/>
      </c>
      <c r="G1615" s="361" t="str">
        <f>IFERROR(IF(LEN(INDEX(PlansAndNotes!$F$6:$F$2005,ROW(B1615)-ROW($C$3)))=0,"",INDEX(PlansAndNotes!$F$6:$F$2005,ROW(B1615)-ROW($C$3))),"")</f>
        <v/>
      </c>
      <c r="H1615" s="361" t="str">
        <f>IFERROR(IF(LEN(C1615)&gt;0,IF(LEN(INDEX(TasksList!$G$6:$G$1005,MATCH(C1615,TasksList!$B$6:$B$1005,0),1))=0,"",INDEX(TasksList!$G$6:$G$1005,MATCH(C1615,TasksList!$B$6:$B$1005,0),1)),""),"")</f>
        <v/>
      </c>
      <c r="I1615" s="381"/>
      <c r="J1615" s="400"/>
      <c r="K1615" s="400"/>
      <c r="L1615" s="179"/>
      <c r="M1615" s="381"/>
      <c r="N1615" s="362" t="str">
        <f>IFERROR(IF(LEN(INDEX(PlansAndNotes!$D$6:$D$4005,ROW(B1615)-ROW($C$3)))=0,"",INDEX(PlansAndNotes!$D$6:$D$4005,ROW(B1615)-ROW($C$3))),"")</f>
        <v/>
      </c>
      <c r="O1615" s="165" t="str">
        <f t="shared" si="187"/>
        <v/>
      </c>
      <c r="P1615" s="363" t="str">
        <f>IFERROR(IF(LEN(INDEX(PlansAndNotes!$E$6:$E$4005,ROW(B1615)-ROW($C$3)))=0,"",INDEX(PlansAndNotes!$E$6:$E$4005,ROW(B1615)-ROW($C$3))),"")</f>
        <v/>
      </c>
      <c r="Q1615" s="363" t="str">
        <f>IFERROR(IF(LEN(INDEX(PlansAndNotes!$G$6:$G$4005,ROW(B1615)-ROW($C$3)))=0,"",INDEX(PlansAndNotes!$G$6:$G$4005,ROW(B1615)-ROW($C$3))),"")</f>
        <v/>
      </c>
      <c r="R1615" s="361" t="str">
        <f>IFERROR(IF(LEN(D1615)&gt;0,IF(LEN(INDEX(AdressBook!$C$6:$C$25,MATCH(D1615,AdressBook!$B$6:$B$25,0),1))=0,"",INDEX(AdressBook!$C$6:$C$25,MATCH(D1615,AdressBook!$B$6:$B$25,0),1)),""),"")</f>
        <v/>
      </c>
      <c r="S1615" s="165">
        <f>IF(LEN(C1615)&gt;0,IFERROR(IF(MATCH(C1615,C1616:$C$4004,0)&gt;0,-1,ROW(S1615)-ROW($S$3)),ROW(S1615)-ROW($S$3)),-1)</f>
        <v>-1</v>
      </c>
      <c r="T1615" s="165">
        <f t="shared" si="188"/>
        <v>0</v>
      </c>
      <c r="U1615" s="165" t="str">
        <f t="shared" si="189"/>
        <v/>
      </c>
      <c r="V1615" s="165" t="str">
        <f>IFERROR(IF(OR(C1615="",S1615&lt;0),"",IF(SUBTOTAL(3,C1615:C1615)=0,-1,SUBTOTAL(3,$C$4:C1615))),"")</f>
        <v/>
      </c>
      <c r="W1615" s="156" t="str">
        <f t="array" ref="W1615">IF(LEN(C1615)&gt;0,IFERROR(IF(MATCH(C1615,$C$3:$C1614,0)&gt;0,N1615-INDEX($N$3:N1614,SUMPRODUCT(MAX(ROW($C$3:$C1614)*(C1615=$C$3:$C1614)))-2,1),""),""),"")</f>
        <v/>
      </c>
      <c r="X1615" s="156">
        <f t="shared" ca="1" si="190"/>
        <v>1</v>
      </c>
      <c r="Y1615" s="156">
        <f t="shared" ca="1" si="191"/>
        <v>1</v>
      </c>
    </row>
    <row r="1616" spans="2:25" hidden="1" x14ac:dyDescent="0.25">
      <c r="B1616" s="390" t="str">
        <f>IFERROR(IF(LEN(INDEX(PlansAndNotes!$B$6:$B$2005,ROW(A1616)-ROW($B$3)))=0,"",INDEX(PlansAndNotes!$B$6:$B$2005,ROW(A1616)-ROW($B$3))),"")</f>
        <v/>
      </c>
      <c r="C1616" s="361" t="str">
        <f t="shared" si="186"/>
        <v/>
      </c>
      <c r="D1616" s="361" t="str">
        <f>IFERROR(IF(LEN(C1616)&gt;0,IF(LEN(INDEX(TasksList!$C$6:$C$1005,MATCH(C1616,TasksList!$B$6:$B$1005,0),1))=0,"",INDEX(TasksList!$C$6:$C$1005,MATCH(C1616,TasksList!$B$6:$B$1005,0),1)),""),"")</f>
        <v/>
      </c>
      <c r="E1616" s="361" t="str">
        <f>IFERROR(IF(LEN(C1616)&gt;0,IF(LEN(INDEX(TasksList!$F$6:$F$1005,MATCH(C1616,TasksList!$B$6:$B$1005,0),1))=0,"not set!",INDEX(TasksList!$F$6:$F$1005,MATCH(C1616,TasksList!$B$6:$B$1005,0),1)),""),"")</f>
        <v/>
      </c>
      <c r="F1616" s="360" t="str">
        <f>IFERROR(IF(LEN(D1616)&gt;0,IF(LEN(INDEX(AdressBook!$D$6:$D$25,MATCH(D1616,AdressBook!$B$6:$B$25,0),1))=0,"",INDEX(AdressBook!$D$6:$D$25,MATCH(D1616,AdressBook!$B$6:$B$25,0),1)),""),"")</f>
        <v/>
      </c>
      <c r="G1616" s="361" t="str">
        <f>IFERROR(IF(LEN(INDEX(PlansAndNotes!$F$6:$F$2005,ROW(B1616)-ROW($C$3)))=0,"",INDEX(PlansAndNotes!$F$6:$F$2005,ROW(B1616)-ROW($C$3))),"")</f>
        <v/>
      </c>
      <c r="H1616" s="361" t="str">
        <f>IFERROR(IF(LEN(C1616)&gt;0,IF(LEN(INDEX(TasksList!$G$6:$G$1005,MATCH(C1616,TasksList!$B$6:$B$1005,0),1))=0,"",INDEX(TasksList!$G$6:$G$1005,MATCH(C1616,TasksList!$B$6:$B$1005,0),1)),""),"")</f>
        <v/>
      </c>
      <c r="I1616" s="381"/>
      <c r="J1616" s="400"/>
      <c r="K1616" s="400"/>
      <c r="L1616" s="179"/>
      <c r="M1616" s="381"/>
      <c r="N1616" s="362" t="str">
        <f>IFERROR(IF(LEN(INDEX(PlansAndNotes!$D$6:$D$4005,ROW(B1616)-ROW($C$3)))=0,"",INDEX(PlansAndNotes!$D$6:$D$4005,ROW(B1616)-ROW($C$3))),"")</f>
        <v/>
      </c>
      <c r="O1616" s="165" t="str">
        <f t="shared" si="187"/>
        <v/>
      </c>
      <c r="P1616" s="363" t="str">
        <f>IFERROR(IF(LEN(INDEX(PlansAndNotes!$E$6:$E$4005,ROW(B1616)-ROW($C$3)))=0,"",INDEX(PlansAndNotes!$E$6:$E$4005,ROW(B1616)-ROW($C$3))),"")</f>
        <v/>
      </c>
      <c r="Q1616" s="363" t="str">
        <f>IFERROR(IF(LEN(INDEX(PlansAndNotes!$G$6:$G$4005,ROW(B1616)-ROW($C$3)))=0,"",INDEX(PlansAndNotes!$G$6:$G$4005,ROW(B1616)-ROW($C$3))),"")</f>
        <v/>
      </c>
      <c r="R1616" s="361" t="str">
        <f>IFERROR(IF(LEN(D1616)&gt;0,IF(LEN(INDEX(AdressBook!$C$6:$C$25,MATCH(D1616,AdressBook!$B$6:$B$25,0),1))=0,"",INDEX(AdressBook!$C$6:$C$25,MATCH(D1616,AdressBook!$B$6:$B$25,0),1)),""),"")</f>
        <v/>
      </c>
      <c r="S1616" s="165">
        <f>IF(LEN(C1616)&gt;0,IFERROR(IF(MATCH(C1616,C1617:$C$4004,0)&gt;0,-1,ROW(S1616)-ROW($S$3)),ROW(S1616)-ROW($S$3)),-1)</f>
        <v>-1</v>
      </c>
      <c r="T1616" s="165">
        <f t="shared" si="188"/>
        <v>0</v>
      </c>
      <c r="U1616" s="165" t="str">
        <f t="shared" si="189"/>
        <v/>
      </c>
      <c r="V1616" s="165" t="str">
        <f>IFERROR(IF(OR(C1616="",S1616&lt;0),"",IF(SUBTOTAL(3,C1616:C1616)=0,-1,SUBTOTAL(3,$C$4:C1616))),"")</f>
        <v/>
      </c>
      <c r="W1616" s="156" t="str">
        <f t="array" ref="W1616">IF(LEN(C1616)&gt;0,IFERROR(IF(MATCH(C1616,$C$3:$C1615,0)&gt;0,N1616-INDEX($N$3:N1615,SUMPRODUCT(MAX(ROW($C$3:$C1615)*(C1616=$C$3:$C1615)))-2,1),""),""),"")</f>
        <v/>
      </c>
      <c r="X1616" s="156">
        <f t="shared" ca="1" si="190"/>
        <v>1</v>
      </c>
      <c r="Y1616" s="156">
        <f t="shared" ca="1" si="191"/>
        <v>1</v>
      </c>
    </row>
    <row r="1617" spans="2:25" hidden="1" x14ac:dyDescent="0.25">
      <c r="B1617" s="390" t="str">
        <f>IFERROR(IF(LEN(INDEX(PlansAndNotes!$B$6:$B$2005,ROW(A1617)-ROW($B$3)))=0,"",INDEX(PlansAndNotes!$B$6:$B$2005,ROW(A1617)-ROW($B$3))),"")</f>
        <v/>
      </c>
      <c r="C1617" s="361" t="str">
        <f t="shared" si="186"/>
        <v/>
      </c>
      <c r="D1617" s="361" t="str">
        <f>IFERROR(IF(LEN(C1617)&gt;0,IF(LEN(INDEX(TasksList!$C$6:$C$1005,MATCH(C1617,TasksList!$B$6:$B$1005,0),1))=0,"",INDEX(TasksList!$C$6:$C$1005,MATCH(C1617,TasksList!$B$6:$B$1005,0),1)),""),"")</f>
        <v/>
      </c>
      <c r="E1617" s="361" t="str">
        <f>IFERROR(IF(LEN(C1617)&gt;0,IF(LEN(INDEX(TasksList!$F$6:$F$1005,MATCH(C1617,TasksList!$B$6:$B$1005,0),1))=0,"not set!",INDEX(TasksList!$F$6:$F$1005,MATCH(C1617,TasksList!$B$6:$B$1005,0),1)),""),"")</f>
        <v/>
      </c>
      <c r="F1617" s="360" t="str">
        <f>IFERROR(IF(LEN(D1617)&gt;0,IF(LEN(INDEX(AdressBook!$D$6:$D$25,MATCH(D1617,AdressBook!$B$6:$B$25,0),1))=0,"",INDEX(AdressBook!$D$6:$D$25,MATCH(D1617,AdressBook!$B$6:$B$25,0),1)),""),"")</f>
        <v/>
      </c>
      <c r="G1617" s="361" t="str">
        <f>IFERROR(IF(LEN(INDEX(PlansAndNotes!$F$6:$F$2005,ROW(B1617)-ROW($C$3)))=0,"",INDEX(PlansAndNotes!$F$6:$F$2005,ROW(B1617)-ROW($C$3))),"")</f>
        <v/>
      </c>
      <c r="H1617" s="361" t="str">
        <f>IFERROR(IF(LEN(C1617)&gt;0,IF(LEN(INDEX(TasksList!$G$6:$G$1005,MATCH(C1617,TasksList!$B$6:$B$1005,0),1))=0,"",INDEX(TasksList!$G$6:$G$1005,MATCH(C1617,TasksList!$B$6:$B$1005,0),1)),""),"")</f>
        <v/>
      </c>
      <c r="I1617" s="381"/>
      <c r="J1617" s="400"/>
      <c r="K1617" s="400"/>
      <c r="L1617" s="179"/>
      <c r="M1617" s="381"/>
      <c r="N1617" s="362" t="str">
        <f>IFERROR(IF(LEN(INDEX(PlansAndNotes!$D$6:$D$4005,ROW(B1617)-ROW($C$3)))=0,"",INDEX(PlansAndNotes!$D$6:$D$4005,ROW(B1617)-ROW($C$3))),"")</f>
        <v/>
      </c>
      <c r="O1617" s="165" t="str">
        <f t="shared" si="187"/>
        <v/>
      </c>
      <c r="P1617" s="363" t="str">
        <f>IFERROR(IF(LEN(INDEX(PlansAndNotes!$E$6:$E$4005,ROW(B1617)-ROW($C$3)))=0,"",INDEX(PlansAndNotes!$E$6:$E$4005,ROW(B1617)-ROW($C$3))),"")</f>
        <v/>
      </c>
      <c r="Q1617" s="363" t="str">
        <f>IFERROR(IF(LEN(INDEX(PlansAndNotes!$G$6:$G$4005,ROW(B1617)-ROW($C$3)))=0,"",INDEX(PlansAndNotes!$G$6:$G$4005,ROW(B1617)-ROW($C$3))),"")</f>
        <v/>
      </c>
      <c r="R1617" s="361" t="str">
        <f>IFERROR(IF(LEN(D1617)&gt;0,IF(LEN(INDEX(AdressBook!$C$6:$C$25,MATCH(D1617,AdressBook!$B$6:$B$25,0),1))=0,"",INDEX(AdressBook!$C$6:$C$25,MATCH(D1617,AdressBook!$B$6:$B$25,0),1)),""),"")</f>
        <v/>
      </c>
      <c r="S1617" s="165">
        <f>IF(LEN(C1617)&gt;0,IFERROR(IF(MATCH(C1617,C1618:$C$4004,0)&gt;0,-1,ROW(S1617)-ROW($S$3)),ROW(S1617)-ROW($S$3)),-1)</f>
        <v>-1</v>
      </c>
      <c r="T1617" s="165">
        <f t="shared" si="188"/>
        <v>0</v>
      </c>
      <c r="U1617" s="165" t="str">
        <f t="shared" si="189"/>
        <v/>
      </c>
      <c r="V1617" s="165" t="str">
        <f>IFERROR(IF(OR(C1617="",S1617&lt;0),"",IF(SUBTOTAL(3,C1617:C1617)=0,-1,SUBTOTAL(3,$C$4:C1617))),"")</f>
        <v/>
      </c>
      <c r="W1617" s="156" t="str">
        <f t="array" ref="W1617">IF(LEN(C1617)&gt;0,IFERROR(IF(MATCH(C1617,$C$3:$C1616,0)&gt;0,N1617-INDEX($N$3:N1616,SUMPRODUCT(MAX(ROW($C$3:$C1616)*(C1617=$C$3:$C1616)))-2,1),""),""),"")</f>
        <v/>
      </c>
      <c r="X1617" s="156">
        <f t="shared" ca="1" si="190"/>
        <v>1</v>
      </c>
      <c r="Y1617" s="156">
        <f t="shared" ca="1" si="191"/>
        <v>1</v>
      </c>
    </row>
    <row r="1618" spans="2:25" hidden="1" x14ac:dyDescent="0.25">
      <c r="B1618" s="390" t="str">
        <f>IFERROR(IF(LEN(INDEX(PlansAndNotes!$B$6:$B$2005,ROW(A1618)-ROW($B$3)))=0,"",INDEX(PlansAndNotes!$B$6:$B$2005,ROW(A1618)-ROW($B$3))),"")</f>
        <v/>
      </c>
      <c r="C1618" s="361" t="str">
        <f t="shared" si="186"/>
        <v/>
      </c>
      <c r="D1618" s="361" t="str">
        <f>IFERROR(IF(LEN(C1618)&gt;0,IF(LEN(INDEX(TasksList!$C$6:$C$1005,MATCH(C1618,TasksList!$B$6:$B$1005,0),1))=0,"",INDEX(TasksList!$C$6:$C$1005,MATCH(C1618,TasksList!$B$6:$B$1005,0),1)),""),"")</f>
        <v/>
      </c>
      <c r="E1618" s="361" t="str">
        <f>IFERROR(IF(LEN(C1618)&gt;0,IF(LEN(INDEX(TasksList!$F$6:$F$1005,MATCH(C1618,TasksList!$B$6:$B$1005,0),1))=0,"not set!",INDEX(TasksList!$F$6:$F$1005,MATCH(C1618,TasksList!$B$6:$B$1005,0),1)),""),"")</f>
        <v/>
      </c>
      <c r="F1618" s="360" t="str">
        <f>IFERROR(IF(LEN(D1618)&gt;0,IF(LEN(INDEX(AdressBook!$D$6:$D$25,MATCH(D1618,AdressBook!$B$6:$B$25,0),1))=0,"",INDEX(AdressBook!$D$6:$D$25,MATCH(D1618,AdressBook!$B$6:$B$25,0),1)),""),"")</f>
        <v/>
      </c>
      <c r="G1618" s="361" t="str">
        <f>IFERROR(IF(LEN(INDEX(PlansAndNotes!$F$6:$F$2005,ROW(B1618)-ROW($C$3)))=0,"",INDEX(PlansAndNotes!$F$6:$F$2005,ROW(B1618)-ROW($C$3))),"")</f>
        <v/>
      </c>
      <c r="H1618" s="361" t="str">
        <f>IFERROR(IF(LEN(C1618)&gt;0,IF(LEN(INDEX(TasksList!$G$6:$G$1005,MATCH(C1618,TasksList!$B$6:$B$1005,0),1))=0,"",INDEX(TasksList!$G$6:$G$1005,MATCH(C1618,TasksList!$B$6:$B$1005,0),1)),""),"")</f>
        <v/>
      </c>
      <c r="I1618" s="381"/>
      <c r="J1618" s="400"/>
      <c r="K1618" s="400"/>
      <c r="L1618" s="179"/>
      <c r="M1618" s="381"/>
      <c r="N1618" s="362" t="str">
        <f>IFERROR(IF(LEN(INDEX(PlansAndNotes!$D$6:$D$4005,ROW(B1618)-ROW($C$3)))=0,"",INDEX(PlansAndNotes!$D$6:$D$4005,ROW(B1618)-ROW($C$3))),"")</f>
        <v/>
      </c>
      <c r="O1618" s="165" t="str">
        <f t="shared" si="187"/>
        <v/>
      </c>
      <c r="P1618" s="363" t="str">
        <f>IFERROR(IF(LEN(INDEX(PlansAndNotes!$E$6:$E$4005,ROW(B1618)-ROW($C$3)))=0,"",INDEX(PlansAndNotes!$E$6:$E$4005,ROW(B1618)-ROW($C$3))),"")</f>
        <v/>
      </c>
      <c r="Q1618" s="363" t="str">
        <f>IFERROR(IF(LEN(INDEX(PlansAndNotes!$G$6:$G$4005,ROW(B1618)-ROW($C$3)))=0,"",INDEX(PlansAndNotes!$G$6:$G$4005,ROW(B1618)-ROW($C$3))),"")</f>
        <v/>
      </c>
      <c r="R1618" s="361" t="str">
        <f>IFERROR(IF(LEN(D1618)&gt;0,IF(LEN(INDEX(AdressBook!$C$6:$C$25,MATCH(D1618,AdressBook!$B$6:$B$25,0),1))=0,"",INDEX(AdressBook!$C$6:$C$25,MATCH(D1618,AdressBook!$B$6:$B$25,0),1)),""),"")</f>
        <v/>
      </c>
      <c r="S1618" s="165">
        <f>IF(LEN(C1618)&gt;0,IFERROR(IF(MATCH(C1618,C1619:$C$4004,0)&gt;0,-1,ROW(S1618)-ROW($S$3)),ROW(S1618)-ROW($S$3)),-1)</f>
        <v>-1</v>
      </c>
      <c r="T1618" s="165">
        <f t="shared" si="188"/>
        <v>0</v>
      </c>
      <c r="U1618" s="165" t="str">
        <f t="shared" si="189"/>
        <v/>
      </c>
      <c r="V1618" s="165" t="str">
        <f>IFERROR(IF(OR(C1618="",S1618&lt;0),"",IF(SUBTOTAL(3,C1618:C1618)=0,-1,SUBTOTAL(3,$C$4:C1618))),"")</f>
        <v/>
      </c>
      <c r="W1618" s="156" t="str">
        <f t="array" ref="W1618">IF(LEN(C1618)&gt;0,IFERROR(IF(MATCH(C1618,$C$3:$C1617,0)&gt;0,N1618-INDEX($N$3:N1617,SUMPRODUCT(MAX(ROW($C$3:$C1617)*(C1618=$C$3:$C1617)))-2,1),""),""),"")</f>
        <v/>
      </c>
      <c r="X1618" s="156">
        <f t="shared" ca="1" si="190"/>
        <v>1</v>
      </c>
      <c r="Y1618" s="156">
        <f t="shared" ca="1" si="191"/>
        <v>1</v>
      </c>
    </row>
    <row r="1619" spans="2:25" hidden="1" x14ac:dyDescent="0.25">
      <c r="B1619" s="390" t="str">
        <f>IFERROR(IF(LEN(INDEX(PlansAndNotes!$B$6:$B$2005,ROW(A1619)-ROW($B$3)))=0,"",INDEX(PlansAndNotes!$B$6:$B$2005,ROW(A1619)-ROW($B$3))),"")</f>
        <v/>
      </c>
      <c r="C1619" s="361" t="str">
        <f t="shared" si="186"/>
        <v/>
      </c>
      <c r="D1619" s="361" t="str">
        <f>IFERROR(IF(LEN(C1619)&gt;0,IF(LEN(INDEX(TasksList!$C$6:$C$1005,MATCH(C1619,TasksList!$B$6:$B$1005,0),1))=0,"",INDEX(TasksList!$C$6:$C$1005,MATCH(C1619,TasksList!$B$6:$B$1005,0),1)),""),"")</f>
        <v/>
      </c>
      <c r="E1619" s="361" t="str">
        <f>IFERROR(IF(LEN(C1619)&gt;0,IF(LEN(INDEX(TasksList!$F$6:$F$1005,MATCH(C1619,TasksList!$B$6:$B$1005,0),1))=0,"not set!",INDEX(TasksList!$F$6:$F$1005,MATCH(C1619,TasksList!$B$6:$B$1005,0),1)),""),"")</f>
        <v/>
      </c>
      <c r="F1619" s="360" t="str">
        <f>IFERROR(IF(LEN(D1619)&gt;0,IF(LEN(INDEX(AdressBook!$D$6:$D$25,MATCH(D1619,AdressBook!$B$6:$B$25,0),1))=0,"",INDEX(AdressBook!$D$6:$D$25,MATCH(D1619,AdressBook!$B$6:$B$25,0),1)),""),"")</f>
        <v/>
      </c>
      <c r="G1619" s="361" t="str">
        <f>IFERROR(IF(LEN(INDEX(PlansAndNotes!$F$6:$F$2005,ROW(B1619)-ROW($C$3)))=0,"",INDEX(PlansAndNotes!$F$6:$F$2005,ROW(B1619)-ROW($C$3))),"")</f>
        <v/>
      </c>
      <c r="H1619" s="361" t="str">
        <f>IFERROR(IF(LEN(C1619)&gt;0,IF(LEN(INDEX(TasksList!$G$6:$G$1005,MATCH(C1619,TasksList!$B$6:$B$1005,0),1))=0,"",INDEX(TasksList!$G$6:$G$1005,MATCH(C1619,TasksList!$B$6:$B$1005,0),1)),""),"")</f>
        <v/>
      </c>
      <c r="I1619" s="381"/>
      <c r="J1619" s="400"/>
      <c r="K1619" s="400"/>
      <c r="L1619" s="179"/>
      <c r="M1619" s="381"/>
      <c r="N1619" s="362" t="str">
        <f>IFERROR(IF(LEN(INDEX(PlansAndNotes!$D$6:$D$4005,ROW(B1619)-ROW($C$3)))=0,"",INDEX(PlansAndNotes!$D$6:$D$4005,ROW(B1619)-ROW($C$3))),"")</f>
        <v/>
      </c>
      <c r="O1619" s="165" t="str">
        <f t="shared" si="187"/>
        <v/>
      </c>
      <c r="P1619" s="363" t="str">
        <f>IFERROR(IF(LEN(INDEX(PlansAndNotes!$E$6:$E$4005,ROW(B1619)-ROW($C$3)))=0,"",INDEX(PlansAndNotes!$E$6:$E$4005,ROW(B1619)-ROW($C$3))),"")</f>
        <v/>
      </c>
      <c r="Q1619" s="363" t="str">
        <f>IFERROR(IF(LEN(INDEX(PlansAndNotes!$G$6:$G$4005,ROW(B1619)-ROW($C$3)))=0,"",INDEX(PlansAndNotes!$G$6:$G$4005,ROW(B1619)-ROW($C$3))),"")</f>
        <v/>
      </c>
      <c r="R1619" s="361" t="str">
        <f>IFERROR(IF(LEN(D1619)&gt;0,IF(LEN(INDEX(AdressBook!$C$6:$C$25,MATCH(D1619,AdressBook!$B$6:$B$25,0),1))=0,"",INDEX(AdressBook!$C$6:$C$25,MATCH(D1619,AdressBook!$B$6:$B$25,0),1)),""),"")</f>
        <v/>
      </c>
      <c r="S1619" s="165">
        <f>IF(LEN(C1619)&gt;0,IFERROR(IF(MATCH(C1619,C1620:$C$4004,0)&gt;0,-1,ROW(S1619)-ROW($S$3)),ROW(S1619)-ROW($S$3)),-1)</f>
        <v>-1</v>
      </c>
      <c r="T1619" s="165">
        <f t="shared" si="188"/>
        <v>0</v>
      </c>
      <c r="U1619" s="165" t="str">
        <f t="shared" si="189"/>
        <v/>
      </c>
      <c r="V1619" s="165" t="str">
        <f>IFERROR(IF(OR(C1619="",S1619&lt;0),"",IF(SUBTOTAL(3,C1619:C1619)=0,-1,SUBTOTAL(3,$C$4:C1619))),"")</f>
        <v/>
      </c>
      <c r="W1619" s="156" t="str">
        <f t="array" ref="W1619">IF(LEN(C1619)&gt;0,IFERROR(IF(MATCH(C1619,$C$3:$C1618,0)&gt;0,N1619-INDEX($N$3:N1618,SUMPRODUCT(MAX(ROW($C$3:$C1618)*(C1619=$C$3:$C1618)))-2,1),""),""),"")</f>
        <v/>
      </c>
      <c r="X1619" s="156">
        <f t="shared" ca="1" si="190"/>
        <v>1</v>
      </c>
      <c r="Y1619" s="156">
        <f t="shared" ca="1" si="191"/>
        <v>1</v>
      </c>
    </row>
    <row r="1620" spans="2:25" hidden="1" x14ac:dyDescent="0.25">
      <c r="B1620" s="390" t="str">
        <f>IFERROR(IF(LEN(INDEX(PlansAndNotes!$B$6:$B$2005,ROW(A1620)-ROW($B$3)))=0,"",INDEX(PlansAndNotes!$B$6:$B$2005,ROW(A1620)-ROW($B$3))),"")</f>
        <v/>
      </c>
      <c r="C1620" s="361" t="str">
        <f t="shared" si="186"/>
        <v/>
      </c>
      <c r="D1620" s="361" t="str">
        <f>IFERROR(IF(LEN(C1620)&gt;0,IF(LEN(INDEX(TasksList!$C$6:$C$1005,MATCH(C1620,TasksList!$B$6:$B$1005,0),1))=0,"",INDEX(TasksList!$C$6:$C$1005,MATCH(C1620,TasksList!$B$6:$B$1005,0),1)),""),"")</f>
        <v/>
      </c>
      <c r="E1620" s="361" t="str">
        <f>IFERROR(IF(LEN(C1620)&gt;0,IF(LEN(INDEX(TasksList!$F$6:$F$1005,MATCH(C1620,TasksList!$B$6:$B$1005,0),1))=0,"not set!",INDEX(TasksList!$F$6:$F$1005,MATCH(C1620,TasksList!$B$6:$B$1005,0),1)),""),"")</f>
        <v/>
      </c>
      <c r="F1620" s="360" t="str">
        <f>IFERROR(IF(LEN(D1620)&gt;0,IF(LEN(INDEX(AdressBook!$D$6:$D$25,MATCH(D1620,AdressBook!$B$6:$B$25,0),1))=0,"",INDEX(AdressBook!$D$6:$D$25,MATCH(D1620,AdressBook!$B$6:$B$25,0),1)),""),"")</f>
        <v/>
      </c>
      <c r="G1620" s="361" t="str">
        <f>IFERROR(IF(LEN(INDEX(PlansAndNotes!$F$6:$F$2005,ROW(B1620)-ROW($C$3)))=0,"",INDEX(PlansAndNotes!$F$6:$F$2005,ROW(B1620)-ROW($C$3))),"")</f>
        <v/>
      </c>
      <c r="H1620" s="361" t="str">
        <f>IFERROR(IF(LEN(C1620)&gt;0,IF(LEN(INDEX(TasksList!$G$6:$G$1005,MATCH(C1620,TasksList!$B$6:$B$1005,0),1))=0,"",INDEX(TasksList!$G$6:$G$1005,MATCH(C1620,TasksList!$B$6:$B$1005,0),1)),""),"")</f>
        <v/>
      </c>
      <c r="I1620" s="381"/>
      <c r="J1620" s="400"/>
      <c r="K1620" s="400"/>
      <c r="L1620" s="179"/>
      <c r="M1620" s="381"/>
      <c r="N1620" s="362" t="str">
        <f>IFERROR(IF(LEN(INDEX(PlansAndNotes!$D$6:$D$4005,ROW(B1620)-ROW($C$3)))=0,"",INDEX(PlansAndNotes!$D$6:$D$4005,ROW(B1620)-ROW($C$3))),"")</f>
        <v/>
      </c>
      <c r="O1620" s="165" t="str">
        <f t="shared" si="187"/>
        <v/>
      </c>
      <c r="P1620" s="363" t="str">
        <f>IFERROR(IF(LEN(INDEX(PlansAndNotes!$E$6:$E$4005,ROW(B1620)-ROW($C$3)))=0,"",INDEX(PlansAndNotes!$E$6:$E$4005,ROW(B1620)-ROW($C$3))),"")</f>
        <v/>
      </c>
      <c r="Q1620" s="363" t="str">
        <f>IFERROR(IF(LEN(INDEX(PlansAndNotes!$G$6:$G$4005,ROW(B1620)-ROW($C$3)))=0,"",INDEX(PlansAndNotes!$G$6:$G$4005,ROW(B1620)-ROW($C$3))),"")</f>
        <v/>
      </c>
      <c r="R1620" s="361" t="str">
        <f>IFERROR(IF(LEN(D1620)&gt;0,IF(LEN(INDEX(AdressBook!$C$6:$C$25,MATCH(D1620,AdressBook!$B$6:$B$25,0),1))=0,"",INDEX(AdressBook!$C$6:$C$25,MATCH(D1620,AdressBook!$B$6:$B$25,0),1)),""),"")</f>
        <v/>
      </c>
      <c r="S1620" s="165">
        <f>IF(LEN(C1620)&gt;0,IFERROR(IF(MATCH(C1620,C1621:$C$4004,0)&gt;0,-1,ROW(S1620)-ROW($S$3)),ROW(S1620)-ROW($S$3)),-1)</f>
        <v>-1</v>
      </c>
      <c r="T1620" s="165">
        <f t="shared" si="188"/>
        <v>0</v>
      </c>
      <c r="U1620" s="165" t="str">
        <f t="shared" si="189"/>
        <v/>
      </c>
      <c r="V1620" s="165" t="str">
        <f>IFERROR(IF(OR(C1620="",S1620&lt;0),"",IF(SUBTOTAL(3,C1620:C1620)=0,-1,SUBTOTAL(3,$C$4:C1620))),"")</f>
        <v/>
      </c>
      <c r="W1620" s="156" t="str">
        <f t="array" ref="W1620">IF(LEN(C1620)&gt;0,IFERROR(IF(MATCH(C1620,$C$3:$C1619,0)&gt;0,N1620-INDEX($N$3:N1619,SUMPRODUCT(MAX(ROW($C$3:$C1619)*(C1620=$C$3:$C1619)))-2,1),""),""),"")</f>
        <v/>
      </c>
      <c r="X1620" s="156">
        <f t="shared" ca="1" si="190"/>
        <v>1</v>
      </c>
      <c r="Y1620" s="156">
        <f t="shared" ca="1" si="191"/>
        <v>1</v>
      </c>
    </row>
    <row r="1621" spans="2:25" hidden="1" x14ac:dyDescent="0.25">
      <c r="B1621" s="390" t="str">
        <f>IFERROR(IF(LEN(INDEX(PlansAndNotes!$B$6:$B$2005,ROW(A1621)-ROW($B$3)))=0,"",INDEX(PlansAndNotes!$B$6:$B$2005,ROW(A1621)-ROW($B$3))),"")</f>
        <v/>
      </c>
      <c r="C1621" s="361" t="str">
        <f t="shared" si="186"/>
        <v/>
      </c>
      <c r="D1621" s="361" t="str">
        <f>IFERROR(IF(LEN(C1621)&gt;0,IF(LEN(INDEX(TasksList!$C$6:$C$1005,MATCH(C1621,TasksList!$B$6:$B$1005,0),1))=0,"",INDEX(TasksList!$C$6:$C$1005,MATCH(C1621,TasksList!$B$6:$B$1005,0),1)),""),"")</f>
        <v/>
      </c>
      <c r="E1621" s="361" t="str">
        <f>IFERROR(IF(LEN(C1621)&gt;0,IF(LEN(INDEX(TasksList!$F$6:$F$1005,MATCH(C1621,TasksList!$B$6:$B$1005,0),1))=0,"not set!",INDEX(TasksList!$F$6:$F$1005,MATCH(C1621,TasksList!$B$6:$B$1005,0),1)),""),"")</f>
        <v/>
      </c>
      <c r="F1621" s="360" t="str">
        <f>IFERROR(IF(LEN(D1621)&gt;0,IF(LEN(INDEX(AdressBook!$D$6:$D$25,MATCH(D1621,AdressBook!$B$6:$B$25,0),1))=0,"",INDEX(AdressBook!$D$6:$D$25,MATCH(D1621,AdressBook!$B$6:$B$25,0),1)),""),"")</f>
        <v/>
      </c>
      <c r="G1621" s="361" t="str">
        <f>IFERROR(IF(LEN(INDEX(PlansAndNotes!$F$6:$F$2005,ROW(B1621)-ROW($C$3)))=0,"",INDEX(PlansAndNotes!$F$6:$F$2005,ROW(B1621)-ROW($C$3))),"")</f>
        <v/>
      </c>
      <c r="H1621" s="361" t="str">
        <f>IFERROR(IF(LEN(C1621)&gt;0,IF(LEN(INDEX(TasksList!$G$6:$G$1005,MATCH(C1621,TasksList!$B$6:$B$1005,0),1))=0,"",INDEX(TasksList!$G$6:$G$1005,MATCH(C1621,TasksList!$B$6:$B$1005,0),1)),""),"")</f>
        <v/>
      </c>
      <c r="I1621" s="381"/>
      <c r="J1621" s="400"/>
      <c r="K1621" s="400"/>
      <c r="L1621" s="179"/>
      <c r="M1621" s="381"/>
      <c r="N1621" s="362" t="str">
        <f>IFERROR(IF(LEN(INDEX(PlansAndNotes!$D$6:$D$4005,ROW(B1621)-ROW($C$3)))=0,"",INDEX(PlansAndNotes!$D$6:$D$4005,ROW(B1621)-ROW($C$3))),"")</f>
        <v/>
      </c>
      <c r="O1621" s="165" t="str">
        <f t="shared" si="187"/>
        <v/>
      </c>
      <c r="P1621" s="363" t="str">
        <f>IFERROR(IF(LEN(INDEX(PlansAndNotes!$E$6:$E$4005,ROW(B1621)-ROW($C$3)))=0,"",INDEX(PlansAndNotes!$E$6:$E$4005,ROW(B1621)-ROW($C$3))),"")</f>
        <v/>
      </c>
      <c r="Q1621" s="363" t="str">
        <f>IFERROR(IF(LEN(INDEX(PlansAndNotes!$G$6:$G$4005,ROW(B1621)-ROW($C$3)))=0,"",INDEX(PlansAndNotes!$G$6:$G$4005,ROW(B1621)-ROW($C$3))),"")</f>
        <v/>
      </c>
      <c r="R1621" s="361" t="str">
        <f>IFERROR(IF(LEN(D1621)&gt;0,IF(LEN(INDEX(AdressBook!$C$6:$C$25,MATCH(D1621,AdressBook!$B$6:$B$25,0),1))=0,"",INDEX(AdressBook!$C$6:$C$25,MATCH(D1621,AdressBook!$B$6:$B$25,0),1)),""),"")</f>
        <v/>
      </c>
      <c r="S1621" s="165">
        <f>IF(LEN(C1621)&gt;0,IFERROR(IF(MATCH(C1621,C1622:$C$4004,0)&gt;0,-1,ROW(S1621)-ROW($S$3)),ROW(S1621)-ROW($S$3)),-1)</f>
        <v>-1</v>
      </c>
      <c r="T1621" s="165">
        <f t="shared" si="188"/>
        <v>0</v>
      </c>
      <c r="U1621" s="165" t="str">
        <f t="shared" si="189"/>
        <v/>
      </c>
      <c r="V1621" s="165" t="str">
        <f>IFERROR(IF(OR(C1621="",S1621&lt;0),"",IF(SUBTOTAL(3,C1621:C1621)=0,-1,SUBTOTAL(3,$C$4:C1621))),"")</f>
        <v/>
      </c>
      <c r="W1621" s="156" t="str">
        <f t="array" ref="W1621">IF(LEN(C1621)&gt;0,IFERROR(IF(MATCH(C1621,$C$3:$C1620,0)&gt;0,N1621-INDEX($N$3:N1620,SUMPRODUCT(MAX(ROW($C$3:$C1620)*(C1621=$C$3:$C1620)))-2,1),""),""),"")</f>
        <v/>
      </c>
      <c r="X1621" s="156">
        <f t="shared" ca="1" si="190"/>
        <v>1</v>
      </c>
      <c r="Y1621" s="156">
        <f t="shared" ca="1" si="191"/>
        <v>1</v>
      </c>
    </row>
    <row r="1622" spans="2:25" hidden="1" x14ac:dyDescent="0.25">
      <c r="B1622" s="390" t="str">
        <f>IFERROR(IF(LEN(INDEX(PlansAndNotes!$B$6:$B$2005,ROW(A1622)-ROW($B$3)))=0,"",INDEX(PlansAndNotes!$B$6:$B$2005,ROW(A1622)-ROW($B$3))),"")</f>
        <v/>
      </c>
      <c r="C1622" s="361" t="str">
        <f t="shared" si="186"/>
        <v/>
      </c>
      <c r="D1622" s="361" t="str">
        <f>IFERROR(IF(LEN(C1622)&gt;0,IF(LEN(INDEX(TasksList!$C$6:$C$1005,MATCH(C1622,TasksList!$B$6:$B$1005,0),1))=0,"",INDEX(TasksList!$C$6:$C$1005,MATCH(C1622,TasksList!$B$6:$B$1005,0),1)),""),"")</f>
        <v/>
      </c>
      <c r="E1622" s="361" t="str">
        <f>IFERROR(IF(LEN(C1622)&gt;0,IF(LEN(INDEX(TasksList!$F$6:$F$1005,MATCH(C1622,TasksList!$B$6:$B$1005,0),1))=0,"not set!",INDEX(TasksList!$F$6:$F$1005,MATCH(C1622,TasksList!$B$6:$B$1005,0),1)),""),"")</f>
        <v/>
      </c>
      <c r="F1622" s="360" t="str">
        <f>IFERROR(IF(LEN(D1622)&gt;0,IF(LEN(INDEX(AdressBook!$D$6:$D$25,MATCH(D1622,AdressBook!$B$6:$B$25,0),1))=0,"",INDEX(AdressBook!$D$6:$D$25,MATCH(D1622,AdressBook!$B$6:$B$25,0),1)),""),"")</f>
        <v/>
      </c>
      <c r="G1622" s="361" t="str">
        <f>IFERROR(IF(LEN(INDEX(PlansAndNotes!$F$6:$F$2005,ROW(B1622)-ROW($C$3)))=0,"",INDEX(PlansAndNotes!$F$6:$F$2005,ROW(B1622)-ROW($C$3))),"")</f>
        <v/>
      </c>
      <c r="H1622" s="361" t="str">
        <f>IFERROR(IF(LEN(C1622)&gt;0,IF(LEN(INDEX(TasksList!$G$6:$G$1005,MATCH(C1622,TasksList!$B$6:$B$1005,0),1))=0,"",INDEX(TasksList!$G$6:$G$1005,MATCH(C1622,TasksList!$B$6:$B$1005,0),1)),""),"")</f>
        <v/>
      </c>
      <c r="I1622" s="381"/>
      <c r="J1622" s="400"/>
      <c r="K1622" s="400"/>
      <c r="L1622" s="179"/>
      <c r="M1622" s="381"/>
      <c r="N1622" s="362" t="str">
        <f>IFERROR(IF(LEN(INDEX(PlansAndNotes!$D$6:$D$4005,ROW(B1622)-ROW($C$3)))=0,"",INDEX(PlansAndNotes!$D$6:$D$4005,ROW(B1622)-ROW($C$3))),"")</f>
        <v/>
      </c>
      <c r="O1622" s="165" t="str">
        <f t="shared" si="187"/>
        <v/>
      </c>
      <c r="P1622" s="363" t="str">
        <f>IFERROR(IF(LEN(INDEX(PlansAndNotes!$E$6:$E$4005,ROW(B1622)-ROW($C$3)))=0,"",INDEX(PlansAndNotes!$E$6:$E$4005,ROW(B1622)-ROW($C$3))),"")</f>
        <v/>
      </c>
      <c r="Q1622" s="363" t="str">
        <f>IFERROR(IF(LEN(INDEX(PlansAndNotes!$G$6:$G$4005,ROW(B1622)-ROW($C$3)))=0,"",INDEX(PlansAndNotes!$G$6:$G$4005,ROW(B1622)-ROW($C$3))),"")</f>
        <v/>
      </c>
      <c r="R1622" s="361" t="str">
        <f>IFERROR(IF(LEN(D1622)&gt;0,IF(LEN(INDEX(AdressBook!$C$6:$C$25,MATCH(D1622,AdressBook!$B$6:$B$25,0),1))=0,"",INDEX(AdressBook!$C$6:$C$25,MATCH(D1622,AdressBook!$B$6:$B$25,0),1)),""),"")</f>
        <v/>
      </c>
      <c r="S1622" s="165">
        <f>IF(LEN(C1622)&gt;0,IFERROR(IF(MATCH(C1622,C1623:$C$4004,0)&gt;0,-1,ROW(S1622)-ROW($S$3)),ROW(S1622)-ROW($S$3)),-1)</f>
        <v>-1</v>
      </c>
      <c r="T1622" s="165">
        <f t="shared" si="188"/>
        <v>0</v>
      </c>
      <c r="U1622" s="165" t="str">
        <f t="shared" si="189"/>
        <v/>
      </c>
      <c r="V1622" s="165" t="str">
        <f>IFERROR(IF(OR(C1622="",S1622&lt;0),"",IF(SUBTOTAL(3,C1622:C1622)=0,-1,SUBTOTAL(3,$C$4:C1622))),"")</f>
        <v/>
      </c>
      <c r="W1622" s="156" t="str">
        <f t="array" ref="W1622">IF(LEN(C1622)&gt;0,IFERROR(IF(MATCH(C1622,$C$3:$C1621,0)&gt;0,N1622-INDEX($N$3:N1621,SUMPRODUCT(MAX(ROW($C$3:$C1621)*(C1622=$C$3:$C1621)))-2,1),""),""),"")</f>
        <v/>
      </c>
      <c r="X1622" s="156">
        <f t="shared" ca="1" si="190"/>
        <v>1</v>
      </c>
      <c r="Y1622" s="156">
        <f t="shared" ca="1" si="191"/>
        <v>1</v>
      </c>
    </row>
    <row r="1623" spans="2:25" hidden="1" x14ac:dyDescent="0.25">
      <c r="B1623" s="390" t="str">
        <f>IFERROR(IF(LEN(INDEX(PlansAndNotes!$B$6:$B$2005,ROW(A1623)-ROW($B$3)))=0,"",INDEX(PlansAndNotes!$B$6:$B$2005,ROW(A1623)-ROW($B$3))),"")</f>
        <v/>
      </c>
      <c r="C1623" s="361" t="str">
        <f t="shared" si="186"/>
        <v/>
      </c>
      <c r="D1623" s="361" t="str">
        <f>IFERROR(IF(LEN(C1623)&gt;0,IF(LEN(INDEX(TasksList!$C$6:$C$1005,MATCH(C1623,TasksList!$B$6:$B$1005,0),1))=0,"",INDEX(TasksList!$C$6:$C$1005,MATCH(C1623,TasksList!$B$6:$B$1005,0),1)),""),"")</f>
        <v/>
      </c>
      <c r="E1623" s="361" t="str">
        <f>IFERROR(IF(LEN(C1623)&gt;0,IF(LEN(INDEX(TasksList!$F$6:$F$1005,MATCH(C1623,TasksList!$B$6:$B$1005,0),1))=0,"not set!",INDEX(TasksList!$F$6:$F$1005,MATCH(C1623,TasksList!$B$6:$B$1005,0),1)),""),"")</f>
        <v/>
      </c>
      <c r="F1623" s="360" t="str">
        <f>IFERROR(IF(LEN(D1623)&gt;0,IF(LEN(INDEX(AdressBook!$D$6:$D$25,MATCH(D1623,AdressBook!$B$6:$B$25,0),1))=0,"",INDEX(AdressBook!$D$6:$D$25,MATCH(D1623,AdressBook!$B$6:$B$25,0),1)),""),"")</f>
        <v/>
      </c>
      <c r="G1623" s="361" t="str">
        <f>IFERROR(IF(LEN(INDEX(PlansAndNotes!$F$6:$F$2005,ROW(B1623)-ROW($C$3)))=0,"",INDEX(PlansAndNotes!$F$6:$F$2005,ROW(B1623)-ROW($C$3))),"")</f>
        <v/>
      </c>
      <c r="H1623" s="361" t="str">
        <f>IFERROR(IF(LEN(C1623)&gt;0,IF(LEN(INDEX(TasksList!$G$6:$G$1005,MATCH(C1623,TasksList!$B$6:$B$1005,0),1))=0,"",INDEX(TasksList!$G$6:$G$1005,MATCH(C1623,TasksList!$B$6:$B$1005,0),1)),""),"")</f>
        <v/>
      </c>
      <c r="I1623" s="381"/>
      <c r="J1623" s="400"/>
      <c r="K1623" s="400"/>
      <c r="L1623" s="179"/>
      <c r="M1623" s="381"/>
      <c r="N1623" s="362" t="str">
        <f>IFERROR(IF(LEN(INDEX(PlansAndNotes!$D$6:$D$4005,ROW(B1623)-ROW($C$3)))=0,"",INDEX(PlansAndNotes!$D$6:$D$4005,ROW(B1623)-ROW($C$3))),"")</f>
        <v/>
      </c>
      <c r="O1623" s="165" t="str">
        <f t="shared" si="187"/>
        <v/>
      </c>
      <c r="P1623" s="363" t="str">
        <f>IFERROR(IF(LEN(INDEX(PlansAndNotes!$E$6:$E$4005,ROW(B1623)-ROW($C$3)))=0,"",INDEX(PlansAndNotes!$E$6:$E$4005,ROW(B1623)-ROW($C$3))),"")</f>
        <v/>
      </c>
      <c r="Q1623" s="363" t="str">
        <f>IFERROR(IF(LEN(INDEX(PlansAndNotes!$G$6:$G$4005,ROW(B1623)-ROW($C$3)))=0,"",INDEX(PlansAndNotes!$G$6:$G$4005,ROW(B1623)-ROW($C$3))),"")</f>
        <v/>
      </c>
      <c r="R1623" s="361" t="str">
        <f>IFERROR(IF(LEN(D1623)&gt;0,IF(LEN(INDEX(AdressBook!$C$6:$C$25,MATCH(D1623,AdressBook!$B$6:$B$25,0),1))=0,"",INDEX(AdressBook!$C$6:$C$25,MATCH(D1623,AdressBook!$B$6:$B$25,0),1)),""),"")</f>
        <v/>
      </c>
      <c r="S1623" s="165">
        <f>IF(LEN(C1623)&gt;0,IFERROR(IF(MATCH(C1623,C1624:$C$4004,0)&gt;0,-1,ROW(S1623)-ROW($S$3)),ROW(S1623)-ROW($S$3)),-1)</f>
        <v>-1</v>
      </c>
      <c r="T1623" s="165">
        <f t="shared" si="188"/>
        <v>0</v>
      </c>
      <c r="U1623" s="165" t="str">
        <f t="shared" si="189"/>
        <v/>
      </c>
      <c r="V1623" s="165" t="str">
        <f>IFERROR(IF(OR(C1623="",S1623&lt;0),"",IF(SUBTOTAL(3,C1623:C1623)=0,-1,SUBTOTAL(3,$C$4:C1623))),"")</f>
        <v/>
      </c>
      <c r="W1623" s="156" t="str">
        <f t="array" ref="W1623">IF(LEN(C1623)&gt;0,IFERROR(IF(MATCH(C1623,$C$3:$C1622,0)&gt;0,N1623-INDEX($N$3:N1622,SUMPRODUCT(MAX(ROW($C$3:$C1622)*(C1623=$C$3:$C1622)))-2,1),""),""),"")</f>
        <v/>
      </c>
      <c r="X1623" s="156">
        <f t="shared" ca="1" si="190"/>
        <v>1</v>
      </c>
      <c r="Y1623" s="156">
        <f t="shared" ca="1" si="191"/>
        <v>1</v>
      </c>
    </row>
    <row r="1624" spans="2:25" hidden="1" x14ac:dyDescent="0.25">
      <c r="B1624" s="390" t="str">
        <f>IFERROR(IF(LEN(INDEX(PlansAndNotes!$B$6:$B$2005,ROW(A1624)-ROW($B$3)))=0,"",INDEX(PlansAndNotes!$B$6:$B$2005,ROW(A1624)-ROW($B$3))),"")</f>
        <v/>
      </c>
      <c r="C1624" s="361" t="str">
        <f t="shared" si="186"/>
        <v/>
      </c>
      <c r="D1624" s="361" t="str">
        <f>IFERROR(IF(LEN(C1624)&gt;0,IF(LEN(INDEX(TasksList!$C$6:$C$1005,MATCH(C1624,TasksList!$B$6:$B$1005,0),1))=0,"",INDEX(TasksList!$C$6:$C$1005,MATCH(C1624,TasksList!$B$6:$B$1005,0),1)),""),"")</f>
        <v/>
      </c>
      <c r="E1624" s="361" t="str">
        <f>IFERROR(IF(LEN(C1624)&gt;0,IF(LEN(INDEX(TasksList!$F$6:$F$1005,MATCH(C1624,TasksList!$B$6:$B$1005,0),1))=0,"not set!",INDEX(TasksList!$F$6:$F$1005,MATCH(C1624,TasksList!$B$6:$B$1005,0),1)),""),"")</f>
        <v/>
      </c>
      <c r="F1624" s="360" t="str">
        <f>IFERROR(IF(LEN(D1624)&gt;0,IF(LEN(INDEX(AdressBook!$D$6:$D$25,MATCH(D1624,AdressBook!$B$6:$B$25,0),1))=0,"",INDEX(AdressBook!$D$6:$D$25,MATCH(D1624,AdressBook!$B$6:$B$25,0),1)),""),"")</f>
        <v/>
      </c>
      <c r="G1624" s="361" t="str">
        <f>IFERROR(IF(LEN(INDEX(PlansAndNotes!$F$6:$F$2005,ROW(B1624)-ROW($C$3)))=0,"",INDEX(PlansAndNotes!$F$6:$F$2005,ROW(B1624)-ROW($C$3))),"")</f>
        <v/>
      </c>
      <c r="H1624" s="361" t="str">
        <f>IFERROR(IF(LEN(C1624)&gt;0,IF(LEN(INDEX(TasksList!$G$6:$G$1005,MATCH(C1624,TasksList!$B$6:$B$1005,0),1))=0,"",INDEX(TasksList!$G$6:$G$1005,MATCH(C1624,TasksList!$B$6:$B$1005,0),1)),""),"")</f>
        <v/>
      </c>
      <c r="I1624" s="381"/>
      <c r="J1624" s="400"/>
      <c r="K1624" s="400"/>
      <c r="L1624" s="179"/>
      <c r="M1624" s="381"/>
      <c r="N1624" s="362" t="str">
        <f>IFERROR(IF(LEN(INDEX(PlansAndNotes!$D$6:$D$4005,ROW(B1624)-ROW($C$3)))=0,"",INDEX(PlansAndNotes!$D$6:$D$4005,ROW(B1624)-ROW($C$3))),"")</f>
        <v/>
      </c>
      <c r="O1624" s="165" t="str">
        <f t="shared" si="187"/>
        <v/>
      </c>
      <c r="P1624" s="363" t="str">
        <f>IFERROR(IF(LEN(INDEX(PlansAndNotes!$E$6:$E$4005,ROW(B1624)-ROW($C$3)))=0,"",INDEX(PlansAndNotes!$E$6:$E$4005,ROW(B1624)-ROW($C$3))),"")</f>
        <v/>
      </c>
      <c r="Q1624" s="363" t="str">
        <f>IFERROR(IF(LEN(INDEX(PlansAndNotes!$G$6:$G$4005,ROW(B1624)-ROW($C$3)))=0,"",INDEX(PlansAndNotes!$G$6:$G$4005,ROW(B1624)-ROW($C$3))),"")</f>
        <v/>
      </c>
      <c r="R1624" s="361" t="str">
        <f>IFERROR(IF(LEN(D1624)&gt;0,IF(LEN(INDEX(AdressBook!$C$6:$C$25,MATCH(D1624,AdressBook!$B$6:$B$25,0),1))=0,"",INDEX(AdressBook!$C$6:$C$25,MATCH(D1624,AdressBook!$B$6:$B$25,0),1)),""),"")</f>
        <v/>
      </c>
      <c r="S1624" s="165">
        <f>IF(LEN(C1624)&gt;0,IFERROR(IF(MATCH(C1624,C1625:$C$4004,0)&gt;0,-1,ROW(S1624)-ROW($S$3)),ROW(S1624)-ROW($S$3)),-1)</f>
        <v>-1</v>
      </c>
      <c r="T1624" s="165">
        <f t="shared" si="188"/>
        <v>0</v>
      </c>
      <c r="U1624" s="165" t="str">
        <f t="shared" si="189"/>
        <v/>
      </c>
      <c r="V1624" s="165" t="str">
        <f>IFERROR(IF(OR(C1624="",S1624&lt;0),"",IF(SUBTOTAL(3,C1624:C1624)=0,-1,SUBTOTAL(3,$C$4:C1624))),"")</f>
        <v/>
      </c>
      <c r="W1624" s="156" t="str">
        <f t="array" ref="W1624">IF(LEN(C1624)&gt;0,IFERROR(IF(MATCH(C1624,$C$3:$C1623,0)&gt;0,N1624-INDEX($N$3:N1623,SUMPRODUCT(MAX(ROW($C$3:$C1623)*(C1624=$C$3:$C1623)))-2,1),""),""),"")</f>
        <v/>
      </c>
      <c r="X1624" s="156">
        <f t="shared" ca="1" si="190"/>
        <v>1</v>
      </c>
      <c r="Y1624" s="156">
        <f t="shared" ca="1" si="191"/>
        <v>1</v>
      </c>
    </row>
    <row r="1625" spans="2:25" hidden="1" x14ac:dyDescent="0.25">
      <c r="B1625" s="390" t="str">
        <f>IFERROR(IF(LEN(INDEX(PlansAndNotes!$B$6:$B$2005,ROW(A1625)-ROW($B$3)))=0,"",INDEX(PlansAndNotes!$B$6:$B$2005,ROW(A1625)-ROW($B$3))),"")</f>
        <v/>
      </c>
      <c r="C1625" s="361" t="str">
        <f t="shared" si="186"/>
        <v/>
      </c>
      <c r="D1625" s="361" t="str">
        <f>IFERROR(IF(LEN(C1625)&gt;0,IF(LEN(INDEX(TasksList!$C$6:$C$1005,MATCH(C1625,TasksList!$B$6:$B$1005,0),1))=0,"",INDEX(TasksList!$C$6:$C$1005,MATCH(C1625,TasksList!$B$6:$B$1005,0),1)),""),"")</f>
        <v/>
      </c>
      <c r="E1625" s="361" t="str">
        <f>IFERROR(IF(LEN(C1625)&gt;0,IF(LEN(INDEX(TasksList!$F$6:$F$1005,MATCH(C1625,TasksList!$B$6:$B$1005,0),1))=0,"not set!",INDEX(TasksList!$F$6:$F$1005,MATCH(C1625,TasksList!$B$6:$B$1005,0),1)),""),"")</f>
        <v/>
      </c>
      <c r="F1625" s="360" t="str">
        <f>IFERROR(IF(LEN(D1625)&gt;0,IF(LEN(INDEX(AdressBook!$D$6:$D$25,MATCH(D1625,AdressBook!$B$6:$B$25,0),1))=0,"",INDEX(AdressBook!$D$6:$D$25,MATCH(D1625,AdressBook!$B$6:$B$25,0),1)),""),"")</f>
        <v/>
      </c>
      <c r="G1625" s="361" t="str">
        <f>IFERROR(IF(LEN(INDEX(PlansAndNotes!$F$6:$F$2005,ROW(B1625)-ROW($C$3)))=0,"",INDEX(PlansAndNotes!$F$6:$F$2005,ROW(B1625)-ROW($C$3))),"")</f>
        <v/>
      </c>
      <c r="H1625" s="361" t="str">
        <f>IFERROR(IF(LEN(C1625)&gt;0,IF(LEN(INDEX(TasksList!$G$6:$G$1005,MATCH(C1625,TasksList!$B$6:$B$1005,0),1))=0,"",INDEX(TasksList!$G$6:$G$1005,MATCH(C1625,TasksList!$B$6:$B$1005,0),1)),""),"")</f>
        <v/>
      </c>
      <c r="I1625" s="381"/>
      <c r="J1625" s="400"/>
      <c r="K1625" s="400"/>
      <c r="L1625" s="179"/>
      <c r="M1625" s="381"/>
      <c r="N1625" s="362" t="str">
        <f>IFERROR(IF(LEN(INDEX(PlansAndNotes!$D$6:$D$4005,ROW(B1625)-ROW($C$3)))=0,"",INDEX(PlansAndNotes!$D$6:$D$4005,ROW(B1625)-ROW($C$3))),"")</f>
        <v/>
      </c>
      <c r="O1625" s="165" t="str">
        <f t="shared" si="187"/>
        <v/>
      </c>
      <c r="P1625" s="363" t="str">
        <f>IFERROR(IF(LEN(INDEX(PlansAndNotes!$E$6:$E$4005,ROW(B1625)-ROW($C$3)))=0,"",INDEX(PlansAndNotes!$E$6:$E$4005,ROW(B1625)-ROW($C$3))),"")</f>
        <v/>
      </c>
      <c r="Q1625" s="363" t="str">
        <f>IFERROR(IF(LEN(INDEX(PlansAndNotes!$G$6:$G$4005,ROW(B1625)-ROW($C$3)))=0,"",INDEX(PlansAndNotes!$G$6:$G$4005,ROW(B1625)-ROW($C$3))),"")</f>
        <v/>
      </c>
      <c r="R1625" s="361" t="str">
        <f>IFERROR(IF(LEN(D1625)&gt;0,IF(LEN(INDEX(AdressBook!$C$6:$C$25,MATCH(D1625,AdressBook!$B$6:$B$25,0),1))=0,"",INDEX(AdressBook!$C$6:$C$25,MATCH(D1625,AdressBook!$B$6:$B$25,0),1)),""),"")</f>
        <v/>
      </c>
      <c r="S1625" s="165">
        <f>IF(LEN(C1625)&gt;0,IFERROR(IF(MATCH(C1625,C1626:$C$4004,0)&gt;0,-1,ROW(S1625)-ROW($S$3)),ROW(S1625)-ROW($S$3)),-1)</f>
        <v>-1</v>
      </c>
      <c r="T1625" s="165">
        <f t="shared" si="188"/>
        <v>0</v>
      </c>
      <c r="U1625" s="165" t="str">
        <f t="shared" si="189"/>
        <v/>
      </c>
      <c r="V1625" s="165" t="str">
        <f>IFERROR(IF(OR(C1625="",S1625&lt;0),"",IF(SUBTOTAL(3,C1625:C1625)=0,-1,SUBTOTAL(3,$C$4:C1625))),"")</f>
        <v/>
      </c>
      <c r="W1625" s="156" t="str">
        <f t="array" ref="W1625">IF(LEN(C1625)&gt;0,IFERROR(IF(MATCH(C1625,$C$3:$C1624,0)&gt;0,N1625-INDEX($N$3:N1624,SUMPRODUCT(MAX(ROW($C$3:$C1624)*(C1625=$C$3:$C1624)))-2,1),""),""),"")</f>
        <v/>
      </c>
      <c r="X1625" s="156">
        <f t="shared" ca="1" si="190"/>
        <v>1</v>
      </c>
      <c r="Y1625" s="156">
        <f t="shared" ca="1" si="191"/>
        <v>1</v>
      </c>
    </row>
    <row r="1626" spans="2:25" hidden="1" x14ac:dyDescent="0.25">
      <c r="B1626" s="390" t="str">
        <f>IFERROR(IF(LEN(INDEX(PlansAndNotes!$B$6:$B$2005,ROW(A1626)-ROW($B$3)))=0,"",INDEX(PlansAndNotes!$B$6:$B$2005,ROW(A1626)-ROW($B$3))),"")</f>
        <v/>
      </c>
      <c r="C1626" s="361" t="str">
        <f t="shared" si="186"/>
        <v/>
      </c>
      <c r="D1626" s="361" t="str">
        <f>IFERROR(IF(LEN(C1626)&gt;0,IF(LEN(INDEX(TasksList!$C$6:$C$1005,MATCH(C1626,TasksList!$B$6:$B$1005,0),1))=0,"",INDEX(TasksList!$C$6:$C$1005,MATCH(C1626,TasksList!$B$6:$B$1005,0),1)),""),"")</f>
        <v/>
      </c>
      <c r="E1626" s="361" t="str">
        <f>IFERROR(IF(LEN(C1626)&gt;0,IF(LEN(INDEX(TasksList!$F$6:$F$1005,MATCH(C1626,TasksList!$B$6:$B$1005,0),1))=0,"not set!",INDEX(TasksList!$F$6:$F$1005,MATCH(C1626,TasksList!$B$6:$B$1005,0),1)),""),"")</f>
        <v/>
      </c>
      <c r="F1626" s="360" t="str">
        <f>IFERROR(IF(LEN(D1626)&gt;0,IF(LEN(INDEX(AdressBook!$D$6:$D$25,MATCH(D1626,AdressBook!$B$6:$B$25,0),1))=0,"",INDEX(AdressBook!$D$6:$D$25,MATCH(D1626,AdressBook!$B$6:$B$25,0),1)),""),"")</f>
        <v/>
      </c>
      <c r="G1626" s="361" t="str">
        <f>IFERROR(IF(LEN(INDEX(PlansAndNotes!$F$6:$F$2005,ROW(B1626)-ROW($C$3)))=0,"",INDEX(PlansAndNotes!$F$6:$F$2005,ROW(B1626)-ROW($C$3))),"")</f>
        <v/>
      </c>
      <c r="H1626" s="361" t="str">
        <f>IFERROR(IF(LEN(C1626)&gt;0,IF(LEN(INDEX(TasksList!$G$6:$G$1005,MATCH(C1626,TasksList!$B$6:$B$1005,0),1))=0,"",INDEX(TasksList!$G$6:$G$1005,MATCH(C1626,TasksList!$B$6:$B$1005,0),1)),""),"")</f>
        <v/>
      </c>
      <c r="I1626" s="381"/>
      <c r="J1626" s="400"/>
      <c r="K1626" s="400"/>
      <c r="L1626" s="179"/>
      <c r="M1626" s="381"/>
      <c r="N1626" s="362" t="str">
        <f>IFERROR(IF(LEN(INDEX(PlansAndNotes!$D$6:$D$4005,ROW(B1626)-ROW($C$3)))=0,"",INDEX(PlansAndNotes!$D$6:$D$4005,ROW(B1626)-ROW($C$3))),"")</f>
        <v/>
      </c>
      <c r="O1626" s="165" t="str">
        <f t="shared" si="187"/>
        <v/>
      </c>
      <c r="P1626" s="363" t="str">
        <f>IFERROR(IF(LEN(INDEX(PlansAndNotes!$E$6:$E$4005,ROW(B1626)-ROW($C$3)))=0,"",INDEX(PlansAndNotes!$E$6:$E$4005,ROW(B1626)-ROW($C$3))),"")</f>
        <v/>
      </c>
      <c r="Q1626" s="363" t="str">
        <f>IFERROR(IF(LEN(INDEX(PlansAndNotes!$G$6:$G$4005,ROW(B1626)-ROW($C$3)))=0,"",INDEX(PlansAndNotes!$G$6:$G$4005,ROW(B1626)-ROW($C$3))),"")</f>
        <v/>
      </c>
      <c r="R1626" s="361" t="str">
        <f>IFERROR(IF(LEN(D1626)&gt;0,IF(LEN(INDEX(AdressBook!$C$6:$C$25,MATCH(D1626,AdressBook!$B$6:$B$25,0),1))=0,"",INDEX(AdressBook!$C$6:$C$25,MATCH(D1626,AdressBook!$B$6:$B$25,0),1)),""),"")</f>
        <v/>
      </c>
      <c r="S1626" s="165">
        <f>IF(LEN(C1626)&gt;0,IFERROR(IF(MATCH(C1626,C1627:$C$4004,0)&gt;0,-1,ROW(S1626)-ROW($S$3)),ROW(S1626)-ROW($S$3)),-1)</f>
        <v>-1</v>
      </c>
      <c r="T1626" s="165">
        <f t="shared" si="188"/>
        <v>0</v>
      </c>
      <c r="U1626" s="165" t="str">
        <f t="shared" si="189"/>
        <v/>
      </c>
      <c r="V1626" s="165" t="str">
        <f>IFERROR(IF(OR(C1626="",S1626&lt;0),"",IF(SUBTOTAL(3,C1626:C1626)=0,-1,SUBTOTAL(3,$C$4:C1626))),"")</f>
        <v/>
      </c>
      <c r="W1626" s="156" t="str">
        <f t="array" ref="W1626">IF(LEN(C1626)&gt;0,IFERROR(IF(MATCH(C1626,$C$3:$C1625,0)&gt;0,N1626-INDEX($N$3:N1625,SUMPRODUCT(MAX(ROW($C$3:$C1625)*(C1626=$C$3:$C1625)))-2,1),""),""),"")</f>
        <v/>
      </c>
      <c r="X1626" s="156">
        <f t="shared" ca="1" si="190"/>
        <v>1</v>
      </c>
      <c r="Y1626" s="156">
        <f t="shared" ca="1" si="191"/>
        <v>1</v>
      </c>
    </row>
    <row r="1627" spans="2:25" hidden="1" x14ac:dyDescent="0.25">
      <c r="B1627" s="390" t="str">
        <f>IFERROR(IF(LEN(INDEX(PlansAndNotes!$B$6:$B$2005,ROW(A1627)-ROW($B$3)))=0,"",INDEX(PlansAndNotes!$B$6:$B$2005,ROW(A1627)-ROW($B$3))),"")</f>
        <v/>
      </c>
      <c r="C1627" s="361" t="str">
        <f t="shared" si="186"/>
        <v/>
      </c>
      <c r="D1627" s="361" t="str">
        <f>IFERROR(IF(LEN(C1627)&gt;0,IF(LEN(INDEX(TasksList!$C$6:$C$1005,MATCH(C1627,TasksList!$B$6:$B$1005,0),1))=0,"",INDEX(TasksList!$C$6:$C$1005,MATCH(C1627,TasksList!$B$6:$B$1005,0),1)),""),"")</f>
        <v/>
      </c>
      <c r="E1627" s="361" t="str">
        <f>IFERROR(IF(LEN(C1627)&gt;0,IF(LEN(INDEX(TasksList!$F$6:$F$1005,MATCH(C1627,TasksList!$B$6:$B$1005,0),1))=0,"not set!",INDEX(TasksList!$F$6:$F$1005,MATCH(C1627,TasksList!$B$6:$B$1005,0),1)),""),"")</f>
        <v/>
      </c>
      <c r="F1627" s="360" t="str">
        <f>IFERROR(IF(LEN(D1627)&gt;0,IF(LEN(INDEX(AdressBook!$D$6:$D$25,MATCH(D1627,AdressBook!$B$6:$B$25,0),1))=0,"",INDEX(AdressBook!$D$6:$D$25,MATCH(D1627,AdressBook!$B$6:$B$25,0),1)),""),"")</f>
        <v/>
      </c>
      <c r="G1627" s="361" t="str">
        <f>IFERROR(IF(LEN(INDEX(PlansAndNotes!$F$6:$F$2005,ROW(B1627)-ROW($C$3)))=0,"",INDEX(PlansAndNotes!$F$6:$F$2005,ROW(B1627)-ROW($C$3))),"")</f>
        <v/>
      </c>
      <c r="H1627" s="361" t="str">
        <f>IFERROR(IF(LEN(C1627)&gt;0,IF(LEN(INDEX(TasksList!$G$6:$G$1005,MATCH(C1627,TasksList!$B$6:$B$1005,0),1))=0,"",INDEX(TasksList!$G$6:$G$1005,MATCH(C1627,TasksList!$B$6:$B$1005,0),1)),""),"")</f>
        <v/>
      </c>
      <c r="I1627" s="381"/>
      <c r="J1627" s="400"/>
      <c r="K1627" s="400"/>
      <c r="L1627" s="179"/>
      <c r="M1627" s="381"/>
      <c r="N1627" s="362" t="str">
        <f>IFERROR(IF(LEN(INDEX(PlansAndNotes!$D$6:$D$4005,ROW(B1627)-ROW($C$3)))=0,"",INDEX(PlansAndNotes!$D$6:$D$4005,ROW(B1627)-ROW($C$3))),"")</f>
        <v/>
      </c>
      <c r="O1627" s="165" t="str">
        <f t="shared" si="187"/>
        <v/>
      </c>
      <c r="P1627" s="363" t="str">
        <f>IFERROR(IF(LEN(INDEX(PlansAndNotes!$E$6:$E$4005,ROW(B1627)-ROW($C$3)))=0,"",INDEX(PlansAndNotes!$E$6:$E$4005,ROW(B1627)-ROW($C$3))),"")</f>
        <v/>
      </c>
      <c r="Q1627" s="363" t="str">
        <f>IFERROR(IF(LEN(INDEX(PlansAndNotes!$G$6:$G$4005,ROW(B1627)-ROW($C$3)))=0,"",INDEX(PlansAndNotes!$G$6:$G$4005,ROW(B1627)-ROW($C$3))),"")</f>
        <v/>
      </c>
      <c r="R1627" s="361" t="str">
        <f>IFERROR(IF(LEN(D1627)&gt;0,IF(LEN(INDEX(AdressBook!$C$6:$C$25,MATCH(D1627,AdressBook!$B$6:$B$25,0),1))=0,"",INDEX(AdressBook!$C$6:$C$25,MATCH(D1627,AdressBook!$B$6:$B$25,0),1)),""),"")</f>
        <v/>
      </c>
      <c r="S1627" s="165">
        <f>IF(LEN(C1627)&gt;0,IFERROR(IF(MATCH(C1627,C1628:$C$4004,0)&gt;0,-1,ROW(S1627)-ROW($S$3)),ROW(S1627)-ROW($S$3)),-1)</f>
        <v>-1</v>
      </c>
      <c r="T1627" s="165">
        <f t="shared" si="188"/>
        <v>0</v>
      </c>
      <c r="U1627" s="165" t="str">
        <f t="shared" si="189"/>
        <v/>
      </c>
      <c r="V1627" s="165" t="str">
        <f>IFERROR(IF(OR(C1627="",S1627&lt;0),"",IF(SUBTOTAL(3,C1627:C1627)=0,-1,SUBTOTAL(3,$C$4:C1627))),"")</f>
        <v/>
      </c>
      <c r="W1627" s="156" t="str">
        <f t="array" ref="W1627">IF(LEN(C1627)&gt;0,IFERROR(IF(MATCH(C1627,$C$3:$C1626,0)&gt;0,N1627-INDEX($N$3:N1626,SUMPRODUCT(MAX(ROW($C$3:$C1626)*(C1627=$C$3:$C1626)))-2,1),""),""),"")</f>
        <v/>
      </c>
      <c r="X1627" s="156">
        <f t="shared" ca="1" si="190"/>
        <v>1</v>
      </c>
      <c r="Y1627" s="156">
        <f t="shared" ca="1" si="191"/>
        <v>1</v>
      </c>
    </row>
    <row r="1628" spans="2:25" hidden="1" x14ac:dyDescent="0.25">
      <c r="B1628" s="390" t="str">
        <f>IFERROR(IF(LEN(INDEX(PlansAndNotes!$B$6:$B$2005,ROW(A1628)-ROW($B$3)))=0,"",INDEX(PlansAndNotes!$B$6:$B$2005,ROW(A1628)-ROW($B$3))),"")</f>
        <v/>
      </c>
      <c r="C1628" s="361" t="str">
        <f t="shared" si="186"/>
        <v/>
      </c>
      <c r="D1628" s="361" t="str">
        <f>IFERROR(IF(LEN(C1628)&gt;0,IF(LEN(INDEX(TasksList!$C$6:$C$1005,MATCH(C1628,TasksList!$B$6:$B$1005,0),1))=0,"",INDEX(TasksList!$C$6:$C$1005,MATCH(C1628,TasksList!$B$6:$B$1005,0),1)),""),"")</f>
        <v/>
      </c>
      <c r="E1628" s="361" t="str">
        <f>IFERROR(IF(LEN(C1628)&gt;0,IF(LEN(INDEX(TasksList!$F$6:$F$1005,MATCH(C1628,TasksList!$B$6:$B$1005,0),1))=0,"not set!",INDEX(TasksList!$F$6:$F$1005,MATCH(C1628,TasksList!$B$6:$B$1005,0),1)),""),"")</f>
        <v/>
      </c>
      <c r="F1628" s="360" t="str">
        <f>IFERROR(IF(LEN(D1628)&gt;0,IF(LEN(INDEX(AdressBook!$D$6:$D$25,MATCH(D1628,AdressBook!$B$6:$B$25,0),1))=0,"",INDEX(AdressBook!$D$6:$D$25,MATCH(D1628,AdressBook!$B$6:$B$25,0),1)),""),"")</f>
        <v/>
      </c>
      <c r="G1628" s="361" t="str">
        <f>IFERROR(IF(LEN(INDEX(PlansAndNotes!$F$6:$F$2005,ROW(B1628)-ROW($C$3)))=0,"",INDEX(PlansAndNotes!$F$6:$F$2005,ROW(B1628)-ROW($C$3))),"")</f>
        <v/>
      </c>
      <c r="H1628" s="361" t="str">
        <f>IFERROR(IF(LEN(C1628)&gt;0,IF(LEN(INDEX(TasksList!$G$6:$G$1005,MATCH(C1628,TasksList!$B$6:$B$1005,0),1))=0,"",INDEX(TasksList!$G$6:$G$1005,MATCH(C1628,TasksList!$B$6:$B$1005,0),1)),""),"")</f>
        <v/>
      </c>
      <c r="I1628" s="381"/>
      <c r="J1628" s="400"/>
      <c r="K1628" s="400"/>
      <c r="L1628" s="179"/>
      <c r="M1628" s="381"/>
      <c r="N1628" s="362" t="str">
        <f>IFERROR(IF(LEN(INDEX(PlansAndNotes!$D$6:$D$4005,ROW(B1628)-ROW($C$3)))=0,"",INDEX(PlansAndNotes!$D$6:$D$4005,ROW(B1628)-ROW($C$3))),"")</f>
        <v/>
      </c>
      <c r="O1628" s="165" t="str">
        <f t="shared" si="187"/>
        <v/>
      </c>
      <c r="P1628" s="363" t="str">
        <f>IFERROR(IF(LEN(INDEX(PlansAndNotes!$E$6:$E$4005,ROW(B1628)-ROW($C$3)))=0,"",INDEX(PlansAndNotes!$E$6:$E$4005,ROW(B1628)-ROW($C$3))),"")</f>
        <v/>
      </c>
      <c r="Q1628" s="363" t="str">
        <f>IFERROR(IF(LEN(INDEX(PlansAndNotes!$G$6:$G$4005,ROW(B1628)-ROW($C$3)))=0,"",INDEX(PlansAndNotes!$G$6:$G$4005,ROW(B1628)-ROW($C$3))),"")</f>
        <v/>
      </c>
      <c r="R1628" s="361" t="str">
        <f>IFERROR(IF(LEN(D1628)&gt;0,IF(LEN(INDEX(AdressBook!$C$6:$C$25,MATCH(D1628,AdressBook!$B$6:$B$25,0),1))=0,"",INDEX(AdressBook!$C$6:$C$25,MATCH(D1628,AdressBook!$B$6:$B$25,0),1)),""),"")</f>
        <v/>
      </c>
      <c r="S1628" s="165">
        <f>IF(LEN(C1628)&gt;0,IFERROR(IF(MATCH(C1628,C1629:$C$4004,0)&gt;0,-1,ROW(S1628)-ROW($S$3)),ROW(S1628)-ROW($S$3)),-1)</f>
        <v>-1</v>
      </c>
      <c r="T1628" s="165">
        <f t="shared" si="188"/>
        <v>0</v>
      </c>
      <c r="U1628" s="165" t="str">
        <f t="shared" si="189"/>
        <v/>
      </c>
      <c r="V1628" s="165" t="str">
        <f>IFERROR(IF(OR(C1628="",S1628&lt;0),"",IF(SUBTOTAL(3,C1628:C1628)=0,-1,SUBTOTAL(3,$C$4:C1628))),"")</f>
        <v/>
      </c>
      <c r="W1628" s="156" t="str">
        <f t="array" ref="W1628">IF(LEN(C1628)&gt;0,IFERROR(IF(MATCH(C1628,$C$3:$C1627,0)&gt;0,N1628-INDEX($N$3:N1627,SUMPRODUCT(MAX(ROW($C$3:$C1627)*(C1628=$C$3:$C1627)))-2,1),""),""),"")</f>
        <v/>
      </c>
      <c r="X1628" s="156">
        <f t="shared" ca="1" si="190"/>
        <v>1</v>
      </c>
      <c r="Y1628" s="156">
        <f t="shared" ca="1" si="191"/>
        <v>1</v>
      </c>
    </row>
    <row r="1629" spans="2:25" hidden="1" x14ac:dyDescent="0.25">
      <c r="B1629" s="390" t="str">
        <f>IFERROR(IF(LEN(INDEX(PlansAndNotes!$B$6:$B$2005,ROW(A1629)-ROW($B$3)))=0,"",INDEX(PlansAndNotes!$B$6:$B$2005,ROW(A1629)-ROW($B$3))),"")</f>
        <v/>
      </c>
      <c r="C1629" s="361" t="str">
        <f t="shared" si="186"/>
        <v/>
      </c>
      <c r="D1629" s="361" t="str">
        <f>IFERROR(IF(LEN(C1629)&gt;0,IF(LEN(INDEX(TasksList!$C$6:$C$1005,MATCH(C1629,TasksList!$B$6:$B$1005,0),1))=0,"",INDEX(TasksList!$C$6:$C$1005,MATCH(C1629,TasksList!$B$6:$B$1005,0),1)),""),"")</f>
        <v/>
      </c>
      <c r="E1629" s="361" t="str">
        <f>IFERROR(IF(LEN(C1629)&gt;0,IF(LEN(INDEX(TasksList!$F$6:$F$1005,MATCH(C1629,TasksList!$B$6:$B$1005,0),1))=0,"not set!",INDEX(TasksList!$F$6:$F$1005,MATCH(C1629,TasksList!$B$6:$B$1005,0),1)),""),"")</f>
        <v/>
      </c>
      <c r="F1629" s="360" t="str">
        <f>IFERROR(IF(LEN(D1629)&gt;0,IF(LEN(INDEX(AdressBook!$D$6:$D$25,MATCH(D1629,AdressBook!$B$6:$B$25,0),1))=0,"",INDEX(AdressBook!$D$6:$D$25,MATCH(D1629,AdressBook!$B$6:$B$25,0),1)),""),"")</f>
        <v/>
      </c>
      <c r="G1629" s="361" t="str">
        <f>IFERROR(IF(LEN(INDEX(PlansAndNotes!$F$6:$F$2005,ROW(B1629)-ROW($C$3)))=0,"",INDEX(PlansAndNotes!$F$6:$F$2005,ROW(B1629)-ROW($C$3))),"")</f>
        <v/>
      </c>
      <c r="H1629" s="361" t="str">
        <f>IFERROR(IF(LEN(C1629)&gt;0,IF(LEN(INDEX(TasksList!$G$6:$G$1005,MATCH(C1629,TasksList!$B$6:$B$1005,0),1))=0,"",INDEX(TasksList!$G$6:$G$1005,MATCH(C1629,TasksList!$B$6:$B$1005,0),1)),""),"")</f>
        <v/>
      </c>
      <c r="I1629" s="381"/>
      <c r="J1629" s="400"/>
      <c r="K1629" s="400"/>
      <c r="L1629" s="179"/>
      <c r="M1629" s="381"/>
      <c r="N1629" s="362" t="str">
        <f>IFERROR(IF(LEN(INDEX(PlansAndNotes!$D$6:$D$4005,ROW(B1629)-ROW($C$3)))=0,"",INDEX(PlansAndNotes!$D$6:$D$4005,ROW(B1629)-ROW($C$3))),"")</f>
        <v/>
      </c>
      <c r="O1629" s="165" t="str">
        <f t="shared" si="187"/>
        <v/>
      </c>
      <c r="P1629" s="363" t="str">
        <f>IFERROR(IF(LEN(INDEX(PlansAndNotes!$E$6:$E$4005,ROW(B1629)-ROW($C$3)))=0,"",INDEX(PlansAndNotes!$E$6:$E$4005,ROW(B1629)-ROW($C$3))),"")</f>
        <v/>
      </c>
      <c r="Q1629" s="363" t="str">
        <f>IFERROR(IF(LEN(INDEX(PlansAndNotes!$G$6:$G$4005,ROW(B1629)-ROW($C$3)))=0,"",INDEX(PlansAndNotes!$G$6:$G$4005,ROW(B1629)-ROW($C$3))),"")</f>
        <v/>
      </c>
      <c r="R1629" s="361" t="str">
        <f>IFERROR(IF(LEN(D1629)&gt;0,IF(LEN(INDEX(AdressBook!$C$6:$C$25,MATCH(D1629,AdressBook!$B$6:$B$25,0),1))=0,"",INDEX(AdressBook!$C$6:$C$25,MATCH(D1629,AdressBook!$B$6:$B$25,0),1)),""),"")</f>
        <v/>
      </c>
      <c r="S1629" s="165">
        <f>IF(LEN(C1629)&gt;0,IFERROR(IF(MATCH(C1629,C1630:$C$4004,0)&gt;0,-1,ROW(S1629)-ROW($S$3)),ROW(S1629)-ROW($S$3)),-1)</f>
        <v>-1</v>
      </c>
      <c r="T1629" s="165">
        <f t="shared" si="188"/>
        <v>0</v>
      </c>
      <c r="U1629" s="165" t="str">
        <f t="shared" si="189"/>
        <v/>
      </c>
      <c r="V1629" s="165" t="str">
        <f>IFERROR(IF(OR(C1629="",S1629&lt;0),"",IF(SUBTOTAL(3,C1629:C1629)=0,-1,SUBTOTAL(3,$C$4:C1629))),"")</f>
        <v/>
      </c>
      <c r="W1629" s="156" t="str">
        <f t="array" ref="W1629">IF(LEN(C1629)&gt;0,IFERROR(IF(MATCH(C1629,$C$3:$C1628,0)&gt;0,N1629-INDEX($N$3:N1628,SUMPRODUCT(MAX(ROW($C$3:$C1628)*(C1629=$C$3:$C1628)))-2,1),""),""),"")</f>
        <v/>
      </c>
      <c r="X1629" s="156">
        <f t="shared" ca="1" si="190"/>
        <v>1</v>
      </c>
      <c r="Y1629" s="156">
        <f t="shared" ca="1" si="191"/>
        <v>1</v>
      </c>
    </row>
    <row r="1630" spans="2:25" hidden="1" x14ac:dyDescent="0.25">
      <c r="B1630" s="390" t="str">
        <f>IFERROR(IF(LEN(INDEX(PlansAndNotes!$B$6:$B$2005,ROW(A1630)-ROW($B$3)))=0,"",INDEX(PlansAndNotes!$B$6:$B$2005,ROW(A1630)-ROW($B$3))),"")</f>
        <v/>
      </c>
      <c r="C1630" s="361" t="str">
        <f t="shared" si="186"/>
        <v/>
      </c>
      <c r="D1630" s="361" t="str">
        <f>IFERROR(IF(LEN(C1630)&gt;0,IF(LEN(INDEX(TasksList!$C$6:$C$1005,MATCH(C1630,TasksList!$B$6:$B$1005,0),1))=0,"",INDEX(TasksList!$C$6:$C$1005,MATCH(C1630,TasksList!$B$6:$B$1005,0),1)),""),"")</f>
        <v/>
      </c>
      <c r="E1630" s="361" t="str">
        <f>IFERROR(IF(LEN(C1630)&gt;0,IF(LEN(INDEX(TasksList!$F$6:$F$1005,MATCH(C1630,TasksList!$B$6:$B$1005,0),1))=0,"not set!",INDEX(TasksList!$F$6:$F$1005,MATCH(C1630,TasksList!$B$6:$B$1005,0),1)),""),"")</f>
        <v/>
      </c>
      <c r="F1630" s="360" t="str">
        <f>IFERROR(IF(LEN(D1630)&gt;0,IF(LEN(INDEX(AdressBook!$D$6:$D$25,MATCH(D1630,AdressBook!$B$6:$B$25,0),1))=0,"",INDEX(AdressBook!$D$6:$D$25,MATCH(D1630,AdressBook!$B$6:$B$25,0),1)),""),"")</f>
        <v/>
      </c>
      <c r="G1630" s="361" t="str">
        <f>IFERROR(IF(LEN(INDEX(PlansAndNotes!$F$6:$F$2005,ROW(B1630)-ROW($C$3)))=0,"",INDEX(PlansAndNotes!$F$6:$F$2005,ROW(B1630)-ROW($C$3))),"")</f>
        <v/>
      </c>
      <c r="H1630" s="361" t="str">
        <f>IFERROR(IF(LEN(C1630)&gt;0,IF(LEN(INDEX(TasksList!$G$6:$G$1005,MATCH(C1630,TasksList!$B$6:$B$1005,0),1))=0,"",INDEX(TasksList!$G$6:$G$1005,MATCH(C1630,TasksList!$B$6:$B$1005,0),1)),""),"")</f>
        <v/>
      </c>
      <c r="I1630" s="381"/>
      <c r="J1630" s="400"/>
      <c r="K1630" s="400"/>
      <c r="L1630" s="179"/>
      <c r="M1630" s="381"/>
      <c r="N1630" s="362" t="str">
        <f>IFERROR(IF(LEN(INDEX(PlansAndNotes!$D$6:$D$4005,ROW(B1630)-ROW($C$3)))=0,"",INDEX(PlansAndNotes!$D$6:$D$4005,ROW(B1630)-ROW($C$3))),"")</f>
        <v/>
      </c>
      <c r="O1630" s="165" t="str">
        <f t="shared" si="187"/>
        <v/>
      </c>
      <c r="P1630" s="363" t="str">
        <f>IFERROR(IF(LEN(INDEX(PlansAndNotes!$E$6:$E$4005,ROW(B1630)-ROW($C$3)))=0,"",INDEX(PlansAndNotes!$E$6:$E$4005,ROW(B1630)-ROW($C$3))),"")</f>
        <v/>
      </c>
      <c r="Q1630" s="363" t="str">
        <f>IFERROR(IF(LEN(INDEX(PlansAndNotes!$G$6:$G$4005,ROW(B1630)-ROW($C$3)))=0,"",INDEX(PlansAndNotes!$G$6:$G$4005,ROW(B1630)-ROW($C$3))),"")</f>
        <v/>
      </c>
      <c r="R1630" s="361" t="str">
        <f>IFERROR(IF(LEN(D1630)&gt;0,IF(LEN(INDEX(AdressBook!$C$6:$C$25,MATCH(D1630,AdressBook!$B$6:$B$25,0),1))=0,"",INDEX(AdressBook!$C$6:$C$25,MATCH(D1630,AdressBook!$B$6:$B$25,0),1)),""),"")</f>
        <v/>
      </c>
      <c r="S1630" s="165">
        <f>IF(LEN(C1630)&gt;0,IFERROR(IF(MATCH(C1630,C1631:$C$4004,0)&gt;0,-1,ROW(S1630)-ROW($S$3)),ROW(S1630)-ROW($S$3)),-1)</f>
        <v>-1</v>
      </c>
      <c r="T1630" s="165">
        <f t="shared" si="188"/>
        <v>0</v>
      </c>
      <c r="U1630" s="165" t="str">
        <f t="shared" si="189"/>
        <v/>
      </c>
      <c r="V1630" s="165" t="str">
        <f>IFERROR(IF(OR(C1630="",S1630&lt;0),"",IF(SUBTOTAL(3,C1630:C1630)=0,-1,SUBTOTAL(3,$C$4:C1630))),"")</f>
        <v/>
      </c>
      <c r="W1630" s="156" t="str">
        <f t="array" ref="W1630">IF(LEN(C1630)&gt;0,IFERROR(IF(MATCH(C1630,$C$3:$C1629,0)&gt;0,N1630-INDEX($N$3:N1629,SUMPRODUCT(MAX(ROW($C$3:$C1629)*(C1630=$C$3:$C1629)))-2,1),""),""),"")</f>
        <v/>
      </c>
      <c r="X1630" s="156">
        <f t="shared" ca="1" si="190"/>
        <v>1</v>
      </c>
      <c r="Y1630" s="156">
        <f t="shared" ca="1" si="191"/>
        <v>1</v>
      </c>
    </row>
    <row r="1631" spans="2:25" hidden="1" x14ac:dyDescent="0.25">
      <c r="B1631" s="390" t="str">
        <f>IFERROR(IF(LEN(INDEX(PlansAndNotes!$B$6:$B$2005,ROW(A1631)-ROW($B$3)))=0,"",INDEX(PlansAndNotes!$B$6:$B$2005,ROW(A1631)-ROW($B$3))),"")</f>
        <v/>
      </c>
      <c r="C1631" s="361" t="str">
        <f t="shared" si="186"/>
        <v/>
      </c>
      <c r="D1631" s="361" t="str">
        <f>IFERROR(IF(LEN(C1631)&gt;0,IF(LEN(INDEX(TasksList!$C$6:$C$1005,MATCH(C1631,TasksList!$B$6:$B$1005,0),1))=0,"",INDEX(TasksList!$C$6:$C$1005,MATCH(C1631,TasksList!$B$6:$B$1005,0),1)),""),"")</f>
        <v/>
      </c>
      <c r="E1631" s="361" t="str">
        <f>IFERROR(IF(LEN(C1631)&gt;0,IF(LEN(INDEX(TasksList!$F$6:$F$1005,MATCH(C1631,TasksList!$B$6:$B$1005,0),1))=0,"not set!",INDEX(TasksList!$F$6:$F$1005,MATCH(C1631,TasksList!$B$6:$B$1005,0),1)),""),"")</f>
        <v/>
      </c>
      <c r="F1631" s="360" t="str">
        <f>IFERROR(IF(LEN(D1631)&gt;0,IF(LEN(INDEX(AdressBook!$D$6:$D$25,MATCH(D1631,AdressBook!$B$6:$B$25,0),1))=0,"",INDEX(AdressBook!$D$6:$D$25,MATCH(D1631,AdressBook!$B$6:$B$25,0),1)),""),"")</f>
        <v/>
      </c>
      <c r="G1631" s="361" t="str">
        <f>IFERROR(IF(LEN(INDEX(PlansAndNotes!$F$6:$F$2005,ROW(B1631)-ROW($C$3)))=0,"",INDEX(PlansAndNotes!$F$6:$F$2005,ROW(B1631)-ROW($C$3))),"")</f>
        <v/>
      </c>
      <c r="H1631" s="361" t="str">
        <f>IFERROR(IF(LEN(C1631)&gt;0,IF(LEN(INDEX(TasksList!$G$6:$G$1005,MATCH(C1631,TasksList!$B$6:$B$1005,0),1))=0,"",INDEX(TasksList!$G$6:$G$1005,MATCH(C1631,TasksList!$B$6:$B$1005,0),1)),""),"")</f>
        <v/>
      </c>
      <c r="I1631" s="381"/>
      <c r="J1631" s="400"/>
      <c r="K1631" s="400"/>
      <c r="L1631" s="179"/>
      <c r="M1631" s="381"/>
      <c r="N1631" s="362" t="str">
        <f>IFERROR(IF(LEN(INDEX(PlansAndNotes!$D$6:$D$4005,ROW(B1631)-ROW($C$3)))=0,"",INDEX(PlansAndNotes!$D$6:$D$4005,ROW(B1631)-ROW($C$3))),"")</f>
        <v/>
      </c>
      <c r="O1631" s="165" t="str">
        <f t="shared" si="187"/>
        <v/>
      </c>
      <c r="P1631" s="363" t="str">
        <f>IFERROR(IF(LEN(INDEX(PlansAndNotes!$E$6:$E$4005,ROW(B1631)-ROW($C$3)))=0,"",INDEX(PlansAndNotes!$E$6:$E$4005,ROW(B1631)-ROW($C$3))),"")</f>
        <v/>
      </c>
      <c r="Q1631" s="363" t="str">
        <f>IFERROR(IF(LEN(INDEX(PlansAndNotes!$G$6:$G$4005,ROW(B1631)-ROW($C$3)))=0,"",INDEX(PlansAndNotes!$G$6:$G$4005,ROW(B1631)-ROW($C$3))),"")</f>
        <v/>
      </c>
      <c r="R1631" s="361" t="str">
        <f>IFERROR(IF(LEN(D1631)&gt;0,IF(LEN(INDEX(AdressBook!$C$6:$C$25,MATCH(D1631,AdressBook!$B$6:$B$25,0),1))=0,"",INDEX(AdressBook!$C$6:$C$25,MATCH(D1631,AdressBook!$B$6:$B$25,0),1)),""),"")</f>
        <v/>
      </c>
      <c r="S1631" s="165">
        <f>IF(LEN(C1631)&gt;0,IFERROR(IF(MATCH(C1631,C1632:$C$4004,0)&gt;0,-1,ROW(S1631)-ROW($S$3)),ROW(S1631)-ROW($S$3)),-1)</f>
        <v>-1</v>
      </c>
      <c r="T1631" s="165">
        <f t="shared" si="188"/>
        <v>0</v>
      </c>
      <c r="U1631" s="165" t="str">
        <f t="shared" si="189"/>
        <v/>
      </c>
      <c r="V1631" s="165" t="str">
        <f>IFERROR(IF(OR(C1631="",S1631&lt;0),"",IF(SUBTOTAL(3,C1631:C1631)=0,-1,SUBTOTAL(3,$C$4:C1631))),"")</f>
        <v/>
      </c>
      <c r="W1631" s="156" t="str">
        <f t="array" ref="W1631">IF(LEN(C1631)&gt;0,IFERROR(IF(MATCH(C1631,$C$3:$C1630,0)&gt;0,N1631-INDEX($N$3:N1630,SUMPRODUCT(MAX(ROW($C$3:$C1630)*(C1631=$C$3:$C1630)))-2,1),""),""),"")</f>
        <v/>
      </c>
      <c r="X1631" s="156">
        <f t="shared" ca="1" si="190"/>
        <v>1</v>
      </c>
      <c r="Y1631" s="156">
        <f t="shared" ca="1" si="191"/>
        <v>1</v>
      </c>
    </row>
    <row r="1632" spans="2:25" hidden="1" x14ac:dyDescent="0.25">
      <c r="B1632" s="390" t="str">
        <f>IFERROR(IF(LEN(INDEX(PlansAndNotes!$B$6:$B$2005,ROW(A1632)-ROW($B$3)))=0,"",INDEX(PlansAndNotes!$B$6:$B$2005,ROW(A1632)-ROW($B$3))),"")</f>
        <v/>
      </c>
      <c r="C1632" s="361" t="str">
        <f t="shared" si="186"/>
        <v/>
      </c>
      <c r="D1632" s="361" t="str">
        <f>IFERROR(IF(LEN(C1632)&gt;0,IF(LEN(INDEX(TasksList!$C$6:$C$1005,MATCH(C1632,TasksList!$B$6:$B$1005,0),1))=0,"",INDEX(TasksList!$C$6:$C$1005,MATCH(C1632,TasksList!$B$6:$B$1005,0),1)),""),"")</f>
        <v/>
      </c>
      <c r="E1632" s="361" t="str">
        <f>IFERROR(IF(LEN(C1632)&gt;0,IF(LEN(INDEX(TasksList!$F$6:$F$1005,MATCH(C1632,TasksList!$B$6:$B$1005,0),1))=0,"not set!",INDEX(TasksList!$F$6:$F$1005,MATCH(C1632,TasksList!$B$6:$B$1005,0),1)),""),"")</f>
        <v/>
      </c>
      <c r="F1632" s="360" t="str">
        <f>IFERROR(IF(LEN(D1632)&gt;0,IF(LEN(INDEX(AdressBook!$D$6:$D$25,MATCH(D1632,AdressBook!$B$6:$B$25,0),1))=0,"",INDEX(AdressBook!$D$6:$D$25,MATCH(D1632,AdressBook!$B$6:$B$25,0),1)),""),"")</f>
        <v/>
      </c>
      <c r="G1632" s="361" t="str">
        <f>IFERROR(IF(LEN(INDEX(PlansAndNotes!$F$6:$F$2005,ROW(B1632)-ROW($C$3)))=0,"",INDEX(PlansAndNotes!$F$6:$F$2005,ROW(B1632)-ROW($C$3))),"")</f>
        <v/>
      </c>
      <c r="H1632" s="361" t="str">
        <f>IFERROR(IF(LEN(C1632)&gt;0,IF(LEN(INDEX(TasksList!$G$6:$G$1005,MATCH(C1632,TasksList!$B$6:$B$1005,0),1))=0,"",INDEX(TasksList!$G$6:$G$1005,MATCH(C1632,TasksList!$B$6:$B$1005,0),1)),""),"")</f>
        <v/>
      </c>
      <c r="I1632" s="381"/>
      <c r="J1632" s="400"/>
      <c r="K1632" s="400"/>
      <c r="L1632" s="179"/>
      <c r="M1632" s="381"/>
      <c r="N1632" s="362" t="str">
        <f>IFERROR(IF(LEN(INDEX(PlansAndNotes!$D$6:$D$4005,ROW(B1632)-ROW($C$3)))=0,"",INDEX(PlansAndNotes!$D$6:$D$4005,ROW(B1632)-ROW($C$3))),"")</f>
        <v/>
      </c>
      <c r="O1632" s="165" t="str">
        <f t="shared" si="187"/>
        <v/>
      </c>
      <c r="P1632" s="363" t="str">
        <f>IFERROR(IF(LEN(INDEX(PlansAndNotes!$E$6:$E$4005,ROW(B1632)-ROW($C$3)))=0,"",INDEX(PlansAndNotes!$E$6:$E$4005,ROW(B1632)-ROW($C$3))),"")</f>
        <v/>
      </c>
      <c r="Q1632" s="363" t="str">
        <f>IFERROR(IF(LEN(INDEX(PlansAndNotes!$G$6:$G$4005,ROW(B1632)-ROW($C$3)))=0,"",INDEX(PlansAndNotes!$G$6:$G$4005,ROW(B1632)-ROW($C$3))),"")</f>
        <v/>
      </c>
      <c r="R1632" s="361" t="str">
        <f>IFERROR(IF(LEN(D1632)&gt;0,IF(LEN(INDEX(AdressBook!$C$6:$C$25,MATCH(D1632,AdressBook!$B$6:$B$25,0),1))=0,"",INDEX(AdressBook!$C$6:$C$25,MATCH(D1632,AdressBook!$B$6:$B$25,0),1)),""),"")</f>
        <v/>
      </c>
      <c r="S1632" s="165">
        <f>IF(LEN(C1632)&gt;0,IFERROR(IF(MATCH(C1632,C1633:$C$4004,0)&gt;0,-1,ROW(S1632)-ROW($S$3)),ROW(S1632)-ROW($S$3)),-1)</f>
        <v>-1</v>
      </c>
      <c r="T1632" s="165">
        <f t="shared" si="188"/>
        <v>0</v>
      </c>
      <c r="U1632" s="165" t="str">
        <f t="shared" si="189"/>
        <v/>
      </c>
      <c r="V1632" s="165" t="str">
        <f>IFERROR(IF(OR(C1632="",S1632&lt;0),"",IF(SUBTOTAL(3,C1632:C1632)=0,-1,SUBTOTAL(3,$C$4:C1632))),"")</f>
        <v/>
      </c>
      <c r="W1632" s="156" t="str">
        <f t="array" ref="W1632">IF(LEN(C1632)&gt;0,IFERROR(IF(MATCH(C1632,$C$3:$C1631,0)&gt;0,N1632-INDEX($N$3:N1631,SUMPRODUCT(MAX(ROW($C$3:$C1631)*(C1632=$C$3:$C1631)))-2,1),""),""),"")</f>
        <v/>
      </c>
      <c r="X1632" s="156">
        <f t="shared" ca="1" si="190"/>
        <v>1</v>
      </c>
      <c r="Y1632" s="156">
        <f t="shared" ca="1" si="191"/>
        <v>1</v>
      </c>
    </row>
    <row r="1633" spans="2:25" hidden="1" x14ac:dyDescent="0.25">
      <c r="B1633" s="390" t="str">
        <f>IFERROR(IF(LEN(INDEX(PlansAndNotes!$B$6:$B$2005,ROW(A1633)-ROW($B$3)))=0,"",INDEX(PlansAndNotes!$B$6:$B$2005,ROW(A1633)-ROW($B$3))),"")</f>
        <v/>
      </c>
      <c r="C1633" s="361" t="str">
        <f t="shared" si="186"/>
        <v/>
      </c>
      <c r="D1633" s="361" t="str">
        <f>IFERROR(IF(LEN(C1633)&gt;0,IF(LEN(INDEX(TasksList!$C$6:$C$1005,MATCH(C1633,TasksList!$B$6:$B$1005,0),1))=0,"",INDEX(TasksList!$C$6:$C$1005,MATCH(C1633,TasksList!$B$6:$B$1005,0),1)),""),"")</f>
        <v/>
      </c>
      <c r="E1633" s="361" t="str">
        <f>IFERROR(IF(LEN(C1633)&gt;0,IF(LEN(INDEX(TasksList!$F$6:$F$1005,MATCH(C1633,TasksList!$B$6:$B$1005,0),1))=0,"not set!",INDEX(TasksList!$F$6:$F$1005,MATCH(C1633,TasksList!$B$6:$B$1005,0),1)),""),"")</f>
        <v/>
      </c>
      <c r="F1633" s="360" t="str">
        <f>IFERROR(IF(LEN(D1633)&gt;0,IF(LEN(INDEX(AdressBook!$D$6:$D$25,MATCH(D1633,AdressBook!$B$6:$B$25,0),1))=0,"",INDEX(AdressBook!$D$6:$D$25,MATCH(D1633,AdressBook!$B$6:$B$25,0),1)),""),"")</f>
        <v/>
      </c>
      <c r="G1633" s="361" t="str">
        <f>IFERROR(IF(LEN(INDEX(PlansAndNotes!$F$6:$F$2005,ROW(B1633)-ROW($C$3)))=0,"",INDEX(PlansAndNotes!$F$6:$F$2005,ROW(B1633)-ROW($C$3))),"")</f>
        <v/>
      </c>
      <c r="H1633" s="361" t="str">
        <f>IFERROR(IF(LEN(C1633)&gt;0,IF(LEN(INDEX(TasksList!$G$6:$G$1005,MATCH(C1633,TasksList!$B$6:$B$1005,0),1))=0,"",INDEX(TasksList!$G$6:$G$1005,MATCH(C1633,TasksList!$B$6:$B$1005,0),1)),""),"")</f>
        <v/>
      </c>
      <c r="I1633" s="381"/>
      <c r="J1633" s="400"/>
      <c r="K1633" s="400"/>
      <c r="L1633" s="179"/>
      <c r="M1633" s="381"/>
      <c r="N1633" s="362" t="str">
        <f>IFERROR(IF(LEN(INDEX(PlansAndNotes!$D$6:$D$4005,ROW(B1633)-ROW($C$3)))=0,"",INDEX(PlansAndNotes!$D$6:$D$4005,ROW(B1633)-ROW($C$3))),"")</f>
        <v/>
      </c>
      <c r="O1633" s="165" t="str">
        <f t="shared" si="187"/>
        <v/>
      </c>
      <c r="P1633" s="363" t="str">
        <f>IFERROR(IF(LEN(INDEX(PlansAndNotes!$E$6:$E$4005,ROW(B1633)-ROW($C$3)))=0,"",INDEX(PlansAndNotes!$E$6:$E$4005,ROW(B1633)-ROW($C$3))),"")</f>
        <v/>
      </c>
      <c r="Q1633" s="363" t="str">
        <f>IFERROR(IF(LEN(INDEX(PlansAndNotes!$G$6:$G$4005,ROW(B1633)-ROW($C$3)))=0,"",INDEX(PlansAndNotes!$G$6:$G$4005,ROW(B1633)-ROW($C$3))),"")</f>
        <v/>
      </c>
      <c r="R1633" s="361" t="str">
        <f>IFERROR(IF(LEN(D1633)&gt;0,IF(LEN(INDEX(AdressBook!$C$6:$C$25,MATCH(D1633,AdressBook!$B$6:$B$25,0),1))=0,"",INDEX(AdressBook!$C$6:$C$25,MATCH(D1633,AdressBook!$B$6:$B$25,0),1)),""),"")</f>
        <v/>
      </c>
      <c r="S1633" s="165">
        <f>IF(LEN(C1633)&gt;0,IFERROR(IF(MATCH(C1633,C1634:$C$4004,0)&gt;0,-1,ROW(S1633)-ROW($S$3)),ROW(S1633)-ROW($S$3)),-1)</f>
        <v>-1</v>
      </c>
      <c r="T1633" s="165">
        <f t="shared" si="188"/>
        <v>0</v>
      </c>
      <c r="U1633" s="165" t="str">
        <f t="shared" si="189"/>
        <v/>
      </c>
      <c r="V1633" s="165" t="str">
        <f>IFERROR(IF(OR(C1633="",S1633&lt;0),"",IF(SUBTOTAL(3,C1633:C1633)=0,-1,SUBTOTAL(3,$C$4:C1633))),"")</f>
        <v/>
      </c>
      <c r="W1633" s="156" t="str">
        <f t="array" ref="W1633">IF(LEN(C1633)&gt;0,IFERROR(IF(MATCH(C1633,$C$3:$C1632,0)&gt;0,N1633-INDEX($N$3:N1632,SUMPRODUCT(MAX(ROW($C$3:$C1632)*(C1633=$C$3:$C1632)))-2,1),""),""),"")</f>
        <v/>
      </c>
      <c r="X1633" s="156">
        <f t="shared" ca="1" si="190"/>
        <v>1</v>
      </c>
      <c r="Y1633" s="156">
        <f t="shared" ca="1" si="191"/>
        <v>1</v>
      </c>
    </row>
    <row r="1634" spans="2:25" hidden="1" x14ac:dyDescent="0.25">
      <c r="B1634" s="390" t="str">
        <f>IFERROR(IF(LEN(INDEX(PlansAndNotes!$B$6:$B$2005,ROW(A1634)-ROW($B$3)))=0,"",INDEX(PlansAndNotes!$B$6:$B$2005,ROW(A1634)-ROW($B$3))),"")</f>
        <v/>
      </c>
      <c r="C1634" s="361" t="str">
        <f t="shared" si="186"/>
        <v/>
      </c>
      <c r="D1634" s="361" t="str">
        <f>IFERROR(IF(LEN(C1634)&gt;0,IF(LEN(INDEX(TasksList!$C$6:$C$1005,MATCH(C1634,TasksList!$B$6:$B$1005,0),1))=0,"",INDEX(TasksList!$C$6:$C$1005,MATCH(C1634,TasksList!$B$6:$B$1005,0),1)),""),"")</f>
        <v/>
      </c>
      <c r="E1634" s="361" t="str">
        <f>IFERROR(IF(LEN(C1634)&gt;0,IF(LEN(INDEX(TasksList!$F$6:$F$1005,MATCH(C1634,TasksList!$B$6:$B$1005,0),1))=0,"not set!",INDEX(TasksList!$F$6:$F$1005,MATCH(C1634,TasksList!$B$6:$B$1005,0),1)),""),"")</f>
        <v/>
      </c>
      <c r="F1634" s="360" t="str">
        <f>IFERROR(IF(LEN(D1634)&gt;0,IF(LEN(INDEX(AdressBook!$D$6:$D$25,MATCH(D1634,AdressBook!$B$6:$B$25,0),1))=0,"",INDEX(AdressBook!$D$6:$D$25,MATCH(D1634,AdressBook!$B$6:$B$25,0),1)),""),"")</f>
        <v/>
      </c>
      <c r="G1634" s="361" t="str">
        <f>IFERROR(IF(LEN(INDEX(PlansAndNotes!$F$6:$F$2005,ROW(B1634)-ROW($C$3)))=0,"",INDEX(PlansAndNotes!$F$6:$F$2005,ROW(B1634)-ROW($C$3))),"")</f>
        <v/>
      </c>
      <c r="H1634" s="361" t="str">
        <f>IFERROR(IF(LEN(C1634)&gt;0,IF(LEN(INDEX(TasksList!$G$6:$G$1005,MATCH(C1634,TasksList!$B$6:$B$1005,0),1))=0,"",INDEX(TasksList!$G$6:$G$1005,MATCH(C1634,TasksList!$B$6:$B$1005,0),1)),""),"")</f>
        <v/>
      </c>
      <c r="I1634" s="381"/>
      <c r="J1634" s="400"/>
      <c r="K1634" s="400"/>
      <c r="L1634" s="179"/>
      <c r="M1634" s="381"/>
      <c r="N1634" s="362" t="str">
        <f>IFERROR(IF(LEN(INDEX(PlansAndNotes!$D$6:$D$4005,ROW(B1634)-ROW($C$3)))=0,"",INDEX(PlansAndNotes!$D$6:$D$4005,ROW(B1634)-ROW($C$3))),"")</f>
        <v/>
      </c>
      <c r="O1634" s="165" t="str">
        <f t="shared" si="187"/>
        <v/>
      </c>
      <c r="P1634" s="363" t="str">
        <f>IFERROR(IF(LEN(INDEX(PlansAndNotes!$E$6:$E$4005,ROW(B1634)-ROW($C$3)))=0,"",INDEX(PlansAndNotes!$E$6:$E$4005,ROW(B1634)-ROW($C$3))),"")</f>
        <v/>
      </c>
      <c r="Q1634" s="363" t="str">
        <f>IFERROR(IF(LEN(INDEX(PlansAndNotes!$G$6:$G$4005,ROW(B1634)-ROW($C$3)))=0,"",INDEX(PlansAndNotes!$G$6:$G$4005,ROW(B1634)-ROW($C$3))),"")</f>
        <v/>
      </c>
      <c r="R1634" s="361" t="str">
        <f>IFERROR(IF(LEN(D1634)&gt;0,IF(LEN(INDEX(AdressBook!$C$6:$C$25,MATCH(D1634,AdressBook!$B$6:$B$25,0),1))=0,"",INDEX(AdressBook!$C$6:$C$25,MATCH(D1634,AdressBook!$B$6:$B$25,0),1)),""),"")</f>
        <v/>
      </c>
      <c r="S1634" s="165">
        <f>IF(LEN(C1634)&gt;0,IFERROR(IF(MATCH(C1634,C1635:$C$4004,0)&gt;0,-1,ROW(S1634)-ROW($S$3)),ROW(S1634)-ROW($S$3)),-1)</f>
        <v>-1</v>
      </c>
      <c r="T1634" s="165">
        <f t="shared" si="188"/>
        <v>0</v>
      </c>
      <c r="U1634" s="165" t="str">
        <f t="shared" si="189"/>
        <v/>
      </c>
      <c r="V1634" s="165" t="str">
        <f>IFERROR(IF(OR(C1634="",S1634&lt;0),"",IF(SUBTOTAL(3,C1634:C1634)=0,-1,SUBTOTAL(3,$C$4:C1634))),"")</f>
        <v/>
      </c>
      <c r="W1634" s="156" t="str">
        <f t="array" ref="W1634">IF(LEN(C1634)&gt;0,IFERROR(IF(MATCH(C1634,$C$3:$C1633,0)&gt;0,N1634-INDEX($N$3:N1633,SUMPRODUCT(MAX(ROW($C$3:$C1633)*(C1634=$C$3:$C1633)))-2,1),""),""),"")</f>
        <v/>
      </c>
      <c r="X1634" s="156">
        <f t="shared" ca="1" si="190"/>
        <v>1</v>
      </c>
      <c r="Y1634" s="156">
        <f t="shared" ca="1" si="191"/>
        <v>1</v>
      </c>
    </row>
    <row r="1635" spans="2:25" hidden="1" x14ac:dyDescent="0.25">
      <c r="B1635" s="390" t="str">
        <f>IFERROR(IF(LEN(INDEX(PlansAndNotes!$B$6:$B$2005,ROW(A1635)-ROW($B$3)))=0,"",INDEX(PlansAndNotes!$B$6:$B$2005,ROW(A1635)-ROW($B$3))),"")</f>
        <v/>
      </c>
      <c r="C1635" s="361" t="str">
        <f t="shared" si="186"/>
        <v/>
      </c>
      <c r="D1635" s="361" t="str">
        <f>IFERROR(IF(LEN(C1635)&gt;0,IF(LEN(INDEX(TasksList!$C$6:$C$1005,MATCH(C1635,TasksList!$B$6:$B$1005,0),1))=0,"",INDEX(TasksList!$C$6:$C$1005,MATCH(C1635,TasksList!$B$6:$B$1005,0),1)),""),"")</f>
        <v/>
      </c>
      <c r="E1635" s="361" t="str">
        <f>IFERROR(IF(LEN(C1635)&gt;0,IF(LEN(INDEX(TasksList!$F$6:$F$1005,MATCH(C1635,TasksList!$B$6:$B$1005,0),1))=0,"not set!",INDEX(TasksList!$F$6:$F$1005,MATCH(C1635,TasksList!$B$6:$B$1005,0),1)),""),"")</f>
        <v/>
      </c>
      <c r="F1635" s="360" t="str">
        <f>IFERROR(IF(LEN(D1635)&gt;0,IF(LEN(INDEX(AdressBook!$D$6:$D$25,MATCH(D1635,AdressBook!$B$6:$B$25,0),1))=0,"",INDEX(AdressBook!$D$6:$D$25,MATCH(D1635,AdressBook!$B$6:$B$25,0),1)),""),"")</f>
        <v/>
      </c>
      <c r="G1635" s="361" t="str">
        <f>IFERROR(IF(LEN(INDEX(PlansAndNotes!$F$6:$F$2005,ROW(B1635)-ROW($C$3)))=0,"",INDEX(PlansAndNotes!$F$6:$F$2005,ROW(B1635)-ROW($C$3))),"")</f>
        <v/>
      </c>
      <c r="H1635" s="361" t="str">
        <f>IFERROR(IF(LEN(C1635)&gt;0,IF(LEN(INDEX(TasksList!$G$6:$G$1005,MATCH(C1635,TasksList!$B$6:$B$1005,0),1))=0,"",INDEX(TasksList!$G$6:$G$1005,MATCH(C1635,TasksList!$B$6:$B$1005,0),1)),""),"")</f>
        <v/>
      </c>
      <c r="I1635" s="381"/>
      <c r="J1635" s="400"/>
      <c r="K1635" s="400"/>
      <c r="L1635" s="179"/>
      <c r="M1635" s="381"/>
      <c r="N1635" s="362" t="str">
        <f>IFERROR(IF(LEN(INDEX(PlansAndNotes!$D$6:$D$4005,ROW(B1635)-ROW($C$3)))=0,"",INDEX(PlansAndNotes!$D$6:$D$4005,ROW(B1635)-ROW($C$3))),"")</f>
        <v/>
      </c>
      <c r="O1635" s="165" t="str">
        <f t="shared" si="187"/>
        <v/>
      </c>
      <c r="P1635" s="363" t="str">
        <f>IFERROR(IF(LEN(INDEX(PlansAndNotes!$E$6:$E$4005,ROW(B1635)-ROW($C$3)))=0,"",INDEX(PlansAndNotes!$E$6:$E$4005,ROW(B1635)-ROW($C$3))),"")</f>
        <v/>
      </c>
      <c r="Q1635" s="363" t="str">
        <f>IFERROR(IF(LEN(INDEX(PlansAndNotes!$G$6:$G$4005,ROW(B1635)-ROW($C$3)))=0,"",INDEX(PlansAndNotes!$G$6:$G$4005,ROW(B1635)-ROW($C$3))),"")</f>
        <v/>
      </c>
      <c r="R1635" s="361" t="str">
        <f>IFERROR(IF(LEN(D1635)&gt;0,IF(LEN(INDEX(AdressBook!$C$6:$C$25,MATCH(D1635,AdressBook!$B$6:$B$25,0),1))=0,"",INDEX(AdressBook!$C$6:$C$25,MATCH(D1635,AdressBook!$B$6:$B$25,0),1)),""),"")</f>
        <v/>
      </c>
      <c r="S1635" s="165">
        <f>IF(LEN(C1635)&gt;0,IFERROR(IF(MATCH(C1635,C1636:$C$4004,0)&gt;0,-1,ROW(S1635)-ROW($S$3)),ROW(S1635)-ROW($S$3)),-1)</f>
        <v>-1</v>
      </c>
      <c r="T1635" s="165">
        <f t="shared" si="188"/>
        <v>0</v>
      </c>
      <c r="U1635" s="165" t="str">
        <f t="shared" si="189"/>
        <v/>
      </c>
      <c r="V1635" s="165" t="str">
        <f>IFERROR(IF(OR(C1635="",S1635&lt;0),"",IF(SUBTOTAL(3,C1635:C1635)=0,-1,SUBTOTAL(3,$C$4:C1635))),"")</f>
        <v/>
      </c>
      <c r="W1635" s="156" t="str">
        <f t="array" ref="W1635">IF(LEN(C1635)&gt;0,IFERROR(IF(MATCH(C1635,$C$3:$C1634,0)&gt;0,N1635-INDEX($N$3:N1634,SUMPRODUCT(MAX(ROW($C$3:$C1634)*(C1635=$C$3:$C1634)))-2,1),""),""),"")</f>
        <v/>
      </c>
      <c r="X1635" s="156">
        <f t="shared" ca="1" si="190"/>
        <v>1</v>
      </c>
      <c r="Y1635" s="156">
        <f t="shared" ca="1" si="191"/>
        <v>1</v>
      </c>
    </row>
    <row r="1636" spans="2:25" hidden="1" x14ac:dyDescent="0.25">
      <c r="B1636" s="390" t="str">
        <f>IFERROR(IF(LEN(INDEX(PlansAndNotes!$B$6:$B$2005,ROW(A1636)-ROW($B$3)))=0,"",INDEX(PlansAndNotes!$B$6:$B$2005,ROW(A1636)-ROW($B$3))),"")</f>
        <v/>
      </c>
      <c r="C1636" s="361" t="str">
        <f t="shared" si="186"/>
        <v/>
      </c>
      <c r="D1636" s="361" t="str">
        <f>IFERROR(IF(LEN(C1636)&gt;0,IF(LEN(INDEX(TasksList!$C$6:$C$1005,MATCH(C1636,TasksList!$B$6:$B$1005,0),1))=0,"",INDEX(TasksList!$C$6:$C$1005,MATCH(C1636,TasksList!$B$6:$B$1005,0),1)),""),"")</f>
        <v/>
      </c>
      <c r="E1636" s="361" t="str">
        <f>IFERROR(IF(LEN(C1636)&gt;0,IF(LEN(INDEX(TasksList!$F$6:$F$1005,MATCH(C1636,TasksList!$B$6:$B$1005,0),1))=0,"not set!",INDEX(TasksList!$F$6:$F$1005,MATCH(C1636,TasksList!$B$6:$B$1005,0),1)),""),"")</f>
        <v/>
      </c>
      <c r="F1636" s="360" t="str">
        <f>IFERROR(IF(LEN(D1636)&gt;0,IF(LEN(INDEX(AdressBook!$D$6:$D$25,MATCH(D1636,AdressBook!$B$6:$B$25,0),1))=0,"",INDEX(AdressBook!$D$6:$D$25,MATCH(D1636,AdressBook!$B$6:$B$25,0),1)),""),"")</f>
        <v/>
      </c>
      <c r="G1636" s="361" t="str">
        <f>IFERROR(IF(LEN(INDEX(PlansAndNotes!$F$6:$F$2005,ROW(B1636)-ROW($C$3)))=0,"",INDEX(PlansAndNotes!$F$6:$F$2005,ROW(B1636)-ROW($C$3))),"")</f>
        <v/>
      </c>
      <c r="H1636" s="361" t="str">
        <f>IFERROR(IF(LEN(C1636)&gt;0,IF(LEN(INDEX(TasksList!$G$6:$G$1005,MATCH(C1636,TasksList!$B$6:$B$1005,0),1))=0,"",INDEX(TasksList!$G$6:$G$1005,MATCH(C1636,TasksList!$B$6:$B$1005,0),1)),""),"")</f>
        <v/>
      </c>
      <c r="I1636" s="381"/>
      <c r="J1636" s="400"/>
      <c r="K1636" s="400"/>
      <c r="L1636" s="179"/>
      <c r="M1636" s="381"/>
      <c r="N1636" s="362" t="str">
        <f>IFERROR(IF(LEN(INDEX(PlansAndNotes!$D$6:$D$4005,ROW(B1636)-ROW($C$3)))=0,"",INDEX(PlansAndNotes!$D$6:$D$4005,ROW(B1636)-ROW($C$3))),"")</f>
        <v/>
      </c>
      <c r="O1636" s="165" t="str">
        <f t="shared" si="187"/>
        <v/>
      </c>
      <c r="P1636" s="363" t="str">
        <f>IFERROR(IF(LEN(INDEX(PlansAndNotes!$E$6:$E$4005,ROW(B1636)-ROW($C$3)))=0,"",INDEX(PlansAndNotes!$E$6:$E$4005,ROW(B1636)-ROW($C$3))),"")</f>
        <v/>
      </c>
      <c r="Q1636" s="363" t="str">
        <f>IFERROR(IF(LEN(INDEX(PlansAndNotes!$G$6:$G$4005,ROW(B1636)-ROW($C$3)))=0,"",INDEX(PlansAndNotes!$G$6:$G$4005,ROW(B1636)-ROW($C$3))),"")</f>
        <v/>
      </c>
      <c r="R1636" s="361" t="str">
        <f>IFERROR(IF(LEN(D1636)&gt;0,IF(LEN(INDEX(AdressBook!$C$6:$C$25,MATCH(D1636,AdressBook!$B$6:$B$25,0),1))=0,"",INDEX(AdressBook!$C$6:$C$25,MATCH(D1636,AdressBook!$B$6:$B$25,0),1)),""),"")</f>
        <v/>
      </c>
      <c r="S1636" s="165">
        <f>IF(LEN(C1636)&gt;0,IFERROR(IF(MATCH(C1636,C1637:$C$4004,0)&gt;0,-1,ROW(S1636)-ROW($S$3)),ROW(S1636)-ROW($S$3)),-1)</f>
        <v>-1</v>
      </c>
      <c r="T1636" s="165">
        <f t="shared" si="188"/>
        <v>0</v>
      </c>
      <c r="U1636" s="165" t="str">
        <f t="shared" si="189"/>
        <v/>
      </c>
      <c r="V1636" s="165" t="str">
        <f>IFERROR(IF(OR(C1636="",S1636&lt;0),"",IF(SUBTOTAL(3,C1636:C1636)=0,-1,SUBTOTAL(3,$C$4:C1636))),"")</f>
        <v/>
      </c>
      <c r="W1636" s="156" t="str">
        <f t="array" ref="W1636">IF(LEN(C1636)&gt;0,IFERROR(IF(MATCH(C1636,$C$3:$C1635,0)&gt;0,N1636-INDEX($N$3:N1635,SUMPRODUCT(MAX(ROW($C$3:$C1635)*(C1636=$C$3:$C1635)))-2,1),""),""),"")</f>
        <v/>
      </c>
      <c r="X1636" s="156">
        <f t="shared" ca="1" si="190"/>
        <v>1</v>
      </c>
      <c r="Y1636" s="156">
        <f t="shared" ca="1" si="191"/>
        <v>1</v>
      </c>
    </row>
    <row r="1637" spans="2:25" hidden="1" x14ac:dyDescent="0.25">
      <c r="B1637" s="390" t="str">
        <f>IFERROR(IF(LEN(INDEX(PlansAndNotes!$B$6:$B$2005,ROW(A1637)-ROW($B$3)))=0,"",INDEX(PlansAndNotes!$B$6:$B$2005,ROW(A1637)-ROW($B$3))),"")</f>
        <v/>
      </c>
      <c r="C1637" s="361" t="str">
        <f t="shared" si="186"/>
        <v/>
      </c>
      <c r="D1637" s="361" t="str">
        <f>IFERROR(IF(LEN(C1637)&gt;0,IF(LEN(INDEX(TasksList!$C$6:$C$1005,MATCH(C1637,TasksList!$B$6:$B$1005,0),1))=0,"",INDEX(TasksList!$C$6:$C$1005,MATCH(C1637,TasksList!$B$6:$B$1005,0),1)),""),"")</f>
        <v/>
      </c>
      <c r="E1637" s="361" t="str">
        <f>IFERROR(IF(LEN(C1637)&gt;0,IF(LEN(INDEX(TasksList!$F$6:$F$1005,MATCH(C1637,TasksList!$B$6:$B$1005,0),1))=0,"not set!",INDEX(TasksList!$F$6:$F$1005,MATCH(C1637,TasksList!$B$6:$B$1005,0),1)),""),"")</f>
        <v/>
      </c>
      <c r="F1637" s="360" t="str">
        <f>IFERROR(IF(LEN(D1637)&gt;0,IF(LEN(INDEX(AdressBook!$D$6:$D$25,MATCH(D1637,AdressBook!$B$6:$B$25,0),1))=0,"",INDEX(AdressBook!$D$6:$D$25,MATCH(D1637,AdressBook!$B$6:$B$25,0),1)),""),"")</f>
        <v/>
      </c>
      <c r="G1637" s="361" t="str">
        <f>IFERROR(IF(LEN(INDEX(PlansAndNotes!$F$6:$F$2005,ROW(B1637)-ROW($C$3)))=0,"",INDEX(PlansAndNotes!$F$6:$F$2005,ROW(B1637)-ROW($C$3))),"")</f>
        <v/>
      </c>
      <c r="H1637" s="361" t="str">
        <f>IFERROR(IF(LEN(C1637)&gt;0,IF(LEN(INDEX(TasksList!$G$6:$G$1005,MATCH(C1637,TasksList!$B$6:$B$1005,0),1))=0,"",INDEX(TasksList!$G$6:$G$1005,MATCH(C1637,TasksList!$B$6:$B$1005,0),1)),""),"")</f>
        <v/>
      </c>
      <c r="I1637" s="381"/>
      <c r="J1637" s="400"/>
      <c r="K1637" s="400"/>
      <c r="L1637" s="179"/>
      <c r="M1637" s="381"/>
      <c r="N1637" s="362" t="str">
        <f>IFERROR(IF(LEN(INDEX(PlansAndNotes!$D$6:$D$4005,ROW(B1637)-ROW($C$3)))=0,"",INDEX(PlansAndNotes!$D$6:$D$4005,ROW(B1637)-ROW($C$3))),"")</f>
        <v/>
      </c>
      <c r="O1637" s="165" t="str">
        <f t="shared" si="187"/>
        <v/>
      </c>
      <c r="P1637" s="363" t="str">
        <f>IFERROR(IF(LEN(INDEX(PlansAndNotes!$E$6:$E$4005,ROW(B1637)-ROW($C$3)))=0,"",INDEX(PlansAndNotes!$E$6:$E$4005,ROW(B1637)-ROW($C$3))),"")</f>
        <v/>
      </c>
      <c r="Q1637" s="363" t="str">
        <f>IFERROR(IF(LEN(INDEX(PlansAndNotes!$G$6:$G$4005,ROW(B1637)-ROW($C$3)))=0,"",INDEX(PlansAndNotes!$G$6:$G$4005,ROW(B1637)-ROW($C$3))),"")</f>
        <v/>
      </c>
      <c r="R1637" s="361" t="str">
        <f>IFERROR(IF(LEN(D1637)&gt;0,IF(LEN(INDEX(AdressBook!$C$6:$C$25,MATCH(D1637,AdressBook!$B$6:$B$25,0),1))=0,"",INDEX(AdressBook!$C$6:$C$25,MATCH(D1637,AdressBook!$B$6:$B$25,0),1)),""),"")</f>
        <v/>
      </c>
      <c r="S1637" s="165">
        <f>IF(LEN(C1637)&gt;0,IFERROR(IF(MATCH(C1637,C1638:$C$4004,0)&gt;0,-1,ROW(S1637)-ROW($S$3)),ROW(S1637)-ROW($S$3)),-1)</f>
        <v>-1</v>
      </c>
      <c r="T1637" s="165">
        <f t="shared" si="188"/>
        <v>0</v>
      </c>
      <c r="U1637" s="165" t="str">
        <f t="shared" si="189"/>
        <v/>
      </c>
      <c r="V1637" s="165" t="str">
        <f>IFERROR(IF(OR(C1637="",S1637&lt;0),"",IF(SUBTOTAL(3,C1637:C1637)=0,-1,SUBTOTAL(3,$C$4:C1637))),"")</f>
        <v/>
      </c>
      <c r="W1637" s="156" t="str">
        <f t="array" ref="W1637">IF(LEN(C1637)&gt;0,IFERROR(IF(MATCH(C1637,$C$3:$C1636,0)&gt;0,N1637-INDEX($N$3:N1636,SUMPRODUCT(MAX(ROW($C$3:$C1636)*(C1637=$C$3:$C1636)))-2,1),""),""),"")</f>
        <v/>
      </c>
      <c r="X1637" s="156">
        <f t="shared" ca="1" si="190"/>
        <v>1</v>
      </c>
      <c r="Y1637" s="156">
        <f t="shared" ca="1" si="191"/>
        <v>1</v>
      </c>
    </row>
    <row r="1638" spans="2:25" hidden="1" x14ac:dyDescent="0.25">
      <c r="B1638" s="390" t="str">
        <f>IFERROR(IF(LEN(INDEX(PlansAndNotes!$B$6:$B$2005,ROW(A1638)-ROW($B$3)))=0,"",INDEX(PlansAndNotes!$B$6:$B$2005,ROW(A1638)-ROW($B$3))),"")</f>
        <v/>
      </c>
      <c r="C1638" s="361" t="str">
        <f t="shared" si="186"/>
        <v/>
      </c>
      <c r="D1638" s="361" t="str">
        <f>IFERROR(IF(LEN(C1638)&gt;0,IF(LEN(INDEX(TasksList!$C$6:$C$1005,MATCH(C1638,TasksList!$B$6:$B$1005,0),1))=0,"",INDEX(TasksList!$C$6:$C$1005,MATCH(C1638,TasksList!$B$6:$B$1005,0),1)),""),"")</f>
        <v/>
      </c>
      <c r="E1638" s="361" t="str">
        <f>IFERROR(IF(LEN(C1638)&gt;0,IF(LEN(INDEX(TasksList!$F$6:$F$1005,MATCH(C1638,TasksList!$B$6:$B$1005,0),1))=0,"not set!",INDEX(TasksList!$F$6:$F$1005,MATCH(C1638,TasksList!$B$6:$B$1005,0),1)),""),"")</f>
        <v/>
      </c>
      <c r="F1638" s="360" t="str">
        <f>IFERROR(IF(LEN(D1638)&gt;0,IF(LEN(INDEX(AdressBook!$D$6:$D$25,MATCH(D1638,AdressBook!$B$6:$B$25,0),1))=0,"",INDEX(AdressBook!$D$6:$D$25,MATCH(D1638,AdressBook!$B$6:$B$25,0),1)),""),"")</f>
        <v/>
      </c>
      <c r="G1638" s="361" t="str">
        <f>IFERROR(IF(LEN(INDEX(PlansAndNotes!$F$6:$F$2005,ROW(B1638)-ROW($C$3)))=0,"",INDEX(PlansAndNotes!$F$6:$F$2005,ROW(B1638)-ROW($C$3))),"")</f>
        <v/>
      </c>
      <c r="H1638" s="361" t="str">
        <f>IFERROR(IF(LEN(C1638)&gt;0,IF(LEN(INDEX(TasksList!$G$6:$G$1005,MATCH(C1638,TasksList!$B$6:$B$1005,0),1))=0,"",INDEX(TasksList!$G$6:$G$1005,MATCH(C1638,TasksList!$B$6:$B$1005,0),1)),""),"")</f>
        <v/>
      </c>
      <c r="I1638" s="381"/>
      <c r="J1638" s="400"/>
      <c r="K1638" s="400"/>
      <c r="L1638" s="179"/>
      <c r="M1638" s="381"/>
      <c r="N1638" s="362" t="str">
        <f>IFERROR(IF(LEN(INDEX(PlansAndNotes!$D$6:$D$4005,ROW(B1638)-ROW($C$3)))=0,"",INDEX(PlansAndNotes!$D$6:$D$4005,ROW(B1638)-ROW($C$3))),"")</f>
        <v/>
      </c>
      <c r="O1638" s="165" t="str">
        <f t="shared" si="187"/>
        <v/>
      </c>
      <c r="P1638" s="363" t="str">
        <f>IFERROR(IF(LEN(INDEX(PlansAndNotes!$E$6:$E$4005,ROW(B1638)-ROW($C$3)))=0,"",INDEX(PlansAndNotes!$E$6:$E$4005,ROW(B1638)-ROW($C$3))),"")</f>
        <v/>
      </c>
      <c r="Q1638" s="363" t="str">
        <f>IFERROR(IF(LEN(INDEX(PlansAndNotes!$G$6:$G$4005,ROW(B1638)-ROW($C$3)))=0,"",INDEX(PlansAndNotes!$G$6:$G$4005,ROW(B1638)-ROW($C$3))),"")</f>
        <v/>
      </c>
      <c r="R1638" s="361" t="str">
        <f>IFERROR(IF(LEN(D1638)&gt;0,IF(LEN(INDEX(AdressBook!$C$6:$C$25,MATCH(D1638,AdressBook!$B$6:$B$25,0),1))=0,"",INDEX(AdressBook!$C$6:$C$25,MATCH(D1638,AdressBook!$B$6:$B$25,0),1)),""),"")</f>
        <v/>
      </c>
      <c r="S1638" s="165">
        <f>IF(LEN(C1638)&gt;0,IFERROR(IF(MATCH(C1638,C1639:$C$4004,0)&gt;0,-1,ROW(S1638)-ROW($S$3)),ROW(S1638)-ROW($S$3)),-1)</f>
        <v>-1</v>
      </c>
      <c r="T1638" s="165">
        <f t="shared" si="188"/>
        <v>0</v>
      </c>
      <c r="U1638" s="165" t="str">
        <f t="shared" si="189"/>
        <v/>
      </c>
      <c r="V1638" s="165" t="str">
        <f>IFERROR(IF(OR(C1638="",S1638&lt;0),"",IF(SUBTOTAL(3,C1638:C1638)=0,-1,SUBTOTAL(3,$C$4:C1638))),"")</f>
        <v/>
      </c>
      <c r="W1638" s="156" t="str">
        <f t="array" ref="W1638">IF(LEN(C1638)&gt;0,IFERROR(IF(MATCH(C1638,$C$3:$C1637,0)&gt;0,N1638-INDEX($N$3:N1637,SUMPRODUCT(MAX(ROW($C$3:$C1637)*(C1638=$C$3:$C1637)))-2,1),""),""),"")</f>
        <v/>
      </c>
      <c r="X1638" s="156">
        <f t="shared" ca="1" si="190"/>
        <v>1</v>
      </c>
      <c r="Y1638" s="156">
        <f t="shared" ca="1" si="191"/>
        <v>1</v>
      </c>
    </row>
    <row r="1639" spans="2:25" hidden="1" x14ac:dyDescent="0.25">
      <c r="B1639" s="390" t="str">
        <f>IFERROR(IF(LEN(INDEX(PlansAndNotes!$B$6:$B$2005,ROW(A1639)-ROW($B$3)))=0,"",INDEX(PlansAndNotes!$B$6:$B$2005,ROW(A1639)-ROW($B$3))),"")</f>
        <v/>
      </c>
      <c r="C1639" s="361" t="str">
        <f t="shared" si="186"/>
        <v/>
      </c>
      <c r="D1639" s="361" t="str">
        <f>IFERROR(IF(LEN(C1639)&gt;0,IF(LEN(INDEX(TasksList!$C$6:$C$1005,MATCH(C1639,TasksList!$B$6:$B$1005,0),1))=0,"",INDEX(TasksList!$C$6:$C$1005,MATCH(C1639,TasksList!$B$6:$B$1005,0),1)),""),"")</f>
        <v/>
      </c>
      <c r="E1639" s="361" t="str">
        <f>IFERROR(IF(LEN(C1639)&gt;0,IF(LEN(INDEX(TasksList!$F$6:$F$1005,MATCH(C1639,TasksList!$B$6:$B$1005,0),1))=0,"not set!",INDEX(TasksList!$F$6:$F$1005,MATCH(C1639,TasksList!$B$6:$B$1005,0),1)),""),"")</f>
        <v/>
      </c>
      <c r="F1639" s="360" t="str">
        <f>IFERROR(IF(LEN(D1639)&gt;0,IF(LEN(INDEX(AdressBook!$D$6:$D$25,MATCH(D1639,AdressBook!$B$6:$B$25,0),1))=0,"",INDEX(AdressBook!$D$6:$D$25,MATCH(D1639,AdressBook!$B$6:$B$25,0),1)),""),"")</f>
        <v/>
      </c>
      <c r="G1639" s="361" t="str">
        <f>IFERROR(IF(LEN(INDEX(PlansAndNotes!$F$6:$F$2005,ROW(B1639)-ROW($C$3)))=0,"",INDEX(PlansAndNotes!$F$6:$F$2005,ROW(B1639)-ROW($C$3))),"")</f>
        <v/>
      </c>
      <c r="H1639" s="361" t="str">
        <f>IFERROR(IF(LEN(C1639)&gt;0,IF(LEN(INDEX(TasksList!$G$6:$G$1005,MATCH(C1639,TasksList!$B$6:$B$1005,0),1))=0,"",INDEX(TasksList!$G$6:$G$1005,MATCH(C1639,TasksList!$B$6:$B$1005,0),1)),""),"")</f>
        <v/>
      </c>
      <c r="I1639" s="381"/>
      <c r="J1639" s="400"/>
      <c r="K1639" s="400"/>
      <c r="L1639" s="179"/>
      <c r="M1639" s="381"/>
      <c r="N1639" s="362" t="str">
        <f>IFERROR(IF(LEN(INDEX(PlansAndNotes!$D$6:$D$4005,ROW(B1639)-ROW($C$3)))=0,"",INDEX(PlansAndNotes!$D$6:$D$4005,ROW(B1639)-ROW($C$3))),"")</f>
        <v/>
      </c>
      <c r="O1639" s="165" t="str">
        <f t="shared" si="187"/>
        <v/>
      </c>
      <c r="P1639" s="363" t="str">
        <f>IFERROR(IF(LEN(INDEX(PlansAndNotes!$E$6:$E$4005,ROW(B1639)-ROW($C$3)))=0,"",INDEX(PlansAndNotes!$E$6:$E$4005,ROW(B1639)-ROW($C$3))),"")</f>
        <v/>
      </c>
      <c r="Q1639" s="363" t="str">
        <f>IFERROR(IF(LEN(INDEX(PlansAndNotes!$G$6:$G$4005,ROW(B1639)-ROW($C$3)))=0,"",INDEX(PlansAndNotes!$G$6:$G$4005,ROW(B1639)-ROW($C$3))),"")</f>
        <v/>
      </c>
      <c r="R1639" s="361" t="str">
        <f>IFERROR(IF(LEN(D1639)&gt;0,IF(LEN(INDEX(AdressBook!$C$6:$C$25,MATCH(D1639,AdressBook!$B$6:$B$25,0),1))=0,"",INDEX(AdressBook!$C$6:$C$25,MATCH(D1639,AdressBook!$B$6:$B$25,0),1)),""),"")</f>
        <v/>
      </c>
      <c r="S1639" s="165">
        <f>IF(LEN(C1639)&gt;0,IFERROR(IF(MATCH(C1639,C1640:$C$4004,0)&gt;0,-1,ROW(S1639)-ROW($S$3)),ROW(S1639)-ROW($S$3)),-1)</f>
        <v>-1</v>
      </c>
      <c r="T1639" s="165">
        <f t="shared" si="188"/>
        <v>0</v>
      </c>
      <c r="U1639" s="165" t="str">
        <f t="shared" si="189"/>
        <v/>
      </c>
      <c r="V1639" s="165" t="str">
        <f>IFERROR(IF(OR(C1639="",S1639&lt;0),"",IF(SUBTOTAL(3,C1639:C1639)=0,-1,SUBTOTAL(3,$C$4:C1639))),"")</f>
        <v/>
      </c>
      <c r="W1639" s="156" t="str">
        <f t="array" ref="W1639">IF(LEN(C1639)&gt;0,IFERROR(IF(MATCH(C1639,$C$3:$C1638,0)&gt;0,N1639-INDEX($N$3:N1638,SUMPRODUCT(MAX(ROW($C$3:$C1638)*(C1639=$C$3:$C1638)))-2,1),""),""),"")</f>
        <v/>
      </c>
      <c r="X1639" s="156">
        <f t="shared" ca="1" si="190"/>
        <v>1</v>
      </c>
      <c r="Y1639" s="156">
        <f t="shared" ca="1" si="191"/>
        <v>1</v>
      </c>
    </row>
    <row r="1640" spans="2:25" hidden="1" x14ac:dyDescent="0.25">
      <c r="B1640" s="390" t="str">
        <f>IFERROR(IF(LEN(INDEX(PlansAndNotes!$B$6:$B$2005,ROW(A1640)-ROW($B$3)))=0,"",INDEX(PlansAndNotes!$B$6:$B$2005,ROW(A1640)-ROW($B$3))),"")</f>
        <v/>
      </c>
      <c r="C1640" s="361" t="str">
        <f t="shared" si="186"/>
        <v/>
      </c>
      <c r="D1640" s="361" t="str">
        <f>IFERROR(IF(LEN(C1640)&gt;0,IF(LEN(INDEX(TasksList!$C$6:$C$1005,MATCH(C1640,TasksList!$B$6:$B$1005,0),1))=0,"",INDEX(TasksList!$C$6:$C$1005,MATCH(C1640,TasksList!$B$6:$B$1005,0),1)),""),"")</f>
        <v/>
      </c>
      <c r="E1640" s="361" t="str">
        <f>IFERROR(IF(LEN(C1640)&gt;0,IF(LEN(INDEX(TasksList!$F$6:$F$1005,MATCH(C1640,TasksList!$B$6:$B$1005,0),1))=0,"not set!",INDEX(TasksList!$F$6:$F$1005,MATCH(C1640,TasksList!$B$6:$B$1005,0),1)),""),"")</f>
        <v/>
      </c>
      <c r="F1640" s="360" t="str">
        <f>IFERROR(IF(LEN(D1640)&gt;0,IF(LEN(INDEX(AdressBook!$D$6:$D$25,MATCH(D1640,AdressBook!$B$6:$B$25,0),1))=0,"",INDEX(AdressBook!$D$6:$D$25,MATCH(D1640,AdressBook!$B$6:$B$25,0),1)),""),"")</f>
        <v/>
      </c>
      <c r="G1640" s="361" t="str">
        <f>IFERROR(IF(LEN(INDEX(PlansAndNotes!$F$6:$F$2005,ROW(B1640)-ROW($C$3)))=0,"",INDEX(PlansAndNotes!$F$6:$F$2005,ROW(B1640)-ROW($C$3))),"")</f>
        <v/>
      </c>
      <c r="H1640" s="361" t="str">
        <f>IFERROR(IF(LEN(C1640)&gt;0,IF(LEN(INDEX(TasksList!$G$6:$G$1005,MATCH(C1640,TasksList!$B$6:$B$1005,0),1))=0,"",INDEX(TasksList!$G$6:$G$1005,MATCH(C1640,TasksList!$B$6:$B$1005,0),1)),""),"")</f>
        <v/>
      </c>
      <c r="I1640" s="381"/>
      <c r="J1640" s="400"/>
      <c r="K1640" s="400"/>
      <c r="L1640" s="179"/>
      <c r="M1640" s="381"/>
      <c r="N1640" s="362" t="str">
        <f>IFERROR(IF(LEN(INDEX(PlansAndNotes!$D$6:$D$4005,ROW(B1640)-ROW($C$3)))=0,"",INDEX(PlansAndNotes!$D$6:$D$4005,ROW(B1640)-ROW($C$3))),"")</f>
        <v/>
      </c>
      <c r="O1640" s="165" t="str">
        <f t="shared" si="187"/>
        <v/>
      </c>
      <c r="P1640" s="363" t="str">
        <f>IFERROR(IF(LEN(INDEX(PlansAndNotes!$E$6:$E$4005,ROW(B1640)-ROW($C$3)))=0,"",INDEX(PlansAndNotes!$E$6:$E$4005,ROW(B1640)-ROW($C$3))),"")</f>
        <v/>
      </c>
      <c r="Q1640" s="363" t="str">
        <f>IFERROR(IF(LEN(INDEX(PlansAndNotes!$G$6:$G$4005,ROW(B1640)-ROW($C$3)))=0,"",INDEX(PlansAndNotes!$G$6:$G$4005,ROW(B1640)-ROW($C$3))),"")</f>
        <v/>
      </c>
      <c r="R1640" s="361" t="str">
        <f>IFERROR(IF(LEN(D1640)&gt;0,IF(LEN(INDEX(AdressBook!$C$6:$C$25,MATCH(D1640,AdressBook!$B$6:$B$25,0),1))=0,"",INDEX(AdressBook!$C$6:$C$25,MATCH(D1640,AdressBook!$B$6:$B$25,0),1)),""),"")</f>
        <v/>
      </c>
      <c r="S1640" s="165">
        <f>IF(LEN(C1640)&gt;0,IFERROR(IF(MATCH(C1640,C1641:$C$4004,0)&gt;0,-1,ROW(S1640)-ROW($S$3)),ROW(S1640)-ROW($S$3)),-1)</f>
        <v>-1</v>
      </c>
      <c r="T1640" s="165">
        <f t="shared" si="188"/>
        <v>0</v>
      </c>
      <c r="U1640" s="165" t="str">
        <f t="shared" si="189"/>
        <v/>
      </c>
      <c r="V1640" s="165" t="str">
        <f>IFERROR(IF(OR(C1640="",S1640&lt;0),"",IF(SUBTOTAL(3,C1640:C1640)=0,-1,SUBTOTAL(3,$C$4:C1640))),"")</f>
        <v/>
      </c>
      <c r="W1640" s="156" t="str">
        <f t="array" ref="W1640">IF(LEN(C1640)&gt;0,IFERROR(IF(MATCH(C1640,$C$3:$C1639,0)&gt;0,N1640-INDEX($N$3:N1639,SUMPRODUCT(MAX(ROW($C$3:$C1639)*(C1640=$C$3:$C1639)))-2,1),""),""),"")</f>
        <v/>
      </c>
      <c r="X1640" s="156">
        <f t="shared" ca="1" si="190"/>
        <v>1</v>
      </c>
      <c r="Y1640" s="156">
        <f t="shared" ca="1" si="191"/>
        <v>1</v>
      </c>
    </row>
    <row r="1641" spans="2:25" hidden="1" x14ac:dyDescent="0.25">
      <c r="B1641" s="390" t="str">
        <f>IFERROR(IF(LEN(INDEX(PlansAndNotes!$B$6:$B$2005,ROW(A1641)-ROW($B$3)))=0,"",INDEX(PlansAndNotes!$B$6:$B$2005,ROW(A1641)-ROW($B$3))),"")</f>
        <v/>
      </c>
      <c r="C1641" s="361" t="str">
        <f t="shared" si="186"/>
        <v/>
      </c>
      <c r="D1641" s="361" t="str">
        <f>IFERROR(IF(LEN(C1641)&gt;0,IF(LEN(INDEX(TasksList!$C$6:$C$1005,MATCH(C1641,TasksList!$B$6:$B$1005,0),1))=0,"",INDEX(TasksList!$C$6:$C$1005,MATCH(C1641,TasksList!$B$6:$B$1005,0),1)),""),"")</f>
        <v/>
      </c>
      <c r="E1641" s="361" t="str">
        <f>IFERROR(IF(LEN(C1641)&gt;0,IF(LEN(INDEX(TasksList!$F$6:$F$1005,MATCH(C1641,TasksList!$B$6:$B$1005,0),1))=0,"not set!",INDEX(TasksList!$F$6:$F$1005,MATCH(C1641,TasksList!$B$6:$B$1005,0),1)),""),"")</f>
        <v/>
      </c>
      <c r="F1641" s="360" t="str">
        <f>IFERROR(IF(LEN(D1641)&gt;0,IF(LEN(INDEX(AdressBook!$D$6:$D$25,MATCH(D1641,AdressBook!$B$6:$B$25,0),1))=0,"",INDEX(AdressBook!$D$6:$D$25,MATCH(D1641,AdressBook!$B$6:$B$25,0),1)),""),"")</f>
        <v/>
      </c>
      <c r="G1641" s="361" t="str">
        <f>IFERROR(IF(LEN(INDEX(PlansAndNotes!$F$6:$F$2005,ROW(B1641)-ROW($C$3)))=0,"",INDEX(PlansAndNotes!$F$6:$F$2005,ROW(B1641)-ROW($C$3))),"")</f>
        <v/>
      </c>
      <c r="H1641" s="361" t="str">
        <f>IFERROR(IF(LEN(C1641)&gt;0,IF(LEN(INDEX(TasksList!$G$6:$G$1005,MATCH(C1641,TasksList!$B$6:$B$1005,0),1))=0,"",INDEX(TasksList!$G$6:$G$1005,MATCH(C1641,TasksList!$B$6:$B$1005,0),1)),""),"")</f>
        <v/>
      </c>
      <c r="I1641" s="381"/>
      <c r="J1641" s="400"/>
      <c r="K1641" s="400"/>
      <c r="L1641" s="179"/>
      <c r="M1641" s="381"/>
      <c r="N1641" s="362" t="str">
        <f>IFERROR(IF(LEN(INDEX(PlansAndNotes!$D$6:$D$4005,ROW(B1641)-ROW($C$3)))=0,"",INDEX(PlansAndNotes!$D$6:$D$4005,ROW(B1641)-ROW($C$3))),"")</f>
        <v/>
      </c>
      <c r="O1641" s="165" t="str">
        <f t="shared" si="187"/>
        <v/>
      </c>
      <c r="P1641" s="363" t="str">
        <f>IFERROR(IF(LEN(INDEX(PlansAndNotes!$E$6:$E$4005,ROW(B1641)-ROW($C$3)))=0,"",INDEX(PlansAndNotes!$E$6:$E$4005,ROW(B1641)-ROW($C$3))),"")</f>
        <v/>
      </c>
      <c r="Q1641" s="363" t="str">
        <f>IFERROR(IF(LEN(INDEX(PlansAndNotes!$G$6:$G$4005,ROW(B1641)-ROW($C$3)))=0,"",INDEX(PlansAndNotes!$G$6:$G$4005,ROW(B1641)-ROW($C$3))),"")</f>
        <v/>
      </c>
      <c r="R1641" s="361" t="str">
        <f>IFERROR(IF(LEN(D1641)&gt;0,IF(LEN(INDEX(AdressBook!$C$6:$C$25,MATCH(D1641,AdressBook!$B$6:$B$25,0),1))=0,"",INDEX(AdressBook!$C$6:$C$25,MATCH(D1641,AdressBook!$B$6:$B$25,0),1)),""),"")</f>
        <v/>
      </c>
      <c r="S1641" s="165">
        <f>IF(LEN(C1641)&gt;0,IFERROR(IF(MATCH(C1641,C1642:$C$4004,0)&gt;0,-1,ROW(S1641)-ROW($S$3)),ROW(S1641)-ROW($S$3)),-1)</f>
        <v>-1</v>
      </c>
      <c r="T1641" s="165">
        <f t="shared" si="188"/>
        <v>0</v>
      </c>
      <c r="U1641" s="165" t="str">
        <f t="shared" si="189"/>
        <v/>
      </c>
      <c r="V1641" s="165" t="str">
        <f>IFERROR(IF(OR(C1641="",S1641&lt;0),"",IF(SUBTOTAL(3,C1641:C1641)=0,-1,SUBTOTAL(3,$C$4:C1641))),"")</f>
        <v/>
      </c>
      <c r="W1641" s="156" t="str">
        <f t="array" ref="W1641">IF(LEN(C1641)&gt;0,IFERROR(IF(MATCH(C1641,$C$3:$C1640,0)&gt;0,N1641-INDEX($N$3:N1640,SUMPRODUCT(MAX(ROW($C$3:$C1640)*(C1641=$C$3:$C1640)))-2,1),""),""),"")</f>
        <v/>
      </c>
      <c r="X1641" s="156">
        <f t="shared" ca="1" si="190"/>
        <v>1</v>
      </c>
      <c r="Y1641" s="156">
        <f t="shared" ca="1" si="191"/>
        <v>1</v>
      </c>
    </row>
    <row r="1642" spans="2:25" hidden="1" x14ac:dyDescent="0.25">
      <c r="B1642" s="390" t="str">
        <f>IFERROR(IF(LEN(INDEX(PlansAndNotes!$B$6:$B$2005,ROW(A1642)-ROW($B$3)))=0,"",INDEX(PlansAndNotes!$B$6:$B$2005,ROW(A1642)-ROW($B$3))),"")</f>
        <v/>
      </c>
      <c r="C1642" s="361" t="str">
        <f t="shared" si="186"/>
        <v/>
      </c>
      <c r="D1642" s="361" t="str">
        <f>IFERROR(IF(LEN(C1642)&gt;0,IF(LEN(INDEX(TasksList!$C$6:$C$1005,MATCH(C1642,TasksList!$B$6:$B$1005,0),1))=0,"",INDEX(TasksList!$C$6:$C$1005,MATCH(C1642,TasksList!$B$6:$B$1005,0),1)),""),"")</f>
        <v/>
      </c>
      <c r="E1642" s="361" t="str">
        <f>IFERROR(IF(LEN(C1642)&gt;0,IF(LEN(INDEX(TasksList!$F$6:$F$1005,MATCH(C1642,TasksList!$B$6:$B$1005,0),1))=0,"not set!",INDEX(TasksList!$F$6:$F$1005,MATCH(C1642,TasksList!$B$6:$B$1005,0),1)),""),"")</f>
        <v/>
      </c>
      <c r="F1642" s="360" t="str">
        <f>IFERROR(IF(LEN(D1642)&gt;0,IF(LEN(INDEX(AdressBook!$D$6:$D$25,MATCH(D1642,AdressBook!$B$6:$B$25,0),1))=0,"",INDEX(AdressBook!$D$6:$D$25,MATCH(D1642,AdressBook!$B$6:$B$25,0),1)),""),"")</f>
        <v/>
      </c>
      <c r="G1642" s="361" t="str">
        <f>IFERROR(IF(LEN(INDEX(PlansAndNotes!$F$6:$F$2005,ROW(B1642)-ROW($C$3)))=0,"",INDEX(PlansAndNotes!$F$6:$F$2005,ROW(B1642)-ROW($C$3))),"")</f>
        <v/>
      </c>
      <c r="H1642" s="361" t="str">
        <f>IFERROR(IF(LEN(C1642)&gt;0,IF(LEN(INDEX(TasksList!$G$6:$G$1005,MATCH(C1642,TasksList!$B$6:$B$1005,0),1))=0,"",INDEX(TasksList!$G$6:$G$1005,MATCH(C1642,TasksList!$B$6:$B$1005,0),1)),""),"")</f>
        <v/>
      </c>
      <c r="I1642" s="381"/>
      <c r="J1642" s="400"/>
      <c r="K1642" s="400"/>
      <c r="L1642" s="179"/>
      <c r="M1642" s="381"/>
      <c r="N1642" s="362" t="str">
        <f>IFERROR(IF(LEN(INDEX(PlansAndNotes!$D$6:$D$4005,ROW(B1642)-ROW($C$3)))=0,"",INDEX(PlansAndNotes!$D$6:$D$4005,ROW(B1642)-ROW($C$3))),"")</f>
        <v/>
      </c>
      <c r="O1642" s="165" t="str">
        <f t="shared" si="187"/>
        <v/>
      </c>
      <c r="P1642" s="363" t="str">
        <f>IFERROR(IF(LEN(INDEX(PlansAndNotes!$E$6:$E$4005,ROW(B1642)-ROW($C$3)))=0,"",INDEX(PlansAndNotes!$E$6:$E$4005,ROW(B1642)-ROW($C$3))),"")</f>
        <v/>
      </c>
      <c r="Q1642" s="363" t="str">
        <f>IFERROR(IF(LEN(INDEX(PlansAndNotes!$G$6:$G$4005,ROW(B1642)-ROW($C$3)))=0,"",INDEX(PlansAndNotes!$G$6:$G$4005,ROW(B1642)-ROW($C$3))),"")</f>
        <v/>
      </c>
      <c r="R1642" s="361" t="str">
        <f>IFERROR(IF(LEN(D1642)&gt;0,IF(LEN(INDEX(AdressBook!$C$6:$C$25,MATCH(D1642,AdressBook!$B$6:$B$25,0),1))=0,"",INDEX(AdressBook!$C$6:$C$25,MATCH(D1642,AdressBook!$B$6:$B$25,0),1)),""),"")</f>
        <v/>
      </c>
      <c r="S1642" s="165">
        <f>IF(LEN(C1642)&gt;0,IFERROR(IF(MATCH(C1642,C1643:$C$4004,0)&gt;0,-1,ROW(S1642)-ROW($S$3)),ROW(S1642)-ROW($S$3)),-1)</f>
        <v>-1</v>
      </c>
      <c r="T1642" s="165">
        <f t="shared" si="188"/>
        <v>0</v>
      </c>
      <c r="U1642" s="165" t="str">
        <f t="shared" si="189"/>
        <v/>
      </c>
      <c r="V1642" s="165" t="str">
        <f>IFERROR(IF(OR(C1642="",S1642&lt;0),"",IF(SUBTOTAL(3,C1642:C1642)=0,-1,SUBTOTAL(3,$C$4:C1642))),"")</f>
        <v/>
      </c>
      <c r="W1642" s="156" t="str">
        <f t="array" ref="W1642">IF(LEN(C1642)&gt;0,IFERROR(IF(MATCH(C1642,$C$3:$C1641,0)&gt;0,N1642-INDEX($N$3:N1641,SUMPRODUCT(MAX(ROW($C$3:$C1641)*(C1642=$C$3:$C1641)))-2,1),""),""),"")</f>
        <v/>
      </c>
      <c r="X1642" s="156">
        <f t="shared" ca="1" si="190"/>
        <v>1</v>
      </c>
      <c r="Y1642" s="156">
        <f t="shared" ca="1" si="191"/>
        <v>1</v>
      </c>
    </row>
    <row r="1643" spans="2:25" hidden="1" x14ac:dyDescent="0.25">
      <c r="B1643" s="390" t="str">
        <f>IFERROR(IF(LEN(INDEX(PlansAndNotes!$B$6:$B$2005,ROW(A1643)-ROW($B$3)))=0,"",INDEX(PlansAndNotes!$B$6:$B$2005,ROW(A1643)-ROW($B$3))),"")</f>
        <v/>
      </c>
      <c r="C1643" s="361" t="str">
        <f t="shared" si="186"/>
        <v/>
      </c>
      <c r="D1643" s="361" t="str">
        <f>IFERROR(IF(LEN(C1643)&gt;0,IF(LEN(INDEX(TasksList!$C$6:$C$1005,MATCH(C1643,TasksList!$B$6:$B$1005,0),1))=0,"",INDEX(TasksList!$C$6:$C$1005,MATCH(C1643,TasksList!$B$6:$B$1005,0),1)),""),"")</f>
        <v/>
      </c>
      <c r="E1643" s="361" t="str">
        <f>IFERROR(IF(LEN(C1643)&gt;0,IF(LEN(INDEX(TasksList!$F$6:$F$1005,MATCH(C1643,TasksList!$B$6:$B$1005,0),1))=0,"not set!",INDEX(TasksList!$F$6:$F$1005,MATCH(C1643,TasksList!$B$6:$B$1005,0),1)),""),"")</f>
        <v/>
      </c>
      <c r="F1643" s="360" t="str">
        <f>IFERROR(IF(LEN(D1643)&gt;0,IF(LEN(INDEX(AdressBook!$D$6:$D$25,MATCH(D1643,AdressBook!$B$6:$B$25,0),1))=0,"",INDEX(AdressBook!$D$6:$D$25,MATCH(D1643,AdressBook!$B$6:$B$25,0),1)),""),"")</f>
        <v/>
      </c>
      <c r="G1643" s="361" t="str">
        <f>IFERROR(IF(LEN(INDEX(PlansAndNotes!$F$6:$F$2005,ROW(B1643)-ROW($C$3)))=0,"",INDEX(PlansAndNotes!$F$6:$F$2005,ROW(B1643)-ROW($C$3))),"")</f>
        <v/>
      </c>
      <c r="H1643" s="361" t="str">
        <f>IFERROR(IF(LEN(C1643)&gt;0,IF(LEN(INDEX(TasksList!$G$6:$G$1005,MATCH(C1643,TasksList!$B$6:$B$1005,0),1))=0,"",INDEX(TasksList!$G$6:$G$1005,MATCH(C1643,TasksList!$B$6:$B$1005,0),1)),""),"")</f>
        <v/>
      </c>
      <c r="I1643" s="381"/>
      <c r="J1643" s="400"/>
      <c r="K1643" s="400"/>
      <c r="L1643" s="179"/>
      <c r="M1643" s="381"/>
      <c r="N1643" s="362" t="str">
        <f>IFERROR(IF(LEN(INDEX(PlansAndNotes!$D$6:$D$4005,ROW(B1643)-ROW($C$3)))=0,"",INDEX(PlansAndNotes!$D$6:$D$4005,ROW(B1643)-ROW($C$3))),"")</f>
        <v/>
      </c>
      <c r="O1643" s="165" t="str">
        <f t="shared" si="187"/>
        <v/>
      </c>
      <c r="P1643" s="363" t="str">
        <f>IFERROR(IF(LEN(INDEX(PlansAndNotes!$E$6:$E$4005,ROW(B1643)-ROW($C$3)))=0,"",INDEX(PlansAndNotes!$E$6:$E$4005,ROW(B1643)-ROW($C$3))),"")</f>
        <v/>
      </c>
      <c r="Q1643" s="363" t="str">
        <f>IFERROR(IF(LEN(INDEX(PlansAndNotes!$G$6:$G$4005,ROW(B1643)-ROW($C$3)))=0,"",INDEX(PlansAndNotes!$G$6:$G$4005,ROW(B1643)-ROW($C$3))),"")</f>
        <v/>
      </c>
      <c r="R1643" s="361" t="str">
        <f>IFERROR(IF(LEN(D1643)&gt;0,IF(LEN(INDEX(AdressBook!$C$6:$C$25,MATCH(D1643,AdressBook!$B$6:$B$25,0),1))=0,"",INDEX(AdressBook!$C$6:$C$25,MATCH(D1643,AdressBook!$B$6:$B$25,0),1)),""),"")</f>
        <v/>
      </c>
      <c r="S1643" s="165">
        <f>IF(LEN(C1643)&gt;0,IFERROR(IF(MATCH(C1643,C1644:$C$4004,0)&gt;0,-1,ROW(S1643)-ROW($S$3)),ROW(S1643)-ROW($S$3)),-1)</f>
        <v>-1</v>
      </c>
      <c r="T1643" s="165">
        <f t="shared" si="188"/>
        <v>0</v>
      </c>
      <c r="U1643" s="165" t="str">
        <f t="shared" si="189"/>
        <v/>
      </c>
      <c r="V1643" s="165" t="str">
        <f>IFERROR(IF(OR(C1643="",S1643&lt;0),"",IF(SUBTOTAL(3,C1643:C1643)=0,-1,SUBTOTAL(3,$C$4:C1643))),"")</f>
        <v/>
      </c>
      <c r="W1643" s="156" t="str">
        <f t="array" ref="W1643">IF(LEN(C1643)&gt;0,IFERROR(IF(MATCH(C1643,$C$3:$C1642,0)&gt;0,N1643-INDEX($N$3:N1642,SUMPRODUCT(MAX(ROW($C$3:$C1642)*(C1643=$C$3:$C1642)))-2,1),""),""),"")</f>
        <v/>
      </c>
      <c r="X1643" s="156">
        <f t="shared" ca="1" si="190"/>
        <v>1</v>
      </c>
      <c r="Y1643" s="156">
        <f t="shared" ca="1" si="191"/>
        <v>1</v>
      </c>
    </row>
    <row r="1644" spans="2:25" hidden="1" x14ac:dyDescent="0.25">
      <c r="B1644" s="390" t="str">
        <f>IFERROR(IF(LEN(INDEX(PlansAndNotes!$B$6:$B$2005,ROW(A1644)-ROW($B$3)))=0,"",INDEX(PlansAndNotes!$B$6:$B$2005,ROW(A1644)-ROW($B$3))),"")</f>
        <v/>
      </c>
      <c r="C1644" s="361" t="str">
        <f t="shared" si="186"/>
        <v/>
      </c>
      <c r="D1644" s="361" t="str">
        <f>IFERROR(IF(LEN(C1644)&gt;0,IF(LEN(INDEX(TasksList!$C$6:$C$1005,MATCH(C1644,TasksList!$B$6:$B$1005,0),1))=0,"",INDEX(TasksList!$C$6:$C$1005,MATCH(C1644,TasksList!$B$6:$B$1005,0),1)),""),"")</f>
        <v/>
      </c>
      <c r="E1644" s="361" t="str">
        <f>IFERROR(IF(LEN(C1644)&gt;0,IF(LEN(INDEX(TasksList!$F$6:$F$1005,MATCH(C1644,TasksList!$B$6:$B$1005,0),1))=0,"not set!",INDEX(TasksList!$F$6:$F$1005,MATCH(C1644,TasksList!$B$6:$B$1005,0),1)),""),"")</f>
        <v/>
      </c>
      <c r="F1644" s="360" t="str">
        <f>IFERROR(IF(LEN(D1644)&gt;0,IF(LEN(INDEX(AdressBook!$D$6:$D$25,MATCH(D1644,AdressBook!$B$6:$B$25,0),1))=0,"",INDEX(AdressBook!$D$6:$D$25,MATCH(D1644,AdressBook!$B$6:$B$25,0),1)),""),"")</f>
        <v/>
      </c>
      <c r="G1644" s="361" t="str">
        <f>IFERROR(IF(LEN(INDEX(PlansAndNotes!$F$6:$F$2005,ROW(B1644)-ROW($C$3)))=0,"",INDEX(PlansAndNotes!$F$6:$F$2005,ROW(B1644)-ROW($C$3))),"")</f>
        <v/>
      </c>
      <c r="H1644" s="361" t="str">
        <f>IFERROR(IF(LEN(C1644)&gt;0,IF(LEN(INDEX(TasksList!$G$6:$G$1005,MATCH(C1644,TasksList!$B$6:$B$1005,0),1))=0,"",INDEX(TasksList!$G$6:$G$1005,MATCH(C1644,TasksList!$B$6:$B$1005,0),1)),""),"")</f>
        <v/>
      </c>
      <c r="I1644" s="381"/>
      <c r="J1644" s="400"/>
      <c r="K1644" s="400"/>
      <c r="L1644" s="179"/>
      <c r="M1644" s="381"/>
      <c r="N1644" s="362" t="str">
        <f>IFERROR(IF(LEN(INDEX(PlansAndNotes!$D$6:$D$4005,ROW(B1644)-ROW($C$3)))=0,"",INDEX(PlansAndNotes!$D$6:$D$4005,ROW(B1644)-ROW($C$3))),"")</f>
        <v/>
      </c>
      <c r="O1644" s="165" t="str">
        <f t="shared" si="187"/>
        <v/>
      </c>
      <c r="P1644" s="363" t="str">
        <f>IFERROR(IF(LEN(INDEX(PlansAndNotes!$E$6:$E$4005,ROW(B1644)-ROW($C$3)))=0,"",INDEX(PlansAndNotes!$E$6:$E$4005,ROW(B1644)-ROW($C$3))),"")</f>
        <v/>
      </c>
      <c r="Q1644" s="363" t="str">
        <f>IFERROR(IF(LEN(INDEX(PlansAndNotes!$G$6:$G$4005,ROW(B1644)-ROW($C$3)))=0,"",INDEX(PlansAndNotes!$G$6:$G$4005,ROW(B1644)-ROW($C$3))),"")</f>
        <v/>
      </c>
      <c r="R1644" s="361" t="str">
        <f>IFERROR(IF(LEN(D1644)&gt;0,IF(LEN(INDEX(AdressBook!$C$6:$C$25,MATCH(D1644,AdressBook!$B$6:$B$25,0),1))=0,"",INDEX(AdressBook!$C$6:$C$25,MATCH(D1644,AdressBook!$B$6:$B$25,0),1)),""),"")</f>
        <v/>
      </c>
      <c r="S1644" s="165">
        <f>IF(LEN(C1644)&gt;0,IFERROR(IF(MATCH(C1644,C1645:$C$4004,0)&gt;0,-1,ROW(S1644)-ROW($S$3)),ROW(S1644)-ROW($S$3)),-1)</f>
        <v>-1</v>
      </c>
      <c r="T1644" s="165">
        <f t="shared" si="188"/>
        <v>0</v>
      </c>
      <c r="U1644" s="165" t="str">
        <f t="shared" si="189"/>
        <v/>
      </c>
      <c r="V1644" s="165" t="str">
        <f>IFERROR(IF(OR(C1644="",S1644&lt;0),"",IF(SUBTOTAL(3,C1644:C1644)=0,-1,SUBTOTAL(3,$C$4:C1644))),"")</f>
        <v/>
      </c>
      <c r="W1644" s="156" t="str">
        <f t="array" ref="W1644">IF(LEN(C1644)&gt;0,IFERROR(IF(MATCH(C1644,$C$3:$C1643,0)&gt;0,N1644-INDEX($N$3:N1643,SUMPRODUCT(MAX(ROW($C$3:$C1643)*(C1644=$C$3:$C1643)))-2,1),""),""),"")</f>
        <v/>
      </c>
      <c r="X1644" s="156">
        <f t="shared" ca="1" si="190"/>
        <v>1</v>
      </c>
      <c r="Y1644" s="156">
        <f t="shared" ca="1" si="191"/>
        <v>1</v>
      </c>
    </row>
    <row r="1645" spans="2:25" hidden="1" x14ac:dyDescent="0.25">
      <c r="B1645" s="390" t="str">
        <f>IFERROR(IF(LEN(INDEX(PlansAndNotes!$B$6:$B$2005,ROW(A1645)-ROW($B$3)))=0,"",INDEX(PlansAndNotes!$B$6:$B$2005,ROW(A1645)-ROW($B$3))),"")</f>
        <v/>
      </c>
      <c r="C1645" s="361" t="str">
        <f t="shared" si="186"/>
        <v/>
      </c>
      <c r="D1645" s="361" t="str">
        <f>IFERROR(IF(LEN(C1645)&gt;0,IF(LEN(INDEX(TasksList!$C$6:$C$1005,MATCH(C1645,TasksList!$B$6:$B$1005,0),1))=0,"",INDEX(TasksList!$C$6:$C$1005,MATCH(C1645,TasksList!$B$6:$B$1005,0),1)),""),"")</f>
        <v/>
      </c>
      <c r="E1645" s="361" t="str">
        <f>IFERROR(IF(LEN(C1645)&gt;0,IF(LEN(INDEX(TasksList!$F$6:$F$1005,MATCH(C1645,TasksList!$B$6:$B$1005,0),1))=0,"not set!",INDEX(TasksList!$F$6:$F$1005,MATCH(C1645,TasksList!$B$6:$B$1005,0),1)),""),"")</f>
        <v/>
      </c>
      <c r="F1645" s="360" t="str">
        <f>IFERROR(IF(LEN(D1645)&gt;0,IF(LEN(INDEX(AdressBook!$D$6:$D$25,MATCH(D1645,AdressBook!$B$6:$B$25,0),1))=0,"",INDEX(AdressBook!$D$6:$D$25,MATCH(D1645,AdressBook!$B$6:$B$25,0),1)),""),"")</f>
        <v/>
      </c>
      <c r="G1645" s="361" t="str">
        <f>IFERROR(IF(LEN(INDEX(PlansAndNotes!$F$6:$F$2005,ROW(B1645)-ROW($C$3)))=0,"",INDEX(PlansAndNotes!$F$6:$F$2005,ROW(B1645)-ROW($C$3))),"")</f>
        <v/>
      </c>
      <c r="H1645" s="361" t="str">
        <f>IFERROR(IF(LEN(C1645)&gt;0,IF(LEN(INDEX(TasksList!$G$6:$G$1005,MATCH(C1645,TasksList!$B$6:$B$1005,0),1))=0,"",INDEX(TasksList!$G$6:$G$1005,MATCH(C1645,TasksList!$B$6:$B$1005,0),1)),""),"")</f>
        <v/>
      </c>
      <c r="I1645" s="381"/>
      <c r="J1645" s="400"/>
      <c r="K1645" s="400"/>
      <c r="L1645" s="179"/>
      <c r="M1645" s="381"/>
      <c r="N1645" s="362" t="str">
        <f>IFERROR(IF(LEN(INDEX(PlansAndNotes!$D$6:$D$4005,ROW(B1645)-ROW($C$3)))=0,"",INDEX(PlansAndNotes!$D$6:$D$4005,ROW(B1645)-ROW($C$3))),"")</f>
        <v/>
      </c>
      <c r="O1645" s="165" t="str">
        <f t="shared" si="187"/>
        <v/>
      </c>
      <c r="P1645" s="363" t="str">
        <f>IFERROR(IF(LEN(INDEX(PlansAndNotes!$E$6:$E$4005,ROW(B1645)-ROW($C$3)))=0,"",INDEX(PlansAndNotes!$E$6:$E$4005,ROW(B1645)-ROW($C$3))),"")</f>
        <v/>
      </c>
      <c r="Q1645" s="363" t="str">
        <f>IFERROR(IF(LEN(INDEX(PlansAndNotes!$G$6:$G$4005,ROW(B1645)-ROW($C$3)))=0,"",INDEX(PlansAndNotes!$G$6:$G$4005,ROW(B1645)-ROW($C$3))),"")</f>
        <v/>
      </c>
      <c r="R1645" s="361" t="str">
        <f>IFERROR(IF(LEN(D1645)&gt;0,IF(LEN(INDEX(AdressBook!$C$6:$C$25,MATCH(D1645,AdressBook!$B$6:$B$25,0),1))=0,"",INDEX(AdressBook!$C$6:$C$25,MATCH(D1645,AdressBook!$B$6:$B$25,0),1)),""),"")</f>
        <v/>
      </c>
      <c r="S1645" s="165">
        <f>IF(LEN(C1645)&gt;0,IFERROR(IF(MATCH(C1645,C1646:$C$4004,0)&gt;0,-1,ROW(S1645)-ROW($S$3)),ROW(S1645)-ROW($S$3)),-1)</f>
        <v>-1</v>
      </c>
      <c r="T1645" s="165">
        <f t="shared" si="188"/>
        <v>0</v>
      </c>
      <c r="U1645" s="165" t="str">
        <f t="shared" si="189"/>
        <v/>
      </c>
      <c r="V1645" s="165" t="str">
        <f>IFERROR(IF(OR(C1645="",S1645&lt;0),"",IF(SUBTOTAL(3,C1645:C1645)=0,-1,SUBTOTAL(3,$C$4:C1645))),"")</f>
        <v/>
      </c>
      <c r="W1645" s="156" t="str">
        <f t="array" ref="W1645">IF(LEN(C1645)&gt;0,IFERROR(IF(MATCH(C1645,$C$3:$C1644,0)&gt;0,N1645-INDEX($N$3:N1644,SUMPRODUCT(MAX(ROW($C$3:$C1644)*(C1645=$C$3:$C1644)))-2,1),""),""),"")</f>
        <v/>
      </c>
      <c r="X1645" s="156">
        <f t="shared" ca="1" si="190"/>
        <v>1</v>
      </c>
      <c r="Y1645" s="156">
        <f t="shared" ca="1" si="191"/>
        <v>1</v>
      </c>
    </row>
    <row r="1646" spans="2:25" hidden="1" x14ac:dyDescent="0.25">
      <c r="B1646" s="390" t="str">
        <f>IFERROR(IF(LEN(INDEX(PlansAndNotes!$B$6:$B$2005,ROW(A1646)-ROW($B$3)))=0,"",INDEX(PlansAndNotes!$B$6:$B$2005,ROW(A1646)-ROW($B$3))),"")</f>
        <v/>
      </c>
      <c r="C1646" s="361" t="str">
        <f t="shared" si="186"/>
        <v/>
      </c>
      <c r="D1646" s="361" t="str">
        <f>IFERROR(IF(LEN(C1646)&gt;0,IF(LEN(INDEX(TasksList!$C$6:$C$1005,MATCH(C1646,TasksList!$B$6:$B$1005,0),1))=0,"",INDEX(TasksList!$C$6:$C$1005,MATCH(C1646,TasksList!$B$6:$B$1005,0),1)),""),"")</f>
        <v/>
      </c>
      <c r="E1646" s="361" t="str">
        <f>IFERROR(IF(LEN(C1646)&gt;0,IF(LEN(INDEX(TasksList!$F$6:$F$1005,MATCH(C1646,TasksList!$B$6:$B$1005,0),1))=0,"not set!",INDEX(TasksList!$F$6:$F$1005,MATCH(C1646,TasksList!$B$6:$B$1005,0),1)),""),"")</f>
        <v/>
      </c>
      <c r="F1646" s="360" t="str">
        <f>IFERROR(IF(LEN(D1646)&gt;0,IF(LEN(INDEX(AdressBook!$D$6:$D$25,MATCH(D1646,AdressBook!$B$6:$B$25,0),1))=0,"",INDEX(AdressBook!$D$6:$D$25,MATCH(D1646,AdressBook!$B$6:$B$25,0),1)),""),"")</f>
        <v/>
      </c>
      <c r="G1646" s="361" t="str">
        <f>IFERROR(IF(LEN(INDEX(PlansAndNotes!$F$6:$F$2005,ROW(B1646)-ROW($C$3)))=0,"",INDEX(PlansAndNotes!$F$6:$F$2005,ROW(B1646)-ROW($C$3))),"")</f>
        <v/>
      </c>
      <c r="H1646" s="361" t="str">
        <f>IFERROR(IF(LEN(C1646)&gt;0,IF(LEN(INDEX(TasksList!$G$6:$G$1005,MATCH(C1646,TasksList!$B$6:$B$1005,0),1))=0,"",INDEX(TasksList!$G$6:$G$1005,MATCH(C1646,TasksList!$B$6:$B$1005,0),1)),""),"")</f>
        <v/>
      </c>
      <c r="I1646" s="381"/>
      <c r="J1646" s="400"/>
      <c r="K1646" s="400"/>
      <c r="L1646" s="179"/>
      <c r="M1646" s="381"/>
      <c r="N1646" s="362" t="str">
        <f>IFERROR(IF(LEN(INDEX(PlansAndNotes!$D$6:$D$4005,ROW(B1646)-ROW($C$3)))=0,"",INDEX(PlansAndNotes!$D$6:$D$4005,ROW(B1646)-ROW($C$3))),"")</f>
        <v/>
      </c>
      <c r="O1646" s="165" t="str">
        <f t="shared" si="187"/>
        <v/>
      </c>
      <c r="P1646" s="363" t="str">
        <f>IFERROR(IF(LEN(INDEX(PlansAndNotes!$E$6:$E$4005,ROW(B1646)-ROW($C$3)))=0,"",INDEX(PlansAndNotes!$E$6:$E$4005,ROW(B1646)-ROW($C$3))),"")</f>
        <v/>
      </c>
      <c r="Q1646" s="363" t="str">
        <f>IFERROR(IF(LEN(INDEX(PlansAndNotes!$G$6:$G$4005,ROW(B1646)-ROW($C$3)))=0,"",INDEX(PlansAndNotes!$G$6:$G$4005,ROW(B1646)-ROW($C$3))),"")</f>
        <v/>
      </c>
      <c r="R1646" s="361" t="str">
        <f>IFERROR(IF(LEN(D1646)&gt;0,IF(LEN(INDEX(AdressBook!$C$6:$C$25,MATCH(D1646,AdressBook!$B$6:$B$25,0),1))=0,"",INDEX(AdressBook!$C$6:$C$25,MATCH(D1646,AdressBook!$B$6:$B$25,0),1)),""),"")</f>
        <v/>
      </c>
      <c r="S1646" s="165">
        <f>IF(LEN(C1646)&gt;0,IFERROR(IF(MATCH(C1646,C1647:$C$4004,0)&gt;0,-1,ROW(S1646)-ROW($S$3)),ROW(S1646)-ROW($S$3)),-1)</f>
        <v>-1</v>
      </c>
      <c r="T1646" s="165">
        <f t="shared" si="188"/>
        <v>0</v>
      </c>
      <c r="U1646" s="165" t="str">
        <f t="shared" si="189"/>
        <v/>
      </c>
      <c r="V1646" s="165" t="str">
        <f>IFERROR(IF(OR(C1646="",S1646&lt;0),"",IF(SUBTOTAL(3,C1646:C1646)=0,-1,SUBTOTAL(3,$C$4:C1646))),"")</f>
        <v/>
      </c>
      <c r="W1646" s="156" t="str">
        <f t="array" ref="W1646">IF(LEN(C1646)&gt;0,IFERROR(IF(MATCH(C1646,$C$3:$C1645,0)&gt;0,N1646-INDEX($N$3:N1645,SUMPRODUCT(MAX(ROW($C$3:$C1645)*(C1646=$C$3:$C1645)))-2,1),""),""),"")</f>
        <v/>
      </c>
      <c r="X1646" s="156">
        <f t="shared" ca="1" si="190"/>
        <v>1</v>
      </c>
      <c r="Y1646" s="156">
        <f t="shared" ca="1" si="191"/>
        <v>1</v>
      </c>
    </row>
    <row r="1647" spans="2:25" hidden="1" x14ac:dyDescent="0.25">
      <c r="B1647" s="390" t="str">
        <f>IFERROR(IF(LEN(INDEX(PlansAndNotes!$B$6:$B$2005,ROW(A1647)-ROW($B$3)))=0,"",INDEX(PlansAndNotes!$B$6:$B$2005,ROW(A1647)-ROW($B$3))),"")</f>
        <v/>
      </c>
      <c r="C1647" s="361" t="str">
        <f t="shared" si="186"/>
        <v/>
      </c>
      <c r="D1647" s="361" t="str">
        <f>IFERROR(IF(LEN(C1647)&gt;0,IF(LEN(INDEX(TasksList!$C$6:$C$1005,MATCH(C1647,TasksList!$B$6:$B$1005,0),1))=0,"",INDEX(TasksList!$C$6:$C$1005,MATCH(C1647,TasksList!$B$6:$B$1005,0),1)),""),"")</f>
        <v/>
      </c>
      <c r="E1647" s="361" t="str">
        <f>IFERROR(IF(LEN(C1647)&gt;0,IF(LEN(INDEX(TasksList!$F$6:$F$1005,MATCH(C1647,TasksList!$B$6:$B$1005,0),1))=0,"not set!",INDEX(TasksList!$F$6:$F$1005,MATCH(C1647,TasksList!$B$6:$B$1005,0),1)),""),"")</f>
        <v/>
      </c>
      <c r="F1647" s="360" t="str">
        <f>IFERROR(IF(LEN(D1647)&gt;0,IF(LEN(INDEX(AdressBook!$D$6:$D$25,MATCH(D1647,AdressBook!$B$6:$B$25,0),1))=0,"",INDEX(AdressBook!$D$6:$D$25,MATCH(D1647,AdressBook!$B$6:$B$25,0),1)),""),"")</f>
        <v/>
      </c>
      <c r="G1647" s="361" t="str">
        <f>IFERROR(IF(LEN(INDEX(PlansAndNotes!$F$6:$F$2005,ROW(B1647)-ROW($C$3)))=0,"",INDEX(PlansAndNotes!$F$6:$F$2005,ROW(B1647)-ROW($C$3))),"")</f>
        <v/>
      </c>
      <c r="H1647" s="361" t="str">
        <f>IFERROR(IF(LEN(C1647)&gt;0,IF(LEN(INDEX(TasksList!$G$6:$G$1005,MATCH(C1647,TasksList!$B$6:$B$1005,0),1))=0,"",INDEX(TasksList!$G$6:$G$1005,MATCH(C1647,TasksList!$B$6:$B$1005,0),1)),""),"")</f>
        <v/>
      </c>
      <c r="I1647" s="381"/>
      <c r="J1647" s="400"/>
      <c r="K1647" s="400"/>
      <c r="L1647" s="179"/>
      <c r="M1647" s="381"/>
      <c r="N1647" s="362" t="str">
        <f>IFERROR(IF(LEN(INDEX(PlansAndNotes!$D$6:$D$4005,ROW(B1647)-ROW($C$3)))=0,"",INDEX(PlansAndNotes!$D$6:$D$4005,ROW(B1647)-ROW($C$3))),"")</f>
        <v/>
      </c>
      <c r="O1647" s="165" t="str">
        <f t="shared" si="187"/>
        <v/>
      </c>
      <c r="P1647" s="363" t="str">
        <f>IFERROR(IF(LEN(INDEX(PlansAndNotes!$E$6:$E$4005,ROW(B1647)-ROW($C$3)))=0,"",INDEX(PlansAndNotes!$E$6:$E$4005,ROW(B1647)-ROW($C$3))),"")</f>
        <v/>
      </c>
      <c r="Q1647" s="363" t="str">
        <f>IFERROR(IF(LEN(INDEX(PlansAndNotes!$G$6:$G$4005,ROW(B1647)-ROW($C$3)))=0,"",INDEX(PlansAndNotes!$G$6:$G$4005,ROW(B1647)-ROW($C$3))),"")</f>
        <v/>
      </c>
      <c r="R1647" s="361" t="str">
        <f>IFERROR(IF(LEN(D1647)&gt;0,IF(LEN(INDEX(AdressBook!$C$6:$C$25,MATCH(D1647,AdressBook!$B$6:$B$25,0),1))=0,"",INDEX(AdressBook!$C$6:$C$25,MATCH(D1647,AdressBook!$B$6:$B$25,0),1)),""),"")</f>
        <v/>
      </c>
      <c r="S1647" s="165">
        <f>IF(LEN(C1647)&gt;0,IFERROR(IF(MATCH(C1647,C1648:$C$4004,0)&gt;0,-1,ROW(S1647)-ROW($S$3)),ROW(S1647)-ROW($S$3)),-1)</f>
        <v>-1</v>
      </c>
      <c r="T1647" s="165">
        <f t="shared" si="188"/>
        <v>0</v>
      </c>
      <c r="U1647" s="165" t="str">
        <f t="shared" si="189"/>
        <v/>
      </c>
      <c r="V1647" s="165" t="str">
        <f>IFERROR(IF(OR(C1647="",S1647&lt;0),"",IF(SUBTOTAL(3,C1647:C1647)=0,-1,SUBTOTAL(3,$C$4:C1647))),"")</f>
        <v/>
      </c>
      <c r="W1647" s="156" t="str">
        <f t="array" ref="W1647">IF(LEN(C1647)&gt;0,IFERROR(IF(MATCH(C1647,$C$3:$C1646,0)&gt;0,N1647-INDEX($N$3:N1646,SUMPRODUCT(MAX(ROW($C$3:$C1646)*(C1647=$C$3:$C1646)))-2,1),""),""),"")</f>
        <v/>
      </c>
      <c r="X1647" s="156">
        <f t="shared" ca="1" si="190"/>
        <v>1</v>
      </c>
      <c r="Y1647" s="156">
        <f t="shared" ca="1" si="191"/>
        <v>1</v>
      </c>
    </row>
    <row r="1648" spans="2:25" hidden="1" x14ac:dyDescent="0.25">
      <c r="B1648" s="390" t="str">
        <f>IFERROR(IF(LEN(INDEX(PlansAndNotes!$B$6:$B$2005,ROW(A1648)-ROW($B$3)))=0,"",INDEX(PlansAndNotes!$B$6:$B$2005,ROW(A1648)-ROW($B$3))),"")</f>
        <v/>
      </c>
      <c r="C1648" s="361" t="str">
        <f t="shared" si="186"/>
        <v/>
      </c>
      <c r="D1648" s="361" t="str">
        <f>IFERROR(IF(LEN(C1648)&gt;0,IF(LEN(INDEX(TasksList!$C$6:$C$1005,MATCH(C1648,TasksList!$B$6:$B$1005,0),1))=0,"",INDEX(TasksList!$C$6:$C$1005,MATCH(C1648,TasksList!$B$6:$B$1005,0),1)),""),"")</f>
        <v/>
      </c>
      <c r="E1648" s="361" t="str">
        <f>IFERROR(IF(LEN(C1648)&gt;0,IF(LEN(INDEX(TasksList!$F$6:$F$1005,MATCH(C1648,TasksList!$B$6:$B$1005,0),1))=0,"not set!",INDEX(TasksList!$F$6:$F$1005,MATCH(C1648,TasksList!$B$6:$B$1005,0),1)),""),"")</f>
        <v/>
      </c>
      <c r="F1648" s="360" t="str">
        <f>IFERROR(IF(LEN(D1648)&gt;0,IF(LEN(INDEX(AdressBook!$D$6:$D$25,MATCH(D1648,AdressBook!$B$6:$B$25,0),1))=0,"",INDEX(AdressBook!$D$6:$D$25,MATCH(D1648,AdressBook!$B$6:$B$25,0),1)),""),"")</f>
        <v/>
      </c>
      <c r="G1648" s="361" t="str">
        <f>IFERROR(IF(LEN(INDEX(PlansAndNotes!$F$6:$F$2005,ROW(B1648)-ROW($C$3)))=0,"",INDEX(PlansAndNotes!$F$6:$F$2005,ROW(B1648)-ROW($C$3))),"")</f>
        <v/>
      </c>
      <c r="H1648" s="361" t="str">
        <f>IFERROR(IF(LEN(C1648)&gt;0,IF(LEN(INDEX(TasksList!$G$6:$G$1005,MATCH(C1648,TasksList!$B$6:$B$1005,0),1))=0,"",INDEX(TasksList!$G$6:$G$1005,MATCH(C1648,TasksList!$B$6:$B$1005,0),1)),""),"")</f>
        <v/>
      </c>
      <c r="I1648" s="381"/>
      <c r="J1648" s="400"/>
      <c r="K1648" s="400"/>
      <c r="L1648" s="179"/>
      <c r="M1648" s="381"/>
      <c r="N1648" s="362" t="str">
        <f>IFERROR(IF(LEN(INDEX(PlansAndNotes!$D$6:$D$4005,ROW(B1648)-ROW($C$3)))=0,"",INDEX(PlansAndNotes!$D$6:$D$4005,ROW(B1648)-ROW($C$3))),"")</f>
        <v/>
      </c>
      <c r="O1648" s="165" t="str">
        <f t="shared" si="187"/>
        <v/>
      </c>
      <c r="P1648" s="363" t="str">
        <f>IFERROR(IF(LEN(INDEX(PlansAndNotes!$E$6:$E$4005,ROW(B1648)-ROW($C$3)))=0,"",INDEX(PlansAndNotes!$E$6:$E$4005,ROW(B1648)-ROW($C$3))),"")</f>
        <v/>
      </c>
      <c r="Q1648" s="363" t="str">
        <f>IFERROR(IF(LEN(INDEX(PlansAndNotes!$G$6:$G$4005,ROW(B1648)-ROW($C$3)))=0,"",INDEX(PlansAndNotes!$G$6:$G$4005,ROW(B1648)-ROW($C$3))),"")</f>
        <v/>
      </c>
      <c r="R1648" s="361" t="str">
        <f>IFERROR(IF(LEN(D1648)&gt;0,IF(LEN(INDEX(AdressBook!$C$6:$C$25,MATCH(D1648,AdressBook!$B$6:$B$25,0),1))=0,"",INDEX(AdressBook!$C$6:$C$25,MATCH(D1648,AdressBook!$B$6:$B$25,0),1)),""),"")</f>
        <v/>
      </c>
      <c r="S1648" s="165">
        <f>IF(LEN(C1648)&gt;0,IFERROR(IF(MATCH(C1648,C1649:$C$4004,0)&gt;0,-1,ROW(S1648)-ROW($S$3)),ROW(S1648)-ROW($S$3)),-1)</f>
        <v>-1</v>
      </c>
      <c r="T1648" s="165">
        <f t="shared" si="188"/>
        <v>0</v>
      </c>
      <c r="U1648" s="165" t="str">
        <f t="shared" si="189"/>
        <v/>
      </c>
      <c r="V1648" s="165" t="str">
        <f>IFERROR(IF(OR(C1648="",S1648&lt;0),"",IF(SUBTOTAL(3,C1648:C1648)=0,-1,SUBTOTAL(3,$C$4:C1648))),"")</f>
        <v/>
      </c>
      <c r="W1648" s="156" t="str">
        <f t="array" ref="W1648">IF(LEN(C1648)&gt;0,IFERROR(IF(MATCH(C1648,$C$3:$C1647,0)&gt;0,N1648-INDEX($N$3:N1647,SUMPRODUCT(MAX(ROW($C$3:$C1647)*(C1648=$C$3:$C1647)))-2,1),""),""),"")</f>
        <v/>
      </c>
      <c r="X1648" s="156">
        <f t="shared" ca="1" si="190"/>
        <v>1</v>
      </c>
      <c r="Y1648" s="156">
        <f t="shared" ca="1" si="191"/>
        <v>1</v>
      </c>
    </row>
    <row r="1649" spans="2:25" hidden="1" x14ac:dyDescent="0.25">
      <c r="B1649" s="390" t="str">
        <f>IFERROR(IF(LEN(INDEX(PlansAndNotes!$B$6:$B$2005,ROW(A1649)-ROW($B$3)))=0,"",INDEX(PlansAndNotes!$B$6:$B$2005,ROW(A1649)-ROW($B$3))),"")</f>
        <v/>
      </c>
      <c r="C1649" s="361" t="str">
        <f t="shared" si="186"/>
        <v/>
      </c>
      <c r="D1649" s="361" t="str">
        <f>IFERROR(IF(LEN(C1649)&gt;0,IF(LEN(INDEX(TasksList!$C$6:$C$1005,MATCH(C1649,TasksList!$B$6:$B$1005,0),1))=0,"",INDEX(TasksList!$C$6:$C$1005,MATCH(C1649,TasksList!$B$6:$B$1005,0),1)),""),"")</f>
        <v/>
      </c>
      <c r="E1649" s="361" t="str">
        <f>IFERROR(IF(LEN(C1649)&gt;0,IF(LEN(INDEX(TasksList!$F$6:$F$1005,MATCH(C1649,TasksList!$B$6:$B$1005,0),1))=0,"not set!",INDEX(TasksList!$F$6:$F$1005,MATCH(C1649,TasksList!$B$6:$B$1005,0),1)),""),"")</f>
        <v/>
      </c>
      <c r="F1649" s="360" t="str">
        <f>IFERROR(IF(LEN(D1649)&gt;0,IF(LEN(INDEX(AdressBook!$D$6:$D$25,MATCH(D1649,AdressBook!$B$6:$B$25,0),1))=0,"",INDEX(AdressBook!$D$6:$D$25,MATCH(D1649,AdressBook!$B$6:$B$25,0),1)),""),"")</f>
        <v/>
      </c>
      <c r="G1649" s="361" t="str">
        <f>IFERROR(IF(LEN(INDEX(PlansAndNotes!$F$6:$F$2005,ROW(B1649)-ROW($C$3)))=0,"",INDEX(PlansAndNotes!$F$6:$F$2005,ROW(B1649)-ROW($C$3))),"")</f>
        <v/>
      </c>
      <c r="H1649" s="361" t="str">
        <f>IFERROR(IF(LEN(C1649)&gt;0,IF(LEN(INDEX(TasksList!$G$6:$G$1005,MATCH(C1649,TasksList!$B$6:$B$1005,0),1))=0,"",INDEX(TasksList!$G$6:$G$1005,MATCH(C1649,TasksList!$B$6:$B$1005,0),1)),""),"")</f>
        <v/>
      </c>
      <c r="I1649" s="381"/>
      <c r="J1649" s="400"/>
      <c r="K1649" s="400"/>
      <c r="L1649" s="179"/>
      <c r="M1649" s="381"/>
      <c r="N1649" s="362" t="str">
        <f>IFERROR(IF(LEN(INDEX(PlansAndNotes!$D$6:$D$4005,ROW(B1649)-ROW($C$3)))=0,"",INDEX(PlansAndNotes!$D$6:$D$4005,ROW(B1649)-ROW($C$3))),"")</f>
        <v/>
      </c>
      <c r="O1649" s="165" t="str">
        <f t="shared" si="187"/>
        <v/>
      </c>
      <c r="P1649" s="363" t="str">
        <f>IFERROR(IF(LEN(INDEX(PlansAndNotes!$E$6:$E$4005,ROW(B1649)-ROW($C$3)))=0,"",INDEX(PlansAndNotes!$E$6:$E$4005,ROW(B1649)-ROW($C$3))),"")</f>
        <v/>
      </c>
      <c r="Q1649" s="363" t="str">
        <f>IFERROR(IF(LEN(INDEX(PlansAndNotes!$G$6:$G$4005,ROW(B1649)-ROW($C$3)))=0,"",INDEX(PlansAndNotes!$G$6:$G$4005,ROW(B1649)-ROW($C$3))),"")</f>
        <v/>
      </c>
      <c r="R1649" s="361" t="str">
        <f>IFERROR(IF(LEN(D1649)&gt;0,IF(LEN(INDEX(AdressBook!$C$6:$C$25,MATCH(D1649,AdressBook!$B$6:$B$25,0),1))=0,"",INDEX(AdressBook!$C$6:$C$25,MATCH(D1649,AdressBook!$B$6:$B$25,0),1)),""),"")</f>
        <v/>
      </c>
      <c r="S1649" s="165">
        <f>IF(LEN(C1649)&gt;0,IFERROR(IF(MATCH(C1649,C1650:$C$4004,0)&gt;0,-1,ROW(S1649)-ROW($S$3)),ROW(S1649)-ROW($S$3)),-1)</f>
        <v>-1</v>
      </c>
      <c r="T1649" s="165">
        <f t="shared" si="188"/>
        <v>0</v>
      </c>
      <c r="U1649" s="165" t="str">
        <f t="shared" si="189"/>
        <v/>
      </c>
      <c r="V1649" s="165" t="str">
        <f>IFERROR(IF(OR(C1649="",S1649&lt;0),"",IF(SUBTOTAL(3,C1649:C1649)=0,-1,SUBTOTAL(3,$C$4:C1649))),"")</f>
        <v/>
      </c>
      <c r="W1649" s="156" t="str">
        <f t="array" ref="W1649">IF(LEN(C1649)&gt;0,IFERROR(IF(MATCH(C1649,$C$3:$C1648,0)&gt;0,N1649-INDEX($N$3:N1648,SUMPRODUCT(MAX(ROW($C$3:$C1648)*(C1649=$C$3:$C1648)))-2,1),""),""),"")</f>
        <v/>
      </c>
      <c r="X1649" s="156">
        <f t="shared" ca="1" si="190"/>
        <v>1</v>
      </c>
      <c r="Y1649" s="156">
        <f t="shared" ca="1" si="191"/>
        <v>1</v>
      </c>
    </row>
    <row r="1650" spans="2:25" hidden="1" x14ac:dyDescent="0.25">
      <c r="B1650" s="390" t="str">
        <f>IFERROR(IF(LEN(INDEX(PlansAndNotes!$B$6:$B$2005,ROW(A1650)-ROW($B$3)))=0,"",INDEX(PlansAndNotes!$B$6:$B$2005,ROW(A1650)-ROW($B$3))),"")</f>
        <v/>
      </c>
      <c r="C1650" s="361" t="str">
        <f t="shared" si="186"/>
        <v/>
      </c>
      <c r="D1650" s="361" t="str">
        <f>IFERROR(IF(LEN(C1650)&gt;0,IF(LEN(INDEX(TasksList!$C$6:$C$1005,MATCH(C1650,TasksList!$B$6:$B$1005,0),1))=0,"",INDEX(TasksList!$C$6:$C$1005,MATCH(C1650,TasksList!$B$6:$B$1005,0),1)),""),"")</f>
        <v/>
      </c>
      <c r="E1650" s="361" t="str">
        <f>IFERROR(IF(LEN(C1650)&gt;0,IF(LEN(INDEX(TasksList!$F$6:$F$1005,MATCH(C1650,TasksList!$B$6:$B$1005,0),1))=0,"not set!",INDEX(TasksList!$F$6:$F$1005,MATCH(C1650,TasksList!$B$6:$B$1005,0),1)),""),"")</f>
        <v/>
      </c>
      <c r="F1650" s="360" t="str">
        <f>IFERROR(IF(LEN(D1650)&gt;0,IF(LEN(INDEX(AdressBook!$D$6:$D$25,MATCH(D1650,AdressBook!$B$6:$B$25,0),1))=0,"",INDEX(AdressBook!$D$6:$D$25,MATCH(D1650,AdressBook!$B$6:$B$25,0),1)),""),"")</f>
        <v/>
      </c>
      <c r="G1650" s="361" t="str">
        <f>IFERROR(IF(LEN(INDEX(PlansAndNotes!$F$6:$F$2005,ROW(B1650)-ROW($C$3)))=0,"",INDEX(PlansAndNotes!$F$6:$F$2005,ROW(B1650)-ROW($C$3))),"")</f>
        <v/>
      </c>
      <c r="H1650" s="361" t="str">
        <f>IFERROR(IF(LEN(C1650)&gt;0,IF(LEN(INDEX(TasksList!$G$6:$G$1005,MATCH(C1650,TasksList!$B$6:$B$1005,0),1))=0,"",INDEX(TasksList!$G$6:$G$1005,MATCH(C1650,TasksList!$B$6:$B$1005,0),1)),""),"")</f>
        <v/>
      </c>
      <c r="I1650" s="381"/>
      <c r="J1650" s="400"/>
      <c r="K1650" s="400"/>
      <c r="L1650" s="179"/>
      <c r="M1650" s="381"/>
      <c r="N1650" s="362" t="str">
        <f>IFERROR(IF(LEN(INDEX(PlansAndNotes!$D$6:$D$4005,ROW(B1650)-ROW($C$3)))=0,"",INDEX(PlansAndNotes!$D$6:$D$4005,ROW(B1650)-ROW($C$3))),"")</f>
        <v/>
      </c>
      <c r="O1650" s="165" t="str">
        <f t="shared" si="187"/>
        <v/>
      </c>
      <c r="P1650" s="363" t="str">
        <f>IFERROR(IF(LEN(INDEX(PlansAndNotes!$E$6:$E$4005,ROW(B1650)-ROW($C$3)))=0,"",INDEX(PlansAndNotes!$E$6:$E$4005,ROW(B1650)-ROW($C$3))),"")</f>
        <v/>
      </c>
      <c r="Q1650" s="363" t="str">
        <f>IFERROR(IF(LEN(INDEX(PlansAndNotes!$G$6:$G$4005,ROW(B1650)-ROW($C$3)))=0,"",INDEX(PlansAndNotes!$G$6:$G$4005,ROW(B1650)-ROW($C$3))),"")</f>
        <v/>
      </c>
      <c r="R1650" s="361" t="str">
        <f>IFERROR(IF(LEN(D1650)&gt;0,IF(LEN(INDEX(AdressBook!$C$6:$C$25,MATCH(D1650,AdressBook!$B$6:$B$25,0),1))=0,"",INDEX(AdressBook!$C$6:$C$25,MATCH(D1650,AdressBook!$B$6:$B$25,0),1)),""),"")</f>
        <v/>
      </c>
      <c r="S1650" s="165">
        <f>IF(LEN(C1650)&gt;0,IFERROR(IF(MATCH(C1650,C1651:$C$4004,0)&gt;0,-1,ROW(S1650)-ROW($S$3)),ROW(S1650)-ROW($S$3)),-1)</f>
        <v>-1</v>
      </c>
      <c r="T1650" s="165">
        <f t="shared" si="188"/>
        <v>0</v>
      </c>
      <c r="U1650" s="165" t="str">
        <f t="shared" si="189"/>
        <v/>
      </c>
      <c r="V1650" s="165" t="str">
        <f>IFERROR(IF(OR(C1650="",S1650&lt;0),"",IF(SUBTOTAL(3,C1650:C1650)=0,-1,SUBTOTAL(3,$C$4:C1650))),"")</f>
        <v/>
      </c>
      <c r="W1650" s="156" t="str">
        <f t="array" ref="W1650">IF(LEN(C1650)&gt;0,IFERROR(IF(MATCH(C1650,$C$3:$C1649,0)&gt;0,N1650-INDEX($N$3:N1649,SUMPRODUCT(MAX(ROW($C$3:$C1649)*(C1650=$C$3:$C1649)))-2,1),""),""),"")</f>
        <v/>
      </c>
      <c r="X1650" s="156">
        <f t="shared" ca="1" si="190"/>
        <v>1</v>
      </c>
      <c r="Y1650" s="156">
        <f t="shared" ca="1" si="191"/>
        <v>1</v>
      </c>
    </row>
    <row r="1651" spans="2:25" hidden="1" x14ac:dyDescent="0.25">
      <c r="B1651" s="390" t="str">
        <f>IFERROR(IF(LEN(INDEX(PlansAndNotes!$B$6:$B$2005,ROW(A1651)-ROW($B$3)))=0,"",INDEX(PlansAndNotes!$B$6:$B$2005,ROW(A1651)-ROW($B$3))),"")</f>
        <v/>
      </c>
      <c r="C1651" s="361" t="str">
        <f t="shared" si="186"/>
        <v/>
      </c>
      <c r="D1651" s="361" t="str">
        <f>IFERROR(IF(LEN(C1651)&gt;0,IF(LEN(INDEX(TasksList!$C$6:$C$1005,MATCH(C1651,TasksList!$B$6:$B$1005,0),1))=0,"",INDEX(TasksList!$C$6:$C$1005,MATCH(C1651,TasksList!$B$6:$B$1005,0),1)),""),"")</f>
        <v/>
      </c>
      <c r="E1651" s="361" t="str">
        <f>IFERROR(IF(LEN(C1651)&gt;0,IF(LEN(INDEX(TasksList!$F$6:$F$1005,MATCH(C1651,TasksList!$B$6:$B$1005,0),1))=0,"not set!",INDEX(TasksList!$F$6:$F$1005,MATCH(C1651,TasksList!$B$6:$B$1005,0),1)),""),"")</f>
        <v/>
      </c>
      <c r="F1651" s="360" t="str">
        <f>IFERROR(IF(LEN(D1651)&gt;0,IF(LEN(INDEX(AdressBook!$D$6:$D$25,MATCH(D1651,AdressBook!$B$6:$B$25,0),1))=0,"",INDEX(AdressBook!$D$6:$D$25,MATCH(D1651,AdressBook!$B$6:$B$25,0),1)),""),"")</f>
        <v/>
      </c>
      <c r="G1651" s="361" t="str">
        <f>IFERROR(IF(LEN(INDEX(PlansAndNotes!$F$6:$F$2005,ROW(B1651)-ROW($C$3)))=0,"",INDEX(PlansAndNotes!$F$6:$F$2005,ROW(B1651)-ROW($C$3))),"")</f>
        <v/>
      </c>
      <c r="H1651" s="361" t="str">
        <f>IFERROR(IF(LEN(C1651)&gt;0,IF(LEN(INDEX(TasksList!$G$6:$G$1005,MATCH(C1651,TasksList!$B$6:$B$1005,0),1))=0,"",INDEX(TasksList!$G$6:$G$1005,MATCH(C1651,TasksList!$B$6:$B$1005,0),1)),""),"")</f>
        <v/>
      </c>
      <c r="I1651" s="381"/>
      <c r="J1651" s="400"/>
      <c r="K1651" s="400"/>
      <c r="L1651" s="179"/>
      <c r="M1651" s="381"/>
      <c r="N1651" s="362" t="str">
        <f>IFERROR(IF(LEN(INDEX(PlansAndNotes!$D$6:$D$4005,ROW(B1651)-ROW($C$3)))=0,"",INDEX(PlansAndNotes!$D$6:$D$4005,ROW(B1651)-ROW($C$3))),"")</f>
        <v/>
      </c>
      <c r="O1651" s="165" t="str">
        <f t="shared" si="187"/>
        <v/>
      </c>
      <c r="P1651" s="363" t="str">
        <f>IFERROR(IF(LEN(INDEX(PlansAndNotes!$E$6:$E$4005,ROW(B1651)-ROW($C$3)))=0,"",INDEX(PlansAndNotes!$E$6:$E$4005,ROW(B1651)-ROW($C$3))),"")</f>
        <v/>
      </c>
      <c r="Q1651" s="363" t="str">
        <f>IFERROR(IF(LEN(INDEX(PlansAndNotes!$G$6:$G$4005,ROW(B1651)-ROW($C$3)))=0,"",INDEX(PlansAndNotes!$G$6:$G$4005,ROW(B1651)-ROW($C$3))),"")</f>
        <v/>
      </c>
      <c r="R1651" s="361" t="str">
        <f>IFERROR(IF(LEN(D1651)&gt;0,IF(LEN(INDEX(AdressBook!$C$6:$C$25,MATCH(D1651,AdressBook!$B$6:$B$25,0),1))=0,"",INDEX(AdressBook!$C$6:$C$25,MATCH(D1651,AdressBook!$B$6:$B$25,0),1)),""),"")</f>
        <v/>
      </c>
      <c r="S1651" s="165">
        <f>IF(LEN(C1651)&gt;0,IFERROR(IF(MATCH(C1651,C1652:$C$4004,0)&gt;0,-1,ROW(S1651)-ROW($S$3)),ROW(S1651)-ROW($S$3)),-1)</f>
        <v>-1</v>
      </c>
      <c r="T1651" s="165">
        <f t="shared" si="188"/>
        <v>0</v>
      </c>
      <c r="U1651" s="165" t="str">
        <f t="shared" si="189"/>
        <v/>
      </c>
      <c r="V1651" s="165" t="str">
        <f>IFERROR(IF(OR(C1651="",S1651&lt;0),"",IF(SUBTOTAL(3,C1651:C1651)=0,-1,SUBTOTAL(3,$C$4:C1651))),"")</f>
        <v/>
      </c>
      <c r="W1651" s="156" t="str">
        <f t="array" ref="W1651">IF(LEN(C1651)&gt;0,IFERROR(IF(MATCH(C1651,$C$3:$C1650,0)&gt;0,N1651-INDEX($N$3:N1650,SUMPRODUCT(MAX(ROW($C$3:$C1650)*(C1651=$C$3:$C1650)))-2,1),""),""),"")</f>
        <v/>
      </c>
      <c r="X1651" s="156">
        <f t="shared" ca="1" si="190"/>
        <v>1</v>
      </c>
      <c r="Y1651" s="156">
        <f t="shared" ca="1" si="191"/>
        <v>1</v>
      </c>
    </row>
    <row r="1652" spans="2:25" hidden="1" x14ac:dyDescent="0.25">
      <c r="B1652" s="390" t="str">
        <f>IFERROR(IF(LEN(INDEX(PlansAndNotes!$B$6:$B$2005,ROW(A1652)-ROW($B$3)))=0,"",INDEX(PlansAndNotes!$B$6:$B$2005,ROW(A1652)-ROW($B$3))),"")</f>
        <v/>
      </c>
      <c r="C1652" s="361" t="str">
        <f t="shared" si="186"/>
        <v/>
      </c>
      <c r="D1652" s="361" t="str">
        <f>IFERROR(IF(LEN(C1652)&gt;0,IF(LEN(INDEX(TasksList!$C$6:$C$1005,MATCH(C1652,TasksList!$B$6:$B$1005,0),1))=0,"",INDEX(TasksList!$C$6:$C$1005,MATCH(C1652,TasksList!$B$6:$B$1005,0),1)),""),"")</f>
        <v/>
      </c>
      <c r="E1652" s="361" t="str">
        <f>IFERROR(IF(LEN(C1652)&gt;0,IF(LEN(INDEX(TasksList!$F$6:$F$1005,MATCH(C1652,TasksList!$B$6:$B$1005,0),1))=0,"not set!",INDEX(TasksList!$F$6:$F$1005,MATCH(C1652,TasksList!$B$6:$B$1005,0),1)),""),"")</f>
        <v/>
      </c>
      <c r="F1652" s="360" t="str">
        <f>IFERROR(IF(LEN(D1652)&gt;0,IF(LEN(INDEX(AdressBook!$D$6:$D$25,MATCH(D1652,AdressBook!$B$6:$B$25,0),1))=0,"",INDEX(AdressBook!$D$6:$D$25,MATCH(D1652,AdressBook!$B$6:$B$25,0),1)),""),"")</f>
        <v/>
      </c>
      <c r="G1652" s="361" t="str">
        <f>IFERROR(IF(LEN(INDEX(PlansAndNotes!$F$6:$F$2005,ROW(B1652)-ROW($C$3)))=0,"",INDEX(PlansAndNotes!$F$6:$F$2005,ROW(B1652)-ROW($C$3))),"")</f>
        <v/>
      </c>
      <c r="H1652" s="361" t="str">
        <f>IFERROR(IF(LEN(C1652)&gt;0,IF(LEN(INDEX(TasksList!$G$6:$G$1005,MATCH(C1652,TasksList!$B$6:$B$1005,0),1))=0,"",INDEX(TasksList!$G$6:$G$1005,MATCH(C1652,TasksList!$B$6:$B$1005,0),1)),""),"")</f>
        <v/>
      </c>
      <c r="I1652" s="381"/>
      <c r="J1652" s="400"/>
      <c r="K1652" s="400"/>
      <c r="L1652" s="179"/>
      <c r="M1652" s="381"/>
      <c r="N1652" s="362" t="str">
        <f>IFERROR(IF(LEN(INDEX(PlansAndNotes!$D$6:$D$4005,ROW(B1652)-ROW($C$3)))=0,"",INDEX(PlansAndNotes!$D$6:$D$4005,ROW(B1652)-ROW($C$3))),"")</f>
        <v/>
      </c>
      <c r="O1652" s="165" t="str">
        <f t="shared" si="187"/>
        <v/>
      </c>
      <c r="P1652" s="363" t="str">
        <f>IFERROR(IF(LEN(INDEX(PlansAndNotes!$E$6:$E$4005,ROW(B1652)-ROW($C$3)))=0,"",INDEX(PlansAndNotes!$E$6:$E$4005,ROW(B1652)-ROW($C$3))),"")</f>
        <v/>
      </c>
      <c r="Q1652" s="363" t="str">
        <f>IFERROR(IF(LEN(INDEX(PlansAndNotes!$G$6:$G$4005,ROW(B1652)-ROW($C$3)))=0,"",INDEX(PlansAndNotes!$G$6:$G$4005,ROW(B1652)-ROW($C$3))),"")</f>
        <v/>
      </c>
      <c r="R1652" s="361" t="str">
        <f>IFERROR(IF(LEN(D1652)&gt;0,IF(LEN(INDEX(AdressBook!$C$6:$C$25,MATCH(D1652,AdressBook!$B$6:$B$25,0),1))=0,"",INDEX(AdressBook!$C$6:$C$25,MATCH(D1652,AdressBook!$B$6:$B$25,0),1)),""),"")</f>
        <v/>
      </c>
      <c r="S1652" s="165">
        <f>IF(LEN(C1652)&gt;0,IFERROR(IF(MATCH(C1652,C1653:$C$4004,0)&gt;0,-1,ROW(S1652)-ROW($S$3)),ROW(S1652)-ROW($S$3)),-1)</f>
        <v>-1</v>
      </c>
      <c r="T1652" s="165">
        <f t="shared" si="188"/>
        <v>0</v>
      </c>
      <c r="U1652" s="165" t="str">
        <f t="shared" si="189"/>
        <v/>
      </c>
      <c r="V1652" s="165" t="str">
        <f>IFERROR(IF(OR(C1652="",S1652&lt;0),"",IF(SUBTOTAL(3,C1652:C1652)=0,-1,SUBTOTAL(3,$C$4:C1652))),"")</f>
        <v/>
      </c>
      <c r="W1652" s="156" t="str">
        <f t="array" ref="W1652">IF(LEN(C1652)&gt;0,IFERROR(IF(MATCH(C1652,$C$3:$C1651,0)&gt;0,N1652-INDEX($N$3:N1651,SUMPRODUCT(MAX(ROW($C$3:$C1651)*(C1652=$C$3:$C1651)))-2,1),""),""),"")</f>
        <v/>
      </c>
      <c r="X1652" s="156">
        <f t="shared" ca="1" si="190"/>
        <v>1</v>
      </c>
      <c r="Y1652" s="156">
        <f t="shared" ca="1" si="191"/>
        <v>1</v>
      </c>
    </row>
    <row r="1653" spans="2:25" hidden="1" x14ac:dyDescent="0.25">
      <c r="B1653" s="390" t="str">
        <f>IFERROR(IF(LEN(INDEX(PlansAndNotes!$B$6:$B$2005,ROW(A1653)-ROW($B$3)))=0,"",INDEX(PlansAndNotes!$B$6:$B$2005,ROW(A1653)-ROW($B$3))),"")</f>
        <v/>
      </c>
      <c r="C1653" s="361" t="str">
        <f t="shared" si="186"/>
        <v/>
      </c>
      <c r="D1653" s="361" t="str">
        <f>IFERROR(IF(LEN(C1653)&gt;0,IF(LEN(INDEX(TasksList!$C$6:$C$1005,MATCH(C1653,TasksList!$B$6:$B$1005,0),1))=0,"",INDEX(TasksList!$C$6:$C$1005,MATCH(C1653,TasksList!$B$6:$B$1005,0),1)),""),"")</f>
        <v/>
      </c>
      <c r="E1653" s="361" t="str">
        <f>IFERROR(IF(LEN(C1653)&gt;0,IF(LEN(INDEX(TasksList!$F$6:$F$1005,MATCH(C1653,TasksList!$B$6:$B$1005,0),1))=0,"not set!",INDEX(TasksList!$F$6:$F$1005,MATCH(C1653,TasksList!$B$6:$B$1005,0),1)),""),"")</f>
        <v/>
      </c>
      <c r="F1653" s="360" t="str">
        <f>IFERROR(IF(LEN(D1653)&gt;0,IF(LEN(INDEX(AdressBook!$D$6:$D$25,MATCH(D1653,AdressBook!$B$6:$B$25,0),1))=0,"",INDEX(AdressBook!$D$6:$D$25,MATCH(D1653,AdressBook!$B$6:$B$25,0),1)),""),"")</f>
        <v/>
      </c>
      <c r="G1653" s="361" t="str">
        <f>IFERROR(IF(LEN(INDEX(PlansAndNotes!$F$6:$F$2005,ROW(B1653)-ROW($C$3)))=0,"",INDEX(PlansAndNotes!$F$6:$F$2005,ROW(B1653)-ROW($C$3))),"")</f>
        <v/>
      </c>
      <c r="H1653" s="361" t="str">
        <f>IFERROR(IF(LEN(C1653)&gt;0,IF(LEN(INDEX(TasksList!$G$6:$G$1005,MATCH(C1653,TasksList!$B$6:$B$1005,0),1))=0,"",INDEX(TasksList!$G$6:$G$1005,MATCH(C1653,TasksList!$B$6:$B$1005,0),1)),""),"")</f>
        <v/>
      </c>
      <c r="I1653" s="381"/>
      <c r="J1653" s="400"/>
      <c r="K1653" s="400"/>
      <c r="L1653" s="179"/>
      <c r="M1653" s="381"/>
      <c r="N1653" s="362" t="str">
        <f>IFERROR(IF(LEN(INDEX(PlansAndNotes!$D$6:$D$4005,ROW(B1653)-ROW($C$3)))=0,"",INDEX(PlansAndNotes!$D$6:$D$4005,ROW(B1653)-ROW($C$3))),"")</f>
        <v/>
      </c>
      <c r="O1653" s="165" t="str">
        <f t="shared" si="187"/>
        <v/>
      </c>
      <c r="P1653" s="363" t="str">
        <f>IFERROR(IF(LEN(INDEX(PlansAndNotes!$E$6:$E$4005,ROW(B1653)-ROW($C$3)))=0,"",INDEX(PlansAndNotes!$E$6:$E$4005,ROW(B1653)-ROW($C$3))),"")</f>
        <v/>
      </c>
      <c r="Q1653" s="363" t="str">
        <f>IFERROR(IF(LEN(INDEX(PlansAndNotes!$G$6:$G$4005,ROW(B1653)-ROW($C$3)))=0,"",INDEX(PlansAndNotes!$G$6:$G$4005,ROW(B1653)-ROW($C$3))),"")</f>
        <v/>
      </c>
      <c r="R1653" s="361" t="str">
        <f>IFERROR(IF(LEN(D1653)&gt;0,IF(LEN(INDEX(AdressBook!$C$6:$C$25,MATCH(D1653,AdressBook!$B$6:$B$25,0),1))=0,"",INDEX(AdressBook!$C$6:$C$25,MATCH(D1653,AdressBook!$B$6:$B$25,0),1)),""),"")</f>
        <v/>
      </c>
      <c r="S1653" s="165">
        <f>IF(LEN(C1653)&gt;0,IFERROR(IF(MATCH(C1653,C1654:$C$4004,0)&gt;0,-1,ROW(S1653)-ROW($S$3)),ROW(S1653)-ROW($S$3)),-1)</f>
        <v>-1</v>
      </c>
      <c r="T1653" s="165">
        <f t="shared" si="188"/>
        <v>0</v>
      </c>
      <c r="U1653" s="165" t="str">
        <f t="shared" si="189"/>
        <v/>
      </c>
      <c r="V1653" s="165" t="str">
        <f>IFERROR(IF(OR(C1653="",S1653&lt;0),"",IF(SUBTOTAL(3,C1653:C1653)=0,-1,SUBTOTAL(3,$C$4:C1653))),"")</f>
        <v/>
      </c>
      <c r="W1653" s="156" t="str">
        <f t="array" ref="W1653">IF(LEN(C1653)&gt;0,IFERROR(IF(MATCH(C1653,$C$3:$C1652,0)&gt;0,N1653-INDEX($N$3:N1652,SUMPRODUCT(MAX(ROW($C$3:$C1652)*(C1653=$C$3:$C1652)))-2,1),""),""),"")</f>
        <v/>
      </c>
      <c r="X1653" s="156">
        <f t="shared" ca="1" si="190"/>
        <v>1</v>
      </c>
      <c r="Y1653" s="156">
        <f t="shared" ca="1" si="191"/>
        <v>1</v>
      </c>
    </row>
    <row r="1654" spans="2:25" hidden="1" x14ac:dyDescent="0.25">
      <c r="B1654" s="390" t="str">
        <f>IFERROR(IF(LEN(INDEX(PlansAndNotes!$B$6:$B$2005,ROW(A1654)-ROW($B$3)))=0,"",INDEX(PlansAndNotes!$B$6:$B$2005,ROW(A1654)-ROW($B$3))),"")</f>
        <v/>
      </c>
      <c r="C1654" s="361" t="str">
        <f t="shared" si="186"/>
        <v/>
      </c>
      <c r="D1654" s="361" t="str">
        <f>IFERROR(IF(LEN(C1654)&gt;0,IF(LEN(INDEX(TasksList!$C$6:$C$1005,MATCH(C1654,TasksList!$B$6:$B$1005,0),1))=0,"",INDEX(TasksList!$C$6:$C$1005,MATCH(C1654,TasksList!$B$6:$B$1005,0),1)),""),"")</f>
        <v/>
      </c>
      <c r="E1654" s="361" t="str">
        <f>IFERROR(IF(LEN(C1654)&gt;0,IF(LEN(INDEX(TasksList!$F$6:$F$1005,MATCH(C1654,TasksList!$B$6:$B$1005,0),1))=0,"not set!",INDEX(TasksList!$F$6:$F$1005,MATCH(C1654,TasksList!$B$6:$B$1005,0),1)),""),"")</f>
        <v/>
      </c>
      <c r="F1654" s="360" t="str">
        <f>IFERROR(IF(LEN(D1654)&gt;0,IF(LEN(INDEX(AdressBook!$D$6:$D$25,MATCH(D1654,AdressBook!$B$6:$B$25,0),1))=0,"",INDEX(AdressBook!$D$6:$D$25,MATCH(D1654,AdressBook!$B$6:$B$25,0),1)),""),"")</f>
        <v/>
      </c>
      <c r="G1654" s="361" t="str">
        <f>IFERROR(IF(LEN(INDEX(PlansAndNotes!$F$6:$F$2005,ROW(B1654)-ROW($C$3)))=0,"",INDEX(PlansAndNotes!$F$6:$F$2005,ROW(B1654)-ROW($C$3))),"")</f>
        <v/>
      </c>
      <c r="H1654" s="361" t="str">
        <f>IFERROR(IF(LEN(C1654)&gt;0,IF(LEN(INDEX(TasksList!$G$6:$G$1005,MATCH(C1654,TasksList!$B$6:$B$1005,0),1))=0,"",INDEX(TasksList!$G$6:$G$1005,MATCH(C1654,TasksList!$B$6:$B$1005,0),1)),""),"")</f>
        <v/>
      </c>
      <c r="I1654" s="381"/>
      <c r="J1654" s="400"/>
      <c r="K1654" s="400"/>
      <c r="L1654" s="179"/>
      <c r="M1654" s="381"/>
      <c r="N1654" s="362" t="str">
        <f>IFERROR(IF(LEN(INDEX(PlansAndNotes!$D$6:$D$4005,ROW(B1654)-ROW($C$3)))=0,"",INDEX(PlansAndNotes!$D$6:$D$4005,ROW(B1654)-ROW($C$3))),"")</f>
        <v/>
      </c>
      <c r="O1654" s="165" t="str">
        <f t="shared" si="187"/>
        <v/>
      </c>
      <c r="P1654" s="363" t="str">
        <f>IFERROR(IF(LEN(INDEX(PlansAndNotes!$E$6:$E$4005,ROW(B1654)-ROW($C$3)))=0,"",INDEX(PlansAndNotes!$E$6:$E$4005,ROW(B1654)-ROW($C$3))),"")</f>
        <v/>
      </c>
      <c r="Q1654" s="363" t="str">
        <f>IFERROR(IF(LEN(INDEX(PlansAndNotes!$G$6:$G$4005,ROW(B1654)-ROW($C$3)))=0,"",INDEX(PlansAndNotes!$G$6:$G$4005,ROW(B1654)-ROW($C$3))),"")</f>
        <v/>
      </c>
      <c r="R1654" s="361" t="str">
        <f>IFERROR(IF(LEN(D1654)&gt;0,IF(LEN(INDEX(AdressBook!$C$6:$C$25,MATCH(D1654,AdressBook!$B$6:$B$25,0),1))=0,"",INDEX(AdressBook!$C$6:$C$25,MATCH(D1654,AdressBook!$B$6:$B$25,0),1)),""),"")</f>
        <v/>
      </c>
      <c r="S1654" s="165">
        <f>IF(LEN(C1654)&gt;0,IFERROR(IF(MATCH(C1654,C1655:$C$4004,0)&gt;0,-1,ROW(S1654)-ROW($S$3)),ROW(S1654)-ROW($S$3)),-1)</f>
        <v>-1</v>
      </c>
      <c r="T1654" s="165">
        <f t="shared" si="188"/>
        <v>0</v>
      </c>
      <c r="U1654" s="165" t="str">
        <f t="shared" si="189"/>
        <v/>
      </c>
      <c r="V1654" s="165" t="str">
        <f>IFERROR(IF(OR(C1654="",S1654&lt;0),"",IF(SUBTOTAL(3,C1654:C1654)=0,-1,SUBTOTAL(3,$C$4:C1654))),"")</f>
        <v/>
      </c>
      <c r="W1654" s="156" t="str">
        <f t="array" ref="W1654">IF(LEN(C1654)&gt;0,IFERROR(IF(MATCH(C1654,$C$3:$C1653,0)&gt;0,N1654-INDEX($N$3:N1653,SUMPRODUCT(MAX(ROW($C$3:$C1653)*(C1654=$C$3:$C1653)))-2,1),""),""),"")</f>
        <v/>
      </c>
      <c r="X1654" s="156">
        <f t="shared" ca="1" si="190"/>
        <v>1</v>
      </c>
      <c r="Y1654" s="156">
        <f t="shared" ca="1" si="191"/>
        <v>1</v>
      </c>
    </row>
    <row r="1655" spans="2:25" hidden="1" x14ac:dyDescent="0.25">
      <c r="B1655" s="390" t="str">
        <f>IFERROR(IF(LEN(INDEX(PlansAndNotes!$B$6:$B$2005,ROW(A1655)-ROW($B$3)))=0,"",INDEX(PlansAndNotes!$B$6:$B$2005,ROW(A1655)-ROW($B$3))),"")</f>
        <v/>
      </c>
      <c r="C1655" s="361" t="str">
        <f t="shared" si="186"/>
        <v/>
      </c>
      <c r="D1655" s="361" t="str">
        <f>IFERROR(IF(LEN(C1655)&gt;0,IF(LEN(INDEX(TasksList!$C$6:$C$1005,MATCH(C1655,TasksList!$B$6:$B$1005,0),1))=0,"",INDEX(TasksList!$C$6:$C$1005,MATCH(C1655,TasksList!$B$6:$B$1005,0),1)),""),"")</f>
        <v/>
      </c>
      <c r="E1655" s="361" t="str">
        <f>IFERROR(IF(LEN(C1655)&gt;0,IF(LEN(INDEX(TasksList!$F$6:$F$1005,MATCH(C1655,TasksList!$B$6:$B$1005,0),1))=0,"not set!",INDEX(TasksList!$F$6:$F$1005,MATCH(C1655,TasksList!$B$6:$B$1005,0),1)),""),"")</f>
        <v/>
      </c>
      <c r="F1655" s="360" t="str">
        <f>IFERROR(IF(LEN(D1655)&gt;0,IF(LEN(INDEX(AdressBook!$D$6:$D$25,MATCH(D1655,AdressBook!$B$6:$B$25,0),1))=0,"",INDEX(AdressBook!$D$6:$D$25,MATCH(D1655,AdressBook!$B$6:$B$25,0),1)),""),"")</f>
        <v/>
      </c>
      <c r="G1655" s="361" t="str">
        <f>IFERROR(IF(LEN(INDEX(PlansAndNotes!$F$6:$F$2005,ROW(B1655)-ROW($C$3)))=0,"",INDEX(PlansAndNotes!$F$6:$F$2005,ROW(B1655)-ROW($C$3))),"")</f>
        <v/>
      </c>
      <c r="H1655" s="361" t="str">
        <f>IFERROR(IF(LEN(C1655)&gt;0,IF(LEN(INDEX(TasksList!$G$6:$G$1005,MATCH(C1655,TasksList!$B$6:$B$1005,0),1))=0,"",INDEX(TasksList!$G$6:$G$1005,MATCH(C1655,TasksList!$B$6:$B$1005,0),1)),""),"")</f>
        <v/>
      </c>
      <c r="I1655" s="381"/>
      <c r="J1655" s="400"/>
      <c r="K1655" s="400"/>
      <c r="L1655" s="179"/>
      <c r="M1655" s="381"/>
      <c r="N1655" s="362" t="str">
        <f>IFERROR(IF(LEN(INDEX(PlansAndNotes!$D$6:$D$4005,ROW(B1655)-ROW($C$3)))=0,"",INDEX(PlansAndNotes!$D$6:$D$4005,ROW(B1655)-ROW($C$3))),"")</f>
        <v/>
      </c>
      <c r="O1655" s="165" t="str">
        <f t="shared" si="187"/>
        <v/>
      </c>
      <c r="P1655" s="363" t="str">
        <f>IFERROR(IF(LEN(INDEX(PlansAndNotes!$E$6:$E$4005,ROW(B1655)-ROW($C$3)))=0,"",INDEX(PlansAndNotes!$E$6:$E$4005,ROW(B1655)-ROW($C$3))),"")</f>
        <v/>
      </c>
      <c r="Q1655" s="363" t="str">
        <f>IFERROR(IF(LEN(INDEX(PlansAndNotes!$G$6:$G$4005,ROW(B1655)-ROW($C$3)))=0,"",INDEX(PlansAndNotes!$G$6:$G$4005,ROW(B1655)-ROW($C$3))),"")</f>
        <v/>
      </c>
      <c r="R1655" s="361" t="str">
        <f>IFERROR(IF(LEN(D1655)&gt;0,IF(LEN(INDEX(AdressBook!$C$6:$C$25,MATCH(D1655,AdressBook!$B$6:$B$25,0),1))=0,"",INDEX(AdressBook!$C$6:$C$25,MATCH(D1655,AdressBook!$B$6:$B$25,0),1)),""),"")</f>
        <v/>
      </c>
      <c r="S1655" s="165">
        <f>IF(LEN(C1655)&gt;0,IFERROR(IF(MATCH(C1655,C1656:$C$4004,0)&gt;0,-1,ROW(S1655)-ROW($S$3)),ROW(S1655)-ROW($S$3)),-1)</f>
        <v>-1</v>
      </c>
      <c r="T1655" s="165">
        <f t="shared" si="188"/>
        <v>0</v>
      </c>
      <c r="U1655" s="165" t="str">
        <f t="shared" si="189"/>
        <v/>
      </c>
      <c r="V1655" s="165" t="str">
        <f>IFERROR(IF(OR(C1655="",S1655&lt;0),"",IF(SUBTOTAL(3,C1655:C1655)=0,-1,SUBTOTAL(3,$C$4:C1655))),"")</f>
        <v/>
      </c>
      <c r="W1655" s="156" t="str">
        <f t="array" ref="W1655">IF(LEN(C1655)&gt;0,IFERROR(IF(MATCH(C1655,$C$3:$C1654,0)&gt;0,N1655-INDEX($N$3:N1654,SUMPRODUCT(MAX(ROW($C$3:$C1654)*(C1655=$C$3:$C1654)))-2,1),""),""),"")</f>
        <v/>
      </c>
      <c r="X1655" s="156">
        <f t="shared" ca="1" si="190"/>
        <v>1</v>
      </c>
      <c r="Y1655" s="156">
        <f t="shared" ca="1" si="191"/>
        <v>1</v>
      </c>
    </row>
    <row r="1656" spans="2:25" hidden="1" x14ac:dyDescent="0.25">
      <c r="B1656" s="390" t="str">
        <f>IFERROR(IF(LEN(INDEX(PlansAndNotes!$B$6:$B$2005,ROW(A1656)-ROW($B$3)))=0,"",INDEX(PlansAndNotes!$B$6:$B$2005,ROW(A1656)-ROW($B$3))),"")</f>
        <v/>
      </c>
      <c r="C1656" s="361" t="str">
        <f t="shared" si="186"/>
        <v/>
      </c>
      <c r="D1656" s="361" t="str">
        <f>IFERROR(IF(LEN(C1656)&gt;0,IF(LEN(INDEX(TasksList!$C$6:$C$1005,MATCH(C1656,TasksList!$B$6:$B$1005,0),1))=0,"",INDEX(TasksList!$C$6:$C$1005,MATCH(C1656,TasksList!$B$6:$B$1005,0),1)),""),"")</f>
        <v/>
      </c>
      <c r="E1656" s="361" t="str">
        <f>IFERROR(IF(LEN(C1656)&gt;0,IF(LEN(INDEX(TasksList!$F$6:$F$1005,MATCH(C1656,TasksList!$B$6:$B$1005,0),1))=0,"not set!",INDEX(TasksList!$F$6:$F$1005,MATCH(C1656,TasksList!$B$6:$B$1005,0),1)),""),"")</f>
        <v/>
      </c>
      <c r="F1656" s="360" t="str">
        <f>IFERROR(IF(LEN(D1656)&gt;0,IF(LEN(INDEX(AdressBook!$D$6:$D$25,MATCH(D1656,AdressBook!$B$6:$B$25,0),1))=0,"",INDEX(AdressBook!$D$6:$D$25,MATCH(D1656,AdressBook!$B$6:$B$25,0),1)),""),"")</f>
        <v/>
      </c>
      <c r="G1656" s="361" t="str">
        <f>IFERROR(IF(LEN(INDEX(PlansAndNotes!$F$6:$F$2005,ROW(B1656)-ROW($C$3)))=0,"",INDEX(PlansAndNotes!$F$6:$F$2005,ROW(B1656)-ROW($C$3))),"")</f>
        <v/>
      </c>
      <c r="H1656" s="361" t="str">
        <f>IFERROR(IF(LEN(C1656)&gt;0,IF(LEN(INDEX(TasksList!$G$6:$G$1005,MATCH(C1656,TasksList!$B$6:$B$1005,0),1))=0,"",INDEX(TasksList!$G$6:$G$1005,MATCH(C1656,TasksList!$B$6:$B$1005,0),1)),""),"")</f>
        <v/>
      </c>
      <c r="I1656" s="381"/>
      <c r="J1656" s="400"/>
      <c r="K1656" s="400"/>
      <c r="L1656" s="179"/>
      <c r="M1656" s="381"/>
      <c r="N1656" s="362" t="str">
        <f>IFERROR(IF(LEN(INDEX(PlansAndNotes!$D$6:$D$4005,ROW(B1656)-ROW($C$3)))=0,"",INDEX(PlansAndNotes!$D$6:$D$4005,ROW(B1656)-ROW($C$3))),"")</f>
        <v/>
      </c>
      <c r="O1656" s="165" t="str">
        <f t="shared" si="187"/>
        <v/>
      </c>
      <c r="P1656" s="363" t="str">
        <f>IFERROR(IF(LEN(INDEX(PlansAndNotes!$E$6:$E$4005,ROW(B1656)-ROW($C$3)))=0,"",INDEX(PlansAndNotes!$E$6:$E$4005,ROW(B1656)-ROW($C$3))),"")</f>
        <v/>
      </c>
      <c r="Q1656" s="363" t="str">
        <f>IFERROR(IF(LEN(INDEX(PlansAndNotes!$G$6:$G$4005,ROW(B1656)-ROW($C$3)))=0,"",INDEX(PlansAndNotes!$G$6:$G$4005,ROW(B1656)-ROW($C$3))),"")</f>
        <v/>
      </c>
      <c r="R1656" s="361" t="str">
        <f>IFERROR(IF(LEN(D1656)&gt;0,IF(LEN(INDEX(AdressBook!$C$6:$C$25,MATCH(D1656,AdressBook!$B$6:$B$25,0),1))=0,"",INDEX(AdressBook!$C$6:$C$25,MATCH(D1656,AdressBook!$B$6:$B$25,0),1)),""),"")</f>
        <v/>
      </c>
      <c r="S1656" s="165">
        <f>IF(LEN(C1656)&gt;0,IFERROR(IF(MATCH(C1656,C1657:$C$4004,0)&gt;0,-1,ROW(S1656)-ROW($S$3)),ROW(S1656)-ROW($S$3)),-1)</f>
        <v>-1</v>
      </c>
      <c r="T1656" s="165">
        <f t="shared" si="188"/>
        <v>0</v>
      </c>
      <c r="U1656" s="165" t="str">
        <f t="shared" si="189"/>
        <v/>
      </c>
      <c r="V1656" s="165" t="str">
        <f>IFERROR(IF(OR(C1656="",S1656&lt;0),"",IF(SUBTOTAL(3,C1656:C1656)=0,-1,SUBTOTAL(3,$C$4:C1656))),"")</f>
        <v/>
      </c>
      <c r="W1656" s="156" t="str">
        <f t="array" ref="W1656">IF(LEN(C1656)&gt;0,IFERROR(IF(MATCH(C1656,$C$3:$C1655,0)&gt;0,N1656-INDEX($N$3:N1655,SUMPRODUCT(MAX(ROW($C$3:$C1655)*(C1656=$C$3:$C1655)))-2,1),""),""),"")</f>
        <v/>
      </c>
      <c r="X1656" s="156">
        <f t="shared" ca="1" si="190"/>
        <v>1</v>
      </c>
      <c r="Y1656" s="156">
        <f t="shared" ca="1" si="191"/>
        <v>1</v>
      </c>
    </row>
    <row r="1657" spans="2:25" hidden="1" x14ac:dyDescent="0.25">
      <c r="B1657" s="390" t="str">
        <f>IFERROR(IF(LEN(INDEX(PlansAndNotes!$B$6:$B$2005,ROW(A1657)-ROW($B$3)))=0,"",INDEX(PlansAndNotes!$B$6:$B$2005,ROW(A1657)-ROW($B$3))),"")</f>
        <v/>
      </c>
      <c r="C1657" s="361" t="str">
        <f t="shared" si="186"/>
        <v/>
      </c>
      <c r="D1657" s="361" t="str">
        <f>IFERROR(IF(LEN(C1657)&gt;0,IF(LEN(INDEX(TasksList!$C$6:$C$1005,MATCH(C1657,TasksList!$B$6:$B$1005,0),1))=0,"",INDEX(TasksList!$C$6:$C$1005,MATCH(C1657,TasksList!$B$6:$B$1005,0),1)),""),"")</f>
        <v/>
      </c>
      <c r="E1657" s="361" t="str">
        <f>IFERROR(IF(LEN(C1657)&gt;0,IF(LEN(INDEX(TasksList!$F$6:$F$1005,MATCH(C1657,TasksList!$B$6:$B$1005,0),1))=0,"not set!",INDEX(TasksList!$F$6:$F$1005,MATCH(C1657,TasksList!$B$6:$B$1005,0),1)),""),"")</f>
        <v/>
      </c>
      <c r="F1657" s="360" t="str">
        <f>IFERROR(IF(LEN(D1657)&gt;0,IF(LEN(INDEX(AdressBook!$D$6:$D$25,MATCH(D1657,AdressBook!$B$6:$B$25,0),1))=0,"",INDEX(AdressBook!$D$6:$D$25,MATCH(D1657,AdressBook!$B$6:$B$25,0),1)),""),"")</f>
        <v/>
      </c>
      <c r="G1657" s="361" t="str">
        <f>IFERROR(IF(LEN(INDEX(PlansAndNotes!$F$6:$F$2005,ROW(B1657)-ROW($C$3)))=0,"",INDEX(PlansAndNotes!$F$6:$F$2005,ROW(B1657)-ROW($C$3))),"")</f>
        <v/>
      </c>
      <c r="H1657" s="361" t="str">
        <f>IFERROR(IF(LEN(C1657)&gt;0,IF(LEN(INDEX(TasksList!$G$6:$G$1005,MATCH(C1657,TasksList!$B$6:$B$1005,0),1))=0,"",INDEX(TasksList!$G$6:$G$1005,MATCH(C1657,TasksList!$B$6:$B$1005,0),1)),""),"")</f>
        <v/>
      </c>
      <c r="I1657" s="381"/>
      <c r="J1657" s="400"/>
      <c r="K1657" s="400"/>
      <c r="L1657" s="179"/>
      <c r="M1657" s="381"/>
      <c r="N1657" s="362" t="str">
        <f>IFERROR(IF(LEN(INDEX(PlansAndNotes!$D$6:$D$4005,ROW(B1657)-ROW($C$3)))=0,"",INDEX(PlansAndNotes!$D$6:$D$4005,ROW(B1657)-ROW($C$3))),"")</f>
        <v/>
      </c>
      <c r="O1657" s="165" t="str">
        <f t="shared" si="187"/>
        <v/>
      </c>
      <c r="P1657" s="363" t="str">
        <f>IFERROR(IF(LEN(INDEX(PlansAndNotes!$E$6:$E$4005,ROW(B1657)-ROW($C$3)))=0,"",INDEX(PlansAndNotes!$E$6:$E$4005,ROW(B1657)-ROW($C$3))),"")</f>
        <v/>
      </c>
      <c r="Q1657" s="363" t="str">
        <f>IFERROR(IF(LEN(INDEX(PlansAndNotes!$G$6:$G$4005,ROW(B1657)-ROW($C$3)))=0,"",INDEX(PlansAndNotes!$G$6:$G$4005,ROW(B1657)-ROW($C$3))),"")</f>
        <v/>
      </c>
      <c r="R1657" s="361" t="str">
        <f>IFERROR(IF(LEN(D1657)&gt;0,IF(LEN(INDEX(AdressBook!$C$6:$C$25,MATCH(D1657,AdressBook!$B$6:$B$25,0),1))=0,"",INDEX(AdressBook!$C$6:$C$25,MATCH(D1657,AdressBook!$B$6:$B$25,0),1)),""),"")</f>
        <v/>
      </c>
      <c r="S1657" s="165">
        <f>IF(LEN(C1657)&gt;0,IFERROR(IF(MATCH(C1657,C1658:$C$4004,0)&gt;0,-1,ROW(S1657)-ROW($S$3)),ROW(S1657)-ROW($S$3)),-1)</f>
        <v>-1</v>
      </c>
      <c r="T1657" s="165">
        <f t="shared" si="188"/>
        <v>0</v>
      </c>
      <c r="U1657" s="165" t="str">
        <f t="shared" si="189"/>
        <v/>
      </c>
      <c r="V1657" s="165" t="str">
        <f>IFERROR(IF(OR(C1657="",S1657&lt;0),"",IF(SUBTOTAL(3,C1657:C1657)=0,-1,SUBTOTAL(3,$C$4:C1657))),"")</f>
        <v/>
      </c>
      <c r="W1657" s="156" t="str">
        <f t="array" ref="W1657">IF(LEN(C1657)&gt;0,IFERROR(IF(MATCH(C1657,$C$3:$C1656,0)&gt;0,N1657-INDEX($N$3:N1656,SUMPRODUCT(MAX(ROW($C$3:$C1656)*(C1657=$C$3:$C1656)))-2,1),""),""),"")</f>
        <v/>
      </c>
      <c r="X1657" s="156">
        <f t="shared" ca="1" si="190"/>
        <v>1</v>
      </c>
      <c r="Y1657" s="156">
        <f t="shared" ca="1" si="191"/>
        <v>1</v>
      </c>
    </row>
    <row r="1658" spans="2:25" hidden="1" x14ac:dyDescent="0.25">
      <c r="B1658" s="390" t="str">
        <f>IFERROR(IF(LEN(INDEX(PlansAndNotes!$B$6:$B$2005,ROW(A1658)-ROW($B$3)))=0,"",INDEX(PlansAndNotes!$B$6:$B$2005,ROW(A1658)-ROW($B$3))),"")</f>
        <v/>
      </c>
      <c r="C1658" s="361" t="str">
        <f t="shared" si="186"/>
        <v/>
      </c>
      <c r="D1658" s="361" t="str">
        <f>IFERROR(IF(LEN(C1658)&gt;0,IF(LEN(INDEX(TasksList!$C$6:$C$1005,MATCH(C1658,TasksList!$B$6:$B$1005,0),1))=0,"",INDEX(TasksList!$C$6:$C$1005,MATCH(C1658,TasksList!$B$6:$B$1005,0),1)),""),"")</f>
        <v/>
      </c>
      <c r="E1658" s="361" t="str">
        <f>IFERROR(IF(LEN(C1658)&gt;0,IF(LEN(INDEX(TasksList!$F$6:$F$1005,MATCH(C1658,TasksList!$B$6:$B$1005,0),1))=0,"not set!",INDEX(TasksList!$F$6:$F$1005,MATCH(C1658,TasksList!$B$6:$B$1005,0),1)),""),"")</f>
        <v/>
      </c>
      <c r="F1658" s="360" t="str">
        <f>IFERROR(IF(LEN(D1658)&gt;0,IF(LEN(INDEX(AdressBook!$D$6:$D$25,MATCH(D1658,AdressBook!$B$6:$B$25,0),1))=0,"",INDEX(AdressBook!$D$6:$D$25,MATCH(D1658,AdressBook!$B$6:$B$25,0),1)),""),"")</f>
        <v/>
      </c>
      <c r="G1658" s="361" t="str">
        <f>IFERROR(IF(LEN(INDEX(PlansAndNotes!$F$6:$F$2005,ROW(B1658)-ROW($C$3)))=0,"",INDEX(PlansAndNotes!$F$6:$F$2005,ROW(B1658)-ROW($C$3))),"")</f>
        <v/>
      </c>
      <c r="H1658" s="361" t="str">
        <f>IFERROR(IF(LEN(C1658)&gt;0,IF(LEN(INDEX(TasksList!$G$6:$G$1005,MATCH(C1658,TasksList!$B$6:$B$1005,0),1))=0,"",INDEX(TasksList!$G$6:$G$1005,MATCH(C1658,TasksList!$B$6:$B$1005,0),1)),""),"")</f>
        <v/>
      </c>
      <c r="I1658" s="381"/>
      <c r="J1658" s="400"/>
      <c r="K1658" s="400"/>
      <c r="L1658" s="179"/>
      <c r="M1658" s="381"/>
      <c r="N1658" s="362" t="str">
        <f>IFERROR(IF(LEN(INDEX(PlansAndNotes!$D$6:$D$4005,ROW(B1658)-ROW($C$3)))=0,"",INDEX(PlansAndNotes!$D$6:$D$4005,ROW(B1658)-ROW($C$3))),"")</f>
        <v/>
      </c>
      <c r="O1658" s="165" t="str">
        <f t="shared" si="187"/>
        <v/>
      </c>
      <c r="P1658" s="363" t="str">
        <f>IFERROR(IF(LEN(INDEX(PlansAndNotes!$E$6:$E$4005,ROW(B1658)-ROW($C$3)))=0,"",INDEX(PlansAndNotes!$E$6:$E$4005,ROW(B1658)-ROW($C$3))),"")</f>
        <v/>
      </c>
      <c r="Q1658" s="363" t="str">
        <f>IFERROR(IF(LEN(INDEX(PlansAndNotes!$G$6:$G$4005,ROW(B1658)-ROW($C$3)))=0,"",INDEX(PlansAndNotes!$G$6:$G$4005,ROW(B1658)-ROW($C$3))),"")</f>
        <v/>
      </c>
      <c r="R1658" s="361" t="str">
        <f>IFERROR(IF(LEN(D1658)&gt;0,IF(LEN(INDEX(AdressBook!$C$6:$C$25,MATCH(D1658,AdressBook!$B$6:$B$25,0),1))=0,"",INDEX(AdressBook!$C$6:$C$25,MATCH(D1658,AdressBook!$B$6:$B$25,0),1)),""),"")</f>
        <v/>
      </c>
      <c r="S1658" s="165">
        <f>IF(LEN(C1658)&gt;0,IFERROR(IF(MATCH(C1658,C1659:$C$4004,0)&gt;0,-1,ROW(S1658)-ROW($S$3)),ROW(S1658)-ROW($S$3)),-1)</f>
        <v>-1</v>
      </c>
      <c r="T1658" s="165">
        <f t="shared" si="188"/>
        <v>0</v>
      </c>
      <c r="U1658" s="165" t="str">
        <f t="shared" si="189"/>
        <v/>
      </c>
      <c r="V1658" s="165" t="str">
        <f>IFERROR(IF(OR(C1658="",S1658&lt;0),"",IF(SUBTOTAL(3,C1658:C1658)=0,-1,SUBTOTAL(3,$C$4:C1658))),"")</f>
        <v/>
      </c>
      <c r="W1658" s="156" t="str">
        <f t="array" ref="W1658">IF(LEN(C1658)&gt;0,IFERROR(IF(MATCH(C1658,$C$3:$C1657,0)&gt;0,N1658-INDEX($N$3:N1657,SUMPRODUCT(MAX(ROW($C$3:$C1657)*(C1658=$C$3:$C1657)))-2,1),""),""),"")</f>
        <v/>
      </c>
      <c r="X1658" s="156">
        <f t="shared" ca="1" si="190"/>
        <v>1</v>
      </c>
      <c r="Y1658" s="156">
        <f t="shared" ca="1" si="191"/>
        <v>1</v>
      </c>
    </row>
    <row r="1659" spans="2:25" hidden="1" x14ac:dyDescent="0.25">
      <c r="B1659" s="390" t="str">
        <f>IFERROR(IF(LEN(INDEX(PlansAndNotes!$B$6:$B$2005,ROW(A1659)-ROW($B$3)))=0,"",INDEX(PlansAndNotes!$B$6:$B$2005,ROW(A1659)-ROW($B$3))),"")</f>
        <v/>
      </c>
      <c r="C1659" s="361" t="str">
        <f t="shared" si="186"/>
        <v/>
      </c>
      <c r="D1659" s="361" t="str">
        <f>IFERROR(IF(LEN(C1659)&gt;0,IF(LEN(INDEX(TasksList!$C$6:$C$1005,MATCH(C1659,TasksList!$B$6:$B$1005,0),1))=0,"",INDEX(TasksList!$C$6:$C$1005,MATCH(C1659,TasksList!$B$6:$B$1005,0),1)),""),"")</f>
        <v/>
      </c>
      <c r="E1659" s="361" t="str">
        <f>IFERROR(IF(LEN(C1659)&gt;0,IF(LEN(INDEX(TasksList!$F$6:$F$1005,MATCH(C1659,TasksList!$B$6:$B$1005,0),1))=0,"not set!",INDEX(TasksList!$F$6:$F$1005,MATCH(C1659,TasksList!$B$6:$B$1005,0),1)),""),"")</f>
        <v/>
      </c>
      <c r="F1659" s="360" t="str">
        <f>IFERROR(IF(LEN(D1659)&gt;0,IF(LEN(INDEX(AdressBook!$D$6:$D$25,MATCH(D1659,AdressBook!$B$6:$B$25,0),1))=0,"",INDEX(AdressBook!$D$6:$D$25,MATCH(D1659,AdressBook!$B$6:$B$25,0),1)),""),"")</f>
        <v/>
      </c>
      <c r="G1659" s="361" t="str">
        <f>IFERROR(IF(LEN(INDEX(PlansAndNotes!$F$6:$F$2005,ROW(B1659)-ROW($C$3)))=0,"",INDEX(PlansAndNotes!$F$6:$F$2005,ROW(B1659)-ROW($C$3))),"")</f>
        <v/>
      </c>
      <c r="H1659" s="361" t="str">
        <f>IFERROR(IF(LEN(C1659)&gt;0,IF(LEN(INDEX(TasksList!$G$6:$G$1005,MATCH(C1659,TasksList!$B$6:$B$1005,0),1))=0,"",INDEX(TasksList!$G$6:$G$1005,MATCH(C1659,TasksList!$B$6:$B$1005,0),1)),""),"")</f>
        <v/>
      </c>
      <c r="I1659" s="381"/>
      <c r="J1659" s="400"/>
      <c r="K1659" s="400"/>
      <c r="L1659" s="179"/>
      <c r="M1659" s="381"/>
      <c r="N1659" s="362" t="str">
        <f>IFERROR(IF(LEN(INDEX(PlansAndNotes!$D$6:$D$4005,ROW(B1659)-ROW($C$3)))=0,"",INDEX(PlansAndNotes!$D$6:$D$4005,ROW(B1659)-ROW($C$3))),"")</f>
        <v/>
      </c>
      <c r="O1659" s="165" t="str">
        <f t="shared" si="187"/>
        <v/>
      </c>
      <c r="P1659" s="363" t="str">
        <f>IFERROR(IF(LEN(INDEX(PlansAndNotes!$E$6:$E$4005,ROW(B1659)-ROW($C$3)))=0,"",INDEX(PlansAndNotes!$E$6:$E$4005,ROW(B1659)-ROW($C$3))),"")</f>
        <v/>
      </c>
      <c r="Q1659" s="363" t="str">
        <f>IFERROR(IF(LEN(INDEX(PlansAndNotes!$G$6:$G$4005,ROW(B1659)-ROW($C$3)))=0,"",INDEX(PlansAndNotes!$G$6:$G$4005,ROW(B1659)-ROW($C$3))),"")</f>
        <v/>
      </c>
      <c r="R1659" s="361" t="str">
        <f>IFERROR(IF(LEN(D1659)&gt;0,IF(LEN(INDEX(AdressBook!$C$6:$C$25,MATCH(D1659,AdressBook!$B$6:$B$25,0),1))=0,"",INDEX(AdressBook!$C$6:$C$25,MATCH(D1659,AdressBook!$B$6:$B$25,0),1)),""),"")</f>
        <v/>
      </c>
      <c r="S1659" s="165">
        <f>IF(LEN(C1659)&gt;0,IFERROR(IF(MATCH(C1659,C1660:$C$4004,0)&gt;0,-1,ROW(S1659)-ROW($S$3)),ROW(S1659)-ROW($S$3)),-1)</f>
        <v>-1</v>
      </c>
      <c r="T1659" s="165">
        <f t="shared" si="188"/>
        <v>0</v>
      </c>
      <c r="U1659" s="165" t="str">
        <f t="shared" si="189"/>
        <v/>
      </c>
      <c r="V1659" s="165" t="str">
        <f>IFERROR(IF(OR(C1659="",S1659&lt;0),"",IF(SUBTOTAL(3,C1659:C1659)=0,-1,SUBTOTAL(3,$C$4:C1659))),"")</f>
        <v/>
      </c>
      <c r="W1659" s="156" t="str">
        <f t="array" ref="W1659">IF(LEN(C1659)&gt;0,IFERROR(IF(MATCH(C1659,$C$3:$C1658,0)&gt;0,N1659-INDEX($N$3:N1658,SUMPRODUCT(MAX(ROW($C$3:$C1658)*(C1659=$C$3:$C1658)))-2,1),""),""),"")</f>
        <v/>
      </c>
      <c r="X1659" s="156">
        <f t="shared" ca="1" si="190"/>
        <v>1</v>
      </c>
      <c r="Y1659" s="156">
        <f t="shared" ca="1" si="191"/>
        <v>1</v>
      </c>
    </row>
    <row r="1660" spans="2:25" hidden="1" x14ac:dyDescent="0.25">
      <c r="B1660" s="390" t="str">
        <f>IFERROR(IF(LEN(INDEX(PlansAndNotes!$B$6:$B$2005,ROW(A1660)-ROW($B$3)))=0,"",INDEX(PlansAndNotes!$B$6:$B$2005,ROW(A1660)-ROW($B$3))),"")</f>
        <v/>
      </c>
      <c r="C1660" s="361" t="str">
        <f t="shared" si="186"/>
        <v/>
      </c>
      <c r="D1660" s="361" t="str">
        <f>IFERROR(IF(LEN(C1660)&gt;0,IF(LEN(INDEX(TasksList!$C$6:$C$1005,MATCH(C1660,TasksList!$B$6:$B$1005,0),1))=0,"",INDEX(TasksList!$C$6:$C$1005,MATCH(C1660,TasksList!$B$6:$B$1005,0),1)),""),"")</f>
        <v/>
      </c>
      <c r="E1660" s="361" t="str">
        <f>IFERROR(IF(LEN(C1660)&gt;0,IF(LEN(INDEX(TasksList!$F$6:$F$1005,MATCH(C1660,TasksList!$B$6:$B$1005,0),1))=0,"not set!",INDEX(TasksList!$F$6:$F$1005,MATCH(C1660,TasksList!$B$6:$B$1005,0),1)),""),"")</f>
        <v/>
      </c>
      <c r="F1660" s="360" t="str">
        <f>IFERROR(IF(LEN(D1660)&gt;0,IF(LEN(INDEX(AdressBook!$D$6:$D$25,MATCH(D1660,AdressBook!$B$6:$B$25,0),1))=0,"",INDEX(AdressBook!$D$6:$D$25,MATCH(D1660,AdressBook!$B$6:$B$25,0),1)),""),"")</f>
        <v/>
      </c>
      <c r="G1660" s="361" t="str">
        <f>IFERROR(IF(LEN(INDEX(PlansAndNotes!$F$6:$F$2005,ROW(B1660)-ROW($C$3)))=0,"",INDEX(PlansAndNotes!$F$6:$F$2005,ROW(B1660)-ROW($C$3))),"")</f>
        <v/>
      </c>
      <c r="H1660" s="361" t="str">
        <f>IFERROR(IF(LEN(C1660)&gt;0,IF(LEN(INDEX(TasksList!$G$6:$G$1005,MATCH(C1660,TasksList!$B$6:$B$1005,0),1))=0,"",INDEX(TasksList!$G$6:$G$1005,MATCH(C1660,TasksList!$B$6:$B$1005,0),1)),""),"")</f>
        <v/>
      </c>
      <c r="I1660" s="381"/>
      <c r="J1660" s="400"/>
      <c r="K1660" s="400"/>
      <c r="L1660" s="179"/>
      <c r="M1660" s="381"/>
      <c r="N1660" s="362" t="str">
        <f>IFERROR(IF(LEN(INDEX(PlansAndNotes!$D$6:$D$4005,ROW(B1660)-ROW($C$3)))=0,"",INDEX(PlansAndNotes!$D$6:$D$4005,ROW(B1660)-ROW($C$3))),"")</f>
        <v/>
      </c>
      <c r="O1660" s="165" t="str">
        <f t="shared" si="187"/>
        <v/>
      </c>
      <c r="P1660" s="363" t="str">
        <f>IFERROR(IF(LEN(INDEX(PlansAndNotes!$E$6:$E$4005,ROW(B1660)-ROW($C$3)))=0,"",INDEX(PlansAndNotes!$E$6:$E$4005,ROW(B1660)-ROW($C$3))),"")</f>
        <v/>
      </c>
      <c r="Q1660" s="363" t="str">
        <f>IFERROR(IF(LEN(INDEX(PlansAndNotes!$G$6:$G$4005,ROW(B1660)-ROW($C$3)))=0,"",INDEX(PlansAndNotes!$G$6:$G$4005,ROW(B1660)-ROW($C$3))),"")</f>
        <v/>
      </c>
      <c r="R1660" s="361" t="str">
        <f>IFERROR(IF(LEN(D1660)&gt;0,IF(LEN(INDEX(AdressBook!$C$6:$C$25,MATCH(D1660,AdressBook!$B$6:$B$25,0),1))=0,"",INDEX(AdressBook!$C$6:$C$25,MATCH(D1660,AdressBook!$B$6:$B$25,0),1)),""),"")</f>
        <v/>
      </c>
      <c r="S1660" s="165">
        <f>IF(LEN(C1660)&gt;0,IFERROR(IF(MATCH(C1660,C1661:$C$4004,0)&gt;0,-1,ROW(S1660)-ROW($S$3)),ROW(S1660)-ROW($S$3)),-1)</f>
        <v>-1</v>
      </c>
      <c r="T1660" s="165">
        <f t="shared" si="188"/>
        <v>0</v>
      </c>
      <c r="U1660" s="165" t="str">
        <f t="shared" si="189"/>
        <v/>
      </c>
      <c r="V1660" s="165" t="str">
        <f>IFERROR(IF(OR(C1660="",S1660&lt;0),"",IF(SUBTOTAL(3,C1660:C1660)=0,-1,SUBTOTAL(3,$C$4:C1660))),"")</f>
        <v/>
      </c>
      <c r="W1660" s="156" t="str">
        <f t="array" ref="W1660">IF(LEN(C1660)&gt;0,IFERROR(IF(MATCH(C1660,$C$3:$C1659,0)&gt;0,N1660-INDEX($N$3:N1659,SUMPRODUCT(MAX(ROW($C$3:$C1659)*(C1660=$C$3:$C1659)))-2,1),""),""),"")</f>
        <v/>
      </c>
      <c r="X1660" s="156">
        <f t="shared" ca="1" si="190"/>
        <v>1</v>
      </c>
      <c r="Y1660" s="156">
        <f t="shared" ca="1" si="191"/>
        <v>1</v>
      </c>
    </row>
    <row r="1661" spans="2:25" hidden="1" x14ac:dyDescent="0.25">
      <c r="B1661" s="390" t="str">
        <f>IFERROR(IF(LEN(INDEX(PlansAndNotes!$B$6:$B$2005,ROW(A1661)-ROW($B$3)))=0,"",INDEX(PlansAndNotes!$B$6:$B$2005,ROW(A1661)-ROW($B$3))),"")</f>
        <v/>
      </c>
      <c r="C1661" s="361" t="str">
        <f t="shared" si="186"/>
        <v/>
      </c>
      <c r="D1661" s="361" t="str">
        <f>IFERROR(IF(LEN(C1661)&gt;0,IF(LEN(INDEX(TasksList!$C$6:$C$1005,MATCH(C1661,TasksList!$B$6:$B$1005,0),1))=0,"",INDEX(TasksList!$C$6:$C$1005,MATCH(C1661,TasksList!$B$6:$B$1005,0),1)),""),"")</f>
        <v/>
      </c>
      <c r="E1661" s="361" t="str">
        <f>IFERROR(IF(LEN(C1661)&gt;0,IF(LEN(INDEX(TasksList!$F$6:$F$1005,MATCH(C1661,TasksList!$B$6:$B$1005,0),1))=0,"not set!",INDEX(TasksList!$F$6:$F$1005,MATCH(C1661,TasksList!$B$6:$B$1005,0),1)),""),"")</f>
        <v/>
      </c>
      <c r="F1661" s="360" t="str">
        <f>IFERROR(IF(LEN(D1661)&gt;0,IF(LEN(INDEX(AdressBook!$D$6:$D$25,MATCH(D1661,AdressBook!$B$6:$B$25,0),1))=0,"",INDEX(AdressBook!$D$6:$D$25,MATCH(D1661,AdressBook!$B$6:$B$25,0),1)),""),"")</f>
        <v/>
      </c>
      <c r="G1661" s="361" t="str">
        <f>IFERROR(IF(LEN(INDEX(PlansAndNotes!$F$6:$F$2005,ROW(B1661)-ROW($C$3)))=0,"",INDEX(PlansAndNotes!$F$6:$F$2005,ROW(B1661)-ROW($C$3))),"")</f>
        <v/>
      </c>
      <c r="H1661" s="361" t="str">
        <f>IFERROR(IF(LEN(C1661)&gt;0,IF(LEN(INDEX(TasksList!$G$6:$G$1005,MATCH(C1661,TasksList!$B$6:$B$1005,0),1))=0,"",INDEX(TasksList!$G$6:$G$1005,MATCH(C1661,TasksList!$B$6:$B$1005,0),1)),""),"")</f>
        <v/>
      </c>
      <c r="I1661" s="381"/>
      <c r="J1661" s="400"/>
      <c r="K1661" s="400"/>
      <c r="L1661" s="179"/>
      <c r="M1661" s="381"/>
      <c r="N1661" s="362" t="str">
        <f>IFERROR(IF(LEN(INDEX(PlansAndNotes!$D$6:$D$4005,ROW(B1661)-ROW($C$3)))=0,"",INDEX(PlansAndNotes!$D$6:$D$4005,ROW(B1661)-ROW($C$3))),"")</f>
        <v/>
      </c>
      <c r="O1661" s="165" t="str">
        <f t="shared" si="187"/>
        <v/>
      </c>
      <c r="P1661" s="363" t="str">
        <f>IFERROR(IF(LEN(INDEX(PlansAndNotes!$E$6:$E$4005,ROW(B1661)-ROW($C$3)))=0,"",INDEX(PlansAndNotes!$E$6:$E$4005,ROW(B1661)-ROW($C$3))),"")</f>
        <v/>
      </c>
      <c r="Q1661" s="363" t="str">
        <f>IFERROR(IF(LEN(INDEX(PlansAndNotes!$G$6:$G$4005,ROW(B1661)-ROW($C$3)))=0,"",INDEX(PlansAndNotes!$G$6:$G$4005,ROW(B1661)-ROW($C$3))),"")</f>
        <v/>
      </c>
      <c r="R1661" s="361" t="str">
        <f>IFERROR(IF(LEN(D1661)&gt;0,IF(LEN(INDEX(AdressBook!$C$6:$C$25,MATCH(D1661,AdressBook!$B$6:$B$25,0),1))=0,"",INDEX(AdressBook!$C$6:$C$25,MATCH(D1661,AdressBook!$B$6:$B$25,0),1)),""),"")</f>
        <v/>
      </c>
      <c r="S1661" s="165">
        <f>IF(LEN(C1661)&gt;0,IFERROR(IF(MATCH(C1661,C1662:$C$4004,0)&gt;0,-1,ROW(S1661)-ROW($S$3)),ROW(S1661)-ROW($S$3)),-1)</f>
        <v>-1</v>
      </c>
      <c r="T1661" s="165">
        <f t="shared" si="188"/>
        <v>0</v>
      </c>
      <c r="U1661" s="165" t="str">
        <f t="shared" si="189"/>
        <v/>
      </c>
      <c r="V1661" s="165" t="str">
        <f>IFERROR(IF(OR(C1661="",S1661&lt;0),"",IF(SUBTOTAL(3,C1661:C1661)=0,-1,SUBTOTAL(3,$C$4:C1661))),"")</f>
        <v/>
      </c>
      <c r="W1661" s="156" t="str">
        <f t="array" ref="W1661">IF(LEN(C1661)&gt;0,IFERROR(IF(MATCH(C1661,$C$3:$C1660,0)&gt;0,N1661-INDEX($N$3:N1660,SUMPRODUCT(MAX(ROW($C$3:$C1660)*(C1661=$C$3:$C1660)))-2,1),""),""),"")</f>
        <v/>
      </c>
      <c r="X1661" s="156">
        <f t="shared" ca="1" si="190"/>
        <v>1</v>
      </c>
      <c r="Y1661" s="156">
        <f t="shared" ca="1" si="191"/>
        <v>1</v>
      </c>
    </row>
    <row r="1662" spans="2:25" hidden="1" x14ac:dyDescent="0.25">
      <c r="B1662" s="390" t="str">
        <f>IFERROR(IF(LEN(INDEX(PlansAndNotes!$B$6:$B$2005,ROW(A1662)-ROW($B$3)))=0,"",INDEX(PlansAndNotes!$B$6:$B$2005,ROW(A1662)-ROW($B$3))),"")</f>
        <v/>
      </c>
      <c r="C1662" s="361" t="str">
        <f t="shared" si="186"/>
        <v/>
      </c>
      <c r="D1662" s="361" t="str">
        <f>IFERROR(IF(LEN(C1662)&gt;0,IF(LEN(INDEX(TasksList!$C$6:$C$1005,MATCH(C1662,TasksList!$B$6:$B$1005,0),1))=0,"",INDEX(TasksList!$C$6:$C$1005,MATCH(C1662,TasksList!$B$6:$B$1005,0),1)),""),"")</f>
        <v/>
      </c>
      <c r="E1662" s="361" t="str">
        <f>IFERROR(IF(LEN(C1662)&gt;0,IF(LEN(INDEX(TasksList!$F$6:$F$1005,MATCH(C1662,TasksList!$B$6:$B$1005,0),1))=0,"not set!",INDEX(TasksList!$F$6:$F$1005,MATCH(C1662,TasksList!$B$6:$B$1005,0),1)),""),"")</f>
        <v/>
      </c>
      <c r="F1662" s="360" t="str">
        <f>IFERROR(IF(LEN(D1662)&gt;0,IF(LEN(INDEX(AdressBook!$D$6:$D$25,MATCH(D1662,AdressBook!$B$6:$B$25,0),1))=0,"",INDEX(AdressBook!$D$6:$D$25,MATCH(D1662,AdressBook!$B$6:$B$25,0),1)),""),"")</f>
        <v/>
      </c>
      <c r="G1662" s="361" t="str">
        <f>IFERROR(IF(LEN(INDEX(PlansAndNotes!$F$6:$F$2005,ROW(B1662)-ROW($C$3)))=0,"",INDEX(PlansAndNotes!$F$6:$F$2005,ROW(B1662)-ROW($C$3))),"")</f>
        <v/>
      </c>
      <c r="H1662" s="361" t="str">
        <f>IFERROR(IF(LEN(C1662)&gt;0,IF(LEN(INDEX(TasksList!$G$6:$G$1005,MATCH(C1662,TasksList!$B$6:$B$1005,0),1))=0,"",INDEX(TasksList!$G$6:$G$1005,MATCH(C1662,TasksList!$B$6:$B$1005,0),1)),""),"")</f>
        <v/>
      </c>
      <c r="I1662" s="381"/>
      <c r="J1662" s="400"/>
      <c r="K1662" s="400"/>
      <c r="L1662" s="179"/>
      <c r="M1662" s="381"/>
      <c r="N1662" s="362" t="str">
        <f>IFERROR(IF(LEN(INDEX(PlansAndNotes!$D$6:$D$4005,ROW(B1662)-ROW($C$3)))=0,"",INDEX(PlansAndNotes!$D$6:$D$4005,ROW(B1662)-ROW($C$3))),"")</f>
        <v/>
      </c>
      <c r="O1662" s="165" t="str">
        <f t="shared" si="187"/>
        <v/>
      </c>
      <c r="P1662" s="363" t="str">
        <f>IFERROR(IF(LEN(INDEX(PlansAndNotes!$E$6:$E$4005,ROW(B1662)-ROW($C$3)))=0,"",INDEX(PlansAndNotes!$E$6:$E$4005,ROW(B1662)-ROW($C$3))),"")</f>
        <v/>
      </c>
      <c r="Q1662" s="363" t="str">
        <f>IFERROR(IF(LEN(INDEX(PlansAndNotes!$G$6:$G$4005,ROW(B1662)-ROW($C$3)))=0,"",INDEX(PlansAndNotes!$G$6:$G$4005,ROW(B1662)-ROW($C$3))),"")</f>
        <v/>
      </c>
      <c r="R1662" s="361" t="str">
        <f>IFERROR(IF(LEN(D1662)&gt;0,IF(LEN(INDEX(AdressBook!$C$6:$C$25,MATCH(D1662,AdressBook!$B$6:$B$25,0),1))=0,"",INDEX(AdressBook!$C$6:$C$25,MATCH(D1662,AdressBook!$B$6:$B$25,0),1)),""),"")</f>
        <v/>
      </c>
      <c r="S1662" s="165">
        <f>IF(LEN(C1662)&gt;0,IFERROR(IF(MATCH(C1662,C1663:$C$4004,0)&gt;0,-1,ROW(S1662)-ROW($S$3)),ROW(S1662)-ROW($S$3)),-1)</f>
        <v>-1</v>
      </c>
      <c r="T1662" s="165">
        <f t="shared" si="188"/>
        <v>0</v>
      </c>
      <c r="U1662" s="165" t="str">
        <f t="shared" si="189"/>
        <v/>
      </c>
      <c r="V1662" s="165" t="str">
        <f>IFERROR(IF(OR(C1662="",S1662&lt;0),"",IF(SUBTOTAL(3,C1662:C1662)=0,-1,SUBTOTAL(3,$C$4:C1662))),"")</f>
        <v/>
      </c>
      <c r="W1662" s="156" t="str">
        <f t="array" ref="W1662">IF(LEN(C1662)&gt;0,IFERROR(IF(MATCH(C1662,$C$3:$C1661,0)&gt;0,N1662-INDEX($N$3:N1661,SUMPRODUCT(MAX(ROW($C$3:$C1661)*(C1662=$C$3:$C1661)))-2,1),""),""),"")</f>
        <v/>
      </c>
      <c r="X1662" s="156">
        <f t="shared" ca="1" si="190"/>
        <v>1</v>
      </c>
      <c r="Y1662" s="156">
        <f t="shared" ca="1" si="191"/>
        <v>1</v>
      </c>
    </row>
    <row r="1663" spans="2:25" hidden="1" x14ac:dyDescent="0.25">
      <c r="B1663" s="390" t="str">
        <f>IFERROR(IF(LEN(INDEX(PlansAndNotes!$B$6:$B$2005,ROW(A1663)-ROW($B$3)))=0,"",INDEX(PlansAndNotes!$B$6:$B$2005,ROW(A1663)-ROW($B$3))),"")</f>
        <v/>
      </c>
      <c r="C1663" s="361" t="str">
        <f t="shared" si="186"/>
        <v/>
      </c>
      <c r="D1663" s="361" t="str">
        <f>IFERROR(IF(LEN(C1663)&gt;0,IF(LEN(INDEX(TasksList!$C$6:$C$1005,MATCH(C1663,TasksList!$B$6:$B$1005,0),1))=0,"",INDEX(TasksList!$C$6:$C$1005,MATCH(C1663,TasksList!$B$6:$B$1005,0),1)),""),"")</f>
        <v/>
      </c>
      <c r="E1663" s="361" t="str">
        <f>IFERROR(IF(LEN(C1663)&gt;0,IF(LEN(INDEX(TasksList!$F$6:$F$1005,MATCH(C1663,TasksList!$B$6:$B$1005,0),1))=0,"not set!",INDEX(TasksList!$F$6:$F$1005,MATCH(C1663,TasksList!$B$6:$B$1005,0),1)),""),"")</f>
        <v/>
      </c>
      <c r="F1663" s="360" t="str">
        <f>IFERROR(IF(LEN(D1663)&gt;0,IF(LEN(INDEX(AdressBook!$D$6:$D$25,MATCH(D1663,AdressBook!$B$6:$B$25,0),1))=0,"",INDEX(AdressBook!$D$6:$D$25,MATCH(D1663,AdressBook!$B$6:$B$25,0),1)),""),"")</f>
        <v/>
      </c>
      <c r="G1663" s="361" t="str">
        <f>IFERROR(IF(LEN(INDEX(PlansAndNotes!$F$6:$F$2005,ROW(B1663)-ROW($C$3)))=0,"",INDEX(PlansAndNotes!$F$6:$F$2005,ROW(B1663)-ROW($C$3))),"")</f>
        <v/>
      </c>
      <c r="H1663" s="361" t="str">
        <f>IFERROR(IF(LEN(C1663)&gt;0,IF(LEN(INDEX(TasksList!$G$6:$G$1005,MATCH(C1663,TasksList!$B$6:$B$1005,0),1))=0,"",INDEX(TasksList!$G$6:$G$1005,MATCH(C1663,TasksList!$B$6:$B$1005,0),1)),""),"")</f>
        <v/>
      </c>
      <c r="I1663" s="381"/>
      <c r="J1663" s="400"/>
      <c r="K1663" s="400"/>
      <c r="L1663" s="179"/>
      <c r="M1663" s="381"/>
      <c r="N1663" s="362" t="str">
        <f>IFERROR(IF(LEN(INDEX(PlansAndNotes!$D$6:$D$4005,ROW(B1663)-ROW($C$3)))=0,"",INDEX(PlansAndNotes!$D$6:$D$4005,ROW(B1663)-ROW($C$3))),"")</f>
        <v/>
      </c>
      <c r="O1663" s="165" t="str">
        <f t="shared" si="187"/>
        <v/>
      </c>
      <c r="P1663" s="363" t="str">
        <f>IFERROR(IF(LEN(INDEX(PlansAndNotes!$E$6:$E$4005,ROW(B1663)-ROW($C$3)))=0,"",INDEX(PlansAndNotes!$E$6:$E$4005,ROW(B1663)-ROW($C$3))),"")</f>
        <v/>
      </c>
      <c r="Q1663" s="363" t="str">
        <f>IFERROR(IF(LEN(INDEX(PlansAndNotes!$G$6:$G$4005,ROW(B1663)-ROW($C$3)))=0,"",INDEX(PlansAndNotes!$G$6:$G$4005,ROW(B1663)-ROW($C$3))),"")</f>
        <v/>
      </c>
      <c r="R1663" s="361" t="str">
        <f>IFERROR(IF(LEN(D1663)&gt;0,IF(LEN(INDEX(AdressBook!$C$6:$C$25,MATCH(D1663,AdressBook!$B$6:$B$25,0),1))=0,"",INDEX(AdressBook!$C$6:$C$25,MATCH(D1663,AdressBook!$B$6:$B$25,0),1)),""),"")</f>
        <v/>
      </c>
      <c r="S1663" s="165">
        <f>IF(LEN(C1663)&gt;0,IFERROR(IF(MATCH(C1663,C1664:$C$4004,0)&gt;0,-1,ROW(S1663)-ROW($S$3)),ROW(S1663)-ROW($S$3)),-1)</f>
        <v>-1</v>
      </c>
      <c r="T1663" s="165">
        <f t="shared" si="188"/>
        <v>0</v>
      </c>
      <c r="U1663" s="165" t="str">
        <f t="shared" si="189"/>
        <v/>
      </c>
      <c r="V1663" s="165" t="str">
        <f>IFERROR(IF(OR(C1663="",S1663&lt;0),"",IF(SUBTOTAL(3,C1663:C1663)=0,-1,SUBTOTAL(3,$C$4:C1663))),"")</f>
        <v/>
      </c>
      <c r="W1663" s="156" t="str">
        <f t="array" ref="W1663">IF(LEN(C1663)&gt;0,IFERROR(IF(MATCH(C1663,$C$3:$C1662,0)&gt;0,N1663-INDEX($N$3:N1662,SUMPRODUCT(MAX(ROW($C$3:$C1662)*(C1663=$C$3:$C1662)))-2,1),""),""),"")</f>
        <v/>
      </c>
      <c r="X1663" s="156">
        <f t="shared" ca="1" si="190"/>
        <v>1</v>
      </c>
      <c r="Y1663" s="156">
        <f t="shared" ca="1" si="191"/>
        <v>1</v>
      </c>
    </row>
    <row r="1664" spans="2:25" hidden="1" x14ac:dyDescent="0.25">
      <c r="B1664" s="390" t="str">
        <f>IFERROR(IF(LEN(INDEX(PlansAndNotes!$B$6:$B$2005,ROW(A1664)-ROW($B$3)))=0,"",INDEX(PlansAndNotes!$B$6:$B$2005,ROW(A1664)-ROW($B$3))),"")</f>
        <v/>
      </c>
      <c r="C1664" s="361" t="str">
        <f t="shared" si="186"/>
        <v/>
      </c>
      <c r="D1664" s="361" t="str">
        <f>IFERROR(IF(LEN(C1664)&gt;0,IF(LEN(INDEX(TasksList!$C$6:$C$1005,MATCH(C1664,TasksList!$B$6:$B$1005,0),1))=0,"",INDEX(TasksList!$C$6:$C$1005,MATCH(C1664,TasksList!$B$6:$B$1005,0),1)),""),"")</f>
        <v/>
      </c>
      <c r="E1664" s="361" t="str">
        <f>IFERROR(IF(LEN(C1664)&gt;0,IF(LEN(INDEX(TasksList!$F$6:$F$1005,MATCH(C1664,TasksList!$B$6:$B$1005,0),1))=0,"not set!",INDEX(TasksList!$F$6:$F$1005,MATCH(C1664,TasksList!$B$6:$B$1005,0),1)),""),"")</f>
        <v/>
      </c>
      <c r="F1664" s="360" t="str">
        <f>IFERROR(IF(LEN(D1664)&gt;0,IF(LEN(INDEX(AdressBook!$D$6:$D$25,MATCH(D1664,AdressBook!$B$6:$B$25,0),1))=0,"",INDEX(AdressBook!$D$6:$D$25,MATCH(D1664,AdressBook!$B$6:$B$25,0),1)),""),"")</f>
        <v/>
      </c>
      <c r="G1664" s="361" t="str">
        <f>IFERROR(IF(LEN(INDEX(PlansAndNotes!$F$6:$F$2005,ROW(B1664)-ROW($C$3)))=0,"",INDEX(PlansAndNotes!$F$6:$F$2005,ROW(B1664)-ROW($C$3))),"")</f>
        <v/>
      </c>
      <c r="H1664" s="361" t="str">
        <f>IFERROR(IF(LEN(C1664)&gt;0,IF(LEN(INDEX(TasksList!$G$6:$G$1005,MATCH(C1664,TasksList!$B$6:$B$1005,0),1))=0,"",INDEX(TasksList!$G$6:$G$1005,MATCH(C1664,TasksList!$B$6:$B$1005,0),1)),""),"")</f>
        <v/>
      </c>
      <c r="I1664" s="381"/>
      <c r="J1664" s="400"/>
      <c r="K1664" s="400"/>
      <c r="L1664" s="179"/>
      <c r="M1664" s="381"/>
      <c r="N1664" s="362" t="str">
        <f>IFERROR(IF(LEN(INDEX(PlansAndNotes!$D$6:$D$4005,ROW(B1664)-ROW($C$3)))=0,"",INDEX(PlansAndNotes!$D$6:$D$4005,ROW(B1664)-ROW($C$3))),"")</f>
        <v/>
      </c>
      <c r="O1664" s="165" t="str">
        <f t="shared" si="187"/>
        <v/>
      </c>
      <c r="P1664" s="363" t="str">
        <f>IFERROR(IF(LEN(INDEX(PlansAndNotes!$E$6:$E$4005,ROW(B1664)-ROW($C$3)))=0,"",INDEX(PlansAndNotes!$E$6:$E$4005,ROW(B1664)-ROW($C$3))),"")</f>
        <v/>
      </c>
      <c r="Q1664" s="363" t="str">
        <f>IFERROR(IF(LEN(INDEX(PlansAndNotes!$G$6:$G$4005,ROW(B1664)-ROW($C$3)))=0,"",INDEX(PlansAndNotes!$G$6:$G$4005,ROW(B1664)-ROW($C$3))),"")</f>
        <v/>
      </c>
      <c r="R1664" s="361" t="str">
        <f>IFERROR(IF(LEN(D1664)&gt;0,IF(LEN(INDEX(AdressBook!$C$6:$C$25,MATCH(D1664,AdressBook!$B$6:$B$25,0),1))=0,"",INDEX(AdressBook!$C$6:$C$25,MATCH(D1664,AdressBook!$B$6:$B$25,0),1)),""),"")</f>
        <v/>
      </c>
      <c r="S1664" s="165">
        <f>IF(LEN(C1664)&gt;0,IFERROR(IF(MATCH(C1664,C1665:$C$4004,0)&gt;0,-1,ROW(S1664)-ROW($S$3)),ROW(S1664)-ROW($S$3)),-1)</f>
        <v>-1</v>
      </c>
      <c r="T1664" s="165">
        <f t="shared" si="188"/>
        <v>0</v>
      </c>
      <c r="U1664" s="165" t="str">
        <f t="shared" si="189"/>
        <v/>
      </c>
      <c r="V1664" s="165" t="str">
        <f>IFERROR(IF(OR(C1664="",S1664&lt;0),"",IF(SUBTOTAL(3,C1664:C1664)=0,-1,SUBTOTAL(3,$C$4:C1664))),"")</f>
        <v/>
      </c>
      <c r="W1664" s="156" t="str">
        <f t="array" ref="W1664">IF(LEN(C1664)&gt;0,IFERROR(IF(MATCH(C1664,$C$3:$C1663,0)&gt;0,N1664-INDEX($N$3:N1663,SUMPRODUCT(MAX(ROW($C$3:$C1663)*(C1664=$C$3:$C1663)))-2,1),""),""),"")</f>
        <v/>
      </c>
      <c r="X1664" s="156">
        <f t="shared" ca="1" si="190"/>
        <v>1</v>
      </c>
      <c r="Y1664" s="156">
        <f t="shared" ca="1" si="191"/>
        <v>1</v>
      </c>
    </row>
    <row r="1665" spans="2:25" hidden="1" x14ac:dyDescent="0.25">
      <c r="B1665" s="390" t="str">
        <f>IFERROR(IF(LEN(INDEX(PlansAndNotes!$B$6:$B$2005,ROW(A1665)-ROW($B$3)))=0,"",INDEX(PlansAndNotes!$B$6:$B$2005,ROW(A1665)-ROW($B$3))),"")</f>
        <v/>
      </c>
      <c r="C1665" s="361" t="str">
        <f t="shared" si="186"/>
        <v/>
      </c>
      <c r="D1665" s="361" t="str">
        <f>IFERROR(IF(LEN(C1665)&gt;0,IF(LEN(INDEX(TasksList!$C$6:$C$1005,MATCH(C1665,TasksList!$B$6:$B$1005,0),1))=0,"",INDEX(TasksList!$C$6:$C$1005,MATCH(C1665,TasksList!$B$6:$B$1005,0),1)),""),"")</f>
        <v/>
      </c>
      <c r="E1665" s="361" t="str">
        <f>IFERROR(IF(LEN(C1665)&gt;0,IF(LEN(INDEX(TasksList!$F$6:$F$1005,MATCH(C1665,TasksList!$B$6:$B$1005,0),1))=0,"not set!",INDEX(TasksList!$F$6:$F$1005,MATCH(C1665,TasksList!$B$6:$B$1005,0),1)),""),"")</f>
        <v/>
      </c>
      <c r="F1665" s="360" t="str">
        <f>IFERROR(IF(LEN(D1665)&gt;0,IF(LEN(INDEX(AdressBook!$D$6:$D$25,MATCH(D1665,AdressBook!$B$6:$B$25,0),1))=0,"",INDEX(AdressBook!$D$6:$D$25,MATCH(D1665,AdressBook!$B$6:$B$25,0),1)),""),"")</f>
        <v/>
      </c>
      <c r="G1665" s="361" t="str">
        <f>IFERROR(IF(LEN(INDEX(PlansAndNotes!$F$6:$F$2005,ROW(B1665)-ROW($C$3)))=0,"",INDEX(PlansAndNotes!$F$6:$F$2005,ROW(B1665)-ROW($C$3))),"")</f>
        <v/>
      </c>
      <c r="H1665" s="361" t="str">
        <f>IFERROR(IF(LEN(C1665)&gt;0,IF(LEN(INDEX(TasksList!$G$6:$G$1005,MATCH(C1665,TasksList!$B$6:$B$1005,0),1))=0,"",INDEX(TasksList!$G$6:$G$1005,MATCH(C1665,TasksList!$B$6:$B$1005,0),1)),""),"")</f>
        <v/>
      </c>
      <c r="I1665" s="381"/>
      <c r="J1665" s="400"/>
      <c r="K1665" s="400"/>
      <c r="L1665" s="179"/>
      <c r="M1665" s="381"/>
      <c r="N1665" s="362" t="str">
        <f>IFERROR(IF(LEN(INDEX(PlansAndNotes!$D$6:$D$4005,ROW(B1665)-ROW($C$3)))=0,"",INDEX(PlansAndNotes!$D$6:$D$4005,ROW(B1665)-ROW($C$3))),"")</f>
        <v/>
      </c>
      <c r="O1665" s="165" t="str">
        <f t="shared" si="187"/>
        <v/>
      </c>
      <c r="P1665" s="363" t="str">
        <f>IFERROR(IF(LEN(INDEX(PlansAndNotes!$E$6:$E$4005,ROW(B1665)-ROW($C$3)))=0,"",INDEX(PlansAndNotes!$E$6:$E$4005,ROW(B1665)-ROW($C$3))),"")</f>
        <v/>
      </c>
      <c r="Q1665" s="363" t="str">
        <f>IFERROR(IF(LEN(INDEX(PlansAndNotes!$G$6:$G$4005,ROW(B1665)-ROW($C$3)))=0,"",INDEX(PlansAndNotes!$G$6:$G$4005,ROW(B1665)-ROW($C$3))),"")</f>
        <v/>
      </c>
      <c r="R1665" s="361" t="str">
        <f>IFERROR(IF(LEN(D1665)&gt;0,IF(LEN(INDEX(AdressBook!$C$6:$C$25,MATCH(D1665,AdressBook!$B$6:$B$25,0),1))=0,"",INDEX(AdressBook!$C$6:$C$25,MATCH(D1665,AdressBook!$B$6:$B$25,0),1)),""),"")</f>
        <v/>
      </c>
      <c r="S1665" s="165">
        <f>IF(LEN(C1665)&gt;0,IFERROR(IF(MATCH(C1665,C1666:$C$4004,0)&gt;0,-1,ROW(S1665)-ROW($S$3)),ROW(S1665)-ROW($S$3)),-1)</f>
        <v>-1</v>
      </c>
      <c r="T1665" s="165">
        <f t="shared" si="188"/>
        <v>0</v>
      </c>
      <c r="U1665" s="165" t="str">
        <f t="shared" si="189"/>
        <v/>
      </c>
      <c r="V1665" s="165" t="str">
        <f>IFERROR(IF(OR(C1665="",S1665&lt;0),"",IF(SUBTOTAL(3,C1665:C1665)=0,-1,SUBTOTAL(3,$C$4:C1665))),"")</f>
        <v/>
      </c>
      <c r="W1665" s="156" t="str">
        <f t="array" ref="W1665">IF(LEN(C1665)&gt;0,IFERROR(IF(MATCH(C1665,$C$3:$C1664,0)&gt;0,N1665-INDEX($N$3:N1664,SUMPRODUCT(MAX(ROW($C$3:$C1664)*(C1665=$C$3:$C1664)))-2,1),""),""),"")</f>
        <v/>
      </c>
      <c r="X1665" s="156">
        <f t="shared" ca="1" si="190"/>
        <v>1</v>
      </c>
      <c r="Y1665" s="156">
        <f t="shared" ca="1" si="191"/>
        <v>1</v>
      </c>
    </row>
    <row r="1666" spans="2:25" hidden="1" x14ac:dyDescent="0.25">
      <c r="B1666" s="390" t="str">
        <f>IFERROR(IF(LEN(INDEX(PlansAndNotes!$B$6:$B$2005,ROW(A1666)-ROW($B$3)))=0,"",INDEX(PlansAndNotes!$B$6:$B$2005,ROW(A1666)-ROW($B$3))),"")</f>
        <v/>
      </c>
      <c r="C1666" s="361" t="str">
        <f t="shared" si="186"/>
        <v/>
      </c>
      <c r="D1666" s="361" t="str">
        <f>IFERROR(IF(LEN(C1666)&gt;0,IF(LEN(INDEX(TasksList!$C$6:$C$1005,MATCH(C1666,TasksList!$B$6:$B$1005,0),1))=0,"",INDEX(TasksList!$C$6:$C$1005,MATCH(C1666,TasksList!$B$6:$B$1005,0),1)),""),"")</f>
        <v/>
      </c>
      <c r="E1666" s="361" t="str">
        <f>IFERROR(IF(LEN(C1666)&gt;0,IF(LEN(INDEX(TasksList!$F$6:$F$1005,MATCH(C1666,TasksList!$B$6:$B$1005,0),1))=0,"not set!",INDEX(TasksList!$F$6:$F$1005,MATCH(C1666,TasksList!$B$6:$B$1005,0),1)),""),"")</f>
        <v/>
      </c>
      <c r="F1666" s="360" t="str">
        <f>IFERROR(IF(LEN(D1666)&gt;0,IF(LEN(INDEX(AdressBook!$D$6:$D$25,MATCH(D1666,AdressBook!$B$6:$B$25,0),1))=0,"",INDEX(AdressBook!$D$6:$D$25,MATCH(D1666,AdressBook!$B$6:$B$25,0),1)),""),"")</f>
        <v/>
      </c>
      <c r="G1666" s="361" t="str">
        <f>IFERROR(IF(LEN(INDEX(PlansAndNotes!$F$6:$F$2005,ROW(B1666)-ROW($C$3)))=0,"",INDEX(PlansAndNotes!$F$6:$F$2005,ROW(B1666)-ROW($C$3))),"")</f>
        <v/>
      </c>
      <c r="H1666" s="361" t="str">
        <f>IFERROR(IF(LEN(C1666)&gt;0,IF(LEN(INDEX(TasksList!$G$6:$G$1005,MATCH(C1666,TasksList!$B$6:$B$1005,0),1))=0,"",INDEX(TasksList!$G$6:$G$1005,MATCH(C1666,TasksList!$B$6:$B$1005,0),1)),""),"")</f>
        <v/>
      </c>
      <c r="I1666" s="381"/>
      <c r="J1666" s="400"/>
      <c r="K1666" s="400"/>
      <c r="L1666" s="179"/>
      <c r="M1666" s="381"/>
      <c r="N1666" s="362" t="str">
        <f>IFERROR(IF(LEN(INDEX(PlansAndNotes!$D$6:$D$4005,ROW(B1666)-ROW($C$3)))=0,"",INDEX(PlansAndNotes!$D$6:$D$4005,ROW(B1666)-ROW($C$3))),"")</f>
        <v/>
      </c>
      <c r="O1666" s="165" t="str">
        <f t="shared" si="187"/>
        <v/>
      </c>
      <c r="P1666" s="363" t="str">
        <f>IFERROR(IF(LEN(INDEX(PlansAndNotes!$E$6:$E$4005,ROW(B1666)-ROW($C$3)))=0,"",INDEX(PlansAndNotes!$E$6:$E$4005,ROW(B1666)-ROW($C$3))),"")</f>
        <v/>
      </c>
      <c r="Q1666" s="363" t="str">
        <f>IFERROR(IF(LEN(INDEX(PlansAndNotes!$G$6:$G$4005,ROW(B1666)-ROW($C$3)))=0,"",INDEX(PlansAndNotes!$G$6:$G$4005,ROW(B1666)-ROW($C$3))),"")</f>
        <v/>
      </c>
      <c r="R1666" s="361" t="str">
        <f>IFERROR(IF(LEN(D1666)&gt;0,IF(LEN(INDEX(AdressBook!$C$6:$C$25,MATCH(D1666,AdressBook!$B$6:$B$25,0),1))=0,"",INDEX(AdressBook!$C$6:$C$25,MATCH(D1666,AdressBook!$B$6:$B$25,0),1)),""),"")</f>
        <v/>
      </c>
      <c r="S1666" s="165">
        <f>IF(LEN(C1666)&gt;0,IFERROR(IF(MATCH(C1666,C1667:$C$4004,0)&gt;0,-1,ROW(S1666)-ROW($S$3)),ROW(S1666)-ROW($S$3)),-1)</f>
        <v>-1</v>
      </c>
      <c r="T1666" s="165">
        <f t="shared" si="188"/>
        <v>0</v>
      </c>
      <c r="U1666" s="165" t="str">
        <f t="shared" si="189"/>
        <v/>
      </c>
      <c r="V1666" s="165" t="str">
        <f>IFERROR(IF(OR(C1666="",S1666&lt;0),"",IF(SUBTOTAL(3,C1666:C1666)=0,-1,SUBTOTAL(3,$C$4:C1666))),"")</f>
        <v/>
      </c>
      <c r="W1666" s="156" t="str">
        <f t="array" ref="W1666">IF(LEN(C1666)&gt;0,IFERROR(IF(MATCH(C1666,$C$3:$C1665,0)&gt;0,N1666-INDEX($N$3:N1665,SUMPRODUCT(MAX(ROW($C$3:$C1665)*(C1666=$C$3:$C1665)))-2,1),""),""),"")</f>
        <v/>
      </c>
      <c r="X1666" s="156">
        <f t="shared" ca="1" si="190"/>
        <v>1</v>
      </c>
      <c r="Y1666" s="156">
        <f t="shared" ca="1" si="191"/>
        <v>1</v>
      </c>
    </row>
    <row r="1667" spans="2:25" hidden="1" x14ac:dyDescent="0.25">
      <c r="B1667" s="390" t="str">
        <f>IFERROR(IF(LEN(INDEX(PlansAndNotes!$B$6:$B$2005,ROW(A1667)-ROW($B$3)))=0,"",INDEX(PlansAndNotes!$B$6:$B$2005,ROW(A1667)-ROW($B$3))),"")</f>
        <v/>
      </c>
      <c r="C1667" s="361" t="str">
        <f t="shared" si="186"/>
        <v/>
      </c>
      <c r="D1667" s="361" t="str">
        <f>IFERROR(IF(LEN(C1667)&gt;0,IF(LEN(INDEX(TasksList!$C$6:$C$1005,MATCH(C1667,TasksList!$B$6:$B$1005,0),1))=0,"",INDEX(TasksList!$C$6:$C$1005,MATCH(C1667,TasksList!$B$6:$B$1005,0),1)),""),"")</f>
        <v/>
      </c>
      <c r="E1667" s="361" t="str">
        <f>IFERROR(IF(LEN(C1667)&gt;0,IF(LEN(INDEX(TasksList!$F$6:$F$1005,MATCH(C1667,TasksList!$B$6:$B$1005,0),1))=0,"not set!",INDEX(TasksList!$F$6:$F$1005,MATCH(C1667,TasksList!$B$6:$B$1005,0),1)),""),"")</f>
        <v/>
      </c>
      <c r="F1667" s="360" t="str">
        <f>IFERROR(IF(LEN(D1667)&gt;0,IF(LEN(INDEX(AdressBook!$D$6:$D$25,MATCH(D1667,AdressBook!$B$6:$B$25,0),1))=0,"",INDEX(AdressBook!$D$6:$D$25,MATCH(D1667,AdressBook!$B$6:$B$25,0),1)),""),"")</f>
        <v/>
      </c>
      <c r="G1667" s="361" t="str">
        <f>IFERROR(IF(LEN(INDEX(PlansAndNotes!$F$6:$F$2005,ROW(B1667)-ROW($C$3)))=0,"",INDEX(PlansAndNotes!$F$6:$F$2005,ROW(B1667)-ROW($C$3))),"")</f>
        <v/>
      </c>
      <c r="H1667" s="361" t="str">
        <f>IFERROR(IF(LEN(C1667)&gt;0,IF(LEN(INDEX(TasksList!$G$6:$G$1005,MATCH(C1667,TasksList!$B$6:$B$1005,0),1))=0,"",INDEX(TasksList!$G$6:$G$1005,MATCH(C1667,TasksList!$B$6:$B$1005,0),1)),""),"")</f>
        <v/>
      </c>
      <c r="I1667" s="381"/>
      <c r="J1667" s="400"/>
      <c r="K1667" s="400"/>
      <c r="L1667" s="179"/>
      <c r="M1667" s="381"/>
      <c r="N1667" s="362" t="str">
        <f>IFERROR(IF(LEN(INDEX(PlansAndNotes!$D$6:$D$4005,ROW(B1667)-ROW($C$3)))=0,"",INDEX(PlansAndNotes!$D$6:$D$4005,ROW(B1667)-ROW($C$3))),"")</f>
        <v/>
      </c>
      <c r="O1667" s="165" t="str">
        <f t="shared" si="187"/>
        <v/>
      </c>
      <c r="P1667" s="363" t="str">
        <f>IFERROR(IF(LEN(INDEX(PlansAndNotes!$E$6:$E$4005,ROW(B1667)-ROW($C$3)))=0,"",INDEX(PlansAndNotes!$E$6:$E$4005,ROW(B1667)-ROW($C$3))),"")</f>
        <v/>
      </c>
      <c r="Q1667" s="363" t="str">
        <f>IFERROR(IF(LEN(INDEX(PlansAndNotes!$G$6:$G$4005,ROW(B1667)-ROW($C$3)))=0,"",INDEX(PlansAndNotes!$G$6:$G$4005,ROW(B1667)-ROW($C$3))),"")</f>
        <v/>
      </c>
      <c r="R1667" s="361" t="str">
        <f>IFERROR(IF(LEN(D1667)&gt;0,IF(LEN(INDEX(AdressBook!$C$6:$C$25,MATCH(D1667,AdressBook!$B$6:$B$25,0),1))=0,"",INDEX(AdressBook!$C$6:$C$25,MATCH(D1667,AdressBook!$B$6:$B$25,0),1)),""),"")</f>
        <v/>
      </c>
      <c r="S1667" s="165">
        <f>IF(LEN(C1667)&gt;0,IFERROR(IF(MATCH(C1667,C1668:$C$4004,0)&gt;0,-1,ROW(S1667)-ROW($S$3)),ROW(S1667)-ROW($S$3)),-1)</f>
        <v>-1</v>
      </c>
      <c r="T1667" s="165">
        <f t="shared" si="188"/>
        <v>0</v>
      </c>
      <c r="U1667" s="165" t="str">
        <f t="shared" si="189"/>
        <v/>
      </c>
      <c r="V1667" s="165" t="str">
        <f>IFERROR(IF(OR(C1667="",S1667&lt;0),"",IF(SUBTOTAL(3,C1667:C1667)=0,-1,SUBTOTAL(3,$C$4:C1667))),"")</f>
        <v/>
      </c>
      <c r="W1667" s="156" t="str">
        <f t="array" ref="W1667">IF(LEN(C1667)&gt;0,IFERROR(IF(MATCH(C1667,$C$3:$C1666,0)&gt;0,N1667-INDEX($N$3:N1666,SUMPRODUCT(MAX(ROW($C$3:$C1666)*(C1667=$C$3:$C1666)))-2,1),""),""),"")</f>
        <v/>
      </c>
      <c r="X1667" s="156">
        <f t="shared" ca="1" si="190"/>
        <v>1</v>
      </c>
      <c r="Y1667" s="156">
        <f t="shared" ca="1" si="191"/>
        <v>1</v>
      </c>
    </row>
    <row r="1668" spans="2:25" hidden="1" x14ac:dyDescent="0.25">
      <c r="B1668" s="390" t="str">
        <f>IFERROR(IF(LEN(INDEX(PlansAndNotes!$B$6:$B$2005,ROW(A1668)-ROW($B$3)))=0,"",INDEX(PlansAndNotes!$B$6:$B$2005,ROW(A1668)-ROW($B$3))),"")</f>
        <v/>
      </c>
      <c r="C1668" s="361" t="str">
        <f t="shared" ref="C1668:C1731" si="192">IF(LEN(B1668)&gt;0,LEFT(B1668,SEARCH(" - ",B1668)-1)*1,"")</f>
        <v/>
      </c>
      <c r="D1668" s="361" t="str">
        <f>IFERROR(IF(LEN(C1668)&gt;0,IF(LEN(INDEX(TasksList!$C$6:$C$1005,MATCH(C1668,TasksList!$B$6:$B$1005,0),1))=0,"",INDEX(TasksList!$C$6:$C$1005,MATCH(C1668,TasksList!$B$6:$B$1005,0),1)),""),"")</f>
        <v/>
      </c>
      <c r="E1668" s="361" t="str">
        <f>IFERROR(IF(LEN(C1668)&gt;0,IF(LEN(INDEX(TasksList!$F$6:$F$1005,MATCH(C1668,TasksList!$B$6:$B$1005,0),1))=0,"not set!",INDEX(TasksList!$F$6:$F$1005,MATCH(C1668,TasksList!$B$6:$B$1005,0),1)),""),"")</f>
        <v/>
      </c>
      <c r="F1668" s="360" t="str">
        <f>IFERROR(IF(LEN(D1668)&gt;0,IF(LEN(INDEX(AdressBook!$D$6:$D$25,MATCH(D1668,AdressBook!$B$6:$B$25,0),1))=0,"",INDEX(AdressBook!$D$6:$D$25,MATCH(D1668,AdressBook!$B$6:$B$25,0),1)),""),"")</f>
        <v/>
      </c>
      <c r="G1668" s="361" t="str">
        <f>IFERROR(IF(LEN(INDEX(PlansAndNotes!$F$6:$F$2005,ROW(B1668)-ROW($C$3)))=0,"",INDEX(PlansAndNotes!$F$6:$F$2005,ROW(B1668)-ROW($C$3))),"")</f>
        <v/>
      </c>
      <c r="H1668" s="361" t="str">
        <f>IFERROR(IF(LEN(C1668)&gt;0,IF(LEN(INDEX(TasksList!$G$6:$G$1005,MATCH(C1668,TasksList!$B$6:$B$1005,0),1))=0,"",INDEX(TasksList!$G$6:$G$1005,MATCH(C1668,TasksList!$B$6:$B$1005,0),1)),""),"")</f>
        <v/>
      </c>
      <c r="I1668" s="381"/>
      <c r="J1668" s="400"/>
      <c r="K1668" s="400"/>
      <c r="L1668" s="179"/>
      <c r="M1668" s="381"/>
      <c r="N1668" s="362" t="str">
        <f>IFERROR(IF(LEN(INDEX(PlansAndNotes!$D$6:$D$4005,ROW(B1668)-ROW($C$3)))=0,"",INDEX(PlansAndNotes!$D$6:$D$4005,ROW(B1668)-ROW($C$3))),"")</f>
        <v/>
      </c>
      <c r="O1668" s="165" t="str">
        <f t="shared" ref="O1668:O1731" si="193">IF(LEN(B1668)&gt;0,RIGHT(B1668,LEN(B1668)-SEARCH(" - ",B1668)-2),"")</f>
        <v/>
      </c>
      <c r="P1668" s="363" t="str">
        <f>IFERROR(IF(LEN(INDEX(PlansAndNotes!$E$6:$E$4005,ROW(B1668)-ROW($C$3)))=0,"",INDEX(PlansAndNotes!$E$6:$E$4005,ROW(B1668)-ROW($C$3))),"")</f>
        <v/>
      </c>
      <c r="Q1668" s="363" t="str">
        <f>IFERROR(IF(LEN(INDEX(PlansAndNotes!$G$6:$G$4005,ROW(B1668)-ROW($C$3)))=0,"",INDEX(PlansAndNotes!$G$6:$G$4005,ROW(B1668)-ROW($C$3))),"")</f>
        <v/>
      </c>
      <c r="R1668" s="361" t="str">
        <f>IFERROR(IF(LEN(D1668)&gt;0,IF(LEN(INDEX(AdressBook!$C$6:$C$25,MATCH(D1668,AdressBook!$B$6:$B$25,0),1))=0,"",INDEX(AdressBook!$C$6:$C$25,MATCH(D1668,AdressBook!$B$6:$B$25,0),1)),""),"")</f>
        <v/>
      </c>
      <c r="S1668" s="165">
        <f>IF(LEN(C1668)&gt;0,IFERROR(IF(MATCH(C1668,C1669:$C$4004,0)&gt;0,-1,ROW(S1668)-ROW($S$3)),ROW(S1668)-ROW($S$3)),-1)</f>
        <v>-1</v>
      </c>
      <c r="T1668" s="165">
        <f t="shared" ref="T1668:T1731" si="194">IF(OR(taskRange="All tasks (all stages)",taskRange=""),ROW(T1668)-ROW($T$3),IF(S1668&gt;0,ROW(T1668)-ROW($T$3),0))*IF(OR(calendarSalesmen="",calendarSalesmen="All salesmen"),1,IF(calendarSalesmen=G1668,1,0))*IF(OR(calendarStage="",calendarStage="All Stages"),1,IF(calendarStage=P1668,1,0))</f>
        <v>0</v>
      </c>
      <c r="U1668" s="165" t="str">
        <f t="shared" ref="U1668:U1731" si="195">IF(S1668&gt;0,P1668,"")</f>
        <v/>
      </c>
      <c r="V1668" s="165" t="str">
        <f>IFERROR(IF(OR(C1668="",S1668&lt;0),"",IF(SUBTOTAL(3,C1668:C1668)=0,-1,SUBTOTAL(3,$C$4:C1668))),"")</f>
        <v/>
      </c>
      <c r="W1668" s="156" t="str">
        <f t="array" ref="W1668">IF(LEN(C1668)&gt;0,IFERROR(IF(MATCH(C1668,$C$3:$C1667,0)&gt;0,N1668-INDEX($N$3:N1667,SUMPRODUCT(MAX(ROW($C$3:$C1667)*(C1668=$C$3:$C1667)))-2,1),""),""),"")</f>
        <v/>
      </c>
      <c r="X1668" s="156">
        <f t="shared" ca="1" si="190"/>
        <v>1</v>
      </c>
      <c r="Y1668" s="156">
        <f t="shared" ca="1" si="191"/>
        <v>1</v>
      </c>
    </row>
    <row r="1669" spans="2:25" hidden="1" x14ac:dyDescent="0.25">
      <c r="B1669" s="390" t="str">
        <f>IFERROR(IF(LEN(INDEX(PlansAndNotes!$B$6:$B$2005,ROW(A1669)-ROW($B$3)))=0,"",INDEX(PlansAndNotes!$B$6:$B$2005,ROW(A1669)-ROW($B$3))),"")</f>
        <v/>
      </c>
      <c r="C1669" s="361" t="str">
        <f t="shared" si="192"/>
        <v/>
      </c>
      <c r="D1669" s="361" t="str">
        <f>IFERROR(IF(LEN(C1669)&gt;0,IF(LEN(INDEX(TasksList!$C$6:$C$1005,MATCH(C1669,TasksList!$B$6:$B$1005,0),1))=0,"",INDEX(TasksList!$C$6:$C$1005,MATCH(C1669,TasksList!$B$6:$B$1005,0),1)),""),"")</f>
        <v/>
      </c>
      <c r="E1669" s="361" t="str">
        <f>IFERROR(IF(LEN(C1669)&gt;0,IF(LEN(INDEX(TasksList!$F$6:$F$1005,MATCH(C1669,TasksList!$B$6:$B$1005,0),1))=0,"not set!",INDEX(TasksList!$F$6:$F$1005,MATCH(C1669,TasksList!$B$6:$B$1005,0),1)),""),"")</f>
        <v/>
      </c>
      <c r="F1669" s="360" t="str">
        <f>IFERROR(IF(LEN(D1669)&gt;0,IF(LEN(INDEX(AdressBook!$D$6:$D$25,MATCH(D1669,AdressBook!$B$6:$B$25,0),1))=0,"",INDEX(AdressBook!$D$6:$D$25,MATCH(D1669,AdressBook!$B$6:$B$25,0),1)),""),"")</f>
        <v/>
      </c>
      <c r="G1669" s="361" t="str">
        <f>IFERROR(IF(LEN(INDEX(PlansAndNotes!$F$6:$F$2005,ROW(B1669)-ROW($C$3)))=0,"",INDEX(PlansAndNotes!$F$6:$F$2005,ROW(B1669)-ROW($C$3))),"")</f>
        <v/>
      </c>
      <c r="H1669" s="361" t="str">
        <f>IFERROR(IF(LEN(C1669)&gt;0,IF(LEN(INDEX(TasksList!$G$6:$G$1005,MATCH(C1669,TasksList!$B$6:$B$1005,0),1))=0,"",INDEX(TasksList!$G$6:$G$1005,MATCH(C1669,TasksList!$B$6:$B$1005,0),1)),""),"")</f>
        <v/>
      </c>
      <c r="I1669" s="381"/>
      <c r="J1669" s="400"/>
      <c r="K1669" s="400"/>
      <c r="L1669" s="179"/>
      <c r="M1669" s="381"/>
      <c r="N1669" s="362" t="str">
        <f>IFERROR(IF(LEN(INDEX(PlansAndNotes!$D$6:$D$4005,ROW(B1669)-ROW($C$3)))=0,"",INDEX(PlansAndNotes!$D$6:$D$4005,ROW(B1669)-ROW($C$3))),"")</f>
        <v/>
      </c>
      <c r="O1669" s="165" t="str">
        <f t="shared" si="193"/>
        <v/>
      </c>
      <c r="P1669" s="363" t="str">
        <f>IFERROR(IF(LEN(INDEX(PlansAndNotes!$E$6:$E$4005,ROW(B1669)-ROW($C$3)))=0,"",INDEX(PlansAndNotes!$E$6:$E$4005,ROW(B1669)-ROW($C$3))),"")</f>
        <v/>
      </c>
      <c r="Q1669" s="363" t="str">
        <f>IFERROR(IF(LEN(INDEX(PlansAndNotes!$G$6:$G$4005,ROW(B1669)-ROW($C$3)))=0,"",INDEX(PlansAndNotes!$G$6:$G$4005,ROW(B1669)-ROW($C$3))),"")</f>
        <v/>
      </c>
      <c r="R1669" s="361" t="str">
        <f>IFERROR(IF(LEN(D1669)&gt;0,IF(LEN(INDEX(AdressBook!$C$6:$C$25,MATCH(D1669,AdressBook!$B$6:$B$25,0),1))=0,"",INDEX(AdressBook!$C$6:$C$25,MATCH(D1669,AdressBook!$B$6:$B$25,0),1)),""),"")</f>
        <v/>
      </c>
      <c r="S1669" s="165">
        <f>IF(LEN(C1669)&gt;0,IFERROR(IF(MATCH(C1669,C1670:$C$4004,0)&gt;0,-1,ROW(S1669)-ROW($S$3)),ROW(S1669)-ROW($S$3)),-1)</f>
        <v>-1</v>
      </c>
      <c r="T1669" s="165">
        <f t="shared" si="194"/>
        <v>0</v>
      </c>
      <c r="U1669" s="165" t="str">
        <f t="shared" si="195"/>
        <v/>
      </c>
      <c r="V1669" s="165" t="str">
        <f>IFERROR(IF(OR(C1669="",S1669&lt;0),"",IF(SUBTOTAL(3,C1669:C1669)=0,-1,SUBTOTAL(3,$C$4:C1669))),"")</f>
        <v/>
      </c>
      <c r="W1669" s="156" t="str">
        <f t="array" ref="W1669">IF(LEN(C1669)&gt;0,IFERROR(IF(MATCH(C1669,$C$3:$C1668,0)&gt;0,N1669-INDEX($N$3:N1668,SUMPRODUCT(MAX(ROW($C$3:$C1668)*(C1669=$C$3:$C1668)))-2,1),""),""),"")</f>
        <v/>
      </c>
      <c r="X1669" s="156">
        <f t="shared" ref="X1669:X1732" ca="1" si="196">IFERROR(IF($X$2="",1,IF(AND(N1669&lt;=TODAY(),N1669+$X$2&gt;=TODAY()),1,0)),"")</f>
        <v>1</v>
      </c>
      <c r="Y1669" s="156">
        <f t="shared" ref="Y1669:Y1732" ca="1" si="197">IFERROR(IF($Y$2="",1,IF(AND(N1669&lt;=TODAY(),N1669+$Y$2&gt;=TODAY()),1,0)),"")</f>
        <v>1</v>
      </c>
    </row>
    <row r="1670" spans="2:25" hidden="1" x14ac:dyDescent="0.25">
      <c r="B1670" s="390" t="str">
        <f>IFERROR(IF(LEN(INDEX(PlansAndNotes!$B$6:$B$2005,ROW(A1670)-ROW($B$3)))=0,"",INDEX(PlansAndNotes!$B$6:$B$2005,ROW(A1670)-ROW($B$3))),"")</f>
        <v/>
      </c>
      <c r="C1670" s="361" t="str">
        <f t="shared" si="192"/>
        <v/>
      </c>
      <c r="D1670" s="361" t="str">
        <f>IFERROR(IF(LEN(C1670)&gt;0,IF(LEN(INDEX(TasksList!$C$6:$C$1005,MATCH(C1670,TasksList!$B$6:$B$1005,0),1))=0,"",INDEX(TasksList!$C$6:$C$1005,MATCH(C1670,TasksList!$B$6:$B$1005,0),1)),""),"")</f>
        <v/>
      </c>
      <c r="E1670" s="361" t="str">
        <f>IFERROR(IF(LEN(C1670)&gt;0,IF(LEN(INDEX(TasksList!$F$6:$F$1005,MATCH(C1670,TasksList!$B$6:$B$1005,0),1))=0,"not set!",INDEX(TasksList!$F$6:$F$1005,MATCH(C1670,TasksList!$B$6:$B$1005,0),1)),""),"")</f>
        <v/>
      </c>
      <c r="F1670" s="360" t="str">
        <f>IFERROR(IF(LEN(D1670)&gt;0,IF(LEN(INDEX(AdressBook!$D$6:$D$25,MATCH(D1670,AdressBook!$B$6:$B$25,0),1))=0,"",INDEX(AdressBook!$D$6:$D$25,MATCH(D1670,AdressBook!$B$6:$B$25,0),1)),""),"")</f>
        <v/>
      </c>
      <c r="G1670" s="361" t="str">
        <f>IFERROR(IF(LEN(INDEX(PlansAndNotes!$F$6:$F$2005,ROW(B1670)-ROW($C$3)))=0,"",INDEX(PlansAndNotes!$F$6:$F$2005,ROW(B1670)-ROW($C$3))),"")</f>
        <v/>
      </c>
      <c r="H1670" s="361" t="str">
        <f>IFERROR(IF(LEN(C1670)&gt;0,IF(LEN(INDEX(TasksList!$G$6:$G$1005,MATCH(C1670,TasksList!$B$6:$B$1005,0),1))=0,"",INDEX(TasksList!$G$6:$G$1005,MATCH(C1670,TasksList!$B$6:$B$1005,0),1)),""),"")</f>
        <v/>
      </c>
      <c r="I1670" s="381"/>
      <c r="J1670" s="400"/>
      <c r="K1670" s="400"/>
      <c r="L1670" s="179"/>
      <c r="M1670" s="381"/>
      <c r="N1670" s="362" t="str">
        <f>IFERROR(IF(LEN(INDEX(PlansAndNotes!$D$6:$D$4005,ROW(B1670)-ROW($C$3)))=0,"",INDEX(PlansAndNotes!$D$6:$D$4005,ROW(B1670)-ROW($C$3))),"")</f>
        <v/>
      </c>
      <c r="O1670" s="165" t="str">
        <f t="shared" si="193"/>
        <v/>
      </c>
      <c r="P1670" s="363" t="str">
        <f>IFERROR(IF(LEN(INDEX(PlansAndNotes!$E$6:$E$4005,ROW(B1670)-ROW($C$3)))=0,"",INDEX(PlansAndNotes!$E$6:$E$4005,ROW(B1670)-ROW($C$3))),"")</f>
        <v/>
      </c>
      <c r="Q1670" s="363" t="str">
        <f>IFERROR(IF(LEN(INDEX(PlansAndNotes!$G$6:$G$4005,ROW(B1670)-ROW($C$3)))=0,"",INDEX(PlansAndNotes!$G$6:$G$4005,ROW(B1670)-ROW($C$3))),"")</f>
        <v/>
      </c>
      <c r="R1670" s="361" t="str">
        <f>IFERROR(IF(LEN(D1670)&gt;0,IF(LEN(INDEX(AdressBook!$C$6:$C$25,MATCH(D1670,AdressBook!$B$6:$B$25,0),1))=0,"",INDEX(AdressBook!$C$6:$C$25,MATCH(D1670,AdressBook!$B$6:$B$25,0),1)),""),"")</f>
        <v/>
      </c>
      <c r="S1670" s="165">
        <f>IF(LEN(C1670)&gt;0,IFERROR(IF(MATCH(C1670,C1671:$C$4004,0)&gt;0,-1,ROW(S1670)-ROW($S$3)),ROW(S1670)-ROW($S$3)),-1)</f>
        <v>-1</v>
      </c>
      <c r="T1670" s="165">
        <f t="shared" si="194"/>
        <v>0</v>
      </c>
      <c r="U1670" s="165" t="str">
        <f t="shared" si="195"/>
        <v/>
      </c>
      <c r="V1670" s="165" t="str">
        <f>IFERROR(IF(OR(C1670="",S1670&lt;0),"",IF(SUBTOTAL(3,C1670:C1670)=0,-1,SUBTOTAL(3,$C$4:C1670))),"")</f>
        <v/>
      </c>
      <c r="W1670" s="156" t="str">
        <f t="array" ref="W1670">IF(LEN(C1670)&gt;0,IFERROR(IF(MATCH(C1670,$C$3:$C1669,0)&gt;0,N1670-INDEX($N$3:N1669,SUMPRODUCT(MAX(ROW($C$3:$C1669)*(C1670=$C$3:$C1669)))-2,1),""),""),"")</f>
        <v/>
      </c>
      <c r="X1670" s="156">
        <f t="shared" ca="1" si="196"/>
        <v>1</v>
      </c>
      <c r="Y1670" s="156">
        <f t="shared" ca="1" si="197"/>
        <v>1</v>
      </c>
    </row>
    <row r="1671" spans="2:25" hidden="1" x14ac:dyDescent="0.25">
      <c r="B1671" s="390" t="str">
        <f>IFERROR(IF(LEN(INDEX(PlansAndNotes!$B$6:$B$2005,ROW(A1671)-ROW($B$3)))=0,"",INDEX(PlansAndNotes!$B$6:$B$2005,ROW(A1671)-ROW($B$3))),"")</f>
        <v/>
      </c>
      <c r="C1671" s="361" t="str">
        <f t="shared" si="192"/>
        <v/>
      </c>
      <c r="D1671" s="361" t="str">
        <f>IFERROR(IF(LEN(C1671)&gt;0,IF(LEN(INDEX(TasksList!$C$6:$C$1005,MATCH(C1671,TasksList!$B$6:$B$1005,0),1))=0,"",INDEX(TasksList!$C$6:$C$1005,MATCH(C1671,TasksList!$B$6:$B$1005,0),1)),""),"")</f>
        <v/>
      </c>
      <c r="E1671" s="361" t="str">
        <f>IFERROR(IF(LEN(C1671)&gt;0,IF(LEN(INDEX(TasksList!$F$6:$F$1005,MATCH(C1671,TasksList!$B$6:$B$1005,0),1))=0,"not set!",INDEX(TasksList!$F$6:$F$1005,MATCH(C1671,TasksList!$B$6:$B$1005,0),1)),""),"")</f>
        <v/>
      </c>
      <c r="F1671" s="360" t="str">
        <f>IFERROR(IF(LEN(D1671)&gt;0,IF(LEN(INDEX(AdressBook!$D$6:$D$25,MATCH(D1671,AdressBook!$B$6:$B$25,0),1))=0,"",INDEX(AdressBook!$D$6:$D$25,MATCH(D1671,AdressBook!$B$6:$B$25,0),1)),""),"")</f>
        <v/>
      </c>
      <c r="G1671" s="361" t="str">
        <f>IFERROR(IF(LEN(INDEX(PlansAndNotes!$F$6:$F$2005,ROW(B1671)-ROW($C$3)))=0,"",INDEX(PlansAndNotes!$F$6:$F$2005,ROW(B1671)-ROW($C$3))),"")</f>
        <v/>
      </c>
      <c r="H1671" s="361" t="str">
        <f>IFERROR(IF(LEN(C1671)&gt;0,IF(LEN(INDEX(TasksList!$G$6:$G$1005,MATCH(C1671,TasksList!$B$6:$B$1005,0),1))=0,"",INDEX(TasksList!$G$6:$G$1005,MATCH(C1671,TasksList!$B$6:$B$1005,0),1)),""),"")</f>
        <v/>
      </c>
      <c r="I1671" s="381"/>
      <c r="J1671" s="400"/>
      <c r="K1671" s="400"/>
      <c r="L1671" s="179"/>
      <c r="M1671" s="381"/>
      <c r="N1671" s="362" t="str">
        <f>IFERROR(IF(LEN(INDEX(PlansAndNotes!$D$6:$D$4005,ROW(B1671)-ROW($C$3)))=0,"",INDEX(PlansAndNotes!$D$6:$D$4005,ROW(B1671)-ROW($C$3))),"")</f>
        <v/>
      </c>
      <c r="O1671" s="165" t="str">
        <f t="shared" si="193"/>
        <v/>
      </c>
      <c r="P1671" s="363" t="str">
        <f>IFERROR(IF(LEN(INDEX(PlansAndNotes!$E$6:$E$4005,ROW(B1671)-ROW($C$3)))=0,"",INDEX(PlansAndNotes!$E$6:$E$4005,ROW(B1671)-ROW($C$3))),"")</f>
        <v/>
      </c>
      <c r="Q1671" s="363" t="str">
        <f>IFERROR(IF(LEN(INDEX(PlansAndNotes!$G$6:$G$4005,ROW(B1671)-ROW($C$3)))=0,"",INDEX(PlansAndNotes!$G$6:$G$4005,ROW(B1671)-ROW($C$3))),"")</f>
        <v/>
      </c>
      <c r="R1671" s="361" t="str">
        <f>IFERROR(IF(LEN(D1671)&gt;0,IF(LEN(INDEX(AdressBook!$C$6:$C$25,MATCH(D1671,AdressBook!$B$6:$B$25,0),1))=0,"",INDEX(AdressBook!$C$6:$C$25,MATCH(D1671,AdressBook!$B$6:$B$25,0),1)),""),"")</f>
        <v/>
      </c>
      <c r="S1671" s="165">
        <f>IF(LEN(C1671)&gt;0,IFERROR(IF(MATCH(C1671,C1672:$C$4004,0)&gt;0,-1,ROW(S1671)-ROW($S$3)),ROW(S1671)-ROW($S$3)),-1)</f>
        <v>-1</v>
      </c>
      <c r="T1671" s="165">
        <f t="shared" si="194"/>
        <v>0</v>
      </c>
      <c r="U1671" s="165" t="str">
        <f t="shared" si="195"/>
        <v/>
      </c>
      <c r="V1671" s="165" t="str">
        <f>IFERROR(IF(OR(C1671="",S1671&lt;0),"",IF(SUBTOTAL(3,C1671:C1671)=0,-1,SUBTOTAL(3,$C$4:C1671))),"")</f>
        <v/>
      </c>
      <c r="W1671" s="156" t="str">
        <f t="array" ref="W1671">IF(LEN(C1671)&gt;0,IFERROR(IF(MATCH(C1671,$C$3:$C1670,0)&gt;0,N1671-INDEX($N$3:N1670,SUMPRODUCT(MAX(ROW($C$3:$C1670)*(C1671=$C$3:$C1670)))-2,1),""),""),"")</f>
        <v/>
      </c>
      <c r="X1671" s="156">
        <f t="shared" ca="1" si="196"/>
        <v>1</v>
      </c>
      <c r="Y1671" s="156">
        <f t="shared" ca="1" si="197"/>
        <v>1</v>
      </c>
    </row>
    <row r="1672" spans="2:25" hidden="1" x14ac:dyDescent="0.25">
      <c r="B1672" s="390" t="str">
        <f>IFERROR(IF(LEN(INDEX(PlansAndNotes!$B$6:$B$2005,ROW(A1672)-ROW($B$3)))=0,"",INDEX(PlansAndNotes!$B$6:$B$2005,ROW(A1672)-ROW($B$3))),"")</f>
        <v/>
      </c>
      <c r="C1672" s="361" t="str">
        <f t="shared" si="192"/>
        <v/>
      </c>
      <c r="D1672" s="361" t="str">
        <f>IFERROR(IF(LEN(C1672)&gt;0,IF(LEN(INDEX(TasksList!$C$6:$C$1005,MATCH(C1672,TasksList!$B$6:$B$1005,0),1))=0,"",INDEX(TasksList!$C$6:$C$1005,MATCH(C1672,TasksList!$B$6:$B$1005,0),1)),""),"")</f>
        <v/>
      </c>
      <c r="E1672" s="361" t="str">
        <f>IFERROR(IF(LEN(C1672)&gt;0,IF(LEN(INDEX(TasksList!$F$6:$F$1005,MATCH(C1672,TasksList!$B$6:$B$1005,0),1))=0,"not set!",INDEX(TasksList!$F$6:$F$1005,MATCH(C1672,TasksList!$B$6:$B$1005,0),1)),""),"")</f>
        <v/>
      </c>
      <c r="F1672" s="360" t="str">
        <f>IFERROR(IF(LEN(D1672)&gt;0,IF(LEN(INDEX(AdressBook!$D$6:$D$25,MATCH(D1672,AdressBook!$B$6:$B$25,0),1))=0,"",INDEX(AdressBook!$D$6:$D$25,MATCH(D1672,AdressBook!$B$6:$B$25,0),1)),""),"")</f>
        <v/>
      </c>
      <c r="G1672" s="361" t="str">
        <f>IFERROR(IF(LEN(INDEX(PlansAndNotes!$F$6:$F$2005,ROW(B1672)-ROW($C$3)))=0,"",INDEX(PlansAndNotes!$F$6:$F$2005,ROW(B1672)-ROW($C$3))),"")</f>
        <v/>
      </c>
      <c r="H1672" s="361" t="str">
        <f>IFERROR(IF(LEN(C1672)&gt;0,IF(LEN(INDEX(TasksList!$G$6:$G$1005,MATCH(C1672,TasksList!$B$6:$B$1005,0),1))=0,"",INDEX(TasksList!$G$6:$G$1005,MATCH(C1672,TasksList!$B$6:$B$1005,0),1)),""),"")</f>
        <v/>
      </c>
      <c r="I1672" s="381"/>
      <c r="J1672" s="400"/>
      <c r="K1672" s="400"/>
      <c r="L1672" s="179"/>
      <c r="M1672" s="381"/>
      <c r="N1672" s="362" t="str">
        <f>IFERROR(IF(LEN(INDEX(PlansAndNotes!$D$6:$D$4005,ROW(B1672)-ROW($C$3)))=0,"",INDEX(PlansAndNotes!$D$6:$D$4005,ROW(B1672)-ROW($C$3))),"")</f>
        <v/>
      </c>
      <c r="O1672" s="165" t="str">
        <f t="shared" si="193"/>
        <v/>
      </c>
      <c r="P1672" s="363" t="str">
        <f>IFERROR(IF(LEN(INDEX(PlansAndNotes!$E$6:$E$4005,ROW(B1672)-ROW($C$3)))=0,"",INDEX(PlansAndNotes!$E$6:$E$4005,ROW(B1672)-ROW($C$3))),"")</f>
        <v/>
      </c>
      <c r="Q1672" s="363" t="str">
        <f>IFERROR(IF(LEN(INDEX(PlansAndNotes!$G$6:$G$4005,ROW(B1672)-ROW($C$3)))=0,"",INDEX(PlansAndNotes!$G$6:$G$4005,ROW(B1672)-ROW($C$3))),"")</f>
        <v/>
      </c>
      <c r="R1672" s="361" t="str">
        <f>IFERROR(IF(LEN(D1672)&gt;0,IF(LEN(INDEX(AdressBook!$C$6:$C$25,MATCH(D1672,AdressBook!$B$6:$B$25,0),1))=0,"",INDEX(AdressBook!$C$6:$C$25,MATCH(D1672,AdressBook!$B$6:$B$25,0),1)),""),"")</f>
        <v/>
      </c>
      <c r="S1672" s="165">
        <f>IF(LEN(C1672)&gt;0,IFERROR(IF(MATCH(C1672,C1673:$C$4004,0)&gt;0,-1,ROW(S1672)-ROW($S$3)),ROW(S1672)-ROW($S$3)),-1)</f>
        <v>-1</v>
      </c>
      <c r="T1672" s="165">
        <f t="shared" si="194"/>
        <v>0</v>
      </c>
      <c r="U1672" s="165" t="str">
        <f t="shared" si="195"/>
        <v/>
      </c>
      <c r="V1672" s="165" t="str">
        <f>IFERROR(IF(OR(C1672="",S1672&lt;0),"",IF(SUBTOTAL(3,C1672:C1672)=0,-1,SUBTOTAL(3,$C$4:C1672))),"")</f>
        <v/>
      </c>
      <c r="W1672" s="156" t="str">
        <f t="array" ref="W1672">IF(LEN(C1672)&gt;0,IFERROR(IF(MATCH(C1672,$C$3:$C1671,0)&gt;0,N1672-INDEX($N$3:N1671,SUMPRODUCT(MAX(ROW($C$3:$C1671)*(C1672=$C$3:$C1671)))-2,1),""),""),"")</f>
        <v/>
      </c>
      <c r="X1672" s="156">
        <f t="shared" ca="1" si="196"/>
        <v>1</v>
      </c>
      <c r="Y1672" s="156">
        <f t="shared" ca="1" si="197"/>
        <v>1</v>
      </c>
    </row>
    <row r="1673" spans="2:25" hidden="1" x14ac:dyDescent="0.25">
      <c r="B1673" s="390" t="str">
        <f>IFERROR(IF(LEN(INDEX(PlansAndNotes!$B$6:$B$2005,ROW(A1673)-ROW($B$3)))=0,"",INDEX(PlansAndNotes!$B$6:$B$2005,ROW(A1673)-ROW($B$3))),"")</f>
        <v/>
      </c>
      <c r="C1673" s="361" t="str">
        <f t="shared" si="192"/>
        <v/>
      </c>
      <c r="D1673" s="361" t="str">
        <f>IFERROR(IF(LEN(C1673)&gt;0,IF(LEN(INDEX(TasksList!$C$6:$C$1005,MATCH(C1673,TasksList!$B$6:$B$1005,0),1))=0,"",INDEX(TasksList!$C$6:$C$1005,MATCH(C1673,TasksList!$B$6:$B$1005,0),1)),""),"")</f>
        <v/>
      </c>
      <c r="E1673" s="361" t="str">
        <f>IFERROR(IF(LEN(C1673)&gt;0,IF(LEN(INDEX(TasksList!$F$6:$F$1005,MATCH(C1673,TasksList!$B$6:$B$1005,0),1))=0,"not set!",INDEX(TasksList!$F$6:$F$1005,MATCH(C1673,TasksList!$B$6:$B$1005,0),1)),""),"")</f>
        <v/>
      </c>
      <c r="F1673" s="360" t="str">
        <f>IFERROR(IF(LEN(D1673)&gt;0,IF(LEN(INDEX(AdressBook!$D$6:$D$25,MATCH(D1673,AdressBook!$B$6:$B$25,0),1))=0,"",INDEX(AdressBook!$D$6:$D$25,MATCH(D1673,AdressBook!$B$6:$B$25,0),1)),""),"")</f>
        <v/>
      </c>
      <c r="G1673" s="361" t="str">
        <f>IFERROR(IF(LEN(INDEX(PlansAndNotes!$F$6:$F$2005,ROW(B1673)-ROW($C$3)))=0,"",INDEX(PlansAndNotes!$F$6:$F$2005,ROW(B1673)-ROW($C$3))),"")</f>
        <v/>
      </c>
      <c r="H1673" s="361" t="str">
        <f>IFERROR(IF(LEN(C1673)&gt;0,IF(LEN(INDEX(TasksList!$G$6:$G$1005,MATCH(C1673,TasksList!$B$6:$B$1005,0),1))=0,"",INDEX(TasksList!$G$6:$G$1005,MATCH(C1673,TasksList!$B$6:$B$1005,0),1)),""),"")</f>
        <v/>
      </c>
      <c r="I1673" s="381"/>
      <c r="J1673" s="400"/>
      <c r="K1673" s="400"/>
      <c r="L1673" s="179"/>
      <c r="M1673" s="381"/>
      <c r="N1673" s="362" t="str">
        <f>IFERROR(IF(LEN(INDEX(PlansAndNotes!$D$6:$D$4005,ROW(B1673)-ROW($C$3)))=0,"",INDEX(PlansAndNotes!$D$6:$D$4005,ROW(B1673)-ROW($C$3))),"")</f>
        <v/>
      </c>
      <c r="O1673" s="165" t="str">
        <f t="shared" si="193"/>
        <v/>
      </c>
      <c r="P1673" s="363" t="str">
        <f>IFERROR(IF(LEN(INDEX(PlansAndNotes!$E$6:$E$4005,ROW(B1673)-ROW($C$3)))=0,"",INDEX(PlansAndNotes!$E$6:$E$4005,ROW(B1673)-ROW($C$3))),"")</f>
        <v/>
      </c>
      <c r="Q1673" s="363" t="str">
        <f>IFERROR(IF(LEN(INDEX(PlansAndNotes!$G$6:$G$4005,ROW(B1673)-ROW($C$3)))=0,"",INDEX(PlansAndNotes!$G$6:$G$4005,ROW(B1673)-ROW($C$3))),"")</f>
        <v/>
      </c>
      <c r="R1673" s="361" t="str">
        <f>IFERROR(IF(LEN(D1673)&gt;0,IF(LEN(INDEX(AdressBook!$C$6:$C$25,MATCH(D1673,AdressBook!$B$6:$B$25,0),1))=0,"",INDEX(AdressBook!$C$6:$C$25,MATCH(D1673,AdressBook!$B$6:$B$25,0),1)),""),"")</f>
        <v/>
      </c>
      <c r="S1673" s="165">
        <f>IF(LEN(C1673)&gt;0,IFERROR(IF(MATCH(C1673,C1674:$C$4004,0)&gt;0,-1,ROW(S1673)-ROW($S$3)),ROW(S1673)-ROW($S$3)),-1)</f>
        <v>-1</v>
      </c>
      <c r="T1673" s="165">
        <f t="shared" si="194"/>
        <v>0</v>
      </c>
      <c r="U1673" s="165" t="str">
        <f t="shared" si="195"/>
        <v/>
      </c>
      <c r="V1673" s="165" t="str">
        <f>IFERROR(IF(OR(C1673="",S1673&lt;0),"",IF(SUBTOTAL(3,C1673:C1673)=0,-1,SUBTOTAL(3,$C$4:C1673))),"")</f>
        <v/>
      </c>
      <c r="W1673" s="156" t="str">
        <f t="array" ref="W1673">IF(LEN(C1673)&gt;0,IFERROR(IF(MATCH(C1673,$C$3:$C1672,0)&gt;0,N1673-INDEX($N$3:N1672,SUMPRODUCT(MAX(ROW($C$3:$C1672)*(C1673=$C$3:$C1672)))-2,1),""),""),"")</f>
        <v/>
      </c>
      <c r="X1673" s="156">
        <f t="shared" ca="1" si="196"/>
        <v>1</v>
      </c>
      <c r="Y1673" s="156">
        <f t="shared" ca="1" si="197"/>
        <v>1</v>
      </c>
    </row>
    <row r="1674" spans="2:25" hidden="1" x14ac:dyDescent="0.25">
      <c r="B1674" s="390" t="str">
        <f>IFERROR(IF(LEN(INDEX(PlansAndNotes!$B$6:$B$2005,ROW(A1674)-ROW($B$3)))=0,"",INDEX(PlansAndNotes!$B$6:$B$2005,ROW(A1674)-ROW($B$3))),"")</f>
        <v/>
      </c>
      <c r="C1674" s="361" t="str">
        <f t="shared" si="192"/>
        <v/>
      </c>
      <c r="D1674" s="361" t="str">
        <f>IFERROR(IF(LEN(C1674)&gt;0,IF(LEN(INDEX(TasksList!$C$6:$C$1005,MATCH(C1674,TasksList!$B$6:$B$1005,0),1))=0,"",INDEX(TasksList!$C$6:$C$1005,MATCH(C1674,TasksList!$B$6:$B$1005,0),1)),""),"")</f>
        <v/>
      </c>
      <c r="E1674" s="361" t="str">
        <f>IFERROR(IF(LEN(C1674)&gt;0,IF(LEN(INDEX(TasksList!$F$6:$F$1005,MATCH(C1674,TasksList!$B$6:$B$1005,0),1))=0,"not set!",INDEX(TasksList!$F$6:$F$1005,MATCH(C1674,TasksList!$B$6:$B$1005,0),1)),""),"")</f>
        <v/>
      </c>
      <c r="F1674" s="360" t="str">
        <f>IFERROR(IF(LEN(D1674)&gt;0,IF(LEN(INDEX(AdressBook!$D$6:$D$25,MATCH(D1674,AdressBook!$B$6:$B$25,0),1))=0,"",INDEX(AdressBook!$D$6:$D$25,MATCH(D1674,AdressBook!$B$6:$B$25,0),1)),""),"")</f>
        <v/>
      </c>
      <c r="G1674" s="361" t="str">
        <f>IFERROR(IF(LEN(INDEX(PlansAndNotes!$F$6:$F$2005,ROW(B1674)-ROW($C$3)))=0,"",INDEX(PlansAndNotes!$F$6:$F$2005,ROW(B1674)-ROW($C$3))),"")</f>
        <v/>
      </c>
      <c r="H1674" s="361" t="str">
        <f>IFERROR(IF(LEN(C1674)&gt;0,IF(LEN(INDEX(TasksList!$G$6:$G$1005,MATCH(C1674,TasksList!$B$6:$B$1005,0),1))=0,"",INDEX(TasksList!$G$6:$G$1005,MATCH(C1674,TasksList!$B$6:$B$1005,0),1)),""),"")</f>
        <v/>
      </c>
      <c r="I1674" s="381"/>
      <c r="J1674" s="400"/>
      <c r="K1674" s="400"/>
      <c r="L1674" s="179"/>
      <c r="M1674" s="381"/>
      <c r="N1674" s="362" t="str">
        <f>IFERROR(IF(LEN(INDEX(PlansAndNotes!$D$6:$D$4005,ROW(B1674)-ROW($C$3)))=0,"",INDEX(PlansAndNotes!$D$6:$D$4005,ROW(B1674)-ROW($C$3))),"")</f>
        <v/>
      </c>
      <c r="O1674" s="165" t="str">
        <f t="shared" si="193"/>
        <v/>
      </c>
      <c r="P1674" s="363" t="str">
        <f>IFERROR(IF(LEN(INDEX(PlansAndNotes!$E$6:$E$4005,ROW(B1674)-ROW($C$3)))=0,"",INDEX(PlansAndNotes!$E$6:$E$4005,ROW(B1674)-ROW($C$3))),"")</f>
        <v/>
      </c>
      <c r="Q1674" s="363" t="str">
        <f>IFERROR(IF(LEN(INDEX(PlansAndNotes!$G$6:$G$4005,ROW(B1674)-ROW($C$3)))=0,"",INDEX(PlansAndNotes!$G$6:$G$4005,ROW(B1674)-ROW($C$3))),"")</f>
        <v/>
      </c>
      <c r="R1674" s="361" t="str">
        <f>IFERROR(IF(LEN(D1674)&gt;0,IF(LEN(INDEX(AdressBook!$C$6:$C$25,MATCH(D1674,AdressBook!$B$6:$B$25,0),1))=0,"",INDEX(AdressBook!$C$6:$C$25,MATCH(D1674,AdressBook!$B$6:$B$25,0),1)),""),"")</f>
        <v/>
      </c>
      <c r="S1674" s="165">
        <f>IF(LEN(C1674)&gt;0,IFERROR(IF(MATCH(C1674,C1675:$C$4004,0)&gt;0,-1,ROW(S1674)-ROW($S$3)),ROW(S1674)-ROW($S$3)),-1)</f>
        <v>-1</v>
      </c>
      <c r="T1674" s="165">
        <f t="shared" si="194"/>
        <v>0</v>
      </c>
      <c r="U1674" s="165" t="str">
        <f t="shared" si="195"/>
        <v/>
      </c>
      <c r="V1674" s="165" t="str">
        <f>IFERROR(IF(OR(C1674="",S1674&lt;0),"",IF(SUBTOTAL(3,C1674:C1674)=0,-1,SUBTOTAL(3,$C$4:C1674))),"")</f>
        <v/>
      </c>
      <c r="W1674" s="156" t="str">
        <f t="array" ref="W1674">IF(LEN(C1674)&gt;0,IFERROR(IF(MATCH(C1674,$C$3:$C1673,0)&gt;0,N1674-INDEX($N$3:N1673,SUMPRODUCT(MAX(ROW($C$3:$C1673)*(C1674=$C$3:$C1673)))-2,1),""),""),"")</f>
        <v/>
      </c>
      <c r="X1674" s="156">
        <f t="shared" ca="1" si="196"/>
        <v>1</v>
      </c>
      <c r="Y1674" s="156">
        <f t="shared" ca="1" si="197"/>
        <v>1</v>
      </c>
    </row>
    <row r="1675" spans="2:25" hidden="1" x14ac:dyDescent="0.25">
      <c r="B1675" s="390" t="str">
        <f>IFERROR(IF(LEN(INDEX(PlansAndNotes!$B$6:$B$2005,ROW(A1675)-ROW($B$3)))=0,"",INDEX(PlansAndNotes!$B$6:$B$2005,ROW(A1675)-ROW($B$3))),"")</f>
        <v/>
      </c>
      <c r="C1675" s="361" t="str">
        <f t="shared" si="192"/>
        <v/>
      </c>
      <c r="D1675" s="361" t="str">
        <f>IFERROR(IF(LEN(C1675)&gt;0,IF(LEN(INDEX(TasksList!$C$6:$C$1005,MATCH(C1675,TasksList!$B$6:$B$1005,0),1))=0,"",INDEX(TasksList!$C$6:$C$1005,MATCH(C1675,TasksList!$B$6:$B$1005,0),1)),""),"")</f>
        <v/>
      </c>
      <c r="E1675" s="361" t="str">
        <f>IFERROR(IF(LEN(C1675)&gt;0,IF(LEN(INDEX(TasksList!$F$6:$F$1005,MATCH(C1675,TasksList!$B$6:$B$1005,0),1))=0,"not set!",INDEX(TasksList!$F$6:$F$1005,MATCH(C1675,TasksList!$B$6:$B$1005,0),1)),""),"")</f>
        <v/>
      </c>
      <c r="F1675" s="360" t="str">
        <f>IFERROR(IF(LEN(D1675)&gt;0,IF(LEN(INDEX(AdressBook!$D$6:$D$25,MATCH(D1675,AdressBook!$B$6:$B$25,0),1))=0,"",INDEX(AdressBook!$D$6:$D$25,MATCH(D1675,AdressBook!$B$6:$B$25,0),1)),""),"")</f>
        <v/>
      </c>
      <c r="G1675" s="361" t="str">
        <f>IFERROR(IF(LEN(INDEX(PlansAndNotes!$F$6:$F$2005,ROW(B1675)-ROW($C$3)))=0,"",INDEX(PlansAndNotes!$F$6:$F$2005,ROW(B1675)-ROW($C$3))),"")</f>
        <v/>
      </c>
      <c r="H1675" s="361" t="str">
        <f>IFERROR(IF(LEN(C1675)&gt;0,IF(LEN(INDEX(TasksList!$G$6:$G$1005,MATCH(C1675,TasksList!$B$6:$B$1005,0),1))=0,"",INDEX(TasksList!$G$6:$G$1005,MATCH(C1675,TasksList!$B$6:$B$1005,0),1)),""),"")</f>
        <v/>
      </c>
      <c r="I1675" s="381"/>
      <c r="J1675" s="400"/>
      <c r="K1675" s="400"/>
      <c r="L1675" s="179"/>
      <c r="M1675" s="381"/>
      <c r="N1675" s="362" t="str">
        <f>IFERROR(IF(LEN(INDEX(PlansAndNotes!$D$6:$D$4005,ROW(B1675)-ROW($C$3)))=0,"",INDEX(PlansAndNotes!$D$6:$D$4005,ROW(B1675)-ROW($C$3))),"")</f>
        <v/>
      </c>
      <c r="O1675" s="165" t="str">
        <f t="shared" si="193"/>
        <v/>
      </c>
      <c r="P1675" s="363" t="str">
        <f>IFERROR(IF(LEN(INDEX(PlansAndNotes!$E$6:$E$4005,ROW(B1675)-ROW($C$3)))=0,"",INDEX(PlansAndNotes!$E$6:$E$4005,ROW(B1675)-ROW($C$3))),"")</f>
        <v/>
      </c>
      <c r="Q1675" s="363" t="str">
        <f>IFERROR(IF(LEN(INDEX(PlansAndNotes!$G$6:$G$4005,ROW(B1675)-ROW($C$3)))=0,"",INDEX(PlansAndNotes!$G$6:$G$4005,ROW(B1675)-ROW($C$3))),"")</f>
        <v/>
      </c>
      <c r="R1675" s="361" t="str">
        <f>IFERROR(IF(LEN(D1675)&gt;0,IF(LEN(INDEX(AdressBook!$C$6:$C$25,MATCH(D1675,AdressBook!$B$6:$B$25,0),1))=0,"",INDEX(AdressBook!$C$6:$C$25,MATCH(D1675,AdressBook!$B$6:$B$25,0),1)),""),"")</f>
        <v/>
      </c>
      <c r="S1675" s="165">
        <f>IF(LEN(C1675)&gt;0,IFERROR(IF(MATCH(C1675,C1676:$C$4004,0)&gt;0,-1,ROW(S1675)-ROW($S$3)),ROW(S1675)-ROW($S$3)),-1)</f>
        <v>-1</v>
      </c>
      <c r="T1675" s="165">
        <f t="shared" si="194"/>
        <v>0</v>
      </c>
      <c r="U1675" s="165" t="str">
        <f t="shared" si="195"/>
        <v/>
      </c>
      <c r="V1675" s="165" t="str">
        <f>IFERROR(IF(OR(C1675="",S1675&lt;0),"",IF(SUBTOTAL(3,C1675:C1675)=0,-1,SUBTOTAL(3,$C$4:C1675))),"")</f>
        <v/>
      </c>
      <c r="W1675" s="156" t="str">
        <f t="array" ref="W1675">IF(LEN(C1675)&gt;0,IFERROR(IF(MATCH(C1675,$C$3:$C1674,0)&gt;0,N1675-INDEX($N$3:N1674,SUMPRODUCT(MAX(ROW($C$3:$C1674)*(C1675=$C$3:$C1674)))-2,1),""),""),"")</f>
        <v/>
      </c>
      <c r="X1675" s="156">
        <f t="shared" ca="1" si="196"/>
        <v>1</v>
      </c>
      <c r="Y1675" s="156">
        <f t="shared" ca="1" si="197"/>
        <v>1</v>
      </c>
    </row>
    <row r="1676" spans="2:25" hidden="1" x14ac:dyDescent="0.25">
      <c r="B1676" s="390" t="str">
        <f>IFERROR(IF(LEN(INDEX(PlansAndNotes!$B$6:$B$2005,ROW(A1676)-ROW($B$3)))=0,"",INDEX(PlansAndNotes!$B$6:$B$2005,ROW(A1676)-ROW($B$3))),"")</f>
        <v/>
      </c>
      <c r="C1676" s="361" t="str">
        <f t="shared" si="192"/>
        <v/>
      </c>
      <c r="D1676" s="361" t="str">
        <f>IFERROR(IF(LEN(C1676)&gt;0,IF(LEN(INDEX(TasksList!$C$6:$C$1005,MATCH(C1676,TasksList!$B$6:$B$1005,0),1))=0,"",INDEX(TasksList!$C$6:$C$1005,MATCH(C1676,TasksList!$B$6:$B$1005,0),1)),""),"")</f>
        <v/>
      </c>
      <c r="E1676" s="361" t="str">
        <f>IFERROR(IF(LEN(C1676)&gt;0,IF(LEN(INDEX(TasksList!$F$6:$F$1005,MATCH(C1676,TasksList!$B$6:$B$1005,0),1))=0,"not set!",INDEX(TasksList!$F$6:$F$1005,MATCH(C1676,TasksList!$B$6:$B$1005,0),1)),""),"")</f>
        <v/>
      </c>
      <c r="F1676" s="360" t="str">
        <f>IFERROR(IF(LEN(D1676)&gt;0,IF(LEN(INDEX(AdressBook!$D$6:$D$25,MATCH(D1676,AdressBook!$B$6:$B$25,0),1))=0,"",INDEX(AdressBook!$D$6:$D$25,MATCH(D1676,AdressBook!$B$6:$B$25,0),1)),""),"")</f>
        <v/>
      </c>
      <c r="G1676" s="361" t="str">
        <f>IFERROR(IF(LEN(INDEX(PlansAndNotes!$F$6:$F$2005,ROW(B1676)-ROW($C$3)))=0,"",INDEX(PlansAndNotes!$F$6:$F$2005,ROW(B1676)-ROW($C$3))),"")</f>
        <v/>
      </c>
      <c r="H1676" s="361" t="str">
        <f>IFERROR(IF(LEN(C1676)&gt;0,IF(LEN(INDEX(TasksList!$G$6:$G$1005,MATCH(C1676,TasksList!$B$6:$B$1005,0),1))=0,"",INDEX(TasksList!$G$6:$G$1005,MATCH(C1676,TasksList!$B$6:$B$1005,0),1)),""),"")</f>
        <v/>
      </c>
      <c r="I1676" s="381"/>
      <c r="J1676" s="400"/>
      <c r="K1676" s="400"/>
      <c r="L1676" s="179"/>
      <c r="M1676" s="381"/>
      <c r="N1676" s="362" t="str">
        <f>IFERROR(IF(LEN(INDEX(PlansAndNotes!$D$6:$D$4005,ROW(B1676)-ROW($C$3)))=0,"",INDEX(PlansAndNotes!$D$6:$D$4005,ROW(B1676)-ROW($C$3))),"")</f>
        <v/>
      </c>
      <c r="O1676" s="165" t="str">
        <f t="shared" si="193"/>
        <v/>
      </c>
      <c r="P1676" s="363" t="str">
        <f>IFERROR(IF(LEN(INDEX(PlansAndNotes!$E$6:$E$4005,ROW(B1676)-ROW($C$3)))=0,"",INDEX(PlansAndNotes!$E$6:$E$4005,ROW(B1676)-ROW($C$3))),"")</f>
        <v/>
      </c>
      <c r="Q1676" s="363" t="str">
        <f>IFERROR(IF(LEN(INDEX(PlansAndNotes!$G$6:$G$4005,ROW(B1676)-ROW($C$3)))=0,"",INDEX(PlansAndNotes!$G$6:$G$4005,ROW(B1676)-ROW($C$3))),"")</f>
        <v/>
      </c>
      <c r="R1676" s="361" t="str">
        <f>IFERROR(IF(LEN(D1676)&gt;0,IF(LEN(INDEX(AdressBook!$C$6:$C$25,MATCH(D1676,AdressBook!$B$6:$B$25,0),1))=0,"",INDEX(AdressBook!$C$6:$C$25,MATCH(D1676,AdressBook!$B$6:$B$25,0),1)),""),"")</f>
        <v/>
      </c>
      <c r="S1676" s="165">
        <f>IF(LEN(C1676)&gt;0,IFERROR(IF(MATCH(C1676,C1677:$C$4004,0)&gt;0,-1,ROW(S1676)-ROW($S$3)),ROW(S1676)-ROW($S$3)),-1)</f>
        <v>-1</v>
      </c>
      <c r="T1676" s="165">
        <f t="shared" si="194"/>
        <v>0</v>
      </c>
      <c r="U1676" s="165" t="str">
        <f t="shared" si="195"/>
        <v/>
      </c>
      <c r="V1676" s="165" t="str">
        <f>IFERROR(IF(OR(C1676="",S1676&lt;0),"",IF(SUBTOTAL(3,C1676:C1676)=0,-1,SUBTOTAL(3,$C$4:C1676))),"")</f>
        <v/>
      </c>
      <c r="W1676" s="156" t="str">
        <f t="array" ref="W1676">IF(LEN(C1676)&gt;0,IFERROR(IF(MATCH(C1676,$C$3:$C1675,0)&gt;0,N1676-INDEX($N$3:N1675,SUMPRODUCT(MAX(ROW($C$3:$C1675)*(C1676=$C$3:$C1675)))-2,1),""),""),"")</f>
        <v/>
      </c>
      <c r="X1676" s="156">
        <f t="shared" ca="1" si="196"/>
        <v>1</v>
      </c>
      <c r="Y1676" s="156">
        <f t="shared" ca="1" si="197"/>
        <v>1</v>
      </c>
    </row>
    <row r="1677" spans="2:25" hidden="1" x14ac:dyDescent="0.25">
      <c r="B1677" s="390" t="str">
        <f>IFERROR(IF(LEN(INDEX(PlansAndNotes!$B$6:$B$2005,ROW(A1677)-ROW($B$3)))=0,"",INDEX(PlansAndNotes!$B$6:$B$2005,ROW(A1677)-ROW($B$3))),"")</f>
        <v/>
      </c>
      <c r="C1677" s="361" t="str">
        <f t="shared" si="192"/>
        <v/>
      </c>
      <c r="D1677" s="361" t="str">
        <f>IFERROR(IF(LEN(C1677)&gt;0,IF(LEN(INDEX(TasksList!$C$6:$C$1005,MATCH(C1677,TasksList!$B$6:$B$1005,0),1))=0,"",INDEX(TasksList!$C$6:$C$1005,MATCH(C1677,TasksList!$B$6:$B$1005,0),1)),""),"")</f>
        <v/>
      </c>
      <c r="E1677" s="361" t="str">
        <f>IFERROR(IF(LEN(C1677)&gt;0,IF(LEN(INDEX(TasksList!$F$6:$F$1005,MATCH(C1677,TasksList!$B$6:$B$1005,0),1))=0,"not set!",INDEX(TasksList!$F$6:$F$1005,MATCH(C1677,TasksList!$B$6:$B$1005,0),1)),""),"")</f>
        <v/>
      </c>
      <c r="F1677" s="360" t="str">
        <f>IFERROR(IF(LEN(D1677)&gt;0,IF(LEN(INDEX(AdressBook!$D$6:$D$25,MATCH(D1677,AdressBook!$B$6:$B$25,0),1))=0,"",INDEX(AdressBook!$D$6:$D$25,MATCH(D1677,AdressBook!$B$6:$B$25,0),1)),""),"")</f>
        <v/>
      </c>
      <c r="G1677" s="361" t="str">
        <f>IFERROR(IF(LEN(INDEX(PlansAndNotes!$F$6:$F$2005,ROW(B1677)-ROW($C$3)))=0,"",INDEX(PlansAndNotes!$F$6:$F$2005,ROW(B1677)-ROW($C$3))),"")</f>
        <v/>
      </c>
      <c r="H1677" s="361" t="str">
        <f>IFERROR(IF(LEN(C1677)&gt;0,IF(LEN(INDEX(TasksList!$G$6:$G$1005,MATCH(C1677,TasksList!$B$6:$B$1005,0),1))=0,"",INDEX(TasksList!$G$6:$G$1005,MATCH(C1677,TasksList!$B$6:$B$1005,0),1)),""),"")</f>
        <v/>
      </c>
      <c r="I1677" s="381"/>
      <c r="J1677" s="400"/>
      <c r="K1677" s="400"/>
      <c r="L1677" s="179"/>
      <c r="M1677" s="381"/>
      <c r="N1677" s="362" t="str">
        <f>IFERROR(IF(LEN(INDEX(PlansAndNotes!$D$6:$D$4005,ROW(B1677)-ROW($C$3)))=0,"",INDEX(PlansAndNotes!$D$6:$D$4005,ROW(B1677)-ROW($C$3))),"")</f>
        <v/>
      </c>
      <c r="O1677" s="165" t="str">
        <f t="shared" si="193"/>
        <v/>
      </c>
      <c r="P1677" s="363" t="str">
        <f>IFERROR(IF(LEN(INDEX(PlansAndNotes!$E$6:$E$4005,ROW(B1677)-ROW($C$3)))=0,"",INDEX(PlansAndNotes!$E$6:$E$4005,ROW(B1677)-ROW($C$3))),"")</f>
        <v/>
      </c>
      <c r="Q1677" s="363" t="str">
        <f>IFERROR(IF(LEN(INDEX(PlansAndNotes!$G$6:$G$4005,ROW(B1677)-ROW($C$3)))=0,"",INDEX(PlansAndNotes!$G$6:$G$4005,ROW(B1677)-ROW($C$3))),"")</f>
        <v/>
      </c>
      <c r="R1677" s="361" t="str">
        <f>IFERROR(IF(LEN(D1677)&gt;0,IF(LEN(INDEX(AdressBook!$C$6:$C$25,MATCH(D1677,AdressBook!$B$6:$B$25,0),1))=0,"",INDEX(AdressBook!$C$6:$C$25,MATCH(D1677,AdressBook!$B$6:$B$25,0),1)),""),"")</f>
        <v/>
      </c>
      <c r="S1677" s="165">
        <f>IF(LEN(C1677)&gt;0,IFERROR(IF(MATCH(C1677,C1678:$C$4004,0)&gt;0,-1,ROW(S1677)-ROW($S$3)),ROW(S1677)-ROW($S$3)),-1)</f>
        <v>-1</v>
      </c>
      <c r="T1677" s="165">
        <f t="shared" si="194"/>
        <v>0</v>
      </c>
      <c r="U1677" s="165" t="str">
        <f t="shared" si="195"/>
        <v/>
      </c>
      <c r="V1677" s="165" t="str">
        <f>IFERROR(IF(OR(C1677="",S1677&lt;0),"",IF(SUBTOTAL(3,C1677:C1677)=0,-1,SUBTOTAL(3,$C$4:C1677))),"")</f>
        <v/>
      </c>
      <c r="W1677" s="156" t="str">
        <f t="array" ref="W1677">IF(LEN(C1677)&gt;0,IFERROR(IF(MATCH(C1677,$C$3:$C1676,0)&gt;0,N1677-INDEX($N$3:N1676,SUMPRODUCT(MAX(ROW($C$3:$C1676)*(C1677=$C$3:$C1676)))-2,1),""),""),"")</f>
        <v/>
      </c>
      <c r="X1677" s="156">
        <f t="shared" ca="1" si="196"/>
        <v>1</v>
      </c>
      <c r="Y1677" s="156">
        <f t="shared" ca="1" si="197"/>
        <v>1</v>
      </c>
    </row>
    <row r="1678" spans="2:25" hidden="1" x14ac:dyDescent="0.25">
      <c r="B1678" s="390" t="str">
        <f>IFERROR(IF(LEN(INDEX(PlansAndNotes!$B$6:$B$2005,ROW(A1678)-ROW($B$3)))=0,"",INDEX(PlansAndNotes!$B$6:$B$2005,ROW(A1678)-ROW($B$3))),"")</f>
        <v/>
      </c>
      <c r="C1678" s="361" t="str">
        <f t="shared" si="192"/>
        <v/>
      </c>
      <c r="D1678" s="361" t="str">
        <f>IFERROR(IF(LEN(C1678)&gt;0,IF(LEN(INDEX(TasksList!$C$6:$C$1005,MATCH(C1678,TasksList!$B$6:$B$1005,0),1))=0,"",INDEX(TasksList!$C$6:$C$1005,MATCH(C1678,TasksList!$B$6:$B$1005,0),1)),""),"")</f>
        <v/>
      </c>
      <c r="E1678" s="361" t="str">
        <f>IFERROR(IF(LEN(C1678)&gt;0,IF(LEN(INDEX(TasksList!$F$6:$F$1005,MATCH(C1678,TasksList!$B$6:$B$1005,0),1))=0,"not set!",INDEX(TasksList!$F$6:$F$1005,MATCH(C1678,TasksList!$B$6:$B$1005,0),1)),""),"")</f>
        <v/>
      </c>
      <c r="F1678" s="360" t="str">
        <f>IFERROR(IF(LEN(D1678)&gt;0,IF(LEN(INDEX(AdressBook!$D$6:$D$25,MATCH(D1678,AdressBook!$B$6:$B$25,0),1))=0,"",INDEX(AdressBook!$D$6:$D$25,MATCH(D1678,AdressBook!$B$6:$B$25,0),1)),""),"")</f>
        <v/>
      </c>
      <c r="G1678" s="361" t="str">
        <f>IFERROR(IF(LEN(INDEX(PlansAndNotes!$F$6:$F$2005,ROW(B1678)-ROW($C$3)))=0,"",INDEX(PlansAndNotes!$F$6:$F$2005,ROW(B1678)-ROW($C$3))),"")</f>
        <v/>
      </c>
      <c r="H1678" s="361" t="str">
        <f>IFERROR(IF(LEN(C1678)&gt;0,IF(LEN(INDEX(TasksList!$G$6:$G$1005,MATCH(C1678,TasksList!$B$6:$B$1005,0),1))=0,"",INDEX(TasksList!$G$6:$G$1005,MATCH(C1678,TasksList!$B$6:$B$1005,0),1)),""),"")</f>
        <v/>
      </c>
      <c r="I1678" s="381"/>
      <c r="J1678" s="400"/>
      <c r="K1678" s="400"/>
      <c r="L1678" s="179"/>
      <c r="M1678" s="381"/>
      <c r="N1678" s="362" t="str">
        <f>IFERROR(IF(LEN(INDEX(PlansAndNotes!$D$6:$D$4005,ROW(B1678)-ROW($C$3)))=0,"",INDEX(PlansAndNotes!$D$6:$D$4005,ROW(B1678)-ROW($C$3))),"")</f>
        <v/>
      </c>
      <c r="O1678" s="165" t="str">
        <f t="shared" si="193"/>
        <v/>
      </c>
      <c r="P1678" s="363" t="str">
        <f>IFERROR(IF(LEN(INDEX(PlansAndNotes!$E$6:$E$4005,ROW(B1678)-ROW($C$3)))=0,"",INDEX(PlansAndNotes!$E$6:$E$4005,ROW(B1678)-ROW($C$3))),"")</f>
        <v/>
      </c>
      <c r="Q1678" s="363" t="str">
        <f>IFERROR(IF(LEN(INDEX(PlansAndNotes!$G$6:$G$4005,ROW(B1678)-ROW($C$3)))=0,"",INDEX(PlansAndNotes!$G$6:$G$4005,ROW(B1678)-ROW($C$3))),"")</f>
        <v/>
      </c>
      <c r="R1678" s="361" t="str">
        <f>IFERROR(IF(LEN(D1678)&gt;0,IF(LEN(INDEX(AdressBook!$C$6:$C$25,MATCH(D1678,AdressBook!$B$6:$B$25,0),1))=0,"",INDEX(AdressBook!$C$6:$C$25,MATCH(D1678,AdressBook!$B$6:$B$25,0),1)),""),"")</f>
        <v/>
      </c>
      <c r="S1678" s="165">
        <f>IF(LEN(C1678)&gt;0,IFERROR(IF(MATCH(C1678,C1679:$C$4004,0)&gt;0,-1,ROW(S1678)-ROW($S$3)),ROW(S1678)-ROW($S$3)),-1)</f>
        <v>-1</v>
      </c>
      <c r="T1678" s="165">
        <f t="shared" si="194"/>
        <v>0</v>
      </c>
      <c r="U1678" s="165" t="str">
        <f t="shared" si="195"/>
        <v/>
      </c>
      <c r="V1678" s="165" t="str">
        <f>IFERROR(IF(OR(C1678="",S1678&lt;0),"",IF(SUBTOTAL(3,C1678:C1678)=0,-1,SUBTOTAL(3,$C$4:C1678))),"")</f>
        <v/>
      </c>
      <c r="W1678" s="156" t="str">
        <f t="array" ref="W1678">IF(LEN(C1678)&gt;0,IFERROR(IF(MATCH(C1678,$C$3:$C1677,0)&gt;0,N1678-INDEX($N$3:N1677,SUMPRODUCT(MAX(ROW($C$3:$C1677)*(C1678=$C$3:$C1677)))-2,1),""),""),"")</f>
        <v/>
      </c>
      <c r="X1678" s="156">
        <f t="shared" ca="1" si="196"/>
        <v>1</v>
      </c>
      <c r="Y1678" s="156">
        <f t="shared" ca="1" si="197"/>
        <v>1</v>
      </c>
    </row>
    <row r="1679" spans="2:25" hidden="1" x14ac:dyDescent="0.25">
      <c r="B1679" s="390" t="str">
        <f>IFERROR(IF(LEN(INDEX(PlansAndNotes!$B$6:$B$2005,ROW(A1679)-ROW($B$3)))=0,"",INDEX(PlansAndNotes!$B$6:$B$2005,ROW(A1679)-ROW($B$3))),"")</f>
        <v/>
      </c>
      <c r="C1679" s="361" t="str">
        <f t="shared" si="192"/>
        <v/>
      </c>
      <c r="D1679" s="361" t="str">
        <f>IFERROR(IF(LEN(C1679)&gt;0,IF(LEN(INDEX(TasksList!$C$6:$C$1005,MATCH(C1679,TasksList!$B$6:$B$1005,0),1))=0,"",INDEX(TasksList!$C$6:$C$1005,MATCH(C1679,TasksList!$B$6:$B$1005,0),1)),""),"")</f>
        <v/>
      </c>
      <c r="E1679" s="361" t="str">
        <f>IFERROR(IF(LEN(C1679)&gt;0,IF(LEN(INDEX(TasksList!$F$6:$F$1005,MATCH(C1679,TasksList!$B$6:$B$1005,0),1))=0,"not set!",INDEX(TasksList!$F$6:$F$1005,MATCH(C1679,TasksList!$B$6:$B$1005,0),1)),""),"")</f>
        <v/>
      </c>
      <c r="F1679" s="360" t="str">
        <f>IFERROR(IF(LEN(D1679)&gt;0,IF(LEN(INDEX(AdressBook!$D$6:$D$25,MATCH(D1679,AdressBook!$B$6:$B$25,0),1))=0,"",INDEX(AdressBook!$D$6:$D$25,MATCH(D1679,AdressBook!$B$6:$B$25,0),1)),""),"")</f>
        <v/>
      </c>
      <c r="G1679" s="361" t="str">
        <f>IFERROR(IF(LEN(INDEX(PlansAndNotes!$F$6:$F$2005,ROW(B1679)-ROW($C$3)))=0,"",INDEX(PlansAndNotes!$F$6:$F$2005,ROW(B1679)-ROW($C$3))),"")</f>
        <v/>
      </c>
      <c r="H1679" s="361" t="str">
        <f>IFERROR(IF(LEN(C1679)&gt;0,IF(LEN(INDEX(TasksList!$G$6:$G$1005,MATCH(C1679,TasksList!$B$6:$B$1005,0),1))=0,"",INDEX(TasksList!$G$6:$G$1005,MATCH(C1679,TasksList!$B$6:$B$1005,0),1)),""),"")</f>
        <v/>
      </c>
      <c r="I1679" s="381"/>
      <c r="J1679" s="400"/>
      <c r="K1679" s="400"/>
      <c r="L1679" s="179"/>
      <c r="M1679" s="381"/>
      <c r="N1679" s="362" t="str">
        <f>IFERROR(IF(LEN(INDEX(PlansAndNotes!$D$6:$D$4005,ROW(B1679)-ROW($C$3)))=0,"",INDEX(PlansAndNotes!$D$6:$D$4005,ROW(B1679)-ROW($C$3))),"")</f>
        <v/>
      </c>
      <c r="O1679" s="165" t="str">
        <f t="shared" si="193"/>
        <v/>
      </c>
      <c r="P1679" s="363" t="str">
        <f>IFERROR(IF(LEN(INDEX(PlansAndNotes!$E$6:$E$4005,ROW(B1679)-ROW($C$3)))=0,"",INDEX(PlansAndNotes!$E$6:$E$4005,ROW(B1679)-ROW($C$3))),"")</f>
        <v/>
      </c>
      <c r="Q1679" s="363" t="str">
        <f>IFERROR(IF(LEN(INDEX(PlansAndNotes!$G$6:$G$4005,ROW(B1679)-ROW($C$3)))=0,"",INDEX(PlansAndNotes!$G$6:$G$4005,ROW(B1679)-ROW($C$3))),"")</f>
        <v/>
      </c>
      <c r="R1679" s="361" t="str">
        <f>IFERROR(IF(LEN(D1679)&gt;0,IF(LEN(INDEX(AdressBook!$C$6:$C$25,MATCH(D1679,AdressBook!$B$6:$B$25,0),1))=0,"",INDEX(AdressBook!$C$6:$C$25,MATCH(D1679,AdressBook!$B$6:$B$25,0),1)),""),"")</f>
        <v/>
      </c>
      <c r="S1679" s="165">
        <f>IF(LEN(C1679)&gt;0,IFERROR(IF(MATCH(C1679,C1680:$C$4004,0)&gt;0,-1,ROW(S1679)-ROW($S$3)),ROW(S1679)-ROW($S$3)),-1)</f>
        <v>-1</v>
      </c>
      <c r="T1679" s="165">
        <f t="shared" si="194"/>
        <v>0</v>
      </c>
      <c r="U1679" s="165" t="str">
        <f t="shared" si="195"/>
        <v/>
      </c>
      <c r="V1679" s="165" t="str">
        <f>IFERROR(IF(OR(C1679="",S1679&lt;0),"",IF(SUBTOTAL(3,C1679:C1679)=0,-1,SUBTOTAL(3,$C$4:C1679))),"")</f>
        <v/>
      </c>
      <c r="W1679" s="156" t="str">
        <f t="array" ref="W1679">IF(LEN(C1679)&gt;0,IFERROR(IF(MATCH(C1679,$C$3:$C1678,0)&gt;0,N1679-INDEX($N$3:N1678,SUMPRODUCT(MAX(ROW($C$3:$C1678)*(C1679=$C$3:$C1678)))-2,1),""),""),"")</f>
        <v/>
      </c>
      <c r="X1679" s="156">
        <f t="shared" ca="1" si="196"/>
        <v>1</v>
      </c>
      <c r="Y1679" s="156">
        <f t="shared" ca="1" si="197"/>
        <v>1</v>
      </c>
    </row>
    <row r="1680" spans="2:25" hidden="1" x14ac:dyDescent="0.25">
      <c r="B1680" s="390" t="str">
        <f>IFERROR(IF(LEN(INDEX(PlansAndNotes!$B$6:$B$2005,ROW(A1680)-ROW($B$3)))=0,"",INDEX(PlansAndNotes!$B$6:$B$2005,ROW(A1680)-ROW($B$3))),"")</f>
        <v/>
      </c>
      <c r="C1680" s="361" t="str">
        <f t="shared" si="192"/>
        <v/>
      </c>
      <c r="D1680" s="361" t="str">
        <f>IFERROR(IF(LEN(C1680)&gt;0,IF(LEN(INDEX(TasksList!$C$6:$C$1005,MATCH(C1680,TasksList!$B$6:$B$1005,0),1))=0,"",INDEX(TasksList!$C$6:$C$1005,MATCH(C1680,TasksList!$B$6:$B$1005,0),1)),""),"")</f>
        <v/>
      </c>
      <c r="E1680" s="361" t="str">
        <f>IFERROR(IF(LEN(C1680)&gt;0,IF(LEN(INDEX(TasksList!$F$6:$F$1005,MATCH(C1680,TasksList!$B$6:$B$1005,0),1))=0,"not set!",INDEX(TasksList!$F$6:$F$1005,MATCH(C1680,TasksList!$B$6:$B$1005,0),1)),""),"")</f>
        <v/>
      </c>
      <c r="F1680" s="360" t="str">
        <f>IFERROR(IF(LEN(D1680)&gt;0,IF(LEN(INDEX(AdressBook!$D$6:$D$25,MATCH(D1680,AdressBook!$B$6:$B$25,0),1))=0,"",INDEX(AdressBook!$D$6:$D$25,MATCH(D1680,AdressBook!$B$6:$B$25,0),1)),""),"")</f>
        <v/>
      </c>
      <c r="G1680" s="361" t="str">
        <f>IFERROR(IF(LEN(INDEX(PlansAndNotes!$F$6:$F$2005,ROW(B1680)-ROW($C$3)))=0,"",INDEX(PlansAndNotes!$F$6:$F$2005,ROW(B1680)-ROW($C$3))),"")</f>
        <v/>
      </c>
      <c r="H1680" s="361" t="str">
        <f>IFERROR(IF(LEN(C1680)&gt;0,IF(LEN(INDEX(TasksList!$G$6:$G$1005,MATCH(C1680,TasksList!$B$6:$B$1005,0),1))=0,"",INDEX(TasksList!$G$6:$G$1005,MATCH(C1680,TasksList!$B$6:$B$1005,0),1)),""),"")</f>
        <v/>
      </c>
      <c r="I1680" s="381"/>
      <c r="J1680" s="400"/>
      <c r="K1680" s="400"/>
      <c r="L1680" s="179"/>
      <c r="M1680" s="381"/>
      <c r="N1680" s="362" t="str">
        <f>IFERROR(IF(LEN(INDEX(PlansAndNotes!$D$6:$D$4005,ROW(B1680)-ROW($C$3)))=0,"",INDEX(PlansAndNotes!$D$6:$D$4005,ROW(B1680)-ROW($C$3))),"")</f>
        <v/>
      </c>
      <c r="O1680" s="165" t="str">
        <f t="shared" si="193"/>
        <v/>
      </c>
      <c r="P1680" s="363" t="str">
        <f>IFERROR(IF(LEN(INDEX(PlansAndNotes!$E$6:$E$4005,ROW(B1680)-ROW($C$3)))=0,"",INDEX(PlansAndNotes!$E$6:$E$4005,ROW(B1680)-ROW($C$3))),"")</f>
        <v/>
      </c>
      <c r="Q1680" s="363" t="str">
        <f>IFERROR(IF(LEN(INDEX(PlansAndNotes!$G$6:$G$4005,ROW(B1680)-ROW($C$3)))=0,"",INDEX(PlansAndNotes!$G$6:$G$4005,ROW(B1680)-ROW($C$3))),"")</f>
        <v/>
      </c>
      <c r="R1680" s="361" t="str">
        <f>IFERROR(IF(LEN(D1680)&gt;0,IF(LEN(INDEX(AdressBook!$C$6:$C$25,MATCH(D1680,AdressBook!$B$6:$B$25,0),1))=0,"",INDEX(AdressBook!$C$6:$C$25,MATCH(D1680,AdressBook!$B$6:$B$25,0),1)),""),"")</f>
        <v/>
      </c>
      <c r="S1680" s="165">
        <f>IF(LEN(C1680)&gt;0,IFERROR(IF(MATCH(C1680,C1681:$C$4004,0)&gt;0,-1,ROW(S1680)-ROW($S$3)),ROW(S1680)-ROW($S$3)),-1)</f>
        <v>-1</v>
      </c>
      <c r="T1680" s="165">
        <f t="shared" si="194"/>
        <v>0</v>
      </c>
      <c r="U1680" s="165" t="str">
        <f t="shared" si="195"/>
        <v/>
      </c>
      <c r="V1680" s="165" t="str">
        <f>IFERROR(IF(OR(C1680="",S1680&lt;0),"",IF(SUBTOTAL(3,C1680:C1680)=0,-1,SUBTOTAL(3,$C$4:C1680))),"")</f>
        <v/>
      </c>
      <c r="W1680" s="156" t="str">
        <f t="array" ref="W1680">IF(LEN(C1680)&gt;0,IFERROR(IF(MATCH(C1680,$C$3:$C1679,0)&gt;0,N1680-INDEX($N$3:N1679,SUMPRODUCT(MAX(ROW($C$3:$C1679)*(C1680=$C$3:$C1679)))-2,1),""),""),"")</f>
        <v/>
      </c>
      <c r="X1680" s="156">
        <f t="shared" ca="1" si="196"/>
        <v>1</v>
      </c>
      <c r="Y1680" s="156">
        <f t="shared" ca="1" si="197"/>
        <v>1</v>
      </c>
    </row>
    <row r="1681" spans="2:25" hidden="1" x14ac:dyDescent="0.25">
      <c r="B1681" s="390" t="str">
        <f>IFERROR(IF(LEN(INDEX(PlansAndNotes!$B$6:$B$2005,ROW(A1681)-ROW($B$3)))=0,"",INDEX(PlansAndNotes!$B$6:$B$2005,ROW(A1681)-ROW($B$3))),"")</f>
        <v/>
      </c>
      <c r="C1681" s="361" t="str">
        <f t="shared" si="192"/>
        <v/>
      </c>
      <c r="D1681" s="361" t="str">
        <f>IFERROR(IF(LEN(C1681)&gt;0,IF(LEN(INDEX(TasksList!$C$6:$C$1005,MATCH(C1681,TasksList!$B$6:$B$1005,0),1))=0,"",INDEX(TasksList!$C$6:$C$1005,MATCH(C1681,TasksList!$B$6:$B$1005,0),1)),""),"")</f>
        <v/>
      </c>
      <c r="E1681" s="361" t="str">
        <f>IFERROR(IF(LEN(C1681)&gt;0,IF(LEN(INDEX(TasksList!$F$6:$F$1005,MATCH(C1681,TasksList!$B$6:$B$1005,0),1))=0,"not set!",INDEX(TasksList!$F$6:$F$1005,MATCH(C1681,TasksList!$B$6:$B$1005,0),1)),""),"")</f>
        <v/>
      </c>
      <c r="F1681" s="360" t="str">
        <f>IFERROR(IF(LEN(D1681)&gt;0,IF(LEN(INDEX(AdressBook!$D$6:$D$25,MATCH(D1681,AdressBook!$B$6:$B$25,0),1))=0,"",INDEX(AdressBook!$D$6:$D$25,MATCH(D1681,AdressBook!$B$6:$B$25,0),1)),""),"")</f>
        <v/>
      </c>
      <c r="G1681" s="361" t="str">
        <f>IFERROR(IF(LEN(INDEX(PlansAndNotes!$F$6:$F$2005,ROW(B1681)-ROW($C$3)))=0,"",INDEX(PlansAndNotes!$F$6:$F$2005,ROW(B1681)-ROW($C$3))),"")</f>
        <v/>
      </c>
      <c r="H1681" s="361" t="str">
        <f>IFERROR(IF(LEN(C1681)&gt;0,IF(LEN(INDEX(TasksList!$G$6:$G$1005,MATCH(C1681,TasksList!$B$6:$B$1005,0),1))=0,"",INDEX(TasksList!$G$6:$G$1005,MATCH(C1681,TasksList!$B$6:$B$1005,0),1)),""),"")</f>
        <v/>
      </c>
      <c r="I1681" s="381"/>
      <c r="J1681" s="400"/>
      <c r="K1681" s="400"/>
      <c r="L1681" s="179"/>
      <c r="M1681" s="381"/>
      <c r="N1681" s="362" t="str">
        <f>IFERROR(IF(LEN(INDEX(PlansAndNotes!$D$6:$D$4005,ROW(B1681)-ROW($C$3)))=0,"",INDEX(PlansAndNotes!$D$6:$D$4005,ROW(B1681)-ROW($C$3))),"")</f>
        <v/>
      </c>
      <c r="O1681" s="165" t="str">
        <f t="shared" si="193"/>
        <v/>
      </c>
      <c r="P1681" s="363" t="str">
        <f>IFERROR(IF(LEN(INDEX(PlansAndNotes!$E$6:$E$4005,ROW(B1681)-ROW($C$3)))=0,"",INDEX(PlansAndNotes!$E$6:$E$4005,ROW(B1681)-ROW($C$3))),"")</f>
        <v/>
      </c>
      <c r="Q1681" s="363" t="str">
        <f>IFERROR(IF(LEN(INDEX(PlansAndNotes!$G$6:$G$4005,ROW(B1681)-ROW($C$3)))=0,"",INDEX(PlansAndNotes!$G$6:$G$4005,ROW(B1681)-ROW($C$3))),"")</f>
        <v/>
      </c>
      <c r="R1681" s="361" t="str">
        <f>IFERROR(IF(LEN(D1681)&gt;0,IF(LEN(INDEX(AdressBook!$C$6:$C$25,MATCH(D1681,AdressBook!$B$6:$B$25,0),1))=0,"",INDEX(AdressBook!$C$6:$C$25,MATCH(D1681,AdressBook!$B$6:$B$25,0),1)),""),"")</f>
        <v/>
      </c>
      <c r="S1681" s="165">
        <f>IF(LEN(C1681)&gt;0,IFERROR(IF(MATCH(C1681,C1682:$C$4004,0)&gt;0,-1,ROW(S1681)-ROW($S$3)),ROW(S1681)-ROW($S$3)),-1)</f>
        <v>-1</v>
      </c>
      <c r="T1681" s="165">
        <f t="shared" si="194"/>
        <v>0</v>
      </c>
      <c r="U1681" s="165" t="str">
        <f t="shared" si="195"/>
        <v/>
      </c>
      <c r="V1681" s="165" t="str">
        <f>IFERROR(IF(OR(C1681="",S1681&lt;0),"",IF(SUBTOTAL(3,C1681:C1681)=0,-1,SUBTOTAL(3,$C$4:C1681))),"")</f>
        <v/>
      </c>
      <c r="W1681" s="156" t="str">
        <f t="array" ref="W1681">IF(LEN(C1681)&gt;0,IFERROR(IF(MATCH(C1681,$C$3:$C1680,0)&gt;0,N1681-INDEX($N$3:N1680,SUMPRODUCT(MAX(ROW($C$3:$C1680)*(C1681=$C$3:$C1680)))-2,1),""),""),"")</f>
        <v/>
      </c>
      <c r="X1681" s="156">
        <f t="shared" ca="1" si="196"/>
        <v>1</v>
      </c>
      <c r="Y1681" s="156">
        <f t="shared" ca="1" si="197"/>
        <v>1</v>
      </c>
    </row>
    <row r="1682" spans="2:25" hidden="1" x14ac:dyDescent="0.25">
      <c r="B1682" s="390" t="str">
        <f>IFERROR(IF(LEN(INDEX(PlansAndNotes!$B$6:$B$2005,ROW(A1682)-ROW($B$3)))=0,"",INDEX(PlansAndNotes!$B$6:$B$2005,ROW(A1682)-ROW($B$3))),"")</f>
        <v/>
      </c>
      <c r="C1682" s="361" t="str">
        <f t="shared" si="192"/>
        <v/>
      </c>
      <c r="D1682" s="361" t="str">
        <f>IFERROR(IF(LEN(C1682)&gt;0,IF(LEN(INDEX(TasksList!$C$6:$C$1005,MATCH(C1682,TasksList!$B$6:$B$1005,0),1))=0,"",INDEX(TasksList!$C$6:$C$1005,MATCH(C1682,TasksList!$B$6:$B$1005,0),1)),""),"")</f>
        <v/>
      </c>
      <c r="E1682" s="361" t="str">
        <f>IFERROR(IF(LEN(C1682)&gt;0,IF(LEN(INDEX(TasksList!$F$6:$F$1005,MATCH(C1682,TasksList!$B$6:$B$1005,0),1))=0,"not set!",INDEX(TasksList!$F$6:$F$1005,MATCH(C1682,TasksList!$B$6:$B$1005,0),1)),""),"")</f>
        <v/>
      </c>
      <c r="F1682" s="360" t="str">
        <f>IFERROR(IF(LEN(D1682)&gt;0,IF(LEN(INDEX(AdressBook!$D$6:$D$25,MATCH(D1682,AdressBook!$B$6:$B$25,0),1))=0,"",INDEX(AdressBook!$D$6:$D$25,MATCH(D1682,AdressBook!$B$6:$B$25,0),1)),""),"")</f>
        <v/>
      </c>
      <c r="G1682" s="361" t="str">
        <f>IFERROR(IF(LEN(INDEX(PlansAndNotes!$F$6:$F$2005,ROW(B1682)-ROW($C$3)))=0,"",INDEX(PlansAndNotes!$F$6:$F$2005,ROW(B1682)-ROW($C$3))),"")</f>
        <v/>
      </c>
      <c r="H1682" s="361" t="str">
        <f>IFERROR(IF(LEN(C1682)&gt;0,IF(LEN(INDEX(TasksList!$G$6:$G$1005,MATCH(C1682,TasksList!$B$6:$B$1005,0),1))=0,"",INDEX(TasksList!$G$6:$G$1005,MATCH(C1682,TasksList!$B$6:$B$1005,0),1)),""),"")</f>
        <v/>
      </c>
      <c r="I1682" s="381"/>
      <c r="J1682" s="400"/>
      <c r="K1682" s="400"/>
      <c r="L1682" s="179"/>
      <c r="M1682" s="381"/>
      <c r="N1682" s="362" t="str">
        <f>IFERROR(IF(LEN(INDEX(PlansAndNotes!$D$6:$D$4005,ROW(B1682)-ROW($C$3)))=0,"",INDEX(PlansAndNotes!$D$6:$D$4005,ROW(B1682)-ROW($C$3))),"")</f>
        <v/>
      </c>
      <c r="O1682" s="165" t="str">
        <f t="shared" si="193"/>
        <v/>
      </c>
      <c r="P1682" s="363" t="str">
        <f>IFERROR(IF(LEN(INDEX(PlansAndNotes!$E$6:$E$4005,ROW(B1682)-ROW($C$3)))=0,"",INDEX(PlansAndNotes!$E$6:$E$4005,ROW(B1682)-ROW($C$3))),"")</f>
        <v/>
      </c>
      <c r="Q1682" s="363" t="str">
        <f>IFERROR(IF(LEN(INDEX(PlansAndNotes!$G$6:$G$4005,ROW(B1682)-ROW($C$3)))=0,"",INDEX(PlansAndNotes!$G$6:$G$4005,ROW(B1682)-ROW($C$3))),"")</f>
        <v/>
      </c>
      <c r="R1682" s="361" t="str">
        <f>IFERROR(IF(LEN(D1682)&gt;0,IF(LEN(INDEX(AdressBook!$C$6:$C$25,MATCH(D1682,AdressBook!$B$6:$B$25,0),1))=0,"",INDEX(AdressBook!$C$6:$C$25,MATCH(D1682,AdressBook!$B$6:$B$25,0),1)),""),"")</f>
        <v/>
      </c>
      <c r="S1682" s="165">
        <f>IF(LEN(C1682)&gt;0,IFERROR(IF(MATCH(C1682,C1683:$C$4004,0)&gt;0,-1,ROW(S1682)-ROW($S$3)),ROW(S1682)-ROW($S$3)),-1)</f>
        <v>-1</v>
      </c>
      <c r="T1682" s="165">
        <f t="shared" si="194"/>
        <v>0</v>
      </c>
      <c r="U1682" s="165" t="str">
        <f t="shared" si="195"/>
        <v/>
      </c>
      <c r="V1682" s="165" t="str">
        <f>IFERROR(IF(OR(C1682="",S1682&lt;0),"",IF(SUBTOTAL(3,C1682:C1682)=0,-1,SUBTOTAL(3,$C$4:C1682))),"")</f>
        <v/>
      </c>
      <c r="W1682" s="156" t="str">
        <f t="array" ref="W1682">IF(LEN(C1682)&gt;0,IFERROR(IF(MATCH(C1682,$C$3:$C1681,0)&gt;0,N1682-INDEX($N$3:N1681,SUMPRODUCT(MAX(ROW($C$3:$C1681)*(C1682=$C$3:$C1681)))-2,1),""),""),"")</f>
        <v/>
      </c>
      <c r="X1682" s="156">
        <f t="shared" ca="1" si="196"/>
        <v>1</v>
      </c>
      <c r="Y1682" s="156">
        <f t="shared" ca="1" si="197"/>
        <v>1</v>
      </c>
    </row>
    <row r="1683" spans="2:25" hidden="1" x14ac:dyDescent="0.25">
      <c r="B1683" s="390" t="str">
        <f>IFERROR(IF(LEN(INDEX(PlansAndNotes!$B$6:$B$2005,ROW(A1683)-ROW($B$3)))=0,"",INDEX(PlansAndNotes!$B$6:$B$2005,ROW(A1683)-ROW($B$3))),"")</f>
        <v/>
      </c>
      <c r="C1683" s="361" t="str">
        <f t="shared" si="192"/>
        <v/>
      </c>
      <c r="D1683" s="361" t="str">
        <f>IFERROR(IF(LEN(C1683)&gt;0,IF(LEN(INDEX(TasksList!$C$6:$C$1005,MATCH(C1683,TasksList!$B$6:$B$1005,0),1))=0,"",INDEX(TasksList!$C$6:$C$1005,MATCH(C1683,TasksList!$B$6:$B$1005,0),1)),""),"")</f>
        <v/>
      </c>
      <c r="E1683" s="361" t="str">
        <f>IFERROR(IF(LEN(C1683)&gt;0,IF(LEN(INDEX(TasksList!$F$6:$F$1005,MATCH(C1683,TasksList!$B$6:$B$1005,0),1))=0,"not set!",INDEX(TasksList!$F$6:$F$1005,MATCH(C1683,TasksList!$B$6:$B$1005,0),1)),""),"")</f>
        <v/>
      </c>
      <c r="F1683" s="360" t="str">
        <f>IFERROR(IF(LEN(D1683)&gt;0,IF(LEN(INDEX(AdressBook!$D$6:$D$25,MATCH(D1683,AdressBook!$B$6:$B$25,0),1))=0,"",INDEX(AdressBook!$D$6:$D$25,MATCH(D1683,AdressBook!$B$6:$B$25,0),1)),""),"")</f>
        <v/>
      </c>
      <c r="G1683" s="361" t="str">
        <f>IFERROR(IF(LEN(INDEX(PlansAndNotes!$F$6:$F$2005,ROW(B1683)-ROW($C$3)))=0,"",INDEX(PlansAndNotes!$F$6:$F$2005,ROW(B1683)-ROW($C$3))),"")</f>
        <v/>
      </c>
      <c r="H1683" s="361" t="str">
        <f>IFERROR(IF(LEN(C1683)&gt;0,IF(LEN(INDEX(TasksList!$G$6:$G$1005,MATCH(C1683,TasksList!$B$6:$B$1005,0),1))=0,"",INDEX(TasksList!$G$6:$G$1005,MATCH(C1683,TasksList!$B$6:$B$1005,0),1)),""),"")</f>
        <v/>
      </c>
      <c r="I1683" s="381"/>
      <c r="J1683" s="400"/>
      <c r="K1683" s="400"/>
      <c r="L1683" s="179"/>
      <c r="M1683" s="381"/>
      <c r="N1683" s="362" t="str">
        <f>IFERROR(IF(LEN(INDEX(PlansAndNotes!$D$6:$D$4005,ROW(B1683)-ROW($C$3)))=0,"",INDEX(PlansAndNotes!$D$6:$D$4005,ROW(B1683)-ROW($C$3))),"")</f>
        <v/>
      </c>
      <c r="O1683" s="165" t="str">
        <f t="shared" si="193"/>
        <v/>
      </c>
      <c r="P1683" s="363" t="str">
        <f>IFERROR(IF(LEN(INDEX(PlansAndNotes!$E$6:$E$4005,ROW(B1683)-ROW($C$3)))=0,"",INDEX(PlansAndNotes!$E$6:$E$4005,ROW(B1683)-ROW($C$3))),"")</f>
        <v/>
      </c>
      <c r="Q1683" s="363" t="str">
        <f>IFERROR(IF(LEN(INDEX(PlansAndNotes!$G$6:$G$4005,ROW(B1683)-ROW($C$3)))=0,"",INDEX(PlansAndNotes!$G$6:$G$4005,ROW(B1683)-ROW($C$3))),"")</f>
        <v/>
      </c>
      <c r="R1683" s="361" t="str">
        <f>IFERROR(IF(LEN(D1683)&gt;0,IF(LEN(INDEX(AdressBook!$C$6:$C$25,MATCH(D1683,AdressBook!$B$6:$B$25,0),1))=0,"",INDEX(AdressBook!$C$6:$C$25,MATCH(D1683,AdressBook!$B$6:$B$25,0),1)),""),"")</f>
        <v/>
      </c>
      <c r="S1683" s="165">
        <f>IF(LEN(C1683)&gt;0,IFERROR(IF(MATCH(C1683,C1684:$C$4004,0)&gt;0,-1,ROW(S1683)-ROW($S$3)),ROW(S1683)-ROW($S$3)),-1)</f>
        <v>-1</v>
      </c>
      <c r="T1683" s="165">
        <f t="shared" si="194"/>
        <v>0</v>
      </c>
      <c r="U1683" s="165" t="str">
        <f t="shared" si="195"/>
        <v/>
      </c>
      <c r="V1683" s="165" t="str">
        <f>IFERROR(IF(OR(C1683="",S1683&lt;0),"",IF(SUBTOTAL(3,C1683:C1683)=0,-1,SUBTOTAL(3,$C$4:C1683))),"")</f>
        <v/>
      </c>
      <c r="W1683" s="156" t="str">
        <f t="array" ref="W1683">IF(LEN(C1683)&gt;0,IFERROR(IF(MATCH(C1683,$C$3:$C1682,0)&gt;0,N1683-INDEX($N$3:N1682,SUMPRODUCT(MAX(ROW($C$3:$C1682)*(C1683=$C$3:$C1682)))-2,1),""),""),"")</f>
        <v/>
      </c>
      <c r="X1683" s="156">
        <f t="shared" ca="1" si="196"/>
        <v>1</v>
      </c>
      <c r="Y1683" s="156">
        <f t="shared" ca="1" si="197"/>
        <v>1</v>
      </c>
    </row>
    <row r="1684" spans="2:25" hidden="1" x14ac:dyDescent="0.25">
      <c r="B1684" s="390" t="str">
        <f>IFERROR(IF(LEN(INDEX(PlansAndNotes!$B$6:$B$2005,ROW(A1684)-ROW($B$3)))=0,"",INDEX(PlansAndNotes!$B$6:$B$2005,ROW(A1684)-ROW($B$3))),"")</f>
        <v/>
      </c>
      <c r="C1684" s="361" t="str">
        <f t="shared" si="192"/>
        <v/>
      </c>
      <c r="D1684" s="361" t="str">
        <f>IFERROR(IF(LEN(C1684)&gt;0,IF(LEN(INDEX(TasksList!$C$6:$C$1005,MATCH(C1684,TasksList!$B$6:$B$1005,0),1))=0,"",INDEX(TasksList!$C$6:$C$1005,MATCH(C1684,TasksList!$B$6:$B$1005,0),1)),""),"")</f>
        <v/>
      </c>
      <c r="E1684" s="361" t="str">
        <f>IFERROR(IF(LEN(C1684)&gt;0,IF(LEN(INDEX(TasksList!$F$6:$F$1005,MATCH(C1684,TasksList!$B$6:$B$1005,0),1))=0,"not set!",INDEX(TasksList!$F$6:$F$1005,MATCH(C1684,TasksList!$B$6:$B$1005,0),1)),""),"")</f>
        <v/>
      </c>
      <c r="F1684" s="360" t="str">
        <f>IFERROR(IF(LEN(D1684)&gt;0,IF(LEN(INDEX(AdressBook!$D$6:$D$25,MATCH(D1684,AdressBook!$B$6:$B$25,0),1))=0,"",INDEX(AdressBook!$D$6:$D$25,MATCH(D1684,AdressBook!$B$6:$B$25,0),1)),""),"")</f>
        <v/>
      </c>
      <c r="G1684" s="361" t="str">
        <f>IFERROR(IF(LEN(INDEX(PlansAndNotes!$F$6:$F$2005,ROW(B1684)-ROW($C$3)))=0,"",INDEX(PlansAndNotes!$F$6:$F$2005,ROW(B1684)-ROW($C$3))),"")</f>
        <v/>
      </c>
      <c r="H1684" s="361" t="str">
        <f>IFERROR(IF(LEN(C1684)&gt;0,IF(LEN(INDEX(TasksList!$G$6:$G$1005,MATCH(C1684,TasksList!$B$6:$B$1005,0),1))=0,"",INDEX(TasksList!$G$6:$G$1005,MATCH(C1684,TasksList!$B$6:$B$1005,0),1)),""),"")</f>
        <v/>
      </c>
      <c r="I1684" s="381"/>
      <c r="J1684" s="400"/>
      <c r="K1684" s="400"/>
      <c r="L1684" s="179"/>
      <c r="M1684" s="381"/>
      <c r="N1684" s="362" t="str">
        <f>IFERROR(IF(LEN(INDEX(PlansAndNotes!$D$6:$D$4005,ROW(B1684)-ROW($C$3)))=0,"",INDEX(PlansAndNotes!$D$6:$D$4005,ROW(B1684)-ROW($C$3))),"")</f>
        <v/>
      </c>
      <c r="O1684" s="165" t="str">
        <f t="shared" si="193"/>
        <v/>
      </c>
      <c r="P1684" s="363" t="str">
        <f>IFERROR(IF(LEN(INDEX(PlansAndNotes!$E$6:$E$4005,ROW(B1684)-ROW($C$3)))=0,"",INDEX(PlansAndNotes!$E$6:$E$4005,ROW(B1684)-ROW($C$3))),"")</f>
        <v/>
      </c>
      <c r="Q1684" s="363" t="str">
        <f>IFERROR(IF(LEN(INDEX(PlansAndNotes!$G$6:$G$4005,ROW(B1684)-ROW($C$3)))=0,"",INDEX(PlansAndNotes!$G$6:$G$4005,ROW(B1684)-ROW($C$3))),"")</f>
        <v/>
      </c>
      <c r="R1684" s="361" t="str">
        <f>IFERROR(IF(LEN(D1684)&gt;0,IF(LEN(INDEX(AdressBook!$C$6:$C$25,MATCH(D1684,AdressBook!$B$6:$B$25,0),1))=0,"",INDEX(AdressBook!$C$6:$C$25,MATCH(D1684,AdressBook!$B$6:$B$25,0),1)),""),"")</f>
        <v/>
      </c>
      <c r="S1684" s="165">
        <f>IF(LEN(C1684)&gt;0,IFERROR(IF(MATCH(C1684,C1685:$C$4004,0)&gt;0,-1,ROW(S1684)-ROW($S$3)),ROW(S1684)-ROW($S$3)),-1)</f>
        <v>-1</v>
      </c>
      <c r="T1684" s="165">
        <f t="shared" si="194"/>
        <v>0</v>
      </c>
      <c r="U1684" s="165" t="str">
        <f t="shared" si="195"/>
        <v/>
      </c>
      <c r="V1684" s="165" t="str">
        <f>IFERROR(IF(OR(C1684="",S1684&lt;0),"",IF(SUBTOTAL(3,C1684:C1684)=0,-1,SUBTOTAL(3,$C$4:C1684))),"")</f>
        <v/>
      </c>
      <c r="W1684" s="156" t="str">
        <f t="array" ref="W1684">IF(LEN(C1684)&gt;0,IFERROR(IF(MATCH(C1684,$C$3:$C1683,0)&gt;0,N1684-INDEX($N$3:N1683,SUMPRODUCT(MAX(ROW($C$3:$C1683)*(C1684=$C$3:$C1683)))-2,1),""),""),"")</f>
        <v/>
      </c>
      <c r="X1684" s="156">
        <f t="shared" ca="1" si="196"/>
        <v>1</v>
      </c>
      <c r="Y1684" s="156">
        <f t="shared" ca="1" si="197"/>
        <v>1</v>
      </c>
    </row>
    <row r="1685" spans="2:25" hidden="1" x14ac:dyDescent="0.25">
      <c r="B1685" s="390" t="str">
        <f>IFERROR(IF(LEN(INDEX(PlansAndNotes!$B$6:$B$2005,ROW(A1685)-ROW($B$3)))=0,"",INDEX(PlansAndNotes!$B$6:$B$2005,ROW(A1685)-ROW($B$3))),"")</f>
        <v/>
      </c>
      <c r="C1685" s="361" t="str">
        <f t="shared" si="192"/>
        <v/>
      </c>
      <c r="D1685" s="361" t="str">
        <f>IFERROR(IF(LEN(C1685)&gt;0,IF(LEN(INDEX(TasksList!$C$6:$C$1005,MATCH(C1685,TasksList!$B$6:$B$1005,0),1))=0,"",INDEX(TasksList!$C$6:$C$1005,MATCH(C1685,TasksList!$B$6:$B$1005,0),1)),""),"")</f>
        <v/>
      </c>
      <c r="E1685" s="361" t="str">
        <f>IFERROR(IF(LEN(C1685)&gt;0,IF(LEN(INDEX(TasksList!$F$6:$F$1005,MATCH(C1685,TasksList!$B$6:$B$1005,0),1))=0,"not set!",INDEX(TasksList!$F$6:$F$1005,MATCH(C1685,TasksList!$B$6:$B$1005,0),1)),""),"")</f>
        <v/>
      </c>
      <c r="F1685" s="360" t="str">
        <f>IFERROR(IF(LEN(D1685)&gt;0,IF(LEN(INDEX(AdressBook!$D$6:$D$25,MATCH(D1685,AdressBook!$B$6:$B$25,0),1))=0,"",INDEX(AdressBook!$D$6:$D$25,MATCH(D1685,AdressBook!$B$6:$B$25,0),1)),""),"")</f>
        <v/>
      </c>
      <c r="G1685" s="361" t="str">
        <f>IFERROR(IF(LEN(INDEX(PlansAndNotes!$F$6:$F$2005,ROW(B1685)-ROW($C$3)))=0,"",INDEX(PlansAndNotes!$F$6:$F$2005,ROW(B1685)-ROW($C$3))),"")</f>
        <v/>
      </c>
      <c r="H1685" s="361" t="str">
        <f>IFERROR(IF(LEN(C1685)&gt;0,IF(LEN(INDEX(TasksList!$G$6:$G$1005,MATCH(C1685,TasksList!$B$6:$B$1005,0),1))=0,"",INDEX(TasksList!$G$6:$G$1005,MATCH(C1685,TasksList!$B$6:$B$1005,0),1)),""),"")</f>
        <v/>
      </c>
      <c r="I1685" s="381"/>
      <c r="J1685" s="400"/>
      <c r="K1685" s="400"/>
      <c r="L1685" s="179"/>
      <c r="M1685" s="381"/>
      <c r="N1685" s="362" t="str">
        <f>IFERROR(IF(LEN(INDEX(PlansAndNotes!$D$6:$D$4005,ROW(B1685)-ROW($C$3)))=0,"",INDEX(PlansAndNotes!$D$6:$D$4005,ROW(B1685)-ROW($C$3))),"")</f>
        <v/>
      </c>
      <c r="O1685" s="165" t="str">
        <f t="shared" si="193"/>
        <v/>
      </c>
      <c r="P1685" s="363" t="str">
        <f>IFERROR(IF(LEN(INDEX(PlansAndNotes!$E$6:$E$4005,ROW(B1685)-ROW($C$3)))=0,"",INDEX(PlansAndNotes!$E$6:$E$4005,ROW(B1685)-ROW($C$3))),"")</f>
        <v/>
      </c>
      <c r="Q1685" s="363" t="str">
        <f>IFERROR(IF(LEN(INDEX(PlansAndNotes!$G$6:$G$4005,ROW(B1685)-ROW($C$3)))=0,"",INDEX(PlansAndNotes!$G$6:$G$4005,ROW(B1685)-ROW($C$3))),"")</f>
        <v/>
      </c>
      <c r="R1685" s="361" t="str">
        <f>IFERROR(IF(LEN(D1685)&gt;0,IF(LEN(INDEX(AdressBook!$C$6:$C$25,MATCH(D1685,AdressBook!$B$6:$B$25,0),1))=0,"",INDEX(AdressBook!$C$6:$C$25,MATCH(D1685,AdressBook!$B$6:$B$25,0),1)),""),"")</f>
        <v/>
      </c>
      <c r="S1685" s="165">
        <f>IF(LEN(C1685)&gt;0,IFERROR(IF(MATCH(C1685,C1686:$C$4004,0)&gt;0,-1,ROW(S1685)-ROW($S$3)),ROW(S1685)-ROW($S$3)),-1)</f>
        <v>-1</v>
      </c>
      <c r="T1685" s="165">
        <f t="shared" si="194"/>
        <v>0</v>
      </c>
      <c r="U1685" s="165" t="str">
        <f t="shared" si="195"/>
        <v/>
      </c>
      <c r="V1685" s="165" t="str">
        <f>IFERROR(IF(OR(C1685="",S1685&lt;0),"",IF(SUBTOTAL(3,C1685:C1685)=0,-1,SUBTOTAL(3,$C$4:C1685))),"")</f>
        <v/>
      </c>
      <c r="W1685" s="156" t="str">
        <f t="array" ref="W1685">IF(LEN(C1685)&gt;0,IFERROR(IF(MATCH(C1685,$C$3:$C1684,0)&gt;0,N1685-INDEX($N$3:N1684,SUMPRODUCT(MAX(ROW($C$3:$C1684)*(C1685=$C$3:$C1684)))-2,1),""),""),"")</f>
        <v/>
      </c>
      <c r="X1685" s="156">
        <f t="shared" ca="1" si="196"/>
        <v>1</v>
      </c>
      <c r="Y1685" s="156">
        <f t="shared" ca="1" si="197"/>
        <v>1</v>
      </c>
    </row>
    <row r="1686" spans="2:25" hidden="1" x14ac:dyDescent="0.25">
      <c r="B1686" s="390" t="str">
        <f>IFERROR(IF(LEN(INDEX(PlansAndNotes!$B$6:$B$2005,ROW(A1686)-ROW($B$3)))=0,"",INDEX(PlansAndNotes!$B$6:$B$2005,ROW(A1686)-ROW($B$3))),"")</f>
        <v/>
      </c>
      <c r="C1686" s="361" t="str">
        <f t="shared" si="192"/>
        <v/>
      </c>
      <c r="D1686" s="361" t="str">
        <f>IFERROR(IF(LEN(C1686)&gt;0,IF(LEN(INDEX(TasksList!$C$6:$C$1005,MATCH(C1686,TasksList!$B$6:$B$1005,0),1))=0,"",INDEX(TasksList!$C$6:$C$1005,MATCH(C1686,TasksList!$B$6:$B$1005,0),1)),""),"")</f>
        <v/>
      </c>
      <c r="E1686" s="361" t="str">
        <f>IFERROR(IF(LEN(C1686)&gt;0,IF(LEN(INDEX(TasksList!$F$6:$F$1005,MATCH(C1686,TasksList!$B$6:$B$1005,0),1))=0,"not set!",INDEX(TasksList!$F$6:$F$1005,MATCH(C1686,TasksList!$B$6:$B$1005,0),1)),""),"")</f>
        <v/>
      </c>
      <c r="F1686" s="360" t="str">
        <f>IFERROR(IF(LEN(D1686)&gt;0,IF(LEN(INDEX(AdressBook!$D$6:$D$25,MATCH(D1686,AdressBook!$B$6:$B$25,0),1))=0,"",INDEX(AdressBook!$D$6:$D$25,MATCH(D1686,AdressBook!$B$6:$B$25,0),1)),""),"")</f>
        <v/>
      </c>
      <c r="G1686" s="361" t="str">
        <f>IFERROR(IF(LEN(INDEX(PlansAndNotes!$F$6:$F$2005,ROW(B1686)-ROW($C$3)))=0,"",INDEX(PlansAndNotes!$F$6:$F$2005,ROW(B1686)-ROW($C$3))),"")</f>
        <v/>
      </c>
      <c r="H1686" s="361" t="str">
        <f>IFERROR(IF(LEN(C1686)&gt;0,IF(LEN(INDEX(TasksList!$G$6:$G$1005,MATCH(C1686,TasksList!$B$6:$B$1005,0),1))=0,"",INDEX(TasksList!$G$6:$G$1005,MATCH(C1686,TasksList!$B$6:$B$1005,0),1)),""),"")</f>
        <v/>
      </c>
      <c r="I1686" s="381"/>
      <c r="J1686" s="400"/>
      <c r="K1686" s="400"/>
      <c r="L1686" s="179"/>
      <c r="M1686" s="381"/>
      <c r="N1686" s="362" t="str">
        <f>IFERROR(IF(LEN(INDEX(PlansAndNotes!$D$6:$D$4005,ROW(B1686)-ROW($C$3)))=0,"",INDEX(PlansAndNotes!$D$6:$D$4005,ROW(B1686)-ROW($C$3))),"")</f>
        <v/>
      </c>
      <c r="O1686" s="165" t="str">
        <f t="shared" si="193"/>
        <v/>
      </c>
      <c r="P1686" s="363" t="str">
        <f>IFERROR(IF(LEN(INDEX(PlansAndNotes!$E$6:$E$4005,ROW(B1686)-ROW($C$3)))=0,"",INDEX(PlansAndNotes!$E$6:$E$4005,ROW(B1686)-ROW($C$3))),"")</f>
        <v/>
      </c>
      <c r="Q1686" s="363" t="str">
        <f>IFERROR(IF(LEN(INDEX(PlansAndNotes!$G$6:$G$4005,ROW(B1686)-ROW($C$3)))=0,"",INDEX(PlansAndNotes!$G$6:$G$4005,ROW(B1686)-ROW($C$3))),"")</f>
        <v/>
      </c>
      <c r="R1686" s="361" t="str">
        <f>IFERROR(IF(LEN(D1686)&gt;0,IF(LEN(INDEX(AdressBook!$C$6:$C$25,MATCH(D1686,AdressBook!$B$6:$B$25,0),1))=0,"",INDEX(AdressBook!$C$6:$C$25,MATCH(D1686,AdressBook!$B$6:$B$25,0),1)),""),"")</f>
        <v/>
      </c>
      <c r="S1686" s="165">
        <f>IF(LEN(C1686)&gt;0,IFERROR(IF(MATCH(C1686,C1687:$C$4004,0)&gt;0,-1,ROW(S1686)-ROW($S$3)),ROW(S1686)-ROW($S$3)),-1)</f>
        <v>-1</v>
      </c>
      <c r="T1686" s="165">
        <f t="shared" si="194"/>
        <v>0</v>
      </c>
      <c r="U1686" s="165" t="str">
        <f t="shared" si="195"/>
        <v/>
      </c>
      <c r="V1686" s="165" t="str">
        <f>IFERROR(IF(OR(C1686="",S1686&lt;0),"",IF(SUBTOTAL(3,C1686:C1686)=0,-1,SUBTOTAL(3,$C$4:C1686))),"")</f>
        <v/>
      </c>
      <c r="W1686" s="156" t="str">
        <f t="array" ref="W1686">IF(LEN(C1686)&gt;0,IFERROR(IF(MATCH(C1686,$C$3:$C1685,0)&gt;0,N1686-INDEX($N$3:N1685,SUMPRODUCT(MAX(ROW($C$3:$C1685)*(C1686=$C$3:$C1685)))-2,1),""),""),"")</f>
        <v/>
      </c>
      <c r="X1686" s="156">
        <f t="shared" ca="1" si="196"/>
        <v>1</v>
      </c>
      <c r="Y1686" s="156">
        <f t="shared" ca="1" si="197"/>
        <v>1</v>
      </c>
    </row>
    <row r="1687" spans="2:25" hidden="1" x14ac:dyDescent="0.25">
      <c r="B1687" s="390" t="str">
        <f>IFERROR(IF(LEN(INDEX(PlansAndNotes!$B$6:$B$2005,ROW(A1687)-ROW($B$3)))=0,"",INDEX(PlansAndNotes!$B$6:$B$2005,ROW(A1687)-ROW($B$3))),"")</f>
        <v/>
      </c>
      <c r="C1687" s="361" t="str">
        <f t="shared" si="192"/>
        <v/>
      </c>
      <c r="D1687" s="361" t="str">
        <f>IFERROR(IF(LEN(C1687)&gt;0,IF(LEN(INDEX(TasksList!$C$6:$C$1005,MATCH(C1687,TasksList!$B$6:$B$1005,0),1))=0,"",INDEX(TasksList!$C$6:$C$1005,MATCH(C1687,TasksList!$B$6:$B$1005,0),1)),""),"")</f>
        <v/>
      </c>
      <c r="E1687" s="361" t="str">
        <f>IFERROR(IF(LEN(C1687)&gt;0,IF(LEN(INDEX(TasksList!$F$6:$F$1005,MATCH(C1687,TasksList!$B$6:$B$1005,0),1))=0,"not set!",INDEX(TasksList!$F$6:$F$1005,MATCH(C1687,TasksList!$B$6:$B$1005,0),1)),""),"")</f>
        <v/>
      </c>
      <c r="F1687" s="360" t="str">
        <f>IFERROR(IF(LEN(D1687)&gt;0,IF(LEN(INDEX(AdressBook!$D$6:$D$25,MATCH(D1687,AdressBook!$B$6:$B$25,0),1))=0,"",INDEX(AdressBook!$D$6:$D$25,MATCH(D1687,AdressBook!$B$6:$B$25,0),1)),""),"")</f>
        <v/>
      </c>
      <c r="G1687" s="361" t="str">
        <f>IFERROR(IF(LEN(INDEX(PlansAndNotes!$F$6:$F$2005,ROW(B1687)-ROW($C$3)))=0,"",INDEX(PlansAndNotes!$F$6:$F$2005,ROW(B1687)-ROW($C$3))),"")</f>
        <v/>
      </c>
      <c r="H1687" s="361" t="str">
        <f>IFERROR(IF(LEN(C1687)&gt;0,IF(LEN(INDEX(TasksList!$G$6:$G$1005,MATCH(C1687,TasksList!$B$6:$B$1005,0),1))=0,"",INDEX(TasksList!$G$6:$G$1005,MATCH(C1687,TasksList!$B$6:$B$1005,0),1)),""),"")</f>
        <v/>
      </c>
      <c r="I1687" s="381"/>
      <c r="J1687" s="400"/>
      <c r="K1687" s="400"/>
      <c r="L1687" s="179"/>
      <c r="M1687" s="381"/>
      <c r="N1687" s="362" t="str">
        <f>IFERROR(IF(LEN(INDEX(PlansAndNotes!$D$6:$D$4005,ROW(B1687)-ROW($C$3)))=0,"",INDEX(PlansAndNotes!$D$6:$D$4005,ROW(B1687)-ROW($C$3))),"")</f>
        <v/>
      </c>
      <c r="O1687" s="165" t="str">
        <f t="shared" si="193"/>
        <v/>
      </c>
      <c r="P1687" s="363" t="str">
        <f>IFERROR(IF(LEN(INDEX(PlansAndNotes!$E$6:$E$4005,ROW(B1687)-ROW($C$3)))=0,"",INDEX(PlansAndNotes!$E$6:$E$4005,ROW(B1687)-ROW($C$3))),"")</f>
        <v/>
      </c>
      <c r="Q1687" s="363" t="str">
        <f>IFERROR(IF(LEN(INDEX(PlansAndNotes!$G$6:$G$4005,ROW(B1687)-ROW($C$3)))=0,"",INDEX(PlansAndNotes!$G$6:$G$4005,ROW(B1687)-ROW($C$3))),"")</f>
        <v/>
      </c>
      <c r="R1687" s="361" t="str">
        <f>IFERROR(IF(LEN(D1687)&gt;0,IF(LEN(INDEX(AdressBook!$C$6:$C$25,MATCH(D1687,AdressBook!$B$6:$B$25,0),1))=0,"",INDEX(AdressBook!$C$6:$C$25,MATCH(D1687,AdressBook!$B$6:$B$25,0),1)),""),"")</f>
        <v/>
      </c>
      <c r="S1687" s="165">
        <f>IF(LEN(C1687)&gt;0,IFERROR(IF(MATCH(C1687,C1688:$C$4004,0)&gt;0,-1,ROW(S1687)-ROW($S$3)),ROW(S1687)-ROW($S$3)),-1)</f>
        <v>-1</v>
      </c>
      <c r="T1687" s="165">
        <f t="shared" si="194"/>
        <v>0</v>
      </c>
      <c r="U1687" s="165" t="str">
        <f t="shared" si="195"/>
        <v/>
      </c>
      <c r="V1687" s="165" t="str">
        <f>IFERROR(IF(OR(C1687="",S1687&lt;0),"",IF(SUBTOTAL(3,C1687:C1687)=0,-1,SUBTOTAL(3,$C$4:C1687))),"")</f>
        <v/>
      </c>
      <c r="W1687" s="156" t="str">
        <f t="array" ref="W1687">IF(LEN(C1687)&gt;0,IFERROR(IF(MATCH(C1687,$C$3:$C1686,0)&gt;0,N1687-INDEX($N$3:N1686,SUMPRODUCT(MAX(ROW($C$3:$C1686)*(C1687=$C$3:$C1686)))-2,1),""),""),"")</f>
        <v/>
      </c>
      <c r="X1687" s="156">
        <f t="shared" ca="1" si="196"/>
        <v>1</v>
      </c>
      <c r="Y1687" s="156">
        <f t="shared" ca="1" si="197"/>
        <v>1</v>
      </c>
    </row>
    <row r="1688" spans="2:25" hidden="1" x14ac:dyDescent="0.25">
      <c r="B1688" s="390" t="str">
        <f>IFERROR(IF(LEN(INDEX(PlansAndNotes!$B$6:$B$2005,ROW(A1688)-ROW($B$3)))=0,"",INDEX(PlansAndNotes!$B$6:$B$2005,ROW(A1688)-ROW($B$3))),"")</f>
        <v/>
      </c>
      <c r="C1688" s="361" t="str">
        <f t="shared" si="192"/>
        <v/>
      </c>
      <c r="D1688" s="361" t="str">
        <f>IFERROR(IF(LEN(C1688)&gt;0,IF(LEN(INDEX(TasksList!$C$6:$C$1005,MATCH(C1688,TasksList!$B$6:$B$1005,0),1))=0,"",INDEX(TasksList!$C$6:$C$1005,MATCH(C1688,TasksList!$B$6:$B$1005,0),1)),""),"")</f>
        <v/>
      </c>
      <c r="E1688" s="361" t="str">
        <f>IFERROR(IF(LEN(C1688)&gt;0,IF(LEN(INDEX(TasksList!$F$6:$F$1005,MATCH(C1688,TasksList!$B$6:$B$1005,0),1))=0,"not set!",INDEX(TasksList!$F$6:$F$1005,MATCH(C1688,TasksList!$B$6:$B$1005,0),1)),""),"")</f>
        <v/>
      </c>
      <c r="F1688" s="360" t="str">
        <f>IFERROR(IF(LEN(D1688)&gt;0,IF(LEN(INDEX(AdressBook!$D$6:$D$25,MATCH(D1688,AdressBook!$B$6:$B$25,0),1))=0,"",INDEX(AdressBook!$D$6:$D$25,MATCH(D1688,AdressBook!$B$6:$B$25,0),1)),""),"")</f>
        <v/>
      </c>
      <c r="G1688" s="361" t="str">
        <f>IFERROR(IF(LEN(INDEX(PlansAndNotes!$F$6:$F$2005,ROW(B1688)-ROW($C$3)))=0,"",INDEX(PlansAndNotes!$F$6:$F$2005,ROW(B1688)-ROW($C$3))),"")</f>
        <v/>
      </c>
      <c r="H1688" s="361" t="str">
        <f>IFERROR(IF(LEN(C1688)&gt;0,IF(LEN(INDEX(TasksList!$G$6:$G$1005,MATCH(C1688,TasksList!$B$6:$B$1005,0),1))=0,"",INDEX(TasksList!$G$6:$G$1005,MATCH(C1688,TasksList!$B$6:$B$1005,0),1)),""),"")</f>
        <v/>
      </c>
      <c r="I1688" s="381"/>
      <c r="J1688" s="400"/>
      <c r="K1688" s="400"/>
      <c r="L1688" s="179"/>
      <c r="M1688" s="381"/>
      <c r="N1688" s="362" t="str">
        <f>IFERROR(IF(LEN(INDEX(PlansAndNotes!$D$6:$D$4005,ROW(B1688)-ROW($C$3)))=0,"",INDEX(PlansAndNotes!$D$6:$D$4005,ROW(B1688)-ROW($C$3))),"")</f>
        <v/>
      </c>
      <c r="O1688" s="165" t="str">
        <f t="shared" si="193"/>
        <v/>
      </c>
      <c r="P1688" s="363" t="str">
        <f>IFERROR(IF(LEN(INDEX(PlansAndNotes!$E$6:$E$4005,ROW(B1688)-ROW($C$3)))=0,"",INDEX(PlansAndNotes!$E$6:$E$4005,ROW(B1688)-ROW($C$3))),"")</f>
        <v/>
      </c>
      <c r="Q1688" s="363" t="str">
        <f>IFERROR(IF(LEN(INDEX(PlansAndNotes!$G$6:$G$4005,ROW(B1688)-ROW($C$3)))=0,"",INDEX(PlansAndNotes!$G$6:$G$4005,ROW(B1688)-ROW($C$3))),"")</f>
        <v/>
      </c>
      <c r="R1688" s="361" t="str">
        <f>IFERROR(IF(LEN(D1688)&gt;0,IF(LEN(INDEX(AdressBook!$C$6:$C$25,MATCH(D1688,AdressBook!$B$6:$B$25,0),1))=0,"",INDEX(AdressBook!$C$6:$C$25,MATCH(D1688,AdressBook!$B$6:$B$25,0),1)),""),"")</f>
        <v/>
      </c>
      <c r="S1688" s="165">
        <f>IF(LEN(C1688)&gt;0,IFERROR(IF(MATCH(C1688,C1689:$C$4004,0)&gt;0,-1,ROW(S1688)-ROW($S$3)),ROW(S1688)-ROW($S$3)),-1)</f>
        <v>-1</v>
      </c>
      <c r="T1688" s="165">
        <f t="shared" si="194"/>
        <v>0</v>
      </c>
      <c r="U1688" s="165" t="str">
        <f t="shared" si="195"/>
        <v/>
      </c>
      <c r="V1688" s="165" t="str">
        <f>IFERROR(IF(OR(C1688="",S1688&lt;0),"",IF(SUBTOTAL(3,C1688:C1688)=0,-1,SUBTOTAL(3,$C$4:C1688))),"")</f>
        <v/>
      </c>
      <c r="W1688" s="156" t="str">
        <f t="array" ref="W1688">IF(LEN(C1688)&gt;0,IFERROR(IF(MATCH(C1688,$C$3:$C1687,0)&gt;0,N1688-INDEX($N$3:N1687,SUMPRODUCT(MAX(ROW($C$3:$C1687)*(C1688=$C$3:$C1687)))-2,1),""),""),"")</f>
        <v/>
      </c>
      <c r="X1688" s="156">
        <f t="shared" ca="1" si="196"/>
        <v>1</v>
      </c>
      <c r="Y1688" s="156">
        <f t="shared" ca="1" si="197"/>
        <v>1</v>
      </c>
    </row>
    <row r="1689" spans="2:25" hidden="1" x14ac:dyDescent="0.25">
      <c r="B1689" s="390" t="str">
        <f>IFERROR(IF(LEN(INDEX(PlansAndNotes!$B$6:$B$2005,ROW(A1689)-ROW($B$3)))=0,"",INDEX(PlansAndNotes!$B$6:$B$2005,ROW(A1689)-ROW($B$3))),"")</f>
        <v/>
      </c>
      <c r="C1689" s="361" t="str">
        <f t="shared" si="192"/>
        <v/>
      </c>
      <c r="D1689" s="361" t="str">
        <f>IFERROR(IF(LEN(C1689)&gt;0,IF(LEN(INDEX(TasksList!$C$6:$C$1005,MATCH(C1689,TasksList!$B$6:$B$1005,0),1))=0,"",INDEX(TasksList!$C$6:$C$1005,MATCH(C1689,TasksList!$B$6:$B$1005,0),1)),""),"")</f>
        <v/>
      </c>
      <c r="E1689" s="361" t="str">
        <f>IFERROR(IF(LEN(C1689)&gt;0,IF(LEN(INDEX(TasksList!$F$6:$F$1005,MATCH(C1689,TasksList!$B$6:$B$1005,0),1))=0,"not set!",INDEX(TasksList!$F$6:$F$1005,MATCH(C1689,TasksList!$B$6:$B$1005,0),1)),""),"")</f>
        <v/>
      </c>
      <c r="F1689" s="360" t="str">
        <f>IFERROR(IF(LEN(D1689)&gt;0,IF(LEN(INDEX(AdressBook!$D$6:$D$25,MATCH(D1689,AdressBook!$B$6:$B$25,0),1))=0,"",INDEX(AdressBook!$D$6:$D$25,MATCH(D1689,AdressBook!$B$6:$B$25,0),1)),""),"")</f>
        <v/>
      </c>
      <c r="G1689" s="361" t="str">
        <f>IFERROR(IF(LEN(INDEX(PlansAndNotes!$F$6:$F$2005,ROW(B1689)-ROW($C$3)))=0,"",INDEX(PlansAndNotes!$F$6:$F$2005,ROW(B1689)-ROW($C$3))),"")</f>
        <v/>
      </c>
      <c r="H1689" s="361" t="str">
        <f>IFERROR(IF(LEN(C1689)&gt;0,IF(LEN(INDEX(TasksList!$G$6:$G$1005,MATCH(C1689,TasksList!$B$6:$B$1005,0),1))=0,"",INDEX(TasksList!$G$6:$G$1005,MATCH(C1689,TasksList!$B$6:$B$1005,0),1)),""),"")</f>
        <v/>
      </c>
      <c r="I1689" s="381"/>
      <c r="J1689" s="400"/>
      <c r="K1689" s="400"/>
      <c r="L1689" s="179"/>
      <c r="M1689" s="381"/>
      <c r="N1689" s="362" t="str">
        <f>IFERROR(IF(LEN(INDEX(PlansAndNotes!$D$6:$D$4005,ROW(B1689)-ROW($C$3)))=0,"",INDEX(PlansAndNotes!$D$6:$D$4005,ROW(B1689)-ROW($C$3))),"")</f>
        <v/>
      </c>
      <c r="O1689" s="165" t="str">
        <f t="shared" si="193"/>
        <v/>
      </c>
      <c r="P1689" s="363" t="str">
        <f>IFERROR(IF(LEN(INDEX(PlansAndNotes!$E$6:$E$4005,ROW(B1689)-ROW($C$3)))=0,"",INDEX(PlansAndNotes!$E$6:$E$4005,ROW(B1689)-ROW($C$3))),"")</f>
        <v/>
      </c>
      <c r="Q1689" s="363" t="str">
        <f>IFERROR(IF(LEN(INDEX(PlansAndNotes!$G$6:$G$4005,ROW(B1689)-ROW($C$3)))=0,"",INDEX(PlansAndNotes!$G$6:$G$4005,ROW(B1689)-ROW($C$3))),"")</f>
        <v/>
      </c>
      <c r="R1689" s="361" t="str">
        <f>IFERROR(IF(LEN(D1689)&gt;0,IF(LEN(INDEX(AdressBook!$C$6:$C$25,MATCH(D1689,AdressBook!$B$6:$B$25,0),1))=0,"",INDEX(AdressBook!$C$6:$C$25,MATCH(D1689,AdressBook!$B$6:$B$25,0),1)),""),"")</f>
        <v/>
      </c>
      <c r="S1689" s="165">
        <f>IF(LEN(C1689)&gt;0,IFERROR(IF(MATCH(C1689,C1690:$C$4004,0)&gt;0,-1,ROW(S1689)-ROW($S$3)),ROW(S1689)-ROW($S$3)),-1)</f>
        <v>-1</v>
      </c>
      <c r="T1689" s="165">
        <f t="shared" si="194"/>
        <v>0</v>
      </c>
      <c r="U1689" s="165" t="str">
        <f t="shared" si="195"/>
        <v/>
      </c>
      <c r="V1689" s="165" t="str">
        <f>IFERROR(IF(OR(C1689="",S1689&lt;0),"",IF(SUBTOTAL(3,C1689:C1689)=0,-1,SUBTOTAL(3,$C$4:C1689))),"")</f>
        <v/>
      </c>
      <c r="W1689" s="156" t="str">
        <f t="array" ref="W1689">IF(LEN(C1689)&gt;0,IFERROR(IF(MATCH(C1689,$C$3:$C1688,0)&gt;0,N1689-INDEX($N$3:N1688,SUMPRODUCT(MAX(ROW($C$3:$C1688)*(C1689=$C$3:$C1688)))-2,1),""),""),"")</f>
        <v/>
      </c>
      <c r="X1689" s="156">
        <f t="shared" ca="1" si="196"/>
        <v>1</v>
      </c>
      <c r="Y1689" s="156">
        <f t="shared" ca="1" si="197"/>
        <v>1</v>
      </c>
    </row>
    <row r="1690" spans="2:25" hidden="1" x14ac:dyDescent="0.25">
      <c r="B1690" s="390" t="str">
        <f>IFERROR(IF(LEN(INDEX(PlansAndNotes!$B$6:$B$2005,ROW(A1690)-ROW($B$3)))=0,"",INDEX(PlansAndNotes!$B$6:$B$2005,ROW(A1690)-ROW($B$3))),"")</f>
        <v/>
      </c>
      <c r="C1690" s="361" t="str">
        <f t="shared" si="192"/>
        <v/>
      </c>
      <c r="D1690" s="361" t="str">
        <f>IFERROR(IF(LEN(C1690)&gt;0,IF(LEN(INDEX(TasksList!$C$6:$C$1005,MATCH(C1690,TasksList!$B$6:$B$1005,0),1))=0,"",INDEX(TasksList!$C$6:$C$1005,MATCH(C1690,TasksList!$B$6:$B$1005,0),1)),""),"")</f>
        <v/>
      </c>
      <c r="E1690" s="361" t="str">
        <f>IFERROR(IF(LEN(C1690)&gt;0,IF(LEN(INDEX(TasksList!$F$6:$F$1005,MATCH(C1690,TasksList!$B$6:$B$1005,0),1))=0,"not set!",INDEX(TasksList!$F$6:$F$1005,MATCH(C1690,TasksList!$B$6:$B$1005,0),1)),""),"")</f>
        <v/>
      </c>
      <c r="F1690" s="360" t="str">
        <f>IFERROR(IF(LEN(D1690)&gt;0,IF(LEN(INDEX(AdressBook!$D$6:$D$25,MATCH(D1690,AdressBook!$B$6:$B$25,0),1))=0,"",INDEX(AdressBook!$D$6:$D$25,MATCH(D1690,AdressBook!$B$6:$B$25,0),1)),""),"")</f>
        <v/>
      </c>
      <c r="G1690" s="361" t="str">
        <f>IFERROR(IF(LEN(INDEX(PlansAndNotes!$F$6:$F$2005,ROW(B1690)-ROW($C$3)))=0,"",INDEX(PlansAndNotes!$F$6:$F$2005,ROW(B1690)-ROW($C$3))),"")</f>
        <v/>
      </c>
      <c r="H1690" s="361" t="str">
        <f>IFERROR(IF(LEN(C1690)&gt;0,IF(LEN(INDEX(TasksList!$G$6:$G$1005,MATCH(C1690,TasksList!$B$6:$B$1005,0),1))=0,"",INDEX(TasksList!$G$6:$G$1005,MATCH(C1690,TasksList!$B$6:$B$1005,0),1)),""),"")</f>
        <v/>
      </c>
      <c r="I1690" s="381"/>
      <c r="J1690" s="400"/>
      <c r="K1690" s="400"/>
      <c r="L1690" s="179"/>
      <c r="M1690" s="381"/>
      <c r="N1690" s="362" t="str">
        <f>IFERROR(IF(LEN(INDEX(PlansAndNotes!$D$6:$D$4005,ROW(B1690)-ROW($C$3)))=0,"",INDEX(PlansAndNotes!$D$6:$D$4005,ROW(B1690)-ROW($C$3))),"")</f>
        <v/>
      </c>
      <c r="O1690" s="165" t="str">
        <f t="shared" si="193"/>
        <v/>
      </c>
      <c r="P1690" s="363" t="str">
        <f>IFERROR(IF(LEN(INDEX(PlansAndNotes!$E$6:$E$4005,ROW(B1690)-ROW($C$3)))=0,"",INDEX(PlansAndNotes!$E$6:$E$4005,ROW(B1690)-ROW($C$3))),"")</f>
        <v/>
      </c>
      <c r="Q1690" s="363" t="str">
        <f>IFERROR(IF(LEN(INDEX(PlansAndNotes!$G$6:$G$4005,ROW(B1690)-ROW($C$3)))=0,"",INDEX(PlansAndNotes!$G$6:$G$4005,ROW(B1690)-ROW($C$3))),"")</f>
        <v/>
      </c>
      <c r="R1690" s="361" t="str">
        <f>IFERROR(IF(LEN(D1690)&gt;0,IF(LEN(INDEX(AdressBook!$C$6:$C$25,MATCH(D1690,AdressBook!$B$6:$B$25,0),1))=0,"",INDEX(AdressBook!$C$6:$C$25,MATCH(D1690,AdressBook!$B$6:$B$25,0),1)),""),"")</f>
        <v/>
      </c>
      <c r="S1690" s="165">
        <f>IF(LEN(C1690)&gt;0,IFERROR(IF(MATCH(C1690,C1691:$C$4004,0)&gt;0,-1,ROW(S1690)-ROW($S$3)),ROW(S1690)-ROW($S$3)),-1)</f>
        <v>-1</v>
      </c>
      <c r="T1690" s="165">
        <f t="shared" si="194"/>
        <v>0</v>
      </c>
      <c r="U1690" s="165" t="str">
        <f t="shared" si="195"/>
        <v/>
      </c>
      <c r="V1690" s="165" t="str">
        <f>IFERROR(IF(OR(C1690="",S1690&lt;0),"",IF(SUBTOTAL(3,C1690:C1690)=0,-1,SUBTOTAL(3,$C$4:C1690))),"")</f>
        <v/>
      </c>
      <c r="W1690" s="156" t="str">
        <f t="array" ref="W1690">IF(LEN(C1690)&gt;0,IFERROR(IF(MATCH(C1690,$C$3:$C1689,0)&gt;0,N1690-INDEX($N$3:N1689,SUMPRODUCT(MAX(ROW($C$3:$C1689)*(C1690=$C$3:$C1689)))-2,1),""),""),"")</f>
        <v/>
      </c>
      <c r="X1690" s="156">
        <f t="shared" ca="1" si="196"/>
        <v>1</v>
      </c>
      <c r="Y1690" s="156">
        <f t="shared" ca="1" si="197"/>
        <v>1</v>
      </c>
    </row>
    <row r="1691" spans="2:25" hidden="1" x14ac:dyDescent="0.25">
      <c r="B1691" s="390" t="str">
        <f>IFERROR(IF(LEN(INDEX(PlansAndNotes!$B$6:$B$2005,ROW(A1691)-ROW($B$3)))=0,"",INDEX(PlansAndNotes!$B$6:$B$2005,ROW(A1691)-ROW($B$3))),"")</f>
        <v/>
      </c>
      <c r="C1691" s="361" t="str">
        <f t="shared" si="192"/>
        <v/>
      </c>
      <c r="D1691" s="361" t="str">
        <f>IFERROR(IF(LEN(C1691)&gt;0,IF(LEN(INDEX(TasksList!$C$6:$C$1005,MATCH(C1691,TasksList!$B$6:$B$1005,0),1))=0,"",INDEX(TasksList!$C$6:$C$1005,MATCH(C1691,TasksList!$B$6:$B$1005,0),1)),""),"")</f>
        <v/>
      </c>
      <c r="E1691" s="361" t="str">
        <f>IFERROR(IF(LEN(C1691)&gt;0,IF(LEN(INDEX(TasksList!$F$6:$F$1005,MATCH(C1691,TasksList!$B$6:$B$1005,0),1))=0,"not set!",INDEX(TasksList!$F$6:$F$1005,MATCH(C1691,TasksList!$B$6:$B$1005,0),1)),""),"")</f>
        <v/>
      </c>
      <c r="F1691" s="360" t="str">
        <f>IFERROR(IF(LEN(D1691)&gt;0,IF(LEN(INDEX(AdressBook!$D$6:$D$25,MATCH(D1691,AdressBook!$B$6:$B$25,0),1))=0,"",INDEX(AdressBook!$D$6:$D$25,MATCH(D1691,AdressBook!$B$6:$B$25,0),1)),""),"")</f>
        <v/>
      </c>
      <c r="G1691" s="361" t="str">
        <f>IFERROR(IF(LEN(INDEX(PlansAndNotes!$F$6:$F$2005,ROW(B1691)-ROW($C$3)))=0,"",INDEX(PlansAndNotes!$F$6:$F$2005,ROW(B1691)-ROW($C$3))),"")</f>
        <v/>
      </c>
      <c r="H1691" s="361" t="str">
        <f>IFERROR(IF(LEN(C1691)&gt;0,IF(LEN(INDEX(TasksList!$G$6:$G$1005,MATCH(C1691,TasksList!$B$6:$B$1005,0),1))=0,"",INDEX(TasksList!$G$6:$G$1005,MATCH(C1691,TasksList!$B$6:$B$1005,0),1)),""),"")</f>
        <v/>
      </c>
      <c r="I1691" s="381"/>
      <c r="J1691" s="400"/>
      <c r="K1691" s="400"/>
      <c r="L1691" s="179"/>
      <c r="M1691" s="381"/>
      <c r="N1691" s="362" t="str">
        <f>IFERROR(IF(LEN(INDEX(PlansAndNotes!$D$6:$D$4005,ROW(B1691)-ROW($C$3)))=0,"",INDEX(PlansAndNotes!$D$6:$D$4005,ROW(B1691)-ROW($C$3))),"")</f>
        <v/>
      </c>
      <c r="O1691" s="165" t="str">
        <f t="shared" si="193"/>
        <v/>
      </c>
      <c r="P1691" s="363" t="str">
        <f>IFERROR(IF(LEN(INDEX(PlansAndNotes!$E$6:$E$4005,ROW(B1691)-ROW($C$3)))=0,"",INDEX(PlansAndNotes!$E$6:$E$4005,ROW(B1691)-ROW($C$3))),"")</f>
        <v/>
      </c>
      <c r="Q1691" s="363" t="str">
        <f>IFERROR(IF(LEN(INDEX(PlansAndNotes!$G$6:$G$4005,ROW(B1691)-ROW($C$3)))=0,"",INDEX(PlansAndNotes!$G$6:$G$4005,ROW(B1691)-ROW($C$3))),"")</f>
        <v/>
      </c>
      <c r="R1691" s="361" t="str">
        <f>IFERROR(IF(LEN(D1691)&gt;0,IF(LEN(INDEX(AdressBook!$C$6:$C$25,MATCH(D1691,AdressBook!$B$6:$B$25,0),1))=0,"",INDEX(AdressBook!$C$6:$C$25,MATCH(D1691,AdressBook!$B$6:$B$25,0),1)),""),"")</f>
        <v/>
      </c>
      <c r="S1691" s="165">
        <f>IF(LEN(C1691)&gt;0,IFERROR(IF(MATCH(C1691,C1692:$C$4004,0)&gt;0,-1,ROW(S1691)-ROW($S$3)),ROW(S1691)-ROW($S$3)),-1)</f>
        <v>-1</v>
      </c>
      <c r="T1691" s="165">
        <f t="shared" si="194"/>
        <v>0</v>
      </c>
      <c r="U1691" s="165" t="str">
        <f t="shared" si="195"/>
        <v/>
      </c>
      <c r="V1691" s="165" t="str">
        <f>IFERROR(IF(OR(C1691="",S1691&lt;0),"",IF(SUBTOTAL(3,C1691:C1691)=0,-1,SUBTOTAL(3,$C$4:C1691))),"")</f>
        <v/>
      </c>
      <c r="W1691" s="156" t="str">
        <f t="array" ref="W1691">IF(LEN(C1691)&gt;0,IFERROR(IF(MATCH(C1691,$C$3:$C1690,0)&gt;0,N1691-INDEX($N$3:N1690,SUMPRODUCT(MAX(ROW($C$3:$C1690)*(C1691=$C$3:$C1690)))-2,1),""),""),"")</f>
        <v/>
      </c>
      <c r="X1691" s="156">
        <f t="shared" ca="1" si="196"/>
        <v>1</v>
      </c>
      <c r="Y1691" s="156">
        <f t="shared" ca="1" si="197"/>
        <v>1</v>
      </c>
    </row>
    <row r="1692" spans="2:25" hidden="1" x14ac:dyDescent="0.25">
      <c r="B1692" s="390" t="str">
        <f>IFERROR(IF(LEN(INDEX(PlansAndNotes!$B$6:$B$2005,ROW(A1692)-ROW($B$3)))=0,"",INDEX(PlansAndNotes!$B$6:$B$2005,ROW(A1692)-ROW($B$3))),"")</f>
        <v/>
      </c>
      <c r="C1692" s="361" t="str">
        <f t="shared" si="192"/>
        <v/>
      </c>
      <c r="D1692" s="361" t="str">
        <f>IFERROR(IF(LEN(C1692)&gt;0,IF(LEN(INDEX(TasksList!$C$6:$C$1005,MATCH(C1692,TasksList!$B$6:$B$1005,0),1))=0,"",INDEX(TasksList!$C$6:$C$1005,MATCH(C1692,TasksList!$B$6:$B$1005,0),1)),""),"")</f>
        <v/>
      </c>
      <c r="E1692" s="361" t="str">
        <f>IFERROR(IF(LEN(C1692)&gt;0,IF(LEN(INDEX(TasksList!$F$6:$F$1005,MATCH(C1692,TasksList!$B$6:$B$1005,0),1))=0,"not set!",INDEX(TasksList!$F$6:$F$1005,MATCH(C1692,TasksList!$B$6:$B$1005,0),1)),""),"")</f>
        <v/>
      </c>
      <c r="F1692" s="360" t="str">
        <f>IFERROR(IF(LEN(D1692)&gt;0,IF(LEN(INDEX(AdressBook!$D$6:$D$25,MATCH(D1692,AdressBook!$B$6:$B$25,0),1))=0,"",INDEX(AdressBook!$D$6:$D$25,MATCH(D1692,AdressBook!$B$6:$B$25,0),1)),""),"")</f>
        <v/>
      </c>
      <c r="G1692" s="361" t="str">
        <f>IFERROR(IF(LEN(INDEX(PlansAndNotes!$F$6:$F$2005,ROW(B1692)-ROW($C$3)))=0,"",INDEX(PlansAndNotes!$F$6:$F$2005,ROW(B1692)-ROW($C$3))),"")</f>
        <v/>
      </c>
      <c r="H1692" s="361" t="str">
        <f>IFERROR(IF(LEN(C1692)&gt;0,IF(LEN(INDEX(TasksList!$G$6:$G$1005,MATCH(C1692,TasksList!$B$6:$B$1005,0),1))=0,"",INDEX(TasksList!$G$6:$G$1005,MATCH(C1692,TasksList!$B$6:$B$1005,0),1)),""),"")</f>
        <v/>
      </c>
      <c r="I1692" s="381"/>
      <c r="J1692" s="400"/>
      <c r="K1692" s="400"/>
      <c r="L1692" s="179"/>
      <c r="M1692" s="381"/>
      <c r="N1692" s="362" t="str">
        <f>IFERROR(IF(LEN(INDEX(PlansAndNotes!$D$6:$D$4005,ROW(B1692)-ROW($C$3)))=0,"",INDEX(PlansAndNotes!$D$6:$D$4005,ROW(B1692)-ROW($C$3))),"")</f>
        <v/>
      </c>
      <c r="O1692" s="165" t="str">
        <f t="shared" si="193"/>
        <v/>
      </c>
      <c r="P1692" s="363" t="str">
        <f>IFERROR(IF(LEN(INDEX(PlansAndNotes!$E$6:$E$4005,ROW(B1692)-ROW($C$3)))=0,"",INDEX(PlansAndNotes!$E$6:$E$4005,ROW(B1692)-ROW($C$3))),"")</f>
        <v/>
      </c>
      <c r="Q1692" s="363" t="str">
        <f>IFERROR(IF(LEN(INDEX(PlansAndNotes!$G$6:$G$4005,ROW(B1692)-ROW($C$3)))=0,"",INDEX(PlansAndNotes!$G$6:$G$4005,ROW(B1692)-ROW($C$3))),"")</f>
        <v/>
      </c>
      <c r="R1692" s="361" t="str">
        <f>IFERROR(IF(LEN(D1692)&gt;0,IF(LEN(INDEX(AdressBook!$C$6:$C$25,MATCH(D1692,AdressBook!$B$6:$B$25,0),1))=0,"",INDEX(AdressBook!$C$6:$C$25,MATCH(D1692,AdressBook!$B$6:$B$25,0),1)),""),"")</f>
        <v/>
      </c>
      <c r="S1692" s="165">
        <f>IF(LEN(C1692)&gt;0,IFERROR(IF(MATCH(C1692,C1693:$C$4004,0)&gt;0,-1,ROW(S1692)-ROW($S$3)),ROW(S1692)-ROW($S$3)),-1)</f>
        <v>-1</v>
      </c>
      <c r="T1692" s="165">
        <f t="shared" si="194"/>
        <v>0</v>
      </c>
      <c r="U1692" s="165" t="str">
        <f t="shared" si="195"/>
        <v/>
      </c>
      <c r="V1692" s="165" t="str">
        <f>IFERROR(IF(OR(C1692="",S1692&lt;0),"",IF(SUBTOTAL(3,C1692:C1692)=0,-1,SUBTOTAL(3,$C$4:C1692))),"")</f>
        <v/>
      </c>
      <c r="W1692" s="156" t="str">
        <f t="array" ref="W1692">IF(LEN(C1692)&gt;0,IFERROR(IF(MATCH(C1692,$C$3:$C1691,0)&gt;0,N1692-INDEX($N$3:N1691,SUMPRODUCT(MAX(ROW($C$3:$C1691)*(C1692=$C$3:$C1691)))-2,1),""),""),"")</f>
        <v/>
      </c>
      <c r="X1692" s="156">
        <f t="shared" ca="1" si="196"/>
        <v>1</v>
      </c>
      <c r="Y1692" s="156">
        <f t="shared" ca="1" si="197"/>
        <v>1</v>
      </c>
    </row>
    <row r="1693" spans="2:25" hidden="1" x14ac:dyDescent="0.25">
      <c r="B1693" s="390" t="str">
        <f>IFERROR(IF(LEN(INDEX(PlansAndNotes!$B$6:$B$2005,ROW(A1693)-ROW($B$3)))=0,"",INDEX(PlansAndNotes!$B$6:$B$2005,ROW(A1693)-ROW($B$3))),"")</f>
        <v/>
      </c>
      <c r="C1693" s="361" t="str">
        <f t="shared" si="192"/>
        <v/>
      </c>
      <c r="D1693" s="361" t="str">
        <f>IFERROR(IF(LEN(C1693)&gt;0,IF(LEN(INDEX(TasksList!$C$6:$C$1005,MATCH(C1693,TasksList!$B$6:$B$1005,0),1))=0,"",INDEX(TasksList!$C$6:$C$1005,MATCH(C1693,TasksList!$B$6:$B$1005,0),1)),""),"")</f>
        <v/>
      </c>
      <c r="E1693" s="361" t="str">
        <f>IFERROR(IF(LEN(C1693)&gt;0,IF(LEN(INDEX(TasksList!$F$6:$F$1005,MATCH(C1693,TasksList!$B$6:$B$1005,0),1))=0,"not set!",INDEX(TasksList!$F$6:$F$1005,MATCH(C1693,TasksList!$B$6:$B$1005,0),1)),""),"")</f>
        <v/>
      </c>
      <c r="F1693" s="360" t="str">
        <f>IFERROR(IF(LEN(D1693)&gt;0,IF(LEN(INDEX(AdressBook!$D$6:$D$25,MATCH(D1693,AdressBook!$B$6:$B$25,0),1))=0,"",INDEX(AdressBook!$D$6:$D$25,MATCH(D1693,AdressBook!$B$6:$B$25,0),1)),""),"")</f>
        <v/>
      </c>
      <c r="G1693" s="361" t="str">
        <f>IFERROR(IF(LEN(INDEX(PlansAndNotes!$F$6:$F$2005,ROW(B1693)-ROW($C$3)))=0,"",INDEX(PlansAndNotes!$F$6:$F$2005,ROW(B1693)-ROW($C$3))),"")</f>
        <v/>
      </c>
      <c r="H1693" s="361" t="str">
        <f>IFERROR(IF(LEN(C1693)&gt;0,IF(LEN(INDEX(TasksList!$G$6:$G$1005,MATCH(C1693,TasksList!$B$6:$B$1005,0),1))=0,"",INDEX(TasksList!$G$6:$G$1005,MATCH(C1693,TasksList!$B$6:$B$1005,0),1)),""),"")</f>
        <v/>
      </c>
      <c r="I1693" s="381"/>
      <c r="J1693" s="400"/>
      <c r="K1693" s="400"/>
      <c r="L1693" s="179"/>
      <c r="M1693" s="381"/>
      <c r="N1693" s="362" t="str">
        <f>IFERROR(IF(LEN(INDEX(PlansAndNotes!$D$6:$D$4005,ROW(B1693)-ROW($C$3)))=0,"",INDEX(PlansAndNotes!$D$6:$D$4005,ROW(B1693)-ROW($C$3))),"")</f>
        <v/>
      </c>
      <c r="O1693" s="165" t="str">
        <f t="shared" si="193"/>
        <v/>
      </c>
      <c r="P1693" s="363" t="str">
        <f>IFERROR(IF(LEN(INDEX(PlansAndNotes!$E$6:$E$4005,ROW(B1693)-ROW($C$3)))=0,"",INDEX(PlansAndNotes!$E$6:$E$4005,ROW(B1693)-ROW($C$3))),"")</f>
        <v/>
      </c>
      <c r="Q1693" s="363" t="str">
        <f>IFERROR(IF(LEN(INDEX(PlansAndNotes!$G$6:$G$4005,ROW(B1693)-ROW($C$3)))=0,"",INDEX(PlansAndNotes!$G$6:$G$4005,ROW(B1693)-ROW($C$3))),"")</f>
        <v/>
      </c>
      <c r="R1693" s="361" t="str">
        <f>IFERROR(IF(LEN(D1693)&gt;0,IF(LEN(INDEX(AdressBook!$C$6:$C$25,MATCH(D1693,AdressBook!$B$6:$B$25,0),1))=0,"",INDEX(AdressBook!$C$6:$C$25,MATCH(D1693,AdressBook!$B$6:$B$25,0),1)),""),"")</f>
        <v/>
      </c>
      <c r="S1693" s="165">
        <f>IF(LEN(C1693)&gt;0,IFERROR(IF(MATCH(C1693,C1694:$C$4004,0)&gt;0,-1,ROW(S1693)-ROW($S$3)),ROW(S1693)-ROW($S$3)),-1)</f>
        <v>-1</v>
      </c>
      <c r="T1693" s="165">
        <f t="shared" si="194"/>
        <v>0</v>
      </c>
      <c r="U1693" s="165" t="str">
        <f t="shared" si="195"/>
        <v/>
      </c>
      <c r="V1693" s="165" t="str">
        <f>IFERROR(IF(OR(C1693="",S1693&lt;0),"",IF(SUBTOTAL(3,C1693:C1693)=0,-1,SUBTOTAL(3,$C$4:C1693))),"")</f>
        <v/>
      </c>
      <c r="W1693" s="156" t="str">
        <f t="array" ref="W1693">IF(LEN(C1693)&gt;0,IFERROR(IF(MATCH(C1693,$C$3:$C1692,0)&gt;0,N1693-INDEX($N$3:N1692,SUMPRODUCT(MAX(ROW($C$3:$C1692)*(C1693=$C$3:$C1692)))-2,1),""),""),"")</f>
        <v/>
      </c>
      <c r="X1693" s="156">
        <f t="shared" ca="1" si="196"/>
        <v>1</v>
      </c>
      <c r="Y1693" s="156">
        <f t="shared" ca="1" si="197"/>
        <v>1</v>
      </c>
    </row>
    <row r="1694" spans="2:25" hidden="1" x14ac:dyDescent="0.25">
      <c r="B1694" s="390" t="str">
        <f>IFERROR(IF(LEN(INDEX(PlansAndNotes!$B$6:$B$2005,ROW(A1694)-ROW($B$3)))=0,"",INDEX(PlansAndNotes!$B$6:$B$2005,ROW(A1694)-ROW($B$3))),"")</f>
        <v/>
      </c>
      <c r="C1694" s="361" t="str">
        <f t="shared" si="192"/>
        <v/>
      </c>
      <c r="D1694" s="361" t="str">
        <f>IFERROR(IF(LEN(C1694)&gt;0,IF(LEN(INDEX(TasksList!$C$6:$C$1005,MATCH(C1694,TasksList!$B$6:$B$1005,0),1))=0,"",INDEX(TasksList!$C$6:$C$1005,MATCH(C1694,TasksList!$B$6:$B$1005,0),1)),""),"")</f>
        <v/>
      </c>
      <c r="E1694" s="361" t="str">
        <f>IFERROR(IF(LEN(C1694)&gt;0,IF(LEN(INDEX(TasksList!$F$6:$F$1005,MATCH(C1694,TasksList!$B$6:$B$1005,0),1))=0,"not set!",INDEX(TasksList!$F$6:$F$1005,MATCH(C1694,TasksList!$B$6:$B$1005,0),1)),""),"")</f>
        <v/>
      </c>
      <c r="F1694" s="360" t="str">
        <f>IFERROR(IF(LEN(D1694)&gt;0,IF(LEN(INDEX(AdressBook!$D$6:$D$25,MATCH(D1694,AdressBook!$B$6:$B$25,0),1))=0,"",INDEX(AdressBook!$D$6:$D$25,MATCH(D1694,AdressBook!$B$6:$B$25,0),1)),""),"")</f>
        <v/>
      </c>
      <c r="G1694" s="361" t="str">
        <f>IFERROR(IF(LEN(INDEX(PlansAndNotes!$F$6:$F$2005,ROW(B1694)-ROW($C$3)))=0,"",INDEX(PlansAndNotes!$F$6:$F$2005,ROW(B1694)-ROW($C$3))),"")</f>
        <v/>
      </c>
      <c r="H1694" s="361" t="str">
        <f>IFERROR(IF(LEN(C1694)&gt;0,IF(LEN(INDEX(TasksList!$G$6:$G$1005,MATCH(C1694,TasksList!$B$6:$B$1005,0),1))=0,"",INDEX(TasksList!$G$6:$G$1005,MATCH(C1694,TasksList!$B$6:$B$1005,0),1)),""),"")</f>
        <v/>
      </c>
      <c r="I1694" s="381"/>
      <c r="J1694" s="400"/>
      <c r="K1694" s="400"/>
      <c r="L1694" s="179"/>
      <c r="M1694" s="381"/>
      <c r="N1694" s="362" t="str">
        <f>IFERROR(IF(LEN(INDEX(PlansAndNotes!$D$6:$D$4005,ROW(B1694)-ROW($C$3)))=0,"",INDEX(PlansAndNotes!$D$6:$D$4005,ROW(B1694)-ROW($C$3))),"")</f>
        <v/>
      </c>
      <c r="O1694" s="165" t="str">
        <f t="shared" si="193"/>
        <v/>
      </c>
      <c r="P1694" s="363" t="str">
        <f>IFERROR(IF(LEN(INDEX(PlansAndNotes!$E$6:$E$4005,ROW(B1694)-ROW($C$3)))=0,"",INDEX(PlansAndNotes!$E$6:$E$4005,ROW(B1694)-ROW($C$3))),"")</f>
        <v/>
      </c>
      <c r="Q1694" s="363" t="str">
        <f>IFERROR(IF(LEN(INDEX(PlansAndNotes!$G$6:$G$4005,ROW(B1694)-ROW($C$3)))=0,"",INDEX(PlansAndNotes!$G$6:$G$4005,ROW(B1694)-ROW($C$3))),"")</f>
        <v/>
      </c>
      <c r="R1694" s="361" t="str">
        <f>IFERROR(IF(LEN(D1694)&gt;0,IF(LEN(INDEX(AdressBook!$C$6:$C$25,MATCH(D1694,AdressBook!$B$6:$B$25,0),1))=0,"",INDEX(AdressBook!$C$6:$C$25,MATCH(D1694,AdressBook!$B$6:$B$25,0),1)),""),"")</f>
        <v/>
      </c>
      <c r="S1694" s="165">
        <f>IF(LEN(C1694)&gt;0,IFERROR(IF(MATCH(C1694,C1695:$C$4004,0)&gt;0,-1,ROW(S1694)-ROW($S$3)),ROW(S1694)-ROW($S$3)),-1)</f>
        <v>-1</v>
      </c>
      <c r="T1694" s="165">
        <f t="shared" si="194"/>
        <v>0</v>
      </c>
      <c r="U1694" s="165" t="str">
        <f t="shared" si="195"/>
        <v/>
      </c>
      <c r="V1694" s="165" t="str">
        <f>IFERROR(IF(OR(C1694="",S1694&lt;0),"",IF(SUBTOTAL(3,C1694:C1694)=0,-1,SUBTOTAL(3,$C$4:C1694))),"")</f>
        <v/>
      </c>
      <c r="W1694" s="156" t="str">
        <f t="array" ref="W1694">IF(LEN(C1694)&gt;0,IFERROR(IF(MATCH(C1694,$C$3:$C1693,0)&gt;0,N1694-INDEX($N$3:N1693,SUMPRODUCT(MAX(ROW($C$3:$C1693)*(C1694=$C$3:$C1693)))-2,1),""),""),"")</f>
        <v/>
      </c>
      <c r="X1694" s="156">
        <f t="shared" ca="1" si="196"/>
        <v>1</v>
      </c>
      <c r="Y1694" s="156">
        <f t="shared" ca="1" si="197"/>
        <v>1</v>
      </c>
    </row>
    <row r="1695" spans="2:25" hidden="1" x14ac:dyDescent="0.25">
      <c r="B1695" s="390" t="str">
        <f>IFERROR(IF(LEN(INDEX(PlansAndNotes!$B$6:$B$2005,ROW(A1695)-ROW($B$3)))=0,"",INDEX(PlansAndNotes!$B$6:$B$2005,ROW(A1695)-ROW($B$3))),"")</f>
        <v/>
      </c>
      <c r="C1695" s="361" t="str">
        <f t="shared" si="192"/>
        <v/>
      </c>
      <c r="D1695" s="361" t="str">
        <f>IFERROR(IF(LEN(C1695)&gt;0,IF(LEN(INDEX(TasksList!$C$6:$C$1005,MATCH(C1695,TasksList!$B$6:$B$1005,0),1))=0,"",INDEX(TasksList!$C$6:$C$1005,MATCH(C1695,TasksList!$B$6:$B$1005,0),1)),""),"")</f>
        <v/>
      </c>
      <c r="E1695" s="361" t="str">
        <f>IFERROR(IF(LEN(C1695)&gt;0,IF(LEN(INDEX(TasksList!$F$6:$F$1005,MATCH(C1695,TasksList!$B$6:$B$1005,0),1))=0,"not set!",INDEX(TasksList!$F$6:$F$1005,MATCH(C1695,TasksList!$B$6:$B$1005,0),1)),""),"")</f>
        <v/>
      </c>
      <c r="F1695" s="360" t="str">
        <f>IFERROR(IF(LEN(D1695)&gt;0,IF(LEN(INDEX(AdressBook!$D$6:$D$25,MATCH(D1695,AdressBook!$B$6:$B$25,0),1))=0,"",INDEX(AdressBook!$D$6:$D$25,MATCH(D1695,AdressBook!$B$6:$B$25,0),1)),""),"")</f>
        <v/>
      </c>
      <c r="G1695" s="361" t="str">
        <f>IFERROR(IF(LEN(INDEX(PlansAndNotes!$F$6:$F$2005,ROW(B1695)-ROW($C$3)))=0,"",INDEX(PlansAndNotes!$F$6:$F$2005,ROW(B1695)-ROW($C$3))),"")</f>
        <v/>
      </c>
      <c r="H1695" s="361" t="str">
        <f>IFERROR(IF(LEN(C1695)&gt;0,IF(LEN(INDEX(TasksList!$G$6:$G$1005,MATCH(C1695,TasksList!$B$6:$B$1005,0),1))=0,"",INDEX(TasksList!$G$6:$G$1005,MATCH(C1695,TasksList!$B$6:$B$1005,0),1)),""),"")</f>
        <v/>
      </c>
      <c r="I1695" s="381"/>
      <c r="J1695" s="400"/>
      <c r="K1695" s="400"/>
      <c r="L1695" s="179"/>
      <c r="M1695" s="381"/>
      <c r="N1695" s="362" t="str">
        <f>IFERROR(IF(LEN(INDEX(PlansAndNotes!$D$6:$D$4005,ROW(B1695)-ROW($C$3)))=0,"",INDEX(PlansAndNotes!$D$6:$D$4005,ROW(B1695)-ROW($C$3))),"")</f>
        <v/>
      </c>
      <c r="O1695" s="165" t="str">
        <f t="shared" si="193"/>
        <v/>
      </c>
      <c r="P1695" s="363" t="str">
        <f>IFERROR(IF(LEN(INDEX(PlansAndNotes!$E$6:$E$4005,ROW(B1695)-ROW($C$3)))=0,"",INDEX(PlansAndNotes!$E$6:$E$4005,ROW(B1695)-ROW($C$3))),"")</f>
        <v/>
      </c>
      <c r="Q1695" s="363" t="str">
        <f>IFERROR(IF(LEN(INDEX(PlansAndNotes!$G$6:$G$4005,ROW(B1695)-ROW($C$3)))=0,"",INDEX(PlansAndNotes!$G$6:$G$4005,ROW(B1695)-ROW($C$3))),"")</f>
        <v/>
      </c>
      <c r="R1695" s="361" t="str">
        <f>IFERROR(IF(LEN(D1695)&gt;0,IF(LEN(INDEX(AdressBook!$C$6:$C$25,MATCH(D1695,AdressBook!$B$6:$B$25,0),1))=0,"",INDEX(AdressBook!$C$6:$C$25,MATCH(D1695,AdressBook!$B$6:$B$25,0),1)),""),"")</f>
        <v/>
      </c>
      <c r="S1695" s="165">
        <f>IF(LEN(C1695)&gt;0,IFERROR(IF(MATCH(C1695,C1696:$C$4004,0)&gt;0,-1,ROW(S1695)-ROW($S$3)),ROW(S1695)-ROW($S$3)),-1)</f>
        <v>-1</v>
      </c>
      <c r="T1695" s="165">
        <f t="shared" si="194"/>
        <v>0</v>
      </c>
      <c r="U1695" s="165" t="str">
        <f t="shared" si="195"/>
        <v/>
      </c>
      <c r="V1695" s="165" t="str">
        <f>IFERROR(IF(OR(C1695="",S1695&lt;0),"",IF(SUBTOTAL(3,C1695:C1695)=0,-1,SUBTOTAL(3,$C$4:C1695))),"")</f>
        <v/>
      </c>
      <c r="W1695" s="156" t="str">
        <f t="array" ref="W1695">IF(LEN(C1695)&gt;0,IFERROR(IF(MATCH(C1695,$C$3:$C1694,0)&gt;0,N1695-INDEX($N$3:N1694,SUMPRODUCT(MAX(ROW($C$3:$C1694)*(C1695=$C$3:$C1694)))-2,1),""),""),"")</f>
        <v/>
      </c>
      <c r="X1695" s="156">
        <f t="shared" ca="1" si="196"/>
        <v>1</v>
      </c>
      <c r="Y1695" s="156">
        <f t="shared" ca="1" si="197"/>
        <v>1</v>
      </c>
    </row>
    <row r="1696" spans="2:25" hidden="1" x14ac:dyDescent="0.25">
      <c r="B1696" s="390" t="str">
        <f>IFERROR(IF(LEN(INDEX(PlansAndNotes!$B$6:$B$2005,ROW(A1696)-ROW($B$3)))=0,"",INDEX(PlansAndNotes!$B$6:$B$2005,ROW(A1696)-ROW($B$3))),"")</f>
        <v/>
      </c>
      <c r="C1696" s="361" t="str">
        <f t="shared" si="192"/>
        <v/>
      </c>
      <c r="D1696" s="361" t="str">
        <f>IFERROR(IF(LEN(C1696)&gt;0,IF(LEN(INDEX(TasksList!$C$6:$C$1005,MATCH(C1696,TasksList!$B$6:$B$1005,0),1))=0,"",INDEX(TasksList!$C$6:$C$1005,MATCH(C1696,TasksList!$B$6:$B$1005,0),1)),""),"")</f>
        <v/>
      </c>
      <c r="E1696" s="361" t="str">
        <f>IFERROR(IF(LEN(C1696)&gt;0,IF(LEN(INDEX(TasksList!$F$6:$F$1005,MATCH(C1696,TasksList!$B$6:$B$1005,0),1))=0,"not set!",INDEX(TasksList!$F$6:$F$1005,MATCH(C1696,TasksList!$B$6:$B$1005,0),1)),""),"")</f>
        <v/>
      </c>
      <c r="F1696" s="360" t="str">
        <f>IFERROR(IF(LEN(D1696)&gt;0,IF(LEN(INDEX(AdressBook!$D$6:$D$25,MATCH(D1696,AdressBook!$B$6:$B$25,0),1))=0,"",INDEX(AdressBook!$D$6:$D$25,MATCH(D1696,AdressBook!$B$6:$B$25,0),1)),""),"")</f>
        <v/>
      </c>
      <c r="G1696" s="361" t="str">
        <f>IFERROR(IF(LEN(INDEX(PlansAndNotes!$F$6:$F$2005,ROW(B1696)-ROW($C$3)))=0,"",INDEX(PlansAndNotes!$F$6:$F$2005,ROW(B1696)-ROW($C$3))),"")</f>
        <v/>
      </c>
      <c r="H1696" s="361" t="str">
        <f>IFERROR(IF(LEN(C1696)&gt;0,IF(LEN(INDEX(TasksList!$G$6:$G$1005,MATCH(C1696,TasksList!$B$6:$B$1005,0),1))=0,"",INDEX(TasksList!$G$6:$G$1005,MATCH(C1696,TasksList!$B$6:$B$1005,0),1)),""),"")</f>
        <v/>
      </c>
      <c r="I1696" s="381"/>
      <c r="J1696" s="400"/>
      <c r="K1696" s="400"/>
      <c r="L1696" s="179"/>
      <c r="M1696" s="381"/>
      <c r="N1696" s="362" t="str">
        <f>IFERROR(IF(LEN(INDEX(PlansAndNotes!$D$6:$D$4005,ROW(B1696)-ROW($C$3)))=0,"",INDEX(PlansAndNotes!$D$6:$D$4005,ROW(B1696)-ROW($C$3))),"")</f>
        <v/>
      </c>
      <c r="O1696" s="165" t="str">
        <f t="shared" si="193"/>
        <v/>
      </c>
      <c r="P1696" s="363" t="str">
        <f>IFERROR(IF(LEN(INDEX(PlansAndNotes!$E$6:$E$4005,ROW(B1696)-ROW($C$3)))=0,"",INDEX(PlansAndNotes!$E$6:$E$4005,ROW(B1696)-ROW($C$3))),"")</f>
        <v/>
      </c>
      <c r="Q1696" s="363" t="str">
        <f>IFERROR(IF(LEN(INDEX(PlansAndNotes!$G$6:$G$4005,ROW(B1696)-ROW($C$3)))=0,"",INDEX(PlansAndNotes!$G$6:$G$4005,ROW(B1696)-ROW($C$3))),"")</f>
        <v/>
      </c>
      <c r="R1696" s="361" t="str">
        <f>IFERROR(IF(LEN(D1696)&gt;0,IF(LEN(INDEX(AdressBook!$C$6:$C$25,MATCH(D1696,AdressBook!$B$6:$B$25,0),1))=0,"",INDEX(AdressBook!$C$6:$C$25,MATCH(D1696,AdressBook!$B$6:$B$25,0),1)),""),"")</f>
        <v/>
      </c>
      <c r="S1696" s="165">
        <f>IF(LEN(C1696)&gt;0,IFERROR(IF(MATCH(C1696,C1697:$C$4004,0)&gt;0,-1,ROW(S1696)-ROW($S$3)),ROW(S1696)-ROW($S$3)),-1)</f>
        <v>-1</v>
      </c>
      <c r="T1696" s="165">
        <f t="shared" si="194"/>
        <v>0</v>
      </c>
      <c r="U1696" s="165" t="str">
        <f t="shared" si="195"/>
        <v/>
      </c>
      <c r="V1696" s="165" t="str">
        <f>IFERROR(IF(OR(C1696="",S1696&lt;0),"",IF(SUBTOTAL(3,C1696:C1696)=0,-1,SUBTOTAL(3,$C$4:C1696))),"")</f>
        <v/>
      </c>
      <c r="W1696" s="156" t="str">
        <f t="array" ref="W1696">IF(LEN(C1696)&gt;0,IFERROR(IF(MATCH(C1696,$C$3:$C1695,0)&gt;0,N1696-INDEX($N$3:N1695,SUMPRODUCT(MAX(ROW($C$3:$C1695)*(C1696=$C$3:$C1695)))-2,1),""),""),"")</f>
        <v/>
      </c>
      <c r="X1696" s="156">
        <f t="shared" ca="1" si="196"/>
        <v>1</v>
      </c>
      <c r="Y1696" s="156">
        <f t="shared" ca="1" si="197"/>
        <v>1</v>
      </c>
    </row>
    <row r="1697" spans="2:25" hidden="1" x14ac:dyDescent="0.25">
      <c r="B1697" s="390" t="str">
        <f>IFERROR(IF(LEN(INDEX(PlansAndNotes!$B$6:$B$2005,ROW(A1697)-ROW($B$3)))=0,"",INDEX(PlansAndNotes!$B$6:$B$2005,ROW(A1697)-ROW($B$3))),"")</f>
        <v/>
      </c>
      <c r="C1697" s="361" t="str">
        <f t="shared" si="192"/>
        <v/>
      </c>
      <c r="D1697" s="361" t="str">
        <f>IFERROR(IF(LEN(C1697)&gt;0,IF(LEN(INDEX(TasksList!$C$6:$C$1005,MATCH(C1697,TasksList!$B$6:$B$1005,0),1))=0,"",INDEX(TasksList!$C$6:$C$1005,MATCH(C1697,TasksList!$B$6:$B$1005,0),1)),""),"")</f>
        <v/>
      </c>
      <c r="E1697" s="361" t="str">
        <f>IFERROR(IF(LEN(C1697)&gt;0,IF(LEN(INDEX(TasksList!$F$6:$F$1005,MATCH(C1697,TasksList!$B$6:$B$1005,0),1))=0,"not set!",INDEX(TasksList!$F$6:$F$1005,MATCH(C1697,TasksList!$B$6:$B$1005,0),1)),""),"")</f>
        <v/>
      </c>
      <c r="F1697" s="360" t="str">
        <f>IFERROR(IF(LEN(D1697)&gt;0,IF(LEN(INDEX(AdressBook!$D$6:$D$25,MATCH(D1697,AdressBook!$B$6:$B$25,0),1))=0,"",INDEX(AdressBook!$D$6:$D$25,MATCH(D1697,AdressBook!$B$6:$B$25,0),1)),""),"")</f>
        <v/>
      </c>
      <c r="G1697" s="361" t="str">
        <f>IFERROR(IF(LEN(INDEX(PlansAndNotes!$F$6:$F$2005,ROW(B1697)-ROW($C$3)))=0,"",INDEX(PlansAndNotes!$F$6:$F$2005,ROW(B1697)-ROW($C$3))),"")</f>
        <v/>
      </c>
      <c r="H1697" s="361" t="str">
        <f>IFERROR(IF(LEN(C1697)&gt;0,IF(LEN(INDEX(TasksList!$G$6:$G$1005,MATCH(C1697,TasksList!$B$6:$B$1005,0),1))=0,"",INDEX(TasksList!$G$6:$G$1005,MATCH(C1697,TasksList!$B$6:$B$1005,0),1)),""),"")</f>
        <v/>
      </c>
      <c r="I1697" s="381"/>
      <c r="J1697" s="400"/>
      <c r="K1697" s="400"/>
      <c r="L1697" s="179"/>
      <c r="M1697" s="381"/>
      <c r="N1697" s="362" t="str">
        <f>IFERROR(IF(LEN(INDEX(PlansAndNotes!$D$6:$D$4005,ROW(B1697)-ROW($C$3)))=0,"",INDEX(PlansAndNotes!$D$6:$D$4005,ROW(B1697)-ROW($C$3))),"")</f>
        <v/>
      </c>
      <c r="O1697" s="165" t="str">
        <f t="shared" si="193"/>
        <v/>
      </c>
      <c r="P1697" s="363" t="str">
        <f>IFERROR(IF(LEN(INDEX(PlansAndNotes!$E$6:$E$4005,ROW(B1697)-ROW($C$3)))=0,"",INDEX(PlansAndNotes!$E$6:$E$4005,ROW(B1697)-ROW($C$3))),"")</f>
        <v/>
      </c>
      <c r="Q1697" s="363" t="str">
        <f>IFERROR(IF(LEN(INDEX(PlansAndNotes!$G$6:$G$4005,ROW(B1697)-ROW($C$3)))=0,"",INDEX(PlansAndNotes!$G$6:$G$4005,ROW(B1697)-ROW($C$3))),"")</f>
        <v/>
      </c>
      <c r="R1697" s="361" t="str">
        <f>IFERROR(IF(LEN(D1697)&gt;0,IF(LEN(INDEX(AdressBook!$C$6:$C$25,MATCH(D1697,AdressBook!$B$6:$B$25,0),1))=0,"",INDEX(AdressBook!$C$6:$C$25,MATCH(D1697,AdressBook!$B$6:$B$25,0),1)),""),"")</f>
        <v/>
      </c>
      <c r="S1697" s="165">
        <f>IF(LEN(C1697)&gt;0,IFERROR(IF(MATCH(C1697,C1698:$C$4004,0)&gt;0,-1,ROW(S1697)-ROW($S$3)),ROW(S1697)-ROW($S$3)),-1)</f>
        <v>-1</v>
      </c>
      <c r="T1697" s="165">
        <f t="shared" si="194"/>
        <v>0</v>
      </c>
      <c r="U1697" s="165" t="str">
        <f t="shared" si="195"/>
        <v/>
      </c>
      <c r="V1697" s="165" t="str">
        <f>IFERROR(IF(OR(C1697="",S1697&lt;0),"",IF(SUBTOTAL(3,C1697:C1697)=0,-1,SUBTOTAL(3,$C$4:C1697))),"")</f>
        <v/>
      </c>
      <c r="W1697" s="156" t="str">
        <f t="array" ref="W1697">IF(LEN(C1697)&gt;0,IFERROR(IF(MATCH(C1697,$C$3:$C1696,0)&gt;0,N1697-INDEX($N$3:N1696,SUMPRODUCT(MAX(ROW($C$3:$C1696)*(C1697=$C$3:$C1696)))-2,1),""),""),"")</f>
        <v/>
      </c>
      <c r="X1697" s="156">
        <f t="shared" ca="1" si="196"/>
        <v>1</v>
      </c>
      <c r="Y1697" s="156">
        <f t="shared" ca="1" si="197"/>
        <v>1</v>
      </c>
    </row>
    <row r="1698" spans="2:25" hidden="1" x14ac:dyDescent="0.25">
      <c r="B1698" s="390" t="str">
        <f>IFERROR(IF(LEN(INDEX(PlansAndNotes!$B$6:$B$2005,ROW(A1698)-ROW($B$3)))=0,"",INDEX(PlansAndNotes!$B$6:$B$2005,ROW(A1698)-ROW($B$3))),"")</f>
        <v/>
      </c>
      <c r="C1698" s="361" t="str">
        <f t="shared" si="192"/>
        <v/>
      </c>
      <c r="D1698" s="361" t="str">
        <f>IFERROR(IF(LEN(C1698)&gt;0,IF(LEN(INDEX(TasksList!$C$6:$C$1005,MATCH(C1698,TasksList!$B$6:$B$1005,0),1))=0,"",INDEX(TasksList!$C$6:$C$1005,MATCH(C1698,TasksList!$B$6:$B$1005,0),1)),""),"")</f>
        <v/>
      </c>
      <c r="E1698" s="361" t="str">
        <f>IFERROR(IF(LEN(C1698)&gt;0,IF(LEN(INDEX(TasksList!$F$6:$F$1005,MATCH(C1698,TasksList!$B$6:$B$1005,0),1))=0,"not set!",INDEX(TasksList!$F$6:$F$1005,MATCH(C1698,TasksList!$B$6:$B$1005,0),1)),""),"")</f>
        <v/>
      </c>
      <c r="F1698" s="360" t="str">
        <f>IFERROR(IF(LEN(D1698)&gt;0,IF(LEN(INDEX(AdressBook!$D$6:$D$25,MATCH(D1698,AdressBook!$B$6:$B$25,0),1))=0,"",INDEX(AdressBook!$D$6:$D$25,MATCH(D1698,AdressBook!$B$6:$B$25,0),1)),""),"")</f>
        <v/>
      </c>
      <c r="G1698" s="361" t="str">
        <f>IFERROR(IF(LEN(INDEX(PlansAndNotes!$F$6:$F$2005,ROW(B1698)-ROW($C$3)))=0,"",INDEX(PlansAndNotes!$F$6:$F$2005,ROW(B1698)-ROW($C$3))),"")</f>
        <v/>
      </c>
      <c r="H1698" s="361" t="str">
        <f>IFERROR(IF(LEN(C1698)&gt;0,IF(LEN(INDEX(TasksList!$G$6:$G$1005,MATCH(C1698,TasksList!$B$6:$B$1005,0),1))=0,"",INDEX(TasksList!$G$6:$G$1005,MATCH(C1698,TasksList!$B$6:$B$1005,0),1)),""),"")</f>
        <v/>
      </c>
      <c r="I1698" s="381"/>
      <c r="J1698" s="400"/>
      <c r="K1698" s="400"/>
      <c r="L1698" s="179"/>
      <c r="M1698" s="381"/>
      <c r="N1698" s="362" t="str">
        <f>IFERROR(IF(LEN(INDEX(PlansAndNotes!$D$6:$D$4005,ROW(B1698)-ROW($C$3)))=0,"",INDEX(PlansAndNotes!$D$6:$D$4005,ROW(B1698)-ROW($C$3))),"")</f>
        <v/>
      </c>
      <c r="O1698" s="165" t="str">
        <f t="shared" si="193"/>
        <v/>
      </c>
      <c r="P1698" s="363" t="str">
        <f>IFERROR(IF(LEN(INDEX(PlansAndNotes!$E$6:$E$4005,ROW(B1698)-ROW($C$3)))=0,"",INDEX(PlansAndNotes!$E$6:$E$4005,ROW(B1698)-ROW($C$3))),"")</f>
        <v/>
      </c>
      <c r="Q1698" s="363" t="str">
        <f>IFERROR(IF(LEN(INDEX(PlansAndNotes!$G$6:$G$4005,ROW(B1698)-ROW($C$3)))=0,"",INDEX(PlansAndNotes!$G$6:$G$4005,ROW(B1698)-ROW($C$3))),"")</f>
        <v/>
      </c>
      <c r="R1698" s="361" t="str">
        <f>IFERROR(IF(LEN(D1698)&gt;0,IF(LEN(INDEX(AdressBook!$C$6:$C$25,MATCH(D1698,AdressBook!$B$6:$B$25,0),1))=0,"",INDEX(AdressBook!$C$6:$C$25,MATCH(D1698,AdressBook!$B$6:$B$25,0),1)),""),"")</f>
        <v/>
      </c>
      <c r="S1698" s="165">
        <f>IF(LEN(C1698)&gt;0,IFERROR(IF(MATCH(C1698,C1699:$C$4004,0)&gt;0,-1,ROW(S1698)-ROW($S$3)),ROW(S1698)-ROW($S$3)),-1)</f>
        <v>-1</v>
      </c>
      <c r="T1698" s="165">
        <f t="shared" si="194"/>
        <v>0</v>
      </c>
      <c r="U1698" s="165" t="str">
        <f t="shared" si="195"/>
        <v/>
      </c>
      <c r="V1698" s="165" t="str">
        <f>IFERROR(IF(OR(C1698="",S1698&lt;0),"",IF(SUBTOTAL(3,C1698:C1698)=0,-1,SUBTOTAL(3,$C$4:C1698))),"")</f>
        <v/>
      </c>
      <c r="W1698" s="156" t="str">
        <f t="array" ref="W1698">IF(LEN(C1698)&gt;0,IFERROR(IF(MATCH(C1698,$C$3:$C1697,0)&gt;0,N1698-INDEX($N$3:N1697,SUMPRODUCT(MAX(ROW($C$3:$C1697)*(C1698=$C$3:$C1697)))-2,1),""),""),"")</f>
        <v/>
      </c>
      <c r="X1698" s="156">
        <f t="shared" ca="1" si="196"/>
        <v>1</v>
      </c>
      <c r="Y1698" s="156">
        <f t="shared" ca="1" si="197"/>
        <v>1</v>
      </c>
    </row>
    <row r="1699" spans="2:25" hidden="1" x14ac:dyDescent="0.25">
      <c r="B1699" s="390" t="str">
        <f>IFERROR(IF(LEN(INDEX(PlansAndNotes!$B$6:$B$2005,ROW(A1699)-ROW($B$3)))=0,"",INDEX(PlansAndNotes!$B$6:$B$2005,ROW(A1699)-ROW($B$3))),"")</f>
        <v/>
      </c>
      <c r="C1699" s="361" t="str">
        <f t="shared" si="192"/>
        <v/>
      </c>
      <c r="D1699" s="361" t="str">
        <f>IFERROR(IF(LEN(C1699)&gt;0,IF(LEN(INDEX(TasksList!$C$6:$C$1005,MATCH(C1699,TasksList!$B$6:$B$1005,0),1))=0,"",INDEX(TasksList!$C$6:$C$1005,MATCH(C1699,TasksList!$B$6:$B$1005,0),1)),""),"")</f>
        <v/>
      </c>
      <c r="E1699" s="361" t="str">
        <f>IFERROR(IF(LEN(C1699)&gt;0,IF(LEN(INDEX(TasksList!$F$6:$F$1005,MATCH(C1699,TasksList!$B$6:$B$1005,0),1))=0,"not set!",INDEX(TasksList!$F$6:$F$1005,MATCH(C1699,TasksList!$B$6:$B$1005,0),1)),""),"")</f>
        <v/>
      </c>
      <c r="F1699" s="360" t="str">
        <f>IFERROR(IF(LEN(D1699)&gt;0,IF(LEN(INDEX(AdressBook!$D$6:$D$25,MATCH(D1699,AdressBook!$B$6:$B$25,0),1))=0,"",INDEX(AdressBook!$D$6:$D$25,MATCH(D1699,AdressBook!$B$6:$B$25,0),1)),""),"")</f>
        <v/>
      </c>
      <c r="G1699" s="361" t="str">
        <f>IFERROR(IF(LEN(INDEX(PlansAndNotes!$F$6:$F$2005,ROW(B1699)-ROW($C$3)))=0,"",INDEX(PlansAndNotes!$F$6:$F$2005,ROW(B1699)-ROW($C$3))),"")</f>
        <v/>
      </c>
      <c r="H1699" s="361" t="str">
        <f>IFERROR(IF(LEN(C1699)&gt;0,IF(LEN(INDEX(TasksList!$G$6:$G$1005,MATCH(C1699,TasksList!$B$6:$B$1005,0),1))=0,"",INDEX(TasksList!$G$6:$G$1005,MATCH(C1699,TasksList!$B$6:$B$1005,0),1)),""),"")</f>
        <v/>
      </c>
      <c r="I1699" s="381"/>
      <c r="J1699" s="400"/>
      <c r="K1699" s="400"/>
      <c r="L1699" s="179"/>
      <c r="M1699" s="381"/>
      <c r="N1699" s="362" t="str">
        <f>IFERROR(IF(LEN(INDEX(PlansAndNotes!$D$6:$D$4005,ROW(B1699)-ROW($C$3)))=0,"",INDEX(PlansAndNotes!$D$6:$D$4005,ROW(B1699)-ROW($C$3))),"")</f>
        <v/>
      </c>
      <c r="O1699" s="165" t="str">
        <f t="shared" si="193"/>
        <v/>
      </c>
      <c r="P1699" s="363" t="str">
        <f>IFERROR(IF(LEN(INDEX(PlansAndNotes!$E$6:$E$4005,ROW(B1699)-ROW($C$3)))=0,"",INDEX(PlansAndNotes!$E$6:$E$4005,ROW(B1699)-ROW($C$3))),"")</f>
        <v/>
      </c>
      <c r="Q1699" s="363" t="str">
        <f>IFERROR(IF(LEN(INDEX(PlansAndNotes!$G$6:$G$4005,ROW(B1699)-ROW($C$3)))=0,"",INDEX(PlansAndNotes!$G$6:$G$4005,ROW(B1699)-ROW($C$3))),"")</f>
        <v/>
      </c>
      <c r="R1699" s="361" t="str">
        <f>IFERROR(IF(LEN(D1699)&gt;0,IF(LEN(INDEX(AdressBook!$C$6:$C$25,MATCH(D1699,AdressBook!$B$6:$B$25,0),1))=0,"",INDEX(AdressBook!$C$6:$C$25,MATCH(D1699,AdressBook!$B$6:$B$25,0),1)),""),"")</f>
        <v/>
      </c>
      <c r="S1699" s="165">
        <f>IF(LEN(C1699)&gt;0,IFERROR(IF(MATCH(C1699,C1700:$C$4004,0)&gt;0,-1,ROW(S1699)-ROW($S$3)),ROW(S1699)-ROW($S$3)),-1)</f>
        <v>-1</v>
      </c>
      <c r="T1699" s="165">
        <f t="shared" si="194"/>
        <v>0</v>
      </c>
      <c r="U1699" s="165" t="str">
        <f t="shared" si="195"/>
        <v/>
      </c>
      <c r="V1699" s="165" t="str">
        <f>IFERROR(IF(OR(C1699="",S1699&lt;0),"",IF(SUBTOTAL(3,C1699:C1699)=0,-1,SUBTOTAL(3,$C$4:C1699))),"")</f>
        <v/>
      </c>
      <c r="W1699" s="156" t="str">
        <f t="array" ref="W1699">IF(LEN(C1699)&gt;0,IFERROR(IF(MATCH(C1699,$C$3:$C1698,0)&gt;0,N1699-INDEX($N$3:N1698,SUMPRODUCT(MAX(ROW($C$3:$C1698)*(C1699=$C$3:$C1698)))-2,1),""),""),"")</f>
        <v/>
      </c>
      <c r="X1699" s="156">
        <f t="shared" ca="1" si="196"/>
        <v>1</v>
      </c>
      <c r="Y1699" s="156">
        <f t="shared" ca="1" si="197"/>
        <v>1</v>
      </c>
    </row>
    <row r="1700" spans="2:25" hidden="1" x14ac:dyDescent="0.25">
      <c r="B1700" s="390" t="str">
        <f>IFERROR(IF(LEN(INDEX(PlansAndNotes!$B$6:$B$2005,ROW(A1700)-ROW($B$3)))=0,"",INDEX(PlansAndNotes!$B$6:$B$2005,ROW(A1700)-ROW($B$3))),"")</f>
        <v/>
      </c>
      <c r="C1700" s="361" t="str">
        <f t="shared" si="192"/>
        <v/>
      </c>
      <c r="D1700" s="361" t="str">
        <f>IFERROR(IF(LEN(C1700)&gt;0,IF(LEN(INDEX(TasksList!$C$6:$C$1005,MATCH(C1700,TasksList!$B$6:$B$1005,0),1))=0,"",INDEX(TasksList!$C$6:$C$1005,MATCH(C1700,TasksList!$B$6:$B$1005,0),1)),""),"")</f>
        <v/>
      </c>
      <c r="E1700" s="361" t="str">
        <f>IFERROR(IF(LEN(C1700)&gt;0,IF(LEN(INDEX(TasksList!$F$6:$F$1005,MATCH(C1700,TasksList!$B$6:$B$1005,0),1))=0,"not set!",INDEX(TasksList!$F$6:$F$1005,MATCH(C1700,TasksList!$B$6:$B$1005,0),1)),""),"")</f>
        <v/>
      </c>
      <c r="F1700" s="360" t="str">
        <f>IFERROR(IF(LEN(D1700)&gt;0,IF(LEN(INDEX(AdressBook!$D$6:$D$25,MATCH(D1700,AdressBook!$B$6:$B$25,0),1))=0,"",INDEX(AdressBook!$D$6:$D$25,MATCH(D1700,AdressBook!$B$6:$B$25,0),1)),""),"")</f>
        <v/>
      </c>
      <c r="G1700" s="361" t="str">
        <f>IFERROR(IF(LEN(INDEX(PlansAndNotes!$F$6:$F$2005,ROW(B1700)-ROW($C$3)))=0,"",INDEX(PlansAndNotes!$F$6:$F$2005,ROW(B1700)-ROW($C$3))),"")</f>
        <v/>
      </c>
      <c r="H1700" s="361" t="str">
        <f>IFERROR(IF(LEN(C1700)&gt;0,IF(LEN(INDEX(TasksList!$G$6:$G$1005,MATCH(C1700,TasksList!$B$6:$B$1005,0),1))=0,"",INDEX(TasksList!$G$6:$G$1005,MATCH(C1700,TasksList!$B$6:$B$1005,0),1)),""),"")</f>
        <v/>
      </c>
      <c r="I1700" s="381"/>
      <c r="J1700" s="400"/>
      <c r="K1700" s="400"/>
      <c r="L1700" s="179"/>
      <c r="M1700" s="381"/>
      <c r="N1700" s="362" t="str">
        <f>IFERROR(IF(LEN(INDEX(PlansAndNotes!$D$6:$D$4005,ROW(B1700)-ROW($C$3)))=0,"",INDEX(PlansAndNotes!$D$6:$D$4005,ROW(B1700)-ROW($C$3))),"")</f>
        <v/>
      </c>
      <c r="O1700" s="165" t="str">
        <f t="shared" si="193"/>
        <v/>
      </c>
      <c r="P1700" s="363" t="str">
        <f>IFERROR(IF(LEN(INDEX(PlansAndNotes!$E$6:$E$4005,ROW(B1700)-ROW($C$3)))=0,"",INDEX(PlansAndNotes!$E$6:$E$4005,ROW(B1700)-ROW($C$3))),"")</f>
        <v/>
      </c>
      <c r="Q1700" s="363" t="str">
        <f>IFERROR(IF(LEN(INDEX(PlansAndNotes!$G$6:$G$4005,ROW(B1700)-ROW($C$3)))=0,"",INDEX(PlansAndNotes!$G$6:$G$4005,ROW(B1700)-ROW($C$3))),"")</f>
        <v/>
      </c>
      <c r="R1700" s="361" t="str">
        <f>IFERROR(IF(LEN(D1700)&gt;0,IF(LEN(INDEX(AdressBook!$C$6:$C$25,MATCH(D1700,AdressBook!$B$6:$B$25,0),1))=0,"",INDEX(AdressBook!$C$6:$C$25,MATCH(D1700,AdressBook!$B$6:$B$25,0),1)),""),"")</f>
        <v/>
      </c>
      <c r="S1700" s="165">
        <f>IF(LEN(C1700)&gt;0,IFERROR(IF(MATCH(C1700,C1701:$C$4004,0)&gt;0,-1,ROW(S1700)-ROW($S$3)),ROW(S1700)-ROW($S$3)),-1)</f>
        <v>-1</v>
      </c>
      <c r="T1700" s="165">
        <f t="shared" si="194"/>
        <v>0</v>
      </c>
      <c r="U1700" s="165" t="str">
        <f t="shared" si="195"/>
        <v/>
      </c>
      <c r="V1700" s="165" t="str">
        <f>IFERROR(IF(OR(C1700="",S1700&lt;0),"",IF(SUBTOTAL(3,C1700:C1700)=0,-1,SUBTOTAL(3,$C$4:C1700))),"")</f>
        <v/>
      </c>
      <c r="W1700" s="156" t="str">
        <f t="array" ref="W1700">IF(LEN(C1700)&gt;0,IFERROR(IF(MATCH(C1700,$C$3:$C1699,0)&gt;0,N1700-INDEX($N$3:N1699,SUMPRODUCT(MAX(ROW($C$3:$C1699)*(C1700=$C$3:$C1699)))-2,1),""),""),"")</f>
        <v/>
      </c>
      <c r="X1700" s="156">
        <f t="shared" ca="1" si="196"/>
        <v>1</v>
      </c>
      <c r="Y1700" s="156">
        <f t="shared" ca="1" si="197"/>
        <v>1</v>
      </c>
    </row>
    <row r="1701" spans="2:25" hidden="1" x14ac:dyDescent="0.25">
      <c r="B1701" s="390" t="str">
        <f>IFERROR(IF(LEN(INDEX(PlansAndNotes!$B$6:$B$2005,ROW(A1701)-ROW($B$3)))=0,"",INDEX(PlansAndNotes!$B$6:$B$2005,ROW(A1701)-ROW($B$3))),"")</f>
        <v/>
      </c>
      <c r="C1701" s="361" t="str">
        <f t="shared" si="192"/>
        <v/>
      </c>
      <c r="D1701" s="361" t="str">
        <f>IFERROR(IF(LEN(C1701)&gt;0,IF(LEN(INDEX(TasksList!$C$6:$C$1005,MATCH(C1701,TasksList!$B$6:$B$1005,0),1))=0,"",INDEX(TasksList!$C$6:$C$1005,MATCH(C1701,TasksList!$B$6:$B$1005,0),1)),""),"")</f>
        <v/>
      </c>
      <c r="E1701" s="361" t="str">
        <f>IFERROR(IF(LEN(C1701)&gt;0,IF(LEN(INDEX(TasksList!$F$6:$F$1005,MATCH(C1701,TasksList!$B$6:$B$1005,0),1))=0,"not set!",INDEX(TasksList!$F$6:$F$1005,MATCH(C1701,TasksList!$B$6:$B$1005,0),1)),""),"")</f>
        <v/>
      </c>
      <c r="F1701" s="360" t="str">
        <f>IFERROR(IF(LEN(D1701)&gt;0,IF(LEN(INDEX(AdressBook!$D$6:$D$25,MATCH(D1701,AdressBook!$B$6:$B$25,0),1))=0,"",INDEX(AdressBook!$D$6:$D$25,MATCH(D1701,AdressBook!$B$6:$B$25,0),1)),""),"")</f>
        <v/>
      </c>
      <c r="G1701" s="361" t="str">
        <f>IFERROR(IF(LEN(INDEX(PlansAndNotes!$F$6:$F$2005,ROW(B1701)-ROW($C$3)))=0,"",INDEX(PlansAndNotes!$F$6:$F$2005,ROW(B1701)-ROW($C$3))),"")</f>
        <v/>
      </c>
      <c r="H1701" s="361" t="str">
        <f>IFERROR(IF(LEN(C1701)&gt;0,IF(LEN(INDEX(TasksList!$G$6:$G$1005,MATCH(C1701,TasksList!$B$6:$B$1005,0),1))=0,"",INDEX(TasksList!$G$6:$G$1005,MATCH(C1701,TasksList!$B$6:$B$1005,0),1)),""),"")</f>
        <v/>
      </c>
      <c r="I1701" s="381"/>
      <c r="J1701" s="400"/>
      <c r="K1701" s="400"/>
      <c r="L1701" s="179"/>
      <c r="M1701" s="381"/>
      <c r="N1701" s="362" t="str">
        <f>IFERROR(IF(LEN(INDEX(PlansAndNotes!$D$6:$D$4005,ROW(B1701)-ROW($C$3)))=0,"",INDEX(PlansAndNotes!$D$6:$D$4005,ROW(B1701)-ROW($C$3))),"")</f>
        <v/>
      </c>
      <c r="O1701" s="165" t="str">
        <f t="shared" si="193"/>
        <v/>
      </c>
      <c r="P1701" s="363" t="str">
        <f>IFERROR(IF(LEN(INDEX(PlansAndNotes!$E$6:$E$4005,ROW(B1701)-ROW($C$3)))=0,"",INDEX(PlansAndNotes!$E$6:$E$4005,ROW(B1701)-ROW($C$3))),"")</f>
        <v/>
      </c>
      <c r="Q1701" s="363" t="str">
        <f>IFERROR(IF(LEN(INDEX(PlansAndNotes!$G$6:$G$4005,ROW(B1701)-ROW($C$3)))=0,"",INDEX(PlansAndNotes!$G$6:$G$4005,ROW(B1701)-ROW($C$3))),"")</f>
        <v/>
      </c>
      <c r="R1701" s="361" t="str">
        <f>IFERROR(IF(LEN(D1701)&gt;0,IF(LEN(INDEX(AdressBook!$C$6:$C$25,MATCH(D1701,AdressBook!$B$6:$B$25,0),1))=0,"",INDEX(AdressBook!$C$6:$C$25,MATCH(D1701,AdressBook!$B$6:$B$25,0),1)),""),"")</f>
        <v/>
      </c>
      <c r="S1701" s="165">
        <f>IF(LEN(C1701)&gt;0,IFERROR(IF(MATCH(C1701,C1702:$C$4004,0)&gt;0,-1,ROW(S1701)-ROW($S$3)),ROW(S1701)-ROW($S$3)),-1)</f>
        <v>-1</v>
      </c>
      <c r="T1701" s="165">
        <f t="shared" si="194"/>
        <v>0</v>
      </c>
      <c r="U1701" s="165" t="str">
        <f t="shared" si="195"/>
        <v/>
      </c>
      <c r="V1701" s="165" t="str">
        <f>IFERROR(IF(OR(C1701="",S1701&lt;0),"",IF(SUBTOTAL(3,C1701:C1701)=0,-1,SUBTOTAL(3,$C$4:C1701))),"")</f>
        <v/>
      </c>
      <c r="W1701" s="156" t="str">
        <f t="array" ref="W1701">IF(LEN(C1701)&gt;0,IFERROR(IF(MATCH(C1701,$C$3:$C1700,0)&gt;0,N1701-INDEX($N$3:N1700,SUMPRODUCT(MAX(ROW($C$3:$C1700)*(C1701=$C$3:$C1700)))-2,1),""),""),"")</f>
        <v/>
      </c>
      <c r="X1701" s="156">
        <f t="shared" ca="1" si="196"/>
        <v>1</v>
      </c>
      <c r="Y1701" s="156">
        <f t="shared" ca="1" si="197"/>
        <v>1</v>
      </c>
    </row>
    <row r="1702" spans="2:25" hidden="1" x14ac:dyDescent="0.25">
      <c r="B1702" s="390" t="str">
        <f>IFERROR(IF(LEN(INDEX(PlansAndNotes!$B$6:$B$2005,ROW(A1702)-ROW($B$3)))=0,"",INDEX(PlansAndNotes!$B$6:$B$2005,ROW(A1702)-ROW($B$3))),"")</f>
        <v/>
      </c>
      <c r="C1702" s="361" t="str">
        <f t="shared" si="192"/>
        <v/>
      </c>
      <c r="D1702" s="361" t="str">
        <f>IFERROR(IF(LEN(C1702)&gt;0,IF(LEN(INDEX(TasksList!$C$6:$C$1005,MATCH(C1702,TasksList!$B$6:$B$1005,0),1))=0,"",INDEX(TasksList!$C$6:$C$1005,MATCH(C1702,TasksList!$B$6:$B$1005,0),1)),""),"")</f>
        <v/>
      </c>
      <c r="E1702" s="361" t="str">
        <f>IFERROR(IF(LEN(C1702)&gt;0,IF(LEN(INDEX(TasksList!$F$6:$F$1005,MATCH(C1702,TasksList!$B$6:$B$1005,0),1))=0,"not set!",INDEX(TasksList!$F$6:$F$1005,MATCH(C1702,TasksList!$B$6:$B$1005,0),1)),""),"")</f>
        <v/>
      </c>
      <c r="F1702" s="360" t="str">
        <f>IFERROR(IF(LEN(D1702)&gt;0,IF(LEN(INDEX(AdressBook!$D$6:$D$25,MATCH(D1702,AdressBook!$B$6:$B$25,0),1))=0,"",INDEX(AdressBook!$D$6:$D$25,MATCH(D1702,AdressBook!$B$6:$B$25,0),1)),""),"")</f>
        <v/>
      </c>
      <c r="G1702" s="361" t="str">
        <f>IFERROR(IF(LEN(INDEX(PlansAndNotes!$F$6:$F$2005,ROW(B1702)-ROW($C$3)))=0,"",INDEX(PlansAndNotes!$F$6:$F$2005,ROW(B1702)-ROW($C$3))),"")</f>
        <v/>
      </c>
      <c r="H1702" s="361" t="str">
        <f>IFERROR(IF(LEN(C1702)&gt;0,IF(LEN(INDEX(TasksList!$G$6:$G$1005,MATCH(C1702,TasksList!$B$6:$B$1005,0),1))=0,"",INDEX(TasksList!$G$6:$G$1005,MATCH(C1702,TasksList!$B$6:$B$1005,0),1)),""),"")</f>
        <v/>
      </c>
      <c r="I1702" s="381"/>
      <c r="J1702" s="400"/>
      <c r="K1702" s="400"/>
      <c r="L1702" s="179"/>
      <c r="M1702" s="381"/>
      <c r="N1702" s="362" t="str">
        <f>IFERROR(IF(LEN(INDEX(PlansAndNotes!$D$6:$D$4005,ROW(B1702)-ROW($C$3)))=0,"",INDEX(PlansAndNotes!$D$6:$D$4005,ROW(B1702)-ROW($C$3))),"")</f>
        <v/>
      </c>
      <c r="O1702" s="165" t="str">
        <f t="shared" si="193"/>
        <v/>
      </c>
      <c r="P1702" s="363" t="str">
        <f>IFERROR(IF(LEN(INDEX(PlansAndNotes!$E$6:$E$4005,ROW(B1702)-ROW($C$3)))=0,"",INDEX(PlansAndNotes!$E$6:$E$4005,ROW(B1702)-ROW($C$3))),"")</f>
        <v/>
      </c>
      <c r="Q1702" s="363" t="str">
        <f>IFERROR(IF(LEN(INDEX(PlansAndNotes!$G$6:$G$4005,ROW(B1702)-ROW($C$3)))=0,"",INDEX(PlansAndNotes!$G$6:$G$4005,ROW(B1702)-ROW($C$3))),"")</f>
        <v/>
      </c>
      <c r="R1702" s="361" t="str">
        <f>IFERROR(IF(LEN(D1702)&gt;0,IF(LEN(INDEX(AdressBook!$C$6:$C$25,MATCH(D1702,AdressBook!$B$6:$B$25,0),1))=0,"",INDEX(AdressBook!$C$6:$C$25,MATCH(D1702,AdressBook!$B$6:$B$25,0),1)),""),"")</f>
        <v/>
      </c>
      <c r="S1702" s="165">
        <f>IF(LEN(C1702)&gt;0,IFERROR(IF(MATCH(C1702,C1703:$C$4004,0)&gt;0,-1,ROW(S1702)-ROW($S$3)),ROW(S1702)-ROW($S$3)),-1)</f>
        <v>-1</v>
      </c>
      <c r="T1702" s="165">
        <f t="shared" si="194"/>
        <v>0</v>
      </c>
      <c r="U1702" s="165" t="str">
        <f t="shared" si="195"/>
        <v/>
      </c>
      <c r="V1702" s="165" t="str">
        <f>IFERROR(IF(OR(C1702="",S1702&lt;0),"",IF(SUBTOTAL(3,C1702:C1702)=0,-1,SUBTOTAL(3,$C$4:C1702))),"")</f>
        <v/>
      </c>
      <c r="W1702" s="156" t="str">
        <f t="array" ref="W1702">IF(LEN(C1702)&gt;0,IFERROR(IF(MATCH(C1702,$C$3:$C1701,0)&gt;0,N1702-INDEX($N$3:N1701,SUMPRODUCT(MAX(ROW($C$3:$C1701)*(C1702=$C$3:$C1701)))-2,1),""),""),"")</f>
        <v/>
      </c>
      <c r="X1702" s="156">
        <f t="shared" ca="1" si="196"/>
        <v>1</v>
      </c>
      <c r="Y1702" s="156">
        <f t="shared" ca="1" si="197"/>
        <v>1</v>
      </c>
    </row>
    <row r="1703" spans="2:25" hidden="1" x14ac:dyDescent="0.25">
      <c r="B1703" s="390" t="str">
        <f>IFERROR(IF(LEN(INDEX(PlansAndNotes!$B$6:$B$2005,ROW(A1703)-ROW($B$3)))=0,"",INDEX(PlansAndNotes!$B$6:$B$2005,ROW(A1703)-ROW($B$3))),"")</f>
        <v/>
      </c>
      <c r="C1703" s="361" t="str">
        <f t="shared" si="192"/>
        <v/>
      </c>
      <c r="D1703" s="361" t="str">
        <f>IFERROR(IF(LEN(C1703)&gt;0,IF(LEN(INDEX(TasksList!$C$6:$C$1005,MATCH(C1703,TasksList!$B$6:$B$1005,0),1))=0,"",INDEX(TasksList!$C$6:$C$1005,MATCH(C1703,TasksList!$B$6:$B$1005,0),1)),""),"")</f>
        <v/>
      </c>
      <c r="E1703" s="361" t="str">
        <f>IFERROR(IF(LEN(C1703)&gt;0,IF(LEN(INDEX(TasksList!$F$6:$F$1005,MATCH(C1703,TasksList!$B$6:$B$1005,0),1))=0,"not set!",INDEX(TasksList!$F$6:$F$1005,MATCH(C1703,TasksList!$B$6:$B$1005,0),1)),""),"")</f>
        <v/>
      </c>
      <c r="F1703" s="360" t="str">
        <f>IFERROR(IF(LEN(D1703)&gt;0,IF(LEN(INDEX(AdressBook!$D$6:$D$25,MATCH(D1703,AdressBook!$B$6:$B$25,0),1))=0,"",INDEX(AdressBook!$D$6:$D$25,MATCH(D1703,AdressBook!$B$6:$B$25,0),1)),""),"")</f>
        <v/>
      </c>
      <c r="G1703" s="361" t="str">
        <f>IFERROR(IF(LEN(INDEX(PlansAndNotes!$F$6:$F$2005,ROW(B1703)-ROW($C$3)))=0,"",INDEX(PlansAndNotes!$F$6:$F$2005,ROW(B1703)-ROW($C$3))),"")</f>
        <v/>
      </c>
      <c r="H1703" s="361" t="str">
        <f>IFERROR(IF(LEN(C1703)&gt;0,IF(LEN(INDEX(TasksList!$G$6:$G$1005,MATCH(C1703,TasksList!$B$6:$B$1005,0),1))=0,"",INDEX(TasksList!$G$6:$G$1005,MATCH(C1703,TasksList!$B$6:$B$1005,0),1)),""),"")</f>
        <v/>
      </c>
      <c r="I1703" s="381"/>
      <c r="J1703" s="400"/>
      <c r="K1703" s="400"/>
      <c r="L1703" s="179"/>
      <c r="M1703" s="381"/>
      <c r="N1703" s="362" t="str">
        <f>IFERROR(IF(LEN(INDEX(PlansAndNotes!$D$6:$D$4005,ROW(B1703)-ROW($C$3)))=0,"",INDEX(PlansAndNotes!$D$6:$D$4005,ROW(B1703)-ROW($C$3))),"")</f>
        <v/>
      </c>
      <c r="O1703" s="165" t="str">
        <f t="shared" si="193"/>
        <v/>
      </c>
      <c r="P1703" s="363" t="str">
        <f>IFERROR(IF(LEN(INDEX(PlansAndNotes!$E$6:$E$4005,ROW(B1703)-ROW($C$3)))=0,"",INDEX(PlansAndNotes!$E$6:$E$4005,ROW(B1703)-ROW($C$3))),"")</f>
        <v/>
      </c>
      <c r="Q1703" s="363" t="str">
        <f>IFERROR(IF(LEN(INDEX(PlansAndNotes!$G$6:$G$4005,ROW(B1703)-ROW($C$3)))=0,"",INDEX(PlansAndNotes!$G$6:$G$4005,ROW(B1703)-ROW($C$3))),"")</f>
        <v/>
      </c>
      <c r="R1703" s="361" t="str">
        <f>IFERROR(IF(LEN(D1703)&gt;0,IF(LEN(INDEX(AdressBook!$C$6:$C$25,MATCH(D1703,AdressBook!$B$6:$B$25,0),1))=0,"",INDEX(AdressBook!$C$6:$C$25,MATCH(D1703,AdressBook!$B$6:$B$25,0),1)),""),"")</f>
        <v/>
      </c>
      <c r="S1703" s="165">
        <f>IF(LEN(C1703)&gt;0,IFERROR(IF(MATCH(C1703,C1704:$C$4004,0)&gt;0,-1,ROW(S1703)-ROW($S$3)),ROW(S1703)-ROW($S$3)),-1)</f>
        <v>-1</v>
      </c>
      <c r="T1703" s="165">
        <f t="shared" si="194"/>
        <v>0</v>
      </c>
      <c r="U1703" s="165" t="str">
        <f t="shared" si="195"/>
        <v/>
      </c>
      <c r="V1703" s="165" t="str">
        <f>IFERROR(IF(OR(C1703="",S1703&lt;0),"",IF(SUBTOTAL(3,C1703:C1703)=0,-1,SUBTOTAL(3,$C$4:C1703))),"")</f>
        <v/>
      </c>
      <c r="W1703" s="156" t="str">
        <f t="array" ref="W1703">IF(LEN(C1703)&gt;0,IFERROR(IF(MATCH(C1703,$C$3:$C1702,0)&gt;0,N1703-INDEX($N$3:N1702,SUMPRODUCT(MAX(ROW($C$3:$C1702)*(C1703=$C$3:$C1702)))-2,1),""),""),"")</f>
        <v/>
      </c>
      <c r="X1703" s="156">
        <f t="shared" ca="1" si="196"/>
        <v>1</v>
      </c>
      <c r="Y1703" s="156">
        <f t="shared" ca="1" si="197"/>
        <v>1</v>
      </c>
    </row>
    <row r="1704" spans="2:25" hidden="1" x14ac:dyDescent="0.25">
      <c r="B1704" s="390" t="str">
        <f>IFERROR(IF(LEN(INDEX(PlansAndNotes!$B$6:$B$2005,ROW(A1704)-ROW($B$3)))=0,"",INDEX(PlansAndNotes!$B$6:$B$2005,ROW(A1704)-ROW($B$3))),"")</f>
        <v/>
      </c>
      <c r="C1704" s="361" t="str">
        <f t="shared" si="192"/>
        <v/>
      </c>
      <c r="D1704" s="361" t="str">
        <f>IFERROR(IF(LEN(C1704)&gt;0,IF(LEN(INDEX(TasksList!$C$6:$C$1005,MATCH(C1704,TasksList!$B$6:$B$1005,0),1))=0,"",INDEX(TasksList!$C$6:$C$1005,MATCH(C1704,TasksList!$B$6:$B$1005,0),1)),""),"")</f>
        <v/>
      </c>
      <c r="E1704" s="361" t="str">
        <f>IFERROR(IF(LEN(C1704)&gt;0,IF(LEN(INDEX(TasksList!$F$6:$F$1005,MATCH(C1704,TasksList!$B$6:$B$1005,0),1))=0,"not set!",INDEX(TasksList!$F$6:$F$1005,MATCH(C1704,TasksList!$B$6:$B$1005,0),1)),""),"")</f>
        <v/>
      </c>
      <c r="F1704" s="360" t="str">
        <f>IFERROR(IF(LEN(D1704)&gt;0,IF(LEN(INDEX(AdressBook!$D$6:$D$25,MATCH(D1704,AdressBook!$B$6:$B$25,0),1))=0,"",INDEX(AdressBook!$D$6:$D$25,MATCH(D1704,AdressBook!$B$6:$B$25,0),1)),""),"")</f>
        <v/>
      </c>
      <c r="G1704" s="361" t="str">
        <f>IFERROR(IF(LEN(INDEX(PlansAndNotes!$F$6:$F$2005,ROW(B1704)-ROW($C$3)))=0,"",INDEX(PlansAndNotes!$F$6:$F$2005,ROW(B1704)-ROW($C$3))),"")</f>
        <v/>
      </c>
      <c r="H1704" s="361" t="str">
        <f>IFERROR(IF(LEN(C1704)&gt;0,IF(LEN(INDEX(TasksList!$G$6:$G$1005,MATCH(C1704,TasksList!$B$6:$B$1005,0),1))=0,"",INDEX(TasksList!$G$6:$G$1005,MATCH(C1704,TasksList!$B$6:$B$1005,0),1)),""),"")</f>
        <v/>
      </c>
      <c r="I1704" s="381"/>
      <c r="J1704" s="400"/>
      <c r="K1704" s="400"/>
      <c r="L1704" s="179"/>
      <c r="M1704" s="381"/>
      <c r="N1704" s="362" t="str">
        <f>IFERROR(IF(LEN(INDEX(PlansAndNotes!$D$6:$D$4005,ROW(B1704)-ROW($C$3)))=0,"",INDEX(PlansAndNotes!$D$6:$D$4005,ROW(B1704)-ROW($C$3))),"")</f>
        <v/>
      </c>
      <c r="O1704" s="165" t="str">
        <f t="shared" si="193"/>
        <v/>
      </c>
      <c r="P1704" s="363" t="str">
        <f>IFERROR(IF(LEN(INDEX(PlansAndNotes!$E$6:$E$4005,ROW(B1704)-ROW($C$3)))=0,"",INDEX(PlansAndNotes!$E$6:$E$4005,ROW(B1704)-ROW($C$3))),"")</f>
        <v/>
      </c>
      <c r="Q1704" s="363" t="str">
        <f>IFERROR(IF(LEN(INDEX(PlansAndNotes!$G$6:$G$4005,ROW(B1704)-ROW($C$3)))=0,"",INDEX(PlansAndNotes!$G$6:$G$4005,ROW(B1704)-ROW($C$3))),"")</f>
        <v/>
      </c>
      <c r="R1704" s="361" t="str">
        <f>IFERROR(IF(LEN(D1704)&gt;0,IF(LEN(INDEX(AdressBook!$C$6:$C$25,MATCH(D1704,AdressBook!$B$6:$B$25,0),1))=0,"",INDEX(AdressBook!$C$6:$C$25,MATCH(D1704,AdressBook!$B$6:$B$25,0),1)),""),"")</f>
        <v/>
      </c>
      <c r="S1704" s="165">
        <f>IF(LEN(C1704)&gt;0,IFERROR(IF(MATCH(C1704,C1705:$C$4004,0)&gt;0,-1,ROW(S1704)-ROW($S$3)),ROW(S1704)-ROW($S$3)),-1)</f>
        <v>-1</v>
      </c>
      <c r="T1704" s="165">
        <f t="shared" si="194"/>
        <v>0</v>
      </c>
      <c r="U1704" s="165" t="str">
        <f t="shared" si="195"/>
        <v/>
      </c>
      <c r="V1704" s="165" t="str">
        <f>IFERROR(IF(OR(C1704="",S1704&lt;0),"",IF(SUBTOTAL(3,C1704:C1704)=0,-1,SUBTOTAL(3,$C$4:C1704))),"")</f>
        <v/>
      </c>
      <c r="W1704" s="156" t="str">
        <f t="array" ref="W1704">IF(LEN(C1704)&gt;0,IFERROR(IF(MATCH(C1704,$C$3:$C1703,0)&gt;0,N1704-INDEX($N$3:N1703,SUMPRODUCT(MAX(ROW($C$3:$C1703)*(C1704=$C$3:$C1703)))-2,1),""),""),"")</f>
        <v/>
      </c>
      <c r="X1704" s="156">
        <f t="shared" ca="1" si="196"/>
        <v>1</v>
      </c>
      <c r="Y1704" s="156">
        <f t="shared" ca="1" si="197"/>
        <v>1</v>
      </c>
    </row>
    <row r="1705" spans="2:25" hidden="1" x14ac:dyDescent="0.25">
      <c r="B1705" s="390" t="str">
        <f>IFERROR(IF(LEN(INDEX(PlansAndNotes!$B$6:$B$2005,ROW(A1705)-ROW($B$3)))=0,"",INDEX(PlansAndNotes!$B$6:$B$2005,ROW(A1705)-ROW($B$3))),"")</f>
        <v/>
      </c>
      <c r="C1705" s="361" t="str">
        <f t="shared" si="192"/>
        <v/>
      </c>
      <c r="D1705" s="361" t="str">
        <f>IFERROR(IF(LEN(C1705)&gt;0,IF(LEN(INDEX(TasksList!$C$6:$C$1005,MATCH(C1705,TasksList!$B$6:$B$1005,0),1))=0,"",INDEX(TasksList!$C$6:$C$1005,MATCH(C1705,TasksList!$B$6:$B$1005,0),1)),""),"")</f>
        <v/>
      </c>
      <c r="E1705" s="361" t="str">
        <f>IFERROR(IF(LEN(C1705)&gt;0,IF(LEN(INDEX(TasksList!$F$6:$F$1005,MATCH(C1705,TasksList!$B$6:$B$1005,0),1))=0,"not set!",INDEX(TasksList!$F$6:$F$1005,MATCH(C1705,TasksList!$B$6:$B$1005,0),1)),""),"")</f>
        <v/>
      </c>
      <c r="F1705" s="360" t="str">
        <f>IFERROR(IF(LEN(D1705)&gt;0,IF(LEN(INDEX(AdressBook!$D$6:$D$25,MATCH(D1705,AdressBook!$B$6:$B$25,0),1))=0,"",INDEX(AdressBook!$D$6:$D$25,MATCH(D1705,AdressBook!$B$6:$B$25,0),1)),""),"")</f>
        <v/>
      </c>
      <c r="G1705" s="361" t="str">
        <f>IFERROR(IF(LEN(INDEX(PlansAndNotes!$F$6:$F$2005,ROW(B1705)-ROW($C$3)))=0,"",INDEX(PlansAndNotes!$F$6:$F$2005,ROW(B1705)-ROW($C$3))),"")</f>
        <v/>
      </c>
      <c r="H1705" s="361" t="str">
        <f>IFERROR(IF(LEN(C1705)&gt;0,IF(LEN(INDEX(TasksList!$G$6:$G$1005,MATCH(C1705,TasksList!$B$6:$B$1005,0),1))=0,"",INDEX(TasksList!$G$6:$G$1005,MATCH(C1705,TasksList!$B$6:$B$1005,0),1)),""),"")</f>
        <v/>
      </c>
      <c r="I1705" s="381"/>
      <c r="J1705" s="400"/>
      <c r="K1705" s="400"/>
      <c r="L1705" s="179"/>
      <c r="M1705" s="381"/>
      <c r="N1705" s="362" t="str">
        <f>IFERROR(IF(LEN(INDEX(PlansAndNotes!$D$6:$D$4005,ROW(B1705)-ROW($C$3)))=0,"",INDEX(PlansAndNotes!$D$6:$D$4005,ROW(B1705)-ROW($C$3))),"")</f>
        <v/>
      </c>
      <c r="O1705" s="165" t="str">
        <f t="shared" si="193"/>
        <v/>
      </c>
      <c r="P1705" s="363" t="str">
        <f>IFERROR(IF(LEN(INDEX(PlansAndNotes!$E$6:$E$4005,ROW(B1705)-ROW($C$3)))=0,"",INDEX(PlansAndNotes!$E$6:$E$4005,ROW(B1705)-ROW($C$3))),"")</f>
        <v/>
      </c>
      <c r="Q1705" s="363" t="str">
        <f>IFERROR(IF(LEN(INDEX(PlansAndNotes!$G$6:$G$4005,ROW(B1705)-ROW($C$3)))=0,"",INDEX(PlansAndNotes!$G$6:$G$4005,ROW(B1705)-ROW($C$3))),"")</f>
        <v/>
      </c>
      <c r="R1705" s="361" t="str">
        <f>IFERROR(IF(LEN(D1705)&gt;0,IF(LEN(INDEX(AdressBook!$C$6:$C$25,MATCH(D1705,AdressBook!$B$6:$B$25,0),1))=0,"",INDEX(AdressBook!$C$6:$C$25,MATCH(D1705,AdressBook!$B$6:$B$25,0),1)),""),"")</f>
        <v/>
      </c>
      <c r="S1705" s="165">
        <f>IF(LEN(C1705)&gt;0,IFERROR(IF(MATCH(C1705,C1706:$C$4004,0)&gt;0,-1,ROW(S1705)-ROW($S$3)),ROW(S1705)-ROW($S$3)),-1)</f>
        <v>-1</v>
      </c>
      <c r="T1705" s="165">
        <f t="shared" si="194"/>
        <v>0</v>
      </c>
      <c r="U1705" s="165" t="str">
        <f t="shared" si="195"/>
        <v/>
      </c>
      <c r="V1705" s="165" t="str">
        <f>IFERROR(IF(OR(C1705="",S1705&lt;0),"",IF(SUBTOTAL(3,C1705:C1705)=0,-1,SUBTOTAL(3,$C$4:C1705))),"")</f>
        <v/>
      </c>
      <c r="W1705" s="156" t="str">
        <f t="array" ref="W1705">IF(LEN(C1705)&gt;0,IFERROR(IF(MATCH(C1705,$C$3:$C1704,0)&gt;0,N1705-INDEX($N$3:N1704,SUMPRODUCT(MAX(ROW($C$3:$C1704)*(C1705=$C$3:$C1704)))-2,1),""),""),"")</f>
        <v/>
      </c>
      <c r="X1705" s="156">
        <f t="shared" ca="1" si="196"/>
        <v>1</v>
      </c>
      <c r="Y1705" s="156">
        <f t="shared" ca="1" si="197"/>
        <v>1</v>
      </c>
    </row>
    <row r="1706" spans="2:25" hidden="1" x14ac:dyDescent="0.25">
      <c r="B1706" s="390" t="str">
        <f>IFERROR(IF(LEN(INDEX(PlansAndNotes!$B$6:$B$2005,ROW(A1706)-ROW($B$3)))=0,"",INDEX(PlansAndNotes!$B$6:$B$2005,ROW(A1706)-ROW($B$3))),"")</f>
        <v/>
      </c>
      <c r="C1706" s="361" t="str">
        <f t="shared" si="192"/>
        <v/>
      </c>
      <c r="D1706" s="361" t="str">
        <f>IFERROR(IF(LEN(C1706)&gt;0,IF(LEN(INDEX(TasksList!$C$6:$C$1005,MATCH(C1706,TasksList!$B$6:$B$1005,0),1))=0,"",INDEX(TasksList!$C$6:$C$1005,MATCH(C1706,TasksList!$B$6:$B$1005,0),1)),""),"")</f>
        <v/>
      </c>
      <c r="E1706" s="361" t="str">
        <f>IFERROR(IF(LEN(C1706)&gt;0,IF(LEN(INDEX(TasksList!$F$6:$F$1005,MATCH(C1706,TasksList!$B$6:$B$1005,0),1))=0,"not set!",INDEX(TasksList!$F$6:$F$1005,MATCH(C1706,TasksList!$B$6:$B$1005,0),1)),""),"")</f>
        <v/>
      </c>
      <c r="F1706" s="360" t="str">
        <f>IFERROR(IF(LEN(D1706)&gt;0,IF(LEN(INDEX(AdressBook!$D$6:$D$25,MATCH(D1706,AdressBook!$B$6:$B$25,0),1))=0,"",INDEX(AdressBook!$D$6:$D$25,MATCH(D1706,AdressBook!$B$6:$B$25,0),1)),""),"")</f>
        <v/>
      </c>
      <c r="G1706" s="361" t="str">
        <f>IFERROR(IF(LEN(INDEX(PlansAndNotes!$F$6:$F$2005,ROW(B1706)-ROW($C$3)))=0,"",INDEX(PlansAndNotes!$F$6:$F$2005,ROW(B1706)-ROW($C$3))),"")</f>
        <v/>
      </c>
      <c r="H1706" s="361" t="str">
        <f>IFERROR(IF(LEN(C1706)&gt;0,IF(LEN(INDEX(TasksList!$G$6:$G$1005,MATCH(C1706,TasksList!$B$6:$B$1005,0),1))=0,"",INDEX(TasksList!$G$6:$G$1005,MATCH(C1706,TasksList!$B$6:$B$1005,0),1)),""),"")</f>
        <v/>
      </c>
      <c r="I1706" s="381"/>
      <c r="J1706" s="400"/>
      <c r="K1706" s="400"/>
      <c r="L1706" s="179"/>
      <c r="M1706" s="381"/>
      <c r="N1706" s="362" t="str">
        <f>IFERROR(IF(LEN(INDEX(PlansAndNotes!$D$6:$D$4005,ROW(B1706)-ROW($C$3)))=0,"",INDEX(PlansAndNotes!$D$6:$D$4005,ROW(B1706)-ROW($C$3))),"")</f>
        <v/>
      </c>
      <c r="O1706" s="165" t="str">
        <f t="shared" si="193"/>
        <v/>
      </c>
      <c r="P1706" s="363" t="str">
        <f>IFERROR(IF(LEN(INDEX(PlansAndNotes!$E$6:$E$4005,ROW(B1706)-ROW($C$3)))=0,"",INDEX(PlansAndNotes!$E$6:$E$4005,ROW(B1706)-ROW($C$3))),"")</f>
        <v/>
      </c>
      <c r="Q1706" s="363" t="str">
        <f>IFERROR(IF(LEN(INDEX(PlansAndNotes!$G$6:$G$4005,ROW(B1706)-ROW($C$3)))=0,"",INDEX(PlansAndNotes!$G$6:$G$4005,ROW(B1706)-ROW($C$3))),"")</f>
        <v/>
      </c>
      <c r="R1706" s="361" t="str">
        <f>IFERROR(IF(LEN(D1706)&gt;0,IF(LEN(INDEX(AdressBook!$C$6:$C$25,MATCH(D1706,AdressBook!$B$6:$B$25,0),1))=0,"",INDEX(AdressBook!$C$6:$C$25,MATCH(D1706,AdressBook!$B$6:$B$25,0),1)),""),"")</f>
        <v/>
      </c>
      <c r="S1706" s="165">
        <f>IF(LEN(C1706)&gt;0,IFERROR(IF(MATCH(C1706,C1707:$C$4004,0)&gt;0,-1,ROW(S1706)-ROW($S$3)),ROW(S1706)-ROW($S$3)),-1)</f>
        <v>-1</v>
      </c>
      <c r="T1706" s="165">
        <f t="shared" si="194"/>
        <v>0</v>
      </c>
      <c r="U1706" s="165" t="str">
        <f t="shared" si="195"/>
        <v/>
      </c>
      <c r="V1706" s="165" t="str">
        <f>IFERROR(IF(OR(C1706="",S1706&lt;0),"",IF(SUBTOTAL(3,C1706:C1706)=0,-1,SUBTOTAL(3,$C$4:C1706))),"")</f>
        <v/>
      </c>
      <c r="W1706" s="156" t="str">
        <f t="array" ref="W1706">IF(LEN(C1706)&gt;0,IFERROR(IF(MATCH(C1706,$C$3:$C1705,0)&gt;0,N1706-INDEX($N$3:N1705,SUMPRODUCT(MAX(ROW($C$3:$C1705)*(C1706=$C$3:$C1705)))-2,1),""),""),"")</f>
        <v/>
      </c>
      <c r="X1706" s="156">
        <f t="shared" ca="1" si="196"/>
        <v>1</v>
      </c>
      <c r="Y1706" s="156">
        <f t="shared" ca="1" si="197"/>
        <v>1</v>
      </c>
    </row>
    <row r="1707" spans="2:25" hidden="1" x14ac:dyDescent="0.25">
      <c r="B1707" s="390" t="str">
        <f>IFERROR(IF(LEN(INDEX(PlansAndNotes!$B$6:$B$2005,ROW(A1707)-ROW($B$3)))=0,"",INDEX(PlansAndNotes!$B$6:$B$2005,ROW(A1707)-ROW($B$3))),"")</f>
        <v/>
      </c>
      <c r="C1707" s="361" t="str">
        <f t="shared" si="192"/>
        <v/>
      </c>
      <c r="D1707" s="361" t="str">
        <f>IFERROR(IF(LEN(C1707)&gt;0,IF(LEN(INDEX(TasksList!$C$6:$C$1005,MATCH(C1707,TasksList!$B$6:$B$1005,0),1))=0,"",INDEX(TasksList!$C$6:$C$1005,MATCH(C1707,TasksList!$B$6:$B$1005,0),1)),""),"")</f>
        <v/>
      </c>
      <c r="E1707" s="361" t="str">
        <f>IFERROR(IF(LEN(C1707)&gt;0,IF(LEN(INDEX(TasksList!$F$6:$F$1005,MATCH(C1707,TasksList!$B$6:$B$1005,0),1))=0,"not set!",INDEX(TasksList!$F$6:$F$1005,MATCH(C1707,TasksList!$B$6:$B$1005,0),1)),""),"")</f>
        <v/>
      </c>
      <c r="F1707" s="360" t="str">
        <f>IFERROR(IF(LEN(D1707)&gt;0,IF(LEN(INDEX(AdressBook!$D$6:$D$25,MATCH(D1707,AdressBook!$B$6:$B$25,0),1))=0,"",INDEX(AdressBook!$D$6:$D$25,MATCH(D1707,AdressBook!$B$6:$B$25,0),1)),""),"")</f>
        <v/>
      </c>
      <c r="G1707" s="361" t="str">
        <f>IFERROR(IF(LEN(INDEX(PlansAndNotes!$F$6:$F$2005,ROW(B1707)-ROW($C$3)))=0,"",INDEX(PlansAndNotes!$F$6:$F$2005,ROW(B1707)-ROW($C$3))),"")</f>
        <v/>
      </c>
      <c r="H1707" s="361" t="str">
        <f>IFERROR(IF(LEN(C1707)&gt;0,IF(LEN(INDEX(TasksList!$G$6:$G$1005,MATCH(C1707,TasksList!$B$6:$B$1005,0),1))=0,"",INDEX(TasksList!$G$6:$G$1005,MATCH(C1707,TasksList!$B$6:$B$1005,0),1)),""),"")</f>
        <v/>
      </c>
      <c r="I1707" s="381"/>
      <c r="J1707" s="400"/>
      <c r="K1707" s="400"/>
      <c r="L1707" s="179"/>
      <c r="M1707" s="381"/>
      <c r="N1707" s="362" t="str">
        <f>IFERROR(IF(LEN(INDEX(PlansAndNotes!$D$6:$D$4005,ROW(B1707)-ROW($C$3)))=0,"",INDEX(PlansAndNotes!$D$6:$D$4005,ROW(B1707)-ROW($C$3))),"")</f>
        <v/>
      </c>
      <c r="O1707" s="165" t="str">
        <f t="shared" si="193"/>
        <v/>
      </c>
      <c r="P1707" s="363" t="str">
        <f>IFERROR(IF(LEN(INDEX(PlansAndNotes!$E$6:$E$4005,ROW(B1707)-ROW($C$3)))=0,"",INDEX(PlansAndNotes!$E$6:$E$4005,ROW(B1707)-ROW($C$3))),"")</f>
        <v/>
      </c>
      <c r="Q1707" s="363" t="str">
        <f>IFERROR(IF(LEN(INDEX(PlansAndNotes!$G$6:$G$4005,ROW(B1707)-ROW($C$3)))=0,"",INDEX(PlansAndNotes!$G$6:$G$4005,ROW(B1707)-ROW($C$3))),"")</f>
        <v/>
      </c>
      <c r="R1707" s="361" t="str">
        <f>IFERROR(IF(LEN(D1707)&gt;0,IF(LEN(INDEX(AdressBook!$C$6:$C$25,MATCH(D1707,AdressBook!$B$6:$B$25,0),1))=0,"",INDEX(AdressBook!$C$6:$C$25,MATCH(D1707,AdressBook!$B$6:$B$25,0),1)),""),"")</f>
        <v/>
      </c>
      <c r="S1707" s="165">
        <f>IF(LEN(C1707)&gt;0,IFERROR(IF(MATCH(C1707,C1708:$C$4004,0)&gt;0,-1,ROW(S1707)-ROW($S$3)),ROW(S1707)-ROW($S$3)),-1)</f>
        <v>-1</v>
      </c>
      <c r="T1707" s="165">
        <f t="shared" si="194"/>
        <v>0</v>
      </c>
      <c r="U1707" s="165" t="str">
        <f t="shared" si="195"/>
        <v/>
      </c>
      <c r="V1707" s="165" t="str">
        <f>IFERROR(IF(OR(C1707="",S1707&lt;0),"",IF(SUBTOTAL(3,C1707:C1707)=0,-1,SUBTOTAL(3,$C$4:C1707))),"")</f>
        <v/>
      </c>
      <c r="W1707" s="156" t="str">
        <f t="array" ref="W1707">IF(LEN(C1707)&gt;0,IFERROR(IF(MATCH(C1707,$C$3:$C1706,0)&gt;0,N1707-INDEX($N$3:N1706,SUMPRODUCT(MAX(ROW($C$3:$C1706)*(C1707=$C$3:$C1706)))-2,1),""),""),"")</f>
        <v/>
      </c>
      <c r="X1707" s="156">
        <f t="shared" ca="1" si="196"/>
        <v>1</v>
      </c>
      <c r="Y1707" s="156">
        <f t="shared" ca="1" si="197"/>
        <v>1</v>
      </c>
    </row>
    <row r="1708" spans="2:25" hidden="1" x14ac:dyDescent="0.25">
      <c r="B1708" s="390" t="str">
        <f>IFERROR(IF(LEN(INDEX(PlansAndNotes!$B$6:$B$2005,ROW(A1708)-ROW($B$3)))=0,"",INDEX(PlansAndNotes!$B$6:$B$2005,ROW(A1708)-ROW($B$3))),"")</f>
        <v/>
      </c>
      <c r="C1708" s="361" t="str">
        <f t="shared" si="192"/>
        <v/>
      </c>
      <c r="D1708" s="361" t="str">
        <f>IFERROR(IF(LEN(C1708)&gt;0,IF(LEN(INDEX(TasksList!$C$6:$C$1005,MATCH(C1708,TasksList!$B$6:$B$1005,0),1))=0,"",INDEX(TasksList!$C$6:$C$1005,MATCH(C1708,TasksList!$B$6:$B$1005,0),1)),""),"")</f>
        <v/>
      </c>
      <c r="E1708" s="361" t="str">
        <f>IFERROR(IF(LEN(C1708)&gt;0,IF(LEN(INDEX(TasksList!$F$6:$F$1005,MATCH(C1708,TasksList!$B$6:$B$1005,0),1))=0,"not set!",INDEX(TasksList!$F$6:$F$1005,MATCH(C1708,TasksList!$B$6:$B$1005,0),1)),""),"")</f>
        <v/>
      </c>
      <c r="F1708" s="360" t="str">
        <f>IFERROR(IF(LEN(D1708)&gt;0,IF(LEN(INDEX(AdressBook!$D$6:$D$25,MATCH(D1708,AdressBook!$B$6:$B$25,0),1))=0,"",INDEX(AdressBook!$D$6:$D$25,MATCH(D1708,AdressBook!$B$6:$B$25,0),1)),""),"")</f>
        <v/>
      </c>
      <c r="G1708" s="361" t="str">
        <f>IFERROR(IF(LEN(INDEX(PlansAndNotes!$F$6:$F$2005,ROW(B1708)-ROW($C$3)))=0,"",INDEX(PlansAndNotes!$F$6:$F$2005,ROW(B1708)-ROW($C$3))),"")</f>
        <v/>
      </c>
      <c r="H1708" s="361" t="str">
        <f>IFERROR(IF(LEN(C1708)&gt;0,IF(LEN(INDEX(TasksList!$G$6:$G$1005,MATCH(C1708,TasksList!$B$6:$B$1005,0),1))=0,"",INDEX(TasksList!$G$6:$G$1005,MATCH(C1708,TasksList!$B$6:$B$1005,0),1)),""),"")</f>
        <v/>
      </c>
      <c r="I1708" s="381"/>
      <c r="J1708" s="400"/>
      <c r="K1708" s="400"/>
      <c r="L1708" s="179"/>
      <c r="M1708" s="381"/>
      <c r="N1708" s="362" t="str">
        <f>IFERROR(IF(LEN(INDEX(PlansAndNotes!$D$6:$D$4005,ROW(B1708)-ROW($C$3)))=0,"",INDEX(PlansAndNotes!$D$6:$D$4005,ROW(B1708)-ROW($C$3))),"")</f>
        <v/>
      </c>
      <c r="O1708" s="165" t="str">
        <f t="shared" si="193"/>
        <v/>
      </c>
      <c r="P1708" s="363" t="str">
        <f>IFERROR(IF(LEN(INDEX(PlansAndNotes!$E$6:$E$4005,ROW(B1708)-ROW($C$3)))=0,"",INDEX(PlansAndNotes!$E$6:$E$4005,ROW(B1708)-ROW($C$3))),"")</f>
        <v/>
      </c>
      <c r="Q1708" s="363" t="str">
        <f>IFERROR(IF(LEN(INDEX(PlansAndNotes!$G$6:$G$4005,ROW(B1708)-ROW($C$3)))=0,"",INDEX(PlansAndNotes!$G$6:$G$4005,ROW(B1708)-ROW($C$3))),"")</f>
        <v/>
      </c>
      <c r="R1708" s="361" t="str">
        <f>IFERROR(IF(LEN(D1708)&gt;0,IF(LEN(INDEX(AdressBook!$C$6:$C$25,MATCH(D1708,AdressBook!$B$6:$B$25,0),1))=0,"",INDEX(AdressBook!$C$6:$C$25,MATCH(D1708,AdressBook!$B$6:$B$25,0),1)),""),"")</f>
        <v/>
      </c>
      <c r="S1708" s="165">
        <f>IF(LEN(C1708)&gt;0,IFERROR(IF(MATCH(C1708,C1709:$C$4004,0)&gt;0,-1,ROW(S1708)-ROW($S$3)),ROW(S1708)-ROW($S$3)),-1)</f>
        <v>-1</v>
      </c>
      <c r="T1708" s="165">
        <f t="shared" si="194"/>
        <v>0</v>
      </c>
      <c r="U1708" s="165" t="str">
        <f t="shared" si="195"/>
        <v/>
      </c>
      <c r="V1708" s="165" t="str">
        <f>IFERROR(IF(OR(C1708="",S1708&lt;0),"",IF(SUBTOTAL(3,C1708:C1708)=0,-1,SUBTOTAL(3,$C$4:C1708))),"")</f>
        <v/>
      </c>
      <c r="W1708" s="156" t="str">
        <f t="array" ref="W1708">IF(LEN(C1708)&gt;0,IFERROR(IF(MATCH(C1708,$C$3:$C1707,0)&gt;0,N1708-INDEX($N$3:N1707,SUMPRODUCT(MAX(ROW($C$3:$C1707)*(C1708=$C$3:$C1707)))-2,1),""),""),"")</f>
        <v/>
      </c>
      <c r="X1708" s="156">
        <f t="shared" ca="1" si="196"/>
        <v>1</v>
      </c>
      <c r="Y1708" s="156">
        <f t="shared" ca="1" si="197"/>
        <v>1</v>
      </c>
    </row>
    <row r="1709" spans="2:25" hidden="1" x14ac:dyDescent="0.25">
      <c r="B1709" s="390" t="str">
        <f>IFERROR(IF(LEN(INDEX(PlansAndNotes!$B$6:$B$2005,ROW(A1709)-ROW($B$3)))=0,"",INDEX(PlansAndNotes!$B$6:$B$2005,ROW(A1709)-ROW($B$3))),"")</f>
        <v/>
      </c>
      <c r="C1709" s="361" t="str">
        <f t="shared" si="192"/>
        <v/>
      </c>
      <c r="D1709" s="361" t="str">
        <f>IFERROR(IF(LEN(C1709)&gt;0,IF(LEN(INDEX(TasksList!$C$6:$C$1005,MATCH(C1709,TasksList!$B$6:$B$1005,0),1))=0,"",INDEX(TasksList!$C$6:$C$1005,MATCH(C1709,TasksList!$B$6:$B$1005,0),1)),""),"")</f>
        <v/>
      </c>
      <c r="E1709" s="361" t="str">
        <f>IFERROR(IF(LEN(C1709)&gt;0,IF(LEN(INDEX(TasksList!$F$6:$F$1005,MATCH(C1709,TasksList!$B$6:$B$1005,0),1))=0,"not set!",INDEX(TasksList!$F$6:$F$1005,MATCH(C1709,TasksList!$B$6:$B$1005,0),1)),""),"")</f>
        <v/>
      </c>
      <c r="F1709" s="360" t="str">
        <f>IFERROR(IF(LEN(D1709)&gt;0,IF(LEN(INDEX(AdressBook!$D$6:$D$25,MATCH(D1709,AdressBook!$B$6:$B$25,0),1))=0,"",INDEX(AdressBook!$D$6:$D$25,MATCH(D1709,AdressBook!$B$6:$B$25,0),1)),""),"")</f>
        <v/>
      </c>
      <c r="G1709" s="361" t="str">
        <f>IFERROR(IF(LEN(INDEX(PlansAndNotes!$F$6:$F$2005,ROW(B1709)-ROW($C$3)))=0,"",INDEX(PlansAndNotes!$F$6:$F$2005,ROW(B1709)-ROW($C$3))),"")</f>
        <v/>
      </c>
      <c r="H1709" s="361" t="str">
        <f>IFERROR(IF(LEN(C1709)&gt;0,IF(LEN(INDEX(TasksList!$G$6:$G$1005,MATCH(C1709,TasksList!$B$6:$B$1005,0),1))=0,"",INDEX(TasksList!$G$6:$G$1005,MATCH(C1709,TasksList!$B$6:$B$1005,0),1)),""),"")</f>
        <v/>
      </c>
      <c r="I1709" s="381"/>
      <c r="J1709" s="400"/>
      <c r="K1709" s="400"/>
      <c r="L1709" s="179"/>
      <c r="M1709" s="381"/>
      <c r="N1709" s="362" t="str">
        <f>IFERROR(IF(LEN(INDEX(PlansAndNotes!$D$6:$D$4005,ROW(B1709)-ROW($C$3)))=0,"",INDEX(PlansAndNotes!$D$6:$D$4005,ROW(B1709)-ROW($C$3))),"")</f>
        <v/>
      </c>
      <c r="O1709" s="165" t="str">
        <f t="shared" si="193"/>
        <v/>
      </c>
      <c r="P1709" s="363" t="str">
        <f>IFERROR(IF(LEN(INDEX(PlansAndNotes!$E$6:$E$4005,ROW(B1709)-ROW($C$3)))=0,"",INDEX(PlansAndNotes!$E$6:$E$4005,ROW(B1709)-ROW($C$3))),"")</f>
        <v/>
      </c>
      <c r="Q1709" s="363" t="str">
        <f>IFERROR(IF(LEN(INDEX(PlansAndNotes!$G$6:$G$4005,ROW(B1709)-ROW($C$3)))=0,"",INDEX(PlansAndNotes!$G$6:$G$4005,ROW(B1709)-ROW($C$3))),"")</f>
        <v/>
      </c>
      <c r="R1709" s="361" t="str">
        <f>IFERROR(IF(LEN(D1709)&gt;0,IF(LEN(INDEX(AdressBook!$C$6:$C$25,MATCH(D1709,AdressBook!$B$6:$B$25,0),1))=0,"",INDEX(AdressBook!$C$6:$C$25,MATCH(D1709,AdressBook!$B$6:$B$25,0),1)),""),"")</f>
        <v/>
      </c>
      <c r="S1709" s="165">
        <f>IF(LEN(C1709)&gt;0,IFERROR(IF(MATCH(C1709,C1710:$C$4004,0)&gt;0,-1,ROW(S1709)-ROW($S$3)),ROW(S1709)-ROW($S$3)),-1)</f>
        <v>-1</v>
      </c>
      <c r="T1709" s="165">
        <f t="shared" si="194"/>
        <v>0</v>
      </c>
      <c r="U1709" s="165" t="str">
        <f t="shared" si="195"/>
        <v/>
      </c>
      <c r="V1709" s="165" t="str">
        <f>IFERROR(IF(OR(C1709="",S1709&lt;0),"",IF(SUBTOTAL(3,C1709:C1709)=0,-1,SUBTOTAL(3,$C$4:C1709))),"")</f>
        <v/>
      </c>
      <c r="W1709" s="156" t="str">
        <f t="array" ref="W1709">IF(LEN(C1709)&gt;0,IFERROR(IF(MATCH(C1709,$C$3:$C1708,0)&gt;0,N1709-INDEX($N$3:N1708,SUMPRODUCT(MAX(ROW($C$3:$C1708)*(C1709=$C$3:$C1708)))-2,1),""),""),"")</f>
        <v/>
      </c>
      <c r="X1709" s="156">
        <f t="shared" ca="1" si="196"/>
        <v>1</v>
      </c>
      <c r="Y1709" s="156">
        <f t="shared" ca="1" si="197"/>
        <v>1</v>
      </c>
    </row>
    <row r="1710" spans="2:25" hidden="1" x14ac:dyDescent="0.25">
      <c r="B1710" s="390" t="str">
        <f>IFERROR(IF(LEN(INDEX(PlansAndNotes!$B$6:$B$2005,ROW(A1710)-ROW($B$3)))=0,"",INDEX(PlansAndNotes!$B$6:$B$2005,ROW(A1710)-ROW($B$3))),"")</f>
        <v/>
      </c>
      <c r="C1710" s="361" t="str">
        <f t="shared" si="192"/>
        <v/>
      </c>
      <c r="D1710" s="361" t="str">
        <f>IFERROR(IF(LEN(C1710)&gt;0,IF(LEN(INDEX(TasksList!$C$6:$C$1005,MATCH(C1710,TasksList!$B$6:$B$1005,0),1))=0,"",INDEX(TasksList!$C$6:$C$1005,MATCH(C1710,TasksList!$B$6:$B$1005,0),1)),""),"")</f>
        <v/>
      </c>
      <c r="E1710" s="361" t="str">
        <f>IFERROR(IF(LEN(C1710)&gt;0,IF(LEN(INDEX(TasksList!$F$6:$F$1005,MATCH(C1710,TasksList!$B$6:$B$1005,0),1))=0,"not set!",INDEX(TasksList!$F$6:$F$1005,MATCH(C1710,TasksList!$B$6:$B$1005,0),1)),""),"")</f>
        <v/>
      </c>
      <c r="F1710" s="360" t="str">
        <f>IFERROR(IF(LEN(D1710)&gt;0,IF(LEN(INDEX(AdressBook!$D$6:$D$25,MATCH(D1710,AdressBook!$B$6:$B$25,0),1))=0,"",INDEX(AdressBook!$D$6:$D$25,MATCH(D1710,AdressBook!$B$6:$B$25,0),1)),""),"")</f>
        <v/>
      </c>
      <c r="G1710" s="361" t="str">
        <f>IFERROR(IF(LEN(INDEX(PlansAndNotes!$F$6:$F$2005,ROW(B1710)-ROW($C$3)))=0,"",INDEX(PlansAndNotes!$F$6:$F$2005,ROW(B1710)-ROW($C$3))),"")</f>
        <v/>
      </c>
      <c r="H1710" s="361" t="str">
        <f>IFERROR(IF(LEN(C1710)&gt;0,IF(LEN(INDEX(TasksList!$G$6:$G$1005,MATCH(C1710,TasksList!$B$6:$B$1005,0),1))=0,"",INDEX(TasksList!$G$6:$G$1005,MATCH(C1710,TasksList!$B$6:$B$1005,0),1)),""),"")</f>
        <v/>
      </c>
      <c r="I1710" s="381"/>
      <c r="J1710" s="400"/>
      <c r="K1710" s="400"/>
      <c r="L1710" s="179"/>
      <c r="M1710" s="381"/>
      <c r="N1710" s="362" t="str">
        <f>IFERROR(IF(LEN(INDEX(PlansAndNotes!$D$6:$D$4005,ROW(B1710)-ROW($C$3)))=0,"",INDEX(PlansAndNotes!$D$6:$D$4005,ROW(B1710)-ROW($C$3))),"")</f>
        <v/>
      </c>
      <c r="O1710" s="165" t="str">
        <f t="shared" si="193"/>
        <v/>
      </c>
      <c r="P1710" s="363" t="str">
        <f>IFERROR(IF(LEN(INDEX(PlansAndNotes!$E$6:$E$4005,ROW(B1710)-ROW($C$3)))=0,"",INDEX(PlansAndNotes!$E$6:$E$4005,ROW(B1710)-ROW($C$3))),"")</f>
        <v/>
      </c>
      <c r="Q1710" s="363" t="str">
        <f>IFERROR(IF(LEN(INDEX(PlansAndNotes!$G$6:$G$4005,ROW(B1710)-ROW($C$3)))=0,"",INDEX(PlansAndNotes!$G$6:$G$4005,ROW(B1710)-ROW($C$3))),"")</f>
        <v/>
      </c>
      <c r="R1710" s="361" t="str">
        <f>IFERROR(IF(LEN(D1710)&gt;0,IF(LEN(INDEX(AdressBook!$C$6:$C$25,MATCH(D1710,AdressBook!$B$6:$B$25,0),1))=0,"",INDEX(AdressBook!$C$6:$C$25,MATCH(D1710,AdressBook!$B$6:$B$25,0),1)),""),"")</f>
        <v/>
      </c>
      <c r="S1710" s="165">
        <f>IF(LEN(C1710)&gt;0,IFERROR(IF(MATCH(C1710,C1711:$C$4004,0)&gt;0,-1,ROW(S1710)-ROW($S$3)),ROW(S1710)-ROW($S$3)),-1)</f>
        <v>-1</v>
      </c>
      <c r="T1710" s="165">
        <f t="shared" si="194"/>
        <v>0</v>
      </c>
      <c r="U1710" s="165" t="str">
        <f t="shared" si="195"/>
        <v/>
      </c>
      <c r="V1710" s="165" t="str">
        <f>IFERROR(IF(OR(C1710="",S1710&lt;0),"",IF(SUBTOTAL(3,C1710:C1710)=0,-1,SUBTOTAL(3,$C$4:C1710))),"")</f>
        <v/>
      </c>
      <c r="W1710" s="156" t="str">
        <f t="array" ref="W1710">IF(LEN(C1710)&gt;0,IFERROR(IF(MATCH(C1710,$C$3:$C1709,0)&gt;0,N1710-INDEX($N$3:N1709,SUMPRODUCT(MAX(ROW($C$3:$C1709)*(C1710=$C$3:$C1709)))-2,1),""),""),"")</f>
        <v/>
      </c>
      <c r="X1710" s="156">
        <f t="shared" ca="1" si="196"/>
        <v>1</v>
      </c>
      <c r="Y1710" s="156">
        <f t="shared" ca="1" si="197"/>
        <v>1</v>
      </c>
    </row>
    <row r="1711" spans="2:25" hidden="1" x14ac:dyDescent="0.25">
      <c r="B1711" s="390" t="str">
        <f>IFERROR(IF(LEN(INDEX(PlansAndNotes!$B$6:$B$2005,ROW(A1711)-ROW($B$3)))=0,"",INDEX(PlansAndNotes!$B$6:$B$2005,ROW(A1711)-ROW($B$3))),"")</f>
        <v/>
      </c>
      <c r="C1711" s="361" t="str">
        <f t="shared" si="192"/>
        <v/>
      </c>
      <c r="D1711" s="361" t="str">
        <f>IFERROR(IF(LEN(C1711)&gt;0,IF(LEN(INDEX(TasksList!$C$6:$C$1005,MATCH(C1711,TasksList!$B$6:$B$1005,0),1))=0,"",INDEX(TasksList!$C$6:$C$1005,MATCH(C1711,TasksList!$B$6:$B$1005,0),1)),""),"")</f>
        <v/>
      </c>
      <c r="E1711" s="361" t="str">
        <f>IFERROR(IF(LEN(C1711)&gt;0,IF(LEN(INDEX(TasksList!$F$6:$F$1005,MATCH(C1711,TasksList!$B$6:$B$1005,0),1))=0,"not set!",INDEX(TasksList!$F$6:$F$1005,MATCH(C1711,TasksList!$B$6:$B$1005,0),1)),""),"")</f>
        <v/>
      </c>
      <c r="F1711" s="360" t="str">
        <f>IFERROR(IF(LEN(D1711)&gt;0,IF(LEN(INDEX(AdressBook!$D$6:$D$25,MATCH(D1711,AdressBook!$B$6:$B$25,0),1))=0,"",INDEX(AdressBook!$D$6:$D$25,MATCH(D1711,AdressBook!$B$6:$B$25,0),1)),""),"")</f>
        <v/>
      </c>
      <c r="G1711" s="361" t="str">
        <f>IFERROR(IF(LEN(INDEX(PlansAndNotes!$F$6:$F$2005,ROW(B1711)-ROW($C$3)))=0,"",INDEX(PlansAndNotes!$F$6:$F$2005,ROW(B1711)-ROW($C$3))),"")</f>
        <v/>
      </c>
      <c r="H1711" s="361" t="str">
        <f>IFERROR(IF(LEN(C1711)&gt;0,IF(LEN(INDEX(TasksList!$G$6:$G$1005,MATCH(C1711,TasksList!$B$6:$B$1005,0),1))=0,"",INDEX(TasksList!$G$6:$G$1005,MATCH(C1711,TasksList!$B$6:$B$1005,0),1)),""),"")</f>
        <v/>
      </c>
      <c r="I1711" s="381"/>
      <c r="J1711" s="400"/>
      <c r="K1711" s="400"/>
      <c r="L1711" s="179"/>
      <c r="M1711" s="381"/>
      <c r="N1711" s="362" t="str">
        <f>IFERROR(IF(LEN(INDEX(PlansAndNotes!$D$6:$D$4005,ROW(B1711)-ROW($C$3)))=0,"",INDEX(PlansAndNotes!$D$6:$D$4005,ROW(B1711)-ROW($C$3))),"")</f>
        <v/>
      </c>
      <c r="O1711" s="165" t="str">
        <f t="shared" si="193"/>
        <v/>
      </c>
      <c r="P1711" s="363" t="str">
        <f>IFERROR(IF(LEN(INDEX(PlansAndNotes!$E$6:$E$4005,ROW(B1711)-ROW($C$3)))=0,"",INDEX(PlansAndNotes!$E$6:$E$4005,ROW(B1711)-ROW($C$3))),"")</f>
        <v/>
      </c>
      <c r="Q1711" s="363" t="str">
        <f>IFERROR(IF(LEN(INDEX(PlansAndNotes!$G$6:$G$4005,ROW(B1711)-ROW($C$3)))=0,"",INDEX(PlansAndNotes!$G$6:$G$4005,ROW(B1711)-ROW($C$3))),"")</f>
        <v/>
      </c>
      <c r="R1711" s="361" t="str">
        <f>IFERROR(IF(LEN(D1711)&gt;0,IF(LEN(INDEX(AdressBook!$C$6:$C$25,MATCH(D1711,AdressBook!$B$6:$B$25,0),1))=0,"",INDEX(AdressBook!$C$6:$C$25,MATCH(D1711,AdressBook!$B$6:$B$25,0),1)),""),"")</f>
        <v/>
      </c>
      <c r="S1711" s="165">
        <f>IF(LEN(C1711)&gt;0,IFERROR(IF(MATCH(C1711,C1712:$C$4004,0)&gt;0,-1,ROW(S1711)-ROW($S$3)),ROW(S1711)-ROW($S$3)),-1)</f>
        <v>-1</v>
      </c>
      <c r="T1711" s="165">
        <f t="shared" si="194"/>
        <v>0</v>
      </c>
      <c r="U1711" s="165" t="str">
        <f t="shared" si="195"/>
        <v/>
      </c>
      <c r="V1711" s="165" t="str">
        <f>IFERROR(IF(OR(C1711="",S1711&lt;0),"",IF(SUBTOTAL(3,C1711:C1711)=0,-1,SUBTOTAL(3,$C$4:C1711))),"")</f>
        <v/>
      </c>
      <c r="W1711" s="156" t="str">
        <f t="array" ref="W1711">IF(LEN(C1711)&gt;0,IFERROR(IF(MATCH(C1711,$C$3:$C1710,0)&gt;0,N1711-INDEX($N$3:N1710,SUMPRODUCT(MAX(ROW($C$3:$C1710)*(C1711=$C$3:$C1710)))-2,1),""),""),"")</f>
        <v/>
      </c>
      <c r="X1711" s="156">
        <f t="shared" ca="1" si="196"/>
        <v>1</v>
      </c>
      <c r="Y1711" s="156">
        <f t="shared" ca="1" si="197"/>
        <v>1</v>
      </c>
    </row>
    <row r="1712" spans="2:25" hidden="1" x14ac:dyDescent="0.25">
      <c r="B1712" s="390" t="str">
        <f>IFERROR(IF(LEN(INDEX(PlansAndNotes!$B$6:$B$2005,ROW(A1712)-ROW($B$3)))=0,"",INDEX(PlansAndNotes!$B$6:$B$2005,ROW(A1712)-ROW($B$3))),"")</f>
        <v/>
      </c>
      <c r="C1712" s="361" t="str">
        <f t="shared" si="192"/>
        <v/>
      </c>
      <c r="D1712" s="361" t="str">
        <f>IFERROR(IF(LEN(C1712)&gt;0,IF(LEN(INDEX(TasksList!$C$6:$C$1005,MATCH(C1712,TasksList!$B$6:$B$1005,0),1))=0,"",INDEX(TasksList!$C$6:$C$1005,MATCH(C1712,TasksList!$B$6:$B$1005,0),1)),""),"")</f>
        <v/>
      </c>
      <c r="E1712" s="361" t="str">
        <f>IFERROR(IF(LEN(C1712)&gt;0,IF(LEN(INDEX(TasksList!$F$6:$F$1005,MATCH(C1712,TasksList!$B$6:$B$1005,0),1))=0,"not set!",INDEX(TasksList!$F$6:$F$1005,MATCH(C1712,TasksList!$B$6:$B$1005,0),1)),""),"")</f>
        <v/>
      </c>
      <c r="F1712" s="360" t="str">
        <f>IFERROR(IF(LEN(D1712)&gt;0,IF(LEN(INDEX(AdressBook!$D$6:$D$25,MATCH(D1712,AdressBook!$B$6:$B$25,0),1))=0,"",INDEX(AdressBook!$D$6:$D$25,MATCH(D1712,AdressBook!$B$6:$B$25,0),1)),""),"")</f>
        <v/>
      </c>
      <c r="G1712" s="361" t="str">
        <f>IFERROR(IF(LEN(INDEX(PlansAndNotes!$F$6:$F$2005,ROW(B1712)-ROW($C$3)))=0,"",INDEX(PlansAndNotes!$F$6:$F$2005,ROW(B1712)-ROW($C$3))),"")</f>
        <v/>
      </c>
      <c r="H1712" s="361" t="str">
        <f>IFERROR(IF(LEN(C1712)&gt;0,IF(LEN(INDEX(TasksList!$G$6:$G$1005,MATCH(C1712,TasksList!$B$6:$B$1005,0),1))=0,"",INDEX(TasksList!$G$6:$G$1005,MATCH(C1712,TasksList!$B$6:$B$1005,0),1)),""),"")</f>
        <v/>
      </c>
      <c r="I1712" s="381"/>
      <c r="J1712" s="400"/>
      <c r="K1712" s="400"/>
      <c r="L1712" s="179"/>
      <c r="M1712" s="381"/>
      <c r="N1712" s="362" t="str">
        <f>IFERROR(IF(LEN(INDEX(PlansAndNotes!$D$6:$D$4005,ROW(B1712)-ROW($C$3)))=0,"",INDEX(PlansAndNotes!$D$6:$D$4005,ROW(B1712)-ROW($C$3))),"")</f>
        <v/>
      </c>
      <c r="O1712" s="165" t="str">
        <f t="shared" si="193"/>
        <v/>
      </c>
      <c r="P1712" s="363" t="str">
        <f>IFERROR(IF(LEN(INDEX(PlansAndNotes!$E$6:$E$4005,ROW(B1712)-ROW($C$3)))=0,"",INDEX(PlansAndNotes!$E$6:$E$4005,ROW(B1712)-ROW($C$3))),"")</f>
        <v/>
      </c>
      <c r="Q1712" s="363" t="str">
        <f>IFERROR(IF(LEN(INDEX(PlansAndNotes!$G$6:$G$4005,ROW(B1712)-ROW($C$3)))=0,"",INDEX(PlansAndNotes!$G$6:$G$4005,ROW(B1712)-ROW($C$3))),"")</f>
        <v/>
      </c>
      <c r="R1712" s="361" t="str">
        <f>IFERROR(IF(LEN(D1712)&gt;0,IF(LEN(INDEX(AdressBook!$C$6:$C$25,MATCH(D1712,AdressBook!$B$6:$B$25,0),1))=0,"",INDEX(AdressBook!$C$6:$C$25,MATCH(D1712,AdressBook!$B$6:$B$25,0),1)),""),"")</f>
        <v/>
      </c>
      <c r="S1712" s="165">
        <f>IF(LEN(C1712)&gt;0,IFERROR(IF(MATCH(C1712,C1713:$C$4004,0)&gt;0,-1,ROW(S1712)-ROW($S$3)),ROW(S1712)-ROW($S$3)),-1)</f>
        <v>-1</v>
      </c>
      <c r="T1712" s="165">
        <f t="shared" si="194"/>
        <v>0</v>
      </c>
      <c r="U1712" s="165" t="str">
        <f t="shared" si="195"/>
        <v/>
      </c>
      <c r="V1712" s="165" t="str">
        <f>IFERROR(IF(OR(C1712="",S1712&lt;0),"",IF(SUBTOTAL(3,C1712:C1712)=0,-1,SUBTOTAL(3,$C$4:C1712))),"")</f>
        <v/>
      </c>
      <c r="W1712" s="156" t="str">
        <f t="array" ref="W1712">IF(LEN(C1712)&gt;0,IFERROR(IF(MATCH(C1712,$C$3:$C1711,0)&gt;0,N1712-INDEX($N$3:N1711,SUMPRODUCT(MAX(ROW($C$3:$C1711)*(C1712=$C$3:$C1711)))-2,1),""),""),"")</f>
        <v/>
      </c>
      <c r="X1712" s="156">
        <f t="shared" ca="1" si="196"/>
        <v>1</v>
      </c>
      <c r="Y1712" s="156">
        <f t="shared" ca="1" si="197"/>
        <v>1</v>
      </c>
    </row>
    <row r="1713" spans="2:25" hidden="1" x14ac:dyDescent="0.25">
      <c r="B1713" s="390" t="str">
        <f>IFERROR(IF(LEN(INDEX(PlansAndNotes!$B$6:$B$2005,ROW(A1713)-ROW($B$3)))=0,"",INDEX(PlansAndNotes!$B$6:$B$2005,ROW(A1713)-ROW($B$3))),"")</f>
        <v/>
      </c>
      <c r="C1713" s="361" t="str">
        <f t="shared" si="192"/>
        <v/>
      </c>
      <c r="D1713" s="361" t="str">
        <f>IFERROR(IF(LEN(C1713)&gt;0,IF(LEN(INDEX(TasksList!$C$6:$C$1005,MATCH(C1713,TasksList!$B$6:$B$1005,0),1))=0,"",INDEX(TasksList!$C$6:$C$1005,MATCH(C1713,TasksList!$B$6:$B$1005,0),1)),""),"")</f>
        <v/>
      </c>
      <c r="E1713" s="361" t="str">
        <f>IFERROR(IF(LEN(C1713)&gt;0,IF(LEN(INDEX(TasksList!$F$6:$F$1005,MATCH(C1713,TasksList!$B$6:$B$1005,0),1))=0,"not set!",INDEX(TasksList!$F$6:$F$1005,MATCH(C1713,TasksList!$B$6:$B$1005,0),1)),""),"")</f>
        <v/>
      </c>
      <c r="F1713" s="360" t="str">
        <f>IFERROR(IF(LEN(D1713)&gt;0,IF(LEN(INDEX(AdressBook!$D$6:$D$25,MATCH(D1713,AdressBook!$B$6:$B$25,0),1))=0,"",INDEX(AdressBook!$D$6:$D$25,MATCH(D1713,AdressBook!$B$6:$B$25,0),1)),""),"")</f>
        <v/>
      </c>
      <c r="G1713" s="361" t="str">
        <f>IFERROR(IF(LEN(INDEX(PlansAndNotes!$F$6:$F$2005,ROW(B1713)-ROW($C$3)))=0,"",INDEX(PlansAndNotes!$F$6:$F$2005,ROW(B1713)-ROW($C$3))),"")</f>
        <v/>
      </c>
      <c r="H1713" s="361" t="str">
        <f>IFERROR(IF(LEN(C1713)&gt;0,IF(LEN(INDEX(TasksList!$G$6:$G$1005,MATCH(C1713,TasksList!$B$6:$B$1005,0),1))=0,"",INDEX(TasksList!$G$6:$G$1005,MATCH(C1713,TasksList!$B$6:$B$1005,0),1)),""),"")</f>
        <v/>
      </c>
      <c r="I1713" s="381"/>
      <c r="J1713" s="400"/>
      <c r="K1713" s="400"/>
      <c r="L1713" s="179"/>
      <c r="M1713" s="381"/>
      <c r="N1713" s="362" t="str">
        <f>IFERROR(IF(LEN(INDEX(PlansAndNotes!$D$6:$D$4005,ROW(B1713)-ROW($C$3)))=0,"",INDEX(PlansAndNotes!$D$6:$D$4005,ROW(B1713)-ROW($C$3))),"")</f>
        <v/>
      </c>
      <c r="O1713" s="165" t="str">
        <f t="shared" si="193"/>
        <v/>
      </c>
      <c r="P1713" s="363" t="str">
        <f>IFERROR(IF(LEN(INDEX(PlansAndNotes!$E$6:$E$4005,ROW(B1713)-ROW($C$3)))=0,"",INDEX(PlansAndNotes!$E$6:$E$4005,ROW(B1713)-ROW($C$3))),"")</f>
        <v/>
      </c>
      <c r="Q1713" s="363" t="str">
        <f>IFERROR(IF(LEN(INDEX(PlansAndNotes!$G$6:$G$4005,ROW(B1713)-ROW($C$3)))=0,"",INDEX(PlansAndNotes!$G$6:$G$4005,ROW(B1713)-ROW($C$3))),"")</f>
        <v/>
      </c>
      <c r="R1713" s="361" t="str">
        <f>IFERROR(IF(LEN(D1713)&gt;0,IF(LEN(INDEX(AdressBook!$C$6:$C$25,MATCH(D1713,AdressBook!$B$6:$B$25,0),1))=0,"",INDEX(AdressBook!$C$6:$C$25,MATCH(D1713,AdressBook!$B$6:$B$25,0),1)),""),"")</f>
        <v/>
      </c>
      <c r="S1713" s="165">
        <f>IF(LEN(C1713)&gt;0,IFERROR(IF(MATCH(C1713,C1714:$C$4004,0)&gt;0,-1,ROW(S1713)-ROW($S$3)),ROW(S1713)-ROW($S$3)),-1)</f>
        <v>-1</v>
      </c>
      <c r="T1713" s="165">
        <f t="shared" si="194"/>
        <v>0</v>
      </c>
      <c r="U1713" s="165" t="str">
        <f t="shared" si="195"/>
        <v/>
      </c>
      <c r="V1713" s="165" t="str">
        <f>IFERROR(IF(OR(C1713="",S1713&lt;0),"",IF(SUBTOTAL(3,C1713:C1713)=0,-1,SUBTOTAL(3,$C$4:C1713))),"")</f>
        <v/>
      </c>
      <c r="W1713" s="156" t="str">
        <f t="array" ref="W1713">IF(LEN(C1713)&gt;0,IFERROR(IF(MATCH(C1713,$C$3:$C1712,0)&gt;0,N1713-INDEX($N$3:N1712,SUMPRODUCT(MAX(ROW($C$3:$C1712)*(C1713=$C$3:$C1712)))-2,1),""),""),"")</f>
        <v/>
      </c>
      <c r="X1713" s="156">
        <f t="shared" ca="1" si="196"/>
        <v>1</v>
      </c>
      <c r="Y1713" s="156">
        <f t="shared" ca="1" si="197"/>
        <v>1</v>
      </c>
    </row>
    <row r="1714" spans="2:25" hidden="1" x14ac:dyDescent="0.25">
      <c r="B1714" s="390" t="str">
        <f>IFERROR(IF(LEN(INDEX(PlansAndNotes!$B$6:$B$2005,ROW(A1714)-ROW($B$3)))=0,"",INDEX(PlansAndNotes!$B$6:$B$2005,ROW(A1714)-ROW($B$3))),"")</f>
        <v/>
      </c>
      <c r="C1714" s="361" t="str">
        <f t="shared" si="192"/>
        <v/>
      </c>
      <c r="D1714" s="361" t="str">
        <f>IFERROR(IF(LEN(C1714)&gt;0,IF(LEN(INDEX(TasksList!$C$6:$C$1005,MATCH(C1714,TasksList!$B$6:$B$1005,0),1))=0,"",INDEX(TasksList!$C$6:$C$1005,MATCH(C1714,TasksList!$B$6:$B$1005,0),1)),""),"")</f>
        <v/>
      </c>
      <c r="E1714" s="361" t="str">
        <f>IFERROR(IF(LEN(C1714)&gt;0,IF(LEN(INDEX(TasksList!$F$6:$F$1005,MATCH(C1714,TasksList!$B$6:$B$1005,0),1))=0,"not set!",INDEX(TasksList!$F$6:$F$1005,MATCH(C1714,TasksList!$B$6:$B$1005,0),1)),""),"")</f>
        <v/>
      </c>
      <c r="F1714" s="360" t="str">
        <f>IFERROR(IF(LEN(D1714)&gt;0,IF(LEN(INDEX(AdressBook!$D$6:$D$25,MATCH(D1714,AdressBook!$B$6:$B$25,0),1))=0,"",INDEX(AdressBook!$D$6:$D$25,MATCH(D1714,AdressBook!$B$6:$B$25,0),1)),""),"")</f>
        <v/>
      </c>
      <c r="G1714" s="361" t="str">
        <f>IFERROR(IF(LEN(INDEX(PlansAndNotes!$F$6:$F$2005,ROW(B1714)-ROW($C$3)))=0,"",INDEX(PlansAndNotes!$F$6:$F$2005,ROW(B1714)-ROW($C$3))),"")</f>
        <v/>
      </c>
      <c r="H1714" s="361" t="str">
        <f>IFERROR(IF(LEN(C1714)&gt;0,IF(LEN(INDEX(TasksList!$G$6:$G$1005,MATCH(C1714,TasksList!$B$6:$B$1005,0),1))=0,"",INDEX(TasksList!$G$6:$G$1005,MATCH(C1714,TasksList!$B$6:$B$1005,0),1)),""),"")</f>
        <v/>
      </c>
      <c r="I1714" s="381"/>
      <c r="J1714" s="400"/>
      <c r="K1714" s="400"/>
      <c r="L1714" s="179"/>
      <c r="M1714" s="381"/>
      <c r="N1714" s="362" t="str">
        <f>IFERROR(IF(LEN(INDEX(PlansAndNotes!$D$6:$D$4005,ROW(B1714)-ROW($C$3)))=0,"",INDEX(PlansAndNotes!$D$6:$D$4005,ROW(B1714)-ROW($C$3))),"")</f>
        <v/>
      </c>
      <c r="O1714" s="165" t="str">
        <f t="shared" si="193"/>
        <v/>
      </c>
      <c r="P1714" s="363" t="str">
        <f>IFERROR(IF(LEN(INDEX(PlansAndNotes!$E$6:$E$4005,ROW(B1714)-ROW($C$3)))=0,"",INDEX(PlansAndNotes!$E$6:$E$4005,ROW(B1714)-ROW($C$3))),"")</f>
        <v/>
      </c>
      <c r="Q1714" s="363" t="str">
        <f>IFERROR(IF(LEN(INDEX(PlansAndNotes!$G$6:$G$4005,ROW(B1714)-ROW($C$3)))=0,"",INDEX(PlansAndNotes!$G$6:$G$4005,ROW(B1714)-ROW($C$3))),"")</f>
        <v/>
      </c>
      <c r="R1714" s="361" t="str">
        <f>IFERROR(IF(LEN(D1714)&gt;0,IF(LEN(INDEX(AdressBook!$C$6:$C$25,MATCH(D1714,AdressBook!$B$6:$B$25,0),1))=0,"",INDEX(AdressBook!$C$6:$C$25,MATCH(D1714,AdressBook!$B$6:$B$25,0),1)),""),"")</f>
        <v/>
      </c>
      <c r="S1714" s="165">
        <f>IF(LEN(C1714)&gt;0,IFERROR(IF(MATCH(C1714,C1715:$C$4004,0)&gt;0,-1,ROW(S1714)-ROW($S$3)),ROW(S1714)-ROW($S$3)),-1)</f>
        <v>-1</v>
      </c>
      <c r="T1714" s="165">
        <f t="shared" si="194"/>
        <v>0</v>
      </c>
      <c r="U1714" s="165" t="str">
        <f t="shared" si="195"/>
        <v/>
      </c>
      <c r="V1714" s="165" t="str">
        <f>IFERROR(IF(OR(C1714="",S1714&lt;0),"",IF(SUBTOTAL(3,C1714:C1714)=0,-1,SUBTOTAL(3,$C$4:C1714))),"")</f>
        <v/>
      </c>
      <c r="W1714" s="156" t="str">
        <f t="array" ref="W1714">IF(LEN(C1714)&gt;0,IFERROR(IF(MATCH(C1714,$C$3:$C1713,0)&gt;0,N1714-INDEX($N$3:N1713,SUMPRODUCT(MAX(ROW($C$3:$C1713)*(C1714=$C$3:$C1713)))-2,1),""),""),"")</f>
        <v/>
      </c>
      <c r="X1714" s="156">
        <f t="shared" ca="1" si="196"/>
        <v>1</v>
      </c>
      <c r="Y1714" s="156">
        <f t="shared" ca="1" si="197"/>
        <v>1</v>
      </c>
    </row>
    <row r="1715" spans="2:25" hidden="1" x14ac:dyDescent="0.25">
      <c r="B1715" s="390" t="str">
        <f>IFERROR(IF(LEN(INDEX(PlansAndNotes!$B$6:$B$2005,ROW(A1715)-ROW($B$3)))=0,"",INDEX(PlansAndNotes!$B$6:$B$2005,ROW(A1715)-ROW($B$3))),"")</f>
        <v/>
      </c>
      <c r="C1715" s="361" t="str">
        <f t="shared" si="192"/>
        <v/>
      </c>
      <c r="D1715" s="361" t="str">
        <f>IFERROR(IF(LEN(C1715)&gt;0,IF(LEN(INDEX(TasksList!$C$6:$C$1005,MATCH(C1715,TasksList!$B$6:$B$1005,0),1))=0,"",INDEX(TasksList!$C$6:$C$1005,MATCH(C1715,TasksList!$B$6:$B$1005,0),1)),""),"")</f>
        <v/>
      </c>
      <c r="E1715" s="361" t="str">
        <f>IFERROR(IF(LEN(C1715)&gt;0,IF(LEN(INDEX(TasksList!$F$6:$F$1005,MATCH(C1715,TasksList!$B$6:$B$1005,0),1))=0,"not set!",INDEX(TasksList!$F$6:$F$1005,MATCH(C1715,TasksList!$B$6:$B$1005,0),1)),""),"")</f>
        <v/>
      </c>
      <c r="F1715" s="360" t="str">
        <f>IFERROR(IF(LEN(D1715)&gt;0,IF(LEN(INDEX(AdressBook!$D$6:$D$25,MATCH(D1715,AdressBook!$B$6:$B$25,0),1))=0,"",INDEX(AdressBook!$D$6:$D$25,MATCH(D1715,AdressBook!$B$6:$B$25,0),1)),""),"")</f>
        <v/>
      </c>
      <c r="G1715" s="361" t="str">
        <f>IFERROR(IF(LEN(INDEX(PlansAndNotes!$F$6:$F$2005,ROW(B1715)-ROW($C$3)))=0,"",INDEX(PlansAndNotes!$F$6:$F$2005,ROW(B1715)-ROW($C$3))),"")</f>
        <v/>
      </c>
      <c r="H1715" s="361" t="str">
        <f>IFERROR(IF(LEN(C1715)&gt;0,IF(LEN(INDEX(TasksList!$G$6:$G$1005,MATCH(C1715,TasksList!$B$6:$B$1005,0),1))=0,"",INDEX(TasksList!$G$6:$G$1005,MATCH(C1715,TasksList!$B$6:$B$1005,0),1)),""),"")</f>
        <v/>
      </c>
      <c r="I1715" s="381"/>
      <c r="J1715" s="400"/>
      <c r="K1715" s="400"/>
      <c r="L1715" s="179"/>
      <c r="M1715" s="381"/>
      <c r="N1715" s="362" t="str">
        <f>IFERROR(IF(LEN(INDEX(PlansAndNotes!$D$6:$D$4005,ROW(B1715)-ROW($C$3)))=0,"",INDEX(PlansAndNotes!$D$6:$D$4005,ROW(B1715)-ROW($C$3))),"")</f>
        <v/>
      </c>
      <c r="O1715" s="165" t="str">
        <f t="shared" si="193"/>
        <v/>
      </c>
      <c r="P1715" s="363" t="str">
        <f>IFERROR(IF(LEN(INDEX(PlansAndNotes!$E$6:$E$4005,ROW(B1715)-ROW($C$3)))=0,"",INDEX(PlansAndNotes!$E$6:$E$4005,ROW(B1715)-ROW($C$3))),"")</f>
        <v/>
      </c>
      <c r="Q1715" s="363" t="str">
        <f>IFERROR(IF(LEN(INDEX(PlansAndNotes!$G$6:$G$4005,ROW(B1715)-ROW($C$3)))=0,"",INDEX(PlansAndNotes!$G$6:$G$4005,ROW(B1715)-ROW($C$3))),"")</f>
        <v/>
      </c>
      <c r="R1715" s="361" t="str">
        <f>IFERROR(IF(LEN(D1715)&gt;0,IF(LEN(INDEX(AdressBook!$C$6:$C$25,MATCH(D1715,AdressBook!$B$6:$B$25,0),1))=0,"",INDEX(AdressBook!$C$6:$C$25,MATCH(D1715,AdressBook!$B$6:$B$25,0),1)),""),"")</f>
        <v/>
      </c>
      <c r="S1715" s="165">
        <f>IF(LEN(C1715)&gt;0,IFERROR(IF(MATCH(C1715,C1716:$C$4004,0)&gt;0,-1,ROW(S1715)-ROW($S$3)),ROW(S1715)-ROW($S$3)),-1)</f>
        <v>-1</v>
      </c>
      <c r="T1715" s="165">
        <f t="shared" si="194"/>
        <v>0</v>
      </c>
      <c r="U1715" s="165" t="str">
        <f t="shared" si="195"/>
        <v/>
      </c>
      <c r="V1715" s="165" t="str">
        <f>IFERROR(IF(OR(C1715="",S1715&lt;0),"",IF(SUBTOTAL(3,C1715:C1715)=0,-1,SUBTOTAL(3,$C$4:C1715))),"")</f>
        <v/>
      </c>
      <c r="W1715" s="156" t="str">
        <f t="array" ref="W1715">IF(LEN(C1715)&gt;0,IFERROR(IF(MATCH(C1715,$C$3:$C1714,0)&gt;0,N1715-INDEX($N$3:N1714,SUMPRODUCT(MAX(ROW($C$3:$C1714)*(C1715=$C$3:$C1714)))-2,1),""),""),"")</f>
        <v/>
      </c>
      <c r="X1715" s="156">
        <f t="shared" ca="1" si="196"/>
        <v>1</v>
      </c>
      <c r="Y1715" s="156">
        <f t="shared" ca="1" si="197"/>
        <v>1</v>
      </c>
    </row>
    <row r="1716" spans="2:25" hidden="1" x14ac:dyDescent="0.25">
      <c r="B1716" s="390" t="str">
        <f>IFERROR(IF(LEN(INDEX(PlansAndNotes!$B$6:$B$2005,ROW(A1716)-ROW($B$3)))=0,"",INDEX(PlansAndNotes!$B$6:$B$2005,ROW(A1716)-ROW($B$3))),"")</f>
        <v/>
      </c>
      <c r="C1716" s="361" t="str">
        <f t="shared" si="192"/>
        <v/>
      </c>
      <c r="D1716" s="361" t="str">
        <f>IFERROR(IF(LEN(C1716)&gt;0,IF(LEN(INDEX(TasksList!$C$6:$C$1005,MATCH(C1716,TasksList!$B$6:$B$1005,0),1))=0,"",INDEX(TasksList!$C$6:$C$1005,MATCH(C1716,TasksList!$B$6:$B$1005,0),1)),""),"")</f>
        <v/>
      </c>
      <c r="E1716" s="361" t="str">
        <f>IFERROR(IF(LEN(C1716)&gt;0,IF(LEN(INDEX(TasksList!$F$6:$F$1005,MATCH(C1716,TasksList!$B$6:$B$1005,0),1))=0,"not set!",INDEX(TasksList!$F$6:$F$1005,MATCH(C1716,TasksList!$B$6:$B$1005,0),1)),""),"")</f>
        <v/>
      </c>
      <c r="F1716" s="360" t="str">
        <f>IFERROR(IF(LEN(D1716)&gt;0,IF(LEN(INDEX(AdressBook!$D$6:$D$25,MATCH(D1716,AdressBook!$B$6:$B$25,0),1))=0,"",INDEX(AdressBook!$D$6:$D$25,MATCH(D1716,AdressBook!$B$6:$B$25,0),1)),""),"")</f>
        <v/>
      </c>
      <c r="G1716" s="361" t="str">
        <f>IFERROR(IF(LEN(INDEX(PlansAndNotes!$F$6:$F$2005,ROW(B1716)-ROW($C$3)))=0,"",INDEX(PlansAndNotes!$F$6:$F$2005,ROW(B1716)-ROW($C$3))),"")</f>
        <v/>
      </c>
      <c r="H1716" s="361" t="str">
        <f>IFERROR(IF(LEN(C1716)&gt;0,IF(LEN(INDEX(TasksList!$G$6:$G$1005,MATCH(C1716,TasksList!$B$6:$B$1005,0),1))=0,"",INDEX(TasksList!$G$6:$G$1005,MATCH(C1716,TasksList!$B$6:$B$1005,0),1)),""),"")</f>
        <v/>
      </c>
      <c r="I1716" s="381"/>
      <c r="J1716" s="400"/>
      <c r="K1716" s="400"/>
      <c r="L1716" s="179"/>
      <c r="M1716" s="381"/>
      <c r="N1716" s="362" t="str">
        <f>IFERROR(IF(LEN(INDEX(PlansAndNotes!$D$6:$D$4005,ROW(B1716)-ROW($C$3)))=0,"",INDEX(PlansAndNotes!$D$6:$D$4005,ROW(B1716)-ROW($C$3))),"")</f>
        <v/>
      </c>
      <c r="O1716" s="165" t="str">
        <f t="shared" si="193"/>
        <v/>
      </c>
      <c r="P1716" s="363" t="str">
        <f>IFERROR(IF(LEN(INDEX(PlansAndNotes!$E$6:$E$4005,ROW(B1716)-ROW($C$3)))=0,"",INDEX(PlansAndNotes!$E$6:$E$4005,ROW(B1716)-ROW($C$3))),"")</f>
        <v/>
      </c>
      <c r="Q1716" s="363" t="str">
        <f>IFERROR(IF(LEN(INDEX(PlansAndNotes!$G$6:$G$4005,ROW(B1716)-ROW($C$3)))=0,"",INDEX(PlansAndNotes!$G$6:$G$4005,ROW(B1716)-ROW($C$3))),"")</f>
        <v/>
      </c>
      <c r="R1716" s="361" t="str">
        <f>IFERROR(IF(LEN(D1716)&gt;0,IF(LEN(INDEX(AdressBook!$C$6:$C$25,MATCH(D1716,AdressBook!$B$6:$B$25,0),1))=0,"",INDEX(AdressBook!$C$6:$C$25,MATCH(D1716,AdressBook!$B$6:$B$25,0),1)),""),"")</f>
        <v/>
      </c>
      <c r="S1716" s="165">
        <f>IF(LEN(C1716)&gt;0,IFERROR(IF(MATCH(C1716,C1717:$C$4004,0)&gt;0,-1,ROW(S1716)-ROW($S$3)),ROW(S1716)-ROW($S$3)),-1)</f>
        <v>-1</v>
      </c>
      <c r="T1716" s="165">
        <f t="shared" si="194"/>
        <v>0</v>
      </c>
      <c r="U1716" s="165" t="str">
        <f t="shared" si="195"/>
        <v/>
      </c>
      <c r="V1716" s="165" t="str">
        <f>IFERROR(IF(OR(C1716="",S1716&lt;0),"",IF(SUBTOTAL(3,C1716:C1716)=0,-1,SUBTOTAL(3,$C$4:C1716))),"")</f>
        <v/>
      </c>
      <c r="W1716" s="156" t="str">
        <f t="array" ref="W1716">IF(LEN(C1716)&gt;0,IFERROR(IF(MATCH(C1716,$C$3:$C1715,0)&gt;0,N1716-INDEX($N$3:N1715,SUMPRODUCT(MAX(ROW($C$3:$C1715)*(C1716=$C$3:$C1715)))-2,1),""),""),"")</f>
        <v/>
      </c>
      <c r="X1716" s="156">
        <f t="shared" ca="1" si="196"/>
        <v>1</v>
      </c>
      <c r="Y1716" s="156">
        <f t="shared" ca="1" si="197"/>
        <v>1</v>
      </c>
    </row>
    <row r="1717" spans="2:25" hidden="1" x14ac:dyDescent="0.25">
      <c r="B1717" s="390" t="str">
        <f>IFERROR(IF(LEN(INDEX(PlansAndNotes!$B$6:$B$2005,ROW(A1717)-ROW($B$3)))=0,"",INDEX(PlansAndNotes!$B$6:$B$2005,ROW(A1717)-ROW($B$3))),"")</f>
        <v/>
      </c>
      <c r="C1717" s="361" t="str">
        <f t="shared" si="192"/>
        <v/>
      </c>
      <c r="D1717" s="361" t="str">
        <f>IFERROR(IF(LEN(C1717)&gt;0,IF(LEN(INDEX(TasksList!$C$6:$C$1005,MATCH(C1717,TasksList!$B$6:$B$1005,0),1))=0,"",INDEX(TasksList!$C$6:$C$1005,MATCH(C1717,TasksList!$B$6:$B$1005,0),1)),""),"")</f>
        <v/>
      </c>
      <c r="E1717" s="361" t="str">
        <f>IFERROR(IF(LEN(C1717)&gt;0,IF(LEN(INDEX(TasksList!$F$6:$F$1005,MATCH(C1717,TasksList!$B$6:$B$1005,0),1))=0,"not set!",INDEX(TasksList!$F$6:$F$1005,MATCH(C1717,TasksList!$B$6:$B$1005,0),1)),""),"")</f>
        <v/>
      </c>
      <c r="F1717" s="360" t="str">
        <f>IFERROR(IF(LEN(D1717)&gt;0,IF(LEN(INDEX(AdressBook!$D$6:$D$25,MATCH(D1717,AdressBook!$B$6:$B$25,0),1))=0,"",INDEX(AdressBook!$D$6:$D$25,MATCH(D1717,AdressBook!$B$6:$B$25,0),1)),""),"")</f>
        <v/>
      </c>
      <c r="G1717" s="361" t="str">
        <f>IFERROR(IF(LEN(INDEX(PlansAndNotes!$F$6:$F$2005,ROW(B1717)-ROW($C$3)))=0,"",INDEX(PlansAndNotes!$F$6:$F$2005,ROW(B1717)-ROW($C$3))),"")</f>
        <v/>
      </c>
      <c r="H1717" s="361" t="str">
        <f>IFERROR(IF(LEN(C1717)&gt;0,IF(LEN(INDEX(TasksList!$G$6:$G$1005,MATCH(C1717,TasksList!$B$6:$B$1005,0),1))=0,"",INDEX(TasksList!$G$6:$G$1005,MATCH(C1717,TasksList!$B$6:$B$1005,0),1)),""),"")</f>
        <v/>
      </c>
      <c r="I1717" s="381"/>
      <c r="J1717" s="400"/>
      <c r="K1717" s="400"/>
      <c r="L1717" s="179"/>
      <c r="M1717" s="381"/>
      <c r="N1717" s="362" t="str">
        <f>IFERROR(IF(LEN(INDEX(PlansAndNotes!$D$6:$D$4005,ROW(B1717)-ROW($C$3)))=0,"",INDEX(PlansAndNotes!$D$6:$D$4005,ROW(B1717)-ROW($C$3))),"")</f>
        <v/>
      </c>
      <c r="O1717" s="165" t="str">
        <f t="shared" si="193"/>
        <v/>
      </c>
      <c r="P1717" s="363" t="str">
        <f>IFERROR(IF(LEN(INDEX(PlansAndNotes!$E$6:$E$4005,ROW(B1717)-ROW($C$3)))=0,"",INDEX(PlansAndNotes!$E$6:$E$4005,ROW(B1717)-ROW($C$3))),"")</f>
        <v/>
      </c>
      <c r="Q1717" s="363" t="str">
        <f>IFERROR(IF(LEN(INDEX(PlansAndNotes!$G$6:$G$4005,ROW(B1717)-ROW($C$3)))=0,"",INDEX(PlansAndNotes!$G$6:$G$4005,ROW(B1717)-ROW($C$3))),"")</f>
        <v/>
      </c>
      <c r="R1717" s="361" t="str">
        <f>IFERROR(IF(LEN(D1717)&gt;0,IF(LEN(INDEX(AdressBook!$C$6:$C$25,MATCH(D1717,AdressBook!$B$6:$B$25,0),1))=0,"",INDEX(AdressBook!$C$6:$C$25,MATCH(D1717,AdressBook!$B$6:$B$25,0),1)),""),"")</f>
        <v/>
      </c>
      <c r="S1717" s="165">
        <f>IF(LEN(C1717)&gt;0,IFERROR(IF(MATCH(C1717,C1718:$C$4004,0)&gt;0,-1,ROW(S1717)-ROW($S$3)),ROW(S1717)-ROW($S$3)),-1)</f>
        <v>-1</v>
      </c>
      <c r="T1717" s="165">
        <f t="shared" si="194"/>
        <v>0</v>
      </c>
      <c r="U1717" s="165" t="str">
        <f t="shared" si="195"/>
        <v/>
      </c>
      <c r="V1717" s="165" t="str">
        <f>IFERROR(IF(OR(C1717="",S1717&lt;0),"",IF(SUBTOTAL(3,C1717:C1717)=0,-1,SUBTOTAL(3,$C$4:C1717))),"")</f>
        <v/>
      </c>
      <c r="W1717" s="156" t="str">
        <f t="array" ref="W1717">IF(LEN(C1717)&gt;0,IFERROR(IF(MATCH(C1717,$C$3:$C1716,0)&gt;0,N1717-INDEX($N$3:N1716,SUMPRODUCT(MAX(ROW($C$3:$C1716)*(C1717=$C$3:$C1716)))-2,1),""),""),"")</f>
        <v/>
      </c>
      <c r="X1717" s="156">
        <f t="shared" ca="1" si="196"/>
        <v>1</v>
      </c>
      <c r="Y1717" s="156">
        <f t="shared" ca="1" si="197"/>
        <v>1</v>
      </c>
    </row>
    <row r="1718" spans="2:25" hidden="1" x14ac:dyDescent="0.25">
      <c r="B1718" s="390" t="str">
        <f>IFERROR(IF(LEN(INDEX(PlansAndNotes!$B$6:$B$2005,ROW(A1718)-ROW($B$3)))=0,"",INDEX(PlansAndNotes!$B$6:$B$2005,ROW(A1718)-ROW($B$3))),"")</f>
        <v/>
      </c>
      <c r="C1718" s="361" t="str">
        <f t="shared" si="192"/>
        <v/>
      </c>
      <c r="D1718" s="361" t="str">
        <f>IFERROR(IF(LEN(C1718)&gt;0,IF(LEN(INDEX(TasksList!$C$6:$C$1005,MATCH(C1718,TasksList!$B$6:$B$1005,0),1))=0,"",INDEX(TasksList!$C$6:$C$1005,MATCH(C1718,TasksList!$B$6:$B$1005,0),1)),""),"")</f>
        <v/>
      </c>
      <c r="E1718" s="361" t="str">
        <f>IFERROR(IF(LEN(C1718)&gt;0,IF(LEN(INDEX(TasksList!$F$6:$F$1005,MATCH(C1718,TasksList!$B$6:$B$1005,0),1))=0,"not set!",INDEX(TasksList!$F$6:$F$1005,MATCH(C1718,TasksList!$B$6:$B$1005,0),1)),""),"")</f>
        <v/>
      </c>
      <c r="F1718" s="360" t="str">
        <f>IFERROR(IF(LEN(D1718)&gt;0,IF(LEN(INDEX(AdressBook!$D$6:$D$25,MATCH(D1718,AdressBook!$B$6:$B$25,0),1))=0,"",INDEX(AdressBook!$D$6:$D$25,MATCH(D1718,AdressBook!$B$6:$B$25,0),1)),""),"")</f>
        <v/>
      </c>
      <c r="G1718" s="361" t="str">
        <f>IFERROR(IF(LEN(INDEX(PlansAndNotes!$F$6:$F$2005,ROW(B1718)-ROW($C$3)))=0,"",INDEX(PlansAndNotes!$F$6:$F$2005,ROW(B1718)-ROW($C$3))),"")</f>
        <v/>
      </c>
      <c r="H1718" s="361" t="str">
        <f>IFERROR(IF(LEN(C1718)&gt;0,IF(LEN(INDEX(TasksList!$G$6:$G$1005,MATCH(C1718,TasksList!$B$6:$B$1005,0),1))=0,"",INDEX(TasksList!$G$6:$G$1005,MATCH(C1718,TasksList!$B$6:$B$1005,0),1)),""),"")</f>
        <v/>
      </c>
      <c r="I1718" s="381"/>
      <c r="J1718" s="400"/>
      <c r="K1718" s="400"/>
      <c r="L1718" s="179"/>
      <c r="M1718" s="381"/>
      <c r="N1718" s="362" t="str">
        <f>IFERROR(IF(LEN(INDEX(PlansAndNotes!$D$6:$D$4005,ROW(B1718)-ROW($C$3)))=0,"",INDEX(PlansAndNotes!$D$6:$D$4005,ROW(B1718)-ROW($C$3))),"")</f>
        <v/>
      </c>
      <c r="O1718" s="165" t="str">
        <f t="shared" si="193"/>
        <v/>
      </c>
      <c r="P1718" s="363" t="str">
        <f>IFERROR(IF(LEN(INDEX(PlansAndNotes!$E$6:$E$4005,ROW(B1718)-ROW($C$3)))=0,"",INDEX(PlansAndNotes!$E$6:$E$4005,ROW(B1718)-ROW($C$3))),"")</f>
        <v/>
      </c>
      <c r="Q1718" s="363" t="str">
        <f>IFERROR(IF(LEN(INDEX(PlansAndNotes!$G$6:$G$4005,ROW(B1718)-ROW($C$3)))=0,"",INDEX(PlansAndNotes!$G$6:$G$4005,ROW(B1718)-ROW($C$3))),"")</f>
        <v/>
      </c>
      <c r="R1718" s="361" t="str">
        <f>IFERROR(IF(LEN(D1718)&gt;0,IF(LEN(INDEX(AdressBook!$C$6:$C$25,MATCH(D1718,AdressBook!$B$6:$B$25,0),1))=0,"",INDEX(AdressBook!$C$6:$C$25,MATCH(D1718,AdressBook!$B$6:$B$25,0),1)),""),"")</f>
        <v/>
      </c>
      <c r="S1718" s="165">
        <f>IF(LEN(C1718)&gt;0,IFERROR(IF(MATCH(C1718,C1719:$C$4004,0)&gt;0,-1,ROW(S1718)-ROW($S$3)),ROW(S1718)-ROW($S$3)),-1)</f>
        <v>-1</v>
      </c>
      <c r="T1718" s="165">
        <f t="shared" si="194"/>
        <v>0</v>
      </c>
      <c r="U1718" s="165" t="str">
        <f t="shared" si="195"/>
        <v/>
      </c>
      <c r="V1718" s="165" t="str">
        <f>IFERROR(IF(OR(C1718="",S1718&lt;0),"",IF(SUBTOTAL(3,C1718:C1718)=0,-1,SUBTOTAL(3,$C$4:C1718))),"")</f>
        <v/>
      </c>
      <c r="W1718" s="156" t="str">
        <f t="array" ref="W1718">IF(LEN(C1718)&gt;0,IFERROR(IF(MATCH(C1718,$C$3:$C1717,0)&gt;0,N1718-INDEX($N$3:N1717,SUMPRODUCT(MAX(ROW($C$3:$C1717)*(C1718=$C$3:$C1717)))-2,1),""),""),"")</f>
        <v/>
      </c>
      <c r="X1718" s="156">
        <f t="shared" ca="1" si="196"/>
        <v>1</v>
      </c>
      <c r="Y1718" s="156">
        <f t="shared" ca="1" si="197"/>
        <v>1</v>
      </c>
    </row>
    <row r="1719" spans="2:25" hidden="1" x14ac:dyDescent="0.25">
      <c r="B1719" s="390" t="str">
        <f>IFERROR(IF(LEN(INDEX(PlansAndNotes!$B$6:$B$2005,ROW(A1719)-ROW($B$3)))=0,"",INDEX(PlansAndNotes!$B$6:$B$2005,ROW(A1719)-ROW($B$3))),"")</f>
        <v/>
      </c>
      <c r="C1719" s="361" t="str">
        <f t="shared" si="192"/>
        <v/>
      </c>
      <c r="D1719" s="361" t="str">
        <f>IFERROR(IF(LEN(C1719)&gt;0,IF(LEN(INDEX(TasksList!$C$6:$C$1005,MATCH(C1719,TasksList!$B$6:$B$1005,0),1))=0,"",INDEX(TasksList!$C$6:$C$1005,MATCH(C1719,TasksList!$B$6:$B$1005,0),1)),""),"")</f>
        <v/>
      </c>
      <c r="E1719" s="361" t="str">
        <f>IFERROR(IF(LEN(C1719)&gt;0,IF(LEN(INDEX(TasksList!$F$6:$F$1005,MATCH(C1719,TasksList!$B$6:$B$1005,0),1))=0,"not set!",INDEX(TasksList!$F$6:$F$1005,MATCH(C1719,TasksList!$B$6:$B$1005,0),1)),""),"")</f>
        <v/>
      </c>
      <c r="F1719" s="360" t="str">
        <f>IFERROR(IF(LEN(D1719)&gt;0,IF(LEN(INDEX(AdressBook!$D$6:$D$25,MATCH(D1719,AdressBook!$B$6:$B$25,0),1))=0,"",INDEX(AdressBook!$D$6:$D$25,MATCH(D1719,AdressBook!$B$6:$B$25,0),1)),""),"")</f>
        <v/>
      </c>
      <c r="G1719" s="361" t="str">
        <f>IFERROR(IF(LEN(INDEX(PlansAndNotes!$F$6:$F$2005,ROW(B1719)-ROW($C$3)))=0,"",INDEX(PlansAndNotes!$F$6:$F$2005,ROW(B1719)-ROW($C$3))),"")</f>
        <v/>
      </c>
      <c r="H1719" s="361" t="str">
        <f>IFERROR(IF(LEN(C1719)&gt;0,IF(LEN(INDEX(TasksList!$G$6:$G$1005,MATCH(C1719,TasksList!$B$6:$B$1005,0),1))=0,"",INDEX(TasksList!$G$6:$G$1005,MATCH(C1719,TasksList!$B$6:$B$1005,0),1)),""),"")</f>
        <v/>
      </c>
      <c r="I1719" s="381"/>
      <c r="J1719" s="400"/>
      <c r="K1719" s="400"/>
      <c r="L1719" s="179"/>
      <c r="M1719" s="381"/>
      <c r="N1719" s="362" t="str">
        <f>IFERROR(IF(LEN(INDEX(PlansAndNotes!$D$6:$D$4005,ROW(B1719)-ROW($C$3)))=0,"",INDEX(PlansAndNotes!$D$6:$D$4005,ROW(B1719)-ROW($C$3))),"")</f>
        <v/>
      </c>
      <c r="O1719" s="165" t="str">
        <f t="shared" si="193"/>
        <v/>
      </c>
      <c r="P1719" s="363" t="str">
        <f>IFERROR(IF(LEN(INDEX(PlansAndNotes!$E$6:$E$4005,ROW(B1719)-ROW($C$3)))=0,"",INDEX(PlansAndNotes!$E$6:$E$4005,ROW(B1719)-ROW($C$3))),"")</f>
        <v/>
      </c>
      <c r="Q1719" s="363" t="str">
        <f>IFERROR(IF(LEN(INDEX(PlansAndNotes!$G$6:$G$4005,ROW(B1719)-ROW($C$3)))=0,"",INDEX(PlansAndNotes!$G$6:$G$4005,ROW(B1719)-ROW($C$3))),"")</f>
        <v/>
      </c>
      <c r="R1719" s="361" t="str">
        <f>IFERROR(IF(LEN(D1719)&gt;0,IF(LEN(INDEX(AdressBook!$C$6:$C$25,MATCH(D1719,AdressBook!$B$6:$B$25,0),1))=0,"",INDEX(AdressBook!$C$6:$C$25,MATCH(D1719,AdressBook!$B$6:$B$25,0),1)),""),"")</f>
        <v/>
      </c>
      <c r="S1719" s="165">
        <f>IF(LEN(C1719)&gt;0,IFERROR(IF(MATCH(C1719,C1720:$C$4004,0)&gt;0,-1,ROW(S1719)-ROW($S$3)),ROW(S1719)-ROW($S$3)),-1)</f>
        <v>-1</v>
      </c>
      <c r="T1719" s="165">
        <f t="shared" si="194"/>
        <v>0</v>
      </c>
      <c r="U1719" s="165" t="str">
        <f t="shared" si="195"/>
        <v/>
      </c>
      <c r="V1719" s="165" t="str">
        <f>IFERROR(IF(OR(C1719="",S1719&lt;0),"",IF(SUBTOTAL(3,C1719:C1719)=0,-1,SUBTOTAL(3,$C$4:C1719))),"")</f>
        <v/>
      </c>
      <c r="W1719" s="156" t="str">
        <f t="array" ref="W1719">IF(LEN(C1719)&gt;0,IFERROR(IF(MATCH(C1719,$C$3:$C1718,0)&gt;0,N1719-INDEX($N$3:N1718,SUMPRODUCT(MAX(ROW($C$3:$C1718)*(C1719=$C$3:$C1718)))-2,1),""),""),"")</f>
        <v/>
      </c>
      <c r="X1719" s="156">
        <f t="shared" ca="1" si="196"/>
        <v>1</v>
      </c>
      <c r="Y1719" s="156">
        <f t="shared" ca="1" si="197"/>
        <v>1</v>
      </c>
    </row>
    <row r="1720" spans="2:25" hidden="1" x14ac:dyDescent="0.25">
      <c r="B1720" s="390" t="str">
        <f>IFERROR(IF(LEN(INDEX(PlansAndNotes!$B$6:$B$2005,ROW(A1720)-ROW($B$3)))=0,"",INDEX(PlansAndNotes!$B$6:$B$2005,ROW(A1720)-ROW($B$3))),"")</f>
        <v/>
      </c>
      <c r="C1720" s="361" t="str">
        <f t="shared" si="192"/>
        <v/>
      </c>
      <c r="D1720" s="361" t="str">
        <f>IFERROR(IF(LEN(C1720)&gt;0,IF(LEN(INDEX(TasksList!$C$6:$C$1005,MATCH(C1720,TasksList!$B$6:$B$1005,0),1))=0,"",INDEX(TasksList!$C$6:$C$1005,MATCH(C1720,TasksList!$B$6:$B$1005,0),1)),""),"")</f>
        <v/>
      </c>
      <c r="E1720" s="361" t="str">
        <f>IFERROR(IF(LEN(C1720)&gt;0,IF(LEN(INDEX(TasksList!$F$6:$F$1005,MATCH(C1720,TasksList!$B$6:$B$1005,0),1))=0,"not set!",INDEX(TasksList!$F$6:$F$1005,MATCH(C1720,TasksList!$B$6:$B$1005,0),1)),""),"")</f>
        <v/>
      </c>
      <c r="F1720" s="360" t="str">
        <f>IFERROR(IF(LEN(D1720)&gt;0,IF(LEN(INDEX(AdressBook!$D$6:$D$25,MATCH(D1720,AdressBook!$B$6:$B$25,0),1))=0,"",INDEX(AdressBook!$D$6:$D$25,MATCH(D1720,AdressBook!$B$6:$B$25,0),1)),""),"")</f>
        <v/>
      </c>
      <c r="G1720" s="361" t="str">
        <f>IFERROR(IF(LEN(INDEX(PlansAndNotes!$F$6:$F$2005,ROW(B1720)-ROW($C$3)))=0,"",INDEX(PlansAndNotes!$F$6:$F$2005,ROW(B1720)-ROW($C$3))),"")</f>
        <v/>
      </c>
      <c r="H1720" s="361" t="str">
        <f>IFERROR(IF(LEN(C1720)&gt;0,IF(LEN(INDEX(TasksList!$G$6:$G$1005,MATCH(C1720,TasksList!$B$6:$B$1005,0),1))=0,"",INDEX(TasksList!$G$6:$G$1005,MATCH(C1720,TasksList!$B$6:$B$1005,0),1)),""),"")</f>
        <v/>
      </c>
      <c r="I1720" s="381"/>
      <c r="J1720" s="400"/>
      <c r="K1720" s="400"/>
      <c r="L1720" s="179"/>
      <c r="M1720" s="381"/>
      <c r="N1720" s="362" t="str">
        <f>IFERROR(IF(LEN(INDEX(PlansAndNotes!$D$6:$D$4005,ROW(B1720)-ROW($C$3)))=0,"",INDEX(PlansAndNotes!$D$6:$D$4005,ROW(B1720)-ROW($C$3))),"")</f>
        <v/>
      </c>
      <c r="O1720" s="165" t="str">
        <f t="shared" si="193"/>
        <v/>
      </c>
      <c r="P1720" s="363" t="str">
        <f>IFERROR(IF(LEN(INDEX(PlansAndNotes!$E$6:$E$4005,ROW(B1720)-ROW($C$3)))=0,"",INDEX(PlansAndNotes!$E$6:$E$4005,ROW(B1720)-ROW($C$3))),"")</f>
        <v/>
      </c>
      <c r="Q1720" s="363" t="str">
        <f>IFERROR(IF(LEN(INDEX(PlansAndNotes!$G$6:$G$4005,ROW(B1720)-ROW($C$3)))=0,"",INDEX(PlansAndNotes!$G$6:$G$4005,ROW(B1720)-ROW($C$3))),"")</f>
        <v/>
      </c>
      <c r="R1720" s="361" t="str">
        <f>IFERROR(IF(LEN(D1720)&gt;0,IF(LEN(INDEX(AdressBook!$C$6:$C$25,MATCH(D1720,AdressBook!$B$6:$B$25,0),1))=0,"",INDEX(AdressBook!$C$6:$C$25,MATCH(D1720,AdressBook!$B$6:$B$25,0),1)),""),"")</f>
        <v/>
      </c>
      <c r="S1720" s="165">
        <f>IF(LEN(C1720)&gt;0,IFERROR(IF(MATCH(C1720,C1721:$C$4004,0)&gt;0,-1,ROW(S1720)-ROW($S$3)),ROW(S1720)-ROW($S$3)),-1)</f>
        <v>-1</v>
      </c>
      <c r="T1720" s="165">
        <f t="shared" si="194"/>
        <v>0</v>
      </c>
      <c r="U1720" s="165" t="str">
        <f t="shared" si="195"/>
        <v/>
      </c>
      <c r="V1720" s="165" t="str">
        <f>IFERROR(IF(OR(C1720="",S1720&lt;0),"",IF(SUBTOTAL(3,C1720:C1720)=0,-1,SUBTOTAL(3,$C$4:C1720))),"")</f>
        <v/>
      </c>
      <c r="W1720" s="156" t="str">
        <f t="array" ref="W1720">IF(LEN(C1720)&gt;0,IFERROR(IF(MATCH(C1720,$C$3:$C1719,0)&gt;0,N1720-INDEX($N$3:N1719,SUMPRODUCT(MAX(ROW($C$3:$C1719)*(C1720=$C$3:$C1719)))-2,1),""),""),"")</f>
        <v/>
      </c>
      <c r="X1720" s="156">
        <f t="shared" ca="1" si="196"/>
        <v>1</v>
      </c>
      <c r="Y1720" s="156">
        <f t="shared" ca="1" si="197"/>
        <v>1</v>
      </c>
    </row>
    <row r="1721" spans="2:25" hidden="1" x14ac:dyDescent="0.25">
      <c r="B1721" s="390" t="str">
        <f>IFERROR(IF(LEN(INDEX(PlansAndNotes!$B$6:$B$2005,ROW(A1721)-ROW($B$3)))=0,"",INDEX(PlansAndNotes!$B$6:$B$2005,ROW(A1721)-ROW($B$3))),"")</f>
        <v/>
      </c>
      <c r="C1721" s="361" t="str">
        <f t="shared" si="192"/>
        <v/>
      </c>
      <c r="D1721" s="361" t="str">
        <f>IFERROR(IF(LEN(C1721)&gt;0,IF(LEN(INDEX(TasksList!$C$6:$C$1005,MATCH(C1721,TasksList!$B$6:$B$1005,0),1))=0,"",INDEX(TasksList!$C$6:$C$1005,MATCH(C1721,TasksList!$B$6:$B$1005,0),1)),""),"")</f>
        <v/>
      </c>
      <c r="E1721" s="361" t="str">
        <f>IFERROR(IF(LEN(C1721)&gt;0,IF(LEN(INDEX(TasksList!$F$6:$F$1005,MATCH(C1721,TasksList!$B$6:$B$1005,0),1))=0,"not set!",INDEX(TasksList!$F$6:$F$1005,MATCH(C1721,TasksList!$B$6:$B$1005,0),1)),""),"")</f>
        <v/>
      </c>
      <c r="F1721" s="360" t="str">
        <f>IFERROR(IF(LEN(D1721)&gt;0,IF(LEN(INDEX(AdressBook!$D$6:$D$25,MATCH(D1721,AdressBook!$B$6:$B$25,0),1))=0,"",INDEX(AdressBook!$D$6:$D$25,MATCH(D1721,AdressBook!$B$6:$B$25,0),1)),""),"")</f>
        <v/>
      </c>
      <c r="G1721" s="361" t="str">
        <f>IFERROR(IF(LEN(INDEX(PlansAndNotes!$F$6:$F$2005,ROW(B1721)-ROW($C$3)))=0,"",INDEX(PlansAndNotes!$F$6:$F$2005,ROW(B1721)-ROW($C$3))),"")</f>
        <v/>
      </c>
      <c r="H1721" s="361" t="str">
        <f>IFERROR(IF(LEN(C1721)&gt;0,IF(LEN(INDEX(TasksList!$G$6:$G$1005,MATCH(C1721,TasksList!$B$6:$B$1005,0),1))=0,"",INDEX(TasksList!$G$6:$G$1005,MATCH(C1721,TasksList!$B$6:$B$1005,0),1)),""),"")</f>
        <v/>
      </c>
      <c r="I1721" s="381"/>
      <c r="J1721" s="400"/>
      <c r="K1721" s="400"/>
      <c r="L1721" s="179"/>
      <c r="M1721" s="381"/>
      <c r="N1721" s="362" t="str">
        <f>IFERROR(IF(LEN(INDEX(PlansAndNotes!$D$6:$D$4005,ROW(B1721)-ROW($C$3)))=0,"",INDEX(PlansAndNotes!$D$6:$D$4005,ROW(B1721)-ROW($C$3))),"")</f>
        <v/>
      </c>
      <c r="O1721" s="165" t="str">
        <f t="shared" si="193"/>
        <v/>
      </c>
      <c r="P1721" s="363" t="str">
        <f>IFERROR(IF(LEN(INDEX(PlansAndNotes!$E$6:$E$4005,ROW(B1721)-ROW($C$3)))=0,"",INDEX(PlansAndNotes!$E$6:$E$4005,ROW(B1721)-ROW($C$3))),"")</f>
        <v/>
      </c>
      <c r="Q1721" s="363" t="str">
        <f>IFERROR(IF(LEN(INDEX(PlansAndNotes!$G$6:$G$4005,ROW(B1721)-ROW($C$3)))=0,"",INDEX(PlansAndNotes!$G$6:$G$4005,ROW(B1721)-ROW($C$3))),"")</f>
        <v/>
      </c>
      <c r="R1721" s="361" t="str">
        <f>IFERROR(IF(LEN(D1721)&gt;0,IF(LEN(INDEX(AdressBook!$C$6:$C$25,MATCH(D1721,AdressBook!$B$6:$B$25,0),1))=0,"",INDEX(AdressBook!$C$6:$C$25,MATCH(D1721,AdressBook!$B$6:$B$25,0),1)),""),"")</f>
        <v/>
      </c>
      <c r="S1721" s="165">
        <f>IF(LEN(C1721)&gt;0,IFERROR(IF(MATCH(C1721,C1722:$C$4004,0)&gt;0,-1,ROW(S1721)-ROW($S$3)),ROW(S1721)-ROW($S$3)),-1)</f>
        <v>-1</v>
      </c>
      <c r="T1721" s="165">
        <f t="shared" si="194"/>
        <v>0</v>
      </c>
      <c r="U1721" s="165" t="str">
        <f t="shared" si="195"/>
        <v/>
      </c>
      <c r="V1721" s="165" t="str">
        <f>IFERROR(IF(OR(C1721="",S1721&lt;0),"",IF(SUBTOTAL(3,C1721:C1721)=0,-1,SUBTOTAL(3,$C$4:C1721))),"")</f>
        <v/>
      </c>
      <c r="W1721" s="156" t="str">
        <f t="array" ref="W1721">IF(LEN(C1721)&gt;0,IFERROR(IF(MATCH(C1721,$C$3:$C1720,0)&gt;0,N1721-INDEX($N$3:N1720,SUMPRODUCT(MAX(ROW($C$3:$C1720)*(C1721=$C$3:$C1720)))-2,1),""),""),"")</f>
        <v/>
      </c>
      <c r="X1721" s="156">
        <f t="shared" ca="1" si="196"/>
        <v>1</v>
      </c>
      <c r="Y1721" s="156">
        <f t="shared" ca="1" si="197"/>
        <v>1</v>
      </c>
    </row>
    <row r="1722" spans="2:25" hidden="1" x14ac:dyDescent="0.25">
      <c r="B1722" s="390" t="str">
        <f>IFERROR(IF(LEN(INDEX(PlansAndNotes!$B$6:$B$2005,ROW(A1722)-ROW($B$3)))=0,"",INDEX(PlansAndNotes!$B$6:$B$2005,ROW(A1722)-ROW($B$3))),"")</f>
        <v/>
      </c>
      <c r="C1722" s="361" t="str">
        <f t="shared" si="192"/>
        <v/>
      </c>
      <c r="D1722" s="361" t="str">
        <f>IFERROR(IF(LEN(C1722)&gt;0,IF(LEN(INDEX(TasksList!$C$6:$C$1005,MATCH(C1722,TasksList!$B$6:$B$1005,0),1))=0,"",INDEX(TasksList!$C$6:$C$1005,MATCH(C1722,TasksList!$B$6:$B$1005,0),1)),""),"")</f>
        <v/>
      </c>
      <c r="E1722" s="361" t="str">
        <f>IFERROR(IF(LEN(C1722)&gt;0,IF(LEN(INDEX(TasksList!$F$6:$F$1005,MATCH(C1722,TasksList!$B$6:$B$1005,0),1))=0,"not set!",INDEX(TasksList!$F$6:$F$1005,MATCH(C1722,TasksList!$B$6:$B$1005,0),1)),""),"")</f>
        <v/>
      </c>
      <c r="F1722" s="360" t="str">
        <f>IFERROR(IF(LEN(D1722)&gt;0,IF(LEN(INDEX(AdressBook!$D$6:$D$25,MATCH(D1722,AdressBook!$B$6:$B$25,0),1))=0,"",INDEX(AdressBook!$D$6:$D$25,MATCH(D1722,AdressBook!$B$6:$B$25,0),1)),""),"")</f>
        <v/>
      </c>
      <c r="G1722" s="361" t="str">
        <f>IFERROR(IF(LEN(INDEX(PlansAndNotes!$F$6:$F$2005,ROW(B1722)-ROW($C$3)))=0,"",INDEX(PlansAndNotes!$F$6:$F$2005,ROW(B1722)-ROW($C$3))),"")</f>
        <v/>
      </c>
      <c r="H1722" s="361" t="str">
        <f>IFERROR(IF(LEN(C1722)&gt;0,IF(LEN(INDEX(TasksList!$G$6:$G$1005,MATCH(C1722,TasksList!$B$6:$B$1005,0),1))=0,"",INDEX(TasksList!$G$6:$G$1005,MATCH(C1722,TasksList!$B$6:$B$1005,0),1)),""),"")</f>
        <v/>
      </c>
      <c r="I1722" s="381"/>
      <c r="J1722" s="400"/>
      <c r="K1722" s="400"/>
      <c r="L1722" s="179"/>
      <c r="M1722" s="381"/>
      <c r="N1722" s="362" t="str">
        <f>IFERROR(IF(LEN(INDEX(PlansAndNotes!$D$6:$D$4005,ROW(B1722)-ROW($C$3)))=0,"",INDEX(PlansAndNotes!$D$6:$D$4005,ROW(B1722)-ROW($C$3))),"")</f>
        <v/>
      </c>
      <c r="O1722" s="165" t="str">
        <f t="shared" si="193"/>
        <v/>
      </c>
      <c r="P1722" s="363" t="str">
        <f>IFERROR(IF(LEN(INDEX(PlansAndNotes!$E$6:$E$4005,ROW(B1722)-ROW($C$3)))=0,"",INDEX(PlansAndNotes!$E$6:$E$4005,ROW(B1722)-ROW($C$3))),"")</f>
        <v/>
      </c>
      <c r="Q1722" s="363" t="str">
        <f>IFERROR(IF(LEN(INDEX(PlansAndNotes!$G$6:$G$4005,ROW(B1722)-ROW($C$3)))=0,"",INDEX(PlansAndNotes!$G$6:$G$4005,ROW(B1722)-ROW($C$3))),"")</f>
        <v/>
      </c>
      <c r="R1722" s="361" t="str">
        <f>IFERROR(IF(LEN(D1722)&gt;0,IF(LEN(INDEX(AdressBook!$C$6:$C$25,MATCH(D1722,AdressBook!$B$6:$B$25,0),1))=0,"",INDEX(AdressBook!$C$6:$C$25,MATCH(D1722,AdressBook!$B$6:$B$25,0),1)),""),"")</f>
        <v/>
      </c>
      <c r="S1722" s="165">
        <f>IF(LEN(C1722)&gt;0,IFERROR(IF(MATCH(C1722,C1723:$C$4004,0)&gt;0,-1,ROW(S1722)-ROW($S$3)),ROW(S1722)-ROW($S$3)),-1)</f>
        <v>-1</v>
      </c>
      <c r="T1722" s="165">
        <f t="shared" si="194"/>
        <v>0</v>
      </c>
      <c r="U1722" s="165" t="str">
        <f t="shared" si="195"/>
        <v/>
      </c>
      <c r="V1722" s="165" t="str">
        <f>IFERROR(IF(OR(C1722="",S1722&lt;0),"",IF(SUBTOTAL(3,C1722:C1722)=0,-1,SUBTOTAL(3,$C$4:C1722))),"")</f>
        <v/>
      </c>
      <c r="W1722" s="156" t="str">
        <f t="array" ref="W1722">IF(LEN(C1722)&gt;0,IFERROR(IF(MATCH(C1722,$C$3:$C1721,0)&gt;0,N1722-INDEX($N$3:N1721,SUMPRODUCT(MAX(ROW($C$3:$C1721)*(C1722=$C$3:$C1721)))-2,1),""),""),"")</f>
        <v/>
      </c>
      <c r="X1722" s="156">
        <f t="shared" ca="1" si="196"/>
        <v>1</v>
      </c>
      <c r="Y1722" s="156">
        <f t="shared" ca="1" si="197"/>
        <v>1</v>
      </c>
    </row>
    <row r="1723" spans="2:25" hidden="1" x14ac:dyDescent="0.25">
      <c r="B1723" s="390" t="str">
        <f>IFERROR(IF(LEN(INDEX(PlansAndNotes!$B$6:$B$2005,ROW(A1723)-ROW($B$3)))=0,"",INDEX(PlansAndNotes!$B$6:$B$2005,ROW(A1723)-ROW($B$3))),"")</f>
        <v/>
      </c>
      <c r="C1723" s="361" t="str">
        <f t="shared" si="192"/>
        <v/>
      </c>
      <c r="D1723" s="361" t="str">
        <f>IFERROR(IF(LEN(C1723)&gt;0,IF(LEN(INDEX(TasksList!$C$6:$C$1005,MATCH(C1723,TasksList!$B$6:$B$1005,0),1))=0,"",INDEX(TasksList!$C$6:$C$1005,MATCH(C1723,TasksList!$B$6:$B$1005,0),1)),""),"")</f>
        <v/>
      </c>
      <c r="E1723" s="361" t="str">
        <f>IFERROR(IF(LEN(C1723)&gt;0,IF(LEN(INDEX(TasksList!$F$6:$F$1005,MATCH(C1723,TasksList!$B$6:$B$1005,0),1))=0,"not set!",INDEX(TasksList!$F$6:$F$1005,MATCH(C1723,TasksList!$B$6:$B$1005,0),1)),""),"")</f>
        <v/>
      </c>
      <c r="F1723" s="360" t="str">
        <f>IFERROR(IF(LEN(D1723)&gt;0,IF(LEN(INDEX(AdressBook!$D$6:$D$25,MATCH(D1723,AdressBook!$B$6:$B$25,0),1))=0,"",INDEX(AdressBook!$D$6:$D$25,MATCH(D1723,AdressBook!$B$6:$B$25,0),1)),""),"")</f>
        <v/>
      </c>
      <c r="G1723" s="361" t="str">
        <f>IFERROR(IF(LEN(INDEX(PlansAndNotes!$F$6:$F$2005,ROW(B1723)-ROW($C$3)))=0,"",INDEX(PlansAndNotes!$F$6:$F$2005,ROW(B1723)-ROW($C$3))),"")</f>
        <v/>
      </c>
      <c r="H1723" s="361" t="str">
        <f>IFERROR(IF(LEN(C1723)&gt;0,IF(LEN(INDEX(TasksList!$G$6:$G$1005,MATCH(C1723,TasksList!$B$6:$B$1005,0),1))=0,"",INDEX(TasksList!$G$6:$G$1005,MATCH(C1723,TasksList!$B$6:$B$1005,0),1)),""),"")</f>
        <v/>
      </c>
      <c r="I1723" s="381"/>
      <c r="J1723" s="400"/>
      <c r="K1723" s="400"/>
      <c r="L1723" s="179"/>
      <c r="M1723" s="381"/>
      <c r="N1723" s="362" t="str">
        <f>IFERROR(IF(LEN(INDEX(PlansAndNotes!$D$6:$D$4005,ROW(B1723)-ROW($C$3)))=0,"",INDEX(PlansAndNotes!$D$6:$D$4005,ROW(B1723)-ROW($C$3))),"")</f>
        <v/>
      </c>
      <c r="O1723" s="165" t="str">
        <f t="shared" si="193"/>
        <v/>
      </c>
      <c r="P1723" s="363" t="str">
        <f>IFERROR(IF(LEN(INDEX(PlansAndNotes!$E$6:$E$4005,ROW(B1723)-ROW($C$3)))=0,"",INDEX(PlansAndNotes!$E$6:$E$4005,ROW(B1723)-ROW($C$3))),"")</f>
        <v/>
      </c>
      <c r="Q1723" s="363" t="str">
        <f>IFERROR(IF(LEN(INDEX(PlansAndNotes!$G$6:$G$4005,ROW(B1723)-ROW($C$3)))=0,"",INDEX(PlansAndNotes!$G$6:$G$4005,ROW(B1723)-ROW($C$3))),"")</f>
        <v/>
      </c>
      <c r="R1723" s="361" t="str">
        <f>IFERROR(IF(LEN(D1723)&gt;0,IF(LEN(INDEX(AdressBook!$C$6:$C$25,MATCH(D1723,AdressBook!$B$6:$B$25,0),1))=0,"",INDEX(AdressBook!$C$6:$C$25,MATCH(D1723,AdressBook!$B$6:$B$25,0),1)),""),"")</f>
        <v/>
      </c>
      <c r="S1723" s="165">
        <f>IF(LEN(C1723)&gt;0,IFERROR(IF(MATCH(C1723,C1724:$C$4004,0)&gt;0,-1,ROW(S1723)-ROW($S$3)),ROW(S1723)-ROW($S$3)),-1)</f>
        <v>-1</v>
      </c>
      <c r="T1723" s="165">
        <f t="shared" si="194"/>
        <v>0</v>
      </c>
      <c r="U1723" s="165" t="str">
        <f t="shared" si="195"/>
        <v/>
      </c>
      <c r="V1723" s="165" t="str">
        <f>IFERROR(IF(OR(C1723="",S1723&lt;0),"",IF(SUBTOTAL(3,C1723:C1723)=0,-1,SUBTOTAL(3,$C$4:C1723))),"")</f>
        <v/>
      </c>
      <c r="W1723" s="156" t="str">
        <f t="array" ref="W1723">IF(LEN(C1723)&gt;0,IFERROR(IF(MATCH(C1723,$C$3:$C1722,0)&gt;0,N1723-INDEX($N$3:N1722,SUMPRODUCT(MAX(ROW($C$3:$C1722)*(C1723=$C$3:$C1722)))-2,1),""),""),"")</f>
        <v/>
      </c>
      <c r="X1723" s="156">
        <f t="shared" ca="1" si="196"/>
        <v>1</v>
      </c>
      <c r="Y1723" s="156">
        <f t="shared" ca="1" si="197"/>
        <v>1</v>
      </c>
    </row>
    <row r="1724" spans="2:25" hidden="1" x14ac:dyDescent="0.25">
      <c r="B1724" s="390" t="str">
        <f>IFERROR(IF(LEN(INDEX(PlansAndNotes!$B$6:$B$2005,ROW(A1724)-ROW($B$3)))=0,"",INDEX(PlansAndNotes!$B$6:$B$2005,ROW(A1724)-ROW($B$3))),"")</f>
        <v/>
      </c>
      <c r="C1724" s="361" t="str">
        <f t="shared" si="192"/>
        <v/>
      </c>
      <c r="D1724" s="361" t="str">
        <f>IFERROR(IF(LEN(C1724)&gt;0,IF(LEN(INDEX(TasksList!$C$6:$C$1005,MATCH(C1724,TasksList!$B$6:$B$1005,0),1))=0,"",INDEX(TasksList!$C$6:$C$1005,MATCH(C1724,TasksList!$B$6:$B$1005,0),1)),""),"")</f>
        <v/>
      </c>
      <c r="E1724" s="361" t="str">
        <f>IFERROR(IF(LEN(C1724)&gt;0,IF(LEN(INDEX(TasksList!$F$6:$F$1005,MATCH(C1724,TasksList!$B$6:$B$1005,0),1))=0,"not set!",INDEX(TasksList!$F$6:$F$1005,MATCH(C1724,TasksList!$B$6:$B$1005,0),1)),""),"")</f>
        <v/>
      </c>
      <c r="F1724" s="360" t="str">
        <f>IFERROR(IF(LEN(D1724)&gt;0,IF(LEN(INDEX(AdressBook!$D$6:$D$25,MATCH(D1724,AdressBook!$B$6:$B$25,0),1))=0,"",INDEX(AdressBook!$D$6:$D$25,MATCH(D1724,AdressBook!$B$6:$B$25,0),1)),""),"")</f>
        <v/>
      </c>
      <c r="G1724" s="361" t="str">
        <f>IFERROR(IF(LEN(INDEX(PlansAndNotes!$F$6:$F$2005,ROW(B1724)-ROW($C$3)))=0,"",INDEX(PlansAndNotes!$F$6:$F$2005,ROW(B1724)-ROW($C$3))),"")</f>
        <v/>
      </c>
      <c r="H1724" s="361" t="str">
        <f>IFERROR(IF(LEN(C1724)&gt;0,IF(LEN(INDEX(TasksList!$G$6:$G$1005,MATCH(C1724,TasksList!$B$6:$B$1005,0),1))=0,"",INDEX(TasksList!$G$6:$G$1005,MATCH(C1724,TasksList!$B$6:$B$1005,0),1)),""),"")</f>
        <v/>
      </c>
      <c r="I1724" s="381"/>
      <c r="J1724" s="400"/>
      <c r="K1724" s="400"/>
      <c r="L1724" s="179"/>
      <c r="M1724" s="381"/>
      <c r="N1724" s="362" t="str">
        <f>IFERROR(IF(LEN(INDEX(PlansAndNotes!$D$6:$D$4005,ROW(B1724)-ROW($C$3)))=0,"",INDEX(PlansAndNotes!$D$6:$D$4005,ROW(B1724)-ROW($C$3))),"")</f>
        <v/>
      </c>
      <c r="O1724" s="165" t="str">
        <f t="shared" si="193"/>
        <v/>
      </c>
      <c r="P1724" s="363" t="str">
        <f>IFERROR(IF(LEN(INDEX(PlansAndNotes!$E$6:$E$4005,ROW(B1724)-ROW($C$3)))=0,"",INDEX(PlansAndNotes!$E$6:$E$4005,ROW(B1724)-ROW($C$3))),"")</f>
        <v/>
      </c>
      <c r="Q1724" s="363" t="str">
        <f>IFERROR(IF(LEN(INDEX(PlansAndNotes!$G$6:$G$4005,ROW(B1724)-ROW($C$3)))=0,"",INDEX(PlansAndNotes!$G$6:$G$4005,ROW(B1724)-ROW($C$3))),"")</f>
        <v/>
      </c>
      <c r="R1724" s="361" t="str">
        <f>IFERROR(IF(LEN(D1724)&gt;0,IF(LEN(INDEX(AdressBook!$C$6:$C$25,MATCH(D1724,AdressBook!$B$6:$B$25,0),1))=0,"",INDEX(AdressBook!$C$6:$C$25,MATCH(D1724,AdressBook!$B$6:$B$25,0),1)),""),"")</f>
        <v/>
      </c>
      <c r="S1724" s="165">
        <f>IF(LEN(C1724)&gt;0,IFERROR(IF(MATCH(C1724,C1725:$C$4004,0)&gt;0,-1,ROW(S1724)-ROW($S$3)),ROW(S1724)-ROW($S$3)),-1)</f>
        <v>-1</v>
      </c>
      <c r="T1724" s="165">
        <f t="shared" si="194"/>
        <v>0</v>
      </c>
      <c r="U1724" s="165" t="str">
        <f t="shared" si="195"/>
        <v/>
      </c>
      <c r="V1724" s="165" t="str">
        <f>IFERROR(IF(OR(C1724="",S1724&lt;0),"",IF(SUBTOTAL(3,C1724:C1724)=0,-1,SUBTOTAL(3,$C$4:C1724))),"")</f>
        <v/>
      </c>
      <c r="W1724" s="156" t="str">
        <f t="array" ref="W1724">IF(LEN(C1724)&gt;0,IFERROR(IF(MATCH(C1724,$C$3:$C1723,0)&gt;0,N1724-INDEX($N$3:N1723,SUMPRODUCT(MAX(ROW($C$3:$C1723)*(C1724=$C$3:$C1723)))-2,1),""),""),"")</f>
        <v/>
      </c>
      <c r="X1724" s="156">
        <f t="shared" ca="1" si="196"/>
        <v>1</v>
      </c>
      <c r="Y1724" s="156">
        <f t="shared" ca="1" si="197"/>
        <v>1</v>
      </c>
    </row>
    <row r="1725" spans="2:25" hidden="1" x14ac:dyDescent="0.25">
      <c r="B1725" s="390" t="str">
        <f>IFERROR(IF(LEN(INDEX(PlansAndNotes!$B$6:$B$2005,ROW(A1725)-ROW($B$3)))=0,"",INDEX(PlansAndNotes!$B$6:$B$2005,ROW(A1725)-ROW($B$3))),"")</f>
        <v/>
      </c>
      <c r="C1725" s="361" t="str">
        <f t="shared" si="192"/>
        <v/>
      </c>
      <c r="D1725" s="361" t="str">
        <f>IFERROR(IF(LEN(C1725)&gt;0,IF(LEN(INDEX(TasksList!$C$6:$C$1005,MATCH(C1725,TasksList!$B$6:$B$1005,0),1))=0,"",INDEX(TasksList!$C$6:$C$1005,MATCH(C1725,TasksList!$B$6:$B$1005,0),1)),""),"")</f>
        <v/>
      </c>
      <c r="E1725" s="361" t="str">
        <f>IFERROR(IF(LEN(C1725)&gt;0,IF(LEN(INDEX(TasksList!$F$6:$F$1005,MATCH(C1725,TasksList!$B$6:$B$1005,0),1))=0,"not set!",INDEX(TasksList!$F$6:$F$1005,MATCH(C1725,TasksList!$B$6:$B$1005,0),1)),""),"")</f>
        <v/>
      </c>
      <c r="F1725" s="360" t="str">
        <f>IFERROR(IF(LEN(D1725)&gt;0,IF(LEN(INDEX(AdressBook!$D$6:$D$25,MATCH(D1725,AdressBook!$B$6:$B$25,0),1))=0,"",INDEX(AdressBook!$D$6:$D$25,MATCH(D1725,AdressBook!$B$6:$B$25,0),1)),""),"")</f>
        <v/>
      </c>
      <c r="G1725" s="361" t="str">
        <f>IFERROR(IF(LEN(INDEX(PlansAndNotes!$F$6:$F$2005,ROW(B1725)-ROW($C$3)))=0,"",INDEX(PlansAndNotes!$F$6:$F$2005,ROW(B1725)-ROW($C$3))),"")</f>
        <v/>
      </c>
      <c r="H1725" s="361" t="str">
        <f>IFERROR(IF(LEN(C1725)&gt;0,IF(LEN(INDEX(TasksList!$G$6:$G$1005,MATCH(C1725,TasksList!$B$6:$B$1005,0),1))=0,"",INDEX(TasksList!$G$6:$G$1005,MATCH(C1725,TasksList!$B$6:$B$1005,0),1)),""),"")</f>
        <v/>
      </c>
      <c r="I1725" s="381"/>
      <c r="J1725" s="400"/>
      <c r="K1725" s="400"/>
      <c r="L1725" s="179"/>
      <c r="M1725" s="381"/>
      <c r="N1725" s="362" t="str">
        <f>IFERROR(IF(LEN(INDEX(PlansAndNotes!$D$6:$D$4005,ROW(B1725)-ROW($C$3)))=0,"",INDEX(PlansAndNotes!$D$6:$D$4005,ROW(B1725)-ROW($C$3))),"")</f>
        <v/>
      </c>
      <c r="O1725" s="165" t="str">
        <f t="shared" si="193"/>
        <v/>
      </c>
      <c r="P1725" s="363" t="str">
        <f>IFERROR(IF(LEN(INDEX(PlansAndNotes!$E$6:$E$4005,ROW(B1725)-ROW($C$3)))=0,"",INDEX(PlansAndNotes!$E$6:$E$4005,ROW(B1725)-ROW($C$3))),"")</f>
        <v/>
      </c>
      <c r="Q1725" s="363" t="str">
        <f>IFERROR(IF(LEN(INDEX(PlansAndNotes!$G$6:$G$4005,ROW(B1725)-ROW($C$3)))=0,"",INDEX(PlansAndNotes!$G$6:$G$4005,ROW(B1725)-ROW($C$3))),"")</f>
        <v/>
      </c>
      <c r="R1725" s="361" t="str">
        <f>IFERROR(IF(LEN(D1725)&gt;0,IF(LEN(INDEX(AdressBook!$C$6:$C$25,MATCH(D1725,AdressBook!$B$6:$B$25,0),1))=0,"",INDEX(AdressBook!$C$6:$C$25,MATCH(D1725,AdressBook!$B$6:$B$25,0),1)),""),"")</f>
        <v/>
      </c>
      <c r="S1725" s="165">
        <f>IF(LEN(C1725)&gt;0,IFERROR(IF(MATCH(C1725,C1726:$C$4004,0)&gt;0,-1,ROW(S1725)-ROW($S$3)),ROW(S1725)-ROW($S$3)),-1)</f>
        <v>-1</v>
      </c>
      <c r="T1725" s="165">
        <f t="shared" si="194"/>
        <v>0</v>
      </c>
      <c r="U1725" s="165" t="str">
        <f t="shared" si="195"/>
        <v/>
      </c>
      <c r="V1725" s="165" t="str">
        <f>IFERROR(IF(OR(C1725="",S1725&lt;0),"",IF(SUBTOTAL(3,C1725:C1725)=0,-1,SUBTOTAL(3,$C$4:C1725))),"")</f>
        <v/>
      </c>
      <c r="W1725" s="156" t="str">
        <f t="array" ref="W1725">IF(LEN(C1725)&gt;0,IFERROR(IF(MATCH(C1725,$C$3:$C1724,0)&gt;0,N1725-INDEX($N$3:N1724,SUMPRODUCT(MAX(ROW($C$3:$C1724)*(C1725=$C$3:$C1724)))-2,1),""),""),"")</f>
        <v/>
      </c>
      <c r="X1725" s="156">
        <f t="shared" ca="1" si="196"/>
        <v>1</v>
      </c>
      <c r="Y1725" s="156">
        <f t="shared" ca="1" si="197"/>
        <v>1</v>
      </c>
    </row>
    <row r="1726" spans="2:25" hidden="1" x14ac:dyDescent="0.25">
      <c r="B1726" s="390" t="str">
        <f>IFERROR(IF(LEN(INDEX(PlansAndNotes!$B$6:$B$2005,ROW(A1726)-ROW($B$3)))=0,"",INDEX(PlansAndNotes!$B$6:$B$2005,ROW(A1726)-ROW($B$3))),"")</f>
        <v/>
      </c>
      <c r="C1726" s="361" t="str">
        <f t="shared" si="192"/>
        <v/>
      </c>
      <c r="D1726" s="361" t="str">
        <f>IFERROR(IF(LEN(C1726)&gt;0,IF(LEN(INDEX(TasksList!$C$6:$C$1005,MATCH(C1726,TasksList!$B$6:$B$1005,0),1))=0,"",INDEX(TasksList!$C$6:$C$1005,MATCH(C1726,TasksList!$B$6:$B$1005,0),1)),""),"")</f>
        <v/>
      </c>
      <c r="E1726" s="361" t="str">
        <f>IFERROR(IF(LEN(C1726)&gt;0,IF(LEN(INDEX(TasksList!$F$6:$F$1005,MATCH(C1726,TasksList!$B$6:$B$1005,0),1))=0,"not set!",INDEX(TasksList!$F$6:$F$1005,MATCH(C1726,TasksList!$B$6:$B$1005,0),1)),""),"")</f>
        <v/>
      </c>
      <c r="F1726" s="360" t="str">
        <f>IFERROR(IF(LEN(D1726)&gt;0,IF(LEN(INDEX(AdressBook!$D$6:$D$25,MATCH(D1726,AdressBook!$B$6:$B$25,0),1))=0,"",INDEX(AdressBook!$D$6:$D$25,MATCH(D1726,AdressBook!$B$6:$B$25,0),1)),""),"")</f>
        <v/>
      </c>
      <c r="G1726" s="361" t="str">
        <f>IFERROR(IF(LEN(INDEX(PlansAndNotes!$F$6:$F$2005,ROW(B1726)-ROW($C$3)))=0,"",INDEX(PlansAndNotes!$F$6:$F$2005,ROW(B1726)-ROW($C$3))),"")</f>
        <v/>
      </c>
      <c r="H1726" s="361" t="str">
        <f>IFERROR(IF(LEN(C1726)&gt;0,IF(LEN(INDEX(TasksList!$G$6:$G$1005,MATCH(C1726,TasksList!$B$6:$B$1005,0),1))=0,"",INDEX(TasksList!$G$6:$G$1005,MATCH(C1726,TasksList!$B$6:$B$1005,0),1)),""),"")</f>
        <v/>
      </c>
      <c r="I1726" s="381"/>
      <c r="J1726" s="400"/>
      <c r="K1726" s="400"/>
      <c r="L1726" s="179"/>
      <c r="M1726" s="381"/>
      <c r="N1726" s="362" t="str">
        <f>IFERROR(IF(LEN(INDEX(PlansAndNotes!$D$6:$D$4005,ROW(B1726)-ROW($C$3)))=0,"",INDEX(PlansAndNotes!$D$6:$D$4005,ROW(B1726)-ROW($C$3))),"")</f>
        <v/>
      </c>
      <c r="O1726" s="165" t="str">
        <f t="shared" si="193"/>
        <v/>
      </c>
      <c r="P1726" s="363" t="str">
        <f>IFERROR(IF(LEN(INDEX(PlansAndNotes!$E$6:$E$4005,ROW(B1726)-ROW($C$3)))=0,"",INDEX(PlansAndNotes!$E$6:$E$4005,ROW(B1726)-ROW($C$3))),"")</f>
        <v/>
      </c>
      <c r="Q1726" s="363" t="str">
        <f>IFERROR(IF(LEN(INDEX(PlansAndNotes!$G$6:$G$4005,ROW(B1726)-ROW($C$3)))=0,"",INDEX(PlansAndNotes!$G$6:$G$4005,ROW(B1726)-ROW($C$3))),"")</f>
        <v/>
      </c>
      <c r="R1726" s="361" t="str">
        <f>IFERROR(IF(LEN(D1726)&gt;0,IF(LEN(INDEX(AdressBook!$C$6:$C$25,MATCH(D1726,AdressBook!$B$6:$B$25,0),1))=0,"",INDEX(AdressBook!$C$6:$C$25,MATCH(D1726,AdressBook!$B$6:$B$25,0),1)),""),"")</f>
        <v/>
      </c>
      <c r="S1726" s="165">
        <f>IF(LEN(C1726)&gt;0,IFERROR(IF(MATCH(C1726,C1727:$C$4004,0)&gt;0,-1,ROW(S1726)-ROW($S$3)),ROW(S1726)-ROW($S$3)),-1)</f>
        <v>-1</v>
      </c>
      <c r="T1726" s="165">
        <f t="shared" si="194"/>
        <v>0</v>
      </c>
      <c r="U1726" s="165" t="str">
        <f t="shared" si="195"/>
        <v/>
      </c>
      <c r="V1726" s="165" t="str">
        <f>IFERROR(IF(OR(C1726="",S1726&lt;0),"",IF(SUBTOTAL(3,C1726:C1726)=0,-1,SUBTOTAL(3,$C$4:C1726))),"")</f>
        <v/>
      </c>
      <c r="W1726" s="156" t="str">
        <f t="array" ref="W1726">IF(LEN(C1726)&gt;0,IFERROR(IF(MATCH(C1726,$C$3:$C1725,0)&gt;0,N1726-INDEX($N$3:N1725,SUMPRODUCT(MAX(ROW($C$3:$C1725)*(C1726=$C$3:$C1725)))-2,1),""),""),"")</f>
        <v/>
      </c>
      <c r="X1726" s="156">
        <f t="shared" ca="1" si="196"/>
        <v>1</v>
      </c>
      <c r="Y1726" s="156">
        <f t="shared" ca="1" si="197"/>
        <v>1</v>
      </c>
    </row>
    <row r="1727" spans="2:25" hidden="1" x14ac:dyDescent="0.25">
      <c r="B1727" s="390" t="str">
        <f>IFERROR(IF(LEN(INDEX(PlansAndNotes!$B$6:$B$2005,ROW(A1727)-ROW($B$3)))=0,"",INDEX(PlansAndNotes!$B$6:$B$2005,ROW(A1727)-ROW($B$3))),"")</f>
        <v/>
      </c>
      <c r="C1727" s="361" t="str">
        <f t="shared" si="192"/>
        <v/>
      </c>
      <c r="D1727" s="361" t="str">
        <f>IFERROR(IF(LEN(C1727)&gt;0,IF(LEN(INDEX(TasksList!$C$6:$C$1005,MATCH(C1727,TasksList!$B$6:$B$1005,0),1))=0,"",INDEX(TasksList!$C$6:$C$1005,MATCH(C1727,TasksList!$B$6:$B$1005,0),1)),""),"")</f>
        <v/>
      </c>
      <c r="E1727" s="361" t="str">
        <f>IFERROR(IF(LEN(C1727)&gt;0,IF(LEN(INDEX(TasksList!$F$6:$F$1005,MATCH(C1727,TasksList!$B$6:$B$1005,0),1))=0,"not set!",INDEX(TasksList!$F$6:$F$1005,MATCH(C1727,TasksList!$B$6:$B$1005,0),1)),""),"")</f>
        <v/>
      </c>
      <c r="F1727" s="360" t="str">
        <f>IFERROR(IF(LEN(D1727)&gt;0,IF(LEN(INDEX(AdressBook!$D$6:$D$25,MATCH(D1727,AdressBook!$B$6:$B$25,0),1))=0,"",INDEX(AdressBook!$D$6:$D$25,MATCH(D1727,AdressBook!$B$6:$B$25,0),1)),""),"")</f>
        <v/>
      </c>
      <c r="G1727" s="361" t="str">
        <f>IFERROR(IF(LEN(INDEX(PlansAndNotes!$F$6:$F$2005,ROW(B1727)-ROW($C$3)))=0,"",INDEX(PlansAndNotes!$F$6:$F$2005,ROW(B1727)-ROW($C$3))),"")</f>
        <v/>
      </c>
      <c r="H1727" s="361" t="str">
        <f>IFERROR(IF(LEN(C1727)&gt;0,IF(LEN(INDEX(TasksList!$G$6:$G$1005,MATCH(C1727,TasksList!$B$6:$B$1005,0),1))=0,"",INDEX(TasksList!$G$6:$G$1005,MATCH(C1727,TasksList!$B$6:$B$1005,0),1)),""),"")</f>
        <v/>
      </c>
      <c r="I1727" s="381"/>
      <c r="J1727" s="400"/>
      <c r="K1727" s="400"/>
      <c r="L1727" s="179"/>
      <c r="M1727" s="381"/>
      <c r="N1727" s="362" t="str">
        <f>IFERROR(IF(LEN(INDEX(PlansAndNotes!$D$6:$D$4005,ROW(B1727)-ROW($C$3)))=0,"",INDEX(PlansAndNotes!$D$6:$D$4005,ROW(B1727)-ROW($C$3))),"")</f>
        <v/>
      </c>
      <c r="O1727" s="165" t="str">
        <f t="shared" si="193"/>
        <v/>
      </c>
      <c r="P1727" s="363" t="str">
        <f>IFERROR(IF(LEN(INDEX(PlansAndNotes!$E$6:$E$4005,ROW(B1727)-ROW($C$3)))=0,"",INDEX(PlansAndNotes!$E$6:$E$4005,ROW(B1727)-ROW($C$3))),"")</f>
        <v/>
      </c>
      <c r="Q1727" s="363" t="str">
        <f>IFERROR(IF(LEN(INDEX(PlansAndNotes!$G$6:$G$4005,ROW(B1727)-ROW($C$3)))=0,"",INDEX(PlansAndNotes!$G$6:$G$4005,ROW(B1727)-ROW($C$3))),"")</f>
        <v/>
      </c>
      <c r="R1727" s="361" t="str">
        <f>IFERROR(IF(LEN(D1727)&gt;0,IF(LEN(INDEX(AdressBook!$C$6:$C$25,MATCH(D1727,AdressBook!$B$6:$B$25,0),1))=0,"",INDEX(AdressBook!$C$6:$C$25,MATCH(D1727,AdressBook!$B$6:$B$25,0),1)),""),"")</f>
        <v/>
      </c>
      <c r="S1727" s="165">
        <f>IF(LEN(C1727)&gt;0,IFERROR(IF(MATCH(C1727,C1728:$C$4004,0)&gt;0,-1,ROW(S1727)-ROW($S$3)),ROW(S1727)-ROW($S$3)),-1)</f>
        <v>-1</v>
      </c>
      <c r="T1727" s="165">
        <f t="shared" si="194"/>
        <v>0</v>
      </c>
      <c r="U1727" s="165" t="str">
        <f t="shared" si="195"/>
        <v/>
      </c>
      <c r="V1727" s="165" t="str">
        <f>IFERROR(IF(OR(C1727="",S1727&lt;0),"",IF(SUBTOTAL(3,C1727:C1727)=0,-1,SUBTOTAL(3,$C$4:C1727))),"")</f>
        <v/>
      </c>
      <c r="W1727" s="156" t="str">
        <f t="array" ref="W1727">IF(LEN(C1727)&gt;0,IFERROR(IF(MATCH(C1727,$C$3:$C1726,0)&gt;0,N1727-INDEX($N$3:N1726,SUMPRODUCT(MAX(ROW($C$3:$C1726)*(C1727=$C$3:$C1726)))-2,1),""),""),"")</f>
        <v/>
      </c>
      <c r="X1727" s="156">
        <f t="shared" ca="1" si="196"/>
        <v>1</v>
      </c>
      <c r="Y1727" s="156">
        <f t="shared" ca="1" si="197"/>
        <v>1</v>
      </c>
    </row>
    <row r="1728" spans="2:25" hidden="1" x14ac:dyDescent="0.25">
      <c r="B1728" s="390" t="str">
        <f>IFERROR(IF(LEN(INDEX(PlansAndNotes!$B$6:$B$2005,ROW(A1728)-ROW($B$3)))=0,"",INDEX(PlansAndNotes!$B$6:$B$2005,ROW(A1728)-ROW($B$3))),"")</f>
        <v/>
      </c>
      <c r="C1728" s="361" t="str">
        <f t="shared" si="192"/>
        <v/>
      </c>
      <c r="D1728" s="361" t="str">
        <f>IFERROR(IF(LEN(C1728)&gt;0,IF(LEN(INDEX(TasksList!$C$6:$C$1005,MATCH(C1728,TasksList!$B$6:$B$1005,0),1))=0,"",INDEX(TasksList!$C$6:$C$1005,MATCH(C1728,TasksList!$B$6:$B$1005,0),1)),""),"")</f>
        <v/>
      </c>
      <c r="E1728" s="361" t="str">
        <f>IFERROR(IF(LEN(C1728)&gt;0,IF(LEN(INDEX(TasksList!$F$6:$F$1005,MATCH(C1728,TasksList!$B$6:$B$1005,0),1))=0,"not set!",INDEX(TasksList!$F$6:$F$1005,MATCH(C1728,TasksList!$B$6:$B$1005,0),1)),""),"")</f>
        <v/>
      </c>
      <c r="F1728" s="360" t="str">
        <f>IFERROR(IF(LEN(D1728)&gt;0,IF(LEN(INDEX(AdressBook!$D$6:$D$25,MATCH(D1728,AdressBook!$B$6:$B$25,0),1))=0,"",INDEX(AdressBook!$D$6:$D$25,MATCH(D1728,AdressBook!$B$6:$B$25,0),1)),""),"")</f>
        <v/>
      </c>
      <c r="G1728" s="361" t="str">
        <f>IFERROR(IF(LEN(INDEX(PlansAndNotes!$F$6:$F$2005,ROW(B1728)-ROW($C$3)))=0,"",INDEX(PlansAndNotes!$F$6:$F$2005,ROW(B1728)-ROW($C$3))),"")</f>
        <v/>
      </c>
      <c r="H1728" s="361" t="str">
        <f>IFERROR(IF(LEN(C1728)&gt;0,IF(LEN(INDEX(TasksList!$G$6:$G$1005,MATCH(C1728,TasksList!$B$6:$B$1005,0),1))=0,"",INDEX(TasksList!$G$6:$G$1005,MATCH(C1728,TasksList!$B$6:$B$1005,0),1)),""),"")</f>
        <v/>
      </c>
      <c r="I1728" s="381"/>
      <c r="J1728" s="400"/>
      <c r="K1728" s="400"/>
      <c r="L1728" s="179"/>
      <c r="M1728" s="381"/>
      <c r="N1728" s="362" t="str">
        <f>IFERROR(IF(LEN(INDEX(PlansAndNotes!$D$6:$D$4005,ROW(B1728)-ROW($C$3)))=0,"",INDEX(PlansAndNotes!$D$6:$D$4005,ROW(B1728)-ROW($C$3))),"")</f>
        <v/>
      </c>
      <c r="O1728" s="165" t="str">
        <f t="shared" si="193"/>
        <v/>
      </c>
      <c r="P1728" s="363" t="str">
        <f>IFERROR(IF(LEN(INDEX(PlansAndNotes!$E$6:$E$4005,ROW(B1728)-ROW($C$3)))=0,"",INDEX(PlansAndNotes!$E$6:$E$4005,ROW(B1728)-ROW($C$3))),"")</f>
        <v/>
      </c>
      <c r="Q1728" s="363" t="str">
        <f>IFERROR(IF(LEN(INDEX(PlansAndNotes!$G$6:$G$4005,ROW(B1728)-ROW($C$3)))=0,"",INDEX(PlansAndNotes!$G$6:$G$4005,ROW(B1728)-ROW($C$3))),"")</f>
        <v/>
      </c>
      <c r="R1728" s="361" t="str">
        <f>IFERROR(IF(LEN(D1728)&gt;0,IF(LEN(INDEX(AdressBook!$C$6:$C$25,MATCH(D1728,AdressBook!$B$6:$B$25,0),1))=0,"",INDEX(AdressBook!$C$6:$C$25,MATCH(D1728,AdressBook!$B$6:$B$25,0),1)),""),"")</f>
        <v/>
      </c>
      <c r="S1728" s="165">
        <f>IF(LEN(C1728)&gt;0,IFERROR(IF(MATCH(C1728,C1729:$C$4004,0)&gt;0,-1,ROW(S1728)-ROW($S$3)),ROW(S1728)-ROW($S$3)),-1)</f>
        <v>-1</v>
      </c>
      <c r="T1728" s="165">
        <f t="shared" si="194"/>
        <v>0</v>
      </c>
      <c r="U1728" s="165" t="str">
        <f t="shared" si="195"/>
        <v/>
      </c>
      <c r="V1728" s="165" t="str">
        <f>IFERROR(IF(OR(C1728="",S1728&lt;0),"",IF(SUBTOTAL(3,C1728:C1728)=0,-1,SUBTOTAL(3,$C$4:C1728))),"")</f>
        <v/>
      </c>
      <c r="W1728" s="156" t="str">
        <f t="array" ref="W1728">IF(LEN(C1728)&gt;0,IFERROR(IF(MATCH(C1728,$C$3:$C1727,0)&gt;0,N1728-INDEX($N$3:N1727,SUMPRODUCT(MAX(ROW($C$3:$C1727)*(C1728=$C$3:$C1727)))-2,1),""),""),"")</f>
        <v/>
      </c>
      <c r="X1728" s="156">
        <f t="shared" ca="1" si="196"/>
        <v>1</v>
      </c>
      <c r="Y1728" s="156">
        <f t="shared" ca="1" si="197"/>
        <v>1</v>
      </c>
    </row>
    <row r="1729" spans="2:25" hidden="1" x14ac:dyDescent="0.25">
      <c r="B1729" s="390" t="str">
        <f>IFERROR(IF(LEN(INDEX(PlansAndNotes!$B$6:$B$2005,ROW(A1729)-ROW($B$3)))=0,"",INDEX(PlansAndNotes!$B$6:$B$2005,ROW(A1729)-ROW($B$3))),"")</f>
        <v/>
      </c>
      <c r="C1729" s="361" t="str">
        <f t="shared" si="192"/>
        <v/>
      </c>
      <c r="D1729" s="361" t="str">
        <f>IFERROR(IF(LEN(C1729)&gt;0,IF(LEN(INDEX(TasksList!$C$6:$C$1005,MATCH(C1729,TasksList!$B$6:$B$1005,0),1))=0,"",INDEX(TasksList!$C$6:$C$1005,MATCH(C1729,TasksList!$B$6:$B$1005,0),1)),""),"")</f>
        <v/>
      </c>
      <c r="E1729" s="361" t="str">
        <f>IFERROR(IF(LEN(C1729)&gt;0,IF(LEN(INDEX(TasksList!$F$6:$F$1005,MATCH(C1729,TasksList!$B$6:$B$1005,0),1))=0,"not set!",INDEX(TasksList!$F$6:$F$1005,MATCH(C1729,TasksList!$B$6:$B$1005,0),1)),""),"")</f>
        <v/>
      </c>
      <c r="F1729" s="360" t="str">
        <f>IFERROR(IF(LEN(D1729)&gt;0,IF(LEN(INDEX(AdressBook!$D$6:$D$25,MATCH(D1729,AdressBook!$B$6:$B$25,0),1))=0,"",INDEX(AdressBook!$D$6:$D$25,MATCH(D1729,AdressBook!$B$6:$B$25,0),1)),""),"")</f>
        <v/>
      </c>
      <c r="G1729" s="361" t="str">
        <f>IFERROR(IF(LEN(INDEX(PlansAndNotes!$F$6:$F$2005,ROW(B1729)-ROW($C$3)))=0,"",INDEX(PlansAndNotes!$F$6:$F$2005,ROW(B1729)-ROW($C$3))),"")</f>
        <v/>
      </c>
      <c r="H1729" s="361" t="str">
        <f>IFERROR(IF(LEN(C1729)&gt;0,IF(LEN(INDEX(TasksList!$G$6:$G$1005,MATCH(C1729,TasksList!$B$6:$B$1005,0),1))=0,"",INDEX(TasksList!$G$6:$G$1005,MATCH(C1729,TasksList!$B$6:$B$1005,0),1)),""),"")</f>
        <v/>
      </c>
      <c r="I1729" s="381"/>
      <c r="J1729" s="400"/>
      <c r="K1729" s="400"/>
      <c r="L1729" s="179"/>
      <c r="M1729" s="381"/>
      <c r="N1729" s="362" t="str">
        <f>IFERROR(IF(LEN(INDEX(PlansAndNotes!$D$6:$D$4005,ROW(B1729)-ROW($C$3)))=0,"",INDEX(PlansAndNotes!$D$6:$D$4005,ROW(B1729)-ROW($C$3))),"")</f>
        <v/>
      </c>
      <c r="O1729" s="165" t="str">
        <f t="shared" si="193"/>
        <v/>
      </c>
      <c r="P1729" s="363" t="str">
        <f>IFERROR(IF(LEN(INDEX(PlansAndNotes!$E$6:$E$4005,ROW(B1729)-ROW($C$3)))=0,"",INDEX(PlansAndNotes!$E$6:$E$4005,ROW(B1729)-ROW($C$3))),"")</f>
        <v/>
      </c>
      <c r="Q1729" s="363" t="str">
        <f>IFERROR(IF(LEN(INDEX(PlansAndNotes!$G$6:$G$4005,ROW(B1729)-ROW($C$3)))=0,"",INDEX(PlansAndNotes!$G$6:$G$4005,ROW(B1729)-ROW($C$3))),"")</f>
        <v/>
      </c>
      <c r="R1729" s="361" t="str">
        <f>IFERROR(IF(LEN(D1729)&gt;0,IF(LEN(INDEX(AdressBook!$C$6:$C$25,MATCH(D1729,AdressBook!$B$6:$B$25,0),1))=0,"",INDEX(AdressBook!$C$6:$C$25,MATCH(D1729,AdressBook!$B$6:$B$25,0),1)),""),"")</f>
        <v/>
      </c>
      <c r="S1729" s="165">
        <f>IF(LEN(C1729)&gt;0,IFERROR(IF(MATCH(C1729,C1730:$C$4004,0)&gt;0,-1,ROW(S1729)-ROW($S$3)),ROW(S1729)-ROW($S$3)),-1)</f>
        <v>-1</v>
      </c>
      <c r="T1729" s="165">
        <f t="shared" si="194"/>
        <v>0</v>
      </c>
      <c r="U1729" s="165" t="str">
        <f t="shared" si="195"/>
        <v/>
      </c>
      <c r="V1729" s="165" t="str">
        <f>IFERROR(IF(OR(C1729="",S1729&lt;0),"",IF(SUBTOTAL(3,C1729:C1729)=0,-1,SUBTOTAL(3,$C$4:C1729))),"")</f>
        <v/>
      </c>
      <c r="W1729" s="156" t="str">
        <f t="array" ref="W1729">IF(LEN(C1729)&gt;0,IFERROR(IF(MATCH(C1729,$C$3:$C1728,0)&gt;0,N1729-INDEX($N$3:N1728,SUMPRODUCT(MAX(ROW($C$3:$C1728)*(C1729=$C$3:$C1728)))-2,1),""),""),"")</f>
        <v/>
      </c>
      <c r="X1729" s="156">
        <f t="shared" ca="1" si="196"/>
        <v>1</v>
      </c>
      <c r="Y1729" s="156">
        <f t="shared" ca="1" si="197"/>
        <v>1</v>
      </c>
    </row>
    <row r="1730" spans="2:25" hidden="1" x14ac:dyDescent="0.25">
      <c r="B1730" s="390" t="str">
        <f>IFERROR(IF(LEN(INDEX(PlansAndNotes!$B$6:$B$2005,ROW(A1730)-ROW($B$3)))=0,"",INDEX(PlansAndNotes!$B$6:$B$2005,ROW(A1730)-ROW($B$3))),"")</f>
        <v/>
      </c>
      <c r="C1730" s="361" t="str">
        <f t="shared" si="192"/>
        <v/>
      </c>
      <c r="D1730" s="361" t="str">
        <f>IFERROR(IF(LEN(C1730)&gt;0,IF(LEN(INDEX(TasksList!$C$6:$C$1005,MATCH(C1730,TasksList!$B$6:$B$1005,0),1))=0,"",INDEX(TasksList!$C$6:$C$1005,MATCH(C1730,TasksList!$B$6:$B$1005,0),1)),""),"")</f>
        <v/>
      </c>
      <c r="E1730" s="361" t="str">
        <f>IFERROR(IF(LEN(C1730)&gt;0,IF(LEN(INDEX(TasksList!$F$6:$F$1005,MATCH(C1730,TasksList!$B$6:$B$1005,0),1))=0,"not set!",INDEX(TasksList!$F$6:$F$1005,MATCH(C1730,TasksList!$B$6:$B$1005,0),1)),""),"")</f>
        <v/>
      </c>
      <c r="F1730" s="360" t="str">
        <f>IFERROR(IF(LEN(D1730)&gt;0,IF(LEN(INDEX(AdressBook!$D$6:$D$25,MATCH(D1730,AdressBook!$B$6:$B$25,0),1))=0,"",INDEX(AdressBook!$D$6:$D$25,MATCH(D1730,AdressBook!$B$6:$B$25,0),1)),""),"")</f>
        <v/>
      </c>
      <c r="G1730" s="361" t="str">
        <f>IFERROR(IF(LEN(INDEX(PlansAndNotes!$F$6:$F$2005,ROW(B1730)-ROW($C$3)))=0,"",INDEX(PlansAndNotes!$F$6:$F$2005,ROW(B1730)-ROW($C$3))),"")</f>
        <v/>
      </c>
      <c r="H1730" s="361" t="str">
        <f>IFERROR(IF(LEN(C1730)&gt;0,IF(LEN(INDEX(TasksList!$G$6:$G$1005,MATCH(C1730,TasksList!$B$6:$B$1005,0),1))=0,"",INDEX(TasksList!$G$6:$G$1005,MATCH(C1730,TasksList!$B$6:$B$1005,0),1)),""),"")</f>
        <v/>
      </c>
      <c r="I1730" s="381"/>
      <c r="J1730" s="400"/>
      <c r="K1730" s="400"/>
      <c r="L1730" s="179"/>
      <c r="M1730" s="381"/>
      <c r="N1730" s="362" t="str">
        <f>IFERROR(IF(LEN(INDEX(PlansAndNotes!$D$6:$D$4005,ROW(B1730)-ROW($C$3)))=0,"",INDEX(PlansAndNotes!$D$6:$D$4005,ROW(B1730)-ROW($C$3))),"")</f>
        <v/>
      </c>
      <c r="O1730" s="165" t="str">
        <f t="shared" si="193"/>
        <v/>
      </c>
      <c r="P1730" s="363" t="str">
        <f>IFERROR(IF(LEN(INDEX(PlansAndNotes!$E$6:$E$4005,ROW(B1730)-ROW($C$3)))=0,"",INDEX(PlansAndNotes!$E$6:$E$4005,ROW(B1730)-ROW($C$3))),"")</f>
        <v/>
      </c>
      <c r="Q1730" s="363" t="str">
        <f>IFERROR(IF(LEN(INDEX(PlansAndNotes!$G$6:$G$4005,ROW(B1730)-ROW($C$3)))=0,"",INDEX(PlansAndNotes!$G$6:$G$4005,ROW(B1730)-ROW($C$3))),"")</f>
        <v/>
      </c>
      <c r="R1730" s="361" t="str">
        <f>IFERROR(IF(LEN(D1730)&gt;0,IF(LEN(INDEX(AdressBook!$C$6:$C$25,MATCH(D1730,AdressBook!$B$6:$B$25,0),1))=0,"",INDEX(AdressBook!$C$6:$C$25,MATCH(D1730,AdressBook!$B$6:$B$25,0),1)),""),"")</f>
        <v/>
      </c>
      <c r="S1730" s="165">
        <f>IF(LEN(C1730)&gt;0,IFERROR(IF(MATCH(C1730,C1731:$C$4004,0)&gt;0,-1,ROW(S1730)-ROW($S$3)),ROW(S1730)-ROW($S$3)),-1)</f>
        <v>-1</v>
      </c>
      <c r="T1730" s="165">
        <f t="shared" si="194"/>
        <v>0</v>
      </c>
      <c r="U1730" s="165" t="str">
        <f t="shared" si="195"/>
        <v/>
      </c>
      <c r="V1730" s="165" t="str">
        <f>IFERROR(IF(OR(C1730="",S1730&lt;0),"",IF(SUBTOTAL(3,C1730:C1730)=0,-1,SUBTOTAL(3,$C$4:C1730))),"")</f>
        <v/>
      </c>
      <c r="W1730" s="156" t="str">
        <f t="array" ref="W1730">IF(LEN(C1730)&gt;0,IFERROR(IF(MATCH(C1730,$C$3:$C1729,0)&gt;0,N1730-INDEX($N$3:N1729,SUMPRODUCT(MAX(ROW($C$3:$C1729)*(C1730=$C$3:$C1729)))-2,1),""),""),"")</f>
        <v/>
      </c>
      <c r="X1730" s="156">
        <f t="shared" ca="1" si="196"/>
        <v>1</v>
      </c>
      <c r="Y1730" s="156">
        <f t="shared" ca="1" si="197"/>
        <v>1</v>
      </c>
    </row>
    <row r="1731" spans="2:25" hidden="1" x14ac:dyDescent="0.25">
      <c r="B1731" s="390" t="str">
        <f>IFERROR(IF(LEN(INDEX(PlansAndNotes!$B$6:$B$2005,ROW(A1731)-ROW($B$3)))=0,"",INDEX(PlansAndNotes!$B$6:$B$2005,ROW(A1731)-ROW($B$3))),"")</f>
        <v/>
      </c>
      <c r="C1731" s="361" t="str">
        <f t="shared" si="192"/>
        <v/>
      </c>
      <c r="D1731" s="361" t="str">
        <f>IFERROR(IF(LEN(C1731)&gt;0,IF(LEN(INDEX(TasksList!$C$6:$C$1005,MATCH(C1731,TasksList!$B$6:$B$1005,0),1))=0,"",INDEX(TasksList!$C$6:$C$1005,MATCH(C1731,TasksList!$B$6:$B$1005,0),1)),""),"")</f>
        <v/>
      </c>
      <c r="E1731" s="361" t="str">
        <f>IFERROR(IF(LEN(C1731)&gt;0,IF(LEN(INDEX(TasksList!$F$6:$F$1005,MATCH(C1731,TasksList!$B$6:$B$1005,0),1))=0,"not set!",INDEX(TasksList!$F$6:$F$1005,MATCH(C1731,TasksList!$B$6:$B$1005,0),1)),""),"")</f>
        <v/>
      </c>
      <c r="F1731" s="360" t="str">
        <f>IFERROR(IF(LEN(D1731)&gt;0,IF(LEN(INDEX(AdressBook!$D$6:$D$25,MATCH(D1731,AdressBook!$B$6:$B$25,0),1))=0,"",INDEX(AdressBook!$D$6:$D$25,MATCH(D1731,AdressBook!$B$6:$B$25,0),1)),""),"")</f>
        <v/>
      </c>
      <c r="G1731" s="361" t="str">
        <f>IFERROR(IF(LEN(INDEX(PlansAndNotes!$F$6:$F$2005,ROW(B1731)-ROW($C$3)))=0,"",INDEX(PlansAndNotes!$F$6:$F$2005,ROW(B1731)-ROW($C$3))),"")</f>
        <v/>
      </c>
      <c r="H1731" s="361" t="str">
        <f>IFERROR(IF(LEN(C1731)&gt;0,IF(LEN(INDEX(TasksList!$G$6:$G$1005,MATCH(C1731,TasksList!$B$6:$B$1005,0),1))=0,"",INDEX(TasksList!$G$6:$G$1005,MATCH(C1731,TasksList!$B$6:$B$1005,0),1)),""),"")</f>
        <v/>
      </c>
      <c r="I1731" s="381"/>
      <c r="J1731" s="400"/>
      <c r="K1731" s="400"/>
      <c r="L1731" s="179"/>
      <c r="M1731" s="381"/>
      <c r="N1731" s="362" t="str">
        <f>IFERROR(IF(LEN(INDEX(PlansAndNotes!$D$6:$D$4005,ROW(B1731)-ROW($C$3)))=0,"",INDEX(PlansAndNotes!$D$6:$D$4005,ROW(B1731)-ROW($C$3))),"")</f>
        <v/>
      </c>
      <c r="O1731" s="165" t="str">
        <f t="shared" si="193"/>
        <v/>
      </c>
      <c r="P1731" s="363" t="str">
        <f>IFERROR(IF(LEN(INDEX(PlansAndNotes!$E$6:$E$4005,ROW(B1731)-ROW($C$3)))=0,"",INDEX(PlansAndNotes!$E$6:$E$4005,ROW(B1731)-ROW($C$3))),"")</f>
        <v/>
      </c>
      <c r="Q1731" s="363" t="str">
        <f>IFERROR(IF(LEN(INDEX(PlansAndNotes!$G$6:$G$4005,ROW(B1731)-ROW($C$3)))=0,"",INDEX(PlansAndNotes!$G$6:$G$4005,ROW(B1731)-ROW($C$3))),"")</f>
        <v/>
      </c>
      <c r="R1731" s="361" t="str">
        <f>IFERROR(IF(LEN(D1731)&gt;0,IF(LEN(INDEX(AdressBook!$C$6:$C$25,MATCH(D1731,AdressBook!$B$6:$B$25,0),1))=0,"",INDEX(AdressBook!$C$6:$C$25,MATCH(D1731,AdressBook!$B$6:$B$25,0),1)),""),"")</f>
        <v/>
      </c>
      <c r="S1731" s="165">
        <f>IF(LEN(C1731)&gt;0,IFERROR(IF(MATCH(C1731,C1732:$C$4004,0)&gt;0,-1,ROW(S1731)-ROW($S$3)),ROW(S1731)-ROW($S$3)),-1)</f>
        <v>-1</v>
      </c>
      <c r="T1731" s="165">
        <f t="shared" si="194"/>
        <v>0</v>
      </c>
      <c r="U1731" s="165" t="str">
        <f t="shared" si="195"/>
        <v/>
      </c>
      <c r="V1731" s="165" t="str">
        <f>IFERROR(IF(OR(C1731="",S1731&lt;0),"",IF(SUBTOTAL(3,C1731:C1731)=0,-1,SUBTOTAL(3,$C$4:C1731))),"")</f>
        <v/>
      </c>
      <c r="W1731" s="156" t="str">
        <f t="array" ref="W1731">IF(LEN(C1731)&gt;0,IFERROR(IF(MATCH(C1731,$C$3:$C1730,0)&gt;0,N1731-INDEX($N$3:N1730,SUMPRODUCT(MAX(ROW($C$3:$C1730)*(C1731=$C$3:$C1730)))-2,1),""),""),"")</f>
        <v/>
      </c>
      <c r="X1731" s="156">
        <f t="shared" ca="1" si="196"/>
        <v>1</v>
      </c>
      <c r="Y1731" s="156">
        <f t="shared" ca="1" si="197"/>
        <v>1</v>
      </c>
    </row>
    <row r="1732" spans="2:25" hidden="1" x14ac:dyDescent="0.25">
      <c r="B1732" s="390" t="str">
        <f>IFERROR(IF(LEN(INDEX(PlansAndNotes!$B$6:$B$2005,ROW(A1732)-ROW($B$3)))=0,"",INDEX(PlansAndNotes!$B$6:$B$2005,ROW(A1732)-ROW($B$3))),"")</f>
        <v/>
      </c>
      <c r="C1732" s="361" t="str">
        <f t="shared" ref="C1732:C1795" si="198">IF(LEN(B1732)&gt;0,LEFT(B1732,SEARCH(" - ",B1732)-1)*1,"")</f>
        <v/>
      </c>
      <c r="D1732" s="361" t="str">
        <f>IFERROR(IF(LEN(C1732)&gt;0,IF(LEN(INDEX(TasksList!$C$6:$C$1005,MATCH(C1732,TasksList!$B$6:$B$1005,0),1))=0,"",INDEX(TasksList!$C$6:$C$1005,MATCH(C1732,TasksList!$B$6:$B$1005,0),1)),""),"")</f>
        <v/>
      </c>
      <c r="E1732" s="361" t="str">
        <f>IFERROR(IF(LEN(C1732)&gt;0,IF(LEN(INDEX(TasksList!$F$6:$F$1005,MATCH(C1732,TasksList!$B$6:$B$1005,0),1))=0,"not set!",INDEX(TasksList!$F$6:$F$1005,MATCH(C1732,TasksList!$B$6:$B$1005,0),1)),""),"")</f>
        <v/>
      </c>
      <c r="F1732" s="360" t="str">
        <f>IFERROR(IF(LEN(D1732)&gt;0,IF(LEN(INDEX(AdressBook!$D$6:$D$25,MATCH(D1732,AdressBook!$B$6:$B$25,0),1))=0,"",INDEX(AdressBook!$D$6:$D$25,MATCH(D1732,AdressBook!$B$6:$B$25,0),1)),""),"")</f>
        <v/>
      </c>
      <c r="G1732" s="361" t="str">
        <f>IFERROR(IF(LEN(INDEX(PlansAndNotes!$F$6:$F$2005,ROW(B1732)-ROW($C$3)))=0,"",INDEX(PlansAndNotes!$F$6:$F$2005,ROW(B1732)-ROW($C$3))),"")</f>
        <v/>
      </c>
      <c r="H1732" s="361" t="str">
        <f>IFERROR(IF(LEN(C1732)&gt;0,IF(LEN(INDEX(TasksList!$G$6:$G$1005,MATCH(C1732,TasksList!$B$6:$B$1005,0),1))=0,"",INDEX(TasksList!$G$6:$G$1005,MATCH(C1732,TasksList!$B$6:$B$1005,0),1)),""),"")</f>
        <v/>
      </c>
      <c r="I1732" s="381"/>
      <c r="J1732" s="400"/>
      <c r="K1732" s="400"/>
      <c r="L1732" s="179"/>
      <c r="M1732" s="381"/>
      <c r="N1732" s="362" t="str">
        <f>IFERROR(IF(LEN(INDEX(PlansAndNotes!$D$6:$D$4005,ROW(B1732)-ROW($C$3)))=0,"",INDEX(PlansAndNotes!$D$6:$D$4005,ROW(B1732)-ROW($C$3))),"")</f>
        <v/>
      </c>
      <c r="O1732" s="165" t="str">
        <f t="shared" ref="O1732:O1795" si="199">IF(LEN(B1732)&gt;0,RIGHT(B1732,LEN(B1732)-SEARCH(" - ",B1732)-2),"")</f>
        <v/>
      </c>
      <c r="P1732" s="363" t="str">
        <f>IFERROR(IF(LEN(INDEX(PlansAndNotes!$E$6:$E$4005,ROW(B1732)-ROW($C$3)))=0,"",INDEX(PlansAndNotes!$E$6:$E$4005,ROW(B1732)-ROW($C$3))),"")</f>
        <v/>
      </c>
      <c r="Q1732" s="363" t="str">
        <f>IFERROR(IF(LEN(INDEX(PlansAndNotes!$G$6:$G$4005,ROW(B1732)-ROW($C$3)))=0,"",INDEX(PlansAndNotes!$G$6:$G$4005,ROW(B1732)-ROW($C$3))),"")</f>
        <v/>
      </c>
      <c r="R1732" s="361" t="str">
        <f>IFERROR(IF(LEN(D1732)&gt;0,IF(LEN(INDEX(AdressBook!$C$6:$C$25,MATCH(D1732,AdressBook!$B$6:$B$25,0),1))=0,"",INDEX(AdressBook!$C$6:$C$25,MATCH(D1732,AdressBook!$B$6:$B$25,0),1)),""),"")</f>
        <v/>
      </c>
      <c r="S1732" s="165">
        <f>IF(LEN(C1732)&gt;0,IFERROR(IF(MATCH(C1732,C1733:$C$4004,0)&gt;0,-1,ROW(S1732)-ROW($S$3)),ROW(S1732)-ROW($S$3)),-1)</f>
        <v>-1</v>
      </c>
      <c r="T1732" s="165">
        <f t="shared" ref="T1732:T1795" si="200">IF(OR(taskRange="All tasks (all stages)",taskRange=""),ROW(T1732)-ROW($T$3),IF(S1732&gt;0,ROW(T1732)-ROW($T$3),0))*IF(OR(calendarSalesmen="",calendarSalesmen="All salesmen"),1,IF(calendarSalesmen=G1732,1,0))*IF(OR(calendarStage="",calendarStage="All Stages"),1,IF(calendarStage=P1732,1,0))</f>
        <v>0</v>
      </c>
      <c r="U1732" s="165" t="str">
        <f t="shared" ref="U1732:U1795" si="201">IF(S1732&gt;0,P1732,"")</f>
        <v/>
      </c>
      <c r="V1732" s="165" t="str">
        <f>IFERROR(IF(OR(C1732="",S1732&lt;0),"",IF(SUBTOTAL(3,C1732:C1732)=0,-1,SUBTOTAL(3,$C$4:C1732))),"")</f>
        <v/>
      </c>
      <c r="W1732" s="156" t="str">
        <f t="array" ref="W1732">IF(LEN(C1732)&gt;0,IFERROR(IF(MATCH(C1732,$C$3:$C1731,0)&gt;0,N1732-INDEX($N$3:N1731,SUMPRODUCT(MAX(ROW($C$3:$C1731)*(C1732=$C$3:$C1731)))-2,1),""),""),"")</f>
        <v/>
      </c>
      <c r="X1732" s="156">
        <f t="shared" ca="1" si="196"/>
        <v>1</v>
      </c>
      <c r="Y1732" s="156">
        <f t="shared" ca="1" si="197"/>
        <v>1</v>
      </c>
    </row>
    <row r="1733" spans="2:25" hidden="1" x14ac:dyDescent="0.25">
      <c r="B1733" s="390" t="str">
        <f>IFERROR(IF(LEN(INDEX(PlansAndNotes!$B$6:$B$2005,ROW(A1733)-ROW($B$3)))=0,"",INDEX(PlansAndNotes!$B$6:$B$2005,ROW(A1733)-ROW($B$3))),"")</f>
        <v/>
      </c>
      <c r="C1733" s="361" t="str">
        <f t="shared" si="198"/>
        <v/>
      </c>
      <c r="D1733" s="361" t="str">
        <f>IFERROR(IF(LEN(C1733)&gt;0,IF(LEN(INDEX(TasksList!$C$6:$C$1005,MATCH(C1733,TasksList!$B$6:$B$1005,0),1))=0,"",INDEX(TasksList!$C$6:$C$1005,MATCH(C1733,TasksList!$B$6:$B$1005,0),1)),""),"")</f>
        <v/>
      </c>
      <c r="E1733" s="361" t="str">
        <f>IFERROR(IF(LEN(C1733)&gt;0,IF(LEN(INDEX(TasksList!$F$6:$F$1005,MATCH(C1733,TasksList!$B$6:$B$1005,0),1))=0,"not set!",INDEX(TasksList!$F$6:$F$1005,MATCH(C1733,TasksList!$B$6:$B$1005,0),1)),""),"")</f>
        <v/>
      </c>
      <c r="F1733" s="360" t="str">
        <f>IFERROR(IF(LEN(D1733)&gt;0,IF(LEN(INDEX(AdressBook!$D$6:$D$25,MATCH(D1733,AdressBook!$B$6:$B$25,0),1))=0,"",INDEX(AdressBook!$D$6:$D$25,MATCH(D1733,AdressBook!$B$6:$B$25,0),1)),""),"")</f>
        <v/>
      </c>
      <c r="G1733" s="361" t="str">
        <f>IFERROR(IF(LEN(INDEX(PlansAndNotes!$F$6:$F$2005,ROW(B1733)-ROW($C$3)))=0,"",INDEX(PlansAndNotes!$F$6:$F$2005,ROW(B1733)-ROW($C$3))),"")</f>
        <v/>
      </c>
      <c r="H1733" s="361" t="str">
        <f>IFERROR(IF(LEN(C1733)&gt;0,IF(LEN(INDEX(TasksList!$G$6:$G$1005,MATCH(C1733,TasksList!$B$6:$B$1005,0),1))=0,"",INDEX(TasksList!$G$6:$G$1005,MATCH(C1733,TasksList!$B$6:$B$1005,0),1)),""),"")</f>
        <v/>
      </c>
      <c r="I1733" s="381"/>
      <c r="J1733" s="400"/>
      <c r="K1733" s="400"/>
      <c r="L1733" s="179"/>
      <c r="M1733" s="381"/>
      <c r="N1733" s="362" t="str">
        <f>IFERROR(IF(LEN(INDEX(PlansAndNotes!$D$6:$D$4005,ROW(B1733)-ROW($C$3)))=0,"",INDEX(PlansAndNotes!$D$6:$D$4005,ROW(B1733)-ROW($C$3))),"")</f>
        <v/>
      </c>
      <c r="O1733" s="165" t="str">
        <f t="shared" si="199"/>
        <v/>
      </c>
      <c r="P1733" s="363" t="str">
        <f>IFERROR(IF(LEN(INDEX(PlansAndNotes!$E$6:$E$4005,ROW(B1733)-ROW($C$3)))=0,"",INDEX(PlansAndNotes!$E$6:$E$4005,ROW(B1733)-ROW($C$3))),"")</f>
        <v/>
      </c>
      <c r="Q1733" s="363" t="str">
        <f>IFERROR(IF(LEN(INDEX(PlansAndNotes!$G$6:$G$4005,ROW(B1733)-ROW($C$3)))=0,"",INDEX(PlansAndNotes!$G$6:$G$4005,ROW(B1733)-ROW($C$3))),"")</f>
        <v/>
      </c>
      <c r="R1733" s="361" t="str">
        <f>IFERROR(IF(LEN(D1733)&gt;0,IF(LEN(INDEX(AdressBook!$C$6:$C$25,MATCH(D1733,AdressBook!$B$6:$B$25,0),1))=0,"",INDEX(AdressBook!$C$6:$C$25,MATCH(D1733,AdressBook!$B$6:$B$25,0),1)),""),"")</f>
        <v/>
      </c>
      <c r="S1733" s="165">
        <f>IF(LEN(C1733)&gt;0,IFERROR(IF(MATCH(C1733,C1734:$C$4004,0)&gt;0,-1,ROW(S1733)-ROW($S$3)),ROW(S1733)-ROW($S$3)),-1)</f>
        <v>-1</v>
      </c>
      <c r="T1733" s="165">
        <f t="shared" si="200"/>
        <v>0</v>
      </c>
      <c r="U1733" s="165" t="str">
        <f t="shared" si="201"/>
        <v/>
      </c>
      <c r="V1733" s="165" t="str">
        <f>IFERROR(IF(OR(C1733="",S1733&lt;0),"",IF(SUBTOTAL(3,C1733:C1733)=0,-1,SUBTOTAL(3,$C$4:C1733))),"")</f>
        <v/>
      </c>
      <c r="W1733" s="156" t="str">
        <f t="array" ref="W1733">IF(LEN(C1733)&gt;0,IFERROR(IF(MATCH(C1733,$C$3:$C1732,0)&gt;0,N1733-INDEX($N$3:N1732,SUMPRODUCT(MAX(ROW($C$3:$C1732)*(C1733=$C$3:$C1732)))-2,1),""),""),"")</f>
        <v/>
      </c>
      <c r="X1733" s="156">
        <f t="shared" ref="X1733:X1796" ca="1" si="202">IFERROR(IF($X$2="",1,IF(AND(N1733&lt;=TODAY(),N1733+$X$2&gt;=TODAY()),1,0)),"")</f>
        <v>1</v>
      </c>
      <c r="Y1733" s="156">
        <f t="shared" ref="Y1733:Y1796" ca="1" si="203">IFERROR(IF($Y$2="",1,IF(AND(N1733&lt;=TODAY(),N1733+$Y$2&gt;=TODAY()),1,0)),"")</f>
        <v>1</v>
      </c>
    </row>
    <row r="1734" spans="2:25" hidden="1" x14ac:dyDescent="0.25">
      <c r="B1734" s="390" t="str">
        <f>IFERROR(IF(LEN(INDEX(PlansAndNotes!$B$6:$B$2005,ROW(A1734)-ROW($B$3)))=0,"",INDEX(PlansAndNotes!$B$6:$B$2005,ROW(A1734)-ROW($B$3))),"")</f>
        <v/>
      </c>
      <c r="C1734" s="361" t="str">
        <f t="shared" si="198"/>
        <v/>
      </c>
      <c r="D1734" s="361" t="str">
        <f>IFERROR(IF(LEN(C1734)&gt;0,IF(LEN(INDEX(TasksList!$C$6:$C$1005,MATCH(C1734,TasksList!$B$6:$B$1005,0),1))=0,"",INDEX(TasksList!$C$6:$C$1005,MATCH(C1734,TasksList!$B$6:$B$1005,0),1)),""),"")</f>
        <v/>
      </c>
      <c r="E1734" s="361" t="str">
        <f>IFERROR(IF(LEN(C1734)&gt;0,IF(LEN(INDEX(TasksList!$F$6:$F$1005,MATCH(C1734,TasksList!$B$6:$B$1005,0),1))=0,"not set!",INDEX(TasksList!$F$6:$F$1005,MATCH(C1734,TasksList!$B$6:$B$1005,0),1)),""),"")</f>
        <v/>
      </c>
      <c r="F1734" s="360" t="str">
        <f>IFERROR(IF(LEN(D1734)&gt;0,IF(LEN(INDEX(AdressBook!$D$6:$D$25,MATCH(D1734,AdressBook!$B$6:$B$25,0),1))=0,"",INDEX(AdressBook!$D$6:$D$25,MATCH(D1734,AdressBook!$B$6:$B$25,0),1)),""),"")</f>
        <v/>
      </c>
      <c r="G1734" s="361" t="str">
        <f>IFERROR(IF(LEN(INDEX(PlansAndNotes!$F$6:$F$2005,ROW(B1734)-ROW($C$3)))=0,"",INDEX(PlansAndNotes!$F$6:$F$2005,ROW(B1734)-ROW($C$3))),"")</f>
        <v/>
      </c>
      <c r="H1734" s="361" t="str">
        <f>IFERROR(IF(LEN(C1734)&gt;0,IF(LEN(INDEX(TasksList!$G$6:$G$1005,MATCH(C1734,TasksList!$B$6:$B$1005,0),1))=0,"",INDEX(TasksList!$G$6:$G$1005,MATCH(C1734,TasksList!$B$6:$B$1005,0),1)),""),"")</f>
        <v/>
      </c>
      <c r="I1734" s="381"/>
      <c r="J1734" s="400"/>
      <c r="K1734" s="400"/>
      <c r="L1734" s="179"/>
      <c r="M1734" s="381"/>
      <c r="N1734" s="362" t="str">
        <f>IFERROR(IF(LEN(INDEX(PlansAndNotes!$D$6:$D$4005,ROW(B1734)-ROW($C$3)))=0,"",INDEX(PlansAndNotes!$D$6:$D$4005,ROW(B1734)-ROW($C$3))),"")</f>
        <v/>
      </c>
      <c r="O1734" s="165" t="str">
        <f t="shared" si="199"/>
        <v/>
      </c>
      <c r="P1734" s="363" t="str">
        <f>IFERROR(IF(LEN(INDEX(PlansAndNotes!$E$6:$E$4005,ROW(B1734)-ROW($C$3)))=0,"",INDEX(PlansAndNotes!$E$6:$E$4005,ROW(B1734)-ROW($C$3))),"")</f>
        <v/>
      </c>
      <c r="Q1734" s="363" t="str">
        <f>IFERROR(IF(LEN(INDEX(PlansAndNotes!$G$6:$G$4005,ROW(B1734)-ROW($C$3)))=0,"",INDEX(PlansAndNotes!$G$6:$G$4005,ROW(B1734)-ROW($C$3))),"")</f>
        <v/>
      </c>
      <c r="R1734" s="361" t="str">
        <f>IFERROR(IF(LEN(D1734)&gt;0,IF(LEN(INDEX(AdressBook!$C$6:$C$25,MATCH(D1734,AdressBook!$B$6:$B$25,0),1))=0,"",INDEX(AdressBook!$C$6:$C$25,MATCH(D1734,AdressBook!$B$6:$B$25,0),1)),""),"")</f>
        <v/>
      </c>
      <c r="S1734" s="165">
        <f>IF(LEN(C1734)&gt;0,IFERROR(IF(MATCH(C1734,C1735:$C$4004,0)&gt;0,-1,ROW(S1734)-ROW($S$3)),ROW(S1734)-ROW($S$3)),-1)</f>
        <v>-1</v>
      </c>
      <c r="T1734" s="165">
        <f t="shared" si="200"/>
        <v>0</v>
      </c>
      <c r="U1734" s="165" t="str">
        <f t="shared" si="201"/>
        <v/>
      </c>
      <c r="V1734" s="165" t="str">
        <f>IFERROR(IF(OR(C1734="",S1734&lt;0),"",IF(SUBTOTAL(3,C1734:C1734)=0,-1,SUBTOTAL(3,$C$4:C1734))),"")</f>
        <v/>
      </c>
      <c r="W1734" s="156" t="str">
        <f t="array" ref="W1734">IF(LEN(C1734)&gt;0,IFERROR(IF(MATCH(C1734,$C$3:$C1733,0)&gt;0,N1734-INDEX($N$3:N1733,SUMPRODUCT(MAX(ROW($C$3:$C1733)*(C1734=$C$3:$C1733)))-2,1),""),""),"")</f>
        <v/>
      </c>
      <c r="X1734" s="156">
        <f t="shared" ca="1" si="202"/>
        <v>1</v>
      </c>
      <c r="Y1734" s="156">
        <f t="shared" ca="1" si="203"/>
        <v>1</v>
      </c>
    </row>
    <row r="1735" spans="2:25" hidden="1" x14ac:dyDescent="0.25">
      <c r="B1735" s="390" t="str">
        <f>IFERROR(IF(LEN(INDEX(PlansAndNotes!$B$6:$B$2005,ROW(A1735)-ROW($B$3)))=0,"",INDEX(PlansAndNotes!$B$6:$B$2005,ROW(A1735)-ROW($B$3))),"")</f>
        <v/>
      </c>
      <c r="C1735" s="361" t="str">
        <f t="shared" si="198"/>
        <v/>
      </c>
      <c r="D1735" s="361" t="str">
        <f>IFERROR(IF(LEN(C1735)&gt;0,IF(LEN(INDEX(TasksList!$C$6:$C$1005,MATCH(C1735,TasksList!$B$6:$B$1005,0),1))=0,"",INDEX(TasksList!$C$6:$C$1005,MATCH(C1735,TasksList!$B$6:$B$1005,0),1)),""),"")</f>
        <v/>
      </c>
      <c r="E1735" s="361" t="str">
        <f>IFERROR(IF(LEN(C1735)&gt;0,IF(LEN(INDEX(TasksList!$F$6:$F$1005,MATCH(C1735,TasksList!$B$6:$B$1005,0),1))=0,"not set!",INDEX(TasksList!$F$6:$F$1005,MATCH(C1735,TasksList!$B$6:$B$1005,0),1)),""),"")</f>
        <v/>
      </c>
      <c r="F1735" s="360" t="str">
        <f>IFERROR(IF(LEN(D1735)&gt;0,IF(LEN(INDEX(AdressBook!$D$6:$D$25,MATCH(D1735,AdressBook!$B$6:$B$25,0),1))=0,"",INDEX(AdressBook!$D$6:$D$25,MATCH(D1735,AdressBook!$B$6:$B$25,0),1)),""),"")</f>
        <v/>
      </c>
      <c r="G1735" s="361" t="str">
        <f>IFERROR(IF(LEN(INDEX(PlansAndNotes!$F$6:$F$2005,ROW(B1735)-ROW($C$3)))=0,"",INDEX(PlansAndNotes!$F$6:$F$2005,ROW(B1735)-ROW($C$3))),"")</f>
        <v/>
      </c>
      <c r="H1735" s="361" t="str">
        <f>IFERROR(IF(LEN(C1735)&gt;0,IF(LEN(INDEX(TasksList!$G$6:$G$1005,MATCH(C1735,TasksList!$B$6:$B$1005,0),1))=0,"",INDEX(TasksList!$G$6:$G$1005,MATCH(C1735,TasksList!$B$6:$B$1005,0),1)),""),"")</f>
        <v/>
      </c>
      <c r="I1735" s="381"/>
      <c r="J1735" s="400"/>
      <c r="K1735" s="400"/>
      <c r="L1735" s="179"/>
      <c r="M1735" s="381"/>
      <c r="N1735" s="362" t="str">
        <f>IFERROR(IF(LEN(INDEX(PlansAndNotes!$D$6:$D$4005,ROW(B1735)-ROW($C$3)))=0,"",INDEX(PlansAndNotes!$D$6:$D$4005,ROW(B1735)-ROW($C$3))),"")</f>
        <v/>
      </c>
      <c r="O1735" s="165" t="str">
        <f t="shared" si="199"/>
        <v/>
      </c>
      <c r="P1735" s="363" t="str">
        <f>IFERROR(IF(LEN(INDEX(PlansAndNotes!$E$6:$E$4005,ROW(B1735)-ROW($C$3)))=0,"",INDEX(PlansAndNotes!$E$6:$E$4005,ROW(B1735)-ROW($C$3))),"")</f>
        <v/>
      </c>
      <c r="Q1735" s="363" t="str">
        <f>IFERROR(IF(LEN(INDEX(PlansAndNotes!$G$6:$G$4005,ROW(B1735)-ROW($C$3)))=0,"",INDEX(PlansAndNotes!$G$6:$G$4005,ROW(B1735)-ROW($C$3))),"")</f>
        <v/>
      </c>
      <c r="R1735" s="361" t="str">
        <f>IFERROR(IF(LEN(D1735)&gt;0,IF(LEN(INDEX(AdressBook!$C$6:$C$25,MATCH(D1735,AdressBook!$B$6:$B$25,0),1))=0,"",INDEX(AdressBook!$C$6:$C$25,MATCH(D1735,AdressBook!$B$6:$B$25,0),1)),""),"")</f>
        <v/>
      </c>
      <c r="S1735" s="165">
        <f>IF(LEN(C1735)&gt;0,IFERROR(IF(MATCH(C1735,C1736:$C$4004,0)&gt;0,-1,ROW(S1735)-ROW($S$3)),ROW(S1735)-ROW($S$3)),-1)</f>
        <v>-1</v>
      </c>
      <c r="T1735" s="165">
        <f t="shared" si="200"/>
        <v>0</v>
      </c>
      <c r="U1735" s="165" t="str">
        <f t="shared" si="201"/>
        <v/>
      </c>
      <c r="V1735" s="165" t="str">
        <f>IFERROR(IF(OR(C1735="",S1735&lt;0),"",IF(SUBTOTAL(3,C1735:C1735)=0,-1,SUBTOTAL(3,$C$4:C1735))),"")</f>
        <v/>
      </c>
      <c r="W1735" s="156" t="str">
        <f t="array" ref="W1735">IF(LEN(C1735)&gt;0,IFERROR(IF(MATCH(C1735,$C$3:$C1734,0)&gt;0,N1735-INDEX($N$3:N1734,SUMPRODUCT(MAX(ROW($C$3:$C1734)*(C1735=$C$3:$C1734)))-2,1),""),""),"")</f>
        <v/>
      </c>
      <c r="X1735" s="156">
        <f t="shared" ca="1" si="202"/>
        <v>1</v>
      </c>
      <c r="Y1735" s="156">
        <f t="shared" ca="1" si="203"/>
        <v>1</v>
      </c>
    </row>
    <row r="1736" spans="2:25" hidden="1" x14ac:dyDescent="0.25">
      <c r="B1736" s="390" t="str">
        <f>IFERROR(IF(LEN(INDEX(PlansAndNotes!$B$6:$B$2005,ROW(A1736)-ROW($B$3)))=0,"",INDEX(PlansAndNotes!$B$6:$B$2005,ROW(A1736)-ROW($B$3))),"")</f>
        <v/>
      </c>
      <c r="C1736" s="361" t="str">
        <f t="shared" si="198"/>
        <v/>
      </c>
      <c r="D1736" s="361" t="str">
        <f>IFERROR(IF(LEN(C1736)&gt;0,IF(LEN(INDEX(TasksList!$C$6:$C$1005,MATCH(C1736,TasksList!$B$6:$B$1005,0),1))=0,"",INDEX(TasksList!$C$6:$C$1005,MATCH(C1736,TasksList!$B$6:$B$1005,0),1)),""),"")</f>
        <v/>
      </c>
      <c r="E1736" s="361" t="str">
        <f>IFERROR(IF(LEN(C1736)&gt;0,IF(LEN(INDEX(TasksList!$F$6:$F$1005,MATCH(C1736,TasksList!$B$6:$B$1005,0),1))=0,"not set!",INDEX(TasksList!$F$6:$F$1005,MATCH(C1736,TasksList!$B$6:$B$1005,0),1)),""),"")</f>
        <v/>
      </c>
      <c r="F1736" s="360" t="str">
        <f>IFERROR(IF(LEN(D1736)&gt;0,IF(LEN(INDEX(AdressBook!$D$6:$D$25,MATCH(D1736,AdressBook!$B$6:$B$25,0),1))=0,"",INDEX(AdressBook!$D$6:$D$25,MATCH(D1736,AdressBook!$B$6:$B$25,0),1)),""),"")</f>
        <v/>
      </c>
      <c r="G1736" s="361" t="str">
        <f>IFERROR(IF(LEN(INDEX(PlansAndNotes!$F$6:$F$2005,ROW(B1736)-ROW($C$3)))=0,"",INDEX(PlansAndNotes!$F$6:$F$2005,ROW(B1736)-ROW($C$3))),"")</f>
        <v/>
      </c>
      <c r="H1736" s="361" t="str">
        <f>IFERROR(IF(LEN(C1736)&gt;0,IF(LEN(INDEX(TasksList!$G$6:$G$1005,MATCH(C1736,TasksList!$B$6:$B$1005,0),1))=0,"",INDEX(TasksList!$G$6:$G$1005,MATCH(C1736,TasksList!$B$6:$B$1005,0),1)),""),"")</f>
        <v/>
      </c>
      <c r="I1736" s="381"/>
      <c r="J1736" s="400"/>
      <c r="K1736" s="400"/>
      <c r="L1736" s="179"/>
      <c r="M1736" s="381"/>
      <c r="N1736" s="362" t="str">
        <f>IFERROR(IF(LEN(INDEX(PlansAndNotes!$D$6:$D$4005,ROW(B1736)-ROW($C$3)))=0,"",INDEX(PlansAndNotes!$D$6:$D$4005,ROW(B1736)-ROW($C$3))),"")</f>
        <v/>
      </c>
      <c r="O1736" s="165" t="str">
        <f t="shared" si="199"/>
        <v/>
      </c>
      <c r="P1736" s="363" t="str">
        <f>IFERROR(IF(LEN(INDEX(PlansAndNotes!$E$6:$E$4005,ROW(B1736)-ROW($C$3)))=0,"",INDEX(PlansAndNotes!$E$6:$E$4005,ROW(B1736)-ROW($C$3))),"")</f>
        <v/>
      </c>
      <c r="Q1736" s="363" t="str">
        <f>IFERROR(IF(LEN(INDEX(PlansAndNotes!$G$6:$G$4005,ROW(B1736)-ROW($C$3)))=0,"",INDEX(PlansAndNotes!$G$6:$G$4005,ROW(B1736)-ROW($C$3))),"")</f>
        <v/>
      </c>
      <c r="R1736" s="361" t="str">
        <f>IFERROR(IF(LEN(D1736)&gt;0,IF(LEN(INDEX(AdressBook!$C$6:$C$25,MATCH(D1736,AdressBook!$B$6:$B$25,0),1))=0,"",INDEX(AdressBook!$C$6:$C$25,MATCH(D1736,AdressBook!$B$6:$B$25,0),1)),""),"")</f>
        <v/>
      </c>
      <c r="S1736" s="165">
        <f>IF(LEN(C1736)&gt;0,IFERROR(IF(MATCH(C1736,C1737:$C$4004,0)&gt;0,-1,ROW(S1736)-ROW($S$3)),ROW(S1736)-ROW($S$3)),-1)</f>
        <v>-1</v>
      </c>
      <c r="T1736" s="165">
        <f t="shared" si="200"/>
        <v>0</v>
      </c>
      <c r="U1736" s="165" t="str">
        <f t="shared" si="201"/>
        <v/>
      </c>
      <c r="V1736" s="165" t="str">
        <f>IFERROR(IF(OR(C1736="",S1736&lt;0),"",IF(SUBTOTAL(3,C1736:C1736)=0,-1,SUBTOTAL(3,$C$4:C1736))),"")</f>
        <v/>
      </c>
      <c r="W1736" s="156" t="str">
        <f t="array" ref="W1736">IF(LEN(C1736)&gt;0,IFERROR(IF(MATCH(C1736,$C$3:$C1735,0)&gt;0,N1736-INDEX($N$3:N1735,SUMPRODUCT(MAX(ROW($C$3:$C1735)*(C1736=$C$3:$C1735)))-2,1),""),""),"")</f>
        <v/>
      </c>
      <c r="X1736" s="156">
        <f t="shared" ca="1" si="202"/>
        <v>1</v>
      </c>
      <c r="Y1736" s="156">
        <f t="shared" ca="1" si="203"/>
        <v>1</v>
      </c>
    </row>
    <row r="1737" spans="2:25" hidden="1" x14ac:dyDescent="0.25">
      <c r="B1737" s="390" t="str">
        <f>IFERROR(IF(LEN(INDEX(PlansAndNotes!$B$6:$B$2005,ROW(A1737)-ROW($B$3)))=0,"",INDEX(PlansAndNotes!$B$6:$B$2005,ROW(A1737)-ROW($B$3))),"")</f>
        <v/>
      </c>
      <c r="C1737" s="361" t="str">
        <f t="shared" si="198"/>
        <v/>
      </c>
      <c r="D1737" s="361" t="str">
        <f>IFERROR(IF(LEN(C1737)&gt;0,IF(LEN(INDEX(TasksList!$C$6:$C$1005,MATCH(C1737,TasksList!$B$6:$B$1005,0),1))=0,"",INDEX(TasksList!$C$6:$C$1005,MATCH(C1737,TasksList!$B$6:$B$1005,0),1)),""),"")</f>
        <v/>
      </c>
      <c r="E1737" s="361" t="str">
        <f>IFERROR(IF(LEN(C1737)&gt;0,IF(LEN(INDEX(TasksList!$F$6:$F$1005,MATCH(C1737,TasksList!$B$6:$B$1005,0),1))=0,"not set!",INDEX(TasksList!$F$6:$F$1005,MATCH(C1737,TasksList!$B$6:$B$1005,0),1)),""),"")</f>
        <v/>
      </c>
      <c r="F1737" s="360" t="str">
        <f>IFERROR(IF(LEN(D1737)&gt;0,IF(LEN(INDEX(AdressBook!$D$6:$D$25,MATCH(D1737,AdressBook!$B$6:$B$25,0),1))=0,"",INDEX(AdressBook!$D$6:$D$25,MATCH(D1737,AdressBook!$B$6:$B$25,0),1)),""),"")</f>
        <v/>
      </c>
      <c r="G1737" s="361" t="str">
        <f>IFERROR(IF(LEN(INDEX(PlansAndNotes!$F$6:$F$2005,ROW(B1737)-ROW($C$3)))=0,"",INDEX(PlansAndNotes!$F$6:$F$2005,ROW(B1737)-ROW($C$3))),"")</f>
        <v/>
      </c>
      <c r="H1737" s="361" t="str">
        <f>IFERROR(IF(LEN(C1737)&gt;0,IF(LEN(INDEX(TasksList!$G$6:$G$1005,MATCH(C1737,TasksList!$B$6:$B$1005,0),1))=0,"",INDEX(TasksList!$G$6:$G$1005,MATCH(C1737,TasksList!$B$6:$B$1005,0),1)),""),"")</f>
        <v/>
      </c>
      <c r="I1737" s="381"/>
      <c r="J1737" s="400"/>
      <c r="K1737" s="400"/>
      <c r="L1737" s="179"/>
      <c r="M1737" s="381"/>
      <c r="N1737" s="362" t="str">
        <f>IFERROR(IF(LEN(INDEX(PlansAndNotes!$D$6:$D$4005,ROW(B1737)-ROW($C$3)))=0,"",INDEX(PlansAndNotes!$D$6:$D$4005,ROW(B1737)-ROW($C$3))),"")</f>
        <v/>
      </c>
      <c r="O1737" s="165" t="str">
        <f t="shared" si="199"/>
        <v/>
      </c>
      <c r="P1737" s="363" t="str">
        <f>IFERROR(IF(LEN(INDEX(PlansAndNotes!$E$6:$E$4005,ROW(B1737)-ROW($C$3)))=0,"",INDEX(PlansAndNotes!$E$6:$E$4005,ROW(B1737)-ROW($C$3))),"")</f>
        <v/>
      </c>
      <c r="Q1737" s="363" t="str">
        <f>IFERROR(IF(LEN(INDEX(PlansAndNotes!$G$6:$G$4005,ROW(B1737)-ROW($C$3)))=0,"",INDEX(PlansAndNotes!$G$6:$G$4005,ROW(B1737)-ROW($C$3))),"")</f>
        <v/>
      </c>
      <c r="R1737" s="361" t="str">
        <f>IFERROR(IF(LEN(D1737)&gt;0,IF(LEN(INDEX(AdressBook!$C$6:$C$25,MATCH(D1737,AdressBook!$B$6:$B$25,0),1))=0,"",INDEX(AdressBook!$C$6:$C$25,MATCH(D1737,AdressBook!$B$6:$B$25,0),1)),""),"")</f>
        <v/>
      </c>
      <c r="S1737" s="165">
        <f>IF(LEN(C1737)&gt;0,IFERROR(IF(MATCH(C1737,C1738:$C$4004,0)&gt;0,-1,ROW(S1737)-ROW($S$3)),ROW(S1737)-ROW($S$3)),-1)</f>
        <v>-1</v>
      </c>
      <c r="T1737" s="165">
        <f t="shared" si="200"/>
        <v>0</v>
      </c>
      <c r="U1737" s="165" t="str">
        <f t="shared" si="201"/>
        <v/>
      </c>
      <c r="V1737" s="165" t="str">
        <f>IFERROR(IF(OR(C1737="",S1737&lt;0),"",IF(SUBTOTAL(3,C1737:C1737)=0,-1,SUBTOTAL(3,$C$4:C1737))),"")</f>
        <v/>
      </c>
      <c r="W1737" s="156" t="str">
        <f t="array" ref="W1737">IF(LEN(C1737)&gt;0,IFERROR(IF(MATCH(C1737,$C$3:$C1736,0)&gt;0,N1737-INDEX($N$3:N1736,SUMPRODUCT(MAX(ROW($C$3:$C1736)*(C1737=$C$3:$C1736)))-2,1),""),""),"")</f>
        <v/>
      </c>
      <c r="X1737" s="156">
        <f t="shared" ca="1" si="202"/>
        <v>1</v>
      </c>
      <c r="Y1737" s="156">
        <f t="shared" ca="1" si="203"/>
        <v>1</v>
      </c>
    </row>
    <row r="1738" spans="2:25" hidden="1" x14ac:dyDescent="0.25">
      <c r="B1738" s="390" t="str">
        <f>IFERROR(IF(LEN(INDEX(PlansAndNotes!$B$6:$B$2005,ROW(A1738)-ROW($B$3)))=0,"",INDEX(PlansAndNotes!$B$6:$B$2005,ROW(A1738)-ROW($B$3))),"")</f>
        <v/>
      </c>
      <c r="C1738" s="361" t="str">
        <f t="shared" si="198"/>
        <v/>
      </c>
      <c r="D1738" s="361" t="str">
        <f>IFERROR(IF(LEN(C1738)&gt;0,IF(LEN(INDEX(TasksList!$C$6:$C$1005,MATCH(C1738,TasksList!$B$6:$B$1005,0),1))=0,"",INDEX(TasksList!$C$6:$C$1005,MATCH(C1738,TasksList!$B$6:$B$1005,0),1)),""),"")</f>
        <v/>
      </c>
      <c r="E1738" s="361" t="str">
        <f>IFERROR(IF(LEN(C1738)&gt;0,IF(LEN(INDEX(TasksList!$F$6:$F$1005,MATCH(C1738,TasksList!$B$6:$B$1005,0),1))=0,"not set!",INDEX(TasksList!$F$6:$F$1005,MATCH(C1738,TasksList!$B$6:$B$1005,0),1)),""),"")</f>
        <v/>
      </c>
      <c r="F1738" s="360" t="str">
        <f>IFERROR(IF(LEN(D1738)&gt;0,IF(LEN(INDEX(AdressBook!$D$6:$D$25,MATCH(D1738,AdressBook!$B$6:$B$25,0),1))=0,"",INDEX(AdressBook!$D$6:$D$25,MATCH(D1738,AdressBook!$B$6:$B$25,0),1)),""),"")</f>
        <v/>
      </c>
      <c r="G1738" s="361" t="str">
        <f>IFERROR(IF(LEN(INDEX(PlansAndNotes!$F$6:$F$2005,ROW(B1738)-ROW($C$3)))=0,"",INDEX(PlansAndNotes!$F$6:$F$2005,ROW(B1738)-ROW($C$3))),"")</f>
        <v/>
      </c>
      <c r="H1738" s="361" t="str">
        <f>IFERROR(IF(LEN(C1738)&gt;0,IF(LEN(INDEX(TasksList!$G$6:$G$1005,MATCH(C1738,TasksList!$B$6:$B$1005,0),1))=0,"",INDEX(TasksList!$G$6:$G$1005,MATCH(C1738,TasksList!$B$6:$B$1005,0),1)),""),"")</f>
        <v/>
      </c>
      <c r="I1738" s="381"/>
      <c r="J1738" s="400"/>
      <c r="K1738" s="400"/>
      <c r="L1738" s="179"/>
      <c r="M1738" s="381"/>
      <c r="N1738" s="362" t="str">
        <f>IFERROR(IF(LEN(INDEX(PlansAndNotes!$D$6:$D$4005,ROW(B1738)-ROW($C$3)))=0,"",INDEX(PlansAndNotes!$D$6:$D$4005,ROW(B1738)-ROW($C$3))),"")</f>
        <v/>
      </c>
      <c r="O1738" s="165" t="str">
        <f t="shared" si="199"/>
        <v/>
      </c>
      <c r="P1738" s="363" t="str">
        <f>IFERROR(IF(LEN(INDEX(PlansAndNotes!$E$6:$E$4005,ROW(B1738)-ROW($C$3)))=0,"",INDEX(PlansAndNotes!$E$6:$E$4005,ROW(B1738)-ROW($C$3))),"")</f>
        <v/>
      </c>
      <c r="Q1738" s="363" t="str">
        <f>IFERROR(IF(LEN(INDEX(PlansAndNotes!$G$6:$G$4005,ROW(B1738)-ROW($C$3)))=0,"",INDEX(PlansAndNotes!$G$6:$G$4005,ROW(B1738)-ROW($C$3))),"")</f>
        <v/>
      </c>
      <c r="R1738" s="361" t="str">
        <f>IFERROR(IF(LEN(D1738)&gt;0,IF(LEN(INDEX(AdressBook!$C$6:$C$25,MATCH(D1738,AdressBook!$B$6:$B$25,0),1))=0,"",INDEX(AdressBook!$C$6:$C$25,MATCH(D1738,AdressBook!$B$6:$B$25,0),1)),""),"")</f>
        <v/>
      </c>
      <c r="S1738" s="165">
        <f>IF(LEN(C1738)&gt;0,IFERROR(IF(MATCH(C1738,C1739:$C$4004,0)&gt;0,-1,ROW(S1738)-ROW($S$3)),ROW(S1738)-ROW($S$3)),-1)</f>
        <v>-1</v>
      </c>
      <c r="T1738" s="165">
        <f t="shared" si="200"/>
        <v>0</v>
      </c>
      <c r="U1738" s="165" t="str">
        <f t="shared" si="201"/>
        <v/>
      </c>
      <c r="V1738" s="165" t="str">
        <f>IFERROR(IF(OR(C1738="",S1738&lt;0),"",IF(SUBTOTAL(3,C1738:C1738)=0,-1,SUBTOTAL(3,$C$4:C1738))),"")</f>
        <v/>
      </c>
      <c r="W1738" s="156" t="str">
        <f t="array" ref="W1738">IF(LEN(C1738)&gt;0,IFERROR(IF(MATCH(C1738,$C$3:$C1737,0)&gt;0,N1738-INDEX($N$3:N1737,SUMPRODUCT(MAX(ROW($C$3:$C1737)*(C1738=$C$3:$C1737)))-2,1),""),""),"")</f>
        <v/>
      </c>
      <c r="X1738" s="156">
        <f t="shared" ca="1" si="202"/>
        <v>1</v>
      </c>
      <c r="Y1738" s="156">
        <f t="shared" ca="1" si="203"/>
        <v>1</v>
      </c>
    </row>
    <row r="1739" spans="2:25" hidden="1" x14ac:dyDescent="0.25">
      <c r="B1739" s="390" t="str">
        <f>IFERROR(IF(LEN(INDEX(PlansAndNotes!$B$6:$B$2005,ROW(A1739)-ROW($B$3)))=0,"",INDEX(PlansAndNotes!$B$6:$B$2005,ROW(A1739)-ROW($B$3))),"")</f>
        <v/>
      </c>
      <c r="C1739" s="361" t="str">
        <f t="shared" si="198"/>
        <v/>
      </c>
      <c r="D1739" s="361" t="str">
        <f>IFERROR(IF(LEN(C1739)&gt;0,IF(LEN(INDEX(TasksList!$C$6:$C$1005,MATCH(C1739,TasksList!$B$6:$B$1005,0),1))=0,"",INDEX(TasksList!$C$6:$C$1005,MATCH(C1739,TasksList!$B$6:$B$1005,0),1)),""),"")</f>
        <v/>
      </c>
      <c r="E1739" s="361" t="str">
        <f>IFERROR(IF(LEN(C1739)&gt;0,IF(LEN(INDEX(TasksList!$F$6:$F$1005,MATCH(C1739,TasksList!$B$6:$B$1005,0),1))=0,"not set!",INDEX(TasksList!$F$6:$F$1005,MATCH(C1739,TasksList!$B$6:$B$1005,0),1)),""),"")</f>
        <v/>
      </c>
      <c r="F1739" s="360" t="str">
        <f>IFERROR(IF(LEN(D1739)&gt;0,IF(LEN(INDEX(AdressBook!$D$6:$D$25,MATCH(D1739,AdressBook!$B$6:$B$25,0),1))=0,"",INDEX(AdressBook!$D$6:$D$25,MATCH(D1739,AdressBook!$B$6:$B$25,0),1)),""),"")</f>
        <v/>
      </c>
      <c r="G1739" s="361" t="str">
        <f>IFERROR(IF(LEN(INDEX(PlansAndNotes!$F$6:$F$2005,ROW(B1739)-ROW($C$3)))=0,"",INDEX(PlansAndNotes!$F$6:$F$2005,ROW(B1739)-ROW($C$3))),"")</f>
        <v/>
      </c>
      <c r="H1739" s="361" t="str">
        <f>IFERROR(IF(LEN(C1739)&gt;0,IF(LEN(INDEX(TasksList!$G$6:$G$1005,MATCH(C1739,TasksList!$B$6:$B$1005,0),1))=0,"",INDEX(TasksList!$G$6:$G$1005,MATCH(C1739,TasksList!$B$6:$B$1005,0),1)),""),"")</f>
        <v/>
      </c>
      <c r="I1739" s="381"/>
      <c r="J1739" s="400"/>
      <c r="K1739" s="400"/>
      <c r="L1739" s="179"/>
      <c r="M1739" s="381"/>
      <c r="N1739" s="362" t="str">
        <f>IFERROR(IF(LEN(INDEX(PlansAndNotes!$D$6:$D$4005,ROW(B1739)-ROW($C$3)))=0,"",INDEX(PlansAndNotes!$D$6:$D$4005,ROW(B1739)-ROW($C$3))),"")</f>
        <v/>
      </c>
      <c r="O1739" s="165" t="str">
        <f t="shared" si="199"/>
        <v/>
      </c>
      <c r="P1739" s="363" t="str">
        <f>IFERROR(IF(LEN(INDEX(PlansAndNotes!$E$6:$E$4005,ROW(B1739)-ROW($C$3)))=0,"",INDEX(PlansAndNotes!$E$6:$E$4005,ROW(B1739)-ROW($C$3))),"")</f>
        <v/>
      </c>
      <c r="Q1739" s="363" t="str">
        <f>IFERROR(IF(LEN(INDEX(PlansAndNotes!$G$6:$G$4005,ROW(B1739)-ROW($C$3)))=0,"",INDEX(PlansAndNotes!$G$6:$G$4005,ROW(B1739)-ROW($C$3))),"")</f>
        <v/>
      </c>
      <c r="R1739" s="361" t="str">
        <f>IFERROR(IF(LEN(D1739)&gt;0,IF(LEN(INDEX(AdressBook!$C$6:$C$25,MATCH(D1739,AdressBook!$B$6:$B$25,0),1))=0,"",INDEX(AdressBook!$C$6:$C$25,MATCH(D1739,AdressBook!$B$6:$B$25,0),1)),""),"")</f>
        <v/>
      </c>
      <c r="S1739" s="165">
        <f>IF(LEN(C1739)&gt;0,IFERROR(IF(MATCH(C1739,C1740:$C$4004,0)&gt;0,-1,ROW(S1739)-ROW($S$3)),ROW(S1739)-ROW($S$3)),-1)</f>
        <v>-1</v>
      </c>
      <c r="T1739" s="165">
        <f t="shared" si="200"/>
        <v>0</v>
      </c>
      <c r="U1739" s="165" t="str">
        <f t="shared" si="201"/>
        <v/>
      </c>
      <c r="V1739" s="165" t="str">
        <f>IFERROR(IF(OR(C1739="",S1739&lt;0),"",IF(SUBTOTAL(3,C1739:C1739)=0,-1,SUBTOTAL(3,$C$4:C1739))),"")</f>
        <v/>
      </c>
      <c r="W1739" s="156" t="str">
        <f t="array" ref="W1739">IF(LEN(C1739)&gt;0,IFERROR(IF(MATCH(C1739,$C$3:$C1738,0)&gt;0,N1739-INDEX($N$3:N1738,SUMPRODUCT(MAX(ROW($C$3:$C1738)*(C1739=$C$3:$C1738)))-2,1),""),""),"")</f>
        <v/>
      </c>
      <c r="X1739" s="156">
        <f t="shared" ca="1" si="202"/>
        <v>1</v>
      </c>
      <c r="Y1739" s="156">
        <f t="shared" ca="1" si="203"/>
        <v>1</v>
      </c>
    </row>
    <row r="1740" spans="2:25" hidden="1" x14ac:dyDescent="0.25">
      <c r="B1740" s="390" t="str">
        <f>IFERROR(IF(LEN(INDEX(PlansAndNotes!$B$6:$B$2005,ROW(A1740)-ROW($B$3)))=0,"",INDEX(PlansAndNotes!$B$6:$B$2005,ROW(A1740)-ROW($B$3))),"")</f>
        <v/>
      </c>
      <c r="C1740" s="361" t="str">
        <f t="shared" si="198"/>
        <v/>
      </c>
      <c r="D1740" s="361" t="str">
        <f>IFERROR(IF(LEN(C1740)&gt;0,IF(LEN(INDEX(TasksList!$C$6:$C$1005,MATCH(C1740,TasksList!$B$6:$B$1005,0),1))=0,"",INDEX(TasksList!$C$6:$C$1005,MATCH(C1740,TasksList!$B$6:$B$1005,0),1)),""),"")</f>
        <v/>
      </c>
      <c r="E1740" s="361" t="str">
        <f>IFERROR(IF(LEN(C1740)&gt;0,IF(LEN(INDEX(TasksList!$F$6:$F$1005,MATCH(C1740,TasksList!$B$6:$B$1005,0),1))=0,"not set!",INDEX(TasksList!$F$6:$F$1005,MATCH(C1740,TasksList!$B$6:$B$1005,0),1)),""),"")</f>
        <v/>
      </c>
      <c r="F1740" s="360" t="str">
        <f>IFERROR(IF(LEN(D1740)&gt;0,IF(LEN(INDEX(AdressBook!$D$6:$D$25,MATCH(D1740,AdressBook!$B$6:$B$25,0),1))=0,"",INDEX(AdressBook!$D$6:$D$25,MATCH(D1740,AdressBook!$B$6:$B$25,0),1)),""),"")</f>
        <v/>
      </c>
      <c r="G1740" s="361" t="str">
        <f>IFERROR(IF(LEN(INDEX(PlansAndNotes!$F$6:$F$2005,ROW(B1740)-ROW($C$3)))=0,"",INDEX(PlansAndNotes!$F$6:$F$2005,ROW(B1740)-ROW($C$3))),"")</f>
        <v/>
      </c>
      <c r="H1740" s="361" t="str">
        <f>IFERROR(IF(LEN(C1740)&gt;0,IF(LEN(INDEX(TasksList!$G$6:$G$1005,MATCH(C1740,TasksList!$B$6:$B$1005,0),1))=0,"",INDEX(TasksList!$G$6:$G$1005,MATCH(C1740,TasksList!$B$6:$B$1005,0),1)),""),"")</f>
        <v/>
      </c>
      <c r="I1740" s="381"/>
      <c r="J1740" s="400"/>
      <c r="K1740" s="400"/>
      <c r="L1740" s="179"/>
      <c r="M1740" s="381"/>
      <c r="N1740" s="362" t="str">
        <f>IFERROR(IF(LEN(INDEX(PlansAndNotes!$D$6:$D$4005,ROW(B1740)-ROW($C$3)))=0,"",INDEX(PlansAndNotes!$D$6:$D$4005,ROW(B1740)-ROW($C$3))),"")</f>
        <v/>
      </c>
      <c r="O1740" s="165" t="str">
        <f t="shared" si="199"/>
        <v/>
      </c>
      <c r="P1740" s="363" t="str">
        <f>IFERROR(IF(LEN(INDEX(PlansAndNotes!$E$6:$E$4005,ROW(B1740)-ROW($C$3)))=0,"",INDEX(PlansAndNotes!$E$6:$E$4005,ROW(B1740)-ROW($C$3))),"")</f>
        <v/>
      </c>
      <c r="Q1740" s="363" t="str">
        <f>IFERROR(IF(LEN(INDEX(PlansAndNotes!$G$6:$G$4005,ROW(B1740)-ROW($C$3)))=0,"",INDEX(PlansAndNotes!$G$6:$G$4005,ROW(B1740)-ROW($C$3))),"")</f>
        <v/>
      </c>
      <c r="R1740" s="361" t="str">
        <f>IFERROR(IF(LEN(D1740)&gt;0,IF(LEN(INDEX(AdressBook!$C$6:$C$25,MATCH(D1740,AdressBook!$B$6:$B$25,0),1))=0,"",INDEX(AdressBook!$C$6:$C$25,MATCH(D1740,AdressBook!$B$6:$B$25,0),1)),""),"")</f>
        <v/>
      </c>
      <c r="S1740" s="165">
        <f>IF(LEN(C1740)&gt;0,IFERROR(IF(MATCH(C1740,C1741:$C$4004,0)&gt;0,-1,ROW(S1740)-ROW($S$3)),ROW(S1740)-ROW($S$3)),-1)</f>
        <v>-1</v>
      </c>
      <c r="T1740" s="165">
        <f t="shared" si="200"/>
        <v>0</v>
      </c>
      <c r="U1740" s="165" t="str">
        <f t="shared" si="201"/>
        <v/>
      </c>
      <c r="V1740" s="165" t="str">
        <f>IFERROR(IF(OR(C1740="",S1740&lt;0),"",IF(SUBTOTAL(3,C1740:C1740)=0,-1,SUBTOTAL(3,$C$4:C1740))),"")</f>
        <v/>
      </c>
      <c r="W1740" s="156" t="str">
        <f t="array" ref="W1740">IF(LEN(C1740)&gt;0,IFERROR(IF(MATCH(C1740,$C$3:$C1739,0)&gt;0,N1740-INDEX($N$3:N1739,SUMPRODUCT(MAX(ROW($C$3:$C1739)*(C1740=$C$3:$C1739)))-2,1),""),""),"")</f>
        <v/>
      </c>
      <c r="X1740" s="156">
        <f t="shared" ca="1" si="202"/>
        <v>1</v>
      </c>
      <c r="Y1740" s="156">
        <f t="shared" ca="1" si="203"/>
        <v>1</v>
      </c>
    </row>
    <row r="1741" spans="2:25" hidden="1" x14ac:dyDescent="0.25">
      <c r="B1741" s="390" t="str">
        <f>IFERROR(IF(LEN(INDEX(PlansAndNotes!$B$6:$B$2005,ROW(A1741)-ROW($B$3)))=0,"",INDEX(PlansAndNotes!$B$6:$B$2005,ROW(A1741)-ROW($B$3))),"")</f>
        <v/>
      </c>
      <c r="C1741" s="361" t="str">
        <f t="shared" si="198"/>
        <v/>
      </c>
      <c r="D1741" s="361" t="str">
        <f>IFERROR(IF(LEN(C1741)&gt;0,IF(LEN(INDEX(TasksList!$C$6:$C$1005,MATCH(C1741,TasksList!$B$6:$B$1005,0),1))=0,"",INDEX(TasksList!$C$6:$C$1005,MATCH(C1741,TasksList!$B$6:$B$1005,0),1)),""),"")</f>
        <v/>
      </c>
      <c r="E1741" s="361" t="str">
        <f>IFERROR(IF(LEN(C1741)&gt;0,IF(LEN(INDEX(TasksList!$F$6:$F$1005,MATCH(C1741,TasksList!$B$6:$B$1005,0),1))=0,"not set!",INDEX(TasksList!$F$6:$F$1005,MATCH(C1741,TasksList!$B$6:$B$1005,0),1)),""),"")</f>
        <v/>
      </c>
      <c r="F1741" s="360" t="str">
        <f>IFERROR(IF(LEN(D1741)&gt;0,IF(LEN(INDEX(AdressBook!$D$6:$D$25,MATCH(D1741,AdressBook!$B$6:$B$25,0),1))=0,"",INDEX(AdressBook!$D$6:$D$25,MATCH(D1741,AdressBook!$B$6:$B$25,0),1)),""),"")</f>
        <v/>
      </c>
      <c r="G1741" s="361" t="str">
        <f>IFERROR(IF(LEN(INDEX(PlansAndNotes!$F$6:$F$2005,ROW(B1741)-ROW($C$3)))=0,"",INDEX(PlansAndNotes!$F$6:$F$2005,ROW(B1741)-ROW($C$3))),"")</f>
        <v/>
      </c>
      <c r="H1741" s="361" t="str">
        <f>IFERROR(IF(LEN(C1741)&gt;0,IF(LEN(INDEX(TasksList!$G$6:$G$1005,MATCH(C1741,TasksList!$B$6:$B$1005,0),1))=0,"",INDEX(TasksList!$G$6:$G$1005,MATCH(C1741,TasksList!$B$6:$B$1005,0),1)),""),"")</f>
        <v/>
      </c>
      <c r="I1741" s="381"/>
      <c r="J1741" s="400"/>
      <c r="K1741" s="400"/>
      <c r="L1741" s="179"/>
      <c r="M1741" s="381"/>
      <c r="N1741" s="362" t="str">
        <f>IFERROR(IF(LEN(INDEX(PlansAndNotes!$D$6:$D$4005,ROW(B1741)-ROW($C$3)))=0,"",INDEX(PlansAndNotes!$D$6:$D$4005,ROW(B1741)-ROW($C$3))),"")</f>
        <v/>
      </c>
      <c r="O1741" s="165" t="str">
        <f t="shared" si="199"/>
        <v/>
      </c>
      <c r="P1741" s="363" t="str">
        <f>IFERROR(IF(LEN(INDEX(PlansAndNotes!$E$6:$E$4005,ROW(B1741)-ROW($C$3)))=0,"",INDEX(PlansAndNotes!$E$6:$E$4005,ROW(B1741)-ROW($C$3))),"")</f>
        <v/>
      </c>
      <c r="Q1741" s="363" t="str">
        <f>IFERROR(IF(LEN(INDEX(PlansAndNotes!$G$6:$G$4005,ROW(B1741)-ROW($C$3)))=0,"",INDEX(PlansAndNotes!$G$6:$G$4005,ROW(B1741)-ROW($C$3))),"")</f>
        <v/>
      </c>
      <c r="R1741" s="361" t="str">
        <f>IFERROR(IF(LEN(D1741)&gt;0,IF(LEN(INDEX(AdressBook!$C$6:$C$25,MATCH(D1741,AdressBook!$B$6:$B$25,0),1))=0,"",INDEX(AdressBook!$C$6:$C$25,MATCH(D1741,AdressBook!$B$6:$B$25,0),1)),""),"")</f>
        <v/>
      </c>
      <c r="S1741" s="165">
        <f>IF(LEN(C1741)&gt;0,IFERROR(IF(MATCH(C1741,C1742:$C$4004,0)&gt;0,-1,ROW(S1741)-ROW($S$3)),ROW(S1741)-ROW($S$3)),-1)</f>
        <v>-1</v>
      </c>
      <c r="T1741" s="165">
        <f t="shared" si="200"/>
        <v>0</v>
      </c>
      <c r="U1741" s="165" t="str">
        <f t="shared" si="201"/>
        <v/>
      </c>
      <c r="V1741" s="165" t="str">
        <f>IFERROR(IF(OR(C1741="",S1741&lt;0),"",IF(SUBTOTAL(3,C1741:C1741)=0,-1,SUBTOTAL(3,$C$4:C1741))),"")</f>
        <v/>
      </c>
      <c r="W1741" s="156" t="str">
        <f t="array" ref="W1741">IF(LEN(C1741)&gt;0,IFERROR(IF(MATCH(C1741,$C$3:$C1740,0)&gt;0,N1741-INDEX($N$3:N1740,SUMPRODUCT(MAX(ROW($C$3:$C1740)*(C1741=$C$3:$C1740)))-2,1),""),""),"")</f>
        <v/>
      </c>
      <c r="X1741" s="156">
        <f t="shared" ca="1" si="202"/>
        <v>1</v>
      </c>
      <c r="Y1741" s="156">
        <f t="shared" ca="1" si="203"/>
        <v>1</v>
      </c>
    </row>
    <row r="1742" spans="2:25" hidden="1" x14ac:dyDescent="0.25">
      <c r="B1742" s="390" t="str">
        <f>IFERROR(IF(LEN(INDEX(PlansAndNotes!$B$6:$B$2005,ROW(A1742)-ROW($B$3)))=0,"",INDEX(PlansAndNotes!$B$6:$B$2005,ROW(A1742)-ROW($B$3))),"")</f>
        <v/>
      </c>
      <c r="C1742" s="361" t="str">
        <f t="shared" si="198"/>
        <v/>
      </c>
      <c r="D1742" s="361" t="str">
        <f>IFERROR(IF(LEN(C1742)&gt;0,IF(LEN(INDEX(TasksList!$C$6:$C$1005,MATCH(C1742,TasksList!$B$6:$B$1005,0),1))=0,"",INDEX(TasksList!$C$6:$C$1005,MATCH(C1742,TasksList!$B$6:$B$1005,0),1)),""),"")</f>
        <v/>
      </c>
      <c r="E1742" s="361" t="str">
        <f>IFERROR(IF(LEN(C1742)&gt;0,IF(LEN(INDEX(TasksList!$F$6:$F$1005,MATCH(C1742,TasksList!$B$6:$B$1005,0),1))=0,"not set!",INDEX(TasksList!$F$6:$F$1005,MATCH(C1742,TasksList!$B$6:$B$1005,0),1)),""),"")</f>
        <v/>
      </c>
      <c r="F1742" s="360" t="str">
        <f>IFERROR(IF(LEN(D1742)&gt;0,IF(LEN(INDEX(AdressBook!$D$6:$D$25,MATCH(D1742,AdressBook!$B$6:$B$25,0),1))=0,"",INDEX(AdressBook!$D$6:$D$25,MATCH(D1742,AdressBook!$B$6:$B$25,0),1)),""),"")</f>
        <v/>
      </c>
      <c r="G1742" s="361" t="str">
        <f>IFERROR(IF(LEN(INDEX(PlansAndNotes!$F$6:$F$2005,ROW(B1742)-ROW($C$3)))=0,"",INDEX(PlansAndNotes!$F$6:$F$2005,ROW(B1742)-ROW($C$3))),"")</f>
        <v/>
      </c>
      <c r="H1742" s="361" t="str">
        <f>IFERROR(IF(LEN(C1742)&gt;0,IF(LEN(INDEX(TasksList!$G$6:$G$1005,MATCH(C1742,TasksList!$B$6:$B$1005,0),1))=0,"",INDEX(TasksList!$G$6:$G$1005,MATCH(C1742,TasksList!$B$6:$B$1005,0),1)),""),"")</f>
        <v/>
      </c>
      <c r="I1742" s="381"/>
      <c r="J1742" s="400"/>
      <c r="K1742" s="400"/>
      <c r="L1742" s="179"/>
      <c r="M1742" s="381"/>
      <c r="N1742" s="362" t="str">
        <f>IFERROR(IF(LEN(INDEX(PlansAndNotes!$D$6:$D$4005,ROW(B1742)-ROW($C$3)))=0,"",INDEX(PlansAndNotes!$D$6:$D$4005,ROW(B1742)-ROW($C$3))),"")</f>
        <v/>
      </c>
      <c r="O1742" s="165" t="str">
        <f t="shared" si="199"/>
        <v/>
      </c>
      <c r="P1742" s="363" t="str">
        <f>IFERROR(IF(LEN(INDEX(PlansAndNotes!$E$6:$E$4005,ROW(B1742)-ROW($C$3)))=0,"",INDEX(PlansAndNotes!$E$6:$E$4005,ROW(B1742)-ROW($C$3))),"")</f>
        <v/>
      </c>
      <c r="Q1742" s="363" t="str">
        <f>IFERROR(IF(LEN(INDEX(PlansAndNotes!$G$6:$G$4005,ROW(B1742)-ROW($C$3)))=0,"",INDEX(PlansAndNotes!$G$6:$G$4005,ROW(B1742)-ROW($C$3))),"")</f>
        <v/>
      </c>
      <c r="R1742" s="361" t="str">
        <f>IFERROR(IF(LEN(D1742)&gt;0,IF(LEN(INDEX(AdressBook!$C$6:$C$25,MATCH(D1742,AdressBook!$B$6:$B$25,0),1))=0,"",INDEX(AdressBook!$C$6:$C$25,MATCH(D1742,AdressBook!$B$6:$B$25,0),1)),""),"")</f>
        <v/>
      </c>
      <c r="S1742" s="165">
        <f>IF(LEN(C1742)&gt;0,IFERROR(IF(MATCH(C1742,C1743:$C$4004,0)&gt;0,-1,ROW(S1742)-ROW($S$3)),ROW(S1742)-ROW($S$3)),-1)</f>
        <v>-1</v>
      </c>
      <c r="T1742" s="165">
        <f t="shared" si="200"/>
        <v>0</v>
      </c>
      <c r="U1742" s="165" t="str">
        <f t="shared" si="201"/>
        <v/>
      </c>
      <c r="V1742" s="165" t="str">
        <f>IFERROR(IF(OR(C1742="",S1742&lt;0),"",IF(SUBTOTAL(3,C1742:C1742)=0,-1,SUBTOTAL(3,$C$4:C1742))),"")</f>
        <v/>
      </c>
      <c r="W1742" s="156" t="str">
        <f t="array" ref="W1742">IF(LEN(C1742)&gt;0,IFERROR(IF(MATCH(C1742,$C$3:$C1741,0)&gt;0,N1742-INDEX($N$3:N1741,SUMPRODUCT(MAX(ROW($C$3:$C1741)*(C1742=$C$3:$C1741)))-2,1),""),""),"")</f>
        <v/>
      </c>
      <c r="X1742" s="156">
        <f t="shared" ca="1" si="202"/>
        <v>1</v>
      </c>
      <c r="Y1742" s="156">
        <f t="shared" ca="1" si="203"/>
        <v>1</v>
      </c>
    </row>
    <row r="1743" spans="2:25" hidden="1" x14ac:dyDescent="0.25">
      <c r="B1743" s="390" t="str">
        <f>IFERROR(IF(LEN(INDEX(PlansAndNotes!$B$6:$B$2005,ROW(A1743)-ROW($B$3)))=0,"",INDEX(PlansAndNotes!$B$6:$B$2005,ROW(A1743)-ROW($B$3))),"")</f>
        <v/>
      </c>
      <c r="C1743" s="361" t="str">
        <f t="shared" si="198"/>
        <v/>
      </c>
      <c r="D1743" s="361" t="str">
        <f>IFERROR(IF(LEN(C1743)&gt;0,IF(LEN(INDEX(TasksList!$C$6:$C$1005,MATCH(C1743,TasksList!$B$6:$B$1005,0),1))=0,"",INDEX(TasksList!$C$6:$C$1005,MATCH(C1743,TasksList!$B$6:$B$1005,0),1)),""),"")</f>
        <v/>
      </c>
      <c r="E1743" s="361" t="str">
        <f>IFERROR(IF(LEN(C1743)&gt;0,IF(LEN(INDEX(TasksList!$F$6:$F$1005,MATCH(C1743,TasksList!$B$6:$B$1005,0),1))=0,"not set!",INDEX(TasksList!$F$6:$F$1005,MATCH(C1743,TasksList!$B$6:$B$1005,0),1)),""),"")</f>
        <v/>
      </c>
      <c r="F1743" s="360" t="str">
        <f>IFERROR(IF(LEN(D1743)&gt;0,IF(LEN(INDEX(AdressBook!$D$6:$D$25,MATCH(D1743,AdressBook!$B$6:$B$25,0),1))=0,"",INDEX(AdressBook!$D$6:$D$25,MATCH(D1743,AdressBook!$B$6:$B$25,0),1)),""),"")</f>
        <v/>
      </c>
      <c r="G1743" s="361" t="str">
        <f>IFERROR(IF(LEN(INDEX(PlansAndNotes!$F$6:$F$2005,ROW(B1743)-ROW($C$3)))=0,"",INDEX(PlansAndNotes!$F$6:$F$2005,ROW(B1743)-ROW($C$3))),"")</f>
        <v/>
      </c>
      <c r="H1743" s="361" t="str">
        <f>IFERROR(IF(LEN(C1743)&gt;0,IF(LEN(INDEX(TasksList!$G$6:$G$1005,MATCH(C1743,TasksList!$B$6:$B$1005,0),1))=0,"",INDEX(TasksList!$G$6:$G$1005,MATCH(C1743,TasksList!$B$6:$B$1005,0),1)),""),"")</f>
        <v/>
      </c>
      <c r="I1743" s="381"/>
      <c r="J1743" s="400"/>
      <c r="K1743" s="400"/>
      <c r="L1743" s="179"/>
      <c r="M1743" s="381"/>
      <c r="N1743" s="362" t="str">
        <f>IFERROR(IF(LEN(INDEX(PlansAndNotes!$D$6:$D$4005,ROW(B1743)-ROW($C$3)))=0,"",INDEX(PlansAndNotes!$D$6:$D$4005,ROW(B1743)-ROW($C$3))),"")</f>
        <v/>
      </c>
      <c r="O1743" s="165" t="str">
        <f t="shared" si="199"/>
        <v/>
      </c>
      <c r="P1743" s="363" t="str">
        <f>IFERROR(IF(LEN(INDEX(PlansAndNotes!$E$6:$E$4005,ROW(B1743)-ROW($C$3)))=0,"",INDEX(PlansAndNotes!$E$6:$E$4005,ROW(B1743)-ROW($C$3))),"")</f>
        <v/>
      </c>
      <c r="Q1743" s="363" t="str">
        <f>IFERROR(IF(LEN(INDEX(PlansAndNotes!$G$6:$G$4005,ROW(B1743)-ROW($C$3)))=0,"",INDEX(PlansAndNotes!$G$6:$G$4005,ROW(B1743)-ROW($C$3))),"")</f>
        <v/>
      </c>
      <c r="R1743" s="361" t="str">
        <f>IFERROR(IF(LEN(D1743)&gt;0,IF(LEN(INDEX(AdressBook!$C$6:$C$25,MATCH(D1743,AdressBook!$B$6:$B$25,0),1))=0,"",INDEX(AdressBook!$C$6:$C$25,MATCH(D1743,AdressBook!$B$6:$B$25,0),1)),""),"")</f>
        <v/>
      </c>
      <c r="S1743" s="165">
        <f>IF(LEN(C1743)&gt;0,IFERROR(IF(MATCH(C1743,C1744:$C$4004,0)&gt;0,-1,ROW(S1743)-ROW($S$3)),ROW(S1743)-ROW($S$3)),-1)</f>
        <v>-1</v>
      </c>
      <c r="T1743" s="165">
        <f t="shared" si="200"/>
        <v>0</v>
      </c>
      <c r="U1743" s="165" t="str">
        <f t="shared" si="201"/>
        <v/>
      </c>
      <c r="V1743" s="165" t="str">
        <f>IFERROR(IF(OR(C1743="",S1743&lt;0),"",IF(SUBTOTAL(3,C1743:C1743)=0,-1,SUBTOTAL(3,$C$4:C1743))),"")</f>
        <v/>
      </c>
      <c r="W1743" s="156" t="str">
        <f t="array" ref="W1743">IF(LEN(C1743)&gt;0,IFERROR(IF(MATCH(C1743,$C$3:$C1742,0)&gt;0,N1743-INDEX($N$3:N1742,SUMPRODUCT(MAX(ROW($C$3:$C1742)*(C1743=$C$3:$C1742)))-2,1),""),""),"")</f>
        <v/>
      </c>
      <c r="X1743" s="156">
        <f t="shared" ca="1" si="202"/>
        <v>1</v>
      </c>
      <c r="Y1743" s="156">
        <f t="shared" ca="1" si="203"/>
        <v>1</v>
      </c>
    </row>
    <row r="1744" spans="2:25" hidden="1" x14ac:dyDescent="0.25">
      <c r="B1744" s="390" t="str">
        <f>IFERROR(IF(LEN(INDEX(PlansAndNotes!$B$6:$B$2005,ROW(A1744)-ROW($B$3)))=0,"",INDEX(PlansAndNotes!$B$6:$B$2005,ROW(A1744)-ROW($B$3))),"")</f>
        <v/>
      </c>
      <c r="C1744" s="361" t="str">
        <f t="shared" si="198"/>
        <v/>
      </c>
      <c r="D1744" s="361" t="str">
        <f>IFERROR(IF(LEN(C1744)&gt;0,IF(LEN(INDEX(TasksList!$C$6:$C$1005,MATCH(C1744,TasksList!$B$6:$B$1005,0),1))=0,"",INDEX(TasksList!$C$6:$C$1005,MATCH(C1744,TasksList!$B$6:$B$1005,0),1)),""),"")</f>
        <v/>
      </c>
      <c r="E1744" s="361" t="str">
        <f>IFERROR(IF(LEN(C1744)&gt;0,IF(LEN(INDEX(TasksList!$F$6:$F$1005,MATCH(C1744,TasksList!$B$6:$B$1005,0),1))=0,"not set!",INDEX(TasksList!$F$6:$F$1005,MATCH(C1744,TasksList!$B$6:$B$1005,0),1)),""),"")</f>
        <v/>
      </c>
      <c r="F1744" s="360" t="str">
        <f>IFERROR(IF(LEN(D1744)&gt;0,IF(LEN(INDEX(AdressBook!$D$6:$D$25,MATCH(D1744,AdressBook!$B$6:$B$25,0),1))=0,"",INDEX(AdressBook!$D$6:$D$25,MATCH(D1744,AdressBook!$B$6:$B$25,0),1)),""),"")</f>
        <v/>
      </c>
      <c r="G1744" s="361" t="str">
        <f>IFERROR(IF(LEN(INDEX(PlansAndNotes!$F$6:$F$2005,ROW(B1744)-ROW($C$3)))=0,"",INDEX(PlansAndNotes!$F$6:$F$2005,ROW(B1744)-ROW($C$3))),"")</f>
        <v/>
      </c>
      <c r="H1744" s="361" t="str">
        <f>IFERROR(IF(LEN(C1744)&gt;0,IF(LEN(INDEX(TasksList!$G$6:$G$1005,MATCH(C1744,TasksList!$B$6:$B$1005,0),1))=0,"",INDEX(TasksList!$G$6:$G$1005,MATCH(C1744,TasksList!$B$6:$B$1005,0),1)),""),"")</f>
        <v/>
      </c>
      <c r="I1744" s="381"/>
      <c r="J1744" s="400"/>
      <c r="K1744" s="400"/>
      <c r="L1744" s="179"/>
      <c r="M1744" s="381"/>
      <c r="N1744" s="362" t="str">
        <f>IFERROR(IF(LEN(INDEX(PlansAndNotes!$D$6:$D$4005,ROW(B1744)-ROW($C$3)))=0,"",INDEX(PlansAndNotes!$D$6:$D$4005,ROW(B1744)-ROW($C$3))),"")</f>
        <v/>
      </c>
      <c r="O1744" s="165" t="str">
        <f t="shared" si="199"/>
        <v/>
      </c>
      <c r="P1744" s="363" t="str">
        <f>IFERROR(IF(LEN(INDEX(PlansAndNotes!$E$6:$E$4005,ROW(B1744)-ROW($C$3)))=0,"",INDEX(PlansAndNotes!$E$6:$E$4005,ROW(B1744)-ROW($C$3))),"")</f>
        <v/>
      </c>
      <c r="Q1744" s="363" t="str">
        <f>IFERROR(IF(LEN(INDEX(PlansAndNotes!$G$6:$G$4005,ROW(B1744)-ROW($C$3)))=0,"",INDEX(PlansAndNotes!$G$6:$G$4005,ROW(B1744)-ROW($C$3))),"")</f>
        <v/>
      </c>
      <c r="R1744" s="361" t="str">
        <f>IFERROR(IF(LEN(D1744)&gt;0,IF(LEN(INDEX(AdressBook!$C$6:$C$25,MATCH(D1744,AdressBook!$B$6:$B$25,0),1))=0,"",INDEX(AdressBook!$C$6:$C$25,MATCH(D1744,AdressBook!$B$6:$B$25,0),1)),""),"")</f>
        <v/>
      </c>
      <c r="S1744" s="165">
        <f>IF(LEN(C1744)&gt;0,IFERROR(IF(MATCH(C1744,C1745:$C$4004,0)&gt;0,-1,ROW(S1744)-ROW($S$3)),ROW(S1744)-ROW($S$3)),-1)</f>
        <v>-1</v>
      </c>
      <c r="T1744" s="165">
        <f t="shared" si="200"/>
        <v>0</v>
      </c>
      <c r="U1744" s="165" t="str">
        <f t="shared" si="201"/>
        <v/>
      </c>
      <c r="V1744" s="165" t="str">
        <f>IFERROR(IF(OR(C1744="",S1744&lt;0),"",IF(SUBTOTAL(3,C1744:C1744)=0,-1,SUBTOTAL(3,$C$4:C1744))),"")</f>
        <v/>
      </c>
      <c r="W1744" s="156" t="str">
        <f t="array" ref="W1744">IF(LEN(C1744)&gt;0,IFERROR(IF(MATCH(C1744,$C$3:$C1743,0)&gt;0,N1744-INDEX($N$3:N1743,SUMPRODUCT(MAX(ROW($C$3:$C1743)*(C1744=$C$3:$C1743)))-2,1),""),""),"")</f>
        <v/>
      </c>
      <c r="X1744" s="156">
        <f t="shared" ca="1" si="202"/>
        <v>1</v>
      </c>
      <c r="Y1744" s="156">
        <f t="shared" ca="1" si="203"/>
        <v>1</v>
      </c>
    </row>
    <row r="1745" spans="2:25" hidden="1" x14ac:dyDescent="0.25">
      <c r="B1745" s="390" t="str">
        <f>IFERROR(IF(LEN(INDEX(PlansAndNotes!$B$6:$B$2005,ROW(A1745)-ROW($B$3)))=0,"",INDEX(PlansAndNotes!$B$6:$B$2005,ROW(A1745)-ROW($B$3))),"")</f>
        <v/>
      </c>
      <c r="C1745" s="361" t="str">
        <f t="shared" si="198"/>
        <v/>
      </c>
      <c r="D1745" s="361" t="str">
        <f>IFERROR(IF(LEN(C1745)&gt;0,IF(LEN(INDEX(TasksList!$C$6:$C$1005,MATCH(C1745,TasksList!$B$6:$B$1005,0),1))=0,"",INDEX(TasksList!$C$6:$C$1005,MATCH(C1745,TasksList!$B$6:$B$1005,0),1)),""),"")</f>
        <v/>
      </c>
      <c r="E1745" s="361" t="str">
        <f>IFERROR(IF(LEN(C1745)&gt;0,IF(LEN(INDEX(TasksList!$F$6:$F$1005,MATCH(C1745,TasksList!$B$6:$B$1005,0),1))=0,"not set!",INDEX(TasksList!$F$6:$F$1005,MATCH(C1745,TasksList!$B$6:$B$1005,0),1)),""),"")</f>
        <v/>
      </c>
      <c r="F1745" s="360" t="str">
        <f>IFERROR(IF(LEN(D1745)&gt;0,IF(LEN(INDEX(AdressBook!$D$6:$D$25,MATCH(D1745,AdressBook!$B$6:$B$25,0),1))=0,"",INDEX(AdressBook!$D$6:$D$25,MATCH(D1745,AdressBook!$B$6:$B$25,0),1)),""),"")</f>
        <v/>
      </c>
      <c r="G1745" s="361" t="str">
        <f>IFERROR(IF(LEN(INDEX(PlansAndNotes!$F$6:$F$2005,ROW(B1745)-ROW($C$3)))=0,"",INDEX(PlansAndNotes!$F$6:$F$2005,ROW(B1745)-ROW($C$3))),"")</f>
        <v/>
      </c>
      <c r="H1745" s="361" t="str">
        <f>IFERROR(IF(LEN(C1745)&gt;0,IF(LEN(INDEX(TasksList!$G$6:$G$1005,MATCH(C1745,TasksList!$B$6:$B$1005,0),1))=0,"",INDEX(TasksList!$G$6:$G$1005,MATCH(C1745,TasksList!$B$6:$B$1005,0),1)),""),"")</f>
        <v/>
      </c>
      <c r="I1745" s="381"/>
      <c r="J1745" s="400"/>
      <c r="K1745" s="400"/>
      <c r="L1745" s="179"/>
      <c r="M1745" s="381"/>
      <c r="N1745" s="362" t="str">
        <f>IFERROR(IF(LEN(INDEX(PlansAndNotes!$D$6:$D$4005,ROW(B1745)-ROW($C$3)))=0,"",INDEX(PlansAndNotes!$D$6:$D$4005,ROW(B1745)-ROW($C$3))),"")</f>
        <v/>
      </c>
      <c r="O1745" s="165" t="str">
        <f t="shared" si="199"/>
        <v/>
      </c>
      <c r="P1745" s="363" t="str">
        <f>IFERROR(IF(LEN(INDEX(PlansAndNotes!$E$6:$E$4005,ROW(B1745)-ROW($C$3)))=0,"",INDEX(PlansAndNotes!$E$6:$E$4005,ROW(B1745)-ROW($C$3))),"")</f>
        <v/>
      </c>
      <c r="Q1745" s="363" t="str">
        <f>IFERROR(IF(LEN(INDEX(PlansAndNotes!$G$6:$G$4005,ROW(B1745)-ROW($C$3)))=0,"",INDEX(PlansAndNotes!$G$6:$G$4005,ROW(B1745)-ROW($C$3))),"")</f>
        <v/>
      </c>
      <c r="R1745" s="361" t="str">
        <f>IFERROR(IF(LEN(D1745)&gt;0,IF(LEN(INDEX(AdressBook!$C$6:$C$25,MATCH(D1745,AdressBook!$B$6:$B$25,0),1))=0,"",INDEX(AdressBook!$C$6:$C$25,MATCH(D1745,AdressBook!$B$6:$B$25,0),1)),""),"")</f>
        <v/>
      </c>
      <c r="S1745" s="165">
        <f>IF(LEN(C1745)&gt;0,IFERROR(IF(MATCH(C1745,C1746:$C$4004,0)&gt;0,-1,ROW(S1745)-ROW($S$3)),ROW(S1745)-ROW($S$3)),-1)</f>
        <v>-1</v>
      </c>
      <c r="T1745" s="165">
        <f t="shared" si="200"/>
        <v>0</v>
      </c>
      <c r="U1745" s="165" t="str">
        <f t="shared" si="201"/>
        <v/>
      </c>
      <c r="V1745" s="165" t="str">
        <f>IFERROR(IF(OR(C1745="",S1745&lt;0),"",IF(SUBTOTAL(3,C1745:C1745)=0,-1,SUBTOTAL(3,$C$4:C1745))),"")</f>
        <v/>
      </c>
      <c r="W1745" s="156" t="str">
        <f t="array" ref="W1745">IF(LEN(C1745)&gt;0,IFERROR(IF(MATCH(C1745,$C$3:$C1744,0)&gt;0,N1745-INDEX($N$3:N1744,SUMPRODUCT(MAX(ROW($C$3:$C1744)*(C1745=$C$3:$C1744)))-2,1),""),""),"")</f>
        <v/>
      </c>
      <c r="X1745" s="156">
        <f t="shared" ca="1" si="202"/>
        <v>1</v>
      </c>
      <c r="Y1745" s="156">
        <f t="shared" ca="1" si="203"/>
        <v>1</v>
      </c>
    </row>
    <row r="1746" spans="2:25" hidden="1" x14ac:dyDescent="0.25">
      <c r="B1746" s="390" t="str">
        <f>IFERROR(IF(LEN(INDEX(PlansAndNotes!$B$6:$B$2005,ROW(A1746)-ROW($B$3)))=0,"",INDEX(PlansAndNotes!$B$6:$B$2005,ROW(A1746)-ROW($B$3))),"")</f>
        <v/>
      </c>
      <c r="C1746" s="361" t="str">
        <f t="shared" si="198"/>
        <v/>
      </c>
      <c r="D1746" s="361" t="str">
        <f>IFERROR(IF(LEN(C1746)&gt;0,IF(LEN(INDEX(TasksList!$C$6:$C$1005,MATCH(C1746,TasksList!$B$6:$B$1005,0),1))=0,"",INDEX(TasksList!$C$6:$C$1005,MATCH(C1746,TasksList!$B$6:$B$1005,0),1)),""),"")</f>
        <v/>
      </c>
      <c r="E1746" s="361" t="str">
        <f>IFERROR(IF(LEN(C1746)&gt;0,IF(LEN(INDEX(TasksList!$F$6:$F$1005,MATCH(C1746,TasksList!$B$6:$B$1005,0),1))=0,"not set!",INDEX(TasksList!$F$6:$F$1005,MATCH(C1746,TasksList!$B$6:$B$1005,0),1)),""),"")</f>
        <v/>
      </c>
      <c r="F1746" s="360" t="str">
        <f>IFERROR(IF(LEN(D1746)&gt;0,IF(LEN(INDEX(AdressBook!$D$6:$D$25,MATCH(D1746,AdressBook!$B$6:$B$25,0),1))=0,"",INDEX(AdressBook!$D$6:$D$25,MATCH(D1746,AdressBook!$B$6:$B$25,0),1)),""),"")</f>
        <v/>
      </c>
      <c r="G1746" s="361" t="str">
        <f>IFERROR(IF(LEN(INDEX(PlansAndNotes!$F$6:$F$2005,ROW(B1746)-ROW($C$3)))=0,"",INDEX(PlansAndNotes!$F$6:$F$2005,ROW(B1746)-ROW($C$3))),"")</f>
        <v/>
      </c>
      <c r="H1746" s="361" t="str">
        <f>IFERROR(IF(LEN(C1746)&gt;0,IF(LEN(INDEX(TasksList!$G$6:$G$1005,MATCH(C1746,TasksList!$B$6:$B$1005,0),1))=0,"",INDEX(TasksList!$G$6:$G$1005,MATCH(C1746,TasksList!$B$6:$B$1005,0),1)),""),"")</f>
        <v/>
      </c>
      <c r="I1746" s="381"/>
      <c r="J1746" s="400"/>
      <c r="K1746" s="400"/>
      <c r="L1746" s="179"/>
      <c r="M1746" s="381"/>
      <c r="N1746" s="362" t="str">
        <f>IFERROR(IF(LEN(INDEX(PlansAndNotes!$D$6:$D$4005,ROW(B1746)-ROW($C$3)))=0,"",INDEX(PlansAndNotes!$D$6:$D$4005,ROW(B1746)-ROW($C$3))),"")</f>
        <v/>
      </c>
      <c r="O1746" s="165" t="str">
        <f t="shared" si="199"/>
        <v/>
      </c>
      <c r="P1746" s="363" t="str">
        <f>IFERROR(IF(LEN(INDEX(PlansAndNotes!$E$6:$E$4005,ROW(B1746)-ROW($C$3)))=0,"",INDEX(PlansAndNotes!$E$6:$E$4005,ROW(B1746)-ROW($C$3))),"")</f>
        <v/>
      </c>
      <c r="Q1746" s="363" t="str">
        <f>IFERROR(IF(LEN(INDEX(PlansAndNotes!$G$6:$G$4005,ROW(B1746)-ROW($C$3)))=0,"",INDEX(PlansAndNotes!$G$6:$G$4005,ROW(B1746)-ROW($C$3))),"")</f>
        <v/>
      </c>
      <c r="R1746" s="361" t="str">
        <f>IFERROR(IF(LEN(D1746)&gt;0,IF(LEN(INDEX(AdressBook!$C$6:$C$25,MATCH(D1746,AdressBook!$B$6:$B$25,0),1))=0,"",INDEX(AdressBook!$C$6:$C$25,MATCH(D1746,AdressBook!$B$6:$B$25,0),1)),""),"")</f>
        <v/>
      </c>
      <c r="S1746" s="165">
        <f>IF(LEN(C1746)&gt;0,IFERROR(IF(MATCH(C1746,C1747:$C$4004,0)&gt;0,-1,ROW(S1746)-ROW($S$3)),ROW(S1746)-ROW($S$3)),-1)</f>
        <v>-1</v>
      </c>
      <c r="T1746" s="165">
        <f t="shared" si="200"/>
        <v>0</v>
      </c>
      <c r="U1746" s="165" t="str">
        <f t="shared" si="201"/>
        <v/>
      </c>
      <c r="V1746" s="165" t="str">
        <f>IFERROR(IF(OR(C1746="",S1746&lt;0),"",IF(SUBTOTAL(3,C1746:C1746)=0,-1,SUBTOTAL(3,$C$4:C1746))),"")</f>
        <v/>
      </c>
      <c r="W1746" s="156" t="str">
        <f t="array" ref="W1746">IF(LEN(C1746)&gt;0,IFERROR(IF(MATCH(C1746,$C$3:$C1745,0)&gt;0,N1746-INDEX($N$3:N1745,SUMPRODUCT(MAX(ROW($C$3:$C1745)*(C1746=$C$3:$C1745)))-2,1),""),""),"")</f>
        <v/>
      </c>
      <c r="X1746" s="156">
        <f t="shared" ca="1" si="202"/>
        <v>1</v>
      </c>
      <c r="Y1746" s="156">
        <f t="shared" ca="1" si="203"/>
        <v>1</v>
      </c>
    </row>
    <row r="1747" spans="2:25" hidden="1" x14ac:dyDescent="0.25">
      <c r="B1747" s="390" t="str">
        <f>IFERROR(IF(LEN(INDEX(PlansAndNotes!$B$6:$B$2005,ROW(A1747)-ROW($B$3)))=0,"",INDEX(PlansAndNotes!$B$6:$B$2005,ROW(A1747)-ROW($B$3))),"")</f>
        <v/>
      </c>
      <c r="C1747" s="361" t="str">
        <f t="shared" si="198"/>
        <v/>
      </c>
      <c r="D1747" s="361" t="str">
        <f>IFERROR(IF(LEN(C1747)&gt;0,IF(LEN(INDEX(TasksList!$C$6:$C$1005,MATCH(C1747,TasksList!$B$6:$B$1005,0),1))=0,"",INDEX(TasksList!$C$6:$C$1005,MATCH(C1747,TasksList!$B$6:$B$1005,0),1)),""),"")</f>
        <v/>
      </c>
      <c r="E1747" s="361" t="str">
        <f>IFERROR(IF(LEN(C1747)&gt;0,IF(LEN(INDEX(TasksList!$F$6:$F$1005,MATCH(C1747,TasksList!$B$6:$B$1005,0),1))=0,"not set!",INDEX(TasksList!$F$6:$F$1005,MATCH(C1747,TasksList!$B$6:$B$1005,0),1)),""),"")</f>
        <v/>
      </c>
      <c r="F1747" s="360" t="str">
        <f>IFERROR(IF(LEN(D1747)&gt;0,IF(LEN(INDEX(AdressBook!$D$6:$D$25,MATCH(D1747,AdressBook!$B$6:$B$25,0),1))=0,"",INDEX(AdressBook!$D$6:$D$25,MATCH(D1747,AdressBook!$B$6:$B$25,0),1)),""),"")</f>
        <v/>
      </c>
      <c r="G1747" s="361" t="str">
        <f>IFERROR(IF(LEN(INDEX(PlansAndNotes!$F$6:$F$2005,ROW(B1747)-ROW($C$3)))=0,"",INDEX(PlansAndNotes!$F$6:$F$2005,ROW(B1747)-ROW($C$3))),"")</f>
        <v/>
      </c>
      <c r="H1747" s="361" t="str">
        <f>IFERROR(IF(LEN(C1747)&gt;0,IF(LEN(INDEX(TasksList!$G$6:$G$1005,MATCH(C1747,TasksList!$B$6:$B$1005,0),1))=0,"",INDEX(TasksList!$G$6:$G$1005,MATCH(C1747,TasksList!$B$6:$B$1005,0),1)),""),"")</f>
        <v/>
      </c>
      <c r="I1747" s="381"/>
      <c r="J1747" s="400"/>
      <c r="K1747" s="400"/>
      <c r="L1747" s="179"/>
      <c r="M1747" s="381"/>
      <c r="N1747" s="362" t="str">
        <f>IFERROR(IF(LEN(INDEX(PlansAndNotes!$D$6:$D$4005,ROW(B1747)-ROW($C$3)))=0,"",INDEX(PlansAndNotes!$D$6:$D$4005,ROW(B1747)-ROW($C$3))),"")</f>
        <v/>
      </c>
      <c r="O1747" s="165" t="str">
        <f t="shared" si="199"/>
        <v/>
      </c>
      <c r="P1747" s="363" t="str">
        <f>IFERROR(IF(LEN(INDEX(PlansAndNotes!$E$6:$E$4005,ROW(B1747)-ROW($C$3)))=0,"",INDEX(PlansAndNotes!$E$6:$E$4005,ROW(B1747)-ROW($C$3))),"")</f>
        <v/>
      </c>
      <c r="Q1747" s="363" t="str">
        <f>IFERROR(IF(LEN(INDEX(PlansAndNotes!$G$6:$G$4005,ROW(B1747)-ROW($C$3)))=0,"",INDEX(PlansAndNotes!$G$6:$G$4005,ROW(B1747)-ROW($C$3))),"")</f>
        <v/>
      </c>
      <c r="R1747" s="361" t="str">
        <f>IFERROR(IF(LEN(D1747)&gt;0,IF(LEN(INDEX(AdressBook!$C$6:$C$25,MATCH(D1747,AdressBook!$B$6:$B$25,0),1))=0,"",INDEX(AdressBook!$C$6:$C$25,MATCH(D1747,AdressBook!$B$6:$B$25,0),1)),""),"")</f>
        <v/>
      </c>
      <c r="S1747" s="165">
        <f>IF(LEN(C1747)&gt;0,IFERROR(IF(MATCH(C1747,C1748:$C$4004,0)&gt;0,-1,ROW(S1747)-ROW($S$3)),ROW(S1747)-ROW($S$3)),-1)</f>
        <v>-1</v>
      </c>
      <c r="T1747" s="165">
        <f t="shared" si="200"/>
        <v>0</v>
      </c>
      <c r="U1747" s="165" t="str">
        <f t="shared" si="201"/>
        <v/>
      </c>
      <c r="V1747" s="165" t="str">
        <f>IFERROR(IF(OR(C1747="",S1747&lt;0),"",IF(SUBTOTAL(3,C1747:C1747)=0,-1,SUBTOTAL(3,$C$4:C1747))),"")</f>
        <v/>
      </c>
      <c r="W1747" s="156" t="str">
        <f t="array" ref="W1747">IF(LEN(C1747)&gt;0,IFERROR(IF(MATCH(C1747,$C$3:$C1746,0)&gt;0,N1747-INDEX($N$3:N1746,SUMPRODUCT(MAX(ROW($C$3:$C1746)*(C1747=$C$3:$C1746)))-2,1),""),""),"")</f>
        <v/>
      </c>
      <c r="X1747" s="156">
        <f t="shared" ca="1" si="202"/>
        <v>1</v>
      </c>
      <c r="Y1747" s="156">
        <f t="shared" ca="1" si="203"/>
        <v>1</v>
      </c>
    </row>
    <row r="1748" spans="2:25" hidden="1" x14ac:dyDescent="0.25">
      <c r="B1748" s="390" t="str">
        <f>IFERROR(IF(LEN(INDEX(PlansAndNotes!$B$6:$B$2005,ROW(A1748)-ROW($B$3)))=0,"",INDEX(PlansAndNotes!$B$6:$B$2005,ROW(A1748)-ROW($B$3))),"")</f>
        <v/>
      </c>
      <c r="C1748" s="361" t="str">
        <f t="shared" si="198"/>
        <v/>
      </c>
      <c r="D1748" s="361" t="str">
        <f>IFERROR(IF(LEN(C1748)&gt;0,IF(LEN(INDEX(TasksList!$C$6:$C$1005,MATCH(C1748,TasksList!$B$6:$B$1005,0),1))=0,"",INDEX(TasksList!$C$6:$C$1005,MATCH(C1748,TasksList!$B$6:$B$1005,0),1)),""),"")</f>
        <v/>
      </c>
      <c r="E1748" s="361" t="str">
        <f>IFERROR(IF(LEN(C1748)&gt;0,IF(LEN(INDEX(TasksList!$F$6:$F$1005,MATCH(C1748,TasksList!$B$6:$B$1005,0),1))=0,"not set!",INDEX(TasksList!$F$6:$F$1005,MATCH(C1748,TasksList!$B$6:$B$1005,0),1)),""),"")</f>
        <v/>
      </c>
      <c r="F1748" s="360" t="str">
        <f>IFERROR(IF(LEN(D1748)&gt;0,IF(LEN(INDEX(AdressBook!$D$6:$D$25,MATCH(D1748,AdressBook!$B$6:$B$25,0),1))=0,"",INDEX(AdressBook!$D$6:$D$25,MATCH(D1748,AdressBook!$B$6:$B$25,0),1)),""),"")</f>
        <v/>
      </c>
      <c r="G1748" s="361" t="str">
        <f>IFERROR(IF(LEN(INDEX(PlansAndNotes!$F$6:$F$2005,ROW(B1748)-ROW($C$3)))=0,"",INDEX(PlansAndNotes!$F$6:$F$2005,ROW(B1748)-ROW($C$3))),"")</f>
        <v/>
      </c>
      <c r="H1748" s="361" t="str">
        <f>IFERROR(IF(LEN(C1748)&gt;0,IF(LEN(INDEX(TasksList!$G$6:$G$1005,MATCH(C1748,TasksList!$B$6:$B$1005,0),1))=0,"",INDEX(TasksList!$G$6:$G$1005,MATCH(C1748,TasksList!$B$6:$B$1005,0),1)),""),"")</f>
        <v/>
      </c>
      <c r="I1748" s="381"/>
      <c r="J1748" s="400"/>
      <c r="K1748" s="400"/>
      <c r="L1748" s="179"/>
      <c r="M1748" s="381"/>
      <c r="N1748" s="362" t="str">
        <f>IFERROR(IF(LEN(INDEX(PlansAndNotes!$D$6:$D$4005,ROW(B1748)-ROW($C$3)))=0,"",INDEX(PlansAndNotes!$D$6:$D$4005,ROW(B1748)-ROW($C$3))),"")</f>
        <v/>
      </c>
      <c r="O1748" s="165" t="str">
        <f t="shared" si="199"/>
        <v/>
      </c>
      <c r="P1748" s="363" t="str">
        <f>IFERROR(IF(LEN(INDEX(PlansAndNotes!$E$6:$E$4005,ROW(B1748)-ROW($C$3)))=0,"",INDEX(PlansAndNotes!$E$6:$E$4005,ROW(B1748)-ROW($C$3))),"")</f>
        <v/>
      </c>
      <c r="Q1748" s="363" t="str">
        <f>IFERROR(IF(LEN(INDEX(PlansAndNotes!$G$6:$G$4005,ROW(B1748)-ROW($C$3)))=0,"",INDEX(PlansAndNotes!$G$6:$G$4005,ROW(B1748)-ROW($C$3))),"")</f>
        <v/>
      </c>
      <c r="R1748" s="361" t="str">
        <f>IFERROR(IF(LEN(D1748)&gt;0,IF(LEN(INDEX(AdressBook!$C$6:$C$25,MATCH(D1748,AdressBook!$B$6:$B$25,0),1))=0,"",INDEX(AdressBook!$C$6:$C$25,MATCH(D1748,AdressBook!$B$6:$B$25,0),1)),""),"")</f>
        <v/>
      </c>
      <c r="S1748" s="165">
        <f>IF(LEN(C1748)&gt;0,IFERROR(IF(MATCH(C1748,C1749:$C$4004,0)&gt;0,-1,ROW(S1748)-ROW($S$3)),ROW(S1748)-ROW($S$3)),-1)</f>
        <v>-1</v>
      </c>
      <c r="T1748" s="165">
        <f t="shared" si="200"/>
        <v>0</v>
      </c>
      <c r="U1748" s="165" t="str">
        <f t="shared" si="201"/>
        <v/>
      </c>
      <c r="V1748" s="165" t="str">
        <f>IFERROR(IF(OR(C1748="",S1748&lt;0),"",IF(SUBTOTAL(3,C1748:C1748)=0,-1,SUBTOTAL(3,$C$4:C1748))),"")</f>
        <v/>
      </c>
      <c r="W1748" s="156" t="str">
        <f t="array" ref="W1748">IF(LEN(C1748)&gt;0,IFERROR(IF(MATCH(C1748,$C$3:$C1747,0)&gt;0,N1748-INDEX($N$3:N1747,SUMPRODUCT(MAX(ROW($C$3:$C1747)*(C1748=$C$3:$C1747)))-2,1),""),""),"")</f>
        <v/>
      </c>
      <c r="X1748" s="156">
        <f t="shared" ca="1" si="202"/>
        <v>1</v>
      </c>
      <c r="Y1748" s="156">
        <f t="shared" ca="1" si="203"/>
        <v>1</v>
      </c>
    </row>
    <row r="1749" spans="2:25" hidden="1" x14ac:dyDescent="0.25">
      <c r="B1749" s="390" t="str">
        <f>IFERROR(IF(LEN(INDEX(PlansAndNotes!$B$6:$B$2005,ROW(A1749)-ROW($B$3)))=0,"",INDEX(PlansAndNotes!$B$6:$B$2005,ROW(A1749)-ROW($B$3))),"")</f>
        <v/>
      </c>
      <c r="C1749" s="361" t="str">
        <f t="shared" si="198"/>
        <v/>
      </c>
      <c r="D1749" s="361" t="str">
        <f>IFERROR(IF(LEN(C1749)&gt;0,IF(LEN(INDEX(TasksList!$C$6:$C$1005,MATCH(C1749,TasksList!$B$6:$B$1005,0),1))=0,"",INDEX(TasksList!$C$6:$C$1005,MATCH(C1749,TasksList!$B$6:$B$1005,0),1)),""),"")</f>
        <v/>
      </c>
      <c r="E1749" s="361" t="str">
        <f>IFERROR(IF(LEN(C1749)&gt;0,IF(LEN(INDEX(TasksList!$F$6:$F$1005,MATCH(C1749,TasksList!$B$6:$B$1005,0),1))=0,"not set!",INDEX(TasksList!$F$6:$F$1005,MATCH(C1749,TasksList!$B$6:$B$1005,0),1)),""),"")</f>
        <v/>
      </c>
      <c r="F1749" s="360" t="str">
        <f>IFERROR(IF(LEN(D1749)&gt;0,IF(LEN(INDEX(AdressBook!$D$6:$D$25,MATCH(D1749,AdressBook!$B$6:$B$25,0),1))=0,"",INDEX(AdressBook!$D$6:$D$25,MATCH(D1749,AdressBook!$B$6:$B$25,0),1)),""),"")</f>
        <v/>
      </c>
      <c r="G1749" s="361" t="str">
        <f>IFERROR(IF(LEN(INDEX(PlansAndNotes!$F$6:$F$2005,ROW(B1749)-ROW($C$3)))=0,"",INDEX(PlansAndNotes!$F$6:$F$2005,ROW(B1749)-ROW($C$3))),"")</f>
        <v/>
      </c>
      <c r="H1749" s="361" t="str">
        <f>IFERROR(IF(LEN(C1749)&gt;0,IF(LEN(INDEX(TasksList!$G$6:$G$1005,MATCH(C1749,TasksList!$B$6:$B$1005,0),1))=0,"",INDEX(TasksList!$G$6:$G$1005,MATCH(C1749,TasksList!$B$6:$B$1005,0),1)),""),"")</f>
        <v/>
      </c>
      <c r="I1749" s="381"/>
      <c r="J1749" s="400"/>
      <c r="K1749" s="400"/>
      <c r="L1749" s="179"/>
      <c r="M1749" s="381"/>
      <c r="N1749" s="362" t="str">
        <f>IFERROR(IF(LEN(INDEX(PlansAndNotes!$D$6:$D$4005,ROW(B1749)-ROW($C$3)))=0,"",INDEX(PlansAndNotes!$D$6:$D$4005,ROW(B1749)-ROW($C$3))),"")</f>
        <v/>
      </c>
      <c r="O1749" s="165" t="str">
        <f t="shared" si="199"/>
        <v/>
      </c>
      <c r="P1749" s="363" t="str">
        <f>IFERROR(IF(LEN(INDEX(PlansAndNotes!$E$6:$E$4005,ROW(B1749)-ROW($C$3)))=0,"",INDEX(PlansAndNotes!$E$6:$E$4005,ROW(B1749)-ROW($C$3))),"")</f>
        <v/>
      </c>
      <c r="Q1749" s="363" t="str">
        <f>IFERROR(IF(LEN(INDEX(PlansAndNotes!$G$6:$G$4005,ROW(B1749)-ROW($C$3)))=0,"",INDEX(PlansAndNotes!$G$6:$G$4005,ROW(B1749)-ROW($C$3))),"")</f>
        <v/>
      </c>
      <c r="R1749" s="361" t="str">
        <f>IFERROR(IF(LEN(D1749)&gt;0,IF(LEN(INDEX(AdressBook!$C$6:$C$25,MATCH(D1749,AdressBook!$B$6:$B$25,0),1))=0,"",INDEX(AdressBook!$C$6:$C$25,MATCH(D1749,AdressBook!$B$6:$B$25,0),1)),""),"")</f>
        <v/>
      </c>
      <c r="S1749" s="165">
        <f>IF(LEN(C1749)&gt;0,IFERROR(IF(MATCH(C1749,C1750:$C$4004,0)&gt;0,-1,ROW(S1749)-ROW($S$3)),ROW(S1749)-ROW($S$3)),-1)</f>
        <v>-1</v>
      </c>
      <c r="T1749" s="165">
        <f t="shared" si="200"/>
        <v>0</v>
      </c>
      <c r="U1749" s="165" t="str">
        <f t="shared" si="201"/>
        <v/>
      </c>
      <c r="V1749" s="165" t="str">
        <f>IFERROR(IF(OR(C1749="",S1749&lt;0),"",IF(SUBTOTAL(3,C1749:C1749)=0,-1,SUBTOTAL(3,$C$4:C1749))),"")</f>
        <v/>
      </c>
      <c r="W1749" s="156" t="str">
        <f t="array" ref="W1749">IF(LEN(C1749)&gt;0,IFERROR(IF(MATCH(C1749,$C$3:$C1748,0)&gt;0,N1749-INDEX($N$3:N1748,SUMPRODUCT(MAX(ROW($C$3:$C1748)*(C1749=$C$3:$C1748)))-2,1),""),""),"")</f>
        <v/>
      </c>
      <c r="X1749" s="156">
        <f t="shared" ca="1" si="202"/>
        <v>1</v>
      </c>
      <c r="Y1749" s="156">
        <f t="shared" ca="1" si="203"/>
        <v>1</v>
      </c>
    </row>
    <row r="1750" spans="2:25" hidden="1" x14ac:dyDescent="0.25">
      <c r="B1750" s="390" t="str">
        <f>IFERROR(IF(LEN(INDEX(PlansAndNotes!$B$6:$B$2005,ROW(A1750)-ROW($B$3)))=0,"",INDEX(PlansAndNotes!$B$6:$B$2005,ROW(A1750)-ROW($B$3))),"")</f>
        <v/>
      </c>
      <c r="C1750" s="361" t="str">
        <f t="shared" si="198"/>
        <v/>
      </c>
      <c r="D1750" s="361" t="str">
        <f>IFERROR(IF(LEN(C1750)&gt;0,IF(LEN(INDEX(TasksList!$C$6:$C$1005,MATCH(C1750,TasksList!$B$6:$B$1005,0),1))=0,"",INDEX(TasksList!$C$6:$C$1005,MATCH(C1750,TasksList!$B$6:$B$1005,0),1)),""),"")</f>
        <v/>
      </c>
      <c r="E1750" s="361" t="str">
        <f>IFERROR(IF(LEN(C1750)&gt;0,IF(LEN(INDEX(TasksList!$F$6:$F$1005,MATCH(C1750,TasksList!$B$6:$B$1005,0),1))=0,"not set!",INDEX(TasksList!$F$6:$F$1005,MATCH(C1750,TasksList!$B$6:$B$1005,0),1)),""),"")</f>
        <v/>
      </c>
      <c r="F1750" s="360" t="str">
        <f>IFERROR(IF(LEN(D1750)&gt;0,IF(LEN(INDEX(AdressBook!$D$6:$D$25,MATCH(D1750,AdressBook!$B$6:$B$25,0),1))=0,"",INDEX(AdressBook!$D$6:$D$25,MATCH(D1750,AdressBook!$B$6:$B$25,0),1)),""),"")</f>
        <v/>
      </c>
      <c r="G1750" s="361" t="str">
        <f>IFERROR(IF(LEN(INDEX(PlansAndNotes!$F$6:$F$2005,ROW(B1750)-ROW($C$3)))=0,"",INDEX(PlansAndNotes!$F$6:$F$2005,ROW(B1750)-ROW($C$3))),"")</f>
        <v/>
      </c>
      <c r="H1750" s="361" t="str">
        <f>IFERROR(IF(LEN(C1750)&gt;0,IF(LEN(INDEX(TasksList!$G$6:$G$1005,MATCH(C1750,TasksList!$B$6:$B$1005,0),1))=0,"",INDEX(TasksList!$G$6:$G$1005,MATCH(C1750,TasksList!$B$6:$B$1005,0),1)),""),"")</f>
        <v/>
      </c>
      <c r="I1750" s="381"/>
      <c r="J1750" s="400"/>
      <c r="K1750" s="400"/>
      <c r="L1750" s="179"/>
      <c r="M1750" s="381"/>
      <c r="N1750" s="362" t="str">
        <f>IFERROR(IF(LEN(INDEX(PlansAndNotes!$D$6:$D$4005,ROW(B1750)-ROW($C$3)))=0,"",INDEX(PlansAndNotes!$D$6:$D$4005,ROW(B1750)-ROW($C$3))),"")</f>
        <v/>
      </c>
      <c r="O1750" s="165" t="str">
        <f t="shared" si="199"/>
        <v/>
      </c>
      <c r="P1750" s="363" t="str">
        <f>IFERROR(IF(LEN(INDEX(PlansAndNotes!$E$6:$E$4005,ROW(B1750)-ROW($C$3)))=0,"",INDEX(PlansAndNotes!$E$6:$E$4005,ROW(B1750)-ROW($C$3))),"")</f>
        <v/>
      </c>
      <c r="Q1750" s="363" t="str">
        <f>IFERROR(IF(LEN(INDEX(PlansAndNotes!$G$6:$G$4005,ROW(B1750)-ROW($C$3)))=0,"",INDEX(PlansAndNotes!$G$6:$G$4005,ROW(B1750)-ROW($C$3))),"")</f>
        <v/>
      </c>
      <c r="R1750" s="361" t="str">
        <f>IFERROR(IF(LEN(D1750)&gt;0,IF(LEN(INDEX(AdressBook!$C$6:$C$25,MATCH(D1750,AdressBook!$B$6:$B$25,0),1))=0,"",INDEX(AdressBook!$C$6:$C$25,MATCH(D1750,AdressBook!$B$6:$B$25,0),1)),""),"")</f>
        <v/>
      </c>
      <c r="S1750" s="165">
        <f>IF(LEN(C1750)&gt;0,IFERROR(IF(MATCH(C1750,C1751:$C$4004,0)&gt;0,-1,ROW(S1750)-ROW($S$3)),ROW(S1750)-ROW($S$3)),-1)</f>
        <v>-1</v>
      </c>
      <c r="T1750" s="165">
        <f t="shared" si="200"/>
        <v>0</v>
      </c>
      <c r="U1750" s="165" t="str">
        <f t="shared" si="201"/>
        <v/>
      </c>
      <c r="V1750" s="165" t="str">
        <f>IFERROR(IF(OR(C1750="",S1750&lt;0),"",IF(SUBTOTAL(3,C1750:C1750)=0,-1,SUBTOTAL(3,$C$4:C1750))),"")</f>
        <v/>
      </c>
      <c r="W1750" s="156" t="str">
        <f t="array" ref="W1750">IF(LEN(C1750)&gt;0,IFERROR(IF(MATCH(C1750,$C$3:$C1749,0)&gt;0,N1750-INDEX($N$3:N1749,SUMPRODUCT(MAX(ROW($C$3:$C1749)*(C1750=$C$3:$C1749)))-2,1),""),""),"")</f>
        <v/>
      </c>
      <c r="X1750" s="156">
        <f t="shared" ca="1" si="202"/>
        <v>1</v>
      </c>
      <c r="Y1750" s="156">
        <f t="shared" ca="1" si="203"/>
        <v>1</v>
      </c>
    </row>
    <row r="1751" spans="2:25" hidden="1" x14ac:dyDescent="0.25">
      <c r="B1751" s="390" t="str">
        <f>IFERROR(IF(LEN(INDEX(PlansAndNotes!$B$6:$B$2005,ROW(A1751)-ROW($B$3)))=0,"",INDEX(PlansAndNotes!$B$6:$B$2005,ROW(A1751)-ROW($B$3))),"")</f>
        <v/>
      </c>
      <c r="C1751" s="361" t="str">
        <f t="shared" si="198"/>
        <v/>
      </c>
      <c r="D1751" s="361" t="str">
        <f>IFERROR(IF(LEN(C1751)&gt;0,IF(LEN(INDEX(TasksList!$C$6:$C$1005,MATCH(C1751,TasksList!$B$6:$B$1005,0),1))=0,"",INDEX(TasksList!$C$6:$C$1005,MATCH(C1751,TasksList!$B$6:$B$1005,0),1)),""),"")</f>
        <v/>
      </c>
      <c r="E1751" s="361" t="str">
        <f>IFERROR(IF(LEN(C1751)&gt;0,IF(LEN(INDEX(TasksList!$F$6:$F$1005,MATCH(C1751,TasksList!$B$6:$B$1005,0),1))=0,"not set!",INDEX(TasksList!$F$6:$F$1005,MATCH(C1751,TasksList!$B$6:$B$1005,0),1)),""),"")</f>
        <v/>
      </c>
      <c r="F1751" s="360" t="str">
        <f>IFERROR(IF(LEN(D1751)&gt;0,IF(LEN(INDEX(AdressBook!$D$6:$D$25,MATCH(D1751,AdressBook!$B$6:$B$25,0),1))=0,"",INDEX(AdressBook!$D$6:$D$25,MATCH(D1751,AdressBook!$B$6:$B$25,0),1)),""),"")</f>
        <v/>
      </c>
      <c r="G1751" s="361" t="str">
        <f>IFERROR(IF(LEN(INDEX(PlansAndNotes!$F$6:$F$2005,ROW(B1751)-ROW($C$3)))=0,"",INDEX(PlansAndNotes!$F$6:$F$2005,ROW(B1751)-ROW($C$3))),"")</f>
        <v/>
      </c>
      <c r="H1751" s="361" t="str">
        <f>IFERROR(IF(LEN(C1751)&gt;0,IF(LEN(INDEX(TasksList!$G$6:$G$1005,MATCH(C1751,TasksList!$B$6:$B$1005,0),1))=0,"",INDEX(TasksList!$G$6:$G$1005,MATCH(C1751,TasksList!$B$6:$B$1005,0),1)),""),"")</f>
        <v/>
      </c>
      <c r="I1751" s="381"/>
      <c r="J1751" s="400"/>
      <c r="K1751" s="400"/>
      <c r="L1751" s="179"/>
      <c r="M1751" s="381"/>
      <c r="N1751" s="362" t="str">
        <f>IFERROR(IF(LEN(INDEX(PlansAndNotes!$D$6:$D$4005,ROW(B1751)-ROW($C$3)))=0,"",INDEX(PlansAndNotes!$D$6:$D$4005,ROW(B1751)-ROW($C$3))),"")</f>
        <v/>
      </c>
      <c r="O1751" s="165" t="str">
        <f t="shared" si="199"/>
        <v/>
      </c>
      <c r="P1751" s="363" t="str">
        <f>IFERROR(IF(LEN(INDEX(PlansAndNotes!$E$6:$E$4005,ROW(B1751)-ROW($C$3)))=0,"",INDEX(PlansAndNotes!$E$6:$E$4005,ROW(B1751)-ROW($C$3))),"")</f>
        <v/>
      </c>
      <c r="Q1751" s="363" t="str">
        <f>IFERROR(IF(LEN(INDEX(PlansAndNotes!$G$6:$G$4005,ROW(B1751)-ROW($C$3)))=0,"",INDEX(PlansAndNotes!$G$6:$G$4005,ROW(B1751)-ROW($C$3))),"")</f>
        <v/>
      </c>
      <c r="R1751" s="361" t="str">
        <f>IFERROR(IF(LEN(D1751)&gt;0,IF(LEN(INDEX(AdressBook!$C$6:$C$25,MATCH(D1751,AdressBook!$B$6:$B$25,0),1))=0,"",INDEX(AdressBook!$C$6:$C$25,MATCH(D1751,AdressBook!$B$6:$B$25,0),1)),""),"")</f>
        <v/>
      </c>
      <c r="S1751" s="165">
        <f>IF(LEN(C1751)&gt;0,IFERROR(IF(MATCH(C1751,C1752:$C$4004,0)&gt;0,-1,ROW(S1751)-ROW($S$3)),ROW(S1751)-ROW($S$3)),-1)</f>
        <v>-1</v>
      </c>
      <c r="T1751" s="165">
        <f t="shared" si="200"/>
        <v>0</v>
      </c>
      <c r="U1751" s="165" t="str">
        <f t="shared" si="201"/>
        <v/>
      </c>
      <c r="V1751" s="165" t="str">
        <f>IFERROR(IF(OR(C1751="",S1751&lt;0),"",IF(SUBTOTAL(3,C1751:C1751)=0,-1,SUBTOTAL(3,$C$4:C1751))),"")</f>
        <v/>
      </c>
      <c r="W1751" s="156" t="str">
        <f t="array" ref="W1751">IF(LEN(C1751)&gt;0,IFERROR(IF(MATCH(C1751,$C$3:$C1750,0)&gt;0,N1751-INDEX($N$3:N1750,SUMPRODUCT(MAX(ROW($C$3:$C1750)*(C1751=$C$3:$C1750)))-2,1),""),""),"")</f>
        <v/>
      </c>
      <c r="X1751" s="156">
        <f t="shared" ca="1" si="202"/>
        <v>1</v>
      </c>
      <c r="Y1751" s="156">
        <f t="shared" ca="1" si="203"/>
        <v>1</v>
      </c>
    </row>
    <row r="1752" spans="2:25" hidden="1" x14ac:dyDescent="0.25">
      <c r="B1752" s="390" t="str">
        <f>IFERROR(IF(LEN(INDEX(PlansAndNotes!$B$6:$B$2005,ROW(A1752)-ROW($B$3)))=0,"",INDEX(PlansAndNotes!$B$6:$B$2005,ROW(A1752)-ROW($B$3))),"")</f>
        <v/>
      </c>
      <c r="C1752" s="361" t="str">
        <f t="shared" si="198"/>
        <v/>
      </c>
      <c r="D1752" s="361" t="str">
        <f>IFERROR(IF(LEN(C1752)&gt;0,IF(LEN(INDEX(TasksList!$C$6:$C$1005,MATCH(C1752,TasksList!$B$6:$B$1005,0),1))=0,"",INDEX(TasksList!$C$6:$C$1005,MATCH(C1752,TasksList!$B$6:$B$1005,0),1)),""),"")</f>
        <v/>
      </c>
      <c r="E1752" s="361" t="str">
        <f>IFERROR(IF(LEN(C1752)&gt;0,IF(LEN(INDEX(TasksList!$F$6:$F$1005,MATCH(C1752,TasksList!$B$6:$B$1005,0),1))=0,"not set!",INDEX(TasksList!$F$6:$F$1005,MATCH(C1752,TasksList!$B$6:$B$1005,0),1)),""),"")</f>
        <v/>
      </c>
      <c r="F1752" s="360" t="str">
        <f>IFERROR(IF(LEN(D1752)&gt;0,IF(LEN(INDEX(AdressBook!$D$6:$D$25,MATCH(D1752,AdressBook!$B$6:$B$25,0),1))=0,"",INDEX(AdressBook!$D$6:$D$25,MATCH(D1752,AdressBook!$B$6:$B$25,0),1)),""),"")</f>
        <v/>
      </c>
      <c r="G1752" s="361" t="str">
        <f>IFERROR(IF(LEN(INDEX(PlansAndNotes!$F$6:$F$2005,ROW(B1752)-ROW($C$3)))=0,"",INDEX(PlansAndNotes!$F$6:$F$2005,ROW(B1752)-ROW($C$3))),"")</f>
        <v/>
      </c>
      <c r="H1752" s="361" t="str">
        <f>IFERROR(IF(LEN(C1752)&gt;0,IF(LEN(INDEX(TasksList!$G$6:$G$1005,MATCH(C1752,TasksList!$B$6:$B$1005,0),1))=0,"",INDEX(TasksList!$G$6:$G$1005,MATCH(C1752,TasksList!$B$6:$B$1005,0),1)),""),"")</f>
        <v/>
      </c>
      <c r="I1752" s="381"/>
      <c r="J1752" s="400"/>
      <c r="K1752" s="400"/>
      <c r="L1752" s="179"/>
      <c r="M1752" s="381"/>
      <c r="N1752" s="362" t="str">
        <f>IFERROR(IF(LEN(INDEX(PlansAndNotes!$D$6:$D$4005,ROW(B1752)-ROW($C$3)))=0,"",INDEX(PlansAndNotes!$D$6:$D$4005,ROW(B1752)-ROW($C$3))),"")</f>
        <v/>
      </c>
      <c r="O1752" s="165" t="str">
        <f t="shared" si="199"/>
        <v/>
      </c>
      <c r="P1752" s="363" t="str">
        <f>IFERROR(IF(LEN(INDEX(PlansAndNotes!$E$6:$E$4005,ROW(B1752)-ROW($C$3)))=0,"",INDEX(PlansAndNotes!$E$6:$E$4005,ROW(B1752)-ROW($C$3))),"")</f>
        <v/>
      </c>
      <c r="Q1752" s="363" t="str">
        <f>IFERROR(IF(LEN(INDEX(PlansAndNotes!$G$6:$G$4005,ROW(B1752)-ROW($C$3)))=0,"",INDEX(PlansAndNotes!$G$6:$G$4005,ROW(B1752)-ROW($C$3))),"")</f>
        <v/>
      </c>
      <c r="R1752" s="361" t="str">
        <f>IFERROR(IF(LEN(D1752)&gt;0,IF(LEN(INDEX(AdressBook!$C$6:$C$25,MATCH(D1752,AdressBook!$B$6:$B$25,0),1))=0,"",INDEX(AdressBook!$C$6:$C$25,MATCH(D1752,AdressBook!$B$6:$B$25,0),1)),""),"")</f>
        <v/>
      </c>
      <c r="S1752" s="165">
        <f>IF(LEN(C1752)&gt;0,IFERROR(IF(MATCH(C1752,C1753:$C$4004,0)&gt;0,-1,ROW(S1752)-ROW($S$3)),ROW(S1752)-ROW($S$3)),-1)</f>
        <v>-1</v>
      </c>
      <c r="T1752" s="165">
        <f t="shared" si="200"/>
        <v>0</v>
      </c>
      <c r="U1752" s="165" t="str">
        <f t="shared" si="201"/>
        <v/>
      </c>
      <c r="V1752" s="165" t="str">
        <f>IFERROR(IF(OR(C1752="",S1752&lt;0),"",IF(SUBTOTAL(3,C1752:C1752)=0,-1,SUBTOTAL(3,$C$4:C1752))),"")</f>
        <v/>
      </c>
      <c r="W1752" s="156" t="str">
        <f t="array" ref="W1752">IF(LEN(C1752)&gt;0,IFERROR(IF(MATCH(C1752,$C$3:$C1751,0)&gt;0,N1752-INDEX($N$3:N1751,SUMPRODUCT(MAX(ROW($C$3:$C1751)*(C1752=$C$3:$C1751)))-2,1),""),""),"")</f>
        <v/>
      </c>
      <c r="X1752" s="156">
        <f t="shared" ca="1" si="202"/>
        <v>1</v>
      </c>
      <c r="Y1752" s="156">
        <f t="shared" ca="1" si="203"/>
        <v>1</v>
      </c>
    </row>
    <row r="1753" spans="2:25" hidden="1" x14ac:dyDescent="0.25">
      <c r="B1753" s="390" t="str">
        <f>IFERROR(IF(LEN(INDEX(PlansAndNotes!$B$6:$B$2005,ROW(A1753)-ROW($B$3)))=0,"",INDEX(PlansAndNotes!$B$6:$B$2005,ROW(A1753)-ROW($B$3))),"")</f>
        <v/>
      </c>
      <c r="C1753" s="361" t="str">
        <f t="shared" si="198"/>
        <v/>
      </c>
      <c r="D1753" s="361" t="str">
        <f>IFERROR(IF(LEN(C1753)&gt;0,IF(LEN(INDEX(TasksList!$C$6:$C$1005,MATCH(C1753,TasksList!$B$6:$B$1005,0),1))=0,"",INDEX(TasksList!$C$6:$C$1005,MATCH(C1753,TasksList!$B$6:$B$1005,0),1)),""),"")</f>
        <v/>
      </c>
      <c r="E1753" s="361" t="str">
        <f>IFERROR(IF(LEN(C1753)&gt;0,IF(LEN(INDEX(TasksList!$F$6:$F$1005,MATCH(C1753,TasksList!$B$6:$B$1005,0),1))=0,"not set!",INDEX(TasksList!$F$6:$F$1005,MATCH(C1753,TasksList!$B$6:$B$1005,0),1)),""),"")</f>
        <v/>
      </c>
      <c r="F1753" s="360" t="str">
        <f>IFERROR(IF(LEN(D1753)&gt;0,IF(LEN(INDEX(AdressBook!$D$6:$D$25,MATCH(D1753,AdressBook!$B$6:$B$25,0),1))=0,"",INDEX(AdressBook!$D$6:$D$25,MATCH(D1753,AdressBook!$B$6:$B$25,0),1)),""),"")</f>
        <v/>
      </c>
      <c r="G1753" s="361" t="str">
        <f>IFERROR(IF(LEN(INDEX(PlansAndNotes!$F$6:$F$2005,ROW(B1753)-ROW($C$3)))=0,"",INDEX(PlansAndNotes!$F$6:$F$2005,ROW(B1753)-ROW($C$3))),"")</f>
        <v/>
      </c>
      <c r="H1753" s="361" t="str">
        <f>IFERROR(IF(LEN(C1753)&gt;0,IF(LEN(INDEX(TasksList!$G$6:$G$1005,MATCH(C1753,TasksList!$B$6:$B$1005,0),1))=0,"",INDEX(TasksList!$G$6:$G$1005,MATCH(C1753,TasksList!$B$6:$B$1005,0),1)),""),"")</f>
        <v/>
      </c>
      <c r="I1753" s="381"/>
      <c r="J1753" s="400"/>
      <c r="K1753" s="400"/>
      <c r="L1753" s="179"/>
      <c r="M1753" s="381"/>
      <c r="N1753" s="362" t="str">
        <f>IFERROR(IF(LEN(INDEX(PlansAndNotes!$D$6:$D$4005,ROW(B1753)-ROW($C$3)))=0,"",INDEX(PlansAndNotes!$D$6:$D$4005,ROW(B1753)-ROW($C$3))),"")</f>
        <v/>
      </c>
      <c r="O1753" s="165" t="str">
        <f t="shared" si="199"/>
        <v/>
      </c>
      <c r="P1753" s="363" t="str">
        <f>IFERROR(IF(LEN(INDEX(PlansAndNotes!$E$6:$E$4005,ROW(B1753)-ROW($C$3)))=0,"",INDEX(PlansAndNotes!$E$6:$E$4005,ROW(B1753)-ROW($C$3))),"")</f>
        <v/>
      </c>
      <c r="Q1753" s="363" t="str">
        <f>IFERROR(IF(LEN(INDEX(PlansAndNotes!$G$6:$G$4005,ROW(B1753)-ROW($C$3)))=0,"",INDEX(PlansAndNotes!$G$6:$G$4005,ROW(B1753)-ROW($C$3))),"")</f>
        <v/>
      </c>
      <c r="R1753" s="361" t="str">
        <f>IFERROR(IF(LEN(D1753)&gt;0,IF(LEN(INDEX(AdressBook!$C$6:$C$25,MATCH(D1753,AdressBook!$B$6:$B$25,0),1))=0,"",INDEX(AdressBook!$C$6:$C$25,MATCH(D1753,AdressBook!$B$6:$B$25,0),1)),""),"")</f>
        <v/>
      </c>
      <c r="S1753" s="165">
        <f>IF(LEN(C1753)&gt;0,IFERROR(IF(MATCH(C1753,C1754:$C$4004,0)&gt;0,-1,ROW(S1753)-ROW($S$3)),ROW(S1753)-ROW($S$3)),-1)</f>
        <v>-1</v>
      </c>
      <c r="T1753" s="165">
        <f t="shared" si="200"/>
        <v>0</v>
      </c>
      <c r="U1753" s="165" t="str">
        <f t="shared" si="201"/>
        <v/>
      </c>
      <c r="V1753" s="165" t="str">
        <f>IFERROR(IF(OR(C1753="",S1753&lt;0),"",IF(SUBTOTAL(3,C1753:C1753)=0,-1,SUBTOTAL(3,$C$4:C1753))),"")</f>
        <v/>
      </c>
      <c r="W1753" s="156" t="str">
        <f t="array" ref="W1753">IF(LEN(C1753)&gt;0,IFERROR(IF(MATCH(C1753,$C$3:$C1752,0)&gt;0,N1753-INDEX($N$3:N1752,SUMPRODUCT(MAX(ROW($C$3:$C1752)*(C1753=$C$3:$C1752)))-2,1),""),""),"")</f>
        <v/>
      </c>
      <c r="X1753" s="156">
        <f t="shared" ca="1" si="202"/>
        <v>1</v>
      </c>
      <c r="Y1753" s="156">
        <f t="shared" ca="1" si="203"/>
        <v>1</v>
      </c>
    </row>
    <row r="1754" spans="2:25" hidden="1" x14ac:dyDescent="0.25">
      <c r="B1754" s="390" t="str">
        <f>IFERROR(IF(LEN(INDEX(PlansAndNotes!$B$6:$B$2005,ROW(A1754)-ROW($B$3)))=0,"",INDEX(PlansAndNotes!$B$6:$B$2005,ROW(A1754)-ROW($B$3))),"")</f>
        <v/>
      </c>
      <c r="C1754" s="361" t="str">
        <f t="shared" si="198"/>
        <v/>
      </c>
      <c r="D1754" s="361" t="str">
        <f>IFERROR(IF(LEN(C1754)&gt;0,IF(LEN(INDEX(TasksList!$C$6:$C$1005,MATCH(C1754,TasksList!$B$6:$B$1005,0),1))=0,"",INDEX(TasksList!$C$6:$C$1005,MATCH(C1754,TasksList!$B$6:$B$1005,0),1)),""),"")</f>
        <v/>
      </c>
      <c r="E1754" s="361" t="str">
        <f>IFERROR(IF(LEN(C1754)&gt;0,IF(LEN(INDEX(TasksList!$F$6:$F$1005,MATCH(C1754,TasksList!$B$6:$B$1005,0),1))=0,"not set!",INDEX(TasksList!$F$6:$F$1005,MATCH(C1754,TasksList!$B$6:$B$1005,0),1)),""),"")</f>
        <v/>
      </c>
      <c r="F1754" s="360" t="str">
        <f>IFERROR(IF(LEN(D1754)&gt;0,IF(LEN(INDEX(AdressBook!$D$6:$D$25,MATCH(D1754,AdressBook!$B$6:$B$25,0),1))=0,"",INDEX(AdressBook!$D$6:$D$25,MATCH(D1754,AdressBook!$B$6:$B$25,0),1)),""),"")</f>
        <v/>
      </c>
      <c r="G1754" s="361" t="str">
        <f>IFERROR(IF(LEN(INDEX(PlansAndNotes!$F$6:$F$2005,ROW(B1754)-ROW($C$3)))=0,"",INDEX(PlansAndNotes!$F$6:$F$2005,ROW(B1754)-ROW($C$3))),"")</f>
        <v/>
      </c>
      <c r="H1754" s="361" t="str">
        <f>IFERROR(IF(LEN(C1754)&gt;0,IF(LEN(INDEX(TasksList!$G$6:$G$1005,MATCH(C1754,TasksList!$B$6:$B$1005,0),1))=0,"",INDEX(TasksList!$G$6:$G$1005,MATCH(C1754,TasksList!$B$6:$B$1005,0),1)),""),"")</f>
        <v/>
      </c>
      <c r="I1754" s="381"/>
      <c r="J1754" s="400"/>
      <c r="K1754" s="400"/>
      <c r="L1754" s="179"/>
      <c r="M1754" s="381"/>
      <c r="N1754" s="362" t="str">
        <f>IFERROR(IF(LEN(INDEX(PlansAndNotes!$D$6:$D$4005,ROW(B1754)-ROW($C$3)))=0,"",INDEX(PlansAndNotes!$D$6:$D$4005,ROW(B1754)-ROW($C$3))),"")</f>
        <v/>
      </c>
      <c r="O1754" s="165" t="str">
        <f t="shared" si="199"/>
        <v/>
      </c>
      <c r="P1754" s="363" t="str">
        <f>IFERROR(IF(LEN(INDEX(PlansAndNotes!$E$6:$E$4005,ROW(B1754)-ROW($C$3)))=0,"",INDEX(PlansAndNotes!$E$6:$E$4005,ROW(B1754)-ROW($C$3))),"")</f>
        <v/>
      </c>
      <c r="Q1754" s="363" t="str">
        <f>IFERROR(IF(LEN(INDEX(PlansAndNotes!$G$6:$G$4005,ROW(B1754)-ROW($C$3)))=0,"",INDEX(PlansAndNotes!$G$6:$G$4005,ROW(B1754)-ROW($C$3))),"")</f>
        <v/>
      </c>
      <c r="R1754" s="361" t="str">
        <f>IFERROR(IF(LEN(D1754)&gt;0,IF(LEN(INDEX(AdressBook!$C$6:$C$25,MATCH(D1754,AdressBook!$B$6:$B$25,0),1))=0,"",INDEX(AdressBook!$C$6:$C$25,MATCH(D1754,AdressBook!$B$6:$B$25,0),1)),""),"")</f>
        <v/>
      </c>
      <c r="S1754" s="165">
        <f>IF(LEN(C1754)&gt;0,IFERROR(IF(MATCH(C1754,C1755:$C$4004,0)&gt;0,-1,ROW(S1754)-ROW($S$3)),ROW(S1754)-ROW($S$3)),-1)</f>
        <v>-1</v>
      </c>
      <c r="T1754" s="165">
        <f t="shared" si="200"/>
        <v>0</v>
      </c>
      <c r="U1754" s="165" t="str">
        <f t="shared" si="201"/>
        <v/>
      </c>
      <c r="V1754" s="165" t="str">
        <f>IFERROR(IF(OR(C1754="",S1754&lt;0),"",IF(SUBTOTAL(3,C1754:C1754)=0,-1,SUBTOTAL(3,$C$4:C1754))),"")</f>
        <v/>
      </c>
      <c r="W1754" s="156" t="str">
        <f t="array" ref="W1754">IF(LEN(C1754)&gt;0,IFERROR(IF(MATCH(C1754,$C$3:$C1753,0)&gt;0,N1754-INDEX($N$3:N1753,SUMPRODUCT(MAX(ROW($C$3:$C1753)*(C1754=$C$3:$C1753)))-2,1),""),""),"")</f>
        <v/>
      </c>
      <c r="X1754" s="156">
        <f t="shared" ca="1" si="202"/>
        <v>1</v>
      </c>
      <c r="Y1754" s="156">
        <f t="shared" ca="1" si="203"/>
        <v>1</v>
      </c>
    </row>
    <row r="1755" spans="2:25" hidden="1" x14ac:dyDescent="0.25">
      <c r="B1755" s="390" t="str">
        <f>IFERROR(IF(LEN(INDEX(PlansAndNotes!$B$6:$B$2005,ROW(A1755)-ROW($B$3)))=0,"",INDEX(PlansAndNotes!$B$6:$B$2005,ROW(A1755)-ROW($B$3))),"")</f>
        <v/>
      </c>
      <c r="C1755" s="361" t="str">
        <f t="shared" si="198"/>
        <v/>
      </c>
      <c r="D1755" s="361" t="str">
        <f>IFERROR(IF(LEN(C1755)&gt;0,IF(LEN(INDEX(TasksList!$C$6:$C$1005,MATCH(C1755,TasksList!$B$6:$B$1005,0),1))=0,"",INDEX(TasksList!$C$6:$C$1005,MATCH(C1755,TasksList!$B$6:$B$1005,0),1)),""),"")</f>
        <v/>
      </c>
      <c r="E1755" s="361" t="str">
        <f>IFERROR(IF(LEN(C1755)&gt;0,IF(LEN(INDEX(TasksList!$F$6:$F$1005,MATCH(C1755,TasksList!$B$6:$B$1005,0),1))=0,"not set!",INDEX(TasksList!$F$6:$F$1005,MATCH(C1755,TasksList!$B$6:$B$1005,0),1)),""),"")</f>
        <v/>
      </c>
      <c r="F1755" s="360" t="str">
        <f>IFERROR(IF(LEN(D1755)&gt;0,IF(LEN(INDEX(AdressBook!$D$6:$D$25,MATCH(D1755,AdressBook!$B$6:$B$25,0),1))=0,"",INDEX(AdressBook!$D$6:$D$25,MATCH(D1755,AdressBook!$B$6:$B$25,0),1)),""),"")</f>
        <v/>
      </c>
      <c r="G1755" s="361" t="str">
        <f>IFERROR(IF(LEN(INDEX(PlansAndNotes!$F$6:$F$2005,ROW(B1755)-ROW($C$3)))=0,"",INDEX(PlansAndNotes!$F$6:$F$2005,ROW(B1755)-ROW($C$3))),"")</f>
        <v/>
      </c>
      <c r="H1755" s="361" t="str">
        <f>IFERROR(IF(LEN(C1755)&gt;0,IF(LEN(INDEX(TasksList!$G$6:$G$1005,MATCH(C1755,TasksList!$B$6:$B$1005,0),1))=0,"",INDEX(TasksList!$G$6:$G$1005,MATCH(C1755,TasksList!$B$6:$B$1005,0),1)),""),"")</f>
        <v/>
      </c>
      <c r="I1755" s="381"/>
      <c r="J1755" s="400"/>
      <c r="K1755" s="400"/>
      <c r="L1755" s="179"/>
      <c r="M1755" s="381"/>
      <c r="N1755" s="362" t="str">
        <f>IFERROR(IF(LEN(INDEX(PlansAndNotes!$D$6:$D$4005,ROW(B1755)-ROW($C$3)))=0,"",INDEX(PlansAndNotes!$D$6:$D$4005,ROW(B1755)-ROW($C$3))),"")</f>
        <v/>
      </c>
      <c r="O1755" s="165" t="str">
        <f t="shared" si="199"/>
        <v/>
      </c>
      <c r="P1755" s="363" t="str">
        <f>IFERROR(IF(LEN(INDEX(PlansAndNotes!$E$6:$E$4005,ROW(B1755)-ROW($C$3)))=0,"",INDEX(PlansAndNotes!$E$6:$E$4005,ROW(B1755)-ROW($C$3))),"")</f>
        <v/>
      </c>
      <c r="Q1755" s="363" t="str">
        <f>IFERROR(IF(LEN(INDEX(PlansAndNotes!$G$6:$G$4005,ROW(B1755)-ROW($C$3)))=0,"",INDEX(PlansAndNotes!$G$6:$G$4005,ROW(B1755)-ROW($C$3))),"")</f>
        <v/>
      </c>
      <c r="R1755" s="361" t="str">
        <f>IFERROR(IF(LEN(D1755)&gt;0,IF(LEN(INDEX(AdressBook!$C$6:$C$25,MATCH(D1755,AdressBook!$B$6:$B$25,0),1))=0,"",INDEX(AdressBook!$C$6:$C$25,MATCH(D1755,AdressBook!$B$6:$B$25,0),1)),""),"")</f>
        <v/>
      </c>
      <c r="S1755" s="165">
        <f>IF(LEN(C1755)&gt;0,IFERROR(IF(MATCH(C1755,C1756:$C$4004,0)&gt;0,-1,ROW(S1755)-ROW($S$3)),ROW(S1755)-ROW($S$3)),-1)</f>
        <v>-1</v>
      </c>
      <c r="T1755" s="165">
        <f t="shared" si="200"/>
        <v>0</v>
      </c>
      <c r="U1755" s="165" t="str">
        <f t="shared" si="201"/>
        <v/>
      </c>
      <c r="V1755" s="165" t="str">
        <f>IFERROR(IF(OR(C1755="",S1755&lt;0),"",IF(SUBTOTAL(3,C1755:C1755)=0,-1,SUBTOTAL(3,$C$4:C1755))),"")</f>
        <v/>
      </c>
      <c r="W1755" s="156" t="str">
        <f t="array" ref="W1755">IF(LEN(C1755)&gt;0,IFERROR(IF(MATCH(C1755,$C$3:$C1754,0)&gt;0,N1755-INDEX($N$3:N1754,SUMPRODUCT(MAX(ROW($C$3:$C1754)*(C1755=$C$3:$C1754)))-2,1),""),""),"")</f>
        <v/>
      </c>
      <c r="X1755" s="156">
        <f t="shared" ca="1" si="202"/>
        <v>1</v>
      </c>
      <c r="Y1755" s="156">
        <f t="shared" ca="1" si="203"/>
        <v>1</v>
      </c>
    </row>
    <row r="1756" spans="2:25" hidden="1" x14ac:dyDescent="0.25">
      <c r="B1756" s="390" t="str">
        <f>IFERROR(IF(LEN(INDEX(PlansAndNotes!$B$6:$B$2005,ROW(A1756)-ROW($B$3)))=0,"",INDEX(PlansAndNotes!$B$6:$B$2005,ROW(A1756)-ROW($B$3))),"")</f>
        <v/>
      </c>
      <c r="C1756" s="361" t="str">
        <f t="shared" si="198"/>
        <v/>
      </c>
      <c r="D1756" s="361" t="str">
        <f>IFERROR(IF(LEN(C1756)&gt;0,IF(LEN(INDEX(TasksList!$C$6:$C$1005,MATCH(C1756,TasksList!$B$6:$B$1005,0),1))=0,"",INDEX(TasksList!$C$6:$C$1005,MATCH(C1756,TasksList!$B$6:$B$1005,0),1)),""),"")</f>
        <v/>
      </c>
      <c r="E1756" s="361" t="str">
        <f>IFERROR(IF(LEN(C1756)&gt;0,IF(LEN(INDEX(TasksList!$F$6:$F$1005,MATCH(C1756,TasksList!$B$6:$B$1005,0),1))=0,"not set!",INDEX(TasksList!$F$6:$F$1005,MATCH(C1756,TasksList!$B$6:$B$1005,0),1)),""),"")</f>
        <v/>
      </c>
      <c r="F1756" s="360" t="str">
        <f>IFERROR(IF(LEN(D1756)&gt;0,IF(LEN(INDEX(AdressBook!$D$6:$D$25,MATCH(D1756,AdressBook!$B$6:$B$25,0),1))=0,"",INDEX(AdressBook!$D$6:$D$25,MATCH(D1756,AdressBook!$B$6:$B$25,0),1)),""),"")</f>
        <v/>
      </c>
      <c r="G1756" s="361" t="str">
        <f>IFERROR(IF(LEN(INDEX(PlansAndNotes!$F$6:$F$2005,ROW(B1756)-ROW($C$3)))=0,"",INDEX(PlansAndNotes!$F$6:$F$2005,ROW(B1756)-ROW($C$3))),"")</f>
        <v/>
      </c>
      <c r="H1756" s="361" t="str">
        <f>IFERROR(IF(LEN(C1756)&gt;0,IF(LEN(INDEX(TasksList!$G$6:$G$1005,MATCH(C1756,TasksList!$B$6:$B$1005,0),1))=0,"",INDEX(TasksList!$G$6:$G$1005,MATCH(C1756,TasksList!$B$6:$B$1005,0),1)),""),"")</f>
        <v/>
      </c>
      <c r="I1756" s="381"/>
      <c r="J1756" s="400"/>
      <c r="K1756" s="400"/>
      <c r="L1756" s="179"/>
      <c r="M1756" s="381"/>
      <c r="N1756" s="362" t="str">
        <f>IFERROR(IF(LEN(INDEX(PlansAndNotes!$D$6:$D$4005,ROW(B1756)-ROW($C$3)))=0,"",INDEX(PlansAndNotes!$D$6:$D$4005,ROW(B1756)-ROW($C$3))),"")</f>
        <v/>
      </c>
      <c r="O1756" s="165" t="str">
        <f t="shared" si="199"/>
        <v/>
      </c>
      <c r="P1756" s="363" t="str">
        <f>IFERROR(IF(LEN(INDEX(PlansAndNotes!$E$6:$E$4005,ROW(B1756)-ROW($C$3)))=0,"",INDEX(PlansAndNotes!$E$6:$E$4005,ROW(B1756)-ROW($C$3))),"")</f>
        <v/>
      </c>
      <c r="Q1756" s="363" t="str">
        <f>IFERROR(IF(LEN(INDEX(PlansAndNotes!$G$6:$G$4005,ROW(B1756)-ROW($C$3)))=0,"",INDEX(PlansAndNotes!$G$6:$G$4005,ROW(B1756)-ROW($C$3))),"")</f>
        <v/>
      </c>
      <c r="R1756" s="361" t="str">
        <f>IFERROR(IF(LEN(D1756)&gt;0,IF(LEN(INDEX(AdressBook!$C$6:$C$25,MATCH(D1756,AdressBook!$B$6:$B$25,0),1))=0,"",INDEX(AdressBook!$C$6:$C$25,MATCH(D1756,AdressBook!$B$6:$B$25,0),1)),""),"")</f>
        <v/>
      </c>
      <c r="S1756" s="165">
        <f>IF(LEN(C1756)&gt;0,IFERROR(IF(MATCH(C1756,C1757:$C$4004,0)&gt;0,-1,ROW(S1756)-ROW($S$3)),ROW(S1756)-ROW($S$3)),-1)</f>
        <v>-1</v>
      </c>
      <c r="T1756" s="165">
        <f t="shared" si="200"/>
        <v>0</v>
      </c>
      <c r="U1756" s="165" t="str">
        <f t="shared" si="201"/>
        <v/>
      </c>
      <c r="V1756" s="165" t="str">
        <f>IFERROR(IF(OR(C1756="",S1756&lt;0),"",IF(SUBTOTAL(3,C1756:C1756)=0,-1,SUBTOTAL(3,$C$4:C1756))),"")</f>
        <v/>
      </c>
      <c r="W1756" s="156" t="str">
        <f t="array" ref="W1756">IF(LEN(C1756)&gt;0,IFERROR(IF(MATCH(C1756,$C$3:$C1755,0)&gt;0,N1756-INDEX($N$3:N1755,SUMPRODUCT(MAX(ROW($C$3:$C1755)*(C1756=$C$3:$C1755)))-2,1),""),""),"")</f>
        <v/>
      </c>
      <c r="X1756" s="156">
        <f t="shared" ca="1" si="202"/>
        <v>1</v>
      </c>
      <c r="Y1756" s="156">
        <f t="shared" ca="1" si="203"/>
        <v>1</v>
      </c>
    </row>
    <row r="1757" spans="2:25" hidden="1" x14ac:dyDescent="0.25">
      <c r="B1757" s="390" t="str">
        <f>IFERROR(IF(LEN(INDEX(PlansAndNotes!$B$6:$B$2005,ROW(A1757)-ROW($B$3)))=0,"",INDEX(PlansAndNotes!$B$6:$B$2005,ROW(A1757)-ROW($B$3))),"")</f>
        <v/>
      </c>
      <c r="C1757" s="361" t="str">
        <f t="shared" si="198"/>
        <v/>
      </c>
      <c r="D1757" s="361" t="str">
        <f>IFERROR(IF(LEN(C1757)&gt;0,IF(LEN(INDEX(TasksList!$C$6:$C$1005,MATCH(C1757,TasksList!$B$6:$B$1005,0),1))=0,"",INDEX(TasksList!$C$6:$C$1005,MATCH(C1757,TasksList!$B$6:$B$1005,0),1)),""),"")</f>
        <v/>
      </c>
      <c r="E1757" s="361" t="str">
        <f>IFERROR(IF(LEN(C1757)&gt;0,IF(LEN(INDEX(TasksList!$F$6:$F$1005,MATCH(C1757,TasksList!$B$6:$B$1005,0),1))=0,"not set!",INDEX(TasksList!$F$6:$F$1005,MATCH(C1757,TasksList!$B$6:$B$1005,0),1)),""),"")</f>
        <v/>
      </c>
      <c r="F1757" s="360" t="str">
        <f>IFERROR(IF(LEN(D1757)&gt;0,IF(LEN(INDEX(AdressBook!$D$6:$D$25,MATCH(D1757,AdressBook!$B$6:$B$25,0),1))=0,"",INDEX(AdressBook!$D$6:$D$25,MATCH(D1757,AdressBook!$B$6:$B$25,0),1)),""),"")</f>
        <v/>
      </c>
      <c r="G1757" s="361" t="str">
        <f>IFERROR(IF(LEN(INDEX(PlansAndNotes!$F$6:$F$2005,ROW(B1757)-ROW($C$3)))=0,"",INDEX(PlansAndNotes!$F$6:$F$2005,ROW(B1757)-ROW($C$3))),"")</f>
        <v/>
      </c>
      <c r="H1757" s="361" t="str">
        <f>IFERROR(IF(LEN(C1757)&gt;0,IF(LEN(INDEX(TasksList!$G$6:$G$1005,MATCH(C1757,TasksList!$B$6:$B$1005,0),1))=0,"",INDEX(TasksList!$G$6:$G$1005,MATCH(C1757,TasksList!$B$6:$B$1005,0),1)),""),"")</f>
        <v/>
      </c>
      <c r="I1757" s="381"/>
      <c r="J1757" s="400"/>
      <c r="K1757" s="400"/>
      <c r="L1757" s="179"/>
      <c r="M1757" s="381"/>
      <c r="N1757" s="362" t="str">
        <f>IFERROR(IF(LEN(INDEX(PlansAndNotes!$D$6:$D$4005,ROW(B1757)-ROW($C$3)))=0,"",INDEX(PlansAndNotes!$D$6:$D$4005,ROW(B1757)-ROW($C$3))),"")</f>
        <v/>
      </c>
      <c r="O1757" s="165" t="str">
        <f t="shared" si="199"/>
        <v/>
      </c>
      <c r="P1757" s="363" t="str">
        <f>IFERROR(IF(LEN(INDEX(PlansAndNotes!$E$6:$E$4005,ROW(B1757)-ROW($C$3)))=0,"",INDEX(PlansAndNotes!$E$6:$E$4005,ROW(B1757)-ROW($C$3))),"")</f>
        <v/>
      </c>
      <c r="Q1757" s="363" t="str">
        <f>IFERROR(IF(LEN(INDEX(PlansAndNotes!$G$6:$G$4005,ROW(B1757)-ROW($C$3)))=0,"",INDEX(PlansAndNotes!$G$6:$G$4005,ROW(B1757)-ROW($C$3))),"")</f>
        <v/>
      </c>
      <c r="R1757" s="361" t="str">
        <f>IFERROR(IF(LEN(D1757)&gt;0,IF(LEN(INDEX(AdressBook!$C$6:$C$25,MATCH(D1757,AdressBook!$B$6:$B$25,0),1))=0,"",INDEX(AdressBook!$C$6:$C$25,MATCH(D1757,AdressBook!$B$6:$B$25,0),1)),""),"")</f>
        <v/>
      </c>
      <c r="S1757" s="165">
        <f>IF(LEN(C1757)&gt;0,IFERROR(IF(MATCH(C1757,C1758:$C$4004,0)&gt;0,-1,ROW(S1757)-ROW($S$3)),ROW(S1757)-ROW($S$3)),-1)</f>
        <v>-1</v>
      </c>
      <c r="T1757" s="165">
        <f t="shared" si="200"/>
        <v>0</v>
      </c>
      <c r="U1757" s="165" t="str">
        <f t="shared" si="201"/>
        <v/>
      </c>
      <c r="V1757" s="165" t="str">
        <f>IFERROR(IF(OR(C1757="",S1757&lt;0),"",IF(SUBTOTAL(3,C1757:C1757)=0,-1,SUBTOTAL(3,$C$4:C1757))),"")</f>
        <v/>
      </c>
      <c r="W1757" s="156" t="str">
        <f t="array" ref="W1757">IF(LEN(C1757)&gt;0,IFERROR(IF(MATCH(C1757,$C$3:$C1756,0)&gt;0,N1757-INDEX($N$3:N1756,SUMPRODUCT(MAX(ROW($C$3:$C1756)*(C1757=$C$3:$C1756)))-2,1),""),""),"")</f>
        <v/>
      </c>
      <c r="X1757" s="156">
        <f t="shared" ca="1" si="202"/>
        <v>1</v>
      </c>
      <c r="Y1757" s="156">
        <f t="shared" ca="1" si="203"/>
        <v>1</v>
      </c>
    </row>
    <row r="1758" spans="2:25" hidden="1" x14ac:dyDescent="0.25">
      <c r="B1758" s="390" t="str">
        <f>IFERROR(IF(LEN(INDEX(PlansAndNotes!$B$6:$B$2005,ROW(A1758)-ROW($B$3)))=0,"",INDEX(PlansAndNotes!$B$6:$B$2005,ROW(A1758)-ROW($B$3))),"")</f>
        <v/>
      </c>
      <c r="C1758" s="361" t="str">
        <f t="shared" si="198"/>
        <v/>
      </c>
      <c r="D1758" s="361" t="str">
        <f>IFERROR(IF(LEN(C1758)&gt;0,IF(LEN(INDEX(TasksList!$C$6:$C$1005,MATCH(C1758,TasksList!$B$6:$B$1005,0),1))=0,"",INDEX(TasksList!$C$6:$C$1005,MATCH(C1758,TasksList!$B$6:$B$1005,0),1)),""),"")</f>
        <v/>
      </c>
      <c r="E1758" s="361" t="str">
        <f>IFERROR(IF(LEN(C1758)&gt;0,IF(LEN(INDEX(TasksList!$F$6:$F$1005,MATCH(C1758,TasksList!$B$6:$B$1005,0),1))=0,"not set!",INDEX(TasksList!$F$6:$F$1005,MATCH(C1758,TasksList!$B$6:$B$1005,0),1)),""),"")</f>
        <v/>
      </c>
      <c r="F1758" s="360" t="str">
        <f>IFERROR(IF(LEN(D1758)&gt;0,IF(LEN(INDEX(AdressBook!$D$6:$D$25,MATCH(D1758,AdressBook!$B$6:$B$25,0),1))=0,"",INDEX(AdressBook!$D$6:$D$25,MATCH(D1758,AdressBook!$B$6:$B$25,0),1)),""),"")</f>
        <v/>
      </c>
      <c r="G1758" s="361" t="str">
        <f>IFERROR(IF(LEN(INDEX(PlansAndNotes!$F$6:$F$2005,ROW(B1758)-ROW($C$3)))=0,"",INDEX(PlansAndNotes!$F$6:$F$2005,ROW(B1758)-ROW($C$3))),"")</f>
        <v/>
      </c>
      <c r="H1758" s="361" t="str">
        <f>IFERROR(IF(LEN(C1758)&gt;0,IF(LEN(INDEX(TasksList!$G$6:$G$1005,MATCH(C1758,TasksList!$B$6:$B$1005,0),1))=0,"",INDEX(TasksList!$G$6:$G$1005,MATCH(C1758,TasksList!$B$6:$B$1005,0),1)),""),"")</f>
        <v/>
      </c>
      <c r="I1758" s="381"/>
      <c r="J1758" s="400"/>
      <c r="K1758" s="400"/>
      <c r="L1758" s="179"/>
      <c r="M1758" s="381"/>
      <c r="N1758" s="362" t="str">
        <f>IFERROR(IF(LEN(INDEX(PlansAndNotes!$D$6:$D$4005,ROW(B1758)-ROW($C$3)))=0,"",INDEX(PlansAndNotes!$D$6:$D$4005,ROW(B1758)-ROW($C$3))),"")</f>
        <v/>
      </c>
      <c r="O1758" s="165" t="str">
        <f t="shared" si="199"/>
        <v/>
      </c>
      <c r="P1758" s="363" t="str">
        <f>IFERROR(IF(LEN(INDEX(PlansAndNotes!$E$6:$E$4005,ROW(B1758)-ROW($C$3)))=0,"",INDEX(PlansAndNotes!$E$6:$E$4005,ROW(B1758)-ROW($C$3))),"")</f>
        <v/>
      </c>
      <c r="Q1758" s="363" t="str">
        <f>IFERROR(IF(LEN(INDEX(PlansAndNotes!$G$6:$G$4005,ROW(B1758)-ROW($C$3)))=0,"",INDEX(PlansAndNotes!$G$6:$G$4005,ROW(B1758)-ROW($C$3))),"")</f>
        <v/>
      </c>
      <c r="R1758" s="361" t="str">
        <f>IFERROR(IF(LEN(D1758)&gt;0,IF(LEN(INDEX(AdressBook!$C$6:$C$25,MATCH(D1758,AdressBook!$B$6:$B$25,0),1))=0,"",INDEX(AdressBook!$C$6:$C$25,MATCH(D1758,AdressBook!$B$6:$B$25,0),1)),""),"")</f>
        <v/>
      </c>
      <c r="S1758" s="165">
        <f>IF(LEN(C1758)&gt;0,IFERROR(IF(MATCH(C1758,C1759:$C$4004,0)&gt;0,-1,ROW(S1758)-ROW($S$3)),ROW(S1758)-ROW($S$3)),-1)</f>
        <v>-1</v>
      </c>
      <c r="T1758" s="165">
        <f t="shared" si="200"/>
        <v>0</v>
      </c>
      <c r="U1758" s="165" t="str">
        <f t="shared" si="201"/>
        <v/>
      </c>
      <c r="V1758" s="165" t="str">
        <f>IFERROR(IF(OR(C1758="",S1758&lt;0),"",IF(SUBTOTAL(3,C1758:C1758)=0,-1,SUBTOTAL(3,$C$4:C1758))),"")</f>
        <v/>
      </c>
      <c r="W1758" s="156" t="str">
        <f t="array" ref="W1758">IF(LEN(C1758)&gt;0,IFERROR(IF(MATCH(C1758,$C$3:$C1757,0)&gt;0,N1758-INDEX($N$3:N1757,SUMPRODUCT(MAX(ROW($C$3:$C1757)*(C1758=$C$3:$C1757)))-2,1),""),""),"")</f>
        <v/>
      </c>
      <c r="X1758" s="156">
        <f t="shared" ca="1" si="202"/>
        <v>1</v>
      </c>
      <c r="Y1758" s="156">
        <f t="shared" ca="1" si="203"/>
        <v>1</v>
      </c>
    </row>
    <row r="1759" spans="2:25" hidden="1" x14ac:dyDescent="0.25">
      <c r="B1759" s="390" t="str">
        <f>IFERROR(IF(LEN(INDEX(PlansAndNotes!$B$6:$B$2005,ROW(A1759)-ROW($B$3)))=0,"",INDEX(PlansAndNotes!$B$6:$B$2005,ROW(A1759)-ROW($B$3))),"")</f>
        <v/>
      </c>
      <c r="C1759" s="361" t="str">
        <f t="shared" si="198"/>
        <v/>
      </c>
      <c r="D1759" s="361" t="str">
        <f>IFERROR(IF(LEN(C1759)&gt;0,IF(LEN(INDEX(TasksList!$C$6:$C$1005,MATCH(C1759,TasksList!$B$6:$B$1005,0),1))=0,"",INDEX(TasksList!$C$6:$C$1005,MATCH(C1759,TasksList!$B$6:$B$1005,0),1)),""),"")</f>
        <v/>
      </c>
      <c r="E1759" s="361" t="str">
        <f>IFERROR(IF(LEN(C1759)&gt;0,IF(LEN(INDEX(TasksList!$F$6:$F$1005,MATCH(C1759,TasksList!$B$6:$B$1005,0),1))=0,"not set!",INDEX(TasksList!$F$6:$F$1005,MATCH(C1759,TasksList!$B$6:$B$1005,0),1)),""),"")</f>
        <v/>
      </c>
      <c r="F1759" s="360" t="str">
        <f>IFERROR(IF(LEN(D1759)&gt;0,IF(LEN(INDEX(AdressBook!$D$6:$D$25,MATCH(D1759,AdressBook!$B$6:$B$25,0),1))=0,"",INDEX(AdressBook!$D$6:$D$25,MATCH(D1759,AdressBook!$B$6:$B$25,0),1)),""),"")</f>
        <v/>
      </c>
      <c r="G1759" s="361" t="str">
        <f>IFERROR(IF(LEN(INDEX(PlansAndNotes!$F$6:$F$2005,ROW(B1759)-ROW($C$3)))=0,"",INDEX(PlansAndNotes!$F$6:$F$2005,ROW(B1759)-ROW($C$3))),"")</f>
        <v/>
      </c>
      <c r="H1759" s="361" t="str">
        <f>IFERROR(IF(LEN(C1759)&gt;0,IF(LEN(INDEX(TasksList!$G$6:$G$1005,MATCH(C1759,TasksList!$B$6:$B$1005,0),1))=0,"",INDEX(TasksList!$G$6:$G$1005,MATCH(C1759,TasksList!$B$6:$B$1005,0),1)),""),"")</f>
        <v/>
      </c>
      <c r="I1759" s="381"/>
      <c r="J1759" s="400"/>
      <c r="K1759" s="400"/>
      <c r="L1759" s="179"/>
      <c r="M1759" s="381"/>
      <c r="N1759" s="362" t="str">
        <f>IFERROR(IF(LEN(INDEX(PlansAndNotes!$D$6:$D$4005,ROW(B1759)-ROW($C$3)))=0,"",INDEX(PlansAndNotes!$D$6:$D$4005,ROW(B1759)-ROW($C$3))),"")</f>
        <v/>
      </c>
      <c r="O1759" s="165" t="str">
        <f t="shared" si="199"/>
        <v/>
      </c>
      <c r="P1759" s="363" t="str">
        <f>IFERROR(IF(LEN(INDEX(PlansAndNotes!$E$6:$E$4005,ROW(B1759)-ROW($C$3)))=0,"",INDEX(PlansAndNotes!$E$6:$E$4005,ROW(B1759)-ROW($C$3))),"")</f>
        <v/>
      </c>
      <c r="Q1759" s="363" t="str">
        <f>IFERROR(IF(LEN(INDEX(PlansAndNotes!$G$6:$G$4005,ROW(B1759)-ROW($C$3)))=0,"",INDEX(PlansAndNotes!$G$6:$G$4005,ROW(B1759)-ROW($C$3))),"")</f>
        <v/>
      </c>
      <c r="R1759" s="361" t="str">
        <f>IFERROR(IF(LEN(D1759)&gt;0,IF(LEN(INDEX(AdressBook!$C$6:$C$25,MATCH(D1759,AdressBook!$B$6:$B$25,0),1))=0,"",INDEX(AdressBook!$C$6:$C$25,MATCH(D1759,AdressBook!$B$6:$B$25,0),1)),""),"")</f>
        <v/>
      </c>
      <c r="S1759" s="165">
        <f>IF(LEN(C1759)&gt;0,IFERROR(IF(MATCH(C1759,C1760:$C$4004,0)&gt;0,-1,ROW(S1759)-ROW($S$3)),ROW(S1759)-ROW($S$3)),-1)</f>
        <v>-1</v>
      </c>
      <c r="T1759" s="165">
        <f t="shared" si="200"/>
        <v>0</v>
      </c>
      <c r="U1759" s="165" t="str">
        <f t="shared" si="201"/>
        <v/>
      </c>
      <c r="V1759" s="165" t="str">
        <f>IFERROR(IF(OR(C1759="",S1759&lt;0),"",IF(SUBTOTAL(3,C1759:C1759)=0,-1,SUBTOTAL(3,$C$4:C1759))),"")</f>
        <v/>
      </c>
      <c r="W1759" s="156" t="str">
        <f t="array" ref="W1759">IF(LEN(C1759)&gt;0,IFERROR(IF(MATCH(C1759,$C$3:$C1758,0)&gt;0,N1759-INDEX($N$3:N1758,SUMPRODUCT(MAX(ROW($C$3:$C1758)*(C1759=$C$3:$C1758)))-2,1),""),""),"")</f>
        <v/>
      </c>
      <c r="X1759" s="156">
        <f t="shared" ca="1" si="202"/>
        <v>1</v>
      </c>
      <c r="Y1759" s="156">
        <f t="shared" ca="1" si="203"/>
        <v>1</v>
      </c>
    </row>
    <row r="1760" spans="2:25" hidden="1" x14ac:dyDescent="0.25">
      <c r="B1760" s="390" t="str">
        <f>IFERROR(IF(LEN(INDEX(PlansAndNotes!$B$6:$B$2005,ROW(A1760)-ROW($B$3)))=0,"",INDEX(PlansAndNotes!$B$6:$B$2005,ROW(A1760)-ROW($B$3))),"")</f>
        <v/>
      </c>
      <c r="C1760" s="361" t="str">
        <f t="shared" si="198"/>
        <v/>
      </c>
      <c r="D1760" s="361" t="str">
        <f>IFERROR(IF(LEN(C1760)&gt;0,IF(LEN(INDEX(TasksList!$C$6:$C$1005,MATCH(C1760,TasksList!$B$6:$B$1005,0),1))=0,"",INDEX(TasksList!$C$6:$C$1005,MATCH(C1760,TasksList!$B$6:$B$1005,0),1)),""),"")</f>
        <v/>
      </c>
      <c r="E1760" s="361" t="str">
        <f>IFERROR(IF(LEN(C1760)&gt;0,IF(LEN(INDEX(TasksList!$F$6:$F$1005,MATCH(C1760,TasksList!$B$6:$B$1005,0),1))=0,"not set!",INDEX(TasksList!$F$6:$F$1005,MATCH(C1760,TasksList!$B$6:$B$1005,0),1)),""),"")</f>
        <v/>
      </c>
      <c r="F1760" s="360" t="str">
        <f>IFERROR(IF(LEN(D1760)&gt;0,IF(LEN(INDEX(AdressBook!$D$6:$D$25,MATCH(D1760,AdressBook!$B$6:$B$25,0),1))=0,"",INDEX(AdressBook!$D$6:$D$25,MATCH(D1760,AdressBook!$B$6:$B$25,0),1)),""),"")</f>
        <v/>
      </c>
      <c r="G1760" s="361" t="str">
        <f>IFERROR(IF(LEN(INDEX(PlansAndNotes!$F$6:$F$2005,ROW(B1760)-ROW($C$3)))=0,"",INDEX(PlansAndNotes!$F$6:$F$2005,ROW(B1760)-ROW($C$3))),"")</f>
        <v/>
      </c>
      <c r="H1760" s="361" t="str">
        <f>IFERROR(IF(LEN(C1760)&gt;0,IF(LEN(INDEX(TasksList!$G$6:$G$1005,MATCH(C1760,TasksList!$B$6:$B$1005,0),1))=0,"",INDEX(TasksList!$G$6:$G$1005,MATCH(C1760,TasksList!$B$6:$B$1005,0),1)),""),"")</f>
        <v/>
      </c>
      <c r="I1760" s="381"/>
      <c r="J1760" s="400"/>
      <c r="K1760" s="400"/>
      <c r="L1760" s="179"/>
      <c r="M1760" s="381"/>
      <c r="N1760" s="362" t="str">
        <f>IFERROR(IF(LEN(INDEX(PlansAndNotes!$D$6:$D$4005,ROW(B1760)-ROW($C$3)))=0,"",INDEX(PlansAndNotes!$D$6:$D$4005,ROW(B1760)-ROW($C$3))),"")</f>
        <v/>
      </c>
      <c r="O1760" s="165" t="str">
        <f t="shared" si="199"/>
        <v/>
      </c>
      <c r="P1760" s="363" t="str">
        <f>IFERROR(IF(LEN(INDEX(PlansAndNotes!$E$6:$E$4005,ROW(B1760)-ROW($C$3)))=0,"",INDEX(PlansAndNotes!$E$6:$E$4005,ROW(B1760)-ROW($C$3))),"")</f>
        <v/>
      </c>
      <c r="Q1760" s="363" t="str">
        <f>IFERROR(IF(LEN(INDEX(PlansAndNotes!$G$6:$G$4005,ROW(B1760)-ROW($C$3)))=0,"",INDEX(PlansAndNotes!$G$6:$G$4005,ROW(B1760)-ROW($C$3))),"")</f>
        <v/>
      </c>
      <c r="R1760" s="361" t="str">
        <f>IFERROR(IF(LEN(D1760)&gt;0,IF(LEN(INDEX(AdressBook!$C$6:$C$25,MATCH(D1760,AdressBook!$B$6:$B$25,0),1))=0,"",INDEX(AdressBook!$C$6:$C$25,MATCH(D1760,AdressBook!$B$6:$B$25,0),1)),""),"")</f>
        <v/>
      </c>
      <c r="S1760" s="165">
        <f>IF(LEN(C1760)&gt;0,IFERROR(IF(MATCH(C1760,C1761:$C$4004,0)&gt;0,-1,ROW(S1760)-ROW($S$3)),ROW(S1760)-ROW($S$3)),-1)</f>
        <v>-1</v>
      </c>
      <c r="T1760" s="165">
        <f t="shared" si="200"/>
        <v>0</v>
      </c>
      <c r="U1760" s="165" t="str">
        <f t="shared" si="201"/>
        <v/>
      </c>
      <c r="V1760" s="165" t="str">
        <f>IFERROR(IF(OR(C1760="",S1760&lt;0),"",IF(SUBTOTAL(3,C1760:C1760)=0,-1,SUBTOTAL(3,$C$4:C1760))),"")</f>
        <v/>
      </c>
      <c r="W1760" s="156" t="str">
        <f t="array" ref="W1760">IF(LEN(C1760)&gt;0,IFERROR(IF(MATCH(C1760,$C$3:$C1759,0)&gt;0,N1760-INDEX($N$3:N1759,SUMPRODUCT(MAX(ROW($C$3:$C1759)*(C1760=$C$3:$C1759)))-2,1),""),""),"")</f>
        <v/>
      </c>
      <c r="X1760" s="156">
        <f t="shared" ca="1" si="202"/>
        <v>1</v>
      </c>
      <c r="Y1760" s="156">
        <f t="shared" ca="1" si="203"/>
        <v>1</v>
      </c>
    </row>
    <row r="1761" spans="2:25" hidden="1" x14ac:dyDescent="0.25">
      <c r="B1761" s="390" t="str">
        <f>IFERROR(IF(LEN(INDEX(PlansAndNotes!$B$6:$B$2005,ROW(A1761)-ROW($B$3)))=0,"",INDEX(PlansAndNotes!$B$6:$B$2005,ROW(A1761)-ROW($B$3))),"")</f>
        <v/>
      </c>
      <c r="C1761" s="361" t="str">
        <f t="shared" si="198"/>
        <v/>
      </c>
      <c r="D1761" s="361" t="str">
        <f>IFERROR(IF(LEN(C1761)&gt;0,IF(LEN(INDEX(TasksList!$C$6:$C$1005,MATCH(C1761,TasksList!$B$6:$B$1005,0),1))=0,"",INDEX(TasksList!$C$6:$C$1005,MATCH(C1761,TasksList!$B$6:$B$1005,0),1)),""),"")</f>
        <v/>
      </c>
      <c r="E1761" s="361" t="str">
        <f>IFERROR(IF(LEN(C1761)&gt;0,IF(LEN(INDEX(TasksList!$F$6:$F$1005,MATCH(C1761,TasksList!$B$6:$B$1005,0),1))=0,"not set!",INDEX(TasksList!$F$6:$F$1005,MATCH(C1761,TasksList!$B$6:$B$1005,0),1)),""),"")</f>
        <v/>
      </c>
      <c r="F1761" s="360" t="str">
        <f>IFERROR(IF(LEN(D1761)&gt;0,IF(LEN(INDEX(AdressBook!$D$6:$D$25,MATCH(D1761,AdressBook!$B$6:$B$25,0),1))=0,"",INDEX(AdressBook!$D$6:$D$25,MATCH(D1761,AdressBook!$B$6:$B$25,0),1)),""),"")</f>
        <v/>
      </c>
      <c r="G1761" s="361" t="str">
        <f>IFERROR(IF(LEN(INDEX(PlansAndNotes!$F$6:$F$2005,ROW(B1761)-ROW($C$3)))=0,"",INDEX(PlansAndNotes!$F$6:$F$2005,ROW(B1761)-ROW($C$3))),"")</f>
        <v/>
      </c>
      <c r="H1761" s="361" t="str">
        <f>IFERROR(IF(LEN(C1761)&gt;0,IF(LEN(INDEX(TasksList!$G$6:$G$1005,MATCH(C1761,TasksList!$B$6:$B$1005,0),1))=0,"",INDEX(TasksList!$G$6:$G$1005,MATCH(C1761,TasksList!$B$6:$B$1005,0),1)),""),"")</f>
        <v/>
      </c>
      <c r="I1761" s="381"/>
      <c r="J1761" s="400"/>
      <c r="K1761" s="400"/>
      <c r="L1761" s="179"/>
      <c r="M1761" s="381"/>
      <c r="N1761" s="362" t="str">
        <f>IFERROR(IF(LEN(INDEX(PlansAndNotes!$D$6:$D$4005,ROW(B1761)-ROW($C$3)))=0,"",INDEX(PlansAndNotes!$D$6:$D$4005,ROW(B1761)-ROW($C$3))),"")</f>
        <v/>
      </c>
      <c r="O1761" s="165" t="str">
        <f t="shared" si="199"/>
        <v/>
      </c>
      <c r="P1761" s="363" t="str">
        <f>IFERROR(IF(LEN(INDEX(PlansAndNotes!$E$6:$E$4005,ROW(B1761)-ROW($C$3)))=0,"",INDEX(PlansAndNotes!$E$6:$E$4005,ROW(B1761)-ROW($C$3))),"")</f>
        <v/>
      </c>
      <c r="Q1761" s="363" t="str">
        <f>IFERROR(IF(LEN(INDEX(PlansAndNotes!$G$6:$G$4005,ROW(B1761)-ROW($C$3)))=0,"",INDEX(PlansAndNotes!$G$6:$G$4005,ROW(B1761)-ROW($C$3))),"")</f>
        <v/>
      </c>
      <c r="R1761" s="361" t="str">
        <f>IFERROR(IF(LEN(D1761)&gt;0,IF(LEN(INDEX(AdressBook!$C$6:$C$25,MATCH(D1761,AdressBook!$B$6:$B$25,0),1))=0,"",INDEX(AdressBook!$C$6:$C$25,MATCH(D1761,AdressBook!$B$6:$B$25,0),1)),""),"")</f>
        <v/>
      </c>
      <c r="S1761" s="165">
        <f>IF(LEN(C1761)&gt;0,IFERROR(IF(MATCH(C1761,C1762:$C$4004,0)&gt;0,-1,ROW(S1761)-ROW($S$3)),ROW(S1761)-ROW($S$3)),-1)</f>
        <v>-1</v>
      </c>
      <c r="T1761" s="165">
        <f t="shared" si="200"/>
        <v>0</v>
      </c>
      <c r="U1761" s="165" t="str">
        <f t="shared" si="201"/>
        <v/>
      </c>
      <c r="V1761" s="165" t="str">
        <f>IFERROR(IF(OR(C1761="",S1761&lt;0),"",IF(SUBTOTAL(3,C1761:C1761)=0,-1,SUBTOTAL(3,$C$4:C1761))),"")</f>
        <v/>
      </c>
      <c r="W1761" s="156" t="str">
        <f t="array" ref="W1761">IF(LEN(C1761)&gt;0,IFERROR(IF(MATCH(C1761,$C$3:$C1760,0)&gt;0,N1761-INDEX($N$3:N1760,SUMPRODUCT(MAX(ROW($C$3:$C1760)*(C1761=$C$3:$C1760)))-2,1),""),""),"")</f>
        <v/>
      </c>
      <c r="X1761" s="156">
        <f t="shared" ca="1" si="202"/>
        <v>1</v>
      </c>
      <c r="Y1761" s="156">
        <f t="shared" ca="1" si="203"/>
        <v>1</v>
      </c>
    </row>
    <row r="1762" spans="2:25" hidden="1" x14ac:dyDescent="0.25">
      <c r="B1762" s="390" t="str">
        <f>IFERROR(IF(LEN(INDEX(PlansAndNotes!$B$6:$B$2005,ROW(A1762)-ROW($B$3)))=0,"",INDEX(PlansAndNotes!$B$6:$B$2005,ROW(A1762)-ROW($B$3))),"")</f>
        <v/>
      </c>
      <c r="C1762" s="361" t="str">
        <f t="shared" si="198"/>
        <v/>
      </c>
      <c r="D1762" s="361" t="str">
        <f>IFERROR(IF(LEN(C1762)&gt;0,IF(LEN(INDEX(TasksList!$C$6:$C$1005,MATCH(C1762,TasksList!$B$6:$B$1005,0),1))=0,"",INDEX(TasksList!$C$6:$C$1005,MATCH(C1762,TasksList!$B$6:$B$1005,0),1)),""),"")</f>
        <v/>
      </c>
      <c r="E1762" s="361" t="str">
        <f>IFERROR(IF(LEN(C1762)&gt;0,IF(LEN(INDEX(TasksList!$F$6:$F$1005,MATCH(C1762,TasksList!$B$6:$B$1005,0),1))=0,"not set!",INDEX(TasksList!$F$6:$F$1005,MATCH(C1762,TasksList!$B$6:$B$1005,0),1)),""),"")</f>
        <v/>
      </c>
      <c r="F1762" s="360" t="str">
        <f>IFERROR(IF(LEN(D1762)&gt;0,IF(LEN(INDEX(AdressBook!$D$6:$D$25,MATCH(D1762,AdressBook!$B$6:$B$25,0),1))=0,"",INDEX(AdressBook!$D$6:$D$25,MATCH(D1762,AdressBook!$B$6:$B$25,0),1)),""),"")</f>
        <v/>
      </c>
      <c r="G1762" s="361" t="str">
        <f>IFERROR(IF(LEN(INDEX(PlansAndNotes!$F$6:$F$2005,ROW(B1762)-ROW($C$3)))=0,"",INDEX(PlansAndNotes!$F$6:$F$2005,ROW(B1762)-ROW($C$3))),"")</f>
        <v/>
      </c>
      <c r="H1762" s="361" t="str">
        <f>IFERROR(IF(LEN(C1762)&gt;0,IF(LEN(INDEX(TasksList!$G$6:$G$1005,MATCH(C1762,TasksList!$B$6:$B$1005,0),1))=0,"",INDEX(TasksList!$G$6:$G$1005,MATCH(C1762,TasksList!$B$6:$B$1005,0),1)),""),"")</f>
        <v/>
      </c>
      <c r="I1762" s="381"/>
      <c r="J1762" s="400"/>
      <c r="K1762" s="400"/>
      <c r="L1762" s="179"/>
      <c r="M1762" s="381"/>
      <c r="N1762" s="362" t="str">
        <f>IFERROR(IF(LEN(INDEX(PlansAndNotes!$D$6:$D$4005,ROW(B1762)-ROW($C$3)))=0,"",INDEX(PlansAndNotes!$D$6:$D$4005,ROW(B1762)-ROW($C$3))),"")</f>
        <v/>
      </c>
      <c r="O1762" s="165" t="str">
        <f t="shared" si="199"/>
        <v/>
      </c>
      <c r="P1762" s="363" t="str">
        <f>IFERROR(IF(LEN(INDEX(PlansAndNotes!$E$6:$E$4005,ROW(B1762)-ROW($C$3)))=0,"",INDEX(PlansAndNotes!$E$6:$E$4005,ROW(B1762)-ROW($C$3))),"")</f>
        <v/>
      </c>
      <c r="Q1762" s="363" t="str">
        <f>IFERROR(IF(LEN(INDEX(PlansAndNotes!$G$6:$G$4005,ROW(B1762)-ROW($C$3)))=0,"",INDEX(PlansAndNotes!$G$6:$G$4005,ROW(B1762)-ROW($C$3))),"")</f>
        <v/>
      </c>
      <c r="R1762" s="361" t="str">
        <f>IFERROR(IF(LEN(D1762)&gt;0,IF(LEN(INDEX(AdressBook!$C$6:$C$25,MATCH(D1762,AdressBook!$B$6:$B$25,0),1))=0,"",INDEX(AdressBook!$C$6:$C$25,MATCH(D1762,AdressBook!$B$6:$B$25,0),1)),""),"")</f>
        <v/>
      </c>
      <c r="S1762" s="165">
        <f>IF(LEN(C1762)&gt;0,IFERROR(IF(MATCH(C1762,C1763:$C$4004,0)&gt;0,-1,ROW(S1762)-ROW($S$3)),ROW(S1762)-ROW($S$3)),-1)</f>
        <v>-1</v>
      </c>
      <c r="T1762" s="165">
        <f t="shared" si="200"/>
        <v>0</v>
      </c>
      <c r="U1762" s="165" t="str">
        <f t="shared" si="201"/>
        <v/>
      </c>
      <c r="V1762" s="165" t="str">
        <f>IFERROR(IF(OR(C1762="",S1762&lt;0),"",IF(SUBTOTAL(3,C1762:C1762)=0,-1,SUBTOTAL(3,$C$4:C1762))),"")</f>
        <v/>
      </c>
      <c r="W1762" s="156" t="str">
        <f t="array" ref="W1762">IF(LEN(C1762)&gt;0,IFERROR(IF(MATCH(C1762,$C$3:$C1761,0)&gt;0,N1762-INDEX($N$3:N1761,SUMPRODUCT(MAX(ROW($C$3:$C1761)*(C1762=$C$3:$C1761)))-2,1),""),""),"")</f>
        <v/>
      </c>
      <c r="X1762" s="156">
        <f t="shared" ca="1" si="202"/>
        <v>1</v>
      </c>
      <c r="Y1762" s="156">
        <f t="shared" ca="1" si="203"/>
        <v>1</v>
      </c>
    </row>
    <row r="1763" spans="2:25" hidden="1" x14ac:dyDescent="0.25">
      <c r="B1763" s="390" t="str">
        <f>IFERROR(IF(LEN(INDEX(PlansAndNotes!$B$6:$B$2005,ROW(A1763)-ROW($B$3)))=0,"",INDEX(PlansAndNotes!$B$6:$B$2005,ROW(A1763)-ROW($B$3))),"")</f>
        <v/>
      </c>
      <c r="C1763" s="361" t="str">
        <f t="shared" si="198"/>
        <v/>
      </c>
      <c r="D1763" s="361" t="str">
        <f>IFERROR(IF(LEN(C1763)&gt;0,IF(LEN(INDEX(TasksList!$C$6:$C$1005,MATCH(C1763,TasksList!$B$6:$B$1005,0),1))=0,"",INDEX(TasksList!$C$6:$C$1005,MATCH(C1763,TasksList!$B$6:$B$1005,0),1)),""),"")</f>
        <v/>
      </c>
      <c r="E1763" s="361" t="str">
        <f>IFERROR(IF(LEN(C1763)&gt;0,IF(LEN(INDEX(TasksList!$F$6:$F$1005,MATCH(C1763,TasksList!$B$6:$B$1005,0),1))=0,"not set!",INDEX(TasksList!$F$6:$F$1005,MATCH(C1763,TasksList!$B$6:$B$1005,0),1)),""),"")</f>
        <v/>
      </c>
      <c r="F1763" s="360" t="str">
        <f>IFERROR(IF(LEN(D1763)&gt;0,IF(LEN(INDEX(AdressBook!$D$6:$D$25,MATCH(D1763,AdressBook!$B$6:$B$25,0),1))=0,"",INDEX(AdressBook!$D$6:$D$25,MATCH(D1763,AdressBook!$B$6:$B$25,0),1)),""),"")</f>
        <v/>
      </c>
      <c r="G1763" s="361" t="str">
        <f>IFERROR(IF(LEN(INDEX(PlansAndNotes!$F$6:$F$2005,ROW(B1763)-ROW($C$3)))=0,"",INDEX(PlansAndNotes!$F$6:$F$2005,ROW(B1763)-ROW($C$3))),"")</f>
        <v/>
      </c>
      <c r="H1763" s="361" t="str">
        <f>IFERROR(IF(LEN(C1763)&gt;0,IF(LEN(INDEX(TasksList!$G$6:$G$1005,MATCH(C1763,TasksList!$B$6:$B$1005,0),1))=0,"",INDEX(TasksList!$G$6:$G$1005,MATCH(C1763,TasksList!$B$6:$B$1005,0),1)),""),"")</f>
        <v/>
      </c>
      <c r="I1763" s="381"/>
      <c r="J1763" s="400"/>
      <c r="K1763" s="400"/>
      <c r="L1763" s="179"/>
      <c r="M1763" s="381"/>
      <c r="N1763" s="362" t="str">
        <f>IFERROR(IF(LEN(INDEX(PlansAndNotes!$D$6:$D$4005,ROW(B1763)-ROW($C$3)))=0,"",INDEX(PlansAndNotes!$D$6:$D$4005,ROW(B1763)-ROW($C$3))),"")</f>
        <v/>
      </c>
      <c r="O1763" s="165" t="str">
        <f t="shared" si="199"/>
        <v/>
      </c>
      <c r="P1763" s="363" t="str">
        <f>IFERROR(IF(LEN(INDEX(PlansAndNotes!$E$6:$E$4005,ROW(B1763)-ROW($C$3)))=0,"",INDEX(PlansAndNotes!$E$6:$E$4005,ROW(B1763)-ROW($C$3))),"")</f>
        <v/>
      </c>
      <c r="Q1763" s="363" t="str">
        <f>IFERROR(IF(LEN(INDEX(PlansAndNotes!$G$6:$G$4005,ROW(B1763)-ROW($C$3)))=0,"",INDEX(PlansAndNotes!$G$6:$G$4005,ROW(B1763)-ROW($C$3))),"")</f>
        <v/>
      </c>
      <c r="R1763" s="361" t="str">
        <f>IFERROR(IF(LEN(D1763)&gt;0,IF(LEN(INDEX(AdressBook!$C$6:$C$25,MATCH(D1763,AdressBook!$B$6:$B$25,0),1))=0,"",INDEX(AdressBook!$C$6:$C$25,MATCH(D1763,AdressBook!$B$6:$B$25,0),1)),""),"")</f>
        <v/>
      </c>
      <c r="S1763" s="165">
        <f>IF(LEN(C1763)&gt;0,IFERROR(IF(MATCH(C1763,C1764:$C$4004,0)&gt;0,-1,ROW(S1763)-ROW($S$3)),ROW(S1763)-ROW($S$3)),-1)</f>
        <v>-1</v>
      </c>
      <c r="T1763" s="165">
        <f t="shared" si="200"/>
        <v>0</v>
      </c>
      <c r="U1763" s="165" t="str">
        <f t="shared" si="201"/>
        <v/>
      </c>
      <c r="V1763" s="165" t="str">
        <f>IFERROR(IF(OR(C1763="",S1763&lt;0),"",IF(SUBTOTAL(3,C1763:C1763)=0,-1,SUBTOTAL(3,$C$4:C1763))),"")</f>
        <v/>
      </c>
      <c r="W1763" s="156" t="str">
        <f t="array" ref="W1763">IF(LEN(C1763)&gt;0,IFERROR(IF(MATCH(C1763,$C$3:$C1762,0)&gt;0,N1763-INDEX($N$3:N1762,SUMPRODUCT(MAX(ROW($C$3:$C1762)*(C1763=$C$3:$C1762)))-2,1),""),""),"")</f>
        <v/>
      </c>
      <c r="X1763" s="156">
        <f t="shared" ca="1" si="202"/>
        <v>1</v>
      </c>
      <c r="Y1763" s="156">
        <f t="shared" ca="1" si="203"/>
        <v>1</v>
      </c>
    </row>
    <row r="1764" spans="2:25" hidden="1" x14ac:dyDescent="0.25">
      <c r="B1764" s="390" t="str">
        <f>IFERROR(IF(LEN(INDEX(PlansAndNotes!$B$6:$B$2005,ROW(A1764)-ROW($B$3)))=0,"",INDEX(PlansAndNotes!$B$6:$B$2005,ROW(A1764)-ROW($B$3))),"")</f>
        <v/>
      </c>
      <c r="C1764" s="361" t="str">
        <f t="shared" si="198"/>
        <v/>
      </c>
      <c r="D1764" s="361" t="str">
        <f>IFERROR(IF(LEN(C1764)&gt;0,IF(LEN(INDEX(TasksList!$C$6:$C$1005,MATCH(C1764,TasksList!$B$6:$B$1005,0),1))=0,"",INDEX(TasksList!$C$6:$C$1005,MATCH(C1764,TasksList!$B$6:$B$1005,0),1)),""),"")</f>
        <v/>
      </c>
      <c r="E1764" s="361" t="str">
        <f>IFERROR(IF(LEN(C1764)&gt;0,IF(LEN(INDEX(TasksList!$F$6:$F$1005,MATCH(C1764,TasksList!$B$6:$B$1005,0),1))=0,"not set!",INDEX(TasksList!$F$6:$F$1005,MATCH(C1764,TasksList!$B$6:$B$1005,0),1)),""),"")</f>
        <v/>
      </c>
      <c r="F1764" s="360" t="str">
        <f>IFERROR(IF(LEN(D1764)&gt;0,IF(LEN(INDEX(AdressBook!$D$6:$D$25,MATCH(D1764,AdressBook!$B$6:$B$25,0),1))=0,"",INDEX(AdressBook!$D$6:$D$25,MATCH(D1764,AdressBook!$B$6:$B$25,0),1)),""),"")</f>
        <v/>
      </c>
      <c r="G1764" s="361" t="str">
        <f>IFERROR(IF(LEN(INDEX(PlansAndNotes!$F$6:$F$2005,ROW(B1764)-ROW($C$3)))=0,"",INDEX(PlansAndNotes!$F$6:$F$2005,ROW(B1764)-ROW($C$3))),"")</f>
        <v/>
      </c>
      <c r="H1764" s="361" t="str">
        <f>IFERROR(IF(LEN(C1764)&gt;0,IF(LEN(INDEX(TasksList!$G$6:$G$1005,MATCH(C1764,TasksList!$B$6:$B$1005,0),1))=0,"",INDEX(TasksList!$G$6:$G$1005,MATCH(C1764,TasksList!$B$6:$B$1005,0),1)),""),"")</f>
        <v/>
      </c>
      <c r="I1764" s="381"/>
      <c r="J1764" s="400"/>
      <c r="K1764" s="400"/>
      <c r="L1764" s="179"/>
      <c r="M1764" s="381"/>
      <c r="N1764" s="362" t="str">
        <f>IFERROR(IF(LEN(INDEX(PlansAndNotes!$D$6:$D$4005,ROW(B1764)-ROW($C$3)))=0,"",INDEX(PlansAndNotes!$D$6:$D$4005,ROW(B1764)-ROW($C$3))),"")</f>
        <v/>
      </c>
      <c r="O1764" s="165" t="str">
        <f t="shared" si="199"/>
        <v/>
      </c>
      <c r="P1764" s="363" t="str">
        <f>IFERROR(IF(LEN(INDEX(PlansAndNotes!$E$6:$E$4005,ROW(B1764)-ROW($C$3)))=0,"",INDEX(PlansAndNotes!$E$6:$E$4005,ROW(B1764)-ROW($C$3))),"")</f>
        <v/>
      </c>
      <c r="Q1764" s="363" t="str">
        <f>IFERROR(IF(LEN(INDEX(PlansAndNotes!$G$6:$G$4005,ROW(B1764)-ROW($C$3)))=0,"",INDEX(PlansAndNotes!$G$6:$G$4005,ROW(B1764)-ROW($C$3))),"")</f>
        <v/>
      </c>
      <c r="R1764" s="361" t="str">
        <f>IFERROR(IF(LEN(D1764)&gt;0,IF(LEN(INDEX(AdressBook!$C$6:$C$25,MATCH(D1764,AdressBook!$B$6:$B$25,0),1))=0,"",INDEX(AdressBook!$C$6:$C$25,MATCH(D1764,AdressBook!$B$6:$B$25,0),1)),""),"")</f>
        <v/>
      </c>
      <c r="S1764" s="165">
        <f>IF(LEN(C1764)&gt;0,IFERROR(IF(MATCH(C1764,C1765:$C$4004,0)&gt;0,-1,ROW(S1764)-ROW($S$3)),ROW(S1764)-ROW($S$3)),-1)</f>
        <v>-1</v>
      </c>
      <c r="T1764" s="165">
        <f t="shared" si="200"/>
        <v>0</v>
      </c>
      <c r="U1764" s="165" t="str">
        <f t="shared" si="201"/>
        <v/>
      </c>
      <c r="V1764" s="165" t="str">
        <f>IFERROR(IF(OR(C1764="",S1764&lt;0),"",IF(SUBTOTAL(3,C1764:C1764)=0,-1,SUBTOTAL(3,$C$4:C1764))),"")</f>
        <v/>
      </c>
      <c r="W1764" s="156" t="str">
        <f t="array" ref="W1764">IF(LEN(C1764)&gt;0,IFERROR(IF(MATCH(C1764,$C$3:$C1763,0)&gt;0,N1764-INDEX($N$3:N1763,SUMPRODUCT(MAX(ROW($C$3:$C1763)*(C1764=$C$3:$C1763)))-2,1),""),""),"")</f>
        <v/>
      </c>
      <c r="X1764" s="156">
        <f t="shared" ca="1" si="202"/>
        <v>1</v>
      </c>
      <c r="Y1764" s="156">
        <f t="shared" ca="1" si="203"/>
        <v>1</v>
      </c>
    </row>
    <row r="1765" spans="2:25" hidden="1" x14ac:dyDescent="0.25">
      <c r="B1765" s="390" t="str">
        <f>IFERROR(IF(LEN(INDEX(PlansAndNotes!$B$6:$B$2005,ROW(A1765)-ROW($B$3)))=0,"",INDEX(PlansAndNotes!$B$6:$B$2005,ROW(A1765)-ROW($B$3))),"")</f>
        <v/>
      </c>
      <c r="C1765" s="361" t="str">
        <f t="shared" si="198"/>
        <v/>
      </c>
      <c r="D1765" s="361" t="str">
        <f>IFERROR(IF(LEN(C1765)&gt;0,IF(LEN(INDEX(TasksList!$C$6:$C$1005,MATCH(C1765,TasksList!$B$6:$B$1005,0),1))=0,"",INDEX(TasksList!$C$6:$C$1005,MATCH(C1765,TasksList!$B$6:$B$1005,0),1)),""),"")</f>
        <v/>
      </c>
      <c r="E1765" s="361" t="str">
        <f>IFERROR(IF(LEN(C1765)&gt;0,IF(LEN(INDEX(TasksList!$F$6:$F$1005,MATCH(C1765,TasksList!$B$6:$B$1005,0),1))=0,"not set!",INDEX(TasksList!$F$6:$F$1005,MATCH(C1765,TasksList!$B$6:$B$1005,0),1)),""),"")</f>
        <v/>
      </c>
      <c r="F1765" s="360" t="str">
        <f>IFERROR(IF(LEN(D1765)&gt;0,IF(LEN(INDEX(AdressBook!$D$6:$D$25,MATCH(D1765,AdressBook!$B$6:$B$25,0),1))=0,"",INDEX(AdressBook!$D$6:$D$25,MATCH(D1765,AdressBook!$B$6:$B$25,0),1)),""),"")</f>
        <v/>
      </c>
      <c r="G1765" s="361" t="str">
        <f>IFERROR(IF(LEN(INDEX(PlansAndNotes!$F$6:$F$2005,ROW(B1765)-ROW($C$3)))=0,"",INDEX(PlansAndNotes!$F$6:$F$2005,ROW(B1765)-ROW($C$3))),"")</f>
        <v/>
      </c>
      <c r="H1765" s="361" t="str">
        <f>IFERROR(IF(LEN(C1765)&gt;0,IF(LEN(INDEX(TasksList!$G$6:$G$1005,MATCH(C1765,TasksList!$B$6:$B$1005,0),1))=0,"",INDEX(TasksList!$G$6:$G$1005,MATCH(C1765,TasksList!$B$6:$B$1005,0),1)),""),"")</f>
        <v/>
      </c>
      <c r="I1765" s="381"/>
      <c r="J1765" s="400"/>
      <c r="K1765" s="400"/>
      <c r="L1765" s="179"/>
      <c r="M1765" s="381"/>
      <c r="N1765" s="362" t="str">
        <f>IFERROR(IF(LEN(INDEX(PlansAndNotes!$D$6:$D$4005,ROW(B1765)-ROW($C$3)))=0,"",INDEX(PlansAndNotes!$D$6:$D$4005,ROW(B1765)-ROW($C$3))),"")</f>
        <v/>
      </c>
      <c r="O1765" s="165" t="str">
        <f t="shared" si="199"/>
        <v/>
      </c>
      <c r="P1765" s="363" t="str">
        <f>IFERROR(IF(LEN(INDEX(PlansAndNotes!$E$6:$E$4005,ROW(B1765)-ROW($C$3)))=0,"",INDEX(PlansAndNotes!$E$6:$E$4005,ROW(B1765)-ROW($C$3))),"")</f>
        <v/>
      </c>
      <c r="Q1765" s="363" t="str">
        <f>IFERROR(IF(LEN(INDEX(PlansAndNotes!$G$6:$G$4005,ROW(B1765)-ROW($C$3)))=0,"",INDEX(PlansAndNotes!$G$6:$G$4005,ROW(B1765)-ROW($C$3))),"")</f>
        <v/>
      </c>
      <c r="R1765" s="361" t="str">
        <f>IFERROR(IF(LEN(D1765)&gt;0,IF(LEN(INDEX(AdressBook!$C$6:$C$25,MATCH(D1765,AdressBook!$B$6:$B$25,0),1))=0,"",INDEX(AdressBook!$C$6:$C$25,MATCH(D1765,AdressBook!$B$6:$B$25,0),1)),""),"")</f>
        <v/>
      </c>
      <c r="S1765" s="165">
        <f>IF(LEN(C1765)&gt;0,IFERROR(IF(MATCH(C1765,C1766:$C$4004,0)&gt;0,-1,ROW(S1765)-ROW($S$3)),ROW(S1765)-ROW($S$3)),-1)</f>
        <v>-1</v>
      </c>
      <c r="T1765" s="165">
        <f t="shared" si="200"/>
        <v>0</v>
      </c>
      <c r="U1765" s="165" t="str">
        <f t="shared" si="201"/>
        <v/>
      </c>
      <c r="V1765" s="165" t="str">
        <f>IFERROR(IF(OR(C1765="",S1765&lt;0),"",IF(SUBTOTAL(3,C1765:C1765)=0,-1,SUBTOTAL(3,$C$4:C1765))),"")</f>
        <v/>
      </c>
      <c r="W1765" s="156" t="str">
        <f t="array" ref="W1765">IF(LEN(C1765)&gt;0,IFERROR(IF(MATCH(C1765,$C$3:$C1764,0)&gt;0,N1765-INDEX($N$3:N1764,SUMPRODUCT(MAX(ROW($C$3:$C1764)*(C1765=$C$3:$C1764)))-2,1),""),""),"")</f>
        <v/>
      </c>
      <c r="X1765" s="156">
        <f t="shared" ca="1" si="202"/>
        <v>1</v>
      </c>
      <c r="Y1765" s="156">
        <f t="shared" ca="1" si="203"/>
        <v>1</v>
      </c>
    </row>
    <row r="1766" spans="2:25" hidden="1" x14ac:dyDescent="0.25">
      <c r="B1766" s="390" t="str">
        <f>IFERROR(IF(LEN(INDEX(PlansAndNotes!$B$6:$B$2005,ROW(A1766)-ROW($B$3)))=0,"",INDEX(PlansAndNotes!$B$6:$B$2005,ROW(A1766)-ROW($B$3))),"")</f>
        <v/>
      </c>
      <c r="C1766" s="361" t="str">
        <f t="shared" si="198"/>
        <v/>
      </c>
      <c r="D1766" s="361" t="str">
        <f>IFERROR(IF(LEN(C1766)&gt;0,IF(LEN(INDEX(TasksList!$C$6:$C$1005,MATCH(C1766,TasksList!$B$6:$B$1005,0),1))=0,"",INDEX(TasksList!$C$6:$C$1005,MATCH(C1766,TasksList!$B$6:$B$1005,0),1)),""),"")</f>
        <v/>
      </c>
      <c r="E1766" s="361" t="str">
        <f>IFERROR(IF(LEN(C1766)&gt;0,IF(LEN(INDEX(TasksList!$F$6:$F$1005,MATCH(C1766,TasksList!$B$6:$B$1005,0),1))=0,"not set!",INDEX(TasksList!$F$6:$F$1005,MATCH(C1766,TasksList!$B$6:$B$1005,0),1)),""),"")</f>
        <v/>
      </c>
      <c r="F1766" s="360" t="str">
        <f>IFERROR(IF(LEN(D1766)&gt;0,IF(LEN(INDEX(AdressBook!$D$6:$D$25,MATCH(D1766,AdressBook!$B$6:$B$25,0),1))=0,"",INDEX(AdressBook!$D$6:$D$25,MATCH(D1766,AdressBook!$B$6:$B$25,0),1)),""),"")</f>
        <v/>
      </c>
      <c r="G1766" s="361" t="str">
        <f>IFERROR(IF(LEN(INDEX(PlansAndNotes!$F$6:$F$2005,ROW(B1766)-ROW($C$3)))=0,"",INDEX(PlansAndNotes!$F$6:$F$2005,ROW(B1766)-ROW($C$3))),"")</f>
        <v/>
      </c>
      <c r="H1766" s="361" t="str">
        <f>IFERROR(IF(LEN(C1766)&gt;0,IF(LEN(INDEX(TasksList!$G$6:$G$1005,MATCH(C1766,TasksList!$B$6:$B$1005,0),1))=0,"",INDEX(TasksList!$G$6:$G$1005,MATCH(C1766,TasksList!$B$6:$B$1005,0),1)),""),"")</f>
        <v/>
      </c>
      <c r="I1766" s="381"/>
      <c r="J1766" s="400"/>
      <c r="K1766" s="400"/>
      <c r="L1766" s="179"/>
      <c r="M1766" s="381"/>
      <c r="N1766" s="362" t="str">
        <f>IFERROR(IF(LEN(INDEX(PlansAndNotes!$D$6:$D$4005,ROW(B1766)-ROW($C$3)))=0,"",INDEX(PlansAndNotes!$D$6:$D$4005,ROW(B1766)-ROW($C$3))),"")</f>
        <v/>
      </c>
      <c r="O1766" s="165" t="str">
        <f t="shared" si="199"/>
        <v/>
      </c>
      <c r="P1766" s="363" t="str">
        <f>IFERROR(IF(LEN(INDEX(PlansAndNotes!$E$6:$E$4005,ROW(B1766)-ROW($C$3)))=0,"",INDEX(PlansAndNotes!$E$6:$E$4005,ROW(B1766)-ROW($C$3))),"")</f>
        <v/>
      </c>
      <c r="Q1766" s="363" t="str">
        <f>IFERROR(IF(LEN(INDEX(PlansAndNotes!$G$6:$G$4005,ROW(B1766)-ROW($C$3)))=0,"",INDEX(PlansAndNotes!$G$6:$G$4005,ROW(B1766)-ROW($C$3))),"")</f>
        <v/>
      </c>
      <c r="R1766" s="361" t="str">
        <f>IFERROR(IF(LEN(D1766)&gt;0,IF(LEN(INDEX(AdressBook!$C$6:$C$25,MATCH(D1766,AdressBook!$B$6:$B$25,0),1))=0,"",INDEX(AdressBook!$C$6:$C$25,MATCH(D1766,AdressBook!$B$6:$B$25,0),1)),""),"")</f>
        <v/>
      </c>
      <c r="S1766" s="165">
        <f>IF(LEN(C1766)&gt;0,IFERROR(IF(MATCH(C1766,C1767:$C$4004,0)&gt;0,-1,ROW(S1766)-ROW($S$3)),ROW(S1766)-ROW($S$3)),-1)</f>
        <v>-1</v>
      </c>
      <c r="T1766" s="165">
        <f t="shared" si="200"/>
        <v>0</v>
      </c>
      <c r="U1766" s="165" t="str">
        <f t="shared" si="201"/>
        <v/>
      </c>
      <c r="V1766" s="165" t="str">
        <f>IFERROR(IF(OR(C1766="",S1766&lt;0),"",IF(SUBTOTAL(3,C1766:C1766)=0,-1,SUBTOTAL(3,$C$4:C1766))),"")</f>
        <v/>
      </c>
      <c r="W1766" s="156" t="str">
        <f t="array" ref="W1766">IF(LEN(C1766)&gt;0,IFERROR(IF(MATCH(C1766,$C$3:$C1765,0)&gt;0,N1766-INDEX($N$3:N1765,SUMPRODUCT(MAX(ROW($C$3:$C1765)*(C1766=$C$3:$C1765)))-2,1),""),""),"")</f>
        <v/>
      </c>
      <c r="X1766" s="156">
        <f t="shared" ca="1" si="202"/>
        <v>1</v>
      </c>
      <c r="Y1766" s="156">
        <f t="shared" ca="1" si="203"/>
        <v>1</v>
      </c>
    </row>
    <row r="1767" spans="2:25" hidden="1" x14ac:dyDescent="0.25">
      <c r="B1767" s="390" t="str">
        <f>IFERROR(IF(LEN(INDEX(PlansAndNotes!$B$6:$B$2005,ROW(A1767)-ROW($B$3)))=0,"",INDEX(PlansAndNotes!$B$6:$B$2005,ROW(A1767)-ROW($B$3))),"")</f>
        <v/>
      </c>
      <c r="C1767" s="361" t="str">
        <f t="shared" si="198"/>
        <v/>
      </c>
      <c r="D1767" s="361" t="str">
        <f>IFERROR(IF(LEN(C1767)&gt;0,IF(LEN(INDEX(TasksList!$C$6:$C$1005,MATCH(C1767,TasksList!$B$6:$B$1005,0),1))=0,"",INDEX(TasksList!$C$6:$C$1005,MATCH(C1767,TasksList!$B$6:$B$1005,0),1)),""),"")</f>
        <v/>
      </c>
      <c r="E1767" s="361" t="str">
        <f>IFERROR(IF(LEN(C1767)&gt;0,IF(LEN(INDEX(TasksList!$F$6:$F$1005,MATCH(C1767,TasksList!$B$6:$B$1005,0),1))=0,"not set!",INDEX(TasksList!$F$6:$F$1005,MATCH(C1767,TasksList!$B$6:$B$1005,0),1)),""),"")</f>
        <v/>
      </c>
      <c r="F1767" s="360" t="str">
        <f>IFERROR(IF(LEN(D1767)&gt;0,IF(LEN(INDEX(AdressBook!$D$6:$D$25,MATCH(D1767,AdressBook!$B$6:$B$25,0),1))=0,"",INDEX(AdressBook!$D$6:$D$25,MATCH(D1767,AdressBook!$B$6:$B$25,0),1)),""),"")</f>
        <v/>
      </c>
      <c r="G1767" s="361" t="str">
        <f>IFERROR(IF(LEN(INDEX(PlansAndNotes!$F$6:$F$2005,ROW(B1767)-ROW($C$3)))=0,"",INDEX(PlansAndNotes!$F$6:$F$2005,ROW(B1767)-ROW($C$3))),"")</f>
        <v/>
      </c>
      <c r="H1767" s="361" t="str">
        <f>IFERROR(IF(LEN(C1767)&gt;0,IF(LEN(INDEX(TasksList!$G$6:$G$1005,MATCH(C1767,TasksList!$B$6:$B$1005,0),1))=0,"",INDEX(TasksList!$G$6:$G$1005,MATCH(C1767,TasksList!$B$6:$B$1005,0),1)),""),"")</f>
        <v/>
      </c>
      <c r="I1767" s="381"/>
      <c r="J1767" s="400"/>
      <c r="K1767" s="400"/>
      <c r="L1767" s="179"/>
      <c r="M1767" s="381"/>
      <c r="N1767" s="362" t="str">
        <f>IFERROR(IF(LEN(INDEX(PlansAndNotes!$D$6:$D$4005,ROW(B1767)-ROW($C$3)))=0,"",INDEX(PlansAndNotes!$D$6:$D$4005,ROW(B1767)-ROW($C$3))),"")</f>
        <v/>
      </c>
      <c r="O1767" s="165" t="str">
        <f t="shared" si="199"/>
        <v/>
      </c>
      <c r="P1767" s="363" t="str">
        <f>IFERROR(IF(LEN(INDEX(PlansAndNotes!$E$6:$E$4005,ROW(B1767)-ROW($C$3)))=0,"",INDEX(PlansAndNotes!$E$6:$E$4005,ROW(B1767)-ROW($C$3))),"")</f>
        <v/>
      </c>
      <c r="Q1767" s="363" t="str">
        <f>IFERROR(IF(LEN(INDEX(PlansAndNotes!$G$6:$G$4005,ROW(B1767)-ROW($C$3)))=0,"",INDEX(PlansAndNotes!$G$6:$G$4005,ROW(B1767)-ROW($C$3))),"")</f>
        <v/>
      </c>
      <c r="R1767" s="361" t="str">
        <f>IFERROR(IF(LEN(D1767)&gt;0,IF(LEN(INDEX(AdressBook!$C$6:$C$25,MATCH(D1767,AdressBook!$B$6:$B$25,0),1))=0,"",INDEX(AdressBook!$C$6:$C$25,MATCH(D1767,AdressBook!$B$6:$B$25,0),1)),""),"")</f>
        <v/>
      </c>
      <c r="S1767" s="165">
        <f>IF(LEN(C1767)&gt;0,IFERROR(IF(MATCH(C1767,C1768:$C$4004,0)&gt;0,-1,ROW(S1767)-ROW($S$3)),ROW(S1767)-ROW($S$3)),-1)</f>
        <v>-1</v>
      </c>
      <c r="T1767" s="165">
        <f t="shared" si="200"/>
        <v>0</v>
      </c>
      <c r="U1767" s="165" t="str">
        <f t="shared" si="201"/>
        <v/>
      </c>
      <c r="V1767" s="165" t="str">
        <f>IFERROR(IF(OR(C1767="",S1767&lt;0),"",IF(SUBTOTAL(3,C1767:C1767)=0,-1,SUBTOTAL(3,$C$4:C1767))),"")</f>
        <v/>
      </c>
      <c r="W1767" s="156" t="str">
        <f t="array" ref="W1767">IF(LEN(C1767)&gt;0,IFERROR(IF(MATCH(C1767,$C$3:$C1766,0)&gt;0,N1767-INDEX($N$3:N1766,SUMPRODUCT(MAX(ROW($C$3:$C1766)*(C1767=$C$3:$C1766)))-2,1),""),""),"")</f>
        <v/>
      </c>
      <c r="X1767" s="156">
        <f t="shared" ca="1" si="202"/>
        <v>1</v>
      </c>
      <c r="Y1767" s="156">
        <f t="shared" ca="1" si="203"/>
        <v>1</v>
      </c>
    </row>
    <row r="1768" spans="2:25" hidden="1" x14ac:dyDescent="0.25">
      <c r="B1768" s="390" t="str">
        <f>IFERROR(IF(LEN(INDEX(PlansAndNotes!$B$6:$B$2005,ROW(A1768)-ROW($B$3)))=0,"",INDEX(PlansAndNotes!$B$6:$B$2005,ROW(A1768)-ROW($B$3))),"")</f>
        <v/>
      </c>
      <c r="C1768" s="361" t="str">
        <f t="shared" si="198"/>
        <v/>
      </c>
      <c r="D1768" s="361" t="str">
        <f>IFERROR(IF(LEN(C1768)&gt;0,IF(LEN(INDEX(TasksList!$C$6:$C$1005,MATCH(C1768,TasksList!$B$6:$B$1005,0),1))=0,"",INDEX(TasksList!$C$6:$C$1005,MATCH(C1768,TasksList!$B$6:$B$1005,0),1)),""),"")</f>
        <v/>
      </c>
      <c r="E1768" s="361" t="str">
        <f>IFERROR(IF(LEN(C1768)&gt;0,IF(LEN(INDEX(TasksList!$F$6:$F$1005,MATCH(C1768,TasksList!$B$6:$B$1005,0),1))=0,"not set!",INDEX(TasksList!$F$6:$F$1005,MATCH(C1768,TasksList!$B$6:$B$1005,0),1)),""),"")</f>
        <v/>
      </c>
      <c r="F1768" s="360" t="str">
        <f>IFERROR(IF(LEN(D1768)&gt;0,IF(LEN(INDEX(AdressBook!$D$6:$D$25,MATCH(D1768,AdressBook!$B$6:$B$25,0),1))=0,"",INDEX(AdressBook!$D$6:$D$25,MATCH(D1768,AdressBook!$B$6:$B$25,0),1)),""),"")</f>
        <v/>
      </c>
      <c r="G1768" s="361" t="str">
        <f>IFERROR(IF(LEN(INDEX(PlansAndNotes!$F$6:$F$2005,ROW(B1768)-ROW($C$3)))=0,"",INDEX(PlansAndNotes!$F$6:$F$2005,ROW(B1768)-ROW($C$3))),"")</f>
        <v/>
      </c>
      <c r="H1768" s="361" t="str">
        <f>IFERROR(IF(LEN(C1768)&gt;0,IF(LEN(INDEX(TasksList!$G$6:$G$1005,MATCH(C1768,TasksList!$B$6:$B$1005,0),1))=0,"",INDEX(TasksList!$G$6:$G$1005,MATCH(C1768,TasksList!$B$6:$B$1005,0),1)),""),"")</f>
        <v/>
      </c>
      <c r="I1768" s="381"/>
      <c r="J1768" s="400"/>
      <c r="K1768" s="400"/>
      <c r="L1768" s="179"/>
      <c r="M1768" s="381"/>
      <c r="N1768" s="362" t="str">
        <f>IFERROR(IF(LEN(INDEX(PlansAndNotes!$D$6:$D$4005,ROW(B1768)-ROW($C$3)))=0,"",INDEX(PlansAndNotes!$D$6:$D$4005,ROW(B1768)-ROW($C$3))),"")</f>
        <v/>
      </c>
      <c r="O1768" s="165" t="str">
        <f t="shared" si="199"/>
        <v/>
      </c>
      <c r="P1768" s="363" t="str">
        <f>IFERROR(IF(LEN(INDEX(PlansAndNotes!$E$6:$E$4005,ROW(B1768)-ROW($C$3)))=0,"",INDEX(PlansAndNotes!$E$6:$E$4005,ROW(B1768)-ROW($C$3))),"")</f>
        <v/>
      </c>
      <c r="Q1768" s="363" t="str">
        <f>IFERROR(IF(LEN(INDEX(PlansAndNotes!$G$6:$G$4005,ROW(B1768)-ROW($C$3)))=0,"",INDEX(PlansAndNotes!$G$6:$G$4005,ROW(B1768)-ROW($C$3))),"")</f>
        <v/>
      </c>
      <c r="R1768" s="361" t="str">
        <f>IFERROR(IF(LEN(D1768)&gt;0,IF(LEN(INDEX(AdressBook!$C$6:$C$25,MATCH(D1768,AdressBook!$B$6:$B$25,0),1))=0,"",INDEX(AdressBook!$C$6:$C$25,MATCH(D1768,AdressBook!$B$6:$B$25,0),1)),""),"")</f>
        <v/>
      </c>
      <c r="S1768" s="165">
        <f>IF(LEN(C1768)&gt;0,IFERROR(IF(MATCH(C1768,C1769:$C$4004,0)&gt;0,-1,ROW(S1768)-ROW($S$3)),ROW(S1768)-ROW($S$3)),-1)</f>
        <v>-1</v>
      </c>
      <c r="T1768" s="165">
        <f t="shared" si="200"/>
        <v>0</v>
      </c>
      <c r="U1768" s="165" t="str">
        <f t="shared" si="201"/>
        <v/>
      </c>
      <c r="V1768" s="165" t="str">
        <f>IFERROR(IF(OR(C1768="",S1768&lt;0),"",IF(SUBTOTAL(3,C1768:C1768)=0,-1,SUBTOTAL(3,$C$4:C1768))),"")</f>
        <v/>
      </c>
      <c r="W1768" s="156" t="str">
        <f t="array" ref="W1768">IF(LEN(C1768)&gt;0,IFERROR(IF(MATCH(C1768,$C$3:$C1767,0)&gt;0,N1768-INDEX($N$3:N1767,SUMPRODUCT(MAX(ROW($C$3:$C1767)*(C1768=$C$3:$C1767)))-2,1),""),""),"")</f>
        <v/>
      </c>
      <c r="X1768" s="156">
        <f t="shared" ca="1" si="202"/>
        <v>1</v>
      </c>
      <c r="Y1768" s="156">
        <f t="shared" ca="1" si="203"/>
        <v>1</v>
      </c>
    </row>
    <row r="1769" spans="2:25" hidden="1" x14ac:dyDescent="0.25">
      <c r="B1769" s="390" t="str">
        <f>IFERROR(IF(LEN(INDEX(PlansAndNotes!$B$6:$B$2005,ROW(A1769)-ROW($B$3)))=0,"",INDEX(PlansAndNotes!$B$6:$B$2005,ROW(A1769)-ROW($B$3))),"")</f>
        <v/>
      </c>
      <c r="C1769" s="361" t="str">
        <f t="shared" si="198"/>
        <v/>
      </c>
      <c r="D1769" s="361" t="str">
        <f>IFERROR(IF(LEN(C1769)&gt;0,IF(LEN(INDEX(TasksList!$C$6:$C$1005,MATCH(C1769,TasksList!$B$6:$B$1005,0),1))=0,"",INDEX(TasksList!$C$6:$C$1005,MATCH(C1769,TasksList!$B$6:$B$1005,0),1)),""),"")</f>
        <v/>
      </c>
      <c r="E1769" s="361" t="str">
        <f>IFERROR(IF(LEN(C1769)&gt;0,IF(LEN(INDEX(TasksList!$F$6:$F$1005,MATCH(C1769,TasksList!$B$6:$B$1005,0),1))=0,"not set!",INDEX(TasksList!$F$6:$F$1005,MATCH(C1769,TasksList!$B$6:$B$1005,0),1)),""),"")</f>
        <v/>
      </c>
      <c r="F1769" s="360" t="str">
        <f>IFERROR(IF(LEN(D1769)&gt;0,IF(LEN(INDEX(AdressBook!$D$6:$D$25,MATCH(D1769,AdressBook!$B$6:$B$25,0),1))=0,"",INDEX(AdressBook!$D$6:$D$25,MATCH(D1769,AdressBook!$B$6:$B$25,0),1)),""),"")</f>
        <v/>
      </c>
      <c r="G1769" s="361" t="str">
        <f>IFERROR(IF(LEN(INDEX(PlansAndNotes!$F$6:$F$2005,ROW(B1769)-ROW($C$3)))=0,"",INDEX(PlansAndNotes!$F$6:$F$2005,ROW(B1769)-ROW($C$3))),"")</f>
        <v/>
      </c>
      <c r="H1769" s="361" t="str">
        <f>IFERROR(IF(LEN(C1769)&gt;0,IF(LEN(INDEX(TasksList!$G$6:$G$1005,MATCH(C1769,TasksList!$B$6:$B$1005,0),1))=0,"",INDEX(TasksList!$G$6:$G$1005,MATCH(C1769,TasksList!$B$6:$B$1005,0),1)),""),"")</f>
        <v/>
      </c>
      <c r="I1769" s="381"/>
      <c r="J1769" s="400"/>
      <c r="K1769" s="400"/>
      <c r="L1769" s="179"/>
      <c r="M1769" s="381"/>
      <c r="N1769" s="362" t="str">
        <f>IFERROR(IF(LEN(INDEX(PlansAndNotes!$D$6:$D$4005,ROW(B1769)-ROW($C$3)))=0,"",INDEX(PlansAndNotes!$D$6:$D$4005,ROW(B1769)-ROW($C$3))),"")</f>
        <v/>
      </c>
      <c r="O1769" s="165" t="str">
        <f t="shared" si="199"/>
        <v/>
      </c>
      <c r="P1769" s="363" t="str">
        <f>IFERROR(IF(LEN(INDEX(PlansAndNotes!$E$6:$E$4005,ROW(B1769)-ROW($C$3)))=0,"",INDEX(PlansAndNotes!$E$6:$E$4005,ROW(B1769)-ROW($C$3))),"")</f>
        <v/>
      </c>
      <c r="Q1769" s="363" t="str">
        <f>IFERROR(IF(LEN(INDEX(PlansAndNotes!$G$6:$G$4005,ROW(B1769)-ROW($C$3)))=0,"",INDEX(PlansAndNotes!$G$6:$G$4005,ROW(B1769)-ROW($C$3))),"")</f>
        <v/>
      </c>
      <c r="R1769" s="361" t="str">
        <f>IFERROR(IF(LEN(D1769)&gt;0,IF(LEN(INDEX(AdressBook!$C$6:$C$25,MATCH(D1769,AdressBook!$B$6:$B$25,0),1))=0,"",INDEX(AdressBook!$C$6:$C$25,MATCH(D1769,AdressBook!$B$6:$B$25,0),1)),""),"")</f>
        <v/>
      </c>
      <c r="S1769" s="165">
        <f>IF(LEN(C1769)&gt;0,IFERROR(IF(MATCH(C1769,C1770:$C$4004,0)&gt;0,-1,ROW(S1769)-ROW($S$3)),ROW(S1769)-ROW($S$3)),-1)</f>
        <v>-1</v>
      </c>
      <c r="T1769" s="165">
        <f t="shared" si="200"/>
        <v>0</v>
      </c>
      <c r="U1769" s="165" t="str">
        <f t="shared" si="201"/>
        <v/>
      </c>
      <c r="V1769" s="165" t="str">
        <f>IFERROR(IF(OR(C1769="",S1769&lt;0),"",IF(SUBTOTAL(3,C1769:C1769)=0,-1,SUBTOTAL(3,$C$4:C1769))),"")</f>
        <v/>
      </c>
      <c r="W1769" s="156" t="str">
        <f t="array" ref="W1769">IF(LEN(C1769)&gt;0,IFERROR(IF(MATCH(C1769,$C$3:$C1768,0)&gt;0,N1769-INDEX($N$3:N1768,SUMPRODUCT(MAX(ROW($C$3:$C1768)*(C1769=$C$3:$C1768)))-2,1),""),""),"")</f>
        <v/>
      </c>
      <c r="X1769" s="156">
        <f t="shared" ca="1" si="202"/>
        <v>1</v>
      </c>
      <c r="Y1769" s="156">
        <f t="shared" ca="1" si="203"/>
        <v>1</v>
      </c>
    </row>
    <row r="1770" spans="2:25" hidden="1" x14ac:dyDescent="0.25">
      <c r="B1770" s="390" t="str">
        <f>IFERROR(IF(LEN(INDEX(PlansAndNotes!$B$6:$B$2005,ROW(A1770)-ROW($B$3)))=0,"",INDEX(PlansAndNotes!$B$6:$B$2005,ROW(A1770)-ROW($B$3))),"")</f>
        <v/>
      </c>
      <c r="C1770" s="361" t="str">
        <f t="shared" si="198"/>
        <v/>
      </c>
      <c r="D1770" s="361" t="str">
        <f>IFERROR(IF(LEN(C1770)&gt;0,IF(LEN(INDEX(TasksList!$C$6:$C$1005,MATCH(C1770,TasksList!$B$6:$B$1005,0),1))=0,"",INDEX(TasksList!$C$6:$C$1005,MATCH(C1770,TasksList!$B$6:$B$1005,0),1)),""),"")</f>
        <v/>
      </c>
      <c r="E1770" s="361" t="str">
        <f>IFERROR(IF(LEN(C1770)&gt;0,IF(LEN(INDEX(TasksList!$F$6:$F$1005,MATCH(C1770,TasksList!$B$6:$B$1005,0),1))=0,"not set!",INDEX(TasksList!$F$6:$F$1005,MATCH(C1770,TasksList!$B$6:$B$1005,0),1)),""),"")</f>
        <v/>
      </c>
      <c r="F1770" s="360" t="str">
        <f>IFERROR(IF(LEN(D1770)&gt;0,IF(LEN(INDEX(AdressBook!$D$6:$D$25,MATCH(D1770,AdressBook!$B$6:$B$25,0),1))=0,"",INDEX(AdressBook!$D$6:$D$25,MATCH(D1770,AdressBook!$B$6:$B$25,0),1)),""),"")</f>
        <v/>
      </c>
      <c r="G1770" s="361" t="str">
        <f>IFERROR(IF(LEN(INDEX(PlansAndNotes!$F$6:$F$2005,ROW(B1770)-ROW($C$3)))=0,"",INDEX(PlansAndNotes!$F$6:$F$2005,ROW(B1770)-ROW($C$3))),"")</f>
        <v/>
      </c>
      <c r="H1770" s="361" t="str">
        <f>IFERROR(IF(LEN(C1770)&gt;0,IF(LEN(INDEX(TasksList!$G$6:$G$1005,MATCH(C1770,TasksList!$B$6:$B$1005,0),1))=0,"",INDEX(TasksList!$G$6:$G$1005,MATCH(C1770,TasksList!$B$6:$B$1005,0),1)),""),"")</f>
        <v/>
      </c>
      <c r="I1770" s="381"/>
      <c r="J1770" s="400"/>
      <c r="K1770" s="400"/>
      <c r="L1770" s="179"/>
      <c r="M1770" s="381"/>
      <c r="N1770" s="362" t="str">
        <f>IFERROR(IF(LEN(INDEX(PlansAndNotes!$D$6:$D$4005,ROW(B1770)-ROW($C$3)))=0,"",INDEX(PlansAndNotes!$D$6:$D$4005,ROW(B1770)-ROW($C$3))),"")</f>
        <v/>
      </c>
      <c r="O1770" s="165" t="str">
        <f t="shared" si="199"/>
        <v/>
      </c>
      <c r="P1770" s="363" t="str">
        <f>IFERROR(IF(LEN(INDEX(PlansAndNotes!$E$6:$E$4005,ROW(B1770)-ROW($C$3)))=0,"",INDEX(PlansAndNotes!$E$6:$E$4005,ROW(B1770)-ROW($C$3))),"")</f>
        <v/>
      </c>
      <c r="Q1770" s="363" t="str">
        <f>IFERROR(IF(LEN(INDEX(PlansAndNotes!$G$6:$G$4005,ROW(B1770)-ROW($C$3)))=0,"",INDEX(PlansAndNotes!$G$6:$G$4005,ROW(B1770)-ROW($C$3))),"")</f>
        <v/>
      </c>
      <c r="R1770" s="361" t="str">
        <f>IFERROR(IF(LEN(D1770)&gt;0,IF(LEN(INDEX(AdressBook!$C$6:$C$25,MATCH(D1770,AdressBook!$B$6:$B$25,0),1))=0,"",INDEX(AdressBook!$C$6:$C$25,MATCH(D1770,AdressBook!$B$6:$B$25,0),1)),""),"")</f>
        <v/>
      </c>
      <c r="S1770" s="165">
        <f>IF(LEN(C1770)&gt;0,IFERROR(IF(MATCH(C1770,C1771:$C$4004,0)&gt;0,-1,ROW(S1770)-ROW($S$3)),ROW(S1770)-ROW($S$3)),-1)</f>
        <v>-1</v>
      </c>
      <c r="T1770" s="165">
        <f t="shared" si="200"/>
        <v>0</v>
      </c>
      <c r="U1770" s="165" t="str">
        <f t="shared" si="201"/>
        <v/>
      </c>
      <c r="V1770" s="165" t="str">
        <f>IFERROR(IF(OR(C1770="",S1770&lt;0),"",IF(SUBTOTAL(3,C1770:C1770)=0,-1,SUBTOTAL(3,$C$4:C1770))),"")</f>
        <v/>
      </c>
      <c r="W1770" s="156" t="str">
        <f t="array" ref="W1770">IF(LEN(C1770)&gt;0,IFERROR(IF(MATCH(C1770,$C$3:$C1769,0)&gt;0,N1770-INDEX($N$3:N1769,SUMPRODUCT(MAX(ROW($C$3:$C1769)*(C1770=$C$3:$C1769)))-2,1),""),""),"")</f>
        <v/>
      </c>
      <c r="X1770" s="156">
        <f t="shared" ca="1" si="202"/>
        <v>1</v>
      </c>
      <c r="Y1770" s="156">
        <f t="shared" ca="1" si="203"/>
        <v>1</v>
      </c>
    </row>
    <row r="1771" spans="2:25" hidden="1" x14ac:dyDescent="0.25">
      <c r="B1771" s="390" t="str">
        <f>IFERROR(IF(LEN(INDEX(PlansAndNotes!$B$6:$B$2005,ROW(A1771)-ROW($B$3)))=0,"",INDEX(PlansAndNotes!$B$6:$B$2005,ROW(A1771)-ROW($B$3))),"")</f>
        <v/>
      </c>
      <c r="C1771" s="361" t="str">
        <f t="shared" si="198"/>
        <v/>
      </c>
      <c r="D1771" s="361" t="str">
        <f>IFERROR(IF(LEN(C1771)&gt;0,IF(LEN(INDEX(TasksList!$C$6:$C$1005,MATCH(C1771,TasksList!$B$6:$B$1005,0),1))=0,"",INDEX(TasksList!$C$6:$C$1005,MATCH(C1771,TasksList!$B$6:$B$1005,0),1)),""),"")</f>
        <v/>
      </c>
      <c r="E1771" s="361" t="str">
        <f>IFERROR(IF(LEN(C1771)&gt;0,IF(LEN(INDEX(TasksList!$F$6:$F$1005,MATCH(C1771,TasksList!$B$6:$B$1005,0),1))=0,"not set!",INDEX(TasksList!$F$6:$F$1005,MATCH(C1771,TasksList!$B$6:$B$1005,0),1)),""),"")</f>
        <v/>
      </c>
      <c r="F1771" s="360" t="str">
        <f>IFERROR(IF(LEN(D1771)&gt;0,IF(LEN(INDEX(AdressBook!$D$6:$D$25,MATCH(D1771,AdressBook!$B$6:$B$25,0),1))=0,"",INDEX(AdressBook!$D$6:$D$25,MATCH(D1771,AdressBook!$B$6:$B$25,0),1)),""),"")</f>
        <v/>
      </c>
      <c r="G1771" s="361" t="str">
        <f>IFERROR(IF(LEN(INDEX(PlansAndNotes!$F$6:$F$2005,ROW(B1771)-ROW($C$3)))=0,"",INDEX(PlansAndNotes!$F$6:$F$2005,ROW(B1771)-ROW($C$3))),"")</f>
        <v/>
      </c>
      <c r="H1771" s="361" t="str">
        <f>IFERROR(IF(LEN(C1771)&gt;0,IF(LEN(INDEX(TasksList!$G$6:$G$1005,MATCH(C1771,TasksList!$B$6:$B$1005,0),1))=0,"",INDEX(TasksList!$G$6:$G$1005,MATCH(C1771,TasksList!$B$6:$B$1005,0),1)),""),"")</f>
        <v/>
      </c>
      <c r="I1771" s="381"/>
      <c r="J1771" s="400"/>
      <c r="K1771" s="400"/>
      <c r="L1771" s="179"/>
      <c r="M1771" s="381"/>
      <c r="N1771" s="362" t="str">
        <f>IFERROR(IF(LEN(INDEX(PlansAndNotes!$D$6:$D$4005,ROW(B1771)-ROW($C$3)))=0,"",INDEX(PlansAndNotes!$D$6:$D$4005,ROW(B1771)-ROW($C$3))),"")</f>
        <v/>
      </c>
      <c r="O1771" s="165" t="str">
        <f t="shared" si="199"/>
        <v/>
      </c>
      <c r="P1771" s="363" t="str">
        <f>IFERROR(IF(LEN(INDEX(PlansAndNotes!$E$6:$E$4005,ROW(B1771)-ROW($C$3)))=0,"",INDEX(PlansAndNotes!$E$6:$E$4005,ROW(B1771)-ROW($C$3))),"")</f>
        <v/>
      </c>
      <c r="Q1771" s="363" t="str">
        <f>IFERROR(IF(LEN(INDEX(PlansAndNotes!$G$6:$G$4005,ROW(B1771)-ROW($C$3)))=0,"",INDEX(PlansAndNotes!$G$6:$G$4005,ROW(B1771)-ROW($C$3))),"")</f>
        <v/>
      </c>
      <c r="R1771" s="361" t="str">
        <f>IFERROR(IF(LEN(D1771)&gt;0,IF(LEN(INDEX(AdressBook!$C$6:$C$25,MATCH(D1771,AdressBook!$B$6:$B$25,0),1))=0,"",INDEX(AdressBook!$C$6:$C$25,MATCH(D1771,AdressBook!$B$6:$B$25,0),1)),""),"")</f>
        <v/>
      </c>
      <c r="S1771" s="165">
        <f>IF(LEN(C1771)&gt;0,IFERROR(IF(MATCH(C1771,C1772:$C$4004,0)&gt;0,-1,ROW(S1771)-ROW($S$3)),ROW(S1771)-ROW($S$3)),-1)</f>
        <v>-1</v>
      </c>
      <c r="T1771" s="165">
        <f t="shared" si="200"/>
        <v>0</v>
      </c>
      <c r="U1771" s="165" t="str">
        <f t="shared" si="201"/>
        <v/>
      </c>
      <c r="V1771" s="165" t="str">
        <f>IFERROR(IF(OR(C1771="",S1771&lt;0),"",IF(SUBTOTAL(3,C1771:C1771)=0,-1,SUBTOTAL(3,$C$4:C1771))),"")</f>
        <v/>
      </c>
      <c r="W1771" s="156" t="str">
        <f t="array" ref="W1771">IF(LEN(C1771)&gt;0,IFERROR(IF(MATCH(C1771,$C$3:$C1770,0)&gt;0,N1771-INDEX($N$3:N1770,SUMPRODUCT(MAX(ROW($C$3:$C1770)*(C1771=$C$3:$C1770)))-2,1),""),""),"")</f>
        <v/>
      </c>
      <c r="X1771" s="156">
        <f t="shared" ca="1" si="202"/>
        <v>1</v>
      </c>
      <c r="Y1771" s="156">
        <f t="shared" ca="1" si="203"/>
        <v>1</v>
      </c>
    </row>
    <row r="1772" spans="2:25" hidden="1" x14ac:dyDescent="0.25">
      <c r="B1772" s="390" t="str">
        <f>IFERROR(IF(LEN(INDEX(PlansAndNotes!$B$6:$B$2005,ROW(A1772)-ROW($B$3)))=0,"",INDEX(PlansAndNotes!$B$6:$B$2005,ROW(A1772)-ROW($B$3))),"")</f>
        <v/>
      </c>
      <c r="C1772" s="361" t="str">
        <f t="shared" si="198"/>
        <v/>
      </c>
      <c r="D1772" s="361" t="str">
        <f>IFERROR(IF(LEN(C1772)&gt;0,IF(LEN(INDEX(TasksList!$C$6:$C$1005,MATCH(C1772,TasksList!$B$6:$B$1005,0),1))=0,"",INDEX(TasksList!$C$6:$C$1005,MATCH(C1772,TasksList!$B$6:$B$1005,0),1)),""),"")</f>
        <v/>
      </c>
      <c r="E1772" s="361" t="str">
        <f>IFERROR(IF(LEN(C1772)&gt;0,IF(LEN(INDEX(TasksList!$F$6:$F$1005,MATCH(C1772,TasksList!$B$6:$B$1005,0),1))=0,"not set!",INDEX(TasksList!$F$6:$F$1005,MATCH(C1772,TasksList!$B$6:$B$1005,0),1)),""),"")</f>
        <v/>
      </c>
      <c r="F1772" s="360" t="str">
        <f>IFERROR(IF(LEN(D1772)&gt;0,IF(LEN(INDEX(AdressBook!$D$6:$D$25,MATCH(D1772,AdressBook!$B$6:$B$25,0),1))=0,"",INDEX(AdressBook!$D$6:$D$25,MATCH(D1772,AdressBook!$B$6:$B$25,0),1)),""),"")</f>
        <v/>
      </c>
      <c r="G1772" s="361" t="str">
        <f>IFERROR(IF(LEN(INDEX(PlansAndNotes!$F$6:$F$2005,ROW(B1772)-ROW($C$3)))=0,"",INDEX(PlansAndNotes!$F$6:$F$2005,ROW(B1772)-ROW($C$3))),"")</f>
        <v/>
      </c>
      <c r="H1772" s="361" t="str">
        <f>IFERROR(IF(LEN(C1772)&gt;0,IF(LEN(INDEX(TasksList!$G$6:$G$1005,MATCH(C1772,TasksList!$B$6:$B$1005,0),1))=0,"",INDEX(TasksList!$G$6:$G$1005,MATCH(C1772,TasksList!$B$6:$B$1005,0),1)),""),"")</f>
        <v/>
      </c>
      <c r="I1772" s="381"/>
      <c r="J1772" s="400"/>
      <c r="K1772" s="400"/>
      <c r="L1772" s="179"/>
      <c r="M1772" s="381"/>
      <c r="N1772" s="362" t="str">
        <f>IFERROR(IF(LEN(INDEX(PlansAndNotes!$D$6:$D$4005,ROW(B1772)-ROW($C$3)))=0,"",INDEX(PlansAndNotes!$D$6:$D$4005,ROW(B1772)-ROW($C$3))),"")</f>
        <v/>
      </c>
      <c r="O1772" s="165" t="str">
        <f t="shared" si="199"/>
        <v/>
      </c>
      <c r="P1772" s="363" t="str">
        <f>IFERROR(IF(LEN(INDEX(PlansAndNotes!$E$6:$E$4005,ROW(B1772)-ROW($C$3)))=0,"",INDEX(PlansAndNotes!$E$6:$E$4005,ROW(B1772)-ROW($C$3))),"")</f>
        <v/>
      </c>
      <c r="Q1772" s="363" t="str">
        <f>IFERROR(IF(LEN(INDEX(PlansAndNotes!$G$6:$G$4005,ROW(B1772)-ROW($C$3)))=0,"",INDEX(PlansAndNotes!$G$6:$G$4005,ROW(B1772)-ROW($C$3))),"")</f>
        <v/>
      </c>
      <c r="R1772" s="361" t="str">
        <f>IFERROR(IF(LEN(D1772)&gt;0,IF(LEN(INDEX(AdressBook!$C$6:$C$25,MATCH(D1772,AdressBook!$B$6:$B$25,0),1))=0,"",INDEX(AdressBook!$C$6:$C$25,MATCH(D1772,AdressBook!$B$6:$B$25,0),1)),""),"")</f>
        <v/>
      </c>
      <c r="S1772" s="165">
        <f>IF(LEN(C1772)&gt;0,IFERROR(IF(MATCH(C1772,C1773:$C$4004,0)&gt;0,-1,ROW(S1772)-ROW($S$3)),ROW(S1772)-ROW($S$3)),-1)</f>
        <v>-1</v>
      </c>
      <c r="T1772" s="165">
        <f t="shared" si="200"/>
        <v>0</v>
      </c>
      <c r="U1772" s="165" t="str">
        <f t="shared" si="201"/>
        <v/>
      </c>
      <c r="V1772" s="165" t="str">
        <f>IFERROR(IF(OR(C1772="",S1772&lt;0),"",IF(SUBTOTAL(3,C1772:C1772)=0,-1,SUBTOTAL(3,$C$4:C1772))),"")</f>
        <v/>
      </c>
      <c r="W1772" s="156" t="str">
        <f t="array" ref="W1772">IF(LEN(C1772)&gt;0,IFERROR(IF(MATCH(C1772,$C$3:$C1771,0)&gt;0,N1772-INDEX($N$3:N1771,SUMPRODUCT(MAX(ROW($C$3:$C1771)*(C1772=$C$3:$C1771)))-2,1),""),""),"")</f>
        <v/>
      </c>
      <c r="X1772" s="156">
        <f t="shared" ca="1" si="202"/>
        <v>1</v>
      </c>
      <c r="Y1772" s="156">
        <f t="shared" ca="1" si="203"/>
        <v>1</v>
      </c>
    </row>
    <row r="1773" spans="2:25" hidden="1" x14ac:dyDescent="0.25">
      <c r="B1773" s="390" t="str">
        <f>IFERROR(IF(LEN(INDEX(PlansAndNotes!$B$6:$B$2005,ROW(A1773)-ROW($B$3)))=0,"",INDEX(PlansAndNotes!$B$6:$B$2005,ROW(A1773)-ROW($B$3))),"")</f>
        <v/>
      </c>
      <c r="C1773" s="361" t="str">
        <f t="shared" si="198"/>
        <v/>
      </c>
      <c r="D1773" s="361" t="str">
        <f>IFERROR(IF(LEN(C1773)&gt;0,IF(LEN(INDEX(TasksList!$C$6:$C$1005,MATCH(C1773,TasksList!$B$6:$B$1005,0),1))=0,"",INDEX(TasksList!$C$6:$C$1005,MATCH(C1773,TasksList!$B$6:$B$1005,0),1)),""),"")</f>
        <v/>
      </c>
      <c r="E1773" s="361" t="str">
        <f>IFERROR(IF(LEN(C1773)&gt;0,IF(LEN(INDEX(TasksList!$F$6:$F$1005,MATCH(C1773,TasksList!$B$6:$B$1005,0),1))=0,"not set!",INDEX(TasksList!$F$6:$F$1005,MATCH(C1773,TasksList!$B$6:$B$1005,0),1)),""),"")</f>
        <v/>
      </c>
      <c r="F1773" s="360" t="str">
        <f>IFERROR(IF(LEN(D1773)&gt;0,IF(LEN(INDEX(AdressBook!$D$6:$D$25,MATCH(D1773,AdressBook!$B$6:$B$25,0),1))=0,"",INDEX(AdressBook!$D$6:$D$25,MATCH(D1773,AdressBook!$B$6:$B$25,0),1)),""),"")</f>
        <v/>
      </c>
      <c r="G1773" s="361" t="str">
        <f>IFERROR(IF(LEN(INDEX(PlansAndNotes!$F$6:$F$2005,ROW(B1773)-ROW($C$3)))=0,"",INDEX(PlansAndNotes!$F$6:$F$2005,ROW(B1773)-ROW($C$3))),"")</f>
        <v/>
      </c>
      <c r="H1773" s="361" t="str">
        <f>IFERROR(IF(LEN(C1773)&gt;0,IF(LEN(INDEX(TasksList!$G$6:$G$1005,MATCH(C1773,TasksList!$B$6:$B$1005,0),1))=0,"",INDEX(TasksList!$G$6:$G$1005,MATCH(C1773,TasksList!$B$6:$B$1005,0),1)),""),"")</f>
        <v/>
      </c>
      <c r="I1773" s="381"/>
      <c r="J1773" s="400"/>
      <c r="K1773" s="400"/>
      <c r="L1773" s="179"/>
      <c r="M1773" s="381"/>
      <c r="N1773" s="362" t="str">
        <f>IFERROR(IF(LEN(INDEX(PlansAndNotes!$D$6:$D$4005,ROW(B1773)-ROW($C$3)))=0,"",INDEX(PlansAndNotes!$D$6:$D$4005,ROW(B1773)-ROW($C$3))),"")</f>
        <v/>
      </c>
      <c r="O1773" s="165" t="str">
        <f t="shared" si="199"/>
        <v/>
      </c>
      <c r="P1773" s="363" t="str">
        <f>IFERROR(IF(LEN(INDEX(PlansAndNotes!$E$6:$E$4005,ROW(B1773)-ROW($C$3)))=0,"",INDEX(PlansAndNotes!$E$6:$E$4005,ROW(B1773)-ROW($C$3))),"")</f>
        <v/>
      </c>
      <c r="Q1773" s="363" t="str">
        <f>IFERROR(IF(LEN(INDEX(PlansAndNotes!$G$6:$G$4005,ROW(B1773)-ROW($C$3)))=0,"",INDEX(PlansAndNotes!$G$6:$G$4005,ROW(B1773)-ROW($C$3))),"")</f>
        <v/>
      </c>
      <c r="R1773" s="361" t="str">
        <f>IFERROR(IF(LEN(D1773)&gt;0,IF(LEN(INDEX(AdressBook!$C$6:$C$25,MATCH(D1773,AdressBook!$B$6:$B$25,0),1))=0,"",INDEX(AdressBook!$C$6:$C$25,MATCH(D1773,AdressBook!$B$6:$B$25,0),1)),""),"")</f>
        <v/>
      </c>
      <c r="S1773" s="165">
        <f>IF(LEN(C1773)&gt;0,IFERROR(IF(MATCH(C1773,C1774:$C$4004,0)&gt;0,-1,ROW(S1773)-ROW($S$3)),ROW(S1773)-ROW($S$3)),-1)</f>
        <v>-1</v>
      </c>
      <c r="T1773" s="165">
        <f t="shared" si="200"/>
        <v>0</v>
      </c>
      <c r="U1773" s="165" t="str">
        <f t="shared" si="201"/>
        <v/>
      </c>
      <c r="V1773" s="165" t="str">
        <f>IFERROR(IF(OR(C1773="",S1773&lt;0),"",IF(SUBTOTAL(3,C1773:C1773)=0,-1,SUBTOTAL(3,$C$4:C1773))),"")</f>
        <v/>
      </c>
      <c r="W1773" s="156" t="str">
        <f t="array" ref="W1773">IF(LEN(C1773)&gt;0,IFERROR(IF(MATCH(C1773,$C$3:$C1772,0)&gt;0,N1773-INDEX($N$3:N1772,SUMPRODUCT(MAX(ROW($C$3:$C1772)*(C1773=$C$3:$C1772)))-2,1),""),""),"")</f>
        <v/>
      </c>
      <c r="X1773" s="156">
        <f t="shared" ca="1" si="202"/>
        <v>1</v>
      </c>
      <c r="Y1773" s="156">
        <f t="shared" ca="1" si="203"/>
        <v>1</v>
      </c>
    </row>
    <row r="1774" spans="2:25" hidden="1" x14ac:dyDescent="0.25">
      <c r="B1774" s="390" t="str">
        <f>IFERROR(IF(LEN(INDEX(PlansAndNotes!$B$6:$B$2005,ROW(A1774)-ROW($B$3)))=0,"",INDEX(PlansAndNotes!$B$6:$B$2005,ROW(A1774)-ROW($B$3))),"")</f>
        <v/>
      </c>
      <c r="C1774" s="361" t="str">
        <f t="shared" si="198"/>
        <v/>
      </c>
      <c r="D1774" s="361" t="str">
        <f>IFERROR(IF(LEN(C1774)&gt;0,IF(LEN(INDEX(TasksList!$C$6:$C$1005,MATCH(C1774,TasksList!$B$6:$B$1005,0),1))=0,"",INDEX(TasksList!$C$6:$C$1005,MATCH(C1774,TasksList!$B$6:$B$1005,0),1)),""),"")</f>
        <v/>
      </c>
      <c r="E1774" s="361" t="str">
        <f>IFERROR(IF(LEN(C1774)&gt;0,IF(LEN(INDEX(TasksList!$F$6:$F$1005,MATCH(C1774,TasksList!$B$6:$B$1005,0),1))=0,"not set!",INDEX(TasksList!$F$6:$F$1005,MATCH(C1774,TasksList!$B$6:$B$1005,0),1)),""),"")</f>
        <v/>
      </c>
      <c r="F1774" s="360" t="str">
        <f>IFERROR(IF(LEN(D1774)&gt;0,IF(LEN(INDEX(AdressBook!$D$6:$D$25,MATCH(D1774,AdressBook!$B$6:$B$25,0),1))=0,"",INDEX(AdressBook!$D$6:$D$25,MATCH(D1774,AdressBook!$B$6:$B$25,0),1)),""),"")</f>
        <v/>
      </c>
      <c r="G1774" s="361" t="str">
        <f>IFERROR(IF(LEN(INDEX(PlansAndNotes!$F$6:$F$2005,ROW(B1774)-ROW($C$3)))=0,"",INDEX(PlansAndNotes!$F$6:$F$2005,ROW(B1774)-ROW($C$3))),"")</f>
        <v/>
      </c>
      <c r="H1774" s="361" t="str">
        <f>IFERROR(IF(LEN(C1774)&gt;0,IF(LEN(INDEX(TasksList!$G$6:$G$1005,MATCH(C1774,TasksList!$B$6:$B$1005,0),1))=0,"",INDEX(TasksList!$G$6:$G$1005,MATCH(C1774,TasksList!$B$6:$B$1005,0),1)),""),"")</f>
        <v/>
      </c>
      <c r="I1774" s="381"/>
      <c r="J1774" s="400"/>
      <c r="K1774" s="400"/>
      <c r="L1774" s="179"/>
      <c r="M1774" s="381"/>
      <c r="N1774" s="362" t="str">
        <f>IFERROR(IF(LEN(INDEX(PlansAndNotes!$D$6:$D$4005,ROW(B1774)-ROW($C$3)))=0,"",INDEX(PlansAndNotes!$D$6:$D$4005,ROW(B1774)-ROW($C$3))),"")</f>
        <v/>
      </c>
      <c r="O1774" s="165" t="str">
        <f t="shared" si="199"/>
        <v/>
      </c>
      <c r="P1774" s="363" t="str">
        <f>IFERROR(IF(LEN(INDEX(PlansAndNotes!$E$6:$E$4005,ROW(B1774)-ROW($C$3)))=0,"",INDEX(PlansAndNotes!$E$6:$E$4005,ROW(B1774)-ROW($C$3))),"")</f>
        <v/>
      </c>
      <c r="Q1774" s="363" t="str">
        <f>IFERROR(IF(LEN(INDEX(PlansAndNotes!$G$6:$G$4005,ROW(B1774)-ROW($C$3)))=0,"",INDEX(PlansAndNotes!$G$6:$G$4005,ROW(B1774)-ROW($C$3))),"")</f>
        <v/>
      </c>
      <c r="R1774" s="361" t="str">
        <f>IFERROR(IF(LEN(D1774)&gt;0,IF(LEN(INDEX(AdressBook!$C$6:$C$25,MATCH(D1774,AdressBook!$B$6:$B$25,0),1))=0,"",INDEX(AdressBook!$C$6:$C$25,MATCH(D1774,AdressBook!$B$6:$B$25,0),1)),""),"")</f>
        <v/>
      </c>
      <c r="S1774" s="165">
        <f>IF(LEN(C1774)&gt;0,IFERROR(IF(MATCH(C1774,C1775:$C$4004,0)&gt;0,-1,ROW(S1774)-ROW($S$3)),ROW(S1774)-ROW($S$3)),-1)</f>
        <v>-1</v>
      </c>
      <c r="T1774" s="165">
        <f t="shared" si="200"/>
        <v>0</v>
      </c>
      <c r="U1774" s="165" t="str">
        <f t="shared" si="201"/>
        <v/>
      </c>
      <c r="V1774" s="165" t="str">
        <f>IFERROR(IF(OR(C1774="",S1774&lt;0),"",IF(SUBTOTAL(3,C1774:C1774)=0,-1,SUBTOTAL(3,$C$4:C1774))),"")</f>
        <v/>
      </c>
      <c r="W1774" s="156" t="str">
        <f t="array" ref="W1774">IF(LEN(C1774)&gt;0,IFERROR(IF(MATCH(C1774,$C$3:$C1773,0)&gt;0,N1774-INDEX($N$3:N1773,SUMPRODUCT(MAX(ROW($C$3:$C1773)*(C1774=$C$3:$C1773)))-2,1),""),""),"")</f>
        <v/>
      </c>
      <c r="X1774" s="156">
        <f t="shared" ca="1" si="202"/>
        <v>1</v>
      </c>
      <c r="Y1774" s="156">
        <f t="shared" ca="1" si="203"/>
        <v>1</v>
      </c>
    </row>
    <row r="1775" spans="2:25" hidden="1" x14ac:dyDescent="0.25">
      <c r="B1775" s="390" t="str">
        <f>IFERROR(IF(LEN(INDEX(PlansAndNotes!$B$6:$B$2005,ROW(A1775)-ROW($B$3)))=0,"",INDEX(PlansAndNotes!$B$6:$B$2005,ROW(A1775)-ROW($B$3))),"")</f>
        <v/>
      </c>
      <c r="C1775" s="361" t="str">
        <f t="shared" si="198"/>
        <v/>
      </c>
      <c r="D1775" s="361" t="str">
        <f>IFERROR(IF(LEN(C1775)&gt;0,IF(LEN(INDEX(TasksList!$C$6:$C$1005,MATCH(C1775,TasksList!$B$6:$B$1005,0),1))=0,"",INDEX(TasksList!$C$6:$C$1005,MATCH(C1775,TasksList!$B$6:$B$1005,0),1)),""),"")</f>
        <v/>
      </c>
      <c r="E1775" s="361" t="str">
        <f>IFERROR(IF(LEN(C1775)&gt;0,IF(LEN(INDEX(TasksList!$F$6:$F$1005,MATCH(C1775,TasksList!$B$6:$B$1005,0),1))=0,"not set!",INDEX(TasksList!$F$6:$F$1005,MATCH(C1775,TasksList!$B$6:$B$1005,0),1)),""),"")</f>
        <v/>
      </c>
      <c r="F1775" s="360" t="str">
        <f>IFERROR(IF(LEN(D1775)&gt;0,IF(LEN(INDEX(AdressBook!$D$6:$D$25,MATCH(D1775,AdressBook!$B$6:$B$25,0),1))=0,"",INDEX(AdressBook!$D$6:$D$25,MATCH(D1775,AdressBook!$B$6:$B$25,0),1)),""),"")</f>
        <v/>
      </c>
      <c r="G1775" s="361" t="str">
        <f>IFERROR(IF(LEN(INDEX(PlansAndNotes!$F$6:$F$2005,ROW(B1775)-ROW($C$3)))=0,"",INDEX(PlansAndNotes!$F$6:$F$2005,ROW(B1775)-ROW($C$3))),"")</f>
        <v/>
      </c>
      <c r="H1775" s="361" t="str">
        <f>IFERROR(IF(LEN(C1775)&gt;0,IF(LEN(INDEX(TasksList!$G$6:$G$1005,MATCH(C1775,TasksList!$B$6:$B$1005,0),1))=0,"",INDEX(TasksList!$G$6:$G$1005,MATCH(C1775,TasksList!$B$6:$B$1005,0),1)),""),"")</f>
        <v/>
      </c>
      <c r="I1775" s="381"/>
      <c r="J1775" s="400"/>
      <c r="K1775" s="400"/>
      <c r="L1775" s="179"/>
      <c r="M1775" s="381"/>
      <c r="N1775" s="362" t="str">
        <f>IFERROR(IF(LEN(INDEX(PlansAndNotes!$D$6:$D$4005,ROW(B1775)-ROW($C$3)))=0,"",INDEX(PlansAndNotes!$D$6:$D$4005,ROW(B1775)-ROW($C$3))),"")</f>
        <v/>
      </c>
      <c r="O1775" s="165" t="str">
        <f t="shared" si="199"/>
        <v/>
      </c>
      <c r="P1775" s="363" t="str">
        <f>IFERROR(IF(LEN(INDEX(PlansAndNotes!$E$6:$E$4005,ROW(B1775)-ROW($C$3)))=0,"",INDEX(PlansAndNotes!$E$6:$E$4005,ROW(B1775)-ROW($C$3))),"")</f>
        <v/>
      </c>
      <c r="Q1775" s="363" t="str">
        <f>IFERROR(IF(LEN(INDEX(PlansAndNotes!$G$6:$G$4005,ROW(B1775)-ROW($C$3)))=0,"",INDEX(PlansAndNotes!$G$6:$G$4005,ROW(B1775)-ROW($C$3))),"")</f>
        <v/>
      </c>
      <c r="R1775" s="361" t="str">
        <f>IFERROR(IF(LEN(D1775)&gt;0,IF(LEN(INDEX(AdressBook!$C$6:$C$25,MATCH(D1775,AdressBook!$B$6:$B$25,0),1))=0,"",INDEX(AdressBook!$C$6:$C$25,MATCH(D1775,AdressBook!$B$6:$B$25,0),1)),""),"")</f>
        <v/>
      </c>
      <c r="S1775" s="165">
        <f>IF(LEN(C1775)&gt;0,IFERROR(IF(MATCH(C1775,C1776:$C$4004,0)&gt;0,-1,ROW(S1775)-ROW($S$3)),ROW(S1775)-ROW($S$3)),-1)</f>
        <v>-1</v>
      </c>
      <c r="T1775" s="165">
        <f t="shared" si="200"/>
        <v>0</v>
      </c>
      <c r="U1775" s="165" t="str">
        <f t="shared" si="201"/>
        <v/>
      </c>
      <c r="V1775" s="165" t="str">
        <f>IFERROR(IF(OR(C1775="",S1775&lt;0),"",IF(SUBTOTAL(3,C1775:C1775)=0,-1,SUBTOTAL(3,$C$4:C1775))),"")</f>
        <v/>
      </c>
      <c r="W1775" s="156" t="str">
        <f t="array" ref="W1775">IF(LEN(C1775)&gt;0,IFERROR(IF(MATCH(C1775,$C$3:$C1774,0)&gt;0,N1775-INDEX($N$3:N1774,SUMPRODUCT(MAX(ROW($C$3:$C1774)*(C1775=$C$3:$C1774)))-2,1),""),""),"")</f>
        <v/>
      </c>
      <c r="X1775" s="156">
        <f t="shared" ca="1" si="202"/>
        <v>1</v>
      </c>
      <c r="Y1775" s="156">
        <f t="shared" ca="1" si="203"/>
        <v>1</v>
      </c>
    </row>
    <row r="1776" spans="2:25" hidden="1" x14ac:dyDescent="0.25">
      <c r="B1776" s="390" t="str">
        <f>IFERROR(IF(LEN(INDEX(PlansAndNotes!$B$6:$B$2005,ROW(A1776)-ROW($B$3)))=0,"",INDEX(PlansAndNotes!$B$6:$B$2005,ROW(A1776)-ROW($B$3))),"")</f>
        <v/>
      </c>
      <c r="C1776" s="361" t="str">
        <f t="shared" si="198"/>
        <v/>
      </c>
      <c r="D1776" s="361" t="str">
        <f>IFERROR(IF(LEN(C1776)&gt;0,IF(LEN(INDEX(TasksList!$C$6:$C$1005,MATCH(C1776,TasksList!$B$6:$B$1005,0),1))=0,"",INDEX(TasksList!$C$6:$C$1005,MATCH(C1776,TasksList!$B$6:$B$1005,0),1)),""),"")</f>
        <v/>
      </c>
      <c r="E1776" s="361" t="str">
        <f>IFERROR(IF(LEN(C1776)&gt;0,IF(LEN(INDEX(TasksList!$F$6:$F$1005,MATCH(C1776,TasksList!$B$6:$B$1005,0),1))=0,"not set!",INDEX(TasksList!$F$6:$F$1005,MATCH(C1776,TasksList!$B$6:$B$1005,0),1)),""),"")</f>
        <v/>
      </c>
      <c r="F1776" s="360" t="str">
        <f>IFERROR(IF(LEN(D1776)&gt;0,IF(LEN(INDEX(AdressBook!$D$6:$D$25,MATCH(D1776,AdressBook!$B$6:$B$25,0),1))=0,"",INDEX(AdressBook!$D$6:$D$25,MATCH(D1776,AdressBook!$B$6:$B$25,0),1)),""),"")</f>
        <v/>
      </c>
      <c r="G1776" s="361" t="str">
        <f>IFERROR(IF(LEN(INDEX(PlansAndNotes!$F$6:$F$2005,ROW(B1776)-ROW($C$3)))=0,"",INDEX(PlansAndNotes!$F$6:$F$2005,ROW(B1776)-ROW($C$3))),"")</f>
        <v/>
      </c>
      <c r="H1776" s="361" t="str">
        <f>IFERROR(IF(LEN(C1776)&gt;0,IF(LEN(INDEX(TasksList!$G$6:$G$1005,MATCH(C1776,TasksList!$B$6:$B$1005,0),1))=0,"",INDEX(TasksList!$G$6:$G$1005,MATCH(C1776,TasksList!$B$6:$B$1005,0),1)),""),"")</f>
        <v/>
      </c>
      <c r="I1776" s="381"/>
      <c r="J1776" s="400"/>
      <c r="K1776" s="400"/>
      <c r="L1776" s="179"/>
      <c r="M1776" s="381"/>
      <c r="N1776" s="362" t="str">
        <f>IFERROR(IF(LEN(INDEX(PlansAndNotes!$D$6:$D$4005,ROW(B1776)-ROW($C$3)))=0,"",INDEX(PlansAndNotes!$D$6:$D$4005,ROW(B1776)-ROW($C$3))),"")</f>
        <v/>
      </c>
      <c r="O1776" s="165" t="str">
        <f t="shared" si="199"/>
        <v/>
      </c>
      <c r="P1776" s="363" t="str">
        <f>IFERROR(IF(LEN(INDEX(PlansAndNotes!$E$6:$E$4005,ROW(B1776)-ROW($C$3)))=0,"",INDEX(PlansAndNotes!$E$6:$E$4005,ROW(B1776)-ROW($C$3))),"")</f>
        <v/>
      </c>
      <c r="Q1776" s="363" t="str">
        <f>IFERROR(IF(LEN(INDEX(PlansAndNotes!$G$6:$G$4005,ROW(B1776)-ROW($C$3)))=0,"",INDEX(PlansAndNotes!$G$6:$G$4005,ROW(B1776)-ROW($C$3))),"")</f>
        <v/>
      </c>
      <c r="R1776" s="361" t="str">
        <f>IFERROR(IF(LEN(D1776)&gt;0,IF(LEN(INDEX(AdressBook!$C$6:$C$25,MATCH(D1776,AdressBook!$B$6:$B$25,0),1))=0,"",INDEX(AdressBook!$C$6:$C$25,MATCH(D1776,AdressBook!$B$6:$B$25,0),1)),""),"")</f>
        <v/>
      </c>
      <c r="S1776" s="165">
        <f>IF(LEN(C1776)&gt;0,IFERROR(IF(MATCH(C1776,C1777:$C$4004,0)&gt;0,-1,ROW(S1776)-ROW($S$3)),ROW(S1776)-ROW($S$3)),-1)</f>
        <v>-1</v>
      </c>
      <c r="T1776" s="165">
        <f t="shared" si="200"/>
        <v>0</v>
      </c>
      <c r="U1776" s="165" t="str">
        <f t="shared" si="201"/>
        <v/>
      </c>
      <c r="V1776" s="165" t="str">
        <f>IFERROR(IF(OR(C1776="",S1776&lt;0),"",IF(SUBTOTAL(3,C1776:C1776)=0,-1,SUBTOTAL(3,$C$4:C1776))),"")</f>
        <v/>
      </c>
      <c r="W1776" s="156" t="str">
        <f t="array" ref="W1776">IF(LEN(C1776)&gt;0,IFERROR(IF(MATCH(C1776,$C$3:$C1775,0)&gt;0,N1776-INDEX($N$3:N1775,SUMPRODUCT(MAX(ROW($C$3:$C1775)*(C1776=$C$3:$C1775)))-2,1),""),""),"")</f>
        <v/>
      </c>
      <c r="X1776" s="156">
        <f t="shared" ca="1" si="202"/>
        <v>1</v>
      </c>
      <c r="Y1776" s="156">
        <f t="shared" ca="1" si="203"/>
        <v>1</v>
      </c>
    </row>
    <row r="1777" spans="2:25" hidden="1" x14ac:dyDescent="0.25">
      <c r="B1777" s="390" t="str">
        <f>IFERROR(IF(LEN(INDEX(PlansAndNotes!$B$6:$B$2005,ROW(A1777)-ROW($B$3)))=0,"",INDEX(PlansAndNotes!$B$6:$B$2005,ROW(A1777)-ROW($B$3))),"")</f>
        <v/>
      </c>
      <c r="C1777" s="361" t="str">
        <f t="shared" si="198"/>
        <v/>
      </c>
      <c r="D1777" s="361" t="str">
        <f>IFERROR(IF(LEN(C1777)&gt;0,IF(LEN(INDEX(TasksList!$C$6:$C$1005,MATCH(C1777,TasksList!$B$6:$B$1005,0),1))=0,"",INDEX(TasksList!$C$6:$C$1005,MATCH(C1777,TasksList!$B$6:$B$1005,0),1)),""),"")</f>
        <v/>
      </c>
      <c r="E1777" s="361" t="str">
        <f>IFERROR(IF(LEN(C1777)&gt;0,IF(LEN(INDEX(TasksList!$F$6:$F$1005,MATCH(C1777,TasksList!$B$6:$B$1005,0),1))=0,"not set!",INDEX(TasksList!$F$6:$F$1005,MATCH(C1777,TasksList!$B$6:$B$1005,0),1)),""),"")</f>
        <v/>
      </c>
      <c r="F1777" s="360" t="str">
        <f>IFERROR(IF(LEN(D1777)&gt;0,IF(LEN(INDEX(AdressBook!$D$6:$D$25,MATCH(D1777,AdressBook!$B$6:$B$25,0),1))=0,"",INDEX(AdressBook!$D$6:$D$25,MATCH(D1777,AdressBook!$B$6:$B$25,0),1)),""),"")</f>
        <v/>
      </c>
      <c r="G1777" s="361" t="str">
        <f>IFERROR(IF(LEN(INDEX(PlansAndNotes!$F$6:$F$2005,ROW(B1777)-ROW($C$3)))=0,"",INDEX(PlansAndNotes!$F$6:$F$2005,ROW(B1777)-ROW($C$3))),"")</f>
        <v/>
      </c>
      <c r="H1777" s="361" t="str">
        <f>IFERROR(IF(LEN(C1777)&gt;0,IF(LEN(INDEX(TasksList!$G$6:$G$1005,MATCH(C1777,TasksList!$B$6:$B$1005,0),1))=0,"",INDEX(TasksList!$G$6:$G$1005,MATCH(C1777,TasksList!$B$6:$B$1005,0),1)),""),"")</f>
        <v/>
      </c>
      <c r="I1777" s="381"/>
      <c r="J1777" s="400"/>
      <c r="K1777" s="400"/>
      <c r="L1777" s="179"/>
      <c r="M1777" s="381"/>
      <c r="N1777" s="362" t="str">
        <f>IFERROR(IF(LEN(INDEX(PlansAndNotes!$D$6:$D$4005,ROW(B1777)-ROW($C$3)))=0,"",INDEX(PlansAndNotes!$D$6:$D$4005,ROW(B1777)-ROW($C$3))),"")</f>
        <v/>
      </c>
      <c r="O1777" s="165" t="str">
        <f t="shared" si="199"/>
        <v/>
      </c>
      <c r="P1777" s="363" t="str">
        <f>IFERROR(IF(LEN(INDEX(PlansAndNotes!$E$6:$E$4005,ROW(B1777)-ROW($C$3)))=0,"",INDEX(PlansAndNotes!$E$6:$E$4005,ROW(B1777)-ROW($C$3))),"")</f>
        <v/>
      </c>
      <c r="Q1777" s="363" t="str">
        <f>IFERROR(IF(LEN(INDEX(PlansAndNotes!$G$6:$G$4005,ROW(B1777)-ROW($C$3)))=0,"",INDEX(PlansAndNotes!$G$6:$G$4005,ROW(B1777)-ROW($C$3))),"")</f>
        <v/>
      </c>
      <c r="R1777" s="361" t="str">
        <f>IFERROR(IF(LEN(D1777)&gt;0,IF(LEN(INDEX(AdressBook!$C$6:$C$25,MATCH(D1777,AdressBook!$B$6:$B$25,0),1))=0,"",INDEX(AdressBook!$C$6:$C$25,MATCH(D1777,AdressBook!$B$6:$B$25,0),1)),""),"")</f>
        <v/>
      </c>
      <c r="S1777" s="165">
        <f>IF(LEN(C1777)&gt;0,IFERROR(IF(MATCH(C1777,C1778:$C$4004,0)&gt;0,-1,ROW(S1777)-ROW($S$3)),ROW(S1777)-ROW($S$3)),-1)</f>
        <v>-1</v>
      </c>
      <c r="T1777" s="165">
        <f t="shared" si="200"/>
        <v>0</v>
      </c>
      <c r="U1777" s="165" t="str">
        <f t="shared" si="201"/>
        <v/>
      </c>
      <c r="V1777" s="165" t="str">
        <f>IFERROR(IF(OR(C1777="",S1777&lt;0),"",IF(SUBTOTAL(3,C1777:C1777)=0,-1,SUBTOTAL(3,$C$4:C1777))),"")</f>
        <v/>
      </c>
      <c r="W1777" s="156" t="str">
        <f t="array" ref="W1777">IF(LEN(C1777)&gt;0,IFERROR(IF(MATCH(C1777,$C$3:$C1776,0)&gt;0,N1777-INDEX($N$3:N1776,SUMPRODUCT(MAX(ROW($C$3:$C1776)*(C1777=$C$3:$C1776)))-2,1),""),""),"")</f>
        <v/>
      </c>
      <c r="X1777" s="156">
        <f t="shared" ca="1" si="202"/>
        <v>1</v>
      </c>
      <c r="Y1777" s="156">
        <f t="shared" ca="1" si="203"/>
        <v>1</v>
      </c>
    </row>
    <row r="1778" spans="2:25" hidden="1" x14ac:dyDescent="0.25">
      <c r="B1778" s="390" t="str">
        <f>IFERROR(IF(LEN(INDEX(PlansAndNotes!$B$6:$B$2005,ROW(A1778)-ROW($B$3)))=0,"",INDEX(PlansAndNotes!$B$6:$B$2005,ROW(A1778)-ROW($B$3))),"")</f>
        <v/>
      </c>
      <c r="C1778" s="361" t="str">
        <f t="shared" si="198"/>
        <v/>
      </c>
      <c r="D1778" s="361" t="str">
        <f>IFERROR(IF(LEN(C1778)&gt;0,IF(LEN(INDEX(TasksList!$C$6:$C$1005,MATCH(C1778,TasksList!$B$6:$B$1005,0),1))=0,"",INDEX(TasksList!$C$6:$C$1005,MATCH(C1778,TasksList!$B$6:$B$1005,0),1)),""),"")</f>
        <v/>
      </c>
      <c r="E1778" s="361" t="str">
        <f>IFERROR(IF(LEN(C1778)&gt;0,IF(LEN(INDEX(TasksList!$F$6:$F$1005,MATCH(C1778,TasksList!$B$6:$B$1005,0),1))=0,"not set!",INDEX(TasksList!$F$6:$F$1005,MATCH(C1778,TasksList!$B$6:$B$1005,0),1)),""),"")</f>
        <v/>
      </c>
      <c r="F1778" s="360" t="str">
        <f>IFERROR(IF(LEN(D1778)&gt;0,IF(LEN(INDEX(AdressBook!$D$6:$D$25,MATCH(D1778,AdressBook!$B$6:$B$25,0),1))=0,"",INDEX(AdressBook!$D$6:$D$25,MATCH(D1778,AdressBook!$B$6:$B$25,0),1)),""),"")</f>
        <v/>
      </c>
      <c r="G1778" s="361" t="str">
        <f>IFERROR(IF(LEN(INDEX(PlansAndNotes!$F$6:$F$2005,ROW(B1778)-ROW($C$3)))=0,"",INDEX(PlansAndNotes!$F$6:$F$2005,ROW(B1778)-ROW($C$3))),"")</f>
        <v/>
      </c>
      <c r="H1778" s="361" t="str">
        <f>IFERROR(IF(LEN(C1778)&gt;0,IF(LEN(INDEX(TasksList!$G$6:$G$1005,MATCH(C1778,TasksList!$B$6:$B$1005,0),1))=0,"",INDEX(TasksList!$G$6:$G$1005,MATCH(C1778,TasksList!$B$6:$B$1005,0),1)),""),"")</f>
        <v/>
      </c>
      <c r="I1778" s="381"/>
      <c r="J1778" s="400"/>
      <c r="K1778" s="400"/>
      <c r="L1778" s="179"/>
      <c r="M1778" s="381"/>
      <c r="N1778" s="362" t="str">
        <f>IFERROR(IF(LEN(INDEX(PlansAndNotes!$D$6:$D$4005,ROW(B1778)-ROW($C$3)))=0,"",INDEX(PlansAndNotes!$D$6:$D$4005,ROW(B1778)-ROW($C$3))),"")</f>
        <v/>
      </c>
      <c r="O1778" s="165" t="str">
        <f t="shared" si="199"/>
        <v/>
      </c>
      <c r="P1778" s="363" t="str">
        <f>IFERROR(IF(LEN(INDEX(PlansAndNotes!$E$6:$E$4005,ROW(B1778)-ROW($C$3)))=0,"",INDEX(PlansAndNotes!$E$6:$E$4005,ROW(B1778)-ROW($C$3))),"")</f>
        <v/>
      </c>
      <c r="Q1778" s="363" t="str">
        <f>IFERROR(IF(LEN(INDEX(PlansAndNotes!$G$6:$G$4005,ROW(B1778)-ROW($C$3)))=0,"",INDEX(PlansAndNotes!$G$6:$G$4005,ROW(B1778)-ROW($C$3))),"")</f>
        <v/>
      </c>
      <c r="R1778" s="361" t="str">
        <f>IFERROR(IF(LEN(D1778)&gt;0,IF(LEN(INDEX(AdressBook!$C$6:$C$25,MATCH(D1778,AdressBook!$B$6:$B$25,0),1))=0,"",INDEX(AdressBook!$C$6:$C$25,MATCH(D1778,AdressBook!$B$6:$B$25,0),1)),""),"")</f>
        <v/>
      </c>
      <c r="S1778" s="165">
        <f>IF(LEN(C1778)&gt;0,IFERROR(IF(MATCH(C1778,C1779:$C$4004,0)&gt;0,-1,ROW(S1778)-ROW($S$3)),ROW(S1778)-ROW($S$3)),-1)</f>
        <v>-1</v>
      </c>
      <c r="T1778" s="165">
        <f t="shared" si="200"/>
        <v>0</v>
      </c>
      <c r="U1778" s="165" t="str">
        <f t="shared" si="201"/>
        <v/>
      </c>
      <c r="V1778" s="165" t="str">
        <f>IFERROR(IF(OR(C1778="",S1778&lt;0),"",IF(SUBTOTAL(3,C1778:C1778)=0,-1,SUBTOTAL(3,$C$4:C1778))),"")</f>
        <v/>
      </c>
      <c r="W1778" s="156" t="str">
        <f t="array" ref="W1778">IF(LEN(C1778)&gt;0,IFERROR(IF(MATCH(C1778,$C$3:$C1777,0)&gt;0,N1778-INDEX($N$3:N1777,SUMPRODUCT(MAX(ROW($C$3:$C1777)*(C1778=$C$3:$C1777)))-2,1),""),""),"")</f>
        <v/>
      </c>
      <c r="X1778" s="156">
        <f t="shared" ca="1" si="202"/>
        <v>1</v>
      </c>
      <c r="Y1778" s="156">
        <f t="shared" ca="1" si="203"/>
        <v>1</v>
      </c>
    </row>
    <row r="1779" spans="2:25" hidden="1" x14ac:dyDescent="0.25">
      <c r="B1779" s="390" t="str">
        <f>IFERROR(IF(LEN(INDEX(PlansAndNotes!$B$6:$B$2005,ROW(A1779)-ROW($B$3)))=0,"",INDEX(PlansAndNotes!$B$6:$B$2005,ROW(A1779)-ROW($B$3))),"")</f>
        <v/>
      </c>
      <c r="C1779" s="361" t="str">
        <f t="shared" si="198"/>
        <v/>
      </c>
      <c r="D1779" s="361" t="str">
        <f>IFERROR(IF(LEN(C1779)&gt;0,IF(LEN(INDEX(TasksList!$C$6:$C$1005,MATCH(C1779,TasksList!$B$6:$B$1005,0),1))=0,"",INDEX(TasksList!$C$6:$C$1005,MATCH(C1779,TasksList!$B$6:$B$1005,0),1)),""),"")</f>
        <v/>
      </c>
      <c r="E1779" s="361" t="str">
        <f>IFERROR(IF(LEN(C1779)&gt;0,IF(LEN(INDEX(TasksList!$F$6:$F$1005,MATCH(C1779,TasksList!$B$6:$B$1005,0),1))=0,"not set!",INDEX(TasksList!$F$6:$F$1005,MATCH(C1779,TasksList!$B$6:$B$1005,0),1)),""),"")</f>
        <v/>
      </c>
      <c r="F1779" s="360" t="str">
        <f>IFERROR(IF(LEN(D1779)&gt;0,IF(LEN(INDEX(AdressBook!$D$6:$D$25,MATCH(D1779,AdressBook!$B$6:$B$25,0),1))=0,"",INDEX(AdressBook!$D$6:$D$25,MATCH(D1779,AdressBook!$B$6:$B$25,0),1)),""),"")</f>
        <v/>
      </c>
      <c r="G1779" s="361" t="str">
        <f>IFERROR(IF(LEN(INDEX(PlansAndNotes!$F$6:$F$2005,ROW(B1779)-ROW($C$3)))=0,"",INDEX(PlansAndNotes!$F$6:$F$2005,ROW(B1779)-ROW($C$3))),"")</f>
        <v/>
      </c>
      <c r="H1779" s="361" t="str">
        <f>IFERROR(IF(LEN(C1779)&gt;0,IF(LEN(INDEX(TasksList!$G$6:$G$1005,MATCH(C1779,TasksList!$B$6:$B$1005,0),1))=0,"",INDEX(TasksList!$G$6:$G$1005,MATCH(C1779,TasksList!$B$6:$B$1005,0),1)),""),"")</f>
        <v/>
      </c>
      <c r="I1779" s="381"/>
      <c r="J1779" s="400"/>
      <c r="K1779" s="400"/>
      <c r="L1779" s="179"/>
      <c r="M1779" s="381"/>
      <c r="N1779" s="362" t="str">
        <f>IFERROR(IF(LEN(INDEX(PlansAndNotes!$D$6:$D$4005,ROW(B1779)-ROW($C$3)))=0,"",INDEX(PlansAndNotes!$D$6:$D$4005,ROW(B1779)-ROW($C$3))),"")</f>
        <v/>
      </c>
      <c r="O1779" s="165" t="str">
        <f t="shared" si="199"/>
        <v/>
      </c>
      <c r="P1779" s="363" t="str">
        <f>IFERROR(IF(LEN(INDEX(PlansAndNotes!$E$6:$E$4005,ROW(B1779)-ROW($C$3)))=0,"",INDEX(PlansAndNotes!$E$6:$E$4005,ROW(B1779)-ROW($C$3))),"")</f>
        <v/>
      </c>
      <c r="Q1779" s="363" t="str">
        <f>IFERROR(IF(LEN(INDEX(PlansAndNotes!$G$6:$G$4005,ROW(B1779)-ROW($C$3)))=0,"",INDEX(PlansAndNotes!$G$6:$G$4005,ROW(B1779)-ROW($C$3))),"")</f>
        <v/>
      </c>
      <c r="R1779" s="361" t="str">
        <f>IFERROR(IF(LEN(D1779)&gt;0,IF(LEN(INDEX(AdressBook!$C$6:$C$25,MATCH(D1779,AdressBook!$B$6:$B$25,0),1))=0,"",INDEX(AdressBook!$C$6:$C$25,MATCH(D1779,AdressBook!$B$6:$B$25,0),1)),""),"")</f>
        <v/>
      </c>
      <c r="S1779" s="165">
        <f>IF(LEN(C1779)&gt;0,IFERROR(IF(MATCH(C1779,C1780:$C$4004,0)&gt;0,-1,ROW(S1779)-ROW($S$3)),ROW(S1779)-ROW($S$3)),-1)</f>
        <v>-1</v>
      </c>
      <c r="T1779" s="165">
        <f t="shared" si="200"/>
        <v>0</v>
      </c>
      <c r="U1779" s="165" t="str">
        <f t="shared" si="201"/>
        <v/>
      </c>
      <c r="V1779" s="165" t="str">
        <f>IFERROR(IF(OR(C1779="",S1779&lt;0),"",IF(SUBTOTAL(3,C1779:C1779)=0,-1,SUBTOTAL(3,$C$4:C1779))),"")</f>
        <v/>
      </c>
      <c r="W1779" s="156" t="str">
        <f t="array" ref="W1779">IF(LEN(C1779)&gt;0,IFERROR(IF(MATCH(C1779,$C$3:$C1778,0)&gt;0,N1779-INDEX($N$3:N1778,SUMPRODUCT(MAX(ROW($C$3:$C1778)*(C1779=$C$3:$C1778)))-2,1),""),""),"")</f>
        <v/>
      </c>
      <c r="X1779" s="156">
        <f t="shared" ca="1" si="202"/>
        <v>1</v>
      </c>
      <c r="Y1779" s="156">
        <f t="shared" ca="1" si="203"/>
        <v>1</v>
      </c>
    </row>
    <row r="1780" spans="2:25" hidden="1" x14ac:dyDescent="0.25">
      <c r="B1780" s="390" t="str">
        <f>IFERROR(IF(LEN(INDEX(PlansAndNotes!$B$6:$B$2005,ROW(A1780)-ROW($B$3)))=0,"",INDEX(PlansAndNotes!$B$6:$B$2005,ROW(A1780)-ROW($B$3))),"")</f>
        <v/>
      </c>
      <c r="C1780" s="361" t="str">
        <f t="shared" si="198"/>
        <v/>
      </c>
      <c r="D1780" s="361" t="str">
        <f>IFERROR(IF(LEN(C1780)&gt;0,IF(LEN(INDEX(TasksList!$C$6:$C$1005,MATCH(C1780,TasksList!$B$6:$B$1005,0),1))=0,"",INDEX(TasksList!$C$6:$C$1005,MATCH(C1780,TasksList!$B$6:$B$1005,0),1)),""),"")</f>
        <v/>
      </c>
      <c r="E1780" s="361" t="str">
        <f>IFERROR(IF(LEN(C1780)&gt;0,IF(LEN(INDEX(TasksList!$F$6:$F$1005,MATCH(C1780,TasksList!$B$6:$B$1005,0),1))=0,"not set!",INDEX(TasksList!$F$6:$F$1005,MATCH(C1780,TasksList!$B$6:$B$1005,0),1)),""),"")</f>
        <v/>
      </c>
      <c r="F1780" s="360" t="str">
        <f>IFERROR(IF(LEN(D1780)&gt;0,IF(LEN(INDEX(AdressBook!$D$6:$D$25,MATCH(D1780,AdressBook!$B$6:$B$25,0),1))=0,"",INDEX(AdressBook!$D$6:$D$25,MATCH(D1780,AdressBook!$B$6:$B$25,0),1)),""),"")</f>
        <v/>
      </c>
      <c r="G1780" s="361" t="str">
        <f>IFERROR(IF(LEN(INDEX(PlansAndNotes!$F$6:$F$2005,ROW(B1780)-ROW($C$3)))=0,"",INDEX(PlansAndNotes!$F$6:$F$2005,ROW(B1780)-ROW($C$3))),"")</f>
        <v/>
      </c>
      <c r="H1780" s="361" t="str">
        <f>IFERROR(IF(LEN(C1780)&gt;0,IF(LEN(INDEX(TasksList!$G$6:$G$1005,MATCH(C1780,TasksList!$B$6:$B$1005,0),1))=0,"",INDEX(TasksList!$G$6:$G$1005,MATCH(C1780,TasksList!$B$6:$B$1005,0),1)),""),"")</f>
        <v/>
      </c>
      <c r="I1780" s="381"/>
      <c r="J1780" s="400"/>
      <c r="K1780" s="400"/>
      <c r="L1780" s="179"/>
      <c r="M1780" s="381"/>
      <c r="N1780" s="362" t="str">
        <f>IFERROR(IF(LEN(INDEX(PlansAndNotes!$D$6:$D$4005,ROW(B1780)-ROW($C$3)))=0,"",INDEX(PlansAndNotes!$D$6:$D$4005,ROW(B1780)-ROW($C$3))),"")</f>
        <v/>
      </c>
      <c r="O1780" s="165" t="str">
        <f t="shared" si="199"/>
        <v/>
      </c>
      <c r="P1780" s="363" t="str">
        <f>IFERROR(IF(LEN(INDEX(PlansAndNotes!$E$6:$E$4005,ROW(B1780)-ROW($C$3)))=0,"",INDEX(PlansAndNotes!$E$6:$E$4005,ROW(B1780)-ROW($C$3))),"")</f>
        <v/>
      </c>
      <c r="Q1780" s="363" t="str">
        <f>IFERROR(IF(LEN(INDEX(PlansAndNotes!$G$6:$G$4005,ROW(B1780)-ROW($C$3)))=0,"",INDEX(PlansAndNotes!$G$6:$G$4005,ROW(B1780)-ROW($C$3))),"")</f>
        <v/>
      </c>
      <c r="R1780" s="361" t="str">
        <f>IFERROR(IF(LEN(D1780)&gt;0,IF(LEN(INDEX(AdressBook!$C$6:$C$25,MATCH(D1780,AdressBook!$B$6:$B$25,0),1))=0,"",INDEX(AdressBook!$C$6:$C$25,MATCH(D1780,AdressBook!$B$6:$B$25,0),1)),""),"")</f>
        <v/>
      </c>
      <c r="S1780" s="165">
        <f>IF(LEN(C1780)&gt;0,IFERROR(IF(MATCH(C1780,C1781:$C$4004,0)&gt;0,-1,ROW(S1780)-ROW($S$3)),ROW(S1780)-ROW($S$3)),-1)</f>
        <v>-1</v>
      </c>
      <c r="T1780" s="165">
        <f t="shared" si="200"/>
        <v>0</v>
      </c>
      <c r="U1780" s="165" t="str">
        <f t="shared" si="201"/>
        <v/>
      </c>
      <c r="V1780" s="165" t="str">
        <f>IFERROR(IF(OR(C1780="",S1780&lt;0),"",IF(SUBTOTAL(3,C1780:C1780)=0,-1,SUBTOTAL(3,$C$4:C1780))),"")</f>
        <v/>
      </c>
      <c r="W1780" s="156" t="str">
        <f t="array" ref="W1780">IF(LEN(C1780)&gt;0,IFERROR(IF(MATCH(C1780,$C$3:$C1779,0)&gt;0,N1780-INDEX($N$3:N1779,SUMPRODUCT(MAX(ROW($C$3:$C1779)*(C1780=$C$3:$C1779)))-2,1),""),""),"")</f>
        <v/>
      </c>
      <c r="X1780" s="156">
        <f t="shared" ca="1" si="202"/>
        <v>1</v>
      </c>
      <c r="Y1780" s="156">
        <f t="shared" ca="1" si="203"/>
        <v>1</v>
      </c>
    </row>
    <row r="1781" spans="2:25" hidden="1" x14ac:dyDescent="0.25">
      <c r="B1781" s="390" t="str">
        <f>IFERROR(IF(LEN(INDEX(PlansAndNotes!$B$6:$B$2005,ROW(A1781)-ROW($B$3)))=0,"",INDEX(PlansAndNotes!$B$6:$B$2005,ROW(A1781)-ROW($B$3))),"")</f>
        <v/>
      </c>
      <c r="C1781" s="361" t="str">
        <f t="shared" si="198"/>
        <v/>
      </c>
      <c r="D1781" s="361" t="str">
        <f>IFERROR(IF(LEN(C1781)&gt;0,IF(LEN(INDEX(TasksList!$C$6:$C$1005,MATCH(C1781,TasksList!$B$6:$B$1005,0),1))=0,"",INDEX(TasksList!$C$6:$C$1005,MATCH(C1781,TasksList!$B$6:$B$1005,0),1)),""),"")</f>
        <v/>
      </c>
      <c r="E1781" s="361" t="str">
        <f>IFERROR(IF(LEN(C1781)&gt;0,IF(LEN(INDEX(TasksList!$F$6:$F$1005,MATCH(C1781,TasksList!$B$6:$B$1005,0),1))=0,"not set!",INDEX(TasksList!$F$6:$F$1005,MATCH(C1781,TasksList!$B$6:$B$1005,0),1)),""),"")</f>
        <v/>
      </c>
      <c r="F1781" s="360" t="str">
        <f>IFERROR(IF(LEN(D1781)&gt;0,IF(LEN(INDEX(AdressBook!$D$6:$D$25,MATCH(D1781,AdressBook!$B$6:$B$25,0),1))=0,"",INDEX(AdressBook!$D$6:$D$25,MATCH(D1781,AdressBook!$B$6:$B$25,0),1)),""),"")</f>
        <v/>
      </c>
      <c r="G1781" s="361" t="str">
        <f>IFERROR(IF(LEN(INDEX(PlansAndNotes!$F$6:$F$2005,ROW(B1781)-ROW($C$3)))=0,"",INDEX(PlansAndNotes!$F$6:$F$2005,ROW(B1781)-ROW($C$3))),"")</f>
        <v/>
      </c>
      <c r="H1781" s="361" t="str">
        <f>IFERROR(IF(LEN(C1781)&gt;0,IF(LEN(INDEX(TasksList!$G$6:$G$1005,MATCH(C1781,TasksList!$B$6:$B$1005,0),1))=0,"",INDEX(TasksList!$G$6:$G$1005,MATCH(C1781,TasksList!$B$6:$B$1005,0),1)),""),"")</f>
        <v/>
      </c>
      <c r="I1781" s="381"/>
      <c r="J1781" s="400"/>
      <c r="K1781" s="400"/>
      <c r="L1781" s="179"/>
      <c r="M1781" s="381"/>
      <c r="N1781" s="362" t="str">
        <f>IFERROR(IF(LEN(INDEX(PlansAndNotes!$D$6:$D$4005,ROW(B1781)-ROW($C$3)))=0,"",INDEX(PlansAndNotes!$D$6:$D$4005,ROW(B1781)-ROW($C$3))),"")</f>
        <v/>
      </c>
      <c r="O1781" s="165" t="str">
        <f t="shared" si="199"/>
        <v/>
      </c>
      <c r="P1781" s="363" t="str">
        <f>IFERROR(IF(LEN(INDEX(PlansAndNotes!$E$6:$E$4005,ROW(B1781)-ROW($C$3)))=0,"",INDEX(PlansAndNotes!$E$6:$E$4005,ROW(B1781)-ROW($C$3))),"")</f>
        <v/>
      </c>
      <c r="Q1781" s="363" t="str">
        <f>IFERROR(IF(LEN(INDEX(PlansAndNotes!$G$6:$G$4005,ROW(B1781)-ROW($C$3)))=0,"",INDEX(PlansAndNotes!$G$6:$G$4005,ROW(B1781)-ROW($C$3))),"")</f>
        <v/>
      </c>
      <c r="R1781" s="361" t="str">
        <f>IFERROR(IF(LEN(D1781)&gt;0,IF(LEN(INDEX(AdressBook!$C$6:$C$25,MATCH(D1781,AdressBook!$B$6:$B$25,0),1))=0,"",INDEX(AdressBook!$C$6:$C$25,MATCH(D1781,AdressBook!$B$6:$B$25,0),1)),""),"")</f>
        <v/>
      </c>
      <c r="S1781" s="165">
        <f>IF(LEN(C1781)&gt;0,IFERROR(IF(MATCH(C1781,C1782:$C$4004,0)&gt;0,-1,ROW(S1781)-ROW($S$3)),ROW(S1781)-ROW($S$3)),-1)</f>
        <v>-1</v>
      </c>
      <c r="T1781" s="165">
        <f t="shared" si="200"/>
        <v>0</v>
      </c>
      <c r="U1781" s="165" t="str">
        <f t="shared" si="201"/>
        <v/>
      </c>
      <c r="V1781" s="165" t="str">
        <f>IFERROR(IF(OR(C1781="",S1781&lt;0),"",IF(SUBTOTAL(3,C1781:C1781)=0,-1,SUBTOTAL(3,$C$4:C1781))),"")</f>
        <v/>
      </c>
      <c r="W1781" s="156" t="str">
        <f t="array" ref="W1781">IF(LEN(C1781)&gt;0,IFERROR(IF(MATCH(C1781,$C$3:$C1780,0)&gt;0,N1781-INDEX($N$3:N1780,SUMPRODUCT(MAX(ROW($C$3:$C1780)*(C1781=$C$3:$C1780)))-2,1),""),""),"")</f>
        <v/>
      </c>
      <c r="X1781" s="156">
        <f t="shared" ca="1" si="202"/>
        <v>1</v>
      </c>
      <c r="Y1781" s="156">
        <f t="shared" ca="1" si="203"/>
        <v>1</v>
      </c>
    </row>
    <row r="1782" spans="2:25" hidden="1" x14ac:dyDescent="0.25">
      <c r="B1782" s="390" t="str">
        <f>IFERROR(IF(LEN(INDEX(PlansAndNotes!$B$6:$B$2005,ROW(A1782)-ROW($B$3)))=0,"",INDEX(PlansAndNotes!$B$6:$B$2005,ROW(A1782)-ROW($B$3))),"")</f>
        <v/>
      </c>
      <c r="C1782" s="361" t="str">
        <f t="shared" si="198"/>
        <v/>
      </c>
      <c r="D1782" s="361" t="str">
        <f>IFERROR(IF(LEN(C1782)&gt;0,IF(LEN(INDEX(TasksList!$C$6:$C$1005,MATCH(C1782,TasksList!$B$6:$B$1005,0),1))=0,"",INDEX(TasksList!$C$6:$C$1005,MATCH(C1782,TasksList!$B$6:$B$1005,0),1)),""),"")</f>
        <v/>
      </c>
      <c r="E1782" s="361" t="str">
        <f>IFERROR(IF(LEN(C1782)&gt;0,IF(LEN(INDEX(TasksList!$F$6:$F$1005,MATCH(C1782,TasksList!$B$6:$B$1005,0),1))=0,"not set!",INDEX(TasksList!$F$6:$F$1005,MATCH(C1782,TasksList!$B$6:$B$1005,0),1)),""),"")</f>
        <v/>
      </c>
      <c r="F1782" s="360" t="str">
        <f>IFERROR(IF(LEN(D1782)&gt;0,IF(LEN(INDEX(AdressBook!$D$6:$D$25,MATCH(D1782,AdressBook!$B$6:$B$25,0),1))=0,"",INDEX(AdressBook!$D$6:$D$25,MATCH(D1782,AdressBook!$B$6:$B$25,0),1)),""),"")</f>
        <v/>
      </c>
      <c r="G1782" s="361" t="str">
        <f>IFERROR(IF(LEN(INDEX(PlansAndNotes!$F$6:$F$2005,ROW(B1782)-ROW($C$3)))=0,"",INDEX(PlansAndNotes!$F$6:$F$2005,ROW(B1782)-ROW($C$3))),"")</f>
        <v/>
      </c>
      <c r="H1782" s="361" t="str">
        <f>IFERROR(IF(LEN(C1782)&gt;0,IF(LEN(INDEX(TasksList!$G$6:$G$1005,MATCH(C1782,TasksList!$B$6:$B$1005,0),1))=0,"",INDEX(TasksList!$G$6:$G$1005,MATCH(C1782,TasksList!$B$6:$B$1005,0),1)),""),"")</f>
        <v/>
      </c>
      <c r="I1782" s="381"/>
      <c r="J1782" s="400"/>
      <c r="K1782" s="400"/>
      <c r="L1782" s="179"/>
      <c r="M1782" s="381"/>
      <c r="N1782" s="362" t="str">
        <f>IFERROR(IF(LEN(INDEX(PlansAndNotes!$D$6:$D$4005,ROW(B1782)-ROW($C$3)))=0,"",INDEX(PlansAndNotes!$D$6:$D$4005,ROW(B1782)-ROW($C$3))),"")</f>
        <v/>
      </c>
      <c r="O1782" s="165" t="str">
        <f t="shared" si="199"/>
        <v/>
      </c>
      <c r="P1782" s="363" t="str">
        <f>IFERROR(IF(LEN(INDEX(PlansAndNotes!$E$6:$E$4005,ROW(B1782)-ROW($C$3)))=0,"",INDEX(PlansAndNotes!$E$6:$E$4005,ROW(B1782)-ROW($C$3))),"")</f>
        <v/>
      </c>
      <c r="Q1782" s="363" t="str">
        <f>IFERROR(IF(LEN(INDEX(PlansAndNotes!$G$6:$G$4005,ROW(B1782)-ROW($C$3)))=0,"",INDEX(PlansAndNotes!$G$6:$G$4005,ROW(B1782)-ROW($C$3))),"")</f>
        <v/>
      </c>
      <c r="R1782" s="361" t="str">
        <f>IFERROR(IF(LEN(D1782)&gt;0,IF(LEN(INDEX(AdressBook!$C$6:$C$25,MATCH(D1782,AdressBook!$B$6:$B$25,0),1))=0,"",INDEX(AdressBook!$C$6:$C$25,MATCH(D1782,AdressBook!$B$6:$B$25,0),1)),""),"")</f>
        <v/>
      </c>
      <c r="S1782" s="165">
        <f>IF(LEN(C1782)&gt;0,IFERROR(IF(MATCH(C1782,C1783:$C$4004,0)&gt;0,-1,ROW(S1782)-ROW($S$3)),ROW(S1782)-ROW($S$3)),-1)</f>
        <v>-1</v>
      </c>
      <c r="T1782" s="165">
        <f t="shared" si="200"/>
        <v>0</v>
      </c>
      <c r="U1782" s="165" t="str">
        <f t="shared" si="201"/>
        <v/>
      </c>
      <c r="V1782" s="165" t="str">
        <f>IFERROR(IF(OR(C1782="",S1782&lt;0),"",IF(SUBTOTAL(3,C1782:C1782)=0,-1,SUBTOTAL(3,$C$4:C1782))),"")</f>
        <v/>
      </c>
      <c r="W1782" s="156" t="str">
        <f t="array" ref="W1782">IF(LEN(C1782)&gt;0,IFERROR(IF(MATCH(C1782,$C$3:$C1781,0)&gt;0,N1782-INDEX($N$3:N1781,SUMPRODUCT(MAX(ROW($C$3:$C1781)*(C1782=$C$3:$C1781)))-2,1),""),""),"")</f>
        <v/>
      </c>
      <c r="X1782" s="156">
        <f t="shared" ca="1" si="202"/>
        <v>1</v>
      </c>
      <c r="Y1782" s="156">
        <f t="shared" ca="1" si="203"/>
        <v>1</v>
      </c>
    </row>
    <row r="1783" spans="2:25" hidden="1" x14ac:dyDescent="0.25">
      <c r="B1783" s="390" t="str">
        <f>IFERROR(IF(LEN(INDEX(PlansAndNotes!$B$6:$B$2005,ROW(A1783)-ROW($B$3)))=0,"",INDEX(PlansAndNotes!$B$6:$B$2005,ROW(A1783)-ROW($B$3))),"")</f>
        <v/>
      </c>
      <c r="C1783" s="361" t="str">
        <f t="shared" si="198"/>
        <v/>
      </c>
      <c r="D1783" s="361" t="str">
        <f>IFERROR(IF(LEN(C1783)&gt;0,IF(LEN(INDEX(TasksList!$C$6:$C$1005,MATCH(C1783,TasksList!$B$6:$B$1005,0),1))=0,"",INDEX(TasksList!$C$6:$C$1005,MATCH(C1783,TasksList!$B$6:$B$1005,0),1)),""),"")</f>
        <v/>
      </c>
      <c r="E1783" s="361" t="str">
        <f>IFERROR(IF(LEN(C1783)&gt;0,IF(LEN(INDEX(TasksList!$F$6:$F$1005,MATCH(C1783,TasksList!$B$6:$B$1005,0),1))=0,"not set!",INDEX(TasksList!$F$6:$F$1005,MATCH(C1783,TasksList!$B$6:$B$1005,0),1)),""),"")</f>
        <v/>
      </c>
      <c r="F1783" s="360" t="str">
        <f>IFERROR(IF(LEN(D1783)&gt;0,IF(LEN(INDEX(AdressBook!$D$6:$D$25,MATCH(D1783,AdressBook!$B$6:$B$25,0),1))=0,"",INDEX(AdressBook!$D$6:$D$25,MATCH(D1783,AdressBook!$B$6:$B$25,0),1)),""),"")</f>
        <v/>
      </c>
      <c r="G1783" s="361" t="str">
        <f>IFERROR(IF(LEN(INDEX(PlansAndNotes!$F$6:$F$2005,ROW(B1783)-ROW($C$3)))=0,"",INDEX(PlansAndNotes!$F$6:$F$2005,ROW(B1783)-ROW($C$3))),"")</f>
        <v/>
      </c>
      <c r="H1783" s="361" t="str">
        <f>IFERROR(IF(LEN(C1783)&gt;0,IF(LEN(INDEX(TasksList!$G$6:$G$1005,MATCH(C1783,TasksList!$B$6:$B$1005,0),1))=0,"",INDEX(TasksList!$G$6:$G$1005,MATCH(C1783,TasksList!$B$6:$B$1005,0),1)),""),"")</f>
        <v/>
      </c>
      <c r="I1783" s="381"/>
      <c r="J1783" s="400"/>
      <c r="K1783" s="400"/>
      <c r="L1783" s="179"/>
      <c r="M1783" s="381"/>
      <c r="N1783" s="362" t="str">
        <f>IFERROR(IF(LEN(INDEX(PlansAndNotes!$D$6:$D$4005,ROW(B1783)-ROW($C$3)))=0,"",INDEX(PlansAndNotes!$D$6:$D$4005,ROW(B1783)-ROW($C$3))),"")</f>
        <v/>
      </c>
      <c r="O1783" s="165" t="str">
        <f t="shared" si="199"/>
        <v/>
      </c>
      <c r="P1783" s="363" t="str">
        <f>IFERROR(IF(LEN(INDEX(PlansAndNotes!$E$6:$E$4005,ROW(B1783)-ROW($C$3)))=0,"",INDEX(PlansAndNotes!$E$6:$E$4005,ROW(B1783)-ROW($C$3))),"")</f>
        <v/>
      </c>
      <c r="Q1783" s="363" t="str">
        <f>IFERROR(IF(LEN(INDEX(PlansAndNotes!$G$6:$G$4005,ROW(B1783)-ROW($C$3)))=0,"",INDEX(PlansAndNotes!$G$6:$G$4005,ROW(B1783)-ROW($C$3))),"")</f>
        <v/>
      </c>
      <c r="R1783" s="361" t="str">
        <f>IFERROR(IF(LEN(D1783)&gt;0,IF(LEN(INDEX(AdressBook!$C$6:$C$25,MATCH(D1783,AdressBook!$B$6:$B$25,0),1))=0,"",INDEX(AdressBook!$C$6:$C$25,MATCH(D1783,AdressBook!$B$6:$B$25,0),1)),""),"")</f>
        <v/>
      </c>
      <c r="S1783" s="165">
        <f>IF(LEN(C1783)&gt;0,IFERROR(IF(MATCH(C1783,C1784:$C$4004,0)&gt;0,-1,ROW(S1783)-ROW($S$3)),ROW(S1783)-ROW($S$3)),-1)</f>
        <v>-1</v>
      </c>
      <c r="T1783" s="165">
        <f t="shared" si="200"/>
        <v>0</v>
      </c>
      <c r="U1783" s="165" t="str">
        <f t="shared" si="201"/>
        <v/>
      </c>
      <c r="V1783" s="165" t="str">
        <f>IFERROR(IF(OR(C1783="",S1783&lt;0),"",IF(SUBTOTAL(3,C1783:C1783)=0,-1,SUBTOTAL(3,$C$4:C1783))),"")</f>
        <v/>
      </c>
      <c r="W1783" s="156" t="str">
        <f t="array" ref="W1783">IF(LEN(C1783)&gt;0,IFERROR(IF(MATCH(C1783,$C$3:$C1782,0)&gt;0,N1783-INDEX($N$3:N1782,SUMPRODUCT(MAX(ROW($C$3:$C1782)*(C1783=$C$3:$C1782)))-2,1),""),""),"")</f>
        <v/>
      </c>
      <c r="X1783" s="156">
        <f t="shared" ca="1" si="202"/>
        <v>1</v>
      </c>
      <c r="Y1783" s="156">
        <f t="shared" ca="1" si="203"/>
        <v>1</v>
      </c>
    </row>
    <row r="1784" spans="2:25" hidden="1" x14ac:dyDescent="0.25">
      <c r="B1784" s="390" t="str">
        <f>IFERROR(IF(LEN(INDEX(PlansAndNotes!$B$6:$B$2005,ROW(A1784)-ROW($B$3)))=0,"",INDEX(PlansAndNotes!$B$6:$B$2005,ROW(A1784)-ROW($B$3))),"")</f>
        <v/>
      </c>
      <c r="C1784" s="361" t="str">
        <f t="shared" si="198"/>
        <v/>
      </c>
      <c r="D1784" s="361" t="str">
        <f>IFERROR(IF(LEN(C1784)&gt;0,IF(LEN(INDEX(TasksList!$C$6:$C$1005,MATCH(C1784,TasksList!$B$6:$B$1005,0),1))=0,"",INDEX(TasksList!$C$6:$C$1005,MATCH(C1784,TasksList!$B$6:$B$1005,0),1)),""),"")</f>
        <v/>
      </c>
      <c r="E1784" s="361" t="str">
        <f>IFERROR(IF(LEN(C1784)&gt;0,IF(LEN(INDEX(TasksList!$F$6:$F$1005,MATCH(C1784,TasksList!$B$6:$B$1005,0),1))=0,"not set!",INDEX(TasksList!$F$6:$F$1005,MATCH(C1784,TasksList!$B$6:$B$1005,0),1)),""),"")</f>
        <v/>
      </c>
      <c r="F1784" s="360" t="str">
        <f>IFERROR(IF(LEN(D1784)&gt;0,IF(LEN(INDEX(AdressBook!$D$6:$D$25,MATCH(D1784,AdressBook!$B$6:$B$25,0),1))=0,"",INDEX(AdressBook!$D$6:$D$25,MATCH(D1784,AdressBook!$B$6:$B$25,0),1)),""),"")</f>
        <v/>
      </c>
      <c r="G1784" s="361" t="str">
        <f>IFERROR(IF(LEN(INDEX(PlansAndNotes!$F$6:$F$2005,ROW(B1784)-ROW($C$3)))=0,"",INDEX(PlansAndNotes!$F$6:$F$2005,ROW(B1784)-ROW($C$3))),"")</f>
        <v/>
      </c>
      <c r="H1784" s="361" t="str">
        <f>IFERROR(IF(LEN(C1784)&gt;0,IF(LEN(INDEX(TasksList!$G$6:$G$1005,MATCH(C1784,TasksList!$B$6:$B$1005,0),1))=0,"",INDEX(TasksList!$G$6:$G$1005,MATCH(C1784,TasksList!$B$6:$B$1005,0),1)),""),"")</f>
        <v/>
      </c>
      <c r="I1784" s="381"/>
      <c r="J1784" s="400"/>
      <c r="K1784" s="400"/>
      <c r="L1784" s="179"/>
      <c r="M1784" s="381"/>
      <c r="N1784" s="362" t="str">
        <f>IFERROR(IF(LEN(INDEX(PlansAndNotes!$D$6:$D$4005,ROW(B1784)-ROW($C$3)))=0,"",INDEX(PlansAndNotes!$D$6:$D$4005,ROW(B1784)-ROW($C$3))),"")</f>
        <v/>
      </c>
      <c r="O1784" s="165" t="str">
        <f t="shared" si="199"/>
        <v/>
      </c>
      <c r="P1784" s="363" t="str">
        <f>IFERROR(IF(LEN(INDEX(PlansAndNotes!$E$6:$E$4005,ROW(B1784)-ROW($C$3)))=0,"",INDEX(PlansAndNotes!$E$6:$E$4005,ROW(B1784)-ROW($C$3))),"")</f>
        <v/>
      </c>
      <c r="Q1784" s="363" t="str">
        <f>IFERROR(IF(LEN(INDEX(PlansAndNotes!$G$6:$G$4005,ROW(B1784)-ROW($C$3)))=0,"",INDEX(PlansAndNotes!$G$6:$G$4005,ROW(B1784)-ROW($C$3))),"")</f>
        <v/>
      </c>
      <c r="R1784" s="361" t="str">
        <f>IFERROR(IF(LEN(D1784)&gt;0,IF(LEN(INDEX(AdressBook!$C$6:$C$25,MATCH(D1784,AdressBook!$B$6:$B$25,0),1))=0,"",INDEX(AdressBook!$C$6:$C$25,MATCH(D1784,AdressBook!$B$6:$B$25,0),1)),""),"")</f>
        <v/>
      </c>
      <c r="S1784" s="165">
        <f>IF(LEN(C1784)&gt;0,IFERROR(IF(MATCH(C1784,C1785:$C$4004,0)&gt;0,-1,ROW(S1784)-ROW($S$3)),ROW(S1784)-ROW($S$3)),-1)</f>
        <v>-1</v>
      </c>
      <c r="T1784" s="165">
        <f t="shared" si="200"/>
        <v>0</v>
      </c>
      <c r="U1784" s="165" t="str">
        <f t="shared" si="201"/>
        <v/>
      </c>
      <c r="V1784" s="165" t="str">
        <f>IFERROR(IF(OR(C1784="",S1784&lt;0),"",IF(SUBTOTAL(3,C1784:C1784)=0,-1,SUBTOTAL(3,$C$4:C1784))),"")</f>
        <v/>
      </c>
      <c r="W1784" s="156" t="str">
        <f t="array" ref="W1784">IF(LEN(C1784)&gt;0,IFERROR(IF(MATCH(C1784,$C$3:$C1783,0)&gt;0,N1784-INDEX($N$3:N1783,SUMPRODUCT(MAX(ROW($C$3:$C1783)*(C1784=$C$3:$C1783)))-2,1),""),""),"")</f>
        <v/>
      </c>
      <c r="X1784" s="156">
        <f t="shared" ca="1" si="202"/>
        <v>1</v>
      </c>
      <c r="Y1784" s="156">
        <f t="shared" ca="1" si="203"/>
        <v>1</v>
      </c>
    </row>
    <row r="1785" spans="2:25" hidden="1" x14ac:dyDescent="0.25">
      <c r="B1785" s="390" t="str">
        <f>IFERROR(IF(LEN(INDEX(PlansAndNotes!$B$6:$B$2005,ROW(A1785)-ROW($B$3)))=0,"",INDEX(PlansAndNotes!$B$6:$B$2005,ROW(A1785)-ROW($B$3))),"")</f>
        <v/>
      </c>
      <c r="C1785" s="361" t="str">
        <f t="shared" si="198"/>
        <v/>
      </c>
      <c r="D1785" s="361" t="str">
        <f>IFERROR(IF(LEN(C1785)&gt;0,IF(LEN(INDEX(TasksList!$C$6:$C$1005,MATCH(C1785,TasksList!$B$6:$B$1005,0),1))=0,"",INDEX(TasksList!$C$6:$C$1005,MATCH(C1785,TasksList!$B$6:$B$1005,0),1)),""),"")</f>
        <v/>
      </c>
      <c r="E1785" s="361" t="str">
        <f>IFERROR(IF(LEN(C1785)&gt;0,IF(LEN(INDEX(TasksList!$F$6:$F$1005,MATCH(C1785,TasksList!$B$6:$B$1005,0),1))=0,"not set!",INDEX(TasksList!$F$6:$F$1005,MATCH(C1785,TasksList!$B$6:$B$1005,0),1)),""),"")</f>
        <v/>
      </c>
      <c r="F1785" s="360" t="str">
        <f>IFERROR(IF(LEN(D1785)&gt;0,IF(LEN(INDEX(AdressBook!$D$6:$D$25,MATCH(D1785,AdressBook!$B$6:$B$25,0),1))=0,"",INDEX(AdressBook!$D$6:$D$25,MATCH(D1785,AdressBook!$B$6:$B$25,0),1)),""),"")</f>
        <v/>
      </c>
      <c r="G1785" s="361" t="str">
        <f>IFERROR(IF(LEN(INDEX(PlansAndNotes!$F$6:$F$2005,ROW(B1785)-ROW($C$3)))=0,"",INDEX(PlansAndNotes!$F$6:$F$2005,ROW(B1785)-ROW($C$3))),"")</f>
        <v/>
      </c>
      <c r="H1785" s="361" t="str">
        <f>IFERROR(IF(LEN(C1785)&gt;0,IF(LEN(INDEX(TasksList!$G$6:$G$1005,MATCH(C1785,TasksList!$B$6:$B$1005,0),1))=0,"",INDEX(TasksList!$G$6:$G$1005,MATCH(C1785,TasksList!$B$6:$B$1005,0),1)),""),"")</f>
        <v/>
      </c>
      <c r="I1785" s="381"/>
      <c r="J1785" s="400"/>
      <c r="K1785" s="400"/>
      <c r="L1785" s="179"/>
      <c r="M1785" s="381"/>
      <c r="N1785" s="362" t="str">
        <f>IFERROR(IF(LEN(INDEX(PlansAndNotes!$D$6:$D$4005,ROW(B1785)-ROW($C$3)))=0,"",INDEX(PlansAndNotes!$D$6:$D$4005,ROW(B1785)-ROW($C$3))),"")</f>
        <v/>
      </c>
      <c r="O1785" s="165" t="str">
        <f t="shared" si="199"/>
        <v/>
      </c>
      <c r="P1785" s="363" t="str">
        <f>IFERROR(IF(LEN(INDEX(PlansAndNotes!$E$6:$E$4005,ROW(B1785)-ROW($C$3)))=0,"",INDEX(PlansAndNotes!$E$6:$E$4005,ROW(B1785)-ROW($C$3))),"")</f>
        <v/>
      </c>
      <c r="Q1785" s="363" t="str">
        <f>IFERROR(IF(LEN(INDEX(PlansAndNotes!$G$6:$G$4005,ROW(B1785)-ROW($C$3)))=0,"",INDEX(PlansAndNotes!$G$6:$G$4005,ROW(B1785)-ROW($C$3))),"")</f>
        <v/>
      </c>
      <c r="R1785" s="361" t="str">
        <f>IFERROR(IF(LEN(D1785)&gt;0,IF(LEN(INDEX(AdressBook!$C$6:$C$25,MATCH(D1785,AdressBook!$B$6:$B$25,0),1))=0,"",INDEX(AdressBook!$C$6:$C$25,MATCH(D1785,AdressBook!$B$6:$B$25,0),1)),""),"")</f>
        <v/>
      </c>
      <c r="S1785" s="165">
        <f>IF(LEN(C1785)&gt;0,IFERROR(IF(MATCH(C1785,C1786:$C$4004,0)&gt;0,-1,ROW(S1785)-ROW($S$3)),ROW(S1785)-ROW($S$3)),-1)</f>
        <v>-1</v>
      </c>
      <c r="T1785" s="165">
        <f t="shared" si="200"/>
        <v>0</v>
      </c>
      <c r="U1785" s="165" t="str">
        <f t="shared" si="201"/>
        <v/>
      </c>
      <c r="V1785" s="165" t="str">
        <f>IFERROR(IF(OR(C1785="",S1785&lt;0),"",IF(SUBTOTAL(3,C1785:C1785)=0,-1,SUBTOTAL(3,$C$4:C1785))),"")</f>
        <v/>
      </c>
      <c r="W1785" s="156" t="str">
        <f t="array" ref="W1785">IF(LEN(C1785)&gt;0,IFERROR(IF(MATCH(C1785,$C$3:$C1784,0)&gt;0,N1785-INDEX($N$3:N1784,SUMPRODUCT(MAX(ROW($C$3:$C1784)*(C1785=$C$3:$C1784)))-2,1),""),""),"")</f>
        <v/>
      </c>
      <c r="X1785" s="156">
        <f t="shared" ca="1" si="202"/>
        <v>1</v>
      </c>
      <c r="Y1785" s="156">
        <f t="shared" ca="1" si="203"/>
        <v>1</v>
      </c>
    </row>
    <row r="1786" spans="2:25" hidden="1" x14ac:dyDescent="0.25">
      <c r="B1786" s="390" t="str">
        <f>IFERROR(IF(LEN(INDEX(PlansAndNotes!$B$6:$B$2005,ROW(A1786)-ROW($B$3)))=0,"",INDEX(PlansAndNotes!$B$6:$B$2005,ROW(A1786)-ROW($B$3))),"")</f>
        <v/>
      </c>
      <c r="C1786" s="361" t="str">
        <f t="shared" si="198"/>
        <v/>
      </c>
      <c r="D1786" s="361" t="str">
        <f>IFERROR(IF(LEN(C1786)&gt;0,IF(LEN(INDEX(TasksList!$C$6:$C$1005,MATCH(C1786,TasksList!$B$6:$B$1005,0),1))=0,"",INDEX(TasksList!$C$6:$C$1005,MATCH(C1786,TasksList!$B$6:$B$1005,0),1)),""),"")</f>
        <v/>
      </c>
      <c r="E1786" s="361" t="str">
        <f>IFERROR(IF(LEN(C1786)&gt;0,IF(LEN(INDEX(TasksList!$F$6:$F$1005,MATCH(C1786,TasksList!$B$6:$B$1005,0),1))=0,"not set!",INDEX(TasksList!$F$6:$F$1005,MATCH(C1786,TasksList!$B$6:$B$1005,0),1)),""),"")</f>
        <v/>
      </c>
      <c r="F1786" s="360" t="str">
        <f>IFERROR(IF(LEN(D1786)&gt;0,IF(LEN(INDEX(AdressBook!$D$6:$D$25,MATCH(D1786,AdressBook!$B$6:$B$25,0),1))=0,"",INDEX(AdressBook!$D$6:$D$25,MATCH(D1786,AdressBook!$B$6:$B$25,0),1)),""),"")</f>
        <v/>
      </c>
      <c r="G1786" s="361" t="str">
        <f>IFERROR(IF(LEN(INDEX(PlansAndNotes!$F$6:$F$2005,ROW(B1786)-ROW($C$3)))=0,"",INDEX(PlansAndNotes!$F$6:$F$2005,ROW(B1786)-ROW($C$3))),"")</f>
        <v/>
      </c>
      <c r="H1786" s="361" t="str">
        <f>IFERROR(IF(LEN(C1786)&gt;0,IF(LEN(INDEX(TasksList!$G$6:$G$1005,MATCH(C1786,TasksList!$B$6:$B$1005,0),1))=0,"",INDEX(TasksList!$G$6:$G$1005,MATCH(C1786,TasksList!$B$6:$B$1005,0),1)),""),"")</f>
        <v/>
      </c>
      <c r="I1786" s="381"/>
      <c r="J1786" s="400"/>
      <c r="K1786" s="400"/>
      <c r="L1786" s="179"/>
      <c r="M1786" s="381"/>
      <c r="N1786" s="362" t="str">
        <f>IFERROR(IF(LEN(INDEX(PlansAndNotes!$D$6:$D$4005,ROW(B1786)-ROW($C$3)))=0,"",INDEX(PlansAndNotes!$D$6:$D$4005,ROW(B1786)-ROW($C$3))),"")</f>
        <v/>
      </c>
      <c r="O1786" s="165" t="str">
        <f t="shared" si="199"/>
        <v/>
      </c>
      <c r="P1786" s="363" t="str">
        <f>IFERROR(IF(LEN(INDEX(PlansAndNotes!$E$6:$E$4005,ROW(B1786)-ROW($C$3)))=0,"",INDEX(PlansAndNotes!$E$6:$E$4005,ROW(B1786)-ROW($C$3))),"")</f>
        <v/>
      </c>
      <c r="Q1786" s="363" t="str">
        <f>IFERROR(IF(LEN(INDEX(PlansAndNotes!$G$6:$G$4005,ROW(B1786)-ROW($C$3)))=0,"",INDEX(PlansAndNotes!$G$6:$G$4005,ROW(B1786)-ROW($C$3))),"")</f>
        <v/>
      </c>
      <c r="R1786" s="361" t="str">
        <f>IFERROR(IF(LEN(D1786)&gt;0,IF(LEN(INDEX(AdressBook!$C$6:$C$25,MATCH(D1786,AdressBook!$B$6:$B$25,0),1))=0,"",INDEX(AdressBook!$C$6:$C$25,MATCH(D1786,AdressBook!$B$6:$B$25,0),1)),""),"")</f>
        <v/>
      </c>
      <c r="S1786" s="165">
        <f>IF(LEN(C1786)&gt;0,IFERROR(IF(MATCH(C1786,C1787:$C$4004,0)&gt;0,-1,ROW(S1786)-ROW($S$3)),ROW(S1786)-ROW($S$3)),-1)</f>
        <v>-1</v>
      </c>
      <c r="T1786" s="165">
        <f t="shared" si="200"/>
        <v>0</v>
      </c>
      <c r="U1786" s="165" t="str">
        <f t="shared" si="201"/>
        <v/>
      </c>
      <c r="V1786" s="165" t="str">
        <f>IFERROR(IF(OR(C1786="",S1786&lt;0),"",IF(SUBTOTAL(3,C1786:C1786)=0,-1,SUBTOTAL(3,$C$4:C1786))),"")</f>
        <v/>
      </c>
      <c r="W1786" s="156" t="str">
        <f t="array" ref="W1786">IF(LEN(C1786)&gt;0,IFERROR(IF(MATCH(C1786,$C$3:$C1785,0)&gt;0,N1786-INDEX($N$3:N1785,SUMPRODUCT(MAX(ROW($C$3:$C1785)*(C1786=$C$3:$C1785)))-2,1),""),""),"")</f>
        <v/>
      </c>
      <c r="X1786" s="156">
        <f t="shared" ca="1" si="202"/>
        <v>1</v>
      </c>
      <c r="Y1786" s="156">
        <f t="shared" ca="1" si="203"/>
        <v>1</v>
      </c>
    </row>
    <row r="1787" spans="2:25" hidden="1" x14ac:dyDescent="0.25">
      <c r="B1787" s="390" t="str">
        <f>IFERROR(IF(LEN(INDEX(PlansAndNotes!$B$6:$B$2005,ROW(A1787)-ROW($B$3)))=0,"",INDEX(PlansAndNotes!$B$6:$B$2005,ROW(A1787)-ROW($B$3))),"")</f>
        <v/>
      </c>
      <c r="C1787" s="361" t="str">
        <f t="shared" si="198"/>
        <v/>
      </c>
      <c r="D1787" s="361" t="str">
        <f>IFERROR(IF(LEN(C1787)&gt;0,IF(LEN(INDEX(TasksList!$C$6:$C$1005,MATCH(C1787,TasksList!$B$6:$B$1005,0),1))=0,"",INDEX(TasksList!$C$6:$C$1005,MATCH(C1787,TasksList!$B$6:$B$1005,0),1)),""),"")</f>
        <v/>
      </c>
      <c r="E1787" s="361" t="str">
        <f>IFERROR(IF(LEN(C1787)&gt;0,IF(LEN(INDEX(TasksList!$F$6:$F$1005,MATCH(C1787,TasksList!$B$6:$B$1005,0),1))=0,"not set!",INDEX(TasksList!$F$6:$F$1005,MATCH(C1787,TasksList!$B$6:$B$1005,0),1)),""),"")</f>
        <v/>
      </c>
      <c r="F1787" s="360" t="str">
        <f>IFERROR(IF(LEN(D1787)&gt;0,IF(LEN(INDEX(AdressBook!$D$6:$D$25,MATCH(D1787,AdressBook!$B$6:$B$25,0),1))=0,"",INDEX(AdressBook!$D$6:$D$25,MATCH(D1787,AdressBook!$B$6:$B$25,0),1)),""),"")</f>
        <v/>
      </c>
      <c r="G1787" s="361" t="str">
        <f>IFERROR(IF(LEN(INDEX(PlansAndNotes!$F$6:$F$2005,ROW(B1787)-ROW($C$3)))=0,"",INDEX(PlansAndNotes!$F$6:$F$2005,ROW(B1787)-ROW($C$3))),"")</f>
        <v/>
      </c>
      <c r="H1787" s="361" t="str">
        <f>IFERROR(IF(LEN(C1787)&gt;0,IF(LEN(INDEX(TasksList!$G$6:$G$1005,MATCH(C1787,TasksList!$B$6:$B$1005,0),1))=0,"",INDEX(TasksList!$G$6:$G$1005,MATCH(C1787,TasksList!$B$6:$B$1005,0),1)),""),"")</f>
        <v/>
      </c>
      <c r="I1787" s="381"/>
      <c r="J1787" s="400"/>
      <c r="K1787" s="400"/>
      <c r="L1787" s="179"/>
      <c r="M1787" s="381"/>
      <c r="N1787" s="362" t="str">
        <f>IFERROR(IF(LEN(INDEX(PlansAndNotes!$D$6:$D$4005,ROW(B1787)-ROW($C$3)))=0,"",INDEX(PlansAndNotes!$D$6:$D$4005,ROW(B1787)-ROW($C$3))),"")</f>
        <v/>
      </c>
      <c r="O1787" s="165" t="str">
        <f t="shared" si="199"/>
        <v/>
      </c>
      <c r="P1787" s="363" t="str">
        <f>IFERROR(IF(LEN(INDEX(PlansAndNotes!$E$6:$E$4005,ROW(B1787)-ROW($C$3)))=0,"",INDEX(PlansAndNotes!$E$6:$E$4005,ROW(B1787)-ROW($C$3))),"")</f>
        <v/>
      </c>
      <c r="Q1787" s="363" t="str">
        <f>IFERROR(IF(LEN(INDEX(PlansAndNotes!$G$6:$G$4005,ROW(B1787)-ROW($C$3)))=0,"",INDEX(PlansAndNotes!$G$6:$G$4005,ROW(B1787)-ROW($C$3))),"")</f>
        <v/>
      </c>
      <c r="R1787" s="361" t="str">
        <f>IFERROR(IF(LEN(D1787)&gt;0,IF(LEN(INDEX(AdressBook!$C$6:$C$25,MATCH(D1787,AdressBook!$B$6:$B$25,0),1))=0,"",INDEX(AdressBook!$C$6:$C$25,MATCH(D1787,AdressBook!$B$6:$B$25,0),1)),""),"")</f>
        <v/>
      </c>
      <c r="S1787" s="165">
        <f>IF(LEN(C1787)&gt;0,IFERROR(IF(MATCH(C1787,C1788:$C$4004,0)&gt;0,-1,ROW(S1787)-ROW($S$3)),ROW(S1787)-ROW($S$3)),-1)</f>
        <v>-1</v>
      </c>
      <c r="T1787" s="165">
        <f t="shared" si="200"/>
        <v>0</v>
      </c>
      <c r="U1787" s="165" t="str">
        <f t="shared" si="201"/>
        <v/>
      </c>
      <c r="V1787" s="165" t="str">
        <f>IFERROR(IF(OR(C1787="",S1787&lt;0),"",IF(SUBTOTAL(3,C1787:C1787)=0,-1,SUBTOTAL(3,$C$4:C1787))),"")</f>
        <v/>
      </c>
      <c r="W1787" s="156" t="str">
        <f t="array" ref="W1787">IF(LEN(C1787)&gt;0,IFERROR(IF(MATCH(C1787,$C$3:$C1786,0)&gt;0,N1787-INDEX($N$3:N1786,SUMPRODUCT(MAX(ROW($C$3:$C1786)*(C1787=$C$3:$C1786)))-2,1),""),""),"")</f>
        <v/>
      </c>
      <c r="X1787" s="156">
        <f t="shared" ca="1" si="202"/>
        <v>1</v>
      </c>
      <c r="Y1787" s="156">
        <f t="shared" ca="1" si="203"/>
        <v>1</v>
      </c>
    </row>
    <row r="1788" spans="2:25" hidden="1" x14ac:dyDescent="0.25">
      <c r="B1788" s="390" t="str">
        <f>IFERROR(IF(LEN(INDEX(PlansAndNotes!$B$6:$B$2005,ROW(A1788)-ROW($B$3)))=0,"",INDEX(PlansAndNotes!$B$6:$B$2005,ROW(A1788)-ROW($B$3))),"")</f>
        <v/>
      </c>
      <c r="C1788" s="361" t="str">
        <f t="shared" si="198"/>
        <v/>
      </c>
      <c r="D1788" s="361" t="str">
        <f>IFERROR(IF(LEN(C1788)&gt;0,IF(LEN(INDEX(TasksList!$C$6:$C$1005,MATCH(C1788,TasksList!$B$6:$B$1005,0),1))=0,"",INDEX(TasksList!$C$6:$C$1005,MATCH(C1788,TasksList!$B$6:$B$1005,0),1)),""),"")</f>
        <v/>
      </c>
      <c r="E1788" s="361" t="str">
        <f>IFERROR(IF(LEN(C1788)&gt;0,IF(LEN(INDEX(TasksList!$F$6:$F$1005,MATCH(C1788,TasksList!$B$6:$B$1005,0),1))=0,"not set!",INDEX(TasksList!$F$6:$F$1005,MATCH(C1788,TasksList!$B$6:$B$1005,0),1)),""),"")</f>
        <v/>
      </c>
      <c r="F1788" s="360" t="str">
        <f>IFERROR(IF(LEN(D1788)&gt;0,IF(LEN(INDEX(AdressBook!$D$6:$D$25,MATCH(D1788,AdressBook!$B$6:$B$25,0),1))=0,"",INDEX(AdressBook!$D$6:$D$25,MATCH(D1788,AdressBook!$B$6:$B$25,0),1)),""),"")</f>
        <v/>
      </c>
      <c r="G1788" s="361" t="str">
        <f>IFERROR(IF(LEN(INDEX(PlansAndNotes!$F$6:$F$2005,ROW(B1788)-ROW($C$3)))=0,"",INDEX(PlansAndNotes!$F$6:$F$2005,ROW(B1788)-ROW($C$3))),"")</f>
        <v/>
      </c>
      <c r="H1788" s="361" t="str">
        <f>IFERROR(IF(LEN(C1788)&gt;0,IF(LEN(INDEX(TasksList!$G$6:$G$1005,MATCH(C1788,TasksList!$B$6:$B$1005,0),1))=0,"",INDEX(TasksList!$G$6:$G$1005,MATCH(C1788,TasksList!$B$6:$B$1005,0),1)),""),"")</f>
        <v/>
      </c>
      <c r="I1788" s="381"/>
      <c r="J1788" s="400"/>
      <c r="K1788" s="400"/>
      <c r="L1788" s="179"/>
      <c r="M1788" s="381"/>
      <c r="N1788" s="362" t="str">
        <f>IFERROR(IF(LEN(INDEX(PlansAndNotes!$D$6:$D$4005,ROW(B1788)-ROW($C$3)))=0,"",INDEX(PlansAndNotes!$D$6:$D$4005,ROW(B1788)-ROW($C$3))),"")</f>
        <v/>
      </c>
      <c r="O1788" s="165" t="str">
        <f t="shared" si="199"/>
        <v/>
      </c>
      <c r="P1788" s="363" t="str">
        <f>IFERROR(IF(LEN(INDEX(PlansAndNotes!$E$6:$E$4005,ROW(B1788)-ROW($C$3)))=0,"",INDEX(PlansAndNotes!$E$6:$E$4005,ROW(B1788)-ROW($C$3))),"")</f>
        <v/>
      </c>
      <c r="Q1788" s="363" t="str">
        <f>IFERROR(IF(LEN(INDEX(PlansAndNotes!$G$6:$G$4005,ROW(B1788)-ROW($C$3)))=0,"",INDEX(PlansAndNotes!$G$6:$G$4005,ROW(B1788)-ROW($C$3))),"")</f>
        <v/>
      </c>
      <c r="R1788" s="361" t="str">
        <f>IFERROR(IF(LEN(D1788)&gt;0,IF(LEN(INDEX(AdressBook!$C$6:$C$25,MATCH(D1788,AdressBook!$B$6:$B$25,0),1))=0,"",INDEX(AdressBook!$C$6:$C$25,MATCH(D1788,AdressBook!$B$6:$B$25,0),1)),""),"")</f>
        <v/>
      </c>
      <c r="S1788" s="165">
        <f>IF(LEN(C1788)&gt;0,IFERROR(IF(MATCH(C1788,C1789:$C$4004,0)&gt;0,-1,ROW(S1788)-ROW($S$3)),ROW(S1788)-ROW($S$3)),-1)</f>
        <v>-1</v>
      </c>
      <c r="T1788" s="165">
        <f t="shared" si="200"/>
        <v>0</v>
      </c>
      <c r="U1788" s="165" t="str">
        <f t="shared" si="201"/>
        <v/>
      </c>
      <c r="V1788" s="165" t="str">
        <f>IFERROR(IF(OR(C1788="",S1788&lt;0),"",IF(SUBTOTAL(3,C1788:C1788)=0,-1,SUBTOTAL(3,$C$4:C1788))),"")</f>
        <v/>
      </c>
      <c r="W1788" s="156" t="str">
        <f t="array" ref="W1788">IF(LEN(C1788)&gt;0,IFERROR(IF(MATCH(C1788,$C$3:$C1787,0)&gt;0,N1788-INDEX($N$3:N1787,SUMPRODUCT(MAX(ROW($C$3:$C1787)*(C1788=$C$3:$C1787)))-2,1),""),""),"")</f>
        <v/>
      </c>
      <c r="X1788" s="156">
        <f t="shared" ca="1" si="202"/>
        <v>1</v>
      </c>
      <c r="Y1788" s="156">
        <f t="shared" ca="1" si="203"/>
        <v>1</v>
      </c>
    </row>
    <row r="1789" spans="2:25" hidden="1" x14ac:dyDescent="0.25">
      <c r="B1789" s="390" t="str">
        <f>IFERROR(IF(LEN(INDEX(PlansAndNotes!$B$6:$B$2005,ROW(A1789)-ROW($B$3)))=0,"",INDEX(PlansAndNotes!$B$6:$B$2005,ROW(A1789)-ROW($B$3))),"")</f>
        <v/>
      </c>
      <c r="C1789" s="361" t="str">
        <f t="shared" si="198"/>
        <v/>
      </c>
      <c r="D1789" s="361" t="str">
        <f>IFERROR(IF(LEN(C1789)&gt;0,IF(LEN(INDEX(TasksList!$C$6:$C$1005,MATCH(C1789,TasksList!$B$6:$B$1005,0),1))=0,"",INDEX(TasksList!$C$6:$C$1005,MATCH(C1789,TasksList!$B$6:$B$1005,0),1)),""),"")</f>
        <v/>
      </c>
      <c r="E1789" s="361" t="str">
        <f>IFERROR(IF(LEN(C1789)&gt;0,IF(LEN(INDEX(TasksList!$F$6:$F$1005,MATCH(C1789,TasksList!$B$6:$B$1005,0),1))=0,"not set!",INDEX(TasksList!$F$6:$F$1005,MATCH(C1789,TasksList!$B$6:$B$1005,0),1)),""),"")</f>
        <v/>
      </c>
      <c r="F1789" s="360" t="str">
        <f>IFERROR(IF(LEN(D1789)&gt;0,IF(LEN(INDEX(AdressBook!$D$6:$D$25,MATCH(D1789,AdressBook!$B$6:$B$25,0),1))=0,"",INDEX(AdressBook!$D$6:$D$25,MATCH(D1789,AdressBook!$B$6:$B$25,0),1)),""),"")</f>
        <v/>
      </c>
      <c r="G1789" s="361" t="str">
        <f>IFERROR(IF(LEN(INDEX(PlansAndNotes!$F$6:$F$2005,ROW(B1789)-ROW($C$3)))=0,"",INDEX(PlansAndNotes!$F$6:$F$2005,ROW(B1789)-ROW($C$3))),"")</f>
        <v/>
      </c>
      <c r="H1789" s="361" t="str">
        <f>IFERROR(IF(LEN(C1789)&gt;0,IF(LEN(INDEX(TasksList!$G$6:$G$1005,MATCH(C1789,TasksList!$B$6:$B$1005,0),1))=0,"",INDEX(TasksList!$G$6:$G$1005,MATCH(C1789,TasksList!$B$6:$B$1005,0),1)),""),"")</f>
        <v/>
      </c>
      <c r="I1789" s="381"/>
      <c r="J1789" s="400"/>
      <c r="K1789" s="400"/>
      <c r="L1789" s="179"/>
      <c r="M1789" s="381"/>
      <c r="N1789" s="362" t="str">
        <f>IFERROR(IF(LEN(INDEX(PlansAndNotes!$D$6:$D$4005,ROW(B1789)-ROW($C$3)))=0,"",INDEX(PlansAndNotes!$D$6:$D$4005,ROW(B1789)-ROW($C$3))),"")</f>
        <v/>
      </c>
      <c r="O1789" s="165" t="str">
        <f t="shared" si="199"/>
        <v/>
      </c>
      <c r="P1789" s="363" t="str">
        <f>IFERROR(IF(LEN(INDEX(PlansAndNotes!$E$6:$E$4005,ROW(B1789)-ROW($C$3)))=0,"",INDEX(PlansAndNotes!$E$6:$E$4005,ROW(B1789)-ROW($C$3))),"")</f>
        <v/>
      </c>
      <c r="Q1789" s="363" t="str">
        <f>IFERROR(IF(LEN(INDEX(PlansAndNotes!$G$6:$G$4005,ROW(B1789)-ROW($C$3)))=0,"",INDEX(PlansAndNotes!$G$6:$G$4005,ROW(B1789)-ROW($C$3))),"")</f>
        <v/>
      </c>
      <c r="R1789" s="361" t="str">
        <f>IFERROR(IF(LEN(D1789)&gt;0,IF(LEN(INDEX(AdressBook!$C$6:$C$25,MATCH(D1789,AdressBook!$B$6:$B$25,0),1))=0,"",INDEX(AdressBook!$C$6:$C$25,MATCH(D1789,AdressBook!$B$6:$B$25,0),1)),""),"")</f>
        <v/>
      </c>
      <c r="S1789" s="165">
        <f>IF(LEN(C1789)&gt;0,IFERROR(IF(MATCH(C1789,C1790:$C$4004,0)&gt;0,-1,ROW(S1789)-ROW($S$3)),ROW(S1789)-ROW($S$3)),-1)</f>
        <v>-1</v>
      </c>
      <c r="T1789" s="165">
        <f t="shared" si="200"/>
        <v>0</v>
      </c>
      <c r="U1789" s="165" t="str">
        <f t="shared" si="201"/>
        <v/>
      </c>
      <c r="V1789" s="165" t="str">
        <f>IFERROR(IF(OR(C1789="",S1789&lt;0),"",IF(SUBTOTAL(3,C1789:C1789)=0,-1,SUBTOTAL(3,$C$4:C1789))),"")</f>
        <v/>
      </c>
      <c r="W1789" s="156" t="str">
        <f t="array" ref="W1789">IF(LEN(C1789)&gt;0,IFERROR(IF(MATCH(C1789,$C$3:$C1788,0)&gt;0,N1789-INDEX($N$3:N1788,SUMPRODUCT(MAX(ROW($C$3:$C1788)*(C1789=$C$3:$C1788)))-2,1),""),""),"")</f>
        <v/>
      </c>
      <c r="X1789" s="156">
        <f t="shared" ca="1" si="202"/>
        <v>1</v>
      </c>
      <c r="Y1789" s="156">
        <f t="shared" ca="1" si="203"/>
        <v>1</v>
      </c>
    </row>
    <row r="1790" spans="2:25" hidden="1" x14ac:dyDescent="0.25">
      <c r="B1790" s="390" t="str">
        <f>IFERROR(IF(LEN(INDEX(PlansAndNotes!$B$6:$B$2005,ROW(A1790)-ROW($B$3)))=0,"",INDEX(PlansAndNotes!$B$6:$B$2005,ROW(A1790)-ROW($B$3))),"")</f>
        <v/>
      </c>
      <c r="C1790" s="361" t="str">
        <f t="shared" si="198"/>
        <v/>
      </c>
      <c r="D1790" s="361" t="str">
        <f>IFERROR(IF(LEN(C1790)&gt;0,IF(LEN(INDEX(TasksList!$C$6:$C$1005,MATCH(C1790,TasksList!$B$6:$B$1005,0),1))=0,"",INDEX(TasksList!$C$6:$C$1005,MATCH(C1790,TasksList!$B$6:$B$1005,0),1)),""),"")</f>
        <v/>
      </c>
      <c r="E1790" s="361" t="str">
        <f>IFERROR(IF(LEN(C1790)&gt;0,IF(LEN(INDEX(TasksList!$F$6:$F$1005,MATCH(C1790,TasksList!$B$6:$B$1005,0),1))=0,"not set!",INDEX(TasksList!$F$6:$F$1005,MATCH(C1790,TasksList!$B$6:$B$1005,0),1)),""),"")</f>
        <v/>
      </c>
      <c r="F1790" s="360" t="str">
        <f>IFERROR(IF(LEN(D1790)&gt;0,IF(LEN(INDEX(AdressBook!$D$6:$D$25,MATCH(D1790,AdressBook!$B$6:$B$25,0),1))=0,"",INDEX(AdressBook!$D$6:$D$25,MATCH(D1790,AdressBook!$B$6:$B$25,0),1)),""),"")</f>
        <v/>
      </c>
      <c r="G1790" s="361" t="str">
        <f>IFERROR(IF(LEN(INDEX(PlansAndNotes!$F$6:$F$2005,ROW(B1790)-ROW($C$3)))=0,"",INDEX(PlansAndNotes!$F$6:$F$2005,ROW(B1790)-ROW($C$3))),"")</f>
        <v/>
      </c>
      <c r="H1790" s="361" t="str">
        <f>IFERROR(IF(LEN(C1790)&gt;0,IF(LEN(INDEX(TasksList!$G$6:$G$1005,MATCH(C1790,TasksList!$B$6:$B$1005,0),1))=0,"",INDEX(TasksList!$G$6:$G$1005,MATCH(C1790,TasksList!$B$6:$B$1005,0),1)),""),"")</f>
        <v/>
      </c>
      <c r="I1790" s="381"/>
      <c r="J1790" s="400"/>
      <c r="K1790" s="400"/>
      <c r="L1790" s="179"/>
      <c r="M1790" s="381"/>
      <c r="N1790" s="362" t="str">
        <f>IFERROR(IF(LEN(INDEX(PlansAndNotes!$D$6:$D$4005,ROW(B1790)-ROW($C$3)))=0,"",INDEX(PlansAndNotes!$D$6:$D$4005,ROW(B1790)-ROW($C$3))),"")</f>
        <v/>
      </c>
      <c r="O1790" s="165" t="str">
        <f t="shared" si="199"/>
        <v/>
      </c>
      <c r="P1790" s="363" t="str">
        <f>IFERROR(IF(LEN(INDEX(PlansAndNotes!$E$6:$E$4005,ROW(B1790)-ROW($C$3)))=0,"",INDEX(PlansAndNotes!$E$6:$E$4005,ROW(B1790)-ROW($C$3))),"")</f>
        <v/>
      </c>
      <c r="Q1790" s="363" t="str">
        <f>IFERROR(IF(LEN(INDEX(PlansAndNotes!$G$6:$G$4005,ROW(B1790)-ROW($C$3)))=0,"",INDEX(PlansAndNotes!$G$6:$G$4005,ROW(B1790)-ROW($C$3))),"")</f>
        <v/>
      </c>
      <c r="R1790" s="361" t="str">
        <f>IFERROR(IF(LEN(D1790)&gt;0,IF(LEN(INDEX(AdressBook!$C$6:$C$25,MATCH(D1790,AdressBook!$B$6:$B$25,0),1))=0,"",INDEX(AdressBook!$C$6:$C$25,MATCH(D1790,AdressBook!$B$6:$B$25,0),1)),""),"")</f>
        <v/>
      </c>
      <c r="S1790" s="165">
        <f>IF(LEN(C1790)&gt;0,IFERROR(IF(MATCH(C1790,C1791:$C$4004,0)&gt;0,-1,ROW(S1790)-ROW($S$3)),ROW(S1790)-ROW($S$3)),-1)</f>
        <v>-1</v>
      </c>
      <c r="T1790" s="165">
        <f t="shared" si="200"/>
        <v>0</v>
      </c>
      <c r="U1790" s="165" t="str">
        <f t="shared" si="201"/>
        <v/>
      </c>
      <c r="V1790" s="165" t="str">
        <f>IFERROR(IF(OR(C1790="",S1790&lt;0),"",IF(SUBTOTAL(3,C1790:C1790)=0,-1,SUBTOTAL(3,$C$4:C1790))),"")</f>
        <v/>
      </c>
      <c r="W1790" s="156" t="str">
        <f t="array" ref="W1790">IF(LEN(C1790)&gt;0,IFERROR(IF(MATCH(C1790,$C$3:$C1789,0)&gt;0,N1790-INDEX($N$3:N1789,SUMPRODUCT(MAX(ROW($C$3:$C1789)*(C1790=$C$3:$C1789)))-2,1),""),""),"")</f>
        <v/>
      </c>
      <c r="X1790" s="156">
        <f t="shared" ca="1" si="202"/>
        <v>1</v>
      </c>
      <c r="Y1790" s="156">
        <f t="shared" ca="1" si="203"/>
        <v>1</v>
      </c>
    </row>
    <row r="1791" spans="2:25" hidden="1" x14ac:dyDescent="0.25">
      <c r="B1791" s="390" t="str">
        <f>IFERROR(IF(LEN(INDEX(PlansAndNotes!$B$6:$B$2005,ROW(A1791)-ROW($B$3)))=0,"",INDEX(PlansAndNotes!$B$6:$B$2005,ROW(A1791)-ROW($B$3))),"")</f>
        <v/>
      </c>
      <c r="C1791" s="361" t="str">
        <f t="shared" si="198"/>
        <v/>
      </c>
      <c r="D1791" s="361" t="str">
        <f>IFERROR(IF(LEN(C1791)&gt;0,IF(LEN(INDEX(TasksList!$C$6:$C$1005,MATCH(C1791,TasksList!$B$6:$B$1005,0),1))=0,"",INDEX(TasksList!$C$6:$C$1005,MATCH(C1791,TasksList!$B$6:$B$1005,0),1)),""),"")</f>
        <v/>
      </c>
      <c r="E1791" s="361" t="str">
        <f>IFERROR(IF(LEN(C1791)&gt;0,IF(LEN(INDEX(TasksList!$F$6:$F$1005,MATCH(C1791,TasksList!$B$6:$B$1005,0),1))=0,"not set!",INDEX(TasksList!$F$6:$F$1005,MATCH(C1791,TasksList!$B$6:$B$1005,0),1)),""),"")</f>
        <v/>
      </c>
      <c r="F1791" s="360" t="str">
        <f>IFERROR(IF(LEN(D1791)&gt;0,IF(LEN(INDEX(AdressBook!$D$6:$D$25,MATCH(D1791,AdressBook!$B$6:$B$25,0),1))=0,"",INDEX(AdressBook!$D$6:$D$25,MATCH(D1791,AdressBook!$B$6:$B$25,0),1)),""),"")</f>
        <v/>
      </c>
      <c r="G1791" s="361" t="str">
        <f>IFERROR(IF(LEN(INDEX(PlansAndNotes!$F$6:$F$2005,ROW(B1791)-ROW($C$3)))=0,"",INDEX(PlansAndNotes!$F$6:$F$2005,ROW(B1791)-ROW($C$3))),"")</f>
        <v/>
      </c>
      <c r="H1791" s="361" t="str">
        <f>IFERROR(IF(LEN(C1791)&gt;0,IF(LEN(INDEX(TasksList!$G$6:$G$1005,MATCH(C1791,TasksList!$B$6:$B$1005,0),1))=0,"",INDEX(TasksList!$G$6:$G$1005,MATCH(C1791,TasksList!$B$6:$B$1005,0),1)),""),"")</f>
        <v/>
      </c>
      <c r="I1791" s="381"/>
      <c r="J1791" s="400"/>
      <c r="K1791" s="400"/>
      <c r="L1791" s="179"/>
      <c r="M1791" s="381"/>
      <c r="N1791" s="362" t="str">
        <f>IFERROR(IF(LEN(INDEX(PlansAndNotes!$D$6:$D$4005,ROW(B1791)-ROW($C$3)))=0,"",INDEX(PlansAndNotes!$D$6:$D$4005,ROW(B1791)-ROW($C$3))),"")</f>
        <v/>
      </c>
      <c r="O1791" s="165" t="str">
        <f t="shared" si="199"/>
        <v/>
      </c>
      <c r="P1791" s="363" t="str">
        <f>IFERROR(IF(LEN(INDEX(PlansAndNotes!$E$6:$E$4005,ROW(B1791)-ROW($C$3)))=0,"",INDEX(PlansAndNotes!$E$6:$E$4005,ROW(B1791)-ROW($C$3))),"")</f>
        <v/>
      </c>
      <c r="Q1791" s="363" t="str">
        <f>IFERROR(IF(LEN(INDEX(PlansAndNotes!$G$6:$G$4005,ROW(B1791)-ROW($C$3)))=0,"",INDEX(PlansAndNotes!$G$6:$G$4005,ROW(B1791)-ROW($C$3))),"")</f>
        <v/>
      </c>
      <c r="R1791" s="361" t="str">
        <f>IFERROR(IF(LEN(D1791)&gt;0,IF(LEN(INDEX(AdressBook!$C$6:$C$25,MATCH(D1791,AdressBook!$B$6:$B$25,0),1))=0,"",INDEX(AdressBook!$C$6:$C$25,MATCH(D1791,AdressBook!$B$6:$B$25,0),1)),""),"")</f>
        <v/>
      </c>
      <c r="S1791" s="165">
        <f>IF(LEN(C1791)&gt;0,IFERROR(IF(MATCH(C1791,C1792:$C$4004,0)&gt;0,-1,ROW(S1791)-ROW($S$3)),ROW(S1791)-ROW($S$3)),-1)</f>
        <v>-1</v>
      </c>
      <c r="T1791" s="165">
        <f t="shared" si="200"/>
        <v>0</v>
      </c>
      <c r="U1791" s="165" t="str">
        <f t="shared" si="201"/>
        <v/>
      </c>
      <c r="V1791" s="165" t="str">
        <f>IFERROR(IF(OR(C1791="",S1791&lt;0),"",IF(SUBTOTAL(3,C1791:C1791)=0,-1,SUBTOTAL(3,$C$4:C1791))),"")</f>
        <v/>
      </c>
      <c r="W1791" s="156" t="str">
        <f t="array" ref="W1791">IF(LEN(C1791)&gt;0,IFERROR(IF(MATCH(C1791,$C$3:$C1790,0)&gt;0,N1791-INDEX($N$3:N1790,SUMPRODUCT(MAX(ROW($C$3:$C1790)*(C1791=$C$3:$C1790)))-2,1),""),""),"")</f>
        <v/>
      </c>
      <c r="X1791" s="156">
        <f t="shared" ca="1" si="202"/>
        <v>1</v>
      </c>
      <c r="Y1791" s="156">
        <f t="shared" ca="1" si="203"/>
        <v>1</v>
      </c>
    </row>
    <row r="1792" spans="2:25" hidden="1" x14ac:dyDescent="0.25">
      <c r="B1792" s="390" t="str">
        <f>IFERROR(IF(LEN(INDEX(PlansAndNotes!$B$6:$B$2005,ROW(A1792)-ROW($B$3)))=0,"",INDEX(PlansAndNotes!$B$6:$B$2005,ROW(A1792)-ROW($B$3))),"")</f>
        <v/>
      </c>
      <c r="C1792" s="361" t="str">
        <f t="shared" si="198"/>
        <v/>
      </c>
      <c r="D1792" s="361" t="str">
        <f>IFERROR(IF(LEN(C1792)&gt;0,IF(LEN(INDEX(TasksList!$C$6:$C$1005,MATCH(C1792,TasksList!$B$6:$B$1005,0),1))=0,"",INDEX(TasksList!$C$6:$C$1005,MATCH(C1792,TasksList!$B$6:$B$1005,0),1)),""),"")</f>
        <v/>
      </c>
      <c r="E1792" s="361" t="str">
        <f>IFERROR(IF(LEN(C1792)&gt;0,IF(LEN(INDEX(TasksList!$F$6:$F$1005,MATCH(C1792,TasksList!$B$6:$B$1005,0),1))=0,"not set!",INDEX(TasksList!$F$6:$F$1005,MATCH(C1792,TasksList!$B$6:$B$1005,0),1)),""),"")</f>
        <v/>
      </c>
      <c r="F1792" s="360" t="str">
        <f>IFERROR(IF(LEN(D1792)&gt;0,IF(LEN(INDEX(AdressBook!$D$6:$D$25,MATCH(D1792,AdressBook!$B$6:$B$25,0),1))=0,"",INDEX(AdressBook!$D$6:$D$25,MATCH(D1792,AdressBook!$B$6:$B$25,0),1)),""),"")</f>
        <v/>
      </c>
      <c r="G1792" s="361" t="str">
        <f>IFERROR(IF(LEN(INDEX(PlansAndNotes!$F$6:$F$2005,ROW(B1792)-ROW($C$3)))=0,"",INDEX(PlansAndNotes!$F$6:$F$2005,ROW(B1792)-ROW($C$3))),"")</f>
        <v/>
      </c>
      <c r="H1792" s="361" t="str">
        <f>IFERROR(IF(LEN(C1792)&gt;0,IF(LEN(INDEX(TasksList!$G$6:$G$1005,MATCH(C1792,TasksList!$B$6:$B$1005,0),1))=0,"",INDEX(TasksList!$G$6:$G$1005,MATCH(C1792,TasksList!$B$6:$B$1005,0),1)),""),"")</f>
        <v/>
      </c>
      <c r="I1792" s="381"/>
      <c r="J1792" s="400"/>
      <c r="K1792" s="400"/>
      <c r="L1792" s="179"/>
      <c r="M1792" s="381"/>
      <c r="N1792" s="362" t="str">
        <f>IFERROR(IF(LEN(INDEX(PlansAndNotes!$D$6:$D$4005,ROW(B1792)-ROW($C$3)))=0,"",INDEX(PlansAndNotes!$D$6:$D$4005,ROW(B1792)-ROW($C$3))),"")</f>
        <v/>
      </c>
      <c r="O1792" s="165" t="str">
        <f t="shared" si="199"/>
        <v/>
      </c>
      <c r="P1792" s="363" t="str">
        <f>IFERROR(IF(LEN(INDEX(PlansAndNotes!$E$6:$E$4005,ROW(B1792)-ROW($C$3)))=0,"",INDEX(PlansAndNotes!$E$6:$E$4005,ROW(B1792)-ROW($C$3))),"")</f>
        <v/>
      </c>
      <c r="Q1792" s="363" t="str">
        <f>IFERROR(IF(LEN(INDEX(PlansAndNotes!$G$6:$G$4005,ROW(B1792)-ROW($C$3)))=0,"",INDEX(PlansAndNotes!$G$6:$G$4005,ROW(B1792)-ROW($C$3))),"")</f>
        <v/>
      </c>
      <c r="R1792" s="361" t="str">
        <f>IFERROR(IF(LEN(D1792)&gt;0,IF(LEN(INDEX(AdressBook!$C$6:$C$25,MATCH(D1792,AdressBook!$B$6:$B$25,0),1))=0,"",INDEX(AdressBook!$C$6:$C$25,MATCH(D1792,AdressBook!$B$6:$B$25,0),1)),""),"")</f>
        <v/>
      </c>
      <c r="S1792" s="165">
        <f>IF(LEN(C1792)&gt;0,IFERROR(IF(MATCH(C1792,C1793:$C$4004,0)&gt;0,-1,ROW(S1792)-ROW($S$3)),ROW(S1792)-ROW($S$3)),-1)</f>
        <v>-1</v>
      </c>
      <c r="T1792" s="165">
        <f t="shared" si="200"/>
        <v>0</v>
      </c>
      <c r="U1792" s="165" t="str">
        <f t="shared" si="201"/>
        <v/>
      </c>
      <c r="V1792" s="165" t="str">
        <f>IFERROR(IF(OR(C1792="",S1792&lt;0),"",IF(SUBTOTAL(3,C1792:C1792)=0,-1,SUBTOTAL(3,$C$4:C1792))),"")</f>
        <v/>
      </c>
      <c r="W1792" s="156" t="str">
        <f t="array" ref="W1792">IF(LEN(C1792)&gt;0,IFERROR(IF(MATCH(C1792,$C$3:$C1791,0)&gt;0,N1792-INDEX($N$3:N1791,SUMPRODUCT(MAX(ROW($C$3:$C1791)*(C1792=$C$3:$C1791)))-2,1),""),""),"")</f>
        <v/>
      </c>
      <c r="X1792" s="156">
        <f t="shared" ca="1" si="202"/>
        <v>1</v>
      </c>
      <c r="Y1792" s="156">
        <f t="shared" ca="1" si="203"/>
        <v>1</v>
      </c>
    </row>
    <row r="1793" spans="2:25" hidden="1" x14ac:dyDescent="0.25">
      <c r="B1793" s="390" t="str">
        <f>IFERROR(IF(LEN(INDEX(PlansAndNotes!$B$6:$B$2005,ROW(A1793)-ROW($B$3)))=0,"",INDEX(PlansAndNotes!$B$6:$B$2005,ROW(A1793)-ROW($B$3))),"")</f>
        <v/>
      </c>
      <c r="C1793" s="361" t="str">
        <f t="shared" si="198"/>
        <v/>
      </c>
      <c r="D1793" s="361" t="str">
        <f>IFERROR(IF(LEN(C1793)&gt;0,IF(LEN(INDEX(TasksList!$C$6:$C$1005,MATCH(C1793,TasksList!$B$6:$B$1005,0),1))=0,"",INDEX(TasksList!$C$6:$C$1005,MATCH(C1793,TasksList!$B$6:$B$1005,0),1)),""),"")</f>
        <v/>
      </c>
      <c r="E1793" s="361" t="str">
        <f>IFERROR(IF(LEN(C1793)&gt;0,IF(LEN(INDEX(TasksList!$F$6:$F$1005,MATCH(C1793,TasksList!$B$6:$B$1005,0),1))=0,"not set!",INDEX(TasksList!$F$6:$F$1005,MATCH(C1793,TasksList!$B$6:$B$1005,0),1)),""),"")</f>
        <v/>
      </c>
      <c r="F1793" s="360" t="str">
        <f>IFERROR(IF(LEN(D1793)&gt;0,IF(LEN(INDEX(AdressBook!$D$6:$D$25,MATCH(D1793,AdressBook!$B$6:$B$25,0),1))=0,"",INDEX(AdressBook!$D$6:$D$25,MATCH(D1793,AdressBook!$B$6:$B$25,0),1)),""),"")</f>
        <v/>
      </c>
      <c r="G1793" s="361" t="str">
        <f>IFERROR(IF(LEN(INDEX(PlansAndNotes!$F$6:$F$2005,ROW(B1793)-ROW($C$3)))=0,"",INDEX(PlansAndNotes!$F$6:$F$2005,ROW(B1793)-ROW($C$3))),"")</f>
        <v/>
      </c>
      <c r="H1793" s="361" t="str">
        <f>IFERROR(IF(LEN(C1793)&gt;0,IF(LEN(INDEX(TasksList!$G$6:$G$1005,MATCH(C1793,TasksList!$B$6:$B$1005,0),1))=0,"",INDEX(TasksList!$G$6:$G$1005,MATCH(C1793,TasksList!$B$6:$B$1005,0),1)),""),"")</f>
        <v/>
      </c>
      <c r="I1793" s="381"/>
      <c r="J1793" s="400"/>
      <c r="K1793" s="400"/>
      <c r="L1793" s="179"/>
      <c r="M1793" s="381"/>
      <c r="N1793" s="362" t="str">
        <f>IFERROR(IF(LEN(INDEX(PlansAndNotes!$D$6:$D$4005,ROW(B1793)-ROW($C$3)))=0,"",INDEX(PlansAndNotes!$D$6:$D$4005,ROW(B1793)-ROW($C$3))),"")</f>
        <v/>
      </c>
      <c r="O1793" s="165" t="str">
        <f t="shared" si="199"/>
        <v/>
      </c>
      <c r="P1793" s="363" t="str">
        <f>IFERROR(IF(LEN(INDEX(PlansAndNotes!$E$6:$E$4005,ROW(B1793)-ROW($C$3)))=0,"",INDEX(PlansAndNotes!$E$6:$E$4005,ROW(B1793)-ROW($C$3))),"")</f>
        <v/>
      </c>
      <c r="Q1793" s="363" t="str">
        <f>IFERROR(IF(LEN(INDEX(PlansAndNotes!$G$6:$G$4005,ROW(B1793)-ROW($C$3)))=0,"",INDEX(PlansAndNotes!$G$6:$G$4005,ROW(B1793)-ROW($C$3))),"")</f>
        <v/>
      </c>
      <c r="R1793" s="361" t="str">
        <f>IFERROR(IF(LEN(D1793)&gt;0,IF(LEN(INDEX(AdressBook!$C$6:$C$25,MATCH(D1793,AdressBook!$B$6:$B$25,0),1))=0,"",INDEX(AdressBook!$C$6:$C$25,MATCH(D1793,AdressBook!$B$6:$B$25,0),1)),""),"")</f>
        <v/>
      </c>
      <c r="S1793" s="165">
        <f>IF(LEN(C1793)&gt;0,IFERROR(IF(MATCH(C1793,C1794:$C$4004,0)&gt;0,-1,ROW(S1793)-ROW($S$3)),ROW(S1793)-ROW($S$3)),-1)</f>
        <v>-1</v>
      </c>
      <c r="T1793" s="165">
        <f t="shared" si="200"/>
        <v>0</v>
      </c>
      <c r="U1793" s="165" t="str">
        <f t="shared" si="201"/>
        <v/>
      </c>
      <c r="V1793" s="165" t="str">
        <f>IFERROR(IF(OR(C1793="",S1793&lt;0),"",IF(SUBTOTAL(3,C1793:C1793)=0,-1,SUBTOTAL(3,$C$4:C1793))),"")</f>
        <v/>
      </c>
      <c r="W1793" s="156" t="str">
        <f t="array" ref="W1793">IF(LEN(C1793)&gt;0,IFERROR(IF(MATCH(C1793,$C$3:$C1792,0)&gt;0,N1793-INDEX($N$3:N1792,SUMPRODUCT(MAX(ROW($C$3:$C1792)*(C1793=$C$3:$C1792)))-2,1),""),""),"")</f>
        <v/>
      </c>
      <c r="X1793" s="156">
        <f t="shared" ca="1" si="202"/>
        <v>1</v>
      </c>
      <c r="Y1793" s="156">
        <f t="shared" ca="1" si="203"/>
        <v>1</v>
      </c>
    </row>
    <row r="1794" spans="2:25" hidden="1" x14ac:dyDescent="0.25">
      <c r="B1794" s="390" t="str">
        <f>IFERROR(IF(LEN(INDEX(PlansAndNotes!$B$6:$B$2005,ROW(A1794)-ROW($B$3)))=0,"",INDEX(PlansAndNotes!$B$6:$B$2005,ROW(A1794)-ROW($B$3))),"")</f>
        <v/>
      </c>
      <c r="C1794" s="361" t="str">
        <f t="shared" si="198"/>
        <v/>
      </c>
      <c r="D1794" s="361" t="str">
        <f>IFERROR(IF(LEN(C1794)&gt;0,IF(LEN(INDEX(TasksList!$C$6:$C$1005,MATCH(C1794,TasksList!$B$6:$B$1005,0),1))=0,"",INDEX(TasksList!$C$6:$C$1005,MATCH(C1794,TasksList!$B$6:$B$1005,0),1)),""),"")</f>
        <v/>
      </c>
      <c r="E1794" s="361" t="str">
        <f>IFERROR(IF(LEN(C1794)&gt;0,IF(LEN(INDEX(TasksList!$F$6:$F$1005,MATCH(C1794,TasksList!$B$6:$B$1005,0),1))=0,"not set!",INDEX(TasksList!$F$6:$F$1005,MATCH(C1794,TasksList!$B$6:$B$1005,0),1)),""),"")</f>
        <v/>
      </c>
      <c r="F1794" s="360" t="str">
        <f>IFERROR(IF(LEN(D1794)&gt;0,IF(LEN(INDEX(AdressBook!$D$6:$D$25,MATCH(D1794,AdressBook!$B$6:$B$25,0),1))=0,"",INDEX(AdressBook!$D$6:$D$25,MATCH(D1794,AdressBook!$B$6:$B$25,0),1)),""),"")</f>
        <v/>
      </c>
      <c r="G1794" s="361" t="str">
        <f>IFERROR(IF(LEN(INDEX(PlansAndNotes!$F$6:$F$2005,ROW(B1794)-ROW($C$3)))=0,"",INDEX(PlansAndNotes!$F$6:$F$2005,ROW(B1794)-ROW($C$3))),"")</f>
        <v/>
      </c>
      <c r="H1794" s="361" t="str">
        <f>IFERROR(IF(LEN(C1794)&gt;0,IF(LEN(INDEX(TasksList!$G$6:$G$1005,MATCH(C1794,TasksList!$B$6:$B$1005,0),1))=0,"",INDEX(TasksList!$G$6:$G$1005,MATCH(C1794,TasksList!$B$6:$B$1005,0),1)),""),"")</f>
        <v/>
      </c>
      <c r="I1794" s="381"/>
      <c r="J1794" s="400"/>
      <c r="K1794" s="400"/>
      <c r="L1794" s="179"/>
      <c r="M1794" s="381"/>
      <c r="N1794" s="362" t="str">
        <f>IFERROR(IF(LEN(INDEX(PlansAndNotes!$D$6:$D$4005,ROW(B1794)-ROW($C$3)))=0,"",INDEX(PlansAndNotes!$D$6:$D$4005,ROW(B1794)-ROW($C$3))),"")</f>
        <v/>
      </c>
      <c r="O1794" s="165" t="str">
        <f t="shared" si="199"/>
        <v/>
      </c>
      <c r="P1794" s="363" t="str">
        <f>IFERROR(IF(LEN(INDEX(PlansAndNotes!$E$6:$E$4005,ROW(B1794)-ROW($C$3)))=0,"",INDEX(PlansAndNotes!$E$6:$E$4005,ROW(B1794)-ROW($C$3))),"")</f>
        <v/>
      </c>
      <c r="Q1794" s="363" t="str">
        <f>IFERROR(IF(LEN(INDEX(PlansAndNotes!$G$6:$G$4005,ROW(B1794)-ROW($C$3)))=0,"",INDEX(PlansAndNotes!$G$6:$G$4005,ROW(B1794)-ROW($C$3))),"")</f>
        <v/>
      </c>
      <c r="R1794" s="361" t="str">
        <f>IFERROR(IF(LEN(D1794)&gt;0,IF(LEN(INDEX(AdressBook!$C$6:$C$25,MATCH(D1794,AdressBook!$B$6:$B$25,0),1))=0,"",INDEX(AdressBook!$C$6:$C$25,MATCH(D1794,AdressBook!$B$6:$B$25,0),1)),""),"")</f>
        <v/>
      </c>
      <c r="S1794" s="165">
        <f>IF(LEN(C1794)&gt;0,IFERROR(IF(MATCH(C1794,C1795:$C$4004,0)&gt;0,-1,ROW(S1794)-ROW($S$3)),ROW(S1794)-ROW($S$3)),-1)</f>
        <v>-1</v>
      </c>
      <c r="T1794" s="165">
        <f t="shared" si="200"/>
        <v>0</v>
      </c>
      <c r="U1794" s="165" t="str">
        <f t="shared" si="201"/>
        <v/>
      </c>
      <c r="V1794" s="165" t="str">
        <f>IFERROR(IF(OR(C1794="",S1794&lt;0),"",IF(SUBTOTAL(3,C1794:C1794)=0,-1,SUBTOTAL(3,$C$4:C1794))),"")</f>
        <v/>
      </c>
      <c r="W1794" s="156" t="str">
        <f t="array" ref="W1794">IF(LEN(C1794)&gt;0,IFERROR(IF(MATCH(C1794,$C$3:$C1793,0)&gt;0,N1794-INDEX($N$3:N1793,SUMPRODUCT(MAX(ROW($C$3:$C1793)*(C1794=$C$3:$C1793)))-2,1),""),""),"")</f>
        <v/>
      </c>
      <c r="X1794" s="156">
        <f t="shared" ca="1" si="202"/>
        <v>1</v>
      </c>
      <c r="Y1794" s="156">
        <f t="shared" ca="1" si="203"/>
        <v>1</v>
      </c>
    </row>
    <row r="1795" spans="2:25" hidden="1" x14ac:dyDescent="0.25">
      <c r="B1795" s="390" t="str">
        <f>IFERROR(IF(LEN(INDEX(PlansAndNotes!$B$6:$B$2005,ROW(A1795)-ROW($B$3)))=0,"",INDEX(PlansAndNotes!$B$6:$B$2005,ROW(A1795)-ROW($B$3))),"")</f>
        <v/>
      </c>
      <c r="C1795" s="361" t="str">
        <f t="shared" si="198"/>
        <v/>
      </c>
      <c r="D1795" s="361" t="str">
        <f>IFERROR(IF(LEN(C1795)&gt;0,IF(LEN(INDEX(TasksList!$C$6:$C$1005,MATCH(C1795,TasksList!$B$6:$B$1005,0),1))=0,"",INDEX(TasksList!$C$6:$C$1005,MATCH(C1795,TasksList!$B$6:$B$1005,0),1)),""),"")</f>
        <v/>
      </c>
      <c r="E1795" s="361" t="str">
        <f>IFERROR(IF(LEN(C1795)&gt;0,IF(LEN(INDEX(TasksList!$F$6:$F$1005,MATCH(C1795,TasksList!$B$6:$B$1005,0),1))=0,"not set!",INDEX(TasksList!$F$6:$F$1005,MATCH(C1795,TasksList!$B$6:$B$1005,0),1)),""),"")</f>
        <v/>
      </c>
      <c r="F1795" s="360" t="str">
        <f>IFERROR(IF(LEN(D1795)&gt;0,IF(LEN(INDEX(AdressBook!$D$6:$D$25,MATCH(D1795,AdressBook!$B$6:$B$25,0),1))=0,"",INDEX(AdressBook!$D$6:$D$25,MATCH(D1795,AdressBook!$B$6:$B$25,0),1)),""),"")</f>
        <v/>
      </c>
      <c r="G1795" s="361" t="str">
        <f>IFERROR(IF(LEN(INDEX(PlansAndNotes!$F$6:$F$2005,ROW(B1795)-ROW($C$3)))=0,"",INDEX(PlansAndNotes!$F$6:$F$2005,ROW(B1795)-ROW($C$3))),"")</f>
        <v/>
      </c>
      <c r="H1795" s="361" t="str">
        <f>IFERROR(IF(LEN(C1795)&gt;0,IF(LEN(INDEX(TasksList!$G$6:$G$1005,MATCH(C1795,TasksList!$B$6:$B$1005,0),1))=0,"",INDEX(TasksList!$G$6:$G$1005,MATCH(C1795,TasksList!$B$6:$B$1005,0),1)),""),"")</f>
        <v/>
      </c>
      <c r="I1795" s="381"/>
      <c r="J1795" s="400"/>
      <c r="K1795" s="400"/>
      <c r="L1795" s="179"/>
      <c r="M1795" s="381"/>
      <c r="N1795" s="362" t="str">
        <f>IFERROR(IF(LEN(INDEX(PlansAndNotes!$D$6:$D$4005,ROW(B1795)-ROW($C$3)))=0,"",INDEX(PlansAndNotes!$D$6:$D$4005,ROW(B1795)-ROW($C$3))),"")</f>
        <v/>
      </c>
      <c r="O1795" s="165" t="str">
        <f t="shared" si="199"/>
        <v/>
      </c>
      <c r="P1795" s="363" t="str">
        <f>IFERROR(IF(LEN(INDEX(PlansAndNotes!$E$6:$E$4005,ROW(B1795)-ROW($C$3)))=0,"",INDEX(PlansAndNotes!$E$6:$E$4005,ROW(B1795)-ROW($C$3))),"")</f>
        <v/>
      </c>
      <c r="Q1795" s="363" t="str">
        <f>IFERROR(IF(LEN(INDEX(PlansAndNotes!$G$6:$G$4005,ROW(B1795)-ROW($C$3)))=0,"",INDEX(PlansAndNotes!$G$6:$G$4005,ROW(B1795)-ROW($C$3))),"")</f>
        <v/>
      </c>
      <c r="R1795" s="361" t="str">
        <f>IFERROR(IF(LEN(D1795)&gt;0,IF(LEN(INDEX(AdressBook!$C$6:$C$25,MATCH(D1795,AdressBook!$B$6:$B$25,0),1))=0,"",INDEX(AdressBook!$C$6:$C$25,MATCH(D1795,AdressBook!$B$6:$B$25,0),1)),""),"")</f>
        <v/>
      </c>
      <c r="S1795" s="165">
        <f>IF(LEN(C1795)&gt;0,IFERROR(IF(MATCH(C1795,C1796:$C$4004,0)&gt;0,-1,ROW(S1795)-ROW($S$3)),ROW(S1795)-ROW($S$3)),-1)</f>
        <v>-1</v>
      </c>
      <c r="T1795" s="165">
        <f t="shared" si="200"/>
        <v>0</v>
      </c>
      <c r="U1795" s="165" t="str">
        <f t="shared" si="201"/>
        <v/>
      </c>
      <c r="V1795" s="165" t="str">
        <f>IFERROR(IF(OR(C1795="",S1795&lt;0),"",IF(SUBTOTAL(3,C1795:C1795)=0,-1,SUBTOTAL(3,$C$4:C1795))),"")</f>
        <v/>
      </c>
      <c r="W1795" s="156" t="str">
        <f t="array" ref="W1795">IF(LEN(C1795)&gt;0,IFERROR(IF(MATCH(C1795,$C$3:$C1794,0)&gt;0,N1795-INDEX($N$3:N1794,SUMPRODUCT(MAX(ROW($C$3:$C1794)*(C1795=$C$3:$C1794)))-2,1),""),""),"")</f>
        <v/>
      </c>
      <c r="X1795" s="156">
        <f t="shared" ca="1" si="202"/>
        <v>1</v>
      </c>
      <c r="Y1795" s="156">
        <f t="shared" ca="1" si="203"/>
        <v>1</v>
      </c>
    </row>
    <row r="1796" spans="2:25" hidden="1" x14ac:dyDescent="0.25">
      <c r="B1796" s="390" t="str">
        <f>IFERROR(IF(LEN(INDEX(PlansAndNotes!$B$6:$B$2005,ROW(A1796)-ROW($B$3)))=0,"",INDEX(PlansAndNotes!$B$6:$B$2005,ROW(A1796)-ROW($B$3))),"")</f>
        <v/>
      </c>
      <c r="C1796" s="361" t="str">
        <f t="shared" ref="C1796:C1859" si="204">IF(LEN(B1796)&gt;0,LEFT(B1796,SEARCH(" - ",B1796)-1)*1,"")</f>
        <v/>
      </c>
      <c r="D1796" s="361" t="str">
        <f>IFERROR(IF(LEN(C1796)&gt;0,IF(LEN(INDEX(TasksList!$C$6:$C$1005,MATCH(C1796,TasksList!$B$6:$B$1005,0),1))=0,"",INDEX(TasksList!$C$6:$C$1005,MATCH(C1796,TasksList!$B$6:$B$1005,0),1)),""),"")</f>
        <v/>
      </c>
      <c r="E1796" s="361" t="str">
        <f>IFERROR(IF(LEN(C1796)&gt;0,IF(LEN(INDEX(TasksList!$F$6:$F$1005,MATCH(C1796,TasksList!$B$6:$B$1005,0),1))=0,"not set!",INDEX(TasksList!$F$6:$F$1005,MATCH(C1796,TasksList!$B$6:$B$1005,0),1)),""),"")</f>
        <v/>
      </c>
      <c r="F1796" s="360" t="str">
        <f>IFERROR(IF(LEN(D1796)&gt;0,IF(LEN(INDEX(AdressBook!$D$6:$D$25,MATCH(D1796,AdressBook!$B$6:$B$25,0),1))=0,"",INDEX(AdressBook!$D$6:$D$25,MATCH(D1796,AdressBook!$B$6:$B$25,0),1)),""),"")</f>
        <v/>
      </c>
      <c r="G1796" s="361" t="str">
        <f>IFERROR(IF(LEN(INDEX(PlansAndNotes!$F$6:$F$2005,ROW(B1796)-ROW($C$3)))=0,"",INDEX(PlansAndNotes!$F$6:$F$2005,ROW(B1796)-ROW($C$3))),"")</f>
        <v/>
      </c>
      <c r="H1796" s="361" t="str">
        <f>IFERROR(IF(LEN(C1796)&gt;0,IF(LEN(INDEX(TasksList!$G$6:$G$1005,MATCH(C1796,TasksList!$B$6:$B$1005,0),1))=0,"",INDEX(TasksList!$G$6:$G$1005,MATCH(C1796,TasksList!$B$6:$B$1005,0),1)),""),"")</f>
        <v/>
      </c>
      <c r="I1796" s="381"/>
      <c r="J1796" s="400"/>
      <c r="K1796" s="400"/>
      <c r="L1796" s="179"/>
      <c r="M1796" s="381"/>
      <c r="N1796" s="362" t="str">
        <f>IFERROR(IF(LEN(INDEX(PlansAndNotes!$D$6:$D$4005,ROW(B1796)-ROW($C$3)))=0,"",INDEX(PlansAndNotes!$D$6:$D$4005,ROW(B1796)-ROW($C$3))),"")</f>
        <v/>
      </c>
      <c r="O1796" s="165" t="str">
        <f t="shared" ref="O1796:O1859" si="205">IF(LEN(B1796)&gt;0,RIGHT(B1796,LEN(B1796)-SEARCH(" - ",B1796)-2),"")</f>
        <v/>
      </c>
      <c r="P1796" s="363" t="str">
        <f>IFERROR(IF(LEN(INDEX(PlansAndNotes!$E$6:$E$4005,ROW(B1796)-ROW($C$3)))=0,"",INDEX(PlansAndNotes!$E$6:$E$4005,ROW(B1796)-ROW($C$3))),"")</f>
        <v/>
      </c>
      <c r="Q1796" s="363" t="str">
        <f>IFERROR(IF(LEN(INDEX(PlansAndNotes!$G$6:$G$4005,ROW(B1796)-ROW($C$3)))=0,"",INDEX(PlansAndNotes!$G$6:$G$4005,ROW(B1796)-ROW($C$3))),"")</f>
        <v/>
      </c>
      <c r="R1796" s="361" t="str">
        <f>IFERROR(IF(LEN(D1796)&gt;0,IF(LEN(INDEX(AdressBook!$C$6:$C$25,MATCH(D1796,AdressBook!$B$6:$B$25,0),1))=0,"",INDEX(AdressBook!$C$6:$C$25,MATCH(D1796,AdressBook!$B$6:$B$25,0),1)),""),"")</f>
        <v/>
      </c>
      <c r="S1796" s="165">
        <f>IF(LEN(C1796)&gt;0,IFERROR(IF(MATCH(C1796,C1797:$C$4004,0)&gt;0,-1,ROW(S1796)-ROW($S$3)),ROW(S1796)-ROW($S$3)),-1)</f>
        <v>-1</v>
      </c>
      <c r="T1796" s="165">
        <f t="shared" ref="T1796:T1859" si="206">IF(OR(taskRange="All tasks (all stages)",taskRange=""),ROW(T1796)-ROW($T$3),IF(S1796&gt;0,ROW(T1796)-ROW($T$3),0))*IF(OR(calendarSalesmen="",calendarSalesmen="All salesmen"),1,IF(calendarSalesmen=G1796,1,0))*IF(OR(calendarStage="",calendarStage="All Stages"),1,IF(calendarStage=P1796,1,0))</f>
        <v>0</v>
      </c>
      <c r="U1796" s="165" t="str">
        <f t="shared" ref="U1796:U1859" si="207">IF(S1796&gt;0,P1796,"")</f>
        <v/>
      </c>
      <c r="V1796" s="165" t="str">
        <f>IFERROR(IF(OR(C1796="",S1796&lt;0),"",IF(SUBTOTAL(3,C1796:C1796)=0,-1,SUBTOTAL(3,$C$4:C1796))),"")</f>
        <v/>
      </c>
      <c r="W1796" s="156" t="str">
        <f t="array" ref="W1796">IF(LEN(C1796)&gt;0,IFERROR(IF(MATCH(C1796,$C$3:$C1795,0)&gt;0,N1796-INDEX($N$3:N1795,SUMPRODUCT(MAX(ROW($C$3:$C1795)*(C1796=$C$3:$C1795)))-2,1),""),""),"")</f>
        <v/>
      </c>
      <c r="X1796" s="156">
        <f t="shared" ca="1" si="202"/>
        <v>1</v>
      </c>
      <c r="Y1796" s="156">
        <f t="shared" ca="1" si="203"/>
        <v>1</v>
      </c>
    </row>
    <row r="1797" spans="2:25" hidden="1" x14ac:dyDescent="0.25">
      <c r="B1797" s="390" t="str">
        <f>IFERROR(IF(LEN(INDEX(PlansAndNotes!$B$6:$B$2005,ROW(A1797)-ROW($B$3)))=0,"",INDEX(PlansAndNotes!$B$6:$B$2005,ROW(A1797)-ROW($B$3))),"")</f>
        <v/>
      </c>
      <c r="C1797" s="361" t="str">
        <f t="shared" si="204"/>
        <v/>
      </c>
      <c r="D1797" s="361" t="str">
        <f>IFERROR(IF(LEN(C1797)&gt;0,IF(LEN(INDEX(TasksList!$C$6:$C$1005,MATCH(C1797,TasksList!$B$6:$B$1005,0),1))=0,"",INDEX(TasksList!$C$6:$C$1005,MATCH(C1797,TasksList!$B$6:$B$1005,0),1)),""),"")</f>
        <v/>
      </c>
      <c r="E1797" s="361" t="str">
        <f>IFERROR(IF(LEN(C1797)&gt;0,IF(LEN(INDEX(TasksList!$F$6:$F$1005,MATCH(C1797,TasksList!$B$6:$B$1005,0),1))=0,"not set!",INDEX(TasksList!$F$6:$F$1005,MATCH(C1797,TasksList!$B$6:$B$1005,0),1)),""),"")</f>
        <v/>
      </c>
      <c r="F1797" s="360" t="str">
        <f>IFERROR(IF(LEN(D1797)&gt;0,IF(LEN(INDEX(AdressBook!$D$6:$D$25,MATCH(D1797,AdressBook!$B$6:$B$25,0),1))=0,"",INDEX(AdressBook!$D$6:$D$25,MATCH(D1797,AdressBook!$B$6:$B$25,0),1)),""),"")</f>
        <v/>
      </c>
      <c r="G1797" s="361" t="str">
        <f>IFERROR(IF(LEN(INDEX(PlansAndNotes!$F$6:$F$2005,ROW(B1797)-ROW($C$3)))=0,"",INDEX(PlansAndNotes!$F$6:$F$2005,ROW(B1797)-ROW($C$3))),"")</f>
        <v/>
      </c>
      <c r="H1797" s="361" t="str">
        <f>IFERROR(IF(LEN(C1797)&gt;0,IF(LEN(INDEX(TasksList!$G$6:$G$1005,MATCH(C1797,TasksList!$B$6:$B$1005,0),1))=0,"",INDEX(TasksList!$G$6:$G$1005,MATCH(C1797,TasksList!$B$6:$B$1005,0),1)),""),"")</f>
        <v/>
      </c>
      <c r="I1797" s="381"/>
      <c r="J1797" s="400"/>
      <c r="K1797" s="400"/>
      <c r="L1797" s="179"/>
      <c r="M1797" s="381"/>
      <c r="N1797" s="362" t="str">
        <f>IFERROR(IF(LEN(INDEX(PlansAndNotes!$D$6:$D$4005,ROW(B1797)-ROW($C$3)))=0,"",INDEX(PlansAndNotes!$D$6:$D$4005,ROW(B1797)-ROW($C$3))),"")</f>
        <v/>
      </c>
      <c r="O1797" s="165" t="str">
        <f t="shared" si="205"/>
        <v/>
      </c>
      <c r="P1797" s="363" t="str">
        <f>IFERROR(IF(LEN(INDEX(PlansAndNotes!$E$6:$E$4005,ROW(B1797)-ROW($C$3)))=0,"",INDEX(PlansAndNotes!$E$6:$E$4005,ROW(B1797)-ROW($C$3))),"")</f>
        <v/>
      </c>
      <c r="Q1797" s="363" t="str">
        <f>IFERROR(IF(LEN(INDEX(PlansAndNotes!$G$6:$G$4005,ROW(B1797)-ROW($C$3)))=0,"",INDEX(PlansAndNotes!$G$6:$G$4005,ROW(B1797)-ROW($C$3))),"")</f>
        <v/>
      </c>
      <c r="R1797" s="361" t="str">
        <f>IFERROR(IF(LEN(D1797)&gt;0,IF(LEN(INDEX(AdressBook!$C$6:$C$25,MATCH(D1797,AdressBook!$B$6:$B$25,0),1))=0,"",INDEX(AdressBook!$C$6:$C$25,MATCH(D1797,AdressBook!$B$6:$B$25,0),1)),""),"")</f>
        <v/>
      </c>
      <c r="S1797" s="165">
        <f>IF(LEN(C1797)&gt;0,IFERROR(IF(MATCH(C1797,C1798:$C$4004,0)&gt;0,-1,ROW(S1797)-ROW($S$3)),ROW(S1797)-ROW($S$3)),-1)</f>
        <v>-1</v>
      </c>
      <c r="T1797" s="165">
        <f t="shared" si="206"/>
        <v>0</v>
      </c>
      <c r="U1797" s="165" t="str">
        <f t="shared" si="207"/>
        <v/>
      </c>
      <c r="V1797" s="165" t="str">
        <f>IFERROR(IF(OR(C1797="",S1797&lt;0),"",IF(SUBTOTAL(3,C1797:C1797)=0,-1,SUBTOTAL(3,$C$4:C1797))),"")</f>
        <v/>
      </c>
      <c r="W1797" s="156" t="str">
        <f t="array" ref="W1797">IF(LEN(C1797)&gt;0,IFERROR(IF(MATCH(C1797,$C$3:$C1796,0)&gt;0,N1797-INDEX($N$3:N1796,SUMPRODUCT(MAX(ROW($C$3:$C1796)*(C1797=$C$3:$C1796)))-2,1),""),""),"")</f>
        <v/>
      </c>
      <c r="X1797" s="156">
        <f t="shared" ref="X1797:X1860" ca="1" si="208">IFERROR(IF($X$2="",1,IF(AND(N1797&lt;=TODAY(),N1797+$X$2&gt;=TODAY()),1,0)),"")</f>
        <v>1</v>
      </c>
      <c r="Y1797" s="156">
        <f t="shared" ref="Y1797:Y1860" ca="1" si="209">IFERROR(IF($Y$2="",1,IF(AND(N1797&lt;=TODAY(),N1797+$Y$2&gt;=TODAY()),1,0)),"")</f>
        <v>1</v>
      </c>
    </row>
    <row r="1798" spans="2:25" hidden="1" x14ac:dyDescent="0.25">
      <c r="B1798" s="390" t="str">
        <f>IFERROR(IF(LEN(INDEX(PlansAndNotes!$B$6:$B$2005,ROW(A1798)-ROW($B$3)))=0,"",INDEX(PlansAndNotes!$B$6:$B$2005,ROW(A1798)-ROW($B$3))),"")</f>
        <v/>
      </c>
      <c r="C1798" s="361" t="str">
        <f t="shared" si="204"/>
        <v/>
      </c>
      <c r="D1798" s="361" t="str">
        <f>IFERROR(IF(LEN(C1798)&gt;0,IF(LEN(INDEX(TasksList!$C$6:$C$1005,MATCH(C1798,TasksList!$B$6:$B$1005,0),1))=0,"",INDEX(TasksList!$C$6:$C$1005,MATCH(C1798,TasksList!$B$6:$B$1005,0),1)),""),"")</f>
        <v/>
      </c>
      <c r="E1798" s="361" t="str">
        <f>IFERROR(IF(LEN(C1798)&gt;0,IF(LEN(INDEX(TasksList!$F$6:$F$1005,MATCH(C1798,TasksList!$B$6:$B$1005,0),1))=0,"not set!",INDEX(TasksList!$F$6:$F$1005,MATCH(C1798,TasksList!$B$6:$B$1005,0),1)),""),"")</f>
        <v/>
      </c>
      <c r="F1798" s="360" t="str">
        <f>IFERROR(IF(LEN(D1798)&gt;0,IF(LEN(INDEX(AdressBook!$D$6:$D$25,MATCH(D1798,AdressBook!$B$6:$B$25,0),1))=0,"",INDEX(AdressBook!$D$6:$D$25,MATCH(D1798,AdressBook!$B$6:$B$25,0),1)),""),"")</f>
        <v/>
      </c>
      <c r="G1798" s="361" t="str">
        <f>IFERROR(IF(LEN(INDEX(PlansAndNotes!$F$6:$F$2005,ROW(B1798)-ROW($C$3)))=0,"",INDEX(PlansAndNotes!$F$6:$F$2005,ROW(B1798)-ROW($C$3))),"")</f>
        <v/>
      </c>
      <c r="H1798" s="361" t="str">
        <f>IFERROR(IF(LEN(C1798)&gt;0,IF(LEN(INDEX(TasksList!$G$6:$G$1005,MATCH(C1798,TasksList!$B$6:$B$1005,0),1))=0,"",INDEX(TasksList!$G$6:$G$1005,MATCH(C1798,TasksList!$B$6:$B$1005,0),1)),""),"")</f>
        <v/>
      </c>
      <c r="I1798" s="381"/>
      <c r="J1798" s="400"/>
      <c r="K1798" s="400"/>
      <c r="L1798" s="179"/>
      <c r="M1798" s="381"/>
      <c r="N1798" s="362" t="str">
        <f>IFERROR(IF(LEN(INDEX(PlansAndNotes!$D$6:$D$4005,ROW(B1798)-ROW($C$3)))=0,"",INDEX(PlansAndNotes!$D$6:$D$4005,ROW(B1798)-ROW($C$3))),"")</f>
        <v/>
      </c>
      <c r="O1798" s="165" t="str">
        <f t="shared" si="205"/>
        <v/>
      </c>
      <c r="P1798" s="363" t="str">
        <f>IFERROR(IF(LEN(INDEX(PlansAndNotes!$E$6:$E$4005,ROW(B1798)-ROW($C$3)))=0,"",INDEX(PlansAndNotes!$E$6:$E$4005,ROW(B1798)-ROW($C$3))),"")</f>
        <v/>
      </c>
      <c r="Q1798" s="363" t="str">
        <f>IFERROR(IF(LEN(INDEX(PlansAndNotes!$G$6:$G$4005,ROW(B1798)-ROW($C$3)))=0,"",INDEX(PlansAndNotes!$G$6:$G$4005,ROW(B1798)-ROW($C$3))),"")</f>
        <v/>
      </c>
      <c r="R1798" s="361" t="str">
        <f>IFERROR(IF(LEN(D1798)&gt;0,IF(LEN(INDEX(AdressBook!$C$6:$C$25,MATCH(D1798,AdressBook!$B$6:$B$25,0),1))=0,"",INDEX(AdressBook!$C$6:$C$25,MATCH(D1798,AdressBook!$B$6:$B$25,0),1)),""),"")</f>
        <v/>
      </c>
      <c r="S1798" s="165">
        <f>IF(LEN(C1798)&gt;0,IFERROR(IF(MATCH(C1798,C1799:$C$4004,0)&gt;0,-1,ROW(S1798)-ROW($S$3)),ROW(S1798)-ROW($S$3)),-1)</f>
        <v>-1</v>
      </c>
      <c r="T1798" s="165">
        <f t="shared" si="206"/>
        <v>0</v>
      </c>
      <c r="U1798" s="165" t="str">
        <f t="shared" si="207"/>
        <v/>
      </c>
      <c r="V1798" s="165" t="str">
        <f>IFERROR(IF(OR(C1798="",S1798&lt;0),"",IF(SUBTOTAL(3,C1798:C1798)=0,-1,SUBTOTAL(3,$C$4:C1798))),"")</f>
        <v/>
      </c>
      <c r="W1798" s="156" t="str">
        <f t="array" ref="W1798">IF(LEN(C1798)&gt;0,IFERROR(IF(MATCH(C1798,$C$3:$C1797,0)&gt;0,N1798-INDEX($N$3:N1797,SUMPRODUCT(MAX(ROW($C$3:$C1797)*(C1798=$C$3:$C1797)))-2,1),""),""),"")</f>
        <v/>
      </c>
      <c r="X1798" s="156">
        <f t="shared" ca="1" si="208"/>
        <v>1</v>
      </c>
      <c r="Y1798" s="156">
        <f t="shared" ca="1" si="209"/>
        <v>1</v>
      </c>
    </row>
    <row r="1799" spans="2:25" hidden="1" x14ac:dyDescent="0.25">
      <c r="B1799" s="390" t="str">
        <f>IFERROR(IF(LEN(INDEX(PlansAndNotes!$B$6:$B$2005,ROW(A1799)-ROW($B$3)))=0,"",INDEX(PlansAndNotes!$B$6:$B$2005,ROW(A1799)-ROW($B$3))),"")</f>
        <v/>
      </c>
      <c r="C1799" s="361" t="str">
        <f t="shared" si="204"/>
        <v/>
      </c>
      <c r="D1799" s="361" t="str">
        <f>IFERROR(IF(LEN(C1799)&gt;0,IF(LEN(INDEX(TasksList!$C$6:$C$1005,MATCH(C1799,TasksList!$B$6:$B$1005,0),1))=0,"",INDEX(TasksList!$C$6:$C$1005,MATCH(C1799,TasksList!$B$6:$B$1005,0),1)),""),"")</f>
        <v/>
      </c>
      <c r="E1799" s="361" t="str">
        <f>IFERROR(IF(LEN(C1799)&gt;0,IF(LEN(INDEX(TasksList!$F$6:$F$1005,MATCH(C1799,TasksList!$B$6:$B$1005,0),1))=0,"not set!",INDEX(TasksList!$F$6:$F$1005,MATCH(C1799,TasksList!$B$6:$B$1005,0),1)),""),"")</f>
        <v/>
      </c>
      <c r="F1799" s="360" t="str">
        <f>IFERROR(IF(LEN(D1799)&gt;0,IF(LEN(INDEX(AdressBook!$D$6:$D$25,MATCH(D1799,AdressBook!$B$6:$B$25,0),1))=0,"",INDEX(AdressBook!$D$6:$D$25,MATCH(D1799,AdressBook!$B$6:$B$25,0),1)),""),"")</f>
        <v/>
      </c>
      <c r="G1799" s="361" t="str">
        <f>IFERROR(IF(LEN(INDEX(PlansAndNotes!$F$6:$F$2005,ROW(B1799)-ROW($C$3)))=0,"",INDEX(PlansAndNotes!$F$6:$F$2005,ROW(B1799)-ROW($C$3))),"")</f>
        <v/>
      </c>
      <c r="H1799" s="361" t="str">
        <f>IFERROR(IF(LEN(C1799)&gt;0,IF(LEN(INDEX(TasksList!$G$6:$G$1005,MATCH(C1799,TasksList!$B$6:$B$1005,0),1))=0,"",INDEX(TasksList!$G$6:$G$1005,MATCH(C1799,TasksList!$B$6:$B$1005,0),1)),""),"")</f>
        <v/>
      </c>
      <c r="I1799" s="381"/>
      <c r="J1799" s="400"/>
      <c r="K1799" s="400"/>
      <c r="L1799" s="179"/>
      <c r="M1799" s="381"/>
      <c r="N1799" s="362" t="str">
        <f>IFERROR(IF(LEN(INDEX(PlansAndNotes!$D$6:$D$4005,ROW(B1799)-ROW($C$3)))=0,"",INDEX(PlansAndNotes!$D$6:$D$4005,ROW(B1799)-ROW($C$3))),"")</f>
        <v/>
      </c>
      <c r="O1799" s="165" t="str">
        <f t="shared" si="205"/>
        <v/>
      </c>
      <c r="P1799" s="363" t="str">
        <f>IFERROR(IF(LEN(INDEX(PlansAndNotes!$E$6:$E$4005,ROW(B1799)-ROW($C$3)))=0,"",INDEX(PlansAndNotes!$E$6:$E$4005,ROW(B1799)-ROW($C$3))),"")</f>
        <v/>
      </c>
      <c r="Q1799" s="363" t="str">
        <f>IFERROR(IF(LEN(INDEX(PlansAndNotes!$G$6:$G$4005,ROW(B1799)-ROW($C$3)))=0,"",INDEX(PlansAndNotes!$G$6:$G$4005,ROW(B1799)-ROW($C$3))),"")</f>
        <v/>
      </c>
      <c r="R1799" s="361" t="str">
        <f>IFERROR(IF(LEN(D1799)&gt;0,IF(LEN(INDEX(AdressBook!$C$6:$C$25,MATCH(D1799,AdressBook!$B$6:$B$25,0),1))=0,"",INDEX(AdressBook!$C$6:$C$25,MATCH(D1799,AdressBook!$B$6:$B$25,0),1)),""),"")</f>
        <v/>
      </c>
      <c r="S1799" s="165">
        <f>IF(LEN(C1799)&gt;0,IFERROR(IF(MATCH(C1799,C1800:$C$4004,0)&gt;0,-1,ROW(S1799)-ROW($S$3)),ROW(S1799)-ROW($S$3)),-1)</f>
        <v>-1</v>
      </c>
      <c r="T1799" s="165">
        <f t="shared" si="206"/>
        <v>0</v>
      </c>
      <c r="U1799" s="165" t="str">
        <f t="shared" si="207"/>
        <v/>
      </c>
      <c r="V1799" s="165" t="str">
        <f>IFERROR(IF(OR(C1799="",S1799&lt;0),"",IF(SUBTOTAL(3,C1799:C1799)=0,-1,SUBTOTAL(3,$C$4:C1799))),"")</f>
        <v/>
      </c>
      <c r="W1799" s="156" t="str">
        <f t="array" ref="W1799">IF(LEN(C1799)&gt;0,IFERROR(IF(MATCH(C1799,$C$3:$C1798,0)&gt;0,N1799-INDEX($N$3:N1798,SUMPRODUCT(MAX(ROW($C$3:$C1798)*(C1799=$C$3:$C1798)))-2,1),""),""),"")</f>
        <v/>
      </c>
      <c r="X1799" s="156">
        <f t="shared" ca="1" si="208"/>
        <v>1</v>
      </c>
      <c r="Y1799" s="156">
        <f t="shared" ca="1" si="209"/>
        <v>1</v>
      </c>
    </row>
    <row r="1800" spans="2:25" hidden="1" x14ac:dyDescent="0.25">
      <c r="B1800" s="390" t="str">
        <f>IFERROR(IF(LEN(INDEX(PlansAndNotes!$B$6:$B$2005,ROW(A1800)-ROW($B$3)))=0,"",INDEX(PlansAndNotes!$B$6:$B$2005,ROW(A1800)-ROW($B$3))),"")</f>
        <v/>
      </c>
      <c r="C1800" s="361" t="str">
        <f t="shared" si="204"/>
        <v/>
      </c>
      <c r="D1800" s="361" t="str">
        <f>IFERROR(IF(LEN(C1800)&gt;0,IF(LEN(INDEX(TasksList!$C$6:$C$1005,MATCH(C1800,TasksList!$B$6:$B$1005,0),1))=0,"",INDEX(TasksList!$C$6:$C$1005,MATCH(C1800,TasksList!$B$6:$B$1005,0),1)),""),"")</f>
        <v/>
      </c>
      <c r="E1800" s="361" t="str">
        <f>IFERROR(IF(LEN(C1800)&gt;0,IF(LEN(INDEX(TasksList!$F$6:$F$1005,MATCH(C1800,TasksList!$B$6:$B$1005,0),1))=0,"not set!",INDEX(TasksList!$F$6:$F$1005,MATCH(C1800,TasksList!$B$6:$B$1005,0),1)),""),"")</f>
        <v/>
      </c>
      <c r="F1800" s="360" t="str">
        <f>IFERROR(IF(LEN(D1800)&gt;0,IF(LEN(INDEX(AdressBook!$D$6:$D$25,MATCH(D1800,AdressBook!$B$6:$B$25,0),1))=0,"",INDEX(AdressBook!$D$6:$D$25,MATCH(D1800,AdressBook!$B$6:$B$25,0),1)),""),"")</f>
        <v/>
      </c>
      <c r="G1800" s="361" t="str">
        <f>IFERROR(IF(LEN(INDEX(PlansAndNotes!$F$6:$F$2005,ROW(B1800)-ROW($C$3)))=0,"",INDEX(PlansAndNotes!$F$6:$F$2005,ROW(B1800)-ROW($C$3))),"")</f>
        <v/>
      </c>
      <c r="H1800" s="361" t="str">
        <f>IFERROR(IF(LEN(C1800)&gt;0,IF(LEN(INDEX(TasksList!$G$6:$G$1005,MATCH(C1800,TasksList!$B$6:$B$1005,0),1))=0,"",INDEX(TasksList!$G$6:$G$1005,MATCH(C1800,TasksList!$B$6:$B$1005,0),1)),""),"")</f>
        <v/>
      </c>
      <c r="I1800" s="381"/>
      <c r="J1800" s="400"/>
      <c r="K1800" s="400"/>
      <c r="L1800" s="179"/>
      <c r="M1800" s="381"/>
      <c r="N1800" s="362" t="str">
        <f>IFERROR(IF(LEN(INDEX(PlansAndNotes!$D$6:$D$4005,ROW(B1800)-ROW($C$3)))=0,"",INDEX(PlansAndNotes!$D$6:$D$4005,ROW(B1800)-ROW($C$3))),"")</f>
        <v/>
      </c>
      <c r="O1800" s="165" t="str">
        <f t="shared" si="205"/>
        <v/>
      </c>
      <c r="P1800" s="363" t="str">
        <f>IFERROR(IF(LEN(INDEX(PlansAndNotes!$E$6:$E$4005,ROW(B1800)-ROW($C$3)))=0,"",INDEX(PlansAndNotes!$E$6:$E$4005,ROW(B1800)-ROW($C$3))),"")</f>
        <v/>
      </c>
      <c r="Q1800" s="363" t="str">
        <f>IFERROR(IF(LEN(INDEX(PlansAndNotes!$G$6:$G$4005,ROW(B1800)-ROW($C$3)))=0,"",INDEX(PlansAndNotes!$G$6:$G$4005,ROW(B1800)-ROW($C$3))),"")</f>
        <v/>
      </c>
      <c r="R1800" s="361" t="str">
        <f>IFERROR(IF(LEN(D1800)&gt;0,IF(LEN(INDEX(AdressBook!$C$6:$C$25,MATCH(D1800,AdressBook!$B$6:$B$25,0),1))=0,"",INDEX(AdressBook!$C$6:$C$25,MATCH(D1800,AdressBook!$B$6:$B$25,0),1)),""),"")</f>
        <v/>
      </c>
      <c r="S1800" s="165">
        <f>IF(LEN(C1800)&gt;0,IFERROR(IF(MATCH(C1800,C1801:$C$4004,0)&gt;0,-1,ROW(S1800)-ROW($S$3)),ROW(S1800)-ROW($S$3)),-1)</f>
        <v>-1</v>
      </c>
      <c r="T1800" s="165">
        <f t="shared" si="206"/>
        <v>0</v>
      </c>
      <c r="U1800" s="165" t="str">
        <f t="shared" si="207"/>
        <v/>
      </c>
      <c r="V1800" s="165" t="str">
        <f>IFERROR(IF(OR(C1800="",S1800&lt;0),"",IF(SUBTOTAL(3,C1800:C1800)=0,-1,SUBTOTAL(3,$C$4:C1800))),"")</f>
        <v/>
      </c>
      <c r="W1800" s="156" t="str">
        <f t="array" ref="W1800">IF(LEN(C1800)&gt;0,IFERROR(IF(MATCH(C1800,$C$3:$C1799,0)&gt;0,N1800-INDEX($N$3:N1799,SUMPRODUCT(MAX(ROW($C$3:$C1799)*(C1800=$C$3:$C1799)))-2,1),""),""),"")</f>
        <v/>
      </c>
      <c r="X1800" s="156">
        <f t="shared" ca="1" si="208"/>
        <v>1</v>
      </c>
      <c r="Y1800" s="156">
        <f t="shared" ca="1" si="209"/>
        <v>1</v>
      </c>
    </row>
    <row r="1801" spans="2:25" hidden="1" x14ac:dyDescent="0.25">
      <c r="B1801" s="390" t="str">
        <f>IFERROR(IF(LEN(INDEX(PlansAndNotes!$B$6:$B$2005,ROW(A1801)-ROW($B$3)))=0,"",INDEX(PlansAndNotes!$B$6:$B$2005,ROW(A1801)-ROW($B$3))),"")</f>
        <v/>
      </c>
      <c r="C1801" s="361" t="str">
        <f t="shared" si="204"/>
        <v/>
      </c>
      <c r="D1801" s="361" t="str">
        <f>IFERROR(IF(LEN(C1801)&gt;0,IF(LEN(INDEX(TasksList!$C$6:$C$1005,MATCH(C1801,TasksList!$B$6:$B$1005,0),1))=0,"",INDEX(TasksList!$C$6:$C$1005,MATCH(C1801,TasksList!$B$6:$B$1005,0),1)),""),"")</f>
        <v/>
      </c>
      <c r="E1801" s="361" t="str">
        <f>IFERROR(IF(LEN(C1801)&gt;0,IF(LEN(INDEX(TasksList!$F$6:$F$1005,MATCH(C1801,TasksList!$B$6:$B$1005,0),1))=0,"not set!",INDEX(TasksList!$F$6:$F$1005,MATCH(C1801,TasksList!$B$6:$B$1005,0),1)),""),"")</f>
        <v/>
      </c>
      <c r="F1801" s="360" t="str">
        <f>IFERROR(IF(LEN(D1801)&gt;0,IF(LEN(INDEX(AdressBook!$D$6:$D$25,MATCH(D1801,AdressBook!$B$6:$B$25,0),1))=0,"",INDEX(AdressBook!$D$6:$D$25,MATCH(D1801,AdressBook!$B$6:$B$25,0),1)),""),"")</f>
        <v/>
      </c>
      <c r="G1801" s="361" t="str">
        <f>IFERROR(IF(LEN(INDEX(PlansAndNotes!$F$6:$F$2005,ROW(B1801)-ROW($C$3)))=0,"",INDEX(PlansAndNotes!$F$6:$F$2005,ROW(B1801)-ROW($C$3))),"")</f>
        <v/>
      </c>
      <c r="H1801" s="361" t="str">
        <f>IFERROR(IF(LEN(C1801)&gt;0,IF(LEN(INDEX(TasksList!$G$6:$G$1005,MATCH(C1801,TasksList!$B$6:$B$1005,0),1))=0,"",INDEX(TasksList!$G$6:$G$1005,MATCH(C1801,TasksList!$B$6:$B$1005,0),1)),""),"")</f>
        <v/>
      </c>
      <c r="I1801" s="381"/>
      <c r="J1801" s="400"/>
      <c r="K1801" s="400"/>
      <c r="L1801" s="179"/>
      <c r="M1801" s="381"/>
      <c r="N1801" s="362" t="str">
        <f>IFERROR(IF(LEN(INDEX(PlansAndNotes!$D$6:$D$4005,ROW(B1801)-ROW($C$3)))=0,"",INDEX(PlansAndNotes!$D$6:$D$4005,ROW(B1801)-ROW($C$3))),"")</f>
        <v/>
      </c>
      <c r="O1801" s="165" t="str">
        <f t="shared" si="205"/>
        <v/>
      </c>
      <c r="P1801" s="363" t="str">
        <f>IFERROR(IF(LEN(INDEX(PlansAndNotes!$E$6:$E$4005,ROW(B1801)-ROW($C$3)))=0,"",INDEX(PlansAndNotes!$E$6:$E$4005,ROW(B1801)-ROW($C$3))),"")</f>
        <v/>
      </c>
      <c r="Q1801" s="363" t="str">
        <f>IFERROR(IF(LEN(INDEX(PlansAndNotes!$G$6:$G$4005,ROW(B1801)-ROW($C$3)))=0,"",INDEX(PlansAndNotes!$G$6:$G$4005,ROW(B1801)-ROW($C$3))),"")</f>
        <v/>
      </c>
      <c r="R1801" s="361" t="str">
        <f>IFERROR(IF(LEN(D1801)&gt;0,IF(LEN(INDEX(AdressBook!$C$6:$C$25,MATCH(D1801,AdressBook!$B$6:$B$25,0),1))=0,"",INDEX(AdressBook!$C$6:$C$25,MATCH(D1801,AdressBook!$B$6:$B$25,0),1)),""),"")</f>
        <v/>
      </c>
      <c r="S1801" s="165">
        <f>IF(LEN(C1801)&gt;0,IFERROR(IF(MATCH(C1801,C1802:$C$4004,0)&gt;0,-1,ROW(S1801)-ROW($S$3)),ROW(S1801)-ROW($S$3)),-1)</f>
        <v>-1</v>
      </c>
      <c r="T1801" s="165">
        <f t="shared" si="206"/>
        <v>0</v>
      </c>
      <c r="U1801" s="165" t="str">
        <f t="shared" si="207"/>
        <v/>
      </c>
      <c r="V1801" s="165" t="str">
        <f>IFERROR(IF(OR(C1801="",S1801&lt;0),"",IF(SUBTOTAL(3,C1801:C1801)=0,-1,SUBTOTAL(3,$C$4:C1801))),"")</f>
        <v/>
      </c>
      <c r="W1801" s="156" t="str">
        <f t="array" ref="W1801">IF(LEN(C1801)&gt;0,IFERROR(IF(MATCH(C1801,$C$3:$C1800,0)&gt;0,N1801-INDEX($N$3:N1800,SUMPRODUCT(MAX(ROW($C$3:$C1800)*(C1801=$C$3:$C1800)))-2,1),""),""),"")</f>
        <v/>
      </c>
      <c r="X1801" s="156">
        <f t="shared" ca="1" si="208"/>
        <v>1</v>
      </c>
      <c r="Y1801" s="156">
        <f t="shared" ca="1" si="209"/>
        <v>1</v>
      </c>
    </row>
    <row r="1802" spans="2:25" hidden="1" x14ac:dyDescent="0.25">
      <c r="B1802" s="390" t="str">
        <f>IFERROR(IF(LEN(INDEX(PlansAndNotes!$B$6:$B$2005,ROW(A1802)-ROW($B$3)))=0,"",INDEX(PlansAndNotes!$B$6:$B$2005,ROW(A1802)-ROW($B$3))),"")</f>
        <v/>
      </c>
      <c r="C1802" s="361" t="str">
        <f t="shared" si="204"/>
        <v/>
      </c>
      <c r="D1802" s="361" t="str">
        <f>IFERROR(IF(LEN(C1802)&gt;0,IF(LEN(INDEX(TasksList!$C$6:$C$1005,MATCH(C1802,TasksList!$B$6:$B$1005,0),1))=0,"",INDEX(TasksList!$C$6:$C$1005,MATCH(C1802,TasksList!$B$6:$B$1005,0),1)),""),"")</f>
        <v/>
      </c>
      <c r="E1802" s="361" t="str">
        <f>IFERROR(IF(LEN(C1802)&gt;0,IF(LEN(INDEX(TasksList!$F$6:$F$1005,MATCH(C1802,TasksList!$B$6:$B$1005,0),1))=0,"not set!",INDEX(TasksList!$F$6:$F$1005,MATCH(C1802,TasksList!$B$6:$B$1005,0),1)),""),"")</f>
        <v/>
      </c>
      <c r="F1802" s="360" t="str">
        <f>IFERROR(IF(LEN(D1802)&gt;0,IF(LEN(INDEX(AdressBook!$D$6:$D$25,MATCH(D1802,AdressBook!$B$6:$B$25,0),1))=0,"",INDEX(AdressBook!$D$6:$D$25,MATCH(D1802,AdressBook!$B$6:$B$25,0),1)),""),"")</f>
        <v/>
      </c>
      <c r="G1802" s="361" t="str">
        <f>IFERROR(IF(LEN(INDEX(PlansAndNotes!$F$6:$F$2005,ROW(B1802)-ROW($C$3)))=0,"",INDEX(PlansAndNotes!$F$6:$F$2005,ROW(B1802)-ROW($C$3))),"")</f>
        <v/>
      </c>
      <c r="H1802" s="361" t="str">
        <f>IFERROR(IF(LEN(C1802)&gt;0,IF(LEN(INDEX(TasksList!$G$6:$G$1005,MATCH(C1802,TasksList!$B$6:$B$1005,0),1))=0,"",INDEX(TasksList!$G$6:$G$1005,MATCH(C1802,TasksList!$B$6:$B$1005,0),1)),""),"")</f>
        <v/>
      </c>
      <c r="I1802" s="381"/>
      <c r="J1802" s="400"/>
      <c r="K1802" s="400"/>
      <c r="L1802" s="179"/>
      <c r="M1802" s="381"/>
      <c r="N1802" s="362" t="str">
        <f>IFERROR(IF(LEN(INDEX(PlansAndNotes!$D$6:$D$4005,ROW(B1802)-ROW($C$3)))=0,"",INDEX(PlansAndNotes!$D$6:$D$4005,ROW(B1802)-ROW($C$3))),"")</f>
        <v/>
      </c>
      <c r="O1802" s="165" t="str">
        <f t="shared" si="205"/>
        <v/>
      </c>
      <c r="P1802" s="363" t="str">
        <f>IFERROR(IF(LEN(INDEX(PlansAndNotes!$E$6:$E$4005,ROW(B1802)-ROW($C$3)))=0,"",INDEX(PlansAndNotes!$E$6:$E$4005,ROW(B1802)-ROW($C$3))),"")</f>
        <v/>
      </c>
      <c r="Q1802" s="363" t="str">
        <f>IFERROR(IF(LEN(INDEX(PlansAndNotes!$G$6:$G$4005,ROW(B1802)-ROW($C$3)))=0,"",INDEX(PlansAndNotes!$G$6:$G$4005,ROW(B1802)-ROW($C$3))),"")</f>
        <v/>
      </c>
      <c r="R1802" s="361" t="str">
        <f>IFERROR(IF(LEN(D1802)&gt;0,IF(LEN(INDEX(AdressBook!$C$6:$C$25,MATCH(D1802,AdressBook!$B$6:$B$25,0),1))=0,"",INDEX(AdressBook!$C$6:$C$25,MATCH(D1802,AdressBook!$B$6:$B$25,0),1)),""),"")</f>
        <v/>
      </c>
      <c r="S1802" s="165">
        <f>IF(LEN(C1802)&gt;0,IFERROR(IF(MATCH(C1802,C1803:$C$4004,0)&gt;0,-1,ROW(S1802)-ROW($S$3)),ROW(S1802)-ROW($S$3)),-1)</f>
        <v>-1</v>
      </c>
      <c r="T1802" s="165">
        <f t="shared" si="206"/>
        <v>0</v>
      </c>
      <c r="U1802" s="165" t="str">
        <f t="shared" si="207"/>
        <v/>
      </c>
      <c r="V1802" s="165" t="str">
        <f>IFERROR(IF(OR(C1802="",S1802&lt;0),"",IF(SUBTOTAL(3,C1802:C1802)=0,-1,SUBTOTAL(3,$C$4:C1802))),"")</f>
        <v/>
      </c>
      <c r="W1802" s="156" t="str">
        <f t="array" ref="W1802">IF(LEN(C1802)&gt;0,IFERROR(IF(MATCH(C1802,$C$3:$C1801,0)&gt;0,N1802-INDEX($N$3:N1801,SUMPRODUCT(MAX(ROW($C$3:$C1801)*(C1802=$C$3:$C1801)))-2,1),""),""),"")</f>
        <v/>
      </c>
      <c r="X1802" s="156">
        <f t="shared" ca="1" si="208"/>
        <v>1</v>
      </c>
      <c r="Y1802" s="156">
        <f t="shared" ca="1" si="209"/>
        <v>1</v>
      </c>
    </row>
    <row r="1803" spans="2:25" hidden="1" x14ac:dyDescent="0.25">
      <c r="B1803" s="390" t="str">
        <f>IFERROR(IF(LEN(INDEX(PlansAndNotes!$B$6:$B$2005,ROW(A1803)-ROW($B$3)))=0,"",INDEX(PlansAndNotes!$B$6:$B$2005,ROW(A1803)-ROW($B$3))),"")</f>
        <v/>
      </c>
      <c r="C1803" s="361" t="str">
        <f t="shared" si="204"/>
        <v/>
      </c>
      <c r="D1803" s="361" t="str">
        <f>IFERROR(IF(LEN(C1803)&gt;0,IF(LEN(INDEX(TasksList!$C$6:$C$1005,MATCH(C1803,TasksList!$B$6:$B$1005,0),1))=0,"",INDEX(TasksList!$C$6:$C$1005,MATCH(C1803,TasksList!$B$6:$B$1005,0),1)),""),"")</f>
        <v/>
      </c>
      <c r="E1803" s="361" t="str">
        <f>IFERROR(IF(LEN(C1803)&gt;0,IF(LEN(INDEX(TasksList!$F$6:$F$1005,MATCH(C1803,TasksList!$B$6:$B$1005,0),1))=0,"not set!",INDEX(TasksList!$F$6:$F$1005,MATCH(C1803,TasksList!$B$6:$B$1005,0),1)),""),"")</f>
        <v/>
      </c>
      <c r="F1803" s="360" t="str">
        <f>IFERROR(IF(LEN(D1803)&gt;0,IF(LEN(INDEX(AdressBook!$D$6:$D$25,MATCH(D1803,AdressBook!$B$6:$B$25,0),1))=0,"",INDEX(AdressBook!$D$6:$D$25,MATCH(D1803,AdressBook!$B$6:$B$25,0),1)),""),"")</f>
        <v/>
      </c>
      <c r="G1803" s="361" t="str">
        <f>IFERROR(IF(LEN(INDEX(PlansAndNotes!$F$6:$F$2005,ROW(B1803)-ROW($C$3)))=0,"",INDEX(PlansAndNotes!$F$6:$F$2005,ROW(B1803)-ROW($C$3))),"")</f>
        <v/>
      </c>
      <c r="H1803" s="361" t="str">
        <f>IFERROR(IF(LEN(C1803)&gt;0,IF(LEN(INDEX(TasksList!$G$6:$G$1005,MATCH(C1803,TasksList!$B$6:$B$1005,0),1))=0,"",INDEX(TasksList!$G$6:$G$1005,MATCH(C1803,TasksList!$B$6:$B$1005,0),1)),""),"")</f>
        <v/>
      </c>
      <c r="I1803" s="381"/>
      <c r="J1803" s="400"/>
      <c r="K1803" s="400"/>
      <c r="L1803" s="179"/>
      <c r="M1803" s="381"/>
      <c r="N1803" s="362" t="str">
        <f>IFERROR(IF(LEN(INDEX(PlansAndNotes!$D$6:$D$4005,ROW(B1803)-ROW($C$3)))=0,"",INDEX(PlansAndNotes!$D$6:$D$4005,ROW(B1803)-ROW($C$3))),"")</f>
        <v/>
      </c>
      <c r="O1803" s="165" t="str">
        <f t="shared" si="205"/>
        <v/>
      </c>
      <c r="P1803" s="363" t="str">
        <f>IFERROR(IF(LEN(INDEX(PlansAndNotes!$E$6:$E$4005,ROW(B1803)-ROW($C$3)))=0,"",INDEX(PlansAndNotes!$E$6:$E$4005,ROW(B1803)-ROW($C$3))),"")</f>
        <v/>
      </c>
      <c r="Q1803" s="363" t="str">
        <f>IFERROR(IF(LEN(INDEX(PlansAndNotes!$G$6:$G$4005,ROW(B1803)-ROW($C$3)))=0,"",INDEX(PlansAndNotes!$G$6:$G$4005,ROW(B1803)-ROW($C$3))),"")</f>
        <v/>
      </c>
      <c r="R1803" s="361" t="str">
        <f>IFERROR(IF(LEN(D1803)&gt;0,IF(LEN(INDEX(AdressBook!$C$6:$C$25,MATCH(D1803,AdressBook!$B$6:$B$25,0),1))=0,"",INDEX(AdressBook!$C$6:$C$25,MATCH(D1803,AdressBook!$B$6:$B$25,0),1)),""),"")</f>
        <v/>
      </c>
      <c r="S1803" s="165">
        <f>IF(LEN(C1803)&gt;0,IFERROR(IF(MATCH(C1803,C1804:$C$4004,0)&gt;0,-1,ROW(S1803)-ROW($S$3)),ROW(S1803)-ROW($S$3)),-1)</f>
        <v>-1</v>
      </c>
      <c r="T1803" s="165">
        <f t="shared" si="206"/>
        <v>0</v>
      </c>
      <c r="U1803" s="165" t="str">
        <f t="shared" si="207"/>
        <v/>
      </c>
      <c r="V1803" s="165" t="str">
        <f>IFERROR(IF(OR(C1803="",S1803&lt;0),"",IF(SUBTOTAL(3,C1803:C1803)=0,-1,SUBTOTAL(3,$C$4:C1803))),"")</f>
        <v/>
      </c>
      <c r="W1803" s="156" t="str">
        <f t="array" ref="W1803">IF(LEN(C1803)&gt;0,IFERROR(IF(MATCH(C1803,$C$3:$C1802,0)&gt;0,N1803-INDEX($N$3:N1802,SUMPRODUCT(MAX(ROW($C$3:$C1802)*(C1803=$C$3:$C1802)))-2,1),""),""),"")</f>
        <v/>
      </c>
      <c r="X1803" s="156">
        <f t="shared" ca="1" si="208"/>
        <v>1</v>
      </c>
      <c r="Y1803" s="156">
        <f t="shared" ca="1" si="209"/>
        <v>1</v>
      </c>
    </row>
    <row r="1804" spans="2:25" hidden="1" x14ac:dyDescent="0.25">
      <c r="B1804" s="390" t="str">
        <f>IFERROR(IF(LEN(INDEX(PlansAndNotes!$B$6:$B$2005,ROW(A1804)-ROW($B$3)))=0,"",INDEX(PlansAndNotes!$B$6:$B$2005,ROW(A1804)-ROW($B$3))),"")</f>
        <v/>
      </c>
      <c r="C1804" s="361" t="str">
        <f t="shared" si="204"/>
        <v/>
      </c>
      <c r="D1804" s="361" t="str">
        <f>IFERROR(IF(LEN(C1804)&gt;0,IF(LEN(INDEX(TasksList!$C$6:$C$1005,MATCH(C1804,TasksList!$B$6:$B$1005,0),1))=0,"",INDEX(TasksList!$C$6:$C$1005,MATCH(C1804,TasksList!$B$6:$B$1005,0),1)),""),"")</f>
        <v/>
      </c>
      <c r="E1804" s="361" t="str">
        <f>IFERROR(IF(LEN(C1804)&gt;0,IF(LEN(INDEX(TasksList!$F$6:$F$1005,MATCH(C1804,TasksList!$B$6:$B$1005,0),1))=0,"not set!",INDEX(TasksList!$F$6:$F$1005,MATCH(C1804,TasksList!$B$6:$B$1005,0),1)),""),"")</f>
        <v/>
      </c>
      <c r="F1804" s="360" t="str">
        <f>IFERROR(IF(LEN(D1804)&gt;0,IF(LEN(INDEX(AdressBook!$D$6:$D$25,MATCH(D1804,AdressBook!$B$6:$B$25,0),1))=0,"",INDEX(AdressBook!$D$6:$D$25,MATCH(D1804,AdressBook!$B$6:$B$25,0),1)),""),"")</f>
        <v/>
      </c>
      <c r="G1804" s="361" t="str">
        <f>IFERROR(IF(LEN(INDEX(PlansAndNotes!$F$6:$F$2005,ROW(B1804)-ROW($C$3)))=0,"",INDEX(PlansAndNotes!$F$6:$F$2005,ROW(B1804)-ROW($C$3))),"")</f>
        <v/>
      </c>
      <c r="H1804" s="361" t="str">
        <f>IFERROR(IF(LEN(C1804)&gt;0,IF(LEN(INDEX(TasksList!$G$6:$G$1005,MATCH(C1804,TasksList!$B$6:$B$1005,0),1))=0,"",INDEX(TasksList!$G$6:$G$1005,MATCH(C1804,TasksList!$B$6:$B$1005,0),1)),""),"")</f>
        <v/>
      </c>
      <c r="I1804" s="381"/>
      <c r="J1804" s="400"/>
      <c r="K1804" s="400"/>
      <c r="L1804" s="179"/>
      <c r="M1804" s="381"/>
      <c r="N1804" s="362" t="str">
        <f>IFERROR(IF(LEN(INDEX(PlansAndNotes!$D$6:$D$4005,ROW(B1804)-ROW($C$3)))=0,"",INDEX(PlansAndNotes!$D$6:$D$4005,ROW(B1804)-ROW($C$3))),"")</f>
        <v/>
      </c>
      <c r="O1804" s="165" t="str">
        <f t="shared" si="205"/>
        <v/>
      </c>
      <c r="P1804" s="363" t="str">
        <f>IFERROR(IF(LEN(INDEX(PlansAndNotes!$E$6:$E$4005,ROW(B1804)-ROW($C$3)))=0,"",INDEX(PlansAndNotes!$E$6:$E$4005,ROW(B1804)-ROW($C$3))),"")</f>
        <v/>
      </c>
      <c r="Q1804" s="363" t="str">
        <f>IFERROR(IF(LEN(INDEX(PlansAndNotes!$G$6:$G$4005,ROW(B1804)-ROW($C$3)))=0,"",INDEX(PlansAndNotes!$G$6:$G$4005,ROW(B1804)-ROW($C$3))),"")</f>
        <v/>
      </c>
      <c r="R1804" s="361" t="str">
        <f>IFERROR(IF(LEN(D1804)&gt;0,IF(LEN(INDEX(AdressBook!$C$6:$C$25,MATCH(D1804,AdressBook!$B$6:$B$25,0),1))=0,"",INDEX(AdressBook!$C$6:$C$25,MATCH(D1804,AdressBook!$B$6:$B$25,0),1)),""),"")</f>
        <v/>
      </c>
      <c r="S1804" s="165">
        <f>IF(LEN(C1804)&gt;0,IFERROR(IF(MATCH(C1804,C1805:$C$4004,0)&gt;0,-1,ROW(S1804)-ROW($S$3)),ROW(S1804)-ROW($S$3)),-1)</f>
        <v>-1</v>
      </c>
      <c r="T1804" s="165">
        <f t="shared" si="206"/>
        <v>0</v>
      </c>
      <c r="U1804" s="165" t="str">
        <f t="shared" si="207"/>
        <v/>
      </c>
      <c r="V1804" s="165" t="str">
        <f>IFERROR(IF(OR(C1804="",S1804&lt;0),"",IF(SUBTOTAL(3,C1804:C1804)=0,-1,SUBTOTAL(3,$C$4:C1804))),"")</f>
        <v/>
      </c>
      <c r="W1804" s="156" t="str">
        <f t="array" ref="W1804">IF(LEN(C1804)&gt;0,IFERROR(IF(MATCH(C1804,$C$3:$C1803,0)&gt;0,N1804-INDEX($N$3:N1803,SUMPRODUCT(MAX(ROW($C$3:$C1803)*(C1804=$C$3:$C1803)))-2,1),""),""),"")</f>
        <v/>
      </c>
      <c r="X1804" s="156">
        <f t="shared" ca="1" si="208"/>
        <v>1</v>
      </c>
      <c r="Y1804" s="156">
        <f t="shared" ca="1" si="209"/>
        <v>1</v>
      </c>
    </row>
    <row r="1805" spans="2:25" hidden="1" x14ac:dyDescent="0.25">
      <c r="B1805" s="390" t="str">
        <f>IFERROR(IF(LEN(INDEX(PlansAndNotes!$B$6:$B$2005,ROW(A1805)-ROW($B$3)))=0,"",INDEX(PlansAndNotes!$B$6:$B$2005,ROW(A1805)-ROW($B$3))),"")</f>
        <v/>
      </c>
      <c r="C1805" s="361" t="str">
        <f t="shared" si="204"/>
        <v/>
      </c>
      <c r="D1805" s="361" t="str">
        <f>IFERROR(IF(LEN(C1805)&gt;0,IF(LEN(INDEX(TasksList!$C$6:$C$1005,MATCH(C1805,TasksList!$B$6:$B$1005,0),1))=0,"",INDEX(TasksList!$C$6:$C$1005,MATCH(C1805,TasksList!$B$6:$B$1005,0),1)),""),"")</f>
        <v/>
      </c>
      <c r="E1805" s="361" t="str">
        <f>IFERROR(IF(LEN(C1805)&gt;0,IF(LEN(INDEX(TasksList!$F$6:$F$1005,MATCH(C1805,TasksList!$B$6:$B$1005,0),1))=0,"not set!",INDEX(TasksList!$F$6:$F$1005,MATCH(C1805,TasksList!$B$6:$B$1005,0),1)),""),"")</f>
        <v/>
      </c>
      <c r="F1805" s="360" t="str">
        <f>IFERROR(IF(LEN(D1805)&gt;0,IF(LEN(INDEX(AdressBook!$D$6:$D$25,MATCH(D1805,AdressBook!$B$6:$B$25,0),1))=0,"",INDEX(AdressBook!$D$6:$D$25,MATCH(D1805,AdressBook!$B$6:$B$25,0),1)),""),"")</f>
        <v/>
      </c>
      <c r="G1805" s="361" t="str">
        <f>IFERROR(IF(LEN(INDEX(PlansAndNotes!$F$6:$F$2005,ROW(B1805)-ROW($C$3)))=0,"",INDEX(PlansAndNotes!$F$6:$F$2005,ROW(B1805)-ROW($C$3))),"")</f>
        <v/>
      </c>
      <c r="H1805" s="361" t="str">
        <f>IFERROR(IF(LEN(C1805)&gt;0,IF(LEN(INDEX(TasksList!$G$6:$G$1005,MATCH(C1805,TasksList!$B$6:$B$1005,0),1))=0,"",INDEX(TasksList!$G$6:$G$1005,MATCH(C1805,TasksList!$B$6:$B$1005,0),1)),""),"")</f>
        <v/>
      </c>
      <c r="I1805" s="381"/>
      <c r="J1805" s="400"/>
      <c r="K1805" s="400"/>
      <c r="L1805" s="179"/>
      <c r="M1805" s="381"/>
      <c r="N1805" s="362" t="str">
        <f>IFERROR(IF(LEN(INDEX(PlansAndNotes!$D$6:$D$4005,ROW(B1805)-ROW($C$3)))=0,"",INDEX(PlansAndNotes!$D$6:$D$4005,ROW(B1805)-ROW($C$3))),"")</f>
        <v/>
      </c>
      <c r="O1805" s="165" t="str">
        <f t="shared" si="205"/>
        <v/>
      </c>
      <c r="P1805" s="363" t="str">
        <f>IFERROR(IF(LEN(INDEX(PlansAndNotes!$E$6:$E$4005,ROW(B1805)-ROW($C$3)))=0,"",INDEX(PlansAndNotes!$E$6:$E$4005,ROW(B1805)-ROW($C$3))),"")</f>
        <v/>
      </c>
      <c r="Q1805" s="363" t="str">
        <f>IFERROR(IF(LEN(INDEX(PlansAndNotes!$G$6:$G$4005,ROW(B1805)-ROW($C$3)))=0,"",INDEX(PlansAndNotes!$G$6:$G$4005,ROW(B1805)-ROW($C$3))),"")</f>
        <v/>
      </c>
      <c r="R1805" s="361" t="str">
        <f>IFERROR(IF(LEN(D1805)&gt;0,IF(LEN(INDEX(AdressBook!$C$6:$C$25,MATCH(D1805,AdressBook!$B$6:$B$25,0),1))=0,"",INDEX(AdressBook!$C$6:$C$25,MATCH(D1805,AdressBook!$B$6:$B$25,0),1)),""),"")</f>
        <v/>
      </c>
      <c r="S1805" s="165">
        <f>IF(LEN(C1805)&gt;0,IFERROR(IF(MATCH(C1805,C1806:$C$4004,0)&gt;0,-1,ROW(S1805)-ROW($S$3)),ROW(S1805)-ROW($S$3)),-1)</f>
        <v>-1</v>
      </c>
      <c r="T1805" s="165">
        <f t="shared" si="206"/>
        <v>0</v>
      </c>
      <c r="U1805" s="165" t="str">
        <f t="shared" si="207"/>
        <v/>
      </c>
      <c r="V1805" s="165" t="str">
        <f>IFERROR(IF(OR(C1805="",S1805&lt;0),"",IF(SUBTOTAL(3,C1805:C1805)=0,-1,SUBTOTAL(3,$C$4:C1805))),"")</f>
        <v/>
      </c>
      <c r="W1805" s="156" t="str">
        <f t="array" ref="W1805">IF(LEN(C1805)&gt;0,IFERROR(IF(MATCH(C1805,$C$3:$C1804,0)&gt;0,N1805-INDEX($N$3:N1804,SUMPRODUCT(MAX(ROW($C$3:$C1804)*(C1805=$C$3:$C1804)))-2,1),""),""),"")</f>
        <v/>
      </c>
      <c r="X1805" s="156">
        <f t="shared" ca="1" si="208"/>
        <v>1</v>
      </c>
      <c r="Y1805" s="156">
        <f t="shared" ca="1" si="209"/>
        <v>1</v>
      </c>
    </row>
    <row r="1806" spans="2:25" hidden="1" x14ac:dyDescent="0.25">
      <c r="B1806" s="390" t="str">
        <f>IFERROR(IF(LEN(INDEX(PlansAndNotes!$B$6:$B$2005,ROW(A1806)-ROW($B$3)))=0,"",INDEX(PlansAndNotes!$B$6:$B$2005,ROW(A1806)-ROW($B$3))),"")</f>
        <v/>
      </c>
      <c r="C1806" s="361" t="str">
        <f t="shared" si="204"/>
        <v/>
      </c>
      <c r="D1806" s="361" t="str">
        <f>IFERROR(IF(LEN(C1806)&gt;0,IF(LEN(INDEX(TasksList!$C$6:$C$1005,MATCH(C1806,TasksList!$B$6:$B$1005,0),1))=0,"",INDEX(TasksList!$C$6:$C$1005,MATCH(C1806,TasksList!$B$6:$B$1005,0),1)),""),"")</f>
        <v/>
      </c>
      <c r="E1806" s="361" t="str">
        <f>IFERROR(IF(LEN(C1806)&gt;0,IF(LEN(INDEX(TasksList!$F$6:$F$1005,MATCH(C1806,TasksList!$B$6:$B$1005,0),1))=0,"not set!",INDEX(TasksList!$F$6:$F$1005,MATCH(C1806,TasksList!$B$6:$B$1005,0),1)),""),"")</f>
        <v/>
      </c>
      <c r="F1806" s="360" t="str">
        <f>IFERROR(IF(LEN(D1806)&gt;0,IF(LEN(INDEX(AdressBook!$D$6:$D$25,MATCH(D1806,AdressBook!$B$6:$B$25,0),1))=0,"",INDEX(AdressBook!$D$6:$D$25,MATCH(D1806,AdressBook!$B$6:$B$25,0),1)),""),"")</f>
        <v/>
      </c>
      <c r="G1806" s="361" t="str">
        <f>IFERROR(IF(LEN(INDEX(PlansAndNotes!$F$6:$F$2005,ROW(B1806)-ROW($C$3)))=0,"",INDEX(PlansAndNotes!$F$6:$F$2005,ROW(B1806)-ROW($C$3))),"")</f>
        <v/>
      </c>
      <c r="H1806" s="361" t="str">
        <f>IFERROR(IF(LEN(C1806)&gt;0,IF(LEN(INDEX(TasksList!$G$6:$G$1005,MATCH(C1806,TasksList!$B$6:$B$1005,0),1))=0,"",INDEX(TasksList!$G$6:$G$1005,MATCH(C1806,TasksList!$B$6:$B$1005,0),1)),""),"")</f>
        <v/>
      </c>
      <c r="I1806" s="381"/>
      <c r="J1806" s="400"/>
      <c r="K1806" s="400"/>
      <c r="L1806" s="179"/>
      <c r="M1806" s="381"/>
      <c r="N1806" s="362" t="str">
        <f>IFERROR(IF(LEN(INDEX(PlansAndNotes!$D$6:$D$4005,ROW(B1806)-ROW($C$3)))=0,"",INDEX(PlansAndNotes!$D$6:$D$4005,ROW(B1806)-ROW($C$3))),"")</f>
        <v/>
      </c>
      <c r="O1806" s="165" t="str">
        <f t="shared" si="205"/>
        <v/>
      </c>
      <c r="P1806" s="363" t="str">
        <f>IFERROR(IF(LEN(INDEX(PlansAndNotes!$E$6:$E$4005,ROW(B1806)-ROW($C$3)))=0,"",INDEX(PlansAndNotes!$E$6:$E$4005,ROW(B1806)-ROW($C$3))),"")</f>
        <v/>
      </c>
      <c r="Q1806" s="363" t="str">
        <f>IFERROR(IF(LEN(INDEX(PlansAndNotes!$G$6:$G$4005,ROW(B1806)-ROW($C$3)))=0,"",INDEX(PlansAndNotes!$G$6:$G$4005,ROW(B1806)-ROW($C$3))),"")</f>
        <v/>
      </c>
      <c r="R1806" s="361" t="str">
        <f>IFERROR(IF(LEN(D1806)&gt;0,IF(LEN(INDEX(AdressBook!$C$6:$C$25,MATCH(D1806,AdressBook!$B$6:$B$25,0),1))=0,"",INDEX(AdressBook!$C$6:$C$25,MATCH(D1806,AdressBook!$B$6:$B$25,0),1)),""),"")</f>
        <v/>
      </c>
      <c r="S1806" s="165">
        <f>IF(LEN(C1806)&gt;0,IFERROR(IF(MATCH(C1806,C1807:$C$4004,0)&gt;0,-1,ROW(S1806)-ROW($S$3)),ROW(S1806)-ROW($S$3)),-1)</f>
        <v>-1</v>
      </c>
      <c r="T1806" s="165">
        <f t="shared" si="206"/>
        <v>0</v>
      </c>
      <c r="U1806" s="165" t="str">
        <f t="shared" si="207"/>
        <v/>
      </c>
      <c r="V1806" s="165" t="str">
        <f>IFERROR(IF(OR(C1806="",S1806&lt;0),"",IF(SUBTOTAL(3,C1806:C1806)=0,-1,SUBTOTAL(3,$C$4:C1806))),"")</f>
        <v/>
      </c>
      <c r="W1806" s="156" t="str">
        <f t="array" ref="W1806">IF(LEN(C1806)&gt;0,IFERROR(IF(MATCH(C1806,$C$3:$C1805,0)&gt;0,N1806-INDEX($N$3:N1805,SUMPRODUCT(MAX(ROW($C$3:$C1805)*(C1806=$C$3:$C1805)))-2,1),""),""),"")</f>
        <v/>
      </c>
      <c r="X1806" s="156">
        <f t="shared" ca="1" si="208"/>
        <v>1</v>
      </c>
      <c r="Y1806" s="156">
        <f t="shared" ca="1" si="209"/>
        <v>1</v>
      </c>
    </row>
    <row r="1807" spans="2:25" hidden="1" x14ac:dyDescent="0.25">
      <c r="B1807" s="390" t="str">
        <f>IFERROR(IF(LEN(INDEX(PlansAndNotes!$B$6:$B$2005,ROW(A1807)-ROW($B$3)))=0,"",INDEX(PlansAndNotes!$B$6:$B$2005,ROW(A1807)-ROW($B$3))),"")</f>
        <v/>
      </c>
      <c r="C1807" s="361" t="str">
        <f t="shared" si="204"/>
        <v/>
      </c>
      <c r="D1807" s="361" t="str">
        <f>IFERROR(IF(LEN(C1807)&gt;0,IF(LEN(INDEX(TasksList!$C$6:$C$1005,MATCH(C1807,TasksList!$B$6:$B$1005,0),1))=0,"",INDEX(TasksList!$C$6:$C$1005,MATCH(C1807,TasksList!$B$6:$B$1005,0),1)),""),"")</f>
        <v/>
      </c>
      <c r="E1807" s="361" t="str">
        <f>IFERROR(IF(LEN(C1807)&gt;0,IF(LEN(INDEX(TasksList!$F$6:$F$1005,MATCH(C1807,TasksList!$B$6:$B$1005,0),1))=0,"not set!",INDEX(TasksList!$F$6:$F$1005,MATCH(C1807,TasksList!$B$6:$B$1005,0),1)),""),"")</f>
        <v/>
      </c>
      <c r="F1807" s="360" t="str">
        <f>IFERROR(IF(LEN(D1807)&gt;0,IF(LEN(INDEX(AdressBook!$D$6:$D$25,MATCH(D1807,AdressBook!$B$6:$B$25,0),1))=0,"",INDEX(AdressBook!$D$6:$D$25,MATCH(D1807,AdressBook!$B$6:$B$25,0),1)),""),"")</f>
        <v/>
      </c>
      <c r="G1807" s="361" t="str">
        <f>IFERROR(IF(LEN(INDEX(PlansAndNotes!$F$6:$F$2005,ROW(B1807)-ROW($C$3)))=0,"",INDEX(PlansAndNotes!$F$6:$F$2005,ROW(B1807)-ROW($C$3))),"")</f>
        <v/>
      </c>
      <c r="H1807" s="361" t="str">
        <f>IFERROR(IF(LEN(C1807)&gt;0,IF(LEN(INDEX(TasksList!$G$6:$G$1005,MATCH(C1807,TasksList!$B$6:$B$1005,0),1))=0,"",INDEX(TasksList!$G$6:$G$1005,MATCH(C1807,TasksList!$B$6:$B$1005,0),1)),""),"")</f>
        <v/>
      </c>
      <c r="I1807" s="381"/>
      <c r="J1807" s="400"/>
      <c r="K1807" s="400"/>
      <c r="L1807" s="179"/>
      <c r="M1807" s="381"/>
      <c r="N1807" s="362" t="str">
        <f>IFERROR(IF(LEN(INDEX(PlansAndNotes!$D$6:$D$4005,ROW(B1807)-ROW($C$3)))=0,"",INDEX(PlansAndNotes!$D$6:$D$4005,ROW(B1807)-ROW($C$3))),"")</f>
        <v/>
      </c>
      <c r="O1807" s="165" t="str">
        <f t="shared" si="205"/>
        <v/>
      </c>
      <c r="P1807" s="363" t="str">
        <f>IFERROR(IF(LEN(INDEX(PlansAndNotes!$E$6:$E$4005,ROW(B1807)-ROW($C$3)))=0,"",INDEX(PlansAndNotes!$E$6:$E$4005,ROW(B1807)-ROW($C$3))),"")</f>
        <v/>
      </c>
      <c r="Q1807" s="363" t="str">
        <f>IFERROR(IF(LEN(INDEX(PlansAndNotes!$G$6:$G$4005,ROW(B1807)-ROW($C$3)))=0,"",INDEX(PlansAndNotes!$G$6:$G$4005,ROW(B1807)-ROW($C$3))),"")</f>
        <v/>
      </c>
      <c r="R1807" s="361" t="str">
        <f>IFERROR(IF(LEN(D1807)&gt;0,IF(LEN(INDEX(AdressBook!$C$6:$C$25,MATCH(D1807,AdressBook!$B$6:$B$25,0),1))=0,"",INDEX(AdressBook!$C$6:$C$25,MATCH(D1807,AdressBook!$B$6:$B$25,0),1)),""),"")</f>
        <v/>
      </c>
      <c r="S1807" s="165">
        <f>IF(LEN(C1807)&gt;0,IFERROR(IF(MATCH(C1807,C1808:$C$4004,0)&gt;0,-1,ROW(S1807)-ROW($S$3)),ROW(S1807)-ROW($S$3)),-1)</f>
        <v>-1</v>
      </c>
      <c r="T1807" s="165">
        <f t="shared" si="206"/>
        <v>0</v>
      </c>
      <c r="U1807" s="165" t="str">
        <f t="shared" si="207"/>
        <v/>
      </c>
      <c r="V1807" s="165" t="str">
        <f>IFERROR(IF(OR(C1807="",S1807&lt;0),"",IF(SUBTOTAL(3,C1807:C1807)=0,-1,SUBTOTAL(3,$C$4:C1807))),"")</f>
        <v/>
      </c>
      <c r="W1807" s="156" t="str">
        <f t="array" ref="W1807">IF(LEN(C1807)&gt;0,IFERROR(IF(MATCH(C1807,$C$3:$C1806,0)&gt;0,N1807-INDEX($N$3:N1806,SUMPRODUCT(MAX(ROW($C$3:$C1806)*(C1807=$C$3:$C1806)))-2,1),""),""),"")</f>
        <v/>
      </c>
      <c r="X1807" s="156">
        <f t="shared" ca="1" si="208"/>
        <v>1</v>
      </c>
      <c r="Y1807" s="156">
        <f t="shared" ca="1" si="209"/>
        <v>1</v>
      </c>
    </row>
    <row r="1808" spans="2:25" hidden="1" x14ac:dyDescent="0.25">
      <c r="B1808" s="390" t="str">
        <f>IFERROR(IF(LEN(INDEX(PlansAndNotes!$B$6:$B$2005,ROW(A1808)-ROW($B$3)))=0,"",INDEX(PlansAndNotes!$B$6:$B$2005,ROW(A1808)-ROW($B$3))),"")</f>
        <v/>
      </c>
      <c r="C1808" s="361" t="str">
        <f t="shared" si="204"/>
        <v/>
      </c>
      <c r="D1808" s="361" t="str">
        <f>IFERROR(IF(LEN(C1808)&gt;0,IF(LEN(INDEX(TasksList!$C$6:$C$1005,MATCH(C1808,TasksList!$B$6:$B$1005,0),1))=0,"",INDEX(TasksList!$C$6:$C$1005,MATCH(C1808,TasksList!$B$6:$B$1005,0),1)),""),"")</f>
        <v/>
      </c>
      <c r="E1808" s="361" t="str">
        <f>IFERROR(IF(LEN(C1808)&gt;0,IF(LEN(INDEX(TasksList!$F$6:$F$1005,MATCH(C1808,TasksList!$B$6:$B$1005,0),1))=0,"not set!",INDEX(TasksList!$F$6:$F$1005,MATCH(C1808,TasksList!$B$6:$B$1005,0),1)),""),"")</f>
        <v/>
      </c>
      <c r="F1808" s="360" t="str">
        <f>IFERROR(IF(LEN(D1808)&gt;0,IF(LEN(INDEX(AdressBook!$D$6:$D$25,MATCH(D1808,AdressBook!$B$6:$B$25,0),1))=0,"",INDEX(AdressBook!$D$6:$D$25,MATCH(D1808,AdressBook!$B$6:$B$25,0),1)),""),"")</f>
        <v/>
      </c>
      <c r="G1808" s="361" t="str">
        <f>IFERROR(IF(LEN(INDEX(PlansAndNotes!$F$6:$F$2005,ROW(B1808)-ROW($C$3)))=0,"",INDEX(PlansAndNotes!$F$6:$F$2005,ROW(B1808)-ROW($C$3))),"")</f>
        <v/>
      </c>
      <c r="H1808" s="361" t="str">
        <f>IFERROR(IF(LEN(C1808)&gt;0,IF(LEN(INDEX(TasksList!$G$6:$G$1005,MATCH(C1808,TasksList!$B$6:$B$1005,0),1))=0,"",INDEX(TasksList!$G$6:$G$1005,MATCH(C1808,TasksList!$B$6:$B$1005,0),1)),""),"")</f>
        <v/>
      </c>
      <c r="I1808" s="381"/>
      <c r="J1808" s="400"/>
      <c r="K1808" s="400"/>
      <c r="L1808" s="179"/>
      <c r="M1808" s="381"/>
      <c r="N1808" s="362" t="str">
        <f>IFERROR(IF(LEN(INDEX(PlansAndNotes!$D$6:$D$4005,ROW(B1808)-ROW($C$3)))=0,"",INDEX(PlansAndNotes!$D$6:$D$4005,ROW(B1808)-ROW($C$3))),"")</f>
        <v/>
      </c>
      <c r="O1808" s="165" t="str">
        <f t="shared" si="205"/>
        <v/>
      </c>
      <c r="P1808" s="363" t="str">
        <f>IFERROR(IF(LEN(INDEX(PlansAndNotes!$E$6:$E$4005,ROW(B1808)-ROW($C$3)))=0,"",INDEX(PlansAndNotes!$E$6:$E$4005,ROW(B1808)-ROW($C$3))),"")</f>
        <v/>
      </c>
      <c r="Q1808" s="363" t="str">
        <f>IFERROR(IF(LEN(INDEX(PlansAndNotes!$G$6:$G$4005,ROW(B1808)-ROW($C$3)))=0,"",INDEX(PlansAndNotes!$G$6:$G$4005,ROW(B1808)-ROW($C$3))),"")</f>
        <v/>
      </c>
      <c r="R1808" s="361" t="str">
        <f>IFERROR(IF(LEN(D1808)&gt;0,IF(LEN(INDEX(AdressBook!$C$6:$C$25,MATCH(D1808,AdressBook!$B$6:$B$25,0),1))=0,"",INDEX(AdressBook!$C$6:$C$25,MATCH(D1808,AdressBook!$B$6:$B$25,0),1)),""),"")</f>
        <v/>
      </c>
      <c r="S1808" s="165">
        <f>IF(LEN(C1808)&gt;0,IFERROR(IF(MATCH(C1808,C1809:$C$4004,0)&gt;0,-1,ROW(S1808)-ROW($S$3)),ROW(S1808)-ROW($S$3)),-1)</f>
        <v>-1</v>
      </c>
      <c r="T1808" s="165">
        <f t="shared" si="206"/>
        <v>0</v>
      </c>
      <c r="U1808" s="165" t="str">
        <f t="shared" si="207"/>
        <v/>
      </c>
      <c r="V1808" s="165" t="str">
        <f>IFERROR(IF(OR(C1808="",S1808&lt;0),"",IF(SUBTOTAL(3,C1808:C1808)=0,-1,SUBTOTAL(3,$C$4:C1808))),"")</f>
        <v/>
      </c>
      <c r="W1808" s="156" t="str">
        <f t="array" ref="W1808">IF(LEN(C1808)&gt;0,IFERROR(IF(MATCH(C1808,$C$3:$C1807,0)&gt;0,N1808-INDEX($N$3:N1807,SUMPRODUCT(MAX(ROW($C$3:$C1807)*(C1808=$C$3:$C1807)))-2,1),""),""),"")</f>
        <v/>
      </c>
      <c r="X1808" s="156">
        <f t="shared" ca="1" si="208"/>
        <v>1</v>
      </c>
      <c r="Y1808" s="156">
        <f t="shared" ca="1" si="209"/>
        <v>1</v>
      </c>
    </row>
    <row r="1809" spans="2:25" hidden="1" x14ac:dyDescent="0.25">
      <c r="B1809" s="390" t="str">
        <f>IFERROR(IF(LEN(INDEX(PlansAndNotes!$B$6:$B$2005,ROW(A1809)-ROW($B$3)))=0,"",INDEX(PlansAndNotes!$B$6:$B$2005,ROW(A1809)-ROW($B$3))),"")</f>
        <v/>
      </c>
      <c r="C1809" s="361" t="str">
        <f t="shared" si="204"/>
        <v/>
      </c>
      <c r="D1809" s="361" t="str">
        <f>IFERROR(IF(LEN(C1809)&gt;0,IF(LEN(INDEX(TasksList!$C$6:$C$1005,MATCH(C1809,TasksList!$B$6:$B$1005,0),1))=0,"",INDEX(TasksList!$C$6:$C$1005,MATCH(C1809,TasksList!$B$6:$B$1005,0),1)),""),"")</f>
        <v/>
      </c>
      <c r="E1809" s="361" t="str">
        <f>IFERROR(IF(LEN(C1809)&gt;0,IF(LEN(INDEX(TasksList!$F$6:$F$1005,MATCH(C1809,TasksList!$B$6:$B$1005,0),1))=0,"not set!",INDEX(TasksList!$F$6:$F$1005,MATCH(C1809,TasksList!$B$6:$B$1005,0),1)),""),"")</f>
        <v/>
      </c>
      <c r="F1809" s="360" t="str">
        <f>IFERROR(IF(LEN(D1809)&gt;0,IF(LEN(INDEX(AdressBook!$D$6:$D$25,MATCH(D1809,AdressBook!$B$6:$B$25,0),1))=0,"",INDEX(AdressBook!$D$6:$D$25,MATCH(D1809,AdressBook!$B$6:$B$25,0),1)),""),"")</f>
        <v/>
      </c>
      <c r="G1809" s="361" t="str">
        <f>IFERROR(IF(LEN(INDEX(PlansAndNotes!$F$6:$F$2005,ROW(B1809)-ROW($C$3)))=0,"",INDEX(PlansAndNotes!$F$6:$F$2005,ROW(B1809)-ROW($C$3))),"")</f>
        <v/>
      </c>
      <c r="H1809" s="361" t="str">
        <f>IFERROR(IF(LEN(C1809)&gt;0,IF(LEN(INDEX(TasksList!$G$6:$G$1005,MATCH(C1809,TasksList!$B$6:$B$1005,0),1))=0,"",INDEX(TasksList!$G$6:$G$1005,MATCH(C1809,TasksList!$B$6:$B$1005,0),1)),""),"")</f>
        <v/>
      </c>
      <c r="I1809" s="381"/>
      <c r="J1809" s="400"/>
      <c r="K1809" s="400"/>
      <c r="L1809" s="179"/>
      <c r="M1809" s="381"/>
      <c r="N1809" s="362" t="str">
        <f>IFERROR(IF(LEN(INDEX(PlansAndNotes!$D$6:$D$4005,ROW(B1809)-ROW($C$3)))=0,"",INDEX(PlansAndNotes!$D$6:$D$4005,ROW(B1809)-ROW($C$3))),"")</f>
        <v/>
      </c>
      <c r="O1809" s="165" t="str">
        <f t="shared" si="205"/>
        <v/>
      </c>
      <c r="P1809" s="363" t="str">
        <f>IFERROR(IF(LEN(INDEX(PlansAndNotes!$E$6:$E$4005,ROW(B1809)-ROW($C$3)))=0,"",INDEX(PlansAndNotes!$E$6:$E$4005,ROW(B1809)-ROW($C$3))),"")</f>
        <v/>
      </c>
      <c r="Q1809" s="363" t="str">
        <f>IFERROR(IF(LEN(INDEX(PlansAndNotes!$G$6:$G$4005,ROW(B1809)-ROW($C$3)))=0,"",INDEX(PlansAndNotes!$G$6:$G$4005,ROW(B1809)-ROW($C$3))),"")</f>
        <v/>
      </c>
      <c r="R1809" s="361" t="str">
        <f>IFERROR(IF(LEN(D1809)&gt;0,IF(LEN(INDEX(AdressBook!$C$6:$C$25,MATCH(D1809,AdressBook!$B$6:$B$25,0),1))=0,"",INDEX(AdressBook!$C$6:$C$25,MATCH(D1809,AdressBook!$B$6:$B$25,0),1)),""),"")</f>
        <v/>
      </c>
      <c r="S1809" s="165">
        <f>IF(LEN(C1809)&gt;0,IFERROR(IF(MATCH(C1809,C1810:$C$4004,0)&gt;0,-1,ROW(S1809)-ROW($S$3)),ROW(S1809)-ROW($S$3)),-1)</f>
        <v>-1</v>
      </c>
      <c r="T1809" s="165">
        <f t="shared" si="206"/>
        <v>0</v>
      </c>
      <c r="U1809" s="165" t="str">
        <f t="shared" si="207"/>
        <v/>
      </c>
      <c r="V1809" s="165" t="str">
        <f>IFERROR(IF(OR(C1809="",S1809&lt;0),"",IF(SUBTOTAL(3,C1809:C1809)=0,-1,SUBTOTAL(3,$C$4:C1809))),"")</f>
        <v/>
      </c>
      <c r="W1809" s="156" t="str">
        <f t="array" ref="W1809">IF(LEN(C1809)&gt;0,IFERROR(IF(MATCH(C1809,$C$3:$C1808,0)&gt;0,N1809-INDEX($N$3:N1808,SUMPRODUCT(MAX(ROW($C$3:$C1808)*(C1809=$C$3:$C1808)))-2,1),""),""),"")</f>
        <v/>
      </c>
      <c r="X1809" s="156">
        <f t="shared" ca="1" si="208"/>
        <v>1</v>
      </c>
      <c r="Y1809" s="156">
        <f t="shared" ca="1" si="209"/>
        <v>1</v>
      </c>
    </row>
    <row r="1810" spans="2:25" hidden="1" x14ac:dyDescent="0.25">
      <c r="B1810" s="390" t="str">
        <f>IFERROR(IF(LEN(INDEX(PlansAndNotes!$B$6:$B$2005,ROW(A1810)-ROW($B$3)))=0,"",INDEX(PlansAndNotes!$B$6:$B$2005,ROW(A1810)-ROW($B$3))),"")</f>
        <v/>
      </c>
      <c r="C1810" s="361" t="str">
        <f t="shared" si="204"/>
        <v/>
      </c>
      <c r="D1810" s="361" t="str">
        <f>IFERROR(IF(LEN(C1810)&gt;0,IF(LEN(INDEX(TasksList!$C$6:$C$1005,MATCH(C1810,TasksList!$B$6:$B$1005,0),1))=0,"",INDEX(TasksList!$C$6:$C$1005,MATCH(C1810,TasksList!$B$6:$B$1005,0),1)),""),"")</f>
        <v/>
      </c>
      <c r="E1810" s="361" t="str">
        <f>IFERROR(IF(LEN(C1810)&gt;0,IF(LEN(INDEX(TasksList!$F$6:$F$1005,MATCH(C1810,TasksList!$B$6:$B$1005,0),1))=0,"not set!",INDEX(TasksList!$F$6:$F$1005,MATCH(C1810,TasksList!$B$6:$B$1005,0),1)),""),"")</f>
        <v/>
      </c>
      <c r="F1810" s="360" t="str">
        <f>IFERROR(IF(LEN(D1810)&gt;0,IF(LEN(INDEX(AdressBook!$D$6:$D$25,MATCH(D1810,AdressBook!$B$6:$B$25,0),1))=0,"",INDEX(AdressBook!$D$6:$D$25,MATCH(D1810,AdressBook!$B$6:$B$25,0),1)),""),"")</f>
        <v/>
      </c>
      <c r="G1810" s="361" t="str">
        <f>IFERROR(IF(LEN(INDEX(PlansAndNotes!$F$6:$F$2005,ROW(B1810)-ROW($C$3)))=0,"",INDEX(PlansAndNotes!$F$6:$F$2005,ROW(B1810)-ROW($C$3))),"")</f>
        <v/>
      </c>
      <c r="H1810" s="361" t="str">
        <f>IFERROR(IF(LEN(C1810)&gt;0,IF(LEN(INDEX(TasksList!$G$6:$G$1005,MATCH(C1810,TasksList!$B$6:$B$1005,0),1))=0,"",INDEX(TasksList!$G$6:$G$1005,MATCH(C1810,TasksList!$B$6:$B$1005,0),1)),""),"")</f>
        <v/>
      </c>
      <c r="I1810" s="381"/>
      <c r="J1810" s="400"/>
      <c r="K1810" s="400"/>
      <c r="L1810" s="179"/>
      <c r="M1810" s="381"/>
      <c r="N1810" s="362" t="str">
        <f>IFERROR(IF(LEN(INDEX(PlansAndNotes!$D$6:$D$4005,ROW(B1810)-ROW($C$3)))=0,"",INDEX(PlansAndNotes!$D$6:$D$4005,ROW(B1810)-ROW($C$3))),"")</f>
        <v/>
      </c>
      <c r="O1810" s="165" t="str">
        <f t="shared" si="205"/>
        <v/>
      </c>
      <c r="P1810" s="363" t="str">
        <f>IFERROR(IF(LEN(INDEX(PlansAndNotes!$E$6:$E$4005,ROW(B1810)-ROW($C$3)))=0,"",INDEX(PlansAndNotes!$E$6:$E$4005,ROW(B1810)-ROW($C$3))),"")</f>
        <v/>
      </c>
      <c r="Q1810" s="363" t="str">
        <f>IFERROR(IF(LEN(INDEX(PlansAndNotes!$G$6:$G$4005,ROW(B1810)-ROW($C$3)))=0,"",INDEX(PlansAndNotes!$G$6:$G$4005,ROW(B1810)-ROW($C$3))),"")</f>
        <v/>
      </c>
      <c r="R1810" s="361" t="str">
        <f>IFERROR(IF(LEN(D1810)&gt;0,IF(LEN(INDEX(AdressBook!$C$6:$C$25,MATCH(D1810,AdressBook!$B$6:$B$25,0),1))=0,"",INDEX(AdressBook!$C$6:$C$25,MATCH(D1810,AdressBook!$B$6:$B$25,0),1)),""),"")</f>
        <v/>
      </c>
      <c r="S1810" s="165">
        <f>IF(LEN(C1810)&gt;0,IFERROR(IF(MATCH(C1810,C1811:$C$4004,0)&gt;0,-1,ROW(S1810)-ROW($S$3)),ROW(S1810)-ROW($S$3)),-1)</f>
        <v>-1</v>
      </c>
      <c r="T1810" s="165">
        <f t="shared" si="206"/>
        <v>0</v>
      </c>
      <c r="U1810" s="165" t="str">
        <f t="shared" si="207"/>
        <v/>
      </c>
      <c r="V1810" s="165" t="str">
        <f>IFERROR(IF(OR(C1810="",S1810&lt;0),"",IF(SUBTOTAL(3,C1810:C1810)=0,-1,SUBTOTAL(3,$C$4:C1810))),"")</f>
        <v/>
      </c>
      <c r="W1810" s="156" t="str">
        <f t="array" ref="W1810">IF(LEN(C1810)&gt;0,IFERROR(IF(MATCH(C1810,$C$3:$C1809,0)&gt;0,N1810-INDEX($N$3:N1809,SUMPRODUCT(MAX(ROW($C$3:$C1809)*(C1810=$C$3:$C1809)))-2,1),""),""),"")</f>
        <v/>
      </c>
      <c r="X1810" s="156">
        <f t="shared" ca="1" si="208"/>
        <v>1</v>
      </c>
      <c r="Y1810" s="156">
        <f t="shared" ca="1" si="209"/>
        <v>1</v>
      </c>
    </row>
    <row r="1811" spans="2:25" hidden="1" x14ac:dyDescent="0.25">
      <c r="B1811" s="390" t="str">
        <f>IFERROR(IF(LEN(INDEX(PlansAndNotes!$B$6:$B$2005,ROW(A1811)-ROW($B$3)))=0,"",INDEX(PlansAndNotes!$B$6:$B$2005,ROW(A1811)-ROW($B$3))),"")</f>
        <v/>
      </c>
      <c r="C1811" s="361" t="str">
        <f t="shared" si="204"/>
        <v/>
      </c>
      <c r="D1811" s="361" t="str">
        <f>IFERROR(IF(LEN(C1811)&gt;0,IF(LEN(INDEX(TasksList!$C$6:$C$1005,MATCH(C1811,TasksList!$B$6:$B$1005,0),1))=0,"",INDEX(TasksList!$C$6:$C$1005,MATCH(C1811,TasksList!$B$6:$B$1005,0),1)),""),"")</f>
        <v/>
      </c>
      <c r="E1811" s="361" t="str">
        <f>IFERROR(IF(LEN(C1811)&gt;0,IF(LEN(INDEX(TasksList!$F$6:$F$1005,MATCH(C1811,TasksList!$B$6:$B$1005,0),1))=0,"not set!",INDEX(TasksList!$F$6:$F$1005,MATCH(C1811,TasksList!$B$6:$B$1005,0),1)),""),"")</f>
        <v/>
      </c>
      <c r="F1811" s="360" t="str">
        <f>IFERROR(IF(LEN(D1811)&gt;0,IF(LEN(INDEX(AdressBook!$D$6:$D$25,MATCH(D1811,AdressBook!$B$6:$B$25,0),1))=0,"",INDEX(AdressBook!$D$6:$D$25,MATCH(D1811,AdressBook!$B$6:$B$25,0),1)),""),"")</f>
        <v/>
      </c>
      <c r="G1811" s="361" t="str">
        <f>IFERROR(IF(LEN(INDEX(PlansAndNotes!$F$6:$F$2005,ROW(B1811)-ROW($C$3)))=0,"",INDEX(PlansAndNotes!$F$6:$F$2005,ROW(B1811)-ROW($C$3))),"")</f>
        <v/>
      </c>
      <c r="H1811" s="361" t="str">
        <f>IFERROR(IF(LEN(C1811)&gt;0,IF(LEN(INDEX(TasksList!$G$6:$G$1005,MATCH(C1811,TasksList!$B$6:$B$1005,0),1))=0,"",INDEX(TasksList!$G$6:$G$1005,MATCH(C1811,TasksList!$B$6:$B$1005,0),1)),""),"")</f>
        <v/>
      </c>
      <c r="I1811" s="381"/>
      <c r="J1811" s="400"/>
      <c r="K1811" s="400"/>
      <c r="L1811" s="179"/>
      <c r="M1811" s="381"/>
      <c r="N1811" s="362" t="str">
        <f>IFERROR(IF(LEN(INDEX(PlansAndNotes!$D$6:$D$4005,ROW(B1811)-ROW($C$3)))=0,"",INDEX(PlansAndNotes!$D$6:$D$4005,ROW(B1811)-ROW($C$3))),"")</f>
        <v/>
      </c>
      <c r="O1811" s="165" t="str">
        <f t="shared" si="205"/>
        <v/>
      </c>
      <c r="P1811" s="363" t="str">
        <f>IFERROR(IF(LEN(INDEX(PlansAndNotes!$E$6:$E$4005,ROW(B1811)-ROW($C$3)))=0,"",INDEX(PlansAndNotes!$E$6:$E$4005,ROW(B1811)-ROW($C$3))),"")</f>
        <v/>
      </c>
      <c r="Q1811" s="363" t="str">
        <f>IFERROR(IF(LEN(INDEX(PlansAndNotes!$G$6:$G$4005,ROW(B1811)-ROW($C$3)))=0,"",INDEX(PlansAndNotes!$G$6:$G$4005,ROW(B1811)-ROW($C$3))),"")</f>
        <v/>
      </c>
      <c r="R1811" s="361" t="str">
        <f>IFERROR(IF(LEN(D1811)&gt;0,IF(LEN(INDEX(AdressBook!$C$6:$C$25,MATCH(D1811,AdressBook!$B$6:$B$25,0),1))=0,"",INDEX(AdressBook!$C$6:$C$25,MATCH(D1811,AdressBook!$B$6:$B$25,0),1)),""),"")</f>
        <v/>
      </c>
      <c r="S1811" s="165">
        <f>IF(LEN(C1811)&gt;0,IFERROR(IF(MATCH(C1811,C1812:$C$4004,0)&gt;0,-1,ROW(S1811)-ROW($S$3)),ROW(S1811)-ROW($S$3)),-1)</f>
        <v>-1</v>
      </c>
      <c r="T1811" s="165">
        <f t="shared" si="206"/>
        <v>0</v>
      </c>
      <c r="U1811" s="165" t="str">
        <f t="shared" si="207"/>
        <v/>
      </c>
      <c r="V1811" s="165" t="str">
        <f>IFERROR(IF(OR(C1811="",S1811&lt;0),"",IF(SUBTOTAL(3,C1811:C1811)=0,-1,SUBTOTAL(3,$C$4:C1811))),"")</f>
        <v/>
      </c>
      <c r="W1811" s="156" t="str">
        <f t="array" ref="W1811">IF(LEN(C1811)&gt;0,IFERROR(IF(MATCH(C1811,$C$3:$C1810,0)&gt;0,N1811-INDEX($N$3:N1810,SUMPRODUCT(MAX(ROW($C$3:$C1810)*(C1811=$C$3:$C1810)))-2,1),""),""),"")</f>
        <v/>
      </c>
      <c r="X1811" s="156">
        <f t="shared" ca="1" si="208"/>
        <v>1</v>
      </c>
      <c r="Y1811" s="156">
        <f t="shared" ca="1" si="209"/>
        <v>1</v>
      </c>
    </row>
    <row r="1812" spans="2:25" hidden="1" x14ac:dyDescent="0.25">
      <c r="B1812" s="390" t="str">
        <f>IFERROR(IF(LEN(INDEX(PlansAndNotes!$B$6:$B$2005,ROW(A1812)-ROW($B$3)))=0,"",INDEX(PlansAndNotes!$B$6:$B$2005,ROW(A1812)-ROW($B$3))),"")</f>
        <v/>
      </c>
      <c r="C1812" s="361" t="str">
        <f t="shared" si="204"/>
        <v/>
      </c>
      <c r="D1812" s="361" t="str">
        <f>IFERROR(IF(LEN(C1812)&gt;0,IF(LEN(INDEX(TasksList!$C$6:$C$1005,MATCH(C1812,TasksList!$B$6:$B$1005,0),1))=0,"",INDEX(TasksList!$C$6:$C$1005,MATCH(C1812,TasksList!$B$6:$B$1005,0),1)),""),"")</f>
        <v/>
      </c>
      <c r="E1812" s="361" t="str">
        <f>IFERROR(IF(LEN(C1812)&gt;0,IF(LEN(INDEX(TasksList!$F$6:$F$1005,MATCH(C1812,TasksList!$B$6:$B$1005,0),1))=0,"not set!",INDEX(TasksList!$F$6:$F$1005,MATCH(C1812,TasksList!$B$6:$B$1005,0),1)),""),"")</f>
        <v/>
      </c>
      <c r="F1812" s="360" t="str">
        <f>IFERROR(IF(LEN(D1812)&gt;0,IF(LEN(INDEX(AdressBook!$D$6:$D$25,MATCH(D1812,AdressBook!$B$6:$B$25,0),1))=0,"",INDEX(AdressBook!$D$6:$D$25,MATCH(D1812,AdressBook!$B$6:$B$25,0),1)),""),"")</f>
        <v/>
      </c>
      <c r="G1812" s="361" t="str">
        <f>IFERROR(IF(LEN(INDEX(PlansAndNotes!$F$6:$F$2005,ROW(B1812)-ROW($C$3)))=0,"",INDEX(PlansAndNotes!$F$6:$F$2005,ROW(B1812)-ROW($C$3))),"")</f>
        <v/>
      </c>
      <c r="H1812" s="361" t="str">
        <f>IFERROR(IF(LEN(C1812)&gt;0,IF(LEN(INDEX(TasksList!$G$6:$G$1005,MATCH(C1812,TasksList!$B$6:$B$1005,0),1))=0,"",INDEX(TasksList!$G$6:$G$1005,MATCH(C1812,TasksList!$B$6:$B$1005,0),1)),""),"")</f>
        <v/>
      </c>
      <c r="I1812" s="381"/>
      <c r="J1812" s="400"/>
      <c r="K1812" s="400"/>
      <c r="L1812" s="179"/>
      <c r="M1812" s="381"/>
      <c r="N1812" s="362" t="str">
        <f>IFERROR(IF(LEN(INDEX(PlansAndNotes!$D$6:$D$4005,ROW(B1812)-ROW($C$3)))=0,"",INDEX(PlansAndNotes!$D$6:$D$4005,ROW(B1812)-ROW($C$3))),"")</f>
        <v/>
      </c>
      <c r="O1812" s="165" t="str">
        <f t="shared" si="205"/>
        <v/>
      </c>
      <c r="P1812" s="363" t="str">
        <f>IFERROR(IF(LEN(INDEX(PlansAndNotes!$E$6:$E$4005,ROW(B1812)-ROW($C$3)))=0,"",INDEX(PlansAndNotes!$E$6:$E$4005,ROW(B1812)-ROW($C$3))),"")</f>
        <v/>
      </c>
      <c r="Q1812" s="363" t="str">
        <f>IFERROR(IF(LEN(INDEX(PlansAndNotes!$G$6:$G$4005,ROW(B1812)-ROW($C$3)))=0,"",INDEX(PlansAndNotes!$G$6:$G$4005,ROW(B1812)-ROW($C$3))),"")</f>
        <v/>
      </c>
      <c r="R1812" s="361" t="str">
        <f>IFERROR(IF(LEN(D1812)&gt;0,IF(LEN(INDEX(AdressBook!$C$6:$C$25,MATCH(D1812,AdressBook!$B$6:$B$25,0),1))=0,"",INDEX(AdressBook!$C$6:$C$25,MATCH(D1812,AdressBook!$B$6:$B$25,0),1)),""),"")</f>
        <v/>
      </c>
      <c r="S1812" s="165">
        <f>IF(LEN(C1812)&gt;0,IFERROR(IF(MATCH(C1812,C1813:$C$4004,0)&gt;0,-1,ROW(S1812)-ROW($S$3)),ROW(S1812)-ROW($S$3)),-1)</f>
        <v>-1</v>
      </c>
      <c r="T1812" s="165">
        <f t="shared" si="206"/>
        <v>0</v>
      </c>
      <c r="U1812" s="165" t="str">
        <f t="shared" si="207"/>
        <v/>
      </c>
      <c r="V1812" s="165" t="str">
        <f>IFERROR(IF(OR(C1812="",S1812&lt;0),"",IF(SUBTOTAL(3,C1812:C1812)=0,-1,SUBTOTAL(3,$C$4:C1812))),"")</f>
        <v/>
      </c>
      <c r="W1812" s="156" t="str">
        <f t="array" ref="W1812">IF(LEN(C1812)&gt;0,IFERROR(IF(MATCH(C1812,$C$3:$C1811,0)&gt;0,N1812-INDEX($N$3:N1811,SUMPRODUCT(MAX(ROW($C$3:$C1811)*(C1812=$C$3:$C1811)))-2,1),""),""),"")</f>
        <v/>
      </c>
      <c r="X1812" s="156">
        <f t="shared" ca="1" si="208"/>
        <v>1</v>
      </c>
      <c r="Y1812" s="156">
        <f t="shared" ca="1" si="209"/>
        <v>1</v>
      </c>
    </row>
    <row r="1813" spans="2:25" hidden="1" x14ac:dyDescent="0.25">
      <c r="B1813" s="390" t="str">
        <f>IFERROR(IF(LEN(INDEX(PlansAndNotes!$B$6:$B$2005,ROW(A1813)-ROW($B$3)))=0,"",INDEX(PlansAndNotes!$B$6:$B$2005,ROW(A1813)-ROW($B$3))),"")</f>
        <v/>
      </c>
      <c r="C1813" s="361" t="str">
        <f t="shared" si="204"/>
        <v/>
      </c>
      <c r="D1813" s="361" t="str">
        <f>IFERROR(IF(LEN(C1813)&gt;0,IF(LEN(INDEX(TasksList!$C$6:$C$1005,MATCH(C1813,TasksList!$B$6:$B$1005,0),1))=0,"",INDEX(TasksList!$C$6:$C$1005,MATCH(C1813,TasksList!$B$6:$B$1005,0),1)),""),"")</f>
        <v/>
      </c>
      <c r="E1813" s="361" t="str">
        <f>IFERROR(IF(LEN(C1813)&gt;0,IF(LEN(INDEX(TasksList!$F$6:$F$1005,MATCH(C1813,TasksList!$B$6:$B$1005,0),1))=0,"not set!",INDEX(TasksList!$F$6:$F$1005,MATCH(C1813,TasksList!$B$6:$B$1005,0),1)),""),"")</f>
        <v/>
      </c>
      <c r="F1813" s="360" t="str">
        <f>IFERROR(IF(LEN(D1813)&gt;0,IF(LEN(INDEX(AdressBook!$D$6:$D$25,MATCH(D1813,AdressBook!$B$6:$B$25,0),1))=0,"",INDEX(AdressBook!$D$6:$D$25,MATCH(D1813,AdressBook!$B$6:$B$25,0),1)),""),"")</f>
        <v/>
      </c>
      <c r="G1813" s="361" t="str">
        <f>IFERROR(IF(LEN(INDEX(PlansAndNotes!$F$6:$F$2005,ROW(B1813)-ROW($C$3)))=0,"",INDEX(PlansAndNotes!$F$6:$F$2005,ROW(B1813)-ROW($C$3))),"")</f>
        <v/>
      </c>
      <c r="H1813" s="361" t="str">
        <f>IFERROR(IF(LEN(C1813)&gt;0,IF(LEN(INDEX(TasksList!$G$6:$G$1005,MATCH(C1813,TasksList!$B$6:$B$1005,0),1))=0,"",INDEX(TasksList!$G$6:$G$1005,MATCH(C1813,TasksList!$B$6:$B$1005,0),1)),""),"")</f>
        <v/>
      </c>
      <c r="I1813" s="381"/>
      <c r="J1813" s="400"/>
      <c r="K1813" s="400"/>
      <c r="L1813" s="179"/>
      <c r="M1813" s="381"/>
      <c r="N1813" s="362" t="str">
        <f>IFERROR(IF(LEN(INDEX(PlansAndNotes!$D$6:$D$4005,ROW(B1813)-ROW($C$3)))=0,"",INDEX(PlansAndNotes!$D$6:$D$4005,ROW(B1813)-ROW($C$3))),"")</f>
        <v/>
      </c>
      <c r="O1813" s="165" t="str">
        <f t="shared" si="205"/>
        <v/>
      </c>
      <c r="P1813" s="363" t="str">
        <f>IFERROR(IF(LEN(INDEX(PlansAndNotes!$E$6:$E$4005,ROW(B1813)-ROW($C$3)))=0,"",INDEX(PlansAndNotes!$E$6:$E$4005,ROW(B1813)-ROW($C$3))),"")</f>
        <v/>
      </c>
      <c r="Q1813" s="363" t="str">
        <f>IFERROR(IF(LEN(INDEX(PlansAndNotes!$G$6:$G$4005,ROW(B1813)-ROW($C$3)))=0,"",INDEX(PlansAndNotes!$G$6:$G$4005,ROW(B1813)-ROW($C$3))),"")</f>
        <v/>
      </c>
      <c r="R1813" s="361" t="str">
        <f>IFERROR(IF(LEN(D1813)&gt;0,IF(LEN(INDEX(AdressBook!$C$6:$C$25,MATCH(D1813,AdressBook!$B$6:$B$25,0),1))=0,"",INDEX(AdressBook!$C$6:$C$25,MATCH(D1813,AdressBook!$B$6:$B$25,0),1)),""),"")</f>
        <v/>
      </c>
      <c r="S1813" s="165">
        <f>IF(LEN(C1813)&gt;0,IFERROR(IF(MATCH(C1813,C1814:$C$4004,0)&gt;0,-1,ROW(S1813)-ROW($S$3)),ROW(S1813)-ROW($S$3)),-1)</f>
        <v>-1</v>
      </c>
      <c r="T1813" s="165">
        <f t="shared" si="206"/>
        <v>0</v>
      </c>
      <c r="U1813" s="165" t="str">
        <f t="shared" si="207"/>
        <v/>
      </c>
      <c r="V1813" s="165" t="str">
        <f>IFERROR(IF(OR(C1813="",S1813&lt;0),"",IF(SUBTOTAL(3,C1813:C1813)=0,-1,SUBTOTAL(3,$C$4:C1813))),"")</f>
        <v/>
      </c>
      <c r="W1813" s="156" t="str">
        <f t="array" ref="W1813">IF(LEN(C1813)&gt;0,IFERROR(IF(MATCH(C1813,$C$3:$C1812,0)&gt;0,N1813-INDEX($N$3:N1812,SUMPRODUCT(MAX(ROW($C$3:$C1812)*(C1813=$C$3:$C1812)))-2,1),""),""),"")</f>
        <v/>
      </c>
      <c r="X1813" s="156">
        <f t="shared" ca="1" si="208"/>
        <v>1</v>
      </c>
      <c r="Y1813" s="156">
        <f t="shared" ca="1" si="209"/>
        <v>1</v>
      </c>
    </row>
    <row r="1814" spans="2:25" hidden="1" x14ac:dyDescent="0.25">
      <c r="B1814" s="390" t="str">
        <f>IFERROR(IF(LEN(INDEX(PlansAndNotes!$B$6:$B$2005,ROW(A1814)-ROW($B$3)))=0,"",INDEX(PlansAndNotes!$B$6:$B$2005,ROW(A1814)-ROW($B$3))),"")</f>
        <v/>
      </c>
      <c r="C1814" s="361" t="str">
        <f t="shared" si="204"/>
        <v/>
      </c>
      <c r="D1814" s="361" t="str">
        <f>IFERROR(IF(LEN(C1814)&gt;0,IF(LEN(INDEX(TasksList!$C$6:$C$1005,MATCH(C1814,TasksList!$B$6:$B$1005,0),1))=0,"",INDEX(TasksList!$C$6:$C$1005,MATCH(C1814,TasksList!$B$6:$B$1005,0),1)),""),"")</f>
        <v/>
      </c>
      <c r="E1814" s="361" t="str">
        <f>IFERROR(IF(LEN(C1814)&gt;0,IF(LEN(INDEX(TasksList!$F$6:$F$1005,MATCH(C1814,TasksList!$B$6:$B$1005,0),1))=0,"not set!",INDEX(TasksList!$F$6:$F$1005,MATCH(C1814,TasksList!$B$6:$B$1005,0),1)),""),"")</f>
        <v/>
      </c>
      <c r="F1814" s="360" t="str">
        <f>IFERROR(IF(LEN(D1814)&gt;0,IF(LEN(INDEX(AdressBook!$D$6:$D$25,MATCH(D1814,AdressBook!$B$6:$B$25,0),1))=0,"",INDEX(AdressBook!$D$6:$D$25,MATCH(D1814,AdressBook!$B$6:$B$25,0),1)),""),"")</f>
        <v/>
      </c>
      <c r="G1814" s="361" t="str">
        <f>IFERROR(IF(LEN(INDEX(PlansAndNotes!$F$6:$F$2005,ROW(B1814)-ROW($C$3)))=0,"",INDEX(PlansAndNotes!$F$6:$F$2005,ROW(B1814)-ROW($C$3))),"")</f>
        <v/>
      </c>
      <c r="H1814" s="361" t="str">
        <f>IFERROR(IF(LEN(C1814)&gt;0,IF(LEN(INDEX(TasksList!$G$6:$G$1005,MATCH(C1814,TasksList!$B$6:$B$1005,0),1))=0,"",INDEX(TasksList!$G$6:$G$1005,MATCH(C1814,TasksList!$B$6:$B$1005,0),1)),""),"")</f>
        <v/>
      </c>
      <c r="I1814" s="381"/>
      <c r="J1814" s="400"/>
      <c r="K1814" s="400"/>
      <c r="L1814" s="179"/>
      <c r="M1814" s="381"/>
      <c r="N1814" s="362" t="str">
        <f>IFERROR(IF(LEN(INDEX(PlansAndNotes!$D$6:$D$4005,ROW(B1814)-ROW($C$3)))=0,"",INDEX(PlansAndNotes!$D$6:$D$4005,ROW(B1814)-ROW($C$3))),"")</f>
        <v/>
      </c>
      <c r="O1814" s="165" t="str">
        <f t="shared" si="205"/>
        <v/>
      </c>
      <c r="P1814" s="363" t="str">
        <f>IFERROR(IF(LEN(INDEX(PlansAndNotes!$E$6:$E$4005,ROW(B1814)-ROW($C$3)))=0,"",INDEX(PlansAndNotes!$E$6:$E$4005,ROW(B1814)-ROW($C$3))),"")</f>
        <v/>
      </c>
      <c r="Q1814" s="363" t="str">
        <f>IFERROR(IF(LEN(INDEX(PlansAndNotes!$G$6:$G$4005,ROW(B1814)-ROW($C$3)))=0,"",INDEX(PlansAndNotes!$G$6:$G$4005,ROW(B1814)-ROW($C$3))),"")</f>
        <v/>
      </c>
      <c r="R1814" s="361" t="str">
        <f>IFERROR(IF(LEN(D1814)&gt;0,IF(LEN(INDEX(AdressBook!$C$6:$C$25,MATCH(D1814,AdressBook!$B$6:$B$25,0),1))=0,"",INDEX(AdressBook!$C$6:$C$25,MATCH(D1814,AdressBook!$B$6:$B$25,0),1)),""),"")</f>
        <v/>
      </c>
      <c r="S1814" s="165">
        <f>IF(LEN(C1814)&gt;0,IFERROR(IF(MATCH(C1814,C1815:$C$4004,0)&gt;0,-1,ROW(S1814)-ROW($S$3)),ROW(S1814)-ROW($S$3)),-1)</f>
        <v>-1</v>
      </c>
      <c r="T1814" s="165">
        <f t="shared" si="206"/>
        <v>0</v>
      </c>
      <c r="U1814" s="165" t="str">
        <f t="shared" si="207"/>
        <v/>
      </c>
      <c r="V1814" s="165" t="str">
        <f>IFERROR(IF(OR(C1814="",S1814&lt;0),"",IF(SUBTOTAL(3,C1814:C1814)=0,-1,SUBTOTAL(3,$C$4:C1814))),"")</f>
        <v/>
      </c>
      <c r="W1814" s="156" t="str">
        <f t="array" ref="W1814">IF(LEN(C1814)&gt;0,IFERROR(IF(MATCH(C1814,$C$3:$C1813,0)&gt;0,N1814-INDEX($N$3:N1813,SUMPRODUCT(MAX(ROW($C$3:$C1813)*(C1814=$C$3:$C1813)))-2,1),""),""),"")</f>
        <v/>
      </c>
      <c r="X1814" s="156">
        <f t="shared" ca="1" si="208"/>
        <v>1</v>
      </c>
      <c r="Y1814" s="156">
        <f t="shared" ca="1" si="209"/>
        <v>1</v>
      </c>
    </row>
    <row r="1815" spans="2:25" hidden="1" x14ac:dyDescent="0.25">
      <c r="B1815" s="390" t="str">
        <f>IFERROR(IF(LEN(INDEX(PlansAndNotes!$B$6:$B$2005,ROW(A1815)-ROW($B$3)))=0,"",INDEX(PlansAndNotes!$B$6:$B$2005,ROW(A1815)-ROW($B$3))),"")</f>
        <v/>
      </c>
      <c r="C1815" s="361" t="str">
        <f t="shared" si="204"/>
        <v/>
      </c>
      <c r="D1815" s="361" t="str">
        <f>IFERROR(IF(LEN(C1815)&gt;0,IF(LEN(INDEX(TasksList!$C$6:$C$1005,MATCH(C1815,TasksList!$B$6:$B$1005,0),1))=0,"",INDEX(TasksList!$C$6:$C$1005,MATCH(C1815,TasksList!$B$6:$B$1005,0),1)),""),"")</f>
        <v/>
      </c>
      <c r="E1815" s="361" t="str">
        <f>IFERROR(IF(LEN(C1815)&gt;0,IF(LEN(INDEX(TasksList!$F$6:$F$1005,MATCH(C1815,TasksList!$B$6:$B$1005,0),1))=0,"not set!",INDEX(TasksList!$F$6:$F$1005,MATCH(C1815,TasksList!$B$6:$B$1005,0),1)),""),"")</f>
        <v/>
      </c>
      <c r="F1815" s="360" t="str">
        <f>IFERROR(IF(LEN(D1815)&gt;0,IF(LEN(INDEX(AdressBook!$D$6:$D$25,MATCH(D1815,AdressBook!$B$6:$B$25,0),1))=0,"",INDEX(AdressBook!$D$6:$D$25,MATCH(D1815,AdressBook!$B$6:$B$25,0),1)),""),"")</f>
        <v/>
      </c>
      <c r="G1815" s="361" t="str">
        <f>IFERROR(IF(LEN(INDEX(PlansAndNotes!$F$6:$F$2005,ROW(B1815)-ROW($C$3)))=0,"",INDEX(PlansAndNotes!$F$6:$F$2005,ROW(B1815)-ROW($C$3))),"")</f>
        <v/>
      </c>
      <c r="H1815" s="361" t="str">
        <f>IFERROR(IF(LEN(C1815)&gt;0,IF(LEN(INDEX(TasksList!$G$6:$G$1005,MATCH(C1815,TasksList!$B$6:$B$1005,0),1))=0,"",INDEX(TasksList!$G$6:$G$1005,MATCH(C1815,TasksList!$B$6:$B$1005,0),1)),""),"")</f>
        <v/>
      </c>
      <c r="I1815" s="381"/>
      <c r="J1815" s="400"/>
      <c r="K1815" s="400"/>
      <c r="L1815" s="179"/>
      <c r="M1815" s="381"/>
      <c r="N1815" s="362" t="str">
        <f>IFERROR(IF(LEN(INDEX(PlansAndNotes!$D$6:$D$4005,ROW(B1815)-ROW($C$3)))=0,"",INDEX(PlansAndNotes!$D$6:$D$4005,ROW(B1815)-ROW($C$3))),"")</f>
        <v/>
      </c>
      <c r="O1815" s="165" t="str">
        <f t="shared" si="205"/>
        <v/>
      </c>
      <c r="P1815" s="363" t="str">
        <f>IFERROR(IF(LEN(INDEX(PlansAndNotes!$E$6:$E$4005,ROW(B1815)-ROW($C$3)))=0,"",INDEX(PlansAndNotes!$E$6:$E$4005,ROW(B1815)-ROW($C$3))),"")</f>
        <v/>
      </c>
      <c r="Q1815" s="363" t="str">
        <f>IFERROR(IF(LEN(INDEX(PlansAndNotes!$G$6:$G$4005,ROW(B1815)-ROW($C$3)))=0,"",INDEX(PlansAndNotes!$G$6:$G$4005,ROW(B1815)-ROW($C$3))),"")</f>
        <v/>
      </c>
      <c r="R1815" s="361" t="str">
        <f>IFERROR(IF(LEN(D1815)&gt;0,IF(LEN(INDEX(AdressBook!$C$6:$C$25,MATCH(D1815,AdressBook!$B$6:$B$25,0),1))=0,"",INDEX(AdressBook!$C$6:$C$25,MATCH(D1815,AdressBook!$B$6:$B$25,0),1)),""),"")</f>
        <v/>
      </c>
      <c r="S1815" s="165">
        <f>IF(LEN(C1815)&gt;0,IFERROR(IF(MATCH(C1815,C1816:$C$4004,0)&gt;0,-1,ROW(S1815)-ROW($S$3)),ROW(S1815)-ROW($S$3)),-1)</f>
        <v>-1</v>
      </c>
      <c r="T1815" s="165">
        <f t="shared" si="206"/>
        <v>0</v>
      </c>
      <c r="U1815" s="165" t="str">
        <f t="shared" si="207"/>
        <v/>
      </c>
      <c r="V1815" s="165" t="str">
        <f>IFERROR(IF(OR(C1815="",S1815&lt;0),"",IF(SUBTOTAL(3,C1815:C1815)=0,-1,SUBTOTAL(3,$C$4:C1815))),"")</f>
        <v/>
      </c>
      <c r="W1815" s="156" t="str">
        <f t="array" ref="W1815">IF(LEN(C1815)&gt;0,IFERROR(IF(MATCH(C1815,$C$3:$C1814,0)&gt;0,N1815-INDEX($N$3:N1814,SUMPRODUCT(MAX(ROW($C$3:$C1814)*(C1815=$C$3:$C1814)))-2,1),""),""),"")</f>
        <v/>
      </c>
      <c r="X1815" s="156">
        <f t="shared" ca="1" si="208"/>
        <v>1</v>
      </c>
      <c r="Y1815" s="156">
        <f t="shared" ca="1" si="209"/>
        <v>1</v>
      </c>
    </row>
    <row r="1816" spans="2:25" hidden="1" x14ac:dyDescent="0.25">
      <c r="B1816" s="390" t="str">
        <f>IFERROR(IF(LEN(INDEX(PlansAndNotes!$B$6:$B$2005,ROW(A1816)-ROW($B$3)))=0,"",INDEX(PlansAndNotes!$B$6:$B$2005,ROW(A1816)-ROW($B$3))),"")</f>
        <v/>
      </c>
      <c r="C1816" s="361" t="str">
        <f t="shared" si="204"/>
        <v/>
      </c>
      <c r="D1816" s="361" t="str">
        <f>IFERROR(IF(LEN(C1816)&gt;0,IF(LEN(INDEX(TasksList!$C$6:$C$1005,MATCH(C1816,TasksList!$B$6:$B$1005,0),1))=0,"",INDEX(TasksList!$C$6:$C$1005,MATCH(C1816,TasksList!$B$6:$B$1005,0),1)),""),"")</f>
        <v/>
      </c>
      <c r="E1816" s="361" t="str">
        <f>IFERROR(IF(LEN(C1816)&gt;0,IF(LEN(INDEX(TasksList!$F$6:$F$1005,MATCH(C1816,TasksList!$B$6:$B$1005,0),1))=0,"not set!",INDEX(TasksList!$F$6:$F$1005,MATCH(C1816,TasksList!$B$6:$B$1005,0),1)),""),"")</f>
        <v/>
      </c>
      <c r="F1816" s="360" t="str">
        <f>IFERROR(IF(LEN(D1816)&gt;0,IF(LEN(INDEX(AdressBook!$D$6:$D$25,MATCH(D1816,AdressBook!$B$6:$B$25,0),1))=0,"",INDEX(AdressBook!$D$6:$D$25,MATCH(D1816,AdressBook!$B$6:$B$25,0),1)),""),"")</f>
        <v/>
      </c>
      <c r="G1816" s="361" t="str">
        <f>IFERROR(IF(LEN(INDEX(PlansAndNotes!$F$6:$F$2005,ROW(B1816)-ROW($C$3)))=0,"",INDEX(PlansAndNotes!$F$6:$F$2005,ROW(B1816)-ROW($C$3))),"")</f>
        <v/>
      </c>
      <c r="H1816" s="361" t="str">
        <f>IFERROR(IF(LEN(C1816)&gt;0,IF(LEN(INDEX(TasksList!$G$6:$G$1005,MATCH(C1816,TasksList!$B$6:$B$1005,0),1))=0,"",INDEX(TasksList!$G$6:$G$1005,MATCH(C1816,TasksList!$B$6:$B$1005,0),1)),""),"")</f>
        <v/>
      </c>
      <c r="I1816" s="381"/>
      <c r="J1816" s="400"/>
      <c r="K1816" s="400"/>
      <c r="L1816" s="179"/>
      <c r="M1816" s="381"/>
      <c r="N1816" s="362" t="str">
        <f>IFERROR(IF(LEN(INDEX(PlansAndNotes!$D$6:$D$4005,ROW(B1816)-ROW($C$3)))=0,"",INDEX(PlansAndNotes!$D$6:$D$4005,ROW(B1816)-ROW($C$3))),"")</f>
        <v/>
      </c>
      <c r="O1816" s="165" t="str">
        <f t="shared" si="205"/>
        <v/>
      </c>
      <c r="P1816" s="363" t="str">
        <f>IFERROR(IF(LEN(INDEX(PlansAndNotes!$E$6:$E$4005,ROW(B1816)-ROW($C$3)))=0,"",INDEX(PlansAndNotes!$E$6:$E$4005,ROW(B1816)-ROW($C$3))),"")</f>
        <v/>
      </c>
      <c r="Q1816" s="363" t="str">
        <f>IFERROR(IF(LEN(INDEX(PlansAndNotes!$G$6:$G$4005,ROW(B1816)-ROW($C$3)))=0,"",INDEX(PlansAndNotes!$G$6:$G$4005,ROW(B1816)-ROW($C$3))),"")</f>
        <v/>
      </c>
      <c r="R1816" s="361" t="str">
        <f>IFERROR(IF(LEN(D1816)&gt;0,IF(LEN(INDEX(AdressBook!$C$6:$C$25,MATCH(D1816,AdressBook!$B$6:$B$25,0),1))=0,"",INDEX(AdressBook!$C$6:$C$25,MATCH(D1816,AdressBook!$B$6:$B$25,0),1)),""),"")</f>
        <v/>
      </c>
      <c r="S1816" s="165">
        <f>IF(LEN(C1816)&gt;0,IFERROR(IF(MATCH(C1816,C1817:$C$4004,0)&gt;0,-1,ROW(S1816)-ROW($S$3)),ROW(S1816)-ROW($S$3)),-1)</f>
        <v>-1</v>
      </c>
      <c r="T1816" s="165">
        <f t="shared" si="206"/>
        <v>0</v>
      </c>
      <c r="U1816" s="165" t="str">
        <f t="shared" si="207"/>
        <v/>
      </c>
      <c r="V1816" s="165" t="str">
        <f>IFERROR(IF(OR(C1816="",S1816&lt;0),"",IF(SUBTOTAL(3,C1816:C1816)=0,-1,SUBTOTAL(3,$C$4:C1816))),"")</f>
        <v/>
      </c>
      <c r="W1816" s="156" t="str">
        <f t="array" ref="W1816">IF(LEN(C1816)&gt;0,IFERROR(IF(MATCH(C1816,$C$3:$C1815,0)&gt;0,N1816-INDEX($N$3:N1815,SUMPRODUCT(MAX(ROW($C$3:$C1815)*(C1816=$C$3:$C1815)))-2,1),""),""),"")</f>
        <v/>
      </c>
      <c r="X1816" s="156">
        <f t="shared" ca="1" si="208"/>
        <v>1</v>
      </c>
      <c r="Y1816" s="156">
        <f t="shared" ca="1" si="209"/>
        <v>1</v>
      </c>
    </row>
    <row r="1817" spans="2:25" hidden="1" x14ac:dyDescent="0.25">
      <c r="B1817" s="390" t="str">
        <f>IFERROR(IF(LEN(INDEX(PlansAndNotes!$B$6:$B$2005,ROW(A1817)-ROW($B$3)))=0,"",INDEX(PlansAndNotes!$B$6:$B$2005,ROW(A1817)-ROW($B$3))),"")</f>
        <v/>
      </c>
      <c r="C1817" s="361" t="str">
        <f t="shared" si="204"/>
        <v/>
      </c>
      <c r="D1817" s="361" t="str">
        <f>IFERROR(IF(LEN(C1817)&gt;0,IF(LEN(INDEX(TasksList!$C$6:$C$1005,MATCH(C1817,TasksList!$B$6:$B$1005,0),1))=0,"",INDEX(TasksList!$C$6:$C$1005,MATCH(C1817,TasksList!$B$6:$B$1005,0),1)),""),"")</f>
        <v/>
      </c>
      <c r="E1817" s="361" t="str">
        <f>IFERROR(IF(LEN(C1817)&gt;0,IF(LEN(INDEX(TasksList!$F$6:$F$1005,MATCH(C1817,TasksList!$B$6:$B$1005,0),1))=0,"not set!",INDEX(TasksList!$F$6:$F$1005,MATCH(C1817,TasksList!$B$6:$B$1005,0),1)),""),"")</f>
        <v/>
      </c>
      <c r="F1817" s="360" t="str">
        <f>IFERROR(IF(LEN(D1817)&gt;0,IF(LEN(INDEX(AdressBook!$D$6:$D$25,MATCH(D1817,AdressBook!$B$6:$B$25,0),1))=0,"",INDEX(AdressBook!$D$6:$D$25,MATCH(D1817,AdressBook!$B$6:$B$25,0),1)),""),"")</f>
        <v/>
      </c>
      <c r="G1817" s="361" t="str">
        <f>IFERROR(IF(LEN(INDEX(PlansAndNotes!$F$6:$F$2005,ROW(B1817)-ROW($C$3)))=0,"",INDEX(PlansAndNotes!$F$6:$F$2005,ROW(B1817)-ROW($C$3))),"")</f>
        <v/>
      </c>
      <c r="H1817" s="361" t="str">
        <f>IFERROR(IF(LEN(C1817)&gt;0,IF(LEN(INDEX(TasksList!$G$6:$G$1005,MATCH(C1817,TasksList!$B$6:$B$1005,0),1))=0,"",INDEX(TasksList!$G$6:$G$1005,MATCH(C1817,TasksList!$B$6:$B$1005,0),1)),""),"")</f>
        <v/>
      </c>
      <c r="I1817" s="381"/>
      <c r="J1817" s="400"/>
      <c r="K1817" s="400"/>
      <c r="L1817" s="179"/>
      <c r="M1817" s="381"/>
      <c r="N1817" s="362" t="str">
        <f>IFERROR(IF(LEN(INDEX(PlansAndNotes!$D$6:$D$4005,ROW(B1817)-ROW($C$3)))=0,"",INDEX(PlansAndNotes!$D$6:$D$4005,ROW(B1817)-ROW($C$3))),"")</f>
        <v/>
      </c>
      <c r="O1817" s="165" t="str">
        <f t="shared" si="205"/>
        <v/>
      </c>
      <c r="P1817" s="363" t="str">
        <f>IFERROR(IF(LEN(INDEX(PlansAndNotes!$E$6:$E$4005,ROW(B1817)-ROW($C$3)))=0,"",INDEX(PlansAndNotes!$E$6:$E$4005,ROW(B1817)-ROW($C$3))),"")</f>
        <v/>
      </c>
      <c r="Q1817" s="363" t="str">
        <f>IFERROR(IF(LEN(INDEX(PlansAndNotes!$G$6:$G$4005,ROW(B1817)-ROW($C$3)))=0,"",INDEX(PlansAndNotes!$G$6:$G$4005,ROW(B1817)-ROW($C$3))),"")</f>
        <v/>
      </c>
      <c r="R1817" s="361" t="str">
        <f>IFERROR(IF(LEN(D1817)&gt;0,IF(LEN(INDEX(AdressBook!$C$6:$C$25,MATCH(D1817,AdressBook!$B$6:$B$25,0),1))=0,"",INDEX(AdressBook!$C$6:$C$25,MATCH(D1817,AdressBook!$B$6:$B$25,0),1)),""),"")</f>
        <v/>
      </c>
      <c r="S1817" s="165">
        <f>IF(LEN(C1817)&gt;0,IFERROR(IF(MATCH(C1817,C1818:$C$4004,0)&gt;0,-1,ROW(S1817)-ROW($S$3)),ROW(S1817)-ROW($S$3)),-1)</f>
        <v>-1</v>
      </c>
      <c r="T1817" s="165">
        <f t="shared" si="206"/>
        <v>0</v>
      </c>
      <c r="U1817" s="165" t="str">
        <f t="shared" si="207"/>
        <v/>
      </c>
      <c r="V1817" s="165" t="str">
        <f>IFERROR(IF(OR(C1817="",S1817&lt;0),"",IF(SUBTOTAL(3,C1817:C1817)=0,-1,SUBTOTAL(3,$C$4:C1817))),"")</f>
        <v/>
      </c>
      <c r="W1817" s="156" t="str">
        <f t="array" ref="W1817">IF(LEN(C1817)&gt;0,IFERROR(IF(MATCH(C1817,$C$3:$C1816,0)&gt;0,N1817-INDEX($N$3:N1816,SUMPRODUCT(MAX(ROW($C$3:$C1816)*(C1817=$C$3:$C1816)))-2,1),""),""),"")</f>
        <v/>
      </c>
      <c r="X1817" s="156">
        <f t="shared" ca="1" si="208"/>
        <v>1</v>
      </c>
      <c r="Y1817" s="156">
        <f t="shared" ca="1" si="209"/>
        <v>1</v>
      </c>
    </row>
    <row r="1818" spans="2:25" hidden="1" x14ac:dyDescent="0.25">
      <c r="B1818" s="390" t="str">
        <f>IFERROR(IF(LEN(INDEX(PlansAndNotes!$B$6:$B$2005,ROW(A1818)-ROW($B$3)))=0,"",INDEX(PlansAndNotes!$B$6:$B$2005,ROW(A1818)-ROW($B$3))),"")</f>
        <v/>
      </c>
      <c r="C1818" s="361" t="str">
        <f t="shared" si="204"/>
        <v/>
      </c>
      <c r="D1818" s="361" t="str">
        <f>IFERROR(IF(LEN(C1818)&gt;0,IF(LEN(INDEX(TasksList!$C$6:$C$1005,MATCH(C1818,TasksList!$B$6:$B$1005,0),1))=0,"",INDEX(TasksList!$C$6:$C$1005,MATCH(C1818,TasksList!$B$6:$B$1005,0),1)),""),"")</f>
        <v/>
      </c>
      <c r="E1818" s="361" t="str">
        <f>IFERROR(IF(LEN(C1818)&gt;0,IF(LEN(INDEX(TasksList!$F$6:$F$1005,MATCH(C1818,TasksList!$B$6:$B$1005,0),1))=0,"not set!",INDEX(TasksList!$F$6:$F$1005,MATCH(C1818,TasksList!$B$6:$B$1005,0),1)),""),"")</f>
        <v/>
      </c>
      <c r="F1818" s="360" t="str">
        <f>IFERROR(IF(LEN(D1818)&gt;0,IF(LEN(INDEX(AdressBook!$D$6:$D$25,MATCH(D1818,AdressBook!$B$6:$B$25,0),1))=0,"",INDEX(AdressBook!$D$6:$D$25,MATCH(D1818,AdressBook!$B$6:$B$25,0),1)),""),"")</f>
        <v/>
      </c>
      <c r="G1818" s="361" t="str">
        <f>IFERROR(IF(LEN(INDEX(PlansAndNotes!$F$6:$F$2005,ROW(B1818)-ROW($C$3)))=0,"",INDEX(PlansAndNotes!$F$6:$F$2005,ROW(B1818)-ROW($C$3))),"")</f>
        <v/>
      </c>
      <c r="H1818" s="361" t="str">
        <f>IFERROR(IF(LEN(C1818)&gt;0,IF(LEN(INDEX(TasksList!$G$6:$G$1005,MATCH(C1818,TasksList!$B$6:$B$1005,0),1))=0,"",INDEX(TasksList!$G$6:$G$1005,MATCH(C1818,TasksList!$B$6:$B$1005,0),1)),""),"")</f>
        <v/>
      </c>
      <c r="I1818" s="381"/>
      <c r="J1818" s="400"/>
      <c r="K1818" s="400"/>
      <c r="L1818" s="179"/>
      <c r="M1818" s="381"/>
      <c r="N1818" s="362" t="str">
        <f>IFERROR(IF(LEN(INDEX(PlansAndNotes!$D$6:$D$4005,ROW(B1818)-ROW($C$3)))=0,"",INDEX(PlansAndNotes!$D$6:$D$4005,ROW(B1818)-ROW($C$3))),"")</f>
        <v/>
      </c>
      <c r="O1818" s="165" t="str">
        <f t="shared" si="205"/>
        <v/>
      </c>
      <c r="P1818" s="363" t="str">
        <f>IFERROR(IF(LEN(INDEX(PlansAndNotes!$E$6:$E$4005,ROW(B1818)-ROW($C$3)))=0,"",INDEX(PlansAndNotes!$E$6:$E$4005,ROW(B1818)-ROW($C$3))),"")</f>
        <v/>
      </c>
      <c r="Q1818" s="363" t="str">
        <f>IFERROR(IF(LEN(INDEX(PlansAndNotes!$G$6:$G$4005,ROW(B1818)-ROW($C$3)))=0,"",INDEX(PlansAndNotes!$G$6:$G$4005,ROW(B1818)-ROW($C$3))),"")</f>
        <v/>
      </c>
      <c r="R1818" s="361" t="str">
        <f>IFERROR(IF(LEN(D1818)&gt;0,IF(LEN(INDEX(AdressBook!$C$6:$C$25,MATCH(D1818,AdressBook!$B$6:$B$25,0),1))=0,"",INDEX(AdressBook!$C$6:$C$25,MATCH(D1818,AdressBook!$B$6:$B$25,0),1)),""),"")</f>
        <v/>
      </c>
      <c r="S1818" s="165">
        <f>IF(LEN(C1818)&gt;0,IFERROR(IF(MATCH(C1818,C1819:$C$4004,0)&gt;0,-1,ROW(S1818)-ROW($S$3)),ROW(S1818)-ROW($S$3)),-1)</f>
        <v>-1</v>
      </c>
      <c r="T1818" s="165">
        <f t="shared" si="206"/>
        <v>0</v>
      </c>
      <c r="U1818" s="165" t="str">
        <f t="shared" si="207"/>
        <v/>
      </c>
      <c r="V1818" s="165" t="str">
        <f>IFERROR(IF(OR(C1818="",S1818&lt;0),"",IF(SUBTOTAL(3,C1818:C1818)=0,-1,SUBTOTAL(3,$C$4:C1818))),"")</f>
        <v/>
      </c>
      <c r="W1818" s="156" t="str">
        <f t="array" ref="W1818">IF(LEN(C1818)&gt;0,IFERROR(IF(MATCH(C1818,$C$3:$C1817,0)&gt;0,N1818-INDEX($N$3:N1817,SUMPRODUCT(MAX(ROW($C$3:$C1817)*(C1818=$C$3:$C1817)))-2,1),""),""),"")</f>
        <v/>
      </c>
      <c r="X1818" s="156">
        <f t="shared" ca="1" si="208"/>
        <v>1</v>
      </c>
      <c r="Y1818" s="156">
        <f t="shared" ca="1" si="209"/>
        <v>1</v>
      </c>
    </row>
    <row r="1819" spans="2:25" hidden="1" x14ac:dyDescent="0.25">
      <c r="B1819" s="390" t="str">
        <f>IFERROR(IF(LEN(INDEX(PlansAndNotes!$B$6:$B$2005,ROW(A1819)-ROW($B$3)))=0,"",INDEX(PlansAndNotes!$B$6:$B$2005,ROW(A1819)-ROW($B$3))),"")</f>
        <v/>
      </c>
      <c r="C1819" s="361" t="str">
        <f t="shared" si="204"/>
        <v/>
      </c>
      <c r="D1819" s="361" t="str">
        <f>IFERROR(IF(LEN(C1819)&gt;0,IF(LEN(INDEX(TasksList!$C$6:$C$1005,MATCH(C1819,TasksList!$B$6:$B$1005,0),1))=0,"",INDEX(TasksList!$C$6:$C$1005,MATCH(C1819,TasksList!$B$6:$B$1005,0),1)),""),"")</f>
        <v/>
      </c>
      <c r="E1819" s="361" t="str">
        <f>IFERROR(IF(LEN(C1819)&gt;0,IF(LEN(INDEX(TasksList!$F$6:$F$1005,MATCH(C1819,TasksList!$B$6:$B$1005,0),1))=0,"not set!",INDEX(TasksList!$F$6:$F$1005,MATCH(C1819,TasksList!$B$6:$B$1005,0),1)),""),"")</f>
        <v/>
      </c>
      <c r="F1819" s="360" t="str">
        <f>IFERROR(IF(LEN(D1819)&gt;0,IF(LEN(INDEX(AdressBook!$D$6:$D$25,MATCH(D1819,AdressBook!$B$6:$B$25,0),1))=0,"",INDEX(AdressBook!$D$6:$D$25,MATCH(D1819,AdressBook!$B$6:$B$25,0),1)),""),"")</f>
        <v/>
      </c>
      <c r="G1819" s="361" t="str">
        <f>IFERROR(IF(LEN(INDEX(PlansAndNotes!$F$6:$F$2005,ROW(B1819)-ROW($C$3)))=0,"",INDEX(PlansAndNotes!$F$6:$F$2005,ROW(B1819)-ROW($C$3))),"")</f>
        <v/>
      </c>
      <c r="H1819" s="361" t="str">
        <f>IFERROR(IF(LEN(C1819)&gt;0,IF(LEN(INDEX(TasksList!$G$6:$G$1005,MATCH(C1819,TasksList!$B$6:$B$1005,0),1))=0,"",INDEX(TasksList!$G$6:$G$1005,MATCH(C1819,TasksList!$B$6:$B$1005,0),1)),""),"")</f>
        <v/>
      </c>
      <c r="I1819" s="381"/>
      <c r="J1819" s="400"/>
      <c r="K1819" s="400"/>
      <c r="L1819" s="179"/>
      <c r="M1819" s="381"/>
      <c r="N1819" s="362" t="str">
        <f>IFERROR(IF(LEN(INDEX(PlansAndNotes!$D$6:$D$4005,ROW(B1819)-ROW($C$3)))=0,"",INDEX(PlansAndNotes!$D$6:$D$4005,ROW(B1819)-ROW($C$3))),"")</f>
        <v/>
      </c>
      <c r="O1819" s="165" t="str">
        <f t="shared" si="205"/>
        <v/>
      </c>
      <c r="P1819" s="363" t="str">
        <f>IFERROR(IF(LEN(INDEX(PlansAndNotes!$E$6:$E$4005,ROW(B1819)-ROW($C$3)))=0,"",INDEX(PlansAndNotes!$E$6:$E$4005,ROW(B1819)-ROW($C$3))),"")</f>
        <v/>
      </c>
      <c r="Q1819" s="363" t="str">
        <f>IFERROR(IF(LEN(INDEX(PlansAndNotes!$G$6:$G$4005,ROW(B1819)-ROW($C$3)))=0,"",INDEX(PlansAndNotes!$G$6:$G$4005,ROW(B1819)-ROW($C$3))),"")</f>
        <v/>
      </c>
      <c r="R1819" s="361" t="str">
        <f>IFERROR(IF(LEN(D1819)&gt;0,IF(LEN(INDEX(AdressBook!$C$6:$C$25,MATCH(D1819,AdressBook!$B$6:$B$25,0),1))=0,"",INDEX(AdressBook!$C$6:$C$25,MATCH(D1819,AdressBook!$B$6:$B$25,0),1)),""),"")</f>
        <v/>
      </c>
      <c r="S1819" s="165">
        <f>IF(LEN(C1819)&gt;0,IFERROR(IF(MATCH(C1819,C1820:$C$4004,0)&gt;0,-1,ROW(S1819)-ROW($S$3)),ROW(S1819)-ROW($S$3)),-1)</f>
        <v>-1</v>
      </c>
      <c r="T1819" s="165">
        <f t="shared" si="206"/>
        <v>0</v>
      </c>
      <c r="U1819" s="165" t="str">
        <f t="shared" si="207"/>
        <v/>
      </c>
      <c r="V1819" s="165" t="str">
        <f>IFERROR(IF(OR(C1819="",S1819&lt;0),"",IF(SUBTOTAL(3,C1819:C1819)=0,-1,SUBTOTAL(3,$C$4:C1819))),"")</f>
        <v/>
      </c>
      <c r="W1819" s="156" t="str">
        <f t="array" ref="W1819">IF(LEN(C1819)&gt;0,IFERROR(IF(MATCH(C1819,$C$3:$C1818,0)&gt;0,N1819-INDEX($N$3:N1818,SUMPRODUCT(MAX(ROW($C$3:$C1818)*(C1819=$C$3:$C1818)))-2,1),""),""),"")</f>
        <v/>
      </c>
      <c r="X1819" s="156">
        <f t="shared" ca="1" si="208"/>
        <v>1</v>
      </c>
      <c r="Y1819" s="156">
        <f t="shared" ca="1" si="209"/>
        <v>1</v>
      </c>
    </row>
    <row r="1820" spans="2:25" hidden="1" x14ac:dyDescent="0.25">
      <c r="B1820" s="390" t="str">
        <f>IFERROR(IF(LEN(INDEX(PlansAndNotes!$B$6:$B$2005,ROW(A1820)-ROW($B$3)))=0,"",INDEX(PlansAndNotes!$B$6:$B$2005,ROW(A1820)-ROW($B$3))),"")</f>
        <v/>
      </c>
      <c r="C1820" s="361" t="str">
        <f t="shared" si="204"/>
        <v/>
      </c>
      <c r="D1820" s="361" t="str">
        <f>IFERROR(IF(LEN(C1820)&gt;0,IF(LEN(INDEX(TasksList!$C$6:$C$1005,MATCH(C1820,TasksList!$B$6:$B$1005,0),1))=0,"",INDEX(TasksList!$C$6:$C$1005,MATCH(C1820,TasksList!$B$6:$B$1005,0),1)),""),"")</f>
        <v/>
      </c>
      <c r="E1820" s="361" t="str">
        <f>IFERROR(IF(LEN(C1820)&gt;0,IF(LEN(INDEX(TasksList!$F$6:$F$1005,MATCH(C1820,TasksList!$B$6:$B$1005,0),1))=0,"not set!",INDEX(TasksList!$F$6:$F$1005,MATCH(C1820,TasksList!$B$6:$B$1005,0),1)),""),"")</f>
        <v/>
      </c>
      <c r="F1820" s="360" t="str">
        <f>IFERROR(IF(LEN(D1820)&gt;0,IF(LEN(INDEX(AdressBook!$D$6:$D$25,MATCH(D1820,AdressBook!$B$6:$B$25,0),1))=0,"",INDEX(AdressBook!$D$6:$D$25,MATCH(D1820,AdressBook!$B$6:$B$25,0),1)),""),"")</f>
        <v/>
      </c>
      <c r="G1820" s="361" t="str">
        <f>IFERROR(IF(LEN(INDEX(PlansAndNotes!$F$6:$F$2005,ROW(B1820)-ROW($C$3)))=0,"",INDEX(PlansAndNotes!$F$6:$F$2005,ROW(B1820)-ROW($C$3))),"")</f>
        <v/>
      </c>
      <c r="H1820" s="361" t="str">
        <f>IFERROR(IF(LEN(C1820)&gt;0,IF(LEN(INDEX(TasksList!$G$6:$G$1005,MATCH(C1820,TasksList!$B$6:$B$1005,0),1))=0,"",INDEX(TasksList!$G$6:$G$1005,MATCH(C1820,TasksList!$B$6:$B$1005,0),1)),""),"")</f>
        <v/>
      </c>
      <c r="I1820" s="381"/>
      <c r="J1820" s="400"/>
      <c r="K1820" s="400"/>
      <c r="L1820" s="179"/>
      <c r="M1820" s="381"/>
      <c r="N1820" s="362" t="str">
        <f>IFERROR(IF(LEN(INDEX(PlansAndNotes!$D$6:$D$4005,ROW(B1820)-ROW($C$3)))=0,"",INDEX(PlansAndNotes!$D$6:$D$4005,ROW(B1820)-ROW($C$3))),"")</f>
        <v/>
      </c>
      <c r="O1820" s="165" t="str">
        <f t="shared" si="205"/>
        <v/>
      </c>
      <c r="P1820" s="363" t="str">
        <f>IFERROR(IF(LEN(INDEX(PlansAndNotes!$E$6:$E$4005,ROW(B1820)-ROW($C$3)))=0,"",INDEX(PlansAndNotes!$E$6:$E$4005,ROW(B1820)-ROW($C$3))),"")</f>
        <v/>
      </c>
      <c r="Q1820" s="363" t="str">
        <f>IFERROR(IF(LEN(INDEX(PlansAndNotes!$G$6:$G$4005,ROW(B1820)-ROW($C$3)))=0,"",INDEX(PlansAndNotes!$G$6:$G$4005,ROW(B1820)-ROW($C$3))),"")</f>
        <v/>
      </c>
      <c r="R1820" s="361" t="str">
        <f>IFERROR(IF(LEN(D1820)&gt;0,IF(LEN(INDEX(AdressBook!$C$6:$C$25,MATCH(D1820,AdressBook!$B$6:$B$25,0),1))=0,"",INDEX(AdressBook!$C$6:$C$25,MATCH(D1820,AdressBook!$B$6:$B$25,0),1)),""),"")</f>
        <v/>
      </c>
      <c r="S1820" s="165">
        <f>IF(LEN(C1820)&gt;0,IFERROR(IF(MATCH(C1820,C1821:$C$4004,0)&gt;0,-1,ROW(S1820)-ROW($S$3)),ROW(S1820)-ROW($S$3)),-1)</f>
        <v>-1</v>
      </c>
      <c r="T1820" s="165">
        <f t="shared" si="206"/>
        <v>0</v>
      </c>
      <c r="U1820" s="165" t="str">
        <f t="shared" si="207"/>
        <v/>
      </c>
      <c r="V1820" s="165" t="str">
        <f>IFERROR(IF(OR(C1820="",S1820&lt;0),"",IF(SUBTOTAL(3,C1820:C1820)=0,-1,SUBTOTAL(3,$C$4:C1820))),"")</f>
        <v/>
      </c>
      <c r="W1820" s="156" t="str">
        <f t="array" ref="W1820">IF(LEN(C1820)&gt;0,IFERROR(IF(MATCH(C1820,$C$3:$C1819,0)&gt;0,N1820-INDEX($N$3:N1819,SUMPRODUCT(MAX(ROW($C$3:$C1819)*(C1820=$C$3:$C1819)))-2,1),""),""),"")</f>
        <v/>
      </c>
      <c r="X1820" s="156">
        <f t="shared" ca="1" si="208"/>
        <v>1</v>
      </c>
      <c r="Y1820" s="156">
        <f t="shared" ca="1" si="209"/>
        <v>1</v>
      </c>
    </row>
    <row r="1821" spans="2:25" hidden="1" x14ac:dyDescent="0.25">
      <c r="B1821" s="390" t="str">
        <f>IFERROR(IF(LEN(INDEX(PlansAndNotes!$B$6:$B$2005,ROW(A1821)-ROW($B$3)))=0,"",INDEX(PlansAndNotes!$B$6:$B$2005,ROW(A1821)-ROW($B$3))),"")</f>
        <v/>
      </c>
      <c r="C1821" s="361" t="str">
        <f t="shared" si="204"/>
        <v/>
      </c>
      <c r="D1821" s="361" t="str">
        <f>IFERROR(IF(LEN(C1821)&gt;0,IF(LEN(INDEX(TasksList!$C$6:$C$1005,MATCH(C1821,TasksList!$B$6:$B$1005,0),1))=0,"",INDEX(TasksList!$C$6:$C$1005,MATCH(C1821,TasksList!$B$6:$B$1005,0),1)),""),"")</f>
        <v/>
      </c>
      <c r="E1821" s="361" t="str">
        <f>IFERROR(IF(LEN(C1821)&gt;0,IF(LEN(INDEX(TasksList!$F$6:$F$1005,MATCH(C1821,TasksList!$B$6:$B$1005,0),1))=0,"not set!",INDEX(TasksList!$F$6:$F$1005,MATCH(C1821,TasksList!$B$6:$B$1005,0),1)),""),"")</f>
        <v/>
      </c>
      <c r="F1821" s="360" t="str">
        <f>IFERROR(IF(LEN(D1821)&gt;0,IF(LEN(INDEX(AdressBook!$D$6:$D$25,MATCH(D1821,AdressBook!$B$6:$B$25,0),1))=0,"",INDEX(AdressBook!$D$6:$D$25,MATCH(D1821,AdressBook!$B$6:$B$25,0),1)),""),"")</f>
        <v/>
      </c>
      <c r="G1821" s="361" t="str">
        <f>IFERROR(IF(LEN(INDEX(PlansAndNotes!$F$6:$F$2005,ROW(B1821)-ROW($C$3)))=0,"",INDEX(PlansAndNotes!$F$6:$F$2005,ROW(B1821)-ROW($C$3))),"")</f>
        <v/>
      </c>
      <c r="H1821" s="361" t="str">
        <f>IFERROR(IF(LEN(C1821)&gt;0,IF(LEN(INDEX(TasksList!$G$6:$G$1005,MATCH(C1821,TasksList!$B$6:$B$1005,0),1))=0,"",INDEX(TasksList!$G$6:$G$1005,MATCH(C1821,TasksList!$B$6:$B$1005,0),1)),""),"")</f>
        <v/>
      </c>
      <c r="I1821" s="381"/>
      <c r="J1821" s="400"/>
      <c r="K1821" s="400"/>
      <c r="L1821" s="179"/>
      <c r="M1821" s="381"/>
      <c r="N1821" s="362" t="str">
        <f>IFERROR(IF(LEN(INDEX(PlansAndNotes!$D$6:$D$4005,ROW(B1821)-ROW($C$3)))=0,"",INDEX(PlansAndNotes!$D$6:$D$4005,ROW(B1821)-ROW($C$3))),"")</f>
        <v/>
      </c>
      <c r="O1821" s="165" t="str">
        <f t="shared" si="205"/>
        <v/>
      </c>
      <c r="P1821" s="363" t="str">
        <f>IFERROR(IF(LEN(INDEX(PlansAndNotes!$E$6:$E$4005,ROW(B1821)-ROW($C$3)))=0,"",INDEX(PlansAndNotes!$E$6:$E$4005,ROW(B1821)-ROW($C$3))),"")</f>
        <v/>
      </c>
      <c r="Q1821" s="363" t="str">
        <f>IFERROR(IF(LEN(INDEX(PlansAndNotes!$G$6:$G$4005,ROW(B1821)-ROW($C$3)))=0,"",INDEX(PlansAndNotes!$G$6:$G$4005,ROW(B1821)-ROW($C$3))),"")</f>
        <v/>
      </c>
      <c r="R1821" s="361" t="str">
        <f>IFERROR(IF(LEN(D1821)&gt;0,IF(LEN(INDEX(AdressBook!$C$6:$C$25,MATCH(D1821,AdressBook!$B$6:$B$25,0),1))=0,"",INDEX(AdressBook!$C$6:$C$25,MATCH(D1821,AdressBook!$B$6:$B$25,0),1)),""),"")</f>
        <v/>
      </c>
      <c r="S1821" s="165">
        <f>IF(LEN(C1821)&gt;0,IFERROR(IF(MATCH(C1821,C1822:$C$4004,0)&gt;0,-1,ROW(S1821)-ROW($S$3)),ROW(S1821)-ROW($S$3)),-1)</f>
        <v>-1</v>
      </c>
      <c r="T1821" s="165">
        <f t="shared" si="206"/>
        <v>0</v>
      </c>
      <c r="U1821" s="165" t="str">
        <f t="shared" si="207"/>
        <v/>
      </c>
      <c r="V1821" s="165" t="str">
        <f>IFERROR(IF(OR(C1821="",S1821&lt;0),"",IF(SUBTOTAL(3,C1821:C1821)=0,-1,SUBTOTAL(3,$C$4:C1821))),"")</f>
        <v/>
      </c>
      <c r="W1821" s="156" t="str">
        <f t="array" ref="W1821">IF(LEN(C1821)&gt;0,IFERROR(IF(MATCH(C1821,$C$3:$C1820,0)&gt;0,N1821-INDEX($N$3:N1820,SUMPRODUCT(MAX(ROW($C$3:$C1820)*(C1821=$C$3:$C1820)))-2,1),""),""),"")</f>
        <v/>
      </c>
      <c r="X1821" s="156">
        <f t="shared" ca="1" si="208"/>
        <v>1</v>
      </c>
      <c r="Y1821" s="156">
        <f t="shared" ca="1" si="209"/>
        <v>1</v>
      </c>
    </row>
    <row r="1822" spans="2:25" hidden="1" x14ac:dyDescent="0.25">
      <c r="B1822" s="390" t="str">
        <f>IFERROR(IF(LEN(INDEX(PlansAndNotes!$B$6:$B$2005,ROW(A1822)-ROW($B$3)))=0,"",INDEX(PlansAndNotes!$B$6:$B$2005,ROW(A1822)-ROW($B$3))),"")</f>
        <v/>
      </c>
      <c r="C1822" s="361" t="str">
        <f t="shared" si="204"/>
        <v/>
      </c>
      <c r="D1822" s="361" t="str">
        <f>IFERROR(IF(LEN(C1822)&gt;0,IF(LEN(INDEX(TasksList!$C$6:$C$1005,MATCH(C1822,TasksList!$B$6:$B$1005,0),1))=0,"",INDEX(TasksList!$C$6:$C$1005,MATCH(C1822,TasksList!$B$6:$B$1005,0),1)),""),"")</f>
        <v/>
      </c>
      <c r="E1822" s="361" t="str">
        <f>IFERROR(IF(LEN(C1822)&gt;0,IF(LEN(INDEX(TasksList!$F$6:$F$1005,MATCH(C1822,TasksList!$B$6:$B$1005,0),1))=0,"not set!",INDEX(TasksList!$F$6:$F$1005,MATCH(C1822,TasksList!$B$6:$B$1005,0),1)),""),"")</f>
        <v/>
      </c>
      <c r="F1822" s="360" t="str">
        <f>IFERROR(IF(LEN(D1822)&gt;0,IF(LEN(INDEX(AdressBook!$D$6:$D$25,MATCH(D1822,AdressBook!$B$6:$B$25,0),1))=0,"",INDEX(AdressBook!$D$6:$D$25,MATCH(D1822,AdressBook!$B$6:$B$25,0),1)),""),"")</f>
        <v/>
      </c>
      <c r="G1822" s="361" t="str">
        <f>IFERROR(IF(LEN(INDEX(PlansAndNotes!$F$6:$F$2005,ROW(B1822)-ROW($C$3)))=0,"",INDEX(PlansAndNotes!$F$6:$F$2005,ROW(B1822)-ROW($C$3))),"")</f>
        <v/>
      </c>
      <c r="H1822" s="361" t="str">
        <f>IFERROR(IF(LEN(C1822)&gt;0,IF(LEN(INDEX(TasksList!$G$6:$G$1005,MATCH(C1822,TasksList!$B$6:$B$1005,0),1))=0,"",INDEX(TasksList!$G$6:$G$1005,MATCH(C1822,TasksList!$B$6:$B$1005,0),1)),""),"")</f>
        <v/>
      </c>
      <c r="I1822" s="381"/>
      <c r="J1822" s="400"/>
      <c r="K1822" s="400"/>
      <c r="L1822" s="179"/>
      <c r="M1822" s="381"/>
      <c r="N1822" s="362" t="str">
        <f>IFERROR(IF(LEN(INDEX(PlansAndNotes!$D$6:$D$4005,ROW(B1822)-ROW($C$3)))=0,"",INDEX(PlansAndNotes!$D$6:$D$4005,ROW(B1822)-ROW($C$3))),"")</f>
        <v/>
      </c>
      <c r="O1822" s="165" t="str">
        <f t="shared" si="205"/>
        <v/>
      </c>
      <c r="P1822" s="363" t="str">
        <f>IFERROR(IF(LEN(INDEX(PlansAndNotes!$E$6:$E$4005,ROW(B1822)-ROW($C$3)))=0,"",INDEX(PlansAndNotes!$E$6:$E$4005,ROW(B1822)-ROW($C$3))),"")</f>
        <v/>
      </c>
      <c r="Q1822" s="363" t="str">
        <f>IFERROR(IF(LEN(INDEX(PlansAndNotes!$G$6:$G$4005,ROW(B1822)-ROW($C$3)))=0,"",INDEX(PlansAndNotes!$G$6:$G$4005,ROW(B1822)-ROW($C$3))),"")</f>
        <v/>
      </c>
      <c r="R1822" s="361" t="str">
        <f>IFERROR(IF(LEN(D1822)&gt;0,IF(LEN(INDEX(AdressBook!$C$6:$C$25,MATCH(D1822,AdressBook!$B$6:$B$25,0),1))=0,"",INDEX(AdressBook!$C$6:$C$25,MATCH(D1822,AdressBook!$B$6:$B$25,0),1)),""),"")</f>
        <v/>
      </c>
      <c r="S1822" s="165">
        <f>IF(LEN(C1822)&gt;0,IFERROR(IF(MATCH(C1822,C1823:$C$4004,0)&gt;0,-1,ROW(S1822)-ROW($S$3)),ROW(S1822)-ROW($S$3)),-1)</f>
        <v>-1</v>
      </c>
      <c r="T1822" s="165">
        <f t="shared" si="206"/>
        <v>0</v>
      </c>
      <c r="U1822" s="165" t="str">
        <f t="shared" si="207"/>
        <v/>
      </c>
      <c r="V1822" s="165" t="str">
        <f>IFERROR(IF(OR(C1822="",S1822&lt;0),"",IF(SUBTOTAL(3,C1822:C1822)=0,-1,SUBTOTAL(3,$C$4:C1822))),"")</f>
        <v/>
      </c>
      <c r="W1822" s="156" t="str">
        <f t="array" ref="W1822">IF(LEN(C1822)&gt;0,IFERROR(IF(MATCH(C1822,$C$3:$C1821,0)&gt;0,N1822-INDEX($N$3:N1821,SUMPRODUCT(MAX(ROW($C$3:$C1821)*(C1822=$C$3:$C1821)))-2,1),""),""),"")</f>
        <v/>
      </c>
      <c r="X1822" s="156">
        <f t="shared" ca="1" si="208"/>
        <v>1</v>
      </c>
      <c r="Y1822" s="156">
        <f t="shared" ca="1" si="209"/>
        <v>1</v>
      </c>
    </row>
    <row r="1823" spans="2:25" hidden="1" x14ac:dyDescent="0.25">
      <c r="B1823" s="390" t="str">
        <f>IFERROR(IF(LEN(INDEX(PlansAndNotes!$B$6:$B$2005,ROW(A1823)-ROW($B$3)))=0,"",INDEX(PlansAndNotes!$B$6:$B$2005,ROW(A1823)-ROW($B$3))),"")</f>
        <v/>
      </c>
      <c r="C1823" s="361" t="str">
        <f t="shared" si="204"/>
        <v/>
      </c>
      <c r="D1823" s="361" t="str">
        <f>IFERROR(IF(LEN(C1823)&gt;0,IF(LEN(INDEX(TasksList!$C$6:$C$1005,MATCH(C1823,TasksList!$B$6:$B$1005,0),1))=0,"",INDEX(TasksList!$C$6:$C$1005,MATCH(C1823,TasksList!$B$6:$B$1005,0),1)),""),"")</f>
        <v/>
      </c>
      <c r="E1823" s="361" t="str">
        <f>IFERROR(IF(LEN(C1823)&gt;0,IF(LEN(INDEX(TasksList!$F$6:$F$1005,MATCH(C1823,TasksList!$B$6:$B$1005,0),1))=0,"not set!",INDEX(TasksList!$F$6:$F$1005,MATCH(C1823,TasksList!$B$6:$B$1005,0),1)),""),"")</f>
        <v/>
      </c>
      <c r="F1823" s="360" t="str">
        <f>IFERROR(IF(LEN(D1823)&gt;0,IF(LEN(INDEX(AdressBook!$D$6:$D$25,MATCH(D1823,AdressBook!$B$6:$B$25,0),1))=0,"",INDEX(AdressBook!$D$6:$D$25,MATCH(D1823,AdressBook!$B$6:$B$25,0),1)),""),"")</f>
        <v/>
      </c>
      <c r="G1823" s="361" t="str">
        <f>IFERROR(IF(LEN(INDEX(PlansAndNotes!$F$6:$F$2005,ROW(B1823)-ROW($C$3)))=0,"",INDEX(PlansAndNotes!$F$6:$F$2005,ROW(B1823)-ROW($C$3))),"")</f>
        <v/>
      </c>
      <c r="H1823" s="361" t="str">
        <f>IFERROR(IF(LEN(C1823)&gt;0,IF(LEN(INDEX(TasksList!$G$6:$G$1005,MATCH(C1823,TasksList!$B$6:$B$1005,0),1))=0,"",INDEX(TasksList!$G$6:$G$1005,MATCH(C1823,TasksList!$B$6:$B$1005,0),1)),""),"")</f>
        <v/>
      </c>
      <c r="I1823" s="381"/>
      <c r="J1823" s="400"/>
      <c r="K1823" s="400"/>
      <c r="L1823" s="179"/>
      <c r="M1823" s="381"/>
      <c r="N1823" s="362" t="str">
        <f>IFERROR(IF(LEN(INDEX(PlansAndNotes!$D$6:$D$4005,ROW(B1823)-ROW($C$3)))=0,"",INDEX(PlansAndNotes!$D$6:$D$4005,ROW(B1823)-ROW($C$3))),"")</f>
        <v/>
      </c>
      <c r="O1823" s="165" t="str">
        <f t="shared" si="205"/>
        <v/>
      </c>
      <c r="P1823" s="363" t="str">
        <f>IFERROR(IF(LEN(INDEX(PlansAndNotes!$E$6:$E$4005,ROW(B1823)-ROW($C$3)))=0,"",INDEX(PlansAndNotes!$E$6:$E$4005,ROW(B1823)-ROW($C$3))),"")</f>
        <v/>
      </c>
      <c r="Q1823" s="363" t="str">
        <f>IFERROR(IF(LEN(INDEX(PlansAndNotes!$G$6:$G$4005,ROW(B1823)-ROW($C$3)))=0,"",INDEX(PlansAndNotes!$G$6:$G$4005,ROW(B1823)-ROW($C$3))),"")</f>
        <v/>
      </c>
      <c r="R1823" s="361" t="str">
        <f>IFERROR(IF(LEN(D1823)&gt;0,IF(LEN(INDEX(AdressBook!$C$6:$C$25,MATCH(D1823,AdressBook!$B$6:$B$25,0),1))=0,"",INDEX(AdressBook!$C$6:$C$25,MATCH(D1823,AdressBook!$B$6:$B$25,0),1)),""),"")</f>
        <v/>
      </c>
      <c r="S1823" s="165">
        <f>IF(LEN(C1823)&gt;0,IFERROR(IF(MATCH(C1823,C1824:$C$4004,0)&gt;0,-1,ROW(S1823)-ROW($S$3)),ROW(S1823)-ROW($S$3)),-1)</f>
        <v>-1</v>
      </c>
      <c r="T1823" s="165">
        <f t="shared" si="206"/>
        <v>0</v>
      </c>
      <c r="U1823" s="165" t="str">
        <f t="shared" si="207"/>
        <v/>
      </c>
      <c r="V1823" s="165" t="str">
        <f>IFERROR(IF(OR(C1823="",S1823&lt;0),"",IF(SUBTOTAL(3,C1823:C1823)=0,-1,SUBTOTAL(3,$C$4:C1823))),"")</f>
        <v/>
      </c>
      <c r="W1823" s="156" t="str">
        <f t="array" ref="W1823">IF(LEN(C1823)&gt;0,IFERROR(IF(MATCH(C1823,$C$3:$C1822,0)&gt;0,N1823-INDEX($N$3:N1822,SUMPRODUCT(MAX(ROW($C$3:$C1822)*(C1823=$C$3:$C1822)))-2,1),""),""),"")</f>
        <v/>
      </c>
      <c r="X1823" s="156">
        <f t="shared" ca="1" si="208"/>
        <v>1</v>
      </c>
      <c r="Y1823" s="156">
        <f t="shared" ca="1" si="209"/>
        <v>1</v>
      </c>
    </row>
    <row r="1824" spans="2:25" hidden="1" x14ac:dyDescent="0.25">
      <c r="B1824" s="390" t="str">
        <f>IFERROR(IF(LEN(INDEX(PlansAndNotes!$B$6:$B$2005,ROW(A1824)-ROW($B$3)))=0,"",INDEX(PlansAndNotes!$B$6:$B$2005,ROW(A1824)-ROW($B$3))),"")</f>
        <v/>
      </c>
      <c r="C1824" s="361" t="str">
        <f t="shared" si="204"/>
        <v/>
      </c>
      <c r="D1824" s="361" t="str">
        <f>IFERROR(IF(LEN(C1824)&gt;0,IF(LEN(INDEX(TasksList!$C$6:$C$1005,MATCH(C1824,TasksList!$B$6:$B$1005,0),1))=0,"",INDEX(TasksList!$C$6:$C$1005,MATCH(C1824,TasksList!$B$6:$B$1005,0),1)),""),"")</f>
        <v/>
      </c>
      <c r="E1824" s="361" t="str">
        <f>IFERROR(IF(LEN(C1824)&gt;0,IF(LEN(INDEX(TasksList!$F$6:$F$1005,MATCH(C1824,TasksList!$B$6:$B$1005,0),1))=0,"not set!",INDEX(TasksList!$F$6:$F$1005,MATCH(C1824,TasksList!$B$6:$B$1005,0),1)),""),"")</f>
        <v/>
      </c>
      <c r="F1824" s="360" t="str">
        <f>IFERROR(IF(LEN(D1824)&gt;0,IF(LEN(INDEX(AdressBook!$D$6:$D$25,MATCH(D1824,AdressBook!$B$6:$B$25,0),1))=0,"",INDEX(AdressBook!$D$6:$D$25,MATCH(D1824,AdressBook!$B$6:$B$25,0),1)),""),"")</f>
        <v/>
      </c>
      <c r="G1824" s="361" t="str">
        <f>IFERROR(IF(LEN(INDEX(PlansAndNotes!$F$6:$F$2005,ROW(B1824)-ROW($C$3)))=0,"",INDEX(PlansAndNotes!$F$6:$F$2005,ROW(B1824)-ROW($C$3))),"")</f>
        <v/>
      </c>
      <c r="H1824" s="361" t="str">
        <f>IFERROR(IF(LEN(C1824)&gt;0,IF(LEN(INDEX(TasksList!$G$6:$G$1005,MATCH(C1824,TasksList!$B$6:$B$1005,0),1))=0,"",INDEX(TasksList!$G$6:$G$1005,MATCH(C1824,TasksList!$B$6:$B$1005,0),1)),""),"")</f>
        <v/>
      </c>
      <c r="I1824" s="381"/>
      <c r="J1824" s="400"/>
      <c r="K1824" s="400"/>
      <c r="L1824" s="179"/>
      <c r="M1824" s="381"/>
      <c r="N1824" s="362" t="str">
        <f>IFERROR(IF(LEN(INDEX(PlansAndNotes!$D$6:$D$4005,ROW(B1824)-ROW($C$3)))=0,"",INDEX(PlansAndNotes!$D$6:$D$4005,ROW(B1824)-ROW($C$3))),"")</f>
        <v/>
      </c>
      <c r="O1824" s="165" t="str">
        <f t="shared" si="205"/>
        <v/>
      </c>
      <c r="P1824" s="363" t="str">
        <f>IFERROR(IF(LEN(INDEX(PlansAndNotes!$E$6:$E$4005,ROW(B1824)-ROW($C$3)))=0,"",INDEX(PlansAndNotes!$E$6:$E$4005,ROW(B1824)-ROW($C$3))),"")</f>
        <v/>
      </c>
      <c r="Q1824" s="363" t="str">
        <f>IFERROR(IF(LEN(INDEX(PlansAndNotes!$G$6:$G$4005,ROW(B1824)-ROW($C$3)))=0,"",INDEX(PlansAndNotes!$G$6:$G$4005,ROW(B1824)-ROW($C$3))),"")</f>
        <v/>
      </c>
      <c r="R1824" s="361" t="str">
        <f>IFERROR(IF(LEN(D1824)&gt;0,IF(LEN(INDEX(AdressBook!$C$6:$C$25,MATCH(D1824,AdressBook!$B$6:$B$25,0),1))=0,"",INDEX(AdressBook!$C$6:$C$25,MATCH(D1824,AdressBook!$B$6:$B$25,0),1)),""),"")</f>
        <v/>
      </c>
      <c r="S1824" s="165">
        <f>IF(LEN(C1824)&gt;0,IFERROR(IF(MATCH(C1824,C1825:$C$4004,0)&gt;0,-1,ROW(S1824)-ROW($S$3)),ROW(S1824)-ROW($S$3)),-1)</f>
        <v>-1</v>
      </c>
      <c r="T1824" s="165">
        <f t="shared" si="206"/>
        <v>0</v>
      </c>
      <c r="U1824" s="165" t="str">
        <f t="shared" si="207"/>
        <v/>
      </c>
      <c r="V1824" s="165" t="str">
        <f>IFERROR(IF(OR(C1824="",S1824&lt;0),"",IF(SUBTOTAL(3,C1824:C1824)=0,-1,SUBTOTAL(3,$C$4:C1824))),"")</f>
        <v/>
      </c>
      <c r="W1824" s="156" t="str">
        <f t="array" ref="W1824">IF(LEN(C1824)&gt;0,IFERROR(IF(MATCH(C1824,$C$3:$C1823,0)&gt;0,N1824-INDEX($N$3:N1823,SUMPRODUCT(MAX(ROW($C$3:$C1823)*(C1824=$C$3:$C1823)))-2,1),""),""),"")</f>
        <v/>
      </c>
      <c r="X1824" s="156">
        <f t="shared" ca="1" si="208"/>
        <v>1</v>
      </c>
      <c r="Y1824" s="156">
        <f t="shared" ca="1" si="209"/>
        <v>1</v>
      </c>
    </row>
    <row r="1825" spans="2:25" hidden="1" x14ac:dyDescent="0.25">
      <c r="B1825" s="390" t="str">
        <f>IFERROR(IF(LEN(INDEX(PlansAndNotes!$B$6:$B$2005,ROW(A1825)-ROW($B$3)))=0,"",INDEX(PlansAndNotes!$B$6:$B$2005,ROW(A1825)-ROW($B$3))),"")</f>
        <v/>
      </c>
      <c r="C1825" s="361" t="str">
        <f t="shared" si="204"/>
        <v/>
      </c>
      <c r="D1825" s="361" t="str">
        <f>IFERROR(IF(LEN(C1825)&gt;0,IF(LEN(INDEX(TasksList!$C$6:$C$1005,MATCH(C1825,TasksList!$B$6:$B$1005,0),1))=0,"",INDEX(TasksList!$C$6:$C$1005,MATCH(C1825,TasksList!$B$6:$B$1005,0),1)),""),"")</f>
        <v/>
      </c>
      <c r="E1825" s="361" t="str">
        <f>IFERROR(IF(LEN(C1825)&gt;0,IF(LEN(INDEX(TasksList!$F$6:$F$1005,MATCH(C1825,TasksList!$B$6:$B$1005,0),1))=0,"not set!",INDEX(TasksList!$F$6:$F$1005,MATCH(C1825,TasksList!$B$6:$B$1005,0),1)),""),"")</f>
        <v/>
      </c>
      <c r="F1825" s="360" t="str">
        <f>IFERROR(IF(LEN(D1825)&gt;0,IF(LEN(INDEX(AdressBook!$D$6:$D$25,MATCH(D1825,AdressBook!$B$6:$B$25,0),1))=0,"",INDEX(AdressBook!$D$6:$D$25,MATCH(D1825,AdressBook!$B$6:$B$25,0),1)),""),"")</f>
        <v/>
      </c>
      <c r="G1825" s="361" t="str">
        <f>IFERROR(IF(LEN(INDEX(PlansAndNotes!$F$6:$F$2005,ROW(B1825)-ROW($C$3)))=0,"",INDEX(PlansAndNotes!$F$6:$F$2005,ROW(B1825)-ROW($C$3))),"")</f>
        <v/>
      </c>
      <c r="H1825" s="361" t="str">
        <f>IFERROR(IF(LEN(C1825)&gt;0,IF(LEN(INDEX(TasksList!$G$6:$G$1005,MATCH(C1825,TasksList!$B$6:$B$1005,0),1))=0,"",INDEX(TasksList!$G$6:$G$1005,MATCH(C1825,TasksList!$B$6:$B$1005,0),1)),""),"")</f>
        <v/>
      </c>
      <c r="I1825" s="381"/>
      <c r="J1825" s="400"/>
      <c r="K1825" s="400"/>
      <c r="L1825" s="179"/>
      <c r="M1825" s="381"/>
      <c r="N1825" s="362" t="str">
        <f>IFERROR(IF(LEN(INDEX(PlansAndNotes!$D$6:$D$4005,ROW(B1825)-ROW($C$3)))=0,"",INDEX(PlansAndNotes!$D$6:$D$4005,ROW(B1825)-ROW($C$3))),"")</f>
        <v/>
      </c>
      <c r="O1825" s="165" t="str">
        <f t="shared" si="205"/>
        <v/>
      </c>
      <c r="P1825" s="363" t="str">
        <f>IFERROR(IF(LEN(INDEX(PlansAndNotes!$E$6:$E$4005,ROW(B1825)-ROW($C$3)))=0,"",INDEX(PlansAndNotes!$E$6:$E$4005,ROW(B1825)-ROW($C$3))),"")</f>
        <v/>
      </c>
      <c r="Q1825" s="363" t="str">
        <f>IFERROR(IF(LEN(INDEX(PlansAndNotes!$G$6:$G$4005,ROW(B1825)-ROW($C$3)))=0,"",INDEX(PlansAndNotes!$G$6:$G$4005,ROW(B1825)-ROW($C$3))),"")</f>
        <v/>
      </c>
      <c r="R1825" s="361" t="str">
        <f>IFERROR(IF(LEN(D1825)&gt;0,IF(LEN(INDEX(AdressBook!$C$6:$C$25,MATCH(D1825,AdressBook!$B$6:$B$25,0),1))=0,"",INDEX(AdressBook!$C$6:$C$25,MATCH(D1825,AdressBook!$B$6:$B$25,0),1)),""),"")</f>
        <v/>
      </c>
      <c r="S1825" s="165">
        <f>IF(LEN(C1825)&gt;0,IFERROR(IF(MATCH(C1825,C1826:$C$4004,0)&gt;0,-1,ROW(S1825)-ROW($S$3)),ROW(S1825)-ROW($S$3)),-1)</f>
        <v>-1</v>
      </c>
      <c r="T1825" s="165">
        <f t="shared" si="206"/>
        <v>0</v>
      </c>
      <c r="U1825" s="165" t="str">
        <f t="shared" si="207"/>
        <v/>
      </c>
      <c r="V1825" s="165" t="str">
        <f>IFERROR(IF(OR(C1825="",S1825&lt;0),"",IF(SUBTOTAL(3,C1825:C1825)=0,-1,SUBTOTAL(3,$C$4:C1825))),"")</f>
        <v/>
      </c>
      <c r="W1825" s="156" t="str">
        <f t="array" ref="W1825">IF(LEN(C1825)&gt;0,IFERROR(IF(MATCH(C1825,$C$3:$C1824,0)&gt;0,N1825-INDEX($N$3:N1824,SUMPRODUCT(MAX(ROW($C$3:$C1824)*(C1825=$C$3:$C1824)))-2,1),""),""),"")</f>
        <v/>
      </c>
      <c r="X1825" s="156">
        <f t="shared" ca="1" si="208"/>
        <v>1</v>
      </c>
      <c r="Y1825" s="156">
        <f t="shared" ca="1" si="209"/>
        <v>1</v>
      </c>
    </row>
    <row r="1826" spans="2:25" hidden="1" x14ac:dyDescent="0.25">
      <c r="B1826" s="390" t="str">
        <f>IFERROR(IF(LEN(INDEX(PlansAndNotes!$B$6:$B$2005,ROW(A1826)-ROW($B$3)))=0,"",INDEX(PlansAndNotes!$B$6:$B$2005,ROW(A1826)-ROW($B$3))),"")</f>
        <v/>
      </c>
      <c r="C1826" s="361" t="str">
        <f t="shared" si="204"/>
        <v/>
      </c>
      <c r="D1826" s="361" t="str">
        <f>IFERROR(IF(LEN(C1826)&gt;0,IF(LEN(INDEX(TasksList!$C$6:$C$1005,MATCH(C1826,TasksList!$B$6:$B$1005,0),1))=0,"",INDEX(TasksList!$C$6:$C$1005,MATCH(C1826,TasksList!$B$6:$B$1005,0),1)),""),"")</f>
        <v/>
      </c>
      <c r="E1826" s="361" t="str">
        <f>IFERROR(IF(LEN(C1826)&gt;0,IF(LEN(INDEX(TasksList!$F$6:$F$1005,MATCH(C1826,TasksList!$B$6:$B$1005,0),1))=0,"not set!",INDEX(TasksList!$F$6:$F$1005,MATCH(C1826,TasksList!$B$6:$B$1005,0),1)),""),"")</f>
        <v/>
      </c>
      <c r="F1826" s="360" t="str">
        <f>IFERROR(IF(LEN(D1826)&gt;0,IF(LEN(INDEX(AdressBook!$D$6:$D$25,MATCH(D1826,AdressBook!$B$6:$B$25,0),1))=0,"",INDEX(AdressBook!$D$6:$D$25,MATCH(D1826,AdressBook!$B$6:$B$25,0),1)),""),"")</f>
        <v/>
      </c>
      <c r="G1826" s="361" t="str">
        <f>IFERROR(IF(LEN(INDEX(PlansAndNotes!$F$6:$F$2005,ROW(B1826)-ROW($C$3)))=0,"",INDEX(PlansAndNotes!$F$6:$F$2005,ROW(B1826)-ROW($C$3))),"")</f>
        <v/>
      </c>
      <c r="H1826" s="361" t="str">
        <f>IFERROR(IF(LEN(C1826)&gt;0,IF(LEN(INDEX(TasksList!$G$6:$G$1005,MATCH(C1826,TasksList!$B$6:$B$1005,0),1))=0,"",INDEX(TasksList!$G$6:$G$1005,MATCH(C1826,TasksList!$B$6:$B$1005,0),1)),""),"")</f>
        <v/>
      </c>
      <c r="I1826" s="381"/>
      <c r="J1826" s="400"/>
      <c r="K1826" s="400"/>
      <c r="L1826" s="179"/>
      <c r="M1826" s="381"/>
      <c r="N1826" s="362" t="str">
        <f>IFERROR(IF(LEN(INDEX(PlansAndNotes!$D$6:$D$4005,ROW(B1826)-ROW($C$3)))=0,"",INDEX(PlansAndNotes!$D$6:$D$4005,ROW(B1826)-ROW($C$3))),"")</f>
        <v/>
      </c>
      <c r="O1826" s="165" t="str">
        <f t="shared" si="205"/>
        <v/>
      </c>
      <c r="P1826" s="363" t="str">
        <f>IFERROR(IF(LEN(INDEX(PlansAndNotes!$E$6:$E$4005,ROW(B1826)-ROW($C$3)))=0,"",INDEX(PlansAndNotes!$E$6:$E$4005,ROW(B1826)-ROW($C$3))),"")</f>
        <v/>
      </c>
      <c r="Q1826" s="363" t="str">
        <f>IFERROR(IF(LEN(INDEX(PlansAndNotes!$G$6:$G$4005,ROW(B1826)-ROW($C$3)))=0,"",INDEX(PlansAndNotes!$G$6:$G$4005,ROW(B1826)-ROW($C$3))),"")</f>
        <v/>
      </c>
      <c r="R1826" s="361" t="str">
        <f>IFERROR(IF(LEN(D1826)&gt;0,IF(LEN(INDEX(AdressBook!$C$6:$C$25,MATCH(D1826,AdressBook!$B$6:$B$25,0),1))=0,"",INDEX(AdressBook!$C$6:$C$25,MATCH(D1826,AdressBook!$B$6:$B$25,0),1)),""),"")</f>
        <v/>
      </c>
      <c r="S1826" s="165">
        <f>IF(LEN(C1826)&gt;0,IFERROR(IF(MATCH(C1826,C1827:$C$4004,0)&gt;0,-1,ROW(S1826)-ROW($S$3)),ROW(S1826)-ROW($S$3)),-1)</f>
        <v>-1</v>
      </c>
      <c r="T1826" s="165">
        <f t="shared" si="206"/>
        <v>0</v>
      </c>
      <c r="U1826" s="165" t="str">
        <f t="shared" si="207"/>
        <v/>
      </c>
      <c r="V1826" s="165" t="str">
        <f>IFERROR(IF(OR(C1826="",S1826&lt;0),"",IF(SUBTOTAL(3,C1826:C1826)=0,-1,SUBTOTAL(3,$C$4:C1826))),"")</f>
        <v/>
      </c>
      <c r="W1826" s="156" t="str">
        <f t="array" ref="W1826">IF(LEN(C1826)&gt;0,IFERROR(IF(MATCH(C1826,$C$3:$C1825,0)&gt;0,N1826-INDEX($N$3:N1825,SUMPRODUCT(MAX(ROW($C$3:$C1825)*(C1826=$C$3:$C1825)))-2,1),""),""),"")</f>
        <v/>
      </c>
      <c r="X1826" s="156">
        <f t="shared" ca="1" si="208"/>
        <v>1</v>
      </c>
      <c r="Y1826" s="156">
        <f t="shared" ca="1" si="209"/>
        <v>1</v>
      </c>
    </row>
    <row r="1827" spans="2:25" hidden="1" x14ac:dyDescent="0.25">
      <c r="B1827" s="390" t="str">
        <f>IFERROR(IF(LEN(INDEX(PlansAndNotes!$B$6:$B$2005,ROW(A1827)-ROW($B$3)))=0,"",INDEX(PlansAndNotes!$B$6:$B$2005,ROW(A1827)-ROW($B$3))),"")</f>
        <v/>
      </c>
      <c r="C1827" s="361" t="str">
        <f t="shared" si="204"/>
        <v/>
      </c>
      <c r="D1827" s="361" t="str">
        <f>IFERROR(IF(LEN(C1827)&gt;0,IF(LEN(INDEX(TasksList!$C$6:$C$1005,MATCH(C1827,TasksList!$B$6:$B$1005,0),1))=0,"",INDEX(TasksList!$C$6:$C$1005,MATCH(C1827,TasksList!$B$6:$B$1005,0),1)),""),"")</f>
        <v/>
      </c>
      <c r="E1827" s="361" t="str">
        <f>IFERROR(IF(LEN(C1827)&gt;0,IF(LEN(INDEX(TasksList!$F$6:$F$1005,MATCH(C1827,TasksList!$B$6:$B$1005,0),1))=0,"not set!",INDEX(TasksList!$F$6:$F$1005,MATCH(C1827,TasksList!$B$6:$B$1005,0),1)),""),"")</f>
        <v/>
      </c>
      <c r="F1827" s="360" t="str">
        <f>IFERROR(IF(LEN(D1827)&gt;0,IF(LEN(INDEX(AdressBook!$D$6:$D$25,MATCH(D1827,AdressBook!$B$6:$B$25,0),1))=0,"",INDEX(AdressBook!$D$6:$D$25,MATCH(D1827,AdressBook!$B$6:$B$25,0),1)),""),"")</f>
        <v/>
      </c>
      <c r="G1827" s="361" t="str">
        <f>IFERROR(IF(LEN(INDEX(PlansAndNotes!$F$6:$F$2005,ROW(B1827)-ROW($C$3)))=0,"",INDEX(PlansAndNotes!$F$6:$F$2005,ROW(B1827)-ROW($C$3))),"")</f>
        <v/>
      </c>
      <c r="H1827" s="361" t="str">
        <f>IFERROR(IF(LEN(C1827)&gt;0,IF(LEN(INDEX(TasksList!$G$6:$G$1005,MATCH(C1827,TasksList!$B$6:$B$1005,0),1))=0,"",INDEX(TasksList!$G$6:$G$1005,MATCH(C1827,TasksList!$B$6:$B$1005,0),1)),""),"")</f>
        <v/>
      </c>
      <c r="I1827" s="381"/>
      <c r="J1827" s="400"/>
      <c r="K1827" s="400"/>
      <c r="L1827" s="179"/>
      <c r="M1827" s="381"/>
      <c r="N1827" s="362" t="str">
        <f>IFERROR(IF(LEN(INDEX(PlansAndNotes!$D$6:$D$4005,ROW(B1827)-ROW($C$3)))=0,"",INDEX(PlansAndNotes!$D$6:$D$4005,ROW(B1827)-ROW($C$3))),"")</f>
        <v/>
      </c>
      <c r="O1827" s="165" t="str">
        <f t="shared" si="205"/>
        <v/>
      </c>
      <c r="P1827" s="363" t="str">
        <f>IFERROR(IF(LEN(INDEX(PlansAndNotes!$E$6:$E$4005,ROW(B1827)-ROW($C$3)))=0,"",INDEX(PlansAndNotes!$E$6:$E$4005,ROW(B1827)-ROW($C$3))),"")</f>
        <v/>
      </c>
      <c r="Q1827" s="363" t="str">
        <f>IFERROR(IF(LEN(INDEX(PlansAndNotes!$G$6:$G$4005,ROW(B1827)-ROW($C$3)))=0,"",INDEX(PlansAndNotes!$G$6:$G$4005,ROW(B1827)-ROW($C$3))),"")</f>
        <v/>
      </c>
      <c r="R1827" s="361" t="str">
        <f>IFERROR(IF(LEN(D1827)&gt;0,IF(LEN(INDEX(AdressBook!$C$6:$C$25,MATCH(D1827,AdressBook!$B$6:$B$25,0),1))=0,"",INDEX(AdressBook!$C$6:$C$25,MATCH(D1827,AdressBook!$B$6:$B$25,0),1)),""),"")</f>
        <v/>
      </c>
      <c r="S1827" s="165">
        <f>IF(LEN(C1827)&gt;0,IFERROR(IF(MATCH(C1827,C1828:$C$4004,0)&gt;0,-1,ROW(S1827)-ROW($S$3)),ROW(S1827)-ROW($S$3)),-1)</f>
        <v>-1</v>
      </c>
      <c r="T1827" s="165">
        <f t="shared" si="206"/>
        <v>0</v>
      </c>
      <c r="U1827" s="165" t="str">
        <f t="shared" si="207"/>
        <v/>
      </c>
      <c r="V1827" s="165" t="str">
        <f>IFERROR(IF(OR(C1827="",S1827&lt;0),"",IF(SUBTOTAL(3,C1827:C1827)=0,-1,SUBTOTAL(3,$C$4:C1827))),"")</f>
        <v/>
      </c>
      <c r="W1827" s="156" t="str">
        <f t="array" ref="W1827">IF(LEN(C1827)&gt;0,IFERROR(IF(MATCH(C1827,$C$3:$C1826,0)&gt;0,N1827-INDEX($N$3:N1826,SUMPRODUCT(MAX(ROW($C$3:$C1826)*(C1827=$C$3:$C1826)))-2,1),""),""),"")</f>
        <v/>
      </c>
      <c r="X1827" s="156">
        <f t="shared" ca="1" si="208"/>
        <v>1</v>
      </c>
      <c r="Y1827" s="156">
        <f t="shared" ca="1" si="209"/>
        <v>1</v>
      </c>
    </row>
    <row r="1828" spans="2:25" hidden="1" x14ac:dyDescent="0.25">
      <c r="B1828" s="390" t="str">
        <f>IFERROR(IF(LEN(INDEX(PlansAndNotes!$B$6:$B$2005,ROW(A1828)-ROW($B$3)))=0,"",INDEX(PlansAndNotes!$B$6:$B$2005,ROW(A1828)-ROW($B$3))),"")</f>
        <v/>
      </c>
      <c r="C1828" s="361" t="str">
        <f t="shared" si="204"/>
        <v/>
      </c>
      <c r="D1828" s="361" t="str">
        <f>IFERROR(IF(LEN(C1828)&gt;0,IF(LEN(INDEX(TasksList!$C$6:$C$1005,MATCH(C1828,TasksList!$B$6:$B$1005,0),1))=0,"",INDEX(TasksList!$C$6:$C$1005,MATCH(C1828,TasksList!$B$6:$B$1005,0),1)),""),"")</f>
        <v/>
      </c>
      <c r="E1828" s="361" t="str">
        <f>IFERROR(IF(LEN(C1828)&gt;0,IF(LEN(INDEX(TasksList!$F$6:$F$1005,MATCH(C1828,TasksList!$B$6:$B$1005,0),1))=0,"not set!",INDEX(TasksList!$F$6:$F$1005,MATCH(C1828,TasksList!$B$6:$B$1005,0),1)),""),"")</f>
        <v/>
      </c>
      <c r="F1828" s="360" t="str">
        <f>IFERROR(IF(LEN(D1828)&gt;0,IF(LEN(INDEX(AdressBook!$D$6:$D$25,MATCH(D1828,AdressBook!$B$6:$B$25,0),1))=0,"",INDEX(AdressBook!$D$6:$D$25,MATCH(D1828,AdressBook!$B$6:$B$25,0),1)),""),"")</f>
        <v/>
      </c>
      <c r="G1828" s="361" t="str">
        <f>IFERROR(IF(LEN(INDEX(PlansAndNotes!$F$6:$F$2005,ROW(B1828)-ROW($C$3)))=0,"",INDEX(PlansAndNotes!$F$6:$F$2005,ROW(B1828)-ROW($C$3))),"")</f>
        <v/>
      </c>
      <c r="H1828" s="361" t="str">
        <f>IFERROR(IF(LEN(C1828)&gt;0,IF(LEN(INDEX(TasksList!$G$6:$G$1005,MATCH(C1828,TasksList!$B$6:$B$1005,0),1))=0,"",INDEX(TasksList!$G$6:$G$1005,MATCH(C1828,TasksList!$B$6:$B$1005,0),1)),""),"")</f>
        <v/>
      </c>
      <c r="I1828" s="381"/>
      <c r="J1828" s="400"/>
      <c r="K1828" s="400"/>
      <c r="L1828" s="179"/>
      <c r="M1828" s="381"/>
      <c r="N1828" s="362" t="str">
        <f>IFERROR(IF(LEN(INDEX(PlansAndNotes!$D$6:$D$4005,ROW(B1828)-ROW($C$3)))=0,"",INDEX(PlansAndNotes!$D$6:$D$4005,ROW(B1828)-ROW($C$3))),"")</f>
        <v/>
      </c>
      <c r="O1828" s="165" t="str">
        <f t="shared" si="205"/>
        <v/>
      </c>
      <c r="P1828" s="363" t="str">
        <f>IFERROR(IF(LEN(INDEX(PlansAndNotes!$E$6:$E$4005,ROW(B1828)-ROW($C$3)))=0,"",INDEX(PlansAndNotes!$E$6:$E$4005,ROW(B1828)-ROW($C$3))),"")</f>
        <v/>
      </c>
      <c r="Q1828" s="363" t="str">
        <f>IFERROR(IF(LEN(INDEX(PlansAndNotes!$G$6:$G$4005,ROW(B1828)-ROW($C$3)))=0,"",INDEX(PlansAndNotes!$G$6:$G$4005,ROW(B1828)-ROW($C$3))),"")</f>
        <v/>
      </c>
      <c r="R1828" s="361" t="str">
        <f>IFERROR(IF(LEN(D1828)&gt;0,IF(LEN(INDEX(AdressBook!$C$6:$C$25,MATCH(D1828,AdressBook!$B$6:$B$25,0),1))=0,"",INDEX(AdressBook!$C$6:$C$25,MATCH(D1828,AdressBook!$B$6:$B$25,0),1)),""),"")</f>
        <v/>
      </c>
      <c r="S1828" s="165">
        <f>IF(LEN(C1828)&gt;0,IFERROR(IF(MATCH(C1828,C1829:$C$4004,0)&gt;0,-1,ROW(S1828)-ROW($S$3)),ROW(S1828)-ROW($S$3)),-1)</f>
        <v>-1</v>
      </c>
      <c r="T1828" s="165">
        <f t="shared" si="206"/>
        <v>0</v>
      </c>
      <c r="U1828" s="165" t="str">
        <f t="shared" si="207"/>
        <v/>
      </c>
      <c r="V1828" s="165" t="str">
        <f>IFERROR(IF(OR(C1828="",S1828&lt;0),"",IF(SUBTOTAL(3,C1828:C1828)=0,-1,SUBTOTAL(3,$C$4:C1828))),"")</f>
        <v/>
      </c>
      <c r="W1828" s="156" t="str">
        <f t="array" ref="W1828">IF(LEN(C1828)&gt;0,IFERROR(IF(MATCH(C1828,$C$3:$C1827,0)&gt;0,N1828-INDEX($N$3:N1827,SUMPRODUCT(MAX(ROW($C$3:$C1827)*(C1828=$C$3:$C1827)))-2,1),""),""),"")</f>
        <v/>
      </c>
      <c r="X1828" s="156">
        <f t="shared" ca="1" si="208"/>
        <v>1</v>
      </c>
      <c r="Y1828" s="156">
        <f t="shared" ca="1" si="209"/>
        <v>1</v>
      </c>
    </row>
    <row r="1829" spans="2:25" hidden="1" x14ac:dyDescent="0.25">
      <c r="B1829" s="390" t="str">
        <f>IFERROR(IF(LEN(INDEX(PlansAndNotes!$B$6:$B$2005,ROW(A1829)-ROW($B$3)))=0,"",INDEX(PlansAndNotes!$B$6:$B$2005,ROW(A1829)-ROW($B$3))),"")</f>
        <v/>
      </c>
      <c r="C1829" s="361" t="str">
        <f t="shared" si="204"/>
        <v/>
      </c>
      <c r="D1829" s="361" t="str">
        <f>IFERROR(IF(LEN(C1829)&gt;0,IF(LEN(INDEX(TasksList!$C$6:$C$1005,MATCH(C1829,TasksList!$B$6:$B$1005,0),1))=0,"",INDEX(TasksList!$C$6:$C$1005,MATCH(C1829,TasksList!$B$6:$B$1005,0),1)),""),"")</f>
        <v/>
      </c>
      <c r="E1829" s="361" t="str">
        <f>IFERROR(IF(LEN(C1829)&gt;0,IF(LEN(INDEX(TasksList!$F$6:$F$1005,MATCH(C1829,TasksList!$B$6:$B$1005,0),1))=0,"not set!",INDEX(TasksList!$F$6:$F$1005,MATCH(C1829,TasksList!$B$6:$B$1005,0),1)),""),"")</f>
        <v/>
      </c>
      <c r="F1829" s="360" t="str">
        <f>IFERROR(IF(LEN(D1829)&gt;0,IF(LEN(INDEX(AdressBook!$D$6:$D$25,MATCH(D1829,AdressBook!$B$6:$B$25,0),1))=0,"",INDEX(AdressBook!$D$6:$D$25,MATCH(D1829,AdressBook!$B$6:$B$25,0),1)),""),"")</f>
        <v/>
      </c>
      <c r="G1829" s="361" t="str">
        <f>IFERROR(IF(LEN(INDEX(PlansAndNotes!$F$6:$F$2005,ROW(B1829)-ROW($C$3)))=0,"",INDEX(PlansAndNotes!$F$6:$F$2005,ROW(B1829)-ROW($C$3))),"")</f>
        <v/>
      </c>
      <c r="H1829" s="361" t="str">
        <f>IFERROR(IF(LEN(C1829)&gt;0,IF(LEN(INDEX(TasksList!$G$6:$G$1005,MATCH(C1829,TasksList!$B$6:$B$1005,0),1))=0,"",INDEX(TasksList!$G$6:$G$1005,MATCH(C1829,TasksList!$B$6:$B$1005,0),1)),""),"")</f>
        <v/>
      </c>
      <c r="I1829" s="381"/>
      <c r="J1829" s="400"/>
      <c r="K1829" s="400"/>
      <c r="L1829" s="179"/>
      <c r="M1829" s="381"/>
      <c r="N1829" s="362" t="str">
        <f>IFERROR(IF(LEN(INDEX(PlansAndNotes!$D$6:$D$4005,ROW(B1829)-ROW($C$3)))=0,"",INDEX(PlansAndNotes!$D$6:$D$4005,ROW(B1829)-ROW($C$3))),"")</f>
        <v/>
      </c>
      <c r="O1829" s="165" t="str">
        <f t="shared" si="205"/>
        <v/>
      </c>
      <c r="P1829" s="363" t="str">
        <f>IFERROR(IF(LEN(INDEX(PlansAndNotes!$E$6:$E$4005,ROW(B1829)-ROW($C$3)))=0,"",INDEX(PlansAndNotes!$E$6:$E$4005,ROW(B1829)-ROW($C$3))),"")</f>
        <v/>
      </c>
      <c r="Q1829" s="363" t="str">
        <f>IFERROR(IF(LEN(INDEX(PlansAndNotes!$G$6:$G$4005,ROW(B1829)-ROW($C$3)))=0,"",INDEX(PlansAndNotes!$G$6:$G$4005,ROW(B1829)-ROW($C$3))),"")</f>
        <v/>
      </c>
      <c r="R1829" s="361" t="str">
        <f>IFERROR(IF(LEN(D1829)&gt;0,IF(LEN(INDEX(AdressBook!$C$6:$C$25,MATCH(D1829,AdressBook!$B$6:$B$25,0),1))=0,"",INDEX(AdressBook!$C$6:$C$25,MATCH(D1829,AdressBook!$B$6:$B$25,0),1)),""),"")</f>
        <v/>
      </c>
      <c r="S1829" s="165">
        <f>IF(LEN(C1829)&gt;0,IFERROR(IF(MATCH(C1829,C1830:$C$4004,0)&gt;0,-1,ROW(S1829)-ROW($S$3)),ROW(S1829)-ROW($S$3)),-1)</f>
        <v>-1</v>
      </c>
      <c r="T1829" s="165">
        <f t="shared" si="206"/>
        <v>0</v>
      </c>
      <c r="U1829" s="165" t="str">
        <f t="shared" si="207"/>
        <v/>
      </c>
      <c r="V1829" s="165" t="str">
        <f>IFERROR(IF(OR(C1829="",S1829&lt;0),"",IF(SUBTOTAL(3,C1829:C1829)=0,-1,SUBTOTAL(3,$C$4:C1829))),"")</f>
        <v/>
      </c>
      <c r="W1829" s="156" t="str">
        <f t="array" ref="W1829">IF(LEN(C1829)&gt;0,IFERROR(IF(MATCH(C1829,$C$3:$C1828,0)&gt;0,N1829-INDEX($N$3:N1828,SUMPRODUCT(MAX(ROW($C$3:$C1828)*(C1829=$C$3:$C1828)))-2,1),""),""),"")</f>
        <v/>
      </c>
      <c r="X1829" s="156">
        <f t="shared" ca="1" si="208"/>
        <v>1</v>
      </c>
      <c r="Y1829" s="156">
        <f t="shared" ca="1" si="209"/>
        <v>1</v>
      </c>
    </row>
    <row r="1830" spans="2:25" hidden="1" x14ac:dyDescent="0.25">
      <c r="B1830" s="390" t="str">
        <f>IFERROR(IF(LEN(INDEX(PlansAndNotes!$B$6:$B$2005,ROW(A1830)-ROW($B$3)))=0,"",INDEX(PlansAndNotes!$B$6:$B$2005,ROW(A1830)-ROW($B$3))),"")</f>
        <v/>
      </c>
      <c r="C1830" s="361" t="str">
        <f t="shared" si="204"/>
        <v/>
      </c>
      <c r="D1830" s="361" t="str">
        <f>IFERROR(IF(LEN(C1830)&gt;0,IF(LEN(INDEX(TasksList!$C$6:$C$1005,MATCH(C1830,TasksList!$B$6:$B$1005,0),1))=0,"",INDEX(TasksList!$C$6:$C$1005,MATCH(C1830,TasksList!$B$6:$B$1005,0),1)),""),"")</f>
        <v/>
      </c>
      <c r="E1830" s="361" t="str">
        <f>IFERROR(IF(LEN(C1830)&gt;0,IF(LEN(INDEX(TasksList!$F$6:$F$1005,MATCH(C1830,TasksList!$B$6:$B$1005,0),1))=0,"not set!",INDEX(TasksList!$F$6:$F$1005,MATCH(C1830,TasksList!$B$6:$B$1005,0),1)),""),"")</f>
        <v/>
      </c>
      <c r="F1830" s="360" t="str">
        <f>IFERROR(IF(LEN(D1830)&gt;0,IF(LEN(INDEX(AdressBook!$D$6:$D$25,MATCH(D1830,AdressBook!$B$6:$B$25,0),1))=0,"",INDEX(AdressBook!$D$6:$D$25,MATCH(D1830,AdressBook!$B$6:$B$25,0),1)),""),"")</f>
        <v/>
      </c>
      <c r="G1830" s="361" t="str">
        <f>IFERROR(IF(LEN(INDEX(PlansAndNotes!$F$6:$F$2005,ROW(B1830)-ROW($C$3)))=0,"",INDEX(PlansAndNotes!$F$6:$F$2005,ROW(B1830)-ROW($C$3))),"")</f>
        <v/>
      </c>
      <c r="H1830" s="361" t="str">
        <f>IFERROR(IF(LEN(C1830)&gt;0,IF(LEN(INDEX(TasksList!$G$6:$G$1005,MATCH(C1830,TasksList!$B$6:$B$1005,0),1))=0,"",INDEX(TasksList!$G$6:$G$1005,MATCH(C1830,TasksList!$B$6:$B$1005,0),1)),""),"")</f>
        <v/>
      </c>
      <c r="I1830" s="381"/>
      <c r="J1830" s="400"/>
      <c r="K1830" s="400"/>
      <c r="L1830" s="179"/>
      <c r="M1830" s="381"/>
      <c r="N1830" s="362" t="str">
        <f>IFERROR(IF(LEN(INDEX(PlansAndNotes!$D$6:$D$4005,ROW(B1830)-ROW($C$3)))=0,"",INDEX(PlansAndNotes!$D$6:$D$4005,ROW(B1830)-ROW($C$3))),"")</f>
        <v/>
      </c>
      <c r="O1830" s="165" t="str">
        <f t="shared" si="205"/>
        <v/>
      </c>
      <c r="P1830" s="363" t="str">
        <f>IFERROR(IF(LEN(INDEX(PlansAndNotes!$E$6:$E$4005,ROW(B1830)-ROW($C$3)))=0,"",INDEX(PlansAndNotes!$E$6:$E$4005,ROW(B1830)-ROW($C$3))),"")</f>
        <v/>
      </c>
      <c r="Q1830" s="363" t="str">
        <f>IFERROR(IF(LEN(INDEX(PlansAndNotes!$G$6:$G$4005,ROW(B1830)-ROW($C$3)))=0,"",INDEX(PlansAndNotes!$G$6:$G$4005,ROW(B1830)-ROW($C$3))),"")</f>
        <v/>
      </c>
      <c r="R1830" s="361" t="str">
        <f>IFERROR(IF(LEN(D1830)&gt;0,IF(LEN(INDEX(AdressBook!$C$6:$C$25,MATCH(D1830,AdressBook!$B$6:$B$25,0),1))=0,"",INDEX(AdressBook!$C$6:$C$25,MATCH(D1830,AdressBook!$B$6:$B$25,0),1)),""),"")</f>
        <v/>
      </c>
      <c r="S1830" s="165">
        <f>IF(LEN(C1830)&gt;0,IFERROR(IF(MATCH(C1830,C1831:$C$4004,0)&gt;0,-1,ROW(S1830)-ROW($S$3)),ROW(S1830)-ROW($S$3)),-1)</f>
        <v>-1</v>
      </c>
      <c r="T1830" s="165">
        <f t="shared" si="206"/>
        <v>0</v>
      </c>
      <c r="U1830" s="165" t="str">
        <f t="shared" si="207"/>
        <v/>
      </c>
      <c r="V1830" s="165" t="str">
        <f>IFERROR(IF(OR(C1830="",S1830&lt;0),"",IF(SUBTOTAL(3,C1830:C1830)=0,-1,SUBTOTAL(3,$C$4:C1830))),"")</f>
        <v/>
      </c>
      <c r="W1830" s="156" t="str">
        <f t="array" ref="W1830">IF(LEN(C1830)&gt;0,IFERROR(IF(MATCH(C1830,$C$3:$C1829,0)&gt;0,N1830-INDEX($N$3:N1829,SUMPRODUCT(MAX(ROW($C$3:$C1829)*(C1830=$C$3:$C1829)))-2,1),""),""),"")</f>
        <v/>
      </c>
      <c r="X1830" s="156">
        <f t="shared" ca="1" si="208"/>
        <v>1</v>
      </c>
      <c r="Y1830" s="156">
        <f t="shared" ca="1" si="209"/>
        <v>1</v>
      </c>
    </row>
    <row r="1831" spans="2:25" hidden="1" x14ac:dyDescent="0.25">
      <c r="B1831" s="390" t="str">
        <f>IFERROR(IF(LEN(INDEX(PlansAndNotes!$B$6:$B$2005,ROW(A1831)-ROW($B$3)))=0,"",INDEX(PlansAndNotes!$B$6:$B$2005,ROW(A1831)-ROW($B$3))),"")</f>
        <v/>
      </c>
      <c r="C1831" s="361" t="str">
        <f t="shared" si="204"/>
        <v/>
      </c>
      <c r="D1831" s="361" t="str">
        <f>IFERROR(IF(LEN(C1831)&gt;0,IF(LEN(INDEX(TasksList!$C$6:$C$1005,MATCH(C1831,TasksList!$B$6:$B$1005,0),1))=0,"",INDEX(TasksList!$C$6:$C$1005,MATCH(C1831,TasksList!$B$6:$B$1005,0),1)),""),"")</f>
        <v/>
      </c>
      <c r="E1831" s="361" t="str">
        <f>IFERROR(IF(LEN(C1831)&gt;0,IF(LEN(INDEX(TasksList!$F$6:$F$1005,MATCH(C1831,TasksList!$B$6:$B$1005,0),1))=0,"not set!",INDEX(TasksList!$F$6:$F$1005,MATCH(C1831,TasksList!$B$6:$B$1005,0),1)),""),"")</f>
        <v/>
      </c>
      <c r="F1831" s="360" t="str">
        <f>IFERROR(IF(LEN(D1831)&gt;0,IF(LEN(INDEX(AdressBook!$D$6:$D$25,MATCH(D1831,AdressBook!$B$6:$B$25,0),1))=0,"",INDEX(AdressBook!$D$6:$D$25,MATCH(D1831,AdressBook!$B$6:$B$25,0),1)),""),"")</f>
        <v/>
      </c>
      <c r="G1831" s="361" t="str">
        <f>IFERROR(IF(LEN(INDEX(PlansAndNotes!$F$6:$F$2005,ROW(B1831)-ROW($C$3)))=0,"",INDEX(PlansAndNotes!$F$6:$F$2005,ROW(B1831)-ROW($C$3))),"")</f>
        <v/>
      </c>
      <c r="H1831" s="361" t="str">
        <f>IFERROR(IF(LEN(C1831)&gt;0,IF(LEN(INDEX(TasksList!$G$6:$G$1005,MATCH(C1831,TasksList!$B$6:$B$1005,0),1))=0,"",INDEX(TasksList!$G$6:$G$1005,MATCH(C1831,TasksList!$B$6:$B$1005,0),1)),""),"")</f>
        <v/>
      </c>
      <c r="I1831" s="381"/>
      <c r="J1831" s="400"/>
      <c r="K1831" s="400"/>
      <c r="L1831" s="179"/>
      <c r="M1831" s="381"/>
      <c r="N1831" s="362" t="str">
        <f>IFERROR(IF(LEN(INDEX(PlansAndNotes!$D$6:$D$4005,ROW(B1831)-ROW($C$3)))=0,"",INDEX(PlansAndNotes!$D$6:$D$4005,ROW(B1831)-ROW($C$3))),"")</f>
        <v/>
      </c>
      <c r="O1831" s="165" t="str">
        <f t="shared" si="205"/>
        <v/>
      </c>
      <c r="P1831" s="363" t="str">
        <f>IFERROR(IF(LEN(INDEX(PlansAndNotes!$E$6:$E$4005,ROW(B1831)-ROW($C$3)))=0,"",INDEX(PlansAndNotes!$E$6:$E$4005,ROW(B1831)-ROW($C$3))),"")</f>
        <v/>
      </c>
      <c r="Q1831" s="363" t="str">
        <f>IFERROR(IF(LEN(INDEX(PlansAndNotes!$G$6:$G$4005,ROW(B1831)-ROW($C$3)))=0,"",INDEX(PlansAndNotes!$G$6:$G$4005,ROW(B1831)-ROW($C$3))),"")</f>
        <v/>
      </c>
      <c r="R1831" s="361" t="str">
        <f>IFERROR(IF(LEN(D1831)&gt;0,IF(LEN(INDEX(AdressBook!$C$6:$C$25,MATCH(D1831,AdressBook!$B$6:$B$25,0),1))=0,"",INDEX(AdressBook!$C$6:$C$25,MATCH(D1831,AdressBook!$B$6:$B$25,0),1)),""),"")</f>
        <v/>
      </c>
      <c r="S1831" s="165">
        <f>IF(LEN(C1831)&gt;0,IFERROR(IF(MATCH(C1831,C1832:$C$4004,0)&gt;0,-1,ROW(S1831)-ROW($S$3)),ROW(S1831)-ROW($S$3)),-1)</f>
        <v>-1</v>
      </c>
      <c r="T1831" s="165">
        <f t="shared" si="206"/>
        <v>0</v>
      </c>
      <c r="U1831" s="165" t="str">
        <f t="shared" si="207"/>
        <v/>
      </c>
      <c r="V1831" s="165" t="str">
        <f>IFERROR(IF(OR(C1831="",S1831&lt;0),"",IF(SUBTOTAL(3,C1831:C1831)=0,-1,SUBTOTAL(3,$C$4:C1831))),"")</f>
        <v/>
      </c>
      <c r="W1831" s="156" t="str">
        <f t="array" ref="W1831">IF(LEN(C1831)&gt;0,IFERROR(IF(MATCH(C1831,$C$3:$C1830,0)&gt;0,N1831-INDEX($N$3:N1830,SUMPRODUCT(MAX(ROW($C$3:$C1830)*(C1831=$C$3:$C1830)))-2,1),""),""),"")</f>
        <v/>
      </c>
      <c r="X1831" s="156">
        <f t="shared" ca="1" si="208"/>
        <v>1</v>
      </c>
      <c r="Y1831" s="156">
        <f t="shared" ca="1" si="209"/>
        <v>1</v>
      </c>
    </row>
    <row r="1832" spans="2:25" hidden="1" x14ac:dyDescent="0.25">
      <c r="B1832" s="390" t="str">
        <f>IFERROR(IF(LEN(INDEX(PlansAndNotes!$B$6:$B$2005,ROW(A1832)-ROW($B$3)))=0,"",INDEX(PlansAndNotes!$B$6:$B$2005,ROW(A1832)-ROW($B$3))),"")</f>
        <v/>
      </c>
      <c r="C1832" s="361" t="str">
        <f t="shared" si="204"/>
        <v/>
      </c>
      <c r="D1832" s="361" t="str">
        <f>IFERROR(IF(LEN(C1832)&gt;0,IF(LEN(INDEX(TasksList!$C$6:$C$1005,MATCH(C1832,TasksList!$B$6:$B$1005,0),1))=0,"",INDEX(TasksList!$C$6:$C$1005,MATCH(C1832,TasksList!$B$6:$B$1005,0),1)),""),"")</f>
        <v/>
      </c>
      <c r="E1832" s="361" t="str">
        <f>IFERROR(IF(LEN(C1832)&gt;0,IF(LEN(INDEX(TasksList!$F$6:$F$1005,MATCH(C1832,TasksList!$B$6:$B$1005,0),1))=0,"not set!",INDEX(TasksList!$F$6:$F$1005,MATCH(C1832,TasksList!$B$6:$B$1005,0),1)),""),"")</f>
        <v/>
      </c>
      <c r="F1832" s="360" t="str">
        <f>IFERROR(IF(LEN(D1832)&gt;0,IF(LEN(INDEX(AdressBook!$D$6:$D$25,MATCH(D1832,AdressBook!$B$6:$B$25,0),1))=0,"",INDEX(AdressBook!$D$6:$D$25,MATCH(D1832,AdressBook!$B$6:$B$25,0),1)),""),"")</f>
        <v/>
      </c>
      <c r="G1832" s="361" t="str">
        <f>IFERROR(IF(LEN(INDEX(PlansAndNotes!$F$6:$F$2005,ROW(B1832)-ROW($C$3)))=0,"",INDEX(PlansAndNotes!$F$6:$F$2005,ROW(B1832)-ROW($C$3))),"")</f>
        <v/>
      </c>
      <c r="H1832" s="361" t="str">
        <f>IFERROR(IF(LEN(C1832)&gt;0,IF(LEN(INDEX(TasksList!$G$6:$G$1005,MATCH(C1832,TasksList!$B$6:$B$1005,0),1))=0,"",INDEX(TasksList!$G$6:$G$1005,MATCH(C1832,TasksList!$B$6:$B$1005,0),1)),""),"")</f>
        <v/>
      </c>
      <c r="I1832" s="381"/>
      <c r="J1832" s="400"/>
      <c r="K1832" s="400"/>
      <c r="L1832" s="179"/>
      <c r="M1832" s="381"/>
      <c r="N1832" s="362" t="str">
        <f>IFERROR(IF(LEN(INDEX(PlansAndNotes!$D$6:$D$4005,ROW(B1832)-ROW($C$3)))=0,"",INDEX(PlansAndNotes!$D$6:$D$4005,ROW(B1832)-ROW($C$3))),"")</f>
        <v/>
      </c>
      <c r="O1832" s="165" t="str">
        <f t="shared" si="205"/>
        <v/>
      </c>
      <c r="P1832" s="363" t="str">
        <f>IFERROR(IF(LEN(INDEX(PlansAndNotes!$E$6:$E$4005,ROW(B1832)-ROW($C$3)))=0,"",INDEX(PlansAndNotes!$E$6:$E$4005,ROW(B1832)-ROW($C$3))),"")</f>
        <v/>
      </c>
      <c r="Q1832" s="363" t="str">
        <f>IFERROR(IF(LEN(INDEX(PlansAndNotes!$G$6:$G$4005,ROW(B1832)-ROW($C$3)))=0,"",INDEX(PlansAndNotes!$G$6:$G$4005,ROW(B1832)-ROW($C$3))),"")</f>
        <v/>
      </c>
      <c r="R1832" s="361" t="str">
        <f>IFERROR(IF(LEN(D1832)&gt;0,IF(LEN(INDEX(AdressBook!$C$6:$C$25,MATCH(D1832,AdressBook!$B$6:$B$25,0),1))=0,"",INDEX(AdressBook!$C$6:$C$25,MATCH(D1832,AdressBook!$B$6:$B$25,0),1)),""),"")</f>
        <v/>
      </c>
      <c r="S1832" s="165">
        <f>IF(LEN(C1832)&gt;0,IFERROR(IF(MATCH(C1832,C1833:$C$4004,0)&gt;0,-1,ROW(S1832)-ROW($S$3)),ROW(S1832)-ROW($S$3)),-1)</f>
        <v>-1</v>
      </c>
      <c r="T1832" s="165">
        <f t="shared" si="206"/>
        <v>0</v>
      </c>
      <c r="U1832" s="165" t="str">
        <f t="shared" si="207"/>
        <v/>
      </c>
      <c r="V1832" s="165" t="str">
        <f>IFERROR(IF(OR(C1832="",S1832&lt;0),"",IF(SUBTOTAL(3,C1832:C1832)=0,-1,SUBTOTAL(3,$C$4:C1832))),"")</f>
        <v/>
      </c>
      <c r="W1832" s="156" t="str">
        <f t="array" ref="W1832">IF(LEN(C1832)&gt;0,IFERROR(IF(MATCH(C1832,$C$3:$C1831,0)&gt;0,N1832-INDEX($N$3:N1831,SUMPRODUCT(MAX(ROW($C$3:$C1831)*(C1832=$C$3:$C1831)))-2,1),""),""),"")</f>
        <v/>
      </c>
      <c r="X1832" s="156">
        <f t="shared" ca="1" si="208"/>
        <v>1</v>
      </c>
      <c r="Y1832" s="156">
        <f t="shared" ca="1" si="209"/>
        <v>1</v>
      </c>
    </row>
    <row r="1833" spans="2:25" hidden="1" x14ac:dyDescent="0.25">
      <c r="B1833" s="390" t="str">
        <f>IFERROR(IF(LEN(INDEX(PlansAndNotes!$B$6:$B$2005,ROW(A1833)-ROW($B$3)))=0,"",INDEX(PlansAndNotes!$B$6:$B$2005,ROW(A1833)-ROW($B$3))),"")</f>
        <v/>
      </c>
      <c r="C1833" s="361" t="str">
        <f t="shared" si="204"/>
        <v/>
      </c>
      <c r="D1833" s="361" t="str">
        <f>IFERROR(IF(LEN(C1833)&gt;0,IF(LEN(INDEX(TasksList!$C$6:$C$1005,MATCH(C1833,TasksList!$B$6:$B$1005,0),1))=0,"",INDEX(TasksList!$C$6:$C$1005,MATCH(C1833,TasksList!$B$6:$B$1005,0),1)),""),"")</f>
        <v/>
      </c>
      <c r="E1833" s="361" t="str">
        <f>IFERROR(IF(LEN(C1833)&gt;0,IF(LEN(INDEX(TasksList!$F$6:$F$1005,MATCH(C1833,TasksList!$B$6:$B$1005,0),1))=0,"not set!",INDEX(TasksList!$F$6:$F$1005,MATCH(C1833,TasksList!$B$6:$B$1005,0),1)),""),"")</f>
        <v/>
      </c>
      <c r="F1833" s="360" t="str">
        <f>IFERROR(IF(LEN(D1833)&gt;0,IF(LEN(INDEX(AdressBook!$D$6:$D$25,MATCH(D1833,AdressBook!$B$6:$B$25,0),1))=0,"",INDEX(AdressBook!$D$6:$D$25,MATCH(D1833,AdressBook!$B$6:$B$25,0),1)),""),"")</f>
        <v/>
      </c>
      <c r="G1833" s="361" t="str">
        <f>IFERROR(IF(LEN(INDEX(PlansAndNotes!$F$6:$F$2005,ROW(B1833)-ROW($C$3)))=0,"",INDEX(PlansAndNotes!$F$6:$F$2005,ROW(B1833)-ROW($C$3))),"")</f>
        <v/>
      </c>
      <c r="H1833" s="361" t="str">
        <f>IFERROR(IF(LEN(C1833)&gt;0,IF(LEN(INDEX(TasksList!$G$6:$G$1005,MATCH(C1833,TasksList!$B$6:$B$1005,0),1))=0,"",INDEX(TasksList!$G$6:$G$1005,MATCH(C1833,TasksList!$B$6:$B$1005,0),1)),""),"")</f>
        <v/>
      </c>
      <c r="I1833" s="381"/>
      <c r="J1833" s="400"/>
      <c r="K1833" s="400"/>
      <c r="L1833" s="179"/>
      <c r="M1833" s="381"/>
      <c r="N1833" s="362" t="str">
        <f>IFERROR(IF(LEN(INDEX(PlansAndNotes!$D$6:$D$4005,ROW(B1833)-ROW($C$3)))=0,"",INDEX(PlansAndNotes!$D$6:$D$4005,ROW(B1833)-ROW($C$3))),"")</f>
        <v/>
      </c>
      <c r="O1833" s="165" t="str">
        <f t="shared" si="205"/>
        <v/>
      </c>
      <c r="P1833" s="363" t="str">
        <f>IFERROR(IF(LEN(INDEX(PlansAndNotes!$E$6:$E$4005,ROW(B1833)-ROW($C$3)))=0,"",INDEX(PlansAndNotes!$E$6:$E$4005,ROW(B1833)-ROW($C$3))),"")</f>
        <v/>
      </c>
      <c r="Q1833" s="363" t="str">
        <f>IFERROR(IF(LEN(INDEX(PlansAndNotes!$G$6:$G$4005,ROW(B1833)-ROW($C$3)))=0,"",INDEX(PlansAndNotes!$G$6:$G$4005,ROW(B1833)-ROW($C$3))),"")</f>
        <v/>
      </c>
      <c r="R1833" s="361" t="str">
        <f>IFERROR(IF(LEN(D1833)&gt;0,IF(LEN(INDEX(AdressBook!$C$6:$C$25,MATCH(D1833,AdressBook!$B$6:$B$25,0),1))=0,"",INDEX(AdressBook!$C$6:$C$25,MATCH(D1833,AdressBook!$B$6:$B$25,0),1)),""),"")</f>
        <v/>
      </c>
      <c r="S1833" s="165">
        <f>IF(LEN(C1833)&gt;0,IFERROR(IF(MATCH(C1833,C1834:$C$4004,0)&gt;0,-1,ROW(S1833)-ROW($S$3)),ROW(S1833)-ROW($S$3)),-1)</f>
        <v>-1</v>
      </c>
      <c r="T1833" s="165">
        <f t="shared" si="206"/>
        <v>0</v>
      </c>
      <c r="U1833" s="165" t="str">
        <f t="shared" si="207"/>
        <v/>
      </c>
      <c r="V1833" s="165" t="str">
        <f>IFERROR(IF(OR(C1833="",S1833&lt;0),"",IF(SUBTOTAL(3,C1833:C1833)=0,-1,SUBTOTAL(3,$C$4:C1833))),"")</f>
        <v/>
      </c>
      <c r="W1833" s="156" t="str">
        <f t="array" ref="W1833">IF(LEN(C1833)&gt;0,IFERROR(IF(MATCH(C1833,$C$3:$C1832,0)&gt;0,N1833-INDEX($N$3:N1832,SUMPRODUCT(MAX(ROW($C$3:$C1832)*(C1833=$C$3:$C1832)))-2,1),""),""),"")</f>
        <v/>
      </c>
      <c r="X1833" s="156">
        <f t="shared" ca="1" si="208"/>
        <v>1</v>
      </c>
      <c r="Y1833" s="156">
        <f t="shared" ca="1" si="209"/>
        <v>1</v>
      </c>
    </row>
    <row r="1834" spans="2:25" hidden="1" x14ac:dyDescent="0.25">
      <c r="B1834" s="390" t="str">
        <f>IFERROR(IF(LEN(INDEX(PlansAndNotes!$B$6:$B$2005,ROW(A1834)-ROW($B$3)))=0,"",INDEX(PlansAndNotes!$B$6:$B$2005,ROW(A1834)-ROW($B$3))),"")</f>
        <v/>
      </c>
      <c r="C1834" s="361" t="str">
        <f t="shared" si="204"/>
        <v/>
      </c>
      <c r="D1834" s="361" t="str">
        <f>IFERROR(IF(LEN(C1834)&gt;0,IF(LEN(INDEX(TasksList!$C$6:$C$1005,MATCH(C1834,TasksList!$B$6:$B$1005,0),1))=0,"",INDEX(TasksList!$C$6:$C$1005,MATCH(C1834,TasksList!$B$6:$B$1005,0),1)),""),"")</f>
        <v/>
      </c>
      <c r="E1834" s="361" t="str">
        <f>IFERROR(IF(LEN(C1834)&gt;0,IF(LEN(INDEX(TasksList!$F$6:$F$1005,MATCH(C1834,TasksList!$B$6:$B$1005,0),1))=0,"not set!",INDEX(TasksList!$F$6:$F$1005,MATCH(C1834,TasksList!$B$6:$B$1005,0),1)),""),"")</f>
        <v/>
      </c>
      <c r="F1834" s="360" t="str">
        <f>IFERROR(IF(LEN(D1834)&gt;0,IF(LEN(INDEX(AdressBook!$D$6:$D$25,MATCH(D1834,AdressBook!$B$6:$B$25,0),1))=0,"",INDEX(AdressBook!$D$6:$D$25,MATCH(D1834,AdressBook!$B$6:$B$25,0),1)),""),"")</f>
        <v/>
      </c>
      <c r="G1834" s="361" t="str">
        <f>IFERROR(IF(LEN(INDEX(PlansAndNotes!$F$6:$F$2005,ROW(B1834)-ROW($C$3)))=0,"",INDEX(PlansAndNotes!$F$6:$F$2005,ROW(B1834)-ROW($C$3))),"")</f>
        <v/>
      </c>
      <c r="H1834" s="361" t="str">
        <f>IFERROR(IF(LEN(C1834)&gt;0,IF(LEN(INDEX(TasksList!$G$6:$G$1005,MATCH(C1834,TasksList!$B$6:$B$1005,0),1))=0,"",INDEX(TasksList!$G$6:$G$1005,MATCH(C1834,TasksList!$B$6:$B$1005,0),1)),""),"")</f>
        <v/>
      </c>
      <c r="I1834" s="381"/>
      <c r="J1834" s="400"/>
      <c r="K1834" s="400"/>
      <c r="L1834" s="179"/>
      <c r="M1834" s="381"/>
      <c r="N1834" s="362" t="str">
        <f>IFERROR(IF(LEN(INDEX(PlansAndNotes!$D$6:$D$4005,ROW(B1834)-ROW($C$3)))=0,"",INDEX(PlansAndNotes!$D$6:$D$4005,ROW(B1834)-ROW($C$3))),"")</f>
        <v/>
      </c>
      <c r="O1834" s="165" t="str">
        <f t="shared" si="205"/>
        <v/>
      </c>
      <c r="P1834" s="363" t="str">
        <f>IFERROR(IF(LEN(INDEX(PlansAndNotes!$E$6:$E$4005,ROW(B1834)-ROW($C$3)))=0,"",INDEX(PlansAndNotes!$E$6:$E$4005,ROW(B1834)-ROW($C$3))),"")</f>
        <v/>
      </c>
      <c r="Q1834" s="363" t="str">
        <f>IFERROR(IF(LEN(INDEX(PlansAndNotes!$G$6:$G$4005,ROW(B1834)-ROW($C$3)))=0,"",INDEX(PlansAndNotes!$G$6:$G$4005,ROW(B1834)-ROW($C$3))),"")</f>
        <v/>
      </c>
      <c r="R1834" s="361" t="str">
        <f>IFERROR(IF(LEN(D1834)&gt;0,IF(LEN(INDEX(AdressBook!$C$6:$C$25,MATCH(D1834,AdressBook!$B$6:$B$25,0),1))=0,"",INDEX(AdressBook!$C$6:$C$25,MATCH(D1834,AdressBook!$B$6:$B$25,0),1)),""),"")</f>
        <v/>
      </c>
      <c r="S1834" s="165">
        <f>IF(LEN(C1834)&gt;0,IFERROR(IF(MATCH(C1834,C1835:$C$4004,0)&gt;0,-1,ROW(S1834)-ROW($S$3)),ROW(S1834)-ROW($S$3)),-1)</f>
        <v>-1</v>
      </c>
      <c r="T1834" s="165">
        <f t="shared" si="206"/>
        <v>0</v>
      </c>
      <c r="U1834" s="165" t="str">
        <f t="shared" si="207"/>
        <v/>
      </c>
      <c r="V1834" s="165" t="str">
        <f>IFERROR(IF(OR(C1834="",S1834&lt;0),"",IF(SUBTOTAL(3,C1834:C1834)=0,-1,SUBTOTAL(3,$C$4:C1834))),"")</f>
        <v/>
      </c>
      <c r="W1834" s="156" t="str">
        <f t="array" ref="W1834">IF(LEN(C1834)&gt;0,IFERROR(IF(MATCH(C1834,$C$3:$C1833,0)&gt;0,N1834-INDEX($N$3:N1833,SUMPRODUCT(MAX(ROW($C$3:$C1833)*(C1834=$C$3:$C1833)))-2,1),""),""),"")</f>
        <v/>
      </c>
      <c r="X1834" s="156">
        <f t="shared" ca="1" si="208"/>
        <v>1</v>
      </c>
      <c r="Y1834" s="156">
        <f t="shared" ca="1" si="209"/>
        <v>1</v>
      </c>
    </row>
    <row r="1835" spans="2:25" hidden="1" x14ac:dyDescent="0.25">
      <c r="B1835" s="390" t="str">
        <f>IFERROR(IF(LEN(INDEX(PlansAndNotes!$B$6:$B$2005,ROW(A1835)-ROW($B$3)))=0,"",INDEX(PlansAndNotes!$B$6:$B$2005,ROW(A1835)-ROW($B$3))),"")</f>
        <v/>
      </c>
      <c r="C1835" s="361" t="str">
        <f t="shared" si="204"/>
        <v/>
      </c>
      <c r="D1835" s="361" t="str">
        <f>IFERROR(IF(LEN(C1835)&gt;0,IF(LEN(INDEX(TasksList!$C$6:$C$1005,MATCH(C1835,TasksList!$B$6:$B$1005,0),1))=0,"",INDEX(TasksList!$C$6:$C$1005,MATCH(C1835,TasksList!$B$6:$B$1005,0),1)),""),"")</f>
        <v/>
      </c>
      <c r="E1835" s="361" t="str">
        <f>IFERROR(IF(LEN(C1835)&gt;0,IF(LEN(INDEX(TasksList!$F$6:$F$1005,MATCH(C1835,TasksList!$B$6:$B$1005,0),1))=0,"not set!",INDEX(TasksList!$F$6:$F$1005,MATCH(C1835,TasksList!$B$6:$B$1005,0),1)),""),"")</f>
        <v/>
      </c>
      <c r="F1835" s="360" t="str">
        <f>IFERROR(IF(LEN(D1835)&gt;0,IF(LEN(INDEX(AdressBook!$D$6:$D$25,MATCH(D1835,AdressBook!$B$6:$B$25,0),1))=0,"",INDEX(AdressBook!$D$6:$D$25,MATCH(D1835,AdressBook!$B$6:$B$25,0),1)),""),"")</f>
        <v/>
      </c>
      <c r="G1835" s="361" t="str">
        <f>IFERROR(IF(LEN(INDEX(PlansAndNotes!$F$6:$F$2005,ROW(B1835)-ROW($C$3)))=0,"",INDEX(PlansAndNotes!$F$6:$F$2005,ROW(B1835)-ROW($C$3))),"")</f>
        <v/>
      </c>
      <c r="H1835" s="361" t="str">
        <f>IFERROR(IF(LEN(C1835)&gt;0,IF(LEN(INDEX(TasksList!$G$6:$G$1005,MATCH(C1835,TasksList!$B$6:$B$1005,0),1))=0,"",INDEX(TasksList!$G$6:$G$1005,MATCH(C1835,TasksList!$B$6:$B$1005,0),1)),""),"")</f>
        <v/>
      </c>
      <c r="I1835" s="381"/>
      <c r="J1835" s="400"/>
      <c r="K1835" s="400"/>
      <c r="L1835" s="179"/>
      <c r="M1835" s="381"/>
      <c r="N1835" s="362" t="str">
        <f>IFERROR(IF(LEN(INDEX(PlansAndNotes!$D$6:$D$4005,ROW(B1835)-ROW($C$3)))=0,"",INDEX(PlansAndNotes!$D$6:$D$4005,ROW(B1835)-ROW($C$3))),"")</f>
        <v/>
      </c>
      <c r="O1835" s="165" t="str">
        <f t="shared" si="205"/>
        <v/>
      </c>
      <c r="P1835" s="363" t="str">
        <f>IFERROR(IF(LEN(INDEX(PlansAndNotes!$E$6:$E$4005,ROW(B1835)-ROW($C$3)))=0,"",INDEX(PlansAndNotes!$E$6:$E$4005,ROW(B1835)-ROW($C$3))),"")</f>
        <v/>
      </c>
      <c r="Q1835" s="363" t="str">
        <f>IFERROR(IF(LEN(INDEX(PlansAndNotes!$G$6:$G$4005,ROW(B1835)-ROW($C$3)))=0,"",INDEX(PlansAndNotes!$G$6:$G$4005,ROW(B1835)-ROW($C$3))),"")</f>
        <v/>
      </c>
      <c r="R1835" s="361" t="str">
        <f>IFERROR(IF(LEN(D1835)&gt;0,IF(LEN(INDEX(AdressBook!$C$6:$C$25,MATCH(D1835,AdressBook!$B$6:$B$25,0),1))=0,"",INDEX(AdressBook!$C$6:$C$25,MATCH(D1835,AdressBook!$B$6:$B$25,0),1)),""),"")</f>
        <v/>
      </c>
      <c r="S1835" s="165">
        <f>IF(LEN(C1835)&gt;0,IFERROR(IF(MATCH(C1835,C1836:$C$4004,0)&gt;0,-1,ROW(S1835)-ROW($S$3)),ROW(S1835)-ROW($S$3)),-1)</f>
        <v>-1</v>
      </c>
      <c r="T1835" s="165">
        <f t="shared" si="206"/>
        <v>0</v>
      </c>
      <c r="U1835" s="165" t="str">
        <f t="shared" si="207"/>
        <v/>
      </c>
      <c r="V1835" s="165" t="str">
        <f>IFERROR(IF(OR(C1835="",S1835&lt;0),"",IF(SUBTOTAL(3,C1835:C1835)=0,-1,SUBTOTAL(3,$C$4:C1835))),"")</f>
        <v/>
      </c>
      <c r="W1835" s="156" t="str">
        <f t="array" ref="W1835">IF(LEN(C1835)&gt;0,IFERROR(IF(MATCH(C1835,$C$3:$C1834,0)&gt;0,N1835-INDEX($N$3:N1834,SUMPRODUCT(MAX(ROW($C$3:$C1834)*(C1835=$C$3:$C1834)))-2,1),""),""),"")</f>
        <v/>
      </c>
      <c r="X1835" s="156">
        <f t="shared" ca="1" si="208"/>
        <v>1</v>
      </c>
      <c r="Y1835" s="156">
        <f t="shared" ca="1" si="209"/>
        <v>1</v>
      </c>
    </row>
    <row r="1836" spans="2:25" hidden="1" x14ac:dyDescent="0.25">
      <c r="B1836" s="390" t="str">
        <f>IFERROR(IF(LEN(INDEX(PlansAndNotes!$B$6:$B$2005,ROW(A1836)-ROW($B$3)))=0,"",INDEX(PlansAndNotes!$B$6:$B$2005,ROW(A1836)-ROW($B$3))),"")</f>
        <v/>
      </c>
      <c r="C1836" s="361" t="str">
        <f t="shared" si="204"/>
        <v/>
      </c>
      <c r="D1836" s="361" t="str">
        <f>IFERROR(IF(LEN(C1836)&gt;0,IF(LEN(INDEX(TasksList!$C$6:$C$1005,MATCH(C1836,TasksList!$B$6:$B$1005,0),1))=0,"",INDEX(TasksList!$C$6:$C$1005,MATCH(C1836,TasksList!$B$6:$B$1005,0),1)),""),"")</f>
        <v/>
      </c>
      <c r="E1836" s="361" t="str">
        <f>IFERROR(IF(LEN(C1836)&gt;0,IF(LEN(INDEX(TasksList!$F$6:$F$1005,MATCH(C1836,TasksList!$B$6:$B$1005,0),1))=0,"not set!",INDEX(TasksList!$F$6:$F$1005,MATCH(C1836,TasksList!$B$6:$B$1005,0),1)),""),"")</f>
        <v/>
      </c>
      <c r="F1836" s="360" t="str">
        <f>IFERROR(IF(LEN(D1836)&gt;0,IF(LEN(INDEX(AdressBook!$D$6:$D$25,MATCH(D1836,AdressBook!$B$6:$B$25,0),1))=0,"",INDEX(AdressBook!$D$6:$D$25,MATCH(D1836,AdressBook!$B$6:$B$25,0),1)),""),"")</f>
        <v/>
      </c>
      <c r="G1836" s="361" t="str">
        <f>IFERROR(IF(LEN(INDEX(PlansAndNotes!$F$6:$F$2005,ROW(B1836)-ROW($C$3)))=0,"",INDEX(PlansAndNotes!$F$6:$F$2005,ROW(B1836)-ROW($C$3))),"")</f>
        <v/>
      </c>
      <c r="H1836" s="361" t="str">
        <f>IFERROR(IF(LEN(C1836)&gt;0,IF(LEN(INDEX(TasksList!$G$6:$G$1005,MATCH(C1836,TasksList!$B$6:$B$1005,0),1))=0,"",INDEX(TasksList!$G$6:$G$1005,MATCH(C1836,TasksList!$B$6:$B$1005,0),1)),""),"")</f>
        <v/>
      </c>
      <c r="I1836" s="381"/>
      <c r="J1836" s="400"/>
      <c r="K1836" s="400"/>
      <c r="L1836" s="179"/>
      <c r="M1836" s="381"/>
      <c r="N1836" s="362" t="str">
        <f>IFERROR(IF(LEN(INDEX(PlansAndNotes!$D$6:$D$4005,ROW(B1836)-ROW($C$3)))=0,"",INDEX(PlansAndNotes!$D$6:$D$4005,ROW(B1836)-ROW($C$3))),"")</f>
        <v/>
      </c>
      <c r="O1836" s="165" t="str">
        <f t="shared" si="205"/>
        <v/>
      </c>
      <c r="P1836" s="363" t="str">
        <f>IFERROR(IF(LEN(INDEX(PlansAndNotes!$E$6:$E$4005,ROW(B1836)-ROW($C$3)))=0,"",INDEX(PlansAndNotes!$E$6:$E$4005,ROW(B1836)-ROW($C$3))),"")</f>
        <v/>
      </c>
      <c r="Q1836" s="363" t="str">
        <f>IFERROR(IF(LEN(INDEX(PlansAndNotes!$G$6:$G$4005,ROW(B1836)-ROW($C$3)))=0,"",INDEX(PlansAndNotes!$G$6:$G$4005,ROW(B1836)-ROW($C$3))),"")</f>
        <v/>
      </c>
      <c r="R1836" s="361" t="str">
        <f>IFERROR(IF(LEN(D1836)&gt;0,IF(LEN(INDEX(AdressBook!$C$6:$C$25,MATCH(D1836,AdressBook!$B$6:$B$25,0),1))=0,"",INDEX(AdressBook!$C$6:$C$25,MATCH(D1836,AdressBook!$B$6:$B$25,0),1)),""),"")</f>
        <v/>
      </c>
      <c r="S1836" s="165">
        <f>IF(LEN(C1836)&gt;0,IFERROR(IF(MATCH(C1836,C1837:$C$4004,0)&gt;0,-1,ROW(S1836)-ROW($S$3)),ROW(S1836)-ROW($S$3)),-1)</f>
        <v>-1</v>
      </c>
      <c r="T1836" s="165">
        <f t="shared" si="206"/>
        <v>0</v>
      </c>
      <c r="U1836" s="165" t="str">
        <f t="shared" si="207"/>
        <v/>
      </c>
      <c r="V1836" s="165" t="str">
        <f>IFERROR(IF(OR(C1836="",S1836&lt;0),"",IF(SUBTOTAL(3,C1836:C1836)=0,-1,SUBTOTAL(3,$C$4:C1836))),"")</f>
        <v/>
      </c>
      <c r="W1836" s="156" t="str">
        <f t="array" ref="W1836">IF(LEN(C1836)&gt;0,IFERROR(IF(MATCH(C1836,$C$3:$C1835,0)&gt;0,N1836-INDEX($N$3:N1835,SUMPRODUCT(MAX(ROW($C$3:$C1835)*(C1836=$C$3:$C1835)))-2,1),""),""),"")</f>
        <v/>
      </c>
      <c r="X1836" s="156">
        <f t="shared" ca="1" si="208"/>
        <v>1</v>
      </c>
      <c r="Y1836" s="156">
        <f t="shared" ca="1" si="209"/>
        <v>1</v>
      </c>
    </row>
    <row r="1837" spans="2:25" hidden="1" x14ac:dyDescent="0.25">
      <c r="B1837" s="390" t="str">
        <f>IFERROR(IF(LEN(INDEX(PlansAndNotes!$B$6:$B$2005,ROW(A1837)-ROW($B$3)))=0,"",INDEX(PlansAndNotes!$B$6:$B$2005,ROW(A1837)-ROW($B$3))),"")</f>
        <v/>
      </c>
      <c r="C1837" s="361" t="str">
        <f t="shared" si="204"/>
        <v/>
      </c>
      <c r="D1837" s="361" t="str">
        <f>IFERROR(IF(LEN(C1837)&gt;0,IF(LEN(INDEX(TasksList!$C$6:$C$1005,MATCH(C1837,TasksList!$B$6:$B$1005,0),1))=0,"",INDEX(TasksList!$C$6:$C$1005,MATCH(C1837,TasksList!$B$6:$B$1005,0),1)),""),"")</f>
        <v/>
      </c>
      <c r="E1837" s="361" t="str">
        <f>IFERROR(IF(LEN(C1837)&gt;0,IF(LEN(INDEX(TasksList!$F$6:$F$1005,MATCH(C1837,TasksList!$B$6:$B$1005,0),1))=0,"not set!",INDEX(TasksList!$F$6:$F$1005,MATCH(C1837,TasksList!$B$6:$B$1005,0),1)),""),"")</f>
        <v/>
      </c>
      <c r="F1837" s="360" t="str">
        <f>IFERROR(IF(LEN(D1837)&gt;0,IF(LEN(INDEX(AdressBook!$D$6:$D$25,MATCH(D1837,AdressBook!$B$6:$B$25,0),1))=0,"",INDEX(AdressBook!$D$6:$D$25,MATCH(D1837,AdressBook!$B$6:$B$25,0),1)),""),"")</f>
        <v/>
      </c>
      <c r="G1837" s="361" t="str">
        <f>IFERROR(IF(LEN(INDEX(PlansAndNotes!$F$6:$F$2005,ROW(B1837)-ROW($C$3)))=0,"",INDEX(PlansAndNotes!$F$6:$F$2005,ROW(B1837)-ROW($C$3))),"")</f>
        <v/>
      </c>
      <c r="H1837" s="361" t="str">
        <f>IFERROR(IF(LEN(C1837)&gt;0,IF(LEN(INDEX(TasksList!$G$6:$G$1005,MATCH(C1837,TasksList!$B$6:$B$1005,0),1))=0,"",INDEX(TasksList!$G$6:$G$1005,MATCH(C1837,TasksList!$B$6:$B$1005,0),1)),""),"")</f>
        <v/>
      </c>
      <c r="I1837" s="381"/>
      <c r="J1837" s="400"/>
      <c r="K1837" s="400"/>
      <c r="L1837" s="179"/>
      <c r="M1837" s="381"/>
      <c r="N1837" s="362" t="str">
        <f>IFERROR(IF(LEN(INDEX(PlansAndNotes!$D$6:$D$4005,ROW(B1837)-ROW($C$3)))=0,"",INDEX(PlansAndNotes!$D$6:$D$4005,ROW(B1837)-ROW($C$3))),"")</f>
        <v/>
      </c>
      <c r="O1837" s="165" t="str">
        <f t="shared" si="205"/>
        <v/>
      </c>
      <c r="P1837" s="363" t="str">
        <f>IFERROR(IF(LEN(INDEX(PlansAndNotes!$E$6:$E$4005,ROW(B1837)-ROW($C$3)))=0,"",INDEX(PlansAndNotes!$E$6:$E$4005,ROW(B1837)-ROW($C$3))),"")</f>
        <v/>
      </c>
      <c r="Q1837" s="363" t="str">
        <f>IFERROR(IF(LEN(INDEX(PlansAndNotes!$G$6:$G$4005,ROW(B1837)-ROW($C$3)))=0,"",INDEX(PlansAndNotes!$G$6:$G$4005,ROW(B1837)-ROW($C$3))),"")</f>
        <v/>
      </c>
      <c r="R1837" s="361" t="str">
        <f>IFERROR(IF(LEN(D1837)&gt;0,IF(LEN(INDEX(AdressBook!$C$6:$C$25,MATCH(D1837,AdressBook!$B$6:$B$25,0),1))=0,"",INDEX(AdressBook!$C$6:$C$25,MATCH(D1837,AdressBook!$B$6:$B$25,0),1)),""),"")</f>
        <v/>
      </c>
      <c r="S1837" s="165">
        <f>IF(LEN(C1837)&gt;0,IFERROR(IF(MATCH(C1837,C1838:$C$4004,0)&gt;0,-1,ROW(S1837)-ROW($S$3)),ROW(S1837)-ROW($S$3)),-1)</f>
        <v>-1</v>
      </c>
      <c r="T1837" s="165">
        <f t="shared" si="206"/>
        <v>0</v>
      </c>
      <c r="U1837" s="165" t="str">
        <f t="shared" si="207"/>
        <v/>
      </c>
      <c r="V1837" s="165" t="str">
        <f>IFERROR(IF(OR(C1837="",S1837&lt;0),"",IF(SUBTOTAL(3,C1837:C1837)=0,-1,SUBTOTAL(3,$C$4:C1837))),"")</f>
        <v/>
      </c>
      <c r="W1837" s="156" t="str">
        <f t="array" ref="W1837">IF(LEN(C1837)&gt;0,IFERROR(IF(MATCH(C1837,$C$3:$C1836,0)&gt;0,N1837-INDEX($N$3:N1836,SUMPRODUCT(MAX(ROW($C$3:$C1836)*(C1837=$C$3:$C1836)))-2,1),""),""),"")</f>
        <v/>
      </c>
      <c r="X1837" s="156">
        <f t="shared" ca="1" si="208"/>
        <v>1</v>
      </c>
      <c r="Y1837" s="156">
        <f t="shared" ca="1" si="209"/>
        <v>1</v>
      </c>
    </row>
    <row r="1838" spans="2:25" hidden="1" x14ac:dyDescent="0.25">
      <c r="B1838" s="390" t="str">
        <f>IFERROR(IF(LEN(INDEX(PlansAndNotes!$B$6:$B$2005,ROW(A1838)-ROW($B$3)))=0,"",INDEX(PlansAndNotes!$B$6:$B$2005,ROW(A1838)-ROW($B$3))),"")</f>
        <v/>
      </c>
      <c r="C1838" s="361" t="str">
        <f t="shared" si="204"/>
        <v/>
      </c>
      <c r="D1838" s="361" t="str">
        <f>IFERROR(IF(LEN(C1838)&gt;0,IF(LEN(INDEX(TasksList!$C$6:$C$1005,MATCH(C1838,TasksList!$B$6:$B$1005,0),1))=0,"",INDEX(TasksList!$C$6:$C$1005,MATCH(C1838,TasksList!$B$6:$B$1005,0),1)),""),"")</f>
        <v/>
      </c>
      <c r="E1838" s="361" t="str">
        <f>IFERROR(IF(LEN(C1838)&gt;0,IF(LEN(INDEX(TasksList!$F$6:$F$1005,MATCH(C1838,TasksList!$B$6:$B$1005,0),1))=0,"not set!",INDEX(TasksList!$F$6:$F$1005,MATCH(C1838,TasksList!$B$6:$B$1005,0),1)),""),"")</f>
        <v/>
      </c>
      <c r="F1838" s="360" t="str">
        <f>IFERROR(IF(LEN(D1838)&gt;0,IF(LEN(INDEX(AdressBook!$D$6:$D$25,MATCH(D1838,AdressBook!$B$6:$B$25,0),1))=0,"",INDEX(AdressBook!$D$6:$D$25,MATCH(D1838,AdressBook!$B$6:$B$25,0),1)),""),"")</f>
        <v/>
      </c>
      <c r="G1838" s="361" t="str">
        <f>IFERROR(IF(LEN(INDEX(PlansAndNotes!$F$6:$F$2005,ROW(B1838)-ROW($C$3)))=0,"",INDEX(PlansAndNotes!$F$6:$F$2005,ROW(B1838)-ROW($C$3))),"")</f>
        <v/>
      </c>
      <c r="H1838" s="361" t="str">
        <f>IFERROR(IF(LEN(C1838)&gt;0,IF(LEN(INDEX(TasksList!$G$6:$G$1005,MATCH(C1838,TasksList!$B$6:$B$1005,0),1))=0,"",INDEX(TasksList!$G$6:$G$1005,MATCH(C1838,TasksList!$B$6:$B$1005,0),1)),""),"")</f>
        <v/>
      </c>
      <c r="I1838" s="381"/>
      <c r="J1838" s="400"/>
      <c r="K1838" s="400"/>
      <c r="L1838" s="179"/>
      <c r="M1838" s="381"/>
      <c r="N1838" s="362" t="str">
        <f>IFERROR(IF(LEN(INDEX(PlansAndNotes!$D$6:$D$4005,ROW(B1838)-ROW($C$3)))=0,"",INDEX(PlansAndNotes!$D$6:$D$4005,ROW(B1838)-ROW($C$3))),"")</f>
        <v/>
      </c>
      <c r="O1838" s="165" t="str">
        <f t="shared" si="205"/>
        <v/>
      </c>
      <c r="P1838" s="363" t="str">
        <f>IFERROR(IF(LEN(INDEX(PlansAndNotes!$E$6:$E$4005,ROW(B1838)-ROW($C$3)))=0,"",INDEX(PlansAndNotes!$E$6:$E$4005,ROW(B1838)-ROW($C$3))),"")</f>
        <v/>
      </c>
      <c r="Q1838" s="363" t="str">
        <f>IFERROR(IF(LEN(INDEX(PlansAndNotes!$G$6:$G$4005,ROW(B1838)-ROW($C$3)))=0,"",INDEX(PlansAndNotes!$G$6:$G$4005,ROW(B1838)-ROW($C$3))),"")</f>
        <v/>
      </c>
      <c r="R1838" s="361" t="str">
        <f>IFERROR(IF(LEN(D1838)&gt;0,IF(LEN(INDEX(AdressBook!$C$6:$C$25,MATCH(D1838,AdressBook!$B$6:$B$25,0),1))=0,"",INDEX(AdressBook!$C$6:$C$25,MATCH(D1838,AdressBook!$B$6:$B$25,0),1)),""),"")</f>
        <v/>
      </c>
      <c r="S1838" s="165">
        <f>IF(LEN(C1838)&gt;0,IFERROR(IF(MATCH(C1838,C1839:$C$4004,0)&gt;0,-1,ROW(S1838)-ROW($S$3)),ROW(S1838)-ROW($S$3)),-1)</f>
        <v>-1</v>
      </c>
      <c r="T1838" s="165">
        <f t="shared" si="206"/>
        <v>0</v>
      </c>
      <c r="U1838" s="165" t="str">
        <f t="shared" si="207"/>
        <v/>
      </c>
      <c r="V1838" s="165" t="str">
        <f>IFERROR(IF(OR(C1838="",S1838&lt;0),"",IF(SUBTOTAL(3,C1838:C1838)=0,-1,SUBTOTAL(3,$C$4:C1838))),"")</f>
        <v/>
      </c>
      <c r="W1838" s="156" t="str">
        <f t="array" ref="W1838">IF(LEN(C1838)&gt;0,IFERROR(IF(MATCH(C1838,$C$3:$C1837,0)&gt;0,N1838-INDEX($N$3:N1837,SUMPRODUCT(MAX(ROW($C$3:$C1837)*(C1838=$C$3:$C1837)))-2,1),""),""),"")</f>
        <v/>
      </c>
      <c r="X1838" s="156">
        <f t="shared" ca="1" si="208"/>
        <v>1</v>
      </c>
      <c r="Y1838" s="156">
        <f t="shared" ca="1" si="209"/>
        <v>1</v>
      </c>
    </row>
    <row r="1839" spans="2:25" hidden="1" x14ac:dyDescent="0.25">
      <c r="B1839" s="390" t="str">
        <f>IFERROR(IF(LEN(INDEX(PlansAndNotes!$B$6:$B$2005,ROW(A1839)-ROW($B$3)))=0,"",INDEX(PlansAndNotes!$B$6:$B$2005,ROW(A1839)-ROW($B$3))),"")</f>
        <v/>
      </c>
      <c r="C1839" s="361" t="str">
        <f t="shared" si="204"/>
        <v/>
      </c>
      <c r="D1839" s="361" t="str">
        <f>IFERROR(IF(LEN(C1839)&gt;0,IF(LEN(INDEX(TasksList!$C$6:$C$1005,MATCH(C1839,TasksList!$B$6:$B$1005,0),1))=0,"",INDEX(TasksList!$C$6:$C$1005,MATCH(C1839,TasksList!$B$6:$B$1005,0),1)),""),"")</f>
        <v/>
      </c>
      <c r="E1839" s="361" t="str">
        <f>IFERROR(IF(LEN(C1839)&gt;0,IF(LEN(INDEX(TasksList!$F$6:$F$1005,MATCH(C1839,TasksList!$B$6:$B$1005,0),1))=0,"not set!",INDEX(TasksList!$F$6:$F$1005,MATCH(C1839,TasksList!$B$6:$B$1005,0),1)),""),"")</f>
        <v/>
      </c>
      <c r="F1839" s="360" t="str">
        <f>IFERROR(IF(LEN(D1839)&gt;0,IF(LEN(INDEX(AdressBook!$D$6:$D$25,MATCH(D1839,AdressBook!$B$6:$B$25,0),1))=0,"",INDEX(AdressBook!$D$6:$D$25,MATCH(D1839,AdressBook!$B$6:$B$25,0),1)),""),"")</f>
        <v/>
      </c>
      <c r="G1839" s="361" t="str">
        <f>IFERROR(IF(LEN(INDEX(PlansAndNotes!$F$6:$F$2005,ROW(B1839)-ROW($C$3)))=0,"",INDEX(PlansAndNotes!$F$6:$F$2005,ROW(B1839)-ROW($C$3))),"")</f>
        <v/>
      </c>
      <c r="H1839" s="361" t="str">
        <f>IFERROR(IF(LEN(C1839)&gt;0,IF(LEN(INDEX(TasksList!$G$6:$G$1005,MATCH(C1839,TasksList!$B$6:$B$1005,0),1))=0,"",INDEX(TasksList!$G$6:$G$1005,MATCH(C1839,TasksList!$B$6:$B$1005,0),1)),""),"")</f>
        <v/>
      </c>
      <c r="I1839" s="381"/>
      <c r="J1839" s="400"/>
      <c r="K1839" s="400"/>
      <c r="L1839" s="179"/>
      <c r="M1839" s="381"/>
      <c r="N1839" s="362" t="str">
        <f>IFERROR(IF(LEN(INDEX(PlansAndNotes!$D$6:$D$4005,ROW(B1839)-ROW($C$3)))=0,"",INDEX(PlansAndNotes!$D$6:$D$4005,ROW(B1839)-ROW($C$3))),"")</f>
        <v/>
      </c>
      <c r="O1839" s="165" t="str">
        <f t="shared" si="205"/>
        <v/>
      </c>
      <c r="P1839" s="363" t="str">
        <f>IFERROR(IF(LEN(INDEX(PlansAndNotes!$E$6:$E$4005,ROW(B1839)-ROW($C$3)))=0,"",INDEX(PlansAndNotes!$E$6:$E$4005,ROW(B1839)-ROW($C$3))),"")</f>
        <v/>
      </c>
      <c r="Q1839" s="363" t="str">
        <f>IFERROR(IF(LEN(INDEX(PlansAndNotes!$G$6:$G$4005,ROW(B1839)-ROW($C$3)))=0,"",INDEX(PlansAndNotes!$G$6:$G$4005,ROW(B1839)-ROW($C$3))),"")</f>
        <v/>
      </c>
      <c r="R1839" s="361" t="str">
        <f>IFERROR(IF(LEN(D1839)&gt;0,IF(LEN(INDEX(AdressBook!$C$6:$C$25,MATCH(D1839,AdressBook!$B$6:$B$25,0),1))=0,"",INDEX(AdressBook!$C$6:$C$25,MATCH(D1839,AdressBook!$B$6:$B$25,0),1)),""),"")</f>
        <v/>
      </c>
      <c r="S1839" s="165">
        <f>IF(LEN(C1839)&gt;0,IFERROR(IF(MATCH(C1839,C1840:$C$4004,0)&gt;0,-1,ROW(S1839)-ROW($S$3)),ROW(S1839)-ROW($S$3)),-1)</f>
        <v>-1</v>
      </c>
      <c r="T1839" s="165">
        <f t="shared" si="206"/>
        <v>0</v>
      </c>
      <c r="U1839" s="165" t="str">
        <f t="shared" si="207"/>
        <v/>
      </c>
      <c r="V1839" s="165" t="str">
        <f>IFERROR(IF(OR(C1839="",S1839&lt;0),"",IF(SUBTOTAL(3,C1839:C1839)=0,-1,SUBTOTAL(3,$C$4:C1839))),"")</f>
        <v/>
      </c>
      <c r="W1839" s="156" t="str">
        <f t="array" ref="W1839">IF(LEN(C1839)&gt;0,IFERROR(IF(MATCH(C1839,$C$3:$C1838,0)&gt;0,N1839-INDEX($N$3:N1838,SUMPRODUCT(MAX(ROW($C$3:$C1838)*(C1839=$C$3:$C1838)))-2,1),""),""),"")</f>
        <v/>
      </c>
      <c r="X1839" s="156">
        <f t="shared" ca="1" si="208"/>
        <v>1</v>
      </c>
      <c r="Y1839" s="156">
        <f t="shared" ca="1" si="209"/>
        <v>1</v>
      </c>
    </row>
    <row r="1840" spans="2:25" hidden="1" x14ac:dyDescent="0.25">
      <c r="B1840" s="390" t="str">
        <f>IFERROR(IF(LEN(INDEX(PlansAndNotes!$B$6:$B$2005,ROW(A1840)-ROW($B$3)))=0,"",INDEX(PlansAndNotes!$B$6:$B$2005,ROW(A1840)-ROW($B$3))),"")</f>
        <v/>
      </c>
      <c r="C1840" s="361" t="str">
        <f t="shared" si="204"/>
        <v/>
      </c>
      <c r="D1840" s="361" t="str">
        <f>IFERROR(IF(LEN(C1840)&gt;0,IF(LEN(INDEX(TasksList!$C$6:$C$1005,MATCH(C1840,TasksList!$B$6:$B$1005,0),1))=0,"",INDEX(TasksList!$C$6:$C$1005,MATCH(C1840,TasksList!$B$6:$B$1005,0),1)),""),"")</f>
        <v/>
      </c>
      <c r="E1840" s="361" t="str">
        <f>IFERROR(IF(LEN(C1840)&gt;0,IF(LEN(INDEX(TasksList!$F$6:$F$1005,MATCH(C1840,TasksList!$B$6:$B$1005,0),1))=0,"not set!",INDEX(TasksList!$F$6:$F$1005,MATCH(C1840,TasksList!$B$6:$B$1005,0),1)),""),"")</f>
        <v/>
      </c>
      <c r="F1840" s="360" t="str">
        <f>IFERROR(IF(LEN(D1840)&gt;0,IF(LEN(INDEX(AdressBook!$D$6:$D$25,MATCH(D1840,AdressBook!$B$6:$B$25,0),1))=0,"",INDEX(AdressBook!$D$6:$D$25,MATCH(D1840,AdressBook!$B$6:$B$25,0),1)),""),"")</f>
        <v/>
      </c>
      <c r="G1840" s="361" t="str">
        <f>IFERROR(IF(LEN(INDEX(PlansAndNotes!$F$6:$F$2005,ROW(B1840)-ROW($C$3)))=0,"",INDEX(PlansAndNotes!$F$6:$F$2005,ROW(B1840)-ROW($C$3))),"")</f>
        <v/>
      </c>
      <c r="H1840" s="361" t="str">
        <f>IFERROR(IF(LEN(C1840)&gt;0,IF(LEN(INDEX(TasksList!$G$6:$G$1005,MATCH(C1840,TasksList!$B$6:$B$1005,0),1))=0,"",INDEX(TasksList!$G$6:$G$1005,MATCH(C1840,TasksList!$B$6:$B$1005,0),1)),""),"")</f>
        <v/>
      </c>
      <c r="I1840" s="381"/>
      <c r="J1840" s="400"/>
      <c r="K1840" s="400"/>
      <c r="L1840" s="179"/>
      <c r="M1840" s="381"/>
      <c r="N1840" s="362" t="str">
        <f>IFERROR(IF(LEN(INDEX(PlansAndNotes!$D$6:$D$4005,ROW(B1840)-ROW($C$3)))=0,"",INDEX(PlansAndNotes!$D$6:$D$4005,ROW(B1840)-ROW($C$3))),"")</f>
        <v/>
      </c>
      <c r="O1840" s="165" t="str">
        <f t="shared" si="205"/>
        <v/>
      </c>
      <c r="P1840" s="363" t="str">
        <f>IFERROR(IF(LEN(INDEX(PlansAndNotes!$E$6:$E$4005,ROW(B1840)-ROW($C$3)))=0,"",INDEX(PlansAndNotes!$E$6:$E$4005,ROW(B1840)-ROW($C$3))),"")</f>
        <v/>
      </c>
      <c r="Q1840" s="363" t="str">
        <f>IFERROR(IF(LEN(INDEX(PlansAndNotes!$G$6:$G$4005,ROW(B1840)-ROW($C$3)))=0,"",INDEX(PlansAndNotes!$G$6:$G$4005,ROW(B1840)-ROW($C$3))),"")</f>
        <v/>
      </c>
      <c r="R1840" s="361" t="str">
        <f>IFERROR(IF(LEN(D1840)&gt;0,IF(LEN(INDEX(AdressBook!$C$6:$C$25,MATCH(D1840,AdressBook!$B$6:$B$25,0),1))=0,"",INDEX(AdressBook!$C$6:$C$25,MATCH(D1840,AdressBook!$B$6:$B$25,0),1)),""),"")</f>
        <v/>
      </c>
      <c r="S1840" s="165">
        <f>IF(LEN(C1840)&gt;0,IFERROR(IF(MATCH(C1840,C1841:$C$4004,0)&gt;0,-1,ROW(S1840)-ROW($S$3)),ROW(S1840)-ROW($S$3)),-1)</f>
        <v>-1</v>
      </c>
      <c r="T1840" s="165">
        <f t="shared" si="206"/>
        <v>0</v>
      </c>
      <c r="U1840" s="165" t="str">
        <f t="shared" si="207"/>
        <v/>
      </c>
      <c r="V1840" s="165" t="str">
        <f>IFERROR(IF(OR(C1840="",S1840&lt;0),"",IF(SUBTOTAL(3,C1840:C1840)=0,-1,SUBTOTAL(3,$C$4:C1840))),"")</f>
        <v/>
      </c>
      <c r="W1840" s="156" t="str">
        <f t="array" ref="W1840">IF(LEN(C1840)&gt;0,IFERROR(IF(MATCH(C1840,$C$3:$C1839,0)&gt;0,N1840-INDEX($N$3:N1839,SUMPRODUCT(MAX(ROW($C$3:$C1839)*(C1840=$C$3:$C1839)))-2,1),""),""),"")</f>
        <v/>
      </c>
      <c r="X1840" s="156">
        <f t="shared" ca="1" si="208"/>
        <v>1</v>
      </c>
      <c r="Y1840" s="156">
        <f t="shared" ca="1" si="209"/>
        <v>1</v>
      </c>
    </row>
    <row r="1841" spans="2:25" hidden="1" x14ac:dyDescent="0.25">
      <c r="B1841" s="390" t="str">
        <f>IFERROR(IF(LEN(INDEX(PlansAndNotes!$B$6:$B$2005,ROW(A1841)-ROW($B$3)))=0,"",INDEX(PlansAndNotes!$B$6:$B$2005,ROW(A1841)-ROW($B$3))),"")</f>
        <v/>
      </c>
      <c r="C1841" s="361" t="str">
        <f t="shared" si="204"/>
        <v/>
      </c>
      <c r="D1841" s="361" t="str">
        <f>IFERROR(IF(LEN(C1841)&gt;0,IF(LEN(INDEX(TasksList!$C$6:$C$1005,MATCH(C1841,TasksList!$B$6:$B$1005,0),1))=0,"",INDEX(TasksList!$C$6:$C$1005,MATCH(C1841,TasksList!$B$6:$B$1005,0),1)),""),"")</f>
        <v/>
      </c>
      <c r="E1841" s="361" t="str">
        <f>IFERROR(IF(LEN(C1841)&gt;0,IF(LEN(INDEX(TasksList!$F$6:$F$1005,MATCH(C1841,TasksList!$B$6:$B$1005,0),1))=0,"not set!",INDEX(TasksList!$F$6:$F$1005,MATCH(C1841,TasksList!$B$6:$B$1005,0),1)),""),"")</f>
        <v/>
      </c>
      <c r="F1841" s="360" t="str">
        <f>IFERROR(IF(LEN(D1841)&gt;0,IF(LEN(INDEX(AdressBook!$D$6:$D$25,MATCH(D1841,AdressBook!$B$6:$B$25,0),1))=0,"",INDEX(AdressBook!$D$6:$D$25,MATCH(D1841,AdressBook!$B$6:$B$25,0),1)),""),"")</f>
        <v/>
      </c>
      <c r="G1841" s="361" t="str">
        <f>IFERROR(IF(LEN(INDEX(PlansAndNotes!$F$6:$F$2005,ROW(B1841)-ROW($C$3)))=0,"",INDEX(PlansAndNotes!$F$6:$F$2005,ROW(B1841)-ROW($C$3))),"")</f>
        <v/>
      </c>
      <c r="H1841" s="361" t="str">
        <f>IFERROR(IF(LEN(C1841)&gt;0,IF(LEN(INDEX(TasksList!$G$6:$G$1005,MATCH(C1841,TasksList!$B$6:$B$1005,0),1))=0,"",INDEX(TasksList!$G$6:$G$1005,MATCH(C1841,TasksList!$B$6:$B$1005,0),1)),""),"")</f>
        <v/>
      </c>
      <c r="I1841" s="381"/>
      <c r="J1841" s="400"/>
      <c r="K1841" s="400"/>
      <c r="L1841" s="179"/>
      <c r="M1841" s="381"/>
      <c r="N1841" s="362" t="str">
        <f>IFERROR(IF(LEN(INDEX(PlansAndNotes!$D$6:$D$4005,ROW(B1841)-ROW($C$3)))=0,"",INDEX(PlansAndNotes!$D$6:$D$4005,ROW(B1841)-ROW($C$3))),"")</f>
        <v/>
      </c>
      <c r="O1841" s="165" t="str">
        <f t="shared" si="205"/>
        <v/>
      </c>
      <c r="P1841" s="363" t="str">
        <f>IFERROR(IF(LEN(INDEX(PlansAndNotes!$E$6:$E$4005,ROW(B1841)-ROW($C$3)))=0,"",INDEX(PlansAndNotes!$E$6:$E$4005,ROW(B1841)-ROW($C$3))),"")</f>
        <v/>
      </c>
      <c r="Q1841" s="363" t="str">
        <f>IFERROR(IF(LEN(INDEX(PlansAndNotes!$G$6:$G$4005,ROW(B1841)-ROW($C$3)))=0,"",INDEX(PlansAndNotes!$G$6:$G$4005,ROW(B1841)-ROW($C$3))),"")</f>
        <v/>
      </c>
      <c r="R1841" s="361" t="str">
        <f>IFERROR(IF(LEN(D1841)&gt;0,IF(LEN(INDEX(AdressBook!$C$6:$C$25,MATCH(D1841,AdressBook!$B$6:$B$25,0),1))=0,"",INDEX(AdressBook!$C$6:$C$25,MATCH(D1841,AdressBook!$B$6:$B$25,0),1)),""),"")</f>
        <v/>
      </c>
      <c r="S1841" s="165">
        <f>IF(LEN(C1841)&gt;0,IFERROR(IF(MATCH(C1841,C1842:$C$4004,0)&gt;0,-1,ROW(S1841)-ROW($S$3)),ROW(S1841)-ROW($S$3)),-1)</f>
        <v>-1</v>
      </c>
      <c r="T1841" s="165">
        <f t="shared" si="206"/>
        <v>0</v>
      </c>
      <c r="U1841" s="165" t="str">
        <f t="shared" si="207"/>
        <v/>
      </c>
      <c r="V1841" s="165" t="str">
        <f>IFERROR(IF(OR(C1841="",S1841&lt;0),"",IF(SUBTOTAL(3,C1841:C1841)=0,-1,SUBTOTAL(3,$C$4:C1841))),"")</f>
        <v/>
      </c>
      <c r="W1841" s="156" t="str">
        <f t="array" ref="W1841">IF(LEN(C1841)&gt;0,IFERROR(IF(MATCH(C1841,$C$3:$C1840,0)&gt;0,N1841-INDEX($N$3:N1840,SUMPRODUCT(MAX(ROW($C$3:$C1840)*(C1841=$C$3:$C1840)))-2,1),""),""),"")</f>
        <v/>
      </c>
      <c r="X1841" s="156">
        <f t="shared" ca="1" si="208"/>
        <v>1</v>
      </c>
      <c r="Y1841" s="156">
        <f t="shared" ca="1" si="209"/>
        <v>1</v>
      </c>
    </row>
    <row r="1842" spans="2:25" hidden="1" x14ac:dyDescent="0.25">
      <c r="B1842" s="390" t="str">
        <f>IFERROR(IF(LEN(INDEX(PlansAndNotes!$B$6:$B$2005,ROW(A1842)-ROW($B$3)))=0,"",INDEX(PlansAndNotes!$B$6:$B$2005,ROW(A1842)-ROW($B$3))),"")</f>
        <v/>
      </c>
      <c r="C1842" s="361" t="str">
        <f t="shared" si="204"/>
        <v/>
      </c>
      <c r="D1842" s="361" t="str">
        <f>IFERROR(IF(LEN(C1842)&gt;0,IF(LEN(INDEX(TasksList!$C$6:$C$1005,MATCH(C1842,TasksList!$B$6:$B$1005,0),1))=0,"",INDEX(TasksList!$C$6:$C$1005,MATCH(C1842,TasksList!$B$6:$B$1005,0),1)),""),"")</f>
        <v/>
      </c>
      <c r="E1842" s="361" t="str">
        <f>IFERROR(IF(LEN(C1842)&gt;0,IF(LEN(INDEX(TasksList!$F$6:$F$1005,MATCH(C1842,TasksList!$B$6:$B$1005,0),1))=0,"not set!",INDEX(TasksList!$F$6:$F$1005,MATCH(C1842,TasksList!$B$6:$B$1005,0),1)),""),"")</f>
        <v/>
      </c>
      <c r="F1842" s="360" t="str">
        <f>IFERROR(IF(LEN(D1842)&gt;0,IF(LEN(INDEX(AdressBook!$D$6:$D$25,MATCH(D1842,AdressBook!$B$6:$B$25,0),1))=0,"",INDEX(AdressBook!$D$6:$D$25,MATCH(D1842,AdressBook!$B$6:$B$25,0),1)),""),"")</f>
        <v/>
      </c>
      <c r="G1842" s="361" t="str">
        <f>IFERROR(IF(LEN(INDEX(PlansAndNotes!$F$6:$F$2005,ROW(B1842)-ROW($C$3)))=0,"",INDEX(PlansAndNotes!$F$6:$F$2005,ROW(B1842)-ROW($C$3))),"")</f>
        <v/>
      </c>
      <c r="H1842" s="361" t="str">
        <f>IFERROR(IF(LEN(C1842)&gt;0,IF(LEN(INDEX(TasksList!$G$6:$G$1005,MATCH(C1842,TasksList!$B$6:$B$1005,0),1))=0,"",INDEX(TasksList!$G$6:$G$1005,MATCH(C1842,TasksList!$B$6:$B$1005,0),1)),""),"")</f>
        <v/>
      </c>
      <c r="I1842" s="381"/>
      <c r="J1842" s="400"/>
      <c r="K1842" s="400"/>
      <c r="L1842" s="179"/>
      <c r="M1842" s="381"/>
      <c r="N1842" s="362" t="str">
        <f>IFERROR(IF(LEN(INDEX(PlansAndNotes!$D$6:$D$4005,ROW(B1842)-ROW($C$3)))=0,"",INDEX(PlansAndNotes!$D$6:$D$4005,ROW(B1842)-ROW($C$3))),"")</f>
        <v/>
      </c>
      <c r="O1842" s="165" t="str">
        <f t="shared" si="205"/>
        <v/>
      </c>
      <c r="P1842" s="363" t="str">
        <f>IFERROR(IF(LEN(INDEX(PlansAndNotes!$E$6:$E$4005,ROW(B1842)-ROW($C$3)))=0,"",INDEX(PlansAndNotes!$E$6:$E$4005,ROW(B1842)-ROW($C$3))),"")</f>
        <v/>
      </c>
      <c r="Q1842" s="363" t="str">
        <f>IFERROR(IF(LEN(INDEX(PlansAndNotes!$G$6:$G$4005,ROW(B1842)-ROW($C$3)))=0,"",INDEX(PlansAndNotes!$G$6:$G$4005,ROW(B1842)-ROW($C$3))),"")</f>
        <v/>
      </c>
      <c r="R1842" s="361" t="str">
        <f>IFERROR(IF(LEN(D1842)&gt;0,IF(LEN(INDEX(AdressBook!$C$6:$C$25,MATCH(D1842,AdressBook!$B$6:$B$25,0),1))=0,"",INDEX(AdressBook!$C$6:$C$25,MATCH(D1842,AdressBook!$B$6:$B$25,0),1)),""),"")</f>
        <v/>
      </c>
      <c r="S1842" s="165">
        <f>IF(LEN(C1842)&gt;0,IFERROR(IF(MATCH(C1842,C1843:$C$4004,0)&gt;0,-1,ROW(S1842)-ROW($S$3)),ROW(S1842)-ROW($S$3)),-1)</f>
        <v>-1</v>
      </c>
      <c r="T1842" s="165">
        <f t="shared" si="206"/>
        <v>0</v>
      </c>
      <c r="U1842" s="165" t="str">
        <f t="shared" si="207"/>
        <v/>
      </c>
      <c r="V1842" s="165" t="str">
        <f>IFERROR(IF(OR(C1842="",S1842&lt;0),"",IF(SUBTOTAL(3,C1842:C1842)=0,-1,SUBTOTAL(3,$C$4:C1842))),"")</f>
        <v/>
      </c>
      <c r="W1842" s="156" t="str">
        <f t="array" ref="W1842">IF(LEN(C1842)&gt;0,IFERROR(IF(MATCH(C1842,$C$3:$C1841,0)&gt;0,N1842-INDEX($N$3:N1841,SUMPRODUCT(MAX(ROW($C$3:$C1841)*(C1842=$C$3:$C1841)))-2,1),""),""),"")</f>
        <v/>
      </c>
      <c r="X1842" s="156">
        <f t="shared" ca="1" si="208"/>
        <v>1</v>
      </c>
      <c r="Y1842" s="156">
        <f t="shared" ca="1" si="209"/>
        <v>1</v>
      </c>
    </row>
    <row r="1843" spans="2:25" hidden="1" x14ac:dyDescent="0.25">
      <c r="B1843" s="390" t="str">
        <f>IFERROR(IF(LEN(INDEX(PlansAndNotes!$B$6:$B$2005,ROW(A1843)-ROW($B$3)))=0,"",INDEX(PlansAndNotes!$B$6:$B$2005,ROW(A1843)-ROW($B$3))),"")</f>
        <v/>
      </c>
      <c r="C1843" s="361" t="str">
        <f t="shared" si="204"/>
        <v/>
      </c>
      <c r="D1843" s="361" t="str">
        <f>IFERROR(IF(LEN(C1843)&gt;0,IF(LEN(INDEX(TasksList!$C$6:$C$1005,MATCH(C1843,TasksList!$B$6:$B$1005,0),1))=0,"",INDEX(TasksList!$C$6:$C$1005,MATCH(C1843,TasksList!$B$6:$B$1005,0),1)),""),"")</f>
        <v/>
      </c>
      <c r="E1843" s="361" t="str">
        <f>IFERROR(IF(LEN(C1843)&gt;0,IF(LEN(INDEX(TasksList!$F$6:$F$1005,MATCH(C1843,TasksList!$B$6:$B$1005,0),1))=0,"not set!",INDEX(TasksList!$F$6:$F$1005,MATCH(C1843,TasksList!$B$6:$B$1005,0),1)),""),"")</f>
        <v/>
      </c>
      <c r="F1843" s="360" t="str">
        <f>IFERROR(IF(LEN(D1843)&gt;0,IF(LEN(INDEX(AdressBook!$D$6:$D$25,MATCH(D1843,AdressBook!$B$6:$B$25,0),1))=0,"",INDEX(AdressBook!$D$6:$D$25,MATCH(D1843,AdressBook!$B$6:$B$25,0),1)),""),"")</f>
        <v/>
      </c>
      <c r="G1843" s="361" t="str">
        <f>IFERROR(IF(LEN(INDEX(PlansAndNotes!$F$6:$F$2005,ROW(B1843)-ROW($C$3)))=0,"",INDEX(PlansAndNotes!$F$6:$F$2005,ROW(B1843)-ROW($C$3))),"")</f>
        <v/>
      </c>
      <c r="H1843" s="361" t="str">
        <f>IFERROR(IF(LEN(C1843)&gt;0,IF(LEN(INDEX(TasksList!$G$6:$G$1005,MATCH(C1843,TasksList!$B$6:$B$1005,0),1))=0,"",INDEX(TasksList!$G$6:$G$1005,MATCH(C1843,TasksList!$B$6:$B$1005,0),1)),""),"")</f>
        <v/>
      </c>
      <c r="I1843" s="381"/>
      <c r="J1843" s="400"/>
      <c r="K1843" s="400"/>
      <c r="L1843" s="179"/>
      <c r="M1843" s="381"/>
      <c r="N1843" s="362" t="str">
        <f>IFERROR(IF(LEN(INDEX(PlansAndNotes!$D$6:$D$4005,ROW(B1843)-ROW($C$3)))=0,"",INDEX(PlansAndNotes!$D$6:$D$4005,ROW(B1843)-ROW($C$3))),"")</f>
        <v/>
      </c>
      <c r="O1843" s="165" t="str">
        <f t="shared" si="205"/>
        <v/>
      </c>
      <c r="P1843" s="363" t="str">
        <f>IFERROR(IF(LEN(INDEX(PlansAndNotes!$E$6:$E$4005,ROW(B1843)-ROW($C$3)))=0,"",INDEX(PlansAndNotes!$E$6:$E$4005,ROW(B1843)-ROW($C$3))),"")</f>
        <v/>
      </c>
      <c r="Q1843" s="363" t="str">
        <f>IFERROR(IF(LEN(INDEX(PlansAndNotes!$G$6:$G$4005,ROW(B1843)-ROW($C$3)))=0,"",INDEX(PlansAndNotes!$G$6:$G$4005,ROW(B1843)-ROW($C$3))),"")</f>
        <v/>
      </c>
      <c r="R1843" s="361" t="str">
        <f>IFERROR(IF(LEN(D1843)&gt;0,IF(LEN(INDEX(AdressBook!$C$6:$C$25,MATCH(D1843,AdressBook!$B$6:$B$25,0),1))=0,"",INDEX(AdressBook!$C$6:$C$25,MATCH(D1843,AdressBook!$B$6:$B$25,0),1)),""),"")</f>
        <v/>
      </c>
      <c r="S1843" s="165">
        <f>IF(LEN(C1843)&gt;0,IFERROR(IF(MATCH(C1843,C1844:$C$4004,0)&gt;0,-1,ROW(S1843)-ROW($S$3)),ROW(S1843)-ROW($S$3)),-1)</f>
        <v>-1</v>
      </c>
      <c r="T1843" s="165">
        <f t="shared" si="206"/>
        <v>0</v>
      </c>
      <c r="U1843" s="165" t="str">
        <f t="shared" si="207"/>
        <v/>
      </c>
      <c r="V1843" s="165" t="str">
        <f>IFERROR(IF(OR(C1843="",S1843&lt;0),"",IF(SUBTOTAL(3,C1843:C1843)=0,-1,SUBTOTAL(3,$C$4:C1843))),"")</f>
        <v/>
      </c>
      <c r="W1843" s="156" t="str">
        <f t="array" ref="W1843">IF(LEN(C1843)&gt;0,IFERROR(IF(MATCH(C1843,$C$3:$C1842,0)&gt;0,N1843-INDEX($N$3:N1842,SUMPRODUCT(MAX(ROW($C$3:$C1842)*(C1843=$C$3:$C1842)))-2,1),""),""),"")</f>
        <v/>
      </c>
      <c r="X1843" s="156">
        <f t="shared" ca="1" si="208"/>
        <v>1</v>
      </c>
      <c r="Y1843" s="156">
        <f t="shared" ca="1" si="209"/>
        <v>1</v>
      </c>
    </row>
    <row r="1844" spans="2:25" hidden="1" x14ac:dyDescent="0.25">
      <c r="B1844" s="390" t="str">
        <f>IFERROR(IF(LEN(INDEX(PlansAndNotes!$B$6:$B$2005,ROW(A1844)-ROW($B$3)))=0,"",INDEX(PlansAndNotes!$B$6:$B$2005,ROW(A1844)-ROW($B$3))),"")</f>
        <v/>
      </c>
      <c r="C1844" s="361" t="str">
        <f t="shared" si="204"/>
        <v/>
      </c>
      <c r="D1844" s="361" t="str">
        <f>IFERROR(IF(LEN(C1844)&gt;0,IF(LEN(INDEX(TasksList!$C$6:$C$1005,MATCH(C1844,TasksList!$B$6:$B$1005,0),1))=0,"",INDEX(TasksList!$C$6:$C$1005,MATCH(C1844,TasksList!$B$6:$B$1005,0),1)),""),"")</f>
        <v/>
      </c>
      <c r="E1844" s="361" t="str">
        <f>IFERROR(IF(LEN(C1844)&gt;0,IF(LEN(INDEX(TasksList!$F$6:$F$1005,MATCH(C1844,TasksList!$B$6:$B$1005,0),1))=0,"not set!",INDEX(TasksList!$F$6:$F$1005,MATCH(C1844,TasksList!$B$6:$B$1005,0),1)),""),"")</f>
        <v/>
      </c>
      <c r="F1844" s="360" t="str">
        <f>IFERROR(IF(LEN(D1844)&gt;0,IF(LEN(INDEX(AdressBook!$D$6:$D$25,MATCH(D1844,AdressBook!$B$6:$B$25,0),1))=0,"",INDEX(AdressBook!$D$6:$D$25,MATCH(D1844,AdressBook!$B$6:$B$25,0),1)),""),"")</f>
        <v/>
      </c>
      <c r="G1844" s="361" t="str">
        <f>IFERROR(IF(LEN(INDEX(PlansAndNotes!$F$6:$F$2005,ROW(B1844)-ROW($C$3)))=0,"",INDEX(PlansAndNotes!$F$6:$F$2005,ROW(B1844)-ROW($C$3))),"")</f>
        <v/>
      </c>
      <c r="H1844" s="361" t="str">
        <f>IFERROR(IF(LEN(C1844)&gt;0,IF(LEN(INDEX(TasksList!$G$6:$G$1005,MATCH(C1844,TasksList!$B$6:$B$1005,0),1))=0,"",INDEX(TasksList!$G$6:$G$1005,MATCH(C1844,TasksList!$B$6:$B$1005,0),1)),""),"")</f>
        <v/>
      </c>
      <c r="I1844" s="381"/>
      <c r="J1844" s="400"/>
      <c r="K1844" s="400"/>
      <c r="L1844" s="179"/>
      <c r="M1844" s="381"/>
      <c r="N1844" s="362" t="str">
        <f>IFERROR(IF(LEN(INDEX(PlansAndNotes!$D$6:$D$4005,ROW(B1844)-ROW($C$3)))=0,"",INDEX(PlansAndNotes!$D$6:$D$4005,ROW(B1844)-ROW($C$3))),"")</f>
        <v/>
      </c>
      <c r="O1844" s="165" t="str">
        <f t="shared" si="205"/>
        <v/>
      </c>
      <c r="P1844" s="363" t="str">
        <f>IFERROR(IF(LEN(INDEX(PlansAndNotes!$E$6:$E$4005,ROW(B1844)-ROW($C$3)))=0,"",INDEX(PlansAndNotes!$E$6:$E$4005,ROW(B1844)-ROW($C$3))),"")</f>
        <v/>
      </c>
      <c r="Q1844" s="363" t="str">
        <f>IFERROR(IF(LEN(INDEX(PlansAndNotes!$G$6:$G$4005,ROW(B1844)-ROW($C$3)))=0,"",INDEX(PlansAndNotes!$G$6:$G$4005,ROW(B1844)-ROW($C$3))),"")</f>
        <v/>
      </c>
      <c r="R1844" s="361" t="str">
        <f>IFERROR(IF(LEN(D1844)&gt;0,IF(LEN(INDEX(AdressBook!$C$6:$C$25,MATCH(D1844,AdressBook!$B$6:$B$25,0),1))=0,"",INDEX(AdressBook!$C$6:$C$25,MATCH(D1844,AdressBook!$B$6:$B$25,0),1)),""),"")</f>
        <v/>
      </c>
      <c r="S1844" s="165">
        <f>IF(LEN(C1844)&gt;0,IFERROR(IF(MATCH(C1844,C1845:$C$4004,0)&gt;0,-1,ROW(S1844)-ROW($S$3)),ROW(S1844)-ROW($S$3)),-1)</f>
        <v>-1</v>
      </c>
      <c r="T1844" s="165">
        <f t="shared" si="206"/>
        <v>0</v>
      </c>
      <c r="U1844" s="165" t="str">
        <f t="shared" si="207"/>
        <v/>
      </c>
      <c r="V1844" s="165" t="str">
        <f>IFERROR(IF(OR(C1844="",S1844&lt;0),"",IF(SUBTOTAL(3,C1844:C1844)=0,-1,SUBTOTAL(3,$C$4:C1844))),"")</f>
        <v/>
      </c>
      <c r="W1844" s="156" t="str">
        <f t="array" ref="W1844">IF(LEN(C1844)&gt;0,IFERROR(IF(MATCH(C1844,$C$3:$C1843,0)&gt;0,N1844-INDEX($N$3:N1843,SUMPRODUCT(MAX(ROW($C$3:$C1843)*(C1844=$C$3:$C1843)))-2,1),""),""),"")</f>
        <v/>
      </c>
      <c r="X1844" s="156">
        <f t="shared" ca="1" si="208"/>
        <v>1</v>
      </c>
      <c r="Y1844" s="156">
        <f t="shared" ca="1" si="209"/>
        <v>1</v>
      </c>
    </row>
    <row r="1845" spans="2:25" hidden="1" x14ac:dyDescent="0.25">
      <c r="B1845" s="390" t="str">
        <f>IFERROR(IF(LEN(INDEX(PlansAndNotes!$B$6:$B$2005,ROW(A1845)-ROW($B$3)))=0,"",INDEX(PlansAndNotes!$B$6:$B$2005,ROW(A1845)-ROW($B$3))),"")</f>
        <v/>
      </c>
      <c r="C1845" s="361" t="str">
        <f t="shared" si="204"/>
        <v/>
      </c>
      <c r="D1845" s="361" t="str">
        <f>IFERROR(IF(LEN(C1845)&gt;0,IF(LEN(INDEX(TasksList!$C$6:$C$1005,MATCH(C1845,TasksList!$B$6:$B$1005,0),1))=0,"",INDEX(TasksList!$C$6:$C$1005,MATCH(C1845,TasksList!$B$6:$B$1005,0),1)),""),"")</f>
        <v/>
      </c>
      <c r="E1845" s="361" t="str">
        <f>IFERROR(IF(LEN(C1845)&gt;0,IF(LEN(INDEX(TasksList!$F$6:$F$1005,MATCH(C1845,TasksList!$B$6:$B$1005,0),1))=0,"not set!",INDEX(TasksList!$F$6:$F$1005,MATCH(C1845,TasksList!$B$6:$B$1005,0),1)),""),"")</f>
        <v/>
      </c>
      <c r="F1845" s="360" t="str">
        <f>IFERROR(IF(LEN(D1845)&gt;0,IF(LEN(INDEX(AdressBook!$D$6:$D$25,MATCH(D1845,AdressBook!$B$6:$B$25,0),1))=0,"",INDEX(AdressBook!$D$6:$D$25,MATCH(D1845,AdressBook!$B$6:$B$25,0),1)),""),"")</f>
        <v/>
      </c>
      <c r="G1845" s="361" t="str">
        <f>IFERROR(IF(LEN(INDEX(PlansAndNotes!$F$6:$F$2005,ROW(B1845)-ROW($C$3)))=0,"",INDEX(PlansAndNotes!$F$6:$F$2005,ROW(B1845)-ROW($C$3))),"")</f>
        <v/>
      </c>
      <c r="H1845" s="361" t="str">
        <f>IFERROR(IF(LEN(C1845)&gt;0,IF(LEN(INDEX(TasksList!$G$6:$G$1005,MATCH(C1845,TasksList!$B$6:$B$1005,0),1))=0,"",INDEX(TasksList!$G$6:$G$1005,MATCH(C1845,TasksList!$B$6:$B$1005,0),1)),""),"")</f>
        <v/>
      </c>
      <c r="I1845" s="381"/>
      <c r="J1845" s="400"/>
      <c r="K1845" s="400"/>
      <c r="L1845" s="179"/>
      <c r="M1845" s="381"/>
      <c r="N1845" s="362" t="str">
        <f>IFERROR(IF(LEN(INDEX(PlansAndNotes!$D$6:$D$4005,ROW(B1845)-ROW($C$3)))=0,"",INDEX(PlansAndNotes!$D$6:$D$4005,ROW(B1845)-ROW($C$3))),"")</f>
        <v/>
      </c>
      <c r="O1845" s="165" t="str">
        <f t="shared" si="205"/>
        <v/>
      </c>
      <c r="P1845" s="363" t="str">
        <f>IFERROR(IF(LEN(INDEX(PlansAndNotes!$E$6:$E$4005,ROW(B1845)-ROW($C$3)))=0,"",INDEX(PlansAndNotes!$E$6:$E$4005,ROW(B1845)-ROW($C$3))),"")</f>
        <v/>
      </c>
      <c r="Q1845" s="363" t="str">
        <f>IFERROR(IF(LEN(INDEX(PlansAndNotes!$G$6:$G$4005,ROW(B1845)-ROW($C$3)))=0,"",INDEX(PlansAndNotes!$G$6:$G$4005,ROW(B1845)-ROW($C$3))),"")</f>
        <v/>
      </c>
      <c r="R1845" s="361" t="str">
        <f>IFERROR(IF(LEN(D1845)&gt;0,IF(LEN(INDEX(AdressBook!$C$6:$C$25,MATCH(D1845,AdressBook!$B$6:$B$25,0),1))=0,"",INDEX(AdressBook!$C$6:$C$25,MATCH(D1845,AdressBook!$B$6:$B$25,0),1)),""),"")</f>
        <v/>
      </c>
      <c r="S1845" s="165">
        <f>IF(LEN(C1845)&gt;0,IFERROR(IF(MATCH(C1845,C1846:$C$4004,0)&gt;0,-1,ROW(S1845)-ROW($S$3)),ROW(S1845)-ROW($S$3)),-1)</f>
        <v>-1</v>
      </c>
      <c r="T1845" s="165">
        <f t="shared" si="206"/>
        <v>0</v>
      </c>
      <c r="U1845" s="165" t="str">
        <f t="shared" si="207"/>
        <v/>
      </c>
      <c r="V1845" s="165" t="str">
        <f>IFERROR(IF(OR(C1845="",S1845&lt;0),"",IF(SUBTOTAL(3,C1845:C1845)=0,-1,SUBTOTAL(3,$C$4:C1845))),"")</f>
        <v/>
      </c>
      <c r="W1845" s="156" t="str">
        <f t="array" ref="W1845">IF(LEN(C1845)&gt;0,IFERROR(IF(MATCH(C1845,$C$3:$C1844,0)&gt;0,N1845-INDEX($N$3:N1844,SUMPRODUCT(MAX(ROW($C$3:$C1844)*(C1845=$C$3:$C1844)))-2,1),""),""),"")</f>
        <v/>
      </c>
      <c r="X1845" s="156">
        <f t="shared" ca="1" si="208"/>
        <v>1</v>
      </c>
      <c r="Y1845" s="156">
        <f t="shared" ca="1" si="209"/>
        <v>1</v>
      </c>
    </row>
    <row r="1846" spans="2:25" hidden="1" x14ac:dyDescent="0.25">
      <c r="B1846" s="390" t="str">
        <f>IFERROR(IF(LEN(INDEX(PlansAndNotes!$B$6:$B$2005,ROW(A1846)-ROW($B$3)))=0,"",INDEX(PlansAndNotes!$B$6:$B$2005,ROW(A1846)-ROW($B$3))),"")</f>
        <v/>
      </c>
      <c r="C1846" s="361" t="str">
        <f t="shared" si="204"/>
        <v/>
      </c>
      <c r="D1846" s="361" t="str">
        <f>IFERROR(IF(LEN(C1846)&gt;0,IF(LEN(INDEX(TasksList!$C$6:$C$1005,MATCH(C1846,TasksList!$B$6:$B$1005,0),1))=0,"",INDEX(TasksList!$C$6:$C$1005,MATCH(C1846,TasksList!$B$6:$B$1005,0),1)),""),"")</f>
        <v/>
      </c>
      <c r="E1846" s="361" t="str">
        <f>IFERROR(IF(LEN(C1846)&gt;0,IF(LEN(INDEX(TasksList!$F$6:$F$1005,MATCH(C1846,TasksList!$B$6:$B$1005,0),1))=0,"not set!",INDEX(TasksList!$F$6:$F$1005,MATCH(C1846,TasksList!$B$6:$B$1005,0),1)),""),"")</f>
        <v/>
      </c>
      <c r="F1846" s="360" t="str">
        <f>IFERROR(IF(LEN(D1846)&gt;0,IF(LEN(INDEX(AdressBook!$D$6:$D$25,MATCH(D1846,AdressBook!$B$6:$B$25,0),1))=0,"",INDEX(AdressBook!$D$6:$D$25,MATCH(D1846,AdressBook!$B$6:$B$25,0),1)),""),"")</f>
        <v/>
      </c>
      <c r="G1846" s="361" t="str">
        <f>IFERROR(IF(LEN(INDEX(PlansAndNotes!$F$6:$F$2005,ROW(B1846)-ROW($C$3)))=0,"",INDEX(PlansAndNotes!$F$6:$F$2005,ROW(B1846)-ROW($C$3))),"")</f>
        <v/>
      </c>
      <c r="H1846" s="361" t="str">
        <f>IFERROR(IF(LEN(C1846)&gt;0,IF(LEN(INDEX(TasksList!$G$6:$G$1005,MATCH(C1846,TasksList!$B$6:$B$1005,0),1))=0,"",INDEX(TasksList!$G$6:$G$1005,MATCH(C1846,TasksList!$B$6:$B$1005,0),1)),""),"")</f>
        <v/>
      </c>
      <c r="I1846" s="381"/>
      <c r="J1846" s="400"/>
      <c r="K1846" s="400"/>
      <c r="L1846" s="179"/>
      <c r="M1846" s="381"/>
      <c r="N1846" s="362" t="str">
        <f>IFERROR(IF(LEN(INDEX(PlansAndNotes!$D$6:$D$4005,ROW(B1846)-ROW($C$3)))=0,"",INDEX(PlansAndNotes!$D$6:$D$4005,ROW(B1846)-ROW($C$3))),"")</f>
        <v/>
      </c>
      <c r="O1846" s="165" t="str">
        <f t="shared" si="205"/>
        <v/>
      </c>
      <c r="P1846" s="363" t="str">
        <f>IFERROR(IF(LEN(INDEX(PlansAndNotes!$E$6:$E$4005,ROW(B1846)-ROW($C$3)))=0,"",INDEX(PlansAndNotes!$E$6:$E$4005,ROW(B1846)-ROW($C$3))),"")</f>
        <v/>
      </c>
      <c r="Q1846" s="363" t="str">
        <f>IFERROR(IF(LEN(INDEX(PlansAndNotes!$G$6:$G$4005,ROW(B1846)-ROW($C$3)))=0,"",INDEX(PlansAndNotes!$G$6:$G$4005,ROW(B1846)-ROW($C$3))),"")</f>
        <v/>
      </c>
      <c r="R1846" s="361" t="str">
        <f>IFERROR(IF(LEN(D1846)&gt;0,IF(LEN(INDEX(AdressBook!$C$6:$C$25,MATCH(D1846,AdressBook!$B$6:$B$25,0),1))=0,"",INDEX(AdressBook!$C$6:$C$25,MATCH(D1846,AdressBook!$B$6:$B$25,0),1)),""),"")</f>
        <v/>
      </c>
      <c r="S1846" s="165">
        <f>IF(LEN(C1846)&gt;0,IFERROR(IF(MATCH(C1846,C1847:$C$4004,0)&gt;0,-1,ROW(S1846)-ROW($S$3)),ROW(S1846)-ROW($S$3)),-1)</f>
        <v>-1</v>
      </c>
      <c r="T1846" s="165">
        <f t="shared" si="206"/>
        <v>0</v>
      </c>
      <c r="U1846" s="165" t="str">
        <f t="shared" si="207"/>
        <v/>
      </c>
      <c r="V1846" s="165" t="str">
        <f>IFERROR(IF(OR(C1846="",S1846&lt;0),"",IF(SUBTOTAL(3,C1846:C1846)=0,-1,SUBTOTAL(3,$C$4:C1846))),"")</f>
        <v/>
      </c>
      <c r="W1846" s="156" t="str">
        <f t="array" ref="W1846">IF(LEN(C1846)&gt;0,IFERROR(IF(MATCH(C1846,$C$3:$C1845,0)&gt;0,N1846-INDEX($N$3:N1845,SUMPRODUCT(MAX(ROW($C$3:$C1845)*(C1846=$C$3:$C1845)))-2,1),""),""),"")</f>
        <v/>
      </c>
      <c r="X1846" s="156">
        <f t="shared" ca="1" si="208"/>
        <v>1</v>
      </c>
      <c r="Y1846" s="156">
        <f t="shared" ca="1" si="209"/>
        <v>1</v>
      </c>
    </row>
    <row r="1847" spans="2:25" hidden="1" x14ac:dyDescent="0.25">
      <c r="B1847" s="390" t="str">
        <f>IFERROR(IF(LEN(INDEX(PlansAndNotes!$B$6:$B$2005,ROW(A1847)-ROW($B$3)))=0,"",INDEX(PlansAndNotes!$B$6:$B$2005,ROW(A1847)-ROW($B$3))),"")</f>
        <v/>
      </c>
      <c r="C1847" s="361" t="str">
        <f t="shared" si="204"/>
        <v/>
      </c>
      <c r="D1847" s="361" t="str">
        <f>IFERROR(IF(LEN(C1847)&gt;0,IF(LEN(INDEX(TasksList!$C$6:$C$1005,MATCH(C1847,TasksList!$B$6:$B$1005,0),1))=0,"",INDEX(TasksList!$C$6:$C$1005,MATCH(C1847,TasksList!$B$6:$B$1005,0),1)),""),"")</f>
        <v/>
      </c>
      <c r="E1847" s="361" t="str">
        <f>IFERROR(IF(LEN(C1847)&gt;0,IF(LEN(INDEX(TasksList!$F$6:$F$1005,MATCH(C1847,TasksList!$B$6:$B$1005,0),1))=0,"not set!",INDEX(TasksList!$F$6:$F$1005,MATCH(C1847,TasksList!$B$6:$B$1005,0),1)),""),"")</f>
        <v/>
      </c>
      <c r="F1847" s="360" t="str">
        <f>IFERROR(IF(LEN(D1847)&gt;0,IF(LEN(INDEX(AdressBook!$D$6:$D$25,MATCH(D1847,AdressBook!$B$6:$B$25,0),1))=0,"",INDEX(AdressBook!$D$6:$D$25,MATCH(D1847,AdressBook!$B$6:$B$25,0),1)),""),"")</f>
        <v/>
      </c>
      <c r="G1847" s="361" t="str">
        <f>IFERROR(IF(LEN(INDEX(PlansAndNotes!$F$6:$F$2005,ROW(B1847)-ROW($C$3)))=0,"",INDEX(PlansAndNotes!$F$6:$F$2005,ROW(B1847)-ROW($C$3))),"")</f>
        <v/>
      </c>
      <c r="H1847" s="361" t="str">
        <f>IFERROR(IF(LEN(C1847)&gt;0,IF(LEN(INDEX(TasksList!$G$6:$G$1005,MATCH(C1847,TasksList!$B$6:$B$1005,0),1))=0,"",INDEX(TasksList!$G$6:$G$1005,MATCH(C1847,TasksList!$B$6:$B$1005,0),1)),""),"")</f>
        <v/>
      </c>
      <c r="I1847" s="381"/>
      <c r="J1847" s="400"/>
      <c r="K1847" s="400"/>
      <c r="L1847" s="179"/>
      <c r="M1847" s="381"/>
      <c r="N1847" s="362" t="str">
        <f>IFERROR(IF(LEN(INDEX(PlansAndNotes!$D$6:$D$4005,ROW(B1847)-ROW($C$3)))=0,"",INDEX(PlansAndNotes!$D$6:$D$4005,ROW(B1847)-ROW($C$3))),"")</f>
        <v/>
      </c>
      <c r="O1847" s="165" t="str">
        <f t="shared" si="205"/>
        <v/>
      </c>
      <c r="P1847" s="363" t="str">
        <f>IFERROR(IF(LEN(INDEX(PlansAndNotes!$E$6:$E$4005,ROW(B1847)-ROW($C$3)))=0,"",INDEX(PlansAndNotes!$E$6:$E$4005,ROW(B1847)-ROW($C$3))),"")</f>
        <v/>
      </c>
      <c r="Q1847" s="363" t="str">
        <f>IFERROR(IF(LEN(INDEX(PlansAndNotes!$G$6:$G$4005,ROW(B1847)-ROW($C$3)))=0,"",INDEX(PlansAndNotes!$G$6:$G$4005,ROW(B1847)-ROW($C$3))),"")</f>
        <v/>
      </c>
      <c r="R1847" s="361" t="str">
        <f>IFERROR(IF(LEN(D1847)&gt;0,IF(LEN(INDEX(AdressBook!$C$6:$C$25,MATCH(D1847,AdressBook!$B$6:$B$25,0),1))=0,"",INDEX(AdressBook!$C$6:$C$25,MATCH(D1847,AdressBook!$B$6:$B$25,0),1)),""),"")</f>
        <v/>
      </c>
      <c r="S1847" s="165">
        <f>IF(LEN(C1847)&gt;0,IFERROR(IF(MATCH(C1847,C1848:$C$4004,0)&gt;0,-1,ROW(S1847)-ROW($S$3)),ROW(S1847)-ROW($S$3)),-1)</f>
        <v>-1</v>
      </c>
      <c r="T1847" s="165">
        <f t="shared" si="206"/>
        <v>0</v>
      </c>
      <c r="U1847" s="165" t="str">
        <f t="shared" si="207"/>
        <v/>
      </c>
      <c r="V1847" s="165" t="str">
        <f>IFERROR(IF(OR(C1847="",S1847&lt;0),"",IF(SUBTOTAL(3,C1847:C1847)=0,-1,SUBTOTAL(3,$C$4:C1847))),"")</f>
        <v/>
      </c>
      <c r="W1847" s="156" t="str">
        <f t="array" ref="W1847">IF(LEN(C1847)&gt;0,IFERROR(IF(MATCH(C1847,$C$3:$C1846,0)&gt;0,N1847-INDEX($N$3:N1846,SUMPRODUCT(MAX(ROW($C$3:$C1846)*(C1847=$C$3:$C1846)))-2,1),""),""),"")</f>
        <v/>
      </c>
      <c r="X1847" s="156">
        <f t="shared" ca="1" si="208"/>
        <v>1</v>
      </c>
      <c r="Y1847" s="156">
        <f t="shared" ca="1" si="209"/>
        <v>1</v>
      </c>
    </row>
    <row r="1848" spans="2:25" hidden="1" x14ac:dyDescent="0.25">
      <c r="B1848" s="390" t="str">
        <f>IFERROR(IF(LEN(INDEX(PlansAndNotes!$B$6:$B$2005,ROW(A1848)-ROW($B$3)))=0,"",INDEX(PlansAndNotes!$B$6:$B$2005,ROW(A1848)-ROW($B$3))),"")</f>
        <v/>
      </c>
      <c r="C1848" s="361" t="str">
        <f t="shared" si="204"/>
        <v/>
      </c>
      <c r="D1848" s="361" t="str">
        <f>IFERROR(IF(LEN(C1848)&gt;0,IF(LEN(INDEX(TasksList!$C$6:$C$1005,MATCH(C1848,TasksList!$B$6:$B$1005,0),1))=0,"",INDEX(TasksList!$C$6:$C$1005,MATCH(C1848,TasksList!$B$6:$B$1005,0),1)),""),"")</f>
        <v/>
      </c>
      <c r="E1848" s="361" t="str">
        <f>IFERROR(IF(LEN(C1848)&gt;0,IF(LEN(INDEX(TasksList!$F$6:$F$1005,MATCH(C1848,TasksList!$B$6:$B$1005,0),1))=0,"not set!",INDEX(TasksList!$F$6:$F$1005,MATCH(C1848,TasksList!$B$6:$B$1005,0),1)),""),"")</f>
        <v/>
      </c>
      <c r="F1848" s="360" t="str">
        <f>IFERROR(IF(LEN(D1848)&gt;0,IF(LEN(INDEX(AdressBook!$D$6:$D$25,MATCH(D1848,AdressBook!$B$6:$B$25,0),1))=0,"",INDEX(AdressBook!$D$6:$D$25,MATCH(D1848,AdressBook!$B$6:$B$25,0),1)),""),"")</f>
        <v/>
      </c>
      <c r="G1848" s="361" t="str">
        <f>IFERROR(IF(LEN(INDEX(PlansAndNotes!$F$6:$F$2005,ROW(B1848)-ROW($C$3)))=0,"",INDEX(PlansAndNotes!$F$6:$F$2005,ROW(B1848)-ROW($C$3))),"")</f>
        <v/>
      </c>
      <c r="H1848" s="361" t="str">
        <f>IFERROR(IF(LEN(C1848)&gt;0,IF(LEN(INDEX(TasksList!$G$6:$G$1005,MATCH(C1848,TasksList!$B$6:$B$1005,0),1))=0,"",INDEX(TasksList!$G$6:$G$1005,MATCH(C1848,TasksList!$B$6:$B$1005,0),1)),""),"")</f>
        <v/>
      </c>
      <c r="I1848" s="381"/>
      <c r="J1848" s="400"/>
      <c r="K1848" s="400"/>
      <c r="L1848" s="179"/>
      <c r="M1848" s="381"/>
      <c r="N1848" s="362" t="str">
        <f>IFERROR(IF(LEN(INDEX(PlansAndNotes!$D$6:$D$4005,ROW(B1848)-ROW($C$3)))=0,"",INDEX(PlansAndNotes!$D$6:$D$4005,ROW(B1848)-ROW($C$3))),"")</f>
        <v/>
      </c>
      <c r="O1848" s="165" t="str">
        <f t="shared" si="205"/>
        <v/>
      </c>
      <c r="P1848" s="363" t="str">
        <f>IFERROR(IF(LEN(INDEX(PlansAndNotes!$E$6:$E$4005,ROW(B1848)-ROW($C$3)))=0,"",INDEX(PlansAndNotes!$E$6:$E$4005,ROW(B1848)-ROW($C$3))),"")</f>
        <v/>
      </c>
      <c r="Q1848" s="363" t="str">
        <f>IFERROR(IF(LEN(INDEX(PlansAndNotes!$G$6:$G$4005,ROW(B1848)-ROW($C$3)))=0,"",INDEX(PlansAndNotes!$G$6:$G$4005,ROW(B1848)-ROW($C$3))),"")</f>
        <v/>
      </c>
      <c r="R1848" s="361" t="str">
        <f>IFERROR(IF(LEN(D1848)&gt;0,IF(LEN(INDEX(AdressBook!$C$6:$C$25,MATCH(D1848,AdressBook!$B$6:$B$25,0),1))=0,"",INDEX(AdressBook!$C$6:$C$25,MATCH(D1848,AdressBook!$B$6:$B$25,0),1)),""),"")</f>
        <v/>
      </c>
      <c r="S1848" s="165">
        <f>IF(LEN(C1848)&gt;0,IFERROR(IF(MATCH(C1848,C1849:$C$4004,0)&gt;0,-1,ROW(S1848)-ROW($S$3)),ROW(S1848)-ROW($S$3)),-1)</f>
        <v>-1</v>
      </c>
      <c r="T1848" s="165">
        <f t="shared" si="206"/>
        <v>0</v>
      </c>
      <c r="U1848" s="165" t="str">
        <f t="shared" si="207"/>
        <v/>
      </c>
      <c r="V1848" s="165" t="str">
        <f>IFERROR(IF(OR(C1848="",S1848&lt;0),"",IF(SUBTOTAL(3,C1848:C1848)=0,-1,SUBTOTAL(3,$C$4:C1848))),"")</f>
        <v/>
      </c>
      <c r="W1848" s="156" t="str">
        <f t="array" ref="W1848">IF(LEN(C1848)&gt;0,IFERROR(IF(MATCH(C1848,$C$3:$C1847,0)&gt;0,N1848-INDEX($N$3:N1847,SUMPRODUCT(MAX(ROW($C$3:$C1847)*(C1848=$C$3:$C1847)))-2,1),""),""),"")</f>
        <v/>
      </c>
      <c r="X1848" s="156">
        <f t="shared" ca="1" si="208"/>
        <v>1</v>
      </c>
      <c r="Y1848" s="156">
        <f t="shared" ca="1" si="209"/>
        <v>1</v>
      </c>
    </row>
    <row r="1849" spans="2:25" hidden="1" x14ac:dyDescent="0.25">
      <c r="B1849" s="390" t="str">
        <f>IFERROR(IF(LEN(INDEX(PlansAndNotes!$B$6:$B$2005,ROW(A1849)-ROW($B$3)))=0,"",INDEX(PlansAndNotes!$B$6:$B$2005,ROW(A1849)-ROW($B$3))),"")</f>
        <v/>
      </c>
      <c r="C1849" s="361" t="str">
        <f t="shared" si="204"/>
        <v/>
      </c>
      <c r="D1849" s="361" t="str">
        <f>IFERROR(IF(LEN(C1849)&gt;0,IF(LEN(INDEX(TasksList!$C$6:$C$1005,MATCH(C1849,TasksList!$B$6:$B$1005,0),1))=0,"",INDEX(TasksList!$C$6:$C$1005,MATCH(C1849,TasksList!$B$6:$B$1005,0),1)),""),"")</f>
        <v/>
      </c>
      <c r="E1849" s="361" t="str">
        <f>IFERROR(IF(LEN(C1849)&gt;0,IF(LEN(INDEX(TasksList!$F$6:$F$1005,MATCH(C1849,TasksList!$B$6:$B$1005,0),1))=0,"not set!",INDEX(TasksList!$F$6:$F$1005,MATCH(C1849,TasksList!$B$6:$B$1005,0),1)),""),"")</f>
        <v/>
      </c>
      <c r="F1849" s="360" t="str">
        <f>IFERROR(IF(LEN(D1849)&gt;0,IF(LEN(INDEX(AdressBook!$D$6:$D$25,MATCH(D1849,AdressBook!$B$6:$B$25,0),1))=0,"",INDEX(AdressBook!$D$6:$D$25,MATCH(D1849,AdressBook!$B$6:$B$25,0),1)),""),"")</f>
        <v/>
      </c>
      <c r="G1849" s="361" t="str">
        <f>IFERROR(IF(LEN(INDEX(PlansAndNotes!$F$6:$F$2005,ROW(B1849)-ROW($C$3)))=0,"",INDEX(PlansAndNotes!$F$6:$F$2005,ROW(B1849)-ROW($C$3))),"")</f>
        <v/>
      </c>
      <c r="H1849" s="361" t="str">
        <f>IFERROR(IF(LEN(C1849)&gt;0,IF(LEN(INDEX(TasksList!$G$6:$G$1005,MATCH(C1849,TasksList!$B$6:$B$1005,0),1))=0,"",INDEX(TasksList!$G$6:$G$1005,MATCH(C1849,TasksList!$B$6:$B$1005,0),1)),""),"")</f>
        <v/>
      </c>
      <c r="I1849" s="381"/>
      <c r="J1849" s="400"/>
      <c r="K1849" s="400"/>
      <c r="L1849" s="179"/>
      <c r="M1849" s="381"/>
      <c r="N1849" s="362" t="str">
        <f>IFERROR(IF(LEN(INDEX(PlansAndNotes!$D$6:$D$4005,ROW(B1849)-ROW($C$3)))=0,"",INDEX(PlansAndNotes!$D$6:$D$4005,ROW(B1849)-ROW($C$3))),"")</f>
        <v/>
      </c>
      <c r="O1849" s="165" t="str">
        <f t="shared" si="205"/>
        <v/>
      </c>
      <c r="P1849" s="363" t="str">
        <f>IFERROR(IF(LEN(INDEX(PlansAndNotes!$E$6:$E$4005,ROW(B1849)-ROW($C$3)))=0,"",INDEX(PlansAndNotes!$E$6:$E$4005,ROW(B1849)-ROW($C$3))),"")</f>
        <v/>
      </c>
      <c r="Q1849" s="363" t="str">
        <f>IFERROR(IF(LEN(INDEX(PlansAndNotes!$G$6:$G$4005,ROW(B1849)-ROW($C$3)))=0,"",INDEX(PlansAndNotes!$G$6:$G$4005,ROW(B1849)-ROW($C$3))),"")</f>
        <v/>
      </c>
      <c r="R1849" s="361" t="str">
        <f>IFERROR(IF(LEN(D1849)&gt;0,IF(LEN(INDEX(AdressBook!$C$6:$C$25,MATCH(D1849,AdressBook!$B$6:$B$25,0),1))=0,"",INDEX(AdressBook!$C$6:$C$25,MATCH(D1849,AdressBook!$B$6:$B$25,0),1)),""),"")</f>
        <v/>
      </c>
      <c r="S1849" s="165">
        <f>IF(LEN(C1849)&gt;0,IFERROR(IF(MATCH(C1849,C1850:$C$4004,0)&gt;0,-1,ROW(S1849)-ROW($S$3)),ROW(S1849)-ROW($S$3)),-1)</f>
        <v>-1</v>
      </c>
      <c r="T1849" s="165">
        <f t="shared" si="206"/>
        <v>0</v>
      </c>
      <c r="U1849" s="165" t="str">
        <f t="shared" si="207"/>
        <v/>
      </c>
      <c r="V1849" s="165" t="str">
        <f>IFERROR(IF(OR(C1849="",S1849&lt;0),"",IF(SUBTOTAL(3,C1849:C1849)=0,-1,SUBTOTAL(3,$C$4:C1849))),"")</f>
        <v/>
      </c>
      <c r="W1849" s="156" t="str">
        <f t="array" ref="W1849">IF(LEN(C1849)&gt;0,IFERROR(IF(MATCH(C1849,$C$3:$C1848,0)&gt;0,N1849-INDEX($N$3:N1848,SUMPRODUCT(MAX(ROW($C$3:$C1848)*(C1849=$C$3:$C1848)))-2,1),""),""),"")</f>
        <v/>
      </c>
      <c r="X1849" s="156">
        <f t="shared" ca="1" si="208"/>
        <v>1</v>
      </c>
      <c r="Y1849" s="156">
        <f t="shared" ca="1" si="209"/>
        <v>1</v>
      </c>
    </row>
    <row r="1850" spans="2:25" hidden="1" x14ac:dyDescent="0.25">
      <c r="B1850" s="390" t="str">
        <f>IFERROR(IF(LEN(INDEX(PlansAndNotes!$B$6:$B$2005,ROW(A1850)-ROW($B$3)))=0,"",INDEX(PlansAndNotes!$B$6:$B$2005,ROW(A1850)-ROW($B$3))),"")</f>
        <v/>
      </c>
      <c r="C1850" s="361" t="str">
        <f t="shared" si="204"/>
        <v/>
      </c>
      <c r="D1850" s="361" t="str">
        <f>IFERROR(IF(LEN(C1850)&gt;0,IF(LEN(INDEX(TasksList!$C$6:$C$1005,MATCH(C1850,TasksList!$B$6:$B$1005,0),1))=0,"",INDEX(TasksList!$C$6:$C$1005,MATCH(C1850,TasksList!$B$6:$B$1005,0),1)),""),"")</f>
        <v/>
      </c>
      <c r="E1850" s="361" t="str">
        <f>IFERROR(IF(LEN(C1850)&gt;0,IF(LEN(INDEX(TasksList!$F$6:$F$1005,MATCH(C1850,TasksList!$B$6:$B$1005,0),1))=0,"not set!",INDEX(TasksList!$F$6:$F$1005,MATCH(C1850,TasksList!$B$6:$B$1005,0),1)),""),"")</f>
        <v/>
      </c>
      <c r="F1850" s="360" t="str">
        <f>IFERROR(IF(LEN(D1850)&gt;0,IF(LEN(INDEX(AdressBook!$D$6:$D$25,MATCH(D1850,AdressBook!$B$6:$B$25,0),1))=0,"",INDEX(AdressBook!$D$6:$D$25,MATCH(D1850,AdressBook!$B$6:$B$25,0),1)),""),"")</f>
        <v/>
      </c>
      <c r="G1850" s="361" t="str">
        <f>IFERROR(IF(LEN(INDEX(PlansAndNotes!$F$6:$F$2005,ROW(B1850)-ROW($C$3)))=0,"",INDEX(PlansAndNotes!$F$6:$F$2005,ROW(B1850)-ROW($C$3))),"")</f>
        <v/>
      </c>
      <c r="H1850" s="361" t="str">
        <f>IFERROR(IF(LEN(C1850)&gt;0,IF(LEN(INDEX(TasksList!$G$6:$G$1005,MATCH(C1850,TasksList!$B$6:$B$1005,0),1))=0,"",INDEX(TasksList!$G$6:$G$1005,MATCH(C1850,TasksList!$B$6:$B$1005,0),1)),""),"")</f>
        <v/>
      </c>
      <c r="I1850" s="381"/>
      <c r="J1850" s="400"/>
      <c r="K1850" s="400"/>
      <c r="L1850" s="179"/>
      <c r="M1850" s="381"/>
      <c r="N1850" s="362" t="str">
        <f>IFERROR(IF(LEN(INDEX(PlansAndNotes!$D$6:$D$4005,ROW(B1850)-ROW($C$3)))=0,"",INDEX(PlansAndNotes!$D$6:$D$4005,ROW(B1850)-ROW($C$3))),"")</f>
        <v/>
      </c>
      <c r="O1850" s="165" t="str">
        <f t="shared" si="205"/>
        <v/>
      </c>
      <c r="P1850" s="363" t="str">
        <f>IFERROR(IF(LEN(INDEX(PlansAndNotes!$E$6:$E$4005,ROW(B1850)-ROW($C$3)))=0,"",INDEX(PlansAndNotes!$E$6:$E$4005,ROW(B1850)-ROW($C$3))),"")</f>
        <v/>
      </c>
      <c r="Q1850" s="363" t="str">
        <f>IFERROR(IF(LEN(INDEX(PlansAndNotes!$G$6:$G$4005,ROW(B1850)-ROW($C$3)))=0,"",INDEX(PlansAndNotes!$G$6:$G$4005,ROW(B1850)-ROW($C$3))),"")</f>
        <v/>
      </c>
      <c r="R1850" s="361" t="str">
        <f>IFERROR(IF(LEN(D1850)&gt;0,IF(LEN(INDEX(AdressBook!$C$6:$C$25,MATCH(D1850,AdressBook!$B$6:$B$25,0),1))=0,"",INDEX(AdressBook!$C$6:$C$25,MATCH(D1850,AdressBook!$B$6:$B$25,0),1)),""),"")</f>
        <v/>
      </c>
      <c r="S1850" s="165">
        <f>IF(LEN(C1850)&gt;0,IFERROR(IF(MATCH(C1850,C1851:$C$4004,0)&gt;0,-1,ROW(S1850)-ROW($S$3)),ROW(S1850)-ROW($S$3)),-1)</f>
        <v>-1</v>
      </c>
      <c r="T1850" s="165">
        <f t="shared" si="206"/>
        <v>0</v>
      </c>
      <c r="U1850" s="165" t="str">
        <f t="shared" si="207"/>
        <v/>
      </c>
      <c r="V1850" s="165" t="str">
        <f>IFERROR(IF(OR(C1850="",S1850&lt;0),"",IF(SUBTOTAL(3,C1850:C1850)=0,-1,SUBTOTAL(3,$C$4:C1850))),"")</f>
        <v/>
      </c>
      <c r="W1850" s="156" t="str">
        <f t="array" ref="W1850">IF(LEN(C1850)&gt;0,IFERROR(IF(MATCH(C1850,$C$3:$C1849,0)&gt;0,N1850-INDEX($N$3:N1849,SUMPRODUCT(MAX(ROW($C$3:$C1849)*(C1850=$C$3:$C1849)))-2,1),""),""),"")</f>
        <v/>
      </c>
      <c r="X1850" s="156">
        <f t="shared" ca="1" si="208"/>
        <v>1</v>
      </c>
      <c r="Y1850" s="156">
        <f t="shared" ca="1" si="209"/>
        <v>1</v>
      </c>
    </row>
    <row r="1851" spans="2:25" hidden="1" x14ac:dyDescent="0.25">
      <c r="B1851" s="390" t="str">
        <f>IFERROR(IF(LEN(INDEX(PlansAndNotes!$B$6:$B$2005,ROW(A1851)-ROW($B$3)))=0,"",INDEX(PlansAndNotes!$B$6:$B$2005,ROW(A1851)-ROW($B$3))),"")</f>
        <v/>
      </c>
      <c r="C1851" s="361" t="str">
        <f t="shared" si="204"/>
        <v/>
      </c>
      <c r="D1851" s="361" t="str">
        <f>IFERROR(IF(LEN(C1851)&gt;0,IF(LEN(INDEX(TasksList!$C$6:$C$1005,MATCH(C1851,TasksList!$B$6:$B$1005,0),1))=0,"",INDEX(TasksList!$C$6:$C$1005,MATCH(C1851,TasksList!$B$6:$B$1005,0),1)),""),"")</f>
        <v/>
      </c>
      <c r="E1851" s="361" t="str">
        <f>IFERROR(IF(LEN(C1851)&gt;0,IF(LEN(INDEX(TasksList!$F$6:$F$1005,MATCH(C1851,TasksList!$B$6:$B$1005,0),1))=0,"not set!",INDEX(TasksList!$F$6:$F$1005,MATCH(C1851,TasksList!$B$6:$B$1005,0),1)),""),"")</f>
        <v/>
      </c>
      <c r="F1851" s="360" t="str">
        <f>IFERROR(IF(LEN(D1851)&gt;0,IF(LEN(INDEX(AdressBook!$D$6:$D$25,MATCH(D1851,AdressBook!$B$6:$B$25,0),1))=0,"",INDEX(AdressBook!$D$6:$D$25,MATCH(D1851,AdressBook!$B$6:$B$25,0),1)),""),"")</f>
        <v/>
      </c>
      <c r="G1851" s="361" t="str">
        <f>IFERROR(IF(LEN(INDEX(PlansAndNotes!$F$6:$F$2005,ROW(B1851)-ROW($C$3)))=0,"",INDEX(PlansAndNotes!$F$6:$F$2005,ROW(B1851)-ROW($C$3))),"")</f>
        <v/>
      </c>
      <c r="H1851" s="361" t="str">
        <f>IFERROR(IF(LEN(C1851)&gt;0,IF(LEN(INDEX(TasksList!$G$6:$G$1005,MATCH(C1851,TasksList!$B$6:$B$1005,0),1))=0,"",INDEX(TasksList!$G$6:$G$1005,MATCH(C1851,TasksList!$B$6:$B$1005,0),1)),""),"")</f>
        <v/>
      </c>
      <c r="I1851" s="381"/>
      <c r="J1851" s="400"/>
      <c r="K1851" s="400"/>
      <c r="L1851" s="179"/>
      <c r="M1851" s="381"/>
      <c r="N1851" s="362" t="str">
        <f>IFERROR(IF(LEN(INDEX(PlansAndNotes!$D$6:$D$4005,ROW(B1851)-ROW($C$3)))=0,"",INDEX(PlansAndNotes!$D$6:$D$4005,ROW(B1851)-ROW($C$3))),"")</f>
        <v/>
      </c>
      <c r="O1851" s="165" t="str">
        <f t="shared" si="205"/>
        <v/>
      </c>
      <c r="P1851" s="363" t="str">
        <f>IFERROR(IF(LEN(INDEX(PlansAndNotes!$E$6:$E$4005,ROW(B1851)-ROW($C$3)))=0,"",INDEX(PlansAndNotes!$E$6:$E$4005,ROW(B1851)-ROW($C$3))),"")</f>
        <v/>
      </c>
      <c r="Q1851" s="363" t="str">
        <f>IFERROR(IF(LEN(INDEX(PlansAndNotes!$G$6:$G$4005,ROW(B1851)-ROW($C$3)))=0,"",INDEX(PlansAndNotes!$G$6:$G$4005,ROW(B1851)-ROW($C$3))),"")</f>
        <v/>
      </c>
      <c r="R1851" s="361" t="str">
        <f>IFERROR(IF(LEN(D1851)&gt;0,IF(LEN(INDEX(AdressBook!$C$6:$C$25,MATCH(D1851,AdressBook!$B$6:$B$25,0),1))=0,"",INDEX(AdressBook!$C$6:$C$25,MATCH(D1851,AdressBook!$B$6:$B$25,0),1)),""),"")</f>
        <v/>
      </c>
      <c r="S1851" s="165">
        <f>IF(LEN(C1851)&gt;0,IFERROR(IF(MATCH(C1851,C1852:$C$4004,0)&gt;0,-1,ROW(S1851)-ROW($S$3)),ROW(S1851)-ROW($S$3)),-1)</f>
        <v>-1</v>
      </c>
      <c r="T1851" s="165">
        <f t="shared" si="206"/>
        <v>0</v>
      </c>
      <c r="U1851" s="165" t="str">
        <f t="shared" si="207"/>
        <v/>
      </c>
      <c r="V1851" s="165" t="str">
        <f>IFERROR(IF(OR(C1851="",S1851&lt;0),"",IF(SUBTOTAL(3,C1851:C1851)=0,-1,SUBTOTAL(3,$C$4:C1851))),"")</f>
        <v/>
      </c>
      <c r="W1851" s="156" t="str">
        <f t="array" ref="W1851">IF(LEN(C1851)&gt;0,IFERROR(IF(MATCH(C1851,$C$3:$C1850,0)&gt;0,N1851-INDEX($N$3:N1850,SUMPRODUCT(MAX(ROW($C$3:$C1850)*(C1851=$C$3:$C1850)))-2,1),""),""),"")</f>
        <v/>
      </c>
      <c r="X1851" s="156">
        <f t="shared" ca="1" si="208"/>
        <v>1</v>
      </c>
      <c r="Y1851" s="156">
        <f t="shared" ca="1" si="209"/>
        <v>1</v>
      </c>
    </row>
    <row r="1852" spans="2:25" hidden="1" x14ac:dyDescent="0.25">
      <c r="B1852" s="390" t="str">
        <f>IFERROR(IF(LEN(INDEX(PlansAndNotes!$B$6:$B$2005,ROW(A1852)-ROW($B$3)))=0,"",INDEX(PlansAndNotes!$B$6:$B$2005,ROW(A1852)-ROW($B$3))),"")</f>
        <v/>
      </c>
      <c r="C1852" s="361" t="str">
        <f t="shared" si="204"/>
        <v/>
      </c>
      <c r="D1852" s="361" t="str">
        <f>IFERROR(IF(LEN(C1852)&gt;0,IF(LEN(INDEX(TasksList!$C$6:$C$1005,MATCH(C1852,TasksList!$B$6:$B$1005,0),1))=0,"",INDEX(TasksList!$C$6:$C$1005,MATCH(C1852,TasksList!$B$6:$B$1005,0),1)),""),"")</f>
        <v/>
      </c>
      <c r="E1852" s="361" t="str">
        <f>IFERROR(IF(LEN(C1852)&gt;0,IF(LEN(INDEX(TasksList!$F$6:$F$1005,MATCH(C1852,TasksList!$B$6:$B$1005,0),1))=0,"not set!",INDEX(TasksList!$F$6:$F$1005,MATCH(C1852,TasksList!$B$6:$B$1005,0),1)),""),"")</f>
        <v/>
      </c>
      <c r="F1852" s="360" t="str">
        <f>IFERROR(IF(LEN(D1852)&gt;0,IF(LEN(INDEX(AdressBook!$D$6:$D$25,MATCH(D1852,AdressBook!$B$6:$B$25,0),1))=0,"",INDEX(AdressBook!$D$6:$D$25,MATCH(D1852,AdressBook!$B$6:$B$25,0),1)),""),"")</f>
        <v/>
      </c>
      <c r="G1852" s="361" t="str">
        <f>IFERROR(IF(LEN(INDEX(PlansAndNotes!$F$6:$F$2005,ROW(B1852)-ROW($C$3)))=0,"",INDEX(PlansAndNotes!$F$6:$F$2005,ROW(B1852)-ROW($C$3))),"")</f>
        <v/>
      </c>
      <c r="H1852" s="361" t="str">
        <f>IFERROR(IF(LEN(C1852)&gt;0,IF(LEN(INDEX(TasksList!$G$6:$G$1005,MATCH(C1852,TasksList!$B$6:$B$1005,0),1))=0,"",INDEX(TasksList!$G$6:$G$1005,MATCH(C1852,TasksList!$B$6:$B$1005,0),1)),""),"")</f>
        <v/>
      </c>
      <c r="I1852" s="381"/>
      <c r="J1852" s="400"/>
      <c r="K1852" s="400"/>
      <c r="L1852" s="179"/>
      <c r="M1852" s="381"/>
      <c r="N1852" s="362" t="str">
        <f>IFERROR(IF(LEN(INDEX(PlansAndNotes!$D$6:$D$4005,ROW(B1852)-ROW($C$3)))=0,"",INDEX(PlansAndNotes!$D$6:$D$4005,ROW(B1852)-ROW($C$3))),"")</f>
        <v/>
      </c>
      <c r="O1852" s="165" t="str">
        <f t="shared" si="205"/>
        <v/>
      </c>
      <c r="P1852" s="363" t="str">
        <f>IFERROR(IF(LEN(INDEX(PlansAndNotes!$E$6:$E$4005,ROW(B1852)-ROW($C$3)))=0,"",INDEX(PlansAndNotes!$E$6:$E$4005,ROW(B1852)-ROW($C$3))),"")</f>
        <v/>
      </c>
      <c r="Q1852" s="363" t="str">
        <f>IFERROR(IF(LEN(INDEX(PlansAndNotes!$G$6:$G$4005,ROW(B1852)-ROW($C$3)))=0,"",INDEX(PlansAndNotes!$G$6:$G$4005,ROW(B1852)-ROW($C$3))),"")</f>
        <v/>
      </c>
      <c r="R1852" s="361" t="str">
        <f>IFERROR(IF(LEN(D1852)&gt;0,IF(LEN(INDEX(AdressBook!$C$6:$C$25,MATCH(D1852,AdressBook!$B$6:$B$25,0),1))=0,"",INDEX(AdressBook!$C$6:$C$25,MATCH(D1852,AdressBook!$B$6:$B$25,0),1)),""),"")</f>
        <v/>
      </c>
      <c r="S1852" s="165">
        <f>IF(LEN(C1852)&gt;0,IFERROR(IF(MATCH(C1852,C1853:$C$4004,0)&gt;0,-1,ROW(S1852)-ROW($S$3)),ROW(S1852)-ROW($S$3)),-1)</f>
        <v>-1</v>
      </c>
      <c r="T1852" s="165">
        <f t="shared" si="206"/>
        <v>0</v>
      </c>
      <c r="U1852" s="165" t="str">
        <f t="shared" si="207"/>
        <v/>
      </c>
      <c r="V1852" s="165" t="str">
        <f>IFERROR(IF(OR(C1852="",S1852&lt;0),"",IF(SUBTOTAL(3,C1852:C1852)=0,-1,SUBTOTAL(3,$C$4:C1852))),"")</f>
        <v/>
      </c>
      <c r="W1852" s="156" t="str">
        <f t="array" ref="W1852">IF(LEN(C1852)&gt;0,IFERROR(IF(MATCH(C1852,$C$3:$C1851,0)&gt;0,N1852-INDEX($N$3:N1851,SUMPRODUCT(MAX(ROW($C$3:$C1851)*(C1852=$C$3:$C1851)))-2,1),""),""),"")</f>
        <v/>
      </c>
      <c r="X1852" s="156">
        <f t="shared" ca="1" si="208"/>
        <v>1</v>
      </c>
      <c r="Y1852" s="156">
        <f t="shared" ca="1" si="209"/>
        <v>1</v>
      </c>
    </row>
    <row r="1853" spans="2:25" hidden="1" x14ac:dyDescent="0.25">
      <c r="B1853" s="390" t="str">
        <f>IFERROR(IF(LEN(INDEX(PlansAndNotes!$B$6:$B$2005,ROW(A1853)-ROW($B$3)))=0,"",INDEX(PlansAndNotes!$B$6:$B$2005,ROW(A1853)-ROW($B$3))),"")</f>
        <v/>
      </c>
      <c r="C1853" s="361" t="str">
        <f t="shared" si="204"/>
        <v/>
      </c>
      <c r="D1853" s="361" t="str">
        <f>IFERROR(IF(LEN(C1853)&gt;0,IF(LEN(INDEX(TasksList!$C$6:$C$1005,MATCH(C1853,TasksList!$B$6:$B$1005,0),1))=0,"",INDEX(TasksList!$C$6:$C$1005,MATCH(C1853,TasksList!$B$6:$B$1005,0),1)),""),"")</f>
        <v/>
      </c>
      <c r="E1853" s="361" t="str">
        <f>IFERROR(IF(LEN(C1853)&gt;0,IF(LEN(INDEX(TasksList!$F$6:$F$1005,MATCH(C1853,TasksList!$B$6:$B$1005,0),1))=0,"not set!",INDEX(TasksList!$F$6:$F$1005,MATCH(C1853,TasksList!$B$6:$B$1005,0),1)),""),"")</f>
        <v/>
      </c>
      <c r="F1853" s="360" t="str">
        <f>IFERROR(IF(LEN(D1853)&gt;0,IF(LEN(INDEX(AdressBook!$D$6:$D$25,MATCH(D1853,AdressBook!$B$6:$B$25,0),1))=0,"",INDEX(AdressBook!$D$6:$D$25,MATCH(D1853,AdressBook!$B$6:$B$25,0),1)),""),"")</f>
        <v/>
      </c>
      <c r="G1853" s="361" t="str">
        <f>IFERROR(IF(LEN(INDEX(PlansAndNotes!$F$6:$F$2005,ROW(B1853)-ROW($C$3)))=0,"",INDEX(PlansAndNotes!$F$6:$F$2005,ROW(B1853)-ROW($C$3))),"")</f>
        <v/>
      </c>
      <c r="H1853" s="361" t="str">
        <f>IFERROR(IF(LEN(C1853)&gt;0,IF(LEN(INDEX(TasksList!$G$6:$G$1005,MATCH(C1853,TasksList!$B$6:$B$1005,0),1))=0,"",INDEX(TasksList!$G$6:$G$1005,MATCH(C1853,TasksList!$B$6:$B$1005,0),1)),""),"")</f>
        <v/>
      </c>
      <c r="I1853" s="381"/>
      <c r="J1853" s="400"/>
      <c r="K1853" s="400"/>
      <c r="L1853" s="179"/>
      <c r="M1853" s="381"/>
      <c r="N1853" s="362" t="str">
        <f>IFERROR(IF(LEN(INDEX(PlansAndNotes!$D$6:$D$4005,ROW(B1853)-ROW($C$3)))=0,"",INDEX(PlansAndNotes!$D$6:$D$4005,ROW(B1853)-ROW($C$3))),"")</f>
        <v/>
      </c>
      <c r="O1853" s="165" t="str">
        <f t="shared" si="205"/>
        <v/>
      </c>
      <c r="P1853" s="363" t="str">
        <f>IFERROR(IF(LEN(INDEX(PlansAndNotes!$E$6:$E$4005,ROW(B1853)-ROW($C$3)))=0,"",INDEX(PlansAndNotes!$E$6:$E$4005,ROW(B1853)-ROW($C$3))),"")</f>
        <v/>
      </c>
      <c r="Q1853" s="363" t="str">
        <f>IFERROR(IF(LEN(INDEX(PlansAndNotes!$G$6:$G$4005,ROW(B1853)-ROW($C$3)))=0,"",INDEX(PlansAndNotes!$G$6:$G$4005,ROW(B1853)-ROW($C$3))),"")</f>
        <v/>
      </c>
      <c r="R1853" s="361" t="str">
        <f>IFERROR(IF(LEN(D1853)&gt;0,IF(LEN(INDEX(AdressBook!$C$6:$C$25,MATCH(D1853,AdressBook!$B$6:$B$25,0),1))=0,"",INDEX(AdressBook!$C$6:$C$25,MATCH(D1853,AdressBook!$B$6:$B$25,0),1)),""),"")</f>
        <v/>
      </c>
      <c r="S1853" s="165">
        <f>IF(LEN(C1853)&gt;0,IFERROR(IF(MATCH(C1853,C1854:$C$4004,0)&gt;0,-1,ROW(S1853)-ROW($S$3)),ROW(S1853)-ROW($S$3)),-1)</f>
        <v>-1</v>
      </c>
      <c r="T1853" s="165">
        <f t="shared" si="206"/>
        <v>0</v>
      </c>
      <c r="U1853" s="165" t="str">
        <f t="shared" si="207"/>
        <v/>
      </c>
      <c r="V1853" s="165" t="str">
        <f>IFERROR(IF(OR(C1853="",S1853&lt;0),"",IF(SUBTOTAL(3,C1853:C1853)=0,-1,SUBTOTAL(3,$C$4:C1853))),"")</f>
        <v/>
      </c>
      <c r="W1853" s="156" t="str">
        <f t="array" ref="W1853">IF(LEN(C1853)&gt;0,IFERROR(IF(MATCH(C1853,$C$3:$C1852,0)&gt;0,N1853-INDEX($N$3:N1852,SUMPRODUCT(MAX(ROW($C$3:$C1852)*(C1853=$C$3:$C1852)))-2,1),""),""),"")</f>
        <v/>
      </c>
      <c r="X1853" s="156">
        <f t="shared" ca="1" si="208"/>
        <v>1</v>
      </c>
      <c r="Y1853" s="156">
        <f t="shared" ca="1" si="209"/>
        <v>1</v>
      </c>
    </row>
    <row r="1854" spans="2:25" hidden="1" x14ac:dyDescent="0.25">
      <c r="B1854" s="390" t="str">
        <f>IFERROR(IF(LEN(INDEX(PlansAndNotes!$B$6:$B$2005,ROW(A1854)-ROW($B$3)))=0,"",INDEX(PlansAndNotes!$B$6:$B$2005,ROW(A1854)-ROW($B$3))),"")</f>
        <v/>
      </c>
      <c r="C1854" s="361" t="str">
        <f t="shared" si="204"/>
        <v/>
      </c>
      <c r="D1854" s="361" t="str">
        <f>IFERROR(IF(LEN(C1854)&gt;0,IF(LEN(INDEX(TasksList!$C$6:$C$1005,MATCH(C1854,TasksList!$B$6:$B$1005,0),1))=0,"",INDEX(TasksList!$C$6:$C$1005,MATCH(C1854,TasksList!$B$6:$B$1005,0),1)),""),"")</f>
        <v/>
      </c>
      <c r="E1854" s="361" t="str">
        <f>IFERROR(IF(LEN(C1854)&gt;0,IF(LEN(INDEX(TasksList!$F$6:$F$1005,MATCH(C1854,TasksList!$B$6:$B$1005,0),1))=0,"not set!",INDEX(TasksList!$F$6:$F$1005,MATCH(C1854,TasksList!$B$6:$B$1005,0),1)),""),"")</f>
        <v/>
      </c>
      <c r="F1854" s="360" t="str">
        <f>IFERROR(IF(LEN(D1854)&gt;0,IF(LEN(INDEX(AdressBook!$D$6:$D$25,MATCH(D1854,AdressBook!$B$6:$B$25,0),1))=0,"",INDEX(AdressBook!$D$6:$D$25,MATCH(D1854,AdressBook!$B$6:$B$25,0),1)),""),"")</f>
        <v/>
      </c>
      <c r="G1854" s="361" t="str">
        <f>IFERROR(IF(LEN(INDEX(PlansAndNotes!$F$6:$F$2005,ROW(B1854)-ROW($C$3)))=0,"",INDEX(PlansAndNotes!$F$6:$F$2005,ROW(B1854)-ROW($C$3))),"")</f>
        <v/>
      </c>
      <c r="H1854" s="361" t="str">
        <f>IFERROR(IF(LEN(C1854)&gt;0,IF(LEN(INDEX(TasksList!$G$6:$G$1005,MATCH(C1854,TasksList!$B$6:$B$1005,0),1))=0,"",INDEX(TasksList!$G$6:$G$1005,MATCH(C1854,TasksList!$B$6:$B$1005,0),1)),""),"")</f>
        <v/>
      </c>
      <c r="I1854" s="381"/>
      <c r="J1854" s="400"/>
      <c r="K1854" s="400"/>
      <c r="L1854" s="179"/>
      <c r="M1854" s="381"/>
      <c r="N1854" s="362" t="str">
        <f>IFERROR(IF(LEN(INDEX(PlansAndNotes!$D$6:$D$4005,ROW(B1854)-ROW($C$3)))=0,"",INDEX(PlansAndNotes!$D$6:$D$4005,ROW(B1854)-ROW($C$3))),"")</f>
        <v/>
      </c>
      <c r="O1854" s="165" t="str">
        <f t="shared" si="205"/>
        <v/>
      </c>
      <c r="P1854" s="363" t="str">
        <f>IFERROR(IF(LEN(INDEX(PlansAndNotes!$E$6:$E$4005,ROW(B1854)-ROW($C$3)))=0,"",INDEX(PlansAndNotes!$E$6:$E$4005,ROW(B1854)-ROW($C$3))),"")</f>
        <v/>
      </c>
      <c r="Q1854" s="363" t="str">
        <f>IFERROR(IF(LEN(INDEX(PlansAndNotes!$G$6:$G$4005,ROW(B1854)-ROW($C$3)))=0,"",INDEX(PlansAndNotes!$G$6:$G$4005,ROW(B1854)-ROW($C$3))),"")</f>
        <v/>
      </c>
      <c r="R1854" s="361" t="str">
        <f>IFERROR(IF(LEN(D1854)&gt;0,IF(LEN(INDEX(AdressBook!$C$6:$C$25,MATCH(D1854,AdressBook!$B$6:$B$25,0),1))=0,"",INDEX(AdressBook!$C$6:$C$25,MATCH(D1854,AdressBook!$B$6:$B$25,0),1)),""),"")</f>
        <v/>
      </c>
      <c r="S1854" s="165">
        <f>IF(LEN(C1854)&gt;0,IFERROR(IF(MATCH(C1854,C1855:$C$4004,0)&gt;0,-1,ROW(S1854)-ROW($S$3)),ROW(S1854)-ROW($S$3)),-1)</f>
        <v>-1</v>
      </c>
      <c r="T1854" s="165">
        <f t="shared" si="206"/>
        <v>0</v>
      </c>
      <c r="U1854" s="165" t="str">
        <f t="shared" si="207"/>
        <v/>
      </c>
      <c r="V1854" s="165" t="str">
        <f>IFERROR(IF(OR(C1854="",S1854&lt;0),"",IF(SUBTOTAL(3,C1854:C1854)=0,-1,SUBTOTAL(3,$C$4:C1854))),"")</f>
        <v/>
      </c>
      <c r="W1854" s="156" t="str">
        <f t="array" ref="W1854">IF(LEN(C1854)&gt;0,IFERROR(IF(MATCH(C1854,$C$3:$C1853,0)&gt;0,N1854-INDEX($N$3:N1853,SUMPRODUCT(MAX(ROW($C$3:$C1853)*(C1854=$C$3:$C1853)))-2,1),""),""),"")</f>
        <v/>
      </c>
      <c r="X1854" s="156">
        <f t="shared" ca="1" si="208"/>
        <v>1</v>
      </c>
      <c r="Y1854" s="156">
        <f t="shared" ca="1" si="209"/>
        <v>1</v>
      </c>
    </row>
    <row r="1855" spans="2:25" hidden="1" x14ac:dyDescent="0.25">
      <c r="B1855" s="390" t="str">
        <f>IFERROR(IF(LEN(INDEX(PlansAndNotes!$B$6:$B$2005,ROW(A1855)-ROW($B$3)))=0,"",INDEX(PlansAndNotes!$B$6:$B$2005,ROW(A1855)-ROW($B$3))),"")</f>
        <v/>
      </c>
      <c r="C1855" s="361" t="str">
        <f t="shared" si="204"/>
        <v/>
      </c>
      <c r="D1855" s="361" t="str">
        <f>IFERROR(IF(LEN(C1855)&gt;0,IF(LEN(INDEX(TasksList!$C$6:$C$1005,MATCH(C1855,TasksList!$B$6:$B$1005,0),1))=0,"",INDEX(TasksList!$C$6:$C$1005,MATCH(C1855,TasksList!$B$6:$B$1005,0),1)),""),"")</f>
        <v/>
      </c>
      <c r="E1855" s="361" t="str">
        <f>IFERROR(IF(LEN(C1855)&gt;0,IF(LEN(INDEX(TasksList!$F$6:$F$1005,MATCH(C1855,TasksList!$B$6:$B$1005,0),1))=0,"not set!",INDEX(TasksList!$F$6:$F$1005,MATCH(C1855,TasksList!$B$6:$B$1005,0),1)),""),"")</f>
        <v/>
      </c>
      <c r="F1855" s="360" t="str">
        <f>IFERROR(IF(LEN(D1855)&gt;0,IF(LEN(INDEX(AdressBook!$D$6:$D$25,MATCH(D1855,AdressBook!$B$6:$B$25,0),1))=0,"",INDEX(AdressBook!$D$6:$D$25,MATCH(D1855,AdressBook!$B$6:$B$25,0),1)),""),"")</f>
        <v/>
      </c>
      <c r="G1855" s="361" t="str">
        <f>IFERROR(IF(LEN(INDEX(PlansAndNotes!$F$6:$F$2005,ROW(B1855)-ROW($C$3)))=0,"",INDEX(PlansAndNotes!$F$6:$F$2005,ROW(B1855)-ROW($C$3))),"")</f>
        <v/>
      </c>
      <c r="H1855" s="361" t="str">
        <f>IFERROR(IF(LEN(C1855)&gt;0,IF(LEN(INDEX(TasksList!$G$6:$G$1005,MATCH(C1855,TasksList!$B$6:$B$1005,0),1))=0,"",INDEX(TasksList!$G$6:$G$1005,MATCH(C1855,TasksList!$B$6:$B$1005,0),1)),""),"")</f>
        <v/>
      </c>
      <c r="I1855" s="381"/>
      <c r="J1855" s="400"/>
      <c r="K1855" s="400"/>
      <c r="L1855" s="179"/>
      <c r="M1855" s="381"/>
      <c r="N1855" s="362" t="str">
        <f>IFERROR(IF(LEN(INDEX(PlansAndNotes!$D$6:$D$4005,ROW(B1855)-ROW($C$3)))=0,"",INDEX(PlansAndNotes!$D$6:$D$4005,ROW(B1855)-ROW($C$3))),"")</f>
        <v/>
      </c>
      <c r="O1855" s="165" t="str">
        <f t="shared" si="205"/>
        <v/>
      </c>
      <c r="P1855" s="363" t="str">
        <f>IFERROR(IF(LEN(INDEX(PlansAndNotes!$E$6:$E$4005,ROW(B1855)-ROW($C$3)))=0,"",INDEX(PlansAndNotes!$E$6:$E$4005,ROW(B1855)-ROW($C$3))),"")</f>
        <v/>
      </c>
      <c r="Q1855" s="363" t="str">
        <f>IFERROR(IF(LEN(INDEX(PlansAndNotes!$G$6:$G$4005,ROW(B1855)-ROW($C$3)))=0,"",INDEX(PlansAndNotes!$G$6:$G$4005,ROW(B1855)-ROW($C$3))),"")</f>
        <v/>
      </c>
      <c r="R1855" s="361" t="str">
        <f>IFERROR(IF(LEN(D1855)&gt;0,IF(LEN(INDEX(AdressBook!$C$6:$C$25,MATCH(D1855,AdressBook!$B$6:$B$25,0),1))=0,"",INDEX(AdressBook!$C$6:$C$25,MATCH(D1855,AdressBook!$B$6:$B$25,0),1)),""),"")</f>
        <v/>
      </c>
      <c r="S1855" s="165">
        <f>IF(LEN(C1855)&gt;0,IFERROR(IF(MATCH(C1855,C1856:$C$4004,0)&gt;0,-1,ROW(S1855)-ROW($S$3)),ROW(S1855)-ROW($S$3)),-1)</f>
        <v>-1</v>
      </c>
      <c r="T1855" s="165">
        <f t="shared" si="206"/>
        <v>0</v>
      </c>
      <c r="U1855" s="165" t="str">
        <f t="shared" si="207"/>
        <v/>
      </c>
      <c r="V1855" s="165" t="str">
        <f>IFERROR(IF(OR(C1855="",S1855&lt;0),"",IF(SUBTOTAL(3,C1855:C1855)=0,-1,SUBTOTAL(3,$C$4:C1855))),"")</f>
        <v/>
      </c>
      <c r="W1855" s="156" t="str">
        <f t="array" ref="W1855">IF(LEN(C1855)&gt;0,IFERROR(IF(MATCH(C1855,$C$3:$C1854,0)&gt;0,N1855-INDEX($N$3:N1854,SUMPRODUCT(MAX(ROW($C$3:$C1854)*(C1855=$C$3:$C1854)))-2,1),""),""),"")</f>
        <v/>
      </c>
      <c r="X1855" s="156">
        <f t="shared" ca="1" si="208"/>
        <v>1</v>
      </c>
      <c r="Y1855" s="156">
        <f t="shared" ca="1" si="209"/>
        <v>1</v>
      </c>
    </row>
    <row r="1856" spans="2:25" hidden="1" x14ac:dyDescent="0.25">
      <c r="B1856" s="390" t="str">
        <f>IFERROR(IF(LEN(INDEX(PlansAndNotes!$B$6:$B$2005,ROW(A1856)-ROW($B$3)))=0,"",INDEX(PlansAndNotes!$B$6:$B$2005,ROW(A1856)-ROW($B$3))),"")</f>
        <v/>
      </c>
      <c r="C1856" s="361" t="str">
        <f t="shared" si="204"/>
        <v/>
      </c>
      <c r="D1856" s="361" t="str">
        <f>IFERROR(IF(LEN(C1856)&gt;0,IF(LEN(INDEX(TasksList!$C$6:$C$1005,MATCH(C1856,TasksList!$B$6:$B$1005,0),1))=0,"",INDEX(TasksList!$C$6:$C$1005,MATCH(C1856,TasksList!$B$6:$B$1005,0),1)),""),"")</f>
        <v/>
      </c>
      <c r="E1856" s="361" t="str">
        <f>IFERROR(IF(LEN(C1856)&gt;0,IF(LEN(INDEX(TasksList!$F$6:$F$1005,MATCH(C1856,TasksList!$B$6:$B$1005,0),1))=0,"not set!",INDEX(TasksList!$F$6:$F$1005,MATCH(C1856,TasksList!$B$6:$B$1005,0),1)),""),"")</f>
        <v/>
      </c>
      <c r="F1856" s="360" t="str">
        <f>IFERROR(IF(LEN(D1856)&gt;0,IF(LEN(INDEX(AdressBook!$D$6:$D$25,MATCH(D1856,AdressBook!$B$6:$B$25,0),1))=0,"",INDEX(AdressBook!$D$6:$D$25,MATCH(D1856,AdressBook!$B$6:$B$25,0),1)),""),"")</f>
        <v/>
      </c>
      <c r="G1856" s="361" t="str">
        <f>IFERROR(IF(LEN(INDEX(PlansAndNotes!$F$6:$F$2005,ROW(B1856)-ROW($C$3)))=0,"",INDEX(PlansAndNotes!$F$6:$F$2005,ROW(B1856)-ROW($C$3))),"")</f>
        <v/>
      </c>
      <c r="H1856" s="361" t="str">
        <f>IFERROR(IF(LEN(C1856)&gt;0,IF(LEN(INDEX(TasksList!$G$6:$G$1005,MATCH(C1856,TasksList!$B$6:$B$1005,0),1))=0,"",INDEX(TasksList!$G$6:$G$1005,MATCH(C1856,TasksList!$B$6:$B$1005,0),1)),""),"")</f>
        <v/>
      </c>
      <c r="I1856" s="381"/>
      <c r="J1856" s="400"/>
      <c r="K1856" s="400"/>
      <c r="L1856" s="179"/>
      <c r="M1856" s="381"/>
      <c r="N1856" s="362" t="str">
        <f>IFERROR(IF(LEN(INDEX(PlansAndNotes!$D$6:$D$4005,ROW(B1856)-ROW($C$3)))=0,"",INDEX(PlansAndNotes!$D$6:$D$4005,ROW(B1856)-ROW($C$3))),"")</f>
        <v/>
      </c>
      <c r="O1856" s="165" t="str">
        <f t="shared" si="205"/>
        <v/>
      </c>
      <c r="P1856" s="363" t="str">
        <f>IFERROR(IF(LEN(INDEX(PlansAndNotes!$E$6:$E$4005,ROW(B1856)-ROW($C$3)))=0,"",INDEX(PlansAndNotes!$E$6:$E$4005,ROW(B1856)-ROW($C$3))),"")</f>
        <v/>
      </c>
      <c r="Q1856" s="363" t="str">
        <f>IFERROR(IF(LEN(INDEX(PlansAndNotes!$G$6:$G$4005,ROW(B1856)-ROW($C$3)))=0,"",INDEX(PlansAndNotes!$G$6:$G$4005,ROW(B1856)-ROW($C$3))),"")</f>
        <v/>
      </c>
      <c r="R1856" s="361" t="str">
        <f>IFERROR(IF(LEN(D1856)&gt;0,IF(LEN(INDEX(AdressBook!$C$6:$C$25,MATCH(D1856,AdressBook!$B$6:$B$25,0),1))=0,"",INDEX(AdressBook!$C$6:$C$25,MATCH(D1856,AdressBook!$B$6:$B$25,0),1)),""),"")</f>
        <v/>
      </c>
      <c r="S1856" s="165">
        <f>IF(LEN(C1856)&gt;0,IFERROR(IF(MATCH(C1856,C1857:$C$4004,0)&gt;0,-1,ROW(S1856)-ROW($S$3)),ROW(S1856)-ROW($S$3)),-1)</f>
        <v>-1</v>
      </c>
      <c r="T1856" s="165">
        <f t="shared" si="206"/>
        <v>0</v>
      </c>
      <c r="U1856" s="165" t="str">
        <f t="shared" si="207"/>
        <v/>
      </c>
      <c r="V1856" s="165" t="str">
        <f>IFERROR(IF(OR(C1856="",S1856&lt;0),"",IF(SUBTOTAL(3,C1856:C1856)=0,-1,SUBTOTAL(3,$C$4:C1856))),"")</f>
        <v/>
      </c>
      <c r="W1856" s="156" t="str">
        <f t="array" ref="W1856">IF(LEN(C1856)&gt;0,IFERROR(IF(MATCH(C1856,$C$3:$C1855,0)&gt;0,N1856-INDEX($N$3:N1855,SUMPRODUCT(MAX(ROW($C$3:$C1855)*(C1856=$C$3:$C1855)))-2,1),""),""),"")</f>
        <v/>
      </c>
      <c r="X1856" s="156">
        <f t="shared" ca="1" si="208"/>
        <v>1</v>
      </c>
      <c r="Y1856" s="156">
        <f t="shared" ca="1" si="209"/>
        <v>1</v>
      </c>
    </row>
    <row r="1857" spans="2:25" hidden="1" x14ac:dyDescent="0.25">
      <c r="B1857" s="390" t="str">
        <f>IFERROR(IF(LEN(INDEX(PlansAndNotes!$B$6:$B$2005,ROW(A1857)-ROW($B$3)))=0,"",INDEX(PlansAndNotes!$B$6:$B$2005,ROW(A1857)-ROW($B$3))),"")</f>
        <v/>
      </c>
      <c r="C1857" s="361" t="str">
        <f t="shared" si="204"/>
        <v/>
      </c>
      <c r="D1857" s="361" t="str">
        <f>IFERROR(IF(LEN(C1857)&gt;0,IF(LEN(INDEX(TasksList!$C$6:$C$1005,MATCH(C1857,TasksList!$B$6:$B$1005,0),1))=0,"",INDEX(TasksList!$C$6:$C$1005,MATCH(C1857,TasksList!$B$6:$B$1005,0),1)),""),"")</f>
        <v/>
      </c>
      <c r="E1857" s="361" t="str">
        <f>IFERROR(IF(LEN(C1857)&gt;0,IF(LEN(INDEX(TasksList!$F$6:$F$1005,MATCH(C1857,TasksList!$B$6:$B$1005,0),1))=0,"not set!",INDEX(TasksList!$F$6:$F$1005,MATCH(C1857,TasksList!$B$6:$B$1005,0),1)),""),"")</f>
        <v/>
      </c>
      <c r="F1857" s="360" t="str">
        <f>IFERROR(IF(LEN(D1857)&gt;0,IF(LEN(INDEX(AdressBook!$D$6:$D$25,MATCH(D1857,AdressBook!$B$6:$B$25,0),1))=0,"",INDEX(AdressBook!$D$6:$D$25,MATCH(D1857,AdressBook!$B$6:$B$25,0),1)),""),"")</f>
        <v/>
      </c>
      <c r="G1857" s="361" t="str">
        <f>IFERROR(IF(LEN(INDEX(PlansAndNotes!$F$6:$F$2005,ROW(B1857)-ROW($C$3)))=0,"",INDEX(PlansAndNotes!$F$6:$F$2005,ROW(B1857)-ROW($C$3))),"")</f>
        <v/>
      </c>
      <c r="H1857" s="361" t="str">
        <f>IFERROR(IF(LEN(C1857)&gt;0,IF(LEN(INDEX(TasksList!$G$6:$G$1005,MATCH(C1857,TasksList!$B$6:$B$1005,0),1))=0,"",INDEX(TasksList!$G$6:$G$1005,MATCH(C1857,TasksList!$B$6:$B$1005,0),1)),""),"")</f>
        <v/>
      </c>
      <c r="I1857" s="381"/>
      <c r="J1857" s="400"/>
      <c r="K1857" s="400"/>
      <c r="L1857" s="179"/>
      <c r="M1857" s="381"/>
      <c r="N1857" s="362" t="str">
        <f>IFERROR(IF(LEN(INDEX(PlansAndNotes!$D$6:$D$4005,ROW(B1857)-ROW($C$3)))=0,"",INDEX(PlansAndNotes!$D$6:$D$4005,ROW(B1857)-ROW($C$3))),"")</f>
        <v/>
      </c>
      <c r="O1857" s="165" t="str">
        <f t="shared" si="205"/>
        <v/>
      </c>
      <c r="P1857" s="363" t="str">
        <f>IFERROR(IF(LEN(INDEX(PlansAndNotes!$E$6:$E$4005,ROW(B1857)-ROW($C$3)))=0,"",INDEX(PlansAndNotes!$E$6:$E$4005,ROW(B1857)-ROW($C$3))),"")</f>
        <v/>
      </c>
      <c r="Q1857" s="363" t="str">
        <f>IFERROR(IF(LEN(INDEX(PlansAndNotes!$G$6:$G$4005,ROW(B1857)-ROW($C$3)))=0,"",INDEX(PlansAndNotes!$G$6:$G$4005,ROW(B1857)-ROW($C$3))),"")</f>
        <v/>
      </c>
      <c r="R1857" s="361" t="str">
        <f>IFERROR(IF(LEN(D1857)&gt;0,IF(LEN(INDEX(AdressBook!$C$6:$C$25,MATCH(D1857,AdressBook!$B$6:$B$25,0),1))=0,"",INDEX(AdressBook!$C$6:$C$25,MATCH(D1857,AdressBook!$B$6:$B$25,0),1)),""),"")</f>
        <v/>
      </c>
      <c r="S1857" s="165">
        <f>IF(LEN(C1857)&gt;0,IFERROR(IF(MATCH(C1857,C1858:$C$4004,0)&gt;0,-1,ROW(S1857)-ROW($S$3)),ROW(S1857)-ROW($S$3)),-1)</f>
        <v>-1</v>
      </c>
      <c r="T1857" s="165">
        <f t="shared" si="206"/>
        <v>0</v>
      </c>
      <c r="U1857" s="165" t="str">
        <f t="shared" si="207"/>
        <v/>
      </c>
      <c r="V1857" s="165" t="str">
        <f>IFERROR(IF(OR(C1857="",S1857&lt;0),"",IF(SUBTOTAL(3,C1857:C1857)=0,-1,SUBTOTAL(3,$C$4:C1857))),"")</f>
        <v/>
      </c>
      <c r="W1857" s="156" t="str">
        <f t="array" ref="W1857">IF(LEN(C1857)&gt;0,IFERROR(IF(MATCH(C1857,$C$3:$C1856,0)&gt;0,N1857-INDEX($N$3:N1856,SUMPRODUCT(MAX(ROW($C$3:$C1856)*(C1857=$C$3:$C1856)))-2,1),""),""),"")</f>
        <v/>
      </c>
      <c r="X1857" s="156">
        <f t="shared" ca="1" si="208"/>
        <v>1</v>
      </c>
      <c r="Y1857" s="156">
        <f t="shared" ca="1" si="209"/>
        <v>1</v>
      </c>
    </row>
    <row r="1858" spans="2:25" hidden="1" x14ac:dyDescent="0.25">
      <c r="B1858" s="390" t="str">
        <f>IFERROR(IF(LEN(INDEX(PlansAndNotes!$B$6:$B$2005,ROW(A1858)-ROW($B$3)))=0,"",INDEX(PlansAndNotes!$B$6:$B$2005,ROW(A1858)-ROW($B$3))),"")</f>
        <v/>
      </c>
      <c r="C1858" s="361" t="str">
        <f t="shared" si="204"/>
        <v/>
      </c>
      <c r="D1858" s="361" t="str">
        <f>IFERROR(IF(LEN(C1858)&gt;0,IF(LEN(INDEX(TasksList!$C$6:$C$1005,MATCH(C1858,TasksList!$B$6:$B$1005,0),1))=0,"",INDEX(TasksList!$C$6:$C$1005,MATCH(C1858,TasksList!$B$6:$B$1005,0),1)),""),"")</f>
        <v/>
      </c>
      <c r="E1858" s="361" t="str">
        <f>IFERROR(IF(LEN(C1858)&gt;0,IF(LEN(INDEX(TasksList!$F$6:$F$1005,MATCH(C1858,TasksList!$B$6:$B$1005,0),1))=0,"not set!",INDEX(TasksList!$F$6:$F$1005,MATCH(C1858,TasksList!$B$6:$B$1005,0),1)),""),"")</f>
        <v/>
      </c>
      <c r="F1858" s="360" t="str">
        <f>IFERROR(IF(LEN(D1858)&gt;0,IF(LEN(INDEX(AdressBook!$D$6:$D$25,MATCH(D1858,AdressBook!$B$6:$B$25,0),1))=0,"",INDEX(AdressBook!$D$6:$D$25,MATCH(D1858,AdressBook!$B$6:$B$25,0),1)),""),"")</f>
        <v/>
      </c>
      <c r="G1858" s="361" t="str">
        <f>IFERROR(IF(LEN(INDEX(PlansAndNotes!$F$6:$F$2005,ROW(B1858)-ROW($C$3)))=0,"",INDEX(PlansAndNotes!$F$6:$F$2005,ROW(B1858)-ROW($C$3))),"")</f>
        <v/>
      </c>
      <c r="H1858" s="361" t="str">
        <f>IFERROR(IF(LEN(C1858)&gt;0,IF(LEN(INDEX(TasksList!$G$6:$G$1005,MATCH(C1858,TasksList!$B$6:$B$1005,0),1))=0,"",INDEX(TasksList!$G$6:$G$1005,MATCH(C1858,TasksList!$B$6:$B$1005,0),1)),""),"")</f>
        <v/>
      </c>
      <c r="I1858" s="381"/>
      <c r="J1858" s="400"/>
      <c r="K1858" s="400"/>
      <c r="L1858" s="179"/>
      <c r="M1858" s="381"/>
      <c r="N1858" s="362" t="str">
        <f>IFERROR(IF(LEN(INDEX(PlansAndNotes!$D$6:$D$4005,ROW(B1858)-ROW($C$3)))=0,"",INDEX(PlansAndNotes!$D$6:$D$4005,ROW(B1858)-ROW($C$3))),"")</f>
        <v/>
      </c>
      <c r="O1858" s="165" t="str">
        <f t="shared" si="205"/>
        <v/>
      </c>
      <c r="P1858" s="363" t="str">
        <f>IFERROR(IF(LEN(INDEX(PlansAndNotes!$E$6:$E$4005,ROW(B1858)-ROW($C$3)))=0,"",INDEX(PlansAndNotes!$E$6:$E$4005,ROW(B1858)-ROW($C$3))),"")</f>
        <v/>
      </c>
      <c r="Q1858" s="363" t="str">
        <f>IFERROR(IF(LEN(INDEX(PlansAndNotes!$G$6:$G$4005,ROW(B1858)-ROW($C$3)))=0,"",INDEX(PlansAndNotes!$G$6:$G$4005,ROW(B1858)-ROW($C$3))),"")</f>
        <v/>
      </c>
      <c r="R1858" s="361" t="str">
        <f>IFERROR(IF(LEN(D1858)&gt;0,IF(LEN(INDEX(AdressBook!$C$6:$C$25,MATCH(D1858,AdressBook!$B$6:$B$25,0),1))=0,"",INDEX(AdressBook!$C$6:$C$25,MATCH(D1858,AdressBook!$B$6:$B$25,0),1)),""),"")</f>
        <v/>
      </c>
      <c r="S1858" s="165">
        <f>IF(LEN(C1858)&gt;0,IFERROR(IF(MATCH(C1858,C1859:$C$4004,0)&gt;0,-1,ROW(S1858)-ROW($S$3)),ROW(S1858)-ROW($S$3)),-1)</f>
        <v>-1</v>
      </c>
      <c r="T1858" s="165">
        <f t="shared" si="206"/>
        <v>0</v>
      </c>
      <c r="U1858" s="165" t="str">
        <f t="shared" si="207"/>
        <v/>
      </c>
      <c r="V1858" s="165" t="str">
        <f>IFERROR(IF(OR(C1858="",S1858&lt;0),"",IF(SUBTOTAL(3,C1858:C1858)=0,-1,SUBTOTAL(3,$C$4:C1858))),"")</f>
        <v/>
      </c>
      <c r="W1858" s="156" t="str">
        <f t="array" ref="W1858">IF(LEN(C1858)&gt;0,IFERROR(IF(MATCH(C1858,$C$3:$C1857,0)&gt;0,N1858-INDEX($N$3:N1857,SUMPRODUCT(MAX(ROW($C$3:$C1857)*(C1858=$C$3:$C1857)))-2,1),""),""),"")</f>
        <v/>
      </c>
      <c r="X1858" s="156">
        <f t="shared" ca="1" si="208"/>
        <v>1</v>
      </c>
      <c r="Y1858" s="156">
        <f t="shared" ca="1" si="209"/>
        <v>1</v>
      </c>
    </row>
    <row r="1859" spans="2:25" hidden="1" x14ac:dyDescent="0.25">
      <c r="B1859" s="390" t="str">
        <f>IFERROR(IF(LEN(INDEX(PlansAndNotes!$B$6:$B$2005,ROW(A1859)-ROW($B$3)))=0,"",INDEX(PlansAndNotes!$B$6:$B$2005,ROW(A1859)-ROW($B$3))),"")</f>
        <v/>
      </c>
      <c r="C1859" s="361" t="str">
        <f t="shared" si="204"/>
        <v/>
      </c>
      <c r="D1859" s="361" t="str">
        <f>IFERROR(IF(LEN(C1859)&gt;0,IF(LEN(INDEX(TasksList!$C$6:$C$1005,MATCH(C1859,TasksList!$B$6:$B$1005,0),1))=0,"",INDEX(TasksList!$C$6:$C$1005,MATCH(C1859,TasksList!$B$6:$B$1005,0),1)),""),"")</f>
        <v/>
      </c>
      <c r="E1859" s="361" t="str">
        <f>IFERROR(IF(LEN(C1859)&gt;0,IF(LEN(INDEX(TasksList!$F$6:$F$1005,MATCH(C1859,TasksList!$B$6:$B$1005,0),1))=0,"not set!",INDEX(TasksList!$F$6:$F$1005,MATCH(C1859,TasksList!$B$6:$B$1005,0),1)),""),"")</f>
        <v/>
      </c>
      <c r="F1859" s="360" t="str">
        <f>IFERROR(IF(LEN(D1859)&gt;0,IF(LEN(INDEX(AdressBook!$D$6:$D$25,MATCH(D1859,AdressBook!$B$6:$B$25,0),1))=0,"",INDEX(AdressBook!$D$6:$D$25,MATCH(D1859,AdressBook!$B$6:$B$25,0),1)),""),"")</f>
        <v/>
      </c>
      <c r="G1859" s="361" t="str">
        <f>IFERROR(IF(LEN(INDEX(PlansAndNotes!$F$6:$F$2005,ROW(B1859)-ROW($C$3)))=0,"",INDEX(PlansAndNotes!$F$6:$F$2005,ROW(B1859)-ROW($C$3))),"")</f>
        <v/>
      </c>
      <c r="H1859" s="361" t="str">
        <f>IFERROR(IF(LEN(C1859)&gt;0,IF(LEN(INDEX(TasksList!$G$6:$G$1005,MATCH(C1859,TasksList!$B$6:$B$1005,0),1))=0,"",INDEX(TasksList!$G$6:$G$1005,MATCH(C1859,TasksList!$B$6:$B$1005,0),1)),""),"")</f>
        <v/>
      </c>
      <c r="I1859" s="381"/>
      <c r="J1859" s="400"/>
      <c r="K1859" s="400"/>
      <c r="L1859" s="179"/>
      <c r="M1859" s="381"/>
      <c r="N1859" s="362" t="str">
        <f>IFERROR(IF(LEN(INDEX(PlansAndNotes!$D$6:$D$4005,ROW(B1859)-ROW($C$3)))=0,"",INDEX(PlansAndNotes!$D$6:$D$4005,ROW(B1859)-ROW($C$3))),"")</f>
        <v/>
      </c>
      <c r="O1859" s="165" t="str">
        <f t="shared" si="205"/>
        <v/>
      </c>
      <c r="P1859" s="363" t="str">
        <f>IFERROR(IF(LEN(INDEX(PlansAndNotes!$E$6:$E$4005,ROW(B1859)-ROW($C$3)))=0,"",INDEX(PlansAndNotes!$E$6:$E$4005,ROW(B1859)-ROW($C$3))),"")</f>
        <v/>
      </c>
      <c r="Q1859" s="363" t="str">
        <f>IFERROR(IF(LEN(INDEX(PlansAndNotes!$G$6:$G$4005,ROW(B1859)-ROW($C$3)))=0,"",INDEX(PlansAndNotes!$G$6:$G$4005,ROW(B1859)-ROW($C$3))),"")</f>
        <v/>
      </c>
      <c r="R1859" s="361" t="str">
        <f>IFERROR(IF(LEN(D1859)&gt;0,IF(LEN(INDEX(AdressBook!$C$6:$C$25,MATCH(D1859,AdressBook!$B$6:$B$25,0),1))=0,"",INDEX(AdressBook!$C$6:$C$25,MATCH(D1859,AdressBook!$B$6:$B$25,0),1)),""),"")</f>
        <v/>
      </c>
      <c r="S1859" s="165">
        <f>IF(LEN(C1859)&gt;0,IFERROR(IF(MATCH(C1859,C1860:$C$4004,0)&gt;0,-1,ROW(S1859)-ROW($S$3)),ROW(S1859)-ROW($S$3)),-1)</f>
        <v>-1</v>
      </c>
      <c r="T1859" s="165">
        <f t="shared" si="206"/>
        <v>0</v>
      </c>
      <c r="U1859" s="165" t="str">
        <f t="shared" si="207"/>
        <v/>
      </c>
      <c r="V1859" s="165" t="str">
        <f>IFERROR(IF(OR(C1859="",S1859&lt;0),"",IF(SUBTOTAL(3,C1859:C1859)=0,-1,SUBTOTAL(3,$C$4:C1859))),"")</f>
        <v/>
      </c>
      <c r="W1859" s="156" t="str">
        <f t="array" ref="W1859">IF(LEN(C1859)&gt;0,IFERROR(IF(MATCH(C1859,$C$3:$C1858,0)&gt;0,N1859-INDEX($N$3:N1858,SUMPRODUCT(MAX(ROW($C$3:$C1858)*(C1859=$C$3:$C1858)))-2,1),""),""),"")</f>
        <v/>
      </c>
      <c r="X1859" s="156">
        <f t="shared" ca="1" si="208"/>
        <v>1</v>
      </c>
      <c r="Y1859" s="156">
        <f t="shared" ca="1" si="209"/>
        <v>1</v>
      </c>
    </row>
    <row r="1860" spans="2:25" hidden="1" x14ac:dyDescent="0.25">
      <c r="B1860" s="390" t="str">
        <f>IFERROR(IF(LEN(INDEX(PlansAndNotes!$B$6:$B$2005,ROW(A1860)-ROW($B$3)))=0,"",INDEX(PlansAndNotes!$B$6:$B$2005,ROW(A1860)-ROW($B$3))),"")</f>
        <v/>
      </c>
      <c r="C1860" s="361" t="str">
        <f t="shared" ref="C1860:C1923" si="210">IF(LEN(B1860)&gt;0,LEFT(B1860,SEARCH(" - ",B1860)-1)*1,"")</f>
        <v/>
      </c>
      <c r="D1860" s="361" t="str">
        <f>IFERROR(IF(LEN(C1860)&gt;0,IF(LEN(INDEX(TasksList!$C$6:$C$1005,MATCH(C1860,TasksList!$B$6:$B$1005,0),1))=0,"",INDEX(TasksList!$C$6:$C$1005,MATCH(C1860,TasksList!$B$6:$B$1005,0),1)),""),"")</f>
        <v/>
      </c>
      <c r="E1860" s="361" t="str">
        <f>IFERROR(IF(LEN(C1860)&gt;0,IF(LEN(INDEX(TasksList!$F$6:$F$1005,MATCH(C1860,TasksList!$B$6:$B$1005,0),1))=0,"not set!",INDEX(TasksList!$F$6:$F$1005,MATCH(C1860,TasksList!$B$6:$B$1005,0),1)),""),"")</f>
        <v/>
      </c>
      <c r="F1860" s="360" t="str">
        <f>IFERROR(IF(LEN(D1860)&gt;0,IF(LEN(INDEX(AdressBook!$D$6:$D$25,MATCH(D1860,AdressBook!$B$6:$B$25,0),1))=0,"",INDEX(AdressBook!$D$6:$D$25,MATCH(D1860,AdressBook!$B$6:$B$25,0),1)),""),"")</f>
        <v/>
      </c>
      <c r="G1860" s="361" t="str">
        <f>IFERROR(IF(LEN(INDEX(PlansAndNotes!$F$6:$F$2005,ROW(B1860)-ROW($C$3)))=0,"",INDEX(PlansAndNotes!$F$6:$F$2005,ROW(B1860)-ROW($C$3))),"")</f>
        <v/>
      </c>
      <c r="H1860" s="361" t="str">
        <f>IFERROR(IF(LEN(C1860)&gt;0,IF(LEN(INDEX(TasksList!$G$6:$G$1005,MATCH(C1860,TasksList!$B$6:$B$1005,0),1))=0,"",INDEX(TasksList!$G$6:$G$1005,MATCH(C1860,TasksList!$B$6:$B$1005,0),1)),""),"")</f>
        <v/>
      </c>
      <c r="I1860" s="381"/>
      <c r="J1860" s="400"/>
      <c r="K1860" s="400"/>
      <c r="L1860" s="179"/>
      <c r="M1860" s="381"/>
      <c r="N1860" s="362" t="str">
        <f>IFERROR(IF(LEN(INDEX(PlansAndNotes!$D$6:$D$4005,ROW(B1860)-ROW($C$3)))=0,"",INDEX(PlansAndNotes!$D$6:$D$4005,ROW(B1860)-ROW($C$3))),"")</f>
        <v/>
      </c>
      <c r="O1860" s="165" t="str">
        <f t="shared" ref="O1860:O1923" si="211">IF(LEN(B1860)&gt;0,RIGHT(B1860,LEN(B1860)-SEARCH(" - ",B1860)-2),"")</f>
        <v/>
      </c>
      <c r="P1860" s="363" t="str">
        <f>IFERROR(IF(LEN(INDEX(PlansAndNotes!$E$6:$E$4005,ROW(B1860)-ROW($C$3)))=0,"",INDEX(PlansAndNotes!$E$6:$E$4005,ROW(B1860)-ROW($C$3))),"")</f>
        <v/>
      </c>
      <c r="Q1860" s="363" t="str">
        <f>IFERROR(IF(LEN(INDEX(PlansAndNotes!$G$6:$G$4005,ROW(B1860)-ROW($C$3)))=0,"",INDEX(PlansAndNotes!$G$6:$G$4005,ROW(B1860)-ROW($C$3))),"")</f>
        <v/>
      </c>
      <c r="R1860" s="361" t="str">
        <f>IFERROR(IF(LEN(D1860)&gt;0,IF(LEN(INDEX(AdressBook!$C$6:$C$25,MATCH(D1860,AdressBook!$B$6:$B$25,0),1))=0,"",INDEX(AdressBook!$C$6:$C$25,MATCH(D1860,AdressBook!$B$6:$B$25,0),1)),""),"")</f>
        <v/>
      </c>
      <c r="S1860" s="165">
        <f>IF(LEN(C1860)&gt;0,IFERROR(IF(MATCH(C1860,C1861:$C$4004,0)&gt;0,-1,ROW(S1860)-ROW($S$3)),ROW(S1860)-ROW($S$3)),-1)</f>
        <v>-1</v>
      </c>
      <c r="T1860" s="165">
        <f t="shared" ref="T1860:T1923" si="212">IF(OR(taskRange="All tasks (all stages)",taskRange=""),ROW(T1860)-ROW($T$3),IF(S1860&gt;0,ROW(T1860)-ROW($T$3),0))*IF(OR(calendarSalesmen="",calendarSalesmen="All salesmen"),1,IF(calendarSalesmen=G1860,1,0))*IF(OR(calendarStage="",calendarStage="All Stages"),1,IF(calendarStage=P1860,1,0))</f>
        <v>0</v>
      </c>
      <c r="U1860" s="165" t="str">
        <f t="shared" ref="U1860:U1923" si="213">IF(S1860&gt;0,P1860,"")</f>
        <v/>
      </c>
      <c r="V1860" s="165" t="str">
        <f>IFERROR(IF(OR(C1860="",S1860&lt;0),"",IF(SUBTOTAL(3,C1860:C1860)=0,-1,SUBTOTAL(3,$C$4:C1860))),"")</f>
        <v/>
      </c>
      <c r="W1860" s="156" t="str">
        <f t="array" ref="W1860">IF(LEN(C1860)&gt;0,IFERROR(IF(MATCH(C1860,$C$3:$C1859,0)&gt;0,N1860-INDEX($N$3:N1859,SUMPRODUCT(MAX(ROW($C$3:$C1859)*(C1860=$C$3:$C1859)))-2,1),""),""),"")</f>
        <v/>
      </c>
      <c r="X1860" s="156">
        <f t="shared" ca="1" si="208"/>
        <v>1</v>
      </c>
      <c r="Y1860" s="156">
        <f t="shared" ca="1" si="209"/>
        <v>1</v>
      </c>
    </row>
    <row r="1861" spans="2:25" hidden="1" x14ac:dyDescent="0.25">
      <c r="B1861" s="390" t="str">
        <f>IFERROR(IF(LEN(INDEX(PlansAndNotes!$B$6:$B$2005,ROW(A1861)-ROW($B$3)))=0,"",INDEX(PlansAndNotes!$B$6:$B$2005,ROW(A1861)-ROW($B$3))),"")</f>
        <v/>
      </c>
      <c r="C1861" s="361" t="str">
        <f t="shared" si="210"/>
        <v/>
      </c>
      <c r="D1861" s="361" t="str">
        <f>IFERROR(IF(LEN(C1861)&gt;0,IF(LEN(INDEX(TasksList!$C$6:$C$1005,MATCH(C1861,TasksList!$B$6:$B$1005,0),1))=0,"",INDEX(TasksList!$C$6:$C$1005,MATCH(C1861,TasksList!$B$6:$B$1005,0),1)),""),"")</f>
        <v/>
      </c>
      <c r="E1861" s="361" t="str">
        <f>IFERROR(IF(LEN(C1861)&gt;0,IF(LEN(INDEX(TasksList!$F$6:$F$1005,MATCH(C1861,TasksList!$B$6:$B$1005,0),1))=0,"not set!",INDEX(TasksList!$F$6:$F$1005,MATCH(C1861,TasksList!$B$6:$B$1005,0),1)),""),"")</f>
        <v/>
      </c>
      <c r="F1861" s="360" t="str">
        <f>IFERROR(IF(LEN(D1861)&gt;0,IF(LEN(INDEX(AdressBook!$D$6:$D$25,MATCH(D1861,AdressBook!$B$6:$B$25,0),1))=0,"",INDEX(AdressBook!$D$6:$D$25,MATCH(D1861,AdressBook!$B$6:$B$25,0),1)),""),"")</f>
        <v/>
      </c>
      <c r="G1861" s="361" t="str">
        <f>IFERROR(IF(LEN(INDEX(PlansAndNotes!$F$6:$F$2005,ROW(B1861)-ROW($C$3)))=0,"",INDEX(PlansAndNotes!$F$6:$F$2005,ROW(B1861)-ROW($C$3))),"")</f>
        <v/>
      </c>
      <c r="H1861" s="361" t="str">
        <f>IFERROR(IF(LEN(C1861)&gt;0,IF(LEN(INDEX(TasksList!$G$6:$G$1005,MATCH(C1861,TasksList!$B$6:$B$1005,0),1))=0,"",INDEX(TasksList!$G$6:$G$1005,MATCH(C1861,TasksList!$B$6:$B$1005,0),1)),""),"")</f>
        <v/>
      </c>
      <c r="I1861" s="381"/>
      <c r="J1861" s="400"/>
      <c r="K1861" s="400"/>
      <c r="L1861" s="179"/>
      <c r="M1861" s="381"/>
      <c r="N1861" s="362" t="str">
        <f>IFERROR(IF(LEN(INDEX(PlansAndNotes!$D$6:$D$4005,ROW(B1861)-ROW($C$3)))=0,"",INDEX(PlansAndNotes!$D$6:$D$4005,ROW(B1861)-ROW($C$3))),"")</f>
        <v/>
      </c>
      <c r="O1861" s="165" t="str">
        <f t="shared" si="211"/>
        <v/>
      </c>
      <c r="P1861" s="363" t="str">
        <f>IFERROR(IF(LEN(INDEX(PlansAndNotes!$E$6:$E$4005,ROW(B1861)-ROW($C$3)))=0,"",INDEX(PlansAndNotes!$E$6:$E$4005,ROW(B1861)-ROW($C$3))),"")</f>
        <v/>
      </c>
      <c r="Q1861" s="363" t="str">
        <f>IFERROR(IF(LEN(INDEX(PlansAndNotes!$G$6:$G$4005,ROW(B1861)-ROW($C$3)))=0,"",INDEX(PlansAndNotes!$G$6:$G$4005,ROW(B1861)-ROW($C$3))),"")</f>
        <v/>
      </c>
      <c r="R1861" s="361" t="str">
        <f>IFERROR(IF(LEN(D1861)&gt;0,IF(LEN(INDEX(AdressBook!$C$6:$C$25,MATCH(D1861,AdressBook!$B$6:$B$25,0),1))=0,"",INDEX(AdressBook!$C$6:$C$25,MATCH(D1861,AdressBook!$B$6:$B$25,0),1)),""),"")</f>
        <v/>
      </c>
      <c r="S1861" s="165">
        <f>IF(LEN(C1861)&gt;0,IFERROR(IF(MATCH(C1861,C1862:$C$4004,0)&gt;0,-1,ROW(S1861)-ROW($S$3)),ROW(S1861)-ROW($S$3)),-1)</f>
        <v>-1</v>
      </c>
      <c r="T1861" s="165">
        <f t="shared" si="212"/>
        <v>0</v>
      </c>
      <c r="U1861" s="165" t="str">
        <f t="shared" si="213"/>
        <v/>
      </c>
      <c r="V1861" s="165" t="str">
        <f>IFERROR(IF(OR(C1861="",S1861&lt;0),"",IF(SUBTOTAL(3,C1861:C1861)=0,-1,SUBTOTAL(3,$C$4:C1861))),"")</f>
        <v/>
      </c>
      <c r="W1861" s="156" t="str">
        <f t="array" ref="W1861">IF(LEN(C1861)&gt;0,IFERROR(IF(MATCH(C1861,$C$3:$C1860,0)&gt;0,N1861-INDEX($N$3:N1860,SUMPRODUCT(MAX(ROW($C$3:$C1860)*(C1861=$C$3:$C1860)))-2,1),""),""),"")</f>
        <v/>
      </c>
      <c r="X1861" s="156">
        <f t="shared" ref="X1861:X1924" ca="1" si="214">IFERROR(IF($X$2="",1,IF(AND(N1861&lt;=TODAY(),N1861+$X$2&gt;=TODAY()),1,0)),"")</f>
        <v>1</v>
      </c>
      <c r="Y1861" s="156">
        <f t="shared" ref="Y1861:Y1924" ca="1" si="215">IFERROR(IF($Y$2="",1,IF(AND(N1861&lt;=TODAY(),N1861+$Y$2&gt;=TODAY()),1,0)),"")</f>
        <v>1</v>
      </c>
    </row>
    <row r="1862" spans="2:25" hidden="1" x14ac:dyDescent="0.25">
      <c r="B1862" s="390" t="str">
        <f>IFERROR(IF(LEN(INDEX(PlansAndNotes!$B$6:$B$2005,ROW(A1862)-ROW($B$3)))=0,"",INDEX(PlansAndNotes!$B$6:$B$2005,ROW(A1862)-ROW($B$3))),"")</f>
        <v/>
      </c>
      <c r="C1862" s="361" t="str">
        <f t="shared" si="210"/>
        <v/>
      </c>
      <c r="D1862" s="361" t="str">
        <f>IFERROR(IF(LEN(C1862)&gt;0,IF(LEN(INDEX(TasksList!$C$6:$C$1005,MATCH(C1862,TasksList!$B$6:$B$1005,0),1))=0,"",INDEX(TasksList!$C$6:$C$1005,MATCH(C1862,TasksList!$B$6:$B$1005,0),1)),""),"")</f>
        <v/>
      </c>
      <c r="E1862" s="361" t="str">
        <f>IFERROR(IF(LEN(C1862)&gt;0,IF(LEN(INDEX(TasksList!$F$6:$F$1005,MATCH(C1862,TasksList!$B$6:$B$1005,0),1))=0,"not set!",INDEX(TasksList!$F$6:$F$1005,MATCH(C1862,TasksList!$B$6:$B$1005,0),1)),""),"")</f>
        <v/>
      </c>
      <c r="F1862" s="360" t="str">
        <f>IFERROR(IF(LEN(D1862)&gt;0,IF(LEN(INDEX(AdressBook!$D$6:$D$25,MATCH(D1862,AdressBook!$B$6:$B$25,0),1))=0,"",INDEX(AdressBook!$D$6:$D$25,MATCH(D1862,AdressBook!$B$6:$B$25,0),1)),""),"")</f>
        <v/>
      </c>
      <c r="G1862" s="361" t="str">
        <f>IFERROR(IF(LEN(INDEX(PlansAndNotes!$F$6:$F$2005,ROW(B1862)-ROW($C$3)))=0,"",INDEX(PlansAndNotes!$F$6:$F$2005,ROW(B1862)-ROW($C$3))),"")</f>
        <v/>
      </c>
      <c r="H1862" s="361" t="str">
        <f>IFERROR(IF(LEN(C1862)&gt;0,IF(LEN(INDEX(TasksList!$G$6:$G$1005,MATCH(C1862,TasksList!$B$6:$B$1005,0),1))=0,"",INDEX(TasksList!$G$6:$G$1005,MATCH(C1862,TasksList!$B$6:$B$1005,0),1)),""),"")</f>
        <v/>
      </c>
      <c r="I1862" s="381"/>
      <c r="J1862" s="400"/>
      <c r="K1862" s="400"/>
      <c r="L1862" s="179"/>
      <c r="M1862" s="381"/>
      <c r="N1862" s="362" t="str">
        <f>IFERROR(IF(LEN(INDEX(PlansAndNotes!$D$6:$D$4005,ROW(B1862)-ROW($C$3)))=0,"",INDEX(PlansAndNotes!$D$6:$D$4005,ROW(B1862)-ROW($C$3))),"")</f>
        <v/>
      </c>
      <c r="O1862" s="165" t="str">
        <f t="shared" si="211"/>
        <v/>
      </c>
      <c r="P1862" s="363" t="str">
        <f>IFERROR(IF(LEN(INDEX(PlansAndNotes!$E$6:$E$4005,ROW(B1862)-ROW($C$3)))=0,"",INDEX(PlansAndNotes!$E$6:$E$4005,ROW(B1862)-ROW($C$3))),"")</f>
        <v/>
      </c>
      <c r="Q1862" s="363" t="str">
        <f>IFERROR(IF(LEN(INDEX(PlansAndNotes!$G$6:$G$4005,ROW(B1862)-ROW($C$3)))=0,"",INDEX(PlansAndNotes!$G$6:$G$4005,ROW(B1862)-ROW($C$3))),"")</f>
        <v/>
      </c>
      <c r="R1862" s="361" t="str">
        <f>IFERROR(IF(LEN(D1862)&gt;0,IF(LEN(INDEX(AdressBook!$C$6:$C$25,MATCH(D1862,AdressBook!$B$6:$B$25,0),1))=0,"",INDEX(AdressBook!$C$6:$C$25,MATCH(D1862,AdressBook!$B$6:$B$25,0),1)),""),"")</f>
        <v/>
      </c>
      <c r="S1862" s="165">
        <f>IF(LEN(C1862)&gt;0,IFERROR(IF(MATCH(C1862,C1863:$C$4004,0)&gt;0,-1,ROW(S1862)-ROW($S$3)),ROW(S1862)-ROW($S$3)),-1)</f>
        <v>-1</v>
      </c>
      <c r="T1862" s="165">
        <f t="shared" si="212"/>
        <v>0</v>
      </c>
      <c r="U1862" s="165" t="str">
        <f t="shared" si="213"/>
        <v/>
      </c>
      <c r="V1862" s="165" t="str">
        <f>IFERROR(IF(OR(C1862="",S1862&lt;0),"",IF(SUBTOTAL(3,C1862:C1862)=0,-1,SUBTOTAL(3,$C$4:C1862))),"")</f>
        <v/>
      </c>
      <c r="W1862" s="156" t="str">
        <f t="array" ref="W1862">IF(LEN(C1862)&gt;0,IFERROR(IF(MATCH(C1862,$C$3:$C1861,0)&gt;0,N1862-INDEX($N$3:N1861,SUMPRODUCT(MAX(ROW($C$3:$C1861)*(C1862=$C$3:$C1861)))-2,1),""),""),"")</f>
        <v/>
      </c>
      <c r="X1862" s="156">
        <f t="shared" ca="1" si="214"/>
        <v>1</v>
      </c>
      <c r="Y1862" s="156">
        <f t="shared" ca="1" si="215"/>
        <v>1</v>
      </c>
    </row>
    <row r="1863" spans="2:25" hidden="1" x14ac:dyDescent="0.25">
      <c r="B1863" s="390" t="str">
        <f>IFERROR(IF(LEN(INDEX(PlansAndNotes!$B$6:$B$2005,ROW(A1863)-ROW($B$3)))=0,"",INDEX(PlansAndNotes!$B$6:$B$2005,ROW(A1863)-ROW($B$3))),"")</f>
        <v/>
      </c>
      <c r="C1863" s="361" t="str">
        <f t="shared" si="210"/>
        <v/>
      </c>
      <c r="D1863" s="361" t="str">
        <f>IFERROR(IF(LEN(C1863)&gt;0,IF(LEN(INDEX(TasksList!$C$6:$C$1005,MATCH(C1863,TasksList!$B$6:$B$1005,0),1))=0,"",INDEX(TasksList!$C$6:$C$1005,MATCH(C1863,TasksList!$B$6:$B$1005,0),1)),""),"")</f>
        <v/>
      </c>
      <c r="E1863" s="361" t="str">
        <f>IFERROR(IF(LEN(C1863)&gt;0,IF(LEN(INDEX(TasksList!$F$6:$F$1005,MATCH(C1863,TasksList!$B$6:$B$1005,0),1))=0,"not set!",INDEX(TasksList!$F$6:$F$1005,MATCH(C1863,TasksList!$B$6:$B$1005,0),1)),""),"")</f>
        <v/>
      </c>
      <c r="F1863" s="360" t="str">
        <f>IFERROR(IF(LEN(D1863)&gt;0,IF(LEN(INDEX(AdressBook!$D$6:$D$25,MATCH(D1863,AdressBook!$B$6:$B$25,0),1))=0,"",INDEX(AdressBook!$D$6:$D$25,MATCH(D1863,AdressBook!$B$6:$B$25,0),1)),""),"")</f>
        <v/>
      </c>
      <c r="G1863" s="361" t="str">
        <f>IFERROR(IF(LEN(INDEX(PlansAndNotes!$F$6:$F$2005,ROW(B1863)-ROW($C$3)))=0,"",INDEX(PlansAndNotes!$F$6:$F$2005,ROW(B1863)-ROW($C$3))),"")</f>
        <v/>
      </c>
      <c r="H1863" s="361" t="str">
        <f>IFERROR(IF(LEN(C1863)&gt;0,IF(LEN(INDEX(TasksList!$G$6:$G$1005,MATCH(C1863,TasksList!$B$6:$B$1005,0),1))=0,"",INDEX(TasksList!$G$6:$G$1005,MATCH(C1863,TasksList!$B$6:$B$1005,0),1)),""),"")</f>
        <v/>
      </c>
      <c r="I1863" s="381"/>
      <c r="J1863" s="400"/>
      <c r="K1863" s="400"/>
      <c r="L1863" s="179"/>
      <c r="M1863" s="381"/>
      <c r="N1863" s="362" t="str">
        <f>IFERROR(IF(LEN(INDEX(PlansAndNotes!$D$6:$D$4005,ROW(B1863)-ROW($C$3)))=0,"",INDEX(PlansAndNotes!$D$6:$D$4005,ROW(B1863)-ROW($C$3))),"")</f>
        <v/>
      </c>
      <c r="O1863" s="165" t="str">
        <f t="shared" si="211"/>
        <v/>
      </c>
      <c r="P1863" s="363" t="str">
        <f>IFERROR(IF(LEN(INDEX(PlansAndNotes!$E$6:$E$4005,ROW(B1863)-ROW($C$3)))=0,"",INDEX(PlansAndNotes!$E$6:$E$4005,ROW(B1863)-ROW($C$3))),"")</f>
        <v/>
      </c>
      <c r="Q1863" s="363" t="str">
        <f>IFERROR(IF(LEN(INDEX(PlansAndNotes!$G$6:$G$4005,ROW(B1863)-ROW($C$3)))=0,"",INDEX(PlansAndNotes!$G$6:$G$4005,ROW(B1863)-ROW($C$3))),"")</f>
        <v/>
      </c>
      <c r="R1863" s="361" t="str">
        <f>IFERROR(IF(LEN(D1863)&gt;0,IF(LEN(INDEX(AdressBook!$C$6:$C$25,MATCH(D1863,AdressBook!$B$6:$B$25,0),1))=0,"",INDEX(AdressBook!$C$6:$C$25,MATCH(D1863,AdressBook!$B$6:$B$25,0),1)),""),"")</f>
        <v/>
      </c>
      <c r="S1863" s="165">
        <f>IF(LEN(C1863)&gt;0,IFERROR(IF(MATCH(C1863,C1864:$C$4004,0)&gt;0,-1,ROW(S1863)-ROW($S$3)),ROW(S1863)-ROW($S$3)),-1)</f>
        <v>-1</v>
      </c>
      <c r="T1863" s="165">
        <f t="shared" si="212"/>
        <v>0</v>
      </c>
      <c r="U1863" s="165" t="str">
        <f t="shared" si="213"/>
        <v/>
      </c>
      <c r="V1863" s="165" t="str">
        <f>IFERROR(IF(OR(C1863="",S1863&lt;0),"",IF(SUBTOTAL(3,C1863:C1863)=0,-1,SUBTOTAL(3,$C$4:C1863))),"")</f>
        <v/>
      </c>
      <c r="W1863" s="156" t="str">
        <f t="array" ref="W1863">IF(LEN(C1863)&gt;0,IFERROR(IF(MATCH(C1863,$C$3:$C1862,0)&gt;0,N1863-INDEX($N$3:N1862,SUMPRODUCT(MAX(ROW($C$3:$C1862)*(C1863=$C$3:$C1862)))-2,1),""),""),"")</f>
        <v/>
      </c>
      <c r="X1863" s="156">
        <f t="shared" ca="1" si="214"/>
        <v>1</v>
      </c>
      <c r="Y1863" s="156">
        <f t="shared" ca="1" si="215"/>
        <v>1</v>
      </c>
    </row>
    <row r="1864" spans="2:25" hidden="1" x14ac:dyDescent="0.25">
      <c r="B1864" s="390" t="str">
        <f>IFERROR(IF(LEN(INDEX(PlansAndNotes!$B$6:$B$2005,ROW(A1864)-ROW($B$3)))=0,"",INDEX(PlansAndNotes!$B$6:$B$2005,ROW(A1864)-ROW($B$3))),"")</f>
        <v/>
      </c>
      <c r="C1864" s="361" t="str">
        <f t="shared" si="210"/>
        <v/>
      </c>
      <c r="D1864" s="361" t="str">
        <f>IFERROR(IF(LEN(C1864)&gt;0,IF(LEN(INDEX(TasksList!$C$6:$C$1005,MATCH(C1864,TasksList!$B$6:$B$1005,0),1))=0,"",INDEX(TasksList!$C$6:$C$1005,MATCH(C1864,TasksList!$B$6:$B$1005,0),1)),""),"")</f>
        <v/>
      </c>
      <c r="E1864" s="361" t="str">
        <f>IFERROR(IF(LEN(C1864)&gt;0,IF(LEN(INDEX(TasksList!$F$6:$F$1005,MATCH(C1864,TasksList!$B$6:$B$1005,0),1))=0,"not set!",INDEX(TasksList!$F$6:$F$1005,MATCH(C1864,TasksList!$B$6:$B$1005,0),1)),""),"")</f>
        <v/>
      </c>
      <c r="F1864" s="360" t="str">
        <f>IFERROR(IF(LEN(D1864)&gt;0,IF(LEN(INDEX(AdressBook!$D$6:$D$25,MATCH(D1864,AdressBook!$B$6:$B$25,0),1))=0,"",INDEX(AdressBook!$D$6:$D$25,MATCH(D1864,AdressBook!$B$6:$B$25,0),1)),""),"")</f>
        <v/>
      </c>
      <c r="G1864" s="361" t="str">
        <f>IFERROR(IF(LEN(INDEX(PlansAndNotes!$F$6:$F$2005,ROW(B1864)-ROW($C$3)))=0,"",INDEX(PlansAndNotes!$F$6:$F$2005,ROW(B1864)-ROW($C$3))),"")</f>
        <v/>
      </c>
      <c r="H1864" s="361" t="str">
        <f>IFERROR(IF(LEN(C1864)&gt;0,IF(LEN(INDEX(TasksList!$G$6:$G$1005,MATCH(C1864,TasksList!$B$6:$B$1005,0),1))=0,"",INDEX(TasksList!$G$6:$G$1005,MATCH(C1864,TasksList!$B$6:$B$1005,0),1)),""),"")</f>
        <v/>
      </c>
      <c r="I1864" s="381"/>
      <c r="J1864" s="400"/>
      <c r="K1864" s="400"/>
      <c r="L1864" s="179"/>
      <c r="M1864" s="381"/>
      <c r="N1864" s="362" t="str">
        <f>IFERROR(IF(LEN(INDEX(PlansAndNotes!$D$6:$D$4005,ROW(B1864)-ROW($C$3)))=0,"",INDEX(PlansAndNotes!$D$6:$D$4005,ROW(B1864)-ROW($C$3))),"")</f>
        <v/>
      </c>
      <c r="O1864" s="165" t="str">
        <f t="shared" si="211"/>
        <v/>
      </c>
      <c r="P1864" s="363" t="str">
        <f>IFERROR(IF(LEN(INDEX(PlansAndNotes!$E$6:$E$4005,ROW(B1864)-ROW($C$3)))=0,"",INDEX(PlansAndNotes!$E$6:$E$4005,ROW(B1864)-ROW($C$3))),"")</f>
        <v/>
      </c>
      <c r="Q1864" s="363" t="str">
        <f>IFERROR(IF(LEN(INDEX(PlansAndNotes!$G$6:$G$4005,ROW(B1864)-ROW($C$3)))=0,"",INDEX(PlansAndNotes!$G$6:$G$4005,ROW(B1864)-ROW($C$3))),"")</f>
        <v/>
      </c>
      <c r="R1864" s="361" t="str">
        <f>IFERROR(IF(LEN(D1864)&gt;0,IF(LEN(INDEX(AdressBook!$C$6:$C$25,MATCH(D1864,AdressBook!$B$6:$B$25,0),1))=0,"",INDEX(AdressBook!$C$6:$C$25,MATCH(D1864,AdressBook!$B$6:$B$25,0),1)),""),"")</f>
        <v/>
      </c>
      <c r="S1864" s="165">
        <f>IF(LEN(C1864)&gt;0,IFERROR(IF(MATCH(C1864,C1865:$C$4004,0)&gt;0,-1,ROW(S1864)-ROW($S$3)),ROW(S1864)-ROW($S$3)),-1)</f>
        <v>-1</v>
      </c>
      <c r="T1864" s="165">
        <f t="shared" si="212"/>
        <v>0</v>
      </c>
      <c r="U1864" s="165" t="str">
        <f t="shared" si="213"/>
        <v/>
      </c>
      <c r="V1864" s="165" t="str">
        <f>IFERROR(IF(OR(C1864="",S1864&lt;0),"",IF(SUBTOTAL(3,C1864:C1864)=0,-1,SUBTOTAL(3,$C$4:C1864))),"")</f>
        <v/>
      </c>
      <c r="W1864" s="156" t="str">
        <f t="array" ref="W1864">IF(LEN(C1864)&gt;0,IFERROR(IF(MATCH(C1864,$C$3:$C1863,0)&gt;0,N1864-INDEX($N$3:N1863,SUMPRODUCT(MAX(ROW($C$3:$C1863)*(C1864=$C$3:$C1863)))-2,1),""),""),"")</f>
        <v/>
      </c>
      <c r="X1864" s="156">
        <f t="shared" ca="1" si="214"/>
        <v>1</v>
      </c>
      <c r="Y1864" s="156">
        <f t="shared" ca="1" si="215"/>
        <v>1</v>
      </c>
    </row>
    <row r="1865" spans="2:25" hidden="1" x14ac:dyDescent="0.25">
      <c r="B1865" s="390" t="str">
        <f>IFERROR(IF(LEN(INDEX(PlansAndNotes!$B$6:$B$2005,ROW(A1865)-ROW($B$3)))=0,"",INDEX(PlansAndNotes!$B$6:$B$2005,ROW(A1865)-ROW($B$3))),"")</f>
        <v/>
      </c>
      <c r="C1865" s="361" t="str">
        <f t="shared" si="210"/>
        <v/>
      </c>
      <c r="D1865" s="361" t="str">
        <f>IFERROR(IF(LEN(C1865)&gt;0,IF(LEN(INDEX(TasksList!$C$6:$C$1005,MATCH(C1865,TasksList!$B$6:$B$1005,0),1))=0,"",INDEX(TasksList!$C$6:$C$1005,MATCH(C1865,TasksList!$B$6:$B$1005,0),1)),""),"")</f>
        <v/>
      </c>
      <c r="E1865" s="361" t="str">
        <f>IFERROR(IF(LEN(C1865)&gt;0,IF(LEN(INDEX(TasksList!$F$6:$F$1005,MATCH(C1865,TasksList!$B$6:$B$1005,0),1))=0,"not set!",INDEX(TasksList!$F$6:$F$1005,MATCH(C1865,TasksList!$B$6:$B$1005,0),1)),""),"")</f>
        <v/>
      </c>
      <c r="F1865" s="360" t="str">
        <f>IFERROR(IF(LEN(D1865)&gt;0,IF(LEN(INDEX(AdressBook!$D$6:$D$25,MATCH(D1865,AdressBook!$B$6:$B$25,0),1))=0,"",INDEX(AdressBook!$D$6:$D$25,MATCH(D1865,AdressBook!$B$6:$B$25,0),1)),""),"")</f>
        <v/>
      </c>
      <c r="G1865" s="361" t="str">
        <f>IFERROR(IF(LEN(INDEX(PlansAndNotes!$F$6:$F$2005,ROW(B1865)-ROW($C$3)))=0,"",INDEX(PlansAndNotes!$F$6:$F$2005,ROW(B1865)-ROW($C$3))),"")</f>
        <v/>
      </c>
      <c r="H1865" s="361" t="str">
        <f>IFERROR(IF(LEN(C1865)&gt;0,IF(LEN(INDEX(TasksList!$G$6:$G$1005,MATCH(C1865,TasksList!$B$6:$B$1005,0),1))=0,"",INDEX(TasksList!$G$6:$G$1005,MATCH(C1865,TasksList!$B$6:$B$1005,0),1)),""),"")</f>
        <v/>
      </c>
      <c r="I1865" s="381"/>
      <c r="J1865" s="400"/>
      <c r="K1865" s="400"/>
      <c r="L1865" s="179"/>
      <c r="M1865" s="381"/>
      <c r="N1865" s="362" t="str">
        <f>IFERROR(IF(LEN(INDEX(PlansAndNotes!$D$6:$D$4005,ROW(B1865)-ROW($C$3)))=0,"",INDEX(PlansAndNotes!$D$6:$D$4005,ROW(B1865)-ROW($C$3))),"")</f>
        <v/>
      </c>
      <c r="O1865" s="165" t="str">
        <f t="shared" si="211"/>
        <v/>
      </c>
      <c r="P1865" s="363" t="str">
        <f>IFERROR(IF(LEN(INDEX(PlansAndNotes!$E$6:$E$4005,ROW(B1865)-ROW($C$3)))=0,"",INDEX(PlansAndNotes!$E$6:$E$4005,ROW(B1865)-ROW($C$3))),"")</f>
        <v/>
      </c>
      <c r="Q1865" s="363" t="str">
        <f>IFERROR(IF(LEN(INDEX(PlansAndNotes!$G$6:$G$4005,ROW(B1865)-ROW($C$3)))=0,"",INDEX(PlansAndNotes!$G$6:$G$4005,ROW(B1865)-ROW($C$3))),"")</f>
        <v/>
      </c>
      <c r="R1865" s="361" t="str">
        <f>IFERROR(IF(LEN(D1865)&gt;0,IF(LEN(INDEX(AdressBook!$C$6:$C$25,MATCH(D1865,AdressBook!$B$6:$B$25,0),1))=0,"",INDEX(AdressBook!$C$6:$C$25,MATCH(D1865,AdressBook!$B$6:$B$25,0),1)),""),"")</f>
        <v/>
      </c>
      <c r="S1865" s="165">
        <f>IF(LEN(C1865)&gt;0,IFERROR(IF(MATCH(C1865,C1866:$C$4004,0)&gt;0,-1,ROW(S1865)-ROW($S$3)),ROW(S1865)-ROW($S$3)),-1)</f>
        <v>-1</v>
      </c>
      <c r="T1865" s="165">
        <f t="shared" si="212"/>
        <v>0</v>
      </c>
      <c r="U1865" s="165" t="str">
        <f t="shared" si="213"/>
        <v/>
      </c>
      <c r="V1865" s="165" t="str">
        <f>IFERROR(IF(OR(C1865="",S1865&lt;0),"",IF(SUBTOTAL(3,C1865:C1865)=0,-1,SUBTOTAL(3,$C$4:C1865))),"")</f>
        <v/>
      </c>
      <c r="W1865" s="156" t="str">
        <f t="array" ref="W1865">IF(LEN(C1865)&gt;0,IFERROR(IF(MATCH(C1865,$C$3:$C1864,0)&gt;0,N1865-INDEX($N$3:N1864,SUMPRODUCT(MAX(ROW($C$3:$C1864)*(C1865=$C$3:$C1864)))-2,1),""),""),"")</f>
        <v/>
      </c>
      <c r="X1865" s="156">
        <f t="shared" ca="1" si="214"/>
        <v>1</v>
      </c>
      <c r="Y1865" s="156">
        <f t="shared" ca="1" si="215"/>
        <v>1</v>
      </c>
    </row>
    <row r="1866" spans="2:25" hidden="1" x14ac:dyDescent="0.25">
      <c r="B1866" s="390" t="str">
        <f>IFERROR(IF(LEN(INDEX(PlansAndNotes!$B$6:$B$2005,ROW(A1866)-ROW($B$3)))=0,"",INDEX(PlansAndNotes!$B$6:$B$2005,ROW(A1866)-ROW($B$3))),"")</f>
        <v/>
      </c>
      <c r="C1866" s="361" t="str">
        <f t="shared" si="210"/>
        <v/>
      </c>
      <c r="D1866" s="361" t="str">
        <f>IFERROR(IF(LEN(C1866)&gt;0,IF(LEN(INDEX(TasksList!$C$6:$C$1005,MATCH(C1866,TasksList!$B$6:$B$1005,0),1))=0,"",INDEX(TasksList!$C$6:$C$1005,MATCH(C1866,TasksList!$B$6:$B$1005,0),1)),""),"")</f>
        <v/>
      </c>
      <c r="E1866" s="361" t="str">
        <f>IFERROR(IF(LEN(C1866)&gt;0,IF(LEN(INDEX(TasksList!$F$6:$F$1005,MATCH(C1866,TasksList!$B$6:$B$1005,0),1))=0,"not set!",INDEX(TasksList!$F$6:$F$1005,MATCH(C1866,TasksList!$B$6:$B$1005,0),1)),""),"")</f>
        <v/>
      </c>
      <c r="F1866" s="360" t="str">
        <f>IFERROR(IF(LEN(D1866)&gt;0,IF(LEN(INDEX(AdressBook!$D$6:$D$25,MATCH(D1866,AdressBook!$B$6:$B$25,0),1))=0,"",INDEX(AdressBook!$D$6:$D$25,MATCH(D1866,AdressBook!$B$6:$B$25,0),1)),""),"")</f>
        <v/>
      </c>
      <c r="G1866" s="361" t="str">
        <f>IFERROR(IF(LEN(INDEX(PlansAndNotes!$F$6:$F$2005,ROW(B1866)-ROW($C$3)))=0,"",INDEX(PlansAndNotes!$F$6:$F$2005,ROW(B1866)-ROW($C$3))),"")</f>
        <v/>
      </c>
      <c r="H1866" s="361" t="str">
        <f>IFERROR(IF(LEN(C1866)&gt;0,IF(LEN(INDEX(TasksList!$G$6:$G$1005,MATCH(C1866,TasksList!$B$6:$B$1005,0),1))=0,"",INDEX(TasksList!$G$6:$G$1005,MATCH(C1866,TasksList!$B$6:$B$1005,0),1)),""),"")</f>
        <v/>
      </c>
      <c r="I1866" s="381"/>
      <c r="J1866" s="400"/>
      <c r="K1866" s="400"/>
      <c r="L1866" s="179"/>
      <c r="M1866" s="381"/>
      <c r="N1866" s="362" t="str">
        <f>IFERROR(IF(LEN(INDEX(PlansAndNotes!$D$6:$D$4005,ROW(B1866)-ROW($C$3)))=0,"",INDEX(PlansAndNotes!$D$6:$D$4005,ROW(B1866)-ROW($C$3))),"")</f>
        <v/>
      </c>
      <c r="O1866" s="165" t="str">
        <f t="shared" si="211"/>
        <v/>
      </c>
      <c r="P1866" s="363" t="str">
        <f>IFERROR(IF(LEN(INDEX(PlansAndNotes!$E$6:$E$4005,ROW(B1866)-ROW($C$3)))=0,"",INDEX(PlansAndNotes!$E$6:$E$4005,ROW(B1866)-ROW($C$3))),"")</f>
        <v/>
      </c>
      <c r="Q1866" s="363" t="str">
        <f>IFERROR(IF(LEN(INDEX(PlansAndNotes!$G$6:$G$4005,ROW(B1866)-ROW($C$3)))=0,"",INDEX(PlansAndNotes!$G$6:$G$4005,ROW(B1866)-ROW($C$3))),"")</f>
        <v/>
      </c>
      <c r="R1866" s="361" t="str">
        <f>IFERROR(IF(LEN(D1866)&gt;0,IF(LEN(INDEX(AdressBook!$C$6:$C$25,MATCH(D1866,AdressBook!$B$6:$B$25,0),1))=0,"",INDEX(AdressBook!$C$6:$C$25,MATCH(D1866,AdressBook!$B$6:$B$25,0),1)),""),"")</f>
        <v/>
      </c>
      <c r="S1866" s="165">
        <f>IF(LEN(C1866)&gt;0,IFERROR(IF(MATCH(C1866,C1867:$C$4004,0)&gt;0,-1,ROW(S1866)-ROW($S$3)),ROW(S1866)-ROW($S$3)),-1)</f>
        <v>-1</v>
      </c>
      <c r="T1866" s="165">
        <f t="shared" si="212"/>
        <v>0</v>
      </c>
      <c r="U1866" s="165" t="str">
        <f t="shared" si="213"/>
        <v/>
      </c>
      <c r="V1866" s="165" t="str">
        <f>IFERROR(IF(OR(C1866="",S1866&lt;0),"",IF(SUBTOTAL(3,C1866:C1866)=0,-1,SUBTOTAL(3,$C$4:C1866))),"")</f>
        <v/>
      </c>
      <c r="W1866" s="156" t="str">
        <f t="array" ref="W1866">IF(LEN(C1866)&gt;0,IFERROR(IF(MATCH(C1866,$C$3:$C1865,0)&gt;0,N1866-INDEX($N$3:N1865,SUMPRODUCT(MAX(ROW($C$3:$C1865)*(C1866=$C$3:$C1865)))-2,1),""),""),"")</f>
        <v/>
      </c>
      <c r="X1866" s="156">
        <f t="shared" ca="1" si="214"/>
        <v>1</v>
      </c>
      <c r="Y1866" s="156">
        <f t="shared" ca="1" si="215"/>
        <v>1</v>
      </c>
    </row>
    <row r="1867" spans="2:25" hidden="1" x14ac:dyDescent="0.25">
      <c r="B1867" s="390" t="str">
        <f>IFERROR(IF(LEN(INDEX(PlansAndNotes!$B$6:$B$2005,ROW(A1867)-ROW($B$3)))=0,"",INDEX(PlansAndNotes!$B$6:$B$2005,ROW(A1867)-ROW($B$3))),"")</f>
        <v/>
      </c>
      <c r="C1867" s="361" t="str">
        <f t="shared" si="210"/>
        <v/>
      </c>
      <c r="D1867" s="361" t="str">
        <f>IFERROR(IF(LEN(C1867)&gt;0,IF(LEN(INDEX(TasksList!$C$6:$C$1005,MATCH(C1867,TasksList!$B$6:$B$1005,0),1))=0,"",INDEX(TasksList!$C$6:$C$1005,MATCH(C1867,TasksList!$B$6:$B$1005,0),1)),""),"")</f>
        <v/>
      </c>
      <c r="E1867" s="361" t="str">
        <f>IFERROR(IF(LEN(C1867)&gt;0,IF(LEN(INDEX(TasksList!$F$6:$F$1005,MATCH(C1867,TasksList!$B$6:$B$1005,0),1))=0,"not set!",INDEX(TasksList!$F$6:$F$1005,MATCH(C1867,TasksList!$B$6:$B$1005,0),1)),""),"")</f>
        <v/>
      </c>
      <c r="F1867" s="360" t="str">
        <f>IFERROR(IF(LEN(D1867)&gt;0,IF(LEN(INDEX(AdressBook!$D$6:$D$25,MATCH(D1867,AdressBook!$B$6:$B$25,0),1))=0,"",INDEX(AdressBook!$D$6:$D$25,MATCH(D1867,AdressBook!$B$6:$B$25,0),1)),""),"")</f>
        <v/>
      </c>
      <c r="G1867" s="361" t="str">
        <f>IFERROR(IF(LEN(INDEX(PlansAndNotes!$F$6:$F$2005,ROW(B1867)-ROW($C$3)))=0,"",INDEX(PlansAndNotes!$F$6:$F$2005,ROW(B1867)-ROW($C$3))),"")</f>
        <v/>
      </c>
      <c r="H1867" s="361" t="str">
        <f>IFERROR(IF(LEN(C1867)&gt;0,IF(LEN(INDEX(TasksList!$G$6:$G$1005,MATCH(C1867,TasksList!$B$6:$B$1005,0),1))=0,"",INDEX(TasksList!$G$6:$G$1005,MATCH(C1867,TasksList!$B$6:$B$1005,0),1)),""),"")</f>
        <v/>
      </c>
      <c r="I1867" s="381"/>
      <c r="J1867" s="400"/>
      <c r="K1867" s="400"/>
      <c r="L1867" s="179"/>
      <c r="M1867" s="381"/>
      <c r="N1867" s="362" t="str">
        <f>IFERROR(IF(LEN(INDEX(PlansAndNotes!$D$6:$D$4005,ROW(B1867)-ROW($C$3)))=0,"",INDEX(PlansAndNotes!$D$6:$D$4005,ROW(B1867)-ROW($C$3))),"")</f>
        <v/>
      </c>
      <c r="O1867" s="165" t="str">
        <f t="shared" si="211"/>
        <v/>
      </c>
      <c r="P1867" s="363" t="str">
        <f>IFERROR(IF(LEN(INDEX(PlansAndNotes!$E$6:$E$4005,ROW(B1867)-ROW($C$3)))=0,"",INDEX(PlansAndNotes!$E$6:$E$4005,ROW(B1867)-ROW($C$3))),"")</f>
        <v/>
      </c>
      <c r="Q1867" s="363" t="str">
        <f>IFERROR(IF(LEN(INDEX(PlansAndNotes!$G$6:$G$4005,ROW(B1867)-ROW($C$3)))=0,"",INDEX(PlansAndNotes!$G$6:$G$4005,ROW(B1867)-ROW($C$3))),"")</f>
        <v/>
      </c>
      <c r="R1867" s="361" t="str">
        <f>IFERROR(IF(LEN(D1867)&gt;0,IF(LEN(INDEX(AdressBook!$C$6:$C$25,MATCH(D1867,AdressBook!$B$6:$B$25,0),1))=0,"",INDEX(AdressBook!$C$6:$C$25,MATCH(D1867,AdressBook!$B$6:$B$25,0),1)),""),"")</f>
        <v/>
      </c>
      <c r="S1867" s="165">
        <f>IF(LEN(C1867)&gt;0,IFERROR(IF(MATCH(C1867,C1868:$C$4004,0)&gt;0,-1,ROW(S1867)-ROW($S$3)),ROW(S1867)-ROW($S$3)),-1)</f>
        <v>-1</v>
      </c>
      <c r="T1867" s="165">
        <f t="shared" si="212"/>
        <v>0</v>
      </c>
      <c r="U1867" s="165" t="str">
        <f t="shared" si="213"/>
        <v/>
      </c>
      <c r="V1867" s="165" t="str">
        <f>IFERROR(IF(OR(C1867="",S1867&lt;0),"",IF(SUBTOTAL(3,C1867:C1867)=0,-1,SUBTOTAL(3,$C$4:C1867))),"")</f>
        <v/>
      </c>
      <c r="W1867" s="156" t="str">
        <f t="array" ref="W1867">IF(LEN(C1867)&gt;0,IFERROR(IF(MATCH(C1867,$C$3:$C1866,0)&gt;0,N1867-INDEX($N$3:N1866,SUMPRODUCT(MAX(ROW($C$3:$C1866)*(C1867=$C$3:$C1866)))-2,1),""),""),"")</f>
        <v/>
      </c>
      <c r="X1867" s="156">
        <f t="shared" ca="1" si="214"/>
        <v>1</v>
      </c>
      <c r="Y1867" s="156">
        <f t="shared" ca="1" si="215"/>
        <v>1</v>
      </c>
    </row>
    <row r="1868" spans="2:25" hidden="1" x14ac:dyDescent="0.25">
      <c r="B1868" s="390" t="str">
        <f>IFERROR(IF(LEN(INDEX(PlansAndNotes!$B$6:$B$2005,ROW(A1868)-ROW($B$3)))=0,"",INDEX(PlansAndNotes!$B$6:$B$2005,ROW(A1868)-ROW($B$3))),"")</f>
        <v/>
      </c>
      <c r="C1868" s="361" t="str">
        <f t="shared" si="210"/>
        <v/>
      </c>
      <c r="D1868" s="361" t="str">
        <f>IFERROR(IF(LEN(C1868)&gt;0,IF(LEN(INDEX(TasksList!$C$6:$C$1005,MATCH(C1868,TasksList!$B$6:$B$1005,0),1))=0,"",INDEX(TasksList!$C$6:$C$1005,MATCH(C1868,TasksList!$B$6:$B$1005,0),1)),""),"")</f>
        <v/>
      </c>
      <c r="E1868" s="361" t="str">
        <f>IFERROR(IF(LEN(C1868)&gt;0,IF(LEN(INDEX(TasksList!$F$6:$F$1005,MATCH(C1868,TasksList!$B$6:$B$1005,0),1))=0,"not set!",INDEX(TasksList!$F$6:$F$1005,MATCH(C1868,TasksList!$B$6:$B$1005,0),1)),""),"")</f>
        <v/>
      </c>
      <c r="F1868" s="360" t="str">
        <f>IFERROR(IF(LEN(D1868)&gt;0,IF(LEN(INDEX(AdressBook!$D$6:$D$25,MATCH(D1868,AdressBook!$B$6:$B$25,0),1))=0,"",INDEX(AdressBook!$D$6:$D$25,MATCH(D1868,AdressBook!$B$6:$B$25,0),1)),""),"")</f>
        <v/>
      </c>
      <c r="G1868" s="361" t="str">
        <f>IFERROR(IF(LEN(INDEX(PlansAndNotes!$F$6:$F$2005,ROW(B1868)-ROW($C$3)))=0,"",INDEX(PlansAndNotes!$F$6:$F$2005,ROW(B1868)-ROW($C$3))),"")</f>
        <v/>
      </c>
      <c r="H1868" s="361" t="str">
        <f>IFERROR(IF(LEN(C1868)&gt;0,IF(LEN(INDEX(TasksList!$G$6:$G$1005,MATCH(C1868,TasksList!$B$6:$B$1005,0),1))=0,"",INDEX(TasksList!$G$6:$G$1005,MATCH(C1868,TasksList!$B$6:$B$1005,0),1)),""),"")</f>
        <v/>
      </c>
      <c r="I1868" s="381"/>
      <c r="J1868" s="400"/>
      <c r="K1868" s="400"/>
      <c r="L1868" s="179"/>
      <c r="M1868" s="381"/>
      <c r="N1868" s="362" t="str">
        <f>IFERROR(IF(LEN(INDEX(PlansAndNotes!$D$6:$D$4005,ROW(B1868)-ROW($C$3)))=0,"",INDEX(PlansAndNotes!$D$6:$D$4005,ROW(B1868)-ROW($C$3))),"")</f>
        <v/>
      </c>
      <c r="O1868" s="165" t="str">
        <f t="shared" si="211"/>
        <v/>
      </c>
      <c r="P1868" s="363" t="str">
        <f>IFERROR(IF(LEN(INDEX(PlansAndNotes!$E$6:$E$4005,ROW(B1868)-ROW($C$3)))=0,"",INDEX(PlansAndNotes!$E$6:$E$4005,ROW(B1868)-ROW($C$3))),"")</f>
        <v/>
      </c>
      <c r="Q1868" s="363" t="str">
        <f>IFERROR(IF(LEN(INDEX(PlansAndNotes!$G$6:$G$4005,ROW(B1868)-ROW($C$3)))=0,"",INDEX(PlansAndNotes!$G$6:$G$4005,ROW(B1868)-ROW($C$3))),"")</f>
        <v/>
      </c>
      <c r="R1868" s="361" t="str">
        <f>IFERROR(IF(LEN(D1868)&gt;0,IF(LEN(INDEX(AdressBook!$C$6:$C$25,MATCH(D1868,AdressBook!$B$6:$B$25,0),1))=0,"",INDEX(AdressBook!$C$6:$C$25,MATCH(D1868,AdressBook!$B$6:$B$25,0),1)),""),"")</f>
        <v/>
      </c>
      <c r="S1868" s="165">
        <f>IF(LEN(C1868)&gt;0,IFERROR(IF(MATCH(C1868,C1869:$C$4004,0)&gt;0,-1,ROW(S1868)-ROW($S$3)),ROW(S1868)-ROW($S$3)),-1)</f>
        <v>-1</v>
      </c>
      <c r="T1868" s="165">
        <f t="shared" si="212"/>
        <v>0</v>
      </c>
      <c r="U1868" s="165" t="str">
        <f t="shared" si="213"/>
        <v/>
      </c>
      <c r="V1868" s="165" t="str">
        <f>IFERROR(IF(OR(C1868="",S1868&lt;0),"",IF(SUBTOTAL(3,C1868:C1868)=0,-1,SUBTOTAL(3,$C$4:C1868))),"")</f>
        <v/>
      </c>
      <c r="W1868" s="156" t="str">
        <f t="array" ref="W1868">IF(LEN(C1868)&gt;0,IFERROR(IF(MATCH(C1868,$C$3:$C1867,0)&gt;0,N1868-INDEX($N$3:N1867,SUMPRODUCT(MAX(ROW($C$3:$C1867)*(C1868=$C$3:$C1867)))-2,1),""),""),"")</f>
        <v/>
      </c>
      <c r="X1868" s="156">
        <f t="shared" ca="1" si="214"/>
        <v>1</v>
      </c>
      <c r="Y1868" s="156">
        <f t="shared" ca="1" si="215"/>
        <v>1</v>
      </c>
    </row>
    <row r="1869" spans="2:25" hidden="1" x14ac:dyDescent="0.25">
      <c r="B1869" s="390" t="str">
        <f>IFERROR(IF(LEN(INDEX(PlansAndNotes!$B$6:$B$2005,ROW(A1869)-ROW($B$3)))=0,"",INDEX(PlansAndNotes!$B$6:$B$2005,ROW(A1869)-ROW($B$3))),"")</f>
        <v/>
      </c>
      <c r="C1869" s="361" t="str">
        <f t="shared" si="210"/>
        <v/>
      </c>
      <c r="D1869" s="361" t="str">
        <f>IFERROR(IF(LEN(C1869)&gt;0,IF(LEN(INDEX(TasksList!$C$6:$C$1005,MATCH(C1869,TasksList!$B$6:$B$1005,0),1))=0,"",INDEX(TasksList!$C$6:$C$1005,MATCH(C1869,TasksList!$B$6:$B$1005,0),1)),""),"")</f>
        <v/>
      </c>
      <c r="E1869" s="361" t="str">
        <f>IFERROR(IF(LEN(C1869)&gt;0,IF(LEN(INDEX(TasksList!$F$6:$F$1005,MATCH(C1869,TasksList!$B$6:$B$1005,0),1))=0,"not set!",INDEX(TasksList!$F$6:$F$1005,MATCH(C1869,TasksList!$B$6:$B$1005,0),1)),""),"")</f>
        <v/>
      </c>
      <c r="F1869" s="360" t="str">
        <f>IFERROR(IF(LEN(D1869)&gt;0,IF(LEN(INDEX(AdressBook!$D$6:$D$25,MATCH(D1869,AdressBook!$B$6:$B$25,0),1))=0,"",INDEX(AdressBook!$D$6:$D$25,MATCH(D1869,AdressBook!$B$6:$B$25,0),1)),""),"")</f>
        <v/>
      </c>
      <c r="G1869" s="361" t="str">
        <f>IFERROR(IF(LEN(INDEX(PlansAndNotes!$F$6:$F$2005,ROW(B1869)-ROW($C$3)))=0,"",INDEX(PlansAndNotes!$F$6:$F$2005,ROW(B1869)-ROW($C$3))),"")</f>
        <v/>
      </c>
      <c r="H1869" s="361" t="str">
        <f>IFERROR(IF(LEN(C1869)&gt;0,IF(LEN(INDEX(TasksList!$G$6:$G$1005,MATCH(C1869,TasksList!$B$6:$B$1005,0),1))=0,"",INDEX(TasksList!$G$6:$G$1005,MATCH(C1869,TasksList!$B$6:$B$1005,0),1)),""),"")</f>
        <v/>
      </c>
      <c r="I1869" s="381"/>
      <c r="J1869" s="400"/>
      <c r="K1869" s="400"/>
      <c r="L1869" s="179"/>
      <c r="M1869" s="381"/>
      <c r="N1869" s="362" t="str">
        <f>IFERROR(IF(LEN(INDEX(PlansAndNotes!$D$6:$D$4005,ROW(B1869)-ROW($C$3)))=0,"",INDEX(PlansAndNotes!$D$6:$D$4005,ROW(B1869)-ROW($C$3))),"")</f>
        <v/>
      </c>
      <c r="O1869" s="165" t="str">
        <f t="shared" si="211"/>
        <v/>
      </c>
      <c r="P1869" s="363" t="str">
        <f>IFERROR(IF(LEN(INDEX(PlansAndNotes!$E$6:$E$4005,ROW(B1869)-ROW($C$3)))=0,"",INDEX(PlansAndNotes!$E$6:$E$4005,ROW(B1869)-ROW($C$3))),"")</f>
        <v/>
      </c>
      <c r="Q1869" s="363" t="str">
        <f>IFERROR(IF(LEN(INDEX(PlansAndNotes!$G$6:$G$4005,ROW(B1869)-ROW($C$3)))=0,"",INDEX(PlansAndNotes!$G$6:$G$4005,ROW(B1869)-ROW($C$3))),"")</f>
        <v/>
      </c>
      <c r="R1869" s="361" t="str">
        <f>IFERROR(IF(LEN(D1869)&gt;0,IF(LEN(INDEX(AdressBook!$C$6:$C$25,MATCH(D1869,AdressBook!$B$6:$B$25,0),1))=0,"",INDEX(AdressBook!$C$6:$C$25,MATCH(D1869,AdressBook!$B$6:$B$25,0),1)),""),"")</f>
        <v/>
      </c>
      <c r="S1869" s="165">
        <f>IF(LEN(C1869)&gt;0,IFERROR(IF(MATCH(C1869,C1870:$C$4004,0)&gt;0,-1,ROW(S1869)-ROW($S$3)),ROW(S1869)-ROW($S$3)),-1)</f>
        <v>-1</v>
      </c>
      <c r="T1869" s="165">
        <f t="shared" si="212"/>
        <v>0</v>
      </c>
      <c r="U1869" s="165" t="str">
        <f t="shared" si="213"/>
        <v/>
      </c>
      <c r="V1869" s="165" t="str">
        <f>IFERROR(IF(OR(C1869="",S1869&lt;0),"",IF(SUBTOTAL(3,C1869:C1869)=0,-1,SUBTOTAL(3,$C$4:C1869))),"")</f>
        <v/>
      </c>
      <c r="W1869" s="156" t="str">
        <f t="array" ref="W1869">IF(LEN(C1869)&gt;0,IFERROR(IF(MATCH(C1869,$C$3:$C1868,0)&gt;0,N1869-INDEX($N$3:N1868,SUMPRODUCT(MAX(ROW($C$3:$C1868)*(C1869=$C$3:$C1868)))-2,1),""),""),"")</f>
        <v/>
      </c>
      <c r="X1869" s="156">
        <f t="shared" ca="1" si="214"/>
        <v>1</v>
      </c>
      <c r="Y1869" s="156">
        <f t="shared" ca="1" si="215"/>
        <v>1</v>
      </c>
    </row>
    <row r="1870" spans="2:25" hidden="1" x14ac:dyDescent="0.25">
      <c r="B1870" s="390" t="str">
        <f>IFERROR(IF(LEN(INDEX(PlansAndNotes!$B$6:$B$2005,ROW(A1870)-ROW($B$3)))=0,"",INDEX(PlansAndNotes!$B$6:$B$2005,ROW(A1870)-ROW($B$3))),"")</f>
        <v/>
      </c>
      <c r="C1870" s="361" t="str">
        <f t="shared" si="210"/>
        <v/>
      </c>
      <c r="D1870" s="361" t="str">
        <f>IFERROR(IF(LEN(C1870)&gt;0,IF(LEN(INDEX(TasksList!$C$6:$C$1005,MATCH(C1870,TasksList!$B$6:$B$1005,0),1))=0,"",INDEX(TasksList!$C$6:$C$1005,MATCH(C1870,TasksList!$B$6:$B$1005,0),1)),""),"")</f>
        <v/>
      </c>
      <c r="E1870" s="361" t="str">
        <f>IFERROR(IF(LEN(C1870)&gt;0,IF(LEN(INDEX(TasksList!$F$6:$F$1005,MATCH(C1870,TasksList!$B$6:$B$1005,0),1))=0,"not set!",INDEX(TasksList!$F$6:$F$1005,MATCH(C1870,TasksList!$B$6:$B$1005,0),1)),""),"")</f>
        <v/>
      </c>
      <c r="F1870" s="360" t="str">
        <f>IFERROR(IF(LEN(D1870)&gt;0,IF(LEN(INDEX(AdressBook!$D$6:$D$25,MATCH(D1870,AdressBook!$B$6:$B$25,0),1))=0,"",INDEX(AdressBook!$D$6:$D$25,MATCH(D1870,AdressBook!$B$6:$B$25,0),1)),""),"")</f>
        <v/>
      </c>
      <c r="G1870" s="361" t="str">
        <f>IFERROR(IF(LEN(INDEX(PlansAndNotes!$F$6:$F$2005,ROW(B1870)-ROW($C$3)))=0,"",INDEX(PlansAndNotes!$F$6:$F$2005,ROW(B1870)-ROW($C$3))),"")</f>
        <v/>
      </c>
      <c r="H1870" s="361" t="str">
        <f>IFERROR(IF(LEN(C1870)&gt;0,IF(LEN(INDEX(TasksList!$G$6:$G$1005,MATCH(C1870,TasksList!$B$6:$B$1005,0),1))=0,"",INDEX(TasksList!$G$6:$G$1005,MATCH(C1870,TasksList!$B$6:$B$1005,0),1)),""),"")</f>
        <v/>
      </c>
      <c r="I1870" s="381"/>
      <c r="J1870" s="400"/>
      <c r="K1870" s="400"/>
      <c r="L1870" s="179"/>
      <c r="M1870" s="381"/>
      <c r="N1870" s="362" t="str">
        <f>IFERROR(IF(LEN(INDEX(PlansAndNotes!$D$6:$D$4005,ROW(B1870)-ROW($C$3)))=0,"",INDEX(PlansAndNotes!$D$6:$D$4005,ROW(B1870)-ROW($C$3))),"")</f>
        <v/>
      </c>
      <c r="O1870" s="165" t="str">
        <f t="shared" si="211"/>
        <v/>
      </c>
      <c r="P1870" s="363" t="str">
        <f>IFERROR(IF(LEN(INDEX(PlansAndNotes!$E$6:$E$4005,ROW(B1870)-ROW($C$3)))=0,"",INDEX(PlansAndNotes!$E$6:$E$4005,ROW(B1870)-ROW($C$3))),"")</f>
        <v/>
      </c>
      <c r="Q1870" s="363" t="str">
        <f>IFERROR(IF(LEN(INDEX(PlansAndNotes!$G$6:$G$4005,ROW(B1870)-ROW($C$3)))=0,"",INDEX(PlansAndNotes!$G$6:$G$4005,ROW(B1870)-ROW($C$3))),"")</f>
        <v/>
      </c>
      <c r="R1870" s="361" t="str">
        <f>IFERROR(IF(LEN(D1870)&gt;0,IF(LEN(INDEX(AdressBook!$C$6:$C$25,MATCH(D1870,AdressBook!$B$6:$B$25,0),1))=0,"",INDEX(AdressBook!$C$6:$C$25,MATCH(D1870,AdressBook!$B$6:$B$25,0),1)),""),"")</f>
        <v/>
      </c>
      <c r="S1870" s="165">
        <f>IF(LEN(C1870)&gt;0,IFERROR(IF(MATCH(C1870,C1871:$C$4004,0)&gt;0,-1,ROW(S1870)-ROW($S$3)),ROW(S1870)-ROW($S$3)),-1)</f>
        <v>-1</v>
      </c>
      <c r="T1870" s="165">
        <f t="shared" si="212"/>
        <v>0</v>
      </c>
      <c r="U1870" s="165" t="str">
        <f t="shared" si="213"/>
        <v/>
      </c>
      <c r="V1870" s="165" t="str">
        <f>IFERROR(IF(OR(C1870="",S1870&lt;0),"",IF(SUBTOTAL(3,C1870:C1870)=0,-1,SUBTOTAL(3,$C$4:C1870))),"")</f>
        <v/>
      </c>
      <c r="W1870" s="156" t="str">
        <f t="array" ref="W1870">IF(LEN(C1870)&gt;0,IFERROR(IF(MATCH(C1870,$C$3:$C1869,0)&gt;0,N1870-INDEX($N$3:N1869,SUMPRODUCT(MAX(ROW($C$3:$C1869)*(C1870=$C$3:$C1869)))-2,1),""),""),"")</f>
        <v/>
      </c>
      <c r="X1870" s="156">
        <f t="shared" ca="1" si="214"/>
        <v>1</v>
      </c>
      <c r="Y1870" s="156">
        <f t="shared" ca="1" si="215"/>
        <v>1</v>
      </c>
    </row>
    <row r="1871" spans="2:25" hidden="1" x14ac:dyDescent="0.25">
      <c r="B1871" s="390" t="str">
        <f>IFERROR(IF(LEN(INDEX(PlansAndNotes!$B$6:$B$2005,ROW(A1871)-ROW($B$3)))=0,"",INDEX(PlansAndNotes!$B$6:$B$2005,ROW(A1871)-ROW($B$3))),"")</f>
        <v/>
      </c>
      <c r="C1871" s="361" t="str">
        <f t="shared" si="210"/>
        <v/>
      </c>
      <c r="D1871" s="361" t="str">
        <f>IFERROR(IF(LEN(C1871)&gt;0,IF(LEN(INDEX(TasksList!$C$6:$C$1005,MATCH(C1871,TasksList!$B$6:$B$1005,0),1))=0,"",INDEX(TasksList!$C$6:$C$1005,MATCH(C1871,TasksList!$B$6:$B$1005,0),1)),""),"")</f>
        <v/>
      </c>
      <c r="E1871" s="361" t="str">
        <f>IFERROR(IF(LEN(C1871)&gt;0,IF(LEN(INDEX(TasksList!$F$6:$F$1005,MATCH(C1871,TasksList!$B$6:$B$1005,0),1))=0,"not set!",INDEX(TasksList!$F$6:$F$1005,MATCH(C1871,TasksList!$B$6:$B$1005,0),1)),""),"")</f>
        <v/>
      </c>
      <c r="F1871" s="360" t="str">
        <f>IFERROR(IF(LEN(D1871)&gt;0,IF(LEN(INDEX(AdressBook!$D$6:$D$25,MATCH(D1871,AdressBook!$B$6:$B$25,0),1))=0,"",INDEX(AdressBook!$D$6:$D$25,MATCH(D1871,AdressBook!$B$6:$B$25,0),1)),""),"")</f>
        <v/>
      </c>
      <c r="G1871" s="361" t="str">
        <f>IFERROR(IF(LEN(INDEX(PlansAndNotes!$F$6:$F$2005,ROW(B1871)-ROW($C$3)))=0,"",INDEX(PlansAndNotes!$F$6:$F$2005,ROW(B1871)-ROW($C$3))),"")</f>
        <v/>
      </c>
      <c r="H1871" s="361" t="str">
        <f>IFERROR(IF(LEN(C1871)&gt;0,IF(LEN(INDEX(TasksList!$G$6:$G$1005,MATCH(C1871,TasksList!$B$6:$B$1005,0),1))=0,"",INDEX(TasksList!$G$6:$G$1005,MATCH(C1871,TasksList!$B$6:$B$1005,0),1)),""),"")</f>
        <v/>
      </c>
      <c r="I1871" s="381"/>
      <c r="J1871" s="400"/>
      <c r="K1871" s="400"/>
      <c r="L1871" s="179"/>
      <c r="M1871" s="381"/>
      <c r="N1871" s="362" t="str">
        <f>IFERROR(IF(LEN(INDEX(PlansAndNotes!$D$6:$D$4005,ROW(B1871)-ROW($C$3)))=0,"",INDEX(PlansAndNotes!$D$6:$D$4005,ROW(B1871)-ROW($C$3))),"")</f>
        <v/>
      </c>
      <c r="O1871" s="165" t="str">
        <f t="shared" si="211"/>
        <v/>
      </c>
      <c r="P1871" s="363" t="str">
        <f>IFERROR(IF(LEN(INDEX(PlansAndNotes!$E$6:$E$4005,ROW(B1871)-ROW($C$3)))=0,"",INDEX(PlansAndNotes!$E$6:$E$4005,ROW(B1871)-ROW($C$3))),"")</f>
        <v/>
      </c>
      <c r="Q1871" s="363" t="str">
        <f>IFERROR(IF(LEN(INDEX(PlansAndNotes!$G$6:$G$4005,ROW(B1871)-ROW($C$3)))=0,"",INDEX(PlansAndNotes!$G$6:$G$4005,ROW(B1871)-ROW($C$3))),"")</f>
        <v/>
      </c>
      <c r="R1871" s="361" t="str">
        <f>IFERROR(IF(LEN(D1871)&gt;0,IF(LEN(INDEX(AdressBook!$C$6:$C$25,MATCH(D1871,AdressBook!$B$6:$B$25,0),1))=0,"",INDEX(AdressBook!$C$6:$C$25,MATCH(D1871,AdressBook!$B$6:$B$25,0),1)),""),"")</f>
        <v/>
      </c>
      <c r="S1871" s="165">
        <f>IF(LEN(C1871)&gt;0,IFERROR(IF(MATCH(C1871,C1872:$C$4004,0)&gt;0,-1,ROW(S1871)-ROW($S$3)),ROW(S1871)-ROW($S$3)),-1)</f>
        <v>-1</v>
      </c>
      <c r="T1871" s="165">
        <f t="shared" si="212"/>
        <v>0</v>
      </c>
      <c r="U1871" s="165" t="str">
        <f t="shared" si="213"/>
        <v/>
      </c>
      <c r="V1871" s="165" t="str">
        <f>IFERROR(IF(OR(C1871="",S1871&lt;0),"",IF(SUBTOTAL(3,C1871:C1871)=0,-1,SUBTOTAL(3,$C$4:C1871))),"")</f>
        <v/>
      </c>
      <c r="W1871" s="156" t="str">
        <f t="array" ref="W1871">IF(LEN(C1871)&gt;0,IFERROR(IF(MATCH(C1871,$C$3:$C1870,0)&gt;0,N1871-INDEX($N$3:N1870,SUMPRODUCT(MAX(ROW($C$3:$C1870)*(C1871=$C$3:$C1870)))-2,1),""),""),"")</f>
        <v/>
      </c>
      <c r="X1871" s="156">
        <f t="shared" ca="1" si="214"/>
        <v>1</v>
      </c>
      <c r="Y1871" s="156">
        <f t="shared" ca="1" si="215"/>
        <v>1</v>
      </c>
    </row>
    <row r="1872" spans="2:25" hidden="1" x14ac:dyDescent="0.25">
      <c r="B1872" s="390" t="str">
        <f>IFERROR(IF(LEN(INDEX(PlansAndNotes!$B$6:$B$2005,ROW(A1872)-ROW($B$3)))=0,"",INDEX(PlansAndNotes!$B$6:$B$2005,ROW(A1872)-ROW($B$3))),"")</f>
        <v/>
      </c>
      <c r="C1872" s="361" t="str">
        <f t="shared" si="210"/>
        <v/>
      </c>
      <c r="D1872" s="361" t="str">
        <f>IFERROR(IF(LEN(C1872)&gt;0,IF(LEN(INDEX(TasksList!$C$6:$C$1005,MATCH(C1872,TasksList!$B$6:$B$1005,0),1))=0,"",INDEX(TasksList!$C$6:$C$1005,MATCH(C1872,TasksList!$B$6:$B$1005,0),1)),""),"")</f>
        <v/>
      </c>
      <c r="E1872" s="361" t="str">
        <f>IFERROR(IF(LEN(C1872)&gt;0,IF(LEN(INDEX(TasksList!$F$6:$F$1005,MATCH(C1872,TasksList!$B$6:$B$1005,0),1))=0,"not set!",INDEX(TasksList!$F$6:$F$1005,MATCH(C1872,TasksList!$B$6:$B$1005,0),1)),""),"")</f>
        <v/>
      </c>
      <c r="F1872" s="360" t="str">
        <f>IFERROR(IF(LEN(D1872)&gt;0,IF(LEN(INDEX(AdressBook!$D$6:$D$25,MATCH(D1872,AdressBook!$B$6:$B$25,0),1))=0,"",INDEX(AdressBook!$D$6:$D$25,MATCH(D1872,AdressBook!$B$6:$B$25,0),1)),""),"")</f>
        <v/>
      </c>
      <c r="G1872" s="361" t="str">
        <f>IFERROR(IF(LEN(INDEX(PlansAndNotes!$F$6:$F$2005,ROW(B1872)-ROW($C$3)))=0,"",INDEX(PlansAndNotes!$F$6:$F$2005,ROW(B1872)-ROW($C$3))),"")</f>
        <v/>
      </c>
      <c r="H1872" s="361" t="str">
        <f>IFERROR(IF(LEN(C1872)&gt;0,IF(LEN(INDEX(TasksList!$G$6:$G$1005,MATCH(C1872,TasksList!$B$6:$B$1005,0),1))=0,"",INDEX(TasksList!$G$6:$G$1005,MATCH(C1872,TasksList!$B$6:$B$1005,0),1)),""),"")</f>
        <v/>
      </c>
      <c r="I1872" s="381"/>
      <c r="J1872" s="400"/>
      <c r="K1872" s="400"/>
      <c r="L1872" s="179"/>
      <c r="M1872" s="381"/>
      <c r="N1872" s="362" t="str">
        <f>IFERROR(IF(LEN(INDEX(PlansAndNotes!$D$6:$D$4005,ROW(B1872)-ROW($C$3)))=0,"",INDEX(PlansAndNotes!$D$6:$D$4005,ROW(B1872)-ROW($C$3))),"")</f>
        <v/>
      </c>
      <c r="O1872" s="165" t="str">
        <f t="shared" si="211"/>
        <v/>
      </c>
      <c r="P1872" s="363" t="str">
        <f>IFERROR(IF(LEN(INDEX(PlansAndNotes!$E$6:$E$4005,ROW(B1872)-ROW($C$3)))=0,"",INDEX(PlansAndNotes!$E$6:$E$4005,ROW(B1872)-ROW($C$3))),"")</f>
        <v/>
      </c>
      <c r="Q1872" s="363" t="str">
        <f>IFERROR(IF(LEN(INDEX(PlansAndNotes!$G$6:$G$4005,ROW(B1872)-ROW($C$3)))=0,"",INDEX(PlansAndNotes!$G$6:$G$4005,ROW(B1872)-ROW($C$3))),"")</f>
        <v/>
      </c>
      <c r="R1872" s="361" t="str">
        <f>IFERROR(IF(LEN(D1872)&gt;0,IF(LEN(INDEX(AdressBook!$C$6:$C$25,MATCH(D1872,AdressBook!$B$6:$B$25,0),1))=0,"",INDEX(AdressBook!$C$6:$C$25,MATCH(D1872,AdressBook!$B$6:$B$25,0),1)),""),"")</f>
        <v/>
      </c>
      <c r="S1872" s="165">
        <f>IF(LEN(C1872)&gt;0,IFERROR(IF(MATCH(C1872,C1873:$C$4004,0)&gt;0,-1,ROW(S1872)-ROW($S$3)),ROW(S1872)-ROW($S$3)),-1)</f>
        <v>-1</v>
      </c>
      <c r="T1872" s="165">
        <f t="shared" si="212"/>
        <v>0</v>
      </c>
      <c r="U1872" s="165" t="str">
        <f t="shared" si="213"/>
        <v/>
      </c>
      <c r="V1872" s="165" t="str">
        <f>IFERROR(IF(OR(C1872="",S1872&lt;0),"",IF(SUBTOTAL(3,C1872:C1872)=0,-1,SUBTOTAL(3,$C$4:C1872))),"")</f>
        <v/>
      </c>
      <c r="W1872" s="156" t="str">
        <f t="array" ref="W1872">IF(LEN(C1872)&gt;0,IFERROR(IF(MATCH(C1872,$C$3:$C1871,0)&gt;0,N1872-INDEX($N$3:N1871,SUMPRODUCT(MAX(ROW($C$3:$C1871)*(C1872=$C$3:$C1871)))-2,1),""),""),"")</f>
        <v/>
      </c>
      <c r="X1872" s="156">
        <f t="shared" ca="1" si="214"/>
        <v>1</v>
      </c>
      <c r="Y1872" s="156">
        <f t="shared" ca="1" si="215"/>
        <v>1</v>
      </c>
    </row>
    <row r="1873" spans="2:25" hidden="1" x14ac:dyDescent="0.25">
      <c r="B1873" s="390" t="str">
        <f>IFERROR(IF(LEN(INDEX(PlansAndNotes!$B$6:$B$2005,ROW(A1873)-ROW($B$3)))=0,"",INDEX(PlansAndNotes!$B$6:$B$2005,ROW(A1873)-ROW($B$3))),"")</f>
        <v/>
      </c>
      <c r="C1873" s="361" t="str">
        <f t="shared" si="210"/>
        <v/>
      </c>
      <c r="D1873" s="361" t="str">
        <f>IFERROR(IF(LEN(C1873)&gt;0,IF(LEN(INDEX(TasksList!$C$6:$C$1005,MATCH(C1873,TasksList!$B$6:$B$1005,0),1))=0,"",INDEX(TasksList!$C$6:$C$1005,MATCH(C1873,TasksList!$B$6:$B$1005,0),1)),""),"")</f>
        <v/>
      </c>
      <c r="E1873" s="361" t="str">
        <f>IFERROR(IF(LEN(C1873)&gt;0,IF(LEN(INDEX(TasksList!$F$6:$F$1005,MATCH(C1873,TasksList!$B$6:$B$1005,0),1))=0,"not set!",INDEX(TasksList!$F$6:$F$1005,MATCH(C1873,TasksList!$B$6:$B$1005,0),1)),""),"")</f>
        <v/>
      </c>
      <c r="F1873" s="360" t="str">
        <f>IFERROR(IF(LEN(D1873)&gt;0,IF(LEN(INDEX(AdressBook!$D$6:$D$25,MATCH(D1873,AdressBook!$B$6:$B$25,0),1))=0,"",INDEX(AdressBook!$D$6:$D$25,MATCH(D1873,AdressBook!$B$6:$B$25,0),1)),""),"")</f>
        <v/>
      </c>
      <c r="G1873" s="361" t="str">
        <f>IFERROR(IF(LEN(INDEX(PlansAndNotes!$F$6:$F$2005,ROW(B1873)-ROW($C$3)))=0,"",INDEX(PlansAndNotes!$F$6:$F$2005,ROW(B1873)-ROW($C$3))),"")</f>
        <v/>
      </c>
      <c r="H1873" s="361" t="str">
        <f>IFERROR(IF(LEN(C1873)&gt;0,IF(LEN(INDEX(TasksList!$G$6:$G$1005,MATCH(C1873,TasksList!$B$6:$B$1005,0),1))=0,"",INDEX(TasksList!$G$6:$G$1005,MATCH(C1873,TasksList!$B$6:$B$1005,0),1)),""),"")</f>
        <v/>
      </c>
      <c r="I1873" s="381"/>
      <c r="J1873" s="400"/>
      <c r="K1873" s="400"/>
      <c r="L1873" s="179"/>
      <c r="M1873" s="381"/>
      <c r="N1873" s="362" t="str">
        <f>IFERROR(IF(LEN(INDEX(PlansAndNotes!$D$6:$D$4005,ROW(B1873)-ROW($C$3)))=0,"",INDEX(PlansAndNotes!$D$6:$D$4005,ROW(B1873)-ROW($C$3))),"")</f>
        <v/>
      </c>
      <c r="O1873" s="165" t="str">
        <f t="shared" si="211"/>
        <v/>
      </c>
      <c r="P1873" s="363" t="str">
        <f>IFERROR(IF(LEN(INDEX(PlansAndNotes!$E$6:$E$4005,ROW(B1873)-ROW($C$3)))=0,"",INDEX(PlansAndNotes!$E$6:$E$4005,ROW(B1873)-ROW($C$3))),"")</f>
        <v/>
      </c>
      <c r="Q1873" s="363" t="str">
        <f>IFERROR(IF(LEN(INDEX(PlansAndNotes!$G$6:$G$4005,ROW(B1873)-ROW($C$3)))=0,"",INDEX(PlansAndNotes!$G$6:$G$4005,ROW(B1873)-ROW($C$3))),"")</f>
        <v/>
      </c>
      <c r="R1873" s="361" t="str">
        <f>IFERROR(IF(LEN(D1873)&gt;0,IF(LEN(INDEX(AdressBook!$C$6:$C$25,MATCH(D1873,AdressBook!$B$6:$B$25,0),1))=0,"",INDEX(AdressBook!$C$6:$C$25,MATCH(D1873,AdressBook!$B$6:$B$25,0),1)),""),"")</f>
        <v/>
      </c>
      <c r="S1873" s="165">
        <f>IF(LEN(C1873)&gt;0,IFERROR(IF(MATCH(C1873,C1874:$C$4004,0)&gt;0,-1,ROW(S1873)-ROW($S$3)),ROW(S1873)-ROW($S$3)),-1)</f>
        <v>-1</v>
      </c>
      <c r="T1873" s="165">
        <f t="shared" si="212"/>
        <v>0</v>
      </c>
      <c r="U1873" s="165" t="str">
        <f t="shared" si="213"/>
        <v/>
      </c>
      <c r="V1873" s="165" t="str">
        <f>IFERROR(IF(OR(C1873="",S1873&lt;0),"",IF(SUBTOTAL(3,C1873:C1873)=0,-1,SUBTOTAL(3,$C$4:C1873))),"")</f>
        <v/>
      </c>
      <c r="W1873" s="156" t="str">
        <f t="array" ref="W1873">IF(LEN(C1873)&gt;0,IFERROR(IF(MATCH(C1873,$C$3:$C1872,0)&gt;0,N1873-INDEX($N$3:N1872,SUMPRODUCT(MAX(ROW($C$3:$C1872)*(C1873=$C$3:$C1872)))-2,1),""),""),"")</f>
        <v/>
      </c>
      <c r="X1873" s="156">
        <f t="shared" ca="1" si="214"/>
        <v>1</v>
      </c>
      <c r="Y1873" s="156">
        <f t="shared" ca="1" si="215"/>
        <v>1</v>
      </c>
    </row>
    <row r="1874" spans="2:25" hidden="1" x14ac:dyDescent="0.25">
      <c r="B1874" s="390" t="str">
        <f>IFERROR(IF(LEN(INDEX(PlansAndNotes!$B$6:$B$2005,ROW(A1874)-ROW($B$3)))=0,"",INDEX(PlansAndNotes!$B$6:$B$2005,ROW(A1874)-ROW($B$3))),"")</f>
        <v/>
      </c>
      <c r="C1874" s="361" t="str">
        <f t="shared" si="210"/>
        <v/>
      </c>
      <c r="D1874" s="361" t="str">
        <f>IFERROR(IF(LEN(C1874)&gt;0,IF(LEN(INDEX(TasksList!$C$6:$C$1005,MATCH(C1874,TasksList!$B$6:$B$1005,0),1))=0,"",INDEX(TasksList!$C$6:$C$1005,MATCH(C1874,TasksList!$B$6:$B$1005,0),1)),""),"")</f>
        <v/>
      </c>
      <c r="E1874" s="361" t="str">
        <f>IFERROR(IF(LEN(C1874)&gt;0,IF(LEN(INDEX(TasksList!$F$6:$F$1005,MATCH(C1874,TasksList!$B$6:$B$1005,0),1))=0,"not set!",INDEX(TasksList!$F$6:$F$1005,MATCH(C1874,TasksList!$B$6:$B$1005,0),1)),""),"")</f>
        <v/>
      </c>
      <c r="F1874" s="360" t="str">
        <f>IFERROR(IF(LEN(D1874)&gt;0,IF(LEN(INDEX(AdressBook!$D$6:$D$25,MATCH(D1874,AdressBook!$B$6:$B$25,0),1))=0,"",INDEX(AdressBook!$D$6:$D$25,MATCH(D1874,AdressBook!$B$6:$B$25,0),1)),""),"")</f>
        <v/>
      </c>
      <c r="G1874" s="361" t="str">
        <f>IFERROR(IF(LEN(INDEX(PlansAndNotes!$F$6:$F$2005,ROW(B1874)-ROW($C$3)))=0,"",INDEX(PlansAndNotes!$F$6:$F$2005,ROW(B1874)-ROW($C$3))),"")</f>
        <v/>
      </c>
      <c r="H1874" s="361" t="str">
        <f>IFERROR(IF(LEN(C1874)&gt;0,IF(LEN(INDEX(TasksList!$G$6:$G$1005,MATCH(C1874,TasksList!$B$6:$B$1005,0),1))=0,"",INDEX(TasksList!$G$6:$G$1005,MATCH(C1874,TasksList!$B$6:$B$1005,0),1)),""),"")</f>
        <v/>
      </c>
      <c r="I1874" s="381"/>
      <c r="J1874" s="400"/>
      <c r="K1874" s="400"/>
      <c r="L1874" s="179"/>
      <c r="M1874" s="381"/>
      <c r="N1874" s="362" t="str">
        <f>IFERROR(IF(LEN(INDEX(PlansAndNotes!$D$6:$D$4005,ROW(B1874)-ROW($C$3)))=0,"",INDEX(PlansAndNotes!$D$6:$D$4005,ROW(B1874)-ROW($C$3))),"")</f>
        <v/>
      </c>
      <c r="O1874" s="165" t="str">
        <f t="shared" si="211"/>
        <v/>
      </c>
      <c r="P1874" s="363" t="str">
        <f>IFERROR(IF(LEN(INDEX(PlansAndNotes!$E$6:$E$4005,ROW(B1874)-ROW($C$3)))=0,"",INDEX(PlansAndNotes!$E$6:$E$4005,ROW(B1874)-ROW($C$3))),"")</f>
        <v/>
      </c>
      <c r="Q1874" s="363" t="str">
        <f>IFERROR(IF(LEN(INDEX(PlansAndNotes!$G$6:$G$4005,ROW(B1874)-ROW($C$3)))=0,"",INDEX(PlansAndNotes!$G$6:$G$4005,ROW(B1874)-ROW($C$3))),"")</f>
        <v/>
      </c>
      <c r="R1874" s="361" t="str">
        <f>IFERROR(IF(LEN(D1874)&gt;0,IF(LEN(INDEX(AdressBook!$C$6:$C$25,MATCH(D1874,AdressBook!$B$6:$B$25,0),1))=0,"",INDEX(AdressBook!$C$6:$C$25,MATCH(D1874,AdressBook!$B$6:$B$25,0),1)),""),"")</f>
        <v/>
      </c>
      <c r="S1874" s="165">
        <f>IF(LEN(C1874)&gt;0,IFERROR(IF(MATCH(C1874,C1875:$C$4004,0)&gt;0,-1,ROW(S1874)-ROW($S$3)),ROW(S1874)-ROW($S$3)),-1)</f>
        <v>-1</v>
      </c>
      <c r="T1874" s="165">
        <f t="shared" si="212"/>
        <v>0</v>
      </c>
      <c r="U1874" s="165" t="str">
        <f t="shared" si="213"/>
        <v/>
      </c>
      <c r="V1874" s="165" t="str">
        <f>IFERROR(IF(OR(C1874="",S1874&lt;0),"",IF(SUBTOTAL(3,C1874:C1874)=0,-1,SUBTOTAL(3,$C$4:C1874))),"")</f>
        <v/>
      </c>
      <c r="W1874" s="156" t="str">
        <f t="array" ref="W1874">IF(LEN(C1874)&gt;0,IFERROR(IF(MATCH(C1874,$C$3:$C1873,0)&gt;0,N1874-INDEX($N$3:N1873,SUMPRODUCT(MAX(ROW($C$3:$C1873)*(C1874=$C$3:$C1873)))-2,1),""),""),"")</f>
        <v/>
      </c>
      <c r="X1874" s="156">
        <f t="shared" ca="1" si="214"/>
        <v>1</v>
      </c>
      <c r="Y1874" s="156">
        <f t="shared" ca="1" si="215"/>
        <v>1</v>
      </c>
    </row>
    <row r="1875" spans="2:25" hidden="1" x14ac:dyDescent="0.25">
      <c r="B1875" s="390" t="str">
        <f>IFERROR(IF(LEN(INDEX(PlansAndNotes!$B$6:$B$2005,ROW(A1875)-ROW($B$3)))=0,"",INDEX(PlansAndNotes!$B$6:$B$2005,ROW(A1875)-ROW($B$3))),"")</f>
        <v/>
      </c>
      <c r="C1875" s="361" t="str">
        <f t="shared" si="210"/>
        <v/>
      </c>
      <c r="D1875" s="361" t="str">
        <f>IFERROR(IF(LEN(C1875)&gt;0,IF(LEN(INDEX(TasksList!$C$6:$C$1005,MATCH(C1875,TasksList!$B$6:$B$1005,0),1))=0,"",INDEX(TasksList!$C$6:$C$1005,MATCH(C1875,TasksList!$B$6:$B$1005,0),1)),""),"")</f>
        <v/>
      </c>
      <c r="E1875" s="361" t="str">
        <f>IFERROR(IF(LEN(C1875)&gt;0,IF(LEN(INDEX(TasksList!$F$6:$F$1005,MATCH(C1875,TasksList!$B$6:$B$1005,0),1))=0,"not set!",INDEX(TasksList!$F$6:$F$1005,MATCH(C1875,TasksList!$B$6:$B$1005,0),1)),""),"")</f>
        <v/>
      </c>
      <c r="F1875" s="360" t="str">
        <f>IFERROR(IF(LEN(D1875)&gt;0,IF(LEN(INDEX(AdressBook!$D$6:$D$25,MATCH(D1875,AdressBook!$B$6:$B$25,0),1))=0,"",INDEX(AdressBook!$D$6:$D$25,MATCH(D1875,AdressBook!$B$6:$B$25,0),1)),""),"")</f>
        <v/>
      </c>
      <c r="G1875" s="361" t="str">
        <f>IFERROR(IF(LEN(INDEX(PlansAndNotes!$F$6:$F$2005,ROW(B1875)-ROW($C$3)))=0,"",INDEX(PlansAndNotes!$F$6:$F$2005,ROW(B1875)-ROW($C$3))),"")</f>
        <v/>
      </c>
      <c r="H1875" s="361" t="str">
        <f>IFERROR(IF(LEN(C1875)&gt;0,IF(LEN(INDEX(TasksList!$G$6:$G$1005,MATCH(C1875,TasksList!$B$6:$B$1005,0),1))=0,"",INDEX(TasksList!$G$6:$G$1005,MATCH(C1875,TasksList!$B$6:$B$1005,0),1)),""),"")</f>
        <v/>
      </c>
      <c r="I1875" s="381"/>
      <c r="J1875" s="400"/>
      <c r="K1875" s="400"/>
      <c r="L1875" s="179"/>
      <c r="M1875" s="381"/>
      <c r="N1875" s="362" t="str">
        <f>IFERROR(IF(LEN(INDEX(PlansAndNotes!$D$6:$D$4005,ROW(B1875)-ROW($C$3)))=0,"",INDEX(PlansAndNotes!$D$6:$D$4005,ROW(B1875)-ROW($C$3))),"")</f>
        <v/>
      </c>
      <c r="O1875" s="165" t="str">
        <f t="shared" si="211"/>
        <v/>
      </c>
      <c r="P1875" s="363" t="str">
        <f>IFERROR(IF(LEN(INDEX(PlansAndNotes!$E$6:$E$4005,ROW(B1875)-ROW($C$3)))=0,"",INDEX(PlansAndNotes!$E$6:$E$4005,ROW(B1875)-ROW($C$3))),"")</f>
        <v/>
      </c>
      <c r="Q1875" s="363" t="str">
        <f>IFERROR(IF(LEN(INDEX(PlansAndNotes!$G$6:$G$4005,ROW(B1875)-ROW($C$3)))=0,"",INDEX(PlansAndNotes!$G$6:$G$4005,ROW(B1875)-ROW($C$3))),"")</f>
        <v/>
      </c>
      <c r="R1875" s="361" t="str">
        <f>IFERROR(IF(LEN(D1875)&gt;0,IF(LEN(INDEX(AdressBook!$C$6:$C$25,MATCH(D1875,AdressBook!$B$6:$B$25,0),1))=0,"",INDEX(AdressBook!$C$6:$C$25,MATCH(D1875,AdressBook!$B$6:$B$25,0),1)),""),"")</f>
        <v/>
      </c>
      <c r="S1875" s="165">
        <f>IF(LEN(C1875)&gt;0,IFERROR(IF(MATCH(C1875,C1876:$C$4004,0)&gt;0,-1,ROW(S1875)-ROW($S$3)),ROW(S1875)-ROW($S$3)),-1)</f>
        <v>-1</v>
      </c>
      <c r="T1875" s="165">
        <f t="shared" si="212"/>
        <v>0</v>
      </c>
      <c r="U1875" s="165" t="str">
        <f t="shared" si="213"/>
        <v/>
      </c>
      <c r="V1875" s="165" t="str">
        <f>IFERROR(IF(OR(C1875="",S1875&lt;0),"",IF(SUBTOTAL(3,C1875:C1875)=0,-1,SUBTOTAL(3,$C$4:C1875))),"")</f>
        <v/>
      </c>
      <c r="W1875" s="156" t="str">
        <f t="array" ref="W1875">IF(LEN(C1875)&gt;0,IFERROR(IF(MATCH(C1875,$C$3:$C1874,0)&gt;0,N1875-INDEX($N$3:N1874,SUMPRODUCT(MAX(ROW($C$3:$C1874)*(C1875=$C$3:$C1874)))-2,1),""),""),"")</f>
        <v/>
      </c>
      <c r="X1875" s="156">
        <f t="shared" ca="1" si="214"/>
        <v>1</v>
      </c>
      <c r="Y1875" s="156">
        <f t="shared" ca="1" si="215"/>
        <v>1</v>
      </c>
    </row>
    <row r="1876" spans="2:25" hidden="1" x14ac:dyDescent="0.25">
      <c r="B1876" s="390" t="str">
        <f>IFERROR(IF(LEN(INDEX(PlansAndNotes!$B$6:$B$2005,ROW(A1876)-ROW($B$3)))=0,"",INDEX(PlansAndNotes!$B$6:$B$2005,ROW(A1876)-ROW($B$3))),"")</f>
        <v/>
      </c>
      <c r="C1876" s="361" t="str">
        <f t="shared" si="210"/>
        <v/>
      </c>
      <c r="D1876" s="361" t="str">
        <f>IFERROR(IF(LEN(C1876)&gt;0,IF(LEN(INDEX(TasksList!$C$6:$C$1005,MATCH(C1876,TasksList!$B$6:$B$1005,0),1))=0,"",INDEX(TasksList!$C$6:$C$1005,MATCH(C1876,TasksList!$B$6:$B$1005,0),1)),""),"")</f>
        <v/>
      </c>
      <c r="E1876" s="361" t="str">
        <f>IFERROR(IF(LEN(C1876)&gt;0,IF(LEN(INDEX(TasksList!$F$6:$F$1005,MATCH(C1876,TasksList!$B$6:$B$1005,0),1))=0,"not set!",INDEX(TasksList!$F$6:$F$1005,MATCH(C1876,TasksList!$B$6:$B$1005,0),1)),""),"")</f>
        <v/>
      </c>
      <c r="F1876" s="360" t="str">
        <f>IFERROR(IF(LEN(D1876)&gt;0,IF(LEN(INDEX(AdressBook!$D$6:$D$25,MATCH(D1876,AdressBook!$B$6:$B$25,0),1))=0,"",INDEX(AdressBook!$D$6:$D$25,MATCH(D1876,AdressBook!$B$6:$B$25,0),1)),""),"")</f>
        <v/>
      </c>
      <c r="G1876" s="361" t="str">
        <f>IFERROR(IF(LEN(INDEX(PlansAndNotes!$F$6:$F$2005,ROW(B1876)-ROW($C$3)))=0,"",INDEX(PlansAndNotes!$F$6:$F$2005,ROW(B1876)-ROW($C$3))),"")</f>
        <v/>
      </c>
      <c r="H1876" s="361" t="str">
        <f>IFERROR(IF(LEN(C1876)&gt;0,IF(LEN(INDEX(TasksList!$G$6:$G$1005,MATCH(C1876,TasksList!$B$6:$B$1005,0),1))=0,"",INDEX(TasksList!$G$6:$G$1005,MATCH(C1876,TasksList!$B$6:$B$1005,0),1)),""),"")</f>
        <v/>
      </c>
      <c r="I1876" s="381"/>
      <c r="J1876" s="400"/>
      <c r="K1876" s="400"/>
      <c r="L1876" s="179"/>
      <c r="M1876" s="381"/>
      <c r="N1876" s="362" t="str">
        <f>IFERROR(IF(LEN(INDEX(PlansAndNotes!$D$6:$D$4005,ROW(B1876)-ROW($C$3)))=0,"",INDEX(PlansAndNotes!$D$6:$D$4005,ROW(B1876)-ROW($C$3))),"")</f>
        <v/>
      </c>
      <c r="O1876" s="165" t="str">
        <f t="shared" si="211"/>
        <v/>
      </c>
      <c r="P1876" s="363" t="str">
        <f>IFERROR(IF(LEN(INDEX(PlansAndNotes!$E$6:$E$4005,ROW(B1876)-ROW($C$3)))=0,"",INDEX(PlansAndNotes!$E$6:$E$4005,ROW(B1876)-ROW($C$3))),"")</f>
        <v/>
      </c>
      <c r="Q1876" s="363" t="str">
        <f>IFERROR(IF(LEN(INDEX(PlansAndNotes!$G$6:$G$4005,ROW(B1876)-ROW($C$3)))=0,"",INDEX(PlansAndNotes!$G$6:$G$4005,ROW(B1876)-ROW($C$3))),"")</f>
        <v/>
      </c>
      <c r="R1876" s="361" t="str">
        <f>IFERROR(IF(LEN(D1876)&gt;0,IF(LEN(INDEX(AdressBook!$C$6:$C$25,MATCH(D1876,AdressBook!$B$6:$B$25,0),1))=0,"",INDEX(AdressBook!$C$6:$C$25,MATCH(D1876,AdressBook!$B$6:$B$25,0),1)),""),"")</f>
        <v/>
      </c>
      <c r="S1876" s="165">
        <f>IF(LEN(C1876)&gt;0,IFERROR(IF(MATCH(C1876,C1877:$C$4004,0)&gt;0,-1,ROW(S1876)-ROW($S$3)),ROW(S1876)-ROW($S$3)),-1)</f>
        <v>-1</v>
      </c>
      <c r="T1876" s="165">
        <f t="shared" si="212"/>
        <v>0</v>
      </c>
      <c r="U1876" s="165" t="str">
        <f t="shared" si="213"/>
        <v/>
      </c>
      <c r="V1876" s="165" t="str">
        <f>IFERROR(IF(OR(C1876="",S1876&lt;0),"",IF(SUBTOTAL(3,C1876:C1876)=0,-1,SUBTOTAL(3,$C$4:C1876))),"")</f>
        <v/>
      </c>
      <c r="W1876" s="156" t="str">
        <f t="array" ref="W1876">IF(LEN(C1876)&gt;0,IFERROR(IF(MATCH(C1876,$C$3:$C1875,0)&gt;0,N1876-INDEX($N$3:N1875,SUMPRODUCT(MAX(ROW($C$3:$C1875)*(C1876=$C$3:$C1875)))-2,1),""),""),"")</f>
        <v/>
      </c>
      <c r="X1876" s="156">
        <f t="shared" ca="1" si="214"/>
        <v>1</v>
      </c>
      <c r="Y1876" s="156">
        <f t="shared" ca="1" si="215"/>
        <v>1</v>
      </c>
    </row>
    <row r="1877" spans="2:25" hidden="1" x14ac:dyDescent="0.25">
      <c r="B1877" s="390" t="str">
        <f>IFERROR(IF(LEN(INDEX(PlansAndNotes!$B$6:$B$2005,ROW(A1877)-ROW($B$3)))=0,"",INDEX(PlansAndNotes!$B$6:$B$2005,ROW(A1877)-ROW($B$3))),"")</f>
        <v/>
      </c>
      <c r="C1877" s="361" t="str">
        <f t="shared" si="210"/>
        <v/>
      </c>
      <c r="D1877" s="361" t="str">
        <f>IFERROR(IF(LEN(C1877)&gt;0,IF(LEN(INDEX(TasksList!$C$6:$C$1005,MATCH(C1877,TasksList!$B$6:$B$1005,0),1))=0,"",INDEX(TasksList!$C$6:$C$1005,MATCH(C1877,TasksList!$B$6:$B$1005,0),1)),""),"")</f>
        <v/>
      </c>
      <c r="E1877" s="361" t="str">
        <f>IFERROR(IF(LEN(C1877)&gt;0,IF(LEN(INDEX(TasksList!$F$6:$F$1005,MATCH(C1877,TasksList!$B$6:$B$1005,0),1))=0,"not set!",INDEX(TasksList!$F$6:$F$1005,MATCH(C1877,TasksList!$B$6:$B$1005,0),1)),""),"")</f>
        <v/>
      </c>
      <c r="F1877" s="360" t="str">
        <f>IFERROR(IF(LEN(D1877)&gt;0,IF(LEN(INDEX(AdressBook!$D$6:$D$25,MATCH(D1877,AdressBook!$B$6:$B$25,0),1))=0,"",INDEX(AdressBook!$D$6:$D$25,MATCH(D1877,AdressBook!$B$6:$B$25,0),1)),""),"")</f>
        <v/>
      </c>
      <c r="G1877" s="361" t="str">
        <f>IFERROR(IF(LEN(INDEX(PlansAndNotes!$F$6:$F$2005,ROW(B1877)-ROW($C$3)))=0,"",INDEX(PlansAndNotes!$F$6:$F$2005,ROW(B1877)-ROW($C$3))),"")</f>
        <v/>
      </c>
      <c r="H1877" s="361" t="str">
        <f>IFERROR(IF(LEN(C1877)&gt;0,IF(LEN(INDEX(TasksList!$G$6:$G$1005,MATCH(C1877,TasksList!$B$6:$B$1005,0),1))=0,"",INDEX(TasksList!$G$6:$G$1005,MATCH(C1877,TasksList!$B$6:$B$1005,0),1)),""),"")</f>
        <v/>
      </c>
      <c r="I1877" s="381"/>
      <c r="J1877" s="400"/>
      <c r="K1877" s="400"/>
      <c r="L1877" s="179"/>
      <c r="M1877" s="381"/>
      <c r="N1877" s="362" t="str">
        <f>IFERROR(IF(LEN(INDEX(PlansAndNotes!$D$6:$D$4005,ROW(B1877)-ROW($C$3)))=0,"",INDEX(PlansAndNotes!$D$6:$D$4005,ROW(B1877)-ROW($C$3))),"")</f>
        <v/>
      </c>
      <c r="O1877" s="165" t="str">
        <f t="shared" si="211"/>
        <v/>
      </c>
      <c r="P1877" s="363" t="str">
        <f>IFERROR(IF(LEN(INDEX(PlansAndNotes!$E$6:$E$4005,ROW(B1877)-ROW($C$3)))=0,"",INDEX(PlansAndNotes!$E$6:$E$4005,ROW(B1877)-ROW($C$3))),"")</f>
        <v/>
      </c>
      <c r="Q1877" s="363" t="str">
        <f>IFERROR(IF(LEN(INDEX(PlansAndNotes!$G$6:$G$4005,ROW(B1877)-ROW($C$3)))=0,"",INDEX(PlansAndNotes!$G$6:$G$4005,ROW(B1877)-ROW($C$3))),"")</f>
        <v/>
      </c>
      <c r="R1877" s="361" t="str">
        <f>IFERROR(IF(LEN(D1877)&gt;0,IF(LEN(INDEX(AdressBook!$C$6:$C$25,MATCH(D1877,AdressBook!$B$6:$B$25,0),1))=0,"",INDEX(AdressBook!$C$6:$C$25,MATCH(D1877,AdressBook!$B$6:$B$25,0),1)),""),"")</f>
        <v/>
      </c>
      <c r="S1877" s="165">
        <f>IF(LEN(C1877)&gt;0,IFERROR(IF(MATCH(C1877,C1878:$C$4004,0)&gt;0,-1,ROW(S1877)-ROW($S$3)),ROW(S1877)-ROW($S$3)),-1)</f>
        <v>-1</v>
      </c>
      <c r="T1877" s="165">
        <f t="shared" si="212"/>
        <v>0</v>
      </c>
      <c r="U1877" s="165" t="str">
        <f t="shared" si="213"/>
        <v/>
      </c>
      <c r="V1877" s="165" t="str">
        <f>IFERROR(IF(OR(C1877="",S1877&lt;0),"",IF(SUBTOTAL(3,C1877:C1877)=0,-1,SUBTOTAL(3,$C$4:C1877))),"")</f>
        <v/>
      </c>
      <c r="W1877" s="156" t="str">
        <f t="array" ref="W1877">IF(LEN(C1877)&gt;0,IFERROR(IF(MATCH(C1877,$C$3:$C1876,0)&gt;0,N1877-INDEX($N$3:N1876,SUMPRODUCT(MAX(ROW($C$3:$C1876)*(C1877=$C$3:$C1876)))-2,1),""),""),"")</f>
        <v/>
      </c>
      <c r="X1877" s="156">
        <f t="shared" ca="1" si="214"/>
        <v>1</v>
      </c>
      <c r="Y1877" s="156">
        <f t="shared" ca="1" si="215"/>
        <v>1</v>
      </c>
    </row>
    <row r="1878" spans="2:25" hidden="1" x14ac:dyDescent="0.25">
      <c r="B1878" s="390" t="str">
        <f>IFERROR(IF(LEN(INDEX(PlansAndNotes!$B$6:$B$2005,ROW(A1878)-ROW($B$3)))=0,"",INDEX(PlansAndNotes!$B$6:$B$2005,ROW(A1878)-ROW($B$3))),"")</f>
        <v/>
      </c>
      <c r="C1878" s="361" t="str">
        <f t="shared" si="210"/>
        <v/>
      </c>
      <c r="D1878" s="361" t="str">
        <f>IFERROR(IF(LEN(C1878)&gt;0,IF(LEN(INDEX(TasksList!$C$6:$C$1005,MATCH(C1878,TasksList!$B$6:$B$1005,0),1))=0,"",INDEX(TasksList!$C$6:$C$1005,MATCH(C1878,TasksList!$B$6:$B$1005,0),1)),""),"")</f>
        <v/>
      </c>
      <c r="E1878" s="361" t="str">
        <f>IFERROR(IF(LEN(C1878)&gt;0,IF(LEN(INDEX(TasksList!$F$6:$F$1005,MATCH(C1878,TasksList!$B$6:$B$1005,0),1))=0,"not set!",INDEX(TasksList!$F$6:$F$1005,MATCH(C1878,TasksList!$B$6:$B$1005,0),1)),""),"")</f>
        <v/>
      </c>
      <c r="F1878" s="360" t="str">
        <f>IFERROR(IF(LEN(D1878)&gt;0,IF(LEN(INDEX(AdressBook!$D$6:$D$25,MATCH(D1878,AdressBook!$B$6:$B$25,0),1))=0,"",INDEX(AdressBook!$D$6:$D$25,MATCH(D1878,AdressBook!$B$6:$B$25,0),1)),""),"")</f>
        <v/>
      </c>
      <c r="G1878" s="361" t="str">
        <f>IFERROR(IF(LEN(INDEX(PlansAndNotes!$F$6:$F$2005,ROW(B1878)-ROW($C$3)))=0,"",INDEX(PlansAndNotes!$F$6:$F$2005,ROW(B1878)-ROW($C$3))),"")</f>
        <v/>
      </c>
      <c r="H1878" s="361" t="str">
        <f>IFERROR(IF(LEN(C1878)&gt;0,IF(LEN(INDEX(TasksList!$G$6:$G$1005,MATCH(C1878,TasksList!$B$6:$B$1005,0),1))=0,"",INDEX(TasksList!$G$6:$G$1005,MATCH(C1878,TasksList!$B$6:$B$1005,0),1)),""),"")</f>
        <v/>
      </c>
      <c r="I1878" s="381"/>
      <c r="J1878" s="400"/>
      <c r="K1878" s="400"/>
      <c r="L1878" s="179"/>
      <c r="M1878" s="381"/>
      <c r="N1878" s="362" t="str">
        <f>IFERROR(IF(LEN(INDEX(PlansAndNotes!$D$6:$D$4005,ROW(B1878)-ROW($C$3)))=0,"",INDEX(PlansAndNotes!$D$6:$D$4005,ROW(B1878)-ROW($C$3))),"")</f>
        <v/>
      </c>
      <c r="O1878" s="165" t="str">
        <f t="shared" si="211"/>
        <v/>
      </c>
      <c r="P1878" s="363" t="str">
        <f>IFERROR(IF(LEN(INDEX(PlansAndNotes!$E$6:$E$4005,ROW(B1878)-ROW($C$3)))=0,"",INDEX(PlansAndNotes!$E$6:$E$4005,ROW(B1878)-ROW($C$3))),"")</f>
        <v/>
      </c>
      <c r="Q1878" s="363" t="str">
        <f>IFERROR(IF(LEN(INDEX(PlansAndNotes!$G$6:$G$4005,ROW(B1878)-ROW($C$3)))=0,"",INDEX(PlansAndNotes!$G$6:$G$4005,ROW(B1878)-ROW($C$3))),"")</f>
        <v/>
      </c>
      <c r="R1878" s="361" t="str">
        <f>IFERROR(IF(LEN(D1878)&gt;0,IF(LEN(INDEX(AdressBook!$C$6:$C$25,MATCH(D1878,AdressBook!$B$6:$B$25,0),1))=0,"",INDEX(AdressBook!$C$6:$C$25,MATCH(D1878,AdressBook!$B$6:$B$25,0),1)),""),"")</f>
        <v/>
      </c>
      <c r="S1878" s="165">
        <f>IF(LEN(C1878)&gt;0,IFERROR(IF(MATCH(C1878,C1879:$C$4004,0)&gt;0,-1,ROW(S1878)-ROW($S$3)),ROW(S1878)-ROW($S$3)),-1)</f>
        <v>-1</v>
      </c>
      <c r="T1878" s="165">
        <f t="shared" si="212"/>
        <v>0</v>
      </c>
      <c r="U1878" s="165" t="str">
        <f t="shared" si="213"/>
        <v/>
      </c>
      <c r="V1878" s="165" t="str">
        <f>IFERROR(IF(OR(C1878="",S1878&lt;0),"",IF(SUBTOTAL(3,C1878:C1878)=0,-1,SUBTOTAL(3,$C$4:C1878))),"")</f>
        <v/>
      </c>
      <c r="W1878" s="156" t="str">
        <f t="array" ref="W1878">IF(LEN(C1878)&gt;0,IFERROR(IF(MATCH(C1878,$C$3:$C1877,0)&gt;0,N1878-INDEX($N$3:N1877,SUMPRODUCT(MAX(ROW($C$3:$C1877)*(C1878=$C$3:$C1877)))-2,1),""),""),"")</f>
        <v/>
      </c>
      <c r="X1878" s="156">
        <f t="shared" ca="1" si="214"/>
        <v>1</v>
      </c>
      <c r="Y1878" s="156">
        <f t="shared" ca="1" si="215"/>
        <v>1</v>
      </c>
    </row>
    <row r="1879" spans="2:25" hidden="1" x14ac:dyDescent="0.25">
      <c r="B1879" s="390" t="str">
        <f>IFERROR(IF(LEN(INDEX(PlansAndNotes!$B$6:$B$2005,ROW(A1879)-ROW($B$3)))=0,"",INDEX(PlansAndNotes!$B$6:$B$2005,ROW(A1879)-ROW($B$3))),"")</f>
        <v/>
      </c>
      <c r="C1879" s="361" t="str">
        <f t="shared" si="210"/>
        <v/>
      </c>
      <c r="D1879" s="361" t="str">
        <f>IFERROR(IF(LEN(C1879)&gt;0,IF(LEN(INDEX(TasksList!$C$6:$C$1005,MATCH(C1879,TasksList!$B$6:$B$1005,0),1))=0,"",INDEX(TasksList!$C$6:$C$1005,MATCH(C1879,TasksList!$B$6:$B$1005,0),1)),""),"")</f>
        <v/>
      </c>
      <c r="E1879" s="361" t="str">
        <f>IFERROR(IF(LEN(C1879)&gt;0,IF(LEN(INDEX(TasksList!$F$6:$F$1005,MATCH(C1879,TasksList!$B$6:$B$1005,0),1))=0,"not set!",INDEX(TasksList!$F$6:$F$1005,MATCH(C1879,TasksList!$B$6:$B$1005,0),1)),""),"")</f>
        <v/>
      </c>
      <c r="F1879" s="360" t="str">
        <f>IFERROR(IF(LEN(D1879)&gt;0,IF(LEN(INDEX(AdressBook!$D$6:$D$25,MATCH(D1879,AdressBook!$B$6:$B$25,0),1))=0,"",INDEX(AdressBook!$D$6:$D$25,MATCH(D1879,AdressBook!$B$6:$B$25,0),1)),""),"")</f>
        <v/>
      </c>
      <c r="G1879" s="361" t="str">
        <f>IFERROR(IF(LEN(INDEX(PlansAndNotes!$F$6:$F$2005,ROW(B1879)-ROW($C$3)))=0,"",INDEX(PlansAndNotes!$F$6:$F$2005,ROW(B1879)-ROW($C$3))),"")</f>
        <v/>
      </c>
      <c r="H1879" s="361" t="str">
        <f>IFERROR(IF(LEN(C1879)&gt;0,IF(LEN(INDEX(TasksList!$G$6:$G$1005,MATCH(C1879,TasksList!$B$6:$B$1005,0),1))=0,"",INDEX(TasksList!$G$6:$G$1005,MATCH(C1879,TasksList!$B$6:$B$1005,0),1)),""),"")</f>
        <v/>
      </c>
      <c r="I1879" s="381"/>
      <c r="J1879" s="400"/>
      <c r="K1879" s="400"/>
      <c r="L1879" s="179"/>
      <c r="M1879" s="381"/>
      <c r="N1879" s="362" t="str">
        <f>IFERROR(IF(LEN(INDEX(PlansAndNotes!$D$6:$D$4005,ROW(B1879)-ROW($C$3)))=0,"",INDEX(PlansAndNotes!$D$6:$D$4005,ROW(B1879)-ROW($C$3))),"")</f>
        <v/>
      </c>
      <c r="O1879" s="165" t="str">
        <f t="shared" si="211"/>
        <v/>
      </c>
      <c r="P1879" s="363" t="str">
        <f>IFERROR(IF(LEN(INDEX(PlansAndNotes!$E$6:$E$4005,ROW(B1879)-ROW($C$3)))=0,"",INDEX(PlansAndNotes!$E$6:$E$4005,ROW(B1879)-ROW($C$3))),"")</f>
        <v/>
      </c>
      <c r="Q1879" s="363" t="str">
        <f>IFERROR(IF(LEN(INDEX(PlansAndNotes!$G$6:$G$4005,ROW(B1879)-ROW($C$3)))=0,"",INDEX(PlansAndNotes!$G$6:$G$4005,ROW(B1879)-ROW($C$3))),"")</f>
        <v/>
      </c>
      <c r="R1879" s="361" t="str">
        <f>IFERROR(IF(LEN(D1879)&gt;0,IF(LEN(INDEX(AdressBook!$C$6:$C$25,MATCH(D1879,AdressBook!$B$6:$B$25,0),1))=0,"",INDEX(AdressBook!$C$6:$C$25,MATCH(D1879,AdressBook!$B$6:$B$25,0),1)),""),"")</f>
        <v/>
      </c>
      <c r="S1879" s="165">
        <f>IF(LEN(C1879)&gt;0,IFERROR(IF(MATCH(C1879,C1880:$C$4004,0)&gt;0,-1,ROW(S1879)-ROW($S$3)),ROW(S1879)-ROW($S$3)),-1)</f>
        <v>-1</v>
      </c>
      <c r="T1879" s="165">
        <f t="shared" si="212"/>
        <v>0</v>
      </c>
      <c r="U1879" s="165" t="str">
        <f t="shared" si="213"/>
        <v/>
      </c>
      <c r="V1879" s="165" t="str">
        <f>IFERROR(IF(OR(C1879="",S1879&lt;0),"",IF(SUBTOTAL(3,C1879:C1879)=0,-1,SUBTOTAL(3,$C$4:C1879))),"")</f>
        <v/>
      </c>
      <c r="W1879" s="156" t="str">
        <f t="array" ref="W1879">IF(LEN(C1879)&gt;0,IFERROR(IF(MATCH(C1879,$C$3:$C1878,0)&gt;0,N1879-INDEX($N$3:N1878,SUMPRODUCT(MAX(ROW($C$3:$C1878)*(C1879=$C$3:$C1878)))-2,1),""),""),"")</f>
        <v/>
      </c>
      <c r="X1879" s="156">
        <f t="shared" ca="1" si="214"/>
        <v>1</v>
      </c>
      <c r="Y1879" s="156">
        <f t="shared" ca="1" si="215"/>
        <v>1</v>
      </c>
    </row>
    <row r="1880" spans="2:25" hidden="1" x14ac:dyDescent="0.25">
      <c r="B1880" s="390" t="str">
        <f>IFERROR(IF(LEN(INDEX(PlansAndNotes!$B$6:$B$2005,ROW(A1880)-ROW($B$3)))=0,"",INDEX(PlansAndNotes!$B$6:$B$2005,ROW(A1880)-ROW($B$3))),"")</f>
        <v/>
      </c>
      <c r="C1880" s="361" t="str">
        <f t="shared" si="210"/>
        <v/>
      </c>
      <c r="D1880" s="361" t="str">
        <f>IFERROR(IF(LEN(C1880)&gt;0,IF(LEN(INDEX(TasksList!$C$6:$C$1005,MATCH(C1880,TasksList!$B$6:$B$1005,0),1))=0,"",INDEX(TasksList!$C$6:$C$1005,MATCH(C1880,TasksList!$B$6:$B$1005,0),1)),""),"")</f>
        <v/>
      </c>
      <c r="E1880" s="361" t="str">
        <f>IFERROR(IF(LEN(C1880)&gt;0,IF(LEN(INDEX(TasksList!$F$6:$F$1005,MATCH(C1880,TasksList!$B$6:$B$1005,0),1))=0,"not set!",INDEX(TasksList!$F$6:$F$1005,MATCH(C1880,TasksList!$B$6:$B$1005,0),1)),""),"")</f>
        <v/>
      </c>
      <c r="F1880" s="360" t="str">
        <f>IFERROR(IF(LEN(D1880)&gt;0,IF(LEN(INDEX(AdressBook!$D$6:$D$25,MATCH(D1880,AdressBook!$B$6:$B$25,0),1))=0,"",INDEX(AdressBook!$D$6:$D$25,MATCH(D1880,AdressBook!$B$6:$B$25,0),1)),""),"")</f>
        <v/>
      </c>
      <c r="G1880" s="361" t="str">
        <f>IFERROR(IF(LEN(INDEX(PlansAndNotes!$F$6:$F$2005,ROW(B1880)-ROW($C$3)))=0,"",INDEX(PlansAndNotes!$F$6:$F$2005,ROW(B1880)-ROW($C$3))),"")</f>
        <v/>
      </c>
      <c r="H1880" s="361" t="str">
        <f>IFERROR(IF(LEN(C1880)&gt;0,IF(LEN(INDEX(TasksList!$G$6:$G$1005,MATCH(C1880,TasksList!$B$6:$B$1005,0),1))=0,"",INDEX(TasksList!$G$6:$G$1005,MATCH(C1880,TasksList!$B$6:$B$1005,0),1)),""),"")</f>
        <v/>
      </c>
      <c r="I1880" s="381"/>
      <c r="J1880" s="400"/>
      <c r="K1880" s="400"/>
      <c r="L1880" s="179"/>
      <c r="M1880" s="381"/>
      <c r="N1880" s="362" t="str">
        <f>IFERROR(IF(LEN(INDEX(PlansAndNotes!$D$6:$D$4005,ROW(B1880)-ROW($C$3)))=0,"",INDEX(PlansAndNotes!$D$6:$D$4005,ROW(B1880)-ROW($C$3))),"")</f>
        <v/>
      </c>
      <c r="O1880" s="165" t="str">
        <f t="shared" si="211"/>
        <v/>
      </c>
      <c r="P1880" s="363" t="str">
        <f>IFERROR(IF(LEN(INDEX(PlansAndNotes!$E$6:$E$4005,ROW(B1880)-ROW($C$3)))=0,"",INDEX(PlansAndNotes!$E$6:$E$4005,ROW(B1880)-ROW($C$3))),"")</f>
        <v/>
      </c>
      <c r="Q1880" s="363" t="str">
        <f>IFERROR(IF(LEN(INDEX(PlansAndNotes!$G$6:$G$4005,ROW(B1880)-ROW($C$3)))=0,"",INDEX(PlansAndNotes!$G$6:$G$4005,ROW(B1880)-ROW($C$3))),"")</f>
        <v/>
      </c>
      <c r="R1880" s="361" t="str">
        <f>IFERROR(IF(LEN(D1880)&gt;0,IF(LEN(INDEX(AdressBook!$C$6:$C$25,MATCH(D1880,AdressBook!$B$6:$B$25,0),1))=0,"",INDEX(AdressBook!$C$6:$C$25,MATCH(D1880,AdressBook!$B$6:$B$25,0),1)),""),"")</f>
        <v/>
      </c>
      <c r="S1880" s="165">
        <f>IF(LEN(C1880)&gt;0,IFERROR(IF(MATCH(C1880,C1881:$C$4004,0)&gt;0,-1,ROW(S1880)-ROW($S$3)),ROW(S1880)-ROW($S$3)),-1)</f>
        <v>-1</v>
      </c>
      <c r="T1880" s="165">
        <f t="shared" si="212"/>
        <v>0</v>
      </c>
      <c r="U1880" s="165" t="str">
        <f t="shared" si="213"/>
        <v/>
      </c>
      <c r="V1880" s="165" t="str">
        <f>IFERROR(IF(OR(C1880="",S1880&lt;0),"",IF(SUBTOTAL(3,C1880:C1880)=0,-1,SUBTOTAL(3,$C$4:C1880))),"")</f>
        <v/>
      </c>
      <c r="W1880" s="156" t="str">
        <f t="array" ref="W1880">IF(LEN(C1880)&gt;0,IFERROR(IF(MATCH(C1880,$C$3:$C1879,0)&gt;0,N1880-INDEX($N$3:N1879,SUMPRODUCT(MAX(ROW($C$3:$C1879)*(C1880=$C$3:$C1879)))-2,1),""),""),"")</f>
        <v/>
      </c>
      <c r="X1880" s="156">
        <f t="shared" ca="1" si="214"/>
        <v>1</v>
      </c>
      <c r="Y1880" s="156">
        <f t="shared" ca="1" si="215"/>
        <v>1</v>
      </c>
    </row>
    <row r="1881" spans="2:25" hidden="1" x14ac:dyDescent="0.25">
      <c r="B1881" s="390" t="str">
        <f>IFERROR(IF(LEN(INDEX(PlansAndNotes!$B$6:$B$2005,ROW(A1881)-ROW($B$3)))=0,"",INDEX(PlansAndNotes!$B$6:$B$2005,ROW(A1881)-ROW($B$3))),"")</f>
        <v/>
      </c>
      <c r="C1881" s="361" t="str">
        <f t="shared" si="210"/>
        <v/>
      </c>
      <c r="D1881" s="361" t="str">
        <f>IFERROR(IF(LEN(C1881)&gt;0,IF(LEN(INDEX(TasksList!$C$6:$C$1005,MATCH(C1881,TasksList!$B$6:$B$1005,0),1))=0,"",INDEX(TasksList!$C$6:$C$1005,MATCH(C1881,TasksList!$B$6:$B$1005,0),1)),""),"")</f>
        <v/>
      </c>
      <c r="E1881" s="361" t="str">
        <f>IFERROR(IF(LEN(C1881)&gt;0,IF(LEN(INDEX(TasksList!$F$6:$F$1005,MATCH(C1881,TasksList!$B$6:$B$1005,0),1))=0,"not set!",INDEX(TasksList!$F$6:$F$1005,MATCH(C1881,TasksList!$B$6:$B$1005,0),1)),""),"")</f>
        <v/>
      </c>
      <c r="F1881" s="360" t="str">
        <f>IFERROR(IF(LEN(D1881)&gt;0,IF(LEN(INDEX(AdressBook!$D$6:$D$25,MATCH(D1881,AdressBook!$B$6:$B$25,0),1))=0,"",INDEX(AdressBook!$D$6:$D$25,MATCH(D1881,AdressBook!$B$6:$B$25,0),1)),""),"")</f>
        <v/>
      </c>
      <c r="G1881" s="361" t="str">
        <f>IFERROR(IF(LEN(INDEX(PlansAndNotes!$F$6:$F$2005,ROW(B1881)-ROW($C$3)))=0,"",INDEX(PlansAndNotes!$F$6:$F$2005,ROW(B1881)-ROW($C$3))),"")</f>
        <v/>
      </c>
      <c r="H1881" s="361" t="str">
        <f>IFERROR(IF(LEN(C1881)&gt;0,IF(LEN(INDEX(TasksList!$G$6:$G$1005,MATCH(C1881,TasksList!$B$6:$B$1005,0),1))=0,"",INDEX(TasksList!$G$6:$G$1005,MATCH(C1881,TasksList!$B$6:$B$1005,0),1)),""),"")</f>
        <v/>
      </c>
      <c r="I1881" s="381"/>
      <c r="J1881" s="400"/>
      <c r="K1881" s="400"/>
      <c r="L1881" s="179"/>
      <c r="M1881" s="381"/>
      <c r="N1881" s="362" t="str">
        <f>IFERROR(IF(LEN(INDEX(PlansAndNotes!$D$6:$D$4005,ROW(B1881)-ROW($C$3)))=0,"",INDEX(PlansAndNotes!$D$6:$D$4005,ROW(B1881)-ROW($C$3))),"")</f>
        <v/>
      </c>
      <c r="O1881" s="165" t="str">
        <f t="shared" si="211"/>
        <v/>
      </c>
      <c r="P1881" s="363" t="str">
        <f>IFERROR(IF(LEN(INDEX(PlansAndNotes!$E$6:$E$4005,ROW(B1881)-ROW($C$3)))=0,"",INDEX(PlansAndNotes!$E$6:$E$4005,ROW(B1881)-ROW($C$3))),"")</f>
        <v/>
      </c>
      <c r="Q1881" s="363" t="str">
        <f>IFERROR(IF(LEN(INDEX(PlansAndNotes!$G$6:$G$4005,ROW(B1881)-ROW($C$3)))=0,"",INDEX(PlansAndNotes!$G$6:$G$4005,ROW(B1881)-ROW($C$3))),"")</f>
        <v/>
      </c>
      <c r="R1881" s="361" t="str">
        <f>IFERROR(IF(LEN(D1881)&gt;0,IF(LEN(INDEX(AdressBook!$C$6:$C$25,MATCH(D1881,AdressBook!$B$6:$B$25,0),1))=0,"",INDEX(AdressBook!$C$6:$C$25,MATCH(D1881,AdressBook!$B$6:$B$25,0),1)),""),"")</f>
        <v/>
      </c>
      <c r="S1881" s="165">
        <f>IF(LEN(C1881)&gt;0,IFERROR(IF(MATCH(C1881,C1882:$C$4004,0)&gt;0,-1,ROW(S1881)-ROW($S$3)),ROW(S1881)-ROW($S$3)),-1)</f>
        <v>-1</v>
      </c>
      <c r="T1881" s="165">
        <f t="shared" si="212"/>
        <v>0</v>
      </c>
      <c r="U1881" s="165" t="str">
        <f t="shared" si="213"/>
        <v/>
      </c>
      <c r="V1881" s="165" t="str">
        <f>IFERROR(IF(OR(C1881="",S1881&lt;0),"",IF(SUBTOTAL(3,C1881:C1881)=0,-1,SUBTOTAL(3,$C$4:C1881))),"")</f>
        <v/>
      </c>
      <c r="W1881" s="156" t="str">
        <f t="array" ref="W1881">IF(LEN(C1881)&gt;0,IFERROR(IF(MATCH(C1881,$C$3:$C1880,0)&gt;0,N1881-INDEX($N$3:N1880,SUMPRODUCT(MAX(ROW($C$3:$C1880)*(C1881=$C$3:$C1880)))-2,1),""),""),"")</f>
        <v/>
      </c>
      <c r="X1881" s="156">
        <f t="shared" ca="1" si="214"/>
        <v>1</v>
      </c>
      <c r="Y1881" s="156">
        <f t="shared" ca="1" si="215"/>
        <v>1</v>
      </c>
    </row>
    <row r="1882" spans="2:25" hidden="1" x14ac:dyDescent="0.25">
      <c r="B1882" s="390" t="str">
        <f>IFERROR(IF(LEN(INDEX(PlansAndNotes!$B$6:$B$2005,ROW(A1882)-ROW($B$3)))=0,"",INDEX(PlansAndNotes!$B$6:$B$2005,ROW(A1882)-ROW($B$3))),"")</f>
        <v/>
      </c>
      <c r="C1882" s="361" t="str">
        <f t="shared" si="210"/>
        <v/>
      </c>
      <c r="D1882" s="361" t="str">
        <f>IFERROR(IF(LEN(C1882)&gt;0,IF(LEN(INDEX(TasksList!$C$6:$C$1005,MATCH(C1882,TasksList!$B$6:$B$1005,0),1))=0,"",INDEX(TasksList!$C$6:$C$1005,MATCH(C1882,TasksList!$B$6:$B$1005,0),1)),""),"")</f>
        <v/>
      </c>
      <c r="E1882" s="361" t="str">
        <f>IFERROR(IF(LEN(C1882)&gt;0,IF(LEN(INDEX(TasksList!$F$6:$F$1005,MATCH(C1882,TasksList!$B$6:$B$1005,0),1))=0,"not set!",INDEX(TasksList!$F$6:$F$1005,MATCH(C1882,TasksList!$B$6:$B$1005,0),1)),""),"")</f>
        <v/>
      </c>
      <c r="F1882" s="360" t="str">
        <f>IFERROR(IF(LEN(D1882)&gt;0,IF(LEN(INDEX(AdressBook!$D$6:$D$25,MATCH(D1882,AdressBook!$B$6:$B$25,0),1))=0,"",INDEX(AdressBook!$D$6:$D$25,MATCH(D1882,AdressBook!$B$6:$B$25,0),1)),""),"")</f>
        <v/>
      </c>
      <c r="G1882" s="361" t="str">
        <f>IFERROR(IF(LEN(INDEX(PlansAndNotes!$F$6:$F$2005,ROW(B1882)-ROW($C$3)))=0,"",INDEX(PlansAndNotes!$F$6:$F$2005,ROW(B1882)-ROW($C$3))),"")</f>
        <v/>
      </c>
      <c r="H1882" s="361" t="str">
        <f>IFERROR(IF(LEN(C1882)&gt;0,IF(LEN(INDEX(TasksList!$G$6:$G$1005,MATCH(C1882,TasksList!$B$6:$B$1005,0),1))=0,"",INDEX(TasksList!$G$6:$G$1005,MATCH(C1882,TasksList!$B$6:$B$1005,0),1)),""),"")</f>
        <v/>
      </c>
      <c r="I1882" s="381"/>
      <c r="J1882" s="400"/>
      <c r="K1882" s="400"/>
      <c r="L1882" s="179"/>
      <c r="M1882" s="381"/>
      <c r="N1882" s="362" t="str">
        <f>IFERROR(IF(LEN(INDEX(PlansAndNotes!$D$6:$D$4005,ROW(B1882)-ROW($C$3)))=0,"",INDEX(PlansAndNotes!$D$6:$D$4005,ROW(B1882)-ROW($C$3))),"")</f>
        <v/>
      </c>
      <c r="O1882" s="165" t="str">
        <f t="shared" si="211"/>
        <v/>
      </c>
      <c r="P1882" s="363" t="str">
        <f>IFERROR(IF(LEN(INDEX(PlansAndNotes!$E$6:$E$4005,ROW(B1882)-ROW($C$3)))=0,"",INDEX(PlansAndNotes!$E$6:$E$4005,ROW(B1882)-ROW($C$3))),"")</f>
        <v/>
      </c>
      <c r="Q1882" s="363" t="str">
        <f>IFERROR(IF(LEN(INDEX(PlansAndNotes!$G$6:$G$4005,ROW(B1882)-ROW($C$3)))=0,"",INDEX(PlansAndNotes!$G$6:$G$4005,ROW(B1882)-ROW($C$3))),"")</f>
        <v/>
      </c>
      <c r="R1882" s="361" t="str">
        <f>IFERROR(IF(LEN(D1882)&gt;0,IF(LEN(INDEX(AdressBook!$C$6:$C$25,MATCH(D1882,AdressBook!$B$6:$B$25,0),1))=0,"",INDEX(AdressBook!$C$6:$C$25,MATCH(D1882,AdressBook!$B$6:$B$25,0),1)),""),"")</f>
        <v/>
      </c>
      <c r="S1882" s="165">
        <f>IF(LEN(C1882)&gt;0,IFERROR(IF(MATCH(C1882,C1883:$C$4004,0)&gt;0,-1,ROW(S1882)-ROW($S$3)),ROW(S1882)-ROW($S$3)),-1)</f>
        <v>-1</v>
      </c>
      <c r="T1882" s="165">
        <f t="shared" si="212"/>
        <v>0</v>
      </c>
      <c r="U1882" s="165" t="str">
        <f t="shared" si="213"/>
        <v/>
      </c>
      <c r="V1882" s="165" t="str">
        <f>IFERROR(IF(OR(C1882="",S1882&lt;0),"",IF(SUBTOTAL(3,C1882:C1882)=0,-1,SUBTOTAL(3,$C$4:C1882))),"")</f>
        <v/>
      </c>
      <c r="W1882" s="156" t="str">
        <f t="array" ref="W1882">IF(LEN(C1882)&gt;0,IFERROR(IF(MATCH(C1882,$C$3:$C1881,0)&gt;0,N1882-INDEX($N$3:N1881,SUMPRODUCT(MAX(ROW($C$3:$C1881)*(C1882=$C$3:$C1881)))-2,1),""),""),"")</f>
        <v/>
      </c>
      <c r="X1882" s="156">
        <f t="shared" ca="1" si="214"/>
        <v>1</v>
      </c>
      <c r="Y1882" s="156">
        <f t="shared" ca="1" si="215"/>
        <v>1</v>
      </c>
    </row>
    <row r="1883" spans="2:25" hidden="1" x14ac:dyDescent="0.25">
      <c r="B1883" s="390" t="str">
        <f>IFERROR(IF(LEN(INDEX(PlansAndNotes!$B$6:$B$2005,ROW(A1883)-ROW($B$3)))=0,"",INDEX(PlansAndNotes!$B$6:$B$2005,ROW(A1883)-ROW($B$3))),"")</f>
        <v/>
      </c>
      <c r="C1883" s="361" t="str">
        <f t="shared" si="210"/>
        <v/>
      </c>
      <c r="D1883" s="361" t="str">
        <f>IFERROR(IF(LEN(C1883)&gt;0,IF(LEN(INDEX(TasksList!$C$6:$C$1005,MATCH(C1883,TasksList!$B$6:$B$1005,0),1))=0,"",INDEX(TasksList!$C$6:$C$1005,MATCH(C1883,TasksList!$B$6:$B$1005,0),1)),""),"")</f>
        <v/>
      </c>
      <c r="E1883" s="361" t="str">
        <f>IFERROR(IF(LEN(C1883)&gt;0,IF(LEN(INDEX(TasksList!$F$6:$F$1005,MATCH(C1883,TasksList!$B$6:$B$1005,0),1))=0,"not set!",INDEX(TasksList!$F$6:$F$1005,MATCH(C1883,TasksList!$B$6:$B$1005,0),1)),""),"")</f>
        <v/>
      </c>
      <c r="F1883" s="360" t="str">
        <f>IFERROR(IF(LEN(D1883)&gt;0,IF(LEN(INDEX(AdressBook!$D$6:$D$25,MATCH(D1883,AdressBook!$B$6:$B$25,0),1))=0,"",INDEX(AdressBook!$D$6:$D$25,MATCH(D1883,AdressBook!$B$6:$B$25,0),1)),""),"")</f>
        <v/>
      </c>
      <c r="G1883" s="361" t="str">
        <f>IFERROR(IF(LEN(INDEX(PlansAndNotes!$F$6:$F$2005,ROW(B1883)-ROW($C$3)))=0,"",INDEX(PlansAndNotes!$F$6:$F$2005,ROW(B1883)-ROW($C$3))),"")</f>
        <v/>
      </c>
      <c r="H1883" s="361" t="str">
        <f>IFERROR(IF(LEN(C1883)&gt;0,IF(LEN(INDEX(TasksList!$G$6:$G$1005,MATCH(C1883,TasksList!$B$6:$B$1005,0),1))=0,"",INDEX(TasksList!$G$6:$G$1005,MATCH(C1883,TasksList!$B$6:$B$1005,0),1)),""),"")</f>
        <v/>
      </c>
      <c r="I1883" s="381"/>
      <c r="J1883" s="400"/>
      <c r="K1883" s="400"/>
      <c r="L1883" s="179"/>
      <c r="M1883" s="381"/>
      <c r="N1883" s="362" t="str">
        <f>IFERROR(IF(LEN(INDEX(PlansAndNotes!$D$6:$D$4005,ROW(B1883)-ROW($C$3)))=0,"",INDEX(PlansAndNotes!$D$6:$D$4005,ROW(B1883)-ROW($C$3))),"")</f>
        <v/>
      </c>
      <c r="O1883" s="165" t="str">
        <f t="shared" si="211"/>
        <v/>
      </c>
      <c r="P1883" s="363" t="str">
        <f>IFERROR(IF(LEN(INDEX(PlansAndNotes!$E$6:$E$4005,ROW(B1883)-ROW($C$3)))=0,"",INDEX(PlansAndNotes!$E$6:$E$4005,ROW(B1883)-ROW($C$3))),"")</f>
        <v/>
      </c>
      <c r="Q1883" s="363" t="str">
        <f>IFERROR(IF(LEN(INDEX(PlansAndNotes!$G$6:$G$4005,ROW(B1883)-ROW($C$3)))=0,"",INDEX(PlansAndNotes!$G$6:$G$4005,ROW(B1883)-ROW($C$3))),"")</f>
        <v/>
      </c>
      <c r="R1883" s="361" t="str">
        <f>IFERROR(IF(LEN(D1883)&gt;0,IF(LEN(INDEX(AdressBook!$C$6:$C$25,MATCH(D1883,AdressBook!$B$6:$B$25,0),1))=0,"",INDEX(AdressBook!$C$6:$C$25,MATCH(D1883,AdressBook!$B$6:$B$25,0),1)),""),"")</f>
        <v/>
      </c>
      <c r="S1883" s="165">
        <f>IF(LEN(C1883)&gt;0,IFERROR(IF(MATCH(C1883,C1884:$C$4004,0)&gt;0,-1,ROW(S1883)-ROW($S$3)),ROW(S1883)-ROW($S$3)),-1)</f>
        <v>-1</v>
      </c>
      <c r="T1883" s="165">
        <f t="shared" si="212"/>
        <v>0</v>
      </c>
      <c r="U1883" s="165" t="str">
        <f t="shared" si="213"/>
        <v/>
      </c>
      <c r="V1883" s="165" t="str">
        <f>IFERROR(IF(OR(C1883="",S1883&lt;0),"",IF(SUBTOTAL(3,C1883:C1883)=0,-1,SUBTOTAL(3,$C$4:C1883))),"")</f>
        <v/>
      </c>
      <c r="W1883" s="156" t="str">
        <f t="array" ref="W1883">IF(LEN(C1883)&gt;0,IFERROR(IF(MATCH(C1883,$C$3:$C1882,0)&gt;0,N1883-INDEX($N$3:N1882,SUMPRODUCT(MAX(ROW($C$3:$C1882)*(C1883=$C$3:$C1882)))-2,1),""),""),"")</f>
        <v/>
      </c>
      <c r="X1883" s="156">
        <f t="shared" ca="1" si="214"/>
        <v>1</v>
      </c>
      <c r="Y1883" s="156">
        <f t="shared" ca="1" si="215"/>
        <v>1</v>
      </c>
    </row>
    <row r="1884" spans="2:25" hidden="1" x14ac:dyDescent="0.25">
      <c r="B1884" s="390" t="str">
        <f>IFERROR(IF(LEN(INDEX(PlansAndNotes!$B$6:$B$2005,ROW(A1884)-ROW($B$3)))=0,"",INDEX(PlansAndNotes!$B$6:$B$2005,ROW(A1884)-ROW($B$3))),"")</f>
        <v/>
      </c>
      <c r="C1884" s="361" t="str">
        <f t="shared" si="210"/>
        <v/>
      </c>
      <c r="D1884" s="361" t="str">
        <f>IFERROR(IF(LEN(C1884)&gt;0,IF(LEN(INDEX(TasksList!$C$6:$C$1005,MATCH(C1884,TasksList!$B$6:$B$1005,0),1))=0,"",INDEX(TasksList!$C$6:$C$1005,MATCH(C1884,TasksList!$B$6:$B$1005,0),1)),""),"")</f>
        <v/>
      </c>
      <c r="E1884" s="361" t="str">
        <f>IFERROR(IF(LEN(C1884)&gt;0,IF(LEN(INDEX(TasksList!$F$6:$F$1005,MATCH(C1884,TasksList!$B$6:$B$1005,0),1))=0,"not set!",INDEX(TasksList!$F$6:$F$1005,MATCH(C1884,TasksList!$B$6:$B$1005,0),1)),""),"")</f>
        <v/>
      </c>
      <c r="F1884" s="360" t="str">
        <f>IFERROR(IF(LEN(D1884)&gt;0,IF(LEN(INDEX(AdressBook!$D$6:$D$25,MATCH(D1884,AdressBook!$B$6:$B$25,0),1))=0,"",INDEX(AdressBook!$D$6:$D$25,MATCH(D1884,AdressBook!$B$6:$B$25,0),1)),""),"")</f>
        <v/>
      </c>
      <c r="G1884" s="361" t="str">
        <f>IFERROR(IF(LEN(INDEX(PlansAndNotes!$F$6:$F$2005,ROW(B1884)-ROW($C$3)))=0,"",INDEX(PlansAndNotes!$F$6:$F$2005,ROW(B1884)-ROW($C$3))),"")</f>
        <v/>
      </c>
      <c r="H1884" s="361" t="str">
        <f>IFERROR(IF(LEN(C1884)&gt;0,IF(LEN(INDEX(TasksList!$G$6:$G$1005,MATCH(C1884,TasksList!$B$6:$B$1005,0),1))=0,"",INDEX(TasksList!$G$6:$G$1005,MATCH(C1884,TasksList!$B$6:$B$1005,0),1)),""),"")</f>
        <v/>
      </c>
      <c r="I1884" s="381"/>
      <c r="J1884" s="400"/>
      <c r="K1884" s="400"/>
      <c r="L1884" s="179"/>
      <c r="M1884" s="381"/>
      <c r="N1884" s="362" t="str">
        <f>IFERROR(IF(LEN(INDEX(PlansAndNotes!$D$6:$D$4005,ROW(B1884)-ROW($C$3)))=0,"",INDEX(PlansAndNotes!$D$6:$D$4005,ROW(B1884)-ROW($C$3))),"")</f>
        <v/>
      </c>
      <c r="O1884" s="165" t="str">
        <f t="shared" si="211"/>
        <v/>
      </c>
      <c r="P1884" s="363" t="str">
        <f>IFERROR(IF(LEN(INDEX(PlansAndNotes!$E$6:$E$4005,ROW(B1884)-ROW($C$3)))=0,"",INDEX(PlansAndNotes!$E$6:$E$4005,ROW(B1884)-ROW($C$3))),"")</f>
        <v/>
      </c>
      <c r="Q1884" s="363" t="str">
        <f>IFERROR(IF(LEN(INDEX(PlansAndNotes!$G$6:$G$4005,ROW(B1884)-ROW($C$3)))=0,"",INDEX(PlansAndNotes!$G$6:$G$4005,ROW(B1884)-ROW($C$3))),"")</f>
        <v/>
      </c>
      <c r="R1884" s="361" t="str">
        <f>IFERROR(IF(LEN(D1884)&gt;0,IF(LEN(INDEX(AdressBook!$C$6:$C$25,MATCH(D1884,AdressBook!$B$6:$B$25,0),1))=0,"",INDEX(AdressBook!$C$6:$C$25,MATCH(D1884,AdressBook!$B$6:$B$25,0),1)),""),"")</f>
        <v/>
      </c>
      <c r="S1884" s="165">
        <f>IF(LEN(C1884)&gt;0,IFERROR(IF(MATCH(C1884,C1885:$C$4004,0)&gt;0,-1,ROW(S1884)-ROW($S$3)),ROW(S1884)-ROW($S$3)),-1)</f>
        <v>-1</v>
      </c>
      <c r="T1884" s="165">
        <f t="shared" si="212"/>
        <v>0</v>
      </c>
      <c r="U1884" s="165" t="str">
        <f t="shared" si="213"/>
        <v/>
      </c>
      <c r="V1884" s="165" t="str">
        <f>IFERROR(IF(OR(C1884="",S1884&lt;0),"",IF(SUBTOTAL(3,C1884:C1884)=0,-1,SUBTOTAL(3,$C$4:C1884))),"")</f>
        <v/>
      </c>
      <c r="W1884" s="156" t="str">
        <f t="array" ref="W1884">IF(LEN(C1884)&gt;0,IFERROR(IF(MATCH(C1884,$C$3:$C1883,0)&gt;0,N1884-INDEX($N$3:N1883,SUMPRODUCT(MAX(ROW($C$3:$C1883)*(C1884=$C$3:$C1883)))-2,1),""),""),"")</f>
        <v/>
      </c>
      <c r="X1884" s="156">
        <f t="shared" ca="1" si="214"/>
        <v>1</v>
      </c>
      <c r="Y1884" s="156">
        <f t="shared" ca="1" si="215"/>
        <v>1</v>
      </c>
    </row>
    <row r="1885" spans="2:25" hidden="1" x14ac:dyDescent="0.25">
      <c r="B1885" s="390" t="str">
        <f>IFERROR(IF(LEN(INDEX(PlansAndNotes!$B$6:$B$2005,ROW(A1885)-ROW($B$3)))=0,"",INDEX(PlansAndNotes!$B$6:$B$2005,ROW(A1885)-ROW($B$3))),"")</f>
        <v/>
      </c>
      <c r="C1885" s="361" t="str">
        <f t="shared" si="210"/>
        <v/>
      </c>
      <c r="D1885" s="361" t="str">
        <f>IFERROR(IF(LEN(C1885)&gt;0,IF(LEN(INDEX(TasksList!$C$6:$C$1005,MATCH(C1885,TasksList!$B$6:$B$1005,0),1))=0,"",INDEX(TasksList!$C$6:$C$1005,MATCH(C1885,TasksList!$B$6:$B$1005,0),1)),""),"")</f>
        <v/>
      </c>
      <c r="E1885" s="361" t="str">
        <f>IFERROR(IF(LEN(C1885)&gt;0,IF(LEN(INDEX(TasksList!$F$6:$F$1005,MATCH(C1885,TasksList!$B$6:$B$1005,0),1))=0,"not set!",INDEX(TasksList!$F$6:$F$1005,MATCH(C1885,TasksList!$B$6:$B$1005,0),1)),""),"")</f>
        <v/>
      </c>
      <c r="F1885" s="360" t="str">
        <f>IFERROR(IF(LEN(D1885)&gt;0,IF(LEN(INDEX(AdressBook!$D$6:$D$25,MATCH(D1885,AdressBook!$B$6:$B$25,0),1))=0,"",INDEX(AdressBook!$D$6:$D$25,MATCH(D1885,AdressBook!$B$6:$B$25,0),1)),""),"")</f>
        <v/>
      </c>
      <c r="G1885" s="361" t="str">
        <f>IFERROR(IF(LEN(INDEX(PlansAndNotes!$F$6:$F$2005,ROW(B1885)-ROW($C$3)))=0,"",INDEX(PlansAndNotes!$F$6:$F$2005,ROW(B1885)-ROW($C$3))),"")</f>
        <v/>
      </c>
      <c r="H1885" s="361" t="str">
        <f>IFERROR(IF(LEN(C1885)&gt;0,IF(LEN(INDEX(TasksList!$G$6:$G$1005,MATCH(C1885,TasksList!$B$6:$B$1005,0),1))=0,"",INDEX(TasksList!$G$6:$G$1005,MATCH(C1885,TasksList!$B$6:$B$1005,0),1)),""),"")</f>
        <v/>
      </c>
      <c r="I1885" s="381"/>
      <c r="J1885" s="400"/>
      <c r="K1885" s="400"/>
      <c r="L1885" s="179"/>
      <c r="M1885" s="381"/>
      <c r="N1885" s="362" t="str">
        <f>IFERROR(IF(LEN(INDEX(PlansAndNotes!$D$6:$D$4005,ROW(B1885)-ROW($C$3)))=0,"",INDEX(PlansAndNotes!$D$6:$D$4005,ROW(B1885)-ROW($C$3))),"")</f>
        <v/>
      </c>
      <c r="O1885" s="165" t="str">
        <f t="shared" si="211"/>
        <v/>
      </c>
      <c r="P1885" s="363" t="str">
        <f>IFERROR(IF(LEN(INDEX(PlansAndNotes!$E$6:$E$4005,ROW(B1885)-ROW($C$3)))=0,"",INDEX(PlansAndNotes!$E$6:$E$4005,ROW(B1885)-ROW($C$3))),"")</f>
        <v/>
      </c>
      <c r="Q1885" s="363" t="str">
        <f>IFERROR(IF(LEN(INDEX(PlansAndNotes!$G$6:$G$4005,ROW(B1885)-ROW($C$3)))=0,"",INDEX(PlansAndNotes!$G$6:$G$4005,ROW(B1885)-ROW($C$3))),"")</f>
        <v/>
      </c>
      <c r="R1885" s="361" t="str">
        <f>IFERROR(IF(LEN(D1885)&gt;0,IF(LEN(INDEX(AdressBook!$C$6:$C$25,MATCH(D1885,AdressBook!$B$6:$B$25,0),1))=0,"",INDEX(AdressBook!$C$6:$C$25,MATCH(D1885,AdressBook!$B$6:$B$25,0),1)),""),"")</f>
        <v/>
      </c>
      <c r="S1885" s="165">
        <f>IF(LEN(C1885)&gt;0,IFERROR(IF(MATCH(C1885,C1886:$C$4004,0)&gt;0,-1,ROW(S1885)-ROW($S$3)),ROW(S1885)-ROW($S$3)),-1)</f>
        <v>-1</v>
      </c>
      <c r="T1885" s="165">
        <f t="shared" si="212"/>
        <v>0</v>
      </c>
      <c r="U1885" s="165" t="str">
        <f t="shared" si="213"/>
        <v/>
      </c>
      <c r="V1885" s="165" t="str">
        <f>IFERROR(IF(OR(C1885="",S1885&lt;0),"",IF(SUBTOTAL(3,C1885:C1885)=0,-1,SUBTOTAL(3,$C$4:C1885))),"")</f>
        <v/>
      </c>
      <c r="W1885" s="156" t="str">
        <f t="array" ref="W1885">IF(LEN(C1885)&gt;0,IFERROR(IF(MATCH(C1885,$C$3:$C1884,0)&gt;0,N1885-INDEX($N$3:N1884,SUMPRODUCT(MAX(ROW($C$3:$C1884)*(C1885=$C$3:$C1884)))-2,1),""),""),"")</f>
        <v/>
      </c>
      <c r="X1885" s="156">
        <f t="shared" ca="1" si="214"/>
        <v>1</v>
      </c>
      <c r="Y1885" s="156">
        <f t="shared" ca="1" si="215"/>
        <v>1</v>
      </c>
    </row>
    <row r="1886" spans="2:25" hidden="1" x14ac:dyDescent="0.25">
      <c r="B1886" s="390" t="str">
        <f>IFERROR(IF(LEN(INDEX(PlansAndNotes!$B$6:$B$2005,ROW(A1886)-ROW($B$3)))=0,"",INDEX(PlansAndNotes!$B$6:$B$2005,ROW(A1886)-ROW($B$3))),"")</f>
        <v/>
      </c>
      <c r="C1886" s="361" t="str">
        <f t="shared" si="210"/>
        <v/>
      </c>
      <c r="D1886" s="361" t="str">
        <f>IFERROR(IF(LEN(C1886)&gt;0,IF(LEN(INDEX(TasksList!$C$6:$C$1005,MATCH(C1886,TasksList!$B$6:$B$1005,0),1))=0,"",INDEX(TasksList!$C$6:$C$1005,MATCH(C1886,TasksList!$B$6:$B$1005,0),1)),""),"")</f>
        <v/>
      </c>
      <c r="E1886" s="361" t="str">
        <f>IFERROR(IF(LEN(C1886)&gt;0,IF(LEN(INDEX(TasksList!$F$6:$F$1005,MATCH(C1886,TasksList!$B$6:$B$1005,0),1))=0,"not set!",INDEX(TasksList!$F$6:$F$1005,MATCH(C1886,TasksList!$B$6:$B$1005,0),1)),""),"")</f>
        <v/>
      </c>
      <c r="F1886" s="360" t="str">
        <f>IFERROR(IF(LEN(D1886)&gt;0,IF(LEN(INDEX(AdressBook!$D$6:$D$25,MATCH(D1886,AdressBook!$B$6:$B$25,0),1))=0,"",INDEX(AdressBook!$D$6:$D$25,MATCH(D1886,AdressBook!$B$6:$B$25,0),1)),""),"")</f>
        <v/>
      </c>
      <c r="G1886" s="361" t="str">
        <f>IFERROR(IF(LEN(INDEX(PlansAndNotes!$F$6:$F$2005,ROW(B1886)-ROW($C$3)))=0,"",INDEX(PlansAndNotes!$F$6:$F$2005,ROW(B1886)-ROW($C$3))),"")</f>
        <v/>
      </c>
      <c r="H1886" s="361" t="str">
        <f>IFERROR(IF(LEN(C1886)&gt;0,IF(LEN(INDEX(TasksList!$G$6:$G$1005,MATCH(C1886,TasksList!$B$6:$B$1005,0),1))=0,"",INDEX(TasksList!$G$6:$G$1005,MATCH(C1886,TasksList!$B$6:$B$1005,0),1)),""),"")</f>
        <v/>
      </c>
      <c r="I1886" s="381"/>
      <c r="J1886" s="400"/>
      <c r="K1886" s="400"/>
      <c r="L1886" s="179"/>
      <c r="M1886" s="381"/>
      <c r="N1886" s="362" t="str">
        <f>IFERROR(IF(LEN(INDEX(PlansAndNotes!$D$6:$D$4005,ROW(B1886)-ROW($C$3)))=0,"",INDEX(PlansAndNotes!$D$6:$D$4005,ROW(B1886)-ROW($C$3))),"")</f>
        <v/>
      </c>
      <c r="O1886" s="165" t="str">
        <f t="shared" si="211"/>
        <v/>
      </c>
      <c r="P1886" s="363" t="str">
        <f>IFERROR(IF(LEN(INDEX(PlansAndNotes!$E$6:$E$4005,ROW(B1886)-ROW($C$3)))=0,"",INDEX(PlansAndNotes!$E$6:$E$4005,ROW(B1886)-ROW($C$3))),"")</f>
        <v/>
      </c>
      <c r="Q1886" s="363" t="str">
        <f>IFERROR(IF(LEN(INDEX(PlansAndNotes!$G$6:$G$4005,ROW(B1886)-ROW($C$3)))=0,"",INDEX(PlansAndNotes!$G$6:$G$4005,ROW(B1886)-ROW($C$3))),"")</f>
        <v/>
      </c>
      <c r="R1886" s="361" t="str">
        <f>IFERROR(IF(LEN(D1886)&gt;0,IF(LEN(INDEX(AdressBook!$C$6:$C$25,MATCH(D1886,AdressBook!$B$6:$B$25,0),1))=0,"",INDEX(AdressBook!$C$6:$C$25,MATCH(D1886,AdressBook!$B$6:$B$25,0),1)),""),"")</f>
        <v/>
      </c>
      <c r="S1886" s="165">
        <f>IF(LEN(C1886)&gt;0,IFERROR(IF(MATCH(C1886,C1887:$C$4004,0)&gt;0,-1,ROW(S1886)-ROW($S$3)),ROW(S1886)-ROW($S$3)),-1)</f>
        <v>-1</v>
      </c>
      <c r="T1886" s="165">
        <f t="shared" si="212"/>
        <v>0</v>
      </c>
      <c r="U1886" s="165" t="str">
        <f t="shared" si="213"/>
        <v/>
      </c>
      <c r="V1886" s="165" t="str">
        <f>IFERROR(IF(OR(C1886="",S1886&lt;0),"",IF(SUBTOTAL(3,C1886:C1886)=0,-1,SUBTOTAL(3,$C$4:C1886))),"")</f>
        <v/>
      </c>
      <c r="W1886" s="156" t="str">
        <f t="array" ref="W1886">IF(LEN(C1886)&gt;0,IFERROR(IF(MATCH(C1886,$C$3:$C1885,0)&gt;0,N1886-INDEX($N$3:N1885,SUMPRODUCT(MAX(ROW($C$3:$C1885)*(C1886=$C$3:$C1885)))-2,1),""),""),"")</f>
        <v/>
      </c>
      <c r="X1886" s="156">
        <f t="shared" ca="1" si="214"/>
        <v>1</v>
      </c>
      <c r="Y1886" s="156">
        <f t="shared" ca="1" si="215"/>
        <v>1</v>
      </c>
    </row>
    <row r="1887" spans="2:25" hidden="1" x14ac:dyDescent="0.25">
      <c r="B1887" s="390" t="str">
        <f>IFERROR(IF(LEN(INDEX(PlansAndNotes!$B$6:$B$2005,ROW(A1887)-ROW($B$3)))=0,"",INDEX(PlansAndNotes!$B$6:$B$2005,ROW(A1887)-ROW($B$3))),"")</f>
        <v/>
      </c>
      <c r="C1887" s="361" t="str">
        <f t="shared" si="210"/>
        <v/>
      </c>
      <c r="D1887" s="361" t="str">
        <f>IFERROR(IF(LEN(C1887)&gt;0,IF(LEN(INDEX(TasksList!$C$6:$C$1005,MATCH(C1887,TasksList!$B$6:$B$1005,0),1))=0,"",INDEX(TasksList!$C$6:$C$1005,MATCH(C1887,TasksList!$B$6:$B$1005,0),1)),""),"")</f>
        <v/>
      </c>
      <c r="E1887" s="361" t="str">
        <f>IFERROR(IF(LEN(C1887)&gt;0,IF(LEN(INDEX(TasksList!$F$6:$F$1005,MATCH(C1887,TasksList!$B$6:$B$1005,0),1))=0,"not set!",INDEX(TasksList!$F$6:$F$1005,MATCH(C1887,TasksList!$B$6:$B$1005,0),1)),""),"")</f>
        <v/>
      </c>
      <c r="F1887" s="360" t="str">
        <f>IFERROR(IF(LEN(D1887)&gt;0,IF(LEN(INDEX(AdressBook!$D$6:$D$25,MATCH(D1887,AdressBook!$B$6:$B$25,0),1))=0,"",INDEX(AdressBook!$D$6:$D$25,MATCH(D1887,AdressBook!$B$6:$B$25,0),1)),""),"")</f>
        <v/>
      </c>
      <c r="G1887" s="361" t="str">
        <f>IFERROR(IF(LEN(INDEX(PlansAndNotes!$F$6:$F$2005,ROW(B1887)-ROW($C$3)))=0,"",INDEX(PlansAndNotes!$F$6:$F$2005,ROW(B1887)-ROW($C$3))),"")</f>
        <v/>
      </c>
      <c r="H1887" s="361" t="str">
        <f>IFERROR(IF(LEN(C1887)&gt;0,IF(LEN(INDEX(TasksList!$G$6:$G$1005,MATCH(C1887,TasksList!$B$6:$B$1005,0),1))=0,"",INDEX(TasksList!$G$6:$G$1005,MATCH(C1887,TasksList!$B$6:$B$1005,0),1)),""),"")</f>
        <v/>
      </c>
      <c r="I1887" s="381"/>
      <c r="J1887" s="400"/>
      <c r="K1887" s="400"/>
      <c r="L1887" s="179"/>
      <c r="M1887" s="381"/>
      <c r="N1887" s="362" t="str">
        <f>IFERROR(IF(LEN(INDEX(PlansAndNotes!$D$6:$D$4005,ROW(B1887)-ROW($C$3)))=0,"",INDEX(PlansAndNotes!$D$6:$D$4005,ROW(B1887)-ROW($C$3))),"")</f>
        <v/>
      </c>
      <c r="O1887" s="165" t="str">
        <f t="shared" si="211"/>
        <v/>
      </c>
      <c r="P1887" s="363" t="str">
        <f>IFERROR(IF(LEN(INDEX(PlansAndNotes!$E$6:$E$4005,ROW(B1887)-ROW($C$3)))=0,"",INDEX(PlansAndNotes!$E$6:$E$4005,ROW(B1887)-ROW($C$3))),"")</f>
        <v/>
      </c>
      <c r="Q1887" s="363" t="str">
        <f>IFERROR(IF(LEN(INDEX(PlansAndNotes!$G$6:$G$4005,ROW(B1887)-ROW($C$3)))=0,"",INDEX(PlansAndNotes!$G$6:$G$4005,ROW(B1887)-ROW($C$3))),"")</f>
        <v/>
      </c>
      <c r="R1887" s="361" t="str">
        <f>IFERROR(IF(LEN(D1887)&gt;0,IF(LEN(INDEX(AdressBook!$C$6:$C$25,MATCH(D1887,AdressBook!$B$6:$B$25,0),1))=0,"",INDEX(AdressBook!$C$6:$C$25,MATCH(D1887,AdressBook!$B$6:$B$25,0),1)),""),"")</f>
        <v/>
      </c>
      <c r="S1887" s="165">
        <f>IF(LEN(C1887)&gt;0,IFERROR(IF(MATCH(C1887,C1888:$C$4004,0)&gt;0,-1,ROW(S1887)-ROW($S$3)),ROW(S1887)-ROW($S$3)),-1)</f>
        <v>-1</v>
      </c>
      <c r="T1887" s="165">
        <f t="shared" si="212"/>
        <v>0</v>
      </c>
      <c r="U1887" s="165" t="str">
        <f t="shared" si="213"/>
        <v/>
      </c>
      <c r="V1887" s="165" t="str">
        <f>IFERROR(IF(OR(C1887="",S1887&lt;0),"",IF(SUBTOTAL(3,C1887:C1887)=0,-1,SUBTOTAL(3,$C$4:C1887))),"")</f>
        <v/>
      </c>
      <c r="W1887" s="156" t="str">
        <f t="array" ref="W1887">IF(LEN(C1887)&gt;0,IFERROR(IF(MATCH(C1887,$C$3:$C1886,0)&gt;0,N1887-INDEX($N$3:N1886,SUMPRODUCT(MAX(ROW($C$3:$C1886)*(C1887=$C$3:$C1886)))-2,1),""),""),"")</f>
        <v/>
      </c>
      <c r="X1887" s="156">
        <f t="shared" ca="1" si="214"/>
        <v>1</v>
      </c>
      <c r="Y1887" s="156">
        <f t="shared" ca="1" si="215"/>
        <v>1</v>
      </c>
    </row>
    <row r="1888" spans="2:25" hidden="1" x14ac:dyDescent="0.25">
      <c r="B1888" s="390" t="str">
        <f>IFERROR(IF(LEN(INDEX(PlansAndNotes!$B$6:$B$2005,ROW(A1888)-ROW($B$3)))=0,"",INDEX(PlansAndNotes!$B$6:$B$2005,ROW(A1888)-ROW($B$3))),"")</f>
        <v/>
      </c>
      <c r="C1888" s="361" t="str">
        <f t="shared" si="210"/>
        <v/>
      </c>
      <c r="D1888" s="361" t="str">
        <f>IFERROR(IF(LEN(C1888)&gt;0,IF(LEN(INDEX(TasksList!$C$6:$C$1005,MATCH(C1888,TasksList!$B$6:$B$1005,0),1))=0,"",INDEX(TasksList!$C$6:$C$1005,MATCH(C1888,TasksList!$B$6:$B$1005,0),1)),""),"")</f>
        <v/>
      </c>
      <c r="E1888" s="361" t="str">
        <f>IFERROR(IF(LEN(C1888)&gt;0,IF(LEN(INDEX(TasksList!$F$6:$F$1005,MATCH(C1888,TasksList!$B$6:$B$1005,0),1))=0,"not set!",INDEX(TasksList!$F$6:$F$1005,MATCH(C1888,TasksList!$B$6:$B$1005,0),1)),""),"")</f>
        <v/>
      </c>
      <c r="F1888" s="360" t="str">
        <f>IFERROR(IF(LEN(D1888)&gt;0,IF(LEN(INDEX(AdressBook!$D$6:$D$25,MATCH(D1888,AdressBook!$B$6:$B$25,0),1))=0,"",INDEX(AdressBook!$D$6:$D$25,MATCH(D1888,AdressBook!$B$6:$B$25,0),1)),""),"")</f>
        <v/>
      </c>
      <c r="G1888" s="361" t="str">
        <f>IFERROR(IF(LEN(INDEX(PlansAndNotes!$F$6:$F$2005,ROW(B1888)-ROW($C$3)))=0,"",INDEX(PlansAndNotes!$F$6:$F$2005,ROW(B1888)-ROW($C$3))),"")</f>
        <v/>
      </c>
      <c r="H1888" s="361" t="str">
        <f>IFERROR(IF(LEN(C1888)&gt;0,IF(LEN(INDEX(TasksList!$G$6:$G$1005,MATCH(C1888,TasksList!$B$6:$B$1005,0),1))=0,"",INDEX(TasksList!$G$6:$G$1005,MATCH(C1888,TasksList!$B$6:$B$1005,0),1)),""),"")</f>
        <v/>
      </c>
      <c r="I1888" s="381"/>
      <c r="J1888" s="400"/>
      <c r="K1888" s="400"/>
      <c r="L1888" s="179"/>
      <c r="M1888" s="381"/>
      <c r="N1888" s="362" t="str">
        <f>IFERROR(IF(LEN(INDEX(PlansAndNotes!$D$6:$D$4005,ROW(B1888)-ROW($C$3)))=0,"",INDEX(PlansAndNotes!$D$6:$D$4005,ROW(B1888)-ROW($C$3))),"")</f>
        <v/>
      </c>
      <c r="O1888" s="165" t="str">
        <f t="shared" si="211"/>
        <v/>
      </c>
      <c r="P1888" s="363" t="str">
        <f>IFERROR(IF(LEN(INDEX(PlansAndNotes!$E$6:$E$4005,ROW(B1888)-ROW($C$3)))=0,"",INDEX(PlansAndNotes!$E$6:$E$4005,ROW(B1888)-ROW($C$3))),"")</f>
        <v/>
      </c>
      <c r="Q1888" s="363" t="str">
        <f>IFERROR(IF(LEN(INDEX(PlansAndNotes!$G$6:$G$4005,ROW(B1888)-ROW($C$3)))=0,"",INDEX(PlansAndNotes!$G$6:$G$4005,ROW(B1888)-ROW($C$3))),"")</f>
        <v/>
      </c>
      <c r="R1888" s="361" t="str">
        <f>IFERROR(IF(LEN(D1888)&gt;0,IF(LEN(INDEX(AdressBook!$C$6:$C$25,MATCH(D1888,AdressBook!$B$6:$B$25,0),1))=0,"",INDEX(AdressBook!$C$6:$C$25,MATCH(D1888,AdressBook!$B$6:$B$25,0),1)),""),"")</f>
        <v/>
      </c>
      <c r="S1888" s="165">
        <f>IF(LEN(C1888)&gt;0,IFERROR(IF(MATCH(C1888,C1889:$C$4004,0)&gt;0,-1,ROW(S1888)-ROW($S$3)),ROW(S1888)-ROW($S$3)),-1)</f>
        <v>-1</v>
      </c>
      <c r="T1888" s="165">
        <f t="shared" si="212"/>
        <v>0</v>
      </c>
      <c r="U1888" s="165" t="str">
        <f t="shared" si="213"/>
        <v/>
      </c>
      <c r="V1888" s="165" t="str">
        <f>IFERROR(IF(OR(C1888="",S1888&lt;0),"",IF(SUBTOTAL(3,C1888:C1888)=0,-1,SUBTOTAL(3,$C$4:C1888))),"")</f>
        <v/>
      </c>
      <c r="W1888" s="156" t="str">
        <f t="array" ref="W1888">IF(LEN(C1888)&gt;0,IFERROR(IF(MATCH(C1888,$C$3:$C1887,0)&gt;0,N1888-INDEX($N$3:N1887,SUMPRODUCT(MAX(ROW($C$3:$C1887)*(C1888=$C$3:$C1887)))-2,1),""),""),"")</f>
        <v/>
      </c>
      <c r="X1888" s="156">
        <f t="shared" ca="1" si="214"/>
        <v>1</v>
      </c>
      <c r="Y1888" s="156">
        <f t="shared" ca="1" si="215"/>
        <v>1</v>
      </c>
    </row>
    <row r="1889" spans="2:25" hidden="1" x14ac:dyDescent="0.25">
      <c r="B1889" s="390" t="str">
        <f>IFERROR(IF(LEN(INDEX(PlansAndNotes!$B$6:$B$2005,ROW(A1889)-ROW($B$3)))=0,"",INDEX(PlansAndNotes!$B$6:$B$2005,ROW(A1889)-ROW($B$3))),"")</f>
        <v/>
      </c>
      <c r="C1889" s="361" t="str">
        <f t="shared" si="210"/>
        <v/>
      </c>
      <c r="D1889" s="361" t="str">
        <f>IFERROR(IF(LEN(C1889)&gt;0,IF(LEN(INDEX(TasksList!$C$6:$C$1005,MATCH(C1889,TasksList!$B$6:$B$1005,0),1))=0,"",INDEX(TasksList!$C$6:$C$1005,MATCH(C1889,TasksList!$B$6:$B$1005,0),1)),""),"")</f>
        <v/>
      </c>
      <c r="E1889" s="361" t="str">
        <f>IFERROR(IF(LEN(C1889)&gt;0,IF(LEN(INDEX(TasksList!$F$6:$F$1005,MATCH(C1889,TasksList!$B$6:$B$1005,0),1))=0,"not set!",INDEX(TasksList!$F$6:$F$1005,MATCH(C1889,TasksList!$B$6:$B$1005,0),1)),""),"")</f>
        <v/>
      </c>
      <c r="F1889" s="360" t="str">
        <f>IFERROR(IF(LEN(D1889)&gt;0,IF(LEN(INDEX(AdressBook!$D$6:$D$25,MATCH(D1889,AdressBook!$B$6:$B$25,0),1))=0,"",INDEX(AdressBook!$D$6:$D$25,MATCH(D1889,AdressBook!$B$6:$B$25,0),1)),""),"")</f>
        <v/>
      </c>
      <c r="G1889" s="361" t="str">
        <f>IFERROR(IF(LEN(INDEX(PlansAndNotes!$F$6:$F$2005,ROW(B1889)-ROW($C$3)))=0,"",INDEX(PlansAndNotes!$F$6:$F$2005,ROW(B1889)-ROW($C$3))),"")</f>
        <v/>
      </c>
      <c r="H1889" s="361" t="str">
        <f>IFERROR(IF(LEN(C1889)&gt;0,IF(LEN(INDEX(TasksList!$G$6:$G$1005,MATCH(C1889,TasksList!$B$6:$B$1005,0),1))=0,"",INDEX(TasksList!$G$6:$G$1005,MATCH(C1889,TasksList!$B$6:$B$1005,0),1)),""),"")</f>
        <v/>
      </c>
      <c r="I1889" s="381"/>
      <c r="J1889" s="400"/>
      <c r="K1889" s="400"/>
      <c r="L1889" s="179"/>
      <c r="M1889" s="381"/>
      <c r="N1889" s="362" t="str">
        <f>IFERROR(IF(LEN(INDEX(PlansAndNotes!$D$6:$D$4005,ROW(B1889)-ROW($C$3)))=0,"",INDEX(PlansAndNotes!$D$6:$D$4005,ROW(B1889)-ROW($C$3))),"")</f>
        <v/>
      </c>
      <c r="O1889" s="165" t="str">
        <f t="shared" si="211"/>
        <v/>
      </c>
      <c r="P1889" s="363" t="str">
        <f>IFERROR(IF(LEN(INDEX(PlansAndNotes!$E$6:$E$4005,ROW(B1889)-ROW($C$3)))=0,"",INDEX(PlansAndNotes!$E$6:$E$4005,ROW(B1889)-ROW($C$3))),"")</f>
        <v/>
      </c>
      <c r="Q1889" s="363" t="str">
        <f>IFERROR(IF(LEN(INDEX(PlansAndNotes!$G$6:$G$4005,ROW(B1889)-ROW($C$3)))=0,"",INDEX(PlansAndNotes!$G$6:$G$4005,ROW(B1889)-ROW($C$3))),"")</f>
        <v/>
      </c>
      <c r="R1889" s="361" t="str">
        <f>IFERROR(IF(LEN(D1889)&gt;0,IF(LEN(INDEX(AdressBook!$C$6:$C$25,MATCH(D1889,AdressBook!$B$6:$B$25,0),1))=0,"",INDEX(AdressBook!$C$6:$C$25,MATCH(D1889,AdressBook!$B$6:$B$25,0),1)),""),"")</f>
        <v/>
      </c>
      <c r="S1889" s="165">
        <f>IF(LEN(C1889)&gt;0,IFERROR(IF(MATCH(C1889,C1890:$C$4004,0)&gt;0,-1,ROW(S1889)-ROW($S$3)),ROW(S1889)-ROW($S$3)),-1)</f>
        <v>-1</v>
      </c>
      <c r="T1889" s="165">
        <f t="shared" si="212"/>
        <v>0</v>
      </c>
      <c r="U1889" s="165" t="str">
        <f t="shared" si="213"/>
        <v/>
      </c>
      <c r="V1889" s="165" t="str">
        <f>IFERROR(IF(OR(C1889="",S1889&lt;0),"",IF(SUBTOTAL(3,C1889:C1889)=0,-1,SUBTOTAL(3,$C$4:C1889))),"")</f>
        <v/>
      </c>
      <c r="W1889" s="156" t="str">
        <f t="array" ref="W1889">IF(LEN(C1889)&gt;0,IFERROR(IF(MATCH(C1889,$C$3:$C1888,0)&gt;0,N1889-INDEX($N$3:N1888,SUMPRODUCT(MAX(ROW($C$3:$C1888)*(C1889=$C$3:$C1888)))-2,1),""),""),"")</f>
        <v/>
      </c>
      <c r="X1889" s="156">
        <f t="shared" ca="1" si="214"/>
        <v>1</v>
      </c>
      <c r="Y1889" s="156">
        <f t="shared" ca="1" si="215"/>
        <v>1</v>
      </c>
    </row>
    <row r="1890" spans="2:25" hidden="1" x14ac:dyDescent="0.25">
      <c r="B1890" s="390" t="str">
        <f>IFERROR(IF(LEN(INDEX(PlansAndNotes!$B$6:$B$2005,ROW(A1890)-ROW($B$3)))=0,"",INDEX(PlansAndNotes!$B$6:$B$2005,ROW(A1890)-ROW($B$3))),"")</f>
        <v/>
      </c>
      <c r="C1890" s="361" t="str">
        <f t="shared" si="210"/>
        <v/>
      </c>
      <c r="D1890" s="361" t="str">
        <f>IFERROR(IF(LEN(C1890)&gt;0,IF(LEN(INDEX(TasksList!$C$6:$C$1005,MATCH(C1890,TasksList!$B$6:$B$1005,0),1))=0,"",INDEX(TasksList!$C$6:$C$1005,MATCH(C1890,TasksList!$B$6:$B$1005,0),1)),""),"")</f>
        <v/>
      </c>
      <c r="E1890" s="361" t="str">
        <f>IFERROR(IF(LEN(C1890)&gt;0,IF(LEN(INDEX(TasksList!$F$6:$F$1005,MATCH(C1890,TasksList!$B$6:$B$1005,0),1))=0,"not set!",INDEX(TasksList!$F$6:$F$1005,MATCH(C1890,TasksList!$B$6:$B$1005,0),1)),""),"")</f>
        <v/>
      </c>
      <c r="F1890" s="360" t="str">
        <f>IFERROR(IF(LEN(D1890)&gt;0,IF(LEN(INDEX(AdressBook!$D$6:$D$25,MATCH(D1890,AdressBook!$B$6:$B$25,0),1))=0,"",INDEX(AdressBook!$D$6:$D$25,MATCH(D1890,AdressBook!$B$6:$B$25,0),1)),""),"")</f>
        <v/>
      </c>
      <c r="G1890" s="361" t="str">
        <f>IFERROR(IF(LEN(INDEX(PlansAndNotes!$F$6:$F$2005,ROW(B1890)-ROW($C$3)))=0,"",INDEX(PlansAndNotes!$F$6:$F$2005,ROW(B1890)-ROW($C$3))),"")</f>
        <v/>
      </c>
      <c r="H1890" s="361" t="str">
        <f>IFERROR(IF(LEN(C1890)&gt;0,IF(LEN(INDEX(TasksList!$G$6:$G$1005,MATCH(C1890,TasksList!$B$6:$B$1005,0),1))=0,"",INDEX(TasksList!$G$6:$G$1005,MATCH(C1890,TasksList!$B$6:$B$1005,0),1)),""),"")</f>
        <v/>
      </c>
      <c r="I1890" s="381"/>
      <c r="J1890" s="400"/>
      <c r="K1890" s="400"/>
      <c r="L1890" s="179"/>
      <c r="M1890" s="381"/>
      <c r="N1890" s="362" t="str">
        <f>IFERROR(IF(LEN(INDEX(PlansAndNotes!$D$6:$D$4005,ROW(B1890)-ROW($C$3)))=0,"",INDEX(PlansAndNotes!$D$6:$D$4005,ROW(B1890)-ROW($C$3))),"")</f>
        <v/>
      </c>
      <c r="O1890" s="165" t="str">
        <f t="shared" si="211"/>
        <v/>
      </c>
      <c r="P1890" s="363" t="str">
        <f>IFERROR(IF(LEN(INDEX(PlansAndNotes!$E$6:$E$4005,ROW(B1890)-ROW($C$3)))=0,"",INDEX(PlansAndNotes!$E$6:$E$4005,ROW(B1890)-ROW($C$3))),"")</f>
        <v/>
      </c>
      <c r="Q1890" s="363" t="str">
        <f>IFERROR(IF(LEN(INDEX(PlansAndNotes!$G$6:$G$4005,ROW(B1890)-ROW($C$3)))=0,"",INDEX(PlansAndNotes!$G$6:$G$4005,ROW(B1890)-ROW($C$3))),"")</f>
        <v/>
      </c>
      <c r="R1890" s="361" t="str">
        <f>IFERROR(IF(LEN(D1890)&gt;0,IF(LEN(INDEX(AdressBook!$C$6:$C$25,MATCH(D1890,AdressBook!$B$6:$B$25,0),1))=0,"",INDEX(AdressBook!$C$6:$C$25,MATCH(D1890,AdressBook!$B$6:$B$25,0),1)),""),"")</f>
        <v/>
      </c>
      <c r="S1890" s="165">
        <f>IF(LEN(C1890)&gt;0,IFERROR(IF(MATCH(C1890,C1891:$C$4004,0)&gt;0,-1,ROW(S1890)-ROW($S$3)),ROW(S1890)-ROW($S$3)),-1)</f>
        <v>-1</v>
      </c>
      <c r="T1890" s="165">
        <f t="shared" si="212"/>
        <v>0</v>
      </c>
      <c r="U1890" s="165" t="str">
        <f t="shared" si="213"/>
        <v/>
      </c>
      <c r="V1890" s="165" t="str">
        <f>IFERROR(IF(OR(C1890="",S1890&lt;0),"",IF(SUBTOTAL(3,C1890:C1890)=0,-1,SUBTOTAL(3,$C$4:C1890))),"")</f>
        <v/>
      </c>
      <c r="W1890" s="156" t="str">
        <f t="array" ref="W1890">IF(LEN(C1890)&gt;0,IFERROR(IF(MATCH(C1890,$C$3:$C1889,0)&gt;0,N1890-INDEX($N$3:N1889,SUMPRODUCT(MAX(ROW($C$3:$C1889)*(C1890=$C$3:$C1889)))-2,1),""),""),"")</f>
        <v/>
      </c>
      <c r="X1890" s="156">
        <f t="shared" ca="1" si="214"/>
        <v>1</v>
      </c>
      <c r="Y1890" s="156">
        <f t="shared" ca="1" si="215"/>
        <v>1</v>
      </c>
    </row>
    <row r="1891" spans="2:25" hidden="1" x14ac:dyDescent="0.25">
      <c r="B1891" s="390" t="str">
        <f>IFERROR(IF(LEN(INDEX(PlansAndNotes!$B$6:$B$2005,ROW(A1891)-ROW($B$3)))=0,"",INDEX(PlansAndNotes!$B$6:$B$2005,ROW(A1891)-ROW($B$3))),"")</f>
        <v/>
      </c>
      <c r="C1891" s="361" t="str">
        <f t="shared" si="210"/>
        <v/>
      </c>
      <c r="D1891" s="361" t="str">
        <f>IFERROR(IF(LEN(C1891)&gt;0,IF(LEN(INDEX(TasksList!$C$6:$C$1005,MATCH(C1891,TasksList!$B$6:$B$1005,0),1))=0,"",INDEX(TasksList!$C$6:$C$1005,MATCH(C1891,TasksList!$B$6:$B$1005,0),1)),""),"")</f>
        <v/>
      </c>
      <c r="E1891" s="361" t="str">
        <f>IFERROR(IF(LEN(C1891)&gt;0,IF(LEN(INDEX(TasksList!$F$6:$F$1005,MATCH(C1891,TasksList!$B$6:$B$1005,0),1))=0,"not set!",INDEX(TasksList!$F$6:$F$1005,MATCH(C1891,TasksList!$B$6:$B$1005,0),1)),""),"")</f>
        <v/>
      </c>
      <c r="F1891" s="360" t="str">
        <f>IFERROR(IF(LEN(D1891)&gt;0,IF(LEN(INDEX(AdressBook!$D$6:$D$25,MATCH(D1891,AdressBook!$B$6:$B$25,0),1))=0,"",INDEX(AdressBook!$D$6:$D$25,MATCH(D1891,AdressBook!$B$6:$B$25,0),1)),""),"")</f>
        <v/>
      </c>
      <c r="G1891" s="361" t="str">
        <f>IFERROR(IF(LEN(INDEX(PlansAndNotes!$F$6:$F$2005,ROW(B1891)-ROW($C$3)))=0,"",INDEX(PlansAndNotes!$F$6:$F$2005,ROW(B1891)-ROW($C$3))),"")</f>
        <v/>
      </c>
      <c r="H1891" s="361" t="str">
        <f>IFERROR(IF(LEN(C1891)&gt;0,IF(LEN(INDEX(TasksList!$G$6:$G$1005,MATCH(C1891,TasksList!$B$6:$B$1005,0),1))=0,"",INDEX(TasksList!$G$6:$G$1005,MATCH(C1891,TasksList!$B$6:$B$1005,0),1)),""),"")</f>
        <v/>
      </c>
      <c r="I1891" s="381"/>
      <c r="J1891" s="400"/>
      <c r="K1891" s="400"/>
      <c r="L1891" s="179"/>
      <c r="M1891" s="381"/>
      <c r="N1891" s="362" t="str">
        <f>IFERROR(IF(LEN(INDEX(PlansAndNotes!$D$6:$D$4005,ROW(B1891)-ROW($C$3)))=0,"",INDEX(PlansAndNotes!$D$6:$D$4005,ROW(B1891)-ROW($C$3))),"")</f>
        <v/>
      </c>
      <c r="O1891" s="165" t="str">
        <f t="shared" si="211"/>
        <v/>
      </c>
      <c r="P1891" s="363" t="str">
        <f>IFERROR(IF(LEN(INDEX(PlansAndNotes!$E$6:$E$4005,ROW(B1891)-ROW($C$3)))=0,"",INDEX(PlansAndNotes!$E$6:$E$4005,ROW(B1891)-ROW($C$3))),"")</f>
        <v/>
      </c>
      <c r="Q1891" s="363" t="str">
        <f>IFERROR(IF(LEN(INDEX(PlansAndNotes!$G$6:$G$4005,ROW(B1891)-ROW($C$3)))=0,"",INDEX(PlansAndNotes!$G$6:$G$4005,ROW(B1891)-ROW($C$3))),"")</f>
        <v/>
      </c>
      <c r="R1891" s="361" t="str">
        <f>IFERROR(IF(LEN(D1891)&gt;0,IF(LEN(INDEX(AdressBook!$C$6:$C$25,MATCH(D1891,AdressBook!$B$6:$B$25,0),1))=0,"",INDEX(AdressBook!$C$6:$C$25,MATCH(D1891,AdressBook!$B$6:$B$25,0),1)),""),"")</f>
        <v/>
      </c>
      <c r="S1891" s="165">
        <f>IF(LEN(C1891)&gt;0,IFERROR(IF(MATCH(C1891,C1892:$C$4004,0)&gt;0,-1,ROW(S1891)-ROW($S$3)),ROW(S1891)-ROW($S$3)),-1)</f>
        <v>-1</v>
      </c>
      <c r="T1891" s="165">
        <f t="shared" si="212"/>
        <v>0</v>
      </c>
      <c r="U1891" s="165" t="str">
        <f t="shared" si="213"/>
        <v/>
      </c>
      <c r="V1891" s="165" t="str">
        <f>IFERROR(IF(OR(C1891="",S1891&lt;0),"",IF(SUBTOTAL(3,C1891:C1891)=0,-1,SUBTOTAL(3,$C$4:C1891))),"")</f>
        <v/>
      </c>
      <c r="W1891" s="156" t="str">
        <f t="array" ref="W1891">IF(LEN(C1891)&gt;0,IFERROR(IF(MATCH(C1891,$C$3:$C1890,0)&gt;0,N1891-INDEX($N$3:N1890,SUMPRODUCT(MAX(ROW($C$3:$C1890)*(C1891=$C$3:$C1890)))-2,1),""),""),"")</f>
        <v/>
      </c>
      <c r="X1891" s="156">
        <f t="shared" ca="1" si="214"/>
        <v>1</v>
      </c>
      <c r="Y1891" s="156">
        <f t="shared" ca="1" si="215"/>
        <v>1</v>
      </c>
    </row>
    <row r="1892" spans="2:25" hidden="1" x14ac:dyDescent="0.25">
      <c r="B1892" s="390" t="str">
        <f>IFERROR(IF(LEN(INDEX(PlansAndNotes!$B$6:$B$2005,ROW(A1892)-ROW($B$3)))=0,"",INDEX(PlansAndNotes!$B$6:$B$2005,ROW(A1892)-ROW($B$3))),"")</f>
        <v/>
      </c>
      <c r="C1892" s="361" t="str">
        <f t="shared" si="210"/>
        <v/>
      </c>
      <c r="D1892" s="361" t="str">
        <f>IFERROR(IF(LEN(C1892)&gt;0,IF(LEN(INDEX(TasksList!$C$6:$C$1005,MATCH(C1892,TasksList!$B$6:$B$1005,0),1))=0,"",INDEX(TasksList!$C$6:$C$1005,MATCH(C1892,TasksList!$B$6:$B$1005,0),1)),""),"")</f>
        <v/>
      </c>
      <c r="E1892" s="361" t="str">
        <f>IFERROR(IF(LEN(C1892)&gt;0,IF(LEN(INDEX(TasksList!$F$6:$F$1005,MATCH(C1892,TasksList!$B$6:$B$1005,0),1))=0,"not set!",INDEX(TasksList!$F$6:$F$1005,MATCH(C1892,TasksList!$B$6:$B$1005,0),1)),""),"")</f>
        <v/>
      </c>
      <c r="F1892" s="360" t="str">
        <f>IFERROR(IF(LEN(D1892)&gt;0,IF(LEN(INDEX(AdressBook!$D$6:$D$25,MATCH(D1892,AdressBook!$B$6:$B$25,0),1))=0,"",INDEX(AdressBook!$D$6:$D$25,MATCH(D1892,AdressBook!$B$6:$B$25,0),1)),""),"")</f>
        <v/>
      </c>
      <c r="G1892" s="361" t="str">
        <f>IFERROR(IF(LEN(INDEX(PlansAndNotes!$F$6:$F$2005,ROW(B1892)-ROW($C$3)))=0,"",INDEX(PlansAndNotes!$F$6:$F$2005,ROW(B1892)-ROW($C$3))),"")</f>
        <v/>
      </c>
      <c r="H1892" s="361" t="str">
        <f>IFERROR(IF(LEN(C1892)&gt;0,IF(LEN(INDEX(TasksList!$G$6:$G$1005,MATCH(C1892,TasksList!$B$6:$B$1005,0),1))=0,"",INDEX(TasksList!$G$6:$G$1005,MATCH(C1892,TasksList!$B$6:$B$1005,0),1)),""),"")</f>
        <v/>
      </c>
      <c r="I1892" s="381"/>
      <c r="J1892" s="400"/>
      <c r="K1892" s="400"/>
      <c r="L1892" s="179"/>
      <c r="M1892" s="381"/>
      <c r="N1892" s="362" t="str">
        <f>IFERROR(IF(LEN(INDEX(PlansAndNotes!$D$6:$D$4005,ROW(B1892)-ROW($C$3)))=0,"",INDEX(PlansAndNotes!$D$6:$D$4005,ROW(B1892)-ROW($C$3))),"")</f>
        <v/>
      </c>
      <c r="O1892" s="165" t="str">
        <f t="shared" si="211"/>
        <v/>
      </c>
      <c r="P1892" s="363" t="str">
        <f>IFERROR(IF(LEN(INDEX(PlansAndNotes!$E$6:$E$4005,ROW(B1892)-ROW($C$3)))=0,"",INDEX(PlansAndNotes!$E$6:$E$4005,ROW(B1892)-ROW($C$3))),"")</f>
        <v/>
      </c>
      <c r="Q1892" s="363" t="str">
        <f>IFERROR(IF(LEN(INDEX(PlansAndNotes!$G$6:$G$4005,ROW(B1892)-ROW($C$3)))=0,"",INDEX(PlansAndNotes!$G$6:$G$4005,ROW(B1892)-ROW($C$3))),"")</f>
        <v/>
      </c>
      <c r="R1892" s="361" t="str">
        <f>IFERROR(IF(LEN(D1892)&gt;0,IF(LEN(INDEX(AdressBook!$C$6:$C$25,MATCH(D1892,AdressBook!$B$6:$B$25,0),1))=0,"",INDEX(AdressBook!$C$6:$C$25,MATCH(D1892,AdressBook!$B$6:$B$25,0),1)),""),"")</f>
        <v/>
      </c>
      <c r="S1892" s="165">
        <f>IF(LEN(C1892)&gt;0,IFERROR(IF(MATCH(C1892,C1893:$C$4004,0)&gt;0,-1,ROW(S1892)-ROW($S$3)),ROW(S1892)-ROW($S$3)),-1)</f>
        <v>-1</v>
      </c>
      <c r="T1892" s="165">
        <f t="shared" si="212"/>
        <v>0</v>
      </c>
      <c r="U1892" s="165" t="str">
        <f t="shared" si="213"/>
        <v/>
      </c>
      <c r="V1892" s="165" t="str">
        <f>IFERROR(IF(OR(C1892="",S1892&lt;0),"",IF(SUBTOTAL(3,C1892:C1892)=0,-1,SUBTOTAL(3,$C$4:C1892))),"")</f>
        <v/>
      </c>
      <c r="W1892" s="156" t="str">
        <f t="array" ref="W1892">IF(LEN(C1892)&gt;0,IFERROR(IF(MATCH(C1892,$C$3:$C1891,0)&gt;0,N1892-INDEX($N$3:N1891,SUMPRODUCT(MAX(ROW($C$3:$C1891)*(C1892=$C$3:$C1891)))-2,1),""),""),"")</f>
        <v/>
      </c>
      <c r="X1892" s="156">
        <f t="shared" ca="1" si="214"/>
        <v>1</v>
      </c>
      <c r="Y1892" s="156">
        <f t="shared" ca="1" si="215"/>
        <v>1</v>
      </c>
    </row>
    <row r="1893" spans="2:25" hidden="1" x14ac:dyDescent="0.25">
      <c r="B1893" s="390" t="str">
        <f>IFERROR(IF(LEN(INDEX(PlansAndNotes!$B$6:$B$2005,ROW(A1893)-ROW($B$3)))=0,"",INDEX(PlansAndNotes!$B$6:$B$2005,ROW(A1893)-ROW($B$3))),"")</f>
        <v/>
      </c>
      <c r="C1893" s="361" t="str">
        <f t="shared" si="210"/>
        <v/>
      </c>
      <c r="D1893" s="361" t="str">
        <f>IFERROR(IF(LEN(C1893)&gt;0,IF(LEN(INDEX(TasksList!$C$6:$C$1005,MATCH(C1893,TasksList!$B$6:$B$1005,0),1))=0,"",INDEX(TasksList!$C$6:$C$1005,MATCH(C1893,TasksList!$B$6:$B$1005,0),1)),""),"")</f>
        <v/>
      </c>
      <c r="E1893" s="361" t="str">
        <f>IFERROR(IF(LEN(C1893)&gt;0,IF(LEN(INDEX(TasksList!$F$6:$F$1005,MATCH(C1893,TasksList!$B$6:$B$1005,0),1))=0,"not set!",INDEX(TasksList!$F$6:$F$1005,MATCH(C1893,TasksList!$B$6:$B$1005,0),1)),""),"")</f>
        <v/>
      </c>
      <c r="F1893" s="360" t="str">
        <f>IFERROR(IF(LEN(D1893)&gt;0,IF(LEN(INDEX(AdressBook!$D$6:$D$25,MATCH(D1893,AdressBook!$B$6:$B$25,0),1))=0,"",INDEX(AdressBook!$D$6:$D$25,MATCH(D1893,AdressBook!$B$6:$B$25,0),1)),""),"")</f>
        <v/>
      </c>
      <c r="G1893" s="361" t="str">
        <f>IFERROR(IF(LEN(INDEX(PlansAndNotes!$F$6:$F$2005,ROW(B1893)-ROW($C$3)))=0,"",INDEX(PlansAndNotes!$F$6:$F$2005,ROW(B1893)-ROW($C$3))),"")</f>
        <v/>
      </c>
      <c r="H1893" s="361" t="str">
        <f>IFERROR(IF(LEN(C1893)&gt;0,IF(LEN(INDEX(TasksList!$G$6:$G$1005,MATCH(C1893,TasksList!$B$6:$B$1005,0),1))=0,"",INDEX(TasksList!$G$6:$G$1005,MATCH(C1893,TasksList!$B$6:$B$1005,0),1)),""),"")</f>
        <v/>
      </c>
      <c r="I1893" s="381"/>
      <c r="J1893" s="400"/>
      <c r="K1893" s="400"/>
      <c r="L1893" s="179"/>
      <c r="M1893" s="381"/>
      <c r="N1893" s="362" t="str">
        <f>IFERROR(IF(LEN(INDEX(PlansAndNotes!$D$6:$D$4005,ROW(B1893)-ROW($C$3)))=0,"",INDEX(PlansAndNotes!$D$6:$D$4005,ROW(B1893)-ROW($C$3))),"")</f>
        <v/>
      </c>
      <c r="O1893" s="165" t="str">
        <f t="shared" si="211"/>
        <v/>
      </c>
      <c r="P1893" s="363" t="str">
        <f>IFERROR(IF(LEN(INDEX(PlansAndNotes!$E$6:$E$4005,ROW(B1893)-ROW($C$3)))=0,"",INDEX(PlansAndNotes!$E$6:$E$4005,ROW(B1893)-ROW($C$3))),"")</f>
        <v/>
      </c>
      <c r="Q1893" s="363" t="str">
        <f>IFERROR(IF(LEN(INDEX(PlansAndNotes!$G$6:$G$4005,ROW(B1893)-ROW($C$3)))=0,"",INDEX(PlansAndNotes!$G$6:$G$4005,ROW(B1893)-ROW($C$3))),"")</f>
        <v/>
      </c>
      <c r="R1893" s="361" t="str">
        <f>IFERROR(IF(LEN(D1893)&gt;0,IF(LEN(INDEX(AdressBook!$C$6:$C$25,MATCH(D1893,AdressBook!$B$6:$B$25,0),1))=0,"",INDEX(AdressBook!$C$6:$C$25,MATCH(D1893,AdressBook!$B$6:$B$25,0),1)),""),"")</f>
        <v/>
      </c>
      <c r="S1893" s="165">
        <f>IF(LEN(C1893)&gt;0,IFERROR(IF(MATCH(C1893,C1894:$C$4004,0)&gt;0,-1,ROW(S1893)-ROW($S$3)),ROW(S1893)-ROW($S$3)),-1)</f>
        <v>-1</v>
      </c>
      <c r="T1893" s="165">
        <f t="shared" si="212"/>
        <v>0</v>
      </c>
      <c r="U1893" s="165" t="str">
        <f t="shared" si="213"/>
        <v/>
      </c>
      <c r="V1893" s="165" t="str">
        <f>IFERROR(IF(OR(C1893="",S1893&lt;0),"",IF(SUBTOTAL(3,C1893:C1893)=0,-1,SUBTOTAL(3,$C$4:C1893))),"")</f>
        <v/>
      </c>
      <c r="W1893" s="156" t="str">
        <f t="array" ref="W1893">IF(LEN(C1893)&gt;0,IFERROR(IF(MATCH(C1893,$C$3:$C1892,0)&gt;0,N1893-INDEX($N$3:N1892,SUMPRODUCT(MAX(ROW($C$3:$C1892)*(C1893=$C$3:$C1892)))-2,1),""),""),"")</f>
        <v/>
      </c>
      <c r="X1893" s="156">
        <f t="shared" ca="1" si="214"/>
        <v>1</v>
      </c>
      <c r="Y1893" s="156">
        <f t="shared" ca="1" si="215"/>
        <v>1</v>
      </c>
    </row>
    <row r="1894" spans="2:25" hidden="1" x14ac:dyDescent="0.25">
      <c r="B1894" s="390" t="str">
        <f>IFERROR(IF(LEN(INDEX(PlansAndNotes!$B$6:$B$2005,ROW(A1894)-ROW($B$3)))=0,"",INDEX(PlansAndNotes!$B$6:$B$2005,ROW(A1894)-ROW($B$3))),"")</f>
        <v/>
      </c>
      <c r="C1894" s="361" t="str">
        <f t="shared" si="210"/>
        <v/>
      </c>
      <c r="D1894" s="361" t="str">
        <f>IFERROR(IF(LEN(C1894)&gt;0,IF(LEN(INDEX(TasksList!$C$6:$C$1005,MATCH(C1894,TasksList!$B$6:$B$1005,0),1))=0,"",INDEX(TasksList!$C$6:$C$1005,MATCH(C1894,TasksList!$B$6:$B$1005,0),1)),""),"")</f>
        <v/>
      </c>
      <c r="E1894" s="361" t="str">
        <f>IFERROR(IF(LEN(C1894)&gt;0,IF(LEN(INDEX(TasksList!$F$6:$F$1005,MATCH(C1894,TasksList!$B$6:$B$1005,0),1))=0,"not set!",INDEX(TasksList!$F$6:$F$1005,MATCH(C1894,TasksList!$B$6:$B$1005,0),1)),""),"")</f>
        <v/>
      </c>
      <c r="F1894" s="360" t="str">
        <f>IFERROR(IF(LEN(D1894)&gt;0,IF(LEN(INDEX(AdressBook!$D$6:$D$25,MATCH(D1894,AdressBook!$B$6:$B$25,0),1))=0,"",INDEX(AdressBook!$D$6:$D$25,MATCH(D1894,AdressBook!$B$6:$B$25,0),1)),""),"")</f>
        <v/>
      </c>
      <c r="G1894" s="361" t="str">
        <f>IFERROR(IF(LEN(INDEX(PlansAndNotes!$F$6:$F$2005,ROW(B1894)-ROW($C$3)))=0,"",INDEX(PlansAndNotes!$F$6:$F$2005,ROW(B1894)-ROW($C$3))),"")</f>
        <v/>
      </c>
      <c r="H1894" s="361" t="str">
        <f>IFERROR(IF(LEN(C1894)&gt;0,IF(LEN(INDEX(TasksList!$G$6:$G$1005,MATCH(C1894,TasksList!$B$6:$B$1005,0),1))=0,"",INDEX(TasksList!$G$6:$G$1005,MATCH(C1894,TasksList!$B$6:$B$1005,0),1)),""),"")</f>
        <v/>
      </c>
      <c r="I1894" s="381"/>
      <c r="J1894" s="400"/>
      <c r="K1894" s="400"/>
      <c r="L1894" s="179"/>
      <c r="M1894" s="381"/>
      <c r="N1894" s="362" t="str">
        <f>IFERROR(IF(LEN(INDEX(PlansAndNotes!$D$6:$D$4005,ROW(B1894)-ROW($C$3)))=0,"",INDEX(PlansAndNotes!$D$6:$D$4005,ROW(B1894)-ROW($C$3))),"")</f>
        <v/>
      </c>
      <c r="O1894" s="165" t="str">
        <f t="shared" si="211"/>
        <v/>
      </c>
      <c r="P1894" s="363" t="str">
        <f>IFERROR(IF(LEN(INDEX(PlansAndNotes!$E$6:$E$4005,ROW(B1894)-ROW($C$3)))=0,"",INDEX(PlansAndNotes!$E$6:$E$4005,ROW(B1894)-ROW($C$3))),"")</f>
        <v/>
      </c>
      <c r="Q1894" s="363" t="str">
        <f>IFERROR(IF(LEN(INDEX(PlansAndNotes!$G$6:$G$4005,ROW(B1894)-ROW($C$3)))=0,"",INDEX(PlansAndNotes!$G$6:$G$4005,ROW(B1894)-ROW($C$3))),"")</f>
        <v/>
      </c>
      <c r="R1894" s="361" t="str">
        <f>IFERROR(IF(LEN(D1894)&gt;0,IF(LEN(INDEX(AdressBook!$C$6:$C$25,MATCH(D1894,AdressBook!$B$6:$B$25,0),1))=0,"",INDEX(AdressBook!$C$6:$C$25,MATCH(D1894,AdressBook!$B$6:$B$25,0),1)),""),"")</f>
        <v/>
      </c>
      <c r="S1894" s="165">
        <f>IF(LEN(C1894)&gt;0,IFERROR(IF(MATCH(C1894,C1895:$C$4004,0)&gt;0,-1,ROW(S1894)-ROW($S$3)),ROW(S1894)-ROW($S$3)),-1)</f>
        <v>-1</v>
      </c>
      <c r="T1894" s="165">
        <f t="shared" si="212"/>
        <v>0</v>
      </c>
      <c r="U1894" s="165" t="str">
        <f t="shared" si="213"/>
        <v/>
      </c>
      <c r="V1894" s="165" t="str">
        <f>IFERROR(IF(OR(C1894="",S1894&lt;0),"",IF(SUBTOTAL(3,C1894:C1894)=0,-1,SUBTOTAL(3,$C$4:C1894))),"")</f>
        <v/>
      </c>
      <c r="W1894" s="156" t="str">
        <f t="array" ref="W1894">IF(LEN(C1894)&gt;0,IFERROR(IF(MATCH(C1894,$C$3:$C1893,0)&gt;0,N1894-INDEX($N$3:N1893,SUMPRODUCT(MAX(ROW($C$3:$C1893)*(C1894=$C$3:$C1893)))-2,1),""),""),"")</f>
        <v/>
      </c>
      <c r="X1894" s="156">
        <f t="shared" ca="1" si="214"/>
        <v>1</v>
      </c>
      <c r="Y1894" s="156">
        <f t="shared" ca="1" si="215"/>
        <v>1</v>
      </c>
    </row>
    <row r="1895" spans="2:25" hidden="1" x14ac:dyDescent="0.25">
      <c r="B1895" s="390" t="str">
        <f>IFERROR(IF(LEN(INDEX(PlansAndNotes!$B$6:$B$2005,ROW(A1895)-ROW($B$3)))=0,"",INDEX(PlansAndNotes!$B$6:$B$2005,ROW(A1895)-ROW($B$3))),"")</f>
        <v/>
      </c>
      <c r="C1895" s="361" t="str">
        <f t="shared" si="210"/>
        <v/>
      </c>
      <c r="D1895" s="361" t="str">
        <f>IFERROR(IF(LEN(C1895)&gt;0,IF(LEN(INDEX(TasksList!$C$6:$C$1005,MATCH(C1895,TasksList!$B$6:$B$1005,0),1))=0,"",INDEX(TasksList!$C$6:$C$1005,MATCH(C1895,TasksList!$B$6:$B$1005,0),1)),""),"")</f>
        <v/>
      </c>
      <c r="E1895" s="361" t="str">
        <f>IFERROR(IF(LEN(C1895)&gt;0,IF(LEN(INDEX(TasksList!$F$6:$F$1005,MATCH(C1895,TasksList!$B$6:$B$1005,0),1))=0,"not set!",INDEX(TasksList!$F$6:$F$1005,MATCH(C1895,TasksList!$B$6:$B$1005,0),1)),""),"")</f>
        <v/>
      </c>
      <c r="F1895" s="360" t="str">
        <f>IFERROR(IF(LEN(D1895)&gt;0,IF(LEN(INDEX(AdressBook!$D$6:$D$25,MATCH(D1895,AdressBook!$B$6:$B$25,0),1))=0,"",INDEX(AdressBook!$D$6:$D$25,MATCH(D1895,AdressBook!$B$6:$B$25,0),1)),""),"")</f>
        <v/>
      </c>
      <c r="G1895" s="361" t="str">
        <f>IFERROR(IF(LEN(INDEX(PlansAndNotes!$F$6:$F$2005,ROW(B1895)-ROW($C$3)))=0,"",INDEX(PlansAndNotes!$F$6:$F$2005,ROW(B1895)-ROW($C$3))),"")</f>
        <v/>
      </c>
      <c r="H1895" s="361" t="str">
        <f>IFERROR(IF(LEN(C1895)&gt;0,IF(LEN(INDEX(TasksList!$G$6:$G$1005,MATCH(C1895,TasksList!$B$6:$B$1005,0),1))=0,"",INDEX(TasksList!$G$6:$G$1005,MATCH(C1895,TasksList!$B$6:$B$1005,0),1)),""),"")</f>
        <v/>
      </c>
      <c r="I1895" s="381"/>
      <c r="J1895" s="400"/>
      <c r="K1895" s="400"/>
      <c r="L1895" s="179"/>
      <c r="M1895" s="381"/>
      <c r="N1895" s="362" t="str">
        <f>IFERROR(IF(LEN(INDEX(PlansAndNotes!$D$6:$D$4005,ROW(B1895)-ROW($C$3)))=0,"",INDEX(PlansAndNotes!$D$6:$D$4005,ROW(B1895)-ROW($C$3))),"")</f>
        <v/>
      </c>
      <c r="O1895" s="165" t="str">
        <f t="shared" si="211"/>
        <v/>
      </c>
      <c r="P1895" s="363" t="str">
        <f>IFERROR(IF(LEN(INDEX(PlansAndNotes!$E$6:$E$4005,ROW(B1895)-ROW($C$3)))=0,"",INDEX(PlansAndNotes!$E$6:$E$4005,ROW(B1895)-ROW($C$3))),"")</f>
        <v/>
      </c>
      <c r="Q1895" s="363" t="str">
        <f>IFERROR(IF(LEN(INDEX(PlansAndNotes!$G$6:$G$4005,ROW(B1895)-ROW($C$3)))=0,"",INDEX(PlansAndNotes!$G$6:$G$4005,ROW(B1895)-ROW($C$3))),"")</f>
        <v/>
      </c>
      <c r="R1895" s="361" t="str">
        <f>IFERROR(IF(LEN(D1895)&gt;0,IF(LEN(INDEX(AdressBook!$C$6:$C$25,MATCH(D1895,AdressBook!$B$6:$B$25,0),1))=0,"",INDEX(AdressBook!$C$6:$C$25,MATCH(D1895,AdressBook!$B$6:$B$25,0),1)),""),"")</f>
        <v/>
      </c>
      <c r="S1895" s="165">
        <f>IF(LEN(C1895)&gt;0,IFERROR(IF(MATCH(C1895,C1896:$C$4004,0)&gt;0,-1,ROW(S1895)-ROW($S$3)),ROW(S1895)-ROW($S$3)),-1)</f>
        <v>-1</v>
      </c>
      <c r="T1895" s="165">
        <f t="shared" si="212"/>
        <v>0</v>
      </c>
      <c r="U1895" s="165" t="str">
        <f t="shared" si="213"/>
        <v/>
      </c>
      <c r="V1895" s="165" t="str">
        <f>IFERROR(IF(OR(C1895="",S1895&lt;0),"",IF(SUBTOTAL(3,C1895:C1895)=0,-1,SUBTOTAL(3,$C$4:C1895))),"")</f>
        <v/>
      </c>
      <c r="W1895" s="156" t="str">
        <f t="array" ref="W1895">IF(LEN(C1895)&gt;0,IFERROR(IF(MATCH(C1895,$C$3:$C1894,0)&gt;0,N1895-INDEX($N$3:N1894,SUMPRODUCT(MAX(ROW($C$3:$C1894)*(C1895=$C$3:$C1894)))-2,1),""),""),"")</f>
        <v/>
      </c>
      <c r="X1895" s="156">
        <f t="shared" ca="1" si="214"/>
        <v>1</v>
      </c>
      <c r="Y1895" s="156">
        <f t="shared" ca="1" si="215"/>
        <v>1</v>
      </c>
    </row>
    <row r="1896" spans="2:25" hidden="1" x14ac:dyDescent="0.25">
      <c r="B1896" s="390" t="str">
        <f>IFERROR(IF(LEN(INDEX(PlansAndNotes!$B$6:$B$2005,ROW(A1896)-ROW($B$3)))=0,"",INDEX(PlansAndNotes!$B$6:$B$2005,ROW(A1896)-ROW($B$3))),"")</f>
        <v/>
      </c>
      <c r="C1896" s="361" t="str">
        <f t="shared" si="210"/>
        <v/>
      </c>
      <c r="D1896" s="361" t="str">
        <f>IFERROR(IF(LEN(C1896)&gt;0,IF(LEN(INDEX(TasksList!$C$6:$C$1005,MATCH(C1896,TasksList!$B$6:$B$1005,0),1))=0,"",INDEX(TasksList!$C$6:$C$1005,MATCH(C1896,TasksList!$B$6:$B$1005,0),1)),""),"")</f>
        <v/>
      </c>
      <c r="E1896" s="361" t="str">
        <f>IFERROR(IF(LEN(C1896)&gt;0,IF(LEN(INDEX(TasksList!$F$6:$F$1005,MATCH(C1896,TasksList!$B$6:$B$1005,0),1))=0,"not set!",INDEX(TasksList!$F$6:$F$1005,MATCH(C1896,TasksList!$B$6:$B$1005,0),1)),""),"")</f>
        <v/>
      </c>
      <c r="F1896" s="360" t="str">
        <f>IFERROR(IF(LEN(D1896)&gt;0,IF(LEN(INDEX(AdressBook!$D$6:$D$25,MATCH(D1896,AdressBook!$B$6:$B$25,0),1))=0,"",INDEX(AdressBook!$D$6:$D$25,MATCH(D1896,AdressBook!$B$6:$B$25,0),1)),""),"")</f>
        <v/>
      </c>
      <c r="G1896" s="361" t="str">
        <f>IFERROR(IF(LEN(INDEX(PlansAndNotes!$F$6:$F$2005,ROW(B1896)-ROW($C$3)))=0,"",INDEX(PlansAndNotes!$F$6:$F$2005,ROW(B1896)-ROW($C$3))),"")</f>
        <v/>
      </c>
      <c r="H1896" s="361" t="str">
        <f>IFERROR(IF(LEN(C1896)&gt;0,IF(LEN(INDEX(TasksList!$G$6:$G$1005,MATCH(C1896,TasksList!$B$6:$B$1005,0),1))=0,"",INDEX(TasksList!$G$6:$G$1005,MATCH(C1896,TasksList!$B$6:$B$1005,0),1)),""),"")</f>
        <v/>
      </c>
      <c r="I1896" s="381"/>
      <c r="J1896" s="400"/>
      <c r="K1896" s="400"/>
      <c r="L1896" s="179"/>
      <c r="M1896" s="381"/>
      <c r="N1896" s="362" t="str">
        <f>IFERROR(IF(LEN(INDEX(PlansAndNotes!$D$6:$D$4005,ROW(B1896)-ROW($C$3)))=0,"",INDEX(PlansAndNotes!$D$6:$D$4005,ROW(B1896)-ROW($C$3))),"")</f>
        <v/>
      </c>
      <c r="O1896" s="165" t="str">
        <f t="shared" si="211"/>
        <v/>
      </c>
      <c r="P1896" s="363" t="str">
        <f>IFERROR(IF(LEN(INDEX(PlansAndNotes!$E$6:$E$4005,ROW(B1896)-ROW($C$3)))=0,"",INDEX(PlansAndNotes!$E$6:$E$4005,ROW(B1896)-ROW($C$3))),"")</f>
        <v/>
      </c>
      <c r="Q1896" s="363" t="str">
        <f>IFERROR(IF(LEN(INDEX(PlansAndNotes!$G$6:$G$4005,ROW(B1896)-ROW($C$3)))=0,"",INDEX(PlansAndNotes!$G$6:$G$4005,ROW(B1896)-ROW($C$3))),"")</f>
        <v/>
      </c>
      <c r="R1896" s="361" t="str">
        <f>IFERROR(IF(LEN(D1896)&gt;0,IF(LEN(INDEX(AdressBook!$C$6:$C$25,MATCH(D1896,AdressBook!$B$6:$B$25,0),1))=0,"",INDEX(AdressBook!$C$6:$C$25,MATCH(D1896,AdressBook!$B$6:$B$25,0),1)),""),"")</f>
        <v/>
      </c>
      <c r="S1896" s="165">
        <f>IF(LEN(C1896)&gt;0,IFERROR(IF(MATCH(C1896,C1897:$C$4004,0)&gt;0,-1,ROW(S1896)-ROW($S$3)),ROW(S1896)-ROW($S$3)),-1)</f>
        <v>-1</v>
      </c>
      <c r="T1896" s="165">
        <f t="shared" si="212"/>
        <v>0</v>
      </c>
      <c r="U1896" s="165" t="str">
        <f t="shared" si="213"/>
        <v/>
      </c>
      <c r="V1896" s="165" t="str">
        <f>IFERROR(IF(OR(C1896="",S1896&lt;0),"",IF(SUBTOTAL(3,C1896:C1896)=0,-1,SUBTOTAL(3,$C$4:C1896))),"")</f>
        <v/>
      </c>
      <c r="W1896" s="156" t="str">
        <f t="array" ref="W1896">IF(LEN(C1896)&gt;0,IFERROR(IF(MATCH(C1896,$C$3:$C1895,0)&gt;0,N1896-INDEX($N$3:N1895,SUMPRODUCT(MAX(ROW($C$3:$C1895)*(C1896=$C$3:$C1895)))-2,1),""),""),"")</f>
        <v/>
      </c>
      <c r="X1896" s="156">
        <f t="shared" ca="1" si="214"/>
        <v>1</v>
      </c>
      <c r="Y1896" s="156">
        <f t="shared" ca="1" si="215"/>
        <v>1</v>
      </c>
    </row>
    <row r="1897" spans="2:25" hidden="1" x14ac:dyDescent="0.25">
      <c r="B1897" s="390" t="str">
        <f>IFERROR(IF(LEN(INDEX(PlansAndNotes!$B$6:$B$2005,ROW(A1897)-ROW($B$3)))=0,"",INDEX(PlansAndNotes!$B$6:$B$2005,ROW(A1897)-ROW($B$3))),"")</f>
        <v/>
      </c>
      <c r="C1897" s="361" t="str">
        <f t="shared" si="210"/>
        <v/>
      </c>
      <c r="D1897" s="361" t="str">
        <f>IFERROR(IF(LEN(C1897)&gt;0,IF(LEN(INDEX(TasksList!$C$6:$C$1005,MATCH(C1897,TasksList!$B$6:$B$1005,0),1))=0,"",INDEX(TasksList!$C$6:$C$1005,MATCH(C1897,TasksList!$B$6:$B$1005,0),1)),""),"")</f>
        <v/>
      </c>
      <c r="E1897" s="361" t="str">
        <f>IFERROR(IF(LEN(C1897)&gt;0,IF(LEN(INDEX(TasksList!$F$6:$F$1005,MATCH(C1897,TasksList!$B$6:$B$1005,0),1))=0,"not set!",INDEX(TasksList!$F$6:$F$1005,MATCH(C1897,TasksList!$B$6:$B$1005,0),1)),""),"")</f>
        <v/>
      </c>
      <c r="F1897" s="360" t="str">
        <f>IFERROR(IF(LEN(D1897)&gt;0,IF(LEN(INDEX(AdressBook!$D$6:$D$25,MATCH(D1897,AdressBook!$B$6:$B$25,0),1))=0,"",INDEX(AdressBook!$D$6:$D$25,MATCH(D1897,AdressBook!$B$6:$B$25,0),1)),""),"")</f>
        <v/>
      </c>
      <c r="G1897" s="361" t="str">
        <f>IFERROR(IF(LEN(INDEX(PlansAndNotes!$F$6:$F$2005,ROW(B1897)-ROW($C$3)))=0,"",INDEX(PlansAndNotes!$F$6:$F$2005,ROW(B1897)-ROW($C$3))),"")</f>
        <v/>
      </c>
      <c r="H1897" s="361" t="str">
        <f>IFERROR(IF(LEN(C1897)&gt;0,IF(LEN(INDEX(TasksList!$G$6:$G$1005,MATCH(C1897,TasksList!$B$6:$B$1005,0),1))=0,"",INDEX(TasksList!$G$6:$G$1005,MATCH(C1897,TasksList!$B$6:$B$1005,0),1)),""),"")</f>
        <v/>
      </c>
      <c r="I1897" s="381"/>
      <c r="J1897" s="400"/>
      <c r="K1897" s="400"/>
      <c r="L1897" s="179"/>
      <c r="M1897" s="381"/>
      <c r="N1897" s="362" t="str">
        <f>IFERROR(IF(LEN(INDEX(PlansAndNotes!$D$6:$D$4005,ROW(B1897)-ROW($C$3)))=0,"",INDEX(PlansAndNotes!$D$6:$D$4005,ROW(B1897)-ROW($C$3))),"")</f>
        <v/>
      </c>
      <c r="O1897" s="165" t="str">
        <f t="shared" si="211"/>
        <v/>
      </c>
      <c r="P1897" s="363" t="str">
        <f>IFERROR(IF(LEN(INDEX(PlansAndNotes!$E$6:$E$4005,ROW(B1897)-ROW($C$3)))=0,"",INDEX(PlansAndNotes!$E$6:$E$4005,ROW(B1897)-ROW($C$3))),"")</f>
        <v/>
      </c>
      <c r="Q1897" s="363" t="str">
        <f>IFERROR(IF(LEN(INDEX(PlansAndNotes!$G$6:$G$4005,ROW(B1897)-ROW($C$3)))=0,"",INDEX(PlansAndNotes!$G$6:$G$4005,ROW(B1897)-ROW($C$3))),"")</f>
        <v/>
      </c>
      <c r="R1897" s="361" t="str">
        <f>IFERROR(IF(LEN(D1897)&gt;0,IF(LEN(INDEX(AdressBook!$C$6:$C$25,MATCH(D1897,AdressBook!$B$6:$B$25,0),1))=0,"",INDEX(AdressBook!$C$6:$C$25,MATCH(D1897,AdressBook!$B$6:$B$25,0),1)),""),"")</f>
        <v/>
      </c>
      <c r="S1897" s="165">
        <f>IF(LEN(C1897)&gt;0,IFERROR(IF(MATCH(C1897,C1898:$C$4004,0)&gt;0,-1,ROW(S1897)-ROW($S$3)),ROW(S1897)-ROW($S$3)),-1)</f>
        <v>-1</v>
      </c>
      <c r="T1897" s="165">
        <f t="shared" si="212"/>
        <v>0</v>
      </c>
      <c r="U1897" s="165" t="str">
        <f t="shared" si="213"/>
        <v/>
      </c>
      <c r="V1897" s="165" t="str">
        <f>IFERROR(IF(OR(C1897="",S1897&lt;0),"",IF(SUBTOTAL(3,C1897:C1897)=0,-1,SUBTOTAL(3,$C$4:C1897))),"")</f>
        <v/>
      </c>
      <c r="W1897" s="156" t="str">
        <f t="array" ref="W1897">IF(LEN(C1897)&gt;0,IFERROR(IF(MATCH(C1897,$C$3:$C1896,0)&gt;0,N1897-INDEX($N$3:N1896,SUMPRODUCT(MAX(ROW($C$3:$C1896)*(C1897=$C$3:$C1896)))-2,1),""),""),"")</f>
        <v/>
      </c>
      <c r="X1897" s="156">
        <f t="shared" ca="1" si="214"/>
        <v>1</v>
      </c>
      <c r="Y1897" s="156">
        <f t="shared" ca="1" si="215"/>
        <v>1</v>
      </c>
    </row>
    <row r="1898" spans="2:25" hidden="1" x14ac:dyDescent="0.25">
      <c r="B1898" s="390" t="str">
        <f>IFERROR(IF(LEN(INDEX(PlansAndNotes!$B$6:$B$2005,ROW(A1898)-ROW($B$3)))=0,"",INDEX(PlansAndNotes!$B$6:$B$2005,ROW(A1898)-ROW($B$3))),"")</f>
        <v/>
      </c>
      <c r="C1898" s="361" t="str">
        <f t="shared" si="210"/>
        <v/>
      </c>
      <c r="D1898" s="361" t="str">
        <f>IFERROR(IF(LEN(C1898)&gt;0,IF(LEN(INDEX(TasksList!$C$6:$C$1005,MATCH(C1898,TasksList!$B$6:$B$1005,0),1))=0,"",INDEX(TasksList!$C$6:$C$1005,MATCH(C1898,TasksList!$B$6:$B$1005,0),1)),""),"")</f>
        <v/>
      </c>
      <c r="E1898" s="361" t="str">
        <f>IFERROR(IF(LEN(C1898)&gt;0,IF(LEN(INDEX(TasksList!$F$6:$F$1005,MATCH(C1898,TasksList!$B$6:$B$1005,0),1))=0,"not set!",INDEX(TasksList!$F$6:$F$1005,MATCH(C1898,TasksList!$B$6:$B$1005,0),1)),""),"")</f>
        <v/>
      </c>
      <c r="F1898" s="360" t="str">
        <f>IFERROR(IF(LEN(D1898)&gt;0,IF(LEN(INDEX(AdressBook!$D$6:$D$25,MATCH(D1898,AdressBook!$B$6:$B$25,0),1))=0,"",INDEX(AdressBook!$D$6:$D$25,MATCH(D1898,AdressBook!$B$6:$B$25,0),1)),""),"")</f>
        <v/>
      </c>
      <c r="G1898" s="361" t="str">
        <f>IFERROR(IF(LEN(INDEX(PlansAndNotes!$F$6:$F$2005,ROW(B1898)-ROW($C$3)))=0,"",INDEX(PlansAndNotes!$F$6:$F$2005,ROW(B1898)-ROW($C$3))),"")</f>
        <v/>
      </c>
      <c r="H1898" s="361" t="str">
        <f>IFERROR(IF(LEN(C1898)&gt;0,IF(LEN(INDEX(TasksList!$G$6:$G$1005,MATCH(C1898,TasksList!$B$6:$B$1005,0),1))=0,"",INDEX(TasksList!$G$6:$G$1005,MATCH(C1898,TasksList!$B$6:$B$1005,0),1)),""),"")</f>
        <v/>
      </c>
      <c r="I1898" s="381"/>
      <c r="J1898" s="400"/>
      <c r="K1898" s="400"/>
      <c r="L1898" s="179"/>
      <c r="M1898" s="381"/>
      <c r="N1898" s="362" t="str">
        <f>IFERROR(IF(LEN(INDEX(PlansAndNotes!$D$6:$D$4005,ROW(B1898)-ROW($C$3)))=0,"",INDEX(PlansAndNotes!$D$6:$D$4005,ROW(B1898)-ROW($C$3))),"")</f>
        <v/>
      </c>
      <c r="O1898" s="165" t="str">
        <f t="shared" si="211"/>
        <v/>
      </c>
      <c r="P1898" s="363" t="str">
        <f>IFERROR(IF(LEN(INDEX(PlansAndNotes!$E$6:$E$4005,ROW(B1898)-ROW($C$3)))=0,"",INDEX(PlansAndNotes!$E$6:$E$4005,ROW(B1898)-ROW($C$3))),"")</f>
        <v/>
      </c>
      <c r="Q1898" s="363" t="str">
        <f>IFERROR(IF(LEN(INDEX(PlansAndNotes!$G$6:$G$4005,ROW(B1898)-ROW($C$3)))=0,"",INDEX(PlansAndNotes!$G$6:$G$4005,ROW(B1898)-ROW($C$3))),"")</f>
        <v/>
      </c>
      <c r="R1898" s="361" t="str">
        <f>IFERROR(IF(LEN(D1898)&gt;0,IF(LEN(INDEX(AdressBook!$C$6:$C$25,MATCH(D1898,AdressBook!$B$6:$B$25,0),1))=0,"",INDEX(AdressBook!$C$6:$C$25,MATCH(D1898,AdressBook!$B$6:$B$25,0),1)),""),"")</f>
        <v/>
      </c>
      <c r="S1898" s="165">
        <f>IF(LEN(C1898)&gt;0,IFERROR(IF(MATCH(C1898,C1899:$C$4004,0)&gt;0,-1,ROW(S1898)-ROW($S$3)),ROW(S1898)-ROW($S$3)),-1)</f>
        <v>-1</v>
      </c>
      <c r="T1898" s="165">
        <f t="shared" si="212"/>
        <v>0</v>
      </c>
      <c r="U1898" s="165" t="str">
        <f t="shared" si="213"/>
        <v/>
      </c>
      <c r="V1898" s="165" t="str">
        <f>IFERROR(IF(OR(C1898="",S1898&lt;0),"",IF(SUBTOTAL(3,C1898:C1898)=0,-1,SUBTOTAL(3,$C$4:C1898))),"")</f>
        <v/>
      </c>
      <c r="W1898" s="156" t="str">
        <f t="array" ref="W1898">IF(LEN(C1898)&gt;0,IFERROR(IF(MATCH(C1898,$C$3:$C1897,0)&gt;0,N1898-INDEX($N$3:N1897,SUMPRODUCT(MAX(ROW($C$3:$C1897)*(C1898=$C$3:$C1897)))-2,1),""),""),"")</f>
        <v/>
      </c>
      <c r="X1898" s="156">
        <f t="shared" ca="1" si="214"/>
        <v>1</v>
      </c>
      <c r="Y1898" s="156">
        <f t="shared" ca="1" si="215"/>
        <v>1</v>
      </c>
    </row>
    <row r="1899" spans="2:25" hidden="1" x14ac:dyDescent="0.25">
      <c r="B1899" s="390" t="str">
        <f>IFERROR(IF(LEN(INDEX(PlansAndNotes!$B$6:$B$2005,ROW(A1899)-ROW($B$3)))=0,"",INDEX(PlansAndNotes!$B$6:$B$2005,ROW(A1899)-ROW($B$3))),"")</f>
        <v/>
      </c>
      <c r="C1899" s="361" t="str">
        <f t="shared" si="210"/>
        <v/>
      </c>
      <c r="D1899" s="361" t="str">
        <f>IFERROR(IF(LEN(C1899)&gt;0,IF(LEN(INDEX(TasksList!$C$6:$C$1005,MATCH(C1899,TasksList!$B$6:$B$1005,0),1))=0,"",INDEX(TasksList!$C$6:$C$1005,MATCH(C1899,TasksList!$B$6:$B$1005,0),1)),""),"")</f>
        <v/>
      </c>
      <c r="E1899" s="361" t="str">
        <f>IFERROR(IF(LEN(C1899)&gt;0,IF(LEN(INDEX(TasksList!$F$6:$F$1005,MATCH(C1899,TasksList!$B$6:$B$1005,0),1))=0,"not set!",INDEX(TasksList!$F$6:$F$1005,MATCH(C1899,TasksList!$B$6:$B$1005,0),1)),""),"")</f>
        <v/>
      </c>
      <c r="F1899" s="360" t="str">
        <f>IFERROR(IF(LEN(D1899)&gt;0,IF(LEN(INDEX(AdressBook!$D$6:$D$25,MATCH(D1899,AdressBook!$B$6:$B$25,0),1))=0,"",INDEX(AdressBook!$D$6:$D$25,MATCH(D1899,AdressBook!$B$6:$B$25,0),1)),""),"")</f>
        <v/>
      </c>
      <c r="G1899" s="361" t="str">
        <f>IFERROR(IF(LEN(INDEX(PlansAndNotes!$F$6:$F$2005,ROW(B1899)-ROW($C$3)))=0,"",INDEX(PlansAndNotes!$F$6:$F$2005,ROW(B1899)-ROW($C$3))),"")</f>
        <v/>
      </c>
      <c r="H1899" s="361" t="str">
        <f>IFERROR(IF(LEN(C1899)&gt;0,IF(LEN(INDEX(TasksList!$G$6:$G$1005,MATCH(C1899,TasksList!$B$6:$B$1005,0),1))=0,"",INDEX(TasksList!$G$6:$G$1005,MATCH(C1899,TasksList!$B$6:$B$1005,0),1)),""),"")</f>
        <v/>
      </c>
      <c r="I1899" s="381"/>
      <c r="J1899" s="400"/>
      <c r="K1899" s="400"/>
      <c r="L1899" s="179"/>
      <c r="M1899" s="381"/>
      <c r="N1899" s="362" t="str">
        <f>IFERROR(IF(LEN(INDEX(PlansAndNotes!$D$6:$D$4005,ROW(B1899)-ROW($C$3)))=0,"",INDEX(PlansAndNotes!$D$6:$D$4005,ROW(B1899)-ROW($C$3))),"")</f>
        <v/>
      </c>
      <c r="O1899" s="165" t="str">
        <f t="shared" si="211"/>
        <v/>
      </c>
      <c r="P1899" s="363" t="str">
        <f>IFERROR(IF(LEN(INDEX(PlansAndNotes!$E$6:$E$4005,ROW(B1899)-ROW($C$3)))=0,"",INDEX(PlansAndNotes!$E$6:$E$4005,ROW(B1899)-ROW($C$3))),"")</f>
        <v/>
      </c>
      <c r="Q1899" s="363" t="str">
        <f>IFERROR(IF(LEN(INDEX(PlansAndNotes!$G$6:$G$4005,ROW(B1899)-ROW($C$3)))=0,"",INDEX(PlansAndNotes!$G$6:$G$4005,ROW(B1899)-ROW($C$3))),"")</f>
        <v/>
      </c>
      <c r="R1899" s="361" t="str">
        <f>IFERROR(IF(LEN(D1899)&gt;0,IF(LEN(INDEX(AdressBook!$C$6:$C$25,MATCH(D1899,AdressBook!$B$6:$B$25,0),1))=0,"",INDEX(AdressBook!$C$6:$C$25,MATCH(D1899,AdressBook!$B$6:$B$25,0),1)),""),"")</f>
        <v/>
      </c>
      <c r="S1899" s="165">
        <f>IF(LEN(C1899)&gt;0,IFERROR(IF(MATCH(C1899,C1900:$C$4004,0)&gt;0,-1,ROW(S1899)-ROW($S$3)),ROW(S1899)-ROW($S$3)),-1)</f>
        <v>-1</v>
      </c>
      <c r="T1899" s="165">
        <f t="shared" si="212"/>
        <v>0</v>
      </c>
      <c r="U1899" s="165" t="str">
        <f t="shared" si="213"/>
        <v/>
      </c>
      <c r="V1899" s="165" t="str">
        <f>IFERROR(IF(OR(C1899="",S1899&lt;0),"",IF(SUBTOTAL(3,C1899:C1899)=0,-1,SUBTOTAL(3,$C$4:C1899))),"")</f>
        <v/>
      </c>
      <c r="W1899" s="156" t="str">
        <f t="array" ref="W1899">IF(LEN(C1899)&gt;0,IFERROR(IF(MATCH(C1899,$C$3:$C1898,0)&gt;0,N1899-INDEX($N$3:N1898,SUMPRODUCT(MAX(ROW($C$3:$C1898)*(C1899=$C$3:$C1898)))-2,1),""),""),"")</f>
        <v/>
      </c>
      <c r="X1899" s="156">
        <f t="shared" ca="1" si="214"/>
        <v>1</v>
      </c>
      <c r="Y1899" s="156">
        <f t="shared" ca="1" si="215"/>
        <v>1</v>
      </c>
    </row>
    <row r="1900" spans="2:25" hidden="1" x14ac:dyDescent="0.25">
      <c r="B1900" s="390" t="str">
        <f>IFERROR(IF(LEN(INDEX(PlansAndNotes!$B$6:$B$2005,ROW(A1900)-ROW($B$3)))=0,"",INDEX(PlansAndNotes!$B$6:$B$2005,ROW(A1900)-ROW($B$3))),"")</f>
        <v/>
      </c>
      <c r="C1900" s="361" t="str">
        <f t="shared" si="210"/>
        <v/>
      </c>
      <c r="D1900" s="361" t="str">
        <f>IFERROR(IF(LEN(C1900)&gt;0,IF(LEN(INDEX(TasksList!$C$6:$C$1005,MATCH(C1900,TasksList!$B$6:$B$1005,0),1))=0,"",INDEX(TasksList!$C$6:$C$1005,MATCH(C1900,TasksList!$B$6:$B$1005,0),1)),""),"")</f>
        <v/>
      </c>
      <c r="E1900" s="361" t="str">
        <f>IFERROR(IF(LEN(C1900)&gt;0,IF(LEN(INDEX(TasksList!$F$6:$F$1005,MATCH(C1900,TasksList!$B$6:$B$1005,0),1))=0,"not set!",INDEX(TasksList!$F$6:$F$1005,MATCH(C1900,TasksList!$B$6:$B$1005,0),1)),""),"")</f>
        <v/>
      </c>
      <c r="F1900" s="360" t="str">
        <f>IFERROR(IF(LEN(D1900)&gt;0,IF(LEN(INDEX(AdressBook!$D$6:$D$25,MATCH(D1900,AdressBook!$B$6:$B$25,0),1))=0,"",INDEX(AdressBook!$D$6:$D$25,MATCH(D1900,AdressBook!$B$6:$B$25,0),1)),""),"")</f>
        <v/>
      </c>
      <c r="G1900" s="361" t="str">
        <f>IFERROR(IF(LEN(INDEX(PlansAndNotes!$F$6:$F$2005,ROW(B1900)-ROW($C$3)))=0,"",INDEX(PlansAndNotes!$F$6:$F$2005,ROW(B1900)-ROW($C$3))),"")</f>
        <v/>
      </c>
      <c r="H1900" s="361" t="str">
        <f>IFERROR(IF(LEN(C1900)&gt;0,IF(LEN(INDEX(TasksList!$G$6:$G$1005,MATCH(C1900,TasksList!$B$6:$B$1005,0),1))=0,"",INDEX(TasksList!$G$6:$G$1005,MATCH(C1900,TasksList!$B$6:$B$1005,0),1)),""),"")</f>
        <v/>
      </c>
      <c r="I1900" s="381"/>
      <c r="J1900" s="400"/>
      <c r="K1900" s="400"/>
      <c r="L1900" s="179"/>
      <c r="M1900" s="381"/>
      <c r="N1900" s="362" t="str">
        <f>IFERROR(IF(LEN(INDEX(PlansAndNotes!$D$6:$D$4005,ROW(B1900)-ROW($C$3)))=0,"",INDEX(PlansAndNotes!$D$6:$D$4005,ROW(B1900)-ROW($C$3))),"")</f>
        <v/>
      </c>
      <c r="O1900" s="165" t="str">
        <f t="shared" si="211"/>
        <v/>
      </c>
      <c r="P1900" s="363" t="str">
        <f>IFERROR(IF(LEN(INDEX(PlansAndNotes!$E$6:$E$4005,ROW(B1900)-ROW($C$3)))=0,"",INDEX(PlansAndNotes!$E$6:$E$4005,ROW(B1900)-ROW($C$3))),"")</f>
        <v/>
      </c>
      <c r="Q1900" s="363" t="str">
        <f>IFERROR(IF(LEN(INDEX(PlansAndNotes!$G$6:$G$4005,ROW(B1900)-ROW($C$3)))=0,"",INDEX(PlansAndNotes!$G$6:$G$4005,ROW(B1900)-ROW($C$3))),"")</f>
        <v/>
      </c>
      <c r="R1900" s="361" t="str">
        <f>IFERROR(IF(LEN(D1900)&gt;0,IF(LEN(INDEX(AdressBook!$C$6:$C$25,MATCH(D1900,AdressBook!$B$6:$B$25,0),1))=0,"",INDEX(AdressBook!$C$6:$C$25,MATCH(D1900,AdressBook!$B$6:$B$25,0),1)),""),"")</f>
        <v/>
      </c>
      <c r="S1900" s="165">
        <f>IF(LEN(C1900)&gt;0,IFERROR(IF(MATCH(C1900,C1901:$C$4004,0)&gt;0,-1,ROW(S1900)-ROW($S$3)),ROW(S1900)-ROW($S$3)),-1)</f>
        <v>-1</v>
      </c>
      <c r="T1900" s="165">
        <f t="shared" si="212"/>
        <v>0</v>
      </c>
      <c r="U1900" s="165" t="str">
        <f t="shared" si="213"/>
        <v/>
      </c>
      <c r="V1900" s="165" t="str">
        <f>IFERROR(IF(OR(C1900="",S1900&lt;0),"",IF(SUBTOTAL(3,C1900:C1900)=0,-1,SUBTOTAL(3,$C$4:C1900))),"")</f>
        <v/>
      </c>
      <c r="W1900" s="156" t="str">
        <f t="array" ref="W1900">IF(LEN(C1900)&gt;0,IFERROR(IF(MATCH(C1900,$C$3:$C1899,0)&gt;0,N1900-INDEX($N$3:N1899,SUMPRODUCT(MAX(ROW($C$3:$C1899)*(C1900=$C$3:$C1899)))-2,1),""),""),"")</f>
        <v/>
      </c>
      <c r="X1900" s="156">
        <f t="shared" ca="1" si="214"/>
        <v>1</v>
      </c>
      <c r="Y1900" s="156">
        <f t="shared" ca="1" si="215"/>
        <v>1</v>
      </c>
    </row>
    <row r="1901" spans="2:25" hidden="1" x14ac:dyDescent="0.25">
      <c r="B1901" s="390" t="str">
        <f>IFERROR(IF(LEN(INDEX(PlansAndNotes!$B$6:$B$2005,ROW(A1901)-ROW($B$3)))=0,"",INDEX(PlansAndNotes!$B$6:$B$2005,ROW(A1901)-ROW($B$3))),"")</f>
        <v/>
      </c>
      <c r="C1901" s="361" t="str">
        <f t="shared" si="210"/>
        <v/>
      </c>
      <c r="D1901" s="361" t="str">
        <f>IFERROR(IF(LEN(C1901)&gt;0,IF(LEN(INDEX(TasksList!$C$6:$C$1005,MATCH(C1901,TasksList!$B$6:$B$1005,0),1))=0,"",INDEX(TasksList!$C$6:$C$1005,MATCH(C1901,TasksList!$B$6:$B$1005,0),1)),""),"")</f>
        <v/>
      </c>
      <c r="E1901" s="361" t="str">
        <f>IFERROR(IF(LEN(C1901)&gt;0,IF(LEN(INDEX(TasksList!$F$6:$F$1005,MATCH(C1901,TasksList!$B$6:$B$1005,0),1))=0,"not set!",INDEX(TasksList!$F$6:$F$1005,MATCH(C1901,TasksList!$B$6:$B$1005,0),1)),""),"")</f>
        <v/>
      </c>
      <c r="F1901" s="360" t="str">
        <f>IFERROR(IF(LEN(D1901)&gt;0,IF(LEN(INDEX(AdressBook!$D$6:$D$25,MATCH(D1901,AdressBook!$B$6:$B$25,0),1))=0,"",INDEX(AdressBook!$D$6:$D$25,MATCH(D1901,AdressBook!$B$6:$B$25,0),1)),""),"")</f>
        <v/>
      </c>
      <c r="G1901" s="361" t="str">
        <f>IFERROR(IF(LEN(INDEX(PlansAndNotes!$F$6:$F$2005,ROW(B1901)-ROW($C$3)))=0,"",INDEX(PlansAndNotes!$F$6:$F$2005,ROW(B1901)-ROW($C$3))),"")</f>
        <v/>
      </c>
      <c r="H1901" s="361" t="str">
        <f>IFERROR(IF(LEN(C1901)&gt;0,IF(LEN(INDEX(TasksList!$G$6:$G$1005,MATCH(C1901,TasksList!$B$6:$B$1005,0),1))=0,"",INDEX(TasksList!$G$6:$G$1005,MATCH(C1901,TasksList!$B$6:$B$1005,0),1)),""),"")</f>
        <v/>
      </c>
      <c r="I1901" s="381"/>
      <c r="J1901" s="400"/>
      <c r="K1901" s="400"/>
      <c r="L1901" s="179"/>
      <c r="M1901" s="381"/>
      <c r="N1901" s="362" t="str">
        <f>IFERROR(IF(LEN(INDEX(PlansAndNotes!$D$6:$D$4005,ROW(B1901)-ROW($C$3)))=0,"",INDEX(PlansAndNotes!$D$6:$D$4005,ROW(B1901)-ROW($C$3))),"")</f>
        <v/>
      </c>
      <c r="O1901" s="165" t="str">
        <f t="shared" si="211"/>
        <v/>
      </c>
      <c r="P1901" s="363" t="str">
        <f>IFERROR(IF(LEN(INDEX(PlansAndNotes!$E$6:$E$4005,ROW(B1901)-ROW($C$3)))=0,"",INDEX(PlansAndNotes!$E$6:$E$4005,ROW(B1901)-ROW($C$3))),"")</f>
        <v/>
      </c>
      <c r="Q1901" s="363" t="str">
        <f>IFERROR(IF(LEN(INDEX(PlansAndNotes!$G$6:$G$4005,ROW(B1901)-ROW($C$3)))=0,"",INDEX(PlansAndNotes!$G$6:$G$4005,ROW(B1901)-ROW($C$3))),"")</f>
        <v/>
      </c>
      <c r="R1901" s="361" t="str">
        <f>IFERROR(IF(LEN(D1901)&gt;0,IF(LEN(INDEX(AdressBook!$C$6:$C$25,MATCH(D1901,AdressBook!$B$6:$B$25,0),1))=0,"",INDEX(AdressBook!$C$6:$C$25,MATCH(D1901,AdressBook!$B$6:$B$25,0),1)),""),"")</f>
        <v/>
      </c>
      <c r="S1901" s="165">
        <f>IF(LEN(C1901)&gt;0,IFERROR(IF(MATCH(C1901,C1902:$C$4004,0)&gt;0,-1,ROW(S1901)-ROW($S$3)),ROW(S1901)-ROW($S$3)),-1)</f>
        <v>-1</v>
      </c>
      <c r="T1901" s="165">
        <f t="shared" si="212"/>
        <v>0</v>
      </c>
      <c r="U1901" s="165" t="str">
        <f t="shared" si="213"/>
        <v/>
      </c>
      <c r="V1901" s="165" t="str">
        <f>IFERROR(IF(OR(C1901="",S1901&lt;0),"",IF(SUBTOTAL(3,C1901:C1901)=0,-1,SUBTOTAL(3,$C$4:C1901))),"")</f>
        <v/>
      </c>
      <c r="W1901" s="156" t="str">
        <f t="array" ref="W1901">IF(LEN(C1901)&gt;0,IFERROR(IF(MATCH(C1901,$C$3:$C1900,0)&gt;0,N1901-INDEX($N$3:N1900,SUMPRODUCT(MAX(ROW($C$3:$C1900)*(C1901=$C$3:$C1900)))-2,1),""),""),"")</f>
        <v/>
      </c>
      <c r="X1901" s="156">
        <f t="shared" ca="1" si="214"/>
        <v>1</v>
      </c>
      <c r="Y1901" s="156">
        <f t="shared" ca="1" si="215"/>
        <v>1</v>
      </c>
    </row>
    <row r="1902" spans="2:25" hidden="1" x14ac:dyDescent="0.25">
      <c r="B1902" s="390" t="str">
        <f>IFERROR(IF(LEN(INDEX(PlansAndNotes!$B$6:$B$2005,ROW(A1902)-ROW($B$3)))=0,"",INDEX(PlansAndNotes!$B$6:$B$2005,ROW(A1902)-ROW($B$3))),"")</f>
        <v/>
      </c>
      <c r="C1902" s="361" t="str">
        <f t="shared" si="210"/>
        <v/>
      </c>
      <c r="D1902" s="361" t="str">
        <f>IFERROR(IF(LEN(C1902)&gt;0,IF(LEN(INDEX(TasksList!$C$6:$C$1005,MATCH(C1902,TasksList!$B$6:$B$1005,0),1))=0,"",INDEX(TasksList!$C$6:$C$1005,MATCH(C1902,TasksList!$B$6:$B$1005,0),1)),""),"")</f>
        <v/>
      </c>
      <c r="E1902" s="361" t="str">
        <f>IFERROR(IF(LEN(C1902)&gt;0,IF(LEN(INDEX(TasksList!$F$6:$F$1005,MATCH(C1902,TasksList!$B$6:$B$1005,0),1))=0,"not set!",INDEX(TasksList!$F$6:$F$1005,MATCH(C1902,TasksList!$B$6:$B$1005,0),1)),""),"")</f>
        <v/>
      </c>
      <c r="F1902" s="360" t="str">
        <f>IFERROR(IF(LEN(D1902)&gt;0,IF(LEN(INDEX(AdressBook!$D$6:$D$25,MATCH(D1902,AdressBook!$B$6:$B$25,0),1))=0,"",INDEX(AdressBook!$D$6:$D$25,MATCH(D1902,AdressBook!$B$6:$B$25,0),1)),""),"")</f>
        <v/>
      </c>
      <c r="G1902" s="361" t="str">
        <f>IFERROR(IF(LEN(INDEX(PlansAndNotes!$F$6:$F$2005,ROW(B1902)-ROW($C$3)))=0,"",INDEX(PlansAndNotes!$F$6:$F$2005,ROW(B1902)-ROW($C$3))),"")</f>
        <v/>
      </c>
      <c r="H1902" s="361" t="str">
        <f>IFERROR(IF(LEN(C1902)&gt;0,IF(LEN(INDEX(TasksList!$G$6:$G$1005,MATCH(C1902,TasksList!$B$6:$B$1005,0),1))=0,"",INDEX(TasksList!$G$6:$G$1005,MATCH(C1902,TasksList!$B$6:$B$1005,0),1)),""),"")</f>
        <v/>
      </c>
      <c r="I1902" s="381"/>
      <c r="J1902" s="400"/>
      <c r="K1902" s="400"/>
      <c r="L1902" s="179"/>
      <c r="M1902" s="381"/>
      <c r="N1902" s="362" t="str">
        <f>IFERROR(IF(LEN(INDEX(PlansAndNotes!$D$6:$D$4005,ROW(B1902)-ROW($C$3)))=0,"",INDEX(PlansAndNotes!$D$6:$D$4005,ROW(B1902)-ROW($C$3))),"")</f>
        <v/>
      </c>
      <c r="O1902" s="165" t="str">
        <f t="shared" si="211"/>
        <v/>
      </c>
      <c r="P1902" s="363" t="str">
        <f>IFERROR(IF(LEN(INDEX(PlansAndNotes!$E$6:$E$4005,ROW(B1902)-ROW($C$3)))=0,"",INDEX(PlansAndNotes!$E$6:$E$4005,ROW(B1902)-ROW($C$3))),"")</f>
        <v/>
      </c>
      <c r="Q1902" s="363" t="str">
        <f>IFERROR(IF(LEN(INDEX(PlansAndNotes!$G$6:$G$4005,ROW(B1902)-ROW($C$3)))=0,"",INDEX(PlansAndNotes!$G$6:$G$4005,ROW(B1902)-ROW($C$3))),"")</f>
        <v/>
      </c>
      <c r="R1902" s="361" t="str">
        <f>IFERROR(IF(LEN(D1902)&gt;0,IF(LEN(INDEX(AdressBook!$C$6:$C$25,MATCH(D1902,AdressBook!$B$6:$B$25,0),1))=0,"",INDEX(AdressBook!$C$6:$C$25,MATCH(D1902,AdressBook!$B$6:$B$25,0),1)),""),"")</f>
        <v/>
      </c>
      <c r="S1902" s="165">
        <f>IF(LEN(C1902)&gt;0,IFERROR(IF(MATCH(C1902,C1903:$C$4004,0)&gt;0,-1,ROW(S1902)-ROW($S$3)),ROW(S1902)-ROW($S$3)),-1)</f>
        <v>-1</v>
      </c>
      <c r="T1902" s="165">
        <f t="shared" si="212"/>
        <v>0</v>
      </c>
      <c r="U1902" s="165" t="str">
        <f t="shared" si="213"/>
        <v/>
      </c>
      <c r="V1902" s="165" t="str">
        <f>IFERROR(IF(OR(C1902="",S1902&lt;0),"",IF(SUBTOTAL(3,C1902:C1902)=0,-1,SUBTOTAL(3,$C$4:C1902))),"")</f>
        <v/>
      </c>
      <c r="W1902" s="156" t="str">
        <f t="array" ref="W1902">IF(LEN(C1902)&gt;0,IFERROR(IF(MATCH(C1902,$C$3:$C1901,0)&gt;0,N1902-INDEX($N$3:N1901,SUMPRODUCT(MAX(ROW($C$3:$C1901)*(C1902=$C$3:$C1901)))-2,1),""),""),"")</f>
        <v/>
      </c>
      <c r="X1902" s="156">
        <f t="shared" ca="1" si="214"/>
        <v>1</v>
      </c>
      <c r="Y1902" s="156">
        <f t="shared" ca="1" si="215"/>
        <v>1</v>
      </c>
    </row>
    <row r="1903" spans="2:25" hidden="1" x14ac:dyDescent="0.25">
      <c r="B1903" s="390" t="str">
        <f>IFERROR(IF(LEN(INDEX(PlansAndNotes!$B$6:$B$2005,ROW(A1903)-ROW($B$3)))=0,"",INDEX(PlansAndNotes!$B$6:$B$2005,ROW(A1903)-ROW($B$3))),"")</f>
        <v/>
      </c>
      <c r="C1903" s="361" t="str">
        <f t="shared" si="210"/>
        <v/>
      </c>
      <c r="D1903" s="361" t="str">
        <f>IFERROR(IF(LEN(C1903)&gt;0,IF(LEN(INDEX(TasksList!$C$6:$C$1005,MATCH(C1903,TasksList!$B$6:$B$1005,0),1))=0,"",INDEX(TasksList!$C$6:$C$1005,MATCH(C1903,TasksList!$B$6:$B$1005,0),1)),""),"")</f>
        <v/>
      </c>
      <c r="E1903" s="361" t="str">
        <f>IFERROR(IF(LEN(C1903)&gt;0,IF(LEN(INDEX(TasksList!$F$6:$F$1005,MATCH(C1903,TasksList!$B$6:$B$1005,0),1))=0,"not set!",INDEX(TasksList!$F$6:$F$1005,MATCH(C1903,TasksList!$B$6:$B$1005,0),1)),""),"")</f>
        <v/>
      </c>
      <c r="F1903" s="360" t="str">
        <f>IFERROR(IF(LEN(D1903)&gt;0,IF(LEN(INDEX(AdressBook!$D$6:$D$25,MATCH(D1903,AdressBook!$B$6:$B$25,0),1))=0,"",INDEX(AdressBook!$D$6:$D$25,MATCH(D1903,AdressBook!$B$6:$B$25,0),1)),""),"")</f>
        <v/>
      </c>
      <c r="G1903" s="361" t="str">
        <f>IFERROR(IF(LEN(INDEX(PlansAndNotes!$F$6:$F$2005,ROW(B1903)-ROW($C$3)))=0,"",INDEX(PlansAndNotes!$F$6:$F$2005,ROW(B1903)-ROW($C$3))),"")</f>
        <v/>
      </c>
      <c r="H1903" s="361" t="str">
        <f>IFERROR(IF(LEN(C1903)&gt;0,IF(LEN(INDEX(TasksList!$G$6:$G$1005,MATCH(C1903,TasksList!$B$6:$B$1005,0),1))=0,"",INDEX(TasksList!$G$6:$G$1005,MATCH(C1903,TasksList!$B$6:$B$1005,0),1)),""),"")</f>
        <v/>
      </c>
      <c r="I1903" s="381"/>
      <c r="J1903" s="400"/>
      <c r="K1903" s="400"/>
      <c r="L1903" s="179"/>
      <c r="M1903" s="381"/>
      <c r="N1903" s="362" t="str">
        <f>IFERROR(IF(LEN(INDEX(PlansAndNotes!$D$6:$D$4005,ROW(B1903)-ROW($C$3)))=0,"",INDEX(PlansAndNotes!$D$6:$D$4005,ROW(B1903)-ROW($C$3))),"")</f>
        <v/>
      </c>
      <c r="O1903" s="165" t="str">
        <f t="shared" si="211"/>
        <v/>
      </c>
      <c r="P1903" s="363" t="str">
        <f>IFERROR(IF(LEN(INDEX(PlansAndNotes!$E$6:$E$4005,ROW(B1903)-ROW($C$3)))=0,"",INDEX(PlansAndNotes!$E$6:$E$4005,ROW(B1903)-ROW($C$3))),"")</f>
        <v/>
      </c>
      <c r="Q1903" s="363" t="str">
        <f>IFERROR(IF(LEN(INDEX(PlansAndNotes!$G$6:$G$4005,ROW(B1903)-ROW($C$3)))=0,"",INDEX(PlansAndNotes!$G$6:$G$4005,ROW(B1903)-ROW($C$3))),"")</f>
        <v/>
      </c>
      <c r="R1903" s="361" t="str">
        <f>IFERROR(IF(LEN(D1903)&gt;0,IF(LEN(INDEX(AdressBook!$C$6:$C$25,MATCH(D1903,AdressBook!$B$6:$B$25,0),1))=0,"",INDEX(AdressBook!$C$6:$C$25,MATCH(D1903,AdressBook!$B$6:$B$25,0),1)),""),"")</f>
        <v/>
      </c>
      <c r="S1903" s="165">
        <f>IF(LEN(C1903)&gt;0,IFERROR(IF(MATCH(C1903,C1904:$C$4004,0)&gt;0,-1,ROW(S1903)-ROW($S$3)),ROW(S1903)-ROW($S$3)),-1)</f>
        <v>-1</v>
      </c>
      <c r="T1903" s="165">
        <f t="shared" si="212"/>
        <v>0</v>
      </c>
      <c r="U1903" s="165" t="str">
        <f t="shared" si="213"/>
        <v/>
      </c>
      <c r="V1903" s="165" t="str">
        <f>IFERROR(IF(OR(C1903="",S1903&lt;0),"",IF(SUBTOTAL(3,C1903:C1903)=0,-1,SUBTOTAL(3,$C$4:C1903))),"")</f>
        <v/>
      </c>
      <c r="W1903" s="156" t="str">
        <f t="array" ref="W1903">IF(LEN(C1903)&gt;0,IFERROR(IF(MATCH(C1903,$C$3:$C1902,0)&gt;0,N1903-INDEX($N$3:N1902,SUMPRODUCT(MAX(ROW($C$3:$C1902)*(C1903=$C$3:$C1902)))-2,1),""),""),"")</f>
        <v/>
      </c>
      <c r="X1903" s="156">
        <f t="shared" ca="1" si="214"/>
        <v>1</v>
      </c>
      <c r="Y1903" s="156">
        <f t="shared" ca="1" si="215"/>
        <v>1</v>
      </c>
    </row>
    <row r="1904" spans="2:25" hidden="1" x14ac:dyDescent="0.25">
      <c r="B1904" s="390" t="str">
        <f>IFERROR(IF(LEN(INDEX(PlansAndNotes!$B$6:$B$2005,ROW(A1904)-ROW($B$3)))=0,"",INDEX(PlansAndNotes!$B$6:$B$2005,ROW(A1904)-ROW($B$3))),"")</f>
        <v/>
      </c>
      <c r="C1904" s="361" t="str">
        <f t="shared" si="210"/>
        <v/>
      </c>
      <c r="D1904" s="361" t="str">
        <f>IFERROR(IF(LEN(C1904)&gt;0,IF(LEN(INDEX(TasksList!$C$6:$C$1005,MATCH(C1904,TasksList!$B$6:$B$1005,0),1))=0,"",INDEX(TasksList!$C$6:$C$1005,MATCH(C1904,TasksList!$B$6:$B$1005,0),1)),""),"")</f>
        <v/>
      </c>
      <c r="E1904" s="361" t="str">
        <f>IFERROR(IF(LEN(C1904)&gt;0,IF(LEN(INDEX(TasksList!$F$6:$F$1005,MATCH(C1904,TasksList!$B$6:$B$1005,0),1))=0,"not set!",INDEX(TasksList!$F$6:$F$1005,MATCH(C1904,TasksList!$B$6:$B$1005,0),1)),""),"")</f>
        <v/>
      </c>
      <c r="F1904" s="360" t="str">
        <f>IFERROR(IF(LEN(D1904)&gt;0,IF(LEN(INDEX(AdressBook!$D$6:$D$25,MATCH(D1904,AdressBook!$B$6:$B$25,0),1))=0,"",INDEX(AdressBook!$D$6:$D$25,MATCH(D1904,AdressBook!$B$6:$B$25,0),1)),""),"")</f>
        <v/>
      </c>
      <c r="G1904" s="361" t="str">
        <f>IFERROR(IF(LEN(INDEX(PlansAndNotes!$F$6:$F$2005,ROW(B1904)-ROW($C$3)))=0,"",INDEX(PlansAndNotes!$F$6:$F$2005,ROW(B1904)-ROW($C$3))),"")</f>
        <v/>
      </c>
      <c r="H1904" s="361" t="str">
        <f>IFERROR(IF(LEN(C1904)&gt;0,IF(LEN(INDEX(TasksList!$G$6:$G$1005,MATCH(C1904,TasksList!$B$6:$B$1005,0),1))=0,"",INDEX(TasksList!$G$6:$G$1005,MATCH(C1904,TasksList!$B$6:$B$1005,0),1)),""),"")</f>
        <v/>
      </c>
      <c r="I1904" s="381"/>
      <c r="J1904" s="400"/>
      <c r="K1904" s="400"/>
      <c r="L1904" s="179"/>
      <c r="M1904" s="381"/>
      <c r="N1904" s="362" t="str">
        <f>IFERROR(IF(LEN(INDEX(PlansAndNotes!$D$6:$D$4005,ROW(B1904)-ROW($C$3)))=0,"",INDEX(PlansAndNotes!$D$6:$D$4005,ROW(B1904)-ROW($C$3))),"")</f>
        <v/>
      </c>
      <c r="O1904" s="165" t="str">
        <f t="shared" si="211"/>
        <v/>
      </c>
      <c r="P1904" s="363" t="str">
        <f>IFERROR(IF(LEN(INDEX(PlansAndNotes!$E$6:$E$4005,ROW(B1904)-ROW($C$3)))=0,"",INDEX(PlansAndNotes!$E$6:$E$4005,ROW(B1904)-ROW($C$3))),"")</f>
        <v/>
      </c>
      <c r="Q1904" s="363" t="str">
        <f>IFERROR(IF(LEN(INDEX(PlansAndNotes!$G$6:$G$4005,ROW(B1904)-ROW($C$3)))=0,"",INDEX(PlansAndNotes!$G$6:$G$4005,ROW(B1904)-ROW($C$3))),"")</f>
        <v/>
      </c>
      <c r="R1904" s="361" t="str">
        <f>IFERROR(IF(LEN(D1904)&gt;0,IF(LEN(INDEX(AdressBook!$C$6:$C$25,MATCH(D1904,AdressBook!$B$6:$B$25,0),1))=0,"",INDEX(AdressBook!$C$6:$C$25,MATCH(D1904,AdressBook!$B$6:$B$25,0),1)),""),"")</f>
        <v/>
      </c>
      <c r="S1904" s="165">
        <f>IF(LEN(C1904)&gt;0,IFERROR(IF(MATCH(C1904,C1905:$C$4004,0)&gt;0,-1,ROW(S1904)-ROW($S$3)),ROW(S1904)-ROW($S$3)),-1)</f>
        <v>-1</v>
      </c>
      <c r="T1904" s="165">
        <f t="shared" si="212"/>
        <v>0</v>
      </c>
      <c r="U1904" s="165" t="str">
        <f t="shared" si="213"/>
        <v/>
      </c>
      <c r="V1904" s="165" t="str">
        <f>IFERROR(IF(OR(C1904="",S1904&lt;0),"",IF(SUBTOTAL(3,C1904:C1904)=0,-1,SUBTOTAL(3,$C$4:C1904))),"")</f>
        <v/>
      </c>
      <c r="W1904" s="156" t="str">
        <f t="array" ref="W1904">IF(LEN(C1904)&gt;0,IFERROR(IF(MATCH(C1904,$C$3:$C1903,0)&gt;0,N1904-INDEX($N$3:N1903,SUMPRODUCT(MAX(ROW($C$3:$C1903)*(C1904=$C$3:$C1903)))-2,1),""),""),"")</f>
        <v/>
      </c>
      <c r="X1904" s="156">
        <f t="shared" ca="1" si="214"/>
        <v>1</v>
      </c>
      <c r="Y1904" s="156">
        <f t="shared" ca="1" si="215"/>
        <v>1</v>
      </c>
    </row>
    <row r="1905" spans="2:25" hidden="1" x14ac:dyDescent="0.25">
      <c r="B1905" s="390" t="str">
        <f>IFERROR(IF(LEN(INDEX(PlansAndNotes!$B$6:$B$2005,ROW(A1905)-ROW($B$3)))=0,"",INDEX(PlansAndNotes!$B$6:$B$2005,ROW(A1905)-ROW($B$3))),"")</f>
        <v/>
      </c>
      <c r="C1905" s="361" t="str">
        <f t="shared" si="210"/>
        <v/>
      </c>
      <c r="D1905" s="361" t="str">
        <f>IFERROR(IF(LEN(C1905)&gt;0,IF(LEN(INDEX(TasksList!$C$6:$C$1005,MATCH(C1905,TasksList!$B$6:$B$1005,0),1))=0,"",INDEX(TasksList!$C$6:$C$1005,MATCH(C1905,TasksList!$B$6:$B$1005,0),1)),""),"")</f>
        <v/>
      </c>
      <c r="E1905" s="361" t="str">
        <f>IFERROR(IF(LEN(C1905)&gt;0,IF(LEN(INDEX(TasksList!$F$6:$F$1005,MATCH(C1905,TasksList!$B$6:$B$1005,0),1))=0,"not set!",INDEX(TasksList!$F$6:$F$1005,MATCH(C1905,TasksList!$B$6:$B$1005,0),1)),""),"")</f>
        <v/>
      </c>
      <c r="F1905" s="360" t="str">
        <f>IFERROR(IF(LEN(D1905)&gt;0,IF(LEN(INDEX(AdressBook!$D$6:$D$25,MATCH(D1905,AdressBook!$B$6:$B$25,0),1))=0,"",INDEX(AdressBook!$D$6:$D$25,MATCH(D1905,AdressBook!$B$6:$B$25,0),1)),""),"")</f>
        <v/>
      </c>
      <c r="G1905" s="361" t="str">
        <f>IFERROR(IF(LEN(INDEX(PlansAndNotes!$F$6:$F$2005,ROW(B1905)-ROW($C$3)))=0,"",INDEX(PlansAndNotes!$F$6:$F$2005,ROW(B1905)-ROW($C$3))),"")</f>
        <v/>
      </c>
      <c r="H1905" s="361" t="str">
        <f>IFERROR(IF(LEN(C1905)&gt;0,IF(LEN(INDEX(TasksList!$G$6:$G$1005,MATCH(C1905,TasksList!$B$6:$B$1005,0),1))=0,"",INDEX(TasksList!$G$6:$G$1005,MATCH(C1905,TasksList!$B$6:$B$1005,0),1)),""),"")</f>
        <v/>
      </c>
      <c r="I1905" s="381"/>
      <c r="J1905" s="400"/>
      <c r="K1905" s="400"/>
      <c r="L1905" s="179"/>
      <c r="M1905" s="381"/>
      <c r="N1905" s="362" t="str">
        <f>IFERROR(IF(LEN(INDEX(PlansAndNotes!$D$6:$D$4005,ROW(B1905)-ROW($C$3)))=0,"",INDEX(PlansAndNotes!$D$6:$D$4005,ROW(B1905)-ROW($C$3))),"")</f>
        <v/>
      </c>
      <c r="O1905" s="165" t="str">
        <f t="shared" si="211"/>
        <v/>
      </c>
      <c r="P1905" s="363" t="str">
        <f>IFERROR(IF(LEN(INDEX(PlansAndNotes!$E$6:$E$4005,ROW(B1905)-ROW($C$3)))=0,"",INDEX(PlansAndNotes!$E$6:$E$4005,ROW(B1905)-ROW($C$3))),"")</f>
        <v/>
      </c>
      <c r="Q1905" s="363" t="str">
        <f>IFERROR(IF(LEN(INDEX(PlansAndNotes!$G$6:$G$4005,ROW(B1905)-ROW($C$3)))=0,"",INDEX(PlansAndNotes!$G$6:$G$4005,ROW(B1905)-ROW($C$3))),"")</f>
        <v/>
      </c>
      <c r="R1905" s="361" t="str">
        <f>IFERROR(IF(LEN(D1905)&gt;0,IF(LEN(INDEX(AdressBook!$C$6:$C$25,MATCH(D1905,AdressBook!$B$6:$B$25,0),1))=0,"",INDEX(AdressBook!$C$6:$C$25,MATCH(D1905,AdressBook!$B$6:$B$25,0),1)),""),"")</f>
        <v/>
      </c>
      <c r="S1905" s="165">
        <f>IF(LEN(C1905)&gt;0,IFERROR(IF(MATCH(C1905,C1906:$C$4004,0)&gt;0,-1,ROW(S1905)-ROW($S$3)),ROW(S1905)-ROW($S$3)),-1)</f>
        <v>-1</v>
      </c>
      <c r="T1905" s="165">
        <f t="shared" si="212"/>
        <v>0</v>
      </c>
      <c r="U1905" s="165" t="str">
        <f t="shared" si="213"/>
        <v/>
      </c>
      <c r="V1905" s="165" t="str">
        <f>IFERROR(IF(OR(C1905="",S1905&lt;0),"",IF(SUBTOTAL(3,C1905:C1905)=0,-1,SUBTOTAL(3,$C$4:C1905))),"")</f>
        <v/>
      </c>
      <c r="W1905" s="156" t="str">
        <f t="array" ref="W1905">IF(LEN(C1905)&gt;0,IFERROR(IF(MATCH(C1905,$C$3:$C1904,0)&gt;0,N1905-INDEX($N$3:N1904,SUMPRODUCT(MAX(ROW($C$3:$C1904)*(C1905=$C$3:$C1904)))-2,1),""),""),"")</f>
        <v/>
      </c>
      <c r="X1905" s="156">
        <f t="shared" ca="1" si="214"/>
        <v>1</v>
      </c>
      <c r="Y1905" s="156">
        <f t="shared" ca="1" si="215"/>
        <v>1</v>
      </c>
    </row>
    <row r="1906" spans="2:25" hidden="1" x14ac:dyDescent="0.25">
      <c r="B1906" s="390" t="str">
        <f>IFERROR(IF(LEN(INDEX(PlansAndNotes!$B$6:$B$2005,ROW(A1906)-ROW($B$3)))=0,"",INDEX(PlansAndNotes!$B$6:$B$2005,ROW(A1906)-ROW($B$3))),"")</f>
        <v/>
      </c>
      <c r="C1906" s="361" t="str">
        <f t="shared" si="210"/>
        <v/>
      </c>
      <c r="D1906" s="361" t="str">
        <f>IFERROR(IF(LEN(C1906)&gt;0,IF(LEN(INDEX(TasksList!$C$6:$C$1005,MATCH(C1906,TasksList!$B$6:$B$1005,0),1))=0,"",INDEX(TasksList!$C$6:$C$1005,MATCH(C1906,TasksList!$B$6:$B$1005,0),1)),""),"")</f>
        <v/>
      </c>
      <c r="E1906" s="361" t="str">
        <f>IFERROR(IF(LEN(C1906)&gt;0,IF(LEN(INDEX(TasksList!$F$6:$F$1005,MATCH(C1906,TasksList!$B$6:$B$1005,0),1))=0,"not set!",INDEX(TasksList!$F$6:$F$1005,MATCH(C1906,TasksList!$B$6:$B$1005,0),1)),""),"")</f>
        <v/>
      </c>
      <c r="F1906" s="360" t="str">
        <f>IFERROR(IF(LEN(D1906)&gt;0,IF(LEN(INDEX(AdressBook!$D$6:$D$25,MATCH(D1906,AdressBook!$B$6:$B$25,0),1))=0,"",INDEX(AdressBook!$D$6:$D$25,MATCH(D1906,AdressBook!$B$6:$B$25,0),1)),""),"")</f>
        <v/>
      </c>
      <c r="G1906" s="361" t="str">
        <f>IFERROR(IF(LEN(INDEX(PlansAndNotes!$F$6:$F$2005,ROW(B1906)-ROW($C$3)))=0,"",INDEX(PlansAndNotes!$F$6:$F$2005,ROW(B1906)-ROW($C$3))),"")</f>
        <v/>
      </c>
      <c r="H1906" s="361" t="str">
        <f>IFERROR(IF(LEN(C1906)&gt;0,IF(LEN(INDEX(TasksList!$G$6:$G$1005,MATCH(C1906,TasksList!$B$6:$B$1005,0),1))=0,"",INDEX(TasksList!$G$6:$G$1005,MATCH(C1906,TasksList!$B$6:$B$1005,0),1)),""),"")</f>
        <v/>
      </c>
      <c r="I1906" s="381"/>
      <c r="J1906" s="400"/>
      <c r="K1906" s="400"/>
      <c r="L1906" s="179"/>
      <c r="M1906" s="381"/>
      <c r="N1906" s="362" t="str">
        <f>IFERROR(IF(LEN(INDEX(PlansAndNotes!$D$6:$D$4005,ROW(B1906)-ROW($C$3)))=0,"",INDEX(PlansAndNotes!$D$6:$D$4005,ROW(B1906)-ROW($C$3))),"")</f>
        <v/>
      </c>
      <c r="O1906" s="165" t="str">
        <f t="shared" si="211"/>
        <v/>
      </c>
      <c r="P1906" s="363" t="str">
        <f>IFERROR(IF(LEN(INDEX(PlansAndNotes!$E$6:$E$4005,ROW(B1906)-ROW($C$3)))=0,"",INDEX(PlansAndNotes!$E$6:$E$4005,ROW(B1906)-ROW($C$3))),"")</f>
        <v/>
      </c>
      <c r="Q1906" s="363" t="str">
        <f>IFERROR(IF(LEN(INDEX(PlansAndNotes!$G$6:$G$4005,ROW(B1906)-ROW($C$3)))=0,"",INDEX(PlansAndNotes!$G$6:$G$4005,ROW(B1906)-ROW($C$3))),"")</f>
        <v/>
      </c>
      <c r="R1906" s="361" t="str">
        <f>IFERROR(IF(LEN(D1906)&gt;0,IF(LEN(INDEX(AdressBook!$C$6:$C$25,MATCH(D1906,AdressBook!$B$6:$B$25,0),1))=0,"",INDEX(AdressBook!$C$6:$C$25,MATCH(D1906,AdressBook!$B$6:$B$25,0),1)),""),"")</f>
        <v/>
      </c>
      <c r="S1906" s="165">
        <f>IF(LEN(C1906)&gt;0,IFERROR(IF(MATCH(C1906,C1907:$C$4004,0)&gt;0,-1,ROW(S1906)-ROW($S$3)),ROW(S1906)-ROW($S$3)),-1)</f>
        <v>-1</v>
      </c>
      <c r="T1906" s="165">
        <f t="shared" si="212"/>
        <v>0</v>
      </c>
      <c r="U1906" s="165" t="str">
        <f t="shared" si="213"/>
        <v/>
      </c>
      <c r="V1906" s="165" t="str">
        <f>IFERROR(IF(OR(C1906="",S1906&lt;0),"",IF(SUBTOTAL(3,C1906:C1906)=0,-1,SUBTOTAL(3,$C$4:C1906))),"")</f>
        <v/>
      </c>
      <c r="W1906" s="156" t="str">
        <f t="array" ref="W1906">IF(LEN(C1906)&gt;0,IFERROR(IF(MATCH(C1906,$C$3:$C1905,0)&gt;0,N1906-INDEX($N$3:N1905,SUMPRODUCT(MAX(ROW($C$3:$C1905)*(C1906=$C$3:$C1905)))-2,1),""),""),"")</f>
        <v/>
      </c>
      <c r="X1906" s="156">
        <f t="shared" ca="1" si="214"/>
        <v>1</v>
      </c>
      <c r="Y1906" s="156">
        <f t="shared" ca="1" si="215"/>
        <v>1</v>
      </c>
    </row>
    <row r="1907" spans="2:25" hidden="1" x14ac:dyDescent="0.25">
      <c r="B1907" s="390" t="str">
        <f>IFERROR(IF(LEN(INDEX(PlansAndNotes!$B$6:$B$2005,ROW(A1907)-ROW($B$3)))=0,"",INDEX(PlansAndNotes!$B$6:$B$2005,ROW(A1907)-ROW($B$3))),"")</f>
        <v/>
      </c>
      <c r="C1907" s="361" t="str">
        <f t="shared" si="210"/>
        <v/>
      </c>
      <c r="D1907" s="361" t="str">
        <f>IFERROR(IF(LEN(C1907)&gt;0,IF(LEN(INDEX(TasksList!$C$6:$C$1005,MATCH(C1907,TasksList!$B$6:$B$1005,0),1))=0,"",INDEX(TasksList!$C$6:$C$1005,MATCH(C1907,TasksList!$B$6:$B$1005,0),1)),""),"")</f>
        <v/>
      </c>
      <c r="E1907" s="361" t="str">
        <f>IFERROR(IF(LEN(C1907)&gt;0,IF(LEN(INDEX(TasksList!$F$6:$F$1005,MATCH(C1907,TasksList!$B$6:$B$1005,0),1))=0,"not set!",INDEX(TasksList!$F$6:$F$1005,MATCH(C1907,TasksList!$B$6:$B$1005,0),1)),""),"")</f>
        <v/>
      </c>
      <c r="F1907" s="360" t="str">
        <f>IFERROR(IF(LEN(D1907)&gt;0,IF(LEN(INDEX(AdressBook!$D$6:$D$25,MATCH(D1907,AdressBook!$B$6:$B$25,0),1))=0,"",INDEX(AdressBook!$D$6:$D$25,MATCH(D1907,AdressBook!$B$6:$B$25,0),1)),""),"")</f>
        <v/>
      </c>
      <c r="G1907" s="361" t="str">
        <f>IFERROR(IF(LEN(INDEX(PlansAndNotes!$F$6:$F$2005,ROW(B1907)-ROW($C$3)))=0,"",INDEX(PlansAndNotes!$F$6:$F$2005,ROW(B1907)-ROW($C$3))),"")</f>
        <v/>
      </c>
      <c r="H1907" s="361" t="str">
        <f>IFERROR(IF(LEN(C1907)&gt;0,IF(LEN(INDEX(TasksList!$G$6:$G$1005,MATCH(C1907,TasksList!$B$6:$B$1005,0),1))=0,"",INDEX(TasksList!$G$6:$G$1005,MATCH(C1907,TasksList!$B$6:$B$1005,0),1)),""),"")</f>
        <v/>
      </c>
      <c r="I1907" s="381"/>
      <c r="J1907" s="400"/>
      <c r="K1907" s="400"/>
      <c r="L1907" s="179"/>
      <c r="M1907" s="381"/>
      <c r="N1907" s="362" t="str">
        <f>IFERROR(IF(LEN(INDEX(PlansAndNotes!$D$6:$D$4005,ROW(B1907)-ROW($C$3)))=0,"",INDEX(PlansAndNotes!$D$6:$D$4005,ROW(B1907)-ROW($C$3))),"")</f>
        <v/>
      </c>
      <c r="O1907" s="165" t="str">
        <f t="shared" si="211"/>
        <v/>
      </c>
      <c r="P1907" s="363" t="str">
        <f>IFERROR(IF(LEN(INDEX(PlansAndNotes!$E$6:$E$4005,ROW(B1907)-ROW($C$3)))=0,"",INDEX(PlansAndNotes!$E$6:$E$4005,ROW(B1907)-ROW($C$3))),"")</f>
        <v/>
      </c>
      <c r="Q1907" s="363" t="str">
        <f>IFERROR(IF(LEN(INDEX(PlansAndNotes!$G$6:$G$4005,ROW(B1907)-ROW($C$3)))=0,"",INDEX(PlansAndNotes!$G$6:$G$4005,ROW(B1907)-ROW($C$3))),"")</f>
        <v/>
      </c>
      <c r="R1907" s="361" t="str">
        <f>IFERROR(IF(LEN(D1907)&gt;0,IF(LEN(INDEX(AdressBook!$C$6:$C$25,MATCH(D1907,AdressBook!$B$6:$B$25,0),1))=0,"",INDEX(AdressBook!$C$6:$C$25,MATCH(D1907,AdressBook!$B$6:$B$25,0),1)),""),"")</f>
        <v/>
      </c>
      <c r="S1907" s="165">
        <f>IF(LEN(C1907)&gt;0,IFERROR(IF(MATCH(C1907,C1908:$C$4004,0)&gt;0,-1,ROW(S1907)-ROW($S$3)),ROW(S1907)-ROW($S$3)),-1)</f>
        <v>-1</v>
      </c>
      <c r="T1907" s="165">
        <f t="shared" si="212"/>
        <v>0</v>
      </c>
      <c r="U1907" s="165" t="str">
        <f t="shared" si="213"/>
        <v/>
      </c>
      <c r="V1907" s="165" t="str">
        <f>IFERROR(IF(OR(C1907="",S1907&lt;0),"",IF(SUBTOTAL(3,C1907:C1907)=0,-1,SUBTOTAL(3,$C$4:C1907))),"")</f>
        <v/>
      </c>
      <c r="W1907" s="156" t="str">
        <f t="array" ref="W1907">IF(LEN(C1907)&gt;0,IFERROR(IF(MATCH(C1907,$C$3:$C1906,0)&gt;0,N1907-INDEX($N$3:N1906,SUMPRODUCT(MAX(ROW($C$3:$C1906)*(C1907=$C$3:$C1906)))-2,1),""),""),"")</f>
        <v/>
      </c>
      <c r="X1907" s="156">
        <f t="shared" ca="1" si="214"/>
        <v>1</v>
      </c>
      <c r="Y1907" s="156">
        <f t="shared" ca="1" si="215"/>
        <v>1</v>
      </c>
    </row>
    <row r="1908" spans="2:25" hidden="1" x14ac:dyDescent="0.25">
      <c r="B1908" s="390" t="str">
        <f>IFERROR(IF(LEN(INDEX(PlansAndNotes!$B$6:$B$2005,ROW(A1908)-ROW($B$3)))=0,"",INDEX(PlansAndNotes!$B$6:$B$2005,ROW(A1908)-ROW($B$3))),"")</f>
        <v/>
      </c>
      <c r="C1908" s="361" t="str">
        <f t="shared" si="210"/>
        <v/>
      </c>
      <c r="D1908" s="361" t="str">
        <f>IFERROR(IF(LEN(C1908)&gt;0,IF(LEN(INDEX(TasksList!$C$6:$C$1005,MATCH(C1908,TasksList!$B$6:$B$1005,0),1))=0,"",INDEX(TasksList!$C$6:$C$1005,MATCH(C1908,TasksList!$B$6:$B$1005,0),1)),""),"")</f>
        <v/>
      </c>
      <c r="E1908" s="361" t="str">
        <f>IFERROR(IF(LEN(C1908)&gt;0,IF(LEN(INDEX(TasksList!$F$6:$F$1005,MATCH(C1908,TasksList!$B$6:$B$1005,0),1))=0,"not set!",INDEX(TasksList!$F$6:$F$1005,MATCH(C1908,TasksList!$B$6:$B$1005,0),1)),""),"")</f>
        <v/>
      </c>
      <c r="F1908" s="360" t="str">
        <f>IFERROR(IF(LEN(D1908)&gt;0,IF(LEN(INDEX(AdressBook!$D$6:$D$25,MATCH(D1908,AdressBook!$B$6:$B$25,0),1))=0,"",INDEX(AdressBook!$D$6:$D$25,MATCH(D1908,AdressBook!$B$6:$B$25,0),1)),""),"")</f>
        <v/>
      </c>
      <c r="G1908" s="361" t="str">
        <f>IFERROR(IF(LEN(INDEX(PlansAndNotes!$F$6:$F$2005,ROW(B1908)-ROW($C$3)))=0,"",INDEX(PlansAndNotes!$F$6:$F$2005,ROW(B1908)-ROW($C$3))),"")</f>
        <v/>
      </c>
      <c r="H1908" s="361" t="str">
        <f>IFERROR(IF(LEN(C1908)&gt;0,IF(LEN(INDEX(TasksList!$G$6:$G$1005,MATCH(C1908,TasksList!$B$6:$B$1005,0),1))=0,"",INDEX(TasksList!$G$6:$G$1005,MATCH(C1908,TasksList!$B$6:$B$1005,0),1)),""),"")</f>
        <v/>
      </c>
      <c r="I1908" s="381"/>
      <c r="J1908" s="400"/>
      <c r="K1908" s="400"/>
      <c r="L1908" s="179"/>
      <c r="M1908" s="381"/>
      <c r="N1908" s="362" t="str">
        <f>IFERROR(IF(LEN(INDEX(PlansAndNotes!$D$6:$D$4005,ROW(B1908)-ROW($C$3)))=0,"",INDEX(PlansAndNotes!$D$6:$D$4005,ROW(B1908)-ROW($C$3))),"")</f>
        <v/>
      </c>
      <c r="O1908" s="165" t="str">
        <f t="shared" si="211"/>
        <v/>
      </c>
      <c r="P1908" s="363" t="str">
        <f>IFERROR(IF(LEN(INDEX(PlansAndNotes!$E$6:$E$4005,ROW(B1908)-ROW($C$3)))=0,"",INDEX(PlansAndNotes!$E$6:$E$4005,ROW(B1908)-ROW($C$3))),"")</f>
        <v/>
      </c>
      <c r="Q1908" s="363" t="str">
        <f>IFERROR(IF(LEN(INDEX(PlansAndNotes!$G$6:$G$4005,ROW(B1908)-ROW($C$3)))=0,"",INDEX(PlansAndNotes!$G$6:$G$4005,ROW(B1908)-ROW($C$3))),"")</f>
        <v/>
      </c>
      <c r="R1908" s="361" t="str">
        <f>IFERROR(IF(LEN(D1908)&gt;0,IF(LEN(INDEX(AdressBook!$C$6:$C$25,MATCH(D1908,AdressBook!$B$6:$B$25,0),1))=0,"",INDEX(AdressBook!$C$6:$C$25,MATCH(D1908,AdressBook!$B$6:$B$25,0),1)),""),"")</f>
        <v/>
      </c>
      <c r="S1908" s="165">
        <f>IF(LEN(C1908)&gt;0,IFERROR(IF(MATCH(C1908,C1909:$C$4004,0)&gt;0,-1,ROW(S1908)-ROW($S$3)),ROW(S1908)-ROW($S$3)),-1)</f>
        <v>-1</v>
      </c>
      <c r="T1908" s="165">
        <f t="shared" si="212"/>
        <v>0</v>
      </c>
      <c r="U1908" s="165" t="str">
        <f t="shared" si="213"/>
        <v/>
      </c>
      <c r="V1908" s="165" t="str">
        <f>IFERROR(IF(OR(C1908="",S1908&lt;0),"",IF(SUBTOTAL(3,C1908:C1908)=0,-1,SUBTOTAL(3,$C$4:C1908))),"")</f>
        <v/>
      </c>
      <c r="W1908" s="156" t="str">
        <f t="array" ref="W1908">IF(LEN(C1908)&gt;0,IFERROR(IF(MATCH(C1908,$C$3:$C1907,0)&gt;0,N1908-INDEX($N$3:N1907,SUMPRODUCT(MAX(ROW($C$3:$C1907)*(C1908=$C$3:$C1907)))-2,1),""),""),"")</f>
        <v/>
      </c>
      <c r="X1908" s="156">
        <f t="shared" ca="1" si="214"/>
        <v>1</v>
      </c>
      <c r="Y1908" s="156">
        <f t="shared" ca="1" si="215"/>
        <v>1</v>
      </c>
    </row>
    <row r="1909" spans="2:25" hidden="1" x14ac:dyDescent="0.25">
      <c r="B1909" s="390" t="str">
        <f>IFERROR(IF(LEN(INDEX(PlansAndNotes!$B$6:$B$2005,ROW(A1909)-ROW($B$3)))=0,"",INDEX(PlansAndNotes!$B$6:$B$2005,ROW(A1909)-ROW($B$3))),"")</f>
        <v/>
      </c>
      <c r="C1909" s="361" t="str">
        <f t="shared" si="210"/>
        <v/>
      </c>
      <c r="D1909" s="361" t="str">
        <f>IFERROR(IF(LEN(C1909)&gt;0,IF(LEN(INDEX(TasksList!$C$6:$C$1005,MATCH(C1909,TasksList!$B$6:$B$1005,0),1))=0,"",INDEX(TasksList!$C$6:$C$1005,MATCH(C1909,TasksList!$B$6:$B$1005,0),1)),""),"")</f>
        <v/>
      </c>
      <c r="E1909" s="361" t="str">
        <f>IFERROR(IF(LEN(C1909)&gt;0,IF(LEN(INDEX(TasksList!$F$6:$F$1005,MATCH(C1909,TasksList!$B$6:$B$1005,0),1))=0,"not set!",INDEX(TasksList!$F$6:$F$1005,MATCH(C1909,TasksList!$B$6:$B$1005,0),1)),""),"")</f>
        <v/>
      </c>
      <c r="F1909" s="360" t="str">
        <f>IFERROR(IF(LEN(D1909)&gt;0,IF(LEN(INDEX(AdressBook!$D$6:$D$25,MATCH(D1909,AdressBook!$B$6:$B$25,0),1))=0,"",INDEX(AdressBook!$D$6:$D$25,MATCH(D1909,AdressBook!$B$6:$B$25,0),1)),""),"")</f>
        <v/>
      </c>
      <c r="G1909" s="361" t="str">
        <f>IFERROR(IF(LEN(INDEX(PlansAndNotes!$F$6:$F$2005,ROW(B1909)-ROW($C$3)))=0,"",INDEX(PlansAndNotes!$F$6:$F$2005,ROW(B1909)-ROW($C$3))),"")</f>
        <v/>
      </c>
      <c r="H1909" s="361" t="str">
        <f>IFERROR(IF(LEN(C1909)&gt;0,IF(LEN(INDEX(TasksList!$G$6:$G$1005,MATCH(C1909,TasksList!$B$6:$B$1005,0),1))=0,"",INDEX(TasksList!$G$6:$G$1005,MATCH(C1909,TasksList!$B$6:$B$1005,0),1)),""),"")</f>
        <v/>
      </c>
      <c r="I1909" s="381"/>
      <c r="J1909" s="400"/>
      <c r="K1909" s="400"/>
      <c r="L1909" s="179"/>
      <c r="M1909" s="381"/>
      <c r="N1909" s="362" t="str">
        <f>IFERROR(IF(LEN(INDEX(PlansAndNotes!$D$6:$D$4005,ROW(B1909)-ROW($C$3)))=0,"",INDEX(PlansAndNotes!$D$6:$D$4005,ROW(B1909)-ROW($C$3))),"")</f>
        <v/>
      </c>
      <c r="O1909" s="165" t="str">
        <f t="shared" si="211"/>
        <v/>
      </c>
      <c r="P1909" s="363" t="str">
        <f>IFERROR(IF(LEN(INDEX(PlansAndNotes!$E$6:$E$4005,ROW(B1909)-ROW($C$3)))=0,"",INDEX(PlansAndNotes!$E$6:$E$4005,ROW(B1909)-ROW($C$3))),"")</f>
        <v/>
      </c>
      <c r="Q1909" s="363" t="str">
        <f>IFERROR(IF(LEN(INDEX(PlansAndNotes!$G$6:$G$4005,ROW(B1909)-ROW($C$3)))=0,"",INDEX(PlansAndNotes!$G$6:$G$4005,ROW(B1909)-ROW($C$3))),"")</f>
        <v/>
      </c>
      <c r="R1909" s="361" t="str">
        <f>IFERROR(IF(LEN(D1909)&gt;0,IF(LEN(INDEX(AdressBook!$C$6:$C$25,MATCH(D1909,AdressBook!$B$6:$B$25,0),1))=0,"",INDEX(AdressBook!$C$6:$C$25,MATCH(D1909,AdressBook!$B$6:$B$25,0),1)),""),"")</f>
        <v/>
      </c>
      <c r="S1909" s="165">
        <f>IF(LEN(C1909)&gt;0,IFERROR(IF(MATCH(C1909,C1910:$C$4004,0)&gt;0,-1,ROW(S1909)-ROW($S$3)),ROW(S1909)-ROW($S$3)),-1)</f>
        <v>-1</v>
      </c>
      <c r="T1909" s="165">
        <f t="shared" si="212"/>
        <v>0</v>
      </c>
      <c r="U1909" s="165" t="str">
        <f t="shared" si="213"/>
        <v/>
      </c>
      <c r="V1909" s="165" t="str">
        <f>IFERROR(IF(OR(C1909="",S1909&lt;0),"",IF(SUBTOTAL(3,C1909:C1909)=0,-1,SUBTOTAL(3,$C$4:C1909))),"")</f>
        <v/>
      </c>
      <c r="W1909" s="156" t="str">
        <f t="array" ref="W1909">IF(LEN(C1909)&gt;0,IFERROR(IF(MATCH(C1909,$C$3:$C1908,0)&gt;0,N1909-INDEX($N$3:N1908,SUMPRODUCT(MAX(ROW($C$3:$C1908)*(C1909=$C$3:$C1908)))-2,1),""),""),"")</f>
        <v/>
      </c>
      <c r="X1909" s="156">
        <f t="shared" ca="1" si="214"/>
        <v>1</v>
      </c>
      <c r="Y1909" s="156">
        <f t="shared" ca="1" si="215"/>
        <v>1</v>
      </c>
    </row>
    <row r="1910" spans="2:25" hidden="1" x14ac:dyDescent="0.25">
      <c r="B1910" s="390" t="str">
        <f>IFERROR(IF(LEN(INDEX(PlansAndNotes!$B$6:$B$2005,ROW(A1910)-ROW($B$3)))=0,"",INDEX(PlansAndNotes!$B$6:$B$2005,ROW(A1910)-ROW($B$3))),"")</f>
        <v/>
      </c>
      <c r="C1910" s="361" t="str">
        <f t="shared" si="210"/>
        <v/>
      </c>
      <c r="D1910" s="361" t="str">
        <f>IFERROR(IF(LEN(C1910)&gt;0,IF(LEN(INDEX(TasksList!$C$6:$C$1005,MATCH(C1910,TasksList!$B$6:$B$1005,0),1))=0,"",INDEX(TasksList!$C$6:$C$1005,MATCH(C1910,TasksList!$B$6:$B$1005,0),1)),""),"")</f>
        <v/>
      </c>
      <c r="E1910" s="361" t="str">
        <f>IFERROR(IF(LEN(C1910)&gt;0,IF(LEN(INDEX(TasksList!$F$6:$F$1005,MATCH(C1910,TasksList!$B$6:$B$1005,0),1))=0,"not set!",INDEX(TasksList!$F$6:$F$1005,MATCH(C1910,TasksList!$B$6:$B$1005,0),1)),""),"")</f>
        <v/>
      </c>
      <c r="F1910" s="360" t="str">
        <f>IFERROR(IF(LEN(D1910)&gt;0,IF(LEN(INDEX(AdressBook!$D$6:$D$25,MATCH(D1910,AdressBook!$B$6:$B$25,0),1))=0,"",INDEX(AdressBook!$D$6:$D$25,MATCH(D1910,AdressBook!$B$6:$B$25,0),1)),""),"")</f>
        <v/>
      </c>
      <c r="G1910" s="361" t="str">
        <f>IFERROR(IF(LEN(INDEX(PlansAndNotes!$F$6:$F$2005,ROW(B1910)-ROW($C$3)))=0,"",INDEX(PlansAndNotes!$F$6:$F$2005,ROW(B1910)-ROW($C$3))),"")</f>
        <v/>
      </c>
      <c r="H1910" s="361" t="str">
        <f>IFERROR(IF(LEN(C1910)&gt;0,IF(LEN(INDEX(TasksList!$G$6:$G$1005,MATCH(C1910,TasksList!$B$6:$B$1005,0),1))=0,"",INDEX(TasksList!$G$6:$G$1005,MATCH(C1910,TasksList!$B$6:$B$1005,0),1)),""),"")</f>
        <v/>
      </c>
      <c r="I1910" s="381"/>
      <c r="J1910" s="400"/>
      <c r="K1910" s="400"/>
      <c r="L1910" s="179"/>
      <c r="M1910" s="381"/>
      <c r="N1910" s="362" t="str">
        <f>IFERROR(IF(LEN(INDEX(PlansAndNotes!$D$6:$D$4005,ROW(B1910)-ROW($C$3)))=0,"",INDEX(PlansAndNotes!$D$6:$D$4005,ROW(B1910)-ROW($C$3))),"")</f>
        <v/>
      </c>
      <c r="O1910" s="165" t="str">
        <f t="shared" si="211"/>
        <v/>
      </c>
      <c r="P1910" s="363" t="str">
        <f>IFERROR(IF(LEN(INDEX(PlansAndNotes!$E$6:$E$4005,ROW(B1910)-ROW($C$3)))=0,"",INDEX(PlansAndNotes!$E$6:$E$4005,ROW(B1910)-ROW($C$3))),"")</f>
        <v/>
      </c>
      <c r="Q1910" s="363" t="str">
        <f>IFERROR(IF(LEN(INDEX(PlansAndNotes!$G$6:$G$4005,ROW(B1910)-ROW($C$3)))=0,"",INDEX(PlansAndNotes!$G$6:$G$4005,ROW(B1910)-ROW($C$3))),"")</f>
        <v/>
      </c>
      <c r="R1910" s="361" t="str">
        <f>IFERROR(IF(LEN(D1910)&gt;0,IF(LEN(INDEX(AdressBook!$C$6:$C$25,MATCH(D1910,AdressBook!$B$6:$B$25,0),1))=0,"",INDEX(AdressBook!$C$6:$C$25,MATCH(D1910,AdressBook!$B$6:$B$25,0),1)),""),"")</f>
        <v/>
      </c>
      <c r="S1910" s="165">
        <f>IF(LEN(C1910)&gt;0,IFERROR(IF(MATCH(C1910,C1911:$C$4004,0)&gt;0,-1,ROW(S1910)-ROW($S$3)),ROW(S1910)-ROW($S$3)),-1)</f>
        <v>-1</v>
      </c>
      <c r="T1910" s="165">
        <f t="shared" si="212"/>
        <v>0</v>
      </c>
      <c r="U1910" s="165" t="str">
        <f t="shared" si="213"/>
        <v/>
      </c>
      <c r="V1910" s="165" t="str">
        <f>IFERROR(IF(OR(C1910="",S1910&lt;0),"",IF(SUBTOTAL(3,C1910:C1910)=0,-1,SUBTOTAL(3,$C$4:C1910))),"")</f>
        <v/>
      </c>
      <c r="W1910" s="156" t="str">
        <f t="array" ref="W1910">IF(LEN(C1910)&gt;0,IFERROR(IF(MATCH(C1910,$C$3:$C1909,0)&gt;0,N1910-INDEX($N$3:N1909,SUMPRODUCT(MAX(ROW($C$3:$C1909)*(C1910=$C$3:$C1909)))-2,1),""),""),"")</f>
        <v/>
      </c>
      <c r="X1910" s="156">
        <f t="shared" ca="1" si="214"/>
        <v>1</v>
      </c>
      <c r="Y1910" s="156">
        <f t="shared" ca="1" si="215"/>
        <v>1</v>
      </c>
    </row>
    <row r="1911" spans="2:25" hidden="1" x14ac:dyDescent="0.25">
      <c r="B1911" s="390" t="str">
        <f>IFERROR(IF(LEN(INDEX(PlansAndNotes!$B$6:$B$2005,ROW(A1911)-ROW($B$3)))=0,"",INDEX(PlansAndNotes!$B$6:$B$2005,ROW(A1911)-ROW($B$3))),"")</f>
        <v/>
      </c>
      <c r="C1911" s="361" t="str">
        <f t="shared" si="210"/>
        <v/>
      </c>
      <c r="D1911" s="361" t="str">
        <f>IFERROR(IF(LEN(C1911)&gt;0,IF(LEN(INDEX(TasksList!$C$6:$C$1005,MATCH(C1911,TasksList!$B$6:$B$1005,0),1))=0,"",INDEX(TasksList!$C$6:$C$1005,MATCH(C1911,TasksList!$B$6:$B$1005,0),1)),""),"")</f>
        <v/>
      </c>
      <c r="E1911" s="361" t="str">
        <f>IFERROR(IF(LEN(C1911)&gt;0,IF(LEN(INDEX(TasksList!$F$6:$F$1005,MATCH(C1911,TasksList!$B$6:$B$1005,0),1))=0,"not set!",INDEX(TasksList!$F$6:$F$1005,MATCH(C1911,TasksList!$B$6:$B$1005,0),1)),""),"")</f>
        <v/>
      </c>
      <c r="F1911" s="360" t="str">
        <f>IFERROR(IF(LEN(D1911)&gt;0,IF(LEN(INDEX(AdressBook!$D$6:$D$25,MATCH(D1911,AdressBook!$B$6:$B$25,0),1))=0,"",INDEX(AdressBook!$D$6:$D$25,MATCH(D1911,AdressBook!$B$6:$B$25,0),1)),""),"")</f>
        <v/>
      </c>
      <c r="G1911" s="361" t="str">
        <f>IFERROR(IF(LEN(INDEX(PlansAndNotes!$F$6:$F$2005,ROW(B1911)-ROW($C$3)))=0,"",INDEX(PlansAndNotes!$F$6:$F$2005,ROW(B1911)-ROW($C$3))),"")</f>
        <v/>
      </c>
      <c r="H1911" s="361" t="str">
        <f>IFERROR(IF(LEN(C1911)&gt;0,IF(LEN(INDEX(TasksList!$G$6:$G$1005,MATCH(C1911,TasksList!$B$6:$B$1005,0),1))=0,"",INDEX(TasksList!$G$6:$G$1005,MATCH(C1911,TasksList!$B$6:$B$1005,0),1)),""),"")</f>
        <v/>
      </c>
      <c r="I1911" s="381"/>
      <c r="J1911" s="400"/>
      <c r="K1911" s="400"/>
      <c r="L1911" s="179"/>
      <c r="M1911" s="381"/>
      <c r="N1911" s="362" t="str">
        <f>IFERROR(IF(LEN(INDEX(PlansAndNotes!$D$6:$D$4005,ROW(B1911)-ROW($C$3)))=0,"",INDEX(PlansAndNotes!$D$6:$D$4005,ROW(B1911)-ROW($C$3))),"")</f>
        <v/>
      </c>
      <c r="O1911" s="165" t="str">
        <f t="shared" si="211"/>
        <v/>
      </c>
      <c r="P1911" s="363" t="str">
        <f>IFERROR(IF(LEN(INDEX(PlansAndNotes!$E$6:$E$4005,ROW(B1911)-ROW($C$3)))=0,"",INDEX(PlansAndNotes!$E$6:$E$4005,ROW(B1911)-ROW($C$3))),"")</f>
        <v/>
      </c>
      <c r="Q1911" s="363" t="str">
        <f>IFERROR(IF(LEN(INDEX(PlansAndNotes!$G$6:$G$4005,ROW(B1911)-ROW($C$3)))=0,"",INDEX(PlansAndNotes!$G$6:$G$4005,ROW(B1911)-ROW($C$3))),"")</f>
        <v/>
      </c>
      <c r="R1911" s="361" t="str">
        <f>IFERROR(IF(LEN(D1911)&gt;0,IF(LEN(INDEX(AdressBook!$C$6:$C$25,MATCH(D1911,AdressBook!$B$6:$B$25,0),1))=0,"",INDEX(AdressBook!$C$6:$C$25,MATCH(D1911,AdressBook!$B$6:$B$25,0),1)),""),"")</f>
        <v/>
      </c>
      <c r="S1911" s="165">
        <f>IF(LEN(C1911)&gt;0,IFERROR(IF(MATCH(C1911,C1912:$C$4004,0)&gt;0,-1,ROW(S1911)-ROW($S$3)),ROW(S1911)-ROW($S$3)),-1)</f>
        <v>-1</v>
      </c>
      <c r="T1911" s="165">
        <f t="shared" si="212"/>
        <v>0</v>
      </c>
      <c r="U1911" s="165" t="str">
        <f t="shared" si="213"/>
        <v/>
      </c>
      <c r="V1911" s="165" t="str">
        <f>IFERROR(IF(OR(C1911="",S1911&lt;0),"",IF(SUBTOTAL(3,C1911:C1911)=0,-1,SUBTOTAL(3,$C$4:C1911))),"")</f>
        <v/>
      </c>
      <c r="W1911" s="156" t="str">
        <f t="array" ref="W1911">IF(LEN(C1911)&gt;0,IFERROR(IF(MATCH(C1911,$C$3:$C1910,0)&gt;0,N1911-INDEX($N$3:N1910,SUMPRODUCT(MAX(ROW($C$3:$C1910)*(C1911=$C$3:$C1910)))-2,1),""),""),"")</f>
        <v/>
      </c>
      <c r="X1911" s="156">
        <f t="shared" ca="1" si="214"/>
        <v>1</v>
      </c>
      <c r="Y1911" s="156">
        <f t="shared" ca="1" si="215"/>
        <v>1</v>
      </c>
    </row>
    <row r="1912" spans="2:25" hidden="1" x14ac:dyDescent="0.25">
      <c r="B1912" s="390" t="str">
        <f>IFERROR(IF(LEN(INDEX(PlansAndNotes!$B$6:$B$2005,ROW(A1912)-ROW($B$3)))=0,"",INDEX(PlansAndNotes!$B$6:$B$2005,ROW(A1912)-ROW($B$3))),"")</f>
        <v/>
      </c>
      <c r="C1912" s="361" t="str">
        <f t="shared" si="210"/>
        <v/>
      </c>
      <c r="D1912" s="361" t="str">
        <f>IFERROR(IF(LEN(C1912)&gt;0,IF(LEN(INDEX(TasksList!$C$6:$C$1005,MATCH(C1912,TasksList!$B$6:$B$1005,0),1))=0,"",INDEX(TasksList!$C$6:$C$1005,MATCH(C1912,TasksList!$B$6:$B$1005,0),1)),""),"")</f>
        <v/>
      </c>
      <c r="E1912" s="361" t="str">
        <f>IFERROR(IF(LEN(C1912)&gt;0,IF(LEN(INDEX(TasksList!$F$6:$F$1005,MATCH(C1912,TasksList!$B$6:$B$1005,0),1))=0,"not set!",INDEX(TasksList!$F$6:$F$1005,MATCH(C1912,TasksList!$B$6:$B$1005,0),1)),""),"")</f>
        <v/>
      </c>
      <c r="F1912" s="360" t="str">
        <f>IFERROR(IF(LEN(D1912)&gt;0,IF(LEN(INDEX(AdressBook!$D$6:$D$25,MATCH(D1912,AdressBook!$B$6:$B$25,0),1))=0,"",INDEX(AdressBook!$D$6:$D$25,MATCH(D1912,AdressBook!$B$6:$B$25,0),1)),""),"")</f>
        <v/>
      </c>
      <c r="G1912" s="361" t="str">
        <f>IFERROR(IF(LEN(INDEX(PlansAndNotes!$F$6:$F$2005,ROW(B1912)-ROW($C$3)))=0,"",INDEX(PlansAndNotes!$F$6:$F$2005,ROW(B1912)-ROW($C$3))),"")</f>
        <v/>
      </c>
      <c r="H1912" s="361" t="str">
        <f>IFERROR(IF(LEN(C1912)&gt;0,IF(LEN(INDEX(TasksList!$G$6:$G$1005,MATCH(C1912,TasksList!$B$6:$B$1005,0),1))=0,"",INDEX(TasksList!$G$6:$G$1005,MATCH(C1912,TasksList!$B$6:$B$1005,0),1)),""),"")</f>
        <v/>
      </c>
      <c r="I1912" s="381"/>
      <c r="J1912" s="400"/>
      <c r="K1912" s="400"/>
      <c r="L1912" s="179"/>
      <c r="M1912" s="381"/>
      <c r="N1912" s="362" t="str">
        <f>IFERROR(IF(LEN(INDEX(PlansAndNotes!$D$6:$D$4005,ROW(B1912)-ROW($C$3)))=0,"",INDEX(PlansAndNotes!$D$6:$D$4005,ROW(B1912)-ROW($C$3))),"")</f>
        <v/>
      </c>
      <c r="O1912" s="165" t="str">
        <f t="shared" si="211"/>
        <v/>
      </c>
      <c r="P1912" s="363" t="str">
        <f>IFERROR(IF(LEN(INDEX(PlansAndNotes!$E$6:$E$4005,ROW(B1912)-ROW($C$3)))=0,"",INDEX(PlansAndNotes!$E$6:$E$4005,ROW(B1912)-ROW($C$3))),"")</f>
        <v/>
      </c>
      <c r="Q1912" s="363" t="str">
        <f>IFERROR(IF(LEN(INDEX(PlansAndNotes!$G$6:$G$4005,ROW(B1912)-ROW($C$3)))=0,"",INDEX(PlansAndNotes!$G$6:$G$4005,ROW(B1912)-ROW($C$3))),"")</f>
        <v/>
      </c>
      <c r="R1912" s="361" t="str">
        <f>IFERROR(IF(LEN(D1912)&gt;0,IF(LEN(INDEX(AdressBook!$C$6:$C$25,MATCH(D1912,AdressBook!$B$6:$B$25,0),1))=0,"",INDEX(AdressBook!$C$6:$C$25,MATCH(D1912,AdressBook!$B$6:$B$25,0),1)),""),"")</f>
        <v/>
      </c>
      <c r="S1912" s="165">
        <f>IF(LEN(C1912)&gt;0,IFERROR(IF(MATCH(C1912,C1913:$C$4004,0)&gt;0,-1,ROW(S1912)-ROW($S$3)),ROW(S1912)-ROW($S$3)),-1)</f>
        <v>-1</v>
      </c>
      <c r="T1912" s="165">
        <f t="shared" si="212"/>
        <v>0</v>
      </c>
      <c r="U1912" s="165" t="str">
        <f t="shared" si="213"/>
        <v/>
      </c>
      <c r="V1912" s="165" t="str">
        <f>IFERROR(IF(OR(C1912="",S1912&lt;0),"",IF(SUBTOTAL(3,C1912:C1912)=0,-1,SUBTOTAL(3,$C$4:C1912))),"")</f>
        <v/>
      </c>
      <c r="W1912" s="156" t="str">
        <f t="array" ref="W1912">IF(LEN(C1912)&gt;0,IFERROR(IF(MATCH(C1912,$C$3:$C1911,0)&gt;0,N1912-INDEX($N$3:N1911,SUMPRODUCT(MAX(ROW($C$3:$C1911)*(C1912=$C$3:$C1911)))-2,1),""),""),"")</f>
        <v/>
      </c>
      <c r="X1912" s="156">
        <f t="shared" ca="1" si="214"/>
        <v>1</v>
      </c>
      <c r="Y1912" s="156">
        <f t="shared" ca="1" si="215"/>
        <v>1</v>
      </c>
    </row>
    <row r="1913" spans="2:25" hidden="1" x14ac:dyDescent="0.25">
      <c r="B1913" s="390" t="str">
        <f>IFERROR(IF(LEN(INDEX(PlansAndNotes!$B$6:$B$2005,ROW(A1913)-ROW($B$3)))=0,"",INDEX(PlansAndNotes!$B$6:$B$2005,ROW(A1913)-ROW($B$3))),"")</f>
        <v/>
      </c>
      <c r="C1913" s="361" t="str">
        <f t="shared" si="210"/>
        <v/>
      </c>
      <c r="D1913" s="361" t="str">
        <f>IFERROR(IF(LEN(C1913)&gt;0,IF(LEN(INDEX(TasksList!$C$6:$C$1005,MATCH(C1913,TasksList!$B$6:$B$1005,0),1))=0,"",INDEX(TasksList!$C$6:$C$1005,MATCH(C1913,TasksList!$B$6:$B$1005,0),1)),""),"")</f>
        <v/>
      </c>
      <c r="E1913" s="361" t="str">
        <f>IFERROR(IF(LEN(C1913)&gt;0,IF(LEN(INDEX(TasksList!$F$6:$F$1005,MATCH(C1913,TasksList!$B$6:$B$1005,0),1))=0,"not set!",INDEX(TasksList!$F$6:$F$1005,MATCH(C1913,TasksList!$B$6:$B$1005,0),1)),""),"")</f>
        <v/>
      </c>
      <c r="F1913" s="360" t="str">
        <f>IFERROR(IF(LEN(D1913)&gt;0,IF(LEN(INDEX(AdressBook!$D$6:$D$25,MATCH(D1913,AdressBook!$B$6:$B$25,0),1))=0,"",INDEX(AdressBook!$D$6:$D$25,MATCH(D1913,AdressBook!$B$6:$B$25,0),1)),""),"")</f>
        <v/>
      </c>
      <c r="G1913" s="361" t="str">
        <f>IFERROR(IF(LEN(INDEX(PlansAndNotes!$F$6:$F$2005,ROW(B1913)-ROW($C$3)))=0,"",INDEX(PlansAndNotes!$F$6:$F$2005,ROW(B1913)-ROW($C$3))),"")</f>
        <v/>
      </c>
      <c r="H1913" s="361" t="str">
        <f>IFERROR(IF(LEN(C1913)&gt;0,IF(LEN(INDEX(TasksList!$G$6:$G$1005,MATCH(C1913,TasksList!$B$6:$B$1005,0),1))=0,"",INDEX(TasksList!$G$6:$G$1005,MATCH(C1913,TasksList!$B$6:$B$1005,0),1)),""),"")</f>
        <v/>
      </c>
      <c r="I1913" s="381"/>
      <c r="J1913" s="400"/>
      <c r="K1913" s="400"/>
      <c r="L1913" s="179"/>
      <c r="M1913" s="381"/>
      <c r="N1913" s="362" t="str">
        <f>IFERROR(IF(LEN(INDEX(PlansAndNotes!$D$6:$D$4005,ROW(B1913)-ROW($C$3)))=0,"",INDEX(PlansAndNotes!$D$6:$D$4005,ROW(B1913)-ROW($C$3))),"")</f>
        <v/>
      </c>
      <c r="O1913" s="165" t="str">
        <f t="shared" si="211"/>
        <v/>
      </c>
      <c r="P1913" s="363" t="str">
        <f>IFERROR(IF(LEN(INDEX(PlansAndNotes!$E$6:$E$4005,ROW(B1913)-ROW($C$3)))=0,"",INDEX(PlansAndNotes!$E$6:$E$4005,ROW(B1913)-ROW($C$3))),"")</f>
        <v/>
      </c>
      <c r="Q1913" s="363" t="str">
        <f>IFERROR(IF(LEN(INDEX(PlansAndNotes!$G$6:$G$4005,ROW(B1913)-ROW($C$3)))=0,"",INDEX(PlansAndNotes!$G$6:$G$4005,ROW(B1913)-ROW($C$3))),"")</f>
        <v/>
      </c>
      <c r="R1913" s="361" t="str">
        <f>IFERROR(IF(LEN(D1913)&gt;0,IF(LEN(INDEX(AdressBook!$C$6:$C$25,MATCH(D1913,AdressBook!$B$6:$B$25,0),1))=0,"",INDEX(AdressBook!$C$6:$C$25,MATCH(D1913,AdressBook!$B$6:$B$25,0),1)),""),"")</f>
        <v/>
      </c>
      <c r="S1913" s="165">
        <f>IF(LEN(C1913)&gt;0,IFERROR(IF(MATCH(C1913,C1914:$C$4004,0)&gt;0,-1,ROW(S1913)-ROW($S$3)),ROW(S1913)-ROW($S$3)),-1)</f>
        <v>-1</v>
      </c>
      <c r="T1913" s="165">
        <f t="shared" si="212"/>
        <v>0</v>
      </c>
      <c r="U1913" s="165" t="str">
        <f t="shared" si="213"/>
        <v/>
      </c>
      <c r="V1913" s="165" t="str">
        <f>IFERROR(IF(OR(C1913="",S1913&lt;0),"",IF(SUBTOTAL(3,C1913:C1913)=0,-1,SUBTOTAL(3,$C$4:C1913))),"")</f>
        <v/>
      </c>
      <c r="W1913" s="156" t="str">
        <f t="array" ref="W1913">IF(LEN(C1913)&gt;0,IFERROR(IF(MATCH(C1913,$C$3:$C1912,0)&gt;0,N1913-INDEX($N$3:N1912,SUMPRODUCT(MAX(ROW($C$3:$C1912)*(C1913=$C$3:$C1912)))-2,1),""),""),"")</f>
        <v/>
      </c>
      <c r="X1913" s="156">
        <f t="shared" ca="1" si="214"/>
        <v>1</v>
      </c>
      <c r="Y1913" s="156">
        <f t="shared" ca="1" si="215"/>
        <v>1</v>
      </c>
    </row>
    <row r="1914" spans="2:25" hidden="1" x14ac:dyDescent="0.25">
      <c r="B1914" s="390" t="str">
        <f>IFERROR(IF(LEN(INDEX(PlansAndNotes!$B$6:$B$2005,ROW(A1914)-ROW($B$3)))=0,"",INDEX(PlansAndNotes!$B$6:$B$2005,ROW(A1914)-ROW($B$3))),"")</f>
        <v/>
      </c>
      <c r="C1914" s="361" t="str">
        <f t="shared" si="210"/>
        <v/>
      </c>
      <c r="D1914" s="361" t="str">
        <f>IFERROR(IF(LEN(C1914)&gt;0,IF(LEN(INDEX(TasksList!$C$6:$C$1005,MATCH(C1914,TasksList!$B$6:$B$1005,0),1))=0,"",INDEX(TasksList!$C$6:$C$1005,MATCH(C1914,TasksList!$B$6:$B$1005,0),1)),""),"")</f>
        <v/>
      </c>
      <c r="E1914" s="361" t="str">
        <f>IFERROR(IF(LEN(C1914)&gt;0,IF(LEN(INDEX(TasksList!$F$6:$F$1005,MATCH(C1914,TasksList!$B$6:$B$1005,0),1))=0,"not set!",INDEX(TasksList!$F$6:$F$1005,MATCH(C1914,TasksList!$B$6:$B$1005,0),1)),""),"")</f>
        <v/>
      </c>
      <c r="F1914" s="360" t="str">
        <f>IFERROR(IF(LEN(D1914)&gt;0,IF(LEN(INDEX(AdressBook!$D$6:$D$25,MATCH(D1914,AdressBook!$B$6:$B$25,0),1))=0,"",INDEX(AdressBook!$D$6:$D$25,MATCH(D1914,AdressBook!$B$6:$B$25,0),1)),""),"")</f>
        <v/>
      </c>
      <c r="G1914" s="361" t="str">
        <f>IFERROR(IF(LEN(INDEX(PlansAndNotes!$F$6:$F$2005,ROW(B1914)-ROW($C$3)))=0,"",INDEX(PlansAndNotes!$F$6:$F$2005,ROW(B1914)-ROW($C$3))),"")</f>
        <v/>
      </c>
      <c r="H1914" s="361" t="str">
        <f>IFERROR(IF(LEN(C1914)&gt;0,IF(LEN(INDEX(TasksList!$G$6:$G$1005,MATCH(C1914,TasksList!$B$6:$B$1005,0),1))=0,"",INDEX(TasksList!$G$6:$G$1005,MATCH(C1914,TasksList!$B$6:$B$1005,0),1)),""),"")</f>
        <v/>
      </c>
      <c r="I1914" s="381"/>
      <c r="J1914" s="400"/>
      <c r="K1914" s="400"/>
      <c r="L1914" s="179"/>
      <c r="M1914" s="381"/>
      <c r="N1914" s="362" t="str">
        <f>IFERROR(IF(LEN(INDEX(PlansAndNotes!$D$6:$D$4005,ROW(B1914)-ROW($C$3)))=0,"",INDEX(PlansAndNotes!$D$6:$D$4005,ROW(B1914)-ROW($C$3))),"")</f>
        <v/>
      </c>
      <c r="O1914" s="165" t="str">
        <f t="shared" si="211"/>
        <v/>
      </c>
      <c r="P1914" s="363" t="str">
        <f>IFERROR(IF(LEN(INDEX(PlansAndNotes!$E$6:$E$4005,ROW(B1914)-ROW($C$3)))=0,"",INDEX(PlansAndNotes!$E$6:$E$4005,ROW(B1914)-ROW($C$3))),"")</f>
        <v/>
      </c>
      <c r="Q1914" s="363" t="str">
        <f>IFERROR(IF(LEN(INDEX(PlansAndNotes!$G$6:$G$4005,ROW(B1914)-ROW($C$3)))=0,"",INDEX(PlansAndNotes!$G$6:$G$4005,ROW(B1914)-ROW($C$3))),"")</f>
        <v/>
      </c>
      <c r="R1914" s="361" t="str">
        <f>IFERROR(IF(LEN(D1914)&gt;0,IF(LEN(INDEX(AdressBook!$C$6:$C$25,MATCH(D1914,AdressBook!$B$6:$B$25,0),1))=0,"",INDEX(AdressBook!$C$6:$C$25,MATCH(D1914,AdressBook!$B$6:$B$25,0),1)),""),"")</f>
        <v/>
      </c>
      <c r="S1914" s="165">
        <f>IF(LEN(C1914)&gt;0,IFERROR(IF(MATCH(C1914,C1915:$C$4004,0)&gt;0,-1,ROW(S1914)-ROW($S$3)),ROW(S1914)-ROW($S$3)),-1)</f>
        <v>-1</v>
      </c>
      <c r="T1914" s="165">
        <f t="shared" si="212"/>
        <v>0</v>
      </c>
      <c r="U1914" s="165" t="str">
        <f t="shared" si="213"/>
        <v/>
      </c>
      <c r="V1914" s="165" t="str">
        <f>IFERROR(IF(OR(C1914="",S1914&lt;0),"",IF(SUBTOTAL(3,C1914:C1914)=0,-1,SUBTOTAL(3,$C$4:C1914))),"")</f>
        <v/>
      </c>
      <c r="W1914" s="156" t="str">
        <f t="array" ref="W1914">IF(LEN(C1914)&gt;0,IFERROR(IF(MATCH(C1914,$C$3:$C1913,0)&gt;0,N1914-INDEX($N$3:N1913,SUMPRODUCT(MAX(ROW($C$3:$C1913)*(C1914=$C$3:$C1913)))-2,1),""),""),"")</f>
        <v/>
      </c>
      <c r="X1914" s="156">
        <f t="shared" ca="1" si="214"/>
        <v>1</v>
      </c>
      <c r="Y1914" s="156">
        <f t="shared" ca="1" si="215"/>
        <v>1</v>
      </c>
    </row>
    <row r="1915" spans="2:25" hidden="1" x14ac:dyDescent="0.25">
      <c r="B1915" s="390" t="str">
        <f>IFERROR(IF(LEN(INDEX(PlansAndNotes!$B$6:$B$2005,ROW(A1915)-ROW($B$3)))=0,"",INDEX(PlansAndNotes!$B$6:$B$2005,ROW(A1915)-ROW($B$3))),"")</f>
        <v/>
      </c>
      <c r="C1915" s="361" t="str">
        <f t="shared" si="210"/>
        <v/>
      </c>
      <c r="D1915" s="361" t="str">
        <f>IFERROR(IF(LEN(C1915)&gt;0,IF(LEN(INDEX(TasksList!$C$6:$C$1005,MATCH(C1915,TasksList!$B$6:$B$1005,0),1))=0,"",INDEX(TasksList!$C$6:$C$1005,MATCH(C1915,TasksList!$B$6:$B$1005,0),1)),""),"")</f>
        <v/>
      </c>
      <c r="E1915" s="361" t="str">
        <f>IFERROR(IF(LEN(C1915)&gt;0,IF(LEN(INDEX(TasksList!$F$6:$F$1005,MATCH(C1915,TasksList!$B$6:$B$1005,0),1))=0,"not set!",INDEX(TasksList!$F$6:$F$1005,MATCH(C1915,TasksList!$B$6:$B$1005,0),1)),""),"")</f>
        <v/>
      </c>
      <c r="F1915" s="360" t="str">
        <f>IFERROR(IF(LEN(D1915)&gt;0,IF(LEN(INDEX(AdressBook!$D$6:$D$25,MATCH(D1915,AdressBook!$B$6:$B$25,0),1))=0,"",INDEX(AdressBook!$D$6:$D$25,MATCH(D1915,AdressBook!$B$6:$B$25,0),1)),""),"")</f>
        <v/>
      </c>
      <c r="G1915" s="361" t="str">
        <f>IFERROR(IF(LEN(INDEX(PlansAndNotes!$F$6:$F$2005,ROW(B1915)-ROW($C$3)))=0,"",INDEX(PlansAndNotes!$F$6:$F$2005,ROW(B1915)-ROW($C$3))),"")</f>
        <v/>
      </c>
      <c r="H1915" s="361" t="str">
        <f>IFERROR(IF(LEN(C1915)&gt;0,IF(LEN(INDEX(TasksList!$G$6:$G$1005,MATCH(C1915,TasksList!$B$6:$B$1005,0),1))=0,"",INDEX(TasksList!$G$6:$G$1005,MATCH(C1915,TasksList!$B$6:$B$1005,0),1)),""),"")</f>
        <v/>
      </c>
      <c r="I1915" s="381"/>
      <c r="J1915" s="400"/>
      <c r="K1915" s="400"/>
      <c r="L1915" s="179"/>
      <c r="M1915" s="381"/>
      <c r="N1915" s="362" t="str">
        <f>IFERROR(IF(LEN(INDEX(PlansAndNotes!$D$6:$D$4005,ROW(B1915)-ROW($C$3)))=0,"",INDEX(PlansAndNotes!$D$6:$D$4005,ROW(B1915)-ROW($C$3))),"")</f>
        <v/>
      </c>
      <c r="O1915" s="165" t="str">
        <f t="shared" si="211"/>
        <v/>
      </c>
      <c r="P1915" s="363" t="str">
        <f>IFERROR(IF(LEN(INDEX(PlansAndNotes!$E$6:$E$4005,ROW(B1915)-ROW($C$3)))=0,"",INDEX(PlansAndNotes!$E$6:$E$4005,ROW(B1915)-ROW($C$3))),"")</f>
        <v/>
      </c>
      <c r="Q1915" s="363" t="str">
        <f>IFERROR(IF(LEN(INDEX(PlansAndNotes!$G$6:$G$4005,ROW(B1915)-ROW($C$3)))=0,"",INDEX(PlansAndNotes!$G$6:$G$4005,ROW(B1915)-ROW($C$3))),"")</f>
        <v/>
      </c>
      <c r="R1915" s="361" t="str">
        <f>IFERROR(IF(LEN(D1915)&gt;0,IF(LEN(INDEX(AdressBook!$C$6:$C$25,MATCH(D1915,AdressBook!$B$6:$B$25,0),1))=0,"",INDEX(AdressBook!$C$6:$C$25,MATCH(D1915,AdressBook!$B$6:$B$25,0),1)),""),"")</f>
        <v/>
      </c>
      <c r="S1915" s="165">
        <f>IF(LEN(C1915)&gt;0,IFERROR(IF(MATCH(C1915,C1916:$C$4004,0)&gt;0,-1,ROW(S1915)-ROW($S$3)),ROW(S1915)-ROW($S$3)),-1)</f>
        <v>-1</v>
      </c>
      <c r="T1915" s="165">
        <f t="shared" si="212"/>
        <v>0</v>
      </c>
      <c r="U1915" s="165" t="str">
        <f t="shared" si="213"/>
        <v/>
      </c>
      <c r="V1915" s="165" t="str">
        <f>IFERROR(IF(OR(C1915="",S1915&lt;0),"",IF(SUBTOTAL(3,C1915:C1915)=0,-1,SUBTOTAL(3,$C$4:C1915))),"")</f>
        <v/>
      </c>
      <c r="W1915" s="156" t="str">
        <f t="array" ref="W1915">IF(LEN(C1915)&gt;0,IFERROR(IF(MATCH(C1915,$C$3:$C1914,0)&gt;0,N1915-INDEX($N$3:N1914,SUMPRODUCT(MAX(ROW($C$3:$C1914)*(C1915=$C$3:$C1914)))-2,1),""),""),"")</f>
        <v/>
      </c>
      <c r="X1915" s="156">
        <f t="shared" ca="1" si="214"/>
        <v>1</v>
      </c>
      <c r="Y1915" s="156">
        <f t="shared" ca="1" si="215"/>
        <v>1</v>
      </c>
    </row>
    <row r="1916" spans="2:25" hidden="1" x14ac:dyDescent="0.25">
      <c r="B1916" s="390" t="str">
        <f>IFERROR(IF(LEN(INDEX(PlansAndNotes!$B$6:$B$2005,ROW(A1916)-ROW($B$3)))=0,"",INDEX(PlansAndNotes!$B$6:$B$2005,ROW(A1916)-ROW($B$3))),"")</f>
        <v/>
      </c>
      <c r="C1916" s="361" t="str">
        <f t="shared" si="210"/>
        <v/>
      </c>
      <c r="D1916" s="361" t="str">
        <f>IFERROR(IF(LEN(C1916)&gt;0,IF(LEN(INDEX(TasksList!$C$6:$C$1005,MATCH(C1916,TasksList!$B$6:$B$1005,0),1))=0,"",INDEX(TasksList!$C$6:$C$1005,MATCH(C1916,TasksList!$B$6:$B$1005,0),1)),""),"")</f>
        <v/>
      </c>
      <c r="E1916" s="361" t="str">
        <f>IFERROR(IF(LEN(C1916)&gt;0,IF(LEN(INDEX(TasksList!$F$6:$F$1005,MATCH(C1916,TasksList!$B$6:$B$1005,0),1))=0,"not set!",INDEX(TasksList!$F$6:$F$1005,MATCH(C1916,TasksList!$B$6:$B$1005,0),1)),""),"")</f>
        <v/>
      </c>
      <c r="F1916" s="360" t="str">
        <f>IFERROR(IF(LEN(D1916)&gt;0,IF(LEN(INDEX(AdressBook!$D$6:$D$25,MATCH(D1916,AdressBook!$B$6:$B$25,0),1))=0,"",INDEX(AdressBook!$D$6:$D$25,MATCH(D1916,AdressBook!$B$6:$B$25,0),1)),""),"")</f>
        <v/>
      </c>
      <c r="G1916" s="361" t="str">
        <f>IFERROR(IF(LEN(INDEX(PlansAndNotes!$F$6:$F$2005,ROW(B1916)-ROW($C$3)))=0,"",INDEX(PlansAndNotes!$F$6:$F$2005,ROW(B1916)-ROW($C$3))),"")</f>
        <v/>
      </c>
      <c r="H1916" s="361" t="str">
        <f>IFERROR(IF(LEN(C1916)&gt;0,IF(LEN(INDEX(TasksList!$G$6:$G$1005,MATCH(C1916,TasksList!$B$6:$B$1005,0),1))=0,"",INDEX(TasksList!$G$6:$G$1005,MATCH(C1916,TasksList!$B$6:$B$1005,0),1)),""),"")</f>
        <v/>
      </c>
      <c r="I1916" s="381"/>
      <c r="J1916" s="400"/>
      <c r="K1916" s="400"/>
      <c r="L1916" s="179"/>
      <c r="M1916" s="381"/>
      <c r="N1916" s="362" t="str">
        <f>IFERROR(IF(LEN(INDEX(PlansAndNotes!$D$6:$D$4005,ROW(B1916)-ROW($C$3)))=0,"",INDEX(PlansAndNotes!$D$6:$D$4005,ROW(B1916)-ROW($C$3))),"")</f>
        <v/>
      </c>
      <c r="O1916" s="165" t="str">
        <f t="shared" si="211"/>
        <v/>
      </c>
      <c r="P1916" s="363" t="str">
        <f>IFERROR(IF(LEN(INDEX(PlansAndNotes!$E$6:$E$4005,ROW(B1916)-ROW($C$3)))=0,"",INDEX(PlansAndNotes!$E$6:$E$4005,ROW(B1916)-ROW($C$3))),"")</f>
        <v/>
      </c>
      <c r="Q1916" s="363" t="str">
        <f>IFERROR(IF(LEN(INDEX(PlansAndNotes!$G$6:$G$4005,ROW(B1916)-ROW($C$3)))=0,"",INDEX(PlansAndNotes!$G$6:$G$4005,ROW(B1916)-ROW($C$3))),"")</f>
        <v/>
      </c>
      <c r="R1916" s="361" t="str">
        <f>IFERROR(IF(LEN(D1916)&gt;0,IF(LEN(INDEX(AdressBook!$C$6:$C$25,MATCH(D1916,AdressBook!$B$6:$B$25,0),1))=0,"",INDEX(AdressBook!$C$6:$C$25,MATCH(D1916,AdressBook!$B$6:$B$25,0),1)),""),"")</f>
        <v/>
      </c>
      <c r="S1916" s="165">
        <f>IF(LEN(C1916)&gt;0,IFERROR(IF(MATCH(C1916,C1917:$C$4004,0)&gt;0,-1,ROW(S1916)-ROW($S$3)),ROW(S1916)-ROW($S$3)),-1)</f>
        <v>-1</v>
      </c>
      <c r="T1916" s="165">
        <f t="shared" si="212"/>
        <v>0</v>
      </c>
      <c r="U1916" s="165" t="str">
        <f t="shared" si="213"/>
        <v/>
      </c>
      <c r="V1916" s="165" t="str">
        <f>IFERROR(IF(OR(C1916="",S1916&lt;0),"",IF(SUBTOTAL(3,C1916:C1916)=0,-1,SUBTOTAL(3,$C$4:C1916))),"")</f>
        <v/>
      </c>
      <c r="W1916" s="156" t="str">
        <f t="array" ref="W1916">IF(LEN(C1916)&gt;0,IFERROR(IF(MATCH(C1916,$C$3:$C1915,0)&gt;0,N1916-INDEX($N$3:N1915,SUMPRODUCT(MAX(ROW($C$3:$C1915)*(C1916=$C$3:$C1915)))-2,1),""),""),"")</f>
        <v/>
      </c>
      <c r="X1916" s="156">
        <f t="shared" ca="1" si="214"/>
        <v>1</v>
      </c>
      <c r="Y1916" s="156">
        <f t="shared" ca="1" si="215"/>
        <v>1</v>
      </c>
    </row>
    <row r="1917" spans="2:25" hidden="1" x14ac:dyDescent="0.25">
      <c r="B1917" s="390" t="str">
        <f>IFERROR(IF(LEN(INDEX(PlansAndNotes!$B$6:$B$2005,ROW(A1917)-ROW($B$3)))=0,"",INDEX(PlansAndNotes!$B$6:$B$2005,ROW(A1917)-ROW($B$3))),"")</f>
        <v/>
      </c>
      <c r="C1917" s="361" t="str">
        <f t="shared" si="210"/>
        <v/>
      </c>
      <c r="D1917" s="361" t="str">
        <f>IFERROR(IF(LEN(C1917)&gt;0,IF(LEN(INDEX(TasksList!$C$6:$C$1005,MATCH(C1917,TasksList!$B$6:$B$1005,0),1))=0,"",INDEX(TasksList!$C$6:$C$1005,MATCH(C1917,TasksList!$B$6:$B$1005,0),1)),""),"")</f>
        <v/>
      </c>
      <c r="E1917" s="361" t="str">
        <f>IFERROR(IF(LEN(C1917)&gt;0,IF(LEN(INDEX(TasksList!$F$6:$F$1005,MATCH(C1917,TasksList!$B$6:$B$1005,0),1))=0,"not set!",INDEX(TasksList!$F$6:$F$1005,MATCH(C1917,TasksList!$B$6:$B$1005,0),1)),""),"")</f>
        <v/>
      </c>
      <c r="F1917" s="360" t="str">
        <f>IFERROR(IF(LEN(D1917)&gt;0,IF(LEN(INDEX(AdressBook!$D$6:$D$25,MATCH(D1917,AdressBook!$B$6:$B$25,0),1))=0,"",INDEX(AdressBook!$D$6:$D$25,MATCH(D1917,AdressBook!$B$6:$B$25,0),1)),""),"")</f>
        <v/>
      </c>
      <c r="G1917" s="361" t="str">
        <f>IFERROR(IF(LEN(INDEX(PlansAndNotes!$F$6:$F$2005,ROW(B1917)-ROW($C$3)))=0,"",INDEX(PlansAndNotes!$F$6:$F$2005,ROW(B1917)-ROW($C$3))),"")</f>
        <v/>
      </c>
      <c r="H1917" s="361" t="str">
        <f>IFERROR(IF(LEN(C1917)&gt;0,IF(LEN(INDEX(TasksList!$G$6:$G$1005,MATCH(C1917,TasksList!$B$6:$B$1005,0),1))=0,"",INDEX(TasksList!$G$6:$G$1005,MATCH(C1917,TasksList!$B$6:$B$1005,0),1)),""),"")</f>
        <v/>
      </c>
      <c r="I1917" s="381"/>
      <c r="J1917" s="400"/>
      <c r="K1917" s="400"/>
      <c r="L1917" s="179"/>
      <c r="M1917" s="381"/>
      <c r="N1917" s="362" t="str">
        <f>IFERROR(IF(LEN(INDEX(PlansAndNotes!$D$6:$D$4005,ROW(B1917)-ROW($C$3)))=0,"",INDEX(PlansAndNotes!$D$6:$D$4005,ROW(B1917)-ROW($C$3))),"")</f>
        <v/>
      </c>
      <c r="O1917" s="165" t="str">
        <f t="shared" si="211"/>
        <v/>
      </c>
      <c r="P1917" s="363" t="str">
        <f>IFERROR(IF(LEN(INDEX(PlansAndNotes!$E$6:$E$4005,ROW(B1917)-ROW($C$3)))=0,"",INDEX(PlansAndNotes!$E$6:$E$4005,ROW(B1917)-ROW($C$3))),"")</f>
        <v/>
      </c>
      <c r="Q1917" s="363" t="str">
        <f>IFERROR(IF(LEN(INDEX(PlansAndNotes!$G$6:$G$4005,ROW(B1917)-ROW($C$3)))=0,"",INDEX(PlansAndNotes!$G$6:$G$4005,ROW(B1917)-ROW($C$3))),"")</f>
        <v/>
      </c>
      <c r="R1917" s="361" t="str">
        <f>IFERROR(IF(LEN(D1917)&gt;0,IF(LEN(INDEX(AdressBook!$C$6:$C$25,MATCH(D1917,AdressBook!$B$6:$B$25,0),1))=0,"",INDEX(AdressBook!$C$6:$C$25,MATCH(D1917,AdressBook!$B$6:$B$25,0),1)),""),"")</f>
        <v/>
      </c>
      <c r="S1917" s="165">
        <f>IF(LEN(C1917)&gt;0,IFERROR(IF(MATCH(C1917,C1918:$C$4004,0)&gt;0,-1,ROW(S1917)-ROW($S$3)),ROW(S1917)-ROW($S$3)),-1)</f>
        <v>-1</v>
      </c>
      <c r="T1917" s="165">
        <f t="shared" si="212"/>
        <v>0</v>
      </c>
      <c r="U1917" s="165" t="str">
        <f t="shared" si="213"/>
        <v/>
      </c>
      <c r="V1917" s="165" t="str">
        <f>IFERROR(IF(OR(C1917="",S1917&lt;0),"",IF(SUBTOTAL(3,C1917:C1917)=0,-1,SUBTOTAL(3,$C$4:C1917))),"")</f>
        <v/>
      </c>
      <c r="W1917" s="156" t="str">
        <f t="array" ref="W1917">IF(LEN(C1917)&gt;0,IFERROR(IF(MATCH(C1917,$C$3:$C1916,0)&gt;0,N1917-INDEX($N$3:N1916,SUMPRODUCT(MAX(ROW($C$3:$C1916)*(C1917=$C$3:$C1916)))-2,1),""),""),"")</f>
        <v/>
      </c>
      <c r="X1917" s="156">
        <f t="shared" ca="1" si="214"/>
        <v>1</v>
      </c>
      <c r="Y1917" s="156">
        <f t="shared" ca="1" si="215"/>
        <v>1</v>
      </c>
    </row>
    <row r="1918" spans="2:25" hidden="1" x14ac:dyDescent="0.25">
      <c r="B1918" s="390" t="str">
        <f>IFERROR(IF(LEN(INDEX(PlansAndNotes!$B$6:$B$2005,ROW(A1918)-ROW($B$3)))=0,"",INDEX(PlansAndNotes!$B$6:$B$2005,ROW(A1918)-ROW($B$3))),"")</f>
        <v/>
      </c>
      <c r="C1918" s="361" t="str">
        <f t="shared" si="210"/>
        <v/>
      </c>
      <c r="D1918" s="361" t="str">
        <f>IFERROR(IF(LEN(C1918)&gt;0,IF(LEN(INDEX(TasksList!$C$6:$C$1005,MATCH(C1918,TasksList!$B$6:$B$1005,0),1))=0,"",INDEX(TasksList!$C$6:$C$1005,MATCH(C1918,TasksList!$B$6:$B$1005,0),1)),""),"")</f>
        <v/>
      </c>
      <c r="E1918" s="361" t="str">
        <f>IFERROR(IF(LEN(C1918)&gt;0,IF(LEN(INDEX(TasksList!$F$6:$F$1005,MATCH(C1918,TasksList!$B$6:$B$1005,0),1))=0,"not set!",INDEX(TasksList!$F$6:$F$1005,MATCH(C1918,TasksList!$B$6:$B$1005,0),1)),""),"")</f>
        <v/>
      </c>
      <c r="F1918" s="360" t="str">
        <f>IFERROR(IF(LEN(D1918)&gt;0,IF(LEN(INDEX(AdressBook!$D$6:$D$25,MATCH(D1918,AdressBook!$B$6:$B$25,0),1))=0,"",INDEX(AdressBook!$D$6:$D$25,MATCH(D1918,AdressBook!$B$6:$B$25,0),1)),""),"")</f>
        <v/>
      </c>
      <c r="G1918" s="361" t="str">
        <f>IFERROR(IF(LEN(INDEX(PlansAndNotes!$F$6:$F$2005,ROW(B1918)-ROW($C$3)))=0,"",INDEX(PlansAndNotes!$F$6:$F$2005,ROW(B1918)-ROW($C$3))),"")</f>
        <v/>
      </c>
      <c r="H1918" s="361" t="str">
        <f>IFERROR(IF(LEN(C1918)&gt;0,IF(LEN(INDEX(TasksList!$G$6:$G$1005,MATCH(C1918,TasksList!$B$6:$B$1005,0),1))=0,"",INDEX(TasksList!$G$6:$G$1005,MATCH(C1918,TasksList!$B$6:$B$1005,0),1)),""),"")</f>
        <v/>
      </c>
      <c r="I1918" s="381"/>
      <c r="J1918" s="400"/>
      <c r="K1918" s="400"/>
      <c r="L1918" s="179"/>
      <c r="M1918" s="381"/>
      <c r="N1918" s="362" t="str">
        <f>IFERROR(IF(LEN(INDEX(PlansAndNotes!$D$6:$D$4005,ROW(B1918)-ROW($C$3)))=0,"",INDEX(PlansAndNotes!$D$6:$D$4005,ROW(B1918)-ROW($C$3))),"")</f>
        <v/>
      </c>
      <c r="O1918" s="165" t="str">
        <f t="shared" si="211"/>
        <v/>
      </c>
      <c r="P1918" s="363" t="str">
        <f>IFERROR(IF(LEN(INDEX(PlansAndNotes!$E$6:$E$4005,ROW(B1918)-ROW($C$3)))=0,"",INDEX(PlansAndNotes!$E$6:$E$4005,ROW(B1918)-ROW($C$3))),"")</f>
        <v/>
      </c>
      <c r="Q1918" s="363" t="str">
        <f>IFERROR(IF(LEN(INDEX(PlansAndNotes!$G$6:$G$4005,ROW(B1918)-ROW($C$3)))=0,"",INDEX(PlansAndNotes!$G$6:$G$4005,ROW(B1918)-ROW($C$3))),"")</f>
        <v/>
      </c>
      <c r="R1918" s="361" t="str">
        <f>IFERROR(IF(LEN(D1918)&gt;0,IF(LEN(INDEX(AdressBook!$C$6:$C$25,MATCH(D1918,AdressBook!$B$6:$B$25,0),1))=0,"",INDEX(AdressBook!$C$6:$C$25,MATCH(D1918,AdressBook!$B$6:$B$25,0),1)),""),"")</f>
        <v/>
      </c>
      <c r="S1918" s="165">
        <f>IF(LEN(C1918)&gt;0,IFERROR(IF(MATCH(C1918,C1919:$C$4004,0)&gt;0,-1,ROW(S1918)-ROW($S$3)),ROW(S1918)-ROW($S$3)),-1)</f>
        <v>-1</v>
      </c>
      <c r="T1918" s="165">
        <f t="shared" si="212"/>
        <v>0</v>
      </c>
      <c r="U1918" s="165" t="str">
        <f t="shared" si="213"/>
        <v/>
      </c>
      <c r="V1918" s="165" t="str">
        <f>IFERROR(IF(OR(C1918="",S1918&lt;0),"",IF(SUBTOTAL(3,C1918:C1918)=0,-1,SUBTOTAL(3,$C$4:C1918))),"")</f>
        <v/>
      </c>
      <c r="W1918" s="156" t="str">
        <f t="array" ref="W1918">IF(LEN(C1918)&gt;0,IFERROR(IF(MATCH(C1918,$C$3:$C1917,0)&gt;0,N1918-INDEX($N$3:N1917,SUMPRODUCT(MAX(ROW($C$3:$C1917)*(C1918=$C$3:$C1917)))-2,1),""),""),"")</f>
        <v/>
      </c>
      <c r="X1918" s="156">
        <f t="shared" ca="1" si="214"/>
        <v>1</v>
      </c>
      <c r="Y1918" s="156">
        <f t="shared" ca="1" si="215"/>
        <v>1</v>
      </c>
    </row>
    <row r="1919" spans="2:25" hidden="1" x14ac:dyDescent="0.25">
      <c r="B1919" s="390" t="str">
        <f>IFERROR(IF(LEN(INDEX(PlansAndNotes!$B$6:$B$2005,ROW(A1919)-ROW($B$3)))=0,"",INDEX(PlansAndNotes!$B$6:$B$2005,ROW(A1919)-ROW($B$3))),"")</f>
        <v/>
      </c>
      <c r="C1919" s="361" t="str">
        <f t="shared" si="210"/>
        <v/>
      </c>
      <c r="D1919" s="361" t="str">
        <f>IFERROR(IF(LEN(C1919)&gt;0,IF(LEN(INDEX(TasksList!$C$6:$C$1005,MATCH(C1919,TasksList!$B$6:$B$1005,0),1))=0,"",INDEX(TasksList!$C$6:$C$1005,MATCH(C1919,TasksList!$B$6:$B$1005,0),1)),""),"")</f>
        <v/>
      </c>
      <c r="E1919" s="361" t="str">
        <f>IFERROR(IF(LEN(C1919)&gt;0,IF(LEN(INDEX(TasksList!$F$6:$F$1005,MATCH(C1919,TasksList!$B$6:$B$1005,0),1))=0,"not set!",INDEX(TasksList!$F$6:$F$1005,MATCH(C1919,TasksList!$B$6:$B$1005,0),1)),""),"")</f>
        <v/>
      </c>
      <c r="F1919" s="360" t="str">
        <f>IFERROR(IF(LEN(D1919)&gt;0,IF(LEN(INDEX(AdressBook!$D$6:$D$25,MATCH(D1919,AdressBook!$B$6:$B$25,0),1))=0,"",INDEX(AdressBook!$D$6:$D$25,MATCH(D1919,AdressBook!$B$6:$B$25,0),1)),""),"")</f>
        <v/>
      </c>
      <c r="G1919" s="361" t="str">
        <f>IFERROR(IF(LEN(INDEX(PlansAndNotes!$F$6:$F$2005,ROW(B1919)-ROW($C$3)))=0,"",INDEX(PlansAndNotes!$F$6:$F$2005,ROW(B1919)-ROW($C$3))),"")</f>
        <v/>
      </c>
      <c r="H1919" s="361" t="str">
        <f>IFERROR(IF(LEN(C1919)&gt;0,IF(LEN(INDEX(TasksList!$G$6:$G$1005,MATCH(C1919,TasksList!$B$6:$B$1005,0),1))=0,"",INDEX(TasksList!$G$6:$G$1005,MATCH(C1919,TasksList!$B$6:$B$1005,0),1)),""),"")</f>
        <v/>
      </c>
      <c r="I1919" s="381"/>
      <c r="J1919" s="400"/>
      <c r="K1919" s="400"/>
      <c r="L1919" s="179"/>
      <c r="M1919" s="381"/>
      <c r="N1919" s="362" t="str">
        <f>IFERROR(IF(LEN(INDEX(PlansAndNotes!$D$6:$D$4005,ROW(B1919)-ROW($C$3)))=0,"",INDEX(PlansAndNotes!$D$6:$D$4005,ROW(B1919)-ROW($C$3))),"")</f>
        <v/>
      </c>
      <c r="O1919" s="165" t="str">
        <f t="shared" si="211"/>
        <v/>
      </c>
      <c r="P1919" s="363" t="str">
        <f>IFERROR(IF(LEN(INDEX(PlansAndNotes!$E$6:$E$4005,ROW(B1919)-ROW($C$3)))=0,"",INDEX(PlansAndNotes!$E$6:$E$4005,ROW(B1919)-ROW($C$3))),"")</f>
        <v/>
      </c>
      <c r="Q1919" s="363" t="str">
        <f>IFERROR(IF(LEN(INDEX(PlansAndNotes!$G$6:$G$4005,ROW(B1919)-ROW($C$3)))=0,"",INDEX(PlansAndNotes!$G$6:$G$4005,ROW(B1919)-ROW($C$3))),"")</f>
        <v/>
      </c>
      <c r="R1919" s="361" t="str">
        <f>IFERROR(IF(LEN(D1919)&gt;0,IF(LEN(INDEX(AdressBook!$C$6:$C$25,MATCH(D1919,AdressBook!$B$6:$B$25,0),1))=0,"",INDEX(AdressBook!$C$6:$C$25,MATCH(D1919,AdressBook!$B$6:$B$25,0),1)),""),"")</f>
        <v/>
      </c>
      <c r="S1919" s="165">
        <f>IF(LEN(C1919)&gt;0,IFERROR(IF(MATCH(C1919,C1920:$C$4004,0)&gt;0,-1,ROW(S1919)-ROW($S$3)),ROW(S1919)-ROW($S$3)),-1)</f>
        <v>-1</v>
      </c>
      <c r="T1919" s="165">
        <f t="shared" si="212"/>
        <v>0</v>
      </c>
      <c r="U1919" s="165" t="str">
        <f t="shared" si="213"/>
        <v/>
      </c>
      <c r="V1919" s="165" t="str">
        <f>IFERROR(IF(OR(C1919="",S1919&lt;0),"",IF(SUBTOTAL(3,C1919:C1919)=0,-1,SUBTOTAL(3,$C$4:C1919))),"")</f>
        <v/>
      </c>
      <c r="W1919" s="156" t="str">
        <f t="array" ref="W1919">IF(LEN(C1919)&gt;0,IFERROR(IF(MATCH(C1919,$C$3:$C1918,0)&gt;0,N1919-INDEX($N$3:N1918,SUMPRODUCT(MAX(ROW($C$3:$C1918)*(C1919=$C$3:$C1918)))-2,1),""),""),"")</f>
        <v/>
      </c>
      <c r="X1919" s="156">
        <f t="shared" ca="1" si="214"/>
        <v>1</v>
      </c>
      <c r="Y1919" s="156">
        <f t="shared" ca="1" si="215"/>
        <v>1</v>
      </c>
    </row>
    <row r="1920" spans="2:25" hidden="1" x14ac:dyDescent="0.25">
      <c r="B1920" s="390" t="str">
        <f>IFERROR(IF(LEN(INDEX(PlansAndNotes!$B$6:$B$2005,ROW(A1920)-ROW($B$3)))=0,"",INDEX(PlansAndNotes!$B$6:$B$2005,ROW(A1920)-ROW($B$3))),"")</f>
        <v/>
      </c>
      <c r="C1920" s="361" t="str">
        <f t="shared" si="210"/>
        <v/>
      </c>
      <c r="D1920" s="361" t="str">
        <f>IFERROR(IF(LEN(C1920)&gt;0,IF(LEN(INDEX(TasksList!$C$6:$C$1005,MATCH(C1920,TasksList!$B$6:$B$1005,0),1))=0,"",INDEX(TasksList!$C$6:$C$1005,MATCH(C1920,TasksList!$B$6:$B$1005,0),1)),""),"")</f>
        <v/>
      </c>
      <c r="E1920" s="361" t="str">
        <f>IFERROR(IF(LEN(C1920)&gt;0,IF(LEN(INDEX(TasksList!$F$6:$F$1005,MATCH(C1920,TasksList!$B$6:$B$1005,0),1))=0,"not set!",INDEX(TasksList!$F$6:$F$1005,MATCH(C1920,TasksList!$B$6:$B$1005,0),1)),""),"")</f>
        <v/>
      </c>
      <c r="F1920" s="360" t="str">
        <f>IFERROR(IF(LEN(D1920)&gt;0,IF(LEN(INDEX(AdressBook!$D$6:$D$25,MATCH(D1920,AdressBook!$B$6:$B$25,0),1))=0,"",INDEX(AdressBook!$D$6:$D$25,MATCH(D1920,AdressBook!$B$6:$B$25,0),1)),""),"")</f>
        <v/>
      </c>
      <c r="G1920" s="361" t="str">
        <f>IFERROR(IF(LEN(INDEX(PlansAndNotes!$F$6:$F$2005,ROW(B1920)-ROW($C$3)))=0,"",INDEX(PlansAndNotes!$F$6:$F$2005,ROW(B1920)-ROW($C$3))),"")</f>
        <v/>
      </c>
      <c r="H1920" s="361" t="str">
        <f>IFERROR(IF(LEN(C1920)&gt;0,IF(LEN(INDEX(TasksList!$G$6:$G$1005,MATCH(C1920,TasksList!$B$6:$B$1005,0),1))=0,"",INDEX(TasksList!$G$6:$G$1005,MATCH(C1920,TasksList!$B$6:$B$1005,0),1)),""),"")</f>
        <v/>
      </c>
      <c r="I1920" s="381"/>
      <c r="J1920" s="400"/>
      <c r="K1920" s="400"/>
      <c r="L1920" s="179"/>
      <c r="M1920" s="381"/>
      <c r="N1920" s="362" t="str">
        <f>IFERROR(IF(LEN(INDEX(PlansAndNotes!$D$6:$D$4005,ROW(B1920)-ROW($C$3)))=0,"",INDEX(PlansAndNotes!$D$6:$D$4005,ROW(B1920)-ROW($C$3))),"")</f>
        <v/>
      </c>
      <c r="O1920" s="165" t="str">
        <f t="shared" si="211"/>
        <v/>
      </c>
      <c r="P1920" s="363" t="str">
        <f>IFERROR(IF(LEN(INDEX(PlansAndNotes!$E$6:$E$4005,ROW(B1920)-ROW($C$3)))=0,"",INDEX(PlansAndNotes!$E$6:$E$4005,ROW(B1920)-ROW($C$3))),"")</f>
        <v/>
      </c>
      <c r="Q1920" s="363" t="str">
        <f>IFERROR(IF(LEN(INDEX(PlansAndNotes!$G$6:$G$4005,ROW(B1920)-ROW($C$3)))=0,"",INDEX(PlansAndNotes!$G$6:$G$4005,ROW(B1920)-ROW($C$3))),"")</f>
        <v/>
      </c>
      <c r="R1920" s="361" t="str">
        <f>IFERROR(IF(LEN(D1920)&gt;0,IF(LEN(INDEX(AdressBook!$C$6:$C$25,MATCH(D1920,AdressBook!$B$6:$B$25,0),1))=0,"",INDEX(AdressBook!$C$6:$C$25,MATCH(D1920,AdressBook!$B$6:$B$25,0),1)),""),"")</f>
        <v/>
      </c>
      <c r="S1920" s="165">
        <f>IF(LEN(C1920)&gt;0,IFERROR(IF(MATCH(C1920,C1921:$C$4004,0)&gt;0,-1,ROW(S1920)-ROW($S$3)),ROW(S1920)-ROW($S$3)),-1)</f>
        <v>-1</v>
      </c>
      <c r="T1920" s="165">
        <f t="shared" si="212"/>
        <v>0</v>
      </c>
      <c r="U1920" s="165" t="str">
        <f t="shared" si="213"/>
        <v/>
      </c>
      <c r="V1920" s="165" t="str">
        <f>IFERROR(IF(OR(C1920="",S1920&lt;0),"",IF(SUBTOTAL(3,C1920:C1920)=0,-1,SUBTOTAL(3,$C$4:C1920))),"")</f>
        <v/>
      </c>
      <c r="W1920" s="156" t="str">
        <f t="array" ref="W1920">IF(LEN(C1920)&gt;0,IFERROR(IF(MATCH(C1920,$C$3:$C1919,0)&gt;0,N1920-INDEX($N$3:N1919,SUMPRODUCT(MAX(ROW($C$3:$C1919)*(C1920=$C$3:$C1919)))-2,1),""),""),"")</f>
        <v/>
      </c>
      <c r="X1920" s="156">
        <f t="shared" ca="1" si="214"/>
        <v>1</v>
      </c>
      <c r="Y1920" s="156">
        <f t="shared" ca="1" si="215"/>
        <v>1</v>
      </c>
    </row>
    <row r="1921" spans="2:25" hidden="1" x14ac:dyDescent="0.25">
      <c r="B1921" s="390" t="str">
        <f>IFERROR(IF(LEN(INDEX(PlansAndNotes!$B$6:$B$2005,ROW(A1921)-ROW($B$3)))=0,"",INDEX(PlansAndNotes!$B$6:$B$2005,ROW(A1921)-ROW($B$3))),"")</f>
        <v/>
      </c>
      <c r="C1921" s="361" t="str">
        <f t="shared" si="210"/>
        <v/>
      </c>
      <c r="D1921" s="361" t="str">
        <f>IFERROR(IF(LEN(C1921)&gt;0,IF(LEN(INDEX(TasksList!$C$6:$C$1005,MATCH(C1921,TasksList!$B$6:$B$1005,0),1))=0,"",INDEX(TasksList!$C$6:$C$1005,MATCH(C1921,TasksList!$B$6:$B$1005,0),1)),""),"")</f>
        <v/>
      </c>
      <c r="E1921" s="361" t="str">
        <f>IFERROR(IF(LEN(C1921)&gt;0,IF(LEN(INDEX(TasksList!$F$6:$F$1005,MATCH(C1921,TasksList!$B$6:$B$1005,0),1))=0,"not set!",INDEX(TasksList!$F$6:$F$1005,MATCH(C1921,TasksList!$B$6:$B$1005,0),1)),""),"")</f>
        <v/>
      </c>
      <c r="F1921" s="360" t="str">
        <f>IFERROR(IF(LEN(D1921)&gt;0,IF(LEN(INDEX(AdressBook!$D$6:$D$25,MATCH(D1921,AdressBook!$B$6:$B$25,0),1))=0,"",INDEX(AdressBook!$D$6:$D$25,MATCH(D1921,AdressBook!$B$6:$B$25,0),1)),""),"")</f>
        <v/>
      </c>
      <c r="G1921" s="361" t="str">
        <f>IFERROR(IF(LEN(INDEX(PlansAndNotes!$F$6:$F$2005,ROW(B1921)-ROW($C$3)))=0,"",INDEX(PlansAndNotes!$F$6:$F$2005,ROW(B1921)-ROW($C$3))),"")</f>
        <v/>
      </c>
      <c r="H1921" s="361" t="str">
        <f>IFERROR(IF(LEN(C1921)&gt;0,IF(LEN(INDEX(TasksList!$G$6:$G$1005,MATCH(C1921,TasksList!$B$6:$B$1005,0),1))=0,"",INDEX(TasksList!$G$6:$G$1005,MATCH(C1921,TasksList!$B$6:$B$1005,0),1)),""),"")</f>
        <v/>
      </c>
      <c r="I1921" s="381"/>
      <c r="J1921" s="400"/>
      <c r="K1921" s="400"/>
      <c r="L1921" s="179"/>
      <c r="M1921" s="381"/>
      <c r="N1921" s="362" t="str">
        <f>IFERROR(IF(LEN(INDEX(PlansAndNotes!$D$6:$D$4005,ROW(B1921)-ROW($C$3)))=0,"",INDEX(PlansAndNotes!$D$6:$D$4005,ROW(B1921)-ROW($C$3))),"")</f>
        <v/>
      </c>
      <c r="O1921" s="165" t="str">
        <f t="shared" si="211"/>
        <v/>
      </c>
      <c r="P1921" s="363" t="str">
        <f>IFERROR(IF(LEN(INDEX(PlansAndNotes!$E$6:$E$4005,ROW(B1921)-ROW($C$3)))=0,"",INDEX(PlansAndNotes!$E$6:$E$4005,ROW(B1921)-ROW($C$3))),"")</f>
        <v/>
      </c>
      <c r="Q1921" s="363" t="str">
        <f>IFERROR(IF(LEN(INDEX(PlansAndNotes!$G$6:$G$4005,ROW(B1921)-ROW($C$3)))=0,"",INDEX(PlansAndNotes!$G$6:$G$4005,ROW(B1921)-ROW($C$3))),"")</f>
        <v/>
      </c>
      <c r="R1921" s="361" t="str">
        <f>IFERROR(IF(LEN(D1921)&gt;0,IF(LEN(INDEX(AdressBook!$C$6:$C$25,MATCH(D1921,AdressBook!$B$6:$B$25,0),1))=0,"",INDEX(AdressBook!$C$6:$C$25,MATCH(D1921,AdressBook!$B$6:$B$25,0),1)),""),"")</f>
        <v/>
      </c>
      <c r="S1921" s="165">
        <f>IF(LEN(C1921)&gt;0,IFERROR(IF(MATCH(C1921,C1922:$C$4004,0)&gt;0,-1,ROW(S1921)-ROW($S$3)),ROW(S1921)-ROW($S$3)),-1)</f>
        <v>-1</v>
      </c>
      <c r="T1921" s="165">
        <f t="shared" si="212"/>
        <v>0</v>
      </c>
      <c r="U1921" s="165" t="str">
        <f t="shared" si="213"/>
        <v/>
      </c>
      <c r="V1921" s="165" t="str">
        <f>IFERROR(IF(OR(C1921="",S1921&lt;0),"",IF(SUBTOTAL(3,C1921:C1921)=0,-1,SUBTOTAL(3,$C$4:C1921))),"")</f>
        <v/>
      </c>
      <c r="W1921" s="156" t="str">
        <f t="array" ref="W1921">IF(LEN(C1921)&gt;0,IFERROR(IF(MATCH(C1921,$C$3:$C1920,0)&gt;0,N1921-INDEX($N$3:N1920,SUMPRODUCT(MAX(ROW($C$3:$C1920)*(C1921=$C$3:$C1920)))-2,1),""),""),"")</f>
        <v/>
      </c>
      <c r="X1921" s="156">
        <f t="shared" ca="1" si="214"/>
        <v>1</v>
      </c>
      <c r="Y1921" s="156">
        <f t="shared" ca="1" si="215"/>
        <v>1</v>
      </c>
    </row>
    <row r="1922" spans="2:25" hidden="1" x14ac:dyDescent="0.25">
      <c r="B1922" s="390" t="str">
        <f>IFERROR(IF(LEN(INDEX(PlansAndNotes!$B$6:$B$2005,ROW(A1922)-ROW($B$3)))=0,"",INDEX(PlansAndNotes!$B$6:$B$2005,ROW(A1922)-ROW($B$3))),"")</f>
        <v/>
      </c>
      <c r="C1922" s="361" t="str">
        <f t="shared" si="210"/>
        <v/>
      </c>
      <c r="D1922" s="361" t="str">
        <f>IFERROR(IF(LEN(C1922)&gt;0,IF(LEN(INDEX(TasksList!$C$6:$C$1005,MATCH(C1922,TasksList!$B$6:$B$1005,0),1))=0,"",INDEX(TasksList!$C$6:$C$1005,MATCH(C1922,TasksList!$B$6:$B$1005,0),1)),""),"")</f>
        <v/>
      </c>
      <c r="E1922" s="361" t="str">
        <f>IFERROR(IF(LEN(C1922)&gt;0,IF(LEN(INDEX(TasksList!$F$6:$F$1005,MATCH(C1922,TasksList!$B$6:$B$1005,0),1))=0,"not set!",INDEX(TasksList!$F$6:$F$1005,MATCH(C1922,TasksList!$B$6:$B$1005,0),1)),""),"")</f>
        <v/>
      </c>
      <c r="F1922" s="360" t="str">
        <f>IFERROR(IF(LEN(D1922)&gt;0,IF(LEN(INDEX(AdressBook!$D$6:$D$25,MATCH(D1922,AdressBook!$B$6:$B$25,0),1))=0,"",INDEX(AdressBook!$D$6:$D$25,MATCH(D1922,AdressBook!$B$6:$B$25,0),1)),""),"")</f>
        <v/>
      </c>
      <c r="G1922" s="361" t="str">
        <f>IFERROR(IF(LEN(INDEX(PlansAndNotes!$F$6:$F$2005,ROW(B1922)-ROW($C$3)))=0,"",INDEX(PlansAndNotes!$F$6:$F$2005,ROW(B1922)-ROW($C$3))),"")</f>
        <v/>
      </c>
      <c r="H1922" s="361" t="str">
        <f>IFERROR(IF(LEN(C1922)&gt;0,IF(LEN(INDEX(TasksList!$G$6:$G$1005,MATCH(C1922,TasksList!$B$6:$B$1005,0),1))=0,"",INDEX(TasksList!$G$6:$G$1005,MATCH(C1922,TasksList!$B$6:$B$1005,0),1)),""),"")</f>
        <v/>
      </c>
      <c r="I1922" s="381"/>
      <c r="J1922" s="400"/>
      <c r="K1922" s="400"/>
      <c r="L1922" s="179"/>
      <c r="M1922" s="381"/>
      <c r="N1922" s="362" t="str">
        <f>IFERROR(IF(LEN(INDEX(PlansAndNotes!$D$6:$D$4005,ROW(B1922)-ROW($C$3)))=0,"",INDEX(PlansAndNotes!$D$6:$D$4005,ROW(B1922)-ROW($C$3))),"")</f>
        <v/>
      </c>
      <c r="O1922" s="165" t="str">
        <f t="shared" si="211"/>
        <v/>
      </c>
      <c r="P1922" s="363" t="str">
        <f>IFERROR(IF(LEN(INDEX(PlansAndNotes!$E$6:$E$4005,ROW(B1922)-ROW($C$3)))=0,"",INDEX(PlansAndNotes!$E$6:$E$4005,ROW(B1922)-ROW($C$3))),"")</f>
        <v/>
      </c>
      <c r="Q1922" s="363" t="str">
        <f>IFERROR(IF(LEN(INDEX(PlansAndNotes!$G$6:$G$4005,ROW(B1922)-ROW($C$3)))=0,"",INDEX(PlansAndNotes!$G$6:$G$4005,ROW(B1922)-ROW($C$3))),"")</f>
        <v/>
      </c>
      <c r="R1922" s="361" t="str">
        <f>IFERROR(IF(LEN(D1922)&gt;0,IF(LEN(INDEX(AdressBook!$C$6:$C$25,MATCH(D1922,AdressBook!$B$6:$B$25,0),1))=0,"",INDEX(AdressBook!$C$6:$C$25,MATCH(D1922,AdressBook!$B$6:$B$25,0),1)),""),"")</f>
        <v/>
      </c>
      <c r="S1922" s="165">
        <f>IF(LEN(C1922)&gt;0,IFERROR(IF(MATCH(C1922,C1923:$C$4004,0)&gt;0,-1,ROW(S1922)-ROW($S$3)),ROW(S1922)-ROW($S$3)),-1)</f>
        <v>-1</v>
      </c>
      <c r="T1922" s="165">
        <f t="shared" si="212"/>
        <v>0</v>
      </c>
      <c r="U1922" s="165" t="str">
        <f t="shared" si="213"/>
        <v/>
      </c>
      <c r="V1922" s="165" t="str">
        <f>IFERROR(IF(OR(C1922="",S1922&lt;0),"",IF(SUBTOTAL(3,C1922:C1922)=0,-1,SUBTOTAL(3,$C$4:C1922))),"")</f>
        <v/>
      </c>
      <c r="W1922" s="156" t="str">
        <f t="array" ref="W1922">IF(LEN(C1922)&gt;0,IFERROR(IF(MATCH(C1922,$C$3:$C1921,0)&gt;0,N1922-INDEX($N$3:N1921,SUMPRODUCT(MAX(ROW($C$3:$C1921)*(C1922=$C$3:$C1921)))-2,1),""),""),"")</f>
        <v/>
      </c>
      <c r="X1922" s="156">
        <f t="shared" ca="1" si="214"/>
        <v>1</v>
      </c>
      <c r="Y1922" s="156">
        <f t="shared" ca="1" si="215"/>
        <v>1</v>
      </c>
    </row>
    <row r="1923" spans="2:25" hidden="1" x14ac:dyDescent="0.25">
      <c r="B1923" s="390" t="str">
        <f>IFERROR(IF(LEN(INDEX(PlansAndNotes!$B$6:$B$2005,ROW(A1923)-ROW($B$3)))=0,"",INDEX(PlansAndNotes!$B$6:$B$2005,ROW(A1923)-ROW($B$3))),"")</f>
        <v/>
      </c>
      <c r="C1923" s="361" t="str">
        <f t="shared" si="210"/>
        <v/>
      </c>
      <c r="D1923" s="361" t="str">
        <f>IFERROR(IF(LEN(C1923)&gt;0,IF(LEN(INDEX(TasksList!$C$6:$C$1005,MATCH(C1923,TasksList!$B$6:$B$1005,0),1))=0,"",INDEX(TasksList!$C$6:$C$1005,MATCH(C1923,TasksList!$B$6:$B$1005,0),1)),""),"")</f>
        <v/>
      </c>
      <c r="E1923" s="361" t="str">
        <f>IFERROR(IF(LEN(C1923)&gt;0,IF(LEN(INDEX(TasksList!$F$6:$F$1005,MATCH(C1923,TasksList!$B$6:$B$1005,0),1))=0,"not set!",INDEX(TasksList!$F$6:$F$1005,MATCH(C1923,TasksList!$B$6:$B$1005,0),1)),""),"")</f>
        <v/>
      </c>
      <c r="F1923" s="360" t="str">
        <f>IFERROR(IF(LEN(D1923)&gt;0,IF(LEN(INDEX(AdressBook!$D$6:$D$25,MATCH(D1923,AdressBook!$B$6:$B$25,0),1))=0,"",INDEX(AdressBook!$D$6:$D$25,MATCH(D1923,AdressBook!$B$6:$B$25,0),1)),""),"")</f>
        <v/>
      </c>
      <c r="G1923" s="361" t="str">
        <f>IFERROR(IF(LEN(INDEX(PlansAndNotes!$F$6:$F$2005,ROW(B1923)-ROW($C$3)))=0,"",INDEX(PlansAndNotes!$F$6:$F$2005,ROW(B1923)-ROW($C$3))),"")</f>
        <v/>
      </c>
      <c r="H1923" s="361" t="str">
        <f>IFERROR(IF(LEN(C1923)&gt;0,IF(LEN(INDEX(TasksList!$G$6:$G$1005,MATCH(C1923,TasksList!$B$6:$B$1005,0),1))=0,"",INDEX(TasksList!$G$6:$G$1005,MATCH(C1923,TasksList!$B$6:$B$1005,0),1)),""),"")</f>
        <v/>
      </c>
      <c r="I1923" s="381"/>
      <c r="J1923" s="400"/>
      <c r="K1923" s="400"/>
      <c r="L1923" s="179"/>
      <c r="M1923" s="381"/>
      <c r="N1923" s="362" t="str">
        <f>IFERROR(IF(LEN(INDEX(PlansAndNotes!$D$6:$D$4005,ROW(B1923)-ROW($C$3)))=0,"",INDEX(PlansAndNotes!$D$6:$D$4005,ROW(B1923)-ROW($C$3))),"")</f>
        <v/>
      </c>
      <c r="O1923" s="165" t="str">
        <f t="shared" si="211"/>
        <v/>
      </c>
      <c r="P1923" s="363" t="str">
        <f>IFERROR(IF(LEN(INDEX(PlansAndNotes!$E$6:$E$4005,ROW(B1923)-ROW($C$3)))=0,"",INDEX(PlansAndNotes!$E$6:$E$4005,ROW(B1923)-ROW($C$3))),"")</f>
        <v/>
      </c>
      <c r="Q1923" s="363" t="str">
        <f>IFERROR(IF(LEN(INDEX(PlansAndNotes!$G$6:$G$4005,ROW(B1923)-ROW($C$3)))=0,"",INDEX(PlansAndNotes!$G$6:$G$4005,ROW(B1923)-ROW($C$3))),"")</f>
        <v/>
      </c>
      <c r="R1923" s="361" t="str">
        <f>IFERROR(IF(LEN(D1923)&gt;0,IF(LEN(INDEX(AdressBook!$C$6:$C$25,MATCH(D1923,AdressBook!$B$6:$B$25,0),1))=0,"",INDEX(AdressBook!$C$6:$C$25,MATCH(D1923,AdressBook!$B$6:$B$25,0),1)),""),"")</f>
        <v/>
      </c>
      <c r="S1923" s="165">
        <f>IF(LEN(C1923)&gt;0,IFERROR(IF(MATCH(C1923,C1924:$C$4004,0)&gt;0,-1,ROW(S1923)-ROW($S$3)),ROW(S1923)-ROW($S$3)),-1)</f>
        <v>-1</v>
      </c>
      <c r="T1923" s="165">
        <f t="shared" si="212"/>
        <v>0</v>
      </c>
      <c r="U1923" s="165" t="str">
        <f t="shared" si="213"/>
        <v/>
      </c>
      <c r="V1923" s="165" t="str">
        <f>IFERROR(IF(OR(C1923="",S1923&lt;0),"",IF(SUBTOTAL(3,C1923:C1923)=0,-1,SUBTOTAL(3,$C$4:C1923))),"")</f>
        <v/>
      </c>
      <c r="W1923" s="156" t="str">
        <f t="array" ref="W1923">IF(LEN(C1923)&gt;0,IFERROR(IF(MATCH(C1923,$C$3:$C1922,0)&gt;0,N1923-INDEX($N$3:N1922,SUMPRODUCT(MAX(ROW($C$3:$C1922)*(C1923=$C$3:$C1922)))-2,1),""),""),"")</f>
        <v/>
      </c>
      <c r="X1923" s="156">
        <f t="shared" ca="1" si="214"/>
        <v>1</v>
      </c>
      <c r="Y1923" s="156">
        <f t="shared" ca="1" si="215"/>
        <v>1</v>
      </c>
    </row>
    <row r="1924" spans="2:25" hidden="1" x14ac:dyDescent="0.25">
      <c r="B1924" s="390" t="str">
        <f>IFERROR(IF(LEN(INDEX(PlansAndNotes!$B$6:$B$2005,ROW(A1924)-ROW($B$3)))=0,"",INDEX(PlansAndNotes!$B$6:$B$2005,ROW(A1924)-ROW($B$3))),"")</f>
        <v/>
      </c>
      <c r="C1924" s="361" t="str">
        <f t="shared" ref="C1924:C1987" si="216">IF(LEN(B1924)&gt;0,LEFT(B1924,SEARCH(" - ",B1924)-1)*1,"")</f>
        <v/>
      </c>
      <c r="D1924" s="361" t="str">
        <f>IFERROR(IF(LEN(C1924)&gt;0,IF(LEN(INDEX(TasksList!$C$6:$C$1005,MATCH(C1924,TasksList!$B$6:$B$1005,0),1))=0,"",INDEX(TasksList!$C$6:$C$1005,MATCH(C1924,TasksList!$B$6:$B$1005,0),1)),""),"")</f>
        <v/>
      </c>
      <c r="E1924" s="361" t="str">
        <f>IFERROR(IF(LEN(C1924)&gt;0,IF(LEN(INDEX(TasksList!$F$6:$F$1005,MATCH(C1924,TasksList!$B$6:$B$1005,0),1))=0,"not set!",INDEX(TasksList!$F$6:$F$1005,MATCH(C1924,TasksList!$B$6:$B$1005,0),1)),""),"")</f>
        <v/>
      </c>
      <c r="F1924" s="360" t="str">
        <f>IFERROR(IF(LEN(D1924)&gt;0,IF(LEN(INDEX(AdressBook!$D$6:$D$25,MATCH(D1924,AdressBook!$B$6:$B$25,0),1))=0,"",INDEX(AdressBook!$D$6:$D$25,MATCH(D1924,AdressBook!$B$6:$B$25,0),1)),""),"")</f>
        <v/>
      </c>
      <c r="G1924" s="361" t="str">
        <f>IFERROR(IF(LEN(INDEX(PlansAndNotes!$F$6:$F$2005,ROW(B1924)-ROW($C$3)))=0,"",INDEX(PlansAndNotes!$F$6:$F$2005,ROW(B1924)-ROW($C$3))),"")</f>
        <v/>
      </c>
      <c r="H1924" s="361" t="str">
        <f>IFERROR(IF(LEN(C1924)&gt;0,IF(LEN(INDEX(TasksList!$G$6:$G$1005,MATCH(C1924,TasksList!$B$6:$B$1005,0),1))=0,"",INDEX(TasksList!$G$6:$G$1005,MATCH(C1924,TasksList!$B$6:$B$1005,0),1)),""),"")</f>
        <v/>
      </c>
      <c r="I1924" s="381"/>
      <c r="J1924" s="400"/>
      <c r="K1924" s="400"/>
      <c r="L1924" s="179"/>
      <c r="M1924" s="381"/>
      <c r="N1924" s="362" t="str">
        <f>IFERROR(IF(LEN(INDEX(PlansAndNotes!$D$6:$D$4005,ROW(B1924)-ROW($C$3)))=0,"",INDEX(PlansAndNotes!$D$6:$D$4005,ROW(B1924)-ROW($C$3))),"")</f>
        <v/>
      </c>
      <c r="O1924" s="165" t="str">
        <f t="shared" ref="O1924:O1987" si="217">IF(LEN(B1924)&gt;0,RIGHT(B1924,LEN(B1924)-SEARCH(" - ",B1924)-2),"")</f>
        <v/>
      </c>
      <c r="P1924" s="363" t="str">
        <f>IFERROR(IF(LEN(INDEX(PlansAndNotes!$E$6:$E$4005,ROW(B1924)-ROW($C$3)))=0,"",INDEX(PlansAndNotes!$E$6:$E$4005,ROW(B1924)-ROW($C$3))),"")</f>
        <v/>
      </c>
      <c r="Q1924" s="363" t="str">
        <f>IFERROR(IF(LEN(INDEX(PlansAndNotes!$G$6:$G$4005,ROW(B1924)-ROW($C$3)))=0,"",INDEX(PlansAndNotes!$G$6:$G$4005,ROW(B1924)-ROW($C$3))),"")</f>
        <v/>
      </c>
      <c r="R1924" s="361" t="str">
        <f>IFERROR(IF(LEN(D1924)&gt;0,IF(LEN(INDEX(AdressBook!$C$6:$C$25,MATCH(D1924,AdressBook!$B$6:$B$25,0),1))=0,"",INDEX(AdressBook!$C$6:$C$25,MATCH(D1924,AdressBook!$B$6:$B$25,0),1)),""),"")</f>
        <v/>
      </c>
      <c r="S1924" s="165">
        <f>IF(LEN(C1924)&gt;0,IFERROR(IF(MATCH(C1924,C1925:$C$4004,0)&gt;0,-1,ROW(S1924)-ROW($S$3)),ROW(S1924)-ROW($S$3)),-1)</f>
        <v>-1</v>
      </c>
      <c r="T1924" s="165">
        <f t="shared" ref="T1924:T1987" si="218">IF(OR(taskRange="All tasks (all stages)",taskRange=""),ROW(T1924)-ROW($T$3),IF(S1924&gt;0,ROW(T1924)-ROW($T$3),0))*IF(OR(calendarSalesmen="",calendarSalesmen="All salesmen"),1,IF(calendarSalesmen=G1924,1,0))*IF(OR(calendarStage="",calendarStage="All Stages"),1,IF(calendarStage=P1924,1,0))</f>
        <v>0</v>
      </c>
      <c r="U1924" s="165" t="str">
        <f t="shared" ref="U1924:U1987" si="219">IF(S1924&gt;0,P1924,"")</f>
        <v/>
      </c>
      <c r="V1924" s="165" t="str">
        <f>IFERROR(IF(OR(C1924="",S1924&lt;0),"",IF(SUBTOTAL(3,C1924:C1924)=0,-1,SUBTOTAL(3,$C$4:C1924))),"")</f>
        <v/>
      </c>
      <c r="W1924" s="156" t="str">
        <f t="array" ref="W1924">IF(LEN(C1924)&gt;0,IFERROR(IF(MATCH(C1924,$C$3:$C1923,0)&gt;0,N1924-INDEX($N$3:N1923,SUMPRODUCT(MAX(ROW($C$3:$C1923)*(C1924=$C$3:$C1923)))-2,1),""),""),"")</f>
        <v/>
      </c>
      <c r="X1924" s="156">
        <f t="shared" ca="1" si="214"/>
        <v>1</v>
      </c>
      <c r="Y1924" s="156">
        <f t="shared" ca="1" si="215"/>
        <v>1</v>
      </c>
    </row>
    <row r="1925" spans="2:25" hidden="1" x14ac:dyDescent="0.25">
      <c r="B1925" s="390" t="str">
        <f>IFERROR(IF(LEN(INDEX(PlansAndNotes!$B$6:$B$2005,ROW(A1925)-ROW($B$3)))=0,"",INDEX(PlansAndNotes!$B$6:$B$2005,ROW(A1925)-ROW($B$3))),"")</f>
        <v/>
      </c>
      <c r="C1925" s="361" t="str">
        <f t="shared" si="216"/>
        <v/>
      </c>
      <c r="D1925" s="361" t="str">
        <f>IFERROR(IF(LEN(C1925)&gt;0,IF(LEN(INDEX(TasksList!$C$6:$C$1005,MATCH(C1925,TasksList!$B$6:$B$1005,0),1))=0,"",INDEX(TasksList!$C$6:$C$1005,MATCH(C1925,TasksList!$B$6:$B$1005,0),1)),""),"")</f>
        <v/>
      </c>
      <c r="E1925" s="361" t="str">
        <f>IFERROR(IF(LEN(C1925)&gt;0,IF(LEN(INDEX(TasksList!$F$6:$F$1005,MATCH(C1925,TasksList!$B$6:$B$1005,0),1))=0,"not set!",INDEX(TasksList!$F$6:$F$1005,MATCH(C1925,TasksList!$B$6:$B$1005,0),1)),""),"")</f>
        <v/>
      </c>
      <c r="F1925" s="360" t="str">
        <f>IFERROR(IF(LEN(D1925)&gt;0,IF(LEN(INDEX(AdressBook!$D$6:$D$25,MATCH(D1925,AdressBook!$B$6:$B$25,0),1))=0,"",INDEX(AdressBook!$D$6:$D$25,MATCH(D1925,AdressBook!$B$6:$B$25,0),1)),""),"")</f>
        <v/>
      </c>
      <c r="G1925" s="361" t="str">
        <f>IFERROR(IF(LEN(INDEX(PlansAndNotes!$F$6:$F$2005,ROW(B1925)-ROW($C$3)))=0,"",INDEX(PlansAndNotes!$F$6:$F$2005,ROW(B1925)-ROW($C$3))),"")</f>
        <v/>
      </c>
      <c r="H1925" s="361" t="str">
        <f>IFERROR(IF(LEN(C1925)&gt;0,IF(LEN(INDEX(TasksList!$G$6:$G$1005,MATCH(C1925,TasksList!$B$6:$B$1005,0),1))=0,"",INDEX(TasksList!$G$6:$G$1005,MATCH(C1925,TasksList!$B$6:$B$1005,0),1)),""),"")</f>
        <v/>
      </c>
      <c r="I1925" s="381"/>
      <c r="J1925" s="400"/>
      <c r="K1925" s="400"/>
      <c r="L1925" s="179"/>
      <c r="M1925" s="381"/>
      <c r="N1925" s="362" t="str">
        <f>IFERROR(IF(LEN(INDEX(PlansAndNotes!$D$6:$D$4005,ROW(B1925)-ROW($C$3)))=0,"",INDEX(PlansAndNotes!$D$6:$D$4005,ROW(B1925)-ROW($C$3))),"")</f>
        <v/>
      </c>
      <c r="O1925" s="165" t="str">
        <f t="shared" si="217"/>
        <v/>
      </c>
      <c r="P1925" s="363" t="str">
        <f>IFERROR(IF(LEN(INDEX(PlansAndNotes!$E$6:$E$4005,ROW(B1925)-ROW($C$3)))=0,"",INDEX(PlansAndNotes!$E$6:$E$4005,ROW(B1925)-ROW($C$3))),"")</f>
        <v/>
      </c>
      <c r="Q1925" s="363" t="str">
        <f>IFERROR(IF(LEN(INDEX(PlansAndNotes!$G$6:$G$4005,ROW(B1925)-ROW($C$3)))=0,"",INDEX(PlansAndNotes!$G$6:$G$4005,ROW(B1925)-ROW($C$3))),"")</f>
        <v/>
      </c>
      <c r="R1925" s="361" t="str">
        <f>IFERROR(IF(LEN(D1925)&gt;0,IF(LEN(INDEX(AdressBook!$C$6:$C$25,MATCH(D1925,AdressBook!$B$6:$B$25,0),1))=0,"",INDEX(AdressBook!$C$6:$C$25,MATCH(D1925,AdressBook!$B$6:$B$25,0),1)),""),"")</f>
        <v/>
      </c>
      <c r="S1925" s="165">
        <f>IF(LEN(C1925)&gt;0,IFERROR(IF(MATCH(C1925,C1926:$C$4004,0)&gt;0,-1,ROW(S1925)-ROW($S$3)),ROW(S1925)-ROW($S$3)),-1)</f>
        <v>-1</v>
      </c>
      <c r="T1925" s="165">
        <f t="shared" si="218"/>
        <v>0</v>
      </c>
      <c r="U1925" s="165" t="str">
        <f t="shared" si="219"/>
        <v/>
      </c>
      <c r="V1925" s="165" t="str">
        <f>IFERROR(IF(OR(C1925="",S1925&lt;0),"",IF(SUBTOTAL(3,C1925:C1925)=0,-1,SUBTOTAL(3,$C$4:C1925))),"")</f>
        <v/>
      </c>
      <c r="W1925" s="156" t="str">
        <f t="array" ref="W1925">IF(LEN(C1925)&gt;0,IFERROR(IF(MATCH(C1925,$C$3:$C1924,0)&gt;0,N1925-INDEX($N$3:N1924,SUMPRODUCT(MAX(ROW($C$3:$C1924)*(C1925=$C$3:$C1924)))-2,1),""),""),"")</f>
        <v/>
      </c>
      <c r="X1925" s="156">
        <f t="shared" ref="X1925:X1988" ca="1" si="220">IFERROR(IF($X$2="",1,IF(AND(N1925&lt;=TODAY(),N1925+$X$2&gt;=TODAY()),1,0)),"")</f>
        <v>1</v>
      </c>
      <c r="Y1925" s="156">
        <f t="shared" ref="Y1925:Y1988" ca="1" si="221">IFERROR(IF($Y$2="",1,IF(AND(N1925&lt;=TODAY(),N1925+$Y$2&gt;=TODAY()),1,0)),"")</f>
        <v>1</v>
      </c>
    </row>
    <row r="1926" spans="2:25" hidden="1" x14ac:dyDescent="0.25">
      <c r="B1926" s="390" t="str">
        <f>IFERROR(IF(LEN(INDEX(PlansAndNotes!$B$6:$B$2005,ROW(A1926)-ROW($B$3)))=0,"",INDEX(PlansAndNotes!$B$6:$B$2005,ROW(A1926)-ROW($B$3))),"")</f>
        <v/>
      </c>
      <c r="C1926" s="361" t="str">
        <f t="shared" si="216"/>
        <v/>
      </c>
      <c r="D1926" s="361" t="str">
        <f>IFERROR(IF(LEN(C1926)&gt;0,IF(LEN(INDEX(TasksList!$C$6:$C$1005,MATCH(C1926,TasksList!$B$6:$B$1005,0),1))=0,"",INDEX(TasksList!$C$6:$C$1005,MATCH(C1926,TasksList!$B$6:$B$1005,0),1)),""),"")</f>
        <v/>
      </c>
      <c r="E1926" s="361" t="str">
        <f>IFERROR(IF(LEN(C1926)&gt;0,IF(LEN(INDEX(TasksList!$F$6:$F$1005,MATCH(C1926,TasksList!$B$6:$B$1005,0),1))=0,"not set!",INDEX(TasksList!$F$6:$F$1005,MATCH(C1926,TasksList!$B$6:$B$1005,0),1)),""),"")</f>
        <v/>
      </c>
      <c r="F1926" s="360" t="str">
        <f>IFERROR(IF(LEN(D1926)&gt;0,IF(LEN(INDEX(AdressBook!$D$6:$D$25,MATCH(D1926,AdressBook!$B$6:$B$25,0),1))=0,"",INDEX(AdressBook!$D$6:$D$25,MATCH(D1926,AdressBook!$B$6:$B$25,0),1)),""),"")</f>
        <v/>
      </c>
      <c r="G1926" s="361" t="str">
        <f>IFERROR(IF(LEN(INDEX(PlansAndNotes!$F$6:$F$2005,ROW(B1926)-ROW($C$3)))=0,"",INDEX(PlansAndNotes!$F$6:$F$2005,ROW(B1926)-ROW($C$3))),"")</f>
        <v/>
      </c>
      <c r="H1926" s="361" t="str">
        <f>IFERROR(IF(LEN(C1926)&gt;0,IF(LEN(INDEX(TasksList!$G$6:$G$1005,MATCH(C1926,TasksList!$B$6:$B$1005,0),1))=0,"",INDEX(TasksList!$G$6:$G$1005,MATCH(C1926,TasksList!$B$6:$B$1005,0),1)),""),"")</f>
        <v/>
      </c>
      <c r="I1926" s="381"/>
      <c r="J1926" s="400"/>
      <c r="K1926" s="400"/>
      <c r="L1926" s="179"/>
      <c r="M1926" s="381"/>
      <c r="N1926" s="362" t="str">
        <f>IFERROR(IF(LEN(INDEX(PlansAndNotes!$D$6:$D$4005,ROW(B1926)-ROW($C$3)))=0,"",INDEX(PlansAndNotes!$D$6:$D$4005,ROW(B1926)-ROW($C$3))),"")</f>
        <v/>
      </c>
      <c r="O1926" s="165" t="str">
        <f t="shared" si="217"/>
        <v/>
      </c>
      <c r="P1926" s="363" t="str">
        <f>IFERROR(IF(LEN(INDEX(PlansAndNotes!$E$6:$E$4005,ROW(B1926)-ROW($C$3)))=0,"",INDEX(PlansAndNotes!$E$6:$E$4005,ROW(B1926)-ROW($C$3))),"")</f>
        <v/>
      </c>
      <c r="Q1926" s="363" t="str">
        <f>IFERROR(IF(LEN(INDEX(PlansAndNotes!$G$6:$G$4005,ROW(B1926)-ROW($C$3)))=0,"",INDEX(PlansAndNotes!$G$6:$G$4005,ROW(B1926)-ROW($C$3))),"")</f>
        <v/>
      </c>
      <c r="R1926" s="361" t="str">
        <f>IFERROR(IF(LEN(D1926)&gt;0,IF(LEN(INDEX(AdressBook!$C$6:$C$25,MATCH(D1926,AdressBook!$B$6:$B$25,0),1))=0,"",INDEX(AdressBook!$C$6:$C$25,MATCH(D1926,AdressBook!$B$6:$B$25,0),1)),""),"")</f>
        <v/>
      </c>
      <c r="S1926" s="165">
        <f>IF(LEN(C1926)&gt;0,IFERROR(IF(MATCH(C1926,C1927:$C$4004,0)&gt;0,-1,ROW(S1926)-ROW($S$3)),ROW(S1926)-ROW($S$3)),-1)</f>
        <v>-1</v>
      </c>
      <c r="T1926" s="165">
        <f t="shared" si="218"/>
        <v>0</v>
      </c>
      <c r="U1926" s="165" t="str">
        <f t="shared" si="219"/>
        <v/>
      </c>
      <c r="V1926" s="165" t="str">
        <f>IFERROR(IF(OR(C1926="",S1926&lt;0),"",IF(SUBTOTAL(3,C1926:C1926)=0,-1,SUBTOTAL(3,$C$4:C1926))),"")</f>
        <v/>
      </c>
      <c r="W1926" s="156" t="str">
        <f t="array" ref="W1926">IF(LEN(C1926)&gt;0,IFERROR(IF(MATCH(C1926,$C$3:$C1925,0)&gt;0,N1926-INDEX($N$3:N1925,SUMPRODUCT(MAX(ROW($C$3:$C1925)*(C1926=$C$3:$C1925)))-2,1),""),""),"")</f>
        <v/>
      </c>
      <c r="X1926" s="156">
        <f t="shared" ca="1" si="220"/>
        <v>1</v>
      </c>
      <c r="Y1926" s="156">
        <f t="shared" ca="1" si="221"/>
        <v>1</v>
      </c>
    </row>
    <row r="1927" spans="2:25" hidden="1" x14ac:dyDescent="0.25">
      <c r="B1927" s="390" t="str">
        <f>IFERROR(IF(LEN(INDEX(PlansAndNotes!$B$6:$B$2005,ROW(A1927)-ROW($B$3)))=0,"",INDEX(PlansAndNotes!$B$6:$B$2005,ROW(A1927)-ROW($B$3))),"")</f>
        <v/>
      </c>
      <c r="C1927" s="361" t="str">
        <f t="shared" si="216"/>
        <v/>
      </c>
      <c r="D1927" s="361" t="str">
        <f>IFERROR(IF(LEN(C1927)&gt;0,IF(LEN(INDEX(TasksList!$C$6:$C$1005,MATCH(C1927,TasksList!$B$6:$B$1005,0),1))=0,"",INDEX(TasksList!$C$6:$C$1005,MATCH(C1927,TasksList!$B$6:$B$1005,0),1)),""),"")</f>
        <v/>
      </c>
      <c r="E1927" s="361" t="str">
        <f>IFERROR(IF(LEN(C1927)&gt;0,IF(LEN(INDEX(TasksList!$F$6:$F$1005,MATCH(C1927,TasksList!$B$6:$B$1005,0),1))=0,"not set!",INDEX(TasksList!$F$6:$F$1005,MATCH(C1927,TasksList!$B$6:$B$1005,0),1)),""),"")</f>
        <v/>
      </c>
      <c r="F1927" s="360" t="str">
        <f>IFERROR(IF(LEN(D1927)&gt;0,IF(LEN(INDEX(AdressBook!$D$6:$D$25,MATCH(D1927,AdressBook!$B$6:$B$25,0),1))=0,"",INDEX(AdressBook!$D$6:$D$25,MATCH(D1927,AdressBook!$B$6:$B$25,0),1)),""),"")</f>
        <v/>
      </c>
      <c r="G1927" s="361" t="str">
        <f>IFERROR(IF(LEN(INDEX(PlansAndNotes!$F$6:$F$2005,ROW(B1927)-ROW($C$3)))=0,"",INDEX(PlansAndNotes!$F$6:$F$2005,ROW(B1927)-ROW($C$3))),"")</f>
        <v/>
      </c>
      <c r="H1927" s="361" t="str">
        <f>IFERROR(IF(LEN(C1927)&gt;0,IF(LEN(INDEX(TasksList!$G$6:$G$1005,MATCH(C1927,TasksList!$B$6:$B$1005,0),1))=0,"",INDEX(TasksList!$G$6:$G$1005,MATCH(C1927,TasksList!$B$6:$B$1005,0),1)),""),"")</f>
        <v/>
      </c>
      <c r="I1927" s="381"/>
      <c r="J1927" s="400"/>
      <c r="K1927" s="400"/>
      <c r="L1927" s="179"/>
      <c r="M1927" s="381"/>
      <c r="N1927" s="362" t="str">
        <f>IFERROR(IF(LEN(INDEX(PlansAndNotes!$D$6:$D$4005,ROW(B1927)-ROW($C$3)))=0,"",INDEX(PlansAndNotes!$D$6:$D$4005,ROW(B1927)-ROW($C$3))),"")</f>
        <v/>
      </c>
      <c r="O1927" s="165" t="str">
        <f t="shared" si="217"/>
        <v/>
      </c>
      <c r="P1927" s="363" t="str">
        <f>IFERROR(IF(LEN(INDEX(PlansAndNotes!$E$6:$E$4005,ROW(B1927)-ROW($C$3)))=0,"",INDEX(PlansAndNotes!$E$6:$E$4005,ROW(B1927)-ROW($C$3))),"")</f>
        <v/>
      </c>
      <c r="Q1927" s="363" t="str">
        <f>IFERROR(IF(LEN(INDEX(PlansAndNotes!$G$6:$G$4005,ROW(B1927)-ROW($C$3)))=0,"",INDEX(PlansAndNotes!$G$6:$G$4005,ROW(B1927)-ROW($C$3))),"")</f>
        <v/>
      </c>
      <c r="R1927" s="361" t="str">
        <f>IFERROR(IF(LEN(D1927)&gt;0,IF(LEN(INDEX(AdressBook!$C$6:$C$25,MATCH(D1927,AdressBook!$B$6:$B$25,0),1))=0,"",INDEX(AdressBook!$C$6:$C$25,MATCH(D1927,AdressBook!$B$6:$B$25,0),1)),""),"")</f>
        <v/>
      </c>
      <c r="S1927" s="165">
        <f>IF(LEN(C1927)&gt;0,IFERROR(IF(MATCH(C1927,C1928:$C$4004,0)&gt;0,-1,ROW(S1927)-ROW($S$3)),ROW(S1927)-ROW($S$3)),-1)</f>
        <v>-1</v>
      </c>
      <c r="T1927" s="165">
        <f t="shared" si="218"/>
        <v>0</v>
      </c>
      <c r="U1927" s="165" t="str">
        <f t="shared" si="219"/>
        <v/>
      </c>
      <c r="V1927" s="165" t="str">
        <f>IFERROR(IF(OR(C1927="",S1927&lt;0),"",IF(SUBTOTAL(3,C1927:C1927)=0,-1,SUBTOTAL(3,$C$4:C1927))),"")</f>
        <v/>
      </c>
      <c r="W1927" s="156" t="str">
        <f t="array" ref="W1927">IF(LEN(C1927)&gt;0,IFERROR(IF(MATCH(C1927,$C$3:$C1926,0)&gt;0,N1927-INDEX($N$3:N1926,SUMPRODUCT(MAX(ROW($C$3:$C1926)*(C1927=$C$3:$C1926)))-2,1),""),""),"")</f>
        <v/>
      </c>
      <c r="X1927" s="156">
        <f t="shared" ca="1" si="220"/>
        <v>1</v>
      </c>
      <c r="Y1927" s="156">
        <f t="shared" ca="1" si="221"/>
        <v>1</v>
      </c>
    </row>
    <row r="1928" spans="2:25" hidden="1" x14ac:dyDescent="0.25">
      <c r="B1928" s="390" t="str">
        <f>IFERROR(IF(LEN(INDEX(PlansAndNotes!$B$6:$B$2005,ROW(A1928)-ROW($B$3)))=0,"",INDEX(PlansAndNotes!$B$6:$B$2005,ROW(A1928)-ROW($B$3))),"")</f>
        <v/>
      </c>
      <c r="C1928" s="361" t="str">
        <f t="shared" si="216"/>
        <v/>
      </c>
      <c r="D1928" s="361" t="str">
        <f>IFERROR(IF(LEN(C1928)&gt;0,IF(LEN(INDEX(TasksList!$C$6:$C$1005,MATCH(C1928,TasksList!$B$6:$B$1005,0),1))=0,"",INDEX(TasksList!$C$6:$C$1005,MATCH(C1928,TasksList!$B$6:$B$1005,0),1)),""),"")</f>
        <v/>
      </c>
      <c r="E1928" s="361" t="str">
        <f>IFERROR(IF(LEN(C1928)&gt;0,IF(LEN(INDEX(TasksList!$F$6:$F$1005,MATCH(C1928,TasksList!$B$6:$B$1005,0),1))=0,"not set!",INDEX(TasksList!$F$6:$F$1005,MATCH(C1928,TasksList!$B$6:$B$1005,0),1)),""),"")</f>
        <v/>
      </c>
      <c r="F1928" s="360" t="str">
        <f>IFERROR(IF(LEN(D1928)&gt;0,IF(LEN(INDEX(AdressBook!$D$6:$D$25,MATCH(D1928,AdressBook!$B$6:$B$25,0),1))=0,"",INDEX(AdressBook!$D$6:$D$25,MATCH(D1928,AdressBook!$B$6:$B$25,0),1)),""),"")</f>
        <v/>
      </c>
      <c r="G1928" s="361" t="str">
        <f>IFERROR(IF(LEN(INDEX(PlansAndNotes!$F$6:$F$2005,ROW(B1928)-ROW($C$3)))=0,"",INDEX(PlansAndNotes!$F$6:$F$2005,ROW(B1928)-ROW($C$3))),"")</f>
        <v/>
      </c>
      <c r="H1928" s="361" t="str">
        <f>IFERROR(IF(LEN(C1928)&gt;0,IF(LEN(INDEX(TasksList!$G$6:$G$1005,MATCH(C1928,TasksList!$B$6:$B$1005,0),1))=0,"",INDEX(TasksList!$G$6:$G$1005,MATCH(C1928,TasksList!$B$6:$B$1005,0),1)),""),"")</f>
        <v/>
      </c>
      <c r="I1928" s="381"/>
      <c r="J1928" s="400"/>
      <c r="K1928" s="400"/>
      <c r="L1928" s="179"/>
      <c r="M1928" s="381"/>
      <c r="N1928" s="362" t="str">
        <f>IFERROR(IF(LEN(INDEX(PlansAndNotes!$D$6:$D$4005,ROW(B1928)-ROW($C$3)))=0,"",INDEX(PlansAndNotes!$D$6:$D$4005,ROW(B1928)-ROW($C$3))),"")</f>
        <v/>
      </c>
      <c r="O1928" s="165" t="str">
        <f t="shared" si="217"/>
        <v/>
      </c>
      <c r="P1928" s="363" t="str">
        <f>IFERROR(IF(LEN(INDEX(PlansAndNotes!$E$6:$E$4005,ROW(B1928)-ROW($C$3)))=0,"",INDEX(PlansAndNotes!$E$6:$E$4005,ROW(B1928)-ROW($C$3))),"")</f>
        <v/>
      </c>
      <c r="Q1928" s="363" t="str">
        <f>IFERROR(IF(LEN(INDEX(PlansAndNotes!$G$6:$G$4005,ROW(B1928)-ROW($C$3)))=0,"",INDEX(PlansAndNotes!$G$6:$G$4005,ROW(B1928)-ROW($C$3))),"")</f>
        <v/>
      </c>
      <c r="R1928" s="361" t="str">
        <f>IFERROR(IF(LEN(D1928)&gt;0,IF(LEN(INDEX(AdressBook!$C$6:$C$25,MATCH(D1928,AdressBook!$B$6:$B$25,0),1))=0,"",INDEX(AdressBook!$C$6:$C$25,MATCH(D1928,AdressBook!$B$6:$B$25,0),1)),""),"")</f>
        <v/>
      </c>
      <c r="S1928" s="165">
        <f>IF(LEN(C1928)&gt;0,IFERROR(IF(MATCH(C1928,C1929:$C$4004,0)&gt;0,-1,ROW(S1928)-ROW($S$3)),ROW(S1928)-ROW($S$3)),-1)</f>
        <v>-1</v>
      </c>
      <c r="T1928" s="165">
        <f t="shared" si="218"/>
        <v>0</v>
      </c>
      <c r="U1928" s="165" t="str">
        <f t="shared" si="219"/>
        <v/>
      </c>
      <c r="V1928" s="165" t="str">
        <f>IFERROR(IF(OR(C1928="",S1928&lt;0),"",IF(SUBTOTAL(3,C1928:C1928)=0,-1,SUBTOTAL(3,$C$4:C1928))),"")</f>
        <v/>
      </c>
      <c r="W1928" s="156" t="str">
        <f t="array" ref="W1928">IF(LEN(C1928)&gt;0,IFERROR(IF(MATCH(C1928,$C$3:$C1927,0)&gt;0,N1928-INDEX($N$3:N1927,SUMPRODUCT(MAX(ROW($C$3:$C1927)*(C1928=$C$3:$C1927)))-2,1),""),""),"")</f>
        <v/>
      </c>
      <c r="X1928" s="156">
        <f t="shared" ca="1" si="220"/>
        <v>1</v>
      </c>
      <c r="Y1928" s="156">
        <f t="shared" ca="1" si="221"/>
        <v>1</v>
      </c>
    </row>
    <row r="1929" spans="2:25" hidden="1" x14ac:dyDescent="0.25">
      <c r="B1929" s="390" t="str">
        <f>IFERROR(IF(LEN(INDEX(PlansAndNotes!$B$6:$B$2005,ROW(A1929)-ROW($B$3)))=0,"",INDEX(PlansAndNotes!$B$6:$B$2005,ROW(A1929)-ROW($B$3))),"")</f>
        <v/>
      </c>
      <c r="C1929" s="361" t="str">
        <f t="shared" si="216"/>
        <v/>
      </c>
      <c r="D1929" s="361" t="str">
        <f>IFERROR(IF(LEN(C1929)&gt;0,IF(LEN(INDEX(TasksList!$C$6:$C$1005,MATCH(C1929,TasksList!$B$6:$B$1005,0),1))=0,"",INDEX(TasksList!$C$6:$C$1005,MATCH(C1929,TasksList!$B$6:$B$1005,0),1)),""),"")</f>
        <v/>
      </c>
      <c r="E1929" s="361" t="str">
        <f>IFERROR(IF(LEN(C1929)&gt;0,IF(LEN(INDEX(TasksList!$F$6:$F$1005,MATCH(C1929,TasksList!$B$6:$B$1005,0),1))=0,"not set!",INDEX(TasksList!$F$6:$F$1005,MATCH(C1929,TasksList!$B$6:$B$1005,0),1)),""),"")</f>
        <v/>
      </c>
      <c r="F1929" s="360" t="str">
        <f>IFERROR(IF(LEN(D1929)&gt;0,IF(LEN(INDEX(AdressBook!$D$6:$D$25,MATCH(D1929,AdressBook!$B$6:$B$25,0),1))=0,"",INDEX(AdressBook!$D$6:$D$25,MATCH(D1929,AdressBook!$B$6:$B$25,0),1)),""),"")</f>
        <v/>
      </c>
      <c r="G1929" s="361" t="str">
        <f>IFERROR(IF(LEN(INDEX(PlansAndNotes!$F$6:$F$2005,ROW(B1929)-ROW($C$3)))=0,"",INDEX(PlansAndNotes!$F$6:$F$2005,ROW(B1929)-ROW($C$3))),"")</f>
        <v/>
      </c>
      <c r="H1929" s="361" t="str">
        <f>IFERROR(IF(LEN(C1929)&gt;0,IF(LEN(INDEX(TasksList!$G$6:$G$1005,MATCH(C1929,TasksList!$B$6:$B$1005,0),1))=0,"",INDEX(TasksList!$G$6:$G$1005,MATCH(C1929,TasksList!$B$6:$B$1005,0),1)),""),"")</f>
        <v/>
      </c>
      <c r="I1929" s="381"/>
      <c r="J1929" s="400"/>
      <c r="K1929" s="400"/>
      <c r="L1929" s="179"/>
      <c r="M1929" s="381"/>
      <c r="N1929" s="362" t="str">
        <f>IFERROR(IF(LEN(INDEX(PlansAndNotes!$D$6:$D$4005,ROW(B1929)-ROW($C$3)))=0,"",INDEX(PlansAndNotes!$D$6:$D$4005,ROW(B1929)-ROW($C$3))),"")</f>
        <v/>
      </c>
      <c r="O1929" s="165" t="str">
        <f t="shared" si="217"/>
        <v/>
      </c>
      <c r="P1929" s="363" t="str">
        <f>IFERROR(IF(LEN(INDEX(PlansAndNotes!$E$6:$E$4005,ROW(B1929)-ROW($C$3)))=0,"",INDEX(PlansAndNotes!$E$6:$E$4005,ROW(B1929)-ROW($C$3))),"")</f>
        <v/>
      </c>
      <c r="Q1929" s="363" t="str">
        <f>IFERROR(IF(LEN(INDEX(PlansAndNotes!$G$6:$G$4005,ROW(B1929)-ROW($C$3)))=0,"",INDEX(PlansAndNotes!$G$6:$G$4005,ROW(B1929)-ROW($C$3))),"")</f>
        <v/>
      </c>
      <c r="R1929" s="361" t="str">
        <f>IFERROR(IF(LEN(D1929)&gt;0,IF(LEN(INDEX(AdressBook!$C$6:$C$25,MATCH(D1929,AdressBook!$B$6:$B$25,0),1))=0,"",INDEX(AdressBook!$C$6:$C$25,MATCH(D1929,AdressBook!$B$6:$B$25,0),1)),""),"")</f>
        <v/>
      </c>
      <c r="S1929" s="165">
        <f>IF(LEN(C1929)&gt;0,IFERROR(IF(MATCH(C1929,C1930:$C$4004,0)&gt;0,-1,ROW(S1929)-ROW($S$3)),ROW(S1929)-ROW($S$3)),-1)</f>
        <v>-1</v>
      </c>
      <c r="T1929" s="165">
        <f t="shared" si="218"/>
        <v>0</v>
      </c>
      <c r="U1929" s="165" t="str">
        <f t="shared" si="219"/>
        <v/>
      </c>
      <c r="V1929" s="165" t="str">
        <f>IFERROR(IF(OR(C1929="",S1929&lt;0),"",IF(SUBTOTAL(3,C1929:C1929)=0,-1,SUBTOTAL(3,$C$4:C1929))),"")</f>
        <v/>
      </c>
      <c r="W1929" s="156" t="str">
        <f t="array" ref="W1929">IF(LEN(C1929)&gt;0,IFERROR(IF(MATCH(C1929,$C$3:$C1928,0)&gt;0,N1929-INDEX($N$3:N1928,SUMPRODUCT(MAX(ROW($C$3:$C1928)*(C1929=$C$3:$C1928)))-2,1),""),""),"")</f>
        <v/>
      </c>
      <c r="X1929" s="156">
        <f t="shared" ca="1" si="220"/>
        <v>1</v>
      </c>
      <c r="Y1929" s="156">
        <f t="shared" ca="1" si="221"/>
        <v>1</v>
      </c>
    </row>
    <row r="1930" spans="2:25" hidden="1" x14ac:dyDescent="0.25">
      <c r="B1930" s="390" t="str">
        <f>IFERROR(IF(LEN(INDEX(PlansAndNotes!$B$6:$B$2005,ROW(A1930)-ROW($B$3)))=0,"",INDEX(PlansAndNotes!$B$6:$B$2005,ROW(A1930)-ROW($B$3))),"")</f>
        <v/>
      </c>
      <c r="C1930" s="361" t="str">
        <f t="shared" si="216"/>
        <v/>
      </c>
      <c r="D1930" s="361" t="str">
        <f>IFERROR(IF(LEN(C1930)&gt;0,IF(LEN(INDEX(TasksList!$C$6:$C$1005,MATCH(C1930,TasksList!$B$6:$B$1005,0),1))=0,"",INDEX(TasksList!$C$6:$C$1005,MATCH(C1930,TasksList!$B$6:$B$1005,0),1)),""),"")</f>
        <v/>
      </c>
      <c r="E1930" s="361" t="str">
        <f>IFERROR(IF(LEN(C1930)&gt;0,IF(LEN(INDEX(TasksList!$F$6:$F$1005,MATCH(C1930,TasksList!$B$6:$B$1005,0),1))=0,"not set!",INDEX(TasksList!$F$6:$F$1005,MATCH(C1930,TasksList!$B$6:$B$1005,0),1)),""),"")</f>
        <v/>
      </c>
      <c r="F1930" s="360" t="str">
        <f>IFERROR(IF(LEN(D1930)&gt;0,IF(LEN(INDEX(AdressBook!$D$6:$D$25,MATCH(D1930,AdressBook!$B$6:$B$25,0),1))=0,"",INDEX(AdressBook!$D$6:$D$25,MATCH(D1930,AdressBook!$B$6:$B$25,0),1)),""),"")</f>
        <v/>
      </c>
      <c r="G1930" s="361" t="str">
        <f>IFERROR(IF(LEN(INDEX(PlansAndNotes!$F$6:$F$2005,ROW(B1930)-ROW($C$3)))=0,"",INDEX(PlansAndNotes!$F$6:$F$2005,ROW(B1930)-ROW($C$3))),"")</f>
        <v/>
      </c>
      <c r="H1930" s="361" t="str">
        <f>IFERROR(IF(LEN(C1930)&gt;0,IF(LEN(INDEX(TasksList!$G$6:$G$1005,MATCH(C1930,TasksList!$B$6:$B$1005,0),1))=0,"",INDEX(TasksList!$G$6:$G$1005,MATCH(C1930,TasksList!$B$6:$B$1005,0),1)),""),"")</f>
        <v/>
      </c>
      <c r="I1930" s="381"/>
      <c r="J1930" s="400"/>
      <c r="K1930" s="400"/>
      <c r="L1930" s="179"/>
      <c r="M1930" s="381"/>
      <c r="N1930" s="362" t="str">
        <f>IFERROR(IF(LEN(INDEX(PlansAndNotes!$D$6:$D$4005,ROW(B1930)-ROW($C$3)))=0,"",INDEX(PlansAndNotes!$D$6:$D$4005,ROW(B1930)-ROW($C$3))),"")</f>
        <v/>
      </c>
      <c r="O1930" s="165" t="str">
        <f t="shared" si="217"/>
        <v/>
      </c>
      <c r="P1930" s="363" t="str">
        <f>IFERROR(IF(LEN(INDEX(PlansAndNotes!$E$6:$E$4005,ROW(B1930)-ROW($C$3)))=0,"",INDEX(PlansAndNotes!$E$6:$E$4005,ROW(B1930)-ROW($C$3))),"")</f>
        <v/>
      </c>
      <c r="Q1930" s="363" t="str">
        <f>IFERROR(IF(LEN(INDEX(PlansAndNotes!$G$6:$G$4005,ROW(B1930)-ROW($C$3)))=0,"",INDEX(PlansAndNotes!$G$6:$G$4005,ROW(B1930)-ROW($C$3))),"")</f>
        <v/>
      </c>
      <c r="R1930" s="361" t="str">
        <f>IFERROR(IF(LEN(D1930)&gt;0,IF(LEN(INDEX(AdressBook!$C$6:$C$25,MATCH(D1930,AdressBook!$B$6:$B$25,0),1))=0,"",INDEX(AdressBook!$C$6:$C$25,MATCH(D1930,AdressBook!$B$6:$B$25,0),1)),""),"")</f>
        <v/>
      </c>
      <c r="S1930" s="165">
        <f>IF(LEN(C1930)&gt;0,IFERROR(IF(MATCH(C1930,C1931:$C$4004,0)&gt;0,-1,ROW(S1930)-ROW($S$3)),ROW(S1930)-ROW($S$3)),-1)</f>
        <v>-1</v>
      </c>
      <c r="T1930" s="165">
        <f t="shared" si="218"/>
        <v>0</v>
      </c>
      <c r="U1930" s="165" t="str">
        <f t="shared" si="219"/>
        <v/>
      </c>
      <c r="V1930" s="165" t="str">
        <f>IFERROR(IF(OR(C1930="",S1930&lt;0),"",IF(SUBTOTAL(3,C1930:C1930)=0,-1,SUBTOTAL(3,$C$4:C1930))),"")</f>
        <v/>
      </c>
      <c r="W1930" s="156" t="str">
        <f t="array" ref="W1930">IF(LEN(C1930)&gt;0,IFERROR(IF(MATCH(C1930,$C$3:$C1929,0)&gt;0,N1930-INDEX($N$3:N1929,SUMPRODUCT(MAX(ROW($C$3:$C1929)*(C1930=$C$3:$C1929)))-2,1),""),""),"")</f>
        <v/>
      </c>
      <c r="X1930" s="156">
        <f t="shared" ca="1" si="220"/>
        <v>1</v>
      </c>
      <c r="Y1930" s="156">
        <f t="shared" ca="1" si="221"/>
        <v>1</v>
      </c>
    </row>
    <row r="1931" spans="2:25" hidden="1" x14ac:dyDescent="0.25">
      <c r="B1931" s="390" t="str">
        <f>IFERROR(IF(LEN(INDEX(PlansAndNotes!$B$6:$B$2005,ROW(A1931)-ROW($B$3)))=0,"",INDEX(PlansAndNotes!$B$6:$B$2005,ROW(A1931)-ROW($B$3))),"")</f>
        <v/>
      </c>
      <c r="C1931" s="361" t="str">
        <f t="shared" si="216"/>
        <v/>
      </c>
      <c r="D1931" s="361" t="str">
        <f>IFERROR(IF(LEN(C1931)&gt;0,IF(LEN(INDEX(TasksList!$C$6:$C$1005,MATCH(C1931,TasksList!$B$6:$B$1005,0),1))=0,"",INDEX(TasksList!$C$6:$C$1005,MATCH(C1931,TasksList!$B$6:$B$1005,0),1)),""),"")</f>
        <v/>
      </c>
      <c r="E1931" s="361" t="str">
        <f>IFERROR(IF(LEN(C1931)&gt;0,IF(LEN(INDEX(TasksList!$F$6:$F$1005,MATCH(C1931,TasksList!$B$6:$B$1005,0),1))=0,"not set!",INDEX(TasksList!$F$6:$F$1005,MATCH(C1931,TasksList!$B$6:$B$1005,0),1)),""),"")</f>
        <v/>
      </c>
      <c r="F1931" s="360" t="str">
        <f>IFERROR(IF(LEN(D1931)&gt;0,IF(LEN(INDEX(AdressBook!$D$6:$D$25,MATCH(D1931,AdressBook!$B$6:$B$25,0),1))=0,"",INDEX(AdressBook!$D$6:$D$25,MATCH(D1931,AdressBook!$B$6:$B$25,0),1)),""),"")</f>
        <v/>
      </c>
      <c r="G1931" s="361" t="str">
        <f>IFERROR(IF(LEN(INDEX(PlansAndNotes!$F$6:$F$2005,ROW(B1931)-ROW($C$3)))=0,"",INDEX(PlansAndNotes!$F$6:$F$2005,ROW(B1931)-ROW($C$3))),"")</f>
        <v/>
      </c>
      <c r="H1931" s="361" t="str">
        <f>IFERROR(IF(LEN(C1931)&gt;0,IF(LEN(INDEX(TasksList!$G$6:$G$1005,MATCH(C1931,TasksList!$B$6:$B$1005,0),1))=0,"",INDEX(TasksList!$G$6:$G$1005,MATCH(C1931,TasksList!$B$6:$B$1005,0),1)),""),"")</f>
        <v/>
      </c>
      <c r="I1931" s="381"/>
      <c r="J1931" s="400"/>
      <c r="K1931" s="400"/>
      <c r="L1931" s="179"/>
      <c r="M1931" s="381"/>
      <c r="N1931" s="362" t="str">
        <f>IFERROR(IF(LEN(INDEX(PlansAndNotes!$D$6:$D$4005,ROW(B1931)-ROW($C$3)))=0,"",INDEX(PlansAndNotes!$D$6:$D$4005,ROW(B1931)-ROW($C$3))),"")</f>
        <v/>
      </c>
      <c r="O1931" s="165" t="str">
        <f t="shared" si="217"/>
        <v/>
      </c>
      <c r="P1931" s="363" t="str">
        <f>IFERROR(IF(LEN(INDEX(PlansAndNotes!$E$6:$E$4005,ROW(B1931)-ROW($C$3)))=0,"",INDEX(PlansAndNotes!$E$6:$E$4005,ROW(B1931)-ROW($C$3))),"")</f>
        <v/>
      </c>
      <c r="Q1931" s="363" t="str">
        <f>IFERROR(IF(LEN(INDEX(PlansAndNotes!$G$6:$G$4005,ROW(B1931)-ROW($C$3)))=0,"",INDEX(PlansAndNotes!$G$6:$G$4005,ROW(B1931)-ROW($C$3))),"")</f>
        <v/>
      </c>
      <c r="R1931" s="361" t="str">
        <f>IFERROR(IF(LEN(D1931)&gt;0,IF(LEN(INDEX(AdressBook!$C$6:$C$25,MATCH(D1931,AdressBook!$B$6:$B$25,0),1))=0,"",INDEX(AdressBook!$C$6:$C$25,MATCH(D1931,AdressBook!$B$6:$B$25,0),1)),""),"")</f>
        <v/>
      </c>
      <c r="S1931" s="165">
        <f>IF(LEN(C1931)&gt;0,IFERROR(IF(MATCH(C1931,C1932:$C$4004,0)&gt;0,-1,ROW(S1931)-ROW($S$3)),ROW(S1931)-ROW($S$3)),-1)</f>
        <v>-1</v>
      </c>
      <c r="T1931" s="165">
        <f t="shared" si="218"/>
        <v>0</v>
      </c>
      <c r="U1931" s="165" t="str">
        <f t="shared" si="219"/>
        <v/>
      </c>
      <c r="V1931" s="165" t="str">
        <f>IFERROR(IF(OR(C1931="",S1931&lt;0),"",IF(SUBTOTAL(3,C1931:C1931)=0,-1,SUBTOTAL(3,$C$4:C1931))),"")</f>
        <v/>
      </c>
      <c r="W1931" s="156" t="str">
        <f t="array" ref="W1931">IF(LEN(C1931)&gt;0,IFERROR(IF(MATCH(C1931,$C$3:$C1930,0)&gt;0,N1931-INDEX($N$3:N1930,SUMPRODUCT(MAX(ROW($C$3:$C1930)*(C1931=$C$3:$C1930)))-2,1),""),""),"")</f>
        <v/>
      </c>
      <c r="X1931" s="156">
        <f t="shared" ca="1" si="220"/>
        <v>1</v>
      </c>
      <c r="Y1931" s="156">
        <f t="shared" ca="1" si="221"/>
        <v>1</v>
      </c>
    </row>
    <row r="1932" spans="2:25" hidden="1" x14ac:dyDescent="0.25">
      <c r="B1932" s="390" t="str">
        <f>IFERROR(IF(LEN(INDEX(PlansAndNotes!$B$6:$B$2005,ROW(A1932)-ROW($B$3)))=0,"",INDEX(PlansAndNotes!$B$6:$B$2005,ROW(A1932)-ROW($B$3))),"")</f>
        <v/>
      </c>
      <c r="C1932" s="361" t="str">
        <f t="shared" si="216"/>
        <v/>
      </c>
      <c r="D1932" s="361" t="str">
        <f>IFERROR(IF(LEN(C1932)&gt;0,IF(LEN(INDEX(TasksList!$C$6:$C$1005,MATCH(C1932,TasksList!$B$6:$B$1005,0),1))=0,"",INDEX(TasksList!$C$6:$C$1005,MATCH(C1932,TasksList!$B$6:$B$1005,0),1)),""),"")</f>
        <v/>
      </c>
      <c r="E1932" s="361" t="str">
        <f>IFERROR(IF(LEN(C1932)&gt;0,IF(LEN(INDEX(TasksList!$F$6:$F$1005,MATCH(C1932,TasksList!$B$6:$B$1005,0),1))=0,"not set!",INDEX(TasksList!$F$6:$F$1005,MATCH(C1932,TasksList!$B$6:$B$1005,0),1)),""),"")</f>
        <v/>
      </c>
      <c r="F1932" s="360" t="str">
        <f>IFERROR(IF(LEN(D1932)&gt;0,IF(LEN(INDEX(AdressBook!$D$6:$D$25,MATCH(D1932,AdressBook!$B$6:$B$25,0),1))=0,"",INDEX(AdressBook!$D$6:$D$25,MATCH(D1932,AdressBook!$B$6:$B$25,0),1)),""),"")</f>
        <v/>
      </c>
      <c r="G1932" s="361" t="str">
        <f>IFERROR(IF(LEN(INDEX(PlansAndNotes!$F$6:$F$2005,ROW(B1932)-ROW($C$3)))=0,"",INDEX(PlansAndNotes!$F$6:$F$2005,ROW(B1932)-ROW($C$3))),"")</f>
        <v/>
      </c>
      <c r="H1932" s="361" t="str">
        <f>IFERROR(IF(LEN(C1932)&gt;0,IF(LEN(INDEX(TasksList!$G$6:$G$1005,MATCH(C1932,TasksList!$B$6:$B$1005,0),1))=0,"",INDEX(TasksList!$G$6:$G$1005,MATCH(C1932,TasksList!$B$6:$B$1005,0),1)),""),"")</f>
        <v/>
      </c>
      <c r="I1932" s="381"/>
      <c r="J1932" s="400"/>
      <c r="K1932" s="400"/>
      <c r="L1932" s="179"/>
      <c r="M1932" s="381"/>
      <c r="N1932" s="362" t="str">
        <f>IFERROR(IF(LEN(INDEX(PlansAndNotes!$D$6:$D$4005,ROW(B1932)-ROW($C$3)))=0,"",INDEX(PlansAndNotes!$D$6:$D$4005,ROW(B1932)-ROW($C$3))),"")</f>
        <v/>
      </c>
      <c r="O1932" s="165" t="str">
        <f t="shared" si="217"/>
        <v/>
      </c>
      <c r="P1932" s="363" t="str">
        <f>IFERROR(IF(LEN(INDEX(PlansAndNotes!$E$6:$E$4005,ROW(B1932)-ROW($C$3)))=0,"",INDEX(PlansAndNotes!$E$6:$E$4005,ROW(B1932)-ROW($C$3))),"")</f>
        <v/>
      </c>
      <c r="Q1932" s="363" t="str">
        <f>IFERROR(IF(LEN(INDEX(PlansAndNotes!$G$6:$G$4005,ROW(B1932)-ROW($C$3)))=0,"",INDEX(PlansAndNotes!$G$6:$G$4005,ROW(B1932)-ROW($C$3))),"")</f>
        <v/>
      </c>
      <c r="R1932" s="361" t="str">
        <f>IFERROR(IF(LEN(D1932)&gt;0,IF(LEN(INDEX(AdressBook!$C$6:$C$25,MATCH(D1932,AdressBook!$B$6:$B$25,0),1))=0,"",INDEX(AdressBook!$C$6:$C$25,MATCH(D1932,AdressBook!$B$6:$B$25,0),1)),""),"")</f>
        <v/>
      </c>
      <c r="S1932" s="165">
        <f>IF(LEN(C1932)&gt;0,IFERROR(IF(MATCH(C1932,C1933:$C$4004,0)&gt;0,-1,ROW(S1932)-ROW($S$3)),ROW(S1932)-ROW($S$3)),-1)</f>
        <v>-1</v>
      </c>
      <c r="T1932" s="165">
        <f t="shared" si="218"/>
        <v>0</v>
      </c>
      <c r="U1932" s="165" t="str">
        <f t="shared" si="219"/>
        <v/>
      </c>
      <c r="V1932" s="165" t="str">
        <f>IFERROR(IF(OR(C1932="",S1932&lt;0),"",IF(SUBTOTAL(3,C1932:C1932)=0,-1,SUBTOTAL(3,$C$4:C1932))),"")</f>
        <v/>
      </c>
      <c r="W1932" s="156" t="str">
        <f t="array" ref="W1932">IF(LEN(C1932)&gt;0,IFERROR(IF(MATCH(C1932,$C$3:$C1931,0)&gt;0,N1932-INDEX($N$3:N1931,SUMPRODUCT(MAX(ROW($C$3:$C1931)*(C1932=$C$3:$C1931)))-2,1),""),""),"")</f>
        <v/>
      </c>
      <c r="X1932" s="156">
        <f t="shared" ca="1" si="220"/>
        <v>1</v>
      </c>
      <c r="Y1932" s="156">
        <f t="shared" ca="1" si="221"/>
        <v>1</v>
      </c>
    </row>
    <row r="1933" spans="2:25" hidden="1" x14ac:dyDescent="0.25">
      <c r="B1933" s="390" t="str">
        <f>IFERROR(IF(LEN(INDEX(PlansAndNotes!$B$6:$B$2005,ROW(A1933)-ROW($B$3)))=0,"",INDEX(PlansAndNotes!$B$6:$B$2005,ROW(A1933)-ROW($B$3))),"")</f>
        <v/>
      </c>
      <c r="C1933" s="361" t="str">
        <f t="shared" si="216"/>
        <v/>
      </c>
      <c r="D1933" s="361" t="str">
        <f>IFERROR(IF(LEN(C1933)&gt;0,IF(LEN(INDEX(TasksList!$C$6:$C$1005,MATCH(C1933,TasksList!$B$6:$B$1005,0),1))=0,"",INDEX(TasksList!$C$6:$C$1005,MATCH(C1933,TasksList!$B$6:$B$1005,0),1)),""),"")</f>
        <v/>
      </c>
      <c r="E1933" s="361" t="str">
        <f>IFERROR(IF(LEN(C1933)&gt;0,IF(LEN(INDEX(TasksList!$F$6:$F$1005,MATCH(C1933,TasksList!$B$6:$B$1005,0),1))=0,"not set!",INDEX(TasksList!$F$6:$F$1005,MATCH(C1933,TasksList!$B$6:$B$1005,0),1)),""),"")</f>
        <v/>
      </c>
      <c r="F1933" s="360" t="str">
        <f>IFERROR(IF(LEN(D1933)&gt;0,IF(LEN(INDEX(AdressBook!$D$6:$D$25,MATCH(D1933,AdressBook!$B$6:$B$25,0),1))=0,"",INDEX(AdressBook!$D$6:$D$25,MATCH(D1933,AdressBook!$B$6:$B$25,0),1)),""),"")</f>
        <v/>
      </c>
      <c r="G1933" s="361" t="str">
        <f>IFERROR(IF(LEN(INDEX(PlansAndNotes!$F$6:$F$2005,ROW(B1933)-ROW($C$3)))=0,"",INDEX(PlansAndNotes!$F$6:$F$2005,ROW(B1933)-ROW($C$3))),"")</f>
        <v/>
      </c>
      <c r="H1933" s="361" t="str">
        <f>IFERROR(IF(LEN(C1933)&gt;0,IF(LEN(INDEX(TasksList!$G$6:$G$1005,MATCH(C1933,TasksList!$B$6:$B$1005,0),1))=0,"",INDEX(TasksList!$G$6:$G$1005,MATCH(C1933,TasksList!$B$6:$B$1005,0),1)),""),"")</f>
        <v/>
      </c>
      <c r="I1933" s="381"/>
      <c r="J1933" s="400"/>
      <c r="K1933" s="400"/>
      <c r="L1933" s="179"/>
      <c r="M1933" s="381"/>
      <c r="N1933" s="362" t="str">
        <f>IFERROR(IF(LEN(INDEX(PlansAndNotes!$D$6:$D$4005,ROW(B1933)-ROW($C$3)))=0,"",INDEX(PlansAndNotes!$D$6:$D$4005,ROW(B1933)-ROW($C$3))),"")</f>
        <v/>
      </c>
      <c r="O1933" s="165" t="str">
        <f t="shared" si="217"/>
        <v/>
      </c>
      <c r="P1933" s="363" t="str">
        <f>IFERROR(IF(LEN(INDEX(PlansAndNotes!$E$6:$E$4005,ROW(B1933)-ROW($C$3)))=0,"",INDEX(PlansAndNotes!$E$6:$E$4005,ROW(B1933)-ROW($C$3))),"")</f>
        <v/>
      </c>
      <c r="Q1933" s="363" t="str">
        <f>IFERROR(IF(LEN(INDEX(PlansAndNotes!$G$6:$G$4005,ROW(B1933)-ROW($C$3)))=0,"",INDEX(PlansAndNotes!$G$6:$G$4005,ROW(B1933)-ROW($C$3))),"")</f>
        <v/>
      </c>
      <c r="R1933" s="361" t="str">
        <f>IFERROR(IF(LEN(D1933)&gt;0,IF(LEN(INDEX(AdressBook!$C$6:$C$25,MATCH(D1933,AdressBook!$B$6:$B$25,0),1))=0,"",INDEX(AdressBook!$C$6:$C$25,MATCH(D1933,AdressBook!$B$6:$B$25,0),1)),""),"")</f>
        <v/>
      </c>
      <c r="S1933" s="165">
        <f>IF(LEN(C1933)&gt;0,IFERROR(IF(MATCH(C1933,C1934:$C$4004,0)&gt;0,-1,ROW(S1933)-ROW($S$3)),ROW(S1933)-ROW($S$3)),-1)</f>
        <v>-1</v>
      </c>
      <c r="T1933" s="165">
        <f t="shared" si="218"/>
        <v>0</v>
      </c>
      <c r="U1933" s="165" t="str">
        <f t="shared" si="219"/>
        <v/>
      </c>
      <c r="V1933" s="165" t="str">
        <f>IFERROR(IF(OR(C1933="",S1933&lt;0),"",IF(SUBTOTAL(3,C1933:C1933)=0,-1,SUBTOTAL(3,$C$4:C1933))),"")</f>
        <v/>
      </c>
      <c r="W1933" s="156" t="str">
        <f t="array" ref="W1933">IF(LEN(C1933)&gt;0,IFERROR(IF(MATCH(C1933,$C$3:$C1932,0)&gt;0,N1933-INDEX($N$3:N1932,SUMPRODUCT(MAX(ROW($C$3:$C1932)*(C1933=$C$3:$C1932)))-2,1),""),""),"")</f>
        <v/>
      </c>
      <c r="X1933" s="156">
        <f t="shared" ca="1" si="220"/>
        <v>1</v>
      </c>
      <c r="Y1933" s="156">
        <f t="shared" ca="1" si="221"/>
        <v>1</v>
      </c>
    </row>
    <row r="1934" spans="2:25" hidden="1" x14ac:dyDescent="0.25">
      <c r="B1934" s="390" t="str">
        <f>IFERROR(IF(LEN(INDEX(PlansAndNotes!$B$6:$B$2005,ROW(A1934)-ROW($B$3)))=0,"",INDEX(PlansAndNotes!$B$6:$B$2005,ROW(A1934)-ROW($B$3))),"")</f>
        <v/>
      </c>
      <c r="C1934" s="361" t="str">
        <f t="shared" si="216"/>
        <v/>
      </c>
      <c r="D1934" s="361" t="str">
        <f>IFERROR(IF(LEN(C1934)&gt;0,IF(LEN(INDEX(TasksList!$C$6:$C$1005,MATCH(C1934,TasksList!$B$6:$B$1005,0),1))=0,"",INDEX(TasksList!$C$6:$C$1005,MATCH(C1934,TasksList!$B$6:$B$1005,0),1)),""),"")</f>
        <v/>
      </c>
      <c r="E1934" s="361" t="str">
        <f>IFERROR(IF(LEN(C1934)&gt;0,IF(LEN(INDEX(TasksList!$F$6:$F$1005,MATCH(C1934,TasksList!$B$6:$B$1005,0),1))=0,"not set!",INDEX(TasksList!$F$6:$F$1005,MATCH(C1934,TasksList!$B$6:$B$1005,0),1)),""),"")</f>
        <v/>
      </c>
      <c r="F1934" s="360" t="str">
        <f>IFERROR(IF(LEN(D1934)&gt;0,IF(LEN(INDEX(AdressBook!$D$6:$D$25,MATCH(D1934,AdressBook!$B$6:$B$25,0),1))=0,"",INDEX(AdressBook!$D$6:$D$25,MATCH(D1934,AdressBook!$B$6:$B$25,0),1)),""),"")</f>
        <v/>
      </c>
      <c r="G1934" s="361" t="str">
        <f>IFERROR(IF(LEN(INDEX(PlansAndNotes!$F$6:$F$2005,ROW(B1934)-ROW($C$3)))=0,"",INDEX(PlansAndNotes!$F$6:$F$2005,ROW(B1934)-ROW($C$3))),"")</f>
        <v/>
      </c>
      <c r="H1934" s="361" t="str">
        <f>IFERROR(IF(LEN(C1934)&gt;0,IF(LEN(INDEX(TasksList!$G$6:$G$1005,MATCH(C1934,TasksList!$B$6:$B$1005,0),1))=0,"",INDEX(TasksList!$G$6:$G$1005,MATCH(C1934,TasksList!$B$6:$B$1005,0),1)),""),"")</f>
        <v/>
      </c>
      <c r="I1934" s="381"/>
      <c r="J1934" s="400"/>
      <c r="K1934" s="400"/>
      <c r="L1934" s="179"/>
      <c r="M1934" s="381"/>
      <c r="N1934" s="362" t="str">
        <f>IFERROR(IF(LEN(INDEX(PlansAndNotes!$D$6:$D$4005,ROW(B1934)-ROW($C$3)))=0,"",INDEX(PlansAndNotes!$D$6:$D$4005,ROW(B1934)-ROW($C$3))),"")</f>
        <v/>
      </c>
      <c r="O1934" s="165" t="str">
        <f t="shared" si="217"/>
        <v/>
      </c>
      <c r="P1934" s="363" t="str">
        <f>IFERROR(IF(LEN(INDEX(PlansAndNotes!$E$6:$E$4005,ROW(B1934)-ROW($C$3)))=0,"",INDEX(PlansAndNotes!$E$6:$E$4005,ROW(B1934)-ROW($C$3))),"")</f>
        <v/>
      </c>
      <c r="Q1934" s="363" t="str">
        <f>IFERROR(IF(LEN(INDEX(PlansAndNotes!$G$6:$G$4005,ROW(B1934)-ROW($C$3)))=0,"",INDEX(PlansAndNotes!$G$6:$G$4005,ROW(B1934)-ROW($C$3))),"")</f>
        <v/>
      </c>
      <c r="R1934" s="361" t="str">
        <f>IFERROR(IF(LEN(D1934)&gt;0,IF(LEN(INDEX(AdressBook!$C$6:$C$25,MATCH(D1934,AdressBook!$B$6:$B$25,0),1))=0,"",INDEX(AdressBook!$C$6:$C$25,MATCH(D1934,AdressBook!$B$6:$B$25,0),1)),""),"")</f>
        <v/>
      </c>
      <c r="S1934" s="165">
        <f>IF(LEN(C1934)&gt;0,IFERROR(IF(MATCH(C1934,C1935:$C$4004,0)&gt;0,-1,ROW(S1934)-ROW($S$3)),ROW(S1934)-ROW($S$3)),-1)</f>
        <v>-1</v>
      </c>
      <c r="T1934" s="165">
        <f t="shared" si="218"/>
        <v>0</v>
      </c>
      <c r="U1934" s="165" t="str">
        <f t="shared" si="219"/>
        <v/>
      </c>
      <c r="V1934" s="165" t="str">
        <f>IFERROR(IF(OR(C1934="",S1934&lt;0),"",IF(SUBTOTAL(3,C1934:C1934)=0,-1,SUBTOTAL(3,$C$4:C1934))),"")</f>
        <v/>
      </c>
      <c r="W1934" s="156" t="str">
        <f t="array" ref="W1934">IF(LEN(C1934)&gt;0,IFERROR(IF(MATCH(C1934,$C$3:$C1933,0)&gt;0,N1934-INDEX($N$3:N1933,SUMPRODUCT(MAX(ROW($C$3:$C1933)*(C1934=$C$3:$C1933)))-2,1),""),""),"")</f>
        <v/>
      </c>
      <c r="X1934" s="156">
        <f t="shared" ca="1" si="220"/>
        <v>1</v>
      </c>
      <c r="Y1934" s="156">
        <f t="shared" ca="1" si="221"/>
        <v>1</v>
      </c>
    </row>
    <row r="1935" spans="2:25" hidden="1" x14ac:dyDescent="0.25">
      <c r="B1935" s="390" t="str">
        <f>IFERROR(IF(LEN(INDEX(PlansAndNotes!$B$6:$B$2005,ROW(A1935)-ROW($B$3)))=0,"",INDEX(PlansAndNotes!$B$6:$B$2005,ROW(A1935)-ROW($B$3))),"")</f>
        <v/>
      </c>
      <c r="C1935" s="361" t="str">
        <f t="shared" si="216"/>
        <v/>
      </c>
      <c r="D1935" s="361" t="str">
        <f>IFERROR(IF(LEN(C1935)&gt;0,IF(LEN(INDEX(TasksList!$C$6:$C$1005,MATCH(C1935,TasksList!$B$6:$B$1005,0),1))=0,"",INDEX(TasksList!$C$6:$C$1005,MATCH(C1935,TasksList!$B$6:$B$1005,0),1)),""),"")</f>
        <v/>
      </c>
      <c r="E1935" s="361" t="str">
        <f>IFERROR(IF(LEN(C1935)&gt;0,IF(LEN(INDEX(TasksList!$F$6:$F$1005,MATCH(C1935,TasksList!$B$6:$B$1005,0),1))=0,"not set!",INDEX(TasksList!$F$6:$F$1005,MATCH(C1935,TasksList!$B$6:$B$1005,0),1)),""),"")</f>
        <v/>
      </c>
      <c r="F1935" s="360" t="str">
        <f>IFERROR(IF(LEN(D1935)&gt;0,IF(LEN(INDEX(AdressBook!$D$6:$D$25,MATCH(D1935,AdressBook!$B$6:$B$25,0),1))=0,"",INDEX(AdressBook!$D$6:$D$25,MATCH(D1935,AdressBook!$B$6:$B$25,0),1)),""),"")</f>
        <v/>
      </c>
      <c r="G1935" s="361" t="str">
        <f>IFERROR(IF(LEN(INDEX(PlansAndNotes!$F$6:$F$2005,ROW(B1935)-ROW($C$3)))=0,"",INDEX(PlansAndNotes!$F$6:$F$2005,ROW(B1935)-ROW($C$3))),"")</f>
        <v/>
      </c>
      <c r="H1935" s="361" t="str">
        <f>IFERROR(IF(LEN(C1935)&gt;0,IF(LEN(INDEX(TasksList!$G$6:$G$1005,MATCH(C1935,TasksList!$B$6:$B$1005,0),1))=0,"",INDEX(TasksList!$G$6:$G$1005,MATCH(C1935,TasksList!$B$6:$B$1005,0),1)),""),"")</f>
        <v/>
      </c>
      <c r="I1935" s="381"/>
      <c r="J1935" s="400"/>
      <c r="K1935" s="400"/>
      <c r="L1935" s="179"/>
      <c r="M1935" s="381"/>
      <c r="N1935" s="362" t="str">
        <f>IFERROR(IF(LEN(INDEX(PlansAndNotes!$D$6:$D$4005,ROW(B1935)-ROW($C$3)))=0,"",INDEX(PlansAndNotes!$D$6:$D$4005,ROW(B1935)-ROW($C$3))),"")</f>
        <v/>
      </c>
      <c r="O1935" s="165" t="str">
        <f t="shared" si="217"/>
        <v/>
      </c>
      <c r="P1935" s="363" t="str">
        <f>IFERROR(IF(LEN(INDEX(PlansAndNotes!$E$6:$E$4005,ROW(B1935)-ROW($C$3)))=0,"",INDEX(PlansAndNotes!$E$6:$E$4005,ROW(B1935)-ROW($C$3))),"")</f>
        <v/>
      </c>
      <c r="Q1935" s="363" t="str">
        <f>IFERROR(IF(LEN(INDEX(PlansAndNotes!$G$6:$G$4005,ROW(B1935)-ROW($C$3)))=0,"",INDEX(PlansAndNotes!$G$6:$G$4005,ROW(B1935)-ROW($C$3))),"")</f>
        <v/>
      </c>
      <c r="R1935" s="361" t="str">
        <f>IFERROR(IF(LEN(D1935)&gt;0,IF(LEN(INDEX(AdressBook!$C$6:$C$25,MATCH(D1935,AdressBook!$B$6:$B$25,0),1))=0,"",INDEX(AdressBook!$C$6:$C$25,MATCH(D1935,AdressBook!$B$6:$B$25,0),1)),""),"")</f>
        <v/>
      </c>
      <c r="S1935" s="165">
        <f>IF(LEN(C1935)&gt;0,IFERROR(IF(MATCH(C1935,C1936:$C$4004,0)&gt;0,-1,ROW(S1935)-ROW($S$3)),ROW(S1935)-ROW($S$3)),-1)</f>
        <v>-1</v>
      </c>
      <c r="T1935" s="165">
        <f t="shared" si="218"/>
        <v>0</v>
      </c>
      <c r="U1935" s="165" t="str">
        <f t="shared" si="219"/>
        <v/>
      </c>
      <c r="V1935" s="165" t="str">
        <f>IFERROR(IF(OR(C1935="",S1935&lt;0),"",IF(SUBTOTAL(3,C1935:C1935)=0,-1,SUBTOTAL(3,$C$4:C1935))),"")</f>
        <v/>
      </c>
      <c r="W1935" s="156" t="str">
        <f t="array" ref="W1935">IF(LEN(C1935)&gt;0,IFERROR(IF(MATCH(C1935,$C$3:$C1934,0)&gt;0,N1935-INDEX($N$3:N1934,SUMPRODUCT(MAX(ROW($C$3:$C1934)*(C1935=$C$3:$C1934)))-2,1),""),""),"")</f>
        <v/>
      </c>
      <c r="X1935" s="156">
        <f t="shared" ca="1" si="220"/>
        <v>1</v>
      </c>
      <c r="Y1935" s="156">
        <f t="shared" ca="1" si="221"/>
        <v>1</v>
      </c>
    </row>
    <row r="1936" spans="2:25" hidden="1" x14ac:dyDescent="0.25">
      <c r="B1936" s="390" t="str">
        <f>IFERROR(IF(LEN(INDEX(PlansAndNotes!$B$6:$B$2005,ROW(A1936)-ROW($B$3)))=0,"",INDEX(PlansAndNotes!$B$6:$B$2005,ROW(A1936)-ROW($B$3))),"")</f>
        <v/>
      </c>
      <c r="C1936" s="361" t="str">
        <f t="shared" si="216"/>
        <v/>
      </c>
      <c r="D1936" s="361" t="str">
        <f>IFERROR(IF(LEN(C1936)&gt;0,IF(LEN(INDEX(TasksList!$C$6:$C$1005,MATCH(C1936,TasksList!$B$6:$B$1005,0),1))=0,"",INDEX(TasksList!$C$6:$C$1005,MATCH(C1936,TasksList!$B$6:$B$1005,0),1)),""),"")</f>
        <v/>
      </c>
      <c r="E1936" s="361" t="str">
        <f>IFERROR(IF(LEN(C1936)&gt;0,IF(LEN(INDEX(TasksList!$F$6:$F$1005,MATCH(C1936,TasksList!$B$6:$B$1005,0),1))=0,"not set!",INDEX(TasksList!$F$6:$F$1005,MATCH(C1936,TasksList!$B$6:$B$1005,0),1)),""),"")</f>
        <v/>
      </c>
      <c r="F1936" s="360" t="str">
        <f>IFERROR(IF(LEN(D1936)&gt;0,IF(LEN(INDEX(AdressBook!$D$6:$D$25,MATCH(D1936,AdressBook!$B$6:$B$25,0),1))=0,"",INDEX(AdressBook!$D$6:$D$25,MATCH(D1936,AdressBook!$B$6:$B$25,0),1)),""),"")</f>
        <v/>
      </c>
      <c r="G1936" s="361" t="str">
        <f>IFERROR(IF(LEN(INDEX(PlansAndNotes!$F$6:$F$2005,ROW(B1936)-ROW($C$3)))=0,"",INDEX(PlansAndNotes!$F$6:$F$2005,ROW(B1936)-ROW($C$3))),"")</f>
        <v/>
      </c>
      <c r="H1936" s="361" t="str">
        <f>IFERROR(IF(LEN(C1936)&gt;0,IF(LEN(INDEX(TasksList!$G$6:$G$1005,MATCH(C1936,TasksList!$B$6:$B$1005,0),1))=0,"",INDEX(TasksList!$G$6:$G$1005,MATCH(C1936,TasksList!$B$6:$B$1005,0),1)),""),"")</f>
        <v/>
      </c>
      <c r="I1936" s="381"/>
      <c r="J1936" s="400"/>
      <c r="K1936" s="400"/>
      <c r="L1936" s="179"/>
      <c r="M1936" s="381"/>
      <c r="N1936" s="362" t="str">
        <f>IFERROR(IF(LEN(INDEX(PlansAndNotes!$D$6:$D$4005,ROW(B1936)-ROW($C$3)))=0,"",INDEX(PlansAndNotes!$D$6:$D$4005,ROW(B1936)-ROW($C$3))),"")</f>
        <v/>
      </c>
      <c r="O1936" s="165" t="str">
        <f t="shared" si="217"/>
        <v/>
      </c>
      <c r="P1936" s="363" t="str">
        <f>IFERROR(IF(LEN(INDEX(PlansAndNotes!$E$6:$E$4005,ROW(B1936)-ROW($C$3)))=0,"",INDEX(PlansAndNotes!$E$6:$E$4005,ROW(B1936)-ROW($C$3))),"")</f>
        <v/>
      </c>
      <c r="Q1936" s="363" t="str">
        <f>IFERROR(IF(LEN(INDEX(PlansAndNotes!$G$6:$G$4005,ROW(B1936)-ROW($C$3)))=0,"",INDEX(PlansAndNotes!$G$6:$G$4005,ROW(B1936)-ROW($C$3))),"")</f>
        <v/>
      </c>
      <c r="R1936" s="361" t="str">
        <f>IFERROR(IF(LEN(D1936)&gt;0,IF(LEN(INDEX(AdressBook!$C$6:$C$25,MATCH(D1936,AdressBook!$B$6:$B$25,0),1))=0,"",INDEX(AdressBook!$C$6:$C$25,MATCH(D1936,AdressBook!$B$6:$B$25,0),1)),""),"")</f>
        <v/>
      </c>
      <c r="S1936" s="165">
        <f>IF(LEN(C1936)&gt;0,IFERROR(IF(MATCH(C1936,C1937:$C$4004,0)&gt;0,-1,ROW(S1936)-ROW($S$3)),ROW(S1936)-ROW($S$3)),-1)</f>
        <v>-1</v>
      </c>
      <c r="T1936" s="165">
        <f t="shared" si="218"/>
        <v>0</v>
      </c>
      <c r="U1936" s="165" t="str">
        <f t="shared" si="219"/>
        <v/>
      </c>
      <c r="V1936" s="165" t="str">
        <f>IFERROR(IF(OR(C1936="",S1936&lt;0),"",IF(SUBTOTAL(3,C1936:C1936)=0,-1,SUBTOTAL(3,$C$4:C1936))),"")</f>
        <v/>
      </c>
      <c r="W1936" s="156" t="str">
        <f t="array" ref="W1936">IF(LEN(C1936)&gt;0,IFERROR(IF(MATCH(C1936,$C$3:$C1935,0)&gt;0,N1936-INDEX($N$3:N1935,SUMPRODUCT(MAX(ROW($C$3:$C1935)*(C1936=$C$3:$C1935)))-2,1),""),""),"")</f>
        <v/>
      </c>
      <c r="X1936" s="156">
        <f t="shared" ca="1" si="220"/>
        <v>1</v>
      </c>
      <c r="Y1936" s="156">
        <f t="shared" ca="1" si="221"/>
        <v>1</v>
      </c>
    </row>
    <row r="1937" spans="2:25" hidden="1" x14ac:dyDescent="0.25">
      <c r="B1937" s="390" t="str">
        <f>IFERROR(IF(LEN(INDEX(PlansAndNotes!$B$6:$B$2005,ROW(A1937)-ROW($B$3)))=0,"",INDEX(PlansAndNotes!$B$6:$B$2005,ROW(A1937)-ROW($B$3))),"")</f>
        <v/>
      </c>
      <c r="C1937" s="361" t="str">
        <f t="shared" si="216"/>
        <v/>
      </c>
      <c r="D1937" s="361" t="str">
        <f>IFERROR(IF(LEN(C1937)&gt;0,IF(LEN(INDEX(TasksList!$C$6:$C$1005,MATCH(C1937,TasksList!$B$6:$B$1005,0),1))=0,"",INDEX(TasksList!$C$6:$C$1005,MATCH(C1937,TasksList!$B$6:$B$1005,0),1)),""),"")</f>
        <v/>
      </c>
      <c r="E1937" s="361" t="str">
        <f>IFERROR(IF(LEN(C1937)&gt;0,IF(LEN(INDEX(TasksList!$F$6:$F$1005,MATCH(C1937,TasksList!$B$6:$B$1005,0),1))=0,"not set!",INDEX(TasksList!$F$6:$F$1005,MATCH(C1937,TasksList!$B$6:$B$1005,0),1)),""),"")</f>
        <v/>
      </c>
      <c r="F1937" s="360" t="str">
        <f>IFERROR(IF(LEN(D1937)&gt;0,IF(LEN(INDEX(AdressBook!$D$6:$D$25,MATCH(D1937,AdressBook!$B$6:$B$25,0),1))=0,"",INDEX(AdressBook!$D$6:$D$25,MATCH(D1937,AdressBook!$B$6:$B$25,0),1)),""),"")</f>
        <v/>
      </c>
      <c r="G1937" s="361" t="str">
        <f>IFERROR(IF(LEN(INDEX(PlansAndNotes!$F$6:$F$2005,ROW(B1937)-ROW($C$3)))=0,"",INDEX(PlansAndNotes!$F$6:$F$2005,ROW(B1937)-ROW($C$3))),"")</f>
        <v/>
      </c>
      <c r="H1937" s="361" t="str">
        <f>IFERROR(IF(LEN(C1937)&gt;0,IF(LEN(INDEX(TasksList!$G$6:$G$1005,MATCH(C1937,TasksList!$B$6:$B$1005,0),1))=0,"",INDEX(TasksList!$G$6:$G$1005,MATCH(C1937,TasksList!$B$6:$B$1005,0),1)),""),"")</f>
        <v/>
      </c>
      <c r="I1937" s="381"/>
      <c r="J1937" s="400"/>
      <c r="K1937" s="400"/>
      <c r="L1937" s="179"/>
      <c r="M1937" s="381"/>
      <c r="N1937" s="362" t="str">
        <f>IFERROR(IF(LEN(INDEX(PlansAndNotes!$D$6:$D$4005,ROW(B1937)-ROW($C$3)))=0,"",INDEX(PlansAndNotes!$D$6:$D$4005,ROW(B1937)-ROW($C$3))),"")</f>
        <v/>
      </c>
      <c r="O1937" s="165" t="str">
        <f t="shared" si="217"/>
        <v/>
      </c>
      <c r="P1937" s="363" t="str">
        <f>IFERROR(IF(LEN(INDEX(PlansAndNotes!$E$6:$E$4005,ROW(B1937)-ROW($C$3)))=0,"",INDEX(PlansAndNotes!$E$6:$E$4005,ROW(B1937)-ROW($C$3))),"")</f>
        <v/>
      </c>
      <c r="Q1937" s="363" t="str">
        <f>IFERROR(IF(LEN(INDEX(PlansAndNotes!$G$6:$G$4005,ROW(B1937)-ROW($C$3)))=0,"",INDEX(PlansAndNotes!$G$6:$G$4005,ROW(B1937)-ROW($C$3))),"")</f>
        <v/>
      </c>
      <c r="R1937" s="361" t="str">
        <f>IFERROR(IF(LEN(D1937)&gt;0,IF(LEN(INDEX(AdressBook!$C$6:$C$25,MATCH(D1937,AdressBook!$B$6:$B$25,0),1))=0,"",INDEX(AdressBook!$C$6:$C$25,MATCH(D1937,AdressBook!$B$6:$B$25,0),1)),""),"")</f>
        <v/>
      </c>
      <c r="S1937" s="165">
        <f>IF(LEN(C1937)&gt;0,IFERROR(IF(MATCH(C1937,C1938:$C$4004,0)&gt;0,-1,ROW(S1937)-ROW($S$3)),ROW(S1937)-ROW($S$3)),-1)</f>
        <v>-1</v>
      </c>
      <c r="T1937" s="165">
        <f t="shared" si="218"/>
        <v>0</v>
      </c>
      <c r="U1937" s="165" t="str">
        <f t="shared" si="219"/>
        <v/>
      </c>
      <c r="V1937" s="165" t="str">
        <f>IFERROR(IF(OR(C1937="",S1937&lt;0),"",IF(SUBTOTAL(3,C1937:C1937)=0,-1,SUBTOTAL(3,$C$4:C1937))),"")</f>
        <v/>
      </c>
      <c r="W1937" s="156" t="str">
        <f t="array" ref="W1937">IF(LEN(C1937)&gt;0,IFERROR(IF(MATCH(C1937,$C$3:$C1936,0)&gt;0,N1937-INDEX($N$3:N1936,SUMPRODUCT(MAX(ROW($C$3:$C1936)*(C1937=$C$3:$C1936)))-2,1),""),""),"")</f>
        <v/>
      </c>
      <c r="X1937" s="156">
        <f t="shared" ca="1" si="220"/>
        <v>1</v>
      </c>
      <c r="Y1937" s="156">
        <f t="shared" ca="1" si="221"/>
        <v>1</v>
      </c>
    </row>
    <row r="1938" spans="2:25" hidden="1" x14ac:dyDescent="0.25">
      <c r="B1938" s="390" t="str">
        <f>IFERROR(IF(LEN(INDEX(PlansAndNotes!$B$6:$B$2005,ROW(A1938)-ROW($B$3)))=0,"",INDEX(PlansAndNotes!$B$6:$B$2005,ROW(A1938)-ROW($B$3))),"")</f>
        <v/>
      </c>
      <c r="C1938" s="361" t="str">
        <f t="shared" si="216"/>
        <v/>
      </c>
      <c r="D1938" s="361" t="str">
        <f>IFERROR(IF(LEN(C1938)&gt;0,IF(LEN(INDEX(TasksList!$C$6:$C$1005,MATCH(C1938,TasksList!$B$6:$B$1005,0),1))=0,"",INDEX(TasksList!$C$6:$C$1005,MATCH(C1938,TasksList!$B$6:$B$1005,0),1)),""),"")</f>
        <v/>
      </c>
      <c r="E1938" s="361" t="str">
        <f>IFERROR(IF(LEN(C1938)&gt;0,IF(LEN(INDEX(TasksList!$F$6:$F$1005,MATCH(C1938,TasksList!$B$6:$B$1005,0),1))=0,"not set!",INDEX(TasksList!$F$6:$F$1005,MATCH(C1938,TasksList!$B$6:$B$1005,0),1)),""),"")</f>
        <v/>
      </c>
      <c r="F1938" s="360" t="str">
        <f>IFERROR(IF(LEN(D1938)&gt;0,IF(LEN(INDEX(AdressBook!$D$6:$D$25,MATCH(D1938,AdressBook!$B$6:$B$25,0),1))=0,"",INDEX(AdressBook!$D$6:$D$25,MATCH(D1938,AdressBook!$B$6:$B$25,0),1)),""),"")</f>
        <v/>
      </c>
      <c r="G1938" s="361" t="str">
        <f>IFERROR(IF(LEN(INDEX(PlansAndNotes!$F$6:$F$2005,ROW(B1938)-ROW($C$3)))=0,"",INDEX(PlansAndNotes!$F$6:$F$2005,ROW(B1938)-ROW($C$3))),"")</f>
        <v/>
      </c>
      <c r="H1938" s="361" t="str">
        <f>IFERROR(IF(LEN(C1938)&gt;0,IF(LEN(INDEX(TasksList!$G$6:$G$1005,MATCH(C1938,TasksList!$B$6:$B$1005,0),1))=0,"",INDEX(TasksList!$G$6:$G$1005,MATCH(C1938,TasksList!$B$6:$B$1005,0),1)),""),"")</f>
        <v/>
      </c>
      <c r="I1938" s="381"/>
      <c r="J1938" s="400"/>
      <c r="K1938" s="400"/>
      <c r="L1938" s="179"/>
      <c r="M1938" s="381"/>
      <c r="N1938" s="362" t="str">
        <f>IFERROR(IF(LEN(INDEX(PlansAndNotes!$D$6:$D$4005,ROW(B1938)-ROW($C$3)))=0,"",INDEX(PlansAndNotes!$D$6:$D$4005,ROW(B1938)-ROW($C$3))),"")</f>
        <v/>
      </c>
      <c r="O1938" s="165" t="str">
        <f t="shared" si="217"/>
        <v/>
      </c>
      <c r="P1938" s="363" t="str">
        <f>IFERROR(IF(LEN(INDEX(PlansAndNotes!$E$6:$E$4005,ROW(B1938)-ROW($C$3)))=0,"",INDEX(PlansAndNotes!$E$6:$E$4005,ROW(B1938)-ROW($C$3))),"")</f>
        <v/>
      </c>
      <c r="Q1938" s="363" t="str">
        <f>IFERROR(IF(LEN(INDEX(PlansAndNotes!$G$6:$G$4005,ROW(B1938)-ROW($C$3)))=0,"",INDEX(PlansAndNotes!$G$6:$G$4005,ROW(B1938)-ROW($C$3))),"")</f>
        <v/>
      </c>
      <c r="R1938" s="361" t="str">
        <f>IFERROR(IF(LEN(D1938)&gt;0,IF(LEN(INDEX(AdressBook!$C$6:$C$25,MATCH(D1938,AdressBook!$B$6:$B$25,0),1))=0,"",INDEX(AdressBook!$C$6:$C$25,MATCH(D1938,AdressBook!$B$6:$B$25,0),1)),""),"")</f>
        <v/>
      </c>
      <c r="S1938" s="165">
        <f>IF(LEN(C1938)&gt;0,IFERROR(IF(MATCH(C1938,C1939:$C$4004,0)&gt;0,-1,ROW(S1938)-ROW($S$3)),ROW(S1938)-ROW($S$3)),-1)</f>
        <v>-1</v>
      </c>
      <c r="T1938" s="165">
        <f t="shared" si="218"/>
        <v>0</v>
      </c>
      <c r="U1938" s="165" t="str">
        <f t="shared" si="219"/>
        <v/>
      </c>
      <c r="V1938" s="165" t="str">
        <f>IFERROR(IF(OR(C1938="",S1938&lt;0),"",IF(SUBTOTAL(3,C1938:C1938)=0,-1,SUBTOTAL(3,$C$4:C1938))),"")</f>
        <v/>
      </c>
      <c r="W1938" s="156" t="str">
        <f t="array" ref="W1938">IF(LEN(C1938)&gt;0,IFERROR(IF(MATCH(C1938,$C$3:$C1937,0)&gt;0,N1938-INDEX($N$3:N1937,SUMPRODUCT(MAX(ROW($C$3:$C1937)*(C1938=$C$3:$C1937)))-2,1),""),""),"")</f>
        <v/>
      </c>
      <c r="X1938" s="156">
        <f t="shared" ca="1" si="220"/>
        <v>1</v>
      </c>
      <c r="Y1938" s="156">
        <f t="shared" ca="1" si="221"/>
        <v>1</v>
      </c>
    </row>
    <row r="1939" spans="2:25" hidden="1" x14ac:dyDescent="0.25">
      <c r="B1939" s="390" t="str">
        <f>IFERROR(IF(LEN(INDEX(PlansAndNotes!$B$6:$B$2005,ROW(A1939)-ROW($B$3)))=0,"",INDEX(PlansAndNotes!$B$6:$B$2005,ROW(A1939)-ROW($B$3))),"")</f>
        <v/>
      </c>
      <c r="C1939" s="361" t="str">
        <f t="shared" si="216"/>
        <v/>
      </c>
      <c r="D1939" s="361" t="str">
        <f>IFERROR(IF(LEN(C1939)&gt;0,IF(LEN(INDEX(TasksList!$C$6:$C$1005,MATCH(C1939,TasksList!$B$6:$B$1005,0),1))=0,"",INDEX(TasksList!$C$6:$C$1005,MATCH(C1939,TasksList!$B$6:$B$1005,0),1)),""),"")</f>
        <v/>
      </c>
      <c r="E1939" s="361" t="str">
        <f>IFERROR(IF(LEN(C1939)&gt;0,IF(LEN(INDEX(TasksList!$F$6:$F$1005,MATCH(C1939,TasksList!$B$6:$B$1005,0),1))=0,"not set!",INDEX(TasksList!$F$6:$F$1005,MATCH(C1939,TasksList!$B$6:$B$1005,0),1)),""),"")</f>
        <v/>
      </c>
      <c r="F1939" s="360" t="str">
        <f>IFERROR(IF(LEN(D1939)&gt;0,IF(LEN(INDEX(AdressBook!$D$6:$D$25,MATCH(D1939,AdressBook!$B$6:$B$25,0),1))=0,"",INDEX(AdressBook!$D$6:$D$25,MATCH(D1939,AdressBook!$B$6:$B$25,0),1)),""),"")</f>
        <v/>
      </c>
      <c r="G1939" s="361" t="str">
        <f>IFERROR(IF(LEN(INDEX(PlansAndNotes!$F$6:$F$2005,ROW(B1939)-ROW($C$3)))=0,"",INDEX(PlansAndNotes!$F$6:$F$2005,ROW(B1939)-ROW($C$3))),"")</f>
        <v/>
      </c>
      <c r="H1939" s="361" t="str">
        <f>IFERROR(IF(LEN(C1939)&gt;0,IF(LEN(INDEX(TasksList!$G$6:$G$1005,MATCH(C1939,TasksList!$B$6:$B$1005,0),1))=0,"",INDEX(TasksList!$G$6:$G$1005,MATCH(C1939,TasksList!$B$6:$B$1005,0),1)),""),"")</f>
        <v/>
      </c>
      <c r="I1939" s="381"/>
      <c r="J1939" s="400"/>
      <c r="K1939" s="400"/>
      <c r="L1939" s="179"/>
      <c r="M1939" s="381"/>
      <c r="N1939" s="362" t="str">
        <f>IFERROR(IF(LEN(INDEX(PlansAndNotes!$D$6:$D$4005,ROW(B1939)-ROW($C$3)))=0,"",INDEX(PlansAndNotes!$D$6:$D$4005,ROW(B1939)-ROW($C$3))),"")</f>
        <v/>
      </c>
      <c r="O1939" s="165" t="str">
        <f t="shared" si="217"/>
        <v/>
      </c>
      <c r="P1939" s="363" t="str">
        <f>IFERROR(IF(LEN(INDEX(PlansAndNotes!$E$6:$E$4005,ROW(B1939)-ROW($C$3)))=0,"",INDEX(PlansAndNotes!$E$6:$E$4005,ROW(B1939)-ROW($C$3))),"")</f>
        <v/>
      </c>
      <c r="Q1939" s="363" t="str">
        <f>IFERROR(IF(LEN(INDEX(PlansAndNotes!$G$6:$G$4005,ROW(B1939)-ROW($C$3)))=0,"",INDEX(PlansAndNotes!$G$6:$G$4005,ROW(B1939)-ROW($C$3))),"")</f>
        <v/>
      </c>
      <c r="R1939" s="361" t="str">
        <f>IFERROR(IF(LEN(D1939)&gt;0,IF(LEN(INDEX(AdressBook!$C$6:$C$25,MATCH(D1939,AdressBook!$B$6:$B$25,0),1))=0,"",INDEX(AdressBook!$C$6:$C$25,MATCH(D1939,AdressBook!$B$6:$B$25,0),1)),""),"")</f>
        <v/>
      </c>
      <c r="S1939" s="165">
        <f>IF(LEN(C1939)&gt;0,IFERROR(IF(MATCH(C1939,C1940:$C$4004,0)&gt;0,-1,ROW(S1939)-ROW($S$3)),ROW(S1939)-ROW($S$3)),-1)</f>
        <v>-1</v>
      </c>
      <c r="T1939" s="165">
        <f t="shared" si="218"/>
        <v>0</v>
      </c>
      <c r="U1939" s="165" t="str">
        <f t="shared" si="219"/>
        <v/>
      </c>
      <c r="V1939" s="165" t="str">
        <f>IFERROR(IF(OR(C1939="",S1939&lt;0),"",IF(SUBTOTAL(3,C1939:C1939)=0,-1,SUBTOTAL(3,$C$4:C1939))),"")</f>
        <v/>
      </c>
      <c r="W1939" s="156" t="str">
        <f t="array" ref="W1939">IF(LEN(C1939)&gt;0,IFERROR(IF(MATCH(C1939,$C$3:$C1938,0)&gt;0,N1939-INDEX($N$3:N1938,SUMPRODUCT(MAX(ROW($C$3:$C1938)*(C1939=$C$3:$C1938)))-2,1),""),""),"")</f>
        <v/>
      </c>
      <c r="X1939" s="156">
        <f t="shared" ca="1" si="220"/>
        <v>1</v>
      </c>
      <c r="Y1939" s="156">
        <f t="shared" ca="1" si="221"/>
        <v>1</v>
      </c>
    </row>
    <row r="1940" spans="2:25" hidden="1" x14ac:dyDescent="0.25">
      <c r="B1940" s="390" t="str">
        <f>IFERROR(IF(LEN(INDEX(PlansAndNotes!$B$6:$B$2005,ROW(A1940)-ROW($B$3)))=0,"",INDEX(PlansAndNotes!$B$6:$B$2005,ROW(A1940)-ROW($B$3))),"")</f>
        <v/>
      </c>
      <c r="C1940" s="361" t="str">
        <f t="shared" si="216"/>
        <v/>
      </c>
      <c r="D1940" s="361" t="str">
        <f>IFERROR(IF(LEN(C1940)&gt;0,IF(LEN(INDEX(TasksList!$C$6:$C$1005,MATCH(C1940,TasksList!$B$6:$B$1005,0),1))=0,"",INDEX(TasksList!$C$6:$C$1005,MATCH(C1940,TasksList!$B$6:$B$1005,0),1)),""),"")</f>
        <v/>
      </c>
      <c r="E1940" s="361" t="str">
        <f>IFERROR(IF(LEN(C1940)&gt;0,IF(LEN(INDEX(TasksList!$F$6:$F$1005,MATCH(C1940,TasksList!$B$6:$B$1005,0),1))=0,"not set!",INDEX(TasksList!$F$6:$F$1005,MATCH(C1940,TasksList!$B$6:$B$1005,0),1)),""),"")</f>
        <v/>
      </c>
      <c r="F1940" s="360" t="str">
        <f>IFERROR(IF(LEN(D1940)&gt;0,IF(LEN(INDEX(AdressBook!$D$6:$D$25,MATCH(D1940,AdressBook!$B$6:$B$25,0),1))=0,"",INDEX(AdressBook!$D$6:$D$25,MATCH(D1940,AdressBook!$B$6:$B$25,0),1)),""),"")</f>
        <v/>
      </c>
      <c r="G1940" s="361" t="str">
        <f>IFERROR(IF(LEN(INDEX(PlansAndNotes!$F$6:$F$2005,ROW(B1940)-ROW($C$3)))=0,"",INDEX(PlansAndNotes!$F$6:$F$2005,ROW(B1940)-ROW($C$3))),"")</f>
        <v/>
      </c>
      <c r="H1940" s="361" t="str">
        <f>IFERROR(IF(LEN(C1940)&gt;0,IF(LEN(INDEX(TasksList!$G$6:$G$1005,MATCH(C1940,TasksList!$B$6:$B$1005,0),1))=0,"",INDEX(TasksList!$G$6:$G$1005,MATCH(C1940,TasksList!$B$6:$B$1005,0),1)),""),"")</f>
        <v/>
      </c>
      <c r="I1940" s="381"/>
      <c r="J1940" s="400"/>
      <c r="K1940" s="400"/>
      <c r="L1940" s="179"/>
      <c r="M1940" s="381"/>
      <c r="N1940" s="362" t="str">
        <f>IFERROR(IF(LEN(INDEX(PlansAndNotes!$D$6:$D$4005,ROW(B1940)-ROW($C$3)))=0,"",INDEX(PlansAndNotes!$D$6:$D$4005,ROW(B1940)-ROW($C$3))),"")</f>
        <v/>
      </c>
      <c r="O1940" s="165" t="str">
        <f t="shared" si="217"/>
        <v/>
      </c>
      <c r="P1940" s="363" t="str">
        <f>IFERROR(IF(LEN(INDEX(PlansAndNotes!$E$6:$E$4005,ROW(B1940)-ROW($C$3)))=0,"",INDEX(PlansAndNotes!$E$6:$E$4005,ROW(B1940)-ROW($C$3))),"")</f>
        <v/>
      </c>
      <c r="Q1940" s="363" t="str">
        <f>IFERROR(IF(LEN(INDEX(PlansAndNotes!$G$6:$G$4005,ROW(B1940)-ROW($C$3)))=0,"",INDEX(PlansAndNotes!$G$6:$G$4005,ROW(B1940)-ROW($C$3))),"")</f>
        <v/>
      </c>
      <c r="R1940" s="361" t="str">
        <f>IFERROR(IF(LEN(D1940)&gt;0,IF(LEN(INDEX(AdressBook!$C$6:$C$25,MATCH(D1940,AdressBook!$B$6:$B$25,0),1))=0,"",INDEX(AdressBook!$C$6:$C$25,MATCH(D1940,AdressBook!$B$6:$B$25,0),1)),""),"")</f>
        <v/>
      </c>
      <c r="S1940" s="165">
        <f>IF(LEN(C1940)&gt;0,IFERROR(IF(MATCH(C1940,C1941:$C$4004,0)&gt;0,-1,ROW(S1940)-ROW($S$3)),ROW(S1940)-ROW($S$3)),-1)</f>
        <v>-1</v>
      </c>
      <c r="T1940" s="165">
        <f t="shared" si="218"/>
        <v>0</v>
      </c>
      <c r="U1940" s="165" t="str">
        <f t="shared" si="219"/>
        <v/>
      </c>
      <c r="V1940" s="165" t="str">
        <f>IFERROR(IF(OR(C1940="",S1940&lt;0),"",IF(SUBTOTAL(3,C1940:C1940)=0,-1,SUBTOTAL(3,$C$4:C1940))),"")</f>
        <v/>
      </c>
      <c r="W1940" s="156" t="str">
        <f t="array" ref="W1940">IF(LEN(C1940)&gt;0,IFERROR(IF(MATCH(C1940,$C$3:$C1939,0)&gt;0,N1940-INDEX($N$3:N1939,SUMPRODUCT(MAX(ROW($C$3:$C1939)*(C1940=$C$3:$C1939)))-2,1),""),""),"")</f>
        <v/>
      </c>
      <c r="X1940" s="156">
        <f t="shared" ca="1" si="220"/>
        <v>1</v>
      </c>
      <c r="Y1940" s="156">
        <f t="shared" ca="1" si="221"/>
        <v>1</v>
      </c>
    </row>
    <row r="1941" spans="2:25" hidden="1" x14ac:dyDescent="0.25">
      <c r="B1941" s="390" t="str">
        <f>IFERROR(IF(LEN(INDEX(PlansAndNotes!$B$6:$B$2005,ROW(A1941)-ROW($B$3)))=0,"",INDEX(PlansAndNotes!$B$6:$B$2005,ROW(A1941)-ROW($B$3))),"")</f>
        <v/>
      </c>
      <c r="C1941" s="361" t="str">
        <f t="shared" si="216"/>
        <v/>
      </c>
      <c r="D1941" s="361" t="str">
        <f>IFERROR(IF(LEN(C1941)&gt;0,IF(LEN(INDEX(TasksList!$C$6:$C$1005,MATCH(C1941,TasksList!$B$6:$B$1005,0),1))=0,"",INDEX(TasksList!$C$6:$C$1005,MATCH(C1941,TasksList!$B$6:$B$1005,0),1)),""),"")</f>
        <v/>
      </c>
      <c r="E1941" s="361" t="str">
        <f>IFERROR(IF(LEN(C1941)&gt;0,IF(LEN(INDEX(TasksList!$F$6:$F$1005,MATCH(C1941,TasksList!$B$6:$B$1005,0),1))=0,"not set!",INDEX(TasksList!$F$6:$F$1005,MATCH(C1941,TasksList!$B$6:$B$1005,0),1)),""),"")</f>
        <v/>
      </c>
      <c r="F1941" s="360" t="str">
        <f>IFERROR(IF(LEN(D1941)&gt;0,IF(LEN(INDEX(AdressBook!$D$6:$D$25,MATCH(D1941,AdressBook!$B$6:$B$25,0),1))=0,"",INDEX(AdressBook!$D$6:$D$25,MATCH(D1941,AdressBook!$B$6:$B$25,0),1)),""),"")</f>
        <v/>
      </c>
      <c r="G1941" s="361" t="str">
        <f>IFERROR(IF(LEN(INDEX(PlansAndNotes!$F$6:$F$2005,ROW(B1941)-ROW($C$3)))=0,"",INDEX(PlansAndNotes!$F$6:$F$2005,ROW(B1941)-ROW($C$3))),"")</f>
        <v/>
      </c>
      <c r="H1941" s="361" t="str">
        <f>IFERROR(IF(LEN(C1941)&gt;0,IF(LEN(INDEX(TasksList!$G$6:$G$1005,MATCH(C1941,TasksList!$B$6:$B$1005,0),1))=0,"",INDEX(TasksList!$G$6:$G$1005,MATCH(C1941,TasksList!$B$6:$B$1005,0),1)),""),"")</f>
        <v/>
      </c>
      <c r="I1941" s="381"/>
      <c r="J1941" s="400"/>
      <c r="K1941" s="400"/>
      <c r="L1941" s="179"/>
      <c r="M1941" s="381"/>
      <c r="N1941" s="362" t="str">
        <f>IFERROR(IF(LEN(INDEX(PlansAndNotes!$D$6:$D$4005,ROW(B1941)-ROW($C$3)))=0,"",INDEX(PlansAndNotes!$D$6:$D$4005,ROW(B1941)-ROW($C$3))),"")</f>
        <v/>
      </c>
      <c r="O1941" s="165" t="str">
        <f t="shared" si="217"/>
        <v/>
      </c>
      <c r="P1941" s="363" t="str">
        <f>IFERROR(IF(LEN(INDEX(PlansAndNotes!$E$6:$E$4005,ROW(B1941)-ROW($C$3)))=0,"",INDEX(PlansAndNotes!$E$6:$E$4005,ROW(B1941)-ROW($C$3))),"")</f>
        <v/>
      </c>
      <c r="Q1941" s="363" t="str">
        <f>IFERROR(IF(LEN(INDEX(PlansAndNotes!$G$6:$G$4005,ROW(B1941)-ROW($C$3)))=0,"",INDEX(PlansAndNotes!$G$6:$G$4005,ROW(B1941)-ROW($C$3))),"")</f>
        <v/>
      </c>
      <c r="R1941" s="361" t="str">
        <f>IFERROR(IF(LEN(D1941)&gt;0,IF(LEN(INDEX(AdressBook!$C$6:$C$25,MATCH(D1941,AdressBook!$B$6:$B$25,0),1))=0,"",INDEX(AdressBook!$C$6:$C$25,MATCH(D1941,AdressBook!$B$6:$B$25,0),1)),""),"")</f>
        <v/>
      </c>
      <c r="S1941" s="165">
        <f>IF(LEN(C1941)&gt;0,IFERROR(IF(MATCH(C1941,C1942:$C$4004,0)&gt;0,-1,ROW(S1941)-ROW($S$3)),ROW(S1941)-ROW($S$3)),-1)</f>
        <v>-1</v>
      </c>
      <c r="T1941" s="165">
        <f t="shared" si="218"/>
        <v>0</v>
      </c>
      <c r="U1941" s="165" t="str">
        <f t="shared" si="219"/>
        <v/>
      </c>
      <c r="V1941" s="165" t="str">
        <f>IFERROR(IF(OR(C1941="",S1941&lt;0),"",IF(SUBTOTAL(3,C1941:C1941)=0,-1,SUBTOTAL(3,$C$4:C1941))),"")</f>
        <v/>
      </c>
      <c r="W1941" s="156" t="str">
        <f t="array" ref="W1941">IF(LEN(C1941)&gt;0,IFERROR(IF(MATCH(C1941,$C$3:$C1940,0)&gt;0,N1941-INDEX($N$3:N1940,SUMPRODUCT(MAX(ROW($C$3:$C1940)*(C1941=$C$3:$C1940)))-2,1),""),""),"")</f>
        <v/>
      </c>
      <c r="X1941" s="156">
        <f t="shared" ca="1" si="220"/>
        <v>1</v>
      </c>
      <c r="Y1941" s="156">
        <f t="shared" ca="1" si="221"/>
        <v>1</v>
      </c>
    </row>
    <row r="1942" spans="2:25" hidden="1" x14ac:dyDescent="0.25">
      <c r="B1942" s="390" t="str">
        <f>IFERROR(IF(LEN(INDEX(PlansAndNotes!$B$6:$B$2005,ROW(A1942)-ROW($B$3)))=0,"",INDEX(PlansAndNotes!$B$6:$B$2005,ROW(A1942)-ROW($B$3))),"")</f>
        <v/>
      </c>
      <c r="C1942" s="361" t="str">
        <f t="shared" si="216"/>
        <v/>
      </c>
      <c r="D1942" s="361" t="str">
        <f>IFERROR(IF(LEN(C1942)&gt;0,IF(LEN(INDEX(TasksList!$C$6:$C$1005,MATCH(C1942,TasksList!$B$6:$B$1005,0),1))=0,"",INDEX(TasksList!$C$6:$C$1005,MATCH(C1942,TasksList!$B$6:$B$1005,0),1)),""),"")</f>
        <v/>
      </c>
      <c r="E1942" s="361" t="str">
        <f>IFERROR(IF(LEN(C1942)&gt;0,IF(LEN(INDEX(TasksList!$F$6:$F$1005,MATCH(C1942,TasksList!$B$6:$B$1005,0),1))=0,"not set!",INDEX(TasksList!$F$6:$F$1005,MATCH(C1942,TasksList!$B$6:$B$1005,0),1)),""),"")</f>
        <v/>
      </c>
      <c r="F1942" s="360" t="str">
        <f>IFERROR(IF(LEN(D1942)&gt;0,IF(LEN(INDEX(AdressBook!$D$6:$D$25,MATCH(D1942,AdressBook!$B$6:$B$25,0),1))=0,"",INDEX(AdressBook!$D$6:$D$25,MATCH(D1942,AdressBook!$B$6:$B$25,0),1)),""),"")</f>
        <v/>
      </c>
      <c r="G1942" s="361" t="str">
        <f>IFERROR(IF(LEN(INDEX(PlansAndNotes!$F$6:$F$2005,ROW(B1942)-ROW($C$3)))=0,"",INDEX(PlansAndNotes!$F$6:$F$2005,ROW(B1942)-ROW($C$3))),"")</f>
        <v/>
      </c>
      <c r="H1942" s="361" t="str">
        <f>IFERROR(IF(LEN(C1942)&gt;0,IF(LEN(INDEX(TasksList!$G$6:$G$1005,MATCH(C1942,TasksList!$B$6:$B$1005,0),1))=0,"",INDEX(TasksList!$G$6:$G$1005,MATCH(C1942,TasksList!$B$6:$B$1005,0),1)),""),"")</f>
        <v/>
      </c>
      <c r="I1942" s="381"/>
      <c r="J1942" s="400"/>
      <c r="K1942" s="400"/>
      <c r="L1942" s="179"/>
      <c r="M1942" s="381"/>
      <c r="N1942" s="362" t="str">
        <f>IFERROR(IF(LEN(INDEX(PlansAndNotes!$D$6:$D$4005,ROW(B1942)-ROW($C$3)))=0,"",INDEX(PlansAndNotes!$D$6:$D$4005,ROW(B1942)-ROW($C$3))),"")</f>
        <v/>
      </c>
      <c r="O1942" s="165" t="str">
        <f t="shared" si="217"/>
        <v/>
      </c>
      <c r="P1942" s="363" t="str">
        <f>IFERROR(IF(LEN(INDEX(PlansAndNotes!$E$6:$E$4005,ROW(B1942)-ROW($C$3)))=0,"",INDEX(PlansAndNotes!$E$6:$E$4005,ROW(B1942)-ROW($C$3))),"")</f>
        <v/>
      </c>
      <c r="Q1942" s="363" t="str">
        <f>IFERROR(IF(LEN(INDEX(PlansAndNotes!$G$6:$G$4005,ROW(B1942)-ROW($C$3)))=0,"",INDEX(PlansAndNotes!$G$6:$G$4005,ROW(B1942)-ROW($C$3))),"")</f>
        <v/>
      </c>
      <c r="R1942" s="361" t="str">
        <f>IFERROR(IF(LEN(D1942)&gt;0,IF(LEN(INDEX(AdressBook!$C$6:$C$25,MATCH(D1942,AdressBook!$B$6:$B$25,0),1))=0,"",INDEX(AdressBook!$C$6:$C$25,MATCH(D1942,AdressBook!$B$6:$B$25,0),1)),""),"")</f>
        <v/>
      </c>
      <c r="S1942" s="165">
        <f>IF(LEN(C1942)&gt;0,IFERROR(IF(MATCH(C1942,C1943:$C$4004,0)&gt;0,-1,ROW(S1942)-ROW($S$3)),ROW(S1942)-ROW($S$3)),-1)</f>
        <v>-1</v>
      </c>
      <c r="T1942" s="165">
        <f t="shared" si="218"/>
        <v>0</v>
      </c>
      <c r="U1942" s="165" t="str">
        <f t="shared" si="219"/>
        <v/>
      </c>
      <c r="V1942" s="165" t="str">
        <f>IFERROR(IF(OR(C1942="",S1942&lt;0),"",IF(SUBTOTAL(3,C1942:C1942)=0,-1,SUBTOTAL(3,$C$4:C1942))),"")</f>
        <v/>
      </c>
      <c r="W1942" s="156" t="str">
        <f t="array" ref="W1942">IF(LEN(C1942)&gt;0,IFERROR(IF(MATCH(C1942,$C$3:$C1941,0)&gt;0,N1942-INDEX($N$3:N1941,SUMPRODUCT(MAX(ROW($C$3:$C1941)*(C1942=$C$3:$C1941)))-2,1),""),""),"")</f>
        <v/>
      </c>
      <c r="X1942" s="156">
        <f t="shared" ca="1" si="220"/>
        <v>1</v>
      </c>
      <c r="Y1942" s="156">
        <f t="shared" ca="1" si="221"/>
        <v>1</v>
      </c>
    </row>
    <row r="1943" spans="2:25" hidden="1" x14ac:dyDescent="0.25">
      <c r="B1943" s="390" t="str">
        <f>IFERROR(IF(LEN(INDEX(PlansAndNotes!$B$6:$B$2005,ROW(A1943)-ROW($B$3)))=0,"",INDEX(PlansAndNotes!$B$6:$B$2005,ROW(A1943)-ROW($B$3))),"")</f>
        <v/>
      </c>
      <c r="C1943" s="361" t="str">
        <f t="shared" si="216"/>
        <v/>
      </c>
      <c r="D1943" s="361" t="str">
        <f>IFERROR(IF(LEN(C1943)&gt;0,IF(LEN(INDEX(TasksList!$C$6:$C$1005,MATCH(C1943,TasksList!$B$6:$B$1005,0),1))=0,"",INDEX(TasksList!$C$6:$C$1005,MATCH(C1943,TasksList!$B$6:$B$1005,0),1)),""),"")</f>
        <v/>
      </c>
      <c r="E1943" s="361" t="str">
        <f>IFERROR(IF(LEN(C1943)&gt;0,IF(LEN(INDEX(TasksList!$F$6:$F$1005,MATCH(C1943,TasksList!$B$6:$B$1005,0),1))=0,"not set!",INDEX(TasksList!$F$6:$F$1005,MATCH(C1943,TasksList!$B$6:$B$1005,0),1)),""),"")</f>
        <v/>
      </c>
      <c r="F1943" s="360" t="str">
        <f>IFERROR(IF(LEN(D1943)&gt;0,IF(LEN(INDEX(AdressBook!$D$6:$D$25,MATCH(D1943,AdressBook!$B$6:$B$25,0),1))=0,"",INDEX(AdressBook!$D$6:$D$25,MATCH(D1943,AdressBook!$B$6:$B$25,0),1)),""),"")</f>
        <v/>
      </c>
      <c r="G1943" s="361" t="str">
        <f>IFERROR(IF(LEN(INDEX(PlansAndNotes!$F$6:$F$2005,ROW(B1943)-ROW($C$3)))=0,"",INDEX(PlansAndNotes!$F$6:$F$2005,ROW(B1943)-ROW($C$3))),"")</f>
        <v/>
      </c>
      <c r="H1943" s="361" t="str">
        <f>IFERROR(IF(LEN(C1943)&gt;0,IF(LEN(INDEX(TasksList!$G$6:$G$1005,MATCH(C1943,TasksList!$B$6:$B$1005,0),1))=0,"",INDEX(TasksList!$G$6:$G$1005,MATCH(C1943,TasksList!$B$6:$B$1005,0),1)),""),"")</f>
        <v/>
      </c>
      <c r="I1943" s="381"/>
      <c r="J1943" s="400"/>
      <c r="K1943" s="400"/>
      <c r="L1943" s="179"/>
      <c r="M1943" s="381"/>
      <c r="N1943" s="362" t="str">
        <f>IFERROR(IF(LEN(INDEX(PlansAndNotes!$D$6:$D$4005,ROW(B1943)-ROW($C$3)))=0,"",INDEX(PlansAndNotes!$D$6:$D$4005,ROW(B1943)-ROW($C$3))),"")</f>
        <v/>
      </c>
      <c r="O1943" s="165" t="str">
        <f t="shared" si="217"/>
        <v/>
      </c>
      <c r="P1943" s="363" t="str">
        <f>IFERROR(IF(LEN(INDEX(PlansAndNotes!$E$6:$E$4005,ROW(B1943)-ROW($C$3)))=0,"",INDEX(PlansAndNotes!$E$6:$E$4005,ROW(B1943)-ROW($C$3))),"")</f>
        <v/>
      </c>
      <c r="Q1943" s="363" t="str">
        <f>IFERROR(IF(LEN(INDEX(PlansAndNotes!$G$6:$G$4005,ROW(B1943)-ROW($C$3)))=0,"",INDEX(PlansAndNotes!$G$6:$G$4005,ROW(B1943)-ROW($C$3))),"")</f>
        <v/>
      </c>
      <c r="R1943" s="361" t="str">
        <f>IFERROR(IF(LEN(D1943)&gt;0,IF(LEN(INDEX(AdressBook!$C$6:$C$25,MATCH(D1943,AdressBook!$B$6:$B$25,0),1))=0,"",INDEX(AdressBook!$C$6:$C$25,MATCH(D1943,AdressBook!$B$6:$B$25,0),1)),""),"")</f>
        <v/>
      </c>
      <c r="S1943" s="165">
        <f>IF(LEN(C1943)&gt;0,IFERROR(IF(MATCH(C1943,C1944:$C$4004,0)&gt;0,-1,ROW(S1943)-ROW($S$3)),ROW(S1943)-ROW($S$3)),-1)</f>
        <v>-1</v>
      </c>
      <c r="T1943" s="165">
        <f t="shared" si="218"/>
        <v>0</v>
      </c>
      <c r="U1943" s="165" t="str">
        <f t="shared" si="219"/>
        <v/>
      </c>
      <c r="V1943" s="165" t="str">
        <f>IFERROR(IF(OR(C1943="",S1943&lt;0),"",IF(SUBTOTAL(3,C1943:C1943)=0,-1,SUBTOTAL(3,$C$4:C1943))),"")</f>
        <v/>
      </c>
      <c r="W1943" s="156" t="str">
        <f t="array" ref="W1943">IF(LEN(C1943)&gt;0,IFERROR(IF(MATCH(C1943,$C$3:$C1942,0)&gt;0,N1943-INDEX($N$3:N1942,SUMPRODUCT(MAX(ROW($C$3:$C1942)*(C1943=$C$3:$C1942)))-2,1),""),""),"")</f>
        <v/>
      </c>
      <c r="X1943" s="156">
        <f t="shared" ca="1" si="220"/>
        <v>1</v>
      </c>
      <c r="Y1943" s="156">
        <f t="shared" ca="1" si="221"/>
        <v>1</v>
      </c>
    </row>
    <row r="1944" spans="2:25" hidden="1" x14ac:dyDescent="0.25">
      <c r="B1944" s="390" t="str">
        <f>IFERROR(IF(LEN(INDEX(PlansAndNotes!$B$6:$B$2005,ROW(A1944)-ROW($B$3)))=0,"",INDEX(PlansAndNotes!$B$6:$B$2005,ROW(A1944)-ROW($B$3))),"")</f>
        <v/>
      </c>
      <c r="C1944" s="361" t="str">
        <f t="shared" si="216"/>
        <v/>
      </c>
      <c r="D1944" s="361" t="str">
        <f>IFERROR(IF(LEN(C1944)&gt;0,IF(LEN(INDEX(TasksList!$C$6:$C$1005,MATCH(C1944,TasksList!$B$6:$B$1005,0),1))=0,"",INDEX(TasksList!$C$6:$C$1005,MATCH(C1944,TasksList!$B$6:$B$1005,0),1)),""),"")</f>
        <v/>
      </c>
      <c r="E1944" s="361" t="str">
        <f>IFERROR(IF(LEN(C1944)&gt;0,IF(LEN(INDEX(TasksList!$F$6:$F$1005,MATCH(C1944,TasksList!$B$6:$B$1005,0),1))=0,"not set!",INDEX(TasksList!$F$6:$F$1005,MATCH(C1944,TasksList!$B$6:$B$1005,0),1)),""),"")</f>
        <v/>
      </c>
      <c r="F1944" s="360" t="str">
        <f>IFERROR(IF(LEN(D1944)&gt;0,IF(LEN(INDEX(AdressBook!$D$6:$D$25,MATCH(D1944,AdressBook!$B$6:$B$25,0),1))=0,"",INDEX(AdressBook!$D$6:$D$25,MATCH(D1944,AdressBook!$B$6:$B$25,0),1)),""),"")</f>
        <v/>
      </c>
      <c r="G1944" s="361" t="str">
        <f>IFERROR(IF(LEN(INDEX(PlansAndNotes!$F$6:$F$2005,ROW(B1944)-ROW($C$3)))=0,"",INDEX(PlansAndNotes!$F$6:$F$2005,ROW(B1944)-ROW($C$3))),"")</f>
        <v/>
      </c>
      <c r="H1944" s="361" t="str">
        <f>IFERROR(IF(LEN(C1944)&gt;0,IF(LEN(INDEX(TasksList!$G$6:$G$1005,MATCH(C1944,TasksList!$B$6:$B$1005,0),1))=0,"",INDEX(TasksList!$G$6:$G$1005,MATCH(C1944,TasksList!$B$6:$B$1005,0),1)),""),"")</f>
        <v/>
      </c>
      <c r="I1944" s="381"/>
      <c r="J1944" s="400"/>
      <c r="K1944" s="400"/>
      <c r="L1944" s="179"/>
      <c r="M1944" s="381"/>
      <c r="N1944" s="362" t="str">
        <f>IFERROR(IF(LEN(INDEX(PlansAndNotes!$D$6:$D$4005,ROW(B1944)-ROW($C$3)))=0,"",INDEX(PlansAndNotes!$D$6:$D$4005,ROW(B1944)-ROW($C$3))),"")</f>
        <v/>
      </c>
      <c r="O1944" s="165" t="str">
        <f t="shared" si="217"/>
        <v/>
      </c>
      <c r="P1944" s="363" t="str">
        <f>IFERROR(IF(LEN(INDEX(PlansAndNotes!$E$6:$E$4005,ROW(B1944)-ROW($C$3)))=0,"",INDEX(PlansAndNotes!$E$6:$E$4005,ROW(B1944)-ROW($C$3))),"")</f>
        <v/>
      </c>
      <c r="Q1944" s="363" t="str">
        <f>IFERROR(IF(LEN(INDEX(PlansAndNotes!$G$6:$G$4005,ROW(B1944)-ROW($C$3)))=0,"",INDEX(PlansAndNotes!$G$6:$G$4005,ROW(B1944)-ROW($C$3))),"")</f>
        <v/>
      </c>
      <c r="R1944" s="361" t="str">
        <f>IFERROR(IF(LEN(D1944)&gt;0,IF(LEN(INDEX(AdressBook!$C$6:$C$25,MATCH(D1944,AdressBook!$B$6:$B$25,0),1))=0,"",INDEX(AdressBook!$C$6:$C$25,MATCH(D1944,AdressBook!$B$6:$B$25,0),1)),""),"")</f>
        <v/>
      </c>
      <c r="S1944" s="165">
        <f>IF(LEN(C1944)&gt;0,IFERROR(IF(MATCH(C1944,C1945:$C$4004,0)&gt;0,-1,ROW(S1944)-ROW($S$3)),ROW(S1944)-ROW($S$3)),-1)</f>
        <v>-1</v>
      </c>
      <c r="T1944" s="165">
        <f t="shared" si="218"/>
        <v>0</v>
      </c>
      <c r="U1944" s="165" t="str">
        <f t="shared" si="219"/>
        <v/>
      </c>
      <c r="V1944" s="165" t="str">
        <f>IFERROR(IF(OR(C1944="",S1944&lt;0),"",IF(SUBTOTAL(3,C1944:C1944)=0,-1,SUBTOTAL(3,$C$4:C1944))),"")</f>
        <v/>
      </c>
      <c r="W1944" s="156" t="str">
        <f t="array" ref="W1944">IF(LEN(C1944)&gt;0,IFERROR(IF(MATCH(C1944,$C$3:$C1943,0)&gt;0,N1944-INDEX($N$3:N1943,SUMPRODUCT(MAX(ROW($C$3:$C1943)*(C1944=$C$3:$C1943)))-2,1),""),""),"")</f>
        <v/>
      </c>
      <c r="X1944" s="156">
        <f t="shared" ca="1" si="220"/>
        <v>1</v>
      </c>
      <c r="Y1944" s="156">
        <f t="shared" ca="1" si="221"/>
        <v>1</v>
      </c>
    </row>
    <row r="1945" spans="2:25" hidden="1" x14ac:dyDescent="0.25">
      <c r="B1945" s="390" t="str">
        <f>IFERROR(IF(LEN(INDEX(PlansAndNotes!$B$6:$B$2005,ROW(A1945)-ROW($B$3)))=0,"",INDEX(PlansAndNotes!$B$6:$B$2005,ROW(A1945)-ROW($B$3))),"")</f>
        <v/>
      </c>
      <c r="C1945" s="361" t="str">
        <f t="shared" si="216"/>
        <v/>
      </c>
      <c r="D1945" s="361" t="str">
        <f>IFERROR(IF(LEN(C1945)&gt;0,IF(LEN(INDEX(TasksList!$C$6:$C$1005,MATCH(C1945,TasksList!$B$6:$B$1005,0),1))=0,"",INDEX(TasksList!$C$6:$C$1005,MATCH(C1945,TasksList!$B$6:$B$1005,0),1)),""),"")</f>
        <v/>
      </c>
      <c r="E1945" s="361" t="str">
        <f>IFERROR(IF(LEN(C1945)&gt;0,IF(LEN(INDEX(TasksList!$F$6:$F$1005,MATCH(C1945,TasksList!$B$6:$B$1005,0),1))=0,"not set!",INDEX(TasksList!$F$6:$F$1005,MATCH(C1945,TasksList!$B$6:$B$1005,0),1)),""),"")</f>
        <v/>
      </c>
      <c r="F1945" s="360" t="str">
        <f>IFERROR(IF(LEN(D1945)&gt;0,IF(LEN(INDEX(AdressBook!$D$6:$D$25,MATCH(D1945,AdressBook!$B$6:$B$25,0),1))=0,"",INDEX(AdressBook!$D$6:$D$25,MATCH(D1945,AdressBook!$B$6:$B$25,0),1)),""),"")</f>
        <v/>
      </c>
      <c r="G1945" s="361" t="str">
        <f>IFERROR(IF(LEN(INDEX(PlansAndNotes!$F$6:$F$2005,ROW(B1945)-ROW($C$3)))=0,"",INDEX(PlansAndNotes!$F$6:$F$2005,ROW(B1945)-ROW($C$3))),"")</f>
        <v/>
      </c>
      <c r="H1945" s="361" t="str">
        <f>IFERROR(IF(LEN(C1945)&gt;0,IF(LEN(INDEX(TasksList!$G$6:$G$1005,MATCH(C1945,TasksList!$B$6:$B$1005,0),1))=0,"",INDEX(TasksList!$G$6:$G$1005,MATCH(C1945,TasksList!$B$6:$B$1005,0),1)),""),"")</f>
        <v/>
      </c>
      <c r="I1945" s="381"/>
      <c r="J1945" s="400"/>
      <c r="K1945" s="400"/>
      <c r="L1945" s="179"/>
      <c r="M1945" s="381"/>
      <c r="N1945" s="362" t="str">
        <f>IFERROR(IF(LEN(INDEX(PlansAndNotes!$D$6:$D$4005,ROW(B1945)-ROW($C$3)))=0,"",INDEX(PlansAndNotes!$D$6:$D$4005,ROW(B1945)-ROW($C$3))),"")</f>
        <v/>
      </c>
      <c r="O1945" s="165" t="str">
        <f t="shared" si="217"/>
        <v/>
      </c>
      <c r="P1945" s="363" t="str">
        <f>IFERROR(IF(LEN(INDEX(PlansAndNotes!$E$6:$E$4005,ROW(B1945)-ROW($C$3)))=0,"",INDEX(PlansAndNotes!$E$6:$E$4005,ROW(B1945)-ROW($C$3))),"")</f>
        <v/>
      </c>
      <c r="Q1945" s="363" t="str">
        <f>IFERROR(IF(LEN(INDEX(PlansAndNotes!$G$6:$G$4005,ROW(B1945)-ROW($C$3)))=0,"",INDEX(PlansAndNotes!$G$6:$G$4005,ROW(B1945)-ROW($C$3))),"")</f>
        <v/>
      </c>
      <c r="R1945" s="361" t="str">
        <f>IFERROR(IF(LEN(D1945)&gt;0,IF(LEN(INDEX(AdressBook!$C$6:$C$25,MATCH(D1945,AdressBook!$B$6:$B$25,0),1))=0,"",INDEX(AdressBook!$C$6:$C$25,MATCH(D1945,AdressBook!$B$6:$B$25,0),1)),""),"")</f>
        <v/>
      </c>
      <c r="S1945" s="165">
        <f>IF(LEN(C1945)&gt;0,IFERROR(IF(MATCH(C1945,C1946:$C$4004,0)&gt;0,-1,ROW(S1945)-ROW($S$3)),ROW(S1945)-ROW($S$3)),-1)</f>
        <v>-1</v>
      </c>
      <c r="T1945" s="165">
        <f t="shared" si="218"/>
        <v>0</v>
      </c>
      <c r="U1945" s="165" t="str">
        <f t="shared" si="219"/>
        <v/>
      </c>
      <c r="V1945" s="165" t="str">
        <f>IFERROR(IF(OR(C1945="",S1945&lt;0),"",IF(SUBTOTAL(3,C1945:C1945)=0,-1,SUBTOTAL(3,$C$4:C1945))),"")</f>
        <v/>
      </c>
      <c r="W1945" s="156" t="str">
        <f t="array" ref="W1945">IF(LEN(C1945)&gt;0,IFERROR(IF(MATCH(C1945,$C$3:$C1944,0)&gt;0,N1945-INDEX($N$3:N1944,SUMPRODUCT(MAX(ROW($C$3:$C1944)*(C1945=$C$3:$C1944)))-2,1),""),""),"")</f>
        <v/>
      </c>
      <c r="X1945" s="156">
        <f t="shared" ca="1" si="220"/>
        <v>1</v>
      </c>
      <c r="Y1945" s="156">
        <f t="shared" ca="1" si="221"/>
        <v>1</v>
      </c>
    </row>
    <row r="1946" spans="2:25" hidden="1" x14ac:dyDescent="0.25">
      <c r="B1946" s="390" t="str">
        <f>IFERROR(IF(LEN(INDEX(PlansAndNotes!$B$6:$B$2005,ROW(A1946)-ROW($B$3)))=0,"",INDEX(PlansAndNotes!$B$6:$B$2005,ROW(A1946)-ROW($B$3))),"")</f>
        <v/>
      </c>
      <c r="C1946" s="361" t="str">
        <f t="shared" si="216"/>
        <v/>
      </c>
      <c r="D1946" s="361" t="str">
        <f>IFERROR(IF(LEN(C1946)&gt;0,IF(LEN(INDEX(TasksList!$C$6:$C$1005,MATCH(C1946,TasksList!$B$6:$B$1005,0),1))=0,"",INDEX(TasksList!$C$6:$C$1005,MATCH(C1946,TasksList!$B$6:$B$1005,0),1)),""),"")</f>
        <v/>
      </c>
      <c r="E1946" s="361" t="str">
        <f>IFERROR(IF(LEN(C1946)&gt;0,IF(LEN(INDEX(TasksList!$F$6:$F$1005,MATCH(C1946,TasksList!$B$6:$B$1005,0),1))=0,"not set!",INDEX(TasksList!$F$6:$F$1005,MATCH(C1946,TasksList!$B$6:$B$1005,0),1)),""),"")</f>
        <v/>
      </c>
      <c r="F1946" s="360" t="str">
        <f>IFERROR(IF(LEN(D1946)&gt;0,IF(LEN(INDEX(AdressBook!$D$6:$D$25,MATCH(D1946,AdressBook!$B$6:$B$25,0),1))=0,"",INDEX(AdressBook!$D$6:$D$25,MATCH(D1946,AdressBook!$B$6:$B$25,0),1)),""),"")</f>
        <v/>
      </c>
      <c r="G1946" s="361" t="str">
        <f>IFERROR(IF(LEN(INDEX(PlansAndNotes!$F$6:$F$2005,ROW(B1946)-ROW($C$3)))=0,"",INDEX(PlansAndNotes!$F$6:$F$2005,ROW(B1946)-ROW($C$3))),"")</f>
        <v/>
      </c>
      <c r="H1946" s="361" t="str">
        <f>IFERROR(IF(LEN(C1946)&gt;0,IF(LEN(INDEX(TasksList!$G$6:$G$1005,MATCH(C1946,TasksList!$B$6:$B$1005,0),1))=0,"",INDEX(TasksList!$G$6:$G$1005,MATCH(C1946,TasksList!$B$6:$B$1005,0),1)),""),"")</f>
        <v/>
      </c>
      <c r="I1946" s="381"/>
      <c r="J1946" s="400"/>
      <c r="K1946" s="400"/>
      <c r="L1946" s="179"/>
      <c r="M1946" s="381"/>
      <c r="N1946" s="362" t="str">
        <f>IFERROR(IF(LEN(INDEX(PlansAndNotes!$D$6:$D$4005,ROW(B1946)-ROW($C$3)))=0,"",INDEX(PlansAndNotes!$D$6:$D$4005,ROW(B1946)-ROW($C$3))),"")</f>
        <v/>
      </c>
      <c r="O1946" s="165" t="str">
        <f t="shared" si="217"/>
        <v/>
      </c>
      <c r="P1946" s="363" t="str">
        <f>IFERROR(IF(LEN(INDEX(PlansAndNotes!$E$6:$E$4005,ROW(B1946)-ROW($C$3)))=0,"",INDEX(PlansAndNotes!$E$6:$E$4005,ROW(B1946)-ROW($C$3))),"")</f>
        <v/>
      </c>
      <c r="Q1946" s="363" t="str">
        <f>IFERROR(IF(LEN(INDEX(PlansAndNotes!$G$6:$G$4005,ROW(B1946)-ROW($C$3)))=0,"",INDEX(PlansAndNotes!$G$6:$G$4005,ROW(B1946)-ROW($C$3))),"")</f>
        <v/>
      </c>
      <c r="R1946" s="361" t="str">
        <f>IFERROR(IF(LEN(D1946)&gt;0,IF(LEN(INDEX(AdressBook!$C$6:$C$25,MATCH(D1946,AdressBook!$B$6:$B$25,0),1))=0,"",INDEX(AdressBook!$C$6:$C$25,MATCH(D1946,AdressBook!$B$6:$B$25,0),1)),""),"")</f>
        <v/>
      </c>
      <c r="S1946" s="165">
        <f>IF(LEN(C1946)&gt;0,IFERROR(IF(MATCH(C1946,C1947:$C$4004,0)&gt;0,-1,ROW(S1946)-ROW($S$3)),ROW(S1946)-ROW($S$3)),-1)</f>
        <v>-1</v>
      </c>
      <c r="T1946" s="165">
        <f t="shared" si="218"/>
        <v>0</v>
      </c>
      <c r="U1946" s="165" t="str">
        <f t="shared" si="219"/>
        <v/>
      </c>
      <c r="V1946" s="165" t="str">
        <f>IFERROR(IF(OR(C1946="",S1946&lt;0),"",IF(SUBTOTAL(3,C1946:C1946)=0,-1,SUBTOTAL(3,$C$4:C1946))),"")</f>
        <v/>
      </c>
      <c r="W1946" s="156" t="str">
        <f t="array" ref="W1946">IF(LEN(C1946)&gt;0,IFERROR(IF(MATCH(C1946,$C$3:$C1945,0)&gt;0,N1946-INDEX($N$3:N1945,SUMPRODUCT(MAX(ROW($C$3:$C1945)*(C1946=$C$3:$C1945)))-2,1),""),""),"")</f>
        <v/>
      </c>
      <c r="X1946" s="156">
        <f t="shared" ca="1" si="220"/>
        <v>1</v>
      </c>
      <c r="Y1946" s="156">
        <f t="shared" ca="1" si="221"/>
        <v>1</v>
      </c>
    </row>
    <row r="1947" spans="2:25" hidden="1" x14ac:dyDescent="0.25">
      <c r="B1947" s="390" t="str">
        <f>IFERROR(IF(LEN(INDEX(PlansAndNotes!$B$6:$B$2005,ROW(A1947)-ROW($B$3)))=0,"",INDEX(PlansAndNotes!$B$6:$B$2005,ROW(A1947)-ROW($B$3))),"")</f>
        <v/>
      </c>
      <c r="C1947" s="361" t="str">
        <f t="shared" si="216"/>
        <v/>
      </c>
      <c r="D1947" s="361" t="str">
        <f>IFERROR(IF(LEN(C1947)&gt;0,IF(LEN(INDEX(TasksList!$C$6:$C$1005,MATCH(C1947,TasksList!$B$6:$B$1005,0),1))=0,"",INDEX(TasksList!$C$6:$C$1005,MATCH(C1947,TasksList!$B$6:$B$1005,0),1)),""),"")</f>
        <v/>
      </c>
      <c r="E1947" s="361" t="str">
        <f>IFERROR(IF(LEN(C1947)&gt;0,IF(LEN(INDEX(TasksList!$F$6:$F$1005,MATCH(C1947,TasksList!$B$6:$B$1005,0),1))=0,"not set!",INDEX(TasksList!$F$6:$F$1005,MATCH(C1947,TasksList!$B$6:$B$1005,0),1)),""),"")</f>
        <v/>
      </c>
      <c r="F1947" s="360" t="str">
        <f>IFERROR(IF(LEN(D1947)&gt;0,IF(LEN(INDEX(AdressBook!$D$6:$D$25,MATCH(D1947,AdressBook!$B$6:$B$25,0),1))=0,"",INDEX(AdressBook!$D$6:$D$25,MATCH(D1947,AdressBook!$B$6:$B$25,0),1)),""),"")</f>
        <v/>
      </c>
      <c r="G1947" s="361" t="str">
        <f>IFERROR(IF(LEN(INDEX(PlansAndNotes!$F$6:$F$2005,ROW(B1947)-ROW($C$3)))=0,"",INDEX(PlansAndNotes!$F$6:$F$2005,ROW(B1947)-ROW($C$3))),"")</f>
        <v/>
      </c>
      <c r="H1947" s="361" t="str">
        <f>IFERROR(IF(LEN(C1947)&gt;0,IF(LEN(INDEX(TasksList!$G$6:$G$1005,MATCH(C1947,TasksList!$B$6:$B$1005,0),1))=0,"",INDEX(TasksList!$G$6:$G$1005,MATCH(C1947,TasksList!$B$6:$B$1005,0),1)),""),"")</f>
        <v/>
      </c>
      <c r="I1947" s="381"/>
      <c r="J1947" s="400"/>
      <c r="K1947" s="400"/>
      <c r="L1947" s="179"/>
      <c r="M1947" s="381"/>
      <c r="N1947" s="362" t="str">
        <f>IFERROR(IF(LEN(INDEX(PlansAndNotes!$D$6:$D$4005,ROW(B1947)-ROW($C$3)))=0,"",INDEX(PlansAndNotes!$D$6:$D$4005,ROW(B1947)-ROW($C$3))),"")</f>
        <v/>
      </c>
      <c r="O1947" s="165" t="str">
        <f t="shared" si="217"/>
        <v/>
      </c>
      <c r="P1947" s="363" t="str">
        <f>IFERROR(IF(LEN(INDEX(PlansAndNotes!$E$6:$E$4005,ROW(B1947)-ROW($C$3)))=0,"",INDEX(PlansAndNotes!$E$6:$E$4005,ROW(B1947)-ROW($C$3))),"")</f>
        <v/>
      </c>
      <c r="Q1947" s="363" t="str">
        <f>IFERROR(IF(LEN(INDEX(PlansAndNotes!$G$6:$G$4005,ROW(B1947)-ROW($C$3)))=0,"",INDEX(PlansAndNotes!$G$6:$G$4005,ROW(B1947)-ROW($C$3))),"")</f>
        <v/>
      </c>
      <c r="R1947" s="361" t="str">
        <f>IFERROR(IF(LEN(D1947)&gt;0,IF(LEN(INDEX(AdressBook!$C$6:$C$25,MATCH(D1947,AdressBook!$B$6:$B$25,0),1))=0,"",INDEX(AdressBook!$C$6:$C$25,MATCH(D1947,AdressBook!$B$6:$B$25,0),1)),""),"")</f>
        <v/>
      </c>
      <c r="S1947" s="165">
        <f>IF(LEN(C1947)&gt;0,IFERROR(IF(MATCH(C1947,C1948:$C$4004,0)&gt;0,-1,ROW(S1947)-ROW($S$3)),ROW(S1947)-ROW($S$3)),-1)</f>
        <v>-1</v>
      </c>
      <c r="T1947" s="165">
        <f t="shared" si="218"/>
        <v>0</v>
      </c>
      <c r="U1947" s="165" t="str">
        <f t="shared" si="219"/>
        <v/>
      </c>
      <c r="V1947" s="165" t="str">
        <f>IFERROR(IF(OR(C1947="",S1947&lt;0),"",IF(SUBTOTAL(3,C1947:C1947)=0,-1,SUBTOTAL(3,$C$4:C1947))),"")</f>
        <v/>
      </c>
      <c r="W1947" s="156" t="str">
        <f t="array" ref="W1947">IF(LEN(C1947)&gt;0,IFERROR(IF(MATCH(C1947,$C$3:$C1946,0)&gt;0,N1947-INDEX($N$3:N1946,SUMPRODUCT(MAX(ROW($C$3:$C1946)*(C1947=$C$3:$C1946)))-2,1),""),""),"")</f>
        <v/>
      </c>
      <c r="X1947" s="156">
        <f t="shared" ca="1" si="220"/>
        <v>1</v>
      </c>
      <c r="Y1947" s="156">
        <f t="shared" ca="1" si="221"/>
        <v>1</v>
      </c>
    </row>
    <row r="1948" spans="2:25" hidden="1" x14ac:dyDescent="0.25">
      <c r="B1948" s="390" t="str">
        <f>IFERROR(IF(LEN(INDEX(PlansAndNotes!$B$6:$B$2005,ROW(A1948)-ROW($B$3)))=0,"",INDEX(PlansAndNotes!$B$6:$B$2005,ROW(A1948)-ROW($B$3))),"")</f>
        <v/>
      </c>
      <c r="C1948" s="361" t="str">
        <f t="shared" si="216"/>
        <v/>
      </c>
      <c r="D1948" s="361" t="str">
        <f>IFERROR(IF(LEN(C1948)&gt;0,IF(LEN(INDEX(TasksList!$C$6:$C$1005,MATCH(C1948,TasksList!$B$6:$B$1005,0),1))=0,"",INDEX(TasksList!$C$6:$C$1005,MATCH(C1948,TasksList!$B$6:$B$1005,0),1)),""),"")</f>
        <v/>
      </c>
      <c r="E1948" s="361" t="str">
        <f>IFERROR(IF(LEN(C1948)&gt;0,IF(LEN(INDEX(TasksList!$F$6:$F$1005,MATCH(C1948,TasksList!$B$6:$B$1005,0),1))=0,"not set!",INDEX(TasksList!$F$6:$F$1005,MATCH(C1948,TasksList!$B$6:$B$1005,0),1)),""),"")</f>
        <v/>
      </c>
      <c r="F1948" s="360" t="str">
        <f>IFERROR(IF(LEN(D1948)&gt;0,IF(LEN(INDEX(AdressBook!$D$6:$D$25,MATCH(D1948,AdressBook!$B$6:$B$25,0),1))=0,"",INDEX(AdressBook!$D$6:$D$25,MATCH(D1948,AdressBook!$B$6:$B$25,0),1)),""),"")</f>
        <v/>
      </c>
      <c r="G1948" s="361" t="str">
        <f>IFERROR(IF(LEN(INDEX(PlansAndNotes!$F$6:$F$2005,ROW(B1948)-ROW($C$3)))=0,"",INDEX(PlansAndNotes!$F$6:$F$2005,ROW(B1948)-ROW($C$3))),"")</f>
        <v/>
      </c>
      <c r="H1948" s="361" t="str">
        <f>IFERROR(IF(LEN(C1948)&gt;0,IF(LEN(INDEX(TasksList!$G$6:$G$1005,MATCH(C1948,TasksList!$B$6:$B$1005,0),1))=0,"",INDEX(TasksList!$G$6:$G$1005,MATCH(C1948,TasksList!$B$6:$B$1005,0),1)),""),"")</f>
        <v/>
      </c>
      <c r="I1948" s="381"/>
      <c r="J1948" s="400"/>
      <c r="K1948" s="400"/>
      <c r="L1948" s="179"/>
      <c r="M1948" s="381"/>
      <c r="N1948" s="362" t="str">
        <f>IFERROR(IF(LEN(INDEX(PlansAndNotes!$D$6:$D$4005,ROW(B1948)-ROW($C$3)))=0,"",INDEX(PlansAndNotes!$D$6:$D$4005,ROW(B1948)-ROW($C$3))),"")</f>
        <v/>
      </c>
      <c r="O1948" s="165" t="str">
        <f t="shared" si="217"/>
        <v/>
      </c>
      <c r="P1948" s="363" t="str">
        <f>IFERROR(IF(LEN(INDEX(PlansAndNotes!$E$6:$E$4005,ROW(B1948)-ROW($C$3)))=0,"",INDEX(PlansAndNotes!$E$6:$E$4005,ROW(B1948)-ROW($C$3))),"")</f>
        <v/>
      </c>
      <c r="Q1948" s="363" t="str">
        <f>IFERROR(IF(LEN(INDEX(PlansAndNotes!$G$6:$G$4005,ROW(B1948)-ROW($C$3)))=0,"",INDEX(PlansAndNotes!$G$6:$G$4005,ROW(B1948)-ROW($C$3))),"")</f>
        <v/>
      </c>
      <c r="R1948" s="361" t="str">
        <f>IFERROR(IF(LEN(D1948)&gt;0,IF(LEN(INDEX(AdressBook!$C$6:$C$25,MATCH(D1948,AdressBook!$B$6:$B$25,0),1))=0,"",INDEX(AdressBook!$C$6:$C$25,MATCH(D1948,AdressBook!$B$6:$B$25,0),1)),""),"")</f>
        <v/>
      </c>
      <c r="S1948" s="165">
        <f>IF(LEN(C1948)&gt;0,IFERROR(IF(MATCH(C1948,C1949:$C$4004,0)&gt;0,-1,ROW(S1948)-ROW($S$3)),ROW(S1948)-ROW($S$3)),-1)</f>
        <v>-1</v>
      </c>
      <c r="T1948" s="165">
        <f t="shared" si="218"/>
        <v>0</v>
      </c>
      <c r="U1948" s="165" t="str">
        <f t="shared" si="219"/>
        <v/>
      </c>
      <c r="V1948" s="165" t="str">
        <f>IFERROR(IF(OR(C1948="",S1948&lt;0),"",IF(SUBTOTAL(3,C1948:C1948)=0,-1,SUBTOTAL(3,$C$4:C1948))),"")</f>
        <v/>
      </c>
      <c r="W1948" s="156" t="str">
        <f t="array" ref="W1948">IF(LEN(C1948)&gt;0,IFERROR(IF(MATCH(C1948,$C$3:$C1947,0)&gt;0,N1948-INDEX($N$3:N1947,SUMPRODUCT(MAX(ROW($C$3:$C1947)*(C1948=$C$3:$C1947)))-2,1),""),""),"")</f>
        <v/>
      </c>
      <c r="X1948" s="156">
        <f t="shared" ca="1" si="220"/>
        <v>1</v>
      </c>
      <c r="Y1948" s="156">
        <f t="shared" ca="1" si="221"/>
        <v>1</v>
      </c>
    </row>
    <row r="1949" spans="2:25" hidden="1" x14ac:dyDescent="0.25">
      <c r="B1949" s="390" t="str">
        <f>IFERROR(IF(LEN(INDEX(PlansAndNotes!$B$6:$B$2005,ROW(A1949)-ROW($B$3)))=0,"",INDEX(PlansAndNotes!$B$6:$B$2005,ROW(A1949)-ROW($B$3))),"")</f>
        <v/>
      </c>
      <c r="C1949" s="361" t="str">
        <f t="shared" si="216"/>
        <v/>
      </c>
      <c r="D1949" s="361" t="str">
        <f>IFERROR(IF(LEN(C1949)&gt;0,IF(LEN(INDEX(TasksList!$C$6:$C$1005,MATCH(C1949,TasksList!$B$6:$B$1005,0),1))=0,"",INDEX(TasksList!$C$6:$C$1005,MATCH(C1949,TasksList!$B$6:$B$1005,0),1)),""),"")</f>
        <v/>
      </c>
      <c r="E1949" s="361" t="str">
        <f>IFERROR(IF(LEN(C1949)&gt;0,IF(LEN(INDEX(TasksList!$F$6:$F$1005,MATCH(C1949,TasksList!$B$6:$B$1005,0),1))=0,"not set!",INDEX(TasksList!$F$6:$F$1005,MATCH(C1949,TasksList!$B$6:$B$1005,0),1)),""),"")</f>
        <v/>
      </c>
      <c r="F1949" s="360" t="str">
        <f>IFERROR(IF(LEN(D1949)&gt;0,IF(LEN(INDEX(AdressBook!$D$6:$D$25,MATCH(D1949,AdressBook!$B$6:$B$25,0),1))=0,"",INDEX(AdressBook!$D$6:$D$25,MATCH(D1949,AdressBook!$B$6:$B$25,0),1)),""),"")</f>
        <v/>
      </c>
      <c r="G1949" s="361" t="str">
        <f>IFERROR(IF(LEN(INDEX(PlansAndNotes!$F$6:$F$2005,ROW(B1949)-ROW($C$3)))=0,"",INDEX(PlansAndNotes!$F$6:$F$2005,ROW(B1949)-ROW($C$3))),"")</f>
        <v/>
      </c>
      <c r="H1949" s="361" t="str">
        <f>IFERROR(IF(LEN(C1949)&gt;0,IF(LEN(INDEX(TasksList!$G$6:$G$1005,MATCH(C1949,TasksList!$B$6:$B$1005,0),1))=0,"",INDEX(TasksList!$G$6:$G$1005,MATCH(C1949,TasksList!$B$6:$B$1005,0),1)),""),"")</f>
        <v/>
      </c>
      <c r="I1949" s="381"/>
      <c r="J1949" s="400"/>
      <c r="K1949" s="400"/>
      <c r="L1949" s="179"/>
      <c r="M1949" s="381"/>
      <c r="N1949" s="362" t="str">
        <f>IFERROR(IF(LEN(INDEX(PlansAndNotes!$D$6:$D$4005,ROW(B1949)-ROW($C$3)))=0,"",INDEX(PlansAndNotes!$D$6:$D$4005,ROW(B1949)-ROW($C$3))),"")</f>
        <v/>
      </c>
      <c r="O1949" s="165" t="str">
        <f t="shared" si="217"/>
        <v/>
      </c>
      <c r="P1949" s="363" t="str">
        <f>IFERROR(IF(LEN(INDEX(PlansAndNotes!$E$6:$E$4005,ROW(B1949)-ROW($C$3)))=0,"",INDEX(PlansAndNotes!$E$6:$E$4005,ROW(B1949)-ROW($C$3))),"")</f>
        <v/>
      </c>
      <c r="Q1949" s="363" t="str">
        <f>IFERROR(IF(LEN(INDEX(PlansAndNotes!$G$6:$G$4005,ROW(B1949)-ROW($C$3)))=0,"",INDEX(PlansAndNotes!$G$6:$G$4005,ROW(B1949)-ROW($C$3))),"")</f>
        <v/>
      </c>
      <c r="R1949" s="361" t="str">
        <f>IFERROR(IF(LEN(D1949)&gt;0,IF(LEN(INDEX(AdressBook!$C$6:$C$25,MATCH(D1949,AdressBook!$B$6:$B$25,0),1))=0,"",INDEX(AdressBook!$C$6:$C$25,MATCH(D1949,AdressBook!$B$6:$B$25,0),1)),""),"")</f>
        <v/>
      </c>
      <c r="S1949" s="165">
        <f>IF(LEN(C1949)&gt;0,IFERROR(IF(MATCH(C1949,C1950:$C$4004,0)&gt;0,-1,ROW(S1949)-ROW($S$3)),ROW(S1949)-ROW($S$3)),-1)</f>
        <v>-1</v>
      </c>
      <c r="T1949" s="165">
        <f t="shared" si="218"/>
        <v>0</v>
      </c>
      <c r="U1949" s="165" t="str">
        <f t="shared" si="219"/>
        <v/>
      </c>
      <c r="V1949" s="165" t="str">
        <f>IFERROR(IF(OR(C1949="",S1949&lt;0),"",IF(SUBTOTAL(3,C1949:C1949)=0,-1,SUBTOTAL(3,$C$4:C1949))),"")</f>
        <v/>
      </c>
      <c r="W1949" s="156" t="str">
        <f t="array" ref="W1949">IF(LEN(C1949)&gt;0,IFERROR(IF(MATCH(C1949,$C$3:$C1948,0)&gt;0,N1949-INDEX($N$3:N1948,SUMPRODUCT(MAX(ROW($C$3:$C1948)*(C1949=$C$3:$C1948)))-2,1),""),""),"")</f>
        <v/>
      </c>
      <c r="X1949" s="156">
        <f t="shared" ca="1" si="220"/>
        <v>1</v>
      </c>
      <c r="Y1949" s="156">
        <f t="shared" ca="1" si="221"/>
        <v>1</v>
      </c>
    </row>
    <row r="1950" spans="2:25" hidden="1" x14ac:dyDescent="0.25">
      <c r="B1950" s="390" t="str">
        <f>IFERROR(IF(LEN(INDEX(PlansAndNotes!$B$6:$B$2005,ROW(A1950)-ROW($B$3)))=0,"",INDEX(PlansAndNotes!$B$6:$B$2005,ROW(A1950)-ROW($B$3))),"")</f>
        <v/>
      </c>
      <c r="C1950" s="361" t="str">
        <f t="shared" si="216"/>
        <v/>
      </c>
      <c r="D1950" s="361" t="str">
        <f>IFERROR(IF(LEN(C1950)&gt;0,IF(LEN(INDEX(TasksList!$C$6:$C$1005,MATCH(C1950,TasksList!$B$6:$B$1005,0),1))=0,"",INDEX(TasksList!$C$6:$C$1005,MATCH(C1950,TasksList!$B$6:$B$1005,0),1)),""),"")</f>
        <v/>
      </c>
      <c r="E1950" s="361" t="str">
        <f>IFERROR(IF(LEN(C1950)&gt;0,IF(LEN(INDEX(TasksList!$F$6:$F$1005,MATCH(C1950,TasksList!$B$6:$B$1005,0),1))=0,"not set!",INDEX(TasksList!$F$6:$F$1005,MATCH(C1950,TasksList!$B$6:$B$1005,0),1)),""),"")</f>
        <v/>
      </c>
      <c r="F1950" s="360" t="str">
        <f>IFERROR(IF(LEN(D1950)&gt;0,IF(LEN(INDEX(AdressBook!$D$6:$D$25,MATCH(D1950,AdressBook!$B$6:$B$25,0),1))=0,"",INDEX(AdressBook!$D$6:$D$25,MATCH(D1950,AdressBook!$B$6:$B$25,0),1)),""),"")</f>
        <v/>
      </c>
      <c r="G1950" s="361" t="str">
        <f>IFERROR(IF(LEN(INDEX(PlansAndNotes!$F$6:$F$2005,ROW(B1950)-ROW($C$3)))=0,"",INDEX(PlansAndNotes!$F$6:$F$2005,ROW(B1950)-ROW($C$3))),"")</f>
        <v/>
      </c>
      <c r="H1950" s="361" t="str">
        <f>IFERROR(IF(LEN(C1950)&gt;0,IF(LEN(INDEX(TasksList!$G$6:$G$1005,MATCH(C1950,TasksList!$B$6:$B$1005,0),1))=0,"",INDEX(TasksList!$G$6:$G$1005,MATCH(C1950,TasksList!$B$6:$B$1005,0),1)),""),"")</f>
        <v/>
      </c>
      <c r="I1950" s="381"/>
      <c r="J1950" s="400"/>
      <c r="K1950" s="400"/>
      <c r="L1950" s="179"/>
      <c r="M1950" s="381"/>
      <c r="N1950" s="362" t="str">
        <f>IFERROR(IF(LEN(INDEX(PlansAndNotes!$D$6:$D$4005,ROW(B1950)-ROW($C$3)))=0,"",INDEX(PlansAndNotes!$D$6:$D$4005,ROW(B1950)-ROW($C$3))),"")</f>
        <v/>
      </c>
      <c r="O1950" s="165" t="str">
        <f t="shared" si="217"/>
        <v/>
      </c>
      <c r="P1950" s="363" t="str">
        <f>IFERROR(IF(LEN(INDEX(PlansAndNotes!$E$6:$E$4005,ROW(B1950)-ROW($C$3)))=0,"",INDEX(PlansAndNotes!$E$6:$E$4005,ROW(B1950)-ROW($C$3))),"")</f>
        <v/>
      </c>
      <c r="Q1950" s="363" t="str">
        <f>IFERROR(IF(LEN(INDEX(PlansAndNotes!$G$6:$G$4005,ROW(B1950)-ROW($C$3)))=0,"",INDEX(PlansAndNotes!$G$6:$G$4005,ROW(B1950)-ROW($C$3))),"")</f>
        <v/>
      </c>
      <c r="R1950" s="361" t="str">
        <f>IFERROR(IF(LEN(D1950)&gt;0,IF(LEN(INDEX(AdressBook!$C$6:$C$25,MATCH(D1950,AdressBook!$B$6:$B$25,0),1))=0,"",INDEX(AdressBook!$C$6:$C$25,MATCH(D1950,AdressBook!$B$6:$B$25,0),1)),""),"")</f>
        <v/>
      </c>
      <c r="S1950" s="165">
        <f>IF(LEN(C1950)&gt;0,IFERROR(IF(MATCH(C1950,C1951:$C$4004,0)&gt;0,-1,ROW(S1950)-ROW($S$3)),ROW(S1950)-ROW($S$3)),-1)</f>
        <v>-1</v>
      </c>
      <c r="T1950" s="165">
        <f t="shared" si="218"/>
        <v>0</v>
      </c>
      <c r="U1950" s="165" t="str">
        <f t="shared" si="219"/>
        <v/>
      </c>
      <c r="V1950" s="165" t="str">
        <f>IFERROR(IF(OR(C1950="",S1950&lt;0),"",IF(SUBTOTAL(3,C1950:C1950)=0,-1,SUBTOTAL(3,$C$4:C1950))),"")</f>
        <v/>
      </c>
      <c r="W1950" s="156" t="str">
        <f t="array" ref="W1950">IF(LEN(C1950)&gt;0,IFERROR(IF(MATCH(C1950,$C$3:$C1949,0)&gt;0,N1950-INDEX($N$3:N1949,SUMPRODUCT(MAX(ROW($C$3:$C1949)*(C1950=$C$3:$C1949)))-2,1),""),""),"")</f>
        <v/>
      </c>
      <c r="X1950" s="156">
        <f t="shared" ca="1" si="220"/>
        <v>1</v>
      </c>
      <c r="Y1950" s="156">
        <f t="shared" ca="1" si="221"/>
        <v>1</v>
      </c>
    </row>
    <row r="1951" spans="2:25" hidden="1" x14ac:dyDescent="0.25">
      <c r="B1951" s="390" t="str">
        <f>IFERROR(IF(LEN(INDEX(PlansAndNotes!$B$6:$B$2005,ROW(A1951)-ROW($B$3)))=0,"",INDEX(PlansAndNotes!$B$6:$B$2005,ROW(A1951)-ROW($B$3))),"")</f>
        <v/>
      </c>
      <c r="C1951" s="361" t="str">
        <f t="shared" si="216"/>
        <v/>
      </c>
      <c r="D1951" s="361" t="str">
        <f>IFERROR(IF(LEN(C1951)&gt;0,IF(LEN(INDEX(TasksList!$C$6:$C$1005,MATCH(C1951,TasksList!$B$6:$B$1005,0),1))=0,"",INDEX(TasksList!$C$6:$C$1005,MATCH(C1951,TasksList!$B$6:$B$1005,0),1)),""),"")</f>
        <v/>
      </c>
      <c r="E1951" s="361" t="str">
        <f>IFERROR(IF(LEN(C1951)&gt;0,IF(LEN(INDEX(TasksList!$F$6:$F$1005,MATCH(C1951,TasksList!$B$6:$B$1005,0),1))=0,"not set!",INDEX(TasksList!$F$6:$F$1005,MATCH(C1951,TasksList!$B$6:$B$1005,0),1)),""),"")</f>
        <v/>
      </c>
      <c r="F1951" s="360" t="str">
        <f>IFERROR(IF(LEN(D1951)&gt;0,IF(LEN(INDEX(AdressBook!$D$6:$D$25,MATCH(D1951,AdressBook!$B$6:$B$25,0),1))=0,"",INDEX(AdressBook!$D$6:$D$25,MATCH(D1951,AdressBook!$B$6:$B$25,0),1)),""),"")</f>
        <v/>
      </c>
      <c r="G1951" s="361" t="str">
        <f>IFERROR(IF(LEN(INDEX(PlansAndNotes!$F$6:$F$2005,ROW(B1951)-ROW($C$3)))=0,"",INDEX(PlansAndNotes!$F$6:$F$2005,ROW(B1951)-ROW($C$3))),"")</f>
        <v/>
      </c>
      <c r="H1951" s="361" t="str">
        <f>IFERROR(IF(LEN(C1951)&gt;0,IF(LEN(INDEX(TasksList!$G$6:$G$1005,MATCH(C1951,TasksList!$B$6:$B$1005,0),1))=0,"",INDEX(TasksList!$G$6:$G$1005,MATCH(C1951,TasksList!$B$6:$B$1005,0),1)),""),"")</f>
        <v/>
      </c>
      <c r="I1951" s="381"/>
      <c r="J1951" s="400"/>
      <c r="K1951" s="400"/>
      <c r="L1951" s="179"/>
      <c r="M1951" s="381"/>
      <c r="N1951" s="362" t="str">
        <f>IFERROR(IF(LEN(INDEX(PlansAndNotes!$D$6:$D$4005,ROW(B1951)-ROW($C$3)))=0,"",INDEX(PlansAndNotes!$D$6:$D$4005,ROW(B1951)-ROW($C$3))),"")</f>
        <v/>
      </c>
      <c r="O1951" s="165" t="str">
        <f t="shared" si="217"/>
        <v/>
      </c>
      <c r="P1951" s="363" t="str">
        <f>IFERROR(IF(LEN(INDEX(PlansAndNotes!$E$6:$E$4005,ROW(B1951)-ROW($C$3)))=0,"",INDEX(PlansAndNotes!$E$6:$E$4005,ROW(B1951)-ROW($C$3))),"")</f>
        <v/>
      </c>
      <c r="Q1951" s="363" t="str">
        <f>IFERROR(IF(LEN(INDEX(PlansAndNotes!$G$6:$G$4005,ROW(B1951)-ROW($C$3)))=0,"",INDEX(PlansAndNotes!$G$6:$G$4005,ROW(B1951)-ROW($C$3))),"")</f>
        <v/>
      </c>
      <c r="R1951" s="361" t="str">
        <f>IFERROR(IF(LEN(D1951)&gt;0,IF(LEN(INDEX(AdressBook!$C$6:$C$25,MATCH(D1951,AdressBook!$B$6:$B$25,0),1))=0,"",INDEX(AdressBook!$C$6:$C$25,MATCH(D1951,AdressBook!$B$6:$B$25,0),1)),""),"")</f>
        <v/>
      </c>
      <c r="S1951" s="165">
        <f>IF(LEN(C1951)&gt;0,IFERROR(IF(MATCH(C1951,C1952:$C$4004,0)&gt;0,-1,ROW(S1951)-ROW($S$3)),ROW(S1951)-ROW($S$3)),-1)</f>
        <v>-1</v>
      </c>
      <c r="T1951" s="165">
        <f t="shared" si="218"/>
        <v>0</v>
      </c>
      <c r="U1951" s="165" t="str">
        <f t="shared" si="219"/>
        <v/>
      </c>
      <c r="V1951" s="165" t="str">
        <f>IFERROR(IF(OR(C1951="",S1951&lt;0),"",IF(SUBTOTAL(3,C1951:C1951)=0,-1,SUBTOTAL(3,$C$4:C1951))),"")</f>
        <v/>
      </c>
      <c r="W1951" s="156" t="str">
        <f t="array" ref="W1951">IF(LEN(C1951)&gt;0,IFERROR(IF(MATCH(C1951,$C$3:$C1950,0)&gt;0,N1951-INDEX($N$3:N1950,SUMPRODUCT(MAX(ROW($C$3:$C1950)*(C1951=$C$3:$C1950)))-2,1),""),""),"")</f>
        <v/>
      </c>
      <c r="X1951" s="156">
        <f t="shared" ca="1" si="220"/>
        <v>1</v>
      </c>
      <c r="Y1951" s="156">
        <f t="shared" ca="1" si="221"/>
        <v>1</v>
      </c>
    </row>
    <row r="1952" spans="2:25" hidden="1" x14ac:dyDescent="0.25">
      <c r="B1952" s="390" t="str">
        <f>IFERROR(IF(LEN(INDEX(PlansAndNotes!$B$6:$B$2005,ROW(A1952)-ROW($B$3)))=0,"",INDEX(PlansAndNotes!$B$6:$B$2005,ROW(A1952)-ROW($B$3))),"")</f>
        <v/>
      </c>
      <c r="C1952" s="361" t="str">
        <f t="shared" si="216"/>
        <v/>
      </c>
      <c r="D1952" s="361" t="str">
        <f>IFERROR(IF(LEN(C1952)&gt;0,IF(LEN(INDEX(TasksList!$C$6:$C$1005,MATCH(C1952,TasksList!$B$6:$B$1005,0),1))=0,"",INDEX(TasksList!$C$6:$C$1005,MATCH(C1952,TasksList!$B$6:$B$1005,0),1)),""),"")</f>
        <v/>
      </c>
      <c r="E1952" s="361" t="str">
        <f>IFERROR(IF(LEN(C1952)&gt;0,IF(LEN(INDEX(TasksList!$F$6:$F$1005,MATCH(C1952,TasksList!$B$6:$B$1005,0),1))=0,"not set!",INDEX(TasksList!$F$6:$F$1005,MATCH(C1952,TasksList!$B$6:$B$1005,0),1)),""),"")</f>
        <v/>
      </c>
      <c r="F1952" s="360" t="str">
        <f>IFERROR(IF(LEN(D1952)&gt;0,IF(LEN(INDEX(AdressBook!$D$6:$D$25,MATCH(D1952,AdressBook!$B$6:$B$25,0),1))=0,"",INDEX(AdressBook!$D$6:$D$25,MATCH(D1952,AdressBook!$B$6:$B$25,0),1)),""),"")</f>
        <v/>
      </c>
      <c r="G1952" s="361" t="str">
        <f>IFERROR(IF(LEN(INDEX(PlansAndNotes!$F$6:$F$2005,ROW(B1952)-ROW($C$3)))=0,"",INDEX(PlansAndNotes!$F$6:$F$2005,ROW(B1952)-ROW($C$3))),"")</f>
        <v/>
      </c>
      <c r="H1952" s="361" t="str">
        <f>IFERROR(IF(LEN(C1952)&gt;0,IF(LEN(INDEX(TasksList!$G$6:$G$1005,MATCH(C1952,TasksList!$B$6:$B$1005,0),1))=0,"",INDEX(TasksList!$G$6:$G$1005,MATCH(C1952,TasksList!$B$6:$B$1005,0),1)),""),"")</f>
        <v/>
      </c>
      <c r="I1952" s="381"/>
      <c r="J1952" s="400"/>
      <c r="K1952" s="400"/>
      <c r="L1952" s="179"/>
      <c r="M1952" s="381"/>
      <c r="N1952" s="362" t="str">
        <f>IFERROR(IF(LEN(INDEX(PlansAndNotes!$D$6:$D$4005,ROW(B1952)-ROW($C$3)))=0,"",INDEX(PlansAndNotes!$D$6:$D$4005,ROW(B1952)-ROW($C$3))),"")</f>
        <v/>
      </c>
      <c r="O1952" s="165" t="str">
        <f t="shared" si="217"/>
        <v/>
      </c>
      <c r="P1952" s="363" t="str">
        <f>IFERROR(IF(LEN(INDEX(PlansAndNotes!$E$6:$E$4005,ROW(B1952)-ROW($C$3)))=0,"",INDEX(PlansAndNotes!$E$6:$E$4005,ROW(B1952)-ROW($C$3))),"")</f>
        <v/>
      </c>
      <c r="Q1952" s="363" t="str">
        <f>IFERROR(IF(LEN(INDEX(PlansAndNotes!$G$6:$G$4005,ROW(B1952)-ROW($C$3)))=0,"",INDEX(PlansAndNotes!$G$6:$G$4005,ROW(B1952)-ROW($C$3))),"")</f>
        <v/>
      </c>
      <c r="R1952" s="361" t="str">
        <f>IFERROR(IF(LEN(D1952)&gt;0,IF(LEN(INDEX(AdressBook!$C$6:$C$25,MATCH(D1952,AdressBook!$B$6:$B$25,0),1))=0,"",INDEX(AdressBook!$C$6:$C$25,MATCH(D1952,AdressBook!$B$6:$B$25,0),1)),""),"")</f>
        <v/>
      </c>
      <c r="S1952" s="165">
        <f>IF(LEN(C1952)&gt;0,IFERROR(IF(MATCH(C1952,C1953:$C$4004,0)&gt;0,-1,ROW(S1952)-ROW($S$3)),ROW(S1952)-ROW($S$3)),-1)</f>
        <v>-1</v>
      </c>
      <c r="T1952" s="165">
        <f t="shared" si="218"/>
        <v>0</v>
      </c>
      <c r="U1952" s="165" t="str">
        <f t="shared" si="219"/>
        <v/>
      </c>
      <c r="V1952" s="165" t="str">
        <f>IFERROR(IF(OR(C1952="",S1952&lt;0),"",IF(SUBTOTAL(3,C1952:C1952)=0,-1,SUBTOTAL(3,$C$4:C1952))),"")</f>
        <v/>
      </c>
      <c r="W1952" s="156" t="str">
        <f t="array" ref="W1952">IF(LEN(C1952)&gt;0,IFERROR(IF(MATCH(C1952,$C$3:$C1951,0)&gt;0,N1952-INDEX($N$3:N1951,SUMPRODUCT(MAX(ROW($C$3:$C1951)*(C1952=$C$3:$C1951)))-2,1),""),""),"")</f>
        <v/>
      </c>
      <c r="X1952" s="156">
        <f t="shared" ca="1" si="220"/>
        <v>1</v>
      </c>
      <c r="Y1952" s="156">
        <f t="shared" ca="1" si="221"/>
        <v>1</v>
      </c>
    </row>
    <row r="1953" spans="2:25" hidden="1" x14ac:dyDescent="0.25">
      <c r="B1953" s="390" t="str">
        <f>IFERROR(IF(LEN(INDEX(PlansAndNotes!$B$6:$B$2005,ROW(A1953)-ROW($B$3)))=0,"",INDEX(PlansAndNotes!$B$6:$B$2005,ROW(A1953)-ROW($B$3))),"")</f>
        <v/>
      </c>
      <c r="C1953" s="361" t="str">
        <f t="shared" si="216"/>
        <v/>
      </c>
      <c r="D1953" s="361" t="str">
        <f>IFERROR(IF(LEN(C1953)&gt;0,IF(LEN(INDEX(TasksList!$C$6:$C$1005,MATCH(C1953,TasksList!$B$6:$B$1005,0),1))=0,"",INDEX(TasksList!$C$6:$C$1005,MATCH(C1953,TasksList!$B$6:$B$1005,0),1)),""),"")</f>
        <v/>
      </c>
      <c r="E1953" s="361" t="str">
        <f>IFERROR(IF(LEN(C1953)&gt;0,IF(LEN(INDEX(TasksList!$F$6:$F$1005,MATCH(C1953,TasksList!$B$6:$B$1005,0),1))=0,"not set!",INDEX(TasksList!$F$6:$F$1005,MATCH(C1953,TasksList!$B$6:$B$1005,0),1)),""),"")</f>
        <v/>
      </c>
      <c r="F1953" s="360" t="str">
        <f>IFERROR(IF(LEN(D1953)&gt;0,IF(LEN(INDEX(AdressBook!$D$6:$D$25,MATCH(D1953,AdressBook!$B$6:$B$25,0),1))=0,"",INDEX(AdressBook!$D$6:$D$25,MATCH(D1953,AdressBook!$B$6:$B$25,0),1)),""),"")</f>
        <v/>
      </c>
      <c r="G1953" s="361" t="str">
        <f>IFERROR(IF(LEN(INDEX(PlansAndNotes!$F$6:$F$2005,ROW(B1953)-ROW($C$3)))=0,"",INDEX(PlansAndNotes!$F$6:$F$2005,ROW(B1953)-ROW($C$3))),"")</f>
        <v/>
      </c>
      <c r="H1953" s="361" t="str">
        <f>IFERROR(IF(LEN(C1953)&gt;0,IF(LEN(INDEX(TasksList!$G$6:$G$1005,MATCH(C1953,TasksList!$B$6:$B$1005,0),1))=0,"",INDEX(TasksList!$G$6:$G$1005,MATCH(C1953,TasksList!$B$6:$B$1005,0),1)),""),"")</f>
        <v/>
      </c>
      <c r="I1953" s="381"/>
      <c r="J1953" s="400"/>
      <c r="K1953" s="400"/>
      <c r="L1953" s="179"/>
      <c r="M1953" s="381"/>
      <c r="N1953" s="362" t="str">
        <f>IFERROR(IF(LEN(INDEX(PlansAndNotes!$D$6:$D$4005,ROW(B1953)-ROW($C$3)))=0,"",INDEX(PlansAndNotes!$D$6:$D$4005,ROW(B1953)-ROW($C$3))),"")</f>
        <v/>
      </c>
      <c r="O1953" s="165" t="str">
        <f t="shared" si="217"/>
        <v/>
      </c>
      <c r="P1953" s="363" t="str">
        <f>IFERROR(IF(LEN(INDEX(PlansAndNotes!$E$6:$E$4005,ROW(B1953)-ROW($C$3)))=0,"",INDEX(PlansAndNotes!$E$6:$E$4005,ROW(B1953)-ROW($C$3))),"")</f>
        <v/>
      </c>
      <c r="Q1953" s="363" t="str">
        <f>IFERROR(IF(LEN(INDEX(PlansAndNotes!$G$6:$G$4005,ROW(B1953)-ROW($C$3)))=0,"",INDEX(PlansAndNotes!$G$6:$G$4005,ROW(B1953)-ROW($C$3))),"")</f>
        <v/>
      </c>
      <c r="R1953" s="361" t="str">
        <f>IFERROR(IF(LEN(D1953)&gt;0,IF(LEN(INDEX(AdressBook!$C$6:$C$25,MATCH(D1953,AdressBook!$B$6:$B$25,0),1))=0,"",INDEX(AdressBook!$C$6:$C$25,MATCH(D1953,AdressBook!$B$6:$B$25,0),1)),""),"")</f>
        <v/>
      </c>
      <c r="S1953" s="165">
        <f>IF(LEN(C1953)&gt;0,IFERROR(IF(MATCH(C1953,C1954:$C$4004,0)&gt;0,-1,ROW(S1953)-ROW($S$3)),ROW(S1953)-ROW($S$3)),-1)</f>
        <v>-1</v>
      </c>
      <c r="T1953" s="165">
        <f t="shared" si="218"/>
        <v>0</v>
      </c>
      <c r="U1953" s="165" t="str">
        <f t="shared" si="219"/>
        <v/>
      </c>
      <c r="V1953" s="165" t="str">
        <f>IFERROR(IF(OR(C1953="",S1953&lt;0),"",IF(SUBTOTAL(3,C1953:C1953)=0,-1,SUBTOTAL(3,$C$4:C1953))),"")</f>
        <v/>
      </c>
      <c r="W1953" s="156" t="str">
        <f t="array" ref="W1953">IF(LEN(C1953)&gt;0,IFERROR(IF(MATCH(C1953,$C$3:$C1952,0)&gt;0,N1953-INDEX($N$3:N1952,SUMPRODUCT(MAX(ROW($C$3:$C1952)*(C1953=$C$3:$C1952)))-2,1),""),""),"")</f>
        <v/>
      </c>
      <c r="X1953" s="156">
        <f t="shared" ca="1" si="220"/>
        <v>1</v>
      </c>
      <c r="Y1953" s="156">
        <f t="shared" ca="1" si="221"/>
        <v>1</v>
      </c>
    </row>
    <row r="1954" spans="2:25" hidden="1" x14ac:dyDescent="0.25">
      <c r="B1954" s="390" t="str">
        <f>IFERROR(IF(LEN(INDEX(PlansAndNotes!$B$6:$B$2005,ROW(A1954)-ROW($B$3)))=0,"",INDEX(PlansAndNotes!$B$6:$B$2005,ROW(A1954)-ROW($B$3))),"")</f>
        <v/>
      </c>
      <c r="C1954" s="361" t="str">
        <f t="shared" si="216"/>
        <v/>
      </c>
      <c r="D1954" s="361" t="str">
        <f>IFERROR(IF(LEN(C1954)&gt;0,IF(LEN(INDEX(TasksList!$C$6:$C$1005,MATCH(C1954,TasksList!$B$6:$B$1005,0),1))=0,"",INDEX(TasksList!$C$6:$C$1005,MATCH(C1954,TasksList!$B$6:$B$1005,0),1)),""),"")</f>
        <v/>
      </c>
      <c r="E1954" s="361" t="str">
        <f>IFERROR(IF(LEN(C1954)&gt;0,IF(LEN(INDEX(TasksList!$F$6:$F$1005,MATCH(C1954,TasksList!$B$6:$B$1005,0),1))=0,"not set!",INDEX(TasksList!$F$6:$F$1005,MATCH(C1954,TasksList!$B$6:$B$1005,0),1)),""),"")</f>
        <v/>
      </c>
      <c r="F1954" s="360" t="str">
        <f>IFERROR(IF(LEN(D1954)&gt;0,IF(LEN(INDEX(AdressBook!$D$6:$D$25,MATCH(D1954,AdressBook!$B$6:$B$25,0),1))=0,"",INDEX(AdressBook!$D$6:$D$25,MATCH(D1954,AdressBook!$B$6:$B$25,0),1)),""),"")</f>
        <v/>
      </c>
      <c r="G1954" s="361" t="str">
        <f>IFERROR(IF(LEN(INDEX(PlansAndNotes!$F$6:$F$2005,ROW(B1954)-ROW($C$3)))=0,"",INDEX(PlansAndNotes!$F$6:$F$2005,ROW(B1954)-ROW($C$3))),"")</f>
        <v/>
      </c>
      <c r="H1954" s="361" t="str">
        <f>IFERROR(IF(LEN(C1954)&gt;0,IF(LEN(INDEX(TasksList!$G$6:$G$1005,MATCH(C1954,TasksList!$B$6:$B$1005,0),1))=0,"",INDEX(TasksList!$G$6:$G$1005,MATCH(C1954,TasksList!$B$6:$B$1005,0),1)),""),"")</f>
        <v/>
      </c>
      <c r="I1954" s="381"/>
      <c r="J1954" s="400"/>
      <c r="K1954" s="400"/>
      <c r="L1954" s="179"/>
      <c r="M1954" s="381"/>
      <c r="N1954" s="362" t="str">
        <f>IFERROR(IF(LEN(INDEX(PlansAndNotes!$D$6:$D$4005,ROW(B1954)-ROW($C$3)))=0,"",INDEX(PlansAndNotes!$D$6:$D$4005,ROW(B1954)-ROW($C$3))),"")</f>
        <v/>
      </c>
      <c r="O1954" s="165" t="str">
        <f t="shared" si="217"/>
        <v/>
      </c>
      <c r="P1954" s="363" t="str">
        <f>IFERROR(IF(LEN(INDEX(PlansAndNotes!$E$6:$E$4005,ROW(B1954)-ROW($C$3)))=0,"",INDEX(PlansAndNotes!$E$6:$E$4005,ROW(B1954)-ROW($C$3))),"")</f>
        <v/>
      </c>
      <c r="Q1954" s="363" t="str">
        <f>IFERROR(IF(LEN(INDEX(PlansAndNotes!$G$6:$G$4005,ROW(B1954)-ROW($C$3)))=0,"",INDEX(PlansAndNotes!$G$6:$G$4005,ROW(B1954)-ROW($C$3))),"")</f>
        <v/>
      </c>
      <c r="R1954" s="361" t="str">
        <f>IFERROR(IF(LEN(D1954)&gt;0,IF(LEN(INDEX(AdressBook!$C$6:$C$25,MATCH(D1954,AdressBook!$B$6:$B$25,0),1))=0,"",INDEX(AdressBook!$C$6:$C$25,MATCH(D1954,AdressBook!$B$6:$B$25,0),1)),""),"")</f>
        <v/>
      </c>
      <c r="S1954" s="165">
        <f>IF(LEN(C1954)&gt;0,IFERROR(IF(MATCH(C1954,C1955:$C$4004,0)&gt;0,-1,ROW(S1954)-ROW($S$3)),ROW(S1954)-ROW($S$3)),-1)</f>
        <v>-1</v>
      </c>
      <c r="T1954" s="165">
        <f t="shared" si="218"/>
        <v>0</v>
      </c>
      <c r="U1954" s="165" t="str">
        <f t="shared" si="219"/>
        <v/>
      </c>
      <c r="V1954" s="165" t="str">
        <f>IFERROR(IF(OR(C1954="",S1954&lt;0),"",IF(SUBTOTAL(3,C1954:C1954)=0,-1,SUBTOTAL(3,$C$4:C1954))),"")</f>
        <v/>
      </c>
      <c r="W1954" s="156" t="str">
        <f t="array" ref="W1954">IF(LEN(C1954)&gt;0,IFERROR(IF(MATCH(C1954,$C$3:$C1953,0)&gt;0,N1954-INDEX($N$3:N1953,SUMPRODUCT(MAX(ROW($C$3:$C1953)*(C1954=$C$3:$C1953)))-2,1),""),""),"")</f>
        <v/>
      </c>
      <c r="X1954" s="156">
        <f t="shared" ca="1" si="220"/>
        <v>1</v>
      </c>
      <c r="Y1954" s="156">
        <f t="shared" ca="1" si="221"/>
        <v>1</v>
      </c>
    </row>
    <row r="1955" spans="2:25" hidden="1" x14ac:dyDescent="0.25">
      <c r="B1955" s="390" t="str">
        <f>IFERROR(IF(LEN(INDEX(PlansAndNotes!$B$6:$B$2005,ROW(A1955)-ROW($B$3)))=0,"",INDEX(PlansAndNotes!$B$6:$B$2005,ROW(A1955)-ROW($B$3))),"")</f>
        <v/>
      </c>
      <c r="C1955" s="361" t="str">
        <f t="shared" si="216"/>
        <v/>
      </c>
      <c r="D1955" s="361" t="str">
        <f>IFERROR(IF(LEN(C1955)&gt;0,IF(LEN(INDEX(TasksList!$C$6:$C$1005,MATCH(C1955,TasksList!$B$6:$B$1005,0),1))=0,"",INDEX(TasksList!$C$6:$C$1005,MATCH(C1955,TasksList!$B$6:$B$1005,0),1)),""),"")</f>
        <v/>
      </c>
      <c r="E1955" s="361" t="str">
        <f>IFERROR(IF(LEN(C1955)&gt;0,IF(LEN(INDEX(TasksList!$F$6:$F$1005,MATCH(C1955,TasksList!$B$6:$B$1005,0),1))=0,"not set!",INDEX(TasksList!$F$6:$F$1005,MATCH(C1955,TasksList!$B$6:$B$1005,0),1)),""),"")</f>
        <v/>
      </c>
      <c r="F1955" s="360" t="str">
        <f>IFERROR(IF(LEN(D1955)&gt;0,IF(LEN(INDEX(AdressBook!$D$6:$D$25,MATCH(D1955,AdressBook!$B$6:$B$25,0),1))=0,"",INDEX(AdressBook!$D$6:$D$25,MATCH(D1955,AdressBook!$B$6:$B$25,0),1)),""),"")</f>
        <v/>
      </c>
      <c r="G1955" s="361" t="str">
        <f>IFERROR(IF(LEN(INDEX(PlansAndNotes!$F$6:$F$2005,ROW(B1955)-ROW($C$3)))=0,"",INDEX(PlansAndNotes!$F$6:$F$2005,ROW(B1955)-ROW($C$3))),"")</f>
        <v/>
      </c>
      <c r="H1955" s="361" t="str">
        <f>IFERROR(IF(LEN(C1955)&gt;0,IF(LEN(INDEX(TasksList!$G$6:$G$1005,MATCH(C1955,TasksList!$B$6:$B$1005,0),1))=0,"",INDEX(TasksList!$G$6:$G$1005,MATCH(C1955,TasksList!$B$6:$B$1005,0),1)),""),"")</f>
        <v/>
      </c>
      <c r="I1955" s="381"/>
      <c r="J1955" s="400"/>
      <c r="K1955" s="400"/>
      <c r="L1955" s="179"/>
      <c r="M1955" s="381"/>
      <c r="N1955" s="362" t="str">
        <f>IFERROR(IF(LEN(INDEX(PlansAndNotes!$D$6:$D$4005,ROW(B1955)-ROW($C$3)))=0,"",INDEX(PlansAndNotes!$D$6:$D$4005,ROW(B1955)-ROW($C$3))),"")</f>
        <v/>
      </c>
      <c r="O1955" s="165" t="str">
        <f t="shared" si="217"/>
        <v/>
      </c>
      <c r="P1955" s="363" t="str">
        <f>IFERROR(IF(LEN(INDEX(PlansAndNotes!$E$6:$E$4005,ROW(B1955)-ROW($C$3)))=0,"",INDEX(PlansAndNotes!$E$6:$E$4005,ROW(B1955)-ROW($C$3))),"")</f>
        <v/>
      </c>
      <c r="Q1955" s="363" t="str">
        <f>IFERROR(IF(LEN(INDEX(PlansAndNotes!$G$6:$G$4005,ROW(B1955)-ROW($C$3)))=0,"",INDEX(PlansAndNotes!$G$6:$G$4005,ROW(B1955)-ROW($C$3))),"")</f>
        <v/>
      </c>
      <c r="R1955" s="361" t="str">
        <f>IFERROR(IF(LEN(D1955)&gt;0,IF(LEN(INDEX(AdressBook!$C$6:$C$25,MATCH(D1955,AdressBook!$B$6:$B$25,0),1))=0,"",INDEX(AdressBook!$C$6:$C$25,MATCH(D1955,AdressBook!$B$6:$B$25,0),1)),""),"")</f>
        <v/>
      </c>
      <c r="S1955" s="165">
        <f>IF(LEN(C1955)&gt;0,IFERROR(IF(MATCH(C1955,C1956:$C$4004,0)&gt;0,-1,ROW(S1955)-ROW($S$3)),ROW(S1955)-ROW($S$3)),-1)</f>
        <v>-1</v>
      </c>
      <c r="T1955" s="165">
        <f t="shared" si="218"/>
        <v>0</v>
      </c>
      <c r="U1955" s="165" t="str">
        <f t="shared" si="219"/>
        <v/>
      </c>
      <c r="V1955" s="165" t="str">
        <f>IFERROR(IF(OR(C1955="",S1955&lt;0),"",IF(SUBTOTAL(3,C1955:C1955)=0,-1,SUBTOTAL(3,$C$4:C1955))),"")</f>
        <v/>
      </c>
      <c r="W1955" s="156" t="str">
        <f t="array" ref="W1955">IF(LEN(C1955)&gt;0,IFERROR(IF(MATCH(C1955,$C$3:$C1954,0)&gt;0,N1955-INDEX($N$3:N1954,SUMPRODUCT(MAX(ROW($C$3:$C1954)*(C1955=$C$3:$C1954)))-2,1),""),""),"")</f>
        <v/>
      </c>
      <c r="X1955" s="156">
        <f t="shared" ca="1" si="220"/>
        <v>1</v>
      </c>
      <c r="Y1955" s="156">
        <f t="shared" ca="1" si="221"/>
        <v>1</v>
      </c>
    </row>
    <row r="1956" spans="2:25" hidden="1" x14ac:dyDescent="0.25">
      <c r="B1956" s="390" t="str">
        <f>IFERROR(IF(LEN(INDEX(PlansAndNotes!$B$6:$B$2005,ROW(A1956)-ROW($B$3)))=0,"",INDEX(PlansAndNotes!$B$6:$B$2005,ROW(A1956)-ROW($B$3))),"")</f>
        <v/>
      </c>
      <c r="C1956" s="361" t="str">
        <f t="shared" si="216"/>
        <v/>
      </c>
      <c r="D1956" s="361" t="str">
        <f>IFERROR(IF(LEN(C1956)&gt;0,IF(LEN(INDEX(TasksList!$C$6:$C$1005,MATCH(C1956,TasksList!$B$6:$B$1005,0),1))=0,"",INDEX(TasksList!$C$6:$C$1005,MATCH(C1956,TasksList!$B$6:$B$1005,0),1)),""),"")</f>
        <v/>
      </c>
      <c r="E1956" s="361" t="str">
        <f>IFERROR(IF(LEN(C1956)&gt;0,IF(LEN(INDEX(TasksList!$F$6:$F$1005,MATCH(C1956,TasksList!$B$6:$B$1005,0),1))=0,"not set!",INDEX(TasksList!$F$6:$F$1005,MATCH(C1956,TasksList!$B$6:$B$1005,0),1)),""),"")</f>
        <v/>
      </c>
      <c r="F1956" s="360" t="str">
        <f>IFERROR(IF(LEN(D1956)&gt;0,IF(LEN(INDEX(AdressBook!$D$6:$D$25,MATCH(D1956,AdressBook!$B$6:$B$25,0),1))=0,"",INDEX(AdressBook!$D$6:$D$25,MATCH(D1956,AdressBook!$B$6:$B$25,0),1)),""),"")</f>
        <v/>
      </c>
      <c r="G1956" s="361" t="str">
        <f>IFERROR(IF(LEN(INDEX(PlansAndNotes!$F$6:$F$2005,ROW(B1956)-ROW($C$3)))=0,"",INDEX(PlansAndNotes!$F$6:$F$2005,ROW(B1956)-ROW($C$3))),"")</f>
        <v/>
      </c>
      <c r="H1956" s="361" t="str">
        <f>IFERROR(IF(LEN(C1956)&gt;0,IF(LEN(INDEX(TasksList!$G$6:$G$1005,MATCH(C1956,TasksList!$B$6:$B$1005,0),1))=0,"",INDEX(TasksList!$G$6:$G$1005,MATCH(C1956,TasksList!$B$6:$B$1005,0),1)),""),"")</f>
        <v/>
      </c>
      <c r="I1956" s="381"/>
      <c r="J1956" s="400"/>
      <c r="K1956" s="400"/>
      <c r="L1956" s="179"/>
      <c r="M1956" s="381"/>
      <c r="N1956" s="362" t="str">
        <f>IFERROR(IF(LEN(INDEX(PlansAndNotes!$D$6:$D$4005,ROW(B1956)-ROW($C$3)))=0,"",INDEX(PlansAndNotes!$D$6:$D$4005,ROW(B1956)-ROW($C$3))),"")</f>
        <v/>
      </c>
      <c r="O1956" s="165" t="str">
        <f t="shared" si="217"/>
        <v/>
      </c>
      <c r="P1956" s="363" t="str">
        <f>IFERROR(IF(LEN(INDEX(PlansAndNotes!$E$6:$E$4005,ROW(B1956)-ROW($C$3)))=0,"",INDEX(PlansAndNotes!$E$6:$E$4005,ROW(B1956)-ROW($C$3))),"")</f>
        <v/>
      </c>
      <c r="Q1956" s="363" t="str">
        <f>IFERROR(IF(LEN(INDEX(PlansAndNotes!$G$6:$G$4005,ROW(B1956)-ROW($C$3)))=0,"",INDEX(PlansAndNotes!$G$6:$G$4005,ROW(B1956)-ROW($C$3))),"")</f>
        <v/>
      </c>
      <c r="R1956" s="361" t="str">
        <f>IFERROR(IF(LEN(D1956)&gt;0,IF(LEN(INDEX(AdressBook!$C$6:$C$25,MATCH(D1956,AdressBook!$B$6:$B$25,0),1))=0,"",INDEX(AdressBook!$C$6:$C$25,MATCH(D1956,AdressBook!$B$6:$B$25,0),1)),""),"")</f>
        <v/>
      </c>
      <c r="S1956" s="165">
        <f>IF(LEN(C1956)&gt;0,IFERROR(IF(MATCH(C1956,C1957:$C$4004,0)&gt;0,-1,ROW(S1956)-ROW($S$3)),ROW(S1956)-ROW($S$3)),-1)</f>
        <v>-1</v>
      </c>
      <c r="T1956" s="165">
        <f t="shared" si="218"/>
        <v>0</v>
      </c>
      <c r="U1956" s="165" t="str">
        <f t="shared" si="219"/>
        <v/>
      </c>
      <c r="V1956" s="165" t="str">
        <f>IFERROR(IF(OR(C1956="",S1956&lt;0),"",IF(SUBTOTAL(3,C1956:C1956)=0,-1,SUBTOTAL(3,$C$4:C1956))),"")</f>
        <v/>
      </c>
      <c r="W1956" s="156" t="str">
        <f t="array" ref="W1956">IF(LEN(C1956)&gt;0,IFERROR(IF(MATCH(C1956,$C$3:$C1955,0)&gt;0,N1956-INDEX($N$3:N1955,SUMPRODUCT(MAX(ROW($C$3:$C1955)*(C1956=$C$3:$C1955)))-2,1),""),""),"")</f>
        <v/>
      </c>
      <c r="X1956" s="156">
        <f t="shared" ca="1" si="220"/>
        <v>1</v>
      </c>
      <c r="Y1956" s="156">
        <f t="shared" ca="1" si="221"/>
        <v>1</v>
      </c>
    </row>
    <row r="1957" spans="2:25" hidden="1" x14ac:dyDescent="0.25">
      <c r="B1957" s="390" t="str">
        <f>IFERROR(IF(LEN(INDEX(PlansAndNotes!$B$6:$B$2005,ROW(A1957)-ROW($B$3)))=0,"",INDEX(PlansAndNotes!$B$6:$B$2005,ROW(A1957)-ROW($B$3))),"")</f>
        <v/>
      </c>
      <c r="C1957" s="361" t="str">
        <f t="shared" si="216"/>
        <v/>
      </c>
      <c r="D1957" s="361" t="str">
        <f>IFERROR(IF(LEN(C1957)&gt;0,IF(LEN(INDEX(TasksList!$C$6:$C$1005,MATCH(C1957,TasksList!$B$6:$B$1005,0),1))=0,"",INDEX(TasksList!$C$6:$C$1005,MATCH(C1957,TasksList!$B$6:$B$1005,0),1)),""),"")</f>
        <v/>
      </c>
      <c r="E1957" s="361" t="str">
        <f>IFERROR(IF(LEN(C1957)&gt;0,IF(LEN(INDEX(TasksList!$F$6:$F$1005,MATCH(C1957,TasksList!$B$6:$B$1005,0),1))=0,"not set!",INDEX(TasksList!$F$6:$F$1005,MATCH(C1957,TasksList!$B$6:$B$1005,0),1)),""),"")</f>
        <v/>
      </c>
      <c r="F1957" s="360" t="str">
        <f>IFERROR(IF(LEN(D1957)&gt;0,IF(LEN(INDEX(AdressBook!$D$6:$D$25,MATCH(D1957,AdressBook!$B$6:$B$25,0),1))=0,"",INDEX(AdressBook!$D$6:$D$25,MATCH(D1957,AdressBook!$B$6:$B$25,0),1)),""),"")</f>
        <v/>
      </c>
      <c r="G1957" s="361" t="str">
        <f>IFERROR(IF(LEN(INDEX(PlansAndNotes!$F$6:$F$2005,ROW(B1957)-ROW($C$3)))=0,"",INDEX(PlansAndNotes!$F$6:$F$2005,ROW(B1957)-ROW($C$3))),"")</f>
        <v/>
      </c>
      <c r="H1957" s="361" t="str">
        <f>IFERROR(IF(LEN(C1957)&gt;0,IF(LEN(INDEX(TasksList!$G$6:$G$1005,MATCH(C1957,TasksList!$B$6:$B$1005,0),1))=0,"",INDEX(TasksList!$G$6:$G$1005,MATCH(C1957,TasksList!$B$6:$B$1005,0),1)),""),"")</f>
        <v/>
      </c>
      <c r="I1957" s="381"/>
      <c r="J1957" s="400"/>
      <c r="K1957" s="400"/>
      <c r="L1957" s="179"/>
      <c r="M1957" s="381"/>
      <c r="N1957" s="362" t="str">
        <f>IFERROR(IF(LEN(INDEX(PlansAndNotes!$D$6:$D$4005,ROW(B1957)-ROW($C$3)))=0,"",INDEX(PlansAndNotes!$D$6:$D$4005,ROW(B1957)-ROW($C$3))),"")</f>
        <v/>
      </c>
      <c r="O1957" s="165" t="str">
        <f t="shared" si="217"/>
        <v/>
      </c>
      <c r="P1957" s="363" t="str">
        <f>IFERROR(IF(LEN(INDEX(PlansAndNotes!$E$6:$E$4005,ROW(B1957)-ROW($C$3)))=0,"",INDEX(PlansAndNotes!$E$6:$E$4005,ROW(B1957)-ROW($C$3))),"")</f>
        <v/>
      </c>
      <c r="Q1957" s="363" t="str">
        <f>IFERROR(IF(LEN(INDEX(PlansAndNotes!$G$6:$G$4005,ROW(B1957)-ROW($C$3)))=0,"",INDEX(PlansAndNotes!$G$6:$G$4005,ROW(B1957)-ROW($C$3))),"")</f>
        <v/>
      </c>
      <c r="R1957" s="361" t="str">
        <f>IFERROR(IF(LEN(D1957)&gt;0,IF(LEN(INDEX(AdressBook!$C$6:$C$25,MATCH(D1957,AdressBook!$B$6:$B$25,0),1))=0,"",INDEX(AdressBook!$C$6:$C$25,MATCH(D1957,AdressBook!$B$6:$B$25,0),1)),""),"")</f>
        <v/>
      </c>
      <c r="S1957" s="165">
        <f>IF(LEN(C1957)&gt;0,IFERROR(IF(MATCH(C1957,C1958:$C$4004,0)&gt;0,-1,ROW(S1957)-ROW($S$3)),ROW(S1957)-ROW($S$3)),-1)</f>
        <v>-1</v>
      </c>
      <c r="T1957" s="165">
        <f t="shared" si="218"/>
        <v>0</v>
      </c>
      <c r="U1957" s="165" t="str">
        <f t="shared" si="219"/>
        <v/>
      </c>
      <c r="V1957" s="165" t="str">
        <f>IFERROR(IF(OR(C1957="",S1957&lt;0),"",IF(SUBTOTAL(3,C1957:C1957)=0,-1,SUBTOTAL(3,$C$4:C1957))),"")</f>
        <v/>
      </c>
      <c r="W1957" s="156" t="str">
        <f t="array" ref="W1957">IF(LEN(C1957)&gt;0,IFERROR(IF(MATCH(C1957,$C$3:$C1956,0)&gt;0,N1957-INDEX($N$3:N1956,SUMPRODUCT(MAX(ROW($C$3:$C1956)*(C1957=$C$3:$C1956)))-2,1),""),""),"")</f>
        <v/>
      </c>
      <c r="X1957" s="156">
        <f t="shared" ca="1" si="220"/>
        <v>1</v>
      </c>
      <c r="Y1957" s="156">
        <f t="shared" ca="1" si="221"/>
        <v>1</v>
      </c>
    </row>
    <row r="1958" spans="2:25" hidden="1" x14ac:dyDescent="0.25">
      <c r="B1958" s="390" t="str">
        <f>IFERROR(IF(LEN(INDEX(PlansAndNotes!$B$6:$B$2005,ROW(A1958)-ROW($B$3)))=0,"",INDEX(PlansAndNotes!$B$6:$B$2005,ROW(A1958)-ROW($B$3))),"")</f>
        <v/>
      </c>
      <c r="C1958" s="361" t="str">
        <f t="shared" si="216"/>
        <v/>
      </c>
      <c r="D1958" s="361" t="str">
        <f>IFERROR(IF(LEN(C1958)&gt;0,IF(LEN(INDEX(TasksList!$C$6:$C$1005,MATCH(C1958,TasksList!$B$6:$B$1005,0),1))=0,"",INDEX(TasksList!$C$6:$C$1005,MATCH(C1958,TasksList!$B$6:$B$1005,0),1)),""),"")</f>
        <v/>
      </c>
      <c r="E1958" s="361" t="str">
        <f>IFERROR(IF(LEN(C1958)&gt;0,IF(LEN(INDEX(TasksList!$F$6:$F$1005,MATCH(C1958,TasksList!$B$6:$B$1005,0),1))=0,"not set!",INDEX(TasksList!$F$6:$F$1005,MATCH(C1958,TasksList!$B$6:$B$1005,0),1)),""),"")</f>
        <v/>
      </c>
      <c r="F1958" s="360" t="str">
        <f>IFERROR(IF(LEN(D1958)&gt;0,IF(LEN(INDEX(AdressBook!$D$6:$D$25,MATCH(D1958,AdressBook!$B$6:$B$25,0),1))=0,"",INDEX(AdressBook!$D$6:$D$25,MATCH(D1958,AdressBook!$B$6:$B$25,0),1)),""),"")</f>
        <v/>
      </c>
      <c r="G1958" s="361" t="str">
        <f>IFERROR(IF(LEN(INDEX(PlansAndNotes!$F$6:$F$2005,ROW(B1958)-ROW($C$3)))=0,"",INDEX(PlansAndNotes!$F$6:$F$2005,ROW(B1958)-ROW($C$3))),"")</f>
        <v/>
      </c>
      <c r="H1958" s="361" t="str">
        <f>IFERROR(IF(LEN(C1958)&gt;0,IF(LEN(INDEX(TasksList!$G$6:$G$1005,MATCH(C1958,TasksList!$B$6:$B$1005,0),1))=0,"",INDEX(TasksList!$G$6:$G$1005,MATCH(C1958,TasksList!$B$6:$B$1005,0),1)),""),"")</f>
        <v/>
      </c>
      <c r="I1958" s="381"/>
      <c r="J1958" s="400"/>
      <c r="K1958" s="400"/>
      <c r="L1958" s="179"/>
      <c r="M1958" s="381"/>
      <c r="N1958" s="362" t="str">
        <f>IFERROR(IF(LEN(INDEX(PlansAndNotes!$D$6:$D$4005,ROW(B1958)-ROW($C$3)))=0,"",INDEX(PlansAndNotes!$D$6:$D$4005,ROW(B1958)-ROW($C$3))),"")</f>
        <v/>
      </c>
      <c r="O1958" s="165" t="str">
        <f t="shared" si="217"/>
        <v/>
      </c>
      <c r="P1958" s="363" t="str">
        <f>IFERROR(IF(LEN(INDEX(PlansAndNotes!$E$6:$E$4005,ROW(B1958)-ROW($C$3)))=0,"",INDEX(PlansAndNotes!$E$6:$E$4005,ROW(B1958)-ROW($C$3))),"")</f>
        <v/>
      </c>
      <c r="Q1958" s="363" t="str">
        <f>IFERROR(IF(LEN(INDEX(PlansAndNotes!$G$6:$G$4005,ROW(B1958)-ROW($C$3)))=0,"",INDEX(PlansAndNotes!$G$6:$G$4005,ROW(B1958)-ROW($C$3))),"")</f>
        <v/>
      </c>
      <c r="R1958" s="361" t="str">
        <f>IFERROR(IF(LEN(D1958)&gt;0,IF(LEN(INDEX(AdressBook!$C$6:$C$25,MATCH(D1958,AdressBook!$B$6:$B$25,0),1))=0,"",INDEX(AdressBook!$C$6:$C$25,MATCH(D1958,AdressBook!$B$6:$B$25,0),1)),""),"")</f>
        <v/>
      </c>
      <c r="S1958" s="165">
        <f>IF(LEN(C1958)&gt;0,IFERROR(IF(MATCH(C1958,C1959:$C$4004,0)&gt;0,-1,ROW(S1958)-ROW($S$3)),ROW(S1958)-ROW($S$3)),-1)</f>
        <v>-1</v>
      </c>
      <c r="T1958" s="165">
        <f t="shared" si="218"/>
        <v>0</v>
      </c>
      <c r="U1958" s="165" t="str">
        <f t="shared" si="219"/>
        <v/>
      </c>
      <c r="V1958" s="165" t="str">
        <f>IFERROR(IF(OR(C1958="",S1958&lt;0),"",IF(SUBTOTAL(3,C1958:C1958)=0,-1,SUBTOTAL(3,$C$4:C1958))),"")</f>
        <v/>
      </c>
      <c r="W1958" s="156" t="str">
        <f t="array" ref="W1958">IF(LEN(C1958)&gt;0,IFERROR(IF(MATCH(C1958,$C$3:$C1957,0)&gt;0,N1958-INDEX($N$3:N1957,SUMPRODUCT(MAX(ROW($C$3:$C1957)*(C1958=$C$3:$C1957)))-2,1),""),""),"")</f>
        <v/>
      </c>
      <c r="X1958" s="156">
        <f t="shared" ca="1" si="220"/>
        <v>1</v>
      </c>
      <c r="Y1958" s="156">
        <f t="shared" ca="1" si="221"/>
        <v>1</v>
      </c>
    </row>
    <row r="1959" spans="2:25" hidden="1" x14ac:dyDescent="0.25">
      <c r="B1959" s="390" t="str">
        <f>IFERROR(IF(LEN(INDEX(PlansAndNotes!$B$6:$B$2005,ROW(A1959)-ROW($B$3)))=0,"",INDEX(PlansAndNotes!$B$6:$B$2005,ROW(A1959)-ROW($B$3))),"")</f>
        <v/>
      </c>
      <c r="C1959" s="361" t="str">
        <f t="shared" si="216"/>
        <v/>
      </c>
      <c r="D1959" s="361" t="str">
        <f>IFERROR(IF(LEN(C1959)&gt;0,IF(LEN(INDEX(TasksList!$C$6:$C$1005,MATCH(C1959,TasksList!$B$6:$B$1005,0),1))=0,"",INDEX(TasksList!$C$6:$C$1005,MATCH(C1959,TasksList!$B$6:$B$1005,0),1)),""),"")</f>
        <v/>
      </c>
      <c r="E1959" s="361" t="str">
        <f>IFERROR(IF(LEN(C1959)&gt;0,IF(LEN(INDEX(TasksList!$F$6:$F$1005,MATCH(C1959,TasksList!$B$6:$B$1005,0),1))=0,"not set!",INDEX(TasksList!$F$6:$F$1005,MATCH(C1959,TasksList!$B$6:$B$1005,0),1)),""),"")</f>
        <v/>
      </c>
      <c r="F1959" s="360" t="str">
        <f>IFERROR(IF(LEN(D1959)&gt;0,IF(LEN(INDEX(AdressBook!$D$6:$D$25,MATCH(D1959,AdressBook!$B$6:$B$25,0),1))=0,"",INDEX(AdressBook!$D$6:$D$25,MATCH(D1959,AdressBook!$B$6:$B$25,0),1)),""),"")</f>
        <v/>
      </c>
      <c r="G1959" s="361" t="str">
        <f>IFERROR(IF(LEN(INDEX(PlansAndNotes!$F$6:$F$2005,ROW(B1959)-ROW($C$3)))=0,"",INDEX(PlansAndNotes!$F$6:$F$2005,ROW(B1959)-ROW($C$3))),"")</f>
        <v/>
      </c>
      <c r="H1959" s="361" t="str">
        <f>IFERROR(IF(LEN(C1959)&gt;0,IF(LEN(INDEX(TasksList!$G$6:$G$1005,MATCH(C1959,TasksList!$B$6:$B$1005,0),1))=0,"",INDEX(TasksList!$G$6:$G$1005,MATCH(C1959,TasksList!$B$6:$B$1005,0),1)),""),"")</f>
        <v/>
      </c>
      <c r="I1959" s="381"/>
      <c r="J1959" s="400"/>
      <c r="K1959" s="400"/>
      <c r="L1959" s="179"/>
      <c r="M1959" s="381"/>
      <c r="N1959" s="362" t="str">
        <f>IFERROR(IF(LEN(INDEX(PlansAndNotes!$D$6:$D$4005,ROW(B1959)-ROW($C$3)))=0,"",INDEX(PlansAndNotes!$D$6:$D$4005,ROW(B1959)-ROW($C$3))),"")</f>
        <v/>
      </c>
      <c r="O1959" s="165" t="str">
        <f t="shared" si="217"/>
        <v/>
      </c>
      <c r="P1959" s="363" t="str">
        <f>IFERROR(IF(LEN(INDEX(PlansAndNotes!$E$6:$E$4005,ROW(B1959)-ROW($C$3)))=0,"",INDEX(PlansAndNotes!$E$6:$E$4005,ROW(B1959)-ROW($C$3))),"")</f>
        <v/>
      </c>
      <c r="Q1959" s="363" t="str">
        <f>IFERROR(IF(LEN(INDEX(PlansAndNotes!$G$6:$G$4005,ROW(B1959)-ROW($C$3)))=0,"",INDEX(PlansAndNotes!$G$6:$G$4005,ROW(B1959)-ROW($C$3))),"")</f>
        <v/>
      </c>
      <c r="R1959" s="361" t="str">
        <f>IFERROR(IF(LEN(D1959)&gt;0,IF(LEN(INDEX(AdressBook!$C$6:$C$25,MATCH(D1959,AdressBook!$B$6:$B$25,0),1))=0,"",INDEX(AdressBook!$C$6:$C$25,MATCH(D1959,AdressBook!$B$6:$B$25,0),1)),""),"")</f>
        <v/>
      </c>
      <c r="S1959" s="165">
        <f>IF(LEN(C1959)&gt;0,IFERROR(IF(MATCH(C1959,C1960:$C$4004,0)&gt;0,-1,ROW(S1959)-ROW($S$3)),ROW(S1959)-ROW($S$3)),-1)</f>
        <v>-1</v>
      </c>
      <c r="T1959" s="165">
        <f t="shared" si="218"/>
        <v>0</v>
      </c>
      <c r="U1959" s="165" t="str">
        <f t="shared" si="219"/>
        <v/>
      </c>
      <c r="V1959" s="165" t="str">
        <f>IFERROR(IF(OR(C1959="",S1959&lt;0),"",IF(SUBTOTAL(3,C1959:C1959)=0,-1,SUBTOTAL(3,$C$4:C1959))),"")</f>
        <v/>
      </c>
      <c r="W1959" s="156" t="str">
        <f t="array" ref="W1959">IF(LEN(C1959)&gt;0,IFERROR(IF(MATCH(C1959,$C$3:$C1958,0)&gt;0,N1959-INDEX($N$3:N1958,SUMPRODUCT(MAX(ROW($C$3:$C1958)*(C1959=$C$3:$C1958)))-2,1),""),""),"")</f>
        <v/>
      </c>
      <c r="X1959" s="156">
        <f t="shared" ca="1" si="220"/>
        <v>1</v>
      </c>
      <c r="Y1959" s="156">
        <f t="shared" ca="1" si="221"/>
        <v>1</v>
      </c>
    </row>
    <row r="1960" spans="2:25" hidden="1" x14ac:dyDescent="0.25">
      <c r="B1960" s="390" t="str">
        <f>IFERROR(IF(LEN(INDEX(PlansAndNotes!$B$6:$B$2005,ROW(A1960)-ROW($B$3)))=0,"",INDEX(PlansAndNotes!$B$6:$B$2005,ROW(A1960)-ROW($B$3))),"")</f>
        <v/>
      </c>
      <c r="C1960" s="361" t="str">
        <f t="shared" si="216"/>
        <v/>
      </c>
      <c r="D1960" s="361" t="str">
        <f>IFERROR(IF(LEN(C1960)&gt;0,IF(LEN(INDEX(TasksList!$C$6:$C$1005,MATCH(C1960,TasksList!$B$6:$B$1005,0),1))=0,"",INDEX(TasksList!$C$6:$C$1005,MATCH(C1960,TasksList!$B$6:$B$1005,0),1)),""),"")</f>
        <v/>
      </c>
      <c r="E1960" s="361" t="str">
        <f>IFERROR(IF(LEN(C1960)&gt;0,IF(LEN(INDEX(TasksList!$F$6:$F$1005,MATCH(C1960,TasksList!$B$6:$B$1005,0),1))=0,"not set!",INDEX(TasksList!$F$6:$F$1005,MATCH(C1960,TasksList!$B$6:$B$1005,0),1)),""),"")</f>
        <v/>
      </c>
      <c r="F1960" s="360" t="str">
        <f>IFERROR(IF(LEN(D1960)&gt;0,IF(LEN(INDEX(AdressBook!$D$6:$D$25,MATCH(D1960,AdressBook!$B$6:$B$25,0),1))=0,"",INDEX(AdressBook!$D$6:$D$25,MATCH(D1960,AdressBook!$B$6:$B$25,0),1)),""),"")</f>
        <v/>
      </c>
      <c r="G1960" s="361" t="str">
        <f>IFERROR(IF(LEN(INDEX(PlansAndNotes!$F$6:$F$2005,ROW(B1960)-ROW($C$3)))=0,"",INDEX(PlansAndNotes!$F$6:$F$2005,ROW(B1960)-ROW($C$3))),"")</f>
        <v/>
      </c>
      <c r="H1960" s="361" t="str">
        <f>IFERROR(IF(LEN(C1960)&gt;0,IF(LEN(INDEX(TasksList!$G$6:$G$1005,MATCH(C1960,TasksList!$B$6:$B$1005,0),1))=0,"",INDEX(TasksList!$G$6:$G$1005,MATCH(C1960,TasksList!$B$6:$B$1005,0),1)),""),"")</f>
        <v/>
      </c>
      <c r="I1960" s="381"/>
      <c r="J1960" s="400"/>
      <c r="K1960" s="400"/>
      <c r="L1960" s="179"/>
      <c r="M1960" s="381"/>
      <c r="N1960" s="362" t="str">
        <f>IFERROR(IF(LEN(INDEX(PlansAndNotes!$D$6:$D$4005,ROW(B1960)-ROW($C$3)))=0,"",INDEX(PlansAndNotes!$D$6:$D$4005,ROW(B1960)-ROW($C$3))),"")</f>
        <v/>
      </c>
      <c r="O1960" s="165" t="str">
        <f t="shared" si="217"/>
        <v/>
      </c>
      <c r="P1960" s="363" t="str">
        <f>IFERROR(IF(LEN(INDEX(PlansAndNotes!$E$6:$E$4005,ROW(B1960)-ROW($C$3)))=0,"",INDEX(PlansAndNotes!$E$6:$E$4005,ROW(B1960)-ROW($C$3))),"")</f>
        <v/>
      </c>
      <c r="Q1960" s="363" t="str">
        <f>IFERROR(IF(LEN(INDEX(PlansAndNotes!$G$6:$G$4005,ROW(B1960)-ROW($C$3)))=0,"",INDEX(PlansAndNotes!$G$6:$G$4005,ROW(B1960)-ROW($C$3))),"")</f>
        <v/>
      </c>
      <c r="R1960" s="361" t="str">
        <f>IFERROR(IF(LEN(D1960)&gt;0,IF(LEN(INDEX(AdressBook!$C$6:$C$25,MATCH(D1960,AdressBook!$B$6:$B$25,0),1))=0,"",INDEX(AdressBook!$C$6:$C$25,MATCH(D1960,AdressBook!$B$6:$B$25,0),1)),""),"")</f>
        <v/>
      </c>
      <c r="S1960" s="165">
        <f>IF(LEN(C1960)&gt;0,IFERROR(IF(MATCH(C1960,C1961:$C$4004,0)&gt;0,-1,ROW(S1960)-ROW($S$3)),ROW(S1960)-ROW($S$3)),-1)</f>
        <v>-1</v>
      </c>
      <c r="T1960" s="165">
        <f t="shared" si="218"/>
        <v>0</v>
      </c>
      <c r="U1960" s="165" t="str">
        <f t="shared" si="219"/>
        <v/>
      </c>
      <c r="V1960" s="165" t="str">
        <f>IFERROR(IF(OR(C1960="",S1960&lt;0),"",IF(SUBTOTAL(3,C1960:C1960)=0,-1,SUBTOTAL(3,$C$4:C1960))),"")</f>
        <v/>
      </c>
      <c r="W1960" s="156" t="str">
        <f t="array" ref="W1960">IF(LEN(C1960)&gt;0,IFERROR(IF(MATCH(C1960,$C$3:$C1959,0)&gt;0,N1960-INDEX($N$3:N1959,SUMPRODUCT(MAX(ROW($C$3:$C1959)*(C1960=$C$3:$C1959)))-2,1),""),""),"")</f>
        <v/>
      </c>
      <c r="X1960" s="156">
        <f t="shared" ca="1" si="220"/>
        <v>1</v>
      </c>
      <c r="Y1960" s="156">
        <f t="shared" ca="1" si="221"/>
        <v>1</v>
      </c>
    </row>
    <row r="1961" spans="2:25" hidden="1" x14ac:dyDescent="0.25">
      <c r="B1961" s="390" t="str">
        <f>IFERROR(IF(LEN(INDEX(PlansAndNotes!$B$6:$B$2005,ROW(A1961)-ROW($B$3)))=0,"",INDEX(PlansAndNotes!$B$6:$B$2005,ROW(A1961)-ROW($B$3))),"")</f>
        <v/>
      </c>
      <c r="C1961" s="361" t="str">
        <f t="shared" si="216"/>
        <v/>
      </c>
      <c r="D1961" s="361" t="str">
        <f>IFERROR(IF(LEN(C1961)&gt;0,IF(LEN(INDEX(TasksList!$C$6:$C$1005,MATCH(C1961,TasksList!$B$6:$B$1005,0),1))=0,"",INDEX(TasksList!$C$6:$C$1005,MATCH(C1961,TasksList!$B$6:$B$1005,0),1)),""),"")</f>
        <v/>
      </c>
      <c r="E1961" s="361" t="str">
        <f>IFERROR(IF(LEN(C1961)&gt;0,IF(LEN(INDEX(TasksList!$F$6:$F$1005,MATCH(C1961,TasksList!$B$6:$B$1005,0),1))=0,"not set!",INDEX(TasksList!$F$6:$F$1005,MATCH(C1961,TasksList!$B$6:$B$1005,0),1)),""),"")</f>
        <v/>
      </c>
      <c r="F1961" s="360" t="str">
        <f>IFERROR(IF(LEN(D1961)&gt;0,IF(LEN(INDEX(AdressBook!$D$6:$D$25,MATCH(D1961,AdressBook!$B$6:$B$25,0),1))=0,"",INDEX(AdressBook!$D$6:$D$25,MATCH(D1961,AdressBook!$B$6:$B$25,0),1)),""),"")</f>
        <v/>
      </c>
      <c r="G1961" s="361" t="str">
        <f>IFERROR(IF(LEN(INDEX(PlansAndNotes!$F$6:$F$2005,ROW(B1961)-ROW($C$3)))=0,"",INDEX(PlansAndNotes!$F$6:$F$2005,ROW(B1961)-ROW($C$3))),"")</f>
        <v/>
      </c>
      <c r="H1961" s="361" t="str">
        <f>IFERROR(IF(LEN(C1961)&gt;0,IF(LEN(INDEX(TasksList!$G$6:$G$1005,MATCH(C1961,TasksList!$B$6:$B$1005,0),1))=0,"",INDEX(TasksList!$G$6:$G$1005,MATCH(C1961,TasksList!$B$6:$B$1005,0),1)),""),"")</f>
        <v/>
      </c>
      <c r="I1961" s="381"/>
      <c r="J1961" s="400"/>
      <c r="K1961" s="400"/>
      <c r="L1961" s="179"/>
      <c r="M1961" s="381"/>
      <c r="N1961" s="362" t="str">
        <f>IFERROR(IF(LEN(INDEX(PlansAndNotes!$D$6:$D$4005,ROW(B1961)-ROW($C$3)))=0,"",INDEX(PlansAndNotes!$D$6:$D$4005,ROW(B1961)-ROW($C$3))),"")</f>
        <v/>
      </c>
      <c r="O1961" s="165" t="str">
        <f t="shared" si="217"/>
        <v/>
      </c>
      <c r="P1961" s="363" t="str">
        <f>IFERROR(IF(LEN(INDEX(PlansAndNotes!$E$6:$E$4005,ROW(B1961)-ROW($C$3)))=0,"",INDEX(PlansAndNotes!$E$6:$E$4005,ROW(B1961)-ROW($C$3))),"")</f>
        <v/>
      </c>
      <c r="Q1961" s="363" t="str">
        <f>IFERROR(IF(LEN(INDEX(PlansAndNotes!$G$6:$G$4005,ROW(B1961)-ROW($C$3)))=0,"",INDEX(PlansAndNotes!$G$6:$G$4005,ROW(B1961)-ROW($C$3))),"")</f>
        <v/>
      </c>
      <c r="R1961" s="361" t="str">
        <f>IFERROR(IF(LEN(D1961)&gt;0,IF(LEN(INDEX(AdressBook!$C$6:$C$25,MATCH(D1961,AdressBook!$B$6:$B$25,0),1))=0,"",INDEX(AdressBook!$C$6:$C$25,MATCH(D1961,AdressBook!$B$6:$B$25,0),1)),""),"")</f>
        <v/>
      </c>
      <c r="S1961" s="165">
        <f>IF(LEN(C1961)&gt;0,IFERROR(IF(MATCH(C1961,C1962:$C$4004,0)&gt;0,-1,ROW(S1961)-ROW($S$3)),ROW(S1961)-ROW($S$3)),-1)</f>
        <v>-1</v>
      </c>
      <c r="T1961" s="165">
        <f t="shared" si="218"/>
        <v>0</v>
      </c>
      <c r="U1961" s="165" t="str">
        <f t="shared" si="219"/>
        <v/>
      </c>
      <c r="V1961" s="165" t="str">
        <f>IFERROR(IF(OR(C1961="",S1961&lt;0),"",IF(SUBTOTAL(3,C1961:C1961)=0,-1,SUBTOTAL(3,$C$4:C1961))),"")</f>
        <v/>
      </c>
      <c r="W1961" s="156" t="str">
        <f t="array" ref="W1961">IF(LEN(C1961)&gt;0,IFERROR(IF(MATCH(C1961,$C$3:$C1960,0)&gt;0,N1961-INDEX($N$3:N1960,SUMPRODUCT(MAX(ROW($C$3:$C1960)*(C1961=$C$3:$C1960)))-2,1),""),""),"")</f>
        <v/>
      </c>
      <c r="X1961" s="156">
        <f t="shared" ca="1" si="220"/>
        <v>1</v>
      </c>
      <c r="Y1961" s="156">
        <f t="shared" ca="1" si="221"/>
        <v>1</v>
      </c>
    </row>
    <row r="1962" spans="2:25" hidden="1" x14ac:dyDescent="0.25">
      <c r="B1962" s="390" t="str">
        <f>IFERROR(IF(LEN(INDEX(PlansAndNotes!$B$6:$B$2005,ROW(A1962)-ROW($B$3)))=0,"",INDEX(PlansAndNotes!$B$6:$B$2005,ROW(A1962)-ROW($B$3))),"")</f>
        <v/>
      </c>
      <c r="C1962" s="361" t="str">
        <f t="shared" si="216"/>
        <v/>
      </c>
      <c r="D1962" s="361" t="str">
        <f>IFERROR(IF(LEN(C1962)&gt;0,IF(LEN(INDEX(TasksList!$C$6:$C$1005,MATCH(C1962,TasksList!$B$6:$B$1005,0),1))=0,"",INDEX(TasksList!$C$6:$C$1005,MATCH(C1962,TasksList!$B$6:$B$1005,0),1)),""),"")</f>
        <v/>
      </c>
      <c r="E1962" s="361" t="str">
        <f>IFERROR(IF(LEN(C1962)&gt;0,IF(LEN(INDEX(TasksList!$F$6:$F$1005,MATCH(C1962,TasksList!$B$6:$B$1005,0),1))=0,"not set!",INDEX(TasksList!$F$6:$F$1005,MATCH(C1962,TasksList!$B$6:$B$1005,0),1)),""),"")</f>
        <v/>
      </c>
      <c r="F1962" s="360" t="str">
        <f>IFERROR(IF(LEN(D1962)&gt;0,IF(LEN(INDEX(AdressBook!$D$6:$D$25,MATCH(D1962,AdressBook!$B$6:$B$25,0),1))=0,"",INDEX(AdressBook!$D$6:$D$25,MATCH(D1962,AdressBook!$B$6:$B$25,0),1)),""),"")</f>
        <v/>
      </c>
      <c r="G1962" s="361" t="str">
        <f>IFERROR(IF(LEN(INDEX(PlansAndNotes!$F$6:$F$2005,ROW(B1962)-ROW($C$3)))=0,"",INDEX(PlansAndNotes!$F$6:$F$2005,ROW(B1962)-ROW($C$3))),"")</f>
        <v/>
      </c>
      <c r="H1962" s="361" t="str">
        <f>IFERROR(IF(LEN(C1962)&gt;0,IF(LEN(INDEX(TasksList!$G$6:$G$1005,MATCH(C1962,TasksList!$B$6:$B$1005,0),1))=0,"",INDEX(TasksList!$G$6:$G$1005,MATCH(C1962,TasksList!$B$6:$B$1005,0),1)),""),"")</f>
        <v/>
      </c>
      <c r="I1962" s="381"/>
      <c r="J1962" s="400"/>
      <c r="K1962" s="400"/>
      <c r="L1962" s="179"/>
      <c r="M1962" s="381"/>
      <c r="N1962" s="362" t="str">
        <f>IFERROR(IF(LEN(INDEX(PlansAndNotes!$D$6:$D$4005,ROW(B1962)-ROW($C$3)))=0,"",INDEX(PlansAndNotes!$D$6:$D$4005,ROW(B1962)-ROW($C$3))),"")</f>
        <v/>
      </c>
      <c r="O1962" s="165" t="str">
        <f t="shared" si="217"/>
        <v/>
      </c>
      <c r="P1962" s="363" t="str">
        <f>IFERROR(IF(LEN(INDEX(PlansAndNotes!$E$6:$E$4005,ROW(B1962)-ROW($C$3)))=0,"",INDEX(PlansAndNotes!$E$6:$E$4005,ROW(B1962)-ROW($C$3))),"")</f>
        <v/>
      </c>
      <c r="Q1962" s="363" t="str">
        <f>IFERROR(IF(LEN(INDEX(PlansAndNotes!$G$6:$G$4005,ROW(B1962)-ROW($C$3)))=0,"",INDEX(PlansAndNotes!$G$6:$G$4005,ROW(B1962)-ROW($C$3))),"")</f>
        <v/>
      </c>
      <c r="R1962" s="361" t="str">
        <f>IFERROR(IF(LEN(D1962)&gt;0,IF(LEN(INDEX(AdressBook!$C$6:$C$25,MATCH(D1962,AdressBook!$B$6:$B$25,0),1))=0,"",INDEX(AdressBook!$C$6:$C$25,MATCH(D1962,AdressBook!$B$6:$B$25,0),1)),""),"")</f>
        <v/>
      </c>
      <c r="S1962" s="165">
        <f>IF(LEN(C1962)&gt;0,IFERROR(IF(MATCH(C1962,C1963:$C$4004,0)&gt;0,-1,ROW(S1962)-ROW($S$3)),ROW(S1962)-ROW($S$3)),-1)</f>
        <v>-1</v>
      </c>
      <c r="T1962" s="165">
        <f t="shared" si="218"/>
        <v>0</v>
      </c>
      <c r="U1962" s="165" t="str">
        <f t="shared" si="219"/>
        <v/>
      </c>
      <c r="V1962" s="165" t="str">
        <f>IFERROR(IF(OR(C1962="",S1962&lt;0),"",IF(SUBTOTAL(3,C1962:C1962)=0,-1,SUBTOTAL(3,$C$4:C1962))),"")</f>
        <v/>
      </c>
      <c r="W1962" s="156" t="str">
        <f t="array" ref="W1962">IF(LEN(C1962)&gt;0,IFERROR(IF(MATCH(C1962,$C$3:$C1961,0)&gt;0,N1962-INDEX($N$3:N1961,SUMPRODUCT(MAX(ROW($C$3:$C1961)*(C1962=$C$3:$C1961)))-2,1),""),""),"")</f>
        <v/>
      </c>
      <c r="X1962" s="156">
        <f t="shared" ca="1" si="220"/>
        <v>1</v>
      </c>
      <c r="Y1962" s="156">
        <f t="shared" ca="1" si="221"/>
        <v>1</v>
      </c>
    </row>
    <row r="1963" spans="2:25" hidden="1" x14ac:dyDescent="0.25">
      <c r="B1963" s="390" t="str">
        <f>IFERROR(IF(LEN(INDEX(PlansAndNotes!$B$6:$B$2005,ROW(A1963)-ROW($B$3)))=0,"",INDEX(PlansAndNotes!$B$6:$B$2005,ROW(A1963)-ROW($B$3))),"")</f>
        <v/>
      </c>
      <c r="C1963" s="361" t="str">
        <f t="shared" si="216"/>
        <v/>
      </c>
      <c r="D1963" s="361" t="str">
        <f>IFERROR(IF(LEN(C1963)&gt;0,IF(LEN(INDEX(TasksList!$C$6:$C$1005,MATCH(C1963,TasksList!$B$6:$B$1005,0),1))=0,"",INDEX(TasksList!$C$6:$C$1005,MATCH(C1963,TasksList!$B$6:$B$1005,0),1)),""),"")</f>
        <v/>
      </c>
      <c r="E1963" s="361" t="str">
        <f>IFERROR(IF(LEN(C1963)&gt;0,IF(LEN(INDEX(TasksList!$F$6:$F$1005,MATCH(C1963,TasksList!$B$6:$B$1005,0),1))=0,"not set!",INDEX(TasksList!$F$6:$F$1005,MATCH(C1963,TasksList!$B$6:$B$1005,0),1)),""),"")</f>
        <v/>
      </c>
      <c r="F1963" s="360" t="str">
        <f>IFERROR(IF(LEN(D1963)&gt;0,IF(LEN(INDEX(AdressBook!$D$6:$D$25,MATCH(D1963,AdressBook!$B$6:$B$25,0),1))=0,"",INDEX(AdressBook!$D$6:$D$25,MATCH(D1963,AdressBook!$B$6:$B$25,0),1)),""),"")</f>
        <v/>
      </c>
      <c r="G1963" s="361" t="str">
        <f>IFERROR(IF(LEN(INDEX(PlansAndNotes!$F$6:$F$2005,ROW(B1963)-ROW($C$3)))=0,"",INDEX(PlansAndNotes!$F$6:$F$2005,ROW(B1963)-ROW($C$3))),"")</f>
        <v/>
      </c>
      <c r="H1963" s="361" t="str">
        <f>IFERROR(IF(LEN(C1963)&gt;0,IF(LEN(INDEX(TasksList!$G$6:$G$1005,MATCH(C1963,TasksList!$B$6:$B$1005,0),1))=0,"",INDEX(TasksList!$G$6:$G$1005,MATCH(C1963,TasksList!$B$6:$B$1005,0),1)),""),"")</f>
        <v/>
      </c>
      <c r="I1963" s="381"/>
      <c r="J1963" s="400"/>
      <c r="K1963" s="400"/>
      <c r="L1963" s="179"/>
      <c r="M1963" s="381"/>
      <c r="N1963" s="362" t="str">
        <f>IFERROR(IF(LEN(INDEX(PlansAndNotes!$D$6:$D$4005,ROW(B1963)-ROW($C$3)))=0,"",INDEX(PlansAndNotes!$D$6:$D$4005,ROW(B1963)-ROW($C$3))),"")</f>
        <v/>
      </c>
      <c r="O1963" s="165" t="str">
        <f t="shared" si="217"/>
        <v/>
      </c>
      <c r="P1963" s="363" t="str">
        <f>IFERROR(IF(LEN(INDEX(PlansAndNotes!$E$6:$E$4005,ROW(B1963)-ROW($C$3)))=0,"",INDEX(PlansAndNotes!$E$6:$E$4005,ROW(B1963)-ROW($C$3))),"")</f>
        <v/>
      </c>
      <c r="Q1963" s="363" t="str">
        <f>IFERROR(IF(LEN(INDEX(PlansAndNotes!$G$6:$G$4005,ROW(B1963)-ROW($C$3)))=0,"",INDEX(PlansAndNotes!$G$6:$G$4005,ROW(B1963)-ROW($C$3))),"")</f>
        <v/>
      </c>
      <c r="R1963" s="361" t="str">
        <f>IFERROR(IF(LEN(D1963)&gt;0,IF(LEN(INDEX(AdressBook!$C$6:$C$25,MATCH(D1963,AdressBook!$B$6:$B$25,0),1))=0,"",INDEX(AdressBook!$C$6:$C$25,MATCH(D1963,AdressBook!$B$6:$B$25,0),1)),""),"")</f>
        <v/>
      </c>
      <c r="S1963" s="165">
        <f>IF(LEN(C1963)&gt;0,IFERROR(IF(MATCH(C1963,C1964:$C$4004,0)&gt;0,-1,ROW(S1963)-ROW($S$3)),ROW(S1963)-ROW($S$3)),-1)</f>
        <v>-1</v>
      </c>
      <c r="T1963" s="165">
        <f t="shared" si="218"/>
        <v>0</v>
      </c>
      <c r="U1963" s="165" t="str">
        <f t="shared" si="219"/>
        <v/>
      </c>
      <c r="V1963" s="165" t="str">
        <f>IFERROR(IF(OR(C1963="",S1963&lt;0),"",IF(SUBTOTAL(3,C1963:C1963)=0,-1,SUBTOTAL(3,$C$4:C1963))),"")</f>
        <v/>
      </c>
      <c r="W1963" s="156" t="str">
        <f t="array" ref="W1963">IF(LEN(C1963)&gt;0,IFERROR(IF(MATCH(C1963,$C$3:$C1962,0)&gt;0,N1963-INDEX($N$3:N1962,SUMPRODUCT(MAX(ROW($C$3:$C1962)*(C1963=$C$3:$C1962)))-2,1),""),""),"")</f>
        <v/>
      </c>
      <c r="X1963" s="156">
        <f t="shared" ca="1" si="220"/>
        <v>1</v>
      </c>
      <c r="Y1963" s="156">
        <f t="shared" ca="1" si="221"/>
        <v>1</v>
      </c>
    </row>
    <row r="1964" spans="2:25" hidden="1" x14ac:dyDescent="0.25">
      <c r="B1964" s="390" t="str">
        <f>IFERROR(IF(LEN(INDEX(PlansAndNotes!$B$6:$B$2005,ROW(A1964)-ROW($B$3)))=0,"",INDEX(PlansAndNotes!$B$6:$B$2005,ROW(A1964)-ROW($B$3))),"")</f>
        <v/>
      </c>
      <c r="C1964" s="361" t="str">
        <f t="shared" si="216"/>
        <v/>
      </c>
      <c r="D1964" s="361" t="str">
        <f>IFERROR(IF(LEN(C1964)&gt;0,IF(LEN(INDEX(TasksList!$C$6:$C$1005,MATCH(C1964,TasksList!$B$6:$B$1005,0),1))=0,"",INDEX(TasksList!$C$6:$C$1005,MATCH(C1964,TasksList!$B$6:$B$1005,0),1)),""),"")</f>
        <v/>
      </c>
      <c r="E1964" s="361" t="str">
        <f>IFERROR(IF(LEN(C1964)&gt;0,IF(LEN(INDEX(TasksList!$F$6:$F$1005,MATCH(C1964,TasksList!$B$6:$B$1005,0),1))=0,"not set!",INDEX(TasksList!$F$6:$F$1005,MATCH(C1964,TasksList!$B$6:$B$1005,0),1)),""),"")</f>
        <v/>
      </c>
      <c r="F1964" s="360" t="str">
        <f>IFERROR(IF(LEN(D1964)&gt;0,IF(LEN(INDEX(AdressBook!$D$6:$D$25,MATCH(D1964,AdressBook!$B$6:$B$25,0),1))=0,"",INDEX(AdressBook!$D$6:$D$25,MATCH(D1964,AdressBook!$B$6:$B$25,0),1)),""),"")</f>
        <v/>
      </c>
      <c r="G1964" s="361" t="str">
        <f>IFERROR(IF(LEN(INDEX(PlansAndNotes!$F$6:$F$2005,ROW(B1964)-ROW($C$3)))=0,"",INDEX(PlansAndNotes!$F$6:$F$2005,ROW(B1964)-ROW($C$3))),"")</f>
        <v/>
      </c>
      <c r="H1964" s="361" t="str">
        <f>IFERROR(IF(LEN(C1964)&gt;0,IF(LEN(INDEX(TasksList!$G$6:$G$1005,MATCH(C1964,TasksList!$B$6:$B$1005,0),1))=0,"",INDEX(TasksList!$G$6:$G$1005,MATCH(C1964,TasksList!$B$6:$B$1005,0),1)),""),"")</f>
        <v/>
      </c>
      <c r="I1964" s="381"/>
      <c r="J1964" s="400"/>
      <c r="K1964" s="400"/>
      <c r="L1964" s="179"/>
      <c r="M1964" s="381"/>
      <c r="N1964" s="362" t="str">
        <f>IFERROR(IF(LEN(INDEX(PlansAndNotes!$D$6:$D$4005,ROW(B1964)-ROW($C$3)))=0,"",INDEX(PlansAndNotes!$D$6:$D$4005,ROW(B1964)-ROW($C$3))),"")</f>
        <v/>
      </c>
      <c r="O1964" s="165" t="str">
        <f t="shared" si="217"/>
        <v/>
      </c>
      <c r="P1964" s="363" t="str">
        <f>IFERROR(IF(LEN(INDEX(PlansAndNotes!$E$6:$E$4005,ROW(B1964)-ROW($C$3)))=0,"",INDEX(PlansAndNotes!$E$6:$E$4005,ROW(B1964)-ROW($C$3))),"")</f>
        <v/>
      </c>
      <c r="Q1964" s="363" t="str">
        <f>IFERROR(IF(LEN(INDEX(PlansAndNotes!$G$6:$G$4005,ROW(B1964)-ROW($C$3)))=0,"",INDEX(PlansAndNotes!$G$6:$G$4005,ROW(B1964)-ROW($C$3))),"")</f>
        <v/>
      </c>
      <c r="R1964" s="361" t="str">
        <f>IFERROR(IF(LEN(D1964)&gt;0,IF(LEN(INDEX(AdressBook!$C$6:$C$25,MATCH(D1964,AdressBook!$B$6:$B$25,0),1))=0,"",INDEX(AdressBook!$C$6:$C$25,MATCH(D1964,AdressBook!$B$6:$B$25,0),1)),""),"")</f>
        <v/>
      </c>
      <c r="S1964" s="165">
        <f>IF(LEN(C1964)&gt;0,IFERROR(IF(MATCH(C1964,C1965:$C$4004,0)&gt;0,-1,ROW(S1964)-ROW($S$3)),ROW(S1964)-ROW($S$3)),-1)</f>
        <v>-1</v>
      </c>
      <c r="T1964" s="165">
        <f t="shared" si="218"/>
        <v>0</v>
      </c>
      <c r="U1964" s="165" t="str">
        <f t="shared" si="219"/>
        <v/>
      </c>
      <c r="V1964" s="165" t="str">
        <f>IFERROR(IF(OR(C1964="",S1964&lt;0),"",IF(SUBTOTAL(3,C1964:C1964)=0,-1,SUBTOTAL(3,$C$4:C1964))),"")</f>
        <v/>
      </c>
      <c r="W1964" s="156" t="str">
        <f t="array" ref="W1964">IF(LEN(C1964)&gt;0,IFERROR(IF(MATCH(C1964,$C$3:$C1963,0)&gt;0,N1964-INDEX($N$3:N1963,SUMPRODUCT(MAX(ROW($C$3:$C1963)*(C1964=$C$3:$C1963)))-2,1),""),""),"")</f>
        <v/>
      </c>
      <c r="X1964" s="156">
        <f t="shared" ca="1" si="220"/>
        <v>1</v>
      </c>
      <c r="Y1964" s="156">
        <f t="shared" ca="1" si="221"/>
        <v>1</v>
      </c>
    </row>
    <row r="1965" spans="2:25" hidden="1" x14ac:dyDescent="0.25">
      <c r="B1965" s="390" t="str">
        <f>IFERROR(IF(LEN(INDEX(PlansAndNotes!$B$6:$B$2005,ROW(A1965)-ROW($B$3)))=0,"",INDEX(PlansAndNotes!$B$6:$B$2005,ROW(A1965)-ROW($B$3))),"")</f>
        <v/>
      </c>
      <c r="C1965" s="361" t="str">
        <f t="shared" si="216"/>
        <v/>
      </c>
      <c r="D1965" s="361" t="str">
        <f>IFERROR(IF(LEN(C1965)&gt;0,IF(LEN(INDEX(TasksList!$C$6:$C$1005,MATCH(C1965,TasksList!$B$6:$B$1005,0),1))=0,"",INDEX(TasksList!$C$6:$C$1005,MATCH(C1965,TasksList!$B$6:$B$1005,0),1)),""),"")</f>
        <v/>
      </c>
      <c r="E1965" s="361" t="str">
        <f>IFERROR(IF(LEN(C1965)&gt;0,IF(LEN(INDEX(TasksList!$F$6:$F$1005,MATCH(C1965,TasksList!$B$6:$B$1005,0),1))=0,"not set!",INDEX(TasksList!$F$6:$F$1005,MATCH(C1965,TasksList!$B$6:$B$1005,0),1)),""),"")</f>
        <v/>
      </c>
      <c r="F1965" s="360" t="str">
        <f>IFERROR(IF(LEN(D1965)&gt;0,IF(LEN(INDEX(AdressBook!$D$6:$D$25,MATCH(D1965,AdressBook!$B$6:$B$25,0),1))=0,"",INDEX(AdressBook!$D$6:$D$25,MATCH(D1965,AdressBook!$B$6:$B$25,0),1)),""),"")</f>
        <v/>
      </c>
      <c r="G1965" s="361" t="str">
        <f>IFERROR(IF(LEN(INDEX(PlansAndNotes!$F$6:$F$2005,ROW(B1965)-ROW($C$3)))=0,"",INDEX(PlansAndNotes!$F$6:$F$2005,ROW(B1965)-ROW($C$3))),"")</f>
        <v/>
      </c>
      <c r="H1965" s="361" t="str">
        <f>IFERROR(IF(LEN(C1965)&gt;0,IF(LEN(INDEX(TasksList!$G$6:$G$1005,MATCH(C1965,TasksList!$B$6:$B$1005,0),1))=0,"",INDEX(TasksList!$G$6:$G$1005,MATCH(C1965,TasksList!$B$6:$B$1005,0),1)),""),"")</f>
        <v/>
      </c>
      <c r="I1965" s="381"/>
      <c r="J1965" s="400"/>
      <c r="K1965" s="400"/>
      <c r="L1965" s="179"/>
      <c r="M1965" s="381"/>
      <c r="N1965" s="362" t="str">
        <f>IFERROR(IF(LEN(INDEX(PlansAndNotes!$D$6:$D$4005,ROW(B1965)-ROW($C$3)))=0,"",INDEX(PlansAndNotes!$D$6:$D$4005,ROW(B1965)-ROW($C$3))),"")</f>
        <v/>
      </c>
      <c r="O1965" s="165" t="str">
        <f t="shared" si="217"/>
        <v/>
      </c>
      <c r="P1965" s="363" t="str">
        <f>IFERROR(IF(LEN(INDEX(PlansAndNotes!$E$6:$E$4005,ROW(B1965)-ROW($C$3)))=0,"",INDEX(PlansAndNotes!$E$6:$E$4005,ROW(B1965)-ROW($C$3))),"")</f>
        <v/>
      </c>
      <c r="Q1965" s="363" t="str">
        <f>IFERROR(IF(LEN(INDEX(PlansAndNotes!$G$6:$G$4005,ROW(B1965)-ROW($C$3)))=0,"",INDEX(PlansAndNotes!$G$6:$G$4005,ROW(B1965)-ROW($C$3))),"")</f>
        <v/>
      </c>
      <c r="R1965" s="361" t="str">
        <f>IFERROR(IF(LEN(D1965)&gt;0,IF(LEN(INDEX(AdressBook!$C$6:$C$25,MATCH(D1965,AdressBook!$B$6:$B$25,0),1))=0,"",INDEX(AdressBook!$C$6:$C$25,MATCH(D1965,AdressBook!$B$6:$B$25,0),1)),""),"")</f>
        <v/>
      </c>
      <c r="S1965" s="165">
        <f>IF(LEN(C1965)&gt;0,IFERROR(IF(MATCH(C1965,C1966:$C$4004,0)&gt;0,-1,ROW(S1965)-ROW($S$3)),ROW(S1965)-ROW($S$3)),-1)</f>
        <v>-1</v>
      </c>
      <c r="T1965" s="165">
        <f t="shared" si="218"/>
        <v>0</v>
      </c>
      <c r="U1965" s="165" t="str">
        <f t="shared" si="219"/>
        <v/>
      </c>
      <c r="V1965" s="165" t="str">
        <f>IFERROR(IF(OR(C1965="",S1965&lt;0),"",IF(SUBTOTAL(3,C1965:C1965)=0,-1,SUBTOTAL(3,$C$4:C1965))),"")</f>
        <v/>
      </c>
      <c r="W1965" s="156" t="str">
        <f t="array" ref="W1965">IF(LEN(C1965)&gt;0,IFERROR(IF(MATCH(C1965,$C$3:$C1964,0)&gt;0,N1965-INDEX($N$3:N1964,SUMPRODUCT(MAX(ROW($C$3:$C1964)*(C1965=$C$3:$C1964)))-2,1),""),""),"")</f>
        <v/>
      </c>
      <c r="X1965" s="156">
        <f t="shared" ca="1" si="220"/>
        <v>1</v>
      </c>
      <c r="Y1965" s="156">
        <f t="shared" ca="1" si="221"/>
        <v>1</v>
      </c>
    </row>
    <row r="1966" spans="2:25" hidden="1" x14ac:dyDescent="0.25">
      <c r="B1966" s="390" t="str">
        <f>IFERROR(IF(LEN(INDEX(PlansAndNotes!$B$6:$B$2005,ROW(A1966)-ROW($B$3)))=0,"",INDEX(PlansAndNotes!$B$6:$B$2005,ROW(A1966)-ROW($B$3))),"")</f>
        <v/>
      </c>
      <c r="C1966" s="361" t="str">
        <f t="shared" si="216"/>
        <v/>
      </c>
      <c r="D1966" s="361" t="str">
        <f>IFERROR(IF(LEN(C1966)&gt;0,IF(LEN(INDEX(TasksList!$C$6:$C$1005,MATCH(C1966,TasksList!$B$6:$B$1005,0),1))=0,"",INDEX(TasksList!$C$6:$C$1005,MATCH(C1966,TasksList!$B$6:$B$1005,0),1)),""),"")</f>
        <v/>
      </c>
      <c r="E1966" s="361" t="str">
        <f>IFERROR(IF(LEN(C1966)&gt;0,IF(LEN(INDEX(TasksList!$F$6:$F$1005,MATCH(C1966,TasksList!$B$6:$B$1005,0),1))=0,"not set!",INDEX(TasksList!$F$6:$F$1005,MATCH(C1966,TasksList!$B$6:$B$1005,0),1)),""),"")</f>
        <v/>
      </c>
      <c r="F1966" s="360" t="str">
        <f>IFERROR(IF(LEN(D1966)&gt;0,IF(LEN(INDEX(AdressBook!$D$6:$D$25,MATCH(D1966,AdressBook!$B$6:$B$25,0),1))=0,"",INDEX(AdressBook!$D$6:$D$25,MATCH(D1966,AdressBook!$B$6:$B$25,0),1)),""),"")</f>
        <v/>
      </c>
      <c r="G1966" s="361" t="str">
        <f>IFERROR(IF(LEN(INDEX(PlansAndNotes!$F$6:$F$2005,ROW(B1966)-ROW($C$3)))=0,"",INDEX(PlansAndNotes!$F$6:$F$2005,ROW(B1966)-ROW($C$3))),"")</f>
        <v/>
      </c>
      <c r="H1966" s="361" t="str">
        <f>IFERROR(IF(LEN(C1966)&gt;0,IF(LEN(INDEX(TasksList!$G$6:$G$1005,MATCH(C1966,TasksList!$B$6:$B$1005,0),1))=0,"",INDEX(TasksList!$G$6:$G$1005,MATCH(C1966,TasksList!$B$6:$B$1005,0),1)),""),"")</f>
        <v/>
      </c>
      <c r="I1966" s="381"/>
      <c r="J1966" s="400"/>
      <c r="K1966" s="400"/>
      <c r="L1966" s="179"/>
      <c r="M1966" s="381"/>
      <c r="N1966" s="362" t="str">
        <f>IFERROR(IF(LEN(INDEX(PlansAndNotes!$D$6:$D$4005,ROW(B1966)-ROW($C$3)))=0,"",INDEX(PlansAndNotes!$D$6:$D$4005,ROW(B1966)-ROW($C$3))),"")</f>
        <v/>
      </c>
      <c r="O1966" s="165" t="str">
        <f t="shared" si="217"/>
        <v/>
      </c>
      <c r="P1966" s="363" t="str">
        <f>IFERROR(IF(LEN(INDEX(PlansAndNotes!$E$6:$E$4005,ROW(B1966)-ROW($C$3)))=0,"",INDEX(PlansAndNotes!$E$6:$E$4005,ROW(B1966)-ROW($C$3))),"")</f>
        <v/>
      </c>
      <c r="Q1966" s="363" t="str">
        <f>IFERROR(IF(LEN(INDEX(PlansAndNotes!$G$6:$G$4005,ROW(B1966)-ROW($C$3)))=0,"",INDEX(PlansAndNotes!$G$6:$G$4005,ROW(B1966)-ROW($C$3))),"")</f>
        <v/>
      </c>
      <c r="R1966" s="361" t="str">
        <f>IFERROR(IF(LEN(D1966)&gt;0,IF(LEN(INDEX(AdressBook!$C$6:$C$25,MATCH(D1966,AdressBook!$B$6:$B$25,0),1))=0,"",INDEX(AdressBook!$C$6:$C$25,MATCH(D1966,AdressBook!$B$6:$B$25,0),1)),""),"")</f>
        <v/>
      </c>
      <c r="S1966" s="165">
        <f>IF(LEN(C1966)&gt;0,IFERROR(IF(MATCH(C1966,C1967:$C$4004,0)&gt;0,-1,ROW(S1966)-ROW($S$3)),ROW(S1966)-ROW($S$3)),-1)</f>
        <v>-1</v>
      </c>
      <c r="T1966" s="165">
        <f t="shared" si="218"/>
        <v>0</v>
      </c>
      <c r="U1966" s="165" t="str">
        <f t="shared" si="219"/>
        <v/>
      </c>
      <c r="V1966" s="165" t="str">
        <f>IFERROR(IF(OR(C1966="",S1966&lt;0),"",IF(SUBTOTAL(3,C1966:C1966)=0,-1,SUBTOTAL(3,$C$4:C1966))),"")</f>
        <v/>
      </c>
      <c r="W1966" s="156" t="str">
        <f t="array" ref="W1966">IF(LEN(C1966)&gt;0,IFERROR(IF(MATCH(C1966,$C$3:$C1965,0)&gt;0,N1966-INDEX($N$3:N1965,SUMPRODUCT(MAX(ROW($C$3:$C1965)*(C1966=$C$3:$C1965)))-2,1),""),""),"")</f>
        <v/>
      </c>
      <c r="X1966" s="156">
        <f t="shared" ca="1" si="220"/>
        <v>1</v>
      </c>
      <c r="Y1966" s="156">
        <f t="shared" ca="1" si="221"/>
        <v>1</v>
      </c>
    </row>
    <row r="1967" spans="2:25" hidden="1" x14ac:dyDescent="0.25">
      <c r="B1967" s="390" t="str">
        <f>IFERROR(IF(LEN(INDEX(PlansAndNotes!$B$6:$B$2005,ROW(A1967)-ROW($B$3)))=0,"",INDEX(PlansAndNotes!$B$6:$B$2005,ROW(A1967)-ROW($B$3))),"")</f>
        <v/>
      </c>
      <c r="C1967" s="361" t="str">
        <f t="shared" si="216"/>
        <v/>
      </c>
      <c r="D1967" s="361" t="str">
        <f>IFERROR(IF(LEN(C1967)&gt;0,IF(LEN(INDEX(TasksList!$C$6:$C$1005,MATCH(C1967,TasksList!$B$6:$B$1005,0),1))=0,"",INDEX(TasksList!$C$6:$C$1005,MATCH(C1967,TasksList!$B$6:$B$1005,0),1)),""),"")</f>
        <v/>
      </c>
      <c r="E1967" s="361" t="str">
        <f>IFERROR(IF(LEN(C1967)&gt;0,IF(LEN(INDEX(TasksList!$F$6:$F$1005,MATCH(C1967,TasksList!$B$6:$B$1005,0),1))=0,"not set!",INDEX(TasksList!$F$6:$F$1005,MATCH(C1967,TasksList!$B$6:$B$1005,0),1)),""),"")</f>
        <v/>
      </c>
      <c r="F1967" s="360" t="str">
        <f>IFERROR(IF(LEN(D1967)&gt;0,IF(LEN(INDEX(AdressBook!$D$6:$D$25,MATCH(D1967,AdressBook!$B$6:$B$25,0),1))=0,"",INDEX(AdressBook!$D$6:$D$25,MATCH(D1967,AdressBook!$B$6:$B$25,0),1)),""),"")</f>
        <v/>
      </c>
      <c r="G1967" s="361" t="str">
        <f>IFERROR(IF(LEN(INDEX(PlansAndNotes!$F$6:$F$2005,ROW(B1967)-ROW($C$3)))=0,"",INDEX(PlansAndNotes!$F$6:$F$2005,ROW(B1967)-ROW($C$3))),"")</f>
        <v/>
      </c>
      <c r="H1967" s="361" t="str">
        <f>IFERROR(IF(LEN(C1967)&gt;0,IF(LEN(INDEX(TasksList!$G$6:$G$1005,MATCH(C1967,TasksList!$B$6:$B$1005,0),1))=0,"",INDEX(TasksList!$G$6:$G$1005,MATCH(C1967,TasksList!$B$6:$B$1005,0),1)),""),"")</f>
        <v/>
      </c>
      <c r="I1967" s="381"/>
      <c r="J1967" s="400"/>
      <c r="K1967" s="400"/>
      <c r="L1967" s="179"/>
      <c r="M1967" s="381"/>
      <c r="N1967" s="362" t="str">
        <f>IFERROR(IF(LEN(INDEX(PlansAndNotes!$D$6:$D$4005,ROW(B1967)-ROW($C$3)))=0,"",INDEX(PlansAndNotes!$D$6:$D$4005,ROW(B1967)-ROW($C$3))),"")</f>
        <v/>
      </c>
      <c r="O1967" s="165" t="str">
        <f t="shared" si="217"/>
        <v/>
      </c>
      <c r="P1967" s="363" t="str">
        <f>IFERROR(IF(LEN(INDEX(PlansAndNotes!$E$6:$E$4005,ROW(B1967)-ROW($C$3)))=0,"",INDEX(PlansAndNotes!$E$6:$E$4005,ROW(B1967)-ROW($C$3))),"")</f>
        <v/>
      </c>
      <c r="Q1967" s="363" t="str">
        <f>IFERROR(IF(LEN(INDEX(PlansAndNotes!$G$6:$G$4005,ROW(B1967)-ROW($C$3)))=0,"",INDEX(PlansAndNotes!$G$6:$G$4005,ROW(B1967)-ROW($C$3))),"")</f>
        <v/>
      </c>
      <c r="R1967" s="361" t="str">
        <f>IFERROR(IF(LEN(D1967)&gt;0,IF(LEN(INDEX(AdressBook!$C$6:$C$25,MATCH(D1967,AdressBook!$B$6:$B$25,0),1))=0,"",INDEX(AdressBook!$C$6:$C$25,MATCH(D1967,AdressBook!$B$6:$B$25,0),1)),""),"")</f>
        <v/>
      </c>
      <c r="S1967" s="165">
        <f>IF(LEN(C1967)&gt;0,IFERROR(IF(MATCH(C1967,C1968:$C$4004,0)&gt;0,-1,ROW(S1967)-ROW($S$3)),ROW(S1967)-ROW($S$3)),-1)</f>
        <v>-1</v>
      </c>
      <c r="T1967" s="165">
        <f t="shared" si="218"/>
        <v>0</v>
      </c>
      <c r="U1967" s="165" t="str">
        <f t="shared" si="219"/>
        <v/>
      </c>
      <c r="V1967" s="165" t="str">
        <f>IFERROR(IF(OR(C1967="",S1967&lt;0),"",IF(SUBTOTAL(3,C1967:C1967)=0,-1,SUBTOTAL(3,$C$4:C1967))),"")</f>
        <v/>
      </c>
      <c r="W1967" s="156" t="str">
        <f t="array" ref="W1967">IF(LEN(C1967)&gt;0,IFERROR(IF(MATCH(C1967,$C$3:$C1966,0)&gt;0,N1967-INDEX($N$3:N1966,SUMPRODUCT(MAX(ROW($C$3:$C1966)*(C1967=$C$3:$C1966)))-2,1),""),""),"")</f>
        <v/>
      </c>
      <c r="X1967" s="156">
        <f t="shared" ca="1" si="220"/>
        <v>1</v>
      </c>
      <c r="Y1967" s="156">
        <f t="shared" ca="1" si="221"/>
        <v>1</v>
      </c>
    </row>
    <row r="1968" spans="2:25" hidden="1" x14ac:dyDescent="0.25">
      <c r="B1968" s="390" t="str">
        <f>IFERROR(IF(LEN(INDEX(PlansAndNotes!$B$6:$B$2005,ROW(A1968)-ROW($B$3)))=0,"",INDEX(PlansAndNotes!$B$6:$B$2005,ROW(A1968)-ROW($B$3))),"")</f>
        <v/>
      </c>
      <c r="C1968" s="361" t="str">
        <f t="shared" si="216"/>
        <v/>
      </c>
      <c r="D1968" s="361" t="str">
        <f>IFERROR(IF(LEN(C1968)&gt;0,IF(LEN(INDEX(TasksList!$C$6:$C$1005,MATCH(C1968,TasksList!$B$6:$B$1005,0),1))=0,"",INDEX(TasksList!$C$6:$C$1005,MATCH(C1968,TasksList!$B$6:$B$1005,0),1)),""),"")</f>
        <v/>
      </c>
      <c r="E1968" s="361" t="str">
        <f>IFERROR(IF(LEN(C1968)&gt;0,IF(LEN(INDEX(TasksList!$F$6:$F$1005,MATCH(C1968,TasksList!$B$6:$B$1005,0),1))=0,"not set!",INDEX(TasksList!$F$6:$F$1005,MATCH(C1968,TasksList!$B$6:$B$1005,0),1)),""),"")</f>
        <v/>
      </c>
      <c r="F1968" s="360" t="str">
        <f>IFERROR(IF(LEN(D1968)&gt;0,IF(LEN(INDEX(AdressBook!$D$6:$D$25,MATCH(D1968,AdressBook!$B$6:$B$25,0),1))=0,"",INDEX(AdressBook!$D$6:$D$25,MATCH(D1968,AdressBook!$B$6:$B$25,0),1)),""),"")</f>
        <v/>
      </c>
      <c r="G1968" s="361" t="str">
        <f>IFERROR(IF(LEN(INDEX(PlansAndNotes!$F$6:$F$2005,ROW(B1968)-ROW($C$3)))=0,"",INDEX(PlansAndNotes!$F$6:$F$2005,ROW(B1968)-ROW($C$3))),"")</f>
        <v/>
      </c>
      <c r="H1968" s="361" t="str">
        <f>IFERROR(IF(LEN(C1968)&gt;0,IF(LEN(INDEX(TasksList!$G$6:$G$1005,MATCH(C1968,TasksList!$B$6:$B$1005,0),1))=0,"",INDEX(TasksList!$G$6:$G$1005,MATCH(C1968,TasksList!$B$6:$B$1005,0),1)),""),"")</f>
        <v/>
      </c>
      <c r="I1968" s="381"/>
      <c r="J1968" s="400"/>
      <c r="K1968" s="400"/>
      <c r="L1968" s="179"/>
      <c r="M1968" s="381"/>
      <c r="N1968" s="362" t="str">
        <f>IFERROR(IF(LEN(INDEX(PlansAndNotes!$D$6:$D$4005,ROW(B1968)-ROW($C$3)))=0,"",INDEX(PlansAndNotes!$D$6:$D$4005,ROW(B1968)-ROW($C$3))),"")</f>
        <v/>
      </c>
      <c r="O1968" s="165" t="str">
        <f t="shared" si="217"/>
        <v/>
      </c>
      <c r="P1968" s="363" t="str">
        <f>IFERROR(IF(LEN(INDEX(PlansAndNotes!$E$6:$E$4005,ROW(B1968)-ROW($C$3)))=0,"",INDEX(PlansAndNotes!$E$6:$E$4005,ROW(B1968)-ROW($C$3))),"")</f>
        <v/>
      </c>
      <c r="Q1968" s="363" t="str">
        <f>IFERROR(IF(LEN(INDEX(PlansAndNotes!$G$6:$G$4005,ROW(B1968)-ROW($C$3)))=0,"",INDEX(PlansAndNotes!$G$6:$G$4005,ROW(B1968)-ROW($C$3))),"")</f>
        <v/>
      </c>
      <c r="R1968" s="361" t="str">
        <f>IFERROR(IF(LEN(D1968)&gt;0,IF(LEN(INDEX(AdressBook!$C$6:$C$25,MATCH(D1968,AdressBook!$B$6:$B$25,0),1))=0,"",INDEX(AdressBook!$C$6:$C$25,MATCH(D1968,AdressBook!$B$6:$B$25,0),1)),""),"")</f>
        <v/>
      </c>
      <c r="S1968" s="165">
        <f>IF(LEN(C1968)&gt;0,IFERROR(IF(MATCH(C1968,C1969:$C$4004,0)&gt;0,-1,ROW(S1968)-ROW($S$3)),ROW(S1968)-ROW($S$3)),-1)</f>
        <v>-1</v>
      </c>
      <c r="T1968" s="165">
        <f t="shared" si="218"/>
        <v>0</v>
      </c>
      <c r="U1968" s="165" t="str">
        <f t="shared" si="219"/>
        <v/>
      </c>
      <c r="V1968" s="165" t="str">
        <f>IFERROR(IF(OR(C1968="",S1968&lt;0),"",IF(SUBTOTAL(3,C1968:C1968)=0,-1,SUBTOTAL(3,$C$4:C1968))),"")</f>
        <v/>
      </c>
      <c r="W1968" s="156" t="str">
        <f t="array" ref="W1968">IF(LEN(C1968)&gt;0,IFERROR(IF(MATCH(C1968,$C$3:$C1967,0)&gt;0,N1968-INDEX($N$3:N1967,SUMPRODUCT(MAX(ROW($C$3:$C1967)*(C1968=$C$3:$C1967)))-2,1),""),""),"")</f>
        <v/>
      </c>
      <c r="X1968" s="156">
        <f t="shared" ca="1" si="220"/>
        <v>1</v>
      </c>
      <c r="Y1968" s="156">
        <f t="shared" ca="1" si="221"/>
        <v>1</v>
      </c>
    </row>
    <row r="1969" spans="2:25" hidden="1" x14ac:dyDescent="0.25">
      <c r="B1969" s="390" t="str">
        <f>IFERROR(IF(LEN(INDEX(PlansAndNotes!$B$6:$B$2005,ROW(A1969)-ROW($B$3)))=0,"",INDEX(PlansAndNotes!$B$6:$B$2005,ROW(A1969)-ROW($B$3))),"")</f>
        <v/>
      </c>
      <c r="C1969" s="361" t="str">
        <f t="shared" si="216"/>
        <v/>
      </c>
      <c r="D1969" s="361" t="str">
        <f>IFERROR(IF(LEN(C1969)&gt;0,IF(LEN(INDEX(TasksList!$C$6:$C$1005,MATCH(C1969,TasksList!$B$6:$B$1005,0),1))=0,"",INDEX(TasksList!$C$6:$C$1005,MATCH(C1969,TasksList!$B$6:$B$1005,0),1)),""),"")</f>
        <v/>
      </c>
      <c r="E1969" s="361" t="str">
        <f>IFERROR(IF(LEN(C1969)&gt;0,IF(LEN(INDEX(TasksList!$F$6:$F$1005,MATCH(C1969,TasksList!$B$6:$B$1005,0),1))=0,"not set!",INDEX(TasksList!$F$6:$F$1005,MATCH(C1969,TasksList!$B$6:$B$1005,0),1)),""),"")</f>
        <v/>
      </c>
      <c r="F1969" s="360" t="str">
        <f>IFERROR(IF(LEN(D1969)&gt;0,IF(LEN(INDEX(AdressBook!$D$6:$D$25,MATCH(D1969,AdressBook!$B$6:$B$25,0),1))=0,"",INDEX(AdressBook!$D$6:$D$25,MATCH(D1969,AdressBook!$B$6:$B$25,0),1)),""),"")</f>
        <v/>
      </c>
      <c r="G1969" s="361" t="str">
        <f>IFERROR(IF(LEN(INDEX(PlansAndNotes!$F$6:$F$2005,ROW(B1969)-ROW($C$3)))=0,"",INDEX(PlansAndNotes!$F$6:$F$2005,ROW(B1969)-ROW($C$3))),"")</f>
        <v/>
      </c>
      <c r="H1969" s="361" t="str">
        <f>IFERROR(IF(LEN(C1969)&gt;0,IF(LEN(INDEX(TasksList!$G$6:$G$1005,MATCH(C1969,TasksList!$B$6:$B$1005,0),1))=0,"",INDEX(TasksList!$G$6:$G$1005,MATCH(C1969,TasksList!$B$6:$B$1005,0),1)),""),"")</f>
        <v/>
      </c>
      <c r="I1969" s="381"/>
      <c r="J1969" s="400"/>
      <c r="K1969" s="400"/>
      <c r="L1969" s="179"/>
      <c r="M1969" s="381"/>
      <c r="N1969" s="362" t="str">
        <f>IFERROR(IF(LEN(INDEX(PlansAndNotes!$D$6:$D$4005,ROW(B1969)-ROW($C$3)))=0,"",INDEX(PlansAndNotes!$D$6:$D$4005,ROW(B1969)-ROW($C$3))),"")</f>
        <v/>
      </c>
      <c r="O1969" s="165" t="str">
        <f t="shared" si="217"/>
        <v/>
      </c>
      <c r="P1969" s="363" t="str">
        <f>IFERROR(IF(LEN(INDEX(PlansAndNotes!$E$6:$E$4005,ROW(B1969)-ROW($C$3)))=0,"",INDEX(PlansAndNotes!$E$6:$E$4005,ROW(B1969)-ROW($C$3))),"")</f>
        <v/>
      </c>
      <c r="Q1969" s="363" t="str">
        <f>IFERROR(IF(LEN(INDEX(PlansAndNotes!$G$6:$G$4005,ROW(B1969)-ROW($C$3)))=0,"",INDEX(PlansAndNotes!$G$6:$G$4005,ROW(B1969)-ROW($C$3))),"")</f>
        <v/>
      </c>
      <c r="R1969" s="361" t="str">
        <f>IFERROR(IF(LEN(D1969)&gt;0,IF(LEN(INDEX(AdressBook!$C$6:$C$25,MATCH(D1969,AdressBook!$B$6:$B$25,0),1))=0,"",INDEX(AdressBook!$C$6:$C$25,MATCH(D1969,AdressBook!$B$6:$B$25,0),1)),""),"")</f>
        <v/>
      </c>
      <c r="S1969" s="165">
        <f>IF(LEN(C1969)&gt;0,IFERROR(IF(MATCH(C1969,C1970:$C$4004,0)&gt;0,-1,ROW(S1969)-ROW($S$3)),ROW(S1969)-ROW($S$3)),-1)</f>
        <v>-1</v>
      </c>
      <c r="T1969" s="165">
        <f t="shared" si="218"/>
        <v>0</v>
      </c>
      <c r="U1969" s="165" t="str">
        <f t="shared" si="219"/>
        <v/>
      </c>
      <c r="V1969" s="165" t="str">
        <f>IFERROR(IF(OR(C1969="",S1969&lt;0),"",IF(SUBTOTAL(3,C1969:C1969)=0,-1,SUBTOTAL(3,$C$4:C1969))),"")</f>
        <v/>
      </c>
      <c r="W1969" s="156" t="str">
        <f t="array" ref="W1969">IF(LEN(C1969)&gt;0,IFERROR(IF(MATCH(C1969,$C$3:$C1968,0)&gt;0,N1969-INDEX($N$3:N1968,SUMPRODUCT(MAX(ROW($C$3:$C1968)*(C1969=$C$3:$C1968)))-2,1),""),""),"")</f>
        <v/>
      </c>
      <c r="X1969" s="156">
        <f t="shared" ca="1" si="220"/>
        <v>1</v>
      </c>
      <c r="Y1969" s="156">
        <f t="shared" ca="1" si="221"/>
        <v>1</v>
      </c>
    </row>
    <row r="1970" spans="2:25" hidden="1" x14ac:dyDescent="0.25">
      <c r="B1970" s="390" t="str">
        <f>IFERROR(IF(LEN(INDEX(PlansAndNotes!$B$6:$B$2005,ROW(A1970)-ROW($B$3)))=0,"",INDEX(PlansAndNotes!$B$6:$B$2005,ROW(A1970)-ROW($B$3))),"")</f>
        <v/>
      </c>
      <c r="C1970" s="361" t="str">
        <f t="shared" si="216"/>
        <v/>
      </c>
      <c r="D1970" s="361" t="str">
        <f>IFERROR(IF(LEN(C1970)&gt;0,IF(LEN(INDEX(TasksList!$C$6:$C$1005,MATCH(C1970,TasksList!$B$6:$B$1005,0),1))=0,"",INDEX(TasksList!$C$6:$C$1005,MATCH(C1970,TasksList!$B$6:$B$1005,0),1)),""),"")</f>
        <v/>
      </c>
      <c r="E1970" s="361" t="str">
        <f>IFERROR(IF(LEN(C1970)&gt;0,IF(LEN(INDEX(TasksList!$F$6:$F$1005,MATCH(C1970,TasksList!$B$6:$B$1005,0),1))=0,"not set!",INDEX(TasksList!$F$6:$F$1005,MATCH(C1970,TasksList!$B$6:$B$1005,0),1)),""),"")</f>
        <v/>
      </c>
      <c r="F1970" s="360" t="str">
        <f>IFERROR(IF(LEN(D1970)&gt;0,IF(LEN(INDEX(AdressBook!$D$6:$D$25,MATCH(D1970,AdressBook!$B$6:$B$25,0),1))=0,"",INDEX(AdressBook!$D$6:$D$25,MATCH(D1970,AdressBook!$B$6:$B$25,0),1)),""),"")</f>
        <v/>
      </c>
      <c r="G1970" s="361" t="str">
        <f>IFERROR(IF(LEN(INDEX(PlansAndNotes!$F$6:$F$2005,ROW(B1970)-ROW($C$3)))=0,"",INDEX(PlansAndNotes!$F$6:$F$2005,ROW(B1970)-ROW($C$3))),"")</f>
        <v/>
      </c>
      <c r="H1970" s="361" t="str">
        <f>IFERROR(IF(LEN(C1970)&gt;0,IF(LEN(INDEX(TasksList!$G$6:$G$1005,MATCH(C1970,TasksList!$B$6:$B$1005,0),1))=0,"",INDEX(TasksList!$G$6:$G$1005,MATCH(C1970,TasksList!$B$6:$B$1005,0),1)),""),"")</f>
        <v/>
      </c>
      <c r="I1970" s="381"/>
      <c r="J1970" s="400"/>
      <c r="K1970" s="400"/>
      <c r="L1970" s="179"/>
      <c r="M1970" s="381"/>
      <c r="N1970" s="362" t="str">
        <f>IFERROR(IF(LEN(INDEX(PlansAndNotes!$D$6:$D$4005,ROW(B1970)-ROW($C$3)))=0,"",INDEX(PlansAndNotes!$D$6:$D$4005,ROW(B1970)-ROW($C$3))),"")</f>
        <v/>
      </c>
      <c r="O1970" s="165" t="str">
        <f t="shared" si="217"/>
        <v/>
      </c>
      <c r="P1970" s="363" t="str">
        <f>IFERROR(IF(LEN(INDEX(PlansAndNotes!$E$6:$E$4005,ROW(B1970)-ROW($C$3)))=0,"",INDEX(PlansAndNotes!$E$6:$E$4005,ROW(B1970)-ROW($C$3))),"")</f>
        <v/>
      </c>
      <c r="Q1970" s="363" t="str">
        <f>IFERROR(IF(LEN(INDEX(PlansAndNotes!$G$6:$G$4005,ROW(B1970)-ROW($C$3)))=0,"",INDEX(PlansAndNotes!$G$6:$G$4005,ROW(B1970)-ROW($C$3))),"")</f>
        <v/>
      </c>
      <c r="R1970" s="361" t="str">
        <f>IFERROR(IF(LEN(D1970)&gt;0,IF(LEN(INDEX(AdressBook!$C$6:$C$25,MATCH(D1970,AdressBook!$B$6:$B$25,0),1))=0,"",INDEX(AdressBook!$C$6:$C$25,MATCH(D1970,AdressBook!$B$6:$B$25,0),1)),""),"")</f>
        <v/>
      </c>
      <c r="S1970" s="165">
        <f>IF(LEN(C1970)&gt;0,IFERROR(IF(MATCH(C1970,C1971:$C$4004,0)&gt;0,-1,ROW(S1970)-ROW($S$3)),ROW(S1970)-ROW($S$3)),-1)</f>
        <v>-1</v>
      </c>
      <c r="T1970" s="165">
        <f t="shared" si="218"/>
        <v>0</v>
      </c>
      <c r="U1970" s="165" t="str">
        <f t="shared" si="219"/>
        <v/>
      </c>
      <c r="V1970" s="165" t="str">
        <f>IFERROR(IF(OR(C1970="",S1970&lt;0),"",IF(SUBTOTAL(3,C1970:C1970)=0,-1,SUBTOTAL(3,$C$4:C1970))),"")</f>
        <v/>
      </c>
      <c r="W1970" s="156" t="str">
        <f t="array" ref="W1970">IF(LEN(C1970)&gt;0,IFERROR(IF(MATCH(C1970,$C$3:$C1969,0)&gt;0,N1970-INDEX($N$3:N1969,SUMPRODUCT(MAX(ROW($C$3:$C1969)*(C1970=$C$3:$C1969)))-2,1),""),""),"")</f>
        <v/>
      </c>
      <c r="X1970" s="156">
        <f t="shared" ca="1" si="220"/>
        <v>1</v>
      </c>
      <c r="Y1970" s="156">
        <f t="shared" ca="1" si="221"/>
        <v>1</v>
      </c>
    </row>
    <row r="1971" spans="2:25" hidden="1" x14ac:dyDescent="0.25">
      <c r="B1971" s="390" t="str">
        <f>IFERROR(IF(LEN(INDEX(PlansAndNotes!$B$6:$B$2005,ROW(A1971)-ROW($B$3)))=0,"",INDEX(PlansAndNotes!$B$6:$B$2005,ROW(A1971)-ROW($B$3))),"")</f>
        <v/>
      </c>
      <c r="C1971" s="361" t="str">
        <f t="shared" si="216"/>
        <v/>
      </c>
      <c r="D1971" s="361" t="str">
        <f>IFERROR(IF(LEN(C1971)&gt;0,IF(LEN(INDEX(TasksList!$C$6:$C$1005,MATCH(C1971,TasksList!$B$6:$B$1005,0),1))=0,"",INDEX(TasksList!$C$6:$C$1005,MATCH(C1971,TasksList!$B$6:$B$1005,0),1)),""),"")</f>
        <v/>
      </c>
      <c r="E1971" s="361" t="str">
        <f>IFERROR(IF(LEN(C1971)&gt;0,IF(LEN(INDEX(TasksList!$F$6:$F$1005,MATCH(C1971,TasksList!$B$6:$B$1005,0),1))=0,"not set!",INDEX(TasksList!$F$6:$F$1005,MATCH(C1971,TasksList!$B$6:$B$1005,0),1)),""),"")</f>
        <v/>
      </c>
      <c r="F1971" s="360" t="str">
        <f>IFERROR(IF(LEN(D1971)&gt;0,IF(LEN(INDEX(AdressBook!$D$6:$D$25,MATCH(D1971,AdressBook!$B$6:$B$25,0),1))=0,"",INDEX(AdressBook!$D$6:$D$25,MATCH(D1971,AdressBook!$B$6:$B$25,0),1)),""),"")</f>
        <v/>
      </c>
      <c r="G1971" s="361" t="str">
        <f>IFERROR(IF(LEN(INDEX(PlansAndNotes!$F$6:$F$2005,ROW(B1971)-ROW($C$3)))=0,"",INDEX(PlansAndNotes!$F$6:$F$2005,ROW(B1971)-ROW($C$3))),"")</f>
        <v/>
      </c>
      <c r="H1971" s="361" t="str">
        <f>IFERROR(IF(LEN(C1971)&gt;0,IF(LEN(INDEX(TasksList!$G$6:$G$1005,MATCH(C1971,TasksList!$B$6:$B$1005,0),1))=0,"",INDEX(TasksList!$G$6:$G$1005,MATCH(C1971,TasksList!$B$6:$B$1005,0),1)),""),"")</f>
        <v/>
      </c>
      <c r="I1971" s="381"/>
      <c r="J1971" s="400"/>
      <c r="K1971" s="400"/>
      <c r="L1971" s="179"/>
      <c r="M1971" s="381"/>
      <c r="N1971" s="362" t="str">
        <f>IFERROR(IF(LEN(INDEX(PlansAndNotes!$D$6:$D$4005,ROW(B1971)-ROW($C$3)))=0,"",INDEX(PlansAndNotes!$D$6:$D$4005,ROW(B1971)-ROW($C$3))),"")</f>
        <v/>
      </c>
      <c r="O1971" s="165" t="str">
        <f t="shared" si="217"/>
        <v/>
      </c>
      <c r="P1971" s="363" t="str">
        <f>IFERROR(IF(LEN(INDEX(PlansAndNotes!$E$6:$E$4005,ROW(B1971)-ROW($C$3)))=0,"",INDEX(PlansAndNotes!$E$6:$E$4005,ROW(B1971)-ROW($C$3))),"")</f>
        <v/>
      </c>
      <c r="Q1971" s="363" t="str">
        <f>IFERROR(IF(LEN(INDEX(PlansAndNotes!$G$6:$G$4005,ROW(B1971)-ROW($C$3)))=0,"",INDEX(PlansAndNotes!$G$6:$G$4005,ROW(B1971)-ROW($C$3))),"")</f>
        <v/>
      </c>
      <c r="R1971" s="361" t="str">
        <f>IFERROR(IF(LEN(D1971)&gt;0,IF(LEN(INDEX(AdressBook!$C$6:$C$25,MATCH(D1971,AdressBook!$B$6:$B$25,0),1))=0,"",INDEX(AdressBook!$C$6:$C$25,MATCH(D1971,AdressBook!$B$6:$B$25,0),1)),""),"")</f>
        <v/>
      </c>
      <c r="S1971" s="165">
        <f>IF(LEN(C1971)&gt;0,IFERROR(IF(MATCH(C1971,C1972:$C$4004,0)&gt;0,-1,ROW(S1971)-ROW($S$3)),ROW(S1971)-ROW($S$3)),-1)</f>
        <v>-1</v>
      </c>
      <c r="T1971" s="165">
        <f t="shared" si="218"/>
        <v>0</v>
      </c>
      <c r="U1971" s="165" t="str">
        <f t="shared" si="219"/>
        <v/>
      </c>
      <c r="V1971" s="165" t="str">
        <f>IFERROR(IF(OR(C1971="",S1971&lt;0),"",IF(SUBTOTAL(3,C1971:C1971)=0,-1,SUBTOTAL(3,$C$4:C1971))),"")</f>
        <v/>
      </c>
      <c r="W1971" s="156" t="str">
        <f t="array" ref="W1971">IF(LEN(C1971)&gt;0,IFERROR(IF(MATCH(C1971,$C$3:$C1970,0)&gt;0,N1971-INDEX($N$3:N1970,SUMPRODUCT(MAX(ROW($C$3:$C1970)*(C1971=$C$3:$C1970)))-2,1),""),""),"")</f>
        <v/>
      </c>
      <c r="X1971" s="156">
        <f t="shared" ca="1" si="220"/>
        <v>1</v>
      </c>
      <c r="Y1971" s="156">
        <f t="shared" ca="1" si="221"/>
        <v>1</v>
      </c>
    </row>
    <row r="1972" spans="2:25" hidden="1" x14ac:dyDescent="0.25">
      <c r="B1972" s="390" t="str">
        <f>IFERROR(IF(LEN(INDEX(PlansAndNotes!$B$6:$B$2005,ROW(A1972)-ROW($B$3)))=0,"",INDEX(PlansAndNotes!$B$6:$B$2005,ROW(A1972)-ROW($B$3))),"")</f>
        <v/>
      </c>
      <c r="C1972" s="361" t="str">
        <f t="shared" si="216"/>
        <v/>
      </c>
      <c r="D1972" s="361" t="str">
        <f>IFERROR(IF(LEN(C1972)&gt;0,IF(LEN(INDEX(TasksList!$C$6:$C$1005,MATCH(C1972,TasksList!$B$6:$B$1005,0),1))=0,"",INDEX(TasksList!$C$6:$C$1005,MATCH(C1972,TasksList!$B$6:$B$1005,0),1)),""),"")</f>
        <v/>
      </c>
      <c r="E1972" s="361" t="str">
        <f>IFERROR(IF(LEN(C1972)&gt;0,IF(LEN(INDEX(TasksList!$F$6:$F$1005,MATCH(C1972,TasksList!$B$6:$B$1005,0),1))=0,"not set!",INDEX(TasksList!$F$6:$F$1005,MATCH(C1972,TasksList!$B$6:$B$1005,0),1)),""),"")</f>
        <v/>
      </c>
      <c r="F1972" s="360" t="str">
        <f>IFERROR(IF(LEN(D1972)&gt;0,IF(LEN(INDEX(AdressBook!$D$6:$D$25,MATCH(D1972,AdressBook!$B$6:$B$25,0),1))=0,"",INDEX(AdressBook!$D$6:$D$25,MATCH(D1972,AdressBook!$B$6:$B$25,0),1)),""),"")</f>
        <v/>
      </c>
      <c r="G1972" s="361" t="str">
        <f>IFERROR(IF(LEN(INDEX(PlansAndNotes!$F$6:$F$2005,ROW(B1972)-ROW($C$3)))=0,"",INDEX(PlansAndNotes!$F$6:$F$2005,ROW(B1972)-ROW($C$3))),"")</f>
        <v/>
      </c>
      <c r="H1972" s="361" t="str">
        <f>IFERROR(IF(LEN(C1972)&gt;0,IF(LEN(INDEX(TasksList!$G$6:$G$1005,MATCH(C1972,TasksList!$B$6:$B$1005,0),1))=0,"",INDEX(TasksList!$G$6:$G$1005,MATCH(C1972,TasksList!$B$6:$B$1005,0),1)),""),"")</f>
        <v/>
      </c>
      <c r="I1972" s="381"/>
      <c r="J1972" s="400"/>
      <c r="K1972" s="400"/>
      <c r="L1972" s="179"/>
      <c r="M1972" s="381"/>
      <c r="N1972" s="362" t="str">
        <f>IFERROR(IF(LEN(INDEX(PlansAndNotes!$D$6:$D$4005,ROW(B1972)-ROW($C$3)))=0,"",INDEX(PlansAndNotes!$D$6:$D$4005,ROW(B1972)-ROW($C$3))),"")</f>
        <v/>
      </c>
      <c r="O1972" s="165" t="str">
        <f t="shared" si="217"/>
        <v/>
      </c>
      <c r="P1972" s="363" t="str">
        <f>IFERROR(IF(LEN(INDEX(PlansAndNotes!$E$6:$E$4005,ROW(B1972)-ROW($C$3)))=0,"",INDEX(PlansAndNotes!$E$6:$E$4005,ROW(B1972)-ROW($C$3))),"")</f>
        <v/>
      </c>
      <c r="Q1972" s="363" t="str">
        <f>IFERROR(IF(LEN(INDEX(PlansAndNotes!$G$6:$G$4005,ROW(B1972)-ROW($C$3)))=0,"",INDEX(PlansAndNotes!$G$6:$G$4005,ROW(B1972)-ROW($C$3))),"")</f>
        <v/>
      </c>
      <c r="R1972" s="361" t="str">
        <f>IFERROR(IF(LEN(D1972)&gt;0,IF(LEN(INDEX(AdressBook!$C$6:$C$25,MATCH(D1972,AdressBook!$B$6:$B$25,0),1))=0,"",INDEX(AdressBook!$C$6:$C$25,MATCH(D1972,AdressBook!$B$6:$B$25,0),1)),""),"")</f>
        <v/>
      </c>
      <c r="S1972" s="165">
        <f>IF(LEN(C1972)&gt;0,IFERROR(IF(MATCH(C1972,C1973:$C$4004,0)&gt;0,-1,ROW(S1972)-ROW($S$3)),ROW(S1972)-ROW($S$3)),-1)</f>
        <v>-1</v>
      </c>
      <c r="T1972" s="165">
        <f t="shared" si="218"/>
        <v>0</v>
      </c>
      <c r="U1972" s="165" t="str">
        <f t="shared" si="219"/>
        <v/>
      </c>
      <c r="V1972" s="165" t="str">
        <f>IFERROR(IF(OR(C1972="",S1972&lt;0),"",IF(SUBTOTAL(3,C1972:C1972)=0,-1,SUBTOTAL(3,$C$4:C1972))),"")</f>
        <v/>
      </c>
      <c r="W1972" s="156" t="str">
        <f t="array" ref="W1972">IF(LEN(C1972)&gt;0,IFERROR(IF(MATCH(C1972,$C$3:$C1971,0)&gt;0,N1972-INDEX($N$3:N1971,SUMPRODUCT(MAX(ROW($C$3:$C1971)*(C1972=$C$3:$C1971)))-2,1),""),""),"")</f>
        <v/>
      </c>
      <c r="X1972" s="156">
        <f t="shared" ca="1" si="220"/>
        <v>1</v>
      </c>
      <c r="Y1972" s="156">
        <f t="shared" ca="1" si="221"/>
        <v>1</v>
      </c>
    </row>
    <row r="1973" spans="2:25" hidden="1" x14ac:dyDescent="0.25">
      <c r="B1973" s="390" t="str">
        <f>IFERROR(IF(LEN(INDEX(PlansAndNotes!$B$6:$B$2005,ROW(A1973)-ROW($B$3)))=0,"",INDEX(PlansAndNotes!$B$6:$B$2005,ROW(A1973)-ROW($B$3))),"")</f>
        <v/>
      </c>
      <c r="C1973" s="361" t="str">
        <f t="shared" si="216"/>
        <v/>
      </c>
      <c r="D1973" s="361" t="str">
        <f>IFERROR(IF(LEN(C1973)&gt;0,IF(LEN(INDEX(TasksList!$C$6:$C$1005,MATCH(C1973,TasksList!$B$6:$B$1005,0),1))=0,"",INDEX(TasksList!$C$6:$C$1005,MATCH(C1973,TasksList!$B$6:$B$1005,0),1)),""),"")</f>
        <v/>
      </c>
      <c r="E1973" s="361" t="str">
        <f>IFERROR(IF(LEN(C1973)&gt;0,IF(LEN(INDEX(TasksList!$F$6:$F$1005,MATCH(C1973,TasksList!$B$6:$B$1005,0),1))=0,"not set!",INDEX(TasksList!$F$6:$F$1005,MATCH(C1973,TasksList!$B$6:$B$1005,0),1)),""),"")</f>
        <v/>
      </c>
      <c r="F1973" s="360" t="str">
        <f>IFERROR(IF(LEN(D1973)&gt;0,IF(LEN(INDEX(AdressBook!$D$6:$D$25,MATCH(D1973,AdressBook!$B$6:$B$25,0),1))=0,"",INDEX(AdressBook!$D$6:$D$25,MATCH(D1973,AdressBook!$B$6:$B$25,0),1)),""),"")</f>
        <v/>
      </c>
      <c r="G1973" s="361" t="str">
        <f>IFERROR(IF(LEN(INDEX(PlansAndNotes!$F$6:$F$2005,ROW(B1973)-ROW($C$3)))=0,"",INDEX(PlansAndNotes!$F$6:$F$2005,ROW(B1973)-ROW($C$3))),"")</f>
        <v/>
      </c>
      <c r="H1973" s="361" t="str">
        <f>IFERROR(IF(LEN(C1973)&gt;0,IF(LEN(INDEX(TasksList!$G$6:$G$1005,MATCH(C1973,TasksList!$B$6:$B$1005,0),1))=0,"",INDEX(TasksList!$G$6:$G$1005,MATCH(C1973,TasksList!$B$6:$B$1005,0),1)),""),"")</f>
        <v/>
      </c>
      <c r="I1973" s="381"/>
      <c r="J1973" s="400"/>
      <c r="K1973" s="400"/>
      <c r="L1973" s="179"/>
      <c r="M1973" s="381"/>
      <c r="N1973" s="362" t="str">
        <f>IFERROR(IF(LEN(INDEX(PlansAndNotes!$D$6:$D$4005,ROW(B1973)-ROW($C$3)))=0,"",INDEX(PlansAndNotes!$D$6:$D$4005,ROW(B1973)-ROW($C$3))),"")</f>
        <v/>
      </c>
      <c r="O1973" s="165" t="str">
        <f t="shared" si="217"/>
        <v/>
      </c>
      <c r="P1973" s="363" t="str">
        <f>IFERROR(IF(LEN(INDEX(PlansAndNotes!$E$6:$E$4005,ROW(B1973)-ROW($C$3)))=0,"",INDEX(PlansAndNotes!$E$6:$E$4005,ROW(B1973)-ROW($C$3))),"")</f>
        <v/>
      </c>
      <c r="Q1973" s="363" t="str">
        <f>IFERROR(IF(LEN(INDEX(PlansAndNotes!$G$6:$G$4005,ROW(B1973)-ROW($C$3)))=0,"",INDEX(PlansAndNotes!$G$6:$G$4005,ROW(B1973)-ROW($C$3))),"")</f>
        <v/>
      </c>
      <c r="R1973" s="361" t="str">
        <f>IFERROR(IF(LEN(D1973)&gt;0,IF(LEN(INDEX(AdressBook!$C$6:$C$25,MATCH(D1973,AdressBook!$B$6:$B$25,0),1))=0,"",INDEX(AdressBook!$C$6:$C$25,MATCH(D1973,AdressBook!$B$6:$B$25,0),1)),""),"")</f>
        <v/>
      </c>
      <c r="S1973" s="165">
        <f>IF(LEN(C1973)&gt;0,IFERROR(IF(MATCH(C1973,C1974:$C$4004,0)&gt;0,-1,ROW(S1973)-ROW($S$3)),ROW(S1973)-ROW($S$3)),-1)</f>
        <v>-1</v>
      </c>
      <c r="T1973" s="165">
        <f t="shared" si="218"/>
        <v>0</v>
      </c>
      <c r="U1973" s="165" t="str">
        <f t="shared" si="219"/>
        <v/>
      </c>
      <c r="V1973" s="165" t="str">
        <f>IFERROR(IF(OR(C1973="",S1973&lt;0),"",IF(SUBTOTAL(3,C1973:C1973)=0,-1,SUBTOTAL(3,$C$4:C1973))),"")</f>
        <v/>
      </c>
      <c r="W1973" s="156" t="str">
        <f t="array" ref="W1973">IF(LEN(C1973)&gt;0,IFERROR(IF(MATCH(C1973,$C$3:$C1972,0)&gt;0,N1973-INDEX($N$3:N1972,SUMPRODUCT(MAX(ROW($C$3:$C1972)*(C1973=$C$3:$C1972)))-2,1),""),""),"")</f>
        <v/>
      </c>
      <c r="X1973" s="156">
        <f t="shared" ca="1" si="220"/>
        <v>1</v>
      </c>
      <c r="Y1973" s="156">
        <f t="shared" ca="1" si="221"/>
        <v>1</v>
      </c>
    </row>
    <row r="1974" spans="2:25" hidden="1" x14ac:dyDescent="0.25">
      <c r="B1974" s="390" t="str">
        <f>IFERROR(IF(LEN(INDEX(PlansAndNotes!$B$6:$B$2005,ROW(A1974)-ROW($B$3)))=0,"",INDEX(PlansAndNotes!$B$6:$B$2005,ROW(A1974)-ROW($B$3))),"")</f>
        <v/>
      </c>
      <c r="C1974" s="361" t="str">
        <f t="shared" si="216"/>
        <v/>
      </c>
      <c r="D1974" s="361" t="str">
        <f>IFERROR(IF(LEN(C1974)&gt;0,IF(LEN(INDEX(TasksList!$C$6:$C$1005,MATCH(C1974,TasksList!$B$6:$B$1005,0),1))=0,"",INDEX(TasksList!$C$6:$C$1005,MATCH(C1974,TasksList!$B$6:$B$1005,0),1)),""),"")</f>
        <v/>
      </c>
      <c r="E1974" s="361" t="str">
        <f>IFERROR(IF(LEN(C1974)&gt;0,IF(LEN(INDEX(TasksList!$F$6:$F$1005,MATCH(C1974,TasksList!$B$6:$B$1005,0),1))=0,"not set!",INDEX(TasksList!$F$6:$F$1005,MATCH(C1974,TasksList!$B$6:$B$1005,0),1)),""),"")</f>
        <v/>
      </c>
      <c r="F1974" s="360" t="str">
        <f>IFERROR(IF(LEN(D1974)&gt;0,IF(LEN(INDEX(AdressBook!$D$6:$D$25,MATCH(D1974,AdressBook!$B$6:$B$25,0),1))=0,"",INDEX(AdressBook!$D$6:$D$25,MATCH(D1974,AdressBook!$B$6:$B$25,0),1)),""),"")</f>
        <v/>
      </c>
      <c r="G1974" s="361" t="str">
        <f>IFERROR(IF(LEN(INDEX(PlansAndNotes!$F$6:$F$2005,ROW(B1974)-ROW($C$3)))=0,"",INDEX(PlansAndNotes!$F$6:$F$2005,ROW(B1974)-ROW($C$3))),"")</f>
        <v/>
      </c>
      <c r="H1974" s="361" t="str">
        <f>IFERROR(IF(LEN(C1974)&gt;0,IF(LEN(INDEX(TasksList!$G$6:$G$1005,MATCH(C1974,TasksList!$B$6:$B$1005,0),1))=0,"",INDEX(TasksList!$G$6:$G$1005,MATCH(C1974,TasksList!$B$6:$B$1005,0),1)),""),"")</f>
        <v/>
      </c>
      <c r="I1974" s="381"/>
      <c r="J1974" s="400"/>
      <c r="K1974" s="400"/>
      <c r="L1974" s="179"/>
      <c r="M1974" s="381"/>
      <c r="N1974" s="362" t="str">
        <f>IFERROR(IF(LEN(INDEX(PlansAndNotes!$D$6:$D$4005,ROW(B1974)-ROW($C$3)))=0,"",INDEX(PlansAndNotes!$D$6:$D$4005,ROW(B1974)-ROW($C$3))),"")</f>
        <v/>
      </c>
      <c r="O1974" s="165" t="str">
        <f t="shared" si="217"/>
        <v/>
      </c>
      <c r="P1974" s="363" t="str">
        <f>IFERROR(IF(LEN(INDEX(PlansAndNotes!$E$6:$E$4005,ROW(B1974)-ROW($C$3)))=0,"",INDEX(PlansAndNotes!$E$6:$E$4005,ROW(B1974)-ROW($C$3))),"")</f>
        <v/>
      </c>
      <c r="Q1974" s="363" t="str">
        <f>IFERROR(IF(LEN(INDEX(PlansAndNotes!$G$6:$G$4005,ROW(B1974)-ROW($C$3)))=0,"",INDEX(PlansAndNotes!$G$6:$G$4005,ROW(B1974)-ROW($C$3))),"")</f>
        <v/>
      </c>
      <c r="R1974" s="361" t="str">
        <f>IFERROR(IF(LEN(D1974)&gt;0,IF(LEN(INDEX(AdressBook!$C$6:$C$25,MATCH(D1974,AdressBook!$B$6:$B$25,0),1))=0,"",INDEX(AdressBook!$C$6:$C$25,MATCH(D1974,AdressBook!$B$6:$B$25,0),1)),""),"")</f>
        <v/>
      </c>
      <c r="S1974" s="165">
        <f>IF(LEN(C1974)&gt;0,IFERROR(IF(MATCH(C1974,C1975:$C$4004,0)&gt;0,-1,ROW(S1974)-ROW($S$3)),ROW(S1974)-ROW($S$3)),-1)</f>
        <v>-1</v>
      </c>
      <c r="T1974" s="165">
        <f t="shared" si="218"/>
        <v>0</v>
      </c>
      <c r="U1974" s="165" t="str">
        <f t="shared" si="219"/>
        <v/>
      </c>
      <c r="V1974" s="165" t="str">
        <f>IFERROR(IF(OR(C1974="",S1974&lt;0),"",IF(SUBTOTAL(3,C1974:C1974)=0,-1,SUBTOTAL(3,$C$4:C1974))),"")</f>
        <v/>
      </c>
      <c r="W1974" s="156" t="str">
        <f t="array" ref="W1974">IF(LEN(C1974)&gt;0,IFERROR(IF(MATCH(C1974,$C$3:$C1973,0)&gt;0,N1974-INDEX($N$3:N1973,SUMPRODUCT(MAX(ROW($C$3:$C1973)*(C1974=$C$3:$C1973)))-2,1),""),""),"")</f>
        <v/>
      </c>
      <c r="X1974" s="156">
        <f t="shared" ca="1" si="220"/>
        <v>1</v>
      </c>
      <c r="Y1974" s="156">
        <f t="shared" ca="1" si="221"/>
        <v>1</v>
      </c>
    </row>
    <row r="1975" spans="2:25" hidden="1" x14ac:dyDescent="0.25">
      <c r="B1975" s="390" t="str">
        <f>IFERROR(IF(LEN(INDEX(PlansAndNotes!$B$6:$B$2005,ROW(A1975)-ROW($B$3)))=0,"",INDEX(PlansAndNotes!$B$6:$B$2005,ROW(A1975)-ROW($B$3))),"")</f>
        <v/>
      </c>
      <c r="C1975" s="361" t="str">
        <f t="shared" si="216"/>
        <v/>
      </c>
      <c r="D1975" s="361" t="str">
        <f>IFERROR(IF(LEN(C1975)&gt;0,IF(LEN(INDEX(TasksList!$C$6:$C$1005,MATCH(C1975,TasksList!$B$6:$B$1005,0),1))=0,"",INDEX(TasksList!$C$6:$C$1005,MATCH(C1975,TasksList!$B$6:$B$1005,0),1)),""),"")</f>
        <v/>
      </c>
      <c r="E1975" s="361" t="str">
        <f>IFERROR(IF(LEN(C1975)&gt;0,IF(LEN(INDEX(TasksList!$F$6:$F$1005,MATCH(C1975,TasksList!$B$6:$B$1005,0),1))=0,"not set!",INDEX(TasksList!$F$6:$F$1005,MATCH(C1975,TasksList!$B$6:$B$1005,0),1)),""),"")</f>
        <v/>
      </c>
      <c r="F1975" s="360" t="str">
        <f>IFERROR(IF(LEN(D1975)&gt;0,IF(LEN(INDEX(AdressBook!$D$6:$D$25,MATCH(D1975,AdressBook!$B$6:$B$25,0),1))=0,"",INDEX(AdressBook!$D$6:$D$25,MATCH(D1975,AdressBook!$B$6:$B$25,0),1)),""),"")</f>
        <v/>
      </c>
      <c r="G1975" s="361" t="str">
        <f>IFERROR(IF(LEN(INDEX(PlansAndNotes!$F$6:$F$2005,ROW(B1975)-ROW($C$3)))=0,"",INDEX(PlansAndNotes!$F$6:$F$2005,ROW(B1975)-ROW($C$3))),"")</f>
        <v/>
      </c>
      <c r="H1975" s="361" t="str">
        <f>IFERROR(IF(LEN(C1975)&gt;0,IF(LEN(INDEX(TasksList!$G$6:$G$1005,MATCH(C1975,TasksList!$B$6:$B$1005,0),1))=0,"",INDEX(TasksList!$G$6:$G$1005,MATCH(C1975,TasksList!$B$6:$B$1005,0),1)),""),"")</f>
        <v/>
      </c>
      <c r="I1975" s="381"/>
      <c r="J1975" s="400"/>
      <c r="K1975" s="400"/>
      <c r="L1975" s="179"/>
      <c r="M1975" s="381"/>
      <c r="N1975" s="362" t="str">
        <f>IFERROR(IF(LEN(INDEX(PlansAndNotes!$D$6:$D$4005,ROW(B1975)-ROW($C$3)))=0,"",INDEX(PlansAndNotes!$D$6:$D$4005,ROW(B1975)-ROW($C$3))),"")</f>
        <v/>
      </c>
      <c r="O1975" s="165" t="str">
        <f t="shared" si="217"/>
        <v/>
      </c>
      <c r="P1975" s="363" t="str">
        <f>IFERROR(IF(LEN(INDEX(PlansAndNotes!$E$6:$E$4005,ROW(B1975)-ROW($C$3)))=0,"",INDEX(PlansAndNotes!$E$6:$E$4005,ROW(B1975)-ROW($C$3))),"")</f>
        <v/>
      </c>
      <c r="Q1975" s="363" t="str">
        <f>IFERROR(IF(LEN(INDEX(PlansAndNotes!$G$6:$G$4005,ROW(B1975)-ROW($C$3)))=0,"",INDEX(PlansAndNotes!$G$6:$G$4005,ROW(B1975)-ROW($C$3))),"")</f>
        <v/>
      </c>
      <c r="R1975" s="361" t="str">
        <f>IFERROR(IF(LEN(D1975)&gt;0,IF(LEN(INDEX(AdressBook!$C$6:$C$25,MATCH(D1975,AdressBook!$B$6:$B$25,0),1))=0,"",INDEX(AdressBook!$C$6:$C$25,MATCH(D1975,AdressBook!$B$6:$B$25,0),1)),""),"")</f>
        <v/>
      </c>
      <c r="S1975" s="165">
        <f>IF(LEN(C1975)&gt;0,IFERROR(IF(MATCH(C1975,C1976:$C$4004,0)&gt;0,-1,ROW(S1975)-ROW($S$3)),ROW(S1975)-ROW($S$3)),-1)</f>
        <v>-1</v>
      </c>
      <c r="T1975" s="165">
        <f t="shared" si="218"/>
        <v>0</v>
      </c>
      <c r="U1975" s="165" t="str">
        <f t="shared" si="219"/>
        <v/>
      </c>
      <c r="V1975" s="165" t="str">
        <f>IFERROR(IF(OR(C1975="",S1975&lt;0),"",IF(SUBTOTAL(3,C1975:C1975)=0,-1,SUBTOTAL(3,$C$4:C1975))),"")</f>
        <v/>
      </c>
      <c r="W1975" s="156" t="str">
        <f t="array" ref="W1975">IF(LEN(C1975)&gt;0,IFERROR(IF(MATCH(C1975,$C$3:$C1974,0)&gt;0,N1975-INDEX($N$3:N1974,SUMPRODUCT(MAX(ROW($C$3:$C1974)*(C1975=$C$3:$C1974)))-2,1),""),""),"")</f>
        <v/>
      </c>
      <c r="X1975" s="156">
        <f t="shared" ca="1" si="220"/>
        <v>1</v>
      </c>
      <c r="Y1975" s="156">
        <f t="shared" ca="1" si="221"/>
        <v>1</v>
      </c>
    </row>
    <row r="1976" spans="2:25" hidden="1" x14ac:dyDescent="0.25">
      <c r="B1976" s="390" t="str">
        <f>IFERROR(IF(LEN(INDEX(PlansAndNotes!$B$6:$B$2005,ROW(A1976)-ROW($B$3)))=0,"",INDEX(PlansAndNotes!$B$6:$B$2005,ROW(A1976)-ROW($B$3))),"")</f>
        <v/>
      </c>
      <c r="C1976" s="361" t="str">
        <f t="shared" si="216"/>
        <v/>
      </c>
      <c r="D1976" s="361" t="str">
        <f>IFERROR(IF(LEN(C1976)&gt;0,IF(LEN(INDEX(TasksList!$C$6:$C$1005,MATCH(C1976,TasksList!$B$6:$B$1005,0),1))=0,"",INDEX(TasksList!$C$6:$C$1005,MATCH(C1976,TasksList!$B$6:$B$1005,0),1)),""),"")</f>
        <v/>
      </c>
      <c r="E1976" s="361" t="str">
        <f>IFERROR(IF(LEN(C1976)&gt;0,IF(LEN(INDEX(TasksList!$F$6:$F$1005,MATCH(C1976,TasksList!$B$6:$B$1005,0),1))=0,"not set!",INDEX(TasksList!$F$6:$F$1005,MATCH(C1976,TasksList!$B$6:$B$1005,0),1)),""),"")</f>
        <v/>
      </c>
      <c r="F1976" s="360" t="str">
        <f>IFERROR(IF(LEN(D1976)&gt;0,IF(LEN(INDEX(AdressBook!$D$6:$D$25,MATCH(D1976,AdressBook!$B$6:$B$25,0),1))=0,"",INDEX(AdressBook!$D$6:$D$25,MATCH(D1976,AdressBook!$B$6:$B$25,0),1)),""),"")</f>
        <v/>
      </c>
      <c r="G1976" s="361" t="str">
        <f>IFERROR(IF(LEN(INDEX(PlansAndNotes!$F$6:$F$2005,ROW(B1976)-ROW($C$3)))=0,"",INDEX(PlansAndNotes!$F$6:$F$2005,ROW(B1976)-ROW($C$3))),"")</f>
        <v/>
      </c>
      <c r="H1976" s="361" t="str">
        <f>IFERROR(IF(LEN(C1976)&gt;0,IF(LEN(INDEX(TasksList!$G$6:$G$1005,MATCH(C1976,TasksList!$B$6:$B$1005,0),1))=0,"",INDEX(TasksList!$G$6:$G$1005,MATCH(C1976,TasksList!$B$6:$B$1005,0),1)),""),"")</f>
        <v/>
      </c>
      <c r="I1976" s="381"/>
      <c r="J1976" s="400"/>
      <c r="K1976" s="400"/>
      <c r="L1976" s="179"/>
      <c r="M1976" s="381"/>
      <c r="N1976" s="362" t="str">
        <f>IFERROR(IF(LEN(INDEX(PlansAndNotes!$D$6:$D$4005,ROW(B1976)-ROW($C$3)))=0,"",INDEX(PlansAndNotes!$D$6:$D$4005,ROW(B1976)-ROW($C$3))),"")</f>
        <v/>
      </c>
      <c r="O1976" s="165" t="str">
        <f t="shared" si="217"/>
        <v/>
      </c>
      <c r="P1976" s="363" t="str">
        <f>IFERROR(IF(LEN(INDEX(PlansAndNotes!$E$6:$E$4005,ROW(B1976)-ROW($C$3)))=0,"",INDEX(PlansAndNotes!$E$6:$E$4005,ROW(B1976)-ROW($C$3))),"")</f>
        <v/>
      </c>
      <c r="Q1976" s="363" t="str">
        <f>IFERROR(IF(LEN(INDEX(PlansAndNotes!$G$6:$G$4005,ROW(B1976)-ROW($C$3)))=0,"",INDEX(PlansAndNotes!$G$6:$G$4005,ROW(B1976)-ROW($C$3))),"")</f>
        <v/>
      </c>
      <c r="R1976" s="361" t="str">
        <f>IFERROR(IF(LEN(D1976)&gt;0,IF(LEN(INDEX(AdressBook!$C$6:$C$25,MATCH(D1976,AdressBook!$B$6:$B$25,0),1))=0,"",INDEX(AdressBook!$C$6:$C$25,MATCH(D1976,AdressBook!$B$6:$B$25,0),1)),""),"")</f>
        <v/>
      </c>
      <c r="S1976" s="165">
        <f>IF(LEN(C1976)&gt;0,IFERROR(IF(MATCH(C1976,C1977:$C$4004,0)&gt;0,-1,ROW(S1976)-ROW($S$3)),ROW(S1976)-ROW($S$3)),-1)</f>
        <v>-1</v>
      </c>
      <c r="T1976" s="165">
        <f t="shared" si="218"/>
        <v>0</v>
      </c>
      <c r="U1976" s="165" t="str">
        <f t="shared" si="219"/>
        <v/>
      </c>
      <c r="V1976" s="165" t="str">
        <f>IFERROR(IF(OR(C1976="",S1976&lt;0),"",IF(SUBTOTAL(3,C1976:C1976)=0,-1,SUBTOTAL(3,$C$4:C1976))),"")</f>
        <v/>
      </c>
      <c r="W1976" s="156" t="str">
        <f t="array" ref="W1976">IF(LEN(C1976)&gt;0,IFERROR(IF(MATCH(C1976,$C$3:$C1975,0)&gt;0,N1976-INDEX($N$3:N1975,SUMPRODUCT(MAX(ROW($C$3:$C1975)*(C1976=$C$3:$C1975)))-2,1),""),""),"")</f>
        <v/>
      </c>
      <c r="X1976" s="156">
        <f t="shared" ca="1" si="220"/>
        <v>1</v>
      </c>
      <c r="Y1976" s="156">
        <f t="shared" ca="1" si="221"/>
        <v>1</v>
      </c>
    </row>
    <row r="1977" spans="2:25" hidden="1" x14ac:dyDescent="0.25">
      <c r="B1977" s="390" t="str">
        <f>IFERROR(IF(LEN(INDEX(PlansAndNotes!$B$6:$B$2005,ROW(A1977)-ROW($B$3)))=0,"",INDEX(PlansAndNotes!$B$6:$B$2005,ROW(A1977)-ROW($B$3))),"")</f>
        <v/>
      </c>
      <c r="C1977" s="361" t="str">
        <f t="shared" si="216"/>
        <v/>
      </c>
      <c r="D1977" s="361" t="str">
        <f>IFERROR(IF(LEN(C1977)&gt;0,IF(LEN(INDEX(TasksList!$C$6:$C$1005,MATCH(C1977,TasksList!$B$6:$B$1005,0),1))=0,"",INDEX(TasksList!$C$6:$C$1005,MATCH(C1977,TasksList!$B$6:$B$1005,0),1)),""),"")</f>
        <v/>
      </c>
      <c r="E1977" s="361" t="str">
        <f>IFERROR(IF(LEN(C1977)&gt;0,IF(LEN(INDEX(TasksList!$F$6:$F$1005,MATCH(C1977,TasksList!$B$6:$B$1005,0),1))=0,"not set!",INDEX(TasksList!$F$6:$F$1005,MATCH(C1977,TasksList!$B$6:$B$1005,0),1)),""),"")</f>
        <v/>
      </c>
      <c r="F1977" s="360" t="str">
        <f>IFERROR(IF(LEN(D1977)&gt;0,IF(LEN(INDEX(AdressBook!$D$6:$D$25,MATCH(D1977,AdressBook!$B$6:$B$25,0),1))=0,"",INDEX(AdressBook!$D$6:$D$25,MATCH(D1977,AdressBook!$B$6:$B$25,0),1)),""),"")</f>
        <v/>
      </c>
      <c r="G1977" s="361" t="str">
        <f>IFERROR(IF(LEN(INDEX(PlansAndNotes!$F$6:$F$2005,ROW(B1977)-ROW($C$3)))=0,"",INDEX(PlansAndNotes!$F$6:$F$2005,ROW(B1977)-ROW($C$3))),"")</f>
        <v/>
      </c>
      <c r="H1977" s="361" t="str">
        <f>IFERROR(IF(LEN(C1977)&gt;0,IF(LEN(INDEX(TasksList!$G$6:$G$1005,MATCH(C1977,TasksList!$B$6:$B$1005,0),1))=0,"",INDEX(TasksList!$G$6:$G$1005,MATCH(C1977,TasksList!$B$6:$B$1005,0),1)),""),"")</f>
        <v/>
      </c>
      <c r="I1977" s="381"/>
      <c r="J1977" s="400"/>
      <c r="K1977" s="400"/>
      <c r="L1977" s="179"/>
      <c r="M1977" s="381"/>
      <c r="N1977" s="362" t="str">
        <f>IFERROR(IF(LEN(INDEX(PlansAndNotes!$D$6:$D$4005,ROW(B1977)-ROW($C$3)))=0,"",INDEX(PlansAndNotes!$D$6:$D$4005,ROW(B1977)-ROW($C$3))),"")</f>
        <v/>
      </c>
      <c r="O1977" s="165" t="str">
        <f t="shared" si="217"/>
        <v/>
      </c>
      <c r="P1977" s="363" t="str">
        <f>IFERROR(IF(LEN(INDEX(PlansAndNotes!$E$6:$E$4005,ROW(B1977)-ROW($C$3)))=0,"",INDEX(PlansAndNotes!$E$6:$E$4005,ROW(B1977)-ROW($C$3))),"")</f>
        <v/>
      </c>
      <c r="Q1977" s="363" t="str">
        <f>IFERROR(IF(LEN(INDEX(PlansAndNotes!$G$6:$G$4005,ROW(B1977)-ROW($C$3)))=0,"",INDEX(PlansAndNotes!$G$6:$G$4005,ROW(B1977)-ROW($C$3))),"")</f>
        <v/>
      </c>
      <c r="R1977" s="361" t="str">
        <f>IFERROR(IF(LEN(D1977)&gt;0,IF(LEN(INDEX(AdressBook!$C$6:$C$25,MATCH(D1977,AdressBook!$B$6:$B$25,0),1))=0,"",INDEX(AdressBook!$C$6:$C$25,MATCH(D1977,AdressBook!$B$6:$B$25,0),1)),""),"")</f>
        <v/>
      </c>
      <c r="S1977" s="165">
        <f>IF(LEN(C1977)&gt;0,IFERROR(IF(MATCH(C1977,C1978:$C$4004,0)&gt;0,-1,ROW(S1977)-ROW($S$3)),ROW(S1977)-ROW($S$3)),-1)</f>
        <v>-1</v>
      </c>
      <c r="T1977" s="165">
        <f t="shared" si="218"/>
        <v>0</v>
      </c>
      <c r="U1977" s="165" t="str">
        <f t="shared" si="219"/>
        <v/>
      </c>
      <c r="V1977" s="165" t="str">
        <f>IFERROR(IF(OR(C1977="",S1977&lt;0),"",IF(SUBTOTAL(3,C1977:C1977)=0,-1,SUBTOTAL(3,$C$4:C1977))),"")</f>
        <v/>
      </c>
      <c r="W1977" s="156" t="str">
        <f t="array" ref="W1977">IF(LEN(C1977)&gt;0,IFERROR(IF(MATCH(C1977,$C$3:$C1976,0)&gt;0,N1977-INDEX($N$3:N1976,SUMPRODUCT(MAX(ROW($C$3:$C1976)*(C1977=$C$3:$C1976)))-2,1),""),""),"")</f>
        <v/>
      </c>
      <c r="X1977" s="156">
        <f t="shared" ca="1" si="220"/>
        <v>1</v>
      </c>
      <c r="Y1977" s="156">
        <f t="shared" ca="1" si="221"/>
        <v>1</v>
      </c>
    </row>
    <row r="1978" spans="2:25" hidden="1" x14ac:dyDescent="0.25">
      <c r="B1978" s="390" t="str">
        <f>IFERROR(IF(LEN(INDEX(PlansAndNotes!$B$6:$B$2005,ROW(A1978)-ROW($B$3)))=0,"",INDEX(PlansAndNotes!$B$6:$B$2005,ROW(A1978)-ROW($B$3))),"")</f>
        <v/>
      </c>
      <c r="C1978" s="361" t="str">
        <f t="shared" si="216"/>
        <v/>
      </c>
      <c r="D1978" s="361" t="str">
        <f>IFERROR(IF(LEN(C1978)&gt;0,IF(LEN(INDEX(TasksList!$C$6:$C$1005,MATCH(C1978,TasksList!$B$6:$B$1005,0),1))=0,"",INDEX(TasksList!$C$6:$C$1005,MATCH(C1978,TasksList!$B$6:$B$1005,0),1)),""),"")</f>
        <v/>
      </c>
      <c r="E1978" s="361" t="str">
        <f>IFERROR(IF(LEN(C1978)&gt;0,IF(LEN(INDEX(TasksList!$F$6:$F$1005,MATCH(C1978,TasksList!$B$6:$B$1005,0),1))=0,"not set!",INDEX(TasksList!$F$6:$F$1005,MATCH(C1978,TasksList!$B$6:$B$1005,0),1)),""),"")</f>
        <v/>
      </c>
      <c r="F1978" s="360" t="str">
        <f>IFERROR(IF(LEN(D1978)&gt;0,IF(LEN(INDEX(AdressBook!$D$6:$D$25,MATCH(D1978,AdressBook!$B$6:$B$25,0),1))=0,"",INDEX(AdressBook!$D$6:$D$25,MATCH(D1978,AdressBook!$B$6:$B$25,0),1)),""),"")</f>
        <v/>
      </c>
      <c r="G1978" s="361" t="str">
        <f>IFERROR(IF(LEN(INDEX(PlansAndNotes!$F$6:$F$2005,ROW(B1978)-ROW($C$3)))=0,"",INDEX(PlansAndNotes!$F$6:$F$2005,ROW(B1978)-ROW($C$3))),"")</f>
        <v/>
      </c>
      <c r="H1978" s="361" t="str">
        <f>IFERROR(IF(LEN(C1978)&gt;0,IF(LEN(INDEX(TasksList!$G$6:$G$1005,MATCH(C1978,TasksList!$B$6:$B$1005,0),1))=0,"",INDEX(TasksList!$G$6:$G$1005,MATCH(C1978,TasksList!$B$6:$B$1005,0),1)),""),"")</f>
        <v/>
      </c>
      <c r="I1978" s="381"/>
      <c r="J1978" s="400"/>
      <c r="K1978" s="400"/>
      <c r="L1978" s="179"/>
      <c r="M1978" s="381"/>
      <c r="N1978" s="362" t="str">
        <f>IFERROR(IF(LEN(INDEX(PlansAndNotes!$D$6:$D$4005,ROW(B1978)-ROW($C$3)))=0,"",INDEX(PlansAndNotes!$D$6:$D$4005,ROW(B1978)-ROW($C$3))),"")</f>
        <v/>
      </c>
      <c r="O1978" s="165" t="str">
        <f t="shared" si="217"/>
        <v/>
      </c>
      <c r="P1978" s="363" t="str">
        <f>IFERROR(IF(LEN(INDEX(PlansAndNotes!$E$6:$E$4005,ROW(B1978)-ROW($C$3)))=0,"",INDEX(PlansAndNotes!$E$6:$E$4005,ROW(B1978)-ROW($C$3))),"")</f>
        <v/>
      </c>
      <c r="Q1978" s="363" t="str">
        <f>IFERROR(IF(LEN(INDEX(PlansAndNotes!$G$6:$G$4005,ROW(B1978)-ROW($C$3)))=0,"",INDEX(PlansAndNotes!$G$6:$G$4005,ROW(B1978)-ROW($C$3))),"")</f>
        <v/>
      </c>
      <c r="R1978" s="361" t="str">
        <f>IFERROR(IF(LEN(D1978)&gt;0,IF(LEN(INDEX(AdressBook!$C$6:$C$25,MATCH(D1978,AdressBook!$B$6:$B$25,0),1))=0,"",INDEX(AdressBook!$C$6:$C$25,MATCH(D1978,AdressBook!$B$6:$B$25,0),1)),""),"")</f>
        <v/>
      </c>
      <c r="S1978" s="165">
        <f>IF(LEN(C1978)&gt;0,IFERROR(IF(MATCH(C1978,C1979:$C$4004,0)&gt;0,-1,ROW(S1978)-ROW($S$3)),ROW(S1978)-ROW($S$3)),-1)</f>
        <v>-1</v>
      </c>
      <c r="T1978" s="165">
        <f t="shared" si="218"/>
        <v>0</v>
      </c>
      <c r="U1978" s="165" t="str">
        <f t="shared" si="219"/>
        <v/>
      </c>
      <c r="V1978" s="165" t="str">
        <f>IFERROR(IF(OR(C1978="",S1978&lt;0),"",IF(SUBTOTAL(3,C1978:C1978)=0,-1,SUBTOTAL(3,$C$4:C1978))),"")</f>
        <v/>
      </c>
      <c r="W1978" s="156" t="str">
        <f t="array" ref="W1978">IF(LEN(C1978)&gt;0,IFERROR(IF(MATCH(C1978,$C$3:$C1977,0)&gt;0,N1978-INDEX($N$3:N1977,SUMPRODUCT(MAX(ROW($C$3:$C1977)*(C1978=$C$3:$C1977)))-2,1),""),""),"")</f>
        <v/>
      </c>
      <c r="X1978" s="156">
        <f t="shared" ca="1" si="220"/>
        <v>1</v>
      </c>
      <c r="Y1978" s="156">
        <f t="shared" ca="1" si="221"/>
        <v>1</v>
      </c>
    </row>
    <row r="1979" spans="2:25" hidden="1" x14ac:dyDescent="0.25">
      <c r="B1979" s="390" t="str">
        <f>IFERROR(IF(LEN(INDEX(PlansAndNotes!$B$6:$B$2005,ROW(A1979)-ROW($B$3)))=0,"",INDEX(PlansAndNotes!$B$6:$B$2005,ROW(A1979)-ROW($B$3))),"")</f>
        <v/>
      </c>
      <c r="C1979" s="361" t="str">
        <f t="shared" si="216"/>
        <v/>
      </c>
      <c r="D1979" s="361" t="str">
        <f>IFERROR(IF(LEN(C1979)&gt;0,IF(LEN(INDEX(TasksList!$C$6:$C$1005,MATCH(C1979,TasksList!$B$6:$B$1005,0),1))=0,"",INDEX(TasksList!$C$6:$C$1005,MATCH(C1979,TasksList!$B$6:$B$1005,0),1)),""),"")</f>
        <v/>
      </c>
      <c r="E1979" s="361" t="str">
        <f>IFERROR(IF(LEN(C1979)&gt;0,IF(LEN(INDEX(TasksList!$F$6:$F$1005,MATCH(C1979,TasksList!$B$6:$B$1005,0),1))=0,"not set!",INDEX(TasksList!$F$6:$F$1005,MATCH(C1979,TasksList!$B$6:$B$1005,0),1)),""),"")</f>
        <v/>
      </c>
      <c r="F1979" s="360" t="str">
        <f>IFERROR(IF(LEN(D1979)&gt;0,IF(LEN(INDEX(AdressBook!$D$6:$D$25,MATCH(D1979,AdressBook!$B$6:$B$25,0),1))=0,"",INDEX(AdressBook!$D$6:$D$25,MATCH(D1979,AdressBook!$B$6:$B$25,0),1)),""),"")</f>
        <v/>
      </c>
      <c r="G1979" s="361" t="str">
        <f>IFERROR(IF(LEN(INDEX(PlansAndNotes!$F$6:$F$2005,ROW(B1979)-ROW($C$3)))=0,"",INDEX(PlansAndNotes!$F$6:$F$2005,ROW(B1979)-ROW($C$3))),"")</f>
        <v/>
      </c>
      <c r="H1979" s="361" t="str">
        <f>IFERROR(IF(LEN(C1979)&gt;0,IF(LEN(INDEX(TasksList!$G$6:$G$1005,MATCH(C1979,TasksList!$B$6:$B$1005,0),1))=0,"",INDEX(TasksList!$G$6:$G$1005,MATCH(C1979,TasksList!$B$6:$B$1005,0),1)),""),"")</f>
        <v/>
      </c>
      <c r="I1979" s="381"/>
      <c r="J1979" s="400"/>
      <c r="K1979" s="400"/>
      <c r="L1979" s="179"/>
      <c r="M1979" s="381"/>
      <c r="N1979" s="362" t="str">
        <f>IFERROR(IF(LEN(INDEX(PlansAndNotes!$D$6:$D$4005,ROW(B1979)-ROW($C$3)))=0,"",INDEX(PlansAndNotes!$D$6:$D$4005,ROW(B1979)-ROW($C$3))),"")</f>
        <v/>
      </c>
      <c r="O1979" s="165" t="str">
        <f t="shared" si="217"/>
        <v/>
      </c>
      <c r="P1979" s="363" t="str">
        <f>IFERROR(IF(LEN(INDEX(PlansAndNotes!$E$6:$E$4005,ROW(B1979)-ROW($C$3)))=0,"",INDEX(PlansAndNotes!$E$6:$E$4005,ROW(B1979)-ROW($C$3))),"")</f>
        <v/>
      </c>
      <c r="Q1979" s="363" t="str">
        <f>IFERROR(IF(LEN(INDEX(PlansAndNotes!$G$6:$G$4005,ROW(B1979)-ROW($C$3)))=0,"",INDEX(PlansAndNotes!$G$6:$G$4005,ROW(B1979)-ROW($C$3))),"")</f>
        <v/>
      </c>
      <c r="R1979" s="361" t="str">
        <f>IFERROR(IF(LEN(D1979)&gt;0,IF(LEN(INDEX(AdressBook!$C$6:$C$25,MATCH(D1979,AdressBook!$B$6:$B$25,0),1))=0,"",INDEX(AdressBook!$C$6:$C$25,MATCH(D1979,AdressBook!$B$6:$B$25,0),1)),""),"")</f>
        <v/>
      </c>
      <c r="S1979" s="165">
        <f>IF(LEN(C1979)&gt;0,IFERROR(IF(MATCH(C1979,C1980:$C$4004,0)&gt;0,-1,ROW(S1979)-ROW($S$3)),ROW(S1979)-ROW($S$3)),-1)</f>
        <v>-1</v>
      </c>
      <c r="T1979" s="165">
        <f t="shared" si="218"/>
        <v>0</v>
      </c>
      <c r="U1979" s="165" t="str">
        <f t="shared" si="219"/>
        <v/>
      </c>
      <c r="V1979" s="165" t="str">
        <f>IFERROR(IF(OR(C1979="",S1979&lt;0),"",IF(SUBTOTAL(3,C1979:C1979)=0,-1,SUBTOTAL(3,$C$4:C1979))),"")</f>
        <v/>
      </c>
      <c r="W1979" s="156" t="str">
        <f t="array" ref="W1979">IF(LEN(C1979)&gt;0,IFERROR(IF(MATCH(C1979,$C$3:$C1978,0)&gt;0,N1979-INDEX($N$3:N1978,SUMPRODUCT(MAX(ROW($C$3:$C1978)*(C1979=$C$3:$C1978)))-2,1),""),""),"")</f>
        <v/>
      </c>
      <c r="X1979" s="156">
        <f t="shared" ca="1" si="220"/>
        <v>1</v>
      </c>
      <c r="Y1979" s="156">
        <f t="shared" ca="1" si="221"/>
        <v>1</v>
      </c>
    </row>
    <row r="1980" spans="2:25" hidden="1" x14ac:dyDescent="0.25">
      <c r="B1980" s="390" t="str">
        <f>IFERROR(IF(LEN(INDEX(PlansAndNotes!$B$6:$B$2005,ROW(A1980)-ROW($B$3)))=0,"",INDEX(PlansAndNotes!$B$6:$B$2005,ROW(A1980)-ROW($B$3))),"")</f>
        <v/>
      </c>
      <c r="C1980" s="361" t="str">
        <f t="shared" si="216"/>
        <v/>
      </c>
      <c r="D1980" s="361" t="str">
        <f>IFERROR(IF(LEN(C1980)&gt;0,IF(LEN(INDEX(TasksList!$C$6:$C$1005,MATCH(C1980,TasksList!$B$6:$B$1005,0),1))=0,"",INDEX(TasksList!$C$6:$C$1005,MATCH(C1980,TasksList!$B$6:$B$1005,0),1)),""),"")</f>
        <v/>
      </c>
      <c r="E1980" s="361" t="str">
        <f>IFERROR(IF(LEN(C1980)&gt;0,IF(LEN(INDEX(TasksList!$F$6:$F$1005,MATCH(C1980,TasksList!$B$6:$B$1005,0),1))=0,"not set!",INDEX(TasksList!$F$6:$F$1005,MATCH(C1980,TasksList!$B$6:$B$1005,0),1)),""),"")</f>
        <v/>
      </c>
      <c r="F1980" s="360" t="str">
        <f>IFERROR(IF(LEN(D1980)&gt;0,IF(LEN(INDEX(AdressBook!$D$6:$D$25,MATCH(D1980,AdressBook!$B$6:$B$25,0),1))=0,"",INDEX(AdressBook!$D$6:$D$25,MATCH(D1980,AdressBook!$B$6:$B$25,0),1)),""),"")</f>
        <v/>
      </c>
      <c r="G1980" s="361" t="str">
        <f>IFERROR(IF(LEN(INDEX(PlansAndNotes!$F$6:$F$2005,ROW(B1980)-ROW($C$3)))=0,"",INDEX(PlansAndNotes!$F$6:$F$2005,ROW(B1980)-ROW($C$3))),"")</f>
        <v/>
      </c>
      <c r="H1980" s="361" t="str">
        <f>IFERROR(IF(LEN(C1980)&gt;0,IF(LEN(INDEX(TasksList!$G$6:$G$1005,MATCH(C1980,TasksList!$B$6:$B$1005,0),1))=0,"",INDEX(TasksList!$G$6:$G$1005,MATCH(C1980,TasksList!$B$6:$B$1005,0),1)),""),"")</f>
        <v/>
      </c>
      <c r="I1980" s="381"/>
      <c r="J1980" s="400"/>
      <c r="K1980" s="400"/>
      <c r="L1980" s="179"/>
      <c r="M1980" s="381"/>
      <c r="N1980" s="362" t="str">
        <f>IFERROR(IF(LEN(INDEX(PlansAndNotes!$D$6:$D$4005,ROW(B1980)-ROW($C$3)))=0,"",INDEX(PlansAndNotes!$D$6:$D$4005,ROW(B1980)-ROW($C$3))),"")</f>
        <v/>
      </c>
      <c r="O1980" s="165" t="str">
        <f t="shared" si="217"/>
        <v/>
      </c>
      <c r="P1980" s="363" t="str">
        <f>IFERROR(IF(LEN(INDEX(PlansAndNotes!$E$6:$E$4005,ROW(B1980)-ROW($C$3)))=0,"",INDEX(PlansAndNotes!$E$6:$E$4005,ROW(B1980)-ROW($C$3))),"")</f>
        <v/>
      </c>
      <c r="Q1980" s="363" t="str">
        <f>IFERROR(IF(LEN(INDEX(PlansAndNotes!$G$6:$G$4005,ROW(B1980)-ROW($C$3)))=0,"",INDEX(PlansAndNotes!$G$6:$G$4005,ROW(B1980)-ROW($C$3))),"")</f>
        <v/>
      </c>
      <c r="R1980" s="361" t="str">
        <f>IFERROR(IF(LEN(D1980)&gt;0,IF(LEN(INDEX(AdressBook!$C$6:$C$25,MATCH(D1980,AdressBook!$B$6:$B$25,0),1))=0,"",INDEX(AdressBook!$C$6:$C$25,MATCH(D1980,AdressBook!$B$6:$B$25,0),1)),""),"")</f>
        <v/>
      </c>
      <c r="S1980" s="165">
        <f>IF(LEN(C1980)&gt;0,IFERROR(IF(MATCH(C1980,C1981:$C$4004,0)&gt;0,-1,ROW(S1980)-ROW($S$3)),ROW(S1980)-ROW($S$3)),-1)</f>
        <v>-1</v>
      </c>
      <c r="T1980" s="165">
        <f t="shared" si="218"/>
        <v>0</v>
      </c>
      <c r="U1980" s="165" t="str">
        <f t="shared" si="219"/>
        <v/>
      </c>
      <c r="V1980" s="165" t="str">
        <f>IFERROR(IF(OR(C1980="",S1980&lt;0),"",IF(SUBTOTAL(3,C1980:C1980)=0,-1,SUBTOTAL(3,$C$4:C1980))),"")</f>
        <v/>
      </c>
      <c r="W1980" s="156" t="str">
        <f t="array" ref="W1980">IF(LEN(C1980)&gt;0,IFERROR(IF(MATCH(C1980,$C$3:$C1979,0)&gt;0,N1980-INDEX($N$3:N1979,SUMPRODUCT(MAX(ROW($C$3:$C1979)*(C1980=$C$3:$C1979)))-2,1),""),""),"")</f>
        <v/>
      </c>
      <c r="X1980" s="156">
        <f t="shared" ca="1" si="220"/>
        <v>1</v>
      </c>
      <c r="Y1980" s="156">
        <f t="shared" ca="1" si="221"/>
        <v>1</v>
      </c>
    </row>
    <row r="1981" spans="2:25" hidden="1" x14ac:dyDescent="0.25">
      <c r="B1981" s="390" t="str">
        <f>IFERROR(IF(LEN(INDEX(PlansAndNotes!$B$6:$B$2005,ROW(A1981)-ROW($B$3)))=0,"",INDEX(PlansAndNotes!$B$6:$B$2005,ROW(A1981)-ROW($B$3))),"")</f>
        <v/>
      </c>
      <c r="C1981" s="361" t="str">
        <f t="shared" si="216"/>
        <v/>
      </c>
      <c r="D1981" s="361" t="str">
        <f>IFERROR(IF(LEN(C1981)&gt;0,IF(LEN(INDEX(TasksList!$C$6:$C$1005,MATCH(C1981,TasksList!$B$6:$B$1005,0),1))=0,"",INDEX(TasksList!$C$6:$C$1005,MATCH(C1981,TasksList!$B$6:$B$1005,0),1)),""),"")</f>
        <v/>
      </c>
      <c r="E1981" s="361" t="str">
        <f>IFERROR(IF(LEN(C1981)&gt;0,IF(LEN(INDEX(TasksList!$F$6:$F$1005,MATCH(C1981,TasksList!$B$6:$B$1005,0),1))=0,"not set!",INDEX(TasksList!$F$6:$F$1005,MATCH(C1981,TasksList!$B$6:$B$1005,0),1)),""),"")</f>
        <v/>
      </c>
      <c r="F1981" s="360" t="str">
        <f>IFERROR(IF(LEN(D1981)&gt;0,IF(LEN(INDEX(AdressBook!$D$6:$D$25,MATCH(D1981,AdressBook!$B$6:$B$25,0),1))=0,"",INDEX(AdressBook!$D$6:$D$25,MATCH(D1981,AdressBook!$B$6:$B$25,0),1)),""),"")</f>
        <v/>
      </c>
      <c r="G1981" s="361" t="str">
        <f>IFERROR(IF(LEN(INDEX(PlansAndNotes!$F$6:$F$2005,ROW(B1981)-ROW($C$3)))=0,"",INDEX(PlansAndNotes!$F$6:$F$2005,ROW(B1981)-ROW($C$3))),"")</f>
        <v/>
      </c>
      <c r="H1981" s="361" t="str">
        <f>IFERROR(IF(LEN(C1981)&gt;0,IF(LEN(INDEX(TasksList!$G$6:$G$1005,MATCH(C1981,TasksList!$B$6:$B$1005,0),1))=0,"",INDEX(TasksList!$G$6:$G$1005,MATCH(C1981,TasksList!$B$6:$B$1005,0),1)),""),"")</f>
        <v/>
      </c>
      <c r="I1981" s="381"/>
      <c r="J1981" s="400"/>
      <c r="K1981" s="400"/>
      <c r="L1981" s="179"/>
      <c r="M1981" s="381"/>
      <c r="N1981" s="362" t="str">
        <f>IFERROR(IF(LEN(INDEX(PlansAndNotes!$D$6:$D$4005,ROW(B1981)-ROW($C$3)))=0,"",INDEX(PlansAndNotes!$D$6:$D$4005,ROW(B1981)-ROW($C$3))),"")</f>
        <v/>
      </c>
      <c r="O1981" s="165" t="str">
        <f t="shared" si="217"/>
        <v/>
      </c>
      <c r="P1981" s="363" t="str">
        <f>IFERROR(IF(LEN(INDEX(PlansAndNotes!$E$6:$E$4005,ROW(B1981)-ROW($C$3)))=0,"",INDEX(PlansAndNotes!$E$6:$E$4005,ROW(B1981)-ROW($C$3))),"")</f>
        <v/>
      </c>
      <c r="Q1981" s="363" t="str">
        <f>IFERROR(IF(LEN(INDEX(PlansAndNotes!$G$6:$G$4005,ROW(B1981)-ROW($C$3)))=0,"",INDEX(PlansAndNotes!$G$6:$G$4005,ROW(B1981)-ROW($C$3))),"")</f>
        <v/>
      </c>
      <c r="R1981" s="361" t="str">
        <f>IFERROR(IF(LEN(D1981)&gt;0,IF(LEN(INDEX(AdressBook!$C$6:$C$25,MATCH(D1981,AdressBook!$B$6:$B$25,0),1))=0,"",INDEX(AdressBook!$C$6:$C$25,MATCH(D1981,AdressBook!$B$6:$B$25,0),1)),""),"")</f>
        <v/>
      </c>
      <c r="S1981" s="165">
        <f>IF(LEN(C1981)&gt;0,IFERROR(IF(MATCH(C1981,C1982:$C$4004,0)&gt;0,-1,ROW(S1981)-ROW($S$3)),ROW(S1981)-ROW($S$3)),-1)</f>
        <v>-1</v>
      </c>
      <c r="T1981" s="165">
        <f t="shared" si="218"/>
        <v>0</v>
      </c>
      <c r="U1981" s="165" t="str">
        <f t="shared" si="219"/>
        <v/>
      </c>
      <c r="V1981" s="165" t="str">
        <f>IFERROR(IF(OR(C1981="",S1981&lt;0),"",IF(SUBTOTAL(3,C1981:C1981)=0,-1,SUBTOTAL(3,$C$4:C1981))),"")</f>
        <v/>
      </c>
      <c r="W1981" s="156" t="str">
        <f t="array" ref="W1981">IF(LEN(C1981)&gt;0,IFERROR(IF(MATCH(C1981,$C$3:$C1980,0)&gt;0,N1981-INDEX($N$3:N1980,SUMPRODUCT(MAX(ROW($C$3:$C1980)*(C1981=$C$3:$C1980)))-2,1),""),""),"")</f>
        <v/>
      </c>
      <c r="X1981" s="156">
        <f t="shared" ca="1" si="220"/>
        <v>1</v>
      </c>
      <c r="Y1981" s="156">
        <f t="shared" ca="1" si="221"/>
        <v>1</v>
      </c>
    </row>
    <row r="1982" spans="2:25" hidden="1" x14ac:dyDescent="0.25">
      <c r="B1982" s="390" t="str">
        <f>IFERROR(IF(LEN(INDEX(PlansAndNotes!$B$6:$B$2005,ROW(A1982)-ROW($B$3)))=0,"",INDEX(PlansAndNotes!$B$6:$B$2005,ROW(A1982)-ROW($B$3))),"")</f>
        <v/>
      </c>
      <c r="C1982" s="361" t="str">
        <f t="shared" si="216"/>
        <v/>
      </c>
      <c r="D1982" s="361" t="str">
        <f>IFERROR(IF(LEN(C1982)&gt;0,IF(LEN(INDEX(TasksList!$C$6:$C$1005,MATCH(C1982,TasksList!$B$6:$B$1005,0),1))=0,"",INDEX(TasksList!$C$6:$C$1005,MATCH(C1982,TasksList!$B$6:$B$1005,0),1)),""),"")</f>
        <v/>
      </c>
      <c r="E1982" s="361" t="str">
        <f>IFERROR(IF(LEN(C1982)&gt;0,IF(LEN(INDEX(TasksList!$F$6:$F$1005,MATCH(C1982,TasksList!$B$6:$B$1005,0),1))=0,"not set!",INDEX(TasksList!$F$6:$F$1005,MATCH(C1982,TasksList!$B$6:$B$1005,0),1)),""),"")</f>
        <v/>
      </c>
      <c r="F1982" s="360" t="str">
        <f>IFERROR(IF(LEN(D1982)&gt;0,IF(LEN(INDEX(AdressBook!$D$6:$D$25,MATCH(D1982,AdressBook!$B$6:$B$25,0),1))=0,"",INDEX(AdressBook!$D$6:$D$25,MATCH(D1982,AdressBook!$B$6:$B$25,0),1)),""),"")</f>
        <v/>
      </c>
      <c r="G1982" s="361" t="str">
        <f>IFERROR(IF(LEN(INDEX(PlansAndNotes!$F$6:$F$2005,ROW(B1982)-ROW($C$3)))=0,"",INDEX(PlansAndNotes!$F$6:$F$2005,ROW(B1982)-ROW($C$3))),"")</f>
        <v/>
      </c>
      <c r="H1982" s="361" t="str">
        <f>IFERROR(IF(LEN(C1982)&gt;0,IF(LEN(INDEX(TasksList!$G$6:$G$1005,MATCH(C1982,TasksList!$B$6:$B$1005,0),1))=0,"",INDEX(TasksList!$G$6:$G$1005,MATCH(C1982,TasksList!$B$6:$B$1005,0),1)),""),"")</f>
        <v/>
      </c>
      <c r="I1982" s="381"/>
      <c r="J1982" s="400"/>
      <c r="K1982" s="400"/>
      <c r="L1982" s="179"/>
      <c r="M1982" s="381"/>
      <c r="N1982" s="362" t="str">
        <f>IFERROR(IF(LEN(INDEX(PlansAndNotes!$D$6:$D$4005,ROW(B1982)-ROW($C$3)))=0,"",INDEX(PlansAndNotes!$D$6:$D$4005,ROW(B1982)-ROW($C$3))),"")</f>
        <v/>
      </c>
      <c r="O1982" s="165" t="str">
        <f t="shared" si="217"/>
        <v/>
      </c>
      <c r="P1982" s="363" t="str">
        <f>IFERROR(IF(LEN(INDEX(PlansAndNotes!$E$6:$E$4005,ROW(B1982)-ROW($C$3)))=0,"",INDEX(PlansAndNotes!$E$6:$E$4005,ROW(B1982)-ROW($C$3))),"")</f>
        <v/>
      </c>
      <c r="Q1982" s="363" t="str">
        <f>IFERROR(IF(LEN(INDEX(PlansAndNotes!$G$6:$G$4005,ROW(B1982)-ROW($C$3)))=0,"",INDEX(PlansAndNotes!$G$6:$G$4005,ROW(B1982)-ROW($C$3))),"")</f>
        <v/>
      </c>
      <c r="R1982" s="361" t="str">
        <f>IFERROR(IF(LEN(D1982)&gt;0,IF(LEN(INDEX(AdressBook!$C$6:$C$25,MATCH(D1982,AdressBook!$B$6:$B$25,0),1))=0,"",INDEX(AdressBook!$C$6:$C$25,MATCH(D1982,AdressBook!$B$6:$B$25,0),1)),""),"")</f>
        <v/>
      </c>
      <c r="S1982" s="165">
        <f>IF(LEN(C1982)&gt;0,IFERROR(IF(MATCH(C1982,C1983:$C$4004,0)&gt;0,-1,ROW(S1982)-ROW($S$3)),ROW(S1982)-ROW($S$3)),-1)</f>
        <v>-1</v>
      </c>
      <c r="T1982" s="165">
        <f t="shared" si="218"/>
        <v>0</v>
      </c>
      <c r="U1982" s="165" t="str">
        <f t="shared" si="219"/>
        <v/>
      </c>
      <c r="V1982" s="165" t="str">
        <f>IFERROR(IF(OR(C1982="",S1982&lt;0),"",IF(SUBTOTAL(3,C1982:C1982)=0,-1,SUBTOTAL(3,$C$4:C1982))),"")</f>
        <v/>
      </c>
      <c r="W1982" s="156" t="str">
        <f t="array" ref="W1982">IF(LEN(C1982)&gt;0,IFERROR(IF(MATCH(C1982,$C$3:$C1981,0)&gt;0,N1982-INDEX($N$3:N1981,SUMPRODUCT(MAX(ROW($C$3:$C1981)*(C1982=$C$3:$C1981)))-2,1),""),""),"")</f>
        <v/>
      </c>
      <c r="X1982" s="156">
        <f t="shared" ca="1" si="220"/>
        <v>1</v>
      </c>
      <c r="Y1982" s="156">
        <f t="shared" ca="1" si="221"/>
        <v>1</v>
      </c>
    </row>
    <row r="1983" spans="2:25" hidden="1" x14ac:dyDescent="0.25">
      <c r="B1983" s="390" t="str">
        <f>IFERROR(IF(LEN(INDEX(PlansAndNotes!$B$6:$B$2005,ROW(A1983)-ROW($B$3)))=0,"",INDEX(PlansAndNotes!$B$6:$B$2005,ROW(A1983)-ROW($B$3))),"")</f>
        <v/>
      </c>
      <c r="C1983" s="361" t="str">
        <f t="shared" si="216"/>
        <v/>
      </c>
      <c r="D1983" s="361" t="str">
        <f>IFERROR(IF(LEN(C1983)&gt;0,IF(LEN(INDEX(TasksList!$C$6:$C$1005,MATCH(C1983,TasksList!$B$6:$B$1005,0),1))=0,"",INDEX(TasksList!$C$6:$C$1005,MATCH(C1983,TasksList!$B$6:$B$1005,0),1)),""),"")</f>
        <v/>
      </c>
      <c r="E1983" s="361" t="str">
        <f>IFERROR(IF(LEN(C1983)&gt;0,IF(LEN(INDEX(TasksList!$F$6:$F$1005,MATCH(C1983,TasksList!$B$6:$B$1005,0),1))=0,"not set!",INDEX(TasksList!$F$6:$F$1005,MATCH(C1983,TasksList!$B$6:$B$1005,0),1)),""),"")</f>
        <v/>
      </c>
      <c r="F1983" s="360" t="str">
        <f>IFERROR(IF(LEN(D1983)&gt;0,IF(LEN(INDEX(AdressBook!$D$6:$D$25,MATCH(D1983,AdressBook!$B$6:$B$25,0),1))=0,"",INDEX(AdressBook!$D$6:$D$25,MATCH(D1983,AdressBook!$B$6:$B$25,0),1)),""),"")</f>
        <v/>
      </c>
      <c r="G1983" s="361" t="str">
        <f>IFERROR(IF(LEN(INDEX(PlansAndNotes!$F$6:$F$2005,ROW(B1983)-ROW($C$3)))=0,"",INDEX(PlansAndNotes!$F$6:$F$2005,ROW(B1983)-ROW($C$3))),"")</f>
        <v/>
      </c>
      <c r="H1983" s="361" t="str">
        <f>IFERROR(IF(LEN(C1983)&gt;0,IF(LEN(INDEX(TasksList!$G$6:$G$1005,MATCH(C1983,TasksList!$B$6:$B$1005,0),1))=0,"",INDEX(TasksList!$G$6:$G$1005,MATCH(C1983,TasksList!$B$6:$B$1005,0),1)),""),"")</f>
        <v/>
      </c>
      <c r="I1983" s="381"/>
      <c r="J1983" s="400"/>
      <c r="K1983" s="400"/>
      <c r="L1983" s="179"/>
      <c r="M1983" s="381"/>
      <c r="N1983" s="362" t="str">
        <f>IFERROR(IF(LEN(INDEX(PlansAndNotes!$D$6:$D$4005,ROW(B1983)-ROW($C$3)))=0,"",INDEX(PlansAndNotes!$D$6:$D$4005,ROW(B1983)-ROW($C$3))),"")</f>
        <v/>
      </c>
      <c r="O1983" s="165" t="str">
        <f t="shared" si="217"/>
        <v/>
      </c>
      <c r="P1983" s="363" t="str">
        <f>IFERROR(IF(LEN(INDEX(PlansAndNotes!$E$6:$E$4005,ROW(B1983)-ROW($C$3)))=0,"",INDEX(PlansAndNotes!$E$6:$E$4005,ROW(B1983)-ROW($C$3))),"")</f>
        <v/>
      </c>
      <c r="Q1983" s="363" t="str">
        <f>IFERROR(IF(LEN(INDEX(PlansAndNotes!$G$6:$G$4005,ROW(B1983)-ROW($C$3)))=0,"",INDEX(PlansAndNotes!$G$6:$G$4005,ROW(B1983)-ROW($C$3))),"")</f>
        <v/>
      </c>
      <c r="R1983" s="361" t="str">
        <f>IFERROR(IF(LEN(D1983)&gt;0,IF(LEN(INDEX(AdressBook!$C$6:$C$25,MATCH(D1983,AdressBook!$B$6:$B$25,0),1))=0,"",INDEX(AdressBook!$C$6:$C$25,MATCH(D1983,AdressBook!$B$6:$B$25,0),1)),""),"")</f>
        <v/>
      </c>
      <c r="S1983" s="165">
        <f>IF(LEN(C1983)&gt;0,IFERROR(IF(MATCH(C1983,C1984:$C$4004,0)&gt;0,-1,ROW(S1983)-ROW($S$3)),ROW(S1983)-ROW($S$3)),-1)</f>
        <v>-1</v>
      </c>
      <c r="T1983" s="165">
        <f t="shared" si="218"/>
        <v>0</v>
      </c>
      <c r="U1983" s="165" t="str">
        <f t="shared" si="219"/>
        <v/>
      </c>
      <c r="V1983" s="165" t="str">
        <f>IFERROR(IF(OR(C1983="",S1983&lt;0),"",IF(SUBTOTAL(3,C1983:C1983)=0,-1,SUBTOTAL(3,$C$4:C1983))),"")</f>
        <v/>
      </c>
      <c r="W1983" s="156" t="str">
        <f t="array" ref="W1983">IF(LEN(C1983)&gt;0,IFERROR(IF(MATCH(C1983,$C$3:$C1982,0)&gt;0,N1983-INDEX($N$3:N1982,SUMPRODUCT(MAX(ROW($C$3:$C1982)*(C1983=$C$3:$C1982)))-2,1),""),""),"")</f>
        <v/>
      </c>
      <c r="X1983" s="156">
        <f t="shared" ca="1" si="220"/>
        <v>1</v>
      </c>
      <c r="Y1983" s="156">
        <f t="shared" ca="1" si="221"/>
        <v>1</v>
      </c>
    </row>
    <row r="1984" spans="2:25" hidden="1" x14ac:dyDescent="0.25">
      <c r="B1984" s="390" t="str">
        <f>IFERROR(IF(LEN(INDEX(PlansAndNotes!$B$6:$B$2005,ROW(A1984)-ROW($B$3)))=0,"",INDEX(PlansAndNotes!$B$6:$B$2005,ROW(A1984)-ROW($B$3))),"")</f>
        <v/>
      </c>
      <c r="C1984" s="361" t="str">
        <f t="shared" si="216"/>
        <v/>
      </c>
      <c r="D1984" s="361" t="str">
        <f>IFERROR(IF(LEN(C1984)&gt;0,IF(LEN(INDEX(TasksList!$C$6:$C$1005,MATCH(C1984,TasksList!$B$6:$B$1005,0),1))=0,"",INDEX(TasksList!$C$6:$C$1005,MATCH(C1984,TasksList!$B$6:$B$1005,0),1)),""),"")</f>
        <v/>
      </c>
      <c r="E1984" s="361" t="str">
        <f>IFERROR(IF(LEN(C1984)&gt;0,IF(LEN(INDEX(TasksList!$F$6:$F$1005,MATCH(C1984,TasksList!$B$6:$B$1005,0),1))=0,"not set!",INDEX(TasksList!$F$6:$F$1005,MATCH(C1984,TasksList!$B$6:$B$1005,0),1)),""),"")</f>
        <v/>
      </c>
      <c r="F1984" s="360" t="str">
        <f>IFERROR(IF(LEN(D1984)&gt;0,IF(LEN(INDEX(AdressBook!$D$6:$D$25,MATCH(D1984,AdressBook!$B$6:$B$25,0),1))=0,"",INDEX(AdressBook!$D$6:$D$25,MATCH(D1984,AdressBook!$B$6:$B$25,0),1)),""),"")</f>
        <v/>
      </c>
      <c r="G1984" s="361" t="str">
        <f>IFERROR(IF(LEN(INDEX(PlansAndNotes!$F$6:$F$2005,ROW(B1984)-ROW($C$3)))=0,"",INDEX(PlansAndNotes!$F$6:$F$2005,ROW(B1984)-ROW($C$3))),"")</f>
        <v/>
      </c>
      <c r="H1984" s="361" t="str">
        <f>IFERROR(IF(LEN(C1984)&gt;0,IF(LEN(INDEX(TasksList!$G$6:$G$1005,MATCH(C1984,TasksList!$B$6:$B$1005,0),1))=0,"",INDEX(TasksList!$G$6:$G$1005,MATCH(C1984,TasksList!$B$6:$B$1005,0),1)),""),"")</f>
        <v/>
      </c>
      <c r="I1984" s="381"/>
      <c r="J1984" s="400"/>
      <c r="K1984" s="400"/>
      <c r="L1984" s="179"/>
      <c r="M1984" s="381"/>
      <c r="N1984" s="362" t="str">
        <f>IFERROR(IF(LEN(INDEX(PlansAndNotes!$D$6:$D$4005,ROW(B1984)-ROW($C$3)))=0,"",INDEX(PlansAndNotes!$D$6:$D$4005,ROW(B1984)-ROW($C$3))),"")</f>
        <v/>
      </c>
      <c r="O1984" s="165" t="str">
        <f t="shared" si="217"/>
        <v/>
      </c>
      <c r="P1984" s="363" t="str">
        <f>IFERROR(IF(LEN(INDEX(PlansAndNotes!$E$6:$E$4005,ROW(B1984)-ROW($C$3)))=0,"",INDEX(PlansAndNotes!$E$6:$E$4005,ROW(B1984)-ROW($C$3))),"")</f>
        <v/>
      </c>
      <c r="Q1984" s="363" t="str">
        <f>IFERROR(IF(LEN(INDEX(PlansAndNotes!$G$6:$G$4005,ROW(B1984)-ROW($C$3)))=0,"",INDEX(PlansAndNotes!$G$6:$G$4005,ROW(B1984)-ROW($C$3))),"")</f>
        <v/>
      </c>
      <c r="R1984" s="361" t="str">
        <f>IFERROR(IF(LEN(D1984)&gt;0,IF(LEN(INDEX(AdressBook!$C$6:$C$25,MATCH(D1984,AdressBook!$B$6:$B$25,0),1))=0,"",INDEX(AdressBook!$C$6:$C$25,MATCH(D1984,AdressBook!$B$6:$B$25,0),1)),""),"")</f>
        <v/>
      </c>
      <c r="S1984" s="165">
        <f>IF(LEN(C1984)&gt;0,IFERROR(IF(MATCH(C1984,C1985:$C$4004,0)&gt;0,-1,ROW(S1984)-ROW($S$3)),ROW(S1984)-ROW($S$3)),-1)</f>
        <v>-1</v>
      </c>
      <c r="T1984" s="165">
        <f t="shared" si="218"/>
        <v>0</v>
      </c>
      <c r="U1984" s="165" t="str">
        <f t="shared" si="219"/>
        <v/>
      </c>
      <c r="V1984" s="165" t="str">
        <f>IFERROR(IF(OR(C1984="",S1984&lt;0),"",IF(SUBTOTAL(3,C1984:C1984)=0,-1,SUBTOTAL(3,$C$4:C1984))),"")</f>
        <v/>
      </c>
      <c r="W1984" s="156" t="str">
        <f t="array" ref="W1984">IF(LEN(C1984)&gt;0,IFERROR(IF(MATCH(C1984,$C$3:$C1983,0)&gt;0,N1984-INDEX($N$3:N1983,SUMPRODUCT(MAX(ROW($C$3:$C1983)*(C1984=$C$3:$C1983)))-2,1),""),""),"")</f>
        <v/>
      </c>
      <c r="X1984" s="156">
        <f t="shared" ca="1" si="220"/>
        <v>1</v>
      </c>
      <c r="Y1984" s="156">
        <f t="shared" ca="1" si="221"/>
        <v>1</v>
      </c>
    </row>
    <row r="1985" spans="2:25" hidden="1" x14ac:dyDescent="0.25">
      <c r="B1985" s="390" t="str">
        <f>IFERROR(IF(LEN(INDEX(PlansAndNotes!$B$6:$B$2005,ROW(A1985)-ROW($B$3)))=0,"",INDEX(PlansAndNotes!$B$6:$B$2005,ROW(A1985)-ROW($B$3))),"")</f>
        <v/>
      </c>
      <c r="C1985" s="361" t="str">
        <f t="shared" si="216"/>
        <v/>
      </c>
      <c r="D1985" s="361" t="str">
        <f>IFERROR(IF(LEN(C1985)&gt;0,IF(LEN(INDEX(TasksList!$C$6:$C$1005,MATCH(C1985,TasksList!$B$6:$B$1005,0),1))=0,"",INDEX(TasksList!$C$6:$C$1005,MATCH(C1985,TasksList!$B$6:$B$1005,0),1)),""),"")</f>
        <v/>
      </c>
      <c r="E1985" s="361" t="str">
        <f>IFERROR(IF(LEN(C1985)&gt;0,IF(LEN(INDEX(TasksList!$F$6:$F$1005,MATCH(C1985,TasksList!$B$6:$B$1005,0),1))=0,"not set!",INDEX(TasksList!$F$6:$F$1005,MATCH(C1985,TasksList!$B$6:$B$1005,0),1)),""),"")</f>
        <v/>
      </c>
      <c r="F1985" s="360" t="str">
        <f>IFERROR(IF(LEN(D1985)&gt;0,IF(LEN(INDEX(AdressBook!$D$6:$D$25,MATCH(D1985,AdressBook!$B$6:$B$25,0),1))=0,"",INDEX(AdressBook!$D$6:$D$25,MATCH(D1985,AdressBook!$B$6:$B$25,0),1)),""),"")</f>
        <v/>
      </c>
      <c r="G1985" s="361" t="str">
        <f>IFERROR(IF(LEN(INDEX(PlansAndNotes!$F$6:$F$2005,ROW(B1985)-ROW($C$3)))=0,"",INDEX(PlansAndNotes!$F$6:$F$2005,ROW(B1985)-ROW($C$3))),"")</f>
        <v/>
      </c>
      <c r="H1985" s="361" t="str">
        <f>IFERROR(IF(LEN(C1985)&gt;0,IF(LEN(INDEX(TasksList!$G$6:$G$1005,MATCH(C1985,TasksList!$B$6:$B$1005,0),1))=0,"",INDEX(TasksList!$G$6:$G$1005,MATCH(C1985,TasksList!$B$6:$B$1005,0),1)),""),"")</f>
        <v/>
      </c>
      <c r="I1985" s="381"/>
      <c r="J1985" s="400"/>
      <c r="K1985" s="400"/>
      <c r="L1985" s="179"/>
      <c r="M1985" s="381"/>
      <c r="N1985" s="362" t="str">
        <f>IFERROR(IF(LEN(INDEX(PlansAndNotes!$D$6:$D$4005,ROW(B1985)-ROW($C$3)))=0,"",INDEX(PlansAndNotes!$D$6:$D$4005,ROW(B1985)-ROW($C$3))),"")</f>
        <v/>
      </c>
      <c r="O1985" s="165" t="str">
        <f t="shared" si="217"/>
        <v/>
      </c>
      <c r="P1985" s="363" t="str">
        <f>IFERROR(IF(LEN(INDEX(PlansAndNotes!$E$6:$E$4005,ROW(B1985)-ROW($C$3)))=0,"",INDEX(PlansAndNotes!$E$6:$E$4005,ROW(B1985)-ROW($C$3))),"")</f>
        <v/>
      </c>
      <c r="Q1985" s="363" t="str">
        <f>IFERROR(IF(LEN(INDEX(PlansAndNotes!$G$6:$G$4005,ROW(B1985)-ROW($C$3)))=0,"",INDEX(PlansAndNotes!$G$6:$G$4005,ROW(B1985)-ROW($C$3))),"")</f>
        <v/>
      </c>
      <c r="R1985" s="361" t="str">
        <f>IFERROR(IF(LEN(D1985)&gt;0,IF(LEN(INDEX(AdressBook!$C$6:$C$25,MATCH(D1985,AdressBook!$B$6:$B$25,0),1))=0,"",INDEX(AdressBook!$C$6:$C$25,MATCH(D1985,AdressBook!$B$6:$B$25,0),1)),""),"")</f>
        <v/>
      </c>
      <c r="S1985" s="165">
        <f>IF(LEN(C1985)&gt;0,IFERROR(IF(MATCH(C1985,C1986:$C$4004,0)&gt;0,-1,ROW(S1985)-ROW($S$3)),ROW(S1985)-ROW($S$3)),-1)</f>
        <v>-1</v>
      </c>
      <c r="T1985" s="165">
        <f t="shared" si="218"/>
        <v>0</v>
      </c>
      <c r="U1985" s="165" t="str">
        <f t="shared" si="219"/>
        <v/>
      </c>
      <c r="V1985" s="165" t="str">
        <f>IFERROR(IF(OR(C1985="",S1985&lt;0),"",IF(SUBTOTAL(3,C1985:C1985)=0,-1,SUBTOTAL(3,$C$4:C1985))),"")</f>
        <v/>
      </c>
      <c r="W1985" s="156" t="str">
        <f t="array" ref="W1985">IF(LEN(C1985)&gt;0,IFERROR(IF(MATCH(C1985,$C$3:$C1984,0)&gt;0,N1985-INDEX($N$3:N1984,SUMPRODUCT(MAX(ROW($C$3:$C1984)*(C1985=$C$3:$C1984)))-2,1),""),""),"")</f>
        <v/>
      </c>
      <c r="X1985" s="156">
        <f t="shared" ca="1" si="220"/>
        <v>1</v>
      </c>
      <c r="Y1985" s="156">
        <f t="shared" ca="1" si="221"/>
        <v>1</v>
      </c>
    </row>
    <row r="1986" spans="2:25" hidden="1" x14ac:dyDescent="0.25">
      <c r="B1986" s="390" t="str">
        <f>IFERROR(IF(LEN(INDEX(PlansAndNotes!$B$6:$B$2005,ROW(A1986)-ROW($B$3)))=0,"",INDEX(PlansAndNotes!$B$6:$B$2005,ROW(A1986)-ROW($B$3))),"")</f>
        <v/>
      </c>
      <c r="C1986" s="361" t="str">
        <f t="shared" si="216"/>
        <v/>
      </c>
      <c r="D1986" s="361" t="str">
        <f>IFERROR(IF(LEN(C1986)&gt;0,IF(LEN(INDEX(TasksList!$C$6:$C$1005,MATCH(C1986,TasksList!$B$6:$B$1005,0),1))=0,"",INDEX(TasksList!$C$6:$C$1005,MATCH(C1986,TasksList!$B$6:$B$1005,0),1)),""),"")</f>
        <v/>
      </c>
      <c r="E1986" s="361" t="str">
        <f>IFERROR(IF(LEN(C1986)&gt;0,IF(LEN(INDEX(TasksList!$F$6:$F$1005,MATCH(C1986,TasksList!$B$6:$B$1005,0),1))=0,"not set!",INDEX(TasksList!$F$6:$F$1005,MATCH(C1986,TasksList!$B$6:$B$1005,0),1)),""),"")</f>
        <v/>
      </c>
      <c r="F1986" s="360" t="str">
        <f>IFERROR(IF(LEN(D1986)&gt;0,IF(LEN(INDEX(AdressBook!$D$6:$D$25,MATCH(D1986,AdressBook!$B$6:$B$25,0),1))=0,"",INDEX(AdressBook!$D$6:$D$25,MATCH(D1986,AdressBook!$B$6:$B$25,0),1)),""),"")</f>
        <v/>
      </c>
      <c r="G1986" s="361" t="str">
        <f>IFERROR(IF(LEN(INDEX(PlansAndNotes!$F$6:$F$2005,ROW(B1986)-ROW($C$3)))=0,"",INDEX(PlansAndNotes!$F$6:$F$2005,ROW(B1986)-ROW($C$3))),"")</f>
        <v/>
      </c>
      <c r="H1986" s="361" t="str">
        <f>IFERROR(IF(LEN(C1986)&gt;0,IF(LEN(INDEX(TasksList!$G$6:$G$1005,MATCH(C1986,TasksList!$B$6:$B$1005,0),1))=0,"",INDEX(TasksList!$G$6:$G$1005,MATCH(C1986,TasksList!$B$6:$B$1005,0),1)),""),"")</f>
        <v/>
      </c>
      <c r="I1986" s="381"/>
      <c r="J1986" s="400"/>
      <c r="K1986" s="400"/>
      <c r="L1986" s="179"/>
      <c r="M1986" s="381"/>
      <c r="N1986" s="362" t="str">
        <f>IFERROR(IF(LEN(INDEX(PlansAndNotes!$D$6:$D$4005,ROW(B1986)-ROW($C$3)))=0,"",INDEX(PlansAndNotes!$D$6:$D$4005,ROW(B1986)-ROW($C$3))),"")</f>
        <v/>
      </c>
      <c r="O1986" s="165" t="str">
        <f t="shared" si="217"/>
        <v/>
      </c>
      <c r="P1986" s="363" t="str">
        <f>IFERROR(IF(LEN(INDEX(PlansAndNotes!$E$6:$E$4005,ROW(B1986)-ROW($C$3)))=0,"",INDEX(PlansAndNotes!$E$6:$E$4005,ROW(B1986)-ROW($C$3))),"")</f>
        <v/>
      </c>
      <c r="Q1986" s="363" t="str">
        <f>IFERROR(IF(LEN(INDEX(PlansAndNotes!$G$6:$G$4005,ROW(B1986)-ROW($C$3)))=0,"",INDEX(PlansAndNotes!$G$6:$G$4005,ROW(B1986)-ROW($C$3))),"")</f>
        <v/>
      </c>
      <c r="R1986" s="361" t="str">
        <f>IFERROR(IF(LEN(D1986)&gt;0,IF(LEN(INDEX(AdressBook!$C$6:$C$25,MATCH(D1986,AdressBook!$B$6:$B$25,0),1))=0,"",INDEX(AdressBook!$C$6:$C$25,MATCH(D1986,AdressBook!$B$6:$B$25,0),1)),""),"")</f>
        <v/>
      </c>
      <c r="S1986" s="165">
        <f>IF(LEN(C1986)&gt;0,IFERROR(IF(MATCH(C1986,C1987:$C$4004,0)&gt;0,-1,ROW(S1986)-ROW($S$3)),ROW(S1986)-ROW($S$3)),-1)</f>
        <v>-1</v>
      </c>
      <c r="T1986" s="165">
        <f t="shared" si="218"/>
        <v>0</v>
      </c>
      <c r="U1986" s="165" t="str">
        <f t="shared" si="219"/>
        <v/>
      </c>
      <c r="V1986" s="165" t="str">
        <f>IFERROR(IF(OR(C1986="",S1986&lt;0),"",IF(SUBTOTAL(3,C1986:C1986)=0,-1,SUBTOTAL(3,$C$4:C1986))),"")</f>
        <v/>
      </c>
      <c r="W1986" s="156" t="str">
        <f t="array" ref="W1986">IF(LEN(C1986)&gt;0,IFERROR(IF(MATCH(C1986,$C$3:$C1985,0)&gt;0,N1986-INDEX($N$3:N1985,SUMPRODUCT(MAX(ROW($C$3:$C1985)*(C1986=$C$3:$C1985)))-2,1),""),""),"")</f>
        <v/>
      </c>
      <c r="X1986" s="156">
        <f t="shared" ca="1" si="220"/>
        <v>1</v>
      </c>
      <c r="Y1986" s="156">
        <f t="shared" ca="1" si="221"/>
        <v>1</v>
      </c>
    </row>
    <row r="1987" spans="2:25" hidden="1" x14ac:dyDescent="0.25">
      <c r="B1987" s="390" t="str">
        <f>IFERROR(IF(LEN(INDEX(PlansAndNotes!$B$6:$B$2005,ROW(A1987)-ROW($B$3)))=0,"",INDEX(PlansAndNotes!$B$6:$B$2005,ROW(A1987)-ROW($B$3))),"")</f>
        <v/>
      </c>
      <c r="C1987" s="361" t="str">
        <f t="shared" si="216"/>
        <v/>
      </c>
      <c r="D1987" s="361" t="str">
        <f>IFERROR(IF(LEN(C1987)&gt;0,IF(LEN(INDEX(TasksList!$C$6:$C$1005,MATCH(C1987,TasksList!$B$6:$B$1005,0),1))=0,"",INDEX(TasksList!$C$6:$C$1005,MATCH(C1987,TasksList!$B$6:$B$1005,0),1)),""),"")</f>
        <v/>
      </c>
      <c r="E1987" s="361" t="str">
        <f>IFERROR(IF(LEN(C1987)&gt;0,IF(LEN(INDEX(TasksList!$F$6:$F$1005,MATCH(C1987,TasksList!$B$6:$B$1005,0),1))=0,"not set!",INDEX(TasksList!$F$6:$F$1005,MATCH(C1987,TasksList!$B$6:$B$1005,0),1)),""),"")</f>
        <v/>
      </c>
      <c r="F1987" s="360" t="str">
        <f>IFERROR(IF(LEN(D1987)&gt;0,IF(LEN(INDEX(AdressBook!$D$6:$D$25,MATCH(D1987,AdressBook!$B$6:$B$25,0),1))=0,"",INDEX(AdressBook!$D$6:$D$25,MATCH(D1987,AdressBook!$B$6:$B$25,0),1)),""),"")</f>
        <v/>
      </c>
      <c r="G1987" s="361" t="str">
        <f>IFERROR(IF(LEN(INDEX(PlansAndNotes!$F$6:$F$2005,ROW(B1987)-ROW($C$3)))=0,"",INDEX(PlansAndNotes!$F$6:$F$2005,ROW(B1987)-ROW($C$3))),"")</f>
        <v/>
      </c>
      <c r="H1987" s="361" t="str">
        <f>IFERROR(IF(LEN(C1987)&gt;0,IF(LEN(INDEX(TasksList!$G$6:$G$1005,MATCH(C1987,TasksList!$B$6:$B$1005,0),1))=0,"",INDEX(TasksList!$G$6:$G$1005,MATCH(C1987,TasksList!$B$6:$B$1005,0),1)),""),"")</f>
        <v/>
      </c>
      <c r="I1987" s="381"/>
      <c r="J1987" s="400"/>
      <c r="K1987" s="400"/>
      <c r="L1987" s="179"/>
      <c r="M1987" s="381"/>
      <c r="N1987" s="362" t="str">
        <f>IFERROR(IF(LEN(INDEX(PlansAndNotes!$D$6:$D$4005,ROW(B1987)-ROW($C$3)))=0,"",INDEX(PlansAndNotes!$D$6:$D$4005,ROW(B1987)-ROW($C$3))),"")</f>
        <v/>
      </c>
      <c r="O1987" s="165" t="str">
        <f t="shared" si="217"/>
        <v/>
      </c>
      <c r="P1987" s="363" t="str">
        <f>IFERROR(IF(LEN(INDEX(PlansAndNotes!$E$6:$E$4005,ROW(B1987)-ROW($C$3)))=0,"",INDEX(PlansAndNotes!$E$6:$E$4005,ROW(B1987)-ROW($C$3))),"")</f>
        <v/>
      </c>
      <c r="Q1987" s="363" t="str">
        <f>IFERROR(IF(LEN(INDEX(PlansAndNotes!$G$6:$G$4005,ROW(B1987)-ROW($C$3)))=0,"",INDEX(PlansAndNotes!$G$6:$G$4005,ROW(B1987)-ROW($C$3))),"")</f>
        <v/>
      </c>
      <c r="R1987" s="361" t="str">
        <f>IFERROR(IF(LEN(D1987)&gt;0,IF(LEN(INDEX(AdressBook!$C$6:$C$25,MATCH(D1987,AdressBook!$B$6:$B$25,0),1))=0,"",INDEX(AdressBook!$C$6:$C$25,MATCH(D1987,AdressBook!$B$6:$B$25,0),1)),""),"")</f>
        <v/>
      </c>
      <c r="S1987" s="165">
        <f>IF(LEN(C1987)&gt;0,IFERROR(IF(MATCH(C1987,C1988:$C$4004,0)&gt;0,-1,ROW(S1987)-ROW($S$3)),ROW(S1987)-ROW($S$3)),-1)</f>
        <v>-1</v>
      </c>
      <c r="T1987" s="165">
        <f t="shared" si="218"/>
        <v>0</v>
      </c>
      <c r="U1987" s="165" t="str">
        <f t="shared" si="219"/>
        <v/>
      </c>
      <c r="V1987" s="165" t="str">
        <f>IFERROR(IF(OR(C1987="",S1987&lt;0),"",IF(SUBTOTAL(3,C1987:C1987)=0,-1,SUBTOTAL(3,$C$4:C1987))),"")</f>
        <v/>
      </c>
      <c r="W1987" s="156" t="str">
        <f t="array" ref="W1987">IF(LEN(C1987)&gt;0,IFERROR(IF(MATCH(C1987,$C$3:$C1986,0)&gt;0,N1987-INDEX($N$3:N1986,SUMPRODUCT(MAX(ROW($C$3:$C1986)*(C1987=$C$3:$C1986)))-2,1),""),""),"")</f>
        <v/>
      </c>
      <c r="X1987" s="156">
        <f t="shared" ca="1" si="220"/>
        <v>1</v>
      </c>
      <c r="Y1987" s="156">
        <f t="shared" ca="1" si="221"/>
        <v>1</v>
      </c>
    </row>
    <row r="1988" spans="2:25" hidden="1" x14ac:dyDescent="0.25">
      <c r="B1988" s="390" t="str">
        <f>IFERROR(IF(LEN(INDEX(PlansAndNotes!$B$6:$B$2005,ROW(A1988)-ROW($B$3)))=0,"",INDEX(PlansAndNotes!$B$6:$B$2005,ROW(A1988)-ROW($B$3))),"")</f>
        <v/>
      </c>
      <c r="C1988" s="361" t="str">
        <f t="shared" ref="C1988:C2005" si="222">IF(LEN(B1988)&gt;0,LEFT(B1988,SEARCH(" - ",B1988)-1)*1,"")</f>
        <v/>
      </c>
      <c r="D1988" s="361" t="str">
        <f>IFERROR(IF(LEN(C1988)&gt;0,IF(LEN(INDEX(TasksList!$C$6:$C$1005,MATCH(C1988,TasksList!$B$6:$B$1005,0),1))=0,"",INDEX(TasksList!$C$6:$C$1005,MATCH(C1988,TasksList!$B$6:$B$1005,0),1)),""),"")</f>
        <v/>
      </c>
      <c r="E1988" s="361" t="str">
        <f>IFERROR(IF(LEN(C1988)&gt;0,IF(LEN(INDEX(TasksList!$F$6:$F$1005,MATCH(C1988,TasksList!$B$6:$B$1005,0),1))=0,"not set!",INDEX(TasksList!$F$6:$F$1005,MATCH(C1988,TasksList!$B$6:$B$1005,0),1)),""),"")</f>
        <v/>
      </c>
      <c r="F1988" s="360" t="str">
        <f>IFERROR(IF(LEN(D1988)&gt;0,IF(LEN(INDEX(AdressBook!$D$6:$D$25,MATCH(D1988,AdressBook!$B$6:$B$25,0),1))=0,"",INDEX(AdressBook!$D$6:$D$25,MATCH(D1988,AdressBook!$B$6:$B$25,0),1)),""),"")</f>
        <v/>
      </c>
      <c r="G1988" s="361" t="str">
        <f>IFERROR(IF(LEN(INDEX(PlansAndNotes!$F$6:$F$2005,ROW(B1988)-ROW($C$3)))=0,"",INDEX(PlansAndNotes!$F$6:$F$2005,ROW(B1988)-ROW($C$3))),"")</f>
        <v/>
      </c>
      <c r="H1988" s="361" t="str">
        <f>IFERROR(IF(LEN(C1988)&gt;0,IF(LEN(INDEX(TasksList!$G$6:$G$1005,MATCH(C1988,TasksList!$B$6:$B$1005,0),1))=0,"",INDEX(TasksList!$G$6:$G$1005,MATCH(C1988,TasksList!$B$6:$B$1005,0),1)),""),"")</f>
        <v/>
      </c>
      <c r="I1988" s="381"/>
      <c r="J1988" s="400"/>
      <c r="K1988" s="400"/>
      <c r="L1988" s="179"/>
      <c r="M1988" s="381"/>
      <c r="N1988" s="362" t="str">
        <f>IFERROR(IF(LEN(INDEX(PlansAndNotes!$D$6:$D$4005,ROW(B1988)-ROW($C$3)))=0,"",INDEX(PlansAndNotes!$D$6:$D$4005,ROW(B1988)-ROW($C$3))),"")</f>
        <v/>
      </c>
      <c r="O1988" s="165" t="str">
        <f t="shared" ref="O1988:O2051" si="223">IF(LEN(B1988)&gt;0,RIGHT(B1988,LEN(B1988)-SEARCH(" - ",B1988)-2),"")</f>
        <v/>
      </c>
      <c r="P1988" s="363" t="str">
        <f>IFERROR(IF(LEN(INDEX(PlansAndNotes!$E$6:$E$4005,ROW(B1988)-ROW($C$3)))=0,"",INDEX(PlansAndNotes!$E$6:$E$4005,ROW(B1988)-ROW($C$3))),"")</f>
        <v/>
      </c>
      <c r="Q1988" s="363" t="str">
        <f>IFERROR(IF(LEN(INDEX(PlansAndNotes!$G$6:$G$4005,ROW(B1988)-ROW($C$3)))=0,"",INDEX(PlansAndNotes!$G$6:$G$4005,ROW(B1988)-ROW($C$3))),"")</f>
        <v/>
      </c>
      <c r="R1988" s="361" t="str">
        <f>IFERROR(IF(LEN(D1988)&gt;0,IF(LEN(INDEX(AdressBook!$C$6:$C$25,MATCH(D1988,AdressBook!$B$6:$B$25,0),1))=0,"",INDEX(AdressBook!$C$6:$C$25,MATCH(D1988,AdressBook!$B$6:$B$25,0),1)),""),"")</f>
        <v/>
      </c>
      <c r="S1988" s="165">
        <f>IF(LEN(C1988)&gt;0,IFERROR(IF(MATCH(C1988,C1989:$C$4004,0)&gt;0,-1,ROW(S1988)-ROW($S$3)),ROW(S1988)-ROW($S$3)),-1)</f>
        <v>-1</v>
      </c>
      <c r="T1988" s="165">
        <f t="shared" ref="T1988:T2051" si="224">IF(OR(taskRange="All tasks (all stages)",taskRange=""),ROW(T1988)-ROW($T$3),IF(S1988&gt;0,ROW(T1988)-ROW($T$3),0))*IF(OR(calendarSalesmen="",calendarSalesmen="All salesmen"),1,IF(calendarSalesmen=G1988,1,0))*IF(OR(calendarStage="",calendarStage="All Stages"),1,IF(calendarStage=P1988,1,0))</f>
        <v>0</v>
      </c>
      <c r="U1988" s="165" t="str">
        <f t="shared" ref="U1988:U2051" si="225">IF(S1988&gt;0,P1988,"")</f>
        <v/>
      </c>
      <c r="V1988" s="165" t="str">
        <f>IFERROR(IF(OR(C1988="",S1988&lt;0),"",IF(SUBTOTAL(3,C1988:C1988)=0,-1,SUBTOTAL(3,$C$4:C1988))),"")</f>
        <v/>
      </c>
      <c r="W1988" s="156" t="str">
        <f t="array" ref="W1988">IF(LEN(C1988)&gt;0,IFERROR(IF(MATCH(C1988,$C$3:$C1987,0)&gt;0,N1988-INDEX($N$3:N1987,SUMPRODUCT(MAX(ROW($C$3:$C1987)*(C1988=$C$3:$C1987)))-2,1),""),""),"")</f>
        <v/>
      </c>
      <c r="X1988" s="156">
        <f t="shared" ca="1" si="220"/>
        <v>1</v>
      </c>
      <c r="Y1988" s="156">
        <f t="shared" ca="1" si="221"/>
        <v>1</v>
      </c>
    </row>
    <row r="1989" spans="2:25" hidden="1" x14ac:dyDescent="0.25">
      <c r="B1989" s="390" t="str">
        <f>IFERROR(IF(LEN(INDEX(PlansAndNotes!$B$6:$B$2005,ROW(A1989)-ROW($B$3)))=0,"",INDEX(PlansAndNotes!$B$6:$B$2005,ROW(A1989)-ROW($B$3))),"")</f>
        <v/>
      </c>
      <c r="C1989" s="361" t="str">
        <f t="shared" si="222"/>
        <v/>
      </c>
      <c r="D1989" s="361" t="str">
        <f>IFERROR(IF(LEN(C1989)&gt;0,IF(LEN(INDEX(TasksList!$C$6:$C$1005,MATCH(C1989,TasksList!$B$6:$B$1005,0),1))=0,"",INDEX(TasksList!$C$6:$C$1005,MATCH(C1989,TasksList!$B$6:$B$1005,0),1)),""),"")</f>
        <v/>
      </c>
      <c r="E1989" s="361" t="str">
        <f>IFERROR(IF(LEN(C1989)&gt;0,IF(LEN(INDEX(TasksList!$F$6:$F$1005,MATCH(C1989,TasksList!$B$6:$B$1005,0),1))=0,"not set!",INDEX(TasksList!$F$6:$F$1005,MATCH(C1989,TasksList!$B$6:$B$1005,0),1)),""),"")</f>
        <v/>
      </c>
      <c r="F1989" s="360" t="str">
        <f>IFERROR(IF(LEN(D1989)&gt;0,IF(LEN(INDEX(AdressBook!$D$6:$D$25,MATCH(D1989,AdressBook!$B$6:$B$25,0),1))=0,"",INDEX(AdressBook!$D$6:$D$25,MATCH(D1989,AdressBook!$B$6:$B$25,0),1)),""),"")</f>
        <v/>
      </c>
      <c r="G1989" s="361" t="str">
        <f>IFERROR(IF(LEN(INDEX(PlansAndNotes!$F$6:$F$2005,ROW(B1989)-ROW($C$3)))=0,"",INDEX(PlansAndNotes!$F$6:$F$2005,ROW(B1989)-ROW($C$3))),"")</f>
        <v/>
      </c>
      <c r="H1989" s="361" t="str">
        <f>IFERROR(IF(LEN(C1989)&gt;0,IF(LEN(INDEX(TasksList!$G$6:$G$1005,MATCH(C1989,TasksList!$B$6:$B$1005,0),1))=0,"",INDEX(TasksList!$G$6:$G$1005,MATCH(C1989,TasksList!$B$6:$B$1005,0),1)),""),"")</f>
        <v/>
      </c>
      <c r="I1989" s="381"/>
      <c r="J1989" s="400"/>
      <c r="K1989" s="400"/>
      <c r="L1989" s="179"/>
      <c r="M1989" s="381"/>
      <c r="N1989" s="362" t="str">
        <f>IFERROR(IF(LEN(INDEX(PlansAndNotes!$D$6:$D$4005,ROW(B1989)-ROW($C$3)))=0,"",INDEX(PlansAndNotes!$D$6:$D$4005,ROW(B1989)-ROW($C$3))),"")</f>
        <v/>
      </c>
      <c r="O1989" s="165" t="str">
        <f t="shared" si="223"/>
        <v/>
      </c>
      <c r="P1989" s="363" t="str">
        <f>IFERROR(IF(LEN(INDEX(PlansAndNotes!$E$6:$E$4005,ROW(B1989)-ROW($C$3)))=0,"",INDEX(PlansAndNotes!$E$6:$E$4005,ROW(B1989)-ROW($C$3))),"")</f>
        <v/>
      </c>
      <c r="Q1989" s="363" t="str">
        <f>IFERROR(IF(LEN(INDEX(PlansAndNotes!$G$6:$G$4005,ROW(B1989)-ROW($C$3)))=0,"",INDEX(PlansAndNotes!$G$6:$G$4005,ROW(B1989)-ROW($C$3))),"")</f>
        <v/>
      </c>
      <c r="R1989" s="361" t="str">
        <f>IFERROR(IF(LEN(D1989)&gt;0,IF(LEN(INDEX(AdressBook!$C$6:$C$25,MATCH(D1989,AdressBook!$B$6:$B$25,0),1))=0,"",INDEX(AdressBook!$C$6:$C$25,MATCH(D1989,AdressBook!$B$6:$B$25,0),1)),""),"")</f>
        <v/>
      </c>
      <c r="S1989" s="165">
        <f>IF(LEN(C1989)&gt;0,IFERROR(IF(MATCH(C1989,C1990:$C$4004,0)&gt;0,-1,ROW(S1989)-ROW($S$3)),ROW(S1989)-ROW($S$3)),-1)</f>
        <v>-1</v>
      </c>
      <c r="T1989" s="165">
        <f t="shared" si="224"/>
        <v>0</v>
      </c>
      <c r="U1989" s="165" t="str">
        <f t="shared" si="225"/>
        <v/>
      </c>
      <c r="V1989" s="165" t="str">
        <f>IFERROR(IF(OR(C1989="",S1989&lt;0),"",IF(SUBTOTAL(3,C1989:C1989)=0,-1,SUBTOTAL(3,$C$4:C1989))),"")</f>
        <v/>
      </c>
      <c r="W1989" s="156" t="str">
        <f t="array" ref="W1989">IF(LEN(C1989)&gt;0,IFERROR(IF(MATCH(C1989,$C$3:$C1988,0)&gt;0,N1989-INDEX($N$3:N1988,SUMPRODUCT(MAX(ROW($C$3:$C1988)*(C1989=$C$3:$C1988)))-2,1),""),""),"")</f>
        <v/>
      </c>
      <c r="X1989" s="156">
        <f t="shared" ref="X1989:X2052" ca="1" si="226">IFERROR(IF($X$2="",1,IF(AND(N1989&lt;=TODAY(),N1989+$X$2&gt;=TODAY()),1,0)),"")</f>
        <v>1</v>
      </c>
      <c r="Y1989" s="156">
        <f t="shared" ref="Y1989:Y2052" ca="1" si="227">IFERROR(IF($Y$2="",1,IF(AND(N1989&lt;=TODAY(),N1989+$Y$2&gt;=TODAY()),1,0)),"")</f>
        <v>1</v>
      </c>
    </row>
    <row r="1990" spans="2:25" hidden="1" x14ac:dyDescent="0.25">
      <c r="B1990" s="390" t="str">
        <f>IFERROR(IF(LEN(INDEX(PlansAndNotes!$B$6:$B$2005,ROW(A1990)-ROW($B$3)))=0,"",INDEX(PlansAndNotes!$B$6:$B$2005,ROW(A1990)-ROW($B$3))),"")</f>
        <v/>
      </c>
      <c r="C1990" s="361" t="str">
        <f t="shared" si="222"/>
        <v/>
      </c>
      <c r="D1990" s="361" t="str">
        <f>IFERROR(IF(LEN(C1990)&gt;0,IF(LEN(INDEX(TasksList!$C$6:$C$1005,MATCH(C1990,TasksList!$B$6:$B$1005,0),1))=0,"",INDEX(TasksList!$C$6:$C$1005,MATCH(C1990,TasksList!$B$6:$B$1005,0),1)),""),"")</f>
        <v/>
      </c>
      <c r="E1990" s="361" t="str">
        <f>IFERROR(IF(LEN(C1990)&gt;0,IF(LEN(INDEX(TasksList!$F$6:$F$1005,MATCH(C1990,TasksList!$B$6:$B$1005,0),1))=0,"not set!",INDEX(TasksList!$F$6:$F$1005,MATCH(C1990,TasksList!$B$6:$B$1005,0),1)),""),"")</f>
        <v/>
      </c>
      <c r="F1990" s="360" t="str">
        <f>IFERROR(IF(LEN(D1990)&gt;0,IF(LEN(INDEX(AdressBook!$D$6:$D$25,MATCH(D1990,AdressBook!$B$6:$B$25,0),1))=0,"",INDEX(AdressBook!$D$6:$D$25,MATCH(D1990,AdressBook!$B$6:$B$25,0),1)),""),"")</f>
        <v/>
      </c>
      <c r="G1990" s="361" t="str">
        <f>IFERROR(IF(LEN(INDEX(PlansAndNotes!$F$6:$F$2005,ROW(B1990)-ROW($C$3)))=0,"",INDEX(PlansAndNotes!$F$6:$F$2005,ROW(B1990)-ROW($C$3))),"")</f>
        <v/>
      </c>
      <c r="H1990" s="361" t="str">
        <f>IFERROR(IF(LEN(C1990)&gt;0,IF(LEN(INDEX(TasksList!$G$6:$G$1005,MATCH(C1990,TasksList!$B$6:$B$1005,0),1))=0,"",INDEX(TasksList!$G$6:$G$1005,MATCH(C1990,TasksList!$B$6:$B$1005,0),1)),""),"")</f>
        <v/>
      </c>
      <c r="I1990" s="381"/>
      <c r="J1990" s="400"/>
      <c r="K1990" s="400"/>
      <c r="L1990" s="179"/>
      <c r="M1990" s="381"/>
      <c r="N1990" s="362" t="str">
        <f>IFERROR(IF(LEN(INDEX(PlansAndNotes!$D$6:$D$4005,ROW(B1990)-ROW($C$3)))=0,"",INDEX(PlansAndNotes!$D$6:$D$4005,ROW(B1990)-ROW($C$3))),"")</f>
        <v/>
      </c>
      <c r="O1990" s="165" t="str">
        <f t="shared" si="223"/>
        <v/>
      </c>
      <c r="P1990" s="363" t="str">
        <f>IFERROR(IF(LEN(INDEX(PlansAndNotes!$E$6:$E$4005,ROW(B1990)-ROW($C$3)))=0,"",INDEX(PlansAndNotes!$E$6:$E$4005,ROW(B1990)-ROW($C$3))),"")</f>
        <v/>
      </c>
      <c r="Q1990" s="363" t="str">
        <f>IFERROR(IF(LEN(INDEX(PlansAndNotes!$G$6:$G$4005,ROW(B1990)-ROW($C$3)))=0,"",INDEX(PlansAndNotes!$G$6:$G$4005,ROW(B1990)-ROW($C$3))),"")</f>
        <v/>
      </c>
      <c r="R1990" s="361" t="str">
        <f>IFERROR(IF(LEN(D1990)&gt;0,IF(LEN(INDEX(AdressBook!$C$6:$C$25,MATCH(D1990,AdressBook!$B$6:$B$25,0),1))=0,"",INDEX(AdressBook!$C$6:$C$25,MATCH(D1990,AdressBook!$B$6:$B$25,0),1)),""),"")</f>
        <v/>
      </c>
      <c r="S1990" s="165">
        <f>IF(LEN(C1990)&gt;0,IFERROR(IF(MATCH(C1990,C1991:$C$4004,0)&gt;0,-1,ROW(S1990)-ROW($S$3)),ROW(S1990)-ROW($S$3)),-1)</f>
        <v>-1</v>
      </c>
      <c r="T1990" s="165">
        <f t="shared" si="224"/>
        <v>0</v>
      </c>
      <c r="U1990" s="165" t="str">
        <f t="shared" si="225"/>
        <v/>
      </c>
      <c r="V1990" s="165" t="str">
        <f>IFERROR(IF(OR(C1990="",S1990&lt;0),"",IF(SUBTOTAL(3,C1990:C1990)=0,-1,SUBTOTAL(3,$C$4:C1990))),"")</f>
        <v/>
      </c>
      <c r="W1990" s="156" t="str">
        <f t="array" ref="W1990">IF(LEN(C1990)&gt;0,IFERROR(IF(MATCH(C1990,$C$3:$C1989,0)&gt;0,N1990-INDEX($N$3:N1989,SUMPRODUCT(MAX(ROW($C$3:$C1989)*(C1990=$C$3:$C1989)))-2,1),""),""),"")</f>
        <v/>
      </c>
      <c r="X1990" s="156">
        <f t="shared" ca="1" si="226"/>
        <v>1</v>
      </c>
      <c r="Y1990" s="156">
        <f t="shared" ca="1" si="227"/>
        <v>1</v>
      </c>
    </row>
    <row r="1991" spans="2:25" hidden="1" x14ac:dyDescent="0.25">
      <c r="B1991" s="390" t="str">
        <f>IFERROR(IF(LEN(INDEX(PlansAndNotes!$B$6:$B$2005,ROW(A1991)-ROW($B$3)))=0,"",INDEX(PlansAndNotes!$B$6:$B$2005,ROW(A1991)-ROW($B$3))),"")</f>
        <v/>
      </c>
      <c r="C1991" s="361" t="str">
        <f t="shared" si="222"/>
        <v/>
      </c>
      <c r="D1991" s="361" t="str">
        <f>IFERROR(IF(LEN(C1991)&gt;0,IF(LEN(INDEX(TasksList!$C$6:$C$1005,MATCH(C1991,TasksList!$B$6:$B$1005,0),1))=0,"",INDEX(TasksList!$C$6:$C$1005,MATCH(C1991,TasksList!$B$6:$B$1005,0),1)),""),"")</f>
        <v/>
      </c>
      <c r="E1991" s="361" t="str">
        <f>IFERROR(IF(LEN(C1991)&gt;0,IF(LEN(INDEX(TasksList!$F$6:$F$1005,MATCH(C1991,TasksList!$B$6:$B$1005,0),1))=0,"not set!",INDEX(TasksList!$F$6:$F$1005,MATCH(C1991,TasksList!$B$6:$B$1005,0),1)),""),"")</f>
        <v/>
      </c>
      <c r="F1991" s="360" t="str">
        <f>IFERROR(IF(LEN(D1991)&gt;0,IF(LEN(INDEX(AdressBook!$D$6:$D$25,MATCH(D1991,AdressBook!$B$6:$B$25,0),1))=0,"",INDEX(AdressBook!$D$6:$D$25,MATCH(D1991,AdressBook!$B$6:$B$25,0),1)),""),"")</f>
        <v/>
      </c>
      <c r="G1991" s="361" t="str">
        <f>IFERROR(IF(LEN(INDEX(PlansAndNotes!$F$6:$F$2005,ROW(B1991)-ROW($C$3)))=0,"",INDEX(PlansAndNotes!$F$6:$F$2005,ROW(B1991)-ROW($C$3))),"")</f>
        <v/>
      </c>
      <c r="H1991" s="361" t="str">
        <f>IFERROR(IF(LEN(C1991)&gt;0,IF(LEN(INDEX(TasksList!$G$6:$G$1005,MATCH(C1991,TasksList!$B$6:$B$1005,0),1))=0,"",INDEX(TasksList!$G$6:$G$1005,MATCH(C1991,TasksList!$B$6:$B$1005,0),1)),""),"")</f>
        <v/>
      </c>
      <c r="I1991" s="381"/>
      <c r="J1991" s="400"/>
      <c r="K1991" s="400"/>
      <c r="L1991" s="179"/>
      <c r="M1991" s="381"/>
      <c r="N1991" s="362" t="str">
        <f>IFERROR(IF(LEN(INDEX(PlansAndNotes!$D$6:$D$4005,ROW(B1991)-ROW($C$3)))=0,"",INDEX(PlansAndNotes!$D$6:$D$4005,ROW(B1991)-ROW($C$3))),"")</f>
        <v/>
      </c>
      <c r="O1991" s="165" t="str">
        <f t="shared" si="223"/>
        <v/>
      </c>
      <c r="P1991" s="363" t="str">
        <f>IFERROR(IF(LEN(INDEX(PlansAndNotes!$E$6:$E$4005,ROW(B1991)-ROW($C$3)))=0,"",INDEX(PlansAndNotes!$E$6:$E$4005,ROW(B1991)-ROW($C$3))),"")</f>
        <v/>
      </c>
      <c r="Q1991" s="363" t="str">
        <f>IFERROR(IF(LEN(INDEX(PlansAndNotes!$G$6:$G$4005,ROW(B1991)-ROW($C$3)))=0,"",INDEX(PlansAndNotes!$G$6:$G$4005,ROW(B1991)-ROW($C$3))),"")</f>
        <v/>
      </c>
      <c r="R1991" s="361" t="str">
        <f>IFERROR(IF(LEN(D1991)&gt;0,IF(LEN(INDEX(AdressBook!$C$6:$C$25,MATCH(D1991,AdressBook!$B$6:$B$25,0),1))=0,"",INDEX(AdressBook!$C$6:$C$25,MATCH(D1991,AdressBook!$B$6:$B$25,0),1)),""),"")</f>
        <v/>
      </c>
      <c r="S1991" s="165">
        <f>IF(LEN(C1991)&gt;0,IFERROR(IF(MATCH(C1991,C1992:$C$4004,0)&gt;0,-1,ROW(S1991)-ROW($S$3)),ROW(S1991)-ROW($S$3)),-1)</f>
        <v>-1</v>
      </c>
      <c r="T1991" s="165">
        <f t="shared" si="224"/>
        <v>0</v>
      </c>
      <c r="U1991" s="165" t="str">
        <f t="shared" si="225"/>
        <v/>
      </c>
      <c r="V1991" s="165" t="str">
        <f>IFERROR(IF(OR(C1991="",S1991&lt;0),"",IF(SUBTOTAL(3,C1991:C1991)=0,-1,SUBTOTAL(3,$C$4:C1991))),"")</f>
        <v/>
      </c>
      <c r="W1991" s="156" t="str">
        <f t="array" ref="W1991">IF(LEN(C1991)&gt;0,IFERROR(IF(MATCH(C1991,$C$3:$C1990,0)&gt;0,N1991-INDEX($N$3:N1990,SUMPRODUCT(MAX(ROW($C$3:$C1990)*(C1991=$C$3:$C1990)))-2,1),""),""),"")</f>
        <v/>
      </c>
      <c r="X1991" s="156">
        <f t="shared" ca="1" si="226"/>
        <v>1</v>
      </c>
      <c r="Y1991" s="156">
        <f t="shared" ca="1" si="227"/>
        <v>1</v>
      </c>
    </row>
    <row r="1992" spans="2:25" hidden="1" x14ac:dyDescent="0.25">
      <c r="B1992" s="390" t="str">
        <f>IFERROR(IF(LEN(INDEX(PlansAndNotes!$B$6:$B$2005,ROW(A1992)-ROW($B$3)))=0,"",INDEX(PlansAndNotes!$B$6:$B$2005,ROW(A1992)-ROW($B$3))),"")</f>
        <v/>
      </c>
      <c r="C1992" s="361" t="str">
        <f t="shared" si="222"/>
        <v/>
      </c>
      <c r="D1992" s="361" t="str">
        <f>IFERROR(IF(LEN(C1992)&gt;0,IF(LEN(INDEX(TasksList!$C$6:$C$1005,MATCH(C1992,TasksList!$B$6:$B$1005,0),1))=0,"",INDEX(TasksList!$C$6:$C$1005,MATCH(C1992,TasksList!$B$6:$B$1005,0),1)),""),"")</f>
        <v/>
      </c>
      <c r="E1992" s="361" t="str">
        <f>IFERROR(IF(LEN(C1992)&gt;0,IF(LEN(INDEX(TasksList!$F$6:$F$1005,MATCH(C1992,TasksList!$B$6:$B$1005,0),1))=0,"not set!",INDEX(TasksList!$F$6:$F$1005,MATCH(C1992,TasksList!$B$6:$B$1005,0),1)),""),"")</f>
        <v/>
      </c>
      <c r="F1992" s="360" t="str">
        <f>IFERROR(IF(LEN(D1992)&gt;0,IF(LEN(INDEX(AdressBook!$D$6:$D$25,MATCH(D1992,AdressBook!$B$6:$B$25,0),1))=0,"",INDEX(AdressBook!$D$6:$D$25,MATCH(D1992,AdressBook!$B$6:$B$25,0),1)),""),"")</f>
        <v/>
      </c>
      <c r="G1992" s="361" t="str">
        <f>IFERROR(IF(LEN(INDEX(PlansAndNotes!$F$6:$F$2005,ROW(B1992)-ROW($C$3)))=0,"",INDEX(PlansAndNotes!$F$6:$F$2005,ROW(B1992)-ROW($C$3))),"")</f>
        <v/>
      </c>
      <c r="H1992" s="361" t="str">
        <f>IFERROR(IF(LEN(C1992)&gt;0,IF(LEN(INDEX(TasksList!$G$6:$G$1005,MATCH(C1992,TasksList!$B$6:$B$1005,0),1))=0,"",INDEX(TasksList!$G$6:$G$1005,MATCH(C1992,TasksList!$B$6:$B$1005,0),1)),""),"")</f>
        <v/>
      </c>
      <c r="I1992" s="381"/>
      <c r="J1992" s="400"/>
      <c r="K1992" s="400"/>
      <c r="L1992" s="179"/>
      <c r="M1992" s="381"/>
      <c r="N1992" s="362" t="str">
        <f>IFERROR(IF(LEN(INDEX(PlansAndNotes!$D$6:$D$4005,ROW(B1992)-ROW($C$3)))=0,"",INDEX(PlansAndNotes!$D$6:$D$4005,ROW(B1992)-ROW($C$3))),"")</f>
        <v/>
      </c>
      <c r="O1992" s="165" t="str">
        <f t="shared" si="223"/>
        <v/>
      </c>
      <c r="P1992" s="363" t="str">
        <f>IFERROR(IF(LEN(INDEX(PlansAndNotes!$E$6:$E$4005,ROW(B1992)-ROW($C$3)))=0,"",INDEX(PlansAndNotes!$E$6:$E$4005,ROW(B1992)-ROW($C$3))),"")</f>
        <v/>
      </c>
      <c r="Q1992" s="363" t="str">
        <f>IFERROR(IF(LEN(INDEX(PlansAndNotes!$G$6:$G$4005,ROW(B1992)-ROW($C$3)))=0,"",INDEX(PlansAndNotes!$G$6:$G$4005,ROW(B1992)-ROW($C$3))),"")</f>
        <v/>
      </c>
      <c r="R1992" s="361" t="str">
        <f>IFERROR(IF(LEN(D1992)&gt;0,IF(LEN(INDEX(AdressBook!$C$6:$C$25,MATCH(D1992,AdressBook!$B$6:$B$25,0),1))=0,"",INDEX(AdressBook!$C$6:$C$25,MATCH(D1992,AdressBook!$B$6:$B$25,0),1)),""),"")</f>
        <v/>
      </c>
      <c r="S1992" s="165">
        <f>IF(LEN(C1992)&gt;0,IFERROR(IF(MATCH(C1992,C1993:$C$4004,0)&gt;0,-1,ROW(S1992)-ROW($S$3)),ROW(S1992)-ROW($S$3)),-1)</f>
        <v>-1</v>
      </c>
      <c r="T1992" s="165">
        <f t="shared" si="224"/>
        <v>0</v>
      </c>
      <c r="U1992" s="165" t="str">
        <f t="shared" si="225"/>
        <v/>
      </c>
      <c r="V1992" s="165" t="str">
        <f>IFERROR(IF(OR(C1992="",S1992&lt;0),"",IF(SUBTOTAL(3,C1992:C1992)=0,-1,SUBTOTAL(3,$C$4:C1992))),"")</f>
        <v/>
      </c>
      <c r="W1992" s="156" t="str">
        <f t="array" ref="W1992">IF(LEN(C1992)&gt;0,IFERROR(IF(MATCH(C1992,$C$3:$C1991,0)&gt;0,N1992-INDEX($N$3:N1991,SUMPRODUCT(MAX(ROW($C$3:$C1991)*(C1992=$C$3:$C1991)))-2,1),""),""),"")</f>
        <v/>
      </c>
      <c r="X1992" s="156">
        <f t="shared" ca="1" si="226"/>
        <v>1</v>
      </c>
      <c r="Y1992" s="156">
        <f t="shared" ca="1" si="227"/>
        <v>1</v>
      </c>
    </row>
    <row r="1993" spans="2:25" hidden="1" x14ac:dyDescent="0.25">
      <c r="B1993" s="390" t="str">
        <f>IFERROR(IF(LEN(INDEX(PlansAndNotes!$B$6:$B$2005,ROW(A1993)-ROW($B$3)))=0,"",INDEX(PlansAndNotes!$B$6:$B$2005,ROW(A1993)-ROW($B$3))),"")</f>
        <v/>
      </c>
      <c r="C1993" s="361" t="str">
        <f t="shared" si="222"/>
        <v/>
      </c>
      <c r="D1993" s="361" t="str">
        <f>IFERROR(IF(LEN(C1993)&gt;0,IF(LEN(INDEX(TasksList!$C$6:$C$1005,MATCH(C1993,TasksList!$B$6:$B$1005,0),1))=0,"",INDEX(TasksList!$C$6:$C$1005,MATCH(C1993,TasksList!$B$6:$B$1005,0),1)),""),"")</f>
        <v/>
      </c>
      <c r="E1993" s="361" t="str">
        <f>IFERROR(IF(LEN(C1993)&gt;0,IF(LEN(INDEX(TasksList!$F$6:$F$1005,MATCH(C1993,TasksList!$B$6:$B$1005,0),1))=0,"not set!",INDEX(TasksList!$F$6:$F$1005,MATCH(C1993,TasksList!$B$6:$B$1005,0),1)),""),"")</f>
        <v/>
      </c>
      <c r="F1993" s="360" t="str">
        <f>IFERROR(IF(LEN(D1993)&gt;0,IF(LEN(INDEX(AdressBook!$D$6:$D$25,MATCH(D1993,AdressBook!$B$6:$B$25,0),1))=0,"",INDEX(AdressBook!$D$6:$D$25,MATCH(D1993,AdressBook!$B$6:$B$25,0),1)),""),"")</f>
        <v/>
      </c>
      <c r="G1993" s="361" t="str">
        <f>IFERROR(IF(LEN(INDEX(PlansAndNotes!$F$6:$F$2005,ROW(B1993)-ROW($C$3)))=0,"",INDEX(PlansAndNotes!$F$6:$F$2005,ROW(B1993)-ROW($C$3))),"")</f>
        <v/>
      </c>
      <c r="H1993" s="361" t="str">
        <f>IFERROR(IF(LEN(C1993)&gt;0,IF(LEN(INDEX(TasksList!$G$6:$G$1005,MATCH(C1993,TasksList!$B$6:$B$1005,0),1))=0,"",INDEX(TasksList!$G$6:$G$1005,MATCH(C1993,TasksList!$B$6:$B$1005,0),1)),""),"")</f>
        <v/>
      </c>
      <c r="I1993" s="381"/>
      <c r="J1993" s="400"/>
      <c r="K1993" s="400"/>
      <c r="L1993" s="179"/>
      <c r="M1993" s="381"/>
      <c r="N1993" s="362" t="str">
        <f>IFERROR(IF(LEN(INDEX(PlansAndNotes!$D$6:$D$4005,ROW(B1993)-ROW($C$3)))=0,"",INDEX(PlansAndNotes!$D$6:$D$4005,ROW(B1993)-ROW($C$3))),"")</f>
        <v/>
      </c>
      <c r="O1993" s="165" t="str">
        <f t="shared" si="223"/>
        <v/>
      </c>
      <c r="P1993" s="363" t="str">
        <f>IFERROR(IF(LEN(INDEX(PlansAndNotes!$E$6:$E$4005,ROW(B1993)-ROW($C$3)))=0,"",INDEX(PlansAndNotes!$E$6:$E$4005,ROW(B1993)-ROW($C$3))),"")</f>
        <v/>
      </c>
      <c r="Q1993" s="363" t="str">
        <f>IFERROR(IF(LEN(INDEX(PlansAndNotes!$G$6:$G$4005,ROW(B1993)-ROW($C$3)))=0,"",INDEX(PlansAndNotes!$G$6:$G$4005,ROW(B1993)-ROW($C$3))),"")</f>
        <v/>
      </c>
      <c r="R1993" s="361" t="str">
        <f>IFERROR(IF(LEN(D1993)&gt;0,IF(LEN(INDEX(AdressBook!$C$6:$C$25,MATCH(D1993,AdressBook!$B$6:$B$25,0),1))=0,"",INDEX(AdressBook!$C$6:$C$25,MATCH(D1993,AdressBook!$B$6:$B$25,0),1)),""),"")</f>
        <v/>
      </c>
      <c r="S1993" s="165">
        <f>IF(LEN(C1993)&gt;0,IFERROR(IF(MATCH(C1993,C1994:$C$4004,0)&gt;0,-1,ROW(S1993)-ROW($S$3)),ROW(S1993)-ROW($S$3)),-1)</f>
        <v>-1</v>
      </c>
      <c r="T1993" s="165">
        <f t="shared" si="224"/>
        <v>0</v>
      </c>
      <c r="U1993" s="165" t="str">
        <f t="shared" si="225"/>
        <v/>
      </c>
      <c r="V1993" s="165" t="str">
        <f>IFERROR(IF(OR(C1993="",S1993&lt;0),"",IF(SUBTOTAL(3,C1993:C1993)=0,-1,SUBTOTAL(3,$C$4:C1993))),"")</f>
        <v/>
      </c>
      <c r="W1993" s="156" t="str">
        <f t="array" ref="W1993">IF(LEN(C1993)&gt;0,IFERROR(IF(MATCH(C1993,$C$3:$C1992,0)&gt;0,N1993-INDEX($N$3:N1992,SUMPRODUCT(MAX(ROW($C$3:$C1992)*(C1993=$C$3:$C1992)))-2,1),""),""),"")</f>
        <v/>
      </c>
      <c r="X1993" s="156">
        <f t="shared" ca="1" si="226"/>
        <v>1</v>
      </c>
      <c r="Y1993" s="156">
        <f t="shared" ca="1" si="227"/>
        <v>1</v>
      </c>
    </row>
    <row r="1994" spans="2:25" hidden="1" x14ac:dyDescent="0.25">
      <c r="B1994" s="390" t="str">
        <f>IFERROR(IF(LEN(INDEX(PlansAndNotes!$B$6:$B$2005,ROW(A1994)-ROW($B$3)))=0,"",INDEX(PlansAndNotes!$B$6:$B$2005,ROW(A1994)-ROW($B$3))),"")</f>
        <v/>
      </c>
      <c r="C1994" s="361" t="str">
        <f t="shared" si="222"/>
        <v/>
      </c>
      <c r="D1994" s="361" t="str">
        <f>IFERROR(IF(LEN(C1994)&gt;0,IF(LEN(INDEX(TasksList!$C$6:$C$1005,MATCH(C1994,TasksList!$B$6:$B$1005,0),1))=0,"",INDEX(TasksList!$C$6:$C$1005,MATCH(C1994,TasksList!$B$6:$B$1005,0),1)),""),"")</f>
        <v/>
      </c>
      <c r="E1994" s="361" t="str">
        <f>IFERROR(IF(LEN(C1994)&gt;0,IF(LEN(INDEX(TasksList!$F$6:$F$1005,MATCH(C1994,TasksList!$B$6:$B$1005,0),1))=0,"not set!",INDEX(TasksList!$F$6:$F$1005,MATCH(C1994,TasksList!$B$6:$B$1005,0),1)),""),"")</f>
        <v/>
      </c>
      <c r="F1994" s="360" t="str">
        <f>IFERROR(IF(LEN(D1994)&gt;0,IF(LEN(INDEX(AdressBook!$D$6:$D$25,MATCH(D1994,AdressBook!$B$6:$B$25,0),1))=0,"",INDEX(AdressBook!$D$6:$D$25,MATCH(D1994,AdressBook!$B$6:$B$25,0),1)),""),"")</f>
        <v/>
      </c>
      <c r="G1994" s="361" t="str">
        <f>IFERROR(IF(LEN(INDEX(PlansAndNotes!$F$6:$F$2005,ROW(B1994)-ROW($C$3)))=0,"",INDEX(PlansAndNotes!$F$6:$F$2005,ROW(B1994)-ROW($C$3))),"")</f>
        <v/>
      </c>
      <c r="H1994" s="361" t="str">
        <f>IFERROR(IF(LEN(C1994)&gt;0,IF(LEN(INDEX(TasksList!$G$6:$G$1005,MATCH(C1994,TasksList!$B$6:$B$1005,0),1))=0,"",INDEX(TasksList!$G$6:$G$1005,MATCH(C1994,TasksList!$B$6:$B$1005,0),1)),""),"")</f>
        <v/>
      </c>
      <c r="I1994" s="381"/>
      <c r="J1994" s="400"/>
      <c r="K1994" s="400"/>
      <c r="L1994" s="179"/>
      <c r="M1994" s="381"/>
      <c r="N1994" s="362" t="str">
        <f>IFERROR(IF(LEN(INDEX(PlansAndNotes!$D$6:$D$4005,ROW(B1994)-ROW($C$3)))=0,"",INDEX(PlansAndNotes!$D$6:$D$4005,ROW(B1994)-ROW($C$3))),"")</f>
        <v/>
      </c>
      <c r="O1994" s="165" t="str">
        <f t="shared" si="223"/>
        <v/>
      </c>
      <c r="P1994" s="363" t="str">
        <f>IFERROR(IF(LEN(INDEX(PlansAndNotes!$E$6:$E$4005,ROW(B1994)-ROW($C$3)))=0,"",INDEX(PlansAndNotes!$E$6:$E$4005,ROW(B1994)-ROW($C$3))),"")</f>
        <v/>
      </c>
      <c r="Q1994" s="363" t="str">
        <f>IFERROR(IF(LEN(INDEX(PlansAndNotes!$G$6:$G$4005,ROW(B1994)-ROW($C$3)))=0,"",INDEX(PlansAndNotes!$G$6:$G$4005,ROW(B1994)-ROW($C$3))),"")</f>
        <v/>
      </c>
      <c r="R1994" s="361" t="str">
        <f>IFERROR(IF(LEN(D1994)&gt;0,IF(LEN(INDEX(AdressBook!$C$6:$C$25,MATCH(D1994,AdressBook!$B$6:$B$25,0),1))=0,"",INDEX(AdressBook!$C$6:$C$25,MATCH(D1994,AdressBook!$B$6:$B$25,0),1)),""),"")</f>
        <v/>
      </c>
      <c r="S1994" s="165">
        <f>IF(LEN(C1994)&gt;0,IFERROR(IF(MATCH(C1994,C1995:$C$4004,0)&gt;0,-1,ROW(S1994)-ROW($S$3)),ROW(S1994)-ROW($S$3)),-1)</f>
        <v>-1</v>
      </c>
      <c r="T1994" s="165">
        <f t="shared" si="224"/>
        <v>0</v>
      </c>
      <c r="U1994" s="165" t="str">
        <f t="shared" si="225"/>
        <v/>
      </c>
      <c r="V1994" s="165" t="str">
        <f>IFERROR(IF(OR(C1994="",S1994&lt;0),"",IF(SUBTOTAL(3,C1994:C1994)=0,-1,SUBTOTAL(3,$C$4:C1994))),"")</f>
        <v/>
      </c>
      <c r="W1994" s="156" t="str">
        <f t="array" ref="W1994">IF(LEN(C1994)&gt;0,IFERROR(IF(MATCH(C1994,$C$3:$C1993,0)&gt;0,N1994-INDEX($N$3:N1993,SUMPRODUCT(MAX(ROW($C$3:$C1993)*(C1994=$C$3:$C1993)))-2,1),""),""),"")</f>
        <v/>
      </c>
      <c r="X1994" s="156">
        <f t="shared" ca="1" si="226"/>
        <v>1</v>
      </c>
      <c r="Y1994" s="156">
        <f t="shared" ca="1" si="227"/>
        <v>1</v>
      </c>
    </row>
    <row r="1995" spans="2:25" hidden="1" x14ac:dyDescent="0.25">
      <c r="B1995" s="390" t="str">
        <f>IFERROR(IF(LEN(INDEX(PlansAndNotes!$B$6:$B$2005,ROW(A1995)-ROW($B$3)))=0,"",INDEX(PlansAndNotes!$B$6:$B$2005,ROW(A1995)-ROW($B$3))),"")</f>
        <v/>
      </c>
      <c r="C1995" s="361" t="str">
        <f t="shared" si="222"/>
        <v/>
      </c>
      <c r="D1995" s="361" t="str">
        <f>IFERROR(IF(LEN(C1995)&gt;0,IF(LEN(INDEX(TasksList!$C$6:$C$1005,MATCH(C1995,TasksList!$B$6:$B$1005,0),1))=0,"",INDEX(TasksList!$C$6:$C$1005,MATCH(C1995,TasksList!$B$6:$B$1005,0),1)),""),"")</f>
        <v/>
      </c>
      <c r="E1995" s="361" t="str">
        <f>IFERROR(IF(LEN(C1995)&gt;0,IF(LEN(INDEX(TasksList!$F$6:$F$1005,MATCH(C1995,TasksList!$B$6:$B$1005,0),1))=0,"not set!",INDEX(TasksList!$F$6:$F$1005,MATCH(C1995,TasksList!$B$6:$B$1005,0),1)),""),"")</f>
        <v/>
      </c>
      <c r="F1995" s="360" t="str">
        <f>IFERROR(IF(LEN(D1995)&gt;0,IF(LEN(INDEX(AdressBook!$D$6:$D$25,MATCH(D1995,AdressBook!$B$6:$B$25,0),1))=0,"",INDEX(AdressBook!$D$6:$D$25,MATCH(D1995,AdressBook!$B$6:$B$25,0),1)),""),"")</f>
        <v/>
      </c>
      <c r="G1995" s="361" t="str">
        <f>IFERROR(IF(LEN(INDEX(PlansAndNotes!$F$6:$F$2005,ROW(B1995)-ROW($C$3)))=0,"",INDEX(PlansAndNotes!$F$6:$F$2005,ROW(B1995)-ROW($C$3))),"")</f>
        <v/>
      </c>
      <c r="H1995" s="361" t="str">
        <f>IFERROR(IF(LEN(C1995)&gt;0,IF(LEN(INDEX(TasksList!$G$6:$G$1005,MATCH(C1995,TasksList!$B$6:$B$1005,0),1))=0,"",INDEX(TasksList!$G$6:$G$1005,MATCH(C1995,TasksList!$B$6:$B$1005,0),1)),""),"")</f>
        <v/>
      </c>
      <c r="I1995" s="381"/>
      <c r="J1995" s="400"/>
      <c r="K1995" s="400"/>
      <c r="L1995" s="179"/>
      <c r="M1995" s="381"/>
      <c r="N1995" s="362" t="str">
        <f>IFERROR(IF(LEN(INDEX(PlansAndNotes!$D$6:$D$4005,ROW(B1995)-ROW($C$3)))=0,"",INDEX(PlansAndNotes!$D$6:$D$4005,ROW(B1995)-ROW($C$3))),"")</f>
        <v/>
      </c>
      <c r="O1995" s="165" t="str">
        <f t="shared" si="223"/>
        <v/>
      </c>
      <c r="P1995" s="363" t="str">
        <f>IFERROR(IF(LEN(INDEX(PlansAndNotes!$E$6:$E$4005,ROW(B1995)-ROW($C$3)))=0,"",INDEX(PlansAndNotes!$E$6:$E$4005,ROW(B1995)-ROW($C$3))),"")</f>
        <v/>
      </c>
      <c r="Q1995" s="363" t="str">
        <f>IFERROR(IF(LEN(INDEX(PlansAndNotes!$G$6:$G$4005,ROW(B1995)-ROW($C$3)))=0,"",INDEX(PlansAndNotes!$G$6:$G$4005,ROW(B1995)-ROW($C$3))),"")</f>
        <v/>
      </c>
      <c r="R1995" s="361" t="str">
        <f>IFERROR(IF(LEN(D1995)&gt;0,IF(LEN(INDEX(AdressBook!$C$6:$C$25,MATCH(D1995,AdressBook!$B$6:$B$25,0),1))=0,"",INDEX(AdressBook!$C$6:$C$25,MATCH(D1995,AdressBook!$B$6:$B$25,0),1)),""),"")</f>
        <v/>
      </c>
      <c r="S1995" s="165">
        <f>IF(LEN(C1995)&gt;0,IFERROR(IF(MATCH(C1995,C1996:$C$4004,0)&gt;0,-1,ROW(S1995)-ROW($S$3)),ROW(S1995)-ROW($S$3)),-1)</f>
        <v>-1</v>
      </c>
      <c r="T1995" s="165">
        <f t="shared" si="224"/>
        <v>0</v>
      </c>
      <c r="U1995" s="165" t="str">
        <f t="shared" si="225"/>
        <v/>
      </c>
      <c r="V1995" s="165" t="str">
        <f>IFERROR(IF(OR(C1995="",S1995&lt;0),"",IF(SUBTOTAL(3,C1995:C1995)=0,-1,SUBTOTAL(3,$C$4:C1995))),"")</f>
        <v/>
      </c>
      <c r="W1995" s="156" t="str">
        <f t="array" ref="W1995">IF(LEN(C1995)&gt;0,IFERROR(IF(MATCH(C1995,$C$3:$C1994,0)&gt;0,N1995-INDEX($N$3:N1994,SUMPRODUCT(MAX(ROW($C$3:$C1994)*(C1995=$C$3:$C1994)))-2,1),""),""),"")</f>
        <v/>
      </c>
      <c r="X1995" s="156">
        <f t="shared" ca="1" si="226"/>
        <v>1</v>
      </c>
      <c r="Y1995" s="156">
        <f t="shared" ca="1" si="227"/>
        <v>1</v>
      </c>
    </row>
    <row r="1996" spans="2:25" hidden="1" x14ac:dyDescent="0.25">
      <c r="B1996" s="390" t="str">
        <f>IFERROR(IF(LEN(INDEX(PlansAndNotes!$B$6:$B$2005,ROW(A1996)-ROW($B$3)))=0,"",INDEX(PlansAndNotes!$B$6:$B$2005,ROW(A1996)-ROW($B$3))),"")</f>
        <v/>
      </c>
      <c r="C1996" s="361" t="str">
        <f t="shared" si="222"/>
        <v/>
      </c>
      <c r="D1996" s="361" t="str">
        <f>IFERROR(IF(LEN(C1996)&gt;0,IF(LEN(INDEX(TasksList!$C$6:$C$1005,MATCH(C1996,TasksList!$B$6:$B$1005,0),1))=0,"",INDEX(TasksList!$C$6:$C$1005,MATCH(C1996,TasksList!$B$6:$B$1005,0),1)),""),"")</f>
        <v/>
      </c>
      <c r="E1996" s="361" t="str">
        <f>IFERROR(IF(LEN(C1996)&gt;0,IF(LEN(INDEX(TasksList!$F$6:$F$1005,MATCH(C1996,TasksList!$B$6:$B$1005,0),1))=0,"not set!",INDEX(TasksList!$F$6:$F$1005,MATCH(C1996,TasksList!$B$6:$B$1005,0),1)),""),"")</f>
        <v/>
      </c>
      <c r="F1996" s="360" t="str">
        <f>IFERROR(IF(LEN(D1996)&gt;0,IF(LEN(INDEX(AdressBook!$D$6:$D$25,MATCH(D1996,AdressBook!$B$6:$B$25,0),1))=0,"",INDEX(AdressBook!$D$6:$D$25,MATCH(D1996,AdressBook!$B$6:$B$25,0),1)),""),"")</f>
        <v/>
      </c>
      <c r="G1996" s="361" t="str">
        <f>IFERROR(IF(LEN(INDEX(PlansAndNotes!$F$6:$F$2005,ROW(B1996)-ROW($C$3)))=0,"",INDEX(PlansAndNotes!$F$6:$F$2005,ROW(B1996)-ROW($C$3))),"")</f>
        <v/>
      </c>
      <c r="H1996" s="361" t="str">
        <f>IFERROR(IF(LEN(C1996)&gt;0,IF(LEN(INDEX(TasksList!$G$6:$G$1005,MATCH(C1996,TasksList!$B$6:$B$1005,0),1))=0,"",INDEX(TasksList!$G$6:$G$1005,MATCH(C1996,TasksList!$B$6:$B$1005,0),1)),""),"")</f>
        <v/>
      </c>
      <c r="I1996" s="381"/>
      <c r="J1996" s="400"/>
      <c r="K1996" s="400"/>
      <c r="L1996" s="179"/>
      <c r="M1996" s="381"/>
      <c r="N1996" s="362" t="str">
        <f>IFERROR(IF(LEN(INDEX(PlansAndNotes!$D$6:$D$4005,ROW(B1996)-ROW($C$3)))=0,"",INDEX(PlansAndNotes!$D$6:$D$4005,ROW(B1996)-ROW($C$3))),"")</f>
        <v/>
      </c>
      <c r="O1996" s="165" t="str">
        <f t="shared" si="223"/>
        <v/>
      </c>
      <c r="P1996" s="363" t="str">
        <f>IFERROR(IF(LEN(INDEX(PlansAndNotes!$E$6:$E$4005,ROW(B1996)-ROW($C$3)))=0,"",INDEX(PlansAndNotes!$E$6:$E$4005,ROW(B1996)-ROW($C$3))),"")</f>
        <v/>
      </c>
      <c r="Q1996" s="363" t="str">
        <f>IFERROR(IF(LEN(INDEX(PlansAndNotes!$G$6:$G$4005,ROW(B1996)-ROW($C$3)))=0,"",INDEX(PlansAndNotes!$G$6:$G$4005,ROW(B1996)-ROW($C$3))),"")</f>
        <v/>
      </c>
      <c r="R1996" s="361" t="str">
        <f>IFERROR(IF(LEN(D1996)&gt;0,IF(LEN(INDEX(AdressBook!$C$6:$C$25,MATCH(D1996,AdressBook!$B$6:$B$25,0),1))=0,"",INDEX(AdressBook!$C$6:$C$25,MATCH(D1996,AdressBook!$B$6:$B$25,0),1)),""),"")</f>
        <v/>
      </c>
      <c r="S1996" s="165">
        <f>IF(LEN(C1996)&gt;0,IFERROR(IF(MATCH(C1996,C1997:$C$4004,0)&gt;0,-1,ROW(S1996)-ROW($S$3)),ROW(S1996)-ROW($S$3)),-1)</f>
        <v>-1</v>
      </c>
      <c r="T1996" s="165">
        <f t="shared" si="224"/>
        <v>0</v>
      </c>
      <c r="U1996" s="165" t="str">
        <f t="shared" si="225"/>
        <v/>
      </c>
      <c r="V1996" s="165" t="str">
        <f>IFERROR(IF(OR(C1996="",S1996&lt;0),"",IF(SUBTOTAL(3,C1996:C1996)=0,-1,SUBTOTAL(3,$C$4:C1996))),"")</f>
        <v/>
      </c>
      <c r="W1996" s="156" t="str">
        <f t="array" ref="W1996">IF(LEN(C1996)&gt;0,IFERROR(IF(MATCH(C1996,$C$3:$C1995,0)&gt;0,N1996-INDEX($N$3:N1995,SUMPRODUCT(MAX(ROW($C$3:$C1995)*(C1996=$C$3:$C1995)))-2,1),""),""),"")</f>
        <v/>
      </c>
      <c r="X1996" s="156">
        <f t="shared" ca="1" si="226"/>
        <v>1</v>
      </c>
      <c r="Y1996" s="156">
        <f t="shared" ca="1" si="227"/>
        <v>1</v>
      </c>
    </row>
    <row r="1997" spans="2:25" hidden="1" x14ac:dyDescent="0.25">
      <c r="B1997" s="390" t="str">
        <f>IFERROR(IF(LEN(INDEX(PlansAndNotes!$B$6:$B$2005,ROW(A1997)-ROW($B$3)))=0,"",INDEX(PlansAndNotes!$B$6:$B$2005,ROW(A1997)-ROW($B$3))),"")</f>
        <v/>
      </c>
      <c r="C1997" s="361" t="str">
        <f t="shared" si="222"/>
        <v/>
      </c>
      <c r="D1997" s="361" t="str">
        <f>IFERROR(IF(LEN(C1997)&gt;0,IF(LEN(INDEX(TasksList!$C$6:$C$1005,MATCH(C1997,TasksList!$B$6:$B$1005,0),1))=0,"",INDEX(TasksList!$C$6:$C$1005,MATCH(C1997,TasksList!$B$6:$B$1005,0),1)),""),"")</f>
        <v/>
      </c>
      <c r="E1997" s="361" t="str">
        <f>IFERROR(IF(LEN(C1997)&gt;0,IF(LEN(INDEX(TasksList!$F$6:$F$1005,MATCH(C1997,TasksList!$B$6:$B$1005,0),1))=0,"not set!",INDEX(TasksList!$F$6:$F$1005,MATCH(C1997,TasksList!$B$6:$B$1005,0),1)),""),"")</f>
        <v/>
      </c>
      <c r="F1997" s="360" t="str">
        <f>IFERROR(IF(LEN(D1997)&gt;0,IF(LEN(INDEX(AdressBook!$D$6:$D$25,MATCH(D1997,AdressBook!$B$6:$B$25,0),1))=0,"",INDEX(AdressBook!$D$6:$D$25,MATCH(D1997,AdressBook!$B$6:$B$25,0),1)),""),"")</f>
        <v/>
      </c>
      <c r="G1997" s="361" t="str">
        <f>IFERROR(IF(LEN(INDEX(PlansAndNotes!$F$6:$F$2005,ROW(B1997)-ROW($C$3)))=0,"",INDEX(PlansAndNotes!$F$6:$F$2005,ROW(B1997)-ROW($C$3))),"")</f>
        <v/>
      </c>
      <c r="H1997" s="361" t="str">
        <f>IFERROR(IF(LEN(C1997)&gt;0,IF(LEN(INDEX(TasksList!$G$6:$G$1005,MATCH(C1997,TasksList!$B$6:$B$1005,0),1))=0,"",INDEX(TasksList!$G$6:$G$1005,MATCH(C1997,TasksList!$B$6:$B$1005,0),1)),""),"")</f>
        <v/>
      </c>
      <c r="I1997" s="381"/>
      <c r="J1997" s="400"/>
      <c r="K1997" s="400"/>
      <c r="L1997" s="179"/>
      <c r="M1997" s="381"/>
      <c r="N1997" s="362" t="str">
        <f>IFERROR(IF(LEN(INDEX(PlansAndNotes!$D$6:$D$4005,ROW(B1997)-ROW($C$3)))=0,"",INDEX(PlansAndNotes!$D$6:$D$4005,ROW(B1997)-ROW($C$3))),"")</f>
        <v/>
      </c>
      <c r="O1997" s="165" t="str">
        <f t="shared" si="223"/>
        <v/>
      </c>
      <c r="P1997" s="363" t="str">
        <f>IFERROR(IF(LEN(INDEX(PlansAndNotes!$E$6:$E$4005,ROW(B1997)-ROW($C$3)))=0,"",INDEX(PlansAndNotes!$E$6:$E$4005,ROW(B1997)-ROW($C$3))),"")</f>
        <v/>
      </c>
      <c r="Q1997" s="363" t="str">
        <f>IFERROR(IF(LEN(INDEX(PlansAndNotes!$G$6:$G$4005,ROW(B1997)-ROW($C$3)))=0,"",INDEX(PlansAndNotes!$G$6:$G$4005,ROW(B1997)-ROW($C$3))),"")</f>
        <v/>
      </c>
      <c r="R1997" s="361" t="str">
        <f>IFERROR(IF(LEN(D1997)&gt;0,IF(LEN(INDEX(AdressBook!$C$6:$C$25,MATCH(D1997,AdressBook!$B$6:$B$25,0),1))=0,"",INDEX(AdressBook!$C$6:$C$25,MATCH(D1997,AdressBook!$B$6:$B$25,0),1)),""),"")</f>
        <v/>
      </c>
      <c r="S1997" s="165">
        <f>IF(LEN(C1997)&gt;0,IFERROR(IF(MATCH(C1997,C1998:$C$4004,0)&gt;0,-1,ROW(S1997)-ROW($S$3)),ROW(S1997)-ROW($S$3)),-1)</f>
        <v>-1</v>
      </c>
      <c r="T1997" s="165">
        <f t="shared" si="224"/>
        <v>0</v>
      </c>
      <c r="U1997" s="165" t="str">
        <f t="shared" si="225"/>
        <v/>
      </c>
      <c r="V1997" s="165" t="str">
        <f>IFERROR(IF(OR(C1997="",S1997&lt;0),"",IF(SUBTOTAL(3,C1997:C1997)=0,-1,SUBTOTAL(3,$C$4:C1997))),"")</f>
        <v/>
      </c>
      <c r="W1997" s="156" t="str">
        <f t="array" ref="W1997">IF(LEN(C1997)&gt;0,IFERROR(IF(MATCH(C1997,$C$3:$C1996,0)&gt;0,N1997-INDEX($N$3:N1996,SUMPRODUCT(MAX(ROW($C$3:$C1996)*(C1997=$C$3:$C1996)))-2,1),""),""),"")</f>
        <v/>
      </c>
      <c r="X1997" s="156">
        <f t="shared" ca="1" si="226"/>
        <v>1</v>
      </c>
      <c r="Y1997" s="156">
        <f t="shared" ca="1" si="227"/>
        <v>1</v>
      </c>
    </row>
    <row r="1998" spans="2:25" hidden="1" x14ac:dyDescent="0.25">
      <c r="B1998" s="390" t="str">
        <f>IFERROR(IF(LEN(INDEX(PlansAndNotes!$B$6:$B$2005,ROW(A1998)-ROW($B$3)))=0,"",INDEX(PlansAndNotes!$B$6:$B$2005,ROW(A1998)-ROW($B$3))),"")</f>
        <v/>
      </c>
      <c r="C1998" s="361" t="str">
        <f t="shared" si="222"/>
        <v/>
      </c>
      <c r="D1998" s="361" t="str">
        <f>IFERROR(IF(LEN(C1998)&gt;0,IF(LEN(INDEX(TasksList!$C$6:$C$1005,MATCH(C1998,TasksList!$B$6:$B$1005,0),1))=0,"",INDEX(TasksList!$C$6:$C$1005,MATCH(C1998,TasksList!$B$6:$B$1005,0),1)),""),"")</f>
        <v/>
      </c>
      <c r="E1998" s="361" t="str">
        <f>IFERROR(IF(LEN(C1998)&gt;0,IF(LEN(INDEX(TasksList!$F$6:$F$1005,MATCH(C1998,TasksList!$B$6:$B$1005,0),1))=0,"not set!",INDEX(TasksList!$F$6:$F$1005,MATCH(C1998,TasksList!$B$6:$B$1005,0),1)),""),"")</f>
        <v/>
      </c>
      <c r="F1998" s="360" t="str">
        <f>IFERROR(IF(LEN(D1998)&gt;0,IF(LEN(INDEX(AdressBook!$D$6:$D$25,MATCH(D1998,AdressBook!$B$6:$B$25,0),1))=0,"",INDEX(AdressBook!$D$6:$D$25,MATCH(D1998,AdressBook!$B$6:$B$25,0),1)),""),"")</f>
        <v/>
      </c>
      <c r="G1998" s="361" t="str">
        <f>IFERROR(IF(LEN(INDEX(PlansAndNotes!$F$6:$F$2005,ROW(B1998)-ROW($C$3)))=0,"",INDEX(PlansAndNotes!$F$6:$F$2005,ROW(B1998)-ROW($C$3))),"")</f>
        <v/>
      </c>
      <c r="H1998" s="361" t="str">
        <f>IFERROR(IF(LEN(C1998)&gt;0,IF(LEN(INDEX(TasksList!$G$6:$G$1005,MATCH(C1998,TasksList!$B$6:$B$1005,0),1))=0,"",INDEX(TasksList!$G$6:$G$1005,MATCH(C1998,TasksList!$B$6:$B$1005,0),1)),""),"")</f>
        <v/>
      </c>
      <c r="I1998" s="381"/>
      <c r="J1998" s="400"/>
      <c r="K1998" s="400"/>
      <c r="L1998" s="179"/>
      <c r="M1998" s="381"/>
      <c r="N1998" s="362" t="str">
        <f>IFERROR(IF(LEN(INDEX(PlansAndNotes!$D$6:$D$4005,ROW(B1998)-ROW($C$3)))=0,"",INDEX(PlansAndNotes!$D$6:$D$4005,ROW(B1998)-ROW($C$3))),"")</f>
        <v/>
      </c>
      <c r="O1998" s="165" t="str">
        <f t="shared" si="223"/>
        <v/>
      </c>
      <c r="P1998" s="363" t="str">
        <f>IFERROR(IF(LEN(INDEX(PlansAndNotes!$E$6:$E$4005,ROW(B1998)-ROW($C$3)))=0,"",INDEX(PlansAndNotes!$E$6:$E$4005,ROW(B1998)-ROW($C$3))),"")</f>
        <v/>
      </c>
      <c r="Q1998" s="363" t="str">
        <f>IFERROR(IF(LEN(INDEX(PlansAndNotes!$G$6:$G$4005,ROW(B1998)-ROW($C$3)))=0,"",INDEX(PlansAndNotes!$G$6:$G$4005,ROW(B1998)-ROW($C$3))),"")</f>
        <v/>
      </c>
      <c r="R1998" s="361" t="str">
        <f>IFERROR(IF(LEN(D1998)&gt;0,IF(LEN(INDEX(AdressBook!$C$6:$C$25,MATCH(D1998,AdressBook!$B$6:$B$25,0),1))=0,"",INDEX(AdressBook!$C$6:$C$25,MATCH(D1998,AdressBook!$B$6:$B$25,0),1)),""),"")</f>
        <v/>
      </c>
      <c r="S1998" s="165">
        <f>IF(LEN(C1998)&gt;0,IFERROR(IF(MATCH(C1998,C1999:$C$4004,0)&gt;0,-1,ROW(S1998)-ROW($S$3)),ROW(S1998)-ROW($S$3)),-1)</f>
        <v>-1</v>
      </c>
      <c r="T1998" s="165">
        <f t="shared" si="224"/>
        <v>0</v>
      </c>
      <c r="U1998" s="165" t="str">
        <f t="shared" si="225"/>
        <v/>
      </c>
      <c r="V1998" s="165" t="str">
        <f>IFERROR(IF(OR(C1998="",S1998&lt;0),"",IF(SUBTOTAL(3,C1998:C1998)=0,-1,SUBTOTAL(3,$C$4:C1998))),"")</f>
        <v/>
      </c>
      <c r="W1998" s="156" t="str">
        <f t="array" ref="W1998">IF(LEN(C1998)&gt;0,IFERROR(IF(MATCH(C1998,$C$3:$C1997,0)&gt;0,N1998-INDEX($N$3:N1997,SUMPRODUCT(MAX(ROW($C$3:$C1997)*(C1998=$C$3:$C1997)))-2,1),""),""),"")</f>
        <v/>
      </c>
      <c r="X1998" s="156">
        <f t="shared" ca="1" si="226"/>
        <v>1</v>
      </c>
      <c r="Y1998" s="156">
        <f t="shared" ca="1" si="227"/>
        <v>1</v>
      </c>
    </row>
    <row r="1999" spans="2:25" hidden="1" x14ac:dyDescent="0.25">
      <c r="B1999" s="390" t="str">
        <f>IFERROR(IF(LEN(INDEX(PlansAndNotes!$B$6:$B$2005,ROW(A1999)-ROW($B$3)))=0,"",INDEX(PlansAndNotes!$B$6:$B$2005,ROW(A1999)-ROW($B$3))),"")</f>
        <v/>
      </c>
      <c r="C1999" s="361" t="str">
        <f t="shared" si="222"/>
        <v/>
      </c>
      <c r="D1999" s="361" t="str">
        <f>IFERROR(IF(LEN(C1999)&gt;0,IF(LEN(INDEX(TasksList!$C$6:$C$1005,MATCH(C1999,TasksList!$B$6:$B$1005,0),1))=0,"",INDEX(TasksList!$C$6:$C$1005,MATCH(C1999,TasksList!$B$6:$B$1005,0),1)),""),"")</f>
        <v/>
      </c>
      <c r="E1999" s="361" t="str">
        <f>IFERROR(IF(LEN(C1999)&gt;0,IF(LEN(INDEX(TasksList!$F$6:$F$1005,MATCH(C1999,TasksList!$B$6:$B$1005,0),1))=0,"not set!",INDEX(TasksList!$F$6:$F$1005,MATCH(C1999,TasksList!$B$6:$B$1005,0),1)),""),"")</f>
        <v/>
      </c>
      <c r="F1999" s="360" t="str">
        <f>IFERROR(IF(LEN(D1999)&gt;0,IF(LEN(INDEX(AdressBook!$D$6:$D$25,MATCH(D1999,AdressBook!$B$6:$B$25,0),1))=0,"",INDEX(AdressBook!$D$6:$D$25,MATCH(D1999,AdressBook!$B$6:$B$25,0),1)),""),"")</f>
        <v/>
      </c>
      <c r="G1999" s="361" t="str">
        <f>IFERROR(IF(LEN(INDEX(PlansAndNotes!$F$6:$F$2005,ROW(B1999)-ROW($C$3)))=0,"",INDEX(PlansAndNotes!$F$6:$F$2005,ROW(B1999)-ROW($C$3))),"")</f>
        <v/>
      </c>
      <c r="H1999" s="361" t="str">
        <f>IFERROR(IF(LEN(C1999)&gt;0,IF(LEN(INDEX(TasksList!$G$6:$G$1005,MATCH(C1999,TasksList!$B$6:$B$1005,0),1))=0,"",INDEX(TasksList!$G$6:$G$1005,MATCH(C1999,TasksList!$B$6:$B$1005,0),1)),""),"")</f>
        <v/>
      </c>
      <c r="I1999" s="381"/>
      <c r="J1999" s="400"/>
      <c r="K1999" s="400"/>
      <c r="L1999" s="179"/>
      <c r="M1999" s="381"/>
      <c r="N1999" s="362" t="str">
        <f>IFERROR(IF(LEN(INDEX(PlansAndNotes!$D$6:$D$4005,ROW(B1999)-ROW($C$3)))=0,"",INDEX(PlansAndNotes!$D$6:$D$4005,ROW(B1999)-ROW($C$3))),"")</f>
        <v/>
      </c>
      <c r="O1999" s="165" t="str">
        <f t="shared" si="223"/>
        <v/>
      </c>
      <c r="P1999" s="363" t="str">
        <f>IFERROR(IF(LEN(INDEX(PlansAndNotes!$E$6:$E$4005,ROW(B1999)-ROW($C$3)))=0,"",INDEX(PlansAndNotes!$E$6:$E$4005,ROW(B1999)-ROW($C$3))),"")</f>
        <v/>
      </c>
      <c r="Q1999" s="363" t="str">
        <f>IFERROR(IF(LEN(INDEX(PlansAndNotes!$G$6:$G$4005,ROW(B1999)-ROW($C$3)))=0,"",INDEX(PlansAndNotes!$G$6:$G$4005,ROW(B1999)-ROW($C$3))),"")</f>
        <v/>
      </c>
      <c r="R1999" s="361" t="str">
        <f>IFERROR(IF(LEN(D1999)&gt;0,IF(LEN(INDEX(AdressBook!$C$6:$C$25,MATCH(D1999,AdressBook!$B$6:$B$25,0),1))=0,"",INDEX(AdressBook!$C$6:$C$25,MATCH(D1999,AdressBook!$B$6:$B$25,0),1)),""),"")</f>
        <v/>
      </c>
      <c r="S1999" s="165">
        <f>IF(LEN(C1999)&gt;0,IFERROR(IF(MATCH(C1999,C2000:$C$4004,0)&gt;0,-1,ROW(S1999)-ROW($S$3)),ROW(S1999)-ROW($S$3)),-1)</f>
        <v>-1</v>
      </c>
      <c r="T1999" s="165">
        <f t="shared" si="224"/>
        <v>0</v>
      </c>
      <c r="U1999" s="165" t="str">
        <f t="shared" si="225"/>
        <v/>
      </c>
      <c r="V1999" s="165" t="str">
        <f>IFERROR(IF(OR(C1999="",S1999&lt;0),"",IF(SUBTOTAL(3,C1999:C1999)=0,-1,SUBTOTAL(3,$C$4:C1999))),"")</f>
        <v/>
      </c>
      <c r="W1999" s="156" t="str">
        <f t="array" ref="W1999">IF(LEN(C1999)&gt;0,IFERROR(IF(MATCH(C1999,$C$3:$C1998,0)&gt;0,N1999-INDEX($N$3:N1998,SUMPRODUCT(MAX(ROW($C$3:$C1998)*(C1999=$C$3:$C1998)))-2,1),""),""),"")</f>
        <v/>
      </c>
      <c r="X1999" s="156">
        <f t="shared" ca="1" si="226"/>
        <v>1</v>
      </c>
      <c r="Y1999" s="156">
        <f t="shared" ca="1" si="227"/>
        <v>1</v>
      </c>
    </row>
    <row r="2000" spans="2:25" hidden="1" x14ac:dyDescent="0.25">
      <c r="B2000" s="390" t="str">
        <f>IFERROR(IF(LEN(INDEX(PlansAndNotes!$B$6:$B$2005,ROW(A2000)-ROW($B$3)))=0,"",INDEX(PlansAndNotes!$B$6:$B$2005,ROW(A2000)-ROW($B$3))),"")</f>
        <v/>
      </c>
      <c r="C2000" s="361" t="str">
        <f t="shared" si="222"/>
        <v/>
      </c>
      <c r="D2000" s="361" t="str">
        <f>IFERROR(IF(LEN(C2000)&gt;0,IF(LEN(INDEX(TasksList!$C$6:$C$1005,MATCH(C2000,TasksList!$B$6:$B$1005,0),1))=0,"",INDEX(TasksList!$C$6:$C$1005,MATCH(C2000,TasksList!$B$6:$B$1005,0),1)),""),"")</f>
        <v/>
      </c>
      <c r="E2000" s="361" t="str">
        <f>IFERROR(IF(LEN(C2000)&gt;0,IF(LEN(INDEX(TasksList!$F$6:$F$1005,MATCH(C2000,TasksList!$B$6:$B$1005,0),1))=0,"not set!",INDEX(TasksList!$F$6:$F$1005,MATCH(C2000,TasksList!$B$6:$B$1005,0),1)),""),"")</f>
        <v/>
      </c>
      <c r="F2000" s="360" t="str">
        <f>IFERROR(IF(LEN(D2000)&gt;0,IF(LEN(INDEX(AdressBook!$D$6:$D$25,MATCH(D2000,AdressBook!$B$6:$B$25,0),1))=0,"",INDEX(AdressBook!$D$6:$D$25,MATCH(D2000,AdressBook!$B$6:$B$25,0),1)),""),"")</f>
        <v/>
      </c>
      <c r="G2000" s="361" t="str">
        <f>IFERROR(IF(LEN(INDEX(PlansAndNotes!$F$6:$F$2005,ROW(B2000)-ROW($C$3)))=0,"",INDEX(PlansAndNotes!$F$6:$F$2005,ROW(B2000)-ROW($C$3))),"")</f>
        <v/>
      </c>
      <c r="H2000" s="361" t="str">
        <f>IFERROR(IF(LEN(C2000)&gt;0,IF(LEN(INDEX(TasksList!$G$6:$G$1005,MATCH(C2000,TasksList!$B$6:$B$1005,0),1))=0,"",INDEX(TasksList!$G$6:$G$1005,MATCH(C2000,TasksList!$B$6:$B$1005,0),1)),""),"")</f>
        <v/>
      </c>
      <c r="I2000" s="381"/>
      <c r="J2000" s="400"/>
      <c r="K2000" s="400"/>
      <c r="L2000" s="179"/>
      <c r="M2000" s="381"/>
      <c r="N2000" s="362" t="str">
        <f>IFERROR(IF(LEN(INDEX(PlansAndNotes!$D$6:$D$4005,ROW(B2000)-ROW($C$3)))=0,"",INDEX(PlansAndNotes!$D$6:$D$4005,ROW(B2000)-ROW($C$3))),"")</f>
        <v/>
      </c>
      <c r="O2000" s="165" t="str">
        <f t="shared" si="223"/>
        <v/>
      </c>
      <c r="P2000" s="363" t="str">
        <f>IFERROR(IF(LEN(INDEX(PlansAndNotes!$E$6:$E$4005,ROW(B2000)-ROW($C$3)))=0,"",INDEX(PlansAndNotes!$E$6:$E$4005,ROW(B2000)-ROW($C$3))),"")</f>
        <v/>
      </c>
      <c r="Q2000" s="363" t="str">
        <f>IFERROR(IF(LEN(INDEX(PlansAndNotes!$G$6:$G$4005,ROW(B2000)-ROW($C$3)))=0,"",INDEX(PlansAndNotes!$G$6:$G$4005,ROW(B2000)-ROW($C$3))),"")</f>
        <v/>
      </c>
      <c r="R2000" s="361" t="str">
        <f>IFERROR(IF(LEN(D2000)&gt;0,IF(LEN(INDEX(AdressBook!$C$6:$C$25,MATCH(D2000,AdressBook!$B$6:$B$25,0),1))=0,"",INDEX(AdressBook!$C$6:$C$25,MATCH(D2000,AdressBook!$B$6:$B$25,0),1)),""),"")</f>
        <v/>
      </c>
      <c r="S2000" s="165">
        <f>IF(LEN(C2000)&gt;0,IFERROR(IF(MATCH(C2000,C2001:$C$4004,0)&gt;0,-1,ROW(S2000)-ROW($S$3)),ROW(S2000)-ROW($S$3)),-1)</f>
        <v>-1</v>
      </c>
      <c r="T2000" s="165">
        <f t="shared" si="224"/>
        <v>0</v>
      </c>
      <c r="U2000" s="165" t="str">
        <f t="shared" si="225"/>
        <v/>
      </c>
      <c r="V2000" s="165" t="str">
        <f>IFERROR(IF(OR(C2000="",S2000&lt;0),"",IF(SUBTOTAL(3,C2000:C2000)=0,-1,SUBTOTAL(3,$C$4:C2000))),"")</f>
        <v/>
      </c>
      <c r="W2000" s="156" t="str">
        <f t="array" ref="W2000">IF(LEN(C2000)&gt;0,IFERROR(IF(MATCH(C2000,$C$3:$C1999,0)&gt;0,N2000-INDEX($N$3:N1999,SUMPRODUCT(MAX(ROW($C$3:$C1999)*(C2000=$C$3:$C1999)))-2,1),""),""),"")</f>
        <v/>
      </c>
      <c r="X2000" s="156">
        <f t="shared" ca="1" si="226"/>
        <v>1</v>
      </c>
      <c r="Y2000" s="156">
        <f t="shared" ca="1" si="227"/>
        <v>1</v>
      </c>
    </row>
    <row r="2001" spans="2:25" hidden="1" x14ac:dyDescent="0.25">
      <c r="B2001" s="390" t="str">
        <f>IFERROR(IF(LEN(INDEX(PlansAndNotes!$B$6:$B$2005,ROW(A2001)-ROW($B$3)))=0,"",INDEX(PlansAndNotes!$B$6:$B$2005,ROW(A2001)-ROW($B$3))),"")</f>
        <v/>
      </c>
      <c r="C2001" s="361" t="str">
        <f t="shared" si="222"/>
        <v/>
      </c>
      <c r="D2001" s="361" t="str">
        <f>IFERROR(IF(LEN(C2001)&gt;0,IF(LEN(INDEX(TasksList!$C$6:$C$1005,MATCH(C2001,TasksList!$B$6:$B$1005,0),1))=0,"",INDEX(TasksList!$C$6:$C$1005,MATCH(C2001,TasksList!$B$6:$B$1005,0),1)),""),"")</f>
        <v/>
      </c>
      <c r="E2001" s="361" t="str">
        <f>IFERROR(IF(LEN(C2001)&gt;0,IF(LEN(INDEX(TasksList!$F$6:$F$1005,MATCH(C2001,TasksList!$B$6:$B$1005,0),1))=0,"not set!",INDEX(TasksList!$F$6:$F$1005,MATCH(C2001,TasksList!$B$6:$B$1005,0),1)),""),"")</f>
        <v/>
      </c>
      <c r="F2001" s="360" t="str">
        <f>IFERROR(IF(LEN(D2001)&gt;0,IF(LEN(INDEX(AdressBook!$D$6:$D$25,MATCH(D2001,AdressBook!$B$6:$B$25,0),1))=0,"",INDEX(AdressBook!$D$6:$D$25,MATCH(D2001,AdressBook!$B$6:$B$25,0),1)),""),"")</f>
        <v/>
      </c>
      <c r="G2001" s="361" t="str">
        <f>IFERROR(IF(LEN(INDEX(PlansAndNotes!$F$6:$F$2005,ROW(B2001)-ROW($C$3)))=0,"",INDEX(PlansAndNotes!$F$6:$F$2005,ROW(B2001)-ROW($C$3))),"")</f>
        <v/>
      </c>
      <c r="H2001" s="361" t="str">
        <f>IFERROR(IF(LEN(C2001)&gt;0,IF(LEN(INDEX(TasksList!$G$6:$G$1005,MATCH(C2001,TasksList!$B$6:$B$1005,0),1))=0,"",INDEX(TasksList!$G$6:$G$1005,MATCH(C2001,TasksList!$B$6:$B$1005,0),1)),""),"")</f>
        <v/>
      </c>
      <c r="I2001" s="381"/>
      <c r="J2001" s="400"/>
      <c r="K2001" s="400"/>
      <c r="L2001" s="179"/>
      <c r="M2001" s="381"/>
      <c r="N2001" s="362" t="str">
        <f>IFERROR(IF(LEN(INDEX(PlansAndNotes!$D$6:$D$4005,ROW(B2001)-ROW($C$3)))=0,"",INDEX(PlansAndNotes!$D$6:$D$4005,ROW(B2001)-ROW($C$3))),"")</f>
        <v/>
      </c>
      <c r="O2001" s="165" t="str">
        <f t="shared" si="223"/>
        <v/>
      </c>
      <c r="P2001" s="363" t="str">
        <f>IFERROR(IF(LEN(INDEX(PlansAndNotes!$E$6:$E$4005,ROW(B2001)-ROW($C$3)))=0,"",INDEX(PlansAndNotes!$E$6:$E$4005,ROW(B2001)-ROW($C$3))),"")</f>
        <v/>
      </c>
      <c r="Q2001" s="363" t="str">
        <f>IFERROR(IF(LEN(INDEX(PlansAndNotes!$G$6:$G$4005,ROW(B2001)-ROW($C$3)))=0,"",INDEX(PlansAndNotes!$G$6:$G$4005,ROW(B2001)-ROW($C$3))),"")</f>
        <v/>
      </c>
      <c r="R2001" s="361" t="str">
        <f>IFERROR(IF(LEN(D2001)&gt;0,IF(LEN(INDEX(AdressBook!$C$6:$C$25,MATCH(D2001,AdressBook!$B$6:$B$25,0),1))=0,"",INDEX(AdressBook!$C$6:$C$25,MATCH(D2001,AdressBook!$B$6:$B$25,0),1)),""),"")</f>
        <v/>
      </c>
      <c r="S2001" s="165">
        <f>IF(LEN(C2001)&gt;0,IFERROR(IF(MATCH(C2001,C2002:$C$4004,0)&gt;0,-1,ROW(S2001)-ROW($S$3)),ROW(S2001)-ROW($S$3)),-1)</f>
        <v>-1</v>
      </c>
      <c r="T2001" s="165">
        <f t="shared" si="224"/>
        <v>0</v>
      </c>
      <c r="U2001" s="165" t="str">
        <f t="shared" si="225"/>
        <v/>
      </c>
      <c r="V2001" s="165" t="str">
        <f>IFERROR(IF(OR(C2001="",S2001&lt;0),"",IF(SUBTOTAL(3,C2001:C2001)=0,-1,SUBTOTAL(3,$C$4:C2001))),"")</f>
        <v/>
      </c>
      <c r="W2001" s="156" t="str">
        <f t="array" ref="W2001">IF(LEN(C2001)&gt;0,IFERROR(IF(MATCH(C2001,$C$3:$C2000,0)&gt;0,N2001-INDEX($N$3:N2000,SUMPRODUCT(MAX(ROW($C$3:$C2000)*(C2001=$C$3:$C2000)))-2,1),""),""),"")</f>
        <v/>
      </c>
      <c r="X2001" s="156">
        <f t="shared" ca="1" si="226"/>
        <v>1</v>
      </c>
      <c r="Y2001" s="156">
        <f t="shared" ca="1" si="227"/>
        <v>1</v>
      </c>
    </row>
    <row r="2002" spans="2:25" hidden="1" x14ac:dyDescent="0.25">
      <c r="B2002" s="390" t="str">
        <f>IFERROR(IF(LEN(INDEX(PlansAndNotes!$B$6:$B$2005,ROW(A2002)-ROW($B$3)))=0,"",INDEX(PlansAndNotes!$B$6:$B$2005,ROW(A2002)-ROW($B$3))),"")</f>
        <v/>
      </c>
      <c r="C2002" s="361" t="str">
        <f t="shared" si="222"/>
        <v/>
      </c>
      <c r="D2002" s="361" t="str">
        <f>IFERROR(IF(LEN(C2002)&gt;0,IF(LEN(INDEX(TasksList!$C$6:$C$1005,MATCH(C2002,TasksList!$B$6:$B$1005,0),1))=0,"",INDEX(TasksList!$C$6:$C$1005,MATCH(C2002,TasksList!$B$6:$B$1005,0),1)),""),"")</f>
        <v/>
      </c>
      <c r="E2002" s="361" t="str">
        <f>IFERROR(IF(LEN(C2002)&gt;0,IF(LEN(INDEX(TasksList!$F$6:$F$1005,MATCH(C2002,TasksList!$B$6:$B$1005,0),1))=0,"not set!",INDEX(TasksList!$F$6:$F$1005,MATCH(C2002,TasksList!$B$6:$B$1005,0),1)),""),"")</f>
        <v/>
      </c>
      <c r="F2002" s="360" t="str">
        <f>IFERROR(IF(LEN(D2002)&gt;0,IF(LEN(INDEX(AdressBook!$D$6:$D$25,MATCH(D2002,AdressBook!$B$6:$B$25,0),1))=0,"",INDEX(AdressBook!$D$6:$D$25,MATCH(D2002,AdressBook!$B$6:$B$25,0),1)),""),"")</f>
        <v/>
      </c>
      <c r="G2002" s="361" t="str">
        <f>IFERROR(IF(LEN(INDEX(PlansAndNotes!$F$6:$F$2005,ROW(B2002)-ROW($C$3)))=0,"",INDEX(PlansAndNotes!$F$6:$F$2005,ROW(B2002)-ROW($C$3))),"")</f>
        <v/>
      </c>
      <c r="H2002" s="361" t="str">
        <f>IFERROR(IF(LEN(C2002)&gt;0,IF(LEN(INDEX(TasksList!$G$6:$G$1005,MATCH(C2002,TasksList!$B$6:$B$1005,0),1))=0,"",INDEX(TasksList!$G$6:$G$1005,MATCH(C2002,TasksList!$B$6:$B$1005,0),1)),""),"")</f>
        <v/>
      </c>
      <c r="I2002" s="381"/>
      <c r="J2002" s="400"/>
      <c r="K2002" s="400"/>
      <c r="L2002" s="179"/>
      <c r="M2002" s="381"/>
      <c r="N2002" s="362" t="str">
        <f>IFERROR(IF(LEN(INDEX(PlansAndNotes!$D$6:$D$4005,ROW(B2002)-ROW($C$3)))=0,"",INDEX(PlansAndNotes!$D$6:$D$4005,ROW(B2002)-ROW($C$3))),"")</f>
        <v/>
      </c>
      <c r="O2002" s="165" t="str">
        <f t="shared" si="223"/>
        <v/>
      </c>
      <c r="P2002" s="363" t="str">
        <f>IFERROR(IF(LEN(INDEX(PlansAndNotes!$E$6:$E$4005,ROW(B2002)-ROW($C$3)))=0,"",INDEX(PlansAndNotes!$E$6:$E$4005,ROW(B2002)-ROW($C$3))),"")</f>
        <v/>
      </c>
      <c r="Q2002" s="363" t="str">
        <f>IFERROR(IF(LEN(INDEX(PlansAndNotes!$G$6:$G$4005,ROW(B2002)-ROW($C$3)))=0,"",INDEX(PlansAndNotes!$G$6:$G$4005,ROW(B2002)-ROW($C$3))),"")</f>
        <v/>
      </c>
      <c r="R2002" s="361" t="str">
        <f>IFERROR(IF(LEN(D2002)&gt;0,IF(LEN(INDEX(AdressBook!$C$6:$C$25,MATCH(D2002,AdressBook!$B$6:$B$25,0),1))=0,"",INDEX(AdressBook!$C$6:$C$25,MATCH(D2002,AdressBook!$B$6:$B$25,0),1)),""),"")</f>
        <v/>
      </c>
      <c r="S2002" s="165">
        <f>IF(LEN(C2002)&gt;0,IFERROR(IF(MATCH(C2002,C2003:$C$4004,0)&gt;0,-1,ROW(S2002)-ROW($S$3)),ROW(S2002)-ROW($S$3)),-1)</f>
        <v>-1</v>
      </c>
      <c r="T2002" s="165">
        <f t="shared" si="224"/>
        <v>0</v>
      </c>
      <c r="U2002" s="165" t="str">
        <f t="shared" si="225"/>
        <v/>
      </c>
      <c r="V2002" s="165" t="str">
        <f>IFERROR(IF(OR(C2002="",S2002&lt;0),"",IF(SUBTOTAL(3,C2002:C2002)=0,-1,SUBTOTAL(3,$C$4:C2002))),"")</f>
        <v/>
      </c>
      <c r="W2002" s="156" t="str">
        <f t="array" ref="W2002">IF(LEN(C2002)&gt;0,IFERROR(IF(MATCH(C2002,$C$3:$C2001,0)&gt;0,N2002-INDEX($N$3:N2001,SUMPRODUCT(MAX(ROW($C$3:$C2001)*(C2002=$C$3:$C2001)))-2,1),""),""),"")</f>
        <v/>
      </c>
      <c r="X2002" s="156">
        <f t="shared" ca="1" si="226"/>
        <v>1</v>
      </c>
      <c r="Y2002" s="156">
        <f t="shared" ca="1" si="227"/>
        <v>1</v>
      </c>
    </row>
    <row r="2003" spans="2:25" hidden="1" x14ac:dyDescent="0.25">
      <c r="B2003" s="390" t="str">
        <f>IFERROR(IF(LEN(INDEX(PlansAndNotes!$B$6:$B$2005,ROW(A2003)-ROW($B$3)))=0,"",INDEX(PlansAndNotes!$B$6:$B$2005,ROW(A2003)-ROW($B$3))),"")</f>
        <v/>
      </c>
      <c r="C2003" s="361" t="str">
        <f t="shared" si="222"/>
        <v/>
      </c>
      <c r="D2003" s="361" t="str">
        <f>IFERROR(IF(LEN(C2003)&gt;0,IF(LEN(INDEX(TasksList!$C$6:$C$1005,MATCH(C2003,TasksList!$B$6:$B$1005,0),1))=0,"",INDEX(TasksList!$C$6:$C$1005,MATCH(C2003,TasksList!$B$6:$B$1005,0),1)),""),"")</f>
        <v/>
      </c>
      <c r="E2003" s="361" t="str">
        <f>IFERROR(IF(LEN(C2003)&gt;0,IF(LEN(INDEX(TasksList!$F$6:$F$1005,MATCH(C2003,TasksList!$B$6:$B$1005,0),1))=0,"not set!",INDEX(TasksList!$F$6:$F$1005,MATCH(C2003,TasksList!$B$6:$B$1005,0),1)),""),"")</f>
        <v/>
      </c>
      <c r="F2003" s="360" t="str">
        <f>IFERROR(IF(LEN(D2003)&gt;0,IF(LEN(INDEX(AdressBook!$D$6:$D$25,MATCH(D2003,AdressBook!$B$6:$B$25,0),1))=0,"",INDEX(AdressBook!$D$6:$D$25,MATCH(D2003,AdressBook!$B$6:$B$25,0),1)),""),"")</f>
        <v/>
      </c>
      <c r="G2003" s="361" t="str">
        <f>IFERROR(IF(LEN(INDEX(PlansAndNotes!$F$6:$F$2005,ROW(B2003)-ROW($C$3)))=0,"",INDEX(PlansAndNotes!$F$6:$F$2005,ROW(B2003)-ROW($C$3))),"")</f>
        <v/>
      </c>
      <c r="H2003" s="361" t="str">
        <f>IFERROR(IF(LEN(C2003)&gt;0,IF(LEN(INDEX(TasksList!$G$6:$G$1005,MATCH(C2003,TasksList!$B$6:$B$1005,0),1))=0,"",INDEX(TasksList!$G$6:$G$1005,MATCH(C2003,TasksList!$B$6:$B$1005,0),1)),""),"")</f>
        <v/>
      </c>
      <c r="I2003" s="381"/>
      <c r="J2003" s="400"/>
      <c r="K2003" s="400"/>
      <c r="L2003" s="179"/>
      <c r="M2003" s="381"/>
      <c r="N2003" s="362" t="str">
        <f>IFERROR(IF(LEN(INDEX(PlansAndNotes!$D$6:$D$4005,ROW(B2003)-ROW($C$3)))=0,"",INDEX(PlansAndNotes!$D$6:$D$4005,ROW(B2003)-ROW($C$3))),"")</f>
        <v/>
      </c>
      <c r="O2003" s="165" t="str">
        <f t="shared" si="223"/>
        <v/>
      </c>
      <c r="P2003" s="363" t="str">
        <f>IFERROR(IF(LEN(INDEX(PlansAndNotes!$E$6:$E$4005,ROW(B2003)-ROW($C$3)))=0,"",INDEX(PlansAndNotes!$E$6:$E$4005,ROW(B2003)-ROW($C$3))),"")</f>
        <v/>
      </c>
      <c r="Q2003" s="363" t="str">
        <f>IFERROR(IF(LEN(INDEX(PlansAndNotes!$G$6:$G$4005,ROW(B2003)-ROW($C$3)))=0,"",INDEX(PlansAndNotes!$G$6:$G$4005,ROW(B2003)-ROW($C$3))),"")</f>
        <v/>
      </c>
      <c r="R2003" s="361" t="str">
        <f>IFERROR(IF(LEN(D2003)&gt;0,IF(LEN(INDEX(AdressBook!$C$6:$C$25,MATCH(D2003,AdressBook!$B$6:$B$25,0),1))=0,"",INDEX(AdressBook!$C$6:$C$25,MATCH(D2003,AdressBook!$B$6:$B$25,0),1)),""),"")</f>
        <v/>
      </c>
      <c r="S2003" s="165">
        <f>IF(LEN(C2003)&gt;0,IFERROR(IF(MATCH(C2003,C2004:$C$4004,0)&gt;0,-1,ROW(S2003)-ROW($S$3)),ROW(S2003)-ROW($S$3)),-1)</f>
        <v>-1</v>
      </c>
      <c r="T2003" s="165">
        <f t="shared" si="224"/>
        <v>0</v>
      </c>
      <c r="U2003" s="165" t="str">
        <f t="shared" si="225"/>
        <v/>
      </c>
      <c r="V2003" s="165" t="str">
        <f>IFERROR(IF(OR(C2003="",S2003&lt;0),"",IF(SUBTOTAL(3,C2003:C2003)=0,-1,SUBTOTAL(3,$C$4:C2003))),"")</f>
        <v/>
      </c>
      <c r="W2003" s="156" t="str">
        <f t="array" ref="W2003">IF(LEN(C2003)&gt;0,IFERROR(IF(MATCH(C2003,$C$3:$C2002,0)&gt;0,N2003-INDEX($N$3:N2002,SUMPRODUCT(MAX(ROW($C$3:$C2002)*(C2003=$C$3:$C2002)))-2,1),""),""),"")</f>
        <v/>
      </c>
      <c r="X2003" s="156">
        <f t="shared" ca="1" si="226"/>
        <v>1</v>
      </c>
      <c r="Y2003" s="156">
        <f t="shared" ca="1" si="227"/>
        <v>1</v>
      </c>
    </row>
    <row r="2004" spans="2:25" hidden="1" x14ac:dyDescent="0.25">
      <c r="B2004" s="390" t="str">
        <f>IFERROR(IF(LEN(INDEX(PlansAndNotes!$B$6:$B$2005,ROW(A2004)-ROW($B$3)))=0,"",INDEX(PlansAndNotes!$B$6:$B$2005,ROW(A2004)-ROW($B$3))),"")</f>
        <v/>
      </c>
      <c r="C2004" s="361" t="str">
        <f t="shared" si="222"/>
        <v/>
      </c>
      <c r="D2004" s="361" t="str">
        <f>IFERROR(IF(LEN(C2004)&gt;0,IF(LEN(INDEX(TasksList!$C$6:$C$1005,MATCH(C2004,TasksList!$B$6:$B$1005,0),1))=0,"",INDEX(TasksList!$C$6:$C$1005,MATCH(C2004,TasksList!$B$6:$B$1005,0),1)),""),"")</f>
        <v/>
      </c>
      <c r="E2004" s="361" t="str">
        <f>IFERROR(IF(LEN(C2004)&gt;0,IF(LEN(INDEX(TasksList!$F$6:$F$1005,MATCH(C2004,TasksList!$B$6:$B$1005,0),1))=0,"not set!",INDEX(TasksList!$F$6:$F$1005,MATCH(C2004,TasksList!$B$6:$B$1005,0),1)),""),"")</f>
        <v/>
      </c>
      <c r="F2004" s="360" t="str">
        <f>IFERROR(IF(LEN(D2004)&gt;0,IF(LEN(INDEX(AdressBook!$D$6:$D$25,MATCH(D2004,AdressBook!$B$6:$B$25,0),1))=0,"",INDEX(AdressBook!$D$6:$D$25,MATCH(D2004,AdressBook!$B$6:$B$25,0),1)),""),"")</f>
        <v/>
      </c>
      <c r="G2004" s="361" t="str">
        <f>IFERROR(IF(LEN(INDEX(PlansAndNotes!$F$6:$F$2005,ROW(B2004)-ROW($C$3)))=0,"",INDEX(PlansAndNotes!$F$6:$F$2005,ROW(B2004)-ROW($C$3))),"")</f>
        <v/>
      </c>
      <c r="H2004" s="361" t="str">
        <f>IFERROR(IF(LEN(C2004)&gt;0,IF(LEN(INDEX(TasksList!$G$6:$G$1005,MATCH(C2004,TasksList!$B$6:$B$1005,0),1))=0,"",INDEX(TasksList!$G$6:$G$1005,MATCH(C2004,TasksList!$B$6:$B$1005,0),1)),""),"")</f>
        <v/>
      </c>
      <c r="I2004" s="381"/>
      <c r="J2004" s="400"/>
      <c r="K2004" s="400"/>
      <c r="L2004" s="179"/>
      <c r="M2004" s="381"/>
      <c r="N2004" s="362" t="str">
        <f>IFERROR(IF(LEN(INDEX(PlansAndNotes!$D$6:$D$4005,ROW(B2004)-ROW($C$3)))=0,"",INDEX(PlansAndNotes!$D$6:$D$4005,ROW(B2004)-ROW($C$3))),"")</f>
        <v/>
      </c>
      <c r="O2004" s="165" t="str">
        <f t="shared" si="223"/>
        <v/>
      </c>
      <c r="P2004" s="363" t="str">
        <f>IFERROR(IF(LEN(INDEX(PlansAndNotes!$E$6:$E$4005,ROW(B2004)-ROW($C$3)))=0,"",INDEX(PlansAndNotes!$E$6:$E$4005,ROW(B2004)-ROW($C$3))),"")</f>
        <v/>
      </c>
      <c r="Q2004" s="363" t="str">
        <f>IFERROR(IF(LEN(INDEX(PlansAndNotes!$G$6:$G$4005,ROW(B2004)-ROW($C$3)))=0,"",INDEX(PlansAndNotes!$G$6:$G$4005,ROW(B2004)-ROW($C$3))),"")</f>
        <v/>
      </c>
      <c r="R2004" s="361" t="str">
        <f>IFERROR(IF(LEN(D2004)&gt;0,IF(LEN(INDEX(AdressBook!$C$6:$C$25,MATCH(D2004,AdressBook!$B$6:$B$25,0),1))=0,"",INDEX(AdressBook!$C$6:$C$25,MATCH(D2004,AdressBook!$B$6:$B$25,0),1)),""),"")</f>
        <v/>
      </c>
      <c r="S2004" s="165">
        <f>IF(LEN(C2004)&gt;0,IFERROR(IF(MATCH(C2004,C2005:$C$4004,0)&gt;0,-1,ROW(S2004)-ROW($S$3)),ROW(S2004)-ROW($S$3)),-1)</f>
        <v>-1</v>
      </c>
      <c r="T2004" s="165">
        <f t="shared" si="224"/>
        <v>0</v>
      </c>
      <c r="U2004" s="165" t="str">
        <f t="shared" si="225"/>
        <v/>
      </c>
      <c r="V2004" s="165" t="str">
        <f>IFERROR(IF(OR(C2004="",S2004&lt;0),"",IF(SUBTOTAL(3,C2004:C2004)=0,-1,SUBTOTAL(3,$C$4:C2004))),"")</f>
        <v/>
      </c>
      <c r="W2004" s="156" t="str">
        <f t="array" ref="W2004">IF(LEN(C2004)&gt;0,IFERROR(IF(MATCH(C2004,$C$3:$C2003,0)&gt;0,N2004-INDEX($N$3:N2003,SUMPRODUCT(MAX(ROW($C$3:$C2003)*(C2004=$C$3:$C2003)))-2,1),""),""),"")</f>
        <v/>
      </c>
      <c r="X2004" s="156">
        <f t="shared" ca="1" si="226"/>
        <v>1</v>
      </c>
      <c r="Y2004" s="156">
        <f t="shared" ca="1" si="227"/>
        <v>1</v>
      </c>
    </row>
    <row r="2005" spans="2:25" hidden="1" x14ac:dyDescent="0.25">
      <c r="B2005" s="390" t="str">
        <f>IFERROR(IF(LEN(INDEX(PlansAndNotes!$B$6:$B$2005,ROW(A2005)-ROW($B$3)))=0,"",INDEX(PlansAndNotes!$B$6:$B$2005,ROW(A2005)-ROW($B$3))),"")</f>
        <v/>
      </c>
      <c r="C2005" s="361" t="str">
        <f t="shared" si="222"/>
        <v/>
      </c>
      <c r="D2005" s="361" t="str">
        <f>IFERROR(IF(LEN(C2005)&gt;0,IF(LEN(INDEX(TasksList!$C$6:$C$1005,MATCH(C2005,TasksList!$B$6:$B$1005,0),1))=0,"",INDEX(TasksList!$C$6:$C$1005,MATCH(C2005,TasksList!$B$6:$B$1005,0),1)),""),"")</f>
        <v/>
      </c>
      <c r="E2005" s="361" t="str">
        <f>IFERROR(IF(LEN(C2005)&gt;0,IF(LEN(INDEX(TasksList!$F$6:$F$1005,MATCH(C2005,TasksList!$B$6:$B$1005,0),1))=0,"not set!",INDEX(TasksList!$F$6:$F$1005,MATCH(C2005,TasksList!$B$6:$B$1005,0),1)),""),"")</f>
        <v/>
      </c>
      <c r="F2005" s="360" t="str">
        <f>IFERROR(IF(LEN(D2005)&gt;0,IF(LEN(INDEX(AdressBook!$D$6:$D$25,MATCH(D2005,AdressBook!$B$6:$B$25,0),1))=0,"",INDEX(AdressBook!$D$6:$D$25,MATCH(D2005,AdressBook!$B$6:$B$25,0),1)),""),"")</f>
        <v/>
      </c>
      <c r="G2005" s="361" t="str">
        <f>IFERROR(IF(LEN(INDEX(PlansAndNotes!$F$6:$F$2005,ROW(B2005)-ROW($C$3)))=0,"",INDEX(PlansAndNotes!$F$6:$F$2005,ROW(B2005)-ROW($C$3))),"")</f>
        <v/>
      </c>
      <c r="H2005" s="361" t="str">
        <f>IFERROR(IF(LEN(C2005)&gt;0,IF(LEN(INDEX(TasksList!$G$6:$G$1005,MATCH(C2005,TasksList!$B$6:$B$1005,0),1))=0,"",INDEX(TasksList!$G$6:$G$1005,MATCH(C2005,TasksList!$B$6:$B$1005,0),1)),""),"")</f>
        <v/>
      </c>
      <c r="I2005" s="381"/>
      <c r="J2005" s="400"/>
      <c r="K2005" s="400"/>
      <c r="L2005" s="179"/>
      <c r="M2005" s="381"/>
      <c r="N2005" s="362" t="str">
        <f>IFERROR(IF(LEN(INDEX(PlansAndNotes!$D$6:$D$4005,ROW(B2005)-ROW($C$3)))=0,"",INDEX(PlansAndNotes!$D$6:$D$4005,ROW(B2005)-ROW($C$3))),"")</f>
        <v/>
      </c>
      <c r="O2005" s="165" t="str">
        <f t="shared" si="223"/>
        <v/>
      </c>
      <c r="P2005" s="363" t="str">
        <f>IFERROR(IF(LEN(INDEX(PlansAndNotes!$E$6:$E$4005,ROW(B2005)-ROW($C$3)))=0,"",INDEX(PlansAndNotes!$E$6:$E$4005,ROW(B2005)-ROW($C$3))),"")</f>
        <v/>
      </c>
      <c r="Q2005" s="363" t="str">
        <f>IFERROR(IF(LEN(INDEX(PlansAndNotes!$G$6:$G$4005,ROW(B2005)-ROW($C$3)))=0,"",INDEX(PlansAndNotes!$G$6:$G$4005,ROW(B2005)-ROW($C$3))),"")</f>
        <v/>
      </c>
      <c r="R2005" s="361" t="str">
        <f>IFERROR(IF(LEN(D2005)&gt;0,IF(LEN(INDEX(AdressBook!$C$6:$C$25,MATCH(D2005,AdressBook!$B$6:$B$25,0),1))=0,"",INDEX(AdressBook!$C$6:$C$25,MATCH(D2005,AdressBook!$B$6:$B$25,0),1)),""),"")</f>
        <v/>
      </c>
      <c r="S2005" s="165">
        <f>IF(LEN(C2005)&gt;0,IFERROR(IF(MATCH(C2005,C2006:$C$4004,0)&gt;0,-1,ROW(S2005)-ROW($S$3)),ROW(S2005)-ROW($S$3)),-1)</f>
        <v>-1</v>
      </c>
      <c r="T2005" s="165">
        <f t="shared" si="224"/>
        <v>0</v>
      </c>
      <c r="U2005" s="165" t="str">
        <f t="shared" si="225"/>
        <v/>
      </c>
      <c r="V2005" s="165" t="str">
        <f>IFERROR(IF(OR(C2005="",S2005&lt;0),"",IF(SUBTOTAL(3,C2005:C2005)=0,-1,SUBTOTAL(3,$C$4:C2005))),"")</f>
        <v/>
      </c>
      <c r="W2005" s="156" t="str">
        <f t="array" ref="W2005">IF(LEN(C2005)&gt;0,IFERROR(IF(MATCH(C2005,$C$3:$C2004,0)&gt;0,N2005-INDEX($N$3:N2004,SUMPRODUCT(MAX(ROW($C$3:$C2004)*(C2005=$C$3:$C2004)))-2,1),""),""),"")</f>
        <v/>
      </c>
      <c r="X2005" s="156">
        <f t="shared" ca="1" si="226"/>
        <v>1</v>
      </c>
      <c r="Y2005" s="156">
        <f t="shared" ca="1" si="227"/>
        <v>1</v>
      </c>
    </row>
    <row r="2006" spans="2:25" hidden="1" x14ac:dyDescent="0.25">
      <c r="B2006" s="390" t="str">
        <f>IFERROR(IF(LEN(INDEX(PlansAndNotes!$B$6:$B$2005,ROW(A2006)-ROW($B$3)))=0,"",INDEX(PlansAndNotes!$B$6:$B$2005,ROW(A2006)-ROW($B$3))),"")</f>
        <v/>
      </c>
      <c r="C2006" s="387" t="str">
        <f t="shared" ref="C2006:C2019" si="228">IF(LEN(B2006)&gt;0,LEFT(B2006,SEARCH(" - ",B2006)-1)*1,"")</f>
        <v/>
      </c>
      <c r="D2006" s="361" t="str">
        <f>IFERROR(IF(LEN(C2006)&gt;0,IF(LEN(INDEX(TasksList!$C$6:$C$25,MATCH(C2006,TasksList!$B$6:$B$25,0),1))=0,"",INDEX(TasksList!$C$6:$C$25,MATCH(C2006,TasksList!$B$6:$B$25,0),1)),""),"")</f>
        <v/>
      </c>
      <c r="E2006" s="361" t="str">
        <f>IFERROR(IF(LEN(C2006)&gt;0,IF(LEN(INDEX(TasksList!$F$6:$F$25,MATCH(C2006,TasksList!$B$6:$B$25,0),1))=0,"not set!",INDEX(TasksList!$F$6:$F$25,MATCH(C2006,TasksList!$B$6:$B$25,0),1)),""),"")</f>
        <v/>
      </c>
      <c r="F2006" s="360" t="str">
        <f>IFERROR(IF(LEN(D2006)&gt;0,IF(LEN(INDEX(AdressBook!$D$6:$D$25,MATCH(D2006,AdressBook!$B$6:$B$25,0),1))=0,"",INDEX(AdressBook!$D$6:$D$25,MATCH(D2006,AdressBook!$B$6:$B$25,0),1)),""),"")</f>
        <v/>
      </c>
      <c r="G2006" s="361" t="str">
        <f>IFERROR(IF(LEN(INDEX(PlansAndNotes!$F$6:$F$4005,ROW(B2006)-ROW($C$3)))=0,"",INDEX(PlansAndNotes!$F$6:$F$4005,ROW(B2006)-ROW($C$3))),"")</f>
        <v/>
      </c>
      <c r="H2006" s="361" t="str">
        <f>IFERROR(IF(LEN(C2006)&gt;0,IF(LEN(INDEX(TasksList!$G$6:$G$25,MATCH(C2006,TasksList!$B$6:$B$25,0),1))=0,"",INDEX(TasksList!$G$6:$G$25,MATCH(C2006,TasksList!$B$6:$B$25,0),1)),""),"")</f>
        <v/>
      </c>
      <c r="N2006" s="362" t="str">
        <f>IFERROR(IF(LEN(INDEX(PlansAndNotes!$D$6:$D$4005,ROW(B2006)-ROW($C$3)))=0,"",INDEX(PlansAndNotes!$D$6:$D$4005,ROW(B2006)-ROW($C$3))),"")</f>
        <v/>
      </c>
      <c r="O2006" s="165" t="str">
        <f t="shared" si="223"/>
        <v/>
      </c>
      <c r="P2006" s="363" t="str">
        <f>IFERROR(IF(LEN(INDEX(PlansAndNotes!$E$6:$E$4005,ROW(B2006)-ROW($C$3)))=0,"",INDEX(PlansAndNotes!$E$6:$E$4005,ROW(B2006)-ROW($C$3))),"")</f>
        <v/>
      </c>
      <c r="Q2006" s="363" t="str">
        <f>IFERROR(IF(LEN(INDEX(PlansAndNotes!$G$6:$G$4005,ROW(B2006)-ROW($C$3)))=0,"",INDEX(PlansAndNotes!$G$6:$G$4005,ROW(B2006)-ROW($C$3))),"")</f>
        <v/>
      </c>
      <c r="R2006" s="361" t="str">
        <f>IFERROR(IF(LEN(D2006)&gt;0,IF(LEN(INDEX(AdressBook!$C$6:$C$25,MATCH(D2006,AdressBook!$B$6:$B$25,0),1))=0,"",INDEX(AdressBook!$C$6:$C$25,MATCH(D2006,AdressBook!$B$6:$B$25,0),1)),""),"")</f>
        <v/>
      </c>
      <c r="S2006" s="165">
        <f>IF(LEN(C2006)&gt;0,IFERROR(IF(MATCH(C2006,C2007:$C$4004,0)&gt;0,-1,ROW(S2006)-ROW($S$3)),ROW(S2006)-ROW($S$3)),-1)</f>
        <v>-1</v>
      </c>
      <c r="T2006" s="165">
        <f t="shared" si="224"/>
        <v>0</v>
      </c>
      <c r="U2006" s="165" t="str">
        <f t="shared" si="225"/>
        <v/>
      </c>
      <c r="V2006" s="165" t="str">
        <f>IFERROR(IF(OR(C2006="",S2006&lt;0),"",IF(SUBTOTAL(3,C2006:C2006)=0,-1,SUBTOTAL(3,$C$4:C2006))),"")</f>
        <v/>
      </c>
      <c r="W2006" s="156" t="str">
        <f t="array" ref="W2006">IF(LEN(C2006)&gt;0,IFERROR(IF(MATCH(C2006,$C$3:$C2005,0)&gt;0,N2006-INDEX($N$3:N2005,SUMPRODUCT(MAX(ROW($C$3:$C2005)*(C2006=$C$3:$C2005)))-2,1),""),""),"")</f>
        <v/>
      </c>
      <c r="X2006" s="156">
        <f t="shared" ca="1" si="226"/>
        <v>1</v>
      </c>
      <c r="Y2006" s="156">
        <f t="shared" ca="1" si="227"/>
        <v>1</v>
      </c>
    </row>
    <row r="2007" spans="2:25" hidden="1" x14ac:dyDescent="0.25">
      <c r="B2007" s="390" t="str">
        <f>IFERROR(IF(LEN(INDEX(PlansAndNotes!$B$6:$B$2005,ROW(A2007)-ROW($B$3)))=0,"",INDEX(PlansAndNotes!$B$6:$B$2005,ROW(A2007)-ROW($B$3))),"")</f>
        <v/>
      </c>
      <c r="C2007" s="387" t="str">
        <f t="shared" si="228"/>
        <v/>
      </c>
      <c r="D2007" s="361" t="str">
        <f>IFERROR(IF(LEN(C2007)&gt;0,IF(LEN(INDEX(TasksList!$C$6:$C$25,MATCH(C2007,TasksList!$B$6:$B$25,0),1))=0,"",INDEX(TasksList!$C$6:$C$25,MATCH(C2007,TasksList!$B$6:$B$25,0),1)),""),"")</f>
        <v/>
      </c>
      <c r="E2007" s="361" t="str">
        <f>IFERROR(IF(LEN(C2007)&gt;0,IF(LEN(INDEX(TasksList!$F$6:$F$25,MATCH(C2007,TasksList!$B$6:$B$25,0),1))=0,"not set!",INDEX(TasksList!$F$6:$F$25,MATCH(C2007,TasksList!$B$6:$B$25,0),1)),""),"")</f>
        <v/>
      </c>
      <c r="F2007" s="360" t="str">
        <f>IFERROR(IF(LEN(D2007)&gt;0,IF(LEN(INDEX(AdressBook!$D$6:$D$25,MATCH(D2007,AdressBook!$B$6:$B$25,0),1))=0,"",INDEX(AdressBook!$D$6:$D$25,MATCH(D2007,AdressBook!$B$6:$B$25,0),1)),""),"")</f>
        <v/>
      </c>
      <c r="G2007" s="361" t="str">
        <f>IFERROR(IF(LEN(INDEX(PlansAndNotes!$F$6:$F$4005,ROW(B2007)-ROW($C$3)))=0,"",INDEX(PlansAndNotes!$F$6:$F$4005,ROW(B2007)-ROW($C$3))),"")</f>
        <v/>
      </c>
      <c r="H2007" s="361" t="str">
        <f>IFERROR(IF(LEN(C2007)&gt;0,IF(LEN(INDEX(TasksList!$G$6:$G$25,MATCH(C2007,TasksList!$B$6:$B$25,0),1))=0,"",INDEX(TasksList!$G$6:$G$25,MATCH(C2007,TasksList!$B$6:$B$25,0),1)),""),"")</f>
        <v/>
      </c>
      <c r="N2007" s="362" t="str">
        <f>IFERROR(IF(LEN(INDEX(PlansAndNotes!$D$6:$D$4005,ROW(B2007)-ROW($C$3)))=0,"",INDEX(PlansAndNotes!$D$6:$D$4005,ROW(B2007)-ROW($C$3))),"")</f>
        <v/>
      </c>
      <c r="O2007" s="165" t="str">
        <f t="shared" si="223"/>
        <v/>
      </c>
      <c r="P2007" s="363" t="str">
        <f>IFERROR(IF(LEN(INDEX(PlansAndNotes!$E$6:$E$4005,ROW(B2007)-ROW($C$3)))=0,"",INDEX(PlansAndNotes!$E$6:$E$4005,ROW(B2007)-ROW($C$3))),"")</f>
        <v/>
      </c>
      <c r="Q2007" s="363" t="str">
        <f>IFERROR(IF(LEN(INDEX(PlansAndNotes!$G$6:$G$4005,ROW(B2007)-ROW($C$3)))=0,"",INDEX(PlansAndNotes!$G$6:$G$4005,ROW(B2007)-ROW($C$3))),"")</f>
        <v/>
      </c>
      <c r="R2007" s="361" t="str">
        <f>IFERROR(IF(LEN(D2007)&gt;0,IF(LEN(INDEX(AdressBook!$C$6:$C$25,MATCH(D2007,AdressBook!$B$6:$B$25,0),1))=0,"",INDEX(AdressBook!$C$6:$C$25,MATCH(D2007,AdressBook!$B$6:$B$25,0),1)),""),"")</f>
        <v/>
      </c>
      <c r="S2007" s="165">
        <f>IF(LEN(C2007)&gt;0,IFERROR(IF(MATCH(C2007,C2008:$C$4004,0)&gt;0,-1,ROW(S2007)-ROW($S$3)),ROW(S2007)-ROW($S$3)),-1)</f>
        <v>-1</v>
      </c>
      <c r="T2007" s="165">
        <f t="shared" si="224"/>
        <v>0</v>
      </c>
      <c r="U2007" s="165" t="str">
        <f t="shared" si="225"/>
        <v/>
      </c>
      <c r="V2007" s="165" t="str">
        <f>IFERROR(IF(OR(C2007="",S2007&lt;0),"",IF(SUBTOTAL(3,C2007:C2007)=0,-1,SUBTOTAL(3,$C$4:C2007))),"")</f>
        <v/>
      </c>
      <c r="W2007" s="156" t="str">
        <f t="array" ref="W2007">IF(LEN(C2007)&gt;0,IFERROR(IF(MATCH(C2007,$C$3:$C2006,0)&gt;0,N2007-INDEX($N$3:N2006,SUMPRODUCT(MAX(ROW($C$3:$C2006)*(C2007=$C$3:$C2006)))-2,1),""),""),"")</f>
        <v/>
      </c>
      <c r="X2007" s="156">
        <f t="shared" ca="1" si="226"/>
        <v>1</v>
      </c>
      <c r="Y2007" s="156">
        <f t="shared" ca="1" si="227"/>
        <v>1</v>
      </c>
    </row>
    <row r="2008" spans="2:25" hidden="1" x14ac:dyDescent="0.25">
      <c r="B2008" s="390" t="str">
        <f>IFERROR(IF(LEN(INDEX(PlansAndNotes!$B$6:$B$2005,ROW(A2008)-ROW($B$3)))=0,"",INDEX(PlansAndNotes!$B$6:$B$2005,ROW(A2008)-ROW($B$3))),"")</f>
        <v/>
      </c>
      <c r="C2008" s="387" t="str">
        <f t="shared" si="228"/>
        <v/>
      </c>
      <c r="D2008" s="361" t="str">
        <f>IFERROR(IF(LEN(C2008)&gt;0,IF(LEN(INDEX(TasksList!$C$6:$C$25,MATCH(C2008,TasksList!$B$6:$B$25,0),1))=0,"",INDEX(TasksList!$C$6:$C$25,MATCH(C2008,TasksList!$B$6:$B$25,0),1)),""),"")</f>
        <v/>
      </c>
      <c r="E2008" s="361" t="str">
        <f>IFERROR(IF(LEN(C2008)&gt;0,IF(LEN(INDEX(TasksList!$F$6:$F$25,MATCH(C2008,TasksList!$B$6:$B$25,0),1))=0,"not set!",INDEX(TasksList!$F$6:$F$25,MATCH(C2008,TasksList!$B$6:$B$25,0),1)),""),"")</f>
        <v/>
      </c>
      <c r="F2008" s="360" t="str">
        <f>IFERROR(IF(LEN(D2008)&gt;0,IF(LEN(INDEX(AdressBook!$D$6:$D$25,MATCH(D2008,AdressBook!$B$6:$B$25,0),1))=0,"",INDEX(AdressBook!$D$6:$D$25,MATCH(D2008,AdressBook!$B$6:$B$25,0),1)),""),"")</f>
        <v/>
      </c>
      <c r="G2008" s="361" t="str">
        <f>IFERROR(IF(LEN(INDEX(PlansAndNotes!$F$6:$F$4005,ROW(B2008)-ROW($C$3)))=0,"",INDEX(PlansAndNotes!$F$6:$F$4005,ROW(B2008)-ROW($C$3))),"")</f>
        <v/>
      </c>
      <c r="H2008" s="361" t="str">
        <f>IFERROR(IF(LEN(C2008)&gt;0,IF(LEN(INDEX(TasksList!$G$6:$G$25,MATCH(C2008,TasksList!$B$6:$B$25,0),1))=0,"",INDEX(TasksList!$G$6:$G$25,MATCH(C2008,TasksList!$B$6:$B$25,0),1)),""),"")</f>
        <v/>
      </c>
      <c r="N2008" s="362" t="str">
        <f>IFERROR(IF(LEN(INDEX(PlansAndNotes!$D$6:$D$4005,ROW(B2008)-ROW($C$3)))=0,"",INDEX(PlansAndNotes!$D$6:$D$4005,ROW(B2008)-ROW($C$3))),"")</f>
        <v/>
      </c>
      <c r="O2008" s="165" t="str">
        <f t="shared" si="223"/>
        <v/>
      </c>
      <c r="P2008" s="363" t="str">
        <f>IFERROR(IF(LEN(INDEX(PlansAndNotes!$E$6:$E$4005,ROW(B2008)-ROW($C$3)))=0,"",INDEX(PlansAndNotes!$E$6:$E$4005,ROW(B2008)-ROW($C$3))),"")</f>
        <v/>
      </c>
      <c r="Q2008" s="363" t="str">
        <f>IFERROR(IF(LEN(INDEX(PlansAndNotes!$G$6:$G$4005,ROW(B2008)-ROW($C$3)))=0,"",INDEX(PlansAndNotes!$G$6:$G$4005,ROW(B2008)-ROW($C$3))),"")</f>
        <v/>
      </c>
      <c r="R2008" s="361" t="str">
        <f>IFERROR(IF(LEN(D2008)&gt;0,IF(LEN(INDEX(AdressBook!$C$6:$C$25,MATCH(D2008,AdressBook!$B$6:$B$25,0),1))=0,"",INDEX(AdressBook!$C$6:$C$25,MATCH(D2008,AdressBook!$B$6:$B$25,0),1)),""),"")</f>
        <v/>
      </c>
      <c r="S2008" s="165">
        <f>IF(LEN(C2008)&gt;0,IFERROR(IF(MATCH(C2008,C2009:$C$4004,0)&gt;0,-1,ROW(S2008)-ROW($S$3)),ROW(S2008)-ROW($S$3)),-1)</f>
        <v>-1</v>
      </c>
      <c r="T2008" s="165">
        <f t="shared" si="224"/>
        <v>0</v>
      </c>
      <c r="U2008" s="165" t="str">
        <f t="shared" si="225"/>
        <v/>
      </c>
      <c r="V2008" s="165" t="str">
        <f>IFERROR(IF(OR(C2008="",S2008&lt;0),"",IF(SUBTOTAL(3,C2008:C2008)=0,-1,SUBTOTAL(3,$C$4:C2008))),"")</f>
        <v/>
      </c>
      <c r="W2008" s="156" t="str">
        <f t="array" ref="W2008">IF(LEN(C2008)&gt;0,IFERROR(IF(MATCH(C2008,$C$3:$C2007,0)&gt;0,N2008-INDEX($N$3:N2007,SUMPRODUCT(MAX(ROW($C$3:$C2007)*(C2008=$C$3:$C2007)))-2,1),""),""),"")</f>
        <v/>
      </c>
      <c r="X2008" s="156">
        <f t="shared" ca="1" si="226"/>
        <v>1</v>
      </c>
      <c r="Y2008" s="156">
        <f t="shared" ca="1" si="227"/>
        <v>1</v>
      </c>
    </row>
    <row r="2009" spans="2:25" hidden="1" x14ac:dyDescent="0.25">
      <c r="B2009" s="390" t="str">
        <f>IFERROR(IF(LEN(INDEX(PlansAndNotes!$B$6:$B$2005,ROW(A2009)-ROW($B$3)))=0,"",INDEX(PlansAndNotes!$B$6:$B$2005,ROW(A2009)-ROW($B$3))),"")</f>
        <v/>
      </c>
      <c r="C2009" s="387" t="str">
        <f t="shared" si="228"/>
        <v/>
      </c>
      <c r="D2009" s="361" t="str">
        <f>IFERROR(IF(LEN(C2009)&gt;0,IF(LEN(INDEX(TasksList!$C$6:$C$25,MATCH(C2009,TasksList!$B$6:$B$25,0),1))=0,"",INDEX(TasksList!$C$6:$C$25,MATCH(C2009,TasksList!$B$6:$B$25,0),1)),""),"")</f>
        <v/>
      </c>
      <c r="E2009" s="361" t="str">
        <f>IFERROR(IF(LEN(C2009)&gt;0,IF(LEN(INDEX(TasksList!$F$6:$F$25,MATCH(C2009,TasksList!$B$6:$B$25,0),1))=0,"not set!",INDEX(TasksList!$F$6:$F$25,MATCH(C2009,TasksList!$B$6:$B$25,0),1)),""),"")</f>
        <v/>
      </c>
      <c r="F2009" s="360" t="str">
        <f>IFERROR(IF(LEN(D2009)&gt;0,IF(LEN(INDEX(AdressBook!$D$6:$D$25,MATCH(D2009,AdressBook!$B$6:$B$25,0),1))=0,"",INDEX(AdressBook!$D$6:$D$25,MATCH(D2009,AdressBook!$B$6:$B$25,0),1)),""),"")</f>
        <v/>
      </c>
      <c r="G2009" s="361" t="str">
        <f>IFERROR(IF(LEN(INDEX(PlansAndNotes!$F$6:$F$4005,ROW(B2009)-ROW($C$3)))=0,"",INDEX(PlansAndNotes!$F$6:$F$4005,ROW(B2009)-ROW($C$3))),"")</f>
        <v/>
      </c>
      <c r="H2009" s="361" t="str">
        <f>IFERROR(IF(LEN(C2009)&gt;0,IF(LEN(INDEX(TasksList!$G$6:$G$25,MATCH(C2009,TasksList!$B$6:$B$25,0),1))=0,"",INDEX(TasksList!$G$6:$G$25,MATCH(C2009,TasksList!$B$6:$B$25,0),1)),""),"")</f>
        <v/>
      </c>
      <c r="N2009" s="362" t="str">
        <f>IFERROR(IF(LEN(INDEX(PlansAndNotes!$D$6:$D$4005,ROW(B2009)-ROW($C$3)))=0,"",INDEX(PlansAndNotes!$D$6:$D$4005,ROW(B2009)-ROW($C$3))),"")</f>
        <v/>
      </c>
      <c r="O2009" s="165" t="str">
        <f t="shared" si="223"/>
        <v/>
      </c>
      <c r="P2009" s="363" t="str">
        <f>IFERROR(IF(LEN(INDEX(PlansAndNotes!$E$6:$E$4005,ROW(B2009)-ROW($C$3)))=0,"",INDEX(PlansAndNotes!$E$6:$E$4005,ROW(B2009)-ROW($C$3))),"")</f>
        <v/>
      </c>
      <c r="Q2009" s="363" t="str">
        <f>IFERROR(IF(LEN(INDEX(PlansAndNotes!$G$6:$G$4005,ROW(B2009)-ROW($C$3)))=0,"",INDEX(PlansAndNotes!$G$6:$G$4005,ROW(B2009)-ROW($C$3))),"")</f>
        <v/>
      </c>
      <c r="R2009" s="361" t="str">
        <f>IFERROR(IF(LEN(D2009)&gt;0,IF(LEN(INDEX(AdressBook!$C$6:$C$25,MATCH(D2009,AdressBook!$B$6:$B$25,0),1))=0,"",INDEX(AdressBook!$C$6:$C$25,MATCH(D2009,AdressBook!$B$6:$B$25,0),1)),""),"")</f>
        <v/>
      </c>
      <c r="S2009" s="165">
        <f>IF(LEN(C2009)&gt;0,IFERROR(IF(MATCH(C2009,C2010:$C$4004,0)&gt;0,-1,ROW(S2009)-ROW($S$3)),ROW(S2009)-ROW($S$3)),-1)</f>
        <v>-1</v>
      </c>
      <c r="T2009" s="165">
        <f t="shared" si="224"/>
        <v>0</v>
      </c>
      <c r="U2009" s="165" t="str">
        <f t="shared" si="225"/>
        <v/>
      </c>
      <c r="V2009" s="165" t="str">
        <f>IFERROR(IF(OR(C2009="",S2009&lt;0),"",IF(SUBTOTAL(3,C2009:C2009)=0,-1,SUBTOTAL(3,$C$4:C2009))),"")</f>
        <v/>
      </c>
      <c r="W2009" s="156" t="str">
        <f t="array" ref="W2009">IF(LEN(C2009)&gt;0,IFERROR(IF(MATCH(C2009,$C$3:$C2008,0)&gt;0,N2009-INDEX($N$3:N2008,SUMPRODUCT(MAX(ROW($C$3:$C2008)*(C2009=$C$3:$C2008)))-2,1),""),""),"")</f>
        <v/>
      </c>
      <c r="X2009" s="156">
        <f t="shared" ca="1" si="226"/>
        <v>1</v>
      </c>
      <c r="Y2009" s="156">
        <f t="shared" ca="1" si="227"/>
        <v>1</v>
      </c>
    </row>
    <row r="2010" spans="2:25" hidden="1" x14ac:dyDescent="0.25">
      <c r="B2010" s="390" t="str">
        <f>IFERROR(IF(LEN(INDEX(PlansAndNotes!$B$6:$B$2005,ROW(A2010)-ROW($B$3)))=0,"",INDEX(PlansAndNotes!$B$6:$B$2005,ROW(A2010)-ROW($B$3))),"")</f>
        <v/>
      </c>
      <c r="C2010" s="387" t="str">
        <f t="shared" si="228"/>
        <v/>
      </c>
      <c r="D2010" s="361" t="str">
        <f>IFERROR(IF(LEN(C2010)&gt;0,IF(LEN(INDEX(TasksList!$C$6:$C$25,MATCH(C2010,TasksList!$B$6:$B$25,0),1))=0,"",INDEX(TasksList!$C$6:$C$25,MATCH(C2010,TasksList!$B$6:$B$25,0),1)),""),"")</f>
        <v/>
      </c>
      <c r="E2010" s="361" t="str">
        <f>IFERROR(IF(LEN(C2010)&gt;0,IF(LEN(INDEX(TasksList!$F$6:$F$25,MATCH(C2010,TasksList!$B$6:$B$25,0),1))=0,"not set!",INDEX(TasksList!$F$6:$F$25,MATCH(C2010,TasksList!$B$6:$B$25,0),1)),""),"")</f>
        <v/>
      </c>
      <c r="F2010" s="360" t="str">
        <f>IFERROR(IF(LEN(D2010)&gt;0,IF(LEN(INDEX(AdressBook!$D$6:$D$25,MATCH(D2010,AdressBook!$B$6:$B$25,0),1))=0,"",INDEX(AdressBook!$D$6:$D$25,MATCH(D2010,AdressBook!$B$6:$B$25,0),1)),""),"")</f>
        <v/>
      </c>
      <c r="G2010" s="361" t="str">
        <f>IFERROR(IF(LEN(INDEX(PlansAndNotes!$F$6:$F$4005,ROW(B2010)-ROW($C$3)))=0,"",INDEX(PlansAndNotes!$F$6:$F$4005,ROW(B2010)-ROW($C$3))),"")</f>
        <v/>
      </c>
      <c r="H2010" s="361" t="str">
        <f>IFERROR(IF(LEN(C2010)&gt;0,IF(LEN(INDEX(TasksList!$G$6:$G$25,MATCH(C2010,TasksList!$B$6:$B$25,0),1))=0,"",INDEX(TasksList!$G$6:$G$25,MATCH(C2010,TasksList!$B$6:$B$25,0),1)),""),"")</f>
        <v/>
      </c>
      <c r="N2010" s="362" t="str">
        <f>IFERROR(IF(LEN(INDEX(PlansAndNotes!$D$6:$D$4005,ROW(B2010)-ROW($C$3)))=0,"",INDEX(PlansAndNotes!$D$6:$D$4005,ROW(B2010)-ROW($C$3))),"")</f>
        <v/>
      </c>
      <c r="O2010" s="165" t="str">
        <f t="shared" si="223"/>
        <v/>
      </c>
      <c r="P2010" s="363" t="str">
        <f>IFERROR(IF(LEN(INDEX(PlansAndNotes!$E$6:$E$4005,ROW(B2010)-ROW($C$3)))=0,"",INDEX(PlansAndNotes!$E$6:$E$4005,ROW(B2010)-ROW($C$3))),"")</f>
        <v/>
      </c>
      <c r="Q2010" s="363" t="str">
        <f>IFERROR(IF(LEN(INDEX(PlansAndNotes!$G$6:$G$4005,ROW(B2010)-ROW($C$3)))=0,"",INDEX(PlansAndNotes!$G$6:$G$4005,ROW(B2010)-ROW($C$3))),"")</f>
        <v/>
      </c>
      <c r="R2010" s="361" t="str">
        <f>IFERROR(IF(LEN(D2010)&gt;0,IF(LEN(INDEX(AdressBook!$C$6:$C$25,MATCH(D2010,AdressBook!$B$6:$B$25,0),1))=0,"",INDEX(AdressBook!$C$6:$C$25,MATCH(D2010,AdressBook!$B$6:$B$25,0),1)),""),"")</f>
        <v/>
      </c>
      <c r="S2010" s="165">
        <f>IF(LEN(C2010)&gt;0,IFERROR(IF(MATCH(C2010,C2011:$C$4004,0)&gt;0,-1,ROW(S2010)-ROW($S$3)),ROW(S2010)-ROW($S$3)),-1)</f>
        <v>-1</v>
      </c>
      <c r="T2010" s="165">
        <f t="shared" si="224"/>
        <v>0</v>
      </c>
      <c r="U2010" s="165" t="str">
        <f t="shared" si="225"/>
        <v/>
      </c>
      <c r="V2010" s="165" t="str">
        <f>IFERROR(IF(OR(C2010="",S2010&lt;0),"",IF(SUBTOTAL(3,C2010:C2010)=0,-1,SUBTOTAL(3,$C$4:C2010))),"")</f>
        <v/>
      </c>
      <c r="W2010" s="156" t="str">
        <f t="array" ref="W2010">IF(LEN(C2010)&gt;0,IFERROR(IF(MATCH(C2010,$C$3:$C2009,0)&gt;0,N2010-INDEX($N$3:N2009,SUMPRODUCT(MAX(ROW($C$3:$C2009)*(C2010=$C$3:$C2009)))-2,1),""),""),"")</f>
        <v/>
      </c>
      <c r="X2010" s="156">
        <f t="shared" ca="1" si="226"/>
        <v>1</v>
      </c>
      <c r="Y2010" s="156">
        <f t="shared" ca="1" si="227"/>
        <v>1</v>
      </c>
    </row>
    <row r="2011" spans="2:25" hidden="1" x14ac:dyDescent="0.25">
      <c r="B2011" s="390" t="str">
        <f>IFERROR(IF(LEN(INDEX(PlansAndNotes!$B$6:$B$2005,ROW(A2011)-ROW($B$3)))=0,"",INDEX(PlansAndNotes!$B$6:$B$2005,ROW(A2011)-ROW($B$3))),"")</f>
        <v/>
      </c>
      <c r="C2011" s="387" t="str">
        <f t="shared" si="228"/>
        <v/>
      </c>
      <c r="D2011" s="361" t="str">
        <f>IFERROR(IF(LEN(C2011)&gt;0,IF(LEN(INDEX(TasksList!$C$6:$C$25,MATCH(C2011,TasksList!$B$6:$B$25,0),1))=0,"",INDEX(TasksList!$C$6:$C$25,MATCH(C2011,TasksList!$B$6:$B$25,0),1)),""),"")</f>
        <v/>
      </c>
      <c r="E2011" s="361" t="str">
        <f>IFERROR(IF(LEN(C2011)&gt;0,IF(LEN(INDEX(TasksList!$F$6:$F$25,MATCH(C2011,TasksList!$B$6:$B$25,0),1))=0,"not set!",INDEX(TasksList!$F$6:$F$25,MATCH(C2011,TasksList!$B$6:$B$25,0),1)),""),"")</f>
        <v/>
      </c>
      <c r="F2011" s="360" t="str">
        <f>IFERROR(IF(LEN(D2011)&gt;0,IF(LEN(INDEX(AdressBook!$D$6:$D$25,MATCH(D2011,AdressBook!$B$6:$B$25,0),1))=0,"",INDEX(AdressBook!$D$6:$D$25,MATCH(D2011,AdressBook!$B$6:$B$25,0),1)),""),"")</f>
        <v/>
      </c>
      <c r="G2011" s="361" t="str">
        <f>IFERROR(IF(LEN(INDEX(PlansAndNotes!$F$6:$F$4005,ROW(B2011)-ROW($C$3)))=0,"",INDEX(PlansAndNotes!$F$6:$F$4005,ROW(B2011)-ROW($C$3))),"")</f>
        <v/>
      </c>
      <c r="H2011" s="361" t="str">
        <f>IFERROR(IF(LEN(C2011)&gt;0,IF(LEN(INDEX(TasksList!$G$6:$G$25,MATCH(C2011,TasksList!$B$6:$B$25,0),1))=0,"",INDEX(TasksList!$G$6:$G$25,MATCH(C2011,TasksList!$B$6:$B$25,0),1)),""),"")</f>
        <v/>
      </c>
      <c r="N2011" s="362" t="str">
        <f>IFERROR(IF(LEN(INDEX(PlansAndNotes!$D$6:$D$4005,ROW(B2011)-ROW($C$3)))=0,"",INDEX(PlansAndNotes!$D$6:$D$4005,ROW(B2011)-ROW($C$3))),"")</f>
        <v/>
      </c>
      <c r="O2011" s="165" t="str">
        <f t="shared" si="223"/>
        <v/>
      </c>
      <c r="P2011" s="363" t="str">
        <f>IFERROR(IF(LEN(INDEX(PlansAndNotes!$E$6:$E$4005,ROW(B2011)-ROW($C$3)))=0,"",INDEX(PlansAndNotes!$E$6:$E$4005,ROW(B2011)-ROW($C$3))),"")</f>
        <v/>
      </c>
      <c r="Q2011" s="363" t="str">
        <f>IFERROR(IF(LEN(INDEX(PlansAndNotes!$G$6:$G$4005,ROW(B2011)-ROW($C$3)))=0,"",INDEX(PlansAndNotes!$G$6:$G$4005,ROW(B2011)-ROW($C$3))),"")</f>
        <v/>
      </c>
      <c r="R2011" s="361" t="str">
        <f>IFERROR(IF(LEN(D2011)&gt;0,IF(LEN(INDEX(AdressBook!$C$6:$C$25,MATCH(D2011,AdressBook!$B$6:$B$25,0),1))=0,"",INDEX(AdressBook!$C$6:$C$25,MATCH(D2011,AdressBook!$B$6:$B$25,0),1)),""),"")</f>
        <v/>
      </c>
      <c r="S2011" s="165">
        <f>IF(LEN(C2011)&gt;0,IFERROR(IF(MATCH(C2011,C2012:$C$4004,0)&gt;0,-1,ROW(S2011)-ROW($S$3)),ROW(S2011)-ROW($S$3)),-1)</f>
        <v>-1</v>
      </c>
      <c r="T2011" s="165">
        <f t="shared" si="224"/>
        <v>0</v>
      </c>
      <c r="U2011" s="165" t="str">
        <f t="shared" si="225"/>
        <v/>
      </c>
      <c r="V2011" s="165" t="str">
        <f>IFERROR(IF(OR(C2011="",S2011&lt;0),"",IF(SUBTOTAL(3,C2011:C2011)=0,-1,SUBTOTAL(3,$C$4:C2011))),"")</f>
        <v/>
      </c>
      <c r="W2011" s="156" t="str">
        <f t="array" ref="W2011">IF(LEN(C2011)&gt;0,IFERROR(IF(MATCH(C2011,$C$3:$C2010,0)&gt;0,N2011-INDEX($N$3:N2010,SUMPRODUCT(MAX(ROW($C$3:$C2010)*(C2011=$C$3:$C2010)))-2,1),""),""),"")</f>
        <v/>
      </c>
      <c r="X2011" s="156">
        <f t="shared" ca="1" si="226"/>
        <v>1</v>
      </c>
      <c r="Y2011" s="156">
        <f t="shared" ca="1" si="227"/>
        <v>1</v>
      </c>
    </row>
    <row r="2012" spans="2:25" hidden="1" x14ac:dyDescent="0.25">
      <c r="B2012" s="390" t="str">
        <f>IFERROR(IF(LEN(INDEX(PlansAndNotes!$B$6:$B$2005,ROW(A2012)-ROW($B$3)))=0,"",INDEX(PlansAndNotes!$B$6:$B$2005,ROW(A2012)-ROW($B$3))),"")</f>
        <v/>
      </c>
      <c r="C2012" s="387" t="str">
        <f t="shared" si="228"/>
        <v/>
      </c>
      <c r="D2012" s="361" t="str">
        <f>IFERROR(IF(LEN(C2012)&gt;0,IF(LEN(INDEX(TasksList!$C$6:$C$25,MATCH(C2012,TasksList!$B$6:$B$25,0),1))=0,"",INDEX(TasksList!$C$6:$C$25,MATCH(C2012,TasksList!$B$6:$B$25,0),1)),""),"")</f>
        <v/>
      </c>
      <c r="E2012" s="361" t="str">
        <f>IFERROR(IF(LEN(C2012)&gt;0,IF(LEN(INDEX(TasksList!$F$6:$F$25,MATCH(C2012,TasksList!$B$6:$B$25,0),1))=0,"not set!",INDEX(TasksList!$F$6:$F$25,MATCH(C2012,TasksList!$B$6:$B$25,0),1)),""),"")</f>
        <v/>
      </c>
      <c r="F2012" s="360" t="str">
        <f>IFERROR(IF(LEN(D2012)&gt;0,IF(LEN(INDEX(AdressBook!$D$6:$D$25,MATCH(D2012,AdressBook!$B$6:$B$25,0),1))=0,"",INDEX(AdressBook!$D$6:$D$25,MATCH(D2012,AdressBook!$B$6:$B$25,0),1)),""),"")</f>
        <v/>
      </c>
      <c r="G2012" s="361" t="str">
        <f>IFERROR(IF(LEN(INDEX(PlansAndNotes!$F$6:$F$4005,ROW(B2012)-ROW($C$3)))=0,"",INDEX(PlansAndNotes!$F$6:$F$4005,ROW(B2012)-ROW($C$3))),"")</f>
        <v/>
      </c>
      <c r="H2012" s="361" t="str">
        <f>IFERROR(IF(LEN(C2012)&gt;0,IF(LEN(INDEX(TasksList!$G$6:$G$25,MATCH(C2012,TasksList!$B$6:$B$25,0),1))=0,"",INDEX(TasksList!$G$6:$G$25,MATCH(C2012,TasksList!$B$6:$B$25,0),1)),""),"")</f>
        <v/>
      </c>
      <c r="N2012" s="362" t="str">
        <f>IFERROR(IF(LEN(INDEX(PlansAndNotes!$D$6:$D$4005,ROW(B2012)-ROW($C$3)))=0,"",INDEX(PlansAndNotes!$D$6:$D$4005,ROW(B2012)-ROW($C$3))),"")</f>
        <v/>
      </c>
      <c r="O2012" s="165" t="str">
        <f t="shared" si="223"/>
        <v/>
      </c>
      <c r="P2012" s="363" t="str">
        <f>IFERROR(IF(LEN(INDEX(PlansAndNotes!$E$6:$E$4005,ROW(B2012)-ROW($C$3)))=0,"",INDEX(PlansAndNotes!$E$6:$E$4005,ROW(B2012)-ROW($C$3))),"")</f>
        <v/>
      </c>
      <c r="Q2012" s="363" t="str">
        <f>IFERROR(IF(LEN(INDEX(PlansAndNotes!$G$6:$G$4005,ROW(B2012)-ROW($C$3)))=0,"",INDEX(PlansAndNotes!$G$6:$G$4005,ROW(B2012)-ROW($C$3))),"")</f>
        <v/>
      </c>
      <c r="R2012" s="361" t="str">
        <f>IFERROR(IF(LEN(D2012)&gt;0,IF(LEN(INDEX(AdressBook!$C$6:$C$25,MATCH(D2012,AdressBook!$B$6:$B$25,0),1))=0,"",INDEX(AdressBook!$C$6:$C$25,MATCH(D2012,AdressBook!$B$6:$B$25,0),1)),""),"")</f>
        <v/>
      </c>
      <c r="S2012" s="165">
        <f>IF(LEN(C2012)&gt;0,IFERROR(IF(MATCH(C2012,C2013:$C$4004,0)&gt;0,-1,ROW(S2012)-ROW($S$3)),ROW(S2012)-ROW($S$3)),-1)</f>
        <v>-1</v>
      </c>
      <c r="T2012" s="165">
        <f t="shared" si="224"/>
        <v>0</v>
      </c>
      <c r="U2012" s="165" t="str">
        <f t="shared" si="225"/>
        <v/>
      </c>
      <c r="V2012" s="165" t="str">
        <f>IFERROR(IF(OR(C2012="",S2012&lt;0),"",IF(SUBTOTAL(3,C2012:C2012)=0,-1,SUBTOTAL(3,$C$4:C2012))),"")</f>
        <v/>
      </c>
      <c r="W2012" s="156" t="str">
        <f t="array" ref="W2012">IF(LEN(C2012)&gt;0,IFERROR(IF(MATCH(C2012,$C$3:$C2011,0)&gt;0,N2012-INDEX($N$3:N2011,SUMPRODUCT(MAX(ROW($C$3:$C2011)*(C2012=$C$3:$C2011)))-2,1),""),""),"")</f>
        <v/>
      </c>
      <c r="X2012" s="156">
        <f t="shared" ca="1" si="226"/>
        <v>1</v>
      </c>
      <c r="Y2012" s="156">
        <f t="shared" ca="1" si="227"/>
        <v>1</v>
      </c>
    </row>
    <row r="2013" spans="2:25" hidden="1" x14ac:dyDescent="0.25">
      <c r="B2013" s="390" t="str">
        <f>IFERROR(IF(LEN(INDEX(PlansAndNotes!$B$6:$B$2005,ROW(A2013)-ROW($B$3)))=0,"",INDEX(PlansAndNotes!$B$6:$B$2005,ROW(A2013)-ROW($B$3))),"")</f>
        <v/>
      </c>
      <c r="C2013" s="387" t="str">
        <f t="shared" si="228"/>
        <v/>
      </c>
      <c r="D2013" s="361" t="str">
        <f>IFERROR(IF(LEN(C2013)&gt;0,IF(LEN(INDEX(TasksList!$C$6:$C$25,MATCH(C2013,TasksList!$B$6:$B$25,0),1))=0,"",INDEX(TasksList!$C$6:$C$25,MATCH(C2013,TasksList!$B$6:$B$25,0),1)),""),"")</f>
        <v/>
      </c>
      <c r="E2013" s="361" t="str">
        <f>IFERROR(IF(LEN(C2013)&gt;0,IF(LEN(INDEX(TasksList!$F$6:$F$25,MATCH(C2013,TasksList!$B$6:$B$25,0),1))=0,"not set!",INDEX(TasksList!$F$6:$F$25,MATCH(C2013,TasksList!$B$6:$B$25,0),1)),""),"")</f>
        <v/>
      </c>
      <c r="F2013" s="360" t="str">
        <f>IFERROR(IF(LEN(D2013)&gt;0,IF(LEN(INDEX(AdressBook!$D$6:$D$25,MATCH(D2013,AdressBook!$B$6:$B$25,0),1))=0,"",INDEX(AdressBook!$D$6:$D$25,MATCH(D2013,AdressBook!$B$6:$B$25,0),1)),""),"")</f>
        <v/>
      </c>
      <c r="G2013" s="361" t="str">
        <f>IFERROR(IF(LEN(INDEX(PlansAndNotes!$F$6:$F$4005,ROW(B2013)-ROW($C$3)))=0,"",INDEX(PlansAndNotes!$F$6:$F$4005,ROW(B2013)-ROW($C$3))),"")</f>
        <v/>
      </c>
      <c r="H2013" s="361" t="str">
        <f>IFERROR(IF(LEN(C2013)&gt;0,IF(LEN(INDEX(TasksList!$G$6:$G$25,MATCH(C2013,TasksList!$B$6:$B$25,0),1))=0,"",INDEX(TasksList!$G$6:$G$25,MATCH(C2013,TasksList!$B$6:$B$25,0),1)),""),"")</f>
        <v/>
      </c>
      <c r="N2013" s="362" t="str">
        <f>IFERROR(IF(LEN(INDEX(PlansAndNotes!$D$6:$D$4005,ROW(B2013)-ROW($C$3)))=0,"",INDEX(PlansAndNotes!$D$6:$D$4005,ROW(B2013)-ROW($C$3))),"")</f>
        <v/>
      </c>
      <c r="O2013" s="165" t="str">
        <f t="shared" si="223"/>
        <v/>
      </c>
      <c r="P2013" s="363" t="str">
        <f>IFERROR(IF(LEN(INDEX(PlansAndNotes!$E$6:$E$4005,ROW(B2013)-ROW($C$3)))=0,"",INDEX(PlansAndNotes!$E$6:$E$4005,ROW(B2013)-ROW($C$3))),"")</f>
        <v/>
      </c>
      <c r="Q2013" s="363" t="str">
        <f>IFERROR(IF(LEN(INDEX(PlansAndNotes!$G$6:$G$4005,ROW(B2013)-ROW($C$3)))=0,"",INDEX(PlansAndNotes!$G$6:$G$4005,ROW(B2013)-ROW($C$3))),"")</f>
        <v/>
      </c>
      <c r="R2013" s="361" t="str">
        <f>IFERROR(IF(LEN(D2013)&gt;0,IF(LEN(INDEX(AdressBook!$C$6:$C$25,MATCH(D2013,AdressBook!$B$6:$B$25,0),1))=0,"",INDEX(AdressBook!$C$6:$C$25,MATCH(D2013,AdressBook!$B$6:$B$25,0),1)),""),"")</f>
        <v/>
      </c>
      <c r="S2013" s="165">
        <f>IF(LEN(C2013)&gt;0,IFERROR(IF(MATCH(C2013,C2014:$C$4004,0)&gt;0,-1,ROW(S2013)-ROW($S$3)),ROW(S2013)-ROW($S$3)),-1)</f>
        <v>-1</v>
      </c>
      <c r="T2013" s="165">
        <f t="shared" si="224"/>
        <v>0</v>
      </c>
      <c r="U2013" s="165" t="str">
        <f t="shared" si="225"/>
        <v/>
      </c>
      <c r="V2013" s="165" t="str">
        <f>IFERROR(IF(OR(C2013="",S2013&lt;0),"",IF(SUBTOTAL(3,C2013:C2013)=0,-1,SUBTOTAL(3,$C$4:C2013))),"")</f>
        <v/>
      </c>
      <c r="W2013" s="156" t="str">
        <f t="array" ref="W2013">IF(LEN(C2013)&gt;0,IFERROR(IF(MATCH(C2013,$C$3:$C2012,0)&gt;0,N2013-INDEX($N$3:N2012,SUMPRODUCT(MAX(ROW($C$3:$C2012)*(C2013=$C$3:$C2012)))-2,1),""),""),"")</f>
        <v/>
      </c>
      <c r="X2013" s="156">
        <f t="shared" ca="1" si="226"/>
        <v>1</v>
      </c>
      <c r="Y2013" s="156">
        <f t="shared" ca="1" si="227"/>
        <v>1</v>
      </c>
    </row>
    <row r="2014" spans="2:25" hidden="1" x14ac:dyDescent="0.25">
      <c r="B2014" s="390" t="str">
        <f>IFERROR(IF(LEN(INDEX(PlansAndNotes!$B$6:$B$2005,ROW(A2014)-ROW($B$3)))=0,"",INDEX(PlansAndNotes!$B$6:$B$2005,ROW(A2014)-ROW($B$3))),"")</f>
        <v/>
      </c>
      <c r="C2014" s="387" t="str">
        <f t="shared" si="228"/>
        <v/>
      </c>
      <c r="D2014" s="361" t="str">
        <f>IFERROR(IF(LEN(C2014)&gt;0,IF(LEN(INDEX(TasksList!$C$6:$C$25,MATCH(C2014,TasksList!$B$6:$B$25,0),1))=0,"",INDEX(TasksList!$C$6:$C$25,MATCH(C2014,TasksList!$B$6:$B$25,0),1)),""),"")</f>
        <v/>
      </c>
      <c r="E2014" s="361" t="str">
        <f>IFERROR(IF(LEN(C2014)&gt;0,IF(LEN(INDEX(TasksList!$F$6:$F$25,MATCH(C2014,TasksList!$B$6:$B$25,0),1))=0,"not set!",INDEX(TasksList!$F$6:$F$25,MATCH(C2014,TasksList!$B$6:$B$25,0),1)),""),"")</f>
        <v/>
      </c>
      <c r="F2014" s="360" t="str">
        <f>IFERROR(IF(LEN(D2014)&gt;0,IF(LEN(INDEX(AdressBook!$D$6:$D$25,MATCH(D2014,AdressBook!$B$6:$B$25,0),1))=0,"",INDEX(AdressBook!$D$6:$D$25,MATCH(D2014,AdressBook!$B$6:$B$25,0),1)),""),"")</f>
        <v/>
      </c>
      <c r="G2014" s="361" t="str">
        <f>IFERROR(IF(LEN(INDEX(PlansAndNotes!$F$6:$F$4005,ROW(B2014)-ROW($C$3)))=0,"",INDEX(PlansAndNotes!$F$6:$F$4005,ROW(B2014)-ROW($C$3))),"")</f>
        <v/>
      </c>
      <c r="H2014" s="361" t="str">
        <f>IFERROR(IF(LEN(C2014)&gt;0,IF(LEN(INDEX(TasksList!$G$6:$G$25,MATCH(C2014,TasksList!$B$6:$B$25,0),1))=0,"",INDEX(TasksList!$G$6:$G$25,MATCH(C2014,TasksList!$B$6:$B$25,0),1)),""),"")</f>
        <v/>
      </c>
      <c r="N2014" s="362" t="str">
        <f>IFERROR(IF(LEN(INDEX(PlansAndNotes!$D$6:$D$4005,ROW(B2014)-ROW($C$3)))=0,"",INDEX(PlansAndNotes!$D$6:$D$4005,ROW(B2014)-ROW($C$3))),"")</f>
        <v/>
      </c>
      <c r="O2014" s="165" t="str">
        <f t="shared" si="223"/>
        <v/>
      </c>
      <c r="P2014" s="363" t="str">
        <f>IFERROR(IF(LEN(INDEX(PlansAndNotes!$E$6:$E$4005,ROW(B2014)-ROW($C$3)))=0,"",INDEX(PlansAndNotes!$E$6:$E$4005,ROW(B2014)-ROW($C$3))),"")</f>
        <v/>
      </c>
      <c r="Q2014" s="363" t="str">
        <f>IFERROR(IF(LEN(INDEX(PlansAndNotes!$G$6:$G$4005,ROW(B2014)-ROW($C$3)))=0,"",INDEX(PlansAndNotes!$G$6:$G$4005,ROW(B2014)-ROW($C$3))),"")</f>
        <v/>
      </c>
      <c r="R2014" s="361" t="str">
        <f>IFERROR(IF(LEN(D2014)&gt;0,IF(LEN(INDEX(AdressBook!$C$6:$C$25,MATCH(D2014,AdressBook!$B$6:$B$25,0),1))=0,"",INDEX(AdressBook!$C$6:$C$25,MATCH(D2014,AdressBook!$B$6:$B$25,0),1)),""),"")</f>
        <v/>
      </c>
      <c r="S2014" s="165">
        <f>IF(LEN(C2014)&gt;0,IFERROR(IF(MATCH(C2014,C2015:$C$4004,0)&gt;0,-1,ROW(S2014)-ROW($S$3)),ROW(S2014)-ROW($S$3)),-1)</f>
        <v>-1</v>
      </c>
      <c r="T2014" s="165">
        <f t="shared" si="224"/>
        <v>0</v>
      </c>
      <c r="U2014" s="165" t="str">
        <f t="shared" si="225"/>
        <v/>
      </c>
      <c r="V2014" s="165" t="str">
        <f>IFERROR(IF(OR(C2014="",S2014&lt;0),"",IF(SUBTOTAL(3,C2014:C2014)=0,-1,SUBTOTAL(3,$C$4:C2014))),"")</f>
        <v/>
      </c>
      <c r="W2014" s="156" t="str">
        <f t="array" ref="W2014">IF(LEN(C2014)&gt;0,IFERROR(IF(MATCH(C2014,$C$3:$C2013,0)&gt;0,N2014-INDEX($N$3:N2013,SUMPRODUCT(MAX(ROW($C$3:$C2013)*(C2014=$C$3:$C2013)))-2,1),""),""),"")</f>
        <v/>
      </c>
      <c r="X2014" s="156">
        <f t="shared" ca="1" si="226"/>
        <v>1</v>
      </c>
      <c r="Y2014" s="156">
        <f t="shared" ca="1" si="227"/>
        <v>1</v>
      </c>
    </row>
    <row r="2015" spans="2:25" hidden="1" x14ac:dyDescent="0.25">
      <c r="B2015" s="390" t="str">
        <f>IFERROR(IF(LEN(INDEX(PlansAndNotes!$B$6:$B$2005,ROW(A2015)-ROW($B$3)))=0,"",INDEX(PlansAndNotes!$B$6:$B$2005,ROW(A2015)-ROW($B$3))),"")</f>
        <v/>
      </c>
      <c r="C2015" s="387" t="str">
        <f t="shared" si="228"/>
        <v/>
      </c>
      <c r="D2015" s="361" t="str">
        <f>IFERROR(IF(LEN(C2015)&gt;0,IF(LEN(INDEX(TasksList!$C$6:$C$25,MATCH(C2015,TasksList!$B$6:$B$25,0),1))=0,"",INDEX(TasksList!$C$6:$C$25,MATCH(C2015,TasksList!$B$6:$B$25,0),1)),""),"")</f>
        <v/>
      </c>
      <c r="E2015" s="361" t="str">
        <f>IFERROR(IF(LEN(C2015)&gt;0,IF(LEN(INDEX(TasksList!$F$6:$F$25,MATCH(C2015,TasksList!$B$6:$B$25,0),1))=0,"not set!",INDEX(TasksList!$F$6:$F$25,MATCH(C2015,TasksList!$B$6:$B$25,0),1)),""),"")</f>
        <v/>
      </c>
      <c r="F2015" s="360" t="str">
        <f>IFERROR(IF(LEN(D2015)&gt;0,IF(LEN(INDEX(AdressBook!$D$6:$D$25,MATCH(D2015,AdressBook!$B$6:$B$25,0),1))=0,"",INDEX(AdressBook!$D$6:$D$25,MATCH(D2015,AdressBook!$B$6:$B$25,0),1)),""),"")</f>
        <v/>
      </c>
      <c r="G2015" s="361" t="str">
        <f>IFERROR(IF(LEN(INDEX(PlansAndNotes!$F$6:$F$4005,ROW(B2015)-ROW($C$3)))=0,"",INDEX(PlansAndNotes!$F$6:$F$4005,ROW(B2015)-ROW($C$3))),"")</f>
        <v/>
      </c>
      <c r="H2015" s="361" t="str">
        <f>IFERROR(IF(LEN(C2015)&gt;0,IF(LEN(INDEX(TasksList!$G$6:$G$25,MATCH(C2015,TasksList!$B$6:$B$25,0),1))=0,"",INDEX(TasksList!$G$6:$G$25,MATCH(C2015,TasksList!$B$6:$B$25,0),1)),""),"")</f>
        <v/>
      </c>
      <c r="N2015" s="362" t="str">
        <f>IFERROR(IF(LEN(INDEX(PlansAndNotes!$D$6:$D$4005,ROW(B2015)-ROW($C$3)))=0,"",INDEX(PlansAndNotes!$D$6:$D$4005,ROW(B2015)-ROW($C$3))),"")</f>
        <v/>
      </c>
      <c r="O2015" s="165" t="str">
        <f t="shared" si="223"/>
        <v/>
      </c>
      <c r="P2015" s="363" t="str">
        <f>IFERROR(IF(LEN(INDEX(PlansAndNotes!$E$6:$E$4005,ROW(B2015)-ROW($C$3)))=0,"",INDEX(PlansAndNotes!$E$6:$E$4005,ROW(B2015)-ROW($C$3))),"")</f>
        <v/>
      </c>
      <c r="Q2015" s="363" t="str">
        <f>IFERROR(IF(LEN(INDEX(PlansAndNotes!$G$6:$G$4005,ROW(B2015)-ROW($C$3)))=0,"",INDEX(PlansAndNotes!$G$6:$G$4005,ROW(B2015)-ROW($C$3))),"")</f>
        <v/>
      </c>
      <c r="R2015" s="361" t="str">
        <f>IFERROR(IF(LEN(D2015)&gt;0,IF(LEN(INDEX(AdressBook!$C$6:$C$25,MATCH(D2015,AdressBook!$B$6:$B$25,0),1))=0,"",INDEX(AdressBook!$C$6:$C$25,MATCH(D2015,AdressBook!$B$6:$B$25,0),1)),""),"")</f>
        <v/>
      </c>
      <c r="S2015" s="165">
        <f>IF(LEN(C2015)&gt;0,IFERROR(IF(MATCH(C2015,C2016:$C$4004,0)&gt;0,-1,ROW(S2015)-ROW($S$3)),ROW(S2015)-ROW($S$3)),-1)</f>
        <v>-1</v>
      </c>
      <c r="T2015" s="165">
        <f t="shared" si="224"/>
        <v>0</v>
      </c>
      <c r="U2015" s="165" t="str">
        <f t="shared" si="225"/>
        <v/>
      </c>
      <c r="V2015" s="165" t="str">
        <f>IFERROR(IF(OR(C2015="",S2015&lt;0),"",IF(SUBTOTAL(3,C2015:C2015)=0,-1,SUBTOTAL(3,$C$4:C2015))),"")</f>
        <v/>
      </c>
      <c r="W2015" s="156" t="str">
        <f t="array" ref="W2015">IF(LEN(C2015)&gt;0,IFERROR(IF(MATCH(C2015,$C$3:$C2014,0)&gt;0,N2015-INDEX($N$3:N2014,SUMPRODUCT(MAX(ROW($C$3:$C2014)*(C2015=$C$3:$C2014)))-2,1),""),""),"")</f>
        <v/>
      </c>
      <c r="X2015" s="156">
        <f t="shared" ca="1" si="226"/>
        <v>1</v>
      </c>
      <c r="Y2015" s="156">
        <f t="shared" ca="1" si="227"/>
        <v>1</v>
      </c>
    </row>
    <row r="2016" spans="2:25" hidden="1" x14ac:dyDescent="0.25">
      <c r="B2016" s="390" t="str">
        <f>IFERROR(IF(LEN(INDEX(PlansAndNotes!$B$6:$B$2005,ROW(A2016)-ROW($B$3)))=0,"",INDEX(PlansAndNotes!$B$6:$B$2005,ROW(A2016)-ROW($B$3))),"")</f>
        <v/>
      </c>
      <c r="C2016" s="387" t="str">
        <f t="shared" si="228"/>
        <v/>
      </c>
      <c r="D2016" s="361" t="str">
        <f>IFERROR(IF(LEN(C2016)&gt;0,IF(LEN(INDEX(TasksList!$C$6:$C$25,MATCH(C2016,TasksList!$B$6:$B$25,0),1))=0,"",INDEX(TasksList!$C$6:$C$25,MATCH(C2016,TasksList!$B$6:$B$25,0),1)),""),"")</f>
        <v/>
      </c>
      <c r="E2016" s="361" t="str">
        <f>IFERROR(IF(LEN(C2016)&gt;0,IF(LEN(INDEX(TasksList!$F$6:$F$25,MATCH(C2016,TasksList!$B$6:$B$25,0),1))=0,"not set!",INDEX(TasksList!$F$6:$F$25,MATCH(C2016,TasksList!$B$6:$B$25,0),1)),""),"")</f>
        <v/>
      </c>
      <c r="F2016" s="360" t="str">
        <f>IFERROR(IF(LEN(D2016)&gt;0,IF(LEN(INDEX(AdressBook!$D$6:$D$25,MATCH(D2016,AdressBook!$B$6:$B$25,0),1))=0,"",INDEX(AdressBook!$D$6:$D$25,MATCH(D2016,AdressBook!$B$6:$B$25,0),1)),""),"")</f>
        <v/>
      </c>
      <c r="G2016" s="361" t="str">
        <f>IFERROR(IF(LEN(INDEX(PlansAndNotes!$F$6:$F$4005,ROW(B2016)-ROW($C$3)))=0,"",INDEX(PlansAndNotes!$F$6:$F$4005,ROW(B2016)-ROW($C$3))),"")</f>
        <v/>
      </c>
      <c r="H2016" s="361" t="str">
        <f>IFERROR(IF(LEN(C2016)&gt;0,IF(LEN(INDEX(TasksList!$G$6:$G$25,MATCH(C2016,TasksList!$B$6:$B$25,0),1))=0,"",INDEX(TasksList!$G$6:$G$25,MATCH(C2016,TasksList!$B$6:$B$25,0),1)),""),"")</f>
        <v/>
      </c>
      <c r="N2016" s="362" t="str">
        <f>IFERROR(IF(LEN(INDEX(PlansAndNotes!$D$6:$D$4005,ROW(B2016)-ROW($C$3)))=0,"",INDEX(PlansAndNotes!$D$6:$D$4005,ROW(B2016)-ROW($C$3))),"")</f>
        <v/>
      </c>
      <c r="O2016" s="165" t="str">
        <f t="shared" si="223"/>
        <v/>
      </c>
      <c r="P2016" s="363" t="str">
        <f>IFERROR(IF(LEN(INDEX(PlansAndNotes!$E$6:$E$4005,ROW(B2016)-ROW($C$3)))=0,"",INDEX(PlansAndNotes!$E$6:$E$4005,ROW(B2016)-ROW($C$3))),"")</f>
        <v/>
      </c>
      <c r="Q2016" s="363" t="str">
        <f>IFERROR(IF(LEN(INDEX(PlansAndNotes!$G$6:$G$4005,ROW(B2016)-ROW($C$3)))=0,"",INDEX(PlansAndNotes!$G$6:$G$4005,ROW(B2016)-ROW($C$3))),"")</f>
        <v/>
      </c>
      <c r="R2016" s="361" t="str">
        <f>IFERROR(IF(LEN(D2016)&gt;0,IF(LEN(INDEX(AdressBook!$C$6:$C$25,MATCH(D2016,AdressBook!$B$6:$B$25,0),1))=0,"",INDEX(AdressBook!$C$6:$C$25,MATCH(D2016,AdressBook!$B$6:$B$25,0),1)),""),"")</f>
        <v/>
      </c>
      <c r="S2016" s="165">
        <f>IF(LEN(C2016)&gt;0,IFERROR(IF(MATCH(C2016,C2017:$C$4004,0)&gt;0,-1,ROW(S2016)-ROW($S$3)),ROW(S2016)-ROW($S$3)),-1)</f>
        <v>-1</v>
      </c>
      <c r="T2016" s="165">
        <f t="shared" si="224"/>
        <v>0</v>
      </c>
      <c r="U2016" s="165" t="str">
        <f t="shared" si="225"/>
        <v/>
      </c>
      <c r="V2016" s="165" t="str">
        <f>IFERROR(IF(OR(C2016="",S2016&lt;0),"",IF(SUBTOTAL(3,C2016:C2016)=0,-1,SUBTOTAL(3,$C$4:C2016))),"")</f>
        <v/>
      </c>
      <c r="W2016" s="156" t="str">
        <f t="array" ref="W2016">IF(LEN(C2016)&gt;0,IFERROR(IF(MATCH(C2016,$C$3:$C2015,0)&gt;0,N2016-INDEX($N$3:N2015,SUMPRODUCT(MAX(ROW($C$3:$C2015)*(C2016=$C$3:$C2015)))-2,1),""),""),"")</f>
        <v/>
      </c>
      <c r="X2016" s="156">
        <f t="shared" ca="1" si="226"/>
        <v>1</v>
      </c>
      <c r="Y2016" s="156">
        <f t="shared" ca="1" si="227"/>
        <v>1</v>
      </c>
    </row>
    <row r="2017" spans="2:25" hidden="1" x14ac:dyDescent="0.25">
      <c r="B2017" s="390" t="str">
        <f>IFERROR(IF(LEN(INDEX(PlansAndNotes!$B$6:$B$2005,ROW(A2017)-ROW($B$3)))=0,"",INDEX(PlansAndNotes!$B$6:$B$2005,ROW(A2017)-ROW($B$3))),"")</f>
        <v/>
      </c>
      <c r="C2017" s="387" t="str">
        <f t="shared" si="228"/>
        <v/>
      </c>
      <c r="D2017" s="361" t="str">
        <f>IFERROR(IF(LEN(C2017)&gt;0,IF(LEN(INDEX(TasksList!$C$6:$C$25,MATCH(C2017,TasksList!$B$6:$B$25,0),1))=0,"",INDEX(TasksList!$C$6:$C$25,MATCH(C2017,TasksList!$B$6:$B$25,0),1)),""),"")</f>
        <v/>
      </c>
      <c r="E2017" s="361" t="str">
        <f>IFERROR(IF(LEN(C2017)&gt;0,IF(LEN(INDEX(TasksList!$F$6:$F$25,MATCH(C2017,TasksList!$B$6:$B$25,0),1))=0,"not set!",INDEX(TasksList!$F$6:$F$25,MATCH(C2017,TasksList!$B$6:$B$25,0),1)),""),"")</f>
        <v/>
      </c>
      <c r="F2017" s="360" t="str">
        <f>IFERROR(IF(LEN(D2017)&gt;0,IF(LEN(INDEX(AdressBook!$D$6:$D$25,MATCH(D2017,AdressBook!$B$6:$B$25,0),1))=0,"",INDEX(AdressBook!$D$6:$D$25,MATCH(D2017,AdressBook!$B$6:$B$25,0),1)),""),"")</f>
        <v/>
      </c>
      <c r="G2017" s="361" t="str">
        <f>IFERROR(IF(LEN(INDEX(PlansAndNotes!$F$6:$F$4005,ROW(B2017)-ROW($C$3)))=0,"",INDEX(PlansAndNotes!$F$6:$F$4005,ROW(B2017)-ROW($C$3))),"")</f>
        <v/>
      </c>
      <c r="H2017" s="361" t="str">
        <f>IFERROR(IF(LEN(C2017)&gt;0,IF(LEN(INDEX(TasksList!$G$6:$G$25,MATCH(C2017,TasksList!$B$6:$B$25,0),1))=0,"",INDEX(TasksList!$G$6:$G$25,MATCH(C2017,TasksList!$B$6:$B$25,0),1)),""),"")</f>
        <v/>
      </c>
      <c r="N2017" s="362" t="str">
        <f>IFERROR(IF(LEN(INDEX(PlansAndNotes!$D$6:$D$4005,ROW(B2017)-ROW($C$3)))=0,"",INDEX(PlansAndNotes!$D$6:$D$4005,ROW(B2017)-ROW($C$3))),"")</f>
        <v/>
      </c>
      <c r="O2017" s="165" t="str">
        <f t="shared" si="223"/>
        <v/>
      </c>
      <c r="P2017" s="363" t="str">
        <f>IFERROR(IF(LEN(INDEX(PlansAndNotes!$E$6:$E$4005,ROW(B2017)-ROW($C$3)))=0,"",INDEX(PlansAndNotes!$E$6:$E$4005,ROW(B2017)-ROW($C$3))),"")</f>
        <v/>
      </c>
      <c r="Q2017" s="363" t="str">
        <f>IFERROR(IF(LEN(INDEX(PlansAndNotes!$G$6:$G$4005,ROW(B2017)-ROW($C$3)))=0,"",INDEX(PlansAndNotes!$G$6:$G$4005,ROW(B2017)-ROW($C$3))),"")</f>
        <v/>
      </c>
      <c r="R2017" s="361" t="str">
        <f>IFERROR(IF(LEN(D2017)&gt;0,IF(LEN(INDEX(AdressBook!$C$6:$C$25,MATCH(D2017,AdressBook!$B$6:$B$25,0),1))=0,"",INDEX(AdressBook!$C$6:$C$25,MATCH(D2017,AdressBook!$B$6:$B$25,0),1)),""),"")</f>
        <v/>
      </c>
      <c r="S2017" s="165">
        <f>IF(LEN(C2017)&gt;0,IFERROR(IF(MATCH(C2017,C2018:$C$4004,0)&gt;0,-1,ROW(S2017)-ROW($S$3)),ROW(S2017)-ROW($S$3)),-1)</f>
        <v>-1</v>
      </c>
      <c r="T2017" s="165">
        <f t="shared" si="224"/>
        <v>0</v>
      </c>
      <c r="U2017" s="165" t="str">
        <f t="shared" si="225"/>
        <v/>
      </c>
      <c r="V2017" s="165" t="str">
        <f>IFERROR(IF(OR(C2017="",S2017&lt;0),"",IF(SUBTOTAL(3,C2017:C2017)=0,-1,SUBTOTAL(3,$C$4:C2017))),"")</f>
        <v/>
      </c>
      <c r="W2017" s="156" t="str">
        <f t="array" ref="W2017">IF(LEN(C2017)&gt;0,IFERROR(IF(MATCH(C2017,$C$3:$C2016,0)&gt;0,N2017-INDEX($N$3:N2016,SUMPRODUCT(MAX(ROW($C$3:$C2016)*(C2017=$C$3:$C2016)))-2,1),""),""),"")</f>
        <v/>
      </c>
      <c r="X2017" s="156">
        <f t="shared" ca="1" si="226"/>
        <v>1</v>
      </c>
      <c r="Y2017" s="156">
        <f t="shared" ca="1" si="227"/>
        <v>1</v>
      </c>
    </row>
    <row r="2018" spans="2:25" hidden="1" x14ac:dyDescent="0.25">
      <c r="B2018" s="390" t="str">
        <f>IFERROR(IF(LEN(INDEX(PlansAndNotes!$B$6:$B$2005,ROW(A2018)-ROW($B$3)))=0,"",INDEX(PlansAndNotes!$B$6:$B$2005,ROW(A2018)-ROW($B$3))),"")</f>
        <v/>
      </c>
      <c r="C2018" s="387" t="str">
        <f t="shared" si="228"/>
        <v/>
      </c>
      <c r="D2018" s="361" t="str">
        <f>IFERROR(IF(LEN(C2018)&gt;0,IF(LEN(INDEX(TasksList!$C$6:$C$25,MATCH(C2018,TasksList!$B$6:$B$25,0),1))=0,"",INDEX(TasksList!$C$6:$C$25,MATCH(C2018,TasksList!$B$6:$B$25,0),1)),""),"")</f>
        <v/>
      </c>
      <c r="E2018" s="361" t="str">
        <f>IFERROR(IF(LEN(C2018)&gt;0,IF(LEN(INDEX(TasksList!$F$6:$F$25,MATCH(C2018,TasksList!$B$6:$B$25,0),1))=0,"not set!",INDEX(TasksList!$F$6:$F$25,MATCH(C2018,TasksList!$B$6:$B$25,0),1)),""),"")</f>
        <v/>
      </c>
      <c r="F2018" s="360" t="str">
        <f>IFERROR(IF(LEN(D2018)&gt;0,IF(LEN(INDEX(AdressBook!$D$6:$D$25,MATCH(D2018,AdressBook!$B$6:$B$25,0),1))=0,"",INDEX(AdressBook!$D$6:$D$25,MATCH(D2018,AdressBook!$B$6:$B$25,0),1)),""),"")</f>
        <v/>
      </c>
      <c r="G2018" s="361" t="str">
        <f>IFERROR(IF(LEN(INDEX(PlansAndNotes!$F$6:$F$4005,ROW(B2018)-ROW($C$3)))=0,"",INDEX(PlansAndNotes!$F$6:$F$4005,ROW(B2018)-ROW($C$3))),"")</f>
        <v/>
      </c>
      <c r="H2018" s="361" t="str">
        <f>IFERROR(IF(LEN(C2018)&gt;0,IF(LEN(INDEX(TasksList!$G$6:$G$25,MATCH(C2018,TasksList!$B$6:$B$25,0),1))=0,"",INDEX(TasksList!$G$6:$G$25,MATCH(C2018,TasksList!$B$6:$B$25,0),1)),""),"")</f>
        <v/>
      </c>
      <c r="N2018" s="362" t="str">
        <f>IFERROR(IF(LEN(INDEX(PlansAndNotes!$D$6:$D$4005,ROW(B2018)-ROW($C$3)))=0,"",INDEX(PlansAndNotes!$D$6:$D$4005,ROW(B2018)-ROW($C$3))),"")</f>
        <v/>
      </c>
      <c r="O2018" s="165" t="str">
        <f t="shared" si="223"/>
        <v/>
      </c>
      <c r="P2018" s="363" t="str">
        <f>IFERROR(IF(LEN(INDEX(PlansAndNotes!$E$6:$E$4005,ROW(B2018)-ROW($C$3)))=0,"",INDEX(PlansAndNotes!$E$6:$E$4005,ROW(B2018)-ROW($C$3))),"")</f>
        <v/>
      </c>
      <c r="Q2018" s="363" t="str">
        <f>IFERROR(IF(LEN(INDEX(PlansAndNotes!$G$6:$G$4005,ROW(B2018)-ROW($C$3)))=0,"",INDEX(PlansAndNotes!$G$6:$G$4005,ROW(B2018)-ROW($C$3))),"")</f>
        <v/>
      </c>
      <c r="R2018" s="361" t="str">
        <f>IFERROR(IF(LEN(D2018)&gt;0,IF(LEN(INDEX(AdressBook!$C$6:$C$25,MATCH(D2018,AdressBook!$B$6:$B$25,0),1))=0,"",INDEX(AdressBook!$C$6:$C$25,MATCH(D2018,AdressBook!$B$6:$B$25,0),1)),""),"")</f>
        <v/>
      </c>
      <c r="S2018" s="165">
        <f>IF(LEN(C2018)&gt;0,IFERROR(IF(MATCH(C2018,C2019:$C$4004,0)&gt;0,-1,ROW(S2018)-ROW($S$3)),ROW(S2018)-ROW($S$3)),-1)</f>
        <v>-1</v>
      </c>
      <c r="T2018" s="165">
        <f t="shared" si="224"/>
        <v>0</v>
      </c>
      <c r="U2018" s="165" t="str">
        <f t="shared" si="225"/>
        <v/>
      </c>
      <c r="V2018" s="165" t="str">
        <f>IFERROR(IF(OR(C2018="",S2018&lt;0),"",IF(SUBTOTAL(3,C2018:C2018)=0,-1,SUBTOTAL(3,$C$4:C2018))),"")</f>
        <v/>
      </c>
      <c r="W2018" s="156" t="str">
        <f t="array" ref="W2018">IF(LEN(C2018)&gt;0,IFERROR(IF(MATCH(C2018,$C$3:$C2017,0)&gt;0,N2018-INDEX($N$3:N2017,SUMPRODUCT(MAX(ROW($C$3:$C2017)*(C2018=$C$3:$C2017)))-2,1),""),""),"")</f>
        <v/>
      </c>
      <c r="X2018" s="156">
        <f t="shared" ca="1" si="226"/>
        <v>1</v>
      </c>
      <c r="Y2018" s="156">
        <f t="shared" ca="1" si="227"/>
        <v>1</v>
      </c>
    </row>
    <row r="2019" spans="2:25" hidden="1" x14ac:dyDescent="0.25">
      <c r="B2019" s="390" t="str">
        <f>IFERROR(IF(LEN(INDEX(PlansAndNotes!$B$6:$B$2005,ROW(A2019)-ROW($B$3)))=0,"",INDEX(PlansAndNotes!$B$6:$B$2005,ROW(A2019)-ROW($B$3))),"")</f>
        <v/>
      </c>
      <c r="C2019" s="388" t="str">
        <f t="shared" si="228"/>
        <v/>
      </c>
      <c r="D2019" s="386" t="str">
        <f>IFERROR(IF(LEN(C2019)&gt;0,IF(LEN(INDEX(TasksList!$C$6:$C$25,MATCH(C2019,TasksList!$B$6:$B$25,0),1))=0,"",INDEX(TasksList!$C$6:$C$25,MATCH(C2019,TasksList!$B$6:$B$25,0),1)),""),"")</f>
        <v/>
      </c>
      <c r="E2019" s="386" t="str">
        <f>IFERROR(IF(LEN(C2019)&gt;0,IF(LEN(INDEX(TasksList!$F$6:$F$25,MATCH(C2019,TasksList!$B$6:$B$25,0),1))=0,"not set!",INDEX(TasksList!$F$6:$F$25,MATCH(C2019,TasksList!$B$6:$B$25,0),1)),""),"")</f>
        <v/>
      </c>
      <c r="F2019" s="360" t="str">
        <f>IFERROR(IF(LEN(D2019)&gt;0,IF(LEN(INDEX(AdressBook!$D$6:$D$25,MATCH(D2019,AdressBook!$B$6:$B$25,0),1))=0,"",INDEX(AdressBook!$D$6:$D$25,MATCH(D2019,AdressBook!$B$6:$B$25,0),1)),""),"")</f>
        <v/>
      </c>
      <c r="G2019" s="386" t="str">
        <f>IFERROR(IF(LEN(INDEX(PlansAndNotes!$F$6:$F$4005,ROW(B2019)-ROW($C$3)))=0,"",INDEX(PlansAndNotes!$F$6:$F$4005,ROW(B2019)-ROW($C$3))),"")</f>
        <v/>
      </c>
      <c r="H2019" s="361" t="str">
        <f>IFERROR(IF(LEN(C2019)&gt;0,IF(LEN(INDEX(TasksList!$G$6:$G$25,MATCH(C2019,TasksList!$B$6:$B$25,0),1))=0,"",INDEX(TasksList!$G$6:$G$25,MATCH(C2019,TasksList!$B$6:$B$25,0),1)),""),"")</f>
        <v/>
      </c>
      <c r="N2019" s="362" t="str">
        <f>IFERROR(IF(LEN(INDEX(PlansAndNotes!$D$6:$D$4005,ROW(B2019)-ROW($C$3)))=0,"",INDEX(PlansAndNotes!$D$6:$D$4005,ROW(B2019)-ROW($C$3))),"")</f>
        <v/>
      </c>
      <c r="O2019" s="165" t="str">
        <f t="shared" si="223"/>
        <v/>
      </c>
      <c r="P2019" s="363" t="str">
        <f>IFERROR(IF(LEN(INDEX(PlansAndNotes!$E$6:$E$4005,ROW(B2019)-ROW($C$3)))=0,"",INDEX(PlansAndNotes!$E$6:$E$4005,ROW(B2019)-ROW($C$3))),"")</f>
        <v/>
      </c>
      <c r="Q2019" s="363" t="str">
        <f>IFERROR(IF(LEN(INDEX(PlansAndNotes!$G$6:$G$4005,ROW(B2019)-ROW($C$3)))=0,"",INDEX(PlansAndNotes!$G$6:$G$4005,ROW(B2019)-ROW($C$3))),"")</f>
        <v/>
      </c>
      <c r="R2019" s="361" t="str">
        <f>IFERROR(IF(LEN(D2019)&gt;0,IF(LEN(INDEX(AdressBook!$C$6:$C$25,MATCH(D2019,AdressBook!$B$6:$B$25,0),1))=0,"",INDEX(AdressBook!$C$6:$C$25,MATCH(D2019,AdressBook!$B$6:$B$25,0),1)),""),"")</f>
        <v/>
      </c>
      <c r="S2019" s="165">
        <f>IF(LEN(C2019)&gt;0,IFERROR(IF(MATCH(C2019,C2020:$C$4004,0)&gt;0,-1,ROW(S2019)-ROW($S$3)),ROW(S2019)-ROW($S$3)),-1)</f>
        <v>-1</v>
      </c>
      <c r="T2019" s="165">
        <f t="shared" si="224"/>
        <v>0</v>
      </c>
      <c r="U2019" s="165" t="str">
        <f t="shared" si="225"/>
        <v/>
      </c>
      <c r="V2019" s="165" t="str">
        <f>IFERROR(IF(OR(C2019="",S2019&lt;0),"",IF(SUBTOTAL(3,C2019:C2019)=0,-1,SUBTOTAL(3,$C$4:C2019))),"")</f>
        <v/>
      </c>
      <c r="W2019" s="156" t="str">
        <f t="array" ref="W2019">IF(LEN(C2019)&gt;0,IFERROR(IF(MATCH(C2019,$C$3:$C2018,0)&gt;0,N2019-INDEX($N$3:N2018,SUMPRODUCT(MAX(ROW($C$3:$C2018)*(C2019=$C$3:$C2018)))-2,1),""),""),"")</f>
        <v/>
      </c>
      <c r="X2019" s="156">
        <f t="shared" ca="1" si="226"/>
        <v>1</v>
      </c>
      <c r="Y2019" s="156">
        <f t="shared" ca="1" si="227"/>
        <v>1</v>
      </c>
    </row>
    <row r="2020" spans="2:25" hidden="1" x14ac:dyDescent="0.25">
      <c r="B2020" s="390" t="str">
        <f>IFERROR(IF(LEN(INDEX(PlansAndNotes!$B$6:$B$2005,ROW(A2020)-ROW($B$3)))=0,"",INDEX(PlansAndNotes!$B$6:$B$2005,ROW(A2020)-ROW($B$3))),"")</f>
        <v/>
      </c>
      <c r="C2020" s="387" t="str">
        <f t="shared" ref="C2020:C2051" si="229">IF(LEN(B2020)&gt;0,LEFT(B2020,SEARCH(" - ",B2020)-1)*1,"")</f>
        <v/>
      </c>
      <c r="D2020" s="361" t="str">
        <f>IFERROR(IF(LEN(C2020)&gt;0,IF(LEN(INDEX(TasksList!$C$6:$C$25,MATCH(C2020,TasksList!$B$6:$B$25,0),1))=0,"",INDEX(TasksList!$C$6:$C$25,MATCH(C2020,TasksList!$B$6:$B$25,0),1)),""),"")</f>
        <v/>
      </c>
      <c r="E2020" s="361" t="str">
        <f>IFERROR(IF(LEN(C2020)&gt;0,IF(LEN(INDEX(TasksList!$F$6:$F$25,MATCH(C2020,TasksList!$B$6:$B$25,0),1))=0,"not set!",INDEX(TasksList!$F$6:$F$25,MATCH(C2020,TasksList!$B$6:$B$25,0),1)),""),"")</f>
        <v/>
      </c>
      <c r="F2020" s="360" t="str">
        <f>IFERROR(IF(LEN(D2020)&gt;0,IF(LEN(INDEX(AdressBook!$D$6:$D$25,MATCH(D2020,AdressBook!$B$6:$B$25,0),1))=0,"",INDEX(AdressBook!$D$6:$D$25,MATCH(D2020,AdressBook!$B$6:$B$25,0),1)),""),"")</f>
        <v/>
      </c>
      <c r="G2020" s="361" t="str">
        <f>IFERROR(IF(LEN(INDEX(PlansAndNotes!$F$6:$F$4005,ROW(B2020)-ROW($C$3)))=0,"",INDEX(PlansAndNotes!$F$6:$F$4005,ROW(B2020)-ROW($C$3))),"")</f>
        <v/>
      </c>
      <c r="H2020" s="361" t="str">
        <f>IFERROR(IF(LEN(C2020)&gt;0,IF(LEN(INDEX(TasksList!$G$6:$G$25,MATCH(C2020,TasksList!$B$6:$B$25,0),1))=0,"",INDEX(TasksList!$G$6:$G$25,MATCH(C2020,TasksList!$B$6:$B$25,0),1)),""),"")</f>
        <v/>
      </c>
      <c r="N2020" s="362" t="str">
        <f>IFERROR(IF(LEN(INDEX(PlansAndNotes!$D$6:$D$4005,ROW(B2020)-ROW($C$3)))=0,"",INDEX(PlansAndNotes!$D$6:$D$4005,ROW(B2020)-ROW($C$3))),"")</f>
        <v/>
      </c>
      <c r="O2020" s="165" t="str">
        <f t="shared" si="223"/>
        <v/>
      </c>
      <c r="P2020" s="363" t="str">
        <f>IFERROR(IF(LEN(INDEX(PlansAndNotes!$E$6:$E$4005,ROW(B2020)-ROW($C$3)))=0,"",INDEX(PlansAndNotes!$E$6:$E$4005,ROW(B2020)-ROW($C$3))),"")</f>
        <v/>
      </c>
      <c r="Q2020" s="363" t="str">
        <f>IFERROR(IF(LEN(INDEX(PlansAndNotes!$G$6:$G$4005,ROW(B2020)-ROW($C$3)))=0,"",INDEX(PlansAndNotes!$G$6:$G$4005,ROW(B2020)-ROW($C$3))),"")</f>
        <v/>
      </c>
      <c r="R2020" s="361" t="str">
        <f>IFERROR(IF(LEN(D2020)&gt;0,IF(LEN(INDEX(AdressBook!$C$6:$C$25,MATCH(D2020,AdressBook!$B$6:$B$25,0),1))=0,"",INDEX(AdressBook!$C$6:$C$25,MATCH(D2020,AdressBook!$B$6:$B$25,0),1)),""),"")</f>
        <v/>
      </c>
      <c r="S2020" s="165">
        <f>IF(LEN(C2020)&gt;0,IFERROR(IF(MATCH(C2020,C2021:$C$4004,0)&gt;0,-1,ROW(S2020)-ROW($S$3)),ROW(S2020)-ROW($S$3)),-1)</f>
        <v>-1</v>
      </c>
      <c r="T2020" s="165">
        <f t="shared" si="224"/>
        <v>0</v>
      </c>
      <c r="U2020" s="165" t="str">
        <f t="shared" si="225"/>
        <v/>
      </c>
      <c r="V2020" s="165" t="str">
        <f>IFERROR(IF(OR(C2020="",S2020&lt;0),"",IF(SUBTOTAL(3,C2020:C2020)=0,-1,SUBTOTAL(3,$C$4:C2020))),"")</f>
        <v/>
      </c>
      <c r="W2020" s="156" t="str">
        <f t="array" ref="W2020">IF(LEN(C2020)&gt;0,IFERROR(IF(MATCH(C2020,$C$3:$C2019,0)&gt;0,N2020-INDEX($N$3:N2019,SUMPRODUCT(MAX(ROW($C$3:$C2019)*(C2020=$C$3:$C2019)))-2,1),""),""),"")</f>
        <v/>
      </c>
      <c r="X2020" s="156">
        <f t="shared" ca="1" si="226"/>
        <v>1</v>
      </c>
      <c r="Y2020" s="156">
        <f t="shared" ca="1" si="227"/>
        <v>1</v>
      </c>
    </row>
    <row r="2021" spans="2:25" hidden="1" x14ac:dyDescent="0.25">
      <c r="B2021" s="390" t="str">
        <f>IFERROR(IF(LEN(INDEX(PlansAndNotes!$B$6:$B$2005,ROW(A2021)-ROW($B$3)))=0,"",INDEX(PlansAndNotes!$B$6:$B$2005,ROW(A2021)-ROW($B$3))),"")</f>
        <v/>
      </c>
      <c r="C2021" s="387" t="str">
        <f t="shared" si="229"/>
        <v/>
      </c>
      <c r="D2021" s="361" t="str">
        <f>IFERROR(IF(LEN(C2021)&gt;0,IF(LEN(INDEX(TasksList!$C$6:$C$25,MATCH(C2021,TasksList!$B$6:$B$25,0),1))=0,"",INDEX(TasksList!$C$6:$C$25,MATCH(C2021,TasksList!$B$6:$B$25,0),1)),""),"")</f>
        <v/>
      </c>
      <c r="E2021" s="361" t="str">
        <f>IFERROR(IF(LEN(C2021)&gt;0,IF(LEN(INDEX(TasksList!$F$6:$F$25,MATCH(C2021,TasksList!$B$6:$B$25,0),1))=0,"not set!",INDEX(TasksList!$F$6:$F$25,MATCH(C2021,TasksList!$B$6:$B$25,0),1)),""),"")</f>
        <v/>
      </c>
      <c r="F2021" s="360" t="str">
        <f>IFERROR(IF(LEN(D2021)&gt;0,IF(LEN(INDEX(AdressBook!$D$6:$D$25,MATCH(D2021,AdressBook!$B$6:$B$25,0),1))=0,"",INDEX(AdressBook!$D$6:$D$25,MATCH(D2021,AdressBook!$B$6:$B$25,0),1)),""),"")</f>
        <v/>
      </c>
      <c r="G2021" s="361" t="str">
        <f>IFERROR(IF(LEN(INDEX(PlansAndNotes!$F$6:$F$4005,ROW(B2021)-ROW($C$3)))=0,"",INDEX(PlansAndNotes!$F$6:$F$4005,ROW(B2021)-ROW($C$3))),"")</f>
        <v/>
      </c>
      <c r="H2021" s="361" t="str">
        <f>IFERROR(IF(LEN(C2021)&gt;0,IF(LEN(INDEX(TasksList!$G$6:$G$25,MATCH(C2021,TasksList!$B$6:$B$25,0),1))=0,"",INDEX(TasksList!$G$6:$G$25,MATCH(C2021,TasksList!$B$6:$B$25,0),1)),""),"")</f>
        <v/>
      </c>
      <c r="N2021" s="362" t="str">
        <f>IFERROR(IF(LEN(INDEX(PlansAndNotes!$D$6:$D$4005,ROW(B2021)-ROW($C$3)))=0,"",INDEX(PlansAndNotes!$D$6:$D$4005,ROW(B2021)-ROW($C$3))),"")</f>
        <v/>
      </c>
      <c r="O2021" s="165" t="str">
        <f t="shared" si="223"/>
        <v/>
      </c>
      <c r="P2021" s="363" t="str">
        <f>IFERROR(IF(LEN(INDEX(PlansAndNotes!$E$6:$E$4005,ROW(B2021)-ROW($C$3)))=0,"",INDEX(PlansAndNotes!$E$6:$E$4005,ROW(B2021)-ROW($C$3))),"")</f>
        <v/>
      </c>
      <c r="Q2021" s="363" t="str">
        <f>IFERROR(IF(LEN(INDEX(PlansAndNotes!$G$6:$G$4005,ROW(B2021)-ROW($C$3)))=0,"",INDEX(PlansAndNotes!$G$6:$G$4005,ROW(B2021)-ROW($C$3))),"")</f>
        <v/>
      </c>
      <c r="R2021" s="361" t="str">
        <f>IFERROR(IF(LEN(D2021)&gt;0,IF(LEN(INDEX(AdressBook!$C$6:$C$25,MATCH(D2021,AdressBook!$B$6:$B$25,0),1))=0,"",INDEX(AdressBook!$C$6:$C$25,MATCH(D2021,AdressBook!$B$6:$B$25,0),1)),""),"")</f>
        <v/>
      </c>
      <c r="S2021" s="165">
        <f>IF(LEN(C2021)&gt;0,IFERROR(IF(MATCH(C2021,C2022:$C$4004,0)&gt;0,-1,ROW(S2021)-ROW($S$3)),ROW(S2021)-ROW($S$3)),-1)</f>
        <v>-1</v>
      </c>
      <c r="T2021" s="165">
        <f t="shared" si="224"/>
        <v>0</v>
      </c>
      <c r="U2021" s="165" t="str">
        <f t="shared" si="225"/>
        <v/>
      </c>
      <c r="V2021" s="165" t="str">
        <f>IFERROR(IF(OR(C2021="",S2021&lt;0),"",IF(SUBTOTAL(3,C2021:C2021)=0,-1,SUBTOTAL(3,$C$4:C2021))),"")</f>
        <v/>
      </c>
      <c r="W2021" s="156" t="str">
        <f t="array" ref="W2021">IF(LEN(C2021)&gt;0,IFERROR(IF(MATCH(C2021,$C$3:$C2020,0)&gt;0,N2021-INDEX($N$3:N2020,SUMPRODUCT(MAX(ROW($C$3:$C2020)*(C2021=$C$3:$C2020)))-2,1),""),""),"")</f>
        <v/>
      </c>
      <c r="X2021" s="156">
        <f t="shared" ca="1" si="226"/>
        <v>1</v>
      </c>
      <c r="Y2021" s="156">
        <f t="shared" ca="1" si="227"/>
        <v>1</v>
      </c>
    </row>
    <row r="2022" spans="2:25" hidden="1" x14ac:dyDescent="0.25">
      <c r="B2022" s="390" t="str">
        <f>IFERROR(IF(LEN(INDEX(PlansAndNotes!$B$6:$B$2005,ROW(A2022)-ROW($B$3)))=0,"",INDEX(PlansAndNotes!$B$6:$B$2005,ROW(A2022)-ROW($B$3))),"")</f>
        <v/>
      </c>
      <c r="C2022" s="387" t="str">
        <f t="shared" si="229"/>
        <v/>
      </c>
      <c r="D2022" s="361" t="str">
        <f>IFERROR(IF(LEN(C2022)&gt;0,IF(LEN(INDEX(TasksList!$C$6:$C$25,MATCH(C2022,TasksList!$B$6:$B$25,0),1))=0,"",INDEX(TasksList!$C$6:$C$25,MATCH(C2022,TasksList!$B$6:$B$25,0),1)),""),"")</f>
        <v/>
      </c>
      <c r="E2022" s="361" t="str">
        <f>IFERROR(IF(LEN(C2022)&gt;0,IF(LEN(INDEX(TasksList!$F$6:$F$25,MATCH(C2022,TasksList!$B$6:$B$25,0),1))=0,"not set!",INDEX(TasksList!$F$6:$F$25,MATCH(C2022,TasksList!$B$6:$B$25,0),1)),""),"")</f>
        <v/>
      </c>
      <c r="F2022" s="360" t="str">
        <f>IFERROR(IF(LEN(D2022)&gt;0,IF(LEN(INDEX(AdressBook!$D$6:$D$25,MATCH(D2022,AdressBook!$B$6:$B$25,0),1))=0,"",INDEX(AdressBook!$D$6:$D$25,MATCH(D2022,AdressBook!$B$6:$B$25,0),1)),""),"")</f>
        <v/>
      </c>
      <c r="G2022" s="361" t="str">
        <f>IFERROR(IF(LEN(INDEX(PlansAndNotes!$F$6:$F$4005,ROW(B2022)-ROW($C$3)))=0,"",INDEX(PlansAndNotes!$F$6:$F$4005,ROW(B2022)-ROW($C$3))),"")</f>
        <v/>
      </c>
      <c r="H2022" s="361" t="str">
        <f>IFERROR(IF(LEN(C2022)&gt;0,IF(LEN(INDEX(TasksList!$G$6:$G$25,MATCH(C2022,TasksList!$B$6:$B$25,0),1))=0,"",INDEX(TasksList!$G$6:$G$25,MATCH(C2022,TasksList!$B$6:$B$25,0),1)),""),"")</f>
        <v/>
      </c>
      <c r="N2022" s="362" t="str">
        <f>IFERROR(IF(LEN(INDEX(PlansAndNotes!$D$6:$D$4005,ROW(B2022)-ROW($C$3)))=0,"",INDEX(PlansAndNotes!$D$6:$D$4005,ROW(B2022)-ROW($C$3))),"")</f>
        <v/>
      </c>
      <c r="O2022" s="165" t="str">
        <f t="shared" si="223"/>
        <v/>
      </c>
      <c r="P2022" s="363" t="str">
        <f>IFERROR(IF(LEN(INDEX(PlansAndNotes!$E$6:$E$4005,ROW(B2022)-ROW($C$3)))=0,"",INDEX(PlansAndNotes!$E$6:$E$4005,ROW(B2022)-ROW($C$3))),"")</f>
        <v/>
      </c>
      <c r="Q2022" s="363" t="str">
        <f>IFERROR(IF(LEN(INDEX(PlansAndNotes!$G$6:$G$4005,ROW(B2022)-ROW($C$3)))=0,"",INDEX(PlansAndNotes!$G$6:$G$4005,ROW(B2022)-ROW($C$3))),"")</f>
        <v/>
      </c>
      <c r="R2022" s="361" t="str">
        <f>IFERROR(IF(LEN(D2022)&gt;0,IF(LEN(INDEX(AdressBook!$C$6:$C$25,MATCH(D2022,AdressBook!$B$6:$B$25,0),1))=0,"",INDEX(AdressBook!$C$6:$C$25,MATCH(D2022,AdressBook!$B$6:$B$25,0),1)),""),"")</f>
        <v/>
      </c>
      <c r="S2022" s="165">
        <f>IF(LEN(C2022)&gt;0,IFERROR(IF(MATCH(C2022,C2023:$C$4004,0)&gt;0,-1,ROW(S2022)-ROW($S$3)),ROW(S2022)-ROW($S$3)),-1)</f>
        <v>-1</v>
      </c>
      <c r="T2022" s="165">
        <f t="shared" si="224"/>
        <v>0</v>
      </c>
      <c r="U2022" s="165" t="str">
        <f t="shared" si="225"/>
        <v/>
      </c>
      <c r="V2022" s="165" t="str">
        <f>IFERROR(IF(OR(C2022="",S2022&lt;0),"",IF(SUBTOTAL(3,C2022:C2022)=0,-1,SUBTOTAL(3,$C$4:C2022))),"")</f>
        <v/>
      </c>
      <c r="W2022" s="156" t="str">
        <f t="array" ref="W2022">IF(LEN(C2022)&gt;0,IFERROR(IF(MATCH(C2022,$C$3:$C2021,0)&gt;0,N2022-INDEX($N$3:N2021,SUMPRODUCT(MAX(ROW($C$3:$C2021)*(C2022=$C$3:$C2021)))-2,1),""),""),"")</f>
        <v/>
      </c>
      <c r="X2022" s="156">
        <f t="shared" ca="1" si="226"/>
        <v>1</v>
      </c>
      <c r="Y2022" s="156">
        <f t="shared" ca="1" si="227"/>
        <v>1</v>
      </c>
    </row>
    <row r="2023" spans="2:25" hidden="1" x14ac:dyDescent="0.25">
      <c r="B2023" s="390" t="str">
        <f>IFERROR(IF(LEN(INDEX(PlansAndNotes!$B$6:$B$2005,ROW(A2023)-ROW($B$3)))=0,"",INDEX(PlansAndNotes!$B$6:$B$2005,ROW(A2023)-ROW($B$3))),"")</f>
        <v/>
      </c>
      <c r="C2023" s="387" t="str">
        <f t="shared" si="229"/>
        <v/>
      </c>
      <c r="D2023" s="361" t="str">
        <f>IFERROR(IF(LEN(C2023)&gt;0,IF(LEN(INDEX(TasksList!$C$6:$C$25,MATCH(C2023,TasksList!$B$6:$B$25,0),1))=0,"",INDEX(TasksList!$C$6:$C$25,MATCH(C2023,TasksList!$B$6:$B$25,0),1)),""),"")</f>
        <v/>
      </c>
      <c r="E2023" s="361" t="str">
        <f>IFERROR(IF(LEN(C2023)&gt;0,IF(LEN(INDEX(TasksList!$F$6:$F$25,MATCH(C2023,TasksList!$B$6:$B$25,0),1))=0,"not set!",INDEX(TasksList!$F$6:$F$25,MATCH(C2023,TasksList!$B$6:$B$25,0),1)),""),"")</f>
        <v/>
      </c>
      <c r="F2023" s="360" t="str">
        <f>IFERROR(IF(LEN(D2023)&gt;0,IF(LEN(INDEX(AdressBook!$D$6:$D$25,MATCH(D2023,AdressBook!$B$6:$B$25,0),1))=0,"",INDEX(AdressBook!$D$6:$D$25,MATCH(D2023,AdressBook!$B$6:$B$25,0),1)),""),"")</f>
        <v/>
      </c>
      <c r="G2023" s="361" t="str">
        <f>IFERROR(IF(LEN(INDEX(PlansAndNotes!$F$6:$F$4005,ROW(B2023)-ROW($C$3)))=0,"",INDEX(PlansAndNotes!$F$6:$F$4005,ROW(B2023)-ROW($C$3))),"")</f>
        <v/>
      </c>
      <c r="H2023" s="361" t="str">
        <f>IFERROR(IF(LEN(C2023)&gt;0,IF(LEN(INDEX(TasksList!$G$6:$G$25,MATCH(C2023,TasksList!$B$6:$B$25,0),1))=0,"",INDEX(TasksList!$G$6:$G$25,MATCH(C2023,TasksList!$B$6:$B$25,0),1)),""),"")</f>
        <v/>
      </c>
      <c r="N2023" s="362" t="str">
        <f>IFERROR(IF(LEN(INDEX(PlansAndNotes!$D$6:$D$4005,ROW(B2023)-ROW($C$3)))=0,"",INDEX(PlansAndNotes!$D$6:$D$4005,ROW(B2023)-ROW($C$3))),"")</f>
        <v/>
      </c>
      <c r="O2023" s="165" t="str">
        <f t="shared" si="223"/>
        <v/>
      </c>
      <c r="P2023" s="363" t="str">
        <f>IFERROR(IF(LEN(INDEX(PlansAndNotes!$E$6:$E$4005,ROW(B2023)-ROW($C$3)))=0,"",INDEX(PlansAndNotes!$E$6:$E$4005,ROW(B2023)-ROW($C$3))),"")</f>
        <v/>
      </c>
      <c r="Q2023" s="363" t="str">
        <f>IFERROR(IF(LEN(INDEX(PlansAndNotes!$G$6:$G$4005,ROW(B2023)-ROW($C$3)))=0,"",INDEX(PlansAndNotes!$G$6:$G$4005,ROW(B2023)-ROW($C$3))),"")</f>
        <v/>
      </c>
      <c r="R2023" s="361" t="str">
        <f>IFERROR(IF(LEN(D2023)&gt;0,IF(LEN(INDEX(AdressBook!$C$6:$C$25,MATCH(D2023,AdressBook!$B$6:$B$25,0),1))=0,"",INDEX(AdressBook!$C$6:$C$25,MATCH(D2023,AdressBook!$B$6:$B$25,0),1)),""),"")</f>
        <v/>
      </c>
      <c r="S2023" s="165">
        <f>IF(LEN(C2023)&gt;0,IFERROR(IF(MATCH(C2023,C2024:$C$4004,0)&gt;0,-1,ROW(S2023)-ROW($S$3)),ROW(S2023)-ROW($S$3)),-1)</f>
        <v>-1</v>
      </c>
      <c r="T2023" s="165">
        <f t="shared" si="224"/>
        <v>0</v>
      </c>
      <c r="U2023" s="165" t="str">
        <f t="shared" si="225"/>
        <v/>
      </c>
      <c r="V2023" s="165" t="str">
        <f>IFERROR(IF(OR(C2023="",S2023&lt;0),"",IF(SUBTOTAL(3,C2023:C2023)=0,-1,SUBTOTAL(3,$C$4:C2023))),"")</f>
        <v/>
      </c>
      <c r="W2023" s="156" t="str">
        <f t="array" ref="W2023">IF(LEN(C2023)&gt;0,IFERROR(IF(MATCH(C2023,$C$3:$C2022,0)&gt;0,N2023-INDEX($N$3:N2022,SUMPRODUCT(MAX(ROW($C$3:$C2022)*(C2023=$C$3:$C2022)))-2,1),""),""),"")</f>
        <v/>
      </c>
      <c r="X2023" s="156">
        <f t="shared" ca="1" si="226"/>
        <v>1</v>
      </c>
      <c r="Y2023" s="156">
        <f t="shared" ca="1" si="227"/>
        <v>1</v>
      </c>
    </row>
    <row r="2024" spans="2:25" hidden="1" x14ac:dyDescent="0.25">
      <c r="B2024" s="390" t="str">
        <f>IFERROR(IF(LEN(INDEX(PlansAndNotes!$B$6:$B$2005,ROW(A2024)-ROW($B$3)))=0,"",INDEX(PlansAndNotes!$B$6:$B$2005,ROW(A2024)-ROW($B$3))),"")</f>
        <v/>
      </c>
      <c r="C2024" s="387" t="str">
        <f t="shared" si="229"/>
        <v/>
      </c>
      <c r="D2024" s="361" t="str">
        <f>IFERROR(IF(LEN(C2024)&gt;0,IF(LEN(INDEX(TasksList!$C$6:$C$25,MATCH(C2024,TasksList!$B$6:$B$25,0),1))=0,"",INDEX(TasksList!$C$6:$C$25,MATCH(C2024,TasksList!$B$6:$B$25,0),1)),""),"")</f>
        <v/>
      </c>
      <c r="E2024" s="361" t="str">
        <f>IFERROR(IF(LEN(C2024)&gt;0,IF(LEN(INDEX(TasksList!$F$6:$F$25,MATCH(C2024,TasksList!$B$6:$B$25,0),1))=0,"not set!",INDEX(TasksList!$F$6:$F$25,MATCH(C2024,TasksList!$B$6:$B$25,0),1)),""),"")</f>
        <v/>
      </c>
      <c r="F2024" s="360" t="str">
        <f>IFERROR(IF(LEN(D2024)&gt;0,IF(LEN(INDEX(AdressBook!$D$6:$D$25,MATCH(D2024,AdressBook!$B$6:$B$25,0),1))=0,"",INDEX(AdressBook!$D$6:$D$25,MATCH(D2024,AdressBook!$B$6:$B$25,0),1)),""),"")</f>
        <v/>
      </c>
      <c r="G2024" s="361" t="str">
        <f>IFERROR(IF(LEN(INDEX(PlansAndNotes!$F$6:$F$4005,ROW(B2024)-ROW($C$3)))=0,"",INDEX(PlansAndNotes!$F$6:$F$4005,ROW(B2024)-ROW($C$3))),"")</f>
        <v/>
      </c>
      <c r="H2024" s="361" t="str">
        <f>IFERROR(IF(LEN(C2024)&gt;0,IF(LEN(INDEX(TasksList!$G$6:$G$25,MATCH(C2024,TasksList!$B$6:$B$25,0),1))=0,"",INDEX(TasksList!$G$6:$G$25,MATCH(C2024,TasksList!$B$6:$B$25,0),1)),""),"")</f>
        <v/>
      </c>
      <c r="N2024" s="362" t="str">
        <f>IFERROR(IF(LEN(INDEX(PlansAndNotes!$D$6:$D$4005,ROW(B2024)-ROW($C$3)))=0,"",INDEX(PlansAndNotes!$D$6:$D$4005,ROW(B2024)-ROW($C$3))),"")</f>
        <v/>
      </c>
      <c r="O2024" s="165" t="str">
        <f t="shared" si="223"/>
        <v/>
      </c>
      <c r="P2024" s="363" t="str">
        <f>IFERROR(IF(LEN(INDEX(PlansAndNotes!$E$6:$E$4005,ROW(B2024)-ROW($C$3)))=0,"",INDEX(PlansAndNotes!$E$6:$E$4005,ROW(B2024)-ROW($C$3))),"")</f>
        <v/>
      </c>
      <c r="Q2024" s="363" t="str">
        <f>IFERROR(IF(LEN(INDEX(PlansAndNotes!$G$6:$G$4005,ROW(B2024)-ROW($C$3)))=0,"",INDEX(PlansAndNotes!$G$6:$G$4005,ROW(B2024)-ROW($C$3))),"")</f>
        <v/>
      </c>
      <c r="R2024" s="361" t="str">
        <f>IFERROR(IF(LEN(D2024)&gt;0,IF(LEN(INDEX(AdressBook!$C$6:$C$25,MATCH(D2024,AdressBook!$B$6:$B$25,0),1))=0,"",INDEX(AdressBook!$C$6:$C$25,MATCH(D2024,AdressBook!$B$6:$B$25,0),1)),""),"")</f>
        <v/>
      </c>
      <c r="S2024" s="165">
        <f>IF(LEN(C2024)&gt;0,IFERROR(IF(MATCH(C2024,C2025:$C$4004,0)&gt;0,-1,ROW(S2024)-ROW($S$3)),ROW(S2024)-ROW($S$3)),-1)</f>
        <v>-1</v>
      </c>
      <c r="T2024" s="165">
        <f t="shared" si="224"/>
        <v>0</v>
      </c>
      <c r="U2024" s="165" t="str">
        <f t="shared" si="225"/>
        <v/>
      </c>
      <c r="V2024" s="165" t="str">
        <f>IFERROR(IF(OR(C2024="",S2024&lt;0),"",IF(SUBTOTAL(3,C2024:C2024)=0,-1,SUBTOTAL(3,$C$4:C2024))),"")</f>
        <v/>
      </c>
      <c r="W2024" s="156" t="str">
        <f t="array" ref="W2024">IF(LEN(C2024)&gt;0,IFERROR(IF(MATCH(C2024,$C$3:$C2023,0)&gt;0,N2024-INDEX($N$3:N2023,SUMPRODUCT(MAX(ROW($C$3:$C2023)*(C2024=$C$3:$C2023)))-2,1),""),""),"")</f>
        <v/>
      </c>
      <c r="X2024" s="156">
        <f t="shared" ca="1" si="226"/>
        <v>1</v>
      </c>
      <c r="Y2024" s="156">
        <f t="shared" ca="1" si="227"/>
        <v>1</v>
      </c>
    </row>
    <row r="2025" spans="2:25" hidden="1" x14ac:dyDescent="0.25">
      <c r="B2025" s="390" t="str">
        <f>IFERROR(IF(LEN(INDEX(PlansAndNotes!$B$6:$B$2005,ROW(A2025)-ROW($B$3)))=0,"",INDEX(PlansAndNotes!$B$6:$B$2005,ROW(A2025)-ROW($B$3))),"")</f>
        <v/>
      </c>
      <c r="C2025" s="387" t="str">
        <f t="shared" si="229"/>
        <v/>
      </c>
      <c r="D2025" s="361" t="str">
        <f>IFERROR(IF(LEN(C2025)&gt;0,IF(LEN(INDEX(TasksList!$C$6:$C$25,MATCH(C2025,TasksList!$B$6:$B$25,0),1))=0,"",INDEX(TasksList!$C$6:$C$25,MATCH(C2025,TasksList!$B$6:$B$25,0),1)),""),"")</f>
        <v/>
      </c>
      <c r="E2025" s="361" t="str">
        <f>IFERROR(IF(LEN(C2025)&gt;0,IF(LEN(INDEX(TasksList!$F$6:$F$25,MATCH(C2025,TasksList!$B$6:$B$25,0),1))=0,"not set!",INDEX(TasksList!$F$6:$F$25,MATCH(C2025,TasksList!$B$6:$B$25,0),1)),""),"")</f>
        <v/>
      </c>
      <c r="F2025" s="360" t="str">
        <f>IFERROR(IF(LEN(D2025)&gt;0,IF(LEN(INDEX(AdressBook!$D$6:$D$25,MATCH(D2025,AdressBook!$B$6:$B$25,0),1))=0,"",INDEX(AdressBook!$D$6:$D$25,MATCH(D2025,AdressBook!$B$6:$B$25,0),1)),""),"")</f>
        <v/>
      </c>
      <c r="G2025" s="361" t="str">
        <f>IFERROR(IF(LEN(INDEX(PlansAndNotes!$F$6:$F$4005,ROW(B2025)-ROW($C$3)))=0,"",INDEX(PlansAndNotes!$F$6:$F$4005,ROW(B2025)-ROW($C$3))),"")</f>
        <v/>
      </c>
      <c r="H2025" s="361" t="str">
        <f>IFERROR(IF(LEN(C2025)&gt;0,IF(LEN(INDEX(TasksList!$G$6:$G$25,MATCH(C2025,TasksList!$B$6:$B$25,0),1))=0,"",INDEX(TasksList!$G$6:$G$25,MATCH(C2025,TasksList!$B$6:$B$25,0),1)),""),"")</f>
        <v/>
      </c>
      <c r="N2025" s="362" t="str">
        <f>IFERROR(IF(LEN(INDEX(PlansAndNotes!$D$6:$D$4005,ROW(B2025)-ROW($C$3)))=0,"",INDEX(PlansAndNotes!$D$6:$D$4005,ROW(B2025)-ROW($C$3))),"")</f>
        <v/>
      </c>
      <c r="O2025" s="165" t="str">
        <f t="shared" si="223"/>
        <v/>
      </c>
      <c r="P2025" s="363" t="str">
        <f>IFERROR(IF(LEN(INDEX(PlansAndNotes!$E$6:$E$4005,ROW(B2025)-ROW($C$3)))=0,"",INDEX(PlansAndNotes!$E$6:$E$4005,ROW(B2025)-ROW($C$3))),"")</f>
        <v/>
      </c>
      <c r="Q2025" s="363" t="str">
        <f>IFERROR(IF(LEN(INDEX(PlansAndNotes!$G$6:$G$4005,ROW(B2025)-ROW($C$3)))=0,"",INDEX(PlansAndNotes!$G$6:$G$4005,ROW(B2025)-ROW($C$3))),"")</f>
        <v/>
      </c>
      <c r="R2025" s="361" t="str">
        <f>IFERROR(IF(LEN(D2025)&gt;0,IF(LEN(INDEX(AdressBook!$C$6:$C$25,MATCH(D2025,AdressBook!$B$6:$B$25,0),1))=0,"",INDEX(AdressBook!$C$6:$C$25,MATCH(D2025,AdressBook!$B$6:$B$25,0),1)),""),"")</f>
        <v/>
      </c>
      <c r="S2025" s="165">
        <f>IF(LEN(C2025)&gt;0,IFERROR(IF(MATCH(C2025,C2026:$C$4004,0)&gt;0,-1,ROW(S2025)-ROW($S$3)),ROW(S2025)-ROW($S$3)),-1)</f>
        <v>-1</v>
      </c>
      <c r="T2025" s="165">
        <f t="shared" si="224"/>
        <v>0</v>
      </c>
      <c r="U2025" s="165" t="str">
        <f t="shared" si="225"/>
        <v/>
      </c>
      <c r="V2025" s="165" t="str">
        <f>IFERROR(IF(OR(C2025="",S2025&lt;0),"",IF(SUBTOTAL(3,C2025:C2025)=0,-1,SUBTOTAL(3,$C$4:C2025))),"")</f>
        <v/>
      </c>
      <c r="W2025" s="156" t="str">
        <f t="array" ref="W2025">IF(LEN(C2025)&gt;0,IFERROR(IF(MATCH(C2025,$C$3:$C2024,0)&gt;0,N2025-INDEX($N$3:N2024,SUMPRODUCT(MAX(ROW($C$3:$C2024)*(C2025=$C$3:$C2024)))-2,1),""),""),"")</f>
        <v/>
      </c>
      <c r="X2025" s="156">
        <f t="shared" ca="1" si="226"/>
        <v>1</v>
      </c>
      <c r="Y2025" s="156">
        <f t="shared" ca="1" si="227"/>
        <v>1</v>
      </c>
    </row>
    <row r="2026" spans="2:25" hidden="1" x14ac:dyDescent="0.25">
      <c r="B2026" s="390" t="str">
        <f>IFERROR(IF(LEN(INDEX(PlansAndNotes!$B$6:$B$2005,ROW(A2026)-ROW($B$3)))=0,"",INDEX(PlansAndNotes!$B$6:$B$2005,ROW(A2026)-ROW($B$3))),"")</f>
        <v/>
      </c>
      <c r="C2026" s="387" t="str">
        <f t="shared" si="229"/>
        <v/>
      </c>
      <c r="D2026" s="361" t="str">
        <f>IFERROR(IF(LEN(C2026)&gt;0,IF(LEN(INDEX(TasksList!$C$6:$C$25,MATCH(C2026,TasksList!$B$6:$B$25,0),1))=0,"",INDEX(TasksList!$C$6:$C$25,MATCH(C2026,TasksList!$B$6:$B$25,0),1)),""),"")</f>
        <v/>
      </c>
      <c r="E2026" s="361" t="str">
        <f>IFERROR(IF(LEN(C2026)&gt;0,IF(LEN(INDEX(TasksList!$F$6:$F$25,MATCH(C2026,TasksList!$B$6:$B$25,0),1))=0,"not set!",INDEX(TasksList!$F$6:$F$25,MATCH(C2026,TasksList!$B$6:$B$25,0),1)),""),"")</f>
        <v/>
      </c>
      <c r="F2026" s="360" t="str">
        <f>IFERROR(IF(LEN(D2026)&gt;0,IF(LEN(INDEX(AdressBook!$D$6:$D$25,MATCH(D2026,AdressBook!$B$6:$B$25,0),1))=0,"",INDEX(AdressBook!$D$6:$D$25,MATCH(D2026,AdressBook!$B$6:$B$25,0),1)),""),"")</f>
        <v/>
      </c>
      <c r="G2026" s="361" t="str">
        <f>IFERROR(IF(LEN(INDEX(PlansAndNotes!$F$6:$F$4005,ROW(B2026)-ROW($C$3)))=0,"",INDEX(PlansAndNotes!$F$6:$F$4005,ROW(B2026)-ROW($C$3))),"")</f>
        <v/>
      </c>
      <c r="H2026" s="361" t="str">
        <f>IFERROR(IF(LEN(C2026)&gt;0,IF(LEN(INDEX(TasksList!$G$6:$G$25,MATCH(C2026,TasksList!$B$6:$B$25,0),1))=0,"",INDEX(TasksList!$G$6:$G$25,MATCH(C2026,TasksList!$B$6:$B$25,0),1)),""),"")</f>
        <v/>
      </c>
      <c r="N2026" s="362" t="str">
        <f>IFERROR(IF(LEN(INDEX(PlansAndNotes!$D$6:$D$4005,ROW(B2026)-ROW($C$3)))=0,"",INDEX(PlansAndNotes!$D$6:$D$4005,ROW(B2026)-ROW($C$3))),"")</f>
        <v/>
      </c>
      <c r="O2026" s="165" t="str">
        <f t="shared" si="223"/>
        <v/>
      </c>
      <c r="P2026" s="363" t="str">
        <f>IFERROR(IF(LEN(INDEX(PlansAndNotes!$E$6:$E$4005,ROW(B2026)-ROW($C$3)))=0,"",INDEX(PlansAndNotes!$E$6:$E$4005,ROW(B2026)-ROW($C$3))),"")</f>
        <v/>
      </c>
      <c r="Q2026" s="363" t="str">
        <f>IFERROR(IF(LEN(INDEX(PlansAndNotes!$G$6:$G$4005,ROW(B2026)-ROW($C$3)))=0,"",INDEX(PlansAndNotes!$G$6:$G$4005,ROW(B2026)-ROW($C$3))),"")</f>
        <v/>
      </c>
      <c r="R2026" s="361" t="str">
        <f>IFERROR(IF(LEN(D2026)&gt;0,IF(LEN(INDEX(AdressBook!$C$6:$C$25,MATCH(D2026,AdressBook!$B$6:$B$25,0),1))=0,"",INDEX(AdressBook!$C$6:$C$25,MATCH(D2026,AdressBook!$B$6:$B$25,0),1)),""),"")</f>
        <v/>
      </c>
      <c r="S2026" s="165">
        <f>IF(LEN(C2026)&gt;0,IFERROR(IF(MATCH(C2026,C2027:$C$4004,0)&gt;0,-1,ROW(S2026)-ROW($S$3)),ROW(S2026)-ROW($S$3)),-1)</f>
        <v>-1</v>
      </c>
      <c r="T2026" s="165">
        <f t="shared" si="224"/>
        <v>0</v>
      </c>
      <c r="U2026" s="165" t="str">
        <f t="shared" si="225"/>
        <v/>
      </c>
      <c r="V2026" s="165" t="str">
        <f>IFERROR(IF(OR(C2026="",S2026&lt;0),"",IF(SUBTOTAL(3,C2026:C2026)=0,-1,SUBTOTAL(3,$C$4:C2026))),"")</f>
        <v/>
      </c>
      <c r="W2026" s="156" t="str">
        <f t="array" ref="W2026">IF(LEN(C2026)&gt;0,IFERROR(IF(MATCH(C2026,$C$3:$C2025,0)&gt;0,N2026-INDEX($N$3:N2025,SUMPRODUCT(MAX(ROW($C$3:$C2025)*(C2026=$C$3:$C2025)))-2,1),""),""),"")</f>
        <v/>
      </c>
      <c r="X2026" s="156">
        <f t="shared" ca="1" si="226"/>
        <v>1</v>
      </c>
      <c r="Y2026" s="156">
        <f t="shared" ca="1" si="227"/>
        <v>1</v>
      </c>
    </row>
    <row r="2027" spans="2:25" hidden="1" x14ac:dyDescent="0.25">
      <c r="B2027" s="390" t="str">
        <f>IFERROR(IF(LEN(INDEX(PlansAndNotes!$B$6:$B$2005,ROW(A2027)-ROW($B$3)))=0,"",INDEX(PlansAndNotes!$B$6:$B$2005,ROW(A2027)-ROW($B$3))),"")</f>
        <v/>
      </c>
      <c r="C2027" s="387" t="str">
        <f t="shared" si="229"/>
        <v/>
      </c>
      <c r="D2027" s="361" t="str">
        <f>IFERROR(IF(LEN(C2027)&gt;0,IF(LEN(INDEX(TasksList!$C$6:$C$25,MATCH(C2027,TasksList!$B$6:$B$25,0),1))=0,"",INDEX(TasksList!$C$6:$C$25,MATCH(C2027,TasksList!$B$6:$B$25,0),1)),""),"")</f>
        <v/>
      </c>
      <c r="E2027" s="361" t="str">
        <f>IFERROR(IF(LEN(C2027)&gt;0,IF(LEN(INDEX(TasksList!$F$6:$F$25,MATCH(C2027,TasksList!$B$6:$B$25,0),1))=0,"not set!",INDEX(TasksList!$F$6:$F$25,MATCH(C2027,TasksList!$B$6:$B$25,0),1)),""),"")</f>
        <v/>
      </c>
      <c r="F2027" s="360" t="str">
        <f>IFERROR(IF(LEN(D2027)&gt;0,IF(LEN(INDEX(AdressBook!$D$6:$D$25,MATCH(D2027,AdressBook!$B$6:$B$25,0),1))=0,"",INDEX(AdressBook!$D$6:$D$25,MATCH(D2027,AdressBook!$B$6:$B$25,0),1)),""),"")</f>
        <v/>
      </c>
      <c r="G2027" s="361" t="str">
        <f>IFERROR(IF(LEN(INDEX(PlansAndNotes!$F$6:$F$4005,ROW(B2027)-ROW($C$3)))=0,"",INDEX(PlansAndNotes!$F$6:$F$4005,ROW(B2027)-ROW($C$3))),"")</f>
        <v/>
      </c>
      <c r="H2027" s="361" t="str">
        <f>IFERROR(IF(LEN(C2027)&gt;0,IF(LEN(INDEX(TasksList!$G$6:$G$25,MATCH(C2027,TasksList!$B$6:$B$25,0),1))=0,"",INDEX(TasksList!$G$6:$G$25,MATCH(C2027,TasksList!$B$6:$B$25,0),1)),""),"")</f>
        <v/>
      </c>
      <c r="N2027" s="362" t="str">
        <f>IFERROR(IF(LEN(INDEX(PlansAndNotes!$D$6:$D$4005,ROW(B2027)-ROW($C$3)))=0,"",INDEX(PlansAndNotes!$D$6:$D$4005,ROW(B2027)-ROW($C$3))),"")</f>
        <v/>
      </c>
      <c r="O2027" s="165" t="str">
        <f t="shared" si="223"/>
        <v/>
      </c>
      <c r="P2027" s="363" t="str">
        <f>IFERROR(IF(LEN(INDEX(PlansAndNotes!$E$6:$E$4005,ROW(B2027)-ROW($C$3)))=0,"",INDEX(PlansAndNotes!$E$6:$E$4005,ROW(B2027)-ROW($C$3))),"")</f>
        <v/>
      </c>
      <c r="Q2027" s="363" t="str">
        <f>IFERROR(IF(LEN(INDEX(PlansAndNotes!$G$6:$G$4005,ROW(B2027)-ROW($C$3)))=0,"",INDEX(PlansAndNotes!$G$6:$G$4005,ROW(B2027)-ROW($C$3))),"")</f>
        <v/>
      </c>
      <c r="R2027" s="361" t="str">
        <f>IFERROR(IF(LEN(D2027)&gt;0,IF(LEN(INDEX(AdressBook!$C$6:$C$25,MATCH(D2027,AdressBook!$B$6:$B$25,0),1))=0,"",INDEX(AdressBook!$C$6:$C$25,MATCH(D2027,AdressBook!$B$6:$B$25,0),1)),""),"")</f>
        <v/>
      </c>
      <c r="S2027" s="165">
        <f>IF(LEN(C2027)&gt;0,IFERROR(IF(MATCH(C2027,C2028:$C$4004,0)&gt;0,-1,ROW(S2027)-ROW($S$3)),ROW(S2027)-ROW($S$3)),-1)</f>
        <v>-1</v>
      </c>
      <c r="T2027" s="165">
        <f t="shared" si="224"/>
        <v>0</v>
      </c>
      <c r="U2027" s="165" t="str">
        <f t="shared" si="225"/>
        <v/>
      </c>
      <c r="V2027" s="165" t="str">
        <f>IFERROR(IF(OR(C2027="",S2027&lt;0),"",IF(SUBTOTAL(3,C2027:C2027)=0,-1,SUBTOTAL(3,$C$4:C2027))),"")</f>
        <v/>
      </c>
      <c r="W2027" s="156" t="str">
        <f t="array" ref="W2027">IF(LEN(C2027)&gt;0,IFERROR(IF(MATCH(C2027,$C$3:$C2026,0)&gt;0,N2027-INDEX($N$3:N2026,SUMPRODUCT(MAX(ROW($C$3:$C2026)*(C2027=$C$3:$C2026)))-2,1),""),""),"")</f>
        <v/>
      </c>
      <c r="X2027" s="156">
        <f t="shared" ca="1" si="226"/>
        <v>1</v>
      </c>
      <c r="Y2027" s="156">
        <f t="shared" ca="1" si="227"/>
        <v>1</v>
      </c>
    </row>
    <row r="2028" spans="2:25" hidden="1" x14ac:dyDescent="0.25">
      <c r="B2028" s="390" t="str">
        <f>IFERROR(IF(LEN(INDEX(PlansAndNotes!$B$6:$B$2005,ROW(A2028)-ROW($B$3)))=0,"",INDEX(PlansAndNotes!$B$6:$B$2005,ROW(A2028)-ROW($B$3))),"")</f>
        <v/>
      </c>
      <c r="C2028" s="387" t="str">
        <f t="shared" si="229"/>
        <v/>
      </c>
      <c r="D2028" s="361" t="str">
        <f>IFERROR(IF(LEN(C2028)&gt;0,IF(LEN(INDEX(TasksList!$C$6:$C$25,MATCH(C2028,TasksList!$B$6:$B$25,0),1))=0,"",INDEX(TasksList!$C$6:$C$25,MATCH(C2028,TasksList!$B$6:$B$25,0),1)),""),"")</f>
        <v/>
      </c>
      <c r="E2028" s="361" t="str">
        <f>IFERROR(IF(LEN(C2028)&gt;0,IF(LEN(INDEX(TasksList!$F$6:$F$25,MATCH(C2028,TasksList!$B$6:$B$25,0),1))=0,"not set!",INDEX(TasksList!$F$6:$F$25,MATCH(C2028,TasksList!$B$6:$B$25,0),1)),""),"")</f>
        <v/>
      </c>
      <c r="F2028" s="360" t="str">
        <f>IFERROR(IF(LEN(D2028)&gt;0,IF(LEN(INDEX(AdressBook!$D$6:$D$25,MATCH(D2028,AdressBook!$B$6:$B$25,0),1))=0,"",INDEX(AdressBook!$D$6:$D$25,MATCH(D2028,AdressBook!$B$6:$B$25,0),1)),""),"")</f>
        <v/>
      </c>
      <c r="G2028" s="361" t="str">
        <f>IFERROR(IF(LEN(INDEX(PlansAndNotes!$F$6:$F$4005,ROW(B2028)-ROW($C$3)))=0,"",INDEX(PlansAndNotes!$F$6:$F$4005,ROW(B2028)-ROW($C$3))),"")</f>
        <v/>
      </c>
      <c r="H2028" s="361" t="str">
        <f>IFERROR(IF(LEN(C2028)&gt;0,IF(LEN(INDEX(TasksList!$G$6:$G$25,MATCH(C2028,TasksList!$B$6:$B$25,0),1))=0,"",INDEX(TasksList!$G$6:$G$25,MATCH(C2028,TasksList!$B$6:$B$25,0),1)),""),"")</f>
        <v/>
      </c>
      <c r="N2028" s="362" t="str">
        <f>IFERROR(IF(LEN(INDEX(PlansAndNotes!$D$6:$D$4005,ROW(B2028)-ROW($C$3)))=0,"",INDEX(PlansAndNotes!$D$6:$D$4005,ROW(B2028)-ROW($C$3))),"")</f>
        <v/>
      </c>
      <c r="O2028" s="165" t="str">
        <f t="shared" si="223"/>
        <v/>
      </c>
      <c r="P2028" s="363" t="str">
        <f>IFERROR(IF(LEN(INDEX(PlansAndNotes!$E$6:$E$4005,ROW(B2028)-ROW($C$3)))=0,"",INDEX(PlansAndNotes!$E$6:$E$4005,ROW(B2028)-ROW($C$3))),"")</f>
        <v/>
      </c>
      <c r="Q2028" s="363" t="str">
        <f>IFERROR(IF(LEN(INDEX(PlansAndNotes!$G$6:$G$4005,ROW(B2028)-ROW($C$3)))=0,"",INDEX(PlansAndNotes!$G$6:$G$4005,ROW(B2028)-ROW($C$3))),"")</f>
        <v/>
      </c>
      <c r="R2028" s="361" t="str">
        <f>IFERROR(IF(LEN(D2028)&gt;0,IF(LEN(INDEX(AdressBook!$C$6:$C$25,MATCH(D2028,AdressBook!$B$6:$B$25,0),1))=0,"",INDEX(AdressBook!$C$6:$C$25,MATCH(D2028,AdressBook!$B$6:$B$25,0),1)),""),"")</f>
        <v/>
      </c>
      <c r="S2028" s="165">
        <f>IF(LEN(C2028)&gt;0,IFERROR(IF(MATCH(C2028,C2029:$C$4004,0)&gt;0,-1,ROW(S2028)-ROW($S$3)),ROW(S2028)-ROW($S$3)),-1)</f>
        <v>-1</v>
      </c>
      <c r="T2028" s="165">
        <f t="shared" si="224"/>
        <v>0</v>
      </c>
      <c r="U2028" s="165" t="str">
        <f t="shared" si="225"/>
        <v/>
      </c>
      <c r="V2028" s="165" t="str">
        <f>IFERROR(IF(OR(C2028="",S2028&lt;0),"",IF(SUBTOTAL(3,C2028:C2028)=0,-1,SUBTOTAL(3,$C$4:C2028))),"")</f>
        <v/>
      </c>
      <c r="W2028" s="156" t="str">
        <f t="array" ref="W2028">IF(LEN(C2028)&gt;0,IFERROR(IF(MATCH(C2028,$C$3:$C2027,0)&gt;0,N2028-INDEX($N$3:N2027,SUMPRODUCT(MAX(ROW($C$3:$C2027)*(C2028=$C$3:$C2027)))-2,1),""),""),"")</f>
        <v/>
      </c>
      <c r="X2028" s="156">
        <f t="shared" ca="1" si="226"/>
        <v>1</v>
      </c>
      <c r="Y2028" s="156">
        <f t="shared" ca="1" si="227"/>
        <v>1</v>
      </c>
    </row>
    <row r="2029" spans="2:25" hidden="1" x14ac:dyDescent="0.25">
      <c r="B2029" s="390" t="str">
        <f>IFERROR(IF(LEN(INDEX(PlansAndNotes!$B$6:$B$2005,ROW(A2029)-ROW($B$3)))=0,"",INDEX(PlansAndNotes!$B$6:$B$2005,ROW(A2029)-ROW($B$3))),"")</f>
        <v/>
      </c>
      <c r="C2029" s="387" t="str">
        <f t="shared" si="229"/>
        <v/>
      </c>
      <c r="D2029" s="361" t="str">
        <f>IFERROR(IF(LEN(C2029)&gt;0,IF(LEN(INDEX(TasksList!$C$6:$C$25,MATCH(C2029,TasksList!$B$6:$B$25,0),1))=0,"",INDEX(TasksList!$C$6:$C$25,MATCH(C2029,TasksList!$B$6:$B$25,0),1)),""),"")</f>
        <v/>
      </c>
      <c r="E2029" s="361" t="str">
        <f>IFERROR(IF(LEN(C2029)&gt;0,IF(LEN(INDEX(TasksList!$F$6:$F$25,MATCH(C2029,TasksList!$B$6:$B$25,0),1))=0,"not set!",INDEX(TasksList!$F$6:$F$25,MATCH(C2029,TasksList!$B$6:$B$25,0),1)),""),"")</f>
        <v/>
      </c>
      <c r="F2029" s="360" t="str">
        <f>IFERROR(IF(LEN(D2029)&gt;0,IF(LEN(INDEX(AdressBook!$D$6:$D$25,MATCH(D2029,AdressBook!$B$6:$B$25,0),1))=0,"",INDEX(AdressBook!$D$6:$D$25,MATCH(D2029,AdressBook!$B$6:$B$25,0),1)),""),"")</f>
        <v/>
      </c>
      <c r="G2029" s="361" t="str">
        <f>IFERROR(IF(LEN(INDEX(PlansAndNotes!$F$6:$F$4005,ROW(B2029)-ROW($C$3)))=0,"",INDEX(PlansAndNotes!$F$6:$F$4005,ROW(B2029)-ROW($C$3))),"")</f>
        <v/>
      </c>
      <c r="H2029" s="361" t="str">
        <f>IFERROR(IF(LEN(C2029)&gt;0,IF(LEN(INDEX(TasksList!$G$6:$G$25,MATCH(C2029,TasksList!$B$6:$B$25,0),1))=0,"",INDEX(TasksList!$G$6:$G$25,MATCH(C2029,TasksList!$B$6:$B$25,0),1)),""),"")</f>
        <v/>
      </c>
      <c r="N2029" s="362" t="str">
        <f>IFERROR(IF(LEN(INDEX(PlansAndNotes!$D$6:$D$4005,ROW(B2029)-ROW($C$3)))=0,"",INDEX(PlansAndNotes!$D$6:$D$4005,ROW(B2029)-ROW($C$3))),"")</f>
        <v/>
      </c>
      <c r="O2029" s="165" t="str">
        <f t="shared" si="223"/>
        <v/>
      </c>
      <c r="P2029" s="363" t="str">
        <f>IFERROR(IF(LEN(INDEX(PlansAndNotes!$E$6:$E$4005,ROW(B2029)-ROW($C$3)))=0,"",INDEX(PlansAndNotes!$E$6:$E$4005,ROW(B2029)-ROW($C$3))),"")</f>
        <v/>
      </c>
      <c r="Q2029" s="363" t="str">
        <f>IFERROR(IF(LEN(INDEX(PlansAndNotes!$G$6:$G$4005,ROW(B2029)-ROW($C$3)))=0,"",INDEX(PlansAndNotes!$G$6:$G$4005,ROW(B2029)-ROW($C$3))),"")</f>
        <v/>
      </c>
      <c r="R2029" s="361" t="str">
        <f>IFERROR(IF(LEN(D2029)&gt;0,IF(LEN(INDEX(AdressBook!$C$6:$C$25,MATCH(D2029,AdressBook!$B$6:$B$25,0),1))=0,"",INDEX(AdressBook!$C$6:$C$25,MATCH(D2029,AdressBook!$B$6:$B$25,0),1)),""),"")</f>
        <v/>
      </c>
      <c r="S2029" s="165">
        <f>IF(LEN(C2029)&gt;0,IFERROR(IF(MATCH(C2029,C2030:$C$4004,0)&gt;0,-1,ROW(S2029)-ROW($S$3)),ROW(S2029)-ROW($S$3)),-1)</f>
        <v>-1</v>
      </c>
      <c r="T2029" s="165">
        <f t="shared" si="224"/>
        <v>0</v>
      </c>
      <c r="U2029" s="165" t="str">
        <f t="shared" si="225"/>
        <v/>
      </c>
      <c r="V2029" s="165" t="str">
        <f>IFERROR(IF(OR(C2029="",S2029&lt;0),"",IF(SUBTOTAL(3,C2029:C2029)=0,-1,SUBTOTAL(3,$C$4:C2029))),"")</f>
        <v/>
      </c>
      <c r="W2029" s="156" t="str">
        <f t="array" ref="W2029">IF(LEN(C2029)&gt;0,IFERROR(IF(MATCH(C2029,$C$3:$C2028,0)&gt;0,N2029-INDEX($N$3:N2028,SUMPRODUCT(MAX(ROW($C$3:$C2028)*(C2029=$C$3:$C2028)))-2,1),""),""),"")</f>
        <v/>
      </c>
      <c r="X2029" s="156">
        <f t="shared" ca="1" si="226"/>
        <v>1</v>
      </c>
      <c r="Y2029" s="156">
        <f t="shared" ca="1" si="227"/>
        <v>1</v>
      </c>
    </row>
    <row r="2030" spans="2:25" hidden="1" x14ac:dyDescent="0.25">
      <c r="B2030" s="390" t="str">
        <f>IFERROR(IF(LEN(INDEX(PlansAndNotes!$B$6:$B$2005,ROW(A2030)-ROW($B$3)))=0,"",INDEX(PlansAndNotes!$B$6:$B$2005,ROW(A2030)-ROW($B$3))),"")</f>
        <v/>
      </c>
      <c r="C2030" s="387" t="str">
        <f t="shared" si="229"/>
        <v/>
      </c>
      <c r="D2030" s="361" t="str">
        <f>IFERROR(IF(LEN(C2030)&gt;0,IF(LEN(INDEX(TasksList!$C$6:$C$25,MATCH(C2030,TasksList!$B$6:$B$25,0),1))=0,"",INDEX(TasksList!$C$6:$C$25,MATCH(C2030,TasksList!$B$6:$B$25,0),1)),""),"")</f>
        <v/>
      </c>
      <c r="E2030" s="361" t="str">
        <f>IFERROR(IF(LEN(C2030)&gt;0,IF(LEN(INDEX(TasksList!$F$6:$F$25,MATCH(C2030,TasksList!$B$6:$B$25,0),1))=0,"not set!",INDEX(TasksList!$F$6:$F$25,MATCH(C2030,TasksList!$B$6:$B$25,0),1)),""),"")</f>
        <v/>
      </c>
      <c r="F2030" s="360" t="str">
        <f>IFERROR(IF(LEN(D2030)&gt;0,IF(LEN(INDEX(AdressBook!$D$6:$D$25,MATCH(D2030,AdressBook!$B$6:$B$25,0),1))=0,"",INDEX(AdressBook!$D$6:$D$25,MATCH(D2030,AdressBook!$B$6:$B$25,0),1)),""),"")</f>
        <v/>
      </c>
      <c r="G2030" s="361" t="str">
        <f>IFERROR(IF(LEN(INDEX(PlansAndNotes!$F$6:$F$4005,ROW(B2030)-ROW($C$3)))=0,"",INDEX(PlansAndNotes!$F$6:$F$4005,ROW(B2030)-ROW($C$3))),"")</f>
        <v/>
      </c>
      <c r="H2030" s="361" t="str">
        <f>IFERROR(IF(LEN(C2030)&gt;0,IF(LEN(INDEX(TasksList!$G$6:$G$25,MATCH(C2030,TasksList!$B$6:$B$25,0),1))=0,"",INDEX(TasksList!$G$6:$G$25,MATCH(C2030,TasksList!$B$6:$B$25,0),1)),""),"")</f>
        <v/>
      </c>
      <c r="N2030" s="362" t="str">
        <f>IFERROR(IF(LEN(INDEX(PlansAndNotes!$D$6:$D$4005,ROW(B2030)-ROW($C$3)))=0,"",INDEX(PlansAndNotes!$D$6:$D$4005,ROW(B2030)-ROW($C$3))),"")</f>
        <v/>
      </c>
      <c r="O2030" s="165" t="str">
        <f t="shared" si="223"/>
        <v/>
      </c>
      <c r="P2030" s="363" t="str">
        <f>IFERROR(IF(LEN(INDEX(PlansAndNotes!$E$6:$E$4005,ROW(B2030)-ROW($C$3)))=0,"",INDEX(PlansAndNotes!$E$6:$E$4005,ROW(B2030)-ROW($C$3))),"")</f>
        <v/>
      </c>
      <c r="Q2030" s="363" t="str">
        <f>IFERROR(IF(LEN(INDEX(PlansAndNotes!$G$6:$G$4005,ROW(B2030)-ROW($C$3)))=0,"",INDEX(PlansAndNotes!$G$6:$G$4005,ROW(B2030)-ROW($C$3))),"")</f>
        <v/>
      </c>
      <c r="R2030" s="361" t="str">
        <f>IFERROR(IF(LEN(D2030)&gt;0,IF(LEN(INDEX(AdressBook!$C$6:$C$25,MATCH(D2030,AdressBook!$B$6:$B$25,0),1))=0,"",INDEX(AdressBook!$C$6:$C$25,MATCH(D2030,AdressBook!$B$6:$B$25,0),1)),""),"")</f>
        <v/>
      </c>
      <c r="S2030" s="165">
        <f>IF(LEN(C2030)&gt;0,IFERROR(IF(MATCH(C2030,C2031:$C$4004,0)&gt;0,-1,ROW(S2030)-ROW($S$3)),ROW(S2030)-ROW($S$3)),-1)</f>
        <v>-1</v>
      </c>
      <c r="T2030" s="165">
        <f t="shared" si="224"/>
        <v>0</v>
      </c>
      <c r="U2030" s="165" t="str">
        <f t="shared" si="225"/>
        <v/>
      </c>
      <c r="V2030" s="165" t="str">
        <f>IFERROR(IF(OR(C2030="",S2030&lt;0),"",IF(SUBTOTAL(3,C2030:C2030)=0,-1,SUBTOTAL(3,$C$4:C2030))),"")</f>
        <v/>
      </c>
      <c r="W2030" s="156" t="str">
        <f t="array" ref="W2030">IF(LEN(C2030)&gt;0,IFERROR(IF(MATCH(C2030,$C$3:$C2029,0)&gt;0,N2030-INDEX($N$3:N2029,SUMPRODUCT(MAX(ROW($C$3:$C2029)*(C2030=$C$3:$C2029)))-2,1),""),""),"")</f>
        <v/>
      </c>
      <c r="X2030" s="156">
        <f t="shared" ca="1" si="226"/>
        <v>1</v>
      </c>
      <c r="Y2030" s="156">
        <f t="shared" ca="1" si="227"/>
        <v>1</v>
      </c>
    </row>
    <row r="2031" spans="2:25" hidden="1" x14ac:dyDescent="0.25">
      <c r="B2031" s="390" t="str">
        <f>IFERROR(IF(LEN(INDEX(PlansAndNotes!$B$6:$B$2005,ROW(A2031)-ROW($B$3)))=0,"",INDEX(PlansAndNotes!$B$6:$B$2005,ROW(A2031)-ROW($B$3))),"")</f>
        <v/>
      </c>
      <c r="C2031" s="387" t="str">
        <f t="shared" si="229"/>
        <v/>
      </c>
      <c r="D2031" s="361" t="str">
        <f>IFERROR(IF(LEN(C2031)&gt;0,IF(LEN(INDEX(TasksList!$C$6:$C$25,MATCH(C2031,TasksList!$B$6:$B$25,0),1))=0,"",INDEX(TasksList!$C$6:$C$25,MATCH(C2031,TasksList!$B$6:$B$25,0),1)),""),"")</f>
        <v/>
      </c>
      <c r="E2031" s="361" t="str">
        <f>IFERROR(IF(LEN(C2031)&gt;0,IF(LEN(INDEX(TasksList!$F$6:$F$25,MATCH(C2031,TasksList!$B$6:$B$25,0),1))=0,"not set!",INDEX(TasksList!$F$6:$F$25,MATCH(C2031,TasksList!$B$6:$B$25,0),1)),""),"")</f>
        <v/>
      </c>
      <c r="F2031" s="360" t="str">
        <f>IFERROR(IF(LEN(D2031)&gt;0,IF(LEN(INDEX(AdressBook!$D$6:$D$25,MATCH(D2031,AdressBook!$B$6:$B$25,0),1))=0,"",INDEX(AdressBook!$D$6:$D$25,MATCH(D2031,AdressBook!$B$6:$B$25,0),1)),""),"")</f>
        <v/>
      </c>
      <c r="G2031" s="361" t="str">
        <f>IFERROR(IF(LEN(INDEX(PlansAndNotes!$F$6:$F$4005,ROW(B2031)-ROW($C$3)))=0,"",INDEX(PlansAndNotes!$F$6:$F$4005,ROW(B2031)-ROW($C$3))),"")</f>
        <v/>
      </c>
      <c r="H2031" s="361" t="str">
        <f>IFERROR(IF(LEN(C2031)&gt;0,IF(LEN(INDEX(TasksList!$G$6:$G$25,MATCH(C2031,TasksList!$B$6:$B$25,0),1))=0,"",INDEX(TasksList!$G$6:$G$25,MATCH(C2031,TasksList!$B$6:$B$25,0),1)),""),"")</f>
        <v/>
      </c>
      <c r="N2031" s="362" t="str">
        <f>IFERROR(IF(LEN(INDEX(PlansAndNotes!$D$6:$D$4005,ROW(B2031)-ROW($C$3)))=0,"",INDEX(PlansAndNotes!$D$6:$D$4005,ROW(B2031)-ROW($C$3))),"")</f>
        <v/>
      </c>
      <c r="O2031" s="165" t="str">
        <f t="shared" si="223"/>
        <v/>
      </c>
      <c r="P2031" s="363" t="str">
        <f>IFERROR(IF(LEN(INDEX(PlansAndNotes!$E$6:$E$4005,ROW(B2031)-ROW($C$3)))=0,"",INDEX(PlansAndNotes!$E$6:$E$4005,ROW(B2031)-ROW($C$3))),"")</f>
        <v/>
      </c>
      <c r="Q2031" s="363" t="str">
        <f>IFERROR(IF(LEN(INDEX(PlansAndNotes!$G$6:$G$4005,ROW(B2031)-ROW($C$3)))=0,"",INDEX(PlansAndNotes!$G$6:$G$4005,ROW(B2031)-ROW($C$3))),"")</f>
        <v/>
      </c>
      <c r="R2031" s="361" t="str">
        <f>IFERROR(IF(LEN(D2031)&gt;0,IF(LEN(INDEX(AdressBook!$C$6:$C$25,MATCH(D2031,AdressBook!$B$6:$B$25,0),1))=0,"",INDEX(AdressBook!$C$6:$C$25,MATCH(D2031,AdressBook!$B$6:$B$25,0),1)),""),"")</f>
        <v/>
      </c>
      <c r="S2031" s="165">
        <f>IF(LEN(C2031)&gt;0,IFERROR(IF(MATCH(C2031,C2032:$C$4004,0)&gt;0,-1,ROW(S2031)-ROW($S$3)),ROW(S2031)-ROW($S$3)),-1)</f>
        <v>-1</v>
      </c>
      <c r="T2031" s="165">
        <f t="shared" si="224"/>
        <v>0</v>
      </c>
      <c r="U2031" s="165" t="str">
        <f t="shared" si="225"/>
        <v/>
      </c>
      <c r="V2031" s="165" t="str">
        <f>IFERROR(IF(OR(C2031="",S2031&lt;0),"",IF(SUBTOTAL(3,C2031:C2031)=0,-1,SUBTOTAL(3,$C$4:C2031))),"")</f>
        <v/>
      </c>
      <c r="W2031" s="156" t="str">
        <f t="array" ref="W2031">IF(LEN(C2031)&gt;0,IFERROR(IF(MATCH(C2031,$C$3:$C2030,0)&gt;0,N2031-INDEX($N$3:N2030,SUMPRODUCT(MAX(ROW($C$3:$C2030)*(C2031=$C$3:$C2030)))-2,1),""),""),"")</f>
        <v/>
      </c>
      <c r="X2031" s="156">
        <f t="shared" ca="1" si="226"/>
        <v>1</v>
      </c>
      <c r="Y2031" s="156">
        <f t="shared" ca="1" si="227"/>
        <v>1</v>
      </c>
    </row>
    <row r="2032" spans="2:25" hidden="1" x14ac:dyDescent="0.25">
      <c r="B2032" s="390" t="str">
        <f>IFERROR(IF(LEN(INDEX(PlansAndNotes!$B$6:$B$2005,ROW(A2032)-ROW($B$3)))=0,"",INDEX(PlansAndNotes!$B$6:$B$2005,ROW(A2032)-ROW($B$3))),"")</f>
        <v/>
      </c>
      <c r="C2032" s="387" t="str">
        <f t="shared" si="229"/>
        <v/>
      </c>
      <c r="D2032" s="361" t="str">
        <f>IFERROR(IF(LEN(C2032)&gt;0,IF(LEN(INDEX(TasksList!$C$6:$C$25,MATCH(C2032,TasksList!$B$6:$B$25,0),1))=0,"",INDEX(TasksList!$C$6:$C$25,MATCH(C2032,TasksList!$B$6:$B$25,0),1)),""),"")</f>
        <v/>
      </c>
      <c r="E2032" s="361" t="str">
        <f>IFERROR(IF(LEN(C2032)&gt;0,IF(LEN(INDEX(TasksList!$F$6:$F$25,MATCH(C2032,TasksList!$B$6:$B$25,0),1))=0,"not set!",INDEX(TasksList!$F$6:$F$25,MATCH(C2032,TasksList!$B$6:$B$25,0),1)),""),"")</f>
        <v/>
      </c>
      <c r="F2032" s="360" t="str">
        <f>IFERROR(IF(LEN(D2032)&gt;0,IF(LEN(INDEX(AdressBook!$D$6:$D$25,MATCH(D2032,AdressBook!$B$6:$B$25,0),1))=0,"",INDEX(AdressBook!$D$6:$D$25,MATCH(D2032,AdressBook!$B$6:$B$25,0),1)),""),"")</f>
        <v/>
      </c>
      <c r="G2032" s="361" t="str">
        <f>IFERROR(IF(LEN(INDEX(PlansAndNotes!$F$6:$F$4005,ROW(B2032)-ROW($C$3)))=0,"",INDEX(PlansAndNotes!$F$6:$F$4005,ROW(B2032)-ROW($C$3))),"")</f>
        <v/>
      </c>
      <c r="H2032" s="361" t="str">
        <f>IFERROR(IF(LEN(C2032)&gt;0,IF(LEN(INDEX(TasksList!$G$6:$G$25,MATCH(C2032,TasksList!$B$6:$B$25,0),1))=0,"",INDEX(TasksList!$G$6:$G$25,MATCH(C2032,TasksList!$B$6:$B$25,0),1)),""),"")</f>
        <v/>
      </c>
      <c r="N2032" s="362" t="str">
        <f>IFERROR(IF(LEN(INDEX(PlansAndNotes!$D$6:$D$4005,ROW(B2032)-ROW($C$3)))=0,"",INDEX(PlansAndNotes!$D$6:$D$4005,ROW(B2032)-ROW($C$3))),"")</f>
        <v/>
      </c>
      <c r="O2032" s="165" t="str">
        <f t="shared" si="223"/>
        <v/>
      </c>
      <c r="P2032" s="363" t="str">
        <f>IFERROR(IF(LEN(INDEX(PlansAndNotes!$E$6:$E$4005,ROW(B2032)-ROW($C$3)))=0,"",INDEX(PlansAndNotes!$E$6:$E$4005,ROW(B2032)-ROW($C$3))),"")</f>
        <v/>
      </c>
      <c r="Q2032" s="363" t="str">
        <f>IFERROR(IF(LEN(INDEX(PlansAndNotes!$G$6:$G$4005,ROW(B2032)-ROW($C$3)))=0,"",INDEX(PlansAndNotes!$G$6:$G$4005,ROW(B2032)-ROW($C$3))),"")</f>
        <v/>
      </c>
      <c r="R2032" s="361" t="str">
        <f>IFERROR(IF(LEN(D2032)&gt;0,IF(LEN(INDEX(AdressBook!$C$6:$C$25,MATCH(D2032,AdressBook!$B$6:$B$25,0),1))=0,"",INDEX(AdressBook!$C$6:$C$25,MATCH(D2032,AdressBook!$B$6:$B$25,0),1)),""),"")</f>
        <v/>
      </c>
      <c r="S2032" s="165">
        <f>IF(LEN(C2032)&gt;0,IFERROR(IF(MATCH(C2032,C2033:$C$4004,0)&gt;0,-1,ROW(S2032)-ROW($S$3)),ROW(S2032)-ROW($S$3)),-1)</f>
        <v>-1</v>
      </c>
      <c r="T2032" s="165">
        <f t="shared" si="224"/>
        <v>0</v>
      </c>
      <c r="U2032" s="165" t="str">
        <f t="shared" si="225"/>
        <v/>
      </c>
      <c r="V2032" s="165" t="str">
        <f>IFERROR(IF(OR(C2032="",S2032&lt;0),"",IF(SUBTOTAL(3,C2032:C2032)=0,-1,SUBTOTAL(3,$C$4:C2032))),"")</f>
        <v/>
      </c>
      <c r="W2032" s="156" t="str">
        <f t="array" ref="W2032">IF(LEN(C2032)&gt;0,IFERROR(IF(MATCH(C2032,$C$3:$C2031,0)&gt;0,N2032-INDEX($N$3:N2031,SUMPRODUCT(MAX(ROW($C$3:$C2031)*(C2032=$C$3:$C2031)))-2,1),""),""),"")</f>
        <v/>
      </c>
      <c r="X2032" s="156">
        <f t="shared" ca="1" si="226"/>
        <v>1</v>
      </c>
      <c r="Y2032" s="156">
        <f t="shared" ca="1" si="227"/>
        <v>1</v>
      </c>
    </row>
    <row r="2033" spans="2:25" hidden="1" x14ac:dyDescent="0.25">
      <c r="B2033" s="390" t="str">
        <f>IFERROR(IF(LEN(INDEX(PlansAndNotes!$B$6:$B$2005,ROW(A2033)-ROW($B$3)))=0,"",INDEX(PlansAndNotes!$B$6:$B$2005,ROW(A2033)-ROW($B$3))),"")</f>
        <v/>
      </c>
      <c r="C2033" s="387" t="str">
        <f t="shared" si="229"/>
        <v/>
      </c>
      <c r="D2033" s="361" t="str">
        <f>IFERROR(IF(LEN(C2033)&gt;0,IF(LEN(INDEX(TasksList!$C$6:$C$25,MATCH(C2033,TasksList!$B$6:$B$25,0),1))=0,"",INDEX(TasksList!$C$6:$C$25,MATCH(C2033,TasksList!$B$6:$B$25,0),1)),""),"")</f>
        <v/>
      </c>
      <c r="E2033" s="361" t="str">
        <f>IFERROR(IF(LEN(C2033)&gt;0,IF(LEN(INDEX(TasksList!$F$6:$F$25,MATCH(C2033,TasksList!$B$6:$B$25,0),1))=0,"not set!",INDEX(TasksList!$F$6:$F$25,MATCH(C2033,TasksList!$B$6:$B$25,0),1)),""),"")</f>
        <v/>
      </c>
      <c r="F2033" s="360" t="str">
        <f>IFERROR(IF(LEN(D2033)&gt;0,IF(LEN(INDEX(AdressBook!$D$6:$D$25,MATCH(D2033,AdressBook!$B$6:$B$25,0),1))=0,"",INDEX(AdressBook!$D$6:$D$25,MATCH(D2033,AdressBook!$B$6:$B$25,0),1)),""),"")</f>
        <v/>
      </c>
      <c r="G2033" s="361" t="str">
        <f>IFERROR(IF(LEN(INDEX(PlansAndNotes!$F$6:$F$4005,ROW(B2033)-ROW($C$3)))=0,"",INDEX(PlansAndNotes!$F$6:$F$4005,ROW(B2033)-ROW($C$3))),"")</f>
        <v/>
      </c>
      <c r="H2033" s="361" t="str">
        <f>IFERROR(IF(LEN(C2033)&gt;0,IF(LEN(INDEX(TasksList!$G$6:$G$25,MATCH(C2033,TasksList!$B$6:$B$25,0),1))=0,"",INDEX(TasksList!$G$6:$G$25,MATCH(C2033,TasksList!$B$6:$B$25,0),1)),""),"")</f>
        <v/>
      </c>
      <c r="N2033" s="362" t="str">
        <f>IFERROR(IF(LEN(INDEX(PlansAndNotes!$D$6:$D$4005,ROW(B2033)-ROW($C$3)))=0,"",INDEX(PlansAndNotes!$D$6:$D$4005,ROW(B2033)-ROW($C$3))),"")</f>
        <v/>
      </c>
      <c r="O2033" s="165" t="str">
        <f t="shared" si="223"/>
        <v/>
      </c>
      <c r="P2033" s="363" t="str">
        <f>IFERROR(IF(LEN(INDEX(PlansAndNotes!$E$6:$E$4005,ROW(B2033)-ROW($C$3)))=0,"",INDEX(PlansAndNotes!$E$6:$E$4005,ROW(B2033)-ROW($C$3))),"")</f>
        <v/>
      </c>
      <c r="Q2033" s="363" t="str">
        <f>IFERROR(IF(LEN(INDEX(PlansAndNotes!$G$6:$G$4005,ROW(B2033)-ROW($C$3)))=0,"",INDEX(PlansAndNotes!$G$6:$G$4005,ROW(B2033)-ROW($C$3))),"")</f>
        <v/>
      </c>
      <c r="R2033" s="361" t="str">
        <f>IFERROR(IF(LEN(D2033)&gt;0,IF(LEN(INDEX(AdressBook!$C$6:$C$25,MATCH(D2033,AdressBook!$B$6:$B$25,0),1))=0,"",INDEX(AdressBook!$C$6:$C$25,MATCH(D2033,AdressBook!$B$6:$B$25,0),1)),""),"")</f>
        <v/>
      </c>
      <c r="S2033" s="165">
        <f>IF(LEN(C2033)&gt;0,IFERROR(IF(MATCH(C2033,C2034:$C$4004,0)&gt;0,-1,ROW(S2033)-ROW($S$3)),ROW(S2033)-ROW($S$3)),-1)</f>
        <v>-1</v>
      </c>
      <c r="T2033" s="165">
        <f t="shared" si="224"/>
        <v>0</v>
      </c>
      <c r="U2033" s="165" t="str">
        <f t="shared" si="225"/>
        <v/>
      </c>
      <c r="V2033" s="165" t="str">
        <f>IFERROR(IF(OR(C2033="",S2033&lt;0),"",IF(SUBTOTAL(3,C2033:C2033)=0,-1,SUBTOTAL(3,$C$4:C2033))),"")</f>
        <v/>
      </c>
      <c r="W2033" s="156" t="str">
        <f t="array" ref="W2033">IF(LEN(C2033)&gt;0,IFERROR(IF(MATCH(C2033,$C$3:$C2032,0)&gt;0,N2033-INDEX($N$3:N2032,SUMPRODUCT(MAX(ROW($C$3:$C2032)*(C2033=$C$3:$C2032)))-2,1),""),""),"")</f>
        <v/>
      </c>
      <c r="X2033" s="156">
        <f t="shared" ca="1" si="226"/>
        <v>1</v>
      </c>
      <c r="Y2033" s="156">
        <f t="shared" ca="1" si="227"/>
        <v>1</v>
      </c>
    </row>
    <row r="2034" spans="2:25" hidden="1" x14ac:dyDescent="0.25">
      <c r="B2034" s="390" t="str">
        <f>IFERROR(IF(LEN(INDEX(PlansAndNotes!$B$6:$B$2005,ROW(A2034)-ROW($B$3)))=0,"",INDEX(PlansAndNotes!$B$6:$B$2005,ROW(A2034)-ROW($B$3))),"")</f>
        <v/>
      </c>
      <c r="C2034" s="387" t="str">
        <f t="shared" si="229"/>
        <v/>
      </c>
      <c r="D2034" s="361" t="str">
        <f>IFERROR(IF(LEN(C2034)&gt;0,IF(LEN(INDEX(TasksList!$C$6:$C$25,MATCH(C2034,TasksList!$B$6:$B$25,0),1))=0,"",INDEX(TasksList!$C$6:$C$25,MATCH(C2034,TasksList!$B$6:$B$25,0),1)),""),"")</f>
        <v/>
      </c>
      <c r="E2034" s="361" t="str">
        <f>IFERROR(IF(LEN(C2034)&gt;0,IF(LEN(INDEX(TasksList!$F$6:$F$25,MATCH(C2034,TasksList!$B$6:$B$25,0),1))=0,"not set!",INDEX(TasksList!$F$6:$F$25,MATCH(C2034,TasksList!$B$6:$B$25,0),1)),""),"")</f>
        <v/>
      </c>
      <c r="F2034" s="360" t="str">
        <f>IFERROR(IF(LEN(D2034)&gt;0,IF(LEN(INDEX(AdressBook!$D$6:$D$25,MATCH(D2034,AdressBook!$B$6:$B$25,0),1))=0,"",INDEX(AdressBook!$D$6:$D$25,MATCH(D2034,AdressBook!$B$6:$B$25,0),1)),""),"")</f>
        <v/>
      </c>
      <c r="G2034" s="361" t="str">
        <f>IFERROR(IF(LEN(INDEX(PlansAndNotes!$F$6:$F$4005,ROW(B2034)-ROW($C$3)))=0,"",INDEX(PlansAndNotes!$F$6:$F$4005,ROW(B2034)-ROW($C$3))),"")</f>
        <v/>
      </c>
      <c r="H2034" s="361" t="str">
        <f>IFERROR(IF(LEN(C2034)&gt;0,IF(LEN(INDEX(TasksList!$G$6:$G$25,MATCH(C2034,TasksList!$B$6:$B$25,0),1))=0,"",INDEX(TasksList!$G$6:$G$25,MATCH(C2034,TasksList!$B$6:$B$25,0),1)),""),"")</f>
        <v/>
      </c>
      <c r="N2034" s="362" t="str">
        <f>IFERROR(IF(LEN(INDEX(PlansAndNotes!$D$6:$D$4005,ROW(B2034)-ROW($C$3)))=0,"",INDEX(PlansAndNotes!$D$6:$D$4005,ROW(B2034)-ROW($C$3))),"")</f>
        <v/>
      </c>
      <c r="O2034" s="165" t="str">
        <f t="shared" si="223"/>
        <v/>
      </c>
      <c r="P2034" s="363" t="str">
        <f>IFERROR(IF(LEN(INDEX(PlansAndNotes!$E$6:$E$4005,ROW(B2034)-ROW($C$3)))=0,"",INDEX(PlansAndNotes!$E$6:$E$4005,ROW(B2034)-ROW($C$3))),"")</f>
        <v/>
      </c>
      <c r="Q2034" s="363" t="str">
        <f>IFERROR(IF(LEN(INDEX(PlansAndNotes!$G$6:$G$4005,ROW(B2034)-ROW($C$3)))=0,"",INDEX(PlansAndNotes!$G$6:$G$4005,ROW(B2034)-ROW($C$3))),"")</f>
        <v/>
      </c>
      <c r="R2034" s="361" t="str">
        <f>IFERROR(IF(LEN(D2034)&gt;0,IF(LEN(INDEX(AdressBook!$C$6:$C$25,MATCH(D2034,AdressBook!$B$6:$B$25,0),1))=0,"",INDEX(AdressBook!$C$6:$C$25,MATCH(D2034,AdressBook!$B$6:$B$25,0),1)),""),"")</f>
        <v/>
      </c>
      <c r="S2034" s="165">
        <f>IF(LEN(C2034)&gt;0,IFERROR(IF(MATCH(C2034,C2035:$C$4004,0)&gt;0,-1,ROW(S2034)-ROW($S$3)),ROW(S2034)-ROW($S$3)),-1)</f>
        <v>-1</v>
      </c>
      <c r="T2034" s="165">
        <f t="shared" si="224"/>
        <v>0</v>
      </c>
      <c r="U2034" s="165" t="str">
        <f t="shared" si="225"/>
        <v/>
      </c>
      <c r="V2034" s="165" t="str">
        <f>IFERROR(IF(OR(C2034="",S2034&lt;0),"",IF(SUBTOTAL(3,C2034:C2034)=0,-1,SUBTOTAL(3,$C$4:C2034))),"")</f>
        <v/>
      </c>
      <c r="W2034" s="156" t="str">
        <f t="array" ref="W2034">IF(LEN(C2034)&gt;0,IFERROR(IF(MATCH(C2034,$C$3:$C2033,0)&gt;0,N2034-INDEX($N$3:N2033,SUMPRODUCT(MAX(ROW($C$3:$C2033)*(C2034=$C$3:$C2033)))-2,1),""),""),"")</f>
        <v/>
      </c>
      <c r="X2034" s="156">
        <f t="shared" ca="1" si="226"/>
        <v>1</v>
      </c>
      <c r="Y2034" s="156">
        <f t="shared" ca="1" si="227"/>
        <v>1</v>
      </c>
    </row>
    <row r="2035" spans="2:25" hidden="1" x14ac:dyDescent="0.25">
      <c r="B2035" s="390" t="str">
        <f>IFERROR(IF(LEN(INDEX(PlansAndNotes!$B$6:$B$2005,ROW(A2035)-ROW($B$3)))=0,"",INDEX(PlansAndNotes!$B$6:$B$2005,ROW(A2035)-ROW($B$3))),"")</f>
        <v/>
      </c>
      <c r="C2035" s="387" t="str">
        <f t="shared" si="229"/>
        <v/>
      </c>
      <c r="D2035" s="361" t="str">
        <f>IFERROR(IF(LEN(C2035)&gt;0,IF(LEN(INDEX(TasksList!$C$6:$C$25,MATCH(C2035,TasksList!$B$6:$B$25,0),1))=0,"",INDEX(TasksList!$C$6:$C$25,MATCH(C2035,TasksList!$B$6:$B$25,0),1)),""),"")</f>
        <v/>
      </c>
      <c r="E2035" s="361" t="str">
        <f>IFERROR(IF(LEN(C2035)&gt;0,IF(LEN(INDEX(TasksList!$F$6:$F$25,MATCH(C2035,TasksList!$B$6:$B$25,0),1))=0,"not set!",INDEX(TasksList!$F$6:$F$25,MATCH(C2035,TasksList!$B$6:$B$25,0),1)),""),"")</f>
        <v/>
      </c>
      <c r="F2035" s="360" t="str">
        <f>IFERROR(IF(LEN(D2035)&gt;0,IF(LEN(INDEX(AdressBook!$D$6:$D$25,MATCH(D2035,AdressBook!$B$6:$B$25,0),1))=0,"",INDEX(AdressBook!$D$6:$D$25,MATCH(D2035,AdressBook!$B$6:$B$25,0),1)),""),"")</f>
        <v/>
      </c>
      <c r="G2035" s="361" t="str">
        <f>IFERROR(IF(LEN(INDEX(PlansAndNotes!$F$6:$F$4005,ROW(B2035)-ROW($C$3)))=0,"",INDEX(PlansAndNotes!$F$6:$F$4005,ROW(B2035)-ROW($C$3))),"")</f>
        <v/>
      </c>
      <c r="H2035" s="361" t="str">
        <f>IFERROR(IF(LEN(C2035)&gt;0,IF(LEN(INDEX(TasksList!$G$6:$G$25,MATCH(C2035,TasksList!$B$6:$B$25,0),1))=0,"",INDEX(TasksList!$G$6:$G$25,MATCH(C2035,TasksList!$B$6:$B$25,0),1)),""),"")</f>
        <v/>
      </c>
      <c r="N2035" s="362" t="str">
        <f>IFERROR(IF(LEN(INDEX(PlansAndNotes!$D$6:$D$4005,ROW(B2035)-ROW($C$3)))=0,"",INDEX(PlansAndNotes!$D$6:$D$4005,ROW(B2035)-ROW($C$3))),"")</f>
        <v/>
      </c>
      <c r="O2035" s="165" t="str">
        <f t="shared" si="223"/>
        <v/>
      </c>
      <c r="P2035" s="363" t="str">
        <f>IFERROR(IF(LEN(INDEX(PlansAndNotes!$E$6:$E$4005,ROW(B2035)-ROW($C$3)))=0,"",INDEX(PlansAndNotes!$E$6:$E$4005,ROW(B2035)-ROW($C$3))),"")</f>
        <v/>
      </c>
      <c r="Q2035" s="363" t="str">
        <f>IFERROR(IF(LEN(INDEX(PlansAndNotes!$G$6:$G$4005,ROW(B2035)-ROW($C$3)))=0,"",INDEX(PlansAndNotes!$G$6:$G$4005,ROW(B2035)-ROW($C$3))),"")</f>
        <v/>
      </c>
      <c r="R2035" s="361" t="str">
        <f>IFERROR(IF(LEN(D2035)&gt;0,IF(LEN(INDEX(AdressBook!$C$6:$C$25,MATCH(D2035,AdressBook!$B$6:$B$25,0),1))=0,"",INDEX(AdressBook!$C$6:$C$25,MATCH(D2035,AdressBook!$B$6:$B$25,0),1)),""),"")</f>
        <v/>
      </c>
      <c r="S2035" s="165">
        <f>IF(LEN(C2035)&gt;0,IFERROR(IF(MATCH(C2035,C2036:$C$4004,0)&gt;0,-1,ROW(S2035)-ROW($S$3)),ROW(S2035)-ROW($S$3)),-1)</f>
        <v>-1</v>
      </c>
      <c r="T2035" s="165">
        <f t="shared" si="224"/>
        <v>0</v>
      </c>
      <c r="U2035" s="165" t="str">
        <f t="shared" si="225"/>
        <v/>
      </c>
      <c r="V2035" s="165" t="str">
        <f>IFERROR(IF(OR(C2035="",S2035&lt;0),"",IF(SUBTOTAL(3,C2035:C2035)=0,-1,SUBTOTAL(3,$C$4:C2035))),"")</f>
        <v/>
      </c>
      <c r="W2035" s="156" t="str">
        <f t="array" ref="W2035">IF(LEN(C2035)&gt;0,IFERROR(IF(MATCH(C2035,$C$3:$C2034,0)&gt;0,N2035-INDEX($N$3:N2034,SUMPRODUCT(MAX(ROW($C$3:$C2034)*(C2035=$C$3:$C2034)))-2,1),""),""),"")</f>
        <v/>
      </c>
      <c r="X2035" s="156">
        <f t="shared" ca="1" si="226"/>
        <v>1</v>
      </c>
      <c r="Y2035" s="156">
        <f t="shared" ca="1" si="227"/>
        <v>1</v>
      </c>
    </row>
    <row r="2036" spans="2:25" hidden="1" x14ac:dyDescent="0.25">
      <c r="B2036" s="390" t="str">
        <f>IFERROR(IF(LEN(INDEX(PlansAndNotes!$B$6:$B$2005,ROW(A2036)-ROW($B$3)))=0,"",INDEX(PlansAndNotes!$B$6:$B$2005,ROW(A2036)-ROW($B$3))),"")</f>
        <v/>
      </c>
      <c r="C2036" s="387" t="str">
        <f t="shared" si="229"/>
        <v/>
      </c>
      <c r="D2036" s="361" t="str">
        <f>IFERROR(IF(LEN(C2036)&gt;0,IF(LEN(INDEX(TasksList!$C$6:$C$25,MATCH(C2036,TasksList!$B$6:$B$25,0),1))=0,"",INDEX(TasksList!$C$6:$C$25,MATCH(C2036,TasksList!$B$6:$B$25,0),1)),""),"")</f>
        <v/>
      </c>
      <c r="E2036" s="361" t="str">
        <f>IFERROR(IF(LEN(C2036)&gt;0,IF(LEN(INDEX(TasksList!$F$6:$F$25,MATCH(C2036,TasksList!$B$6:$B$25,0),1))=0,"not set!",INDEX(TasksList!$F$6:$F$25,MATCH(C2036,TasksList!$B$6:$B$25,0),1)),""),"")</f>
        <v/>
      </c>
      <c r="F2036" s="360" t="str">
        <f>IFERROR(IF(LEN(D2036)&gt;0,IF(LEN(INDEX(AdressBook!$D$6:$D$25,MATCH(D2036,AdressBook!$B$6:$B$25,0),1))=0,"",INDEX(AdressBook!$D$6:$D$25,MATCH(D2036,AdressBook!$B$6:$B$25,0),1)),""),"")</f>
        <v/>
      </c>
      <c r="G2036" s="361" t="str">
        <f>IFERROR(IF(LEN(INDEX(PlansAndNotes!$F$6:$F$4005,ROW(B2036)-ROW($C$3)))=0,"",INDEX(PlansAndNotes!$F$6:$F$4005,ROW(B2036)-ROW($C$3))),"")</f>
        <v/>
      </c>
      <c r="H2036" s="361" t="str">
        <f>IFERROR(IF(LEN(C2036)&gt;0,IF(LEN(INDEX(TasksList!$G$6:$G$25,MATCH(C2036,TasksList!$B$6:$B$25,0),1))=0,"",INDEX(TasksList!$G$6:$G$25,MATCH(C2036,TasksList!$B$6:$B$25,0),1)),""),"")</f>
        <v/>
      </c>
      <c r="N2036" s="362" t="str">
        <f>IFERROR(IF(LEN(INDEX(PlansAndNotes!$D$6:$D$4005,ROW(B2036)-ROW($C$3)))=0,"",INDEX(PlansAndNotes!$D$6:$D$4005,ROW(B2036)-ROW($C$3))),"")</f>
        <v/>
      </c>
      <c r="O2036" s="165" t="str">
        <f t="shared" si="223"/>
        <v/>
      </c>
      <c r="P2036" s="363" t="str">
        <f>IFERROR(IF(LEN(INDEX(PlansAndNotes!$E$6:$E$4005,ROW(B2036)-ROW($C$3)))=0,"",INDEX(PlansAndNotes!$E$6:$E$4005,ROW(B2036)-ROW($C$3))),"")</f>
        <v/>
      </c>
      <c r="Q2036" s="363" t="str">
        <f>IFERROR(IF(LEN(INDEX(PlansAndNotes!$G$6:$G$4005,ROW(B2036)-ROW($C$3)))=0,"",INDEX(PlansAndNotes!$G$6:$G$4005,ROW(B2036)-ROW($C$3))),"")</f>
        <v/>
      </c>
      <c r="R2036" s="361" t="str">
        <f>IFERROR(IF(LEN(D2036)&gt;0,IF(LEN(INDEX(AdressBook!$C$6:$C$25,MATCH(D2036,AdressBook!$B$6:$B$25,0),1))=0,"",INDEX(AdressBook!$C$6:$C$25,MATCH(D2036,AdressBook!$B$6:$B$25,0),1)),""),"")</f>
        <v/>
      </c>
      <c r="S2036" s="165">
        <f>IF(LEN(C2036)&gt;0,IFERROR(IF(MATCH(C2036,C2037:$C$4004,0)&gt;0,-1,ROW(S2036)-ROW($S$3)),ROW(S2036)-ROW($S$3)),-1)</f>
        <v>-1</v>
      </c>
      <c r="T2036" s="165">
        <f t="shared" si="224"/>
        <v>0</v>
      </c>
      <c r="U2036" s="165" t="str">
        <f t="shared" si="225"/>
        <v/>
      </c>
      <c r="V2036" s="165" t="str">
        <f>IFERROR(IF(OR(C2036="",S2036&lt;0),"",IF(SUBTOTAL(3,C2036:C2036)=0,-1,SUBTOTAL(3,$C$4:C2036))),"")</f>
        <v/>
      </c>
      <c r="W2036" s="156" t="str">
        <f t="array" ref="W2036">IF(LEN(C2036)&gt;0,IFERROR(IF(MATCH(C2036,$C$3:$C2035,0)&gt;0,N2036-INDEX($N$3:N2035,SUMPRODUCT(MAX(ROW($C$3:$C2035)*(C2036=$C$3:$C2035)))-2,1),""),""),"")</f>
        <v/>
      </c>
      <c r="X2036" s="156">
        <f t="shared" ca="1" si="226"/>
        <v>1</v>
      </c>
      <c r="Y2036" s="156">
        <f t="shared" ca="1" si="227"/>
        <v>1</v>
      </c>
    </row>
    <row r="2037" spans="2:25" hidden="1" x14ac:dyDescent="0.25">
      <c r="B2037" s="390" t="str">
        <f>IFERROR(IF(LEN(INDEX(PlansAndNotes!$B$6:$B$2005,ROW(A2037)-ROW($B$3)))=0,"",INDEX(PlansAndNotes!$B$6:$B$2005,ROW(A2037)-ROW($B$3))),"")</f>
        <v/>
      </c>
      <c r="C2037" s="387" t="str">
        <f t="shared" si="229"/>
        <v/>
      </c>
      <c r="D2037" s="361" t="str">
        <f>IFERROR(IF(LEN(C2037)&gt;0,IF(LEN(INDEX(TasksList!$C$6:$C$25,MATCH(C2037,TasksList!$B$6:$B$25,0),1))=0,"",INDEX(TasksList!$C$6:$C$25,MATCH(C2037,TasksList!$B$6:$B$25,0),1)),""),"")</f>
        <v/>
      </c>
      <c r="E2037" s="361" t="str">
        <f>IFERROR(IF(LEN(C2037)&gt;0,IF(LEN(INDEX(TasksList!$F$6:$F$25,MATCH(C2037,TasksList!$B$6:$B$25,0),1))=0,"not set!",INDEX(TasksList!$F$6:$F$25,MATCH(C2037,TasksList!$B$6:$B$25,0),1)),""),"")</f>
        <v/>
      </c>
      <c r="F2037" s="360" t="str">
        <f>IFERROR(IF(LEN(D2037)&gt;0,IF(LEN(INDEX(AdressBook!$D$6:$D$25,MATCH(D2037,AdressBook!$B$6:$B$25,0),1))=0,"",INDEX(AdressBook!$D$6:$D$25,MATCH(D2037,AdressBook!$B$6:$B$25,0),1)),""),"")</f>
        <v/>
      </c>
      <c r="G2037" s="361" t="str">
        <f>IFERROR(IF(LEN(INDEX(PlansAndNotes!$F$6:$F$4005,ROW(B2037)-ROW($C$3)))=0,"",INDEX(PlansAndNotes!$F$6:$F$4005,ROW(B2037)-ROW($C$3))),"")</f>
        <v/>
      </c>
      <c r="H2037" s="361" t="str">
        <f>IFERROR(IF(LEN(C2037)&gt;0,IF(LEN(INDEX(TasksList!$G$6:$G$25,MATCH(C2037,TasksList!$B$6:$B$25,0),1))=0,"",INDEX(TasksList!$G$6:$G$25,MATCH(C2037,TasksList!$B$6:$B$25,0),1)),""),"")</f>
        <v/>
      </c>
      <c r="N2037" s="362" t="str">
        <f>IFERROR(IF(LEN(INDEX(PlansAndNotes!$D$6:$D$4005,ROW(B2037)-ROW($C$3)))=0,"",INDEX(PlansAndNotes!$D$6:$D$4005,ROW(B2037)-ROW($C$3))),"")</f>
        <v/>
      </c>
      <c r="O2037" s="165" t="str">
        <f t="shared" si="223"/>
        <v/>
      </c>
      <c r="P2037" s="363" t="str">
        <f>IFERROR(IF(LEN(INDEX(PlansAndNotes!$E$6:$E$4005,ROW(B2037)-ROW($C$3)))=0,"",INDEX(PlansAndNotes!$E$6:$E$4005,ROW(B2037)-ROW($C$3))),"")</f>
        <v/>
      </c>
      <c r="Q2037" s="363" t="str">
        <f>IFERROR(IF(LEN(INDEX(PlansAndNotes!$G$6:$G$4005,ROW(B2037)-ROW($C$3)))=0,"",INDEX(PlansAndNotes!$G$6:$G$4005,ROW(B2037)-ROW($C$3))),"")</f>
        <v/>
      </c>
      <c r="R2037" s="361" t="str">
        <f>IFERROR(IF(LEN(D2037)&gt;0,IF(LEN(INDEX(AdressBook!$C$6:$C$25,MATCH(D2037,AdressBook!$B$6:$B$25,0),1))=0,"",INDEX(AdressBook!$C$6:$C$25,MATCH(D2037,AdressBook!$B$6:$B$25,0),1)),""),"")</f>
        <v/>
      </c>
      <c r="S2037" s="165">
        <f>IF(LEN(C2037)&gt;0,IFERROR(IF(MATCH(C2037,C2038:$C$4004,0)&gt;0,-1,ROW(S2037)-ROW($S$3)),ROW(S2037)-ROW($S$3)),-1)</f>
        <v>-1</v>
      </c>
      <c r="T2037" s="165">
        <f t="shared" si="224"/>
        <v>0</v>
      </c>
      <c r="U2037" s="165" t="str">
        <f t="shared" si="225"/>
        <v/>
      </c>
      <c r="V2037" s="165" t="str">
        <f>IFERROR(IF(OR(C2037="",S2037&lt;0),"",IF(SUBTOTAL(3,C2037:C2037)=0,-1,SUBTOTAL(3,$C$4:C2037))),"")</f>
        <v/>
      </c>
      <c r="W2037" s="156" t="str">
        <f t="array" ref="W2037">IF(LEN(C2037)&gt;0,IFERROR(IF(MATCH(C2037,$C$3:$C2036,0)&gt;0,N2037-INDEX($N$3:N2036,SUMPRODUCT(MAX(ROW($C$3:$C2036)*(C2037=$C$3:$C2036)))-2,1),""),""),"")</f>
        <v/>
      </c>
      <c r="X2037" s="156">
        <f t="shared" ca="1" si="226"/>
        <v>1</v>
      </c>
      <c r="Y2037" s="156">
        <f t="shared" ca="1" si="227"/>
        <v>1</v>
      </c>
    </row>
    <row r="2038" spans="2:25" hidden="1" x14ac:dyDescent="0.25">
      <c r="B2038" s="390" t="str">
        <f>IFERROR(IF(LEN(INDEX(PlansAndNotes!$B$6:$B$2005,ROW(A2038)-ROW($B$3)))=0,"",INDEX(PlansAndNotes!$B$6:$B$2005,ROW(A2038)-ROW($B$3))),"")</f>
        <v/>
      </c>
      <c r="C2038" s="387" t="str">
        <f t="shared" si="229"/>
        <v/>
      </c>
      <c r="D2038" s="361" t="str">
        <f>IFERROR(IF(LEN(C2038)&gt;0,IF(LEN(INDEX(TasksList!$C$6:$C$25,MATCH(C2038,TasksList!$B$6:$B$25,0),1))=0,"",INDEX(TasksList!$C$6:$C$25,MATCH(C2038,TasksList!$B$6:$B$25,0),1)),""),"")</f>
        <v/>
      </c>
      <c r="E2038" s="361" t="str">
        <f>IFERROR(IF(LEN(C2038)&gt;0,IF(LEN(INDEX(TasksList!$F$6:$F$25,MATCH(C2038,TasksList!$B$6:$B$25,0),1))=0,"not set!",INDEX(TasksList!$F$6:$F$25,MATCH(C2038,TasksList!$B$6:$B$25,0),1)),""),"")</f>
        <v/>
      </c>
      <c r="F2038" s="360" t="str">
        <f>IFERROR(IF(LEN(D2038)&gt;0,IF(LEN(INDEX(AdressBook!$D$6:$D$25,MATCH(D2038,AdressBook!$B$6:$B$25,0),1))=0,"",INDEX(AdressBook!$D$6:$D$25,MATCH(D2038,AdressBook!$B$6:$B$25,0),1)),""),"")</f>
        <v/>
      </c>
      <c r="G2038" s="361" t="str">
        <f>IFERROR(IF(LEN(INDEX(PlansAndNotes!$F$6:$F$4005,ROW(B2038)-ROW($C$3)))=0,"",INDEX(PlansAndNotes!$F$6:$F$4005,ROW(B2038)-ROW($C$3))),"")</f>
        <v/>
      </c>
      <c r="H2038" s="361" t="str">
        <f>IFERROR(IF(LEN(C2038)&gt;0,IF(LEN(INDEX(TasksList!$G$6:$G$25,MATCH(C2038,TasksList!$B$6:$B$25,0),1))=0,"",INDEX(TasksList!$G$6:$G$25,MATCH(C2038,TasksList!$B$6:$B$25,0),1)),""),"")</f>
        <v/>
      </c>
      <c r="N2038" s="362" t="str">
        <f>IFERROR(IF(LEN(INDEX(PlansAndNotes!$D$6:$D$4005,ROW(B2038)-ROW($C$3)))=0,"",INDEX(PlansAndNotes!$D$6:$D$4005,ROW(B2038)-ROW($C$3))),"")</f>
        <v/>
      </c>
      <c r="O2038" s="165" t="str">
        <f t="shared" si="223"/>
        <v/>
      </c>
      <c r="P2038" s="363" t="str">
        <f>IFERROR(IF(LEN(INDEX(PlansAndNotes!$E$6:$E$4005,ROW(B2038)-ROW($C$3)))=0,"",INDEX(PlansAndNotes!$E$6:$E$4005,ROW(B2038)-ROW($C$3))),"")</f>
        <v/>
      </c>
      <c r="Q2038" s="363" t="str">
        <f>IFERROR(IF(LEN(INDEX(PlansAndNotes!$G$6:$G$4005,ROW(B2038)-ROW($C$3)))=0,"",INDEX(PlansAndNotes!$G$6:$G$4005,ROW(B2038)-ROW($C$3))),"")</f>
        <v/>
      </c>
      <c r="R2038" s="361" t="str">
        <f>IFERROR(IF(LEN(D2038)&gt;0,IF(LEN(INDEX(AdressBook!$C$6:$C$25,MATCH(D2038,AdressBook!$B$6:$B$25,0),1))=0,"",INDEX(AdressBook!$C$6:$C$25,MATCH(D2038,AdressBook!$B$6:$B$25,0),1)),""),"")</f>
        <v/>
      </c>
      <c r="S2038" s="165">
        <f>IF(LEN(C2038)&gt;0,IFERROR(IF(MATCH(C2038,C2039:$C$4004,0)&gt;0,-1,ROW(S2038)-ROW($S$3)),ROW(S2038)-ROW($S$3)),-1)</f>
        <v>-1</v>
      </c>
      <c r="T2038" s="165">
        <f t="shared" si="224"/>
        <v>0</v>
      </c>
      <c r="U2038" s="165" t="str">
        <f t="shared" si="225"/>
        <v/>
      </c>
      <c r="V2038" s="165" t="str">
        <f>IFERROR(IF(OR(C2038="",S2038&lt;0),"",IF(SUBTOTAL(3,C2038:C2038)=0,-1,SUBTOTAL(3,$C$4:C2038))),"")</f>
        <v/>
      </c>
      <c r="W2038" s="156" t="str">
        <f t="array" ref="W2038">IF(LEN(C2038)&gt;0,IFERROR(IF(MATCH(C2038,$C$3:$C2037,0)&gt;0,N2038-INDEX($N$3:N2037,SUMPRODUCT(MAX(ROW($C$3:$C2037)*(C2038=$C$3:$C2037)))-2,1),""),""),"")</f>
        <v/>
      </c>
      <c r="X2038" s="156">
        <f t="shared" ca="1" si="226"/>
        <v>1</v>
      </c>
      <c r="Y2038" s="156">
        <f t="shared" ca="1" si="227"/>
        <v>1</v>
      </c>
    </row>
    <row r="2039" spans="2:25" hidden="1" x14ac:dyDescent="0.25">
      <c r="B2039" s="390" t="str">
        <f>IFERROR(IF(LEN(INDEX(PlansAndNotes!$B$6:$B$2005,ROW(A2039)-ROW($B$3)))=0,"",INDEX(PlansAndNotes!$B$6:$B$2005,ROW(A2039)-ROW($B$3))),"")</f>
        <v/>
      </c>
      <c r="C2039" s="387" t="str">
        <f t="shared" si="229"/>
        <v/>
      </c>
      <c r="D2039" s="361" t="str">
        <f>IFERROR(IF(LEN(C2039)&gt;0,IF(LEN(INDEX(TasksList!$C$6:$C$25,MATCH(C2039,TasksList!$B$6:$B$25,0),1))=0,"",INDEX(TasksList!$C$6:$C$25,MATCH(C2039,TasksList!$B$6:$B$25,0),1)),""),"")</f>
        <v/>
      </c>
      <c r="E2039" s="361" t="str">
        <f>IFERROR(IF(LEN(C2039)&gt;0,IF(LEN(INDEX(TasksList!$F$6:$F$25,MATCH(C2039,TasksList!$B$6:$B$25,0),1))=0,"not set!",INDEX(TasksList!$F$6:$F$25,MATCH(C2039,TasksList!$B$6:$B$25,0),1)),""),"")</f>
        <v/>
      </c>
      <c r="F2039" s="360" t="str">
        <f>IFERROR(IF(LEN(D2039)&gt;0,IF(LEN(INDEX(AdressBook!$D$6:$D$25,MATCH(D2039,AdressBook!$B$6:$B$25,0),1))=0,"",INDEX(AdressBook!$D$6:$D$25,MATCH(D2039,AdressBook!$B$6:$B$25,0),1)),""),"")</f>
        <v/>
      </c>
      <c r="G2039" s="361" t="str">
        <f>IFERROR(IF(LEN(INDEX(PlansAndNotes!$F$6:$F$4005,ROW(B2039)-ROW($C$3)))=0,"",INDEX(PlansAndNotes!$F$6:$F$4005,ROW(B2039)-ROW($C$3))),"")</f>
        <v/>
      </c>
      <c r="H2039" s="361" t="str">
        <f>IFERROR(IF(LEN(C2039)&gt;0,IF(LEN(INDEX(TasksList!$G$6:$G$25,MATCH(C2039,TasksList!$B$6:$B$25,0),1))=0,"",INDEX(TasksList!$G$6:$G$25,MATCH(C2039,TasksList!$B$6:$B$25,0),1)),""),"")</f>
        <v/>
      </c>
      <c r="N2039" s="362" t="str">
        <f>IFERROR(IF(LEN(INDEX(PlansAndNotes!$D$6:$D$4005,ROW(B2039)-ROW($C$3)))=0,"",INDEX(PlansAndNotes!$D$6:$D$4005,ROW(B2039)-ROW($C$3))),"")</f>
        <v/>
      </c>
      <c r="O2039" s="165" t="str">
        <f t="shared" si="223"/>
        <v/>
      </c>
      <c r="P2039" s="363" t="str">
        <f>IFERROR(IF(LEN(INDEX(PlansAndNotes!$E$6:$E$4005,ROW(B2039)-ROW($C$3)))=0,"",INDEX(PlansAndNotes!$E$6:$E$4005,ROW(B2039)-ROW($C$3))),"")</f>
        <v/>
      </c>
      <c r="Q2039" s="363" t="str">
        <f>IFERROR(IF(LEN(INDEX(PlansAndNotes!$G$6:$G$4005,ROW(B2039)-ROW($C$3)))=0,"",INDEX(PlansAndNotes!$G$6:$G$4005,ROW(B2039)-ROW($C$3))),"")</f>
        <v/>
      </c>
      <c r="R2039" s="361" t="str">
        <f>IFERROR(IF(LEN(D2039)&gt;0,IF(LEN(INDEX(AdressBook!$C$6:$C$25,MATCH(D2039,AdressBook!$B$6:$B$25,0),1))=0,"",INDEX(AdressBook!$C$6:$C$25,MATCH(D2039,AdressBook!$B$6:$B$25,0),1)),""),"")</f>
        <v/>
      </c>
      <c r="S2039" s="165">
        <f>IF(LEN(C2039)&gt;0,IFERROR(IF(MATCH(C2039,C2040:$C$4004,0)&gt;0,-1,ROW(S2039)-ROW($S$3)),ROW(S2039)-ROW($S$3)),-1)</f>
        <v>-1</v>
      </c>
      <c r="T2039" s="165">
        <f t="shared" si="224"/>
        <v>0</v>
      </c>
      <c r="U2039" s="165" t="str">
        <f t="shared" si="225"/>
        <v/>
      </c>
      <c r="V2039" s="165" t="str">
        <f>IFERROR(IF(OR(C2039="",S2039&lt;0),"",IF(SUBTOTAL(3,C2039:C2039)=0,-1,SUBTOTAL(3,$C$4:C2039))),"")</f>
        <v/>
      </c>
      <c r="W2039" s="156" t="str">
        <f t="array" ref="W2039">IF(LEN(C2039)&gt;0,IFERROR(IF(MATCH(C2039,$C$3:$C2038,0)&gt;0,N2039-INDEX($N$3:N2038,SUMPRODUCT(MAX(ROW($C$3:$C2038)*(C2039=$C$3:$C2038)))-2,1),""),""),"")</f>
        <v/>
      </c>
      <c r="X2039" s="156">
        <f t="shared" ca="1" si="226"/>
        <v>1</v>
      </c>
      <c r="Y2039" s="156">
        <f t="shared" ca="1" si="227"/>
        <v>1</v>
      </c>
    </row>
    <row r="2040" spans="2:25" hidden="1" x14ac:dyDescent="0.25">
      <c r="B2040" s="390" t="str">
        <f>IFERROR(IF(LEN(INDEX(PlansAndNotes!$B$6:$B$2005,ROW(A2040)-ROW($B$3)))=0,"",INDEX(PlansAndNotes!$B$6:$B$2005,ROW(A2040)-ROW($B$3))),"")</f>
        <v/>
      </c>
      <c r="C2040" s="387" t="str">
        <f t="shared" si="229"/>
        <v/>
      </c>
      <c r="D2040" s="361" t="str">
        <f>IFERROR(IF(LEN(C2040)&gt;0,IF(LEN(INDEX(TasksList!$C$6:$C$25,MATCH(C2040,TasksList!$B$6:$B$25,0),1))=0,"",INDEX(TasksList!$C$6:$C$25,MATCH(C2040,TasksList!$B$6:$B$25,0),1)),""),"")</f>
        <v/>
      </c>
      <c r="E2040" s="361" t="str">
        <f>IFERROR(IF(LEN(C2040)&gt;0,IF(LEN(INDEX(TasksList!$F$6:$F$25,MATCH(C2040,TasksList!$B$6:$B$25,0),1))=0,"not set!",INDEX(TasksList!$F$6:$F$25,MATCH(C2040,TasksList!$B$6:$B$25,0),1)),""),"")</f>
        <v/>
      </c>
      <c r="F2040" s="360" t="str">
        <f>IFERROR(IF(LEN(D2040)&gt;0,IF(LEN(INDEX(AdressBook!$D$6:$D$25,MATCH(D2040,AdressBook!$B$6:$B$25,0),1))=0,"",INDEX(AdressBook!$D$6:$D$25,MATCH(D2040,AdressBook!$B$6:$B$25,0),1)),""),"")</f>
        <v/>
      </c>
      <c r="G2040" s="361" t="str">
        <f>IFERROR(IF(LEN(INDEX(PlansAndNotes!$F$6:$F$4005,ROW(B2040)-ROW($C$3)))=0,"",INDEX(PlansAndNotes!$F$6:$F$4005,ROW(B2040)-ROW($C$3))),"")</f>
        <v/>
      </c>
      <c r="H2040" s="361" t="str">
        <f>IFERROR(IF(LEN(C2040)&gt;0,IF(LEN(INDEX(TasksList!$G$6:$G$25,MATCH(C2040,TasksList!$B$6:$B$25,0),1))=0,"",INDEX(TasksList!$G$6:$G$25,MATCH(C2040,TasksList!$B$6:$B$25,0),1)),""),"")</f>
        <v/>
      </c>
      <c r="N2040" s="362" t="str">
        <f>IFERROR(IF(LEN(INDEX(PlansAndNotes!$D$6:$D$4005,ROW(B2040)-ROW($C$3)))=0,"",INDEX(PlansAndNotes!$D$6:$D$4005,ROW(B2040)-ROW($C$3))),"")</f>
        <v/>
      </c>
      <c r="O2040" s="165" t="str">
        <f t="shared" si="223"/>
        <v/>
      </c>
      <c r="P2040" s="363" t="str">
        <f>IFERROR(IF(LEN(INDEX(PlansAndNotes!$E$6:$E$4005,ROW(B2040)-ROW($C$3)))=0,"",INDEX(PlansAndNotes!$E$6:$E$4005,ROW(B2040)-ROW($C$3))),"")</f>
        <v/>
      </c>
      <c r="Q2040" s="363" t="str">
        <f>IFERROR(IF(LEN(INDEX(PlansAndNotes!$G$6:$G$4005,ROW(B2040)-ROW($C$3)))=0,"",INDEX(PlansAndNotes!$G$6:$G$4005,ROW(B2040)-ROW($C$3))),"")</f>
        <v/>
      </c>
      <c r="R2040" s="361" t="str">
        <f>IFERROR(IF(LEN(D2040)&gt;0,IF(LEN(INDEX(AdressBook!$C$6:$C$25,MATCH(D2040,AdressBook!$B$6:$B$25,0),1))=0,"",INDEX(AdressBook!$C$6:$C$25,MATCH(D2040,AdressBook!$B$6:$B$25,0),1)),""),"")</f>
        <v/>
      </c>
      <c r="S2040" s="165">
        <f>IF(LEN(C2040)&gt;0,IFERROR(IF(MATCH(C2040,C2041:$C$4004,0)&gt;0,-1,ROW(S2040)-ROW($S$3)),ROW(S2040)-ROW($S$3)),-1)</f>
        <v>-1</v>
      </c>
      <c r="T2040" s="165">
        <f t="shared" si="224"/>
        <v>0</v>
      </c>
      <c r="U2040" s="165" t="str">
        <f t="shared" si="225"/>
        <v/>
      </c>
      <c r="V2040" s="165" t="str">
        <f>IFERROR(IF(OR(C2040="",S2040&lt;0),"",IF(SUBTOTAL(3,C2040:C2040)=0,-1,SUBTOTAL(3,$C$4:C2040))),"")</f>
        <v/>
      </c>
      <c r="W2040" s="156" t="str">
        <f t="array" ref="W2040">IF(LEN(C2040)&gt;0,IFERROR(IF(MATCH(C2040,$C$3:$C2039,0)&gt;0,N2040-INDEX($N$3:N2039,SUMPRODUCT(MAX(ROW($C$3:$C2039)*(C2040=$C$3:$C2039)))-2,1),""),""),"")</f>
        <v/>
      </c>
      <c r="X2040" s="156">
        <f t="shared" ca="1" si="226"/>
        <v>1</v>
      </c>
      <c r="Y2040" s="156">
        <f t="shared" ca="1" si="227"/>
        <v>1</v>
      </c>
    </row>
    <row r="2041" spans="2:25" hidden="1" x14ac:dyDescent="0.25">
      <c r="B2041" s="390" t="str">
        <f>IFERROR(IF(LEN(INDEX(PlansAndNotes!$B$6:$B$2005,ROW(A2041)-ROW($B$3)))=0,"",INDEX(PlansAndNotes!$B$6:$B$2005,ROW(A2041)-ROW($B$3))),"")</f>
        <v/>
      </c>
      <c r="C2041" s="387" t="str">
        <f t="shared" si="229"/>
        <v/>
      </c>
      <c r="D2041" s="361" t="str">
        <f>IFERROR(IF(LEN(C2041)&gt;0,IF(LEN(INDEX(TasksList!$C$6:$C$25,MATCH(C2041,TasksList!$B$6:$B$25,0),1))=0,"",INDEX(TasksList!$C$6:$C$25,MATCH(C2041,TasksList!$B$6:$B$25,0),1)),""),"")</f>
        <v/>
      </c>
      <c r="E2041" s="361" t="str">
        <f>IFERROR(IF(LEN(C2041)&gt;0,IF(LEN(INDEX(TasksList!$F$6:$F$25,MATCH(C2041,TasksList!$B$6:$B$25,0),1))=0,"not set!",INDEX(TasksList!$F$6:$F$25,MATCH(C2041,TasksList!$B$6:$B$25,0),1)),""),"")</f>
        <v/>
      </c>
      <c r="F2041" s="360" t="str">
        <f>IFERROR(IF(LEN(D2041)&gt;0,IF(LEN(INDEX(AdressBook!$D$6:$D$25,MATCH(D2041,AdressBook!$B$6:$B$25,0),1))=0,"",INDEX(AdressBook!$D$6:$D$25,MATCH(D2041,AdressBook!$B$6:$B$25,0),1)),""),"")</f>
        <v/>
      </c>
      <c r="G2041" s="361" t="str">
        <f>IFERROR(IF(LEN(INDEX(PlansAndNotes!$F$6:$F$4005,ROW(B2041)-ROW($C$3)))=0,"",INDEX(PlansAndNotes!$F$6:$F$4005,ROW(B2041)-ROW($C$3))),"")</f>
        <v/>
      </c>
      <c r="H2041" s="361" t="str">
        <f>IFERROR(IF(LEN(C2041)&gt;0,IF(LEN(INDEX(TasksList!$G$6:$G$25,MATCH(C2041,TasksList!$B$6:$B$25,0),1))=0,"",INDEX(TasksList!$G$6:$G$25,MATCH(C2041,TasksList!$B$6:$B$25,0),1)),""),"")</f>
        <v/>
      </c>
      <c r="N2041" s="362" t="str">
        <f>IFERROR(IF(LEN(INDEX(PlansAndNotes!$D$6:$D$4005,ROW(B2041)-ROW($C$3)))=0,"",INDEX(PlansAndNotes!$D$6:$D$4005,ROW(B2041)-ROW($C$3))),"")</f>
        <v/>
      </c>
      <c r="O2041" s="165" t="str">
        <f t="shared" si="223"/>
        <v/>
      </c>
      <c r="P2041" s="363" t="str">
        <f>IFERROR(IF(LEN(INDEX(PlansAndNotes!$E$6:$E$4005,ROW(B2041)-ROW($C$3)))=0,"",INDEX(PlansAndNotes!$E$6:$E$4005,ROW(B2041)-ROW($C$3))),"")</f>
        <v/>
      </c>
      <c r="Q2041" s="363" t="str">
        <f>IFERROR(IF(LEN(INDEX(PlansAndNotes!$G$6:$G$4005,ROW(B2041)-ROW($C$3)))=0,"",INDEX(PlansAndNotes!$G$6:$G$4005,ROW(B2041)-ROW($C$3))),"")</f>
        <v/>
      </c>
      <c r="R2041" s="361" t="str">
        <f>IFERROR(IF(LEN(D2041)&gt;0,IF(LEN(INDEX(AdressBook!$C$6:$C$25,MATCH(D2041,AdressBook!$B$6:$B$25,0),1))=0,"",INDEX(AdressBook!$C$6:$C$25,MATCH(D2041,AdressBook!$B$6:$B$25,0),1)),""),"")</f>
        <v/>
      </c>
      <c r="S2041" s="165">
        <f>IF(LEN(C2041)&gt;0,IFERROR(IF(MATCH(C2041,C2042:$C$4004,0)&gt;0,-1,ROW(S2041)-ROW($S$3)),ROW(S2041)-ROW($S$3)),-1)</f>
        <v>-1</v>
      </c>
      <c r="T2041" s="165">
        <f t="shared" si="224"/>
        <v>0</v>
      </c>
      <c r="U2041" s="165" t="str">
        <f t="shared" si="225"/>
        <v/>
      </c>
      <c r="V2041" s="165" t="str">
        <f>IFERROR(IF(OR(C2041="",S2041&lt;0),"",IF(SUBTOTAL(3,C2041:C2041)=0,-1,SUBTOTAL(3,$C$4:C2041))),"")</f>
        <v/>
      </c>
      <c r="W2041" s="156" t="str">
        <f t="array" ref="W2041">IF(LEN(C2041)&gt;0,IFERROR(IF(MATCH(C2041,$C$3:$C2040,0)&gt;0,N2041-INDEX($N$3:N2040,SUMPRODUCT(MAX(ROW($C$3:$C2040)*(C2041=$C$3:$C2040)))-2,1),""),""),"")</f>
        <v/>
      </c>
      <c r="X2041" s="156">
        <f t="shared" ca="1" si="226"/>
        <v>1</v>
      </c>
      <c r="Y2041" s="156">
        <f t="shared" ca="1" si="227"/>
        <v>1</v>
      </c>
    </row>
    <row r="2042" spans="2:25" hidden="1" x14ac:dyDescent="0.25">
      <c r="B2042" s="390" t="str">
        <f>IFERROR(IF(LEN(INDEX(PlansAndNotes!$B$6:$B$2005,ROW(A2042)-ROW($B$3)))=0,"",INDEX(PlansAndNotes!$B$6:$B$2005,ROW(A2042)-ROW($B$3))),"")</f>
        <v/>
      </c>
      <c r="C2042" s="387" t="str">
        <f t="shared" si="229"/>
        <v/>
      </c>
      <c r="D2042" s="361" t="str">
        <f>IFERROR(IF(LEN(C2042)&gt;0,IF(LEN(INDEX(TasksList!$C$6:$C$25,MATCH(C2042,TasksList!$B$6:$B$25,0),1))=0,"",INDEX(TasksList!$C$6:$C$25,MATCH(C2042,TasksList!$B$6:$B$25,0),1)),""),"")</f>
        <v/>
      </c>
      <c r="E2042" s="361" t="str">
        <f>IFERROR(IF(LEN(C2042)&gt;0,IF(LEN(INDEX(TasksList!$F$6:$F$25,MATCH(C2042,TasksList!$B$6:$B$25,0),1))=0,"not set!",INDEX(TasksList!$F$6:$F$25,MATCH(C2042,TasksList!$B$6:$B$25,0),1)),""),"")</f>
        <v/>
      </c>
      <c r="F2042" s="360" t="str">
        <f>IFERROR(IF(LEN(D2042)&gt;0,IF(LEN(INDEX(AdressBook!$D$6:$D$25,MATCH(D2042,AdressBook!$B$6:$B$25,0),1))=0,"",INDEX(AdressBook!$D$6:$D$25,MATCH(D2042,AdressBook!$B$6:$B$25,0),1)),""),"")</f>
        <v/>
      </c>
      <c r="G2042" s="361" t="str">
        <f>IFERROR(IF(LEN(INDEX(PlansAndNotes!$F$6:$F$4005,ROW(B2042)-ROW($C$3)))=0,"",INDEX(PlansAndNotes!$F$6:$F$4005,ROW(B2042)-ROW($C$3))),"")</f>
        <v/>
      </c>
      <c r="H2042" s="361" t="str">
        <f>IFERROR(IF(LEN(C2042)&gt;0,IF(LEN(INDEX(TasksList!$G$6:$G$25,MATCH(C2042,TasksList!$B$6:$B$25,0),1))=0,"",INDEX(TasksList!$G$6:$G$25,MATCH(C2042,TasksList!$B$6:$B$25,0),1)),""),"")</f>
        <v/>
      </c>
      <c r="N2042" s="362" t="str">
        <f>IFERROR(IF(LEN(INDEX(PlansAndNotes!$D$6:$D$4005,ROW(B2042)-ROW($C$3)))=0,"",INDEX(PlansAndNotes!$D$6:$D$4005,ROW(B2042)-ROW($C$3))),"")</f>
        <v/>
      </c>
      <c r="O2042" s="165" t="str">
        <f t="shared" si="223"/>
        <v/>
      </c>
      <c r="P2042" s="363" t="str">
        <f>IFERROR(IF(LEN(INDEX(PlansAndNotes!$E$6:$E$4005,ROW(B2042)-ROW($C$3)))=0,"",INDEX(PlansAndNotes!$E$6:$E$4005,ROW(B2042)-ROW($C$3))),"")</f>
        <v/>
      </c>
      <c r="Q2042" s="363" t="str">
        <f>IFERROR(IF(LEN(INDEX(PlansAndNotes!$G$6:$G$4005,ROW(B2042)-ROW($C$3)))=0,"",INDEX(PlansAndNotes!$G$6:$G$4005,ROW(B2042)-ROW($C$3))),"")</f>
        <v/>
      </c>
      <c r="R2042" s="361" t="str">
        <f>IFERROR(IF(LEN(D2042)&gt;0,IF(LEN(INDEX(AdressBook!$C$6:$C$25,MATCH(D2042,AdressBook!$B$6:$B$25,0),1))=0,"",INDEX(AdressBook!$C$6:$C$25,MATCH(D2042,AdressBook!$B$6:$B$25,0),1)),""),"")</f>
        <v/>
      </c>
      <c r="S2042" s="165">
        <f>IF(LEN(C2042)&gt;0,IFERROR(IF(MATCH(C2042,C2043:$C$4004,0)&gt;0,-1,ROW(S2042)-ROW($S$3)),ROW(S2042)-ROW($S$3)),-1)</f>
        <v>-1</v>
      </c>
      <c r="T2042" s="165">
        <f t="shared" si="224"/>
        <v>0</v>
      </c>
      <c r="U2042" s="165" t="str">
        <f t="shared" si="225"/>
        <v/>
      </c>
      <c r="V2042" s="165" t="str">
        <f>IFERROR(IF(OR(C2042="",S2042&lt;0),"",IF(SUBTOTAL(3,C2042:C2042)=0,-1,SUBTOTAL(3,$C$4:C2042))),"")</f>
        <v/>
      </c>
      <c r="W2042" s="156" t="str">
        <f t="array" ref="W2042">IF(LEN(C2042)&gt;0,IFERROR(IF(MATCH(C2042,$C$3:$C2041,0)&gt;0,N2042-INDEX($N$3:N2041,SUMPRODUCT(MAX(ROW($C$3:$C2041)*(C2042=$C$3:$C2041)))-2,1),""),""),"")</f>
        <v/>
      </c>
      <c r="X2042" s="156">
        <f t="shared" ca="1" si="226"/>
        <v>1</v>
      </c>
      <c r="Y2042" s="156">
        <f t="shared" ca="1" si="227"/>
        <v>1</v>
      </c>
    </row>
    <row r="2043" spans="2:25" hidden="1" x14ac:dyDescent="0.25">
      <c r="B2043" s="390" t="str">
        <f>IFERROR(IF(LEN(INDEX(PlansAndNotes!$B$6:$B$2005,ROW(A2043)-ROW($B$3)))=0,"",INDEX(PlansAndNotes!$B$6:$B$2005,ROW(A2043)-ROW($B$3))),"")</f>
        <v/>
      </c>
      <c r="C2043" s="387" t="str">
        <f t="shared" si="229"/>
        <v/>
      </c>
      <c r="D2043" s="361" t="str">
        <f>IFERROR(IF(LEN(C2043)&gt;0,IF(LEN(INDEX(TasksList!$C$6:$C$25,MATCH(C2043,TasksList!$B$6:$B$25,0),1))=0,"",INDEX(TasksList!$C$6:$C$25,MATCH(C2043,TasksList!$B$6:$B$25,0),1)),""),"")</f>
        <v/>
      </c>
      <c r="E2043" s="361" t="str">
        <f>IFERROR(IF(LEN(C2043)&gt;0,IF(LEN(INDEX(TasksList!$F$6:$F$25,MATCH(C2043,TasksList!$B$6:$B$25,0),1))=0,"not set!",INDEX(TasksList!$F$6:$F$25,MATCH(C2043,TasksList!$B$6:$B$25,0),1)),""),"")</f>
        <v/>
      </c>
      <c r="F2043" s="360" t="str">
        <f>IFERROR(IF(LEN(D2043)&gt;0,IF(LEN(INDEX(AdressBook!$D$6:$D$25,MATCH(D2043,AdressBook!$B$6:$B$25,0),1))=0,"",INDEX(AdressBook!$D$6:$D$25,MATCH(D2043,AdressBook!$B$6:$B$25,0),1)),""),"")</f>
        <v/>
      </c>
      <c r="G2043" s="361" t="str">
        <f>IFERROR(IF(LEN(INDEX(PlansAndNotes!$F$6:$F$4005,ROW(B2043)-ROW($C$3)))=0,"",INDEX(PlansAndNotes!$F$6:$F$4005,ROW(B2043)-ROW($C$3))),"")</f>
        <v/>
      </c>
      <c r="H2043" s="361" t="str">
        <f>IFERROR(IF(LEN(C2043)&gt;0,IF(LEN(INDEX(TasksList!$G$6:$G$25,MATCH(C2043,TasksList!$B$6:$B$25,0),1))=0,"",INDEX(TasksList!$G$6:$G$25,MATCH(C2043,TasksList!$B$6:$B$25,0),1)),""),"")</f>
        <v/>
      </c>
      <c r="N2043" s="362" t="str">
        <f>IFERROR(IF(LEN(INDEX(PlansAndNotes!$D$6:$D$4005,ROW(B2043)-ROW($C$3)))=0,"",INDEX(PlansAndNotes!$D$6:$D$4005,ROW(B2043)-ROW($C$3))),"")</f>
        <v/>
      </c>
      <c r="O2043" s="165" t="str">
        <f t="shared" si="223"/>
        <v/>
      </c>
      <c r="P2043" s="363" t="str">
        <f>IFERROR(IF(LEN(INDEX(PlansAndNotes!$E$6:$E$4005,ROW(B2043)-ROW($C$3)))=0,"",INDEX(PlansAndNotes!$E$6:$E$4005,ROW(B2043)-ROW($C$3))),"")</f>
        <v/>
      </c>
      <c r="Q2043" s="363" t="str">
        <f>IFERROR(IF(LEN(INDEX(PlansAndNotes!$G$6:$G$4005,ROW(B2043)-ROW($C$3)))=0,"",INDEX(PlansAndNotes!$G$6:$G$4005,ROW(B2043)-ROW($C$3))),"")</f>
        <v/>
      </c>
      <c r="R2043" s="361" t="str">
        <f>IFERROR(IF(LEN(D2043)&gt;0,IF(LEN(INDEX(AdressBook!$C$6:$C$25,MATCH(D2043,AdressBook!$B$6:$B$25,0),1))=0,"",INDEX(AdressBook!$C$6:$C$25,MATCH(D2043,AdressBook!$B$6:$B$25,0),1)),""),"")</f>
        <v/>
      </c>
      <c r="S2043" s="165">
        <f>IF(LEN(C2043)&gt;0,IFERROR(IF(MATCH(C2043,C2044:$C$4004,0)&gt;0,-1,ROW(S2043)-ROW($S$3)),ROW(S2043)-ROW($S$3)),-1)</f>
        <v>-1</v>
      </c>
      <c r="T2043" s="165">
        <f t="shared" si="224"/>
        <v>0</v>
      </c>
      <c r="U2043" s="165" t="str">
        <f t="shared" si="225"/>
        <v/>
      </c>
      <c r="V2043" s="165" t="str">
        <f>IFERROR(IF(OR(C2043="",S2043&lt;0),"",IF(SUBTOTAL(3,C2043:C2043)=0,-1,SUBTOTAL(3,$C$4:C2043))),"")</f>
        <v/>
      </c>
      <c r="W2043" s="156" t="str">
        <f t="array" ref="W2043">IF(LEN(C2043)&gt;0,IFERROR(IF(MATCH(C2043,$C$3:$C2042,0)&gt;0,N2043-INDEX($N$3:N2042,SUMPRODUCT(MAX(ROW($C$3:$C2042)*(C2043=$C$3:$C2042)))-2,1),""),""),"")</f>
        <v/>
      </c>
      <c r="X2043" s="156">
        <f t="shared" ca="1" si="226"/>
        <v>1</v>
      </c>
      <c r="Y2043" s="156">
        <f t="shared" ca="1" si="227"/>
        <v>1</v>
      </c>
    </row>
    <row r="2044" spans="2:25" hidden="1" x14ac:dyDescent="0.25">
      <c r="B2044" s="390" t="str">
        <f>IFERROR(IF(LEN(INDEX(PlansAndNotes!$B$6:$B$2005,ROW(A2044)-ROW($B$3)))=0,"",INDEX(PlansAndNotes!$B$6:$B$2005,ROW(A2044)-ROW($B$3))),"")</f>
        <v/>
      </c>
      <c r="C2044" s="387" t="str">
        <f t="shared" si="229"/>
        <v/>
      </c>
      <c r="D2044" s="361" t="str">
        <f>IFERROR(IF(LEN(C2044)&gt;0,IF(LEN(INDEX(TasksList!$C$6:$C$25,MATCH(C2044,TasksList!$B$6:$B$25,0),1))=0,"",INDEX(TasksList!$C$6:$C$25,MATCH(C2044,TasksList!$B$6:$B$25,0),1)),""),"")</f>
        <v/>
      </c>
      <c r="E2044" s="361" t="str">
        <f>IFERROR(IF(LEN(C2044)&gt;0,IF(LEN(INDEX(TasksList!$F$6:$F$25,MATCH(C2044,TasksList!$B$6:$B$25,0),1))=0,"not set!",INDEX(TasksList!$F$6:$F$25,MATCH(C2044,TasksList!$B$6:$B$25,0),1)),""),"")</f>
        <v/>
      </c>
      <c r="F2044" s="360" t="str">
        <f>IFERROR(IF(LEN(D2044)&gt;0,IF(LEN(INDEX(AdressBook!$D$6:$D$25,MATCH(D2044,AdressBook!$B$6:$B$25,0),1))=0,"",INDEX(AdressBook!$D$6:$D$25,MATCH(D2044,AdressBook!$B$6:$B$25,0),1)),""),"")</f>
        <v/>
      </c>
      <c r="G2044" s="361" t="str">
        <f>IFERROR(IF(LEN(INDEX(PlansAndNotes!$F$6:$F$4005,ROW(B2044)-ROW($C$3)))=0,"",INDEX(PlansAndNotes!$F$6:$F$4005,ROW(B2044)-ROW($C$3))),"")</f>
        <v/>
      </c>
      <c r="H2044" s="361" t="str">
        <f>IFERROR(IF(LEN(C2044)&gt;0,IF(LEN(INDEX(TasksList!$G$6:$G$25,MATCH(C2044,TasksList!$B$6:$B$25,0),1))=0,"",INDEX(TasksList!$G$6:$G$25,MATCH(C2044,TasksList!$B$6:$B$25,0),1)),""),"")</f>
        <v/>
      </c>
      <c r="N2044" s="362" t="str">
        <f>IFERROR(IF(LEN(INDEX(PlansAndNotes!$D$6:$D$4005,ROW(B2044)-ROW($C$3)))=0,"",INDEX(PlansAndNotes!$D$6:$D$4005,ROW(B2044)-ROW($C$3))),"")</f>
        <v/>
      </c>
      <c r="O2044" s="165" t="str">
        <f t="shared" si="223"/>
        <v/>
      </c>
      <c r="P2044" s="363" t="str">
        <f>IFERROR(IF(LEN(INDEX(PlansAndNotes!$E$6:$E$4005,ROW(B2044)-ROW($C$3)))=0,"",INDEX(PlansAndNotes!$E$6:$E$4005,ROW(B2044)-ROW($C$3))),"")</f>
        <v/>
      </c>
      <c r="Q2044" s="363" t="str">
        <f>IFERROR(IF(LEN(INDEX(PlansAndNotes!$G$6:$G$4005,ROW(B2044)-ROW($C$3)))=0,"",INDEX(PlansAndNotes!$G$6:$G$4005,ROW(B2044)-ROW($C$3))),"")</f>
        <v/>
      </c>
      <c r="R2044" s="361" t="str">
        <f>IFERROR(IF(LEN(D2044)&gt;0,IF(LEN(INDEX(AdressBook!$C$6:$C$25,MATCH(D2044,AdressBook!$B$6:$B$25,0),1))=0,"",INDEX(AdressBook!$C$6:$C$25,MATCH(D2044,AdressBook!$B$6:$B$25,0),1)),""),"")</f>
        <v/>
      </c>
      <c r="S2044" s="165">
        <f>IF(LEN(C2044)&gt;0,IFERROR(IF(MATCH(C2044,C2045:$C$4004,0)&gt;0,-1,ROW(S2044)-ROW($S$3)),ROW(S2044)-ROW($S$3)),-1)</f>
        <v>-1</v>
      </c>
      <c r="T2044" s="165">
        <f t="shared" si="224"/>
        <v>0</v>
      </c>
      <c r="U2044" s="165" t="str">
        <f t="shared" si="225"/>
        <v/>
      </c>
      <c r="V2044" s="165" t="str">
        <f>IFERROR(IF(OR(C2044="",S2044&lt;0),"",IF(SUBTOTAL(3,C2044:C2044)=0,-1,SUBTOTAL(3,$C$4:C2044))),"")</f>
        <v/>
      </c>
      <c r="W2044" s="156" t="str">
        <f t="array" ref="W2044">IF(LEN(C2044)&gt;0,IFERROR(IF(MATCH(C2044,$C$3:$C2043,0)&gt;0,N2044-INDEX($N$3:N2043,SUMPRODUCT(MAX(ROW($C$3:$C2043)*(C2044=$C$3:$C2043)))-2,1),""),""),"")</f>
        <v/>
      </c>
      <c r="X2044" s="156">
        <f t="shared" ca="1" si="226"/>
        <v>1</v>
      </c>
      <c r="Y2044" s="156">
        <f t="shared" ca="1" si="227"/>
        <v>1</v>
      </c>
    </row>
    <row r="2045" spans="2:25" hidden="1" x14ac:dyDescent="0.25">
      <c r="B2045" s="390" t="str">
        <f>IFERROR(IF(LEN(INDEX(PlansAndNotes!$B$6:$B$2005,ROW(A2045)-ROW($B$3)))=0,"",INDEX(PlansAndNotes!$B$6:$B$2005,ROW(A2045)-ROW($B$3))),"")</f>
        <v/>
      </c>
      <c r="C2045" s="387" t="str">
        <f t="shared" si="229"/>
        <v/>
      </c>
      <c r="D2045" s="361" t="str">
        <f>IFERROR(IF(LEN(C2045)&gt;0,IF(LEN(INDEX(TasksList!$C$6:$C$25,MATCH(C2045,TasksList!$B$6:$B$25,0),1))=0,"",INDEX(TasksList!$C$6:$C$25,MATCH(C2045,TasksList!$B$6:$B$25,0),1)),""),"")</f>
        <v/>
      </c>
      <c r="E2045" s="361" t="str">
        <f>IFERROR(IF(LEN(C2045)&gt;0,IF(LEN(INDEX(TasksList!$F$6:$F$25,MATCH(C2045,TasksList!$B$6:$B$25,0),1))=0,"not set!",INDEX(TasksList!$F$6:$F$25,MATCH(C2045,TasksList!$B$6:$B$25,0),1)),""),"")</f>
        <v/>
      </c>
      <c r="F2045" s="360" t="str">
        <f>IFERROR(IF(LEN(D2045)&gt;0,IF(LEN(INDEX(AdressBook!$D$6:$D$25,MATCH(D2045,AdressBook!$B$6:$B$25,0),1))=0,"",INDEX(AdressBook!$D$6:$D$25,MATCH(D2045,AdressBook!$B$6:$B$25,0),1)),""),"")</f>
        <v/>
      </c>
      <c r="G2045" s="361" t="str">
        <f>IFERROR(IF(LEN(INDEX(PlansAndNotes!$F$6:$F$4005,ROW(B2045)-ROW($C$3)))=0,"",INDEX(PlansAndNotes!$F$6:$F$4005,ROW(B2045)-ROW($C$3))),"")</f>
        <v/>
      </c>
      <c r="H2045" s="361" t="str">
        <f>IFERROR(IF(LEN(C2045)&gt;0,IF(LEN(INDEX(TasksList!$G$6:$G$25,MATCH(C2045,TasksList!$B$6:$B$25,0),1))=0,"",INDEX(TasksList!$G$6:$G$25,MATCH(C2045,TasksList!$B$6:$B$25,0),1)),""),"")</f>
        <v/>
      </c>
      <c r="N2045" s="362" t="str">
        <f>IFERROR(IF(LEN(INDEX(PlansAndNotes!$D$6:$D$4005,ROW(B2045)-ROW($C$3)))=0,"",INDEX(PlansAndNotes!$D$6:$D$4005,ROW(B2045)-ROW($C$3))),"")</f>
        <v/>
      </c>
      <c r="O2045" s="165" t="str">
        <f t="shared" si="223"/>
        <v/>
      </c>
      <c r="P2045" s="363" t="str">
        <f>IFERROR(IF(LEN(INDEX(PlansAndNotes!$E$6:$E$4005,ROW(B2045)-ROW($C$3)))=0,"",INDEX(PlansAndNotes!$E$6:$E$4005,ROW(B2045)-ROW($C$3))),"")</f>
        <v/>
      </c>
      <c r="Q2045" s="363" t="str">
        <f>IFERROR(IF(LEN(INDEX(PlansAndNotes!$G$6:$G$4005,ROW(B2045)-ROW($C$3)))=0,"",INDEX(PlansAndNotes!$G$6:$G$4005,ROW(B2045)-ROW($C$3))),"")</f>
        <v/>
      </c>
      <c r="R2045" s="361" t="str">
        <f>IFERROR(IF(LEN(D2045)&gt;0,IF(LEN(INDEX(AdressBook!$C$6:$C$25,MATCH(D2045,AdressBook!$B$6:$B$25,0),1))=0,"",INDEX(AdressBook!$C$6:$C$25,MATCH(D2045,AdressBook!$B$6:$B$25,0),1)),""),"")</f>
        <v/>
      </c>
      <c r="S2045" s="165">
        <f>IF(LEN(C2045)&gt;0,IFERROR(IF(MATCH(C2045,C2046:$C$4004,0)&gt;0,-1,ROW(S2045)-ROW($S$3)),ROW(S2045)-ROW($S$3)),-1)</f>
        <v>-1</v>
      </c>
      <c r="T2045" s="165">
        <f t="shared" si="224"/>
        <v>0</v>
      </c>
      <c r="U2045" s="165" t="str">
        <f t="shared" si="225"/>
        <v/>
      </c>
      <c r="V2045" s="165" t="str">
        <f>IFERROR(IF(OR(C2045="",S2045&lt;0),"",IF(SUBTOTAL(3,C2045:C2045)=0,-1,SUBTOTAL(3,$C$4:C2045))),"")</f>
        <v/>
      </c>
      <c r="W2045" s="156" t="str">
        <f t="array" ref="W2045">IF(LEN(C2045)&gt;0,IFERROR(IF(MATCH(C2045,$C$3:$C2044,0)&gt;0,N2045-INDEX($N$3:N2044,SUMPRODUCT(MAX(ROW($C$3:$C2044)*(C2045=$C$3:$C2044)))-2,1),""),""),"")</f>
        <v/>
      </c>
      <c r="X2045" s="156">
        <f t="shared" ca="1" si="226"/>
        <v>1</v>
      </c>
      <c r="Y2045" s="156">
        <f t="shared" ca="1" si="227"/>
        <v>1</v>
      </c>
    </row>
    <row r="2046" spans="2:25" hidden="1" x14ac:dyDescent="0.25">
      <c r="B2046" s="390" t="str">
        <f>IFERROR(IF(LEN(INDEX(PlansAndNotes!$B$6:$B$2005,ROW(A2046)-ROW($B$3)))=0,"",INDEX(PlansAndNotes!$B$6:$B$2005,ROW(A2046)-ROW($B$3))),"")</f>
        <v/>
      </c>
      <c r="C2046" s="387" t="str">
        <f t="shared" si="229"/>
        <v/>
      </c>
      <c r="D2046" s="361" t="str">
        <f>IFERROR(IF(LEN(C2046)&gt;0,IF(LEN(INDEX(TasksList!$C$6:$C$25,MATCH(C2046,TasksList!$B$6:$B$25,0),1))=0,"",INDEX(TasksList!$C$6:$C$25,MATCH(C2046,TasksList!$B$6:$B$25,0),1)),""),"")</f>
        <v/>
      </c>
      <c r="E2046" s="361" t="str">
        <f>IFERROR(IF(LEN(C2046)&gt;0,IF(LEN(INDEX(TasksList!$F$6:$F$25,MATCH(C2046,TasksList!$B$6:$B$25,0),1))=0,"not set!",INDEX(TasksList!$F$6:$F$25,MATCH(C2046,TasksList!$B$6:$B$25,0),1)),""),"")</f>
        <v/>
      </c>
      <c r="F2046" s="360" t="str">
        <f>IFERROR(IF(LEN(D2046)&gt;0,IF(LEN(INDEX(AdressBook!$D$6:$D$25,MATCH(D2046,AdressBook!$B$6:$B$25,0),1))=0,"",INDEX(AdressBook!$D$6:$D$25,MATCH(D2046,AdressBook!$B$6:$B$25,0),1)),""),"")</f>
        <v/>
      </c>
      <c r="G2046" s="361" t="str">
        <f>IFERROR(IF(LEN(INDEX(PlansAndNotes!$F$6:$F$4005,ROW(B2046)-ROW($C$3)))=0,"",INDEX(PlansAndNotes!$F$6:$F$4005,ROW(B2046)-ROW($C$3))),"")</f>
        <v/>
      </c>
      <c r="H2046" s="361" t="str">
        <f>IFERROR(IF(LEN(C2046)&gt;0,IF(LEN(INDEX(TasksList!$G$6:$G$25,MATCH(C2046,TasksList!$B$6:$B$25,0),1))=0,"",INDEX(TasksList!$G$6:$G$25,MATCH(C2046,TasksList!$B$6:$B$25,0),1)),""),"")</f>
        <v/>
      </c>
      <c r="N2046" s="362" t="str">
        <f>IFERROR(IF(LEN(INDEX(PlansAndNotes!$D$6:$D$4005,ROW(B2046)-ROW($C$3)))=0,"",INDEX(PlansAndNotes!$D$6:$D$4005,ROW(B2046)-ROW($C$3))),"")</f>
        <v/>
      </c>
      <c r="O2046" s="165" t="str">
        <f t="shared" si="223"/>
        <v/>
      </c>
      <c r="P2046" s="363" t="str">
        <f>IFERROR(IF(LEN(INDEX(PlansAndNotes!$E$6:$E$4005,ROW(B2046)-ROW($C$3)))=0,"",INDEX(PlansAndNotes!$E$6:$E$4005,ROW(B2046)-ROW($C$3))),"")</f>
        <v/>
      </c>
      <c r="Q2046" s="363" t="str">
        <f>IFERROR(IF(LEN(INDEX(PlansAndNotes!$G$6:$G$4005,ROW(B2046)-ROW($C$3)))=0,"",INDEX(PlansAndNotes!$G$6:$G$4005,ROW(B2046)-ROW($C$3))),"")</f>
        <v/>
      </c>
      <c r="R2046" s="361" t="str">
        <f>IFERROR(IF(LEN(D2046)&gt;0,IF(LEN(INDEX(AdressBook!$C$6:$C$25,MATCH(D2046,AdressBook!$B$6:$B$25,0),1))=0,"",INDEX(AdressBook!$C$6:$C$25,MATCH(D2046,AdressBook!$B$6:$B$25,0),1)),""),"")</f>
        <v/>
      </c>
      <c r="S2046" s="165">
        <f>IF(LEN(C2046)&gt;0,IFERROR(IF(MATCH(C2046,C2047:$C$4004,0)&gt;0,-1,ROW(S2046)-ROW($S$3)),ROW(S2046)-ROW($S$3)),-1)</f>
        <v>-1</v>
      </c>
      <c r="T2046" s="165">
        <f t="shared" si="224"/>
        <v>0</v>
      </c>
      <c r="U2046" s="165" t="str">
        <f t="shared" si="225"/>
        <v/>
      </c>
      <c r="V2046" s="165" t="str">
        <f>IFERROR(IF(OR(C2046="",S2046&lt;0),"",IF(SUBTOTAL(3,C2046:C2046)=0,-1,SUBTOTAL(3,$C$4:C2046))),"")</f>
        <v/>
      </c>
      <c r="W2046" s="156" t="str">
        <f t="array" ref="W2046">IF(LEN(C2046)&gt;0,IFERROR(IF(MATCH(C2046,$C$3:$C2045,0)&gt;0,N2046-INDEX($N$3:N2045,SUMPRODUCT(MAX(ROW($C$3:$C2045)*(C2046=$C$3:$C2045)))-2,1),""),""),"")</f>
        <v/>
      </c>
      <c r="X2046" s="156">
        <f t="shared" ca="1" si="226"/>
        <v>1</v>
      </c>
      <c r="Y2046" s="156">
        <f t="shared" ca="1" si="227"/>
        <v>1</v>
      </c>
    </row>
    <row r="2047" spans="2:25" hidden="1" x14ac:dyDescent="0.25">
      <c r="B2047" s="390" t="str">
        <f>IFERROR(IF(LEN(INDEX(PlansAndNotes!$B$6:$B$2005,ROW(A2047)-ROW($B$3)))=0,"",INDEX(PlansAndNotes!$B$6:$B$2005,ROW(A2047)-ROW($B$3))),"")</f>
        <v/>
      </c>
      <c r="C2047" s="387" t="str">
        <f t="shared" si="229"/>
        <v/>
      </c>
      <c r="D2047" s="361" t="str">
        <f>IFERROR(IF(LEN(C2047)&gt;0,IF(LEN(INDEX(TasksList!$C$6:$C$25,MATCH(C2047,TasksList!$B$6:$B$25,0),1))=0,"",INDEX(TasksList!$C$6:$C$25,MATCH(C2047,TasksList!$B$6:$B$25,0),1)),""),"")</f>
        <v/>
      </c>
      <c r="E2047" s="361" t="str">
        <f>IFERROR(IF(LEN(C2047)&gt;0,IF(LEN(INDEX(TasksList!$F$6:$F$25,MATCH(C2047,TasksList!$B$6:$B$25,0),1))=0,"not set!",INDEX(TasksList!$F$6:$F$25,MATCH(C2047,TasksList!$B$6:$B$25,0),1)),""),"")</f>
        <v/>
      </c>
      <c r="F2047" s="360" t="str">
        <f>IFERROR(IF(LEN(D2047)&gt;0,IF(LEN(INDEX(AdressBook!$D$6:$D$25,MATCH(D2047,AdressBook!$B$6:$B$25,0),1))=0,"",INDEX(AdressBook!$D$6:$D$25,MATCH(D2047,AdressBook!$B$6:$B$25,0),1)),""),"")</f>
        <v/>
      </c>
      <c r="G2047" s="361" t="str">
        <f>IFERROR(IF(LEN(INDEX(PlansAndNotes!$F$6:$F$4005,ROW(B2047)-ROW($C$3)))=0,"",INDEX(PlansAndNotes!$F$6:$F$4005,ROW(B2047)-ROW($C$3))),"")</f>
        <v/>
      </c>
      <c r="H2047" s="361" t="str">
        <f>IFERROR(IF(LEN(C2047)&gt;0,IF(LEN(INDEX(TasksList!$G$6:$G$25,MATCH(C2047,TasksList!$B$6:$B$25,0),1))=0,"",INDEX(TasksList!$G$6:$G$25,MATCH(C2047,TasksList!$B$6:$B$25,0),1)),""),"")</f>
        <v/>
      </c>
      <c r="N2047" s="362" t="str">
        <f>IFERROR(IF(LEN(INDEX(PlansAndNotes!$D$6:$D$4005,ROW(B2047)-ROW($C$3)))=0,"",INDEX(PlansAndNotes!$D$6:$D$4005,ROW(B2047)-ROW($C$3))),"")</f>
        <v/>
      </c>
      <c r="O2047" s="165" t="str">
        <f t="shared" si="223"/>
        <v/>
      </c>
      <c r="P2047" s="363" t="str">
        <f>IFERROR(IF(LEN(INDEX(PlansAndNotes!$E$6:$E$4005,ROW(B2047)-ROW($C$3)))=0,"",INDEX(PlansAndNotes!$E$6:$E$4005,ROW(B2047)-ROW($C$3))),"")</f>
        <v/>
      </c>
      <c r="Q2047" s="363" t="str">
        <f>IFERROR(IF(LEN(INDEX(PlansAndNotes!$G$6:$G$4005,ROW(B2047)-ROW($C$3)))=0,"",INDEX(PlansAndNotes!$G$6:$G$4005,ROW(B2047)-ROW($C$3))),"")</f>
        <v/>
      </c>
      <c r="R2047" s="361" t="str">
        <f>IFERROR(IF(LEN(D2047)&gt;0,IF(LEN(INDEX(AdressBook!$C$6:$C$25,MATCH(D2047,AdressBook!$B$6:$B$25,0),1))=0,"",INDEX(AdressBook!$C$6:$C$25,MATCH(D2047,AdressBook!$B$6:$B$25,0),1)),""),"")</f>
        <v/>
      </c>
      <c r="S2047" s="165">
        <f>IF(LEN(C2047)&gt;0,IFERROR(IF(MATCH(C2047,C2048:$C$4004,0)&gt;0,-1,ROW(S2047)-ROW($S$3)),ROW(S2047)-ROW($S$3)),-1)</f>
        <v>-1</v>
      </c>
      <c r="T2047" s="165">
        <f t="shared" si="224"/>
        <v>0</v>
      </c>
      <c r="U2047" s="165" t="str">
        <f t="shared" si="225"/>
        <v/>
      </c>
      <c r="V2047" s="165" t="str">
        <f>IFERROR(IF(OR(C2047="",S2047&lt;0),"",IF(SUBTOTAL(3,C2047:C2047)=0,-1,SUBTOTAL(3,$C$4:C2047))),"")</f>
        <v/>
      </c>
      <c r="W2047" s="156" t="str">
        <f t="array" ref="W2047">IF(LEN(C2047)&gt;0,IFERROR(IF(MATCH(C2047,$C$3:$C2046,0)&gt;0,N2047-INDEX($N$3:N2046,SUMPRODUCT(MAX(ROW($C$3:$C2046)*(C2047=$C$3:$C2046)))-2,1),""),""),"")</f>
        <v/>
      </c>
      <c r="X2047" s="156">
        <f t="shared" ca="1" si="226"/>
        <v>1</v>
      </c>
      <c r="Y2047" s="156">
        <f t="shared" ca="1" si="227"/>
        <v>1</v>
      </c>
    </row>
    <row r="2048" spans="2:25" hidden="1" x14ac:dyDescent="0.25">
      <c r="B2048" s="390" t="str">
        <f>IFERROR(IF(LEN(INDEX(PlansAndNotes!$B$6:$B$2005,ROW(A2048)-ROW($B$3)))=0,"",INDEX(PlansAndNotes!$B$6:$B$2005,ROW(A2048)-ROW($B$3))),"")</f>
        <v/>
      </c>
      <c r="C2048" s="387" t="str">
        <f t="shared" si="229"/>
        <v/>
      </c>
      <c r="D2048" s="361" t="str">
        <f>IFERROR(IF(LEN(C2048)&gt;0,IF(LEN(INDEX(TasksList!$C$6:$C$25,MATCH(C2048,TasksList!$B$6:$B$25,0),1))=0,"",INDEX(TasksList!$C$6:$C$25,MATCH(C2048,TasksList!$B$6:$B$25,0),1)),""),"")</f>
        <v/>
      </c>
      <c r="E2048" s="361" t="str">
        <f>IFERROR(IF(LEN(C2048)&gt;0,IF(LEN(INDEX(TasksList!$F$6:$F$25,MATCH(C2048,TasksList!$B$6:$B$25,0),1))=0,"not set!",INDEX(TasksList!$F$6:$F$25,MATCH(C2048,TasksList!$B$6:$B$25,0),1)),""),"")</f>
        <v/>
      </c>
      <c r="F2048" s="360" t="str">
        <f>IFERROR(IF(LEN(D2048)&gt;0,IF(LEN(INDEX(AdressBook!$D$6:$D$25,MATCH(D2048,AdressBook!$B$6:$B$25,0),1))=0,"",INDEX(AdressBook!$D$6:$D$25,MATCH(D2048,AdressBook!$B$6:$B$25,0),1)),""),"")</f>
        <v/>
      </c>
      <c r="G2048" s="361" t="str">
        <f>IFERROR(IF(LEN(INDEX(PlansAndNotes!$F$6:$F$4005,ROW(B2048)-ROW($C$3)))=0,"",INDEX(PlansAndNotes!$F$6:$F$4005,ROW(B2048)-ROW($C$3))),"")</f>
        <v/>
      </c>
      <c r="H2048" s="361" t="str">
        <f>IFERROR(IF(LEN(C2048)&gt;0,IF(LEN(INDEX(TasksList!$G$6:$G$25,MATCH(C2048,TasksList!$B$6:$B$25,0),1))=0,"",INDEX(TasksList!$G$6:$G$25,MATCH(C2048,TasksList!$B$6:$B$25,0),1)),""),"")</f>
        <v/>
      </c>
      <c r="N2048" s="362" t="str">
        <f>IFERROR(IF(LEN(INDEX(PlansAndNotes!$D$6:$D$4005,ROW(B2048)-ROW($C$3)))=0,"",INDEX(PlansAndNotes!$D$6:$D$4005,ROW(B2048)-ROW($C$3))),"")</f>
        <v/>
      </c>
      <c r="O2048" s="165" t="str">
        <f t="shared" si="223"/>
        <v/>
      </c>
      <c r="P2048" s="363" t="str">
        <f>IFERROR(IF(LEN(INDEX(PlansAndNotes!$E$6:$E$4005,ROW(B2048)-ROW($C$3)))=0,"",INDEX(PlansAndNotes!$E$6:$E$4005,ROW(B2048)-ROW($C$3))),"")</f>
        <v/>
      </c>
      <c r="Q2048" s="363" t="str">
        <f>IFERROR(IF(LEN(INDEX(PlansAndNotes!$G$6:$G$4005,ROW(B2048)-ROW($C$3)))=0,"",INDEX(PlansAndNotes!$G$6:$G$4005,ROW(B2048)-ROW($C$3))),"")</f>
        <v/>
      </c>
      <c r="R2048" s="361" t="str">
        <f>IFERROR(IF(LEN(D2048)&gt;0,IF(LEN(INDEX(AdressBook!$C$6:$C$25,MATCH(D2048,AdressBook!$B$6:$B$25,0),1))=0,"",INDEX(AdressBook!$C$6:$C$25,MATCH(D2048,AdressBook!$B$6:$B$25,0),1)),""),"")</f>
        <v/>
      </c>
      <c r="S2048" s="165">
        <f>IF(LEN(C2048)&gt;0,IFERROR(IF(MATCH(C2048,C2049:$C$4004,0)&gt;0,-1,ROW(S2048)-ROW($S$3)),ROW(S2048)-ROW($S$3)),-1)</f>
        <v>-1</v>
      </c>
      <c r="T2048" s="165">
        <f t="shared" si="224"/>
        <v>0</v>
      </c>
      <c r="U2048" s="165" t="str">
        <f t="shared" si="225"/>
        <v/>
      </c>
      <c r="V2048" s="165" t="str">
        <f>IFERROR(IF(OR(C2048="",S2048&lt;0),"",IF(SUBTOTAL(3,C2048:C2048)=0,-1,SUBTOTAL(3,$C$4:C2048))),"")</f>
        <v/>
      </c>
      <c r="W2048" s="156" t="str">
        <f t="array" ref="W2048">IF(LEN(C2048)&gt;0,IFERROR(IF(MATCH(C2048,$C$3:$C2047,0)&gt;0,N2048-INDEX($N$3:N2047,SUMPRODUCT(MAX(ROW($C$3:$C2047)*(C2048=$C$3:$C2047)))-2,1),""),""),"")</f>
        <v/>
      </c>
      <c r="X2048" s="156">
        <f t="shared" ca="1" si="226"/>
        <v>1</v>
      </c>
      <c r="Y2048" s="156">
        <f t="shared" ca="1" si="227"/>
        <v>1</v>
      </c>
    </row>
    <row r="2049" spans="2:25" hidden="1" x14ac:dyDescent="0.25">
      <c r="B2049" s="390" t="str">
        <f>IFERROR(IF(LEN(INDEX(PlansAndNotes!$B$6:$B$2005,ROW(A2049)-ROW($B$3)))=0,"",INDEX(PlansAndNotes!$B$6:$B$2005,ROW(A2049)-ROW($B$3))),"")</f>
        <v/>
      </c>
      <c r="C2049" s="387" t="str">
        <f t="shared" si="229"/>
        <v/>
      </c>
      <c r="D2049" s="361" t="str">
        <f>IFERROR(IF(LEN(C2049)&gt;0,IF(LEN(INDEX(TasksList!$C$6:$C$25,MATCH(C2049,TasksList!$B$6:$B$25,0),1))=0,"",INDEX(TasksList!$C$6:$C$25,MATCH(C2049,TasksList!$B$6:$B$25,0),1)),""),"")</f>
        <v/>
      </c>
      <c r="E2049" s="361" t="str">
        <f>IFERROR(IF(LEN(C2049)&gt;0,IF(LEN(INDEX(TasksList!$F$6:$F$25,MATCH(C2049,TasksList!$B$6:$B$25,0),1))=0,"not set!",INDEX(TasksList!$F$6:$F$25,MATCH(C2049,TasksList!$B$6:$B$25,0),1)),""),"")</f>
        <v/>
      </c>
      <c r="F2049" s="360" t="str">
        <f>IFERROR(IF(LEN(D2049)&gt;0,IF(LEN(INDEX(AdressBook!$D$6:$D$25,MATCH(D2049,AdressBook!$B$6:$B$25,0),1))=0,"",INDEX(AdressBook!$D$6:$D$25,MATCH(D2049,AdressBook!$B$6:$B$25,0),1)),""),"")</f>
        <v/>
      </c>
      <c r="G2049" s="361" t="str">
        <f>IFERROR(IF(LEN(INDEX(PlansAndNotes!$F$6:$F$4005,ROW(B2049)-ROW($C$3)))=0,"",INDEX(PlansAndNotes!$F$6:$F$4005,ROW(B2049)-ROW($C$3))),"")</f>
        <v/>
      </c>
      <c r="H2049" s="361" t="str">
        <f>IFERROR(IF(LEN(C2049)&gt;0,IF(LEN(INDEX(TasksList!$G$6:$G$25,MATCH(C2049,TasksList!$B$6:$B$25,0),1))=0,"",INDEX(TasksList!$G$6:$G$25,MATCH(C2049,TasksList!$B$6:$B$25,0),1)),""),"")</f>
        <v/>
      </c>
      <c r="N2049" s="362" t="str">
        <f>IFERROR(IF(LEN(INDEX(PlansAndNotes!$D$6:$D$4005,ROW(B2049)-ROW($C$3)))=0,"",INDEX(PlansAndNotes!$D$6:$D$4005,ROW(B2049)-ROW($C$3))),"")</f>
        <v/>
      </c>
      <c r="O2049" s="165" t="str">
        <f t="shared" si="223"/>
        <v/>
      </c>
      <c r="P2049" s="363" t="str">
        <f>IFERROR(IF(LEN(INDEX(PlansAndNotes!$E$6:$E$4005,ROW(B2049)-ROW($C$3)))=0,"",INDEX(PlansAndNotes!$E$6:$E$4005,ROW(B2049)-ROW($C$3))),"")</f>
        <v/>
      </c>
      <c r="Q2049" s="363" t="str">
        <f>IFERROR(IF(LEN(INDEX(PlansAndNotes!$G$6:$G$4005,ROW(B2049)-ROW($C$3)))=0,"",INDEX(PlansAndNotes!$G$6:$G$4005,ROW(B2049)-ROW($C$3))),"")</f>
        <v/>
      </c>
      <c r="R2049" s="361" t="str">
        <f>IFERROR(IF(LEN(D2049)&gt;0,IF(LEN(INDEX(AdressBook!$C$6:$C$25,MATCH(D2049,AdressBook!$B$6:$B$25,0),1))=0,"",INDEX(AdressBook!$C$6:$C$25,MATCH(D2049,AdressBook!$B$6:$B$25,0),1)),""),"")</f>
        <v/>
      </c>
      <c r="S2049" s="165">
        <f>IF(LEN(C2049)&gt;0,IFERROR(IF(MATCH(C2049,C2050:$C$4004,0)&gt;0,-1,ROW(S2049)-ROW($S$3)),ROW(S2049)-ROW($S$3)),-1)</f>
        <v>-1</v>
      </c>
      <c r="T2049" s="165">
        <f t="shared" si="224"/>
        <v>0</v>
      </c>
      <c r="U2049" s="165" t="str">
        <f t="shared" si="225"/>
        <v/>
      </c>
      <c r="V2049" s="165" t="str">
        <f>IFERROR(IF(OR(C2049="",S2049&lt;0),"",IF(SUBTOTAL(3,C2049:C2049)=0,-1,SUBTOTAL(3,$C$4:C2049))),"")</f>
        <v/>
      </c>
      <c r="W2049" s="156" t="str">
        <f t="array" ref="W2049">IF(LEN(C2049)&gt;0,IFERROR(IF(MATCH(C2049,$C$3:$C2048,0)&gt;0,N2049-INDEX($N$3:N2048,SUMPRODUCT(MAX(ROW($C$3:$C2048)*(C2049=$C$3:$C2048)))-2,1),""),""),"")</f>
        <v/>
      </c>
      <c r="X2049" s="156">
        <f t="shared" ca="1" si="226"/>
        <v>1</v>
      </c>
      <c r="Y2049" s="156">
        <f t="shared" ca="1" si="227"/>
        <v>1</v>
      </c>
    </row>
    <row r="2050" spans="2:25" hidden="1" x14ac:dyDescent="0.25">
      <c r="B2050" s="390" t="str">
        <f>IFERROR(IF(LEN(INDEX(PlansAndNotes!$B$6:$B$2005,ROW(A2050)-ROW($B$3)))=0,"",INDEX(PlansAndNotes!$B$6:$B$2005,ROW(A2050)-ROW($B$3))),"")</f>
        <v/>
      </c>
      <c r="C2050" s="387" t="str">
        <f t="shared" si="229"/>
        <v/>
      </c>
      <c r="D2050" s="361" t="str">
        <f>IFERROR(IF(LEN(C2050)&gt;0,IF(LEN(INDEX(TasksList!$C$6:$C$25,MATCH(C2050,TasksList!$B$6:$B$25,0),1))=0,"",INDEX(TasksList!$C$6:$C$25,MATCH(C2050,TasksList!$B$6:$B$25,0),1)),""),"")</f>
        <v/>
      </c>
      <c r="E2050" s="361" t="str">
        <f>IFERROR(IF(LEN(C2050)&gt;0,IF(LEN(INDEX(TasksList!$F$6:$F$25,MATCH(C2050,TasksList!$B$6:$B$25,0),1))=0,"not set!",INDEX(TasksList!$F$6:$F$25,MATCH(C2050,TasksList!$B$6:$B$25,0),1)),""),"")</f>
        <v/>
      </c>
      <c r="F2050" s="360" t="str">
        <f>IFERROR(IF(LEN(D2050)&gt;0,IF(LEN(INDEX(AdressBook!$D$6:$D$25,MATCH(D2050,AdressBook!$B$6:$B$25,0),1))=0,"",INDEX(AdressBook!$D$6:$D$25,MATCH(D2050,AdressBook!$B$6:$B$25,0),1)),""),"")</f>
        <v/>
      </c>
      <c r="G2050" s="361" t="str">
        <f>IFERROR(IF(LEN(INDEX(PlansAndNotes!$F$6:$F$4005,ROW(B2050)-ROW($C$3)))=0,"",INDEX(PlansAndNotes!$F$6:$F$4005,ROW(B2050)-ROW($C$3))),"")</f>
        <v/>
      </c>
      <c r="H2050" s="361" t="str">
        <f>IFERROR(IF(LEN(C2050)&gt;0,IF(LEN(INDEX(TasksList!$G$6:$G$25,MATCH(C2050,TasksList!$B$6:$B$25,0),1))=0,"",INDEX(TasksList!$G$6:$G$25,MATCH(C2050,TasksList!$B$6:$B$25,0),1)),""),"")</f>
        <v/>
      </c>
      <c r="N2050" s="362" t="str">
        <f>IFERROR(IF(LEN(INDEX(PlansAndNotes!$D$6:$D$4005,ROW(B2050)-ROW($C$3)))=0,"",INDEX(PlansAndNotes!$D$6:$D$4005,ROW(B2050)-ROW($C$3))),"")</f>
        <v/>
      </c>
      <c r="O2050" s="165" t="str">
        <f t="shared" si="223"/>
        <v/>
      </c>
      <c r="P2050" s="363" t="str">
        <f>IFERROR(IF(LEN(INDEX(PlansAndNotes!$E$6:$E$4005,ROW(B2050)-ROW($C$3)))=0,"",INDEX(PlansAndNotes!$E$6:$E$4005,ROW(B2050)-ROW($C$3))),"")</f>
        <v/>
      </c>
      <c r="Q2050" s="363" t="str">
        <f>IFERROR(IF(LEN(INDEX(PlansAndNotes!$G$6:$G$4005,ROW(B2050)-ROW($C$3)))=0,"",INDEX(PlansAndNotes!$G$6:$G$4005,ROW(B2050)-ROW($C$3))),"")</f>
        <v/>
      </c>
      <c r="R2050" s="361" t="str">
        <f>IFERROR(IF(LEN(D2050)&gt;0,IF(LEN(INDEX(AdressBook!$C$6:$C$25,MATCH(D2050,AdressBook!$B$6:$B$25,0),1))=0,"",INDEX(AdressBook!$C$6:$C$25,MATCH(D2050,AdressBook!$B$6:$B$25,0),1)),""),"")</f>
        <v/>
      </c>
      <c r="S2050" s="165">
        <f>IF(LEN(C2050)&gt;0,IFERROR(IF(MATCH(C2050,C2051:$C$4004,0)&gt;0,-1,ROW(S2050)-ROW($S$3)),ROW(S2050)-ROW($S$3)),-1)</f>
        <v>-1</v>
      </c>
      <c r="T2050" s="165">
        <f t="shared" si="224"/>
        <v>0</v>
      </c>
      <c r="U2050" s="165" t="str">
        <f t="shared" si="225"/>
        <v/>
      </c>
      <c r="V2050" s="165" t="str">
        <f>IFERROR(IF(OR(C2050="",S2050&lt;0),"",IF(SUBTOTAL(3,C2050:C2050)=0,-1,SUBTOTAL(3,$C$4:C2050))),"")</f>
        <v/>
      </c>
      <c r="W2050" s="156" t="str">
        <f t="array" ref="W2050">IF(LEN(C2050)&gt;0,IFERROR(IF(MATCH(C2050,$C$3:$C2049,0)&gt;0,N2050-INDEX($N$3:N2049,SUMPRODUCT(MAX(ROW($C$3:$C2049)*(C2050=$C$3:$C2049)))-2,1),""),""),"")</f>
        <v/>
      </c>
      <c r="X2050" s="156">
        <f t="shared" ca="1" si="226"/>
        <v>1</v>
      </c>
      <c r="Y2050" s="156">
        <f t="shared" ca="1" si="227"/>
        <v>1</v>
      </c>
    </row>
    <row r="2051" spans="2:25" hidden="1" x14ac:dyDescent="0.25">
      <c r="B2051" s="390" t="str">
        <f>IFERROR(IF(LEN(INDEX(PlansAndNotes!$B$6:$B$2005,ROW(A2051)-ROW($B$3)))=0,"",INDEX(PlansAndNotes!$B$6:$B$2005,ROW(A2051)-ROW($B$3))),"")</f>
        <v/>
      </c>
      <c r="C2051" s="387" t="str">
        <f t="shared" si="229"/>
        <v/>
      </c>
      <c r="D2051" s="361" t="str">
        <f>IFERROR(IF(LEN(C2051)&gt;0,IF(LEN(INDEX(TasksList!$C$6:$C$25,MATCH(C2051,TasksList!$B$6:$B$25,0),1))=0,"",INDEX(TasksList!$C$6:$C$25,MATCH(C2051,TasksList!$B$6:$B$25,0),1)),""),"")</f>
        <v/>
      </c>
      <c r="E2051" s="361" t="str">
        <f>IFERROR(IF(LEN(C2051)&gt;0,IF(LEN(INDEX(TasksList!$F$6:$F$25,MATCH(C2051,TasksList!$B$6:$B$25,0),1))=0,"not set!",INDEX(TasksList!$F$6:$F$25,MATCH(C2051,TasksList!$B$6:$B$25,0),1)),""),"")</f>
        <v/>
      </c>
      <c r="F2051" s="360" t="str">
        <f>IFERROR(IF(LEN(D2051)&gt;0,IF(LEN(INDEX(AdressBook!$D$6:$D$25,MATCH(D2051,AdressBook!$B$6:$B$25,0),1))=0,"",INDEX(AdressBook!$D$6:$D$25,MATCH(D2051,AdressBook!$B$6:$B$25,0),1)),""),"")</f>
        <v/>
      </c>
      <c r="G2051" s="361" t="str">
        <f>IFERROR(IF(LEN(INDEX(PlansAndNotes!$F$6:$F$4005,ROW(B2051)-ROW($C$3)))=0,"",INDEX(PlansAndNotes!$F$6:$F$4005,ROW(B2051)-ROW($C$3))),"")</f>
        <v/>
      </c>
      <c r="H2051" s="361" t="str">
        <f>IFERROR(IF(LEN(C2051)&gt;0,IF(LEN(INDEX(TasksList!$G$6:$G$25,MATCH(C2051,TasksList!$B$6:$B$25,0),1))=0,"",INDEX(TasksList!$G$6:$G$25,MATCH(C2051,TasksList!$B$6:$B$25,0),1)),""),"")</f>
        <v/>
      </c>
      <c r="N2051" s="362" t="str">
        <f>IFERROR(IF(LEN(INDEX(PlansAndNotes!$D$6:$D$4005,ROW(B2051)-ROW($C$3)))=0,"",INDEX(PlansAndNotes!$D$6:$D$4005,ROW(B2051)-ROW($C$3))),"")</f>
        <v/>
      </c>
      <c r="O2051" s="165" t="str">
        <f t="shared" si="223"/>
        <v/>
      </c>
      <c r="P2051" s="363" t="str">
        <f>IFERROR(IF(LEN(INDEX(PlansAndNotes!$E$6:$E$4005,ROW(B2051)-ROW($C$3)))=0,"",INDEX(PlansAndNotes!$E$6:$E$4005,ROW(B2051)-ROW($C$3))),"")</f>
        <v/>
      </c>
      <c r="Q2051" s="363" t="str">
        <f>IFERROR(IF(LEN(INDEX(PlansAndNotes!$G$6:$G$4005,ROW(B2051)-ROW($C$3)))=0,"",INDEX(PlansAndNotes!$G$6:$G$4005,ROW(B2051)-ROW($C$3))),"")</f>
        <v/>
      </c>
      <c r="R2051" s="361" t="str">
        <f>IFERROR(IF(LEN(D2051)&gt;0,IF(LEN(INDEX(AdressBook!$C$6:$C$25,MATCH(D2051,AdressBook!$B$6:$B$25,0),1))=0,"",INDEX(AdressBook!$C$6:$C$25,MATCH(D2051,AdressBook!$B$6:$B$25,0),1)),""),"")</f>
        <v/>
      </c>
      <c r="S2051" s="165">
        <f>IF(LEN(C2051)&gt;0,IFERROR(IF(MATCH(C2051,C2052:$C$4004,0)&gt;0,-1,ROW(S2051)-ROW($S$3)),ROW(S2051)-ROW($S$3)),-1)</f>
        <v>-1</v>
      </c>
      <c r="T2051" s="165">
        <f t="shared" si="224"/>
        <v>0</v>
      </c>
      <c r="U2051" s="165" t="str">
        <f t="shared" si="225"/>
        <v/>
      </c>
      <c r="V2051" s="165" t="str">
        <f>IFERROR(IF(OR(C2051="",S2051&lt;0),"",IF(SUBTOTAL(3,C2051:C2051)=0,-1,SUBTOTAL(3,$C$4:C2051))),"")</f>
        <v/>
      </c>
      <c r="W2051" s="156" t="str">
        <f t="array" ref="W2051">IF(LEN(C2051)&gt;0,IFERROR(IF(MATCH(C2051,$C$3:$C2050,0)&gt;0,N2051-INDEX($N$3:N2050,SUMPRODUCT(MAX(ROW($C$3:$C2050)*(C2051=$C$3:$C2050)))-2,1),""),""),"")</f>
        <v/>
      </c>
      <c r="X2051" s="156">
        <f t="shared" ca="1" si="226"/>
        <v>1</v>
      </c>
      <c r="Y2051" s="156">
        <f t="shared" ca="1" si="227"/>
        <v>1</v>
      </c>
    </row>
    <row r="2052" spans="2:25" hidden="1" x14ac:dyDescent="0.25">
      <c r="B2052" s="390" t="str">
        <f>IFERROR(IF(LEN(INDEX(PlansAndNotes!$B$6:$B$2005,ROW(A2052)-ROW($B$3)))=0,"",INDEX(PlansAndNotes!$B$6:$B$2005,ROW(A2052)-ROW($B$3))),"")</f>
        <v/>
      </c>
      <c r="C2052" s="387" t="str">
        <f t="shared" ref="C2052:C2083" si="230">IF(LEN(B2052)&gt;0,LEFT(B2052,SEARCH(" - ",B2052)-1)*1,"")</f>
        <v/>
      </c>
      <c r="D2052" s="361" t="str">
        <f>IFERROR(IF(LEN(C2052)&gt;0,IF(LEN(INDEX(TasksList!$C$6:$C$25,MATCH(C2052,TasksList!$B$6:$B$25,0),1))=0,"",INDEX(TasksList!$C$6:$C$25,MATCH(C2052,TasksList!$B$6:$B$25,0),1)),""),"")</f>
        <v/>
      </c>
      <c r="E2052" s="361" t="str">
        <f>IFERROR(IF(LEN(C2052)&gt;0,IF(LEN(INDEX(TasksList!$F$6:$F$25,MATCH(C2052,TasksList!$B$6:$B$25,0),1))=0,"not set!",INDEX(TasksList!$F$6:$F$25,MATCH(C2052,TasksList!$B$6:$B$25,0),1)),""),"")</f>
        <v/>
      </c>
      <c r="F2052" s="360" t="str">
        <f>IFERROR(IF(LEN(D2052)&gt;0,IF(LEN(INDEX(AdressBook!$D$6:$D$25,MATCH(D2052,AdressBook!$B$6:$B$25,0),1))=0,"",INDEX(AdressBook!$D$6:$D$25,MATCH(D2052,AdressBook!$B$6:$B$25,0),1)),""),"")</f>
        <v/>
      </c>
      <c r="G2052" s="361" t="str">
        <f>IFERROR(IF(LEN(INDEX(PlansAndNotes!$F$6:$F$4005,ROW(B2052)-ROW($C$3)))=0,"",INDEX(PlansAndNotes!$F$6:$F$4005,ROW(B2052)-ROW($C$3))),"")</f>
        <v/>
      </c>
      <c r="H2052" s="361" t="str">
        <f>IFERROR(IF(LEN(C2052)&gt;0,IF(LEN(INDEX(TasksList!$G$6:$G$25,MATCH(C2052,TasksList!$B$6:$B$25,0),1))=0,"",INDEX(TasksList!$G$6:$G$25,MATCH(C2052,TasksList!$B$6:$B$25,0),1)),""),"")</f>
        <v/>
      </c>
      <c r="N2052" s="362" t="str">
        <f>IFERROR(IF(LEN(INDEX(PlansAndNotes!$D$6:$D$4005,ROW(B2052)-ROW($C$3)))=0,"",INDEX(PlansAndNotes!$D$6:$D$4005,ROW(B2052)-ROW($C$3))),"")</f>
        <v/>
      </c>
      <c r="O2052" s="165" t="str">
        <f t="shared" ref="O2052:O2115" si="231">IF(LEN(B2052)&gt;0,RIGHT(B2052,LEN(B2052)-SEARCH(" - ",B2052)-2),"")</f>
        <v/>
      </c>
      <c r="P2052" s="363" t="str">
        <f>IFERROR(IF(LEN(INDEX(PlansAndNotes!$E$6:$E$4005,ROW(B2052)-ROW($C$3)))=0,"",INDEX(PlansAndNotes!$E$6:$E$4005,ROW(B2052)-ROW($C$3))),"")</f>
        <v/>
      </c>
      <c r="Q2052" s="363" t="str">
        <f>IFERROR(IF(LEN(INDEX(PlansAndNotes!$G$6:$G$4005,ROW(B2052)-ROW($C$3)))=0,"",INDEX(PlansAndNotes!$G$6:$G$4005,ROW(B2052)-ROW($C$3))),"")</f>
        <v/>
      </c>
      <c r="R2052" s="361" t="str">
        <f>IFERROR(IF(LEN(D2052)&gt;0,IF(LEN(INDEX(AdressBook!$C$6:$C$25,MATCH(D2052,AdressBook!$B$6:$B$25,0),1))=0,"",INDEX(AdressBook!$C$6:$C$25,MATCH(D2052,AdressBook!$B$6:$B$25,0),1)),""),"")</f>
        <v/>
      </c>
      <c r="S2052" s="165">
        <f>IF(LEN(C2052)&gt;0,IFERROR(IF(MATCH(C2052,C2053:$C$4004,0)&gt;0,-1,ROW(S2052)-ROW($S$3)),ROW(S2052)-ROW($S$3)),-1)</f>
        <v>-1</v>
      </c>
      <c r="T2052" s="165">
        <f t="shared" ref="T2052:T2115" si="232">IF(OR(taskRange="All tasks (all stages)",taskRange=""),ROW(T2052)-ROW($T$3),IF(S2052&gt;0,ROW(T2052)-ROW($T$3),0))*IF(OR(calendarSalesmen="",calendarSalesmen="All salesmen"),1,IF(calendarSalesmen=G2052,1,0))*IF(OR(calendarStage="",calendarStage="All Stages"),1,IF(calendarStage=P2052,1,0))</f>
        <v>0</v>
      </c>
      <c r="U2052" s="165" t="str">
        <f t="shared" ref="U2052:U2115" si="233">IF(S2052&gt;0,P2052,"")</f>
        <v/>
      </c>
      <c r="V2052" s="165" t="str">
        <f>IFERROR(IF(OR(C2052="",S2052&lt;0),"",IF(SUBTOTAL(3,C2052:C2052)=0,-1,SUBTOTAL(3,$C$4:C2052))),"")</f>
        <v/>
      </c>
      <c r="W2052" s="156" t="str">
        <f t="array" ref="W2052">IF(LEN(C2052)&gt;0,IFERROR(IF(MATCH(C2052,$C$3:$C2051,0)&gt;0,N2052-INDEX($N$3:N2051,SUMPRODUCT(MAX(ROW($C$3:$C2051)*(C2052=$C$3:$C2051)))-2,1),""),""),"")</f>
        <v/>
      </c>
      <c r="X2052" s="156">
        <f t="shared" ca="1" si="226"/>
        <v>1</v>
      </c>
      <c r="Y2052" s="156">
        <f t="shared" ca="1" si="227"/>
        <v>1</v>
      </c>
    </row>
    <row r="2053" spans="2:25" hidden="1" x14ac:dyDescent="0.25">
      <c r="B2053" s="390" t="str">
        <f>IFERROR(IF(LEN(INDEX(PlansAndNotes!$B$6:$B$2005,ROW(A2053)-ROW($B$3)))=0,"",INDEX(PlansAndNotes!$B$6:$B$2005,ROW(A2053)-ROW($B$3))),"")</f>
        <v/>
      </c>
      <c r="C2053" s="387" t="str">
        <f t="shared" si="230"/>
        <v/>
      </c>
      <c r="D2053" s="361" t="str">
        <f>IFERROR(IF(LEN(C2053)&gt;0,IF(LEN(INDEX(TasksList!$C$6:$C$25,MATCH(C2053,TasksList!$B$6:$B$25,0),1))=0,"",INDEX(TasksList!$C$6:$C$25,MATCH(C2053,TasksList!$B$6:$B$25,0),1)),""),"")</f>
        <v/>
      </c>
      <c r="E2053" s="361" t="str">
        <f>IFERROR(IF(LEN(C2053)&gt;0,IF(LEN(INDEX(TasksList!$F$6:$F$25,MATCH(C2053,TasksList!$B$6:$B$25,0),1))=0,"not set!",INDEX(TasksList!$F$6:$F$25,MATCH(C2053,TasksList!$B$6:$B$25,0),1)),""),"")</f>
        <v/>
      </c>
      <c r="F2053" s="360" t="str">
        <f>IFERROR(IF(LEN(D2053)&gt;0,IF(LEN(INDEX(AdressBook!$D$6:$D$25,MATCH(D2053,AdressBook!$B$6:$B$25,0),1))=0,"",INDEX(AdressBook!$D$6:$D$25,MATCH(D2053,AdressBook!$B$6:$B$25,0),1)),""),"")</f>
        <v/>
      </c>
      <c r="G2053" s="361" t="str">
        <f>IFERROR(IF(LEN(INDEX(PlansAndNotes!$F$6:$F$4005,ROW(B2053)-ROW($C$3)))=0,"",INDEX(PlansAndNotes!$F$6:$F$4005,ROW(B2053)-ROW($C$3))),"")</f>
        <v/>
      </c>
      <c r="H2053" s="361" t="str">
        <f>IFERROR(IF(LEN(C2053)&gt;0,IF(LEN(INDEX(TasksList!$G$6:$G$25,MATCH(C2053,TasksList!$B$6:$B$25,0),1))=0,"",INDEX(TasksList!$G$6:$G$25,MATCH(C2053,TasksList!$B$6:$B$25,0),1)),""),"")</f>
        <v/>
      </c>
      <c r="N2053" s="362" t="str">
        <f>IFERROR(IF(LEN(INDEX(PlansAndNotes!$D$6:$D$4005,ROW(B2053)-ROW($C$3)))=0,"",INDEX(PlansAndNotes!$D$6:$D$4005,ROW(B2053)-ROW($C$3))),"")</f>
        <v/>
      </c>
      <c r="O2053" s="165" t="str">
        <f t="shared" si="231"/>
        <v/>
      </c>
      <c r="P2053" s="363" t="str">
        <f>IFERROR(IF(LEN(INDEX(PlansAndNotes!$E$6:$E$4005,ROW(B2053)-ROW($C$3)))=0,"",INDEX(PlansAndNotes!$E$6:$E$4005,ROW(B2053)-ROW($C$3))),"")</f>
        <v/>
      </c>
      <c r="Q2053" s="363" t="str">
        <f>IFERROR(IF(LEN(INDEX(PlansAndNotes!$G$6:$G$4005,ROW(B2053)-ROW($C$3)))=0,"",INDEX(PlansAndNotes!$G$6:$G$4005,ROW(B2053)-ROW($C$3))),"")</f>
        <v/>
      </c>
      <c r="R2053" s="361" t="str">
        <f>IFERROR(IF(LEN(D2053)&gt;0,IF(LEN(INDEX(AdressBook!$C$6:$C$25,MATCH(D2053,AdressBook!$B$6:$B$25,0),1))=0,"",INDEX(AdressBook!$C$6:$C$25,MATCH(D2053,AdressBook!$B$6:$B$25,0),1)),""),"")</f>
        <v/>
      </c>
      <c r="S2053" s="165">
        <f>IF(LEN(C2053)&gt;0,IFERROR(IF(MATCH(C2053,C2054:$C$4004,0)&gt;0,-1,ROW(S2053)-ROW($S$3)),ROW(S2053)-ROW($S$3)),-1)</f>
        <v>-1</v>
      </c>
      <c r="T2053" s="165">
        <f t="shared" si="232"/>
        <v>0</v>
      </c>
      <c r="U2053" s="165" t="str">
        <f t="shared" si="233"/>
        <v/>
      </c>
      <c r="V2053" s="165" t="str">
        <f>IFERROR(IF(OR(C2053="",S2053&lt;0),"",IF(SUBTOTAL(3,C2053:C2053)=0,-1,SUBTOTAL(3,$C$4:C2053))),"")</f>
        <v/>
      </c>
      <c r="W2053" s="156" t="str">
        <f t="array" ref="W2053">IF(LEN(C2053)&gt;0,IFERROR(IF(MATCH(C2053,$C$3:$C2052,0)&gt;0,N2053-INDEX($N$3:N2052,SUMPRODUCT(MAX(ROW($C$3:$C2052)*(C2053=$C$3:$C2052)))-2,1),""),""),"")</f>
        <v/>
      </c>
      <c r="X2053" s="156">
        <f t="shared" ref="X2053:X2116" ca="1" si="234">IFERROR(IF($X$2="",1,IF(AND(N2053&lt;=TODAY(),N2053+$X$2&gt;=TODAY()),1,0)),"")</f>
        <v>1</v>
      </c>
      <c r="Y2053" s="156">
        <f t="shared" ref="Y2053:Y2116" ca="1" si="235">IFERROR(IF($Y$2="",1,IF(AND(N2053&lt;=TODAY(),N2053+$Y$2&gt;=TODAY()),1,0)),"")</f>
        <v>1</v>
      </c>
    </row>
    <row r="2054" spans="2:25" hidden="1" x14ac:dyDescent="0.25">
      <c r="B2054" s="390" t="str">
        <f>IFERROR(IF(LEN(INDEX(PlansAndNotes!$B$6:$B$2005,ROW(A2054)-ROW($B$3)))=0,"",INDEX(PlansAndNotes!$B$6:$B$2005,ROW(A2054)-ROW($B$3))),"")</f>
        <v/>
      </c>
      <c r="C2054" s="387" t="str">
        <f t="shared" si="230"/>
        <v/>
      </c>
      <c r="D2054" s="361" t="str">
        <f>IFERROR(IF(LEN(C2054)&gt;0,IF(LEN(INDEX(TasksList!$C$6:$C$25,MATCH(C2054,TasksList!$B$6:$B$25,0),1))=0,"",INDEX(TasksList!$C$6:$C$25,MATCH(C2054,TasksList!$B$6:$B$25,0),1)),""),"")</f>
        <v/>
      </c>
      <c r="E2054" s="361" t="str">
        <f>IFERROR(IF(LEN(C2054)&gt;0,IF(LEN(INDEX(TasksList!$F$6:$F$25,MATCH(C2054,TasksList!$B$6:$B$25,0),1))=0,"not set!",INDEX(TasksList!$F$6:$F$25,MATCH(C2054,TasksList!$B$6:$B$25,0),1)),""),"")</f>
        <v/>
      </c>
      <c r="F2054" s="360" t="str">
        <f>IFERROR(IF(LEN(D2054)&gt;0,IF(LEN(INDEX(AdressBook!$D$6:$D$25,MATCH(D2054,AdressBook!$B$6:$B$25,0),1))=0,"",INDEX(AdressBook!$D$6:$D$25,MATCH(D2054,AdressBook!$B$6:$B$25,0),1)),""),"")</f>
        <v/>
      </c>
      <c r="G2054" s="361" t="str">
        <f>IFERROR(IF(LEN(INDEX(PlansAndNotes!$F$6:$F$4005,ROW(B2054)-ROW($C$3)))=0,"",INDEX(PlansAndNotes!$F$6:$F$4005,ROW(B2054)-ROW($C$3))),"")</f>
        <v/>
      </c>
      <c r="H2054" s="361" t="str">
        <f>IFERROR(IF(LEN(C2054)&gt;0,IF(LEN(INDEX(TasksList!$G$6:$G$25,MATCH(C2054,TasksList!$B$6:$B$25,0),1))=0,"",INDEX(TasksList!$G$6:$G$25,MATCH(C2054,TasksList!$B$6:$B$25,0),1)),""),"")</f>
        <v/>
      </c>
      <c r="N2054" s="362" t="str">
        <f>IFERROR(IF(LEN(INDEX(PlansAndNotes!$D$6:$D$4005,ROW(B2054)-ROW($C$3)))=0,"",INDEX(PlansAndNotes!$D$6:$D$4005,ROW(B2054)-ROW($C$3))),"")</f>
        <v/>
      </c>
      <c r="O2054" s="165" t="str">
        <f t="shared" si="231"/>
        <v/>
      </c>
      <c r="P2054" s="363" t="str">
        <f>IFERROR(IF(LEN(INDEX(PlansAndNotes!$E$6:$E$4005,ROW(B2054)-ROW($C$3)))=0,"",INDEX(PlansAndNotes!$E$6:$E$4005,ROW(B2054)-ROW($C$3))),"")</f>
        <v/>
      </c>
      <c r="Q2054" s="363" t="str">
        <f>IFERROR(IF(LEN(INDEX(PlansAndNotes!$G$6:$G$4005,ROW(B2054)-ROW($C$3)))=0,"",INDEX(PlansAndNotes!$G$6:$G$4005,ROW(B2054)-ROW($C$3))),"")</f>
        <v/>
      </c>
      <c r="R2054" s="361" t="str">
        <f>IFERROR(IF(LEN(D2054)&gt;0,IF(LEN(INDEX(AdressBook!$C$6:$C$25,MATCH(D2054,AdressBook!$B$6:$B$25,0),1))=0,"",INDEX(AdressBook!$C$6:$C$25,MATCH(D2054,AdressBook!$B$6:$B$25,0),1)),""),"")</f>
        <v/>
      </c>
      <c r="S2054" s="165">
        <f>IF(LEN(C2054)&gt;0,IFERROR(IF(MATCH(C2054,C2055:$C$4004,0)&gt;0,-1,ROW(S2054)-ROW($S$3)),ROW(S2054)-ROW($S$3)),-1)</f>
        <v>-1</v>
      </c>
      <c r="T2054" s="165">
        <f t="shared" si="232"/>
        <v>0</v>
      </c>
      <c r="U2054" s="165" t="str">
        <f t="shared" si="233"/>
        <v/>
      </c>
      <c r="V2054" s="165" t="str">
        <f>IFERROR(IF(OR(C2054="",S2054&lt;0),"",IF(SUBTOTAL(3,C2054:C2054)=0,-1,SUBTOTAL(3,$C$4:C2054))),"")</f>
        <v/>
      </c>
      <c r="W2054" s="156" t="str">
        <f t="array" ref="W2054">IF(LEN(C2054)&gt;0,IFERROR(IF(MATCH(C2054,$C$3:$C2053,0)&gt;0,N2054-INDEX($N$3:N2053,SUMPRODUCT(MAX(ROW($C$3:$C2053)*(C2054=$C$3:$C2053)))-2,1),""),""),"")</f>
        <v/>
      </c>
      <c r="X2054" s="156">
        <f t="shared" ca="1" si="234"/>
        <v>1</v>
      </c>
      <c r="Y2054" s="156">
        <f t="shared" ca="1" si="235"/>
        <v>1</v>
      </c>
    </row>
    <row r="2055" spans="2:25" hidden="1" x14ac:dyDescent="0.25">
      <c r="B2055" s="390" t="str">
        <f>IFERROR(IF(LEN(INDEX(PlansAndNotes!$B$6:$B$2005,ROW(A2055)-ROW($B$3)))=0,"",INDEX(PlansAndNotes!$B$6:$B$2005,ROW(A2055)-ROW($B$3))),"")</f>
        <v/>
      </c>
      <c r="C2055" s="387" t="str">
        <f t="shared" si="230"/>
        <v/>
      </c>
      <c r="D2055" s="361" t="str">
        <f>IFERROR(IF(LEN(C2055)&gt;0,IF(LEN(INDEX(TasksList!$C$6:$C$25,MATCH(C2055,TasksList!$B$6:$B$25,0),1))=0,"",INDEX(TasksList!$C$6:$C$25,MATCH(C2055,TasksList!$B$6:$B$25,0),1)),""),"")</f>
        <v/>
      </c>
      <c r="E2055" s="361" t="str">
        <f>IFERROR(IF(LEN(C2055)&gt;0,IF(LEN(INDEX(TasksList!$F$6:$F$25,MATCH(C2055,TasksList!$B$6:$B$25,0),1))=0,"not set!",INDEX(TasksList!$F$6:$F$25,MATCH(C2055,TasksList!$B$6:$B$25,0),1)),""),"")</f>
        <v/>
      </c>
      <c r="F2055" s="360" t="str">
        <f>IFERROR(IF(LEN(D2055)&gt;0,IF(LEN(INDEX(AdressBook!$D$6:$D$25,MATCH(D2055,AdressBook!$B$6:$B$25,0),1))=0,"",INDEX(AdressBook!$D$6:$D$25,MATCH(D2055,AdressBook!$B$6:$B$25,0),1)),""),"")</f>
        <v/>
      </c>
      <c r="G2055" s="361" t="str">
        <f>IFERROR(IF(LEN(INDEX(PlansAndNotes!$F$6:$F$4005,ROW(B2055)-ROW($C$3)))=0,"",INDEX(PlansAndNotes!$F$6:$F$4005,ROW(B2055)-ROW($C$3))),"")</f>
        <v/>
      </c>
      <c r="H2055" s="361" t="str">
        <f>IFERROR(IF(LEN(C2055)&gt;0,IF(LEN(INDEX(TasksList!$G$6:$G$25,MATCH(C2055,TasksList!$B$6:$B$25,0),1))=0,"",INDEX(TasksList!$G$6:$G$25,MATCH(C2055,TasksList!$B$6:$B$25,0),1)),""),"")</f>
        <v/>
      </c>
      <c r="N2055" s="362" t="str">
        <f>IFERROR(IF(LEN(INDEX(PlansAndNotes!$D$6:$D$4005,ROW(B2055)-ROW($C$3)))=0,"",INDEX(PlansAndNotes!$D$6:$D$4005,ROW(B2055)-ROW($C$3))),"")</f>
        <v/>
      </c>
      <c r="O2055" s="165" t="str">
        <f t="shared" si="231"/>
        <v/>
      </c>
      <c r="P2055" s="363" t="str">
        <f>IFERROR(IF(LEN(INDEX(PlansAndNotes!$E$6:$E$4005,ROW(B2055)-ROW($C$3)))=0,"",INDEX(PlansAndNotes!$E$6:$E$4005,ROW(B2055)-ROW($C$3))),"")</f>
        <v/>
      </c>
      <c r="Q2055" s="363" t="str">
        <f>IFERROR(IF(LEN(INDEX(PlansAndNotes!$G$6:$G$4005,ROW(B2055)-ROW($C$3)))=0,"",INDEX(PlansAndNotes!$G$6:$G$4005,ROW(B2055)-ROW($C$3))),"")</f>
        <v/>
      </c>
      <c r="R2055" s="361" t="str">
        <f>IFERROR(IF(LEN(D2055)&gt;0,IF(LEN(INDEX(AdressBook!$C$6:$C$25,MATCH(D2055,AdressBook!$B$6:$B$25,0),1))=0,"",INDEX(AdressBook!$C$6:$C$25,MATCH(D2055,AdressBook!$B$6:$B$25,0),1)),""),"")</f>
        <v/>
      </c>
      <c r="S2055" s="165">
        <f>IF(LEN(C2055)&gt;0,IFERROR(IF(MATCH(C2055,C2056:$C$4004,0)&gt;0,-1,ROW(S2055)-ROW($S$3)),ROW(S2055)-ROW($S$3)),-1)</f>
        <v>-1</v>
      </c>
      <c r="T2055" s="165">
        <f t="shared" si="232"/>
        <v>0</v>
      </c>
      <c r="U2055" s="165" t="str">
        <f t="shared" si="233"/>
        <v/>
      </c>
      <c r="V2055" s="165" t="str">
        <f>IFERROR(IF(OR(C2055="",S2055&lt;0),"",IF(SUBTOTAL(3,C2055:C2055)=0,-1,SUBTOTAL(3,$C$4:C2055))),"")</f>
        <v/>
      </c>
      <c r="W2055" s="156" t="str">
        <f t="array" ref="W2055">IF(LEN(C2055)&gt;0,IFERROR(IF(MATCH(C2055,$C$3:$C2054,0)&gt;0,N2055-INDEX($N$3:N2054,SUMPRODUCT(MAX(ROW($C$3:$C2054)*(C2055=$C$3:$C2054)))-2,1),""),""),"")</f>
        <v/>
      </c>
      <c r="X2055" s="156">
        <f t="shared" ca="1" si="234"/>
        <v>1</v>
      </c>
      <c r="Y2055" s="156">
        <f t="shared" ca="1" si="235"/>
        <v>1</v>
      </c>
    </row>
    <row r="2056" spans="2:25" hidden="1" x14ac:dyDescent="0.25">
      <c r="B2056" s="390" t="str">
        <f>IFERROR(IF(LEN(INDEX(PlansAndNotes!$B$6:$B$2005,ROW(A2056)-ROW($B$3)))=0,"",INDEX(PlansAndNotes!$B$6:$B$2005,ROW(A2056)-ROW($B$3))),"")</f>
        <v/>
      </c>
      <c r="C2056" s="387" t="str">
        <f t="shared" si="230"/>
        <v/>
      </c>
      <c r="D2056" s="361" t="str">
        <f>IFERROR(IF(LEN(C2056)&gt;0,IF(LEN(INDEX(TasksList!$C$6:$C$25,MATCH(C2056,TasksList!$B$6:$B$25,0),1))=0,"",INDEX(TasksList!$C$6:$C$25,MATCH(C2056,TasksList!$B$6:$B$25,0),1)),""),"")</f>
        <v/>
      </c>
      <c r="E2056" s="361" t="str">
        <f>IFERROR(IF(LEN(C2056)&gt;0,IF(LEN(INDEX(TasksList!$F$6:$F$25,MATCH(C2056,TasksList!$B$6:$B$25,0),1))=0,"not set!",INDEX(TasksList!$F$6:$F$25,MATCH(C2056,TasksList!$B$6:$B$25,0),1)),""),"")</f>
        <v/>
      </c>
      <c r="F2056" s="360" t="str">
        <f>IFERROR(IF(LEN(D2056)&gt;0,IF(LEN(INDEX(AdressBook!$D$6:$D$25,MATCH(D2056,AdressBook!$B$6:$B$25,0),1))=0,"",INDEX(AdressBook!$D$6:$D$25,MATCH(D2056,AdressBook!$B$6:$B$25,0),1)),""),"")</f>
        <v/>
      </c>
      <c r="G2056" s="361" t="str">
        <f>IFERROR(IF(LEN(INDEX(PlansAndNotes!$F$6:$F$4005,ROW(B2056)-ROW($C$3)))=0,"",INDEX(PlansAndNotes!$F$6:$F$4005,ROW(B2056)-ROW($C$3))),"")</f>
        <v/>
      </c>
      <c r="H2056" s="361" t="str">
        <f>IFERROR(IF(LEN(C2056)&gt;0,IF(LEN(INDEX(TasksList!$G$6:$G$25,MATCH(C2056,TasksList!$B$6:$B$25,0),1))=0,"",INDEX(TasksList!$G$6:$G$25,MATCH(C2056,TasksList!$B$6:$B$25,0),1)),""),"")</f>
        <v/>
      </c>
      <c r="N2056" s="362" t="str">
        <f>IFERROR(IF(LEN(INDEX(PlansAndNotes!$D$6:$D$4005,ROW(B2056)-ROW($C$3)))=0,"",INDEX(PlansAndNotes!$D$6:$D$4005,ROW(B2056)-ROW($C$3))),"")</f>
        <v/>
      </c>
      <c r="O2056" s="165" t="str">
        <f t="shared" si="231"/>
        <v/>
      </c>
      <c r="P2056" s="363" t="str">
        <f>IFERROR(IF(LEN(INDEX(PlansAndNotes!$E$6:$E$4005,ROW(B2056)-ROW($C$3)))=0,"",INDEX(PlansAndNotes!$E$6:$E$4005,ROW(B2056)-ROW($C$3))),"")</f>
        <v/>
      </c>
      <c r="Q2056" s="363" t="str">
        <f>IFERROR(IF(LEN(INDEX(PlansAndNotes!$G$6:$G$4005,ROW(B2056)-ROW($C$3)))=0,"",INDEX(PlansAndNotes!$G$6:$G$4005,ROW(B2056)-ROW($C$3))),"")</f>
        <v/>
      </c>
      <c r="R2056" s="361" t="str">
        <f>IFERROR(IF(LEN(D2056)&gt;0,IF(LEN(INDEX(AdressBook!$C$6:$C$25,MATCH(D2056,AdressBook!$B$6:$B$25,0),1))=0,"",INDEX(AdressBook!$C$6:$C$25,MATCH(D2056,AdressBook!$B$6:$B$25,0),1)),""),"")</f>
        <v/>
      </c>
      <c r="S2056" s="165">
        <f>IF(LEN(C2056)&gt;0,IFERROR(IF(MATCH(C2056,C2057:$C$4004,0)&gt;0,-1,ROW(S2056)-ROW($S$3)),ROW(S2056)-ROW($S$3)),-1)</f>
        <v>-1</v>
      </c>
      <c r="T2056" s="165">
        <f t="shared" si="232"/>
        <v>0</v>
      </c>
      <c r="U2056" s="165" t="str">
        <f t="shared" si="233"/>
        <v/>
      </c>
      <c r="V2056" s="165" t="str">
        <f>IFERROR(IF(OR(C2056="",S2056&lt;0),"",IF(SUBTOTAL(3,C2056:C2056)=0,-1,SUBTOTAL(3,$C$4:C2056))),"")</f>
        <v/>
      </c>
      <c r="W2056" s="156" t="str">
        <f t="array" ref="W2056">IF(LEN(C2056)&gt;0,IFERROR(IF(MATCH(C2056,$C$3:$C2055,0)&gt;0,N2056-INDEX($N$3:N2055,SUMPRODUCT(MAX(ROW($C$3:$C2055)*(C2056=$C$3:$C2055)))-2,1),""),""),"")</f>
        <v/>
      </c>
      <c r="X2056" s="156">
        <f t="shared" ca="1" si="234"/>
        <v>1</v>
      </c>
      <c r="Y2056" s="156">
        <f t="shared" ca="1" si="235"/>
        <v>1</v>
      </c>
    </row>
    <row r="2057" spans="2:25" hidden="1" x14ac:dyDescent="0.25">
      <c r="B2057" s="390" t="str">
        <f>IFERROR(IF(LEN(INDEX(PlansAndNotes!$B$6:$B$2005,ROW(A2057)-ROW($B$3)))=0,"",INDEX(PlansAndNotes!$B$6:$B$2005,ROW(A2057)-ROW($B$3))),"")</f>
        <v/>
      </c>
      <c r="C2057" s="387" t="str">
        <f t="shared" si="230"/>
        <v/>
      </c>
      <c r="D2057" s="361" t="str">
        <f>IFERROR(IF(LEN(C2057)&gt;0,IF(LEN(INDEX(TasksList!$C$6:$C$25,MATCH(C2057,TasksList!$B$6:$B$25,0),1))=0,"",INDEX(TasksList!$C$6:$C$25,MATCH(C2057,TasksList!$B$6:$B$25,0),1)),""),"")</f>
        <v/>
      </c>
      <c r="E2057" s="361" t="str">
        <f>IFERROR(IF(LEN(C2057)&gt;0,IF(LEN(INDEX(TasksList!$F$6:$F$25,MATCH(C2057,TasksList!$B$6:$B$25,0),1))=0,"not set!",INDEX(TasksList!$F$6:$F$25,MATCH(C2057,TasksList!$B$6:$B$25,0),1)),""),"")</f>
        <v/>
      </c>
      <c r="F2057" s="360" t="str">
        <f>IFERROR(IF(LEN(D2057)&gt;0,IF(LEN(INDEX(AdressBook!$D$6:$D$25,MATCH(D2057,AdressBook!$B$6:$B$25,0),1))=0,"",INDEX(AdressBook!$D$6:$D$25,MATCH(D2057,AdressBook!$B$6:$B$25,0),1)),""),"")</f>
        <v/>
      </c>
      <c r="G2057" s="361" t="str">
        <f>IFERROR(IF(LEN(INDEX(PlansAndNotes!$F$6:$F$4005,ROW(B2057)-ROW($C$3)))=0,"",INDEX(PlansAndNotes!$F$6:$F$4005,ROW(B2057)-ROW($C$3))),"")</f>
        <v/>
      </c>
      <c r="H2057" s="361" t="str">
        <f>IFERROR(IF(LEN(C2057)&gt;0,IF(LEN(INDEX(TasksList!$G$6:$G$25,MATCH(C2057,TasksList!$B$6:$B$25,0),1))=0,"",INDEX(TasksList!$G$6:$G$25,MATCH(C2057,TasksList!$B$6:$B$25,0),1)),""),"")</f>
        <v/>
      </c>
      <c r="N2057" s="362" t="str">
        <f>IFERROR(IF(LEN(INDEX(PlansAndNotes!$D$6:$D$4005,ROW(B2057)-ROW($C$3)))=0,"",INDEX(PlansAndNotes!$D$6:$D$4005,ROW(B2057)-ROW($C$3))),"")</f>
        <v/>
      </c>
      <c r="O2057" s="165" t="str">
        <f t="shared" si="231"/>
        <v/>
      </c>
      <c r="P2057" s="363" t="str">
        <f>IFERROR(IF(LEN(INDEX(PlansAndNotes!$E$6:$E$4005,ROW(B2057)-ROW($C$3)))=0,"",INDEX(PlansAndNotes!$E$6:$E$4005,ROW(B2057)-ROW($C$3))),"")</f>
        <v/>
      </c>
      <c r="Q2057" s="363" t="str">
        <f>IFERROR(IF(LEN(INDEX(PlansAndNotes!$G$6:$G$4005,ROW(B2057)-ROW($C$3)))=0,"",INDEX(PlansAndNotes!$G$6:$G$4005,ROW(B2057)-ROW($C$3))),"")</f>
        <v/>
      </c>
      <c r="R2057" s="361" t="str">
        <f>IFERROR(IF(LEN(D2057)&gt;0,IF(LEN(INDEX(AdressBook!$C$6:$C$25,MATCH(D2057,AdressBook!$B$6:$B$25,0),1))=0,"",INDEX(AdressBook!$C$6:$C$25,MATCH(D2057,AdressBook!$B$6:$B$25,0),1)),""),"")</f>
        <v/>
      </c>
      <c r="S2057" s="165">
        <f>IF(LEN(C2057)&gt;0,IFERROR(IF(MATCH(C2057,C2058:$C$4004,0)&gt;0,-1,ROW(S2057)-ROW($S$3)),ROW(S2057)-ROW($S$3)),-1)</f>
        <v>-1</v>
      </c>
      <c r="T2057" s="165">
        <f t="shared" si="232"/>
        <v>0</v>
      </c>
      <c r="U2057" s="165" t="str">
        <f t="shared" si="233"/>
        <v/>
      </c>
      <c r="V2057" s="165" t="str">
        <f>IFERROR(IF(OR(C2057="",S2057&lt;0),"",IF(SUBTOTAL(3,C2057:C2057)=0,-1,SUBTOTAL(3,$C$4:C2057))),"")</f>
        <v/>
      </c>
      <c r="W2057" s="156" t="str">
        <f t="array" ref="W2057">IF(LEN(C2057)&gt;0,IFERROR(IF(MATCH(C2057,$C$3:$C2056,0)&gt;0,N2057-INDEX($N$3:N2056,SUMPRODUCT(MAX(ROW($C$3:$C2056)*(C2057=$C$3:$C2056)))-2,1),""),""),"")</f>
        <v/>
      </c>
      <c r="X2057" s="156">
        <f t="shared" ca="1" si="234"/>
        <v>1</v>
      </c>
      <c r="Y2057" s="156">
        <f t="shared" ca="1" si="235"/>
        <v>1</v>
      </c>
    </row>
    <row r="2058" spans="2:25" hidden="1" x14ac:dyDescent="0.25">
      <c r="B2058" s="390" t="str">
        <f>IFERROR(IF(LEN(INDEX(PlansAndNotes!$B$6:$B$2005,ROW(A2058)-ROW($B$3)))=0,"",INDEX(PlansAndNotes!$B$6:$B$2005,ROW(A2058)-ROW($B$3))),"")</f>
        <v/>
      </c>
      <c r="C2058" s="387" t="str">
        <f t="shared" si="230"/>
        <v/>
      </c>
      <c r="D2058" s="361" t="str">
        <f>IFERROR(IF(LEN(C2058)&gt;0,IF(LEN(INDEX(TasksList!$C$6:$C$25,MATCH(C2058,TasksList!$B$6:$B$25,0),1))=0,"",INDEX(TasksList!$C$6:$C$25,MATCH(C2058,TasksList!$B$6:$B$25,0),1)),""),"")</f>
        <v/>
      </c>
      <c r="E2058" s="361" t="str">
        <f>IFERROR(IF(LEN(C2058)&gt;0,IF(LEN(INDEX(TasksList!$F$6:$F$25,MATCH(C2058,TasksList!$B$6:$B$25,0),1))=0,"not set!",INDEX(TasksList!$F$6:$F$25,MATCH(C2058,TasksList!$B$6:$B$25,0),1)),""),"")</f>
        <v/>
      </c>
      <c r="F2058" s="360" t="str">
        <f>IFERROR(IF(LEN(D2058)&gt;0,IF(LEN(INDEX(AdressBook!$D$6:$D$25,MATCH(D2058,AdressBook!$B$6:$B$25,0),1))=0,"",INDEX(AdressBook!$D$6:$D$25,MATCH(D2058,AdressBook!$B$6:$B$25,0),1)),""),"")</f>
        <v/>
      </c>
      <c r="G2058" s="361" t="str">
        <f>IFERROR(IF(LEN(INDEX(PlansAndNotes!$F$6:$F$4005,ROW(B2058)-ROW($C$3)))=0,"",INDEX(PlansAndNotes!$F$6:$F$4005,ROW(B2058)-ROW($C$3))),"")</f>
        <v/>
      </c>
      <c r="H2058" s="361" t="str">
        <f>IFERROR(IF(LEN(C2058)&gt;0,IF(LEN(INDEX(TasksList!$G$6:$G$25,MATCH(C2058,TasksList!$B$6:$B$25,0),1))=0,"",INDEX(TasksList!$G$6:$G$25,MATCH(C2058,TasksList!$B$6:$B$25,0),1)),""),"")</f>
        <v/>
      </c>
      <c r="N2058" s="362" t="str">
        <f>IFERROR(IF(LEN(INDEX(PlansAndNotes!$D$6:$D$4005,ROW(B2058)-ROW($C$3)))=0,"",INDEX(PlansAndNotes!$D$6:$D$4005,ROW(B2058)-ROW($C$3))),"")</f>
        <v/>
      </c>
      <c r="O2058" s="165" t="str">
        <f t="shared" si="231"/>
        <v/>
      </c>
      <c r="P2058" s="363" t="str">
        <f>IFERROR(IF(LEN(INDEX(PlansAndNotes!$E$6:$E$4005,ROW(B2058)-ROW($C$3)))=0,"",INDEX(PlansAndNotes!$E$6:$E$4005,ROW(B2058)-ROW($C$3))),"")</f>
        <v/>
      </c>
      <c r="Q2058" s="363" t="str">
        <f>IFERROR(IF(LEN(INDEX(PlansAndNotes!$G$6:$G$4005,ROW(B2058)-ROW($C$3)))=0,"",INDEX(PlansAndNotes!$G$6:$G$4005,ROW(B2058)-ROW($C$3))),"")</f>
        <v/>
      </c>
      <c r="R2058" s="361" t="str">
        <f>IFERROR(IF(LEN(D2058)&gt;0,IF(LEN(INDEX(AdressBook!$C$6:$C$25,MATCH(D2058,AdressBook!$B$6:$B$25,0),1))=0,"",INDEX(AdressBook!$C$6:$C$25,MATCH(D2058,AdressBook!$B$6:$B$25,0),1)),""),"")</f>
        <v/>
      </c>
      <c r="S2058" s="165">
        <f>IF(LEN(C2058)&gt;0,IFERROR(IF(MATCH(C2058,C2059:$C$4004,0)&gt;0,-1,ROW(S2058)-ROW($S$3)),ROW(S2058)-ROW($S$3)),-1)</f>
        <v>-1</v>
      </c>
      <c r="T2058" s="165">
        <f t="shared" si="232"/>
        <v>0</v>
      </c>
      <c r="U2058" s="165" t="str">
        <f t="shared" si="233"/>
        <v/>
      </c>
      <c r="V2058" s="165" t="str">
        <f>IFERROR(IF(OR(C2058="",S2058&lt;0),"",IF(SUBTOTAL(3,C2058:C2058)=0,-1,SUBTOTAL(3,$C$4:C2058))),"")</f>
        <v/>
      </c>
      <c r="W2058" s="156" t="str">
        <f t="array" ref="W2058">IF(LEN(C2058)&gt;0,IFERROR(IF(MATCH(C2058,$C$3:$C2057,0)&gt;0,N2058-INDEX($N$3:N2057,SUMPRODUCT(MAX(ROW($C$3:$C2057)*(C2058=$C$3:$C2057)))-2,1),""),""),"")</f>
        <v/>
      </c>
      <c r="X2058" s="156">
        <f t="shared" ca="1" si="234"/>
        <v>1</v>
      </c>
      <c r="Y2058" s="156">
        <f t="shared" ca="1" si="235"/>
        <v>1</v>
      </c>
    </row>
    <row r="2059" spans="2:25" hidden="1" x14ac:dyDescent="0.25">
      <c r="B2059" s="390" t="str">
        <f>IFERROR(IF(LEN(INDEX(PlansAndNotes!$B$6:$B$2005,ROW(A2059)-ROW($B$3)))=0,"",INDEX(PlansAndNotes!$B$6:$B$2005,ROW(A2059)-ROW($B$3))),"")</f>
        <v/>
      </c>
      <c r="C2059" s="387" t="str">
        <f t="shared" si="230"/>
        <v/>
      </c>
      <c r="D2059" s="361" t="str">
        <f>IFERROR(IF(LEN(C2059)&gt;0,IF(LEN(INDEX(TasksList!$C$6:$C$25,MATCH(C2059,TasksList!$B$6:$B$25,0),1))=0,"",INDEX(TasksList!$C$6:$C$25,MATCH(C2059,TasksList!$B$6:$B$25,0),1)),""),"")</f>
        <v/>
      </c>
      <c r="E2059" s="361" t="str">
        <f>IFERROR(IF(LEN(C2059)&gt;0,IF(LEN(INDEX(TasksList!$F$6:$F$25,MATCH(C2059,TasksList!$B$6:$B$25,0),1))=0,"not set!",INDEX(TasksList!$F$6:$F$25,MATCH(C2059,TasksList!$B$6:$B$25,0),1)),""),"")</f>
        <v/>
      </c>
      <c r="F2059" s="360" t="str">
        <f>IFERROR(IF(LEN(D2059)&gt;0,IF(LEN(INDEX(AdressBook!$D$6:$D$25,MATCH(D2059,AdressBook!$B$6:$B$25,0),1))=0,"",INDEX(AdressBook!$D$6:$D$25,MATCH(D2059,AdressBook!$B$6:$B$25,0),1)),""),"")</f>
        <v/>
      </c>
      <c r="G2059" s="361" t="str">
        <f>IFERROR(IF(LEN(INDEX(PlansAndNotes!$F$6:$F$4005,ROW(B2059)-ROW($C$3)))=0,"",INDEX(PlansAndNotes!$F$6:$F$4005,ROW(B2059)-ROW($C$3))),"")</f>
        <v/>
      </c>
      <c r="H2059" s="361" t="str">
        <f>IFERROR(IF(LEN(C2059)&gt;0,IF(LEN(INDEX(TasksList!$G$6:$G$25,MATCH(C2059,TasksList!$B$6:$B$25,0),1))=0,"",INDEX(TasksList!$G$6:$G$25,MATCH(C2059,TasksList!$B$6:$B$25,0),1)),""),"")</f>
        <v/>
      </c>
      <c r="N2059" s="362" t="str">
        <f>IFERROR(IF(LEN(INDEX(PlansAndNotes!$D$6:$D$4005,ROW(B2059)-ROW($C$3)))=0,"",INDEX(PlansAndNotes!$D$6:$D$4005,ROW(B2059)-ROW($C$3))),"")</f>
        <v/>
      </c>
      <c r="O2059" s="165" t="str">
        <f t="shared" si="231"/>
        <v/>
      </c>
      <c r="P2059" s="363" t="str">
        <f>IFERROR(IF(LEN(INDEX(PlansAndNotes!$E$6:$E$4005,ROW(B2059)-ROW($C$3)))=0,"",INDEX(PlansAndNotes!$E$6:$E$4005,ROW(B2059)-ROW($C$3))),"")</f>
        <v/>
      </c>
      <c r="Q2059" s="363" t="str">
        <f>IFERROR(IF(LEN(INDEX(PlansAndNotes!$G$6:$G$4005,ROW(B2059)-ROW($C$3)))=0,"",INDEX(PlansAndNotes!$G$6:$G$4005,ROW(B2059)-ROW($C$3))),"")</f>
        <v/>
      </c>
      <c r="R2059" s="361" t="str">
        <f>IFERROR(IF(LEN(D2059)&gt;0,IF(LEN(INDEX(AdressBook!$C$6:$C$25,MATCH(D2059,AdressBook!$B$6:$B$25,0),1))=0,"",INDEX(AdressBook!$C$6:$C$25,MATCH(D2059,AdressBook!$B$6:$B$25,0),1)),""),"")</f>
        <v/>
      </c>
      <c r="S2059" s="165">
        <f>IF(LEN(C2059)&gt;0,IFERROR(IF(MATCH(C2059,C2060:$C$4004,0)&gt;0,-1,ROW(S2059)-ROW($S$3)),ROW(S2059)-ROW($S$3)),-1)</f>
        <v>-1</v>
      </c>
      <c r="T2059" s="165">
        <f t="shared" si="232"/>
        <v>0</v>
      </c>
      <c r="U2059" s="165" t="str">
        <f t="shared" si="233"/>
        <v/>
      </c>
      <c r="V2059" s="165" t="str">
        <f>IFERROR(IF(OR(C2059="",S2059&lt;0),"",IF(SUBTOTAL(3,C2059:C2059)=0,-1,SUBTOTAL(3,$C$4:C2059))),"")</f>
        <v/>
      </c>
      <c r="W2059" s="156" t="str">
        <f t="array" ref="W2059">IF(LEN(C2059)&gt;0,IFERROR(IF(MATCH(C2059,$C$3:$C2058,0)&gt;0,N2059-INDEX($N$3:N2058,SUMPRODUCT(MAX(ROW($C$3:$C2058)*(C2059=$C$3:$C2058)))-2,1),""),""),"")</f>
        <v/>
      </c>
      <c r="X2059" s="156">
        <f t="shared" ca="1" si="234"/>
        <v>1</v>
      </c>
      <c r="Y2059" s="156">
        <f t="shared" ca="1" si="235"/>
        <v>1</v>
      </c>
    </row>
    <row r="2060" spans="2:25" hidden="1" x14ac:dyDescent="0.25">
      <c r="B2060" s="390" t="str">
        <f>IFERROR(IF(LEN(INDEX(PlansAndNotes!$B$6:$B$2005,ROW(A2060)-ROW($B$3)))=0,"",INDEX(PlansAndNotes!$B$6:$B$2005,ROW(A2060)-ROW($B$3))),"")</f>
        <v/>
      </c>
      <c r="C2060" s="387" t="str">
        <f t="shared" si="230"/>
        <v/>
      </c>
      <c r="D2060" s="361" t="str">
        <f>IFERROR(IF(LEN(C2060)&gt;0,IF(LEN(INDEX(TasksList!$C$6:$C$25,MATCH(C2060,TasksList!$B$6:$B$25,0),1))=0,"",INDEX(TasksList!$C$6:$C$25,MATCH(C2060,TasksList!$B$6:$B$25,0),1)),""),"")</f>
        <v/>
      </c>
      <c r="E2060" s="361" t="str">
        <f>IFERROR(IF(LEN(C2060)&gt;0,IF(LEN(INDEX(TasksList!$F$6:$F$25,MATCH(C2060,TasksList!$B$6:$B$25,0),1))=0,"not set!",INDEX(TasksList!$F$6:$F$25,MATCH(C2060,TasksList!$B$6:$B$25,0),1)),""),"")</f>
        <v/>
      </c>
      <c r="F2060" s="360" t="str">
        <f>IFERROR(IF(LEN(D2060)&gt;0,IF(LEN(INDEX(AdressBook!$D$6:$D$25,MATCH(D2060,AdressBook!$B$6:$B$25,0),1))=0,"",INDEX(AdressBook!$D$6:$D$25,MATCH(D2060,AdressBook!$B$6:$B$25,0),1)),""),"")</f>
        <v/>
      </c>
      <c r="G2060" s="361" t="str">
        <f>IFERROR(IF(LEN(INDEX(PlansAndNotes!$F$6:$F$4005,ROW(B2060)-ROW($C$3)))=0,"",INDEX(PlansAndNotes!$F$6:$F$4005,ROW(B2060)-ROW($C$3))),"")</f>
        <v/>
      </c>
      <c r="H2060" s="361" t="str">
        <f>IFERROR(IF(LEN(C2060)&gt;0,IF(LEN(INDEX(TasksList!$G$6:$G$25,MATCH(C2060,TasksList!$B$6:$B$25,0),1))=0,"",INDEX(TasksList!$G$6:$G$25,MATCH(C2060,TasksList!$B$6:$B$25,0),1)),""),"")</f>
        <v/>
      </c>
      <c r="N2060" s="362" t="str">
        <f>IFERROR(IF(LEN(INDEX(PlansAndNotes!$D$6:$D$4005,ROW(B2060)-ROW($C$3)))=0,"",INDEX(PlansAndNotes!$D$6:$D$4005,ROW(B2060)-ROW($C$3))),"")</f>
        <v/>
      </c>
      <c r="O2060" s="165" t="str">
        <f t="shared" si="231"/>
        <v/>
      </c>
      <c r="P2060" s="363" t="str">
        <f>IFERROR(IF(LEN(INDEX(PlansAndNotes!$E$6:$E$4005,ROW(B2060)-ROW($C$3)))=0,"",INDEX(PlansAndNotes!$E$6:$E$4005,ROW(B2060)-ROW($C$3))),"")</f>
        <v/>
      </c>
      <c r="Q2060" s="363" t="str">
        <f>IFERROR(IF(LEN(INDEX(PlansAndNotes!$G$6:$G$4005,ROW(B2060)-ROW($C$3)))=0,"",INDEX(PlansAndNotes!$G$6:$G$4005,ROW(B2060)-ROW($C$3))),"")</f>
        <v/>
      </c>
      <c r="R2060" s="361" t="str">
        <f>IFERROR(IF(LEN(D2060)&gt;0,IF(LEN(INDEX(AdressBook!$C$6:$C$25,MATCH(D2060,AdressBook!$B$6:$B$25,0),1))=0,"",INDEX(AdressBook!$C$6:$C$25,MATCH(D2060,AdressBook!$B$6:$B$25,0),1)),""),"")</f>
        <v/>
      </c>
      <c r="S2060" s="165">
        <f>IF(LEN(C2060)&gt;0,IFERROR(IF(MATCH(C2060,C2061:$C$4004,0)&gt;0,-1,ROW(S2060)-ROW($S$3)),ROW(S2060)-ROW($S$3)),-1)</f>
        <v>-1</v>
      </c>
      <c r="T2060" s="165">
        <f t="shared" si="232"/>
        <v>0</v>
      </c>
      <c r="U2060" s="165" t="str">
        <f t="shared" si="233"/>
        <v/>
      </c>
      <c r="V2060" s="165" t="str">
        <f>IFERROR(IF(OR(C2060="",S2060&lt;0),"",IF(SUBTOTAL(3,C2060:C2060)=0,-1,SUBTOTAL(3,$C$4:C2060))),"")</f>
        <v/>
      </c>
      <c r="W2060" s="156" t="str">
        <f t="array" ref="W2060">IF(LEN(C2060)&gt;0,IFERROR(IF(MATCH(C2060,$C$3:$C2059,0)&gt;0,N2060-INDEX($N$3:N2059,SUMPRODUCT(MAX(ROW($C$3:$C2059)*(C2060=$C$3:$C2059)))-2,1),""),""),"")</f>
        <v/>
      </c>
      <c r="X2060" s="156">
        <f t="shared" ca="1" si="234"/>
        <v>1</v>
      </c>
      <c r="Y2060" s="156">
        <f t="shared" ca="1" si="235"/>
        <v>1</v>
      </c>
    </row>
    <row r="2061" spans="2:25" hidden="1" x14ac:dyDescent="0.25">
      <c r="B2061" s="390" t="str">
        <f>IFERROR(IF(LEN(INDEX(PlansAndNotes!$B$6:$B$2005,ROW(A2061)-ROW($B$3)))=0,"",INDEX(PlansAndNotes!$B$6:$B$2005,ROW(A2061)-ROW($B$3))),"")</f>
        <v/>
      </c>
      <c r="C2061" s="387" t="str">
        <f t="shared" si="230"/>
        <v/>
      </c>
      <c r="D2061" s="361" t="str">
        <f>IFERROR(IF(LEN(C2061)&gt;0,IF(LEN(INDEX(TasksList!$C$6:$C$25,MATCH(C2061,TasksList!$B$6:$B$25,0),1))=0,"",INDEX(TasksList!$C$6:$C$25,MATCH(C2061,TasksList!$B$6:$B$25,0),1)),""),"")</f>
        <v/>
      </c>
      <c r="E2061" s="361" t="str">
        <f>IFERROR(IF(LEN(C2061)&gt;0,IF(LEN(INDEX(TasksList!$F$6:$F$25,MATCH(C2061,TasksList!$B$6:$B$25,0),1))=0,"not set!",INDEX(TasksList!$F$6:$F$25,MATCH(C2061,TasksList!$B$6:$B$25,0),1)),""),"")</f>
        <v/>
      </c>
      <c r="F2061" s="360" t="str">
        <f>IFERROR(IF(LEN(D2061)&gt;0,IF(LEN(INDEX(AdressBook!$D$6:$D$25,MATCH(D2061,AdressBook!$B$6:$B$25,0),1))=0,"",INDEX(AdressBook!$D$6:$D$25,MATCH(D2061,AdressBook!$B$6:$B$25,0),1)),""),"")</f>
        <v/>
      </c>
      <c r="G2061" s="361" t="str">
        <f>IFERROR(IF(LEN(INDEX(PlansAndNotes!$F$6:$F$4005,ROW(B2061)-ROW($C$3)))=0,"",INDEX(PlansAndNotes!$F$6:$F$4005,ROW(B2061)-ROW($C$3))),"")</f>
        <v/>
      </c>
      <c r="H2061" s="361" t="str">
        <f>IFERROR(IF(LEN(C2061)&gt;0,IF(LEN(INDEX(TasksList!$G$6:$G$25,MATCH(C2061,TasksList!$B$6:$B$25,0),1))=0,"",INDEX(TasksList!$G$6:$G$25,MATCH(C2061,TasksList!$B$6:$B$25,0),1)),""),"")</f>
        <v/>
      </c>
      <c r="N2061" s="362" t="str">
        <f>IFERROR(IF(LEN(INDEX(PlansAndNotes!$D$6:$D$4005,ROW(B2061)-ROW($C$3)))=0,"",INDEX(PlansAndNotes!$D$6:$D$4005,ROW(B2061)-ROW($C$3))),"")</f>
        <v/>
      </c>
      <c r="O2061" s="165" t="str">
        <f t="shared" si="231"/>
        <v/>
      </c>
      <c r="P2061" s="363" t="str">
        <f>IFERROR(IF(LEN(INDEX(PlansAndNotes!$E$6:$E$4005,ROW(B2061)-ROW($C$3)))=0,"",INDEX(PlansAndNotes!$E$6:$E$4005,ROW(B2061)-ROW($C$3))),"")</f>
        <v/>
      </c>
      <c r="Q2061" s="363" t="str">
        <f>IFERROR(IF(LEN(INDEX(PlansAndNotes!$G$6:$G$4005,ROW(B2061)-ROW($C$3)))=0,"",INDEX(PlansAndNotes!$G$6:$G$4005,ROW(B2061)-ROW($C$3))),"")</f>
        <v/>
      </c>
      <c r="R2061" s="361" t="str">
        <f>IFERROR(IF(LEN(D2061)&gt;0,IF(LEN(INDEX(AdressBook!$C$6:$C$25,MATCH(D2061,AdressBook!$B$6:$B$25,0),1))=0,"",INDEX(AdressBook!$C$6:$C$25,MATCH(D2061,AdressBook!$B$6:$B$25,0),1)),""),"")</f>
        <v/>
      </c>
      <c r="S2061" s="165">
        <f>IF(LEN(C2061)&gt;0,IFERROR(IF(MATCH(C2061,C2062:$C$4004,0)&gt;0,-1,ROW(S2061)-ROW($S$3)),ROW(S2061)-ROW($S$3)),-1)</f>
        <v>-1</v>
      </c>
      <c r="T2061" s="165">
        <f t="shared" si="232"/>
        <v>0</v>
      </c>
      <c r="U2061" s="165" t="str">
        <f t="shared" si="233"/>
        <v/>
      </c>
      <c r="V2061" s="165" t="str">
        <f>IFERROR(IF(OR(C2061="",S2061&lt;0),"",IF(SUBTOTAL(3,C2061:C2061)=0,-1,SUBTOTAL(3,$C$4:C2061))),"")</f>
        <v/>
      </c>
      <c r="W2061" s="156" t="str">
        <f t="array" ref="W2061">IF(LEN(C2061)&gt;0,IFERROR(IF(MATCH(C2061,$C$3:$C2060,0)&gt;0,N2061-INDEX($N$3:N2060,SUMPRODUCT(MAX(ROW($C$3:$C2060)*(C2061=$C$3:$C2060)))-2,1),""),""),"")</f>
        <v/>
      </c>
      <c r="X2061" s="156">
        <f t="shared" ca="1" si="234"/>
        <v>1</v>
      </c>
      <c r="Y2061" s="156">
        <f t="shared" ca="1" si="235"/>
        <v>1</v>
      </c>
    </row>
    <row r="2062" spans="2:25" hidden="1" x14ac:dyDescent="0.25">
      <c r="B2062" s="390" t="str">
        <f>IFERROR(IF(LEN(INDEX(PlansAndNotes!$B$6:$B$2005,ROW(A2062)-ROW($B$3)))=0,"",INDEX(PlansAndNotes!$B$6:$B$2005,ROW(A2062)-ROW($B$3))),"")</f>
        <v/>
      </c>
      <c r="C2062" s="387" t="str">
        <f t="shared" si="230"/>
        <v/>
      </c>
      <c r="D2062" s="361" t="str">
        <f>IFERROR(IF(LEN(C2062)&gt;0,IF(LEN(INDEX(TasksList!$C$6:$C$25,MATCH(C2062,TasksList!$B$6:$B$25,0),1))=0,"",INDEX(TasksList!$C$6:$C$25,MATCH(C2062,TasksList!$B$6:$B$25,0),1)),""),"")</f>
        <v/>
      </c>
      <c r="E2062" s="361" t="str">
        <f>IFERROR(IF(LEN(C2062)&gt;0,IF(LEN(INDEX(TasksList!$F$6:$F$25,MATCH(C2062,TasksList!$B$6:$B$25,0),1))=0,"not set!",INDEX(TasksList!$F$6:$F$25,MATCH(C2062,TasksList!$B$6:$B$25,0),1)),""),"")</f>
        <v/>
      </c>
      <c r="F2062" s="360" t="str">
        <f>IFERROR(IF(LEN(D2062)&gt;0,IF(LEN(INDEX(AdressBook!$D$6:$D$25,MATCH(D2062,AdressBook!$B$6:$B$25,0),1))=0,"",INDEX(AdressBook!$D$6:$D$25,MATCH(D2062,AdressBook!$B$6:$B$25,0),1)),""),"")</f>
        <v/>
      </c>
      <c r="G2062" s="361" t="str">
        <f>IFERROR(IF(LEN(INDEX(PlansAndNotes!$F$6:$F$4005,ROW(B2062)-ROW($C$3)))=0,"",INDEX(PlansAndNotes!$F$6:$F$4005,ROW(B2062)-ROW($C$3))),"")</f>
        <v/>
      </c>
      <c r="H2062" s="361" t="str">
        <f>IFERROR(IF(LEN(C2062)&gt;0,IF(LEN(INDEX(TasksList!$G$6:$G$25,MATCH(C2062,TasksList!$B$6:$B$25,0),1))=0,"",INDEX(TasksList!$G$6:$G$25,MATCH(C2062,TasksList!$B$6:$B$25,0),1)),""),"")</f>
        <v/>
      </c>
      <c r="N2062" s="362" t="str">
        <f>IFERROR(IF(LEN(INDEX(PlansAndNotes!$D$6:$D$4005,ROW(B2062)-ROW($C$3)))=0,"",INDEX(PlansAndNotes!$D$6:$D$4005,ROW(B2062)-ROW($C$3))),"")</f>
        <v/>
      </c>
      <c r="O2062" s="165" t="str">
        <f t="shared" si="231"/>
        <v/>
      </c>
      <c r="P2062" s="363" t="str">
        <f>IFERROR(IF(LEN(INDEX(PlansAndNotes!$E$6:$E$4005,ROW(B2062)-ROW($C$3)))=0,"",INDEX(PlansAndNotes!$E$6:$E$4005,ROW(B2062)-ROW($C$3))),"")</f>
        <v/>
      </c>
      <c r="Q2062" s="363" t="str">
        <f>IFERROR(IF(LEN(INDEX(PlansAndNotes!$G$6:$G$4005,ROW(B2062)-ROW($C$3)))=0,"",INDEX(PlansAndNotes!$G$6:$G$4005,ROW(B2062)-ROW($C$3))),"")</f>
        <v/>
      </c>
      <c r="R2062" s="361" t="str">
        <f>IFERROR(IF(LEN(D2062)&gt;0,IF(LEN(INDEX(AdressBook!$C$6:$C$25,MATCH(D2062,AdressBook!$B$6:$B$25,0),1))=0,"",INDEX(AdressBook!$C$6:$C$25,MATCH(D2062,AdressBook!$B$6:$B$25,0),1)),""),"")</f>
        <v/>
      </c>
      <c r="S2062" s="165">
        <f>IF(LEN(C2062)&gt;0,IFERROR(IF(MATCH(C2062,C2063:$C$4004,0)&gt;0,-1,ROW(S2062)-ROW($S$3)),ROW(S2062)-ROW($S$3)),-1)</f>
        <v>-1</v>
      </c>
      <c r="T2062" s="165">
        <f t="shared" si="232"/>
        <v>0</v>
      </c>
      <c r="U2062" s="165" t="str">
        <f t="shared" si="233"/>
        <v/>
      </c>
      <c r="V2062" s="165" t="str">
        <f>IFERROR(IF(OR(C2062="",S2062&lt;0),"",IF(SUBTOTAL(3,C2062:C2062)=0,-1,SUBTOTAL(3,$C$4:C2062))),"")</f>
        <v/>
      </c>
      <c r="W2062" s="156" t="str">
        <f t="array" ref="W2062">IF(LEN(C2062)&gt;0,IFERROR(IF(MATCH(C2062,$C$3:$C2061,0)&gt;0,N2062-INDEX($N$3:N2061,SUMPRODUCT(MAX(ROW($C$3:$C2061)*(C2062=$C$3:$C2061)))-2,1),""),""),"")</f>
        <v/>
      </c>
      <c r="X2062" s="156">
        <f t="shared" ca="1" si="234"/>
        <v>1</v>
      </c>
      <c r="Y2062" s="156">
        <f t="shared" ca="1" si="235"/>
        <v>1</v>
      </c>
    </row>
    <row r="2063" spans="2:25" hidden="1" x14ac:dyDescent="0.25">
      <c r="B2063" s="390" t="str">
        <f>IFERROR(IF(LEN(INDEX(PlansAndNotes!$B$6:$B$2005,ROW(A2063)-ROW($B$3)))=0,"",INDEX(PlansAndNotes!$B$6:$B$2005,ROW(A2063)-ROW($B$3))),"")</f>
        <v/>
      </c>
      <c r="C2063" s="387" t="str">
        <f t="shared" si="230"/>
        <v/>
      </c>
      <c r="D2063" s="361" t="str">
        <f>IFERROR(IF(LEN(C2063)&gt;0,IF(LEN(INDEX(TasksList!$C$6:$C$25,MATCH(C2063,TasksList!$B$6:$B$25,0),1))=0,"",INDEX(TasksList!$C$6:$C$25,MATCH(C2063,TasksList!$B$6:$B$25,0),1)),""),"")</f>
        <v/>
      </c>
      <c r="E2063" s="361" t="str">
        <f>IFERROR(IF(LEN(C2063)&gt;0,IF(LEN(INDEX(TasksList!$F$6:$F$25,MATCH(C2063,TasksList!$B$6:$B$25,0),1))=0,"not set!",INDEX(TasksList!$F$6:$F$25,MATCH(C2063,TasksList!$B$6:$B$25,0),1)),""),"")</f>
        <v/>
      </c>
      <c r="F2063" s="360" t="str">
        <f>IFERROR(IF(LEN(D2063)&gt;0,IF(LEN(INDEX(AdressBook!$D$6:$D$25,MATCH(D2063,AdressBook!$B$6:$B$25,0),1))=0,"",INDEX(AdressBook!$D$6:$D$25,MATCH(D2063,AdressBook!$B$6:$B$25,0),1)),""),"")</f>
        <v/>
      </c>
      <c r="G2063" s="361" t="str">
        <f>IFERROR(IF(LEN(INDEX(PlansAndNotes!$F$6:$F$4005,ROW(B2063)-ROW($C$3)))=0,"",INDEX(PlansAndNotes!$F$6:$F$4005,ROW(B2063)-ROW($C$3))),"")</f>
        <v/>
      </c>
      <c r="H2063" s="361" t="str">
        <f>IFERROR(IF(LEN(C2063)&gt;0,IF(LEN(INDEX(TasksList!$G$6:$G$25,MATCH(C2063,TasksList!$B$6:$B$25,0),1))=0,"",INDEX(TasksList!$G$6:$G$25,MATCH(C2063,TasksList!$B$6:$B$25,0),1)),""),"")</f>
        <v/>
      </c>
      <c r="N2063" s="362" t="str">
        <f>IFERROR(IF(LEN(INDEX(PlansAndNotes!$D$6:$D$4005,ROW(B2063)-ROW($C$3)))=0,"",INDEX(PlansAndNotes!$D$6:$D$4005,ROW(B2063)-ROW($C$3))),"")</f>
        <v/>
      </c>
      <c r="O2063" s="165" t="str">
        <f t="shared" si="231"/>
        <v/>
      </c>
      <c r="P2063" s="363" t="str">
        <f>IFERROR(IF(LEN(INDEX(PlansAndNotes!$E$6:$E$4005,ROW(B2063)-ROW($C$3)))=0,"",INDEX(PlansAndNotes!$E$6:$E$4005,ROW(B2063)-ROW($C$3))),"")</f>
        <v/>
      </c>
      <c r="Q2063" s="363" t="str">
        <f>IFERROR(IF(LEN(INDEX(PlansAndNotes!$G$6:$G$4005,ROW(B2063)-ROW($C$3)))=0,"",INDEX(PlansAndNotes!$G$6:$G$4005,ROW(B2063)-ROW($C$3))),"")</f>
        <v/>
      </c>
      <c r="R2063" s="361" t="str">
        <f>IFERROR(IF(LEN(D2063)&gt;0,IF(LEN(INDEX(AdressBook!$C$6:$C$25,MATCH(D2063,AdressBook!$B$6:$B$25,0),1))=0,"",INDEX(AdressBook!$C$6:$C$25,MATCH(D2063,AdressBook!$B$6:$B$25,0),1)),""),"")</f>
        <v/>
      </c>
      <c r="S2063" s="165">
        <f>IF(LEN(C2063)&gt;0,IFERROR(IF(MATCH(C2063,C2064:$C$4004,0)&gt;0,-1,ROW(S2063)-ROW($S$3)),ROW(S2063)-ROW($S$3)),-1)</f>
        <v>-1</v>
      </c>
      <c r="T2063" s="165">
        <f t="shared" si="232"/>
        <v>0</v>
      </c>
      <c r="U2063" s="165" t="str">
        <f t="shared" si="233"/>
        <v/>
      </c>
      <c r="V2063" s="165" t="str">
        <f>IFERROR(IF(OR(C2063="",S2063&lt;0),"",IF(SUBTOTAL(3,C2063:C2063)=0,-1,SUBTOTAL(3,$C$4:C2063))),"")</f>
        <v/>
      </c>
      <c r="W2063" s="156" t="str">
        <f t="array" ref="W2063">IF(LEN(C2063)&gt;0,IFERROR(IF(MATCH(C2063,$C$3:$C2062,0)&gt;0,N2063-INDEX($N$3:N2062,SUMPRODUCT(MAX(ROW($C$3:$C2062)*(C2063=$C$3:$C2062)))-2,1),""),""),"")</f>
        <v/>
      </c>
      <c r="X2063" s="156">
        <f t="shared" ca="1" si="234"/>
        <v>1</v>
      </c>
      <c r="Y2063" s="156">
        <f t="shared" ca="1" si="235"/>
        <v>1</v>
      </c>
    </row>
    <row r="2064" spans="2:25" hidden="1" x14ac:dyDescent="0.25">
      <c r="B2064" s="390" t="str">
        <f>IFERROR(IF(LEN(INDEX(PlansAndNotes!$B$6:$B$2005,ROW(A2064)-ROW($B$3)))=0,"",INDEX(PlansAndNotes!$B$6:$B$2005,ROW(A2064)-ROW($B$3))),"")</f>
        <v/>
      </c>
      <c r="C2064" s="387" t="str">
        <f t="shared" si="230"/>
        <v/>
      </c>
      <c r="D2064" s="361" t="str">
        <f>IFERROR(IF(LEN(C2064)&gt;0,IF(LEN(INDEX(TasksList!$C$6:$C$25,MATCH(C2064,TasksList!$B$6:$B$25,0),1))=0,"",INDEX(TasksList!$C$6:$C$25,MATCH(C2064,TasksList!$B$6:$B$25,0),1)),""),"")</f>
        <v/>
      </c>
      <c r="E2064" s="361" t="str">
        <f>IFERROR(IF(LEN(C2064)&gt;0,IF(LEN(INDEX(TasksList!$F$6:$F$25,MATCH(C2064,TasksList!$B$6:$B$25,0),1))=0,"not set!",INDEX(TasksList!$F$6:$F$25,MATCH(C2064,TasksList!$B$6:$B$25,0),1)),""),"")</f>
        <v/>
      </c>
      <c r="F2064" s="360" t="str">
        <f>IFERROR(IF(LEN(D2064)&gt;0,IF(LEN(INDEX(AdressBook!$D$6:$D$25,MATCH(D2064,AdressBook!$B$6:$B$25,0),1))=0,"",INDEX(AdressBook!$D$6:$D$25,MATCH(D2064,AdressBook!$B$6:$B$25,0),1)),""),"")</f>
        <v/>
      </c>
      <c r="G2064" s="361" t="str">
        <f>IFERROR(IF(LEN(INDEX(PlansAndNotes!$F$6:$F$4005,ROW(B2064)-ROW($C$3)))=0,"",INDEX(PlansAndNotes!$F$6:$F$4005,ROW(B2064)-ROW($C$3))),"")</f>
        <v/>
      </c>
      <c r="H2064" s="361" t="str">
        <f>IFERROR(IF(LEN(C2064)&gt;0,IF(LEN(INDEX(TasksList!$G$6:$G$25,MATCH(C2064,TasksList!$B$6:$B$25,0),1))=0,"",INDEX(TasksList!$G$6:$G$25,MATCH(C2064,TasksList!$B$6:$B$25,0),1)),""),"")</f>
        <v/>
      </c>
      <c r="N2064" s="362" t="str">
        <f>IFERROR(IF(LEN(INDEX(PlansAndNotes!$D$6:$D$4005,ROW(B2064)-ROW($C$3)))=0,"",INDEX(PlansAndNotes!$D$6:$D$4005,ROW(B2064)-ROW($C$3))),"")</f>
        <v/>
      </c>
      <c r="O2064" s="165" t="str">
        <f t="shared" si="231"/>
        <v/>
      </c>
      <c r="P2064" s="363" t="str">
        <f>IFERROR(IF(LEN(INDEX(PlansAndNotes!$E$6:$E$4005,ROW(B2064)-ROW($C$3)))=0,"",INDEX(PlansAndNotes!$E$6:$E$4005,ROW(B2064)-ROW($C$3))),"")</f>
        <v/>
      </c>
      <c r="Q2064" s="363" t="str">
        <f>IFERROR(IF(LEN(INDEX(PlansAndNotes!$G$6:$G$4005,ROW(B2064)-ROW($C$3)))=0,"",INDEX(PlansAndNotes!$G$6:$G$4005,ROW(B2064)-ROW($C$3))),"")</f>
        <v/>
      </c>
      <c r="R2064" s="361" t="str">
        <f>IFERROR(IF(LEN(D2064)&gt;0,IF(LEN(INDEX(AdressBook!$C$6:$C$25,MATCH(D2064,AdressBook!$B$6:$B$25,0),1))=0,"",INDEX(AdressBook!$C$6:$C$25,MATCH(D2064,AdressBook!$B$6:$B$25,0),1)),""),"")</f>
        <v/>
      </c>
      <c r="S2064" s="165">
        <f>IF(LEN(C2064)&gt;0,IFERROR(IF(MATCH(C2064,C2065:$C$4004,0)&gt;0,-1,ROW(S2064)-ROW($S$3)),ROW(S2064)-ROW($S$3)),-1)</f>
        <v>-1</v>
      </c>
      <c r="T2064" s="165">
        <f t="shared" si="232"/>
        <v>0</v>
      </c>
      <c r="U2064" s="165" t="str">
        <f t="shared" si="233"/>
        <v/>
      </c>
      <c r="V2064" s="165" t="str">
        <f>IFERROR(IF(OR(C2064="",S2064&lt;0),"",IF(SUBTOTAL(3,C2064:C2064)=0,-1,SUBTOTAL(3,$C$4:C2064))),"")</f>
        <v/>
      </c>
      <c r="W2064" s="156" t="str">
        <f t="array" ref="W2064">IF(LEN(C2064)&gt;0,IFERROR(IF(MATCH(C2064,$C$3:$C2063,0)&gt;0,N2064-INDEX($N$3:N2063,SUMPRODUCT(MAX(ROW($C$3:$C2063)*(C2064=$C$3:$C2063)))-2,1),""),""),"")</f>
        <v/>
      </c>
      <c r="X2064" s="156">
        <f t="shared" ca="1" si="234"/>
        <v>1</v>
      </c>
      <c r="Y2064" s="156">
        <f t="shared" ca="1" si="235"/>
        <v>1</v>
      </c>
    </row>
    <row r="2065" spans="2:25" hidden="1" x14ac:dyDescent="0.25">
      <c r="B2065" s="390" t="str">
        <f>IFERROR(IF(LEN(INDEX(PlansAndNotes!$B$6:$B$2005,ROW(A2065)-ROW($B$3)))=0,"",INDEX(PlansAndNotes!$B$6:$B$2005,ROW(A2065)-ROW($B$3))),"")</f>
        <v/>
      </c>
      <c r="C2065" s="387" t="str">
        <f t="shared" si="230"/>
        <v/>
      </c>
      <c r="D2065" s="361" t="str">
        <f>IFERROR(IF(LEN(C2065)&gt;0,IF(LEN(INDEX(TasksList!$C$6:$C$25,MATCH(C2065,TasksList!$B$6:$B$25,0),1))=0,"",INDEX(TasksList!$C$6:$C$25,MATCH(C2065,TasksList!$B$6:$B$25,0),1)),""),"")</f>
        <v/>
      </c>
      <c r="E2065" s="361" t="str">
        <f>IFERROR(IF(LEN(C2065)&gt;0,IF(LEN(INDEX(TasksList!$F$6:$F$25,MATCH(C2065,TasksList!$B$6:$B$25,0),1))=0,"not set!",INDEX(TasksList!$F$6:$F$25,MATCH(C2065,TasksList!$B$6:$B$25,0),1)),""),"")</f>
        <v/>
      </c>
      <c r="F2065" s="360" t="str">
        <f>IFERROR(IF(LEN(D2065)&gt;0,IF(LEN(INDEX(AdressBook!$D$6:$D$25,MATCH(D2065,AdressBook!$B$6:$B$25,0),1))=0,"",INDEX(AdressBook!$D$6:$D$25,MATCH(D2065,AdressBook!$B$6:$B$25,0),1)),""),"")</f>
        <v/>
      </c>
      <c r="G2065" s="361" t="str">
        <f>IFERROR(IF(LEN(INDEX(PlansAndNotes!$F$6:$F$4005,ROW(B2065)-ROW($C$3)))=0,"",INDEX(PlansAndNotes!$F$6:$F$4005,ROW(B2065)-ROW($C$3))),"")</f>
        <v/>
      </c>
      <c r="H2065" s="361" t="str">
        <f>IFERROR(IF(LEN(C2065)&gt;0,IF(LEN(INDEX(TasksList!$G$6:$G$25,MATCH(C2065,TasksList!$B$6:$B$25,0),1))=0,"",INDEX(TasksList!$G$6:$G$25,MATCH(C2065,TasksList!$B$6:$B$25,0),1)),""),"")</f>
        <v/>
      </c>
      <c r="N2065" s="362" t="str">
        <f>IFERROR(IF(LEN(INDEX(PlansAndNotes!$D$6:$D$4005,ROW(B2065)-ROW($C$3)))=0,"",INDEX(PlansAndNotes!$D$6:$D$4005,ROW(B2065)-ROW($C$3))),"")</f>
        <v/>
      </c>
      <c r="O2065" s="165" t="str">
        <f t="shared" si="231"/>
        <v/>
      </c>
      <c r="P2065" s="363" t="str">
        <f>IFERROR(IF(LEN(INDEX(PlansAndNotes!$E$6:$E$4005,ROW(B2065)-ROW($C$3)))=0,"",INDEX(PlansAndNotes!$E$6:$E$4005,ROW(B2065)-ROW($C$3))),"")</f>
        <v/>
      </c>
      <c r="Q2065" s="363" t="str">
        <f>IFERROR(IF(LEN(INDEX(PlansAndNotes!$G$6:$G$4005,ROW(B2065)-ROW($C$3)))=0,"",INDEX(PlansAndNotes!$G$6:$G$4005,ROW(B2065)-ROW($C$3))),"")</f>
        <v/>
      </c>
      <c r="R2065" s="361" t="str">
        <f>IFERROR(IF(LEN(D2065)&gt;0,IF(LEN(INDEX(AdressBook!$C$6:$C$25,MATCH(D2065,AdressBook!$B$6:$B$25,0),1))=0,"",INDEX(AdressBook!$C$6:$C$25,MATCH(D2065,AdressBook!$B$6:$B$25,0),1)),""),"")</f>
        <v/>
      </c>
      <c r="S2065" s="165">
        <f>IF(LEN(C2065)&gt;0,IFERROR(IF(MATCH(C2065,C2066:$C$4004,0)&gt;0,-1,ROW(S2065)-ROW($S$3)),ROW(S2065)-ROW($S$3)),-1)</f>
        <v>-1</v>
      </c>
      <c r="T2065" s="165">
        <f t="shared" si="232"/>
        <v>0</v>
      </c>
      <c r="U2065" s="165" t="str">
        <f t="shared" si="233"/>
        <v/>
      </c>
      <c r="V2065" s="165" t="str">
        <f>IFERROR(IF(OR(C2065="",S2065&lt;0),"",IF(SUBTOTAL(3,C2065:C2065)=0,-1,SUBTOTAL(3,$C$4:C2065))),"")</f>
        <v/>
      </c>
      <c r="W2065" s="156" t="str">
        <f t="array" ref="W2065">IF(LEN(C2065)&gt;0,IFERROR(IF(MATCH(C2065,$C$3:$C2064,0)&gt;0,N2065-INDEX($N$3:N2064,SUMPRODUCT(MAX(ROW($C$3:$C2064)*(C2065=$C$3:$C2064)))-2,1),""),""),"")</f>
        <v/>
      </c>
      <c r="X2065" s="156">
        <f t="shared" ca="1" si="234"/>
        <v>1</v>
      </c>
      <c r="Y2065" s="156">
        <f t="shared" ca="1" si="235"/>
        <v>1</v>
      </c>
    </row>
    <row r="2066" spans="2:25" hidden="1" x14ac:dyDescent="0.25">
      <c r="B2066" s="390" t="str">
        <f>IFERROR(IF(LEN(INDEX(PlansAndNotes!$B$6:$B$2005,ROW(A2066)-ROW($B$3)))=0,"",INDEX(PlansAndNotes!$B$6:$B$2005,ROW(A2066)-ROW($B$3))),"")</f>
        <v/>
      </c>
      <c r="C2066" s="387" t="str">
        <f t="shared" si="230"/>
        <v/>
      </c>
      <c r="D2066" s="361" t="str">
        <f>IFERROR(IF(LEN(C2066)&gt;0,IF(LEN(INDEX(TasksList!$C$6:$C$25,MATCH(C2066,TasksList!$B$6:$B$25,0),1))=0,"",INDEX(TasksList!$C$6:$C$25,MATCH(C2066,TasksList!$B$6:$B$25,0),1)),""),"")</f>
        <v/>
      </c>
      <c r="E2066" s="361" t="str">
        <f>IFERROR(IF(LEN(C2066)&gt;0,IF(LEN(INDEX(TasksList!$F$6:$F$25,MATCH(C2066,TasksList!$B$6:$B$25,0),1))=0,"not set!",INDEX(TasksList!$F$6:$F$25,MATCH(C2066,TasksList!$B$6:$B$25,0),1)),""),"")</f>
        <v/>
      </c>
      <c r="F2066" s="360" t="str">
        <f>IFERROR(IF(LEN(D2066)&gt;0,IF(LEN(INDEX(AdressBook!$D$6:$D$25,MATCH(D2066,AdressBook!$B$6:$B$25,0),1))=0,"",INDEX(AdressBook!$D$6:$D$25,MATCH(D2066,AdressBook!$B$6:$B$25,0),1)),""),"")</f>
        <v/>
      </c>
      <c r="G2066" s="361" t="str">
        <f>IFERROR(IF(LEN(INDEX(PlansAndNotes!$F$6:$F$4005,ROW(B2066)-ROW($C$3)))=0,"",INDEX(PlansAndNotes!$F$6:$F$4005,ROW(B2066)-ROW($C$3))),"")</f>
        <v/>
      </c>
      <c r="H2066" s="361" t="str">
        <f>IFERROR(IF(LEN(C2066)&gt;0,IF(LEN(INDEX(TasksList!$G$6:$G$25,MATCH(C2066,TasksList!$B$6:$B$25,0),1))=0,"",INDEX(TasksList!$G$6:$G$25,MATCH(C2066,TasksList!$B$6:$B$25,0),1)),""),"")</f>
        <v/>
      </c>
      <c r="N2066" s="362" t="str">
        <f>IFERROR(IF(LEN(INDEX(PlansAndNotes!$D$6:$D$4005,ROW(B2066)-ROW($C$3)))=0,"",INDEX(PlansAndNotes!$D$6:$D$4005,ROW(B2066)-ROW($C$3))),"")</f>
        <v/>
      </c>
      <c r="O2066" s="165" t="str">
        <f t="shared" si="231"/>
        <v/>
      </c>
      <c r="P2066" s="363" t="str">
        <f>IFERROR(IF(LEN(INDEX(PlansAndNotes!$E$6:$E$4005,ROW(B2066)-ROW($C$3)))=0,"",INDEX(PlansAndNotes!$E$6:$E$4005,ROW(B2066)-ROW($C$3))),"")</f>
        <v/>
      </c>
      <c r="Q2066" s="363" t="str">
        <f>IFERROR(IF(LEN(INDEX(PlansAndNotes!$G$6:$G$4005,ROW(B2066)-ROW($C$3)))=0,"",INDEX(PlansAndNotes!$G$6:$G$4005,ROW(B2066)-ROW($C$3))),"")</f>
        <v/>
      </c>
      <c r="R2066" s="361" t="str">
        <f>IFERROR(IF(LEN(D2066)&gt;0,IF(LEN(INDEX(AdressBook!$C$6:$C$25,MATCH(D2066,AdressBook!$B$6:$B$25,0),1))=0,"",INDEX(AdressBook!$C$6:$C$25,MATCH(D2066,AdressBook!$B$6:$B$25,0),1)),""),"")</f>
        <v/>
      </c>
      <c r="S2066" s="165">
        <f>IF(LEN(C2066)&gt;0,IFERROR(IF(MATCH(C2066,C2067:$C$4004,0)&gt;0,-1,ROW(S2066)-ROW($S$3)),ROW(S2066)-ROW($S$3)),-1)</f>
        <v>-1</v>
      </c>
      <c r="T2066" s="165">
        <f t="shared" si="232"/>
        <v>0</v>
      </c>
      <c r="U2066" s="165" t="str">
        <f t="shared" si="233"/>
        <v/>
      </c>
      <c r="V2066" s="165" t="str">
        <f>IFERROR(IF(OR(C2066="",S2066&lt;0),"",IF(SUBTOTAL(3,C2066:C2066)=0,-1,SUBTOTAL(3,$C$4:C2066))),"")</f>
        <v/>
      </c>
      <c r="W2066" s="156" t="str">
        <f t="array" ref="W2066">IF(LEN(C2066)&gt;0,IFERROR(IF(MATCH(C2066,$C$3:$C2065,0)&gt;0,N2066-INDEX($N$3:N2065,SUMPRODUCT(MAX(ROW($C$3:$C2065)*(C2066=$C$3:$C2065)))-2,1),""),""),"")</f>
        <v/>
      </c>
      <c r="X2066" s="156">
        <f t="shared" ca="1" si="234"/>
        <v>1</v>
      </c>
      <c r="Y2066" s="156">
        <f t="shared" ca="1" si="235"/>
        <v>1</v>
      </c>
    </row>
    <row r="2067" spans="2:25" hidden="1" x14ac:dyDescent="0.25">
      <c r="B2067" s="390" t="str">
        <f>IFERROR(IF(LEN(INDEX(PlansAndNotes!$B$6:$B$2005,ROW(A2067)-ROW($B$3)))=0,"",INDEX(PlansAndNotes!$B$6:$B$2005,ROW(A2067)-ROW($B$3))),"")</f>
        <v/>
      </c>
      <c r="C2067" s="387" t="str">
        <f t="shared" si="230"/>
        <v/>
      </c>
      <c r="D2067" s="361" t="str">
        <f>IFERROR(IF(LEN(C2067)&gt;0,IF(LEN(INDEX(TasksList!$C$6:$C$25,MATCH(C2067,TasksList!$B$6:$B$25,0),1))=0,"",INDEX(TasksList!$C$6:$C$25,MATCH(C2067,TasksList!$B$6:$B$25,0),1)),""),"")</f>
        <v/>
      </c>
      <c r="E2067" s="361" t="str">
        <f>IFERROR(IF(LEN(C2067)&gt;0,IF(LEN(INDEX(TasksList!$F$6:$F$25,MATCH(C2067,TasksList!$B$6:$B$25,0),1))=0,"not set!",INDEX(TasksList!$F$6:$F$25,MATCH(C2067,TasksList!$B$6:$B$25,0),1)),""),"")</f>
        <v/>
      </c>
      <c r="F2067" s="360" t="str">
        <f>IFERROR(IF(LEN(D2067)&gt;0,IF(LEN(INDEX(AdressBook!$D$6:$D$25,MATCH(D2067,AdressBook!$B$6:$B$25,0),1))=0,"",INDEX(AdressBook!$D$6:$D$25,MATCH(D2067,AdressBook!$B$6:$B$25,0),1)),""),"")</f>
        <v/>
      </c>
      <c r="G2067" s="361" t="str">
        <f>IFERROR(IF(LEN(INDEX(PlansAndNotes!$F$6:$F$4005,ROW(B2067)-ROW($C$3)))=0,"",INDEX(PlansAndNotes!$F$6:$F$4005,ROW(B2067)-ROW($C$3))),"")</f>
        <v/>
      </c>
      <c r="H2067" s="361" t="str">
        <f>IFERROR(IF(LEN(C2067)&gt;0,IF(LEN(INDEX(TasksList!$G$6:$G$25,MATCH(C2067,TasksList!$B$6:$B$25,0),1))=0,"",INDEX(TasksList!$G$6:$G$25,MATCH(C2067,TasksList!$B$6:$B$25,0),1)),""),"")</f>
        <v/>
      </c>
      <c r="N2067" s="362" t="str">
        <f>IFERROR(IF(LEN(INDEX(PlansAndNotes!$D$6:$D$4005,ROW(B2067)-ROW($C$3)))=0,"",INDEX(PlansAndNotes!$D$6:$D$4005,ROW(B2067)-ROW($C$3))),"")</f>
        <v/>
      </c>
      <c r="O2067" s="165" t="str">
        <f t="shared" si="231"/>
        <v/>
      </c>
      <c r="P2067" s="363" t="str">
        <f>IFERROR(IF(LEN(INDEX(PlansAndNotes!$E$6:$E$4005,ROW(B2067)-ROW($C$3)))=0,"",INDEX(PlansAndNotes!$E$6:$E$4005,ROW(B2067)-ROW($C$3))),"")</f>
        <v/>
      </c>
      <c r="Q2067" s="363" t="str">
        <f>IFERROR(IF(LEN(INDEX(PlansAndNotes!$G$6:$G$4005,ROW(B2067)-ROW($C$3)))=0,"",INDEX(PlansAndNotes!$G$6:$G$4005,ROW(B2067)-ROW($C$3))),"")</f>
        <v/>
      </c>
      <c r="R2067" s="361" t="str">
        <f>IFERROR(IF(LEN(D2067)&gt;0,IF(LEN(INDEX(AdressBook!$C$6:$C$25,MATCH(D2067,AdressBook!$B$6:$B$25,0),1))=0,"",INDEX(AdressBook!$C$6:$C$25,MATCH(D2067,AdressBook!$B$6:$B$25,0),1)),""),"")</f>
        <v/>
      </c>
      <c r="S2067" s="165">
        <f>IF(LEN(C2067)&gt;0,IFERROR(IF(MATCH(C2067,C2068:$C$4004,0)&gt;0,-1,ROW(S2067)-ROW($S$3)),ROW(S2067)-ROW($S$3)),-1)</f>
        <v>-1</v>
      </c>
      <c r="T2067" s="165">
        <f t="shared" si="232"/>
        <v>0</v>
      </c>
      <c r="U2067" s="165" t="str">
        <f t="shared" si="233"/>
        <v/>
      </c>
      <c r="V2067" s="165" t="str">
        <f>IFERROR(IF(OR(C2067="",S2067&lt;0),"",IF(SUBTOTAL(3,C2067:C2067)=0,-1,SUBTOTAL(3,$C$4:C2067))),"")</f>
        <v/>
      </c>
      <c r="W2067" s="156" t="str">
        <f t="array" ref="W2067">IF(LEN(C2067)&gt;0,IFERROR(IF(MATCH(C2067,$C$3:$C2066,0)&gt;0,N2067-INDEX($N$3:N2066,SUMPRODUCT(MAX(ROW($C$3:$C2066)*(C2067=$C$3:$C2066)))-2,1),""),""),"")</f>
        <v/>
      </c>
      <c r="X2067" s="156">
        <f t="shared" ca="1" si="234"/>
        <v>1</v>
      </c>
      <c r="Y2067" s="156">
        <f t="shared" ca="1" si="235"/>
        <v>1</v>
      </c>
    </row>
    <row r="2068" spans="2:25" hidden="1" x14ac:dyDescent="0.25">
      <c r="B2068" s="390" t="str">
        <f>IFERROR(IF(LEN(INDEX(PlansAndNotes!$B$6:$B$2005,ROW(A2068)-ROW($B$3)))=0,"",INDEX(PlansAndNotes!$B$6:$B$2005,ROW(A2068)-ROW($B$3))),"")</f>
        <v/>
      </c>
      <c r="C2068" s="387" t="str">
        <f t="shared" si="230"/>
        <v/>
      </c>
      <c r="D2068" s="361" t="str">
        <f>IFERROR(IF(LEN(C2068)&gt;0,IF(LEN(INDEX(TasksList!$C$6:$C$25,MATCH(C2068,TasksList!$B$6:$B$25,0),1))=0,"",INDEX(TasksList!$C$6:$C$25,MATCH(C2068,TasksList!$B$6:$B$25,0),1)),""),"")</f>
        <v/>
      </c>
      <c r="E2068" s="361" t="str">
        <f>IFERROR(IF(LEN(C2068)&gt;0,IF(LEN(INDEX(TasksList!$F$6:$F$25,MATCH(C2068,TasksList!$B$6:$B$25,0),1))=0,"not set!",INDEX(TasksList!$F$6:$F$25,MATCH(C2068,TasksList!$B$6:$B$25,0),1)),""),"")</f>
        <v/>
      </c>
      <c r="F2068" s="360" t="str">
        <f>IFERROR(IF(LEN(D2068)&gt;0,IF(LEN(INDEX(AdressBook!$D$6:$D$25,MATCH(D2068,AdressBook!$B$6:$B$25,0),1))=0,"",INDEX(AdressBook!$D$6:$D$25,MATCH(D2068,AdressBook!$B$6:$B$25,0),1)),""),"")</f>
        <v/>
      </c>
      <c r="G2068" s="361" t="str">
        <f>IFERROR(IF(LEN(INDEX(PlansAndNotes!$F$6:$F$4005,ROW(B2068)-ROW($C$3)))=0,"",INDEX(PlansAndNotes!$F$6:$F$4005,ROW(B2068)-ROW($C$3))),"")</f>
        <v/>
      </c>
      <c r="H2068" s="361" t="str">
        <f>IFERROR(IF(LEN(C2068)&gt;0,IF(LEN(INDEX(TasksList!$G$6:$G$25,MATCH(C2068,TasksList!$B$6:$B$25,0),1))=0,"",INDEX(TasksList!$G$6:$G$25,MATCH(C2068,TasksList!$B$6:$B$25,0),1)),""),"")</f>
        <v/>
      </c>
      <c r="N2068" s="362" t="str">
        <f>IFERROR(IF(LEN(INDEX(PlansAndNotes!$D$6:$D$4005,ROW(B2068)-ROW($C$3)))=0,"",INDEX(PlansAndNotes!$D$6:$D$4005,ROW(B2068)-ROW($C$3))),"")</f>
        <v/>
      </c>
      <c r="O2068" s="165" t="str">
        <f t="shared" si="231"/>
        <v/>
      </c>
      <c r="P2068" s="363" t="str">
        <f>IFERROR(IF(LEN(INDEX(PlansAndNotes!$E$6:$E$4005,ROW(B2068)-ROW($C$3)))=0,"",INDEX(PlansAndNotes!$E$6:$E$4005,ROW(B2068)-ROW($C$3))),"")</f>
        <v/>
      </c>
      <c r="Q2068" s="363" t="str">
        <f>IFERROR(IF(LEN(INDEX(PlansAndNotes!$G$6:$G$4005,ROW(B2068)-ROW($C$3)))=0,"",INDEX(PlansAndNotes!$G$6:$G$4005,ROW(B2068)-ROW($C$3))),"")</f>
        <v/>
      </c>
      <c r="R2068" s="361" t="str">
        <f>IFERROR(IF(LEN(D2068)&gt;0,IF(LEN(INDEX(AdressBook!$C$6:$C$25,MATCH(D2068,AdressBook!$B$6:$B$25,0),1))=0,"",INDEX(AdressBook!$C$6:$C$25,MATCH(D2068,AdressBook!$B$6:$B$25,0),1)),""),"")</f>
        <v/>
      </c>
      <c r="S2068" s="165">
        <f>IF(LEN(C2068)&gt;0,IFERROR(IF(MATCH(C2068,C2069:$C$4004,0)&gt;0,-1,ROW(S2068)-ROW($S$3)),ROW(S2068)-ROW($S$3)),-1)</f>
        <v>-1</v>
      </c>
      <c r="T2068" s="165">
        <f t="shared" si="232"/>
        <v>0</v>
      </c>
      <c r="U2068" s="165" t="str">
        <f t="shared" si="233"/>
        <v/>
      </c>
      <c r="V2068" s="165" t="str">
        <f>IFERROR(IF(OR(C2068="",S2068&lt;0),"",IF(SUBTOTAL(3,C2068:C2068)=0,-1,SUBTOTAL(3,$C$4:C2068))),"")</f>
        <v/>
      </c>
      <c r="W2068" s="156" t="str">
        <f t="array" ref="W2068">IF(LEN(C2068)&gt;0,IFERROR(IF(MATCH(C2068,$C$3:$C2067,0)&gt;0,N2068-INDEX($N$3:N2067,SUMPRODUCT(MAX(ROW($C$3:$C2067)*(C2068=$C$3:$C2067)))-2,1),""),""),"")</f>
        <v/>
      </c>
      <c r="X2068" s="156">
        <f t="shared" ca="1" si="234"/>
        <v>1</v>
      </c>
      <c r="Y2068" s="156">
        <f t="shared" ca="1" si="235"/>
        <v>1</v>
      </c>
    </row>
    <row r="2069" spans="2:25" hidden="1" x14ac:dyDescent="0.25">
      <c r="B2069" s="390" t="str">
        <f>IFERROR(IF(LEN(INDEX(PlansAndNotes!$B$6:$B$2005,ROW(A2069)-ROW($B$3)))=0,"",INDEX(PlansAndNotes!$B$6:$B$2005,ROW(A2069)-ROW($B$3))),"")</f>
        <v/>
      </c>
      <c r="C2069" s="387" t="str">
        <f t="shared" si="230"/>
        <v/>
      </c>
      <c r="D2069" s="361" t="str">
        <f>IFERROR(IF(LEN(C2069)&gt;0,IF(LEN(INDEX(TasksList!$C$6:$C$25,MATCH(C2069,TasksList!$B$6:$B$25,0),1))=0,"",INDEX(TasksList!$C$6:$C$25,MATCH(C2069,TasksList!$B$6:$B$25,0),1)),""),"")</f>
        <v/>
      </c>
      <c r="E2069" s="361" t="str">
        <f>IFERROR(IF(LEN(C2069)&gt;0,IF(LEN(INDEX(TasksList!$F$6:$F$25,MATCH(C2069,TasksList!$B$6:$B$25,0),1))=0,"not set!",INDEX(TasksList!$F$6:$F$25,MATCH(C2069,TasksList!$B$6:$B$25,0),1)),""),"")</f>
        <v/>
      </c>
      <c r="F2069" s="360" t="str">
        <f>IFERROR(IF(LEN(D2069)&gt;0,IF(LEN(INDEX(AdressBook!$D$6:$D$25,MATCH(D2069,AdressBook!$B$6:$B$25,0),1))=0,"",INDEX(AdressBook!$D$6:$D$25,MATCH(D2069,AdressBook!$B$6:$B$25,0),1)),""),"")</f>
        <v/>
      </c>
      <c r="G2069" s="361" t="str">
        <f>IFERROR(IF(LEN(INDEX(PlansAndNotes!$F$6:$F$4005,ROW(B2069)-ROW($C$3)))=0,"",INDEX(PlansAndNotes!$F$6:$F$4005,ROW(B2069)-ROW($C$3))),"")</f>
        <v/>
      </c>
      <c r="H2069" s="361" t="str">
        <f>IFERROR(IF(LEN(C2069)&gt;0,IF(LEN(INDEX(TasksList!$G$6:$G$25,MATCH(C2069,TasksList!$B$6:$B$25,0),1))=0,"",INDEX(TasksList!$G$6:$G$25,MATCH(C2069,TasksList!$B$6:$B$25,0),1)),""),"")</f>
        <v/>
      </c>
      <c r="N2069" s="362" t="str">
        <f>IFERROR(IF(LEN(INDEX(PlansAndNotes!$D$6:$D$4005,ROW(B2069)-ROW($C$3)))=0,"",INDEX(PlansAndNotes!$D$6:$D$4005,ROW(B2069)-ROW($C$3))),"")</f>
        <v/>
      </c>
      <c r="O2069" s="165" t="str">
        <f t="shared" si="231"/>
        <v/>
      </c>
      <c r="P2069" s="363" t="str">
        <f>IFERROR(IF(LEN(INDEX(PlansAndNotes!$E$6:$E$4005,ROW(B2069)-ROW($C$3)))=0,"",INDEX(PlansAndNotes!$E$6:$E$4005,ROW(B2069)-ROW($C$3))),"")</f>
        <v/>
      </c>
      <c r="Q2069" s="363" t="str">
        <f>IFERROR(IF(LEN(INDEX(PlansAndNotes!$G$6:$G$4005,ROW(B2069)-ROW($C$3)))=0,"",INDEX(PlansAndNotes!$G$6:$G$4005,ROW(B2069)-ROW($C$3))),"")</f>
        <v/>
      </c>
      <c r="R2069" s="361" t="str">
        <f>IFERROR(IF(LEN(D2069)&gt;0,IF(LEN(INDEX(AdressBook!$C$6:$C$25,MATCH(D2069,AdressBook!$B$6:$B$25,0),1))=0,"",INDEX(AdressBook!$C$6:$C$25,MATCH(D2069,AdressBook!$B$6:$B$25,0),1)),""),"")</f>
        <v/>
      </c>
      <c r="S2069" s="165">
        <f>IF(LEN(C2069)&gt;0,IFERROR(IF(MATCH(C2069,C2070:$C$4004,0)&gt;0,-1,ROW(S2069)-ROW($S$3)),ROW(S2069)-ROW($S$3)),-1)</f>
        <v>-1</v>
      </c>
      <c r="T2069" s="165">
        <f t="shared" si="232"/>
        <v>0</v>
      </c>
      <c r="U2069" s="165" t="str">
        <f t="shared" si="233"/>
        <v/>
      </c>
      <c r="V2069" s="165" t="str">
        <f>IFERROR(IF(OR(C2069="",S2069&lt;0),"",IF(SUBTOTAL(3,C2069:C2069)=0,-1,SUBTOTAL(3,$C$4:C2069))),"")</f>
        <v/>
      </c>
      <c r="W2069" s="156" t="str">
        <f t="array" ref="W2069">IF(LEN(C2069)&gt;0,IFERROR(IF(MATCH(C2069,$C$3:$C2068,0)&gt;0,N2069-INDEX($N$3:N2068,SUMPRODUCT(MAX(ROW($C$3:$C2068)*(C2069=$C$3:$C2068)))-2,1),""),""),"")</f>
        <v/>
      </c>
      <c r="X2069" s="156">
        <f t="shared" ca="1" si="234"/>
        <v>1</v>
      </c>
      <c r="Y2069" s="156">
        <f t="shared" ca="1" si="235"/>
        <v>1</v>
      </c>
    </row>
    <row r="2070" spans="2:25" hidden="1" x14ac:dyDescent="0.25">
      <c r="B2070" s="390" t="str">
        <f>IFERROR(IF(LEN(INDEX(PlansAndNotes!$B$6:$B$2005,ROW(A2070)-ROW($B$3)))=0,"",INDEX(PlansAndNotes!$B$6:$B$2005,ROW(A2070)-ROW($B$3))),"")</f>
        <v/>
      </c>
      <c r="C2070" s="387" t="str">
        <f t="shared" si="230"/>
        <v/>
      </c>
      <c r="D2070" s="361" t="str">
        <f>IFERROR(IF(LEN(C2070)&gt;0,IF(LEN(INDEX(TasksList!$C$6:$C$25,MATCH(C2070,TasksList!$B$6:$B$25,0),1))=0,"",INDEX(TasksList!$C$6:$C$25,MATCH(C2070,TasksList!$B$6:$B$25,0),1)),""),"")</f>
        <v/>
      </c>
      <c r="E2070" s="361" t="str">
        <f>IFERROR(IF(LEN(C2070)&gt;0,IF(LEN(INDEX(TasksList!$F$6:$F$25,MATCH(C2070,TasksList!$B$6:$B$25,0),1))=0,"not set!",INDEX(TasksList!$F$6:$F$25,MATCH(C2070,TasksList!$B$6:$B$25,0),1)),""),"")</f>
        <v/>
      </c>
      <c r="F2070" s="360" t="str">
        <f>IFERROR(IF(LEN(D2070)&gt;0,IF(LEN(INDEX(AdressBook!$D$6:$D$25,MATCH(D2070,AdressBook!$B$6:$B$25,0),1))=0,"",INDEX(AdressBook!$D$6:$D$25,MATCH(D2070,AdressBook!$B$6:$B$25,0),1)),""),"")</f>
        <v/>
      </c>
      <c r="G2070" s="361" t="str">
        <f>IFERROR(IF(LEN(INDEX(PlansAndNotes!$F$6:$F$4005,ROW(B2070)-ROW($C$3)))=0,"",INDEX(PlansAndNotes!$F$6:$F$4005,ROW(B2070)-ROW($C$3))),"")</f>
        <v/>
      </c>
      <c r="H2070" s="361" t="str">
        <f>IFERROR(IF(LEN(C2070)&gt;0,IF(LEN(INDEX(TasksList!$G$6:$G$25,MATCH(C2070,TasksList!$B$6:$B$25,0),1))=0,"",INDEX(TasksList!$G$6:$G$25,MATCH(C2070,TasksList!$B$6:$B$25,0),1)),""),"")</f>
        <v/>
      </c>
      <c r="N2070" s="362" t="str">
        <f>IFERROR(IF(LEN(INDEX(PlansAndNotes!$D$6:$D$4005,ROW(B2070)-ROW($C$3)))=0,"",INDEX(PlansAndNotes!$D$6:$D$4005,ROW(B2070)-ROW($C$3))),"")</f>
        <v/>
      </c>
      <c r="O2070" s="165" t="str">
        <f t="shared" si="231"/>
        <v/>
      </c>
      <c r="P2070" s="363" t="str">
        <f>IFERROR(IF(LEN(INDEX(PlansAndNotes!$E$6:$E$4005,ROW(B2070)-ROW($C$3)))=0,"",INDEX(PlansAndNotes!$E$6:$E$4005,ROW(B2070)-ROW($C$3))),"")</f>
        <v/>
      </c>
      <c r="Q2070" s="363" t="str">
        <f>IFERROR(IF(LEN(INDEX(PlansAndNotes!$G$6:$G$4005,ROW(B2070)-ROW($C$3)))=0,"",INDEX(PlansAndNotes!$G$6:$G$4005,ROW(B2070)-ROW($C$3))),"")</f>
        <v/>
      </c>
      <c r="R2070" s="361" t="str">
        <f>IFERROR(IF(LEN(D2070)&gt;0,IF(LEN(INDEX(AdressBook!$C$6:$C$25,MATCH(D2070,AdressBook!$B$6:$B$25,0),1))=0,"",INDEX(AdressBook!$C$6:$C$25,MATCH(D2070,AdressBook!$B$6:$B$25,0),1)),""),"")</f>
        <v/>
      </c>
      <c r="S2070" s="165">
        <f>IF(LEN(C2070)&gt;0,IFERROR(IF(MATCH(C2070,C2071:$C$4004,0)&gt;0,-1,ROW(S2070)-ROW($S$3)),ROW(S2070)-ROW($S$3)),-1)</f>
        <v>-1</v>
      </c>
      <c r="T2070" s="165">
        <f t="shared" si="232"/>
        <v>0</v>
      </c>
      <c r="U2070" s="165" t="str">
        <f t="shared" si="233"/>
        <v/>
      </c>
      <c r="V2070" s="165" t="str">
        <f>IFERROR(IF(OR(C2070="",S2070&lt;0),"",IF(SUBTOTAL(3,C2070:C2070)=0,-1,SUBTOTAL(3,$C$4:C2070))),"")</f>
        <v/>
      </c>
      <c r="W2070" s="156" t="str">
        <f t="array" ref="W2070">IF(LEN(C2070)&gt;0,IFERROR(IF(MATCH(C2070,$C$3:$C2069,0)&gt;0,N2070-INDEX($N$3:N2069,SUMPRODUCT(MAX(ROW($C$3:$C2069)*(C2070=$C$3:$C2069)))-2,1),""),""),"")</f>
        <v/>
      </c>
      <c r="X2070" s="156">
        <f t="shared" ca="1" si="234"/>
        <v>1</v>
      </c>
      <c r="Y2070" s="156">
        <f t="shared" ca="1" si="235"/>
        <v>1</v>
      </c>
    </row>
    <row r="2071" spans="2:25" hidden="1" x14ac:dyDescent="0.25">
      <c r="B2071" s="390" t="str">
        <f>IFERROR(IF(LEN(INDEX(PlansAndNotes!$B$6:$B$2005,ROW(A2071)-ROW($B$3)))=0,"",INDEX(PlansAndNotes!$B$6:$B$2005,ROW(A2071)-ROW($B$3))),"")</f>
        <v/>
      </c>
      <c r="C2071" s="387" t="str">
        <f t="shared" si="230"/>
        <v/>
      </c>
      <c r="D2071" s="361" t="str">
        <f>IFERROR(IF(LEN(C2071)&gt;0,IF(LEN(INDEX(TasksList!$C$6:$C$25,MATCH(C2071,TasksList!$B$6:$B$25,0),1))=0,"",INDEX(TasksList!$C$6:$C$25,MATCH(C2071,TasksList!$B$6:$B$25,0),1)),""),"")</f>
        <v/>
      </c>
      <c r="E2071" s="361" t="str">
        <f>IFERROR(IF(LEN(C2071)&gt;0,IF(LEN(INDEX(TasksList!$F$6:$F$25,MATCH(C2071,TasksList!$B$6:$B$25,0),1))=0,"not set!",INDEX(TasksList!$F$6:$F$25,MATCH(C2071,TasksList!$B$6:$B$25,0),1)),""),"")</f>
        <v/>
      </c>
      <c r="F2071" s="360" t="str">
        <f>IFERROR(IF(LEN(D2071)&gt;0,IF(LEN(INDEX(AdressBook!$D$6:$D$25,MATCH(D2071,AdressBook!$B$6:$B$25,0),1))=0,"",INDEX(AdressBook!$D$6:$D$25,MATCH(D2071,AdressBook!$B$6:$B$25,0),1)),""),"")</f>
        <v/>
      </c>
      <c r="G2071" s="361" t="str">
        <f>IFERROR(IF(LEN(INDEX(PlansAndNotes!$F$6:$F$4005,ROW(B2071)-ROW($C$3)))=0,"",INDEX(PlansAndNotes!$F$6:$F$4005,ROW(B2071)-ROW($C$3))),"")</f>
        <v/>
      </c>
      <c r="H2071" s="361" t="str">
        <f>IFERROR(IF(LEN(C2071)&gt;0,IF(LEN(INDEX(TasksList!$G$6:$G$25,MATCH(C2071,TasksList!$B$6:$B$25,0),1))=0,"",INDEX(TasksList!$G$6:$G$25,MATCH(C2071,TasksList!$B$6:$B$25,0),1)),""),"")</f>
        <v/>
      </c>
      <c r="N2071" s="362" t="str">
        <f>IFERROR(IF(LEN(INDEX(PlansAndNotes!$D$6:$D$4005,ROW(B2071)-ROW($C$3)))=0,"",INDEX(PlansAndNotes!$D$6:$D$4005,ROW(B2071)-ROW($C$3))),"")</f>
        <v/>
      </c>
      <c r="O2071" s="165" t="str">
        <f t="shared" si="231"/>
        <v/>
      </c>
      <c r="P2071" s="363" t="str">
        <f>IFERROR(IF(LEN(INDEX(PlansAndNotes!$E$6:$E$4005,ROW(B2071)-ROW($C$3)))=0,"",INDEX(PlansAndNotes!$E$6:$E$4005,ROW(B2071)-ROW($C$3))),"")</f>
        <v/>
      </c>
      <c r="Q2071" s="363" t="str">
        <f>IFERROR(IF(LEN(INDEX(PlansAndNotes!$G$6:$G$4005,ROW(B2071)-ROW($C$3)))=0,"",INDEX(PlansAndNotes!$G$6:$G$4005,ROW(B2071)-ROW($C$3))),"")</f>
        <v/>
      </c>
      <c r="R2071" s="361" t="str">
        <f>IFERROR(IF(LEN(D2071)&gt;0,IF(LEN(INDEX(AdressBook!$C$6:$C$25,MATCH(D2071,AdressBook!$B$6:$B$25,0),1))=0,"",INDEX(AdressBook!$C$6:$C$25,MATCH(D2071,AdressBook!$B$6:$B$25,0),1)),""),"")</f>
        <v/>
      </c>
      <c r="S2071" s="165">
        <f>IF(LEN(C2071)&gt;0,IFERROR(IF(MATCH(C2071,C2072:$C$4004,0)&gt;0,-1,ROW(S2071)-ROW($S$3)),ROW(S2071)-ROW($S$3)),-1)</f>
        <v>-1</v>
      </c>
      <c r="T2071" s="165">
        <f t="shared" si="232"/>
        <v>0</v>
      </c>
      <c r="U2071" s="165" t="str">
        <f t="shared" si="233"/>
        <v/>
      </c>
      <c r="V2071" s="165" t="str">
        <f>IFERROR(IF(OR(C2071="",S2071&lt;0),"",IF(SUBTOTAL(3,C2071:C2071)=0,-1,SUBTOTAL(3,$C$4:C2071))),"")</f>
        <v/>
      </c>
      <c r="W2071" s="156" t="str">
        <f t="array" ref="W2071">IF(LEN(C2071)&gt;0,IFERROR(IF(MATCH(C2071,$C$3:$C2070,0)&gt;0,N2071-INDEX($N$3:N2070,SUMPRODUCT(MAX(ROW($C$3:$C2070)*(C2071=$C$3:$C2070)))-2,1),""),""),"")</f>
        <v/>
      </c>
      <c r="X2071" s="156">
        <f t="shared" ca="1" si="234"/>
        <v>1</v>
      </c>
      <c r="Y2071" s="156">
        <f t="shared" ca="1" si="235"/>
        <v>1</v>
      </c>
    </row>
    <row r="2072" spans="2:25" hidden="1" x14ac:dyDescent="0.25">
      <c r="B2072" s="390" t="str">
        <f>IFERROR(IF(LEN(INDEX(PlansAndNotes!$B$6:$B$2005,ROW(A2072)-ROW($B$3)))=0,"",INDEX(PlansAndNotes!$B$6:$B$2005,ROW(A2072)-ROW($B$3))),"")</f>
        <v/>
      </c>
      <c r="C2072" s="387" t="str">
        <f t="shared" si="230"/>
        <v/>
      </c>
      <c r="D2072" s="361" t="str">
        <f>IFERROR(IF(LEN(C2072)&gt;0,IF(LEN(INDEX(TasksList!$C$6:$C$25,MATCH(C2072,TasksList!$B$6:$B$25,0),1))=0,"",INDEX(TasksList!$C$6:$C$25,MATCH(C2072,TasksList!$B$6:$B$25,0),1)),""),"")</f>
        <v/>
      </c>
      <c r="E2072" s="361" t="str">
        <f>IFERROR(IF(LEN(C2072)&gt;0,IF(LEN(INDEX(TasksList!$F$6:$F$25,MATCH(C2072,TasksList!$B$6:$B$25,0),1))=0,"not set!",INDEX(TasksList!$F$6:$F$25,MATCH(C2072,TasksList!$B$6:$B$25,0),1)),""),"")</f>
        <v/>
      </c>
      <c r="F2072" s="360" t="str">
        <f>IFERROR(IF(LEN(D2072)&gt;0,IF(LEN(INDEX(AdressBook!$D$6:$D$25,MATCH(D2072,AdressBook!$B$6:$B$25,0),1))=0,"",INDEX(AdressBook!$D$6:$D$25,MATCH(D2072,AdressBook!$B$6:$B$25,0),1)),""),"")</f>
        <v/>
      </c>
      <c r="G2072" s="361" t="str">
        <f>IFERROR(IF(LEN(INDEX(PlansAndNotes!$F$6:$F$4005,ROW(B2072)-ROW($C$3)))=0,"",INDEX(PlansAndNotes!$F$6:$F$4005,ROW(B2072)-ROW($C$3))),"")</f>
        <v/>
      </c>
      <c r="H2072" s="361" t="str">
        <f>IFERROR(IF(LEN(C2072)&gt;0,IF(LEN(INDEX(TasksList!$G$6:$G$25,MATCH(C2072,TasksList!$B$6:$B$25,0),1))=0,"",INDEX(TasksList!$G$6:$G$25,MATCH(C2072,TasksList!$B$6:$B$25,0),1)),""),"")</f>
        <v/>
      </c>
      <c r="N2072" s="362" t="str">
        <f>IFERROR(IF(LEN(INDEX(PlansAndNotes!$D$6:$D$4005,ROW(B2072)-ROW($C$3)))=0,"",INDEX(PlansAndNotes!$D$6:$D$4005,ROW(B2072)-ROW($C$3))),"")</f>
        <v/>
      </c>
      <c r="O2072" s="165" t="str">
        <f t="shared" si="231"/>
        <v/>
      </c>
      <c r="P2072" s="363" t="str">
        <f>IFERROR(IF(LEN(INDEX(PlansAndNotes!$E$6:$E$4005,ROW(B2072)-ROW($C$3)))=0,"",INDEX(PlansAndNotes!$E$6:$E$4005,ROW(B2072)-ROW($C$3))),"")</f>
        <v/>
      </c>
      <c r="Q2072" s="363" t="str">
        <f>IFERROR(IF(LEN(INDEX(PlansAndNotes!$G$6:$G$4005,ROW(B2072)-ROW($C$3)))=0,"",INDEX(PlansAndNotes!$G$6:$G$4005,ROW(B2072)-ROW($C$3))),"")</f>
        <v/>
      </c>
      <c r="R2072" s="361" t="str">
        <f>IFERROR(IF(LEN(D2072)&gt;0,IF(LEN(INDEX(AdressBook!$C$6:$C$25,MATCH(D2072,AdressBook!$B$6:$B$25,0),1))=0,"",INDEX(AdressBook!$C$6:$C$25,MATCH(D2072,AdressBook!$B$6:$B$25,0),1)),""),"")</f>
        <v/>
      </c>
      <c r="S2072" s="165">
        <f>IF(LEN(C2072)&gt;0,IFERROR(IF(MATCH(C2072,C2073:$C$4004,0)&gt;0,-1,ROW(S2072)-ROW($S$3)),ROW(S2072)-ROW($S$3)),-1)</f>
        <v>-1</v>
      </c>
      <c r="T2072" s="165">
        <f t="shared" si="232"/>
        <v>0</v>
      </c>
      <c r="U2072" s="165" t="str">
        <f t="shared" si="233"/>
        <v/>
      </c>
      <c r="V2072" s="165" t="str">
        <f>IFERROR(IF(OR(C2072="",S2072&lt;0),"",IF(SUBTOTAL(3,C2072:C2072)=0,-1,SUBTOTAL(3,$C$4:C2072))),"")</f>
        <v/>
      </c>
      <c r="W2072" s="156" t="str">
        <f t="array" ref="W2072">IF(LEN(C2072)&gt;0,IFERROR(IF(MATCH(C2072,$C$3:$C2071,0)&gt;0,N2072-INDEX($N$3:N2071,SUMPRODUCT(MAX(ROW($C$3:$C2071)*(C2072=$C$3:$C2071)))-2,1),""),""),"")</f>
        <v/>
      </c>
      <c r="X2072" s="156">
        <f t="shared" ca="1" si="234"/>
        <v>1</v>
      </c>
      <c r="Y2072" s="156">
        <f t="shared" ca="1" si="235"/>
        <v>1</v>
      </c>
    </row>
    <row r="2073" spans="2:25" hidden="1" x14ac:dyDescent="0.25">
      <c r="B2073" s="390" t="str">
        <f>IFERROR(IF(LEN(INDEX(PlansAndNotes!$B$6:$B$2005,ROW(A2073)-ROW($B$3)))=0,"",INDEX(PlansAndNotes!$B$6:$B$2005,ROW(A2073)-ROW($B$3))),"")</f>
        <v/>
      </c>
      <c r="C2073" s="387" t="str">
        <f t="shared" si="230"/>
        <v/>
      </c>
      <c r="D2073" s="361" t="str">
        <f>IFERROR(IF(LEN(C2073)&gt;0,IF(LEN(INDEX(TasksList!$C$6:$C$25,MATCH(C2073,TasksList!$B$6:$B$25,0),1))=0,"",INDEX(TasksList!$C$6:$C$25,MATCH(C2073,TasksList!$B$6:$B$25,0),1)),""),"")</f>
        <v/>
      </c>
      <c r="E2073" s="361" t="str">
        <f>IFERROR(IF(LEN(C2073)&gt;0,IF(LEN(INDEX(TasksList!$F$6:$F$25,MATCH(C2073,TasksList!$B$6:$B$25,0),1))=0,"not set!",INDEX(TasksList!$F$6:$F$25,MATCH(C2073,TasksList!$B$6:$B$25,0),1)),""),"")</f>
        <v/>
      </c>
      <c r="F2073" s="360" t="str">
        <f>IFERROR(IF(LEN(D2073)&gt;0,IF(LEN(INDEX(AdressBook!$D$6:$D$25,MATCH(D2073,AdressBook!$B$6:$B$25,0),1))=0,"",INDEX(AdressBook!$D$6:$D$25,MATCH(D2073,AdressBook!$B$6:$B$25,0),1)),""),"")</f>
        <v/>
      </c>
      <c r="G2073" s="361" t="str">
        <f>IFERROR(IF(LEN(INDEX(PlansAndNotes!$F$6:$F$4005,ROW(B2073)-ROW($C$3)))=0,"",INDEX(PlansAndNotes!$F$6:$F$4005,ROW(B2073)-ROW($C$3))),"")</f>
        <v/>
      </c>
      <c r="H2073" s="361" t="str">
        <f>IFERROR(IF(LEN(C2073)&gt;0,IF(LEN(INDEX(TasksList!$G$6:$G$25,MATCH(C2073,TasksList!$B$6:$B$25,0),1))=0,"",INDEX(TasksList!$G$6:$G$25,MATCH(C2073,TasksList!$B$6:$B$25,0),1)),""),"")</f>
        <v/>
      </c>
      <c r="N2073" s="362" t="str">
        <f>IFERROR(IF(LEN(INDEX(PlansAndNotes!$D$6:$D$4005,ROW(B2073)-ROW($C$3)))=0,"",INDEX(PlansAndNotes!$D$6:$D$4005,ROW(B2073)-ROW($C$3))),"")</f>
        <v/>
      </c>
      <c r="O2073" s="165" t="str">
        <f t="shared" si="231"/>
        <v/>
      </c>
      <c r="P2073" s="363" t="str">
        <f>IFERROR(IF(LEN(INDEX(PlansAndNotes!$E$6:$E$4005,ROW(B2073)-ROW($C$3)))=0,"",INDEX(PlansAndNotes!$E$6:$E$4005,ROW(B2073)-ROW($C$3))),"")</f>
        <v/>
      </c>
      <c r="Q2073" s="363" t="str">
        <f>IFERROR(IF(LEN(INDEX(PlansAndNotes!$G$6:$G$4005,ROW(B2073)-ROW($C$3)))=0,"",INDEX(PlansAndNotes!$G$6:$G$4005,ROW(B2073)-ROW($C$3))),"")</f>
        <v/>
      </c>
      <c r="R2073" s="361" t="str">
        <f>IFERROR(IF(LEN(D2073)&gt;0,IF(LEN(INDEX(AdressBook!$C$6:$C$25,MATCH(D2073,AdressBook!$B$6:$B$25,0),1))=0,"",INDEX(AdressBook!$C$6:$C$25,MATCH(D2073,AdressBook!$B$6:$B$25,0),1)),""),"")</f>
        <v/>
      </c>
      <c r="S2073" s="165">
        <f>IF(LEN(C2073)&gt;0,IFERROR(IF(MATCH(C2073,C2074:$C$4004,0)&gt;0,-1,ROW(S2073)-ROW($S$3)),ROW(S2073)-ROW($S$3)),-1)</f>
        <v>-1</v>
      </c>
      <c r="T2073" s="165">
        <f t="shared" si="232"/>
        <v>0</v>
      </c>
      <c r="U2073" s="165" t="str">
        <f t="shared" si="233"/>
        <v/>
      </c>
      <c r="V2073" s="165" t="str">
        <f>IFERROR(IF(OR(C2073="",S2073&lt;0),"",IF(SUBTOTAL(3,C2073:C2073)=0,-1,SUBTOTAL(3,$C$4:C2073))),"")</f>
        <v/>
      </c>
      <c r="W2073" s="156" t="str">
        <f t="array" ref="W2073">IF(LEN(C2073)&gt;0,IFERROR(IF(MATCH(C2073,$C$3:$C2072,0)&gt;0,N2073-INDEX($N$3:N2072,SUMPRODUCT(MAX(ROW($C$3:$C2072)*(C2073=$C$3:$C2072)))-2,1),""),""),"")</f>
        <v/>
      </c>
      <c r="X2073" s="156">
        <f t="shared" ca="1" si="234"/>
        <v>1</v>
      </c>
      <c r="Y2073" s="156">
        <f t="shared" ca="1" si="235"/>
        <v>1</v>
      </c>
    </row>
    <row r="2074" spans="2:25" hidden="1" x14ac:dyDescent="0.25">
      <c r="B2074" s="390" t="str">
        <f>IFERROR(IF(LEN(INDEX(PlansAndNotes!$B$6:$B$2005,ROW(A2074)-ROW($B$3)))=0,"",INDEX(PlansAndNotes!$B$6:$B$2005,ROW(A2074)-ROW($B$3))),"")</f>
        <v/>
      </c>
      <c r="C2074" s="387" t="str">
        <f t="shared" si="230"/>
        <v/>
      </c>
      <c r="D2074" s="361" t="str">
        <f>IFERROR(IF(LEN(C2074)&gt;0,IF(LEN(INDEX(TasksList!$C$6:$C$25,MATCH(C2074,TasksList!$B$6:$B$25,0),1))=0,"",INDEX(TasksList!$C$6:$C$25,MATCH(C2074,TasksList!$B$6:$B$25,0),1)),""),"")</f>
        <v/>
      </c>
      <c r="E2074" s="361" t="str">
        <f>IFERROR(IF(LEN(C2074)&gt;0,IF(LEN(INDEX(TasksList!$F$6:$F$25,MATCH(C2074,TasksList!$B$6:$B$25,0),1))=0,"not set!",INDEX(TasksList!$F$6:$F$25,MATCH(C2074,TasksList!$B$6:$B$25,0),1)),""),"")</f>
        <v/>
      </c>
      <c r="F2074" s="360" t="str">
        <f>IFERROR(IF(LEN(D2074)&gt;0,IF(LEN(INDEX(AdressBook!$D$6:$D$25,MATCH(D2074,AdressBook!$B$6:$B$25,0),1))=0,"",INDEX(AdressBook!$D$6:$D$25,MATCH(D2074,AdressBook!$B$6:$B$25,0),1)),""),"")</f>
        <v/>
      </c>
      <c r="G2074" s="361" t="str">
        <f>IFERROR(IF(LEN(INDEX(PlansAndNotes!$F$6:$F$4005,ROW(B2074)-ROW($C$3)))=0,"",INDEX(PlansAndNotes!$F$6:$F$4005,ROW(B2074)-ROW($C$3))),"")</f>
        <v/>
      </c>
      <c r="H2074" s="361" t="str">
        <f>IFERROR(IF(LEN(C2074)&gt;0,IF(LEN(INDEX(TasksList!$G$6:$G$25,MATCH(C2074,TasksList!$B$6:$B$25,0),1))=0,"",INDEX(TasksList!$G$6:$G$25,MATCH(C2074,TasksList!$B$6:$B$25,0),1)),""),"")</f>
        <v/>
      </c>
      <c r="N2074" s="362" t="str">
        <f>IFERROR(IF(LEN(INDEX(PlansAndNotes!$D$6:$D$4005,ROW(B2074)-ROW($C$3)))=0,"",INDEX(PlansAndNotes!$D$6:$D$4005,ROW(B2074)-ROW($C$3))),"")</f>
        <v/>
      </c>
      <c r="O2074" s="165" t="str">
        <f t="shared" si="231"/>
        <v/>
      </c>
      <c r="P2074" s="363" t="str">
        <f>IFERROR(IF(LEN(INDEX(PlansAndNotes!$E$6:$E$4005,ROW(B2074)-ROW($C$3)))=0,"",INDEX(PlansAndNotes!$E$6:$E$4005,ROW(B2074)-ROW($C$3))),"")</f>
        <v/>
      </c>
      <c r="Q2074" s="363" t="str">
        <f>IFERROR(IF(LEN(INDEX(PlansAndNotes!$G$6:$G$4005,ROW(B2074)-ROW($C$3)))=0,"",INDEX(PlansAndNotes!$G$6:$G$4005,ROW(B2074)-ROW($C$3))),"")</f>
        <v/>
      </c>
      <c r="R2074" s="361" t="str">
        <f>IFERROR(IF(LEN(D2074)&gt;0,IF(LEN(INDEX(AdressBook!$C$6:$C$25,MATCH(D2074,AdressBook!$B$6:$B$25,0),1))=0,"",INDEX(AdressBook!$C$6:$C$25,MATCH(D2074,AdressBook!$B$6:$B$25,0),1)),""),"")</f>
        <v/>
      </c>
      <c r="S2074" s="165">
        <f>IF(LEN(C2074)&gt;0,IFERROR(IF(MATCH(C2074,C2075:$C$4004,0)&gt;0,-1,ROW(S2074)-ROW($S$3)),ROW(S2074)-ROW($S$3)),-1)</f>
        <v>-1</v>
      </c>
      <c r="T2074" s="165">
        <f t="shared" si="232"/>
        <v>0</v>
      </c>
      <c r="U2074" s="165" t="str">
        <f t="shared" si="233"/>
        <v/>
      </c>
      <c r="V2074" s="165" t="str">
        <f>IFERROR(IF(OR(C2074="",S2074&lt;0),"",IF(SUBTOTAL(3,C2074:C2074)=0,-1,SUBTOTAL(3,$C$4:C2074))),"")</f>
        <v/>
      </c>
      <c r="W2074" s="156" t="str">
        <f t="array" ref="W2074">IF(LEN(C2074)&gt;0,IFERROR(IF(MATCH(C2074,$C$3:$C2073,0)&gt;0,N2074-INDEX($N$3:N2073,SUMPRODUCT(MAX(ROW($C$3:$C2073)*(C2074=$C$3:$C2073)))-2,1),""),""),"")</f>
        <v/>
      </c>
      <c r="X2074" s="156">
        <f t="shared" ca="1" si="234"/>
        <v>1</v>
      </c>
      <c r="Y2074" s="156">
        <f t="shared" ca="1" si="235"/>
        <v>1</v>
      </c>
    </row>
    <row r="2075" spans="2:25" hidden="1" x14ac:dyDescent="0.25">
      <c r="B2075" s="390" t="str">
        <f>IFERROR(IF(LEN(INDEX(PlansAndNotes!$B$6:$B$2005,ROW(A2075)-ROW($B$3)))=0,"",INDEX(PlansAndNotes!$B$6:$B$2005,ROW(A2075)-ROW($B$3))),"")</f>
        <v/>
      </c>
      <c r="C2075" s="387" t="str">
        <f t="shared" si="230"/>
        <v/>
      </c>
      <c r="D2075" s="361" t="str">
        <f>IFERROR(IF(LEN(C2075)&gt;0,IF(LEN(INDEX(TasksList!$C$6:$C$25,MATCH(C2075,TasksList!$B$6:$B$25,0),1))=0,"",INDEX(TasksList!$C$6:$C$25,MATCH(C2075,TasksList!$B$6:$B$25,0),1)),""),"")</f>
        <v/>
      </c>
      <c r="E2075" s="361" t="str">
        <f>IFERROR(IF(LEN(C2075)&gt;0,IF(LEN(INDEX(TasksList!$F$6:$F$25,MATCH(C2075,TasksList!$B$6:$B$25,0),1))=0,"not set!",INDEX(TasksList!$F$6:$F$25,MATCH(C2075,TasksList!$B$6:$B$25,0),1)),""),"")</f>
        <v/>
      </c>
      <c r="F2075" s="360" t="str">
        <f>IFERROR(IF(LEN(D2075)&gt;0,IF(LEN(INDEX(AdressBook!$D$6:$D$25,MATCH(D2075,AdressBook!$B$6:$B$25,0),1))=0,"",INDEX(AdressBook!$D$6:$D$25,MATCH(D2075,AdressBook!$B$6:$B$25,0),1)),""),"")</f>
        <v/>
      </c>
      <c r="G2075" s="361" t="str">
        <f>IFERROR(IF(LEN(INDEX(PlansAndNotes!$F$6:$F$4005,ROW(B2075)-ROW($C$3)))=0,"",INDEX(PlansAndNotes!$F$6:$F$4005,ROW(B2075)-ROW($C$3))),"")</f>
        <v/>
      </c>
      <c r="H2075" s="361" t="str">
        <f>IFERROR(IF(LEN(C2075)&gt;0,IF(LEN(INDEX(TasksList!$G$6:$G$25,MATCH(C2075,TasksList!$B$6:$B$25,0),1))=0,"",INDEX(TasksList!$G$6:$G$25,MATCH(C2075,TasksList!$B$6:$B$25,0),1)),""),"")</f>
        <v/>
      </c>
      <c r="N2075" s="362" t="str">
        <f>IFERROR(IF(LEN(INDEX(PlansAndNotes!$D$6:$D$4005,ROW(B2075)-ROW($C$3)))=0,"",INDEX(PlansAndNotes!$D$6:$D$4005,ROW(B2075)-ROW($C$3))),"")</f>
        <v/>
      </c>
      <c r="O2075" s="165" t="str">
        <f t="shared" si="231"/>
        <v/>
      </c>
      <c r="P2075" s="363" t="str">
        <f>IFERROR(IF(LEN(INDEX(PlansAndNotes!$E$6:$E$4005,ROW(B2075)-ROW($C$3)))=0,"",INDEX(PlansAndNotes!$E$6:$E$4005,ROW(B2075)-ROW($C$3))),"")</f>
        <v/>
      </c>
      <c r="Q2075" s="363" t="str">
        <f>IFERROR(IF(LEN(INDEX(PlansAndNotes!$G$6:$G$4005,ROW(B2075)-ROW($C$3)))=0,"",INDEX(PlansAndNotes!$G$6:$G$4005,ROW(B2075)-ROW($C$3))),"")</f>
        <v/>
      </c>
      <c r="R2075" s="361" t="str">
        <f>IFERROR(IF(LEN(D2075)&gt;0,IF(LEN(INDEX(AdressBook!$C$6:$C$25,MATCH(D2075,AdressBook!$B$6:$B$25,0),1))=0,"",INDEX(AdressBook!$C$6:$C$25,MATCH(D2075,AdressBook!$B$6:$B$25,0),1)),""),"")</f>
        <v/>
      </c>
      <c r="S2075" s="165">
        <f>IF(LEN(C2075)&gt;0,IFERROR(IF(MATCH(C2075,C2076:$C$4004,0)&gt;0,-1,ROW(S2075)-ROW($S$3)),ROW(S2075)-ROW($S$3)),-1)</f>
        <v>-1</v>
      </c>
      <c r="T2075" s="165">
        <f t="shared" si="232"/>
        <v>0</v>
      </c>
      <c r="U2075" s="165" t="str">
        <f t="shared" si="233"/>
        <v/>
      </c>
      <c r="V2075" s="165" t="str">
        <f>IFERROR(IF(OR(C2075="",S2075&lt;0),"",IF(SUBTOTAL(3,C2075:C2075)=0,-1,SUBTOTAL(3,$C$4:C2075))),"")</f>
        <v/>
      </c>
      <c r="W2075" s="156" t="str">
        <f t="array" ref="W2075">IF(LEN(C2075)&gt;0,IFERROR(IF(MATCH(C2075,$C$3:$C2074,0)&gt;0,N2075-INDEX($N$3:N2074,SUMPRODUCT(MAX(ROW($C$3:$C2074)*(C2075=$C$3:$C2074)))-2,1),""),""),"")</f>
        <v/>
      </c>
      <c r="X2075" s="156">
        <f t="shared" ca="1" si="234"/>
        <v>1</v>
      </c>
      <c r="Y2075" s="156">
        <f t="shared" ca="1" si="235"/>
        <v>1</v>
      </c>
    </row>
    <row r="2076" spans="2:25" hidden="1" x14ac:dyDescent="0.25">
      <c r="B2076" s="390" t="str">
        <f>IFERROR(IF(LEN(INDEX(PlansAndNotes!$B$6:$B$2005,ROW(A2076)-ROW($B$3)))=0,"",INDEX(PlansAndNotes!$B$6:$B$2005,ROW(A2076)-ROW($B$3))),"")</f>
        <v/>
      </c>
      <c r="C2076" s="387" t="str">
        <f t="shared" si="230"/>
        <v/>
      </c>
      <c r="D2076" s="361" t="str">
        <f>IFERROR(IF(LEN(C2076)&gt;0,IF(LEN(INDEX(TasksList!$C$6:$C$25,MATCH(C2076,TasksList!$B$6:$B$25,0),1))=0,"",INDEX(TasksList!$C$6:$C$25,MATCH(C2076,TasksList!$B$6:$B$25,0),1)),""),"")</f>
        <v/>
      </c>
      <c r="E2076" s="361" t="str">
        <f>IFERROR(IF(LEN(C2076)&gt;0,IF(LEN(INDEX(TasksList!$F$6:$F$25,MATCH(C2076,TasksList!$B$6:$B$25,0),1))=0,"not set!",INDEX(TasksList!$F$6:$F$25,MATCH(C2076,TasksList!$B$6:$B$25,0),1)),""),"")</f>
        <v/>
      </c>
      <c r="F2076" s="360" t="str">
        <f>IFERROR(IF(LEN(D2076)&gt;0,IF(LEN(INDEX(AdressBook!$D$6:$D$25,MATCH(D2076,AdressBook!$B$6:$B$25,0),1))=0,"",INDEX(AdressBook!$D$6:$D$25,MATCH(D2076,AdressBook!$B$6:$B$25,0),1)),""),"")</f>
        <v/>
      </c>
      <c r="G2076" s="361" t="str">
        <f>IFERROR(IF(LEN(INDEX(PlansAndNotes!$F$6:$F$4005,ROW(B2076)-ROW($C$3)))=0,"",INDEX(PlansAndNotes!$F$6:$F$4005,ROW(B2076)-ROW($C$3))),"")</f>
        <v/>
      </c>
      <c r="H2076" s="361" t="str">
        <f>IFERROR(IF(LEN(C2076)&gt;0,IF(LEN(INDEX(TasksList!$G$6:$G$25,MATCH(C2076,TasksList!$B$6:$B$25,0),1))=0,"",INDEX(TasksList!$G$6:$G$25,MATCH(C2076,TasksList!$B$6:$B$25,0),1)),""),"")</f>
        <v/>
      </c>
      <c r="N2076" s="362" t="str">
        <f>IFERROR(IF(LEN(INDEX(PlansAndNotes!$D$6:$D$4005,ROW(B2076)-ROW($C$3)))=0,"",INDEX(PlansAndNotes!$D$6:$D$4005,ROW(B2076)-ROW($C$3))),"")</f>
        <v/>
      </c>
      <c r="O2076" s="165" t="str">
        <f t="shared" si="231"/>
        <v/>
      </c>
      <c r="P2076" s="363" t="str">
        <f>IFERROR(IF(LEN(INDEX(PlansAndNotes!$E$6:$E$4005,ROW(B2076)-ROW($C$3)))=0,"",INDEX(PlansAndNotes!$E$6:$E$4005,ROW(B2076)-ROW($C$3))),"")</f>
        <v/>
      </c>
      <c r="Q2076" s="363" t="str">
        <f>IFERROR(IF(LEN(INDEX(PlansAndNotes!$G$6:$G$4005,ROW(B2076)-ROW($C$3)))=0,"",INDEX(PlansAndNotes!$G$6:$G$4005,ROW(B2076)-ROW($C$3))),"")</f>
        <v/>
      </c>
      <c r="R2076" s="361" t="str">
        <f>IFERROR(IF(LEN(D2076)&gt;0,IF(LEN(INDEX(AdressBook!$C$6:$C$25,MATCH(D2076,AdressBook!$B$6:$B$25,0),1))=0,"",INDEX(AdressBook!$C$6:$C$25,MATCH(D2076,AdressBook!$B$6:$B$25,0),1)),""),"")</f>
        <v/>
      </c>
      <c r="S2076" s="165">
        <f>IF(LEN(C2076)&gt;0,IFERROR(IF(MATCH(C2076,C2077:$C$4004,0)&gt;0,-1,ROW(S2076)-ROW($S$3)),ROW(S2076)-ROW($S$3)),-1)</f>
        <v>-1</v>
      </c>
      <c r="T2076" s="165">
        <f t="shared" si="232"/>
        <v>0</v>
      </c>
      <c r="U2076" s="165" t="str">
        <f t="shared" si="233"/>
        <v/>
      </c>
      <c r="V2076" s="165" t="str">
        <f>IFERROR(IF(OR(C2076="",S2076&lt;0),"",IF(SUBTOTAL(3,C2076:C2076)=0,-1,SUBTOTAL(3,$C$4:C2076))),"")</f>
        <v/>
      </c>
      <c r="W2076" s="156" t="str">
        <f t="array" ref="W2076">IF(LEN(C2076)&gt;0,IFERROR(IF(MATCH(C2076,$C$3:$C2075,0)&gt;0,N2076-INDEX($N$3:N2075,SUMPRODUCT(MAX(ROW($C$3:$C2075)*(C2076=$C$3:$C2075)))-2,1),""),""),"")</f>
        <v/>
      </c>
      <c r="X2076" s="156">
        <f t="shared" ca="1" si="234"/>
        <v>1</v>
      </c>
      <c r="Y2076" s="156">
        <f t="shared" ca="1" si="235"/>
        <v>1</v>
      </c>
    </row>
    <row r="2077" spans="2:25" hidden="1" x14ac:dyDescent="0.25">
      <c r="B2077" s="390" t="str">
        <f>IFERROR(IF(LEN(INDEX(PlansAndNotes!$B$6:$B$2005,ROW(A2077)-ROW($B$3)))=0,"",INDEX(PlansAndNotes!$B$6:$B$2005,ROW(A2077)-ROW($B$3))),"")</f>
        <v/>
      </c>
      <c r="C2077" s="387" t="str">
        <f t="shared" si="230"/>
        <v/>
      </c>
      <c r="D2077" s="361" t="str">
        <f>IFERROR(IF(LEN(C2077)&gt;0,IF(LEN(INDEX(TasksList!$C$6:$C$25,MATCH(C2077,TasksList!$B$6:$B$25,0),1))=0,"",INDEX(TasksList!$C$6:$C$25,MATCH(C2077,TasksList!$B$6:$B$25,0),1)),""),"")</f>
        <v/>
      </c>
      <c r="E2077" s="361" t="str">
        <f>IFERROR(IF(LEN(C2077)&gt;0,IF(LEN(INDEX(TasksList!$F$6:$F$25,MATCH(C2077,TasksList!$B$6:$B$25,0),1))=0,"not set!",INDEX(TasksList!$F$6:$F$25,MATCH(C2077,TasksList!$B$6:$B$25,0),1)),""),"")</f>
        <v/>
      </c>
      <c r="F2077" s="360" t="str">
        <f>IFERROR(IF(LEN(D2077)&gt;0,IF(LEN(INDEX(AdressBook!$D$6:$D$25,MATCH(D2077,AdressBook!$B$6:$B$25,0),1))=0,"",INDEX(AdressBook!$D$6:$D$25,MATCH(D2077,AdressBook!$B$6:$B$25,0),1)),""),"")</f>
        <v/>
      </c>
      <c r="G2077" s="361" t="str">
        <f>IFERROR(IF(LEN(INDEX(PlansAndNotes!$F$6:$F$4005,ROW(B2077)-ROW($C$3)))=0,"",INDEX(PlansAndNotes!$F$6:$F$4005,ROW(B2077)-ROW($C$3))),"")</f>
        <v/>
      </c>
      <c r="H2077" s="361" t="str">
        <f>IFERROR(IF(LEN(C2077)&gt;0,IF(LEN(INDEX(TasksList!$G$6:$G$25,MATCH(C2077,TasksList!$B$6:$B$25,0),1))=0,"",INDEX(TasksList!$G$6:$G$25,MATCH(C2077,TasksList!$B$6:$B$25,0),1)),""),"")</f>
        <v/>
      </c>
      <c r="N2077" s="362" t="str">
        <f>IFERROR(IF(LEN(INDEX(PlansAndNotes!$D$6:$D$4005,ROW(B2077)-ROW($C$3)))=0,"",INDEX(PlansAndNotes!$D$6:$D$4005,ROW(B2077)-ROW($C$3))),"")</f>
        <v/>
      </c>
      <c r="O2077" s="165" t="str">
        <f t="shared" si="231"/>
        <v/>
      </c>
      <c r="P2077" s="363" t="str">
        <f>IFERROR(IF(LEN(INDEX(PlansAndNotes!$E$6:$E$4005,ROW(B2077)-ROW($C$3)))=0,"",INDEX(PlansAndNotes!$E$6:$E$4005,ROW(B2077)-ROW($C$3))),"")</f>
        <v/>
      </c>
      <c r="Q2077" s="363" t="str">
        <f>IFERROR(IF(LEN(INDEX(PlansAndNotes!$G$6:$G$4005,ROW(B2077)-ROW($C$3)))=0,"",INDEX(PlansAndNotes!$G$6:$G$4005,ROW(B2077)-ROW($C$3))),"")</f>
        <v/>
      </c>
      <c r="R2077" s="361" t="str">
        <f>IFERROR(IF(LEN(D2077)&gt;0,IF(LEN(INDEX(AdressBook!$C$6:$C$25,MATCH(D2077,AdressBook!$B$6:$B$25,0),1))=0,"",INDEX(AdressBook!$C$6:$C$25,MATCH(D2077,AdressBook!$B$6:$B$25,0),1)),""),"")</f>
        <v/>
      </c>
      <c r="S2077" s="165">
        <f>IF(LEN(C2077)&gt;0,IFERROR(IF(MATCH(C2077,C2078:$C$4004,0)&gt;0,-1,ROW(S2077)-ROW($S$3)),ROW(S2077)-ROW($S$3)),-1)</f>
        <v>-1</v>
      </c>
      <c r="T2077" s="165">
        <f t="shared" si="232"/>
        <v>0</v>
      </c>
      <c r="U2077" s="165" t="str">
        <f t="shared" si="233"/>
        <v/>
      </c>
      <c r="V2077" s="165" t="str">
        <f>IFERROR(IF(OR(C2077="",S2077&lt;0),"",IF(SUBTOTAL(3,C2077:C2077)=0,-1,SUBTOTAL(3,$C$4:C2077))),"")</f>
        <v/>
      </c>
      <c r="W2077" s="156" t="str">
        <f t="array" ref="W2077">IF(LEN(C2077)&gt;0,IFERROR(IF(MATCH(C2077,$C$3:$C2076,0)&gt;0,N2077-INDEX($N$3:N2076,SUMPRODUCT(MAX(ROW($C$3:$C2076)*(C2077=$C$3:$C2076)))-2,1),""),""),"")</f>
        <v/>
      </c>
      <c r="X2077" s="156">
        <f t="shared" ca="1" si="234"/>
        <v>1</v>
      </c>
      <c r="Y2077" s="156">
        <f t="shared" ca="1" si="235"/>
        <v>1</v>
      </c>
    </row>
    <row r="2078" spans="2:25" hidden="1" x14ac:dyDescent="0.25">
      <c r="B2078" s="390" t="str">
        <f>IFERROR(IF(LEN(INDEX(PlansAndNotes!$B$6:$B$2005,ROW(A2078)-ROW($B$3)))=0,"",INDEX(PlansAndNotes!$B$6:$B$2005,ROW(A2078)-ROW($B$3))),"")</f>
        <v/>
      </c>
      <c r="C2078" s="387" t="str">
        <f t="shared" si="230"/>
        <v/>
      </c>
      <c r="D2078" s="361" t="str">
        <f>IFERROR(IF(LEN(C2078)&gt;0,IF(LEN(INDEX(TasksList!$C$6:$C$25,MATCH(C2078,TasksList!$B$6:$B$25,0),1))=0,"",INDEX(TasksList!$C$6:$C$25,MATCH(C2078,TasksList!$B$6:$B$25,0),1)),""),"")</f>
        <v/>
      </c>
      <c r="E2078" s="361" t="str">
        <f>IFERROR(IF(LEN(C2078)&gt;0,IF(LEN(INDEX(TasksList!$F$6:$F$25,MATCH(C2078,TasksList!$B$6:$B$25,0),1))=0,"not set!",INDEX(TasksList!$F$6:$F$25,MATCH(C2078,TasksList!$B$6:$B$25,0),1)),""),"")</f>
        <v/>
      </c>
      <c r="F2078" s="360" t="str">
        <f>IFERROR(IF(LEN(D2078)&gt;0,IF(LEN(INDEX(AdressBook!$D$6:$D$25,MATCH(D2078,AdressBook!$B$6:$B$25,0),1))=0,"",INDEX(AdressBook!$D$6:$D$25,MATCH(D2078,AdressBook!$B$6:$B$25,0),1)),""),"")</f>
        <v/>
      </c>
      <c r="G2078" s="361" t="str">
        <f>IFERROR(IF(LEN(INDEX(PlansAndNotes!$F$6:$F$4005,ROW(B2078)-ROW($C$3)))=0,"",INDEX(PlansAndNotes!$F$6:$F$4005,ROW(B2078)-ROW($C$3))),"")</f>
        <v/>
      </c>
      <c r="H2078" s="361" t="str">
        <f>IFERROR(IF(LEN(C2078)&gt;0,IF(LEN(INDEX(TasksList!$G$6:$G$25,MATCH(C2078,TasksList!$B$6:$B$25,0),1))=0,"",INDEX(TasksList!$G$6:$G$25,MATCH(C2078,TasksList!$B$6:$B$25,0),1)),""),"")</f>
        <v/>
      </c>
      <c r="N2078" s="362" t="str">
        <f>IFERROR(IF(LEN(INDEX(PlansAndNotes!$D$6:$D$4005,ROW(B2078)-ROW($C$3)))=0,"",INDEX(PlansAndNotes!$D$6:$D$4005,ROW(B2078)-ROW($C$3))),"")</f>
        <v/>
      </c>
      <c r="O2078" s="165" t="str">
        <f t="shared" si="231"/>
        <v/>
      </c>
      <c r="P2078" s="363" t="str">
        <f>IFERROR(IF(LEN(INDEX(PlansAndNotes!$E$6:$E$4005,ROW(B2078)-ROW($C$3)))=0,"",INDEX(PlansAndNotes!$E$6:$E$4005,ROW(B2078)-ROW($C$3))),"")</f>
        <v/>
      </c>
      <c r="Q2078" s="363" t="str">
        <f>IFERROR(IF(LEN(INDEX(PlansAndNotes!$G$6:$G$4005,ROW(B2078)-ROW($C$3)))=0,"",INDEX(PlansAndNotes!$G$6:$G$4005,ROW(B2078)-ROW($C$3))),"")</f>
        <v/>
      </c>
      <c r="R2078" s="361" t="str">
        <f>IFERROR(IF(LEN(D2078)&gt;0,IF(LEN(INDEX(AdressBook!$C$6:$C$25,MATCH(D2078,AdressBook!$B$6:$B$25,0),1))=0,"",INDEX(AdressBook!$C$6:$C$25,MATCH(D2078,AdressBook!$B$6:$B$25,0),1)),""),"")</f>
        <v/>
      </c>
      <c r="S2078" s="165">
        <f>IF(LEN(C2078)&gt;0,IFERROR(IF(MATCH(C2078,C2079:$C$4004,0)&gt;0,-1,ROW(S2078)-ROW($S$3)),ROW(S2078)-ROW($S$3)),-1)</f>
        <v>-1</v>
      </c>
      <c r="T2078" s="165">
        <f t="shared" si="232"/>
        <v>0</v>
      </c>
      <c r="U2078" s="165" t="str">
        <f t="shared" si="233"/>
        <v/>
      </c>
      <c r="V2078" s="165" t="str">
        <f>IFERROR(IF(OR(C2078="",S2078&lt;0),"",IF(SUBTOTAL(3,C2078:C2078)=0,-1,SUBTOTAL(3,$C$4:C2078))),"")</f>
        <v/>
      </c>
      <c r="W2078" s="156" t="str">
        <f t="array" ref="W2078">IF(LEN(C2078)&gt;0,IFERROR(IF(MATCH(C2078,$C$3:$C2077,0)&gt;0,N2078-INDEX($N$3:N2077,SUMPRODUCT(MAX(ROW($C$3:$C2077)*(C2078=$C$3:$C2077)))-2,1),""),""),"")</f>
        <v/>
      </c>
      <c r="X2078" s="156">
        <f t="shared" ca="1" si="234"/>
        <v>1</v>
      </c>
      <c r="Y2078" s="156">
        <f t="shared" ca="1" si="235"/>
        <v>1</v>
      </c>
    </row>
    <row r="2079" spans="2:25" hidden="1" x14ac:dyDescent="0.25">
      <c r="B2079" s="390" t="str">
        <f>IFERROR(IF(LEN(INDEX(PlansAndNotes!$B$6:$B$2005,ROW(A2079)-ROW($B$3)))=0,"",INDEX(PlansAndNotes!$B$6:$B$2005,ROW(A2079)-ROW($B$3))),"")</f>
        <v/>
      </c>
      <c r="C2079" s="387" t="str">
        <f t="shared" si="230"/>
        <v/>
      </c>
      <c r="D2079" s="361" t="str">
        <f>IFERROR(IF(LEN(C2079)&gt;0,IF(LEN(INDEX(TasksList!$C$6:$C$25,MATCH(C2079,TasksList!$B$6:$B$25,0),1))=0,"",INDEX(TasksList!$C$6:$C$25,MATCH(C2079,TasksList!$B$6:$B$25,0),1)),""),"")</f>
        <v/>
      </c>
      <c r="E2079" s="361" t="str">
        <f>IFERROR(IF(LEN(C2079)&gt;0,IF(LEN(INDEX(TasksList!$F$6:$F$25,MATCH(C2079,TasksList!$B$6:$B$25,0),1))=0,"not set!",INDEX(TasksList!$F$6:$F$25,MATCH(C2079,TasksList!$B$6:$B$25,0),1)),""),"")</f>
        <v/>
      </c>
      <c r="F2079" s="360" t="str">
        <f>IFERROR(IF(LEN(D2079)&gt;0,IF(LEN(INDEX(AdressBook!$D$6:$D$25,MATCH(D2079,AdressBook!$B$6:$B$25,0),1))=0,"",INDEX(AdressBook!$D$6:$D$25,MATCH(D2079,AdressBook!$B$6:$B$25,0),1)),""),"")</f>
        <v/>
      </c>
      <c r="G2079" s="361" t="str">
        <f>IFERROR(IF(LEN(INDEX(PlansAndNotes!$F$6:$F$4005,ROW(B2079)-ROW($C$3)))=0,"",INDEX(PlansAndNotes!$F$6:$F$4005,ROW(B2079)-ROW($C$3))),"")</f>
        <v/>
      </c>
      <c r="H2079" s="361" t="str">
        <f>IFERROR(IF(LEN(C2079)&gt;0,IF(LEN(INDEX(TasksList!$G$6:$G$25,MATCH(C2079,TasksList!$B$6:$B$25,0),1))=0,"",INDEX(TasksList!$G$6:$G$25,MATCH(C2079,TasksList!$B$6:$B$25,0),1)),""),"")</f>
        <v/>
      </c>
      <c r="N2079" s="362" t="str">
        <f>IFERROR(IF(LEN(INDEX(PlansAndNotes!$D$6:$D$4005,ROW(B2079)-ROW($C$3)))=0,"",INDEX(PlansAndNotes!$D$6:$D$4005,ROW(B2079)-ROW($C$3))),"")</f>
        <v/>
      </c>
      <c r="O2079" s="165" t="str">
        <f t="shared" si="231"/>
        <v/>
      </c>
      <c r="P2079" s="363" t="str">
        <f>IFERROR(IF(LEN(INDEX(PlansAndNotes!$E$6:$E$4005,ROW(B2079)-ROW($C$3)))=0,"",INDEX(PlansAndNotes!$E$6:$E$4005,ROW(B2079)-ROW($C$3))),"")</f>
        <v/>
      </c>
      <c r="Q2079" s="363" t="str">
        <f>IFERROR(IF(LEN(INDEX(PlansAndNotes!$G$6:$G$4005,ROW(B2079)-ROW($C$3)))=0,"",INDEX(PlansAndNotes!$G$6:$G$4005,ROW(B2079)-ROW($C$3))),"")</f>
        <v/>
      </c>
      <c r="R2079" s="361" t="str">
        <f>IFERROR(IF(LEN(D2079)&gt;0,IF(LEN(INDEX(AdressBook!$C$6:$C$25,MATCH(D2079,AdressBook!$B$6:$B$25,0),1))=0,"",INDEX(AdressBook!$C$6:$C$25,MATCH(D2079,AdressBook!$B$6:$B$25,0),1)),""),"")</f>
        <v/>
      </c>
      <c r="S2079" s="165">
        <f>IF(LEN(C2079)&gt;0,IFERROR(IF(MATCH(C2079,C2080:$C$4004,0)&gt;0,-1,ROW(S2079)-ROW($S$3)),ROW(S2079)-ROW($S$3)),-1)</f>
        <v>-1</v>
      </c>
      <c r="T2079" s="165">
        <f t="shared" si="232"/>
        <v>0</v>
      </c>
      <c r="U2079" s="165" t="str">
        <f t="shared" si="233"/>
        <v/>
      </c>
      <c r="V2079" s="165" t="str">
        <f>IFERROR(IF(OR(C2079="",S2079&lt;0),"",IF(SUBTOTAL(3,C2079:C2079)=0,-1,SUBTOTAL(3,$C$4:C2079))),"")</f>
        <v/>
      </c>
      <c r="W2079" s="156" t="str">
        <f t="array" ref="W2079">IF(LEN(C2079)&gt;0,IFERROR(IF(MATCH(C2079,$C$3:$C2078,0)&gt;0,N2079-INDEX($N$3:N2078,SUMPRODUCT(MAX(ROW($C$3:$C2078)*(C2079=$C$3:$C2078)))-2,1),""),""),"")</f>
        <v/>
      </c>
      <c r="X2079" s="156">
        <f t="shared" ca="1" si="234"/>
        <v>1</v>
      </c>
      <c r="Y2079" s="156">
        <f t="shared" ca="1" si="235"/>
        <v>1</v>
      </c>
    </row>
    <row r="2080" spans="2:25" hidden="1" x14ac:dyDescent="0.25">
      <c r="B2080" s="390" t="str">
        <f>IFERROR(IF(LEN(INDEX(PlansAndNotes!$B$6:$B$2005,ROW(A2080)-ROW($B$3)))=0,"",INDEX(PlansAndNotes!$B$6:$B$2005,ROW(A2080)-ROW($B$3))),"")</f>
        <v/>
      </c>
      <c r="C2080" s="387" t="str">
        <f t="shared" si="230"/>
        <v/>
      </c>
      <c r="D2080" s="361" t="str">
        <f>IFERROR(IF(LEN(C2080)&gt;0,IF(LEN(INDEX(TasksList!$C$6:$C$25,MATCH(C2080,TasksList!$B$6:$B$25,0),1))=0,"",INDEX(TasksList!$C$6:$C$25,MATCH(C2080,TasksList!$B$6:$B$25,0),1)),""),"")</f>
        <v/>
      </c>
      <c r="E2080" s="361" t="str">
        <f>IFERROR(IF(LEN(C2080)&gt;0,IF(LEN(INDEX(TasksList!$F$6:$F$25,MATCH(C2080,TasksList!$B$6:$B$25,0),1))=0,"not set!",INDEX(TasksList!$F$6:$F$25,MATCH(C2080,TasksList!$B$6:$B$25,0),1)),""),"")</f>
        <v/>
      </c>
      <c r="F2080" s="360" t="str">
        <f>IFERROR(IF(LEN(D2080)&gt;0,IF(LEN(INDEX(AdressBook!$D$6:$D$25,MATCH(D2080,AdressBook!$B$6:$B$25,0),1))=0,"",INDEX(AdressBook!$D$6:$D$25,MATCH(D2080,AdressBook!$B$6:$B$25,0),1)),""),"")</f>
        <v/>
      </c>
      <c r="G2080" s="361" t="str">
        <f>IFERROR(IF(LEN(INDEX(PlansAndNotes!$F$6:$F$4005,ROW(B2080)-ROW($C$3)))=0,"",INDEX(PlansAndNotes!$F$6:$F$4005,ROW(B2080)-ROW($C$3))),"")</f>
        <v/>
      </c>
      <c r="H2080" s="361" t="str">
        <f>IFERROR(IF(LEN(C2080)&gt;0,IF(LEN(INDEX(TasksList!$G$6:$G$25,MATCH(C2080,TasksList!$B$6:$B$25,0),1))=0,"",INDEX(TasksList!$G$6:$G$25,MATCH(C2080,TasksList!$B$6:$B$25,0),1)),""),"")</f>
        <v/>
      </c>
      <c r="N2080" s="362" t="str">
        <f>IFERROR(IF(LEN(INDEX(PlansAndNotes!$D$6:$D$4005,ROW(B2080)-ROW($C$3)))=0,"",INDEX(PlansAndNotes!$D$6:$D$4005,ROW(B2080)-ROW($C$3))),"")</f>
        <v/>
      </c>
      <c r="O2080" s="165" t="str">
        <f t="shared" si="231"/>
        <v/>
      </c>
      <c r="P2080" s="363" t="str">
        <f>IFERROR(IF(LEN(INDEX(PlansAndNotes!$E$6:$E$4005,ROW(B2080)-ROW($C$3)))=0,"",INDEX(PlansAndNotes!$E$6:$E$4005,ROW(B2080)-ROW($C$3))),"")</f>
        <v/>
      </c>
      <c r="Q2080" s="363" t="str">
        <f>IFERROR(IF(LEN(INDEX(PlansAndNotes!$G$6:$G$4005,ROW(B2080)-ROW($C$3)))=0,"",INDEX(PlansAndNotes!$G$6:$G$4005,ROW(B2080)-ROW($C$3))),"")</f>
        <v/>
      </c>
      <c r="R2080" s="361" t="str">
        <f>IFERROR(IF(LEN(D2080)&gt;0,IF(LEN(INDEX(AdressBook!$C$6:$C$25,MATCH(D2080,AdressBook!$B$6:$B$25,0),1))=0,"",INDEX(AdressBook!$C$6:$C$25,MATCH(D2080,AdressBook!$B$6:$B$25,0),1)),""),"")</f>
        <v/>
      </c>
      <c r="S2080" s="165">
        <f>IF(LEN(C2080)&gt;0,IFERROR(IF(MATCH(C2080,C2081:$C$4004,0)&gt;0,-1,ROW(S2080)-ROW($S$3)),ROW(S2080)-ROW($S$3)),-1)</f>
        <v>-1</v>
      </c>
      <c r="T2080" s="165">
        <f t="shared" si="232"/>
        <v>0</v>
      </c>
      <c r="U2080" s="165" t="str">
        <f t="shared" si="233"/>
        <v/>
      </c>
      <c r="V2080" s="165" t="str">
        <f>IFERROR(IF(OR(C2080="",S2080&lt;0),"",IF(SUBTOTAL(3,C2080:C2080)=0,-1,SUBTOTAL(3,$C$4:C2080))),"")</f>
        <v/>
      </c>
      <c r="W2080" s="156" t="str">
        <f t="array" ref="W2080">IF(LEN(C2080)&gt;0,IFERROR(IF(MATCH(C2080,$C$3:$C2079,0)&gt;0,N2080-INDEX($N$3:N2079,SUMPRODUCT(MAX(ROW($C$3:$C2079)*(C2080=$C$3:$C2079)))-2,1),""),""),"")</f>
        <v/>
      </c>
      <c r="X2080" s="156">
        <f t="shared" ca="1" si="234"/>
        <v>1</v>
      </c>
      <c r="Y2080" s="156">
        <f t="shared" ca="1" si="235"/>
        <v>1</v>
      </c>
    </row>
    <row r="2081" spans="2:25" hidden="1" x14ac:dyDescent="0.25">
      <c r="B2081" s="390" t="str">
        <f>IFERROR(IF(LEN(INDEX(PlansAndNotes!$B$6:$B$2005,ROW(A2081)-ROW($B$3)))=0,"",INDEX(PlansAndNotes!$B$6:$B$2005,ROW(A2081)-ROW($B$3))),"")</f>
        <v/>
      </c>
      <c r="C2081" s="387" t="str">
        <f t="shared" si="230"/>
        <v/>
      </c>
      <c r="D2081" s="361" t="str">
        <f>IFERROR(IF(LEN(C2081)&gt;0,IF(LEN(INDEX(TasksList!$C$6:$C$25,MATCH(C2081,TasksList!$B$6:$B$25,0),1))=0,"",INDEX(TasksList!$C$6:$C$25,MATCH(C2081,TasksList!$B$6:$B$25,0),1)),""),"")</f>
        <v/>
      </c>
      <c r="E2081" s="361" t="str">
        <f>IFERROR(IF(LEN(C2081)&gt;0,IF(LEN(INDEX(TasksList!$F$6:$F$25,MATCH(C2081,TasksList!$B$6:$B$25,0),1))=0,"not set!",INDEX(TasksList!$F$6:$F$25,MATCH(C2081,TasksList!$B$6:$B$25,0),1)),""),"")</f>
        <v/>
      </c>
      <c r="F2081" s="360" t="str">
        <f>IFERROR(IF(LEN(D2081)&gt;0,IF(LEN(INDEX(AdressBook!$D$6:$D$25,MATCH(D2081,AdressBook!$B$6:$B$25,0),1))=0,"",INDEX(AdressBook!$D$6:$D$25,MATCH(D2081,AdressBook!$B$6:$B$25,0),1)),""),"")</f>
        <v/>
      </c>
      <c r="G2081" s="361" t="str">
        <f>IFERROR(IF(LEN(INDEX(PlansAndNotes!$F$6:$F$4005,ROW(B2081)-ROW($C$3)))=0,"",INDEX(PlansAndNotes!$F$6:$F$4005,ROW(B2081)-ROW($C$3))),"")</f>
        <v/>
      </c>
      <c r="H2081" s="361" t="str">
        <f>IFERROR(IF(LEN(C2081)&gt;0,IF(LEN(INDEX(TasksList!$G$6:$G$25,MATCH(C2081,TasksList!$B$6:$B$25,0),1))=0,"",INDEX(TasksList!$G$6:$G$25,MATCH(C2081,TasksList!$B$6:$B$25,0),1)),""),"")</f>
        <v/>
      </c>
      <c r="N2081" s="362" t="str">
        <f>IFERROR(IF(LEN(INDEX(PlansAndNotes!$D$6:$D$4005,ROW(B2081)-ROW($C$3)))=0,"",INDEX(PlansAndNotes!$D$6:$D$4005,ROW(B2081)-ROW($C$3))),"")</f>
        <v/>
      </c>
      <c r="O2081" s="165" t="str">
        <f t="shared" si="231"/>
        <v/>
      </c>
      <c r="P2081" s="363" t="str">
        <f>IFERROR(IF(LEN(INDEX(PlansAndNotes!$E$6:$E$4005,ROW(B2081)-ROW($C$3)))=0,"",INDEX(PlansAndNotes!$E$6:$E$4005,ROW(B2081)-ROW($C$3))),"")</f>
        <v/>
      </c>
      <c r="Q2081" s="363" t="str">
        <f>IFERROR(IF(LEN(INDEX(PlansAndNotes!$G$6:$G$4005,ROW(B2081)-ROW($C$3)))=0,"",INDEX(PlansAndNotes!$G$6:$G$4005,ROW(B2081)-ROW($C$3))),"")</f>
        <v/>
      </c>
      <c r="R2081" s="361" t="str">
        <f>IFERROR(IF(LEN(D2081)&gt;0,IF(LEN(INDEX(AdressBook!$C$6:$C$25,MATCH(D2081,AdressBook!$B$6:$B$25,0),1))=0,"",INDEX(AdressBook!$C$6:$C$25,MATCH(D2081,AdressBook!$B$6:$B$25,0),1)),""),"")</f>
        <v/>
      </c>
      <c r="S2081" s="165">
        <f>IF(LEN(C2081)&gt;0,IFERROR(IF(MATCH(C2081,C2082:$C$4004,0)&gt;0,-1,ROW(S2081)-ROW($S$3)),ROW(S2081)-ROW($S$3)),-1)</f>
        <v>-1</v>
      </c>
      <c r="T2081" s="165">
        <f t="shared" si="232"/>
        <v>0</v>
      </c>
      <c r="U2081" s="165" t="str">
        <f t="shared" si="233"/>
        <v/>
      </c>
      <c r="V2081" s="165" t="str">
        <f>IFERROR(IF(OR(C2081="",S2081&lt;0),"",IF(SUBTOTAL(3,C2081:C2081)=0,-1,SUBTOTAL(3,$C$4:C2081))),"")</f>
        <v/>
      </c>
      <c r="W2081" s="156" t="str">
        <f t="array" ref="W2081">IF(LEN(C2081)&gt;0,IFERROR(IF(MATCH(C2081,$C$3:$C2080,0)&gt;0,N2081-INDEX($N$3:N2080,SUMPRODUCT(MAX(ROW($C$3:$C2080)*(C2081=$C$3:$C2080)))-2,1),""),""),"")</f>
        <v/>
      </c>
      <c r="X2081" s="156">
        <f t="shared" ca="1" si="234"/>
        <v>1</v>
      </c>
      <c r="Y2081" s="156">
        <f t="shared" ca="1" si="235"/>
        <v>1</v>
      </c>
    </row>
    <row r="2082" spans="2:25" hidden="1" x14ac:dyDescent="0.25">
      <c r="B2082" s="390" t="str">
        <f>IFERROR(IF(LEN(INDEX(PlansAndNotes!$B$6:$B$2005,ROW(A2082)-ROW($B$3)))=0,"",INDEX(PlansAndNotes!$B$6:$B$2005,ROW(A2082)-ROW($B$3))),"")</f>
        <v/>
      </c>
      <c r="C2082" s="387" t="str">
        <f t="shared" si="230"/>
        <v/>
      </c>
      <c r="D2082" s="361" t="str">
        <f>IFERROR(IF(LEN(C2082)&gt;0,IF(LEN(INDEX(TasksList!$C$6:$C$25,MATCH(C2082,TasksList!$B$6:$B$25,0),1))=0,"",INDEX(TasksList!$C$6:$C$25,MATCH(C2082,TasksList!$B$6:$B$25,0),1)),""),"")</f>
        <v/>
      </c>
      <c r="E2082" s="361" t="str">
        <f>IFERROR(IF(LEN(C2082)&gt;0,IF(LEN(INDEX(TasksList!$F$6:$F$25,MATCH(C2082,TasksList!$B$6:$B$25,0),1))=0,"not set!",INDEX(TasksList!$F$6:$F$25,MATCH(C2082,TasksList!$B$6:$B$25,0),1)),""),"")</f>
        <v/>
      </c>
      <c r="F2082" s="360" t="str">
        <f>IFERROR(IF(LEN(D2082)&gt;0,IF(LEN(INDEX(AdressBook!$D$6:$D$25,MATCH(D2082,AdressBook!$B$6:$B$25,0),1))=0,"",INDEX(AdressBook!$D$6:$D$25,MATCH(D2082,AdressBook!$B$6:$B$25,0),1)),""),"")</f>
        <v/>
      </c>
      <c r="G2082" s="361" t="str">
        <f>IFERROR(IF(LEN(INDEX(PlansAndNotes!$F$6:$F$4005,ROW(B2082)-ROW($C$3)))=0,"",INDEX(PlansAndNotes!$F$6:$F$4005,ROW(B2082)-ROW($C$3))),"")</f>
        <v/>
      </c>
      <c r="H2082" s="361" t="str">
        <f>IFERROR(IF(LEN(C2082)&gt;0,IF(LEN(INDEX(TasksList!$G$6:$G$25,MATCH(C2082,TasksList!$B$6:$B$25,0),1))=0,"",INDEX(TasksList!$G$6:$G$25,MATCH(C2082,TasksList!$B$6:$B$25,0),1)),""),"")</f>
        <v/>
      </c>
      <c r="N2082" s="362" t="str">
        <f>IFERROR(IF(LEN(INDEX(PlansAndNotes!$D$6:$D$4005,ROW(B2082)-ROW($C$3)))=0,"",INDEX(PlansAndNotes!$D$6:$D$4005,ROW(B2082)-ROW($C$3))),"")</f>
        <v/>
      </c>
      <c r="O2082" s="165" t="str">
        <f t="shared" si="231"/>
        <v/>
      </c>
      <c r="P2082" s="363" t="str">
        <f>IFERROR(IF(LEN(INDEX(PlansAndNotes!$E$6:$E$4005,ROW(B2082)-ROW($C$3)))=0,"",INDEX(PlansAndNotes!$E$6:$E$4005,ROW(B2082)-ROW($C$3))),"")</f>
        <v/>
      </c>
      <c r="Q2082" s="363" t="str">
        <f>IFERROR(IF(LEN(INDEX(PlansAndNotes!$G$6:$G$4005,ROW(B2082)-ROW($C$3)))=0,"",INDEX(PlansAndNotes!$G$6:$G$4005,ROW(B2082)-ROW($C$3))),"")</f>
        <v/>
      </c>
      <c r="R2082" s="361" t="str">
        <f>IFERROR(IF(LEN(D2082)&gt;0,IF(LEN(INDEX(AdressBook!$C$6:$C$25,MATCH(D2082,AdressBook!$B$6:$B$25,0),1))=0,"",INDEX(AdressBook!$C$6:$C$25,MATCH(D2082,AdressBook!$B$6:$B$25,0),1)),""),"")</f>
        <v/>
      </c>
      <c r="S2082" s="165">
        <f>IF(LEN(C2082)&gt;0,IFERROR(IF(MATCH(C2082,C2083:$C$4004,0)&gt;0,-1,ROW(S2082)-ROW($S$3)),ROW(S2082)-ROW($S$3)),-1)</f>
        <v>-1</v>
      </c>
      <c r="T2082" s="165">
        <f t="shared" si="232"/>
        <v>0</v>
      </c>
      <c r="U2082" s="165" t="str">
        <f t="shared" si="233"/>
        <v/>
      </c>
      <c r="V2082" s="165" t="str">
        <f>IFERROR(IF(OR(C2082="",S2082&lt;0),"",IF(SUBTOTAL(3,C2082:C2082)=0,-1,SUBTOTAL(3,$C$4:C2082))),"")</f>
        <v/>
      </c>
      <c r="W2082" s="156" t="str">
        <f t="array" ref="W2082">IF(LEN(C2082)&gt;0,IFERROR(IF(MATCH(C2082,$C$3:$C2081,0)&gt;0,N2082-INDEX($N$3:N2081,SUMPRODUCT(MAX(ROW($C$3:$C2081)*(C2082=$C$3:$C2081)))-2,1),""),""),"")</f>
        <v/>
      </c>
      <c r="X2082" s="156">
        <f t="shared" ca="1" si="234"/>
        <v>1</v>
      </c>
      <c r="Y2082" s="156">
        <f t="shared" ca="1" si="235"/>
        <v>1</v>
      </c>
    </row>
    <row r="2083" spans="2:25" hidden="1" x14ac:dyDescent="0.25">
      <c r="B2083" s="390" t="str">
        <f>IFERROR(IF(LEN(INDEX(PlansAndNotes!$B$6:$B$2005,ROW(A2083)-ROW($B$3)))=0,"",INDEX(PlansAndNotes!$B$6:$B$2005,ROW(A2083)-ROW($B$3))),"")</f>
        <v/>
      </c>
      <c r="C2083" s="387" t="str">
        <f t="shared" si="230"/>
        <v/>
      </c>
      <c r="D2083" s="361" t="str">
        <f>IFERROR(IF(LEN(C2083)&gt;0,IF(LEN(INDEX(TasksList!$C$6:$C$25,MATCH(C2083,TasksList!$B$6:$B$25,0),1))=0,"",INDEX(TasksList!$C$6:$C$25,MATCH(C2083,TasksList!$B$6:$B$25,0),1)),""),"")</f>
        <v/>
      </c>
      <c r="E2083" s="361" t="str">
        <f>IFERROR(IF(LEN(C2083)&gt;0,IF(LEN(INDEX(TasksList!$F$6:$F$25,MATCH(C2083,TasksList!$B$6:$B$25,0),1))=0,"not set!",INDEX(TasksList!$F$6:$F$25,MATCH(C2083,TasksList!$B$6:$B$25,0),1)),""),"")</f>
        <v/>
      </c>
      <c r="F2083" s="360" t="str">
        <f>IFERROR(IF(LEN(D2083)&gt;0,IF(LEN(INDEX(AdressBook!$D$6:$D$25,MATCH(D2083,AdressBook!$B$6:$B$25,0),1))=0,"",INDEX(AdressBook!$D$6:$D$25,MATCH(D2083,AdressBook!$B$6:$B$25,0),1)),""),"")</f>
        <v/>
      </c>
      <c r="G2083" s="361" t="str">
        <f>IFERROR(IF(LEN(INDEX(PlansAndNotes!$F$6:$F$4005,ROW(B2083)-ROW($C$3)))=0,"",INDEX(PlansAndNotes!$F$6:$F$4005,ROW(B2083)-ROW($C$3))),"")</f>
        <v/>
      </c>
      <c r="H2083" s="361" t="str">
        <f>IFERROR(IF(LEN(C2083)&gt;0,IF(LEN(INDEX(TasksList!$G$6:$G$25,MATCH(C2083,TasksList!$B$6:$B$25,0),1))=0,"",INDEX(TasksList!$G$6:$G$25,MATCH(C2083,TasksList!$B$6:$B$25,0),1)),""),"")</f>
        <v/>
      </c>
      <c r="N2083" s="362" t="str">
        <f>IFERROR(IF(LEN(INDEX(PlansAndNotes!$D$6:$D$4005,ROW(B2083)-ROW($C$3)))=0,"",INDEX(PlansAndNotes!$D$6:$D$4005,ROW(B2083)-ROW($C$3))),"")</f>
        <v/>
      </c>
      <c r="O2083" s="165" t="str">
        <f t="shared" si="231"/>
        <v/>
      </c>
      <c r="P2083" s="363" t="str">
        <f>IFERROR(IF(LEN(INDEX(PlansAndNotes!$E$6:$E$4005,ROW(B2083)-ROW($C$3)))=0,"",INDEX(PlansAndNotes!$E$6:$E$4005,ROW(B2083)-ROW($C$3))),"")</f>
        <v/>
      </c>
      <c r="Q2083" s="363" t="str">
        <f>IFERROR(IF(LEN(INDEX(PlansAndNotes!$G$6:$G$4005,ROW(B2083)-ROW($C$3)))=0,"",INDEX(PlansAndNotes!$G$6:$G$4005,ROW(B2083)-ROW($C$3))),"")</f>
        <v/>
      </c>
      <c r="R2083" s="361" t="str">
        <f>IFERROR(IF(LEN(D2083)&gt;0,IF(LEN(INDEX(AdressBook!$C$6:$C$25,MATCH(D2083,AdressBook!$B$6:$B$25,0),1))=0,"",INDEX(AdressBook!$C$6:$C$25,MATCH(D2083,AdressBook!$B$6:$B$25,0),1)),""),"")</f>
        <v/>
      </c>
      <c r="S2083" s="165">
        <f>IF(LEN(C2083)&gt;0,IFERROR(IF(MATCH(C2083,C2084:$C$4004,0)&gt;0,-1,ROW(S2083)-ROW($S$3)),ROW(S2083)-ROW($S$3)),-1)</f>
        <v>-1</v>
      </c>
      <c r="T2083" s="165">
        <f t="shared" si="232"/>
        <v>0</v>
      </c>
      <c r="U2083" s="165" t="str">
        <f t="shared" si="233"/>
        <v/>
      </c>
      <c r="V2083" s="165" t="str">
        <f>IFERROR(IF(OR(C2083="",S2083&lt;0),"",IF(SUBTOTAL(3,C2083:C2083)=0,-1,SUBTOTAL(3,$C$4:C2083))),"")</f>
        <v/>
      </c>
      <c r="W2083" s="156" t="str">
        <f t="array" ref="W2083">IF(LEN(C2083)&gt;0,IFERROR(IF(MATCH(C2083,$C$3:$C2082,0)&gt;0,N2083-INDEX($N$3:N2082,SUMPRODUCT(MAX(ROW($C$3:$C2082)*(C2083=$C$3:$C2082)))-2,1),""),""),"")</f>
        <v/>
      </c>
      <c r="X2083" s="156">
        <f t="shared" ca="1" si="234"/>
        <v>1</v>
      </c>
      <c r="Y2083" s="156">
        <f t="shared" ca="1" si="235"/>
        <v>1</v>
      </c>
    </row>
    <row r="2084" spans="2:25" hidden="1" x14ac:dyDescent="0.25">
      <c r="B2084" s="390" t="str">
        <f>IFERROR(IF(LEN(INDEX(PlansAndNotes!$B$6:$B$2005,ROW(A2084)-ROW($B$3)))=0,"",INDEX(PlansAndNotes!$B$6:$B$2005,ROW(A2084)-ROW($B$3))),"")</f>
        <v/>
      </c>
      <c r="C2084" s="387" t="str">
        <f t="shared" ref="C2084:C2115" si="236">IF(LEN(B2084)&gt;0,LEFT(B2084,SEARCH(" - ",B2084)-1)*1,"")</f>
        <v/>
      </c>
      <c r="D2084" s="361" t="str">
        <f>IFERROR(IF(LEN(C2084)&gt;0,IF(LEN(INDEX(TasksList!$C$6:$C$25,MATCH(C2084,TasksList!$B$6:$B$25,0),1))=0,"",INDEX(TasksList!$C$6:$C$25,MATCH(C2084,TasksList!$B$6:$B$25,0),1)),""),"")</f>
        <v/>
      </c>
      <c r="E2084" s="361" t="str">
        <f>IFERROR(IF(LEN(C2084)&gt;0,IF(LEN(INDEX(TasksList!$F$6:$F$25,MATCH(C2084,TasksList!$B$6:$B$25,0),1))=0,"not set!",INDEX(TasksList!$F$6:$F$25,MATCH(C2084,TasksList!$B$6:$B$25,0),1)),""),"")</f>
        <v/>
      </c>
      <c r="F2084" s="360" t="str">
        <f>IFERROR(IF(LEN(D2084)&gt;0,IF(LEN(INDEX(AdressBook!$D$6:$D$25,MATCH(D2084,AdressBook!$B$6:$B$25,0),1))=0,"",INDEX(AdressBook!$D$6:$D$25,MATCH(D2084,AdressBook!$B$6:$B$25,0),1)),""),"")</f>
        <v/>
      </c>
      <c r="G2084" s="361" t="str">
        <f>IFERROR(IF(LEN(INDEX(PlansAndNotes!$F$6:$F$4005,ROW(B2084)-ROW($C$3)))=0,"",INDEX(PlansAndNotes!$F$6:$F$4005,ROW(B2084)-ROW($C$3))),"")</f>
        <v/>
      </c>
      <c r="H2084" s="361" t="str">
        <f>IFERROR(IF(LEN(C2084)&gt;0,IF(LEN(INDEX(TasksList!$G$6:$G$25,MATCH(C2084,TasksList!$B$6:$B$25,0),1))=0,"",INDEX(TasksList!$G$6:$G$25,MATCH(C2084,TasksList!$B$6:$B$25,0),1)),""),"")</f>
        <v/>
      </c>
      <c r="N2084" s="362" t="str">
        <f>IFERROR(IF(LEN(INDEX(PlansAndNotes!$D$6:$D$4005,ROW(B2084)-ROW($C$3)))=0,"",INDEX(PlansAndNotes!$D$6:$D$4005,ROW(B2084)-ROW($C$3))),"")</f>
        <v/>
      </c>
      <c r="O2084" s="165" t="str">
        <f t="shared" si="231"/>
        <v/>
      </c>
      <c r="P2084" s="363" t="str">
        <f>IFERROR(IF(LEN(INDEX(PlansAndNotes!$E$6:$E$4005,ROW(B2084)-ROW($C$3)))=0,"",INDEX(PlansAndNotes!$E$6:$E$4005,ROW(B2084)-ROW($C$3))),"")</f>
        <v/>
      </c>
      <c r="Q2084" s="363" t="str">
        <f>IFERROR(IF(LEN(INDEX(PlansAndNotes!$G$6:$G$4005,ROW(B2084)-ROW($C$3)))=0,"",INDEX(PlansAndNotes!$G$6:$G$4005,ROW(B2084)-ROW($C$3))),"")</f>
        <v/>
      </c>
      <c r="R2084" s="361" t="str">
        <f>IFERROR(IF(LEN(D2084)&gt;0,IF(LEN(INDEX(AdressBook!$C$6:$C$25,MATCH(D2084,AdressBook!$B$6:$B$25,0),1))=0,"",INDEX(AdressBook!$C$6:$C$25,MATCH(D2084,AdressBook!$B$6:$B$25,0),1)),""),"")</f>
        <v/>
      </c>
      <c r="S2084" s="165">
        <f>IF(LEN(C2084)&gt;0,IFERROR(IF(MATCH(C2084,C2085:$C$4004,0)&gt;0,-1,ROW(S2084)-ROW($S$3)),ROW(S2084)-ROW($S$3)),-1)</f>
        <v>-1</v>
      </c>
      <c r="T2084" s="165">
        <f t="shared" si="232"/>
        <v>0</v>
      </c>
      <c r="U2084" s="165" t="str">
        <f t="shared" si="233"/>
        <v/>
      </c>
      <c r="V2084" s="165" t="str">
        <f>IFERROR(IF(OR(C2084="",S2084&lt;0),"",IF(SUBTOTAL(3,C2084:C2084)=0,-1,SUBTOTAL(3,$C$4:C2084))),"")</f>
        <v/>
      </c>
      <c r="W2084" s="156" t="str">
        <f t="array" ref="W2084">IF(LEN(C2084)&gt;0,IFERROR(IF(MATCH(C2084,$C$3:$C2083,0)&gt;0,N2084-INDEX($N$3:N2083,SUMPRODUCT(MAX(ROW($C$3:$C2083)*(C2084=$C$3:$C2083)))-2,1),""),""),"")</f>
        <v/>
      </c>
      <c r="X2084" s="156">
        <f t="shared" ca="1" si="234"/>
        <v>1</v>
      </c>
      <c r="Y2084" s="156">
        <f t="shared" ca="1" si="235"/>
        <v>1</v>
      </c>
    </row>
    <row r="2085" spans="2:25" hidden="1" x14ac:dyDescent="0.25">
      <c r="B2085" s="390" t="str">
        <f>IFERROR(IF(LEN(INDEX(PlansAndNotes!$B$6:$B$2005,ROW(A2085)-ROW($B$3)))=0,"",INDEX(PlansAndNotes!$B$6:$B$2005,ROW(A2085)-ROW($B$3))),"")</f>
        <v/>
      </c>
      <c r="C2085" s="387" t="str">
        <f t="shared" si="236"/>
        <v/>
      </c>
      <c r="D2085" s="361" t="str">
        <f>IFERROR(IF(LEN(C2085)&gt;0,IF(LEN(INDEX(TasksList!$C$6:$C$25,MATCH(C2085,TasksList!$B$6:$B$25,0),1))=0,"",INDEX(TasksList!$C$6:$C$25,MATCH(C2085,TasksList!$B$6:$B$25,0),1)),""),"")</f>
        <v/>
      </c>
      <c r="E2085" s="361" t="str">
        <f>IFERROR(IF(LEN(C2085)&gt;0,IF(LEN(INDEX(TasksList!$F$6:$F$25,MATCH(C2085,TasksList!$B$6:$B$25,0),1))=0,"not set!",INDEX(TasksList!$F$6:$F$25,MATCH(C2085,TasksList!$B$6:$B$25,0),1)),""),"")</f>
        <v/>
      </c>
      <c r="F2085" s="360" t="str">
        <f>IFERROR(IF(LEN(D2085)&gt;0,IF(LEN(INDEX(AdressBook!$D$6:$D$25,MATCH(D2085,AdressBook!$B$6:$B$25,0),1))=0,"",INDEX(AdressBook!$D$6:$D$25,MATCH(D2085,AdressBook!$B$6:$B$25,0),1)),""),"")</f>
        <v/>
      </c>
      <c r="G2085" s="361" t="str">
        <f>IFERROR(IF(LEN(INDEX(PlansAndNotes!$F$6:$F$4005,ROW(B2085)-ROW($C$3)))=0,"",INDEX(PlansAndNotes!$F$6:$F$4005,ROW(B2085)-ROW($C$3))),"")</f>
        <v/>
      </c>
      <c r="H2085" s="361" t="str">
        <f>IFERROR(IF(LEN(C2085)&gt;0,IF(LEN(INDEX(TasksList!$G$6:$G$25,MATCH(C2085,TasksList!$B$6:$B$25,0),1))=0,"",INDEX(TasksList!$G$6:$G$25,MATCH(C2085,TasksList!$B$6:$B$25,0),1)),""),"")</f>
        <v/>
      </c>
      <c r="N2085" s="362" t="str">
        <f>IFERROR(IF(LEN(INDEX(PlansAndNotes!$D$6:$D$4005,ROW(B2085)-ROW($C$3)))=0,"",INDEX(PlansAndNotes!$D$6:$D$4005,ROW(B2085)-ROW($C$3))),"")</f>
        <v/>
      </c>
      <c r="O2085" s="165" t="str">
        <f t="shared" si="231"/>
        <v/>
      </c>
      <c r="P2085" s="363" t="str">
        <f>IFERROR(IF(LEN(INDEX(PlansAndNotes!$E$6:$E$4005,ROW(B2085)-ROW($C$3)))=0,"",INDEX(PlansAndNotes!$E$6:$E$4005,ROW(B2085)-ROW($C$3))),"")</f>
        <v/>
      </c>
      <c r="Q2085" s="363" t="str">
        <f>IFERROR(IF(LEN(INDEX(PlansAndNotes!$G$6:$G$4005,ROW(B2085)-ROW($C$3)))=0,"",INDEX(PlansAndNotes!$G$6:$G$4005,ROW(B2085)-ROW($C$3))),"")</f>
        <v/>
      </c>
      <c r="R2085" s="361" t="str">
        <f>IFERROR(IF(LEN(D2085)&gt;0,IF(LEN(INDEX(AdressBook!$C$6:$C$25,MATCH(D2085,AdressBook!$B$6:$B$25,0),1))=0,"",INDEX(AdressBook!$C$6:$C$25,MATCH(D2085,AdressBook!$B$6:$B$25,0),1)),""),"")</f>
        <v/>
      </c>
      <c r="S2085" s="165">
        <f>IF(LEN(C2085)&gt;0,IFERROR(IF(MATCH(C2085,C2086:$C$4004,0)&gt;0,-1,ROW(S2085)-ROW($S$3)),ROW(S2085)-ROW($S$3)),-1)</f>
        <v>-1</v>
      </c>
      <c r="T2085" s="165">
        <f t="shared" si="232"/>
        <v>0</v>
      </c>
      <c r="U2085" s="165" t="str">
        <f t="shared" si="233"/>
        <v/>
      </c>
      <c r="V2085" s="165" t="str">
        <f>IFERROR(IF(OR(C2085="",S2085&lt;0),"",IF(SUBTOTAL(3,C2085:C2085)=0,-1,SUBTOTAL(3,$C$4:C2085))),"")</f>
        <v/>
      </c>
      <c r="W2085" s="156" t="str">
        <f t="array" ref="W2085">IF(LEN(C2085)&gt;0,IFERROR(IF(MATCH(C2085,$C$3:$C2084,0)&gt;0,N2085-INDEX($N$3:N2084,SUMPRODUCT(MAX(ROW($C$3:$C2084)*(C2085=$C$3:$C2084)))-2,1),""),""),"")</f>
        <v/>
      </c>
      <c r="X2085" s="156">
        <f t="shared" ca="1" si="234"/>
        <v>1</v>
      </c>
      <c r="Y2085" s="156">
        <f t="shared" ca="1" si="235"/>
        <v>1</v>
      </c>
    </row>
    <row r="2086" spans="2:25" hidden="1" x14ac:dyDescent="0.25">
      <c r="B2086" s="390" t="str">
        <f>IFERROR(IF(LEN(INDEX(PlansAndNotes!$B$6:$B$2005,ROW(A2086)-ROW($B$3)))=0,"",INDEX(PlansAndNotes!$B$6:$B$2005,ROW(A2086)-ROW($B$3))),"")</f>
        <v/>
      </c>
      <c r="C2086" s="387" t="str">
        <f t="shared" si="236"/>
        <v/>
      </c>
      <c r="D2086" s="361" t="str">
        <f>IFERROR(IF(LEN(C2086)&gt;0,IF(LEN(INDEX(TasksList!$C$6:$C$25,MATCH(C2086,TasksList!$B$6:$B$25,0),1))=0,"",INDEX(TasksList!$C$6:$C$25,MATCH(C2086,TasksList!$B$6:$B$25,0),1)),""),"")</f>
        <v/>
      </c>
      <c r="E2086" s="361" t="str">
        <f>IFERROR(IF(LEN(C2086)&gt;0,IF(LEN(INDEX(TasksList!$F$6:$F$25,MATCH(C2086,TasksList!$B$6:$B$25,0),1))=0,"not set!",INDEX(TasksList!$F$6:$F$25,MATCH(C2086,TasksList!$B$6:$B$25,0),1)),""),"")</f>
        <v/>
      </c>
      <c r="F2086" s="360" t="str">
        <f>IFERROR(IF(LEN(D2086)&gt;0,IF(LEN(INDEX(AdressBook!$D$6:$D$25,MATCH(D2086,AdressBook!$B$6:$B$25,0),1))=0,"",INDEX(AdressBook!$D$6:$D$25,MATCH(D2086,AdressBook!$B$6:$B$25,0),1)),""),"")</f>
        <v/>
      </c>
      <c r="G2086" s="361" t="str">
        <f>IFERROR(IF(LEN(INDEX(PlansAndNotes!$F$6:$F$4005,ROW(B2086)-ROW($C$3)))=0,"",INDEX(PlansAndNotes!$F$6:$F$4005,ROW(B2086)-ROW($C$3))),"")</f>
        <v/>
      </c>
      <c r="H2086" s="361" t="str">
        <f>IFERROR(IF(LEN(C2086)&gt;0,IF(LEN(INDEX(TasksList!$G$6:$G$25,MATCH(C2086,TasksList!$B$6:$B$25,0),1))=0,"",INDEX(TasksList!$G$6:$G$25,MATCH(C2086,TasksList!$B$6:$B$25,0),1)),""),"")</f>
        <v/>
      </c>
      <c r="N2086" s="362" t="str">
        <f>IFERROR(IF(LEN(INDEX(PlansAndNotes!$D$6:$D$4005,ROW(B2086)-ROW($C$3)))=0,"",INDEX(PlansAndNotes!$D$6:$D$4005,ROW(B2086)-ROW($C$3))),"")</f>
        <v/>
      </c>
      <c r="O2086" s="165" t="str">
        <f t="shared" si="231"/>
        <v/>
      </c>
      <c r="P2086" s="363" t="str">
        <f>IFERROR(IF(LEN(INDEX(PlansAndNotes!$E$6:$E$4005,ROW(B2086)-ROW($C$3)))=0,"",INDEX(PlansAndNotes!$E$6:$E$4005,ROW(B2086)-ROW($C$3))),"")</f>
        <v/>
      </c>
      <c r="Q2086" s="363" t="str">
        <f>IFERROR(IF(LEN(INDEX(PlansAndNotes!$G$6:$G$4005,ROW(B2086)-ROW($C$3)))=0,"",INDEX(PlansAndNotes!$G$6:$G$4005,ROW(B2086)-ROW($C$3))),"")</f>
        <v/>
      </c>
      <c r="R2086" s="361" t="str">
        <f>IFERROR(IF(LEN(D2086)&gt;0,IF(LEN(INDEX(AdressBook!$C$6:$C$25,MATCH(D2086,AdressBook!$B$6:$B$25,0),1))=0,"",INDEX(AdressBook!$C$6:$C$25,MATCH(D2086,AdressBook!$B$6:$B$25,0),1)),""),"")</f>
        <v/>
      </c>
      <c r="S2086" s="165">
        <f>IF(LEN(C2086)&gt;0,IFERROR(IF(MATCH(C2086,C2087:$C$4004,0)&gt;0,-1,ROW(S2086)-ROW($S$3)),ROW(S2086)-ROW($S$3)),-1)</f>
        <v>-1</v>
      </c>
      <c r="T2086" s="165">
        <f t="shared" si="232"/>
        <v>0</v>
      </c>
      <c r="U2086" s="165" t="str">
        <f t="shared" si="233"/>
        <v/>
      </c>
      <c r="V2086" s="165" t="str">
        <f>IFERROR(IF(OR(C2086="",S2086&lt;0),"",IF(SUBTOTAL(3,C2086:C2086)=0,-1,SUBTOTAL(3,$C$4:C2086))),"")</f>
        <v/>
      </c>
      <c r="W2086" s="156" t="str">
        <f t="array" ref="W2086">IF(LEN(C2086)&gt;0,IFERROR(IF(MATCH(C2086,$C$3:$C2085,0)&gt;0,N2086-INDEX($N$3:N2085,SUMPRODUCT(MAX(ROW($C$3:$C2085)*(C2086=$C$3:$C2085)))-2,1),""),""),"")</f>
        <v/>
      </c>
      <c r="X2086" s="156">
        <f t="shared" ca="1" si="234"/>
        <v>1</v>
      </c>
      <c r="Y2086" s="156">
        <f t="shared" ca="1" si="235"/>
        <v>1</v>
      </c>
    </row>
    <row r="2087" spans="2:25" hidden="1" x14ac:dyDescent="0.25">
      <c r="B2087" s="390" t="str">
        <f>IFERROR(IF(LEN(INDEX(PlansAndNotes!$B$6:$B$2005,ROW(A2087)-ROW($B$3)))=0,"",INDEX(PlansAndNotes!$B$6:$B$2005,ROW(A2087)-ROW($B$3))),"")</f>
        <v/>
      </c>
      <c r="C2087" s="387" t="str">
        <f t="shared" si="236"/>
        <v/>
      </c>
      <c r="D2087" s="361" t="str">
        <f>IFERROR(IF(LEN(C2087)&gt;0,IF(LEN(INDEX(TasksList!$C$6:$C$25,MATCH(C2087,TasksList!$B$6:$B$25,0),1))=0,"",INDEX(TasksList!$C$6:$C$25,MATCH(C2087,TasksList!$B$6:$B$25,0),1)),""),"")</f>
        <v/>
      </c>
      <c r="E2087" s="361" t="str">
        <f>IFERROR(IF(LEN(C2087)&gt;0,IF(LEN(INDEX(TasksList!$F$6:$F$25,MATCH(C2087,TasksList!$B$6:$B$25,0),1))=0,"not set!",INDEX(TasksList!$F$6:$F$25,MATCH(C2087,TasksList!$B$6:$B$25,0),1)),""),"")</f>
        <v/>
      </c>
      <c r="F2087" s="360" t="str">
        <f>IFERROR(IF(LEN(D2087)&gt;0,IF(LEN(INDEX(AdressBook!$D$6:$D$25,MATCH(D2087,AdressBook!$B$6:$B$25,0),1))=0,"",INDEX(AdressBook!$D$6:$D$25,MATCH(D2087,AdressBook!$B$6:$B$25,0),1)),""),"")</f>
        <v/>
      </c>
      <c r="G2087" s="361" t="str">
        <f>IFERROR(IF(LEN(INDEX(PlansAndNotes!$F$6:$F$4005,ROW(B2087)-ROW($C$3)))=0,"",INDEX(PlansAndNotes!$F$6:$F$4005,ROW(B2087)-ROW($C$3))),"")</f>
        <v/>
      </c>
      <c r="H2087" s="361" t="str">
        <f>IFERROR(IF(LEN(C2087)&gt;0,IF(LEN(INDEX(TasksList!$G$6:$G$25,MATCH(C2087,TasksList!$B$6:$B$25,0),1))=0,"",INDEX(TasksList!$G$6:$G$25,MATCH(C2087,TasksList!$B$6:$B$25,0),1)),""),"")</f>
        <v/>
      </c>
      <c r="N2087" s="362" t="str">
        <f>IFERROR(IF(LEN(INDEX(PlansAndNotes!$D$6:$D$4005,ROW(B2087)-ROW($C$3)))=0,"",INDEX(PlansAndNotes!$D$6:$D$4005,ROW(B2087)-ROW($C$3))),"")</f>
        <v/>
      </c>
      <c r="O2087" s="165" t="str">
        <f t="shared" si="231"/>
        <v/>
      </c>
      <c r="P2087" s="363" t="str">
        <f>IFERROR(IF(LEN(INDEX(PlansAndNotes!$E$6:$E$4005,ROW(B2087)-ROW($C$3)))=0,"",INDEX(PlansAndNotes!$E$6:$E$4005,ROW(B2087)-ROW($C$3))),"")</f>
        <v/>
      </c>
      <c r="Q2087" s="363" t="str">
        <f>IFERROR(IF(LEN(INDEX(PlansAndNotes!$G$6:$G$4005,ROW(B2087)-ROW($C$3)))=0,"",INDEX(PlansAndNotes!$G$6:$G$4005,ROW(B2087)-ROW($C$3))),"")</f>
        <v/>
      </c>
      <c r="R2087" s="361" t="str">
        <f>IFERROR(IF(LEN(D2087)&gt;0,IF(LEN(INDEX(AdressBook!$C$6:$C$25,MATCH(D2087,AdressBook!$B$6:$B$25,0),1))=0,"",INDEX(AdressBook!$C$6:$C$25,MATCH(D2087,AdressBook!$B$6:$B$25,0),1)),""),"")</f>
        <v/>
      </c>
      <c r="S2087" s="165">
        <f>IF(LEN(C2087)&gt;0,IFERROR(IF(MATCH(C2087,C2088:$C$4004,0)&gt;0,-1,ROW(S2087)-ROW($S$3)),ROW(S2087)-ROW($S$3)),-1)</f>
        <v>-1</v>
      </c>
      <c r="T2087" s="165">
        <f t="shared" si="232"/>
        <v>0</v>
      </c>
      <c r="U2087" s="165" t="str">
        <f t="shared" si="233"/>
        <v/>
      </c>
      <c r="V2087" s="165" t="str">
        <f>IFERROR(IF(OR(C2087="",S2087&lt;0),"",IF(SUBTOTAL(3,C2087:C2087)=0,-1,SUBTOTAL(3,$C$4:C2087))),"")</f>
        <v/>
      </c>
      <c r="W2087" s="156" t="str">
        <f t="array" ref="W2087">IF(LEN(C2087)&gt;0,IFERROR(IF(MATCH(C2087,$C$3:$C2086,0)&gt;0,N2087-INDEX($N$3:N2086,SUMPRODUCT(MAX(ROW($C$3:$C2086)*(C2087=$C$3:$C2086)))-2,1),""),""),"")</f>
        <v/>
      </c>
      <c r="X2087" s="156">
        <f t="shared" ca="1" si="234"/>
        <v>1</v>
      </c>
      <c r="Y2087" s="156">
        <f t="shared" ca="1" si="235"/>
        <v>1</v>
      </c>
    </row>
    <row r="2088" spans="2:25" hidden="1" x14ac:dyDescent="0.25">
      <c r="B2088" s="390" t="str">
        <f>IFERROR(IF(LEN(INDEX(PlansAndNotes!$B$6:$B$2005,ROW(A2088)-ROW($B$3)))=0,"",INDEX(PlansAndNotes!$B$6:$B$2005,ROW(A2088)-ROW($B$3))),"")</f>
        <v/>
      </c>
      <c r="C2088" s="387" t="str">
        <f t="shared" si="236"/>
        <v/>
      </c>
      <c r="D2088" s="361" t="str">
        <f>IFERROR(IF(LEN(C2088)&gt;0,IF(LEN(INDEX(TasksList!$C$6:$C$25,MATCH(C2088,TasksList!$B$6:$B$25,0),1))=0,"",INDEX(TasksList!$C$6:$C$25,MATCH(C2088,TasksList!$B$6:$B$25,0),1)),""),"")</f>
        <v/>
      </c>
      <c r="E2088" s="361" t="str">
        <f>IFERROR(IF(LEN(C2088)&gt;0,IF(LEN(INDEX(TasksList!$F$6:$F$25,MATCH(C2088,TasksList!$B$6:$B$25,0),1))=0,"not set!",INDEX(TasksList!$F$6:$F$25,MATCH(C2088,TasksList!$B$6:$B$25,0),1)),""),"")</f>
        <v/>
      </c>
      <c r="F2088" s="360" t="str">
        <f>IFERROR(IF(LEN(D2088)&gt;0,IF(LEN(INDEX(AdressBook!$D$6:$D$25,MATCH(D2088,AdressBook!$B$6:$B$25,0),1))=0,"",INDEX(AdressBook!$D$6:$D$25,MATCH(D2088,AdressBook!$B$6:$B$25,0),1)),""),"")</f>
        <v/>
      </c>
      <c r="G2088" s="361" t="str">
        <f>IFERROR(IF(LEN(INDEX(PlansAndNotes!$F$6:$F$4005,ROW(B2088)-ROW($C$3)))=0,"",INDEX(PlansAndNotes!$F$6:$F$4005,ROW(B2088)-ROW($C$3))),"")</f>
        <v/>
      </c>
      <c r="H2088" s="361" t="str">
        <f>IFERROR(IF(LEN(C2088)&gt;0,IF(LEN(INDEX(TasksList!$G$6:$G$25,MATCH(C2088,TasksList!$B$6:$B$25,0),1))=0,"",INDEX(TasksList!$G$6:$G$25,MATCH(C2088,TasksList!$B$6:$B$25,0),1)),""),"")</f>
        <v/>
      </c>
      <c r="N2088" s="362" t="str">
        <f>IFERROR(IF(LEN(INDEX(PlansAndNotes!$D$6:$D$4005,ROW(B2088)-ROW($C$3)))=0,"",INDEX(PlansAndNotes!$D$6:$D$4005,ROW(B2088)-ROW($C$3))),"")</f>
        <v/>
      </c>
      <c r="O2088" s="165" t="str">
        <f t="shared" si="231"/>
        <v/>
      </c>
      <c r="P2088" s="363" t="str">
        <f>IFERROR(IF(LEN(INDEX(PlansAndNotes!$E$6:$E$4005,ROW(B2088)-ROW($C$3)))=0,"",INDEX(PlansAndNotes!$E$6:$E$4005,ROW(B2088)-ROW($C$3))),"")</f>
        <v/>
      </c>
      <c r="Q2088" s="363" t="str">
        <f>IFERROR(IF(LEN(INDEX(PlansAndNotes!$G$6:$G$4005,ROW(B2088)-ROW($C$3)))=0,"",INDEX(PlansAndNotes!$G$6:$G$4005,ROW(B2088)-ROW($C$3))),"")</f>
        <v/>
      </c>
      <c r="R2088" s="361" t="str">
        <f>IFERROR(IF(LEN(D2088)&gt;0,IF(LEN(INDEX(AdressBook!$C$6:$C$25,MATCH(D2088,AdressBook!$B$6:$B$25,0),1))=0,"",INDEX(AdressBook!$C$6:$C$25,MATCH(D2088,AdressBook!$B$6:$B$25,0),1)),""),"")</f>
        <v/>
      </c>
      <c r="S2088" s="165">
        <f>IF(LEN(C2088)&gt;0,IFERROR(IF(MATCH(C2088,C2089:$C$4004,0)&gt;0,-1,ROW(S2088)-ROW($S$3)),ROW(S2088)-ROW($S$3)),-1)</f>
        <v>-1</v>
      </c>
      <c r="T2088" s="165">
        <f t="shared" si="232"/>
        <v>0</v>
      </c>
      <c r="U2088" s="165" t="str">
        <f t="shared" si="233"/>
        <v/>
      </c>
      <c r="V2088" s="165" t="str">
        <f>IFERROR(IF(OR(C2088="",S2088&lt;0),"",IF(SUBTOTAL(3,C2088:C2088)=0,-1,SUBTOTAL(3,$C$4:C2088))),"")</f>
        <v/>
      </c>
      <c r="W2088" s="156" t="str">
        <f t="array" ref="W2088">IF(LEN(C2088)&gt;0,IFERROR(IF(MATCH(C2088,$C$3:$C2087,0)&gt;0,N2088-INDEX($N$3:N2087,SUMPRODUCT(MAX(ROW($C$3:$C2087)*(C2088=$C$3:$C2087)))-2,1),""),""),"")</f>
        <v/>
      </c>
      <c r="X2088" s="156">
        <f t="shared" ca="1" si="234"/>
        <v>1</v>
      </c>
      <c r="Y2088" s="156">
        <f t="shared" ca="1" si="235"/>
        <v>1</v>
      </c>
    </row>
    <row r="2089" spans="2:25" hidden="1" x14ac:dyDescent="0.25">
      <c r="B2089" s="390" t="str">
        <f>IFERROR(IF(LEN(INDEX(PlansAndNotes!$B$6:$B$2005,ROW(A2089)-ROW($B$3)))=0,"",INDEX(PlansAndNotes!$B$6:$B$2005,ROW(A2089)-ROW($B$3))),"")</f>
        <v/>
      </c>
      <c r="C2089" s="387" t="str">
        <f t="shared" si="236"/>
        <v/>
      </c>
      <c r="D2089" s="361" t="str">
        <f>IFERROR(IF(LEN(C2089)&gt;0,IF(LEN(INDEX(TasksList!$C$6:$C$25,MATCH(C2089,TasksList!$B$6:$B$25,0),1))=0,"",INDEX(TasksList!$C$6:$C$25,MATCH(C2089,TasksList!$B$6:$B$25,0),1)),""),"")</f>
        <v/>
      </c>
      <c r="E2089" s="361" t="str">
        <f>IFERROR(IF(LEN(C2089)&gt;0,IF(LEN(INDEX(TasksList!$F$6:$F$25,MATCH(C2089,TasksList!$B$6:$B$25,0),1))=0,"not set!",INDEX(TasksList!$F$6:$F$25,MATCH(C2089,TasksList!$B$6:$B$25,0),1)),""),"")</f>
        <v/>
      </c>
      <c r="F2089" s="360" t="str">
        <f>IFERROR(IF(LEN(D2089)&gt;0,IF(LEN(INDEX(AdressBook!$D$6:$D$25,MATCH(D2089,AdressBook!$B$6:$B$25,0),1))=0,"",INDEX(AdressBook!$D$6:$D$25,MATCH(D2089,AdressBook!$B$6:$B$25,0),1)),""),"")</f>
        <v/>
      </c>
      <c r="G2089" s="361" t="str">
        <f>IFERROR(IF(LEN(INDEX(PlansAndNotes!$F$6:$F$4005,ROW(B2089)-ROW($C$3)))=0,"",INDEX(PlansAndNotes!$F$6:$F$4005,ROW(B2089)-ROW($C$3))),"")</f>
        <v/>
      </c>
      <c r="H2089" s="361" t="str">
        <f>IFERROR(IF(LEN(C2089)&gt;0,IF(LEN(INDEX(TasksList!$G$6:$G$25,MATCH(C2089,TasksList!$B$6:$B$25,0),1))=0,"",INDEX(TasksList!$G$6:$G$25,MATCH(C2089,TasksList!$B$6:$B$25,0),1)),""),"")</f>
        <v/>
      </c>
      <c r="N2089" s="362" t="str">
        <f>IFERROR(IF(LEN(INDEX(PlansAndNotes!$D$6:$D$4005,ROW(B2089)-ROW($C$3)))=0,"",INDEX(PlansAndNotes!$D$6:$D$4005,ROW(B2089)-ROW($C$3))),"")</f>
        <v/>
      </c>
      <c r="O2089" s="165" t="str">
        <f t="shared" si="231"/>
        <v/>
      </c>
      <c r="P2089" s="363" t="str">
        <f>IFERROR(IF(LEN(INDEX(PlansAndNotes!$E$6:$E$4005,ROW(B2089)-ROW($C$3)))=0,"",INDEX(PlansAndNotes!$E$6:$E$4005,ROW(B2089)-ROW($C$3))),"")</f>
        <v/>
      </c>
      <c r="Q2089" s="363" t="str">
        <f>IFERROR(IF(LEN(INDEX(PlansAndNotes!$G$6:$G$4005,ROW(B2089)-ROW($C$3)))=0,"",INDEX(PlansAndNotes!$G$6:$G$4005,ROW(B2089)-ROW($C$3))),"")</f>
        <v/>
      </c>
      <c r="R2089" s="361" t="str">
        <f>IFERROR(IF(LEN(D2089)&gt;0,IF(LEN(INDEX(AdressBook!$C$6:$C$25,MATCH(D2089,AdressBook!$B$6:$B$25,0),1))=0,"",INDEX(AdressBook!$C$6:$C$25,MATCH(D2089,AdressBook!$B$6:$B$25,0),1)),""),"")</f>
        <v/>
      </c>
      <c r="S2089" s="165">
        <f>IF(LEN(C2089)&gt;0,IFERROR(IF(MATCH(C2089,C2090:$C$4004,0)&gt;0,-1,ROW(S2089)-ROW($S$3)),ROW(S2089)-ROW($S$3)),-1)</f>
        <v>-1</v>
      </c>
      <c r="T2089" s="165">
        <f t="shared" si="232"/>
        <v>0</v>
      </c>
      <c r="U2089" s="165" t="str">
        <f t="shared" si="233"/>
        <v/>
      </c>
      <c r="V2089" s="165" t="str">
        <f>IFERROR(IF(OR(C2089="",S2089&lt;0),"",IF(SUBTOTAL(3,C2089:C2089)=0,-1,SUBTOTAL(3,$C$4:C2089))),"")</f>
        <v/>
      </c>
      <c r="W2089" s="156" t="str">
        <f t="array" ref="W2089">IF(LEN(C2089)&gt;0,IFERROR(IF(MATCH(C2089,$C$3:$C2088,0)&gt;0,N2089-INDEX($N$3:N2088,SUMPRODUCT(MAX(ROW($C$3:$C2088)*(C2089=$C$3:$C2088)))-2,1),""),""),"")</f>
        <v/>
      </c>
      <c r="X2089" s="156">
        <f t="shared" ca="1" si="234"/>
        <v>1</v>
      </c>
      <c r="Y2089" s="156">
        <f t="shared" ca="1" si="235"/>
        <v>1</v>
      </c>
    </row>
    <row r="2090" spans="2:25" hidden="1" x14ac:dyDescent="0.25">
      <c r="B2090" s="390" t="str">
        <f>IFERROR(IF(LEN(INDEX(PlansAndNotes!$B$6:$B$2005,ROW(A2090)-ROW($B$3)))=0,"",INDEX(PlansAndNotes!$B$6:$B$2005,ROW(A2090)-ROW($B$3))),"")</f>
        <v/>
      </c>
      <c r="C2090" s="387" t="str">
        <f t="shared" si="236"/>
        <v/>
      </c>
      <c r="D2090" s="361" t="str">
        <f>IFERROR(IF(LEN(C2090)&gt;0,IF(LEN(INDEX(TasksList!$C$6:$C$25,MATCH(C2090,TasksList!$B$6:$B$25,0),1))=0,"",INDEX(TasksList!$C$6:$C$25,MATCH(C2090,TasksList!$B$6:$B$25,0),1)),""),"")</f>
        <v/>
      </c>
      <c r="E2090" s="361" t="str">
        <f>IFERROR(IF(LEN(C2090)&gt;0,IF(LEN(INDEX(TasksList!$F$6:$F$25,MATCH(C2090,TasksList!$B$6:$B$25,0),1))=0,"not set!",INDEX(TasksList!$F$6:$F$25,MATCH(C2090,TasksList!$B$6:$B$25,0),1)),""),"")</f>
        <v/>
      </c>
      <c r="F2090" s="360" t="str">
        <f>IFERROR(IF(LEN(D2090)&gt;0,IF(LEN(INDEX(AdressBook!$D$6:$D$25,MATCH(D2090,AdressBook!$B$6:$B$25,0),1))=0,"",INDEX(AdressBook!$D$6:$D$25,MATCH(D2090,AdressBook!$B$6:$B$25,0),1)),""),"")</f>
        <v/>
      </c>
      <c r="G2090" s="361" t="str">
        <f>IFERROR(IF(LEN(INDEX(PlansAndNotes!$F$6:$F$4005,ROW(B2090)-ROW($C$3)))=0,"",INDEX(PlansAndNotes!$F$6:$F$4005,ROW(B2090)-ROW($C$3))),"")</f>
        <v/>
      </c>
      <c r="H2090" s="361" t="str">
        <f>IFERROR(IF(LEN(C2090)&gt;0,IF(LEN(INDEX(TasksList!$G$6:$G$25,MATCH(C2090,TasksList!$B$6:$B$25,0),1))=0,"",INDEX(TasksList!$G$6:$G$25,MATCH(C2090,TasksList!$B$6:$B$25,0),1)),""),"")</f>
        <v/>
      </c>
      <c r="N2090" s="362" t="str">
        <f>IFERROR(IF(LEN(INDEX(PlansAndNotes!$D$6:$D$4005,ROW(B2090)-ROW($C$3)))=0,"",INDEX(PlansAndNotes!$D$6:$D$4005,ROW(B2090)-ROW($C$3))),"")</f>
        <v/>
      </c>
      <c r="O2090" s="165" t="str">
        <f t="shared" si="231"/>
        <v/>
      </c>
      <c r="P2090" s="363" t="str">
        <f>IFERROR(IF(LEN(INDEX(PlansAndNotes!$E$6:$E$4005,ROW(B2090)-ROW($C$3)))=0,"",INDEX(PlansAndNotes!$E$6:$E$4005,ROW(B2090)-ROW($C$3))),"")</f>
        <v/>
      </c>
      <c r="Q2090" s="363" t="str">
        <f>IFERROR(IF(LEN(INDEX(PlansAndNotes!$G$6:$G$4005,ROW(B2090)-ROW($C$3)))=0,"",INDEX(PlansAndNotes!$G$6:$G$4005,ROW(B2090)-ROW($C$3))),"")</f>
        <v/>
      </c>
      <c r="R2090" s="361" t="str">
        <f>IFERROR(IF(LEN(D2090)&gt;0,IF(LEN(INDEX(AdressBook!$C$6:$C$25,MATCH(D2090,AdressBook!$B$6:$B$25,0),1))=0,"",INDEX(AdressBook!$C$6:$C$25,MATCH(D2090,AdressBook!$B$6:$B$25,0),1)),""),"")</f>
        <v/>
      </c>
      <c r="S2090" s="165">
        <f>IF(LEN(C2090)&gt;0,IFERROR(IF(MATCH(C2090,C2091:$C$4004,0)&gt;0,-1,ROW(S2090)-ROW($S$3)),ROW(S2090)-ROW($S$3)),-1)</f>
        <v>-1</v>
      </c>
      <c r="T2090" s="165">
        <f t="shared" si="232"/>
        <v>0</v>
      </c>
      <c r="U2090" s="165" t="str">
        <f t="shared" si="233"/>
        <v/>
      </c>
      <c r="V2090" s="165" t="str">
        <f>IFERROR(IF(OR(C2090="",S2090&lt;0),"",IF(SUBTOTAL(3,C2090:C2090)=0,-1,SUBTOTAL(3,$C$4:C2090))),"")</f>
        <v/>
      </c>
      <c r="W2090" s="156" t="str">
        <f t="array" ref="W2090">IF(LEN(C2090)&gt;0,IFERROR(IF(MATCH(C2090,$C$3:$C2089,0)&gt;0,N2090-INDEX($N$3:N2089,SUMPRODUCT(MAX(ROW($C$3:$C2089)*(C2090=$C$3:$C2089)))-2,1),""),""),"")</f>
        <v/>
      </c>
      <c r="X2090" s="156">
        <f t="shared" ca="1" si="234"/>
        <v>1</v>
      </c>
      <c r="Y2090" s="156">
        <f t="shared" ca="1" si="235"/>
        <v>1</v>
      </c>
    </row>
    <row r="2091" spans="2:25" hidden="1" x14ac:dyDescent="0.25">
      <c r="B2091" s="390" t="str">
        <f>IFERROR(IF(LEN(INDEX(PlansAndNotes!$B$6:$B$2005,ROW(A2091)-ROW($B$3)))=0,"",INDEX(PlansAndNotes!$B$6:$B$2005,ROW(A2091)-ROW($B$3))),"")</f>
        <v/>
      </c>
      <c r="C2091" s="387" t="str">
        <f t="shared" si="236"/>
        <v/>
      </c>
      <c r="D2091" s="361" t="str">
        <f>IFERROR(IF(LEN(C2091)&gt;0,IF(LEN(INDEX(TasksList!$C$6:$C$25,MATCH(C2091,TasksList!$B$6:$B$25,0),1))=0,"",INDEX(TasksList!$C$6:$C$25,MATCH(C2091,TasksList!$B$6:$B$25,0),1)),""),"")</f>
        <v/>
      </c>
      <c r="E2091" s="361" t="str">
        <f>IFERROR(IF(LEN(C2091)&gt;0,IF(LEN(INDEX(TasksList!$F$6:$F$25,MATCH(C2091,TasksList!$B$6:$B$25,0),1))=0,"not set!",INDEX(TasksList!$F$6:$F$25,MATCH(C2091,TasksList!$B$6:$B$25,0),1)),""),"")</f>
        <v/>
      </c>
      <c r="F2091" s="360" t="str">
        <f>IFERROR(IF(LEN(D2091)&gt;0,IF(LEN(INDEX(AdressBook!$D$6:$D$25,MATCH(D2091,AdressBook!$B$6:$B$25,0),1))=0,"",INDEX(AdressBook!$D$6:$D$25,MATCH(D2091,AdressBook!$B$6:$B$25,0),1)),""),"")</f>
        <v/>
      </c>
      <c r="G2091" s="361" t="str">
        <f>IFERROR(IF(LEN(INDEX(PlansAndNotes!$F$6:$F$4005,ROW(B2091)-ROW($C$3)))=0,"",INDEX(PlansAndNotes!$F$6:$F$4005,ROW(B2091)-ROW($C$3))),"")</f>
        <v/>
      </c>
      <c r="H2091" s="361" t="str">
        <f>IFERROR(IF(LEN(C2091)&gt;0,IF(LEN(INDEX(TasksList!$G$6:$G$25,MATCH(C2091,TasksList!$B$6:$B$25,0),1))=0,"",INDEX(TasksList!$G$6:$G$25,MATCH(C2091,TasksList!$B$6:$B$25,0),1)),""),"")</f>
        <v/>
      </c>
      <c r="N2091" s="362" t="str">
        <f>IFERROR(IF(LEN(INDEX(PlansAndNotes!$D$6:$D$4005,ROW(B2091)-ROW($C$3)))=0,"",INDEX(PlansAndNotes!$D$6:$D$4005,ROW(B2091)-ROW($C$3))),"")</f>
        <v/>
      </c>
      <c r="O2091" s="165" t="str">
        <f t="shared" si="231"/>
        <v/>
      </c>
      <c r="P2091" s="363" t="str">
        <f>IFERROR(IF(LEN(INDEX(PlansAndNotes!$E$6:$E$4005,ROW(B2091)-ROW($C$3)))=0,"",INDEX(PlansAndNotes!$E$6:$E$4005,ROW(B2091)-ROW($C$3))),"")</f>
        <v/>
      </c>
      <c r="Q2091" s="363" t="str">
        <f>IFERROR(IF(LEN(INDEX(PlansAndNotes!$G$6:$G$4005,ROW(B2091)-ROW($C$3)))=0,"",INDEX(PlansAndNotes!$G$6:$G$4005,ROW(B2091)-ROW($C$3))),"")</f>
        <v/>
      </c>
      <c r="R2091" s="361" t="str">
        <f>IFERROR(IF(LEN(D2091)&gt;0,IF(LEN(INDEX(AdressBook!$C$6:$C$25,MATCH(D2091,AdressBook!$B$6:$B$25,0),1))=0,"",INDEX(AdressBook!$C$6:$C$25,MATCH(D2091,AdressBook!$B$6:$B$25,0),1)),""),"")</f>
        <v/>
      </c>
      <c r="S2091" s="165">
        <f>IF(LEN(C2091)&gt;0,IFERROR(IF(MATCH(C2091,C2092:$C$4004,0)&gt;0,-1,ROW(S2091)-ROW($S$3)),ROW(S2091)-ROW($S$3)),-1)</f>
        <v>-1</v>
      </c>
      <c r="T2091" s="165">
        <f t="shared" si="232"/>
        <v>0</v>
      </c>
      <c r="U2091" s="165" t="str">
        <f t="shared" si="233"/>
        <v/>
      </c>
      <c r="V2091" s="165" t="str">
        <f>IFERROR(IF(OR(C2091="",S2091&lt;0),"",IF(SUBTOTAL(3,C2091:C2091)=0,-1,SUBTOTAL(3,$C$4:C2091))),"")</f>
        <v/>
      </c>
      <c r="W2091" s="156" t="str">
        <f t="array" ref="W2091">IF(LEN(C2091)&gt;0,IFERROR(IF(MATCH(C2091,$C$3:$C2090,0)&gt;0,N2091-INDEX($N$3:N2090,SUMPRODUCT(MAX(ROW($C$3:$C2090)*(C2091=$C$3:$C2090)))-2,1),""),""),"")</f>
        <v/>
      </c>
      <c r="X2091" s="156">
        <f t="shared" ca="1" si="234"/>
        <v>1</v>
      </c>
      <c r="Y2091" s="156">
        <f t="shared" ca="1" si="235"/>
        <v>1</v>
      </c>
    </row>
    <row r="2092" spans="2:25" hidden="1" x14ac:dyDescent="0.25">
      <c r="B2092" s="390" t="str">
        <f>IFERROR(IF(LEN(INDEX(PlansAndNotes!$B$6:$B$2005,ROW(A2092)-ROW($B$3)))=0,"",INDEX(PlansAndNotes!$B$6:$B$2005,ROW(A2092)-ROW($B$3))),"")</f>
        <v/>
      </c>
      <c r="C2092" s="387" t="str">
        <f t="shared" si="236"/>
        <v/>
      </c>
      <c r="D2092" s="361" t="str">
        <f>IFERROR(IF(LEN(C2092)&gt;0,IF(LEN(INDEX(TasksList!$C$6:$C$25,MATCH(C2092,TasksList!$B$6:$B$25,0),1))=0,"",INDEX(TasksList!$C$6:$C$25,MATCH(C2092,TasksList!$B$6:$B$25,0),1)),""),"")</f>
        <v/>
      </c>
      <c r="E2092" s="361" t="str">
        <f>IFERROR(IF(LEN(C2092)&gt;0,IF(LEN(INDEX(TasksList!$F$6:$F$25,MATCH(C2092,TasksList!$B$6:$B$25,0),1))=0,"not set!",INDEX(TasksList!$F$6:$F$25,MATCH(C2092,TasksList!$B$6:$B$25,0),1)),""),"")</f>
        <v/>
      </c>
      <c r="F2092" s="360" t="str">
        <f>IFERROR(IF(LEN(D2092)&gt;0,IF(LEN(INDEX(AdressBook!$D$6:$D$25,MATCH(D2092,AdressBook!$B$6:$B$25,0),1))=0,"",INDEX(AdressBook!$D$6:$D$25,MATCH(D2092,AdressBook!$B$6:$B$25,0),1)),""),"")</f>
        <v/>
      </c>
      <c r="G2092" s="361" t="str">
        <f>IFERROR(IF(LEN(INDEX(PlansAndNotes!$F$6:$F$4005,ROW(B2092)-ROW($C$3)))=0,"",INDEX(PlansAndNotes!$F$6:$F$4005,ROW(B2092)-ROW($C$3))),"")</f>
        <v/>
      </c>
      <c r="H2092" s="361" t="str">
        <f>IFERROR(IF(LEN(C2092)&gt;0,IF(LEN(INDEX(TasksList!$G$6:$G$25,MATCH(C2092,TasksList!$B$6:$B$25,0),1))=0,"",INDEX(TasksList!$G$6:$G$25,MATCH(C2092,TasksList!$B$6:$B$25,0),1)),""),"")</f>
        <v/>
      </c>
      <c r="N2092" s="362" t="str">
        <f>IFERROR(IF(LEN(INDEX(PlansAndNotes!$D$6:$D$4005,ROW(B2092)-ROW($C$3)))=0,"",INDEX(PlansAndNotes!$D$6:$D$4005,ROW(B2092)-ROW($C$3))),"")</f>
        <v/>
      </c>
      <c r="O2092" s="165" t="str">
        <f t="shared" si="231"/>
        <v/>
      </c>
      <c r="P2092" s="363" t="str">
        <f>IFERROR(IF(LEN(INDEX(PlansAndNotes!$E$6:$E$4005,ROW(B2092)-ROW($C$3)))=0,"",INDEX(PlansAndNotes!$E$6:$E$4005,ROW(B2092)-ROW($C$3))),"")</f>
        <v/>
      </c>
      <c r="Q2092" s="363" t="str">
        <f>IFERROR(IF(LEN(INDEX(PlansAndNotes!$G$6:$G$4005,ROW(B2092)-ROW($C$3)))=0,"",INDEX(PlansAndNotes!$G$6:$G$4005,ROW(B2092)-ROW($C$3))),"")</f>
        <v/>
      </c>
      <c r="R2092" s="361" t="str">
        <f>IFERROR(IF(LEN(D2092)&gt;0,IF(LEN(INDEX(AdressBook!$C$6:$C$25,MATCH(D2092,AdressBook!$B$6:$B$25,0),1))=0,"",INDEX(AdressBook!$C$6:$C$25,MATCH(D2092,AdressBook!$B$6:$B$25,0),1)),""),"")</f>
        <v/>
      </c>
      <c r="S2092" s="165">
        <f>IF(LEN(C2092)&gt;0,IFERROR(IF(MATCH(C2092,C2093:$C$4004,0)&gt;0,-1,ROW(S2092)-ROW($S$3)),ROW(S2092)-ROW($S$3)),-1)</f>
        <v>-1</v>
      </c>
      <c r="T2092" s="165">
        <f t="shared" si="232"/>
        <v>0</v>
      </c>
      <c r="U2092" s="165" t="str">
        <f t="shared" si="233"/>
        <v/>
      </c>
      <c r="V2092" s="165" t="str">
        <f>IFERROR(IF(OR(C2092="",S2092&lt;0),"",IF(SUBTOTAL(3,C2092:C2092)=0,-1,SUBTOTAL(3,$C$4:C2092))),"")</f>
        <v/>
      </c>
      <c r="W2092" s="156" t="str">
        <f t="array" ref="W2092">IF(LEN(C2092)&gt;0,IFERROR(IF(MATCH(C2092,$C$3:$C2091,0)&gt;0,N2092-INDEX($N$3:N2091,SUMPRODUCT(MAX(ROW($C$3:$C2091)*(C2092=$C$3:$C2091)))-2,1),""),""),"")</f>
        <v/>
      </c>
      <c r="X2092" s="156">
        <f t="shared" ca="1" si="234"/>
        <v>1</v>
      </c>
      <c r="Y2092" s="156">
        <f t="shared" ca="1" si="235"/>
        <v>1</v>
      </c>
    </row>
    <row r="2093" spans="2:25" hidden="1" x14ac:dyDescent="0.25">
      <c r="B2093" s="390" t="str">
        <f>IFERROR(IF(LEN(INDEX(PlansAndNotes!$B$6:$B$2005,ROW(A2093)-ROW($B$3)))=0,"",INDEX(PlansAndNotes!$B$6:$B$2005,ROW(A2093)-ROW($B$3))),"")</f>
        <v/>
      </c>
      <c r="C2093" s="387" t="str">
        <f t="shared" si="236"/>
        <v/>
      </c>
      <c r="D2093" s="361" t="str">
        <f>IFERROR(IF(LEN(C2093)&gt;0,IF(LEN(INDEX(TasksList!$C$6:$C$25,MATCH(C2093,TasksList!$B$6:$B$25,0),1))=0,"",INDEX(TasksList!$C$6:$C$25,MATCH(C2093,TasksList!$B$6:$B$25,0),1)),""),"")</f>
        <v/>
      </c>
      <c r="E2093" s="361" t="str">
        <f>IFERROR(IF(LEN(C2093)&gt;0,IF(LEN(INDEX(TasksList!$F$6:$F$25,MATCH(C2093,TasksList!$B$6:$B$25,0),1))=0,"not set!",INDEX(TasksList!$F$6:$F$25,MATCH(C2093,TasksList!$B$6:$B$25,0),1)),""),"")</f>
        <v/>
      </c>
      <c r="F2093" s="360" t="str">
        <f>IFERROR(IF(LEN(D2093)&gt;0,IF(LEN(INDEX(AdressBook!$D$6:$D$25,MATCH(D2093,AdressBook!$B$6:$B$25,0),1))=0,"",INDEX(AdressBook!$D$6:$D$25,MATCH(D2093,AdressBook!$B$6:$B$25,0),1)),""),"")</f>
        <v/>
      </c>
      <c r="G2093" s="361" t="str">
        <f>IFERROR(IF(LEN(INDEX(PlansAndNotes!$F$6:$F$4005,ROW(B2093)-ROW($C$3)))=0,"",INDEX(PlansAndNotes!$F$6:$F$4005,ROW(B2093)-ROW($C$3))),"")</f>
        <v/>
      </c>
      <c r="H2093" s="361" t="str">
        <f>IFERROR(IF(LEN(C2093)&gt;0,IF(LEN(INDEX(TasksList!$G$6:$G$25,MATCH(C2093,TasksList!$B$6:$B$25,0),1))=0,"",INDEX(TasksList!$G$6:$G$25,MATCH(C2093,TasksList!$B$6:$B$25,0),1)),""),"")</f>
        <v/>
      </c>
      <c r="N2093" s="362" t="str">
        <f>IFERROR(IF(LEN(INDEX(PlansAndNotes!$D$6:$D$4005,ROW(B2093)-ROW($C$3)))=0,"",INDEX(PlansAndNotes!$D$6:$D$4005,ROW(B2093)-ROW($C$3))),"")</f>
        <v/>
      </c>
      <c r="O2093" s="165" t="str">
        <f t="shared" si="231"/>
        <v/>
      </c>
      <c r="P2093" s="363" t="str">
        <f>IFERROR(IF(LEN(INDEX(PlansAndNotes!$E$6:$E$4005,ROW(B2093)-ROW($C$3)))=0,"",INDEX(PlansAndNotes!$E$6:$E$4005,ROW(B2093)-ROW($C$3))),"")</f>
        <v/>
      </c>
      <c r="Q2093" s="363" t="str">
        <f>IFERROR(IF(LEN(INDEX(PlansAndNotes!$G$6:$G$4005,ROW(B2093)-ROW($C$3)))=0,"",INDEX(PlansAndNotes!$G$6:$G$4005,ROW(B2093)-ROW($C$3))),"")</f>
        <v/>
      </c>
      <c r="R2093" s="361" t="str">
        <f>IFERROR(IF(LEN(D2093)&gt;0,IF(LEN(INDEX(AdressBook!$C$6:$C$25,MATCH(D2093,AdressBook!$B$6:$B$25,0),1))=0,"",INDEX(AdressBook!$C$6:$C$25,MATCH(D2093,AdressBook!$B$6:$B$25,0),1)),""),"")</f>
        <v/>
      </c>
      <c r="S2093" s="165">
        <f>IF(LEN(C2093)&gt;0,IFERROR(IF(MATCH(C2093,C2094:$C$4004,0)&gt;0,-1,ROW(S2093)-ROW($S$3)),ROW(S2093)-ROW($S$3)),-1)</f>
        <v>-1</v>
      </c>
      <c r="T2093" s="165">
        <f t="shared" si="232"/>
        <v>0</v>
      </c>
      <c r="U2093" s="165" t="str">
        <f t="shared" si="233"/>
        <v/>
      </c>
      <c r="V2093" s="165" t="str">
        <f>IFERROR(IF(OR(C2093="",S2093&lt;0),"",IF(SUBTOTAL(3,C2093:C2093)=0,-1,SUBTOTAL(3,$C$4:C2093))),"")</f>
        <v/>
      </c>
      <c r="W2093" s="156" t="str">
        <f t="array" ref="W2093">IF(LEN(C2093)&gt;0,IFERROR(IF(MATCH(C2093,$C$3:$C2092,0)&gt;0,N2093-INDEX($N$3:N2092,SUMPRODUCT(MAX(ROW($C$3:$C2092)*(C2093=$C$3:$C2092)))-2,1),""),""),"")</f>
        <v/>
      </c>
      <c r="X2093" s="156">
        <f t="shared" ca="1" si="234"/>
        <v>1</v>
      </c>
      <c r="Y2093" s="156">
        <f t="shared" ca="1" si="235"/>
        <v>1</v>
      </c>
    </row>
    <row r="2094" spans="2:25" hidden="1" x14ac:dyDescent="0.25">
      <c r="B2094" s="390" t="str">
        <f>IFERROR(IF(LEN(INDEX(PlansAndNotes!$B$6:$B$2005,ROW(A2094)-ROW($B$3)))=0,"",INDEX(PlansAndNotes!$B$6:$B$2005,ROW(A2094)-ROW($B$3))),"")</f>
        <v/>
      </c>
      <c r="C2094" s="387" t="str">
        <f t="shared" si="236"/>
        <v/>
      </c>
      <c r="D2094" s="361" t="str">
        <f>IFERROR(IF(LEN(C2094)&gt;0,IF(LEN(INDEX(TasksList!$C$6:$C$25,MATCH(C2094,TasksList!$B$6:$B$25,0),1))=0,"",INDEX(TasksList!$C$6:$C$25,MATCH(C2094,TasksList!$B$6:$B$25,0),1)),""),"")</f>
        <v/>
      </c>
      <c r="E2094" s="361" t="str">
        <f>IFERROR(IF(LEN(C2094)&gt;0,IF(LEN(INDEX(TasksList!$F$6:$F$25,MATCH(C2094,TasksList!$B$6:$B$25,0),1))=0,"not set!",INDEX(TasksList!$F$6:$F$25,MATCH(C2094,TasksList!$B$6:$B$25,0),1)),""),"")</f>
        <v/>
      </c>
      <c r="F2094" s="360" t="str">
        <f>IFERROR(IF(LEN(D2094)&gt;0,IF(LEN(INDEX(AdressBook!$D$6:$D$25,MATCH(D2094,AdressBook!$B$6:$B$25,0),1))=0,"",INDEX(AdressBook!$D$6:$D$25,MATCH(D2094,AdressBook!$B$6:$B$25,0),1)),""),"")</f>
        <v/>
      </c>
      <c r="G2094" s="361" t="str">
        <f>IFERROR(IF(LEN(INDEX(PlansAndNotes!$F$6:$F$4005,ROW(B2094)-ROW($C$3)))=0,"",INDEX(PlansAndNotes!$F$6:$F$4005,ROW(B2094)-ROW($C$3))),"")</f>
        <v/>
      </c>
      <c r="H2094" s="361" t="str">
        <f>IFERROR(IF(LEN(C2094)&gt;0,IF(LEN(INDEX(TasksList!$G$6:$G$25,MATCH(C2094,TasksList!$B$6:$B$25,0),1))=0,"",INDEX(TasksList!$G$6:$G$25,MATCH(C2094,TasksList!$B$6:$B$25,0),1)),""),"")</f>
        <v/>
      </c>
      <c r="N2094" s="362" t="str">
        <f>IFERROR(IF(LEN(INDEX(PlansAndNotes!$D$6:$D$4005,ROW(B2094)-ROW($C$3)))=0,"",INDEX(PlansAndNotes!$D$6:$D$4005,ROW(B2094)-ROW($C$3))),"")</f>
        <v/>
      </c>
      <c r="O2094" s="165" t="str">
        <f t="shared" si="231"/>
        <v/>
      </c>
      <c r="P2094" s="363" t="str">
        <f>IFERROR(IF(LEN(INDEX(PlansAndNotes!$E$6:$E$4005,ROW(B2094)-ROW($C$3)))=0,"",INDEX(PlansAndNotes!$E$6:$E$4005,ROW(B2094)-ROW($C$3))),"")</f>
        <v/>
      </c>
      <c r="Q2094" s="363" t="str">
        <f>IFERROR(IF(LEN(INDEX(PlansAndNotes!$G$6:$G$4005,ROW(B2094)-ROW($C$3)))=0,"",INDEX(PlansAndNotes!$G$6:$G$4005,ROW(B2094)-ROW($C$3))),"")</f>
        <v/>
      </c>
      <c r="R2094" s="361" t="str">
        <f>IFERROR(IF(LEN(D2094)&gt;0,IF(LEN(INDEX(AdressBook!$C$6:$C$25,MATCH(D2094,AdressBook!$B$6:$B$25,0),1))=0,"",INDEX(AdressBook!$C$6:$C$25,MATCH(D2094,AdressBook!$B$6:$B$25,0),1)),""),"")</f>
        <v/>
      </c>
      <c r="S2094" s="165">
        <f>IF(LEN(C2094)&gt;0,IFERROR(IF(MATCH(C2094,C2095:$C$4004,0)&gt;0,-1,ROW(S2094)-ROW($S$3)),ROW(S2094)-ROW($S$3)),-1)</f>
        <v>-1</v>
      </c>
      <c r="T2094" s="165">
        <f t="shared" si="232"/>
        <v>0</v>
      </c>
      <c r="U2094" s="165" t="str">
        <f t="shared" si="233"/>
        <v/>
      </c>
      <c r="V2094" s="165" t="str">
        <f>IFERROR(IF(OR(C2094="",S2094&lt;0),"",IF(SUBTOTAL(3,C2094:C2094)=0,-1,SUBTOTAL(3,$C$4:C2094))),"")</f>
        <v/>
      </c>
      <c r="W2094" s="156" t="str">
        <f t="array" ref="W2094">IF(LEN(C2094)&gt;0,IFERROR(IF(MATCH(C2094,$C$3:$C2093,0)&gt;0,N2094-INDEX($N$3:N2093,SUMPRODUCT(MAX(ROW($C$3:$C2093)*(C2094=$C$3:$C2093)))-2,1),""),""),"")</f>
        <v/>
      </c>
      <c r="X2094" s="156">
        <f t="shared" ca="1" si="234"/>
        <v>1</v>
      </c>
      <c r="Y2094" s="156">
        <f t="shared" ca="1" si="235"/>
        <v>1</v>
      </c>
    </row>
    <row r="2095" spans="2:25" hidden="1" x14ac:dyDescent="0.25">
      <c r="B2095" s="390" t="str">
        <f>IFERROR(IF(LEN(INDEX(PlansAndNotes!$B$6:$B$2005,ROW(A2095)-ROW($B$3)))=0,"",INDEX(PlansAndNotes!$B$6:$B$2005,ROW(A2095)-ROW($B$3))),"")</f>
        <v/>
      </c>
      <c r="C2095" s="387" t="str">
        <f t="shared" si="236"/>
        <v/>
      </c>
      <c r="D2095" s="361" t="str">
        <f>IFERROR(IF(LEN(C2095)&gt;0,IF(LEN(INDEX(TasksList!$C$6:$C$25,MATCH(C2095,TasksList!$B$6:$B$25,0),1))=0,"",INDEX(TasksList!$C$6:$C$25,MATCH(C2095,TasksList!$B$6:$B$25,0),1)),""),"")</f>
        <v/>
      </c>
      <c r="E2095" s="361" t="str">
        <f>IFERROR(IF(LEN(C2095)&gt;0,IF(LEN(INDEX(TasksList!$F$6:$F$25,MATCH(C2095,TasksList!$B$6:$B$25,0),1))=0,"not set!",INDEX(TasksList!$F$6:$F$25,MATCH(C2095,TasksList!$B$6:$B$25,0),1)),""),"")</f>
        <v/>
      </c>
      <c r="F2095" s="360" t="str">
        <f>IFERROR(IF(LEN(D2095)&gt;0,IF(LEN(INDEX(AdressBook!$D$6:$D$25,MATCH(D2095,AdressBook!$B$6:$B$25,0),1))=0,"",INDEX(AdressBook!$D$6:$D$25,MATCH(D2095,AdressBook!$B$6:$B$25,0),1)),""),"")</f>
        <v/>
      </c>
      <c r="G2095" s="361" t="str">
        <f>IFERROR(IF(LEN(INDEX(PlansAndNotes!$F$6:$F$4005,ROW(B2095)-ROW($C$3)))=0,"",INDEX(PlansAndNotes!$F$6:$F$4005,ROW(B2095)-ROW($C$3))),"")</f>
        <v/>
      </c>
      <c r="H2095" s="361" t="str">
        <f>IFERROR(IF(LEN(C2095)&gt;0,IF(LEN(INDEX(TasksList!$G$6:$G$25,MATCH(C2095,TasksList!$B$6:$B$25,0),1))=0,"",INDEX(TasksList!$G$6:$G$25,MATCH(C2095,TasksList!$B$6:$B$25,0),1)),""),"")</f>
        <v/>
      </c>
      <c r="N2095" s="362" t="str">
        <f>IFERROR(IF(LEN(INDEX(PlansAndNotes!$D$6:$D$4005,ROW(B2095)-ROW($C$3)))=0,"",INDEX(PlansAndNotes!$D$6:$D$4005,ROW(B2095)-ROW($C$3))),"")</f>
        <v/>
      </c>
      <c r="O2095" s="165" t="str">
        <f t="shared" si="231"/>
        <v/>
      </c>
      <c r="P2095" s="363" t="str">
        <f>IFERROR(IF(LEN(INDEX(PlansAndNotes!$E$6:$E$4005,ROW(B2095)-ROW($C$3)))=0,"",INDEX(PlansAndNotes!$E$6:$E$4005,ROW(B2095)-ROW($C$3))),"")</f>
        <v/>
      </c>
      <c r="Q2095" s="363" t="str">
        <f>IFERROR(IF(LEN(INDEX(PlansAndNotes!$G$6:$G$4005,ROW(B2095)-ROW($C$3)))=0,"",INDEX(PlansAndNotes!$G$6:$G$4005,ROW(B2095)-ROW($C$3))),"")</f>
        <v/>
      </c>
      <c r="R2095" s="361" t="str">
        <f>IFERROR(IF(LEN(D2095)&gt;0,IF(LEN(INDEX(AdressBook!$C$6:$C$25,MATCH(D2095,AdressBook!$B$6:$B$25,0),1))=0,"",INDEX(AdressBook!$C$6:$C$25,MATCH(D2095,AdressBook!$B$6:$B$25,0),1)),""),"")</f>
        <v/>
      </c>
      <c r="S2095" s="165">
        <f>IF(LEN(C2095)&gt;0,IFERROR(IF(MATCH(C2095,C2096:$C$4004,0)&gt;0,-1,ROW(S2095)-ROW($S$3)),ROW(S2095)-ROW($S$3)),-1)</f>
        <v>-1</v>
      </c>
      <c r="T2095" s="165">
        <f t="shared" si="232"/>
        <v>0</v>
      </c>
      <c r="U2095" s="165" t="str">
        <f t="shared" si="233"/>
        <v/>
      </c>
      <c r="V2095" s="165" t="str">
        <f>IFERROR(IF(OR(C2095="",S2095&lt;0),"",IF(SUBTOTAL(3,C2095:C2095)=0,-1,SUBTOTAL(3,$C$4:C2095))),"")</f>
        <v/>
      </c>
      <c r="W2095" s="156" t="str">
        <f t="array" ref="W2095">IF(LEN(C2095)&gt;0,IFERROR(IF(MATCH(C2095,$C$3:$C2094,0)&gt;0,N2095-INDEX($N$3:N2094,SUMPRODUCT(MAX(ROW($C$3:$C2094)*(C2095=$C$3:$C2094)))-2,1),""),""),"")</f>
        <v/>
      </c>
      <c r="X2095" s="156">
        <f t="shared" ca="1" si="234"/>
        <v>1</v>
      </c>
      <c r="Y2095" s="156">
        <f t="shared" ca="1" si="235"/>
        <v>1</v>
      </c>
    </row>
    <row r="2096" spans="2:25" hidden="1" x14ac:dyDescent="0.25">
      <c r="B2096" s="390" t="str">
        <f>IFERROR(IF(LEN(INDEX(PlansAndNotes!$B$6:$B$2005,ROW(A2096)-ROW($B$3)))=0,"",INDEX(PlansAndNotes!$B$6:$B$2005,ROW(A2096)-ROW($B$3))),"")</f>
        <v/>
      </c>
      <c r="C2096" s="387" t="str">
        <f t="shared" si="236"/>
        <v/>
      </c>
      <c r="D2096" s="361" t="str">
        <f>IFERROR(IF(LEN(C2096)&gt;0,IF(LEN(INDEX(TasksList!$C$6:$C$25,MATCH(C2096,TasksList!$B$6:$B$25,0),1))=0,"",INDEX(TasksList!$C$6:$C$25,MATCH(C2096,TasksList!$B$6:$B$25,0),1)),""),"")</f>
        <v/>
      </c>
      <c r="E2096" s="361" t="str">
        <f>IFERROR(IF(LEN(C2096)&gt;0,IF(LEN(INDEX(TasksList!$F$6:$F$25,MATCH(C2096,TasksList!$B$6:$B$25,0),1))=0,"not set!",INDEX(TasksList!$F$6:$F$25,MATCH(C2096,TasksList!$B$6:$B$25,0),1)),""),"")</f>
        <v/>
      </c>
      <c r="F2096" s="360" t="str">
        <f>IFERROR(IF(LEN(D2096)&gt;0,IF(LEN(INDEX(AdressBook!$D$6:$D$25,MATCH(D2096,AdressBook!$B$6:$B$25,0),1))=0,"",INDEX(AdressBook!$D$6:$D$25,MATCH(D2096,AdressBook!$B$6:$B$25,0),1)),""),"")</f>
        <v/>
      </c>
      <c r="G2096" s="361" t="str">
        <f>IFERROR(IF(LEN(INDEX(PlansAndNotes!$F$6:$F$4005,ROW(B2096)-ROW($C$3)))=0,"",INDEX(PlansAndNotes!$F$6:$F$4005,ROW(B2096)-ROW($C$3))),"")</f>
        <v/>
      </c>
      <c r="H2096" s="361" t="str">
        <f>IFERROR(IF(LEN(C2096)&gt;0,IF(LEN(INDEX(TasksList!$G$6:$G$25,MATCH(C2096,TasksList!$B$6:$B$25,0),1))=0,"",INDEX(TasksList!$G$6:$G$25,MATCH(C2096,TasksList!$B$6:$B$25,0),1)),""),"")</f>
        <v/>
      </c>
      <c r="N2096" s="362" t="str">
        <f>IFERROR(IF(LEN(INDEX(PlansAndNotes!$D$6:$D$4005,ROW(B2096)-ROW($C$3)))=0,"",INDEX(PlansAndNotes!$D$6:$D$4005,ROW(B2096)-ROW($C$3))),"")</f>
        <v/>
      </c>
      <c r="O2096" s="165" t="str">
        <f t="shared" si="231"/>
        <v/>
      </c>
      <c r="P2096" s="363" t="str">
        <f>IFERROR(IF(LEN(INDEX(PlansAndNotes!$E$6:$E$4005,ROW(B2096)-ROW($C$3)))=0,"",INDEX(PlansAndNotes!$E$6:$E$4005,ROW(B2096)-ROW($C$3))),"")</f>
        <v/>
      </c>
      <c r="Q2096" s="363" t="str">
        <f>IFERROR(IF(LEN(INDEX(PlansAndNotes!$G$6:$G$4005,ROW(B2096)-ROW($C$3)))=0,"",INDEX(PlansAndNotes!$G$6:$G$4005,ROW(B2096)-ROW($C$3))),"")</f>
        <v/>
      </c>
      <c r="R2096" s="361" t="str">
        <f>IFERROR(IF(LEN(D2096)&gt;0,IF(LEN(INDEX(AdressBook!$C$6:$C$25,MATCH(D2096,AdressBook!$B$6:$B$25,0),1))=0,"",INDEX(AdressBook!$C$6:$C$25,MATCH(D2096,AdressBook!$B$6:$B$25,0),1)),""),"")</f>
        <v/>
      </c>
      <c r="S2096" s="165">
        <f>IF(LEN(C2096)&gt;0,IFERROR(IF(MATCH(C2096,C2097:$C$4004,0)&gt;0,-1,ROW(S2096)-ROW($S$3)),ROW(S2096)-ROW($S$3)),-1)</f>
        <v>-1</v>
      </c>
      <c r="T2096" s="165">
        <f t="shared" si="232"/>
        <v>0</v>
      </c>
      <c r="U2096" s="165" t="str">
        <f t="shared" si="233"/>
        <v/>
      </c>
      <c r="V2096" s="165" t="str">
        <f>IFERROR(IF(OR(C2096="",S2096&lt;0),"",IF(SUBTOTAL(3,C2096:C2096)=0,-1,SUBTOTAL(3,$C$4:C2096))),"")</f>
        <v/>
      </c>
      <c r="W2096" s="156" t="str">
        <f t="array" ref="W2096">IF(LEN(C2096)&gt;0,IFERROR(IF(MATCH(C2096,$C$3:$C2095,0)&gt;0,N2096-INDEX($N$3:N2095,SUMPRODUCT(MAX(ROW($C$3:$C2095)*(C2096=$C$3:$C2095)))-2,1),""),""),"")</f>
        <v/>
      </c>
      <c r="X2096" s="156">
        <f t="shared" ca="1" si="234"/>
        <v>1</v>
      </c>
      <c r="Y2096" s="156">
        <f t="shared" ca="1" si="235"/>
        <v>1</v>
      </c>
    </row>
    <row r="2097" spans="2:25" hidden="1" x14ac:dyDescent="0.25">
      <c r="B2097" s="390" t="str">
        <f>IFERROR(IF(LEN(INDEX(PlansAndNotes!$B$6:$B$2005,ROW(A2097)-ROW($B$3)))=0,"",INDEX(PlansAndNotes!$B$6:$B$2005,ROW(A2097)-ROW($B$3))),"")</f>
        <v/>
      </c>
      <c r="C2097" s="387" t="str">
        <f t="shared" si="236"/>
        <v/>
      </c>
      <c r="D2097" s="361" t="str">
        <f>IFERROR(IF(LEN(C2097)&gt;0,IF(LEN(INDEX(TasksList!$C$6:$C$25,MATCH(C2097,TasksList!$B$6:$B$25,0),1))=0,"",INDEX(TasksList!$C$6:$C$25,MATCH(C2097,TasksList!$B$6:$B$25,0),1)),""),"")</f>
        <v/>
      </c>
      <c r="E2097" s="361" t="str">
        <f>IFERROR(IF(LEN(C2097)&gt;0,IF(LEN(INDEX(TasksList!$F$6:$F$25,MATCH(C2097,TasksList!$B$6:$B$25,0),1))=0,"not set!",INDEX(TasksList!$F$6:$F$25,MATCH(C2097,TasksList!$B$6:$B$25,0),1)),""),"")</f>
        <v/>
      </c>
      <c r="F2097" s="360" t="str">
        <f>IFERROR(IF(LEN(D2097)&gt;0,IF(LEN(INDEX(AdressBook!$D$6:$D$25,MATCH(D2097,AdressBook!$B$6:$B$25,0),1))=0,"",INDEX(AdressBook!$D$6:$D$25,MATCH(D2097,AdressBook!$B$6:$B$25,0),1)),""),"")</f>
        <v/>
      </c>
      <c r="G2097" s="361" t="str">
        <f>IFERROR(IF(LEN(INDEX(PlansAndNotes!$F$6:$F$4005,ROW(B2097)-ROW($C$3)))=0,"",INDEX(PlansAndNotes!$F$6:$F$4005,ROW(B2097)-ROW($C$3))),"")</f>
        <v/>
      </c>
      <c r="H2097" s="361" t="str">
        <f>IFERROR(IF(LEN(C2097)&gt;0,IF(LEN(INDEX(TasksList!$G$6:$G$25,MATCH(C2097,TasksList!$B$6:$B$25,0),1))=0,"",INDEX(TasksList!$G$6:$G$25,MATCH(C2097,TasksList!$B$6:$B$25,0),1)),""),"")</f>
        <v/>
      </c>
      <c r="N2097" s="362" t="str">
        <f>IFERROR(IF(LEN(INDEX(PlansAndNotes!$D$6:$D$4005,ROW(B2097)-ROW($C$3)))=0,"",INDEX(PlansAndNotes!$D$6:$D$4005,ROW(B2097)-ROW($C$3))),"")</f>
        <v/>
      </c>
      <c r="O2097" s="165" t="str">
        <f t="shared" si="231"/>
        <v/>
      </c>
      <c r="P2097" s="363" t="str">
        <f>IFERROR(IF(LEN(INDEX(PlansAndNotes!$E$6:$E$4005,ROW(B2097)-ROW($C$3)))=0,"",INDEX(PlansAndNotes!$E$6:$E$4005,ROW(B2097)-ROW($C$3))),"")</f>
        <v/>
      </c>
      <c r="Q2097" s="363" t="str">
        <f>IFERROR(IF(LEN(INDEX(PlansAndNotes!$G$6:$G$4005,ROW(B2097)-ROW($C$3)))=0,"",INDEX(PlansAndNotes!$G$6:$G$4005,ROW(B2097)-ROW($C$3))),"")</f>
        <v/>
      </c>
      <c r="R2097" s="361" t="str">
        <f>IFERROR(IF(LEN(D2097)&gt;0,IF(LEN(INDEX(AdressBook!$C$6:$C$25,MATCH(D2097,AdressBook!$B$6:$B$25,0),1))=0,"",INDEX(AdressBook!$C$6:$C$25,MATCH(D2097,AdressBook!$B$6:$B$25,0),1)),""),"")</f>
        <v/>
      </c>
      <c r="S2097" s="165">
        <f>IF(LEN(C2097)&gt;0,IFERROR(IF(MATCH(C2097,C2098:$C$4004,0)&gt;0,-1,ROW(S2097)-ROW($S$3)),ROW(S2097)-ROW($S$3)),-1)</f>
        <v>-1</v>
      </c>
      <c r="T2097" s="165">
        <f t="shared" si="232"/>
        <v>0</v>
      </c>
      <c r="U2097" s="165" t="str">
        <f t="shared" si="233"/>
        <v/>
      </c>
      <c r="V2097" s="165" t="str">
        <f>IFERROR(IF(OR(C2097="",S2097&lt;0),"",IF(SUBTOTAL(3,C2097:C2097)=0,-1,SUBTOTAL(3,$C$4:C2097))),"")</f>
        <v/>
      </c>
      <c r="W2097" s="156" t="str">
        <f t="array" ref="W2097">IF(LEN(C2097)&gt;0,IFERROR(IF(MATCH(C2097,$C$3:$C2096,0)&gt;0,N2097-INDEX($N$3:N2096,SUMPRODUCT(MAX(ROW($C$3:$C2096)*(C2097=$C$3:$C2096)))-2,1),""),""),"")</f>
        <v/>
      </c>
      <c r="X2097" s="156">
        <f t="shared" ca="1" si="234"/>
        <v>1</v>
      </c>
      <c r="Y2097" s="156">
        <f t="shared" ca="1" si="235"/>
        <v>1</v>
      </c>
    </row>
    <row r="2098" spans="2:25" hidden="1" x14ac:dyDescent="0.25">
      <c r="B2098" s="390" t="str">
        <f>IFERROR(IF(LEN(INDEX(PlansAndNotes!$B$6:$B$2005,ROW(A2098)-ROW($B$3)))=0,"",INDEX(PlansAndNotes!$B$6:$B$2005,ROW(A2098)-ROW($B$3))),"")</f>
        <v/>
      </c>
      <c r="C2098" s="387" t="str">
        <f t="shared" si="236"/>
        <v/>
      </c>
      <c r="D2098" s="361" t="str">
        <f>IFERROR(IF(LEN(C2098)&gt;0,IF(LEN(INDEX(TasksList!$C$6:$C$25,MATCH(C2098,TasksList!$B$6:$B$25,0),1))=0,"",INDEX(TasksList!$C$6:$C$25,MATCH(C2098,TasksList!$B$6:$B$25,0),1)),""),"")</f>
        <v/>
      </c>
      <c r="E2098" s="361" t="str">
        <f>IFERROR(IF(LEN(C2098)&gt;0,IF(LEN(INDEX(TasksList!$F$6:$F$25,MATCH(C2098,TasksList!$B$6:$B$25,0),1))=0,"not set!",INDEX(TasksList!$F$6:$F$25,MATCH(C2098,TasksList!$B$6:$B$25,0),1)),""),"")</f>
        <v/>
      </c>
      <c r="F2098" s="360" t="str">
        <f>IFERROR(IF(LEN(D2098)&gt;0,IF(LEN(INDEX(AdressBook!$D$6:$D$25,MATCH(D2098,AdressBook!$B$6:$B$25,0),1))=0,"",INDEX(AdressBook!$D$6:$D$25,MATCH(D2098,AdressBook!$B$6:$B$25,0),1)),""),"")</f>
        <v/>
      </c>
      <c r="G2098" s="361" t="str">
        <f>IFERROR(IF(LEN(INDEX(PlansAndNotes!$F$6:$F$4005,ROW(B2098)-ROW($C$3)))=0,"",INDEX(PlansAndNotes!$F$6:$F$4005,ROW(B2098)-ROW($C$3))),"")</f>
        <v/>
      </c>
      <c r="H2098" s="361" t="str">
        <f>IFERROR(IF(LEN(C2098)&gt;0,IF(LEN(INDEX(TasksList!$G$6:$G$25,MATCH(C2098,TasksList!$B$6:$B$25,0),1))=0,"",INDEX(TasksList!$G$6:$G$25,MATCH(C2098,TasksList!$B$6:$B$25,0),1)),""),"")</f>
        <v/>
      </c>
      <c r="N2098" s="362" t="str">
        <f>IFERROR(IF(LEN(INDEX(PlansAndNotes!$D$6:$D$4005,ROW(B2098)-ROW($C$3)))=0,"",INDEX(PlansAndNotes!$D$6:$D$4005,ROW(B2098)-ROW($C$3))),"")</f>
        <v/>
      </c>
      <c r="O2098" s="165" t="str">
        <f t="shared" si="231"/>
        <v/>
      </c>
      <c r="P2098" s="363" t="str">
        <f>IFERROR(IF(LEN(INDEX(PlansAndNotes!$E$6:$E$4005,ROW(B2098)-ROW($C$3)))=0,"",INDEX(PlansAndNotes!$E$6:$E$4005,ROW(B2098)-ROW($C$3))),"")</f>
        <v/>
      </c>
      <c r="Q2098" s="363" t="str">
        <f>IFERROR(IF(LEN(INDEX(PlansAndNotes!$G$6:$G$4005,ROW(B2098)-ROW($C$3)))=0,"",INDEX(PlansAndNotes!$G$6:$G$4005,ROW(B2098)-ROW($C$3))),"")</f>
        <v/>
      </c>
      <c r="R2098" s="361" t="str">
        <f>IFERROR(IF(LEN(D2098)&gt;0,IF(LEN(INDEX(AdressBook!$C$6:$C$25,MATCH(D2098,AdressBook!$B$6:$B$25,0),1))=0,"",INDEX(AdressBook!$C$6:$C$25,MATCH(D2098,AdressBook!$B$6:$B$25,0),1)),""),"")</f>
        <v/>
      </c>
      <c r="S2098" s="165">
        <f>IF(LEN(C2098)&gt;0,IFERROR(IF(MATCH(C2098,C2099:$C$4004,0)&gt;0,-1,ROW(S2098)-ROW($S$3)),ROW(S2098)-ROW($S$3)),-1)</f>
        <v>-1</v>
      </c>
      <c r="T2098" s="165">
        <f t="shared" si="232"/>
        <v>0</v>
      </c>
      <c r="U2098" s="165" t="str">
        <f t="shared" si="233"/>
        <v/>
      </c>
      <c r="V2098" s="165" t="str">
        <f>IFERROR(IF(OR(C2098="",S2098&lt;0),"",IF(SUBTOTAL(3,C2098:C2098)=0,-1,SUBTOTAL(3,$C$4:C2098))),"")</f>
        <v/>
      </c>
      <c r="W2098" s="156" t="str">
        <f t="array" ref="W2098">IF(LEN(C2098)&gt;0,IFERROR(IF(MATCH(C2098,$C$3:$C2097,0)&gt;0,N2098-INDEX($N$3:N2097,SUMPRODUCT(MAX(ROW($C$3:$C2097)*(C2098=$C$3:$C2097)))-2,1),""),""),"")</f>
        <v/>
      </c>
      <c r="X2098" s="156">
        <f t="shared" ca="1" si="234"/>
        <v>1</v>
      </c>
      <c r="Y2098" s="156">
        <f t="shared" ca="1" si="235"/>
        <v>1</v>
      </c>
    </row>
    <row r="2099" spans="2:25" hidden="1" x14ac:dyDescent="0.25">
      <c r="B2099" s="390" t="str">
        <f>IFERROR(IF(LEN(INDEX(PlansAndNotes!$B$6:$B$2005,ROW(A2099)-ROW($B$3)))=0,"",INDEX(PlansAndNotes!$B$6:$B$2005,ROW(A2099)-ROW($B$3))),"")</f>
        <v/>
      </c>
      <c r="C2099" s="387" t="str">
        <f t="shared" si="236"/>
        <v/>
      </c>
      <c r="D2099" s="361" t="str">
        <f>IFERROR(IF(LEN(C2099)&gt;0,IF(LEN(INDEX(TasksList!$C$6:$C$25,MATCH(C2099,TasksList!$B$6:$B$25,0),1))=0,"",INDEX(TasksList!$C$6:$C$25,MATCH(C2099,TasksList!$B$6:$B$25,0),1)),""),"")</f>
        <v/>
      </c>
      <c r="E2099" s="361" t="str">
        <f>IFERROR(IF(LEN(C2099)&gt;0,IF(LEN(INDEX(TasksList!$F$6:$F$25,MATCH(C2099,TasksList!$B$6:$B$25,0),1))=0,"not set!",INDEX(TasksList!$F$6:$F$25,MATCH(C2099,TasksList!$B$6:$B$25,0),1)),""),"")</f>
        <v/>
      </c>
      <c r="F2099" s="360" t="str">
        <f>IFERROR(IF(LEN(D2099)&gt;0,IF(LEN(INDEX(AdressBook!$D$6:$D$25,MATCH(D2099,AdressBook!$B$6:$B$25,0),1))=0,"",INDEX(AdressBook!$D$6:$D$25,MATCH(D2099,AdressBook!$B$6:$B$25,0),1)),""),"")</f>
        <v/>
      </c>
      <c r="G2099" s="361" t="str">
        <f>IFERROR(IF(LEN(INDEX(PlansAndNotes!$F$6:$F$4005,ROW(B2099)-ROW($C$3)))=0,"",INDEX(PlansAndNotes!$F$6:$F$4005,ROW(B2099)-ROW($C$3))),"")</f>
        <v/>
      </c>
      <c r="H2099" s="361" t="str">
        <f>IFERROR(IF(LEN(C2099)&gt;0,IF(LEN(INDEX(TasksList!$G$6:$G$25,MATCH(C2099,TasksList!$B$6:$B$25,0),1))=0,"",INDEX(TasksList!$G$6:$G$25,MATCH(C2099,TasksList!$B$6:$B$25,0),1)),""),"")</f>
        <v/>
      </c>
      <c r="N2099" s="362" t="str">
        <f>IFERROR(IF(LEN(INDEX(PlansAndNotes!$D$6:$D$4005,ROW(B2099)-ROW($C$3)))=0,"",INDEX(PlansAndNotes!$D$6:$D$4005,ROW(B2099)-ROW($C$3))),"")</f>
        <v/>
      </c>
      <c r="O2099" s="165" t="str">
        <f t="shared" si="231"/>
        <v/>
      </c>
      <c r="P2099" s="363" t="str">
        <f>IFERROR(IF(LEN(INDEX(PlansAndNotes!$E$6:$E$4005,ROW(B2099)-ROW($C$3)))=0,"",INDEX(PlansAndNotes!$E$6:$E$4005,ROW(B2099)-ROW($C$3))),"")</f>
        <v/>
      </c>
      <c r="Q2099" s="363" t="str">
        <f>IFERROR(IF(LEN(INDEX(PlansAndNotes!$G$6:$G$4005,ROW(B2099)-ROW($C$3)))=0,"",INDEX(PlansAndNotes!$G$6:$G$4005,ROW(B2099)-ROW($C$3))),"")</f>
        <v/>
      </c>
      <c r="R2099" s="361" t="str">
        <f>IFERROR(IF(LEN(D2099)&gt;0,IF(LEN(INDEX(AdressBook!$C$6:$C$25,MATCH(D2099,AdressBook!$B$6:$B$25,0),1))=0,"",INDEX(AdressBook!$C$6:$C$25,MATCH(D2099,AdressBook!$B$6:$B$25,0),1)),""),"")</f>
        <v/>
      </c>
      <c r="S2099" s="165">
        <f>IF(LEN(C2099)&gt;0,IFERROR(IF(MATCH(C2099,C2100:$C$4004,0)&gt;0,-1,ROW(S2099)-ROW($S$3)),ROW(S2099)-ROW($S$3)),-1)</f>
        <v>-1</v>
      </c>
      <c r="T2099" s="165">
        <f t="shared" si="232"/>
        <v>0</v>
      </c>
      <c r="U2099" s="165" t="str">
        <f t="shared" si="233"/>
        <v/>
      </c>
      <c r="V2099" s="165" t="str">
        <f>IFERROR(IF(OR(C2099="",S2099&lt;0),"",IF(SUBTOTAL(3,C2099:C2099)=0,-1,SUBTOTAL(3,$C$4:C2099))),"")</f>
        <v/>
      </c>
      <c r="W2099" s="156" t="str">
        <f t="array" ref="W2099">IF(LEN(C2099)&gt;0,IFERROR(IF(MATCH(C2099,$C$3:$C2098,0)&gt;0,N2099-INDEX($N$3:N2098,SUMPRODUCT(MAX(ROW($C$3:$C2098)*(C2099=$C$3:$C2098)))-2,1),""),""),"")</f>
        <v/>
      </c>
      <c r="X2099" s="156">
        <f t="shared" ca="1" si="234"/>
        <v>1</v>
      </c>
      <c r="Y2099" s="156">
        <f t="shared" ca="1" si="235"/>
        <v>1</v>
      </c>
    </row>
    <row r="2100" spans="2:25" hidden="1" x14ac:dyDescent="0.25">
      <c r="B2100" s="390" t="str">
        <f>IFERROR(IF(LEN(INDEX(PlansAndNotes!$B$6:$B$2005,ROW(A2100)-ROW($B$3)))=0,"",INDEX(PlansAndNotes!$B$6:$B$2005,ROW(A2100)-ROW($B$3))),"")</f>
        <v/>
      </c>
      <c r="C2100" s="387" t="str">
        <f t="shared" si="236"/>
        <v/>
      </c>
      <c r="D2100" s="361" t="str">
        <f>IFERROR(IF(LEN(C2100)&gt;0,IF(LEN(INDEX(TasksList!$C$6:$C$25,MATCH(C2100,TasksList!$B$6:$B$25,0),1))=0,"",INDEX(TasksList!$C$6:$C$25,MATCH(C2100,TasksList!$B$6:$B$25,0),1)),""),"")</f>
        <v/>
      </c>
      <c r="E2100" s="361" t="str">
        <f>IFERROR(IF(LEN(C2100)&gt;0,IF(LEN(INDEX(TasksList!$F$6:$F$25,MATCH(C2100,TasksList!$B$6:$B$25,0),1))=0,"not set!",INDEX(TasksList!$F$6:$F$25,MATCH(C2100,TasksList!$B$6:$B$25,0),1)),""),"")</f>
        <v/>
      </c>
      <c r="F2100" s="360" t="str">
        <f>IFERROR(IF(LEN(D2100)&gt;0,IF(LEN(INDEX(AdressBook!$D$6:$D$25,MATCH(D2100,AdressBook!$B$6:$B$25,0),1))=0,"",INDEX(AdressBook!$D$6:$D$25,MATCH(D2100,AdressBook!$B$6:$B$25,0),1)),""),"")</f>
        <v/>
      </c>
      <c r="G2100" s="361" t="str">
        <f>IFERROR(IF(LEN(INDEX(PlansAndNotes!$F$6:$F$4005,ROW(B2100)-ROW($C$3)))=0,"",INDEX(PlansAndNotes!$F$6:$F$4005,ROW(B2100)-ROW($C$3))),"")</f>
        <v/>
      </c>
      <c r="H2100" s="361" t="str">
        <f>IFERROR(IF(LEN(C2100)&gt;0,IF(LEN(INDEX(TasksList!$G$6:$G$25,MATCH(C2100,TasksList!$B$6:$B$25,0),1))=0,"",INDEX(TasksList!$G$6:$G$25,MATCH(C2100,TasksList!$B$6:$B$25,0),1)),""),"")</f>
        <v/>
      </c>
      <c r="N2100" s="362" t="str">
        <f>IFERROR(IF(LEN(INDEX(PlansAndNotes!$D$6:$D$4005,ROW(B2100)-ROW($C$3)))=0,"",INDEX(PlansAndNotes!$D$6:$D$4005,ROW(B2100)-ROW($C$3))),"")</f>
        <v/>
      </c>
      <c r="O2100" s="165" t="str">
        <f t="shared" si="231"/>
        <v/>
      </c>
      <c r="P2100" s="363" t="str">
        <f>IFERROR(IF(LEN(INDEX(PlansAndNotes!$E$6:$E$4005,ROW(B2100)-ROW($C$3)))=0,"",INDEX(PlansAndNotes!$E$6:$E$4005,ROW(B2100)-ROW($C$3))),"")</f>
        <v/>
      </c>
      <c r="Q2100" s="363" t="str">
        <f>IFERROR(IF(LEN(INDEX(PlansAndNotes!$G$6:$G$4005,ROW(B2100)-ROW($C$3)))=0,"",INDEX(PlansAndNotes!$G$6:$G$4005,ROW(B2100)-ROW($C$3))),"")</f>
        <v/>
      </c>
      <c r="R2100" s="361" t="str">
        <f>IFERROR(IF(LEN(D2100)&gt;0,IF(LEN(INDEX(AdressBook!$C$6:$C$25,MATCH(D2100,AdressBook!$B$6:$B$25,0),1))=0,"",INDEX(AdressBook!$C$6:$C$25,MATCH(D2100,AdressBook!$B$6:$B$25,0),1)),""),"")</f>
        <v/>
      </c>
      <c r="S2100" s="165">
        <f>IF(LEN(C2100)&gt;0,IFERROR(IF(MATCH(C2100,C2101:$C$4004,0)&gt;0,-1,ROW(S2100)-ROW($S$3)),ROW(S2100)-ROW($S$3)),-1)</f>
        <v>-1</v>
      </c>
      <c r="T2100" s="165">
        <f t="shared" si="232"/>
        <v>0</v>
      </c>
      <c r="U2100" s="165" t="str">
        <f t="shared" si="233"/>
        <v/>
      </c>
      <c r="V2100" s="165" t="str">
        <f>IFERROR(IF(OR(C2100="",S2100&lt;0),"",IF(SUBTOTAL(3,C2100:C2100)=0,-1,SUBTOTAL(3,$C$4:C2100))),"")</f>
        <v/>
      </c>
      <c r="W2100" s="156" t="str">
        <f t="array" ref="W2100">IF(LEN(C2100)&gt;0,IFERROR(IF(MATCH(C2100,$C$3:$C2099,0)&gt;0,N2100-INDEX($N$3:N2099,SUMPRODUCT(MAX(ROW($C$3:$C2099)*(C2100=$C$3:$C2099)))-2,1),""),""),"")</f>
        <v/>
      </c>
      <c r="X2100" s="156">
        <f t="shared" ca="1" si="234"/>
        <v>1</v>
      </c>
      <c r="Y2100" s="156">
        <f t="shared" ca="1" si="235"/>
        <v>1</v>
      </c>
    </row>
    <row r="2101" spans="2:25" hidden="1" x14ac:dyDescent="0.25">
      <c r="B2101" s="390" t="str">
        <f>IFERROR(IF(LEN(INDEX(PlansAndNotes!$B$6:$B$2005,ROW(A2101)-ROW($B$3)))=0,"",INDEX(PlansAndNotes!$B$6:$B$2005,ROW(A2101)-ROW($B$3))),"")</f>
        <v/>
      </c>
      <c r="C2101" s="387" t="str">
        <f t="shared" si="236"/>
        <v/>
      </c>
      <c r="D2101" s="361" t="str">
        <f>IFERROR(IF(LEN(C2101)&gt;0,IF(LEN(INDEX(TasksList!$C$6:$C$25,MATCH(C2101,TasksList!$B$6:$B$25,0),1))=0,"",INDEX(TasksList!$C$6:$C$25,MATCH(C2101,TasksList!$B$6:$B$25,0),1)),""),"")</f>
        <v/>
      </c>
      <c r="E2101" s="361" t="str">
        <f>IFERROR(IF(LEN(C2101)&gt;0,IF(LEN(INDEX(TasksList!$F$6:$F$25,MATCH(C2101,TasksList!$B$6:$B$25,0),1))=0,"not set!",INDEX(TasksList!$F$6:$F$25,MATCH(C2101,TasksList!$B$6:$B$25,0),1)),""),"")</f>
        <v/>
      </c>
      <c r="F2101" s="360" t="str">
        <f>IFERROR(IF(LEN(D2101)&gt;0,IF(LEN(INDEX(AdressBook!$D$6:$D$25,MATCH(D2101,AdressBook!$B$6:$B$25,0),1))=0,"",INDEX(AdressBook!$D$6:$D$25,MATCH(D2101,AdressBook!$B$6:$B$25,0),1)),""),"")</f>
        <v/>
      </c>
      <c r="G2101" s="361" t="str">
        <f>IFERROR(IF(LEN(INDEX(PlansAndNotes!$F$6:$F$4005,ROW(B2101)-ROW($C$3)))=0,"",INDEX(PlansAndNotes!$F$6:$F$4005,ROW(B2101)-ROW($C$3))),"")</f>
        <v/>
      </c>
      <c r="H2101" s="361" t="str">
        <f>IFERROR(IF(LEN(C2101)&gt;0,IF(LEN(INDEX(TasksList!$G$6:$G$25,MATCH(C2101,TasksList!$B$6:$B$25,0),1))=0,"",INDEX(TasksList!$G$6:$G$25,MATCH(C2101,TasksList!$B$6:$B$25,0),1)),""),"")</f>
        <v/>
      </c>
      <c r="N2101" s="362" t="str">
        <f>IFERROR(IF(LEN(INDEX(PlansAndNotes!$D$6:$D$4005,ROW(B2101)-ROW($C$3)))=0,"",INDEX(PlansAndNotes!$D$6:$D$4005,ROW(B2101)-ROW($C$3))),"")</f>
        <v/>
      </c>
      <c r="O2101" s="165" t="str">
        <f t="shared" si="231"/>
        <v/>
      </c>
      <c r="P2101" s="363" t="str">
        <f>IFERROR(IF(LEN(INDEX(PlansAndNotes!$E$6:$E$4005,ROW(B2101)-ROW($C$3)))=0,"",INDEX(PlansAndNotes!$E$6:$E$4005,ROW(B2101)-ROW($C$3))),"")</f>
        <v/>
      </c>
      <c r="Q2101" s="363" t="str">
        <f>IFERROR(IF(LEN(INDEX(PlansAndNotes!$G$6:$G$4005,ROW(B2101)-ROW($C$3)))=0,"",INDEX(PlansAndNotes!$G$6:$G$4005,ROW(B2101)-ROW($C$3))),"")</f>
        <v/>
      </c>
      <c r="R2101" s="361" t="str">
        <f>IFERROR(IF(LEN(D2101)&gt;0,IF(LEN(INDEX(AdressBook!$C$6:$C$25,MATCH(D2101,AdressBook!$B$6:$B$25,0),1))=0,"",INDEX(AdressBook!$C$6:$C$25,MATCH(D2101,AdressBook!$B$6:$B$25,0),1)),""),"")</f>
        <v/>
      </c>
      <c r="S2101" s="165">
        <f>IF(LEN(C2101)&gt;0,IFERROR(IF(MATCH(C2101,C2102:$C$4004,0)&gt;0,-1,ROW(S2101)-ROW($S$3)),ROW(S2101)-ROW($S$3)),-1)</f>
        <v>-1</v>
      </c>
      <c r="T2101" s="165">
        <f t="shared" si="232"/>
        <v>0</v>
      </c>
      <c r="U2101" s="165" t="str">
        <f t="shared" si="233"/>
        <v/>
      </c>
      <c r="V2101" s="165" t="str">
        <f>IFERROR(IF(OR(C2101="",S2101&lt;0),"",IF(SUBTOTAL(3,C2101:C2101)=0,-1,SUBTOTAL(3,$C$4:C2101))),"")</f>
        <v/>
      </c>
      <c r="W2101" s="156" t="str">
        <f t="array" ref="W2101">IF(LEN(C2101)&gt;0,IFERROR(IF(MATCH(C2101,$C$3:$C2100,0)&gt;0,N2101-INDEX($N$3:N2100,SUMPRODUCT(MAX(ROW($C$3:$C2100)*(C2101=$C$3:$C2100)))-2,1),""),""),"")</f>
        <v/>
      </c>
      <c r="X2101" s="156">
        <f t="shared" ca="1" si="234"/>
        <v>1</v>
      </c>
      <c r="Y2101" s="156">
        <f t="shared" ca="1" si="235"/>
        <v>1</v>
      </c>
    </row>
    <row r="2102" spans="2:25" hidden="1" x14ac:dyDescent="0.25">
      <c r="B2102" s="390" t="str">
        <f>IFERROR(IF(LEN(INDEX(PlansAndNotes!$B$6:$B$2005,ROW(A2102)-ROW($B$3)))=0,"",INDEX(PlansAndNotes!$B$6:$B$2005,ROW(A2102)-ROW($B$3))),"")</f>
        <v/>
      </c>
      <c r="C2102" s="387" t="str">
        <f t="shared" si="236"/>
        <v/>
      </c>
      <c r="D2102" s="361" t="str">
        <f>IFERROR(IF(LEN(C2102)&gt;0,IF(LEN(INDEX(TasksList!$C$6:$C$25,MATCH(C2102,TasksList!$B$6:$B$25,0),1))=0,"",INDEX(TasksList!$C$6:$C$25,MATCH(C2102,TasksList!$B$6:$B$25,0),1)),""),"")</f>
        <v/>
      </c>
      <c r="E2102" s="361" t="str">
        <f>IFERROR(IF(LEN(C2102)&gt;0,IF(LEN(INDEX(TasksList!$F$6:$F$25,MATCH(C2102,TasksList!$B$6:$B$25,0),1))=0,"not set!",INDEX(TasksList!$F$6:$F$25,MATCH(C2102,TasksList!$B$6:$B$25,0),1)),""),"")</f>
        <v/>
      </c>
      <c r="F2102" s="360" t="str">
        <f>IFERROR(IF(LEN(D2102)&gt;0,IF(LEN(INDEX(AdressBook!$D$6:$D$25,MATCH(D2102,AdressBook!$B$6:$B$25,0),1))=0,"",INDEX(AdressBook!$D$6:$D$25,MATCH(D2102,AdressBook!$B$6:$B$25,0),1)),""),"")</f>
        <v/>
      </c>
      <c r="G2102" s="361" t="str">
        <f>IFERROR(IF(LEN(INDEX(PlansAndNotes!$F$6:$F$4005,ROW(B2102)-ROW($C$3)))=0,"",INDEX(PlansAndNotes!$F$6:$F$4005,ROW(B2102)-ROW($C$3))),"")</f>
        <v/>
      </c>
      <c r="H2102" s="361" t="str">
        <f>IFERROR(IF(LEN(C2102)&gt;0,IF(LEN(INDEX(TasksList!$G$6:$G$25,MATCH(C2102,TasksList!$B$6:$B$25,0),1))=0,"",INDEX(TasksList!$G$6:$G$25,MATCH(C2102,TasksList!$B$6:$B$25,0),1)),""),"")</f>
        <v/>
      </c>
      <c r="N2102" s="362" t="str">
        <f>IFERROR(IF(LEN(INDEX(PlansAndNotes!$D$6:$D$4005,ROW(B2102)-ROW($C$3)))=0,"",INDEX(PlansAndNotes!$D$6:$D$4005,ROW(B2102)-ROW($C$3))),"")</f>
        <v/>
      </c>
      <c r="O2102" s="165" t="str">
        <f t="shared" si="231"/>
        <v/>
      </c>
      <c r="P2102" s="363" t="str">
        <f>IFERROR(IF(LEN(INDEX(PlansAndNotes!$E$6:$E$4005,ROW(B2102)-ROW($C$3)))=0,"",INDEX(PlansAndNotes!$E$6:$E$4005,ROW(B2102)-ROW($C$3))),"")</f>
        <v/>
      </c>
      <c r="Q2102" s="363" t="str">
        <f>IFERROR(IF(LEN(INDEX(PlansAndNotes!$G$6:$G$4005,ROW(B2102)-ROW($C$3)))=0,"",INDEX(PlansAndNotes!$G$6:$G$4005,ROW(B2102)-ROW($C$3))),"")</f>
        <v/>
      </c>
      <c r="R2102" s="361" t="str">
        <f>IFERROR(IF(LEN(D2102)&gt;0,IF(LEN(INDEX(AdressBook!$C$6:$C$25,MATCH(D2102,AdressBook!$B$6:$B$25,0),1))=0,"",INDEX(AdressBook!$C$6:$C$25,MATCH(D2102,AdressBook!$B$6:$B$25,0),1)),""),"")</f>
        <v/>
      </c>
      <c r="S2102" s="165">
        <f>IF(LEN(C2102)&gt;0,IFERROR(IF(MATCH(C2102,C2103:$C$4004,0)&gt;0,-1,ROW(S2102)-ROW($S$3)),ROW(S2102)-ROW($S$3)),-1)</f>
        <v>-1</v>
      </c>
      <c r="T2102" s="165">
        <f t="shared" si="232"/>
        <v>0</v>
      </c>
      <c r="U2102" s="165" t="str">
        <f t="shared" si="233"/>
        <v/>
      </c>
      <c r="V2102" s="165" t="str">
        <f>IFERROR(IF(OR(C2102="",S2102&lt;0),"",IF(SUBTOTAL(3,C2102:C2102)=0,-1,SUBTOTAL(3,$C$4:C2102))),"")</f>
        <v/>
      </c>
      <c r="W2102" s="156" t="str">
        <f t="array" ref="W2102">IF(LEN(C2102)&gt;0,IFERROR(IF(MATCH(C2102,$C$3:$C2101,0)&gt;0,N2102-INDEX($N$3:N2101,SUMPRODUCT(MAX(ROW($C$3:$C2101)*(C2102=$C$3:$C2101)))-2,1),""),""),"")</f>
        <v/>
      </c>
      <c r="X2102" s="156">
        <f t="shared" ca="1" si="234"/>
        <v>1</v>
      </c>
      <c r="Y2102" s="156">
        <f t="shared" ca="1" si="235"/>
        <v>1</v>
      </c>
    </row>
    <row r="2103" spans="2:25" hidden="1" x14ac:dyDescent="0.25">
      <c r="B2103" s="390" t="str">
        <f>IFERROR(IF(LEN(INDEX(PlansAndNotes!$B$6:$B$2005,ROW(A2103)-ROW($B$3)))=0,"",INDEX(PlansAndNotes!$B$6:$B$2005,ROW(A2103)-ROW($B$3))),"")</f>
        <v/>
      </c>
      <c r="C2103" s="387" t="str">
        <f t="shared" si="236"/>
        <v/>
      </c>
      <c r="D2103" s="361" t="str">
        <f>IFERROR(IF(LEN(C2103)&gt;0,IF(LEN(INDEX(TasksList!$C$6:$C$25,MATCH(C2103,TasksList!$B$6:$B$25,0),1))=0,"",INDEX(TasksList!$C$6:$C$25,MATCH(C2103,TasksList!$B$6:$B$25,0),1)),""),"")</f>
        <v/>
      </c>
      <c r="E2103" s="361" t="str">
        <f>IFERROR(IF(LEN(C2103)&gt;0,IF(LEN(INDEX(TasksList!$F$6:$F$25,MATCH(C2103,TasksList!$B$6:$B$25,0),1))=0,"not set!",INDEX(TasksList!$F$6:$F$25,MATCH(C2103,TasksList!$B$6:$B$25,0),1)),""),"")</f>
        <v/>
      </c>
      <c r="F2103" s="360" t="str">
        <f>IFERROR(IF(LEN(D2103)&gt;0,IF(LEN(INDEX(AdressBook!$D$6:$D$25,MATCH(D2103,AdressBook!$B$6:$B$25,0),1))=0,"",INDEX(AdressBook!$D$6:$D$25,MATCH(D2103,AdressBook!$B$6:$B$25,0),1)),""),"")</f>
        <v/>
      </c>
      <c r="G2103" s="361" t="str">
        <f>IFERROR(IF(LEN(INDEX(PlansAndNotes!$F$6:$F$4005,ROW(B2103)-ROW($C$3)))=0,"",INDEX(PlansAndNotes!$F$6:$F$4005,ROW(B2103)-ROW($C$3))),"")</f>
        <v/>
      </c>
      <c r="H2103" s="361" t="str">
        <f>IFERROR(IF(LEN(C2103)&gt;0,IF(LEN(INDEX(TasksList!$G$6:$G$25,MATCH(C2103,TasksList!$B$6:$B$25,0),1))=0,"",INDEX(TasksList!$G$6:$G$25,MATCH(C2103,TasksList!$B$6:$B$25,0),1)),""),"")</f>
        <v/>
      </c>
      <c r="N2103" s="362" t="str">
        <f>IFERROR(IF(LEN(INDEX(PlansAndNotes!$D$6:$D$4005,ROW(B2103)-ROW($C$3)))=0,"",INDEX(PlansAndNotes!$D$6:$D$4005,ROW(B2103)-ROW($C$3))),"")</f>
        <v/>
      </c>
      <c r="O2103" s="165" t="str">
        <f t="shared" si="231"/>
        <v/>
      </c>
      <c r="P2103" s="363" t="str">
        <f>IFERROR(IF(LEN(INDEX(PlansAndNotes!$E$6:$E$4005,ROW(B2103)-ROW($C$3)))=0,"",INDEX(PlansAndNotes!$E$6:$E$4005,ROW(B2103)-ROW($C$3))),"")</f>
        <v/>
      </c>
      <c r="Q2103" s="363" t="str">
        <f>IFERROR(IF(LEN(INDEX(PlansAndNotes!$G$6:$G$4005,ROW(B2103)-ROW($C$3)))=0,"",INDEX(PlansAndNotes!$G$6:$G$4005,ROW(B2103)-ROW($C$3))),"")</f>
        <v/>
      </c>
      <c r="R2103" s="361" t="str">
        <f>IFERROR(IF(LEN(D2103)&gt;0,IF(LEN(INDEX(AdressBook!$C$6:$C$25,MATCH(D2103,AdressBook!$B$6:$B$25,0),1))=0,"",INDEX(AdressBook!$C$6:$C$25,MATCH(D2103,AdressBook!$B$6:$B$25,0),1)),""),"")</f>
        <v/>
      </c>
      <c r="S2103" s="165">
        <f>IF(LEN(C2103)&gt;0,IFERROR(IF(MATCH(C2103,C2104:$C$4004,0)&gt;0,-1,ROW(S2103)-ROW($S$3)),ROW(S2103)-ROW($S$3)),-1)</f>
        <v>-1</v>
      </c>
      <c r="T2103" s="165">
        <f t="shared" si="232"/>
        <v>0</v>
      </c>
      <c r="U2103" s="165" t="str">
        <f t="shared" si="233"/>
        <v/>
      </c>
      <c r="V2103" s="165" t="str">
        <f>IFERROR(IF(OR(C2103="",S2103&lt;0),"",IF(SUBTOTAL(3,C2103:C2103)=0,-1,SUBTOTAL(3,$C$4:C2103))),"")</f>
        <v/>
      </c>
      <c r="W2103" s="156" t="str">
        <f t="array" ref="W2103">IF(LEN(C2103)&gt;0,IFERROR(IF(MATCH(C2103,$C$3:$C2102,0)&gt;0,N2103-INDEX($N$3:N2102,SUMPRODUCT(MAX(ROW($C$3:$C2102)*(C2103=$C$3:$C2102)))-2,1),""),""),"")</f>
        <v/>
      </c>
      <c r="X2103" s="156">
        <f t="shared" ca="1" si="234"/>
        <v>1</v>
      </c>
      <c r="Y2103" s="156">
        <f t="shared" ca="1" si="235"/>
        <v>1</v>
      </c>
    </row>
    <row r="2104" spans="2:25" hidden="1" x14ac:dyDescent="0.25">
      <c r="B2104" s="390" t="str">
        <f>IFERROR(IF(LEN(INDEX(PlansAndNotes!$B$6:$B$2005,ROW(A2104)-ROW($B$3)))=0,"",INDEX(PlansAndNotes!$B$6:$B$2005,ROW(A2104)-ROW($B$3))),"")</f>
        <v/>
      </c>
      <c r="C2104" s="387" t="str">
        <f t="shared" si="236"/>
        <v/>
      </c>
      <c r="D2104" s="361" t="str">
        <f>IFERROR(IF(LEN(C2104)&gt;0,IF(LEN(INDEX(TasksList!$C$6:$C$25,MATCH(C2104,TasksList!$B$6:$B$25,0),1))=0,"",INDEX(TasksList!$C$6:$C$25,MATCH(C2104,TasksList!$B$6:$B$25,0),1)),""),"")</f>
        <v/>
      </c>
      <c r="E2104" s="361" t="str">
        <f>IFERROR(IF(LEN(C2104)&gt;0,IF(LEN(INDEX(TasksList!$F$6:$F$25,MATCH(C2104,TasksList!$B$6:$B$25,0),1))=0,"not set!",INDEX(TasksList!$F$6:$F$25,MATCH(C2104,TasksList!$B$6:$B$25,0),1)),""),"")</f>
        <v/>
      </c>
      <c r="F2104" s="360" t="str">
        <f>IFERROR(IF(LEN(D2104)&gt;0,IF(LEN(INDEX(AdressBook!$D$6:$D$25,MATCH(D2104,AdressBook!$B$6:$B$25,0),1))=0,"",INDEX(AdressBook!$D$6:$D$25,MATCH(D2104,AdressBook!$B$6:$B$25,0),1)),""),"")</f>
        <v/>
      </c>
      <c r="G2104" s="361" t="str">
        <f>IFERROR(IF(LEN(INDEX(PlansAndNotes!$F$6:$F$4005,ROW(B2104)-ROW($C$3)))=0,"",INDEX(PlansAndNotes!$F$6:$F$4005,ROW(B2104)-ROW($C$3))),"")</f>
        <v/>
      </c>
      <c r="H2104" s="361" t="str">
        <f>IFERROR(IF(LEN(C2104)&gt;0,IF(LEN(INDEX(TasksList!$G$6:$G$25,MATCH(C2104,TasksList!$B$6:$B$25,0),1))=0,"",INDEX(TasksList!$G$6:$G$25,MATCH(C2104,TasksList!$B$6:$B$25,0),1)),""),"")</f>
        <v/>
      </c>
      <c r="N2104" s="362" t="str">
        <f>IFERROR(IF(LEN(INDEX(PlansAndNotes!$D$6:$D$4005,ROW(B2104)-ROW($C$3)))=0,"",INDEX(PlansAndNotes!$D$6:$D$4005,ROW(B2104)-ROW($C$3))),"")</f>
        <v/>
      </c>
      <c r="O2104" s="165" t="str">
        <f t="shared" si="231"/>
        <v/>
      </c>
      <c r="P2104" s="363" t="str">
        <f>IFERROR(IF(LEN(INDEX(PlansAndNotes!$E$6:$E$4005,ROW(B2104)-ROW($C$3)))=0,"",INDEX(PlansAndNotes!$E$6:$E$4005,ROW(B2104)-ROW($C$3))),"")</f>
        <v/>
      </c>
      <c r="Q2104" s="363" t="str">
        <f>IFERROR(IF(LEN(INDEX(PlansAndNotes!$G$6:$G$4005,ROW(B2104)-ROW($C$3)))=0,"",INDEX(PlansAndNotes!$G$6:$G$4005,ROW(B2104)-ROW($C$3))),"")</f>
        <v/>
      </c>
      <c r="R2104" s="361" t="str">
        <f>IFERROR(IF(LEN(D2104)&gt;0,IF(LEN(INDEX(AdressBook!$C$6:$C$25,MATCH(D2104,AdressBook!$B$6:$B$25,0),1))=0,"",INDEX(AdressBook!$C$6:$C$25,MATCH(D2104,AdressBook!$B$6:$B$25,0),1)),""),"")</f>
        <v/>
      </c>
      <c r="S2104" s="165">
        <f>IF(LEN(C2104)&gt;0,IFERROR(IF(MATCH(C2104,C2105:$C$4004,0)&gt;0,-1,ROW(S2104)-ROW($S$3)),ROW(S2104)-ROW($S$3)),-1)</f>
        <v>-1</v>
      </c>
      <c r="T2104" s="165">
        <f t="shared" si="232"/>
        <v>0</v>
      </c>
      <c r="U2104" s="165" t="str">
        <f t="shared" si="233"/>
        <v/>
      </c>
      <c r="V2104" s="165" t="str">
        <f>IFERROR(IF(OR(C2104="",S2104&lt;0),"",IF(SUBTOTAL(3,C2104:C2104)=0,-1,SUBTOTAL(3,$C$4:C2104))),"")</f>
        <v/>
      </c>
      <c r="W2104" s="156" t="str">
        <f t="array" ref="W2104">IF(LEN(C2104)&gt;0,IFERROR(IF(MATCH(C2104,$C$3:$C2103,0)&gt;0,N2104-INDEX($N$3:N2103,SUMPRODUCT(MAX(ROW($C$3:$C2103)*(C2104=$C$3:$C2103)))-2,1),""),""),"")</f>
        <v/>
      </c>
      <c r="X2104" s="156">
        <f t="shared" ca="1" si="234"/>
        <v>1</v>
      </c>
      <c r="Y2104" s="156">
        <f t="shared" ca="1" si="235"/>
        <v>1</v>
      </c>
    </row>
    <row r="2105" spans="2:25" hidden="1" x14ac:dyDescent="0.25">
      <c r="B2105" s="390" t="str">
        <f>IFERROR(IF(LEN(INDEX(PlansAndNotes!$B$6:$B$2005,ROW(A2105)-ROW($B$3)))=0,"",INDEX(PlansAndNotes!$B$6:$B$2005,ROW(A2105)-ROW($B$3))),"")</f>
        <v/>
      </c>
      <c r="C2105" s="387" t="str">
        <f t="shared" si="236"/>
        <v/>
      </c>
      <c r="D2105" s="361" t="str">
        <f>IFERROR(IF(LEN(C2105)&gt;0,IF(LEN(INDEX(TasksList!$C$6:$C$25,MATCH(C2105,TasksList!$B$6:$B$25,0),1))=0,"",INDEX(TasksList!$C$6:$C$25,MATCH(C2105,TasksList!$B$6:$B$25,0),1)),""),"")</f>
        <v/>
      </c>
      <c r="E2105" s="361" t="str">
        <f>IFERROR(IF(LEN(C2105)&gt;0,IF(LEN(INDEX(TasksList!$F$6:$F$25,MATCH(C2105,TasksList!$B$6:$B$25,0),1))=0,"not set!",INDEX(TasksList!$F$6:$F$25,MATCH(C2105,TasksList!$B$6:$B$25,0),1)),""),"")</f>
        <v/>
      </c>
      <c r="F2105" s="360" t="str">
        <f>IFERROR(IF(LEN(D2105)&gt;0,IF(LEN(INDEX(AdressBook!$D$6:$D$25,MATCH(D2105,AdressBook!$B$6:$B$25,0),1))=0,"",INDEX(AdressBook!$D$6:$D$25,MATCH(D2105,AdressBook!$B$6:$B$25,0),1)),""),"")</f>
        <v/>
      </c>
      <c r="G2105" s="361" t="str">
        <f>IFERROR(IF(LEN(INDEX(PlansAndNotes!$F$6:$F$4005,ROW(B2105)-ROW($C$3)))=0,"",INDEX(PlansAndNotes!$F$6:$F$4005,ROW(B2105)-ROW($C$3))),"")</f>
        <v/>
      </c>
      <c r="H2105" s="361" t="str">
        <f>IFERROR(IF(LEN(C2105)&gt;0,IF(LEN(INDEX(TasksList!$G$6:$G$25,MATCH(C2105,TasksList!$B$6:$B$25,0),1))=0,"",INDEX(TasksList!$G$6:$G$25,MATCH(C2105,TasksList!$B$6:$B$25,0),1)),""),"")</f>
        <v/>
      </c>
      <c r="N2105" s="362" t="str">
        <f>IFERROR(IF(LEN(INDEX(PlansAndNotes!$D$6:$D$4005,ROW(B2105)-ROW($C$3)))=0,"",INDEX(PlansAndNotes!$D$6:$D$4005,ROW(B2105)-ROW($C$3))),"")</f>
        <v/>
      </c>
      <c r="O2105" s="165" t="str">
        <f t="shared" si="231"/>
        <v/>
      </c>
      <c r="P2105" s="363" t="str">
        <f>IFERROR(IF(LEN(INDEX(PlansAndNotes!$E$6:$E$4005,ROW(B2105)-ROW($C$3)))=0,"",INDEX(PlansAndNotes!$E$6:$E$4005,ROW(B2105)-ROW($C$3))),"")</f>
        <v/>
      </c>
      <c r="Q2105" s="363" t="str">
        <f>IFERROR(IF(LEN(INDEX(PlansAndNotes!$G$6:$G$4005,ROW(B2105)-ROW($C$3)))=0,"",INDEX(PlansAndNotes!$G$6:$G$4005,ROW(B2105)-ROW($C$3))),"")</f>
        <v/>
      </c>
      <c r="R2105" s="361" t="str">
        <f>IFERROR(IF(LEN(D2105)&gt;0,IF(LEN(INDEX(AdressBook!$C$6:$C$25,MATCH(D2105,AdressBook!$B$6:$B$25,0),1))=0,"",INDEX(AdressBook!$C$6:$C$25,MATCH(D2105,AdressBook!$B$6:$B$25,0),1)),""),"")</f>
        <v/>
      </c>
      <c r="S2105" s="165">
        <f>IF(LEN(C2105)&gt;0,IFERROR(IF(MATCH(C2105,C2106:$C$4004,0)&gt;0,-1,ROW(S2105)-ROW($S$3)),ROW(S2105)-ROW($S$3)),-1)</f>
        <v>-1</v>
      </c>
      <c r="T2105" s="165">
        <f t="shared" si="232"/>
        <v>0</v>
      </c>
      <c r="U2105" s="165" t="str">
        <f t="shared" si="233"/>
        <v/>
      </c>
      <c r="V2105" s="165" t="str">
        <f>IFERROR(IF(OR(C2105="",S2105&lt;0),"",IF(SUBTOTAL(3,C2105:C2105)=0,-1,SUBTOTAL(3,$C$4:C2105))),"")</f>
        <v/>
      </c>
      <c r="W2105" s="156" t="str">
        <f t="array" ref="W2105">IF(LEN(C2105)&gt;0,IFERROR(IF(MATCH(C2105,$C$3:$C2104,0)&gt;0,N2105-INDEX($N$3:N2104,SUMPRODUCT(MAX(ROW($C$3:$C2104)*(C2105=$C$3:$C2104)))-2,1),""),""),"")</f>
        <v/>
      </c>
      <c r="X2105" s="156">
        <f t="shared" ca="1" si="234"/>
        <v>1</v>
      </c>
      <c r="Y2105" s="156">
        <f t="shared" ca="1" si="235"/>
        <v>1</v>
      </c>
    </row>
    <row r="2106" spans="2:25" hidden="1" x14ac:dyDescent="0.25">
      <c r="B2106" s="390" t="str">
        <f>IFERROR(IF(LEN(INDEX(PlansAndNotes!$B$6:$B$2005,ROW(A2106)-ROW($B$3)))=0,"",INDEX(PlansAndNotes!$B$6:$B$2005,ROW(A2106)-ROW($B$3))),"")</f>
        <v/>
      </c>
      <c r="C2106" s="387" t="str">
        <f t="shared" si="236"/>
        <v/>
      </c>
      <c r="D2106" s="361" t="str">
        <f>IFERROR(IF(LEN(C2106)&gt;0,IF(LEN(INDEX(TasksList!$C$6:$C$25,MATCH(C2106,TasksList!$B$6:$B$25,0),1))=0,"",INDEX(TasksList!$C$6:$C$25,MATCH(C2106,TasksList!$B$6:$B$25,0),1)),""),"")</f>
        <v/>
      </c>
      <c r="E2106" s="361" t="str">
        <f>IFERROR(IF(LEN(C2106)&gt;0,IF(LEN(INDEX(TasksList!$F$6:$F$25,MATCH(C2106,TasksList!$B$6:$B$25,0),1))=0,"not set!",INDEX(TasksList!$F$6:$F$25,MATCH(C2106,TasksList!$B$6:$B$25,0),1)),""),"")</f>
        <v/>
      </c>
      <c r="F2106" s="360" t="str">
        <f>IFERROR(IF(LEN(D2106)&gt;0,IF(LEN(INDEX(AdressBook!$D$6:$D$25,MATCH(D2106,AdressBook!$B$6:$B$25,0),1))=0,"",INDEX(AdressBook!$D$6:$D$25,MATCH(D2106,AdressBook!$B$6:$B$25,0),1)),""),"")</f>
        <v/>
      </c>
      <c r="G2106" s="361" t="str">
        <f>IFERROR(IF(LEN(INDEX(PlansAndNotes!$F$6:$F$4005,ROW(B2106)-ROW($C$3)))=0,"",INDEX(PlansAndNotes!$F$6:$F$4005,ROW(B2106)-ROW($C$3))),"")</f>
        <v/>
      </c>
      <c r="H2106" s="361" t="str">
        <f>IFERROR(IF(LEN(C2106)&gt;0,IF(LEN(INDEX(TasksList!$G$6:$G$25,MATCH(C2106,TasksList!$B$6:$B$25,0),1))=0,"",INDEX(TasksList!$G$6:$G$25,MATCH(C2106,TasksList!$B$6:$B$25,0),1)),""),"")</f>
        <v/>
      </c>
      <c r="N2106" s="362" t="str">
        <f>IFERROR(IF(LEN(INDEX(PlansAndNotes!$D$6:$D$4005,ROW(B2106)-ROW($C$3)))=0,"",INDEX(PlansAndNotes!$D$6:$D$4005,ROW(B2106)-ROW($C$3))),"")</f>
        <v/>
      </c>
      <c r="O2106" s="165" t="str">
        <f t="shared" si="231"/>
        <v/>
      </c>
      <c r="P2106" s="363" t="str">
        <f>IFERROR(IF(LEN(INDEX(PlansAndNotes!$E$6:$E$4005,ROW(B2106)-ROW($C$3)))=0,"",INDEX(PlansAndNotes!$E$6:$E$4005,ROW(B2106)-ROW($C$3))),"")</f>
        <v/>
      </c>
      <c r="Q2106" s="363" t="str">
        <f>IFERROR(IF(LEN(INDEX(PlansAndNotes!$G$6:$G$4005,ROW(B2106)-ROW($C$3)))=0,"",INDEX(PlansAndNotes!$G$6:$G$4005,ROW(B2106)-ROW($C$3))),"")</f>
        <v/>
      </c>
      <c r="R2106" s="361" t="str">
        <f>IFERROR(IF(LEN(D2106)&gt;0,IF(LEN(INDEX(AdressBook!$C$6:$C$25,MATCH(D2106,AdressBook!$B$6:$B$25,0),1))=0,"",INDEX(AdressBook!$C$6:$C$25,MATCH(D2106,AdressBook!$B$6:$B$25,0),1)),""),"")</f>
        <v/>
      </c>
      <c r="S2106" s="165">
        <f>IF(LEN(C2106)&gt;0,IFERROR(IF(MATCH(C2106,C2107:$C$4004,0)&gt;0,-1,ROW(S2106)-ROW($S$3)),ROW(S2106)-ROW($S$3)),-1)</f>
        <v>-1</v>
      </c>
      <c r="T2106" s="165">
        <f t="shared" si="232"/>
        <v>0</v>
      </c>
      <c r="U2106" s="165" t="str">
        <f t="shared" si="233"/>
        <v/>
      </c>
      <c r="V2106" s="165" t="str">
        <f>IFERROR(IF(OR(C2106="",S2106&lt;0),"",IF(SUBTOTAL(3,C2106:C2106)=0,-1,SUBTOTAL(3,$C$4:C2106))),"")</f>
        <v/>
      </c>
      <c r="W2106" s="156" t="str">
        <f t="array" ref="W2106">IF(LEN(C2106)&gt;0,IFERROR(IF(MATCH(C2106,$C$3:$C2105,0)&gt;0,N2106-INDEX($N$3:N2105,SUMPRODUCT(MAX(ROW($C$3:$C2105)*(C2106=$C$3:$C2105)))-2,1),""),""),"")</f>
        <v/>
      </c>
      <c r="X2106" s="156">
        <f t="shared" ca="1" si="234"/>
        <v>1</v>
      </c>
      <c r="Y2106" s="156">
        <f t="shared" ca="1" si="235"/>
        <v>1</v>
      </c>
    </row>
    <row r="2107" spans="2:25" hidden="1" x14ac:dyDescent="0.25">
      <c r="B2107" s="390" t="str">
        <f>IFERROR(IF(LEN(INDEX(PlansAndNotes!$B$6:$B$2005,ROW(A2107)-ROW($B$3)))=0,"",INDEX(PlansAndNotes!$B$6:$B$2005,ROW(A2107)-ROW($B$3))),"")</f>
        <v/>
      </c>
      <c r="C2107" s="387" t="str">
        <f t="shared" si="236"/>
        <v/>
      </c>
      <c r="D2107" s="361" t="str">
        <f>IFERROR(IF(LEN(C2107)&gt;0,IF(LEN(INDEX(TasksList!$C$6:$C$25,MATCH(C2107,TasksList!$B$6:$B$25,0),1))=0,"",INDEX(TasksList!$C$6:$C$25,MATCH(C2107,TasksList!$B$6:$B$25,0),1)),""),"")</f>
        <v/>
      </c>
      <c r="E2107" s="361" t="str">
        <f>IFERROR(IF(LEN(C2107)&gt;0,IF(LEN(INDEX(TasksList!$F$6:$F$25,MATCH(C2107,TasksList!$B$6:$B$25,0),1))=0,"not set!",INDEX(TasksList!$F$6:$F$25,MATCH(C2107,TasksList!$B$6:$B$25,0),1)),""),"")</f>
        <v/>
      </c>
      <c r="F2107" s="360" t="str">
        <f>IFERROR(IF(LEN(D2107)&gt;0,IF(LEN(INDEX(AdressBook!$D$6:$D$25,MATCH(D2107,AdressBook!$B$6:$B$25,0),1))=0,"",INDEX(AdressBook!$D$6:$D$25,MATCH(D2107,AdressBook!$B$6:$B$25,0),1)),""),"")</f>
        <v/>
      </c>
      <c r="G2107" s="361" t="str">
        <f>IFERROR(IF(LEN(INDEX(PlansAndNotes!$F$6:$F$4005,ROW(B2107)-ROW($C$3)))=0,"",INDEX(PlansAndNotes!$F$6:$F$4005,ROW(B2107)-ROW($C$3))),"")</f>
        <v/>
      </c>
      <c r="H2107" s="361" t="str">
        <f>IFERROR(IF(LEN(C2107)&gt;0,IF(LEN(INDEX(TasksList!$G$6:$G$25,MATCH(C2107,TasksList!$B$6:$B$25,0),1))=0,"",INDEX(TasksList!$G$6:$G$25,MATCH(C2107,TasksList!$B$6:$B$25,0),1)),""),"")</f>
        <v/>
      </c>
      <c r="N2107" s="362" t="str">
        <f>IFERROR(IF(LEN(INDEX(PlansAndNotes!$D$6:$D$4005,ROW(B2107)-ROW($C$3)))=0,"",INDEX(PlansAndNotes!$D$6:$D$4005,ROW(B2107)-ROW($C$3))),"")</f>
        <v/>
      </c>
      <c r="O2107" s="165" t="str">
        <f t="shared" si="231"/>
        <v/>
      </c>
      <c r="P2107" s="363" t="str">
        <f>IFERROR(IF(LEN(INDEX(PlansAndNotes!$E$6:$E$4005,ROW(B2107)-ROW($C$3)))=0,"",INDEX(PlansAndNotes!$E$6:$E$4005,ROW(B2107)-ROW($C$3))),"")</f>
        <v/>
      </c>
      <c r="Q2107" s="363" t="str">
        <f>IFERROR(IF(LEN(INDEX(PlansAndNotes!$G$6:$G$4005,ROW(B2107)-ROW($C$3)))=0,"",INDEX(PlansAndNotes!$G$6:$G$4005,ROW(B2107)-ROW($C$3))),"")</f>
        <v/>
      </c>
      <c r="R2107" s="361" t="str">
        <f>IFERROR(IF(LEN(D2107)&gt;0,IF(LEN(INDEX(AdressBook!$C$6:$C$25,MATCH(D2107,AdressBook!$B$6:$B$25,0),1))=0,"",INDEX(AdressBook!$C$6:$C$25,MATCH(D2107,AdressBook!$B$6:$B$25,0),1)),""),"")</f>
        <v/>
      </c>
      <c r="S2107" s="165">
        <f>IF(LEN(C2107)&gt;0,IFERROR(IF(MATCH(C2107,C2108:$C$4004,0)&gt;0,-1,ROW(S2107)-ROW($S$3)),ROW(S2107)-ROW($S$3)),-1)</f>
        <v>-1</v>
      </c>
      <c r="T2107" s="165">
        <f t="shared" si="232"/>
        <v>0</v>
      </c>
      <c r="U2107" s="165" t="str">
        <f t="shared" si="233"/>
        <v/>
      </c>
      <c r="V2107" s="165" t="str">
        <f>IFERROR(IF(OR(C2107="",S2107&lt;0),"",IF(SUBTOTAL(3,C2107:C2107)=0,-1,SUBTOTAL(3,$C$4:C2107))),"")</f>
        <v/>
      </c>
      <c r="W2107" s="156" t="str">
        <f t="array" ref="W2107">IF(LEN(C2107)&gt;0,IFERROR(IF(MATCH(C2107,$C$3:$C2106,0)&gt;0,N2107-INDEX($N$3:N2106,SUMPRODUCT(MAX(ROW($C$3:$C2106)*(C2107=$C$3:$C2106)))-2,1),""),""),"")</f>
        <v/>
      </c>
      <c r="X2107" s="156">
        <f t="shared" ca="1" si="234"/>
        <v>1</v>
      </c>
      <c r="Y2107" s="156">
        <f t="shared" ca="1" si="235"/>
        <v>1</v>
      </c>
    </row>
    <row r="2108" spans="2:25" hidden="1" x14ac:dyDescent="0.25">
      <c r="B2108" s="390" t="str">
        <f>IFERROR(IF(LEN(INDEX(PlansAndNotes!$B$6:$B$2005,ROW(A2108)-ROW($B$3)))=0,"",INDEX(PlansAndNotes!$B$6:$B$2005,ROW(A2108)-ROW($B$3))),"")</f>
        <v/>
      </c>
      <c r="C2108" s="387" t="str">
        <f t="shared" si="236"/>
        <v/>
      </c>
      <c r="D2108" s="361" t="str">
        <f>IFERROR(IF(LEN(C2108)&gt;0,IF(LEN(INDEX(TasksList!$C$6:$C$25,MATCH(C2108,TasksList!$B$6:$B$25,0),1))=0,"",INDEX(TasksList!$C$6:$C$25,MATCH(C2108,TasksList!$B$6:$B$25,0),1)),""),"")</f>
        <v/>
      </c>
      <c r="E2108" s="361" t="str">
        <f>IFERROR(IF(LEN(C2108)&gt;0,IF(LEN(INDEX(TasksList!$F$6:$F$25,MATCH(C2108,TasksList!$B$6:$B$25,0),1))=0,"not set!",INDEX(TasksList!$F$6:$F$25,MATCH(C2108,TasksList!$B$6:$B$25,0),1)),""),"")</f>
        <v/>
      </c>
      <c r="F2108" s="360" t="str">
        <f>IFERROR(IF(LEN(D2108)&gt;0,IF(LEN(INDEX(AdressBook!$D$6:$D$25,MATCH(D2108,AdressBook!$B$6:$B$25,0),1))=0,"",INDEX(AdressBook!$D$6:$D$25,MATCH(D2108,AdressBook!$B$6:$B$25,0),1)),""),"")</f>
        <v/>
      </c>
      <c r="G2108" s="361" t="str">
        <f>IFERROR(IF(LEN(INDEX(PlansAndNotes!$F$6:$F$4005,ROW(B2108)-ROW($C$3)))=0,"",INDEX(PlansAndNotes!$F$6:$F$4005,ROW(B2108)-ROW($C$3))),"")</f>
        <v/>
      </c>
      <c r="H2108" s="361" t="str">
        <f>IFERROR(IF(LEN(C2108)&gt;0,IF(LEN(INDEX(TasksList!$G$6:$G$25,MATCH(C2108,TasksList!$B$6:$B$25,0),1))=0,"",INDEX(TasksList!$G$6:$G$25,MATCH(C2108,TasksList!$B$6:$B$25,0),1)),""),"")</f>
        <v/>
      </c>
      <c r="N2108" s="362" t="str">
        <f>IFERROR(IF(LEN(INDEX(PlansAndNotes!$D$6:$D$4005,ROW(B2108)-ROW($C$3)))=0,"",INDEX(PlansAndNotes!$D$6:$D$4005,ROW(B2108)-ROW($C$3))),"")</f>
        <v/>
      </c>
      <c r="O2108" s="165" t="str">
        <f t="shared" si="231"/>
        <v/>
      </c>
      <c r="P2108" s="363" t="str">
        <f>IFERROR(IF(LEN(INDEX(PlansAndNotes!$E$6:$E$4005,ROW(B2108)-ROW($C$3)))=0,"",INDEX(PlansAndNotes!$E$6:$E$4005,ROW(B2108)-ROW($C$3))),"")</f>
        <v/>
      </c>
      <c r="Q2108" s="363" t="str">
        <f>IFERROR(IF(LEN(INDEX(PlansAndNotes!$G$6:$G$4005,ROW(B2108)-ROW($C$3)))=0,"",INDEX(PlansAndNotes!$G$6:$G$4005,ROW(B2108)-ROW($C$3))),"")</f>
        <v/>
      </c>
      <c r="R2108" s="361" t="str">
        <f>IFERROR(IF(LEN(D2108)&gt;0,IF(LEN(INDEX(AdressBook!$C$6:$C$25,MATCH(D2108,AdressBook!$B$6:$B$25,0),1))=0,"",INDEX(AdressBook!$C$6:$C$25,MATCH(D2108,AdressBook!$B$6:$B$25,0),1)),""),"")</f>
        <v/>
      </c>
      <c r="S2108" s="165">
        <f>IF(LEN(C2108)&gt;0,IFERROR(IF(MATCH(C2108,C2109:$C$4004,0)&gt;0,-1,ROW(S2108)-ROW($S$3)),ROW(S2108)-ROW($S$3)),-1)</f>
        <v>-1</v>
      </c>
      <c r="T2108" s="165">
        <f t="shared" si="232"/>
        <v>0</v>
      </c>
      <c r="U2108" s="165" t="str">
        <f t="shared" si="233"/>
        <v/>
      </c>
      <c r="V2108" s="165" t="str">
        <f>IFERROR(IF(OR(C2108="",S2108&lt;0),"",IF(SUBTOTAL(3,C2108:C2108)=0,-1,SUBTOTAL(3,$C$4:C2108))),"")</f>
        <v/>
      </c>
      <c r="W2108" s="156" t="str">
        <f t="array" ref="W2108">IF(LEN(C2108)&gt;0,IFERROR(IF(MATCH(C2108,$C$3:$C2107,0)&gt;0,N2108-INDEX($N$3:N2107,SUMPRODUCT(MAX(ROW($C$3:$C2107)*(C2108=$C$3:$C2107)))-2,1),""),""),"")</f>
        <v/>
      </c>
      <c r="X2108" s="156">
        <f t="shared" ca="1" si="234"/>
        <v>1</v>
      </c>
      <c r="Y2108" s="156">
        <f t="shared" ca="1" si="235"/>
        <v>1</v>
      </c>
    </row>
    <row r="2109" spans="2:25" hidden="1" x14ac:dyDescent="0.25">
      <c r="B2109" s="390" t="str">
        <f>IFERROR(IF(LEN(INDEX(PlansAndNotes!$B$6:$B$2005,ROW(A2109)-ROW($B$3)))=0,"",INDEX(PlansAndNotes!$B$6:$B$2005,ROW(A2109)-ROW($B$3))),"")</f>
        <v/>
      </c>
      <c r="C2109" s="387" t="str">
        <f t="shared" si="236"/>
        <v/>
      </c>
      <c r="D2109" s="361" t="str">
        <f>IFERROR(IF(LEN(C2109)&gt;0,IF(LEN(INDEX(TasksList!$C$6:$C$25,MATCH(C2109,TasksList!$B$6:$B$25,0),1))=0,"",INDEX(TasksList!$C$6:$C$25,MATCH(C2109,TasksList!$B$6:$B$25,0),1)),""),"")</f>
        <v/>
      </c>
      <c r="E2109" s="361" t="str">
        <f>IFERROR(IF(LEN(C2109)&gt;0,IF(LEN(INDEX(TasksList!$F$6:$F$25,MATCH(C2109,TasksList!$B$6:$B$25,0),1))=0,"not set!",INDEX(TasksList!$F$6:$F$25,MATCH(C2109,TasksList!$B$6:$B$25,0),1)),""),"")</f>
        <v/>
      </c>
      <c r="F2109" s="360" t="str">
        <f>IFERROR(IF(LEN(D2109)&gt;0,IF(LEN(INDEX(AdressBook!$D$6:$D$25,MATCH(D2109,AdressBook!$B$6:$B$25,0),1))=0,"",INDEX(AdressBook!$D$6:$D$25,MATCH(D2109,AdressBook!$B$6:$B$25,0),1)),""),"")</f>
        <v/>
      </c>
      <c r="G2109" s="361" t="str">
        <f>IFERROR(IF(LEN(INDEX(PlansAndNotes!$F$6:$F$4005,ROW(B2109)-ROW($C$3)))=0,"",INDEX(PlansAndNotes!$F$6:$F$4005,ROW(B2109)-ROW($C$3))),"")</f>
        <v/>
      </c>
      <c r="H2109" s="361" t="str">
        <f>IFERROR(IF(LEN(C2109)&gt;0,IF(LEN(INDEX(TasksList!$G$6:$G$25,MATCH(C2109,TasksList!$B$6:$B$25,0),1))=0,"",INDEX(TasksList!$G$6:$G$25,MATCH(C2109,TasksList!$B$6:$B$25,0),1)),""),"")</f>
        <v/>
      </c>
      <c r="N2109" s="362" t="str">
        <f>IFERROR(IF(LEN(INDEX(PlansAndNotes!$D$6:$D$4005,ROW(B2109)-ROW($C$3)))=0,"",INDEX(PlansAndNotes!$D$6:$D$4005,ROW(B2109)-ROW($C$3))),"")</f>
        <v/>
      </c>
      <c r="O2109" s="165" t="str">
        <f t="shared" si="231"/>
        <v/>
      </c>
      <c r="P2109" s="363" t="str">
        <f>IFERROR(IF(LEN(INDEX(PlansAndNotes!$E$6:$E$4005,ROW(B2109)-ROW($C$3)))=0,"",INDEX(PlansAndNotes!$E$6:$E$4005,ROW(B2109)-ROW($C$3))),"")</f>
        <v/>
      </c>
      <c r="Q2109" s="363" t="str">
        <f>IFERROR(IF(LEN(INDEX(PlansAndNotes!$G$6:$G$4005,ROW(B2109)-ROW($C$3)))=0,"",INDEX(PlansAndNotes!$G$6:$G$4005,ROW(B2109)-ROW($C$3))),"")</f>
        <v/>
      </c>
      <c r="R2109" s="361" t="str">
        <f>IFERROR(IF(LEN(D2109)&gt;0,IF(LEN(INDEX(AdressBook!$C$6:$C$25,MATCH(D2109,AdressBook!$B$6:$B$25,0),1))=0,"",INDEX(AdressBook!$C$6:$C$25,MATCH(D2109,AdressBook!$B$6:$B$25,0),1)),""),"")</f>
        <v/>
      </c>
      <c r="S2109" s="165">
        <f>IF(LEN(C2109)&gt;0,IFERROR(IF(MATCH(C2109,C2110:$C$4004,0)&gt;0,-1,ROW(S2109)-ROW($S$3)),ROW(S2109)-ROW($S$3)),-1)</f>
        <v>-1</v>
      </c>
      <c r="T2109" s="165">
        <f t="shared" si="232"/>
        <v>0</v>
      </c>
      <c r="U2109" s="165" t="str">
        <f t="shared" si="233"/>
        <v/>
      </c>
      <c r="V2109" s="165" t="str">
        <f>IFERROR(IF(OR(C2109="",S2109&lt;0),"",IF(SUBTOTAL(3,C2109:C2109)=0,-1,SUBTOTAL(3,$C$4:C2109))),"")</f>
        <v/>
      </c>
      <c r="W2109" s="156" t="str">
        <f t="array" ref="W2109">IF(LEN(C2109)&gt;0,IFERROR(IF(MATCH(C2109,$C$3:$C2108,0)&gt;0,N2109-INDEX($N$3:N2108,SUMPRODUCT(MAX(ROW($C$3:$C2108)*(C2109=$C$3:$C2108)))-2,1),""),""),"")</f>
        <v/>
      </c>
      <c r="X2109" s="156">
        <f t="shared" ca="1" si="234"/>
        <v>1</v>
      </c>
      <c r="Y2109" s="156">
        <f t="shared" ca="1" si="235"/>
        <v>1</v>
      </c>
    </row>
    <row r="2110" spans="2:25" hidden="1" x14ac:dyDescent="0.25">
      <c r="B2110" s="390" t="str">
        <f>IFERROR(IF(LEN(INDEX(PlansAndNotes!$B$6:$B$2005,ROW(A2110)-ROW($B$3)))=0,"",INDEX(PlansAndNotes!$B$6:$B$2005,ROW(A2110)-ROW($B$3))),"")</f>
        <v/>
      </c>
      <c r="C2110" s="387" t="str">
        <f t="shared" si="236"/>
        <v/>
      </c>
      <c r="D2110" s="361" t="str">
        <f>IFERROR(IF(LEN(C2110)&gt;0,IF(LEN(INDEX(TasksList!$C$6:$C$25,MATCH(C2110,TasksList!$B$6:$B$25,0),1))=0,"",INDEX(TasksList!$C$6:$C$25,MATCH(C2110,TasksList!$B$6:$B$25,0),1)),""),"")</f>
        <v/>
      </c>
      <c r="E2110" s="361" t="str">
        <f>IFERROR(IF(LEN(C2110)&gt;0,IF(LEN(INDEX(TasksList!$F$6:$F$25,MATCH(C2110,TasksList!$B$6:$B$25,0),1))=0,"not set!",INDEX(TasksList!$F$6:$F$25,MATCH(C2110,TasksList!$B$6:$B$25,0),1)),""),"")</f>
        <v/>
      </c>
      <c r="F2110" s="360" t="str">
        <f>IFERROR(IF(LEN(D2110)&gt;0,IF(LEN(INDEX(AdressBook!$D$6:$D$25,MATCH(D2110,AdressBook!$B$6:$B$25,0),1))=0,"",INDEX(AdressBook!$D$6:$D$25,MATCH(D2110,AdressBook!$B$6:$B$25,0),1)),""),"")</f>
        <v/>
      </c>
      <c r="G2110" s="361" t="str">
        <f>IFERROR(IF(LEN(INDEX(PlansAndNotes!$F$6:$F$4005,ROW(B2110)-ROW($C$3)))=0,"",INDEX(PlansAndNotes!$F$6:$F$4005,ROW(B2110)-ROW($C$3))),"")</f>
        <v/>
      </c>
      <c r="H2110" s="361" t="str">
        <f>IFERROR(IF(LEN(C2110)&gt;0,IF(LEN(INDEX(TasksList!$G$6:$G$25,MATCH(C2110,TasksList!$B$6:$B$25,0),1))=0,"",INDEX(TasksList!$G$6:$G$25,MATCH(C2110,TasksList!$B$6:$B$25,0),1)),""),"")</f>
        <v/>
      </c>
      <c r="N2110" s="362" t="str">
        <f>IFERROR(IF(LEN(INDEX(PlansAndNotes!$D$6:$D$4005,ROW(B2110)-ROW($C$3)))=0,"",INDEX(PlansAndNotes!$D$6:$D$4005,ROW(B2110)-ROW($C$3))),"")</f>
        <v/>
      </c>
      <c r="O2110" s="165" t="str">
        <f t="shared" si="231"/>
        <v/>
      </c>
      <c r="P2110" s="363" t="str">
        <f>IFERROR(IF(LEN(INDEX(PlansAndNotes!$E$6:$E$4005,ROW(B2110)-ROW($C$3)))=0,"",INDEX(PlansAndNotes!$E$6:$E$4005,ROW(B2110)-ROW($C$3))),"")</f>
        <v/>
      </c>
      <c r="Q2110" s="363" t="str">
        <f>IFERROR(IF(LEN(INDEX(PlansAndNotes!$G$6:$G$4005,ROW(B2110)-ROW($C$3)))=0,"",INDEX(PlansAndNotes!$G$6:$G$4005,ROW(B2110)-ROW($C$3))),"")</f>
        <v/>
      </c>
      <c r="R2110" s="361" t="str">
        <f>IFERROR(IF(LEN(D2110)&gt;0,IF(LEN(INDEX(AdressBook!$C$6:$C$25,MATCH(D2110,AdressBook!$B$6:$B$25,0),1))=0,"",INDEX(AdressBook!$C$6:$C$25,MATCH(D2110,AdressBook!$B$6:$B$25,0),1)),""),"")</f>
        <v/>
      </c>
      <c r="S2110" s="165">
        <f>IF(LEN(C2110)&gt;0,IFERROR(IF(MATCH(C2110,C2111:$C$4004,0)&gt;0,-1,ROW(S2110)-ROW($S$3)),ROW(S2110)-ROW($S$3)),-1)</f>
        <v>-1</v>
      </c>
      <c r="T2110" s="165">
        <f t="shared" si="232"/>
        <v>0</v>
      </c>
      <c r="U2110" s="165" t="str">
        <f t="shared" si="233"/>
        <v/>
      </c>
      <c r="V2110" s="165" t="str">
        <f>IFERROR(IF(OR(C2110="",S2110&lt;0),"",IF(SUBTOTAL(3,C2110:C2110)=0,-1,SUBTOTAL(3,$C$4:C2110))),"")</f>
        <v/>
      </c>
      <c r="W2110" s="156" t="str">
        <f t="array" ref="W2110">IF(LEN(C2110)&gt;0,IFERROR(IF(MATCH(C2110,$C$3:$C2109,0)&gt;0,N2110-INDEX($N$3:N2109,SUMPRODUCT(MAX(ROW($C$3:$C2109)*(C2110=$C$3:$C2109)))-2,1),""),""),"")</f>
        <v/>
      </c>
      <c r="X2110" s="156">
        <f t="shared" ca="1" si="234"/>
        <v>1</v>
      </c>
      <c r="Y2110" s="156">
        <f t="shared" ca="1" si="235"/>
        <v>1</v>
      </c>
    </row>
    <row r="2111" spans="2:25" hidden="1" x14ac:dyDescent="0.25">
      <c r="B2111" s="390" t="str">
        <f>IFERROR(IF(LEN(INDEX(PlansAndNotes!$B$6:$B$2005,ROW(A2111)-ROW($B$3)))=0,"",INDEX(PlansAndNotes!$B$6:$B$2005,ROW(A2111)-ROW($B$3))),"")</f>
        <v/>
      </c>
      <c r="C2111" s="387" t="str">
        <f t="shared" si="236"/>
        <v/>
      </c>
      <c r="D2111" s="361" t="str">
        <f>IFERROR(IF(LEN(C2111)&gt;0,IF(LEN(INDEX(TasksList!$C$6:$C$25,MATCH(C2111,TasksList!$B$6:$B$25,0),1))=0,"",INDEX(TasksList!$C$6:$C$25,MATCH(C2111,TasksList!$B$6:$B$25,0),1)),""),"")</f>
        <v/>
      </c>
      <c r="E2111" s="361" t="str">
        <f>IFERROR(IF(LEN(C2111)&gt;0,IF(LEN(INDEX(TasksList!$F$6:$F$25,MATCH(C2111,TasksList!$B$6:$B$25,0),1))=0,"not set!",INDEX(TasksList!$F$6:$F$25,MATCH(C2111,TasksList!$B$6:$B$25,0),1)),""),"")</f>
        <v/>
      </c>
      <c r="F2111" s="360" t="str">
        <f>IFERROR(IF(LEN(D2111)&gt;0,IF(LEN(INDEX(AdressBook!$D$6:$D$25,MATCH(D2111,AdressBook!$B$6:$B$25,0),1))=0,"",INDEX(AdressBook!$D$6:$D$25,MATCH(D2111,AdressBook!$B$6:$B$25,0),1)),""),"")</f>
        <v/>
      </c>
      <c r="G2111" s="361" t="str">
        <f>IFERROR(IF(LEN(INDEX(PlansAndNotes!$F$6:$F$4005,ROW(B2111)-ROW($C$3)))=0,"",INDEX(PlansAndNotes!$F$6:$F$4005,ROW(B2111)-ROW($C$3))),"")</f>
        <v/>
      </c>
      <c r="H2111" s="361" t="str">
        <f>IFERROR(IF(LEN(C2111)&gt;0,IF(LEN(INDEX(TasksList!$G$6:$G$25,MATCH(C2111,TasksList!$B$6:$B$25,0),1))=0,"",INDEX(TasksList!$G$6:$G$25,MATCH(C2111,TasksList!$B$6:$B$25,0),1)),""),"")</f>
        <v/>
      </c>
      <c r="N2111" s="362" t="str">
        <f>IFERROR(IF(LEN(INDEX(PlansAndNotes!$D$6:$D$4005,ROW(B2111)-ROW($C$3)))=0,"",INDEX(PlansAndNotes!$D$6:$D$4005,ROW(B2111)-ROW($C$3))),"")</f>
        <v/>
      </c>
      <c r="O2111" s="165" t="str">
        <f t="shared" si="231"/>
        <v/>
      </c>
      <c r="P2111" s="363" t="str">
        <f>IFERROR(IF(LEN(INDEX(PlansAndNotes!$E$6:$E$4005,ROW(B2111)-ROW($C$3)))=0,"",INDEX(PlansAndNotes!$E$6:$E$4005,ROW(B2111)-ROW($C$3))),"")</f>
        <v/>
      </c>
      <c r="Q2111" s="363" t="str">
        <f>IFERROR(IF(LEN(INDEX(PlansAndNotes!$G$6:$G$4005,ROW(B2111)-ROW($C$3)))=0,"",INDEX(PlansAndNotes!$G$6:$G$4005,ROW(B2111)-ROW($C$3))),"")</f>
        <v/>
      </c>
      <c r="R2111" s="361" t="str">
        <f>IFERROR(IF(LEN(D2111)&gt;0,IF(LEN(INDEX(AdressBook!$C$6:$C$25,MATCH(D2111,AdressBook!$B$6:$B$25,0),1))=0,"",INDEX(AdressBook!$C$6:$C$25,MATCH(D2111,AdressBook!$B$6:$B$25,0),1)),""),"")</f>
        <v/>
      </c>
      <c r="S2111" s="165">
        <f>IF(LEN(C2111)&gt;0,IFERROR(IF(MATCH(C2111,C2112:$C$4004,0)&gt;0,-1,ROW(S2111)-ROW($S$3)),ROW(S2111)-ROW($S$3)),-1)</f>
        <v>-1</v>
      </c>
      <c r="T2111" s="165">
        <f t="shared" si="232"/>
        <v>0</v>
      </c>
      <c r="U2111" s="165" t="str">
        <f t="shared" si="233"/>
        <v/>
      </c>
      <c r="V2111" s="165" t="str">
        <f>IFERROR(IF(OR(C2111="",S2111&lt;0),"",IF(SUBTOTAL(3,C2111:C2111)=0,-1,SUBTOTAL(3,$C$4:C2111))),"")</f>
        <v/>
      </c>
      <c r="W2111" s="156" t="str">
        <f t="array" ref="W2111">IF(LEN(C2111)&gt;0,IFERROR(IF(MATCH(C2111,$C$3:$C2110,0)&gt;0,N2111-INDEX($N$3:N2110,SUMPRODUCT(MAX(ROW($C$3:$C2110)*(C2111=$C$3:$C2110)))-2,1),""),""),"")</f>
        <v/>
      </c>
      <c r="X2111" s="156">
        <f t="shared" ca="1" si="234"/>
        <v>1</v>
      </c>
      <c r="Y2111" s="156">
        <f t="shared" ca="1" si="235"/>
        <v>1</v>
      </c>
    </row>
    <row r="2112" spans="2:25" hidden="1" x14ac:dyDescent="0.25">
      <c r="B2112" s="390" t="str">
        <f>IFERROR(IF(LEN(INDEX(PlansAndNotes!$B$6:$B$2005,ROW(A2112)-ROW($B$3)))=0,"",INDEX(PlansAndNotes!$B$6:$B$2005,ROW(A2112)-ROW($B$3))),"")</f>
        <v/>
      </c>
      <c r="C2112" s="387" t="str">
        <f t="shared" si="236"/>
        <v/>
      </c>
      <c r="D2112" s="361" t="str">
        <f>IFERROR(IF(LEN(C2112)&gt;0,IF(LEN(INDEX(TasksList!$C$6:$C$25,MATCH(C2112,TasksList!$B$6:$B$25,0),1))=0,"",INDEX(TasksList!$C$6:$C$25,MATCH(C2112,TasksList!$B$6:$B$25,0),1)),""),"")</f>
        <v/>
      </c>
      <c r="E2112" s="361" t="str">
        <f>IFERROR(IF(LEN(C2112)&gt;0,IF(LEN(INDEX(TasksList!$F$6:$F$25,MATCH(C2112,TasksList!$B$6:$B$25,0),1))=0,"not set!",INDEX(TasksList!$F$6:$F$25,MATCH(C2112,TasksList!$B$6:$B$25,0),1)),""),"")</f>
        <v/>
      </c>
      <c r="F2112" s="360" t="str">
        <f>IFERROR(IF(LEN(D2112)&gt;0,IF(LEN(INDEX(AdressBook!$D$6:$D$25,MATCH(D2112,AdressBook!$B$6:$B$25,0),1))=0,"",INDEX(AdressBook!$D$6:$D$25,MATCH(D2112,AdressBook!$B$6:$B$25,0),1)),""),"")</f>
        <v/>
      </c>
      <c r="G2112" s="361" t="str">
        <f>IFERROR(IF(LEN(INDEX(PlansAndNotes!$F$6:$F$4005,ROW(B2112)-ROW($C$3)))=0,"",INDEX(PlansAndNotes!$F$6:$F$4005,ROW(B2112)-ROW($C$3))),"")</f>
        <v/>
      </c>
      <c r="H2112" s="361" t="str">
        <f>IFERROR(IF(LEN(C2112)&gt;0,IF(LEN(INDEX(TasksList!$G$6:$G$25,MATCH(C2112,TasksList!$B$6:$B$25,0),1))=0,"",INDEX(TasksList!$G$6:$G$25,MATCH(C2112,TasksList!$B$6:$B$25,0),1)),""),"")</f>
        <v/>
      </c>
      <c r="N2112" s="362" t="str">
        <f>IFERROR(IF(LEN(INDEX(PlansAndNotes!$D$6:$D$4005,ROW(B2112)-ROW($C$3)))=0,"",INDEX(PlansAndNotes!$D$6:$D$4005,ROW(B2112)-ROW($C$3))),"")</f>
        <v/>
      </c>
      <c r="O2112" s="165" t="str">
        <f t="shared" si="231"/>
        <v/>
      </c>
      <c r="P2112" s="363" t="str">
        <f>IFERROR(IF(LEN(INDEX(PlansAndNotes!$E$6:$E$4005,ROW(B2112)-ROW($C$3)))=0,"",INDEX(PlansAndNotes!$E$6:$E$4005,ROW(B2112)-ROW($C$3))),"")</f>
        <v/>
      </c>
      <c r="Q2112" s="363" t="str">
        <f>IFERROR(IF(LEN(INDEX(PlansAndNotes!$G$6:$G$4005,ROW(B2112)-ROW($C$3)))=0,"",INDEX(PlansAndNotes!$G$6:$G$4005,ROW(B2112)-ROW($C$3))),"")</f>
        <v/>
      </c>
      <c r="R2112" s="361" t="str">
        <f>IFERROR(IF(LEN(D2112)&gt;0,IF(LEN(INDEX(AdressBook!$C$6:$C$25,MATCH(D2112,AdressBook!$B$6:$B$25,0),1))=0,"",INDEX(AdressBook!$C$6:$C$25,MATCH(D2112,AdressBook!$B$6:$B$25,0),1)),""),"")</f>
        <v/>
      </c>
      <c r="S2112" s="165">
        <f>IF(LEN(C2112)&gt;0,IFERROR(IF(MATCH(C2112,C2113:$C$4004,0)&gt;0,-1,ROW(S2112)-ROW($S$3)),ROW(S2112)-ROW($S$3)),-1)</f>
        <v>-1</v>
      </c>
      <c r="T2112" s="165">
        <f t="shared" si="232"/>
        <v>0</v>
      </c>
      <c r="U2112" s="165" t="str">
        <f t="shared" si="233"/>
        <v/>
      </c>
      <c r="V2112" s="165" t="str">
        <f>IFERROR(IF(OR(C2112="",S2112&lt;0),"",IF(SUBTOTAL(3,C2112:C2112)=0,-1,SUBTOTAL(3,$C$4:C2112))),"")</f>
        <v/>
      </c>
      <c r="W2112" s="156" t="str">
        <f t="array" ref="W2112">IF(LEN(C2112)&gt;0,IFERROR(IF(MATCH(C2112,$C$3:$C2111,0)&gt;0,N2112-INDEX($N$3:N2111,SUMPRODUCT(MAX(ROW($C$3:$C2111)*(C2112=$C$3:$C2111)))-2,1),""),""),"")</f>
        <v/>
      </c>
      <c r="X2112" s="156">
        <f t="shared" ca="1" si="234"/>
        <v>1</v>
      </c>
      <c r="Y2112" s="156">
        <f t="shared" ca="1" si="235"/>
        <v>1</v>
      </c>
    </row>
    <row r="2113" spans="2:25" hidden="1" x14ac:dyDescent="0.25">
      <c r="B2113" s="390" t="str">
        <f>IFERROR(IF(LEN(INDEX(PlansAndNotes!$B$6:$B$2005,ROW(A2113)-ROW($B$3)))=0,"",INDEX(PlansAndNotes!$B$6:$B$2005,ROW(A2113)-ROW($B$3))),"")</f>
        <v/>
      </c>
      <c r="C2113" s="387" t="str">
        <f t="shared" si="236"/>
        <v/>
      </c>
      <c r="D2113" s="361" t="str">
        <f>IFERROR(IF(LEN(C2113)&gt;0,IF(LEN(INDEX(TasksList!$C$6:$C$25,MATCH(C2113,TasksList!$B$6:$B$25,0),1))=0,"",INDEX(TasksList!$C$6:$C$25,MATCH(C2113,TasksList!$B$6:$B$25,0),1)),""),"")</f>
        <v/>
      </c>
      <c r="E2113" s="361" t="str">
        <f>IFERROR(IF(LEN(C2113)&gt;0,IF(LEN(INDEX(TasksList!$F$6:$F$25,MATCH(C2113,TasksList!$B$6:$B$25,0),1))=0,"not set!",INDEX(TasksList!$F$6:$F$25,MATCH(C2113,TasksList!$B$6:$B$25,0),1)),""),"")</f>
        <v/>
      </c>
      <c r="F2113" s="360" t="str">
        <f>IFERROR(IF(LEN(D2113)&gt;0,IF(LEN(INDEX(AdressBook!$D$6:$D$25,MATCH(D2113,AdressBook!$B$6:$B$25,0),1))=0,"",INDEX(AdressBook!$D$6:$D$25,MATCH(D2113,AdressBook!$B$6:$B$25,0),1)),""),"")</f>
        <v/>
      </c>
      <c r="G2113" s="361" t="str">
        <f>IFERROR(IF(LEN(INDEX(PlansAndNotes!$F$6:$F$4005,ROW(B2113)-ROW($C$3)))=0,"",INDEX(PlansAndNotes!$F$6:$F$4005,ROW(B2113)-ROW($C$3))),"")</f>
        <v/>
      </c>
      <c r="H2113" s="361" t="str">
        <f>IFERROR(IF(LEN(C2113)&gt;0,IF(LEN(INDEX(TasksList!$G$6:$G$25,MATCH(C2113,TasksList!$B$6:$B$25,0),1))=0,"",INDEX(TasksList!$G$6:$G$25,MATCH(C2113,TasksList!$B$6:$B$25,0),1)),""),"")</f>
        <v/>
      </c>
      <c r="N2113" s="362" t="str">
        <f>IFERROR(IF(LEN(INDEX(PlansAndNotes!$D$6:$D$4005,ROW(B2113)-ROW($C$3)))=0,"",INDEX(PlansAndNotes!$D$6:$D$4005,ROW(B2113)-ROW($C$3))),"")</f>
        <v/>
      </c>
      <c r="O2113" s="165" t="str">
        <f t="shared" si="231"/>
        <v/>
      </c>
      <c r="P2113" s="363" t="str">
        <f>IFERROR(IF(LEN(INDEX(PlansAndNotes!$E$6:$E$4005,ROW(B2113)-ROW($C$3)))=0,"",INDEX(PlansAndNotes!$E$6:$E$4005,ROW(B2113)-ROW($C$3))),"")</f>
        <v/>
      </c>
      <c r="Q2113" s="363" t="str">
        <f>IFERROR(IF(LEN(INDEX(PlansAndNotes!$G$6:$G$4005,ROW(B2113)-ROW($C$3)))=0,"",INDEX(PlansAndNotes!$G$6:$G$4005,ROW(B2113)-ROW($C$3))),"")</f>
        <v/>
      </c>
      <c r="R2113" s="361" t="str">
        <f>IFERROR(IF(LEN(D2113)&gt;0,IF(LEN(INDEX(AdressBook!$C$6:$C$25,MATCH(D2113,AdressBook!$B$6:$B$25,0),1))=0,"",INDEX(AdressBook!$C$6:$C$25,MATCH(D2113,AdressBook!$B$6:$B$25,0),1)),""),"")</f>
        <v/>
      </c>
      <c r="S2113" s="165">
        <f>IF(LEN(C2113)&gt;0,IFERROR(IF(MATCH(C2113,C2114:$C$4004,0)&gt;0,-1,ROW(S2113)-ROW($S$3)),ROW(S2113)-ROW($S$3)),-1)</f>
        <v>-1</v>
      </c>
      <c r="T2113" s="165">
        <f t="shared" si="232"/>
        <v>0</v>
      </c>
      <c r="U2113" s="165" t="str">
        <f t="shared" si="233"/>
        <v/>
      </c>
      <c r="V2113" s="165" t="str">
        <f>IFERROR(IF(OR(C2113="",S2113&lt;0),"",IF(SUBTOTAL(3,C2113:C2113)=0,-1,SUBTOTAL(3,$C$4:C2113))),"")</f>
        <v/>
      </c>
      <c r="W2113" s="156" t="str">
        <f t="array" ref="W2113">IF(LEN(C2113)&gt;0,IFERROR(IF(MATCH(C2113,$C$3:$C2112,0)&gt;0,N2113-INDEX($N$3:N2112,SUMPRODUCT(MAX(ROW($C$3:$C2112)*(C2113=$C$3:$C2112)))-2,1),""),""),"")</f>
        <v/>
      </c>
      <c r="X2113" s="156">
        <f t="shared" ca="1" si="234"/>
        <v>1</v>
      </c>
      <c r="Y2113" s="156">
        <f t="shared" ca="1" si="235"/>
        <v>1</v>
      </c>
    </row>
    <row r="2114" spans="2:25" hidden="1" x14ac:dyDescent="0.25">
      <c r="B2114" s="390" t="str">
        <f>IFERROR(IF(LEN(INDEX(PlansAndNotes!$B$6:$B$2005,ROW(A2114)-ROW($B$3)))=0,"",INDEX(PlansAndNotes!$B$6:$B$2005,ROW(A2114)-ROW($B$3))),"")</f>
        <v/>
      </c>
      <c r="C2114" s="387" t="str">
        <f t="shared" si="236"/>
        <v/>
      </c>
      <c r="D2114" s="361" t="str">
        <f>IFERROR(IF(LEN(C2114)&gt;0,IF(LEN(INDEX(TasksList!$C$6:$C$25,MATCH(C2114,TasksList!$B$6:$B$25,0),1))=0,"",INDEX(TasksList!$C$6:$C$25,MATCH(C2114,TasksList!$B$6:$B$25,0),1)),""),"")</f>
        <v/>
      </c>
      <c r="E2114" s="361" t="str">
        <f>IFERROR(IF(LEN(C2114)&gt;0,IF(LEN(INDEX(TasksList!$F$6:$F$25,MATCH(C2114,TasksList!$B$6:$B$25,0),1))=0,"not set!",INDEX(TasksList!$F$6:$F$25,MATCH(C2114,TasksList!$B$6:$B$25,0),1)),""),"")</f>
        <v/>
      </c>
      <c r="F2114" s="360" t="str">
        <f>IFERROR(IF(LEN(D2114)&gt;0,IF(LEN(INDEX(AdressBook!$D$6:$D$25,MATCH(D2114,AdressBook!$B$6:$B$25,0),1))=0,"",INDEX(AdressBook!$D$6:$D$25,MATCH(D2114,AdressBook!$B$6:$B$25,0),1)),""),"")</f>
        <v/>
      </c>
      <c r="G2114" s="361" t="str">
        <f>IFERROR(IF(LEN(INDEX(PlansAndNotes!$F$6:$F$4005,ROW(B2114)-ROW($C$3)))=0,"",INDEX(PlansAndNotes!$F$6:$F$4005,ROW(B2114)-ROW($C$3))),"")</f>
        <v/>
      </c>
      <c r="H2114" s="361" t="str">
        <f>IFERROR(IF(LEN(C2114)&gt;0,IF(LEN(INDEX(TasksList!$G$6:$G$25,MATCH(C2114,TasksList!$B$6:$B$25,0),1))=0,"",INDEX(TasksList!$G$6:$G$25,MATCH(C2114,TasksList!$B$6:$B$25,0),1)),""),"")</f>
        <v/>
      </c>
      <c r="N2114" s="362" t="str">
        <f>IFERROR(IF(LEN(INDEX(PlansAndNotes!$D$6:$D$4005,ROW(B2114)-ROW($C$3)))=0,"",INDEX(PlansAndNotes!$D$6:$D$4005,ROW(B2114)-ROW($C$3))),"")</f>
        <v/>
      </c>
      <c r="O2114" s="165" t="str">
        <f t="shared" si="231"/>
        <v/>
      </c>
      <c r="P2114" s="363" t="str">
        <f>IFERROR(IF(LEN(INDEX(PlansAndNotes!$E$6:$E$4005,ROW(B2114)-ROW($C$3)))=0,"",INDEX(PlansAndNotes!$E$6:$E$4005,ROW(B2114)-ROW($C$3))),"")</f>
        <v/>
      </c>
      <c r="Q2114" s="363" t="str">
        <f>IFERROR(IF(LEN(INDEX(PlansAndNotes!$G$6:$G$4005,ROW(B2114)-ROW($C$3)))=0,"",INDEX(PlansAndNotes!$G$6:$G$4005,ROW(B2114)-ROW($C$3))),"")</f>
        <v/>
      </c>
      <c r="R2114" s="361" t="str">
        <f>IFERROR(IF(LEN(D2114)&gt;0,IF(LEN(INDEX(AdressBook!$C$6:$C$25,MATCH(D2114,AdressBook!$B$6:$B$25,0),1))=0,"",INDEX(AdressBook!$C$6:$C$25,MATCH(D2114,AdressBook!$B$6:$B$25,0),1)),""),"")</f>
        <v/>
      </c>
      <c r="S2114" s="165">
        <f>IF(LEN(C2114)&gt;0,IFERROR(IF(MATCH(C2114,C2115:$C$4004,0)&gt;0,-1,ROW(S2114)-ROW($S$3)),ROW(S2114)-ROW($S$3)),-1)</f>
        <v>-1</v>
      </c>
      <c r="T2114" s="165">
        <f t="shared" si="232"/>
        <v>0</v>
      </c>
      <c r="U2114" s="165" t="str">
        <f t="shared" si="233"/>
        <v/>
      </c>
      <c r="V2114" s="165" t="str">
        <f>IFERROR(IF(OR(C2114="",S2114&lt;0),"",IF(SUBTOTAL(3,C2114:C2114)=0,-1,SUBTOTAL(3,$C$4:C2114))),"")</f>
        <v/>
      </c>
      <c r="W2114" s="156" t="str">
        <f t="array" ref="W2114">IF(LEN(C2114)&gt;0,IFERROR(IF(MATCH(C2114,$C$3:$C2113,0)&gt;0,N2114-INDEX($N$3:N2113,SUMPRODUCT(MAX(ROW($C$3:$C2113)*(C2114=$C$3:$C2113)))-2,1),""),""),"")</f>
        <v/>
      </c>
      <c r="X2114" s="156">
        <f t="shared" ca="1" si="234"/>
        <v>1</v>
      </c>
      <c r="Y2114" s="156">
        <f t="shared" ca="1" si="235"/>
        <v>1</v>
      </c>
    </row>
    <row r="2115" spans="2:25" hidden="1" x14ac:dyDescent="0.25">
      <c r="B2115" s="390" t="str">
        <f>IFERROR(IF(LEN(INDEX(PlansAndNotes!$B$6:$B$2005,ROW(A2115)-ROW($B$3)))=0,"",INDEX(PlansAndNotes!$B$6:$B$2005,ROW(A2115)-ROW($B$3))),"")</f>
        <v/>
      </c>
      <c r="C2115" s="387" t="str">
        <f t="shared" si="236"/>
        <v/>
      </c>
      <c r="D2115" s="361" t="str">
        <f>IFERROR(IF(LEN(C2115)&gt;0,IF(LEN(INDEX(TasksList!$C$6:$C$25,MATCH(C2115,TasksList!$B$6:$B$25,0),1))=0,"",INDEX(TasksList!$C$6:$C$25,MATCH(C2115,TasksList!$B$6:$B$25,0),1)),""),"")</f>
        <v/>
      </c>
      <c r="E2115" s="361" t="str">
        <f>IFERROR(IF(LEN(C2115)&gt;0,IF(LEN(INDEX(TasksList!$F$6:$F$25,MATCH(C2115,TasksList!$B$6:$B$25,0),1))=0,"not set!",INDEX(TasksList!$F$6:$F$25,MATCH(C2115,TasksList!$B$6:$B$25,0),1)),""),"")</f>
        <v/>
      </c>
      <c r="F2115" s="360" t="str">
        <f>IFERROR(IF(LEN(D2115)&gt;0,IF(LEN(INDEX(AdressBook!$D$6:$D$25,MATCH(D2115,AdressBook!$B$6:$B$25,0),1))=0,"",INDEX(AdressBook!$D$6:$D$25,MATCH(D2115,AdressBook!$B$6:$B$25,0),1)),""),"")</f>
        <v/>
      </c>
      <c r="G2115" s="361" t="str">
        <f>IFERROR(IF(LEN(INDEX(PlansAndNotes!$F$6:$F$4005,ROW(B2115)-ROW($C$3)))=0,"",INDEX(PlansAndNotes!$F$6:$F$4005,ROW(B2115)-ROW($C$3))),"")</f>
        <v/>
      </c>
      <c r="H2115" s="361" t="str">
        <f>IFERROR(IF(LEN(C2115)&gt;0,IF(LEN(INDEX(TasksList!$G$6:$G$25,MATCH(C2115,TasksList!$B$6:$B$25,0),1))=0,"",INDEX(TasksList!$G$6:$G$25,MATCH(C2115,TasksList!$B$6:$B$25,0),1)),""),"")</f>
        <v/>
      </c>
      <c r="N2115" s="362" t="str">
        <f>IFERROR(IF(LEN(INDEX(PlansAndNotes!$D$6:$D$4005,ROW(B2115)-ROW($C$3)))=0,"",INDEX(PlansAndNotes!$D$6:$D$4005,ROW(B2115)-ROW($C$3))),"")</f>
        <v/>
      </c>
      <c r="O2115" s="165" t="str">
        <f t="shared" si="231"/>
        <v/>
      </c>
      <c r="P2115" s="363" t="str">
        <f>IFERROR(IF(LEN(INDEX(PlansAndNotes!$E$6:$E$4005,ROW(B2115)-ROW($C$3)))=0,"",INDEX(PlansAndNotes!$E$6:$E$4005,ROW(B2115)-ROW($C$3))),"")</f>
        <v/>
      </c>
      <c r="Q2115" s="363" t="str">
        <f>IFERROR(IF(LEN(INDEX(PlansAndNotes!$G$6:$G$4005,ROW(B2115)-ROW($C$3)))=0,"",INDEX(PlansAndNotes!$G$6:$G$4005,ROW(B2115)-ROW($C$3))),"")</f>
        <v/>
      </c>
      <c r="R2115" s="361" t="str">
        <f>IFERROR(IF(LEN(D2115)&gt;0,IF(LEN(INDEX(AdressBook!$C$6:$C$25,MATCH(D2115,AdressBook!$B$6:$B$25,0),1))=0,"",INDEX(AdressBook!$C$6:$C$25,MATCH(D2115,AdressBook!$B$6:$B$25,0),1)),""),"")</f>
        <v/>
      </c>
      <c r="S2115" s="165">
        <f>IF(LEN(C2115)&gt;0,IFERROR(IF(MATCH(C2115,C2116:$C$4004,0)&gt;0,-1,ROW(S2115)-ROW($S$3)),ROW(S2115)-ROW($S$3)),-1)</f>
        <v>-1</v>
      </c>
      <c r="T2115" s="165">
        <f t="shared" si="232"/>
        <v>0</v>
      </c>
      <c r="U2115" s="165" t="str">
        <f t="shared" si="233"/>
        <v/>
      </c>
      <c r="V2115" s="165" t="str">
        <f>IFERROR(IF(OR(C2115="",S2115&lt;0),"",IF(SUBTOTAL(3,C2115:C2115)=0,-1,SUBTOTAL(3,$C$4:C2115))),"")</f>
        <v/>
      </c>
      <c r="W2115" s="156" t="str">
        <f t="array" ref="W2115">IF(LEN(C2115)&gt;0,IFERROR(IF(MATCH(C2115,$C$3:$C2114,0)&gt;0,N2115-INDEX($N$3:N2114,SUMPRODUCT(MAX(ROW($C$3:$C2114)*(C2115=$C$3:$C2114)))-2,1),""),""),"")</f>
        <v/>
      </c>
      <c r="X2115" s="156">
        <f t="shared" ca="1" si="234"/>
        <v>1</v>
      </c>
      <c r="Y2115" s="156">
        <f t="shared" ca="1" si="235"/>
        <v>1</v>
      </c>
    </row>
    <row r="2116" spans="2:25" hidden="1" x14ac:dyDescent="0.25">
      <c r="B2116" s="390" t="str">
        <f>IFERROR(IF(LEN(INDEX(PlansAndNotes!$B$6:$B$2005,ROW(A2116)-ROW($B$3)))=0,"",INDEX(PlansAndNotes!$B$6:$B$2005,ROW(A2116)-ROW($B$3))),"")</f>
        <v/>
      </c>
      <c r="C2116" s="387" t="str">
        <f t="shared" ref="C2116:C2147" si="237">IF(LEN(B2116)&gt;0,LEFT(B2116,SEARCH(" - ",B2116)-1)*1,"")</f>
        <v/>
      </c>
      <c r="D2116" s="361" t="str">
        <f>IFERROR(IF(LEN(C2116)&gt;0,IF(LEN(INDEX(TasksList!$C$6:$C$25,MATCH(C2116,TasksList!$B$6:$B$25,0),1))=0,"",INDEX(TasksList!$C$6:$C$25,MATCH(C2116,TasksList!$B$6:$B$25,0),1)),""),"")</f>
        <v/>
      </c>
      <c r="E2116" s="361" t="str">
        <f>IFERROR(IF(LEN(C2116)&gt;0,IF(LEN(INDEX(TasksList!$F$6:$F$25,MATCH(C2116,TasksList!$B$6:$B$25,0),1))=0,"not set!",INDEX(TasksList!$F$6:$F$25,MATCH(C2116,TasksList!$B$6:$B$25,0),1)),""),"")</f>
        <v/>
      </c>
      <c r="F2116" s="360" t="str">
        <f>IFERROR(IF(LEN(D2116)&gt;0,IF(LEN(INDEX(AdressBook!$D$6:$D$25,MATCH(D2116,AdressBook!$B$6:$B$25,0),1))=0,"",INDEX(AdressBook!$D$6:$D$25,MATCH(D2116,AdressBook!$B$6:$B$25,0),1)),""),"")</f>
        <v/>
      </c>
      <c r="G2116" s="361" t="str">
        <f>IFERROR(IF(LEN(INDEX(PlansAndNotes!$F$6:$F$4005,ROW(B2116)-ROW($C$3)))=0,"",INDEX(PlansAndNotes!$F$6:$F$4005,ROW(B2116)-ROW($C$3))),"")</f>
        <v/>
      </c>
      <c r="H2116" s="361" t="str">
        <f>IFERROR(IF(LEN(C2116)&gt;0,IF(LEN(INDEX(TasksList!$G$6:$G$25,MATCH(C2116,TasksList!$B$6:$B$25,0),1))=0,"",INDEX(TasksList!$G$6:$G$25,MATCH(C2116,TasksList!$B$6:$B$25,0),1)),""),"")</f>
        <v/>
      </c>
      <c r="N2116" s="362" t="str">
        <f>IFERROR(IF(LEN(INDEX(PlansAndNotes!$D$6:$D$4005,ROW(B2116)-ROW($C$3)))=0,"",INDEX(PlansAndNotes!$D$6:$D$4005,ROW(B2116)-ROW($C$3))),"")</f>
        <v/>
      </c>
      <c r="O2116" s="165" t="str">
        <f t="shared" ref="O2116:O2179" si="238">IF(LEN(B2116)&gt;0,RIGHT(B2116,LEN(B2116)-SEARCH(" - ",B2116)-2),"")</f>
        <v/>
      </c>
      <c r="P2116" s="363" t="str">
        <f>IFERROR(IF(LEN(INDEX(PlansAndNotes!$E$6:$E$4005,ROW(B2116)-ROW($C$3)))=0,"",INDEX(PlansAndNotes!$E$6:$E$4005,ROW(B2116)-ROW($C$3))),"")</f>
        <v/>
      </c>
      <c r="Q2116" s="363" t="str">
        <f>IFERROR(IF(LEN(INDEX(PlansAndNotes!$G$6:$G$4005,ROW(B2116)-ROW($C$3)))=0,"",INDEX(PlansAndNotes!$G$6:$G$4005,ROW(B2116)-ROW($C$3))),"")</f>
        <v/>
      </c>
      <c r="R2116" s="361" t="str">
        <f>IFERROR(IF(LEN(D2116)&gt;0,IF(LEN(INDEX(AdressBook!$C$6:$C$25,MATCH(D2116,AdressBook!$B$6:$B$25,0),1))=0,"",INDEX(AdressBook!$C$6:$C$25,MATCH(D2116,AdressBook!$B$6:$B$25,0),1)),""),"")</f>
        <v/>
      </c>
      <c r="S2116" s="165">
        <f>IF(LEN(C2116)&gt;0,IFERROR(IF(MATCH(C2116,C2117:$C$4004,0)&gt;0,-1,ROW(S2116)-ROW($S$3)),ROW(S2116)-ROW($S$3)),-1)</f>
        <v>-1</v>
      </c>
      <c r="T2116" s="165">
        <f t="shared" ref="T2116:T2179" si="239">IF(OR(taskRange="All tasks (all stages)",taskRange=""),ROW(T2116)-ROW($T$3),IF(S2116&gt;0,ROW(T2116)-ROW($T$3),0))*IF(OR(calendarSalesmen="",calendarSalesmen="All salesmen"),1,IF(calendarSalesmen=G2116,1,0))*IF(OR(calendarStage="",calendarStage="All Stages"),1,IF(calendarStage=P2116,1,0))</f>
        <v>0</v>
      </c>
      <c r="U2116" s="165" t="str">
        <f t="shared" ref="U2116:U2179" si="240">IF(S2116&gt;0,P2116,"")</f>
        <v/>
      </c>
      <c r="V2116" s="165" t="str">
        <f>IFERROR(IF(OR(C2116="",S2116&lt;0),"",IF(SUBTOTAL(3,C2116:C2116)=0,-1,SUBTOTAL(3,$C$4:C2116))),"")</f>
        <v/>
      </c>
      <c r="W2116" s="156" t="str">
        <f t="array" ref="W2116">IF(LEN(C2116)&gt;0,IFERROR(IF(MATCH(C2116,$C$3:$C2115,0)&gt;0,N2116-INDEX($N$3:N2115,SUMPRODUCT(MAX(ROW($C$3:$C2115)*(C2116=$C$3:$C2115)))-2,1),""),""),"")</f>
        <v/>
      </c>
      <c r="X2116" s="156">
        <f t="shared" ca="1" si="234"/>
        <v>1</v>
      </c>
      <c r="Y2116" s="156">
        <f t="shared" ca="1" si="235"/>
        <v>1</v>
      </c>
    </row>
    <row r="2117" spans="2:25" hidden="1" x14ac:dyDescent="0.25">
      <c r="B2117" s="390" t="str">
        <f>IFERROR(IF(LEN(INDEX(PlansAndNotes!$B$6:$B$2005,ROW(A2117)-ROW($B$3)))=0,"",INDEX(PlansAndNotes!$B$6:$B$2005,ROW(A2117)-ROW($B$3))),"")</f>
        <v/>
      </c>
      <c r="C2117" s="387" t="str">
        <f t="shared" si="237"/>
        <v/>
      </c>
      <c r="D2117" s="361" t="str">
        <f>IFERROR(IF(LEN(C2117)&gt;0,IF(LEN(INDEX(TasksList!$C$6:$C$25,MATCH(C2117,TasksList!$B$6:$B$25,0),1))=0,"",INDEX(TasksList!$C$6:$C$25,MATCH(C2117,TasksList!$B$6:$B$25,0),1)),""),"")</f>
        <v/>
      </c>
      <c r="E2117" s="361" t="str">
        <f>IFERROR(IF(LEN(C2117)&gt;0,IF(LEN(INDEX(TasksList!$F$6:$F$25,MATCH(C2117,TasksList!$B$6:$B$25,0),1))=0,"not set!",INDEX(TasksList!$F$6:$F$25,MATCH(C2117,TasksList!$B$6:$B$25,0),1)),""),"")</f>
        <v/>
      </c>
      <c r="F2117" s="360" t="str">
        <f>IFERROR(IF(LEN(D2117)&gt;0,IF(LEN(INDEX(AdressBook!$D$6:$D$25,MATCH(D2117,AdressBook!$B$6:$B$25,0),1))=0,"",INDEX(AdressBook!$D$6:$D$25,MATCH(D2117,AdressBook!$B$6:$B$25,0),1)),""),"")</f>
        <v/>
      </c>
      <c r="G2117" s="361" t="str">
        <f>IFERROR(IF(LEN(INDEX(PlansAndNotes!$F$6:$F$4005,ROW(B2117)-ROW($C$3)))=0,"",INDEX(PlansAndNotes!$F$6:$F$4005,ROW(B2117)-ROW($C$3))),"")</f>
        <v/>
      </c>
      <c r="H2117" s="361" t="str">
        <f>IFERROR(IF(LEN(C2117)&gt;0,IF(LEN(INDEX(TasksList!$G$6:$G$25,MATCH(C2117,TasksList!$B$6:$B$25,0),1))=0,"",INDEX(TasksList!$G$6:$G$25,MATCH(C2117,TasksList!$B$6:$B$25,0),1)),""),"")</f>
        <v/>
      </c>
      <c r="N2117" s="362" t="str">
        <f>IFERROR(IF(LEN(INDEX(PlansAndNotes!$D$6:$D$4005,ROW(B2117)-ROW($C$3)))=0,"",INDEX(PlansAndNotes!$D$6:$D$4005,ROW(B2117)-ROW($C$3))),"")</f>
        <v/>
      </c>
      <c r="O2117" s="165" t="str">
        <f t="shared" si="238"/>
        <v/>
      </c>
      <c r="P2117" s="363" t="str">
        <f>IFERROR(IF(LEN(INDEX(PlansAndNotes!$E$6:$E$4005,ROW(B2117)-ROW($C$3)))=0,"",INDEX(PlansAndNotes!$E$6:$E$4005,ROW(B2117)-ROW($C$3))),"")</f>
        <v/>
      </c>
      <c r="Q2117" s="363" t="str">
        <f>IFERROR(IF(LEN(INDEX(PlansAndNotes!$G$6:$G$4005,ROW(B2117)-ROW($C$3)))=0,"",INDEX(PlansAndNotes!$G$6:$G$4005,ROW(B2117)-ROW($C$3))),"")</f>
        <v/>
      </c>
      <c r="R2117" s="361" t="str">
        <f>IFERROR(IF(LEN(D2117)&gt;0,IF(LEN(INDEX(AdressBook!$C$6:$C$25,MATCH(D2117,AdressBook!$B$6:$B$25,0),1))=0,"",INDEX(AdressBook!$C$6:$C$25,MATCH(D2117,AdressBook!$B$6:$B$25,0),1)),""),"")</f>
        <v/>
      </c>
      <c r="S2117" s="165">
        <f>IF(LEN(C2117)&gt;0,IFERROR(IF(MATCH(C2117,C2118:$C$4004,0)&gt;0,-1,ROW(S2117)-ROW($S$3)),ROW(S2117)-ROW($S$3)),-1)</f>
        <v>-1</v>
      </c>
      <c r="T2117" s="165">
        <f t="shared" si="239"/>
        <v>0</v>
      </c>
      <c r="U2117" s="165" t="str">
        <f t="shared" si="240"/>
        <v/>
      </c>
      <c r="V2117" s="165" t="str">
        <f>IFERROR(IF(OR(C2117="",S2117&lt;0),"",IF(SUBTOTAL(3,C2117:C2117)=0,-1,SUBTOTAL(3,$C$4:C2117))),"")</f>
        <v/>
      </c>
      <c r="W2117" s="156" t="str">
        <f t="array" ref="W2117">IF(LEN(C2117)&gt;0,IFERROR(IF(MATCH(C2117,$C$3:$C2116,0)&gt;0,N2117-INDEX($N$3:N2116,SUMPRODUCT(MAX(ROW($C$3:$C2116)*(C2117=$C$3:$C2116)))-2,1),""),""),"")</f>
        <v/>
      </c>
      <c r="X2117" s="156">
        <f t="shared" ref="X2117:X2180" ca="1" si="241">IFERROR(IF($X$2="",1,IF(AND(N2117&lt;=TODAY(),N2117+$X$2&gt;=TODAY()),1,0)),"")</f>
        <v>1</v>
      </c>
      <c r="Y2117" s="156">
        <f t="shared" ref="Y2117:Y2180" ca="1" si="242">IFERROR(IF($Y$2="",1,IF(AND(N2117&lt;=TODAY(),N2117+$Y$2&gt;=TODAY()),1,0)),"")</f>
        <v>1</v>
      </c>
    </row>
    <row r="2118" spans="2:25" hidden="1" x14ac:dyDescent="0.25">
      <c r="B2118" s="390" t="str">
        <f>IFERROR(IF(LEN(INDEX(PlansAndNotes!$B$6:$B$2005,ROW(A2118)-ROW($B$3)))=0,"",INDEX(PlansAndNotes!$B$6:$B$2005,ROW(A2118)-ROW($B$3))),"")</f>
        <v/>
      </c>
      <c r="C2118" s="387" t="str">
        <f t="shared" si="237"/>
        <v/>
      </c>
      <c r="D2118" s="361" t="str">
        <f>IFERROR(IF(LEN(C2118)&gt;0,IF(LEN(INDEX(TasksList!$C$6:$C$25,MATCH(C2118,TasksList!$B$6:$B$25,0),1))=0,"",INDEX(TasksList!$C$6:$C$25,MATCH(C2118,TasksList!$B$6:$B$25,0),1)),""),"")</f>
        <v/>
      </c>
      <c r="E2118" s="361" t="str">
        <f>IFERROR(IF(LEN(C2118)&gt;0,IF(LEN(INDEX(TasksList!$F$6:$F$25,MATCH(C2118,TasksList!$B$6:$B$25,0),1))=0,"not set!",INDEX(TasksList!$F$6:$F$25,MATCH(C2118,TasksList!$B$6:$B$25,0),1)),""),"")</f>
        <v/>
      </c>
      <c r="F2118" s="360" t="str">
        <f>IFERROR(IF(LEN(D2118)&gt;0,IF(LEN(INDEX(AdressBook!$D$6:$D$25,MATCH(D2118,AdressBook!$B$6:$B$25,0),1))=0,"",INDEX(AdressBook!$D$6:$D$25,MATCH(D2118,AdressBook!$B$6:$B$25,0),1)),""),"")</f>
        <v/>
      </c>
      <c r="G2118" s="361" t="str">
        <f>IFERROR(IF(LEN(INDEX(PlansAndNotes!$F$6:$F$4005,ROW(B2118)-ROW($C$3)))=0,"",INDEX(PlansAndNotes!$F$6:$F$4005,ROW(B2118)-ROW($C$3))),"")</f>
        <v/>
      </c>
      <c r="H2118" s="361" t="str">
        <f>IFERROR(IF(LEN(C2118)&gt;0,IF(LEN(INDEX(TasksList!$G$6:$G$25,MATCH(C2118,TasksList!$B$6:$B$25,0),1))=0,"",INDEX(TasksList!$G$6:$G$25,MATCH(C2118,TasksList!$B$6:$B$25,0),1)),""),"")</f>
        <v/>
      </c>
      <c r="N2118" s="362" t="str">
        <f>IFERROR(IF(LEN(INDEX(PlansAndNotes!$D$6:$D$4005,ROW(B2118)-ROW($C$3)))=0,"",INDEX(PlansAndNotes!$D$6:$D$4005,ROW(B2118)-ROW($C$3))),"")</f>
        <v/>
      </c>
      <c r="O2118" s="165" t="str">
        <f t="shared" si="238"/>
        <v/>
      </c>
      <c r="P2118" s="363" t="str">
        <f>IFERROR(IF(LEN(INDEX(PlansAndNotes!$E$6:$E$4005,ROW(B2118)-ROW($C$3)))=0,"",INDEX(PlansAndNotes!$E$6:$E$4005,ROW(B2118)-ROW($C$3))),"")</f>
        <v/>
      </c>
      <c r="Q2118" s="363" t="str">
        <f>IFERROR(IF(LEN(INDEX(PlansAndNotes!$G$6:$G$4005,ROW(B2118)-ROW($C$3)))=0,"",INDEX(PlansAndNotes!$G$6:$G$4005,ROW(B2118)-ROW($C$3))),"")</f>
        <v/>
      </c>
      <c r="R2118" s="361" t="str">
        <f>IFERROR(IF(LEN(D2118)&gt;0,IF(LEN(INDEX(AdressBook!$C$6:$C$25,MATCH(D2118,AdressBook!$B$6:$B$25,0),1))=0,"",INDEX(AdressBook!$C$6:$C$25,MATCH(D2118,AdressBook!$B$6:$B$25,0),1)),""),"")</f>
        <v/>
      </c>
      <c r="S2118" s="165">
        <f>IF(LEN(C2118)&gt;0,IFERROR(IF(MATCH(C2118,C2119:$C$4004,0)&gt;0,-1,ROW(S2118)-ROW($S$3)),ROW(S2118)-ROW($S$3)),-1)</f>
        <v>-1</v>
      </c>
      <c r="T2118" s="165">
        <f t="shared" si="239"/>
        <v>0</v>
      </c>
      <c r="U2118" s="165" t="str">
        <f t="shared" si="240"/>
        <v/>
      </c>
      <c r="V2118" s="165" t="str">
        <f>IFERROR(IF(OR(C2118="",S2118&lt;0),"",IF(SUBTOTAL(3,C2118:C2118)=0,-1,SUBTOTAL(3,$C$4:C2118))),"")</f>
        <v/>
      </c>
      <c r="W2118" s="156" t="str">
        <f t="array" ref="W2118">IF(LEN(C2118)&gt;0,IFERROR(IF(MATCH(C2118,$C$3:$C2117,0)&gt;0,N2118-INDEX($N$3:N2117,SUMPRODUCT(MAX(ROW($C$3:$C2117)*(C2118=$C$3:$C2117)))-2,1),""),""),"")</f>
        <v/>
      </c>
      <c r="X2118" s="156">
        <f t="shared" ca="1" si="241"/>
        <v>1</v>
      </c>
      <c r="Y2118" s="156">
        <f t="shared" ca="1" si="242"/>
        <v>1</v>
      </c>
    </row>
    <row r="2119" spans="2:25" hidden="1" x14ac:dyDescent="0.25">
      <c r="B2119" s="390" t="str">
        <f>IFERROR(IF(LEN(INDEX(PlansAndNotes!$B$6:$B$2005,ROW(A2119)-ROW($B$3)))=0,"",INDEX(PlansAndNotes!$B$6:$B$2005,ROW(A2119)-ROW($B$3))),"")</f>
        <v/>
      </c>
      <c r="C2119" s="387" t="str">
        <f t="shared" si="237"/>
        <v/>
      </c>
      <c r="D2119" s="361" t="str">
        <f>IFERROR(IF(LEN(C2119)&gt;0,IF(LEN(INDEX(TasksList!$C$6:$C$25,MATCH(C2119,TasksList!$B$6:$B$25,0),1))=0,"",INDEX(TasksList!$C$6:$C$25,MATCH(C2119,TasksList!$B$6:$B$25,0),1)),""),"")</f>
        <v/>
      </c>
      <c r="E2119" s="361" t="str">
        <f>IFERROR(IF(LEN(C2119)&gt;0,IF(LEN(INDEX(TasksList!$F$6:$F$25,MATCH(C2119,TasksList!$B$6:$B$25,0),1))=0,"not set!",INDEX(TasksList!$F$6:$F$25,MATCH(C2119,TasksList!$B$6:$B$25,0),1)),""),"")</f>
        <v/>
      </c>
      <c r="F2119" s="360" t="str">
        <f>IFERROR(IF(LEN(D2119)&gt;0,IF(LEN(INDEX(AdressBook!$D$6:$D$25,MATCH(D2119,AdressBook!$B$6:$B$25,0),1))=0,"",INDEX(AdressBook!$D$6:$D$25,MATCH(D2119,AdressBook!$B$6:$B$25,0),1)),""),"")</f>
        <v/>
      </c>
      <c r="G2119" s="361" t="str">
        <f>IFERROR(IF(LEN(INDEX(PlansAndNotes!$F$6:$F$4005,ROW(B2119)-ROW($C$3)))=0,"",INDEX(PlansAndNotes!$F$6:$F$4005,ROW(B2119)-ROW($C$3))),"")</f>
        <v/>
      </c>
      <c r="H2119" s="361" t="str">
        <f>IFERROR(IF(LEN(C2119)&gt;0,IF(LEN(INDEX(TasksList!$G$6:$G$25,MATCH(C2119,TasksList!$B$6:$B$25,0),1))=0,"",INDEX(TasksList!$G$6:$G$25,MATCH(C2119,TasksList!$B$6:$B$25,0),1)),""),"")</f>
        <v/>
      </c>
      <c r="N2119" s="362" t="str">
        <f>IFERROR(IF(LEN(INDEX(PlansAndNotes!$D$6:$D$4005,ROW(B2119)-ROW($C$3)))=0,"",INDEX(PlansAndNotes!$D$6:$D$4005,ROW(B2119)-ROW($C$3))),"")</f>
        <v/>
      </c>
      <c r="O2119" s="165" t="str">
        <f t="shared" si="238"/>
        <v/>
      </c>
      <c r="P2119" s="363" t="str">
        <f>IFERROR(IF(LEN(INDEX(PlansAndNotes!$E$6:$E$4005,ROW(B2119)-ROW($C$3)))=0,"",INDEX(PlansAndNotes!$E$6:$E$4005,ROW(B2119)-ROW($C$3))),"")</f>
        <v/>
      </c>
      <c r="Q2119" s="363" t="str">
        <f>IFERROR(IF(LEN(INDEX(PlansAndNotes!$G$6:$G$4005,ROW(B2119)-ROW($C$3)))=0,"",INDEX(PlansAndNotes!$G$6:$G$4005,ROW(B2119)-ROW($C$3))),"")</f>
        <v/>
      </c>
      <c r="R2119" s="361" t="str">
        <f>IFERROR(IF(LEN(D2119)&gt;0,IF(LEN(INDEX(AdressBook!$C$6:$C$25,MATCH(D2119,AdressBook!$B$6:$B$25,0),1))=0,"",INDEX(AdressBook!$C$6:$C$25,MATCH(D2119,AdressBook!$B$6:$B$25,0),1)),""),"")</f>
        <v/>
      </c>
      <c r="S2119" s="165">
        <f>IF(LEN(C2119)&gt;0,IFERROR(IF(MATCH(C2119,C2120:$C$4004,0)&gt;0,-1,ROW(S2119)-ROW($S$3)),ROW(S2119)-ROW($S$3)),-1)</f>
        <v>-1</v>
      </c>
      <c r="T2119" s="165">
        <f t="shared" si="239"/>
        <v>0</v>
      </c>
      <c r="U2119" s="165" t="str">
        <f t="shared" si="240"/>
        <v/>
      </c>
      <c r="V2119" s="165" t="str">
        <f>IFERROR(IF(OR(C2119="",S2119&lt;0),"",IF(SUBTOTAL(3,C2119:C2119)=0,-1,SUBTOTAL(3,$C$4:C2119))),"")</f>
        <v/>
      </c>
      <c r="W2119" s="156" t="str">
        <f t="array" ref="W2119">IF(LEN(C2119)&gt;0,IFERROR(IF(MATCH(C2119,$C$3:$C2118,0)&gt;0,N2119-INDEX($N$3:N2118,SUMPRODUCT(MAX(ROW($C$3:$C2118)*(C2119=$C$3:$C2118)))-2,1),""),""),"")</f>
        <v/>
      </c>
      <c r="X2119" s="156">
        <f t="shared" ca="1" si="241"/>
        <v>1</v>
      </c>
      <c r="Y2119" s="156">
        <f t="shared" ca="1" si="242"/>
        <v>1</v>
      </c>
    </row>
    <row r="2120" spans="2:25" hidden="1" x14ac:dyDescent="0.25">
      <c r="B2120" s="390" t="str">
        <f>IFERROR(IF(LEN(INDEX(PlansAndNotes!$B$6:$B$2005,ROW(A2120)-ROW($B$3)))=0,"",INDEX(PlansAndNotes!$B$6:$B$2005,ROW(A2120)-ROW($B$3))),"")</f>
        <v/>
      </c>
      <c r="C2120" s="387" t="str">
        <f t="shared" si="237"/>
        <v/>
      </c>
      <c r="D2120" s="361" t="str">
        <f>IFERROR(IF(LEN(C2120)&gt;0,IF(LEN(INDEX(TasksList!$C$6:$C$25,MATCH(C2120,TasksList!$B$6:$B$25,0),1))=0,"",INDEX(TasksList!$C$6:$C$25,MATCH(C2120,TasksList!$B$6:$B$25,0),1)),""),"")</f>
        <v/>
      </c>
      <c r="E2120" s="361" t="str">
        <f>IFERROR(IF(LEN(C2120)&gt;0,IF(LEN(INDEX(TasksList!$F$6:$F$25,MATCH(C2120,TasksList!$B$6:$B$25,0),1))=0,"not set!",INDEX(TasksList!$F$6:$F$25,MATCH(C2120,TasksList!$B$6:$B$25,0),1)),""),"")</f>
        <v/>
      </c>
      <c r="F2120" s="360" t="str">
        <f>IFERROR(IF(LEN(D2120)&gt;0,IF(LEN(INDEX(AdressBook!$D$6:$D$25,MATCH(D2120,AdressBook!$B$6:$B$25,0),1))=0,"",INDEX(AdressBook!$D$6:$D$25,MATCH(D2120,AdressBook!$B$6:$B$25,0),1)),""),"")</f>
        <v/>
      </c>
      <c r="G2120" s="361" t="str">
        <f>IFERROR(IF(LEN(INDEX(PlansAndNotes!$F$6:$F$4005,ROW(B2120)-ROW($C$3)))=0,"",INDEX(PlansAndNotes!$F$6:$F$4005,ROW(B2120)-ROW($C$3))),"")</f>
        <v/>
      </c>
      <c r="H2120" s="361" t="str">
        <f>IFERROR(IF(LEN(C2120)&gt;0,IF(LEN(INDEX(TasksList!$G$6:$G$25,MATCH(C2120,TasksList!$B$6:$B$25,0),1))=0,"",INDEX(TasksList!$G$6:$G$25,MATCH(C2120,TasksList!$B$6:$B$25,0),1)),""),"")</f>
        <v/>
      </c>
      <c r="N2120" s="362" t="str">
        <f>IFERROR(IF(LEN(INDEX(PlansAndNotes!$D$6:$D$4005,ROW(B2120)-ROW($C$3)))=0,"",INDEX(PlansAndNotes!$D$6:$D$4005,ROW(B2120)-ROW($C$3))),"")</f>
        <v/>
      </c>
      <c r="O2120" s="165" t="str">
        <f t="shared" si="238"/>
        <v/>
      </c>
      <c r="P2120" s="363" t="str">
        <f>IFERROR(IF(LEN(INDEX(PlansAndNotes!$E$6:$E$4005,ROW(B2120)-ROW($C$3)))=0,"",INDEX(PlansAndNotes!$E$6:$E$4005,ROW(B2120)-ROW($C$3))),"")</f>
        <v/>
      </c>
      <c r="Q2120" s="363" t="str">
        <f>IFERROR(IF(LEN(INDEX(PlansAndNotes!$G$6:$G$4005,ROW(B2120)-ROW($C$3)))=0,"",INDEX(PlansAndNotes!$G$6:$G$4005,ROW(B2120)-ROW($C$3))),"")</f>
        <v/>
      </c>
      <c r="R2120" s="361" t="str">
        <f>IFERROR(IF(LEN(D2120)&gt;0,IF(LEN(INDEX(AdressBook!$C$6:$C$25,MATCH(D2120,AdressBook!$B$6:$B$25,0),1))=0,"",INDEX(AdressBook!$C$6:$C$25,MATCH(D2120,AdressBook!$B$6:$B$25,0),1)),""),"")</f>
        <v/>
      </c>
      <c r="S2120" s="165">
        <f>IF(LEN(C2120)&gt;0,IFERROR(IF(MATCH(C2120,C2121:$C$4004,0)&gt;0,-1,ROW(S2120)-ROW($S$3)),ROW(S2120)-ROW($S$3)),-1)</f>
        <v>-1</v>
      </c>
      <c r="T2120" s="165">
        <f t="shared" si="239"/>
        <v>0</v>
      </c>
      <c r="U2120" s="165" t="str">
        <f t="shared" si="240"/>
        <v/>
      </c>
      <c r="V2120" s="165" t="str">
        <f>IFERROR(IF(OR(C2120="",S2120&lt;0),"",IF(SUBTOTAL(3,C2120:C2120)=0,-1,SUBTOTAL(3,$C$4:C2120))),"")</f>
        <v/>
      </c>
      <c r="W2120" s="156" t="str">
        <f t="array" ref="W2120">IF(LEN(C2120)&gt;0,IFERROR(IF(MATCH(C2120,$C$3:$C2119,0)&gt;0,N2120-INDEX($N$3:N2119,SUMPRODUCT(MAX(ROW($C$3:$C2119)*(C2120=$C$3:$C2119)))-2,1),""),""),"")</f>
        <v/>
      </c>
      <c r="X2120" s="156">
        <f t="shared" ca="1" si="241"/>
        <v>1</v>
      </c>
      <c r="Y2120" s="156">
        <f t="shared" ca="1" si="242"/>
        <v>1</v>
      </c>
    </row>
    <row r="2121" spans="2:25" hidden="1" x14ac:dyDescent="0.25">
      <c r="B2121" s="390" t="str">
        <f>IFERROR(IF(LEN(INDEX(PlansAndNotes!$B$6:$B$2005,ROW(A2121)-ROW($B$3)))=0,"",INDEX(PlansAndNotes!$B$6:$B$2005,ROW(A2121)-ROW($B$3))),"")</f>
        <v/>
      </c>
      <c r="C2121" s="387" t="str">
        <f t="shared" si="237"/>
        <v/>
      </c>
      <c r="D2121" s="361" t="str">
        <f>IFERROR(IF(LEN(C2121)&gt;0,IF(LEN(INDEX(TasksList!$C$6:$C$25,MATCH(C2121,TasksList!$B$6:$B$25,0),1))=0,"",INDEX(TasksList!$C$6:$C$25,MATCH(C2121,TasksList!$B$6:$B$25,0),1)),""),"")</f>
        <v/>
      </c>
      <c r="E2121" s="361" t="str">
        <f>IFERROR(IF(LEN(C2121)&gt;0,IF(LEN(INDEX(TasksList!$F$6:$F$25,MATCH(C2121,TasksList!$B$6:$B$25,0),1))=0,"not set!",INDEX(TasksList!$F$6:$F$25,MATCH(C2121,TasksList!$B$6:$B$25,0),1)),""),"")</f>
        <v/>
      </c>
      <c r="F2121" s="360" t="str">
        <f>IFERROR(IF(LEN(D2121)&gt;0,IF(LEN(INDEX(AdressBook!$D$6:$D$25,MATCH(D2121,AdressBook!$B$6:$B$25,0),1))=0,"",INDEX(AdressBook!$D$6:$D$25,MATCH(D2121,AdressBook!$B$6:$B$25,0),1)),""),"")</f>
        <v/>
      </c>
      <c r="G2121" s="361" t="str">
        <f>IFERROR(IF(LEN(INDEX(PlansAndNotes!$F$6:$F$4005,ROW(B2121)-ROW($C$3)))=0,"",INDEX(PlansAndNotes!$F$6:$F$4005,ROW(B2121)-ROW($C$3))),"")</f>
        <v/>
      </c>
      <c r="H2121" s="361" t="str">
        <f>IFERROR(IF(LEN(C2121)&gt;0,IF(LEN(INDEX(TasksList!$G$6:$G$25,MATCH(C2121,TasksList!$B$6:$B$25,0),1))=0,"",INDEX(TasksList!$G$6:$G$25,MATCH(C2121,TasksList!$B$6:$B$25,0),1)),""),"")</f>
        <v/>
      </c>
      <c r="N2121" s="362" t="str">
        <f>IFERROR(IF(LEN(INDEX(PlansAndNotes!$D$6:$D$4005,ROW(B2121)-ROW($C$3)))=0,"",INDEX(PlansAndNotes!$D$6:$D$4005,ROW(B2121)-ROW($C$3))),"")</f>
        <v/>
      </c>
      <c r="O2121" s="165" t="str">
        <f t="shared" si="238"/>
        <v/>
      </c>
      <c r="P2121" s="363" t="str">
        <f>IFERROR(IF(LEN(INDEX(PlansAndNotes!$E$6:$E$4005,ROW(B2121)-ROW($C$3)))=0,"",INDEX(PlansAndNotes!$E$6:$E$4005,ROW(B2121)-ROW($C$3))),"")</f>
        <v/>
      </c>
      <c r="Q2121" s="363" t="str">
        <f>IFERROR(IF(LEN(INDEX(PlansAndNotes!$G$6:$G$4005,ROW(B2121)-ROW($C$3)))=0,"",INDEX(PlansAndNotes!$G$6:$G$4005,ROW(B2121)-ROW($C$3))),"")</f>
        <v/>
      </c>
      <c r="R2121" s="361" t="str">
        <f>IFERROR(IF(LEN(D2121)&gt;0,IF(LEN(INDEX(AdressBook!$C$6:$C$25,MATCH(D2121,AdressBook!$B$6:$B$25,0),1))=0,"",INDEX(AdressBook!$C$6:$C$25,MATCH(D2121,AdressBook!$B$6:$B$25,0),1)),""),"")</f>
        <v/>
      </c>
      <c r="S2121" s="165">
        <f>IF(LEN(C2121)&gt;0,IFERROR(IF(MATCH(C2121,C2122:$C$4004,0)&gt;0,-1,ROW(S2121)-ROW($S$3)),ROW(S2121)-ROW($S$3)),-1)</f>
        <v>-1</v>
      </c>
      <c r="T2121" s="165">
        <f t="shared" si="239"/>
        <v>0</v>
      </c>
      <c r="U2121" s="165" t="str">
        <f t="shared" si="240"/>
        <v/>
      </c>
      <c r="V2121" s="165" t="str">
        <f>IFERROR(IF(OR(C2121="",S2121&lt;0),"",IF(SUBTOTAL(3,C2121:C2121)=0,-1,SUBTOTAL(3,$C$4:C2121))),"")</f>
        <v/>
      </c>
      <c r="W2121" s="156" t="str">
        <f t="array" ref="W2121">IF(LEN(C2121)&gt;0,IFERROR(IF(MATCH(C2121,$C$3:$C2120,0)&gt;0,N2121-INDEX($N$3:N2120,SUMPRODUCT(MAX(ROW($C$3:$C2120)*(C2121=$C$3:$C2120)))-2,1),""),""),"")</f>
        <v/>
      </c>
      <c r="X2121" s="156">
        <f t="shared" ca="1" si="241"/>
        <v>1</v>
      </c>
      <c r="Y2121" s="156">
        <f t="shared" ca="1" si="242"/>
        <v>1</v>
      </c>
    </row>
    <row r="2122" spans="2:25" hidden="1" x14ac:dyDescent="0.25">
      <c r="B2122" s="390" t="str">
        <f>IFERROR(IF(LEN(INDEX(PlansAndNotes!$B$6:$B$2005,ROW(A2122)-ROW($B$3)))=0,"",INDEX(PlansAndNotes!$B$6:$B$2005,ROW(A2122)-ROW($B$3))),"")</f>
        <v/>
      </c>
      <c r="C2122" s="387" t="str">
        <f t="shared" si="237"/>
        <v/>
      </c>
      <c r="D2122" s="361" t="str">
        <f>IFERROR(IF(LEN(C2122)&gt;0,IF(LEN(INDEX(TasksList!$C$6:$C$25,MATCH(C2122,TasksList!$B$6:$B$25,0),1))=0,"",INDEX(TasksList!$C$6:$C$25,MATCH(C2122,TasksList!$B$6:$B$25,0),1)),""),"")</f>
        <v/>
      </c>
      <c r="E2122" s="361" t="str">
        <f>IFERROR(IF(LEN(C2122)&gt;0,IF(LEN(INDEX(TasksList!$F$6:$F$25,MATCH(C2122,TasksList!$B$6:$B$25,0),1))=0,"not set!",INDEX(TasksList!$F$6:$F$25,MATCH(C2122,TasksList!$B$6:$B$25,0),1)),""),"")</f>
        <v/>
      </c>
      <c r="F2122" s="360" t="str">
        <f>IFERROR(IF(LEN(D2122)&gt;0,IF(LEN(INDEX(AdressBook!$D$6:$D$25,MATCH(D2122,AdressBook!$B$6:$B$25,0),1))=0,"",INDEX(AdressBook!$D$6:$D$25,MATCH(D2122,AdressBook!$B$6:$B$25,0),1)),""),"")</f>
        <v/>
      </c>
      <c r="G2122" s="361" t="str">
        <f>IFERROR(IF(LEN(INDEX(PlansAndNotes!$F$6:$F$4005,ROW(B2122)-ROW($C$3)))=0,"",INDEX(PlansAndNotes!$F$6:$F$4005,ROW(B2122)-ROW($C$3))),"")</f>
        <v/>
      </c>
      <c r="H2122" s="361" t="str">
        <f>IFERROR(IF(LEN(C2122)&gt;0,IF(LEN(INDEX(TasksList!$G$6:$G$25,MATCH(C2122,TasksList!$B$6:$B$25,0),1))=0,"",INDEX(TasksList!$G$6:$G$25,MATCH(C2122,TasksList!$B$6:$B$25,0),1)),""),"")</f>
        <v/>
      </c>
      <c r="N2122" s="362" t="str">
        <f>IFERROR(IF(LEN(INDEX(PlansAndNotes!$D$6:$D$4005,ROW(B2122)-ROW($C$3)))=0,"",INDEX(PlansAndNotes!$D$6:$D$4005,ROW(B2122)-ROW($C$3))),"")</f>
        <v/>
      </c>
      <c r="O2122" s="165" t="str">
        <f t="shared" si="238"/>
        <v/>
      </c>
      <c r="P2122" s="363" t="str">
        <f>IFERROR(IF(LEN(INDEX(PlansAndNotes!$E$6:$E$4005,ROW(B2122)-ROW($C$3)))=0,"",INDEX(PlansAndNotes!$E$6:$E$4005,ROW(B2122)-ROW($C$3))),"")</f>
        <v/>
      </c>
      <c r="Q2122" s="363" t="str">
        <f>IFERROR(IF(LEN(INDEX(PlansAndNotes!$G$6:$G$4005,ROW(B2122)-ROW($C$3)))=0,"",INDEX(PlansAndNotes!$G$6:$G$4005,ROW(B2122)-ROW($C$3))),"")</f>
        <v/>
      </c>
      <c r="R2122" s="361" t="str">
        <f>IFERROR(IF(LEN(D2122)&gt;0,IF(LEN(INDEX(AdressBook!$C$6:$C$25,MATCH(D2122,AdressBook!$B$6:$B$25,0),1))=0,"",INDEX(AdressBook!$C$6:$C$25,MATCH(D2122,AdressBook!$B$6:$B$25,0),1)),""),"")</f>
        <v/>
      </c>
      <c r="S2122" s="165">
        <f>IF(LEN(C2122)&gt;0,IFERROR(IF(MATCH(C2122,C2123:$C$4004,0)&gt;0,-1,ROW(S2122)-ROW($S$3)),ROW(S2122)-ROW($S$3)),-1)</f>
        <v>-1</v>
      </c>
      <c r="T2122" s="165">
        <f t="shared" si="239"/>
        <v>0</v>
      </c>
      <c r="U2122" s="165" t="str">
        <f t="shared" si="240"/>
        <v/>
      </c>
      <c r="V2122" s="165" t="str">
        <f>IFERROR(IF(OR(C2122="",S2122&lt;0),"",IF(SUBTOTAL(3,C2122:C2122)=0,-1,SUBTOTAL(3,$C$4:C2122))),"")</f>
        <v/>
      </c>
      <c r="W2122" s="156" t="str">
        <f t="array" ref="W2122">IF(LEN(C2122)&gt;0,IFERROR(IF(MATCH(C2122,$C$3:$C2121,0)&gt;0,N2122-INDEX($N$3:N2121,SUMPRODUCT(MAX(ROW($C$3:$C2121)*(C2122=$C$3:$C2121)))-2,1),""),""),"")</f>
        <v/>
      </c>
      <c r="X2122" s="156">
        <f t="shared" ca="1" si="241"/>
        <v>1</v>
      </c>
      <c r="Y2122" s="156">
        <f t="shared" ca="1" si="242"/>
        <v>1</v>
      </c>
    </row>
    <row r="2123" spans="2:25" hidden="1" x14ac:dyDescent="0.25">
      <c r="B2123" s="390" t="str">
        <f>IFERROR(IF(LEN(INDEX(PlansAndNotes!$B$6:$B$2005,ROW(A2123)-ROW($B$3)))=0,"",INDEX(PlansAndNotes!$B$6:$B$2005,ROW(A2123)-ROW($B$3))),"")</f>
        <v/>
      </c>
      <c r="C2123" s="387" t="str">
        <f t="shared" si="237"/>
        <v/>
      </c>
      <c r="D2123" s="361" t="str">
        <f>IFERROR(IF(LEN(C2123)&gt;0,IF(LEN(INDEX(TasksList!$C$6:$C$25,MATCH(C2123,TasksList!$B$6:$B$25,0),1))=0,"",INDEX(TasksList!$C$6:$C$25,MATCH(C2123,TasksList!$B$6:$B$25,0),1)),""),"")</f>
        <v/>
      </c>
      <c r="E2123" s="361" t="str">
        <f>IFERROR(IF(LEN(C2123)&gt;0,IF(LEN(INDEX(TasksList!$F$6:$F$25,MATCH(C2123,TasksList!$B$6:$B$25,0),1))=0,"not set!",INDEX(TasksList!$F$6:$F$25,MATCH(C2123,TasksList!$B$6:$B$25,0),1)),""),"")</f>
        <v/>
      </c>
      <c r="F2123" s="360" t="str">
        <f>IFERROR(IF(LEN(D2123)&gt;0,IF(LEN(INDEX(AdressBook!$D$6:$D$25,MATCH(D2123,AdressBook!$B$6:$B$25,0),1))=0,"",INDEX(AdressBook!$D$6:$D$25,MATCH(D2123,AdressBook!$B$6:$B$25,0),1)),""),"")</f>
        <v/>
      </c>
      <c r="G2123" s="361" t="str">
        <f>IFERROR(IF(LEN(INDEX(PlansAndNotes!$F$6:$F$4005,ROW(B2123)-ROW($C$3)))=0,"",INDEX(PlansAndNotes!$F$6:$F$4005,ROW(B2123)-ROW($C$3))),"")</f>
        <v/>
      </c>
      <c r="H2123" s="361" t="str">
        <f>IFERROR(IF(LEN(C2123)&gt;0,IF(LEN(INDEX(TasksList!$G$6:$G$25,MATCH(C2123,TasksList!$B$6:$B$25,0),1))=0,"",INDEX(TasksList!$G$6:$G$25,MATCH(C2123,TasksList!$B$6:$B$25,0),1)),""),"")</f>
        <v/>
      </c>
      <c r="N2123" s="362" t="str">
        <f>IFERROR(IF(LEN(INDEX(PlansAndNotes!$D$6:$D$4005,ROW(B2123)-ROW($C$3)))=0,"",INDEX(PlansAndNotes!$D$6:$D$4005,ROW(B2123)-ROW($C$3))),"")</f>
        <v/>
      </c>
      <c r="O2123" s="165" t="str">
        <f t="shared" si="238"/>
        <v/>
      </c>
      <c r="P2123" s="363" t="str">
        <f>IFERROR(IF(LEN(INDEX(PlansAndNotes!$E$6:$E$4005,ROW(B2123)-ROW($C$3)))=0,"",INDEX(PlansAndNotes!$E$6:$E$4005,ROW(B2123)-ROW($C$3))),"")</f>
        <v/>
      </c>
      <c r="Q2123" s="363" t="str">
        <f>IFERROR(IF(LEN(INDEX(PlansAndNotes!$G$6:$G$4005,ROW(B2123)-ROW($C$3)))=0,"",INDEX(PlansAndNotes!$G$6:$G$4005,ROW(B2123)-ROW($C$3))),"")</f>
        <v/>
      </c>
      <c r="R2123" s="361" t="str">
        <f>IFERROR(IF(LEN(D2123)&gt;0,IF(LEN(INDEX(AdressBook!$C$6:$C$25,MATCH(D2123,AdressBook!$B$6:$B$25,0),1))=0,"",INDEX(AdressBook!$C$6:$C$25,MATCH(D2123,AdressBook!$B$6:$B$25,0),1)),""),"")</f>
        <v/>
      </c>
      <c r="S2123" s="165">
        <f>IF(LEN(C2123)&gt;0,IFERROR(IF(MATCH(C2123,C2124:$C$4004,0)&gt;0,-1,ROW(S2123)-ROW($S$3)),ROW(S2123)-ROW($S$3)),-1)</f>
        <v>-1</v>
      </c>
      <c r="T2123" s="165">
        <f t="shared" si="239"/>
        <v>0</v>
      </c>
      <c r="U2123" s="165" t="str">
        <f t="shared" si="240"/>
        <v/>
      </c>
      <c r="V2123" s="165" t="str">
        <f>IFERROR(IF(OR(C2123="",S2123&lt;0),"",IF(SUBTOTAL(3,C2123:C2123)=0,-1,SUBTOTAL(3,$C$4:C2123))),"")</f>
        <v/>
      </c>
      <c r="W2123" s="156" t="str">
        <f t="array" ref="W2123">IF(LEN(C2123)&gt;0,IFERROR(IF(MATCH(C2123,$C$3:$C2122,0)&gt;0,N2123-INDEX($N$3:N2122,SUMPRODUCT(MAX(ROW($C$3:$C2122)*(C2123=$C$3:$C2122)))-2,1),""),""),"")</f>
        <v/>
      </c>
      <c r="X2123" s="156">
        <f t="shared" ca="1" si="241"/>
        <v>1</v>
      </c>
      <c r="Y2123" s="156">
        <f t="shared" ca="1" si="242"/>
        <v>1</v>
      </c>
    </row>
    <row r="2124" spans="2:25" hidden="1" x14ac:dyDescent="0.25">
      <c r="B2124" s="390" t="str">
        <f>IFERROR(IF(LEN(INDEX(PlansAndNotes!$B$6:$B$2005,ROW(A2124)-ROW($B$3)))=0,"",INDEX(PlansAndNotes!$B$6:$B$2005,ROW(A2124)-ROW($B$3))),"")</f>
        <v/>
      </c>
      <c r="C2124" s="387" t="str">
        <f t="shared" si="237"/>
        <v/>
      </c>
      <c r="D2124" s="361" t="str">
        <f>IFERROR(IF(LEN(C2124)&gt;0,IF(LEN(INDEX(TasksList!$C$6:$C$25,MATCH(C2124,TasksList!$B$6:$B$25,0),1))=0,"",INDEX(TasksList!$C$6:$C$25,MATCH(C2124,TasksList!$B$6:$B$25,0),1)),""),"")</f>
        <v/>
      </c>
      <c r="E2124" s="361" t="str">
        <f>IFERROR(IF(LEN(C2124)&gt;0,IF(LEN(INDEX(TasksList!$F$6:$F$25,MATCH(C2124,TasksList!$B$6:$B$25,0),1))=0,"not set!",INDEX(TasksList!$F$6:$F$25,MATCH(C2124,TasksList!$B$6:$B$25,0),1)),""),"")</f>
        <v/>
      </c>
      <c r="F2124" s="360" t="str">
        <f>IFERROR(IF(LEN(D2124)&gt;0,IF(LEN(INDEX(AdressBook!$D$6:$D$25,MATCH(D2124,AdressBook!$B$6:$B$25,0),1))=0,"",INDEX(AdressBook!$D$6:$D$25,MATCH(D2124,AdressBook!$B$6:$B$25,0),1)),""),"")</f>
        <v/>
      </c>
      <c r="G2124" s="361" t="str">
        <f>IFERROR(IF(LEN(INDEX(PlansAndNotes!$F$6:$F$4005,ROW(B2124)-ROW($C$3)))=0,"",INDEX(PlansAndNotes!$F$6:$F$4005,ROW(B2124)-ROW($C$3))),"")</f>
        <v/>
      </c>
      <c r="H2124" s="361" t="str">
        <f>IFERROR(IF(LEN(C2124)&gt;0,IF(LEN(INDEX(TasksList!$G$6:$G$25,MATCH(C2124,TasksList!$B$6:$B$25,0),1))=0,"",INDEX(TasksList!$G$6:$G$25,MATCH(C2124,TasksList!$B$6:$B$25,0),1)),""),"")</f>
        <v/>
      </c>
      <c r="N2124" s="362" t="str">
        <f>IFERROR(IF(LEN(INDEX(PlansAndNotes!$D$6:$D$4005,ROW(B2124)-ROW($C$3)))=0,"",INDEX(PlansAndNotes!$D$6:$D$4005,ROW(B2124)-ROW($C$3))),"")</f>
        <v/>
      </c>
      <c r="O2124" s="165" t="str">
        <f t="shared" si="238"/>
        <v/>
      </c>
      <c r="P2124" s="363" t="str">
        <f>IFERROR(IF(LEN(INDEX(PlansAndNotes!$E$6:$E$4005,ROW(B2124)-ROW($C$3)))=0,"",INDEX(PlansAndNotes!$E$6:$E$4005,ROW(B2124)-ROW($C$3))),"")</f>
        <v/>
      </c>
      <c r="Q2124" s="363" t="str">
        <f>IFERROR(IF(LEN(INDEX(PlansAndNotes!$G$6:$G$4005,ROW(B2124)-ROW($C$3)))=0,"",INDEX(PlansAndNotes!$G$6:$G$4005,ROW(B2124)-ROW($C$3))),"")</f>
        <v/>
      </c>
      <c r="R2124" s="361" t="str">
        <f>IFERROR(IF(LEN(D2124)&gt;0,IF(LEN(INDEX(AdressBook!$C$6:$C$25,MATCH(D2124,AdressBook!$B$6:$B$25,0),1))=0,"",INDEX(AdressBook!$C$6:$C$25,MATCH(D2124,AdressBook!$B$6:$B$25,0),1)),""),"")</f>
        <v/>
      </c>
      <c r="S2124" s="165">
        <f>IF(LEN(C2124)&gt;0,IFERROR(IF(MATCH(C2124,C2125:$C$4004,0)&gt;0,-1,ROW(S2124)-ROW($S$3)),ROW(S2124)-ROW($S$3)),-1)</f>
        <v>-1</v>
      </c>
      <c r="T2124" s="165">
        <f t="shared" si="239"/>
        <v>0</v>
      </c>
      <c r="U2124" s="165" t="str">
        <f t="shared" si="240"/>
        <v/>
      </c>
      <c r="V2124" s="165" t="str">
        <f>IFERROR(IF(OR(C2124="",S2124&lt;0),"",IF(SUBTOTAL(3,C2124:C2124)=0,-1,SUBTOTAL(3,$C$4:C2124))),"")</f>
        <v/>
      </c>
      <c r="W2124" s="156" t="str">
        <f t="array" ref="W2124">IF(LEN(C2124)&gt;0,IFERROR(IF(MATCH(C2124,$C$3:$C2123,0)&gt;0,N2124-INDEX($N$3:N2123,SUMPRODUCT(MAX(ROW($C$3:$C2123)*(C2124=$C$3:$C2123)))-2,1),""),""),"")</f>
        <v/>
      </c>
      <c r="X2124" s="156">
        <f t="shared" ca="1" si="241"/>
        <v>1</v>
      </c>
      <c r="Y2124" s="156">
        <f t="shared" ca="1" si="242"/>
        <v>1</v>
      </c>
    </row>
    <row r="2125" spans="2:25" hidden="1" x14ac:dyDescent="0.25">
      <c r="B2125" s="390" t="str">
        <f>IFERROR(IF(LEN(INDEX(PlansAndNotes!$B$6:$B$2005,ROW(A2125)-ROW($B$3)))=0,"",INDEX(PlansAndNotes!$B$6:$B$2005,ROW(A2125)-ROW($B$3))),"")</f>
        <v/>
      </c>
      <c r="C2125" s="387" t="str">
        <f t="shared" si="237"/>
        <v/>
      </c>
      <c r="D2125" s="361" t="str">
        <f>IFERROR(IF(LEN(C2125)&gt;0,IF(LEN(INDEX(TasksList!$C$6:$C$25,MATCH(C2125,TasksList!$B$6:$B$25,0),1))=0,"",INDEX(TasksList!$C$6:$C$25,MATCH(C2125,TasksList!$B$6:$B$25,0),1)),""),"")</f>
        <v/>
      </c>
      <c r="E2125" s="361" t="str">
        <f>IFERROR(IF(LEN(C2125)&gt;0,IF(LEN(INDEX(TasksList!$F$6:$F$25,MATCH(C2125,TasksList!$B$6:$B$25,0),1))=0,"not set!",INDEX(TasksList!$F$6:$F$25,MATCH(C2125,TasksList!$B$6:$B$25,0),1)),""),"")</f>
        <v/>
      </c>
      <c r="F2125" s="360" t="str">
        <f>IFERROR(IF(LEN(D2125)&gt;0,IF(LEN(INDEX(AdressBook!$D$6:$D$25,MATCH(D2125,AdressBook!$B$6:$B$25,0),1))=0,"",INDEX(AdressBook!$D$6:$D$25,MATCH(D2125,AdressBook!$B$6:$B$25,0),1)),""),"")</f>
        <v/>
      </c>
      <c r="G2125" s="361" t="str">
        <f>IFERROR(IF(LEN(INDEX(PlansAndNotes!$F$6:$F$4005,ROW(B2125)-ROW($C$3)))=0,"",INDEX(PlansAndNotes!$F$6:$F$4005,ROW(B2125)-ROW($C$3))),"")</f>
        <v/>
      </c>
      <c r="H2125" s="361" t="str">
        <f>IFERROR(IF(LEN(C2125)&gt;0,IF(LEN(INDEX(TasksList!$G$6:$G$25,MATCH(C2125,TasksList!$B$6:$B$25,0),1))=0,"",INDEX(TasksList!$G$6:$G$25,MATCH(C2125,TasksList!$B$6:$B$25,0),1)),""),"")</f>
        <v/>
      </c>
      <c r="N2125" s="362" t="str">
        <f>IFERROR(IF(LEN(INDEX(PlansAndNotes!$D$6:$D$4005,ROW(B2125)-ROW($C$3)))=0,"",INDEX(PlansAndNotes!$D$6:$D$4005,ROW(B2125)-ROW($C$3))),"")</f>
        <v/>
      </c>
      <c r="O2125" s="165" t="str">
        <f t="shared" si="238"/>
        <v/>
      </c>
      <c r="P2125" s="363" t="str">
        <f>IFERROR(IF(LEN(INDEX(PlansAndNotes!$E$6:$E$4005,ROW(B2125)-ROW($C$3)))=0,"",INDEX(PlansAndNotes!$E$6:$E$4005,ROW(B2125)-ROW($C$3))),"")</f>
        <v/>
      </c>
      <c r="Q2125" s="363" t="str">
        <f>IFERROR(IF(LEN(INDEX(PlansAndNotes!$G$6:$G$4005,ROW(B2125)-ROW($C$3)))=0,"",INDEX(PlansAndNotes!$G$6:$G$4005,ROW(B2125)-ROW($C$3))),"")</f>
        <v/>
      </c>
      <c r="R2125" s="361" t="str">
        <f>IFERROR(IF(LEN(D2125)&gt;0,IF(LEN(INDEX(AdressBook!$C$6:$C$25,MATCH(D2125,AdressBook!$B$6:$B$25,0),1))=0,"",INDEX(AdressBook!$C$6:$C$25,MATCH(D2125,AdressBook!$B$6:$B$25,0),1)),""),"")</f>
        <v/>
      </c>
      <c r="S2125" s="165">
        <f>IF(LEN(C2125)&gt;0,IFERROR(IF(MATCH(C2125,C2126:$C$4004,0)&gt;0,-1,ROW(S2125)-ROW($S$3)),ROW(S2125)-ROW($S$3)),-1)</f>
        <v>-1</v>
      </c>
      <c r="T2125" s="165">
        <f t="shared" si="239"/>
        <v>0</v>
      </c>
      <c r="U2125" s="165" t="str">
        <f t="shared" si="240"/>
        <v/>
      </c>
      <c r="V2125" s="165" t="str">
        <f>IFERROR(IF(OR(C2125="",S2125&lt;0),"",IF(SUBTOTAL(3,C2125:C2125)=0,-1,SUBTOTAL(3,$C$4:C2125))),"")</f>
        <v/>
      </c>
      <c r="W2125" s="156" t="str">
        <f t="array" ref="W2125">IF(LEN(C2125)&gt;0,IFERROR(IF(MATCH(C2125,$C$3:$C2124,0)&gt;0,N2125-INDEX($N$3:N2124,SUMPRODUCT(MAX(ROW($C$3:$C2124)*(C2125=$C$3:$C2124)))-2,1),""),""),"")</f>
        <v/>
      </c>
      <c r="X2125" s="156">
        <f t="shared" ca="1" si="241"/>
        <v>1</v>
      </c>
      <c r="Y2125" s="156">
        <f t="shared" ca="1" si="242"/>
        <v>1</v>
      </c>
    </row>
    <row r="2126" spans="2:25" hidden="1" x14ac:dyDescent="0.25">
      <c r="B2126" s="390" t="str">
        <f>IFERROR(IF(LEN(INDEX(PlansAndNotes!$B$6:$B$2005,ROW(A2126)-ROW($B$3)))=0,"",INDEX(PlansAndNotes!$B$6:$B$2005,ROW(A2126)-ROW($B$3))),"")</f>
        <v/>
      </c>
      <c r="C2126" s="387" t="str">
        <f t="shared" si="237"/>
        <v/>
      </c>
      <c r="D2126" s="361" t="str">
        <f>IFERROR(IF(LEN(C2126)&gt;0,IF(LEN(INDEX(TasksList!$C$6:$C$25,MATCH(C2126,TasksList!$B$6:$B$25,0),1))=0,"",INDEX(TasksList!$C$6:$C$25,MATCH(C2126,TasksList!$B$6:$B$25,0),1)),""),"")</f>
        <v/>
      </c>
      <c r="E2126" s="361" t="str">
        <f>IFERROR(IF(LEN(C2126)&gt;0,IF(LEN(INDEX(TasksList!$F$6:$F$25,MATCH(C2126,TasksList!$B$6:$B$25,0),1))=0,"not set!",INDEX(TasksList!$F$6:$F$25,MATCH(C2126,TasksList!$B$6:$B$25,0),1)),""),"")</f>
        <v/>
      </c>
      <c r="F2126" s="360" t="str">
        <f>IFERROR(IF(LEN(D2126)&gt;0,IF(LEN(INDEX(AdressBook!$D$6:$D$25,MATCH(D2126,AdressBook!$B$6:$B$25,0),1))=0,"",INDEX(AdressBook!$D$6:$D$25,MATCH(D2126,AdressBook!$B$6:$B$25,0),1)),""),"")</f>
        <v/>
      </c>
      <c r="G2126" s="361" t="str">
        <f>IFERROR(IF(LEN(INDEX(PlansAndNotes!$F$6:$F$4005,ROW(B2126)-ROW($C$3)))=0,"",INDEX(PlansAndNotes!$F$6:$F$4005,ROW(B2126)-ROW($C$3))),"")</f>
        <v/>
      </c>
      <c r="H2126" s="361" t="str">
        <f>IFERROR(IF(LEN(C2126)&gt;0,IF(LEN(INDEX(TasksList!$G$6:$G$25,MATCH(C2126,TasksList!$B$6:$B$25,0),1))=0,"",INDEX(TasksList!$G$6:$G$25,MATCH(C2126,TasksList!$B$6:$B$25,0),1)),""),"")</f>
        <v/>
      </c>
      <c r="N2126" s="362" t="str">
        <f>IFERROR(IF(LEN(INDEX(PlansAndNotes!$D$6:$D$4005,ROW(B2126)-ROW($C$3)))=0,"",INDEX(PlansAndNotes!$D$6:$D$4005,ROW(B2126)-ROW($C$3))),"")</f>
        <v/>
      </c>
      <c r="O2126" s="165" t="str">
        <f t="shared" si="238"/>
        <v/>
      </c>
      <c r="P2126" s="363" t="str">
        <f>IFERROR(IF(LEN(INDEX(PlansAndNotes!$E$6:$E$4005,ROW(B2126)-ROW($C$3)))=0,"",INDEX(PlansAndNotes!$E$6:$E$4005,ROW(B2126)-ROW($C$3))),"")</f>
        <v/>
      </c>
      <c r="Q2126" s="363" t="str">
        <f>IFERROR(IF(LEN(INDEX(PlansAndNotes!$G$6:$G$4005,ROW(B2126)-ROW($C$3)))=0,"",INDEX(PlansAndNotes!$G$6:$G$4005,ROW(B2126)-ROW($C$3))),"")</f>
        <v/>
      </c>
      <c r="R2126" s="361" t="str">
        <f>IFERROR(IF(LEN(D2126)&gt;0,IF(LEN(INDEX(AdressBook!$C$6:$C$25,MATCH(D2126,AdressBook!$B$6:$B$25,0),1))=0,"",INDEX(AdressBook!$C$6:$C$25,MATCH(D2126,AdressBook!$B$6:$B$25,0),1)),""),"")</f>
        <v/>
      </c>
      <c r="S2126" s="165">
        <f>IF(LEN(C2126)&gt;0,IFERROR(IF(MATCH(C2126,C2127:$C$4004,0)&gt;0,-1,ROW(S2126)-ROW($S$3)),ROW(S2126)-ROW($S$3)),-1)</f>
        <v>-1</v>
      </c>
      <c r="T2126" s="165">
        <f t="shared" si="239"/>
        <v>0</v>
      </c>
      <c r="U2126" s="165" t="str">
        <f t="shared" si="240"/>
        <v/>
      </c>
      <c r="V2126" s="165" t="str">
        <f>IFERROR(IF(OR(C2126="",S2126&lt;0),"",IF(SUBTOTAL(3,C2126:C2126)=0,-1,SUBTOTAL(3,$C$4:C2126))),"")</f>
        <v/>
      </c>
      <c r="W2126" s="156" t="str">
        <f t="array" ref="W2126">IF(LEN(C2126)&gt;0,IFERROR(IF(MATCH(C2126,$C$3:$C2125,0)&gt;0,N2126-INDEX($N$3:N2125,SUMPRODUCT(MAX(ROW($C$3:$C2125)*(C2126=$C$3:$C2125)))-2,1),""),""),"")</f>
        <v/>
      </c>
      <c r="X2126" s="156">
        <f t="shared" ca="1" si="241"/>
        <v>1</v>
      </c>
      <c r="Y2126" s="156">
        <f t="shared" ca="1" si="242"/>
        <v>1</v>
      </c>
    </row>
    <row r="2127" spans="2:25" hidden="1" x14ac:dyDescent="0.25">
      <c r="B2127" s="390" t="str">
        <f>IFERROR(IF(LEN(INDEX(PlansAndNotes!$B$6:$B$2005,ROW(A2127)-ROW($B$3)))=0,"",INDEX(PlansAndNotes!$B$6:$B$2005,ROW(A2127)-ROW($B$3))),"")</f>
        <v/>
      </c>
      <c r="C2127" s="387" t="str">
        <f t="shared" si="237"/>
        <v/>
      </c>
      <c r="D2127" s="361" t="str">
        <f>IFERROR(IF(LEN(C2127)&gt;0,IF(LEN(INDEX(TasksList!$C$6:$C$25,MATCH(C2127,TasksList!$B$6:$B$25,0),1))=0,"",INDEX(TasksList!$C$6:$C$25,MATCH(C2127,TasksList!$B$6:$B$25,0),1)),""),"")</f>
        <v/>
      </c>
      <c r="E2127" s="361" t="str">
        <f>IFERROR(IF(LEN(C2127)&gt;0,IF(LEN(INDEX(TasksList!$F$6:$F$25,MATCH(C2127,TasksList!$B$6:$B$25,0),1))=0,"not set!",INDEX(TasksList!$F$6:$F$25,MATCH(C2127,TasksList!$B$6:$B$25,0),1)),""),"")</f>
        <v/>
      </c>
      <c r="F2127" s="360" t="str">
        <f>IFERROR(IF(LEN(D2127)&gt;0,IF(LEN(INDEX(AdressBook!$D$6:$D$25,MATCH(D2127,AdressBook!$B$6:$B$25,0),1))=0,"",INDEX(AdressBook!$D$6:$D$25,MATCH(D2127,AdressBook!$B$6:$B$25,0),1)),""),"")</f>
        <v/>
      </c>
      <c r="G2127" s="361" t="str">
        <f>IFERROR(IF(LEN(INDEX(PlansAndNotes!$F$6:$F$4005,ROW(B2127)-ROW($C$3)))=0,"",INDEX(PlansAndNotes!$F$6:$F$4005,ROW(B2127)-ROW($C$3))),"")</f>
        <v/>
      </c>
      <c r="H2127" s="361" t="str">
        <f>IFERROR(IF(LEN(C2127)&gt;0,IF(LEN(INDEX(TasksList!$G$6:$G$25,MATCH(C2127,TasksList!$B$6:$B$25,0),1))=0,"",INDEX(TasksList!$G$6:$G$25,MATCH(C2127,TasksList!$B$6:$B$25,0),1)),""),"")</f>
        <v/>
      </c>
      <c r="N2127" s="362" t="str">
        <f>IFERROR(IF(LEN(INDEX(PlansAndNotes!$D$6:$D$4005,ROW(B2127)-ROW($C$3)))=0,"",INDEX(PlansAndNotes!$D$6:$D$4005,ROW(B2127)-ROW($C$3))),"")</f>
        <v/>
      </c>
      <c r="O2127" s="165" t="str">
        <f t="shared" si="238"/>
        <v/>
      </c>
      <c r="P2127" s="363" t="str">
        <f>IFERROR(IF(LEN(INDEX(PlansAndNotes!$E$6:$E$4005,ROW(B2127)-ROW($C$3)))=0,"",INDEX(PlansAndNotes!$E$6:$E$4005,ROW(B2127)-ROW($C$3))),"")</f>
        <v/>
      </c>
      <c r="Q2127" s="363" t="str">
        <f>IFERROR(IF(LEN(INDEX(PlansAndNotes!$G$6:$G$4005,ROW(B2127)-ROW($C$3)))=0,"",INDEX(PlansAndNotes!$G$6:$G$4005,ROW(B2127)-ROW($C$3))),"")</f>
        <v/>
      </c>
      <c r="R2127" s="361" t="str">
        <f>IFERROR(IF(LEN(D2127)&gt;0,IF(LEN(INDEX(AdressBook!$C$6:$C$25,MATCH(D2127,AdressBook!$B$6:$B$25,0),1))=0,"",INDEX(AdressBook!$C$6:$C$25,MATCH(D2127,AdressBook!$B$6:$B$25,0),1)),""),"")</f>
        <v/>
      </c>
      <c r="S2127" s="165">
        <f>IF(LEN(C2127)&gt;0,IFERROR(IF(MATCH(C2127,C2128:$C$4004,0)&gt;0,-1,ROW(S2127)-ROW($S$3)),ROW(S2127)-ROW($S$3)),-1)</f>
        <v>-1</v>
      </c>
      <c r="T2127" s="165">
        <f t="shared" si="239"/>
        <v>0</v>
      </c>
      <c r="U2127" s="165" t="str">
        <f t="shared" si="240"/>
        <v/>
      </c>
      <c r="V2127" s="165" t="str">
        <f>IFERROR(IF(OR(C2127="",S2127&lt;0),"",IF(SUBTOTAL(3,C2127:C2127)=0,-1,SUBTOTAL(3,$C$4:C2127))),"")</f>
        <v/>
      </c>
      <c r="W2127" s="156" t="str">
        <f t="array" ref="W2127">IF(LEN(C2127)&gt;0,IFERROR(IF(MATCH(C2127,$C$3:$C2126,0)&gt;0,N2127-INDEX($N$3:N2126,SUMPRODUCT(MAX(ROW($C$3:$C2126)*(C2127=$C$3:$C2126)))-2,1),""),""),"")</f>
        <v/>
      </c>
      <c r="X2127" s="156">
        <f t="shared" ca="1" si="241"/>
        <v>1</v>
      </c>
      <c r="Y2127" s="156">
        <f t="shared" ca="1" si="242"/>
        <v>1</v>
      </c>
    </row>
    <row r="2128" spans="2:25" hidden="1" x14ac:dyDescent="0.25">
      <c r="B2128" s="390" t="str">
        <f>IFERROR(IF(LEN(INDEX(PlansAndNotes!$B$6:$B$2005,ROW(A2128)-ROW($B$3)))=0,"",INDEX(PlansAndNotes!$B$6:$B$2005,ROW(A2128)-ROW($B$3))),"")</f>
        <v/>
      </c>
      <c r="C2128" s="387" t="str">
        <f t="shared" si="237"/>
        <v/>
      </c>
      <c r="D2128" s="361" t="str">
        <f>IFERROR(IF(LEN(C2128)&gt;0,IF(LEN(INDEX(TasksList!$C$6:$C$25,MATCH(C2128,TasksList!$B$6:$B$25,0),1))=0,"",INDEX(TasksList!$C$6:$C$25,MATCH(C2128,TasksList!$B$6:$B$25,0),1)),""),"")</f>
        <v/>
      </c>
      <c r="E2128" s="361" t="str">
        <f>IFERROR(IF(LEN(C2128)&gt;0,IF(LEN(INDEX(TasksList!$F$6:$F$25,MATCH(C2128,TasksList!$B$6:$B$25,0),1))=0,"not set!",INDEX(TasksList!$F$6:$F$25,MATCH(C2128,TasksList!$B$6:$B$25,0),1)),""),"")</f>
        <v/>
      </c>
      <c r="F2128" s="360" t="str">
        <f>IFERROR(IF(LEN(D2128)&gt;0,IF(LEN(INDEX(AdressBook!$D$6:$D$25,MATCH(D2128,AdressBook!$B$6:$B$25,0),1))=0,"",INDEX(AdressBook!$D$6:$D$25,MATCH(D2128,AdressBook!$B$6:$B$25,0),1)),""),"")</f>
        <v/>
      </c>
      <c r="G2128" s="361" t="str">
        <f>IFERROR(IF(LEN(INDEX(PlansAndNotes!$F$6:$F$4005,ROW(B2128)-ROW($C$3)))=0,"",INDEX(PlansAndNotes!$F$6:$F$4005,ROW(B2128)-ROW($C$3))),"")</f>
        <v/>
      </c>
      <c r="H2128" s="361" t="str">
        <f>IFERROR(IF(LEN(C2128)&gt;0,IF(LEN(INDEX(TasksList!$G$6:$G$25,MATCH(C2128,TasksList!$B$6:$B$25,0),1))=0,"",INDEX(TasksList!$G$6:$G$25,MATCH(C2128,TasksList!$B$6:$B$25,0),1)),""),"")</f>
        <v/>
      </c>
      <c r="N2128" s="362" t="str">
        <f>IFERROR(IF(LEN(INDEX(PlansAndNotes!$D$6:$D$4005,ROW(B2128)-ROW($C$3)))=0,"",INDEX(PlansAndNotes!$D$6:$D$4005,ROW(B2128)-ROW($C$3))),"")</f>
        <v/>
      </c>
      <c r="O2128" s="165" t="str">
        <f t="shared" si="238"/>
        <v/>
      </c>
      <c r="P2128" s="363" t="str">
        <f>IFERROR(IF(LEN(INDEX(PlansAndNotes!$E$6:$E$4005,ROW(B2128)-ROW($C$3)))=0,"",INDEX(PlansAndNotes!$E$6:$E$4005,ROW(B2128)-ROW($C$3))),"")</f>
        <v/>
      </c>
      <c r="Q2128" s="363" t="str">
        <f>IFERROR(IF(LEN(INDEX(PlansAndNotes!$G$6:$G$4005,ROW(B2128)-ROW($C$3)))=0,"",INDEX(PlansAndNotes!$G$6:$G$4005,ROW(B2128)-ROW($C$3))),"")</f>
        <v/>
      </c>
      <c r="R2128" s="361" t="str">
        <f>IFERROR(IF(LEN(D2128)&gt;0,IF(LEN(INDEX(AdressBook!$C$6:$C$25,MATCH(D2128,AdressBook!$B$6:$B$25,0),1))=0,"",INDEX(AdressBook!$C$6:$C$25,MATCH(D2128,AdressBook!$B$6:$B$25,0),1)),""),"")</f>
        <v/>
      </c>
      <c r="S2128" s="165">
        <f>IF(LEN(C2128)&gt;0,IFERROR(IF(MATCH(C2128,C2129:$C$4004,0)&gt;0,-1,ROW(S2128)-ROW($S$3)),ROW(S2128)-ROW($S$3)),-1)</f>
        <v>-1</v>
      </c>
      <c r="T2128" s="165">
        <f t="shared" si="239"/>
        <v>0</v>
      </c>
      <c r="U2128" s="165" t="str">
        <f t="shared" si="240"/>
        <v/>
      </c>
      <c r="V2128" s="165" t="str">
        <f>IFERROR(IF(OR(C2128="",S2128&lt;0),"",IF(SUBTOTAL(3,C2128:C2128)=0,-1,SUBTOTAL(3,$C$4:C2128))),"")</f>
        <v/>
      </c>
      <c r="W2128" s="156" t="str">
        <f t="array" ref="W2128">IF(LEN(C2128)&gt;0,IFERROR(IF(MATCH(C2128,$C$3:$C2127,0)&gt;0,N2128-INDEX($N$3:N2127,SUMPRODUCT(MAX(ROW($C$3:$C2127)*(C2128=$C$3:$C2127)))-2,1),""),""),"")</f>
        <v/>
      </c>
      <c r="X2128" s="156">
        <f t="shared" ca="1" si="241"/>
        <v>1</v>
      </c>
      <c r="Y2128" s="156">
        <f t="shared" ca="1" si="242"/>
        <v>1</v>
      </c>
    </row>
    <row r="2129" spans="2:25" hidden="1" x14ac:dyDescent="0.25">
      <c r="B2129" s="390" t="str">
        <f>IFERROR(IF(LEN(INDEX(PlansAndNotes!$B$6:$B$2005,ROW(A2129)-ROW($B$3)))=0,"",INDEX(PlansAndNotes!$B$6:$B$2005,ROW(A2129)-ROW($B$3))),"")</f>
        <v/>
      </c>
      <c r="C2129" s="387" t="str">
        <f t="shared" si="237"/>
        <v/>
      </c>
      <c r="D2129" s="361" t="str">
        <f>IFERROR(IF(LEN(C2129)&gt;0,IF(LEN(INDEX(TasksList!$C$6:$C$25,MATCH(C2129,TasksList!$B$6:$B$25,0),1))=0,"",INDEX(TasksList!$C$6:$C$25,MATCH(C2129,TasksList!$B$6:$B$25,0),1)),""),"")</f>
        <v/>
      </c>
      <c r="E2129" s="361" t="str">
        <f>IFERROR(IF(LEN(C2129)&gt;0,IF(LEN(INDEX(TasksList!$F$6:$F$25,MATCH(C2129,TasksList!$B$6:$B$25,0),1))=0,"not set!",INDEX(TasksList!$F$6:$F$25,MATCH(C2129,TasksList!$B$6:$B$25,0),1)),""),"")</f>
        <v/>
      </c>
      <c r="F2129" s="360" t="str">
        <f>IFERROR(IF(LEN(D2129)&gt;0,IF(LEN(INDEX(AdressBook!$D$6:$D$25,MATCH(D2129,AdressBook!$B$6:$B$25,0),1))=0,"",INDEX(AdressBook!$D$6:$D$25,MATCH(D2129,AdressBook!$B$6:$B$25,0),1)),""),"")</f>
        <v/>
      </c>
      <c r="G2129" s="361" t="str">
        <f>IFERROR(IF(LEN(INDEX(PlansAndNotes!$F$6:$F$4005,ROW(B2129)-ROW($C$3)))=0,"",INDEX(PlansAndNotes!$F$6:$F$4005,ROW(B2129)-ROW($C$3))),"")</f>
        <v/>
      </c>
      <c r="H2129" s="361" t="str">
        <f>IFERROR(IF(LEN(C2129)&gt;0,IF(LEN(INDEX(TasksList!$G$6:$G$25,MATCH(C2129,TasksList!$B$6:$B$25,0),1))=0,"",INDEX(TasksList!$G$6:$G$25,MATCH(C2129,TasksList!$B$6:$B$25,0),1)),""),"")</f>
        <v/>
      </c>
      <c r="N2129" s="362" t="str">
        <f>IFERROR(IF(LEN(INDEX(PlansAndNotes!$D$6:$D$4005,ROW(B2129)-ROW($C$3)))=0,"",INDEX(PlansAndNotes!$D$6:$D$4005,ROW(B2129)-ROW($C$3))),"")</f>
        <v/>
      </c>
      <c r="O2129" s="165" t="str">
        <f t="shared" si="238"/>
        <v/>
      </c>
      <c r="P2129" s="363" t="str">
        <f>IFERROR(IF(LEN(INDEX(PlansAndNotes!$E$6:$E$4005,ROW(B2129)-ROW($C$3)))=0,"",INDEX(PlansAndNotes!$E$6:$E$4005,ROW(B2129)-ROW($C$3))),"")</f>
        <v/>
      </c>
      <c r="Q2129" s="363" t="str">
        <f>IFERROR(IF(LEN(INDEX(PlansAndNotes!$G$6:$G$4005,ROW(B2129)-ROW($C$3)))=0,"",INDEX(PlansAndNotes!$G$6:$G$4005,ROW(B2129)-ROW($C$3))),"")</f>
        <v/>
      </c>
      <c r="R2129" s="361" t="str">
        <f>IFERROR(IF(LEN(D2129)&gt;0,IF(LEN(INDEX(AdressBook!$C$6:$C$25,MATCH(D2129,AdressBook!$B$6:$B$25,0),1))=0,"",INDEX(AdressBook!$C$6:$C$25,MATCH(D2129,AdressBook!$B$6:$B$25,0),1)),""),"")</f>
        <v/>
      </c>
      <c r="S2129" s="165">
        <f>IF(LEN(C2129)&gt;0,IFERROR(IF(MATCH(C2129,C2130:$C$4004,0)&gt;0,-1,ROW(S2129)-ROW($S$3)),ROW(S2129)-ROW($S$3)),-1)</f>
        <v>-1</v>
      </c>
      <c r="T2129" s="165">
        <f t="shared" si="239"/>
        <v>0</v>
      </c>
      <c r="U2129" s="165" t="str">
        <f t="shared" si="240"/>
        <v/>
      </c>
      <c r="V2129" s="165" t="str">
        <f>IFERROR(IF(OR(C2129="",S2129&lt;0),"",IF(SUBTOTAL(3,C2129:C2129)=0,-1,SUBTOTAL(3,$C$4:C2129))),"")</f>
        <v/>
      </c>
      <c r="W2129" s="156" t="str">
        <f t="array" ref="W2129">IF(LEN(C2129)&gt;0,IFERROR(IF(MATCH(C2129,$C$3:$C2128,0)&gt;0,N2129-INDEX($N$3:N2128,SUMPRODUCT(MAX(ROW($C$3:$C2128)*(C2129=$C$3:$C2128)))-2,1),""),""),"")</f>
        <v/>
      </c>
      <c r="X2129" s="156">
        <f t="shared" ca="1" si="241"/>
        <v>1</v>
      </c>
      <c r="Y2129" s="156">
        <f t="shared" ca="1" si="242"/>
        <v>1</v>
      </c>
    </row>
    <row r="2130" spans="2:25" hidden="1" x14ac:dyDescent="0.25">
      <c r="B2130" s="390" t="str">
        <f>IFERROR(IF(LEN(INDEX(PlansAndNotes!$B$6:$B$2005,ROW(A2130)-ROW($B$3)))=0,"",INDEX(PlansAndNotes!$B$6:$B$2005,ROW(A2130)-ROW($B$3))),"")</f>
        <v/>
      </c>
      <c r="C2130" s="387" t="str">
        <f t="shared" si="237"/>
        <v/>
      </c>
      <c r="D2130" s="361" t="str">
        <f>IFERROR(IF(LEN(C2130)&gt;0,IF(LEN(INDEX(TasksList!$C$6:$C$25,MATCH(C2130,TasksList!$B$6:$B$25,0),1))=0,"",INDEX(TasksList!$C$6:$C$25,MATCH(C2130,TasksList!$B$6:$B$25,0),1)),""),"")</f>
        <v/>
      </c>
      <c r="E2130" s="361" t="str">
        <f>IFERROR(IF(LEN(C2130)&gt;0,IF(LEN(INDEX(TasksList!$F$6:$F$25,MATCH(C2130,TasksList!$B$6:$B$25,0),1))=0,"not set!",INDEX(TasksList!$F$6:$F$25,MATCH(C2130,TasksList!$B$6:$B$25,0),1)),""),"")</f>
        <v/>
      </c>
      <c r="F2130" s="360" t="str">
        <f>IFERROR(IF(LEN(D2130)&gt;0,IF(LEN(INDEX(AdressBook!$D$6:$D$25,MATCH(D2130,AdressBook!$B$6:$B$25,0),1))=0,"",INDEX(AdressBook!$D$6:$D$25,MATCH(D2130,AdressBook!$B$6:$B$25,0),1)),""),"")</f>
        <v/>
      </c>
      <c r="G2130" s="361" t="str">
        <f>IFERROR(IF(LEN(INDEX(PlansAndNotes!$F$6:$F$4005,ROW(B2130)-ROW($C$3)))=0,"",INDEX(PlansAndNotes!$F$6:$F$4005,ROW(B2130)-ROW($C$3))),"")</f>
        <v/>
      </c>
      <c r="H2130" s="361" t="str">
        <f>IFERROR(IF(LEN(C2130)&gt;0,IF(LEN(INDEX(TasksList!$G$6:$G$25,MATCH(C2130,TasksList!$B$6:$B$25,0),1))=0,"",INDEX(TasksList!$G$6:$G$25,MATCH(C2130,TasksList!$B$6:$B$25,0),1)),""),"")</f>
        <v/>
      </c>
      <c r="N2130" s="362" t="str">
        <f>IFERROR(IF(LEN(INDEX(PlansAndNotes!$D$6:$D$4005,ROW(B2130)-ROW($C$3)))=0,"",INDEX(PlansAndNotes!$D$6:$D$4005,ROW(B2130)-ROW($C$3))),"")</f>
        <v/>
      </c>
      <c r="O2130" s="165" t="str">
        <f t="shared" si="238"/>
        <v/>
      </c>
      <c r="P2130" s="363" t="str">
        <f>IFERROR(IF(LEN(INDEX(PlansAndNotes!$E$6:$E$4005,ROW(B2130)-ROW($C$3)))=0,"",INDEX(PlansAndNotes!$E$6:$E$4005,ROW(B2130)-ROW($C$3))),"")</f>
        <v/>
      </c>
      <c r="Q2130" s="363" t="str">
        <f>IFERROR(IF(LEN(INDEX(PlansAndNotes!$G$6:$G$4005,ROW(B2130)-ROW($C$3)))=0,"",INDEX(PlansAndNotes!$G$6:$G$4005,ROW(B2130)-ROW($C$3))),"")</f>
        <v/>
      </c>
      <c r="R2130" s="361" t="str">
        <f>IFERROR(IF(LEN(D2130)&gt;0,IF(LEN(INDEX(AdressBook!$C$6:$C$25,MATCH(D2130,AdressBook!$B$6:$B$25,0),1))=0,"",INDEX(AdressBook!$C$6:$C$25,MATCH(D2130,AdressBook!$B$6:$B$25,0),1)),""),"")</f>
        <v/>
      </c>
      <c r="S2130" s="165">
        <f>IF(LEN(C2130)&gt;0,IFERROR(IF(MATCH(C2130,C2131:$C$4004,0)&gt;0,-1,ROW(S2130)-ROW($S$3)),ROW(S2130)-ROW($S$3)),-1)</f>
        <v>-1</v>
      </c>
      <c r="T2130" s="165">
        <f t="shared" si="239"/>
        <v>0</v>
      </c>
      <c r="U2130" s="165" t="str">
        <f t="shared" si="240"/>
        <v/>
      </c>
      <c r="V2130" s="165" t="str">
        <f>IFERROR(IF(OR(C2130="",S2130&lt;0),"",IF(SUBTOTAL(3,C2130:C2130)=0,-1,SUBTOTAL(3,$C$4:C2130))),"")</f>
        <v/>
      </c>
      <c r="W2130" s="156" t="str">
        <f t="array" ref="W2130">IF(LEN(C2130)&gt;0,IFERROR(IF(MATCH(C2130,$C$3:$C2129,0)&gt;0,N2130-INDEX($N$3:N2129,SUMPRODUCT(MAX(ROW($C$3:$C2129)*(C2130=$C$3:$C2129)))-2,1),""),""),"")</f>
        <v/>
      </c>
      <c r="X2130" s="156">
        <f t="shared" ca="1" si="241"/>
        <v>1</v>
      </c>
      <c r="Y2130" s="156">
        <f t="shared" ca="1" si="242"/>
        <v>1</v>
      </c>
    </row>
    <row r="2131" spans="2:25" hidden="1" x14ac:dyDescent="0.25">
      <c r="B2131" s="390" t="str">
        <f>IFERROR(IF(LEN(INDEX(PlansAndNotes!$B$6:$B$2005,ROW(A2131)-ROW($B$3)))=0,"",INDEX(PlansAndNotes!$B$6:$B$2005,ROW(A2131)-ROW($B$3))),"")</f>
        <v/>
      </c>
      <c r="C2131" s="387" t="str">
        <f t="shared" si="237"/>
        <v/>
      </c>
      <c r="D2131" s="361" t="str">
        <f>IFERROR(IF(LEN(C2131)&gt;0,IF(LEN(INDEX(TasksList!$C$6:$C$25,MATCH(C2131,TasksList!$B$6:$B$25,0),1))=0,"",INDEX(TasksList!$C$6:$C$25,MATCH(C2131,TasksList!$B$6:$B$25,0),1)),""),"")</f>
        <v/>
      </c>
      <c r="E2131" s="361" t="str">
        <f>IFERROR(IF(LEN(C2131)&gt;0,IF(LEN(INDEX(TasksList!$F$6:$F$25,MATCH(C2131,TasksList!$B$6:$B$25,0),1))=0,"not set!",INDEX(TasksList!$F$6:$F$25,MATCH(C2131,TasksList!$B$6:$B$25,0),1)),""),"")</f>
        <v/>
      </c>
      <c r="F2131" s="360" t="str">
        <f>IFERROR(IF(LEN(D2131)&gt;0,IF(LEN(INDEX(AdressBook!$D$6:$D$25,MATCH(D2131,AdressBook!$B$6:$B$25,0),1))=0,"",INDEX(AdressBook!$D$6:$D$25,MATCH(D2131,AdressBook!$B$6:$B$25,0),1)),""),"")</f>
        <v/>
      </c>
      <c r="G2131" s="361" t="str">
        <f>IFERROR(IF(LEN(INDEX(PlansAndNotes!$F$6:$F$4005,ROW(B2131)-ROW($C$3)))=0,"",INDEX(PlansAndNotes!$F$6:$F$4005,ROW(B2131)-ROW($C$3))),"")</f>
        <v/>
      </c>
      <c r="H2131" s="361" t="str">
        <f>IFERROR(IF(LEN(C2131)&gt;0,IF(LEN(INDEX(TasksList!$G$6:$G$25,MATCH(C2131,TasksList!$B$6:$B$25,0),1))=0,"",INDEX(TasksList!$G$6:$G$25,MATCH(C2131,TasksList!$B$6:$B$25,0),1)),""),"")</f>
        <v/>
      </c>
      <c r="N2131" s="362" t="str">
        <f>IFERROR(IF(LEN(INDEX(PlansAndNotes!$D$6:$D$4005,ROW(B2131)-ROW($C$3)))=0,"",INDEX(PlansAndNotes!$D$6:$D$4005,ROW(B2131)-ROW($C$3))),"")</f>
        <v/>
      </c>
      <c r="O2131" s="165" t="str">
        <f t="shared" si="238"/>
        <v/>
      </c>
      <c r="P2131" s="363" t="str">
        <f>IFERROR(IF(LEN(INDEX(PlansAndNotes!$E$6:$E$4005,ROW(B2131)-ROW($C$3)))=0,"",INDEX(PlansAndNotes!$E$6:$E$4005,ROW(B2131)-ROW($C$3))),"")</f>
        <v/>
      </c>
      <c r="Q2131" s="363" t="str">
        <f>IFERROR(IF(LEN(INDEX(PlansAndNotes!$G$6:$G$4005,ROW(B2131)-ROW($C$3)))=0,"",INDEX(PlansAndNotes!$G$6:$G$4005,ROW(B2131)-ROW($C$3))),"")</f>
        <v/>
      </c>
      <c r="R2131" s="361" t="str">
        <f>IFERROR(IF(LEN(D2131)&gt;0,IF(LEN(INDEX(AdressBook!$C$6:$C$25,MATCH(D2131,AdressBook!$B$6:$B$25,0),1))=0,"",INDEX(AdressBook!$C$6:$C$25,MATCH(D2131,AdressBook!$B$6:$B$25,0),1)),""),"")</f>
        <v/>
      </c>
      <c r="S2131" s="165">
        <f>IF(LEN(C2131)&gt;0,IFERROR(IF(MATCH(C2131,C2132:$C$4004,0)&gt;0,-1,ROW(S2131)-ROW($S$3)),ROW(S2131)-ROW($S$3)),-1)</f>
        <v>-1</v>
      </c>
      <c r="T2131" s="165">
        <f t="shared" si="239"/>
        <v>0</v>
      </c>
      <c r="U2131" s="165" t="str">
        <f t="shared" si="240"/>
        <v/>
      </c>
      <c r="V2131" s="165" t="str">
        <f>IFERROR(IF(OR(C2131="",S2131&lt;0),"",IF(SUBTOTAL(3,C2131:C2131)=0,-1,SUBTOTAL(3,$C$4:C2131))),"")</f>
        <v/>
      </c>
      <c r="W2131" s="156" t="str">
        <f t="array" ref="W2131">IF(LEN(C2131)&gt;0,IFERROR(IF(MATCH(C2131,$C$3:$C2130,0)&gt;0,N2131-INDEX($N$3:N2130,SUMPRODUCT(MAX(ROW($C$3:$C2130)*(C2131=$C$3:$C2130)))-2,1),""),""),"")</f>
        <v/>
      </c>
      <c r="X2131" s="156">
        <f t="shared" ca="1" si="241"/>
        <v>1</v>
      </c>
      <c r="Y2131" s="156">
        <f t="shared" ca="1" si="242"/>
        <v>1</v>
      </c>
    </row>
    <row r="2132" spans="2:25" hidden="1" x14ac:dyDescent="0.25">
      <c r="B2132" s="390" t="str">
        <f>IFERROR(IF(LEN(INDEX(PlansAndNotes!$B$6:$B$2005,ROW(A2132)-ROW($B$3)))=0,"",INDEX(PlansAndNotes!$B$6:$B$2005,ROW(A2132)-ROW($B$3))),"")</f>
        <v/>
      </c>
      <c r="C2132" s="387" t="str">
        <f t="shared" si="237"/>
        <v/>
      </c>
      <c r="D2132" s="361" t="str">
        <f>IFERROR(IF(LEN(C2132)&gt;0,IF(LEN(INDEX(TasksList!$C$6:$C$25,MATCH(C2132,TasksList!$B$6:$B$25,0),1))=0,"",INDEX(TasksList!$C$6:$C$25,MATCH(C2132,TasksList!$B$6:$B$25,0),1)),""),"")</f>
        <v/>
      </c>
      <c r="E2132" s="361" t="str">
        <f>IFERROR(IF(LEN(C2132)&gt;0,IF(LEN(INDEX(TasksList!$F$6:$F$25,MATCH(C2132,TasksList!$B$6:$B$25,0),1))=0,"not set!",INDEX(TasksList!$F$6:$F$25,MATCH(C2132,TasksList!$B$6:$B$25,0),1)),""),"")</f>
        <v/>
      </c>
      <c r="F2132" s="360" t="str">
        <f>IFERROR(IF(LEN(D2132)&gt;0,IF(LEN(INDEX(AdressBook!$D$6:$D$25,MATCH(D2132,AdressBook!$B$6:$B$25,0),1))=0,"",INDEX(AdressBook!$D$6:$D$25,MATCH(D2132,AdressBook!$B$6:$B$25,0),1)),""),"")</f>
        <v/>
      </c>
      <c r="G2132" s="361" t="str">
        <f>IFERROR(IF(LEN(INDEX(PlansAndNotes!$F$6:$F$4005,ROW(B2132)-ROW($C$3)))=0,"",INDEX(PlansAndNotes!$F$6:$F$4005,ROW(B2132)-ROW($C$3))),"")</f>
        <v/>
      </c>
      <c r="H2132" s="361" t="str">
        <f>IFERROR(IF(LEN(C2132)&gt;0,IF(LEN(INDEX(TasksList!$G$6:$G$25,MATCH(C2132,TasksList!$B$6:$B$25,0),1))=0,"",INDEX(TasksList!$G$6:$G$25,MATCH(C2132,TasksList!$B$6:$B$25,0),1)),""),"")</f>
        <v/>
      </c>
      <c r="N2132" s="362" t="str">
        <f>IFERROR(IF(LEN(INDEX(PlansAndNotes!$D$6:$D$4005,ROW(B2132)-ROW($C$3)))=0,"",INDEX(PlansAndNotes!$D$6:$D$4005,ROW(B2132)-ROW($C$3))),"")</f>
        <v/>
      </c>
      <c r="O2132" s="165" t="str">
        <f t="shared" si="238"/>
        <v/>
      </c>
      <c r="P2132" s="363" t="str">
        <f>IFERROR(IF(LEN(INDEX(PlansAndNotes!$E$6:$E$4005,ROW(B2132)-ROW($C$3)))=0,"",INDEX(PlansAndNotes!$E$6:$E$4005,ROW(B2132)-ROW($C$3))),"")</f>
        <v/>
      </c>
      <c r="Q2132" s="363" t="str">
        <f>IFERROR(IF(LEN(INDEX(PlansAndNotes!$G$6:$G$4005,ROW(B2132)-ROW($C$3)))=0,"",INDEX(PlansAndNotes!$G$6:$G$4005,ROW(B2132)-ROW($C$3))),"")</f>
        <v/>
      </c>
      <c r="R2132" s="361" t="str">
        <f>IFERROR(IF(LEN(D2132)&gt;0,IF(LEN(INDEX(AdressBook!$C$6:$C$25,MATCH(D2132,AdressBook!$B$6:$B$25,0),1))=0,"",INDEX(AdressBook!$C$6:$C$25,MATCH(D2132,AdressBook!$B$6:$B$25,0),1)),""),"")</f>
        <v/>
      </c>
      <c r="S2132" s="165">
        <f>IF(LEN(C2132)&gt;0,IFERROR(IF(MATCH(C2132,C2133:$C$4004,0)&gt;0,-1,ROW(S2132)-ROW($S$3)),ROW(S2132)-ROW($S$3)),-1)</f>
        <v>-1</v>
      </c>
      <c r="T2132" s="165">
        <f t="shared" si="239"/>
        <v>0</v>
      </c>
      <c r="U2132" s="165" t="str">
        <f t="shared" si="240"/>
        <v/>
      </c>
      <c r="V2132" s="165" t="str">
        <f>IFERROR(IF(OR(C2132="",S2132&lt;0),"",IF(SUBTOTAL(3,C2132:C2132)=0,-1,SUBTOTAL(3,$C$4:C2132))),"")</f>
        <v/>
      </c>
      <c r="W2132" s="156" t="str">
        <f t="array" ref="W2132">IF(LEN(C2132)&gt;0,IFERROR(IF(MATCH(C2132,$C$3:$C2131,0)&gt;0,N2132-INDEX($N$3:N2131,SUMPRODUCT(MAX(ROW($C$3:$C2131)*(C2132=$C$3:$C2131)))-2,1),""),""),"")</f>
        <v/>
      </c>
      <c r="X2132" s="156">
        <f t="shared" ca="1" si="241"/>
        <v>1</v>
      </c>
      <c r="Y2132" s="156">
        <f t="shared" ca="1" si="242"/>
        <v>1</v>
      </c>
    </row>
    <row r="2133" spans="2:25" hidden="1" x14ac:dyDescent="0.25">
      <c r="B2133" s="390" t="str">
        <f>IFERROR(IF(LEN(INDEX(PlansAndNotes!$B$6:$B$2005,ROW(A2133)-ROW($B$3)))=0,"",INDEX(PlansAndNotes!$B$6:$B$2005,ROW(A2133)-ROW($B$3))),"")</f>
        <v/>
      </c>
      <c r="C2133" s="387" t="str">
        <f t="shared" si="237"/>
        <v/>
      </c>
      <c r="D2133" s="361" t="str">
        <f>IFERROR(IF(LEN(C2133)&gt;0,IF(LEN(INDEX(TasksList!$C$6:$C$25,MATCH(C2133,TasksList!$B$6:$B$25,0),1))=0,"",INDEX(TasksList!$C$6:$C$25,MATCH(C2133,TasksList!$B$6:$B$25,0),1)),""),"")</f>
        <v/>
      </c>
      <c r="E2133" s="361" t="str">
        <f>IFERROR(IF(LEN(C2133)&gt;0,IF(LEN(INDEX(TasksList!$F$6:$F$25,MATCH(C2133,TasksList!$B$6:$B$25,0),1))=0,"not set!",INDEX(TasksList!$F$6:$F$25,MATCH(C2133,TasksList!$B$6:$B$25,0),1)),""),"")</f>
        <v/>
      </c>
      <c r="F2133" s="360" t="str">
        <f>IFERROR(IF(LEN(D2133)&gt;0,IF(LEN(INDEX(AdressBook!$D$6:$D$25,MATCH(D2133,AdressBook!$B$6:$B$25,0),1))=0,"",INDEX(AdressBook!$D$6:$D$25,MATCH(D2133,AdressBook!$B$6:$B$25,0),1)),""),"")</f>
        <v/>
      </c>
      <c r="G2133" s="361" t="str">
        <f>IFERROR(IF(LEN(INDEX(PlansAndNotes!$F$6:$F$4005,ROW(B2133)-ROW($C$3)))=0,"",INDEX(PlansAndNotes!$F$6:$F$4005,ROW(B2133)-ROW($C$3))),"")</f>
        <v/>
      </c>
      <c r="H2133" s="361" t="str">
        <f>IFERROR(IF(LEN(C2133)&gt;0,IF(LEN(INDEX(TasksList!$G$6:$G$25,MATCH(C2133,TasksList!$B$6:$B$25,0),1))=0,"",INDEX(TasksList!$G$6:$G$25,MATCH(C2133,TasksList!$B$6:$B$25,0),1)),""),"")</f>
        <v/>
      </c>
      <c r="N2133" s="362" t="str">
        <f>IFERROR(IF(LEN(INDEX(PlansAndNotes!$D$6:$D$4005,ROW(B2133)-ROW($C$3)))=0,"",INDEX(PlansAndNotes!$D$6:$D$4005,ROW(B2133)-ROW($C$3))),"")</f>
        <v/>
      </c>
      <c r="O2133" s="165" t="str">
        <f t="shared" si="238"/>
        <v/>
      </c>
      <c r="P2133" s="363" t="str">
        <f>IFERROR(IF(LEN(INDEX(PlansAndNotes!$E$6:$E$4005,ROW(B2133)-ROW($C$3)))=0,"",INDEX(PlansAndNotes!$E$6:$E$4005,ROW(B2133)-ROW($C$3))),"")</f>
        <v/>
      </c>
      <c r="Q2133" s="363" t="str">
        <f>IFERROR(IF(LEN(INDEX(PlansAndNotes!$G$6:$G$4005,ROW(B2133)-ROW($C$3)))=0,"",INDEX(PlansAndNotes!$G$6:$G$4005,ROW(B2133)-ROW($C$3))),"")</f>
        <v/>
      </c>
      <c r="R2133" s="361" t="str">
        <f>IFERROR(IF(LEN(D2133)&gt;0,IF(LEN(INDEX(AdressBook!$C$6:$C$25,MATCH(D2133,AdressBook!$B$6:$B$25,0),1))=0,"",INDEX(AdressBook!$C$6:$C$25,MATCH(D2133,AdressBook!$B$6:$B$25,0),1)),""),"")</f>
        <v/>
      </c>
      <c r="S2133" s="165">
        <f>IF(LEN(C2133)&gt;0,IFERROR(IF(MATCH(C2133,C2134:$C$4004,0)&gt;0,-1,ROW(S2133)-ROW($S$3)),ROW(S2133)-ROW($S$3)),-1)</f>
        <v>-1</v>
      </c>
      <c r="T2133" s="165">
        <f t="shared" si="239"/>
        <v>0</v>
      </c>
      <c r="U2133" s="165" t="str">
        <f t="shared" si="240"/>
        <v/>
      </c>
      <c r="V2133" s="165" t="str">
        <f>IFERROR(IF(OR(C2133="",S2133&lt;0),"",IF(SUBTOTAL(3,C2133:C2133)=0,-1,SUBTOTAL(3,$C$4:C2133))),"")</f>
        <v/>
      </c>
      <c r="W2133" s="156" t="str">
        <f t="array" ref="W2133">IF(LEN(C2133)&gt;0,IFERROR(IF(MATCH(C2133,$C$3:$C2132,0)&gt;0,N2133-INDEX($N$3:N2132,SUMPRODUCT(MAX(ROW($C$3:$C2132)*(C2133=$C$3:$C2132)))-2,1),""),""),"")</f>
        <v/>
      </c>
      <c r="X2133" s="156">
        <f t="shared" ca="1" si="241"/>
        <v>1</v>
      </c>
      <c r="Y2133" s="156">
        <f t="shared" ca="1" si="242"/>
        <v>1</v>
      </c>
    </row>
    <row r="2134" spans="2:25" hidden="1" x14ac:dyDescent="0.25">
      <c r="B2134" s="390" t="str">
        <f>IFERROR(IF(LEN(INDEX(PlansAndNotes!$B$6:$B$2005,ROW(A2134)-ROW($B$3)))=0,"",INDEX(PlansAndNotes!$B$6:$B$2005,ROW(A2134)-ROW($B$3))),"")</f>
        <v/>
      </c>
      <c r="C2134" s="387" t="str">
        <f t="shared" si="237"/>
        <v/>
      </c>
      <c r="D2134" s="361" t="str">
        <f>IFERROR(IF(LEN(C2134)&gt;0,IF(LEN(INDEX(TasksList!$C$6:$C$25,MATCH(C2134,TasksList!$B$6:$B$25,0),1))=0,"",INDEX(TasksList!$C$6:$C$25,MATCH(C2134,TasksList!$B$6:$B$25,0),1)),""),"")</f>
        <v/>
      </c>
      <c r="E2134" s="361" t="str">
        <f>IFERROR(IF(LEN(C2134)&gt;0,IF(LEN(INDEX(TasksList!$F$6:$F$25,MATCH(C2134,TasksList!$B$6:$B$25,0),1))=0,"not set!",INDEX(TasksList!$F$6:$F$25,MATCH(C2134,TasksList!$B$6:$B$25,0),1)),""),"")</f>
        <v/>
      </c>
      <c r="F2134" s="360" t="str">
        <f>IFERROR(IF(LEN(D2134)&gt;0,IF(LEN(INDEX(AdressBook!$D$6:$D$25,MATCH(D2134,AdressBook!$B$6:$B$25,0),1))=0,"",INDEX(AdressBook!$D$6:$D$25,MATCH(D2134,AdressBook!$B$6:$B$25,0),1)),""),"")</f>
        <v/>
      </c>
      <c r="G2134" s="361" t="str">
        <f>IFERROR(IF(LEN(INDEX(PlansAndNotes!$F$6:$F$4005,ROW(B2134)-ROW($C$3)))=0,"",INDEX(PlansAndNotes!$F$6:$F$4005,ROW(B2134)-ROW($C$3))),"")</f>
        <v/>
      </c>
      <c r="H2134" s="361" t="str">
        <f>IFERROR(IF(LEN(C2134)&gt;0,IF(LEN(INDEX(TasksList!$G$6:$G$25,MATCH(C2134,TasksList!$B$6:$B$25,0),1))=0,"",INDEX(TasksList!$G$6:$G$25,MATCH(C2134,TasksList!$B$6:$B$25,0),1)),""),"")</f>
        <v/>
      </c>
      <c r="N2134" s="362" t="str">
        <f>IFERROR(IF(LEN(INDEX(PlansAndNotes!$D$6:$D$4005,ROW(B2134)-ROW($C$3)))=0,"",INDEX(PlansAndNotes!$D$6:$D$4005,ROW(B2134)-ROW($C$3))),"")</f>
        <v/>
      </c>
      <c r="O2134" s="165" t="str">
        <f t="shared" si="238"/>
        <v/>
      </c>
      <c r="P2134" s="363" t="str">
        <f>IFERROR(IF(LEN(INDEX(PlansAndNotes!$E$6:$E$4005,ROW(B2134)-ROW($C$3)))=0,"",INDEX(PlansAndNotes!$E$6:$E$4005,ROW(B2134)-ROW($C$3))),"")</f>
        <v/>
      </c>
      <c r="Q2134" s="363" t="str">
        <f>IFERROR(IF(LEN(INDEX(PlansAndNotes!$G$6:$G$4005,ROW(B2134)-ROW($C$3)))=0,"",INDEX(PlansAndNotes!$G$6:$G$4005,ROW(B2134)-ROW($C$3))),"")</f>
        <v/>
      </c>
      <c r="R2134" s="361" t="str">
        <f>IFERROR(IF(LEN(D2134)&gt;0,IF(LEN(INDEX(AdressBook!$C$6:$C$25,MATCH(D2134,AdressBook!$B$6:$B$25,0),1))=0,"",INDEX(AdressBook!$C$6:$C$25,MATCH(D2134,AdressBook!$B$6:$B$25,0),1)),""),"")</f>
        <v/>
      </c>
      <c r="S2134" s="165">
        <f>IF(LEN(C2134)&gt;0,IFERROR(IF(MATCH(C2134,C2135:$C$4004,0)&gt;0,-1,ROW(S2134)-ROW($S$3)),ROW(S2134)-ROW($S$3)),-1)</f>
        <v>-1</v>
      </c>
      <c r="T2134" s="165">
        <f t="shared" si="239"/>
        <v>0</v>
      </c>
      <c r="U2134" s="165" t="str">
        <f t="shared" si="240"/>
        <v/>
      </c>
      <c r="V2134" s="165" t="str">
        <f>IFERROR(IF(OR(C2134="",S2134&lt;0),"",IF(SUBTOTAL(3,C2134:C2134)=0,-1,SUBTOTAL(3,$C$4:C2134))),"")</f>
        <v/>
      </c>
      <c r="W2134" s="156" t="str">
        <f t="array" ref="W2134">IF(LEN(C2134)&gt;0,IFERROR(IF(MATCH(C2134,$C$3:$C2133,0)&gt;0,N2134-INDEX($N$3:N2133,SUMPRODUCT(MAX(ROW($C$3:$C2133)*(C2134=$C$3:$C2133)))-2,1),""),""),"")</f>
        <v/>
      </c>
      <c r="X2134" s="156">
        <f t="shared" ca="1" si="241"/>
        <v>1</v>
      </c>
      <c r="Y2134" s="156">
        <f t="shared" ca="1" si="242"/>
        <v>1</v>
      </c>
    </row>
    <row r="2135" spans="2:25" hidden="1" x14ac:dyDescent="0.25">
      <c r="B2135" s="390" t="str">
        <f>IFERROR(IF(LEN(INDEX(PlansAndNotes!$B$6:$B$2005,ROW(A2135)-ROW($B$3)))=0,"",INDEX(PlansAndNotes!$B$6:$B$2005,ROW(A2135)-ROW($B$3))),"")</f>
        <v/>
      </c>
      <c r="C2135" s="387" t="str">
        <f t="shared" si="237"/>
        <v/>
      </c>
      <c r="D2135" s="361" t="str">
        <f>IFERROR(IF(LEN(C2135)&gt;0,IF(LEN(INDEX(TasksList!$C$6:$C$25,MATCH(C2135,TasksList!$B$6:$B$25,0),1))=0,"",INDEX(TasksList!$C$6:$C$25,MATCH(C2135,TasksList!$B$6:$B$25,0),1)),""),"")</f>
        <v/>
      </c>
      <c r="E2135" s="361" t="str">
        <f>IFERROR(IF(LEN(C2135)&gt;0,IF(LEN(INDEX(TasksList!$F$6:$F$25,MATCH(C2135,TasksList!$B$6:$B$25,0),1))=0,"not set!",INDEX(TasksList!$F$6:$F$25,MATCH(C2135,TasksList!$B$6:$B$25,0),1)),""),"")</f>
        <v/>
      </c>
      <c r="F2135" s="360" t="str">
        <f>IFERROR(IF(LEN(D2135)&gt;0,IF(LEN(INDEX(AdressBook!$D$6:$D$25,MATCH(D2135,AdressBook!$B$6:$B$25,0),1))=0,"",INDEX(AdressBook!$D$6:$D$25,MATCH(D2135,AdressBook!$B$6:$B$25,0),1)),""),"")</f>
        <v/>
      </c>
      <c r="G2135" s="361" t="str">
        <f>IFERROR(IF(LEN(INDEX(PlansAndNotes!$F$6:$F$4005,ROW(B2135)-ROW($C$3)))=0,"",INDEX(PlansAndNotes!$F$6:$F$4005,ROW(B2135)-ROW($C$3))),"")</f>
        <v/>
      </c>
      <c r="H2135" s="361" t="str">
        <f>IFERROR(IF(LEN(C2135)&gt;0,IF(LEN(INDEX(TasksList!$G$6:$G$25,MATCH(C2135,TasksList!$B$6:$B$25,0),1))=0,"",INDEX(TasksList!$G$6:$G$25,MATCH(C2135,TasksList!$B$6:$B$25,0),1)),""),"")</f>
        <v/>
      </c>
      <c r="N2135" s="362" t="str">
        <f>IFERROR(IF(LEN(INDEX(PlansAndNotes!$D$6:$D$4005,ROW(B2135)-ROW($C$3)))=0,"",INDEX(PlansAndNotes!$D$6:$D$4005,ROW(B2135)-ROW($C$3))),"")</f>
        <v/>
      </c>
      <c r="O2135" s="165" t="str">
        <f t="shared" si="238"/>
        <v/>
      </c>
      <c r="P2135" s="363" t="str">
        <f>IFERROR(IF(LEN(INDEX(PlansAndNotes!$E$6:$E$4005,ROW(B2135)-ROW($C$3)))=0,"",INDEX(PlansAndNotes!$E$6:$E$4005,ROW(B2135)-ROW($C$3))),"")</f>
        <v/>
      </c>
      <c r="Q2135" s="363" t="str">
        <f>IFERROR(IF(LEN(INDEX(PlansAndNotes!$G$6:$G$4005,ROW(B2135)-ROW($C$3)))=0,"",INDEX(PlansAndNotes!$G$6:$G$4005,ROW(B2135)-ROW($C$3))),"")</f>
        <v/>
      </c>
      <c r="R2135" s="361" t="str">
        <f>IFERROR(IF(LEN(D2135)&gt;0,IF(LEN(INDEX(AdressBook!$C$6:$C$25,MATCH(D2135,AdressBook!$B$6:$B$25,0),1))=0,"",INDEX(AdressBook!$C$6:$C$25,MATCH(D2135,AdressBook!$B$6:$B$25,0),1)),""),"")</f>
        <v/>
      </c>
      <c r="S2135" s="165">
        <f>IF(LEN(C2135)&gt;0,IFERROR(IF(MATCH(C2135,C2136:$C$4004,0)&gt;0,-1,ROW(S2135)-ROW($S$3)),ROW(S2135)-ROW($S$3)),-1)</f>
        <v>-1</v>
      </c>
      <c r="T2135" s="165">
        <f t="shared" si="239"/>
        <v>0</v>
      </c>
      <c r="U2135" s="165" t="str">
        <f t="shared" si="240"/>
        <v/>
      </c>
      <c r="V2135" s="165" t="str">
        <f>IFERROR(IF(OR(C2135="",S2135&lt;0),"",IF(SUBTOTAL(3,C2135:C2135)=0,-1,SUBTOTAL(3,$C$4:C2135))),"")</f>
        <v/>
      </c>
      <c r="W2135" s="156" t="str">
        <f t="array" ref="W2135">IF(LEN(C2135)&gt;0,IFERROR(IF(MATCH(C2135,$C$3:$C2134,0)&gt;0,N2135-INDEX($N$3:N2134,SUMPRODUCT(MAX(ROW($C$3:$C2134)*(C2135=$C$3:$C2134)))-2,1),""),""),"")</f>
        <v/>
      </c>
      <c r="X2135" s="156">
        <f t="shared" ca="1" si="241"/>
        <v>1</v>
      </c>
      <c r="Y2135" s="156">
        <f t="shared" ca="1" si="242"/>
        <v>1</v>
      </c>
    </row>
    <row r="2136" spans="2:25" hidden="1" x14ac:dyDescent="0.25">
      <c r="B2136" s="390" t="str">
        <f>IFERROR(IF(LEN(INDEX(PlansAndNotes!$B$6:$B$2005,ROW(A2136)-ROW($B$3)))=0,"",INDEX(PlansAndNotes!$B$6:$B$2005,ROW(A2136)-ROW($B$3))),"")</f>
        <v/>
      </c>
      <c r="C2136" s="387" t="str">
        <f t="shared" si="237"/>
        <v/>
      </c>
      <c r="D2136" s="361" t="str">
        <f>IFERROR(IF(LEN(C2136)&gt;0,IF(LEN(INDEX(TasksList!$C$6:$C$25,MATCH(C2136,TasksList!$B$6:$B$25,0),1))=0,"",INDEX(TasksList!$C$6:$C$25,MATCH(C2136,TasksList!$B$6:$B$25,0),1)),""),"")</f>
        <v/>
      </c>
      <c r="E2136" s="361" t="str">
        <f>IFERROR(IF(LEN(C2136)&gt;0,IF(LEN(INDEX(TasksList!$F$6:$F$25,MATCH(C2136,TasksList!$B$6:$B$25,0),1))=0,"not set!",INDEX(TasksList!$F$6:$F$25,MATCH(C2136,TasksList!$B$6:$B$25,0),1)),""),"")</f>
        <v/>
      </c>
      <c r="F2136" s="360" t="str">
        <f>IFERROR(IF(LEN(D2136)&gt;0,IF(LEN(INDEX(AdressBook!$D$6:$D$25,MATCH(D2136,AdressBook!$B$6:$B$25,0),1))=0,"",INDEX(AdressBook!$D$6:$D$25,MATCH(D2136,AdressBook!$B$6:$B$25,0),1)),""),"")</f>
        <v/>
      </c>
      <c r="G2136" s="361" t="str">
        <f>IFERROR(IF(LEN(INDEX(PlansAndNotes!$F$6:$F$4005,ROW(B2136)-ROW($C$3)))=0,"",INDEX(PlansAndNotes!$F$6:$F$4005,ROW(B2136)-ROW($C$3))),"")</f>
        <v/>
      </c>
      <c r="H2136" s="361" t="str">
        <f>IFERROR(IF(LEN(C2136)&gt;0,IF(LEN(INDEX(TasksList!$G$6:$G$25,MATCH(C2136,TasksList!$B$6:$B$25,0),1))=0,"",INDEX(TasksList!$G$6:$G$25,MATCH(C2136,TasksList!$B$6:$B$25,0),1)),""),"")</f>
        <v/>
      </c>
      <c r="N2136" s="362" t="str">
        <f>IFERROR(IF(LEN(INDEX(PlansAndNotes!$D$6:$D$4005,ROW(B2136)-ROW($C$3)))=0,"",INDEX(PlansAndNotes!$D$6:$D$4005,ROW(B2136)-ROW($C$3))),"")</f>
        <v/>
      </c>
      <c r="O2136" s="165" t="str">
        <f t="shared" si="238"/>
        <v/>
      </c>
      <c r="P2136" s="363" t="str">
        <f>IFERROR(IF(LEN(INDEX(PlansAndNotes!$E$6:$E$4005,ROW(B2136)-ROW($C$3)))=0,"",INDEX(PlansAndNotes!$E$6:$E$4005,ROW(B2136)-ROW($C$3))),"")</f>
        <v/>
      </c>
      <c r="Q2136" s="363" t="str">
        <f>IFERROR(IF(LEN(INDEX(PlansAndNotes!$G$6:$G$4005,ROW(B2136)-ROW($C$3)))=0,"",INDEX(PlansAndNotes!$G$6:$G$4005,ROW(B2136)-ROW($C$3))),"")</f>
        <v/>
      </c>
      <c r="R2136" s="361" t="str">
        <f>IFERROR(IF(LEN(D2136)&gt;0,IF(LEN(INDEX(AdressBook!$C$6:$C$25,MATCH(D2136,AdressBook!$B$6:$B$25,0),1))=0,"",INDEX(AdressBook!$C$6:$C$25,MATCH(D2136,AdressBook!$B$6:$B$25,0),1)),""),"")</f>
        <v/>
      </c>
      <c r="S2136" s="165">
        <f>IF(LEN(C2136)&gt;0,IFERROR(IF(MATCH(C2136,C2137:$C$4004,0)&gt;0,-1,ROW(S2136)-ROW($S$3)),ROW(S2136)-ROW($S$3)),-1)</f>
        <v>-1</v>
      </c>
      <c r="T2136" s="165">
        <f t="shared" si="239"/>
        <v>0</v>
      </c>
      <c r="U2136" s="165" t="str">
        <f t="shared" si="240"/>
        <v/>
      </c>
      <c r="V2136" s="165" t="str">
        <f>IFERROR(IF(OR(C2136="",S2136&lt;0),"",IF(SUBTOTAL(3,C2136:C2136)=0,-1,SUBTOTAL(3,$C$4:C2136))),"")</f>
        <v/>
      </c>
      <c r="W2136" s="156" t="str">
        <f t="array" ref="W2136">IF(LEN(C2136)&gt;0,IFERROR(IF(MATCH(C2136,$C$3:$C2135,0)&gt;0,N2136-INDEX($N$3:N2135,SUMPRODUCT(MAX(ROW($C$3:$C2135)*(C2136=$C$3:$C2135)))-2,1),""),""),"")</f>
        <v/>
      </c>
      <c r="X2136" s="156">
        <f t="shared" ca="1" si="241"/>
        <v>1</v>
      </c>
      <c r="Y2136" s="156">
        <f t="shared" ca="1" si="242"/>
        <v>1</v>
      </c>
    </row>
    <row r="2137" spans="2:25" hidden="1" x14ac:dyDescent="0.25">
      <c r="B2137" s="390" t="str">
        <f>IFERROR(IF(LEN(INDEX(PlansAndNotes!$B$6:$B$2005,ROW(A2137)-ROW($B$3)))=0,"",INDEX(PlansAndNotes!$B$6:$B$2005,ROW(A2137)-ROW($B$3))),"")</f>
        <v/>
      </c>
      <c r="C2137" s="387" t="str">
        <f t="shared" si="237"/>
        <v/>
      </c>
      <c r="D2137" s="361" t="str">
        <f>IFERROR(IF(LEN(C2137)&gt;0,IF(LEN(INDEX(TasksList!$C$6:$C$25,MATCH(C2137,TasksList!$B$6:$B$25,0),1))=0,"",INDEX(TasksList!$C$6:$C$25,MATCH(C2137,TasksList!$B$6:$B$25,0),1)),""),"")</f>
        <v/>
      </c>
      <c r="E2137" s="361" t="str">
        <f>IFERROR(IF(LEN(C2137)&gt;0,IF(LEN(INDEX(TasksList!$F$6:$F$25,MATCH(C2137,TasksList!$B$6:$B$25,0),1))=0,"not set!",INDEX(TasksList!$F$6:$F$25,MATCH(C2137,TasksList!$B$6:$B$25,0),1)),""),"")</f>
        <v/>
      </c>
      <c r="F2137" s="360" t="str">
        <f>IFERROR(IF(LEN(D2137)&gt;0,IF(LEN(INDEX(AdressBook!$D$6:$D$25,MATCH(D2137,AdressBook!$B$6:$B$25,0),1))=0,"",INDEX(AdressBook!$D$6:$D$25,MATCH(D2137,AdressBook!$B$6:$B$25,0),1)),""),"")</f>
        <v/>
      </c>
      <c r="G2137" s="361" t="str">
        <f>IFERROR(IF(LEN(INDEX(PlansAndNotes!$F$6:$F$4005,ROW(B2137)-ROW($C$3)))=0,"",INDEX(PlansAndNotes!$F$6:$F$4005,ROW(B2137)-ROW($C$3))),"")</f>
        <v/>
      </c>
      <c r="H2137" s="361" t="str">
        <f>IFERROR(IF(LEN(C2137)&gt;0,IF(LEN(INDEX(TasksList!$G$6:$G$25,MATCH(C2137,TasksList!$B$6:$B$25,0),1))=0,"",INDEX(TasksList!$G$6:$G$25,MATCH(C2137,TasksList!$B$6:$B$25,0),1)),""),"")</f>
        <v/>
      </c>
      <c r="N2137" s="362" t="str">
        <f>IFERROR(IF(LEN(INDEX(PlansAndNotes!$D$6:$D$4005,ROW(B2137)-ROW($C$3)))=0,"",INDEX(PlansAndNotes!$D$6:$D$4005,ROW(B2137)-ROW($C$3))),"")</f>
        <v/>
      </c>
      <c r="O2137" s="165" t="str">
        <f t="shared" si="238"/>
        <v/>
      </c>
      <c r="P2137" s="363" t="str">
        <f>IFERROR(IF(LEN(INDEX(PlansAndNotes!$E$6:$E$4005,ROW(B2137)-ROW($C$3)))=0,"",INDEX(PlansAndNotes!$E$6:$E$4005,ROW(B2137)-ROW($C$3))),"")</f>
        <v/>
      </c>
      <c r="Q2137" s="363" t="str">
        <f>IFERROR(IF(LEN(INDEX(PlansAndNotes!$G$6:$G$4005,ROW(B2137)-ROW($C$3)))=0,"",INDEX(PlansAndNotes!$G$6:$G$4005,ROW(B2137)-ROW($C$3))),"")</f>
        <v/>
      </c>
      <c r="R2137" s="361" t="str">
        <f>IFERROR(IF(LEN(D2137)&gt;0,IF(LEN(INDEX(AdressBook!$C$6:$C$25,MATCH(D2137,AdressBook!$B$6:$B$25,0),1))=0,"",INDEX(AdressBook!$C$6:$C$25,MATCH(D2137,AdressBook!$B$6:$B$25,0),1)),""),"")</f>
        <v/>
      </c>
      <c r="S2137" s="165">
        <f>IF(LEN(C2137)&gt;0,IFERROR(IF(MATCH(C2137,C2138:$C$4004,0)&gt;0,-1,ROW(S2137)-ROW($S$3)),ROW(S2137)-ROW($S$3)),-1)</f>
        <v>-1</v>
      </c>
      <c r="T2137" s="165">
        <f t="shared" si="239"/>
        <v>0</v>
      </c>
      <c r="U2137" s="165" t="str">
        <f t="shared" si="240"/>
        <v/>
      </c>
      <c r="V2137" s="165" t="str">
        <f>IFERROR(IF(OR(C2137="",S2137&lt;0),"",IF(SUBTOTAL(3,C2137:C2137)=0,-1,SUBTOTAL(3,$C$4:C2137))),"")</f>
        <v/>
      </c>
      <c r="W2137" s="156" t="str">
        <f t="array" ref="W2137">IF(LEN(C2137)&gt;0,IFERROR(IF(MATCH(C2137,$C$3:$C2136,0)&gt;0,N2137-INDEX($N$3:N2136,SUMPRODUCT(MAX(ROW($C$3:$C2136)*(C2137=$C$3:$C2136)))-2,1),""),""),"")</f>
        <v/>
      </c>
      <c r="X2137" s="156">
        <f t="shared" ca="1" si="241"/>
        <v>1</v>
      </c>
      <c r="Y2137" s="156">
        <f t="shared" ca="1" si="242"/>
        <v>1</v>
      </c>
    </row>
    <row r="2138" spans="2:25" hidden="1" x14ac:dyDescent="0.25">
      <c r="B2138" s="390" t="str">
        <f>IFERROR(IF(LEN(INDEX(PlansAndNotes!$B$6:$B$2005,ROW(A2138)-ROW($B$3)))=0,"",INDEX(PlansAndNotes!$B$6:$B$2005,ROW(A2138)-ROW($B$3))),"")</f>
        <v/>
      </c>
      <c r="C2138" s="387" t="str">
        <f t="shared" si="237"/>
        <v/>
      </c>
      <c r="D2138" s="361" t="str">
        <f>IFERROR(IF(LEN(C2138)&gt;0,IF(LEN(INDEX(TasksList!$C$6:$C$25,MATCH(C2138,TasksList!$B$6:$B$25,0),1))=0,"",INDEX(TasksList!$C$6:$C$25,MATCH(C2138,TasksList!$B$6:$B$25,0),1)),""),"")</f>
        <v/>
      </c>
      <c r="E2138" s="361" t="str">
        <f>IFERROR(IF(LEN(C2138)&gt;0,IF(LEN(INDEX(TasksList!$F$6:$F$25,MATCH(C2138,TasksList!$B$6:$B$25,0),1))=0,"not set!",INDEX(TasksList!$F$6:$F$25,MATCH(C2138,TasksList!$B$6:$B$25,0),1)),""),"")</f>
        <v/>
      </c>
      <c r="F2138" s="360" t="str">
        <f>IFERROR(IF(LEN(D2138)&gt;0,IF(LEN(INDEX(AdressBook!$D$6:$D$25,MATCH(D2138,AdressBook!$B$6:$B$25,0),1))=0,"",INDEX(AdressBook!$D$6:$D$25,MATCH(D2138,AdressBook!$B$6:$B$25,0),1)),""),"")</f>
        <v/>
      </c>
      <c r="G2138" s="361" t="str">
        <f>IFERROR(IF(LEN(INDEX(PlansAndNotes!$F$6:$F$4005,ROW(B2138)-ROW($C$3)))=0,"",INDEX(PlansAndNotes!$F$6:$F$4005,ROW(B2138)-ROW($C$3))),"")</f>
        <v/>
      </c>
      <c r="H2138" s="361" t="str">
        <f>IFERROR(IF(LEN(C2138)&gt;0,IF(LEN(INDEX(TasksList!$G$6:$G$25,MATCH(C2138,TasksList!$B$6:$B$25,0),1))=0,"",INDEX(TasksList!$G$6:$G$25,MATCH(C2138,TasksList!$B$6:$B$25,0),1)),""),"")</f>
        <v/>
      </c>
      <c r="N2138" s="362" t="str">
        <f>IFERROR(IF(LEN(INDEX(PlansAndNotes!$D$6:$D$4005,ROW(B2138)-ROW($C$3)))=0,"",INDEX(PlansAndNotes!$D$6:$D$4005,ROW(B2138)-ROW($C$3))),"")</f>
        <v/>
      </c>
      <c r="O2138" s="165" t="str">
        <f t="shared" si="238"/>
        <v/>
      </c>
      <c r="P2138" s="363" t="str">
        <f>IFERROR(IF(LEN(INDEX(PlansAndNotes!$E$6:$E$4005,ROW(B2138)-ROW($C$3)))=0,"",INDEX(PlansAndNotes!$E$6:$E$4005,ROW(B2138)-ROW($C$3))),"")</f>
        <v/>
      </c>
      <c r="Q2138" s="363" t="str">
        <f>IFERROR(IF(LEN(INDEX(PlansAndNotes!$G$6:$G$4005,ROW(B2138)-ROW($C$3)))=0,"",INDEX(PlansAndNotes!$G$6:$G$4005,ROW(B2138)-ROW($C$3))),"")</f>
        <v/>
      </c>
      <c r="R2138" s="361" t="str">
        <f>IFERROR(IF(LEN(D2138)&gt;0,IF(LEN(INDEX(AdressBook!$C$6:$C$25,MATCH(D2138,AdressBook!$B$6:$B$25,0),1))=0,"",INDEX(AdressBook!$C$6:$C$25,MATCH(D2138,AdressBook!$B$6:$B$25,0),1)),""),"")</f>
        <v/>
      </c>
      <c r="S2138" s="165">
        <f>IF(LEN(C2138)&gt;0,IFERROR(IF(MATCH(C2138,C2139:$C$4004,0)&gt;0,-1,ROW(S2138)-ROW($S$3)),ROW(S2138)-ROW($S$3)),-1)</f>
        <v>-1</v>
      </c>
      <c r="T2138" s="165">
        <f t="shared" si="239"/>
        <v>0</v>
      </c>
      <c r="U2138" s="165" t="str">
        <f t="shared" si="240"/>
        <v/>
      </c>
      <c r="V2138" s="165" t="str">
        <f>IFERROR(IF(OR(C2138="",S2138&lt;0),"",IF(SUBTOTAL(3,C2138:C2138)=0,-1,SUBTOTAL(3,$C$4:C2138))),"")</f>
        <v/>
      </c>
      <c r="W2138" s="156" t="str">
        <f t="array" ref="W2138">IF(LEN(C2138)&gt;0,IFERROR(IF(MATCH(C2138,$C$3:$C2137,0)&gt;0,N2138-INDEX($N$3:N2137,SUMPRODUCT(MAX(ROW($C$3:$C2137)*(C2138=$C$3:$C2137)))-2,1),""),""),"")</f>
        <v/>
      </c>
      <c r="X2138" s="156">
        <f t="shared" ca="1" si="241"/>
        <v>1</v>
      </c>
      <c r="Y2138" s="156">
        <f t="shared" ca="1" si="242"/>
        <v>1</v>
      </c>
    </row>
    <row r="2139" spans="2:25" hidden="1" x14ac:dyDescent="0.25">
      <c r="B2139" s="390" t="str">
        <f>IFERROR(IF(LEN(INDEX(PlansAndNotes!$B$6:$B$2005,ROW(A2139)-ROW($B$3)))=0,"",INDEX(PlansAndNotes!$B$6:$B$2005,ROW(A2139)-ROW($B$3))),"")</f>
        <v/>
      </c>
      <c r="C2139" s="387" t="str">
        <f t="shared" si="237"/>
        <v/>
      </c>
      <c r="D2139" s="361" t="str">
        <f>IFERROR(IF(LEN(C2139)&gt;0,IF(LEN(INDEX(TasksList!$C$6:$C$25,MATCH(C2139,TasksList!$B$6:$B$25,0),1))=0,"",INDEX(TasksList!$C$6:$C$25,MATCH(C2139,TasksList!$B$6:$B$25,0),1)),""),"")</f>
        <v/>
      </c>
      <c r="E2139" s="361" t="str">
        <f>IFERROR(IF(LEN(C2139)&gt;0,IF(LEN(INDEX(TasksList!$F$6:$F$25,MATCH(C2139,TasksList!$B$6:$B$25,0),1))=0,"not set!",INDEX(TasksList!$F$6:$F$25,MATCH(C2139,TasksList!$B$6:$B$25,0),1)),""),"")</f>
        <v/>
      </c>
      <c r="F2139" s="360" t="str">
        <f>IFERROR(IF(LEN(D2139)&gt;0,IF(LEN(INDEX(AdressBook!$D$6:$D$25,MATCH(D2139,AdressBook!$B$6:$B$25,0),1))=0,"",INDEX(AdressBook!$D$6:$D$25,MATCH(D2139,AdressBook!$B$6:$B$25,0),1)),""),"")</f>
        <v/>
      </c>
      <c r="G2139" s="361" t="str">
        <f>IFERROR(IF(LEN(INDEX(PlansAndNotes!$F$6:$F$4005,ROW(B2139)-ROW($C$3)))=0,"",INDEX(PlansAndNotes!$F$6:$F$4005,ROW(B2139)-ROW($C$3))),"")</f>
        <v/>
      </c>
      <c r="H2139" s="361" t="str">
        <f>IFERROR(IF(LEN(C2139)&gt;0,IF(LEN(INDEX(TasksList!$G$6:$G$25,MATCH(C2139,TasksList!$B$6:$B$25,0),1))=0,"",INDEX(TasksList!$G$6:$G$25,MATCH(C2139,TasksList!$B$6:$B$25,0),1)),""),"")</f>
        <v/>
      </c>
      <c r="N2139" s="362" t="str">
        <f>IFERROR(IF(LEN(INDEX(PlansAndNotes!$D$6:$D$4005,ROW(B2139)-ROW($C$3)))=0,"",INDEX(PlansAndNotes!$D$6:$D$4005,ROW(B2139)-ROW($C$3))),"")</f>
        <v/>
      </c>
      <c r="O2139" s="165" t="str">
        <f t="shared" si="238"/>
        <v/>
      </c>
      <c r="P2139" s="363" t="str">
        <f>IFERROR(IF(LEN(INDEX(PlansAndNotes!$E$6:$E$4005,ROW(B2139)-ROW($C$3)))=0,"",INDEX(PlansAndNotes!$E$6:$E$4005,ROW(B2139)-ROW($C$3))),"")</f>
        <v/>
      </c>
      <c r="Q2139" s="363" t="str">
        <f>IFERROR(IF(LEN(INDEX(PlansAndNotes!$G$6:$G$4005,ROW(B2139)-ROW($C$3)))=0,"",INDEX(PlansAndNotes!$G$6:$G$4005,ROW(B2139)-ROW($C$3))),"")</f>
        <v/>
      </c>
      <c r="R2139" s="361" t="str">
        <f>IFERROR(IF(LEN(D2139)&gt;0,IF(LEN(INDEX(AdressBook!$C$6:$C$25,MATCH(D2139,AdressBook!$B$6:$B$25,0),1))=0,"",INDEX(AdressBook!$C$6:$C$25,MATCH(D2139,AdressBook!$B$6:$B$25,0),1)),""),"")</f>
        <v/>
      </c>
      <c r="S2139" s="165">
        <f>IF(LEN(C2139)&gt;0,IFERROR(IF(MATCH(C2139,C2140:$C$4004,0)&gt;0,-1,ROW(S2139)-ROW($S$3)),ROW(S2139)-ROW($S$3)),-1)</f>
        <v>-1</v>
      </c>
      <c r="T2139" s="165">
        <f t="shared" si="239"/>
        <v>0</v>
      </c>
      <c r="U2139" s="165" t="str">
        <f t="shared" si="240"/>
        <v/>
      </c>
      <c r="V2139" s="165" t="str">
        <f>IFERROR(IF(OR(C2139="",S2139&lt;0),"",IF(SUBTOTAL(3,C2139:C2139)=0,-1,SUBTOTAL(3,$C$4:C2139))),"")</f>
        <v/>
      </c>
      <c r="W2139" s="156" t="str">
        <f t="array" ref="W2139">IF(LEN(C2139)&gt;0,IFERROR(IF(MATCH(C2139,$C$3:$C2138,0)&gt;0,N2139-INDEX($N$3:N2138,SUMPRODUCT(MAX(ROW($C$3:$C2138)*(C2139=$C$3:$C2138)))-2,1),""),""),"")</f>
        <v/>
      </c>
      <c r="X2139" s="156">
        <f t="shared" ca="1" si="241"/>
        <v>1</v>
      </c>
      <c r="Y2139" s="156">
        <f t="shared" ca="1" si="242"/>
        <v>1</v>
      </c>
    </row>
    <row r="2140" spans="2:25" hidden="1" x14ac:dyDescent="0.25">
      <c r="B2140" s="390" t="str">
        <f>IFERROR(IF(LEN(INDEX(PlansAndNotes!$B$6:$B$2005,ROW(A2140)-ROW($B$3)))=0,"",INDEX(PlansAndNotes!$B$6:$B$2005,ROW(A2140)-ROW($B$3))),"")</f>
        <v/>
      </c>
      <c r="C2140" s="387" t="str">
        <f t="shared" si="237"/>
        <v/>
      </c>
      <c r="D2140" s="361" t="str">
        <f>IFERROR(IF(LEN(C2140)&gt;0,IF(LEN(INDEX(TasksList!$C$6:$C$25,MATCH(C2140,TasksList!$B$6:$B$25,0),1))=0,"",INDEX(TasksList!$C$6:$C$25,MATCH(C2140,TasksList!$B$6:$B$25,0),1)),""),"")</f>
        <v/>
      </c>
      <c r="E2140" s="361" t="str">
        <f>IFERROR(IF(LEN(C2140)&gt;0,IF(LEN(INDEX(TasksList!$F$6:$F$25,MATCH(C2140,TasksList!$B$6:$B$25,0),1))=0,"not set!",INDEX(TasksList!$F$6:$F$25,MATCH(C2140,TasksList!$B$6:$B$25,0),1)),""),"")</f>
        <v/>
      </c>
      <c r="F2140" s="360" t="str">
        <f>IFERROR(IF(LEN(D2140)&gt;0,IF(LEN(INDEX(AdressBook!$D$6:$D$25,MATCH(D2140,AdressBook!$B$6:$B$25,0),1))=0,"",INDEX(AdressBook!$D$6:$D$25,MATCH(D2140,AdressBook!$B$6:$B$25,0),1)),""),"")</f>
        <v/>
      </c>
      <c r="G2140" s="361" t="str">
        <f>IFERROR(IF(LEN(INDEX(PlansAndNotes!$F$6:$F$4005,ROW(B2140)-ROW($C$3)))=0,"",INDEX(PlansAndNotes!$F$6:$F$4005,ROW(B2140)-ROW($C$3))),"")</f>
        <v/>
      </c>
      <c r="H2140" s="361" t="str">
        <f>IFERROR(IF(LEN(C2140)&gt;0,IF(LEN(INDEX(TasksList!$G$6:$G$25,MATCH(C2140,TasksList!$B$6:$B$25,0),1))=0,"",INDEX(TasksList!$G$6:$G$25,MATCH(C2140,TasksList!$B$6:$B$25,0),1)),""),"")</f>
        <v/>
      </c>
      <c r="N2140" s="362" t="str">
        <f>IFERROR(IF(LEN(INDEX(PlansAndNotes!$D$6:$D$4005,ROW(B2140)-ROW($C$3)))=0,"",INDEX(PlansAndNotes!$D$6:$D$4005,ROW(B2140)-ROW($C$3))),"")</f>
        <v/>
      </c>
      <c r="O2140" s="165" t="str">
        <f t="shared" si="238"/>
        <v/>
      </c>
      <c r="P2140" s="363" t="str">
        <f>IFERROR(IF(LEN(INDEX(PlansAndNotes!$E$6:$E$4005,ROW(B2140)-ROW($C$3)))=0,"",INDEX(PlansAndNotes!$E$6:$E$4005,ROW(B2140)-ROW($C$3))),"")</f>
        <v/>
      </c>
      <c r="Q2140" s="363" t="str">
        <f>IFERROR(IF(LEN(INDEX(PlansAndNotes!$G$6:$G$4005,ROW(B2140)-ROW($C$3)))=0,"",INDEX(PlansAndNotes!$G$6:$G$4005,ROW(B2140)-ROW($C$3))),"")</f>
        <v/>
      </c>
      <c r="R2140" s="361" t="str">
        <f>IFERROR(IF(LEN(D2140)&gt;0,IF(LEN(INDEX(AdressBook!$C$6:$C$25,MATCH(D2140,AdressBook!$B$6:$B$25,0),1))=0,"",INDEX(AdressBook!$C$6:$C$25,MATCH(D2140,AdressBook!$B$6:$B$25,0),1)),""),"")</f>
        <v/>
      </c>
      <c r="S2140" s="165">
        <f>IF(LEN(C2140)&gt;0,IFERROR(IF(MATCH(C2140,C2141:$C$4004,0)&gt;0,-1,ROW(S2140)-ROW($S$3)),ROW(S2140)-ROW($S$3)),-1)</f>
        <v>-1</v>
      </c>
      <c r="T2140" s="165">
        <f t="shared" si="239"/>
        <v>0</v>
      </c>
      <c r="U2140" s="165" t="str">
        <f t="shared" si="240"/>
        <v/>
      </c>
      <c r="V2140" s="165" t="str">
        <f>IFERROR(IF(OR(C2140="",S2140&lt;0),"",IF(SUBTOTAL(3,C2140:C2140)=0,-1,SUBTOTAL(3,$C$4:C2140))),"")</f>
        <v/>
      </c>
      <c r="W2140" s="156" t="str">
        <f t="array" ref="W2140">IF(LEN(C2140)&gt;0,IFERROR(IF(MATCH(C2140,$C$3:$C2139,0)&gt;0,N2140-INDEX($N$3:N2139,SUMPRODUCT(MAX(ROW($C$3:$C2139)*(C2140=$C$3:$C2139)))-2,1),""),""),"")</f>
        <v/>
      </c>
      <c r="X2140" s="156">
        <f t="shared" ca="1" si="241"/>
        <v>1</v>
      </c>
      <c r="Y2140" s="156">
        <f t="shared" ca="1" si="242"/>
        <v>1</v>
      </c>
    </row>
    <row r="2141" spans="2:25" hidden="1" x14ac:dyDescent="0.25">
      <c r="B2141" s="390" t="str">
        <f>IFERROR(IF(LEN(INDEX(PlansAndNotes!$B$6:$B$2005,ROW(A2141)-ROW($B$3)))=0,"",INDEX(PlansAndNotes!$B$6:$B$2005,ROW(A2141)-ROW($B$3))),"")</f>
        <v/>
      </c>
      <c r="C2141" s="387" t="str">
        <f t="shared" si="237"/>
        <v/>
      </c>
      <c r="D2141" s="361" t="str">
        <f>IFERROR(IF(LEN(C2141)&gt;0,IF(LEN(INDEX(TasksList!$C$6:$C$25,MATCH(C2141,TasksList!$B$6:$B$25,0),1))=0,"",INDEX(TasksList!$C$6:$C$25,MATCH(C2141,TasksList!$B$6:$B$25,0),1)),""),"")</f>
        <v/>
      </c>
      <c r="E2141" s="361" t="str">
        <f>IFERROR(IF(LEN(C2141)&gt;0,IF(LEN(INDEX(TasksList!$F$6:$F$25,MATCH(C2141,TasksList!$B$6:$B$25,0),1))=0,"not set!",INDEX(TasksList!$F$6:$F$25,MATCH(C2141,TasksList!$B$6:$B$25,0),1)),""),"")</f>
        <v/>
      </c>
      <c r="F2141" s="360" t="str">
        <f>IFERROR(IF(LEN(D2141)&gt;0,IF(LEN(INDEX(AdressBook!$D$6:$D$25,MATCH(D2141,AdressBook!$B$6:$B$25,0),1))=0,"",INDEX(AdressBook!$D$6:$D$25,MATCH(D2141,AdressBook!$B$6:$B$25,0),1)),""),"")</f>
        <v/>
      </c>
      <c r="G2141" s="361" t="str">
        <f>IFERROR(IF(LEN(INDEX(PlansAndNotes!$F$6:$F$4005,ROW(B2141)-ROW($C$3)))=0,"",INDEX(PlansAndNotes!$F$6:$F$4005,ROW(B2141)-ROW($C$3))),"")</f>
        <v/>
      </c>
      <c r="H2141" s="361" t="str">
        <f>IFERROR(IF(LEN(C2141)&gt;0,IF(LEN(INDEX(TasksList!$G$6:$G$25,MATCH(C2141,TasksList!$B$6:$B$25,0),1))=0,"",INDEX(TasksList!$G$6:$G$25,MATCH(C2141,TasksList!$B$6:$B$25,0),1)),""),"")</f>
        <v/>
      </c>
      <c r="N2141" s="362" t="str">
        <f>IFERROR(IF(LEN(INDEX(PlansAndNotes!$D$6:$D$4005,ROW(B2141)-ROW($C$3)))=0,"",INDEX(PlansAndNotes!$D$6:$D$4005,ROW(B2141)-ROW($C$3))),"")</f>
        <v/>
      </c>
      <c r="O2141" s="165" t="str">
        <f t="shared" si="238"/>
        <v/>
      </c>
      <c r="P2141" s="363" t="str">
        <f>IFERROR(IF(LEN(INDEX(PlansAndNotes!$E$6:$E$4005,ROW(B2141)-ROW($C$3)))=0,"",INDEX(PlansAndNotes!$E$6:$E$4005,ROW(B2141)-ROW($C$3))),"")</f>
        <v/>
      </c>
      <c r="Q2141" s="363" t="str">
        <f>IFERROR(IF(LEN(INDEX(PlansAndNotes!$G$6:$G$4005,ROW(B2141)-ROW($C$3)))=0,"",INDEX(PlansAndNotes!$G$6:$G$4005,ROW(B2141)-ROW($C$3))),"")</f>
        <v/>
      </c>
      <c r="R2141" s="361" t="str">
        <f>IFERROR(IF(LEN(D2141)&gt;0,IF(LEN(INDEX(AdressBook!$C$6:$C$25,MATCH(D2141,AdressBook!$B$6:$B$25,0),1))=0,"",INDEX(AdressBook!$C$6:$C$25,MATCH(D2141,AdressBook!$B$6:$B$25,0),1)),""),"")</f>
        <v/>
      </c>
      <c r="S2141" s="165">
        <f>IF(LEN(C2141)&gt;0,IFERROR(IF(MATCH(C2141,C2142:$C$4004,0)&gt;0,-1,ROW(S2141)-ROW($S$3)),ROW(S2141)-ROW($S$3)),-1)</f>
        <v>-1</v>
      </c>
      <c r="T2141" s="165">
        <f t="shared" si="239"/>
        <v>0</v>
      </c>
      <c r="U2141" s="165" t="str">
        <f t="shared" si="240"/>
        <v/>
      </c>
      <c r="V2141" s="165" t="str">
        <f>IFERROR(IF(OR(C2141="",S2141&lt;0),"",IF(SUBTOTAL(3,C2141:C2141)=0,-1,SUBTOTAL(3,$C$4:C2141))),"")</f>
        <v/>
      </c>
      <c r="W2141" s="156" t="str">
        <f t="array" ref="W2141">IF(LEN(C2141)&gt;0,IFERROR(IF(MATCH(C2141,$C$3:$C2140,0)&gt;0,N2141-INDEX($N$3:N2140,SUMPRODUCT(MAX(ROW($C$3:$C2140)*(C2141=$C$3:$C2140)))-2,1),""),""),"")</f>
        <v/>
      </c>
      <c r="X2141" s="156">
        <f t="shared" ca="1" si="241"/>
        <v>1</v>
      </c>
      <c r="Y2141" s="156">
        <f t="shared" ca="1" si="242"/>
        <v>1</v>
      </c>
    </row>
    <row r="2142" spans="2:25" hidden="1" x14ac:dyDescent="0.25">
      <c r="B2142" s="390" t="str">
        <f>IFERROR(IF(LEN(INDEX(PlansAndNotes!$B$6:$B$2005,ROW(A2142)-ROW($B$3)))=0,"",INDEX(PlansAndNotes!$B$6:$B$2005,ROW(A2142)-ROW($B$3))),"")</f>
        <v/>
      </c>
      <c r="C2142" s="387" t="str">
        <f t="shared" si="237"/>
        <v/>
      </c>
      <c r="D2142" s="361" t="str">
        <f>IFERROR(IF(LEN(C2142)&gt;0,IF(LEN(INDEX(TasksList!$C$6:$C$25,MATCH(C2142,TasksList!$B$6:$B$25,0),1))=0,"",INDEX(TasksList!$C$6:$C$25,MATCH(C2142,TasksList!$B$6:$B$25,0),1)),""),"")</f>
        <v/>
      </c>
      <c r="E2142" s="361" t="str">
        <f>IFERROR(IF(LEN(C2142)&gt;0,IF(LEN(INDEX(TasksList!$F$6:$F$25,MATCH(C2142,TasksList!$B$6:$B$25,0),1))=0,"not set!",INDEX(TasksList!$F$6:$F$25,MATCH(C2142,TasksList!$B$6:$B$25,0),1)),""),"")</f>
        <v/>
      </c>
      <c r="F2142" s="360" t="str">
        <f>IFERROR(IF(LEN(D2142)&gt;0,IF(LEN(INDEX(AdressBook!$D$6:$D$25,MATCH(D2142,AdressBook!$B$6:$B$25,0),1))=0,"",INDEX(AdressBook!$D$6:$D$25,MATCH(D2142,AdressBook!$B$6:$B$25,0),1)),""),"")</f>
        <v/>
      </c>
      <c r="G2142" s="361" t="str">
        <f>IFERROR(IF(LEN(INDEX(PlansAndNotes!$F$6:$F$4005,ROW(B2142)-ROW($C$3)))=0,"",INDEX(PlansAndNotes!$F$6:$F$4005,ROW(B2142)-ROW($C$3))),"")</f>
        <v/>
      </c>
      <c r="H2142" s="361" t="str">
        <f>IFERROR(IF(LEN(C2142)&gt;0,IF(LEN(INDEX(TasksList!$G$6:$G$25,MATCH(C2142,TasksList!$B$6:$B$25,0),1))=0,"",INDEX(TasksList!$G$6:$G$25,MATCH(C2142,TasksList!$B$6:$B$25,0),1)),""),"")</f>
        <v/>
      </c>
      <c r="N2142" s="362" t="str">
        <f>IFERROR(IF(LEN(INDEX(PlansAndNotes!$D$6:$D$4005,ROW(B2142)-ROW($C$3)))=0,"",INDEX(PlansAndNotes!$D$6:$D$4005,ROW(B2142)-ROW($C$3))),"")</f>
        <v/>
      </c>
      <c r="O2142" s="165" t="str">
        <f t="shared" si="238"/>
        <v/>
      </c>
      <c r="P2142" s="363" t="str">
        <f>IFERROR(IF(LEN(INDEX(PlansAndNotes!$E$6:$E$4005,ROW(B2142)-ROW($C$3)))=0,"",INDEX(PlansAndNotes!$E$6:$E$4005,ROW(B2142)-ROW($C$3))),"")</f>
        <v/>
      </c>
      <c r="Q2142" s="363" t="str">
        <f>IFERROR(IF(LEN(INDEX(PlansAndNotes!$G$6:$G$4005,ROW(B2142)-ROW($C$3)))=0,"",INDEX(PlansAndNotes!$G$6:$G$4005,ROW(B2142)-ROW($C$3))),"")</f>
        <v/>
      </c>
      <c r="R2142" s="361" t="str">
        <f>IFERROR(IF(LEN(D2142)&gt;0,IF(LEN(INDEX(AdressBook!$C$6:$C$25,MATCH(D2142,AdressBook!$B$6:$B$25,0),1))=0,"",INDEX(AdressBook!$C$6:$C$25,MATCH(D2142,AdressBook!$B$6:$B$25,0),1)),""),"")</f>
        <v/>
      </c>
      <c r="S2142" s="165">
        <f>IF(LEN(C2142)&gt;0,IFERROR(IF(MATCH(C2142,C2143:$C$4004,0)&gt;0,-1,ROW(S2142)-ROW($S$3)),ROW(S2142)-ROW($S$3)),-1)</f>
        <v>-1</v>
      </c>
      <c r="T2142" s="165">
        <f t="shared" si="239"/>
        <v>0</v>
      </c>
      <c r="U2142" s="165" t="str">
        <f t="shared" si="240"/>
        <v/>
      </c>
      <c r="V2142" s="165" t="str">
        <f>IFERROR(IF(OR(C2142="",S2142&lt;0),"",IF(SUBTOTAL(3,C2142:C2142)=0,-1,SUBTOTAL(3,$C$4:C2142))),"")</f>
        <v/>
      </c>
      <c r="W2142" s="156" t="str">
        <f t="array" ref="W2142">IF(LEN(C2142)&gt;0,IFERROR(IF(MATCH(C2142,$C$3:$C2141,0)&gt;0,N2142-INDEX($N$3:N2141,SUMPRODUCT(MAX(ROW($C$3:$C2141)*(C2142=$C$3:$C2141)))-2,1),""),""),"")</f>
        <v/>
      </c>
      <c r="X2142" s="156">
        <f t="shared" ca="1" si="241"/>
        <v>1</v>
      </c>
      <c r="Y2142" s="156">
        <f t="shared" ca="1" si="242"/>
        <v>1</v>
      </c>
    </row>
    <row r="2143" spans="2:25" hidden="1" x14ac:dyDescent="0.25">
      <c r="B2143" s="390" t="str">
        <f>IFERROR(IF(LEN(INDEX(PlansAndNotes!$B$6:$B$2005,ROW(A2143)-ROW($B$3)))=0,"",INDEX(PlansAndNotes!$B$6:$B$2005,ROW(A2143)-ROW($B$3))),"")</f>
        <v/>
      </c>
      <c r="C2143" s="387" t="str">
        <f t="shared" si="237"/>
        <v/>
      </c>
      <c r="D2143" s="361" t="str">
        <f>IFERROR(IF(LEN(C2143)&gt;0,IF(LEN(INDEX(TasksList!$C$6:$C$25,MATCH(C2143,TasksList!$B$6:$B$25,0),1))=0,"",INDEX(TasksList!$C$6:$C$25,MATCH(C2143,TasksList!$B$6:$B$25,0),1)),""),"")</f>
        <v/>
      </c>
      <c r="E2143" s="361" t="str">
        <f>IFERROR(IF(LEN(C2143)&gt;0,IF(LEN(INDEX(TasksList!$F$6:$F$25,MATCH(C2143,TasksList!$B$6:$B$25,0),1))=0,"not set!",INDEX(TasksList!$F$6:$F$25,MATCH(C2143,TasksList!$B$6:$B$25,0),1)),""),"")</f>
        <v/>
      </c>
      <c r="F2143" s="360" t="str">
        <f>IFERROR(IF(LEN(D2143)&gt;0,IF(LEN(INDEX(AdressBook!$D$6:$D$25,MATCH(D2143,AdressBook!$B$6:$B$25,0),1))=0,"",INDEX(AdressBook!$D$6:$D$25,MATCH(D2143,AdressBook!$B$6:$B$25,0),1)),""),"")</f>
        <v/>
      </c>
      <c r="G2143" s="361" t="str">
        <f>IFERROR(IF(LEN(INDEX(PlansAndNotes!$F$6:$F$4005,ROW(B2143)-ROW($C$3)))=0,"",INDEX(PlansAndNotes!$F$6:$F$4005,ROW(B2143)-ROW($C$3))),"")</f>
        <v/>
      </c>
      <c r="H2143" s="361" t="str">
        <f>IFERROR(IF(LEN(C2143)&gt;0,IF(LEN(INDEX(TasksList!$G$6:$G$25,MATCH(C2143,TasksList!$B$6:$B$25,0),1))=0,"",INDEX(TasksList!$G$6:$G$25,MATCH(C2143,TasksList!$B$6:$B$25,0),1)),""),"")</f>
        <v/>
      </c>
      <c r="N2143" s="362" t="str">
        <f>IFERROR(IF(LEN(INDEX(PlansAndNotes!$D$6:$D$4005,ROW(B2143)-ROW($C$3)))=0,"",INDEX(PlansAndNotes!$D$6:$D$4005,ROW(B2143)-ROW($C$3))),"")</f>
        <v/>
      </c>
      <c r="O2143" s="165" t="str">
        <f t="shared" si="238"/>
        <v/>
      </c>
      <c r="P2143" s="363" t="str">
        <f>IFERROR(IF(LEN(INDEX(PlansAndNotes!$E$6:$E$4005,ROW(B2143)-ROW($C$3)))=0,"",INDEX(PlansAndNotes!$E$6:$E$4005,ROW(B2143)-ROW($C$3))),"")</f>
        <v/>
      </c>
      <c r="Q2143" s="363" t="str">
        <f>IFERROR(IF(LEN(INDEX(PlansAndNotes!$G$6:$G$4005,ROW(B2143)-ROW($C$3)))=0,"",INDEX(PlansAndNotes!$G$6:$G$4005,ROW(B2143)-ROW($C$3))),"")</f>
        <v/>
      </c>
      <c r="R2143" s="361" t="str">
        <f>IFERROR(IF(LEN(D2143)&gt;0,IF(LEN(INDEX(AdressBook!$C$6:$C$25,MATCH(D2143,AdressBook!$B$6:$B$25,0),1))=0,"",INDEX(AdressBook!$C$6:$C$25,MATCH(D2143,AdressBook!$B$6:$B$25,0),1)),""),"")</f>
        <v/>
      </c>
      <c r="S2143" s="165">
        <f>IF(LEN(C2143)&gt;0,IFERROR(IF(MATCH(C2143,C2144:$C$4004,0)&gt;0,-1,ROW(S2143)-ROW($S$3)),ROW(S2143)-ROW($S$3)),-1)</f>
        <v>-1</v>
      </c>
      <c r="T2143" s="165">
        <f t="shared" si="239"/>
        <v>0</v>
      </c>
      <c r="U2143" s="165" t="str">
        <f t="shared" si="240"/>
        <v/>
      </c>
      <c r="V2143" s="165" t="str">
        <f>IFERROR(IF(OR(C2143="",S2143&lt;0),"",IF(SUBTOTAL(3,C2143:C2143)=0,-1,SUBTOTAL(3,$C$4:C2143))),"")</f>
        <v/>
      </c>
      <c r="W2143" s="156" t="str">
        <f t="array" ref="W2143">IF(LEN(C2143)&gt;0,IFERROR(IF(MATCH(C2143,$C$3:$C2142,0)&gt;0,N2143-INDEX($N$3:N2142,SUMPRODUCT(MAX(ROW($C$3:$C2142)*(C2143=$C$3:$C2142)))-2,1),""),""),"")</f>
        <v/>
      </c>
      <c r="X2143" s="156">
        <f t="shared" ca="1" si="241"/>
        <v>1</v>
      </c>
      <c r="Y2143" s="156">
        <f t="shared" ca="1" si="242"/>
        <v>1</v>
      </c>
    </row>
    <row r="2144" spans="2:25" hidden="1" x14ac:dyDescent="0.25">
      <c r="B2144" s="390" t="str">
        <f>IFERROR(IF(LEN(INDEX(PlansAndNotes!$B$6:$B$2005,ROW(A2144)-ROW($B$3)))=0,"",INDEX(PlansAndNotes!$B$6:$B$2005,ROW(A2144)-ROW($B$3))),"")</f>
        <v/>
      </c>
      <c r="C2144" s="387" t="str">
        <f t="shared" si="237"/>
        <v/>
      </c>
      <c r="D2144" s="361" t="str">
        <f>IFERROR(IF(LEN(C2144)&gt;0,IF(LEN(INDEX(TasksList!$C$6:$C$25,MATCH(C2144,TasksList!$B$6:$B$25,0),1))=0,"",INDEX(TasksList!$C$6:$C$25,MATCH(C2144,TasksList!$B$6:$B$25,0),1)),""),"")</f>
        <v/>
      </c>
      <c r="E2144" s="361" t="str">
        <f>IFERROR(IF(LEN(C2144)&gt;0,IF(LEN(INDEX(TasksList!$F$6:$F$25,MATCH(C2144,TasksList!$B$6:$B$25,0),1))=0,"not set!",INDEX(TasksList!$F$6:$F$25,MATCH(C2144,TasksList!$B$6:$B$25,0),1)),""),"")</f>
        <v/>
      </c>
      <c r="F2144" s="360" t="str">
        <f>IFERROR(IF(LEN(D2144)&gt;0,IF(LEN(INDEX(AdressBook!$D$6:$D$25,MATCH(D2144,AdressBook!$B$6:$B$25,0),1))=0,"",INDEX(AdressBook!$D$6:$D$25,MATCH(D2144,AdressBook!$B$6:$B$25,0),1)),""),"")</f>
        <v/>
      </c>
      <c r="G2144" s="361" t="str">
        <f>IFERROR(IF(LEN(INDEX(PlansAndNotes!$F$6:$F$4005,ROW(B2144)-ROW($C$3)))=0,"",INDEX(PlansAndNotes!$F$6:$F$4005,ROW(B2144)-ROW($C$3))),"")</f>
        <v/>
      </c>
      <c r="H2144" s="361" t="str">
        <f>IFERROR(IF(LEN(C2144)&gt;0,IF(LEN(INDEX(TasksList!$G$6:$G$25,MATCH(C2144,TasksList!$B$6:$B$25,0),1))=0,"",INDEX(TasksList!$G$6:$G$25,MATCH(C2144,TasksList!$B$6:$B$25,0),1)),""),"")</f>
        <v/>
      </c>
      <c r="N2144" s="362" t="str">
        <f>IFERROR(IF(LEN(INDEX(PlansAndNotes!$D$6:$D$4005,ROW(B2144)-ROW($C$3)))=0,"",INDEX(PlansAndNotes!$D$6:$D$4005,ROW(B2144)-ROW($C$3))),"")</f>
        <v/>
      </c>
      <c r="O2144" s="165" t="str">
        <f t="shared" si="238"/>
        <v/>
      </c>
      <c r="P2144" s="363" t="str">
        <f>IFERROR(IF(LEN(INDEX(PlansAndNotes!$E$6:$E$4005,ROW(B2144)-ROW($C$3)))=0,"",INDEX(PlansAndNotes!$E$6:$E$4005,ROW(B2144)-ROW($C$3))),"")</f>
        <v/>
      </c>
      <c r="Q2144" s="363" t="str">
        <f>IFERROR(IF(LEN(INDEX(PlansAndNotes!$G$6:$G$4005,ROW(B2144)-ROW($C$3)))=0,"",INDEX(PlansAndNotes!$G$6:$G$4005,ROW(B2144)-ROW($C$3))),"")</f>
        <v/>
      </c>
      <c r="R2144" s="361" t="str">
        <f>IFERROR(IF(LEN(D2144)&gt;0,IF(LEN(INDEX(AdressBook!$C$6:$C$25,MATCH(D2144,AdressBook!$B$6:$B$25,0),1))=0,"",INDEX(AdressBook!$C$6:$C$25,MATCH(D2144,AdressBook!$B$6:$B$25,0),1)),""),"")</f>
        <v/>
      </c>
      <c r="S2144" s="165">
        <f>IF(LEN(C2144)&gt;0,IFERROR(IF(MATCH(C2144,C2145:$C$4004,0)&gt;0,-1,ROW(S2144)-ROW($S$3)),ROW(S2144)-ROW($S$3)),-1)</f>
        <v>-1</v>
      </c>
      <c r="T2144" s="165">
        <f t="shared" si="239"/>
        <v>0</v>
      </c>
      <c r="U2144" s="165" t="str">
        <f t="shared" si="240"/>
        <v/>
      </c>
      <c r="V2144" s="165" t="str">
        <f>IFERROR(IF(OR(C2144="",S2144&lt;0),"",IF(SUBTOTAL(3,C2144:C2144)=0,-1,SUBTOTAL(3,$C$4:C2144))),"")</f>
        <v/>
      </c>
      <c r="W2144" s="156" t="str">
        <f t="array" ref="W2144">IF(LEN(C2144)&gt;0,IFERROR(IF(MATCH(C2144,$C$3:$C2143,0)&gt;0,N2144-INDEX($N$3:N2143,SUMPRODUCT(MAX(ROW($C$3:$C2143)*(C2144=$C$3:$C2143)))-2,1),""),""),"")</f>
        <v/>
      </c>
      <c r="X2144" s="156">
        <f t="shared" ca="1" si="241"/>
        <v>1</v>
      </c>
      <c r="Y2144" s="156">
        <f t="shared" ca="1" si="242"/>
        <v>1</v>
      </c>
    </row>
    <row r="2145" spans="2:25" hidden="1" x14ac:dyDescent="0.25">
      <c r="B2145" s="390" t="str">
        <f>IFERROR(IF(LEN(INDEX(PlansAndNotes!$B$6:$B$2005,ROW(A2145)-ROW($B$3)))=0,"",INDEX(PlansAndNotes!$B$6:$B$2005,ROW(A2145)-ROW($B$3))),"")</f>
        <v/>
      </c>
      <c r="C2145" s="387" t="str">
        <f t="shared" si="237"/>
        <v/>
      </c>
      <c r="D2145" s="361" t="str">
        <f>IFERROR(IF(LEN(C2145)&gt;0,IF(LEN(INDEX(TasksList!$C$6:$C$25,MATCH(C2145,TasksList!$B$6:$B$25,0),1))=0,"",INDEX(TasksList!$C$6:$C$25,MATCH(C2145,TasksList!$B$6:$B$25,0),1)),""),"")</f>
        <v/>
      </c>
      <c r="E2145" s="361" t="str">
        <f>IFERROR(IF(LEN(C2145)&gt;0,IF(LEN(INDEX(TasksList!$F$6:$F$25,MATCH(C2145,TasksList!$B$6:$B$25,0),1))=0,"not set!",INDEX(TasksList!$F$6:$F$25,MATCH(C2145,TasksList!$B$6:$B$25,0),1)),""),"")</f>
        <v/>
      </c>
      <c r="F2145" s="360" t="str">
        <f>IFERROR(IF(LEN(D2145)&gt;0,IF(LEN(INDEX(AdressBook!$D$6:$D$25,MATCH(D2145,AdressBook!$B$6:$B$25,0),1))=0,"",INDEX(AdressBook!$D$6:$D$25,MATCH(D2145,AdressBook!$B$6:$B$25,0),1)),""),"")</f>
        <v/>
      </c>
      <c r="G2145" s="361" t="str">
        <f>IFERROR(IF(LEN(INDEX(PlansAndNotes!$F$6:$F$4005,ROW(B2145)-ROW($C$3)))=0,"",INDEX(PlansAndNotes!$F$6:$F$4005,ROW(B2145)-ROW($C$3))),"")</f>
        <v/>
      </c>
      <c r="H2145" s="361" t="str">
        <f>IFERROR(IF(LEN(C2145)&gt;0,IF(LEN(INDEX(TasksList!$G$6:$G$25,MATCH(C2145,TasksList!$B$6:$B$25,0),1))=0,"",INDEX(TasksList!$G$6:$G$25,MATCH(C2145,TasksList!$B$6:$B$25,0),1)),""),"")</f>
        <v/>
      </c>
      <c r="N2145" s="362" t="str">
        <f>IFERROR(IF(LEN(INDEX(PlansAndNotes!$D$6:$D$4005,ROW(B2145)-ROW($C$3)))=0,"",INDEX(PlansAndNotes!$D$6:$D$4005,ROW(B2145)-ROW($C$3))),"")</f>
        <v/>
      </c>
      <c r="O2145" s="165" t="str">
        <f t="shared" si="238"/>
        <v/>
      </c>
      <c r="P2145" s="363" t="str">
        <f>IFERROR(IF(LEN(INDEX(PlansAndNotes!$E$6:$E$4005,ROW(B2145)-ROW($C$3)))=0,"",INDEX(PlansAndNotes!$E$6:$E$4005,ROW(B2145)-ROW($C$3))),"")</f>
        <v/>
      </c>
      <c r="Q2145" s="363" t="str">
        <f>IFERROR(IF(LEN(INDEX(PlansAndNotes!$G$6:$G$4005,ROW(B2145)-ROW($C$3)))=0,"",INDEX(PlansAndNotes!$G$6:$G$4005,ROW(B2145)-ROW($C$3))),"")</f>
        <v/>
      </c>
      <c r="R2145" s="361" t="str">
        <f>IFERROR(IF(LEN(D2145)&gt;0,IF(LEN(INDEX(AdressBook!$C$6:$C$25,MATCH(D2145,AdressBook!$B$6:$B$25,0),1))=0,"",INDEX(AdressBook!$C$6:$C$25,MATCH(D2145,AdressBook!$B$6:$B$25,0),1)),""),"")</f>
        <v/>
      </c>
      <c r="S2145" s="165">
        <f>IF(LEN(C2145)&gt;0,IFERROR(IF(MATCH(C2145,C2146:$C$4004,0)&gt;0,-1,ROW(S2145)-ROW($S$3)),ROW(S2145)-ROW($S$3)),-1)</f>
        <v>-1</v>
      </c>
      <c r="T2145" s="165">
        <f t="shared" si="239"/>
        <v>0</v>
      </c>
      <c r="U2145" s="165" t="str">
        <f t="shared" si="240"/>
        <v/>
      </c>
      <c r="V2145" s="165" t="str">
        <f>IFERROR(IF(OR(C2145="",S2145&lt;0),"",IF(SUBTOTAL(3,C2145:C2145)=0,-1,SUBTOTAL(3,$C$4:C2145))),"")</f>
        <v/>
      </c>
      <c r="W2145" s="156" t="str">
        <f t="array" ref="W2145">IF(LEN(C2145)&gt;0,IFERROR(IF(MATCH(C2145,$C$3:$C2144,0)&gt;0,N2145-INDEX($N$3:N2144,SUMPRODUCT(MAX(ROW($C$3:$C2144)*(C2145=$C$3:$C2144)))-2,1),""),""),"")</f>
        <v/>
      </c>
      <c r="X2145" s="156">
        <f t="shared" ca="1" si="241"/>
        <v>1</v>
      </c>
      <c r="Y2145" s="156">
        <f t="shared" ca="1" si="242"/>
        <v>1</v>
      </c>
    </row>
    <row r="2146" spans="2:25" hidden="1" x14ac:dyDescent="0.25">
      <c r="B2146" s="390" t="str">
        <f>IFERROR(IF(LEN(INDEX(PlansAndNotes!$B$6:$B$2005,ROW(A2146)-ROW($B$3)))=0,"",INDEX(PlansAndNotes!$B$6:$B$2005,ROW(A2146)-ROW($B$3))),"")</f>
        <v/>
      </c>
      <c r="C2146" s="387" t="str">
        <f t="shared" si="237"/>
        <v/>
      </c>
      <c r="D2146" s="361" t="str">
        <f>IFERROR(IF(LEN(C2146)&gt;0,IF(LEN(INDEX(TasksList!$C$6:$C$25,MATCH(C2146,TasksList!$B$6:$B$25,0),1))=0,"",INDEX(TasksList!$C$6:$C$25,MATCH(C2146,TasksList!$B$6:$B$25,0),1)),""),"")</f>
        <v/>
      </c>
      <c r="E2146" s="361" t="str">
        <f>IFERROR(IF(LEN(C2146)&gt;0,IF(LEN(INDEX(TasksList!$F$6:$F$25,MATCH(C2146,TasksList!$B$6:$B$25,0),1))=0,"not set!",INDEX(TasksList!$F$6:$F$25,MATCH(C2146,TasksList!$B$6:$B$25,0),1)),""),"")</f>
        <v/>
      </c>
      <c r="F2146" s="360" t="str">
        <f>IFERROR(IF(LEN(D2146)&gt;0,IF(LEN(INDEX(AdressBook!$D$6:$D$25,MATCH(D2146,AdressBook!$B$6:$B$25,0),1))=0,"",INDEX(AdressBook!$D$6:$D$25,MATCH(D2146,AdressBook!$B$6:$B$25,0),1)),""),"")</f>
        <v/>
      </c>
      <c r="G2146" s="361" t="str">
        <f>IFERROR(IF(LEN(INDEX(PlansAndNotes!$F$6:$F$4005,ROW(B2146)-ROW($C$3)))=0,"",INDEX(PlansAndNotes!$F$6:$F$4005,ROW(B2146)-ROW($C$3))),"")</f>
        <v/>
      </c>
      <c r="H2146" s="361" t="str">
        <f>IFERROR(IF(LEN(C2146)&gt;0,IF(LEN(INDEX(TasksList!$G$6:$G$25,MATCH(C2146,TasksList!$B$6:$B$25,0),1))=0,"",INDEX(TasksList!$G$6:$G$25,MATCH(C2146,TasksList!$B$6:$B$25,0),1)),""),"")</f>
        <v/>
      </c>
      <c r="N2146" s="362" t="str">
        <f>IFERROR(IF(LEN(INDEX(PlansAndNotes!$D$6:$D$4005,ROW(B2146)-ROW($C$3)))=0,"",INDEX(PlansAndNotes!$D$6:$D$4005,ROW(B2146)-ROW($C$3))),"")</f>
        <v/>
      </c>
      <c r="O2146" s="165" t="str">
        <f t="shared" si="238"/>
        <v/>
      </c>
      <c r="P2146" s="363" t="str">
        <f>IFERROR(IF(LEN(INDEX(PlansAndNotes!$E$6:$E$4005,ROW(B2146)-ROW($C$3)))=0,"",INDEX(PlansAndNotes!$E$6:$E$4005,ROW(B2146)-ROW($C$3))),"")</f>
        <v/>
      </c>
      <c r="Q2146" s="363" t="str">
        <f>IFERROR(IF(LEN(INDEX(PlansAndNotes!$G$6:$G$4005,ROW(B2146)-ROW($C$3)))=0,"",INDEX(PlansAndNotes!$G$6:$G$4005,ROW(B2146)-ROW($C$3))),"")</f>
        <v/>
      </c>
      <c r="R2146" s="361" t="str">
        <f>IFERROR(IF(LEN(D2146)&gt;0,IF(LEN(INDEX(AdressBook!$C$6:$C$25,MATCH(D2146,AdressBook!$B$6:$B$25,0),1))=0,"",INDEX(AdressBook!$C$6:$C$25,MATCH(D2146,AdressBook!$B$6:$B$25,0),1)),""),"")</f>
        <v/>
      </c>
      <c r="S2146" s="165">
        <f>IF(LEN(C2146)&gt;0,IFERROR(IF(MATCH(C2146,C2147:$C$4004,0)&gt;0,-1,ROW(S2146)-ROW($S$3)),ROW(S2146)-ROW($S$3)),-1)</f>
        <v>-1</v>
      </c>
      <c r="T2146" s="165">
        <f t="shared" si="239"/>
        <v>0</v>
      </c>
      <c r="U2146" s="165" t="str">
        <f t="shared" si="240"/>
        <v/>
      </c>
      <c r="V2146" s="165" t="str">
        <f>IFERROR(IF(OR(C2146="",S2146&lt;0),"",IF(SUBTOTAL(3,C2146:C2146)=0,-1,SUBTOTAL(3,$C$4:C2146))),"")</f>
        <v/>
      </c>
      <c r="W2146" s="156" t="str">
        <f t="array" ref="W2146">IF(LEN(C2146)&gt;0,IFERROR(IF(MATCH(C2146,$C$3:$C2145,0)&gt;0,N2146-INDEX($N$3:N2145,SUMPRODUCT(MAX(ROW($C$3:$C2145)*(C2146=$C$3:$C2145)))-2,1),""),""),"")</f>
        <v/>
      </c>
      <c r="X2146" s="156">
        <f t="shared" ca="1" si="241"/>
        <v>1</v>
      </c>
      <c r="Y2146" s="156">
        <f t="shared" ca="1" si="242"/>
        <v>1</v>
      </c>
    </row>
    <row r="2147" spans="2:25" hidden="1" x14ac:dyDescent="0.25">
      <c r="B2147" s="390" t="str">
        <f>IFERROR(IF(LEN(INDEX(PlansAndNotes!$B$6:$B$2005,ROW(A2147)-ROW($B$3)))=0,"",INDEX(PlansAndNotes!$B$6:$B$2005,ROW(A2147)-ROW($B$3))),"")</f>
        <v/>
      </c>
      <c r="C2147" s="387" t="str">
        <f t="shared" si="237"/>
        <v/>
      </c>
      <c r="D2147" s="361" t="str">
        <f>IFERROR(IF(LEN(C2147)&gt;0,IF(LEN(INDEX(TasksList!$C$6:$C$25,MATCH(C2147,TasksList!$B$6:$B$25,0),1))=0,"",INDEX(TasksList!$C$6:$C$25,MATCH(C2147,TasksList!$B$6:$B$25,0),1)),""),"")</f>
        <v/>
      </c>
      <c r="E2147" s="361" t="str">
        <f>IFERROR(IF(LEN(C2147)&gt;0,IF(LEN(INDEX(TasksList!$F$6:$F$25,MATCH(C2147,TasksList!$B$6:$B$25,0),1))=0,"not set!",INDEX(TasksList!$F$6:$F$25,MATCH(C2147,TasksList!$B$6:$B$25,0),1)),""),"")</f>
        <v/>
      </c>
      <c r="F2147" s="360" t="str">
        <f>IFERROR(IF(LEN(D2147)&gt;0,IF(LEN(INDEX(AdressBook!$D$6:$D$25,MATCH(D2147,AdressBook!$B$6:$B$25,0),1))=0,"",INDEX(AdressBook!$D$6:$D$25,MATCH(D2147,AdressBook!$B$6:$B$25,0),1)),""),"")</f>
        <v/>
      </c>
      <c r="G2147" s="361" t="str">
        <f>IFERROR(IF(LEN(INDEX(PlansAndNotes!$F$6:$F$4005,ROW(B2147)-ROW($C$3)))=0,"",INDEX(PlansAndNotes!$F$6:$F$4005,ROW(B2147)-ROW($C$3))),"")</f>
        <v/>
      </c>
      <c r="H2147" s="361" t="str">
        <f>IFERROR(IF(LEN(C2147)&gt;0,IF(LEN(INDEX(TasksList!$G$6:$G$25,MATCH(C2147,TasksList!$B$6:$B$25,0),1))=0,"",INDEX(TasksList!$G$6:$G$25,MATCH(C2147,TasksList!$B$6:$B$25,0),1)),""),"")</f>
        <v/>
      </c>
      <c r="N2147" s="362" t="str">
        <f>IFERROR(IF(LEN(INDEX(PlansAndNotes!$D$6:$D$4005,ROW(B2147)-ROW($C$3)))=0,"",INDEX(PlansAndNotes!$D$6:$D$4005,ROW(B2147)-ROW($C$3))),"")</f>
        <v/>
      </c>
      <c r="O2147" s="165" t="str">
        <f t="shared" si="238"/>
        <v/>
      </c>
      <c r="P2147" s="363" t="str">
        <f>IFERROR(IF(LEN(INDEX(PlansAndNotes!$E$6:$E$4005,ROW(B2147)-ROW($C$3)))=0,"",INDEX(PlansAndNotes!$E$6:$E$4005,ROW(B2147)-ROW($C$3))),"")</f>
        <v/>
      </c>
      <c r="Q2147" s="363" t="str">
        <f>IFERROR(IF(LEN(INDEX(PlansAndNotes!$G$6:$G$4005,ROW(B2147)-ROW($C$3)))=0,"",INDEX(PlansAndNotes!$G$6:$G$4005,ROW(B2147)-ROW($C$3))),"")</f>
        <v/>
      </c>
      <c r="R2147" s="361" t="str">
        <f>IFERROR(IF(LEN(D2147)&gt;0,IF(LEN(INDEX(AdressBook!$C$6:$C$25,MATCH(D2147,AdressBook!$B$6:$B$25,0),1))=0,"",INDEX(AdressBook!$C$6:$C$25,MATCH(D2147,AdressBook!$B$6:$B$25,0),1)),""),"")</f>
        <v/>
      </c>
      <c r="S2147" s="165">
        <f>IF(LEN(C2147)&gt;0,IFERROR(IF(MATCH(C2147,C2148:$C$4004,0)&gt;0,-1,ROW(S2147)-ROW($S$3)),ROW(S2147)-ROW($S$3)),-1)</f>
        <v>-1</v>
      </c>
      <c r="T2147" s="165">
        <f t="shared" si="239"/>
        <v>0</v>
      </c>
      <c r="U2147" s="165" t="str">
        <f t="shared" si="240"/>
        <v/>
      </c>
      <c r="V2147" s="165" t="str">
        <f>IFERROR(IF(OR(C2147="",S2147&lt;0),"",IF(SUBTOTAL(3,C2147:C2147)=0,-1,SUBTOTAL(3,$C$4:C2147))),"")</f>
        <v/>
      </c>
      <c r="W2147" s="156" t="str">
        <f t="array" ref="W2147">IF(LEN(C2147)&gt;0,IFERROR(IF(MATCH(C2147,$C$3:$C2146,0)&gt;0,N2147-INDEX($N$3:N2146,SUMPRODUCT(MAX(ROW($C$3:$C2146)*(C2147=$C$3:$C2146)))-2,1),""),""),"")</f>
        <v/>
      </c>
      <c r="X2147" s="156">
        <f t="shared" ca="1" si="241"/>
        <v>1</v>
      </c>
      <c r="Y2147" s="156">
        <f t="shared" ca="1" si="242"/>
        <v>1</v>
      </c>
    </row>
    <row r="2148" spans="2:25" hidden="1" x14ac:dyDescent="0.25">
      <c r="B2148" s="390" t="str">
        <f>IFERROR(IF(LEN(INDEX(PlansAndNotes!$B$6:$B$2005,ROW(A2148)-ROW($B$3)))=0,"",INDEX(PlansAndNotes!$B$6:$B$2005,ROW(A2148)-ROW($B$3))),"")</f>
        <v/>
      </c>
      <c r="C2148" s="387" t="str">
        <f t="shared" ref="C2148:C2179" si="243">IF(LEN(B2148)&gt;0,LEFT(B2148,SEARCH(" - ",B2148)-1)*1,"")</f>
        <v/>
      </c>
      <c r="D2148" s="361" t="str">
        <f>IFERROR(IF(LEN(C2148)&gt;0,IF(LEN(INDEX(TasksList!$C$6:$C$25,MATCH(C2148,TasksList!$B$6:$B$25,0),1))=0,"",INDEX(TasksList!$C$6:$C$25,MATCH(C2148,TasksList!$B$6:$B$25,0),1)),""),"")</f>
        <v/>
      </c>
      <c r="E2148" s="361" t="str">
        <f>IFERROR(IF(LEN(C2148)&gt;0,IF(LEN(INDEX(TasksList!$F$6:$F$25,MATCH(C2148,TasksList!$B$6:$B$25,0),1))=0,"not set!",INDEX(TasksList!$F$6:$F$25,MATCH(C2148,TasksList!$B$6:$B$25,0),1)),""),"")</f>
        <v/>
      </c>
      <c r="F2148" s="360" t="str">
        <f>IFERROR(IF(LEN(D2148)&gt;0,IF(LEN(INDEX(AdressBook!$D$6:$D$25,MATCH(D2148,AdressBook!$B$6:$B$25,0),1))=0,"",INDEX(AdressBook!$D$6:$D$25,MATCH(D2148,AdressBook!$B$6:$B$25,0),1)),""),"")</f>
        <v/>
      </c>
      <c r="G2148" s="361" t="str">
        <f>IFERROR(IF(LEN(INDEX(PlansAndNotes!$F$6:$F$4005,ROW(B2148)-ROW($C$3)))=0,"",INDEX(PlansAndNotes!$F$6:$F$4005,ROW(B2148)-ROW($C$3))),"")</f>
        <v/>
      </c>
      <c r="H2148" s="361" t="str">
        <f>IFERROR(IF(LEN(C2148)&gt;0,IF(LEN(INDEX(TasksList!$G$6:$G$25,MATCH(C2148,TasksList!$B$6:$B$25,0),1))=0,"",INDEX(TasksList!$G$6:$G$25,MATCH(C2148,TasksList!$B$6:$B$25,0),1)),""),"")</f>
        <v/>
      </c>
      <c r="N2148" s="362" t="str">
        <f>IFERROR(IF(LEN(INDEX(PlansAndNotes!$D$6:$D$4005,ROW(B2148)-ROW($C$3)))=0,"",INDEX(PlansAndNotes!$D$6:$D$4005,ROW(B2148)-ROW($C$3))),"")</f>
        <v/>
      </c>
      <c r="O2148" s="165" t="str">
        <f t="shared" si="238"/>
        <v/>
      </c>
      <c r="P2148" s="363" t="str">
        <f>IFERROR(IF(LEN(INDEX(PlansAndNotes!$E$6:$E$4005,ROW(B2148)-ROW($C$3)))=0,"",INDEX(PlansAndNotes!$E$6:$E$4005,ROW(B2148)-ROW($C$3))),"")</f>
        <v/>
      </c>
      <c r="Q2148" s="363" t="str">
        <f>IFERROR(IF(LEN(INDEX(PlansAndNotes!$G$6:$G$4005,ROW(B2148)-ROW($C$3)))=0,"",INDEX(PlansAndNotes!$G$6:$G$4005,ROW(B2148)-ROW($C$3))),"")</f>
        <v/>
      </c>
      <c r="R2148" s="361" t="str">
        <f>IFERROR(IF(LEN(D2148)&gt;0,IF(LEN(INDEX(AdressBook!$C$6:$C$25,MATCH(D2148,AdressBook!$B$6:$B$25,0),1))=0,"",INDEX(AdressBook!$C$6:$C$25,MATCH(D2148,AdressBook!$B$6:$B$25,0),1)),""),"")</f>
        <v/>
      </c>
      <c r="S2148" s="165">
        <f>IF(LEN(C2148)&gt;0,IFERROR(IF(MATCH(C2148,C2149:$C$4004,0)&gt;0,-1,ROW(S2148)-ROW($S$3)),ROW(S2148)-ROW($S$3)),-1)</f>
        <v>-1</v>
      </c>
      <c r="T2148" s="165">
        <f t="shared" si="239"/>
        <v>0</v>
      </c>
      <c r="U2148" s="165" t="str">
        <f t="shared" si="240"/>
        <v/>
      </c>
      <c r="V2148" s="165" t="str">
        <f>IFERROR(IF(OR(C2148="",S2148&lt;0),"",IF(SUBTOTAL(3,C2148:C2148)=0,-1,SUBTOTAL(3,$C$4:C2148))),"")</f>
        <v/>
      </c>
      <c r="W2148" s="156" t="str">
        <f t="array" ref="W2148">IF(LEN(C2148)&gt;0,IFERROR(IF(MATCH(C2148,$C$3:$C2147,0)&gt;0,N2148-INDEX($N$3:N2147,SUMPRODUCT(MAX(ROW($C$3:$C2147)*(C2148=$C$3:$C2147)))-2,1),""),""),"")</f>
        <v/>
      </c>
      <c r="X2148" s="156">
        <f t="shared" ca="1" si="241"/>
        <v>1</v>
      </c>
      <c r="Y2148" s="156">
        <f t="shared" ca="1" si="242"/>
        <v>1</v>
      </c>
    </row>
    <row r="2149" spans="2:25" hidden="1" x14ac:dyDescent="0.25">
      <c r="B2149" s="390" t="str">
        <f>IFERROR(IF(LEN(INDEX(PlansAndNotes!$B$6:$B$2005,ROW(A2149)-ROW($B$3)))=0,"",INDEX(PlansAndNotes!$B$6:$B$2005,ROW(A2149)-ROW($B$3))),"")</f>
        <v/>
      </c>
      <c r="C2149" s="387" t="str">
        <f t="shared" si="243"/>
        <v/>
      </c>
      <c r="D2149" s="361" t="str">
        <f>IFERROR(IF(LEN(C2149)&gt;0,IF(LEN(INDEX(TasksList!$C$6:$C$25,MATCH(C2149,TasksList!$B$6:$B$25,0),1))=0,"",INDEX(TasksList!$C$6:$C$25,MATCH(C2149,TasksList!$B$6:$B$25,0),1)),""),"")</f>
        <v/>
      </c>
      <c r="E2149" s="361" t="str">
        <f>IFERROR(IF(LEN(C2149)&gt;0,IF(LEN(INDEX(TasksList!$F$6:$F$25,MATCH(C2149,TasksList!$B$6:$B$25,0),1))=0,"not set!",INDEX(TasksList!$F$6:$F$25,MATCH(C2149,TasksList!$B$6:$B$25,0),1)),""),"")</f>
        <v/>
      </c>
      <c r="F2149" s="360" t="str">
        <f>IFERROR(IF(LEN(D2149)&gt;0,IF(LEN(INDEX(AdressBook!$D$6:$D$25,MATCH(D2149,AdressBook!$B$6:$B$25,0),1))=0,"",INDEX(AdressBook!$D$6:$D$25,MATCH(D2149,AdressBook!$B$6:$B$25,0),1)),""),"")</f>
        <v/>
      </c>
      <c r="G2149" s="361" t="str">
        <f>IFERROR(IF(LEN(INDEX(PlansAndNotes!$F$6:$F$4005,ROW(B2149)-ROW($C$3)))=0,"",INDEX(PlansAndNotes!$F$6:$F$4005,ROW(B2149)-ROW($C$3))),"")</f>
        <v/>
      </c>
      <c r="H2149" s="361" t="str">
        <f>IFERROR(IF(LEN(C2149)&gt;0,IF(LEN(INDEX(TasksList!$G$6:$G$25,MATCH(C2149,TasksList!$B$6:$B$25,0),1))=0,"",INDEX(TasksList!$G$6:$G$25,MATCH(C2149,TasksList!$B$6:$B$25,0),1)),""),"")</f>
        <v/>
      </c>
      <c r="N2149" s="362" t="str">
        <f>IFERROR(IF(LEN(INDEX(PlansAndNotes!$D$6:$D$4005,ROW(B2149)-ROW($C$3)))=0,"",INDEX(PlansAndNotes!$D$6:$D$4005,ROW(B2149)-ROW($C$3))),"")</f>
        <v/>
      </c>
      <c r="O2149" s="165" t="str">
        <f t="shared" si="238"/>
        <v/>
      </c>
      <c r="P2149" s="363" t="str">
        <f>IFERROR(IF(LEN(INDEX(PlansAndNotes!$E$6:$E$4005,ROW(B2149)-ROW($C$3)))=0,"",INDEX(PlansAndNotes!$E$6:$E$4005,ROW(B2149)-ROW($C$3))),"")</f>
        <v/>
      </c>
      <c r="Q2149" s="363" t="str">
        <f>IFERROR(IF(LEN(INDEX(PlansAndNotes!$G$6:$G$4005,ROW(B2149)-ROW($C$3)))=0,"",INDEX(PlansAndNotes!$G$6:$G$4005,ROW(B2149)-ROW($C$3))),"")</f>
        <v/>
      </c>
      <c r="R2149" s="361" t="str">
        <f>IFERROR(IF(LEN(D2149)&gt;0,IF(LEN(INDEX(AdressBook!$C$6:$C$25,MATCH(D2149,AdressBook!$B$6:$B$25,0),1))=0,"",INDEX(AdressBook!$C$6:$C$25,MATCH(D2149,AdressBook!$B$6:$B$25,0),1)),""),"")</f>
        <v/>
      </c>
      <c r="S2149" s="165">
        <f>IF(LEN(C2149)&gt;0,IFERROR(IF(MATCH(C2149,C2150:$C$4004,0)&gt;0,-1,ROW(S2149)-ROW($S$3)),ROW(S2149)-ROW($S$3)),-1)</f>
        <v>-1</v>
      </c>
      <c r="T2149" s="165">
        <f t="shared" si="239"/>
        <v>0</v>
      </c>
      <c r="U2149" s="165" t="str">
        <f t="shared" si="240"/>
        <v/>
      </c>
      <c r="V2149" s="165" t="str">
        <f>IFERROR(IF(OR(C2149="",S2149&lt;0),"",IF(SUBTOTAL(3,C2149:C2149)=0,-1,SUBTOTAL(3,$C$4:C2149))),"")</f>
        <v/>
      </c>
      <c r="W2149" s="156" t="str">
        <f t="array" ref="W2149">IF(LEN(C2149)&gt;0,IFERROR(IF(MATCH(C2149,$C$3:$C2148,0)&gt;0,N2149-INDEX($N$3:N2148,SUMPRODUCT(MAX(ROW($C$3:$C2148)*(C2149=$C$3:$C2148)))-2,1),""),""),"")</f>
        <v/>
      </c>
      <c r="X2149" s="156">
        <f t="shared" ca="1" si="241"/>
        <v>1</v>
      </c>
      <c r="Y2149" s="156">
        <f t="shared" ca="1" si="242"/>
        <v>1</v>
      </c>
    </row>
    <row r="2150" spans="2:25" hidden="1" x14ac:dyDescent="0.25">
      <c r="B2150" s="390" t="str">
        <f>IFERROR(IF(LEN(INDEX(PlansAndNotes!$B$6:$B$2005,ROW(A2150)-ROW($B$3)))=0,"",INDEX(PlansAndNotes!$B$6:$B$2005,ROW(A2150)-ROW($B$3))),"")</f>
        <v/>
      </c>
      <c r="C2150" s="387" t="str">
        <f t="shared" si="243"/>
        <v/>
      </c>
      <c r="D2150" s="361" t="str">
        <f>IFERROR(IF(LEN(C2150)&gt;0,IF(LEN(INDEX(TasksList!$C$6:$C$25,MATCH(C2150,TasksList!$B$6:$B$25,0),1))=0,"",INDEX(TasksList!$C$6:$C$25,MATCH(C2150,TasksList!$B$6:$B$25,0),1)),""),"")</f>
        <v/>
      </c>
      <c r="E2150" s="361" t="str">
        <f>IFERROR(IF(LEN(C2150)&gt;0,IF(LEN(INDEX(TasksList!$F$6:$F$25,MATCH(C2150,TasksList!$B$6:$B$25,0),1))=0,"not set!",INDEX(TasksList!$F$6:$F$25,MATCH(C2150,TasksList!$B$6:$B$25,0),1)),""),"")</f>
        <v/>
      </c>
      <c r="F2150" s="360" t="str">
        <f>IFERROR(IF(LEN(D2150)&gt;0,IF(LEN(INDEX(AdressBook!$D$6:$D$25,MATCH(D2150,AdressBook!$B$6:$B$25,0),1))=0,"",INDEX(AdressBook!$D$6:$D$25,MATCH(D2150,AdressBook!$B$6:$B$25,0),1)),""),"")</f>
        <v/>
      </c>
      <c r="G2150" s="361" t="str">
        <f>IFERROR(IF(LEN(INDEX(PlansAndNotes!$F$6:$F$4005,ROW(B2150)-ROW($C$3)))=0,"",INDEX(PlansAndNotes!$F$6:$F$4005,ROW(B2150)-ROW($C$3))),"")</f>
        <v/>
      </c>
      <c r="H2150" s="361" t="str">
        <f>IFERROR(IF(LEN(C2150)&gt;0,IF(LEN(INDEX(TasksList!$G$6:$G$25,MATCH(C2150,TasksList!$B$6:$B$25,0),1))=0,"",INDEX(TasksList!$G$6:$G$25,MATCH(C2150,TasksList!$B$6:$B$25,0),1)),""),"")</f>
        <v/>
      </c>
      <c r="N2150" s="362" t="str">
        <f>IFERROR(IF(LEN(INDEX(PlansAndNotes!$D$6:$D$4005,ROW(B2150)-ROW($C$3)))=0,"",INDEX(PlansAndNotes!$D$6:$D$4005,ROW(B2150)-ROW($C$3))),"")</f>
        <v/>
      </c>
      <c r="O2150" s="165" t="str">
        <f t="shared" si="238"/>
        <v/>
      </c>
      <c r="P2150" s="363" t="str">
        <f>IFERROR(IF(LEN(INDEX(PlansAndNotes!$E$6:$E$4005,ROW(B2150)-ROW($C$3)))=0,"",INDEX(PlansAndNotes!$E$6:$E$4005,ROW(B2150)-ROW($C$3))),"")</f>
        <v/>
      </c>
      <c r="Q2150" s="363" t="str">
        <f>IFERROR(IF(LEN(INDEX(PlansAndNotes!$G$6:$G$4005,ROW(B2150)-ROW($C$3)))=0,"",INDEX(PlansAndNotes!$G$6:$G$4005,ROW(B2150)-ROW($C$3))),"")</f>
        <v/>
      </c>
      <c r="R2150" s="361" t="str">
        <f>IFERROR(IF(LEN(D2150)&gt;0,IF(LEN(INDEX(AdressBook!$C$6:$C$25,MATCH(D2150,AdressBook!$B$6:$B$25,0),1))=0,"",INDEX(AdressBook!$C$6:$C$25,MATCH(D2150,AdressBook!$B$6:$B$25,0),1)),""),"")</f>
        <v/>
      </c>
      <c r="S2150" s="165">
        <f>IF(LEN(C2150)&gt;0,IFERROR(IF(MATCH(C2150,C2151:$C$4004,0)&gt;0,-1,ROW(S2150)-ROW($S$3)),ROW(S2150)-ROW($S$3)),-1)</f>
        <v>-1</v>
      </c>
      <c r="T2150" s="165">
        <f t="shared" si="239"/>
        <v>0</v>
      </c>
      <c r="U2150" s="165" t="str">
        <f t="shared" si="240"/>
        <v/>
      </c>
      <c r="V2150" s="165" t="str">
        <f>IFERROR(IF(OR(C2150="",S2150&lt;0),"",IF(SUBTOTAL(3,C2150:C2150)=0,-1,SUBTOTAL(3,$C$4:C2150))),"")</f>
        <v/>
      </c>
      <c r="W2150" s="156" t="str">
        <f t="array" ref="W2150">IF(LEN(C2150)&gt;0,IFERROR(IF(MATCH(C2150,$C$3:$C2149,0)&gt;0,N2150-INDEX($N$3:N2149,SUMPRODUCT(MAX(ROW($C$3:$C2149)*(C2150=$C$3:$C2149)))-2,1),""),""),"")</f>
        <v/>
      </c>
      <c r="X2150" s="156">
        <f t="shared" ca="1" si="241"/>
        <v>1</v>
      </c>
      <c r="Y2150" s="156">
        <f t="shared" ca="1" si="242"/>
        <v>1</v>
      </c>
    </row>
    <row r="2151" spans="2:25" hidden="1" x14ac:dyDescent="0.25">
      <c r="B2151" s="390" t="str">
        <f>IFERROR(IF(LEN(INDEX(PlansAndNotes!$B$6:$B$2005,ROW(A2151)-ROW($B$3)))=0,"",INDEX(PlansAndNotes!$B$6:$B$2005,ROW(A2151)-ROW($B$3))),"")</f>
        <v/>
      </c>
      <c r="C2151" s="387" t="str">
        <f t="shared" si="243"/>
        <v/>
      </c>
      <c r="D2151" s="361" t="str">
        <f>IFERROR(IF(LEN(C2151)&gt;0,IF(LEN(INDEX(TasksList!$C$6:$C$25,MATCH(C2151,TasksList!$B$6:$B$25,0),1))=0,"",INDEX(TasksList!$C$6:$C$25,MATCH(C2151,TasksList!$B$6:$B$25,0),1)),""),"")</f>
        <v/>
      </c>
      <c r="E2151" s="361" t="str">
        <f>IFERROR(IF(LEN(C2151)&gt;0,IF(LEN(INDEX(TasksList!$F$6:$F$25,MATCH(C2151,TasksList!$B$6:$B$25,0),1))=0,"not set!",INDEX(TasksList!$F$6:$F$25,MATCH(C2151,TasksList!$B$6:$B$25,0),1)),""),"")</f>
        <v/>
      </c>
      <c r="F2151" s="360" t="str">
        <f>IFERROR(IF(LEN(D2151)&gt;0,IF(LEN(INDEX(AdressBook!$D$6:$D$25,MATCH(D2151,AdressBook!$B$6:$B$25,0),1))=0,"",INDEX(AdressBook!$D$6:$D$25,MATCH(D2151,AdressBook!$B$6:$B$25,0),1)),""),"")</f>
        <v/>
      </c>
      <c r="G2151" s="361" t="str">
        <f>IFERROR(IF(LEN(INDEX(PlansAndNotes!$F$6:$F$4005,ROW(B2151)-ROW($C$3)))=0,"",INDEX(PlansAndNotes!$F$6:$F$4005,ROW(B2151)-ROW($C$3))),"")</f>
        <v/>
      </c>
      <c r="H2151" s="361" t="str">
        <f>IFERROR(IF(LEN(C2151)&gt;0,IF(LEN(INDEX(TasksList!$G$6:$G$25,MATCH(C2151,TasksList!$B$6:$B$25,0),1))=0,"",INDEX(TasksList!$G$6:$G$25,MATCH(C2151,TasksList!$B$6:$B$25,0),1)),""),"")</f>
        <v/>
      </c>
      <c r="N2151" s="362" t="str">
        <f>IFERROR(IF(LEN(INDEX(PlansAndNotes!$D$6:$D$4005,ROW(B2151)-ROW($C$3)))=0,"",INDEX(PlansAndNotes!$D$6:$D$4005,ROW(B2151)-ROW($C$3))),"")</f>
        <v/>
      </c>
      <c r="O2151" s="165" t="str">
        <f t="shared" si="238"/>
        <v/>
      </c>
      <c r="P2151" s="363" t="str">
        <f>IFERROR(IF(LEN(INDEX(PlansAndNotes!$E$6:$E$4005,ROW(B2151)-ROW($C$3)))=0,"",INDEX(PlansAndNotes!$E$6:$E$4005,ROW(B2151)-ROW($C$3))),"")</f>
        <v/>
      </c>
      <c r="Q2151" s="363" t="str">
        <f>IFERROR(IF(LEN(INDEX(PlansAndNotes!$G$6:$G$4005,ROW(B2151)-ROW($C$3)))=0,"",INDEX(PlansAndNotes!$G$6:$G$4005,ROW(B2151)-ROW($C$3))),"")</f>
        <v/>
      </c>
      <c r="R2151" s="361" t="str">
        <f>IFERROR(IF(LEN(D2151)&gt;0,IF(LEN(INDEX(AdressBook!$C$6:$C$25,MATCH(D2151,AdressBook!$B$6:$B$25,0),1))=0,"",INDEX(AdressBook!$C$6:$C$25,MATCH(D2151,AdressBook!$B$6:$B$25,0),1)),""),"")</f>
        <v/>
      </c>
      <c r="S2151" s="165">
        <f>IF(LEN(C2151)&gt;0,IFERROR(IF(MATCH(C2151,C2152:$C$4004,0)&gt;0,-1,ROW(S2151)-ROW($S$3)),ROW(S2151)-ROW($S$3)),-1)</f>
        <v>-1</v>
      </c>
      <c r="T2151" s="165">
        <f t="shared" si="239"/>
        <v>0</v>
      </c>
      <c r="U2151" s="165" t="str">
        <f t="shared" si="240"/>
        <v/>
      </c>
      <c r="V2151" s="165" t="str">
        <f>IFERROR(IF(OR(C2151="",S2151&lt;0),"",IF(SUBTOTAL(3,C2151:C2151)=0,-1,SUBTOTAL(3,$C$4:C2151))),"")</f>
        <v/>
      </c>
      <c r="W2151" s="156" t="str">
        <f t="array" ref="W2151">IF(LEN(C2151)&gt;0,IFERROR(IF(MATCH(C2151,$C$3:$C2150,0)&gt;0,N2151-INDEX($N$3:N2150,SUMPRODUCT(MAX(ROW($C$3:$C2150)*(C2151=$C$3:$C2150)))-2,1),""),""),"")</f>
        <v/>
      </c>
      <c r="X2151" s="156">
        <f t="shared" ca="1" si="241"/>
        <v>1</v>
      </c>
      <c r="Y2151" s="156">
        <f t="shared" ca="1" si="242"/>
        <v>1</v>
      </c>
    </row>
    <row r="2152" spans="2:25" hidden="1" x14ac:dyDescent="0.25">
      <c r="B2152" s="390" t="str">
        <f>IFERROR(IF(LEN(INDEX(PlansAndNotes!$B$6:$B$2005,ROW(A2152)-ROW($B$3)))=0,"",INDEX(PlansAndNotes!$B$6:$B$2005,ROW(A2152)-ROW($B$3))),"")</f>
        <v/>
      </c>
      <c r="C2152" s="387" t="str">
        <f t="shared" si="243"/>
        <v/>
      </c>
      <c r="D2152" s="361" t="str">
        <f>IFERROR(IF(LEN(C2152)&gt;0,IF(LEN(INDEX(TasksList!$C$6:$C$25,MATCH(C2152,TasksList!$B$6:$B$25,0),1))=0,"",INDEX(TasksList!$C$6:$C$25,MATCH(C2152,TasksList!$B$6:$B$25,0),1)),""),"")</f>
        <v/>
      </c>
      <c r="E2152" s="361" t="str">
        <f>IFERROR(IF(LEN(C2152)&gt;0,IF(LEN(INDEX(TasksList!$F$6:$F$25,MATCH(C2152,TasksList!$B$6:$B$25,0),1))=0,"not set!",INDEX(TasksList!$F$6:$F$25,MATCH(C2152,TasksList!$B$6:$B$25,0),1)),""),"")</f>
        <v/>
      </c>
      <c r="F2152" s="360" t="str">
        <f>IFERROR(IF(LEN(D2152)&gt;0,IF(LEN(INDEX(AdressBook!$D$6:$D$25,MATCH(D2152,AdressBook!$B$6:$B$25,0),1))=0,"",INDEX(AdressBook!$D$6:$D$25,MATCH(D2152,AdressBook!$B$6:$B$25,0),1)),""),"")</f>
        <v/>
      </c>
      <c r="G2152" s="361" t="str">
        <f>IFERROR(IF(LEN(INDEX(PlansAndNotes!$F$6:$F$4005,ROW(B2152)-ROW($C$3)))=0,"",INDEX(PlansAndNotes!$F$6:$F$4005,ROW(B2152)-ROW($C$3))),"")</f>
        <v/>
      </c>
      <c r="H2152" s="361" t="str">
        <f>IFERROR(IF(LEN(C2152)&gt;0,IF(LEN(INDEX(TasksList!$G$6:$G$25,MATCH(C2152,TasksList!$B$6:$B$25,0),1))=0,"",INDEX(TasksList!$G$6:$G$25,MATCH(C2152,TasksList!$B$6:$B$25,0),1)),""),"")</f>
        <v/>
      </c>
      <c r="N2152" s="362" t="str">
        <f>IFERROR(IF(LEN(INDEX(PlansAndNotes!$D$6:$D$4005,ROW(B2152)-ROW($C$3)))=0,"",INDEX(PlansAndNotes!$D$6:$D$4005,ROW(B2152)-ROW($C$3))),"")</f>
        <v/>
      </c>
      <c r="O2152" s="165" t="str">
        <f t="shared" si="238"/>
        <v/>
      </c>
      <c r="P2152" s="363" t="str">
        <f>IFERROR(IF(LEN(INDEX(PlansAndNotes!$E$6:$E$4005,ROW(B2152)-ROW($C$3)))=0,"",INDEX(PlansAndNotes!$E$6:$E$4005,ROW(B2152)-ROW($C$3))),"")</f>
        <v/>
      </c>
      <c r="Q2152" s="363" t="str">
        <f>IFERROR(IF(LEN(INDEX(PlansAndNotes!$G$6:$G$4005,ROW(B2152)-ROW($C$3)))=0,"",INDEX(PlansAndNotes!$G$6:$G$4005,ROW(B2152)-ROW($C$3))),"")</f>
        <v/>
      </c>
      <c r="R2152" s="361" t="str">
        <f>IFERROR(IF(LEN(D2152)&gt;0,IF(LEN(INDEX(AdressBook!$C$6:$C$25,MATCH(D2152,AdressBook!$B$6:$B$25,0),1))=0,"",INDEX(AdressBook!$C$6:$C$25,MATCH(D2152,AdressBook!$B$6:$B$25,0),1)),""),"")</f>
        <v/>
      </c>
      <c r="S2152" s="165">
        <f>IF(LEN(C2152)&gt;0,IFERROR(IF(MATCH(C2152,C2153:$C$4004,0)&gt;0,-1,ROW(S2152)-ROW($S$3)),ROW(S2152)-ROW($S$3)),-1)</f>
        <v>-1</v>
      </c>
      <c r="T2152" s="165">
        <f t="shared" si="239"/>
        <v>0</v>
      </c>
      <c r="U2152" s="165" t="str">
        <f t="shared" si="240"/>
        <v/>
      </c>
      <c r="V2152" s="165" t="str">
        <f>IFERROR(IF(OR(C2152="",S2152&lt;0),"",IF(SUBTOTAL(3,C2152:C2152)=0,-1,SUBTOTAL(3,$C$4:C2152))),"")</f>
        <v/>
      </c>
      <c r="W2152" s="156" t="str">
        <f t="array" ref="W2152">IF(LEN(C2152)&gt;0,IFERROR(IF(MATCH(C2152,$C$3:$C2151,0)&gt;0,N2152-INDEX($N$3:N2151,SUMPRODUCT(MAX(ROW($C$3:$C2151)*(C2152=$C$3:$C2151)))-2,1),""),""),"")</f>
        <v/>
      </c>
      <c r="X2152" s="156">
        <f t="shared" ca="1" si="241"/>
        <v>1</v>
      </c>
      <c r="Y2152" s="156">
        <f t="shared" ca="1" si="242"/>
        <v>1</v>
      </c>
    </row>
    <row r="2153" spans="2:25" hidden="1" x14ac:dyDescent="0.25">
      <c r="B2153" s="390" t="str">
        <f>IFERROR(IF(LEN(INDEX(PlansAndNotes!$B$6:$B$2005,ROW(A2153)-ROW($B$3)))=0,"",INDEX(PlansAndNotes!$B$6:$B$2005,ROW(A2153)-ROW($B$3))),"")</f>
        <v/>
      </c>
      <c r="C2153" s="387" t="str">
        <f t="shared" si="243"/>
        <v/>
      </c>
      <c r="D2153" s="361" t="str">
        <f>IFERROR(IF(LEN(C2153)&gt;0,IF(LEN(INDEX(TasksList!$C$6:$C$25,MATCH(C2153,TasksList!$B$6:$B$25,0),1))=0,"",INDEX(TasksList!$C$6:$C$25,MATCH(C2153,TasksList!$B$6:$B$25,0),1)),""),"")</f>
        <v/>
      </c>
      <c r="E2153" s="361" t="str">
        <f>IFERROR(IF(LEN(C2153)&gt;0,IF(LEN(INDEX(TasksList!$F$6:$F$25,MATCH(C2153,TasksList!$B$6:$B$25,0),1))=0,"not set!",INDEX(TasksList!$F$6:$F$25,MATCH(C2153,TasksList!$B$6:$B$25,0),1)),""),"")</f>
        <v/>
      </c>
      <c r="F2153" s="360" t="str">
        <f>IFERROR(IF(LEN(D2153)&gt;0,IF(LEN(INDEX(AdressBook!$D$6:$D$25,MATCH(D2153,AdressBook!$B$6:$B$25,0),1))=0,"",INDEX(AdressBook!$D$6:$D$25,MATCH(D2153,AdressBook!$B$6:$B$25,0),1)),""),"")</f>
        <v/>
      </c>
      <c r="G2153" s="361" t="str">
        <f>IFERROR(IF(LEN(INDEX(PlansAndNotes!$F$6:$F$4005,ROW(B2153)-ROW($C$3)))=0,"",INDEX(PlansAndNotes!$F$6:$F$4005,ROW(B2153)-ROW($C$3))),"")</f>
        <v/>
      </c>
      <c r="H2153" s="361" t="str">
        <f>IFERROR(IF(LEN(C2153)&gt;0,IF(LEN(INDEX(TasksList!$G$6:$G$25,MATCH(C2153,TasksList!$B$6:$B$25,0),1))=0,"",INDEX(TasksList!$G$6:$G$25,MATCH(C2153,TasksList!$B$6:$B$25,0),1)),""),"")</f>
        <v/>
      </c>
      <c r="N2153" s="362" t="str">
        <f>IFERROR(IF(LEN(INDEX(PlansAndNotes!$D$6:$D$4005,ROW(B2153)-ROW($C$3)))=0,"",INDEX(PlansAndNotes!$D$6:$D$4005,ROW(B2153)-ROW($C$3))),"")</f>
        <v/>
      </c>
      <c r="O2153" s="165" t="str">
        <f t="shared" si="238"/>
        <v/>
      </c>
      <c r="P2153" s="363" t="str">
        <f>IFERROR(IF(LEN(INDEX(PlansAndNotes!$E$6:$E$4005,ROW(B2153)-ROW($C$3)))=0,"",INDEX(PlansAndNotes!$E$6:$E$4005,ROW(B2153)-ROW($C$3))),"")</f>
        <v/>
      </c>
      <c r="Q2153" s="363" t="str">
        <f>IFERROR(IF(LEN(INDEX(PlansAndNotes!$G$6:$G$4005,ROW(B2153)-ROW($C$3)))=0,"",INDEX(PlansAndNotes!$G$6:$G$4005,ROW(B2153)-ROW($C$3))),"")</f>
        <v/>
      </c>
      <c r="R2153" s="361" t="str">
        <f>IFERROR(IF(LEN(D2153)&gt;0,IF(LEN(INDEX(AdressBook!$C$6:$C$25,MATCH(D2153,AdressBook!$B$6:$B$25,0),1))=0,"",INDEX(AdressBook!$C$6:$C$25,MATCH(D2153,AdressBook!$B$6:$B$25,0),1)),""),"")</f>
        <v/>
      </c>
      <c r="S2153" s="165">
        <f>IF(LEN(C2153)&gt;0,IFERROR(IF(MATCH(C2153,C2154:$C$4004,0)&gt;0,-1,ROW(S2153)-ROW($S$3)),ROW(S2153)-ROW($S$3)),-1)</f>
        <v>-1</v>
      </c>
      <c r="T2153" s="165">
        <f t="shared" si="239"/>
        <v>0</v>
      </c>
      <c r="U2153" s="165" t="str">
        <f t="shared" si="240"/>
        <v/>
      </c>
      <c r="V2153" s="165" t="str">
        <f>IFERROR(IF(OR(C2153="",S2153&lt;0),"",IF(SUBTOTAL(3,C2153:C2153)=0,-1,SUBTOTAL(3,$C$4:C2153))),"")</f>
        <v/>
      </c>
      <c r="W2153" s="156" t="str">
        <f t="array" ref="W2153">IF(LEN(C2153)&gt;0,IFERROR(IF(MATCH(C2153,$C$3:$C2152,0)&gt;0,N2153-INDEX($N$3:N2152,SUMPRODUCT(MAX(ROW($C$3:$C2152)*(C2153=$C$3:$C2152)))-2,1),""),""),"")</f>
        <v/>
      </c>
      <c r="X2153" s="156">
        <f t="shared" ca="1" si="241"/>
        <v>1</v>
      </c>
      <c r="Y2153" s="156">
        <f t="shared" ca="1" si="242"/>
        <v>1</v>
      </c>
    </row>
    <row r="2154" spans="2:25" hidden="1" x14ac:dyDescent="0.25">
      <c r="B2154" s="390" t="str">
        <f>IFERROR(IF(LEN(INDEX(PlansAndNotes!$B$6:$B$2005,ROW(A2154)-ROW($B$3)))=0,"",INDEX(PlansAndNotes!$B$6:$B$2005,ROW(A2154)-ROW($B$3))),"")</f>
        <v/>
      </c>
      <c r="C2154" s="387" t="str">
        <f t="shared" si="243"/>
        <v/>
      </c>
      <c r="D2154" s="361" t="str">
        <f>IFERROR(IF(LEN(C2154)&gt;0,IF(LEN(INDEX(TasksList!$C$6:$C$25,MATCH(C2154,TasksList!$B$6:$B$25,0),1))=0,"",INDEX(TasksList!$C$6:$C$25,MATCH(C2154,TasksList!$B$6:$B$25,0),1)),""),"")</f>
        <v/>
      </c>
      <c r="E2154" s="361" t="str">
        <f>IFERROR(IF(LEN(C2154)&gt;0,IF(LEN(INDEX(TasksList!$F$6:$F$25,MATCH(C2154,TasksList!$B$6:$B$25,0),1))=0,"not set!",INDEX(TasksList!$F$6:$F$25,MATCH(C2154,TasksList!$B$6:$B$25,0),1)),""),"")</f>
        <v/>
      </c>
      <c r="F2154" s="360" t="str">
        <f>IFERROR(IF(LEN(D2154)&gt;0,IF(LEN(INDEX(AdressBook!$D$6:$D$25,MATCH(D2154,AdressBook!$B$6:$B$25,0),1))=0,"",INDEX(AdressBook!$D$6:$D$25,MATCH(D2154,AdressBook!$B$6:$B$25,0),1)),""),"")</f>
        <v/>
      </c>
      <c r="G2154" s="361" t="str">
        <f>IFERROR(IF(LEN(INDEX(PlansAndNotes!$F$6:$F$4005,ROW(B2154)-ROW($C$3)))=0,"",INDEX(PlansAndNotes!$F$6:$F$4005,ROW(B2154)-ROW($C$3))),"")</f>
        <v/>
      </c>
      <c r="H2154" s="361" t="str">
        <f>IFERROR(IF(LEN(C2154)&gt;0,IF(LEN(INDEX(TasksList!$G$6:$G$25,MATCH(C2154,TasksList!$B$6:$B$25,0),1))=0,"",INDEX(TasksList!$G$6:$G$25,MATCH(C2154,TasksList!$B$6:$B$25,0),1)),""),"")</f>
        <v/>
      </c>
      <c r="N2154" s="362" t="str">
        <f>IFERROR(IF(LEN(INDEX(PlansAndNotes!$D$6:$D$4005,ROW(B2154)-ROW($C$3)))=0,"",INDEX(PlansAndNotes!$D$6:$D$4005,ROW(B2154)-ROW($C$3))),"")</f>
        <v/>
      </c>
      <c r="O2154" s="165" t="str">
        <f t="shared" si="238"/>
        <v/>
      </c>
      <c r="P2154" s="363" t="str">
        <f>IFERROR(IF(LEN(INDEX(PlansAndNotes!$E$6:$E$4005,ROW(B2154)-ROW($C$3)))=0,"",INDEX(PlansAndNotes!$E$6:$E$4005,ROW(B2154)-ROW($C$3))),"")</f>
        <v/>
      </c>
      <c r="Q2154" s="363" t="str">
        <f>IFERROR(IF(LEN(INDEX(PlansAndNotes!$G$6:$G$4005,ROW(B2154)-ROW($C$3)))=0,"",INDEX(PlansAndNotes!$G$6:$G$4005,ROW(B2154)-ROW($C$3))),"")</f>
        <v/>
      </c>
      <c r="R2154" s="361" t="str">
        <f>IFERROR(IF(LEN(D2154)&gt;0,IF(LEN(INDEX(AdressBook!$C$6:$C$25,MATCH(D2154,AdressBook!$B$6:$B$25,0),1))=0,"",INDEX(AdressBook!$C$6:$C$25,MATCH(D2154,AdressBook!$B$6:$B$25,0),1)),""),"")</f>
        <v/>
      </c>
      <c r="S2154" s="165">
        <f>IF(LEN(C2154)&gt;0,IFERROR(IF(MATCH(C2154,C2155:$C$4004,0)&gt;0,-1,ROW(S2154)-ROW($S$3)),ROW(S2154)-ROW($S$3)),-1)</f>
        <v>-1</v>
      </c>
      <c r="T2154" s="165">
        <f t="shared" si="239"/>
        <v>0</v>
      </c>
      <c r="U2154" s="165" t="str">
        <f t="shared" si="240"/>
        <v/>
      </c>
      <c r="V2154" s="165" t="str">
        <f>IFERROR(IF(OR(C2154="",S2154&lt;0),"",IF(SUBTOTAL(3,C2154:C2154)=0,-1,SUBTOTAL(3,$C$4:C2154))),"")</f>
        <v/>
      </c>
      <c r="W2154" s="156" t="str">
        <f t="array" ref="W2154">IF(LEN(C2154)&gt;0,IFERROR(IF(MATCH(C2154,$C$3:$C2153,0)&gt;0,N2154-INDEX($N$3:N2153,SUMPRODUCT(MAX(ROW($C$3:$C2153)*(C2154=$C$3:$C2153)))-2,1),""),""),"")</f>
        <v/>
      </c>
      <c r="X2154" s="156">
        <f t="shared" ca="1" si="241"/>
        <v>1</v>
      </c>
      <c r="Y2154" s="156">
        <f t="shared" ca="1" si="242"/>
        <v>1</v>
      </c>
    </row>
    <row r="2155" spans="2:25" hidden="1" x14ac:dyDescent="0.25">
      <c r="B2155" s="390" t="str">
        <f>IFERROR(IF(LEN(INDEX(PlansAndNotes!$B$6:$B$2005,ROW(A2155)-ROW($B$3)))=0,"",INDEX(PlansAndNotes!$B$6:$B$2005,ROW(A2155)-ROW($B$3))),"")</f>
        <v/>
      </c>
      <c r="C2155" s="387" t="str">
        <f t="shared" si="243"/>
        <v/>
      </c>
      <c r="D2155" s="361" t="str">
        <f>IFERROR(IF(LEN(C2155)&gt;0,IF(LEN(INDEX(TasksList!$C$6:$C$25,MATCH(C2155,TasksList!$B$6:$B$25,0),1))=0,"",INDEX(TasksList!$C$6:$C$25,MATCH(C2155,TasksList!$B$6:$B$25,0),1)),""),"")</f>
        <v/>
      </c>
      <c r="E2155" s="361" t="str">
        <f>IFERROR(IF(LEN(C2155)&gt;0,IF(LEN(INDEX(TasksList!$F$6:$F$25,MATCH(C2155,TasksList!$B$6:$B$25,0),1))=0,"not set!",INDEX(TasksList!$F$6:$F$25,MATCH(C2155,TasksList!$B$6:$B$25,0),1)),""),"")</f>
        <v/>
      </c>
      <c r="F2155" s="360" t="str">
        <f>IFERROR(IF(LEN(D2155)&gt;0,IF(LEN(INDEX(AdressBook!$D$6:$D$25,MATCH(D2155,AdressBook!$B$6:$B$25,0),1))=0,"",INDEX(AdressBook!$D$6:$D$25,MATCH(D2155,AdressBook!$B$6:$B$25,0),1)),""),"")</f>
        <v/>
      </c>
      <c r="G2155" s="361" t="str">
        <f>IFERROR(IF(LEN(INDEX(PlansAndNotes!$F$6:$F$4005,ROW(B2155)-ROW($C$3)))=0,"",INDEX(PlansAndNotes!$F$6:$F$4005,ROW(B2155)-ROW($C$3))),"")</f>
        <v/>
      </c>
      <c r="H2155" s="361" t="str">
        <f>IFERROR(IF(LEN(C2155)&gt;0,IF(LEN(INDEX(TasksList!$G$6:$G$25,MATCH(C2155,TasksList!$B$6:$B$25,0),1))=0,"",INDEX(TasksList!$G$6:$G$25,MATCH(C2155,TasksList!$B$6:$B$25,0),1)),""),"")</f>
        <v/>
      </c>
      <c r="N2155" s="362" t="str">
        <f>IFERROR(IF(LEN(INDEX(PlansAndNotes!$D$6:$D$4005,ROW(B2155)-ROW($C$3)))=0,"",INDEX(PlansAndNotes!$D$6:$D$4005,ROW(B2155)-ROW($C$3))),"")</f>
        <v/>
      </c>
      <c r="O2155" s="165" t="str">
        <f t="shared" si="238"/>
        <v/>
      </c>
      <c r="P2155" s="363" t="str">
        <f>IFERROR(IF(LEN(INDEX(PlansAndNotes!$E$6:$E$4005,ROW(B2155)-ROW($C$3)))=0,"",INDEX(PlansAndNotes!$E$6:$E$4005,ROW(B2155)-ROW($C$3))),"")</f>
        <v/>
      </c>
      <c r="Q2155" s="363" t="str">
        <f>IFERROR(IF(LEN(INDEX(PlansAndNotes!$G$6:$G$4005,ROW(B2155)-ROW($C$3)))=0,"",INDEX(PlansAndNotes!$G$6:$G$4005,ROW(B2155)-ROW($C$3))),"")</f>
        <v/>
      </c>
      <c r="R2155" s="361" t="str">
        <f>IFERROR(IF(LEN(D2155)&gt;0,IF(LEN(INDEX(AdressBook!$C$6:$C$25,MATCH(D2155,AdressBook!$B$6:$B$25,0),1))=0,"",INDEX(AdressBook!$C$6:$C$25,MATCH(D2155,AdressBook!$B$6:$B$25,0),1)),""),"")</f>
        <v/>
      </c>
      <c r="S2155" s="165">
        <f>IF(LEN(C2155)&gt;0,IFERROR(IF(MATCH(C2155,C2156:$C$4004,0)&gt;0,-1,ROW(S2155)-ROW($S$3)),ROW(S2155)-ROW($S$3)),-1)</f>
        <v>-1</v>
      </c>
      <c r="T2155" s="165">
        <f t="shared" si="239"/>
        <v>0</v>
      </c>
      <c r="U2155" s="165" t="str">
        <f t="shared" si="240"/>
        <v/>
      </c>
      <c r="V2155" s="165" t="str">
        <f>IFERROR(IF(OR(C2155="",S2155&lt;0),"",IF(SUBTOTAL(3,C2155:C2155)=0,-1,SUBTOTAL(3,$C$4:C2155))),"")</f>
        <v/>
      </c>
      <c r="W2155" s="156" t="str">
        <f t="array" ref="W2155">IF(LEN(C2155)&gt;0,IFERROR(IF(MATCH(C2155,$C$3:$C2154,0)&gt;0,N2155-INDEX($N$3:N2154,SUMPRODUCT(MAX(ROW($C$3:$C2154)*(C2155=$C$3:$C2154)))-2,1),""),""),"")</f>
        <v/>
      </c>
      <c r="X2155" s="156">
        <f t="shared" ca="1" si="241"/>
        <v>1</v>
      </c>
      <c r="Y2155" s="156">
        <f t="shared" ca="1" si="242"/>
        <v>1</v>
      </c>
    </row>
    <row r="2156" spans="2:25" hidden="1" x14ac:dyDescent="0.25">
      <c r="B2156" s="390" t="str">
        <f>IFERROR(IF(LEN(INDEX(PlansAndNotes!$B$6:$B$2005,ROW(A2156)-ROW($B$3)))=0,"",INDEX(PlansAndNotes!$B$6:$B$2005,ROW(A2156)-ROW($B$3))),"")</f>
        <v/>
      </c>
      <c r="C2156" s="387" t="str">
        <f t="shared" si="243"/>
        <v/>
      </c>
      <c r="D2156" s="361" t="str">
        <f>IFERROR(IF(LEN(C2156)&gt;0,IF(LEN(INDEX(TasksList!$C$6:$C$25,MATCH(C2156,TasksList!$B$6:$B$25,0),1))=0,"",INDEX(TasksList!$C$6:$C$25,MATCH(C2156,TasksList!$B$6:$B$25,0),1)),""),"")</f>
        <v/>
      </c>
      <c r="E2156" s="361" t="str">
        <f>IFERROR(IF(LEN(C2156)&gt;0,IF(LEN(INDEX(TasksList!$F$6:$F$25,MATCH(C2156,TasksList!$B$6:$B$25,0),1))=0,"not set!",INDEX(TasksList!$F$6:$F$25,MATCH(C2156,TasksList!$B$6:$B$25,0),1)),""),"")</f>
        <v/>
      </c>
      <c r="F2156" s="360" t="str">
        <f>IFERROR(IF(LEN(D2156)&gt;0,IF(LEN(INDEX(AdressBook!$D$6:$D$25,MATCH(D2156,AdressBook!$B$6:$B$25,0),1))=0,"",INDEX(AdressBook!$D$6:$D$25,MATCH(D2156,AdressBook!$B$6:$B$25,0),1)),""),"")</f>
        <v/>
      </c>
      <c r="G2156" s="361" t="str">
        <f>IFERROR(IF(LEN(INDEX(PlansAndNotes!$F$6:$F$4005,ROW(B2156)-ROW($C$3)))=0,"",INDEX(PlansAndNotes!$F$6:$F$4005,ROW(B2156)-ROW($C$3))),"")</f>
        <v/>
      </c>
      <c r="H2156" s="361" t="str">
        <f>IFERROR(IF(LEN(C2156)&gt;0,IF(LEN(INDEX(TasksList!$G$6:$G$25,MATCH(C2156,TasksList!$B$6:$B$25,0),1))=0,"",INDEX(TasksList!$G$6:$G$25,MATCH(C2156,TasksList!$B$6:$B$25,0),1)),""),"")</f>
        <v/>
      </c>
      <c r="N2156" s="362" t="str">
        <f>IFERROR(IF(LEN(INDEX(PlansAndNotes!$D$6:$D$4005,ROW(B2156)-ROW($C$3)))=0,"",INDEX(PlansAndNotes!$D$6:$D$4005,ROW(B2156)-ROW($C$3))),"")</f>
        <v/>
      </c>
      <c r="O2156" s="165" t="str">
        <f t="shared" si="238"/>
        <v/>
      </c>
      <c r="P2156" s="363" t="str">
        <f>IFERROR(IF(LEN(INDEX(PlansAndNotes!$E$6:$E$4005,ROW(B2156)-ROW($C$3)))=0,"",INDEX(PlansAndNotes!$E$6:$E$4005,ROW(B2156)-ROW($C$3))),"")</f>
        <v/>
      </c>
      <c r="Q2156" s="363" t="str">
        <f>IFERROR(IF(LEN(INDEX(PlansAndNotes!$G$6:$G$4005,ROW(B2156)-ROW($C$3)))=0,"",INDEX(PlansAndNotes!$G$6:$G$4005,ROW(B2156)-ROW($C$3))),"")</f>
        <v/>
      </c>
      <c r="R2156" s="361" t="str">
        <f>IFERROR(IF(LEN(D2156)&gt;0,IF(LEN(INDEX(AdressBook!$C$6:$C$25,MATCH(D2156,AdressBook!$B$6:$B$25,0),1))=0,"",INDEX(AdressBook!$C$6:$C$25,MATCH(D2156,AdressBook!$B$6:$B$25,0),1)),""),"")</f>
        <v/>
      </c>
      <c r="S2156" s="165">
        <f>IF(LEN(C2156)&gt;0,IFERROR(IF(MATCH(C2156,C2157:$C$4004,0)&gt;0,-1,ROW(S2156)-ROW($S$3)),ROW(S2156)-ROW($S$3)),-1)</f>
        <v>-1</v>
      </c>
      <c r="T2156" s="165">
        <f t="shared" si="239"/>
        <v>0</v>
      </c>
      <c r="U2156" s="165" t="str">
        <f t="shared" si="240"/>
        <v/>
      </c>
      <c r="V2156" s="165" t="str">
        <f>IFERROR(IF(OR(C2156="",S2156&lt;0),"",IF(SUBTOTAL(3,C2156:C2156)=0,-1,SUBTOTAL(3,$C$4:C2156))),"")</f>
        <v/>
      </c>
      <c r="W2156" s="156" t="str">
        <f t="array" ref="W2156">IF(LEN(C2156)&gt;0,IFERROR(IF(MATCH(C2156,$C$3:$C2155,0)&gt;0,N2156-INDEX($N$3:N2155,SUMPRODUCT(MAX(ROW($C$3:$C2155)*(C2156=$C$3:$C2155)))-2,1),""),""),"")</f>
        <v/>
      </c>
      <c r="X2156" s="156">
        <f t="shared" ca="1" si="241"/>
        <v>1</v>
      </c>
      <c r="Y2156" s="156">
        <f t="shared" ca="1" si="242"/>
        <v>1</v>
      </c>
    </row>
    <row r="2157" spans="2:25" hidden="1" x14ac:dyDescent="0.25">
      <c r="B2157" s="390" t="str">
        <f>IFERROR(IF(LEN(INDEX(PlansAndNotes!$B$6:$B$2005,ROW(A2157)-ROW($B$3)))=0,"",INDEX(PlansAndNotes!$B$6:$B$2005,ROW(A2157)-ROW($B$3))),"")</f>
        <v/>
      </c>
      <c r="C2157" s="387" t="str">
        <f t="shared" si="243"/>
        <v/>
      </c>
      <c r="D2157" s="361" t="str">
        <f>IFERROR(IF(LEN(C2157)&gt;0,IF(LEN(INDEX(TasksList!$C$6:$C$25,MATCH(C2157,TasksList!$B$6:$B$25,0),1))=0,"",INDEX(TasksList!$C$6:$C$25,MATCH(C2157,TasksList!$B$6:$B$25,0),1)),""),"")</f>
        <v/>
      </c>
      <c r="E2157" s="361" t="str">
        <f>IFERROR(IF(LEN(C2157)&gt;0,IF(LEN(INDEX(TasksList!$F$6:$F$25,MATCH(C2157,TasksList!$B$6:$B$25,0),1))=0,"not set!",INDEX(TasksList!$F$6:$F$25,MATCH(C2157,TasksList!$B$6:$B$25,0),1)),""),"")</f>
        <v/>
      </c>
      <c r="F2157" s="360" t="str">
        <f>IFERROR(IF(LEN(D2157)&gt;0,IF(LEN(INDEX(AdressBook!$D$6:$D$25,MATCH(D2157,AdressBook!$B$6:$B$25,0),1))=0,"",INDEX(AdressBook!$D$6:$D$25,MATCH(D2157,AdressBook!$B$6:$B$25,0),1)),""),"")</f>
        <v/>
      </c>
      <c r="G2157" s="361" t="str">
        <f>IFERROR(IF(LEN(INDEX(PlansAndNotes!$F$6:$F$4005,ROW(B2157)-ROW($C$3)))=0,"",INDEX(PlansAndNotes!$F$6:$F$4005,ROW(B2157)-ROW($C$3))),"")</f>
        <v/>
      </c>
      <c r="H2157" s="361" t="str">
        <f>IFERROR(IF(LEN(C2157)&gt;0,IF(LEN(INDEX(TasksList!$G$6:$G$25,MATCH(C2157,TasksList!$B$6:$B$25,0),1))=0,"",INDEX(TasksList!$G$6:$G$25,MATCH(C2157,TasksList!$B$6:$B$25,0),1)),""),"")</f>
        <v/>
      </c>
      <c r="N2157" s="362" t="str">
        <f>IFERROR(IF(LEN(INDEX(PlansAndNotes!$D$6:$D$4005,ROW(B2157)-ROW($C$3)))=0,"",INDEX(PlansAndNotes!$D$6:$D$4005,ROW(B2157)-ROW($C$3))),"")</f>
        <v/>
      </c>
      <c r="O2157" s="165" t="str">
        <f t="shared" si="238"/>
        <v/>
      </c>
      <c r="P2157" s="363" t="str">
        <f>IFERROR(IF(LEN(INDEX(PlansAndNotes!$E$6:$E$4005,ROW(B2157)-ROW($C$3)))=0,"",INDEX(PlansAndNotes!$E$6:$E$4005,ROW(B2157)-ROW($C$3))),"")</f>
        <v/>
      </c>
      <c r="Q2157" s="363" t="str">
        <f>IFERROR(IF(LEN(INDEX(PlansAndNotes!$G$6:$G$4005,ROW(B2157)-ROW($C$3)))=0,"",INDEX(PlansAndNotes!$G$6:$G$4005,ROW(B2157)-ROW($C$3))),"")</f>
        <v/>
      </c>
      <c r="R2157" s="361" t="str">
        <f>IFERROR(IF(LEN(D2157)&gt;0,IF(LEN(INDEX(AdressBook!$C$6:$C$25,MATCH(D2157,AdressBook!$B$6:$B$25,0),1))=0,"",INDEX(AdressBook!$C$6:$C$25,MATCH(D2157,AdressBook!$B$6:$B$25,0),1)),""),"")</f>
        <v/>
      </c>
      <c r="S2157" s="165">
        <f>IF(LEN(C2157)&gt;0,IFERROR(IF(MATCH(C2157,C2158:$C$4004,0)&gt;0,-1,ROW(S2157)-ROW($S$3)),ROW(S2157)-ROW($S$3)),-1)</f>
        <v>-1</v>
      </c>
      <c r="T2157" s="165">
        <f t="shared" si="239"/>
        <v>0</v>
      </c>
      <c r="U2157" s="165" t="str">
        <f t="shared" si="240"/>
        <v/>
      </c>
      <c r="V2157" s="165" t="str">
        <f>IFERROR(IF(OR(C2157="",S2157&lt;0),"",IF(SUBTOTAL(3,C2157:C2157)=0,-1,SUBTOTAL(3,$C$4:C2157))),"")</f>
        <v/>
      </c>
      <c r="W2157" s="156" t="str">
        <f t="array" ref="W2157">IF(LEN(C2157)&gt;0,IFERROR(IF(MATCH(C2157,$C$3:$C2156,0)&gt;0,N2157-INDEX($N$3:N2156,SUMPRODUCT(MAX(ROW($C$3:$C2156)*(C2157=$C$3:$C2156)))-2,1),""),""),"")</f>
        <v/>
      </c>
      <c r="X2157" s="156">
        <f t="shared" ca="1" si="241"/>
        <v>1</v>
      </c>
      <c r="Y2157" s="156">
        <f t="shared" ca="1" si="242"/>
        <v>1</v>
      </c>
    </row>
    <row r="2158" spans="2:25" hidden="1" x14ac:dyDescent="0.25">
      <c r="B2158" s="390" t="str">
        <f>IFERROR(IF(LEN(INDEX(PlansAndNotes!$B$6:$B$2005,ROW(A2158)-ROW($B$3)))=0,"",INDEX(PlansAndNotes!$B$6:$B$2005,ROW(A2158)-ROW($B$3))),"")</f>
        <v/>
      </c>
      <c r="C2158" s="387" t="str">
        <f t="shared" si="243"/>
        <v/>
      </c>
      <c r="D2158" s="361" t="str">
        <f>IFERROR(IF(LEN(C2158)&gt;0,IF(LEN(INDEX(TasksList!$C$6:$C$25,MATCH(C2158,TasksList!$B$6:$B$25,0),1))=0,"",INDEX(TasksList!$C$6:$C$25,MATCH(C2158,TasksList!$B$6:$B$25,0),1)),""),"")</f>
        <v/>
      </c>
      <c r="E2158" s="361" t="str">
        <f>IFERROR(IF(LEN(C2158)&gt;0,IF(LEN(INDEX(TasksList!$F$6:$F$25,MATCH(C2158,TasksList!$B$6:$B$25,0),1))=0,"not set!",INDEX(TasksList!$F$6:$F$25,MATCH(C2158,TasksList!$B$6:$B$25,0),1)),""),"")</f>
        <v/>
      </c>
      <c r="F2158" s="360" t="str">
        <f>IFERROR(IF(LEN(D2158)&gt;0,IF(LEN(INDEX(AdressBook!$D$6:$D$25,MATCH(D2158,AdressBook!$B$6:$B$25,0),1))=0,"",INDEX(AdressBook!$D$6:$D$25,MATCH(D2158,AdressBook!$B$6:$B$25,0),1)),""),"")</f>
        <v/>
      </c>
      <c r="G2158" s="361" t="str">
        <f>IFERROR(IF(LEN(INDEX(PlansAndNotes!$F$6:$F$4005,ROW(B2158)-ROW($C$3)))=0,"",INDEX(PlansAndNotes!$F$6:$F$4005,ROW(B2158)-ROW($C$3))),"")</f>
        <v/>
      </c>
      <c r="H2158" s="361" t="str">
        <f>IFERROR(IF(LEN(C2158)&gt;0,IF(LEN(INDEX(TasksList!$G$6:$G$25,MATCH(C2158,TasksList!$B$6:$B$25,0),1))=0,"",INDEX(TasksList!$G$6:$G$25,MATCH(C2158,TasksList!$B$6:$B$25,0),1)),""),"")</f>
        <v/>
      </c>
      <c r="N2158" s="362" t="str">
        <f>IFERROR(IF(LEN(INDEX(PlansAndNotes!$D$6:$D$4005,ROW(B2158)-ROW($C$3)))=0,"",INDEX(PlansAndNotes!$D$6:$D$4005,ROW(B2158)-ROW($C$3))),"")</f>
        <v/>
      </c>
      <c r="O2158" s="165" t="str">
        <f t="shared" si="238"/>
        <v/>
      </c>
      <c r="P2158" s="363" t="str">
        <f>IFERROR(IF(LEN(INDEX(PlansAndNotes!$E$6:$E$4005,ROW(B2158)-ROW($C$3)))=0,"",INDEX(PlansAndNotes!$E$6:$E$4005,ROW(B2158)-ROW($C$3))),"")</f>
        <v/>
      </c>
      <c r="Q2158" s="363" t="str">
        <f>IFERROR(IF(LEN(INDEX(PlansAndNotes!$G$6:$G$4005,ROW(B2158)-ROW($C$3)))=0,"",INDEX(PlansAndNotes!$G$6:$G$4005,ROW(B2158)-ROW($C$3))),"")</f>
        <v/>
      </c>
      <c r="R2158" s="361" t="str">
        <f>IFERROR(IF(LEN(D2158)&gt;0,IF(LEN(INDEX(AdressBook!$C$6:$C$25,MATCH(D2158,AdressBook!$B$6:$B$25,0),1))=0,"",INDEX(AdressBook!$C$6:$C$25,MATCH(D2158,AdressBook!$B$6:$B$25,0),1)),""),"")</f>
        <v/>
      </c>
      <c r="S2158" s="165">
        <f>IF(LEN(C2158)&gt;0,IFERROR(IF(MATCH(C2158,C2159:$C$4004,0)&gt;0,-1,ROW(S2158)-ROW($S$3)),ROW(S2158)-ROW($S$3)),-1)</f>
        <v>-1</v>
      </c>
      <c r="T2158" s="165">
        <f t="shared" si="239"/>
        <v>0</v>
      </c>
      <c r="U2158" s="165" t="str">
        <f t="shared" si="240"/>
        <v/>
      </c>
      <c r="V2158" s="165" t="str">
        <f>IFERROR(IF(OR(C2158="",S2158&lt;0),"",IF(SUBTOTAL(3,C2158:C2158)=0,-1,SUBTOTAL(3,$C$4:C2158))),"")</f>
        <v/>
      </c>
      <c r="W2158" s="156" t="str">
        <f t="array" ref="W2158">IF(LEN(C2158)&gt;0,IFERROR(IF(MATCH(C2158,$C$3:$C2157,0)&gt;0,N2158-INDEX($N$3:N2157,SUMPRODUCT(MAX(ROW($C$3:$C2157)*(C2158=$C$3:$C2157)))-2,1),""),""),"")</f>
        <v/>
      </c>
      <c r="X2158" s="156">
        <f t="shared" ca="1" si="241"/>
        <v>1</v>
      </c>
      <c r="Y2158" s="156">
        <f t="shared" ca="1" si="242"/>
        <v>1</v>
      </c>
    </row>
    <row r="2159" spans="2:25" hidden="1" x14ac:dyDescent="0.25">
      <c r="B2159" s="390" t="str">
        <f>IFERROR(IF(LEN(INDEX(PlansAndNotes!$B$6:$B$2005,ROW(A2159)-ROW($B$3)))=0,"",INDEX(PlansAndNotes!$B$6:$B$2005,ROW(A2159)-ROW($B$3))),"")</f>
        <v/>
      </c>
      <c r="C2159" s="387" t="str">
        <f t="shared" si="243"/>
        <v/>
      </c>
      <c r="D2159" s="361" t="str">
        <f>IFERROR(IF(LEN(C2159)&gt;0,IF(LEN(INDEX(TasksList!$C$6:$C$25,MATCH(C2159,TasksList!$B$6:$B$25,0),1))=0,"",INDEX(TasksList!$C$6:$C$25,MATCH(C2159,TasksList!$B$6:$B$25,0),1)),""),"")</f>
        <v/>
      </c>
      <c r="E2159" s="361" t="str">
        <f>IFERROR(IF(LEN(C2159)&gt;0,IF(LEN(INDEX(TasksList!$F$6:$F$25,MATCH(C2159,TasksList!$B$6:$B$25,0),1))=0,"not set!",INDEX(TasksList!$F$6:$F$25,MATCH(C2159,TasksList!$B$6:$B$25,0),1)),""),"")</f>
        <v/>
      </c>
      <c r="F2159" s="360" t="str">
        <f>IFERROR(IF(LEN(D2159)&gt;0,IF(LEN(INDEX(AdressBook!$D$6:$D$25,MATCH(D2159,AdressBook!$B$6:$B$25,0),1))=0,"",INDEX(AdressBook!$D$6:$D$25,MATCH(D2159,AdressBook!$B$6:$B$25,0),1)),""),"")</f>
        <v/>
      </c>
      <c r="G2159" s="361" t="str">
        <f>IFERROR(IF(LEN(INDEX(PlansAndNotes!$F$6:$F$4005,ROW(B2159)-ROW($C$3)))=0,"",INDEX(PlansAndNotes!$F$6:$F$4005,ROW(B2159)-ROW($C$3))),"")</f>
        <v/>
      </c>
      <c r="H2159" s="361" t="str">
        <f>IFERROR(IF(LEN(C2159)&gt;0,IF(LEN(INDEX(TasksList!$G$6:$G$25,MATCH(C2159,TasksList!$B$6:$B$25,0),1))=0,"",INDEX(TasksList!$G$6:$G$25,MATCH(C2159,TasksList!$B$6:$B$25,0),1)),""),"")</f>
        <v/>
      </c>
      <c r="N2159" s="362" t="str">
        <f>IFERROR(IF(LEN(INDEX(PlansAndNotes!$D$6:$D$4005,ROW(B2159)-ROW($C$3)))=0,"",INDEX(PlansAndNotes!$D$6:$D$4005,ROW(B2159)-ROW($C$3))),"")</f>
        <v/>
      </c>
      <c r="O2159" s="165" t="str">
        <f t="shared" si="238"/>
        <v/>
      </c>
      <c r="P2159" s="363" t="str">
        <f>IFERROR(IF(LEN(INDEX(PlansAndNotes!$E$6:$E$4005,ROW(B2159)-ROW($C$3)))=0,"",INDEX(PlansAndNotes!$E$6:$E$4005,ROW(B2159)-ROW($C$3))),"")</f>
        <v/>
      </c>
      <c r="Q2159" s="363" t="str">
        <f>IFERROR(IF(LEN(INDEX(PlansAndNotes!$G$6:$G$4005,ROW(B2159)-ROW($C$3)))=0,"",INDEX(PlansAndNotes!$G$6:$G$4005,ROW(B2159)-ROW($C$3))),"")</f>
        <v/>
      </c>
      <c r="R2159" s="361" t="str">
        <f>IFERROR(IF(LEN(D2159)&gt;0,IF(LEN(INDEX(AdressBook!$C$6:$C$25,MATCH(D2159,AdressBook!$B$6:$B$25,0),1))=0,"",INDEX(AdressBook!$C$6:$C$25,MATCH(D2159,AdressBook!$B$6:$B$25,0),1)),""),"")</f>
        <v/>
      </c>
      <c r="S2159" s="165">
        <f>IF(LEN(C2159)&gt;0,IFERROR(IF(MATCH(C2159,C2160:$C$4004,0)&gt;0,-1,ROW(S2159)-ROW($S$3)),ROW(S2159)-ROW($S$3)),-1)</f>
        <v>-1</v>
      </c>
      <c r="T2159" s="165">
        <f t="shared" si="239"/>
        <v>0</v>
      </c>
      <c r="U2159" s="165" t="str">
        <f t="shared" si="240"/>
        <v/>
      </c>
      <c r="V2159" s="165" t="str">
        <f>IFERROR(IF(OR(C2159="",S2159&lt;0),"",IF(SUBTOTAL(3,C2159:C2159)=0,-1,SUBTOTAL(3,$C$4:C2159))),"")</f>
        <v/>
      </c>
      <c r="W2159" s="156" t="str">
        <f t="array" ref="W2159">IF(LEN(C2159)&gt;0,IFERROR(IF(MATCH(C2159,$C$3:$C2158,0)&gt;0,N2159-INDEX($N$3:N2158,SUMPRODUCT(MAX(ROW($C$3:$C2158)*(C2159=$C$3:$C2158)))-2,1),""),""),"")</f>
        <v/>
      </c>
      <c r="X2159" s="156">
        <f t="shared" ca="1" si="241"/>
        <v>1</v>
      </c>
      <c r="Y2159" s="156">
        <f t="shared" ca="1" si="242"/>
        <v>1</v>
      </c>
    </row>
    <row r="2160" spans="2:25" hidden="1" x14ac:dyDescent="0.25">
      <c r="B2160" s="390" t="str">
        <f>IFERROR(IF(LEN(INDEX(PlansAndNotes!$B$6:$B$2005,ROW(A2160)-ROW($B$3)))=0,"",INDEX(PlansAndNotes!$B$6:$B$2005,ROW(A2160)-ROW($B$3))),"")</f>
        <v/>
      </c>
      <c r="C2160" s="387" t="str">
        <f t="shared" si="243"/>
        <v/>
      </c>
      <c r="D2160" s="361" t="str">
        <f>IFERROR(IF(LEN(C2160)&gt;0,IF(LEN(INDEX(TasksList!$C$6:$C$25,MATCH(C2160,TasksList!$B$6:$B$25,0),1))=0,"",INDEX(TasksList!$C$6:$C$25,MATCH(C2160,TasksList!$B$6:$B$25,0),1)),""),"")</f>
        <v/>
      </c>
      <c r="E2160" s="361" t="str">
        <f>IFERROR(IF(LEN(C2160)&gt;0,IF(LEN(INDEX(TasksList!$F$6:$F$25,MATCH(C2160,TasksList!$B$6:$B$25,0),1))=0,"not set!",INDEX(TasksList!$F$6:$F$25,MATCH(C2160,TasksList!$B$6:$B$25,0),1)),""),"")</f>
        <v/>
      </c>
      <c r="F2160" s="360" t="str">
        <f>IFERROR(IF(LEN(D2160)&gt;0,IF(LEN(INDEX(AdressBook!$D$6:$D$25,MATCH(D2160,AdressBook!$B$6:$B$25,0),1))=0,"",INDEX(AdressBook!$D$6:$D$25,MATCH(D2160,AdressBook!$B$6:$B$25,0),1)),""),"")</f>
        <v/>
      </c>
      <c r="G2160" s="361" t="str">
        <f>IFERROR(IF(LEN(INDEX(PlansAndNotes!$F$6:$F$4005,ROW(B2160)-ROW($C$3)))=0,"",INDEX(PlansAndNotes!$F$6:$F$4005,ROW(B2160)-ROW($C$3))),"")</f>
        <v/>
      </c>
      <c r="H2160" s="361" t="str">
        <f>IFERROR(IF(LEN(C2160)&gt;0,IF(LEN(INDEX(TasksList!$G$6:$G$25,MATCH(C2160,TasksList!$B$6:$B$25,0),1))=0,"",INDEX(TasksList!$G$6:$G$25,MATCH(C2160,TasksList!$B$6:$B$25,0),1)),""),"")</f>
        <v/>
      </c>
      <c r="N2160" s="362" t="str">
        <f>IFERROR(IF(LEN(INDEX(PlansAndNotes!$D$6:$D$4005,ROW(B2160)-ROW($C$3)))=0,"",INDEX(PlansAndNotes!$D$6:$D$4005,ROW(B2160)-ROW($C$3))),"")</f>
        <v/>
      </c>
      <c r="O2160" s="165" t="str">
        <f t="shared" si="238"/>
        <v/>
      </c>
      <c r="P2160" s="363" t="str">
        <f>IFERROR(IF(LEN(INDEX(PlansAndNotes!$E$6:$E$4005,ROW(B2160)-ROW($C$3)))=0,"",INDEX(PlansAndNotes!$E$6:$E$4005,ROW(B2160)-ROW($C$3))),"")</f>
        <v/>
      </c>
      <c r="Q2160" s="363" t="str">
        <f>IFERROR(IF(LEN(INDEX(PlansAndNotes!$G$6:$G$4005,ROW(B2160)-ROW($C$3)))=0,"",INDEX(PlansAndNotes!$G$6:$G$4005,ROW(B2160)-ROW($C$3))),"")</f>
        <v/>
      </c>
      <c r="R2160" s="361" t="str">
        <f>IFERROR(IF(LEN(D2160)&gt;0,IF(LEN(INDEX(AdressBook!$C$6:$C$25,MATCH(D2160,AdressBook!$B$6:$B$25,0),1))=0,"",INDEX(AdressBook!$C$6:$C$25,MATCH(D2160,AdressBook!$B$6:$B$25,0),1)),""),"")</f>
        <v/>
      </c>
      <c r="S2160" s="165">
        <f>IF(LEN(C2160)&gt;0,IFERROR(IF(MATCH(C2160,C2161:$C$4004,0)&gt;0,-1,ROW(S2160)-ROW($S$3)),ROW(S2160)-ROW($S$3)),-1)</f>
        <v>-1</v>
      </c>
      <c r="T2160" s="165">
        <f t="shared" si="239"/>
        <v>0</v>
      </c>
      <c r="U2160" s="165" t="str">
        <f t="shared" si="240"/>
        <v/>
      </c>
      <c r="V2160" s="165" t="str">
        <f>IFERROR(IF(OR(C2160="",S2160&lt;0),"",IF(SUBTOTAL(3,C2160:C2160)=0,-1,SUBTOTAL(3,$C$4:C2160))),"")</f>
        <v/>
      </c>
      <c r="W2160" s="156" t="str">
        <f t="array" ref="W2160">IF(LEN(C2160)&gt;0,IFERROR(IF(MATCH(C2160,$C$3:$C2159,0)&gt;0,N2160-INDEX($N$3:N2159,SUMPRODUCT(MAX(ROW($C$3:$C2159)*(C2160=$C$3:$C2159)))-2,1),""),""),"")</f>
        <v/>
      </c>
      <c r="X2160" s="156">
        <f t="shared" ca="1" si="241"/>
        <v>1</v>
      </c>
      <c r="Y2160" s="156">
        <f t="shared" ca="1" si="242"/>
        <v>1</v>
      </c>
    </row>
    <row r="2161" spans="2:25" hidden="1" x14ac:dyDescent="0.25">
      <c r="B2161" s="390" t="str">
        <f>IFERROR(IF(LEN(INDEX(PlansAndNotes!$B$6:$B$2005,ROW(A2161)-ROW($B$3)))=0,"",INDEX(PlansAndNotes!$B$6:$B$2005,ROW(A2161)-ROW($B$3))),"")</f>
        <v/>
      </c>
      <c r="C2161" s="387" t="str">
        <f t="shared" si="243"/>
        <v/>
      </c>
      <c r="D2161" s="361" t="str">
        <f>IFERROR(IF(LEN(C2161)&gt;0,IF(LEN(INDEX(TasksList!$C$6:$C$25,MATCH(C2161,TasksList!$B$6:$B$25,0),1))=0,"",INDEX(TasksList!$C$6:$C$25,MATCH(C2161,TasksList!$B$6:$B$25,0),1)),""),"")</f>
        <v/>
      </c>
      <c r="E2161" s="361" t="str">
        <f>IFERROR(IF(LEN(C2161)&gt;0,IF(LEN(INDEX(TasksList!$F$6:$F$25,MATCH(C2161,TasksList!$B$6:$B$25,0),1))=0,"not set!",INDEX(TasksList!$F$6:$F$25,MATCH(C2161,TasksList!$B$6:$B$25,0),1)),""),"")</f>
        <v/>
      </c>
      <c r="F2161" s="360" t="str">
        <f>IFERROR(IF(LEN(D2161)&gt;0,IF(LEN(INDEX(AdressBook!$D$6:$D$25,MATCH(D2161,AdressBook!$B$6:$B$25,0),1))=0,"",INDEX(AdressBook!$D$6:$D$25,MATCH(D2161,AdressBook!$B$6:$B$25,0),1)),""),"")</f>
        <v/>
      </c>
      <c r="G2161" s="361" t="str">
        <f>IFERROR(IF(LEN(INDEX(PlansAndNotes!$F$6:$F$4005,ROW(B2161)-ROW($C$3)))=0,"",INDEX(PlansAndNotes!$F$6:$F$4005,ROW(B2161)-ROW($C$3))),"")</f>
        <v/>
      </c>
      <c r="H2161" s="361" t="str">
        <f>IFERROR(IF(LEN(C2161)&gt;0,IF(LEN(INDEX(TasksList!$G$6:$G$25,MATCH(C2161,TasksList!$B$6:$B$25,0),1))=0,"",INDEX(TasksList!$G$6:$G$25,MATCH(C2161,TasksList!$B$6:$B$25,0),1)),""),"")</f>
        <v/>
      </c>
      <c r="N2161" s="362" t="str">
        <f>IFERROR(IF(LEN(INDEX(PlansAndNotes!$D$6:$D$4005,ROW(B2161)-ROW($C$3)))=0,"",INDEX(PlansAndNotes!$D$6:$D$4005,ROW(B2161)-ROW($C$3))),"")</f>
        <v/>
      </c>
      <c r="O2161" s="165" t="str">
        <f t="shared" si="238"/>
        <v/>
      </c>
      <c r="P2161" s="363" t="str">
        <f>IFERROR(IF(LEN(INDEX(PlansAndNotes!$E$6:$E$4005,ROW(B2161)-ROW($C$3)))=0,"",INDEX(PlansAndNotes!$E$6:$E$4005,ROW(B2161)-ROW($C$3))),"")</f>
        <v/>
      </c>
      <c r="Q2161" s="363" t="str">
        <f>IFERROR(IF(LEN(INDEX(PlansAndNotes!$G$6:$G$4005,ROW(B2161)-ROW($C$3)))=0,"",INDEX(PlansAndNotes!$G$6:$G$4005,ROW(B2161)-ROW($C$3))),"")</f>
        <v/>
      </c>
      <c r="R2161" s="361" t="str">
        <f>IFERROR(IF(LEN(D2161)&gt;0,IF(LEN(INDEX(AdressBook!$C$6:$C$25,MATCH(D2161,AdressBook!$B$6:$B$25,0),1))=0,"",INDEX(AdressBook!$C$6:$C$25,MATCH(D2161,AdressBook!$B$6:$B$25,0),1)),""),"")</f>
        <v/>
      </c>
      <c r="S2161" s="165">
        <f>IF(LEN(C2161)&gt;0,IFERROR(IF(MATCH(C2161,C2162:$C$4004,0)&gt;0,-1,ROW(S2161)-ROW($S$3)),ROW(S2161)-ROW($S$3)),-1)</f>
        <v>-1</v>
      </c>
      <c r="T2161" s="165">
        <f t="shared" si="239"/>
        <v>0</v>
      </c>
      <c r="U2161" s="165" t="str">
        <f t="shared" si="240"/>
        <v/>
      </c>
      <c r="V2161" s="165" t="str">
        <f>IFERROR(IF(OR(C2161="",S2161&lt;0),"",IF(SUBTOTAL(3,C2161:C2161)=0,-1,SUBTOTAL(3,$C$4:C2161))),"")</f>
        <v/>
      </c>
      <c r="W2161" s="156" t="str">
        <f t="array" ref="W2161">IF(LEN(C2161)&gt;0,IFERROR(IF(MATCH(C2161,$C$3:$C2160,0)&gt;0,N2161-INDEX($N$3:N2160,SUMPRODUCT(MAX(ROW($C$3:$C2160)*(C2161=$C$3:$C2160)))-2,1),""),""),"")</f>
        <v/>
      </c>
      <c r="X2161" s="156">
        <f t="shared" ca="1" si="241"/>
        <v>1</v>
      </c>
      <c r="Y2161" s="156">
        <f t="shared" ca="1" si="242"/>
        <v>1</v>
      </c>
    </row>
    <row r="2162" spans="2:25" hidden="1" x14ac:dyDescent="0.25">
      <c r="B2162" s="390" t="str">
        <f>IFERROR(IF(LEN(INDEX(PlansAndNotes!$B$6:$B$2005,ROW(A2162)-ROW($B$3)))=0,"",INDEX(PlansAndNotes!$B$6:$B$2005,ROW(A2162)-ROW($B$3))),"")</f>
        <v/>
      </c>
      <c r="C2162" s="387" t="str">
        <f t="shared" si="243"/>
        <v/>
      </c>
      <c r="D2162" s="361" t="str">
        <f>IFERROR(IF(LEN(C2162)&gt;0,IF(LEN(INDEX(TasksList!$C$6:$C$25,MATCH(C2162,TasksList!$B$6:$B$25,0),1))=0,"",INDEX(TasksList!$C$6:$C$25,MATCH(C2162,TasksList!$B$6:$B$25,0),1)),""),"")</f>
        <v/>
      </c>
      <c r="E2162" s="361" t="str">
        <f>IFERROR(IF(LEN(C2162)&gt;0,IF(LEN(INDEX(TasksList!$F$6:$F$25,MATCH(C2162,TasksList!$B$6:$B$25,0),1))=0,"not set!",INDEX(TasksList!$F$6:$F$25,MATCH(C2162,TasksList!$B$6:$B$25,0),1)),""),"")</f>
        <v/>
      </c>
      <c r="F2162" s="360" t="str">
        <f>IFERROR(IF(LEN(D2162)&gt;0,IF(LEN(INDEX(AdressBook!$D$6:$D$25,MATCH(D2162,AdressBook!$B$6:$B$25,0),1))=0,"",INDEX(AdressBook!$D$6:$D$25,MATCH(D2162,AdressBook!$B$6:$B$25,0),1)),""),"")</f>
        <v/>
      </c>
      <c r="G2162" s="361" t="str">
        <f>IFERROR(IF(LEN(INDEX(PlansAndNotes!$F$6:$F$4005,ROW(B2162)-ROW($C$3)))=0,"",INDEX(PlansAndNotes!$F$6:$F$4005,ROW(B2162)-ROW($C$3))),"")</f>
        <v/>
      </c>
      <c r="H2162" s="361" t="str">
        <f>IFERROR(IF(LEN(C2162)&gt;0,IF(LEN(INDEX(TasksList!$G$6:$G$25,MATCH(C2162,TasksList!$B$6:$B$25,0),1))=0,"",INDEX(TasksList!$G$6:$G$25,MATCH(C2162,TasksList!$B$6:$B$25,0),1)),""),"")</f>
        <v/>
      </c>
      <c r="N2162" s="362" t="str">
        <f>IFERROR(IF(LEN(INDEX(PlansAndNotes!$D$6:$D$4005,ROW(B2162)-ROW($C$3)))=0,"",INDEX(PlansAndNotes!$D$6:$D$4005,ROW(B2162)-ROW($C$3))),"")</f>
        <v/>
      </c>
      <c r="O2162" s="165" t="str">
        <f t="shared" si="238"/>
        <v/>
      </c>
      <c r="P2162" s="363" t="str">
        <f>IFERROR(IF(LEN(INDEX(PlansAndNotes!$E$6:$E$4005,ROW(B2162)-ROW($C$3)))=0,"",INDEX(PlansAndNotes!$E$6:$E$4005,ROW(B2162)-ROW($C$3))),"")</f>
        <v/>
      </c>
      <c r="Q2162" s="363" t="str">
        <f>IFERROR(IF(LEN(INDEX(PlansAndNotes!$G$6:$G$4005,ROW(B2162)-ROW($C$3)))=0,"",INDEX(PlansAndNotes!$G$6:$G$4005,ROW(B2162)-ROW($C$3))),"")</f>
        <v/>
      </c>
      <c r="R2162" s="361" t="str">
        <f>IFERROR(IF(LEN(D2162)&gt;0,IF(LEN(INDEX(AdressBook!$C$6:$C$25,MATCH(D2162,AdressBook!$B$6:$B$25,0),1))=0,"",INDEX(AdressBook!$C$6:$C$25,MATCH(D2162,AdressBook!$B$6:$B$25,0),1)),""),"")</f>
        <v/>
      </c>
      <c r="S2162" s="165">
        <f>IF(LEN(C2162)&gt;0,IFERROR(IF(MATCH(C2162,C2163:$C$4004,0)&gt;0,-1,ROW(S2162)-ROW($S$3)),ROW(S2162)-ROW($S$3)),-1)</f>
        <v>-1</v>
      </c>
      <c r="T2162" s="165">
        <f t="shared" si="239"/>
        <v>0</v>
      </c>
      <c r="U2162" s="165" t="str">
        <f t="shared" si="240"/>
        <v/>
      </c>
      <c r="V2162" s="165" t="str">
        <f>IFERROR(IF(OR(C2162="",S2162&lt;0),"",IF(SUBTOTAL(3,C2162:C2162)=0,-1,SUBTOTAL(3,$C$4:C2162))),"")</f>
        <v/>
      </c>
      <c r="W2162" s="156" t="str">
        <f t="array" ref="W2162">IF(LEN(C2162)&gt;0,IFERROR(IF(MATCH(C2162,$C$3:$C2161,0)&gt;0,N2162-INDEX($N$3:N2161,SUMPRODUCT(MAX(ROW($C$3:$C2161)*(C2162=$C$3:$C2161)))-2,1),""),""),"")</f>
        <v/>
      </c>
      <c r="X2162" s="156">
        <f t="shared" ca="1" si="241"/>
        <v>1</v>
      </c>
      <c r="Y2162" s="156">
        <f t="shared" ca="1" si="242"/>
        <v>1</v>
      </c>
    </row>
    <row r="2163" spans="2:25" hidden="1" x14ac:dyDescent="0.25">
      <c r="B2163" s="390" t="str">
        <f>IFERROR(IF(LEN(INDEX(PlansAndNotes!$B$6:$B$2005,ROW(A2163)-ROW($B$3)))=0,"",INDEX(PlansAndNotes!$B$6:$B$2005,ROW(A2163)-ROW($B$3))),"")</f>
        <v/>
      </c>
      <c r="C2163" s="387" t="str">
        <f t="shared" si="243"/>
        <v/>
      </c>
      <c r="D2163" s="361" t="str">
        <f>IFERROR(IF(LEN(C2163)&gt;0,IF(LEN(INDEX(TasksList!$C$6:$C$25,MATCH(C2163,TasksList!$B$6:$B$25,0),1))=0,"",INDEX(TasksList!$C$6:$C$25,MATCH(C2163,TasksList!$B$6:$B$25,0),1)),""),"")</f>
        <v/>
      </c>
      <c r="E2163" s="361" t="str">
        <f>IFERROR(IF(LEN(C2163)&gt;0,IF(LEN(INDEX(TasksList!$F$6:$F$25,MATCH(C2163,TasksList!$B$6:$B$25,0),1))=0,"not set!",INDEX(TasksList!$F$6:$F$25,MATCH(C2163,TasksList!$B$6:$B$25,0),1)),""),"")</f>
        <v/>
      </c>
      <c r="F2163" s="360" t="str">
        <f>IFERROR(IF(LEN(D2163)&gt;0,IF(LEN(INDEX(AdressBook!$D$6:$D$25,MATCH(D2163,AdressBook!$B$6:$B$25,0),1))=0,"",INDEX(AdressBook!$D$6:$D$25,MATCH(D2163,AdressBook!$B$6:$B$25,0),1)),""),"")</f>
        <v/>
      </c>
      <c r="G2163" s="361" t="str">
        <f>IFERROR(IF(LEN(INDEX(PlansAndNotes!$F$6:$F$4005,ROW(B2163)-ROW($C$3)))=0,"",INDEX(PlansAndNotes!$F$6:$F$4005,ROW(B2163)-ROW($C$3))),"")</f>
        <v/>
      </c>
      <c r="H2163" s="361" t="str">
        <f>IFERROR(IF(LEN(C2163)&gt;0,IF(LEN(INDEX(TasksList!$G$6:$G$25,MATCH(C2163,TasksList!$B$6:$B$25,0),1))=0,"",INDEX(TasksList!$G$6:$G$25,MATCH(C2163,TasksList!$B$6:$B$25,0),1)),""),"")</f>
        <v/>
      </c>
      <c r="N2163" s="362" t="str">
        <f>IFERROR(IF(LEN(INDEX(PlansAndNotes!$D$6:$D$4005,ROW(B2163)-ROW($C$3)))=0,"",INDEX(PlansAndNotes!$D$6:$D$4005,ROW(B2163)-ROW($C$3))),"")</f>
        <v/>
      </c>
      <c r="O2163" s="165" t="str">
        <f t="shared" si="238"/>
        <v/>
      </c>
      <c r="P2163" s="363" t="str">
        <f>IFERROR(IF(LEN(INDEX(PlansAndNotes!$E$6:$E$4005,ROW(B2163)-ROW($C$3)))=0,"",INDEX(PlansAndNotes!$E$6:$E$4005,ROW(B2163)-ROW($C$3))),"")</f>
        <v/>
      </c>
      <c r="Q2163" s="363" t="str">
        <f>IFERROR(IF(LEN(INDEX(PlansAndNotes!$G$6:$G$4005,ROW(B2163)-ROW($C$3)))=0,"",INDEX(PlansAndNotes!$G$6:$G$4005,ROW(B2163)-ROW($C$3))),"")</f>
        <v/>
      </c>
      <c r="R2163" s="361" t="str">
        <f>IFERROR(IF(LEN(D2163)&gt;0,IF(LEN(INDEX(AdressBook!$C$6:$C$25,MATCH(D2163,AdressBook!$B$6:$B$25,0),1))=0,"",INDEX(AdressBook!$C$6:$C$25,MATCH(D2163,AdressBook!$B$6:$B$25,0),1)),""),"")</f>
        <v/>
      </c>
      <c r="S2163" s="165">
        <f>IF(LEN(C2163)&gt;0,IFERROR(IF(MATCH(C2163,C2164:$C$4004,0)&gt;0,-1,ROW(S2163)-ROW($S$3)),ROW(S2163)-ROW($S$3)),-1)</f>
        <v>-1</v>
      </c>
      <c r="T2163" s="165">
        <f t="shared" si="239"/>
        <v>0</v>
      </c>
      <c r="U2163" s="165" t="str">
        <f t="shared" si="240"/>
        <v/>
      </c>
      <c r="V2163" s="165" t="str">
        <f>IFERROR(IF(OR(C2163="",S2163&lt;0),"",IF(SUBTOTAL(3,C2163:C2163)=0,-1,SUBTOTAL(3,$C$4:C2163))),"")</f>
        <v/>
      </c>
      <c r="W2163" s="156" t="str">
        <f t="array" ref="W2163">IF(LEN(C2163)&gt;0,IFERROR(IF(MATCH(C2163,$C$3:$C2162,0)&gt;0,N2163-INDEX($N$3:N2162,SUMPRODUCT(MAX(ROW($C$3:$C2162)*(C2163=$C$3:$C2162)))-2,1),""),""),"")</f>
        <v/>
      </c>
      <c r="X2163" s="156">
        <f t="shared" ca="1" si="241"/>
        <v>1</v>
      </c>
      <c r="Y2163" s="156">
        <f t="shared" ca="1" si="242"/>
        <v>1</v>
      </c>
    </row>
    <row r="2164" spans="2:25" hidden="1" x14ac:dyDescent="0.25">
      <c r="B2164" s="390" t="str">
        <f>IFERROR(IF(LEN(INDEX(PlansAndNotes!$B$6:$B$2005,ROW(A2164)-ROW($B$3)))=0,"",INDEX(PlansAndNotes!$B$6:$B$2005,ROW(A2164)-ROW($B$3))),"")</f>
        <v/>
      </c>
      <c r="C2164" s="387" t="str">
        <f t="shared" si="243"/>
        <v/>
      </c>
      <c r="D2164" s="361" t="str">
        <f>IFERROR(IF(LEN(C2164)&gt;0,IF(LEN(INDEX(TasksList!$C$6:$C$25,MATCH(C2164,TasksList!$B$6:$B$25,0),1))=0,"",INDEX(TasksList!$C$6:$C$25,MATCH(C2164,TasksList!$B$6:$B$25,0),1)),""),"")</f>
        <v/>
      </c>
      <c r="E2164" s="361" t="str">
        <f>IFERROR(IF(LEN(C2164)&gt;0,IF(LEN(INDEX(TasksList!$F$6:$F$25,MATCH(C2164,TasksList!$B$6:$B$25,0),1))=0,"not set!",INDEX(TasksList!$F$6:$F$25,MATCH(C2164,TasksList!$B$6:$B$25,0),1)),""),"")</f>
        <v/>
      </c>
      <c r="F2164" s="360" t="str">
        <f>IFERROR(IF(LEN(D2164)&gt;0,IF(LEN(INDEX(AdressBook!$D$6:$D$25,MATCH(D2164,AdressBook!$B$6:$B$25,0),1))=0,"",INDEX(AdressBook!$D$6:$D$25,MATCH(D2164,AdressBook!$B$6:$B$25,0),1)),""),"")</f>
        <v/>
      </c>
      <c r="G2164" s="361" t="str">
        <f>IFERROR(IF(LEN(INDEX(PlansAndNotes!$F$6:$F$4005,ROW(B2164)-ROW($C$3)))=0,"",INDEX(PlansAndNotes!$F$6:$F$4005,ROW(B2164)-ROW($C$3))),"")</f>
        <v/>
      </c>
      <c r="H2164" s="361" t="str">
        <f>IFERROR(IF(LEN(C2164)&gt;0,IF(LEN(INDEX(TasksList!$G$6:$G$25,MATCH(C2164,TasksList!$B$6:$B$25,0),1))=0,"",INDEX(TasksList!$G$6:$G$25,MATCH(C2164,TasksList!$B$6:$B$25,0),1)),""),"")</f>
        <v/>
      </c>
      <c r="N2164" s="362" t="str">
        <f>IFERROR(IF(LEN(INDEX(PlansAndNotes!$D$6:$D$4005,ROW(B2164)-ROW($C$3)))=0,"",INDEX(PlansAndNotes!$D$6:$D$4005,ROW(B2164)-ROW($C$3))),"")</f>
        <v/>
      </c>
      <c r="O2164" s="165" t="str">
        <f t="shared" si="238"/>
        <v/>
      </c>
      <c r="P2164" s="363" t="str">
        <f>IFERROR(IF(LEN(INDEX(PlansAndNotes!$E$6:$E$4005,ROW(B2164)-ROW($C$3)))=0,"",INDEX(PlansAndNotes!$E$6:$E$4005,ROW(B2164)-ROW($C$3))),"")</f>
        <v/>
      </c>
      <c r="Q2164" s="363" t="str">
        <f>IFERROR(IF(LEN(INDEX(PlansAndNotes!$G$6:$G$4005,ROW(B2164)-ROW($C$3)))=0,"",INDEX(PlansAndNotes!$G$6:$G$4005,ROW(B2164)-ROW($C$3))),"")</f>
        <v/>
      </c>
      <c r="R2164" s="361" t="str">
        <f>IFERROR(IF(LEN(D2164)&gt;0,IF(LEN(INDEX(AdressBook!$C$6:$C$25,MATCH(D2164,AdressBook!$B$6:$B$25,0),1))=0,"",INDEX(AdressBook!$C$6:$C$25,MATCH(D2164,AdressBook!$B$6:$B$25,0),1)),""),"")</f>
        <v/>
      </c>
      <c r="S2164" s="165">
        <f>IF(LEN(C2164)&gt;0,IFERROR(IF(MATCH(C2164,C2165:$C$4004,0)&gt;0,-1,ROW(S2164)-ROW($S$3)),ROW(S2164)-ROW($S$3)),-1)</f>
        <v>-1</v>
      </c>
      <c r="T2164" s="165">
        <f t="shared" si="239"/>
        <v>0</v>
      </c>
      <c r="U2164" s="165" t="str">
        <f t="shared" si="240"/>
        <v/>
      </c>
      <c r="V2164" s="165" t="str">
        <f>IFERROR(IF(OR(C2164="",S2164&lt;0),"",IF(SUBTOTAL(3,C2164:C2164)=0,-1,SUBTOTAL(3,$C$4:C2164))),"")</f>
        <v/>
      </c>
      <c r="W2164" s="156" t="str">
        <f t="array" ref="W2164">IF(LEN(C2164)&gt;0,IFERROR(IF(MATCH(C2164,$C$3:$C2163,0)&gt;0,N2164-INDEX($N$3:N2163,SUMPRODUCT(MAX(ROW($C$3:$C2163)*(C2164=$C$3:$C2163)))-2,1),""),""),"")</f>
        <v/>
      </c>
      <c r="X2164" s="156">
        <f t="shared" ca="1" si="241"/>
        <v>1</v>
      </c>
      <c r="Y2164" s="156">
        <f t="shared" ca="1" si="242"/>
        <v>1</v>
      </c>
    </row>
    <row r="2165" spans="2:25" hidden="1" x14ac:dyDescent="0.25">
      <c r="B2165" s="390" t="str">
        <f>IFERROR(IF(LEN(INDEX(PlansAndNotes!$B$6:$B$2005,ROW(A2165)-ROW($B$3)))=0,"",INDEX(PlansAndNotes!$B$6:$B$2005,ROW(A2165)-ROW($B$3))),"")</f>
        <v/>
      </c>
      <c r="C2165" s="387" t="str">
        <f t="shared" si="243"/>
        <v/>
      </c>
      <c r="D2165" s="361" t="str">
        <f>IFERROR(IF(LEN(C2165)&gt;0,IF(LEN(INDEX(TasksList!$C$6:$C$25,MATCH(C2165,TasksList!$B$6:$B$25,0),1))=0,"",INDEX(TasksList!$C$6:$C$25,MATCH(C2165,TasksList!$B$6:$B$25,0),1)),""),"")</f>
        <v/>
      </c>
      <c r="E2165" s="361" t="str">
        <f>IFERROR(IF(LEN(C2165)&gt;0,IF(LEN(INDEX(TasksList!$F$6:$F$25,MATCH(C2165,TasksList!$B$6:$B$25,0),1))=0,"not set!",INDEX(TasksList!$F$6:$F$25,MATCH(C2165,TasksList!$B$6:$B$25,0),1)),""),"")</f>
        <v/>
      </c>
      <c r="F2165" s="360" t="str">
        <f>IFERROR(IF(LEN(D2165)&gt;0,IF(LEN(INDEX(AdressBook!$D$6:$D$25,MATCH(D2165,AdressBook!$B$6:$B$25,0),1))=0,"",INDEX(AdressBook!$D$6:$D$25,MATCH(D2165,AdressBook!$B$6:$B$25,0),1)),""),"")</f>
        <v/>
      </c>
      <c r="G2165" s="361" t="str">
        <f>IFERROR(IF(LEN(INDEX(PlansAndNotes!$F$6:$F$4005,ROW(B2165)-ROW($C$3)))=0,"",INDEX(PlansAndNotes!$F$6:$F$4005,ROW(B2165)-ROW($C$3))),"")</f>
        <v/>
      </c>
      <c r="H2165" s="361" t="str">
        <f>IFERROR(IF(LEN(C2165)&gt;0,IF(LEN(INDEX(TasksList!$G$6:$G$25,MATCH(C2165,TasksList!$B$6:$B$25,0),1))=0,"",INDEX(TasksList!$G$6:$G$25,MATCH(C2165,TasksList!$B$6:$B$25,0),1)),""),"")</f>
        <v/>
      </c>
      <c r="N2165" s="362" t="str">
        <f>IFERROR(IF(LEN(INDEX(PlansAndNotes!$D$6:$D$4005,ROW(B2165)-ROW($C$3)))=0,"",INDEX(PlansAndNotes!$D$6:$D$4005,ROW(B2165)-ROW($C$3))),"")</f>
        <v/>
      </c>
      <c r="O2165" s="165" t="str">
        <f t="shared" si="238"/>
        <v/>
      </c>
      <c r="P2165" s="363" t="str">
        <f>IFERROR(IF(LEN(INDEX(PlansAndNotes!$E$6:$E$4005,ROW(B2165)-ROW($C$3)))=0,"",INDEX(PlansAndNotes!$E$6:$E$4005,ROW(B2165)-ROW($C$3))),"")</f>
        <v/>
      </c>
      <c r="Q2165" s="363" t="str">
        <f>IFERROR(IF(LEN(INDEX(PlansAndNotes!$G$6:$G$4005,ROW(B2165)-ROW($C$3)))=0,"",INDEX(PlansAndNotes!$G$6:$G$4005,ROW(B2165)-ROW($C$3))),"")</f>
        <v/>
      </c>
      <c r="R2165" s="361" t="str">
        <f>IFERROR(IF(LEN(D2165)&gt;0,IF(LEN(INDEX(AdressBook!$C$6:$C$25,MATCH(D2165,AdressBook!$B$6:$B$25,0),1))=0,"",INDEX(AdressBook!$C$6:$C$25,MATCH(D2165,AdressBook!$B$6:$B$25,0),1)),""),"")</f>
        <v/>
      </c>
      <c r="S2165" s="165">
        <f>IF(LEN(C2165)&gt;0,IFERROR(IF(MATCH(C2165,C2166:$C$4004,0)&gt;0,-1,ROW(S2165)-ROW($S$3)),ROW(S2165)-ROW($S$3)),-1)</f>
        <v>-1</v>
      </c>
      <c r="T2165" s="165">
        <f t="shared" si="239"/>
        <v>0</v>
      </c>
      <c r="U2165" s="165" t="str">
        <f t="shared" si="240"/>
        <v/>
      </c>
      <c r="V2165" s="165" t="str">
        <f>IFERROR(IF(OR(C2165="",S2165&lt;0),"",IF(SUBTOTAL(3,C2165:C2165)=0,-1,SUBTOTAL(3,$C$4:C2165))),"")</f>
        <v/>
      </c>
      <c r="W2165" s="156" t="str">
        <f t="array" ref="W2165">IF(LEN(C2165)&gt;0,IFERROR(IF(MATCH(C2165,$C$3:$C2164,0)&gt;0,N2165-INDEX($N$3:N2164,SUMPRODUCT(MAX(ROW($C$3:$C2164)*(C2165=$C$3:$C2164)))-2,1),""),""),"")</f>
        <v/>
      </c>
      <c r="X2165" s="156">
        <f t="shared" ca="1" si="241"/>
        <v>1</v>
      </c>
      <c r="Y2165" s="156">
        <f t="shared" ca="1" si="242"/>
        <v>1</v>
      </c>
    </row>
    <row r="2166" spans="2:25" hidden="1" x14ac:dyDescent="0.25">
      <c r="B2166" s="390" t="str">
        <f>IFERROR(IF(LEN(INDEX(PlansAndNotes!$B$6:$B$2005,ROW(A2166)-ROW($B$3)))=0,"",INDEX(PlansAndNotes!$B$6:$B$2005,ROW(A2166)-ROW($B$3))),"")</f>
        <v/>
      </c>
      <c r="C2166" s="387" t="str">
        <f t="shared" si="243"/>
        <v/>
      </c>
      <c r="D2166" s="361" t="str">
        <f>IFERROR(IF(LEN(C2166)&gt;0,IF(LEN(INDEX(TasksList!$C$6:$C$25,MATCH(C2166,TasksList!$B$6:$B$25,0),1))=0,"",INDEX(TasksList!$C$6:$C$25,MATCH(C2166,TasksList!$B$6:$B$25,0),1)),""),"")</f>
        <v/>
      </c>
      <c r="E2166" s="361" t="str">
        <f>IFERROR(IF(LEN(C2166)&gt;0,IF(LEN(INDEX(TasksList!$F$6:$F$25,MATCH(C2166,TasksList!$B$6:$B$25,0),1))=0,"not set!",INDEX(TasksList!$F$6:$F$25,MATCH(C2166,TasksList!$B$6:$B$25,0),1)),""),"")</f>
        <v/>
      </c>
      <c r="F2166" s="360" t="str">
        <f>IFERROR(IF(LEN(D2166)&gt;0,IF(LEN(INDEX(AdressBook!$D$6:$D$25,MATCH(D2166,AdressBook!$B$6:$B$25,0),1))=0,"",INDEX(AdressBook!$D$6:$D$25,MATCH(D2166,AdressBook!$B$6:$B$25,0),1)),""),"")</f>
        <v/>
      </c>
      <c r="G2166" s="361" t="str">
        <f>IFERROR(IF(LEN(INDEX(PlansAndNotes!$F$6:$F$4005,ROW(B2166)-ROW($C$3)))=0,"",INDEX(PlansAndNotes!$F$6:$F$4005,ROW(B2166)-ROW($C$3))),"")</f>
        <v/>
      </c>
      <c r="H2166" s="361" t="str">
        <f>IFERROR(IF(LEN(C2166)&gt;0,IF(LEN(INDEX(TasksList!$G$6:$G$25,MATCH(C2166,TasksList!$B$6:$B$25,0),1))=0,"",INDEX(TasksList!$G$6:$G$25,MATCH(C2166,TasksList!$B$6:$B$25,0),1)),""),"")</f>
        <v/>
      </c>
      <c r="N2166" s="362" t="str">
        <f>IFERROR(IF(LEN(INDEX(PlansAndNotes!$D$6:$D$4005,ROW(B2166)-ROW($C$3)))=0,"",INDEX(PlansAndNotes!$D$6:$D$4005,ROW(B2166)-ROW($C$3))),"")</f>
        <v/>
      </c>
      <c r="O2166" s="165" t="str">
        <f t="shared" si="238"/>
        <v/>
      </c>
      <c r="P2166" s="363" t="str">
        <f>IFERROR(IF(LEN(INDEX(PlansAndNotes!$E$6:$E$4005,ROW(B2166)-ROW($C$3)))=0,"",INDEX(PlansAndNotes!$E$6:$E$4005,ROW(B2166)-ROW($C$3))),"")</f>
        <v/>
      </c>
      <c r="Q2166" s="363" t="str">
        <f>IFERROR(IF(LEN(INDEX(PlansAndNotes!$G$6:$G$4005,ROW(B2166)-ROW($C$3)))=0,"",INDEX(PlansAndNotes!$G$6:$G$4005,ROW(B2166)-ROW($C$3))),"")</f>
        <v/>
      </c>
      <c r="R2166" s="361" t="str">
        <f>IFERROR(IF(LEN(D2166)&gt;0,IF(LEN(INDEX(AdressBook!$C$6:$C$25,MATCH(D2166,AdressBook!$B$6:$B$25,0),1))=0,"",INDEX(AdressBook!$C$6:$C$25,MATCH(D2166,AdressBook!$B$6:$B$25,0),1)),""),"")</f>
        <v/>
      </c>
      <c r="S2166" s="165">
        <f>IF(LEN(C2166)&gt;0,IFERROR(IF(MATCH(C2166,C2167:$C$4004,0)&gt;0,-1,ROW(S2166)-ROW($S$3)),ROW(S2166)-ROW($S$3)),-1)</f>
        <v>-1</v>
      </c>
      <c r="T2166" s="165">
        <f t="shared" si="239"/>
        <v>0</v>
      </c>
      <c r="U2166" s="165" t="str">
        <f t="shared" si="240"/>
        <v/>
      </c>
      <c r="V2166" s="165" t="str">
        <f>IFERROR(IF(OR(C2166="",S2166&lt;0),"",IF(SUBTOTAL(3,C2166:C2166)=0,-1,SUBTOTAL(3,$C$4:C2166))),"")</f>
        <v/>
      </c>
      <c r="W2166" s="156" t="str">
        <f t="array" ref="W2166">IF(LEN(C2166)&gt;0,IFERROR(IF(MATCH(C2166,$C$3:$C2165,0)&gt;0,N2166-INDEX($N$3:N2165,SUMPRODUCT(MAX(ROW($C$3:$C2165)*(C2166=$C$3:$C2165)))-2,1),""),""),"")</f>
        <v/>
      </c>
      <c r="X2166" s="156">
        <f t="shared" ca="1" si="241"/>
        <v>1</v>
      </c>
      <c r="Y2166" s="156">
        <f t="shared" ca="1" si="242"/>
        <v>1</v>
      </c>
    </row>
    <row r="2167" spans="2:25" hidden="1" x14ac:dyDescent="0.25">
      <c r="B2167" s="390" t="str">
        <f>IFERROR(IF(LEN(INDEX(PlansAndNotes!$B$6:$B$2005,ROW(A2167)-ROW($B$3)))=0,"",INDEX(PlansAndNotes!$B$6:$B$2005,ROW(A2167)-ROW($B$3))),"")</f>
        <v/>
      </c>
      <c r="C2167" s="387" t="str">
        <f t="shared" si="243"/>
        <v/>
      </c>
      <c r="D2167" s="361" t="str">
        <f>IFERROR(IF(LEN(C2167)&gt;0,IF(LEN(INDEX(TasksList!$C$6:$C$25,MATCH(C2167,TasksList!$B$6:$B$25,0),1))=0,"",INDEX(TasksList!$C$6:$C$25,MATCH(C2167,TasksList!$B$6:$B$25,0),1)),""),"")</f>
        <v/>
      </c>
      <c r="E2167" s="361" t="str">
        <f>IFERROR(IF(LEN(C2167)&gt;0,IF(LEN(INDEX(TasksList!$F$6:$F$25,MATCH(C2167,TasksList!$B$6:$B$25,0),1))=0,"not set!",INDEX(TasksList!$F$6:$F$25,MATCH(C2167,TasksList!$B$6:$B$25,0),1)),""),"")</f>
        <v/>
      </c>
      <c r="F2167" s="360" t="str">
        <f>IFERROR(IF(LEN(D2167)&gt;0,IF(LEN(INDEX(AdressBook!$D$6:$D$25,MATCH(D2167,AdressBook!$B$6:$B$25,0),1))=0,"",INDEX(AdressBook!$D$6:$D$25,MATCH(D2167,AdressBook!$B$6:$B$25,0),1)),""),"")</f>
        <v/>
      </c>
      <c r="G2167" s="361" t="str">
        <f>IFERROR(IF(LEN(INDEX(PlansAndNotes!$F$6:$F$4005,ROW(B2167)-ROW($C$3)))=0,"",INDEX(PlansAndNotes!$F$6:$F$4005,ROW(B2167)-ROW($C$3))),"")</f>
        <v/>
      </c>
      <c r="H2167" s="361" t="str">
        <f>IFERROR(IF(LEN(C2167)&gt;0,IF(LEN(INDEX(TasksList!$G$6:$G$25,MATCH(C2167,TasksList!$B$6:$B$25,0),1))=0,"",INDEX(TasksList!$G$6:$G$25,MATCH(C2167,TasksList!$B$6:$B$25,0),1)),""),"")</f>
        <v/>
      </c>
      <c r="N2167" s="362" t="str">
        <f>IFERROR(IF(LEN(INDEX(PlansAndNotes!$D$6:$D$4005,ROW(B2167)-ROW($C$3)))=0,"",INDEX(PlansAndNotes!$D$6:$D$4005,ROW(B2167)-ROW($C$3))),"")</f>
        <v/>
      </c>
      <c r="O2167" s="165" t="str">
        <f t="shared" si="238"/>
        <v/>
      </c>
      <c r="P2167" s="363" t="str">
        <f>IFERROR(IF(LEN(INDEX(PlansAndNotes!$E$6:$E$4005,ROW(B2167)-ROW($C$3)))=0,"",INDEX(PlansAndNotes!$E$6:$E$4005,ROW(B2167)-ROW($C$3))),"")</f>
        <v/>
      </c>
      <c r="Q2167" s="363" t="str">
        <f>IFERROR(IF(LEN(INDEX(PlansAndNotes!$G$6:$G$4005,ROW(B2167)-ROW($C$3)))=0,"",INDEX(PlansAndNotes!$G$6:$G$4005,ROW(B2167)-ROW($C$3))),"")</f>
        <v/>
      </c>
      <c r="R2167" s="361" t="str">
        <f>IFERROR(IF(LEN(D2167)&gt;0,IF(LEN(INDEX(AdressBook!$C$6:$C$25,MATCH(D2167,AdressBook!$B$6:$B$25,0),1))=0,"",INDEX(AdressBook!$C$6:$C$25,MATCH(D2167,AdressBook!$B$6:$B$25,0),1)),""),"")</f>
        <v/>
      </c>
      <c r="S2167" s="165">
        <f>IF(LEN(C2167)&gt;0,IFERROR(IF(MATCH(C2167,C2168:$C$4004,0)&gt;0,-1,ROW(S2167)-ROW($S$3)),ROW(S2167)-ROW($S$3)),-1)</f>
        <v>-1</v>
      </c>
      <c r="T2167" s="165">
        <f t="shared" si="239"/>
        <v>0</v>
      </c>
      <c r="U2167" s="165" t="str">
        <f t="shared" si="240"/>
        <v/>
      </c>
      <c r="V2167" s="165" t="str">
        <f>IFERROR(IF(OR(C2167="",S2167&lt;0),"",IF(SUBTOTAL(3,C2167:C2167)=0,-1,SUBTOTAL(3,$C$4:C2167))),"")</f>
        <v/>
      </c>
      <c r="W2167" s="156" t="str">
        <f t="array" ref="W2167">IF(LEN(C2167)&gt;0,IFERROR(IF(MATCH(C2167,$C$3:$C2166,0)&gt;0,N2167-INDEX($N$3:N2166,SUMPRODUCT(MAX(ROW($C$3:$C2166)*(C2167=$C$3:$C2166)))-2,1),""),""),"")</f>
        <v/>
      </c>
      <c r="X2167" s="156">
        <f t="shared" ca="1" si="241"/>
        <v>1</v>
      </c>
      <c r="Y2167" s="156">
        <f t="shared" ca="1" si="242"/>
        <v>1</v>
      </c>
    </row>
    <row r="2168" spans="2:25" hidden="1" x14ac:dyDescent="0.25">
      <c r="B2168" s="390" t="str">
        <f>IFERROR(IF(LEN(INDEX(PlansAndNotes!$B$6:$B$2005,ROW(A2168)-ROW($B$3)))=0,"",INDEX(PlansAndNotes!$B$6:$B$2005,ROW(A2168)-ROW($B$3))),"")</f>
        <v/>
      </c>
      <c r="C2168" s="387" t="str">
        <f t="shared" si="243"/>
        <v/>
      </c>
      <c r="D2168" s="361" t="str">
        <f>IFERROR(IF(LEN(C2168)&gt;0,IF(LEN(INDEX(TasksList!$C$6:$C$25,MATCH(C2168,TasksList!$B$6:$B$25,0),1))=0,"",INDEX(TasksList!$C$6:$C$25,MATCH(C2168,TasksList!$B$6:$B$25,0),1)),""),"")</f>
        <v/>
      </c>
      <c r="E2168" s="361" t="str">
        <f>IFERROR(IF(LEN(C2168)&gt;0,IF(LEN(INDEX(TasksList!$F$6:$F$25,MATCH(C2168,TasksList!$B$6:$B$25,0),1))=0,"not set!",INDEX(TasksList!$F$6:$F$25,MATCH(C2168,TasksList!$B$6:$B$25,0),1)),""),"")</f>
        <v/>
      </c>
      <c r="F2168" s="360" t="str">
        <f>IFERROR(IF(LEN(D2168)&gt;0,IF(LEN(INDEX(AdressBook!$D$6:$D$25,MATCH(D2168,AdressBook!$B$6:$B$25,0),1))=0,"",INDEX(AdressBook!$D$6:$D$25,MATCH(D2168,AdressBook!$B$6:$B$25,0),1)),""),"")</f>
        <v/>
      </c>
      <c r="G2168" s="361" t="str">
        <f>IFERROR(IF(LEN(INDEX(PlansAndNotes!$F$6:$F$4005,ROW(B2168)-ROW($C$3)))=0,"",INDEX(PlansAndNotes!$F$6:$F$4005,ROW(B2168)-ROW($C$3))),"")</f>
        <v/>
      </c>
      <c r="H2168" s="361" t="str">
        <f>IFERROR(IF(LEN(C2168)&gt;0,IF(LEN(INDEX(TasksList!$G$6:$G$25,MATCH(C2168,TasksList!$B$6:$B$25,0),1))=0,"",INDEX(TasksList!$G$6:$G$25,MATCH(C2168,TasksList!$B$6:$B$25,0),1)),""),"")</f>
        <v/>
      </c>
      <c r="N2168" s="362" t="str">
        <f>IFERROR(IF(LEN(INDEX(PlansAndNotes!$D$6:$D$4005,ROW(B2168)-ROW($C$3)))=0,"",INDEX(PlansAndNotes!$D$6:$D$4005,ROW(B2168)-ROW($C$3))),"")</f>
        <v/>
      </c>
      <c r="O2168" s="165" t="str">
        <f t="shared" si="238"/>
        <v/>
      </c>
      <c r="P2168" s="363" t="str">
        <f>IFERROR(IF(LEN(INDEX(PlansAndNotes!$E$6:$E$4005,ROW(B2168)-ROW($C$3)))=0,"",INDEX(PlansAndNotes!$E$6:$E$4005,ROW(B2168)-ROW($C$3))),"")</f>
        <v/>
      </c>
      <c r="Q2168" s="363" t="str">
        <f>IFERROR(IF(LEN(INDEX(PlansAndNotes!$G$6:$G$4005,ROW(B2168)-ROW($C$3)))=0,"",INDEX(PlansAndNotes!$G$6:$G$4005,ROW(B2168)-ROW($C$3))),"")</f>
        <v/>
      </c>
      <c r="R2168" s="361" t="str">
        <f>IFERROR(IF(LEN(D2168)&gt;0,IF(LEN(INDEX(AdressBook!$C$6:$C$25,MATCH(D2168,AdressBook!$B$6:$B$25,0),1))=0,"",INDEX(AdressBook!$C$6:$C$25,MATCH(D2168,AdressBook!$B$6:$B$25,0),1)),""),"")</f>
        <v/>
      </c>
      <c r="S2168" s="165">
        <f>IF(LEN(C2168)&gt;0,IFERROR(IF(MATCH(C2168,C2169:$C$4004,0)&gt;0,-1,ROW(S2168)-ROW($S$3)),ROW(S2168)-ROW($S$3)),-1)</f>
        <v>-1</v>
      </c>
      <c r="T2168" s="165">
        <f t="shared" si="239"/>
        <v>0</v>
      </c>
      <c r="U2168" s="165" t="str">
        <f t="shared" si="240"/>
        <v/>
      </c>
      <c r="V2168" s="165" t="str">
        <f>IFERROR(IF(OR(C2168="",S2168&lt;0),"",IF(SUBTOTAL(3,C2168:C2168)=0,-1,SUBTOTAL(3,$C$4:C2168))),"")</f>
        <v/>
      </c>
      <c r="W2168" s="156" t="str">
        <f t="array" ref="W2168">IF(LEN(C2168)&gt;0,IFERROR(IF(MATCH(C2168,$C$3:$C2167,0)&gt;0,N2168-INDEX($N$3:N2167,SUMPRODUCT(MAX(ROW($C$3:$C2167)*(C2168=$C$3:$C2167)))-2,1),""),""),"")</f>
        <v/>
      </c>
      <c r="X2168" s="156">
        <f t="shared" ca="1" si="241"/>
        <v>1</v>
      </c>
      <c r="Y2168" s="156">
        <f t="shared" ca="1" si="242"/>
        <v>1</v>
      </c>
    </row>
    <row r="2169" spans="2:25" hidden="1" x14ac:dyDescent="0.25">
      <c r="B2169" s="390" t="str">
        <f>IFERROR(IF(LEN(INDEX(PlansAndNotes!$B$6:$B$2005,ROW(A2169)-ROW($B$3)))=0,"",INDEX(PlansAndNotes!$B$6:$B$2005,ROW(A2169)-ROW($B$3))),"")</f>
        <v/>
      </c>
      <c r="C2169" s="387" t="str">
        <f t="shared" si="243"/>
        <v/>
      </c>
      <c r="D2169" s="361" t="str">
        <f>IFERROR(IF(LEN(C2169)&gt;0,IF(LEN(INDEX(TasksList!$C$6:$C$25,MATCH(C2169,TasksList!$B$6:$B$25,0),1))=0,"",INDEX(TasksList!$C$6:$C$25,MATCH(C2169,TasksList!$B$6:$B$25,0),1)),""),"")</f>
        <v/>
      </c>
      <c r="E2169" s="361" t="str">
        <f>IFERROR(IF(LEN(C2169)&gt;0,IF(LEN(INDEX(TasksList!$F$6:$F$25,MATCH(C2169,TasksList!$B$6:$B$25,0),1))=0,"not set!",INDEX(TasksList!$F$6:$F$25,MATCH(C2169,TasksList!$B$6:$B$25,0),1)),""),"")</f>
        <v/>
      </c>
      <c r="F2169" s="360" t="str">
        <f>IFERROR(IF(LEN(D2169)&gt;0,IF(LEN(INDEX(AdressBook!$D$6:$D$25,MATCH(D2169,AdressBook!$B$6:$B$25,0),1))=0,"",INDEX(AdressBook!$D$6:$D$25,MATCH(D2169,AdressBook!$B$6:$B$25,0),1)),""),"")</f>
        <v/>
      </c>
      <c r="G2169" s="361" t="str">
        <f>IFERROR(IF(LEN(INDEX(PlansAndNotes!$F$6:$F$4005,ROW(B2169)-ROW($C$3)))=0,"",INDEX(PlansAndNotes!$F$6:$F$4005,ROW(B2169)-ROW($C$3))),"")</f>
        <v/>
      </c>
      <c r="H2169" s="361" t="str">
        <f>IFERROR(IF(LEN(C2169)&gt;0,IF(LEN(INDEX(TasksList!$G$6:$G$25,MATCH(C2169,TasksList!$B$6:$B$25,0),1))=0,"",INDEX(TasksList!$G$6:$G$25,MATCH(C2169,TasksList!$B$6:$B$25,0),1)),""),"")</f>
        <v/>
      </c>
      <c r="N2169" s="362" t="str">
        <f>IFERROR(IF(LEN(INDEX(PlansAndNotes!$D$6:$D$4005,ROW(B2169)-ROW($C$3)))=0,"",INDEX(PlansAndNotes!$D$6:$D$4005,ROW(B2169)-ROW($C$3))),"")</f>
        <v/>
      </c>
      <c r="O2169" s="165" t="str">
        <f t="shared" si="238"/>
        <v/>
      </c>
      <c r="P2169" s="363" t="str">
        <f>IFERROR(IF(LEN(INDEX(PlansAndNotes!$E$6:$E$4005,ROW(B2169)-ROW($C$3)))=0,"",INDEX(PlansAndNotes!$E$6:$E$4005,ROW(B2169)-ROW($C$3))),"")</f>
        <v/>
      </c>
      <c r="Q2169" s="363" t="str">
        <f>IFERROR(IF(LEN(INDEX(PlansAndNotes!$G$6:$G$4005,ROW(B2169)-ROW($C$3)))=0,"",INDEX(PlansAndNotes!$G$6:$G$4005,ROW(B2169)-ROW($C$3))),"")</f>
        <v/>
      </c>
      <c r="R2169" s="361" t="str">
        <f>IFERROR(IF(LEN(D2169)&gt;0,IF(LEN(INDEX(AdressBook!$C$6:$C$25,MATCH(D2169,AdressBook!$B$6:$B$25,0),1))=0,"",INDEX(AdressBook!$C$6:$C$25,MATCH(D2169,AdressBook!$B$6:$B$25,0),1)),""),"")</f>
        <v/>
      </c>
      <c r="S2169" s="165">
        <f>IF(LEN(C2169)&gt;0,IFERROR(IF(MATCH(C2169,C2170:$C$4004,0)&gt;0,-1,ROW(S2169)-ROW($S$3)),ROW(S2169)-ROW($S$3)),-1)</f>
        <v>-1</v>
      </c>
      <c r="T2169" s="165">
        <f t="shared" si="239"/>
        <v>0</v>
      </c>
      <c r="U2169" s="165" t="str">
        <f t="shared" si="240"/>
        <v/>
      </c>
      <c r="V2169" s="165" t="str">
        <f>IFERROR(IF(OR(C2169="",S2169&lt;0),"",IF(SUBTOTAL(3,C2169:C2169)=0,-1,SUBTOTAL(3,$C$4:C2169))),"")</f>
        <v/>
      </c>
      <c r="W2169" s="156" t="str">
        <f t="array" ref="W2169">IF(LEN(C2169)&gt;0,IFERROR(IF(MATCH(C2169,$C$3:$C2168,0)&gt;0,N2169-INDEX($N$3:N2168,SUMPRODUCT(MAX(ROW($C$3:$C2168)*(C2169=$C$3:$C2168)))-2,1),""),""),"")</f>
        <v/>
      </c>
      <c r="X2169" s="156">
        <f t="shared" ca="1" si="241"/>
        <v>1</v>
      </c>
      <c r="Y2169" s="156">
        <f t="shared" ca="1" si="242"/>
        <v>1</v>
      </c>
    </row>
    <row r="2170" spans="2:25" hidden="1" x14ac:dyDescent="0.25">
      <c r="B2170" s="390" t="str">
        <f>IFERROR(IF(LEN(INDEX(PlansAndNotes!$B$6:$B$2005,ROW(A2170)-ROW($B$3)))=0,"",INDEX(PlansAndNotes!$B$6:$B$2005,ROW(A2170)-ROW($B$3))),"")</f>
        <v/>
      </c>
      <c r="C2170" s="387" t="str">
        <f t="shared" si="243"/>
        <v/>
      </c>
      <c r="D2170" s="361" t="str">
        <f>IFERROR(IF(LEN(C2170)&gt;0,IF(LEN(INDEX(TasksList!$C$6:$C$25,MATCH(C2170,TasksList!$B$6:$B$25,0),1))=0,"",INDEX(TasksList!$C$6:$C$25,MATCH(C2170,TasksList!$B$6:$B$25,0),1)),""),"")</f>
        <v/>
      </c>
      <c r="E2170" s="361" t="str">
        <f>IFERROR(IF(LEN(C2170)&gt;0,IF(LEN(INDEX(TasksList!$F$6:$F$25,MATCH(C2170,TasksList!$B$6:$B$25,0),1))=0,"not set!",INDEX(TasksList!$F$6:$F$25,MATCH(C2170,TasksList!$B$6:$B$25,0),1)),""),"")</f>
        <v/>
      </c>
      <c r="F2170" s="360" t="str">
        <f>IFERROR(IF(LEN(D2170)&gt;0,IF(LEN(INDEX(AdressBook!$D$6:$D$25,MATCH(D2170,AdressBook!$B$6:$B$25,0),1))=0,"",INDEX(AdressBook!$D$6:$D$25,MATCH(D2170,AdressBook!$B$6:$B$25,0),1)),""),"")</f>
        <v/>
      </c>
      <c r="G2170" s="361" t="str">
        <f>IFERROR(IF(LEN(INDEX(PlansAndNotes!$F$6:$F$4005,ROW(B2170)-ROW($C$3)))=0,"",INDEX(PlansAndNotes!$F$6:$F$4005,ROW(B2170)-ROW($C$3))),"")</f>
        <v/>
      </c>
      <c r="H2170" s="361" t="str">
        <f>IFERROR(IF(LEN(C2170)&gt;0,IF(LEN(INDEX(TasksList!$G$6:$G$25,MATCH(C2170,TasksList!$B$6:$B$25,0),1))=0,"",INDEX(TasksList!$G$6:$G$25,MATCH(C2170,TasksList!$B$6:$B$25,0),1)),""),"")</f>
        <v/>
      </c>
      <c r="N2170" s="362" t="str">
        <f>IFERROR(IF(LEN(INDEX(PlansAndNotes!$D$6:$D$4005,ROW(B2170)-ROW($C$3)))=0,"",INDEX(PlansAndNotes!$D$6:$D$4005,ROW(B2170)-ROW($C$3))),"")</f>
        <v/>
      </c>
      <c r="O2170" s="165" t="str">
        <f t="shared" si="238"/>
        <v/>
      </c>
      <c r="P2170" s="363" t="str">
        <f>IFERROR(IF(LEN(INDEX(PlansAndNotes!$E$6:$E$4005,ROW(B2170)-ROW($C$3)))=0,"",INDEX(PlansAndNotes!$E$6:$E$4005,ROW(B2170)-ROW($C$3))),"")</f>
        <v/>
      </c>
      <c r="Q2170" s="363" t="str">
        <f>IFERROR(IF(LEN(INDEX(PlansAndNotes!$G$6:$G$4005,ROW(B2170)-ROW($C$3)))=0,"",INDEX(PlansAndNotes!$G$6:$G$4005,ROW(B2170)-ROW($C$3))),"")</f>
        <v/>
      </c>
      <c r="R2170" s="361" t="str">
        <f>IFERROR(IF(LEN(D2170)&gt;0,IF(LEN(INDEX(AdressBook!$C$6:$C$25,MATCH(D2170,AdressBook!$B$6:$B$25,0),1))=0,"",INDEX(AdressBook!$C$6:$C$25,MATCH(D2170,AdressBook!$B$6:$B$25,0),1)),""),"")</f>
        <v/>
      </c>
      <c r="S2170" s="165">
        <f>IF(LEN(C2170)&gt;0,IFERROR(IF(MATCH(C2170,C2171:$C$4004,0)&gt;0,-1,ROW(S2170)-ROW($S$3)),ROW(S2170)-ROW($S$3)),-1)</f>
        <v>-1</v>
      </c>
      <c r="T2170" s="165">
        <f t="shared" si="239"/>
        <v>0</v>
      </c>
      <c r="U2170" s="165" t="str">
        <f t="shared" si="240"/>
        <v/>
      </c>
      <c r="V2170" s="165" t="str">
        <f>IFERROR(IF(OR(C2170="",S2170&lt;0),"",IF(SUBTOTAL(3,C2170:C2170)=0,-1,SUBTOTAL(3,$C$4:C2170))),"")</f>
        <v/>
      </c>
      <c r="W2170" s="156" t="str">
        <f t="array" ref="W2170">IF(LEN(C2170)&gt;0,IFERROR(IF(MATCH(C2170,$C$3:$C2169,0)&gt;0,N2170-INDEX($N$3:N2169,SUMPRODUCT(MAX(ROW($C$3:$C2169)*(C2170=$C$3:$C2169)))-2,1),""),""),"")</f>
        <v/>
      </c>
      <c r="X2170" s="156">
        <f t="shared" ca="1" si="241"/>
        <v>1</v>
      </c>
      <c r="Y2170" s="156">
        <f t="shared" ca="1" si="242"/>
        <v>1</v>
      </c>
    </row>
    <row r="2171" spans="2:25" hidden="1" x14ac:dyDescent="0.25">
      <c r="B2171" s="390" t="str">
        <f>IFERROR(IF(LEN(INDEX(PlansAndNotes!$B$6:$B$2005,ROW(A2171)-ROW($B$3)))=0,"",INDEX(PlansAndNotes!$B$6:$B$2005,ROW(A2171)-ROW($B$3))),"")</f>
        <v/>
      </c>
      <c r="C2171" s="387" t="str">
        <f t="shared" si="243"/>
        <v/>
      </c>
      <c r="D2171" s="361" t="str">
        <f>IFERROR(IF(LEN(C2171)&gt;0,IF(LEN(INDEX(TasksList!$C$6:$C$25,MATCH(C2171,TasksList!$B$6:$B$25,0),1))=0,"",INDEX(TasksList!$C$6:$C$25,MATCH(C2171,TasksList!$B$6:$B$25,0),1)),""),"")</f>
        <v/>
      </c>
      <c r="E2171" s="361" t="str">
        <f>IFERROR(IF(LEN(C2171)&gt;0,IF(LEN(INDEX(TasksList!$F$6:$F$25,MATCH(C2171,TasksList!$B$6:$B$25,0),1))=0,"not set!",INDEX(TasksList!$F$6:$F$25,MATCH(C2171,TasksList!$B$6:$B$25,0),1)),""),"")</f>
        <v/>
      </c>
      <c r="F2171" s="360" t="str">
        <f>IFERROR(IF(LEN(D2171)&gt;0,IF(LEN(INDEX(AdressBook!$D$6:$D$25,MATCH(D2171,AdressBook!$B$6:$B$25,0),1))=0,"",INDEX(AdressBook!$D$6:$D$25,MATCH(D2171,AdressBook!$B$6:$B$25,0),1)),""),"")</f>
        <v/>
      </c>
      <c r="G2171" s="361" t="str">
        <f>IFERROR(IF(LEN(INDEX(PlansAndNotes!$F$6:$F$4005,ROW(B2171)-ROW($C$3)))=0,"",INDEX(PlansAndNotes!$F$6:$F$4005,ROW(B2171)-ROW($C$3))),"")</f>
        <v/>
      </c>
      <c r="H2171" s="361" t="str">
        <f>IFERROR(IF(LEN(C2171)&gt;0,IF(LEN(INDEX(TasksList!$G$6:$G$25,MATCH(C2171,TasksList!$B$6:$B$25,0),1))=0,"",INDEX(TasksList!$G$6:$G$25,MATCH(C2171,TasksList!$B$6:$B$25,0),1)),""),"")</f>
        <v/>
      </c>
      <c r="N2171" s="362" t="str">
        <f>IFERROR(IF(LEN(INDEX(PlansAndNotes!$D$6:$D$4005,ROW(B2171)-ROW($C$3)))=0,"",INDEX(PlansAndNotes!$D$6:$D$4005,ROW(B2171)-ROW($C$3))),"")</f>
        <v/>
      </c>
      <c r="O2171" s="165" t="str">
        <f t="shared" si="238"/>
        <v/>
      </c>
      <c r="P2171" s="363" t="str">
        <f>IFERROR(IF(LEN(INDEX(PlansAndNotes!$E$6:$E$4005,ROW(B2171)-ROW($C$3)))=0,"",INDEX(PlansAndNotes!$E$6:$E$4005,ROW(B2171)-ROW($C$3))),"")</f>
        <v/>
      </c>
      <c r="Q2171" s="363" t="str">
        <f>IFERROR(IF(LEN(INDEX(PlansAndNotes!$G$6:$G$4005,ROW(B2171)-ROW($C$3)))=0,"",INDEX(PlansAndNotes!$G$6:$G$4005,ROW(B2171)-ROW($C$3))),"")</f>
        <v/>
      </c>
      <c r="R2171" s="361" t="str">
        <f>IFERROR(IF(LEN(D2171)&gt;0,IF(LEN(INDEX(AdressBook!$C$6:$C$25,MATCH(D2171,AdressBook!$B$6:$B$25,0),1))=0,"",INDEX(AdressBook!$C$6:$C$25,MATCH(D2171,AdressBook!$B$6:$B$25,0),1)),""),"")</f>
        <v/>
      </c>
      <c r="S2171" s="165">
        <f>IF(LEN(C2171)&gt;0,IFERROR(IF(MATCH(C2171,C2172:$C$4004,0)&gt;0,-1,ROW(S2171)-ROW($S$3)),ROW(S2171)-ROW($S$3)),-1)</f>
        <v>-1</v>
      </c>
      <c r="T2171" s="165">
        <f t="shared" si="239"/>
        <v>0</v>
      </c>
      <c r="U2171" s="165" t="str">
        <f t="shared" si="240"/>
        <v/>
      </c>
      <c r="V2171" s="165" t="str">
        <f>IFERROR(IF(OR(C2171="",S2171&lt;0),"",IF(SUBTOTAL(3,C2171:C2171)=0,-1,SUBTOTAL(3,$C$4:C2171))),"")</f>
        <v/>
      </c>
      <c r="W2171" s="156" t="str">
        <f t="array" ref="W2171">IF(LEN(C2171)&gt;0,IFERROR(IF(MATCH(C2171,$C$3:$C2170,0)&gt;0,N2171-INDEX($N$3:N2170,SUMPRODUCT(MAX(ROW($C$3:$C2170)*(C2171=$C$3:$C2170)))-2,1),""),""),"")</f>
        <v/>
      </c>
      <c r="X2171" s="156">
        <f t="shared" ca="1" si="241"/>
        <v>1</v>
      </c>
      <c r="Y2171" s="156">
        <f t="shared" ca="1" si="242"/>
        <v>1</v>
      </c>
    </row>
    <row r="2172" spans="2:25" hidden="1" x14ac:dyDescent="0.25">
      <c r="B2172" s="390" t="str">
        <f>IFERROR(IF(LEN(INDEX(PlansAndNotes!$B$6:$B$2005,ROW(A2172)-ROW($B$3)))=0,"",INDEX(PlansAndNotes!$B$6:$B$2005,ROW(A2172)-ROW($B$3))),"")</f>
        <v/>
      </c>
      <c r="C2172" s="387" t="str">
        <f t="shared" si="243"/>
        <v/>
      </c>
      <c r="D2172" s="361" t="str">
        <f>IFERROR(IF(LEN(C2172)&gt;0,IF(LEN(INDEX(TasksList!$C$6:$C$25,MATCH(C2172,TasksList!$B$6:$B$25,0),1))=0,"",INDEX(TasksList!$C$6:$C$25,MATCH(C2172,TasksList!$B$6:$B$25,0),1)),""),"")</f>
        <v/>
      </c>
      <c r="E2172" s="361" t="str">
        <f>IFERROR(IF(LEN(C2172)&gt;0,IF(LEN(INDEX(TasksList!$F$6:$F$25,MATCH(C2172,TasksList!$B$6:$B$25,0),1))=0,"not set!",INDEX(TasksList!$F$6:$F$25,MATCH(C2172,TasksList!$B$6:$B$25,0),1)),""),"")</f>
        <v/>
      </c>
      <c r="F2172" s="360" t="str">
        <f>IFERROR(IF(LEN(D2172)&gt;0,IF(LEN(INDEX(AdressBook!$D$6:$D$25,MATCH(D2172,AdressBook!$B$6:$B$25,0),1))=0,"",INDEX(AdressBook!$D$6:$D$25,MATCH(D2172,AdressBook!$B$6:$B$25,0),1)),""),"")</f>
        <v/>
      </c>
      <c r="G2172" s="361" t="str">
        <f>IFERROR(IF(LEN(INDEX(PlansAndNotes!$F$6:$F$4005,ROW(B2172)-ROW($C$3)))=0,"",INDEX(PlansAndNotes!$F$6:$F$4005,ROW(B2172)-ROW($C$3))),"")</f>
        <v/>
      </c>
      <c r="H2172" s="361" t="str">
        <f>IFERROR(IF(LEN(C2172)&gt;0,IF(LEN(INDEX(TasksList!$G$6:$G$25,MATCH(C2172,TasksList!$B$6:$B$25,0),1))=0,"",INDEX(TasksList!$G$6:$G$25,MATCH(C2172,TasksList!$B$6:$B$25,0),1)),""),"")</f>
        <v/>
      </c>
      <c r="N2172" s="362" t="str">
        <f>IFERROR(IF(LEN(INDEX(PlansAndNotes!$D$6:$D$4005,ROW(B2172)-ROW($C$3)))=0,"",INDEX(PlansAndNotes!$D$6:$D$4005,ROW(B2172)-ROW($C$3))),"")</f>
        <v/>
      </c>
      <c r="O2172" s="165" t="str">
        <f t="shared" si="238"/>
        <v/>
      </c>
      <c r="P2172" s="363" t="str">
        <f>IFERROR(IF(LEN(INDEX(PlansAndNotes!$E$6:$E$4005,ROW(B2172)-ROW($C$3)))=0,"",INDEX(PlansAndNotes!$E$6:$E$4005,ROW(B2172)-ROW($C$3))),"")</f>
        <v/>
      </c>
      <c r="Q2172" s="363" t="str">
        <f>IFERROR(IF(LEN(INDEX(PlansAndNotes!$G$6:$G$4005,ROW(B2172)-ROW($C$3)))=0,"",INDEX(PlansAndNotes!$G$6:$G$4005,ROW(B2172)-ROW($C$3))),"")</f>
        <v/>
      </c>
      <c r="R2172" s="361" t="str">
        <f>IFERROR(IF(LEN(D2172)&gt;0,IF(LEN(INDEX(AdressBook!$C$6:$C$25,MATCH(D2172,AdressBook!$B$6:$B$25,0),1))=0,"",INDEX(AdressBook!$C$6:$C$25,MATCH(D2172,AdressBook!$B$6:$B$25,0),1)),""),"")</f>
        <v/>
      </c>
      <c r="S2172" s="165">
        <f>IF(LEN(C2172)&gt;0,IFERROR(IF(MATCH(C2172,C2173:$C$4004,0)&gt;0,-1,ROW(S2172)-ROW($S$3)),ROW(S2172)-ROW($S$3)),-1)</f>
        <v>-1</v>
      </c>
      <c r="T2172" s="165">
        <f t="shared" si="239"/>
        <v>0</v>
      </c>
      <c r="U2172" s="165" t="str">
        <f t="shared" si="240"/>
        <v/>
      </c>
      <c r="V2172" s="165" t="str">
        <f>IFERROR(IF(OR(C2172="",S2172&lt;0),"",IF(SUBTOTAL(3,C2172:C2172)=0,-1,SUBTOTAL(3,$C$4:C2172))),"")</f>
        <v/>
      </c>
      <c r="W2172" s="156" t="str">
        <f t="array" ref="W2172">IF(LEN(C2172)&gt;0,IFERROR(IF(MATCH(C2172,$C$3:$C2171,0)&gt;0,N2172-INDEX($N$3:N2171,SUMPRODUCT(MAX(ROW($C$3:$C2171)*(C2172=$C$3:$C2171)))-2,1),""),""),"")</f>
        <v/>
      </c>
      <c r="X2172" s="156">
        <f t="shared" ca="1" si="241"/>
        <v>1</v>
      </c>
      <c r="Y2172" s="156">
        <f t="shared" ca="1" si="242"/>
        <v>1</v>
      </c>
    </row>
    <row r="2173" spans="2:25" hidden="1" x14ac:dyDescent="0.25">
      <c r="B2173" s="390" t="str">
        <f>IFERROR(IF(LEN(INDEX(PlansAndNotes!$B$6:$B$2005,ROW(A2173)-ROW($B$3)))=0,"",INDEX(PlansAndNotes!$B$6:$B$2005,ROW(A2173)-ROW($B$3))),"")</f>
        <v/>
      </c>
      <c r="C2173" s="387" t="str">
        <f t="shared" si="243"/>
        <v/>
      </c>
      <c r="D2173" s="361" t="str">
        <f>IFERROR(IF(LEN(C2173)&gt;0,IF(LEN(INDEX(TasksList!$C$6:$C$25,MATCH(C2173,TasksList!$B$6:$B$25,0),1))=0,"",INDEX(TasksList!$C$6:$C$25,MATCH(C2173,TasksList!$B$6:$B$25,0),1)),""),"")</f>
        <v/>
      </c>
      <c r="E2173" s="361" t="str">
        <f>IFERROR(IF(LEN(C2173)&gt;0,IF(LEN(INDEX(TasksList!$F$6:$F$25,MATCH(C2173,TasksList!$B$6:$B$25,0),1))=0,"not set!",INDEX(TasksList!$F$6:$F$25,MATCH(C2173,TasksList!$B$6:$B$25,0),1)),""),"")</f>
        <v/>
      </c>
      <c r="F2173" s="360" t="str">
        <f>IFERROR(IF(LEN(D2173)&gt;0,IF(LEN(INDEX(AdressBook!$D$6:$D$25,MATCH(D2173,AdressBook!$B$6:$B$25,0),1))=0,"",INDEX(AdressBook!$D$6:$D$25,MATCH(D2173,AdressBook!$B$6:$B$25,0),1)),""),"")</f>
        <v/>
      </c>
      <c r="G2173" s="361" t="str">
        <f>IFERROR(IF(LEN(INDEX(PlansAndNotes!$F$6:$F$4005,ROW(B2173)-ROW($C$3)))=0,"",INDEX(PlansAndNotes!$F$6:$F$4005,ROW(B2173)-ROW($C$3))),"")</f>
        <v/>
      </c>
      <c r="H2173" s="361" t="str">
        <f>IFERROR(IF(LEN(C2173)&gt;0,IF(LEN(INDEX(TasksList!$G$6:$G$25,MATCH(C2173,TasksList!$B$6:$B$25,0),1))=0,"",INDEX(TasksList!$G$6:$G$25,MATCH(C2173,TasksList!$B$6:$B$25,0),1)),""),"")</f>
        <v/>
      </c>
      <c r="N2173" s="362" t="str">
        <f>IFERROR(IF(LEN(INDEX(PlansAndNotes!$D$6:$D$4005,ROW(B2173)-ROW($C$3)))=0,"",INDEX(PlansAndNotes!$D$6:$D$4005,ROW(B2173)-ROW($C$3))),"")</f>
        <v/>
      </c>
      <c r="O2173" s="165" t="str">
        <f t="shared" si="238"/>
        <v/>
      </c>
      <c r="P2173" s="363" t="str">
        <f>IFERROR(IF(LEN(INDEX(PlansAndNotes!$E$6:$E$4005,ROW(B2173)-ROW($C$3)))=0,"",INDEX(PlansAndNotes!$E$6:$E$4005,ROW(B2173)-ROW($C$3))),"")</f>
        <v/>
      </c>
      <c r="Q2173" s="363" t="str">
        <f>IFERROR(IF(LEN(INDEX(PlansAndNotes!$G$6:$G$4005,ROW(B2173)-ROW($C$3)))=0,"",INDEX(PlansAndNotes!$G$6:$G$4005,ROW(B2173)-ROW($C$3))),"")</f>
        <v/>
      </c>
      <c r="R2173" s="361" t="str">
        <f>IFERROR(IF(LEN(D2173)&gt;0,IF(LEN(INDEX(AdressBook!$C$6:$C$25,MATCH(D2173,AdressBook!$B$6:$B$25,0),1))=0,"",INDEX(AdressBook!$C$6:$C$25,MATCH(D2173,AdressBook!$B$6:$B$25,0),1)),""),"")</f>
        <v/>
      </c>
      <c r="S2173" s="165">
        <f>IF(LEN(C2173)&gt;0,IFERROR(IF(MATCH(C2173,C2174:$C$4004,0)&gt;0,-1,ROW(S2173)-ROW($S$3)),ROW(S2173)-ROW($S$3)),-1)</f>
        <v>-1</v>
      </c>
      <c r="T2173" s="165">
        <f t="shared" si="239"/>
        <v>0</v>
      </c>
      <c r="U2173" s="165" t="str">
        <f t="shared" si="240"/>
        <v/>
      </c>
      <c r="V2173" s="165" t="str">
        <f>IFERROR(IF(OR(C2173="",S2173&lt;0),"",IF(SUBTOTAL(3,C2173:C2173)=0,-1,SUBTOTAL(3,$C$4:C2173))),"")</f>
        <v/>
      </c>
      <c r="W2173" s="156" t="str">
        <f t="array" ref="W2173">IF(LEN(C2173)&gt;0,IFERROR(IF(MATCH(C2173,$C$3:$C2172,0)&gt;0,N2173-INDEX($N$3:N2172,SUMPRODUCT(MAX(ROW($C$3:$C2172)*(C2173=$C$3:$C2172)))-2,1),""),""),"")</f>
        <v/>
      </c>
      <c r="X2173" s="156">
        <f t="shared" ca="1" si="241"/>
        <v>1</v>
      </c>
      <c r="Y2173" s="156">
        <f t="shared" ca="1" si="242"/>
        <v>1</v>
      </c>
    </row>
    <row r="2174" spans="2:25" hidden="1" x14ac:dyDescent="0.25">
      <c r="B2174" s="390" t="str">
        <f>IFERROR(IF(LEN(INDEX(PlansAndNotes!$B$6:$B$2005,ROW(A2174)-ROW($B$3)))=0,"",INDEX(PlansAndNotes!$B$6:$B$2005,ROW(A2174)-ROW($B$3))),"")</f>
        <v/>
      </c>
      <c r="C2174" s="387" t="str">
        <f t="shared" si="243"/>
        <v/>
      </c>
      <c r="D2174" s="361" t="str">
        <f>IFERROR(IF(LEN(C2174)&gt;0,IF(LEN(INDEX(TasksList!$C$6:$C$25,MATCH(C2174,TasksList!$B$6:$B$25,0),1))=0,"",INDEX(TasksList!$C$6:$C$25,MATCH(C2174,TasksList!$B$6:$B$25,0),1)),""),"")</f>
        <v/>
      </c>
      <c r="E2174" s="361" t="str">
        <f>IFERROR(IF(LEN(C2174)&gt;0,IF(LEN(INDEX(TasksList!$F$6:$F$25,MATCH(C2174,TasksList!$B$6:$B$25,0),1))=0,"not set!",INDEX(TasksList!$F$6:$F$25,MATCH(C2174,TasksList!$B$6:$B$25,0),1)),""),"")</f>
        <v/>
      </c>
      <c r="F2174" s="360" t="str">
        <f>IFERROR(IF(LEN(D2174)&gt;0,IF(LEN(INDEX(AdressBook!$D$6:$D$25,MATCH(D2174,AdressBook!$B$6:$B$25,0),1))=0,"",INDEX(AdressBook!$D$6:$D$25,MATCH(D2174,AdressBook!$B$6:$B$25,0),1)),""),"")</f>
        <v/>
      </c>
      <c r="G2174" s="361" t="str">
        <f>IFERROR(IF(LEN(INDEX(PlansAndNotes!$F$6:$F$4005,ROW(B2174)-ROW($C$3)))=0,"",INDEX(PlansAndNotes!$F$6:$F$4005,ROW(B2174)-ROW($C$3))),"")</f>
        <v/>
      </c>
      <c r="H2174" s="361" t="str">
        <f>IFERROR(IF(LEN(C2174)&gt;0,IF(LEN(INDEX(TasksList!$G$6:$G$25,MATCH(C2174,TasksList!$B$6:$B$25,0),1))=0,"",INDEX(TasksList!$G$6:$G$25,MATCH(C2174,TasksList!$B$6:$B$25,0),1)),""),"")</f>
        <v/>
      </c>
      <c r="N2174" s="362" t="str">
        <f>IFERROR(IF(LEN(INDEX(PlansAndNotes!$D$6:$D$4005,ROW(B2174)-ROW($C$3)))=0,"",INDEX(PlansAndNotes!$D$6:$D$4005,ROW(B2174)-ROW($C$3))),"")</f>
        <v/>
      </c>
      <c r="O2174" s="165" t="str">
        <f t="shared" si="238"/>
        <v/>
      </c>
      <c r="P2174" s="363" t="str">
        <f>IFERROR(IF(LEN(INDEX(PlansAndNotes!$E$6:$E$4005,ROW(B2174)-ROW($C$3)))=0,"",INDEX(PlansAndNotes!$E$6:$E$4005,ROW(B2174)-ROW($C$3))),"")</f>
        <v/>
      </c>
      <c r="Q2174" s="363" t="str">
        <f>IFERROR(IF(LEN(INDEX(PlansAndNotes!$G$6:$G$4005,ROW(B2174)-ROW($C$3)))=0,"",INDEX(PlansAndNotes!$G$6:$G$4005,ROW(B2174)-ROW($C$3))),"")</f>
        <v/>
      </c>
      <c r="R2174" s="361" t="str">
        <f>IFERROR(IF(LEN(D2174)&gt;0,IF(LEN(INDEX(AdressBook!$C$6:$C$25,MATCH(D2174,AdressBook!$B$6:$B$25,0),1))=0,"",INDEX(AdressBook!$C$6:$C$25,MATCH(D2174,AdressBook!$B$6:$B$25,0),1)),""),"")</f>
        <v/>
      </c>
      <c r="S2174" s="165">
        <f>IF(LEN(C2174)&gt;0,IFERROR(IF(MATCH(C2174,C2175:$C$4004,0)&gt;0,-1,ROW(S2174)-ROW($S$3)),ROW(S2174)-ROW($S$3)),-1)</f>
        <v>-1</v>
      </c>
      <c r="T2174" s="165">
        <f t="shared" si="239"/>
        <v>0</v>
      </c>
      <c r="U2174" s="165" t="str">
        <f t="shared" si="240"/>
        <v/>
      </c>
      <c r="V2174" s="165" t="str">
        <f>IFERROR(IF(OR(C2174="",S2174&lt;0),"",IF(SUBTOTAL(3,C2174:C2174)=0,-1,SUBTOTAL(3,$C$4:C2174))),"")</f>
        <v/>
      </c>
      <c r="W2174" s="156" t="str">
        <f t="array" ref="W2174">IF(LEN(C2174)&gt;0,IFERROR(IF(MATCH(C2174,$C$3:$C2173,0)&gt;0,N2174-INDEX($N$3:N2173,SUMPRODUCT(MAX(ROW($C$3:$C2173)*(C2174=$C$3:$C2173)))-2,1),""),""),"")</f>
        <v/>
      </c>
      <c r="X2174" s="156">
        <f t="shared" ca="1" si="241"/>
        <v>1</v>
      </c>
      <c r="Y2174" s="156">
        <f t="shared" ca="1" si="242"/>
        <v>1</v>
      </c>
    </row>
    <row r="2175" spans="2:25" hidden="1" x14ac:dyDescent="0.25">
      <c r="B2175" s="390" t="str">
        <f>IFERROR(IF(LEN(INDEX(PlansAndNotes!$B$6:$B$2005,ROW(A2175)-ROW($B$3)))=0,"",INDEX(PlansAndNotes!$B$6:$B$2005,ROW(A2175)-ROW($B$3))),"")</f>
        <v/>
      </c>
      <c r="C2175" s="387" t="str">
        <f t="shared" si="243"/>
        <v/>
      </c>
      <c r="D2175" s="361" t="str">
        <f>IFERROR(IF(LEN(C2175)&gt;0,IF(LEN(INDEX(TasksList!$C$6:$C$25,MATCH(C2175,TasksList!$B$6:$B$25,0),1))=0,"",INDEX(TasksList!$C$6:$C$25,MATCH(C2175,TasksList!$B$6:$B$25,0),1)),""),"")</f>
        <v/>
      </c>
      <c r="E2175" s="361" t="str">
        <f>IFERROR(IF(LEN(C2175)&gt;0,IF(LEN(INDEX(TasksList!$F$6:$F$25,MATCH(C2175,TasksList!$B$6:$B$25,0),1))=0,"not set!",INDEX(TasksList!$F$6:$F$25,MATCH(C2175,TasksList!$B$6:$B$25,0),1)),""),"")</f>
        <v/>
      </c>
      <c r="F2175" s="360" t="str">
        <f>IFERROR(IF(LEN(D2175)&gt;0,IF(LEN(INDEX(AdressBook!$D$6:$D$25,MATCH(D2175,AdressBook!$B$6:$B$25,0),1))=0,"",INDEX(AdressBook!$D$6:$D$25,MATCH(D2175,AdressBook!$B$6:$B$25,0),1)),""),"")</f>
        <v/>
      </c>
      <c r="G2175" s="361" t="str">
        <f>IFERROR(IF(LEN(INDEX(PlansAndNotes!$F$6:$F$4005,ROW(B2175)-ROW($C$3)))=0,"",INDEX(PlansAndNotes!$F$6:$F$4005,ROW(B2175)-ROW($C$3))),"")</f>
        <v/>
      </c>
      <c r="H2175" s="361" t="str">
        <f>IFERROR(IF(LEN(C2175)&gt;0,IF(LEN(INDEX(TasksList!$G$6:$G$25,MATCH(C2175,TasksList!$B$6:$B$25,0),1))=0,"",INDEX(TasksList!$G$6:$G$25,MATCH(C2175,TasksList!$B$6:$B$25,0),1)),""),"")</f>
        <v/>
      </c>
      <c r="N2175" s="362" t="str">
        <f>IFERROR(IF(LEN(INDEX(PlansAndNotes!$D$6:$D$4005,ROW(B2175)-ROW($C$3)))=0,"",INDEX(PlansAndNotes!$D$6:$D$4005,ROW(B2175)-ROW($C$3))),"")</f>
        <v/>
      </c>
      <c r="O2175" s="165" t="str">
        <f t="shared" si="238"/>
        <v/>
      </c>
      <c r="P2175" s="363" t="str">
        <f>IFERROR(IF(LEN(INDEX(PlansAndNotes!$E$6:$E$4005,ROW(B2175)-ROW($C$3)))=0,"",INDEX(PlansAndNotes!$E$6:$E$4005,ROW(B2175)-ROW($C$3))),"")</f>
        <v/>
      </c>
      <c r="Q2175" s="363" t="str">
        <f>IFERROR(IF(LEN(INDEX(PlansAndNotes!$G$6:$G$4005,ROW(B2175)-ROW($C$3)))=0,"",INDEX(PlansAndNotes!$G$6:$G$4005,ROW(B2175)-ROW($C$3))),"")</f>
        <v/>
      </c>
      <c r="R2175" s="361" t="str">
        <f>IFERROR(IF(LEN(D2175)&gt;0,IF(LEN(INDEX(AdressBook!$C$6:$C$25,MATCH(D2175,AdressBook!$B$6:$B$25,0),1))=0,"",INDEX(AdressBook!$C$6:$C$25,MATCH(D2175,AdressBook!$B$6:$B$25,0),1)),""),"")</f>
        <v/>
      </c>
      <c r="S2175" s="165">
        <f>IF(LEN(C2175)&gt;0,IFERROR(IF(MATCH(C2175,C2176:$C$4004,0)&gt;0,-1,ROW(S2175)-ROW($S$3)),ROW(S2175)-ROW($S$3)),-1)</f>
        <v>-1</v>
      </c>
      <c r="T2175" s="165">
        <f t="shared" si="239"/>
        <v>0</v>
      </c>
      <c r="U2175" s="165" t="str">
        <f t="shared" si="240"/>
        <v/>
      </c>
      <c r="V2175" s="165" t="str">
        <f>IFERROR(IF(OR(C2175="",S2175&lt;0),"",IF(SUBTOTAL(3,C2175:C2175)=0,-1,SUBTOTAL(3,$C$4:C2175))),"")</f>
        <v/>
      </c>
      <c r="W2175" s="156" t="str">
        <f t="array" ref="W2175">IF(LEN(C2175)&gt;0,IFERROR(IF(MATCH(C2175,$C$3:$C2174,0)&gt;0,N2175-INDEX($N$3:N2174,SUMPRODUCT(MAX(ROW($C$3:$C2174)*(C2175=$C$3:$C2174)))-2,1),""),""),"")</f>
        <v/>
      </c>
      <c r="X2175" s="156">
        <f t="shared" ca="1" si="241"/>
        <v>1</v>
      </c>
      <c r="Y2175" s="156">
        <f t="shared" ca="1" si="242"/>
        <v>1</v>
      </c>
    </row>
    <row r="2176" spans="2:25" hidden="1" x14ac:dyDescent="0.25">
      <c r="B2176" s="390" t="str">
        <f>IFERROR(IF(LEN(INDEX(PlansAndNotes!$B$6:$B$2005,ROW(A2176)-ROW($B$3)))=0,"",INDEX(PlansAndNotes!$B$6:$B$2005,ROW(A2176)-ROW($B$3))),"")</f>
        <v/>
      </c>
      <c r="C2176" s="387" t="str">
        <f t="shared" si="243"/>
        <v/>
      </c>
      <c r="D2176" s="361" t="str">
        <f>IFERROR(IF(LEN(C2176)&gt;0,IF(LEN(INDEX(TasksList!$C$6:$C$25,MATCH(C2176,TasksList!$B$6:$B$25,0),1))=0,"",INDEX(TasksList!$C$6:$C$25,MATCH(C2176,TasksList!$B$6:$B$25,0),1)),""),"")</f>
        <v/>
      </c>
      <c r="E2176" s="361" t="str">
        <f>IFERROR(IF(LEN(C2176)&gt;0,IF(LEN(INDEX(TasksList!$F$6:$F$25,MATCH(C2176,TasksList!$B$6:$B$25,0),1))=0,"not set!",INDEX(TasksList!$F$6:$F$25,MATCH(C2176,TasksList!$B$6:$B$25,0),1)),""),"")</f>
        <v/>
      </c>
      <c r="F2176" s="360" t="str">
        <f>IFERROR(IF(LEN(D2176)&gt;0,IF(LEN(INDEX(AdressBook!$D$6:$D$25,MATCH(D2176,AdressBook!$B$6:$B$25,0),1))=0,"",INDEX(AdressBook!$D$6:$D$25,MATCH(D2176,AdressBook!$B$6:$B$25,0),1)),""),"")</f>
        <v/>
      </c>
      <c r="G2176" s="361" t="str">
        <f>IFERROR(IF(LEN(INDEX(PlansAndNotes!$F$6:$F$4005,ROW(B2176)-ROW($C$3)))=0,"",INDEX(PlansAndNotes!$F$6:$F$4005,ROW(B2176)-ROW($C$3))),"")</f>
        <v/>
      </c>
      <c r="H2176" s="361" t="str">
        <f>IFERROR(IF(LEN(C2176)&gt;0,IF(LEN(INDEX(TasksList!$G$6:$G$25,MATCH(C2176,TasksList!$B$6:$B$25,0),1))=0,"",INDEX(TasksList!$G$6:$G$25,MATCH(C2176,TasksList!$B$6:$B$25,0),1)),""),"")</f>
        <v/>
      </c>
      <c r="N2176" s="362" t="str">
        <f>IFERROR(IF(LEN(INDEX(PlansAndNotes!$D$6:$D$4005,ROW(B2176)-ROW($C$3)))=0,"",INDEX(PlansAndNotes!$D$6:$D$4005,ROW(B2176)-ROW($C$3))),"")</f>
        <v/>
      </c>
      <c r="O2176" s="165" t="str">
        <f t="shared" si="238"/>
        <v/>
      </c>
      <c r="P2176" s="363" t="str">
        <f>IFERROR(IF(LEN(INDEX(PlansAndNotes!$E$6:$E$4005,ROW(B2176)-ROW($C$3)))=0,"",INDEX(PlansAndNotes!$E$6:$E$4005,ROW(B2176)-ROW($C$3))),"")</f>
        <v/>
      </c>
      <c r="Q2176" s="363" t="str">
        <f>IFERROR(IF(LEN(INDEX(PlansAndNotes!$G$6:$G$4005,ROW(B2176)-ROW($C$3)))=0,"",INDEX(PlansAndNotes!$G$6:$G$4005,ROW(B2176)-ROW($C$3))),"")</f>
        <v/>
      </c>
      <c r="R2176" s="361" t="str">
        <f>IFERROR(IF(LEN(D2176)&gt;0,IF(LEN(INDEX(AdressBook!$C$6:$C$25,MATCH(D2176,AdressBook!$B$6:$B$25,0),1))=0,"",INDEX(AdressBook!$C$6:$C$25,MATCH(D2176,AdressBook!$B$6:$B$25,0),1)),""),"")</f>
        <v/>
      </c>
      <c r="S2176" s="165">
        <f>IF(LEN(C2176)&gt;0,IFERROR(IF(MATCH(C2176,C2177:$C$4004,0)&gt;0,-1,ROW(S2176)-ROW($S$3)),ROW(S2176)-ROW($S$3)),-1)</f>
        <v>-1</v>
      </c>
      <c r="T2176" s="165">
        <f t="shared" si="239"/>
        <v>0</v>
      </c>
      <c r="U2176" s="165" t="str">
        <f t="shared" si="240"/>
        <v/>
      </c>
      <c r="V2176" s="165" t="str">
        <f>IFERROR(IF(OR(C2176="",S2176&lt;0),"",IF(SUBTOTAL(3,C2176:C2176)=0,-1,SUBTOTAL(3,$C$4:C2176))),"")</f>
        <v/>
      </c>
      <c r="W2176" s="156" t="str">
        <f t="array" ref="W2176">IF(LEN(C2176)&gt;0,IFERROR(IF(MATCH(C2176,$C$3:$C2175,0)&gt;0,N2176-INDEX($N$3:N2175,SUMPRODUCT(MAX(ROW($C$3:$C2175)*(C2176=$C$3:$C2175)))-2,1),""),""),"")</f>
        <v/>
      </c>
      <c r="X2176" s="156">
        <f t="shared" ca="1" si="241"/>
        <v>1</v>
      </c>
      <c r="Y2176" s="156">
        <f t="shared" ca="1" si="242"/>
        <v>1</v>
      </c>
    </row>
    <row r="2177" spans="2:25" hidden="1" x14ac:dyDescent="0.25">
      <c r="B2177" s="390" t="str">
        <f>IFERROR(IF(LEN(INDEX(PlansAndNotes!$B$6:$B$2005,ROW(A2177)-ROW($B$3)))=0,"",INDEX(PlansAndNotes!$B$6:$B$2005,ROW(A2177)-ROW($B$3))),"")</f>
        <v/>
      </c>
      <c r="C2177" s="387" t="str">
        <f t="shared" si="243"/>
        <v/>
      </c>
      <c r="D2177" s="361" t="str">
        <f>IFERROR(IF(LEN(C2177)&gt;0,IF(LEN(INDEX(TasksList!$C$6:$C$25,MATCH(C2177,TasksList!$B$6:$B$25,0),1))=0,"",INDEX(TasksList!$C$6:$C$25,MATCH(C2177,TasksList!$B$6:$B$25,0),1)),""),"")</f>
        <v/>
      </c>
      <c r="E2177" s="361" t="str">
        <f>IFERROR(IF(LEN(C2177)&gt;0,IF(LEN(INDEX(TasksList!$F$6:$F$25,MATCH(C2177,TasksList!$B$6:$B$25,0),1))=0,"not set!",INDEX(TasksList!$F$6:$F$25,MATCH(C2177,TasksList!$B$6:$B$25,0),1)),""),"")</f>
        <v/>
      </c>
      <c r="F2177" s="360" t="str">
        <f>IFERROR(IF(LEN(D2177)&gt;0,IF(LEN(INDEX(AdressBook!$D$6:$D$25,MATCH(D2177,AdressBook!$B$6:$B$25,0),1))=0,"",INDEX(AdressBook!$D$6:$D$25,MATCH(D2177,AdressBook!$B$6:$B$25,0),1)),""),"")</f>
        <v/>
      </c>
      <c r="G2177" s="361" t="str">
        <f>IFERROR(IF(LEN(INDEX(PlansAndNotes!$F$6:$F$4005,ROW(B2177)-ROW($C$3)))=0,"",INDEX(PlansAndNotes!$F$6:$F$4005,ROW(B2177)-ROW($C$3))),"")</f>
        <v/>
      </c>
      <c r="H2177" s="361" t="str">
        <f>IFERROR(IF(LEN(C2177)&gt;0,IF(LEN(INDEX(TasksList!$G$6:$G$25,MATCH(C2177,TasksList!$B$6:$B$25,0),1))=0,"",INDEX(TasksList!$G$6:$G$25,MATCH(C2177,TasksList!$B$6:$B$25,0),1)),""),"")</f>
        <v/>
      </c>
      <c r="N2177" s="362" t="str">
        <f>IFERROR(IF(LEN(INDEX(PlansAndNotes!$D$6:$D$4005,ROW(B2177)-ROW($C$3)))=0,"",INDEX(PlansAndNotes!$D$6:$D$4005,ROW(B2177)-ROW($C$3))),"")</f>
        <v/>
      </c>
      <c r="O2177" s="165" t="str">
        <f t="shared" si="238"/>
        <v/>
      </c>
      <c r="P2177" s="363" t="str">
        <f>IFERROR(IF(LEN(INDEX(PlansAndNotes!$E$6:$E$4005,ROW(B2177)-ROW($C$3)))=0,"",INDEX(PlansAndNotes!$E$6:$E$4005,ROW(B2177)-ROW($C$3))),"")</f>
        <v/>
      </c>
      <c r="Q2177" s="363" t="str">
        <f>IFERROR(IF(LEN(INDEX(PlansAndNotes!$G$6:$G$4005,ROW(B2177)-ROW($C$3)))=0,"",INDEX(PlansAndNotes!$G$6:$G$4005,ROW(B2177)-ROW($C$3))),"")</f>
        <v/>
      </c>
      <c r="R2177" s="361" t="str">
        <f>IFERROR(IF(LEN(D2177)&gt;0,IF(LEN(INDEX(AdressBook!$C$6:$C$25,MATCH(D2177,AdressBook!$B$6:$B$25,0),1))=0,"",INDEX(AdressBook!$C$6:$C$25,MATCH(D2177,AdressBook!$B$6:$B$25,0),1)),""),"")</f>
        <v/>
      </c>
      <c r="S2177" s="165">
        <f>IF(LEN(C2177)&gt;0,IFERROR(IF(MATCH(C2177,C2178:$C$4004,0)&gt;0,-1,ROW(S2177)-ROW($S$3)),ROW(S2177)-ROW($S$3)),-1)</f>
        <v>-1</v>
      </c>
      <c r="T2177" s="165">
        <f t="shared" si="239"/>
        <v>0</v>
      </c>
      <c r="U2177" s="165" t="str">
        <f t="shared" si="240"/>
        <v/>
      </c>
      <c r="V2177" s="165" t="str">
        <f>IFERROR(IF(OR(C2177="",S2177&lt;0),"",IF(SUBTOTAL(3,C2177:C2177)=0,-1,SUBTOTAL(3,$C$4:C2177))),"")</f>
        <v/>
      </c>
      <c r="W2177" s="156" t="str">
        <f t="array" ref="W2177">IF(LEN(C2177)&gt;0,IFERROR(IF(MATCH(C2177,$C$3:$C2176,0)&gt;0,N2177-INDEX($N$3:N2176,SUMPRODUCT(MAX(ROW($C$3:$C2176)*(C2177=$C$3:$C2176)))-2,1),""),""),"")</f>
        <v/>
      </c>
      <c r="X2177" s="156">
        <f t="shared" ca="1" si="241"/>
        <v>1</v>
      </c>
      <c r="Y2177" s="156">
        <f t="shared" ca="1" si="242"/>
        <v>1</v>
      </c>
    </row>
    <row r="2178" spans="2:25" hidden="1" x14ac:dyDescent="0.25">
      <c r="B2178" s="390" t="str">
        <f>IFERROR(IF(LEN(INDEX(PlansAndNotes!$B$6:$B$2005,ROW(A2178)-ROW($B$3)))=0,"",INDEX(PlansAndNotes!$B$6:$B$2005,ROW(A2178)-ROW($B$3))),"")</f>
        <v/>
      </c>
      <c r="C2178" s="387" t="str">
        <f t="shared" si="243"/>
        <v/>
      </c>
      <c r="D2178" s="361" t="str">
        <f>IFERROR(IF(LEN(C2178)&gt;0,IF(LEN(INDEX(TasksList!$C$6:$C$25,MATCH(C2178,TasksList!$B$6:$B$25,0),1))=0,"",INDEX(TasksList!$C$6:$C$25,MATCH(C2178,TasksList!$B$6:$B$25,0),1)),""),"")</f>
        <v/>
      </c>
      <c r="E2178" s="361" t="str">
        <f>IFERROR(IF(LEN(C2178)&gt;0,IF(LEN(INDEX(TasksList!$F$6:$F$25,MATCH(C2178,TasksList!$B$6:$B$25,0),1))=0,"not set!",INDEX(TasksList!$F$6:$F$25,MATCH(C2178,TasksList!$B$6:$B$25,0),1)),""),"")</f>
        <v/>
      </c>
      <c r="F2178" s="360" t="str">
        <f>IFERROR(IF(LEN(D2178)&gt;0,IF(LEN(INDEX(AdressBook!$D$6:$D$25,MATCH(D2178,AdressBook!$B$6:$B$25,0),1))=0,"",INDEX(AdressBook!$D$6:$D$25,MATCH(D2178,AdressBook!$B$6:$B$25,0),1)),""),"")</f>
        <v/>
      </c>
      <c r="G2178" s="361" t="str">
        <f>IFERROR(IF(LEN(INDEX(PlansAndNotes!$F$6:$F$4005,ROW(B2178)-ROW($C$3)))=0,"",INDEX(PlansAndNotes!$F$6:$F$4005,ROW(B2178)-ROW($C$3))),"")</f>
        <v/>
      </c>
      <c r="H2178" s="361" t="str">
        <f>IFERROR(IF(LEN(C2178)&gt;0,IF(LEN(INDEX(TasksList!$G$6:$G$25,MATCH(C2178,TasksList!$B$6:$B$25,0),1))=0,"",INDEX(TasksList!$G$6:$G$25,MATCH(C2178,TasksList!$B$6:$B$25,0),1)),""),"")</f>
        <v/>
      </c>
      <c r="N2178" s="362" t="str">
        <f>IFERROR(IF(LEN(INDEX(PlansAndNotes!$D$6:$D$4005,ROW(B2178)-ROW($C$3)))=0,"",INDEX(PlansAndNotes!$D$6:$D$4005,ROW(B2178)-ROW($C$3))),"")</f>
        <v/>
      </c>
      <c r="O2178" s="165" t="str">
        <f t="shared" si="238"/>
        <v/>
      </c>
      <c r="P2178" s="363" t="str">
        <f>IFERROR(IF(LEN(INDEX(PlansAndNotes!$E$6:$E$4005,ROW(B2178)-ROW($C$3)))=0,"",INDEX(PlansAndNotes!$E$6:$E$4005,ROW(B2178)-ROW($C$3))),"")</f>
        <v/>
      </c>
      <c r="Q2178" s="363" t="str">
        <f>IFERROR(IF(LEN(INDEX(PlansAndNotes!$G$6:$G$4005,ROW(B2178)-ROW($C$3)))=0,"",INDEX(PlansAndNotes!$G$6:$G$4005,ROW(B2178)-ROW($C$3))),"")</f>
        <v/>
      </c>
      <c r="R2178" s="361" t="str">
        <f>IFERROR(IF(LEN(D2178)&gt;0,IF(LEN(INDEX(AdressBook!$C$6:$C$25,MATCH(D2178,AdressBook!$B$6:$B$25,0),1))=0,"",INDEX(AdressBook!$C$6:$C$25,MATCH(D2178,AdressBook!$B$6:$B$25,0),1)),""),"")</f>
        <v/>
      </c>
      <c r="S2178" s="165">
        <f>IF(LEN(C2178)&gt;0,IFERROR(IF(MATCH(C2178,C2179:$C$4004,0)&gt;0,-1,ROW(S2178)-ROW($S$3)),ROW(S2178)-ROW($S$3)),-1)</f>
        <v>-1</v>
      </c>
      <c r="T2178" s="165">
        <f t="shared" si="239"/>
        <v>0</v>
      </c>
      <c r="U2178" s="165" t="str">
        <f t="shared" si="240"/>
        <v/>
      </c>
      <c r="V2178" s="165" t="str">
        <f>IFERROR(IF(OR(C2178="",S2178&lt;0),"",IF(SUBTOTAL(3,C2178:C2178)=0,-1,SUBTOTAL(3,$C$4:C2178))),"")</f>
        <v/>
      </c>
      <c r="W2178" s="156" t="str">
        <f t="array" ref="W2178">IF(LEN(C2178)&gt;0,IFERROR(IF(MATCH(C2178,$C$3:$C2177,0)&gt;0,N2178-INDEX($N$3:N2177,SUMPRODUCT(MAX(ROW($C$3:$C2177)*(C2178=$C$3:$C2177)))-2,1),""),""),"")</f>
        <v/>
      </c>
      <c r="X2178" s="156">
        <f t="shared" ca="1" si="241"/>
        <v>1</v>
      </c>
      <c r="Y2178" s="156">
        <f t="shared" ca="1" si="242"/>
        <v>1</v>
      </c>
    </row>
    <row r="2179" spans="2:25" hidden="1" x14ac:dyDescent="0.25">
      <c r="B2179" s="390" t="str">
        <f>IFERROR(IF(LEN(INDEX(PlansAndNotes!$B$6:$B$2005,ROW(A2179)-ROW($B$3)))=0,"",INDEX(PlansAndNotes!$B$6:$B$2005,ROW(A2179)-ROW($B$3))),"")</f>
        <v/>
      </c>
      <c r="C2179" s="387" t="str">
        <f t="shared" si="243"/>
        <v/>
      </c>
      <c r="D2179" s="361" t="str">
        <f>IFERROR(IF(LEN(C2179)&gt;0,IF(LEN(INDEX(TasksList!$C$6:$C$25,MATCH(C2179,TasksList!$B$6:$B$25,0),1))=0,"",INDEX(TasksList!$C$6:$C$25,MATCH(C2179,TasksList!$B$6:$B$25,0),1)),""),"")</f>
        <v/>
      </c>
      <c r="E2179" s="361" t="str">
        <f>IFERROR(IF(LEN(C2179)&gt;0,IF(LEN(INDEX(TasksList!$F$6:$F$25,MATCH(C2179,TasksList!$B$6:$B$25,0),1))=0,"not set!",INDEX(TasksList!$F$6:$F$25,MATCH(C2179,TasksList!$B$6:$B$25,0),1)),""),"")</f>
        <v/>
      </c>
      <c r="F2179" s="360" t="str">
        <f>IFERROR(IF(LEN(D2179)&gt;0,IF(LEN(INDEX(AdressBook!$D$6:$D$25,MATCH(D2179,AdressBook!$B$6:$B$25,0),1))=0,"",INDEX(AdressBook!$D$6:$D$25,MATCH(D2179,AdressBook!$B$6:$B$25,0),1)),""),"")</f>
        <v/>
      </c>
      <c r="G2179" s="361" t="str">
        <f>IFERROR(IF(LEN(INDEX(PlansAndNotes!$F$6:$F$4005,ROW(B2179)-ROW($C$3)))=0,"",INDEX(PlansAndNotes!$F$6:$F$4005,ROW(B2179)-ROW($C$3))),"")</f>
        <v/>
      </c>
      <c r="H2179" s="361" t="str">
        <f>IFERROR(IF(LEN(C2179)&gt;0,IF(LEN(INDEX(TasksList!$G$6:$G$25,MATCH(C2179,TasksList!$B$6:$B$25,0),1))=0,"",INDEX(TasksList!$G$6:$G$25,MATCH(C2179,TasksList!$B$6:$B$25,0),1)),""),"")</f>
        <v/>
      </c>
      <c r="N2179" s="362" t="str">
        <f>IFERROR(IF(LEN(INDEX(PlansAndNotes!$D$6:$D$4005,ROW(B2179)-ROW($C$3)))=0,"",INDEX(PlansAndNotes!$D$6:$D$4005,ROW(B2179)-ROW($C$3))),"")</f>
        <v/>
      </c>
      <c r="O2179" s="165" t="str">
        <f t="shared" si="238"/>
        <v/>
      </c>
      <c r="P2179" s="363" t="str">
        <f>IFERROR(IF(LEN(INDEX(PlansAndNotes!$E$6:$E$4005,ROW(B2179)-ROW($C$3)))=0,"",INDEX(PlansAndNotes!$E$6:$E$4005,ROW(B2179)-ROW($C$3))),"")</f>
        <v/>
      </c>
      <c r="Q2179" s="363" t="str">
        <f>IFERROR(IF(LEN(INDEX(PlansAndNotes!$G$6:$G$4005,ROW(B2179)-ROW($C$3)))=0,"",INDEX(PlansAndNotes!$G$6:$G$4005,ROW(B2179)-ROW($C$3))),"")</f>
        <v/>
      </c>
      <c r="R2179" s="361" t="str">
        <f>IFERROR(IF(LEN(D2179)&gt;0,IF(LEN(INDEX(AdressBook!$C$6:$C$25,MATCH(D2179,AdressBook!$B$6:$B$25,0),1))=0,"",INDEX(AdressBook!$C$6:$C$25,MATCH(D2179,AdressBook!$B$6:$B$25,0),1)),""),"")</f>
        <v/>
      </c>
      <c r="S2179" s="165">
        <f>IF(LEN(C2179)&gt;0,IFERROR(IF(MATCH(C2179,C2180:$C$4004,0)&gt;0,-1,ROW(S2179)-ROW($S$3)),ROW(S2179)-ROW($S$3)),-1)</f>
        <v>-1</v>
      </c>
      <c r="T2179" s="165">
        <f t="shared" si="239"/>
        <v>0</v>
      </c>
      <c r="U2179" s="165" t="str">
        <f t="shared" si="240"/>
        <v/>
      </c>
      <c r="V2179" s="165" t="str">
        <f>IFERROR(IF(OR(C2179="",S2179&lt;0),"",IF(SUBTOTAL(3,C2179:C2179)=0,-1,SUBTOTAL(3,$C$4:C2179))),"")</f>
        <v/>
      </c>
      <c r="W2179" s="156" t="str">
        <f t="array" ref="W2179">IF(LEN(C2179)&gt;0,IFERROR(IF(MATCH(C2179,$C$3:$C2178,0)&gt;0,N2179-INDEX($N$3:N2178,SUMPRODUCT(MAX(ROW($C$3:$C2178)*(C2179=$C$3:$C2178)))-2,1),""),""),"")</f>
        <v/>
      </c>
      <c r="X2179" s="156">
        <f t="shared" ca="1" si="241"/>
        <v>1</v>
      </c>
      <c r="Y2179" s="156">
        <f t="shared" ca="1" si="242"/>
        <v>1</v>
      </c>
    </row>
    <row r="2180" spans="2:25" hidden="1" x14ac:dyDescent="0.25">
      <c r="B2180" s="390" t="str">
        <f>IFERROR(IF(LEN(INDEX(PlansAndNotes!$B$6:$B$2005,ROW(A2180)-ROW($B$3)))=0,"",INDEX(PlansAndNotes!$B$6:$B$2005,ROW(A2180)-ROW($B$3))),"")</f>
        <v/>
      </c>
      <c r="C2180" s="387" t="str">
        <f t="shared" ref="C2180:C2207" si="244">IF(LEN(B2180)&gt;0,LEFT(B2180,SEARCH(" - ",B2180)-1)*1,"")</f>
        <v/>
      </c>
      <c r="D2180" s="361" t="str">
        <f>IFERROR(IF(LEN(C2180)&gt;0,IF(LEN(INDEX(TasksList!$C$6:$C$25,MATCH(C2180,TasksList!$B$6:$B$25,0),1))=0,"",INDEX(TasksList!$C$6:$C$25,MATCH(C2180,TasksList!$B$6:$B$25,0),1)),""),"")</f>
        <v/>
      </c>
      <c r="E2180" s="361" t="str">
        <f>IFERROR(IF(LEN(C2180)&gt;0,IF(LEN(INDEX(TasksList!$F$6:$F$25,MATCH(C2180,TasksList!$B$6:$B$25,0),1))=0,"not set!",INDEX(TasksList!$F$6:$F$25,MATCH(C2180,TasksList!$B$6:$B$25,0),1)),""),"")</f>
        <v/>
      </c>
      <c r="F2180" s="360" t="str">
        <f>IFERROR(IF(LEN(D2180)&gt;0,IF(LEN(INDEX(AdressBook!$D$6:$D$25,MATCH(D2180,AdressBook!$B$6:$B$25,0),1))=0,"",INDEX(AdressBook!$D$6:$D$25,MATCH(D2180,AdressBook!$B$6:$B$25,0),1)),""),"")</f>
        <v/>
      </c>
      <c r="G2180" s="361" t="str">
        <f>IFERROR(IF(LEN(INDEX(PlansAndNotes!$F$6:$F$4005,ROW(B2180)-ROW($C$3)))=0,"",INDEX(PlansAndNotes!$F$6:$F$4005,ROW(B2180)-ROW($C$3))),"")</f>
        <v/>
      </c>
      <c r="H2180" s="361" t="str">
        <f>IFERROR(IF(LEN(C2180)&gt;0,IF(LEN(INDEX(TasksList!$G$6:$G$25,MATCH(C2180,TasksList!$B$6:$B$25,0),1))=0,"",INDEX(TasksList!$G$6:$G$25,MATCH(C2180,TasksList!$B$6:$B$25,0),1)),""),"")</f>
        <v/>
      </c>
      <c r="N2180" s="362" t="str">
        <f>IFERROR(IF(LEN(INDEX(PlansAndNotes!$D$6:$D$4005,ROW(B2180)-ROW($C$3)))=0,"",INDEX(PlansAndNotes!$D$6:$D$4005,ROW(B2180)-ROW($C$3))),"")</f>
        <v/>
      </c>
      <c r="O2180" s="165" t="str">
        <f t="shared" ref="O2180:O2243" si="245">IF(LEN(B2180)&gt;0,RIGHT(B2180,LEN(B2180)-SEARCH(" - ",B2180)-2),"")</f>
        <v/>
      </c>
      <c r="P2180" s="363" t="str">
        <f>IFERROR(IF(LEN(INDEX(PlansAndNotes!$E$6:$E$4005,ROW(B2180)-ROW($C$3)))=0,"",INDEX(PlansAndNotes!$E$6:$E$4005,ROW(B2180)-ROW($C$3))),"")</f>
        <v/>
      </c>
      <c r="Q2180" s="363" t="str">
        <f>IFERROR(IF(LEN(INDEX(PlansAndNotes!$G$6:$G$4005,ROW(B2180)-ROW($C$3)))=0,"",INDEX(PlansAndNotes!$G$6:$G$4005,ROW(B2180)-ROW($C$3))),"")</f>
        <v/>
      </c>
      <c r="R2180" s="361" t="str">
        <f>IFERROR(IF(LEN(D2180)&gt;0,IF(LEN(INDEX(AdressBook!$C$6:$C$25,MATCH(D2180,AdressBook!$B$6:$B$25,0),1))=0,"",INDEX(AdressBook!$C$6:$C$25,MATCH(D2180,AdressBook!$B$6:$B$25,0),1)),""),"")</f>
        <v/>
      </c>
      <c r="S2180" s="165">
        <f>IF(LEN(C2180)&gt;0,IFERROR(IF(MATCH(C2180,C2181:$C$4004,0)&gt;0,-1,ROW(S2180)-ROW($S$3)),ROW(S2180)-ROW($S$3)),-1)</f>
        <v>-1</v>
      </c>
      <c r="T2180" s="165">
        <f t="shared" ref="T2180:T2243" si="246">IF(OR(taskRange="All tasks (all stages)",taskRange=""),ROW(T2180)-ROW($T$3),IF(S2180&gt;0,ROW(T2180)-ROW($T$3),0))*IF(OR(calendarSalesmen="",calendarSalesmen="All salesmen"),1,IF(calendarSalesmen=G2180,1,0))*IF(OR(calendarStage="",calendarStage="All Stages"),1,IF(calendarStage=P2180,1,0))</f>
        <v>0</v>
      </c>
      <c r="U2180" s="165" t="str">
        <f t="shared" ref="U2180:U2243" si="247">IF(S2180&gt;0,P2180,"")</f>
        <v/>
      </c>
      <c r="V2180" s="165" t="str">
        <f>IFERROR(IF(OR(C2180="",S2180&lt;0),"",IF(SUBTOTAL(3,C2180:C2180)=0,-1,SUBTOTAL(3,$C$4:C2180))),"")</f>
        <v/>
      </c>
      <c r="W2180" s="156" t="str">
        <f t="array" ref="W2180">IF(LEN(C2180)&gt;0,IFERROR(IF(MATCH(C2180,$C$3:$C2179,0)&gt;0,N2180-INDEX($N$3:N2179,SUMPRODUCT(MAX(ROW($C$3:$C2179)*(C2180=$C$3:$C2179)))-2,1),""),""),"")</f>
        <v/>
      </c>
      <c r="X2180" s="156">
        <f t="shared" ca="1" si="241"/>
        <v>1</v>
      </c>
      <c r="Y2180" s="156">
        <f t="shared" ca="1" si="242"/>
        <v>1</v>
      </c>
    </row>
    <row r="2181" spans="2:25" hidden="1" x14ac:dyDescent="0.25">
      <c r="B2181" s="390" t="str">
        <f>IFERROR(IF(LEN(INDEX(PlansAndNotes!$B$6:$B$2005,ROW(A2181)-ROW($B$3)))=0,"",INDEX(PlansAndNotes!$B$6:$B$2005,ROW(A2181)-ROW($B$3))),"")</f>
        <v/>
      </c>
      <c r="C2181" s="387" t="str">
        <f t="shared" si="244"/>
        <v/>
      </c>
      <c r="D2181" s="361" t="str">
        <f>IFERROR(IF(LEN(C2181)&gt;0,IF(LEN(INDEX(TasksList!$C$6:$C$25,MATCH(C2181,TasksList!$B$6:$B$25,0),1))=0,"",INDEX(TasksList!$C$6:$C$25,MATCH(C2181,TasksList!$B$6:$B$25,0),1)),""),"")</f>
        <v/>
      </c>
      <c r="E2181" s="361" t="str">
        <f>IFERROR(IF(LEN(C2181)&gt;0,IF(LEN(INDEX(TasksList!$F$6:$F$25,MATCH(C2181,TasksList!$B$6:$B$25,0),1))=0,"not set!",INDEX(TasksList!$F$6:$F$25,MATCH(C2181,TasksList!$B$6:$B$25,0),1)),""),"")</f>
        <v/>
      </c>
      <c r="F2181" s="360" t="str">
        <f>IFERROR(IF(LEN(D2181)&gt;0,IF(LEN(INDEX(AdressBook!$D$6:$D$25,MATCH(D2181,AdressBook!$B$6:$B$25,0),1))=0,"",INDEX(AdressBook!$D$6:$D$25,MATCH(D2181,AdressBook!$B$6:$B$25,0),1)),""),"")</f>
        <v/>
      </c>
      <c r="G2181" s="361" t="str">
        <f>IFERROR(IF(LEN(INDEX(PlansAndNotes!$F$6:$F$4005,ROW(B2181)-ROW($C$3)))=0,"",INDEX(PlansAndNotes!$F$6:$F$4005,ROW(B2181)-ROW($C$3))),"")</f>
        <v/>
      </c>
      <c r="H2181" s="361" t="str">
        <f>IFERROR(IF(LEN(C2181)&gt;0,IF(LEN(INDEX(TasksList!$G$6:$G$25,MATCH(C2181,TasksList!$B$6:$B$25,0),1))=0,"",INDEX(TasksList!$G$6:$G$25,MATCH(C2181,TasksList!$B$6:$B$25,0),1)),""),"")</f>
        <v/>
      </c>
      <c r="N2181" s="362" t="str">
        <f>IFERROR(IF(LEN(INDEX(PlansAndNotes!$D$6:$D$4005,ROW(B2181)-ROW($C$3)))=0,"",INDEX(PlansAndNotes!$D$6:$D$4005,ROW(B2181)-ROW($C$3))),"")</f>
        <v/>
      </c>
      <c r="O2181" s="165" t="str">
        <f t="shared" si="245"/>
        <v/>
      </c>
      <c r="P2181" s="363" t="str">
        <f>IFERROR(IF(LEN(INDEX(PlansAndNotes!$E$6:$E$4005,ROW(B2181)-ROW($C$3)))=0,"",INDEX(PlansAndNotes!$E$6:$E$4005,ROW(B2181)-ROW($C$3))),"")</f>
        <v/>
      </c>
      <c r="Q2181" s="363" t="str">
        <f>IFERROR(IF(LEN(INDEX(PlansAndNotes!$G$6:$G$4005,ROW(B2181)-ROW($C$3)))=0,"",INDEX(PlansAndNotes!$G$6:$G$4005,ROW(B2181)-ROW($C$3))),"")</f>
        <v/>
      </c>
      <c r="R2181" s="361" t="str">
        <f>IFERROR(IF(LEN(D2181)&gt;0,IF(LEN(INDEX(AdressBook!$C$6:$C$25,MATCH(D2181,AdressBook!$B$6:$B$25,0),1))=0,"",INDEX(AdressBook!$C$6:$C$25,MATCH(D2181,AdressBook!$B$6:$B$25,0),1)),""),"")</f>
        <v/>
      </c>
      <c r="S2181" s="165">
        <f>IF(LEN(C2181)&gt;0,IFERROR(IF(MATCH(C2181,C2182:$C$4004,0)&gt;0,-1,ROW(S2181)-ROW($S$3)),ROW(S2181)-ROW($S$3)),-1)</f>
        <v>-1</v>
      </c>
      <c r="T2181" s="165">
        <f t="shared" si="246"/>
        <v>0</v>
      </c>
      <c r="U2181" s="165" t="str">
        <f t="shared" si="247"/>
        <v/>
      </c>
      <c r="V2181" s="165" t="str">
        <f>IFERROR(IF(OR(C2181="",S2181&lt;0),"",IF(SUBTOTAL(3,C2181:C2181)=0,-1,SUBTOTAL(3,$C$4:C2181))),"")</f>
        <v/>
      </c>
      <c r="W2181" s="156" t="str">
        <f t="array" ref="W2181">IF(LEN(C2181)&gt;0,IFERROR(IF(MATCH(C2181,$C$3:$C2180,0)&gt;0,N2181-INDEX($N$3:N2180,SUMPRODUCT(MAX(ROW($C$3:$C2180)*(C2181=$C$3:$C2180)))-2,1),""),""),"")</f>
        <v/>
      </c>
      <c r="X2181" s="156">
        <f t="shared" ref="X2181:X2244" ca="1" si="248">IFERROR(IF($X$2="",1,IF(AND(N2181&lt;=TODAY(),N2181+$X$2&gt;=TODAY()),1,0)),"")</f>
        <v>1</v>
      </c>
      <c r="Y2181" s="156">
        <f t="shared" ref="Y2181:Y2244" ca="1" si="249">IFERROR(IF($Y$2="",1,IF(AND(N2181&lt;=TODAY(),N2181+$Y$2&gt;=TODAY()),1,0)),"")</f>
        <v>1</v>
      </c>
    </row>
    <row r="2182" spans="2:25" hidden="1" x14ac:dyDescent="0.25">
      <c r="B2182" s="390" t="str">
        <f>IFERROR(IF(LEN(INDEX(PlansAndNotes!$B$6:$B$2005,ROW(A2182)-ROW($B$3)))=0,"",INDEX(PlansAndNotes!$B$6:$B$2005,ROW(A2182)-ROW($B$3))),"")</f>
        <v/>
      </c>
      <c r="C2182" s="387" t="str">
        <f t="shared" si="244"/>
        <v/>
      </c>
      <c r="D2182" s="361" t="str">
        <f>IFERROR(IF(LEN(C2182)&gt;0,IF(LEN(INDEX(TasksList!$C$6:$C$25,MATCH(C2182,TasksList!$B$6:$B$25,0),1))=0,"",INDEX(TasksList!$C$6:$C$25,MATCH(C2182,TasksList!$B$6:$B$25,0),1)),""),"")</f>
        <v/>
      </c>
      <c r="E2182" s="361" t="str">
        <f>IFERROR(IF(LEN(C2182)&gt;0,IF(LEN(INDEX(TasksList!$F$6:$F$25,MATCH(C2182,TasksList!$B$6:$B$25,0),1))=0,"not set!",INDEX(TasksList!$F$6:$F$25,MATCH(C2182,TasksList!$B$6:$B$25,0),1)),""),"")</f>
        <v/>
      </c>
      <c r="F2182" s="360" t="str">
        <f>IFERROR(IF(LEN(D2182)&gt;0,IF(LEN(INDEX(AdressBook!$D$6:$D$25,MATCH(D2182,AdressBook!$B$6:$B$25,0),1))=0,"",INDEX(AdressBook!$D$6:$D$25,MATCH(D2182,AdressBook!$B$6:$B$25,0),1)),""),"")</f>
        <v/>
      </c>
      <c r="G2182" s="361" t="str">
        <f>IFERROR(IF(LEN(INDEX(PlansAndNotes!$F$6:$F$4005,ROW(B2182)-ROW($C$3)))=0,"",INDEX(PlansAndNotes!$F$6:$F$4005,ROW(B2182)-ROW($C$3))),"")</f>
        <v/>
      </c>
      <c r="H2182" s="361" t="str">
        <f>IFERROR(IF(LEN(C2182)&gt;0,IF(LEN(INDEX(TasksList!$G$6:$G$25,MATCH(C2182,TasksList!$B$6:$B$25,0),1))=0,"",INDEX(TasksList!$G$6:$G$25,MATCH(C2182,TasksList!$B$6:$B$25,0),1)),""),"")</f>
        <v/>
      </c>
      <c r="N2182" s="362" t="str">
        <f>IFERROR(IF(LEN(INDEX(PlansAndNotes!$D$6:$D$4005,ROW(B2182)-ROW($C$3)))=0,"",INDEX(PlansAndNotes!$D$6:$D$4005,ROW(B2182)-ROW($C$3))),"")</f>
        <v/>
      </c>
      <c r="O2182" s="165" t="str">
        <f t="shared" si="245"/>
        <v/>
      </c>
      <c r="P2182" s="363" t="str">
        <f>IFERROR(IF(LEN(INDEX(PlansAndNotes!$E$6:$E$4005,ROW(B2182)-ROW($C$3)))=0,"",INDEX(PlansAndNotes!$E$6:$E$4005,ROW(B2182)-ROW($C$3))),"")</f>
        <v/>
      </c>
      <c r="Q2182" s="363" t="str">
        <f>IFERROR(IF(LEN(INDEX(PlansAndNotes!$G$6:$G$4005,ROW(B2182)-ROW($C$3)))=0,"",INDEX(PlansAndNotes!$G$6:$G$4005,ROW(B2182)-ROW($C$3))),"")</f>
        <v/>
      </c>
      <c r="R2182" s="361" t="str">
        <f>IFERROR(IF(LEN(D2182)&gt;0,IF(LEN(INDEX(AdressBook!$C$6:$C$25,MATCH(D2182,AdressBook!$B$6:$B$25,0),1))=0,"",INDEX(AdressBook!$C$6:$C$25,MATCH(D2182,AdressBook!$B$6:$B$25,0),1)),""),"")</f>
        <v/>
      </c>
      <c r="S2182" s="165">
        <f>IF(LEN(C2182)&gt;0,IFERROR(IF(MATCH(C2182,C2183:$C$4004,0)&gt;0,-1,ROW(S2182)-ROW($S$3)),ROW(S2182)-ROW($S$3)),-1)</f>
        <v>-1</v>
      </c>
      <c r="T2182" s="165">
        <f t="shared" si="246"/>
        <v>0</v>
      </c>
      <c r="U2182" s="165" t="str">
        <f t="shared" si="247"/>
        <v/>
      </c>
      <c r="V2182" s="165" t="str">
        <f>IFERROR(IF(OR(C2182="",S2182&lt;0),"",IF(SUBTOTAL(3,C2182:C2182)=0,-1,SUBTOTAL(3,$C$4:C2182))),"")</f>
        <v/>
      </c>
      <c r="W2182" s="156" t="str">
        <f t="array" ref="W2182">IF(LEN(C2182)&gt;0,IFERROR(IF(MATCH(C2182,$C$3:$C2181,0)&gt;0,N2182-INDEX($N$3:N2181,SUMPRODUCT(MAX(ROW($C$3:$C2181)*(C2182=$C$3:$C2181)))-2,1),""),""),"")</f>
        <v/>
      </c>
      <c r="X2182" s="156">
        <f t="shared" ca="1" si="248"/>
        <v>1</v>
      </c>
      <c r="Y2182" s="156">
        <f t="shared" ca="1" si="249"/>
        <v>1</v>
      </c>
    </row>
    <row r="2183" spans="2:25" hidden="1" x14ac:dyDescent="0.25">
      <c r="B2183" s="390" t="str">
        <f>IFERROR(IF(LEN(INDEX(PlansAndNotes!$B$6:$B$2005,ROW(A2183)-ROW($B$3)))=0,"",INDEX(PlansAndNotes!$B$6:$B$2005,ROW(A2183)-ROW($B$3))),"")</f>
        <v/>
      </c>
      <c r="C2183" s="387" t="str">
        <f t="shared" si="244"/>
        <v/>
      </c>
      <c r="D2183" s="361" t="str">
        <f>IFERROR(IF(LEN(C2183)&gt;0,IF(LEN(INDEX(TasksList!$C$6:$C$25,MATCH(C2183,TasksList!$B$6:$B$25,0),1))=0,"",INDEX(TasksList!$C$6:$C$25,MATCH(C2183,TasksList!$B$6:$B$25,0),1)),""),"")</f>
        <v/>
      </c>
      <c r="E2183" s="361" t="str">
        <f>IFERROR(IF(LEN(C2183)&gt;0,IF(LEN(INDEX(TasksList!$F$6:$F$25,MATCH(C2183,TasksList!$B$6:$B$25,0),1))=0,"not set!",INDEX(TasksList!$F$6:$F$25,MATCH(C2183,TasksList!$B$6:$B$25,0),1)),""),"")</f>
        <v/>
      </c>
      <c r="F2183" s="360" t="str">
        <f>IFERROR(IF(LEN(D2183)&gt;0,IF(LEN(INDEX(AdressBook!$D$6:$D$25,MATCH(D2183,AdressBook!$B$6:$B$25,0),1))=0,"",INDEX(AdressBook!$D$6:$D$25,MATCH(D2183,AdressBook!$B$6:$B$25,0),1)),""),"")</f>
        <v/>
      </c>
      <c r="G2183" s="361" t="str">
        <f>IFERROR(IF(LEN(INDEX(PlansAndNotes!$F$6:$F$4005,ROW(B2183)-ROW($C$3)))=0,"",INDEX(PlansAndNotes!$F$6:$F$4005,ROW(B2183)-ROW($C$3))),"")</f>
        <v/>
      </c>
      <c r="H2183" s="361" t="str">
        <f>IFERROR(IF(LEN(C2183)&gt;0,IF(LEN(INDEX(TasksList!$G$6:$G$25,MATCH(C2183,TasksList!$B$6:$B$25,0),1))=0,"",INDEX(TasksList!$G$6:$G$25,MATCH(C2183,TasksList!$B$6:$B$25,0),1)),""),"")</f>
        <v/>
      </c>
      <c r="N2183" s="362" t="str">
        <f>IFERROR(IF(LEN(INDEX(PlansAndNotes!$D$6:$D$4005,ROW(B2183)-ROW($C$3)))=0,"",INDEX(PlansAndNotes!$D$6:$D$4005,ROW(B2183)-ROW($C$3))),"")</f>
        <v/>
      </c>
      <c r="O2183" s="165" t="str">
        <f t="shared" si="245"/>
        <v/>
      </c>
      <c r="P2183" s="363" t="str">
        <f>IFERROR(IF(LEN(INDEX(PlansAndNotes!$E$6:$E$4005,ROW(B2183)-ROW($C$3)))=0,"",INDEX(PlansAndNotes!$E$6:$E$4005,ROW(B2183)-ROW($C$3))),"")</f>
        <v/>
      </c>
      <c r="Q2183" s="363" t="str">
        <f>IFERROR(IF(LEN(INDEX(PlansAndNotes!$G$6:$G$4005,ROW(B2183)-ROW($C$3)))=0,"",INDEX(PlansAndNotes!$G$6:$G$4005,ROW(B2183)-ROW($C$3))),"")</f>
        <v/>
      </c>
      <c r="R2183" s="361" t="str">
        <f>IFERROR(IF(LEN(D2183)&gt;0,IF(LEN(INDEX(AdressBook!$C$6:$C$25,MATCH(D2183,AdressBook!$B$6:$B$25,0),1))=0,"",INDEX(AdressBook!$C$6:$C$25,MATCH(D2183,AdressBook!$B$6:$B$25,0),1)),""),"")</f>
        <v/>
      </c>
      <c r="S2183" s="165">
        <f>IF(LEN(C2183)&gt;0,IFERROR(IF(MATCH(C2183,C2184:$C$4004,0)&gt;0,-1,ROW(S2183)-ROW($S$3)),ROW(S2183)-ROW($S$3)),-1)</f>
        <v>-1</v>
      </c>
      <c r="T2183" s="165">
        <f t="shared" si="246"/>
        <v>0</v>
      </c>
      <c r="U2183" s="165" t="str">
        <f t="shared" si="247"/>
        <v/>
      </c>
      <c r="V2183" s="165" t="str">
        <f>IFERROR(IF(OR(C2183="",S2183&lt;0),"",IF(SUBTOTAL(3,C2183:C2183)=0,-1,SUBTOTAL(3,$C$4:C2183))),"")</f>
        <v/>
      </c>
      <c r="W2183" s="156" t="str">
        <f t="array" ref="W2183">IF(LEN(C2183)&gt;0,IFERROR(IF(MATCH(C2183,$C$3:$C2182,0)&gt;0,N2183-INDEX($N$3:N2182,SUMPRODUCT(MAX(ROW($C$3:$C2182)*(C2183=$C$3:$C2182)))-2,1),""),""),"")</f>
        <v/>
      </c>
      <c r="X2183" s="156">
        <f t="shared" ca="1" si="248"/>
        <v>1</v>
      </c>
      <c r="Y2183" s="156">
        <f t="shared" ca="1" si="249"/>
        <v>1</v>
      </c>
    </row>
    <row r="2184" spans="2:25" hidden="1" x14ac:dyDescent="0.25">
      <c r="B2184" s="390" t="str">
        <f>IFERROR(IF(LEN(INDEX(PlansAndNotes!$B$6:$B$2005,ROW(A2184)-ROW($B$3)))=0,"",INDEX(PlansAndNotes!$B$6:$B$2005,ROW(A2184)-ROW($B$3))),"")</f>
        <v/>
      </c>
      <c r="C2184" s="387" t="str">
        <f t="shared" si="244"/>
        <v/>
      </c>
      <c r="D2184" s="361" t="str">
        <f>IFERROR(IF(LEN(C2184)&gt;0,IF(LEN(INDEX(TasksList!$C$6:$C$25,MATCH(C2184,TasksList!$B$6:$B$25,0),1))=0,"",INDEX(TasksList!$C$6:$C$25,MATCH(C2184,TasksList!$B$6:$B$25,0),1)),""),"")</f>
        <v/>
      </c>
      <c r="E2184" s="361" t="str">
        <f>IFERROR(IF(LEN(C2184)&gt;0,IF(LEN(INDEX(TasksList!$F$6:$F$25,MATCH(C2184,TasksList!$B$6:$B$25,0),1))=0,"not set!",INDEX(TasksList!$F$6:$F$25,MATCH(C2184,TasksList!$B$6:$B$25,0),1)),""),"")</f>
        <v/>
      </c>
      <c r="F2184" s="360" t="str">
        <f>IFERROR(IF(LEN(D2184)&gt;0,IF(LEN(INDEX(AdressBook!$D$6:$D$25,MATCH(D2184,AdressBook!$B$6:$B$25,0),1))=0,"",INDEX(AdressBook!$D$6:$D$25,MATCH(D2184,AdressBook!$B$6:$B$25,0),1)),""),"")</f>
        <v/>
      </c>
      <c r="G2184" s="361" t="str">
        <f>IFERROR(IF(LEN(INDEX(PlansAndNotes!$F$6:$F$4005,ROW(B2184)-ROW($C$3)))=0,"",INDEX(PlansAndNotes!$F$6:$F$4005,ROW(B2184)-ROW($C$3))),"")</f>
        <v/>
      </c>
      <c r="H2184" s="361" t="str">
        <f>IFERROR(IF(LEN(C2184)&gt;0,IF(LEN(INDEX(TasksList!$G$6:$G$25,MATCH(C2184,TasksList!$B$6:$B$25,0),1))=0,"",INDEX(TasksList!$G$6:$G$25,MATCH(C2184,TasksList!$B$6:$B$25,0),1)),""),"")</f>
        <v/>
      </c>
      <c r="N2184" s="362" t="str">
        <f>IFERROR(IF(LEN(INDEX(PlansAndNotes!$D$6:$D$4005,ROW(B2184)-ROW($C$3)))=0,"",INDEX(PlansAndNotes!$D$6:$D$4005,ROW(B2184)-ROW($C$3))),"")</f>
        <v/>
      </c>
      <c r="O2184" s="165" t="str">
        <f t="shared" si="245"/>
        <v/>
      </c>
      <c r="P2184" s="363" t="str">
        <f>IFERROR(IF(LEN(INDEX(PlansAndNotes!$E$6:$E$4005,ROW(B2184)-ROW($C$3)))=0,"",INDEX(PlansAndNotes!$E$6:$E$4005,ROW(B2184)-ROW($C$3))),"")</f>
        <v/>
      </c>
      <c r="Q2184" s="363" t="str">
        <f>IFERROR(IF(LEN(INDEX(PlansAndNotes!$G$6:$G$4005,ROW(B2184)-ROW($C$3)))=0,"",INDEX(PlansAndNotes!$G$6:$G$4005,ROW(B2184)-ROW($C$3))),"")</f>
        <v/>
      </c>
      <c r="R2184" s="361" t="str">
        <f>IFERROR(IF(LEN(D2184)&gt;0,IF(LEN(INDEX(AdressBook!$C$6:$C$25,MATCH(D2184,AdressBook!$B$6:$B$25,0),1))=0,"",INDEX(AdressBook!$C$6:$C$25,MATCH(D2184,AdressBook!$B$6:$B$25,0),1)),""),"")</f>
        <v/>
      </c>
      <c r="S2184" s="165">
        <f>IF(LEN(C2184)&gt;0,IFERROR(IF(MATCH(C2184,C2185:$C$4004,0)&gt;0,-1,ROW(S2184)-ROW($S$3)),ROW(S2184)-ROW($S$3)),-1)</f>
        <v>-1</v>
      </c>
      <c r="T2184" s="165">
        <f t="shared" si="246"/>
        <v>0</v>
      </c>
      <c r="U2184" s="165" t="str">
        <f t="shared" si="247"/>
        <v/>
      </c>
      <c r="V2184" s="165" t="str">
        <f>IFERROR(IF(OR(C2184="",S2184&lt;0),"",IF(SUBTOTAL(3,C2184:C2184)=0,-1,SUBTOTAL(3,$C$4:C2184))),"")</f>
        <v/>
      </c>
      <c r="W2184" s="156" t="str">
        <f t="array" ref="W2184">IF(LEN(C2184)&gt;0,IFERROR(IF(MATCH(C2184,$C$3:$C2183,0)&gt;0,N2184-INDEX($N$3:N2183,SUMPRODUCT(MAX(ROW($C$3:$C2183)*(C2184=$C$3:$C2183)))-2,1),""),""),"")</f>
        <v/>
      </c>
      <c r="X2184" s="156">
        <f t="shared" ca="1" si="248"/>
        <v>1</v>
      </c>
      <c r="Y2184" s="156">
        <f t="shared" ca="1" si="249"/>
        <v>1</v>
      </c>
    </row>
    <row r="2185" spans="2:25" hidden="1" x14ac:dyDescent="0.25">
      <c r="B2185" s="390" t="str">
        <f>IFERROR(IF(LEN(INDEX(PlansAndNotes!$B$6:$B$2005,ROW(A2185)-ROW($B$3)))=0,"",INDEX(PlansAndNotes!$B$6:$B$2005,ROW(A2185)-ROW($B$3))),"")</f>
        <v/>
      </c>
      <c r="C2185" s="387" t="str">
        <f t="shared" si="244"/>
        <v/>
      </c>
      <c r="D2185" s="361" t="str">
        <f>IFERROR(IF(LEN(C2185)&gt;0,IF(LEN(INDEX(TasksList!$C$6:$C$25,MATCH(C2185,TasksList!$B$6:$B$25,0),1))=0,"",INDEX(TasksList!$C$6:$C$25,MATCH(C2185,TasksList!$B$6:$B$25,0),1)),""),"")</f>
        <v/>
      </c>
      <c r="E2185" s="361" t="str">
        <f>IFERROR(IF(LEN(C2185)&gt;0,IF(LEN(INDEX(TasksList!$F$6:$F$25,MATCH(C2185,TasksList!$B$6:$B$25,0),1))=0,"not set!",INDEX(TasksList!$F$6:$F$25,MATCH(C2185,TasksList!$B$6:$B$25,0),1)),""),"")</f>
        <v/>
      </c>
      <c r="F2185" s="360" t="str">
        <f>IFERROR(IF(LEN(D2185)&gt;0,IF(LEN(INDEX(AdressBook!$D$6:$D$25,MATCH(D2185,AdressBook!$B$6:$B$25,0),1))=0,"",INDEX(AdressBook!$D$6:$D$25,MATCH(D2185,AdressBook!$B$6:$B$25,0),1)),""),"")</f>
        <v/>
      </c>
      <c r="G2185" s="361" t="str">
        <f>IFERROR(IF(LEN(INDEX(PlansAndNotes!$F$6:$F$4005,ROW(B2185)-ROW($C$3)))=0,"",INDEX(PlansAndNotes!$F$6:$F$4005,ROW(B2185)-ROW($C$3))),"")</f>
        <v/>
      </c>
      <c r="H2185" s="361" t="str">
        <f>IFERROR(IF(LEN(C2185)&gt;0,IF(LEN(INDEX(TasksList!$G$6:$G$25,MATCH(C2185,TasksList!$B$6:$B$25,0),1))=0,"",INDEX(TasksList!$G$6:$G$25,MATCH(C2185,TasksList!$B$6:$B$25,0),1)),""),"")</f>
        <v/>
      </c>
      <c r="N2185" s="362" t="str">
        <f>IFERROR(IF(LEN(INDEX(PlansAndNotes!$D$6:$D$4005,ROW(B2185)-ROW($C$3)))=0,"",INDEX(PlansAndNotes!$D$6:$D$4005,ROW(B2185)-ROW($C$3))),"")</f>
        <v/>
      </c>
      <c r="O2185" s="165" t="str">
        <f t="shared" si="245"/>
        <v/>
      </c>
      <c r="P2185" s="363" t="str">
        <f>IFERROR(IF(LEN(INDEX(PlansAndNotes!$E$6:$E$4005,ROW(B2185)-ROW($C$3)))=0,"",INDEX(PlansAndNotes!$E$6:$E$4005,ROW(B2185)-ROW($C$3))),"")</f>
        <v/>
      </c>
      <c r="Q2185" s="363" t="str">
        <f>IFERROR(IF(LEN(INDEX(PlansAndNotes!$G$6:$G$4005,ROW(B2185)-ROW($C$3)))=0,"",INDEX(PlansAndNotes!$G$6:$G$4005,ROW(B2185)-ROW($C$3))),"")</f>
        <v/>
      </c>
      <c r="R2185" s="361" t="str">
        <f>IFERROR(IF(LEN(D2185)&gt;0,IF(LEN(INDEX(AdressBook!$C$6:$C$25,MATCH(D2185,AdressBook!$B$6:$B$25,0),1))=0,"",INDEX(AdressBook!$C$6:$C$25,MATCH(D2185,AdressBook!$B$6:$B$25,0),1)),""),"")</f>
        <v/>
      </c>
      <c r="S2185" s="165">
        <f>IF(LEN(C2185)&gt;0,IFERROR(IF(MATCH(C2185,C2186:$C$4004,0)&gt;0,-1,ROW(S2185)-ROW($S$3)),ROW(S2185)-ROW($S$3)),-1)</f>
        <v>-1</v>
      </c>
      <c r="T2185" s="165">
        <f t="shared" si="246"/>
        <v>0</v>
      </c>
      <c r="U2185" s="165" t="str">
        <f t="shared" si="247"/>
        <v/>
      </c>
      <c r="V2185" s="165" t="str">
        <f>IFERROR(IF(OR(C2185="",S2185&lt;0),"",IF(SUBTOTAL(3,C2185:C2185)=0,-1,SUBTOTAL(3,$C$4:C2185))),"")</f>
        <v/>
      </c>
      <c r="W2185" s="156" t="str">
        <f t="array" ref="W2185">IF(LEN(C2185)&gt;0,IFERROR(IF(MATCH(C2185,$C$3:$C2184,0)&gt;0,N2185-INDEX($N$3:N2184,SUMPRODUCT(MAX(ROW($C$3:$C2184)*(C2185=$C$3:$C2184)))-2,1),""),""),"")</f>
        <v/>
      </c>
      <c r="X2185" s="156">
        <f t="shared" ca="1" si="248"/>
        <v>1</v>
      </c>
      <c r="Y2185" s="156">
        <f t="shared" ca="1" si="249"/>
        <v>1</v>
      </c>
    </row>
    <row r="2186" spans="2:25" hidden="1" x14ac:dyDescent="0.25">
      <c r="B2186" s="390" t="str">
        <f>IFERROR(IF(LEN(INDEX(PlansAndNotes!$B$6:$B$2005,ROW(A2186)-ROW($B$3)))=0,"",INDEX(PlansAndNotes!$B$6:$B$2005,ROW(A2186)-ROW($B$3))),"")</f>
        <v/>
      </c>
      <c r="C2186" s="387" t="str">
        <f t="shared" si="244"/>
        <v/>
      </c>
      <c r="D2186" s="361" t="str">
        <f>IFERROR(IF(LEN(C2186)&gt;0,IF(LEN(INDEX(TasksList!$C$6:$C$25,MATCH(C2186,TasksList!$B$6:$B$25,0),1))=0,"",INDEX(TasksList!$C$6:$C$25,MATCH(C2186,TasksList!$B$6:$B$25,0),1)),""),"")</f>
        <v/>
      </c>
      <c r="E2186" s="361" t="str">
        <f>IFERROR(IF(LEN(C2186)&gt;0,IF(LEN(INDEX(TasksList!$F$6:$F$25,MATCH(C2186,TasksList!$B$6:$B$25,0),1))=0,"not set!",INDEX(TasksList!$F$6:$F$25,MATCH(C2186,TasksList!$B$6:$B$25,0),1)),""),"")</f>
        <v/>
      </c>
      <c r="F2186" s="360" t="str">
        <f>IFERROR(IF(LEN(D2186)&gt;0,IF(LEN(INDEX(AdressBook!$D$6:$D$25,MATCH(D2186,AdressBook!$B$6:$B$25,0),1))=0,"",INDEX(AdressBook!$D$6:$D$25,MATCH(D2186,AdressBook!$B$6:$B$25,0),1)),""),"")</f>
        <v/>
      </c>
      <c r="G2186" s="361" t="str">
        <f>IFERROR(IF(LEN(INDEX(PlansAndNotes!$F$6:$F$4005,ROW(B2186)-ROW($C$3)))=0,"",INDEX(PlansAndNotes!$F$6:$F$4005,ROW(B2186)-ROW($C$3))),"")</f>
        <v/>
      </c>
      <c r="H2186" s="361" t="str">
        <f>IFERROR(IF(LEN(C2186)&gt;0,IF(LEN(INDEX(TasksList!$G$6:$G$25,MATCH(C2186,TasksList!$B$6:$B$25,0),1))=0,"",INDEX(TasksList!$G$6:$G$25,MATCH(C2186,TasksList!$B$6:$B$25,0),1)),""),"")</f>
        <v/>
      </c>
      <c r="N2186" s="362" t="str">
        <f>IFERROR(IF(LEN(INDEX(PlansAndNotes!$D$6:$D$4005,ROW(B2186)-ROW($C$3)))=0,"",INDEX(PlansAndNotes!$D$6:$D$4005,ROW(B2186)-ROW($C$3))),"")</f>
        <v/>
      </c>
      <c r="O2186" s="165" t="str">
        <f t="shared" si="245"/>
        <v/>
      </c>
      <c r="P2186" s="363" t="str">
        <f>IFERROR(IF(LEN(INDEX(PlansAndNotes!$E$6:$E$4005,ROW(B2186)-ROW($C$3)))=0,"",INDEX(PlansAndNotes!$E$6:$E$4005,ROW(B2186)-ROW($C$3))),"")</f>
        <v/>
      </c>
      <c r="Q2186" s="363" t="str">
        <f>IFERROR(IF(LEN(INDEX(PlansAndNotes!$G$6:$G$4005,ROW(B2186)-ROW($C$3)))=0,"",INDEX(PlansAndNotes!$G$6:$G$4005,ROW(B2186)-ROW($C$3))),"")</f>
        <v/>
      </c>
      <c r="R2186" s="361" t="str">
        <f>IFERROR(IF(LEN(D2186)&gt;0,IF(LEN(INDEX(AdressBook!$C$6:$C$25,MATCH(D2186,AdressBook!$B$6:$B$25,0),1))=0,"",INDEX(AdressBook!$C$6:$C$25,MATCH(D2186,AdressBook!$B$6:$B$25,0),1)),""),"")</f>
        <v/>
      </c>
      <c r="S2186" s="165">
        <f>IF(LEN(C2186)&gt;0,IFERROR(IF(MATCH(C2186,C2187:$C$4004,0)&gt;0,-1,ROW(S2186)-ROW($S$3)),ROW(S2186)-ROW($S$3)),-1)</f>
        <v>-1</v>
      </c>
      <c r="T2186" s="165">
        <f t="shared" si="246"/>
        <v>0</v>
      </c>
      <c r="U2186" s="165" t="str">
        <f t="shared" si="247"/>
        <v/>
      </c>
      <c r="V2186" s="165" t="str">
        <f>IFERROR(IF(OR(C2186="",S2186&lt;0),"",IF(SUBTOTAL(3,C2186:C2186)=0,-1,SUBTOTAL(3,$C$4:C2186))),"")</f>
        <v/>
      </c>
      <c r="W2186" s="156" t="str">
        <f t="array" ref="W2186">IF(LEN(C2186)&gt;0,IFERROR(IF(MATCH(C2186,$C$3:$C2185,0)&gt;0,N2186-INDEX($N$3:N2185,SUMPRODUCT(MAX(ROW($C$3:$C2185)*(C2186=$C$3:$C2185)))-2,1),""),""),"")</f>
        <v/>
      </c>
      <c r="X2186" s="156">
        <f t="shared" ca="1" si="248"/>
        <v>1</v>
      </c>
      <c r="Y2186" s="156">
        <f t="shared" ca="1" si="249"/>
        <v>1</v>
      </c>
    </row>
    <row r="2187" spans="2:25" hidden="1" x14ac:dyDescent="0.25">
      <c r="B2187" s="390" t="str">
        <f>IFERROR(IF(LEN(INDEX(PlansAndNotes!$B$6:$B$2005,ROW(A2187)-ROW($B$3)))=0,"",INDEX(PlansAndNotes!$B$6:$B$2005,ROW(A2187)-ROW($B$3))),"")</f>
        <v/>
      </c>
      <c r="C2187" s="387" t="str">
        <f t="shared" si="244"/>
        <v/>
      </c>
      <c r="D2187" s="361" t="str">
        <f>IFERROR(IF(LEN(C2187)&gt;0,IF(LEN(INDEX(TasksList!$C$6:$C$25,MATCH(C2187,TasksList!$B$6:$B$25,0),1))=0,"",INDEX(TasksList!$C$6:$C$25,MATCH(C2187,TasksList!$B$6:$B$25,0),1)),""),"")</f>
        <v/>
      </c>
      <c r="E2187" s="361" t="str">
        <f>IFERROR(IF(LEN(C2187)&gt;0,IF(LEN(INDEX(TasksList!$F$6:$F$25,MATCH(C2187,TasksList!$B$6:$B$25,0),1))=0,"not set!",INDEX(TasksList!$F$6:$F$25,MATCH(C2187,TasksList!$B$6:$B$25,0),1)),""),"")</f>
        <v/>
      </c>
      <c r="F2187" s="360" t="str">
        <f>IFERROR(IF(LEN(D2187)&gt;0,IF(LEN(INDEX(AdressBook!$D$6:$D$25,MATCH(D2187,AdressBook!$B$6:$B$25,0),1))=0,"",INDEX(AdressBook!$D$6:$D$25,MATCH(D2187,AdressBook!$B$6:$B$25,0),1)),""),"")</f>
        <v/>
      </c>
      <c r="G2187" s="361" t="str">
        <f>IFERROR(IF(LEN(INDEX(PlansAndNotes!$F$6:$F$4005,ROW(B2187)-ROW($C$3)))=0,"",INDEX(PlansAndNotes!$F$6:$F$4005,ROW(B2187)-ROW($C$3))),"")</f>
        <v/>
      </c>
      <c r="H2187" s="361" t="str">
        <f>IFERROR(IF(LEN(C2187)&gt;0,IF(LEN(INDEX(TasksList!$G$6:$G$25,MATCH(C2187,TasksList!$B$6:$B$25,0),1))=0,"",INDEX(TasksList!$G$6:$G$25,MATCH(C2187,TasksList!$B$6:$B$25,0),1)),""),"")</f>
        <v/>
      </c>
      <c r="N2187" s="362" t="str">
        <f>IFERROR(IF(LEN(INDEX(PlansAndNotes!$D$6:$D$4005,ROW(B2187)-ROW($C$3)))=0,"",INDEX(PlansAndNotes!$D$6:$D$4005,ROW(B2187)-ROW($C$3))),"")</f>
        <v/>
      </c>
      <c r="O2187" s="165" t="str">
        <f t="shared" si="245"/>
        <v/>
      </c>
      <c r="P2187" s="363" t="str">
        <f>IFERROR(IF(LEN(INDEX(PlansAndNotes!$E$6:$E$4005,ROW(B2187)-ROW($C$3)))=0,"",INDEX(PlansAndNotes!$E$6:$E$4005,ROW(B2187)-ROW($C$3))),"")</f>
        <v/>
      </c>
      <c r="Q2187" s="363" t="str">
        <f>IFERROR(IF(LEN(INDEX(PlansAndNotes!$G$6:$G$4005,ROW(B2187)-ROW($C$3)))=0,"",INDEX(PlansAndNotes!$G$6:$G$4005,ROW(B2187)-ROW($C$3))),"")</f>
        <v/>
      </c>
      <c r="R2187" s="361" t="str">
        <f>IFERROR(IF(LEN(D2187)&gt;0,IF(LEN(INDEX(AdressBook!$C$6:$C$25,MATCH(D2187,AdressBook!$B$6:$B$25,0),1))=0,"",INDEX(AdressBook!$C$6:$C$25,MATCH(D2187,AdressBook!$B$6:$B$25,0),1)),""),"")</f>
        <v/>
      </c>
      <c r="S2187" s="165">
        <f>IF(LEN(C2187)&gt;0,IFERROR(IF(MATCH(C2187,C2188:$C$4004,0)&gt;0,-1,ROW(S2187)-ROW($S$3)),ROW(S2187)-ROW($S$3)),-1)</f>
        <v>-1</v>
      </c>
      <c r="T2187" s="165">
        <f t="shared" si="246"/>
        <v>0</v>
      </c>
      <c r="U2187" s="165" t="str">
        <f t="shared" si="247"/>
        <v/>
      </c>
      <c r="V2187" s="165" t="str">
        <f>IFERROR(IF(OR(C2187="",S2187&lt;0),"",IF(SUBTOTAL(3,C2187:C2187)=0,-1,SUBTOTAL(3,$C$4:C2187))),"")</f>
        <v/>
      </c>
      <c r="W2187" s="156" t="str">
        <f t="array" ref="W2187">IF(LEN(C2187)&gt;0,IFERROR(IF(MATCH(C2187,$C$3:$C2186,0)&gt;0,N2187-INDEX($N$3:N2186,SUMPRODUCT(MAX(ROW($C$3:$C2186)*(C2187=$C$3:$C2186)))-2,1),""),""),"")</f>
        <v/>
      </c>
      <c r="X2187" s="156">
        <f t="shared" ca="1" si="248"/>
        <v>1</v>
      </c>
      <c r="Y2187" s="156">
        <f t="shared" ca="1" si="249"/>
        <v>1</v>
      </c>
    </row>
    <row r="2188" spans="2:25" hidden="1" x14ac:dyDescent="0.25">
      <c r="B2188" s="390" t="str">
        <f>IFERROR(IF(LEN(INDEX(PlansAndNotes!$B$6:$B$2005,ROW(A2188)-ROW($B$3)))=0,"",INDEX(PlansAndNotes!$B$6:$B$2005,ROW(A2188)-ROW($B$3))),"")</f>
        <v/>
      </c>
      <c r="C2188" s="387" t="str">
        <f t="shared" si="244"/>
        <v/>
      </c>
      <c r="D2188" s="361" t="str">
        <f>IFERROR(IF(LEN(C2188)&gt;0,IF(LEN(INDEX(TasksList!$C$6:$C$25,MATCH(C2188,TasksList!$B$6:$B$25,0),1))=0,"",INDEX(TasksList!$C$6:$C$25,MATCH(C2188,TasksList!$B$6:$B$25,0),1)),""),"")</f>
        <v/>
      </c>
      <c r="E2188" s="361" t="str">
        <f>IFERROR(IF(LEN(C2188)&gt;0,IF(LEN(INDEX(TasksList!$F$6:$F$25,MATCH(C2188,TasksList!$B$6:$B$25,0),1))=0,"not set!",INDEX(TasksList!$F$6:$F$25,MATCH(C2188,TasksList!$B$6:$B$25,0),1)),""),"")</f>
        <v/>
      </c>
      <c r="F2188" s="360" t="str">
        <f>IFERROR(IF(LEN(D2188)&gt;0,IF(LEN(INDEX(AdressBook!$D$6:$D$25,MATCH(D2188,AdressBook!$B$6:$B$25,0),1))=0,"",INDEX(AdressBook!$D$6:$D$25,MATCH(D2188,AdressBook!$B$6:$B$25,0),1)),""),"")</f>
        <v/>
      </c>
      <c r="G2188" s="361" t="str">
        <f>IFERROR(IF(LEN(INDEX(PlansAndNotes!$F$6:$F$4005,ROW(B2188)-ROW($C$3)))=0,"",INDEX(PlansAndNotes!$F$6:$F$4005,ROW(B2188)-ROW($C$3))),"")</f>
        <v/>
      </c>
      <c r="H2188" s="361" t="str">
        <f>IFERROR(IF(LEN(C2188)&gt;0,IF(LEN(INDEX(TasksList!$G$6:$G$25,MATCH(C2188,TasksList!$B$6:$B$25,0),1))=0,"",INDEX(TasksList!$G$6:$G$25,MATCH(C2188,TasksList!$B$6:$B$25,0),1)),""),"")</f>
        <v/>
      </c>
      <c r="N2188" s="362" t="str">
        <f>IFERROR(IF(LEN(INDEX(PlansAndNotes!$D$6:$D$4005,ROW(B2188)-ROW($C$3)))=0,"",INDEX(PlansAndNotes!$D$6:$D$4005,ROW(B2188)-ROW($C$3))),"")</f>
        <v/>
      </c>
      <c r="O2188" s="165" t="str">
        <f t="shared" si="245"/>
        <v/>
      </c>
      <c r="P2188" s="363" t="str">
        <f>IFERROR(IF(LEN(INDEX(PlansAndNotes!$E$6:$E$4005,ROW(B2188)-ROW($C$3)))=0,"",INDEX(PlansAndNotes!$E$6:$E$4005,ROW(B2188)-ROW($C$3))),"")</f>
        <v/>
      </c>
      <c r="Q2188" s="363" t="str">
        <f>IFERROR(IF(LEN(INDEX(PlansAndNotes!$G$6:$G$4005,ROW(B2188)-ROW($C$3)))=0,"",INDEX(PlansAndNotes!$G$6:$G$4005,ROW(B2188)-ROW($C$3))),"")</f>
        <v/>
      </c>
      <c r="R2188" s="361" t="str">
        <f>IFERROR(IF(LEN(D2188)&gt;0,IF(LEN(INDEX(AdressBook!$C$6:$C$25,MATCH(D2188,AdressBook!$B$6:$B$25,0),1))=0,"",INDEX(AdressBook!$C$6:$C$25,MATCH(D2188,AdressBook!$B$6:$B$25,0),1)),""),"")</f>
        <v/>
      </c>
      <c r="S2188" s="165">
        <f>IF(LEN(C2188)&gt;0,IFERROR(IF(MATCH(C2188,C2189:$C$4004,0)&gt;0,-1,ROW(S2188)-ROW($S$3)),ROW(S2188)-ROW($S$3)),-1)</f>
        <v>-1</v>
      </c>
      <c r="T2188" s="165">
        <f t="shared" si="246"/>
        <v>0</v>
      </c>
      <c r="U2188" s="165" t="str">
        <f t="shared" si="247"/>
        <v/>
      </c>
      <c r="V2188" s="165" t="str">
        <f>IFERROR(IF(OR(C2188="",S2188&lt;0),"",IF(SUBTOTAL(3,C2188:C2188)=0,-1,SUBTOTAL(3,$C$4:C2188))),"")</f>
        <v/>
      </c>
      <c r="W2188" s="156" t="str">
        <f t="array" ref="W2188">IF(LEN(C2188)&gt;0,IFERROR(IF(MATCH(C2188,$C$3:$C2187,0)&gt;0,N2188-INDEX($N$3:N2187,SUMPRODUCT(MAX(ROW($C$3:$C2187)*(C2188=$C$3:$C2187)))-2,1),""),""),"")</f>
        <v/>
      </c>
      <c r="X2188" s="156">
        <f t="shared" ca="1" si="248"/>
        <v>1</v>
      </c>
      <c r="Y2188" s="156">
        <f t="shared" ca="1" si="249"/>
        <v>1</v>
      </c>
    </row>
    <row r="2189" spans="2:25" hidden="1" x14ac:dyDescent="0.25">
      <c r="B2189" s="390" t="str">
        <f>IFERROR(IF(LEN(INDEX(PlansAndNotes!$B$6:$B$2005,ROW(A2189)-ROW($B$3)))=0,"",INDEX(PlansAndNotes!$B$6:$B$2005,ROW(A2189)-ROW($B$3))),"")</f>
        <v/>
      </c>
      <c r="C2189" s="387" t="str">
        <f t="shared" si="244"/>
        <v/>
      </c>
      <c r="D2189" s="361" t="str">
        <f>IFERROR(IF(LEN(C2189)&gt;0,IF(LEN(INDEX(TasksList!$C$6:$C$25,MATCH(C2189,TasksList!$B$6:$B$25,0),1))=0,"",INDEX(TasksList!$C$6:$C$25,MATCH(C2189,TasksList!$B$6:$B$25,0),1)),""),"")</f>
        <v/>
      </c>
      <c r="E2189" s="361" t="str">
        <f>IFERROR(IF(LEN(C2189)&gt;0,IF(LEN(INDEX(TasksList!$F$6:$F$25,MATCH(C2189,TasksList!$B$6:$B$25,0),1))=0,"not set!",INDEX(TasksList!$F$6:$F$25,MATCH(C2189,TasksList!$B$6:$B$25,0),1)),""),"")</f>
        <v/>
      </c>
      <c r="F2189" s="360" t="str">
        <f>IFERROR(IF(LEN(D2189)&gt;0,IF(LEN(INDEX(AdressBook!$D$6:$D$25,MATCH(D2189,AdressBook!$B$6:$B$25,0),1))=0,"",INDEX(AdressBook!$D$6:$D$25,MATCH(D2189,AdressBook!$B$6:$B$25,0),1)),""),"")</f>
        <v/>
      </c>
      <c r="G2189" s="361" t="str">
        <f>IFERROR(IF(LEN(INDEX(PlansAndNotes!$F$6:$F$4005,ROW(B2189)-ROW($C$3)))=0,"",INDEX(PlansAndNotes!$F$6:$F$4005,ROW(B2189)-ROW($C$3))),"")</f>
        <v/>
      </c>
      <c r="H2189" s="361" t="str">
        <f>IFERROR(IF(LEN(C2189)&gt;0,IF(LEN(INDEX(TasksList!$G$6:$G$25,MATCH(C2189,TasksList!$B$6:$B$25,0),1))=0,"",INDEX(TasksList!$G$6:$G$25,MATCH(C2189,TasksList!$B$6:$B$25,0),1)),""),"")</f>
        <v/>
      </c>
      <c r="N2189" s="362" t="str">
        <f>IFERROR(IF(LEN(INDEX(PlansAndNotes!$D$6:$D$4005,ROW(B2189)-ROW($C$3)))=0,"",INDEX(PlansAndNotes!$D$6:$D$4005,ROW(B2189)-ROW($C$3))),"")</f>
        <v/>
      </c>
      <c r="O2189" s="165" t="str">
        <f t="shared" si="245"/>
        <v/>
      </c>
      <c r="P2189" s="363" t="str">
        <f>IFERROR(IF(LEN(INDEX(PlansAndNotes!$E$6:$E$4005,ROW(B2189)-ROW($C$3)))=0,"",INDEX(PlansAndNotes!$E$6:$E$4005,ROW(B2189)-ROW($C$3))),"")</f>
        <v/>
      </c>
      <c r="Q2189" s="363" t="str">
        <f>IFERROR(IF(LEN(INDEX(PlansAndNotes!$G$6:$G$4005,ROW(B2189)-ROW($C$3)))=0,"",INDEX(PlansAndNotes!$G$6:$G$4005,ROW(B2189)-ROW($C$3))),"")</f>
        <v/>
      </c>
      <c r="R2189" s="361" t="str">
        <f>IFERROR(IF(LEN(D2189)&gt;0,IF(LEN(INDEX(AdressBook!$C$6:$C$25,MATCH(D2189,AdressBook!$B$6:$B$25,0),1))=0,"",INDEX(AdressBook!$C$6:$C$25,MATCH(D2189,AdressBook!$B$6:$B$25,0),1)),""),"")</f>
        <v/>
      </c>
      <c r="S2189" s="165">
        <f>IF(LEN(C2189)&gt;0,IFERROR(IF(MATCH(C2189,C2190:$C$4004,0)&gt;0,-1,ROW(S2189)-ROW($S$3)),ROW(S2189)-ROW($S$3)),-1)</f>
        <v>-1</v>
      </c>
      <c r="T2189" s="165">
        <f t="shared" si="246"/>
        <v>0</v>
      </c>
      <c r="U2189" s="165" t="str">
        <f t="shared" si="247"/>
        <v/>
      </c>
      <c r="V2189" s="165" t="str">
        <f>IFERROR(IF(OR(C2189="",S2189&lt;0),"",IF(SUBTOTAL(3,C2189:C2189)=0,-1,SUBTOTAL(3,$C$4:C2189))),"")</f>
        <v/>
      </c>
      <c r="W2189" s="156" t="str">
        <f t="array" ref="W2189">IF(LEN(C2189)&gt;0,IFERROR(IF(MATCH(C2189,$C$3:$C2188,0)&gt;0,N2189-INDEX($N$3:N2188,SUMPRODUCT(MAX(ROW($C$3:$C2188)*(C2189=$C$3:$C2188)))-2,1),""),""),"")</f>
        <v/>
      </c>
      <c r="X2189" s="156">
        <f t="shared" ca="1" si="248"/>
        <v>1</v>
      </c>
      <c r="Y2189" s="156">
        <f t="shared" ca="1" si="249"/>
        <v>1</v>
      </c>
    </row>
    <row r="2190" spans="2:25" hidden="1" x14ac:dyDescent="0.25">
      <c r="B2190" s="390" t="str">
        <f>IFERROR(IF(LEN(INDEX(PlansAndNotes!$B$6:$B$2005,ROW(A2190)-ROW($B$3)))=0,"",INDEX(PlansAndNotes!$B$6:$B$2005,ROW(A2190)-ROW($B$3))),"")</f>
        <v/>
      </c>
      <c r="C2190" s="387" t="str">
        <f t="shared" si="244"/>
        <v/>
      </c>
      <c r="D2190" s="361" t="str">
        <f>IFERROR(IF(LEN(C2190)&gt;0,IF(LEN(INDEX(TasksList!$C$6:$C$25,MATCH(C2190,TasksList!$B$6:$B$25,0),1))=0,"",INDEX(TasksList!$C$6:$C$25,MATCH(C2190,TasksList!$B$6:$B$25,0),1)),""),"")</f>
        <v/>
      </c>
      <c r="E2190" s="361" t="str">
        <f>IFERROR(IF(LEN(C2190)&gt;0,IF(LEN(INDEX(TasksList!$F$6:$F$25,MATCH(C2190,TasksList!$B$6:$B$25,0),1))=0,"not set!",INDEX(TasksList!$F$6:$F$25,MATCH(C2190,TasksList!$B$6:$B$25,0),1)),""),"")</f>
        <v/>
      </c>
      <c r="F2190" s="360" t="str">
        <f>IFERROR(IF(LEN(D2190)&gt;0,IF(LEN(INDEX(AdressBook!$D$6:$D$25,MATCH(D2190,AdressBook!$B$6:$B$25,0),1))=0,"",INDEX(AdressBook!$D$6:$D$25,MATCH(D2190,AdressBook!$B$6:$B$25,0),1)),""),"")</f>
        <v/>
      </c>
      <c r="G2190" s="361" t="str">
        <f>IFERROR(IF(LEN(INDEX(PlansAndNotes!$F$6:$F$4005,ROW(B2190)-ROW($C$3)))=0,"",INDEX(PlansAndNotes!$F$6:$F$4005,ROW(B2190)-ROW($C$3))),"")</f>
        <v/>
      </c>
      <c r="H2190" s="361" t="str">
        <f>IFERROR(IF(LEN(C2190)&gt;0,IF(LEN(INDEX(TasksList!$G$6:$G$25,MATCH(C2190,TasksList!$B$6:$B$25,0),1))=0,"",INDEX(TasksList!$G$6:$G$25,MATCH(C2190,TasksList!$B$6:$B$25,0),1)),""),"")</f>
        <v/>
      </c>
      <c r="N2190" s="362" t="str">
        <f>IFERROR(IF(LEN(INDEX(PlansAndNotes!$D$6:$D$4005,ROW(B2190)-ROW($C$3)))=0,"",INDEX(PlansAndNotes!$D$6:$D$4005,ROW(B2190)-ROW($C$3))),"")</f>
        <v/>
      </c>
      <c r="O2190" s="165" t="str">
        <f t="shared" si="245"/>
        <v/>
      </c>
      <c r="P2190" s="363" t="str">
        <f>IFERROR(IF(LEN(INDEX(PlansAndNotes!$E$6:$E$4005,ROW(B2190)-ROW($C$3)))=0,"",INDEX(PlansAndNotes!$E$6:$E$4005,ROW(B2190)-ROW($C$3))),"")</f>
        <v/>
      </c>
      <c r="Q2190" s="363" t="str">
        <f>IFERROR(IF(LEN(INDEX(PlansAndNotes!$G$6:$G$4005,ROW(B2190)-ROW($C$3)))=0,"",INDEX(PlansAndNotes!$G$6:$G$4005,ROW(B2190)-ROW($C$3))),"")</f>
        <v/>
      </c>
      <c r="R2190" s="361" t="str">
        <f>IFERROR(IF(LEN(D2190)&gt;0,IF(LEN(INDEX(AdressBook!$C$6:$C$25,MATCH(D2190,AdressBook!$B$6:$B$25,0),1))=0,"",INDEX(AdressBook!$C$6:$C$25,MATCH(D2190,AdressBook!$B$6:$B$25,0),1)),""),"")</f>
        <v/>
      </c>
      <c r="S2190" s="165">
        <f>IF(LEN(C2190)&gt;0,IFERROR(IF(MATCH(C2190,C2191:$C$4004,0)&gt;0,-1,ROW(S2190)-ROW($S$3)),ROW(S2190)-ROW($S$3)),-1)</f>
        <v>-1</v>
      </c>
      <c r="T2190" s="165">
        <f t="shared" si="246"/>
        <v>0</v>
      </c>
      <c r="U2190" s="165" t="str">
        <f t="shared" si="247"/>
        <v/>
      </c>
      <c r="V2190" s="165" t="str">
        <f>IFERROR(IF(OR(C2190="",S2190&lt;0),"",IF(SUBTOTAL(3,C2190:C2190)=0,-1,SUBTOTAL(3,$C$4:C2190))),"")</f>
        <v/>
      </c>
      <c r="W2190" s="156" t="str">
        <f t="array" ref="W2190">IF(LEN(C2190)&gt;0,IFERROR(IF(MATCH(C2190,$C$3:$C2189,0)&gt;0,N2190-INDEX($N$3:N2189,SUMPRODUCT(MAX(ROW($C$3:$C2189)*(C2190=$C$3:$C2189)))-2,1),""),""),"")</f>
        <v/>
      </c>
      <c r="X2190" s="156">
        <f t="shared" ca="1" si="248"/>
        <v>1</v>
      </c>
      <c r="Y2190" s="156">
        <f t="shared" ca="1" si="249"/>
        <v>1</v>
      </c>
    </row>
    <row r="2191" spans="2:25" hidden="1" x14ac:dyDescent="0.25">
      <c r="B2191" s="390" t="str">
        <f>IFERROR(IF(LEN(INDEX(PlansAndNotes!$B$6:$B$2005,ROW(A2191)-ROW($B$3)))=0,"",INDEX(PlansAndNotes!$B$6:$B$2005,ROW(A2191)-ROW($B$3))),"")</f>
        <v/>
      </c>
      <c r="C2191" s="387" t="str">
        <f t="shared" si="244"/>
        <v/>
      </c>
      <c r="D2191" s="361" t="str">
        <f>IFERROR(IF(LEN(C2191)&gt;0,IF(LEN(INDEX(TasksList!$C$6:$C$25,MATCH(C2191,TasksList!$B$6:$B$25,0),1))=0,"",INDEX(TasksList!$C$6:$C$25,MATCH(C2191,TasksList!$B$6:$B$25,0),1)),""),"")</f>
        <v/>
      </c>
      <c r="E2191" s="361" t="str">
        <f>IFERROR(IF(LEN(C2191)&gt;0,IF(LEN(INDEX(TasksList!$F$6:$F$25,MATCH(C2191,TasksList!$B$6:$B$25,0),1))=0,"not set!",INDEX(TasksList!$F$6:$F$25,MATCH(C2191,TasksList!$B$6:$B$25,0),1)),""),"")</f>
        <v/>
      </c>
      <c r="F2191" s="360" t="str">
        <f>IFERROR(IF(LEN(D2191)&gt;0,IF(LEN(INDEX(AdressBook!$D$6:$D$25,MATCH(D2191,AdressBook!$B$6:$B$25,0),1))=0,"",INDEX(AdressBook!$D$6:$D$25,MATCH(D2191,AdressBook!$B$6:$B$25,0),1)),""),"")</f>
        <v/>
      </c>
      <c r="G2191" s="361" t="str">
        <f>IFERROR(IF(LEN(INDEX(PlansAndNotes!$F$6:$F$4005,ROW(B2191)-ROW($C$3)))=0,"",INDEX(PlansAndNotes!$F$6:$F$4005,ROW(B2191)-ROW($C$3))),"")</f>
        <v/>
      </c>
      <c r="H2191" s="361" t="str">
        <f>IFERROR(IF(LEN(C2191)&gt;0,IF(LEN(INDEX(TasksList!$G$6:$G$25,MATCH(C2191,TasksList!$B$6:$B$25,0),1))=0,"",INDEX(TasksList!$G$6:$G$25,MATCH(C2191,TasksList!$B$6:$B$25,0),1)),""),"")</f>
        <v/>
      </c>
      <c r="N2191" s="362" t="str">
        <f>IFERROR(IF(LEN(INDEX(PlansAndNotes!$D$6:$D$4005,ROW(B2191)-ROW($C$3)))=0,"",INDEX(PlansAndNotes!$D$6:$D$4005,ROW(B2191)-ROW($C$3))),"")</f>
        <v/>
      </c>
      <c r="O2191" s="165" t="str">
        <f t="shared" si="245"/>
        <v/>
      </c>
      <c r="P2191" s="363" t="str">
        <f>IFERROR(IF(LEN(INDEX(PlansAndNotes!$E$6:$E$4005,ROW(B2191)-ROW($C$3)))=0,"",INDEX(PlansAndNotes!$E$6:$E$4005,ROW(B2191)-ROW($C$3))),"")</f>
        <v/>
      </c>
      <c r="Q2191" s="363" t="str">
        <f>IFERROR(IF(LEN(INDEX(PlansAndNotes!$G$6:$G$4005,ROW(B2191)-ROW($C$3)))=0,"",INDEX(PlansAndNotes!$G$6:$G$4005,ROW(B2191)-ROW($C$3))),"")</f>
        <v/>
      </c>
      <c r="R2191" s="361" t="str">
        <f>IFERROR(IF(LEN(D2191)&gt;0,IF(LEN(INDEX(AdressBook!$C$6:$C$25,MATCH(D2191,AdressBook!$B$6:$B$25,0),1))=0,"",INDEX(AdressBook!$C$6:$C$25,MATCH(D2191,AdressBook!$B$6:$B$25,0),1)),""),"")</f>
        <v/>
      </c>
      <c r="S2191" s="165">
        <f>IF(LEN(C2191)&gt;0,IFERROR(IF(MATCH(C2191,C2192:$C$4004,0)&gt;0,-1,ROW(S2191)-ROW($S$3)),ROW(S2191)-ROW($S$3)),-1)</f>
        <v>-1</v>
      </c>
      <c r="T2191" s="165">
        <f t="shared" si="246"/>
        <v>0</v>
      </c>
      <c r="U2191" s="165" t="str">
        <f t="shared" si="247"/>
        <v/>
      </c>
      <c r="V2191" s="165" t="str">
        <f>IFERROR(IF(OR(C2191="",S2191&lt;0),"",IF(SUBTOTAL(3,C2191:C2191)=0,-1,SUBTOTAL(3,$C$4:C2191))),"")</f>
        <v/>
      </c>
      <c r="W2191" s="156" t="str">
        <f t="array" ref="W2191">IF(LEN(C2191)&gt;0,IFERROR(IF(MATCH(C2191,$C$3:$C2190,0)&gt;0,N2191-INDEX($N$3:N2190,SUMPRODUCT(MAX(ROW($C$3:$C2190)*(C2191=$C$3:$C2190)))-2,1),""),""),"")</f>
        <v/>
      </c>
      <c r="X2191" s="156">
        <f t="shared" ca="1" si="248"/>
        <v>1</v>
      </c>
      <c r="Y2191" s="156">
        <f t="shared" ca="1" si="249"/>
        <v>1</v>
      </c>
    </row>
    <row r="2192" spans="2:25" hidden="1" x14ac:dyDescent="0.25">
      <c r="B2192" s="390" t="str">
        <f>IFERROR(IF(LEN(INDEX(PlansAndNotes!$B$6:$B$2005,ROW(A2192)-ROW($B$3)))=0,"",INDEX(PlansAndNotes!$B$6:$B$2005,ROW(A2192)-ROW($B$3))),"")</f>
        <v/>
      </c>
      <c r="C2192" s="387" t="str">
        <f t="shared" si="244"/>
        <v/>
      </c>
      <c r="D2192" s="361" t="str">
        <f>IFERROR(IF(LEN(C2192)&gt;0,IF(LEN(INDEX(TasksList!$C$6:$C$25,MATCH(C2192,TasksList!$B$6:$B$25,0),1))=0,"",INDEX(TasksList!$C$6:$C$25,MATCH(C2192,TasksList!$B$6:$B$25,0),1)),""),"")</f>
        <v/>
      </c>
      <c r="E2192" s="361" t="str">
        <f>IFERROR(IF(LEN(C2192)&gt;0,IF(LEN(INDEX(TasksList!$F$6:$F$25,MATCH(C2192,TasksList!$B$6:$B$25,0),1))=0,"not set!",INDEX(TasksList!$F$6:$F$25,MATCH(C2192,TasksList!$B$6:$B$25,0),1)),""),"")</f>
        <v/>
      </c>
      <c r="F2192" s="360" t="str">
        <f>IFERROR(IF(LEN(D2192)&gt;0,IF(LEN(INDEX(AdressBook!$D$6:$D$25,MATCH(D2192,AdressBook!$B$6:$B$25,0),1))=0,"",INDEX(AdressBook!$D$6:$D$25,MATCH(D2192,AdressBook!$B$6:$B$25,0),1)),""),"")</f>
        <v/>
      </c>
      <c r="G2192" s="361" t="str">
        <f>IFERROR(IF(LEN(INDEX(PlansAndNotes!$F$6:$F$4005,ROW(B2192)-ROW($C$3)))=0,"",INDEX(PlansAndNotes!$F$6:$F$4005,ROW(B2192)-ROW($C$3))),"")</f>
        <v/>
      </c>
      <c r="H2192" s="361" t="str">
        <f>IFERROR(IF(LEN(C2192)&gt;0,IF(LEN(INDEX(TasksList!$G$6:$G$25,MATCH(C2192,TasksList!$B$6:$B$25,0),1))=0,"",INDEX(TasksList!$G$6:$G$25,MATCH(C2192,TasksList!$B$6:$B$25,0),1)),""),"")</f>
        <v/>
      </c>
      <c r="N2192" s="362" t="str">
        <f>IFERROR(IF(LEN(INDEX(PlansAndNotes!$D$6:$D$4005,ROW(B2192)-ROW($C$3)))=0,"",INDEX(PlansAndNotes!$D$6:$D$4005,ROW(B2192)-ROW($C$3))),"")</f>
        <v/>
      </c>
      <c r="O2192" s="165" t="str">
        <f t="shared" si="245"/>
        <v/>
      </c>
      <c r="P2192" s="363" t="str">
        <f>IFERROR(IF(LEN(INDEX(PlansAndNotes!$E$6:$E$4005,ROW(B2192)-ROW($C$3)))=0,"",INDEX(PlansAndNotes!$E$6:$E$4005,ROW(B2192)-ROW($C$3))),"")</f>
        <v/>
      </c>
      <c r="Q2192" s="363" t="str">
        <f>IFERROR(IF(LEN(INDEX(PlansAndNotes!$G$6:$G$4005,ROW(B2192)-ROW($C$3)))=0,"",INDEX(PlansAndNotes!$G$6:$G$4005,ROW(B2192)-ROW($C$3))),"")</f>
        <v/>
      </c>
      <c r="R2192" s="361" t="str">
        <f>IFERROR(IF(LEN(D2192)&gt;0,IF(LEN(INDEX(AdressBook!$C$6:$C$25,MATCH(D2192,AdressBook!$B$6:$B$25,0),1))=0,"",INDEX(AdressBook!$C$6:$C$25,MATCH(D2192,AdressBook!$B$6:$B$25,0),1)),""),"")</f>
        <v/>
      </c>
      <c r="S2192" s="165">
        <f>IF(LEN(C2192)&gt;0,IFERROR(IF(MATCH(C2192,C2193:$C$4004,0)&gt;0,-1,ROW(S2192)-ROW($S$3)),ROW(S2192)-ROW($S$3)),-1)</f>
        <v>-1</v>
      </c>
      <c r="T2192" s="165">
        <f t="shared" si="246"/>
        <v>0</v>
      </c>
      <c r="U2192" s="165" t="str">
        <f t="shared" si="247"/>
        <v/>
      </c>
      <c r="V2192" s="165" t="str">
        <f>IFERROR(IF(OR(C2192="",S2192&lt;0),"",IF(SUBTOTAL(3,C2192:C2192)=0,-1,SUBTOTAL(3,$C$4:C2192))),"")</f>
        <v/>
      </c>
      <c r="W2192" s="156" t="str">
        <f t="array" ref="W2192">IF(LEN(C2192)&gt;0,IFERROR(IF(MATCH(C2192,$C$3:$C2191,0)&gt;0,N2192-INDEX($N$3:N2191,SUMPRODUCT(MAX(ROW($C$3:$C2191)*(C2192=$C$3:$C2191)))-2,1),""),""),"")</f>
        <v/>
      </c>
      <c r="X2192" s="156">
        <f t="shared" ca="1" si="248"/>
        <v>1</v>
      </c>
      <c r="Y2192" s="156">
        <f t="shared" ca="1" si="249"/>
        <v>1</v>
      </c>
    </row>
    <row r="2193" spans="2:25" hidden="1" x14ac:dyDescent="0.25">
      <c r="B2193" s="390" t="str">
        <f>IFERROR(IF(LEN(INDEX(PlansAndNotes!$B$6:$B$2005,ROW(A2193)-ROW($B$3)))=0,"",INDEX(PlansAndNotes!$B$6:$B$2005,ROW(A2193)-ROW($B$3))),"")</f>
        <v/>
      </c>
      <c r="C2193" s="387" t="str">
        <f t="shared" si="244"/>
        <v/>
      </c>
      <c r="D2193" s="361" t="str">
        <f>IFERROR(IF(LEN(C2193)&gt;0,IF(LEN(INDEX(TasksList!$C$6:$C$25,MATCH(C2193,TasksList!$B$6:$B$25,0),1))=0,"",INDEX(TasksList!$C$6:$C$25,MATCH(C2193,TasksList!$B$6:$B$25,0),1)),""),"")</f>
        <v/>
      </c>
      <c r="E2193" s="361" t="str">
        <f>IFERROR(IF(LEN(C2193)&gt;0,IF(LEN(INDEX(TasksList!$F$6:$F$25,MATCH(C2193,TasksList!$B$6:$B$25,0),1))=0,"not set!",INDEX(TasksList!$F$6:$F$25,MATCH(C2193,TasksList!$B$6:$B$25,0),1)),""),"")</f>
        <v/>
      </c>
      <c r="F2193" s="360" t="str">
        <f>IFERROR(IF(LEN(D2193)&gt;0,IF(LEN(INDEX(AdressBook!$D$6:$D$25,MATCH(D2193,AdressBook!$B$6:$B$25,0),1))=0,"",INDEX(AdressBook!$D$6:$D$25,MATCH(D2193,AdressBook!$B$6:$B$25,0),1)),""),"")</f>
        <v/>
      </c>
      <c r="G2193" s="361" t="str">
        <f>IFERROR(IF(LEN(INDEX(PlansAndNotes!$F$6:$F$4005,ROW(B2193)-ROW($C$3)))=0,"",INDEX(PlansAndNotes!$F$6:$F$4005,ROW(B2193)-ROW($C$3))),"")</f>
        <v/>
      </c>
      <c r="H2193" s="361" t="str">
        <f>IFERROR(IF(LEN(C2193)&gt;0,IF(LEN(INDEX(TasksList!$G$6:$G$25,MATCH(C2193,TasksList!$B$6:$B$25,0),1))=0,"",INDEX(TasksList!$G$6:$G$25,MATCH(C2193,TasksList!$B$6:$B$25,0),1)),""),"")</f>
        <v/>
      </c>
      <c r="N2193" s="362" t="str">
        <f>IFERROR(IF(LEN(INDEX(PlansAndNotes!$D$6:$D$4005,ROW(B2193)-ROW($C$3)))=0,"",INDEX(PlansAndNotes!$D$6:$D$4005,ROW(B2193)-ROW($C$3))),"")</f>
        <v/>
      </c>
      <c r="O2193" s="165" t="str">
        <f t="shared" si="245"/>
        <v/>
      </c>
      <c r="P2193" s="363" t="str">
        <f>IFERROR(IF(LEN(INDEX(PlansAndNotes!$E$6:$E$4005,ROW(B2193)-ROW($C$3)))=0,"",INDEX(PlansAndNotes!$E$6:$E$4005,ROW(B2193)-ROW($C$3))),"")</f>
        <v/>
      </c>
      <c r="Q2193" s="363" t="str">
        <f>IFERROR(IF(LEN(INDEX(PlansAndNotes!$G$6:$G$4005,ROW(B2193)-ROW($C$3)))=0,"",INDEX(PlansAndNotes!$G$6:$G$4005,ROW(B2193)-ROW($C$3))),"")</f>
        <v/>
      </c>
      <c r="R2193" s="361" t="str">
        <f>IFERROR(IF(LEN(D2193)&gt;0,IF(LEN(INDEX(AdressBook!$C$6:$C$25,MATCH(D2193,AdressBook!$B$6:$B$25,0),1))=0,"",INDEX(AdressBook!$C$6:$C$25,MATCH(D2193,AdressBook!$B$6:$B$25,0),1)),""),"")</f>
        <v/>
      </c>
      <c r="S2193" s="165">
        <f>IF(LEN(C2193)&gt;0,IFERROR(IF(MATCH(C2193,C2194:$C$4004,0)&gt;0,-1,ROW(S2193)-ROW($S$3)),ROW(S2193)-ROW($S$3)),-1)</f>
        <v>-1</v>
      </c>
      <c r="T2193" s="165">
        <f t="shared" si="246"/>
        <v>0</v>
      </c>
      <c r="U2193" s="165" t="str">
        <f t="shared" si="247"/>
        <v/>
      </c>
      <c r="V2193" s="165" t="str">
        <f>IFERROR(IF(OR(C2193="",S2193&lt;0),"",IF(SUBTOTAL(3,C2193:C2193)=0,-1,SUBTOTAL(3,$C$4:C2193))),"")</f>
        <v/>
      </c>
      <c r="W2193" s="156" t="str">
        <f t="array" ref="W2193">IF(LEN(C2193)&gt;0,IFERROR(IF(MATCH(C2193,$C$3:$C2192,0)&gt;0,N2193-INDEX($N$3:N2192,SUMPRODUCT(MAX(ROW($C$3:$C2192)*(C2193=$C$3:$C2192)))-2,1),""),""),"")</f>
        <v/>
      </c>
      <c r="X2193" s="156">
        <f t="shared" ca="1" si="248"/>
        <v>1</v>
      </c>
      <c r="Y2193" s="156">
        <f t="shared" ca="1" si="249"/>
        <v>1</v>
      </c>
    </row>
    <row r="2194" spans="2:25" hidden="1" x14ac:dyDescent="0.25">
      <c r="B2194" s="390" t="str">
        <f>IFERROR(IF(LEN(INDEX(PlansAndNotes!$B$6:$B$2005,ROW(A2194)-ROW($B$3)))=0,"",INDEX(PlansAndNotes!$B$6:$B$2005,ROW(A2194)-ROW($B$3))),"")</f>
        <v/>
      </c>
      <c r="C2194" s="387" t="str">
        <f t="shared" si="244"/>
        <v/>
      </c>
      <c r="D2194" s="361" t="str">
        <f>IFERROR(IF(LEN(C2194)&gt;0,IF(LEN(INDEX(TasksList!$C$6:$C$25,MATCH(C2194,TasksList!$B$6:$B$25,0),1))=0,"",INDEX(TasksList!$C$6:$C$25,MATCH(C2194,TasksList!$B$6:$B$25,0),1)),""),"")</f>
        <v/>
      </c>
      <c r="E2194" s="361" t="str">
        <f>IFERROR(IF(LEN(C2194)&gt;0,IF(LEN(INDEX(TasksList!$F$6:$F$25,MATCH(C2194,TasksList!$B$6:$B$25,0),1))=0,"not set!",INDEX(TasksList!$F$6:$F$25,MATCH(C2194,TasksList!$B$6:$B$25,0),1)),""),"")</f>
        <v/>
      </c>
      <c r="F2194" s="360" t="str">
        <f>IFERROR(IF(LEN(D2194)&gt;0,IF(LEN(INDEX(AdressBook!$D$6:$D$25,MATCH(D2194,AdressBook!$B$6:$B$25,0),1))=0,"",INDEX(AdressBook!$D$6:$D$25,MATCH(D2194,AdressBook!$B$6:$B$25,0),1)),""),"")</f>
        <v/>
      </c>
      <c r="G2194" s="361" t="str">
        <f>IFERROR(IF(LEN(INDEX(PlansAndNotes!$F$6:$F$4005,ROW(B2194)-ROW($C$3)))=0,"",INDEX(PlansAndNotes!$F$6:$F$4005,ROW(B2194)-ROW($C$3))),"")</f>
        <v/>
      </c>
      <c r="H2194" s="361" t="str">
        <f>IFERROR(IF(LEN(C2194)&gt;0,IF(LEN(INDEX(TasksList!$G$6:$G$25,MATCH(C2194,TasksList!$B$6:$B$25,0),1))=0,"",INDEX(TasksList!$G$6:$G$25,MATCH(C2194,TasksList!$B$6:$B$25,0),1)),""),"")</f>
        <v/>
      </c>
      <c r="N2194" s="362" t="str">
        <f>IFERROR(IF(LEN(INDEX(PlansAndNotes!$D$6:$D$4005,ROW(B2194)-ROW($C$3)))=0,"",INDEX(PlansAndNotes!$D$6:$D$4005,ROW(B2194)-ROW($C$3))),"")</f>
        <v/>
      </c>
      <c r="O2194" s="165" t="str">
        <f t="shared" si="245"/>
        <v/>
      </c>
      <c r="P2194" s="363" t="str">
        <f>IFERROR(IF(LEN(INDEX(PlansAndNotes!$E$6:$E$4005,ROW(B2194)-ROW($C$3)))=0,"",INDEX(PlansAndNotes!$E$6:$E$4005,ROW(B2194)-ROW($C$3))),"")</f>
        <v/>
      </c>
      <c r="Q2194" s="363" t="str">
        <f>IFERROR(IF(LEN(INDEX(PlansAndNotes!$G$6:$G$4005,ROW(B2194)-ROW($C$3)))=0,"",INDEX(PlansAndNotes!$G$6:$G$4005,ROW(B2194)-ROW($C$3))),"")</f>
        <v/>
      </c>
      <c r="R2194" s="361" t="str">
        <f>IFERROR(IF(LEN(D2194)&gt;0,IF(LEN(INDEX(AdressBook!$C$6:$C$25,MATCH(D2194,AdressBook!$B$6:$B$25,0),1))=0,"",INDEX(AdressBook!$C$6:$C$25,MATCH(D2194,AdressBook!$B$6:$B$25,0),1)),""),"")</f>
        <v/>
      </c>
      <c r="S2194" s="165">
        <f>IF(LEN(C2194)&gt;0,IFERROR(IF(MATCH(C2194,C2195:$C$4004,0)&gt;0,-1,ROW(S2194)-ROW($S$3)),ROW(S2194)-ROW($S$3)),-1)</f>
        <v>-1</v>
      </c>
      <c r="T2194" s="165">
        <f t="shared" si="246"/>
        <v>0</v>
      </c>
      <c r="U2194" s="165" t="str">
        <f t="shared" si="247"/>
        <v/>
      </c>
      <c r="V2194" s="165" t="str">
        <f>IFERROR(IF(OR(C2194="",S2194&lt;0),"",IF(SUBTOTAL(3,C2194:C2194)=0,-1,SUBTOTAL(3,$C$4:C2194))),"")</f>
        <v/>
      </c>
      <c r="W2194" s="156" t="str">
        <f t="array" ref="W2194">IF(LEN(C2194)&gt;0,IFERROR(IF(MATCH(C2194,$C$3:$C2193,0)&gt;0,N2194-INDEX($N$3:N2193,SUMPRODUCT(MAX(ROW($C$3:$C2193)*(C2194=$C$3:$C2193)))-2,1),""),""),"")</f>
        <v/>
      </c>
      <c r="X2194" s="156">
        <f t="shared" ca="1" si="248"/>
        <v>1</v>
      </c>
      <c r="Y2194" s="156">
        <f t="shared" ca="1" si="249"/>
        <v>1</v>
      </c>
    </row>
    <row r="2195" spans="2:25" hidden="1" x14ac:dyDescent="0.25">
      <c r="B2195" s="390" t="str">
        <f>IFERROR(IF(LEN(INDEX(PlansAndNotes!$B$6:$B$2005,ROW(A2195)-ROW($B$3)))=0,"",INDEX(PlansAndNotes!$B$6:$B$2005,ROW(A2195)-ROW($B$3))),"")</f>
        <v/>
      </c>
      <c r="C2195" s="387" t="str">
        <f t="shared" si="244"/>
        <v/>
      </c>
      <c r="D2195" s="361" t="str">
        <f>IFERROR(IF(LEN(C2195)&gt;0,IF(LEN(INDEX(TasksList!$C$6:$C$25,MATCH(C2195,TasksList!$B$6:$B$25,0),1))=0,"",INDEX(TasksList!$C$6:$C$25,MATCH(C2195,TasksList!$B$6:$B$25,0),1)),""),"")</f>
        <v/>
      </c>
      <c r="E2195" s="361" t="str">
        <f>IFERROR(IF(LEN(C2195)&gt;0,IF(LEN(INDEX(TasksList!$F$6:$F$25,MATCH(C2195,TasksList!$B$6:$B$25,0),1))=0,"not set!",INDEX(TasksList!$F$6:$F$25,MATCH(C2195,TasksList!$B$6:$B$25,0),1)),""),"")</f>
        <v/>
      </c>
      <c r="F2195" s="360" t="str">
        <f>IFERROR(IF(LEN(D2195)&gt;0,IF(LEN(INDEX(AdressBook!$D$6:$D$25,MATCH(D2195,AdressBook!$B$6:$B$25,0),1))=0,"",INDEX(AdressBook!$D$6:$D$25,MATCH(D2195,AdressBook!$B$6:$B$25,0),1)),""),"")</f>
        <v/>
      </c>
      <c r="G2195" s="361" t="str">
        <f>IFERROR(IF(LEN(INDEX(PlansAndNotes!$F$6:$F$4005,ROW(B2195)-ROW($C$3)))=0,"",INDEX(PlansAndNotes!$F$6:$F$4005,ROW(B2195)-ROW($C$3))),"")</f>
        <v/>
      </c>
      <c r="H2195" s="361" t="str">
        <f>IFERROR(IF(LEN(C2195)&gt;0,IF(LEN(INDEX(TasksList!$G$6:$G$25,MATCH(C2195,TasksList!$B$6:$B$25,0),1))=0,"",INDEX(TasksList!$G$6:$G$25,MATCH(C2195,TasksList!$B$6:$B$25,0),1)),""),"")</f>
        <v/>
      </c>
      <c r="N2195" s="362" t="str">
        <f>IFERROR(IF(LEN(INDEX(PlansAndNotes!$D$6:$D$4005,ROW(B2195)-ROW($C$3)))=0,"",INDEX(PlansAndNotes!$D$6:$D$4005,ROW(B2195)-ROW($C$3))),"")</f>
        <v/>
      </c>
      <c r="O2195" s="165" t="str">
        <f t="shared" si="245"/>
        <v/>
      </c>
      <c r="P2195" s="363" t="str">
        <f>IFERROR(IF(LEN(INDEX(PlansAndNotes!$E$6:$E$4005,ROW(B2195)-ROW($C$3)))=0,"",INDEX(PlansAndNotes!$E$6:$E$4005,ROW(B2195)-ROW($C$3))),"")</f>
        <v/>
      </c>
      <c r="Q2195" s="363" t="str">
        <f>IFERROR(IF(LEN(INDEX(PlansAndNotes!$G$6:$G$4005,ROW(B2195)-ROW($C$3)))=0,"",INDEX(PlansAndNotes!$G$6:$G$4005,ROW(B2195)-ROW($C$3))),"")</f>
        <v/>
      </c>
      <c r="R2195" s="361" t="str">
        <f>IFERROR(IF(LEN(D2195)&gt;0,IF(LEN(INDEX(AdressBook!$C$6:$C$25,MATCH(D2195,AdressBook!$B$6:$B$25,0),1))=0,"",INDEX(AdressBook!$C$6:$C$25,MATCH(D2195,AdressBook!$B$6:$B$25,0),1)),""),"")</f>
        <v/>
      </c>
      <c r="S2195" s="165">
        <f>IF(LEN(C2195)&gt;0,IFERROR(IF(MATCH(C2195,C2196:$C$4004,0)&gt;0,-1,ROW(S2195)-ROW($S$3)),ROW(S2195)-ROW($S$3)),-1)</f>
        <v>-1</v>
      </c>
      <c r="T2195" s="165">
        <f t="shared" si="246"/>
        <v>0</v>
      </c>
      <c r="U2195" s="165" t="str">
        <f t="shared" si="247"/>
        <v/>
      </c>
      <c r="V2195" s="165" t="str">
        <f>IFERROR(IF(OR(C2195="",S2195&lt;0),"",IF(SUBTOTAL(3,C2195:C2195)=0,-1,SUBTOTAL(3,$C$4:C2195))),"")</f>
        <v/>
      </c>
      <c r="W2195" s="156" t="str">
        <f t="array" ref="W2195">IF(LEN(C2195)&gt;0,IFERROR(IF(MATCH(C2195,$C$3:$C2194,0)&gt;0,N2195-INDEX($N$3:N2194,SUMPRODUCT(MAX(ROW($C$3:$C2194)*(C2195=$C$3:$C2194)))-2,1),""),""),"")</f>
        <v/>
      </c>
      <c r="X2195" s="156">
        <f t="shared" ca="1" si="248"/>
        <v>1</v>
      </c>
      <c r="Y2195" s="156">
        <f t="shared" ca="1" si="249"/>
        <v>1</v>
      </c>
    </row>
    <row r="2196" spans="2:25" hidden="1" x14ac:dyDescent="0.25">
      <c r="B2196" s="390" t="str">
        <f>IFERROR(IF(LEN(INDEX(PlansAndNotes!$B$6:$B$2005,ROW(A2196)-ROW($B$3)))=0,"",INDEX(PlansAndNotes!$B$6:$B$2005,ROW(A2196)-ROW($B$3))),"")</f>
        <v/>
      </c>
      <c r="C2196" s="387" t="str">
        <f t="shared" si="244"/>
        <v/>
      </c>
      <c r="D2196" s="361" t="str">
        <f>IFERROR(IF(LEN(C2196)&gt;0,IF(LEN(INDEX(TasksList!$C$6:$C$25,MATCH(C2196,TasksList!$B$6:$B$25,0),1))=0,"",INDEX(TasksList!$C$6:$C$25,MATCH(C2196,TasksList!$B$6:$B$25,0),1)),""),"")</f>
        <v/>
      </c>
      <c r="E2196" s="361" t="str">
        <f>IFERROR(IF(LEN(C2196)&gt;0,IF(LEN(INDEX(TasksList!$F$6:$F$25,MATCH(C2196,TasksList!$B$6:$B$25,0),1))=0,"not set!",INDEX(TasksList!$F$6:$F$25,MATCH(C2196,TasksList!$B$6:$B$25,0),1)),""),"")</f>
        <v/>
      </c>
      <c r="F2196" s="360" t="str">
        <f>IFERROR(IF(LEN(D2196)&gt;0,IF(LEN(INDEX(AdressBook!$D$6:$D$25,MATCH(D2196,AdressBook!$B$6:$B$25,0),1))=0,"",INDEX(AdressBook!$D$6:$D$25,MATCH(D2196,AdressBook!$B$6:$B$25,0),1)),""),"")</f>
        <v/>
      </c>
      <c r="G2196" s="361" t="str">
        <f>IFERROR(IF(LEN(INDEX(PlansAndNotes!$F$6:$F$4005,ROW(B2196)-ROW($C$3)))=0,"",INDEX(PlansAndNotes!$F$6:$F$4005,ROW(B2196)-ROW($C$3))),"")</f>
        <v/>
      </c>
      <c r="H2196" s="361" t="str">
        <f>IFERROR(IF(LEN(C2196)&gt;0,IF(LEN(INDEX(TasksList!$G$6:$G$25,MATCH(C2196,TasksList!$B$6:$B$25,0),1))=0,"",INDEX(TasksList!$G$6:$G$25,MATCH(C2196,TasksList!$B$6:$B$25,0),1)),""),"")</f>
        <v/>
      </c>
      <c r="N2196" s="362" t="str">
        <f>IFERROR(IF(LEN(INDEX(PlansAndNotes!$D$6:$D$4005,ROW(B2196)-ROW($C$3)))=0,"",INDEX(PlansAndNotes!$D$6:$D$4005,ROW(B2196)-ROW($C$3))),"")</f>
        <v/>
      </c>
      <c r="O2196" s="165" t="str">
        <f t="shared" si="245"/>
        <v/>
      </c>
      <c r="P2196" s="363" t="str">
        <f>IFERROR(IF(LEN(INDEX(PlansAndNotes!$E$6:$E$4005,ROW(B2196)-ROW($C$3)))=0,"",INDEX(PlansAndNotes!$E$6:$E$4005,ROW(B2196)-ROW($C$3))),"")</f>
        <v/>
      </c>
      <c r="Q2196" s="363" t="str">
        <f>IFERROR(IF(LEN(INDEX(PlansAndNotes!$G$6:$G$4005,ROW(B2196)-ROW($C$3)))=0,"",INDEX(PlansAndNotes!$G$6:$G$4005,ROW(B2196)-ROW($C$3))),"")</f>
        <v/>
      </c>
      <c r="R2196" s="361" t="str">
        <f>IFERROR(IF(LEN(D2196)&gt;0,IF(LEN(INDEX(AdressBook!$C$6:$C$25,MATCH(D2196,AdressBook!$B$6:$B$25,0),1))=0,"",INDEX(AdressBook!$C$6:$C$25,MATCH(D2196,AdressBook!$B$6:$B$25,0),1)),""),"")</f>
        <v/>
      </c>
      <c r="S2196" s="165">
        <f>IF(LEN(C2196)&gt;0,IFERROR(IF(MATCH(C2196,C2197:$C$4004,0)&gt;0,-1,ROW(S2196)-ROW($S$3)),ROW(S2196)-ROW($S$3)),-1)</f>
        <v>-1</v>
      </c>
      <c r="T2196" s="165">
        <f t="shared" si="246"/>
        <v>0</v>
      </c>
      <c r="U2196" s="165" t="str">
        <f t="shared" si="247"/>
        <v/>
      </c>
      <c r="V2196" s="165" t="str">
        <f>IFERROR(IF(OR(C2196="",S2196&lt;0),"",IF(SUBTOTAL(3,C2196:C2196)=0,-1,SUBTOTAL(3,$C$4:C2196))),"")</f>
        <v/>
      </c>
      <c r="W2196" s="156" t="str">
        <f t="array" ref="W2196">IF(LEN(C2196)&gt;0,IFERROR(IF(MATCH(C2196,$C$3:$C2195,0)&gt;0,N2196-INDEX($N$3:N2195,SUMPRODUCT(MAX(ROW($C$3:$C2195)*(C2196=$C$3:$C2195)))-2,1),""),""),"")</f>
        <v/>
      </c>
      <c r="X2196" s="156">
        <f t="shared" ca="1" si="248"/>
        <v>1</v>
      </c>
      <c r="Y2196" s="156">
        <f t="shared" ca="1" si="249"/>
        <v>1</v>
      </c>
    </row>
    <row r="2197" spans="2:25" hidden="1" x14ac:dyDescent="0.25">
      <c r="B2197" s="390" t="str">
        <f>IFERROR(IF(LEN(INDEX(PlansAndNotes!$B$6:$B$2005,ROW(A2197)-ROW($B$3)))=0,"",INDEX(PlansAndNotes!$B$6:$B$2005,ROW(A2197)-ROW($B$3))),"")</f>
        <v/>
      </c>
      <c r="C2197" s="387" t="str">
        <f t="shared" si="244"/>
        <v/>
      </c>
      <c r="D2197" s="361" t="str">
        <f>IFERROR(IF(LEN(C2197)&gt;0,IF(LEN(INDEX(TasksList!$C$6:$C$25,MATCH(C2197,TasksList!$B$6:$B$25,0),1))=0,"",INDEX(TasksList!$C$6:$C$25,MATCH(C2197,TasksList!$B$6:$B$25,0),1)),""),"")</f>
        <v/>
      </c>
      <c r="E2197" s="361" t="str">
        <f>IFERROR(IF(LEN(C2197)&gt;0,IF(LEN(INDEX(TasksList!$F$6:$F$25,MATCH(C2197,TasksList!$B$6:$B$25,0),1))=0,"not set!",INDEX(TasksList!$F$6:$F$25,MATCH(C2197,TasksList!$B$6:$B$25,0),1)),""),"")</f>
        <v/>
      </c>
      <c r="F2197" s="360" t="str">
        <f>IFERROR(IF(LEN(D2197)&gt;0,IF(LEN(INDEX(AdressBook!$D$6:$D$25,MATCH(D2197,AdressBook!$B$6:$B$25,0),1))=0,"",INDEX(AdressBook!$D$6:$D$25,MATCH(D2197,AdressBook!$B$6:$B$25,0),1)),""),"")</f>
        <v/>
      </c>
      <c r="G2197" s="361" t="str">
        <f>IFERROR(IF(LEN(INDEX(PlansAndNotes!$F$6:$F$4005,ROW(B2197)-ROW($C$3)))=0,"",INDEX(PlansAndNotes!$F$6:$F$4005,ROW(B2197)-ROW($C$3))),"")</f>
        <v/>
      </c>
      <c r="H2197" s="361" t="str">
        <f>IFERROR(IF(LEN(C2197)&gt;0,IF(LEN(INDEX(TasksList!$G$6:$G$25,MATCH(C2197,TasksList!$B$6:$B$25,0),1))=0,"",INDEX(TasksList!$G$6:$G$25,MATCH(C2197,TasksList!$B$6:$B$25,0),1)),""),"")</f>
        <v/>
      </c>
      <c r="N2197" s="362" t="str">
        <f>IFERROR(IF(LEN(INDEX(PlansAndNotes!$D$6:$D$4005,ROW(B2197)-ROW($C$3)))=0,"",INDEX(PlansAndNotes!$D$6:$D$4005,ROW(B2197)-ROW($C$3))),"")</f>
        <v/>
      </c>
      <c r="O2197" s="165" t="str">
        <f t="shared" si="245"/>
        <v/>
      </c>
      <c r="P2197" s="363" t="str">
        <f>IFERROR(IF(LEN(INDEX(PlansAndNotes!$E$6:$E$4005,ROW(B2197)-ROW($C$3)))=0,"",INDEX(PlansAndNotes!$E$6:$E$4005,ROW(B2197)-ROW($C$3))),"")</f>
        <v/>
      </c>
      <c r="Q2197" s="363" t="str">
        <f>IFERROR(IF(LEN(INDEX(PlansAndNotes!$G$6:$G$4005,ROW(B2197)-ROW($C$3)))=0,"",INDEX(PlansAndNotes!$G$6:$G$4005,ROW(B2197)-ROW($C$3))),"")</f>
        <v/>
      </c>
      <c r="R2197" s="361" t="str">
        <f>IFERROR(IF(LEN(D2197)&gt;0,IF(LEN(INDEX(AdressBook!$C$6:$C$25,MATCH(D2197,AdressBook!$B$6:$B$25,0),1))=0,"",INDEX(AdressBook!$C$6:$C$25,MATCH(D2197,AdressBook!$B$6:$B$25,0),1)),""),"")</f>
        <v/>
      </c>
      <c r="S2197" s="165">
        <f>IF(LEN(C2197)&gt;0,IFERROR(IF(MATCH(C2197,C2198:$C$4004,0)&gt;0,-1,ROW(S2197)-ROW($S$3)),ROW(S2197)-ROW($S$3)),-1)</f>
        <v>-1</v>
      </c>
      <c r="T2197" s="165">
        <f t="shared" si="246"/>
        <v>0</v>
      </c>
      <c r="U2197" s="165" t="str">
        <f t="shared" si="247"/>
        <v/>
      </c>
      <c r="V2197" s="165" t="str">
        <f>IFERROR(IF(OR(C2197="",S2197&lt;0),"",IF(SUBTOTAL(3,C2197:C2197)=0,-1,SUBTOTAL(3,$C$4:C2197))),"")</f>
        <v/>
      </c>
      <c r="W2197" s="156" t="str">
        <f t="array" ref="W2197">IF(LEN(C2197)&gt;0,IFERROR(IF(MATCH(C2197,$C$3:$C2196,0)&gt;0,N2197-INDEX($N$3:N2196,SUMPRODUCT(MAX(ROW($C$3:$C2196)*(C2197=$C$3:$C2196)))-2,1),""),""),"")</f>
        <v/>
      </c>
      <c r="X2197" s="156">
        <f t="shared" ca="1" si="248"/>
        <v>1</v>
      </c>
      <c r="Y2197" s="156">
        <f t="shared" ca="1" si="249"/>
        <v>1</v>
      </c>
    </row>
    <row r="2198" spans="2:25" hidden="1" x14ac:dyDescent="0.25">
      <c r="B2198" s="390" t="str">
        <f>IFERROR(IF(LEN(INDEX(PlansAndNotes!$B$6:$B$2005,ROW(A2198)-ROW($B$3)))=0,"",INDEX(PlansAndNotes!$B$6:$B$2005,ROW(A2198)-ROW($B$3))),"")</f>
        <v/>
      </c>
      <c r="C2198" s="387" t="str">
        <f t="shared" si="244"/>
        <v/>
      </c>
      <c r="D2198" s="361" t="str">
        <f>IFERROR(IF(LEN(C2198)&gt;0,IF(LEN(INDEX(TasksList!$C$6:$C$25,MATCH(C2198,TasksList!$B$6:$B$25,0),1))=0,"",INDEX(TasksList!$C$6:$C$25,MATCH(C2198,TasksList!$B$6:$B$25,0),1)),""),"")</f>
        <v/>
      </c>
      <c r="E2198" s="361" t="str">
        <f>IFERROR(IF(LEN(C2198)&gt;0,IF(LEN(INDEX(TasksList!$F$6:$F$25,MATCH(C2198,TasksList!$B$6:$B$25,0),1))=0,"not set!",INDEX(TasksList!$F$6:$F$25,MATCH(C2198,TasksList!$B$6:$B$25,0),1)),""),"")</f>
        <v/>
      </c>
      <c r="F2198" s="360" t="str">
        <f>IFERROR(IF(LEN(D2198)&gt;0,IF(LEN(INDEX(AdressBook!$D$6:$D$25,MATCH(D2198,AdressBook!$B$6:$B$25,0),1))=0,"",INDEX(AdressBook!$D$6:$D$25,MATCH(D2198,AdressBook!$B$6:$B$25,0),1)),""),"")</f>
        <v/>
      </c>
      <c r="G2198" s="361" t="str">
        <f>IFERROR(IF(LEN(INDEX(PlansAndNotes!$F$6:$F$4005,ROW(B2198)-ROW($C$3)))=0,"",INDEX(PlansAndNotes!$F$6:$F$4005,ROW(B2198)-ROW($C$3))),"")</f>
        <v/>
      </c>
      <c r="H2198" s="361" t="str">
        <f>IFERROR(IF(LEN(C2198)&gt;0,IF(LEN(INDEX(TasksList!$G$6:$G$25,MATCH(C2198,TasksList!$B$6:$B$25,0),1))=0,"",INDEX(TasksList!$G$6:$G$25,MATCH(C2198,TasksList!$B$6:$B$25,0),1)),""),"")</f>
        <v/>
      </c>
      <c r="N2198" s="362" t="str">
        <f>IFERROR(IF(LEN(INDEX(PlansAndNotes!$D$6:$D$4005,ROW(B2198)-ROW($C$3)))=0,"",INDEX(PlansAndNotes!$D$6:$D$4005,ROW(B2198)-ROW($C$3))),"")</f>
        <v/>
      </c>
      <c r="O2198" s="165" t="str">
        <f t="shared" si="245"/>
        <v/>
      </c>
      <c r="P2198" s="363" t="str">
        <f>IFERROR(IF(LEN(INDEX(PlansAndNotes!$E$6:$E$4005,ROW(B2198)-ROW($C$3)))=0,"",INDEX(PlansAndNotes!$E$6:$E$4005,ROW(B2198)-ROW($C$3))),"")</f>
        <v/>
      </c>
      <c r="Q2198" s="363" t="str">
        <f>IFERROR(IF(LEN(INDEX(PlansAndNotes!$G$6:$G$4005,ROW(B2198)-ROW($C$3)))=0,"",INDEX(PlansAndNotes!$G$6:$G$4005,ROW(B2198)-ROW($C$3))),"")</f>
        <v/>
      </c>
      <c r="R2198" s="361" t="str">
        <f>IFERROR(IF(LEN(D2198)&gt;0,IF(LEN(INDEX(AdressBook!$C$6:$C$25,MATCH(D2198,AdressBook!$B$6:$B$25,0),1))=0,"",INDEX(AdressBook!$C$6:$C$25,MATCH(D2198,AdressBook!$B$6:$B$25,0),1)),""),"")</f>
        <v/>
      </c>
      <c r="S2198" s="165">
        <f>IF(LEN(C2198)&gt;0,IFERROR(IF(MATCH(C2198,C2199:$C$4004,0)&gt;0,-1,ROW(S2198)-ROW($S$3)),ROW(S2198)-ROW($S$3)),-1)</f>
        <v>-1</v>
      </c>
      <c r="T2198" s="165">
        <f t="shared" si="246"/>
        <v>0</v>
      </c>
      <c r="U2198" s="165" t="str">
        <f t="shared" si="247"/>
        <v/>
      </c>
      <c r="V2198" s="165" t="str">
        <f>IFERROR(IF(OR(C2198="",S2198&lt;0),"",IF(SUBTOTAL(3,C2198:C2198)=0,-1,SUBTOTAL(3,$C$4:C2198))),"")</f>
        <v/>
      </c>
      <c r="W2198" s="156" t="str">
        <f t="array" ref="W2198">IF(LEN(C2198)&gt;0,IFERROR(IF(MATCH(C2198,$C$3:$C2197,0)&gt;0,N2198-INDEX($N$3:N2197,SUMPRODUCT(MAX(ROW($C$3:$C2197)*(C2198=$C$3:$C2197)))-2,1),""),""),"")</f>
        <v/>
      </c>
      <c r="X2198" s="156">
        <f t="shared" ca="1" si="248"/>
        <v>1</v>
      </c>
      <c r="Y2198" s="156">
        <f t="shared" ca="1" si="249"/>
        <v>1</v>
      </c>
    </row>
    <row r="2199" spans="2:25" hidden="1" x14ac:dyDescent="0.25">
      <c r="B2199" s="390" t="str">
        <f>IFERROR(IF(LEN(INDEX(PlansAndNotes!$B$6:$B$2005,ROW(A2199)-ROW($B$3)))=0,"",INDEX(PlansAndNotes!$B$6:$B$2005,ROW(A2199)-ROW($B$3))),"")</f>
        <v/>
      </c>
      <c r="C2199" s="387" t="str">
        <f t="shared" si="244"/>
        <v/>
      </c>
      <c r="D2199" s="361" t="str">
        <f>IFERROR(IF(LEN(C2199)&gt;0,IF(LEN(INDEX(TasksList!$C$6:$C$25,MATCH(C2199,TasksList!$B$6:$B$25,0),1))=0,"",INDEX(TasksList!$C$6:$C$25,MATCH(C2199,TasksList!$B$6:$B$25,0),1)),""),"")</f>
        <v/>
      </c>
      <c r="E2199" s="361" t="str">
        <f>IFERROR(IF(LEN(C2199)&gt;0,IF(LEN(INDEX(TasksList!$F$6:$F$25,MATCH(C2199,TasksList!$B$6:$B$25,0),1))=0,"not set!",INDEX(TasksList!$F$6:$F$25,MATCH(C2199,TasksList!$B$6:$B$25,0),1)),""),"")</f>
        <v/>
      </c>
      <c r="F2199" s="360" t="str">
        <f>IFERROR(IF(LEN(D2199)&gt;0,IF(LEN(INDEX(AdressBook!$D$6:$D$25,MATCH(D2199,AdressBook!$B$6:$B$25,0),1))=0,"",INDEX(AdressBook!$D$6:$D$25,MATCH(D2199,AdressBook!$B$6:$B$25,0),1)),""),"")</f>
        <v/>
      </c>
      <c r="G2199" s="361" t="str">
        <f>IFERROR(IF(LEN(INDEX(PlansAndNotes!$F$6:$F$4005,ROW(B2199)-ROW($C$3)))=0,"",INDEX(PlansAndNotes!$F$6:$F$4005,ROW(B2199)-ROW($C$3))),"")</f>
        <v/>
      </c>
      <c r="H2199" s="361" t="str">
        <f>IFERROR(IF(LEN(C2199)&gt;0,IF(LEN(INDEX(TasksList!$G$6:$G$25,MATCH(C2199,TasksList!$B$6:$B$25,0),1))=0,"",INDEX(TasksList!$G$6:$G$25,MATCH(C2199,TasksList!$B$6:$B$25,0),1)),""),"")</f>
        <v/>
      </c>
      <c r="N2199" s="362" t="str">
        <f>IFERROR(IF(LEN(INDEX(PlansAndNotes!$D$6:$D$4005,ROW(B2199)-ROW($C$3)))=0,"",INDEX(PlansAndNotes!$D$6:$D$4005,ROW(B2199)-ROW($C$3))),"")</f>
        <v/>
      </c>
      <c r="O2199" s="165" t="str">
        <f t="shared" si="245"/>
        <v/>
      </c>
      <c r="P2199" s="363" t="str">
        <f>IFERROR(IF(LEN(INDEX(PlansAndNotes!$E$6:$E$4005,ROW(B2199)-ROW($C$3)))=0,"",INDEX(PlansAndNotes!$E$6:$E$4005,ROW(B2199)-ROW($C$3))),"")</f>
        <v/>
      </c>
      <c r="Q2199" s="363" t="str">
        <f>IFERROR(IF(LEN(INDEX(PlansAndNotes!$G$6:$G$4005,ROW(B2199)-ROW($C$3)))=0,"",INDEX(PlansAndNotes!$G$6:$G$4005,ROW(B2199)-ROW($C$3))),"")</f>
        <v/>
      </c>
      <c r="R2199" s="361" t="str">
        <f>IFERROR(IF(LEN(D2199)&gt;0,IF(LEN(INDEX(AdressBook!$C$6:$C$25,MATCH(D2199,AdressBook!$B$6:$B$25,0),1))=0,"",INDEX(AdressBook!$C$6:$C$25,MATCH(D2199,AdressBook!$B$6:$B$25,0),1)),""),"")</f>
        <v/>
      </c>
      <c r="S2199" s="165">
        <f>IF(LEN(C2199)&gt;0,IFERROR(IF(MATCH(C2199,C2200:$C$4004,0)&gt;0,-1,ROW(S2199)-ROW($S$3)),ROW(S2199)-ROW($S$3)),-1)</f>
        <v>-1</v>
      </c>
      <c r="T2199" s="165">
        <f t="shared" si="246"/>
        <v>0</v>
      </c>
      <c r="U2199" s="165" t="str">
        <f t="shared" si="247"/>
        <v/>
      </c>
      <c r="V2199" s="165" t="str">
        <f>IFERROR(IF(OR(C2199="",S2199&lt;0),"",IF(SUBTOTAL(3,C2199:C2199)=0,-1,SUBTOTAL(3,$C$4:C2199))),"")</f>
        <v/>
      </c>
      <c r="W2199" s="156" t="str">
        <f t="array" ref="W2199">IF(LEN(C2199)&gt;0,IFERROR(IF(MATCH(C2199,$C$3:$C2198,0)&gt;0,N2199-INDEX($N$3:N2198,SUMPRODUCT(MAX(ROW($C$3:$C2198)*(C2199=$C$3:$C2198)))-2,1),""),""),"")</f>
        <v/>
      </c>
      <c r="X2199" s="156">
        <f t="shared" ca="1" si="248"/>
        <v>1</v>
      </c>
      <c r="Y2199" s="156">
        <f t="shared" ca="1" si="249"/>
        <v>1</v>
      </c>
    </row>
    <row r="2200" spans="2:25" hidden="1" x14ac:dyDescent="0.25">
      <c r="B2200" s="390" t="str">
        <f>IFERROR(IF(LEN(INDEX(PlansAndNotes!$B$6:$B$2005,ROW(A2200)-ROW($B$3)))=0,"",INDEX(PlansAndNotes!$B$6:$B$2005,ROW(A2200)-ROW($B$3))),"")</f>
        <v/>
      </c>
      <c r="C2200" s="387" t="str">
        <f t="shared" si="244"/>
        <v/>
      </c>
      <c r="D2200" s="361" t="str">
        <f>IFERROR(IF(LEN(C2200)&gt;0,IF(LEN(INDEX(TasksList!$C$6:$C$25,MATCH(C2200,TasksList!$B$6:$B$25,0),1))=0,"",INDEX(TasksList!$C$6:$C$25,MATCH(C2200,TasksList!$B$6:$B$25,0),1)),""),"")</f>
        <v/>
      </c>
      <c r="E2200" s="361" t="str">
        <f>IFERROR(IF(LEN(C2200)&gt;0,IF(LEN(INDEX(TasksList!$F$6:$F$25,MATCH(C2200,TasksList!$B$6:$B$25,0),1))=0,"not set!",INDEX(TasksList!$F$6:$F$25,MATCH(C2200,TasksList!$B$6:$B$25,0),1)),""),"")</f>
        <v/>
      </c>
      <c r="F2200" s="360" t="str">
        <f>IFERROR(IF(LEN(D2200)&gt;0,IF(LEN(INDEX(AdressBook!$D$6:$D$25,MATCH(D2200,AdressBook!$B$6:$B$25,0),1))=0,"",INDEX(AdressBook!$D$6:$D$25,MATCH(D2200,AdressBook!$B$6:$B$25,0),1)),""),"")</f>
        <v/>
      </c>
      <c r="G2200" s="361" t="str">
        <f>IFERROR(IF(LEN(INDEX(PlansAndNotes!$F$6:$F$4005,ROW(B2200)-ROW($C$3)))=0,"",INDEX(PlansAndNotes!$F$6:$F$4005,ROW(B2200)-ROW($C$3))),"")</f>
        <v/>
      </c>
      <c r="H2200" s="361" t="str">
        <f>IFERROR(IF(LEN(C2200)&gt;0,IF(LEN(INDEX(TasksList!$G$6:$G$25,MATCH(C2200,TasksList!$B$6:$B$25,0),1))=0,"",INDEX(TasksList!$G$6:$G$25,MATCH(C2200,TasksList!$B$6:$B$25,0),1)),""),"")</f>
        <v/>
      </c>
      <c r="N2200" s="362" t="str">
        <f>IFERROR(IF(LEN(INDEX(PlansAndNotes!$D$6:$D$4005,ROW(B2200)-ROW($C$3)))=0,"",INDEX(PlansAndNotes!$D$6:$D$4005,ROW(B2200)-ROW($C$3))),"")</f>
        <v/>
      </c>
      <c r="O2200" s="165" t="str">
        <f t="shared" si="245"/>
        <v/>
      </c>
      <c r="P2200" s="363" t="str">
        <f>IFERROR(IF(LEN(INDEX(PlansAndNotes!$E$6:$E$4005,ROW(B2200)-ROW($C$3)))=0,"",INDEX(PlansAndNotes!$E$6:$E$4005,ROW(B2200)-ROW($C$3))),"")</f>
        <v/>
      </c>
      <c r="Q2200" s="363" t="str">
        <f>IFERROR(IF(LEN(INDEX(PlansAndNotes!$G$6:$G$4005,ROW(B2200)-ROW($C$3)))=0,"",INDEX(PlansAndNotes!$G$6:$G$4005,ROW(B2200)-ROW($C$3))),"")</f>
        <v/>
      </c>
      <c r="R2200" s="361" t="str">
        <f>IFERROR(IF(LEN(D2200)&gt;0,IF(LEN(INDEX(AdressBook!$C$6:$C$25,MATCH(D2200,AdressBook!$B$6:$B$25,0),1))=0,"",INDEX(AdressBook!$C$6:$C$25,MATCH(D2200,AdressBook!$B$6:$B$25,0),1)),""),"")</f>
        <v/>
      </c>
      <c r="S2200" s="165">
        <f>IF(LEN(C2200)&gt;0,IFERROR(IF(MATCH(C2200,C2201:$C$4004,0)&gt;0,-1,ROW(S2200)-ROW($S$3)),ROW(S2200)-ROW($S$3)),-1)</f>
        <v>-1</v>
      </c>
      <c r="T2200" s="165">
        <f t="shared" si="246"/>
        <v>0</v>
      </c>
      <c r="U2200" s="165" t="str">
        <f t="shared" si="247"/>
        <v/>
      </c>
      <c r="V2200" s="165" t="str">
        <f>IFERROR(IF(OR(C2200="",S2200&lt;0),"",IF(SUBTOTAL(3,C2200:C2200)=0,-1,SUBTOTAL(3,$C$4:C2200))),"")</f>
        <v/>
      </c>
      <c r="W2200" s="156" t="str">
        <f t="array" ref="W2200">IF(LEN(C2200)&gt;0,IFERROR(IF(MATCH(C2200,$C$3:$C2199,0)&gt;0,N2200-INDEX($N$3:N2199,SUMPRODUCT(MAX(ROW($C$3:$C2199)*(C2200=$C$3:$C2199)))-2,1),""),""),"")</f>
        <v/>
      </c>
      <c r="X2200" s="156">
        <f t="shared" ca="1" si="248"/>
        <v>1</v>
      </c>
      <c r="Y2200" s="156">
        <f t="shared" ca="1" si="249"/>
        <v>1</v>
      </c>
    </row>
    <row r="2201" spans="2:25" hidden="1" x14ac:dyDescent="0.25">
      <c r="B2201" s="390" t="str">
        <f>IFERROR(IF(LEN(INDEX(PlansAndNotes!$B$6:$B$2005,ROW(A2201)-ROW($B$3)))=0,"",INDEX(PlansAndNotes!$B$6:$B$2005,ROW(A2201)-ROW($B$3))),"")</f>
        <v/>
      </c>
      <c r="C2201" s="387" t="str">
        <f t="shared" si="244"/>
        <v/>
      </c>
      <c r="D2201" s="361" t="str">
        <f>IFERROR(IF(LEN(C2201)&gt;0,IF(LEN(INDEX(TasksList!$C$6:$C$25,MATCH(C2201,TasksList!$B$6:$B$25,0),1))=0,"",INDEX(TasksList!$C$6:$C$25,MATCH(C2201,TasksList!$B$6:$B$25,0),1)),""),"")</f>
        <v/>
      </c>
      <c r="E2201" s="361" t="str">
        <f>IFERROR(IF(LEN(C2201)&gt;0,IF(LEN(INDEX(TasksList!$F$6:$F$25,MATCH(C2201,TasksList!$B$6:$B$25,0),1))=0,"not set!",INDEX(TasksList!$F$6:$F$25,MATCH(C2201,TasksList!$B$6:$B$25,0),1)),""),"")</f>
        <v/>
      </c>
      <c r="F2201" s="360" t="str">
        <f>IFERROR(IF(LEN(D2201)&gt;0,IF(LEN(INDEX(AdressBook!$D$6:$D$25,MATCH(D2201,AdressBook!$B$6:$B$25,0),1))=0,"",INDEX(AdressBook!$D$6:$D$25,MATCH(D2201,AdressBook!$B$6:$B$25,0),1)),""),"")</f>
        <v/>
      </c>
      <c r="G2201" s="361" t="str">
        <f>IFERROR(IF(LEN(INDEX(PlansAndNotes!$F$6:$F$4005,ROW(B2201)-ROW($C$3)))=0,"",INDEX(PlansAndNotes!$F$6:$F$4005,ROW(B2201)-ROW($C$3))),"")</f>
        <v/>
      </c>
      <c r="H2201" s="361" t="str">
        <f>IFERROR(IF(LEN(C2201)&gt;0,IF(LEN(INDEX(TasksList!$G$6:$G$25,MATCH(C2201,TasksList!$B$6:$B$25,0),1))=0,"",INDEX(TasksList!$G$6:$G$25,MATCH(C2201,TasksList!$B$6:$B$25,0),1)),""),"")</f>
        <v/>
      </c>
      <c r="N2201" s="362" t="str">
        <f>IFERROR(IF(LEN(INDEX(PlansAndNotes!$D$6:$D$4005,ROW(B2201)-ROW($C$3)))=0,"",INDEX(PlansAndNotes!$D$6:$D$4005,ROW(B2201)-ROW($C$3))),"")</f>
        <v/>
      </c>
      <c r="O2201" s="165" t="str">
        <f t="shared" si="245"/>
        <v/>
      </c>
      <c r="P2201" s="363" t="str">
        <f>IFERROR(IF(LEN(INDEX(PlansAndNotes!$E$6:$E$4005,ROW(B2201)-ROW($C$3)))=0,"",INDEX(PlansAndNotes!$E$6:$E$4005,ROW(B2201)-ROW($C$3))),"")</f>
        <v/>
      </c>
      <c r="Q2201" s="363" t="str">
        <f>IFERROR(IF(LEN(INDEX(PlansAndNotes!$G$6:$G$4005,ROW(B2201)-ROW($C$3)))=0,"",INDEX(PlansAndNotes!$G$6:$G$4005,ROW(B2201)-ROW($C$3))),"")</f>
        <v/>
      </c>
      <c r="R2201" s="361" t="str">
        <f>IFERROR(IF(LEN(D2201)&gt;0,IF(LEN(INDEX(AdressBook!$C$6:$C$25,MATCH(D2201,AdressBook!$B$6:$B$25,0),1))=0,"",INDEX(AdressBook!$C$6:$C$25,MATCH(D2201,AdressBook!$B$6:$B$25,0),1)),""),"")</f>
        <v/>
      </c>
      <c r="S2201" s="165">
        <f>IF(LEN(C2201)&gt;0,IFERROR(IF(MATCH(C2201,C2202:$C$4004,0)&gt;0,-1,ROW(S2201)-ROW($S$3)),ROW(S2201)-ROW($S$3)),-1)</f>
        <v>-1</v>
      </c>
      <c r="T2201" s="165">
        <f t="shared" si="246"/>
        <v>0</v>
      </c>
      <c r="U2201" s="165" t="str">
        <f t="shared" si="247"/>
        <v/>
      </c>
      <c r="V2201" s="165" t="str">
        <f>IFERROR(IF(OR(C2201="",S2201&lt;0),"",IF(SUBTOTAL(3,C2201:C2201)=0,-1,SUBTOTAL(3,$C$4:C2201))),"")</f>
        <v/>
      </c>
      <c r="W2201" s="156" t="str">
        <f t="array" ref="W2201">IF(LEN(C2201)&gt;0,IFERROR(IF(MATCH(C2201,$C$3:$C2200,0)&gt;0,N2201-INDEX($N$3:N2200,SUMPRODUCT(MAX(ROW($C$3:$C2200)*(C2201=$C$3:$C2200)))-2,1),""),""),"")</f>
        <v/>
      </c>
      <c r="X2201" s="156">
        <f t="shared" ca="1" si="248"/>
        <v>1</v>
      </c>
      <c r="Y2201" s="156">
        <f t="shared" ca="1" si="249"/>
        <v>1</v>
      </c>
    </row>
    <row r="2202" spans="2:25" hidden="1" x14ac:dyDescent="0.25">
      <c r="B2202" s="390" t="str">
        <f>IFERROR(IF(LEN(INDEX(PlansAndNotes!$B$6:$B$2005,ROW(A2202)-ROW($B$3)))=0,"",INDEX(PlansAndNotes!$B$6:$B$2005,ROW(A2202)-ROW($B$3))),"")</f>
        <v/>
      </c>
      <c r="C2202" s="387" t="str">
        <f t="shared" si="244"/>
        <v/>
      </c>
      <c r="D2202" s="361" t="str">
        <f>IFERROR(IF(LEN(C2202)&gt;0,IF(LEN(INDEX(TasksList!$C$6:$C$25,MATCH(C2202,TasksList!$B$6:$B$25,0),1))=0,"",INDEX(TasksList!$C$6:$C$25,MATCH(C2202,TasksList!$B$6:$B$25,0),1)),""),"")</f>
        <v/>
      </c>
      <c r="E2202" s="361" t="str">
        <f>IFERROR(IF(LEN(C2202)&gt;0,IF(LEN(INDEX(TasksList!$F$6:$F$25,MATCH(C2202,TasksList!$B$6:$B$25,0),1))=0,"not set!",INDEX(TasksList!$F$6:$F$25,MATCH(C2202,TasksList!$B$6:$B$25,0),1)),""),"")</f>
        <v/>
      </c>
      <c r="F2202" s="360" t="str">
        <f>IFERROR(IF(LEN(D2202)&gt;0,IF(LEN(INDEX(AdressBook!$D$6:$D$25,MATCH(D2202,AdressBook!$B$6:$B$25,0),1))=0,"",INDEX(AdressBook!$D$6:$D$25,MATCH(D2202,AdressBook!$B$6:$B$25,0),1)),""),"")</f>
        <v/>
      </c>
      <c r="G2202" s="361" t="str">
        <f>IFERROR(IF(LEN(INDEX(PlansAndNotes!$F$6:$F$4005,ROW(B2202)-ROW($C$3)))=0,"",INDEX(PlansAndNotes!$F$6:$F$4005,ROW(B2202)-ROW($C$3))),"")</f>
        <v/>
      </c>
      <c r="H2202" s="361" t="str">
        <f>IFERROR(IF(LEN(C2202)&gt;0,IF(LEN(INDEX(TasksList!$G$6:$G$25,MATCH(C2202,TasksList!$B$6:$B$25,0),1))=0,"",INDEX(TasksList!$G$6:$G$25,MATCH(C2202,TasksList!$B$6:$B$25,0),1)),""),"")</f>
        <v/>
      </c>
      <c r="N2202" s="362" t="str">
        <f>IFERROR(IF(LEN(INDEX(PlansAndNotes!$D$6:$D$4005,ROW(B2202)-ROW($C$3)))=0,"",INDEX(PlansAndNotes!$D$6:$D$4005,ROW(B2202)-ROW($C$3))),"")</f>
        <v/>
      </c>
      <c r="O2202" s="165" t="str">
        <f t="shared" si="245"/>
        <v/>
      </c>
      <c r="P2202" s="363" t="str">
        <f>IFERROR(IF(LEN(INDEX(PlansAndNotes!$E$6:$E$4005,ROW(B2202)-ROW($C$3)))=0,"",INDEX(PlansAndNotes!$E$6:$E$4005,ROW(B2202)-ROW($C$3))),"")</f>
        <v/>
      </c>
      <c r="Q2202" s="363" t="str">
        <f>IFERROR(IF(LEN(INDEX(PlansAndNotes!$G$6:$G$4005,ROW(B2202)-ROW($C$3)))=0,"",INDEX(PlansAndNotes!$G$6:$G$4005,ROW(B2202)-ROW($C$3))),"")</f>
        <v/>
      </c>
      <c r="R2202" s="361" t="str">
        <f>IFERROR(IF(LEN(D2202)&gt;0,IF(LEN(INDEX(AdressBook!$C$6:$C$25,MATCH(D2202,AdressBook!$B$6:$B$25,0),1))=0,"",INDEX(AdressBook!$C$6:$C$25,MATCH(D2202,AdressBook!$B$6:$B$25,0),1)),""),"")</f>
        <v/>
      </c>
      <c r="S2202" s="165">
        <f>IF(LEN(C2202)&gt;0,IFERROR(IF(MATCH(C2202,C2203:$C$4004,0)&gt;0,-1,ROW(S2202)-ROW($S$3)),ROW(S2202)-ROW($S$3)),-1)</f>
        <v>-1</v>
      </c>
      <c r="T2202" s="165">
        <f t="shared" si="246"/>
        <v>0</v>
      </c>
      <c r="U2202" s="165" t="str">
        <f t="shared" si="247"/>
        <v/>
      </c>
      <c r="V2202" s="165" t="str">
        <f>IFERROR(IF(OR(C2202="",S2202&lt;0),"",IF(SUBTOTAL(3,C2202:C2202)=0,-1,SUBTOTAL(3,$C$4:C2202))),"")</f>
        <v/>
      </c>
      <c r="W2202" s="156" t="str">
        <f t="array" ref="W2202">IF(LEN(C2202)&gt;0,IFERROR(IF(MATCH(C2202,$C$3:$C2201,0)&gt;0,N2202-INDEX($N$3:N2201,SUMPRODUCT(MAX(ROW($C$3:$C2201)*(C2202=$C$3:$C2201)))-2,1),""),""),"")</f>
        <v/>
      </c>
      <c r="X2202" s="156">
        <f t="shared" ca="1" si="248"/>
        <v>1</v>
      </c>
      <c r="Y2202" s="156">
        <f t="shared" ca="1" si="249"/>
        <v>1</v>
      </c>
    </row>
    <row r="2203" spans="2:25" hidden="1" x14ac:dyDescent="0.25">
      <c r="B2203" s="390" t="str">
        <f>IFERROR(IF(LEN(INDEX(PlansAndNotes!$B$6:$B$2005,ROW(A2203)-ROW($B$3)))=0,"",INDEX(PlansAndNotes!$B$6:$B$2005,ROW(A2203)-ROW($B$3))),"")</f>
        <v/>
      </c>
      <c r="C2203" s="387" t="str">
        <f t="shared" si="244"/>
        <v/>
      </c>
      <c r="D2203" s="361" t="str">
        <f>IFERROR(IF(LEN(C2203)&gt;0,IF(LEN(INDEX(TasksList!$C$6:$C$25,MATCH(C2203,TasksList!$B$6:$B$25,0),1))=0,"",INDEX(TasksList!$C$6:$C$25,MATCH(C2203,TasksList!$B$6:$B$25,0),1)),""),"")</f>
        <v/>
      </c>
      <c r="E2203" s="361" t="str">
        <f>IFERROR(IF(LEN(C2203)&gt;0,IF(LEN(INDEX(TasksList!$F$6:$F$25,MATCH(C2203,TasksList!$B$6:$B$25,0),1))=0,"not set!",INDEX(TasksList!$F$6:$F$25,MATCH(C2203,TasksList!$B$6:$B$25,0),1)),""),"")</f>
        <v/>
      </c>
      <c r="F2203" s="360" t="str">
        <f>IFERROR(IF(LEN(D2203)&gt;0,IF(LEN(INDEX(AdressBook!$D$6:$D$25,MATCH(D2203,AdressBook!$B$6:$B$25,0),1))=0,"",INDEX(AdressBook!$D$6:$D$25,MATCH(D2203,AdressBook!$B$6:$B$25,0),1)),""),"")</f>
        <v/>
      </c>
      <c r="G2203" s="361" t="str">
        <f>IFERROR(IF(LEN(INDEX(PlansAndNotes!$F$6:$F$4005,ROW(B2203)-ROW($C$3)))=0,"",INDEX(PlansAndNotes!$F$6:$F$4005,ROW(B2203)-ROW($C$3))),"")</f>
        <v/>
      </c>
      <c r="H2203" s="361" t="str">
        <f>IFERROR(IF(LEN(C2203)&gt;0,IF(LEN(INDEX(TasksList!$G$6:$G$25,MATCH(C2203,TasksList!$B$6:$B$25,0),1))=0,"",INDEX(TasksList!$G$6:$G$25,MATCH(C2203,TasksList!$B$6:$B$25,0),1)),""),"")</f>
        <v/>
      </c>
      <c r="N2203" s="362" t="str">
        <f>IFERROR(IF(LEN(INDEX(PlansAndNotes!$D$6:$D$4005,ROW(B2203)-ROW($C$3)))=0,"",INDEX(PlansAndNotes!$D$6:$D$4005,ROW(B2203)-ROW($C$3))),"")</f>
        <v/>
      </c>
      <c r="O2203" s="165" t="str">
        <f t="shared" si="245"/>
        <v/>
      </c>
      <c r="P2203" s="363" t="str">
        <f>IFERROR(IF(LEN(INDEX(PlansAndNotes!$E$6:$E$4005,ROW(B2203)-ROW($C$3)))=0,"",INDEX(PlansAndNotes!$E$6:$E$4005,ROW(B2203)-ROW($C$3))),"")</f>
        <v/>
      </c>
      <c r="Q2203" s="363" t="str">
        <f>IFERROR(IF(LEN(INDEX(PlansAndNotes!$G$6:$G$4005,ROW(B2203)-ROW($C$3)))=0,"",INDEX(PlansAndNotes!$G$6:$G$4005,ROW(B2203)-ROW($C$3))),"")</f>
        <v/>
      </c>
      <c r="R2203" s="361" t="str">
        <f>IFERROR(IF(LEN(D2203)&gt;0,IF(LEN(INDEX(AdressBook!$C$6:$C$25,MATCH(D2203,AdressBook!$B$6:$B$25,0),1))=0,"",INDEX(AdressBook!$C$6:$C$25,MATCH(D2203,AdressBook!$B$6:$B$25,0),1)),""),"")</f>
        <v/>
      </c>
      <c r="S2203" s="165">
        <f>IF(LEN(C2203)&gt;0,IFERROR(IF(MATCH(C2203,C2204:$C$4004,0)&gt;0,-1,ROW(S2203)-ROW($S$3)),ROW(S2203)-ROW($S$3)),-1)</f>
        <v>-1</v>
      </c>
      <c r="T2203" s="165">
        <f t="shared" si="246"/>
        <v>0</v>
      </c>
      <c r="U2203" s="165" t="str">
        <f t="shared" si="247"/>
        <v/>
      </c>
      <c r="V2203" s="165" t="str">
        <f>IFERROR(IF(OR(C2203="",S2203&lt;0),"",IF(SUBTOTAL(3,C2203:C2203)=0,-1,SUBTOTAL(3,$C$4:C2203))),"")</f>
        <v/>
      </c>
      <c r="W2203" s="156" t="str">
        <f t="array" ref="W2203">IF(LEN(C2203)&gt;0,IFERROR(IF(MATCH(C2203,$C$3:$C2202,0)&gt;0,N2203-INDEX($N$3:N2202,SUMPRODUCT(MAX(ROW($C$3:$C2202)*(C2203=$C$3:$C2202)))-2,1),""),""),"")</f>
        <v/>
      </c>
      <c r="X2203" s="156">
        <f t="shared" ca="1" si="248"/>
        <v>1</v>
      </c>
      <c r="Y2203" s="156">
        <f t="shared" ca="1" si="249"/>
        <v>1</v>
      </c>
    </row>
    <row r="2204" spans="2:25" hidden="1" x14ac:dyDescent="0.25">
      <c r="B2204" s="390" t="str">
        <f>IFERROR(IF(LEN(INDEX(PlansAndNotes!$B$6:$B$2005,ROW(A2204)-ROW($B$3)))=0,"",INDEX(PlansAndNotes!$B$6:$B$2005,ROW(A2204)-ROW($B$3))),"")</f>
        <v/>
      </c>
      <c r="C2204" s="387" t="str">
        <f t="shared" si="244"/>
        <v/>
      </c>
      <c r="D2204" s="361" t="str">
        <f>IFERROR(IF(LEN(C2204)&gt;0,IF(LEN(INDEX(TasksList!$C$6:$C$25,MATCH(C2204,TasksList!$B$6:$B$25,0),1))=0,"",INDEX(TasksList!$C$6:$C$25,MATCH(C2204,TasksList!$B$6:$B$25,0),1)),""),"")</f>
        <v/>
      </c>
      <c r="E2204" s="361" t="str">
        <f>IFERROR(IF(LEN(C2204)&gt;0,IF(LEN(INDEX(TasksList!$F$6:$F$25,MATCH(C2204,TasksList!$B$6:$B$25,0),1))=0,"not set!",INDEX(TasksList!$F$6:$F$25,MATCH(C2204,TasksList!$B$6:$B$25,0),1)),""),"")</f>
        <v/>
      </c>
      <c r="F2204" s="360" t="str">
        <f>IFERROR(IF(LEN(D2204)&gt;0,IF(LEN(INDEX(AdressBook!$D$6:$D$25,MATCH(D2204,AdressBook!$B$6:$B$25,0),1))=0,"",INDEX(AdressBook!$D$6:$D$25,MATCH(D2204,AdressBook!$B$6:$B$25,0),1)),""),"")</f>
        <v/>
      </c>
      <c r="G2204" s="361" t="str">
        <f>IFERROR(IF(LEN(INDEX(PlansAndNotes!$F$6:$F$4005,ROW(B2204)-ROW($C$3)))=0,"",INDEX(PlansAndNotes!$F$6:$F$4005,ROW(B2204)-ROW($C$3))),"")</f>
        <v/>
      </c>
      <c r="H2204" s="361" t="str">
        <f>IFERROR(IF(LEN(C2204)&gt;0,IF(LEN(INDEX(TasksList!$G$6:$G$25,MATCH(C2204,TasksList!$B$6:$B$25,0),1))=0,"",INDEX(TasksList!$G$6:$G$25,MATCH(C2204,TasksList!$B$6:$B$25,0),1)),""),"")</f>
        <v/>
      </c>
      <c r="N2204" s="362" t="str">
        <f>IFERROR(IF(LEN(INDEX(PlansAndNotes!$D$6:$D$4005,ROW(B2204)-ROW($C$3)))=0,"",INDEX(PlansAndNotes!$D$6:$D$4005,ROW(B2204)-ROW($C$3))),"")</f>
        <v/>
      </c>
      <c r="O2204" s="165" t="str">
        <f t="shared" si="245"/>
        <v/>
      </c>
      <c r="P2204" s="363" t="str">
        <f>IFERROR(IF(LEN(INDEX(PlansAndNotes!$E$6:$E$4005,ROW(B2204)-ROW($C$3)))=0,"",INDEX(PlansAndNotes!$E$6:$E$4005,ROW(B2204)-ROW($C$3))),"")</f>
        <v/>
      </c>
      <c r="Q2204" s="363" t="str">
        <f>IFERROR(IF(LEN(INDEX(PlansAndNotes!$G$6:$G$4005,ROW(B2204)-ROW($C$3)))=0,"",INDEX(PlansAndNotes!$G$6:$G$4005,ROW(B2204)-ROW($C$3))),"")</f>
        <v/>
      </c>
      <c r="R2204" s="361" t="str">
        <f>IFERROR(IF(LEN(D2204)&gt;0,IF(LEN(INDEX(AdressBook!$C$6:$C$25,MATCH(D2204,AdressBook!$B$6:$B$25,0),1))=0,"",INDEX(AdressBook!$C$6:$C$25,MATCH(D2204,AdressBook!$B$6:$B$25,0),1)),""),"")</f>
        <v/>
      </c>
      <c r="S2204" s="165">
        <f>IF(LEN(C2204)&gt;0,IFERROR(IF(MATCH(C2204,C2205:$C$4004,0)&gt;0,-1,ROW(S2204)-ROW($S$3)),ROW(S2204)-ROW($S$3)),-1)</f>
        <v>-1</v>
      </c>
      <c r="T2204" s="165">
        <f t="shared" si="246"/>
        <v>0</v>
      </c>
      <c r="U2204" s="165" t="str">
        <f t="shared" si="247"/>
        <v/>
      </c>
      <c r="V2204" s="165" t="str">
        <f>IFERROR(IF(OR(C2204="",S2204&lt;0),"",IF(SUBTOTAL(3,C2204:C2204)=0,-1,SUBTOTAL(3,$C$4:C2204))),"")</f>
        <v/>
      </c>
      <c r="W2204" s="156" t="str">
        <f t="array" ref="W2204">IF(LEN(C2204)&gt;0,IFERROR(IF(MATCH(C2204,$C$3:$C2203,0)&gt;0,N2204-INDEX($N$3:N2203,SUMPRODUCT(MAX(ROW($C$3:$C2203)*(C2204=$C$3:$C2203)))-2,1),""),""),"")</f>
        <v/>
      </c>
      <c r="X2204" s="156">
        <f t="shared" ca="1" si="248"/>
        <v>1</v>
      </c>
      <c r="Y2204" s="156">
        <f t="shared" ca="1" si="249"/>
        <v>1</v>
      </c>
    </row>
    <row r="2205" spans="2:25" hidden="1" x14ac:dyDescent="0.25">
      <c r="B2205" s="390" t="str">
        <f>IFERROR(IF(LEN(INDEX(PlansAndNotes!$B$6:$B$2005,ROW(A2205)-ROW($B$3)))=0,"",INDEX(PlansAndNotes!$B$6:$B$2005,ROW(A2205)-ROW($B$3))),"")</f>
        <v/>
      </c>
      <c r="C2205" s="387" t="str">
        <f t="shared" si="244"/>
        <v/>
      </c>
      <c r="D2205" s="361" t="str">
        <f>IFERROR(IF(LEN(C2205)&gt;0,IF(LEN(INDEX(TasksList!$C$6:$C$25,MATCH(C2205,TasksList!$B$6:$B$25,0),1))=0,"",INDEX(TasksList!$C$6:$C$25,MATCH(C2205,TasksList!$B$6:$B$25,0),1)),""),"")</f>
        <v/>
      </c>
      <c r="E2205" s="361" t="str">
        <f>IFERROR(IF(LEN(C2205)&gt;0,IF(LEN(INDEX(TasksList!$F$6:$F$25,MATCH(C2205,TasksList!$B$6:$B$25,0),1))=0,"not set!",INDEX(TasksList!$F$6:$F$25,MATCH(C2205,TasksList!$B$6:$B$25,0),1)),""),"")</f>
        <v/>
      </c>
      <c r="F2205" s="360" t="str">
        <f>IFERROR(IF(LEN(D2205)&gt;0,IF(LEN(INDEX(AdressBook!$D$6:$D$25,MATCH(D2205,AdressBook!$B$6:$B$25,0),1))=0,"",INDEX(AdressBook!$D$6:$D$25,MATCH(D2205,AdressBook!$B$6:$B$25,0),1)),""),"")</f>
        <v/>
      </c>
      <c r="G2205" s="361" t="str">
        <f>IFERROR(IF(LEN(INDEX(PlansAndNotes!$F$6:$F$4005,ROW(B2205)-ROW($C$3)))=0,"",INDEX(PlansAndNotes!$F$6:$F$4005,ROW(B2205)-ROW($C$3))),"")</f>
        <v/>
      </c>
      <c r="H2205" s="361" t="str">
        <f>IFERROR(IF(LEN(C2205)&gt;0,IF(LEN(INDEX(TasksList!$G$6:$G$25,MATCH(C2205,TasksList!$B$6:$B$25,0),1))=0,"",INDEX(TasksList!$G$6:$G$25,MATCH(C2205,TasksList!$B$6:$B$25,0),1)),""),"")</f>
        <v/>
      </c>
      <c r="N2205" s="362" t="str">
        <f>IFERROR(IF(LEN(INDEX(PlansAndNotes!$D$6:$D$4005,ROW(B2205)-ROW($C$3)))=0,"",INDEX(PlansAndNotes!$D$6:$D$4005,ROW(B2205)-ROW($C$3))),"")</f>
        <v/>
      </c>
      <c r="O2205" s="165" t="str">
        <f t="shared" si="245"/>
        <v/>
      </c>
      <c r="P2205" s="363" t="str">
        <f>IFERROR(IF(LEN(INDEX(PlansAndNotes!$E$6:$E$4005,ROW(B2205)-ROW($C$3)))=0,"",INDEX(PlansAndNotes!$E$6:$E$4005,ROW(B2205)-ROW($C$3))),"")</f>
        <v/>
      </c>
      <c r="Q2205" s="363" t="str">
        <f>IFERROR(IF(LEN(INDEX(PlansAndNotes!$G$6:$G$4005,ROW(B2205)-ROW($C$3)))=0,"",INDEX(PlansAndNotes!$G$6:$G$4005,ROW(B2205)-ROW($C$3))),"")</f>
        <v/>
      </c>
      <c r="R2205" s="361" t="str">
        <f>IFERROR(IF(LEN(D2205)&gt;0,IF(LEN(INDEX(AdressBook!$C$6:$C$25,MATCH(D2205,AdressBook!$B$6:$B$25,0),1))=0,"",INDEX(AdressBook!$C$6:$C$25,MATCH(D2205,AdressBook!$B$6:$B$25,0),1)),""),"")</f>
        <v/>
      </c>
      <c r="S2205" s="165">
        <f>IF(LEN(C2205)&gt;0,IFERROR(IF(MATCH(C2205,C2206:$C$4004,0)&gt;0,-1,ROW(S2205)-ROW($S$3)),ROW(S2205)-ROW($S$3)),-1)</f>
        <v>-1</v>
      </c>
      <c r="T2205" s="165">
        <f t="shared" si="246"/>
        <v>0</v>
      </c>
      <c r="U2205" s="165" t="str">
        <f t="shared" si="247"/>
        <v/>
      </c>
      <c r="V2205" s="165" t="str">
        <f>IFERROR(IF(OR(C2205="",S2205&lt;0),"",IF(SUBTOTAL(3,C2205:C2205)=0,-1,SUBTOTAL(3,$C$4:C2205))),"")</f>
        <v/>
      </c>
      <c r="W2205" s="156" t="str">
        <f t="array" ref="W2205">IF(LEN(C2205)&gt;0,IFERROR(IF(MATCH(C2205,$C$3:$C2204,0)&gt;0,N2205-INDEX($N$3:N2204,SUMPRODUCT(MAX(ROW($C$3:$C2204)*(C2205=$C$3:$C2204)))-2,1),""),""),"")</f>
        <v/>
      </c>
      <c r="X2205" s="156">
        <f t="shared" ca="1" si="248"/>
        <v>1</v>
      </c>
      <c r="Y2205" s="156">
        <f t="shared" ca="1" si="249"/>
        <v>1</v>
      </c>
    </row>
    <row r="2206" spans="2:25" hidden="1" x14ac:dyDescent="0.25">
      <c r="B2206" s="390" t="str">
        <f>IFERROR(IF(LEN(INDEX(PlansAndNotes!$B$6:$B$2005,ROW(A2206)-ROW($B$3)))=0,"",INDEX(PlansAndNotes!$B$6:$B$2005,ROW(A2206)-ROW($B$3))),"")</f>
        <v/>
      </c>
      <c r="C2206" s="387" t="str">
        <f t="shared" si="244"/>
        <v/>
      </c>
      <c r="D2206" s="361" t="str">
        <f>IFERROR(IF(LEN(C2206)&gt;0,IF(LEN(INDEX(TasksList!$C$6:$C$25,MATCH(C2206,TasksList!$B$6:$B$25,0),1))=0,"",INDEX(TasksList!$C$6:$C$25,MATCH(C2206,TasksList!$B$6:$B$25,0),1)),""),"")</f>
        <v/>
      </c>
      <c r="E2206" s="361" t="str">
        <f>IFERROR(IF(LEN(C2206)&gt;0,IF(LEN(INDEX(TasksList!$F$6:$F$25,MATCH(C2206,TasksList!$B$6:$B$25,0),1))=0,"not set!",INDEX(TasksList!$F$6:$F$25,MATCH(C2206,TasksList!$B$6:$B$25,0),1)),""),"")</f>
        <v/>
      </c>
      <c r="F2206" s="360" t="str">
        <f>IFERROR(IF(LEN(D2206)&gt;0,IF(LEN(INDEX(AdressBook!$D$6:$D$25,MATCH(D2206,AdressBook!$B$6:$B$25,0),1))=0,"",INDEX(AdressBook!$D$6:$D$25,MATCH(D2206,AdressBook!$B$6:$B$25,0),1)),""),"")</f>
        <v/>
      </c>
      <c r="G2206" s="361" t="str">
        <f>IFERROR(IF(LEN(INDEX(PlansAndNotes!$F$6:$F$4005,ROW(B2206)-ROW($C$3)))=0,"",INDEX(PlansAndNotes!$F$6:$F$4005,ROW(B2206)-ROW($C$3))),"")</f>
        <v/>
      </c>
      <c r="H2206" s="361" t="str">
        <f>IFERROR(IF(LEN(C2206)&gt;0,IF(LEN(INDEX(TasksList!$G$6:$G$25,MATCH(C2206,TasksList!$B$6:$B$25,0),1))=0,"",INDEX(TasksList!$G$6:$G$25,MATCH(C2206,TasksList!$B$6:$B$25,0),1)),""),"")</f>
        <v/>
      </c>
      <c r="N2206" s="362" t="str">
        <f>IFERROR(IF(LEN(INDEX(PlansAndNotes!$D$6:$D$4005,ROW(B2206)-ROW($C$3)))=0,"",INDEX(PlansAndNotes!$D$6:$D$4005,ROW(B2206)-ROW($C$3))),"")</f>
        <v/>
      </c>
      <c r="O2206" s="165" t="str">
        <f t="shared" si="245"/>
        <v/>
      </c>
      <c r="P2206" s="363" t="str">
        <f>IFERROR(IF(LEN(INDEX(PlansAndNotes!$E$6:$E$4005,ROW(B2206)-ROW($C$3)))=0,"",INDEX(PlansAndNotes!$E$6:$E$4005,ROW(B2206)-ROW($C$3))),"")</f>
        <v/>
      </c>
      <c r="Q2206" s="363" t="str">
        <f>IFERROR(IF(LEN(INDEX(PlansAndNotes!$G$6:$G$4005,ROW(B2206)-ROW($C$3)))=0,"",INDEX(PlansAndNotes!$G$6:$G$4005,ROW(B2206)-ROW($C$3))),"")</f>
        <v/>
      </c>
      <c r="R2206" s="361" t="str">
        <f>IFERROR(IF(LEN(D2206)&gt;0,IF(LEN(INDEX(AdressBook!$C$6:$C$25,MATCH(D2206,AdressBook!$B$6:$B$25,0),1))=0,"",INDEX(AdressBook!$C$6:$C$25,MATCH(D2206,AdressBook!$B$6:$B$25,0),1)),""),"")</f>
        <v/>
      </c>
      <c r="S2206" s="165">
        <f>IF(LEN(C2206)&gt;0,IFERROR(IF(MATCH(C2206,C2207:$C$4004,0)&gt;0,-1,ROW(S2206)-ROW($S$3)),ROW(S2206)-ROW($S$3)),-1)</f>
        <v>-1</v>
      </c>
      <c r="T2206" s="165">
        <f t="shared" si="246"/>
        <v>0</v>
      </c>
      <c r="U2206" s="165" t="str">
        <f t="shared" si="247"/>
        <v/>
      </c>
      <c r="V2206" s="165" t="str">
        <f>IFERROR(IF(OR(C2206="",S2206&lt;0),"",IF(SUBTOTAL(3,C2206:C2206)=0,-1,SUBTOTAL(3,$C$4:C2206))),"")</f>
        <v/>
      </c>
      <c r="W2206" s="156" t="str">
        <f t="array" ref="W2206">IF(LEN(C2206)&gt;0,IFERROR(IF(MATCH(C2206,$C$3:$C2205,0)&gt;0,N2206-INDEX($N$3:N2205,SUMPRODUCT(MAX(ROW($C$3:$C2205)*(C2206=$C$3:$C2205)))-2,1),""),""),"")</f>
        <v/>
      </c>
      <c r="X2206" s="156">
        <f t="shared" ca="1" si="248"/>
        <v>1</v>
      </c>
      <c r="Y2206" s="156">
        <f t="shared" ca="1" si="249"/>
        <v>1</v>
      </c>
    </row>
    <row r="2207" spans="2:25" hidden="1" x14ac:dyDescent="0.25">
      <c r="B2207" s="390" t="str">
        <f>IFERROR(IF(LEN(INDEX(PlansAndNotes!$B$6:$B$2005,ROW(A2207)-ROW($B$3)))=0,"",INDEX(PlansAndNotes!$B$6:$B$2005,ROW(A2207)-ROW($B$3))),"")</f>
        <v/>
      </c>
      <c r="C2207" s="388" t="str">
        <f t="shared" si="244"/>
        <v/>
      </c>
      <c r="D2207" s="386" t="str">
        <f>IFERROR(IF(LEN(C2207)&gt;0,IF(LEN(INDEX(TasksList!$C$6:$C$25,MATCH(C2207,TasksList!$B$6:$B$25,0),1))=0,"",INDEX(TasksList!$C$6:$C$25,MATCH(C2207,TasksList!$B$6:$B$25,0),1)),""),"")</f>
        <v/>
      </c>
      <c r="E2207" s="386" t="str">
        <f>IFERROR(IF(LEN(C2207)&gt;0,IF(LEN(INDEX(TasksList!$F$6:$F$25,MATCH(C2207,TasksList!$B$6:$B$25,0),1))=0,"not set!",INDEX(TasksList!$F$6:$F$25,MATCH(C2207,TasksList!$B$6:$B$25,0),1)),""),"")</f>
        <v/>
      </c>
      <c r="F2207" s="360" t="str">
        <f>IFERROR(IF(LEN(D2207)&gt;0,IF(LEN(INDEX(AdressBook!$D$6:$D$25,MATCH(D2207,AdressBook!$B$6:$B$25,0),1))=0,"",INDEX(AdressBook!$D$6:$D$25,MATCH(D2207,AdressBook!$B$6:$B$25,0),1)),""),"")</f>
        <v/>
      </c>
      <c r="G2207" s="386" t="str">
        <f>IFERROR(IF(LEN(INDEX(PlansAndNotes!$F$6:$F$4005,ROW(B2207)-ROW($C$3)))=0,"",INDEX(PlansAndNotes!$F$6:$F$4005,ROW(B2207)-ROW($C$3))),"")</f>
        <v/>
      </c>
      <c r="H2207" s="361" t="str">
        <f>IFERROR(IF(LEN(C2207)&gt;0,IF(LEN(INDEX(TasksList!$G$6:$G$25,MATCH(C2207,TasksList!$B$6:$B$25,0),1))=0,"",INDEX(TasksList!$G$6:$G$25,MATCH(C2207,TasksList!$B$6:$B$25,0),1)),""),"")</f>
        <v/>
      </c>
      <c r="N2207" s="362" t="str">
        <f>IFERROR(IF(LEN(INDEX(PlansAndNotes!$D$6:$D$4005,ROW(B2207)-ROW($C$3)))=0,"",INDEX(PlansAndNotes!$D$6:$D$4005,ROW(B2207)-ROW($C$3))),"")</f>
        <v/>
      </c>
      <c r="O2207" s="165" t="str">
        <f t="shared" si="245"/>
        <v/>
      </c>
      <c r="P2207" s="363" t="str">
        <f>IFERROR(IF(LEN(INDEX(PlansAndNotes!$E$6:$E$4005,ROW(B2207)-ROW($C$3)))=0,"",INDEX(PlansAndNotes!$E$6:$E$4005,ROW(B2207)-ROW($C$3))),"")</f>
        <v/>
      </c>
      <c r="Q2207" s="363" t="str">
        <f>IFERROR(IF(LEN(INDEX(PlansAndNotes!$G$6:$G$4005,ROW(B2207)-ROW($C$3)))=0,"",INDEX(PlansAndNotes!$G$6:$G$4005,ROW(B2207)-ROW($C$3))),"")</f>
        <v/>
      </c>
      <c r="R2207" s="361" t="str">
        <f>IFERROR(IF(LEN(D2207)&gt;0,IF(LEN(INDEX(AdressBook!$C$6:$C$25,MATCH(D2207,AdressBook!$B$6:$B$25,0),1))=0,"",INDEX(AdressBook!$C$6:$C$25,MATCH(D2207,AdressBook!$B$6:$B$25,0),1)),""),"")</f>
        <v/>
      </c>
      <c r="S2207" s="165">
        <f>IF(LEN(C2207)&gt;0,IFERROR(IF(MATCH(C2207,C2208:$C$4004,0)&gt;0,-1,ROW(S2207)-ROW($S$3)),ROW(S2207)-ROW($S$3)),-1)</f>
        <v>-1</v>
      </c>
      <c r="T2207" s="165">
        <f t="shared" si="246"/>
        <v>0</v>
      </c>
      <c r="U2207" s="165" t="str">
        <f t="shared" si="247"/>
        <v/>
      </c>
      <c r="V2207" s="165" t="str">
        <f>IFERROR(IF(OR(C2207="",S2207&lt;0),"",IF(SUBTOTAL(3,C2207:C2207)=0,-1,SUBTOTAL(3,$C$4:C2207))),"")</f>
        <v/>
      </c>
      <c r="W2207" s="156" t="str">
        <f t="array" ref="W2207">IF(LEN(C2207)&gt;0,IFERROR(IF(MATCH(C2207,$C$3:$C2206,0)&gt;0,N2207-INDEX($N$3:N2206,SUMPRODUCT(MAX(ROW($C$3:$C2206)*(C2207=$C$3:$C2206)))-2,1),""),""),"")</f>
        <v/>
      </c>
      <c r="X2207" s="156">
        <f t="shared" ca="1" si="248"/>
        <v>1</v>
      </c>
      <c r="Y2207" s="156">
        <f t="shared" ca="1" si="249"/>
        <v>1</v>
      </c>
    </row>
    <row r="2208" spans="2:25" hidden="1" x14ac:dyDescent="0.25">
      <c r="B2208" s="390" t="str">
        <f>IFERROR(IF(LEN(INDEX(PlansAndNotes!$B$6:$B$2005,ROW(A2208)-ROW($B$3)))=0,"",INDEX(PlansAndNotes!$B$6:$B$2005,ROW(A2208)-ROW($B$3))),"")</f>
        <v/>
      </c>
      <c r="C2208" s="387" t="str">
        <f t="shared" ref="C2208:C2271" si="250">IF(LEN(B2208)&gt;0,LEFT(B2208,SEARCH(" - ",B2208)-1)*1,"")</f>
        <v/>
      </c>
      <c r="D2208" s="361" t="str">
        <f>IFERROR(IF(LEN(C2208)&gt;0,IF(LEN(INDEX(TasksList!$C$6:$C$25,MATCH(C2208,TasksList!$B$6:$B$25,0),1))=0,"",INDEX(TasksList!$C$6:$C$25,MATCH(C2208,TasksList!$B$6:$B$25,0),1)),""),"")</f>
        <v/>
      </c>
      <c r="E2208" s="361" t="str">
        <f>IFERROR(IF(LEN(C2208)&gt;0,IF(LEN(INDEX(TasksList!$F$6:$F$25,MATCH(C2208,TasksList!$B$6:$B$25,0),1))=0,"not set!",INDEX(TasksList!$F$6:$F$25,MATCH(C2208,TasksList!$B$6:$B$25,0),1)),""),"")</f>
        <v/>
      </c>
      <c r="F2208" s="360" t="str">
        <f>IFERROR(IF(LEN(D2208)&gt;0,IF(LEN(INDEX(AdressBook!$D$6:$D$25,MATCH(D2208,AdressBook!$B$6:$B$25,0),1))=0,"",INDEX(AdressBook!$D$6:$D$25,MATCH(D2208,AdressBook!$B$6:$B$25,0),1)),""),"")</f>
        <v/>
      </c>
      <c r="G2208" s="361" t="str">
        <f>IFERROR(IF(LEN(INDEX(PlansAndNotes!$F$6:$F$4005,ROW(B2208)-ROW($C$3)))=0,"",INDEX(PlansAndNotes!$F$6:$F$4005,ROW(B2208)-ROW($C$3))),"")</f>
        <v/>
      </c>
      <c r="H2208" s="361" t="str">
        <f>IFERROR(IF(LEN(C2208)&gt;0,IF(LEN(INDEX(TasksList!$G$6:$G$25,MATCH(C2208,TasksList!$B$6:$B$25,0),1))=0,"",INDEX(TasksList!$G$6:$G$25,MATCH(C2208,TasksList!$B$6:$B$25,0),1)),""),"")</f>
        <v/>
      </c>
      <c r="N2208" s="362" t="str">
        <f>IFERROR(IF(LEN(INDEX(PlansAndNotes!$D$6:$D$4005,ROW(B2208)-ROW($C$3)))=0,"",INDEX(PlansAndNotes!$D$6:$D$4005,ROW(B2208)-ROW($C$3))),"")</f>
        <v/>
      </c>
      <c r="O2208" s="165" t="str">
        <f t="shared" si="245"/>
        <v/>
      </c>
      <c r="P2208" s="363" t="str">
        <f>IFERROR(IF(LEN(INDEX(PlansAndNotes!$E$6:$E$4005,ROW(B2208)-ROW($C$3)))=0,"",INDEX(PlansAndNotes!$E$6:$E$4005,ROW(B2208)-ROW($C$3))),"")</f>
        <v/>
      </c>
      <c r="Q2208" s="363" t="str">
        <f>IFERROR(IF(LEN(INDEX(PlansAndNotes!$G$6:$G$4005,ROW(B2208)-ROW($C$3)))=0,"",INDEX(PlansAndNotes!$G$6:$G$4005,ROW(B2208)-ROW($C$3))),"")</f>
        <v/>
      </c>
      <c r="R2208" s="361" t="str">
        <f>IFERROR(IF(LEN(D2208)&gt;0,IF(LEN(INDEX(AdressBook!$C$6:$C$25,MATCH(D2208,AdressBook!$B$6:$B$25,0),1))=0,"",INDEX(AdressBook!$C$6:$C$25,MATCH(D2208,AdressBook!$B$6:$B$25,0),1)),""),"")</f>
        <v/>
      </c>
      <c r="S2208" s="165">
        <f>IF(LEN(C2208)&gt;0,IFERROR(IF(MATCH(C2208,C2209:$C$4004,0)&gt;0,-1,ROW(S2208)-ROW($S$3)),ROW(S2208)-ROW($S$3)),-1)</f>
        <v>-1</v>
      </c>
      <c r="T2208" s="165">
        <f t="shared" si="246"/>
        <v>0</v>
      </c>
      <c r="U2208" s="165" t="str">
        <f t="shared" si="247"/>
        <v/>
      </c>
      <c r="V2208" s="165" t="str">
        <f>IFERROR(IF(OR(C2208="",S2208&lt;0),"",IF(SUBTOTAL(3,C2208:C2208)=0,-1,SUBTOTAL(3,$C$4:C2208))),"")</f>
        <v/>
      </c>
      <c r="W2208" s="156" t="str">
        <f t="array" ref="W2208">IF(LEN(C2208)&gt;0,IFERROR(IF(MATCH(C2208,$C$3:$C2207,0)&gt;0,N2208-INDEX($N$3:N2207,SUMPRODUCT(MAX(ROW($C$3:$C2207)*(C2208=$C$3:$C2207)))-2,1),""),""),"")</f>
        <v/>
      </c>
      <c r="X2208" s="156">
        <f t="shared" ca="1" si="248"/>
        <v>1</v>
      </c>
      <c r="Y2208" s="156">
        <f t="shared" ca="1" si="249"/>
        <v>1</v>
      </c>
    </row>
    <row r="2209" spans="2:25" hidden="1" x14ac:dyDescent="0.25">
      <c r="B2209" s="390" t="str">
        <f>IFERROR(IF(LEN(INDEX(PlansAndNotes!$B$6:$B$2005,ROW(A2209)-ROW($B$3)))=0,"",INDEX(PlansAndNotes!$B$6:$B$2005,ROW(A2209)-ROW($B$3))),"")</f>
        <v/>
      </c>
      <c r="C2209" s="387" t="str">
        <f t="shared" si="250"/>
        <v/>
      </c>
      <c r="D2209" s="361" t="str">
        <f>IFERROR(IF(LEN(C2209)&gt;0,IF(LEN(INDEX(TasksList!$C$6:$C$25,MATCH(C2209,TasksList!$B$6:$B$25,0),1))=0,"",INDEX(TasksList!$C$6:$C$25,MATCH(C2209,TasksList!$B$6:$B$25,0),1)),""),"")</f>
        <v/>
      </c>
      <c r="E2209" s="361" t="str">
        <f>IFERROR(IF(LEN(C2209)&gt;0,IF(LEN(INDEX(TasksList!$F$6:$F$25,MATCH(C2209,TasksList!$B$6:$B$25,0),1))=0,"not set!",INDEX(TasksList!$F$6:$F$25,MATCH(C2209,TasksList!$B$6:$B$25,0),1)),""),"")</f>
        <v/>
      </c>
      <c r="F2209" s="360" t="str">
        <f>IFERROR(IF(LEN(D2209)&gt;0,IF(LEN(INDEX(AdressBook!$D$6:$D$25,MATCH(D2209,AdressBook!$B$6:$B$25,0),1))=0,"",INDEX(AdressBook!$D$6:$D$25,MATCH(D2209,AdressBook!$B$6:$B$25,0),1)),""),"")</f>
        <v/>
      </c>
      <c r="G2209" s="361" t="str">
        <f>IFERROR(IF(LEN(INDEX(PlansAndNotes!$F$6:$F$4005,ROW(B2209)-ROW($C$3)))=0,"",INDEX(PlansAndNotes!$F$6:$F$4005,ROW(B2209)-ROW($C$3))),"")</f>
        <v/>
      </c>
      <c r="H2209" s="361" t="str">
        <f>IFERROR(IF(LEN(C2209)&gt;0,IF(LEN(INDEX(TasksList!$G$6:$G$25,MATCH(C2209,TasksList!$B$6:$B$25,0),1))=0,"",INDEX(TasksList!$G$6:$G$25,MATCH(C2209,TasksList!$B$6:$B$25,0),1)),""),"")</f>
        <v/>
      </c>
      <c r="N2209" s="362" t="str">
        <f>IFERROR(IF(LEN(INDEX(PlansAndNotes!$D$6:$D$4005,ROW(B2209)-ROW($C$3)))=0,"",INDEX(PlansAndNotes!$D$6:$D$4005,ROW(B2209)-ROW($C$3))),"")</f>
        <v/>
      </c>
      <c r="O2209" s="165" t="str">
        <f t="shared" si="245"/>
        <v/>
      </c>
      <c r="P2209" s="363" t="str">
        <f>IFERROR(IF(LEN(INDEX(PlansAndNotes!$E$6:$E$4005,ROW(B2209)-ROW($C$3)))=0,"",INDEX(PlansAndNotes!$E$6:$E$4005,ROW(B2209)-ROW($C$3))),"")</f>
        <v/>
      </c>
      <c r="Q2209" s="363" t="str">
        <f>IFERROR(IF(LEN(INDEX(PlansAndNotes!$G$6:$G$4005,ROW(B2209)-ROW($C$3)))=0,"",INDEX(PlansAndNotes!$G$6:$G$4005,ROW(B2209)-ROW($C$3))),"")</f>
        <v/>
      </c>
      <c r="R2209" s="361" t="str">
        <f>IFERROR(IF(LEN(D2209)&gt;0,IF(LEN(INDEX(AdressBook!$C$6:$C$25,MATCH(D2209,AdressBook!$B$6:$B$25,0),1))=0,"",INDEX(AdressBook!$C$6:$C$25,MATCH(D2209,AdressBook!$B$6:$B$25,0),1)),""),"")</f>
        <v/>
      </c>
      <c r="S2209" s="165">
        <f>IF(LEN(C2209)&gt;0,IFERROR(IF(MATCH(C2209,C2210:$C$4004,0)&gt;0,-1,ROW(S2209)-ROW($S$3)),ROW(S2209)-ROW($S$3)),-1)</f>
        <v>-1</v>
      </c>
      <c r="T2209" s="165">
        <f t="shared" si="246"/>
        <v>0</v>
      </c>
      <c r="U2209" s="165" t="str">
        <f t="shared" si="247"/>
        <v/>
      </c>
      <c r="V2209" s="165" t="str">
        <f>IFERROR(IF(OR(C2209="",S2209&lt;0),"",IF(SUBTOTAL(3,C2209:C2209)=0,-1,SUBTOTAL(3,$C$4:C2209))),"")</f>
        <v/>
      </c>
      <c r="W2209" s="156" t="str">
        <f t="array" ref="W2209">IF(LEN(C2209)&gt;0,IFERROR(IF(MATCH(C2209,$C$3:$C2208,0)&gt;0,N2209-INDEX($N$3:N2208,SUMPRODUCT(MAX(ROW($C$3:$C2208)*(C2209=$C$3:$C2208)))-2,1),""),""),"")</f>
        <v/>
      </c>
      <c r="X2209" s="156">
        <f t="shared" ca="1" si="248"/>
        <v>1</v>
      </c>
      <c r="Y2209" s="156">
        <f t="shared" ca="1" si="249"/>
        <v>1</v>
      </c>
    </row>
    <row r="2210" spans="2:25" hidden="1" x14ac:dyDescent="0.25">
      <c r="B2210" s="390" t="str">
        <f>IFERROR(IF(LEN(INDEX(PlansAndNotes!$B$6:$B$2005,ROW(A2210)-ROW($B$3)))=0,"",INDEX(PlansAndNotes!$B$6:$B$2005,ROW(A2210)-ROW($B$3))),"")</f>
        <v/>
      </c>
      <c r="C2210" s="387" t="str">
        <f t="shared" si="250"/>
        <v/>
      </c>
      <c r="D2210" s="361" t="str">
        <f>IFERROR(IF(LEN(C2210)&gt;0,IF(LEN(INDEX(TasksList!$C$6:$C$25,MATCH(C2210,TasksList!$B$6:$B$25,0),1))=0,"",INDEX(TasksList!$C$6:$C$25,MATCH(C2210,TasksList!$B$6:$B$25,0),1)),""),"")</f>
        <v/>
      </c>
      <c r="E2210" s="361" t="str">
        <f>IFERROR(IF(LEN(C2210)&gt;0,IF(LEN(INDEX(TasksList!$F$6:$F$25,MATCH(C2210,TasksList!$B$6:$B$25,0),1))=0,"not set!",INDEX(TasksList!$F$6:$F$25,MATCH(C2210,TasksList!$B$6:$B$25,0),1)),""),"")</f>
        <v/>
      </c>
      <c r="F2210" s="360" t="str">
        <f>IFERROR(IF(LEN(D2210)&gt;0,IF(LEN(INDEX(AdressBook!$D$6:$D$25,MATCH(D2210,AdressBook!$B$6:$B$25,0),1))=0,"",INDEX(AdressBook!$D$6:$D$25,MATCH(D2210,AdressBook!$B$6:$B$25,0),1)),""),"")</f>
        <v/>
      </c>
      <c r="G2210" s="361" t="str">
        <f>IFERROR(IF(LEN(INDEX(PlansAndNotes!$F$6:$F$4005,ROW(B2210)-ROW($C$3)))=0,"",INDEX(PlansAndNotes!$F$6:$F$4005,ROW(B2210)-ROW($C$3))),"")</f>
        <v/>
      </c>
      <c r="H2210" s="361" t="str">
        <f>IFERROR(IF(LEN(C2210)&gt;0,IF(LEN(INDEX(TasksList!$G$6:$G$25,MATCH(C2210,TasksList!$B$6:$B$25,0),1))=0,"",INDEX(TasksList!$G$6:$G$25,MATCH(C2210,TasksList!$B$6:$B$25,0),1)),""),"")</f>
        <v/>
      </c>
      <c r="N2210" s="362" t="str">
        <f>IFERROR(IF(LEN(INDEX(PlansAndNotes!$D$6:$D$4005,ROW(B2210)-ROW($C$3)))=0,"",INDEX(PlansAndNotes!$D$6:$D$4005,ROW(B2210)-ROW($C$3))),"")</f>
        <v/>
      </c>
      <c r="O2210" s="165" t="str">
        <f t="shared" si="245"/>
        <v/>
      </c>
      <c r="P2210" s="363" t="str">
        <f>IFERROR(IF(LEN(INDEX(PlansAndNotes!$E$6:$E$4005,ROW(B2210)-ROW($C$3)))=0,"",INDEX(PlansAndNotes!$E$6:$E$4005,ROW(B2210)-ROW($C$3))),"")</f>
        <v/>
      </c>
      <c r="Q2210" s="363" t="str">
        <f>IFERROR(IF(LEN(INDEX(PlansAndNotes!$G$6:$G$4005,ROW(B2210)-ROW($C$3)))=0,"",INDEX(PlansAndNotes!$G$6:$G$4005,ROW(B2210)-ROW($C$3))),"")</f>
        <v/>
      </c>
      <c r="R2210" s="361" t="str">
        <f>IFERROR(IF(LEN(D2210)&gt;0,IF(LEN(INDEX(AdressBook!$C$6:$C$25,MATCH(D2210,AdressBook!$B$6:$B$25,0),1))=0,"",INDEX(AdressBook!$C$6:$C$25,MATCH(D2210,AdressBook!$B$6:$B$25,0),1)),""),"")</f>
        <v/>
      </c>
      <c r="S2210" s="165">
        <f>IF(LEN(C2210)&gt;0,IFERROR(IF(MATCH(C2210,C2211:$C$4004,0)&gt;0,-1,ROW(S2210)-ROW($S$3)),ROW(S2210)-ROW($S$3)),-1)</f>
        <v>-1</v>
      </c>
      <c r="T2210" s="165">
        <f t="shared" si="246"/>
        <v>0</v>
      </c>
      <c r="U2210" s="165" t="str">
        <f t="shared" si="247"/>
        <v/>
      </c>
      <c r="V2210" s="165" t="str">
        <f>IFERROR(IF(OR(C2210="",S2210&lt;0),"",IF(SUBTOTAL(3,C2210:C2210)=0,-1,SUBTOTAL(3,$C$4:C2210))),"")</f>
        <v/>
      </c>
      <c r="W2210" s="156" t="str">
        <f t="array" ref="W2210">IF(LEN(C2210)&gt;0,IFERROR(IF(MATCH(C2210,$C$3:$C2209,0)&gt;0,N2210-INDEX($N$3:N2209,SUMPRODUCT(MAX(ROW($C$3:$C2209)*(C2210=$C$3:$C2209)))-2,1),""),""),"")</f>
        <v/>
      </c>
      <c r="X2210" s="156">
        <f t="shared" ca="1" si="248"/>
        <v>1</v>
      </c>
      <c r="Y2210" s="156">
        <f t="shared" ca="1" si="249"/>
        <v>1</v>
      </c>
    </row>
    <row r="2211" spans="2:25" hidden="1" x14ac:dyDescent="0.25">
      <c r="B2211" s="390" t="str">
        <f>IFERROR(IF(LEN(INDEX(PlansAndNotes!$B$6:$B$2005,ROW(A2211)-ROW($B$3)))=0,"",INDEX(PlansAndNotes!$B$6:$B$2005,ROW(A2211)-ROW($B$3))),"")</f>
        <v/>
      </c>
      <c r="C2211" s="387" t="str">
        <f t="shared" si="250"/>
        <v/>
      </c>
      <c r="D2211" s="361" t="str">
        <f>IFERROR(IF(LEN(C2211)&gt;0,IF(LEN(INDEX(TasksList!$C$6:$C$25,MATCH(C2211,TasksList!$B$6:$B$25,0),1))=0,"",INDEX(TasksList!$C$6:$C$25,MATCH(C2211,TasksList!$B$6:$B$25,0),1)),""),"")</f>
        <v/>
      </c>
      <c r="E2211" s="361" t="str">
        <f>IFERROR(IF(LEN(C2211)&gt;0,IF(LEN(INDEX(TasksList!$F$6:$F$25,MATCH(C2211,TasksList!$B$6:$B$25,0),1))=0,"not set!",INDEX(TasksList!$F$6:$F$25,MATCH(C2211,TasksList!$B$6:$B$25,0),1)),""),"")</f>
        <v/>
      </c>
      <c r="F2211" s="360" t="str">
        <f>IFERROR(IF(LEN(D2211)&gt;0,IF(LEN(INDEX(AdressBook!$D$6:$D$25,MATCH(D2211,AdressBook!$B$6:$B$25,0),1))=0,"",INDEX(AdressBook!$D$6:$D$25,MATCH(D2211,AdressBook!$B$6:$B$25,0),1)),""),"")</f>
        <v/>
      </c>
      <c r="G2211" s="361" t="str">
        <f>IFERROR(IF(LEN(INDEX(PlansAndNotes!$F$6:$F$4005,ROW(B2211)-ROW($C$3)))=0,"",INDEX(PlansAndNotes!$F$6:$F$4005,ROW(B2211)-ROW($C$3))),"")</f>
        <v/>
      </c>
      <c r="H2211" s="361" t="str">
        <f>IFERROR(IF(LEN(C2211)&gt;0,IF(LEN(INDEX(TasksList!$G$6:$G$25,MATCH(C2211,TasksList!$B$6:$B$25,0),1))=0,"",INDEX(TasksList!$G$6:$G$25,MATCH(C2211,TasksList!$B$6:$B$25,0),1)),""),"")</f>
        <v/>
      </c>
      <c r="N2211" s="362" t="str">
        <f>IFERROR(IF(LEN(INDEX(PlansAndNotes!$D$6:$D$4005,ROW(B2211)-ROW($C$3)))=0,"",INDEX(PlansAndNotes!$D$6:$D$4005,ROW(B2211)-ROW($C$3))),"")</f>
        <v/>
      </c>
      <c r="O2211" s="165" t="str">
        <f t="shared" si="245"/>
        <v/>
      </c>
      <c r="P2211" s="363" t="str">
        <f>IFERROR(IF(LEN(INDEX(PlansAndNotes!$E$6:$E$4005,ROW(B2211)-ROW($C$3)))=0,"",INDEX(PlansAndNotes!$E$6:$E$4005,ROW(B2211)-ROW($C$3))),"")</f>
        <v/>
      </c>
      <c r="Q2211" s="363" t="str">
        <f>IFERROR(IF(LEN(INDEX(PlansAndNotes!$G$6:$G$4005,ROW(B2211)-ROW($C$3)))=0,"",INDEX(PlansAndNotes!$G$6:$G$4005,ROW(B2211)-ROW($C$3))),"")</f>
        <v/>
      </c>
      <c r="R2211" s="361" t="str">
        <f>IFERROR(IF(LEN(D2211)&gt;0,IF(LEN(INDEX(AdressBook!$C$6:$C$25,MATCH(D2211,AdressBook!$B$6:$B$25,0),1))=0,"",INDEX(AdressBook!$C$6:$C$25,MATCH(D2211,AdressBook!$B$6:$B$25,0),1)),""),"")</f>
        <v/>
      </c>
      <c r="S2211" s="165">
        <f>IF(LEN(C2211)&gt;0,IFERROR(IF(MATCH(C2211,C2212:$C$4004,0)&gt;0,-1,ROW(S2211)-ROW($S$3)),ROW(S2211)-ROW($S$3)),-1)</f>
        <v>-1</v>
      </c>
      <c r="T2211" s="165">
        <f t="shared" si="246"/>
        <v>0</v>
      </c>
      <c r="U2211" s="165" t="str">
        <f t="shared" si="247"/>
        <v/>
      </c>
      <c r="V2211" s="165" t="str">
        <f>IFERROR(IF(OR(C2211="",S2211&lt;0),"",IF(SUBTOTAL(3,C2211:C2211)=0,-1,SUBTOTAL(3,$C$4:C2211))),"")</f>
        <v/>
      </c>
      <c r="W2211" s="156" t="str">
        <f t="array" ref="W2211">IF(LEN(C2211)&gt;0,IFERROR(IF(MATCH(C2211,$C$3:$C2210,0)&gt;0,N2211-INDEX($N$3:N2210,SUMPRODUCT(MAX(ROW($C$3:$C2210)*(C2211=$C$3:$C2210)))-2,1),""),""),"")</f>
        <v/>
      </c>
      <c r="X2211" s="156">
        <f t="shared" ca="1" si="248"/>
        <v>1</v>
      </c>
      <c r="Y2211" s="156">
        <f t="shared" ca="1" si="249"/>
        <v>1</v>
      </c>
    </row>
    <row r="2212" spans="2:25" hidden="1" x14ac:dyDescent="0.25">
      <c r="B2212" s="390" t="str">
        <f>IFERROR(IF(LEN(INDEX(PlansAndNotes!$B$6:$B$2005,ROW(A2212)-ROW($B$3)))=0,"",INDEX(PlansAndNotes!$B$6:$B$2005,ROW(A2212)-ROW($B$3))),"")</f>
        <v/>
      </c>
      <c r="C2212" s="387" t="str">
        <f t="shared" si="250"/>
        <v/>
      </c>
      <c r="D2212" s="361" t="str">
        <f>IFERROR(IF(LEN(C2212)&gt;0,IF(LEN(INDEX(TasksList!$C$6:$C$25,MATCH(C2212,TasksList!$B$6:$B$25,0),1))=0,"",INDEX(TasksList!$C$6:$C$25,MATCH(C2212,TasksList!$B$6:$B$25,0),1)),""),"")</f>
        <v/>
      </c>
      <c r="E2212" s="361" t="str">
        <f>IFERROR(IF(LEN(C2212)&gt;0,IF(LEN(INDEX(TasksList!$F$6:$F$25,MATCH(C2212,TasksList!$B$6:$B$25,0),1))=0,"not set!",INDEX(TasksList!$F$6:$F$25,MATCH(C2212,TasksList!$B$6:$B$25,0),1)),""),"")</f>
        <v/>
      </c>
      <c r="F2212" s="360" t="str">
        <f>IFERROR(IF(LEN(D2212)&gt;0,IF(LEN(INDEX(AdressBook!$D$6:$D$25,MATCH(D2212,AdressBook!$B$6:$B$25,0),1))=0,"",INDEX(AdressBook!$D$6:$D$25,MATCH(D2212,AdressBook!$B$6:$B$25,0),1)),""),"")</f>
        <v/>
      </c>
      <c r="G2212" s="361" t="str">
        <f>IFERROR(IF(LEN(INDEX(PlansAndNotes!$F$6:$F$4005,ROW(B2212)-ROW($C$3)))=0,"",INDEX(PlansAndNotes!$F$6:$F$4005,ROW(B2212)-ROW($C$3))),"")</f>
        <v/>
      </c>
      <c r="H2212" s="361" t="str">
        <f>IFERROR(IF(LEN(C2212)&gt;0,IF(LEN(INDEX(TasksList!$G$6:$G$25,MATCH(C2212,TasksList!$B$6:$B$25,0),1))=0,"",INDEX(TasksList!$G$6:$G$25,MATCH(C2212,TasksList!$B$6:$B$25,0),1)),""),"")</f>
        <v/>
      </c>
      <c r="N2212" s="362" t="str">
        <f>IFERROR(IF(LEN(INDEX(PlansAndNotes!$D$6:$D$4005,ROW(B2212)-ROW($C$3)))=0,"",INDEX(PlansAndNotes!$D$6:$D$4005,ROW(B2212)-ROW($C$3))),"")</f>
        <v/>
      </c>
      <c r="O2212" s="165" t="str">
        <f t="shared" si="245"/>
        <v/>
      </c>
      <c r="P2212" s="363" t="str">
        <f>IFERROR(IF(LEN(INDEX(PlansAndNotes!$E$6:$E$4005,ROW(B2212)-ROW($C$3)))=0,"",INDEX(PlansAndNotes!$E$6:$E$4005,ROW(B2212)-ROW($C$3))),"")</f>
        <v/>
      </c>
      <c r="Q2212" s="363" t="str">
        <f>IFERROR(IF(LEN(INDEX(PlansAndNotes!$G$6:$G$4005,ROW(B2212)-ROW($C$3)))=0,"",INDEX(PlansAndNotes!$G$6:$G$4005,ROW(B2212)-ROW($C$3))),"")</f>
        <v/>
      </c>
      <c r="R2212" s="361" t="str">
        <f>IFERROR(IF(LEN(D2212)&gt;0,IF(LEN(INDEX(AdressBook!$C$6:$C$25,MATCH(D2212,AdressBook!$B$6:$B$25,0),1))=0,"",INDEX(AdressBook!$C$6:$C$25,MATCH(D2212,AdressBook!$B$6:$B$25,0),1)),""),"")</f>
        <v/>
      </c>
      <c r="S2212" s="165">
        <f>IF(LEN(C2212)&gt;0,IFERROR(IF(MATCH(C2212,C2213:$C$4004,0)&gt;0,-1,ROW(S2212)-ROW($S$3)),ROW(S2212)-ROW($S$3)),-1)</f>
        <v>-1</v>
      </c>
      <c r="T2212" s="165">
        <f t="shared" si="246"/>
        <v>0</v>
      </c>
      <c r="U2212" s="165" t="str">
        <f t="shared" si="247"/>
        <v/>
      </c>
      <c r="V2212" s="165" t="str">
        <f>IFERROR(IF(OR(C2212="",S2212&lt;0),"",IF(SUBTOTAL(3,C2212:C2212)=0,-1,SUBTOTAL(3,$C$4:C2212))),"")</f>
        <v/>
      </c>
      <c r="W2212" s="156" t="str">
        <f t="array" ref="W2212">IF(LEN(C2212)&gt;0,IFERROR(IF(MATCH(C2212,$C$3:$C2211,0)&gt;0,N2212-INDEX($N$3:N2211,SUMPRODUCT(MAX(ROW($C$3:$C2211)*(C2212=$C$3:$C2211)))-2,1),""),""),"")</f>
        <v/>
      </c>
      <c r="X2212" s="156">
        <f t="shared" ca="1" si="248"/>
        <v>1</v>
      </c>
      <c r="Y2212" s="156">
        <f t="shared" ca="1" si="249"/>
        <v>1</v>
      </c>
    </row>
    <row r="2213" spans="2:25" hidden="1" x14ac:dyDescent="0.25">
      <c r="B2213" s="390" t="str">
        <f>IFERROR(IF(LEN(INDEX(PlansAndNotes!$B$6:$B$2005,ROW(A2213)-ROW($B$3)))=0,"",INDEX(PlansAndNotes!$B$6:$B$2005,ROW(A2213)-ROW($B$3))),"")</f>
        <v/>
      </c>
      <c r="C2213" s="387" t="str">
        <f t="shared" si="250"/>
        <v/>
      </c>
      <c r="D2213" s="361" t="str">
        <f>IFERROR(IF(LEN(C2213)&gt;0,IF(LEN(INDEX(TasksList!$C$6:$C$25,MATCH(C2213,TasksList!$B$6:$B$25,0),1))=0,"",INDEX(TasksList!$C$6:$C$25,MATCH(C2213,TasksList!$B$6:$B$25,0),1)),""),"")</f>
        <v/>
      </c>
      <c r="E2213" s="361" t="str">
        <f>IFERROR(IF(LEN(C2213)&gt;0,IF(LEN(INDEX(TasksList!$F$6:$F$25,MATCH(C2213,TasksList!$B$6:$B$25,0),1))=0,"not set!",INDEX(TasksList!$F$6:$F$25,MATCH(C2213,TasksList!$B$6:$B$25,0),1)),""),"")</f>
        <v/>
      </c>
      <c r="F2213" s="360" t="str">
        <f>IFERROR(IF(LEN(D2213)&gt;0,IF(LEN(INDEX(AdressBook!$D$6:$D$25,MATCH(D2213,AdressBook!$B$6:$B$25,0),1))=0,"",INDEX(AdressBook!$D$6:$D$25,MATCH(D2213,AdressBook!$B$6:$B$25,0),1)),""),"")</f>
        <v/>
      </c>
      <c r="G2213" s="361" t="str">
        <f>IFERROR(IF(LEN(INDEX(PlansAndNotes!$F$6:$F$4005,ROW(B2213)-ROW($C$3)))=0,"",INDEX(PlansAndNotes!$F$6:$F$4005,ROW(B2213)-ROW($C$3))),"")</f>
        <v/>
      </c>
      <c r="H2213" s="361" t="str">
        <f>IFERROR(IF(LEN(C2213)&gt;0,IF(LEN(INDEX(TasksList!$G$6:$G$25,MATCH(C2213,TasksList!$B$6:$B$25,0),1))=0,"",INDEX(TasksList!$G$6:$G$25,MATCH(C2213,TasksList!$B$6:$B$25,0),1)),""),"")</f>
        <v/>
      </c>
      <c r="N2213" s="362" t="str">
        <f>IFERROR(IF(LEN(INDEX(PlansAndNotes!$D$6:$D$4005,ROW(B2213)-ROW($C$3)))=0,"",INDEX(PlansAndNotes!$D$6:$D$4005,ROW(B2213)-ROW($C$3))),"")</f>
        <v/>
      </c>
      <c r="O2213" s="165" t="str">
        <f t="shared" si="245"/>
        <v/>
      </c>
      <c r="P2213" s="363" t="str">
        <f>IFERROR(IF(LEN(INDEX(PlansAndNotes!$E$6:$E$4005,ROW(B2213)-ROW($C$3)))=0,"",INDEX(PlansAndNotes!$E$6:$E$4005,ROW(B2213)-ROW($C$3))),"")</f>
        <v/>
      </c>
      <c r="Q2213" s="363" t="str">
        <f>IFERROR(IF(LEN(INDEX(PlansAndNotes!$G$6:$G$4005,ROW(B2213)-ROW($C$3)))=0,"",INDEX(PlansAndNotes!$G$6:$G$4005,ROW(B2213)-ROW($C$3))),"")</f>
        <v/>
      </c>
      <c r="R2213" s="361" t="str">
        <f>IFERROR(IF(LEN(D2213)&gt;0,IF(LEN(INDEX(AdressBook!$C$6:$C$25,MATCH(D2213,AdressBook!$B$6:$B$25,0),1))=0,"",INDEX(AdressBook!$C$6:$C$25,MATCH(D2213,AdressBook!$B$6:$B$25,0),1)),""),"")</f>
        <v/>
      </c>
      <c r="S2213" s="165">
        <f>IF(LEN(C2213)&gt;0,IFERROR(IF(MATCH(C2213,C2214:$C$4004,0)&gt;0,-1,ROW(S2213)-ROW($S$3)),ROW(S2213)-ROW($S$3)),-1)</f>
        <v>-1</v>
      </c>
      <c r="T2213" s="165">
        <f t="shared" si="246"/>
        <v>0</v>
      </c>
      <c r="U2213" s="165" t="str">
        <f t="shared" si="247"/>
        <v/>
      </c>
      <c r="V2213" s="165" t="str">
        <f>IFERROR(IF(OR(C2213="",S2213&lt;0),"",IF(SUBTOTAL(3,C2213:C2213)=0,-1,SUBTOTAL(3,$C$4:C2213))),"")</f>
        <v/>
      </c>
      <c r="W2213" s="156" t="str">
        <f t="array" ref="W2213">IF(LEN(C2213)&gt;0,IFERROR(IF(MATCH(C2213,$C$3:$C2212,0)&gt;0,N2213-INDEX($N$3:N2212,SUMPRODUCT(MAX(ROW($C$3:$C2212)*(C2213=$C$3:$C2212)))-2,1),""),""),"")</f>
        <v/>
      </c>
      <c r="X2213" s="156">
        <f t="shared" ca="1" si="248"/>
        <v>1</v>
      </c>
      <c r="Y2213" s="156">
        <f t="shared" ca="1" si="249"/>
        <v>1</v>
      </c>
    </row>
    <row r="2214" spans="2:25" hidden="1" x14ac:dyDescent="0.25">
      <c r="B2214" s="390" t="str">
        <f>IFERROR(IF(LEN(INDEX(PlansAndNotes!$B$6:$B$2005,ROW(A2214)-ROW($B$3)))=0,"",INDEX(PlansAndNotes!$B$6:$B$2005,ROW(A2214)-ROW($B$3))),"")</f>
        <v/>
      </c>
      <c r="C2214" s="387" t="str">
        <f t="shared" si="250"/>
        <v/>
      </c>
      <c r="D2214" s="361" t="str">
        <f>IFERROR(IF(LEN(C2214)&gt;0,IF(LEN(INDEX(TasksList!$C$6:$C$25,MATCH(C2214,TasksList!$B$6:$B$25,0),1))=0,"",INDEX(TasksList!$C$6:$C$25,MATCH(C2214,TasksList!$B$6:$B$25,0),1)),""),"")</f>
        <v/>
      </c>
      <c r="E2214" s="361" t="str">
        <f>IFERROR(IF(LEN(C2214)&gt;0,IF(LEN(INDEX(TasksList!$F$6:$F$25,MATCH(C2214,TasksList!$B$6:$B$25,0),1))=0,"not set!",INDEX(TasksList!$F$6:$F$25,MATCH(C2214,TasksList!$B$6:$B$25,0),1)),""),"")</f>
        <v/>
      </c>
      <c r="F2214" s="360" t="str">
        <f>IFERROR(IF(LEN(D2214)&gt;0,IF(LEN(INDEX(AdressBook!$D$6:$D$25,MATCH(D2214,AdressBook!$B$6:$B$25,0),1))=0,"",INDEX(AdressBook!$D$6:$D$25,MATCH(D2214,AdressBook!$B$6:$B$25,0),1)),""),"")</f>
        <v/>
      </c>
      <c r="G2214" s="361" t="str">
        <f>IFERROR(IF(LEN(INDEX(PlansAndNotes!$F$6:$F$4005,ROW(B2214)-ROW($C$3)))=0,"",INDEX(PlansAndNotes!$F$6:$F$4005,ROW(B2214)-ROW($C$3))),"")</f>
        <v/>
      </c>
      <c r="H2214" s="361" t="str">
        <f>IFERROR(IF(LEN(C2214)&gt;0,IF(LEN(INDEX(TasksList!$G$6:$G$25,MATCH(C2214,TasksList!$B$6:$B$25,0),1))=0,"",INDEX(TasksList!$G$6:$G$25,MATCH(C2214,TasksList!$B$6:$B$25,0),1)),""),"")</f>
        <v/>
      </c>
      <c r="N2214" s="362" t="str">
        <f>IFERROR(IF(LEN(INDEX(PlansAndNotes!$D$6:$D$4005,ROW(B2214)-ROW($C$3)))=0,"",INDEX(PlansAndNotes!$D$6:$D$4005,ROW(B2214)-ROW($C$3))),"")</f>
        <v/>
      </c>
      <c r="O2214" s="165" t="str">
        <f t="shared" si="245"/>
        <v/>
      </c>
      <c r="P2214" s="363" t="str">
        <f>IFERROR(IF(LEN(INDEX(PlansAndNotes!$E$6:$E$4005,ROW(B2214)-ROW($C$3)))=0,"",INDEX(PlansAndNotes!$E$6:$E$4005,ROW(B2214)-ROW($C$3))),"")</f>
        <v/>
      </c>
      <c r="Q2214" s="363" t="str">
        <f>IFERROR(IF(LEN(INDEX(PlansAndNotes!$G$6:$G$4005,ROW(B2214)-ROW($C$3)))=0,"",INDEX(PlansAndNotes!$G$6:$G$4005,ROW(B2214)-ROW($C$3))),"")</f>
        <v/>
      </c>
      <c r="R2214" s="361" t="str">
        <f>IFERROR(IF(LEN(D2214)&gt;0,IF(LEN(INDEX(AdressBook!$C$6:$C$25,MATCH(D2214,AdressBook!$B$6:$B$25,0),1))=0,"",INDEX(AdressBook!$C$6:$C$25,MATCH(D2214,AdressBook!$B$6:$B$25,0),1)),""),"")</f>
        <v/>
      </c>
      <c r="S2214" s="165">
        <f>IF(LEN(C2214)&gt;0,IFERROR(IF(MATCH(C2214,C2215:$C$4004,0)&gt;0,-1,ROW(S2214)-ROW($S$3)),ROW(S2214)-ROW($S$3)),-1)</f>
        <v>-1</v>
      </c>
      <c r="T2214" s="165">
        <f t="shared" si="246"/>
        <v>0</v>
      </c>
      <c r="U2214" s="165" t="str">
        <f t="shared" si="247"/>
        <v/>
      </c>
      <c r="V2214" s="165" t="str">
        <f>IFERROR(IF(OR(C2214="",S2214&lt;0),"",IF(SUBTOTAL(3,C2214:C2214)=0,-1,SUBTOTAL(3,$C$4:C2214))),"")</f>
        <v/>
      </c>
      <c r="W2214" s="156" t="str">
        <f t="array" ref="W2214">IF(LEN(C2214)&gt;0,IFERROR(IF(MATCH(C2214,$C$3:$C2213,0)&gt;0,N2214-INDEX($N$3:N2213,SUMPRODUCT(MAX(ROW($C$3:$C2213)*(C2214=$C$3:$C2213)))-2,1),""),""),"")</f>
        <v/>
      </c>
      <c r="X2214" s="156">
        <f t="shared" ca="1" si="248"/>
        <v>1</v>
      </c>
      <c r="Y2214" s="156">
        <f t="shared" ca="1" si="249"/>
        <v>1</v>
      </c>
    </row>
    <row r="2215" spans="2:25" hidden="1" x14ac:dyDescent="0.25">
      <c r="B2215" s="390" t="str">
        <f>IFERROR(IF(LEN(INDEX(PlansAndNotes!$B$6:$B$2005,ROW(A2215)-ROW($B$3)))=0,"",INDEX(PlansAndNotes!$B$6:$B$2005,ROW(A2215)-ROW($B$3))),"")</f>
        <v/>
      </c>
      <c r="C2215" s="387" t="str">
        <f t="shared" si="250"/>
        <v/>
      </c>
      <c r="D2215" s="361" t="str">
        <f>IFERROR(IF(LEN(C2215)&gt;0,IF(LEN(INDEX(TasksList!$C$6:$C$25,MATCH(C2215,TasksList!$B$6:$B$25,0),1))=0,"",INDEX(TasksList!$C$6:$C$25,MATCH(C2215,TasksList!$B$6:$B$25,0),1)),""),"")</f>
        <v/>
      </c>
      <c r="E2215" s="361" t="str">
        <f>IFERROR(IF(LEN(C2215)&gt;0,IF(LEN(INDEX(TasksList!$F$6:$F$25,MATCH(C2215,TasksList!$B$6:$B$25,0),1))=0,"not set!",INDEX(TasksList!$F$6:$F$25,MATCH(C2215,TasksList!$B$6:$B$25,0),1)),""),"")</f>
        <v/>
      </c>
      <c r="F2215" s="360" t="str">
        <f>IFERROR(IF(LEN(D2215)&gt;0,IF(LEN(INDEX(AdressBook!$D$6:$D$25,MATCH(D2215,AdressBook!$B$6:$B$25,0),1))=0,"",INDEX(AdressBook!$D$6:$D$25,MATCH(D2215,AdressBook!$B$6:$B$25,0),1)),""),"")</f>
        <v/>
      </c>
      <c r="G2215" s="361" t="str">
        <f>IFERROR(IF(LEN(INDEX(PlansAndNotes!$F$6:$F$4005,ROW(B2215)-ROW($C$3)))=0,"",INDEX(PlansAndNotes!$F$6:$F$4005,ROW(B2215)-ROW($C$3))),"")</f>
        <v/>
      </c>
      <c r="H2215" s="361" t="str">
        <f>IFERROR(IF(LEN(C2215)&gt;0,IF(LEN(INDEX(TasksList!$G$6:$G$25,MATCH(C2215,TasksList!$B$6:$B$25,0),1))=0,"",INDEX(TasksList!$G$6:$G$25,MATCH(C2215,TasksList!$B$6:$B$25,0),1)),""),"")</f>
        <v/>
      </c>
      <c r="N2215" s="362" t="str">
        <f>IFERROR(IF(LEN(INDEX(PlansAndNotes!$D$6:$D$4005,ROW(B2215)-ROW($C$3)))=0,"",INDEX(PlansAndNotes!$D$6:$D$4005,ROW(B2215)-ROW($C$3))),"")</f>
        <v/>
      </c>
      <c r="O2215" s="165" t="str">
        <f t="shared" si="245"/>
        <v/>
      </c>
      <c r="P2215" s="363" t="str">
        <f>IFERROR(IF(LEN(INDEX(PlansAndNotes!$E$6:$E$4005,ROW(B2215)-ROW($C$3)))=0,"",INDEX(PlansAndNotes!$E$6:$E$4005,ROW(B2215)-ROW($C$3))),"")</f>
        <v/>
      </c>
      <c r="Q2215" s="363" t="str">
        <f>IFERROR(IF(LEN(INDEX(PlansAndNotes!$G$6:$G$4005,ROW(B2215)-ROW($C$3)))=0,"",INDEX(PlansAndNotes!$G$6:$G$4005,ROW(B2215)-ROW($C$3))),"")</f>
        <v/>
      </c>
      <c r="R2215" s="361" t="str">
        <f>IFERROR(IF(LEN(D2215)&gt;0,IF(LEN(INDEX(AdressBook!$C$6:$C$25,MATCH(D2215,AdressBook!$B$6:$B$25,0),1))=0,"",INDEX(AdressBook!$C$6:$C$25,MATCH(D2215,AdressBook!$B$6:$B$25,0),1)),""),"")</f>
        <v/>
      </c>
      <c r="S2215" s="165">
        <f>IF(LEN(C2215)&gt;0,IFERROR(IF(MATCH(C2215,C2216:$C$4004,0)&gt;0,-1,ROW(S2215)-ROW($S$3)),ROW(S2215)-ROW($S$3)),-1)</f>
        <v>-1</v>
      </c>
      <c r="T2215" s="165">
        <f t="shared" si="246"/>
        <v>0</v>
      </c>
      <c r="U2215" s="165" t="str">
        <f t="shared" si="247"/>
        <v/>
      </c>
      <c r="V2215" s="165" t="str">
        <f>IFERROR(IF(OR(C2215="",S2215&lt;0),"",IF(SUBTOTAL(3,C2215:C2215)=0,-1,SUBTOTAL(3,$C$4:C2215))),"")</f>
        <v/>
      </c>
      <c r="W2215" s="156" t="str">
        <f t="array" ref="W2215">IF(LEN(C2215)&gt;0,IFERROR(IF(MATCH(C2215,$C$3:$C2214,0)&gt;0,N2215-INDEX($N$3:N2214,SUMPRODUCT(MAX(ROW($C$3:$C2214)*(C2215=$C$3:$C2214)))-2,1),""),""),"")</f>
        <v/>
      </c>
      <c r="X2215" s="156">
        <f t="shared" ca="1" si="248"/>
        <v>1</v>
      </c>
      <c r="Y2215" s="156">
        <f t="shared" ca="1" si="249"/>
        <v>1</v>
      </c>
    </row>
    <row r="2216" spans="2:25" hidden="1" x14ac:dyDescent="0.25">
      <c r="B2216" s="390" t="str">
        <f>IFERROR(IF(LEN(INDEX(PlansAndNotes!$B$6:$B$2005,ROW(A2216)-ROW($B$3)))=0,"",INDEX(PlansAndNotes!$B$6:$B$2005,ROW(A2216)-ROW($B$3))),"")</f>
        <v/>
      </c>
      <c r="C2216" s="387" t="str">
        <f t="shared" si="250"/>
        <v/>
      </c>
      <c r="D2216" s="361" t="str">
        <f>IFERROR(IF(LEN(C2216)&gt;0,IF(LEN(INDEX(TasksList!$C$6:$C$25,MATCH(C2216,TasksList!$B$6:$B$25,0),1))=0,"",INDEX(TasksList!$C$6:$C$25,MATCH(C2216,TasksList!$B$6:$B$25,0),1)),""),"")</f>
        <v/>
      </c>
      <c r="E2216" s="361" t="str">
        <f>IFERROR(IF(LEN(C2216)&gt;0,IF(LEN(INDEX(TasksList!$F$6:$F$25,MATCH(C2216,TasksList!$B$6:$B$25,0),1))=0,"not set!",INDEX(TasksList!$F$6:$F$25,MATCH(C2216,TasksList!$B$6:$B$25,0),1)),""),"")</f>
        <v/>
      </c>
      <c r="F2216" s="360" t="str">
        <f>IFERROR(IF(LEN(D2216)&gt;0,IF(LEN(INDEX(AdressBook!$D$6:$D$25,MATCH(D2216,AdressBook!$B$6:$B$25,0),1))=0,"",INDEX(AdressBook!$D$6:$D$25,MATCH(D2216,AdressBook!$B$6:$B$25,0),1)),""),"")</f>
        <v/>
      </c>
      <c r="G2216" s="361" t="str">
        <f>IFERROR(IF(LEN(INDEX(PlansAndNotes!$F$6:$F$4005,ROW(B2216)-ROW($C$3)))=0,"",INDEX(PlansAndNotes!$F$6:$F$4005,ROW(B2216)-ROW($C$3))),"")</f>
        <v/>
      </c>
      <c r="H2216" s="361" t="str">
        <f>IFERROR(IF(LEN(C2216)&gt;0,IF(LEN(INDEX(TasksList!$G$6:$G$25,MATCH(C2216,TasksList!$B$6:$B$25,0),1))=0,"",INDEX(TasksList!$G$6:$G$25,MATCH(C2216,TasksList!$B$6:$B$25,0),1)),""),"")</f>
        <v/>
      </c>
      <c r="N2216" s="362" t="str">
        <f>IFERROR(IF(LEN(INDEX(PlansAndNotes!$D$6:$D$4005,ROW(B2216)-ROW($C$3)))=0,"",INDEX(PlansAndNotes!$D$6:$D$4005,ROW(B2216)-ROW($C$3))),"")</f>
        <v/>
      </c>
      <c r="O2216" s="165" t="str">
        <f t="shared" si="245"/>
        <v/>
      </c>
      <c r="P2216" s="363" t="str">
        <f>IFERROR(IF(LEN(INDEX(PlansAndNotes!$E$6:$E$4005,ROW(B2216)-ROW($C$3)))=0,"",INDEX(PlansAndNotes!$E$6:$E$4005,ROW(B2216)-ROW($C$3))),"")</f>
        <v/>
      </c>
      <c r="Q2216" s="363" t="str">
        <f>IFERROR(IF(LEN(INDEX(PlansAndNotes!$G$6:$G$4005,ROW(B2216)-ROW($C$3)))=0,"",INDEX(PlansAndNotes!$G$6:$G$4005,ROW(B2216)-ROW($C$3))),"")</f>
        <v/>
      </c>
      <c r="R2216" s="361" t="str">
        <f>IFERROR(IF(LEN(D2216)&gt;0,IF(LEN(INDEX(AdressBook!$C$6:$C$25,MATCH(D2216,AdressBook!$B$6:$B$25,0),1))=0,"",INDEX(AdressBook!$C$6:$C$25,MATCH(D2216,AdressBook!$B$6:$B$25,0),1)),""),"")</f>
        <v/>
      </c>
      <c r="S2216" s="165">
        <f>IF(LEN(C2216)&gt;0,IFERROR(IF(MATCH(C2216,C2217:$C$4004,0)&gt;0,-1,ROW(S2216)-ROW($S$3)),ROW(S2216)-ROW($S$3)),-1)</f>
        <v>-1</v>
      </c>
      <c r="T2216" s="165">
        <f t="shared" si="246"/>
        <v>0</v>
      </c>
      <c r="U2216" s="165" t="str">
        <f t="shared" si="247"/>
        <v/>
      </c>
      <c r="V2216" s="165" t="str">
        <f>IFERROR(IF(OR(C2216="",S2216&lt;0),"",IF(SUBTOTAL(3,C2216:C2216)=0,-1,SUBTOTAL(3,$C$4:C2216))),"")</f>
        <v/>
      </c>
      <c r="W2216" s="156" t="str">
        <f t="array" ref="W2216">IF(LEN(C2216)&gt;0,IFERROR(IF(MATCH(C2216,$C$3:$C2215,0)&gt;0,N2216-INDEX($N$3:N2215,SUMPRODUCT(MAX(ROW($C$3:$C2215)*(C2216=$C$3:$C2215)))-2,1),""),""),"")</f>
        <v/>
      </c>
      <c r="X2216" s="156">
        <f t="shared" ca="1" si="248"/>
        <v>1</v>
      </c>
      <c r="Y2216" s="156">
        <f t="shared" ca="1" si="249"/>
        <v>1</v>
      </c>
    </row>
    <row r="2217" spans="2:25" hidden="1" x14ac:dyDescent="0.25">
      <c r="B2217" s="390" t="str">
        <f>IFERROR(IF(LEN(INDEX(PlansAndNotes!$B$6:$B$2005,ROW(A2217)-ROW($B$3)))=0,"",INDEX(PlansAndNotes!$B$6:$B$2005,ROW(A2217)-ROW($B$3))),"")</f>
        <v/>
      </c>
      <c r="C2217" s="387" t="str">
        <f t="shared" si="250"/>
        <v/>
      </c>
      <c r="D2217" s="361" t="str">
        <f>IFERROR(IF(LEN(C2217)&gt;0,IF(LEN(INDEX(TasksList!$C$6:$C$25,MATCH(C2217,TasksList!$B$6:$B$25,0),1))=0,"",INDEX(TasksList!$C$6:$C$25,MATCH(C2217,TasksList!$B$6:$B$25,0),1)),""),"")</f>
        <v/>
      </c>
      <c r="E2217" s="361" t="str">
        <f>IFERROR(IF(LEN(C2217)&gt;0,IF(LEN(INDEX(TasksList!$F$6:$F$25,MATCH(C2217,TasksList!$B$6:$B$25,0),1))=0,"not set!",INDEX(TasksList!$F$6:$F$25,MATCH(C2217,TasksList!$B$6:$B$25,0),1)),""),"")</f>
        <v/>
      </c>
      <c r="F2217" s="360" t="str">
        <f>IFERROR(IF(LEN(D2217)&gt;0,IF(LEN(INDEX(AdressBook!$D$6:$D$25,MATCH(D2217,AdressBook!$B$6:$B$25,0),1))=0,"",INDEX(AdressBook!$D$6:$D$25,MATCH(D2217,AdressBook!$B$6:$B$25,0),1)),""),"")</f>
        <v/>
      </c>
      <c r="G2217" s="361" t="str">
        <f>IFERROR(IF(LEN(INDEX(PlansAndNotes!$F$6:$F$4005,ROW(B2217)-ROW($C$3)))=0,"",INDEX(PlansAndNotes!$F$6:$F$4005,ROW(B2217)-ROW($C$3))),"")</f>
        <v/>
      </c>
      <c r="H2217" s="361" t="str">
        <f>IFERROR(IF(LEN(C2217)&gt;0,IF(LEN(INDEX(TasksList!$G$6:$G$25,MATCH(C2217,TasksList!$B$6:$B$25,0),1))=0,"",INDEX(TasksList!$G$6:$G$25,MATCH(C2217,TasksList!$B$6:$B$25,0),1)),""),"")</f>
        <v/>
      </c>
      <c r="N2217" s="362" t="str">
        <f>IFERROR(IF(LEN(INDEX(PlansAndNotes!$D$6:$D$4005,ROW(B2217)-ROW($C$3)))=0,"",INDEX(PlansAndNotes!$D$6:$D$4005,ROW(B2217)-ROW($C$3))),"")</f>
        <v/>
      </c>
      <c r="O2217" s="165" t="str">
        <f t="shared" si="245"/>
        <v/>
      </c>
      <c r="P2217" s="363" t="str">
        <f>IFERROR(IF(LEN(INDEX(PlansAndNotes!$E$6:$E$4005,ROW(B2217)-ROW($C$3)))=0,"",INDEX(PlansAndNotes!$E$6:$E$4005,ROW(B2217)-ROW($C$3))),"")</f>
        <v/>
      </c>
      <c r="Q2217" s="363" t="str">
        <f>IFERROR(IF(LEN(INDEX(PlansAndNotes!$G$6:$G$4005,ROW(B2217)-ROW($C$3)))=0,"",INDEX(PlansAndNotes!$G$6:$G$4005,ROW(B2217)-ROW($C$3))),"")</f>
        <v/>
      </c>
      <c r="R2217" s="361" t="str">
        <f>IFERROR(IF(LEN(D2217)&gt;0,IF(LEN(INDEX(AdressBook!$C$6:$C$25,MATCH(D2217,AdressBook!$B$6:$B$25,0),1))=0,"",INDEX(AdressBook!$C$6:$C$25,MATCH(D2217,AdressBook!$B$6:$B$25,0),1)),""),"")</f>
        <v/>
      </c>
      <c r="S2217" s="165">
        <f>IF(LEN(C2217)&gt;0,IFERROR(IF(MATCH(C2217,C2218:$C$4004,0)&gt;0,-1,ROW(S2217)-ROW($S$3)),ROW(S2217)-ROW($S$3)),-1)</f>
        <v>-1</v>
      </c>
      <c r="T2217" s="165">
        <f t="shared" si="246"/>
        <v>0</v>
      </c>
      <c r="U2217" s="165" t="str">
        <f t="shared" si="247"/>
        <v/>
      </c>
      <c r="V2217" s="165" t="str">
        <f>IFERROR(IF(OR(C2217="",S2217&lt;0),"",IF(SUBTOTAL(3,C2217:C2217)=0,-1,SUBTOTAL(3,$C$4:C2217))),"")</f>
        <v/>
      </c>
      <c r="W2217" s="156" t="str">
        <f t="array" ref="W2217">IF(LEN(C2217)&gt;0,IFERROR(IF(MATCH(C2217,$C$3:$C2216,0)&gt;0,N2217-INDEX($N$3:N2216,SUMPRODUCT(MAX(ROW($C$3:$C2216)*(C2217=$C$3:$C2216)))-2,1),""),""),"")</f>
        <v/>
      </c>
      <c r="X2217" s="156">
        <f t="shared" ca="1" si="248"/>
        <v>1</v>
      </c>
      <c r="Y2217" s="156">
        <f t="shared" ca="1" si="249"/>
        <v>1</v>
      </c>
    </row>
    <row r="2218" spans="2:25" hidden="1" x14ac:dyDescent="0.25">
      <c r="B2218" s="390" t="str">
        <f>IFERROR(IF(LEN(INDEX(PlansAndNotes!$B$6:$B$2005,ROW(A2218)-ROW($B$3)))=0,"",INDEX(PlansAndNotes!$B$6:$B$2005,ROW(A2218)-ROW($B$3))),"")</f>
        <v/>
      </c>
      <c r="C2218" s="387" t="str">
        <f t="shared" si="250"/>
        <v/>
      </c>
      <c r="D2218" s="361" t="str">
        <f>IFERROR(IF(LEN(C2218)&gt;0,IF(LEN(INDEX(TasksList!$C$6:$C$25,MATCH(C2218,TasksList!$B$6:$B$25,0),1))=0,"",INDEX(TasksList!$C$6:$C$25,MATCH(C2218,TasksList!$B$6:$B$25,0),1)),""),"")</f>
        <v/>
      </c>
      <c r="E2218" s="361" t="str">
        <f>IFERROR(IF(LEN(C2218)&gt;0,IF(LEN(INDEX(TasksList!$F$6:$F$25,MATCH(C2218,TasksList!$B$6:$B$25,0),1))=0,"not set!",INDEX(TasksList!$F$6:$F$25,MATCH(C2218,TasksList!$B$6:$B$25,0),1)),""),"")</f>
        <v/>
      </c>
      <c r="F2218" s="360" t="str">
        <f>IFERROR(IF(LEN(D2218)&gt;0,IF(LEN(INDEX(AdressBook!$D$6:$D$25,MATCH(D2218,AdressBook!$B$6:$B$25,0),1))=0,"",INDEX(AdressBook!$D$6:$D$25,MATCH(D2218,AdressBook!$B$6:$B$25,0),1)),""),"")</f>
        <v/>
      </c>
      <c r="G2218" s="361" t="str">
        <f>IFERROR(IF(LEN(INDEX(PlansAndNotes!$F$6:$F$4005,ROW(B2218)-ROW($C$3)))=0,"",INDEX(PlansAndNotes!$F$6:$F$4005,ROW(B2218)-ROW($C$3))),"")</f>
        <v/>
      </c>
      <c r="H2218" s="361" t="str">
        <f>IFERROR(IF(LEN(C2218)&gt;0,IF(LEN(INDEX(TasksList!$G$6:$G$25,MATCH(C2218,TasksList!$B$6:$B$25,0),1))=0,"",INDEX(TasksList!$G$6:$G$25,MATCH(C2218,TasksList!$B$6:$B$25,0),1)),""),"")</f>
        <v/>
      </c>
      <c r="N2218" s="362" t="str">
        <f>IFERROR(IF(LEN(INDEX(PlansAndNotes!$D$6:$D$4005,ROW(B2218)-ROW($C$3)))=0,"",INDEX(PlansAndNotes!$D$6:$D$4005,ROW(B2218)-ROW($C$3))),"")</f>
        <v/>
      </c>
      <c r="O2218" s="165" t="str">
        <f t="shared" si="245"/>
        <v/>
      </c>
      <c r="P2218" s="363" t="str">
        <f>IFERROR(IF(LEN(INDEX(PlansAndNotes!$E$6:$E$4005,ROW(B2218)-ROW($C$3)))=0,"",INDEX(PlansAndNotes!$E$6:$E$4005,ROW(B2218)-ROW($C$3))),"")</f>
        <v/>
      </c>
      <c r="Q2218" s="363" t="str">
        <f>IFERROR(IF(LEN(INDEX(PlansAndNotes!$G$6:$G$4005,ROW(B2218)-ROW($C$3)))=0,"",INDEX(PlansAndNotes!$G$6:$G$4005,ROW(B2218)-ROW($C$3))),"")</f>
        <v/>
      </c>
      <c r="R2218" s="361" t="str">
        <f>IFERROR(IF(LEN(D2218)&gt;0,IF(LEN(INDEX(AdressBook!$C$6:$C$25,MATCH(D2218,AdressBook!$B$6:$B$25,0),1))=0,"",INDEX(AdressBook!$C$6:$C$25,MATCH(D2218,AdressBook!$B$6:$B$25,0),1)),""),"")</f>
        <v/>
      </c>
      <c r="S2218" s="165">
        <f>IF(LEN(C2218)&gt;0,IFERROR(IF(MATCH(C2218,C2219:$C$4004,0)&gt;0,-1,ROW(S2218)-ROW($S$3)),ROW(S2218)-ROW($S$3)),-1)</f>
        <v>-1</v>
      </c>
      <c r="T2218" s="165">
        <f t="shared" si="246"/>
        <v>0</v>
      </c>
      <c r="U2218" s="165" t="str">
        <f t="shared" si="247"/>
        <v/>
      </c>
      <c r="V2218" s="165" t="str">
        <f>IFERROR(IF(OR(C2218="",S2218&lt;0),"",IF(SUBTOTAL(3,C2218:C2218)=0,-1,SUBTOTAL(3,$C$4:C2218))),"")</f>
        <v/>
      </c>
      <c r="W2218" s="156" t="str">
        <f t="array" ref="W2218">IF(LEN(C2218)&gt;0,IFERROR(IF(MATCH(C2218,$C$3:$C2217,0)&gt;0,N2218-INDEX($N$3:N2217,SUMPRODUCT(MAX(ROW($C$3:$C2217)*(C2218=$C$3:$C2217)))-2,1),""),""),"")</f>
        <v/>
      </c>
      <c r="X2218" s="156">
        <f t="shared" ca="1" si="248"/>
        <v>1</v>
      </c>
      <c r="Y2218" s="156">
        <f t="shared" ca="1" si="249"/>
        <v>1</v>
      </c>
    </row>
    <row r="2219" spans="2:25" hidden="1" x14ac:dyDescent="0.25">
      <c r="B2219" s="390" t="str">
        <f>IFERROR(IF(LEN(INDEX(PlansAndNotes!$B$6:$B$2005,ROW(A2219)-ROW($B$3)))=0,"",INDEX(PlansAndNotes!$B$6:$B$2005,ROW(A2219)-ROW($B$3))),"")</f>
        <v/>
      </c>
      <c r="C2219" s="387" t="str">
        <f t="shared" si="250"/>
        <v/>
      </c>
      <c r="D2219" s="361" t="str">
        <f>IFERROR(IF(LEN(C2219)&gt;0,IF(LEN(INDEX(TasksList!$C$6:$C$25,MATCH(C2219,TasksList!$B$6:$B$25,0),1))=0,"",INDEX(TasksList!$C$6:$C$25,MATCH(C2219,TasksList!$B$6:$B$25,0),1)),""),"")</f>
        <v/>
      </c>
      <c r="E2219" s="361" t="str">
        <f>IFERROR(IF(LEN(C2219)&gt;0,IF(LEN(INDEX(TasksList!$F$6:$F$25,MATCH(C2219,TasksList!$B$6:$B$25,0),1))=0,"not set!",INDEX(TasksList!$F$6:$F$25,MATCH(C2219,TasksList!$B$6:$B$25,0),1)),""),"")</f>
        <v/>
      </c>
      <c r="F2219" s="360" t="str">
        <f>IFERROR(IF(LEN(D2219)&gt;0,IF(LEN(INDEX(AdressBook!$D$6:$D$25,MATCH(D2219,AdressBook!$B$6:$B$25,0),1))=0,"",INDEX(AdressBook!$D$6:$D$25,MATCH(D2219,AdressBook!$B$6:$B$25,0),1)),""),"")</f>
        <v/>
      </c>
      <c r="G2219" s="361" t="str">
        <f>IFERROR(IF(LEN(INDEX(PlansAndNotes!$F$6:$F$4005,ROW(B2219)-ROW($C$3)))=0,"",INDEX(PlansAndNotes!$F$6:$F$4005,ROW(B2219)-ROW($C$3))),"")</f>
        <v/>
      </c>
      <c r="H2219" s="361" t="str">
        <f>IFERROR(IF(LEN(C2219)&gt;0,IF(LEN(INDEX(TasksList!$G$6:$G$25,MATCH(C2219,TasksList!$B$6:$B$25,0),1))=0,"",INDEX(TasksList!$G$6:$G$25,MATCH(C2219,TasksList!$B$6:$B$25,0),1)),""),"")</f>
        <v/>
      </c>
      <c r="N2219" s="362" t="str">
        <f>IFERROR(IF(LEN(INDEX(PlansAndNotes!$D$6:$D$4005,ROW(B2219)-ROW($C$3)))=0,"",INDEX(PlansAndNotes!$D$6:$D$4005,ROW(B2219)-ROW($C$3))),"")</f>
        <v/>
      </c>
      <c r="O2219" s="165" t="str">
        <f t="shared" si="245"/>
        <v/>
      </c>
      <c r="P2219" s="363" t="str">
        <f>IFERROR(IF(LEN(INDEX(PlansAndNotes!$E$6:$E$4005,ROW(B2219)-ROW($C$3)))=0,"",INDEX(PlansAndNotes!$E$6:$E$4005,ROW(B2219)-ROW($C$3))),"")</f>
        <v/>
      </c>
      <c r="Q2219" s="363" t="str">
        <f>IFERROR(IF(LEN(INDEX(PlansAndNotes!$G$6:$G$4005,ROW(B2219)-ROW($C$3)))=0,"",INDEX(PlansAndNotes!$G$6:$G$4005,ROW(B2219)-ROW($C$3))),"")</f>
        <v/>
      </c>
      <c r="R2219" s="361" t="str">
        <f>IFERROR(IF(LEN(D2219)&gt;0,IF(LEN(INDEX(AdressBook!$C$6:$C$25,MATCH(D2219,AdressBook!$B$6:$B$25,0),1))=0,"",INDEX(AdressBook!$C$6:$C$25,MATCH(D2219,AdressBook!$B$6:$B$25,0),1)),""),"")</f>
        <v/>
      </c>
      <c r="S2219" s="165">
        <f>IF(LEN(C2219)&gt;0,IFERROR(IF(MATCH(C2219,C2220:$C$4004,0)&gt;0,-1,ROW(S2219)-ROW($S$3)),ROW(S2219)-ROW($S$3)),-1)</f>
        <v>-1</v>
      </c>
      <c r="T2219" s="165">
        <f t="shared" si="246"/>
        <v>0</v>
      </c>
      <c r="U2219" s="165" t="str">
        <f t="shared" si="247"/>
        <v/>
      </c>
      <c r="V2219" s="165" t="str">
        <f>IFERROR(IF(OR(C2219="",S2219&lt;0),"",IF(SUBTOTAL(3,C2219:C2219)=0,-1,SUBTOTAL(3,$C$4:C2219))),"")</f>
        <v/>
      </c>
      <c r="W2219" s="156" t="str">
        <f t="array" ref="W2219">IF(LEN(C2219)&gt;0,IFERROR(IF(MATCH(C2219,$C$3:$C2218,0)&gt;0,N2219-INDEX($N$3:N2218,SUMPRODUCT(MAX(ROW($C$3:$C2218)*(C2219=$C$3:$C2218)))-2,1),""),""),"")</f>
        <v/>
      </c>
      <c r="X2219" s="156">
        <f t="shared" ca="1" si="248"/>
        <v>1</v>
      </c>
      <c r="Y2219" s="156">
        <f t="shared" ca="1" si="249"/>
        <v>1</v>
      </c>
    </row>
    <row r="2220" spans="2:25" hidden="1" x14ac:dyDescent="0.25">
      <c r="B2220" s="390" t="str">
        <f>IFERROR(IF(LEN(INDEX(PlansAndNotes!$B$6:$B$2005,ROW(A2220)-ROW($B$3)))=0,"",INDEX(PlansAndNotes!$B$6:$B$2005,ROW(A2220)-ROW($B$3))),"")</f>
        <v/>
      </c>
      <c r="C2220" s="387" t="str">
        <f t="shared" si="250"/>
        <v/>
      </c>
      <c r="D2220" s="361" t="str">
        <f>IFERROR(IF(LEN(C2220)&gt;0,IF(LEN(INDEX(TasksList!$C$6:$C$25,MATCH(C2220,TasksList!$B$6:$B$25,0),1))=0,"",INDEX(TasksList!$C$6:$C$25,MATCH(C2220,TasksList!$B$6:$B$25,0),1)),""),"")</f>
        <v/>
      </c>
      <c r="E2220" s="361" t="str">
        <f>IFERROR(IF(LEN(C2220)&gt;0,IF(LEN(INDEX(TasksList!$F$6:$F$25,MATCH(C2220,TasksList!$B$6:$B$25,0),1))=0,"not set!",INDEX(TasksList!$F$6:$F$25,MATCH(C2220,TasksList!$B$6:$B$25,0),1)),""),"")</f>
        <v/>
      </c>
      <c r="F2220" s="360" t="str">
        <f>IFERROR(IF(LEN(D2220)&gt;0,IF(LEN(INDEX(AdressBook!$D$6:$D$25,MATCH(D2220,AdressBook!$B$6:$B$25,0),1))=0,"",INDEX(AdressBook!$D$6:$D$25,MATCH(D2220,AdressBook!$B$6:$B$25,0),1)),""),"")</f>
        <v/>
      </c>
      <c r="G2220" s="361" t="str">
        <f>IFERROR(IF(LEN(INDEX(PlansAndNotes!$F$6:$F$4005,ROW(B2220)-ROW($C$3)))=0,"",INDEX(PlansAndNotes!$F$6:$F$4005,ROW(B2220)-ROW($C$3))),"")</f>
        <v/>
      </c>
      <c r="H2220" s="361" t="str">
        <f>IFERROR(IF(LEN(C2220)&gt;0,IF(LEN(INDEX(TasksList!$G$6:$G$25,MATCH(C2220,TasksList!$B$6:$B$25,0),1))=0,"",INDEX(TasksList!$G$6:$G$25,MATCH(C2220,TasksList!$B$6:$B$25,0),1)),""),"")</f>
        <v/>
      </c>
      <c r="N2220" s="362" t="str">
        <f>IFERROR(IF(LEN(INDEX(PlansAndNotes!$D$6:$D$4005,ROW(B2220)-ROW($C$3)))=0,"",INDEX(PlansAndNotes!$D$6:$D$4005,ROW(B2220)-ROW($C$3))),"")</f>
        <v/>
      </c>
      <c r="O2220" s="165" t="str">
        <f t="shared" si="245"/>
        <v/>
      </c>
      <c r="P2220" s="363" t="str">
        <f>IFERROR(IF(LEN(INDEX(PlansAndNotes!$E$6:$E$4005,ROW(B2220)-ROW($C$3)))=0,"",INDEX(PlansAndNotes!$E$6:$E$4005,ROW(B2220)-ROW($C$3))),"")</f>
        <v/>
      </c>
      <c r="Q2220" s="363" t="str">
        <f>IFERROR(IF(LEN(INDEX(PlansAndNotes!$G$6:$G$4005,ROW(B2220)-ROW($C$3)))=0,"",INDEX(PlansAndNotes!$G$6:$G$4005,ROW(B2220)-ROW($C$3))),"")</f>
        <v/>
      </c>
      <c r="R2220" s="361" t="str">
        <f>IFERROR(IF(LEN(D2220)&gt;0,IF(LEN(INDEX(AdressBook!$C$6:$C$25,MATCH(D2220,AdressBook!$B$6:$B$25,0),1))=0,"",INDEX(AdressBook!$C$6:$C$25,MATCH(D2220,AdressBook!$B$6:$B$25,0),1)),""),"")</f>
        <v/>
      </c>
      <c r="S2220" s="165">
        <f>IF(LEN(C2220)&gt;0,IFERROR(IF(MATCH(C2220,C2221:$C$4004,0)&gt;0,-1,ROW(S2220)-ROW($S$3)),ROW(S2220)-ROW($S$3)),-1)</f>
        <v>-1</v>
      </c>
      <c r="T2220" s="165">
        <f t="shared" si="246"/>
        <v>0</v>
      </c>
      <c r="U2220" s="165" t="str">
        <f t="shared" si="247"/>
        <v/>
      </c>
      <c r="V2220" s="165" t="str">
        <f>IFERROR(IF(OR(C2220="",S2220&lt;0),"",IF(SUBTOTAL(3,C2220:C2220)=0,-1,SUBTOTAL(3,$C$4:C2220))),"")</f>
        <v/>
      </c>
      <c r="W2220" s="156" t="str">
        <f t="array" ref="W2220">IF(LEN(C2220)&gt;0,IFERROR(IF(MATCH(C2220,$C$3:$C2219,0)&gt;0,N2220-INDEX($N$3:N2219,SUMPRODUCT(MAX(ROW($C$3:$C2219)*(C2220=$C$3:$C2219)))-2,1),""),""),"")</f>
        <v/>
      </c>
      <c r="X2220" s="156">
        <f t="shared" ca="1" si="248"/>
        <v>1</v>
      </c>
      <c r="Y2220" s="156">
        <f t="shared" ca="1" si="249"/>
        <v>1</v>
      </c>
    </row>
    <row r="2221" spans="2:25" hidden="1" x14ac:dyDescent="0.25">
      <c r="B2221" s="390" t="str">
        <f>IFERROR(IF(LEN(INDEX(PlansAndNotes!$B$6:$B$2005,ROW(A2221)-ROW($B$3)))=0,"",INDEX(PlansAndNotes!$B$6:$B$2005,ROW(A2221)-ROW($B$3))),"")</f>
        <v/>
      </c>
      <c r="C2221" s="387" t="str">
        <f t="shared" si="250"/>
        <v/>
      </c>
      <c r="D2221" s="361" t="str">
        <f>IFERROR(IF(LEN(C2221)&gt;0,IF(LEN(INDEX(TasksList!$C$6:$C$25,MATCH(C2221,TasksList!$B$6:$B$25,0),1))=0,"",INDEX(TasksList!$C$6:$C$25,MATCH(C2221,TasksList!$B$6:$B$25,0),1)),""),"")</f>
        <v/>
      </c>
      <c r="E2221" s="361" t="str">
        <f>IFERROR(IF(LEN(C2221)&gt;0,IF(LEN(INDEX(TasksList!$F$6:$F$25,MATCH(C2221,TasksList!$B$6:$B$25,0),1))=0,"not set!",INDEX(TasksList!$F$6:$F$25,MATCH(C2221,TasksList!$B$6:$B$25,0),1)),""),"")</f>
        <v/>
      </c>
      <c r="F2221" s="360" t="str">
        <f>IFERROR(IF(LEN(D2221)&gt;0,IF(LEN(INDEX(AdressBook!$D$6:$D$25,MATCH(D2221,AdressBook!$B$6:$B$25,0),1))=0,"",INDEX(AdressBook!$D$6:$D$25,MATCH(D2221,AdressBook!$B$6:$B$25,0),1)),""),"")</f>
        <v/>
      </c>
      <c r="G2221" s="361" t="str">
        <f>IFERROR(IF(LEN(INDEX(PlansAndNotes!$F$6:$F$4005,ROW(B2221)-ROW($C$3)))=0,"",INDEX(PlansAndNotes!$F$6:$F$4005,ROW(B2221)-ROW($C$3))),"")</f>
        <v/>
      </c>
      <c r="H2221" s="361" t="str">
        <f>IFERROR(IF(LEN(C2221)&gt;0,IF(LEN(INDEX(TasksList!$G$6:$G$25,MATCH(C2221,TasksList!$B$6:$B$25,0),1))=0,"",INDEX(TasksList!$G$6:$G$25,MATCH(C2221,TasksList!$B$6:$B$25,0),1)),""),"")</f>
        <v/>
      </c>
      <c r="N2221" s="362" t="str">
        <f>IFERROR(IF(LEN(INDEX(PlansAndNotes!$D$6:$D$4005,ROW(B2221)-ROW($C$3)))=0,"",INDEX(PlansAndNotes!$D$6:$D$4005,ROW(B2221)-ROW($C$3))),"")</f>
        <v/>
      </c>
      <c r="O2221" s="165" t="str">
        <f t="shared" si="245"/>
        <v/>
      </c>
      <c r="P2221" s="363" t="str">
        <f>IFERROR(IF(LEN(INDEX(PlansAndNotes!$E$6:$E$4005,ROW(B2221)-ROW($C$3)))=0,"",INDEX(PlansAndNotes!$E$6:$E$4005,ROW(B2221)-ROW($C$3))),"")</f>
        <v/>
      </c>
      <c r="Q2221" s="363" t="str">
        <f>IFERROR(IF(LEN(INDEX(PlansAndNotes!$G$6:$G$4005,ROW(B2221)-ROW($C$3)))=0,"",INDEX(PlansAndNotes!$G$6:$G$4005,ROW(B2221)-ROW($C$3))),"")</f>
        <v/>
      </c>
      <c r="R2221" s="361" t="str">
        <f>IFERROR(IF(LEN(D2221)&gt;0,IF(LEN(INDEX(AdressBook!$C$6:$C$25,MATCH(D2221,AdressBook!$B$6:$B$25,0),1))=0,"",INDEX(AdressBook!$C$6:$C$25,MATCH(D2221,AdressBook!$B$6:$B$25,0),1)),""),"")</f>
        <v/>
      </c>
      <c r="S2221" s="165">
        <f>IF(LEN(C2221)&gt;0,IFERROR(IF(MATCH(C2221,C2222:$C$4004,0)&gt;0,-1,ROW(S2221)-ROW($S$3)),ROW(S2221)-ROW($S$3)),-1)</f>
        <v>-1</v>
      </c>
      <c r="T2221" s="165">
        <f t="shared" si="246"/>
        <v>0</v>
      </c>
      <c r="U2221" s="165" t="str">
        <f t="shared" si="247"/>
        <v/>
      </c>
      <c r="V2221" s="165" t="str">
        <f>IFERROR(IF(OR(C2221="",S2221&lt;0),"",IF(SUBTOTAL(3,C2221:C2221)=0,-1,SUBTOTAL(3,$C$4:C2221))),"")</f>
        <v/>
      </c>
      <c r="W2221" s="156" t="str">
        <f t="array" ref="W2221">IF(LEN(C2221)&gt;0,IFERROR(IF(MATCH(C2221,$C$3:$C2220,0)&gt;0,N2221-INDEX($N$3:N2220,SUMPRODUCT(MAX(ROW($C$3:$C2220)*(C2221=$C$3:$C2220)))-2,1),""),""),"")</f>
        <v/>
      </c>
      <c r="X2221" s="156">
        <f t="shared" ca="1" si="248"/>
        <v>1</v>
      </c>
      <c r="Y2221" s="156">
        <f t="shared" ca="1" si="249"/>
        <v>1</v>
      </c>
    </row>
    <row r="2222" spans="2:25" hidden="1" x14ac:dyDescent="0.25">
      <c r="B2222" s="390" t="str">
        <f>IFERROR(IF(LEN(INDEX(PlansAndNotes!$B$6:$B$2005,ROW(A2222)-ROW($B$3)))=0,"",INDEX(PlansAndNotes!$B$6:$B$2005,ROW(A2222)-ROW($B$3))),"")</f>
        <v/>
      </c>
      <c r="C2222" s="387" t="str">
        <f t="shared" si="250"/>
        <v/>
      </c>
      <c r="D2222" s="361" t="str">
        <f>IFERROR(IF(LEN(C2222)&gt;0,IF(LEN(INDEX(TasksList!$C$6:$C$25,MATCH(C2222,TasksList!$B$6:$B$25,0),1))=0,"",INDEX(TasksList!$C$6:$C$25,MATCH(C2222,TasksList!$B$6:$B$25,0),1)),""),"")</f>
        <v/>
      </c>
      <c r="E2222" s="361" t="str">
        <f>IFERROR(IF(LEN(C2222)&gt;0,IF(LEN(INDEX(TasksList!$F$6:$F$25,MATCH(C2222,TasksList!$B$6:$B$25,0),1))=0,"not set!",INDEX(TasksList!$F$6:$F$25,MATCH(C2222,TasksList!$B$6:$B$25,0),1)),""),"")</f>
        <v/>
      </c>
      <c r="F2222" s="360" t="str">
        <f>IFERROR(IF(LEN(D2222)&gt;0,IF(LEN(INDEX(AdressBook!$D$6:$D$25,MATCH(D2222,AdressBook!$B$6:$B$25,0),1))=0,"",INDEX(AdressBook!$D$6:$D$25,MATCH(D2222,AdressBook!$B$6:$B$25,0),1)),""),"")</f>
        <v/>
      </c>
      <c r="G2222" s="361" t="str">
        <f>IFERROR(IF(LEN(INDEX(PlansAndNotes!$F$6:$F$4005,ROW(B2222)-ROW($C$3)))=0,"",INDEX(PlansAndNotes!$F$6:$F$4005,ROW(B2222)-ROW($C$3))),"")</f>
        <v/>
      </c>
      <c r="H2222" s="361" t="str">
        <f>IFERROR(IF(LEN(C2222)&gt;0,IF(LEN(INDEX(TasksList!$G$6:$G$25,MATCH(C2222,TasksList!$B$6:$B$25,0),1))=0,"",INDEX(TasksList!$G$6:$G$25,MATCH(C2222,TasksList!$B$6:$B$25,0),1)),""),"")</f>
        <v/>
      </c>
      <c r="N2222" s="362" t="str">
        <f>IFERROR(IF(LEN(INDEX(PlansAndNotes!$D$6:$D$4005,ROW(B2222)-ROW($C$3)))=0,"",INDEX(PlansAndNotes!$D$6:$D$4005,ROW(B2222)-ROW($C$3))),"")</f>
        <v/>
      </c>
      <c r="O2222" s="165" t="str">
        <f t="shared" si="245"/>
        <v/>
      </c>
      <c r="P2222" s="363" t="str">
        <f>IFERROR(IF(LEN(INDEX(PlansAndNotes!$E$6:$E$4005,ROW(B2222)-ROW($C$3)))=0,"",INDEX(PlansAndNotes!$E$6:$E$4005,ROW(B2222)-ROW($C$3))),"")</f>
        <v/>
      </c>
      <c r="Q2222" s="363" t="str">
        <f>IFERROR(IF(LEN(INDEX(PlansAndNotes!$G$6:$G$4005,ROW(B2222)-ROW($C$3)))=0,"",INDEX(PlansAndNotes!$G$6:$G$4005,ROW(B2222)-ROW($C$3))),"")</f>
        <v/>
      </c>
      <c r="R2222" s="361" t="str">
        <f>IFERROR(IF(LEN(D2222)&gt;0,IF(LEN(INDEX(AdressBook!$C$6:$C$25,MATCH(D2222,AdressBook!$B$6:$B$25,0),1))=0,"",INDEX(AdressBook!$C$6:$C$25,MATCH(D2222,AdressBook!$B$6:$B$25,0),1)),""),"")</f>
        <v/>
      </c>
      <c r="S2222" s="165">
        <f>IF(LEN(C2222)&gt;0,IFERROR(IF(MATCH(C2222,C2223:$C$4004,0)&gt;0,-1,ROW(S2222)-ROW($S$3)),ROW(S2222)-ROW($S$3)),-1)</f>
        <v>-1</v>
      </c>
      <c r="T2222" s="165">
        <f t="shared" si="246"/>
        <v>0</v>
      </c>
      <c r="U2222" s="165" t="str">
        <f t="shared" si="247"/>
        <v/>
      </c>
      <c r="V2222" s="165" t="str">
        <f>IFERROR(IF(OR(C2222="",S2222&lt;0),"",IF(SUBTOTAL(3,C2222:C2222)=0,-1,SUBTOTAL(3,$C$4:C2222))),"")</f>
        <v/>
      </c>
      <c r="W2222" s="156" t="str">
        <f t="array" ref="W2222">IF(LEN(C2222)&gt;0,IFERROR(IF(MATCH(C2222,$C$3:$C2221,0)&gt;0,N2222-INDEX($N$3:N2221,SUMPRODUCT(MAX(ROW($C$3:$C2221)*(C2222=$C$3:$C2221)))-2,1),""),""),"")</f>
        <v/>
      </c>
      <c r="X2222" s="156">
        <f t="shared" ca="1" si="248"/>
        <v>1</v>
      </c>
      <c r="Y2222" s="156">
        <f t="shared" ca="1" si="249"/>
        <v>1</v>
      </c>
    </row>
    <row r="2223" spans="2:25" hidden="1" x14ac:dyDescent="0.25">
      <c r="B2223" s="390" t="str">
        <f>IFERROR(IF(LEN(INDEX(PlansAndNotes!$B$6:$B$2005,ROW(A2223)-ROW($B$3)))=0,"",INDEX(PlansAndNotes!$B$6:$B$2005,ROW(A2223)-ROW($B$3))),"")</f>
        <v/>
      </c>
      <c r="C2223" s="387" t="str">
        <f t="shared" si="250"/>
        <v/>
      </c>
      <c r="D2223" s="361" t="str">
        <f>IFERROR(IF(LEN(C2223)&gt;0,IF(LEN(INDEX(TasksList!$C$6:$C$25,MATCH(C2223,TasksList!$B$6:$B$25,0),1))=0,"",INDEX(TasksList!$C$6:$C$25,MATCH(C2223,TasksList!$B$6:$B$25,0),1)),""),"")</f>
        <v/>
      </c>
      <c r="E2223" s="361" t="str">
        <f>IFERROR(IF(LEN(C2223)&gt;0,IF(LEN(INDEX(TasksList!$F$6:$F$25,MATCH(C2223,TasksList!$B$6:$B$25,0),1))=0,"not set!",INDEX(TasksList!$F$6:$F$25,MATCH(C2223,TasksList!$B$6:$B$25,0),1)),""),"")</f>
        <v/>
      </c>
      <c r="F2223" s="360" t="str">
        <f>IFERROR(IF(LEN(D2223)&gt;0,IF(LEN(INDEX(AdressBook!$D$6:$D$25,MATCH(D2223,AdressBook!$B$6:$B$25,0),1))=0,"",INDEX(AdressBook!$D$6:$D$25,MATCH(D2223,AdressBook!$B$6:$B$25,0),1)),""),"")</f>
        <v/>
      </c>
      <c r="G2223" s="361" t="str">
        <f>IFERROR(IF(LEN(INDEX(PlansAndNotes!$F$6:$F$4005,ROW(B2223)-ROW($C$3)))=0,"",INDEX(PlansAndNotes!$F$6:$F$4005,ROW(B2223)-ROW($C$3))),"")</f>
        <v/>
      </c>
      <c r="H2223" s="361" t="str">
        <f>IFERROR(IF(LEN(C2223)&gt;0,IF(LEN(INDEX(TasksList!$G$6:$G$25,MATCH(C2223,TasksList!$B$6:$B$25,0),1))=0,"",INDEX(TasksList!$G$6:$G$25,MATCH(C2223,TasksList!$B$6:$B$25,0),1)),""),"")</f>
        <v/>
      </c>
      <c r="N2223" s="362" t="str">
        <f>IFERROR(IF(LEN(INDEX(PlansAndNotes!$D$6:$D$4005,ROW(B2223)-ROW($C$3)))=0,"",INDEX(PlansAndNotes!$D$6:$D$4005,ROW(B2223)-ROW($C$3))),"")</f>
        <v/>
      </c>
      <c r="O2223" s="165" t="str">
        <f t="shared" si="245"/>
        <v/>
      </c>
      <c r="P2223" s="363" t="str">
        <f>IFERROR(IF(LEN(INDEX(PlansAndNotes!$E$6:$E$4005,ROW(B2223)-ROW($C$3)))=0,"",INDEX(PlansAndNotes!$E$6:$E$4005,ROW(B2223)-ROW($C$3))),"")</f>
        <v/>
      </c>
      <c r="Q2223" s="363" t="str">
        <f>IFERROR(IF(LEN(INDEX(PlansAndNotes!$G$6:$G$4005,ROW(B2223)-ROW($C$3)))=0,"",INDEX(PlansAndNotes!$G$6:$G$4005,ROW(B2223)-ROW($C$3))),"")</f>
        <v/>
      </c>
      <c r="R2223" s="361" t="str">
        <f>IFERROR(IF(LEN(D2223)&gt;0,IF(LEN(INDEX(AdressBook!$C$6:$C$25,MATCH(D2223,AdressBook!$B$6:$B$25,0),1))=0,"",INDEX(AdressBook!$C$6:$C$25,MATCH(D2223,AdressBook!$B$6:$B$25,0),1)),""),"")</f>
        <v/>
      </c>
      <c r="S2223" s="165">
        <f>IF(LEN(C2223)&gt;0,IFERROR(IF(MATCH(C2223,C2224:$C$4004,0)&gt;0,-1,ROW(S2223)-ROW($S$3)),ROW(S2223)-ROW($S$3)),-1)</f>
        <v>-1</v>
      </c>
      <c r="T2223" s="165">
        <f t="shared" si="246"/>
        <v>0</v>
      </c>
      <c r="U2223" s="165" t="str">
        <f t="shared" si="247"/>
        <v/>
      </c>
      <c r="V2223" s="165" t="str">
        <f>IFERROR(IF(OR(C2223="",S2223&lt;0),"",IF(SUBTOTAL(3,C2223:C2223)=0,-1,SUBTOTAL(3,$C$4:C2223))),"")</f>
        <v/>
      </c>
      <c r="W2223" s="156" t="str">
        <f t="array" ref="W2223">IF(LEN(C2223)&gt;0,IFERROR(IF(MATCH(C2223,$C$3:$C2222,0)&gt;0,N2223-INDEX($N$3:N2222,SUMPRODUCT(MAX(ROW($C$3:$C2222)*(C2223=$C$3:$C2222)))-2,1),""),""),"")</f>
        <v/>
      </c>
      <c r="X2223" s="156">
        <f t="shared" ca="1" si="248"/>
        <v>1</v>
      </c>
      <c r="Y2223" s="156">
        <f t="shared" ca="1" si="249"/>
        <v>1</v>
      </c>
    </row>
    <row r="2224" spans="2:25" hidden="1" x14ac:dyDescent="0.25">
      <c r="B2224" s="390" t="str">
        <f>IFERROR(IF(LEN(INDEX(PlansAndNotes!$B$6:$B$2005,ROW(A2224)-ROW($B$3)))=0,"",INDEX(PlansAndNotes!$B$6:$B$2005,ROW(A2224)-ROW($B$3))),"")</f>
        <v/>
      </c>
      <c r="C2224" s="387" t="str">
        <f t="shared" si="250"/>
        <v/>
      </c>
      <c r="D2224" s="361" t="str">
        <f>IFERROR(IF(LEN(C2224)&gt;0,IF(LEN(INDEX(TasksList!$C$6:$C$25,MATCH(C2224,TasksList!$B$6:$B$25,0),1))=0,"",INDEX(TasksList!$C$6:$C$25,MATCH(C2224,TasksList!$B$6:$B$25,0),1)),""),"")</f>
        <v/>
      </c>
      <c r="E2224" s="361" t="str">
        <f>IFERROR(IF(LEN(C2224)&gt;0,IF(LEN(INDEX(TasksList!$F$6:$F$25,MATCH(C2224,TasksList!$B$6:$B$25,0),1))=0,"not set!",INDEX(TasksList!$F$6:$F$25,MATCH(C2224,TasksList!$B$6:$B$25,0),1)),""),"")</f>
        <v/>
      </c>
      <c r="F2224" s="360" t="str">
        <f>IFERROR(IF(LEN(D2224)&gt;0,IF(LEN(INDEX(AdressBook!$D$6:$D$25,MATCH(D2224,AdressBook!$B$6:$B$25,0),1))=0,"",INDEX(AdressBook!$D$6:$D$25,MATCH(D2224,AdressBook!$B$6:$B$25,0),1)),""),"")</f>
        <v/>
      </c>
      <c r="G2224" s="361" t="str">
        <f>IFERROR(IF(LEN(INDEX(PlansAndNotes!$F$6:$F$4005,ROW(B2224)-ROW($C$3)))=0,"",INDEX(PlansAndNotes!$F$6:$F$4005,ROW(B2224)-ROW($C$3))),"")</f>
        <v/>
      </c>
      <c r="H2224" s="361" t="str">
        <f>IFERROR(IF(LEN(C2224)&gt;0,IF(LEN(INDEX(TasksList!$G$6:$G$25,MATCH(C2224,TasksList!$B$6:$B$25,0),1))=0,"",INDEX(TasksList!$G$6:$G$25,MATCH(C2224,TasksList!$B$6:$B$25,0),1)),""),"")</f>
        <v/>
      </c>
      <c r="N2224" s="362" t="str">
        <f>IFERROR(IF(LEN(INDEX(PlansAndNotes!$D$6:$D$4005,ROW(B2224)-ROW($C$3)))=0,"",INDEX(PlansAndNotes!$D$6:$D$4005,ROW(B2224)-ROW($C$3))),"")</f>
        <v/>
      </c>
      <c r="O2224" s="165" t="str">
        <f t="shared" si="245"/>
        <v/>
      </c>
      <c r="P2224" s="363" t="str">
        <f>IFERROR(IF(LEN(INDEX(PlansAndNotes!$E$6:$E$4005,ROW(B2224)-ROW($C$3)))=0,"",INDEX(PlansAndNotes!$E$6:$E$4005,ROW(B2224)-ROW($C$3))),"")</f>
        <v/>
      </c>
      <c r="Q2224" s="363" t="str">
        <f>IFERROR(IF(LEN(INDEX(PlansAndNotes!$G$6:$G$4005,ROW(B2224)-ROW($C$3)))=0,"",INDEX(PlansAndNotes!$G$6:$G$4005,ROW(B2224)-ROW($C$3))),"")</f>
        <v/>
      </c>
      <c r="R2224" s="361" t="str">
        <f>IFERROR(IF(LEN(D2224)&gt;0,IF(LEN(INDEX(AdressBook!$C$6:$C$25,MATCH(D2224,AdressBook!$B$6:$B$25,0),1))=0,"",INDEX(AdressBook!$C$6:$C$25,MATCH(D2224,AdressBook!$B$6:$B$25,0),1)),""),"")</f>
        <v/>
      </c>
      <c r="S2224" s="165">
        <f>IF(LEN(C2224)&gt;0,IFERROR(IF(MATCH(C2224,C2225:$C$4004,0)&gt;0,-1,ROW(S2224)-ROW($S$3)),ROW(S2224)-ROW($S$3)),-1)</f>
        <v>-1</v>
      </c>
      <c r="T2224" s="165">
        <f t="shared" si="246"/>
        <v>0</v>
      </c>
      <c r="U2224" s="165" t="str">
        <f t="shared" si="247"/>
        <v/>
      </c>
      <c r="V2224" s="165" t="str">
        <f>IFERROR(IF(OR(C2224="",S2224&lt;0),"",IF(SUBTOTAL(3,C2224:C2224)=0,-1,SUBTOTAL(3,$C$4:C2224))),"")</f>
        <v/>
      </c>
      <c r="W2224" s="156" t="str">
        <f t="array" ref="W2224">IF(LEN(C2224)&gt;0,IFERROR(IF(MATCH(C2224,$C$3:$C2223,0)&gt;0,N2224-INDEX($N$3:N2223,SUMPRODUCT(MAX(ROW($C$3:$C2223)*(C2224=$C$3:$C2223)))-2,1),""),""),"")</f>
        <v/>
      </c>
      <c r="X2224" s="156">
        <f t="shared" ca="1" si="248"/>
        <v>1</v>
      </c>
      <c r="Y2224" s="156">
        <f t="shared" ca="1" si="249"/>
        <v>1</v>
      </c>
    </row>
    <row r="2225" spans="2:25" hidden="1" x14ac:dyDescent="0.25">
      <c r="B2225" s="390" t="str">
        <f>IFERROR(IF(LEN(INDEX(PlansAndNotes!$B$6:$B$2005,ROW(A2225)-ROW($B$3)))=0,"",INDEX(PlansAndNotes!$B$6:$B$2005,ROW(A2225)-ROW($B$3))),"")</f>
        <v/>
      </c>
      <c r="C2225" s="387" t="str">
        <f t="shared" si="250"/>
        <v/>
      </c>
      <c r="D2225" s="361" t="str">
        <f>IFERROR(IF(LEN(C2225)&gt;0,IF(LEN(INDEX(TasksList!$C$6:$C$25,MATCH(C2225,TasksList!$B$6:$B$25,0),1))=0,"",INDEX(TasksList!$C$6:$C$25,MATCH(C2225,TasksList!$B$6:$B$25,0),1)),""),"")</f>
        <v/>
      </c>
      <c r="E2225" s="361" t="str">
        <f>IFERROR(IF(LEN(C2225)&gt;0,IF(LEN(INDEX(TasksList!$F$6:$F$25,MATCH(C2225,TasksList!$B$6:$B$25,0),1))=0,"not set!",INDEX(TasksList!$F$6:$F$25,MATCH(C2225,TasksList!$B$6:$B$25,0),1)),""),"")</f>
        <v/>
      </c>
      <c r="F2225" s="360" t="str">
        <f>IFERROR(IF(LEN(D2225)&gt;0,IF(LEN(INDEX(AdressBook!$D$6:$D$25,MATCH(D2225,AdressBook!$B$6:$B$25,0),1))=0,"",INDEX(AdressBook!$D$6:$D$25,MATCH(D2225,AdressBook!$B$6:$B$25,0),1)),""),"")</f>
        <v/>
      </c>
      <c r="G2225" s="361" t="str">
        <f>IFERROR(IF(LEN(INDEX(PlansAndNotes!$F$6:$F$4005,ROW(B2225)-ROW($C$3)))=0,"",INDEX(PlansAndNotes!$F$6:$F$4005,ROW(B2225)-ROW($C$3))),"")</f>
        <v/>
      </c>
      <c r="H2225" s="361" t="str">
        <f>IFERROR(IF(LEN(C2225)&gt;0,IF(LEN(INDEX(TasksList!$G$6:$G$25,MATCH(C2225,TasksList!$B$6:$B$25,0),1))=0,"",INDEX(TasksList!$G$6:$G$25,MATCH(C2225,TasksList!$B$6:$B$25,0),1)),""),"")</f>
        <v/>
      </c>
      <c r="N2225" s="362" t="str">
        <f>IFERROR(IF(LEN(INDEX(PlansAndNotes!$D$6:$D$4005,ROW(B2225)-ROW($C$3)))=0,"",INDEX(PlansAndNotes!$D$6:$D$4005,ROW(B2225)-ROW($C$3))),"")</f>
        <v/>
      </c>
      <c r="O2225" s="165" t="str">
        <f t="shared" si="245"/>
        <v/>
      </c>
      <c r="P2225" s="363" t="str">
        <f>IFERROR(IF(LEN(INDEX(PlansAndNotes!$E$6:$E$4005,ROW(B2225)-ROW($C$3)))=0,"",INDEX(PlansAndNotes!$E$6:$E$4005,ROW(B2225)-ROW($C$3))),"")</f>
        <v/>
      </c>
      <c r="Q2225" s="363" t="str">
        <f>IFERROR(IF(LEN(INDEX(PlansAndNotes!$G$6:$G$4005,ROW(B2225)-ROW($C$3)))=0,"",INDEX(PlansAndNotes!$G$6:$G$4005,ROW(B2225)-ROW($C$3))),"")</f>
        <v/>
      </c>
      <c r="R2225" s="361" t="str">
        <f>IFERROR(IF(LEN(D2225)&gt;0,IF(LEN(INDEX(AdressBook!$C$6:$C$25,MATCH(D2225,AdressBook!$B$6:$B$25,0),1))=0,"",INDEX(AdressBook!$C$6:$C$25,MATCH(D2225,AdressBook!$B$6:$B$25,0),1)),""),"")</f>
        <v/>
      </c>
      <c r="S2225" s="165">
        <f>IF(LEN(C2225)&gt;0,IFERROR(IF(MATCH(C2225,C2226:$C$4004,0)&gt;0,-1,ROW(S2225)-ROW($S$3)),ROW(S2225)-ROW($S$3)),-1)</f>
        <v>-1</v>
      </c>
      <c r="T2225" s="165">
        <f t="shared" si="246"/>
        <v>0</v>
      </c>
      <c r="U2225" s="165" t="str">
        <f t="shared" si="247"/>
        <v/>
      </c>
      <c r="V2225" s="165" t="str">
        <f>IFERROR(IF(OR(C2225="",S2225&lt;0),"",IF(SUBTOTAL(3,C2225:C2225)=0,-1,SUBTOTAL(3,$C$4:C2225))),"")</f>
        <v/>
      </c>
      <c r="W2225" s="156" t="str">
        <f t="array" ref="W2225">IF(LEN(C2225)&gt;0,IFERROR(IF(MATCH(C2225,$C$3:$C2224,0)&gt;0,N2225-INDEX($N$3:N2224,SUMPRODUCT(MAX(ROW($C$3:$C2224)*(C2225=$C$3:$C2224)))-2,1),""),""),"")</f>
        <v/>
      </c>
      <c r="X2225" s="156">
        <f t="shared" ca="1" si="248"/>
        <v>1</v>
      </c>
      <c r="Y2225" s="156">
        <f t="shared" ca="1" si="249"/>
        <v>1</v>
      </c>
    </row>
    <row r="2226" spans="2:25" hidden="1" x14ac:dyDescent="0.25">
      <c r="B2226" s="390" t="str">
        <f>IFERROR(IF(LEN(INDEX(PlansAndNotes!$B$6:$B$2005,ROW(A2226)-ROW($B$3)))=0,"",INDEX(PlansAndNotes!$B$6:$B$2005,ROW(A2226)-ROW($B$3))),"")</f>
        <v/>
      </c>
      <c r="C2226" s="387" t="str">
        <f t="shared" si="250"/>
        <v/>
      </c>
      <c r="D2226" s="361" t="str">
        <f>IFERROR(IF(LEN(C2226)&gt;0,IF(LEN(INDEX(TasksList!$C$6:$C$25,MATCH(C2226,TasksList!$B$6:$B$25,0),1))=0,"",INDEX(TasksList!$C$6:$C$25,MATCH(C2226,TasksList!$B$6:$B$25,0),1)),""),"")</f>
        <v/>
      </c>
      <c r="E2226" s="361" t="str">
        <f>IFERROR(IF(LEN(C2226)&gt;0,IF(LEN(INDEX(TasksList!$F$6:$F$25,MATCH(C2226,TasksList!$B$6:$B$25,0),1))=0,"not set!",INDEX(TasksList!$F$6:$F$25,MATCH(C2226,TasksList!$B$6:$B$25,0),1)),""),"")</f>
        <v/>
      </c>
      <c r="F2226" s="360" t="str">
        <f>IFERROR(IF(LEN(D2226)&gt;0,IF(LEN(INDEX(AdressBook!$D$6:$D$25,MATCH(D2226,AdressBook!$B$6:$B$25,0),1))=0,"",INDEX(AdressBook!$D$6:$D$25,MATCH(D2226,AdressBook!$B$6:$B$25,0),1)),""),"")</f>
        <v/>
      </c>
      <c r="G2226" s="361" t="str">
        <f>IFERROR(IF(LEN(INDEX(PlansAndNotes!$F$6:$F$4005,ROW(B2226)-ROW($C$3)))=0,"",INDEX(PlansAndNotes!$F$6:$F$4005,ROW(B2226)-ROW($C$3))),"")</f>
        <v/>
      </c>
      <c r="H2226" s="361" t="str">
        <f>IFERROR(IF(LEN(C2226)&gt;0,IF(LEN(INDEX(TasksList!$G$6:$G$25,MATCH(C2226,TasksList!$B$6:$B$25,0),1))=0,"",INDEX(TasksList!$G$6:$G$25,MATCH(C2226,TasksList!$B$6:$B$25,0),1)),""),"")</f>
        <v/>
      </c>
      <c r="N2226" s="362" t="str">
        <f>IFERROR(IF(LEN(INDEX(PlansAndNotes!$D$6:$D$4005,ROW(B2226)-ROW($C$3)))=0,"",INDEX(PlansAndNotes!$D$6:$D$4005,ROW(B2226)-ROW($C$3))),"")</f>
        <v/>
      </c>
      <c r="O2226" s="165" t="str">
        <f t="shared" si="245"/>
        <v/>
      </c>
      <c r="P2226" s="363" t="str">
        <f>IFERROR(IF(LEN(INDEX(PlansAndNotes!$E$6:$E$4005,ROW(B2226)-ROW($C$3)))=0,"",INDEX(PlansAndNotes!$E$6:$E$4005,ROW(B2226)-ROW($C$3))),"")</f>
        <v/>
      </c>
      <c r="Q2226" s="363" t="str">
        <f>IFERROR(IF(LEN(INDEX(PlansAndNotes!$G$6:$G$4005,ROW(B2226)-ROW($C$3)))=0,"",INDEX(PlansAndNotes!$G$6:$G$4005,ROW(B2226)-ROW($C$3))),"")</f>
        <v/>
      </c>
      <c r="R2226" s="361" t="str">
        <f>IFERROR(IF(LEN(D2226)&gt;0,IF(LEN(INDEX(AdressBook!$C$6:$C$25,MATCH(D2226,AdressBook!$B$6:$B$25,0),1))=0,"",INDEX(AdressBook!$C$6:$C$25,MATCH(D2226,AdressBook!$B$6:$B$25,0),1)),""),"")</f>
        <v/>
      </c>
      <c r="S2226" s="165">
        <f>IF(LEN(C2226)&gt;0,IFERROR(IF(MATCH(C2226,C2227:$C$4004,0)&gt;0,-1,ROW(S2226)-ROW($S$3)),ROW(S2226)-ROW($S$3)),-1)</f>
        <v>-1</v>
      </c>
      <c r="T2226" s="165">
        <f t="shared" si="246"/>
        <v>0</v>
      </c>
      <c r="U2226" s="165" t="str">
        <f t="shared" si="247"/>
        <v/>
      </c>
      <c r="V2226" s="165" t="str">
        <f>IFERROR(IF(OR(C2226="",S2226&lt;0),"",IF(SUBTOTAL(3,C2226:C2226)=0,-1,SUBTOTAL(3,$C$4:C2226))),"")</f>
        <v/>
      </c>
      <c r="W2226" s="156" t="str">
        <f t="array" ref="W2226">IF(LEN(C2226)&gt;0,IFERROR(IF(MATCH(C2226,$C$3:$C2225,0)&gt;0,N2226-INDEX($N$3:N2225,SUMPRODUCT(MAX(ROW($C$3:$C2225)*(C2226=$C$3:$C2225)))-2,1),""),""),"")</f>
        <v/>
      </c>
      <c r="X2226" s="156">
        <f t="shared" ca="1" si="248"/>
        <v>1</v>
      </c>
      <c r="Y2226" s="156">
        <f t="shared" ca="1" si="249"/>
        <v>1</v>
      </c>
    </row>
    <row r="2227" spans="2:25" hidden="1" x14ac:dyDescent="0.25">
      <c r="B2227" s="390" t="str">
        <f>IFERROR(IF(LEN(INDEX(PlansAndNotes!$B$6:$B$2005,ROW(A2227)-ROW($B$3)))=0,"",INDEX(PlansAndNotes!$B$6:$B$2005,ROW(A2227)-ROW($B$3))),"")</f>
        <v/>
      </c>
      <c r="C2227" s="387" t="str">
        <f t="shared" si="250"/>
        <v/>
      </c>
      <c r="D2227" s="361" t="str">
        <f>IFERROR(IF(LEN(C2227)&gt;0,IF(LEN(INDEX(TasksList!$C$6:$C$25,MATCH(C2227,TasksList!$B$6:$B$25,0),1))=0,"",INDEX(TasksList!$C$6:$C$25,MATCH(C2227,TasksList!$B$6:$B$25,0),1)),""),"")</f>
        <v/>
      </c>
      <c r="E2227" s="361" t="str">
        <f>IFERROR(IF(LEN(C2227)&gt;0,IF(LEN(INDEX(TasksList!$F$6:$F$25,MATCH(C2227,TasksList!$B$6:$B$25,0),1))=0,"not set!",INDEX(TasksList!$F$6:$F$25,MATCH(C2227,TasksList!$B$6:$B$25,0),1)),""),"")</f>
        <v/>
      </c>
      <c r="F2227" s="360" t="str">
        <f>IFERROR(IF(LEN(D2227)&gt;0,IF(LEN(INDEX(AdressBook!$D$6:$D$25,MATCH(D2227,AdressBook!$B$6:$B$25,0),1))=0,"",INDEX(AdressBook!$D$6:$D$25,MATCH(D2227,AdressBook!$B$6:$B$25,0),1)),""),"")</f>
        <v/>
      </c>
      <c r="G2227" s="361" t="str">
        <f>IFERROR(IF(LEN(INDEX(PlansAndNotes!$F$6:$F$4005,ROW(B2227)-ROW($C$3)))=0,"",INDEX(PlansAndNotes!$F$6:$F$4005,ROW(B2227)-ROW($C$3))),"")</f>
        <v/>
      </c>
      <c r="H2227" s="361" t="str">
        <f>IFERROR(IF(LEN(C2227)&gt;0,IF(LEN(INDEX(TasksList!$G$6:$G$25,MATCH(C2227,TasksList!$B$6:$B$25,0),1))=0,"",INDEX(TasksList!$G$6:$G$25,MATCH(C2227,TasksList!$B$6:$B$25,0),1)),""),"")</f>
        <v/>
      </c>
      <c r="N2227" s="362" t="str">
        <f>IFERROR(IF(LEN(INDEX(PlansAndNotes!$D$6:$D$4005,ROW(B2227)-ROW($C$3)))=0,"",INDEX(PlansAndNotes!$D$6:$D$4005,ROW(B2227)-ROW($C$3))),"")</f>
        <v/>
      </c>
      <c r="O2227" s="165" t="str">
        <f t="shared" si="245"/>
        <v/>
      </c>
      <c r="P2227" s="363" t="str">
        <f>IFERROR(IF(LEN(INDEX(PlansAndNotes!$E$6:$E$4005,ROW(B2227)-ROW($C$3)))=0,"",INDEX(PlansAndNotes!$E$6:$E$4005,ROW(B2227)-ROW($C$3))),"")</f>
        <v/>
      </c>
      <c r="Q2227" s="363" t="str">
        <f>IFERROR(IF(LEN(INDEX(PlansAndNotes!$G$6:$G$4005,ROW(B2227)-ROW($C$3)))=0,"",INDEX(PlansAndNotes!$G$6:$G$4005,ROW(B2227)-ROW($C$3))),"")</f>
        <v/>
      </c>
      <c r="R2227" s="361" t="str">
        <f>IFERROR(IF(LEN(D2227)&gt;0,IF(LEN(INDEX(AdressBook!$C$6:$C$25,MATCH(D2227,AdressBook!$B$6:$B$25,0),1))=0,"",INDEX(AdressBook!$C$6:$C$25,MATCH(D2227,AdressBook!$B$6:$B$25,0),1)),""),"")</f>
        <v/>
      </c>
      <c r="S2227" s="165">
        <f>IF(LEN(C2227)&gt;0,IFERROR(IF(MATCH(C2227,C2228:$C$4004,0)&gt;0,-1,ROW(S2227)-ROW($S$3)),ROW(S2227)-ROW($S$3)),-1)</f>
        <v>-1</v>
      </c>
      <c r="T2227" s="165">
        <f t="shared" si="246"/>
        <v>0</v>
      </c>
      <c r="U2227" s="165" t="str">
        <f t="shared" si="247"/>
        <v/>
      </c>
      <c r="V2227" s="165" t="str">
        <f>IFERROR(IF(OR(C2227="",S2227&lt;0),"",IF(SUBTOTAL(3,C2227:C2227)=0,-1,SUBTOTAL(3,$C$4:C2227))),"")</f>
        <v/>
      </c>
      <c r="W2227" s="156" t="str">
        <f t="array" ref="W2227">IF(LEN(C2227)&gt;0,IFERROR(IF(MATCH(C2227,$C$3:$C2226,0)&gt;0,N2227-INDEX($N$3:N2226,SUMPRODUCT(MAX(ROW($C$3:$C2226)*(C2227=$C$3:$C2226)))-2,1),""),""),"")</f>
        <v/>
      </c>
      <c r="X2227" s="156">
        <f t="shared" ca="1" si="248"/>
        <v>1</v>
      </c>
      <c r="Y2227" s="156">
        <f t="shared" ca="1" si="249"/>
        <v>1</v>
      </c>
    </row>
    <row r="2228" spans="2:25" hidden="1" x14ac:dyDescent="0.25">
      <c r="B2228" s="390" t="str">
        <f>IFERROR(IF(LEN(INDEX(PlansAndNotes!$B$6:$B$2005,ROW(A2228)-ROW($B$3)))=0,"",INDEX(PlansAndNotes!$B$6:$B$2005,ROW(A2228)-ROW($B$3))),"")</f>
        <v/>
      </c>
      <c r="C2228" s="387" t="str">
        <f t="shared" si="250"/>
        <v/>
      </c>
      <c r="D2228" s="361" t="str">
        <f>IFERROR(IF(LEN(C2228)&gt;0,IF(LEN(INDEX(TasksList!$C$6:$C$25,MATCH(C2228,TasksList!$B$6:$B$25,0),1))=0,"",INDEX(TasksList!$C$6:$C$25,MATCH(C2228,TasksList!$B$6:$B$25,0),1)),""),"")</f>
        <v/>
      </c>
      <c r="E2228" s="361" t="str">
        <f>IFERROR(IF(LEN(C2228)&gt;0,IF(LEN(INDEX(TasksList!$F$6:$F$25,MATCH(C2228,TasksList!$B$6:$B$25,0),1))=0,"not set!",INDEX(TasksList!$F$6:$F$25,MATCH(C2228,TasksList!$B$6:$B$25,0),1)),""),"")</f>
        <v/>
      </c>
      <c r="F2228" s="360" t="str">
        <f>IFERROR(IF(LEN(D2228)&gt;0,IF(LEN(INDEX(AdressBook!$D$6:$D$25,MATCH(D2228,AdressBook!$B$6:$B$25,0),1))=0,"",INDEX(AdressBook!$D$6:$D$25,MATCH(D2228,AdressBook!$B$6:$B$25,0),1)),""),"")</f>
        <v/>
      </c>
      <c r="G2228" s="361" t="str">
        <f>IFERROR(IF(LEN(INDEX(PlansAndNotes!$F$6:$F$4005,ROW(B2228)-ROW($C$3)))=0,"",INDEX(PlansAndNotes!$F$6:$F$4005,ROW(B2228)-ROW($C$3))),"")</f>
        <v/>
      </c>
      <c r="H2228" s="361" t="str">
        <f>IFERROR(IF(LEN(C2228)&gt;0,IF(LEN(INDEX(TasksList!$G$6:$G$25,MATCH(C2228,TasksList!$B$6:$B$25,0),1))=0,"",INDEX(TasksList!$G$6:$G$25,MATCH(C2228,TasksList!$B$6:$B$25,0),1)),""),"")</f>
        <v/>
      </c>
      <c r="N2228" s="362" t="str">
        <f>IFERROR(IF(LEN(INDEX(PlansAndNotes!$D$6:$D$4005,ROW(B2228)-ROW($C$3)))=0,"",INDEX(PlansAndNotes!$D$6:$D$4005,ROW(B2228)-ROW($C$3))),"")</f>
        <v/>
      </c>
      <c r="O2228" s="165" t="str">
        <f t="shared" si="245"/>
        <v/>
      </c>
      <c r="P2228" s="363" t="str">
        <f>IFERROR(IF(LEN(INDEX(PlansAndNotes!$E$6:$E$4005,ROW(B2228)-ROW($C$3)))=0,"",INDEX(PlansAndNotes!$E$6:$E$4005,ROW(B2228)-ROW($C$3))),"")</f>
        <v/>
      </c>
      <c r="Q2228" s="363" t="str">
        <f>IFERROR(IF(LEN(INDEX(PlansAndNotes!$G$6:$G$4005,ROW(B2228)-ROW($C$3)))=0,"",INDEX(PlansAndNotes!$G$6:$G$4005,ROW(B2228)-ROW($C$3))),"")</f>
        <v/>
      </c>
      <c r="R2228" s="361" t="str">
        <f>IFERROR(IF(LEN(D2228)&gt;0,IF(LEN(INDEX(AdressBook!$C$6:$C$25,MATCH(D2228,AdressBook!$B$6:$B$25,0),1))=0,"",INDEX(AdressBook!$C$6:$C$25,MATCH(D2228,AdressBook!$B$6:$B$25,0),1)),""),"")</f>
        <v/>
      </c>
      <c r="S2228" s="165">
        <f>IF(LEN(C2228)&gt;0,IFERROR(IF(MATCH(C2228,C2229:$C$4004,0)&gt;0,-1,ROW(S2228)-ROW($S$3)),ROW(S2228)-ROW($S$3)),-1)</f>
        <v>-1</v>
      </c>
      <c r="T2228" s="165">
        <f t="shared" si="246"/>
        <v>0</v>
      </c>
      <c r="U2228" s="165" t="str">
        <f t="shared" si="247"/>
        <v/>
      </c>
      <c r="V2228" s="165" t="str">
        <f>IFERROR(IF(OR(C2228="",S2228&lt;0),"",IF(SUBTOTAL(3,C2228:C2228)=0,-1,SUBTOTAL(3,$C$4:C2228))),"")</f>
        <v/>
      </c>
      <c r="W2228" s="156" t="str">
        <f t="array" ref="W2228">IF(LEN(C2228)&gt;0,IFERROR(IF(MATCH(C2228,$C$3:$C2227,0)&gt;0,N2228-INDEX($N$3:N2227,SUMPRODUCT(MAX(ROW($C$3:$C2227)*(C2228=$C$3:$C2227)))-2,1),""),""),"")</f>
        <v/>
      </c>
      <c r="X2228" s="156">
        <f t="shared" ca="1" si="248"/>
        <v>1</v>
      </c>
      <c r="Y2228" s="156">
        <f t="shared" ca="1" si="249"/>
        <v>1</v>
      </c>
    </row>
    <row r="2229" spans="2:25" hidden="1" x14ac:dyDescent="0.25">
      <c r="B2229" s="390" t="str">
        <f>IFERROR(IF(LEN(INDEX(PlansAndNotes!$B$6:$B$2005,ROW(A2229)-ROW($B$3)))=0,"",INDEX(PlansAndNotes!$B$6:$B$2005,ROW(A2229)-ROW($B$3))),"")</f>
        <v/>
      </c>
      <c r="C2229" s="387" t="str">
        <f t="shared" si="250"/>
        <v/>
      </c>
      <c r="D2229" s="361" t="str">
        <f>IFERROR(IF(LEN(C2229)&gt;0,IF(LEN(INDEX(TasksList!$C$6:$C$25,MATCH(C2229,TasksList!$B$6:$B$25,0),1))=0,"",INDEX(TasksList!$C$6:$C$25,MATCH(C2229,TasksList!$B$6:$B$25,0),1)),""),"")</f>
        <v/>
      </c>
      <c r="E2229" s="361" t="str">
        <f>IFERROR(IF(LEN(C2229)&gt;0,IF(LEN(INDEX(TasksList!$F$6:$F$25,MATCH(C2229,TasksList!$B$6:$B$25,0),1))=0,"not set!",INDEX(TasksList!$F$6:$F$25,MATCH(C2229,TasksList!$B$6:$B$25,0),1)),""),"")</f>
        <v/>
      </c>
      <c r="F2229" s="360" t="str">
        <f>IFERROR(IF(LEN(D2229)&gt;0,IF(LEN(INDEX(AdressBook!$D$6:$D$25,MATCH(D2229,AdressBook!$B$6:$B$25,0),1))=0,"",INDEX(AdressBook!$D$6:$D$25,MATCH(D2229,AdressBook!$B$6:$B$25,0),1)),""),"")</f>
        <v/>
      </c>
      <c r="G2229" s="361" t="str">
        <f>IFERROR(IF(LEN(INDEX(PlansAndNotes!$F$6:$F$4005,ROW(B2229)-ROW($C$3)))=0,"",INDEX(PlansAndNotes!$F$6:$F$4005,ROW(B2229)-ROW($C$3))),"")</f>
        <v/>
      </c>
      <c r="H2229" s="361" t="str">
        <f>IFERROR(IF(LEN(C2229)&gt;0,IF(LEN(INDEX(TasksList!$G$6:$G$25,MATCH(C2229,TasksList!$B$6:$B$25,0),1))=0,"",INDEX(TasksList!$G$6:$G$25,MATCH(C2229,TasksList!$B$6:$B$25,0),1)),""),"")</f>
        <v/>
      </c>
      <c r="N2229" s="362" t="str">
        <f>IFERROR(IF(LEN(INDEX(PlansAndNotes!$D$6:$D$4005,ROW(B2229)-ROW($C$3)))=0,"",INDEX(PlansAndNotes!$D$6:$D$4005,ROW(B2229)-ROW($C$3))),"")</f>
        <v/>
      </c>
      <c r="O2229" s="165" t="str">
        <f t="shared" si="245"/>
        <v/>
      </c>
      <c r="P2229" s="363" t="str">
        <f>IFERROR(IF(LEN(INDEX(PlansAndNotes!$E$6:$E$4005,ROW(B2229)-ROW($C$3)))=0,"",INDEX(PlansAndNotes!$E$6:$E$4005,ROW(B2229)-ROW($C$3))),"")</f>
        <v/>
      </c>
      <c r="Q2229" s="363" t="str">
        <f>IFERROR(IF(LEN(INDEX(PlansAndNotes!$G$6:$G$4005,ROW(B2229)-ROW($C$3)))=0,"",INDEX(PlansAndNotes!$G$6:$G$4005,ROW(B2229)-ROW($C$3))),"")</f>
        <v/>
      </c>
      <c r="R2229" s="361" t="str">
        <f>IFERROR(IF(LEN(D2229)&gt;0,IF(LEN(INDEX(AdressBook!$C$6:$C$25,MATCH(D2229,AdressBook!$B$6:$B$25,0),1))=0,"",INDEX(AdressBook!$C$6:$C$25,MATCH(D2229,AdressBook!$B$6:$B$25,0),1)),""),"")</f>
        <v/>
      </c>
      <c r="S2229" s="165">
        <f>IF(LEN(C2229)&gt;0,IFERROR(IF(MATCH(C2229,C2230:$C$4004,0)&gt;0,-1,ROW(S2229)-ROW($S$3)),ROW(S2229)-ROW($S$3)),-1)</f>
        <v>-1</v>
      </c>
      <c r="T2229" s="165">
        <f t="shared" si="246"/>
        <v>0</v>
      </c>
      <c r="U2229" s="165" t="str">
        <f t="shared" si="247"/>
        <v/>
      </c>
      <c r="V2229" s="165" t="str">
        <f>IFERROR(IF(OR(C2229="",S2229&lt;0),"",IF(SUBTOTAL(3,C2229:C2229)=0,-1,SUBTOTAL(3,$C$4:C2229))),"")</f>
        <v/>
      </c>
      <c r="W2229" s="156" t="str">
        <f t="array" ref="W2229">IF(LEN(C2229)&gt;0,IFERROR(IF(MATCH(C2229,$C$3:$C2228,0)&gt;0,N2229-INDEX($N$3:N2228,SUMPRODUCT(MAX(ROW($C$3:$C2228)*(C2229=$C$3:$C2228)))-2,1),""),""),"")</f>
        <v/>
      </c>
      <c r="X2229" s="156">
        <f t="shared" ca="1" si="248"/>
        <v>1</v>
      </c>
      <c r="Y2229" s="156">
        <f t="shared" ca="1" si="249"/>
        <v>1</v>
      </c>
    </row>
    <row r="2230" spans="2:25" hidden="1" x14ac:dyDescent="0.25">
      <c r="B2230" s="390" t="str">
        <f>IFERROR(IF(LEN(INDEX(PlansAndNotes!$B$6:$B$2005,ROW(A2230)-ROW($B$3)))=0,"",INDEX(PlansAndNotes!$B$6:$B$2005,ROW(A2230)-ROW($B$3))),"")</f>
        <v/>
      </c>
      <c r="C2230" s="387" t="str">
        <f t="shared" si="250"/>
        <v/>
      </c>
      <c r="D2230" s="361" t="str">
        <f>IFERROR(IF(LEN(C2230)&gt;0,IF(LEN(INDEX(TasksList!$C$6:$C$25,MATCH(C2230,TasksList!$B$6:$B$25,0),1))=0,"",INDEX(TasksList!$C$6:$C$25,MATCH(C2230,TasksList!$B$6:$B$25,0),1)),""),"")</f>
        <v/>
      </c>
      <c r="E2230" s="361" t="str">
        <f>IFERROR(IF(LEN(C2230)&gt;0,IF(LEN(INDEX(TasksList!$F$6:$F$25,MATCH(C2230,TasksList!$B$6:$B$25,0),1))=0,"not set!",INDEX(TasksList!$F$6:$F$25,MATCH(C2230,TasksList!$B$6:$B$25,0),1)),""),"")</f>
        <v/>
      </c>
      <c r="F2230" s="360" t="str">
        <f>IFERROR(IF(LEN(D2230)&gt;0,IF(LEN(INDEX(AdressBook!$D$6:$D$25,MATCH(D2230,AdressBook!$B$6:$B$25,0),1))=0,"",INDEX(AdressBook!$D$6:$D$25,MATCH(D2230,AdressBook!$B$6:$B$25,0),1)),""),"")</f>
        <v/>
      </c>
      <c r="G2230" s="361" t="str">
        <f>IFERROR(IF(LEN(INDEX(PlansAndNotes!$F$6:$F$4005,ROW(B2230)-ROW($C$3)))=0,"",INDEX(PlansAndNotes!$F$6:$F$4005,ROW(B2230)-ROW($C$3))),"")</f>
        <v/>
      </c>
      <c r="H2230" s="361" t="str">
        <f>IFERROR(IF(LEN(C2230)&gt;0,IF(LEN(INDEX(TasksList!$G$6:$G$25,MATCH(C2230,TasksList!$B$6:$B$25,0),1))=0,"",INDEX(TasksList!$G$6:$G$25,MATCH(C2230,TasksList!$B$6:$B$25,0),1)),""),"")</f>
        <v/>
      </c>
      <c r="N2230" s="362" t="str">
        <f>IFERROR(IF(LEN(INDEX(PlansAndNotes!$D$6:$D$4005,ROW(B2230)-ROW($C$3)))=0,"",INDEX(PlansAndNotes!$D$6:$D$4005,ROW(B2230)-ROW($C$3))),"")</f>
        <v/>
      </c>
      <c r="O2230" s="165" t="str">
        <f t="shared" si="245"/>
        <v/>
      </c>
      <c r="P2230" s="363" t="str">
        <f>IFERROR(IF(LEN(INDEX(PlansAndNotes!$E$6:$E$4005,ROW(B2230)-ROW($C$3)))=0,"",INDEX(PlansAndNotes!$E$6:$E$4005,ROW(B2230)-ROW($C$3))),"")</f>
        <v/>
      </c>
      <c r="Q2230" s="363" t="str">
        <f>IFERROR(IF(LEN(INDEX(PlansAndNotes!$G$6:$G$4005,ROW(B2230)-ROW($C$3)))=0,"",INDEX(PlansAndNotes!$G$6:$G$4005,ROW(B2230)-ROW($C$3))),"")</f>
        <v/>
      </c>
      <c r="R2230" s="361" t="str">
        <f>IFERROR(IF(LEN(D2230)&gt;0,IF(LEN(INDEX(AdressBook!$C$6:$C$25,MATCH(D2230,AdressBook!$B$6:$B$25,0),1))=0,"",INDEX(AdressBook!$C$6:$C$25,MATCH(D2230,AdressBook!$B$6:$B$25,0),1)),""),"")</f>
        <v/>
      </c>
      <c r="S2230" s="165">
        <f>IF(LEN(C2230)&gt;0,IFERROR(IF(MATCH(C2230,C2231:$C$4004,0)&gt;0,-1,ROW(S2230)-ROW($S$3)),ROW(S2230)-ROW($S$3)),-1)</f>
        <v>-1</v>
      </c>
      <c r="T2230" s="165">
        <f t="shared" si="246"/>
        <v>0</v>
      </c>
      <c r="U2230" s="165" t="str">
        <f t="shared" si="247"/>
        <v/>
      </c>
      <c r="V2230" s="165" t="str">
        <f>IFERROR(IF(OR(C2230="",S2230&lt;0),"",IF(SUBTOTAL(3,C2230:C2230)=0,-1,SUBTOTAL(3,$C$4:C2230))),"")</f>
        <v/>
      </c>
      <c r="W2230" s="156" t="str">
        <f t="array" ref="W2230">IF(LEN(C2230)&gt;0,IFERROR(IF(MATCH(C2230,$C$3:$C2229,0)&gt;0,N2230-INDEX($N$3:N2229,SUMPRODUCT(MAX(ROW($C$3:$C2229)*(C2230=$C$3:$C2229)))-2,1),""),""),"")</f>
        <v/>
      </c>
      <c r="X2230" s="156">
        <f t="shared" ca="1" si="248"/>
        <v>1</v>
      </c>
      <c r="Y2230" s="156">
        <f t="shared" ca="1" si="249"/>
        <v>1</v>
      </c>
    </row>
    <row r="2231" spans="2:25" hidden="1" x14ac:dyDescent="0.25">
      <c r="B2231" s="390" t="str">
        <f>IFERROR(IF(LEN(INDEX(PlansAndNotes!$B$6:$B$2005,ROW(A2231)-ROW($B$3)))=0,"",INDEX(PlansAndNotes!$B$6:$B$2005,ROW(A2231)-ROW($B$3))),"")</f>
        <v/>
      </c>
      <c r="C2231" s="387" t="str">
        <f t="shared" si="250"/>
        <v/>
      </c>
      <c r="D2231" s="361" t="str">
        <f>IFERROR(IF(LEN(C2231)&gt;0,IF(LEN(INDEX(TasksList!$C$6:$C$25,MATCH(C2231,TasksList!$B$6:$B$25,0),1))=0,"",INDEX(TasksList!$C$6:$C$25,MATCH(C2231,TasksList!$B$6:$B$25,0),1)),""),"")</f>
        <v/>
      </c>
      <c r="E2231" s="361" t="str">
        <f>IFERROR(IF(LEN(C2231)&gt;0,IF(LEN(INDEX(TasksList!$F$6:$F$25,MATCH(C2231,TasksList!$B$6:$B$25,0),1))=0,"not set!",INDEX(TasksList!$F$6:$F$25,MATCH(C2231,TasksList!$B$6:$B$25,0),1)),""),"")</f>
        <v/>
      </c>
      <c r="F2231" s="360" t="str">
        <f>IFERROR(IF(LEN(D2231)&gt;0,IF(LEN(INDEX(AdressBook!$D$6:$D$25,MATCH(D2231,AdressBook!$B$6:$B$25,0),1))=0,"",INDEX(AdressBook!$D$6:$D$25,MATCH(D2231,AdressBook!$B$6:$B$25,0),1)),""),"")</f>
        <v/>
      </c>
      <c r="G2231" s="361" t="str">
        <f>IFERROR(IF(LEN(INDEX(PlansAndNotes!$F$6:$F$4005,ROW(B2231)-ROW($C$3)))=0,"",INDEX(PlansAndNotes!$F$6:$F$4005,ROW(B2231)-ROW($C$3))),"")</f>
        <v/>
      </c>
      <c r="H2231" s="361" t="str">
        <f>IFERROR(IF(LEN(C2231)&gt;0,IF(LEN(INDEX(TasksList!$G$6:$G$25,MATCH(C2231,TasksList!$B$6:$B$25,0),1))=0,"",INDEX(TasksList!$G$6:$G$25,MATCH(C2231,TasksList!$B$6:$B$25,0),1)),""),"")</f>
        <v/>
      </c>
      <c r="N2231" s="362" t="str">
        <f>IFERROR(IF(LEN(INDEX(PlansAndNotes!$D$6:$D$4005,ROW(B2231)-ROW($C$3)))=0,"",INDEX(PlansAndNotes!$D$6:$D$4005,ROW(B2231)-ROW($C$3))),"")</f>
        <v/>
      </c>
      <c r="O2231" s="165" t="str">
        <f t="shared" si="245"/>
        <v/>
      </c>
      <c r="P2231" s="363" t="str">
        <f>IFERROR(IF(LEN(INDEX(PlansAndNotes!$E$6:$E$4005,ROW(B2231)-ROW($C$3)))=0,"",INDEX(PlansAndNotes!$E$6:$E$4005,ROW(B2231)-ROW($C$3))),"")</f>
        <v/>
      </c>
      <c r="Q2231" s="363" t="str">
        <f>IFERROR(IF(LEN(INDEX(PlansAndNotes!$G$6:$G$4005,ROW(B2231)-ROW($C$3)))=0,"",INDEX(PlansAndNotes!$G$6:$G$4005,ROW(B2231)-ROW($C$3))),"")</f>
        <v/>
      </c>
      <c r="R2231" s="361" t="str">
        <f>IFERROR(IF(LEN(D2231)&gt;0,IF(LEN(INDEX(AdressBook!$C$6:$C$25,MATCH(D2231,AdressBook!$B$6:$B$25,0),1))=0,"",INDEX(AdressBook!$C$6:$C$25,MATCH(D2231,AdressBook!$B$6:$B$25,0),1)),""),"")</f>
        <v/>
      </c>
      <c r="S2231" s="165">
        <f>IF(LEN(C2231)&gt;0,IFERROR(IF(MATCH(C2231,C2232:$C$4004,0)&gt;0,-1,ROW(S2231)-ROW($S$3)),ROW(S2231)-ROW($S$3)),-1)</f>
        <v>-1</v>
      </c>
      <c r="T2231" s="165">
        <f t="shared" si="246"/>
        <v>0</v>
      </c>
      <c r="U2231" s="165" t="str">
        <f t="shared" si="247"/>
        <v/>
      </c>
      <c r="V2231" s="165" t="str">
        <f>IFERROR(IF(OR(C2231="",S2231&lt;0),"",IF(SUBTOTAL(3,C2231:C2231)=0,-1,SUBTOTAL(3,$C$4:C2231))),"")</f>
        <v/>
      </c>
      <c r="W2231" s="156" t="str">
        <f t="array" ref="W2231">IF(LEN(C2231)&gt;0,IFERROR(IF(MATCH(C2231,$C$3:$C2230,0)&gt;0,N2231-INDEX($N$3:N2230,SUMPRODUCT(MAX(ROW($C$3:$C2230)*(C2231=$C$3:$C2230)))-2,1),""),""),"")</f>
        <v/>
      </c>
      <c r="X2231" s="156">
        <f t="shared" ca="1" si="248"/>
        <v>1</v>
      </c>
      <c r="Y2231" s="156">
        <f t="shared" ca="1" si="249"/>
        <v>1</v>
      </c>
    </row>
    <row r="2232" spans="2:25" hidden="1" x14ac:dyDescent="0.25">
      <c r="B2232" s="390" t="str">
        <f>IFERROR(IF(LEN(INDEX(PlansAndNotes!$B$6:$B$2005,ROW(A2232)-ROW($B$3)))=0,"",INDEX(PlansAndNotes!$B$6:$B$2005,ROW(A2232)-ROW($B$3))),"")</f>
        <v/>
      </c>
      <c r="C2232" s="387" t="str">
        <f t="shared" si="250"/>
        <v/>
      </c>
      <c r="D2232" s="361" t="str">
        <f>IFERROR(IF(LEN(C2232)&gt;0,IF(LEN(INDEX(TasksList!$C$6:$C$25,MATCH(C2232,TasksList!$B$6:$B$25,0),1))=0,"",INDEX(TasksList!$C$6:$C$25,MATCH(C2232,TasksList!$B$6:$B$25,0),1)),""),"")</f>
        <v/>
      </c>
      <c r="E2232" s="361" t="str">
        <f>IFERROR(IF(LEN(C2232)&gt;0,IF(LEN(INDEX(TasksList!$F$6:$F$25,MATCH(C2232,TasksList!$B$6:$B$25,0),1))=0,"not set!",INDEX(TasksList!$F$6:$F$25,MATCH(C2232,TasksList!$B$6:$B$25,0),1)),""),"")</f>
        <v/>
      </c>
      <c r="F2232" s="360" t="str">
        <f>IFERROR(IF(LEN(D2232)&gt;0,IF(LEN(INDEX(AdressBook!$D$6:$D$25,MATCH(D2232,AdressBook!$B$6:$B$25,0),1))=0,"",INDEX(AdressBook!$D$6:$D$25,MATCH(D2232,AdressBook!$B$6:$B$25,0),1)),""),"")</f>
        <v/>
      </c>
      <c r="G2232" s="361" t="str">
        <f>IFERROR(IF(LEN(INDEX(PlansAndNotes!$F$6:$F$4005,ROW(B2232)-ROW($C$3)))=0,"",INDEX(PlansAndNotes!$F$6:$F$4005,ROW(B2232)-ROW($C$3))),"")</f>
        <v/>
      </c>
      <c r="H2232" s="361" t="str">
        <f>IFERROR(IF(LEN(C2232)&gt;0,IF(LEN(INDEX(TasksList!$G$6:$G$25,MATCH(C2232,TasksList!$B$6:$B$25,0),1))=0,"",INDEX(TasksList!$G$6:$G$25,MATCH(C2232,TasksList!$B$6:$B$25,0),1)),""),"")</f>
        <v/>
      </c>
      <c r="N2232" s="362" t="str">
        <f>IFERROR(IF(LEN(INDEX(PlansAndNotes!$D$6:$D$4005,ROW(B2232)-ROW($C$3)))=0,"",INDEX(PlansAndNotes!$D$6:$D$4005,ROW(B2232)-ROW($C$3))),"")</f>
        <v/>
      </c>
      <c r="O2232" s="165" t="str">
        <f t="shared" si="245"/>
        <v/>
      </c>
      <c r="P2232" s="363" t="str">
        <f>IFERROR(IF(LEN(INDEX(PlansAndNotes!$E$6:$E$4005,ROW(B2232)-ROW($C$3)))=0,"",INDEX(PlansAndNotes!$E$6:$E$4005,ROW(B2232)-ROW($C$3))),"")</f>
        <v/>
      </c>
      <c r="Q2232" s="363" t="str">
        <f>IFERROR(IF(LEN(INDEX(PlansAndNotes!$G$6:$G$4005,ROW(B2232)-ROW($C$3)))=0,"",INDEX(PlansAndNotes!$G$6:$G$4005,ROW(B2232)-ROW($C$3))),"")</f>
        <v/>
      </c>
      <c r="R2232" s="361" t="str">
        <f>IFERROR(IF(LEN(D2232)&gt;0,IF(LEN(INDEX(AdressBook!$C$6:$C$25,MATCH(D2232,AdressBook!$B$6:$B$25,0),1))=0,"",INDEX(AdressBook!$C$6:$C$25,MATCH(D2232,AdressBook!$B$6:$B$25,0),1)),""),"")</f>
        <v/>
      </c>
      <c r="S2232" s="165">
        <f>IF(LEN(C2232)&gt;0,IFERROR(IF(MATCH(C2232,C2233:$C$4004,0)&gt;0,-1,ROW(S2232)-ROW($S$3)),ROW(S2232)-ROW($S$3)),-1)</f>
        <v>-1</v>
      </c>
      <c r="T2232" s="165">
        <f t="shared" si="246"/>
        <v>0</v>
      </c>
      <c r="U2232" s="165" t="str">
        <f t="shared" si="247"/>
        <v/>
      </c>
      <c r="V2232" s="165" t="str">
        <f>IFERROR(IF(OR(C2232="",S2232&lt;0),"",IF(SUBTOTAL(3,C2232:C2232)=0,-1,SUBTOTAL(3,$C$4:C2232))),"")</f>
        <v/>
      </c>
      <c r="W2232" s="156" t="str">
        <f t="array" ref="W2232">IF(LEN(C2232)&gt;0,IFERROR(IF(MATCH(C2232,$C$3:$C2231,0)&gt;0,N2232-INDEX($N$3:N2231,SUMPRODUCT(MAX(ROW($C$3:$C2231)*(C2232=$C$3:$C2231)))-2,1),""),""),"")</f>
        <v/>
      </c>
      <c r="X2232" s="156">
        <f t="shared" ca="1" si="248"/>
        <v>1</v>
      </c>
      <c r="Y2232" s="156">
        <f t="shared" ca="1" si="249"/>
        <v>1</v>
      </c>
    </row>
    <row r="2233" spans="2:25" hidden="1" x14ac:dyDescent="0.25">
      <c r="B2233" s="390" t="str">
        <f>IFERROR(IF(LEN(INDEX(PlansAndNotes!$B$6:$B$2005,ROW(A2233)-ROW($B$3)))=0,"",INDEX(PlansAndNotes!$B$6:$B$2005,ROW(A2233)-ROW($B$3))),"")</f>
        <v/>
      </c>
      <c r="C2233" s="387" t="str">
        <f t="shared" si="250"/>
        <v/>
      </c>
      <c r="D2233" s="361" t="str">
        <f>IFERROR(IF(LEN(C2233)&gt;0,IF(LEN(INDEX(TasksList!$C$6:$C$25,MATCH(C2233,TasksList!$B$6:$B$25,0),1))=0,"",INDEX(TasksList!$C$6:$C$25,MATCH(C2233,TasksList!$B$6:$B$25,0),1)),""),"")</f>
        <v/>
      </c>
      <c r="E2233" s="361" t="str">
        <f>IFERROR(IF(LEN(C2233)&gt;0,IF(LEN(INDEX(TasksList!$F$6:$F$25,MATCH(C2233,TasksList!$B$6:$B$25,0),1))=0,"not set!",INDEX(TasksList!$F$6:$F$25,MATCH(C2233,TasksList!$B$6:$B$25,0),1)),""),"")</f>
        <v/>
      </c>
      <c r="F2233" s="360" t="str">
        <f>IFERROR(IF(LEN(D2233)&gt;0,IF(LEN(INDEX(AdressBook!$D$6:$D$25,MATCH(D2233,AdressBook!$B$6:$B$25,0),1))=0,"",INDEX(AdressBook!$D$6:$D$25,MATCH(D2233,AdressBook!$B$6:$B$25,0),1)),""),"")</f>
        <v/>
      </c>
      <c r="G2233" s="361" t="str">
        <f>IFERROR(IF(LEN(INDEX(PlansAndNotes!$F$6:$F$4005,ROW(B2233)-ROW($C$3)))=0,"",INDEX(PlansAndNotes!$F$6:$F$4005,ROW(B2233)-ROW($C$3))),"")</f>
        <v/>
      </c>
      <c r="H2233" s="361" t="str">
        <f>IFERROR(IF(LEN(C2233)&gt;0,IF(LEN(INDEX(TasksList!$G$6:$G$25,MATCH(C2233,TasksList!$B$6:$B$25,0),1))=0,"",INDEX(TasksList!$G$6:$G$25,MATCH(C2233,TasksList!$B$6:$B$25,0),1)),""),"")</f>
        <v/>
      </c>
      <c r="N2233" s="362" t="str">
        <f>IFERROR(IF(LEN(INDEX(PlansAndNotes!$D$6:$D$4005,ROW(B2233)-ROW($C$3)))=0,"",INDEX(PlansAndNotes!$D$6:$D$4005,ROW(B2233)-ROW($C$3))),"")</f>
        <v/>
      </c>
      <c r="O2233" s="165" t="str">
        <f t="shared" si="245"/>
        <v/>
      </c>
      <c r="P2233" s="363" t="str">
        <f>IFERROR(IF(LEN(INDEX(PlansAndNotes!$E$6:$E$4005,ROW(B2233)-ROW($C$3)))=0,"",INDEX(PlansAndNotes!$E$6:$E$4005,ROW(B2233)-ROW($C$3))),"")</f>
        <v/>
      </c>
      <c r="Q2233" s="363" t="str">
        <f>IFERROR(IF(LEN(INDEX(PlansAndNotes!$G$6:$G$4005,ROW(B2233)-ROW($C$3)))=0,"",INDEX(PlansAndNotes!$G$6:$G$4005,ROW(B2233)-ROW($C$3))),"")</f>
        <v/>
      </c>
      <c r="R2233" s="361" t="str">
        <f>IFERROR(IF(LEN(D2233)&gt;0,IF(LEN(INDEX(AdressBook!$C$6:$C$25,MATCH(D2233,AdressBook!$B$6:$B$25,0),1))=0,"",INDEX(AdressBook!$C$6:$C$25,MATCH(D2233,AdressBook!$B$6:$B$25,0),1)),""),"")</f>
        <v/>
      </c>
      <c r="S2233" s="165">
        <f>IF(LEN(C2233)&gt;0,IFERROR(IF(MATCH(C2233,C2234:$C$4004,0)&gt;0,-1,ROW(S2233)-ROW($S$3)),ROW(S2233)-ROW($S$3)),-1)</f>
        <v>-1</v>
      </c>
      <c r="T2233" s="165">
        <f t="shared" si="246"/>
        <v>0</v>
      </c>
      <c r="U2233" s="165" t="str">
        <f t="shared" si="247"/>
        <v/>
      </c>
      <c r="V2233" s="165" t="str">
        <f>IFERROR(IF(OR(C2233="",S2233&lt;0),"",IF(SUBTOTAL(3,C2233:C2233)=0,-1,SUBTOTAL(3,$C$4:C2233))),"")</f>
        <v/>
      </c>
      <c r="W2233" s="156" t="str">
        <f t="array" ref="W2233">IF(LEN(C2233)&gt;0,IFERROR(IF(MATCH(C2233,$C$3:$C2232,0)&gt;0,N2233-INDEX($N$3:N2232,SUMPRODUCT(MAX(ROW($C$3:$C2232)*(C2233=$C$3:$C2232)))-2,1),""),""),"")</f>
        <v/>
      </c>
      <c r="X2233" s="156">
        <f t="shared" ca="1" si="248"/>
        <v>1</v>
      </c>
      <c r="Y2233" s="156">
        <f t="shared" ca="1" si="249"/>
        <v>1</v>
      </c>
    </row>
    <row r="2234" spans="2:25" hidden="1" x14ac:dyDescent="0.25">
      <c r="B2234" s="390" t="str">
        <f>IFERROR(IF(LEN(INDEX(PlansAndNotes!$B$6:$B$2005,ROW(A2234)-ROW($B$3)))=0,"",INDEX(PlansAndNotes!$B$6:$B$2005,ROW(A2234)-ROW($B$3))),"")</f>
        <v/>
      </c>
      <c r="C2234" s="387" t="str">
        <f t="shared" si="250"/>
        <v/>
      </c>
      <c r="D2234" s="361" t="str">
        <f>IFERROR(IF(LEN(C2234)&gt;0,IF(LEN(INDEX(TasksList!$C$6:$C$25,MATCH(C2234,TasksList!$B$6:$B$25,0),1))=0,"",INDEX(TasksList!$C$6:$C$25,MATCH(C2234,TasksList!$B$6:$B$25,0),1)),""),"")</f>
        <v/>
      </c>
      <c r="E2234" s="361" t="str">
        <f>IFERROR(IF(LEN(C2234)&gt;0,IF(LEN(INDEX(TasksList!$F$6:$F$25,MATCH(C2234,TasksList!$B$6:$B$25,0),1))=0,"not set!",INDEX(TasksList!$F$6:$F$25,MATCH(C2234,TasksList!$B$6:$B$25,0),1)),""),"")</f>
        <v/>
      </c>
      <c r="F2234" s="360" t="str">
        <f>IFERROR(IF(LEN(D2234)&gt;0,IF(LEN(INDEX(AdressBook!$D$6:$D$25,MATCH(D2234,AdressBook!$B$6:$B$25,0),1))=0,"",INDEX(AdressBook!$D$6:$D$25,MATCH(D2234,AdressBook!$B$6:$B$25,0),1)),""),"")</f>
        <v/>
      </c>
      <c r="G2234" s="361" t="str">
        <f>IFERROR(IF(LEN(INDEX(PlansAndNotes!$F$6:$F$4005,ROW(B2234)-ROW($C$3)))=0,"",INDEX(PlansAndNotes!$F$6:$F$4005,ROW(B2234)-ROW($C$3))),"")</f>
        <v/>
      </c>
      <c r="H2234" s="361" t="str">
        <f>IFERROR(IF(LEN(C2234)&gt;0,IF(LEN(INDEX(TasksList!$G$6:$G$25,MATCH(C2234,TasksList!$B$6:$B$25,0),1))=0,"",INDEX(TasksList!$G$6:$G$25,MATCH(C2234,TasksList!$B$6:$B$25,0),1)),""),"")</f>
        <v/>
      </c>
      <c r="N2234" s="362" t="str">
        <f>IFERROR(IF(LEN(INDEX(PlansAndNotes!$D$6:$D$4005,ROW(B2234)-ROW($C$3)))=0,"",INDEX(PlansAndNotes!$D$6:$D$4005,ROW(B2234)-ROW($C$3))),"")</f>
        <v/>
      </c>
      <c r="O2234" s="165" t="str">
        <f t="shared" si="245"/>
        <v/>
      </c>
      <c r="P2234" s="363" t="str">
        <f>IFERROR(IF(LEN(INDEX(PlansAndNotes!$E$6:$E$4005,ROW(B2234)-ROW($C$3)))=0,"",INDEX(PlansAndNotes!$E$6:$E$4005,ROW(B2234)-ROW($C$3))),"")</f>
        <v/>
      </c>
      <c r="Q2234" s="363" t="str">
        <f>IFERROR(IF(LEN(INDEX(PlansAndNotes!$G$6:$G$4005,ROW(B2234)-ROW($C$3)))=0,"",INDEX(PlansAndNotes!$G$6:$G$4005,ROW(B2234)-ROW($C$3))),"")</f>
        <v/>
      </c>
      <c r="R2234" s="361" t="str">
        <f>IFERROR(IF(LEN(D2234)&gt;0,IF(LEN(INDEX(AdressBook!$C$6:$C$25,MATCH(D2234,AdressBook!$B$6:$B$25,0),1))=0,"",INDEX(AdressBook!$C$6:$C$25,MATCH(D2234,AdressBook!$B$6:$B$25,0),1)),""),"")</f>
        <v/>
      </c>
      <c r="S2234" s="165">
        <f>IF(LEN(C2234)&gt;0,IFERROR(IF(MATCH(C2234,C2235:$C$4004,0)&gt;0,-1,ROW(S2234)-ROW($S$3)),ROW(S2234)-ROW($S$3)),-1)</f>
        <v>-1</v>
      </c>
      <c r="T2234" s="165">
        <f t="shared" si="246"/>
        <v>0</v>
      </c>
      <c r="U2234" s="165" t="str">
        <f t="shared" si="247"/>
        <v/>
      </c>
      <c r="V2234" s="165" t="str">
        <f>IFERROR(IF(OR(C2234="",S2234&lt;0),"",IF(SUBTOTAL(3,C2234:C2234)=0,-1,SUBTOTAL(3,$C$4:C2234))),"")</f>
        <v/>
      </c>
      <c r="W2234" s="156" t="str">
        <f t="array" ref="W2234">IF(LEN(C2234)&gt;0,IFERROR(IF(MATCH(C2234,$C$3:$C2233,0)&gt;0,N2234-INDEX($N$3:N2233,SUMPRODUCT(MAX(ROW($C$3:$C2233)*(C2234=$C$3:$C2233)))-2,1),""),""),"")</f>
        <v/>
      </c>
      <c r="X2234" s="156">
        <f t="shared" ca="1" si="248"/>
        <v>1</v>
      </c>
      <c r="Y2234" s="156">
        <f t="shared" ca="1" si="249"/>
        <v>1</v>
      </c>
    </row>
    <row r="2235" spans="2:25" hidden="1" x14ac:dyDescent="0.25">
      <c r="B2235" s="390" t="str">
        <f>IFERROR(IF(LEN(INDEX(PlansAndNotes!$B$6:$B$2005,ROW(A2235)-ROW($B$3)))=0,"",INDEX(PlansAndNotes!$B$6:$B$2005,ROW(A2235)-ROW($B$3))),"")</f>
        <v/>
      </c>
      <c r="C2235" s="387" t="str">
        <f t="shared" si="250"/>
        <v/>
      </c>
      <c r="D2235" s="361" t="str">
        <f>IFERROR(IF(LEN(C2235)&gt;0,IF(LEN(INDEX(TasksList!$C$6:$C$25,MATCH(C2235,TasksList!$B$6:$B$25,0),1))=0,"",INDEX(TasksList!$C$6:$C$25,MATCH(C2235,TasksList!$B$6:$B$25,0),1)),""),"")</f>
        <v/>
      </c>
      <c r="E2235" s="361" t="str">
        <f>IFERROR(IF(LEN(C2235)&gt;0,IF(LEN(INDEX(TasksList!$F$6:$F$25,MATCH(C2235,TasksList!$B$6:$B$25,0),1))=0,"not set!",INDEX(TasksList!$F$6:$F$25,MATCH(C2235,TasksList!$B$6:$B$25,0),1)),""),"")</f>
        <v/>
      </c>
      <c r="F2235" s="360" t="str">
        <f>IFERROR(IF(LEN(D2235)&gt;0,IF(LEN(INDEX(AdressBook!$D$6:$D$25,MATCH(D2235,AdressBook!$B$6:$B$25,0),1))=0,"",INDEX(AdressBook!$D$6:$D$25,MATCH(D2235,AdressBook!$B$6:$B$25,0),1)),""),"")</f>
        <v/>
      </c>
      <c r="G2235" s="361" t="str">
        <f>IFERROR(IF(LEN(INDEX(PlansAndNotes!$F$6:$F$4005,ROW(B2235)-ROW($C$3)))=0,"",INDEX(PlansAndNotes!$F$6:$F$4005,ROW(B2235)-ROW($C$3))),"")</f>
        <v/>
      </c>
      <c r="H2235" s="361" t="str">
        <f>IFERROR(IF(LEN(C2235)&gt;0,IF(LEN(INDEX(TasksList!$G$6:$G$25,MATCH(C2235,TasksList!$B$6:$B$25,0),1))=0,"",INDEX(TasksList!$G$6:$G$25,MATCH(C2235,TasksList!$B$6:$B$25,0),1)),""),"")</f>
        <v/>
      </c>
      <c r="N2235" s="362" t="str">
        <f>IFERROR(IF(LEN(INDEX(PlansAndNotes!$D$6:$D$4005,ROW(B2235)-ROW($C$3)))=0,"",INDEX(PlansAndNotes!$D$6:$D$4005,ROW(B2235)-ROW($C$3))),"")</f>
        <v/>
      </c>
      <c r="O2235" s="165" t="str">
        <f t="shared" si="245"/>
        <v/>
      </c>
      <c r="P2235" s="363" t="str">
        <f>IFERROR(IF(LEN(INDEX(PlansAndNotes!$E$6:$E$4005,ROW(B2235)-ROW($C$3)))=0,"",INDEX(PlansAndNotes!$E$6:$E$4005,ROW(B2235)-ROW($C$3))),"")</f>
        <v/>
      </c>
      <c r="Q2235" s="363" t="str">
        <f>IFERROR(IF(LEN(INDEX(PlansAndNotes!$G$6:$G$4005,ROW(B2235)-ROW($C$3)))=0,"",INDEX(PlansAndNotes!$G$6:$G$4005,ROW(B2235)-ROW($C$3))),"")</f>
        <v/>
      </c>
      <c r="R2235" s="361" t="str">
        <f>IFERROR(IF(LEN(D2235)&gt;0,IF(LEN(INDEX(AdressBook!$C$6:$C$25,MATCH(D2235,AdressBook!$B$6:$B$25,0),1))=0,"",INDEX(AdressBook!$C$6:$C$25,MATCH(D2235,AdressBook!$B$6:$B$25,0),1)),""),"")</f>
        <v/>
      </c>
      <c r="S2235" s="165">
        <f>IF(LEN(C2235)&gt;0,IFERROR(IF(MATCH(C2235,C2236:$C$4004,0)&gt;0,-1,ROW(S2235)-ROW($S$3)),ROW(S2235)-ROW($S$3)),-1)</f>
        <v>-1</v>
      </c>
      <c r="T2235" s="165">
        <f t="shared" si="246"/>
        <v>0</v>
      </c>
      <c r="U2235" s="165" t="str">
        <f t="shared" si="247"/>
        <v/>
      </c>
      <c r="V2235" s="165" t="str">
        <f>IFERROR(IF(OR(C2235="",S2235&lt;0),"",IF(SUBTOTAL(3,C2235:C2235)=0,-1,SUBTOTAL(3,$C$4:C2235))),"")</f>
        <v/>
      </c>
      <c r="W2235" s="156" t="str">
        <f t="array" ref="W2235">IF(LEN(C2235)&gt;0,IFERROR(IF(MATCH(C2235,$C$3:$C2234,0)&gt;0,N2235-INDEX($N$3:N2234,SUMPRODUCT(MAX(ROW($C$3:$C2234)*(C2235=$C$3:$C2234)))-2,1),""),""),"")</f>
        <v/>
      </c>
      <c r="X2235" s="156">
        <f t="shared" ca="1" si="248"/>
        <v>1</v>
      </c>
      <c r="Y2235" s="156">
        <f t="shared" ca="1" si="249"/>
        <v>1</v>
      </c>
    </row>
    <row r="2236" spans="2:25" hidden="1" x14ac:dyDescent="0.25">
      <c r="B2236" s="390" t="str">
        <f>IFERROR(IF(LEN(INDEX(PlansAndNotes!$B$6:$B$2005,ROW(A2236)-ROW($B$3)))=0,"",INDEX(PlansAndNotes!$B$6:$B$2005,ROW(A2236)-ROW($B$3))),"")</f>
        <v/>
      </c>
      <c r="C2236" s="387" t="str">
        <f t="shared" si="250"/>
        <v/>
      </c>
      <c r="D2236" s="361" t="str">
        <f>IFERROR(IF(LEN(C2236)&gt;0,IF(LEN(INDEX(TasksList!$C$6:$C$25,MATCH(C2236,TasksList!$B$6:$B$25,0),1))=0,"",INDEX(TasksList!$C$6:$C$25,MATCH(C2236,TasksList!$B$6:$B$25,0),1)),""),"")</f>
        <v/>
      </c>
      <c r="E2236" s="361" t="str">
        <f>IFERROR(IF(LEN(C2236)&gt;0,IF(LEN(INDEX(TasksList!$F$6:$F$25,MATCH(C2236,TasksList!$B$6:$B$25,0),1))=0,"not set!",INDEX(TasksList!$F$6:$F$25,MATCH(C2236,TasksList!$B$6:$B$25,0),1)),""),"")</f>
        <v/>
      </c>
      <c r="F2236" s="360" t="str">
        <f>IFERROR(IF(LEN(D2236)&gt;0,IF(LEN(INDEX(AdressBook!$D$6:$D$25,MATCH(D2236,AdressBook!$B$6:$B$25,0),1))=0,"",INDEX(AdressBook!$D$6:$D$25,MATCH(D2236,AdressBook!$B$6:$B$25,0),1)),""),"")</f>
        <v/>
      </c>
      <c r="G2236" s="361" t="str">
        <f>IFERROR(IF(LEN(INDEX(PlansAndNotes!$F$6:$F$4005,ROW(B2236)-ROW($C$3)))=0,"",INDEX(PlansAndNotes!$F$6:$F$4005,ROW(B2236)-ROW($C$3))),"")</f>
        <v/>
      </c>
      <c r="H2236" s="361" t="str">
        <f>IFERROR(IF(LEN(C2236)&gt;0,IF(LEN(INDEX(TasksList!$G$6:$G$25,MATCH(C2236,TasksList!$B$6:$B$25,0),1))=0,"",INDEX(TasksList!$G$6:$G$25,MATCH(C2236,TasksList!$B$6:$B$25,0),1)),""),"")</f>
        <v/>
      </c>
      <c r="N2236" s="362" t="str">
        <f>IFERROR(IF(LEN(INDEX(PlansAndNotes!$D$6:$D$4005,ROW(B2236)-ROW($C$3)))=0,"",INDEX(PlansAndNotes!$D$6:$D$4005,ROW(B2236)-ROW($C$3))),"")</f>
        <v/>
      </c>
      <c r="O2236" s="165" t="str">
        <f t="shared" si="245"/>
        <v/>
      </c>
      <c r="P2236" s="363" t="str">
        <f>IFERROR(IF(LEN(INDEX(PlansAndNotes!$E$6:$E$4005,ROW(B2236)-ROW($C$3)))=0,"",INDEX(PlansAndNotes!$E$6:$E$4005,ROW(B2236)-ROW($C$3))),"")</f>
        <v/>
      </c>
      <c r="Q2236" s="363" t="str">
        <f>IFERROR(IF(LEN(INDEX(PlansAndNotes!$G$6:$G$4005,ROW(B2236)-ROW($C$3)))=0,"",INDEX(PlansAndNotes!$G$6:$G$4005,ROW(B2236)-ROW($C$3))),"")</f>
        <v/>
      </c>
      <c r="R2236" s="361" t="str">
        <f>IFERROR(IF(LEN(D2236)&gt;0,IF(LEN(INDEX(AdressBook!$C$6:$C$25,MATCH(D2236,AdressBook!$B$6:$B$25,0),1))=0,"",INDEX(AdressBook!$C$6:$C$25,MATCH(D2236,AdressBook!$B$6:$B$25,0),1)),""),"")</f>
        <v/>
      </c>
      <c r="S2236" s="165">
        <f>IF(LEN(C2236)&gt;0,IFERROR(IF(MATCH(C2236,C2237:$C$4004,0)&gt;0,-1,ROW(S2236)-ROW($S$3)),ROW(S2236)-ROW($S$3)),-1)</f>
        <v>-1</v>
      </c>
      <c r="T2236" s="165">
        <f t="shared" si="246"/>
        <v>0</v>
      </c>
      <c r="U2236" s="165" t="str">
        <f t="shared" si="247"/>
        <v/>
      </c>
      <c r="V2236" s="165" t="str">
        <f>IFERROR(IF(OR(C2236="",S2236&lt;0),"",IF(SUBTOTAL(3,C2236:C2236)=0,-1,SUBTOTAL(3,$C$4:C2236))),"")</f>
        <v/>
      </c>
      <c r="W2236" s="156" t="str">
        <f t="array" ref="W2236">IF(LEN(C2236)&gt;0,IFERROR(IF(MATCH(C2236,$C$3:$C2235,0)&gt;0,N2236-INDEX($N$3:N2235,SUMPRODUCT(MAX(ROW($C$3:$C2235)*(C2236=$C$3:$C2235)))-2,1),""),""),"")</f>
        <v/>
      </c>
      <c r="X2236" s="156">
        <f t="shared" ca="1" si="248"/>
        <v>1</v>
      </c>
      <c r="Y2236" s="156">
        <f t="shared" ca="1" si="249"/>
        <v>1</v>
      </c>
    </row>
    <row r="2237" spans="2:25" hidden="1" x14ac:dyDescent="0.25">
      <c r="B2237" s="390" t="str">
        <f>IFERROR(IF(LEN(INDEX(PlansAndNotes!$B$6:$B$2005,ROW(A2237)-ROW($B$3)))=0,"",INDEX(PlansAndNotes!$B$6:$B$2005,ROW(A2237)-ROW($B$3))),"")</f>
        <v/>
      </c>
      <c r="C2237" s="387" t="str">
        <f t="shared" si="250"/>
        <v/>
      </c>
      <c r="D2237" s="361" t="str">
        <f>IFERROR(IF(LEN(C2237)&gt;0,IF(LEN(INDEX(TasksList!$C$6:$C$25,MATCH(C2237,TasksList!$B$6:$B$25,0),1))=0,"",INDEX(TasksList!$C$6:$C$25,MATCH(C2237,TasksList!$B$6:$B$25,0),1)),""),"")</f>
        <v/>
      </c>
      <c r="E2237" s="361" t="str">
        <f>IFERROR(IF(LEN(C2237)&gt;0,IF(LEN(INDEX(TasksList!$F$6:$F$25,MATCH(C2237,TasksList!$B$6:$B$25,0),1))=0,"not set!",INDEX(TasksList!$F$6:$F$25,MATCH(C2237,TasksList!$B$6:$B$25,0),1)),""),"")</f>
        <v/>
      </c>
      <c r="F2237" s="360" t="str">
        <f>IFERROR(IF(LEN(D2237)&gt;0,IF(LEN(INDEX(AdressBook!$D$6:$D$25,MATCH(D2237,AdressBook!$B$6:$B$25,0),1))=0,"",INDEX(AdressBook!$D$6:$D$25,MATCH(D2237,AdressBook!$B$6:$B$25,0),1)),""),"")</f>
        <v/>
      </c>
      <c r="G2237" s="361" t="str">
        <f>IFERROR(IF(LEN(INDEX(PlansAndNotes!$F$6:$F$4005,ROW(B2237)-ROW($C$3)))=0,"",INDEX(PlansAndNotes!$F$6:$F$4005,ROW(B2237)-ROW($C$3))),"")</f>
        <v/>
      </c>
      <c r="H2237" s="361" t="str">
        <f>IFERROR(IF(LEN(C2237)&gt;0,IF(LEN(INDEX(TasksList!$G$6:$G$25,MATCH(C2237,TasksList!$B$6:$B$25,0),1))=0,"",INDEX(TasksList!$G$6:$G$25,MATCH(C2237,TasksList!$B$6:$B$25,0),1)),""),"")</f>
        <v/>
      </c>
      <c r="N2237" s="362" t="str">
        <f>IFERROR(IF(LEN(INDEX(PlansAndNotes!$D$6:$D$4005,ROW(B2237)-ROW($C$3)))=0,"",INDEX(PlansAndNotes!$D$6:$D$4005,ROW(B2237)-ROW($C$3))),"")</f>
        <v/>
      </c>
      <c r="O2237" s="165" t="str">
        <f t="shared" si="245"/>
        <v/>
      </c>
      <c r="P2237" s="363" t="str">
        <f>IFERROR(IF(LEN(INDEX(PlansAndNotes!$E$6:$E$4005,ROW(B2237)-ROW($C$3)))=0,"",INDEX(PlansAndNotes!$E$6:$E$4005,ROW(B2237)-ROW($C$3))),"")</f>
        <v/>
      </c>
      <c r="Q2237" s="363" t="str">
        <f>IFERROR(IF(LEN(INDEX(PlansAndNotes!$G$6:$G$4005,ROW(B2237)-ROW($C$3)))=0,"",INDEX(PlansAndNotes!$G$6:$G$4005,ROW(B2237)-ROW($C$3))),"")</f>
        <v/>
      </c>
      <c r="R2237" s="361" t="str">
        <f>IFERROR(IF(LEN(D2237)&gt;0,IF(LEN(INDEX(AdressBook!$C$6:$C$25,MATCH(D2237,AdressBook!$B$6:$B$25,0),1))=0,"",INDEX(AdressBook!$C$6:$C$25,MATCH(D2237,AdressBook!$B$6:$B$25,0),1)),""),"")</f>
        <v/>
      </c>
      <c r="S2237" s="165">
        <f>IF(LEN(C2237)&gt;0,IFERROR(IF(MATCH(C2237,C2238:$C$4004,0)&gt;0,-1,ROW(S2237)-ROW($S$3)),ROW(S2237)-ROW($S$3)),-1)</f>
        <v>-1</v>
      </c>
      <c r="T2237" s="165">
        <f t="shared" si="246"/>
        <v>0</v>
      </c>
      <c r="U2237" s="165" t="str">
        <f t="shared" si="247"/>
        <v/>
      </c>
      <c r="V2237" s="165" t="str">
        <f>IFERROR(IF(OR(C2237="",S2237&lt;0),"",IF(SUBTOTAL(3,C2237:C2237)=0,-1,SUBTOTAL(3,$C$4:C2237))),"")</f>
        <v/>
      </c>
      <c r="W2237" s="156" t="str">
        <f t="array" ref="W2237">IF(LEN(C2237)&gt;0,IFERROR(IF(MATCH(C2237,$C$3:$C2236,0)&gt;0,N2237-INDEX($N$3:N2236,SUMPRODUCT(MAX(ROW($C$3:$C2236)*(C2237=$C$3:$C2236)))-2,1),""),""),"")</f>
        <v/>
      </c>
      <c r="X2237" s="156">
        <f t="shared" ca="1" si="248"/>
        <v>1</v>
      </c>
      <c r="Y2237" s="156">
        <f t="shared" ca="1" si="249"/>
        <v>1</v>
      </c>
    </row>
    <row r="2238" spans="2:25" hidden="1" x14ac:dyDescent="0.25">
      <c r="B2238" s="390" t="str">
        <f>IFERROR(IF(LEN(INDEX(PlansAndNotes!$B$6:$B$2005,ROW(A2238)-ROW($B$3)))=0,"",INDEX(PlansAndNotes!$B$6:$B$2005,ROW(A2238)-ROW($B$3))),"")</f>
        <v/>
      </c>
      <c r="C2238" s="387" t="str">
        <f t="shared" si="250"/>
        <v/>
      </c>
      <c r="D2238" s="361" t="str">
        <f>IFERROR(IF(LEN(C2238)&gt;0,IF(LEN(INDEX(TasksList!$C$6:$C$25,MATCH(C2238,TasksList!$B$6:$B$25,0),1))=0,"",INDEX(TasksList!$C$6:$C$25,MATCH(C2238,TasksList!$B$6:$B$25,0),1)),""),"")</f>
        <v/>
      </c>
      <c r="E2238" s="361" t="str">
        <f>IFERROR(IF(LEN(C2238)&gt;0,IF(LEN(INDEX(TasksList!$F$6:$F$25,MATCH(C2238,TasksList!$B$6:$B$25,0),1))=0,"not set!",INDEX(TasksList!$F$6:$F$25,MATCH(C2238,TasksList!$B$6:$B$25,0),1)),""),"")</f>
        <v/>
      </c>
      <c r="F2238" s="360" t="str">
        <f>IFERROR(IF(LEN(D2238)&gt;0,IF(LEN(INDEX(AdressBook!$D$6:$D$25,MATCH(D2238,AdressBook!$B$6:$B$25,0),1))=0,"",INDEX(AdressBook!$D$6:$D$25,MATCH(D2238,AdressBook!$B$6:$B$25,0),1)),""),"")</f>
        <v/>
      </c>
      <c r="G2238" s="361" t="str">
        <f>IFERROR(IF(LEN(INDEX(PlansAndNotes!$F$6:$F$4005,ROW(B2238)-ROW($C$3)))=0,"",INDEX(PlansAndNotes!$F$6:$F$4005,ROW(B2238)-ROW($C$3))),"")</f>
        <v/>
      </c>
      <c r="H2238" s="361" t="str">
        <f>IFERROR(IF(LEN(C2238)&gt;0,IF(LEN(INDEX(TasksList!$G$6:$G$25,MATCH(C2238,TasksList!$B$6:$B$25,0),1))=0,"",INDEX(TasksList!$G$6:$G$25,MATCH(C2238,TasksList!$B$6:$B$25,0),1)),""),"")</f>
        <v/>
      </c>
      <c r="N2238" s="362" t="str">
        <f>IFERROR(IF(LEN(INDEX(PlansAndNotes!$D$6:$D$4005,ROW(B2238)-ROW($C$3)))=0,"",INDEX(PlansAndNotes!$D$6:$D$4005,ROW(B2238)-ROW($C$3))),"")</f>
        <v/>
      </c>
      <c r="O2238" s="165" t="str">
        <f t="shared" si="245"/>
        <v/>
      </c>
      <c r="P2238" s="363" t="str">
        <f>IFERROR(IF(LEN(INDEX(PlansAndNotes!$E$6:$E$4005,ROW(B2238)-ROW($C$3)))=0,"",INDEX(PlansAndNotes!$E$6:$E$4005,ROW(B2238)-ROW($C$3))),"")</f>
        <v/>
      </c>
      <c r="Q2238" s="363" t="str">
        <f>IFERROR(IF(LEN(INDEX(PlansAndNotes!$G$6:$G$4005,ROW(B2238)-ROW($C$3)))=0,"",INDEX(PlansAndNotes!$G$6:$G$4005,ROW(B2238)-ROW($C$3))),"")</f>
        <v/>
      </c>
      <c r="R2238" s="361" t="str">
        <f>IFERROR(IF(LEN(D2238)&gt;0,IF(LEN(INDEX(AdressBook!$C$6:$C$25,MATCH(D2238,AdressBook!$B$6:$B$25,0),1))=0,"",INDEX(AdressBook!$C$6:$C$25,MATCH(D2238,AdressBook!$B$6:$B$25,0),1)),""),"")</f>
        <v/>
      </c>
      <c r="S2238" s="165">
        <f>IF(LEN(C2238)&gt;0,IFERROR(IF(MATCH(C2238,C2239:$C$4004,0)&gt;0,-1,ROW(S2238)-ROW($S$3)),ROW(S2238)-ROW($S$3)),-1)</f>
        <v>-1</v>
      </c>
      <c r="T2238" s="165">
        <f t="shared" si="246"/>
        <v>0</v>
      </c>
      <c r="U2238" s="165" t="str">
        <f t="shared" si="247"/>
        <v/>
      </c>
      <c r="V2238" s="165" t="str">
        <f>IFERROR(IF(OR(C2238="",S2238&lt;0),"",IF(SUBTOTAL(3,C2238:C2238)=0,-1,SUBTOTAL(3,$C$4:C2238))),"")</f>
        <v/>
      </c>
      <c r="W2238" s="156" t="str">
        <f t="array" ref="W2238">IF(LEN(C2238)&gt;0,IFERROR(IF(MATCH(C2238,$C$3:$C2237,0)&gt;0,N2238-INDEX($N$3:N2237,SUMPRODUCT(MAX(ROW($C$3:$C2237)*(C2238=$C$3:$C2237)))-2,1),""),""),"")</f>
        <v/>
      </c>
      <c r="X2238" s="156">
        <f t="shared" ca="1" si="248"/>
        <v>1</v>
      </c>
      <c r="Y2238" s="156">
        <f t="shared" ca="1" si="249"/>
        <v>1</v>
      </c>
    </row>
    <row r="2239" spans="2:25" hidden="1" x14ac:dyDescent="0.25">
      <c r="B2239" s="390" t="str">
        <f>IFERROR(IF(LEN(INDEX(PlansAndNotes!$B$6:$B$2005,ROW(A2239)-ROW($B$3)))=0,"",INDEX(PlansAndNotes!$B$6:$B$2005,ROW(A2239)-ROW($B$3))),"")</f>
        <v/>
      </c>
      <c r="C2239" s="387" t="str">
        <f t="shared" si="250"/>
        <v/>
      </c>
      <c r="D2239" s="361" t="str">
        <f>IFERROR(IF(LEN(C2239)&gt;0,IF(LEN(INDEX(TasksList!$C$6:$C$25,MATCH(C2239,TasksList!$B$6:$B$25,0),1))=0,"",INDEX(TasksList!$C$6:$C$25,MATCH(C2239,TasksList!$B$6:$B$25,0),1)),""),"")</f>
        <v/>
      </c>
      <c r="E2239" s="361" t="str">
        <f>IFERROR(IF(LEN(C2239)&gt;0,IF(LEN(INDEX(TasksList!$F$6:$F$25,MATCH(C2239,TasksList!$B$6:$B$25,0),1))=0,"not set!",INDEX(TasksList!$F$6:$F$25,MATCH(C2239,TasksList!$B$6:$B$25,0),1)),""),"")</f>
        <v/>
      </c>
      <c r="F2239" s="360" t="str">
        <f>IFERROR(IF(LEN(D2239)&gt;0,IF(LEN(INDEX(AdressBook!$D$6:$D$25,MATCH(D2239,AdressBook!$B$6:$B$25,0),1))=0,"",INDEX(AdressBook!$D$6:$D$25,MATCH(D2239,AdressBook!$B$6:$B$25,0),1)),""),"")</f>
        <v/>
      </c>
      <c r="G2239" s="361" t="str">
        <f>IFERROR(IF(LEN(INDEX(PlansAndNotes!$F$6:$F$4005,ROW(B2239)-ROW($C$3)))=0,"",INDEX(PlansAndNotes!$F$6:$F$4005,ROW(B2239)-ROW($C$3))),"")</f>
        <v/>
      </c>
      <c r="H2239" s="361" t="str">
        <f>IFERROR(IF(LEN(C2239)&gt;0,IF(LEN(INDEX(TasksList!$G$6:$G$25,MATCH(C2239,TasksList!$B$6:$B$25,0),1))=0,"",INDEX(TasksList!$G$6:$G$25,MATCH(C2239,TasksList!$B$6:$B$25,0),1)),""),"")</f>
        <v/>
      </c>
      <c r="N2239" s="362" t="str">
        <f>IFERROR(IF(LEN(INDEX(PlansAndNotes!$D$6:$D$4005,ROW(B2239)-ROW($C$3)))=0,"",INDEX(PlansAndNotes!$D$6:$D$4005,ROW(B2239)-ROW($C$3))),"")</f>
        <v/>
      </c>
      <c r="O2239" s="165" t="str">
        <f t="shared" si="245"/>
        <v/>
      </c>
      <c r="P2239" s="363" t="str">
        <f>IFERROR(IF(LEN(INDEX(PlansAndNotes!$E$6:$E$4005,ROW(B2239)-ROW($C$3)))=0,"",INDEX(PlansAndNotes!$E$6:$E$4005,ROW(B2239)-ROW($C$3))),"")</f>
        <v/>
      </c>
      <c r="Q2239" s="363" t="str">
        <f>IFERROR(IF(LEN(INDEX(PlansAndNotes!$G$6:$G$4005,ROW(B2239)-ROW($C$3)))=0,"",INDEX(PlansAndNotes!$G$6:$G$4005,ROW(B2239)-ROW($C$3))),"")</f>
        <v/>
      </c>
      <c r="R2239" s="361" t="str">
        <f>IFERROR(IF(LEN(D2239)&gt;0,IF(LEN(INDEX(AdressBook!$C$6:$C$25,MATCH(D2239,AdressBook!$B$6:$B$25,0),1))=0,"",INDEX(AdressBook!$C$6:$C$25,MATCH(D2239,AdressBook!$B$6:$B$25,0),1)),""),"")</f>
        <v/>
      </c>
      <c r="S2239" s="165">
        <f>IF(LEN(C2239)&gt;0,IFERROR(IF(MATCH(C2239,C2240:$C$4004,0)&gt;0,-1,ROW(S2239)-ROW($S$3)),ROW(S2239)-ROW($S$3)),-1)</f>
        <v>-1</v>
      </c>
      <c r="T2239" s="165">
        <f t="shared" si="246"/>
        <v>0</v>
      </c>
      <c r="U2239" s="165" t="str">
        <f t="shared" si="247"/>
        <v/>
      </c>
      <c r="V2239" s="165" t="str">
        <f>IFERROR(IF(OR(C2239="",S2239&lt;0),"",IF(SUBTOTAL(3,C2239:C2239)=0,-1,SUBTOTAL(3,$C$4:C2239))),"")</f>
        <v/>
      </c>
      <c r="W2239" s="156" t="str">
        <f t="array" ref="W2239">IF(LEN(C2239)&gt;0,IFERROR(IF(MATCH(C2239,$C$3:$C2238,0)&gt;0,N2239-INDEX($N$3:N2238,SUMPRODUCT(MAX(ROW($C$3:$C2238)*(C2239=$C$3:$C2238)))-2,1),""),""),"")</f>
        <v/>
      </c>
      <c r="X2239" s="156">
        <f t="shared" ca="1" si="248"/>
        <v>1</v>
      </c>
      <c r="Y2239" s="156">
        <f t="shared" ca="1" si="249"/>
        <v>1</v>
      </c>
    </row>
    <row r="2240" spans="2:25" hidden="1" x14ac:dyDescent="0.25">
      <c r="B2240" s="390" t="str">
        <f>IFERROR(IF(LEN(INDEX(PlansAndNotes!$B$6:$B$2005,ROW(A2240)-ROW($B$3)))=0,"",INDEX(PlansAndNotes!$B$6:$B$2005,ROW(A2240)-ROW($B$3))),"")</f>
        <v/>
      </c>
      <c r="C2240" s="387" t="str">
        <f t="shared" si="250"/>
        <v/>
      </c>
      <c r="D2240" s="361" t="str">
        <f>IFERROR(IF(LEN(C2240)&gt;0,IF(LEN(INDEX(TasksList!$C$6:$C$25,MATCH(C2240,TasksList!$B$6:$B$25,0),1))=0,"",INDEX(TasksList!$C$6:$C$25,MATCH(C2240,TasksList!$B$6:$B$25,0),1)),""),"")</f>
        <v/>
      </c>
      <c r="E2240" s="361" t="str">
        <f>IFERROR(IF(LEN(C2240)&gt;0,IF(LEN(INDEX(TasksList!$F$6:$F$25,MATCH(C2240,TasksList!$B$6:$B$25,0),1))=0,"not set!",INDEX(TasksList!$F$6:$F$25,MATCH(C2240,TasksList!$B$6:$B$25,0),1)),""),"")</f>
        <v/>
      </c>
      <c r="F2240" s="360" t="str">
        <f>IFERROR(IF(LEN(D2240)&gt;0,IF(LEN(INDEX(AdressBook!$D$6:$D$25,MATCH(D2240,AdressBook!$B$6:$B$25,0),1))=0,"",INDEX(AdressBook!$D$6:$D$25,MATCH(D2240,AdressBook!$B$6:$B$25,0),1)),""),"")</f>
        <v/>
      </c>
      <c r="G2240" s="361" t="str">
        <f>IFERROR(IF(LEN(INDEX(PlansAndNotes!$F$6:$F$4005,ROW(B2240)-ROW($C$3)))=0,"",INDEX(PlansAndNotes!$F$6:$F$4005,ROW(B2240)-ROW($C$3))),"")</f>
        <v/>
      </c>
      <c r="H2240" s="361" t="str">
        <f>IFERROR(IF(LEN(C2240)&gt;0,IF(LEN(INDEX(TasksList!$G$6:$G$25,MATCH(C2240,TasksList!$B$6:$B$25,0),1))=0,"",INDEX(TasksList!$G$6:$G$25,MATCH(C2240,TasksList!$B$6:$B$25,0),1)),""),"")</f>
        <v/>
      </c>
      <c r="N2240" s="362" t="str">
        <f>IFERROR(IF(LEN(INDEX(PlansAndNotes!$D$6:$D$4005,ROW(B2240)-ROW($C$3)))=0,"",INDEX(PlansAndNotes!$D$6:$D$4005,ROW(B2240)-ROW($C$3))),"")</f>
        <v/>
      </c>
      <c r="O2240" s="165" t="str">
        <f t="shared" si="245"/>
        <v/>
      </c>
      <c r="P2240" s="363" t="str">
        <f>IFERROR(IF(LEN(INDEX(PlansAndNotes!$E$6:$E$4005,ROW(B2240)-ROW($C$3)))=0,"",INDEX(PlansAndNotes!$E$6:$E$4005,ROW(B2240)-ROW($C$3))),"")</f>
        <v/>
      </c>
      <c r="Q2240" s="363" t="str">
        <f>IFERROR(IF(LEN(INDEX(PlansAndNotes!$G$6:$G$4005,ROW(B2240)-ROW($C$3)))=0,"",INDEX(PlansAndNotes!$G$6:$G$4005,ROW(B2240)-ROW($C$3))),"")</f>
        <v/>
      </c>
      <c r="R2240" s="361" t="str">
        <f>IFERROR(IF(LEN(D2240)&gt;0,IF(LEN(INDEX(AdressBook!$C$6:$C$25,MATCH(D2240,AdressBook!$B$6:$B$25,0),1))=0,"",INDEX(AdressBook!$C$6:$C$25,MATCH(D2240,AdressBook!$B$6:$B$25,0),1)),""),"")</f>
        <v/>
      </c>
      <c r="S2240" s="165">
        <f>IF(LEN(C2240)&gt;0,IFERROR(IF(MATCH(C2240,C2241:$C$4004,0)&gt;0,-1,ROW(S2240)-ROW($S$3)),ROW(S2240)-ROW($S$3)),-1)</f>
        <v>-1</v>
      </c>
      <c r="T2240" s="165">
        <f t="shared" si="246"/>
        <v>0</v>
      </c>
      <c r="U2240" s="165" t="str">
        <f t="shared" si="247"/>
        <v/>
      </c>
      <c r="V2240" s="165" t="str">
        <f>IFERROR(IF(OR(C2240="",S2240&lt;0),"",IF(SUBTOTAL(3,C2240:C2240)=0,-1,SUBTOTAL(3,$C$4:C2240))),"")</f>
        <v/>
      </c>
      <c r="W2240" s="156" t="str">
        <f t="array" ref="W2240">IF(LEN(C2240)&gt;0,IFERROR(IF(MATCH(C2240,$C$3:$C2239,0)&gt;0,N2240-INDEX($N$3:N2239,SUMPRODUCT(MAX(ROW($C$3:$C2239)*(C2240=$C$3:$C2239)))-2,1),""),""),"")</f>
        <v/>
      </c>
      <c r="X2240" s="156">
        <f t="shared" ca="1" si="248"/>
        <v>1</v>
      </c>
      <c r="Y2240" s="156">
        <f t="shared" ca="1" si="249"/>
        <v>1</v>
      </c>
    </row>
    <row r="2241" spans="2:25" hidden="1" x14ac:dyDescent="0.25">
      <c r="B2241" s="390" t="str">
        <f>IFERROR(IF(LEN(INDEX(PlansAndNotes!$B$6:$B$2005,ROW(A2241)-ROW($B$3)))=0,"",INDEX(PlansAndNotes!$B$6:$B$2005,ROW(A2241)-ROW($B$3))),"")</f>
        <v/>
      </c>
      <c r="C2241" s="387" t="str">
        <f t="shared" si="250"/>
        <v/>
      </c>
      <c r="D2241" s="361" t="str">
        <f>IFERROR(IF(LEN(C2241)&gt;0,IF(LEN(INDEX(TasksList!$C$6:$C$25,MATCH(C2241,TasksList!$B$6:$B$25,0),1))=0,"",INDEX(TasksList!$C$6:$C$25,MATCH(C2241,TasksList!$B$6:$B$25,0),1)),""),"")</f>
        <v/>
      </c>
      <c r="E2241" s="361" t="str">
        <f>IFERROR(IF(LEN(C2241)&gt;0,IF(LEN(INDEX(TasksList!$F$6:$F$25,MATCH(C2241,TasksList!$B$6:$B$25,0),1))=0,"not set!",INDEX(TasksList!$F$6:$F$25,MATCH(C2241,TasksList!$B$6:$B$25,0),1)),""),"")</f>
        <v/>
      </c>
      <c r="F2241" s="360" t="str">
        <f>IFERROR(IF(LEN(D2241)&gt;0,IF(LEN(INDEX(AdressBook!$D$6:$D$25,MATCH(D2241,AdressBook!$B$6:$B$25,0),1))=0,"",INDEX(AdressBook!$D$6:$D$25,MATCH(D2241,AdressBook!$B$6:$B$25,0),1)),""),"")</f>
        <v/>
      </c>
      <c r="G2241" s="361" t="str">
        <f>IFERROR(IF(LEN(INDEX(PlansAndNotes!$F$6:$F$4005,ROW(B2241)-ROW($C$3)))=0,"",INDEX(PlansAndNotes!$F$6:$F$4005,ROW(B2241)-ROW($C$3))),"")</f>
        <v/>
      </c>
      <c r="H2241" s="361" t="str">
        <f>IFERROR(IF(LEN(C2241)&gt;0,IF(LEN(INDEX(TasksList!$G$6:$G$25,MATCH(C2241,TasksList!$B$6:$B$25,0),1))=0,"",INDEX(TasksList!$G$6:$G$25,MATCH(C2241,TasksList!$B$6:$B$25,0),1)),""),"")</f>
        <v/>
      </c>
      <c r="N2241" s="362" t="str">
        <f>IFERROR(IF(LEN(INDEX(PlansAndNotes!$D$6:$D$4005,ROW(B2241)-ROW($C$3)))=0,"",INDEX(PlansAndNotes!$D$6:$D$4005,ROW(B2241)-ROW($C$3))),"")</f>
        <v/>
      </c>
      <c r="O2241" s="165" t="str">
        <f t="shared" si="245"/>
        <v/>
      </c>
      <c r="P2241" s="363" t="str">
        <f>IFERROR(IF(LEN(INDEX(PlansAndNotes!$E$6:$E$4005,ROW(B2241)-ROW($C$3)))=0,"",INDEX(PlansAndNotes!$E$6:$E$4005,ROW(B2241)-ROW($C$3))),"")</f>
        <v/>
      </c>
      <c r="Q2241" s="363" t="str">
        <f>IFERROR(IF(LEN(INDEX(PlansAndNotes!$G$6:$G$4005,ROW(B2241)-ROW($C$3)))=0,"",INDEX(PlansAndNotes!$G$6:$G$4005,ROW(B2241)-ROW($C$3))),"")</f>
        <v/>
      </c>
      <c r="R2241" s="361" t="str">
        <f>IFERROR(IF(LEN(D2241)&gt;0,IF(LEN(INDEX(AdressBook!$C$6:$C$25,MATCH(D2241,AdressBook!$B$6:$B$25,0),1))=0,"",INDEX(AdressBook!$C$6:$C$25,MATCH(D2241,AdressBook!$B$6:$B$25,0),1)),""),"")</f>
        <v/>
      </c>
      <c r="S2241" s="165">
        <f>IF(LEN(C2241)&gt;0,IFERROR(IF(MATCH(C2241,C2242:$C$4004,0)&gt;0,-1,ROW(S2241)-ROW($S$3)),ROW(S2241)-ROW($S$3)),-1)</f>
        <v>-1</v>
      </c>
      <c r="T2241" s="165">
        <f t="shared" si="246"/>
        <v>0</v>
      </c>
      <c r="U2241" s="165" t="str">
        <f t="shared" si="247"/>
        <v/>
      </c>
      <c r="V2241" s="165" t="str">
        <f>IFERROR(IF(OR(C2241="",S2241&lt;0),"",IF(SUBTOTAL(3,C2241:C2241)=0,-1,SUBTOTAL(3,$C$4:C2241))),"")</f>
        <v/>
      </c>
      <c r="W2241" s="156" t="str">
        <f t="array" ref="W2241">IF(LEN(C2241)&gt;0,IFERROR(IF(MATCH(C2241,$C$3:$C2240,0)&gt;0,N2241-INDEX($N$3:N2240,SUMPRODUCT(MAX(ROW($C$3:$C2240)*(C2241=$C$3:$C2240)))-2,1),""),""),"")</f>
        <v/>
      </c>
      <c r="X2241" s="156">
        <f t="shared" ca="1" si="248"/>
        <v>1</v>
      </c>
      <c r="Y2241" s="156">
        <f t="shared" ca="1" si="249"/>
        <v>1</v>
      </c>
    </row>
    <row r="2242" spans="2:25" hidden="1" x14ac:dyDescent="0.25">
      <c r="B2242" s="390" t="str">
        <f>IFERROR(IF(LEN(INDEX(PlansAndNotes!$B$6:$B$2005,ROW(A2242)-ROW($B$3)))=0,"",INDEX(PlansAndNotes!$B$6:$B$2005,ROW(A2242)-ROW($B$3))),"")</f>
        <v/>
      </c>
      <c r="C2242" s="387" t="str">
        <f t="shared" si="250"/>
        <v/>
      </c>
      <c r="D2242" s="361" t="str">
        <f>IFERROR(IF(LEN(C2242)&gt;0,IF(LEN(INDEX(TasksList!$C$6:$C$25,MATCH(C2242,TasksList!$B$6:$B$25,0),1))=0,"",INDEX(TasksList!$C$6:$C$25,MATCH(C2242,TasksList!$B$6:$B$25,0),1)),""),"")</f>
        <v/>
      </c>
      <c r="E2242" s="361" t="str">
        <f>IFERROR(IF(LEN(C2242)&gt;0,IF(LEN(INDEX(TasksList!$F$6:$F$25,MATCH(C2242,TasksList!$B$6:$B$25,0),1))=0,"not set!",INDEX(TasksList!$F$6:$F$25,MATCH(C2242,TasksList!$B$6:$B$25,0),1)),""),"")</f>
        <v/>
      </c>
      <c r="F2242" s="360" t="str">
        <f>IFERROR(IF(LEN(D2242)&gt;0,IF(LEN(INDEX(AdressBook!$D$6:$D$25,MATCH(D2242,AdressBook!$B$6:$B$25,0),1))=0,"",INDEX(AdressBook!$D$6:$D$25,MATCH(D2242,AdressBook!$B$6:$B$25,0),1)),""),"")</f>
        <v/>
      </c>
      <c r="G2242" s="361" t="str">
        <f>IFERROR(IF(LEN(INDEX(PlansAndNotes!$F$6:$F$4005,ROW(B2242)-ROW($C$3)))=0,"",INDEX(PlansAndNotes!$F$6:$F$4005,ROW(B2242)-ROW($C$3))),"")</f>
        <v/>
      </c>
      <c r="H2242" s="361" t="str">
        <f>IFERROR(IF(LEN(C2242)&gt;0,IF(LEN(INDEX(TasksList!$G$6:$G$25,MATCH(C2242,TasksList!$B$6:$B$25,0),1))=0,"",INDEX(TasksList!$G$6:$G$25,MATCH(C2242,TasksList!$B$6:$B$25,0),1)),""),"")</f>
        <v/>
      </c>
      <c r="N2242" s="362" t="str">
        <f>IFERROR(IF(LEN(INDEX(PlansAndNotes!$D$6:$D$4005,ROW(B2242)-ROW($C$3)))=0,"",INDEX(PlansAndNotes!$D$6:$D$4005,ROW(B2242)-ROW($C$3))),"")</f>
        <v/>
      </c>
      <c r="O2242" s="165" t="str">
        <f t="shared" si="245"/>
        <v/>
      </c>
      <c r="P2242" s="363" t="str">
        <f>IFERROR(IF(LEN(INDEX(PlansAndNotes!$E$6:$E$4005,ROW(B2242)-ROW($C$3)))=0,"",INDEX(PlansAndNotes!$E$6:$E$4005,ROW(B2242)-ROW($C$3))),"")</f>
        <v/>
      </c>
      <c r="Q2242" s="363" t="str">
        <f>IFERROR(IF(LEN(INDEX(PlansAndNotes!$G$6:$G$4005,ROW(B2242)-ROW($C$3)))=0,"",INDEX(PlansAndNotes!$G$6:$G$4005,ROW(B2242)-ROW($C$3))),"")</f>
        <v/>
      </c>
      <c r="R2242" s="361" t="str">
        <f>IFERROR(IF(LEN(D2242)&gt;0,IF(LEN(INDEX(AdressBook!$C$6:$C$25,MATCH(D2242,AdressBook!$B$6:$B$25,0),1))=0,"",INDEX(AdressBook!$C$6:$C$25,MATCH(D2242,AdressBook!$B$6:$B$25,0),1)),""),"")</f>
        <v/>
      </c>
      <c r="S2242" s="165">
        <f>IF(LEN(C2242)&gt;0,IFERROR(IF(MATCH(C2242,C2243:$C$4004,0)&gt;0,-1,ROW(S2242)-ROW($S$3)),ROW(S2242)-ROW($S$3)),-1)</f>
        <v>-1</v>
      </c>
      <c r="T2242" s="165">
        <f t="shared" si="246"/>
        <v>0</v>
      </c>
      <c r="U2242" s="165" t="str">
        <f t="shared" si="247"/>
        <v/>
      </c>
      <c r="V2242" s="165" t="str">
        <f>IFERROR(IF(OR(C2242="",S2242&lt;0),"",IF(SUBTOTAL(3,C2242:C2242)=0,-1,SUBTOTAL(3,$C$4:C2242))),"")</f>
        <v/>
      </c>
      <c r="W2242" s="156" t="str">
        <f t="array" ref="W2242">IF(LEN(C2242)&gt;0,IFERROR(IF(MATCH(C2242,$C$3:$C2241,0)&gt;0,N2242-INDEX($N$3:N2241,SUMPRODUCT(MAX(ROW($C$3:$C2241)*(C2242=$C$3:$C2241)))-2,1),""),""),"")</f>
        <v/>
      </c>
      <c r="X2242" s="156">
        <f t="shared" ca="1" si="248"/>
        <v>1</v>
      </c>
      <c r="Y2242" s="156">
        <f t="shared" ca="1" si="249"/>
        <v>1</v>
      </c>
    </row>
    <row r="2243" spans="2:25" hidden="1" x14ac:dyDescent="0.25">
      <c r="B2243" s="390" t="str">
        <f>IFERROR(IF(LEN(INDEX(PlansAndNotes!$B$6:$B$2005,ROW(A2243)-ROW($B$3)))=0,"",INDEX(PlansAndNotes!$B$6:$B$2005,ROW(A2243)-ROW($B$3))),"")</f>
        <v/>
      </c>
      <c r="C2243" s="387" t="str">
        <f t="shared" si="250"/>
        <v/>
      </c>
      <c r="D2243" s="361" t="str">
        <f>IFERROR(IF(LEN(C2243)&gt;0,IF(LEN(INDEX(TasksList!$C$6:$C$25,MATCH(C2243,TasksList!$B$6:$B$25,0),1))=0,"",INDEX(TasksList!$C$6:$C$25,MATCH(C2243,TasksList!$B$6:$B$25,0),1)),""),"")</f>
        <v/>
      </c>
      <c r="E2243" s="361" t="str">
        <f>IFERROR(IF(LEN(C2243)&gt;0,IF(LEN(INDEX(TasksList!$F$6:$F$25,MATCH(C2243,TasksList!$B$6:$B$25,0),1))=0,"not set!",INDEX(TasksList!$F$6:$F$25,MATCH(C2243,TasksList!$B$6:$B$25,0),1)),""),"")</f>
        <v/>
      </c>
      <c r="F2243" s="360" t="str">
        <f>IFERROR(IF(LEN(D2243)&gt;0,IF(LEN(INDEX(AdressBook!$D$6:$D$25,MATCH(D2243,AdressBook!$B$6:$B$25,0),1))=0,"",INDEX(AdressBook!$D$6:$D$25,MATCH(D2243,AdressBook!$B$6:$B$25,0),1)),""),"")</f>
        <v/>
      </c>
      <c r="G2243" s="361" t="str">
        <f>IFERROR(IF(LEN(INDEX(PlansAndNotes!$F$6:$F$4005,ROW(B2243)-ROW($C$3)))=0,"",INDEX(PlansAndNotes!$F$6:$F$4005,ROW(B2243)-ROW($C$3))),"")</f>
        <v/>
      </c>
      <c r="H2243" s="361" t="str">
        <f>IFERROR(IF(LEN(C2243)&gt;0,IF(LEN(INDEX(TasksList!$G$6:$G$25,MATCH(C2243,TasksList!$B$6:$B$25,0),1))=0,"",INDEX(TasksList!$G$6:$G$25,MATCH(C2243,TasksList!$B$6:$B$25,0),1)),""),"")</f>
        <v/>
      </c>
      <c r="N2243" s="362" t="str">
        <f>IFERROR(IF(LEN(INDEX(PlansAndNotes!$D$6:$D$4005,ROW(B2243)-ROW($C$3)))=0,"",INDEX(PlansAndNotes!$D$6:$D$4005,ROW(B2243)-ROW($C$3))),"")</f>
        <v/>
      </c>
      <c r="O2243" s="165" t="str">
        <f t="shared" si="245"/>
        <v/>
      </c>
      <c r="P2243" s="363" t="str">
        <f>IFERROR(IF(LEN(INDEX(PlansAndNotes!$E$6:$E$4005,ROW(B2243)-ROW($C$3)))=0,"",INDEX(PlansAndNotes!$E$6:$E$4005,ROW(B2243)-ROW($C$3))),"")</f>
        <v/>
      </c>
      <c r="Q2243" s="363" t="str">
        <f>IFERROR(IF(LEN(INDEX(PlansAndNotes!$G$6:$G$4005,ROW(B2243)-ROW($C$3)))=0,"",INDEX(PlansAndNotes!$G$6:$G$4005,ROW(B2243)-ROW($C$3))),"")</f>
        <v/>
      </c>
      <c r="R2243" s="361" t="str">
        <f>IFERROR(IF(LEN(D2243)&gt;0,IF(LEN(INDEX(AdressBook!$C$6:$C$25,MATCH(D2243,AdressBook!$B$6:$B$25,0),1))=0,"",INDEX(AdressBook!$C$6:$C$25,MATCH(D2243,AdressBook!$B$6:$B$25,0),1)),""),"")</f>
        <v/>
      </c>
      <c r="S2243" s="165">
        <f>IF(LEN(C2243)&gt;0,IFERROR(IF(MATCH(C2243,C2244:$C$4004,0)&gt;0,-1,ROW(S2243)-ROW($S$3)),ROW(S2243)-ROW($S$3)),-1)</f>
        <v>-1</v>
      </c>
      <c r="T2243" s="165">
        <f t="shared" si="246"/>
        <v>0</v>
      </c>
      <c r="U2243" s="165" t="str">
        <f t="shared" si="247"/>
        <v/>
      </c>
      <c r="V2243" s="165" t="str">
        <f>IFERROR(IF(OR(C2243="",S2243&lt;0),"",IF(SUBTOTAL(3,C2243:C2243)=0,-1,SUBTOTAL(3,$C$4:C2243))),"")</f>
        <v/>
      </c>
      <c r="W2243" s="156" t="str">
        <f t="array" ref="W2243">IF(LEN(C2243)&gt;0,IFERROR(IF(MATCH(C2243,$C$3:$C2242,0)&gt;0,N2243-INDEX($N$3:N2242,SUMPRODUCT(MAX(ROW($C$3:$C2242)*(C2243=$C$3:$C2242)))-2,1),""),""),"")</f>
        <v/>
      </c>
      <c r="X2243" s="156">
        <f t="shared" ca="1" si="248"/>
        <v>1</v>
      </c>
      <c r="Y2243" s="156">
        <f t="shared" ca="1" si="249"/>
        <v>1</v>
      </c>
    </row>
    <row r="2244" spans="2:25" hidden="1" x14ac:dyDescent="0.25">
      <c r="B2244" s="390" t="str">
        <f>IFERROR(IF(LEN(INDEX(PlansAndNotes!$B$6:$B$2005,ROW(A2244)-ROW($B$3)))=0,"",INDEX(PlansAndNotes!$B$6:$B$2005,ROW(A2244)-ROW($B$3))),"")</f>
        <v/>
      </c>
      <c r="C2244" s="387" t="str">
        <f t="shared" si="250"/>
        <v/>
      </c>
      <c r="D2244" s="361" t="str">
        <f>IFERROR(IF(LEN(C2244)&gt;0,IF(LEN(INDEX(TasksList!$C$6:$C$25,MATCH(C2244,TasksList!$B$6:$B$25,0),1))=0,"",INDEX(TasksList!$C$6:$C$25,MATCH(C2244,TasksList!$B$6:$B$25,0),1)),""),"")</f>
        <v/>
      </c>
      <c r="E2244" s="361" t="str">
        <f>IFERROR(IF(LEN(C2244)&gt;0,IF(LEN(INDEX(TasksList!$F$6:$F$25,MATCH(C2244,TasksList!$B$6:$B$25,0),1))=0,"not set!",INDEX(TasksList!$F$6:$F$25,MATCH(C2244,TasksList!$B$6:$B$25,0),1)),""),"")</f>
        <v/>
      </c>
      <c r="F2244" s="360" t="str">
        <f>IFERROR(IF(LEN(D2244)&gt;0,IF(LEN(INDEX(AdressBook!$D$6:$D$25,MATCH(D2244,AdressBook!$B$6:$B$25,0),1))=0,"",INDEX(AdressBook!$D$6:$D$25,MATCH(D2244,AdressBook!$B$6:$B$25,0),1)),""),"")</f>
        <v/>
      </c>
      <c r="G2244" s="361" t="str">
        <f>IFERROR(IF(LEN(INDEX(PlansAndNotes!$F$6:$F$4005,ROW(B2244)-ROW($C$3)))=0,"",INDEX(PlansAndNotes!$F$6:$F$4005,ROW(B2244)-ROW($C$3))),"")</f>
        <v/>
      </c>
      <c r="H2244" s="361" t="str">
        <f>IFERROR(IF(LEN(C2244)&gt;0,IF(LEN(INDEX(TasksList!$G$6:$G$25,MATCH(C2244,TasksList!$B$6:$B$25,0),1))=0,"",INDEX(TasksList!$G$6:$G$25,MATCH(C2244,TasksList!$B$6:$B$25,0),1)),""),"")</f>
        <v/>
      </c>
      <c r="N2244" s="362" t="str">
        <f>IFERROR(IF(LEN(INDEX(PlansAndNotes!$D$6:$D$4005,ROW(B2244)-ROW($C$3)))=0,"",INDEX(PlansAndNotes!$D$6:$D$4005,ROW(B2244)-ROW($C$3))),"")</f>
        <v/>
      </c>
      <c r="O2244" s="165" t="str">
        <f t="shared" ref="O2244:O2307" si="251">IF(LEN(B2244)&gt;0,RIGHT(B2244,LEN(B2244)-SEARCH(" - ",B2244)-2),"")</f>
        <v/>
      </c>
      <c r="P2244" s="363" t="str">
        <f>IFERROR(IF(LEN(INDEX(PlansAndNotes!$E$6:$E$4005,ROW(B2244)-ROW($C$3)))=0,"",INDEX(PlansAndNotes!$E$6:$E$4005,ROW(B2244)-ROW($C$3))),"")</f>
        <v/>
      </c>
      <c r="Q2244" s="363" t="str">
        <f>IFERROR(IF(LEN(INDEX(PlansAndNotes!$G$6:$G$4005,ROW(B2244)-ROW($C$3)))=0,"",INDEX(PlansAndNotes!$G$6:$G$4005,ROW(B2244)-ROW($C$3))),"")</f>
        <v/>
      </c>
      <c r="R2244" s="361" t="str">
        <f>IFERROR(IF(LEN(D2244)&gt;0,IF(LEN(INDEX(AdressBook!$C$6:$C$25,MATCH(D2244,AdressBook!$B$6:$B$25,0),1))=0,"",INDEX(AdressBook!$C$6:$C$25,MATCH(D2244,AdressBook!$B$6:$B$25,0),1)),""),"")</f>
        <v/>
      </c>
      <c r="S2244" s="165">
        <f>IF(LEN(C2244)&gt;0,IFERROR(IF(MATCH(C2244,C2245:$C$4004,0)&gt;0,-1,ROW(S2244)-ROW($S$3)),ROW(S2244)-ROW($S$3)),-1)</f>
        <v>-1</v>
      </c>
      <c r="T2244" s="165">
        <f t="shared" ref="T2244:T2307" si="252">IF(OR(taskRange="All tasks (all stages)",taskRange=""),ROW(T2244)-ROW($T$3),IF(S2244&gt;0,ROW(T2244)-ROW($T$3),0))*IF(OR(calendarSalesmen="",calendarSalesmen="All salesmen"),1,IF(calendarSalesmen=G2244,1,0))*IF(OR(calendarStage="",calendarStage="All Stages"),1,IF(calendarStage=P2244,1,0))</f>
        <v>0</v>
      </c>
      <c r="U2244" s="165" t="str">
        <f t="shared" ref="U2244:U2307" si="253">IF(S2244&gt;0,P2244,"")</f>
        <v/>
      </c>
      <c r="V2244" s="165" t="str">
        <f>IFERROR(IF(OR(C2244="",S2244&lt;0),"",IF(SUBTOTAL(3,C2244:C2244)=0,-1,SUBTOTAL(3,$C$4:C2244))),"")</f>
        <v/>
      </c>
      <c r="W2244" s="156" t="str">
        <f t="array" ref="W2244">IF(LEN(C2244)&gt;0,IFERROR(IF(MATCH(C2244,$C$3:$C2243,0)&gt;0,N2244-INDEX($N$3:N2243,SUMPRODUCT(MAX(ROW($C$3:$C2243)*(C2244=$C$3:$C2243)))-2,1),""),""),"")</f>
        <v/>
      </c>
      <c r="X2244" s="156">
        <f t="shared" ca="1" si="248"/>
        <v>1</v>
      </c>
      <c r="Y2244" s="156">
        <f t="shared" ca="1" si="249"/>
        <v>1</v>
      </c>
    </row>
    <row r="2245" spans="2:25" hidden="1" x14ac:dyDescent="0.25">
      <c r="B2245" s="390" t="str">
        <f>IFERROR(IF(LEN(INDEX(PlansAndNotes!$B$6:$B$2005,ROW(A2245)-ROW($B$3)))=0,"",INDEX(PlansAndNotes!$B$6:$B$2005,ROW(A2245)-ROW($B$3))),"")</f>
        <v/>
      </c>
      <c r="C2245" s="387" t="str">
        <f t="shared" si="250"/>
        <v/>
      </c>
      <c r="D2245" s="361" t="str">
        <f>IFERROR(IF(LEN(C2245)&gt;0,IF(LEN(INDEX(TasksList!$C$6:$C$25,MATCH(C2245,TasksList!$B$6:$B$25,0),1))=0,"",INDEX(TasksList!$C$6:$C$25,MATCH(C2245,TasksList!$B$6:$B$25,0),1)),""),"")</f>
        <v/>
      </c>
      <c r="E2245" s="361" t="str">
        <f>IFERROR(IF(LEN(C2245)&gt;0,IF(LEN(INDEX(TasksList!$F$6:$F$25,MATCH(C2245,TasksList!$B$6:$B$25,0),1))=0,"not set!",INDEX(TasksList!$F$6:$F$25,MATCH(C2245,TasksList!$B$6:$B$25,0),1)),""),"")</f>
        <v/>
      </c>
      <c r="F2245" s="360" t="str">
        <f>IFERROR(IF(LEN(D2245)&gt;0,IF(LEN(INDEX(AdressBook!$D$6:$D$25,MATCH(D2245,AdressBook!$B$6:$B$25,0),1))=0,"",INDEX(AdressBook!$D$6:$D$25,MATCH(D2245,AdressBook!$B$6:$B$25,0),1)),""),"")</f>
        <v/>
      </c>
      <c r="G2245" s="361" t="str">
        <f>IFERROR(IF(LEN(INDEX(PlansAndNotes!$F$6:$F$4005,ROW(B2245)-ROW($C$3)))=0,"",INDEX(PlansAndNotes!$F$6:$F$4005,ROW(B2245)-ROW($C$3))),"")</f>
        <v/>
      </c>
      <c r="H2245" s="361" t="str">
        <f>IFERROR(IF(LEN(C2245)&gt;0,IF(LEN(INDEX(TasksList!$G$6:$G$25,MATCH(C2245,TasksList!$B$6:$B$25,0),1))=0,"",INDEX(TasksList!$G$6:$G$25,MATCH(C2245,TasksList!$B$6:$B$25,0),1)),""),"")</f>
        <v/>
      </c>
      <c r="N2245" s="362" t="str">
        <f>IFERROR(IF(LEN(INDEX(PlansAndNotes!$D$6:$D$4005,ROW(B2245)-ROW($C$3)))=0,"",INDEX(PlansAndNotes!$D$6:$D$4005,ROW(B2245)-ROW($C$3))),"")</f>
        <v/>
      </c>
      <c r="O2245" s="165" t="str">
        <f t="shared" si="251"/>
        <v/>
      </c>
      <c r="P2245" s="363" t="str">
        <f>IFERROR(IF(LEN(INDEX(PlansAndNotes!$E$6:$E$4005,ROW(B2245)-ROW($C$3)))=0,"",INDEX(PlansAndNotes!$E$6:$E$4005,ROW(B2245)-ROW($C$3))),"")</f>
        <v/>
      </c>
      <c r="Q2245" s="363" t="str">
        <f>IFERROR(IF(LEN(INDEX(PlansAndNotes!$G$6:$G$4005,ROW(B2245)-ROW($C$3)))=0,"",INDEX(PlansAndNotes!$G$6:$G$4005,ROW(B2245)-ROW($C$3))),"")</f>
        <v/>
      </c>
      <c r="R2245" s="361" t="str">
        <f>IFERROR(IF(LEN(D2245)&gt;0,IF(LEN(INDEX(AdressBook!$C$6:$C$25,MATCH(D2245,AdressBook!$B$6:$B$25,0),1))=0,"",INDEX(AdressBook!$C$6:$C$25,MATCH(D2245,AdressBook!$B$6:$B$25,0),1)),""),"")</f>
        <v/>
      </c>
      <c r="S2245" s="165">
        <f>IF(LEN(C2245)&gt;0,IFERROR(IF(MATCH(C2245,C2246:$C$4004,0)&gt;0,-1,ROW(S2245)-ROW($S$3)),ROW(S2245)-ROW($S$3)),-1)</f>
        <v>-1</v>
      </c>
      <c r="T2245" s="165">
        <f t="shared" si="252"/>
        <v>0</v>
      </c>
      <c r="U2245" s="165" t="str">
        <f t="shared" si="253"/>
        <v/>
      </c>
      <c r="V2245" s="165" t="str">
        <f>IFERROR(IF(OR(C2245="",S2245&lt;0),"",IF(SUBTOTAL(3,C2245:C2245)=0,-1,SUBTOTAL(3,$C$4:C2245))),"")</f>
        <v/>
      </c>
      <c r="W2245" s="156" t="str">
        <f t="array" ref="W2245">IF(LEN(C2245)&gt;0,IFERROR(IF(MATCH(C2245,$C$3:$C2244,0)&gt;0,N2245-INDEX($N$3:N2244,SUMPRODUCT(MAX(ROW($C$3:$C2244)*(C2245=$C$3:$C2244)))-2,1),""),""),"")</f>
        <v/>
      </c>
      <c r="X2245" s="156">
        <f t="shared" ref="X2245:X2308" ca="1" si="254">IFERROR(IF($X$2="",1,IF(AND(N2245&lt;=TODAY(),N2245+$X$2&gt;=TODAY()),1,0)),"")</f>
        <v>1</v>
      </c>
      <c r="Y2245" s="156">
        <f t="shared" ref="Y2245:Y2308" ca="1" si="255">IFERROR(IF($Y$2="",1,IF(AND(N2245&lt;=TODAY(),N2245+$Y$2&gt;=TODAY()),1,0)),"")</f>
        <v>1</v>
      </c>
    </row>
    <row r="2246" spans="2:25" hidden="1" x14ac:dyDescent="0.25">
      <c r="B2246" s="390" t="str">
        <f>IFERROR(IF(LEN(INDEX(PlansAndNotes!$B$6:$B$2005,ROW(A2246)-ROW($B$3)))=0,"",INDEX(PlansAndNotes!$B$6:$B$2005,ROW(A2246)-ROW($B$3))),"")</f>
        <v/>
      </c>
      <c r="C2246" s="387" t="str">
        <f t="shared" si="250"/>
        <v/>
      </c>
      <c r="D2246" s="361" t="str">
        <f>IFERROR(IF(LEN(C2246)&gt;0,IF(LEN(INDEX(TasksList!$C$6:$C$25,MATCH(C2246,TasksList!$B$6:$B$25,0),1))=0,"",INDEX(TasksList!$C$6:$C$25,MATCH(C2246,TasksList!$B$6:$B$25,0),1)),""),"")</f>
        <v/>
      </c>
      <c r="E2246" s="361" t="str">
        <f>IFERROR(IF(LEN(C2246)&gt;0,IF(LEN(INDEX(TasksList!$F$6:$F$25,MATCH(C2246,TasksList!$B$6:$B$25,0),1))=0,"not set!",INDEX(TasksList!$F$6:$F$25,MATCH(C2246,TasksList!$B$6:$B$25,0),1)),""),"")</f>
        <v/>
      </c>
      <c r="F2246" s="360" t="str">
        <f>IFERROR(IF(LEN(D2246)&gt;0,IF(LEN(INDEX(AdressBook!$D$6:$D$25,MATCH(D2246,AdressBook!$B$6:$B$25,0),1))=0,"",INDEX(AdressBook!$D$6:$D$25,MATCH(D2246,AdressBook!$B$6:$B$25,0),1)),""),"")</f>
        <v/>
      </c>
      <c r="G2246" s="361" t="str">
        <f>IFERROR(IF(LEN(INDEX(PlansAndNotes!$F$6:$F$4005,ROW(B2246)-ROW($C$3)))=0,"",INDEX(PlansAndNotes!$F$6:$F$4005,ROW(B2246)-ROW($C$3))),"")</f>
        <v/>
      </c>
      <c r="H2246" s="361" t="str">
        <f>IFERROR(IF(LEN(C2246)&gt;0,IF(LEN(INDEX(TasksList!$G$6:$G$25,MATCH(C2246,TasksList!$B$6:$B$25,0),1))=0,"",INDEX(TasksList!$G$6:$G$25,MATCH(C2246,TasksList!$B$6:$B$25,0),1)),""),"")</f>
        <v/>
      </c>
      <c r="N2246" s="362" t="str">
        <f>IFERROR(IF(LEN(INDEX(PlansAndNotes!$D$6:$D$4005,ROW(B2246)-ROW($C$3)))=0,"",INDEX(PlansAndNotes!$D$6:$D$4005,ROW(B2246)-ROW($C$3))),"")</f>
        <v/>
      </c>
      <c r="O2246" s="165" t="str">
        <f t="shared" si="251"/>
        <v/>
      </c>
      <c r="P2246" s="363" t="str">
        <f>IFERROR(IF(LEN(INDEX(PlansAndNotes!$E$6:$E$4005,ROW(B2246)-ROW($C$3)))=0,"",INDEX(PlansAndNotes!$E$6:$E$4005,ROW(B2246)-ROW($C$3))),"")</f>
        <v/>
      </c>
      <c r="Q2246" s="363" t="str">
        <f>IFERROR(IF(LEN(INDEX(PlansAndNotes!$G$6:$G$4005,ROW(B2246)-ROW($C$3)))=0,"",INDEX(PlansAndNotes!$G$6:$G$4005,ROW(B2246)-ROW($C$3))),"")</f>
        <v/>
      </c>
      <c r="R2246" s="361" t="str">
        <f>IFERROR(IF(LEN(D2246)&gt;0,IF(LEN(INDEX(AdressBook!$C$6:$C$25,MATCH(D2246,AdressBook!$B$6:$B$25,0),1))=0,"",INDEX(AdressBook!$C$6:$C$25,MATCH(D2246,AdressBook!$B$6:$B$25,0),1)),""),"")</f>
        <v/>
      </c>
      <c r="S2246" s="165">
        <f>IF(LEN(C2246)&gt;0,IFERROR(IF(MATCH(C2246,C2247:$C$4004,0)&gt;0,-1,ROW(S2246)-ROW($S$3)),ROW(S2246)-ROW($S$3)),-1)</f>
        <v>-1</v>
      </c>
      <c r="T2246" s="165">
        <f t="shared" si="252"/>
        <v>0</v>
      </c>
      <c r="U2246" s="165" t="str">
        <f t="shared" si="253"/>
        <v/>
      </c>
      <c r="V2246" s="165" t="str">
        <f>IFERROR(IF(OR(C2246="",S2246&lt;0),"",IF(SUBTOTAL(3,C2246:C2246)=0,-1,SUBTOTAL(3,$C$4:C2246))),"")</f>
        <v/>
      </c>
      <c r="W2246" s="156" t="str">
        <f t="array" ref="W2246">IF(LEN(C2246)&gt;0,IFERROR(IF(MATCH(C2246,$C$3:$C2245,0)&gt;0,N2246-INDEX($N$3:N2245,SUMPRODUCT(MAX(ROW($C$3:$C2245)*(C2246=$C$3:$C2245)))-2,1),""),""),"")</f>
        <v/>
      </c>
      <c r="X2246" s="156">
        <f t="shared" ca="1" si="254"/>
        <v>1</v>
      </c>
      <c r="Y2246" s="156">
        <f t="shared" ca="1" si="255"/>
        <v>1</v>
      </c>
    </row>
    <row r="2247" spans="2:25" hidden="1" x14ac:dyDescent="0.25">
      <c r="B2247" s="390" t="str">
        <f>IFERROR(IF(LEN(INDEX(PlansAndNotes!$B$6:$B$2005,ROW(A2247)-ROW($B$3)))=0,"",INDEX(PlansAndNotes!$B$6:$B$2005,ROW(A2247)-ROW($B$3))),"")</f>
        <v/>
      </c>
      <c r="C2247" s="387" t="str">
        <f t="shared" si="250"/>
        <v/>
      </c>
      <c r="D2247" s="361" t="str">
        <f>IFERROR(IF(LEN(C2247)&gt;0,IF(LEN(INDEX(TasksList!$C$6:$C$25,MATCH(C2247,TasksList!$B$6:$B$25,0),1))=0,"",INDEX(TasksList!$C$6:$C$25,MATCH(C2247,TasksList!$B$6:$B$25,0),1)),""),"")</f>
        <v/>
      </c>
      <c r="E2247" s="361" t="str">
        <f>IFERROR(IF(LEN(C2247)&gt;0,IF(LEN(INDEX(TasksList!$F$6:$F$25,MATCH(C2247,TasksList!$B$6:$B$25,0),1))=0,"not set!",INDEX(TasksList!$F$6:$F$25,MATCH(C2247,TasksList!$B$6:$B$25,0),1)),""),"")</f>
        <v/>
      </c>
      <c r="F2247" s="360" t="str">
        <f>IFERROR(IF(LEN(D2247)&gt;0,IF(LEN(INDEX(AdressBook!$D$6:$D$25,MATCH(D2247,AdressBook!$B$6:$B$25,0),1))=0,"",INDEX(AdressBook!$D$6:$D$25,MATCH(D2247,AdressBook!$B$6:$B$25,0),1)),""),"")</f>
        <v/>
      </c>
      <c r="G2247" s="361" t="str">
        <f>IFERROR(IF(LEN(INDEX(PlansAndNotes!$F$6:$F$4005,ROW(B2247)-ROW($C$3)))=0,"",INDEX(PlansAndNotes!$F$6:$F$4005,ROW(B2247)-ROW($C$3))),"")</f>
        <v/>
      </c>
      <c r="H2247" s="361" t="str">
        <f>IFERROR(IF(LEN(C2247)&gt;0,IF(LEN(INDEX(TasksList!$G$6:$G$25,MATCH(C2247,TasksList!$B$6:$B$25,0),1))=0,"",INDEX(TasksList!$G$6:$G$25,MATCH(C2247,TasksList!$B$6:$B$25,0),1)),""),"")</f>
        <v/>
      </c>
      <c r="N2247" s="362" t="str">
        <f>IFERROR(IF(LEN(INDEX(PlansAndNotes!$D$6:$D$4005,ROW(B2247)-ROW($C$3)))=0,"",INDEX(PlansAndNotes!$D$6:$D$4005,ROW(B2247)-ROW($C$3))),"")</f>
        <v/>
      </c>
      <c r="O2247" s="165" t="str">
        <f t="shared" si="251"/>
        <v/>
      </c>
      <c r="P2247" s="363" t="str">
        <f>IFERROR(IF(LEN(INDEX(PlansAndNotes!$E$6:$E$4005,ROW(B2247)-ROW($C$3)))=0,"",INDEX(PlansAndNotes!$E$6:$E$4005,ROW(B2247)-ROW($C$3))),"")</f>
        <v/>
      </c>
      <c r="Q2247" s="363" t="str">
        <f>IFERROR(IF(LEN(INDEX(PlansAndNotes!$G$6:$G$4005,ROW(B2247)-ROW($C$3)))=0,"",INDEX(PlansAndNotes!$G$6:$G$4005,ROW(B2247)-ROW($C$3))),"")</f>
        <v/>
      </c>
      <c r="R2247" s="361" t="str">
        <f>IFERROR(IF(LEN(D2247)&gt;0,IF(LEN(INDEX(AdressBook!$C$6:$C$25,MATCH(D2247,AdressBook!$B$6:$B$25,0),1))=0,"",INDEX(AdressBook!$C$6:$C$25,MATCH(D2247,AdressBook!$B$6:$B$25,0),1)),""),"")</f>
        <v/>
      </c>
      <c r="S2247" s="165">
        <f>IF(LEN(C2247)&gt;0,IFERROR(IF(MATCH(C2247,C2248:$C$4004,0)&gt;0,-1,ROW(S2247)-ROW($S$3)),ROW(S2247)-ROW($S$3)),-1)</f>
        <v>-1</v>
      </c>
      <c r="T2247" s="165">
        <f t="shared" si="252"/>
        <v>0</v>
      </c>
      <c r="U2247" s="165" t="str">
        <f t="shared" si="253"/>
        <v/>
      </c>
      <c r="V2247" s="165" t="str">
        <f>IFERROR(IF(OR(C2247="",S2247&lt;0),"",IF(SUBTOTAL(3,C2247:C2247)=0,-1,SUBTOTAL(3,$C$4:C2247))),"")</f>
        <v/>
      </c>
      <c r="W2247" s="156" t="str">
        <f t="array" ref="W2247">IF(LEN(C2247)&gt;0,IFERROR(IF(MATCH(C2247,$C$3:$C2246,0)&gt;0,N2247-INDEX($N$3:N2246,SUMPRODUCT(MAX(ROW($C$3:$C2246)*(C2247=$C$3:$C2246)))-2,1),""),""),"")</f>
        <v/>
      </c>
      <c r="X2247" s="156">
        <f t="shared" ca="1" si="254"/>
        <v>1</v>
      </c>
      <c r="Y2247" s="156">
        <f t="shared" ca="1" si="255"/>
        <v>1</v>
      </c>
    </row>
    <row r="2248" spans="2:25" hidden="1" x14ac:dyDescent="0.25">
      <c r="B2248" s="390" t="str">
        <f>IFERROR(IF(LEN(INDEX(PlansAndNotes!$B$6:$B$2005,ROW(A2248)-ROW($B$3)))=0,"",INDEX(PlansAndNotes!$B$6:$B$2005,ROW(A2248)-ROW($B$3))),"")</f>
        <v/>
      </c>
      <c r="C2248" s="387" t="str">
        <f t="shared" si="250"/>
        <v/>
      </c>
      <c r="D2248" s="361" t="str">
        <f>IFERROR(IF(LEN(C2248)&gt;0,IF(LEN(INDEX(TasksList!$C$6:$C$25,MATCH(C2248,TasksList!$B$6:$B$25,0),1))=0,"",INDEX(TasksList!$C$6:$C$25,MATCH(C2248,TasksList!$B$6:$B$25,0),1)),""),"")</f>
        <v/>
      </c>
      <c r="E2248" s="361" t="str">
        <f>IFERROR(IF(LEN(C2248)&gt;0,IF(LEN(INDEX(TasksList!$F$6:$F$25,MATCH(C2248,TasksList!$B$6:$B$25,0),1))=0,"not set!",INDEX(TasksList!$F$6:$F$25,MATCH(C2248,TasksList!$B$6:$B$25,0),1)),""),"")</f>
        <v/>
      </c>
      <c r="F2248" s="360" t="str">
        <f>IFERROR(IF(LEN(D2248)&gt;0,IF(LEN(INDEX(AdressBook!$D$6:$D$25,MATCH(D2248,AdressBook!$B$6:$B$25,0),1))=0,"",INDEX(AdressBook!$D$6:$D$25,MATCH(D2248,AdressBook!$B$6:$B$25,0),1)),""),"")</f>
        <v/>
      </c>
      <c r="G2248" s="361" t="str">
        <f>IFERROR(IF(LEN(INDEX(PlansAndNotes!$F$6:$F$4005,ROW(B2248)-ROW($C$3)))=0,"",INDEX(PlansAndNotes!$F$6:$F$4005,ROW(B2248)-ROW($C$3))),"")</f>
        <v/>
      </c>
      <c r="H2248" s="361" t="str">
        <f>IFERROR(IF(LEN(C2248)&gt;0,IF(LEN(INDEX(TasksList!$G$6:$G$25,MATCH(C2248,TasksList!$B$6:$B$25,0),1))=0,"",INDEX(TasksList!$G$6:$G$25,MATCH(C2248,TasksList!$B$6:$B$25,0),1)),""),"")</f>
        <v/>
      </c>
      <c r="N2248" s="362" t="str">
        <f>IFERROR(IF(LEN(INDEX(PlansAndNotes!$D$6:$D$4005,ROW(B2248)-ROW($C$3)))=0,"",INDEX(PlansAndNotes!$D$6:$D$4005,ROW(B2248)-ROW($C$3))),"")</f>
        <v/>
      </c>
      <c r="O2248" s="165" t="str">
        <f t="shared" si="251"/>
        <v/>
      </c>
      <c r="P2248" s="363" t="str">
        <f>IFERROR(IF(LEN(INDEX(PlansAndNotes!$E$6:$E$4005,ROW(B2248)-ROW($C$3)))=0,"",INDEX(PlansAndNotes!$E$6:$E$4005,ROW(B2248)-ROW($C$3))),"")</f>
        <v/>
      </c>
      <c r="Q2248" s="363" t="str">
        <f>IFERROR(IF(LEN(INDEX(PlansAndNotes!$G$6:$G$4005,ROW(B2248)-ROW($C$3)))=0,"",INDEX(PlansAndNotes!$G$6:$G$4005,ROW(B2248)-ROW($C$3))),"")</f>
        <v/>
      </c>
      <c r="R2248" s="361" t="str">
        <f>IFERROR(IF(LEN(D2248)&gt;0,IF(LEN(INDEX(AdressBook!$C$6:$C$25,MATCH(D2248,AdressBook!$B$6:$B$25,0),1))=0,"",INDEX(AdressBook!$C$6:$C$25,MATCH(D2248,AdressBook!$B$6:$B$25,0),1)),""),"")</f>
        <v/>
      </c>
      <c r="S2248" s="165">
        <f>IF(LEN(C2248)&gt;0,IFERROR(IF(MATCH(C2248,C2249:$C$4004,0)&gt;0,-1,ROW(S2248)-ROW($S$3)),ROW(S2248)-ROW($S$3)),-1)</f>
        <v>-1</v>
      </c>
      <c r="T2248" s="165">
        <f t="shared" si="252"/>
        <v>0</v>
      </c>
      <c r="U2248" s="165" t="str">
        <f t="shared" si="253"/>
        <v/>
      </c>
      <c r="V2248" s="165" t="str">
        <f>IFERROR(IF(OR(C2248="",S2248&lt;0),"",IF(SUBTOTAL(3,C2248:C2248)=0,-1,SUBTOTAL(3,$C$4:C2248))),"")</f>
        <v/>
      </c>
      <c r="W2248" s="156" t="str">
        <f t="array" ref="W2248">IF(LEN(C2248)&gt;0,IFERROR(IF(MATCH(C2248,$C$3:$C2247,0)&gt;0,N2248-INDEX($N$3:N2247,SUMPRODUCT(MAX(ROW($C$3:$C2247)*(C2248=$C$3:$C2247)))-2,1),""),""),"")</f>
        <v/>
      </c>
      <c r="X2248" s="156">
        <f t="shared" ca="1" si="254"/>
        <v>1</v>
      </c>
      <c r="Y2248" s="156">
        <f t="shared" ca="1" si="255"/>
        <v>1</v>
      </c>
    </row>
    <row r="2249" spans="2:25" hidden="1" x14ac:dyDescent="0.25">
      <c r="B2249" s="390" t="str">
        <f>IFERROR(IF(LEN(INDEX(PlansAndNotes!$B$6:$B$2005,ROW(A2249)-ROW($B$3)))=0,"",INDEX(PlansAndNotes!$B$6:$B$2005,ROW(A2249)-ROW($B$3))),"")</f>
        <v/>
      </c>
      <c r="C2249" s="387" t="str">
        <f t="shared" si="250"/>
        <v/>
      </c>
      <c r="D2249" s="361" t="str">
        <f>IFERROR(IF(LEN(C2249)&gt;0,IF(LEN(INDEX(TasksList!$C$6:$C$25,MATCH(C2249,TasksList!$B$6:$B$25,0),1))=0,"",INDEX(TasksList!$C$6:$C$25,MATCH(C2249,TasksList!$B$6:$B$25,0),1)),""),"")</f>
        <v/>
      </c>
      <c r="E2249" s="361" t="str">
        <f>IFERROR(IF(LEN(C2249)&gt;0,IF(LEN(INDEX(TasksList!$F$6:$F$25,MATCH(C2249,TasksList!$B$6:$B$25,0),1))=0,"not set!",INDEX(TasksList!$F$6:$F$25,MATCH(C2249,TasksList!$B$6:$B$25,0),1)),""),"")</f>
        <v/>
      </c>
      <c r="F2249" s="360" t="str">
        <f>IFERROR(IF(LEN(D2249)&gt;0,IF(LEN(INDEX(AdressBook!$D$6:$D$25,MATCH(D2249,AdressBook!$B$6:$B$25,0),1))=0,"",INDEX(AdressBook!$D$6:$D$25,MATCH(D2249,AdressBook!$B$6:$B$25,0),1)),""),"")</f>
        <v/>
      </c>
      <c r="G2249" s="361" t="str">
        <f>IFERROR(IF(LEN(INDEX(PlansAndNotes!$F$6:$F$4005,ROW(B2249)-ROW($C$3)))=0,"",INDEX(PlansAndNotes!$F$6:$F$4005,ROW(B2249)-ROW($C$3))),"")</f>
        <v/>
      </c>
      <c r="H2249" s="361" t="str">
        <f>IFERROR(IF(LEN(C2249)&gt;0,IF(LEN(INDEX(TasksList!$G$6:$G$25,MATCH(C2249,TasksList!$B$6:$B$25,0),1))=0,"",INDEX(TasksList!$G$6:$G$25,MATCH(C2249,TasksList!$B$6:$B$25,0),1)),""),"")</f>
        <v/>
      </c>
      <c r="N2249" s="362" t="str">
        <f>IFERROR(IF(LEN(INDEX(PlansAndNotes!$D$6:$D$4005,ROW(B2249)-ROW($C$3)))=0,"",INDEX(PlansAndNotes!$D$6:$D$4005,ROW(B2249)-ROW($C$3))),"")</f>
        <v/>
      </c>
      <c r="O2249" s="165" t="str">
        <f t="shared" si="251"/>
        <v/>
      </c>
      <c r="P2249" s="363" t="str">
        <f>IFERROR(IF(LEN(INDEX(PlansAndNotes!$E$6:$E$4005,ROW(B2249)-ROW($C$3)))=0,"",INDEX(PlansAndNotes!$E$6:$E$4005,ROW(B2249)-ROW($C$3))),"")</f>
        <v/>
      </c>
      <c r="Q2249" s="363" t="str">
        <f>IFERROR(IF(LEN(INDEX(PlansAndNotes!$G$6:$G$4005,ROW(B2249)-ROW($C$3)))=0,"",INDEX(PlansAndNotes!$G$6:$G$4005,ROW(B2249)-ROW($C$3))),"")</f>
        <v/>
      </c>
      <c r="R2249" s="361" t="str">
        <f>IFERROR(IF(LEN(D2249)&gt;0,IF(LEN(INDEX(AdressBook!$C$6:$C$25,MATCH(D2249,AdressBook!$B$6:$B$25,0),1))=0,"",INDEX(AdressBook!$C$6:$C$25,MATCH(D2249,AdressBook!$B$6:$B$25,0),1)),""),"")</f>
        <v/>
      </c>
      <c r="S2249" s="165">
        <f>IF(LEN(C2249)&gt;0,IFERROR(IF(MATCH(C2249,C2250:$C$4004,0)&gt;0,-1,ROW(S2249)-ROW($S$3)),ROW(S2249)-ROW($S$3)),-1)</f>
        <v>-1</v>
      </c>
      <c r="T2249" s="165">
        <f t="shared" si="252"/>
        <v>0</v>
      </c>
      <c r="U2249" s="165" t="str">
        <f t="shared" si="253"/>
        <v/>
      </c>
      <c r="V2249" s="165" t="str">
        <f>IFERROR(IF(OR(C2249="",S2249&lt;0),"",IF(SUBTOTAL(3,C2249:C2249)=0,-1,SUBTOTAL(3,$C$4:C2249))),"")</f>
        <v/>
      </c>
      <c r="W2249" s="156" t="str">
        <f t="array" ref="W2249">IF(LEN(C2249)&gt;0,IFERROR(IF(MATCH(C2249,$C$3:$C2248,0)&gt;0,N2249-INDEX($N$3:N2248,SUMPRODUCT(MAX(ROW($C$3:$C2248)*(C2249=$C$3:$C2248)))-2,1),""),""),"")</f>
        <v/>
      </c>
      <c r="X2249" s="156">
        <f t="shared" ca="1" si="254"/>
        <v>1</v>
      </c>
      <c r="Y2249" s="156">
        <f t="shared" ca="1" si="255"/>
        <v>1</v>
      </c>
    </row>
    <row r="2250" spans="2:25" hidden="1" x14ac:dyDescent="0.25">
      <c r="B2250" s="390" t="str">
        <f>IFERROR(IF(LEN(INDEX(PlansAndNotes!$B$6:$B$2005,ROW(A2250)-ROW($B$3)))=0,"",INDEX(PlansAndNotes!$B$6:$B$2005,ROW(A2250)-ROW($B$3))),"")</f>
        <v/>
      </c>
      <c r="C2250" s="387" t="str">
        <f t="shared" si="250"/>
        <v/>
      </c>
      <c r="D2250" s="361" t="str">
        <f>IFERROR(IF(LEN(C2250)&gt;0,IF(LEN(INDEX(TasksList!$C$6:$C$25,MATCH(C2250,TasksList!$B$6:$B$25,0),1))=0,"",INDEX(TasksList!$C$6:$C$25,MATCH(C2250,TasksList!$B$6:$B$25,0),1)),""),"")</f>
        <v/>
      </c>
      <c r="E2250" s="361" t="str">
        <f>IFERROR(IF(LEN(C2250)&gt;0,IF(LEN(INDEX(TasksList!$F$6:$F$25,MATCH(C2250,TasksList!$B$6:$B$25,0),1))=0,"not set!",INDEX(TasksList!$F$6:$F$25,MATCH(C2250,TasksList!$B$6:$B$25,0),1)),""),"")</f>
        <v/>
      </c>
      <c r="F2250" s="360" t="str">
        <f>IFERROR(IF(LEN(D2250)&gt;0,IF(LEN(INDEX(AdressBook!$D$6:$D$25,MATCH(D2250,AdressBook!$B$6:$B$25,0),1))=0,"",INDEX(AdressBook!$D$6:$D$25,MATCH(D2250,AdressBook!$B$6:$B$25,0),1)),""),"")</f>
        <v/>
      </c>
      <c r="G2250" s="361" t="str">
        <f>IFERROR(IF(LEN(INDEX(PlansAndNotes!$F$6:$F$4005,ROW(B2250)-ROW($C$3)))=0,"",INDEX(PlansAndNotes!$F$6:$F$4005,ROW(B2250)-ROW($C$3))),"")</f>
        <v/>
      </c>
      <c r="H2250" s="361" t="str">
        <f>IFERROR(IF(LEN(C2250)&gt;0,IF(LEN(INDEX(TasksList!$G$6:$G$25,MATCH(C2250,TasksList!$B$6:$B$25,0),1))=0,"",INDEX(TasksList!$G$6:$G$25,MATCH(C2250,TasksList!$B$6:$B$25,0),1)),""),"")</f>
        <v/>
      </c>
      <c r="N2250" s="362" t="str">
        <f>IFERROR(IF(LEN(INDEX(PlansAndNotes!$D$6:$D$4005,ROW(B2250)-ROW($C$3)))=0,"",INDEX(PlansAndNotes!$D$6:$D$4005,ROW(B2250)-ROW($C$3))),"")</f>
        <v/>
      </c>
      <c r="O2250" s="165" t="str">
        <f t="shared" si="251"/>
        <v/>
      </c>
      <c r="P2250" s="363" t="str">
        <f>IFERROR(IF(LEN(INDEX(PlansAndNotes!$E$6:$E$4005,ROW(B2250)-ROW($C$3)))=0,"",INDEX(PlansAndNotes!$E$6:$E$4005,ROW(B2250)-ROW($C$3))),"")</f>
        <v/>
      </c>
      <c r="Q2250" s="363" t="str">
        <f>IFERROR(IF(LEN(INDEX(PlansAndNotes!$G$6:$G$4005,ROW(B2250)-ROW($C$3)))=0,"",INDEX(PlansAndNotes!$G$6:$G$4005,ROW(B2250)-ROW($C$3))),"")</f>
        <v/>
      </c>
      <c r="R2250" s="361" t="str">
        <f>IFERROR(IF(LEN(D2250)&gt;0,IF(LEN(INDEX(AdressBook!$C$6:$C$25,MATCH(D2250,AdressBook!$B$6:$B$25,0),1))=0,"",INDEX(AdressBook!$C$6:$C$25,MATCH(D2250,AdressBook!$B$6:$B$25,0),1)),""),"")</f>
        <v/>
      </c>
      <c r="S2250" s="165">
        <f>IF(LEN(C2250)&gt;0,IFERROR(IF(MATCH(C2250,C2251:$C$4004,0)&gt;0,-1,ROW(S2250)-ROW($S$3)),ROW(S2250)-ROW($S$3)),-1)</f>
        <v>-1</v>
      </c>
      <c r="T2250" s="165">
        <f t="shared" si="252"/>
        <v>0</v>
      </c>
      <c r="U2250" s="165" t="str">
        <f t="shared" si="253"/>
        <v/>
      </c>
      <c r="V2250" s="165" t="str">
        <f>IFERROR(IF(OR(C2250="",S2250&lt;0),"",IF(SUBTOTAL(3,C2250:C2250)=0,-1,SUBTOTAL(3,$C$4:C2250))),"")</f>
        <v/>
      </c>
      <c r="W2250" s="156" t="str">
        <f t="array" ref="W2250">IF(LEN(C2250)&gt;0,IFERROR(IF(MATCH(C2250,$C$3:$C2249,0)&gt;0,N2250-INDEX($N$3:N2249,SUMPRODUCT(MAX(ROW($C$3:$C2249)*(C2250=$C$3:$C2249)))-2,1),""),""),"")</f>
        <v/>
      </c>
      <c r="X2250" s="156">
        <f t="shared" ca="1" si="254"/>
        <v>1</v>
      </c>
      <c r="Y2250" s="156">
        <f t="shared" ca="1" si="255"/>
        <v>1</v>
      </c>
    </row>
    <row r="2251" spans="2:25" hidden="1" x14ac:dyDescent="0.25">
      <c r="B2251" s="390" t="str">
        <f>IFERROR(IF(LEN(INDEX(PlansAndNotes!$B$6:$B$2005,ROW(A2251)-ROW($B$3)))=0,"",INDEX(PlansAndNotes!$B$6:$B$2005,ROW(A2251)-ROW($B$3))),"")</f>
        <v/>
      </c>
      <c r="C2251" s="387" t="str">
        <f t="shared" si="250"/>
        <v/>
      </c>
      <c r="D2251" s="361" t="str">
        <f>IFERROR(IF(LEN(C2251)&gt;0,IF(LEN(INDEX(TasksList!$C$6:$C$25,MATCH(C2251,TasksList!$B$6:$B$25,0),1))=0,"",INDEX(TasksList!$C$6:$C$25,MATCH(C2251,TasksList!$B$6:$B$25,0),1)),""),"")</f>
        <v/>
      </c>
      <c r="E2251" s="361" t="str">
        <f>IFERROR(IF(LEN(C2251)&gt;0,IF(LEN(INDEX(TasksList!$F$6:$F$25,MATCH(C2251,TasksList!$B$6:$B$25,0),1))=0,"not set!",INDEX(TasksList!$F$6:$F$25,MATCH(C2251,TasksList!$B$6:$B$25,0),1)),""),"")</f>
        <v/>
      </c>
      <c r="F2251" s="360" t="str">
        <f>IFERROR(IF(LEN(D2251)&gt;0,IF(LEN(INDEX(AdressBook!$D$6:$D$25,MATCH(D2251,AdressBook!$B$6:$B$25,0),1))=0,"",INDEX(AdressBook!$D$6:$D$25,MATCH(D2251,AdressBook!$B$6:$B$25,0),1)),""),"")</f>
        <v/>
      </c>
      <c r="G2251" s="361" t="str">
        <f>IFERROR(IF(LEN(INDEX(PlansAndNotes!$F$6:$F$4005,ROW(B2251)-ROW($C$3)))=0,"",INDEX(PlansAndNotes!$F$6:$F$4005,ROW(B2251)-ROW($C$3))),"")</f>
        <v/>
      </c>
      <c r="H2251" s="361" t="str">
        <f>IFERROR(IF(LEN(C2251)&gt;0,IF(LEN(INDEX(TasksList!$G$6:$G$25,MATCH(C2251,TasksList!$B$6:$B$25,0),1))=0,"",INDEX(TasksList!$G$6:$G$25,MATCH(C2251,TasksList!$B$6:$B$25,0),1)),""),"")</f>
        <v/>
      </c>
      <c r="N2251" s="362" t="str">
        <f>IFERROR(IF(LEN(INDEX(PlansAndNotes!$D$6:$D$4005,ROW(B2251)-ROW($C$3)))=0,"",INDEX(PlansAndNotes!$D$6:$D$4005,ROW(B2251)-ROW($C$3))),"")</f>
        <v/>
      </c>
      <c r="O2251" s="165" t="str">
        <f t="shared" si="251"/>
        <v/>
      </c>
      <c r="P2251" s="363" t="str">
        <f>IFERROR(IF(LEN(INDEX(PlansAndNotes!$E$6:$E$4005,ROW(B2251)-ROW($C$3)))=0,"",INDEX(PlansAndNotes!$E$6:$E$4005,ROW(B2251)-ROW($C$3))),"")</f>
        <v/>
      </c>
      <c r="Q2251" s="363" t="str">
        <f>IFERROR(IF(LEN(INDEX(PlansAndNotes!$G$6:$G$4005,ROW(B2251)-ROW($C$3)))=0,"",INDEX(PlansAndNotes!$G$6:$G$4005,ROW(B2251)-ROW($C$3))),"")</f>
        <v/>
      </c>
      <c r="R2251" s="361" t="str">
        <f>IFERROR(IF(LEN(D2251)&gt;0,IF(LEN(INDEX(AdressBook!$C$6:$C$25,MATCH(D2251,AdressBook!$B$6:$B$25,0),1))=0,"",INDEX(AdressBook!$C$6:$C$25,MATCH(D2251,AdressBook!$B$6:$B$25,0),1)),""),"")</f>
        <v/>
      </c>
      <c r="S2251" s="165">
        <f>IF(LEN(C2251)&gt;0,IFERROR(IF(MATCH(C2251,C2252:$C$4004,0)&gt;0,-1,ROW(S2251)-ROW($S$3)),ROW(S2251)-ROW($S$3)),-1)</f>
        <v>-1</v>
      </c>
      <c r="T2251" s="165">
        <f t="shared" si="252"/>
        <v>0</v>
      </c>
      <c r="U2251" s="165" t="str">
        <f t="shared" si="253"/>
        <v/>
      </c>
      <c r="V2251" s="165" t="str">
        <f>IFERROR(IF(OR(C2251="",S2251&lt;0),"",IF(SUBTOTAL(3,C2251:C2251)=0,-1,SUBTOTAL(3,$C$4:C2251))),"")</f>
        <v/>
      </c>
      <c r="W2251" s="156" t="str">
        <f t="array" ref="W2251">IF(LEN(C2251)&gt;0,IFERROR(IF(MATCH(C2251,$C$3:$C2250,0)&gt;0,N2251-INDEX($N$3:N2250,SUMPRODUCT(MAX(ROW($C$3:$C2250)*(C2251=$C$3:$C2250)))-2,1),""),""),"")</f>
        <v/>
      </c>
      <c r="X2251" s="156">
        <f t="shared" ca="1" si="254"/>
        <v>1</v>
      </c>
      <c r="Y2251" s="156">
        <f t="shared" ca="1" si="255"/>
        <v>1</v>
      </c>
    </row>
    <row r="2252" spans="2:25" hidden="1" x14ac:dyDescent="0.25">
      <c r="B2252" s="390" t="str">
        <f>IFERROR(IF(LEN(INDEX(PlansAndNotes!$B$6:$B$2005,ROW(A2252)-ROW($B$3)))=0,"",INDEX(PlansAndNotes!$B$6:$B$2005,ROW(A2252)-ROW($B$3))),"")</f>
        <v/>
      </c>
      <c r="C2252" s="387" t="str">
        <f t="shared" si="250"/>
        <v/>
      </c>
      <c r="D2252" s="361" t="str">
        <f>IFERROR(IF(LEN(C2252)&gt;0,IF(LEN(INDEX(TasksList!$C$6:$C$25,MATCH(C2252,TasksList!$B$6:$B$25,0),1))=0,"",INDEX(TasksList!$C$6:$C$25,MATCH(C2252,TasksList!$B$6:$B$25,0),1)),""),"")</f>
        <v/>
      </c>
      <c r="E2252" s="361" t="str">
        <f>IFERROR(IF(LEN(C2252)&gt;0,IF(LEN(INDEX(TasksList!$F$6:$F$25,MATCH(C2252,TasksList!$B$6:$B$25,0),1))=0,"not set!",INDEX(TasksList!$F$6:$F$25,MATCH(C2252,TasksList!$B$6:$B$25,0),1)),""),"")</f>
        <v/>
      </c>
      <c r="F2252" s="360" t="str">
        <f>IFERROR(IF(LEN(D2252)&gt;0,IF(LEN(INDEX(AdressBook!$D$6:$D$25,MATCH(D2252,AdressBook!$B$6:$B$25,0),1))=0,"",INDEX(AdressBook!$D$6:$D$25,MATCH(D2252,AdressBook!$B$6:$B$25,0),1)),""),"")</f>
        <v/>
      </c>
      <c r="G2252" s="361" t="str">
        <f>IFERROR(IF(LEN(INDEX(PlansAndNotes!$F$6:$F$4005,ROW(B2252)-ROW($C$3)))=0,"",INDEX(PlansAndNotes!$F$6:$F$4005,ROW(B2252)-ROW($C$3))),"")</f>
        <v/>
      </c>
      <c r="H2252" s="361" t="str">
        <f>IFERROR(IF(LEN(C2252)&gt;0,IF(LEN(INDEX(TasksList!$G$6:$G$25,MATCH(C2252,TasksList!$B$6:$B$25,0),1))=0,"",INDEX(TasksList!$G$6:$G$25,MATCH(C2252,TasksList!$B$6:$B$25,0),1)),""),"")</f>
        <v/>
      </c>
      <c r="N2252" s="362" t="str">
        <f>IFERROR(IF(LEN(INDEX(PlansAndNotes!$D$6:$D$4005,ROW(B2252)-ROW($C$3)))=0,"",INDEX(PlansAndNotes!$D$6:$D$4005,ROW(B2252)-ROW($C$3))),"")</f>
        <v/>
      </c>
      <c r="O2252" s="165" t="str">
        <f t="shared" si="251"/>
        <v/>
      </c>
      <c r="P2252" s="363" t="str">
        <f>IFERROR(IF(LEN(INDEX(PlansAndNotes!$E$6:$E$4005,ROW(B2252)-ROW($C$3)))=0,"",INDEX(PlansAndNotes!$E$6:$E$4005,ROW(B2252)-ROW($C$3))),"")</f>
        <v/>
      </c>
      <c r="Q2252" s="363" t="str">
        <f>IFERROR(IF(LEN(INDEX(PlansAndNotes!$G$6:$G$4005,ROW(B2252)-ROW($C$3)))=0,"",INDEX(PlansAndNotes!$G$6:$G$4005,ROW(B2252)-ROW($C$3))),"")</f>
        <v/>
      </c>
      <c r="R2252" s="361" t="str">
        <f>IFERROR(IF(LEN(D2252)&gt;0,IF(LEN(INDEX(AdressBook!$C$6:$C$25,MATCH(D2252,AdressBook!$B$6:$B$25,0),1))=0,"",INDEX(AdressBook!$C$6:$C$25,MATCH(D2252,AdressBook!$B$6:$B$25,0),1)),""),"")</f>
        <v/>
      </c>
      <c r="S2252" s="165">
        <f>IF(LEN(C2252)&gt;0,IFERROR(IF(MATCH(C2252,C2253:$C$4004,0)&gt;0,-1,ROW(S2252)-ROW($S$3)),ROW(S2252)-ROW($S$3)),-1)</f>
        <v>-1</v>
      </c>
      <c r="T2252" s="165">
        <f t="shared" si="252"/>
        <v>0</v>
      </c>
      <c r="U2252" s="165" t="str">
        <f t="shared" si="253"/>
        <v/>
      </c>
      <c r="V2252" s="165" t="str">
        <f>IFERROR(IF(OR(C2252="",S2252&lt;0),"",IF(SUBTOTAL(3,C2252:C2252)=0,-1,SUBTOTAL(3,$C$4:C2252))),"")</f>
        <v/>
      </c>
      <c r="W2252" s="156" t="str">
        <f t="array" ref="W2252">IF(LEN(C2252)&gt;0,IFERROR(IF(MATCH(C2252,$C$3:$C2251,0)&gt;0,N2252-INDEX($N$3:N2251,SUMPRODUCT(MAX(ROW($C$3:$C2251)*(C2252=$C$3:$C2251)))-2,1),""),""),"")</f>
        <v/>
      </c>
      <c r="X2252" s="156">
        <f t="shared" ca="1" si="254"/>
        <v>1</v>
      </c>
      <c r="Y2252" s="156">
        <f t="shared" ca="1" si="255"/>
        <v>1</v>
      </c>
    </row>
    <row r="2253" spans="2:25" hidden="1" x14ac:dyDescent="0.25">
      <c r="B2253" s="390" t="str">
        <f>IFERROR(IF(LEN(INDEX(PlansAndNotes!$B$6:$B$2005,ROW(A2253)-ROW($B$3)))=0,"",INDEX(PlansAndNotes!$B$6:$B$2005,ROW(A2253)-ROW($B$3))),"")</f>
        <v/>
      </c>
      <c r="C2253" s="387" t="str">
        <f t="shared" si="250"/>
        <v/>
      </c>
      <c r="D2253" s="361" t="str">
        <f>IFERROR(IF(LEN(C2253)&gt;0,IF(LEN(INDEX(TasksList!$C$6:$C$25,MATCH(C2253,TasksList!$B$6:$B$25,0),1))=0,"",INDEX(TasksList!$C$6:$C$25,MATCH(C2253,TasksList!$B$6:$B$25,0),1)),""),"")</f>
        <v/>
      </c>
      <c r="E2253" s="361" t="str">
        <f>IFERROR(IF(LEN(C2253)&gt;0,IF(LEN(INDEX(TasksList!$F$6:$F$25,MATCH(C2253,TasksList!$B$6:$B$25,0),1))=0,"not set!",INDEX(TasksList!$F$6:$F$25,MATCH(C2253,TasksList!$B$6:$B$25,0),1)),""),"")</f>
        <v/>
      </c>
      <c r="F2253" s="360" t="str">
        <f>IFERROR(IF(LEN(D2253)&gt;0,IF(LEN(INDEX(AdressBook!$D$6:$D$25,MATCH(D2253,AdressBook!$B$6:$B$25,0),1))=0,"",INDEX(AdressBook!$D$6:$D$25,MATCH(D2253,AdressBook!$B$6:$B$25,0),1)),""),"")</f>
        <v/>
      </c>
      <c r="G2253" s="361" t="str">
        <f>IFERROR(IF(LEN(INDEX(PlansAndNotes!$F$6:$F$4005,ROW(B2253)-ROW($C$3)))=0,"",INDEX(PlansAndNotes!$F$6:$F$4005,ROW(B2253)-ROW($C$3))),"")</f>
        <v/>
      </c>
      <c r="H2253" s="361" t="str">
        <f>IFERROR(IF(LEN(C2253)&gt;0,IF(LEN(INDEX(TasksList!$G$6:$G$25,MATCH(C2253,TasksList!$B$6:$B$25,0),1))=0,"",INDEX(TasksList!$G$6:$G$25,MATCH(C2253,TasksList!$B$6:$B$25,0),1)),""),"")</f>
        <v/>
      </c>
      <c r="N2253" s="362" t="str">
        <f>IFERROR(IF(LEN(INDEX(PlansAndNotes!$D$6:$D$4005,ROW(B2253)-ROW($C$3)))=0,"",INDEX(PlansAndNotes!$D$6:$D$4005,ROW(B2253)-ROW($C$3))),"")</f>
        <v/>
      </c>
      <c r="O2253" s="165" t="str">
        <f t="shared" si="251"/>
        <v/>
      </c>
      <c r="P2253" s="363" t="str">
        <f>IFERROR(IF(LEN(INDEX(PlansAndNotes!$E$6:$E$4005,ROW(B2253)-ROW($C$3)))=0,"",INDEX(PlansAndNotes!$E$6:$E$4005,ROW(B2253)-ROW($C$3))),"")</f>
        <v/>
      </c>
      <c r="Q2253" s="363" t="str">
        <f>IFERROR(IF(LEN(INDEX(PlansAndNotes!$G$6:$G$4005,ROW(B2253)-ROW($C$3)))=0,"",INDEX(PlansAndNotes!$G$6:$G$4005,ROW(B2253)-ROW($C$3))),"")</f>
        <v/>
      </c>
      <c r="R2253" s="361" t="str">
        <f>IFERROR(IF(LEN(D2253)&gt;0,IF(LEN(INDEX(AdressBook!$C$6:$C$25,MATCH(D2253,AdressBook!$B$6:$B$25,0),1))=0,"",INDEX(AdressBook!$C$6:$C$25,MATCH(D2253,AdressBook!$B$6:$B$25,0),1)),""),"")</f>
        <v/>
      </c>
      <c r="S2253" s="165">
        <f>IF(LEN(C2253)&gt;0,IFERROR(IF(MATCH(C2253,C2254:$C$4004,0)&gt;0,-1,ROW(S2253)-ROW($S$3)),ROW(S2253)-ROW($S$3)),-1)</f>
        <v>-1</v>
      </c>
      <c r="T2253" s="165">
        <f t="shared" si="252"/>
        <v>0</v>
      </c>
      <c r="U2253" s="165" t="str">
        <f t="shared" si="253"/>
        <v/>
      </c>
      <c r="V2253" s="165" t="str">
        <f>IFERROR(IF(OR(C2253="",S2253&lt;0),"",IF(SUBTOTAL(3,C2253:C2253)=0,-1,SUBTOTAL(3,$C$4:C2253))),"")</f>
        <v/>
      </c>
      <c r="W2253" s="156" t="str">
        <f t="array" ref="W2253">IF(LEN(C2253)&gt;0,IFERROR(IF(MATCH(C2253,$C$3:$C2252,0)&gt;0,N2253-INDEX($N$3:N2252,SUMPRODUCT(MAX(ROW($C$3:$C2252)*(C2253=$C$3:$C2252)))-2,1),""),""),"")</f>
        <v/>
      </c>
      <c r="X2253" s="156">
        <f t="shared" ca="1" si="254"/>
        <v>1</v>
      </c>
      <c r="Y2253" s="156">
        <f t="shared" ca="1" si="255"/>
        <v>1</v>
      </c>
    </row>
    <row r="2254" spans="2:25" hidden="1" x14ac:dyDescent="0.25">
      <c r="B2254" s="390" t="str">
        <f>IFERROR(IF(LEN(INDEX(PlansAndNotes!$B$6:$B$2005,ROW(A2254)-ROW($B$3)))=0,"",INDEX(PlansAndNotes!$B$6:$B$2005,ROW(A2254)-ROW($B$3))),"")</f>
        <v/>
      </c>
      <c r="C2254" s="387" t="str">
        <f t="shared" si="250"/>
        <v/>
      </c>
      <c r="D2254" s="361" t="str">
        <f>IFERROR(IF(LEN(C2254)&gt;0,IF(LEN(INDEX(TasksList!$C$6:$C$25,MATCH(C2254,TasksList!$B$6:$B$25,0),1))=0,"",INDEX(TasksList!$C$6:$C$25,MATCH(C2254,TasksList!$B$6:$B$25,0),1)),""),"")</f>
        <v/>
      </c>
      <c r="E2254" s="361" t="str">
        <f>IFERROR(IF(LEN(C2254)&gt;0,IF(LEN(INDEX(TasksList!$F$6:$F$25,MATCH(C2254,TasksList!$B$6:$B$25,0),1))=0,"not set!",INDEX(TasksList!$F$6:$F$25,MATCH(C2254,TasksList!$B$6:$B$25,0),1)),""),"")</f>
        <v/>
      </c>
      <c r="F2254" s="360" t="str">
        <f>IFERROR(IF(LEN(D2254)&gt;0,IF(LEN(INDEX(AdressBook!$D$6:$D$25,MATCH(D2254,AdressBook!$B$6:$B$25,0),1))=0,"",INDEX(AdressBook!$D$6:$D$25,MATCH(D2254,AdressBook!$B$6:$B$25,0),1)),""),"")</f>
        <v/>
      </c>
      <c r="G2254" s="361" t="str">
        <f>IFERROR(IF(LEN(INDEX(PlansAndNotes!$F$6:$F$4005,ROW(B2254)-ROW($C$3)))=0,"",INDEX(PlansAndNotes!$F$6:$F$4005,ROW(B2254)-ROW($C$3))),"")</f>
        <v/>
      </c>
      <c r="H2254" s="361" t="str">
        <f>IFERROR(IF(LEN(C2254)&gt;0,IF(LEN(INDEX(TasksList!$G$6:$G$25,MATCH(C2254,TasksList!$B$6:$B$25,0),1))=0,"",INDEX(TasksList!$G$6:$G$25,MATCH(C2254,TasksList!$B$6:$B$25,0),1)),""),"")</f>
        <v/>
      </c>
      <c r="N2254" s="362" t="str">
        <f>IFERROR(IF(LEN(INDEX(PlansAndNotes!$D$6:$D$4005,ROW(B2254)-ROW($C$3)))=0,"",INDEX(PlansAndNotes!$D$6:$D$4005,ROW(B2254)-ROW($C$3))),"")</f>
        <v/>
      </c>
      <c r="O2254" s="165" t="str">
        <f t="shared" si="251"/>
        <v/>
      </c>
      <c r="P2254" s="363" t="str">
        <f>IFERROR(IF(LEN(INDEX(PlansAndNotes!$E$6:$E$4005,ROW(B2254)-ROW($C$3)))=0,"",INDEX(PlansAndNotes!$E$6:$E$4005,ROW(B2254)-ROW($C$3))),"")</f>
        <v/>
      </c>
      <c r="Q2254" s="363" t="str">
        <f>IFERROR(IF(LEN(INDEX(PlansAndNotes!$G$6:$G$4005,ROW(B2254)-ROW($C$3)))=0,"",INDEX(PlansAndNotes!$G$6:$G$4005,ROW(B2254)-ROW($C$3))),"")</f>
        <v/>
      </c>
      <c r="R2254" s="361" t="str">
        <f>IFERROR(IF(LEN(D2254)&gt;0,IF(LEN(INDEX(AdressBook!$C$6:$C$25,MATCH(D2254,AdressBook!$B$6:$B$25,0),1))=0,"",INDEX(AdressBook!$C$6:$C$25,MATCH(D2254,AdressBook!$B$6:$B$25,0),1)),""),"")</f>
        <v/>
      </c>
      <c r="S2254" s="165">
        <f>IF(LEN(C2254)&gt;0,IFERROR(IF(MATCH(C2254,C2255:$C$4004,0)&gt;0,-1,ROW(S2254)-ROW($S$3)),ROW(S2254)-ROW($S$3)),-1)</f>
        <v>-1</v>
      </c>
      <c r="T2254" s="165">
        <f t="shared" si="252"/>
        <v>0</v>
      </c>
      <c r="U2254" s="165" t="str">
        <f t="shared" si="253"/>
        <v/>
      </c>
      <c r="V2254" s="165" t="str">
        <f>IFERROR(IF(OR(C2254="",S2254&lt;0),"",IF(SUBTOTAL(3,C2254:C2254)=0,-1,SUBTOTAL(3,$C$4:C2254))),"")</f>
        <v/>
      </c>
      <c r="W2254" s="156" t="str">
        <f t="array" ref="W2254">IF(LEN(C2254)&gt;0,IFERROR(IF(MATCH(C2254,$C$3:$C2253,0)&gt;0,N2254-INDEX($N$3:N2253,SUMPRODUCT(MAX(ROW($C$3:$C2253)*(C2254=$C$3:$C2253)))-2,1),""),""),"")</f>
        <v/>
      </c>
      <c r="X2254" s="156">
        <f t="shared" ca="1" si="254"/>
        <v>1</v>
      </c>
      <c r="Y2254" s="156">
        <f t="shared" ca="1" si="255"/>
        <v>1</v>
      </c>
    </row>
    <row r="2255" spans="2:25" hidden="1" x14ac:dyDescent="0.25">
      <c r="B2255" s="390" t="str">
        <f>IFERROR(IF(LEN(INDEX(PlansAndNotes!$B$6:$B$2005,ROW(A2255)-ROW($B$3)))=0,"",INDEX(PlansAndNotes!$B$6:$B$2005,ROW(A2255)-ROW($B$3))),"")</f>
        <v/>
      </c>
      <c r="C2255" s="387" t="str">
        <f t="shared" si="250"/>
        <v/>
      </c>
      <c r="D2255" s="361" t="str">
        <f>IFERROR(IF(LEN(C2255)&gt;0,IF(LEN(INDEX(TasksList!$C$6:$C$25,MATCH(C2255,TasksList!$B$6:$B$25,0),1))=0,"",INDEX(TasksList!$C$6:$C$25,MATCH(C2255,TasksList!$B$6:$B$25,0),1)),""),"")</f>
        <v/>
      </c>
      <c r="E2255" s="361" t="str">
        <f>IFERROR(IF(LEN(C2255)&gt;0,IF(LEN(INDEX(TasksList!$F$6:$F$25,MATCH(C2255,TasksList!$B$6:$B$25,0),1))=0,"not set!",INDEX(TasksList!$F$6:$F$25,MATCH(C2255,TasksList!$B$6:$B$25,0),1)),""),"")</f>
        <v/>
      </c>
      <c r="F2255" s="360" t="str">
        <f>IFERROR(IF(LEN(D2255)&gt;0,IF(LEN(INDEX(AdressBook!$D$6:$D$25,MATCH(D2255,AdressBook!$B$6:$B$25,0),1))=0,"",INDEX(AdressBook!$D$6:$D$25,MATCH(D2255,AdressBook!$B$6:$B$25,0),1)),""),"")</f>
        <v/>
      </c>
      <c r="G2255" s="361" t="str">
        <f>IFERROR(IF(LEN(INDEX(PlansAndNotes!$F$6:$F$4005,ROW(B2255)-ROW($C$3)))=0,"",INDEX(PlansAndNotes!$F$6:$F$4005,ROW(B2255)-ROW($C$3))),"")</f>
        <v/>
      </c>
      <c r="H2255" s="361" t="str">
        <f>IFERROR(IF(LEN(C2255)&gt;0,IF(LEN(INDEX(TasksList!$G$6:$G$25,MATCH(C2255,TasksList!$B$6:$B$25,0),1))=0,"",INDEX(TasksList!$G$6:$G$25,MATCH(C2255,TasksList!$B$6:$B$25,0),1)),""),"")</f>
        <v/>
      </c>
      <c r="N2255" s="362" t="str">
        <f>IFERROR(IF(LEN(INDEX(PlansAndNotes!$D$6:$D$4005,ROW(B2255)-ROW($C$3)))=0,"",INDEX(PlansAndNotes!$D$6:$D$4005,ROW(B2255)-ROW($C$3))),"")</f>
        <v/>
      </c>
      <c r="O2255" s="165" t="str">
        <f t="shared" si="251"/>
        <v/>
      </c>
      <c r="P2255" s="363" t="str">
        <f>IFERROR(IF(LEN(INDEX(PlansAndNotes!$E$6:$E$4005,ROW(B2255)-ROW($C$3)))=0,"",INDEX(PlansAndNotes!$E$6:$E$4005,ROW(B2255)-ROW($C$3))),"")</f>
        <v/>
      </c>
      <c r="Q2255" s="363" t="str">
        <f>IFERROR(IF(LEN(INDEX(PlansAndNotes!$G$6:$G$4005,ROW(B2255)-ROW($C$3)))=0,"",INDEX(PlansAndNotes!$G$6:$G$4005,ROW(B2255)-ROW($C$3))),"")</f>
        <v/>
      </c>
      <c r="R2255" s="361" t="str">
        <f>IFERROR(IF(LEN(D2255)&gt;0,IF(LEN(INDEX(AdressBook!$C$6:$C$25,MATCH(D2255,AdressBook!$B$6:$B$25,0),1))=0,"",INDEX(AdressBook!$C$6:$C$25,MATCH(D2255,AdressBook!$B$6:$B$25,0),1)),""),"")</f>
        <v/>
      </c>
      <c r="S2255" s="165">
        <f>IF(LEN(C2255)&gt;0,IFERROR(IF(MATCH(C2255,C2256:$C$4004,0)&gt;0,-1,ROW(S2255)-ROW($S$3)),ROW(S2255)-ROW($S$3)),-1)</f>
        <v>-1</v>
      </c>
      <c r="T2255" s="165">
        <f t="shared" si="252"/>
        <v>0</v>
      </c>
      <c r="U2255" s="165" t="str">
        <f t="shared" si="253"/>
        <v/>
      </c>
      <c r="V2255" s="165" t="str">
        <f>IFERROR(IF(OR(C2255="",S2255&lt;0),"",IF(SUBTOTAL(3,C2255:C2255)=0,-1,SUBTOTAL(3,$C$4:C2255))),"")</f>
        <v/>
      </c>
      <c r="W2255" s="156" t="str">
        <f t="array" ref="W2255">IF(LEN(C2255)&gt;0,IFERROR(IF(MATCH(C2255,$C$3:$C2254,0)&gt;0,N2255-INDEX($N$3:N2254,SUMPRODUCT(MAX(ROW($C$3:$C2254)*(C2255=$C$3:$C2254)))-2,1),""),""),"")</f>
        <v/>
      </c>
      <c r="X2255" s="156">
        <f t="shared" ca="1" si="254"/>
        <v>1</v>
      </c>
      <c r="Y2255" s="156">
        <f t="shared" ca="1" si="255"/>
        <v>1</v>
      </c>
    </row>
    <row r="2256" spans="2:25" hidden="1" x14ac:dyDescent="0.25">
      <c r="B2256" s="390" t="str">
        <f>IFERROR(IF(LEN(INDEX(PlansAndNotes!$B$6:$B$2005,ROW(A2256)-ROW($B$3)))=0,"",INDEX(PlansAndNotes!$B$6:$B$2005,ROW(A2256)-ROW($B$3))),"")</f>
        <v/>
      </c>
      <c r="C2256" s="387" t="str">
        <f t="shared" si="250"/>
        <v/>
      </c>
      <c r="D2256" s="361" t="str">
        <f>IFERROR(IF(LEN(C2256)&gt;0,IF(LEN(INDEX(TasksList!$C$6:$C$25,MATCH(C2256,TasksList!$B$6:$B$25,0),1))=0,"",INDEX(TasksList!$C$6:$C$25,MATCH(C2256,TasksList!$B$6:$B$25,0),1)),""),"")</f>
        <v/>
      </c>
      <c r="E2256" s="361" t="str">
        <f>IFERROR(IF(LEN(C2256)&gt;0,IF(LEN(INDEX(TasksList!$F$6:$F$25,MATCH(C2256,TasksList!$B$6:$B$25,0),1))=0,"not set!",INDEX(TasksList!$F$6:$F$25,MATCH(C2256,TasksList!$B$6:$B$25,0),1)),""),"")</f>
        <v/>
      </c>
      <c r="F2256" s="360" t="str">
        <f>IFERROR(IF(LEN(D2256)&gt;0,IF(LEN(INDEX(AdressBook!$D$6:$D$25,MATCH(D2256,AdressBook!$B$6:$B$25,0),1))=0,"",INDEX(AdressBook!$D$6:$D$25,MATCH(D2256,AdressBook!$B$6:$B$25,0),1)),""),"")</f>
        <v/>
      </c>
      <c r="G2256" s="361" t="str">
        <f>IFERROR(IF(LEN(INDEX(PlansAndNotes!$F$6:$F$4005,ROW(B2256)-ROW($C$3)))=0,"",INDEX(PlansAndNotes!$F$6:$F$4005,ROW(B2256)-ROW($C$3))),"")</f>
        <v/>
      </c>
      <c r="H2256" s="361" t="str">
        <f>IFERROR(IF(LEN(C2256)&gt;0,IF(LEN(INDEX(TasksList!$G$6:$G$25,MATCH(C2256,TasksList!$B$6:$B$25,0),1))=0,"",INDEX(TasksList!$G$6:$G$25,MATCH(C2256,TasksList!$B$6:$B$25,0),1)),""),"")</f>
        <v/>
      </c>
      <c r="N2256" s="362" t="str">
        <f>IFERROR(IF(LEN(INDEX(PlansAndNotes!$D$6:$D$4005,ROW(B2256)-ROW($C$3)))=0,"",INDEX(PlansAndNotes!$D$6:$D$4005,ROW(B2256)-ROW($C$3))),"")</f>
        <v/>
      </c>
      <c r="O2256" s="165" t="str">
        <f t="shared" si="251"/>
        <v/>
      </c>
      <c r="P2256" s="363" t="str">
        <f>IFERROR(IF(LEN(INDEX(PlansAndNotes!$E$6:$E$4005,ROW(B2256)-ROW($C$3)))=0,"",INDEX(PlansAndNotes!$E$6:$E$4005,ROW(B2256)-ROW($C$3))),"")</f>
        <v/>
      </c>
      <c r="Q2256" s="363" t="str">
        <f>IFERROR(IF(LEN(INDEX(PlansAndNotes!$G$6:$G$4005,ROW(B2256)-ROW($C$3)))=0,"",INDEX(PlansAndNotes!$G$6:$G$4005,ROW(B2256)-ROW($C$3))),"")</f>
        <v/>
      </c>
      <c r="R2256" s="361" t="str">
        <f>IFERROR(IF(LEN(D2256)&gt;0,IF(LEN(INDEX(AdressBook!$C$6:$C$25,MATCH(D2256,AdressBook!$B$6:$B$25,0),1))=0,"",INDEX(AdressBook!$C$6:$C$25,MATCH(D2256,AdressBook!$B$6:$B$25,0),1)),""),"")</f>
        <v/>
      </c>
      <c r="S2256" s="165">
        <f>IF(LEN(C2256)&gt;0,IFERROR(IF(MATCH(C2256,C2257:$C$4004,0)&gt;0,-1,ROW(S2256)-ROW($S$3)),ROW(S2256)-ROW($S$3)),-1)</f>
        <v>-1</v>
      </c>
      <c r="T2256" s="165">
        <f t="shared" si="252"/>
        <v>0</v>
      </c>
      <c r="U2256" s="165" t="str">
        <f t="shared" si="253"/>
        <v/>
      </c>
      <c r="V2256" s="165" t="str">
        <f>IFERROR(IF(OR(C2256="",S2256&lt;0),"",IF(SUBTOTAL(3,C2256:C2256)=0,-1,SUBTOTAL(3,$C$4:C2256))),"")</f>
        <v/>
      </c>
      <c r="W2256" s="156" t="str">
        <f t="array" ref="W2256">IF(LEN(C2256)&gt;0,IFERROR(IF(MATCH(C2256,$C$3:$C2255,0)&gt;0,N2256-INDEX($N$3:N2255,SUMPRODUCT(MAX(ROW($C$3:$C2255)*(C2256=$C$3:$C2255)))-2,1),""),""),"")</f>
        <v/>
      </c>
      <c r="X2256" s="156">
        <f t="shared" ca="1" si="254"/>
        <v>1</v>
      </c>
      <c r="Y2256" s="156">
        <f t="shared" ca="1" si="255"/>
        <v>1</v>
      </c>
    </row>
    <row r="2257" spans="2:25" hidden="1" x14ac:dyDescent="0.25">
      <c r="B2257" s="390" t="str">
        <f>IFERROR(IF(LEN(INDEX(PlansAndNotes!$B$6:$B$2005,ROW(A2257)-ROW($B$3)))=0,"",INDEX(PlansAndNotes!$B$6:$B$2005,ROW(A2257)-ROW($B$3))),"")</f>
        <v/>
      </c>
      <c r="C2257" s="387" t="str">
        <f t="shared" si="250"/>
        <v/>
      </c>
      <c r="D2257" s="361" t="str">
        <f>IFERROR(IF(LEN(C2257)&gt;0,IF(LEN(INDEX(TasksList!$C$6:$C$25,MATCH(C2257,TasksList!$B$6:$B$25,0),1))=0,"",INDEX(TasksList!$C$6:$C$25,MATCH(C2257,TasksList!$B$6:$B$25,0),1)),""),"")</f>
        <v/>
      </c>
      <c r="E2257" s="361" t="str">
        <f>IFERROR(IF(LEN(C2257)&gt;0,IF(LEN(INDEX(TasksList!$F$6:$F$25,MATCH(C2257,TasksList!$B$6:$B$25,0),1))=0,"not set!",INDEX(TasksList!$F$6:$F$25,MATCH(C2257,TasksList!$B$6:$B$25,0),1)),""),"")</f>
        <v/>
      </c>
      <c r="F2257" s="360" t="str">
        <f>IFERROR(IF(LEN(D2257)&gt;0,IF(LEN(INDEX(AdressBook!$D$6:$D$25,MATCH(D2257,AdressBook!$B$6:$B$25,0),1))=0,"",INDEX(AdressBook!$D$6:$D$25,MATCH(D2257,AdressBook!$B$6:$B$25,0),1)),""),"")</f>
        <v/>
      </c>
      <c r="G2257" s="361" t="str">
        <f>IFERROR(IF(LEN(INDEX(PlansAndNotes!$F$6:$F$4005,ROW(B2257)-ROW($C$3)))=0,"",INDEX(PlansAndNotes!$F$6:$F$4005,ROW(B2257)-ROW($C$3))),"")</f>
        <v/>
      </c>
      <c r="H2257" s="361" t="str">
        <f>IFERROR(IF(LEN(C2257)&gt;0,IF(LEN(INDEX(TasksList!$G$6:$G$25,MATCH(C2257,TasksList!$B$6:$B$25,0),1))=0,"",INDEX(TasksList!$G$6:$G$25,MATCH(C2257,TasksList!$B$6:$B$25,0),1)),""),"")</f>
        <v/>
      </c>
      <c r="N2257" s="362" t="str">
        <f>IFERROR(IF(LEN(INDEX(PlansAndNotes!$D$6:$D$4005,ROW(B2257)-ROW($C$3)))=0,"",INDEX(PlansAndNotes!$D$6:$D$4005,ROW(B2257)-ROW($C$3))),"")</f>
        <v/>
      </c>
      <c r="O2257" s="165" t="str">
        <f t="shared" si="251"/>
        <v/>
      </c>
      <c r="P2257" s="363" t="str">
        <f>IFERROR(IF(LEN(INDEX(PlansAndNotes!$E$6:$E$4005,ROW(B2257)-ROW($C$3)))=0,"",INDEX(PlansAndNotes!$E$6:$E$4005,ROW(B2257)-ROW($C$3))),"")</f>
        <v/>
      </c>
      <c r="Q2257" s="363" t="str">
        <f>IFERROR(IF(LEN(INDEX(PlansAndNotes!$G$6:$G$4005,ROW(B2257)-ROW($C$3)))=0,"",INDEX(PlansAndNotes!$G$6:$G$4005,ROW(B2257)-ROW($C$3))),"")</f>
        <v/>
      </c>
      <c r="R2257" s="361" t="str">
        <f>IFERROR(IF(LEN(D2257)&gt;0,IF(LEN(INDEX(AdressBook!$C$6:$C$25,MATCH(D2257,AdressBook!$B$6:$B$25,0),1))=0,"",INDEX(AdressBook!$C$6:$C$25,MATCH(D2257,AdressBook!$B$6:$B$25,0),1)),""),"")</f>
        <v/>
      </c>
      <c r="S2257" s="165">
        <f>IF(LEN(C2257)&gt;0,IFERROR(IF(MATCH(C2257,C2258:$C$4004,0)&gt;0,-1,ROW(S2257)-ROW($S$3)),ROW(S2257)-ROW($S$3)),-1)</f>
        <v>-1</v>
      </c>
      <c r="T2257" s="165">
        <f t="shared" si="252"/>
        <v>0</v>
      </c>
      <c r="U2257" s="165" t="str">
        <f t="shared" si="253"/>
        <v/>
      </c>
      <c r="V2257" s="165" t="str">
        <f>IFERROR(IF(OR(C2257="",S2257&lt;0),"",IF(SUBTOTAL(3,C2257:C2257)=0,-1,SUBTOTAL(3,$C$4:C2257))),"")</f>
        <v/>
      </c>
      <c r="W2257" s="156" t="str">
        <f t="array" ref="W2257">IF(LEN(C2257)&gt;0,IFERROR(IF(MATCH(C2257,$C$3:$C2256,0)&gt;0,N2257-INDEX($N$3:N2256,SUMPRODUCT(MAX(ROW($C$3:$C2256)*(C2257=$C$3:$C2256)))-2,1),""),""),"")</f>
        <v/>
      </c>
      <c r="X2257" s="156">
        <f t="shared" ca="1" si="254"/>
        <v>1</v>
      </c>
      <c r="Y2257" s="156">
        <f t="shared" ca="1" si="255"/>
        <v>1</v>
      </c>
    </row>
    <row r="2258" spans="2:25" hidden="1" x14ac:dyDescent="0.25">
      <c r="B2258" s="390" t="str">
        <f>IFERROR(IF(LEN(INDEX(PlansAndNotes!$B$6:$B$2005,ROW(A2258)-ROW($B$3)))=0,"",INDEX(PlansAndNotes!$B$6:$B$2005,ROW(A2258)-ROW($B$3))),"")</f>
        <v/>
      </c>
      <c r="C2258" s="387" t="str">
        <f t="shared" si="250"/>
        <v/>
      </c>
      <c r="D2258" s="361" t="str">
        <f>IFERROR(IF(LEN(C2258)&gt;0,IF(LEN(INDEX(TasksList!$C$6:$C$25,MATCH(C2258,TasksList!$B$6:$B$25,0),1))=0,"",INDEX(TasksList!$C$6:$C$25,MATCH(C2258,TasksList!$B$6:$B$25,0),1)),""),"")</f>
        <v/>
      </c>
      <c r="E2258" s="361" t="str">
        <f>IFERROR(IF(LEN(C2258)&gt;0,IF(LEN(INDEX(TasksList!$F$6:$F$25,MATCH(C2258,TasksList!$B$6:$B$25,0),1))=0,"not set!",INDEX(TasksList!$F$6:$F$25,MATCH(C2258,TasksList!$B$6:$B$25,0),1)),""),"")</f>
        <v/>
      </c>
      <c r="F2258" s="360" t="str">
        <f>IFERROR(IF(LEN(D2258)&gt;0,IF(LEN(INDEX(AdressBook!$D$6:$D$25,MATCH(D2258,AdressBook!$B$6:$B$25,0),1))=0,"",INDEX(AdressBook!$D$6:$D$25,MATCH(D2258,AdressBook!$B$6:$B$25,0),1)),""),"")</f>
        <v/>
      </c>
      <c r="G2258" s="361" t="str">
        <f>IFERROR(IF(LEN(INDEX(PlansAndNotes!$F$6:$F$4005,ROW(B2258)-ROW($C$3)))=0,"",INDEX(PlansAndNotes!$F$6:$F$4005,ROW(B2258)-ROW($C$3))),"")</f>
        <v/>
      </c>
      <c r="H2258" s="361" t="str">
        <f>IFERROR(IF(LEN(C2258)&gt;0,IF(LEN(INDEX(TasksList!$G$6:$G$25,MATCH(C2258,TasksList!$B$6:$B$25,0),1))=0,"",INDEX(TasksList!$G$6:$G$25,MATCH(C2258,TasksList!$B$6:$B$25,0),1)),""),"")</f>
        <v/>
      </c>
      <c r="N2258" s="362" t="str">
        <f>IFERROR(IF(LEN(INDEX(PlansAndNotes!$D$6:$D$4005,ROW(B2258)-ROW($C$3)))=0,"",INDEX(PlansAndNotes!$D$6:$D$4005,ROW(B2258)-ROW($C$3))),"")</f>
        <v/>
      </c>
      <c r="O2258" s="165" t="str">
        <f t="shared" si="251"/>
        <v/>
      </c>
      <c r="P2258" s="363" t="str">
        <f>IFERROR(IF(LEN(INDEX(PlansAndNotes!$E$6:$E$4005,ROW(B2258)-ROW($C$3)))=0,"",INDEX(PlansAndNotes!$E$6:$E$4005,ROW(B2258)-ROW($C$3))),"")</f>
        <v/>
      </c>
      <c r="Q2258" s="363" t="str">
        <f>IFERROR(IF(LEN(INDEX(PlansAndNotes!$G$6:$G$4005,ROW(B2258)-ROW($C$3)))=0,"",INDEX(PlansAndNotes!$G$6:$G$4005,ROW(B2258)-ROW($C$3))),"")</f>
        <v/>
      </c>
      <c r="R2258" s="361" t="str">
        <f>IFERROR(IF(LEN(D2258)&gt;0,IF(LEN(INDEX(AdressBook!$C$6:$C$25,MATCH(D2258,AdressBook!$B$6:$B$25,0),1))=0,"",INDEX(AdressBook!$C$6:$C$25,MATCH(D2258,AdressBook!$B$6:$B$25,0),1)),""),"")</f>
        <v/>
      </c>
      <c r="S2258" s="165">
        <f>IF(LEN(C2258)&gt;0,IFERROR(IF(MATCH(C2258,C2259:$C$4004,0)&gt;0,-1,ROW(S2258)-ROW($S$3)),ROW(S2258)-ROW($S$3)),-1)</f>
        <v>-1</v>
      </c>
      <c r="T2258" s="165">
        <f t="shared" si="252"/>
        <v>0</v>
      </c>
      <c r="U2258" s="165" t="str">
        <f t="shared" si="253"/>
        <v/>
      </c>
      <c r="V2258" s="165" t="str">
        <f>IFERROR(IF(OR(C2258="",S2258&lt;0),"",IF(SUBTOTAL(3,C2258:C2258)=0,-1,SUBTOTAL(3,$C$4:C2258))),"")</f>
        <v/>
      </c>
      <c r="W2258" s="156" t="str">
        <f t="array" ref="W2258">IF(LEN(C2258)&gt;0,IFERROR(IF(MATCH(C2258,$C$3:$C2257,0)&gt;0,N2258-INDEX($N$3:N2257,SUMPRODUCT(MAX(ROW($C$3:$C2257)*(C2258=$C$3:$C2257)))-2,1),""),""),"")</f>
        <v/>
      </c>
      <c r="X2258" s="156">
        <f t="shared" ca="1" si="254"/>
        <v>1</v>
      </c>
      <c r="Y2258" s="156">
        <f t="shared" ca="1" si="255"/>
        <v>1</v>
      </c>
    </row>
    <row r="2259" spans="2:25" hidden="1" x14ac:dyDescent="0.25">
      <c r="B2259" s="390" t="str">
        <f>IFERROR(IF(LEN(INDEX(PlansAndNotes!$B$6:$B$2005,ROW(A2259)-ROW($B$3)))=0,"",INDEX(PlansAndNotes!$B$6:$B$2005,ROW(A2259)-ROW($B$3))),"")</f>
        <v/>
      </c>
      <c r="C2259" s="387" t="str">
        <f t="shared" si="250"/>
        <v/>
      </c>
      <c r="D2259" s="361" t="str">
        <f>IFERROR(IF(LEN(C2259)&gt;0,IF(LEN(INDEX(TasksList!$C$6:$C$25,MATCH(C2259,TasksList!$B$6:$B$25,0),1))=0,"",INDEX(TasksList!$C$6:$C$25,MATCH(C2259,TasksList!$B$6:$B$25,0),1)),""),"")</f>
        <v/>
      </c>
      <c r="E2259" s="361" t="str">
        <f>IFERROR(IF(LEN(C2259)&gt;0,IF(LEN(INDEX(TasksList!$F$6:$F$25,MATCH(C2259,TasksList!$B$6:$B$25,0),1))=0,"not set!",INDEX(TasksList!$F$6:$F$25,MATCH(C2259,TasksList!$B$6:$B$25,0),1)),""),"")</f>
        <v/>
      </c>
      <c r="F2259" s="360" t="str">
        <f>IFERROR(IF(LEN(D2259)&gt;0,IF(LEN(INDEX(AdressBook!$D$6:$D$25,MATCH(D2259,AdressBook!$B$6:$B$25,0),1))=0,"",INDEX(AdressBook!$D$6:$D$25,MATCH(D2259,AdressBook!$B$6:$B$25,0),1)),""),"")</f>
        <v/>
      </c>
      <c r="G2259" s="361" t="str">
        <f>IFERROR(IF(LEN(INDEX(PlansAndNotes!$F$6:$F$4005,ROW(B2259)-ROW($C$3)))=0,"",INDEX(PlansAndNotes!$F$6:$F$4005,ROW(B2259)-ROW($C$3))),"")</f>
        <v/>
      </c>
      <c r="H2259" s="361" t="str">
        <f>IFERROR(IF(LEN(C2259)&gt;0,IF(LEN(INDEX(TasksList!$G$6:$G$25,MATCH(C2259,TasksList!$B$6:$B$25,0),1))=0,"",INDEX(TasksList!$G$6:$G$25,MATCH(C2259,TasksList!$B$6:$B$25,0),1)),""),"")</f>
        <v/>
      </c>
      <c r="N2259" s="362" t="str">
        <f>IFERROR(IF(LEN(INDEX(PlansAndNotes!$D$6:$D$4005,ROW(B2259)-ROW($C$3)))=0,"",INDEX(PlansAndNotes!$D$6:$D$4005,ROW(B2259)-ROW($C$3))),"")</f>
        <v/>
      </c>
      <c r="O2259" s="165" t="str">
        <f t="shared" si="251"/>
        <v/>
      </c>
      <c r="P2259" s="363" t="str">
        <f>IFERROR(IF(LEN(INDEX(PlansAndNotes!$E$6:$E$4005,ROW(B2259)-ROW($C$3)))=0,"",INDEX(PlansAndNotes!$E$6:$E$4005,ROW(B2259)-ROW($C$3))),"")</f>
        <v/>
      </c>
      <c r="Q2259" s="363" t="str">
        <f>IFERROR(IF(LEN(INDEX(PlansAndNotes!$G$6:$G$4005,ROW(B2259)-ROW($C$3)))=0,"",INDEX(PlansAndNotes!$G$6:$G$4005,ROW(B2259)-ROW($C$3))),"")</f>
        <v/>
      </c>
      <c r="R2259" s="361" t="str">
        <f>IFERROR(IF(LEN(D2259)&gt;0,IF(LEN(INDEX(AdressBook!$C$6:$C$25,MATCH(D2259,AdressBook!$B$6:$B$25,0),1))=0,"",INDEX(AdressBook!$C$6:$C$25,MATCH(D2259,AdressBook!$B$6:$B$25,0),1)),""),"")</f>
        <v/>
      </c>
      <c r="S2259" s="165">
        <f>IF(LEN(C2259)&gt;0,IFERROR(IF(MATCH(C2259,C2260:$C$4004,0)&gt;0,-1,ROW(S2259)-ROW($S$3)),ROW(S2259)-ROW($S$3)),-1)</f>
        <v>-1</v>
      </c>
      <c r="T2259" s="165">
        <f t="shared" si="252"/>
        <v>0</v>
      </c>
      <c r="U2259" s="165" t="str">
        <f t="shared" si="253"/>
        <v/>
      </c>
      <c r="V2259" s="165" t="str">
        <f>IFERROR(IF(OR(C2259="",S2259&lt;0),"",IF(SUBTOTAL(3,C2259:C2259)=0,-1,SUBTOTAL(3,$C$4:C2259))),"")</f>
        <v/>
      </c>
      <c r="W2259" s="156" t="str">
        <f t="array" ref="W2259">IF(LEN(C2259)&gt;0,IFERROR(IF(MATCH(C2259,$C$3:$C2258,0)&gt;0,N2259-INDEX($N$3:N2258,SUMPRODUCT(MAX(ROW($C$3:$C2258)*(C2259=$C$3:$C2258)))-2,1),""),""),"")</f>
        <v/>
      </c>
      <c r="X2259" s="156">
        <f t="shared" ca="1" si="254"/>
        <v>1</v>
      </c>
      <c r="Y2259" s="156">
        <f t="shared" ca="1" si="255"/>
        <v>1</v>
      </c>
    </row>
    <row r="2260" spans="2:25" hidden="1" x14ac:dyDescent="0.25">
      <c r="B2260" s="390" t="str">
        <f>IFERROR(IF(LEN(INDEX(PlansAndNotes!$B$6:$B$2005,ROW(A2260)-ROW($B$3)))=0,"",INDEX(PlansAndNotes!$B$6:$B$2005,ROW(A2260)-ROW($B$3))),"")</f>
        <v/>
      </c>
      <c r="C2260" s="387" t="str">
        <f t="shared" si="250"/>
        <v/>
      </c>
      <c r="D2260" s="361" t="str">
        <f>IFERROR(IF(LEN(C2260)&gt;0,IF(LEN(INDEX(TasksList!$C$6:$C$25,MATCH(C2260,TasksList!$B$6:$B$25,0),1))=0,"",INDEX(TasksList!$C$6:$C$25,MATCH(C2260,TasksList!$B$6:$B$25,0),1)),""),"")</f>
        <v/>
      </c>
      <c r="E2260" s="361" t="str">
        <f>IFERROR(IF(LEN(C2260)&gt;0,IF(LEN(INDEX(TasksList!$F$6:$F$25,MATCH(C2260,TasksList!$B$6:$B$25,0),1))=0,"not set!",INDEX(TasksList!$F$6:$F$25,MATCH(C2260,TasksList!$B$6:$B$25,0),1)),""),"")</f>
        <v/>
      </c>
      <c r="F2260" s="360" t="str">
        <f>IFERROR(IF(LEN(D2260)&gt;0,IF(LEN(INDEX(AdressBook!$D$6:$D$25,MATCH(D2260,AdressBook!$B$6:$B$25,0),1))=0,"",INDEX(AdressBook!$D$6:$D$25,MATCH(D2260,AdressBook!$B$6:$B$25,0),1)),""),"")</f>
        <v/>
      </c>
      <c r="G2260" s="361" t="str">
        <f>IFERROR(IF(LEN(INDEX(PlansAndNotes!$F$6:$F$4005,ROW(B2260)-ROW($C$3)))=0,"",INDEX(PlansAndNotes!$F$6:$F$4005,ROW(B2260)-ROW($C$3))),"")</f>
        <v/>
      </c>
      <c r="H2260" s="361" t="str">
        <f>IFERROR(IF(LEN(C2260)&gt;0,IF(LEN(INDEX(TasksList!$G$6:$G$25,MATCH(C2260,TasksList!$B$6:$B$25,0),1))=0,"",INDEX(TasksList!$G$6:$G$25,MATCH(C2260,TasksList!$B$6:$B$25,0),1)),""),"")</f>
        <v/>
      </c>
      <c r="N2260" s="362" t="str">
        <f>IFERROR(IF(LEN(INDEX(PlansAndNotes!$D$6:$D$4005,ROW(B2260)-ROW($C$3)))=0,"",INDEX(PlansAndNotes!$D$6:$D$4005,ROW(B2260)-ROW($C$3))),"")</f>
        <v/>
      </c>
      <c r="O2260" s="165" t="str">
        <f t="shared" si="251"/>
        <v/>
      </c>
      <c r="P2260" s="363" t="str">
        <f>IFERROR(IF(LEN(INDEX(PlansAndNotes!$E$6:$E$4005,ROW(B2260)-ROW($C$3)))=0,"",INDEX(PlansAndNotes!$E$6:$E$4005,ROW(B2260)-ROW($C$3))),"")</f>
        <v/>
      </c>
      <c r="Q2260" s="363" t="str">
        <f>IFERROR(IF(LEN(INDEX(PlansAndNotes!$G$6:$G$4005,ROW(B2260)-ROW($C$3)))=0,"",INDEX(PlansAndNotes!$G$6:$G$4005,ROW(B2260)-ROW($C$3))),"")</f>
        <v/>
      </c>
      <c r="R2260" s="361" t="str">
        <f>IFERROR(IF(LEN(D2260)&gt;0,IF(LEN(INDEX(AdressBook!$C$6:$C$25,MATCH(D2260,AdressBook!$B$6:$B$25,0),1))=0,"",INDEX(AdressBook!$C$6:$C$25,MATCH(D2260,AdressBook!$B$6:$B$25,0),1)),""),"")</f>
        <v/>
      </c>
      <c r="S2260" s="165">
        <f>IF(LEN(C2260)&gt;0,IFERROR(IF(MATCH(C2260,C2261:$C$4004,0)&gt;0,-1,ROW(S2260)-ROW($S$3)),ROW(S2260)-ROW($S$3)),-1)</f>
        <v>-1</v>
      </c>
      <c r="T2260" s="165">
        <f t="shared" si="252"/>
        <v>0</v>
      </c>
      <c r="U2260" s="165" t="str">
        <f t="shared" si="253"/>
        <v/>
      </c>
      <c r="V2260" s="165" t="str">
        <f>IFERROR(IF(OR(C2260="",S2260&lt;0),"",IF(SUBTOTAL(3,C2260:C2260)=0,-1,SUBTOTAL(3,$C$4:C2260))),"")</f>
        <v/>
      </c>
      <c r="W2260" s="156" t="str">
        <f t="array" ref="W2260">IF(LEN(C2260)&gt;0,IFERROR(IF(MATCH(C2260,$C$3:$C2259,0)&gt;0,N2260-INDEX($N$3:N2259,SUMPRODUCT(MAX(ROW($C$3:$C2259)*(C2260=$C$3:$C2259)))-2,1),""),""),"")</f>
        <v/>
      </c>
      <c r="X2260" s="156">
        <f t="shared" ca="1" si="254"/>
        <v>1</v>
      </c>
      <c r="Y2260" s="156">
        <f t="shared" ca="1" si="255"/>
        <v>1</v>
      </c>
    </row>
    <row r="2261" spans="2:25" hidden="1" x14ac:dyDescent="0.25">
      <c r="B2261" s="390" t="str">
        <f>IFERROR(IF(LEN(INDEX(PlansAndNotes!$B$6:$B$2005,ROW(A2261)-ROW($B$3)))=0,"",INDEX(PlansAndNotes!$B$6:$B$2005,ROW(A2261)-ROW($B$3))),"")</f>
        <v/>
      </c>
      <c r="C2261" s="387" t="str">
        <f t="shared" si="250"/>
        <v/>
      </c>
      <c r="D2261" s="361" t="str">
        <f>IFERROR(IF(LEN(C2261)&gt;0,IF(LEN(INDEX(TasksList!$C$6:$C$25,MATCH(C2261,TasksList!$B$6:$B$25,0),1))=0,"",INDEX(TasksList!$C$6:$C$25,MATCH(C2261,TasksList!$B$6:$B$25,0),1)),""),"")</f>
        <v/>
      </c>
      <c r="E2261" s="361" t="str">
        <f>IFERROR(IF(LEN(C2261)&gt;0,IF(LEN(INDEX(TasksList!$F$6:$F$25,MATCH(C2261,TasksList!$B$6:$B$25,0),1))=0,"not set!",INDEX(TasksList!$F$6:$F$25,MATCH(C2261,TasksList!$B$6:$B$25,0),1)),""),"")</f>
        <v/>
      </c>
      <c r="F2261" s="360" t="str">
        <f>IFERROR(IF(LEN(D2261)&gt;0,IF(LEN(INDEX(AdressBook!$D$6:$D$25,MATCH(D2261,AdressBook!$B$6:$B$25,0),1))=0,"",INDEX(AdressBook!$D$6:$D$25,MATCH(D2261,AdressBook!$B$6:$B$25,0),1)),""),"")</f>
        <v/>
      </c>
      <c r="G2261" s="361" t="str">
        <f>IFERROR(IF(LEN(INDEX(PlansAndNotes!$F$6:$F$4005,ROW(B2261)-ROW($C$3)))=0,"",INDEX(PlansAndNotes!$F$6:$F$4005,ROW(B2261)-ROW($C$3))),"")</f>
        <v/>
      </c>
      <c r="H2261" s="361" t="str">
        <f>IFERROR(IF(LEN(C2261)&gt;0,IF(LEN(INDEX(TasksList!$G$6:$G$25,MATCH(C2261,TasksList!$B$6:$B$25,0),1))=0,"",INDEX(TasksList!$G$6:$G$25,MATCH(C2261,TasksList!$B$6:$B$25,0),1)),""),"")</f>
        <v/>
      </c>
      <c r="N2261" s="362" t="str">
        <f>IFERROR(IF(LEN(INDEX(PlansAndNotes!$D$6:$D$4005,ROW(B2261)-ROW($C$3)))=0,"",INDEX(PlansAndNotes!$D$6:$D$4005,ROW(B2261)-ROW($C$3))),"")</f>
        <v/>
      </c>
      <c r="O2261" s="165" t="str">
        <f t="shared" si="251"/>
        <v/>
      </c>
      <c r="P2261" s="363" t="str">
        <f>IFERROR(IF(LEN(INDEX(PlansAndNotes!$E$6:$E$4005,ROW(B2261)-ROW($C$3)))=0,"",INDEX(PlansAndNotes!$E$6:$E$4005,ROW(B2261)-ROW($C$3))),"")</f>
        <v/>
      </c>
      <c r="Q2261" s="363" t="str">
        <f>IFERROR(IF(LEN(INDEX(PlansAndNotes!$G$6:$G$4005,ROW(B2261)-ROW($C$3)))=0,"",INDEX(PlansAndNotes!$G$6:$G$4005,ROW(B2261)-ROW($C$3))),"")</f>
        <v/>
      </c>
      <c r="R2261" s="361" t="str">
        <f>IFERROR(IF(LEN(D2261)&gt;0,IF(LEN(INDEX(AdressBook!$C$6:$C$25,MATCH(D2261,AdressBook!$B$6:$B$25,0),1))=0,"",INDEX(AdressBook!$C$6:$C$25,MATCH(D2261,AdressBook!$B$6:$B$25,0),1)),""),"")</f>
        <v/>
      </c>
      <c r="S2261" s="165">
        <f>IF(LEN(C2261)&gt;0,IFERROR(IF(MATCH(C2261,C2262:$C$4004,0)&gt;0,-1,ROW(S2261)-ROW($S$3)),ROW(S2261)-ROW($S$3)),-1)</f>
        <v>-1</v>
      </c>
      <c r="T2261" s="165">
        <f t="shared" si="252"/>
        <v>0</v>
      </c>
      <c r="U2261" s="165" t="str">
        <f t="shared" si="253"/>
        <v/>
      </c>
      <c r="V2261" s="165" t="str">
        <f>IFERROR(IF(OR(C2261="",S2261&lt;0),"",IF(SUBTOTAL(3,C2261:C2261)=0,-1,SUBTOTAL(3,$C$4:C2261))),"")</f>
        <v/>
      </c>
      <c r="W2261" s="156" t="str">
        <f t="array" ref="W2261">IF(LEN(C2261)&gt;0,IFERROR(IF(MATCH(C2261,$C$3:$C2260,0)&gt;0,N2261-INDEX($N$3:N2260,SUMPRODUCT(MAX(ROW($C$3:$C2260)*(C2261=$C$3:$C2260)))-2,1),""),""),"")</f>
        <v/>
      </c>
      <c r="X2261" s="156">
        <f t="shared" ca="1" si="254"/>
        <v>1</v>
      </c>
      <c r="Y2261" s="156">
        <f t="shared" ca="1" si="255"/>
        <v>1</v>
      </c>
    </row>
    <row r="2262" spans="2:25" hidden="1" x14ac:dyDescent="0.25">
      <c r="B2262" s="390" t="str">
        <f>IFERROR(IF(LEN(INDEX(PlansAndNotes!$B$6:$B$2005,ROW(A2262)-ROW($B$3)))=0,"",INDEX(PlansAndNotes!$B$6:$B$2005,ROW(A2262)-ROW($B$3))),"")</f>
        <v/>
      </c>
      <c r="C2262" s="387" t="str">
        <f t="shared" si="250"/>
        <v/>
      </c>
      <c r="D2262" s="361" t="str">
        <f>IFERROR(IF(LEN(C2262)&gt;0,IF(LEN(INDEX(TasksList!$C$6:$C$25,MATCH(C2262,TasksList!$B$6:$B$25,0),1))=0,"",INDEX(TasksList!$C$6:$C$25,MATCH(C2262,TasksList!$B$6:$B$25,0),1)),""),"")</f>
        <v/>
      </c>
      <c r="E2262" s="361" t="str">
        <f>IFERROR(IF(LEN(C2262)&gt;0,IF(LEN(INDEX(TasksList!$F$6:$F$25,MATCH(C2262,TasksList!$B$6:$B$25,0),1))=0,"not set!",INDEX(TasksList!$F$6:$F$25,MATCH(C2262,TasksList!$B$6:$B$25,0),1)),""),"")</f>
        <v/>
      </c>
      <c r="F2262" s="360" t="str">
        <f>IFERROR(IF(LEN(D2262)&gt;0,IF(LEN(INDEX(AdressBook!$D$6:$D$25,MATCH(D2262,AdressBook!$B$6:$B$25,0),1))=0,"",INDEX(AdressBook!$D$6:$D$25,MATCH(D2262,AdressBook!$B$6:$B$25,0),1)),""),"")</f>
        <v/>
      </c>
      <c r="G2262" s="361" t="str">
        <f>IFERROR(IF(LEN(INDEX(PlansAndNotes!$F$6:$F$4005,ROW(B2262)-ROW($C$3)))=0,"",INDEX(PlansAndNotes!$F$6:$F$4005,ROW(B2262)-ROW($C$3))),"")</f>
        <v/>
      </c>
      <c r="H2262" s="361" t="str">
        <f>IFERROR(IF(LEN(C2262)&gt;0,IF(LEN(INDEX(TasksList!$G$6:$G$25,MATCH(C2262,TasksList!$B$6:$B$25,0),1))=0,"",INDEX(TasksList!$G$6:$G$25,MATCH(C2262,TasksList!$B$6:$B$25,0),1)),""),"")</f>
        <v/>
      </c>
      <c r="N2262" s="362" t="str">
        <f>IFERROR(IF(LEN(INDEX(PlansAndNotes!$D$6:$D$4005,ROW(B2262)-ROW($C$3)))=0,"",INDEX(PlansAndNotes!$D$6:$D$4005,ROW(B2262)-ROW($C$3))),"")</f>
        <v/>
      </c>
      <c r="O2262" s="165" t="str">
        <f t="shared" si="251"/>
        <v/>
      </c>
      <c r="P2262" s="363" t="str">
        <f>IFERROR(IF(LEN(INDEX(PlansAndNotes!$E$6:$E$4005,ROW(B2262)-ROW($C$3)))=0,"",INDEX(PlansAndNotes!$E$6:$E$4005,ROW(B2262)-ROW($C$3))),"")</f>
        <v/>
      </c>
      <c r="Q2262" s="363" t="str">
        <f>IFERROR(IF(LEN(INDEX(PlansAndNotes!$G$6:$G$4005,ROW(B2262)-ROW($C$3)))=0,"",INDEX(PlansAndNotes!$G$6:$G$4005,ROW(B2262)-ROW($C$3))),"")</f>
        <v/>
      </c>
      <c r="R2262" s="361" t="str">
        <f>IFERROR(IF(LEN(D2262)&gt;0,IF(LEN(INDEX(AdressBook!$C$6:$C$25,MATCH(D2262,AdressBook!$B$6:$B$25,0),1))=0,"",INDEX(AdressBook!$C$6:$C$25,MATCH(D2262,AdressBook!$B$6:$B$25,0),1)),""),"")</f>
        <v/>
      </c>
      <c r="S2262" s="165">
        <f>IF(LEN(C2262)&gt;0,IFERROR(IF(MATCH(C2262,C2263:$C$4004,0)&gt;0,-1,ROW(S2262)-ROW($S$3)),ROW(S2262)-ROW($S$3)),-1)</f>
        <v>-1</v>
      </c>
      <c r="T2262" s="165">
        <f t="shared" si="252"/>
        <v>0</v>
      </c>
      <c r="U2262" s="165" t="str">
        <f t="shared" si="253"/>
        <v/>
      </c>
      <c r="V2262" s="165" t="str">
        <f>IFERROR(IF(OR(C2262="",S2262&lt;0),"",IF(SUBTOTAL(3,C2262:C2262)=0,-1,SUBTOTAL(3,$C$4:C2262))),"")</f>
        <v/>
      </c>
      <c r="W2262" s="156" t="str">
        <f t="array" ref="W2262">IF(LEN(C2262)&gt;0,IFERROR(IF(MATCH(C2262,$C$3:$C2261,0)&gt;0,N2262-INDEX($N$3:N2261,SUMPRODUCT(MAX(ROW($C$3:$C2261)*(C2262=$C$3:$C2261)))-2,1),""),""),"")</f>
        <v/>
      </c>
      <c r="X2262" s="156">
        <f t="shared" ca="1" si="254"/>
        <v>1</v>
      </c>
      <c r="Y2262" s="156">
        <f t="shared" ca="1" si="255"/>
        <v>1</v>
      </c>
    </row>
    <row r="2263" spans="2:25" hidden="1" x14ac:dyDescent="0.25">
      <c r="B2263" s="390" t="str">
        <f>IFERROR(IF(LEN(INDEX(PlansAndNotes!$B$6:$B$2005,ROW(A2263)-ROW($B$3)))=0,"",INDEX(PlansAndNotes!$B$6:$B$2005,ROW(A2263)-ROW($B$3))),"")</f>
        <v/>
      </c>
      <c r="C2263" s="387" t="str">
        <f t="shared" si="250"/>
        <v/>
      </c>
      <c r="D2263" s="361" t="str">
        <f>IFERROR(IF(LEN(C2263)&gt;0,IF(LEN(INDEX(TasksList!$C$6:$C$25,MATCH(C2263,TasksList!$B$6:$B$25,0),1))=0,"",INDEX(TasksList!$C$6:$C$25,MATCH(C2263,TasksList!$B$6:$B$25,0),1)),""),"")</f>
        <v/>
      </c>
      <c r="E2263" s="361" t="str">
        <f>IFERROR(IF(LEN(C2263)&gt;0,IF(LEN(INDEX(TasksList!$F$6:$F$25,MATCH(C2263,TasksList!$B$6:$B$25,0),1))=0,"not set!",INDEX(TasksList!$F$6:$F$25,MATCH(C2263,TasksList!$B$6:$B$25,0),1)),""),"")</f>
        <v/>
      </c>
      <c r="F2263" s="360" t="str">
        <f>IFERROR(IF(LEN(D2263)&gt;0,IF(LEN(INDEX(AdressBook!$D$6:$D$25,MATCH(D2263,AdressBook!$B$6:$B$25,0),1))=0,"",INDEX(AdressBook!$D$6:$D$25,MATCH(D2263,AdressBook!$B$6:$B$25,0),1)),""),"")</f>
        <v/>
      </c>
      <c r="G2263" s="361" t="str">
        <f>IFERROR(IF(LEN(INDEX(PlansAndNotes!$F$6:$F$4005,ROW(B2263)-ROW($C$3)))=0,"",INDEX(PlansAndNotes!$F$6:$F$4005,ROW(B2263)-ROW($C$3))),"")</f>
        <v/>
      </c>
      <c r="H2263" s="361" t="str">
        <f>IFERROR(IF(LEN(C2263)&gt;0,IF(LEN(INDEX(TasksList!$G$6:$G$25,MATCH(C2263,TasksList!$B$6:$B$25,0),1))=0,"",INDEX(TasksList!$G$6:$G$25,MATCH(C2263,TasksList!$B$6:$B$25,0),1)),""),"")</f>
        <v/>
      </c>
      <c r="N2263" s="362" t="str">
        <f>IFERROR(IF(LEN(INDEX(PlansAndNotes!$D$6:$D$4005,ROW(B2263)-ROW($C$3)))=0,"",INDEX(PlansAndNotes!$D$6:$D$4005,ROW(B2263)-ROW($C$3))),"")</f>
        <v/>
      </c>
      <c r="O2263" s="165" t="str">
        <f t="shared" si="251"/>
        <v/>
      </c>
      <c r="P2263" s="363" t="str">
        <f>IFERROR(IF(LEN(INDEX(PlansAndNotes!$E$6:$E$4005,ROW(B2263)-ROW($C$3)))=0,"",INDEX(PlansAndNotes!$E$6:$E$4005,ROW(B2263)-ROW($C$3))),"")</f>
        <v/>
      </c>
      <c r="Q2263" s="363" t="str">
        <f>IFERROR(IF(LEN(INDEX(PlansAndNotes!$G$6:$G$4005,ROW(B2263)-ROW($C$3)))=0,"",INDEX(PlansAndNotes!$G$6:$G$4005,ROW(B2263)-ROW($C$3))),"")</f>
        <v/>
      </c>
      <c r="R2263" s="361" t="str">
        <f>IFERROR(IF(LEN(D2263)&gt;0,IF(LEN(INDEX(AdressBook!$C$6:$C$25,MATCH(D2263,AdressBook!$B$6:$B$25,0),1))=0,"",INDEX(AdressBook!$C$6:$C$25,MATCH(D2263,AdressBook!$B$6:$B$25,0),1)),""),"")</f>
        <v/>
      </c>
      <c r="S2263" s="165">
        <f>IF(LEN(C2263)&gt;0,IFERROR(IF(MATCH(C2263,C2264:$C$4004,0)&gt;0,-1,ROW(S2263)-ROW($S$3)),ROW(S2263)-ROW($S$3)),-1)</f>
        <v>-1</v>
      </c>
      <c r="T2263" s="165">
        <f t="shared" si="252"/>
        <v>0</v>
      </c>
      <c r="U2263" s="165" t="str">
        <f t="shared" si="253"/>
        <v/>
      </c>
      <c r="V2263" s="165" t="str">
        <f>IFERROR(IF(OR(C2263="",S2263&lt;0),"",IF(SUBTOTAL(3,C2263:C2263)=0,-1,SUBTOTAL(3,$C$4:C2263))),"")</f>
        <v/>
      </c>
      <c r="W2263" s="156" t="str">
        <f t="array" ref="W2263">IF(LEN(C2263)&gt;0,IFERROR(IF(MATCH(C2263,$C$3:$C2262,0)&gt;0,N2263-INDEX($N$3:N2262,SUMPRODUCT(MAX(ROW($C$3:$C2262)*(C2263=$C$3:$C2262)))-2,1),""),""),"")</f>
        <v/>
      </c>
      <c r="X2263" s="156">
        <f t="shared" ca="1" si="254"/>
        <v>1</v>
      </c>
      <c r="Y2263" s="156">
        <f t="shared" ca="1" si="255"/>
        <v>1</v>
      </c>
    </row>
    <row r="2264" spans="2:25" hidden="1" x14ac:dyDescent="0.25">
      <c r="B2264" s="390" t="str">
        <f>IFERROR(IF(LEN(INDEX(PlansAndNotes!$B$6:$B$2005,ROW(A2264)-ROW($B$3)))=0,"",INDEX(PlansAndNotes!$B$6:$B$2005,ROW(A2264)-ROW($B$3))),"")</f>
        <v/>
      </c>
      <c r="C2264" s="387" t="str">
        <f t="shared" si="250"/>
        <v/>
      </c>
      <c r="D2264" s="361" t="str">
        <f>IFERROR(IF(LEN(C2264)&gt;0,IF(LEN(INDEX(TasksList!$C$6:$C$25,MATCH(C2264,TasksList!$B$6:$B$25,0),1))=0,"",INDEX(TasksList!$C$6:$C$25,MATCH(C2264,TasksList!$B$6:$B$25,0),1)),""),"")</f>
        <v/>
      </c>
      <c r="E2264" s="361" t="str">
        <f>IFERROR(IF(LEN(C2264)&gt;0,IF(LEN(INDEX(TasksList!$F$6:$F$25,MATCH(C2264,TasksList!$B$6:$B$25,0),1))=0,"not set!",INDEX(TasksList!$F$6:$F$25,MATCH(C2264,TasksList!$B$6:$B$25,0),1)),""),"")</f>
        <v/>
      </c>
      <c r="F2264" s="360" t="str">
        <f>IFERROR(IF(LEN(D2264)&gt;0,IF(LEN(INDEX(AdressBook!$D$6:$D$25,MATCH(D2264,AdressBook!$B$6:$B$25,0),1))=0,"",INDEX(AdressBook!$D$6:$D$25,MATCH(D2264,AdressBook!$B$6:$B$25,0),1)),""),"")</f>
        <v/>
      </c>
      <c r="G2264" s="361" t="str">
        <f>IFERROR(IF(LEN(INDEX(PlansAndNotes!$F$6:$F$4005,ROW(B2264)-ROW($C$3)))=0,"",INDEX(PlansAndNotes!$F$6:$F$4005,ROW(B2264)-ROW($C$3))),"")</f>
        <v/>
      </c>
      <c r="H2264" s="361" t="str">
        <f>IFERROR(IF(LEN(C2264)&gt;0,IF(LEN(INDEX(TasksList!$G$6:$G$25,MATCH(C2264,TasksList!$B$6:$B$25,0),1))=0,"",INDEX(TasksList!$G$6:$G$25,MATCH(C2264,TasksList!$B$6:$B$25,0),1)),""),"")</f>
        <v/>
      </c>
      <c r="N2264" s="362" t="str">
        <f>IFERROR(IF(LEN(INDEX(PlansAndNotes!$D$6:$D$4005,ROW(B2264)-ROW($C$3)))=0,"",INDEX(PlansAndNotes!$D$6:$D$4005,ROW(B2264)-ROW($C$3))),"")</f>
        <v/>
      </c>
      <c r="O2264" s="165" t="str">
        <f t="shared" si="251"/>
        <v/>
      </c>
      <c r="P2264" s="363" t="str">
        <f>IFERROR(IF(LEN(INDEX(PlansAndNotes!$E$6:$E$4005,ROW(B2264)-ROW($C$3)))=0,"",INDEX(PlansAndNotes!$E$6:$E$4005,ROW(B2264)-ROW($C$3))),"")</f>
        <v/>
      </c>
      <c r="Q2264" s="363" t="str">
        <f>IFERROR(IF(LEN(INDEX(PlansAndNotes!$G$6:$G$4005,ROW(B2264)-ROW($C$3)))=0,"",INDEX(PlansAndNotes!$G$6:$G$4005,ROW(B2264)-ROW($C$3))),"")</f>
        <v/>
      </c>
      <c r="R2264" s="361" t="str">
        <f>IFERROR(IF(LEN(D2264)&gt;0,IF(LEN(INDEX(AdressBook!$C$6:$C$25,MATCH(D2264,AdressBook!$B$6:$B$25,0),1))=0,"",INDEX(AdressBook!$C$6:$C$25,MATCH(D2264,AdressBook!$B$6:$B$25,0),1)),""),"")</f>
        <v/>
      </c>
      <c r="S2264" s="165">
        <f>IF(LEN(C2264)&gt;0,IFERROR(IF(MATCH(C2264,C2265:$C$4004,0)&gt;0,-1,ROW(S2264)-ROW($S$3)),ROW(S2264)-ROW($S$3)),-1)</f>
        <v>-1</v>
      </c>
      <c r="T2264" s="165">
        <f t="shared" si="252"/>
        <v>0</v>
      </c>
      <c r="U2264" s="165" t="str">
        <f t="shared" si="253"/>
        <v/>
      </c>
      <c r="V2264" s="165" t="str">
        <f>IFERROR(IF(OR(C2264="",S2264&lt;0),"",IF(SUBTOTAL(3,C2264:C2264)=0,-1,SUBTOTAL(3,$C$4:C2264))),"")</f>
        <v/>
      </c>
      <c r="W2264" s="156" t="str">
        <f t="array" ref="W2264">IF(LEN(C2264)&gt;0,IFERROR(IF(MATCH(C2264,$C$3:$C2263,0)&gt;0,N2264-INDEX($N$3:N2263,SUMPRODUCT(MAX(ROW($C$3:$C2263)*(C2264=$C$3:$C2263)))-2,1),""),""),"")</f>
        <v/>
      </c>
      <c r="X2264" s="156">
        <f t="shared" ca="1" si="254"/>
        <v>1</v>
      </c>
      <c r="Y2264" s="156">
        <f t="shared" ca="1" si="255"/>
        <v>1</v>
      </c>
    </row>
    <row r="2265" spans="2:25" hidden="1" x14ac:dyDescent="0.25">
      <c r="B2265" s="390" t="str">
        <f>IFERROR(IF(LEN(INDEX(PlansAndNotes!$B$6:$B$2005,ROW(A2265)-ROW($B$3)))=0,"",INDEX(PlansAndNotes!$B$6:$B$2005,ROW(A2265)-ROW($B$3))),"")</f>
        <v/>
      </c>
      <c r="C2265" s="387" t="str">
        <f t="shared" si="250"/>
        <v/>
      </c>
      <c r="D2265" s="361" t="str">
        <f>IFERROR(IF(LEN(C2265)&gt;0,IF(LEN(INDEX(TasksList!$C$6:$C$25,MATCH(C2265,TasksList!$B$6:$B$25,0),1))=0,"",INDEX(TasksList!$C$6:$C$25,MATCH(C2265,TasksList!$B$6:$B$25,0),1)),""),"")</f>
        <v/>
      </c>
      <c r="E2265" s="361" t="str">
        <f>IFERROR(IF(LEN(C2265)&gt;0,IF(LEN(INDEX(TasksList!$F$6:$F$25,MATCH(C2265,TasksList!$B$6:$B$25,0),1))=0,"not set!",INDEX(TasksList!$F$6:$F$25,MATCH(C2265,TasksList!$B$6:$B$25,0),1)),""),"")</f>
        <v/>
      </c>
      <c r="F2265" s="360" t="str">
        <f>IFERROR(IF(LEN(D2265)&gt;0,IF(LEN(INDEX(AdressBook!$D$6:$D$25,MATCH(D2265,AdressBook!$B$6:$B$25,0),1))=0,"",INDEX(AdressBook!$D$6:$D$25,MATCH(D2265,AdressBook!$B$6:$B$25,0),1)),""),"")</f>
        <v/>
      </c>
      <c r="G2265" s="361" t="str">
        <f>IFERROR(IF(LEN(INDEX(PlansAndNotes!$F$6:$F$4005,ROW(B2265)-ROW($C$3)))=0,"",INDEX(PlansAndNotes!$F$6:$F$4005,ROW(B2265)-ROW($C$3))),"")</f>
        <v/>
      </c>
      <c r="H2265" s="361" t="str">
        <f>IFERROR(IF(LEN(C2265)&gt;0,IF(LEN(INDEX(TasksList!$G$6:$G$25,MATCH(C2265,TasksList!$B$6:$B$25,0),1))=0,"",INDEX(TasksList!$G$6:$G$25,MATCH(C2265,TasksList!$B$6:$B$25,0),1)),""),"")</f>
        <v/>
      </c>
      <c r="N2265" s="362" t="str">
        <f>IFERROR(IF(LEN(INDEX(PlansAndNotes!$D$6:$D$4005,ROW(B2265)-ROW($C$3)))=0,"",INDEX(PlansAndNotes!$D$6:$D$4005,ROW(B2265)-ROW($C$3))),"")</f>
        <v/>
      </c>
      <c r="O2265" s="165" t="str">
        <f t="shared" si="251"/>
        <v/>
      </c>
      <c r="P2265" s="363" t="str">
        <f>IFERROR(IF(LEN(INDEX(PlansAndNotes!$E$6:$E$4005,ROW(B2265)-ROW($C$3)))=0,"",INDEX(PlansAndNotes!$E$6:$E$4005,ROW(B2265)-ROW($C$3))),"")</f>
        <v/>
      </c>
      <c r="Q2265" s="363" t="str">
        <f>IFERROR(IF(LEN(INDEX(PlansAndNotes!$G$6:$G$4005,ROW(B2265)-ROW($C$3)))=0,"",INDEX(PlansAndNotes!$G$6:$G$4005,ROW(B2265)-ROW($C$3))),"")</f>
        <v/>
      </c>
      <c r="R2265" s="361" t="str">
        <f>IFERROR(IF(LEN(D2265)&gt;0,IF(LEN(INDEX(AdressBook!$C$6:$C$25,MATCH(D2265,AdressBook!$B$6:$B$25,0),1))=0,"",INDEX(AdressBook!$C$6:$C$25,MATCH(D2265,AdressBook!$B$6:$B$25,0),1)),""),"")</f>
        <v/>
      </c>
      <c r="S2265" s="165">
        <f>IF(LEN(C2265)&gt;0,IFERROR(IF(MATCH(C2265,C2266:$C$4004,0)&gt;0,-1,ROW(S2265)-ROW($S$3)),ROW(S2265)-ROW($S$3)),-1)</f>
        <v>-1</v>
      </c>
      <c r="T2265" s="165">
        <f t="shared" si="252"/>
        <v>0</v>
      </c>
      <c r="U2265" s="165" t="str">
        <f t="shared" si="253"/>
        <v/>
      </c>
      <c r="V2265" s="165" t="str">
        <f>IFERROR(IF(OR(C2265="",S2265&lt;0),"",IF(SUBTOTAL(3,C2265:C2265)=0,-1,SUBTOTAL(3,$C$4:C2265))),"")</f>
        <v/>
      </c>
      <c r="W2265" s="156" t="str">
        <f t="array" ref="W2265">IF(LEN(C2265)&gt;0,IFERROR(IF(MATCH(C2265,$C$3:$C2264,0)&gt;0,N2265-INDEX($N$3:N2264,SUMPRODUCT(MAX(ROW($C$3:$C2264)*(C2265=$C$3:$C2264)))-2,1),""),""),"")</f>
        <v/>
      </c>
      <c r="X2265" s="156">
        <f t="shared" ca="1" si="254"/>
        <v>1</v>
      </c>
      <c r="Y2265" s="156">
        <f t="shared" ca="1" si="255"/>
        <v>1</v>
      </c>
    </row>
    <row r="2266" spans="2:25" hidden="1" x14ac:dyDescent="0.25">
      <c r="B2266" s="390" t="str">
        <f>IFERROR(IF(LEN(INDEX(PlansAndNotes!$B$6:$B$2005,ROW(A2266)-ROW($B$3)))=0,"",INDEX(PlansAndNotes!$B$6:$B$2005,ROW(A2266)-ROW($B$3))),"")</f>
        <v/>
      </c>
      <c r="C2266" s="387" t="str">
        <f t="shared" si="250"/>
        <v/>
      </c>
      <c r="D2266" s="361" t="str">
        <f>IFERROR(IF(LEN(C2266)&gt;0,IF(LEN(INDEX(TasksList!$C$6:$C$25,MATCH(C2266,TasksList!$B$6:$B$25,0),1))=0,"",INDEX(TasksList!$C$6:$C$25,MATCH(C2266,TasksList!$B$6:$B$25,0),1)),""),"")</f>
        <v/>
      </c>
      <c r="E2266" s="361" t="str">
        <f>IFERROR(IF(LEN(C2266)&gt;0,IF(LEN(INDEX(TasksList!$F$6:$F$25,MATCH(C2266,TasksList!$B$6:$B$25,0),1))=0,"not set!",INDEX(TasksList!$F$6:$F$25,MATCH(C2266,TasksList!$B$6:$B$25,0),1)),""),"")</f>
        <v/>
      </c>
      <c r="F2266" s="360" t="str">
        <f>IFERROR(IF(LEN(D2266)&gt;0,IF(LEN(INDEX(AdressBook!$D$6:$D$25,MATCH(D2266,AdressBook!$B$6:$B$25,0),1))=0,"",INDEX(AdressBook!$D$6:$D$25,MATCH(D2266,AdressBook!$B$6:$B$25,0),1)),""),"")</f>
        <v/>
      </c>
      <c r="G2266" s="361" t="str">
        <f>IFERROR(IF(LEN(INDEX(PlansAndNotes!$F$6:$F$4005,ROW(B2266)-ROW($C$3)))=0,"",INDEX(PlansAndNotes!$F$6:$F$4005,ROW(B2266)-ROW($C$3))),"")</f>
        <v/>
      </c>
      <c r="H2266" s="361" t="str">
        <f>IFERROR(IF(LEN(C2266)&gt;0,IF(LEN(INDEX(TasksList!$G$6:$G$25,MATCH(C2266,TasksList!$B$6:$B$25,0),1))=0,"",INDEX(TasksList!$G$6:$G$25,MATCH(C2266,TasksList!$B$6:$B$25,0),1)),""),"")</f>
        <v/>
      </c>
      <c r="N2266" s="362" t="str">
        <f>IFERROR(IF(LEN(INDEX(PlansAndNotes!$D$6:$D$4005,ROW(B2266)-ROW($C$3)))=0,"",INDEX(PlansAndNotes!$D$6:$D$4005,ROW(B2266)-ROW($C$3))),"")</f>
        <v/>
      </c>
      <c r="O2266" s="165" t="str">
        <f t="shared" si="251"/>
        <v/>
      </c>
      <c r="P2266" s="363" t="str">
        <f>IFERROR(IF(LEN(INDEX(PlansAndNotes!$E$6:$E$4005,ROW(B2266)-ROW($C$3)))=0,"",INDEX(PlansAndNotes!$E$6:$E$4005,ROW(B2266)-ROW($C$3))),"")</f>
        <v/>
      </c>
      <c r="Q2266" s="363" t="str">
        <f>IFERROR(IF(LEN(INDEX(PlansAndNotes!$G$6:$G$4005,ROW(B2266)-ROW($C$3)))=0,"",INDEX(PlansAndNotes!$G$6:$G$4005,ROW(B2266)-ROW($C$3))),"")</f>
        <v/>
      </c>
      <c r="R2266" s="361" t="str">
        <f>IFERROR(IF(LEN(D2266)&gt;0,IF(LEN(INDEX(AdressBook!$C$6:$C$25,MATCH(D2266,AdressBook!$B$6:$B$25,0),1))=0,"",INDEX(AdressBook!$C$6:$C$25,MATCH(D2266,AdressBook!$B$6:$B$25,0),1)),""),"")</f>
        <v/>
      </c>
      <c r="S2266" s="165">
        <f>IF(LEN(C2266)&gt;0,IFERROR(IF(MATCH(C2266,C2267:$C$4004,0)&gt;0,-1,ROW(S2266)-ROW($S$3)),ROW(S2266)-ROW($S$3)),-1)</f>
        <v>-1</v>
      </c>
      <c r="T2266" s="165">
        <f t="shared" si="252"/>
        <v>0</v>
      </c>
      <c r="U2266" s="165" t="str">
        <f t="shared" si="253"/>
        <v/>
      </c>
      <c r="V2266" s="165" t="str">
        <f>IFERROR(IF(OR(C2266="",S2266&lt;0),"",IF(SUBTOTAL(3,C2266:C2266)=0,-1,SUBTOTAL(3,$C$4:C2266))),"")</f>
        <v/>
      </c>
      <c r="W2266" s="156" t="str">
        <f t="array" ref="W2266">IF(LEN(C2266)&gt;0,IFERROR(IF(MATCH(C2266,$C$3:$C2265,0)&gt;0,N2266-INDEX($N$3:N2265,SUMPRODUCT(MAX(ROW($C$3:$C2265)*(C2266=$C$3:$C2265)))-2,1),""),""),"")</f>
        <v/>
      </c>
      <c r="X2266" s="156">
        <f t="shared" ca="1" si="254"/>
        <v>1</v>
      </c>
      <c r="Y2266" s="156">
        <f t="shared" ca="1" si="255"/>
        <v>1</v>
      </c>
    </row>
    <row r="2267" spans="2:25" hidden="1" x14ac:dyDescent="0.25">
      <c r="B2267" s="390" t="str">
        <f>IFERROR(IF(LEN(INDEX(PlansAndNotes!$B$6:$B$2005,ROW(A2267)-ROW($B$3)))=0,"",INDEX(PlansAndNotes!$B$6:$B$2005,ROW(A2267)-ROW($B$3))),"")</f>
        <v/>
      </c>
      <c r="C2267" s="387" t="str">
        <f t="shared" si="250"/>
        <v/>
      </c>
      <c r="D2267" s="361" t="str">
        <f>IFERROR(IF(LEN(C2267)&gt;0,IF(LEN(INDEX(TasksList!$C$6:$C$25,MATCH(C2267,TasksList!$B$6:$B$25,0),1))=0,"",INDEX(TasksList!$C$6:$C$25,MATCH(C2267,TasksList!$B$6:$B$25,0),1)),""),"")</f>
        <v/>
      </c>
      <c r="E2267" s="361" t="str">
        <f>IFERROR(IF(LEN(C2267)&gt;0,IF(LEN(INDEX(TasksList!$F$6:$F$25,MATCH(C2267,TasksList!$B$6:$B$25,0),1))=0,"not set!",INDEX(TasksList!$F$6:$F$25,MATCH(C2267,TasksList!$B$6:$B$25,0),1)),""),"")</f>
        <v/>
      </c>
      <c r="F2267" s="360" t="str">
        <f>IFERROR(IF(LEN(D2267)&gt;0,IF(LEN(INDEX(AdressBook!$D$6:$D$25,MATCH(D2267,AdressBook!$B$6:$B$25,0),1))=0,"",INDEX(AdressBook!$D$6:$D$25,MATCH(D2267,AdressBook!$B$6:$B$25,0),1)),""),"")</f>
        <v/>
      </c>
      <c r="G2267" s="361" t="str">
        <f>IFERROR(IF(LEN(INDEX(PlansAndNotes!$F$6:$F$4005,ROW(B2267)-ROW($C$3)))=0,"",INDEX(PlansAndNotes!$F$6:$F$4005,ROW(B2267)-ROW($C$3))),"")</f>
        <v/>
      </c>
      <c r="H2267" s="361" t="str">
        <f>IFERROR(IF(LEN(C2267)&gt;0,IF(LEN(INDEX(TasksList!$G$6:$G$25,MATCH(C2267,TasksList!$B$6:$B$25,0),1))=0,"",INDEX(TasksList!$G$6:$G$25,MATCH(C2267,TasksList!$B$6:$B$25,0),1)),""),"")</f>
        <v/>
      </c>
      <c r="N2267" s="362" t="str">
        <f>IFERROR(IF(LEN(INDEX(PlansAndNotes!$D$6:$D$4005,ROW(B2267)-ROW($C$3)))=0,"",INDEX(PlansAndNotes!$D$6:$D$4005,ROW(B2267)-ROW($C$3))),"")</f>
        <v/>
      </c>
      <c r="O2267" s="165" t="str">
        <f t="shared" si="251"/>
        <v/>
      </c>
      <c r="P2267" s="363" t="str">
        <f>IFERROR(IF(LEN(INDEX(PlansAndNotes!$E$6:$E$4005,ROW(B2267)-ROW($C$3)))=0,"",INDEX(PlansAndNotes!$E$6:$E$4005,ROW(B2267)-ROW($C$3))),"")</f>
        <v/>
      </c>
      <c r="Q2267" s="363" t="str">
        <f>IFERROR(IF(LEN(INDEX(PlansAndNotes!$G$6:$G$4005,ROW(B2267)-ROW($C$3)))=0,"",INDEX(PlansAndNotes!$G$6:$G$4005,ROW(B2267)-ROW($C$3))),"")</f>
        <v/>
      </c>
      <c r="R2267" s="361" t="str">
        <f>IFERROR(IF(LEN(D2267)&gt;0,IF(LEN(INDEX(AdressBook!$C$6:$C$25,MATCH(D2267,AdressBook!$B$6:$B$25,0),1))=0,"",INDEX(AdressBook!$C$6:$C$25,MATCH(D2267,AdressBook!$B$6:$B$25,0),1)),""),"")</f>
        <v/>
      </c>
      <c r="S2267" s="165">
        <f>IF(LEN(C2267)&gt;0,IFERROR(IF(MATCH(C2267,C2268:$C$4004,0)&gt;0,-1,ROW(S2267)-ROW($S$3)),ROW(S2267)-ROW($S$3)),-1)</f>
        <v>-1</v>
      </c>
      <c r="T2267" s="165">
        <f t="shared" si="252"/>
        <v>0</v>
      </c>
      <c r="U2267" s="165" t="str">
        <f t="shared" si="253"/>
        <v/>
      </c>
      <c r="V2267" s="165" t="str">
        <f>IFERROR(IF(OR(C2267="",S2267&lt;0),"",IF(SUBTOTAL(3,C2267:C2267)=0,-1,SUBTOTAL(3,$C$4:C2267))),"")</f>
        <v/>
      </c>
      <c r="W2267" s="156" t="str">
        <f t="array" ref="W2267">IF(LEN(C2267)&gt;0,IFERROR(IF(MATCH(C2267,$C$3:$C2266,0)&gt;0,N2267-INDEX($N$3:N2266,SUMPRODUCT(MAX(ROW($C$3:$C2266)*(C2267=$C$3:$C2266)))-2,1),""),""),"")</f>
        <v/>
      </c>
      <c r="X2267" s="156">
        <f t="shared" ca="1" si="254"/>
        <v>1</v>
      </c>
      <c r="Y2267" s="156">
        <f t="shared" ca="1" si="255"/>
        <v>1</v>
      </c>
    </row>
    <row r="2268" spans="2:25" hidden="1" x14ac:dyDescent="0.25">
      <c r="B2268" s="390" t="str">
        <f>IFERROR(IF(LEN(INDEX(PlansAndNotes!$B$6:$B$2005,ROW(A2268)-ROW($B$3)))=0,"",INDEX(PlansAndNotes!$B$6:$B$2005,ROW(A2268)-ROW($B$3))),"")</f>
        <v/>
      </c>
      <c r="C2268" s="387" t="str">
        <f t="shared" si="250"/>
        <v/>
      </c>
      <c r="D2268" s="361" t="str">
        <f>IFERROR(IF(LEN(C2268)&gt;0,IF(LEN(INDEX(TasksList!$C$6:$C$25,MATCH(C2268,TasksList!$B$6:$B$25,0),1))=0,"",INDEX(TasksList!$C$6:$C$25,MATCH(C2268,TasksList!$B$6:$B$25,0),1)),""),"")</f>
        <v/>
      </c>
      <c r="E2268" s="361" t="str">
        <f>IFERROR(IF(LEN(C2268)&gt;0,IF(LEN(INDEX(TasksList!$F$6:$F$25,MATCH(C2268,TasksList!$B$6:$B$25,0),1))=0,"not set!",INDEX(TasksList!$F$6:$F$25,MATCH(C2268,TasksList!$B$6:$B$25,0),1)),""),"")</f>
        <v/>
      </c>
      <c r="F2268" s="360" t="str">
        <f>IFERROR(IF(LEN(D2268)&gt;0,IF(LEN(INDEX(AdressBook!$D$6:$D$25,MATCH(D2268,AdressBook!$B$6:$B$25,0),1))=0,"",INDEX(AdressBook!$D$6:$D$25,MATCH(D2268,AdressBook!$B$6:$B$25,0),1)),""),"")</f>
        <v/>
      </c>
      <c r="G2268" s="361" t="str">
        <f>IFERROR(IF(LEN(INDEX(PlansAndNotes!$F$6:$F$4005,ROW(B2268)-ROW($C$3)))=0,"",INDEX(PlansAndNotes!$F$6:$F$4005,ROW(B2268)-ROW($C$3))),"")</f>
        <v/>
      </c>
      <c r="H2268" s="361" t="str">
        <f>IFERROR(IF(LEN(C2268)&gt;0,IF(LEN(INDEX(TasksList!$G$6:$G$25,MATCH(C2268,TasksList!$B$6:$B$25,0),1))=0,"",INDEX(TasksList!$G$6:$G$25,MATCH(C2268,TasksList!$B$6:$B$25,0),1)),""),"")</f>
        <v/>
      </c>
      <c r="N2268" s="362" t="str">
        <f>IFERROR(IF(LEN(INDEX(PlansAndNotes!$D$6:$D$4005,ROW(B2268)-ROW($C$3)))=0,"",INDEX(PlansAndNotes!$D$6:$D$4005,ROW(B2268)-ROW($C$3))),"")</f>
        <v/>
      </c>
      <c r="O2268" s="165" t="str">
        <f t="shared" si="251"/>
        <v/>
      </c>
      <c r="P2268" s="363" t="str">
        <f>IFERROR(IF(LEN(INDEX(PlansAndNotes!$E$6:$E$4005,ROW(B2268)-ROW($C$3)))=0,"",INDEX(PlansAndNotes!$E$6:$E$4005,ROW(B2268)-ROW($C$3))),"")</f>
        <v/>
      </c>
      <c r="Q2268" s="363" t="str">
        <f>IFERROR(IF(LEN(INDEX(PlansAndNotes!$G$6:$G$4005,ROW(B2268)-ROW($C$3)))=0,"",INDEX(PlansAndNotes!$G$6:$G$4005,ROW(B2268)-ROW($C$3))),"")</f>
        <v/>
      </c>
      <c r="R2268" s="361" t="str">
        <f>IFERROR(IF(LEN(D2268)&gt;0,IF(LEN(INDEX(AdressBook!$C$6:$C$25,MATCH(D2268,AdressBook!$B$6:$B$25,0),1))=0,"",INDEX(AdressBook!$C$6:$C$25,MATCH(D2268,AdressBook!$B$6:$B$25,0),1)),""),"")</f>
        <v/>
      </c>
      <c r="S2268" s="165">
        <f>IF(LEN(C2268)&gt;0,IFERROR(IF(MATCH(C2268,C2269:$C$4004,0)&gt;0,-1,ROW(S2268)-ROW($S$3)),ROW(S2268)-ROW($S$3)),-1)</f>
        <v>-1</v>
      </c>
      <c r="T2268" s="165">
        <f t="shared" si="252"/>
        <v>0</v>
      </c>
      <c r="U2268" s="165" t="str">
        <f t="shared" si="253"/>
        <v/>
      </c>
      <c r="V2268" s="165" t="str">
        <f>IFERROR(IF(OR(C2268="",S2268&lt;0),"",IF(SUBTOTAL(3,C2268:C2268)=0,-1,SUBTOTAL(3,$C$4:C2268))),"")</f>
        <v/>
      </c>
      <c r="W2268" s="156" t="str">
        <f t="array" ref="W2268">IF(LEN(C2268)&gt;0,IFERROR(IF(MATCH(C2268,$C$3:$C2267,0)&gt;0,N2268-INDEX($N$3:N2267,SUMPRODUCT(MAX(ROW($C$3:$C2267)*(C2268=$C$3:$C2267)))-2,1),""),""),"")</f>
        <v/>
      </c>
      <c r="X2268" s="156">
        <f t="shared" ca="1" si="254"/>
        <v>1</v>
      </c>
      <c r="Y2268" s="156">
        <f t="shared" ca="1" si="255"/>
        <v>1</v>
      </c>
    </row>
    <row r="2269" spans="2:25" hidden="1" x14ac:dyDescent="0.25">
      <c r="B2269" s="390" t="str">
        <f>IFERROR(IF(LEN(INDEX(PlansAndNotes!$B$6:$B$2005,ROW(A2269)-ROW($B$3)))=0,"",INDEX(PlansAndNotes!$B$6:$B$2005,ROW(A2269)-ROW($B$3))),"")</f>
        <v/>
      </c>
      <c r="C2269" s="387" t="str">
        <f t="shared" si="250"/>
        <v/>
      </c>
      <c r="D2269" s="361" t="str">
        <f>IFERROR(IF(LEN(C2269)&gt;0,IF(LEN(INDEX(TasksList!$C$6:$C$25,MATCH(C2269,TasksList!$B$6:$B$25,0),1))=0,"",INDEX(TasksList!$C$6:$C$25,MATCH(C2269,TasksList!$B$6:$B$25,0),1)),""),"")</f>
        <v/>
      </c>
      <c r="E2269" s="361" t="str">
        <f>IFERROR(IF(LEN(C2269)&gt;0,IF(LEN(INDEX(TasksList!$F$6:$F$25,MATCH(C2269,TasksList!$B$6:$B$25,0),1))=0,"not set!",INDEX(TasksList!$F$6:$F$25,MATCH(C2269,TasksList!$B$6:$B$25,0),1)),""),"")</f>
        <v/>
      </c>
      <c r="F2269" s="360" t="str">
        <f>IFERROR(IF(LEN(D2269)&gt;0,IF(LEN(INDEX(AdressBook!$D$6:$D$25,MATCH(D2269,AdressBook!$B$6:$B$25,0),1))=0,"",INDEX(AdressBook!$D$6:$D$25,MATCH(D2269,AdressBook!$B$6:$B$25,0),1)),""),"")</f>
        <v/>
      </c>
      <c r="G2269" s="361" t="str">
        <f>IFERROR(IF(LEN(INDEX(PlansAndNotes!$F$6:$F$4005,ROW(B2269)-ROW($C$3)))=0,"",INDEX(PlansAndNotes!$F$6:$F$4005,ROW(B2269)-ROW($C$3))),"")</f>
        <v/>
      </c>
      <c r="H2269" s="361" t="str">
        <f>IFERROR(IF(LEN(C2269)&gt;0,IF(LEN(INDEX(TasksList!$G$6:$G$25,MATCH(C2269,TasksList!$B$6:$B$25,0),1))=0,"",INDEX(TasksList!$G$6:$G$25,MATCH(C2269,TasksList!$B$6:$B$25,0),1)),""),"")</f>
        <v/>
      </c>
      <c r="N2269" s="362" t="str">
        <f>IFERROR(IF(LEN(INDEX(PlansAndNotes!$D$6:$D$4005,ROW(B2269)-ROW($C$3)))=0,"",INDEX(PlansAndNotes!$D$6:$D$4005,ROW(B2269)-ROW($C$3))),"")</f>
        <v/>
      </c>
      <c r="O2269" s="165" t="str">
        <f t="shared" si="251"/>
        <v/>
      </c>
      <c r="P2269" s="363" t="str">
        <f>IFERROR(IF(LEN(INDEX(PlansAndNotes!$E$6:$E$4005,ROW(B2269)-ROW($C$3)))=0,"",INDEX(PlansAndNotes!$E$6:$E$4005,ROW(B2269)-ROW($C$3))),"")</f>
        <v/>
      </c>
      <c r="Q2269" s="363" t="str">
        <f>IFERROR(IF(LEN(INDEX(PlansAndNotes!$G$6:$G$4005,ROW(B2269)-ROW($C$3)))=0,"",INDEX(PlansAndNotes!$G$6:$G$4005,ROW(B2269)-ROW($C$3))),"")</f>
        <v/>
      </c>
      <c r="R2269" s="361" t="str">
        <f>IFERROR(IF(LEN(D2269)&gt;0,IF(LEN(INDEX(AdressBook!$C$6:$C$25,MATCH(D2269,AdressBook!$B$6:$B$25,0),1))=0,"",INDEX(AdressBook!$C$6:$C$25,MATCH(D2269,AdressBook!$B$6:$B$25,0),1)),""),"")</f>
        <v/>
      </c>
      <c r="S2269" s="165">
        <f>IF(LEN(C2269)&gt;0,IFERROR(IF(MATCH(C2269,C2270:$C$4004,0)&gt;0,-1,ROW(S2269)-ROW($S$3)),ROW(S2269)-ROW($S$3)),-1)</f>
        <v>-1</v>
      </c>
      <c r="T2269" s="165">
        <f t="shared" si="252"/>
        <v>0</v>
      </c>
      <c r="U2269" s="165" t="str">
        <f t="shared" si="253"/>
        <v/>
      </c>
      <c r="V2269" s="165" t="str">
        <f>IFERROR(IF(OR(C2269="",S2269&lt;0),"",IF(SUBTOTAL(3,C2269:C2269)=0,-1,SUBTOTAL(3,$C$4:C2269))),"")</f>
        <v/>
      </c>
      <c r="W2269" s="156" t="str">
        <f t="array" ref="W2269">IF(LEN(C2269)&gt;0,IFERROR(IF(MATCH(C2269,$C$3:$C2268,0)&gt;0,N2269-INDEX($N$3:N2268,SUMPRODUCT(MAX(ROW($C$3:$C2268)*(C2269=$C$3:$C2268)))-2,1),""),""),"")</f>
        <v/>
      </c>
      <c r="X2269" s="156">
        <f t="shared" ca="1" si="254"/>
        <v>1</v>
      </c>
      <c r="Y2269" s="156">
        <f t="shared" ca="1" si="255"/>
        <v>1</v>
      </c>
    </row>
    <row r="2270" spans="2:25" hidden="1" x14ac:dyDescent="0.25">
      <c r="B2270" s="390" t="str">
        <f>IFERROR(IF(LEN(INDEX(PlansAndNotes!$B$6:$B$2005,ROW(A2270)-ROW($B$3)))=0,"",INDEX(PlansAndNotes!$B$6:$B$2005,ROW(A2270)-ROW($B$3))),"")</f>
        <v/>
      </c>
      <c r="C2270" s="387" t="str">
        <f t="shared" si="250"/>
        <v/>
      </c>
      <c r="D2270" s="361" t="str">
        <f>IFERROR(IF(LEN(C2270)&gt;0,IF(LEN(INDEX(TasksList!$C$6:$C$25,MATCH(C2270,TasksList!$B$6:$B$25,0),1))=0,"",INDEX(TasksList!$C$6:$C$25,MATCH(C2270,TasksList!$B$6:$B$25,0),1)),""),"")</f>
        <v/>
      </c>
      <c r="E2270" s="361" t="str">
        <f>IFERROR(IF(LEN(C2270)&gt;0,IF(LEN(INDEX(TasksList!$F$6:$F$25,MATCH(C2270,TasksList!$B$6:$B$25,0),1))=0,"not set!",INDEX(TasksList!$F$6:$F$25,MATCH(C2270,TasksList!$B$6:$B$25,0),1)),""),"")</f>
        <v/>
      </c>
      <c r="F2270" s="360" t="str">
        <f>IFERROR(IF(LEN(D2270)&gt;0,IF(LEN(INDEX(AdressBook!$D$6:$D$25,MATCH(D2270,AdressBook!$B$6:$B$25,0),1))=0,"",INDEX(AdressBook!$D$6:$D$25,MATCH(D2270,AdressBook!$B$6:$B$25,0),1)),""),"")</f>
        <v/>
      </c>
      <c r="G2270" s="361" t="str">
        <f>IFERROR(IF(LEN(INDEX(PlansAndNotes!$F$6:$F$4005,ROW(B2270)-ROW($C$3)))=0,"",INDEX(PlansAndNotes!$F$6:$F$4005,ROW(B2270)-ROW($C$3))),"")</f>
        <v/>
      </c>
      <c r="H2270" s="361" t="str">
        <f>IFERROR(IF(LEN(C2270)&gt;0,IF(LEN(INDEX(TasksList!$G$6:$G$25,MATCH(C2270,TasksList!$B$6:$B$25,0),1))=0,"",INDEX(TasksList!$G$6:$G$25,MATCH(C2270,TasksList!$B$6:$B$25,0),1)),""),"")</f>
        <v/>
      </c>
      <c r="N2270" s="362" t="str">
        <f>IFERROR(IF(LEN(INDEX(PlansAndNotes!$D$6:$D$4005,ROW(B2270)-ROW($C$3)))=0,"",INDEX(PlansAndNotes!$D$6:$D$4005,ROW(B2270)-ROW($C$3))),"")</f>
        <v/>
      </c>
      <c r="O2270" s="165" t="str">
        <f t="shared" si="251"/>
        <v/>
      </c>
      <c r="P2270" s="363" t="str">
        <f>IFERROR(IF(LEN(INDEX(PlansAndNotes!$E$6:$E$4005,ROW(B2270)-ROW($C$3)))=0,"",INDEX(PlansAndNotes!$E$6:$E$4005,ROW(B2270)-ROW($C$3))),"")</f>
        <v/>
      </c>
      <c r="Q2270" s="363" t="str">
        <f>IFERROR(IF(LEN(INDEX(PlansAndNotes!$G$6:$G$4005,ROW(B2270)-ROW($C$3)))=0,"",INDEX(PlansAndNotes!$G$6:$G$4005,ROW(B2270)-ROW($C$3))),"")</f>
        <v/>
      </c>
      <c r="R2270" s="361" t="str">
        <f>IFERROR(IF(LEN(D2270)&gt;0,IF(LEN(INDEX(AdressBook!$C$6:$C$25,MATCH(D2270,AdressBook!$B$6:$B$25,0),1))=0,"",INDEX(AdressBook!$C$6:$C$25,MATCH(D2270,AdressBook!$B$6:$B$25,0),1)),""),"")</f>
        <v/>
      </c>
      <c r="S2270" s="165">
        <f>IF(LEN(C2270)&gt;0,IFERROR(IF(MATCH(C2270,C2271:$C$4004,0)&gt;0,-1,ROW(S2270)-ROW($S$3)),ROW(S2270)-ROW($S$3)),-1)</f>
        <v>-1</v>
      </c>
      <c r="T2270" s="165">
        <f t="shared" si="252"/>
        <v>0</v>
      </c>
      <c r="U2270" s="165" t="str">
        <f t="shared" si="253"/>
        <v/>
      </c>
      <c r="V2270" s="165" t="str">
        <f>IFERROR(IF(OR(C2270="",S2270&lt;0),"",IF(SUBTOTAL(3,C2270:C2270)=0,-1,SUBTOTAL(3,$C$4:C2270))),"")</f>
        <v/>
      </c>
      <c r="W2270" s="156" t="str">
        <f t="array" ref="W2270">IF(LEN(C2270)&gt;0,IFERROR(IF(MATCH(C2270,$C$3:$C2269,0)&gt;0,N2270-INDEX($N$3:N2269,SUMPRODUCT(MAX(ROW($C$3:$C2269)*(C2270=$C$3:$C2269)))-2,1),""),""),"")</f>
        <v/>
      </c>
      <c r="X2270" s="156">
        <f t="shared" ca="1" si="254"/>
        <v>1</v>
      </c>
      <c r="Y2270" s="156">
        <f t="shared" ca="1" si="255"/>
        <v>1</v>
      </c>
    </row>
    <row r="2271" spans="2:25" hidden="1" x14ac:dyDescent="0.25">
      <c r="B2271" s="390" t="str">
        <f>IFERROR(IF(LEN(INDEX(PlansAndNotes!$B$6:$B$2005,ROW(A2271)-ROW($B$3)))=0,"",INDEX(PlansAndNotes!$B$6:$B$2005,ROW(A2271)-ROW($B$3))),"")</f>
        <v/>
      </c>
      <c r="C2271" s="387" t="str">
        <f t="shared" si="250"/>
        <v/>
      </c>
      <c r="D2271" s="361" t="str">
        <f>IFERROR(IF(LEN(C2271)&gt;0,IF(LEN(INDEX(TasksList!$C$6:$C$25,MATCH(C2271,TasksList!$B$6:$B$25,0),1))=0,"",INDEX(TasksList!$C$6:$C$25,MATCH(C2271,TasksList!$B$6:$B$25,0),1)),""),"")</f>
        <v/>
      </c>
      <c r="E2271" s="361" t="str">
        <f>IFERROR(IF(LEN(C2271)&gt;0,IF(LEN(INDEX(TasksList!$F$6:$F$25,MATCH(C2271,TasksList!$B$6:$B$25,0),1))=0,"not set!",INDEX(TasksList!$F$6:$F$25,MATCH(C2271,TasksList!$B$6:$B$25,0),1)),""),"")</f>
        <v/>
      </c>
      <c r="F2271" s="360" t="str">
        <f>IFERROR(IF(LEN(D2271)&gt;0,IF(LEN(INDEX(AdressBook!$D$6:$D$25,MATCH(D2271,AdressBook!$B$6:$B$25,0),1))=0,"",INDEX(AdressBook!$D$6:$D$25,MATCH(D2271,AdressBook!$B$6:$B$25,0),1)),""),"")</f>
        <v/>
      </c>
      <c r="G2271" s="361" t="str">
        <f>IFERROR(IF(LEN(INDEX(PlansAndNotes!$F$6:$F$4005,ROW(B2271)-ROW($C$3)))=0,"",INDEX(PlansAndNotes!$F$6:$F$4005,ROW(B2271)-ROW($C$3))),"")</f>
        <v/>
      </c>
      <c r="H2271" s="361" t="str">
        <f>IFERROR(IF(LEN(C2271)&gt;0,IF(LEN(INDEX(TasksList!$G$6:$G$25,MATCH(C2271,TasksList!$B$6:$B$25,0),1))=0,"",INDEX(TasksList!$G$6:$G$25,MATCH(C2271,TasksList!$B$6:$B$25,0),1)),""),"")</f>
        <v/>
      </c>
      <c r="N2271" s="362" t="str">
        <f>IFERROR(IF(LEN(INDEX(PlansAndNotes!$D$6:$D$4005,ROW(B2271)-ROW($C$3)))=0,"",INDEX(PlansAndNotes!$D$6:$D$4005,ROW(B2271)-ROW($C$3))),"")</f>
        <v/>
      </c>
      <c r="O2271" s="165" t="str">
        <f t="shared" si="251"/>
        <v/>
      </c>
      <c r="P2271" s="363" t="str">
        <f>IFERROR(IF(LEN(INDEX(PlansAndNotes!$E$6:$E$4005,ROW(B2271)-ROW($C$3)))=0,"",INDEX(PlansAndNotes!$E$6:$E$4005,ROW(B2271)-ROW($C$3))),"")</f>
        <v/>
      </c>
      <c r="Q2271" s="363" t="str">
        <f>IFERROR(IF(LEN(INDEX(PlansAndNotes!$G$6:$G$4005,ROW(B2271)-ROW($C$3)))=0,"",INDEX(PlansAndNotes!$G$6:$G$4005,ROW(B2271)-ROW($C$3))),"")</f>
        <v/>
      </c>
      <c r="R2271" s="361" t="str">
        <f>IFERROR(IF(LEN(D2271)&gt;0,IF(LEN(INDEX(AdressBook!$C$6:$C$25,MATCH(D2271,AdressBook!$B$6:$B$25,0),1))=0,"",INDEX(AdressBook!$C$6:$C$25,MATCH(D2271,AdressBook!$B$6:$B$25,0),1)),""),"")</f>
        <v/>
      </c>
      <c r="S2271" s="165">
        <f>IF(LEN(C2271)&gt;0,IFERROR(IF(MATCH(C2271,C2272:$C$4004,0)&gt;0,-1,ROW(S2271)-ROW($S$3)),ROW(S2271)-ROW($S$3)),-1)</f>
        <v>-1</v>
      </c>
      <c r="T2271" s="165">
        <f t="shared" si="252"/>
        <v>0</v>
      </c>
      <c r="U2271" s="165" t="str">
        <f t="shared" si="253"/>
        <v/>
      </c>
      <c r="V2271" s="165" t="str">
        <f>IFERROR(IF(OR(C2271="",S2271&lt;0),"",IF(SUBTOTAL(3,C2271:C2271)=0,-1,SUBTOTAL(3,$C$4:C2271))),"")</f>
        <v/>
      </c>
      <c r="W2271" s="156" t="str">
        <f t="array" ref="W2271">IF(LEN(C2271)&gt;0,IFERROR(IF(MATCH(C2271,$C$3:$C2270,0)&gt;0,N2271-INDEX($N$3:N2270,SUMPRODUCT(MAX(ROW($C$3:$C2270)*(C2271=$C$3:$C2270)))-2,1),""),""),"")</f>
        <v/>
      </c>
      <c r="X2271" s="156">
        <f t="shared" ca="1" si="254"/>
        <v>1</v>
      </c>
      <c r="Y2271" s="156">
        <f t="shared" ca="1" si="255"/>
        <v>1</v>
      </c>
    </row>
    <row r="2272" spans="2:25" hidden="1" x14ac:dyDescent="0.25">
      <c r="B2272" s="390" t="str">
        <f>IFERROR(IF(LEN(INDEX(PlansAndNotes!$B$6:$B$2005,ROW(A2272)-ROW($B$3)))=0,"",INDEX(PlansAndNotes!$B$6:$B$2005,ROW(A2272)-ROW($B$3))),"")</f>
        <v/>
      </c>
      <c r="C2272" s="387" t="str">
        <f t="shared" ref="C2272:C2335" si="256">IF(LEN(B2272)&gt;0,LEFT(B2272,SEARCH(" - ",B2272)-1)*1,"")</f>
        <v/>
      </c>
      <c r="D2272" s="361" t="str">
        <f>IFERROR(IF(LEN(C2272)&gt;0,IF(LEN(INDEX(TasksList!$C$6:$C$25,MATCH(C2272,TasksList!$B$6:$B$25,0),1))=0,"",INDEX(TasksList!$C$6:$C$25,MATCH(C2272,TasksList!$B$6:$B$25,0),1)),""),"")</f>
        <v/>
      </c>
      <c r="E2272" s="361" t="str">
        <f>IFERROR(IF(LEN(C2272)&gt;0,IF(LEN(INDEX(TasksList!$F$6:$F$25,MATCH(C2272,TasksList!$B$6:$B$25,0),1))=0,"not set!",INDEX(TasksList!$F$6:$F$25,MATCH(C2272,TasksList!$B$6:$B$25,0),1)),""),"")</f>
        <v/>
      </c>
      <c r="F2272" s="360" t="str">
        <f>IFERROR(IF(LEN(D2272)&gt;0,IF(LEN(INDEX(AdressBook!$D$6:$D$25,MATCH(D2272,AdressBook!$B$6:$B$25,0),1))=0,"",INDEX(AdressBook!$D$6:$D$25,MATCH(D2272,AdressBook!$B$6:$B$25,0),1)),""),"")</f>
        <v/>
      </c>
      <c r="G2272" s="361" t="str">
        <f>IFERROR(IF(LEN(INDEX(PlansAndNotes!$F$6:$F$4005,ROW(B2272)-ROW($C$3)))=0,"",INDEX(PlansAndNotes!$F$6:$F$4005,ROW(B2272)-ROW($C$3))),"")</f>
        <v/>
      </c>
      <c r="H2272" s="361" t="str">
        <f>IFERROR(IF(LEN(C2272)&gt;0,IF(LEN(INDEX(TasksList!$G$6:$G$25,MATCH(C2272,TasksList!$B$6:$B$25,0),1))=0,"",INDEX(TasksList!$G$6:$G$25,MATCH(C2272,TasksList!$B$6:$B$25,0),1)),""),"")</f>
        <v/>
      </c>
      <c r="N2272" s="362" t="str">
        <f>IFERROR(IF(LEN(INDEX(PlansAndNotes!$D$6:$D$4005,ROW(B2272)-ROW($C$3)))=0,"",INDEX(PlansAndNotes!$D$6:$D$4005,ROW(B2272)-ROW($C$3))),"")</f>
        <v/>
      </c>
      <c r="O2272" s="165" t="str">
        <f t="shared" si="251"/>
        <v/>
      </c>
      <c r="P2272" s="363" t="str">
        <f>IFERROR(IF(LEN(INDEX(PlansAndNotes!$E$6:$E$4005,ROW(B2272)-ROW($C$3)))=0,"",INDEX(PlansAndNotes!$E$6:$E$4005,ROW(B2272)-ROW($C$3))),"")</f>
        <v/>
      </c>
      <c r="Q2272" s="363" t="str">
        <f>IFERROR(IF(LEN(INDEX(PlansAndNotes!$G$6:$G$4005,ROW(B2272)-ROW($C$3)))=0,"",INDEX(PlansAndNotes!$G$6:$G$4005,ROW(B2272)-ROW($C$3))),"")</f>
        <v/>
      </c>
      <c r="R2272" s="361" t="str">
        <f>IFERROR(IF(LEN(D2272)&gt;0,IF(LEN(INDEX(AdressBook!$C$6:$C$25,MATCH(D2272,AdressBook!$B$6:$B$25,0),1))=0,"",INDEX(AdressBook!$C$6:$C$25,MATCH(D2272,AdressBook!$B$6:$B$25,0),1)),""),"")</f>
        <v/>
      </c>
      <c r="S2272" s="165">
        <f>IF(LEN(C2272)&gt;0,IFERROR(IF(MATCH(C2272,C2273:$C$4004,0)&gt;0,-1,ROW(S2272)-ROW($S$3)),ROW(S2272)-ROW($S$3)),-1)</f>
        <v>-1</v>
      </c>
      <c r="T2272" s="165">
        <f t="shared" si="252"/>
        <v>0</v>
      </c>
      <c r="U2272" s="165" t="str">
        <f t="shared" si="253"/>
        <v/>
      </c>
      <c r="V2272" s="165" t="str">
        <f>IFERROR(IF(OR(C2272="",S2272&lt;0),"",IF(SUBTOTAL(3,C2272:C2272)=0,-1,SUBTOTAL(3,$C$4:C2272))),"")</f>
        <v/>
      </c>
      <c r="W2272" s="156" t="str">
        <f t="array" ref="W2272">IF(LEN(C2272)&gt;0,IFERROR(IF(MATCH(C2272,$C$3:$C2271,0)&gt;0,N2272-INDEX($N$3:N2271,SUMPRODUCT(MAX(ROW($C$3:$C2271)*(C2272=$C$3:$C2271)))-2,1),""),""),"")</f>
        <v/>
      </c>
      <c r="X2272" s="156">
        <f t="shared" ca="1" si="254"/>
        <v>1</v>
      </c>
      <c r="Y2272" s="156">
        <f t="shared" ca="1" si="255"/>
        <v>1</v>
      </c>
    </row>
    <row r="2273" spans="2:25" hidden="1" x14ac:dyDescent="0.25">
      <c r="B2273" s="390" t="str">
        <f>IFERROR(IF(LEN(INDEX(PlansAndNotes!$B$6:$B$2005,ROW(A2273)-ROW($B$3)))=0,"",INDEX(PlansAndNotes!$B$6:$B$2005,ROW(A2273)-ROW($B$3))),"")</f>
        <v/>
      </c>
      <c r="C2273" s="387" t="str">
        <f t="shared" si="256"/>
        <v/>
      </c>
      <c r="D2273" s="361" t="str">
        <f>IFERROR(IF(LEN(C2273)&gt;0,IF(LEN(INDEX(TasksList!$C$6:$C$25,MATCH(C2273,TasksList!$B$6:$B$25,0),1))=0,"",INDEX(TasksList!$C$6:$C$25,MATCH(C2273,TasksList!$B$6:$B$25,0),1)),""),"")</f>
        <v/>
      </c>
      <c r="E2273" s="361" t="str">
        <f>IFERROR(IF(LEN(C2273)&gt;0,IF(LEN(INDEX(TasksList!$F$6:$F$25,MATCH(C2273,TasksList!$B$6:$B$25,0),1))=0,"not set!",INDEX(TasksList!$F$6:$F$25,MATCH(C2273,TasksList!$B$6:$B$25,0),1)),""),"")</f>
        <v/>
      </c>
      <c r="F2273" s="360" t="str">
        <f>IFERROR(IF(LEN(D2273)&gt;0,IF(LEN(INDEX(AdressBook!$D$6:$D$25,MATCH(D2273,AdressBook!$B$6:$B$25,0),1))=0,"",INDEX(AdressBook!$D$6:$D$25,MATCH(D2273,AdressBook!$B$6:$B$25,0),1)),""),"")</f>
        <v/>
      </c>
      <c r="G2273" s="361" t="str">
        <f>IFERROR(IF(LEN(INDEX(PlansAndNotes!$F$6:$F$4005,ROW(B2273)-ROW($C$3)))=0,"",INDEX(PlansAndNotes!$F$6:$F$4005,ROW(B2273)-ROW($C$3))),"")</f>
        <v/>
      </c>
      <c r="H2273" s="361" t="str">
        <f>IFERROR(IF(LEN(C2273)&gt;0,IF(LEN(INDEX(TasksList!$G$6:$G$25,MATCH(C2273,TasksList!$B$6:$B$25,0),1))=0,"",INDEX(TasksList!$G$6:$G$25,MATCH(C2273,TasksList!$B$6:$B$25,0),1)),""),"")</f>
        <v/>
      </c>
      <c r="N2273" s="362" t="str">
        <f>IFERROR(IF(LEN(INDEX(PlansAndNotes!$D$6:$D$4005,ROW(B2273)-ROW($C$3)))=0,"",INDEX(PlansAndNotes!$D$6:$D$4005,ROW(B2273)-ROW($C$3))),"")</f>
        <v/>
      </c>
      <c r="O2273" s="165" t="str">
        <f t="shared" si="251"/>
        <v/>
      </c>
      <c r="P2273" s="363" t="str">
        <f>IFERROR(IF(LEN(INDEX(PlansAndNotes!$E$6:$E$4005,ROW(B2273)-ROW($C$3)))=0,"",INDEX(PlansAndNotes!$E$6:$E$4005,ROW(B2273)-ROW($C$3))),"")</f>
        <v/>
      </c>
      <c r="Q2273" s="363" t="str">
        <f>IFERROR(IF(LEN(INDEX(PlansAndNotes!$G$6:$G$4005,ROW(B2273)-ROW($C$3)))=0,"",INDEX(PlansAndNotes!$G$6:$G$4005,ROW(B2273)-ROW($C$3))),"")</f>
        <v/>
      </c>
      <c r="R2273" s="361" t="str">
        <f>IFERROR(IF(LEN(D2273)&gt;0,IF(LEN(INDEX(AdressBook!$C$6:$C$25,MATCH(D2273,AdressBook!$B$6:$B$25,0),1))=0,"",INDEX(AdressBook!$C$6:$C$25,MATCH(D2273,AdressBook!$B$6:$B$25,0),1)),""),"")</f>
        <v/>
      </c>
      <c r="S2273" s="165">
        <f>IF(LEN(C2273)&gt;0,IFERROR(IF(MATCH(C2273,C2274:$C$4004,0)&gt;0,-1,ROW(S2273)-ROW($S$3)),ROW(S2273)-ROW($S$3)),-1)</f>
        <v>-1</v>
      </c>
      <c r="T2273" s="165">
        <f t="shared" si="252"/>
        <v>0</v>
      </c>
      <c r="U2273" s="165" t="str">
        <f t="shared" si="253"/>
        <v/>
      </c>
      <c r="V2273" s="165" t="str">
        <f>IFERROR(IF(OR(C2273="",S2273&lt;0),"",IF(SUBTOTAL(3,C2273:C2273)=0,-1,SUBTOTAL(3,$C$4:C2273))),"")</f>
        <v/>
      </c>
      <c r="W2273" s="156" t="str">
        <f t="array" ref="W2273">IF(LEN(C2273)&gt;0,IFERROR(IF(MATCH(C2273,$C$3:$C2272,0)&gt;0,N2273-INDEX($N$3:N2272,SUMPRODUCT(MAX(ROW($C$3:$C2272)*(C2273=$C$3:$C2272)))-2,1),""),""),"")</f>
        <v/>
      </c>
      <c r="X2273" s="156">
        <f t="shared" ca="1" si="254"/>
        <v>1</v>
      </c>
      <c r="Y2273" s="156">
        <f t="shared" ca="1" si="255"/>
        <v>1</v>
      </c>
    </row>
    <row r="2274" spans="2:25" hidden="1" x14ac:dyDescent="0.25">
      <c r="B2274" s="390" t="str">
        <f>IFERROR(IF(LEN(INDEX(PlansAndNotes!$B$6:$B$2005,ROW(A2274)-ROW($B$3)))=0,"",INDEX(PlansAndNotes!$B$6:$B$2005,ROW(A2274)-ROW($B$3))),"")</f>
        <v/>
      </c>
      <c r="C2274" s="387" t="str">
        <f t="shared" si="256"/>
        <v/>
      </c>
      <c r="D2274" s="361" t="str">
        <f>IFERROR(IF(LEN(C2274)&gt;0,IF(LEN(INDEX(TasksList!$C$6:$C$25,MATCH(C2274,TasksList!$B$6:$B$25,0),1))=0,"",INDEX(TasksList!$C$6:$C$25,MATCH(C2274,TasksList!$B$6:$B$25,0),1)),""),"")</f>
        <v/>
      </c>
      <c r="E2274" s="361" t="str">
        <f>IFERROR(IF(LEN(C2274)&gt;0,IF(LEN(INDEX(TasksList!$F$6:$F$25,MATCH(C2274,TasksList!$B$6:$B$25,0),1))=0,"not set!",INDEX(TasksList!$F$6:$F$25,MATCH(C2274,TasksList!$B$6:$B$25,0),1)),""),"")</f>
        <v/>
      </c>
      <c r="F2274" s="360" t="str">
        <f>IFERROR(IF(LEN(D2274)&gt;0,IF(LEN(INDEX(AdressBook!$D$6:$D$25,MATCH(D2274,AdressBook!$B$6:$B$25,0),1))=0,"",INDEX(AdressBook!$D$6:$D$25,MATCH(D2274,AdressBook!$B$6:$B$25,0),1)),""),"")</f>
        <v/>
      </c>
      <c r="G2274" s="361" t="str">
        <f>IFERROR(IF(LEN(INDEX(PlansAndNotes!$F$6:$F$4005,ROW(B2274)-ROW($C$3)))=0,"",INDEX(PlansAndNotes!$F$6:$F$4005,ROW(B2274)-ROW($C$3))),"")</f>
        <v/>
      </c>
      <c r="H2274" s="361" t="str">
        <f>IFERROR(IF(LEN(C2274)&gt;0,IF(LEN(INDEX(TasksList!$G$6:$G$25,MATCH(C2274,TasksList!$B$6:$B$25,0),1))=0,"",INDEX(TasksList!$G$6:$G$25,MATCH(C2274,TasksList!$B$6:$B$25,0),1)),""),"")</f>
        <v/>
      </c>
      <c r="N2274" s="362" t="str">
        <f>IFERROR(IF(LEN(INDEX(PlansAndNotes!$D$6:$D$4005,ROW(B2274)-ROW($C$3)))=0,"",INDEX(PlansAndNotes!$D$6:$D$4005,ROW(B2274)-ROW($C$3))),"")</f>
        <v/>
      </c>
      <c r="O2274" s="165" t="str">
        <f t="shared" si="251"/>
        <v/>
      </c>
      <c r="P2274" s="363" t="str">
        <f>IFERROR(IF(LEN(INDEX(PlansAndNotes!$E$6:$E$4005,ROW(B2274)-ROW($C$3)))=0,"",INDEX(PlansAndNotes!$E$6:$E$4005,ROW(B2274)-ROW($C$3))),"")</f>
        <v/>
      </c>
      <c r="Q2274" s="363" t="str">
        <f>IFERROR(IF(LEN(INDEX(PlansAndNotes!$G$6:$G$4005,ROW(B2274)-ROW($C$3)))=0,"",INDEX(PlansAndNotes!$G$6:$G$4005,ROW(B2274)-ROW($C$3))),"")</f>
        <v/>
      </c>
      <c r="R2274" s="361" t="str">
        <f>IFERROR(IF(LEN(D2274)&gt;0,IF(LEN(INDEX(AdressBook!$C$6:$C$25,MATCH(D2274,AdressBook!$B$6:$B$25,0),1))=0,"",INDEX(AdressBook!$C$6:$C$25,MATCH(D2274,AdressBook!$B$6:$B$25,0),1)),""),"")</f>
        <v/>
      </c>
      <c r="S2274" s="165">
        <f>IF(LEN(C2274)&gt;0,IFERROR(IF(MATCH(C2274,C2275:$C$4004,0)&gt;0,-1,ROW(S2274)-ROW($S$3)),ROW(S2274)-ROW($S$3)),-1)</f>
        <v>-1</v>
      </c>
      <c r="T2274" s="165">
        <f t="shared" si="252"/>
        <v>0</v>
      </c>
      <c r="U2274" s="165" t="str">
        <f t="shared" si="253"/>
        <v/>
      </c>
      <c r="V2274" s="165" t="str">
        <f>IFERROR(IF(OR(C2274="",S2274&lt;0),"",IF(SUBTOTAL(3,C2274:C2274)=0,-1,SUBTOTAL(3,$C$4:C2274))),"")</f>
        <v/>
      </c>
      <c r="W2274" s="156" t="str">
        <f t="array" ref="W2274">IF(LEN(C2274)&gt;0,IFERROR(IF(MATCH(C2274,$C$3:$C2273,0)&gt;0,N2274-INDEX($N$3:N2273,SUMPRODUCT(MAX(ROW($C$3:$C2273)*(C2274=$C$3:$C2273)))-2,1),""),""),"")</f>
        <v/>
      </c>
      <c r="X2274" s="156">
        <f t="shared" ca="1" si="254"/>
        <v>1</v>
      </c>
      <c r="Y2274" s="156">
        <f t="shared" ca="1" si="255"/>
        <v>1</v>
      </c>
    </row>
    <row r="2275" spans="2:25" hidden="1" x14ac:dyDescent="0.25">
      <c r="B2275" s="390" t="str">
        <f>IFERROR(IF(LEN(INDEX(PlansAndNotes!$B$6:$B$2005,ROW(A2275)-ROW($B$3)))=0,"",INDEX(PlansAndNotes!$B$6:$B$2005,ROW(A2275)-ROW($B$3))),"")</f>
        <v/>
      </c>
      <c r="C2275" s="387" t="str">
        <f t="shared" si="256"/>
        <v/>
      </c>
      <c r="D2275" s="361" t="str">
        <f>IFERROR(IF(LEN(C2275)&gt;0,IF(LEN(INDEX(TasksList!$C$6:$C$25,MATCH(C2275,TasksList!$B$6:$B$25,0),1))=0,"",INDEX(TasksList!$C$6:$C$25,MATCH(C2275,TasksList!$B$6:$B$25,0),1)),""),"")</f>
        <v/>
      </c>
      <c r="E2275" s="361" t="str">
        <f>IFERROR(IF(LEN(C2275)&gt;0,IF(LEN(INDEX(TasksList!$F$6:$F$25,MATCH(C2275,TasksList!$B$6:$B$25,0),1))=0,"not set!",INDEX(TasksList!$F$6:$F$25,MATCH(C2275,TasksList!$B$6:$B$25,0),1)),""),"")</f>
        <v/>
      </c>
      <c r="F2275" s="360" t="str">
        <f>IFERROR(IF(LEN(D2275)&gt;0,IF(LEN(INDEX(AdressBook!$D$6:$D$25,MATCH(D2275,AdressBook!$B$6:$B$25,0),1))=0,"",INDEX(AdressBook!$D$6:$D$25,MATCH(D2275,AdressBook!$B$6:$B$25,0),1)),""),"")</f>
        <v/>
      </c>
      <c r="G2275" s="361" t="str">
        <f>IFERROR(IF(LEN(INDEX(PlansAndNotes!$F$6:$F$4005,ROW(B2275)-ROW($C$3)))=0,"",INDEX(PlansAndNotes!$F$6:$F$4005,ROW(B2275)-ROW($C$3))),"")</f>
        <v/>
      </c>
      <c r="H2275" s="361" t="str">
        <f>IFERROR(IF(LEN(C2275)&gt;0,IF(LEN(INDEX(TasksList!$G$6:$G$25,MATCH(C2275,TasksList!$B$6:$B$25,0),1))=0,"",INDEX(TasksList!$G$6:$G$25,MATCH(C2275,TasksList!$B$6:$B$25,0),1)),""),"")</f>
        <v/>
      </c>
      <c r="N2275" s="362" t="str">
        <f>IFERROR(IF(LEN(INDEX(PlansAndNotes!$D$6:$D$4005,ROW(B2275)-ROW($C$3)))=0,"",INDEX(PlansAndNotes!$D$6:$D$4005,ROW(B2275)-ROW($C$3))),"")</f>
        <v/>
      </c>
      <c r="O2275" s="165" t="str">
        <f t="shared" si="251"/>
        <v/>
      </c>
      <c r="P2275" s="363" t="str">
        <f>IFERROR(IF(LEN(INDEX(PlansAndNotes!$E$6:$E$4005,ROW(B2275)-ROW($C$3)))=0,"",INDEX(PlansAndNotes!$E$6:$E$4005,ROW(B2275)-ROW($C$3))),"")</f>
        <v/>
      </c>
      <c r="Q2275" s="363" t="str">
        <f>IFERROR(IF(LEN(INDEX(PlansAndNotes!$G$6:$G$4005,ROW(B2275)-ROW($C$3)))=0,"",INDEX(PlansAndNotes!$G$6:$G$4005,ROW(B2275)-ROW($C$3))),"")</f>
        <v/>
      </c>
      <c r="R2275" s="361" t="str">
        <f>IFERROR(IF(LEN(D2275)&gt;0,IF(LEN(INDEX(AdressBook!$C$6:$C$25,MATCH(D2275,AdressBook!$B$6:$B$25,0),1))=0,"",INDEX(AdressBook!$C$6:$C$25,MATCH(D2275,AdressBook!$B$6:$B$25,0),1)),""),"")</f>
        <v/>
      </c>
      <c r="S2275" s="165">
        <f>IF(LEN(C2275)&gt;0,IFERROR(IF(MATCH(C2275,C2276:$C$4004,0)&gt;0,-1,ROW(S2275)-ROW($S$3)),ROW(S2275)-ROW($S$3)),-1)</f>
        <v>-1</v>
      </c>
      <c r="T2275" s="165">
        <f t="shared" si="252"/>
        <v>0</v>
      </c>
      <c r="U2275" s="165" t="str">
        <f t="shared" si="253"/>
        <v/>
      </c>
      <c r="V2275" s="165" t="str">
        <f>IFERROR(IF(OR(C2275="",S2275&lt;0),"",IF(SUBTOTAL(3,C2275:C2275)=0,-1,SUBTOTAL(3,$C$4:C2275))),"")</f>
        <v/>
      </c>
      <c r="W2275" s="156" t="str">
        <f t="array" ref="W2275">IF(LEN(C2275)&gt;0,IFERROR(IF(MATCH(C2275,$C$3:$C2274,0)&gt;0,N2275-INDEX($N$3:N2274,SUMPRODUCT(MAX(ROW($C$3:$C2274)*(C2275=$C$3:$C2274)))-2,1),""),""),"")</f>
        <v/>
      </c>
      <c r="X2275" s="156">
        <f t="shared" ca="1" si="254"/>
        <v>1</v>
      </c>
      <c r="Y2275" s="156">
        <f t="shared" ca="1" si="255"/>
        <v>1</v>
      </c>
    </row>
    <row r="2276" spans="2:25" hidden="1" x14ac:dyDescent="0.25">
      <c r="B2276" s="390" t="str">
        <f>IFERROR(IF(LEN(INDEX(PlansAndNotes!$B$6:$B$2005,ROW(A2276)-ROW($B$3)))=0,"",INDEX(PlansAndNotes!$B$6:$B$2005,ROW(A2276)-ROW($B$3))),"")</f>
        <v/>
      </c>
      <c r="C2276" s="387" t="str">
        <f t="shared" si="256"/>
        <v/>
      </c>
      <c r="D2276" s="361" t="str">
        <f>IFERROR(IF(LEN(C2276)&gt;0,IF(LEN(INDEX(TasksList!$C$6:$C$25,MATCH(C2276,TasksList!$B$6:$B$25,0),1))=0,"",INDEX(TasksList!$C$6:$C$25,MATCH(C2276,TasksList!$B$6:$B$25,0),1)),""),"")</f>
        <v/>
      </c>
      <c r="E2276" s="361" t="str">
        <f>IFERROR(IF(LEN(C2276)&gt;0,IF(LEN(INDEX(TasksList!$F$6:$F$25,MATCH(C2276,TasksList!$B$6:$B$25,0),1))=0,"not set!",INDEX(TasksList!$F$6:$F$25,MATCH(C2276,TasksList!$B$6:$B$25,0),1)),""),"")</f>
        <v/>
      </c>
      <c r="F2276" s="360" t="str">
        <f>IFERROR(IF(LEN(D2276)&gt;0,IF(LEN(INDEX(AdressBook!$D$6:$D$25,MATCH(D2276,AdressBook!$B$6:$B$25,0),1))=0,"",INDEX(AdressBook!$D$6:$D$25,MATCH(D2276,AdressBook!$B$6:$B$25,0),1)),""),"")</f>
        <v/>
      </c>
      <c r="G2276" s="361" t="str">
        <f>IFERROR(IF(LEN(INDEX(PlansAndNotes!$F$6:$F$4005,ROW(B2276)-ROW($C$3)))=0,"",INDEX(PlansAndNotes!$F$6:$F$4005,ROW(B2276)-ROW($C$3))),"")</f>
        <v/>
      </c>
      <c r="H2276" s="361" t="str">
        <f>IFERROR(IF(LEN(C2276)&gt;0,IF(LEN(INDEX(TasksList!$G$6:$G$25,MATCH(C2276,TasksList!$B$6:$B$25,0),1))=0,"",INDEX(TasksList!$G$6:$G$25,MATCH(C2276,TasksList!$B$6:$B$25,0),1)),""),"")</f>
        <v/>
      </c>
      <c r="N2276" s="362" t="str">
        <f>IFERROR(IF(LEN(INDEX(PlansAndNotes!$D$6:$D$4005,ROW(B2276)-ROW($C$3)))=0,"",INDEX(PlansAndNotes!$D$6:$D$4005,ROW(B2276)-ROW($C$3))),"")</f>
        <v/>
      </c>
      <c r="O2276" s="165" t="str">
        <f t="shared" si="251"/>
        <v/>
      </c>
      <c r="P2276" s="363" t="str">
        <f>IFERROR(IF(LEN(INDEX(PlansAndNotes!$E$6:$E$4005,ROW(B2276)-ROW($C$3)))=0,"",INDEX(PlansAndNotes!$E$6:$E$4005,ROW(B2276)-ROW($C$3))),"")</f>
        <v/>
      </c>
      <c r="Q2276" s="363" t="str">
        <f>IFERROR(IF(LEN(INDEX(PlansAndNotes!$G$6:$G$4005,ROW(B2276)-ROW($C$3)))=0,"",INDEX(PlansAndNotes!$G$6:$G$4005,ROW(B2276)-ROW($C$3))),"")</f>
        <v/>
      </c>
      <c r="R2276" s="361" t="str">
        <f>IFERROR(IF(LEN(D2276)&gt;0,IF(LEN(INDEX(AdressBook!$C$6:$C$25,MATCH(D2276,AdressBook!$B$6:$B$25,0),1))=0,"",INDEX(AdressBook!$C$6:$C$25,MATCH(D2276,AdressBook!$B$6:$B$25,0),1)),""),"")</f>
        <v/>
      </c>
      <c r="S2276" s="165">
        <f>IF(LEN(C2276)&gt;0,IFERROR(IF(MATCH(C2276,C2277:$C$4004,0)&gt;0,-1,ROW(S2276)-ROW($S$3)),ROW(S2276)-ROW($S$3)),-1)</f>
        <v>-1</v>
      </c>
      <c r="T2276" s="165">
        <f t="shared" si="252"/>
        <v>0</v>
      </c>
      <c r="U2276" s="165" t="str">
        <f t="shared" si="253"/>
        <v/>
      </c>
      <c r="V2276" s="165" t="str">
        <f>IFERROR(IF(OR(C2276="",S2276&lt;0),"",IF(SUBTOTAL(3,C2276:C2276)=0,-1,SUBTOTAL(3,$C$4:C2276))),"")</f>
        <v/>
      </c>
      <c r="W2276" s="156" t="str">
        <f t="array" ref="W2276">IF(LEN(C2276)&gt;0,IFERROR(IF(MATCH(C2276,$C$3:$C2275,0)&gt;0,N2276-INDEX($N$3:N2275,SUMPRODUCT(MAX(ROW($C$3:$C2275)*(C2276=$C$3:$C2275)))-2,1),""),""),"")</f>
        <v/>
      </c>
      <c r="X2276" s="156">
        <f t="shared" ca="1" si="254"/>
        <v>1</v>
      </c>
      <c r="Y2276" s="156">
        <f t="shared" ca="1" si="255"/>
        <v>1</v>
      </c>
    </row>
    <row r="2277" spans="2:25" hidden="1" x14ac:dyDescent="0.25">
      <c r="B2277" s="390" t="str">
        <f>IFERROR(IF(LEN(INDEX(PlansAndNotes!$B$6:$B$2005,ROW(A2277)-ROW($B$3)))=0,"",INDEX(PlansAndNotes!$B$6:$B$2005,ROW(A2277)-ROW($B$3))),"")</f>
        <v/>
      </c>
      <c r="C2277" s="387" t="str">
        <f t="shared" si="256"/>
        <v/>
      </c>
      <c r="D2277" s="361" t="str">
        <f>IFERROR(IF(LEN(C2277)&gt;0,IF(LEN(INDEX(TasksList!$C$6:$C$25,MATCH(C2277,TasksList!$B$6:$B$25,0),1))=0,"",INDEX(TasksList!$C$6:$C$25,MATCH(C2277,TasksList!$B$6:$B$25,0),1)),""),"")</f>
        <v/>
      </c>
      <c r="E2277" s="361" t="str">
        <f>IFERROR(IF(LEN(C2277)&gt;0,IF(LEN(INDEX(TasksList!$F$6:$F$25,MATCH(C2277,TasksList!$B$6:$B$25,0),1))=0,"not set!",INDEX(TasksList!$F$6:$F$25,MATCH(C2277,TasksList!$B$6:$B$25,0),1)),""),"")</f>
        <v/>
      </c>
      <c r="F2277" s="360" t="str">
        <f>IFERROR(IF(LEN(D2277)&gt;0,IF(LEN(INDEX(AdressBook!$D$6:$D$25,MATCH(D2277,AdressBook!$B$6:$B$25,0),1))=0,"",INDEX(AdressBook!$D$6:$D$25,MATCH(D2277,AdressBook!$B$6:$B$25,0),1)),""),"")</f>
        <v/>
      </c>
      <c r="G2277" s="361" t="str">
        <f>IFERROR(IF(LEN(INDEX(PlansAndNotes!$F$6:$F$4005,ROW(B2277)-ROW($C$3)))=0,"",INDEX(PlansAndNotes!$F$6:$F$4005,ROW(B2277)-ROW($C$3))),"")</f>
        <v/>
      </c>
      <c r="H2277" s="361" t="str">
        <f>IFERROR(IF(LEN(C2277)&gt;0,IF(LEN(INDEX(TasksList!$G$6:$G$25,MATCH(C2277,TasksList!$B$6:$B$25,0),1))=0,"",INDEX(TasksList!$G$6:$G$25,MATCH(C2277,TasksList!$B$6:$B$25,0),1)),""),"")</f>
        <v/>
      </c>
      <c r="N2277" s="362" t="str">
        <f>IFERROR(IF(LEN(INDEX(PlansAndNotes!$D$6:$D$4005,ROW(B2277)-ROW($C$3)))=0,"",INDEX(PlansAndNotes!$D$6:$D$4005,ROW(B2277)-ROW($C$3))),"")</f>
        <v/>
      </c>
      <c r="O2277" s="165" t="str">
        <f t="shared" si="251"/>
        <v/>
      </c>
      <c r="P2277" s="363" t="str">
        <f>IFERROR(IF(LEN(INDEX(PlansAndNotes!$E$6:$E$4005,ROW(B2277)-ROW($C$3)))=0,"",INDEX(PlansAndNotes!$E$6:$E$4005,ROW(B2277)-ROW($C$3))),"")</f>
        <v/>
      </c>
      <c r="Q2277" s="363" t="str">
        <f>IFERROR(IF(LEN(INDEX(PlansAndNotes!$G$6:$G$4005,ROW(B2277)-ROW($C$3)))=0,"",INDEX(PlansAndNotes!$G$6:$G$4005,ROW(B2277)-ROW($C$3))),"")</f>
        <v/>
      </c>
      <c r="R2277" s="361" t="str">
        <f>IFERROR(IF(LEN(D2277)&gt;0,IF(LEN(INDEX(AdressBook!$C$6:$C$25,MATCH(D2277,AdressBook!$B$6:$B$25,0),1))=0,"",INDEX(AdressBook!$C$6:$C$25,MATCH(D2277,AdressBook!$B$6:$B$25,0),1)),""),"")</f>
        <v/>
      </c>
      <c r="S2277" s="165">
        <f>IF(LEN(C2277)&gt;0,IFERROR(IF(MATCH(C2277,C2278:$C$4004,0)&gt;0,-1,ROW(S2277)-ROW($S$3)),ROW(S2277)-ROW($S$3)),-1)</f>
        <v>-1</v>
      </c>
      <c r="T2277" s="165">
        <f t="shared" si="252"/>
        <v>0</v>
      </c>
      <c r="U2277" s="165" t="str">
        <f t="shared" si="253"/>
        <v/>
      </c>
      <c r="V2277" s="165" t="str">
        <f>IFERROR(IF(OR(C2277="",S2277&lt;0),"",IF(SUBTOTAL(3,C2277:C2277)=0,-1,SUBTOTAL(3,$C$4:C2277))),"")</f>
        <v/>
      </c>
      <c r="W2277" s="156" t="str">
        <f t="array" ref="W2277">IF(LEN(C2277)&gt;0,IFERROR(IF(MATCH(C2277,$C$3:$C2276,0)&gt;0,N2277-INDEX($N$3:N2276,SUMPRODUCT(MAX(ROW($C$3:$C2276)*(C2277=$C$3:$C2276)))-2,1),""),""),"")</f>
        <v/>
      </c>
      <c r="X2277" s="156">
        <f t="shared" ca="1" si="254"/>
        <v>1</v>
      </c>
      <c r="Y2277" s="156">
        <f t="shared" ca="1" si="255"/>
        <v>1</v>
      </c>
    </row>
    <row r="2278" spans="2:25" hidden="1" x14ac:dyDescent="0.25">
      <c r="B2278" s="390" t="str">
        <f>IFERROR(IF(LEN(INDEX(PlansAndNotes!$B$6:$B$2005,ROW(A2278)-ROW($B$3)))=0,"",INDEX(PlansAndNotes!$B$6:$B$2005,ROW(A2278)-ROW($B$3))),"")</f>
        <v/>
      </c>
      <c r="C2278" s="387" t="str">
        <f t="shared" si="256"/>
        <v/>
      </c>
      <c r="D2278" s="361" t="str">
        <f>IFERROR(IF(LEN(C2278)&gt;0,IF(LEN(INDEX(TasksList!$C$6:$C$25,MATCH(C2278,TasksList!$B$6:$B$25,0),1))=0,"",INDEX(TasksList!$C$6:$C$25,MATCH(C2278,TasksList!$B$6:$B$25,0),1)),""),"")</f>
        <v/>
      </c>
      <c r="E2278" s="361" t="str">
        <f>IFERROR(IF(LEN(C2278)&gt;0,IF(LEN(INDEX(TasksList!$F$6:$F$25,MATCH(C2278,TasksList!$B$6:$B$25,0),1))=0,"not set!",INDEX(TasksList!$F$6:$F$25,MATCH(C2278,TasksList!$B$6:$B$25,0),1)),""),"")</f>
        <v/>
      </c>
      <c r="F2278" s="360" t="str">
        <f>IFERROR(IF(LEN(D2278)&gt;0,IF(LEN(INDEX(AdressBook!$D$6:$D$25,MATCH(D2278,AdressBook!$B$6:$B$25,0),1))=0,"",INDEX(AdressBook!$D$6:$D$25,MATCH(D2278,AdressBook!$B$6:$B$25,0),1)),""),"")</f>
        <v/>
      </c>
      <c r="G2278" s="361" t="str">
        <f>IFERROR(IF(LEN(INDEX(PlansAndNotes!$F$6:$F$4005,ROW(B2278)-ROW($C$3)))=0,"",INDEX(PlansAndNotes!$F$6:$F$4005,ROW(B2278)-ROW($C$3))),"")</f>
        <v/>
      </c>
      <c r="H2278" s="361" t="str">
        <f>IFERROR(IF(LEN(C2278)&gt;0,IF(LEN(INDEX(TasksList!$G$6:$G$25,MATCH(C2278,TasksList!$B$6:$B$25,0),1))=0,"",INDEX(TasksList!$G$6:$G$25,MATCH(C2278,TasksList!$B$6:$B$25,0),1)),""),"")</f>
        <v/>
      </c>
      <c r="N2278" s="362" t="str">
        <f>IFERROR(IF(LEN(INDEX(PlansAndNotes!$D$6:$D$4005,ROW(B2278)-ROW($C$3)))=0,"",INDEX(PlansAndNotes!$D$6:$D$4005,ROW(B2278)-ROW($C$3))),"")</f>
        <v/>
      </c>
      <c r="O2278" s="165" t="str">
        <f t="shared" si="251"/>
        <v/>
      </c>
      <c r="P2278" s="363" t="str">
        <f>IFERROR(IF(LEN(INDEX(PlansAndNotes!$E$6:$E$4005,ROW(B2278)-ROW($C$3)))=0,"",INDEX(PlansAndNotes!$E$6:$E$4005,ROW(B2278)-ROW($C$3))),"")</f>
        <v/>
      </c>
      <c r="Q2278" s="363" t="str">
        <f>IFERROR(IF(LEN(INDEX(PlansAndNotes!$G$6:$G$4005,ROW(B2278)-ROW($C$3)))=0,"",INDEX(PlansAndNotes!$G$6:$G$4005,ROW(B2278)-ROW($C$3))),"")</f>
        <v/>
      </c>
      <c r="R2278" s="361" t="str">
        <f>IFERROR(IF(LEN(D2278)&gt;0,IF(LEN(INDEX(AdressBook!$C$6:$C$25,MATCH(D2278,AdressBook!$B$6:$B$25,0),1))=0,"",INDEX(AdressBook!$C$6:$C$25,MATCH(D2278,AdressBook!$B$6:$B$25,0),1)),""),"")</f>
        <v/>
      </c>
      <c r="S2278" s="165">
        <f>IF(LEN(C2278)&gt;0,IFERROR(IF(MATCH(C2278,C2279:$C$4004,0)&gt;0,-1,ROW(S2278)-ROW($S$3)),ROW(S2278)-ROW($S$3)),-1)</f>
        <v>-1</v>
      </c>
      <c r="T2278" s="165">
        <f t="shared" si="252"/>
        <v>0</v>
      </c>
      <c r="U2278" s="165" t="str">
        <f t="shared" si="253"/>
        <v/>
      </c>
      <c r="V2278" s="165" t="str">
        <f>IFERROR(IF(OR(C2278="",S2278&lt;0),"",IF(SUBTOTAL(3,C2278:C2278)=0,-1,SUBTOTAL(3,$C$4:C2278))),"")</f>
        <v/>
      </c>
      <c r="W2278" s="156" t="str">
        <f t="array" ref="W2278">IF(LEN(C2278)&gt;0,IFERROR(IF(MATCH(C2278,$C$3:$C2277,0)&gt;0,N2278-INDEX($N$3:N2277,SUMPRODUCT(MAX(ROW($C$3:$C2277)*(C2278=$C$3:$C2277)))-2,1),""),""),"")</f>
        <v/>
      </c>
      <c r="X2278" s="156">
        <f t="shared" ca="1" si="254"/>
        <v>1</v>
      </c>
      <c r="Y2278" s="156">
        <f t="shared" ca="1" si="255"/>
        <v>1</v>
      </c>
    </row>
    <row r="2279" spans="2:25" hidden="1" x14ac:dyDescent="0.25">
      <c r="B2279" s="390" t="str">
        <f>IFERROR(IF(LEN(INDEX(PlansAndNotes!$B$6:$B$2005,ROW(A2279)-ROW($B$3)))=0,"",INDEX(PlansAndNotes!$B$6:$B$2005,ROW(A2279)-ROW($B$3))),"")</f>
        <v/>
      </c>
      <c r="C2279" s="387" t="str">
        <f t="shared" si="256"/>
        <v/>
      </c>
      <c r="D2279" s="361" t="str">
        <f>IFERROR(IF(LEN(C2279)&gt;0,IF(LEN(INDEX(TasksList!$C$6:$C$25,MATCH(C2279,TasksList!$B$6:$B$25,0),1))=0,"",INDEX(TasksList!$C$6:$C$25,MATCH(C2279,TasksList!$B$6:$B$25,0),1)),""),"")</f>
        <v/>
      </c>
      <c r="E2279" s="361" t="str">
        <f>IFERROR(IF(LEN(C2279)&gt;0,IF(LEN(INDEX(TasksList!$F$6:$F$25,MATCH(C2279,TasksList!$B$6:$B$25,0),1))=0,"not set!",INDEX(TasksList!$F$6:$F$25,MATCH(C2279,TasksList!$B$6:$B$25,0),1)),""),"")</f>
        <v/>
      </c>
      <c r="F2279" s="360" t="str">
        <f>IFERROR(IF(LEN(D2279)&gt;0,IF(LEN(INDEX(AdressBook!$D$6:$D$25,MATCH(D2279,AdressBook!$B$6:$B$25,0),1))=0,"",INDEX(AdressBook!$D$6:$D$25,MATCH(D2279,AdressBook!$B$6:$B$25,0),1)),""),"")</f>
        <v/>
      </c>
      <c r="G2279" s="361" t="str">
        <f>IFERROR(IF(LEN(INDEX(PlansAndNotes!$F$6:$F$4005,ROW(B2279)-ROW($C$3)))=0,"",INDEX(PlansAndNotes!$F$6:$F$4005,ROW(B2279)-ROW($C$3))),"")</f>
        <v/>
      </c>
      <c r="H2279" s="361" t="str">
        <f>IFERROR(IF(LEN(C2279)&gt;0,IF(LEN(INDEX(TasksList!$G$6:$G$25,MATCH(C2279,TasksList!$B$6:$B$25,0),1))=0,"",INDEX(TasksList!$G$6:$G$25,MATCH(C2279,TasksList!$B$6:$B$25,0),1)),""),"")</f>
        <v/>
      </c>
      <c r="N2279" s="362" t="str">
        <f>IFERROR(IF(LEN(INDEX(PlansAndNotes!$D$6:$D$4005,ROW(B2279)-ROW($C$3)))=0,"",INDEX(PlansAndNotes!$D$6:$D$4005,ROW(B2279)-ROW($C$3))),"")</f>
        <v/>
      </c>
      <c r="O2279" s="165" t="str">
        <f t="shared" si="251"/>
        <v/>
      </c>
      <c r="P2279" s="363" t="str">
        <f>IFERROR(IF(LEN(INDEX(PlansAndNotes!$E$6:$E$4005,ROW(B2279)-ROW($C$3)))=0,"",INDEX(PlansAndNotes!$E$6:$E$4005,ROW(B2279)-ROW($C$3))),"")</f>
        <v/>
      </c>
      <c r="Q2279" s="363" t="str">
        <f>IFERROR(IF(LEN(INDEX(PlansAndNotes!$G$6:$G$4005,ROW(B2279)-ROW($C$3)))=0,"",INDEX(PlansAndNotes!$G$6:$G$4005,ROW(B2279)-ROW($C$3))),"")</f>
        <v/>
      </c>
      <c r="R2279" s="361" t="str">
        <f>IFERROR(IF(LEN(D2279)&gt;0,IF(LEN(INDEX(AdressBook!$C$6:$C$25,MATCH(D2279,AdressBook!$B$6:$B$25,0),1))=0,"",INDEX(AdressBook!$C$6:$C$25,MATCH(D2279,AdressBook!$B$6:$B$25,0),1)),""),"")</f>
        <v/>
      </c>
      <c r="S2279" s="165">
        <f>IF(LEN(C2279)&gt;0,IFERROR(IF(MATCH(C2279,C2280:$C$4004,0)&gt;0,-1,ROW(S2279)-ROW($S$3)),ROW(S2279)-ROW($S$3)),-1)</f>
        <v>-1</v>
      </c>
      <c r="T2279" s="165">
        <f t="shared" si="252"/>
        <v>0</v>
      </c>
      <c r="U2279" s="165" t="str">
        <f t="shared" si="253"/>
        <v/>
      </c>
      <c r="V2279" s="165" t="str">
        <f>IFERROR(IF(OR(C2279="",S2279&lt;0),"",IF(SUBTOTAL(3,C2279:C2279)=0,-1,SUBTOTAL(3,$C$4:C2279))),"")</f>
        <v/>
      </c>
      <c r="W2279" s="156" t="str">
        <f t="array" ref="W2279">IF(LEN(C2279)&gt;0,IFERROR(IF(MATCH(C2279,$C$3:$C2278,0)&gt;0,N2279-INDEX($N$3:N2278,SUMPRODUCT(MAX(ROW($C$3:$C2278)*(C2279=$C$3:$C2278)))-2,1),""),""),"")</f>
        <v/>
      </c>
      <c r="X2279" s="156">
        <f t="shared" ca="1" si="254"/>
        <v>1</v>
      </c>
      <c r="Y2279" s="156">
        <f t="shared" ca="1" si="255"/>
        <v>1</v>
      </c>
    </row>
    <row r="2280" spans="2:25" hidden="1" x14ac:dyDescent="0.25">
      <c r="B2280" s="390" t="str">
        <f>IFERROR(IF(LEN(INDEX(PlansAndNotes!$B$6:$B$2005,ROW(A2280)-ROW($B$3)))=0,"",INDEX(PlansAndNotes!$B$6:$B$2005,ROW(A2280)-ROW($B$3))),"")</f>
        <v/>
      </c>
      <c r="C2280" s="387" t="str">
        <f t="shared" si="256"/>
        <v/>
      </c>
      <c r="D2280" s="361" t="str">
        <f>IFERROR(IF(LEN(C2280)&gt;0,IF(LEN(INDEX(TasksList!$C$6:$C$25,MATCH(C2280,TasksList!$B$6:$B$25,0),1))=0,"",INDEX(TasksList!$C$6:$C$25,MATCH(C2280,TasksList!$B$6:$B$25,0),1)),""),"")</f>
        <v/>
      </c>
      <c r="E2280" s="361" t="str">
        <f>IFERROR(IF(LEN(C2280)&gt;0,IF(LEN(INDEX(TasksList!$F$6:$F$25,MATCH(C2280,TasksList!$B$6:$B$25,0),1))=0,"not set!",INDEX(TasksList!$F$6:$F$25,MATCH(C2280,TasksList!$B$6:$B$25,0),1)),""),"")</f>
        <v/>
      </c>
      <c r="F2280" s="360" t="str">
        <f>IFERROR(IF(LEN(D2280)&gt;0,IF(LEN(INDEX(AdressBook!$D$6:$D$25,MATCH(D2280,AdressBook!$B$6:$B$25,0),1))=0,"",INDEX(AdressBook!$D$6:$D$25,MATCH(D2280,AdressBook!$B$6:$B$25,0),1)),""),"")</f>
        <v/>
      </c>
      <c r="G2280" s="361" t="str">
        <f>IFERROR(IF(LEN(INDEX(PlansAndNotes!$F$6:$F$4005,ROW(B2280)-ROW($C$3)))=0,"",INDEX(PlansAndNotes!$F$6:$F$4005,ROW(B2280)-ROW($C$3))),"")</f>
        <v/>
      </c>
      <c r="H2280" s="361" t="str">
        <f>IFERROR(IF(LEN(C2280)&gt;0,IF(LEN(INDEX(TasksList!$G$6:$G$25,MATCH(C2280,TasksList!$B$6:$B$25,0),1))=0,"",INDEX(TasksList!$G$6:$G$25,MATCH(C2280,TasksList!$B$6:$B$25,0),1)),""),"")</f>
        <v/>
      </c>
      <c r="N2280" s="362" t="str">
        <f>IFERROR(IF(LEN(INDEX(PlansAndNotes!$D$6:$D$4005,ROW(B2280)-ROW($C$3)))=0,"",INDEX(PlansAndNotes!$D$6:$D$4005,ROW(B2280)-ROW($C$3))),"")</f>
        <v/>
      </c>
      <c r="O2280" s="165" t="str">
        <f t="shared" si="251"/>
        <v/>
      </c>
      <c r="P2280" s="363" t="str">
        <f>IFERROR(IF(LEN(INDEX(PlansAndNotes!$E$6:$E$4005,ROW(B2280)-ROW($C$3)))=0,"",INDEX(PlansAndNotes!$E$6:$E$4005,ROW(B2280)-ROW($C$3))),"")</f>
        <v/>
      </c>
      <c r="Q2280" s="363" t="str">
        <f>IFERROR(IF(LEN(INDEX(PlansAndNotes!$G$6:$G$4005,ROW(B2280)-ROW($C$3)))=0,"",INDEX(PlansAndNotes!$G$6:$G$4005,ROW(B2280)-ROW($C$3))),"")</f>
        <v/>
      </c>
      <c r="R2280" s="361" t="str">
        <f>IFERROR(IF(LEN(D2280)&gt;0,IF(LEN(INDEX(AdressBook!$C$6:$C$25,MATCH(D2280,AdressBook!$B$6:$B$25,0),1))=0,"",INDEX(AdressBook!$C$6:$C$25,MATCH(D2280,AdressBook!$B$6:$B$25,0),1)),""),"")</f>
        <v/>
      </c>
      <c r="S2280" s="165">
        <f>IF(LEN(C2280)&gt;0,IFERROR(IF(MATCH(C2280,C2281:$C$4004,0)&gt;0,-1,ROW(S2280)-ROW($S$3)),ROW(S2280)-ROW($S$3)),-1)</f>
        <v>-1</v>
      </c>
      <c r="T2280" s="165">
        <f t="shared" si="252"/>
        <v>0</v>
      </c>
      <c r="U2280" s="165" t="str">
        <f t="shared" si="253"/>
        <v/>
      </c>
      <c r="V2280" s="165" t="str">
        <f>IFERROR(IF(OR(C2280="",S2280&lt;0),"",IF(SUBTOTAL(3,C2280:C2280)=0,-1,SUBTOTAL(3,$C$4:C2280))),"")</f>
        <v/>
      </c>
      <c r="W2280" s="156" t="str">
        <f t="array" ref="W2280">IF(LEN(C2280)&gt;0,IFERROR(IF(MATCH(C2280,$C$3:$C2279,0)&gt;0,N2280-INDEX($N$3:N2279,SUMPRODUCT(MAX(ROW($C$3:$C2279)*(C2280=$C$3:$C2279)))-2,1),""),""),"")</f>
        <v/>
      </c>
      <c r="X2280" s="156">
        <f t="shared" ca="1" si="254"/>
        <v>1</v>
      </c>
      <c r="Y2280" s="156">
        <f t="shared" ca="1" si="255"/>
        <v>1</v>
      </c>
    </row>
    <row r="2281" spans="2:25" hidden="1" x14ac:dyDescent="0.25">
      <c r="B2281" s="390" t="str">
        <f>IFERROR(IF(LEN(INDEX(PlansAndNotes!$B$6:$B$2005,ROW(A2281)-ROW($B$3)))=0,"",INDEX(PlansAndNotes!$B$6:$B$2005,ROW(A2281)-ROW($B$3))),"")</f>
        <v/>
      </c>
      <c r="C2281" s="387" t="str">
        <f t="shared" si="256"/>
        <v/>
      </c>
      <c r="D2281" s="361" t="str">
        <f>IFERROR(IF(LEN(C2281)&gt;0,IF(LEN(INDEX(TasksList!$C$6:$C$25,MATCH(C2281,TasksList!$B$6:$B$25,0),1))=0,"",INDEX(TasksList!$C$6:$C$25,MATCH(C2281,TasksList!$B$6:$B$25,0),1)),""),"")</f>
        <v/>
      </c>
      <c r="E2281" s="361" t="str">
        <f>IFERROR(IF(LEN(C2281)&gt;0,IF(LEN(INDEX(TasksList!$F$6:$F$25,MATCH(C2281,TasksList!$B$6:$B$25,0),1))=0,"not set!",INDEX(TasksList!$F$6:$F$25,MATCH(C2281,TasksList!$B$6:$B$25,0),1)),""),"")</f>
        <v/>
      </c>
      <c r="F2281" s="360" t="str">
        <f>IFERROR(IF(LEN(D2281)&gt;0,IF(LEN(INDEX(AdressBook!$D$6:$D$25,MATCH(D2281,AdressBook!$B$6:$B$25,0),1))=0,"",INDEX(AdressBook!$D$6:$D$25,MATCH(D2281,AdressBook!$B$6:$B$25,0),1)),""),"")</f>
        <v/>
      </c>
      <c r="G2281" s="361" t="str">
        <f>IFERROR(IF(LEN(INDEX(PlansAndNotes!$F$6:$F$4005,ROW(B2281)-ROW($C$3)))=0,"",INDEX(PlansAndNotes!$F$6:$F$4005,ROW(B2281)-ROW($C$3))),"")</f>
        <v/>
      </c>
      <c r="H2281" s="361" t="str">
        <f>IFERROR(IF(LEN(C2281)&gt;0,IF(LEN(INDEX(TasksList!$G$6:$G$25,MATCH(C2281,TasksList!$B$6:$B$25,0),1))=0,"",INDEX(TasksList!$G$6:$G$25,MATCH(C2281,TasksList!$B$6:$B$25,0),1)),""),"")</f>
        <v/>
      </c>
      <c r="N2281" s="362" t="str">
        <f>IFERROR(IF(LEN(INDEX(PlansAndNotes!$D$6:$D$4005,ROW(B2281)-ROW($C$3)))=0,"",INDEX(PlansAndNotes!$D$6:$D$4005,ROW(B2281)-ROW($C$3))),"")</f>
        <v/>
      </c>
      <c r="O2281" s="165" t="str">
        <f t="shared" si="251"/>
        <v/>
      </c>
      <c r="P2281" s="363" t="str">
        <f>IFERROR(IF(LEN(INDEX(PlansAndNotes!$E$6:$E$4005,ROW(B2281)-ROW($C$3)))=0,"",INDEX(PlansAndNotes!$E$6:$E$4005,ROW(B2281)-ROW($C$3))),"")</f>
        <v/>
      </c>
      <c r="Q2281" s="363" t="str">
        <f>IFERROR(IF(LEN(INDEX(PlansAndNotes!$G$6:$G$4005,ROW(B2281)-ROW($C$3)))=0,"",INDEX(PlansAndNotes!$G$6:$G$4005,ROW(B2281)-ROW($C$3))),"")</f>
        <v/>
      </c>
      <c r="R2281" s="361" t="str">
        <f>IFERROR(IF(LEN(D2281)&gt;0,IF(LEN(INDEX(AdressBook!$C$6:$C$25,MATCH(D2281,AdressBook!$B$6:$B$25,0),1))=0,"",INDEX(AdressBook!$C$6:$C$25,MATCH(D2281,AdressBook!$B$6:$B$25,0),1)),""),"")</f>
        <v/>
      </c>
      <c r="S2281" s="165">
        <f>IF(LEN(C2281)&gt;0,IFERROR(IF(MATCH(C2281,C2282:$C$4004,0)&gt;0,-1,ROW(S2281)-ROW($S$3)),ROW(S2281)-ROW($S$3)),-1)</f>
        <v>-1</v>
      </c>
      <c r="T2281" s="165">
        <f t="shared" si="252"/>
        <v>0</v>
      </c>
      <c r="U2281" s="165" t="str">
        <f t="shared" si="253"/>
        <v/>
      </c>
      <c r="V2281" s="165" t="str">
        <f>IFERROR(IF(OR(C2281="",S2281&lt;0),"",IF(SUBTOTAL(3,C2281:C2281)=0,-1,SUBTOTAL(3,$C$4:C2281))),"")</f>
        <v/>
      </c>
      <c r="W2281" s="156" t="str">
        <f t="array" ref="W2281">IF(LEN(C2281)&gt;0,IFERROR(IF(MATCH(C2281,$C$3:$C2280,0)&gt;0,N2281-INDEX($N$3:N2280,SUMPRODUCT(MAX(ROW($C$3:$C2280)*(C2281=$C$3:$C2280)))-2,1),""),""),"")</f>
        <v/>
      </c>
      <c r="X2281" s="156">
        <f t="shared" ca="1" si="254"/>
        <v>1</v>
      </c>
      <c r="Y2281" s="156">
        <f t="shared" ca="1" si="255"/>
        <v>1</v>
      </c>
    </row>
    <row r="2282" spans="2:25" hidden="1" x14ac:dyDescent="0.25">
      <c r="B2282" s="390" t="str">
        <f>IFERROR(IF(LEN(INDEX(PlansAndNotes!$B$6:$B$2005,ROW(A2282)-ROW($B$3)))=0,"",INDEX(PlansAndNotes!$B$6:$B$2005,ROW(A2282)-ROW($B$3))),"")</f>
        <v/>
      </c>
      <c r="C2282" s="387" t="str">
        <f t="shared" si="256"/>
        <v/>
      </c>
      <c r="D2282" s="361" t="str">
        <f>IFERROR(IF(LEN(C2282)&gt;0,IF(LEN(INDEX(TasksList!$C$6:$C$25,MATCH(C2282,TasksList!$B$6:$B$25,0),1))=0,"",INDEX(TasksList!$C$6:$C$25,MATCH(C2282,TasksList!$B$6:$B$25,0),1)),""),"")</f>
        <v/>
      </c>
      <c r="E2282" s="361" t="str">
        <f>IFERROR(IF(LEN(C2282)&gt;0,IF(LEN(INDEX(TasksList!$F$6:$F$25,MATCH(C2282,TasksList!$B$6:$B$25,0),1))=0,"not set!",INDEX(TasksList!$F$6:$F$25,MATCH(C2282,TasksList!$B$6:$B$25,0),1)),""),"")</f>
        <v/>
      </c>
      <c r="F2282" s="360" t="str">
        <f>IFERROR(IF(LEN(D2282)&gt;0,IF(LEN(INDEX(AdressBook!$D$6:$D$25,MATCH(D2282,AdressBook!$B$6:$B$25,0),1))=0,"",INDEX(AdressBook!$D$6:$D$25,MATCH(D2282,AdressBook!$B$6:$B$25,0),1)),""),"")</f>
        <v/>
      </c>
      <c r="G2282" s="361" t="str">
        <f>IFERROR(IF(LEN(INDEX(PlansAndNotes!$F$6:$F$4005,ROW(B2282)-ROW($C$3)))=0,"",INDEX(PlansAndNotes!$F$6:$F$4005,ROW(B2282)-ROW($C$3))),"")</f>
        <v/>
      </c>
      <c r="H2282" s="361" t="str">
        <f>IFERROR(IF(LEN(C2282)&gt;0,IF(LEN(INDEX(TasksList!$G$6:$G$25,MATCH(C2282,TasksList!$B$6:$B$25,0),1))=0,"",INDEX(TasksList!$G$6:$G$25,MATCH(C2282,TasksList!$B$6:$B$25,0),1)),""),"")</f>
        <v/>
      </c>
      <c r="N2282" s="362" t="str">
        <f>IFERROR(IF(LEN(INDEX(PlansAndNotes!$D$6:$D$4005,ROW(B2282)-ROW($C$3)))=0,"",INDEX(PlansAndNotes!$D$6:$D$4005,ROW(B2282)-ROW($C$3))),"")</f>
        <v/>
      </c>
      <c r="O2282" s="165" t="str">
        <f t="shared" si="251"/>
        <v/>
      </c>
      <c r="P2282" s="363" t="str">
        <f>IFERROR(IF(LEN(INDEX(PlansAndNotes!$E$6:$E$4005,ROW(B2282)-ROW($C$3)))=0,"",INDEX(PlansAndNotes!$E$6:$E$4005,ROW(B2282)-ROW($C$3))),"")</f>
        <v/>
      </c>
      <c r="Q2282" s="363" t="str">
        <f>IFERROR(IF(LEN(INDEX(PlansAndNotes!$G$6:$G$4005,ROW(B2282)-ROW($C$3)))=0,"",INDEX(PlansAndNotes!$G$6:$G$4005,ROW(B2282)-ROW($C$3))),"")</f>
        <v/>
      </c>
      <c r="R2282" s="361" t="str">
        <f>IFERROR(IF(LEN(D2282)&gt;0,IF(LEN(INDEX(AdressBook!$C$6:$C$25,MATCH(D2282,AdressBook!$B$6:$B$25,0),1))=0,"",INDEX(AdressBook!$C$6:$C$25,MATCH(D2282,AdressBook!$B$6:$B$25,0),1)),""),"")</f>
        <v/>
      </c>
      <c r="S2282" s="165">
        <f>IF(LEN(C2282)&gt;0,IFERROR(IF(MATCH(C2282,C2283:$C$4004,0)&gt;0,-1,ROW(S2282)-ROW($S$3)),ROW(S2282)-ROW($S$3)),-1)</f>
        <v>-1</v>
      </c>
      <c r="T2282" s="165">
        <f t="shared" si="252"/>
        <v>0</v>
      </c>
      <c r="U2282" s="165" t="str">
        <f t="shared" si="253"/>
        <v/>
      </c>
      <c r="V2282" s="165" t="str">
        <f>IFERROR(IF(OR(C2282="",S2282&lt;0),"",IF(SUBTOTAL(3,C2282:C2282)=0,-1,SUBTOTAL(3,$C$4:C2282))),"")</f>
        <v/>
      </c>
      <c r="W2282" s="156" t="str">
        <f t="array" ref="W2282">IF(LEN(C2282)&gt;0,IFERROR(IF(MATCH(C2282,$C$3:$C2281,0)&gt;0,N2282-INDEX($N$3:N2281,SUMPRODUCT(MAX(ROW($C$3:$C2281)*(C2282=$C$3:$C2281)))-2,1),""),""),"")</f>
        <v/>
      </c>
      <c r="X2282" s="156">
        <f t="shared" ca="1" si="254"/>
        <v>1</v>
      </c>
      <c r="Y2282" s="156">
        <f t="shared" ca="1" si="255"/>
        <v>1</v>
      </c>
    </row>
    <row r="2283" spans="2:25" hidden="1" x14ac:dyDescent="0.25">
      <c r="B2283" s="390" t="str">
        <f>IFERROR(IF(LEN(INDEX(PlansAndNotes!$B$6:$B$2005,ROW(A2283)-ROW($B$3)))=0,"",INDEX(PlansAndNotes!$B$6:$B$2005,ROW(A2283)-ROW($B$3))),"")</f>
        <v/>
      </c>
      <c r="C2283" s="387" t="str">
        <f t="shared" si="256"/>
        <v/>
      </c>
      <c r="D2283" s="361" t="str">
        <f>IFERROR(IF(LEN(C2283)&gt;0,IF(LEN(INDEX(TasksList!$C$6:$C$25,MATCH(C2283,TasksList!$B$6:$B$25,0),1))=0,"",INDEX(TasksList!$C$6:$C$25,MATCH(C2283,TasksList!$B$6:$B$25,0),1)),""),"")</f>
        <v/>
      </c>
      <c r="E2283" s="361" t="str">
        <f>IFERROR(IF(LEN(C2283)&gt;0,IF(LEN(INDEX(TasksList!$F$6:$F$25,MATCH(C2283,TasksList!$B$6:$B$25,0),1))=0,"not set!",INDEX(TasksList!$F$6:$F$25,MATCH(C2283,TasksList!$B$6:$B$25,0),1)),""),"")</f>
        <v/>
      </c>
      <c r="F2283" s="360" t="str">
        <f>IFERROR(IF(LEN(D2283)&gt;0,IF(LEN(INDEX(AdressBook!$D$6:$D$25,MATCH(D2283,AdressBook!$B$6:$B$25,0),1))=0,"",INDEX(AdressBook!$D$6:$D$25,MATCH(D2283,AdressBook!$B$6:$B$25,0),1)),""),"")</f>
        <v/>
      </c>
      <c r="G2283" s="361" t="str">
        <f>IFERROR(IF(LEN(INDEX(PlansAndNotes!$F$6:$F$4005,ROW(B2283)-ROW($C$3)))=0,"",INDEX(PlansAndNotes!$F$6:$F$4005,ROW(B2283)-ROW($C$3))),"")</f>
        <v/>
      </c>
      <c r="H2283" s="361" t="str">
        <f>IFERROR(IF(LEN(C2283)&gt;0,IF(LEN(INDEX(TasksList!$G$6:$G$25,MATCH(C2283,TasksList!$B$6:$B$25,0),1))=0,"",INDEX(TasksList!$G$6:$G$25,MATCH(C2283,TasksList!$B$6:$B$25,0),1)),""),"")</f>
        <v/>
      </c>
      <c r="N2283" s="362" t="str">
        <f>IFERROR(IF(LEN(INDEX(PlansAndNotes!$D$6:$D$4005,ROW(B2283)-ROW($C$3)))=0,"",INDEX(PlansAndNotes!$D$6:$D$4005,ROW(B2283)-ROW($C$3))),"")</f>
        <v/>
      </c>
      <c r="O2283" s="165" t="str">
        <f t="shared" si="251"/>
        <v/>
      </c>
      <c r="P2283" s="363" t="str">
        <f>IFERROR(IF(LEN(INDEX(PlansAndNotes!$E$6:$E$4005,ROW(B2283)-ROW($C$3)))=0,"",INDEX(PlansAndNotes!$E$6:$E$4005,ROW(B2283)-ROW($C$3))),"")</f>
        <v/>
      </c>
      <c r="Q2283" s="363" t="str">
        <f>IFERROR(IF(LEN(INDEX(PlansAndNotes!$G$6:$G$4005,ROW(B2283)-ROW($C$3)))=0,"",INDEX(PlansAndNotes!$G$6:$G$4005,ROW(B2283)-ROW($C$3))),"")</f>
        <v/>
      </c>
      <c r="R2283" s="361" t="str">
        <f>IFERROR(IF(LEN(D2283)&gt;0,IF(LEN(INDEX(AdressBook!$C$6:$C$25,MATCH(D2283,AdressBook!$B$6:$B$25,0),1))=0,"",INDEX(AdressBook!$C$6:$C$25,MATCH(D2283,AdressBook!$B$6:$B$25,0),1)),""),"")</f>
        <v/>
      </c>
      <c r="S2283" s="165">
        <f>IF(LEN(C2283)&gt;0,IFERROR(IF(MATCH(C2283,C2284:$C$4004,0)&gt;0,-1,ROW(S2283)-ROW($S$3)),ROW(S2283)-ROW($S$3)),-1)</f>
        <v>-1</v>
      </c>
      <c r="T2283" s="165">
        <f t="shared" si="252"/>
        <v>0</v>
      </c>
      <c r="U2283" s="165" t="str">
        <f t="shared" si="253"/>
        <v/>
      </c>
      <c r="V2283" s="165" t="str">
        <f>IFERROR(IF(OR(C2283="",S2283&lt;0),"",IF(SUBTOTAL(3,C2283:C2283)=0,-1,SUBTOTAL(3,$C$4:C2283))),"")</f>
        <v/>
      </c>
      <c r="W2283" s="156" t="str">
        <f t="array" ref="W2283">IF(LEN(C2283)&gt;0,IFERROR(IF(MATCH(C2283,$C$3:$C2282,0)&gt;0,N2283-INDEX($N$3:N2282,SUMPRODUCT(MAX(ROW($C$3:$C2282)*(C2283=$C$3:$C2282)))-2,1),""),""),"")</f>
        <v/>
      </c>
      <c r="X2283" s="156">
        <f t="shared" ca="1" si="254"/>
        <v>1</v>
      </c>
      <c r="Y2283" s="156">
        <f t="shared" ca="1" si="255"/>
        <v>1</v>
      </c>
    </row>
    <row r="2284" spans="2:25" hidden="1" x14ac:dyDescent="0.25">
      <c r="B2284" s="390" t="str">
        <f>IFERROR(IF(LEN(INDEX(PlansAndNotes!$B$6:$B$2005,ROW(A2284)-ROW($B$3)))=0,"",INDEX(PlansAndNotes!$B$6:$B$2005,ROW(A2284)-ROW($B$3))),"")</f>
        <v/>
      </c>
      <c r="C2284" s="387" t="str">
        <f t="shared" si="256"/>
        <v/>
      </c>
      <c r="D2284" s="361" t="str">
        <f>IFERROR(IF(LEN(C2284)&gt;0,IF(LEN(INDEX(TasksList!$C$6:$C$25,MATCH(C2284,TasksList!$B$6:$B$25,0),1))=0,"",INDEX(TasksList!$C$6:$C$25,MATCH(C2284,TasksList!$B$6:$B$25,0),1)),""),"")</f>
        <v/>
      </c>
      <c r="E2284" s="361" t="str">
        <f>IFERROR(IF(LEN(C2284)&gt;0,IF(LEN(INDEX(TasksList!$F$6:$F$25,MATCH(C2284,TasksList!$B$6:$B$25,0),1))=0,"not set!",INDEX(TasksList!$F$6:$F$25,MATCH(C2284,TasksList!$B$6:$B$25,0),1)),""),"")</f>
        <v/>
      </c>
      <c r="F2284" s="360" t="str">
        <f>IFERROR(IF(LEN(D2284)&gt;0,IF(LEN(INDEX(AdressBook!$D$6:$D$25,MATCH(D2284,AdressBook!$B$6:$B$25,0),1))=0,"",INDEX(AdressBook!$D$6:$D$25,MATCH(D2284,AdressBook!$B$6:$B$25,0),1)),""),"")</f>
        <v/>
      </c>
      <c r="G2284" s="361" t="str">
        <f>IFERROR(IF(LEN(INDEX(PlansAndNotes!$F$6:$F$4005,ROW(B2284)-ROW($C$3)))=0,"",INDEX(PlansAndNotes!$F$6:$F$4005,ROW(B2284)-ROW($C$3))),"")</f>
        <v/>
      </c>
      <c r="H2284" s="361" t="str">
        <f>IFERROR(IF(LEN(C2284)&gt;0,IF(LEN(INDEX(TasksList!$G$6:$G$25,MATCH(C2284,TasksList!$B$6:$B$25,0),1))=0,"",INDEX(TasksList!$G$6:$G$25,MATCH(C2284,TasksList!$B$6:$B$25,0),1)),""),"")</f>
        <v/>
      </c>
      <c r="N2284" s="362" t="str">
        <f>IFERROR(IF(LEN(INDEX(PlansAndNotes!$D$6:$D$4005,ROW(B2284)-ROW($C$3)))=0,"",INDEX(PlansAndNotes!$D$6:$D$4005,ROW(B2284)-ROW($C$3))),"")</f>
        <v/>
      </c>
      <c r="O2284" s="165" t="str">
        <f t="shared" si="251"/>
        <v/>
      </c>
      <c r="P2284" s="363" t="str">
        <f>IFERROR(IF(LEN(INDEX(PlansAndNotes!$E$6:$E$4005,ROW(B2284)-ROW($C$3)))=0,"",INDEX(PlansAndNotes!$E$6:$E$4005,ROW(B2284)-ROW($C$3))),"")</f>
        <v/>
      </c>
      <c r="Q2284" s="363" t="str">
        <f>IFERROR(IF(LEN(INDEX(PlansAndNotes!$G$6:$G$4005,ROW(B2284)-ROW($C$3)))=0,"",INDEX(PlansAndNotes!$G$6:$G$4005,ROW(B2284)-ROW($C$3))),"")</f>
        <v/>
      </c>
      <c r="R2284" s="361" t="str">
        <f>IFERROR(IF(LEN(D2284)&gt;0,IF(LEN(INDEX(AdressBook!$C$6:$C$25,MATCH(D2284,AdressBook!$B$6:$B$25,0),1))=0,"",INDEX(AdressBook!$C$6:$C$25,MATCH(D2284,AdressBook!$B$6:$B$25,0),1)),""),"")</f>
        <v/>
      </c>
      <c r="S2284" s="165">
        <f>IF(LEN(C2284)&gt;0,IFERROR(IF(MATCH(C2284,C2285:$C$4004,0)&gt;0,-1,ROW(S2284)-ROW($S$3)),ROW(S2284)-ROW($S$3)),-1)</f>
        <v>-1</v>
      </c>
      <c r="T2284" s="165">
        <f t="shared" si="252"/>
        <v>0</v>
      </c>
      <c r="U2284" s="165" t="str">
        <f t="shared" si="253"/>
        <v/>
      </c>
      <c r="V2284" s="165" t="str">
        <f>IFERROR(IF(OR(C2284="",S2284&lt;0),"",IF(SUBTOTAL(3,C2284:C2284)=0,-1,SUBTOTAL(3,$C$4:C2284))),"")</f>
        <v/>
      </c>
      <c r="W2284" s="156" t="str">
        <f t="array" ref="W2284">IF(LEN(C2284)&gt;0,IFERROR(IF(MATCH(C2284,$C$3:$C2283,0)&gt;0,N2284-INDEX($N$3:N2283,SUMPRODUCT(MAX(ROW($C$3:$C2283)*(C2284=$C$3:$C2283)))-2,1),""),""),"")</f>
        <v/>
      </c>
      <c r="X2284" s="156">
        <f t="shared" ca="1" si="254"/>
        <v>1</v>
      </c>
      <c r="Y2284" s="156">
        <f t="shared" ca="1" si="255"/>
        <v>1</v>
      </c>
    </row>
    <row r="2285" spans="2:25" hidden="1" x14ac:dyDescent="0.25">
      <c r="B2285" s="390" t="str">
        <f>IFERROR(IF(LEN(INDEX(PlansAndNotes!$B$6:$B$2005,ROW(A2285)-ROW($B$3)))=0,"",INDEX(PlansAndNotes!$B$6:$B$2005,ROW(A2285)-ROW($B$3))),"")</f>
        <v/>
      </c>
      <c r="C2285" s="387" t="str">
        <f t="shared" si="256"/>
        <v/>
      </c>
      <c r="D2285" s="361" t="str">
        <f>IFERROR(IF(LEN(C2285)&gt;0,IF(LEN(INDEX(TasksList!$C$6:$C$25,MATCH(C2285,TasksList!$B$6:$B$25,0),1))=0,"",INDEX(TasksList!$C$6:$C$25,MATCH(C2285,TasksList!$B$6:$B$25,0),1)),""),"")</f>
        <v/>
      </c>
      <c r="E2285" s="361" t="str">
        <f>IFERROR(IF(LEN(C2285)&gt;0,IF(LEN(INDEX(TasksList!$F$6:$F$25,MATCH(C2285,TasksList!$B$6:$B$25,0),1))=0,"not set!",INDEX(TasksList!$F$6:$F$25,MATCH(C2285,TasksList!$B$6:$B$25,0),1)),""),"")</f>
        <v/>
      </c>
      <c r="F2285" s="360" t="str">
        <f>IFERROR(IF(LEN(D2285)&gt;0,IF(LEN(INDEX(AdressBook!$D$6:$D$25,MATCH(D2285,AdressBook!$B$6:$B$25,0),1))=0,"",INDEX(AdressBook!$D$6:$D$25,MATCH(D2285,AdressBook!$B$6:$B$25,0),1)),""),"")</f>
        <v/>
      </c>
      <c r="G2285" s="361" t="str">
        <f>IFERROR(IF(LEN(INDEX(PlansAndNotes!$F$6:$F$4005,ROW(B2285)-ROW($C$3)))=0,"",INDEX(PlansAndNotes!$F$6:$F$4005,ROW(B2285)-ROW($C$3))),"")</f>
        <v/>
      </c>
      <c r="H2285" s="361" t="str">
        <f>IFERROR(IF(LEN(C2285)&gt;0,IF(LEN(INDEX(TasksList!$G$6:$G$25,MATCH(C2285,TasksList!$B$6:$B$25,0),1))=0,"",INDEX(TasksList!$G$6:$G$25,MATCH(C2285,TasksList!$B$6:$B$25,0),1)),""),"")</f>
        <v/>
      </c>
      <c r="N2285" s="362" t="str">
        <f>IFERROR(IF(LEN(INDEX(PlansAndNotes!$D$6:$D$4005,ROW(B2285)-ROW($C$3)))=0,"",INDEX(PlansAndNotes!$D$6:$D$4005,ROW(B2285)-ROW($C$3))),"")</f>
        <v/>
      </c>
      <c r="O2285" s="165" t="str">
        <f t="shared" si="251"/>
        <v/>
      </c>
      <c r="P2285" s="363" t="str">
        <f>IFERROR(IF(LEN(INDEX(PlansAndNotes!$E$6:$E$4005,ROW(B2285)-ROW($C$3)))=0,"",INDEX(PlansAndNotes!$E$6:$E$4005,ROW(B2285)-ROW($C$3))),"")</f>
        <v/>
      </c>
      <c r="Q2285" s="363" t="str">
        <f>IFERROR(IF(LEN(INDEX(PlansAndNotes!$G$6:$G$4005,ROW(B2285)-ROW($C$3)))=0,"",INDEX(PlansAndNotes!$G$6:$G$4005,ROW(B2285)-ROW($C$3))),"")</f>
        <v/>
      </c>
      <c r="R2285" s="361" t="str">
        <f>IFERROR(IF(LEN(D2285)&gt;0,IF(LEN(INDEX(AdressBook!$C$6:$C$25,MATCH(D2285,AdressBook!$B$6:$B$25,0),1))=0,"",INDEX(AdressBook!$C$6:$C$25,MATCH(D2285,AdressBook!$B$6:$B$25,0),1)),""),"")</f>
        <v/>
      </c>
      <c r="S2285" s="165">
        <f>IF(LEN(C2285)&gt;0,IFERROR(IF(MATCH(C2285,C2286:$C$4004,0)&gt;0,-1,ROW(S2285)-ROW($S$3)),ROW(S2285)-ROW($S$3)),-1)</f>
        <v>-1</v>
      </c>
      <c r="T2285" s="165">
        <f t="shared" si="252"/>
        <v>0</v>
      </c>
      <c r="U2285" s="165" t="str">
        <f t="shared" si="253"/>
        <v/>
      </c>
      <c r="V2285" s="165" t="str">
        <f>IFERROR(IF(OR(C2285="",S2285&lt;0),"",IF(SUBTOTAL(3,C2285:C2285)=0,-1,SUBTOTAL(3,$C$4:C2285))),"")</f>
        <v/>
      </c>
      <c r="W2285" s="156" t="str">
        <f t="array" ref="W2285">IF(LEN(C2285)&gt;0,IFERROR(IF(MATCH(C2285,$C$3:$C2284,0)&gt;0,N2285-INDEX($N$3:N2284,SUMPRODUCT(MAX(ROW($C$3:$C2284)*(C2285=$C$3:$C2284)))-2,1),""),""),"")</f>
        <v/>
      </c>
      <c r="X2285" s="156">
        <f t="shared" ca="1" si="254"/>
        <v>1</v>
      </c>
      <c r="Y2285" s="156">
        <f t="shared" ca="1" si="255"/>
        <v>1</v>
      </c>
    </row>
    <row r="2286" spans="2:25" hidden="1" x14ac:dyDescent="0.25">
      <c r="B2286" s="390" t="str">
        <f>IFERROR(IF(LEN(INDEX(PlansAndNotes!$B$6:$B$2005,ROW(A2286)-ROW($B$3)))=0,"",INDEX(PlansAndNotes!$B$6:$B$2005,ROW(A2286)-ROW($B$3))),"")</f>
        <v/>
      </c>
      <c r="C2286" s="387" t="str">
        <f t="shared" si="256"/>
        <v/>
      </c>
      <c r="D2286" s="361" t="str">
        <f>IFERROR(IF(LEN(C2286)&gt;0,IF(LEN(INDEX(TasksList!$C$6:$C$25,MATCH(C2286,TasksList!$B$6:$B$25,0),1))=0,"",INDEX(TasksList!$C$6:$C$25,MATCH(C2286,TasksList!$B$6:$B$25,0),1)),""),"")</f>
        <v/>
      </c>
      <c r="E2286" s="361" t="str">
        <f>IFERROR(IF(LEN(C2286)&gt;0,IF(LEN(INDEX(TasksList!$F$6:$F$25,MATCH(C2286,TasksList!$B$6:$B$25,0),1))=0,"not set!",INDEX(TasksList!$F$6:$F$25,MATCH(C2286,TasksList!$B$6:$B$25,0),1)),""),"")</f>
        <v/>
      </c>
      <c r="F2286" s="360" t="str">
        <f>IFERROR(IF(LEN(D2286)&gt;0,IF(LEN(INDEX(AdressBook!$D$6:$D$25,MATCH(D2286,AdressBook!$B$6:$B$25,0),1))=0,"",INDEX(AdressBook!$D$6:$D$25,MATCH(D2286,AdressBook!$B$6:$B$25,0),1)),""),"")</f>
        <v/>
      </c>
      <c r="G2286" s="361" t="str">
        <f>IFERROR(IF(LEN(INDEX(PlansAndNotes!$F$6:$F$4005,ROW(B2286)-ROW($C$3)))=0,"",INDEX(PlansAndNotes!$F$6:$F$4005,ROW(B2286)-ROW($C$3))),"")</f>
        <v/>
      </c>
      <c r="H2286" s="361" t="str">
        <f>IFERROR(IF(LEN(C2286)&gt;0,IF(LEN(INDEX(TasksList!$G$6:$G$25,MATCH(C2286,TasksList!$B$6:$B$25,0),1))=0,"",INDEX(TasksList!$G$6:$G$25,MATCH(C2286,TasksList!$B$6:$B$25,0),1)),""),"")</f>
        <v/>
      </c>
      <c r="N2286" s="362" t="str">
        <f>IFERROR(IF(LEN(INDEX(PlansAndNotes!$D$6:$D$4005,ROW(B2286)-ROW($C$3)))=0,"",INDEX(PlansAndNotes!$D$6:$D$4005,ROW(B2286)-ROW($C$3))),"")</f>
        <v/>
      </c>
      <c r="O2286" s="165" t="str">
        <f t="shared" si="251"/>
        <v/>
      </c>
      <c r="P2286" s="363" t="str">
        <f>IFERROR(IF(LEN(INDEX(PlansAndNotes!$E$6:$E$4005,ROW(B2286)-ROW($C$3)))=0,"",INDEX(PlansAndNotes!$E$6:$E$4005,ROW(B2286)-ROW($C$3))),"")</f>
        <v/>
      </c>
      <c r="Q2286" s="363" t="str">
        <f>IFERROR(IF(LEN(INDEX(PlansAndNotes!$G$6:$G$4005,ROW(B2286)-ROW($C$3)))=0,"",INDEX(PlansAndNotes!$G$6:$G$4005,ROW(B2286)-ROW($C$3))),"")</f>
        <v/>
      </c>
      <c r="R2286" s="361" t="str">
        <f>IFERROR(IF(LEN(D2286)&gt;0,IF(LEN(INDEX(AdressBook!$C$6:$C$25,MATCH(D2286,AdressBook!$B$6:$B$25,0),1))=0,"",INDEX(AdressBook!$C$6:$C$25,MATCH(D2286,AdressBook!$B$6:$B$25,0),1)),""),"")</f>
        <v/>
      </c>
      <c r="S2286" s="165">
        <f>IF(LEN(C2286)&gt;0,IFERROR(IF(MATCH(C2286,C2287:$C$4004,0)&gt;0,-1,ROW(S2286)-ROW($S$3)),ROW(S2286)-ROW($S$3)),-1)</f>
        <v>-1</v>
      </c>
      <c r="T2286" s="165">
        <f t="shared" si="252"/>
        <v>0</v>
      </c>
      <c r="U2286" s="165" t="str">
        <f t="shared" si="253"/>
        <v/>
      </c>
      <c r="V2286" s="165" t="str">
        <f>IFERROR(IF(OR(C2286="",S2286&lt;0),"",IF(SUBTOTAL(3,C2286:C2286)=0,-1,SUBTOTAL(3,$C$4:C2286))),"")</f>
        <v/>
      </c>
      <c r="W2286" s="156" t="str">
        <f t="array" ref="W2286">IF(LEN(C2286)&gt;0,IFERROR(IF(MATCH(C2286,$C$3:$C2285,0)&gt;0,N2286-INDEX($N$3:N2285,SUMPRODUCT(MAX(ROW($C$3:$C2285)*(C2286=$C$3:$C2285)))-2,1),""),""),"")</f>
        <v/>
      </c>
      <c r="X2286" s="156">
        <f t="shared" ca="1" si="254"/>
        <v>1</v>
      </c>
      <c r="Y2286" s="156">
        <f t="shared" ca="1" si="255"/>
        <v>1</v>
      </c>
    </row>
    <row r="2287" spans="2:25" hidden="1" x14ac:dyDescent="0.25">
      <c r="B2287" s="390" t="str">
        <f>IFERROR(IF(LEN(INDEX(PlansAndNotes!$B$6:$B$2005,ROW(A2287)-ROW($B$3)))=0,"",INDEX(PlansAndNotes!$B$6:$B$2005,ROW(A2287)-ROW($B$3))),"")</f>
        <v/>
      </c>
      <c r="C2287" s="387" t="str">
        <f t="shared" si="256"/>
        <v/>
      </c>
      <c r="D2287" s="361" t="str">
        <f>IFERROR(IF(LEN(C2287)&gt;0,IF(LEN(INDEX(TasksList!$C$6:$C$25,MATCH(C2287,TasksList!$B$6:$B$25,0),1))=0,"",INDEX(TasksList!$C$6:$C$25,MATCH(C2287,TasksList!$B$6:$B$25,0),1)),""),"")</f>
        <v/>
      </c>
      <c r="E2287" s="361" t="str">
        <f>IFERROR(IF(LEN(C2287)&gt;0,IF(LEN(INDEX(TasksList!$F$6:$F$25,MATCH(C2287,TasksList!$B$6:$B$25,0),1))=0,"not set!",INDEX(TasksList!$F$6:$F$25,MATCH(C2287,TasksList!$B$6:$B$25,0),1)),""),"")</f>
        <v/>
      </c>
      <c r="F2287" s="360" t="str">
        <f>IFERROR(IF(LEN(D2287)&gt;0,IF(LEN(INDEX(AdressBook!$D$6:$D$25,MATCH(D2287,AdressBook!$B$6:$B$25,0),1))=0,"",INDEX(AdressBook!$D$6:$D$25,MATCH(D2287,AdressBook!$B$6:$B$25,0),1)),""),"")</f>
        <v/>
      </c>
      <c r="G2287" s="361" t="str">
        <f>IFERROR(IF(LEN(INDEX(PlansAndNotes!$F$6:$F$4005,ROW(B2287)-ROW($C$3)))=0,"",INDEX(PlansAndNotes!$F$6:$F$4005,ROW(B2287)-ROW($C$3))),"")</f>
        <v/>
      </c>
      <c r="H2287" s="361" t="str">
        <f>IFERROR(IF(LEN(C2287)&gt;0,IF(LEN(INDEX(TasksList!$G$6:$G$25,MATCH(C2287,TasksList!$B$6:$B$25,0),1))=0,"",INDEX(TasksList!$G$6:$G$25,MATCH(C2287,TasksList!$B$6:$B$25,0),1)),""),"")</f>
        <v/>
      </c>
      <c r="N2287" s="362" t="str">
        <f>IFERROR(IF(LEN(INDEX(PlansAndNotes!$D$6:$D$4005,ROW(B2287)-ROW($C$3)))=0,"",INDEX(PlansAndNotes!$D$6:$D$4005,ROW(B2287)-ROW($C$3))),"")</f>
        <v/>
      </c>
      <c r="O2287" s="165" t="str">
        <f t="shared" si="251"/>
        <v/>
      </c>
      <c r="P2287" s="363" t="str">
        <f>IFERROR(IF(LEN(INDEX(PlansAndNotes!$E$6:$E$4005,ROW(B2287)-ROW($C$3)))=0,"",INDEX(PlansAndNotes!$E$6:$E$4005,ROW(B2287)-ROW($C$3))),"")</f>
        <v/>
      </c>
      <c r="Q2287" s="363" t="str">
        <f>IFERROR(IF(LEN(INDEX(PlansAndNotes!$G$6:$G$4005,ROW(B2287)-ROW($C$3)))=0,"",INDEX(PlansAndNotes!$G$6:$G$4005,ROW(B2287)-ROW($C$3))),"")</f>
        <v/>
      </c>
      <c r="R2287" s="361" t="str">
        <f>IFERROR(IF(LEN(D2287)&gt;0,IF(LEN(INDEX(AdressBook!$C$6:$C$25,MATCH(D2287,AdressBook!$B$6:$B$25,0),1))=0,"",INDEX(AdressBook!$C$6:$C$25,MATCH(D2287,AdressBook!$B$6:$B$25,0),1)),""),"")</f>
        <v/>
      </c>
      <c r="S2287" s="165">
        <f>IF(LEN(C2287)&gt;0,IFERROR(IF(MATCH(C2287,C2288:$C$4004,0)&gt;0,-1,ROW(S2287)-ROW($S$3)),ROW(S2287)-ROW($S$3)),-1)</f>
        <v>-1</v>
      </c>
      <c r="T2287" s="165">
        <f t="shared" si="252"/>
        <v>0</v>
      </c>
      <c r="U2287" s="165" t="str">
        <f t="shared" si="253"/>
        <v/>
      </c>
      <c r="V2287" s="165" t="str">
        <f>IFERROR(IF(OR(C2287="",S2287&lt;0),"",IF(SUBTOTAL(3,C2287:C2287)=0,-1,SUBTOTAL(3,$C$4:C2287))),"")</f>
        <v/>
      </c>
      <c r="W2287" s="156" t="str">
        <f t="array" ref="W2287">IF(LEN(C2287)&gt;0,IFERROR(IF(MATCH(C2287,$C$3:$C2286,0)&gt;0,N2287-INDEX($N$3:N2286,SUMPRODUCT(MAX(ROW($C$3:$C2286)*(C2287=$C$3:$C2286)))-2,1),""),""),"")</f>
        <v/>
      </c>
      <c r="X2287" s="156">
        <f t="shared" ca="1" si="254"/>
        <v>1</v>
      </c>
      <c r="Y2287" s="156">
        <f t="shared" ca="1" si="255"/>
        <v>1</v>
      </c>
    </row>
    <row r="2288" spans="2:25" hidden="1" x14ac:dyDescent="0.25">
      <c r="B2288" s="390" t="str">
        <f>IFERROR(IF(LEN(INDEX(PlansAndNotes!$B$6:$B$2005,ROW(A2288)-ROW($B$3)))=0,"",INDEX(PlansAndNotes!$B$6:$B$2005,ROW(A2288)-ROW($B$3))),"")</f>
        <v/>
      </c>
      <c r="C2288" s="387" t="str">
        <f t="shared" si="256"/>
        <v/>
      </c>
      <c r="D2288" s="361" t="str">
        <f>IFERROR(IF(LEN(C2288)&gt;0,IF(LEN(INDEX(TasksList!$C$6:$C$25,MATCH(C2288,TasksList!$B$6:$B$25,0),1))=0,"",INDEX(TasksList!$C$6:$C$25,MATCH(C2288,TasksList!$B$6:$B$25,0),1)),""),"")</f>
        <v/>
      </c>
      <c r="E2288" s="361" t="str">
        <f>IFERROR(IF(LEN(C2288)&gt;0,IF(LEN(INDEX(TasksList!$F$6:$F$25,MATCH(C2288,TasksList!$B$6:$B$25,0),1))=0,"not set!",INDEX(TasksList!$F$6:$F$25,MATCH(C2288,TasksList!$B$6:$B$25,0),1)),""),"")</f>
        <v/>
      </c>
      <c r="F2288" s="360" t="str">
        <f>IFERROR(IF(LEN(D2288)&gt;0,IF(LEN(INDEX(AdressBook!$D$6:$D$25,MATCH(D2288,AdressBook!$B$6:$B$25,0),1))=0,"",INDEX(AdressBook!$D$6:$D$25,MATCH(D2288,AdressBook!$B$6:$B$25,0),1)),""),"")</f>
        <v/>
      </c>
      <c r="G2288" s="361" t="str">
        <f>IFERROR(IF(LEN(INDEX(PlansAndNotes!$F$6:$F$4005,ROW(B2288)-ROW($C$3)))=0,"",INDEX(PlansAndNotes!$F$6:$F$4005,ROW(B2288)-ROW($C$3))),"")</f>
        <v/>
      </c>
      <c r="H2288" s="361" t="str">
        <f>IFERROR(IF(LEN(C2288)&gt;0,IF(LEN(INDEX(TasksList!$G$6:$G$25,MATCH(C2288,TasksList!$B$6:$B$25,0),1))=0,"",INDEX(TasksList!$G$6:$G$25,MATCH(C2288,TasksList!$B$6:$B$25,0),1)),""),"")</f>
        <v/>
      </c>
      <c r="N2288" s="362" t="str">
        <f>IFERROR(IF(LEN(INDEX(PlansAndNotes!$D$6:$D$4005,ROW(B2288)-ROW($C$3)))=0,"",INDEX(PlansAndNotes!$D$6:$D$4005,ROW(B2288)-ROW($C$3))),"")</f>
        <v/>
      </c>
      <c r="O2288" s="165" t="str">
        <f t="shared" si="251"/>
        <v/>
      </c>
      <c r="P2288" s="363" t="str">
        <f>IFERROR(IF(LEN(INDEX(PlansAndNotes!$E$6:$E$4005,ROW(B2288)-ROW($C$3)))=0,"",INDEX(PlansAndNotes!$E$6:$E$4005,ROW(B2288)-ROW($C$3))),"")</f>
        <v/>
      </c>
      <c r="Q2288" s="363" t="str">
        <f>IFERROR(IF(LEN(INDEX(PlansAndNotes!$G$6:$G$4005,ROW(B2288)-ROW($C$3)))=0,"",INDEX(PlansAndNotes!$G$6:$G$4005,ROW(B2288)-ROW($C$3))),"")</f>
        <v/>
      </c>
      <c r="R2288" s="361" t="str">
        <f>IFERROR(IF(LEN(D2288)&gt;0,IF(LEN(INDEX(AdressBook!$C$6:$C$25,MATCH(D2288,AdressBook!$B$6:$B$25,0),1))=0,"",INDEX(AdressBook!$C$6:$C$25,MATCH(D2288,AdressBook!$B$6:$B$25,0),1)),""),"")</f>
        <v/>
      </c>
      <c r="S2288" s="165">
        <f>IF(LEN(C2288)&gt;0,IFERROR(IF(MATCH(C2288,C2289:$C$4004,0)&gt;0,-1,ROW(S2288)-ROW($S$3)),ROW(S2288)-ROW($S$3)),-1)</f>
        <v>-1</v>
      </c>
      <c r="T2288" s="165">
        <f t="shared" si="252"/>
        <v>0</v>
      </c>
      <c r="U2288" s="165" t="str">
        <f t="shared" si="253"/>
        <v/>
      </c>
      <c r="V2288" s="165" t="str">
        <f>IFERROR(IF(OR(C2288="",S2288&lt;0),"",IF(SUBTOTAL(3,C2288:C2288)=0,-1,SUBTOTAL(3,$C$4:C2288))),"")</f>
        <v/>
      </c>
      <c r="W2288" s="156" t="str">
        <f t="array" ref="W2288">IF(LEN(C2288)&gt;0,IFERROR(IF(MATCH(C2288,$C$3:$C2287,0)&gt;0,N2288-INDEX($N$3:N2287,SUMPRODUCT(MAX(ROW($C$3:$C2287)*(C2288=$C$3:$C2287)))-2,1),""),""),"")</f>
        <v/>
      </c>
      <c r="X2288" s="156">
        <f t="shared" ca="1" si="254"/>
        <v>1</v>
      </c>
      <c r="Y2288" s="156">
        <f t="shared" ca="1" si="255"/>
        <v>1</v>
      </c>
    </row>
    <row r="2289" spans="2:25" hidden="1" x14ac:dyDescent="0.25">
      <c r="B2289" s="390" t="str">
        <f>IFERROR(IF(LEN(INDEX(PlansAndNotes!$B$6:$B$2005,ROW(A2289)-ROW($B$3)))=0,"",INDEX(PlansAndNotes!$B$6:$B$2005,ROW(A2289)-ROW($B$3))),"")</f>
        <v/>
      </c>
      <c r="C2289" s="387" t="str">
        <f t="shared" si="256"/>
        <v/>
      </c>
      <c r="D2289" s="361" t="str">
        <f>IFERROR(IF(LEN(C2289)&gt;0,IF(LEN(INDEX(TasksList!$C$6:$C$25,MATCH(C2289,TasksList!$B$6:$B$25,0),1))=0,"",INDEX(TasksList!$C$6:$C$25,MATCH(C2289,TasksList!$B$6:$B$25,0),1)),""),"")</f>
        <v/>
      </c>
      <c r="E2289" s="361" t="str">
        <f>IFERROR(IF(LEN(C2289)&gt;0,IF(LEN(INDEX(TasksList!$F$6:$F$25,MATCH(C2289,TasksList!$B$6:$B$25,0),1))=0,"not set!",INDEX(TasksList!$F$6:$F$25,MATCH(C2289,TasksList!$B$6:$B$25,0),1)),""),"")</f>
        <v/>
      </c>
      <c r="F2289" s="360" t="str">
        <f>IFERROR(IF(LEN(D2289)&gt;0,IF(LEN(INDEX(AdressBook!$D$6:$D$25,MATCH(D2289,AdressBook!$B$6:$B$25,0),1))=0,"",INDEX(AdressBook!$D$6:$D$25,MATCH(D2289,AdressBook!$B$6:$B$25,0),1)),""),"")</f>
        <v/>
      </c>
      <c r="G2289" s="361" t="str">
        <f>IFERROR(IF(LEN(INDEX(PlansAndNotes!$F$6:$F$4005,ROW(B2289)-ROW($C$3)))=0,"",INDEX(PlansAndNotes!$F$6:$F$4005,ROW(B2289)-ROW($C$3))),"")</f>
        <v/>
      </c>
      <c r="H2289" s="361" t="str">
        <f>IFERROR(IF(LEN(C2289)&gt;0,IF(LEN(INDEX(TasksList!$G$6:$G$25,MATCH(C2289,TasksList!$B$6:$B$25,0),1))=0,"",INDEX(TasksList!$G$6:$G$25,MATCH(C2289,TasksList!$B$6:$B$25,0),1)),""),"")</f>
        <v/>
      </c>
      <c r="N2289" s="362" t="str">
        <f>IFERROR(IF(LEN(INDEX(PlansAndNotes!$D$6:$D$4005,ROW(B2289)-ROW($C$3)))=0,"",INDEX(PlansAndNotes!$D$6:$D$4005,ROW(B2289)-ROW($C$3))),"")</f>
        <v/>
      </c>
      <c r="O2289" s="165" t="str">
        <f t="shared" si="251"/>
        <v/>
      </c>
      <c r="P2289" s="363" t="str">
        <f>IFERROR(IF(LEN(INDEX(PlansAndNotes!$E$6:$E$4005,ROW(B2289)-ROW($C$3)))=0,"",INDEX(PlansAndNotes!$E$6:$E$4005,ROW(B2289)-ROW($C$3))),"")</f>
        <v/>
      </c>
      <c r="Q2289" s="363" t="str">
        <f>IFERROR(IF(LEN(INDEX(PlansAndNotes!$G$6:$G$4005,ROW(B2289)-ROW($C$3)))=0,"",INDEX(PlansAndNotes!$G$6:$G$4005,ROW(B2289)-ROW($C$3))),"")</f>
        <v/>
      </c>
      <c r="R2289" s="361" t="str">
        <f>IFERROR(IF(LEN(D2289)&gt;0,IF(LEN(INDEX(AdressBook!$C$6:$C$25,MATCH(D2289,AdressBook!$B$6:$B$25,0),1))=0,"",INDEX(AdressBook!$C$6:$C$25,MATCH(D2289,AdressBook!$B$6:$B$25,0),1)),""),"")</f>
        <v/>
      </c>
      <c r="S2289" s="165">
        <f>IF(LEN(C2289)&gt;0,IFERROR(IF(MATCH(C2289,C2290:$C$4004,0)&gt;0,-1,ROW(S2289)-ROW($S$3)),ROW(S2289)-ROW($S$3)),-1)</f>
        <v>-1</v>
      </c>
      <c r="T2289" s="165">
        <f t="shared" si="252"/>
        <v>0</v>
      </c>
      <c r="U2289" s="165" t="str">
        <f t="shared" si="253"/>
        <v/>
      </c>
      <c r="V2289" s="165" t="str">
        <f>IFERROR(IF(OR(C2289="",S2289&lt;0),"",IF(SUBTOTAL(3,C2289:C2289)=0,-1,SUBTOTAL(3,$C$4:C2289))),"")</f>
        <v/>
      </c>
      <c r="W2289" s="156" t="str">
        <f t="array" ref="W2289">IF(LEN(C2289)&gt;0,IFERROR(IF(MATCH(C2289,$C$3:$C2288,0)&gt;0,N2289-INDEX($N$3:N2288,SUMPRODUCT(MAX(ROW($C$3:$C2288)*(C2289=$C$3:$C2288)))-2,1),""),""),"")</f>
        <v/>
      </c>
      <c r="X2289" s="156">
        <f t="shared" ca="1" si="254"/>
        <v>1</v>
      </c>
      <c r="Y2289" s="156">
        <f t="shared" ca="1" si="255"/>
        <v>1</v>
      </c>
    </row>
    <row r="2290" spans="2:25" hidden="1" x14ac:dyDescent="0.25">
      <c r="B2290" s="390" t="str">
        <f>IFERROR(IF(LEN(INDEX(PlansAndNotes!$B$6:$B$2005,ROW(A2290)-ROW($B$3)))=0,"",INDEX(PlansAndNotes!$B$6:$B$2005,ROW(A2290)-ROW($B$3))),"")</f>
        <v/>
      </c>
      <c r="C2290" s="387" t="str">
        <f t="shared" si="256"/>
        <v/>
      </c>
      <c r="D2290" s="361" t="str">
        <f>IFERROR(IF(LEN(C2290)&gt;0,IF(LEN(INDEX(TasksList!$C$6:$C$25,MATCH(C2290,TasksList!$B$6:$B$25,0),1))=0,"",INDEX(TasksList!$C$6:$C$25,MATCH(C2290,TasksList!$B$6:$B$25,0),1)),""),"")</f>
        <v/>
      </c>
      <c r="E2290" s="361" t="str">
        <f>IFERROR(IF(LEN(C2290)&gt;0,IF(LEN(INDEX(TasksList!$F$6:$F$25,MATCH(C2290,TasksList!$B$6:$B$25,0),1))=0,"not set!",INDEX(TasksList!$F$6:$F$25,MATCH(C2290,TasksList!$B$6:$B$25,0),1)),""),"")</f>
        <v/>
      </c>
      <c r="F2290" s="360" t="str">
        <f>IFERROR(IF(LEN(D2290)&gt;0,IF(LEN(INDEX(AdressBook!$D$6:$D$25,MATCH(D2290,AdressBook!$B$6:$B$25,0),1))=0,"",INDEX(AdressBook!$D$6:$D$25,MATCH(D2290,AdressBook!$B$6:$B$25,0),1)),""),"")</f>
        <v/>
      </c>
      <c r="G2290" s="361" t="str">
        <f>IFERROR(IF(LEN(INDEX(PlansAndNotes!$F$6:$F$4005,ROW(B2290)-ROW($C$3)))=0,"",INDEX(PlansAndNotes!$F$6:$F$4005,ROW(B2290)-ROW($C$3))),"")</f>
        <v/>
      </c>
      <c r="H2290" s="361" t="str">
        <f>IFERROR(IF(LEN(C2290)&gt;0,IF(LEN(INDEX(TasksList!$G$6:$G$25,MATCH(C2290,TasksList!$B$6:$B$25,0),1))=0,"",INDEX(TasksList!$G$6:$G$25,MATCH(C2290,TasksList!$B$6:$B$25,0),1)),""),"")</f>
        <v/>
      </c>
      <c r="N2290" s="362" t="str">
        <f>IFERROR(IF(LEN(INDEX(PlansAndNotes!$D$6:$D$4005,ROW(B2290)-ROW($C$3)))=0,"",INDEX(PlansAndNotes!$D$6:$D$4005,ROW(B2290)-ROW($C$3))),"")</f>
        <v/>
      </c>
      <c r="O2290" s="165" t="str">
        <f t="shared" si="251"/>
        <v/>
      </c>
      <c r="P2290" s="363" t="str">
        <f>IFERROR(IF(LEN(INDEX(PlansAndNotes!$E$6:$E$4005,ROW(B2290)-ROW($C$3)))=0,"",INDEX(PlansAndNotes!$E$6:$E$4005,ROW(B2290)-ROW($C$3))),"")</f>
        <v/>
      </c>
      <c r="Q2290" s="363" t="str">
        <f>IFERROR(IF(LEN(INDEX(PlansAndNotes!$G$6:$G$4005,ROW(B2290)-ROW($C$3)))=0,"",INDEX(PlansAndNotes!$G$6:$G$4005,ROW(B2290)-ROW($C$3))),"")</f>
        <v/>
      </c>
      <c r="R2290" s="361" t="str">
        <f>IFERROR(IF(LEN(D2290)&gt;0,IF(LEN(INDEX(AdressBook!$C$6:$C$25,MATCH(D2290,AdressBook!$B$6:$B$25,0),1))=0,"",INDEX(AdressBook!$C$6:$C$25,MATCH(D2290,AdressBook!$B$6:$B$25,0),1)),""),"")</f>
        <v/>
      </c>
      <c r="S2290" s="165">
        <f>IF(LEN(C2290)&gt;0,IFERROR(IF(MATCH(C2290,C2291:$C$4004,0)&gt;0,-1,ROW(S2290)-ROW($S$3)),ROW(S2290)-ROW($S$3)),-1)</f>
        <v>-1</v>
      </c>
      <c r="T2290" s="165">
        <f t="shared" si="252"/>
        <v>0</v>
      </c>
      <c r="U2290" s="165" t="str">
        <f t="shared" si="253"/>
        <v/>
      </c>
      <c r="V2290" s="165" t="str">
        <f>IFERROR(IF(OR(C2290="",S2290&lt;0),"",IF(SUBTOTAL(3,C2290:C2290)=0,-1,SUBTOTAL(3,$C$4:C2290))),"")</f>
        <v/>
      </c>
      <c r="W2290" s="156" t="str">
        <f t="array" ref="W2290">IF(LEN(C2290)&gt;0,IFERROR(IF(MATCH(C2290,$C$3:$C2289,0)&gt;0,N2290-INDEX($N$3:N2289,SUMPRODUCT(MAX(ROW($C$3:$C2289)*(C2290=$C$3:$C2289)))-2,1),""),""),"")</f>
        <v/>
      </c>
      <c r="X2290" s="156">
        <f t="shared" ca="1" si="254"/>
        <v>1</v>
      </c>
      <c r="Y2290" s="156">
        <f t="shared" ca="1" si="255"/>
        <v>1</v>
      </c>
    </row>
    <row r="2291" spans="2:25" hidden="1" x14ac:dyDescent="0.25">
      <c r="B2291" s="390" t="str">
        <f>IFERROR(IF(LEN(INDEX(PlansAndNotes!$B$6:$B$2005,ROW(A2291)-ROW($B$3)))=0,"",INDEX(PlansAndNotes!$B$6:$B$2005,ROW(A2291)-ROW($B$3))),"")</f>
        <v/>
      </c>
      <c r="C2291" s="387" t="str">
        <f t="shared" si="256"/>
        <v/>
      </c>
      <c r="D2291" s="361" t="str">
        <f>IFERROR(IF(LEN(C2291)&gt;0,IF(LEN(INDEX(TasksList!$C$6:$C$25,MATCH(C2291,TasksList!$B$6:$B$25,0),1))=0,"",INDEX(TasksList!$C$6:$C$25,MATCH(C2291,TasksList!$B$6:$B$25,0),1)),""),"")</f>
        <v/>
      </c>
      <c r="E2291" s="361" t="str">
        <f>IFERROR(IF(LEN(C2291)&gt;0,IF(LEN(INDEX(TasksList!$F$6:$F$25,MATCH(C2291,TasksList!$B$6:$B$25,0),1))=0,"not set!",INDEX(TasksList!$F$6:$F$25,MATCH(C2291,TasksList!$B$6:$B$25,0),1)),""),"")</f>
        <v/>
      </c>
      <c r="F2291" s="360" t="str">
        <f>IFERROR(IF(LEN(D2291)&gt;0,IF(LEN(INDEX(AdressBook!$D$6:$D$25,MATCH(D2291,AdressBook!$B$6:$B$25,0),1))=0,"",INDEX(AdressBook!$D$6:$D$25,MATCH(D2291,AdressBook!$B$6:$B$25,0),1)),""),"")</f>
        <v/>
      </c>
      <c r="G2291" s="361" t="str">
        <f>IFERROR(IF(LEN(INDEX(PlansAndNotes!$F$6:$F$4005,ROW(B2291)-ROW($C$3)))=0,"",INDEX(PlansAndNotes!$F$6:$F$4005,ROW(B2291)-ROW($C$3))),"")</f>
        <v/>
      </c>
      <c r="H2291" s="361" t="str">
        <f>IFERROR(IF(LEN(C2291)&gt;0,IF(LEN(INDEX(TasksList!$G$6:$G$25,MATCH(C2291,TasksList!$B$6:$B$25,0),1))=0,"",INDEX(TasksList!$G$6:$G$25,MATCH(C2291,TasksList!$B$6:$B$25,0),1)),""),"")</f>
        <v/>
      </c>
      <c r="N2291" s="362" t="str">
        <f>IFERROR(IF(LEN(INDEX(PlansAndNotes!$D$6:$D$4005,ROW(B2291)-ROW($C$3)))=0,"",INDEX(PlansAndNotes!$D$6:$D$4005,ROW(B2291)-ROW($C$3))),"")</f>
        <v/>
      </c>
      <c r="O2291" s="165" t="str">
        <f t="shared" si="251"/>
        <v/>
      </c>
      <c r="P2291" s="363" t="str">
        <f>IFERROR(IF(LEN(INDEX(PlansAndNotes!$E$6:$E$4005,ROW(B2291)-ROW($C$3)))=0,"",INDEX(PlansAndNotes!$E$6:$E$4005,ROW(B2291)-ROW($C$3))),"")</f>
        <v/>
      </c>
      <c r="Q2291" s="363" t="str">
        <f>IFERROR(IF(LEN(INDEX(PlansAndNotes!$G$6:$G$4005,ROW(B2291)-ROW($C$3)))=0,"",INDEX(PlansAndNotes!$G$6:$G$4005,ROW(B2291)-ROW($C$3))),"")</f>
        <v/>
      </c>
      <c r="R2291" s="361" t="str">
        <f>IFERROR(IF(LEN(D2291)&gt;0,IF(LEN(INDEX(AdressBook!$C$6:$C$25,MATCH(D2291,AdressBook!$B$6:$B$25,0),1))=0,"",INDEX(AdressBook!$C$6:$C$25,MATCH(D2291,AdressBook!$B$6:$B$25,0),1)),""),"")</f>
        <v/>
      </c>
      <c r="S2291" s="165">
        <f>IF(LEN(C2291)&gt;0,IFERROR(IF(MATCH(C2291,C2292:$C$4004,0)&gt;0,-1,ROW(S2291)-ROW($S$3)),ROW(S2291)-ROW($S$3)),-1)</f>
        <v>-1</v>
      </c>
      <c r="T2291" s="165">
        <f t="shared" si="252"/>
        <v>0</v>
      </c>
      <c r="U2291" s="165" t="str">
        <f t="shared" si="253"/>
        <v/>
      </c>
      <c r="V2291" s="165" t="str">
        <f>IFERROR(IF(OR(C2291="",S2291&lt;0),"",IF(SUBTOTAL(3,C2291:C2291)=0,-1,SUBTOTAL(3,$C$4:C2291))),"")</f>
        <v/>
      </c>
      <c r="W2291" s="156" t="str">
        <f t="array" ref="W2291">IF(LEN(C2291)&gt;0,IFERROR(IF(MATCH(C2291,$C$3:$C2290,0)&gt;0,N2291-INDEX($N$3:N2290,SUMPRODUCT(MAX(ROW($C$3:$C2290)*(C2291=$C$3:$C2290)))-2,1),""),""),"")</f>
        <v/>
      </c>
      <c r="X2291" s="156">
        <f t="shared" ca="1" si="254"/>
        <v>1</v>
      </c>
      <c r="Y2291" s="156">
        <f t="shared" ca="1" si="255"/>
        <v>1</v>
      </c>
    </row>
    <row r="2292" spans="2:25" hidden="1" x14ac:dyDescent="0.25">
      <c r="B2292" s="390" t="str">
        <f>IFERROR(IF(LEN(INDEX(PlansAndNotes!$B$6:$B$2005,ROW(A2292)-ROW($B$3)))=0,"",INDEX(PlansAndNotes!$B$6:$B$2005,ROW(A2292)-ROW($B$3))),"")</f>
        <v/>
      </c>
      <c r="C2292" s="387" t="str">
        <f t="shared" si="256"/>
        <v/>
      </c>
      <c r="D2292" s="361" t="str">
        <f>IFERROR(IF(LEN(C2292)&gt;0,IF(LEN(INDEX(TasksList!$C$6:$C$25,MATCH(C2292,TasksList!$B$6:$B$25,0),1))=0,"",INDEX(TasksList!$C$6:$C$25,MATCH(C2292,TasksList!$B$6:$B$25,0),1)),""),"")</f>
        <v/>
      </c>
      <c r="E2292" s="361" t="str">
        <f>IFERROR(IF(LEN(C2292)&gt;0,IF(LEN(INDEX(TasksList!$F$6:$F$25,MATCH(C2292,TasksList!$B$6:$B$25,0),1))=0,"not set!",INDEX(TasksList!$F$6:$F$25,MATCH(C2292,TasksList!$B$6:$B$25,0),1)),""),"")</f>
        <v/>
      </c>
      <c r="F2292" s="360" t="str">
        <f>IFERROR(IF(LEN(D2292)&gt;0,IF(LEN(INDEX(AdressBook!$D$6:$D$25,MATCH(D2292,AdressBook!$B$6:$B$25,0),1))=0,"",INDEX(AdressBook!$D$6:$D$25,MATCH(D2292,AdressBook!$B$6:$B$25,0),1)),""),"")</f>
        <v/>
      </c>
      <c r="G2292" s="361" t="str">
        <f>IFERROR(IF(LEN(INDEX(PlansAndNotes!$F$6:$F$4005,ROW(B2292)-ROW($C$3)))=0,"",INDEX(PlansAndNotes!$F$6:$F$4005,ROW(B2292)-ROW($C$3))),"")</f>
        <v/>
      </c>
      <c r="H2292" s="361" t="str">
        <f>IFERROR(IF(LEN(C2292)&gt;0,IF(LEN(INDEX(TasksList!$G$6:$G$25,MATCH(C2292,TasksList!$B$6:$B$25,0),1))=0,"",INDEX(TasksList!$G$6:$G$25,MATCH(C2292,TasksList!$B$6:$B$25,0),1)),""),"")</f>
        <v/>
      </c>
      <c r="N2292" s="362" t="str">
        <f>IFERROR(IF(LEN(INDEX(PlansAndNotes!$D$6:$D$4005,ROW(B2292)-ROW($C$3)))=0,"",INDEX(PlansAndNotes!$D$6:$D$4005,ROW(B2292)-ROW($C$3))),"")</f>
        <v/>
      </c>
      <c r="O2292" s="165" t="str">
        <f t="shared" si="251"/>
        <v/>
      </c>
      <c r="P2292" s="363" t="str">
        <f>IFERROR(IF(LEN(INDEX(PlansAndNotes!$E$6:$E$4005,ROW(B2292)-ROW($C$3)))=0,"",INDEX(PlansAndNotes!$E$6:$E$4005,ROW(B2292)-ROW($C$3))),"")</f>
        <v/>
      </c>
      <c r="Q2292" s="363" t="str">
        <f>IFERROR(IF(LEN(INDEX(PlansAndNotes!$G$6:$G$4005,ROW(B2292)-ROW($C$3)))=0,"",INDEX(PlansAndNotes!$G$6:$G$4005,ROW(B2292)-ROW($C$3))),"")</f>
        <v/>
      </c>
      <c r="R2292" s="361" t="str">
        <f>IFERROR(IF(LEN(D2292)&gt;0,IF(LEN(INDEX(AdressBook!$C$6:$C$25,MATCH(D2292,AdressBook!$B$6:$B$25,0),1))=0,"",INDEX(AdressBook!$C$6:$C$25,MATCH(D2292,AdressBook!$B$6:$B$25,0),1)),""),"")</f>
        <v/>
      </c>
      <c r="S2292" s="165">
        <f>IF(LEN(C2292)&gt;0,IFERROR(IF(MATCH(C2292,C2293:$C$4004,0)&gt;0,-1,ROW(S2292)-ROW($S$3)),ROW(S2292)-ROW($S$3)),-1)</f>
        <v>-1</v>
      </c>
      <c r="T2292" s="165">
        <f t="shared" si="252"/>
        <v>0</v>
      </c>
      <c r="U2292" s="165" t="str">
        <f t="shared" si="253"/>
        <v/>
      </c>
      <c r="V2292" s="165" t="str">
        <f>IFERROR(IF(OR(C2292="",S2292&lt;0),"",IF(SUBTOTAL(3,C2292:C2292)=0,-1,SUBTOTAL(3,$C$4:C2292))),"")</f>
        <v/>
      </c>
      <c r="W2292" s="156" t="str">
        <f t="array" ref="W2292">IF(LEN(C2292)&gt;0,IFERROR(IF(MATCH(C2292,$C$3:$C2291,0)&gt;0,N2292-INDEX($N$3:N2291,SUMPRODUCT(MAX(ROW($C$3:$C2291)*(C2292=$C$3:$C2291)))-2,1),""),""),"")</f>
        <v/>
      </c>
      <c r="X2292" s="156">
        <f t="shared" ca="1" si="254"/>
        <v>1</v>
      </c>
      <c r="Y2292" s="156">
        <f t="shared" ca="1" si="255"/>
        <v>1</v>
      </c>
    </row>
    <row r="2293" spans="2:25" hidden="1" x14ac:dyDescent="0.25">
      <c r="B2293" s="390" t="str">
        <f>IFERROR(IF(LEN(INDEX(PlansAndNotes!$B$6:$B$2005,ROW(A2293)-ROW($B$3)))=0,"",INDEX(PlansAndNotes!$B$6:$B$2005,ROW(A2293)-ROW($B$3))),"")</f>
        <v/>
      </c>
      <c r="C2293" s="387" t="str">
        <f t="shared" si="256"/>
        <v/>
      </c>
      <c r="D2293" s="361" t="str">
        <f>IFERROR(IF(LEN(C2293)&gt;0,IF(LEN(INDEX(TasksList!$C$6:$C$25,MATCH(C2293,TasksList!$B$6:$B$25,0),1))=0,"",INDEX(TasksList!$C$6:$C$25,MATCH(C2293,TasksList!$B$6:$B$25,0),1)),""),"")</f>
        <v/>
      </c>
      <c r="E2293" s="361" t="str">
        <f>IFERROR(IF(LEN(C2293)&gt;0,IF(LEN(INDEX(TasksList!$F$6:$F$25,MATCH(C2293,TasksList!$B$6:$B$25,0),1))=0,"not set!",INDEX(TasksList!$F$6:$F$25,MATCH(C2293,TasksList!$B$6:$B$25,0),1)),""),"")</f>
        <v/>
      </c>
      <c r="F2293" s="360" t="str">
        <f>IFERROR(IF(LEN(D2293)&gt;0,IF(LEN(INDEX(AdressBook!$D$6:$D$25,MATCH(D2293,AdressBook!$B$6:$B$25,0),1))=0,"",INDEX(AdressBook!$D$6:$D$25,MATCH(D2293,AdressBook!$B$6:$B$25,0),1)),""),"")</f>
        <v/>
      </c>
      <c r="G2293" s="361" t="str">
        <f>IFERROR(IF(LEN(INDEX(PlansAndNotes!$F$6:$F$4005,ROW(B2293)-ROW($C$3)))=0,"",INDEX(PlansAndNotes!$F$6:$F$4005,ROW(B2293)-ROW($C$3))),"")</f>
        <v/>
      </c>
      <c r="H2293" s="361" t="str">
        <f>IFERROR(IF(LEN(C2293)&gt;0,IF(LEN(INDEX(TasksList!$G$6:$G$25,MATCH(C2293,TasksList!$B$6:$B$25,0),1))=0,"",INDEX(TasksList!$G$6:$G$25,MATCH(C2293,TasksList!$B$6:$B$25,0),1)),""),"")</f>
        <v/>
      </c>
      <c r="N2293" s="362" t="str">
        <f>IFERROR(IF(LEN(INDEX(PlansAndNotes!$D$6:$D$4005,ROW(B2293)-ROW($C$3)))=0,"",INDEX(PlansAndNotes!$D$6:$D$4005,ROW(B2293)-ROW($C$3))),"")</f>
        <v/>
      </c>
      <c r="O2293" s="165" t="str">
        <f t="shared" si="251"/>
        <v/>
      </c>
      <c r="P2293" s="363" t="str">
        <f>IFERROR(IF(LEN(INDEX(PlansAndNotes!$E$6:$E$4005,ROW(B2293)-ROW($C$3)))=0,"",INDEX(PlansAndNotes!$E$6:$E$4005,ROW(B2293)-ROW($C$3))),"")</f>
        <v/>
      </c>
      <c r="Q2293" s="363" t="str">
        <f>IFERROR(IF(LEN(INDEX(PlansAndNotes!$G$6:$G$4005,ROW(B2293)-ROW($C$3)))=0,"",INDEX(PlansAndNotes!$G$6:$G$4005,ROW(B2293)-ROW($C$3))),"")</f>
        <v/>
      </c>
      <c r="R2293" s="361" t="str">
        <f>IFERROR(IF(LEN(D2293)&gt;0,IF(LEN(INDEX(AdressBook!$C$6:$C$25,MATCH(D2293,AdressBook!$B$6:$B$25,0),1))=0,"",INDEX(AdressBook!$C$6:$C$25,MATCH(D2293,AdressBook!$B$6:$B$25,0),1)),""),"")</f>
        <v/>
      </c>
      <c r="S2293" s="165">
        <f>IF(LEN(C2293)&gt;0,IFERROR(IF(MATCH(C2293,C2294:$C$4004,0)&gt;0,-1,ROW(S2293)-ROW($S$3)),ROW(S2293)-ROW($S$3)),-1)</f>
        <v>-1</v>
      </c>
      <c r="T2293" s="165">
        <f t="shared" si="252"/>
        <v>0</v>
      </c>
      <c r="U2293" s="165" t="str">
        <f t="shared" si="253"/>
        <v/>
      </c>
      <c r="V2293" s="165" t="str">
        <f>IFERROR(IF(OR(C2293="",S2293&lt;0),"",IF(SUBTOTAL(3,C2293:C2293)=0,-1,SUBTOTAL(3,$C$4:C2293))),"")</f>
        <v/>
      </c>
      <c r="W2293" s="156" t="str">
        <f t="array" ref="W2293">IF(LEN(C2293)&gt;0,IFERROR(IF(MATCH(C2293,$C$3:$C2292,0)&gt;0,N2293-INDEX($N$3:N2292,SUMPRODUCT(MAX(ROW($C$3:$C2292)*(C2293=$C$3:$C2292)))-2,1),""),""),"")</f>
        <v/>
      </c>
      <c r="X2293" s="156">
        <f t="shared" ca="1" si="254"/>
        <v>1</v>
      </c>
      <c r="Y2293" s="156">
        <f t="shared" ca="1" si="255"/>
        <v>1</v>
      </c>
    </row>
    <row r="2294" spans="2:25" hidden="1" x14ac:dyDescent="0.25">
      <c r="B2294" s="390" t="str">
        <f>IFERROR(IF(LEN(INDEX(PlansAndNotes!$B$6:$B$2005,ROW(A2294)-ROW($B$3)))=0,"",INDEX(PlansAndNotes!$B$6:$B$2005,ROW(A2294)-ROW($B$3))),"")</f>
        <v/>
      </c>
      <c r="C2294" s="387" t="str">
        <f t="shared" si="256"/>
        <v/>
      </c>
      <c r="D2294" s="361" t="str">
        <f>IFERROR(IF(LEN(C2294)&gt;0,IF(LEN(INDEX(TasksList!$C$6:$C$25,MATCH(C2294,TasksList!$B$6:$B$25,0),1))=0,"",INDEX(TasksList!$C$6:$C$25,MATCH(C2294,TasksList!$B$6:$B$25,0),1)),""),"")</f>
        <v/>
      </c>
      <c r="E2294" s="361" t="str">
        <f>IFERROR(IF(LEN(C2294)&gt;0,IF(LEN(INDEX(TasksList!$F$6:$F$25,MATCH(C2294,TasksList!$B$6:$B$25,0),1))=0,"not set!",INDEX(TasksList!$F$6:$F$25,MATCH(C2294,TasksList!$B$6:$B$25,0),1)),""),"")</f>
        <v/>
      </c>
      <c r="F2294" s="360" t="str">
        <f>IFERROR(IF(LEN(D2294)&gt;0,IF(LEN(INDEX(AdressBook!$D$6:$D$25,MATCH(D2294,AdressBook!$B$6:$B$25,0),1))=0,"",INDEX(AdressBook!$D$6:$D$25,MATCH(D2294,AdressBook!$B$6:$B$25,0),1)),""),"")</f>
        <v/>
      </c>
      <c r="G2294" s="361" t="str">
        <f>IFERROR(IF(LEN(INDEX(PlansAndNotes!$F$6:$F$4005,ROW(B2294)-ROW($C$3)))=0,"",INDEX(PlansAndNotes!$F$6:$F$4005,ROW(B2294)-ROW($C$3))),"")</f>
        <v/>
      </c>
      <c r="H2294" s="361" t="str">
        <f>IFERROR(IF(LEN(C2294)&gt;0,IF(LEN(INDEX(TasksList!$G$6:$G$25,MATCH(C2294,TasksList!$B$6:$B$25,0),1))=0,"",INDEX(TasksList!$G$6:$G$25,MATCH(C2294,TasksList!$B$6:$B$25,0),1)),""),"")</f>
        <v/>
      </c>
      <c r="N2294" s="362" t="str">
        <f>IFERROR(IF(LEN(INDEX(PlansAndNotes!$D$6:$D$4005,ROW(B2294)-ROW($C$3)))=0,"",INDEX(PlansAndNotes!$D$6:$D$4005,ROW(B2294)-ROW($C$3))),"")</f>
        <v/>
      </c>
      <c r="O2294" s="165" t="str">
        <f t="shared" si="251"/>
        <v/>
      </c>
      <c r="P2294" s="363" t="str">
        <f>IFERROR(IF(LEN(INDEX(PlansAndNotes!$E$6:$E$4005,ROW(B2294)-ROW($C$3)))=0,"",INDEX(PlansAndNotes!$E$6:$E$4005,ROW(B2294)-ROW($C$3))),"")</f>
        <v/>
      </c>
      <c r="Q2294" s="363" t="str">
        <f>IFERROR(IF(LEN(INDEX(PlansAndNotes!$G$6:$G$4005,ROW(B2294)-ROW($C$3)))=0,"",INDEX(PlansAndNotes!$G$6:$G$4005,ROW(B2294)-ROW($C$3))),"")</f>
        <v/>
      </c>
      <c r="R2294" s="361" t="str">
        <f>IFERROR(IF(LEN(D2294)&gt;0,IF(LEN(INDEX(AdressBook!$C$6:$C$25,MATCH(D2294,AdressBook!$B$6:$B$25,0),1))=0,"",INDEX(AdressBook!$C$6:$C$25,MATCH(D2294,AdressBook!$B$6:$B$25,0),1)),""),"")</f>
        <v/>
      </c>
      <c r="S2294" s="165">
        <f>IF(LEN(C2294)&gt;0,IFERROR(IF(MATCH(C2294,C2295:$C$4004,0)&gt;0,-1,ROW(S2294)-ROW($S$3)),ROW(S2294)-ROW($S$3)),-1)</f>
        <v>-1</v>
      </c>
      <c r="T2294" s="165">
        <f t="shared" si="252"/>
        <v>0</v>
      </c>
      <c r="U2294" s="165" t="str">
        <f t="shared" si="253"/>
        <v/>
      </c>
      <c r="V2294" s="165" t="str">
        <f>IFERROR(IF(OR(C2294="",S2294&lt;0),"",IF(SUBTOTAL(3,C2294:C2294)=0,-1,SUBTOTAL(3,$C$4:C2294))),"")</f>
        <v/>
      </c>
      <c r="W2294" s="156" t="str">
        <f t="array" ref="W2294">IF(LEN(C2294)&gt;0,IFERROR(IF(MATCH(C2294,$C$3:$C2293,0)&gt;0,N2294-INDEX($N$3:N2293,SUMPRODUCT(MAX(ROW($C$3:$C2293)*(C2294=$C$3:$C2293)))-2,1),""),""),"")</f>
        <v/>
      </c>
      <c r="X2294" s="156">
        <f t="shared" ca="1" si="254"/>
        <v>1</v>
      </c>
      <c r="Y2294" s="156">
        <f t="shared" ca="1" si="255"/>
        <v>1</v>
      </c>
    </row>
    <row r="2295" spans="2:25" hidden="1" x14ac:dyDescent="0.25">
      <c r="B2295" s="390" t="str">
        <f>IFERROR(IF(LEN(INDEX(PlansAndNotes!$B$6:$B$2005,ROW(A2295)-ROW($B$3)))=0,"",INDEX(PlansAndNotes!$B$6:$B$2005,ROW(A2295)-ROW($B$3))),"")</f>
        <v/>
      </c>
      <c r="C2295" s="387" t="str">
        <f t="shared" si="256"/>
        <v/>
      </c>
      <c r="D2295" s="361" t="str">
        <f>IFERROR(IF(LEN(C2295)&gt;0,IF(LEN(INDEX(TasksList!$C$6:$C$25,MATCH(C2295,TasksList!$B$6:$B$25,0),1))=0,"",INDEX(TasksList!$C$6:$C$25,MATCH(C2295,TasksList!$B$6:$B$25,0),1)),""),"")</f>
        <v/>
      </c>
      <c r="E2295" s="361" t="str">
        <f>IFERROR(IF(LEN(C2295)&gt;0,IF(LEN(INDEX(TasksList!$F$6:$F$25,MATCH(C2295,TasksList!$B$6:$B$25,0),1))=0,"not set!",INDEX(TasksList!$F$6:$F$25,MATCH(C2295,TasksList!$B$6:$B$25,0),1)),""),"")</f>
        <v/>
      </c>
      <c r="F2295" s="360" t="str">
        <f>IFERROR(IF(LEN(D2295)&gt;0,IF(LEN(INDEX(AdressBook!$D$6:$D$25,MATCH(D2295,AdressBook!$B$6:$B$25,0),1))=0,"",INDEX(AdressBook!$D$6:$D$25,MATCH(D2295,AdressBook!$B$6:$B$25,0),1)),""),"")</f>
        <v/>
      </c>
      <c r="G2295" s="361" t="str">
        <f>IFERROR(IF(LEN(INDEX(PlansAndNotes!$F$6:$F$4005,ROW(B2295)-ROW($C$3)))=0,"",INDEX(PlansAndNotes!$F$6:$F$4005,ROW(B2295)-ROW($C$3))),"")</f>
        <v/>
      </c>
      <c r="H2295" s="361" t="str">
        <f>IFERROR(IF(LEN(C2295)&gt;0,IF(LEN(INDEX(TasksList!$G$6:$G$25,MATCH(C2295,TasksList!$B$6:$B$25,0),1))=0,"",INDEX(TasksList!$G$6:$G$25,MATCH(C2295,TasksList!$B$6:$B$25,0),1)),""),"")</f>
        <v/>
      </c>
      <c r="N2295" s="362" t="str">
        <f>IFERROR(IF(LEN(INDEX(PlansAndNotes!$D$6:$D$4005,ROW(B2295)-ROW($C$3)))=0,"",INDEX(PlansAndNotes!$D$6:$D$4005,ROW(B2295)-ROW($C$3))),"")</f>
        <v/>
      </c>
      <c r="O2295" s="165" t="str">
        <f t="shared" si="251"/>
        <v/>
      </c>
      <c r="P2295" s="363" t="str">
        <f>IFERROR(IF(LEN(INDEX(PlansAndNotes!$E$6:$E$4005,ROW(B2295)-ROW($C$3)))=0,"",INDEX(PlansAndNotes!$E$6:$E$4005,ROW(B2295)-ROW($C$3))),"")</f>
        <v/>
      </c>
      <c r="Q2295" s="363" t="str">
        <f>IFERROR(IF(LEN(INDEX(PlansAndNotes!$G$6:$G$4005,ROW(B2295)-ROW($C$3)))=0,"",INDEX(PlansAndNotes!$G$6:$G$4005,ROW(B2295)-ROW($C$3))),"")</f>
        <v/>
      </c>
      <c r="R2295" s="361" t="str">
        <f>IFERROR(IF(LEN(D2295)&gt;0,IF(LEN(INDEX(AdressBook!$C$6:$C$25,MATCH(D2295,AdressBook!$B$6:$B$25,0),1))=0,"",INDEX(AdressBook!$C$6:$C$25,MATCH(D2295,AdressBook!$B$6:$B$25,0),1)),""),"")</f>
        <v/>
      </c>
      <c r="S2295" s="165">
        <f>IF(LEN(C2295)&gt;0,IFERROR(IF(MATCH(C2295,C2296:$C$4004,0)&gt;0,-1,ROW(S2295)-ROW($S$3)),ROW(S2295)-ROW($S$3)),-1)</f>
        <v>-1</v>
      </c>
      <c r="T2295" s="165">
        <f t="shared" si="252"/>
        <v>0</v>
      </c>
      <c r="U2295" s="165" t="str">
        <f t="shared" si="253"/>
        <v/>
      </c>
      <c r="V2295" s="165" t="str">
        <f>IFERROR(IF(OR(C2295="",S2295&lt;0),"",IF(SUBTOTAL(3,C2295:C2295)=0,-1,SUBTOTAL(3,$C$4:C2295))),"")</f>
        <v/>
      </c>
      <c r="W2295" s="156" t="str">
        <f t="array" ref="W2295">IF(LEN(C2295)&gt;0,IFERROR(IF(MATCH(C2295,$C$3:$C2294,0)&gt;0,N2295-INDEX($N$3:N2294,SUMPRODUCT(MAX(ROW($C$3:$C2294)*(C2295=$C$3:$C2294)))-2,1),""),""),"")</f>
        <v/>
      </c>
      <c r="X2295" s="156">
        <f t="shared" ca="1" si="254"/>
        <v>1</v>
      </c>
      <c r="Y2295" s="156">
        <f t="shared" ca="1" si="255"/>
        <v>1</v>
      </c>
    </row>
    <row r="2296" spans="2:25" hidden="1" x14ac:dyDescent="0.25">
      <c r="B2296" s="390" t="str">
        <f>IFERROR(IF(LEN(INDEX(PlansAndNotes!$B$6:$B$2005,ROW(A2296)-ROW($B$3)))=0,"",INDEX(PlansAndNotes!$B$6:$B$2005,ROW(A2296)-ROW($B$3))),"")</f>
        <v/>
      </c>
      <c r="C2296" s="387" t="str">
        <f t="shared" si="256"/>
        <v/>
      </c>
      <c r="D2296" s="361" t="str">
        <f>IFERROR(IF(LEN(C2296)&gt;0,IF(LEN(INDEX(TasksList!$C$6:$C$25,MATCH(C2296,TasksList!$B$6:$B$25,0),1))=0,"",INDEX(TasksList!$C$6:$C$25,MATCH(C2296,TasksList!$B$6:$B$25,0),1)),""),"")</f>
        <v/>
      </c>
      <c r="E2296" s="361" t="str">
        <f>IFERROR(IF(LEN(C2296)&gt;0,IF(LEN(INDEX(TasksList!$F$6:$F$25,MATCH(C2296,TasksList!$B$6:$B$25,0),1))=0,"not set!",INDEX(TasksList!$F$6:$F$25,MATCH(C2296,TasksList!$B$6:$B$25,0),1)),""),"")</f>
        <v/>
      </c>
      <c r="F2296" s="360" t="str">
        <f>IFERROR(IF(LEN(D2296)&gt;0,IF(LEN(INDEX(AdressBook!$D$6:$D$25,MATCH(D2296,AdressBook!$B$6:$B$25,0),1))=0,"",INDEX(AdressBook!$D$6:$D$25,MATCH(D2296,AdressBook!$B$6:$B$25,0),1)),""),"")</f>
        <v/>
      </c>
      <c r="G2296" s="361" t="str">
        <f>IFERROR(IF(LEN(INDEX(PlansAndNotes!$F$6:$F$4005,ROW(B2296)-ROW($C$3)))=0,"",INDEX(PlansAndNotes!$F$6:$F$4005,ROW(B2296)-ROW($C$3))),"")</f>
        <v/>
      </c>
      <c r="H2296" s="361" t="str">
        <f>IFERROR(IF(LEN(C2296)&gt;0,IF(LEN(INDEX(TasksList!$G$6:$G$25,MATCH(C2296,TasksList!$B$6:$B$25,0),1))=0,"",INDEX(TasksList!$G$6:$G$25,MATCH(C2296,TasksList!$B$6:$B$25,0),1)),""),"")</f>
        <v/>
      </c>
      <c r="N2296" s="362" t="str">
        <f>IFERROR(IF(LEN(INDEX(PlansAndNotes!$D$6:$D$4005,ROW(B2296)-ROW($C$3)))=0,"",INDEX(PlansAndNotes!$D$6:$D$4005,ROW(B2296)-ROW($C$3))),"")</f>
        <v/>
      </c>
      <c r="O2296" s="165" t="str">
        <f t="shared" si="251"/>
        <v/>
      </c>
      <c r="P2296" s="363" t="str">
        <f>IFERROR(IF(LEN(INDEX(PlansAndNotes!$E$6:$E$4005,ROW(B2296)-ROW($C$3)))=0,"",INDEX(PlansAndNotes!$E$6:$E$4005,ROW(B2296)-ROW($C$3))),"")</f>
        <v/>
      </c>
      <c r="Q2296" s="363" t="str">
        <f>IFERROR(IF(LEN(INDEX(PlansAndNotes!$G$6:$G$4005,ROW(B2296)-ROW($C$3)))=0,"",INDEX(PlansAndNotes!$G$6:$G$4005,ROW(B2296)-ROW($C$3))),"")</f>
        <v/>
      </c>
      <c r="R2296" s="361" t="str">
        <f>IFERROR(IF(LEN(D2296)&gt;0,IF(LEN(INDEX(AdressBook!$C$6:$C$25,MATCH(D2296,AdressBook!$B$6:$B$25,0),1))=0,"",INDEX(AdressBook!$C$6:$C$25,MATCH(D2296,AdressBook!$B$6:$B$25,0),1)),""),"")</f>
        <v/>
      </c>
      <c r="S2296" s="165">
        <f>IF(LEN(C2296)&gt;0,IFERROR(IF(MATCH(C2296,C2297:$C$4004,0)&gt;0,-1,ROW(S2296)-ROW($S$3)),ROW(S2296)-ROW($S$3)),-1)</f>
        <v>-1</v>
      </c>
      <c r="T2296" s="165">
        <f t="shared" si="252"/>
        <v>0</v>
      </c>
      <c r="U2296" s="165" t="str">
        <f t="shared" si="253"/>
        <v/>
      </c>
      <c r="V2296" s="165" t="str">
        <f>IFERROR(IF(OR(C2296="",S2296&lt;0),"",IF(SUBTOTAL(3,C2296:C2296)=0,-1,SUBTOTAL(3,$C$4:C2296))),"")</f>
        <v/>
      </c>
      <c r="W2296" s="156" t="str">
        <f t="array" ref="W2296">IF(LEN(C2296)&gt;0,IFERROR(IF(MATCH(C2296,$C$3:$C2295,0)&gt;0,N2296-INDEX($N$3:N2295,SUMPRODUCT(MAX(ROW($C$3:$C2295)*(C2296=$C$3:$C2295)))-2,1),""),""),"")</f>
        <v/>
      </c>
      <c r="X2296" s="156">
        <f t="shared" ca="1" si="254"/>
        <v>1</v>
      </c>
      <c r="Y2296" s="156">
        <f t="shared" ca="1" si="255"/>
        <v>1</v>
      </c>
    </row>
    <row r="2297" spans="2:25" hidden="1" x14ac:dyDescent="0.25">
      <c r="B2297" s="390" t="str">
        <f>IFERROR(IF(LEN(INDEX(PlansAndNotes!$B$6:$B$2005,ROW(A2297)-ROW($B$3)))=0,"",INDEX(PlansAndNotes!$B$6:$B$2005,ROW(A2297)-ROW($B$3))),"")</f>
        <v/>
      </c>
      <c r="C2297" s="387" t="str">
        <f t="shared" si="256"/>
        <v/>
      </c>
      <c r="D2297" s="361" t="str">
        <f>IFERROR(IF(LEN(C2297)&gt;0,IF(LEN(INDEX(TasksList!$C$6:$C$25,MATCH(C2297,TasksList!$B$6:$B$25,0),1))=0,"",INDEX(TasksList!$C$6:$C$25,MATCH(C2297,TasksList!$B$6:$B$25,0),1)),""),"")</f>
        <v/>
      </c>
      <c r="E2297" s="361" t="str">
        <f>IFERROR(IF(LEN(C2297)&gt;0,IF(LEN(INDEX(TasksList!$F$6:$F$25,MATCH(C2297,TasksList!$B$6:$B$25,0),1))=0,"not set!",INDEX(TasksList!$F$6:$F$25,MATCH(C2297,TasksList!$B$6:$B$25,0),1)),""),"")</f>
        <v/>
      </c>
      <c r="F2297" s="360" t="str">
        <f>IFERROR(IF(LEN(D2297)&gt;0,IF(LEN(INDEX(AdressBook!$D$6:$D$25,MATCH(D2297,AdressBook!$B$6:$B$25,0),1))=0,"",INDEX(AdressBook!$D$6:$D$25,MATCH(D2297,AdressBook!$B$6:$B$25,0),1)),""),"")</f>
        <v/>
      </c>
      <c r="G2297" s="361" t="str">
        <f>IFERROR(IF(LEN(INDEX(PlansAndNotes!$F$6:$F$4005,ROW(B2297)-ROW($C$3)))=0,"",INDEX(PlansAndNotes!$F$6:$F$4005,ROW(B2297)-ROW($C$3))),"")</f>
        <v/>
      </c>
      <c r="H2297" s="361" t="str">
        <f>IFERROR(IF(LEN(C2297)&gt;0,IF(LEN(INDEX(TasksList!$G$6:$G$25,MATCH(C2297,TasksList!$B$6:$B$25,0),1))=0,"",INDEX(TasksList!$G$6:$G$25,MATCH(C2297,TasksList!$B$6:$B$25,0),1)),""),"")</f>
        <v/>
      </c>
      <c r="N2297" s="362" t="str">
        <f>IFERROR(IF(LEN(INDEX(PlansAndNotes!$D$6:$D$4005,ROW(B2297)-ROW($C$3)))=0,"",INDEX(PlansAndNotes!$D$6:$D$4005,ROW(B2297)-ROW($C$3))),"")</f>
        <v/>
      </c>
      <c r="O2297" s="165" t="str">
        <f t="shared" si="251"/>
        <v/>
      </c>
      <c r="P2297" s="363" t="str">
        <f>IFERROR(IF(LEN(INDEX(PlansAndNotes!$E$6:$E$4005,ROW(B2297)-ROW($C$3)))=0,"",INDEX(PlansAndNotes!$E$6:$E$4005,ROW(B2297)-ROW($C$3))),"")</f>
        <v/>
      </c>
      <c r="Q2297" s="363" t="str">
        <f>IFERROR(IF(LEN(INDEX(PlansAndNotes!$G$6:$G$4005,ROW(B2297)-ROW($C$3)))=0,"",INDEX(PlansAndNotes!$G$6:$G$4005,ROW(B2297)-ROW($C$3))),"")</f>
        <v/>
      </c>
      <c r="R2297" s="361" t="str">
        <f>IFERROR(IF(LEN(D2297)&gt;0,IF(LEN(INDEX(AdressBook!$C$6:$C$25,MATCH(D2297,AdressBook!$B$6:$B$25,0),1))=0,"",INDEX(AdressBook!$C$6:$C$25,MATCH(D2297,AdressBook!$B$6:$B$25,0),1)),""),"")</f>
        <v/>
      </c>
      <c r="S2297" s="165">
        <f>IF(LEN(C2297)&gt;0,IFERROR(IF(MATCH(C2297,C2298:$C$4004,0)&gt;0,-1,ROW(S2297)-ROW($S$3)),ROW(S2297)-ROW($S$3)),-1)</f>
        <v>-1</v>
      </c>
      <c r="T2297" s="165">
        <f t="shared" si="252"/>
        <v>0</v>
      </c>
      <c r="U2297" s="165" t="str">
        <f t="shared" si="253"/>
        <v/>
      </c>
      <c r="V2297" s="165" t="str">
        <f>IFERROR(IF(OR(C2297="",S2297&lt;0),"",IF(SUBTOTAL(3,C2297:C2297)=0,-1,SUBTOTAL(3,$C$4:C2297))),"")</f>
        <v/>
      </c>
      <c r="W2297" s="156" t="str">
        <f t="array" ref="W2297">IF(LEN(C2297)&gt;0,IFERROR(IF(MATCH(C2297,$C$3:$C2296,0)&gt;0,N2297-INDEX($N$3:N2296,SUMPRODUCT(MAX(ROW($C$3:$C2296)*(C2297=$C$3:$C2296)))-2,1),""),""),"")</f>
        <v/>
      </c>
      <c r="X2297" s="156">
        <f t="shared" ca="1" si="254"/>
        <v>1</v>
      </c>
      <c r="Y2297" s="156">
        <f t="shared" ca="1" si="255"/>
        <v>1</v>
      </c>
    </row>
    <row r="2298" spans="2:25" hidden="1" x14ac:dyDescent="0.25">
      <c r="B2298" s="390" t="str">
        <f>IFERROR(IF(LEN(INDEX(PlansAndNotes!$B$6:$B$2005,ROW(A2298)-ROW($B$3)))=0,"",INDEX(PlansAndNotes!$B$6:$B$2005,ROW(A2298)-ROW($B$3))),"")</f>
        <v/>
      </c>
      <c r="C2298" s="387" t="str">
        <f t="shared" si="256"/>
        <v/>
      </c>
      <c r="D2298" s="361" t="str">
        <f>IFERROR(IF(LEN(C2298)&gt;0,IF(LEN(INDEX(TasksList!$C$6:$C$25,MATCH(C2298,TasksList!$B$6:$B$25,0),1))=0,"",INDEX(TasksList!$C$6:$C$25,MATCH(C2298,TasksList!$B$6:$B$25,0),1)),""),"")</f>
        <v/>
      </c>
      <c r="E2298" s="361" t="str">
        <f>IFERROR(IF(LEN(C2298)&gt;0,IF(LEN(INDEX(TasksList!$F$6:$F$25,MATCH(C2298,TasksList!$B$6:$B$25,0),1))=0,"not set!",INDEX(TasksList!$F$6:$F$25,MATCH(C2298,TasksList!$B$6:$B$25,0),1)),""),"")</f>
        <v/>
      </c>
      <c r="F2298" s="360" t="str">
        <f>IFERROR(IF(LEN(D2298)&gt;0,IF(LEN(INDEX(AdressBook!$D$6:$D$25,MATCH(D2298,AdressBook!$B$6:$B$25,0),1))=0,"",INDEX(AdressBook!$D$6:$D$25,MATCH(D2298,AdressBook!$B$6:$B$25,0),1)),""),"")</f>
        <v/>
      </c>
      <c r="G2298" s="361" t="str">
        <f>IFERROR(IF(LEN(INDEX(PlansAndNotes!$F$6:$F$4005,ROW(B2298)-ROW($C$3)))=0,"",INDEX(PlansAndNotes!$F$6:$F$4005,ROW(B2298)-ROW($C$3))),"")</f>
        <v/>
      </c>
      <c r="H2298" s="361" t="str">
        <f>IFERROR(IF(LEN(C2298)&gt;0,IF(LEN(INDEX(TasksList!$G$6:$G$25,MATCH(C2298,TasksList!$B$6:$B$25,0),1))=0,"",INDEX(TasksList!$G$6:$G$25,MATCH(C2298,TasksList!$B$6:$B$25,0),1)),""),"")</f>
        <v/>
      </c>
      <c r="N2298" s="362" t="str">
        <f>IFERROR(IF(LEN(INDEX(PlansAndNotes!$D$6:$D$4005,ROW(B2298)-ROW($C$3)))=0,"",INDEX(PlansAndNotes!$D$6:$D$4005,ROW(B2298)-ROW($C$3))),"")</f>
        <v/>
      </c>
      <c r="O2298" s="165" t="str">
        <f t="shared" si="251"/>
        <v/>
      </c>
      <c r="P2298" s="363" t="str">
        <f>IFERROR(IF(LEN(INDEX(PlansAndNotes!$E$6:$E$4005,ROW(B2298)-ROW($C$3)))=0,"",INDEX(PlansAndNotes!$E$6:$E$4005,ROW(B2298)-ROW($C$3))),"")</f>
        <v/>
      </c>
      <c r="Q2298" s="363" t="str">
        <f>IFERROR(IF(LEN(INDEX(PlansAndNotes!$G$6:$G$4005,ROW(B2298)-ROW($C$3)))=0,"",INDEX(PlansAndNotes!$G$6:$G$4005,ROW(B2298)-ROW($C$3))),"")</f>
        <v/>
      </c>
      <c r="R2298" s="361" t="str">
        <f>IFERROR(IF(LEN(D2298)&gt;0,IF(LEN(INDEX(AdressBook!$C$6:$C$25,MATCH(D2298,AdressBook!$B$6:$B$25,0),1))=0,"",INDEX(AdressBook!$C$6:$C$25,MATCH(D2298,AdressBook!$B$6:$B$25,0),1)),""),"")</f>
        <v/>
      </c>
      <c r="S2298" s="165">
        <f>IF(LEN(C2298)&gt;0,IFERROR(IF(MATCH(C2298,C2299:$C$4004,0)&gt;0,-1,ROW(S2298)-ROW($S$3)),ROW(S2298)-ROW($S$3)),-1)</f>
        <v>-1</v>
      </c>
      <c r="T2298" s="165">
        <f t="shared" si="252"/>
        <v>0</v>
      </c>
      <c r="U2298" s="165" t="str">
        <f t="shared" si="253"/>
        <v/>
      </c>
      <c r="V2298" s="165" t="str">
        <f>IFERROR(IF(OR(C2298="",S2298&lt;0),"",IF(SUBTOTAL(3,C2298:C2298)=0,-1,SUBTOTAL(3,$C$4:C2298))),"")</f>
        <v/>
      </c>
      <c r="W2298" s="156" t="str">
        <f t="array" ref="W2298">IF(LEN(C2298)&gt;0,IFERROR(IF(MATCH(C2298,$C$3:$C2297,0)&gt;0,N2298-INDEX($N$3:N2297,SUMPRODUCT(MAX(ROW($C$3:$C2297)*(C2298=$C$3:$C2297)))-2,1),""),""),"")</f>
        <v/>
      </c>
      <c r="X2298" s="156">
        <f t="shared" ca="1" si="254"/>
        <v>1</v>
      </c>
      <c r="Y2298" s="156">
        <f t="shared" ca="1" si="255"/>
        <v>1</v>
      </c>
    </row>
    <row r="2299" spans="2:25" hidden="1" x14ac:dyDescent="0.25">
      <c r="B2299" s="390" t="str">
        <f>IFERROR(IF(LEN(INDEX(PlansAndNotes!$B$6:$B$2005,ROW(A2299)-ROW($B$3)))=0,"",INDEX(PlansAndNotes!$B$6:$B$2005,ROW(A2299)-ROW($B$3))),"")</f>
        <v/>
      </c>
      <c r="C2299" s="387" t="str">
        <f t="shared" si="256"/>
        <v/>
      </c>
      <c r="D2299" s="361" t="str">
        <f>IFERROR(IF(LEN(C2299)&gt;0,IF(LEN(INDEX(TasksList!$C$6:$C$25,MATCH(C2299,TasksList!$B$6:$B$25,0),1))=0,"",INDEX(TasksList!$C$6:$C$25,MATCH(C2299,TasksList!$B$6:$B$25,0),1)),""),"")</f>
        <v/>
      </c>
      <c r="E2299" s="361" t="str">
        <f>IFERROR(IF(LEN(C2299)&gt;0,IF(LEN(INDEX(TasksList!$F$6:$F$25,MATCH(C2299,TasksList!$B$6:$B$25,0),1))=0,"not set!",INDEX(TasksList!$F$6:$F$25,MATCH(C2299,TasksList!$B$6:$B$25,0),1)),""),"")</f>
        <v/>
      </c>
      <c r="F2299" s="360" t="str">
        <f>IFERROR(IF(LEN(D2299)&gt;0,IF(LEN(INDEX(AdressBook!$D$6:$D$25,MATCH(D2299,AdressBook!$B$6:$B$25,0),1))=0,"",INDEX(AdressBook!$D$6:$D$25,MATCH(D2299,AdressBook!$B$6:$B$25,0),1)),""),"")</f>
        <v/>
      </c>
      <c r="G2299" s="361" t="str">
        <f>IFERROR(IF(LEN(INDEX(PlansAndNotes!$F$6:$F$4005,ROW(B2299)-ROW($C$3)))=0,"",INDEX(PlansAndNotes!$F$6:$F$4005,ROW(B2299)-ROW($C$3))),"")</f>
        <v/>
      </c>
      <c r="H2299" s="361" t="str">
        <f>IFERROR(IF(LEN(C2299)&gt;0,IF(LEN(INDEX(TasksList!$G$6:$G$25,MATCH(C2299,TasksList!$B$6:$B$25,0),1))=0,"",INDEX(TasksList!$G$6:$G$25,MATCH(C2299,TasksList!$B$6:$B$25,0),1)),""),"")</f>
        <v/>
      </c>
      <c r="N2299" s="362" t="str">
        <f>IFERROR(IF(LEN(INDEX(PlansAndNotes!$D$6:$D$4005,ROW(B2299)-ROW($C$3)))=0,"",INDEX(PlansAndNotes!$D$6:$D$4005,ROW(B2299)-ROW($C$3))),"")</f>
        <v/>
      </c>
      <c r="O2299" s="165" t="str">
        <f t="shared" si="251"/>
        <v/>
      </c>
      <c r="P2299" s="363" t="str">
        <f>IFERROR(IF(LEN(INDEX(PlansAndNotes!$E$6:$E$4005,ROW(B2299)-ROW($C$3)))=0,"",INDEX(PlansAndNotes!$E$6:$E$4005,ROW(B2299)-ROW($C$3))),"")</f>
        <v/>
      </c>
      <c r="Q2299" s="363" t="str">
        <f>IFERROR(IF(LEN(INDEX(PlansAndNotes!$G$6:$G$4005,ROW(B2299)-ROW($C$3)))=0,"",INDEX(PlansAndNotes!$G$6:$G$4005,ROW(B2299)-ROW($C$3))),"")</f>
        <v/>
      </c>
      <c r="R2299" s="361" t="str">
        <f>IFERROR(IF(LEN(D2299)&gt;0,IF(LEN(INDEX(AdressBook!$C$6:$C$25,MATCH(D2299,AdressBook!$B$6:$B$25,0),1))=0,"",INDEX(AdressBook!$C$6:$C$25,MATCH(D2299,AdressBook!$B$6:$B$25,0),1)),""),"")</f>
        <v/>
      </c>
      <c r="S2299" s="165">
        <f>IF(LEN(C2299)&gt;0,IFERROR(IF(MATCH(C2299,C2300:$C$4004,0)&gt;0,-1,ROW(S2299)-ROW($S$3)),ROW(S2299)-ROW($S$3)),-1)</f>
        <v>-1</v>
      </c>
      <c r="T2299" s="165">
        <f t="shared" si="252"/>
        <v>0</v>
      </c>
      <c r="U2299" s="165" t="str">
        <f t="shared" si="253"/>
        <v/>
      </c>
      <c r="V2299" s="165" t="str">
        <f>IFERROR(IF(OR(C2299="",S2299&lt;0),"",IF(SUBTOTAL(3,C2299:C2299)=0,-1,SUBTOTAL(3,$C$4:C2299))),"")</f>
        <v/>
      </c>
      <c r="W2299" s="156" t="str">
        <f t="array" ref="W2299">IF(LEN(C2299)&gt;0,IFERROR(IF(MATCH(C2299,$C$3:$C2298,0)&gt;0,N2299-INDEX($N$3:N2298,SUMPRODUCT(MAX(ROW($C$3:$C2298)*(C2299=$C$3:$C2298)))-2,1),""),""),"")</f>
        <v/>
      </c>
      <c r="X2299" s="156">
        <f t="shared" ca="1" si="254"/>
        <v>1</v>
      </c>
      <c r="Y2299" s="156">
        <f t="shared" ca="1" si="255"/>
        <v>1</v>
      </c>
    </row>
    <row r="2300" spans="2:25" hidden="1" x14ac:dyDescent="0.25">
      <c r="B2300" s="390" t="str">
        <f>IFERROR(IF(LEN(INDEX(PlansAndNotes!$B$6:$B$2005,ROW(A2300)-ROW($B$3)))=0,"",INDEX(PlansAndNotes!$B$6:$B$2005,ROW(A2300)-ROW($B$3))),"")</f>
        <v/>
      </c>
      <c r="C2300" s="387" t="str">
        <f t="shared" si="256"/>
        <v/>
      </c>
      <c r="D2300" s="361" t="str">
        <f>IFERROR(IF(LEN(C2300)&gt;0,IF(LEN(INDEX(TasksList!$C$6:$C$25,MATCH(C2300,TasksList!$B$6:$B$25,0),1))=0,"",INDEX(TasksList!$C$6:$C$25,MATCH(C2300,TasksList!$B$6:$B$25,0),1)),""),"")</f>
        <v/>
      </c>
      <c r="E2300" s="361" t="str">
        <f>IFERROR(IF(LEN(C2300)&gt;0,IF(LEN(INDEX(TasksList!$F$6:$F$25,MATCH(C2300,TasksList!$B$6:$B$25,0),1))=0,"not set!",INDEX(TasksList!$F$6:$F$25,MATCH(C2300,TasksList!$B$6:$B$25,0),1)),""),"")</f>
        <v/>
      </c>
      <c r="F2300" s="360" t="str">
        <f>IFERROR(IF(LEN(D2300)&gt;0,IF(LEN(INDEX(AdressBook!$D$6:$D$25,MATCH(D2300,AdressBook!$B$6:$B$25,0),1))=0,"",INDEX(AdressBook!$D$6:$D$25,MATCH(D2300,AdressBook!$B$6:$B$25,0),1)),""),"")</f>
        <v/>
      </c>
      <c r="G2300" s="361" t="str">
        <f>IFERROR(IF(LEN(INDEX(PlansAndNotes!$F$6:$F$4005,ROW(B2300)-ROW($C$3)))=0,"",INDEX(PlansAndNotes!$F$6:$F$4005,ROW(B2300)-ROW($C$3))),"")</f>
        <v/>
      </c>
      <c r="H2300" s="361" t="str">
        <f>IFERROR(IF(LEN(C2300)&gt;0,IF(LEN(INDEX(TasksList!$G$6:$G$25,MATCH(C2300,TasksList!$B$6:$B$25,0),1))=0,"",INDEX(TasksList!$G$6:$G$25,MATCH(C2300,TasksList!$B$6:$B$25,0),1)),""),"")</f>
        <v/>
      </c>
      <c r="N2300" s="362" t="str">
        <f>IFERROR(IF(LEN(INDEX(PlansAndNotes!$D$6:$D$4005,ROW(B2300)-ROW($C$3)))=0,"",INDEX(PlansAndNotes!$D$6:$D$4005,ROW(B2300)-ROW($C$3))),"")</f>
        <v/>
      </c>
      <c r="O2300" s="165" t="str">
        <f t="shared" si="251"/>
        <v/>
      </c>
      <c r="P2300" s="363" t="str">
        <f>IFERROR(IF(LEN(INDEX(PlansAndNotes!$E$6:$E$4005,ROW(B2300)-ROW($C$3)))=0,"",INDEX(PlansAndNotes!$E$6:$E$4005,ROW(B2300)-ROW($C$3))),"")</f>
        <v/>
      </c>
      <c r="Q2300" s="363" t="str">
        <f>IFERROR(IF(LEN(INDEX(PlansAndNotes!$G$6:$G$4005,ROW(B2300)-ROW($C$3)))=0,"",INDEX(PlansAndNotes!$G$6:$G$4005,ROW(B2300)-ROW($C$3))),"")</f>
        <v/>
      </c>
      <c r="R2300" s="361" t="str">
        <f>IFERROR(IF(LEN(D2300)&gt;0,IF(LEN(INDEX(AdressBook!$C$6:$C$25,MATCH(D2300,AdressBook!$B$6:$B$25,0),1))=0,"",INDEX(AdressBook!$C$6:$C$25,MATCH(D2300,AdressBook!$B$6:$B$25,0),1)),""),"")</f>
        <v/>
      </c>
      <c r="S2300" s="165">
        <f>IF(LEN(C2300)&gt;0,IFERROR(IF(MATCH(C2300,C2301:$C$4004,0)&gt;0,-1,ROW(S2300)-ROW($S$3)),ROW(S2300)-ROW($S$3)),-1)</f>
        <v>-1</v>
      </c>
      <c r="T2300" s="165">
        <f t="shared" si="252"/>
        <v>0</v>
      </c>
      <c r="U2300" s="165" t="str">
        <f t="shared" si="253"/>
        <v/>
      </c>
      <c r="V2300" s="165" t="str">
        <f>IFERROR(IF(OR(C2300="",S2300&lt;0),"",IF(SUBTOTAL(3,C2300:C2300)=0,-1,SUBTOTAL(3,$C$4:C2300))),"")</f>
        <v/>
      </c>
      <c r="W2300" s="156" t="str">
        <f t="array" ref="W2300">IF(LEN(C2300)&gt;0,IFERROR(IF(MATCH(C2300,$C$3:$C2299,0)&gt;0,N2300-INDEX($N$3:N2299,SUMPRODUCT(MAX(ROW($C$3:$C2299)*(C2300=$C$3:$C2299)))-2,1),""),""),"")</f>
        <v/>
      </c>
      <c r="X2300" s="156">
        <f t="shared" ca="1" si="254"/>
        <v>1</v>
      </c>
      <c r="Y2300" s="156">
        <f t="shared" ca="1" si="255"/>
        <v>1</v>
      </c>
    </row>
    <row r="2301" spans="2:25" hidden="1" x14ac:dyDescent="0.25">
      <c r="B2301" s="390" t="str">
        <f>IFERROR(IF(LEN(INDEX(PlansAndNotes!$B$6:$B$2005,ROW(A2301)-ROW($B$3)))=0,"",INDEX(PlansAndNotes!$B$6:$B$2005,ROW(A2301)-ROW($B$3))),"")</f>
        <v/>
      </c>
      <c r="C2301" s="387" t="str">
        <f t="shared" si="256"/>
        <v/>
      </c>
      <c r="D2301" s="361" t="str">
        <f>IFERROR(IF(LEN(C2301)&gt;0,IF(LEN(INDEX(TasksList!$C$6:$C$25,MATCH(C2301,TasksList!$B$6:$B$25,0),1))=0,"",INDEX(TasksList!$C$6:$C$25,MATCH(C2301,TasksList!$B$6:$B$25,0),1)),""),"")</f>
        <v/>
      </c>
      <c r="E2301" s="361" t="str">
        <f>IFERROR(IF(LEN(C2301)&gt;0,IF(LEN(INDEX(TasksList!$F$6:$F$25,MATCH(C2301,TasksList!$B$6:$B$25,0),1))=0,"not set!",INDEX(TasksList!$F$6:$F$25,MATCH(C2301,TasksList!$B$6:$B$25,0),1)),""),"")</f>
        <v/>
      </c>
      <c r="F2301" s="360" t="str">
        <f>IFERROR(IF(LEN(D2301)&gt;0,IF(LEN(INDEX(AdressBook!$D$6:$D$25,MATCH(D2301,AdressBook!$B$6:$B$25,0),1))=0,"",INDEX(AdressBook!$D$6:$D$25,MATCH(D2301,AdressBook!$B$6:$B$25,0),1)),""),"")</f>
        <v/>
      </c>
      <c r="G2301" s="361" t="str">
        <f>IFERROR(IF(LEN(INDEX(PlansAndNotes!$F$6:$F$4005,ROW(B2301)-ROW($C$3)))=0,"",INDEX(PlansAndNotes!$F$6:$F$4005,ROW(B2301)-ROW($C$3))),"")</f>
        <v/>
      </c>
      <c r="H2301" s="361" t="str">
        <f>IFERROR(IF(LEN(C2301)&gt;0,IF(LEN(INDEX(TasksList!$G$6:$G$25,MATCH(C2301,TasksList!$B$6:$B$25,0),1))=0,"",INDEX(TasksList!$G$6:$G$25,MATCH(C2301,TasksList!$B$6:$B$25,0),1)),""),"")</f>
        <v/>
      </c>
      <c r="N2301" s="362" t="str">
        <f>IFERROR(IF(LEN(INDEX(PlansAndNotes!$D$6:$D$4005,ROW(B2301)-ROW($C$3)))=0,"",INDEX(PlansAndNotes!$D$6:$D$4005,ROW(B2301)-ROW($C$3))),"")</f>
        <v/>
      </c>
      <c r="O2301" s="165" t="str">
        <f t="shared" si="251"/>
        <v/>
      </c>
      <c r="P2301" s="363" t="str">
        <f>IFERROR(IF(LEN(INDEX(PlansAndNotes!$E$6:$E$4005,ROW(B2301)-ROW($C$3)))=0,"",INDEX(PlansAndNotes!$E$6:$E$4005,ROW(B2301)-ROW($C$3))),"")</f>
        <v/>
      </c>
      <c r="Q2301" s="363" t="str">
        <f>IFERROR(IF(LEN(INDEX(PlansAndNotes!$G$6:$G$4005,ROW(B2301)-ROW($C$3)))=0,"",INDEX(PlansAndNotes!$G$6:$G$4005,ROW(B2301)-ROW($C$3))),"")</f>
        <v/>
      </c>
      <c r="R2301" s="361" t="str">
        <f>IFERROR(IF(LEN(D2301)&gt;0,IF(LEN(INDEX(AdressBook!$C$6:$C$25,MATCH(D2301,AdressBook!$B$6:$B$25,0),1))=0,"",INDEX(AdressBook!$C$6:$C$25,MATCH(D2301,AdressBook!$B$6:$B$25,0),1)),""),"")</f>
        <v/>
      </c>
      <c r="S2301" s="165">
        <f>IF(LEN(C2301)&gt;0,IFERROR(IF(MATCH(C2301,C2302:$C$4004,0)&gt;0,-1,ROW(S2301)-ROW($S$3)),ROW(S2301)-ROW($S$3)),-1)</f>
        <v>-1</v>
      </c>
      <c r="T2301" s="165">
        <f t="shared" si="252"/>
        <v>0</v>
      </c>
      <c r="U2301" s="165" t="str">
        <f t="shared" si="253"/>
        <v/>
      </c>
      <c r="V2301" s="165" t="str">
        <f>IFERROR(IF(OR(C2301="",S2301&lt;0),"",IF(SUBTOTAL(3,C2301:C2301)=0,-1,SUBTOTAL(3,$C$4:C2301))),"")</f>
        <v/>
      </c>
      <c r="W2301" s="156" t="str">
        <f t="array" ref="W2301">IF(LEN(C2301)&gt;0,IFERROR(IF(MATCH(C2301,$C$3:$C2300,0)&gt;0,N2301-INDEX($N$3:N2300,SUMPRODUCT(MAX(ROW($C$3:$C2300)*(C2301=$C$3:$C2300)))-2,1),""),""),"")</f>
        <v/>
      </c>
      <c r="X2301" s="156">
        <f t="shared" ca="1" si="254"/>
        <v>1</v>
      </c>
      <c r="Y2301" s="156">
        <f t="shared" ca="1" si="255"/>
        <v>1</v>
      </c>
    </row>
    <row r="2302" spans="2:25" hidden="1" x14ac:dyDescent="0.25">
      <c r="B2302" s="390" t="str">
        <f>IFERROR(IF(LEN(INDEX(PlansAndNotes!$B$6:$B$2005,ROW(A2302)-ROW($B$3)))=0,"",INDEX(PlansAndNotes!$B$6:$B$2005,ROW(A2302)-ROW($B$3))),"")</f>
        <v/>
      </c>
      <c r="C2302" s="387" t="str">
        <f t="shared" si="256"/>
        <v/>
      </c>
      <c r="D2302" s="361" t="str">
        <f>IFERROR(IF(LEN(C2302)&gt;0,IF(LEN(INDEX(TasksList!$C$6:$C$25,MATCH(C2302,TasksList!$B$6:$B$25,0),1))=0,"",INDEX(TasksList!$C$6:$C$25,MATCH(C2302,TasksList!$B$6:$B$25,0),1)),""),"")</f>
        <v/>
      </c>
      <c r="E2302" s="361" t="str">
        <f>IFERROR(IF(LEN(C2302)&gt;0,IF(LEN(INDEX(TasksList!$F$6:$F$25,MATCH(C2302,TasksList!$B$6:$B$25,0),1))=0,"not set!",INDEX(TasksList!$F$6:$F$25,MATCH(C2302,TasksList!$B$6:$B$25,0),1)),""),"")</f>
        <v/>
      </c>
      <c r="F2302" s="360" t="str">
        <f>IFERROR(IF(LEN(D2302)&gt;0,IF(LEN(INDEX(AdressBook!$D$6:$D$25,MATCH(D2302,AdressBook!$B$6:$B$25,0),1))=0,"",INDEX(AdressBook!$D$6:$D$25,MATCH(D2302,AdressBook!$B$6:$B$25,0),1)),""),"")</f>
        <v/>
      </c>
      <c r="G2302" s="361" t="str">
        <f>IFERROR(IF(LEN(INDEX(PlansAndNotes!$F$6:$F$4005,ROW(B2302)-ROW($C$3)))=0,"",INDEX(PlansAndNotes!$F$6:$F$4005,ROW(B2302)-ROW($C$3))),"")</f>
        <v/>
      </c>
      <c r="H2302" s="361" t="str">
        <f>IFERROR(IF(LEN(C2302)&gt;0,IF(LEN(INDEX(TasksList!$G$6:$G$25,MATCH(C2302,TasksList!$B$6:$B$25,0),1))=0,"",INDEX(TasksList!$G$6:$G$25,MATCH(C2302,TasksList!$B$6:$B$25,0),1)),""),"")</f>
        <v/>
      </c>
      <c r="N2302" s="362" t="str">
        <f>IFERROR(IF(LEN(INDEX(PlansAndNotes!$D$6:$D$4005,ROW(B2302)-ROW($C$3)))=0,"",INDEX(PlansAndNotes!$D$6:$D$4005,ROW(B2302)-ROW($C$3))),"")</f>
        <v/>
      </c>
      <c r="O2302" s="165" t="str">
        <f t="shared" si="251"/>
        <v/>
      </c>
      <c r="P2302" s="363" t="str">
        <f>IFERROR(IF(LEN(INDEX(PlansAndNotes!$E$6:$E$4005,ROW(B2302)-ROW($C$3)))=0,"",INDEX(PlansAndNotes!$E$6:$E$4005,ROW(B2302)-ROW($C$3))),"")</f>
        <v/>
      </c>
      <c r="Q2302" s="363" t="str">
        <f>IFERROR(IF(LEN(INDEX(PlansAndNotes!$G$6:$G$4005,ROW(B2302)-ROW($C$3)))=0,"",INDEX(PlansAndNotes!$G$6:$G$4005,ROW(B2302)-ROW($C$3))),"")</f>
        <v/>
      </c>
      <c r="R2302" s="361" t="str">
        <f>IFERROR(IF(LEN(D2302)&gt;0,IF(LEN(INDEX(AdressBook!$C$6:$C$25,MATCH(D2302,AdressBook!$B$6:$B$25,0),1))=0,"",INDEX(AdressBook!$C$6:$C$25,MATCH(D2302,AdressBook!$B$6:$B$25,0),1)),""),"")</f>
        <v/>
      </c>
      <c r="S2302" s="165">
        <f>IF(LEN(C2302)&gt;0,IFERROR(IF(MATCH(C2302,C2303:$C$4004,0)&gt;0,-1,ROW(S2302)-ROW($S$3)),ROW(S2302)-ROW($S$3)),-1)</f>
        <v>-1</v>
      </c>
      <c r="T2302" s="165">
        <f t="shared" si="252"/>
        <v>0</v>
      </c>
      <c r="U2302" s="165" t="str">
        <f t="shared" si="253"/>
        <v/>
      </c>
      <c r="V2302" s="165" t="str">
        <f>IFERROR(IF(OR(C2302="",S2302&lt;0),"",IF(SUBTOTAL(3,C2302:C2302)=0,-1,SUBTOTAL(3,$C$4:C2302))),"")</f>
        <v/>
      </c>
      <c r="W2302" s="156" t="str">
        <f t="array" ref="W2302">IF(LEN(C2302)&gt;0,IFERROR(IF(MATCH(C2302,$C$3:$C2301,0)&gt;0,N2302-INDEX($N$3:N2301,SUMPRODUCT(MAX(ROW($C$3:$C2301)*(C2302=$C$3:$C2301)))-2,1),""),""),"")</f>
        <v/>
      </c>
      <c r="X2302" s="156">
        <f t="shared" ca="1" si="254"/>
        <v>1</v>
      </c>
      <c r="Y2302" s="156">
        <f t="shared" ca="1" si="255"/>
        <v>1</v>
      </c>
    </row>
    <row r="2303" spans="2:25" hidden="1" x14ac:dyDescent="0.25">
      <c r="B2303" s="390" t="str">
        <f>IFERROR(IF(LEN(INDEX(PlansAndNotes!$B$6:$B$2005,ROW(A2303)-ROW($B$3)))=0,"",INDEX(PlansAndNotes!$B$6:$B$2005,ROW(A2303)-ROW($B$3))),"")</f>
        <v/>
      </c>
      <c r="C2303" s="387" t="str">
        <f t="shared" si="256"/>
        <v/>
      </c>
      <c r="D2303" s="361" t="str">
        <f>IFERROR(IF(LEN(C2303)&gt;0,IF(LEN(INDEX(TasksList!$C$6:$C$25,MATCH(C2303,TasksList!$B$6:$B$25,0),1))=0,"",INDEX(TasksList!$C$6:$C$25,MATCH(C2303,TasksList!$B$6:$B$25,0),1)),""),"")</f>
        <v/>
      </c>
      <c r="E2303" s="361" t="str">
        <f>IFERROR(IF(LEN(C2303)&gt;0,IF(LEN(INDEX(TasksList!$F$6:$F$25,MATCH(C2303,TasksList!$B$6:$B$25,0),1))=0,"not set!",INDEX(TasksList!$F$6:$F$25,MATCH(C2303,TasksList!$B$6:$B$25,0),1)),""),"")</f>
        <v/>
      </c>
      <c r="F2303" s="360" t="str">
        <f>IFERROR(IF(LEN(D2303)&gt;0,IF(LEN(INDEX(AdressBook!$D$6:$D$25,MATCH(D2303,AdressBook!$B$6:$B$25,0),1))=0,"",INDEX(AdressBook!$D$6:$D$25,MATCH(D2303,AdressBook!$B$6:$B$25,0),1)),""),"")</f>
        <v/>
      </c>
      <c r="G2303" s="361" t="str">
        <f>IFERROR(IF(LEN(INDEX(PlansAndNotes!$F$6:$F$4005,ROW(B2303)-ROW($C$3)))=0,"",INDEX(PlansAndNotes!$F$6:$F$4005,ROW(B2303)-ROW($C$3))),"")</f>
        <v/>
      </c>
      <c r="H2303" s="361" t="str">
        <f>IFERROR(IF(LEN(C2303)&gt;0,IF(LEN(INDEX(TasksList!$G$6:$G$25,MATCH(C2303,TasksList!$B$6:$B$25,0),1))=0,"",INDEX(TasksList!$G$6:$G$25,MATCH(C2303,TasksList!$B$6:$B$25,0),1)),""),"")</f>
        <v/>
      </c>
      <c r="N2303" s="362" t="str">
        <f>IFERROR(IF(LEN(INDEX(PlansAndNotes!$D$6:$D$4005,ROW(B2303)-ROW($C$3)))=0,"",INDEX(PlansAndNotes!$D$6:$D$4005,ROW(B2303)-ROW($C$3))),"")</f>
        <v/>
      </c>
      <c r="O2303" s="165" t="str">
        <f t="shared" si="251"/>
        <v/>
      </c>
      <c r="P2303" s="363" t="str">
        <f>IFERROR(IF(LEN(INDEX(PlansAndNotes!$E$6:$E$4005,ROW(B2303)-ROW($C$3)))=0,"",INDEX(PlansAndNotes!$E$6:$E$4005,ROW(B2303)-ROW($C$3))),"")</f>
        <v/>
      </c>
      <c r="Q2303" s="363" t="str">
        <f>IFERROR(IF(LEN(INDEX(PlansAndNotes!$G$6:$G$4005,ROW(B2303)-ROW($C$3)))=0,"",INDEX(PlansAndNotes!$G$6:$G$4005,ROW(B2303)-ROW($C$3))),"")</f>
        <v/>
      </c>
      <c r="R2303" s="361" t="str">
        <f>IFERROR(IF(LEN(D2303)&gt;0,IF(LEN(INDEX(AdressBook!$C$6:$C$25,MATCH(D2303,AdressBook!$B$6:$B$25,0),1))=0,"",INDEX(AdressBook!$C$6:$C$25,MATCH(D2303,AdressBook!$B$6:$B$25,0),1)),""),"")</f>
        <v/>
      </c>
      <c r="S2303" s="165">
        <f>IF(LEN(C2303)&gt;0,IFERROR(IF(MATCH(C2303,C2304:$C$4004,0)&gt;0,-1,ROW(S2303)-ROW($S$3)),ROW(S2303)-ROW($S$3)),-1)</f>
        <v>-1</v>
      </c>
      <c r="T2303" s="165">
        <f t="shared" si="252"/>
        <v>0</v>
      </c>
      <c r="U2303" s="165" t="str">
        <f t="shared" si="253"/>
        <v/>
      </c>
      <c r="V2303" s="165" t="str">
        <f>IFERROR(IF(OR(C2303="",S2303&lt;0),"",IF(SUBTOTAL(3,C2303:C2303)=0,-1,SUBTOTAL(3,$C$4:C2303))),"")</f>
        <v/>
      </c>
      <c r="W2303" s="156" t="str">
        <f t="array" ref="W2303">IF(LEN(C2303)&gt;0,IFERROR(IF(MATCH(C2303,$C$3:$C2302,0)&gt;0,N2303-INDEX($N$3:N2302,SUMPRODUCT(MAX(ROW($C$3:$C2302)*(C2303=$C$3:$C2302)))-2,1),""),""),"")</f>
        <v/>
      </c>
      <c r="X2303" s="156">
        <f t="shared" ca="1" si="254"/>
        <v>1</v>
      </c>
      <c r="Y2303" s="156">
        <f t="shared" ca="1" si="255"/>
        <v>1</v>
      </c>
    </row>
    <row r="2304" spans="2:25" hidden="1" x14ac:dyDescent="0.25">
      <c r="B2304" s="390" t="str">
        <f>IFERROR(IF(LEN(INDEX(PlansAndNotes!$B$6:$B$2005,ROW(A2304)-ROW($B$3)))=0,"",INDEX(PlansAndNotes!$B$6:$B$2005,ROW(A2304)-ROW($B$3))),"")</f>
        <v/>
      </c>
      <c r="C2304" s="387" t="str">
        <f t="shared" si="256"/>
        <v/>
      </c>
      <c r="D2304" s="361" t="str">
        <f>IFERROR(IF(LEN(C2304)&gt;0,IF(LEN(INDEX(TasksList!$C$6:$C$25,MATCH(C2304,TasksList!$B$6:$B$25,0),1))=0,"",INDEX(TasksList!$C$6:$C$25,MATCH(C2304,TasksList!$B$6:$B$25,0),1)),""),"")</f>
        <v/>
      </c>
      <c r="E2304" s="361" t="str">
        <f>IFERROR(IF(LEN(C2304)&gt;0,IF(LEN(INDEX(TasksList!$F$6:$F$25,MATCH(C2304,TasksList!$B$6:$B$25,0),1))=0,"not set!",INDEX(TasksList!$F$6:$F$25,MATCH(C2304,TasksList!$B$6:$B$25,0),1)),""),"")</f>
        <v/>
      </c>
      <c r="F2304" s="360" t="str">
        <f>IFERROR(IF(LEN(D2304)&gt;0,IF(LEN(INDEX(AdressBook!$D$6:$D$25,MATCH(D2304,AdressBook!$B$6:$B$25,0),1))=0,"",INDEX(AdressBook!$D$6:$D$25,MATCH(D2304,AdressBook!$B$6:$B$25,0),1)),""),"")</f>
        <v/>
      </c>
      <c r="G2304" s="361" t="str">
        <f>IFERROR(IF(LEN(INDEX(PlansAndNotes!$F$6:$F$4005,ROW(B2304)-ROW($C$3)))=0,"",INDEX(PlansAndNotes!$F$6:$F$4005,ROW(B2304)-ROW($C$3))),"")</f>
        <v/>
      </c>
      <c r="H2304" s="361" t="str">
        <f>IFERROR(IF(LEN(C2304)&gt;0,IF(LEN(INDEX(TasksList!$G$6:$G$25,MATCH(C2304,TasksList!$B$6:$B$25,0),1))=0,"",INDEX(TasksList!$G$6:$G$25,MATCH(C2304,TasksList!$B$6:$B$25,0),1)),""),"")</f>
        <v/>
      </c>
      <c r="N2304" s="362" t="str">
        <f>IFERROR(IF(LEN(INDEX(PlansAndNotes!$D$6:$D$4005,ROW(B2304)-ROW($C$3)))=0,"",INDEX(PlansAndNotes!$D$6:$D$4005,ROW(B2304)-ROW($C$3))),"")</f>
        <v/>
      </c>
      <c r="O2304" s="165" t="str">
        <f t="shared" si="251"/>
        <v/>
      </c>
      <c r="P2304" s="363" t="str">
        <f>IFERROR(IF(LEN(INDEX(PlansAndNotes!$E$6:$E$4005,ROW(B2304)-ROW($C$3)))=0,"",INDEX(PlansAndNotes!$E$6:$E$4005,ROW(B2304)-ROW($C$3))),"")</f>
        <v/>
      </c>
      <c r="Q2304" s="363" t="str">
        <f>IFERROR(IF(LEN(INDEX(PlansAndNotes!$G$6:$G$4005,ROW(B2304)-ROW($C$3)))=0,"",INDEX(PlansAndNotes!$G$6:$G$4005,ROW(B2304)-ROW($C$3))),"")</f>
        <v/>
      </c>
      <c r="R2304" s="361" t="str">
        <f>IFERROR(IF(LEN(D2304)&gt;0,IF(LEN(INDEX(AdressBook!$C$6:$C$25,MATCH(D2304,AdressBook!$B$6:$B$25,0),1))=0,"",INDEX(AdressBook!$C$6:$C$25,MATCH(D2304,AdressBook!$B$6:$B$25,0),1)),""),"")</f>
        <v/>
      </c>
      <c r="S2304" s="165">
        <f>IF(LEN(C2304)&gt;0,IFERROR(IF(MATCH(C2304,C2305:$C$4004,0)&gt;0,-1,ROW(S2304)-ROW($S$3)),ROW(S2304)-ROW($S$3)),-1)</f>
        <v>-1</v>
      </c>
      <c r="T2304" s="165">
        <f t="shared" si="252"/>
        <v>0</v>
      </c>
      <c r="U2304" s="165" t="str">
        <f t="shared" si="253"/>
        <v/>
      </c>
      <c r="V2304" s="165" t="str">
        <f>IFERROR(IF(OR(C2304="",S2304&lt;0),"",IF(SUBTOTAL(3,C2304:C2304)=0,-1,SUBTOTAL(3,$C$4:C2304))),"")</f>
        <v/>
      </c>
      <c r="W2304" s="156" t="str">
        <f t="array" ref="W2304">IF(LEN(C2304)&gt;0,IFERROR(IF(MATCH(C2304,$C$3:$C2303,0)&gt;0,N2304-INDEX($N$3:N2303,SUMPRODUCT(MAX(ROW($C$3:$C2303)*(C2304=$C$3:$C2303)))-2,1),""),""),"")</f>
        <v/>
      </c>
      <c r="X2304" s="156">
        <f t="shared" ca="1" si="254"/>
        <v>1</v>
      </c>
      <c r="Y2304" s="156">
        <f t="shared" ca="1" si="255"/>
        <v>1</v>
      </c>
    </row>
    <row r="2305" spans="2:25" hidden="1" x14ac:dyDescent="0.25">
      <c r="B2305" s="390" t="str">
        <f>IFERROR(IF(LEN(INDEX(PlansAndNotes!$B$6:$B$2005,ROW(A2305)-ROW($B$3)))=0,"",INDEX(PlansAndNotes!$B$6:$B$2005,ROW(A2305)-ROW($B$3))),"")</f>
        <v/>
      </c>
      <c r="C2305" s="387" t="str">
        <f t="shared" si="256"/>
        <v/>
      </c>
      <c r="D2305" s="361" t="str">
        <f>IFERROR(IF(LEN(C2305)&gt;0,IF(LEN(INDEX(TasksList!$C$6:$C$25,MATCH(C2305,TasksList!$B$6:$B$25,0),1))=0,"",INDEX(TasksList!$C$6:$C$25,MATCH(C2305,TasksList!$B$6:$B$25,0),1)),""),"")</f>
        <v/>
      </c>
      <c r="E2305" s="361" t="str">
        <f>IFERROR(IF(LEN(C2305)&gt;0,IF(LEN(INDEX(TasksList!$F$6:$F$25,MATCH(C2305,TasksList!$B$6:$B$25,0),1))=0,"not set!",INDEX(TasksList!$F$6:$F$25,MATCH(C2305,TasksList!$B$6:$B$25,0),1)),""),"")</f>
        <v/>
      </c>
      <c r="F2305" s="360" t="str">
        <f>IFERROR(IF(LEN(D2305)&gt;0,IF(LEN(INDEX(AdressBook!$D$6:$D$25,MATCH(D2305,AdressBook!$B$6:$B$25,0),1))=0,"",INDEX(AdressBook!$D$6:$D$25,MATCH(D2305,AdressBook!$B$6:$B$25,0),1)),""),"")</f>
        <v/>
      </c>
      <c r="G2305" s="361" t="str">
        <f>IFERROR(IF(LEN(INDEX(PlansAndNotes!$F$6:$F$4005,ROW(B2305)-ROW($C$3)))=0,"",INDEX(PlansAndNotes!$F$6:$F$4005,ROW(B2305)-ROW($C$3))),"")</f>
        <v/>
      </c>
      <c r="H2305" s="361" t="str">
        <f>IFERROR(IF(LEN(C2305)&gt;0,IF(LEN(INDEX(TasksList!$G$6:$G$25,MATCH(C2305,TasksList!$B$6:$B$25,0),1))=0,"",INDEX(TasksList!$G$6:$G$25,MATCH(C2305,TasksList!$B$6:$B$25,0),1)),""),"")</f>
        <v/>
      </c>
      <c r="N2305" s="362" t="str">
        <f>IFERROR(IF(LEN(INDEX(PlansAndNotes!$D$6:$D$4005,ROW(B2305)-ROW($C$3)))=0,"",INDEX(PlansAndNotes!$D$6:$D$4005,ROW(B2305)-ROW($C$3))),"")</f>
        <v/>
      </c>
      <c r="O2305" s="165" t="str">
        <f t="shared" si="251"/>
        <v/>
      </c>
      <c r="P2305" s="363" t="str">
        <f>IFERROR(IF(LEN(INDEX(PlansAndNotes!$E$6:$E$4005,ROW(B2305)-ROW($C$3)))=0,"",INDEX(PlansAndNotes!$E$6:$E$4005,ROW(B2305)-ROW($C$3))),"")</f>
        <v/>
      </c>
      <c r="Q2305" s="363" t="str">
        <f>IFERROR(IF(LEN(INDEX(PlansAndNotes!$G$6:$G$4005,ROW(B2305)-ROW($C$3)))=0,"",INDEX(PlansAndNotes!$G$6:$G$4005,ROW(B2305)-ROW($C$3))),"")</f>
        <v/>
      </c>
      <c r="R2305" s="361" t="str">
        <f>IFERROR(IF(LEN(D2305)&gt;0,IF(LEN(INDEX(AdressBook!$C$6:$C$25,MATCH(D2305,AdressBook!$B$6:$B$25,0),1))=0,"",INDEX(AdressBook!$C$6:$C$25,MATCH(D2305,AdressBook!$B$6:$B$25,0),1)),""),"")</f>
        <v/>
      </c>
      <c r="S2305" s="165">
        <f>IF(LEN(C2305)&gt;0,IFERROR(IF(MATCH(C2305,C2306:$C$4004,0)&gt;0,-1,ROW(S2305)-ROW($S$3)),ROW(S2305)-ROW($S$3)),-1)</f>
        <v>-1</v>
      </c>
      <c r="T2305" s="165">
        <f t="shared" si="252"/>
        <v>0</v>
      </c>
      <c r="U2305" s="165" t="str">
        <f t="shared" si="253"/>
        <v/>
      </c>
      <c r="V2305" s="165" t="str">
        <f>IFERROR(IF(OR(C2305="",S2305&lt;0),"",IF(SUBTOTAL(3,C2305:C2305)=0,-1,SUBTOTAL(3,$C$4:C2305))),"")</f>
        <v/>
      </c>
      <c r="W2305" s="156" t="str">
        <f t="array" ref="W2305">IF(LEN(C2305)&gt;0,IFERROR(IF(MATCH(C2305,$C$3:$C2304,0)&gt;0,N2305-INDEX($N$3:N2304,SUMPRODUCT(MAX(ROW($C$3:$C2304)*(C2305=$C$3:$C2304)))-2,1),""),""),"")</f>
        <v/>
      </c>
      <c r="X2305" s="156">
        <f t="shared" ca="1" si="254"/>
        <v>1</v>
      </c>
      <c r="Y2305" s="156">
        <f t="shared" ca="1" si="255"/>
        <v>1</v>
      </c>
    </row>
    <row r="2306" spans="2:25" hidden="1" x14ac:dyDescent="0.25">
      <c r="B2306" s="390" t="str">
        <f>IFERROR(IF(LEN(INDEX(PlansAndNotes!$B$6:$B$2005,ROW(A2306)-ROW($B$3)))=0,"",INDEX(PlansAndNotes!$B$6:$B$2005,ROW(A2306)-ROW($B$3))),"")</f>
        <v/>
      </c>
      <c r="C2306" s="387" t="str">
        <f t="shared" si="256"/>
        <v/>
      </c>
      <c r="D2306" s="361" t="str">
        <f>IFERROR(IF(LEN(C2306)&gt;0,IF(LEN(INDEX(TasksList!$C$6:$C$25,MATCH(C2306,TasksList!$B$6:$B$25,0),1))=0,"",INDEX(TasksList!$C$6:$C$25,MATCH(C2306,TasksList!$B$6:$B$25,0),1)),""),"")</f>
        <v/>
      </c>
      <c r="E2306" s="361" t="str">
        <f>IFERROR(IF(LEN(C2306)&gt;0,IF(LEN(INDEX(TasksList!$F$6:$F$25,MATCH(C2306,TasksList!$B$6:$B$25,0),1))=0,"not set!",INDEX(TasksList!$F$6:$F$25,MATCH(C2306,TasksList!$B$6:$B$25,0),1)),""),"")</f>
        <v/>
      </c>
      <c r="F2306" s="360" t="str">
        <f>IFERROR(IF(LEN(D2306)&gt;0,IF(LEN(INDEX(AdressBook!$D$6:$D$25,MATCH(D2306,AdressBook!$B$6:$B$25,0),1))=0,"",INDEX(AdressBook!$D$6:$D$25,MATCH(D2306,AdressBook!$B$6:$B$25,0),1)),""),"")</f>
        <v/>
      </c>
      <c r="G2306" s="361" t="str">
        <f>IFERROR(IF(LEN(INDEX(PlansAndNotes!$F$6:$F$4005,ROW(B2306)-ROW($C$3)))=0,"",INDEX(PlansAndNotes!$F$6:$F$4005,ROW(B2306)-ROW($C$3))),"")</f>
        <v/>
      </c>
      <c r="H2306" s="361" t="str">
        <f>IFERROR(IF(LEN(C2306)&gt;0,IF(LEN(INDEX(TasksList!$G$6:$G$25,MATCH(C2306,TasksList!$B$6:$B$25,0),1))=0,"",INDEX(TasksList!$G$6:$G$25,MATCH(C2306,TasksList!$B$6:$B$25,0),1)),""),"")</f>
        <v/>
      </c>
      <c r="N2306" s="362" t="str">
        <f>IFERROR(IF(LEN(INDEX(PlansAndNotes!$D$6:$D$4005,ROW(B2306)-ROW($C$3)))=0,"",INDEX(PlansAndNotes!$D$6:$D$4005,ROW(B2306)-ROW($C$3))),"")</f>
        <v/>
      </c>
      <c r="O2306" s="165" t="str">
        <f t="shared" si="251"/>
        <v/>
      </c>
      <c r="P2306" s="363" t="str">
        <f>IFERROR(IF(LEN(INDEX(PlansAndNotes!$E$6:$E$4005,ROW(B2306)-ROW($C$3)))=0,"",INDEX(PlansAndNotes!$E$6:$E$4005,ROW(B2306)-ROW($C$3))),"")</f>
        <v/>
      </c>
      <c r="Q2306" s="363" t="str">
        <f>IFERROR(IF(LEN(INDEX(PlansAndNotes!$G$6:$G$4005,ROW(B2306)-ROW($C$3)))=0,"",INDEX(PlansAndNotes!$G$6:$G$4005,ROW(B2306)-ROW($C$3))),"")</f>
        <v/>
      </c>
      <c r="R2306" s="361" t="str">
        <f>IFERROR(IF(LEN(D2306)&gt;0,IF(LEN(INDEX(AdressBook!$C$6:$C$25,MATCH(D2306,AdressBook!$B$6:$B$25,0),1))=0,"",INDEX(AdressBook!$C$6:$C$25,MATCH(D2306,AdressBook!$B$6:$B$25,0),1)),""),"")</f>
        <v/>
      </c>
      <c r="S2306" s="165">
        <f>IF(LEN(C2306)&gt;0,IFERROR(IF(MATCH(C2306,C2307:$C$4004,0)&gt;0,-1,ROW(S2306)-ROW($S$3)),ROW(S2306)-ROW($S$3)),-1)</f>
        <v>-1</v>
      </c>
      <c r="T2306" s="165">
        <f t="shared" si="252"/>
        <v>0</v>
      </c>
      <c r="U2306" s="165" t="str">
        <f t="shared" si="253"/>
        <v/>
      </c>
      <c r="V2306" s="165" t="str">
        <f>IFERROR(IF(OR(C2306="",S2306&lt;0),"",IF(SUBTOTAL(3,C2306:C2306)=0,-1,SUBTOTAL(3,$C$4:C2306))),"")</f>
        <v/>
      </c>
      <c r="W2306" s="156" t="str">
        <f t="array" ref="W2306">IF(LEN(C2306)&gt;0,IFERROR(IF(MATCH(C2306,$C$3:$C2305,0)&gt;0,N2306-INDEX($N$3:N2305,SUMPRODUCT(MAX(ROW($C$3:$C2305)*(C2306=$C$3:$C2305)))-2,1),""),""),"")</f>
        <v/>
      </c>
      <c r="X2306" s="156">
        <f t="shared" ca="1" si="254"/>
        <v>1</v>
      </c>
      <c r="Y2306" s="156">
        <f t="shared" ca="1" si="255"/>
        <v>1</v>
      </c>
    </row>
    <row r="2307" spans="2:25" hidden="1" x14ac:dyDescent="0.25">
      <c r="B2307" s="390" t="str">
        <f>IFERROR(IF(LEN(INDEX(PlansAndNotes!$B$6:$B$2005,ROW(A2307)-ROW($B$3)))=0,"",INDEX(PlansAndNotes!$B$6:$B$2005,ROW(A2307)-ROW($B$3))),"")</f>
        <v/>
      </c>
      <c r="C2307" s="387" t="str">
        <f t="shared" si="256"/>
        <v/>
      </c>
      <c r="D2307" s="361" t="str">
        <f>IFERROR(IF(LEN(C2307)&gt;0,IF(LEN(INDEX(TasksList!$C$6:$C$25,MATCH(C2307,TasksList!$B$6:$B$25,0),1))=0,"",INDEX(TasksList!$C$6:$C$25,MATCH(C2307,TasksList!$B$6:$B$25,0),1)),""),"")</f>
        <v/>
      </c>
      <c r="E2307" s="361" t="str">
        <f>IFERROR(IF(LEN(C2307)&gt;0,IF(LEN(INDEX(TasksList!$F$6:$F$25,MATCH(C2307,TasksList!$B$6:$B$25,0),1))=0,"not set!",INDEX(TasksList!$F$6:$F$25,MATCH(C2307,TasksList!$B$6:$B$25,0),1)),""),"")</f>
        <v/>
      </c>
      <c r="F2307" s="360" t="str">
        <f>IFERROR(IF(LEN(D2307)&gt;0,IF(LEN(INDEX(AdressBook!$D$6:$D$25,MATCH(D2307,AdressBook!$B$6:$B$25,0),1))=0,"",INDEX(AdressBook!$D$6:$D$25,MATCH(D2307,AdressBook!$B$6:$B$25,0),1)),""),"")</f>
        <v/>
      </c>
      <c r="G2307" s="361" t="str">
        <f>IFERROR(IF(LEN(INDEX(PlansAndNotes!$F$6:$F$4005,ROW(B2307)-ROW($C$3)))=0,"",INDEX(PlansAndNotes!$F$6:$F$4005,ROW(B2307)-ROW($C$3))),"")</f>
        <v/>
      </c>
      <c r="H2307" s="361" t="str">
        <f>IFERROR(IF(LEN(C2307)&gt;0,IF(LEN(INDEX(TasksList!$G$6:$G$25,MATCH(C2307,TasksList!$B$6:$B$25,0),1))=0,"",INDEX(TasksList!$G$6:$G$25,MATCH(C2307,TasksList!$B$6:$B$25,0),1)),""),"")</f>
        <v/>
      </c>
      <c r="N2307" s="362" t="str">
        <f>IFERROR(IF(LEN(INDEX(PlansAndNotes!$D$6:$D$4005,ROW(B2307)-ROW($C$3)))=0,"",INDEX(PlansAndNotes!$D$6:$D$4005,ROW(B2307)-ROW($C$3))),"")</f>
        <v/>
      </c>
      <c r="O2307" s="165" t="str">
        <f t="shared" si="251"/>
        <v/>
      </c>
      <c r="P2307" s="363" t="str">
        <f>IFERROR(IF(LEN(INDEX(PlansAndNotes!$E$6:$E$4005,ROW(B2307)-ROW($C$3)))=0,"",INDEX(PlansAndNotes!$E$6:$E$4005,ROW(B2307)-ROW($C$3))),"")</f>
        <v/>
      </c>
      <c r="Q2307" s="363" t="str">
        <f>IFERROR(IF(LEN(INDEX(PlansAndNotes!$G$6:$G$4005,ROW(B2307)-ROW($C$3)))=0,"",INDEX(PlansAndNotes!$G$6:$G$4005,ROW(B2307)-ROW($C$3))),"")</f>
        <v/>
      </c>
      <c r="R2307" s="361" t="str">
        <f>IFERROR(IF(LEN(D2307)&gt;0,IF(LEN(INDEX(AdressBook!$C$6:$C$25,MATCH(D2307,AdressBook!$B$6:$B$25,0),1))=0,"",INDEX(AdressBook!$C$6:$C$25,MATCH(D2307,AdressBook!$B$6:$B$25,0),1)),""),"")</f>
        <v/>
      </c>
      <c r="S2307" s="165">
        <f>IF(LEN(C2307)&gt;0,IFERROR(IF(MATCH(C2307,C2308:$C$4004,0)&gt;0,-1,ROW(S2307)-ROW($S$3)),ROW(S2307)-ROW($S$3)),-1)</f>
        <v>-1</v>
      </c>
      <c r="T2307" s="165">
        <f t="shared" si="252"/>
        <v>0</v>
      </c>
      <c r="U2307" s="165" t="str">
        <f t="shared" si="253"/>
        <v/>
      </c>
      <c r="V2307" s="165" t="str">
        <f>IFERROR(IF(OR(C2307="",S2307&lt;0),"",IF(SUBTOTAL(3,C2307:C2307)=0,-1,SUBTOTAL(3,$C$4:C2307))),"")</f>
        <v/>
      </c>
      <c r="W2307" s="156" t="str">
        <f t="array" ref="W2307">IF(LEN(C2307)&gt;0,IFERROR(IF(MATCH(C2307,$C$3:$C2306,0)&gt;0,N2307-INDEX($N$3:N2306,SUMPRODUCT(MAX(ROW($C$3:$C2306)*(C2307=$C$3:$C2306)))-2,1),""),""),"")</f>
        <v/>
      </c>
      <c r="X2307" s="156">
        <f t="shared" ca="1" si="254"/>
        <v>1</v>
      </c>
      <c r="Y2307" s="156">
        <f t="shared" ca="1" si="255"/>
        <v>1</v>
      </c>
    </row>
    <row r="2308" spans="2:25" hidden="1" x14ac:dyDescent="0.25">
      <c r="B2308" s="390" t="str">
        <f>IFERROR(IF(LEN(INDEX(PlansAndNotes!$B$6:$B$2005,ROW(A2308)-ROW($B$3)))=0,"",INDEX(PlansAndNotes!$B$6:$B$2005,ROW(A2308)-ROW($B$3))),"")</f>
        <v/>
      </c>
      <c r="C2308" s="387" t="str">
        <f t="shared" si="256"/>
        <v/>
      </c>
      <c r="D2308" s="361" t="str">
        <f>IFERROR(IF(LEN(C2308)&gt;0,IF(LEN(INDEX(TasksList!$C$6:$C$25,MATCH(C2308,TasksList!$B$6:$B$25,0),1))=0,"",INDEX(TasksList!$C$6:$C$25,MATCH(C2308,TasksList!$B$6:$B$25,0),1)),""),"")</f>
        <v/>
      </c>
      <c r="E2308" s="361" t="str">
        <f>IFERROR(IF(LEN(C2308)&gt;0,IF(LEN(INDEX(TasksList!$F$6:$F$25,MATCH(C2308,TasksList!$B$6:$B$25,0),1))=0,"not set!",INDEX(TasksList!$F$6:$F$25,MATCH(C2308,TasksList!$B$6:$B$25,0),1)),""),"")</f>
        <v/>
      </c>
      <c r="F2308" s="360" t="str">
        <f>IFERROR(IF(LEN(D2308)&gt;0,IF(LEN(INDEX(AdressBook!$D$6:$D$25,MATCH(D2308,AdressBook!$B$6:$B$25,0),1))=0,"",INDEX(AdressBook!$D$6:$D$25,MATCH(D2308,AdressBook!$B$6:$B$25,0),1)),""),"")</f>
        <v/>
      </c>
      <c r="G2308" s="361" t="str">
        <f>IFERROR(IF(LEN(INDEX(PlansAndNotes!$F$6:$F$4005,ROW(B2308)-ROW($C$3)))=0,"",INDEX(PlansAndNotes!$F$6:$F$4005,ROW(B2308)-ROW($C$3))),"")</f>
        <v/>
      </c>
      <c r="H2308" s="361" t="str">
        <f>IFERROR(IF(LEN(C2308)&gt;0,IF(LEN(INDEX(TasksList!$G$6:$G$25,MATCH(C2308,TasksList!$B$6:$B$25,0),1))=0,"",INDEX(TasksList!$G$6:$G$25,MATCH(C2308,TasksList!$B$6:$B$25,0),1)),""),"")</f>
        <v/>
      </c>
      <c r="N2308" s="362" t="str">
        <f>IFERROR(IF(LEN(INDEX(PlansAndNotes!$D$6:$D$4005,ROW(B2308)-ROW($C$3)))=0,"",INDEX(PlansAndNotes!$D$6:$D$4005,ROW(B2308)-ROW($C$3))),"")</f>
        <v/>
      </c>
      <c r="O2308" s="165" t="str">
        <f t="shared" ref="O2308:O2371" si="257">IF(LEN(B2308)&gt;0,RIGHT(B2308,LEN(B2308)-SEARCH(" - ",B2308)-2),"")</f>
        <v/>
      </c>
      <c r="P2308" s="363" t="str">
        <f>IFERROR(IF(LEN(INDEX(PlansAndNotes!$E$6:$E$4005,ROW(B2308)-ROW($C$3)))=0,"",INDEX(PlansAndNotes!$E$6:$E$4005,ROW(B2308)-ROW($C$3))),"")</f>
        <v/>
      </c>
      <c r="Q2308" s="363" t="str">
        <f>IFERROR(IF(LEN(INDEX(PlansAndNotes!$G$6:$G$4005,ROW(B2308)-ROW($C$3)))=0,"",INDEX(PlansAndNotes!$G$6:$G$4005,ROW(B2308)-ROW($C$3))),"")</f>
        <v/>
      </c>
      <c r="R2308" s="361" t="str">
        <f>IFERROR(IF(LEN(D2308)&gt;0,IF(LEN(INDEX(AdressBook!$C$6:$C$25,MATCH(D2308,AdressBook!$B$6:$B$25,0),1))=0,"",INDEX(AdressBook!$C$6:$C$25,MATCH(D2308,AdressBook!$B$6:$B$25,0),1)),""),"")</f>
        <v/>
      </c>
      <c r="S2308" s="165">
        <f>IF(LEN(C2308)&gt;0,IFERROR(IF(MATCH(C2308,C2309:$C$4004,0)&gt;0,-1,ROW(S2308)-ROW($S$3)),ROW(S2308)-ROW($S$3)),-1)</f>
        <v>-1</v>
      </c>
      <c r="T2308" s="165">
        <f t="shared" ref="T2308:T2371" si="258">IF(OR(taskRange="All tasks (all stages)",taskRange=""),ROW(T2308)-ROW($T$3),IF(S2308&gt;0,ROW(T2308)-ROW($T$3),0))*IF(OR(calendarSalesmen="",calendarSalesmen="All salesmen"),1,IF(calendarSalesmen=G2308,1,0))*IF(OR(calendarStage="",calendarStage="All Stages"),1,IF(calendarStage=P2308,1,0))</f>
        <v>0</v>
      </c>
      <c r="U2308" s="165" t="str">
        <f t="shared" ref="U2308:U2371" si="259">IF(S2308&gt;0,P2308,"")</f>
        <v/>
      </c>
      <c r="V2308" s="165" t="str">
        <f>IFERROR(IF(OR(C2308="",S2308&lt;0),"",IF(SUBTOTAL(3,C2308:C2308)=0,-1,SUBTOTAL(3,$C$4:C2308))),"")</f>
        <v/>
      </c>
      <c r="W2308" s="156" t="str">
        <f t="array" ref="W2308">IF(LEN(C2308)&gt;0,IFERROR(IF(MATCH(C2308,$C$3:$C2307,0)&gt;0,N2308-INDEX($N$3:N2307,SUMPRODUCT(MAX(ROW($C$3:$C2307)*(C2308=$C$3:$C2307)))-2,1),""),""),"")</f>
        <v/>
      </c>
      <c r="X2308" s="156">
        <f t="shared" ca="1" si="254"/>
        <v>1</v>
      </c>
      <c r="Y2308" s="156">
        <f t="shared" ca="1" si="255"/>
        <v>1</v>
      </c>
    </row>
    <row r="2309" spans="2:25" hidden="1" x14ac:dyDescent="0.25">
      <c r="B2309" s="390" t="str">
        <f>IFERROR(IF(LEN(INDEX(PlansAndNotes!$B$6:$B$2005,ROW(A2309)-ROW($B$3)))=0,"",INDEX(PlansAndNotes!$B$6:$B$2005,ROW(A2309)-ROW($B$3))),"")</f>
        <v/>
      </c>
      <c r="C2309" s="387" t="str">
        <f t="shared" si="256"/>
        <v/>
      </c>
      <c r="D2309" s="361" t="str">
        <f>IFERROR(IF(LEN(C2309)&gt;0,IF(LEN(INDEX(TasksList!$C$6:$C$25,MATCH(C2309,TasksList!$B$6:$B$25,0),1))=0,"",INDEX(TasksList!$C$6:$C$25,MATCH(C2309,TasksList!$B$6:$B$25,0),1)),""),"")</f>
        <v/>
      </c>
      <c r="E2309" s="361" t="str">
        <f>IFERROR(IF(LEN(C2309)&gt;0,IF(LEN(INDEX(TasksList!$F$6:$F$25,MATCH(C2309,TasksList!$B$6:$B$25,0),1))=0,"not set!",INDEX(TasksList!$F$6:$F$25,MATCH(C2309,TasksList!$B$6:$B$25,0),1)),""),"")</f>
        <v/>
      </c>
      <c r="F2309" s="360" t="str">
        <f>IFERROR(IF(LEN(D2309)&gt;0,IF(LEN(INDEX(AdressBook!$D$6:$D$25,MATCH(D2309,AdressBook!$B$6:$B$25,0),1))=0,"",INDEX(AdressBook!$D$6:$D$25,MATCH(D2309,AdressBook!$B$6:$B$25,0),1)),""),"")</f>
        <v/>
      </c>
      <c r="G2309" s="361" t="str">
        <f>IFERROR(IF(LEN(INDEX(PlansAndNotes!$F$6:$F$4005,ROW(B2309)-ROW($C$3)))=0,"",INDEX(PlansAndNotes!$F$6:$F$4005,ROW(B2309)-ROW($C$3))),"")</f>
        <v/>
      </c>
      <c r="H2309" s="361" t="str">
        <f>IFERROR(IF(LEN(C2309)&gt;0,IF(LEN(INDEX(TasksList!$G$6:$G$25,MATCH(C2309,TasksList!$B$6:$B$25,0),1))=0,"",INDEX(TasksList!$G$6:$G$25,MATCH(C2309,TasksList!$B$6:$B$25,0),1)),""),"")</f>
        <v/>
      </c>
      <c r="N2309" s="362" t="str">
        <f>IFERROR(IF(LEN(INDEX(PlansAndNotes!$D$6:$D$4005,ROW(B2309)-ROW($C$3)))=0,"",INDEX(PlansAndNotes!$D$6:$D$4005,ROW(B2309)-ROW($C$3))),"")</f>
        <v/>
      </c>
      <c r="O2309" s="165" t="str">
        <f t="shared" si="257"/>
        <v/>
      </c>
      <c r="P2309" s="363" t="str">
        <f>IFERROR(IF(LEN(INDEX(PlansAndNotes!$E$6:$E$4005,ROW(B2309)-ROW($C$3)))=0,"",INDEX(PlansAndNotes!$E$6:$E$4005,ROW(B2309)-ROW($C$3))),"")</f>
        <v/>
      </c>
      <c r="Q2309" s="363" t="str">
        <f>IFERROR(IF(LEN(INDEX(PlansAndNotes!$G$6:$G$4005,ROW(B2309)-ROW($C$3)))=0,"",INDEX(PlansAndNotes!$G$6:$G$4005,ROW(B2309)-ROW($C$3))),"")</f>
        <v/>
      </c>
      <c r="R2309" s="361" t="str">
        <f>IFERROR(IF(LEN(D2309)&gt;0,IF(LEN(INDEX(AdressBook!$C$6:$C$25,MATCH(D2309,AdressBook!$B$6:$B$25,0),1))=0,"",INDEX(AdressBook!$C$6:$C$25,MATCH(D2309,AdressBook!$B$6:$B$25,0),1)),""),"")</f>
        <v/>
      </c>
      <c r="S2309" s="165">
        <f>IF(LEN(C2309)&gt;0,IFERROR(IF(MATCH(C2309,C2310:$C$4004,0)&gt;0,-1,ROW(S2309)-ROW($S$3)),ROW(S2309)-ROW($S$3)),-1)</f>
        <v>-1</v>
      </c>
      <c r="T2309" s="165">
        <f t="shared" si="258"/>
        <v>0</v>
      </c>
      <c r="U2309" s="165" t="str">
        <f t="shared" si="259"/>
        <v/>
      </c>
      <c r="V2309" s="165" t="str">
        <f>IFERROR(IF(OR(C2309="",S2309&lt;0),"",IF(SUBTOTAL(3,C2309:C2309)=0,-1,SUBTOTAL(3,$C$4:C2309))),"")</f>
        <v/>
      </c>
      <c r="W2309" s="156" t="str">
        <f t="array" ref="W2309">IF(LEN(C2309)&gt;0,IFERROR(IF(MATCH(C2309,$C$3:$C2308,0)&gt;0,N2309-INDEX($N$3:N2308,SUMPRODUCT(MAX(ROW($C$3:$C2308)*(C2309=$C$3:$C2308)))-2,1),""),""),"")</f>
        <v/>
      </c>
      <c r="X2309" s="156">
        <f t="shared" ref="X2309:X2372" ca="1" si="260">IFERROR(IF($X$2="",1,IF(AND(N2309&lt;=TODAY(),N2309+$X$2&gt;=TODAY()),1,0)),"")</f>
        <v>1</v>
      </c>
      <c r="Y2309" s="156">
        <f t="shared" ref="Y2309:Y2372" ca="1" si="261">IFERROR(IF($Y$2="",1,IF(AND(N2309&lt;=TODAY(),N2309+$Y$2&gt;=TODAY()),1,0)),"")</f>
        <v>1</v>
      </c>
    </row>
    <row r="2310" spans="2:25" hidden="1" x14ac:dyDescent="0.25">
      <c r="B2310" s="390" t="str">
        <f>IFERROR(IF(LEN(INDEX(PlansAndNotes!$B$6:$B$2005,ROW(A2310)-ROW($B$3)))=0,"",INDEX(PlansAndNotes!$B$6:$B$2005,ROW(A2310)-ROW($B$3))),"")</f>
        <v/>
      </c>
      <c r="C2310" s="387" t="str">
        <f t="shared" si="256"/>
        <v/>
      </c>
      <c r="D2310" s="361" t="str">
        <f>IFERROR(IF(LEN(C2310)&gt;0,IF(LEN(INDEX(TasksList!$C$6:$C$25,MATCH(C2310,TasksList!$B$6:$B$25,0),1))=0,"",INDEX(TasksList!$C$6:$C$25,MATCH(C2310,TasksList!$B$6:$B$25,0),1)),""),"")</f>
        <v/>
      </c>
      <c r="E2310" s="361" t="str">
        <f>IFERROR(IF(LEN(C2310)&gt;0,IF(LEN(INDEX(TasksList!$F$6:$F$25,MATCH(C2310,TasksList!$B$6:$B$25,0),1))=0,"not set!",INDEX(TasksList!$F$6:$F$25,MATCH(C2310,TasksList!$B$6:$B$25,0),1)),""),"")</f>
        <v/>
      </c>
      <c r="F2310" s="360" t="str">
        <f>IFERROR(IF(LEN(D2310)&gt;0,IF(LEN(INDEX(AdressBook!$D$6:$D$25,MATCH(D2310,AdressBook!$B$6:$B$25,0),1))=0,"",INDEX(AdressBook!$D$6:$D$25,MATCH(D2310,AdressBook!$B$6:$B$25,0),1)),""),"")</f>
        <v/>
      </c>
      <c r="G2310" s="361" t="str">
        <f>IFERROR(IF(LEN(INDEX(PlansAndNotes!$F$6:$F$4005,ROW(B2310)-ROW($C$3)))=0,"",INDEX(PlansAndNotes!$F$6:$F$4005,ROW(B2310)-ROW($C$3))),"")</f>
        <v/>
      </c>
      <c r="H2310" s="361" t="str">
        <f>IFERROR(IF(LEN(C2310)&gt;0,IF(LEN(INDEX(TasksList!$G$6:$G$25,MATCH(C2310,TasksList!$B$6:$B$25,0),1))=0,"",INDEX(TasksList!$G$6:$G$25,MATCH(C2310,TasksList!$B$6:$B$25,0),1)),""),"")</f>
        <v/>
      </c>
      <c r="N2310" s="362" t="str">
        <f>IFERROR(IF(LEN(INDEX(PlansAndNotes!$D$6:$D$4005,ROW(B2310)-ROW($C$3)))=0,"",INDEX(PlansAndNotes!$D$6:$D$4005,ROW(B2310)-ROW($C$3))),"")</f>
        <v/>
      </c>
      <c r="O2310" s="165" t="str">
        <f t="shared" si="257"/>
        <v/>
      </c>
      <c r="P2310" s="363" t="str">
        <f>IFERROR(IF(LEN(INDEX(PlansAndNotes!$E$6:$E$4005,ROW(B2310)-ROW($C$3)))=0,"",INDEX(PlansAndNotes!$E$6:$E$4005,ROW(B2310)-ROW($C$3))),"")</f>
        <v/>
      </c>
      <c r="Q2310" s="363" t="str">
        <f>IFERROR(IF(LEN(INDEX(PlansAndNotes!$G$6:$G$4005,ROW(B2310)-ROW($C$3)))=0,"",INDEX(PlansAndNotes!$G$6:$G$4005,ROW(B2310)-ROW($C$3))),"")</f>
        <v/>
      </c>
      <c r="R2310" s="361" t="str">
        <f>IFERROR(IF(LEN(D2310)&gt;0,IF(LEN(INDEX(AdressBook!$C$6:$C$25,MATCH(D2310,AdressBook!$B$6:$B$25,0),1))=0,"",INDEX(AdressBook!$C$6:$C$25,MATCH(D2310,AdressBook!$B$6:$B$25,0),1)),""),"")</f>
        <v/>
      </c>
      <c r="S2310" s="165">
        <f>IF(LEN(C2310)&gt;0,IFERROR(IF(MATCH(C2310,C2311:$C$4004,0)&gt;0,-1,ROW(S2310)-ROW($S$3)),ROW(S2310)-ROW($S$3)),-1)</f>
        <v>-1</v>
      </c>
      <c r="T2310" s="165">
        <f t="shared" si="258"/>
        <v>0</v>
      </c>
      <c r="U2310" s="165" t="str">
        <f t="shared" si="259"/>
        <v/>
      </c>
      <c r="V2310" s="165" t="str">
        <f>IFERROR(IF(OR(C2310="",S2310&lt;0),"",IF(SUBTOTAL(3,C2310:C2310)=0,-1,SUBTOTAL(3,$C$4:C2310))),"")</f>
        <v/>
      </c>
      <c r="W2310" s="156" t="str">
        <f t="array" ref="W2310">IF(LEN(C2310)&gt;0,IFERROR(IF(MATCH(C2310,$C$3:$C2309,0)&gt;0,N2310-INDEX($N$3:N2309,SUMPRODUCT(MAX(ROW($C$3:$C2309)*(C2310=$C$3:$C2309)))-2,1),""),""),"")</f>
        <v/>
      </c>
      <c r="X2310" s="156">
        <f t="shared" ca="1" si="260"/>
        <v>1</v>
      </c>
      <c r="Y2310" s="156">
        <f t="shared" ca="1" si="261"/>
        <v>1</v>
      </c>
    </row>
    <row r="2311" spans="2:25" hidden="1" x14ac:dyDescent="0.25">
      <c r="B2311" s="390" t="str">
        <f>IFERROR(IF(LEN(INDEX(PlansAndNotes!$B$6:$B$2005,ROW(A2311)-ROW($B$3)))=0,"",INDEX(PlansAndNotes!$B$6:$B$2005,ROW(A2311)-ROW($B$3))),"")</f>
        <v/>
      </c>
      <c r="C2311" s="387" t="str">
        <f t="shared" si="256"/>
        <v/>
      </c>
      <c r="D2311" s="361" t="str">
        <f>IFERROR(IF(LEN(C2311)&gt;0,IF(LEN(INDEX(TasksList!$C$6:$C$25,MATCH(C2311,TasksList!$B$6:$B$25,0),1))=0,"",INDEX(TasksList!$C$6:$C$25,MATCH(C2311,TasksList!$B$6:$B$25,0),1)),""),"")</f>
        <v/>
      </c>
      <c r="E2311" s="361" t="str">
        <f>IFERROR(IF(LEN(C2311)&gt;0,IF(LEN(INDEX(TasksList!$F$6:$F$25,MATCH(C2311,TasksList!$B$6:$B$25,0),1))=0,"not set!",INDEX(TasksList!$F$6:$F$25,MATCH(C2311,TasksList!$B$6:$B$25,0),1)),""),"")</f>
        <v/>
      </c>
      <c r="F2311" s="360" t="str">
        <f>IFERROR(IF(LEN(D2311)&gt;0,IF(LEN(INDEX(AdressBook!$D$6:$D$25,MATCH(D2311,AdressBook!$B$6:$B$25,0),1))=0,"",INDEX(AdressBook!$D$6:$D$25,MATCH(D2311,AdressBook!$B$6:$B$25,0),1)),""),"")</f>
        <v/>
      </c>
      <c r="G2311" s="361" t="str">
        <f>IFERROR(IF(LEN(INDEX(PlansAndNotes!$F$6:$F$4005,ROW(B2311)-ROW($C$3)))=0,"",INDEX(PlansAndNotes!$F$6:$F$4005,ROW(B2311)-ROW($C$3))),"")</f>
        <v/>
      </c>
      <c r="H2311" s="361" t="str">
        <f>IFERROR(IF(LEN(C2311)&gt;0,IF(LEN(INDEX(TasksList!$G$6:$G$25,MATCH(C2311,TasksList!$B$6:$B$25,0),1))=0,"",INDEX(TasksList!$G$6:$G$25,MATCH(C2311,TasksList!$B$6:$B$25,0),1)),""),"")</f>
        <v/>
      </c>
      <c r="N2311" s="362" t="str">
        <f>IFERROR(IF(LEN(INDEX(PlansAndNotes!$D$6:$D$4005,ROW(B2311)-ROW($C$3)))=0,"",INDEX(PlansAndNotes!$D$6:$D$4005,ROW(B2311)-ROW($C$3))),"")</f>
        <v/>
      </c>
      <c r="O2311" s="165" t="str">
        <f t="shared" si="257"/>
        <v/>
      </c>
      <c r="P2311" s="363" t="str">
        <f>IFERROR(IF(LEN(INDEX(PlansAndNotes!$E$6:$E$4005,ROW(B2311)-ROW($C$3)))=0,"",INDEX(PlansAndNotes!$E$6:$E$4005,ROW(B2311)-ROW($C$3))),"")</f>
        <v/>
      </c>
      <c r="Q2311" s="363" t="str">
        <f>IFERROR(IF(LEN(INDEX(PlansAndNotes!$G$6:$G$4005,ROW(B2311)-ROW($C$3)))=0,"",INDEX(PlansAndNotes!$G$6:$G$4005,ROW(B2311)-ROW($C$3))),"")</f>
        <v/>
      </c>
      <c r="R2311" s="361" t="str">
        <f>IFERROR(IF(LEN(D2311)&gt;0,IF(LEN(INDEX(AdressBook!$C$6:$C$25,MATCH(D2311,AdressBook!$B$6:$B$25,0),1))=0,"",INDEX(AdressBook!$C$6:$C$25,MATCH(D2311,AdressBook!$B$6:$B$25,0),1)),""),"")</f>
        <v/>
      </c>
      <c r="S2311" s="165">
        <f>IF(LEN(C2311)&gt;0,IFERROR(IF(MATCH(C2311,C2312:$C$4004,0)&gt;0,-1,ROW(S2311)-ROW($S$3)),ROW(S2311)-ROW($S$3)),-1)</f>
        <v>-1</v>
      </c>
      <c r="T2311" s="165">
        <f t="shared" si="258"/>
        <v>0</v>
      </c>
      <c r="U2311" s="165" t="str">
        <f t="shared" si="259"/>
        <v/>
      </c>
      <c r="V2311" s="165" t="str">
        <f>IFERROR(IF(OR(C2311="",S2311&lt;0),"",IF(SUBTOTAL(3,C2311:C2311)=0,-1,SUBTOTAL(3,$C$4:C2311))),"")</f>
        <v/>
      </c>
      <c r="W2311" s="156" t="str">
        <f t="array" ref="W2311">IF(LEN(C2311)&gt;0,IFERROR(IF(MATCH(C2311,$C$3:$C2310,0)&gt;0,N2311-INDEX($N$3:N2310,SUMPRODUCT(MAX(ROW($C$3:$C2310)*(C2311=$C$3:$C2310)))-2,1),""),""),"")</f>
        <v/>
      </c>
      <c r="X2311" s="156">
        <f t="shared" ca="1" si="260"/>
        <v>1</v>
      </c>
      <c r="Y2311" s="156">
        <f t="shared" ca="1" si="261"/>
        <v>1</v>
      </c>
    </row>
    <row r="2312" spans="2:25" hidden="1" x14ac:dyDescent="0.25">
      <c r="B2312" s="390" t="str">
        <f>IFERROR(IF(LEN(INDEX(PlansAndNotes!$B$6:$B$2005,ROW(A2312)-ROW($B$3)))=0,"",INDEX(PlansAndNotes!$B$6:$B$2005,ROW(A2312)-ROW($B$3))),"")</f>
        <v/>
      </c>
      <c r="C2312" s="387" t="str">
        <f t="shared" si="256"/>
        <v/>
      </c>
      <c r="D2312" s="361" t="str">
        <f>IFERROR(IF(LEN(C2312)&gt;0,IF(LEN(INDEX(TasksList!$C$6:$C$25,MATCH(C2312,TasksList!$B$6:$B$25,0),1))=0,"",INDEX(TasksList!$C$6:$C$25,MATCH(C2312,TasksList!$B$6:$B$25,0),1)),""),"")</f>
        <v/>
      </c>
      <c r="E2312" s="361" t="str">
        <f>IFERROR(IF(LEN(C2312)&gt;0,IF(LEN(INDEX(TasksList!$F$6:$F$25,MATCH(C2312,TasksList!$B$6:$B$25,0),1))=0,"not set!",INDEX(TasksList!$F$6:$F$25,MATCH(C2312,TasksList!$B$6:$B$25,0),1)),""),"")</f>
        <v/>
      </c>
      <c r="F2312" s="360" t="str">
        <f>IFERROR(IF(LEN(D2312)&gt;0,IF(LEN(INDEX(AdressBook!$D$6:$D$25,MATCH(D2312,AdressBook!$B$6:$B$25,0),1))=0,"",INDEX(AdressBook!$D$6:$D$25,MATCH(D2312,AdressBook!$B$6:$B$25,0),1)),""),"")</f>
        <v/>
      </c>
      <c r="G2312" s="361" t="str">
        <f>IFERROR(IF(LEN(INDEX(PlansAndNotes!$F$6:$F$4005,ROW(B2312)-ROW($C$3)))=0,"",INDEX(PlansAndNotes!$F$6:$F$4005,ROW(B2312)-ROW($C$3))),"")</f>
        <v/>
      </c>
      <c r="H2312" s="361" t="str">
        <f>IFERROR(IF(LEN(C2312)&gt;0,IF(LEN(INDEX(TasksList!$G$6:$G$25,MATCH(C2312,TasksList!$B$6:$B$25,0),1))=0,"",INDEX(TasksList!$G$6:$G$25,MATCH(C2312,TasksList!$B$6:$B$25,0),1)),""),"")</f>
        <v/>
      </c>
      <c r="N2312" s="362" t="str">
        <f>IFERROR(IF(LEN(INDEX(PlansAndNotes!$D$6:$D$4005,ROW(B2312)-ROW($C$3)))=0,"",INDEX(PlansAndNotes!$D$6:$D$4005,ROW(B2312)-ROW($C$3))),"")</f>
        <v/>
      </c>
      <c r="O2312" s="165" t="str">
        <f t="shared" si="257"/>
        <v/>
      </c>
      <c r="P2312" s="363" t="str">
        <f>IFERROR(IF(LEN(INDEX(PlansAndNotes!$E$6:$E$4005,ROW(B2312)-ROW($C$3)))=0,"",INDEX(PlansAndNotes!$E$6:$E$4005,ROW(B2312)-ROW($C$3))),"")</f>
        <v/>
      </c>
      <c r="Q2312" s="363" t="str">
        <f>IFERROR(IF(LEN(INDEX(PlansAndNotes!$G$6:$G$4005,ROW(B2312)-ROW($C$3)))=0,"",INDEX(PlansAndNotes!$G$6:$G$4005,ROW(B2312)-ROW($C$3))),"")</f>
        <v/>
      </c>
      <c r="R2312" s="361" t="str">
        <f>IFERROR(IF(LEN(D2312)&gt;0,IF(LEN(INDEX(AdressBook!$C$6:$C$25,MATCH(D2312,AdressBook!$B$6:$B$25,0),1))=0,"",INDEX(AdressBook!$C$6:$C$25,MATCH(D2312,AdressBook!$B$6:$B$25,0),1)),""),"")</f>
        <v/>
      </c>
      <c r="S2312" s="165">
        <f>IF(LEN(C2312)&gt;0,IFERROR(IF(MATCH(C2312,C2313:$C$4004,0)&gt;0,-1,ROW(S2312)-ROW($S$3)),ROW(S2312)-ROW($S$3)),-1)</f>
        <v>-1</v>
      </c>
      <c r="T2312" s="165">
        <f t="shared" si="258"/>
        <v>0</v>
      </c>
      <c r="U2312" s="165" t="str">
        <f t="shared" si="259"/>
        <v/>
      </c>
      <c r="V2312" s="165" t="str">
        <f>IFERROR(IF(OR(C2312="",S2312&lt;0),"",IF(SUBTOTAL(3,C2312:C2312)=0,-1,SUBTOTAL(3,$C$4:C2312))),"")</f>
        <v/>
      </c>
      <c r="W2312" s="156" t="str">
        <f t="array" ref="W2312">IF(LEN(C2312)&gt;0,IFERROR(IF(MATCH(C2312,$C$3:$C2311,0)&gt;0,N2312-INDEX($N$3:N2311,SUMPRODUCT(MAX(ROW($C$3:$C2311)*(C2312=$C$3:$C2311)))-2,1),""),""),"")</f>
        <v/>
      </c>
      <c r="X2312" s="156">
        <f t="shared" ca="1" si="260"/>
        <v>1</v>
      </c>
      <c r="Y2312" s="156">
        <f t="shared" ca="1" si="261"/>
        <v>1</v>
      </c>
    </row>
    <row r="2313" spans="2:25" hidden="1" x14ac:dyDescent="0.25">
      <c r="B2313" s="390" t="str">
        <f>IFERROR(IF(LEN(INDEX(PlansAndNotes!$B$6:$B$2005,ROW(A2313)-ROW($B$3)))=0,"",INDEX(PlansAndNotes!$B$6:$B$2005,ROW(A2313)-ROW($B$3))),"")</f>
        <v/>
      </c>
      <c r="C2313" s="387" t="str">
        <f t="shared" si="256"/>
        <v/>
      </c>
      <c r="D2313" s="361" t="str">
        <f>IFERROR(IF(LEN(C2313)&gt;0,IF(LEN(INDEX(TasksList!$C$6:$C$25,MATCH(C2313,TasksList!$B$6:$B$25,0),1))=0,"",INDEX(TasksList!$C$6:$C$25,MATCH(C2313,TasksList!$B$6:$B$25,0),1)),""),"")</f>
        <v/>
      </c>
      <c r="E2313" s="361" t="str">
        <f>IFERROR(IF(LEN(C2313)&gt;0,IF(LEN(INDEX(TasksList!$F$6:$F$25,MATCH(C2313,TasksList!$B$6:$B$25,0),1))=0,"not set!",INDEX(TasksList!$F$6:$F$25,MATCH(C2313,TasksList!$B$6:$B$25,0),1)),""),"")</f>
        <v/>
      </c>
      <c r="F2313" s="360" t="str">
        <f>IFERROR(IF(LEN(D2313)&gt;0,IF(LEN(INDEX(AdressBook!$D$6:$D$25,MATCH(D2313,AdressBook!$B$6:$B$25,0),1))=0,"",INDEX(AdressBook!$D$6:$D$25,MATCH(D2313,AdressBook!$B$6:$B$25,0),1)),""),"")</f>
        <v/>
      </c>
      <c r="G2313" s="361" t="str">
        <f>IFERROR(IF(LEN(INDEX(PlansAndNotes!$F$6:$F$4005,ROW(B2313)-ROW($C$3)))=0,"",INDEX(PlansAndNotes!$F$6:$F$4005,ROW(B2313)-ROW($C$3))),"")</f>
        <v/>
      </c>
      <c r="H2313" s="361" t="str">
        <f>IFERROR(IF(LEN(C2313)&gt;0,IF(LEN(INDEX(TasksList!$G$6:$G$25,MATCH(C2313,TasksList!$B$6:$B$25,0),1))=0,"",INDEX(TasksList!$G$6:$G$25,MATCH(C2313,TasksList!$B$6:$B$25,0),1)),""),"")</f>
        <v/>
      </c>
      <c r="N2313" s="362" t="str">
        <f>IFERROR(IF(LEN(INDEX(PlansAndNotes!$D$6:$D$4005,ROW(B2313)-ROW($C$3)))=0,"",INDEX(PlansAndNotes!$D$6:$D$4005,ROW(B2313)-ROW($C$3))),"")</f>
        <v/>
      </c>
      <c r="O2313" s="165" t="str">
        <f t="shared" si="257"/>
        <v/>
      </c>
      <c r="P2313" s="363" t="str">
        <f>IFERROR(IF(LEN(INDEX(PlansAndNotes!$E$6:$E$4005,ROW(B2313)-ROW($C$3)))=0,"",INDEX(PlansAndNotes!$E$6:$E$4005,ROW(B2313)-ROW($C$3))),"")</f>
        <v/>
      </c>
      <c r="Q2313" s="363" t="str">
        <f>IFERROR(IF(LEN(INDEX(PlansAndNotes!$G$6:$G$4005,ROW(B2313)-ROW($C$3)))=0,"",INDEX(PlansAndNotes!$G$6:$G$4005,ROW(B2313)-ROW($C$3))),"")</f>
        <v/>
      </c>
      <c r="R2313" s="361" t="str">
        <f>IFERROR(IF(LEN(D2313)&gt;0,IF(LEN(INDEX(AdressBook!$C$6:$C$25,MATCH(D2313,AdressBook!$B$6:$B$25,0),1))=0,"",INDEX(AdressBook!$C$6:$C$25,MATCH(D2313,AdressBook!$B$6:$B$25,0),1)),""),"")</f>
        <v/>
      </c>
      <c r="S2313" s="165">
        <f>IF(LEN(C2313)&gt;0,IFERROR(IF(MATCH(C2313,C2314:$C$4004,0)&gt;0,-1,ROW(S2313)-ROW($S$3)),ROW(S2313)-ROW($S$3)),-1)</f>
        <v>-1</v>
      </c>
      <c r="T2313" s="165">
        <f t="shared" si="258"/>
        <v>0</v>
      </c>
      <c r="U2313" s="165" t="str">
        <f t="shared" si="259"/>
        <v/>
      </c>
      <c r="V2313" s="165" t="str">
        <f>IFERROR(IF(OR(C2313="",S2313&lt;0),"",IF(SUBTOTAL(3,C2313:C2313)=0,-1,SUBTOTAL(3,$C$4:C2313))),"")</f>
        <v/>
      </c>
      <c r="W2313" s="156" t="str">
        <f t="array" ref="W2313">IF(LEN(C2313)&gt;0,IFERROR(IF(MATCH(C2313,$C$3:$C2312,0)&gt;0,N2313-INDEX($N$3:N2312,SUMPRODUCT(MAX(ROW($C$3:$C2312)*(C2313=$C$3:$C2312)))-2,1),""),""),"")</f>
        <v/>
      </c>
      <c r="X2313" s="156">
        <f t="shared" ca="1" si="260"/>
        <v>1</v>
      </c>
      <c r="Y2313" s="156">
        <f t="shared" ca="1" si="261"/>
        <v>1</v>
      </c>
    </row>
    <row r="2314" spans="2:25" hidden="1" x14ac:dyDescent="0.25">
      <c r="B2314" s="390" t="str">
        <f>IFERROR(IF(LEN(INDEX(PlansAndNotes!$B$6:$B$2005,ROW(A2314)-ROW($B$3)))=0,"",INDEX(PlansAndNotes!$B$6:$B$2005,ROW(A2314)-ROW($B$3))),"")</f>
        <v/>
      </c>
      <c r="C2314" s="387" t="str">
        <f t="shared" si="256"/>
        <v/>
      </c>
      <c r="D2314" s="361" t="str">
        <f>IFERROR(IF(LEN(C2314)&gt;0,IF(LEN(INDEX(TasksList!$C$6:$C$25,MATCH(C2314,TasksList!$B$6:$B$25,0),1))=0,"",INDEX(TasksList!$C$6:$C$25,MATCH(C2314,TasksList!$B$6:$B$25,0),1)),""),"")</f>
        <v/>
      </c>
      <c r="E2314" s="361" t="str">
        <f>IFERROR(IF(LEN(C2314)&gt;0,IF(LEN(INDEX(TasksList!$F$6:$F$25,MATCH(C2314,TasksList!$B$6:$B$25,0),1))=0,"not set!",INDEX(TasksList!$F$6:$F$25,MATCH(C2314,TasksList!$B$6:$B$25,0),1)),""),"")</f>
        <v/>
      </c>
      <c r="F2314" s="360" t="str">
        <f>IFERROR(IF(LEN(D2314)&gt;0,IF(LEN(INDEX(AdressBook!$D$6:$D$25,MATCH(D2314,AdressBook!$B$6:$B$25,0),1))=0,"",INDEX(AdressBook!$D$6:$D$25,MATCH(D2314,AdressBook!$B$6:$B$25,0),1)),""),"")</f>
        <v/>
      </c>
      <c r="G2314" s="361" t="str">
        <f>IFERROR(IF(LEN(INDEX(PlansAndNotes!$F$6:$F$4005,ROW(B2314)-ROW($C$3)))=0,"",INDEX(PlansAndNotes!$F$6:$F$4005,ROW(B2314)-ROW($C$3))),"")</f>
        <v/>
      </c>
      <c r="H2314" s="361" t="str">
        <f>IFERROR(IF(LEN(C2314)&gt;0,IF(LEN(INDEX(TasksList!$G$6:$G$25,MATCH(C2314,TasksList!$B$6:$B$25,0),1))=0,"",INDEX(TasksList!$G$6:$G$25,MATCH(C2314,TasksList!$B$6:$B$25,0),1)),""),"")</f>
        <v/>
      </c>
      <c r="N2314" s="362" t="str">
        <f>IFERROR(IF(LEN(INDEX(PlansAndNotes!$D$6:$D$4005,ROW(B2314)-ROW($C$3)))=0,"",INDEX(PlansAndNotes!$D$6:$D$4005,ROW(B2314)-ROW($C$3))),"")</f>
        <v/>
      </c>
      <c r="O2314" s="165" t="str">
        <f t="shared" si="257"/>
        <v/>
      </c>
      <c r="P2314" s="363" t="str">
        <f>IFERROR(IF(LEN(INDEX(PlansAndNotes!$E$6:$E$4005,ROW(B2314)-ROW($C$3)))=0,"",INDEX(PlansAndNotes!$E$6:$E$4005,ROW(B2314)-ROW($C$3))),"")</f>
        <v/>
      </c>
      <c r="Q2314" s="363" t="str">
        <f>IFERROR(IF(LEN(INDEX(PlansAndNotes!$G$6:$G$4005,ROW(B2314)-ROW($C$3)))=0,"",INDEX(PlansAndNotes!$G$6:$G$4005,ROW(B2314)-ROW($C$3))),"")</f>
        <v/>
      </c>
      <c r="R2314" s="361" t="str">
        <f>IFERROR(IF(LEN(D2314)&gt;0,IF(LEN(INDEX(AdressBook!$C$6:$C$25,MATCH(D2314,AdressBook!$B$6:$B$25,0),1))=0,"",INDEX(AdressBook!$C$6:$C$25,MATCH(D2314,AdressBook!$B$6:$B$25,0),1)),""),"")</f>
        <v/>
      </c>
      <c r="S2314" s="165">
        <f>IF(LEN(C2314)&gt;0,IFERROR(IF(MATCH(C2314,C2315:$C$4004,0)&gt;0,-1,ROW(S2314)-ROW($S$3)),ROW(S2314)-ROW($S$3)),-1)</f>
        <v>-1</v>
      </c>
      <c r="T2314" s="165">
        <f t="shared" si="258"/>
        <v>0</v>
      </c>
      <c r="U2314" s="165" t="str">
        <f t="shared" si="259"/>
        <v/>
      </c>
      <c r="V2314" s="165" t="str">
        <f>IFERROR(IF(OR(C2314="",S2314&lt;0),"",IF(SUBTOTAL(3,C2314:C2314)=0,-1,SUBTOTAL(3,$C$4:C2314))),"")</f>
        <v/>
      </c>
      <c r="W2314" s="156" t="str">
        <f t="array" ref="W2314">IF(LEN(C2314)&gt;0,IFERROR(IF(MATCH(C2314,$C$3:$C2313,0)&gt;0,N2314-INDEX($N$3:N2313,SUMPRODUCT(MAX(ROW($C$3:$C2313)*(C2314=$C$3:$C2313)))-2,1),""),""),"")</f>
        <v/>
      </c>
      <c r="X2314" s="156">
        <f t="shared" ca="1" si="260"/>
        <v>1</v>
      </c>
      <c r="Y2314" s="156">
        <f t="shared" ca="1" si="261"/>
        <v>1</v>
      </c>
    </row>
    <row r="2315" spans="2:25" hidden="1" x14ac:dyDescent="0.25">
      <c r="B2315" s="390" t="str">
        <f>IFERROR(IF(LEN(INDEX(PlansAndNotes!$B$6:$B$2005,ROW(A2315)-ROW($B$3)))=0,"",INDEX(PlansAndNotes!$B$6:$B$2005,ROW(A2315)-ROW($B$3))),"")</f>
        <v/>
      </c>
      <c r="C2315" s="387" t="str">
        <f t="shared" si="256"/>
        <v/>
      </c>
      <c r="D2315" s="361" t="str">
        <f>IFERROR(IF(LEN(C2315)&gt;0,IF(LEN(INDEX(TasksList!$C$6:$C$25,MATCH(C2315,TasksList!$B$6:$B$25,0),1))=0,"",INDEX(TasksList!$C$6:$C$25,MATCH(C2315,TasksList!$B$6:$B$25,0),1)),""),"")</f>
        <v/>
      </c>
      <c r="E2315" s="361" t="str">
        <f>IFERROR(IF(LEN(C2315)&gt;0,IF(LEN(INDEX(TasksList!$F$6:$F$25,MATCH(C2315,TasksList!$B$6:$B$25,0),1))=0,"not set!",INDEX(TasksList!$F$6:$F$25,MATCH(C2315,TasksList!$B$6:$B$25,0),1)),""),"")</f>
        <v/>
      </c>
      <c r="F2315" s="360" t="str">
        <f>IFERROR(IF(LEN(D2315)&gt;0,IF(LEN(INDEX(AdressBook!$D$6:$D$25,MATCH(D2315,AdressBook!$B$6:$B$25,0),1))=0,"",INDEX(AdressBook!$D$6:$D$25,MATCH(D2315,AdressBook!$B$6:$B$25,0),1)),""),"")</f>
        <v/>
      </c>
      <c r="G2315" s="361" t="str">
        <f>IFERROR(IF(LEN(INDEX(PlansAndNotes!$F$6:$F$4005,ROW(B2315)-ROW($C$3)))=0,"",INDEX(PlansAndNotes!$F$6:$F$4005,ROW(B2315)-ROW($C$3))),"")</f>
        <v/>
      </c>
      <c r="H2315" s="361" t="str">
        <f>IFERROR(IF(LEN(C2315)&gt;0,IF(LEN(INDEX(TasksList!$G$6:$G$25,MATCH(C2315,TasksList!$B$6:$B$25,0),1))=0,"",INDEX(TasksList!$G$6:$G$25,MATCH(C2315,TasksList!$B$6:$B$25,0),1)),""),"")</f>
        <v/>
      </c>
      <c r="N2315" s="362" t="str">
        <f>IFERROR(IF(LEN(INDEX(PlansAndNotes!$D$6:$D$4005,ROW(B2315)-ROW($C$3)))=0,"",INDEX(PlansAndNotes!$D$6:$D$4005,ROW(B2315)-ROW($C$3))),"")</f>
        <v/>
      </c>
      <c r="O2315" s="165" t="str">
        <f t="shared" si="257"/>
        <v/>
      </c>
      <c r="P2315" s="363" t="str">
        <f>IFERROR(IF(LEN(INDEX(PlansAndNotes!$E$6:$E$4005,ROW(B2315)-ROW($C$3)))=0,"",INDEX(PlansAndNotes!$E$6:$E$4005,ROW(B2315)-ROW($C$3))),"")</f>
        <v/>
      </c>
      <c r="Q2315" s="363" t="str">
        <f>IFERROR(IF(LEN(INDEX(PlansAndNotes!$G$6:$G$4005,ROW(B2315)-ROW($C$3)))=0,"",INDEX(PlansAndNotes!$G$6:$G$4005,ROW(B2315)-ROW($C$3))),"")</f>
        <v/>
      </c>
      <c r="R2315" s="361" t="str">
        <f>IFERROR(IF(LEN(D2315)&gt;0,IF(LEN(INDEX(AdressBook!$C$6:$C$25,MATCH(D2315,AdressBook!$B$6:$B$25,0),1))=0,"",INDEX(AdressBook!$C$6:$C$25,MATCH(D2315,AdressBook!$B$6:$B$25,0),1)),""),"")</f>
        <v/>
      </c>
      <c r="S2315" s="165">
        <f>IF(LEN(C2315)&gt;0,IFERROR(IF(MATCH(C2315,C2316:$C$4004,0)&gt;0,-1,ROW(S2315)-ROW($S$3)),ROW(S2315)-ROW($S$3)),-1)</f>
        <v>-1</v>
      </c>
      <c r="T2315" s="165">
        <f t="shared" si="258"/>
        <v>0</v>
      </c>
      <c r="U2315" s="165" t="str">
        <f t="shared" si="259"/>
        <v/>
      </c>
      <c r="V2315" s="165" t="str">
        <f>IFERROR(IF(OR(C2315="",S2315&lt;0),"",IF(SUBTOTAL(3,C2315:C2315)=0,-1,SUBTOTAL(3,$C$4:C2315))),"")</f>
        <v/>
      </c>
      <c r="W2315" s="156" t="str">
        <f t="array" ref="W2315">IF(LEN(C2315)&gt;0,IFERROR(IF(MATCH(C2315,$C$3:$C2314,0)&gt;0,N2315-INDEX($N$3:N2314,SUMPRODUCT(MAX(ROW($C$3:$C2314)*(C2315=$C$3:$C2314)))-2,1),""),""),"")</f>
        <v/>
      </c>
      <c r="X2315" s="156">
        <f t="shared" ca="1" si="260"/>
        <v>1</v>
      </c>
      <c r="Y2315" s="156">
        <f t="shared" ca="1" si="261"/>
        <v>1</v>
      </c>
    </row>
    <row r="2316" spans="2:25" hidden="1" x14ac:dyDescent="0.25">
      <c r="B2316" s="390" t="str">
        <f>IFERROR(IF(LEN(INDEX(PlansAndNotes!$B$6:$B$2005,ROW(A2316)-ROW($B$3)))=0,"",INDEX(PlansAndNotes!$B$6:$B$2005,ROW(A2316)-ROW($B$3))),"")</f>
        <v/>
      </c>
      <c r="C2316" s="387" t="str">
        <f t="shared" si="256"/>
        <v/>
      </c>
      <c r="D2316" s="361" t="str">
        <f>IFERROR(IF(LEN(C2316)&gt;0,IF(LEN(INDEX(TasksList!$C$6:$C$25,MATCH(C2316,TasksList!$B$6:$B$25,0),1))=0,"",INDEX(TasksList!$C$6:$C$25,MATCH(C2316,TasksList!$B$6:$B$25,0),1)),""),"")</f>
        <v/>
      </c>
      <c r="E2316" s="361" t="str">
        <f>IFERROR(IF(LEN(C2316)&gt;0,IF(LEN(INDEX(TasksList!$F$6:$F$25,MATCH(C2316,TasksList!$B$6:$B$25,0),1))=0,"not set!",INDEX(TasksList!$F$6:$F$25,MATCH(C2316,TasksList!$B$6:$B$25,0),1)),""),"")</f>
        <v/>
      </c>
      <c r="F2316" s="360" t="str">
        <f>IFERROR(IF(LEN(D2316)&gt;0,IF(LEN(INDEX(AdressBook!$D$6:$D$25,MATCH(D2316,AdressBook!$B$6:$B$25,0),1))=0,"",INDEX(AdressBook!$D$6:$D$25,MATCH(D2316,AdressBook!$B$6:$B$25,0),1)),""),"")</f>
        <v/>
      </c>
      <c r="G2316" s="361" t="str">
        <f>IFERROR(IF(LEN(INDEX(PlansAndNotes!$F$6:$F$4005,ROW(B2316)-ROW($C$3)))=0,"",INDEX(PlansAndNotes!$F$6:$F$4005,ROW(B2316)-ROW($C$3))),"")</f>
        <v/>
      </c>
      <c r="H2316" s="361" t="str">
        <f>IFERROR(IF(LEN(C2316)&gt;0,IF(LEN(INDEX(TasksList!$G$6:$G$25,MATCH(C2316,TasksList!$B$6:$B$25,0),1))=0,"",INDEX(TasksList!$G$6:$G$25,MATCH(C2316,TasksList!$B$6:$B$25,0),1)),""),"")</f>
        <v/>
      </c>
      <c r="N2316" s="362" t="str">
        <f>IFERROR(IF(LEN(INDEX(PlansAndNotes!$D$6:$D$4005,ROW(B2316)-ROW($C$3)))=0,"",INDEX(PlansAndNotes!$D$6:$D$4005,ROW(B2316)-ROW($C$3))),"")</f>
        <v/>
      </c>
      <c r="O2316" s="165" t="str">
        <f t="shared" si="257"/>
        <v/>
      </c>
      <c r="P2316" s="363" t="str">
        <f>IFERROR(IF(LEN(INDEX(PlansAndNotes!$E$6:$E$4005,ROW(B2316)-ROW($C$3)))=0,"",INDEX(PlansAndNotes!$E$6:$E$4005,ROW(B2316)-ROW($C$3))),"")</f>
        <v/>
      </c>
      <c r="Q2316" s="363" t="str">
        <f>IFERROR(IF(LEN(INDEX(PlansAndNotes!$G$6:$G$4005,ROW(B2316)-ROW($C$3)))=0,"",INDEX(PlansAndNotes!$G$6:$G$4005,ROW(B2316)-ROW($C$3))),"")</f>
        <v/>
      </c>
      <c r="R2316" s="361" t="str">
        <f>IFERROR(IF(LEN(D2316)&gt;0,IF(LEN(INDEX(AdressBook!$C$6:$C$25,MATCH(D2316,AdressBook!$B$6:$B$25,0),1))=0,"",INDEX(AdressBook!$C$6:$C$25,MATCH(D2316,AdressBook!$B$6:$B$25,0),1)),""),"")</f>
        <v/>
      </c>
      <c r="S2316" s="165">
        <f>IF(LEN(C2316)&gt;0,IFERROR(IF(MATCH(C2316,C2317:$C$4004,0)&gt;0,-1,ROW(S2316)-ROW($S$3)),ROW(S2316)-ROW($S$3)),-1)</f>
        <v>-1</v>
      </c>
      <c r="T2316" s="165">
        <f t="shared" si="258"/>
        <v>0</v>
      </c>
      <c r="U2316" s="165" t="str">
        <f t="shared" si="259"/>
        <v/>
      </c>
      <c r="V2316" s="165" t="str">
        <f>IFERROR(IF(OR(C2316="",S2316&lt;0),"",IF(SUBTOTAL(3,C2316:C2316)=0,-1,SUBTOTAL(3,$C$4:C2316))),"")</f>
        <v/>
      </c>
      <c r="W2316" s="156" t="str">
        <f t="array" ref="W2316">IF(LEN(C2316)&gt;0,IFERROR(IF(MATCH(C2316,$C$3:$C2315,0)&gt;0,N2316-INDEX($N$3:N2315,SUMPRODUCT(MAX(ROW($C$3:$C2315)*(C2316=$C$3:$C2315)))-2,1),""),""),"")</f>
        <v/>
      </c>
      <c r="X2316" s="156">
        <f t="shared" ca="1" si="260"/>
        <v>1</v>
      </c>
      <c r="Y2316" s="156">
        <f t="shared" ca="1" si="261"/>
        <v>1</v>
      </c>
    </row>
    <row r="2317" spans="2:25" hidden="1" x14ac:dyDescent="0.25">
      <c r="B2317" s="390" t="str">
        <f>IFERROR(IF(LEN(INDEX(PlansAndNotes!$B$6:$B$2005,ROW(A2317)-ROW($B$3)))=0,"",INDEX(PlansAndNotes!$B$6:$B$2005,ROW(A2317)-ROW($B$3))),"")</f>
        <v/>
      </c>
      <c r="C2317" s="387" t="str">
        <f t="shared" si="256"/>
        <v/>
      </c>
      <c r="D2317" s="361" t="str">
        <f>IFERROR(IF(LEN(C2317)&gt;0,IF(LEN(INDEX(TasksList!$C$6:$C$25,MATCH(C2317,TasksList!$B$6:$B$25,0),1))=0,"",INDEX(TasksList!$C$6:$C$25,MATCH(C2317,TasksList!$B$6:$B$25,0),1)),""),"")</f>
        <v/>
      </c>
      <c r="E2317" s="361" t="str">
        <f>IFERROR(IF(LEN(C2317)&gt;0,IF(LEN(INDEX(TasksList!$F$6:$F$25,MATCH(C2317,TasksList!$B$6:$B$25,0),1))=0,"not set!",INDEX(TasksList!$F$6:$F$25,MATCH(C2317,TasksList!$B$6:$B$25,0),1)),""),"")</f>
        <v/>
      </c>
      <c r="F2317" s="360" t="str">
        <f>IFERROR(IF(LEN(D2317)&gt;0,IF(LEN(INDEX(AdressBook!$D$6:$D$25,MATCH(D2317,AdressBook!$B$6:$B$25,0),1))=0,"",INDEX(AdressBook!$D$6:$D$25,MATCH(D2317,AdressBook!$B$6:$B$25,0),1)),""),"")</f>
        <v/>
      </c>
      <c r="G2317" s="361" t="str">
        <f>IFERROR(IF(LEN(INDEX(PlansAndNotes!$F$6:$F$4005,ROW(B2317)-ROW($C$3)))=0,"",INDEX(PlansAndNotes!$F$6:$F$4005,ROW(B2317)-ROW($C$3))),"")</f>
        <v/>
      </c>
      <c r="H2317" s="361" t="str">
        <f>IFERROR(IF(LEN(C2317)&gt;0,IF(LEN(INDEX(TasksList!$G$6:$G$25,MATCH(C2317,TasksList!$B$6:$B$25,0),1))=0,"",INDEX(TasksList!$G$6:$G$25,MATCH(C2317,TasksList!$B$6:$B$25,0),1)),""),"")</f>
        <v/>
      </c>
      <c r="N2317" s="362" t="str">
        <f>IFERROR(IF(LEN(INDEX(PlansAndNotes!$D$6:$D$4005,ROW(B2317)-ROW($C$3)))=0,"",INDEX(PlansAndNotes!$D$6:$D$4005,ROW(B2317)-ROW($C$3))),"")</f>
        <v/>
      </c>
      <c r="O2317" s="165" t="str">
        <f t="shared" si="257"/>
        <v/>
      </c>
      <c r="P2317" s="363" t="str">
        <f>IFERROR(IF(LEN(INDEX(PlansAndNotes!$E$6:$E$4005,ROW(B2317)-ROW($C$3)))=0,"",INDEX(PlansAndNotes!$E$6:$E$4005,ROW(B2317)-ROW($C$3))),"")</f>
        <v/>
      </c>
      <c r="Q2317" s="363" t="str">
        <f>IFERROR(IF(LEN(INDEX(PlansAndNotes!$G$6:$G$4005,ROW(B2317)-ROW($C$3)))=0,"",INDEX(PlansAndNotes!$G$6:$G$4005,ROW(B2317)-ROW($C$3))),"")</f>
        <v/>
      </c>
      <c r="R2317" s="361" t="str">
        <f>IFERROR(IF(LEN(D2317)&gt;0,IF(LEN(INDEX(AdressBook!$C$6:$C$25,MATCH(D2317,AdressBook!$B$6:$B$25,0),1))=0,"",INDEX(AdressBook!$C$6:$C$25,MATCH(D2317,AdressBook!$B$6:$B$25,0),1)),""),"")</f>
        <v/>
      </c>
      <c r="S2317" s="165">
        <f>IF(LEN(C2317)&gt;0,IFERROR(IF(MATCH(C2317,C2318:$C$4004,0)&gt;0,-1,ROW(S2317)-ROW($S$3)),ROW(S2317)-ROW($S$3)),-1)</f>
        <v>-1</v>
      </c>
      <c r="T2317" s="165">
        <f t="shared" si="258"/>
        <v>0</v>
      </c>
      <c r="U2317" s="165" t="str">
        <f t="shared" si="259"/>
        <v/>
      </c>
      <c r="V2317" s="165" t="str">
        <f>IFERROR(IF(OR(C2317="",S2317&lt;0),"",IF(SUBTOTAL(3,C2317:C2317)=0,-1,SUBTOTAL(3,$C$4:C2317))),"")</f>
        <v/>
      </c>
      <c r="W2317" s="156" t="str">
        <f t="array" ref="W2317">IF(LEN(C2317)&gt;0,IFERROR(IF(MATCH(C2317,$C$3:$C2316,0)&gt;0,N2317-INDEX($N$3:N2316,SUMPRODUCT(MAX(ROW($C$3:$C2316)*(C2317=$C$3:$C2316)))-2,1),""),""),"")</f>
        <v/>
      </c>
      <c r="X2317" s="156">
        <f t="shared" ca="1" si="260"/>
        <v>1</v>
      </c>
      <c r="Y2317" s="156">
        <f t="shared" ca="1" si="261"/>
        <v>1</v>
      </c>
    </row>
    <row r="2318" spans="2:25" hidden="1" x14ac:dyDescent="0.25">
      <c r="B2318" s="390" t="str">
        <f>IFERROR(IF(LEN(INDEX(PlansAndNotes!$B$6:$B$2005,ROW(A2318)-ROW($B$3)))=0,"",INDEX(PlansAndNotes!$B$6:$B$2005,ROW(A2318)-ROW($B$3))),"")</f>
        <v/>
      </c>
      <c r="C2318" s="387" t="str">
        <f t="shared" si="256"/>
        <v/>
      </c>
      <c r="D2318" s="361" t="str">
        <f>IFERROR(IF(LEN(C2318)&gt;0,IF(LEN(INDEX(TasksList!$C$6:$C$25,MATCH(C2318,TasksList!$B$6:$B$25,0),1))=0,"",INDEX(TasksList!$C$6:$C$25,MATCH(C2318,TasksList!$B$6:$B$25,0),1)),""),"")</f>
        <v/>
      </c>
      <c r="E2318" s="361" t="str">
        <f>IFERROR(IF(LEN(C2318)&gt;0,IF(LEN(INDEX(TasksList!$F$6:$F$25,MATCH(C2318,TasksList!$B$6:$B$25,0),1))=0,"not set!",INDEX(TasksList!$F$6:$F$25,MATCH(C2318,TasksList!$B$6:$B$25,0),1)),""),"")</f>
        <v/>
      </c>
      <c r="F2318" s="360" t="str">
        <f>IFERROR(IF(LEN(D2318)&gt;0,IF(LEN(INDEX(AdressBook!$D$6:$D$25,MATCH(D2318,AdressBook!$B$6:$B$25,0),1))=0,"",INDEX(AdressBook!$D$6:$D$25,MATCH(D2318,AdressBook!$B$6:$B$25,0),1)),""),"")</f>
        <v/>
      </c>
      <c r="G2318" s="361" t="str">
        <f>IFERROR(IF(LEN(INDEX(PlansAndNotes!$F$6:$F$4005,ROW(B2318)-ROW($C$3)))=0,"",INDEX(PlansAndNotes!$F$6:$F$4005,ROW(B2318)-ROW($C$3))),"")</f>
        <v/>
      </c>
      <c r="H2318" s="361" t="str">
        <f>IFERROR(IF(LEN(C2318)&gt;0,IF(LEN(INDEX(TasksList!$G$6:$G$25,MATCH(C2318,TasksList!$B$6:$B$25,0),1))=0,"",INDEX(TasksList!$G$6:$G$25,MATCH(C2318,TasksList!$B$6:$B$25,0),1)),""),"")</f>
        <v/>
      </c>
      <c r="N2318" s="362" t="str">
        <f>IFERROR(IF(LEN(INDEX(PlansAndNotes!$D$6:$D$4005,ROW(B2318)-ROW($C$3)))=0,"",INDEX(PlansAndNotes!$D$6:$D$4005,ROW(B2318)-ROW($C$3))),"")</f>
        <v/>
      </c>
      <c r="O2318" s="165" t="str">
        <f t="shared" si="257"/>
        <v/>
      </c>
      <c r="P2318" s="363" t="str">
        <f>IFERROR(IF(LEN(INDEX(PlansAndNotes!$E$6:$E$4005,ROW(B2318)-ROW($C$3)))=0,"",INDEX(PlansAndNotes!$E$6:$E$4005,ROW(B2318)-ROW($C$3))),"")</f>
        <v/>
      </c>
      <c r="Q2318" s="363" t="str">
        <f>IFERROR(IF(LEN(INDEX(PlansAndNotes!$G$6:$G$4005,ROW(B2318)-ROW($C$3)))=0,"",INDEX(PlansAndNotes!$G$6:$G$4005,ROW(B2318)-ROW($C$3))),"")</f>
        <v/>
      </c>
      <c r="R2318" s="361" t="str">
        <f>IFERROR(IF(LEN(D2318)&gt;0,IF(LEN(INDEX(AdressBook!$C$6:$C$25,MATCH(D2318,AdressBook!$B$6:$B$25,0),1))=0,"",INDEX(AdressBook!$C$6:$C$25,MATCH(D2318,AdressBook!$B$6:$B$25,0),1)),""),"")</f>
        <v/>
      </c>
      <c r="S2318" s="165">
        <f>IF(LEN(C2318)&gt;0,IFERROR(IF(MATCH(C2318,C2319:$C$4004,0)&gt;0,-1,ROW(S2318)-ROW($S$3)),ROW(S2318)-ROW($S$3)),-1)</f>
        <v>-1</v>
      </c>
      <c r="T2318" s="165">
        <f t="shared" si="258"/>
        <v>0</v>
      </c>
      <c r="U2318" s="165" t="str">
        <f t="shared" si="259"/>
        <v/>
      </c>
      <c r="V2318" s="165" t="str">
        <f>IFERROR(IF(OR(C2318="",S2318&lt;0),"",IF(SUBTOTAL(3,C2318:C2318)=0,-1,SUBTOTAL(3,$C$4:C2318))),"")</f>
        <v/>
      </c>
      <c r="W2318" s="156" t="str">
        <f t="array" ref="W2318">IF(LEN(C2318)&gt;0,IFERROR(IF(MATCH(C2318,$C$3:$C2317,0)&gt;0,N2318-INDEX($N$3:N2317,SUMPRODUCT(MAX(ROW($C$3:$C2317)*(C2318=$C$3:$C2317)))-2,1),""),""),"")</f>
        <v/>
      </c>
      <c r="X2318" s="156">
        <f t="shared" ca="1" si="260"/>
        <v>1</v>
      </c>
      <c r="Y2318" s="156">
        <f t="shared" ca="1" si="261"/>
        <v>1</v>
      </c>
    </row>
    <row r="2319" spans="2:25" hidden="1" x14ac:dyDescent="0.25">
      <c r="B2319" s="390" t="str">
        <f>IFERROR(IF(LEN(INDEX(PlansAndNotes!$B$6:$B$2005,ROW(A2319)-ROW($B$3)))=0,"",INDEX(PlansAndNotes!$B$6:$B$2005,ROW(A2319)-ROW($B$3))),"")</f>
        <v/>
      </c>
      <c r="C2319" s="387" t="str">
        <f t="shared" si="256"/>
        <v/>
      </c>
      <c r="D2319" s="361" t="str">
        <f>IFERROR(IF(LEN(C2319)&gt;0,IF(LEN(INDEX(TasksList!$C$6:$C$25,MATCH(C2319,TasksList!$B$6:$B$25,0),1))=0,"",INDEX(TasksList!$C$6:$C$25,MATCH(C2319,TasksList!$B$6:$B$25,0),1)),""),"")</f>
        <v/>
      </c>
      <c r="E2319" s="361" t="str">
        <f>IFERROR(IF(LEN(C2319)&gt;0,IF(LEN(INDEX(TasksList!$F$6:$F$25,MATCH(C2319,TasksList!$B$6:$B$25,0),1))=0,"not set!",INDEX(TasksList!$F$6:$F$25,MATCH(C2319,TasksList!$B$6:$B$25,0),1)),""),"")</f>
        <v/>
      </c>
      <c r="F2319" s="360" t="str">
        <f>IFERROR(IF(LEN(D2319)&gt;0,IF(LEN(INDEX(AdressBook!$D$6:$D$25,MATCH(D2319,AdressBook!$B$6:$B$25,0),1))=0,"",INDEX(AdressBook!$D$6:$D$25,MATCH(D2319,AdressBook!$B$6:$B$25,0),1)),""),"")</f>
        <v/>
      </c>
      <c r="G2319" s="361" t="str">
        <f>IFERROR(IF(LEN(INDEX(PlansAndNotes!$F$6:$F$4005,ROW(B2319)-ROW($C$3)))=0,"",INDEX(PlansAndNotes!$F$6:$F$4005,ROW(B2319)-ROW($C$3))),"")</f>
        <v/>
      </c>
      <c r="H2319" s="361" t="str">
        <f>IFERROR(IF(LEN(C2319)&gt;0,IF(LEN(INDEX(TasksList!$G$6:$G$25,MATCH(C2319,TasksList!$B$6:$B$25,0),1))=0,"",INDEX(TasksList!$G$6:$G$25,MATCH(C2319,TasksList!$B$6:$B$25,0),1)),""),"")</f>
        <v/>
      </c>
      <c r="N2319" s="362" t="str">
        <f>IFERROR(IF(LEN(INDEX(PlansAndNotes!$D$6:$D$4005,ROW(B2319)-ROW($C$3)))=0,"",INDEX(PlansAndNotes!$D$6:$D$4005,ROW(B2319)-ROW($C$3))),"")</f>
        <v/>
      </c>
      <c r="O2319" s="165" t="str">
        <f t="shared" si="257"/>
        <v/>
      </c>
      <c r="P2319" s="363" t="str">
        <f>IFERROR(IF(LEN(INDEX(PlansAndNotes!$E$6:$E$4005,ROW(B2319)-ROW($C$3)))=0,"",INDEX(PlansAndNotes!$E$6:$E$4005,ROW(B2319)-ROW($C$3))),"")</f>
        <v/>
      </c>
      <c r="Q2319" s="363" t="str">
        <f>IFERROR(IF(LEN(INDEX(PlansAndNotes!$G$6:$G$4005,ROW(B2319)-ROW($C$3)))=0,"",INDEX(PlansAndNotes!$G$6:$G$4005,ROW(B2319)-ROW($C$3))),"")</f>
        <v/>
      </c>
      <c r="R2319" s="361" t="str">
        <f>IFERROR(IF(LEN(D2319)&gt;0,IF(LEN(INDEX(AdressBook!$C$6:$C$25,MATCH(D2319,AdressBook!$B$6:$B$25,0),1))=0,"",INDEX(AdressBook!$C$6:$C$25,MATCH(D2319,AdressBook!$B$6:$B$25,0),1)),""),"")</f>
        <v/>
      </c>
      <c r="S2319" s="165">
        <f>IF(LEN(C2319)&gt;0,IFERROR(IF(MATCH(C2319,C2320:$C$4004,0)&gt;0,-1,ROW(S2319)-ROW($S$3)),ROW(S2319)-ROW($S$3)),-1)</f>
        <v>-1</v>
      </c>
      <c r="T2319" s="165">
        <f t="shared" si="258"/>
        <v>0</v>
      </c>
      <c r="U2319" s="165" t="str">
        <f t="shared" si="259"/>
        <v/>
      </c>
      <c r="V2319" s="165" t="str">
        <f>IFERROR(IF(OR(C2319="",S2319&lt;0),"",IF(SUBTOTAL(3,C2319:C2319)=0,-1,SUBTOTAL(3,$C$4:C2319))),"")</f>
        <v/>
      </c>
      <c r="W2319" s="156" t="str">
        <f t="array" ref="W2319">IF(LEN(C2319)&gt;0,IFERROR(IF(MATCH(C2319,$C$3:$C2318,0)&gt;0,N2319-INDEX($N$3:N2318,SUMPRODUCT(MAX(ROW($C$3:$C2318)*(C2319=$C$3:$C2318)))-2,1),""),""),"")</f>
        <v/>
      </c>
      <c r="X2319" s="156">
        <f t="shared" ca="1" si="260"/>
        <v>1</v>
      </c>
      <c r="Y2319" s="156">
        <f t="shared" ca="1" si="261"/>
        <v>1</v>
      </c>
    </row>
    <row r="2320" spans="2:25" hidden="1" x14ac:dyDescent="0.25">
      <c r="B2320" s="390" t="str">
        <f>IFERROR(IF(LEN(INDEX(PlansAndNotes!$B$6:$B$2005,ROW(A2320)-ROW($B$3)))=0,"",INDEX(PlansAndNotes!$B$6:$B$2005,ROW(A2320)-ROW($B$3))),"")</f>
        <v/>
      </c>
      <c r="C2320" s="387" t="str">
        <f t="shared" si="256"/>
        <v/>
      </c>
      <c r="D2320" s="361" t="str">
        <f>IFERROR(IF(LEN(C2320)&gt;0,IF(LEN(INDEX(TasksList!$C$6:$C$25,MATCH(C2320,TasksList!$B$6:$B$25,0),1))=0,"",INDEX(TasksList!$C$6:$C$25,MATCH(C2320,TasksList!$B$6:$B$25,0),1)),""),"")</f>
        <v/>
      </c>
      <c r="E2320" s="361" t="str">
        <f>IFERROR(IF(LEN(C2320)&gt;0,IF(LEN(INDEX(TasksList!$F$6:$F$25,MATCH(C2320,TasksList!$B$6:$B$25,0),1))=0,"not set!",INDEX(TasksList!$F$6:$F$25,MATCH(C2320,TasksList!$B$6:$B$25,0),1)),""),"")</f>
        <v/>
      </c>
      <c r="F2320" s="360" t="str">
        <f>IFERROR(IF(LEN(D2320)&gt;0,IF(LEN(INDEX(AdressBook!$D$6:$D$25,MATCH(D2320,AdressBook!$B$6:$B$25,0),1))=0,"",INDEX(AdressBook!$D$6:$D$25,MATCH(D2320,AdressBook!$B$6:$B$25,0),1)),""),"")</f>
        <v/>
      </c>
      <c r="G2320" s="361" t="str">
        <f>IFERROR(IF(LEN(INDEX(PlansAndNotes!$F$6:$F$4005,ROW(B2320)-ROW($C$3)))=0,"",INDEX(PlansAndNotes!$F$6:$F$4005,ROW(B2320)-ROW($C$3))),"")</f>
        <v/>
      </c>
      <c r="H2320" s="361" t="str">
        <f>IFERROR(IF(LEN(C2320)&gt;0,IF(LEN(INDEX(TasksList!$G$6:$G$25,MATCH(C2320,TasksList!$B$6:$B$25,0),1))=0,"",INDEX(TasksList!$G$6:$G$25,MATCH(C2320,TasksList!$B$6:$B$25,0),1)),""),"")</f>
        <v/>
      </c>
      <c r="N2320" s="362" t="str">
        <f>IFERROR(IF(LEN(INDEX(PlansAndNotes!$D$6:$D$4005,ROW(B2320)-ROW($C$3)))=0,"",INDEX(PlansAndNotes!$D$6:$D$4005,ROW(B2320)-ROW($C$3))),"")</f>
        <v/>
      </c>
      <c r="O2320" s="165" t="str">
        <f t="shared" si="257"/>
        <v/>
      </c>
      <c r="P2320" s="363" t="str">
        <f>IFERROR(IF(LEN(INDEX(PlansAndNotes!$E$6:$E$4005,ROW(B2320)-ROW($C$3)))=0,"",INDEX(PlansAndNotes!$E$6:$E$4005,ROW(B2320)-ROW($C$3))),"")</f>
        <v/>
      </c>
      <c r="Q2320" s="363" t="str">
        <f>IFERROR(IF(LEN(INDEX(PlansAndNotes!$G$6:$G$4005,ROW(B2320)-ROW($C$3)))=0,"",INDEX(PlansAndNotes!$G$6:$G$4005,ROW(B2320)-ROW($C$3))),"")</f>
        <v/>
      </c>
      <c r="R2320" s="361" t="str">
        <f>IFERROR(IF(LEN(D2320)&gt;0,IF(LEN(INDEX(AdressBook!$C$6:$C$25,MATCH(D2320,AdressBook!$B$6:$B$25,0),1))=0,"",INDEX(AdressBook!$C$6:$C$25,MATCH(D2320,AdressBook!$B$6:$B$25,0),1)),""),"")</f>
        <v/>
      </c>
      <c r="S2320" s="165">
        <f>IF(LEN(C2320)&gt;0,IFERROR(IF(MATCH(C2320,C2321:$C$4004,0)&gt;0,-1,ROW(S2320)-ROW($S$3)),ROW(S2320)-ROW($S$3)),-1)</f>
        <v>-1</v>
      </c>
      <c r="T2320" s="165">
        <f t="shared" si="258"/>
        <v>0</v>
      </c>
      <c r="U2320" s="165" t="str">
        <f t="shared" si="259"/>
        <v/>
      </c>
      <c r="V2320" s="165" t="str">
        <f>IFERROR(IF(OR(C2320="",S2320&lt;0),"",IF(SUBTOTAL(3,C2320:C2320)=0,-1,SUBTOTAL(3,$C$4:C2320))),"")</f>
        <v/>
      </c>
      <c r="W2320" s="156" t="str">
        <f t="array" ref="W2320">IF(LEN(C2320)&gt;0,IFERROR(IF(MATCH(C2320,$C$3:$C2319,0)&gt;0,N2320-INDEX($N$3:N2319,SUMPRODUCT(MAX(ROW($C$3:$C2319)*(C2320=$C$3:$C2319)))-2,1),""),""),"")</f>
        <v/>
      </c>
      <c r="X2320" s="156">
        <f t="shared" ca="1" si="260"/>
        <v>1</v>
      </c>
      <c r="Y2320" s="156">
        <f t="shared" ca="1" si="261"/>
        <v>1</v>
      </c>
    </row>
    <row r="2321" spans="2:25" hidden="1" x14ac:dyDescent="0.25">
      <c r="B2321" s="390" t="str">
        <f>IFERROR(IF(LEN(INDEX(PlansAndNotes!$B$6:$B$2005,ROW(A2321)-ROW($B$3)))=0,"",INDEX(PlansAndNotes!$B$6:$B$2005,ROW(A2321)-ROW($B$3))),"")</f>
        <v/>
      </c>
      <c r="C2321" s="387" t="str">
        <f t="shared" si="256"/>
        <v/>
      </c>
      <c r="D2321" s="361" t="str">
        <f>IFERROR(IF(LEN(C2321)&gt;0,IF(LEN(INDEX(TasksList!$C$6:$C$25,MATCH(C2321,TasksList!$B$6:$B$25,0),1))=0,"",INDEX(TasksList!$C$6:$C$25,MATCH(C2321,TasksList!$B$6:$B$25,0),1)),""),"")</f>
        <v/>
      </c>
      <c r="E2321" s="361" t="str">
        <f>IFERROR(IF(LEN(C2321)&gt;0,IF(LEN(INDEX(TasksList!$F$6:$F$25,MATCH(C2321,TasksList!$B$6:$B$25,0),1))=0,"not set!",INDEX(TasksList!$F$6:$F$25,MATCH(C2321,TasksList!$B$6:$B$25,0),1)),""),"")</f>
        <v/>
      </c>
      <c r="F2321" s="360" t="str">
        <f>IFERROR(IF(LEN(D2321)&gt;0,IF(LEN(INDEX(AdressBook!$D$6:$D$25,MATCH(D2321,AdressBook!$B$6:$B$25,0),1))=0,"",INDEX(AdressBook!$D$6:$D$25,MATCH(D2321,AdressBook!$B$6:$B$25,0),1)),""),"")</f>
        <v/>
      </c>
      <c r="G2321" s="361" t="str">
        <f>IFERROR(IF(LEN(INDEX(PlansAndNotes!$F$6:$F$4005,ROW(B2321)-ROW($C$3)))=0,"",INDEX(PlansAndNotes!$F$6:$F$4005,ROW(B2321)-ROW($C$3))),"")</f>
        <v/>
      </c>
      <c r="H2321" s="361" t="str">
        <f>IFERROR(IF(LEN(C2321)&gt;0,IF(LEN(INDEX(TasksList!$G$6:$G$25,MATCH(C2321,TasksList!$B$6:$B$25,0),1))=0,"",INDEX(TasksList!$G$6:$G$25,MATCH(C2321,TasksList!$B$6:$B$25,0),1)),""),"")</f>
        <v/>
      </c>
      <c r="N2321" s="362" t="str">
        <f>IFERROR(IF(LEN(INDEX(PlansAndNotes!$D$6:$D$4005,ROW(B2321)-ROW($C$3)))=0,"",INDEX(PlansAndNotes!$D$6:$D$4005,ROW(B2321)-ROW($C$3))),"")</f>
        <v/>
      </c>
      <c r="O2321" s="165" t="str">
        <f t="shared" si="257"/>
        <v/>
      </c>
      <c r="P2321" s="363" t="str">
        <f>IFERROR(IF(LEN(INDEX(PlansAndNotes!$E$6:$E$4005,ROW(B2321)-ROW($C$3)))=0,"",INDEX(PlansAndNotes!$E$6:$E$4005,ROW(B2321)-ROW($C$3))),"")</f>
        <v/>
      </c>
      <c r="Q2321" s="363" t="str">
        <f>IFERROR(IF(LEN(INDEX(PlansAndNotes!$G$6:$G$4005,ROW(B2321)-ROW($C$3)))=0,"",INDEX(PlansAndNotes!$G$6:$G$4005,ROW(B2321)-ROW($C$3))),"")</f>
        <v/>
      </c>
      <c r="R2321" s="361" t="str">
        <f>IFERROR(IF(LEN(D2321)&gt;0,IF(LEN(INDEX(AdressBook!$C$6:$C$25,MATCH(D2321,AdressBook!$B$6:$B$25,0),1))=0,"",INDEX(AdressBook!$C$6:$C$25,MATCH(D2321,AdressBook!$B$6:$B$25,0),1)),""),"")</f>
        <v/>
      </c>
      <c r="S2321" s="165">
        <f>IF(LEN(C2321)&gt;0,IFERROR(IF(MATCH(C2321,C2322:$C$4004,0)&gt;0,-1,ROW(S2321)-ROW($S$3)),ROW(S2321)-ROW($S$3)),-1)</f>
        <v>-1</v>
      </c>
      <c r="T2321" s="165">
        <f t="shared" si="258"/>
        <v>0</v>
      </c>
      <c r="U2321" s="165" t="str">
        <f t="shared" si="259"/>
        <v/>
      </c>
      <c r="V2321" s="165" t="str">
        <f>IFERROR(IF(OR(C2321="",S2321&lt;0),"",IF(SUBTOTAL(3,C2321:C2321)=0,-1,SUBTOTAL(3,$C$4:C2321))),"")</f>
        <v/>
      </c>
      <c r="W2321" s="156" t="str">
        <f t="array" ref="W2321">IF(LEN(C2321)&gt;0,IFERROR(IF(MATCH(C2321,$C$3:$C2320,0)&gt;0,N2321-INDEX($N$3:N2320,SUMPRODUCT(MAX(ROW($C$3:$C2320)*(C2321=$C$3:$C2320)))-2,1),""),""),"")</f>
        <v/>
      </c>
      <c r="X2321" s="156">
        <f t="shared" ca="1" si="260"/>
        <v>1</v>
      </c>
      <c r="Y2321" s="156">
        <f t="shared" ca="1" si="261"/>
        <v>1</v>
      </c>
    </row>
    <row r="2322" spans="2:25" hidden="1" x14ac:dyDescent="0.25">
      <c r="B2322" s="390" t="str">
        <f>IFERROR(IF(LEN(INDEX(PlansAndNotes!$B$6:$B$2005,ROW(A2322)-ROW($B$3)))=0,"",INDEX(PlansAndNotes!$B$6:$B$2005,ROW(A2322)-ROW($B$3))),"")</f>
        <v/>
      </c>
      <c r="C2322" s="387" t="str">
        <f t="shared" si="256"/>
        <v/>
      </c>
      <c r="D2322" s="361" t="str">
        <f>IFERROR(IF(LEN(C2322)&gt;0,IF(LEN(INDEX(TasksList!$C$6:$C$25,MATCH(C2322,TasksList!$B$6:$B$25,0),1))=0,"",INDEX(TasksList!$C$6:$C$25,MATCH(C2322,TasksList!$B$6:$B$25,0),1)),""),"")</f>
        <v/>
      </c>
      <c r="E2322" s="361" t="str">
        <f>IFERROR(IF(LEN(C2322)&gt;0,IF(LEN(INDEX(TasksList!$F$6:$F$25,MATCH(C2322,TasksList!$B$6:$B$25,0),1))=0,"not set!",INDEX(TasksList!$F$6:$F$25,MATCH(C2322,TasksList!$B$6:$B$25,0),1)),""),"")</f>
        <v/>
      </c>
      <c r="F2322" s="360" t="str">
        <f>IFERROR(IF(LEN(D2322)&gt;0,IF(LEN(INDEX(AdressBook!$D$6:$D$25,MATCH(D2322,AdressBook!$B$6:$B$25,0),1))=0,"",INDEX(AdressBook!$D$6:$D$25,MATCH(D2322,AdressBook!$B$6:$B$25,0),1)),""),"")</f>
        <v/>
      </c>
      <c r="G2322" s="361" t="str">
        <f>IFERROR(IF(LEN(INDEX(PlansAndNotes!$F$6:$F$4005,ROW(B2322)-ROW($C$3)))=0,"",INDEX(PlansAndNotes!$F$6:$F$4005,ROW(B2322)-ROW($C$3))),"")</f>
        <v/>
      </c>
      <c r="H2322" s="361" t="str">
        <f>IFERROR(IF(LEN(C2322)&gt;0,IF(LEN(INDEX(TasksList!$G$6:$G$25,MATCH(C2322,TasksList!$B$6:$B$25,0),1))=0,"",INDEX(TasksList!$G$6:$G$25,MATCH(C2322,TasksList!$B$6:$B$25,0),1)),""),"")</f>
        <v/>
      </c>
      <c r="N2322" s="362" t="str">
        <f>IFERROR(IF(LEN(INDEX(PlansAndNotes!$D$6:$D$4005,ROW(B2322)-ROW($C$3)))=0,"",INDEX(PlansAndNotes!$D$6:$D$4005,ROW(B2322)-ROW($C$3))),"")</f>
        <v/>
      </c>
      <c r="O2322" s="165" t="str">
        <f t="shared" si="257"/>
        <v/>
      </c>
      <c r="P2322" s="363" t="str">
        <f>IFERROR(IF(LEN(INDEX(PlansAndNotes!$E$6:$E$4005,ROW(B2322)-ROW($C$3)))=0,"",INDEX(PlansAndNotes!$E$6:$E$4005,ROW(B2322)-ROW($C$3))),"")</f>
        <v/>
      </c>
      <c r="Q2322" s="363" t="str">
        <f>IFERROR(IF(LEN(INDEX(PlansAndNotes!$G$6:$G$4005,ROW(B2322)-ROW($C$3)))=0,"",INDEX(PlansAndNotes!$G$6:$G$4005,ROW(B2322)-ROW($C$3))),"")</f>
        <v/>
      </c>
      <c r="R2322" s="361" t="str">
        <f>IFERROR(IF(LEN(D2322)&gt;0,IF(LEN(INDEX(AdressBook!$C$6:$C$25,MATCH(D2322,AdressBook!$B$6:$B$25,0),1))=0,"",INDEX(AdressBook!$C$6:$C$25,MATCH(D2322,AdressBook!$B$6:$B$25,0),1)),""),"")</f>
        <v/>
      </c>
      <c r="S2322" s="165">
        <f>IF(LEN(C2322)&gt;0,IFERROR(IF(MATCH(C2322,C2323:$C$4004,0)&gt;0,-1,ROW(S2322)-ROW($S$3)),ROW(S2322)-ROW($S$3)),-1)</f>
        <v>-1</v>
      </c>
      <c r="T2322" s="165">
        <f t="shared" si="258"/>
        <v>0</v>
      </c>
      <c r="U2322" s="165" t="str">
        <f t="shared" si="259"/>
        <v/>
      </c>
      <c r="V2322" s="165" t="str">
        <f>IFERROR(IF(OR(C2322="",S2322&lt;0),"",IF(SUBTOTAL(3,C2322:C2322)=0,-1,SUBTOTAL(3,$C$4:C2322))),"")</f>
        <v/>
      </c>
      <c r="W2322" s="156" t="str">
        <f t="array" ref="W2322">IF(LEN(C2322)&gt;0,IFERROR(IF(MATCH(C2322,$C$3:$C2321,0)&gt;0,N2322-INDEX($N$3:N2321,SUMPRODUCT(MAX(ROW($C$3:$C2321)*(C2322=$C$3:$C2321)))-2,1),""),""),"")</f>
        <v/>
      </c>
      <c r="X2322" s="156">
        <f t="shared" ca="1" si="260"/>
        <v>1</v>
      </c>
      <c r="Y2322" s="156">
        <f t="shared" ca="1" si="261"/>
        <v>1</v>
      </c>
    </row>
    <row r="2323" spans="2:25" hidden="1" x14ac:dyDescent="0.25">
      <c r="B2323" s="390" t="str">
        <f>IFERROR(IF(LEN(INDEX(PlansAndNotes!$B$6:$B$2005,ROW(A2323)-ROW($B$3)))=0,"",INDEX(PlansAndNotes!$B$6:$B$2005,ROW(A2323)-ROW($B$3))),"")</f>
        <v/>
      </c>
      <c r="C2323" s="387" t="str">
        <f t="shared" si="256"/>
        <v/>
      </c>
      <c r="D2323" s="361" t="str">
        <f>IFERROR(IF(LEN(C2323)&gt;0,IF(LEN(INDEX(TasksList!$C$6:$C$25,MATCH(C2323,TasksList!$B$6:$B$25,0),1))=0,"",INDEX(TasksList!$C$6:$C$25,MATCH(C2323,TasksList!$B$6:$B$25,0),1)),""),"")</f>
        <v/>
      </c>
      <c r="E2323" s="361" t="str">
        <f>IFERROR(IF(LEN(C2323)&gt;0,IF(LEN(INDEX(TasksList!$F$6:$F$25,MATCH(C2323,TasksList!$B$6:$B$25,0),1))=0,"not set!",INDEX(TasksList!$F$6:$F$25,MATCH(C2323,TasksList!$B$6:$B$25,0),1)),""),"")</f>
        <v/>
      </c>
      <c r="F2323" s="360" t="str">
        <f>IFERROR(IF(LEN(D2323)&gt;0,IF(LEN(INDEX(AdressBook!$D$6:$D$25,MATCH(D2323,AdressBook!$B$6:$B$25,0),1))=0,"",INDEX(AdressBook!$D$6:$D$25,MATCH(D2323,AdressBook!$B$6:$B$25,0),1)),""),"")</f>
        <v/>
      </c>
      <c r="G2323" s="361" t="str">
        <f>IFERROR(IF(LEN(INDEX(PlansAndNotes!$F$6:$F$4005,ROW(B2323)-ROW($C$3)))=0,"",INDEX(PlansAndNotes!$F$6:$F$4005,ROW(B2323)-ROW($C$3))),"")</f>
        <v/>
      </c>
      <c r="H2323" s="361" t="str">
        <f>IFERROR(IF(LEN(C2323)&gt;0,IF(LEN(INDEX(TasksList!$G$6:$G$25,MATCH(C2323,TasksList!$B$6:$B$25,0),1))=0,"",INDEX(TasksList!$G$6:$G$25,MATCH(C2323,TasksList!$B$6:$B$25,0),1)),""),"")</f>
        <v/>
      </c>
      <c r="N2323" s="362" t="str">
        <f>IFERROR(IF(LEN(INDEX(PlansAndNotes!$D$6:$D$4005,ROW(B2323)-ROW($C$3)))=0,"",INDEX(PlansAndNotes!$D$6:$D$4005,ROW(B2323)-ROW($C$3))),"")</f>
        <v/>
      </c>
      <c r="O2323" s="165" t="str">
        <f t="shared" si="257"/>
        <v/>
      </c>
      <c r="P2323" s="363" t="str">
        <f>IFERROR(IF(LEN(INDEX(PlansAndNotes!$E$6:$E$4005,ROW(B2323)-ROW($C$3)))=0,"",INDEX(PlansAndNotes!$E$6:$E$4005,ROW(B2323)-ROW($C$3))),"")</f>
        <v/>
      </c>
      <c r="Q2323" s="363" t="str">
        <f>IFERROR(IF(LEN(INDEX(PlansAndNotes!$G$6:$G$4005,ROW(B2323)-ROW($C$3)))=0,"",INDEX(PlansAndNotes!$G$6:$G$4005,ROW(B2323)-ROW($C$3))),"")</f>
        <v/>
      </c>
      <c r="R2323" s="361" t="str">
        <f>IFERROR(IF(LEN(D2323)&gt;0,IF(LEN(INDEX(AdressBook!$C$6:$C$25,MATCH(D2323,AdressBook!$B$6:$B$25,0),1))=0,"",INDEX(AdressBook!$C$6:$C$25,MATCH(D2323,AdressBook!$B$6:$B$25,0),1)),""),"")</f>
        <v/>
      </c>
      <c r="S2323" s="165">
        <f>IF(LEN(C2323)&gt;0,IFERROR(IF(MATCH(C2323,C2324:$C$4004,0)&gt;0,-1,ROW(S2323)-ROW($S$3)),ROW(S2323)-ROW($S$3)),-1)</f>
        <v>-1</v>
      </c>
      <c r="T2323" s="165">
        <f t="shared" si="258"/>
        <v>0</v>
      </c>
      <c r="U2323" s="165" t="str">
        <f t="shared" si="259"/>
        <v/>
      </c>
      <c r="V2323" s="165" t="str">
        <f>IFERROR(IF(OR(C2323="",S2323&lt;0),"",IF(SUBTOTAL(3,C2323:C2323)=0,-1,SUBTOTAL(3,$C$4:C2323))),"")</f>
        <v/>
      </c>
      <c r="W2323" s="156" t="str">
        <f t="array" ref="W2323">IF(LEN(C2323)&gt;0,IFERROR(IF(MATCH(C2323,$C$3:$C2322,0)&gt;0,N2323-INDEX($N$3:N2322,SUMPRODUCT(MAX(ROW($C$3:$C2322)*(C2323=$C$3:$C2322)))-2,1),""),""),"")</f>
        <v/>
      </c>
      <c r="X2323" s="156">
        <f t="shared" ca="1" si="260"/>
        <v>1</v>
      </c>
      <c r="Y2323" s="156">
        <f t="shared" ca="1" si="261"/>
        <v>1</v>
      </c>
    </row>
    <row r="2324" spans="2:25" hidden="1" x14ac:dyDescent="0.25">
      <c r="B2324" s="390" t="str">
        <f>IFERROR(IF(LEN(INDEX(PlansAndNotes!$B$6:$B$2005,ROW(A2324)-ROW($B$3)))=0,"",INDEX(PlansAndNotes!$B$6:$B$2005,ROW(A2324)-ROW($B$3))),"")</f>
        <v/>
      </c>
      <c r="C2324" s="387" t="str">
        <f t="shared" si="256"/>
        <v/>
      </c>
      <c r="D2324" s="361" t="str">
        <f>IFERROR(IF(LEN(C2324)&gt;0,IF(LEN(INDEX(TasksList!$C$6:$C$25,MATCH(C2324,TasksList!$B$6:$B$25,0),1))=0,"",INDEX(TasksList!$C$6:$C$25,MATCH(C2324,TasksList!$B$6:$B$25,0),1)),""),"")</f>
        <v/>
      </c>
      <c r="E2324" s="361" t="str">
        <f>IFERROR(IF(LEN(C2324)&gt;0,IF(LEN(INDEX(TasksList!$F$6:$F$25,MATCH(C2324,TasksList!$B$6:$B$25,0),1))=0,"not set!",INDEX(TasksList!$F$6:$F$25,MATCH(C2324,TasksList!$B$6:$B$25,0),1)),""),"")</f>
        <v/>
      </c>
      <c r="F2324" s="360" t="str">
        <f>IFERROR(IF(LEN(D2324)&gt;0,IF(LEN(INDEX(AdressBook!$D$6:$D$25,MATCH(D2324,AdressBook!$B$6:$B$25,0),1))=0,"",INDEX(AdressBook!$D$6:$D$25,MATCH(D2324,AdressBook!$B$6:$B$25,0),1)),""),"")</f>
        <v/>
      </c>
      <c r="G2324" s="361" t="str">
        <f>IFERROR(IF(LEN(INDEX(PlansAndNotes!$F$6:$F$4005,ROW(B2324)-ROW($C$3)))=0,"",INDEX(PlansAndNotes!$F$6:$F$4005,ROW(B2324)-ROW($C$3))),"")</f>
        <v/>
      </c>
      <c r="H2324" s="361" t="str">
        <f>IFERROR(IF(LEN(C2324)&gt;0,IF(LEN(INDEX(TasksList!$G$6:$G$25,MATCH(C2324,TasksList!$B$6:$B$25,0),1))=0,"",INDEX(TasksList!$G$6:$G$25,MATCH(C2324,TasksList!$B$6:$B$25,0),1)),""),"")</f>
        <v/>
      </c>
      <c r="N2324" s="362" t="str">
        <f>IFERROR(IF(LEN(INDEX(PlansAndNotes!$D$6:$D$4005,ROW(B2324)-ROW($C$3)))=0,"",INDEX(PlansAndNotes!$D$6:$D$4005,ROW(B2324)-ROW($C$3))),"")</f>
        <v/>
      </c>
      <c r="O2324" s="165" t="str">
        <f t="shared" si="257"/>
        <v/>
      </c>
      <c r="P2324" s="363" t="str">
        <f>IFERROR(IF(LEN(INDEX(PlansAndNotes!$E$6:$E$4005,ROW(B2324)-ROW($C$3)))=0,"",INDEX(PlansAndNotes!$E$6:$E$4005,ROW(B2324)-ROW($C$3))),"")</f>
        <v/>
      </c>
      <c r="Q2324" s="363" t="str">
        <f>IFERROR(IF(LEN(INDEX(PlansAndNotes!$G$6:$G$4005,ROW(B2324)-ROW($C$3)))=0,"",INDEX(PlansAndNotes!$G$6:$G$4005,ROW(B2324)-ROW($C$3))),"")</f>
        <v/>
      </c>
      <c r="R2324" s="361" t="str">
        <f>IFERROR(IF(LEN(D2324)&gt;0,IF(LEN(INDEX(AdressBook!$C$6:$C$25,MATCH(D2324,AdressBook!$B$6:$B$25,0),1))=0,"",INDEX(AdressBook!$C$6:$C$25,MATCH(D2324,AdressBook!$B$6:$B$25,0),1)),""),"")</f>
        <v/>
      </c>
      <c r="S2324" s="165">
        <f>IF(LEN(C2324)&gt;0,IFERROR(IF(MATCH(C2324,C2325:$C$4004,0)&gt;0,-1,ROW(S2324)-ROW($S$3)),ROW(S2324)-ROW($S$3)),-1)</f>
        <v>-1</v>
      </c>
      <c r="T2324" s="165">
        <f t="shared" si="258"/>
        <v>0</v>
      </c>
      <c r="U2324" s="165" t="str">
        <f t="shared" si="259"/>
        <v/>
      </c>
      <c r="V2324" s="165" t="str">
        <f>IFERROR(IF(OR(C2324="",S2324&lt;0),"",IF(SUBTOTAL(3,C2324:C2324)=0,-1,SUBTOTAL(3,$C$4:C2324))),"")</f>
        <v/>
      </c>
      <c r="W2324" s="156" t="str">
        <f t="array" ref="W2324">IF(LEN(C2324)&gt;0,IFERROR(IF(MATCH(C2324,$C$3:$C2323,0)&gt;0,N2324-INDEX($N$3:N2323,SUMPRODUCT(MAX(ROW($C$3:$C2323)*(C2324=$C$3:$C2323)))-2,1),""),""),"")</f>
        <v/>
      </c>
      <c r="X2324" s="156">
        <f t="shared" ca="1" si="260"/>
        <v>1</v>
      </c>
      <c r="Y2324" s="156">
        <f t="shared" ca="1" si="261"/>
        <v>1</v>
      </c>
    </row>
    <row r="2325" spans="2:25" hidden="1" x14ac:dyDescent="0.25">
      <c r="B2325" s="390" t="str">
        <f>IFERROR(IF(LEN(INDEX(PlansAndNotes!$B$6:$B$2005,ROW(A2325)-ROW($B$3)))=0,"",INDEX(PlansAndNotes!$B$6:$B$2005,ROW(A2325)-ROW($B$3))),"")</f>
        <v/>
      </c>
      <c r="C2325" s="387" t="str">
        <f t="shared" si="256"/>
        <v/>
      </c>
      <c r="D2325" s="361" t="str">
        <f>IFERROR(IF(LEN(C2325)&gt;0,IF(LEN(INDEX(TasksList!$C$6:$C$25,MATCH(C2325,TasksList!$B$6:$B$25,0),1))=0,"",INDEX(TasksList!$C$6:$C$25,MATCH(C2325,TasksList!$B$6:$B$25,0),1)),""),"")</f>
        <v/>
      </c>
      <c r="E2325" s="361" t="str">
        <f>IFERROR(IF(LEN(C2325)&gt;0,IF(LEN(INDEX(TasksList!$F$6:$F$25,MATCH(C2325,TasksList!$B$6:$B$25,0),1))=0,"not set!",INDEX(TasksList!$F$6:$F$25,MATCH(C2325,TasksList!$B$6:$B$25,0),1)),""),"")</f>
        <v/>
      </c>
      <c r="F2325" s="360" t="str">
        <f>IFERROR(IF(LEN(D2325)&gt;0,IF(LEN(INDEX(AdressBook!$D$6:$D$25,MATCH(D2325,AdressBook!$B$6:$B$25,0),1))=0,"",INDEX(AdressBook!$D$6:$D$25,MATCH(D2325,AdressBook!$B$6:$B$25,0),1)),""),"")</f>
        <v/>
      </c>
      <c r="G2325" s="361" t="str">
        <f>IFERROR(IF(LEN(INDEX(PlansAndNotes!$F$6:$F$4005,ROW(B2325)-ROW($C$3)))=0,"",INDEX(PlansAndNotes!$F$6:$F$4005,ROW(B2325)-ROW($C$3))),"")</f>
        <v/>
      </c>
      <c r="H2325" s="361" t="str">
        <f>IFERROR(IF(LEN(C2325)&gt;0,IF(LEN(INDEX(TasksList!$G$6:$G$25,MATCH(C2325,TasksList!$B$6:$B$25,0),1))=0,"",INDEX(TasksList!$G$6:$G$25,MATCH(C2325,TasksList!$B$6:$B$25,0),1)),""),"")</f>
        <v/>
      </c>
      <c r="N2325" s="362" t="str">
        <f>IFERROR(IF(LEN(INDEX(PlansAndNotes!$D$6:$D$4005,ROW(B2325)-ROW($C$3)))=0,"",INDEX(PlansAndNotes!$D$6:$D$4005,ROW(B2325)-ROW($C$3))),"")</f>
        <v/>
      </c>
      <c r="O2325" s="165" t="str">
        <f t="shared" si="257"/>
        <v/>
      </c>
      <c r="P2325" s="363" t="str">
        <f>IFERROR(IF(LEN(INDEX(PlansAndNotes!$E$6:$E$4005,ROW(B2325)-ROW($C$3)))=0,"",INDEX(PlansAndNotes!$E$6:$E$4005,ROW(B2325)-ROW($C$3))),"")</f>
        <v/>
      </c>
      <c r="Q2325" s="363" t="str">
        <f>IFERROR(IF(LEN(INDEX(PlansAndNotes!$G$6:$G$4005,ROW(B2325)-ROW($C$3)))=0,"",INDEX(PlansAndNotes!$G$6:$G$4005,ROW(B2325)-ROW($C$3))),"")</f>
        <v/>
      </c>
      <c r="R2325" s="361" t="str">
        <f>IFERROR(IF(LEN(D2325)&gt;0,IF(LEN(INDEX(AdressBook!$C$6:$C$25,MATCH(D2325,AdressBook!$B$6:$B$25,0),1))=0,"",INDEX(AdressBook!$C$6:$C$25,MATCH(D2325,AdressBook!$B$6:$B$25,0),1)),""),"")</f>
        <v/>
      </c>
      <c r="S2325" s="165">
        <f>IF(LEN(C2325)&gt;0,IFERROR(IF(MATCH(C2325,C2326:$C$4004,0)&gt;0,-1,ROW(S2325)-ROW($S$3)),ROW(S2325)-ROW($S$3)),-1)</f>
        <v>-1</v>
      </c>
      <c r="T2325" s="165">
        <f t="shared" si="258"/>
        <v>0</v>
      </c>
      <c r="U2325" s="165" t="str">
        <f t="shared" si="259"/>
        <v/>
      </c>
      <c r="V2325" s="165" t="str">
        <f>IFERROR(IF(OR(C2325="",S2325&lt;0),"",IF(SUBTOTAL(3,C2325:C2325)=0,-1,SUBTOTAL(3,$C$4:C2325))),"")</f>
        <v/>
      </c>
      <c r="W2325" s="156" t="str">
        <f t="array" ref="W2325">IF(LEN(C2325)&gt;0,IFERROR(IF(MATCH(C2325,$C$3:$C2324,0)&gt;0,N2325-INDEX($N$3:N2324,SUMPRODUCT(MAX(ROW($C$3:$C2324)*(C2325=$C$3:$C2324)))-2,1),""),""),"")</f>
        <v/>
      </c>
      <c r="X2325" s="156">
        <f t="shared" ca="1" si="260"/>
        <v>1</v>
      </c>
      <c r="Y2325" s="156">
        <f t="shared" ca="1" si="261"/>
        <v>1</v>
      </c>
    </row>
    <row r="2326" spans="2:25" hidden="1" x14ac:dyDescent="0.25">
      <c r="B2326" s="390" t="str">
        <f>IFERROR(IF(LEN(INDEX(PlansAndNotes!$B$6:$B$2005,ROW(A2326)-ROW($B$3)))=0,"",INDEX(PlansAndNotes!$B$6:$B$2005,ROW(A2326)-ROW($B$3))),"")</f>
        <v/>
      </c>
      <c r="C2326" s="387" t="str">
        <f t="shared" si="256"/>
        <v/>
      </c>
      <c r="D2326" s="361" t="str">
        <f>IFERROR(IF(LEN(C2326)&gt;0,IF(LEN(INDEX(TasksList!$C$6:$C$25,MATCH(C2326,TasksList!$B$6:$B$25,0),1))=0,"",INDEX(TasksList!$C$6:$C$25,MATCH(C2326,TasksList!$B$6:$B$25,0),1)),""),"")</f>
        <v/>
      </c>
      <c r="E2326" s="361" t="str">
        <f>IFERROR(IF(LEN(C2326)&gt;0,IF(LEN(INDEX(TasksList!$F$6:$F$25,MATCH(C2326,TasksList!$B$6:$B$25,0),1))=0,"not set!",INDEX(TasksList!$F$6:$F$25,MATCH(C2326,TasksList!$B$6:$B$25,0),1)),""),"")</f>
        <v/>
      </c>
      <c r="F2326" s="360" t="str">
        <f>IFERROR(IF(LEN(D2326)&gt;0,IF(LEN(INDEX(AdressBook!$D$6:$D$25,MATCH(D2326,AdressBook!$B$6:$B$25,0),1))=0,"",INDEX(AdressBook!$D$6:$D$25,MATCH(D2326,AdressBook!$B$6:$B$25,0),1)),""),"")</f>
        <v/>
      </c>
      <c r="G2326" s="361" t="str">
        <f>IFERROR(IF(LEN(INDEX(PlansAndNotes!$F$6:$F$4005,ROW(B2326)-ROW($C$3)))=0,"",INDEX(PlansAndNotes!$F$6:$F$4005,ROW(B2326)-ROW($C$3))),"")</f>
        <v/>
      </c>
      <c r="H2326" s="361" t="str">
        <f>IFERROR(IF(LEN(C2326)&gt;0,IF(LEN(INDEX(TasksList!$G$6:$G$25,MATCH(C2326,TasksList!$B$6:$B$25,0),1))=0,"",INDEX(TasksList!$G$6:$G$25,MATCH(C2326,TasksList!$B$6:$B$25,0),1)),""),"")</f>
        <v/>
      </c>
      <c r="N2326" s="362" t="str">
        <f>IFERROR(IF(LEN(INDEX(PlansAndNotes!$D$6:$D$4005,ROW(B2326)-ROW($C$3)))=0,"",INDEX(PlansAndNotes!$D$6:$D$4005,ROW(B2326)-ROW($C$3))),"")</f>
        <v/>
      </c>
      <c r="O2326" s="165" t="str">
        <f t="shared" si="257"/>
        <v/>
      </c>
      <c r="P2326" s="363" t="str">
        <f>IFERROR(IF(LEN(INDEX(PlansAndNotes!$E$6:$E$4005,ROW(B2326)-ROW($C$3)))=0,"",INDEX(PlansAndNotes!$E$6:$E$4005,ROW(B2326)-ROW($C$3))),"")</f>
        <v/>
      </c>
      <c r="Q2326" s="363" t="str">
        <f>IFERROR(IF(LEN(INDEX(PlansAndNotes!$G$6:$G$4005,ROW(B2326)-ROW($C$3)))=0,"",INDEX(PlansAndNotes!$G$6:$G$4005,ROW(B2326)-ROW($C$3))),"")</f>
        <v/>
      </c>
      <c r="R2326" s="361" t="str">
        <f>IFERROR(IF(LEN(D2326)&gt;0,IF(LEN(INDEX(AdressBook!$C$6:$C$25,MATCH(D2326,AdressBook!$B$6:$B$25,0),1))=0,"",INDEX(AdressBook!$C$6:$C$25,MATCH(D2326,AdressBook!$B$6:$B$25,0),1)),""),"")</f>
        <v/>
      </c>
      <c r="S2326" s="165">
        <f>IF(LEN(C2326)&gt;0,IFERROR(IF(MATCH(C2326,C2327:$C$4004,0)&gt;0,-1,ROW(S2326)-ROW($S$3)),ROW(S2326)-ROW($S$3)),-1)</f>
        <v>-1</v>
      </c>
      <c r="T2326" s="165">
        <f t="shared" si="258"/>
        <v>0</v>
      </c>
      <c r="U2326" s="165" t="str">
        <f t="shared" si="259"/>
        <v/>
      </c>
      <c r="V2326" s="165" t="str">
        <f>IFERROR(IF(OR(C2326="",S2326&lt;0),"",IF(SUBTOTAL(3,C2326:C2326)=0,-1,SUBTOTAL(3,$C$4:C2326))),"")</f>
        <v/>
      </c>
      <c r="W2326" s="156" t="str">
        <f t="array" ref="W2326">IF(LEN(C2326)&gt;0,IFERROR(IF(MATCH(C2326,$C$3:$C2325,0)&gt;0,N2326-INDEX($N$3:N2325,SUMPRODUCT(MAX(ROW($C$3:$C2325)*(C2326=$C$3:$C2325)))-2,1),""),""),"")</f>
        <v/>
      </c>
      <c r="X2326" s="156">
        <f t="shared" ca="1" si="260"/>
        <v>1</v>
      </c>
      <c r="Y2326" s="156">
        <f t="shared" ca="1" si="261"/>
        <v>1</v>
      </c>
    </row>
    <row r="2327" spans="2:25" hidden="1" x14ac:dyDescent="0.25">
      <c r="B2327" s="390" t="str">
        <f>IFERROR(IF(LEN(INDEX(PlansAndNotes!$B$6:$B$2005,ROW(A2327)-ROW($B$3)))=0,"",INDEX(PlansAndNotes!$B$6:$B$2005,ROW(A2327)-ROW($B$3))),"")</f>
        <v/>
      </c>
      <c r="C2327" s="387" t="str">
        <f t="shared" si="256"/>
        <v/>
      </c>
      <c r="D2327" s="361" t="str">
        <f>IFERROR(IF(LEN(C2327)&gt;0,IF(LEN(INDEX(TasksList!$C$6:$C$25,MATCH(C2327,TasksList!$B$6:$B$25,0),1))=0,"",INDEX(TasksList!$C$6:$C$25,MATCH(C2327,TasksList!$B$6:$B$25,0),1)),""),"")</f>
        <v/>
      </c>
      <c r="E2327" s="361" t="str">
        <f>IFERROR(IF(LEN(C2327)&gt;0,IF(LEN(INDEX(TasksList!$F$6:$F$25,MATCH(C2327,TasksList!$B$6:$B$25,0),1))=0,"not set!",INDEX(TasksList!$F$6:$F$25,MATCH(C2327,TasksList!$B$6:$B$25,0),1)),""),"")</f>
        <v/>
      </c>
      <c r="F2327" s="360" t="str">
        <f>IFERROR(IF(LEN(D2327)&gt;0,IF(LEN(INDEX(AdressBook!$D$6:$D$25,MATCH(D2327,AdressBook!$B$6:$B$25,0),1))=0,"",INDEX(AdressBook!$D$6:$D$25,MATCH(D2327,AdressBook!$B$6:$B$25,0),1)),""),"")</f>
        <v/>
      </c>
      <c r="G2327" s="361" t="str">
        <f>IFERROR(IF(LEN(INDEX(PlansAndNotes!$F$6:$F$4005,ROW(B2327)-ROW($C$3)))=0,"",INDEX(PlansAndNotes!$F$6:$F$4005,ROW(B2327)-ROW($C$3))),"")</f>
        <v/>
      </c>
      <c r="H2327" s="361" t="str">
        <f>IFERROR(IF(LEN(C2327)&gt;0,IF(LEN(INDEX(TasksList!$G$6:$G$25,MATCH(C2327,TasksList!$B$6:$B$25,0),1))=0,"",INDEX(TasksList!$G$6:$G$25,MATCH(C2327,TasksList!$B$6:$B$25,0),1)),""),"")</f>
        <v/>
      </c>
      <c r="N2327" s="362" t="str">
        <f>IFERROR(IF(LEN(INDEX(PlansAndNotes!$D$6:$D$4005,ROW(B2327)-ROW($C$3)))=0,"",INDEX(PlansAndNotes!$D$6:$D$4005,ROW(B2327)-ROW($C$3))),"")</f>
        <v/>
      </c>
      <c r="O2327" s="165" t="str">
        <f t="shared" si="257"/>
        <v/>
      </c>
      <c r="P2327" s="363" t="str">
        <f>IFERROR(IF(LEN(INDEX(PlansAndNotes!$E$6:$E$4005,ROW(B2327)-ROW($C$3)))=0,"",INDEX(PlansAndNotes!$E$6:$E$4005,ROW(B2327)-ROW($C$3))),"")</f>
        <v/>
      </c>
      <c r="Q2327" s="363" t="str">
        <f>IFERROR(IF(LEN(INDEX(PlansAndNotes!$G$6:$G$4005,ROW(B2327)-ROW($C$3)))=0,"",INDEX(PlansAndNotes!$G$6:$G$4005,ROW(B2327)-ROW($C$3))),"")</f>
        <v/>
      </c>
      <c r="R2327" s="361" t="str">
        <f>IFERROR(IF(LEN(D2327)&gt;0,IF(LEN(INDEX(AdressBook!$C$6:$C$25,MATCH(D2327,AdressBook!$B$6:$B$25,0),1))=0,"",INDEX(AdressBook!$C$6:$C$25,MATCH(D2327,AdressBook!$B$6:$B$25,0),1)),""),"")</f>
        <v/>
      </c>
      <c r="S2327" s="165">
        <f>IF(LEN(C2327)&gt;0,IFERROR(IF(MATCH(C2327,C2328:$C$4004,0)&gt;0,-1,ROW(S2327)-ROW($S$3)),ROW(S2327)-ROW($S$3)),-1)</f>
        <v>-1</v>
      </c>
      <c r="T2327" s="165">
        <f t="shared" si="258"/>
        <v>0</v>
      </c>
      <c r="U2327" s="165" t="str">
        <f t="shared" si="259"/>
        <v/>
      </c>
      <c r="V2327" s="165" t="str">
        <f>IFERROR(IF(OR(C2327="",S2327&lt;0),"",IF(SUBTOTAL(3,C2327:C2327)=0,-1,SUBTOTAL(3,$C$4:C2327))),"")</f>
        <v/>
      </c>
      <c r="W2327" s="156" t="str">
        <f t="array" ref="W2327">IF(LEN(C2327)&gt;0,IFERROR(IF(MATCH(C2327,$C$3:$C2326,0)&gt;0,N2327-INDEX($N$3:N2326,SUMPRODUCT(MAX(ROW($C$3:$C2326)*(C2327=$C$3:$C2326)))-2,1),""),""),"")</f>
        <v/>
      </c>
      <c r="X2327" s="156">
        <f t="shared" ca="1" si="260"/>
        <v>1</v>
      </c>
      <c r="Y2327" s="156">
        <f t="shared" ca="1" si="261"/>
        <v>1</v>
      </c>
    </row>
    <row r="2328" spans="2:25" hidden="1" x14ac:dyDescent="0.25">
      <c r="B2328" s="390" t="str">
        <f>IFERROR(IF(LEN(INDEX(PlansAndNotes!$B$6:$B$2005,ROW(A2328)-ROW($B$3)))=0,"",INDEX(PlansAndNotes!$B$6:$B$2005,ROW(A2328)-ROW($B$3))),"")</f>
        <v/>
      </c>
      <c r="C2328" s="387" t="str">
        <f t="shared" si="256"/>
        <v/>
      </c>
      <c r="D2328" s="361" t="str">
        <f>IFERROR(IF(LEN(C2328)&gt;0,IF(LEN(INDEX(TasksList!$C$6:$C$25,MATCH(C2328,TasksList!$B$6:$B$25,0),1))=0,"",INDEX(TasksList!$C$6:$C$25,MATCH(C2328,TasksList!$B$6:$B$25,0),1)),""),"")</f>
        <v/>
      </c>
      <c r="E2328" s="361" t="str">
        <f>IFERROR(IF(LEN(C2328)&gt;0,IF(LEN(INDEX(TasksList!$F$6:$F$25,MATCH(C2328,TasksList!$B$6:$B$25,0),1))=0,"not set!",INDEX(TasksList!$F$6:$F$25,MATCH(C2328,TasksList!$B$6:$B$25,0),1)),""),"")</f>
        <v/>
      </c>
      <c r="F2328" s="360" t="str">
        <f>IFERROR(IF(LEN(D2328)&gt;0,IF(LEN(INDEX(AdressBook!$D$6:$D$25,MATCH(D2328,AdressBook!$B$6:$B$25,0),1))=0,"",INDEX(AdressBook!$D$6:$D$25,MATCH(D2328,AdressBook!$B$6:$B$25,0),1)),""),"")</f>
        <v/>
      </c>
      <c r="G2328" s="361" t="str">
        <f>IFERROR(IF(LEN(INDEX(PlansAndNotes!$F$6:$F$4005,ROW(B2328)-ROW($C$3)))=0,"",INDEX(PlansAndNotes!$F$6:$F$4005,ROW(B2328)-ROW($C$3))),"")</f>
        <v/>
      </c>
      <c r="H2328" s="361" t="str">
        <f>IFERROR(IF(LEN(C2328)&gt;0,IF(LEN(INDEX(TasksList!$G$6:$G$25,MATCH(C2328,TasksList!$B$6:$B$25,0),1))=0,"",INDEX(TasksList!$G$6:$G$25,MATCH(C2328,TasksList!$B$6:$B$25,0),1)),""),"")</f>
        <v/>
      </c>
      <c r="N2328" s="362" t="str">
        <f>IFERROR(IF(LEN(INDEX(PlansAndNotes!$D$6:$D$4005,ROW(B2328)-ROW($C$3)))=0,"",INDEX(PlansAndNotes!$D$6:$D$4005,ROW(B2328)-ROW($C$3))),"")</f>
        <v/>
      </c>
      <c r="O2328" s="165" t="str">
        <f t="shared" si="257"/>
        <v/>
      </c>
      <c r="P2328" s="363" t="str">
        <f>IFERROR(IF(LEN(INDEX(PlansAndNotes!$E$6:$E$4005,ROW(B2328)-ROW($C$3)))=0,"",INDEX(PlansAndNotes!$E$6:$E$4005,ROW(B2328)-ROW($C$3))),"")</f>
        <v/>
      </c>
      <c r="Q2328" s="363" t="str">
        <f>IFERROR(IF(LEN(INDEX(PlansAndNotes!$G$6:$G$4005,ROW(B2328)-ROW($C$3)))=0,"",INDEX(PlansAndNotes!$G$6:$G$4005,ROW(B2328)-ROW($C$3))),"")</f>
        <v/>
      </c>
      <c r="R2328" s="361" t="str">
        <f>IFERROR(IF(LEN(D2328)&gt;0,IF(LEN(INDEX(AdressBook!$C$6:$C$25,MATCH(D2328,AdressBook!$B$6:$B$25,0),1))=0,"",INDEX(AdressBook!$C$6:$C$25,MATCH(D2328,AdressBook!$B$6:$B$25,0),1)),""),"")</f>
        <v/>
      </c>
      <c r="S2328" s="165">
        <f>IF(LEN(C2328)&gt;0,IFERROR(IF(MATCH(C2328,C2329:$C$4004,0)&gt;0,-1,ROW(S2328)-ROW($S$3)),ROW(S2328)-ROW($S$3)),-1)</f>
        <v>-1</v>
      </c>
      <c r="T2328" s="165">
        <f t="shared" si="258"/>
        <v>0</v>
      </c>
      <c r="U2328" s="165" t="str">
        <f t="shared" si="259"/>
        <v/>
      </c>
      <c r="V2328" s="165" t="str">
        <f>IFERROR(IF(OR(C2328="",S2328&lt;0),"",IF(SUBTOTAL(3,C2328:C2328)=0,-1,SUBTOTAL(3,$C$4:C2328))),"")</f>
        <v/>
      </c>
      <c r="W2328" s="156" t="str">
        <f t="array" ref="W2328">IF(LEN(C2328)&gt;0,IFERROR(IF(MATCH(C2328,$C$3:$C2327,0)&gt;0,N2328-INDEX($N$3:N2327,SUMPRODUCT(MAX(ROW($C$3:$C2327)*(C2328=$C$3:$C2327)))-2,1),""),""),"")</f>
        <v/>
      </c>
      <c r="X2328" s="156">
        <f t="shared" ca="1" si="260"/>
        <v>1</v>
      </c>
      <c r="Y2328" s="156">
        <f t="shared" ca="1" si="261"/>
        <v>1</v>
      </c>
    </row>
    <row r="2329" spans="2:25" hidden="1" x14ac:dyDescent="0.25">
      <c r="B2329" s="390" t="str">
        <f>IFERROR(IF(LEN(INDEX(PlansAndNotes!$B$6:$B$2005,ROW(A2329)-ROW($B$3)))=0,"",INDEX(PlansAndNotes!$B$6:$B$2005,ROW(A2329)-ROW($B$3))),"")</f>
        <v/>
      </c>
      <c r="C2329" s="387" t="str">
        <f t="shared" si="256"/>
        <v/>
      </c>
      <c r="D2329" s="361" t="str">
        <f>IFERROR(IF(LEN(C2329)&gt;0,IF(LEN(INDEX(TasksList!$C$6:$C$25,MATCH(C2329,TasksList!$B$6:$B$25,0),1))=0,"",INDEX(TasksList!$C$6:$C$25,MATCH(C2329,TasksList!$B$6:$B$25,0),1)),""),"")</f>
        <v/>
      </c>
      <c r="E2329" s="361" t="str">
        <f>IFERROR(IF(LEN(C2329)&gt;0,IF(LEN(INDEX(TasksList!$F$6:$F$25,MATCH(C2329,TasksList!$B$6:$B$25,0),1))=0,"not set!",INDEX(TasksList!$F$6:$F$25,MATCH(C2329,TasksList!$B$6:$B$25,0),1)),""),"")</f>
        <v/>
      </c>
      <c r="F2329" s="360" t="str">
        <f>IFERROR(IF(LEN(D2329)&gt;0,IF(LEN(INDEX(AdressBook!$D$6:$D$25,MATCH(D2329,AdressBook!$B$6:$B$25,0),1))=0,"",INDEX(AdressBook!$D$6:$D$25,MATCH(D2329,AdressBook!$B$6:$B$25,0),1)),""),"")</f>
        <v/>
      </c>
      <c r="G2329" s="361" t="str">
        <f>IFERROR(IF(LEN(INDEX(PlansAndNotes!$F$6:$F$4005,ROW(B2329)-ROW($C$3)))=0,"",INDEX(PlansAndNotes!$F$6:$F$4005,ROW(B2329)-ROW($C$3))),"")</f>
        <v/>
      </c>
      <c r="H2329" s="361" t="str">
        <f>IFERROR(IF(LEN(C2329)&gt;0,IF(LEN(INDEX(TasksList!$G$6:$G$25,MATCH(C2329,TasksList!$B$6:$B$25,0),1))=0,"",INDEX(TasksList!$G$6:$G$25,MATCH(C2329,TasksList!$B$6:$B$25,0),1)),""),"")</f>
        <v/>
      </c>
      <c r="N2329" s="362" t="str">
        <f>IFERROR(IF(LEN(INDEX(PlansAndNotes!$D$6:$D$4005,ROW(B2329)-ROW($C$3)))=0,"",INDEX(PlansAndNotes!$D$6:$D$4005,ROW(B2329)-ROW($C$3))),"")</f>
        <v/>
      </c>
      <c r="O2329" s="165" t="str">
        <f t="shared" si="257"/>
        <v/>
      </c>
      <c r="P2329" s="363" t="str">
        <f>IFERROR(IF(LEN(INDEX(PlansAndNotes!$E$6:$E$4005,ROW(B2329)-ROW($C$3)))=0,"",INDEX(PlansAndNotes!$E$6:$E$4005,ROW(B2329)-ROW($C$3))),"")</f>
        <v/>
      </c>
      <c r="Q2329" s="363" t="str">
        <f>IFERROR(IF(LEN(INDEX(PlansAndNotes!$G$6:$G$4005,ROW(B2329)-ROW($C$3)))=0,"",INDEX(PlansAndNotes!$G$6:$G$4005,ROW(B2329)-ROW($C$3))),"")</f>
        <v/>
      </c>
      <c r="R2329" s="361" t="str">
        <f>IFERROR(IF(LEN(D2329)&gt;0,IF(LEN(INDEX(AdressBook!$C$6:$C$25,MATCH(D2329,AdressBook!$B$6:$B$25,0),1))=0,"",INDEX(AdressBook!$C$6:$C$25,MATCH(D2329,AdressBook!$B$6:$B$25,0),1)),""),"")</f>
        <v/>
      </c>
      <c r="S2329" s="165">
        <f>IF(LEN(C2329)&gt;0,IFERROR(IF(MATCH(C2329,C2330:$C$4004,0)&gt;0,-1,ROW(S2329)-ROW($S$3)),ROW(S2329)-ROW($S$3)),-1)</f>
        <v>-1</v>
      </c>
      <c r="T2329" s="165">
        <f t="shared" si="258"/>
        <v>0</v>
      </c>
      <c r="U2329" s="165" t="str">
        <f t="shared" si="259"/>
        <v/>
      </c>
      <c r="V2329" s="165" t="str">
        <f>IFERROR(IF(OR(C2329="",S2329&lt;0),"",IF(SUBTOTAL(3,C2329:C2329)=0,-1,SUBTOTAL(3,$C$4:C2329))),"")</f>
        <v/>
      </c>
      <c r="W2329" s="156" t="str">
        <f t="array" ref="W2329">IF(LEN(C2329)&gt;0,IFERROR(IF(MATCH(C2329,$C$3:$C2328,0)&gt;0,N2329-INDEX($N$3:N2328,SUMPRODUCT(MAX(ROW($C$3:$C2328)*(C2329=$C$3:$C2328)))-2,1),""),""),"")</f>
        <v/>
      </c>
      <c r="X2329" s="156">
        <f t="shared" ca="1" si="260"/>
        <v>1</v>
      </c>
      <c r="Y2329" s="156">
        <f t="shared" ca="1" si="261"/>
        <v>1</v>
      </c>
    </row>
    <row r="2330" spans="2:25" hidden="1" x14ac:dyDescent="0.25">
      <c r="B2330" s="390" t="str">
        <f>IFERROR(IF(LEN(INDEX(PlansAndNotes!$B$6:$B$2005,ROW(A2330)-ROW($B$3)))=0,"",INDEX(PlansAndNotes!$B$6:$B$2005,ROW(A2330)-ROW($B$3))),"")</f>
        <v/>
      </c>
      <c r="C2330" s="387" t="str">
        <f t="shared" si="256"/>
        <v/>
      </c>
      <c r="D2330" s="361" t="str">
        <f>IFERROR(IF(LEN(C2330)&gt;0,IF(LEN(INDEX(TasksList!$C$6:$C$25,MATCH(C2330,TasksList!$B$6:$B$25,0),1))=0,"",INDEX(TasksList!$C$6:$C$25,MATCH(C2330,TasksList!$B$6:$B$25,0),1)),""),"")</f>
        <v/>
      </c>
      <c r="E2330" s="361" t="str">
        <f>IFERROR(IF(LEN(C2330)&gt;0,IF(LEN(INDEX(TasksList!$F$6:$F$25,MATCH(C2330,TasksList!$B$6:$B$25,0),1))=0,"not set!",INDEX(TasksList!$F$6:$F$25,MATCH(C2330,TasksList!$B$6:$B$25,0),1)),""),"")</f>
        <v/>
      </c>
      <c r="F2330" s="360" t="str">
        <f>IFERROR(IF(LEN(D2330)&gt;0,IF(LEN(INDEX(AdressBook!$D$6:$D$25,MATCH(D2330,AdressBook!$B$6:$B$25,0),1))=0,"",INDEX(AdressBook!$D$6:$D$25,MATCH(D2330,AdressBook!$B$6:$B$25,0),1)),""),"")</f>
        <v/>
      </c>
      <c r="G2330" s="361" t="str">
        <f>IFERROR(IF(LEN(INDEX(PlansAndNotes!$F$6:$F$4005,ROW(B2330)-ROW($C$3)))=0,"",INDEX(PlansAndNotes!$F$6:$F$4005,ROW(B2330)-ROW($C$3))),"")</f>
        <v/>
      </c>
      <c r="H2330" s="361" t="str">
        <f>IFERROR(IF(LEN(C2330)&gt;0,IF(LEN(INDEX(TasksList!$G$6:$G$25,MATCH(C2330,TasksList!$B$6:$B$25,0),1))=0,"",INDEX(TasksList!$G$6:$G$25,MATCH(C2330,TasksList!$B$6:$B$25,0),1)),""),"")</f>
        <v/>
      </c>
      <c r="N2330" s="362" t="str">
        <f>IFERROR(IF(LEN(INDEX(PlansAndNotes!$D$6:$D$4005,ROW(B2330)-ROW($C$3)))=0,"",INDEX(PlansAndNotes!$D$6:$D$4005,ROW(B2330)-ROW($C$3))),"")</f>
        <v/>
      </c>
      <c r="O2330" s="165" t="str">
        <f t="shared" si="257"/>
        <v/>
      </c>
      <c r="P2330" s="363" t="str">
        <f>IFERROR(IF(LEN(INDEX(PlansAndNotes!$E$6:$E$4005,ROW(B2330)-ROW($C$3)))=0,"",INDEX(PlansAndNotes!$E$6:$E$4005,ROW(B2330)-ROW($C$3))),"")</f>
        <v/>
      </c>
      <c r="Q2330" s="363" t="str">
        <f>IFERROR(IF(LEN(INDEX(PlansAndNotes!$G$6:$G$4005,ROW(B2330)-ROW($C$3)))=0,"",INDEX(PlansAndNotes!$G$6:$G$4005,ROW(B2330)-ROW($C$3))),"")</f>
        <v/>
      </c>
      <c r="R2330" s="361" t="str">
        <f>IFERROR(IF(LEN(D2330)&gt;0,IF(LEN(INDEX(AdressBook!$C$6:$C$25,MATCH(D2330,AdressBook!$B$6:$B$25,0),1))=0,"",INDEX(AdressBook!$C$6:$C$25,MATCH(D2330,AdressBook!$B$6:$B$25,0),1)),""),"")</f>
        <v/>
      </c>
      <c r="S2330" s="165">
        <f>IF(LEN(C2330)&gt;0,IFERROR(IF(MATCH(C2330,C2331:$C$4004,0)&gt;0,-1,ROW(S2330)-ROW($S$3)),ROW(S2330)-ROW($S$3)),-1)</f>
        <v>-1</v>
      </c>
      <c r="T2330" s="165">
        <f t="shared" si="258"/>
        <v>0</v>
      </c>
      <c r="U2330" s="165" t="str">
        <f t="shared" si="259"/>
        <v/>
      </c>
      <c r="V2330" s="165" t="str">
        <f>IFERROR(IF(OR(C2330="",S2330&lt;0),"",IF(SUBTOTAL(3,C2330:C2330)=0,-1,SUBTOTAL(3,$C$4:C2330))),"")</f>
        <v/>
      </c>
      <c r="W2330" s="156" t="str">
        <f t="array" ref="W2330">IF(LEN(C2330)&gt;0,IFERROR(IF(MATCH(C2330,$C$3:$C2329,0)&gt;0,N2330-INDEX($N$3:N2329,SUMPRODUCT(MAX(ROW($C$3:$C2329)*(C2330=$C$3:$C2329)))-2,1),""),""),"")</f>
        <v/>
      </c>
      <c r="X2330" s="156">
        <f t="shared" ca="1" si="260"/>
        <v>1</v>
      </c>
      <c r="Y2330" s="156">
        <f t="shared" ca="1" si="261"/>
        <v>1</v>
      </c>
    </row>
    <row r="2331" spans="2:25" hidden="1" x14ac:dyDescent="0.25">
      <c r="B2331" s="390" t="str">
        <f>IFERROR(IF(LEN(INDEX(PlansAndNotes!$B$6:$B$2005,ROW(A2331)-ROW($B$3)))=0,"",INDEX(PlansAndNotes!$B$6:$B$2005,ROW(A2331)-ROW($B$3))),"")</f>
        <v/>
      </c>
      <c r="C2331" s="387" t="str">
        <f t="shared" si="256"/>
        <v/>
      </c>
      <c r="D2331" s="361" t="str">
        <f>IFERROR(IF(LEN(C2331)&gt;0,IF(LEN(INDEX(TasksList!$C$6:$C$25,MATCH(C2331,TasksList!$B$6:$B$25,0),1))=0,"",INDEX(TasksList!$C$6:$C$25,MATCH(C2331,TasksList!$B$6:$B$25,0),1)),""),"")</f>
        <v/>
      </c>
      <c r="E2331" s="361" t="str">
        <f>IFERROR(IF(LEN(C2331)&gt;0,IF(LEN(INDEX(TasksList!$F$6:$F$25,MATCH(C2331,TasksList!$B$6:$B$25,0),1))=0,"not set!",INDEX(TasksList!$F$6:$F$25,MATCH(C2331,TasksList!$B$6:$B$25,0),1)),""),"")</f>
        <v/>
      </c>
      <c r="F2331" s="360" t="str">
        <f>IFERROR(IF(LEN(D2331)&gt;0,IF(LEN(INDEX(AdressBook!$D$6:$D$25,MATCH(D2331,AdressBook!$B$6:$B$25,0),1))=0,"",INDEX(AdressBook!$D$6:$D$25,MATCH(D2331,AdressBook!$B$6:$B$25,0),1)),""),"")</f>
        <v/>
      </c>
      <c r="G2331" s="361" t="str">
        <f>IFERROR(IF(LEN(INDEX(PlansAndNotes!$F$6:$F$4005,ROW(B2331)-ROW($C$3)))=0,"",INDEX(PlansAndNotes!$F$6:$F$4005,ROW(B2331)-ROW($C$3))),"")</f>
        <v/>
      </c>
      <c r="H2331" s="361" t="str">
        <f>IFERROR(IF(LEN(C2331)&gt;0,IF(LEN(INDEX(TasksList!$G$6:$G$25,MATCH(C2331,TasksList!$B$6:$B$25,0),1))=0,"",INDEX(TasksList!$G$6:$G$25,MATCH(C2331,TasksList!$B$6:$B$25,0),1)),""),"")</f>
        <v/>
      </c>
      <c r="N2331" s="362" t="str">
        <f>IFERROR(IF(LEN(INDEX(PlansAndNotes!$D$6:$D$4005,ROW(B2331)-ROW($C$3)))=0,"",INDEX(PlansAndNotes!$D$6:$D$4005,ROW(B2331)-ROW($C$3))),"")</f>
        <v/>
      </c>
      <c r="O2331" s="165" t="str">
        <f t="shared" si="257"/>
        <v/>
      </c>
      <c r="P2331" s="363" t="str">
        <f>IFERROR(IF(LEN(INDEX(PlansAndNotes!$E$6:$E$4005,ROW(B2331)-ROW($C$3)))=0,"",INDEX(PlansAndNotes!$E$6:$E$4005,ROW(B2331)-ROW($C$3))),"")</f>
        <v/>
      </c>
      <c r="Q2331" s="363" t="str">
        <f>IFERROR(IF(LEN(INDEX(PlansAndNotes!$G$6:$G$4005,ROW(B2331)-ROW($C$3)))=0,"",INDEX(PlansAndNotes!$G$6:$G$4005,ROW(B2331)-ROW($C$3))),"")</f>
        <v/>
      </c>
      <c r="R2331" s="361" t="str">
        <f>IFERROR(IF(LEN(D2331)&gt;0,IF(LEN(INDEX(AdressBook!$C$6:$C$25,MATCH(D2331,AdressBook!$B$6:$B$25,0),1))=0,"",INDEX(AdressBook!$C$6:$C$25,MATCH(D2331,AdressBook!$B$6:$B$25,0),1)),""),"")</f>
        <v/>
      </c>
      <c r="S2331" s="165">
        <f>IF(LEN(C2331)&gt;0,IFERROR(IF(MATCH(C2331,C2332:$C$4004,0)&gt;0,-1,ROW(S2331)-ROW($S$3)),ROW(S2331)-ROW($S$3)),-1)</f>
        <v>-1</v>
      </c>
      <c r="T2331" s="165">
        <f t="shared" si="258"/>
        <v>0</v>
      </c>
      <c r="U2331" s="165" t="str">
        <f t="shared" si="259"/>
        <v/>
      </c>
      <c r="V2331" s="165" t="str">
        <f>IFERROR(IF(OR(C2331="",S2331&lt;0),"",IF(SUBTOTAL(3,C2331:C2331)=0,-1,SUBTOTAL(3,$C$4:C2331))),"")</f>
        <v/>
      </c>
      <c r="W2331" s="156" t="str">
        <f t="array" ref="W2331">IF(LEN(C2331)&gt;0,IFERROR(IF(MATCH(C2331,$C$3:$C2330,0)&gt;0,N2331-INDEX($N$3:N2330,SUMPRODUCT(MAX(ROW($C$3:$C2330)*(C2331=$C$3:$C2330)))-2,1),""),""),"")</f>
        <v/>
      </c>
      <c r="X2331" s="156">
        <f t="shared" ca="1" si="260"/>
        <v>1</v>
      </c>
      <c r="Y2331" s="156">
        <f t="shared" ca="1" si="261"/>
        <v>1</v>
      </c>
    </row>
    <row r="2332" spans="2:25" hidden="1" x14ac:dyDescent="0.25">
      <c r="B2332" s="390" t="str">
        <f>IFERROR(IF(LEN(INDEX(PlansAndNotes!$B$6:$B$2005,ROW(A2332)-ROW($B$3)))=0,"",INDEX(PlansAndNotes!$B$6:$B$2005,ROW(A2332)-ROW($B$3))),"")</f>
        <v/>
      </c>
      <c r="C2332" s="387" t="str">
        <f t="shared" si="256"/>
        <v/>
      </c>
      <c r="D2332" s="361" t="str">
        <f>IFERROR(IF(LEN(C2332)&gt;0,IF(LEN(INDEX(TasksList!$C$6:$C$25,MATCH(C2332,TasksList!$B$6:$B$25,0),1))=0,"",INDEX(TasksList!$C$6:$C$25,MATCH(C2332,TasksList!$B$6:$B$25,0),1)),""),"")</f>
        <v/>
      </c>
      <c r="E2332" s="361" t="str">
        <f>IFERROR(IF(LEN(C2332)&gt;0,IF(LEN(INDEX(TasksList!$F$6:$F$25,MATCH(C2332,TasksList!$B$6:$B$25,0),1))=0,"not set!",INDEX(TasksList!$F$6:$F$25,MATCH(C2332,TasksList!$B$6:$B$25,0),1)),""),"")</f>
        <v/>
      </c>
      <c r="F2332" s="360" t="str">
        <f>IFERROR(IF(LEN(D2332)&gt;0,IF(LEN(INDEX(AdressBook!$D$6:$D$25,MATCH(D2332,AdressBook!$B$6:$B$25,0),1))=0,"",INDEX(AdressBook!$D$6:$D$25,MATCH(D2332,AdressBook!$B$6:$B$25,0),1)),""),"")</f>
        <v/>
      </c>
      <c r="G2332" s="361" t="str">
        <f>IFERROR(IF(LEN(INDEX(PlansAndNotes!$F$6:$F$4005,ROW(B2332)-ROW($C$3)))=0,"",INDEX(PlansAndNotes!$F$6:$F$4005,ROW(B2332)-ROW($C$3))),"")</f>
        <v/>
      </c>
      <c r="H2332" s="361" t="str">
        <f>IFERROR(IF(LEN(C2332)&gt;0,IF(LEN(INDEX(TasksList!$G$6:$G$25,MATCH(C2332,TasksList!$B$6:$B$25,0),1))=0,"",INDEX(TasksList!$G$6:$G$25,MATCH(C2332,TasksList!$B$6:$B$25,0),1)),""),"")</f>
        <v/>
      </c>
      <c r="N2332" s="362" t="str">
        <f>IFERROR(IF(LEN(INDEX(PlansAndNotes!$D$6:$D$4005,ROW(B2332)-ROW($C$3)))=0,"",INDEX(PlansAndNotes!$D$6:$D$4005,ROW(B2332)-ROW($C$3))),"")</f>
        <v/>
      </c>
      <c r="O2332" s="165" t="str">
        <f t="shared" si="257"/>
        <v/>
      </c>
      <c r="P2332" s="363" t="str">
        <f>IFERROR(IF(LEN(INDEX(PlansAndNotes!$E$6:$E$4005,ROW(B2332)-ROW($C$3)))=0,"",INDEX(PlansAndNotes!$E$6:$E$4005,ROW(B2332)-ROW($C$3))),"")</f>
        <v/>
      </c>
      <c r="Q2332" s="363" t="str">
        <f>IFERROR(IF(LEN(INDEX(PlansAndNotes!$G$6:$G$4005,ROW(B2332)-ROW($C$3)))=0,"",INDEX(PlansAndNotes!$G$6:$G$4005,ROW(B2332)-ROW($C$3))),"")</f>
        <v/>
      </c>
      <c r="R2332" s="361" t="str">
        <f>IFERROR(IF(LEN(D2332)&gt;0,IF(LEN(INDEX(AdressBook!$C$6:$C$25,MATCH(D2332,AdressBook!$B$6:$B$25,0),1))=0,"",INDEX(AdressBook!$C$6:$C$25,MATCH(D2332,AdressBook!$B$6:$B$25,0),1)),""),"")</f>
        <v/>
      </c>
      <c r="S2332" s="165">
        <f>IF(LEN(C2332)&gt;0,IFERROR(IF(MATCH(C2332,C2333:$C$4004,0)&gt;0,-1,ROW(S2332)-ROW($S$3)),ROW(S2332)-ROW($S$3)),-1)</f>
        <v>-1</v>
      </c>
      <c r="T2332" s="165">
        <f t="shared" si="258"/>
        <v>0</v>
      </c>
      <c r="U2332" s="165" t="str">
        <f t="shared" si="259"/>
        <v/>
      </c>
      <c r="V2332" s="165" t="str">
        <f>IFERROR(IF(OR(C2332="",S2332&lt;0),"",IF(SUBTOTAL(3,C2332:C2332)=0,-1,SUBTOTAL(3,$C$4:C2332))),"")</f>
        <v/>
      </c>
      <c r="W2332" s="156" t="str">
        <f t="array" ref="W2332">IF(LEN(C2332)&gt;0,IFERROR(IF(MATCH(C2332,$C$3:$C2331,0)&gt;0,N2332-INDEX($N$3:N2331,SUMPRODUCT(MAX(ROW($C$3:$C2331)*(C2332=$C$3:$C2331)))-2,1),""),""),"")</f>
        <v/>
      </c>
      <c r="X2332" s="156">
        <f t="shared" ca="1" si="260"/>
        <v>1</v>
      </c>
      <c r="Y2332" s="156">
        <f t="shared" ca="1" si="261"/>
        <v>1</v>
      </c>
    </row>
    <row r="2333" spans="2:25" hidden="1" x14ac:dyDescent="0.25">
      <c r="B2333" s="390" t="str">
        <f>IFERROR(IF(LEN(INDEX(PlansAndNotes!$B$6:$B$2005,ROW(A2333)-ROW($B$3)))=0,"",INDEX(PlansAndNotes!$B$6:$B$2005,ROW(A2333)-ROW($B$3))),"")</f>
        <v/>
      </c>
      <c r="C2333" s="387" t="str">
        <f t="shared" si="256"/>
        <v/>
      </c>
      <c r="D2333" s="361" t="str">
        <f>IFERROR(IF(LEN(C2333)&gt;0,IF(LEN(INDEX(TasksList!$C$6:$C$25,MATCH(C2333,TasksList!$B$6:$B$25,0),1))=0,"",INDEX(TasksList!$C$6:$C$25,MATCH(C2333,TasksList!$B$6:$B$25,0),1)),""),"")</f>
        <v/>
      </c>
      <c r="E2333" s="361" t="str">
        <f>IFERROR(IF(LEN(C2333)&gt;0,IF(LEN(INDEX(TasksList!$F$6:$F$25,MATCH(C2333,TasksList!$B$6:$B$25,0),1))=0,"not set!",INDEX(TasksList!$F$6:$F$25,MATCH(C2333,TasksList!$B$6:$B$25,0),1)),""),"")</f>
        <v/>
      </c>
      <c r="F2333" s="360" t="str">
        <f>IFERROR(IF(LEN(D2333)&gt;0,IF(LEN(INDEX(AdressBook!$D$6:$D$25,MATCH(D2333,AdressBook!$B$6:$B$25,0),1))=0,"",INDEX(AdressBook!$D$6:$D$25,MATCH(D2333,AdressBook!$B$6:$B$25,0),1)),""),"")</f>
        <v/>
      </c>
      <c r="G2333" s="361" t="str">
        <f>IFERROR(IF(LEN(INDEX(PlansAndNotes!$F$6:$F$4005,ROW(B2333)-ROW($C$3)))=0,"",INDEX(PlansAndNotes!$F$6:$F$4005,ROW(B2333)-ROW($C$3))),"")</f>
        <v/>
      </c>
      <c r="H2333" s="361" t="str">
        <f>IFERROR(IF(LEN(C2333)&gt;0,IF(LEN(INDEX(TasksList!$G$6:$G$25,MATCH(C2333,TasksList!$B$6:$B$25,0),1))=0,"",INDEX(TasksList!$G$6:$G$25,MATCH(C2333,TasksList!$B$6:$B$25,0),1)),""),"")</f>
        <v/>
      </c>
      <c r="N2333" s="362" t="str">
        <f>IFERROR(IF(LEN(INDEX(PlansAndNotes!$D$6:$D$4005,ROW(B2333)-ROW($C$3)))=0,"",INDEX(PlansAndNotes!$D$6:$D$4005,ROW(B2333)-ROW($C$3))),"")</f>
        <v/>
      </c>
      <c r="O2333" s="165" t="str">
        <f t="shared" si="257"/>
        <v/>
      </c>
      <c r="P2333" s="363" t="str">
        <f>IFERROR(IF(LEN(INDEX(PlansAndNotes!$E$6:$E$4005,ROW(B2333)-ROW($C$3)))=0,"",INDEX(PlansAndNotes!$E$6:$E$4005,ROW(B2333)-ROW($C$3))),"")</f>
        <v/>
      </c>
      <c r="Q2333" s="363" t="str">
        <f>IFERROR(IF(LEN(INDEX(PlansAndNotes!$G$6:$G$4005,ROW(B2333)-ROW($C$3)))=0,"",INDEX(PlansAndNotes!$G$6:$G$4005,ROW(B2333)-ROW($C$3))),"")</f>
        <v/>
      </c>
      <c r="R2333" s="361" t="str">
        <f>IFERROR(IF(LEN(D2333)&gt;0,IF(LEN(INDEX(AdressBook!$C$6:$C$25,MATCH(D2333,AdressBook!$B$6:$B$25,0),1))=0,"",INDEX(AdressBook!$C$6:$C$25,MATCH(D2333,AdressBook!$B$6:$B$25,0),1)),""),"")</f>
        <v/>
      </c>
      <c r="S2333" s="165">
        <f>IF(LEN(C2333)&gt;0,IFERROR(IF(MATCH(C2333,C2334:$C$4004,0)&gt;0,-1,ROW(S2333)-ROW($S$3)),ROW(S2333)-ROW($S$3)),-1)</f>
        <v>-1</v>
      </c>
      <c r="T2333" s="165">
        <f t="shared" si="258"/>
        <v>0</v>
      </c>
      <c r="U2333" s="165" t="str">
        <f t="shared" si="259"/>
        <v/>
      </c>
      <c r="V2333" s="165" t="str">
        <f>IFERROR(IF(OR(C2333="",S2333&lt;0),"",IF(SUBTOTAL(3,C2333:C2333)=0,-1,SUBTOTAL(3,$C$4:C2333))),"")</f>
        <v/>
      </c>
      <c r="W2333" s="156" t="str">
        <f t="array" ref="W2333">IF(LEN(C2333)&gt;0,IFERROR(IF(MATCH(C2333,$C$3:$C2332,0)&gt;0,N2333-INDEX($N$3:N2332,SUMPRODUCT(MAX(ROW($C$3:$C2332)*(C2333=$C$3:$C2332)))-2,1),""),""),"")</f>
        <v/>
      </c>
      <c r="X2333" s="156">
        <f t="shared" ca="1" si="260"/>
        <v>1</v>
      </c>
      <c r="Y2333" s="156">
        <f t="shared" ca="1" si="261"/>
        <v>1</v>
      </c>
    </row>
    <row r="2334" spans="2:25" hidden="1" x14ac:dyDescent="0.25">
      <c r="B2334" s="390" t="str">
        <f>IFERROR(IF(LEN(INDEX(PlansAndNotes!$B$6:$B$2005,ROW(A2334)-ROW($B$3)))=0,"",INDEX(PlansAndNotes!$B$6:$B$2005,ROW(A2334)-ROW($B$3))),"")</f>
        <v/>
      </c>
      <c r="C2334" s="387" t="str">
        <f t="shared" si="256"/>
        <v/>
      </c>
      <c r="D2334" s="361" t="str">
        <f>IFERROR(IF(LEN(C2334)&gt;0,IF(LEN(INDEX(TasksList!$C$6:$C$25,MATCH(C2334,TasksList!$B$6:$B$25,0),1))=0,"",INDEX(TasksList!$C$6:$C$25,MATCH(C2334,TasksList!$B$6:$B$25,0),1)),""),"")</f>
        <v/>
      </c>
      <c r="E2334" s="361" t="str">
        <f>IFERROR(IF(LEN(C2334)&gt;0,IF(LEN(INDEX(TasksList!$F$6:$F$25,MATCH(C2334,TasksList!$B$6:$B$25,0),1))=0,"not set!",INDEX(TasksList!$F$6:$F$25,MATCH(C2334,TasksList!$B$6:$B$25,0),1)),""),"")</f>
        <v/>
      </c>
      <c r="F2334" s="360" t="str">
        <f>IFERROR(IF(LEN(D2334)&gt;0,IF(LEN(INDEX(AdressBook!$D$6:$D$25,MATCH(D2334,AdressBook!$B$6:$B$25,0),1))=0,"",INDEX(AdressBook!$D$6:$D$25,MATCH(D2334,AdressBook!$B$6:$B$25,0),1)),""),"")</f>
        <v/>
      </c>
      <c r="G2334" s="361" t="str">
        <f>IFERROR(IF(LEN(INDEX(PlansAndNotes!$F$6:$F$4005,ROW(B2334)-ROW($C$3)))=0,"",INDEX(PlansAndNotes!$F$6:$F$4005,ROW(B2334)-ROW($C$3))),"")</f>
        <v/>
      </c>
      <c r="H2334" s="361" t="str">
        <f>IFERROR(IF(LEN(C2334)&gt;0,IF(LEN(INDEX(TasksList!$G$6:$G$25,MATCH(C2334,TasksList!$B$6:$B$25,0),1))=0,"",INDEX(TasksList!$G$6:$G$25,MATCH(C2334,TasksList!$B$6:$B$25,0),1)),""),"")</f>
        <v/>
      </c>
      <c r="N2334" s="362" t="str">
        <f>IFERROR(IF(LEN(INDEX(PlansAndNotes!$D$6:$D$4005,ROW(B2334)-ROW($C$3)))=0,"",INDEX(PlansAndNotes!$D$6:$D$4005,ROW(B2334)-ROW($C$3))),"")</f>
        <v/>
      </c>
      <c r="O2334" s="165" t="str">
        <f t="shared" si="257"/>
        <v/>
      </c>
      <c r="P2334" s="363" t="str">
        <f>IFERROR(IF(LEN(INDEX(PlansAndNotes!$E$6:$E$4005,ROW(B2334)-ROW($C$3)))=0,"",INDEX(PlansAndNotes!$E$6:$E$4005,ROW(B2334)-ROW($C$3))),"")</f>
        <v/>
      </c>
      <c r="Q2334" s="363" t="str">
        <f>IFERROR(IF(LEN(INDEX(PlansAndNotes!$G$6:$G$4005,ROW(B2334)-ROW($C$3)))=0,"",INDEX(PlansAndNotes!$G$6:$G$4005,ROW(B2334)-ROW($C$3))),"")</f>
        <v/>
      </c>
      <c r="R2334" s="361" t="str">
        <f>IFERROR(IF(LEN(D2334)&gt;0,IF(LEN(INDEX(AdressBook!$C$6:$C$25,MATCH(D2334,AdressBook!$B$6:$B$25,0),1))=0,"",INDEX(AdressBook!$C$6:$C$25,MATCH(D2334,AdressBook!$B$6:$B$25,0),1)),""),"")</f>
        <v/>
      </c>
      <c r="S2334" s="165">
        <f>IF(LEN(C2334)&gt;0,IFERROR(IF(MATCH(C2334,C2335:$C$4004,0)&gt;0,-1,ROW(S2334)-ROW($S$3)),ROW(S2334)-ROW($S$3)),-1)</f>
        <v>-1</v>
      </c>
      <c r="T2334" s="165">
        <f t="shared" si="258"/>
        <v>0</v>
      </c>
      <c r="U2334" s="165" t="str">
        <f t="shared" si="259"/>
        <v/>
      </c>
      <c r="V2334" s="165" t="str">
        <f>IFERROR(IF(OR(C2334="",S2334&lt;0),"",IF(SUBTOTAL(3,C2334:C2334)=0,-1,SUBTOTAL(3,$C$4:C2334))),"")</f>
        <v/>
      </c>
      <c r="W2334" s="156" t="str">
        <f t="array" ref="W2334">IF(LEN(C2334)&gt;0,IFERROR(IF(MATCH(C2334,$C$3:$C2333,0)&gt;0,N2334-INDEX($N$3:N2333,SUMPRODUCT(MAX(ROW($C$3:$C2333)*(C2334=$C$3:$C2333)))-2,1),""),""),"")</f>
        <v/>
      </c>
      <c r="X2334" s="156">
        <f t="shared" ca="1" si="260"/>
        <v>1</v>
      </c>
      <c r="Y2334" s="156">
        <f t="shared" ca="1" si="261"/>
        <v>1</v>
      </c>
    </row>
    <row r="2335" spans="2:25" hidden="1" x14ac:dyDescent="0.25">
      <c r="B2335" s="390" t="str">
        <f>IFERROR(IF(LEN(INDEX(PlansAndNotes!$B$6:$B$2005,ROW(A2335)-ROW($B$3)))=0,"",INDEX(PlansAndNotes!$B$6:$B$2005,ROW(A2335)-ROW($B$3))),"")</f>
        <v/>
      </c>
      <c r="C2335" s="387" t="str">
        <f t="shared" si="256"/>
        <v/>
      </c>
      <c r="D2335" s="361" t="str">
        <f>IFERROR(IF(LEN(C2335)&gt;0,IF(LEN(INDEX(TasksList!$C$6:$C$25,MATCH(C2335,TasksList!$B$6:$B$25,0),1))=0,"",INDEX(TasksList!$C$6:$C$25,MATCH(C2335,TasksList!$B$6:$B$25,0),1)),""),"")</f>
        <v/>
      </c>
      <c r="E2335" s="361" t="str">
        <f>IFERROR(IF(LEN(C2335)&gt;0,IF(LEN(INDEX(TasksList!$F$6:$F$25,MATCH(C2335,TasksList!$B$6:$B$25,0),1))=0,"not set!",INDEX(TasksList!$F$6:$F$25,MATCH(C2335,TasksList!$B$6:$B$25,0),1)),""),"")</f>
        <v/>
      </c>
      <c r="F2335" s="360" t="str">
        <f>IFERROR(IF(LEN(D2335)&gt;0,IF(LEN(INDEX(AdressBook!$D$6:$D$25,MATCH(D2335,AdressBook!$B$6:$B$25,0),1))=0,"",INDEX(AdressBook!$D$6:$D$25,MATCH(D2335,AdressBook!$B$6:$B$25,0),1)),""),"")</f>
        <v/>
      </c>
      <c r="G2335" s="361" t="str">
        <f>IFERROR(IF(LEN(INDEX(PlansAndNotes!$F$6:$F$4005,ROW(B2335)-ROW($C$3)))=0,"",INDEX(PlansAndNotes!$F$6:$F$4005,ROW(B2335)-ROW($C$3))),"")</f>
        <v/>
      </c>
      <c r="H2335" s="361" t="str">
        <f>IFERROR(IF(LEN(C2335)&gt;0,IF(LEN(INDEX(TasksList!$G$6:$G$25,MATCH(C2335,TasksList!$B$6:$B$25,0),1))=0,"",INDEX(TasksList!$G$6:$G$25,MATCH(C2335,TasksList!$B$6:$B$25,0),1)),""),"")</f>
        <v/>
      </c>
      <c r="N2335" s="362" t="str">
        <f>IFERROR(IF(LEN(INDEX(PlansAndNotes!$D$6:$D$4005,ROW(B2335)-ROW($C$3)))=0,"",INDEX(PlansAndNotes!$D$6:$D$4005,ROW(B2335)-ROW($C$3))),"")</f>
        <v/>
      </c>
      <c r="O2335" s="165" t="str">
        <f t="shared" si="257"/>
        <v/>
      </c>
      <c r="P2335" s="363" t="str">
        <f>IFERROR(IF(LEN(INDEX(PlansAndNotes!$E$6:$E$4005,ROW(B2335)-ROW($C$3)))=0,"",INDEX(PlansAndNotes!$E$6:$E$4005,ROW(B2335)-ROW($C$3))),"")</f>
        <v/>
      </c>
      <c r="Q2335" s="363" t="str">
        <f>IFERROR(IF(LEN(INDEX(PlansAndNotes!$G$6:$G$4005,ROW(B2335)-ROW($C$3)))=0,"",INDEX(PlansAndNotes!$G$6:$G$4005,ROW(B2335)-ROW($C$3))),"")</f>
        <v/>
      </c>
      <c r="R2335" s="361" t="str">
        <f>IFERROR(IF(LEN(D2335)&gt;0,IF(LEN(INDEX(AdressBook!$C$6:$C$25,MATCH(D2335,AdressBook!$B$6:$B$25,0),1))=0,"",INDEX(AdressBook!$C$6:$C$25,MATCH(D2335,AdressBook!$B$6:$B$25,0),1)),""),"")</f>
        <v/>
      </c>
      <c r="S2335" s="165">
        <f>IF(LEN(C2335)&gt;0,IFERROR(IF(MATCH(C2335,C2336:$C$4004,0)&gt;0,-1,ROW(S2335)-ROW($S$3)),ROW(S2335)-ROW($S$3)),-1)</f>
        <v>-1</v>
      </c>
      <c r="T2335" s="165">
        <f t="shared" si="258"/>
        <v>0</v>
      </c>
      <c r="U2335" s="165" t="str">
        <f t="shared" si="259"/>
        <v/>
      </c>
      <c r="V2335" s="165" t="str">
        <f>IFERROR(IF(OR(C2335="",S2335&lt;0),"",IF(SUBTOTAL(3,C2335:C2335)=0,-1,SUBTOTAL(3,$C$4:C2335))),"")</f>
        <v/>
      </c>
      <c r="W2335" s="156" t="str">
        <f t="array" ref="W2335">IF(LEN(C2335)&gt;0,IFERROR(IF(MATCH(C2335,$C$3:$C2334,0)&gt;0,N2335-INDEX($N$3:N2334,SUMPRODUCT(MAX(ROW($C$3:$C2334)*(C2335=$C$3:$C2334)))-2,1),""),""),"")</f>
        <v/>
      </c>
      <c r="X2335" s="156">
        <f t="shared" ca="1" si="260"/>
        <v>1</v>
      </c>
      <c r="Y2335" s="156">
        <f t="shared" ca="1" si="261"/>
        <v>1</v>
      </c>
    </row>
    <row r="2336" spans="2:25" hidden="1" x14ac:dyDescent="0.25">
      <c r="B2336" s="390" t="str">
        <f>IFERROR(IF(LEN(INDEX(PlansAndNotes!$B$6:$B$2005,ROW(A2336)-ROW($B$3)))=0,"",INDEX(PlansAndNotes!$B$6:$B$2005,ROW(A2336)-ROW($B$3))),"")</f>
        <v/>
      </c>
      <c r="C2336" s="387" t="str">
        <f t="shared" ref="C2336:C2399" si="262">IF(LEN(B2336)&gt;0,LEFT(B2336,SEARCH(" - ",B2336)-1)*1,"")</f>
        <v/>
      </c>
      <c r="D2336" s="361" t="str">
        <f>IFERROR(IF(LEN(C2336)&gt;0,IF(LEN(INDEX(TasksList!$C$6:$C$25,MATCH(C2336,TasksList!$B$6:$B$25,0),1))=0,"",INDEX(TasksList!$C$6:$C$25,MATCH(C2336,TasksList!$B$6:$B$25,0),1)),""),"")</f>
        <v/>
      </c>
      <c r="E2336" s="361" t="str">
        <f>IFERROR(IF(LEN(C2336)&gt;0,IF(LEN(INDEX(TasksList!$F$6:$F$25,MATCH(C2336,TasksList!$B$6:$B$25,0),1))=0,"not set!",INDEX(TasksList!$F$6:$F$25,MATCH(C2336,TasksList!$B$6:$B$25,0),1)),""),"")</f>
        <v/>
      </c>
      <c r="F2336" s="360" t="str">
        <f>IFERROR(IF(LEN(D2336)&gt;0,IF(LEN(INDEX(AdressBook!$D$6:$D$25,MATCH(D2336,AdressBook!$B$6:$B$25,0),1))=0,"",INDEX(AdressBook!$D$6:$D$25,MATCH(D2336,AdressBook!$B$6:$B$25,0),1)),""),"")</f>
        <v/>
      </c>
      <c r="G2336" s="361" t="str">
        <f>IFERROR(IF(LEN(INDEX(PlansAndNotes!$F$6:$F$4005,ROW(B2336)-ROW($C$3)))=0,"",INDEX(PlansAndNotes!$F$6:$F$4005,ROW(B2336)-ROW($C$3))),"")</f>
        <v/>
      </c>
      <c r="H2336" s="361" t="str">
        <f>IFERROR(IF(LEN(C2336)&gt;0,IF(LEN(INDEX(TasksList!$G$6:$G$25,MATCH(C2336,TasksList!$B$6:$B$25,0),1))=0,"",INDEX(TasksList!$G$6:$G$25,MATCH(C2336,TasksList!$B$6:$B$25,0),1)),""),"")</f>
        <v/>
      </c>
      <c r="N2336" s="362" t="str">
        <f>IFERROR(IF(LEN(INDEX(PlansAndNotes!$D$6:$D$4005,ROW(B2336)-ROW($C$3)))=0,"",INDEX(PlansAndNotes!$D$6:$D$4005,ROW(B2336)-ROW($C$3))),"")</f>
        <v/>
      </c>
      <c r="O2336" s="165" t="str">
        <f t="shared" si="257"/>
        <v/>
      </c>
      <c r="P2336" s="363" t="str">
        <f>IFERROR(IF(LEN(INDEX(PlansAndNotes!$E$6:$E$4005,ROW(B2336)-ROW($C$3)))=0,"",INDEX(PlansAndNotes!$E$6:$E$4005,ROW(B2336)-ROW($C$3))),"")</f>
        <v/>
      </c>
      <c r="Q2336" s="363" t="str">
        <f>IFERROR(IF(LEN(INDEX(PlansAndNotes!$G$6:$G$4005,ROW(B2336)-ROW($C$3)))=0,"",INDEX(PlansAndNotes!$G$6:$G$4005,ROW(B2336)-ROW($C$3))),"")</f>
        <v/>
      </c>
      <c r="R2336" s="361" t="str">
        <f>IFERROR(IF(LEN(D2336)&gt;0,IF(LEN(INDEX(AdressBook!$C$6:$C$25,MATCH(D2336,AdressBook!$B$6:$B$25,0),1))=0,"",INDEX(AdressBook!$C$6:$C$25,MATCH(D2336,AdressBook!$B$6:$B$25,0),1)),""),"")</f>
        <v/>
      </c>
      <c r="S2336" s="165">
        <f>IF(LEN(C2336)&gt;0,IFERROR(IF(MATCH(C2336,C2337:$C$4004,0)&gt;0,-1,ROW(S2336)-ROW($S$3)),ROW(S2336)-ROW($S$3)),-1)</f>
        <v>-1</v>
      </c>
      <c r="T2336" s="165">
        <f t="shared" si="258"/>
        <v>0</v>
      </c>
      <c r="U2336" s="165" t="str">
        <f t="shared" si="259"/>
        <v/>
      </c>
      <c r="V2336" s="165" t="str">
        <f>IFERROR(IF(OR(C2336="",S2336&lt;0),"",IF(SUBTOTAL(3,C2336:C2336)=0,-1,SUBTOTAL(3,$C$4:C2336))),"")</f>
        <v/>
      </c>
      <c r="W2336" s="156" t="str">
        <f t="array" ref="W2336">IF(LEN(C2336)&gt;0,IFERROR(IF(MATCH(C2336,$C$3:$C2335,0)&gt;0,N2336-INDEX($N$3:N2335,SUMPRODUCT(MAX(ROW($C$3:$C2335)*(C2336=$C$3:$C2335)))-2,1),""),""),"")</f>
        <v/>
      </c>
      <c r="X2336" s="156">
        <f t="shared" ca="1" si="260"/>
        <v>1</v>
      </c>
      <c r="Y2336" s="156">
        <f t="shared" ca="1" si="261"/>
        <v>1</v>
      </c>
    </row>
    <row r="2337" spans="2:25" hidden="1" x14ac:dyDescent="0.25">
      <c r="B2337" s="390" t="str">
        <f>IFERROR(IF(LEN(INDEX(PlansAndNotes!$B$6:$B$2005,ROW(A2337)-ROW($B$3)))=0,"",INDEX(PlansAndNotes!$B$6:$B$2005,ROW(A2337)-ROW($B$3))),"")</f>
        <v/>
      </c>
      <c r="C2337" s="387" t="str">
        <f t="shared" si="262"/>
        <v/>
      </c>
      <c r="D2337" s="361" t="str">
        <f>IFERROR(IF(LEN(C2337)&gt;0,IF(LEN(INDEX(TasksList!$C$6:$C$25,MATCH(C2337,TasksList!$B$6:$B$25,0),1))=0,"",INDEX(TasksList!$C$6:$C$25,MATCH(C2337,TasksList!$B$6:$B$25,0),1)),""),"")</f>
        <v/>
      </c>
      <c r="E2337" s="361" t="str">
        <f>IFERROR(IF(LEN(C2337)&gt;0,IF(LEN(INDEX(TasksList!$F$6:$F$25,MATCH(C2337,TasksList!$B$6:$B$25,0),1))=0,"not set!",INDEX(TasksList!$F$6:$F$25,MATCH(C2337,TasksList!$B$6:$B$25,0),1)),""),"")</f>
        <v/>
      </c>
      <c r="F2337" s="360" t="str">
        <f>IFERROR(IF(LEN(D2337)&gt;0,IF(LEN(INDEX(AdressBook!$D$6:$D$25,MATCH(D2337,AdressBook!$B$6:$B$25,0),1))=0,"",INDEX(AdressBook!$D$6:$D$25,MATCH(D2337,AdressBook!$B$6:$B$25,0),1)),""),"")</f>
        <v/>
      </c>
      <c r="G2337" s="361" t="str">
        <f>IFERROR(IF(LEN(INDEX(PlansAndNotes!$F$6:$F$4005,ROW(B2337)-ROW($C$3)))=0,"",INDEX(PlansAndNotes!$F$6:$F$4005,ROW(B2337)-ROW($C$3))),"")</f>
        <v/>
      </c>
      <c r="H2337" s="361" t="str">
        <f>IFERROR(IF(LEN(C2337)&gt;0,IF(LEN(INDEX(TasksList!$G$6:$G$25,MATCH(C2337,TasksList!$B$6:$B$25,0),1))=0,"",INDEX(TasksList!$G$6:$G$25,MATCH(C2337,TasksList!$B$6:$B$25,0),1)),""),"")</f>
        <v/>
      </c>
      <c r="N2337" s="362" t="str">
        <f>IFERROR(IF(LEN(INDEX(PlansAndNotes!$D$6:$D$4005,ROW(B2337)-ROW($C$3)))=0,"",INDEX(PlansAndNotes!$D$6:$D$4005,ROW(B2337)-ROW($C$3))),"")</f>
        <v/>
      </c>
      <c r="O2337" s="165" t="str">
        <f t="shared" si="257"/>
        <v/>
      </c>
      <c r="P2337" s="363" t="str">
        <f>IFERROR(IF(LEN(INDEX(PlansAndNotes!$E$6:$E$4005,ROW(B2337)-ROW($C$3)))=0,"",INDEX(PlansAndNotes!$E$6:$E$4005,ROW(B2337)-ROW($C$3))),"")</f>
        <v/>
      </c>
      <c r="Q2337" s="363" t="str">
        <f>IFERROR(IF(LEN(INDEX(PlansAndNotes!$G$6:$G$4005,ROW(B2337)-ROW($C$3)))=0,"",INDEX(PlansAndNotes!$G$6:$G$4005,ROW(B2337)-ROW($C$3))),"")</f>
        <v/>
      </c>
      <c r="R2337" s="361" t="str">
        <f>IFERROR(IF(LEN(D2337)&gt;0,IF(LEN(INDEX(AdressBook!$C$6:$C$25,MATCH(D2337,AdressBook!$B$6:$B$25,0),1))=0,"",INDEX(AdressBook!$C$6:$C$25,MATCH(D2337,AdressBook!$B$6:$B$25,0),1)),""),"")</f>
        <v/>
      </c>
      <c r="S2337" s="165">
        <f>IF(LEN(C2337)&gt;0,IFERROR(IF(MATCH(C2337,C2338:$C$4004,0)&gt;0,-1,ROW(S2337)-ROW($S$3)),ROW(S2337)-ROW($S$3)),-1)</f>
        <v>-1</v>
      </c>
      <c r="T2337" s="165">
        <f t="shared" si="258"/>
        <v>0</v>
      </c>
      <c r="U2337" s="165" t="str">
        <f t="shared" si="259"/>
        <v/>
      </c>
      <c r="V2337" s="165" t="str">
        <f>IFERROR(IF(OR(C2337="",S2337&lt;0),"",IF(SUBTOTAL(3,C2337:C2337)=0,-1,SUBTOTAL(3,$C$4:C2337))),"")</f>
        <v/>
      </c>
      <c r="W2337" s="156" t="str">
        <f t="array" ref="W2337">IF(LEN(C2337)&gt;0,IFERROR(IF(MATCH(C2337,$C$3:$C2336,0)&gt;0,N2337-INDEX($N$3:N2336,SUMPRODUCT(MAX(ROW($C$3:$C2336)*(C2337=$C$3:$C2336)))-2,1),""),""),"")</f>
        <v/>
      </c>
      <c r="X2337" s="156">
        <f t="shared" ca="1" si="260"/>
        <v>1</v>
      </c>
      <c r="Y2337" s="156">
        <f t="shared" ca="1" si="261"/>
        <v>1</v>
      </c>
    </row>
    <row r="2338" spans="2:25" hidden="1" x14ac:dyDescent="0.25">
      <c r="B2338" s="390" t="str">
        <f>IFERROR(IF(LEN(INDEX(PlansAndNotes!$B$6:$B$2005,ROW(A2338)-ROW($B$3)))=0,"",INDEX(PlansAndNotes!$B$6:$B$2005,ROW(A2338)-ROW($B$3))),"")</f>
        <v/>
      </c>
      <c r="C2338" s="387" t="str">
        <f t="shared" si="262"/>
        <v/>
      </c>
      <c r="D2338" s="361" t="str">
        <f>IFERROR(IF(LEN(C2338)&gt;0,IF(LEN(INDEX(TasksList!$C$6:$C$25,MATCH(C2338,TasksList!$B$6:$B$25,0),1))=0,"",INDEX(TasksList!$C$6:$C$25,MATCH(C2338,TasksList!$B$6:$B$25,0),1)),""),"")</f>
        <v/>
      </c>
      <c r="E2338" s="361" t="str">
        <f>IFERROR(IF(LEN(C2338)&gt;0,IF(LEN(INDEX(TasksList!$F$6:$F$25,MATCH(C2338,TasksList!$B$6:$B$25,0),1))=0,"not set!",INDEX(TasksList!$F$6:$F$25,MATCH(C2338,TasksList!$B$6:$B$25,0),1)),""),"")</f>
        <v/>
      </c>
      <c r="F2338" s="360" t="str">
        <f>IFERROR(IF(LEN(D2338)&gt;0,IF(LEN(INDEX(AdressBook!$D$6:$D$25,MATCH(D2338,AdressBook!$B$6:$B$25,0),1))=0,"",INDEX(AdressBook!$D$6:$D$25,MATCH(D2338,AdressBook!$B$6:$B$25,0),1)),""),"")</f>
        <v/>
      </c>
      <c r="G2338" s="361" t="str">
        <f>IFERROR(IF(LEN(INDEX(PlansAndNotes!$F$6:$F$4005,ROW(B2338)-ROW($C$3)))=0,"",INDEX(PlansAndNotes!$F$6:$F$4005,ROW(B2338)-ROW($C$3))),"")</f>
        <v/>
      </c>
      <c r="H2338" s="361" t="str">
        <f>IFERROR(IF(LEN(C2338)&gt;0,IF(LEN(INDEX(TasksList!$G$6:$G$25,MATCH(C2338,TasksList!$B$6:$B$25,0),1))=0,"",INDEX(TasksList!$G$6:$G$25,MATCH(C2338,TasksList!$B$6:$B$25,0),1)),""),"")</f>
        <v/>
      </c>
      <c r="N2338" s="362" t="str">
        <f>IFERROR(IF(LEN(INDEX(PlansAndNotes!$D$6:$D$4005,ROW(B2338)-ROW($C$3)))=0,"",INDEX(PlansAndNotes!$D$6:$D$4005,ROW(B2338)-ROW($C$3))),"")</f>
        <v/>
      </c>
      <c r="O2338" s="165" t="str">
        <f t="shared" si="257"/>
        <v/>
      </c>
      <c r="P2338" s="363" t="str">
        <f>IFERROR(IF(LEN(INDEX(PlansAndNotes!$E$6:$E$4005,ROW(B2338)-ROW($C$3)))=0,"",INDEX(PlansAndNotes!$E$6:$E$4005,ROW(B2338)-ROW($C$3))),"")</f>
        <v/>
      </c>
      <c r="Q2338" s="363" t="str">
        <f>IFERROR(IF(LEN(INDEX(PlansAndNotes!$G$6:$G$4005,ROW(B2338)-ROW($C$3)))=0,"",INDEX(PlansAndNotes!$G$6:$G$4005,ROW(B2338)-ROW($C$3))),"")</f>
        <v/>
      </c>
      <c r="R2338" s="361" t="str">
        <f>IFERROR(IF(LEN(D2338)&gt;0,IF(LEN(INDEX(AdressBook!$C$6:$C$25,MATCH(D2338,AdressBook!$B$6:$B$25,0),1))=0,"",INDEX(AdressBook!$C$6:$C$25,MATCH(D2338,AdressBook!$B$6:$B$25,0),1)),""),"")</f>
        <v/>
      </c>
      <c r="S2338" s="165">
        <f>IF(LEN(C2338)&gt;0,IFERROR(IF(MATCH(C2338,C2339:$C$4004,0)&gt;0,-1,ROW(S2338)-ROW($S$3)),ROW(S2338)-ROW($S$3)),-1)</f>
        <v>-1</v>
      </c>
      <c r="T2338" s="165">
        <f t="shared" si="258"/>
        <v>0</v>
      </c>
      <c r="U2338" s="165" t="str">
        <f t="shared" si="259"/>
        <v/>
      </c>
      <c r="V2338" s="165" t="str">
        <f>IFERROR(IF(OR(C2338="",S2338&lt;0),"",IF(SUBTOTAL(3,C2338:C2338)=0,-1,SUBTOTAL(3,$C$4:C2338))),"")</f>
        <v/>
      </c>
      <c r="W2338" s="156" t="str">
        <f t="array" ref="W2338">IF(LEN(C2338)&gt;0,IFERROR(IF(MATCH(C2338,$C$3:$C2337,0)&gt;0,N2338-INDEX($N$3:N2337,SUMPRODUCT(MAX(ROW($C$3:$C2337)*(C2338=$C$3:$C2337)))-2,1),""),""),"")</f>
        <v/>
      </c>
      <c r="X2338" s="156">
        <f t="shared" ca="1" si="260"/>
        <v>1</v>
      </c>
      <c r="Y2338" s="156">
        <f t="shared" ca="1" si="261"/>
        <v>1</v>
      </c>
    </row>
    <row r="2339" spans="2:25" hidden="1" x14ac:dyDescent="0.25">
      <c r="B2339" s="390" t="str">
        <f>IFERROR(IF(LEN(INDEX(PlansAndNotes!$B$6:$B$2005,ROW(A2339)-ROW($B$3)))=0,"",INDEX(PlansAndNotes!$B$6:$B$2005,ROW(A2339)-ROW($B$3))),"")</f>
        <v/>
      </c>
      <c r="C2339" s="387" t="str">
        <f t="shared" si="262"/>
        <v/>
      </c>
      <c r="D2339" s="361" t="str">
        <f>IFERROR(IF(LEN(C2339)&gt;0,IF(LEN(INDEX(TasksList!$C$6:$C$25,MATCH(C2339,TasksList!$B$6:$B$25,0),1))=0,"",INDEX(TasksList!$C$6:$C$25,MATCH(C2339,TasksList!$B$6:$B$25,0),1)),""),"")</f>
        <v/>
      </c>
      <c r="E2339" s="361" t="str">
        <f>IFERROR(IF(LEN(C2339)&gt;0,IF(LEN(INDEX(TasksList!$F$6:$F$25,MATCH(C2339,TasksList!$B$6:$B$25,0),1))=0,"not set!",INDEX(TasksList!$F$6:$F$25,MATCH(C2339,TasksList!$B$6:$B$25,0),1)),""),"")</f>
        <v/>
      </c>
      <c r="F2339" s="360" t="str">
        <f>IFERROR(IF(LEN(D2339)&gt;0,IF(LEN(INDEX(AdressBook!$D$6:$D$25,MATCH(D2339,AdressBook!$B$6:$B$25,0),1))=0,"",INDEX(AdressBook!$D$6:$D$25,MATCH(D2339,AdressBook!$B$6:$B$25,0),1)),""),"")</f>
        <v/>
      </c>
      <c r="G2339" s="361" t="str">
        <f>IFERROR(IF(LEN(INDEX(PlansAndNotes!$F$6:$F$4005,ROW(B2339)-ROW($C$3)))=0,"",INDEX(PlansAndNotes!$F$6:$F$4005,ROW(B2339)-ROW($C$3))),"")</f>
        <v/>
      </c>
      <c r="H2339" s="361" t="str">
        <f>IFERROR(IF(LEN(C2339)&gt;0,IF(LEN(INDEX(TasksList!$G$6:$G$25,MATCH(C2339,TasksList!$B$6:$B$25,0),1))=0,"",INDEX(TasksList!$G$6:$G$25,MATCH(C2339,TasksList!$B$6:$B$25,0),1)),""),"")</f>
        <v/>
      </c>
      <c r="N2339" s="362" t="str">
        <f>IFERROR(IF(LEN(INDEX(PlansAndNotes!$D$6:$D$4005,ROW(B2339)-ROW($C$3)))=0,"",INDEX(PlansAndNotes!$D$6:$D$4005,ROW(B2339)-ROW($C$3))),"")</f>
        <v/>
      </c>
      <c r="O2339" s="165" t="str">
        <f t="shared" si="257"/>
        <v/>
      </c>
      <c r="P2339" s="363" t="str">
        <f>IFERROR(IF(LEN(INDEX(PlansAndNotes!$E$6:$E$4005,ROW(B2339)-ROW($C$3)))=0,"",INDEX(PlansAndNotes!$E$6:$E$4005,ROW(B2339)-ROW($C$3))),"")</f>
        <v/>
      </c>
      <c r="Q2339" s="363" t="str">
        <f>IFERROR(IF(LEN(INDEX(PlansAndNotes!$G$6:$G$4005,ROW(B2339)-ROW($C$3)))=0,"",INDEX(PlansAndNotes!$G$6:$G$4005,ROW(B2339)-ROW($C$3))),"")</f>
        <v/>
      </c>
      <c r="R2339" s="361" t="str">
        <f>IFERROR(IF(LEN(D2339)&gt;0,IF(LEN(INDEX(AdressBook!$C$6:$C$25,MATCH(D2339,AdressBook!$B$6:$B$25,0),1))=0,"",INDEX(AdressBook!$C$6:$C$25,MATCH(D2339,AdressBook!$B$6:$B$25,0),1)),""),"")</f>
        <v/>
      </c>
      <c r="S2339" s="165">
        <f>IF(LEN(C2339)&gt;0,IFERROR(IF(MATCH(C2339,C2340:$C$4004,0)&gt;0,-1,ROW(S2339)-ROW($S$3)),ROW(S2339)-ROW($S$3)),-1)</f>
        <v>-1</v>
      </c>
      <c r="T2339" s="165">
        <f t="shared" si="258"/>
        <v>0</v>
      </c>
      <c r="U2339" s="165" t="str">
        <f t="shared" si="259"/>
        <v/>
      </c>
      <c r="V2339" s="165" t="str">
        <f>IFERROR(IF(OR(C2339="",S2339&lt;0),"",IF(SUBTOTAL(3,C2339:C2339)=0,-1,SUBTOTAL(3,$C$4:C2339))),"")</f>
        <v/>
      </c>
      <c r="W2339" s="156" t="str">
        <f t="array" ref="W2339">IF(LEN(C2339)&gt;0,IFERROR(IF(MATCH(C2339,$C$3:$C2338,0)&gt;0,N2339-INDEX($N$3:N2338,SUMPRODUCT(MAX(ROW($C$3:$C2338)*(C2339=$C$3:$C2338)))-2,1),""),""),"")</f>
        <v/>
      </c>
      <c r="X2339" s="156">
        <f t="shared" ca="1" si="260"/>
        <v>1</v>
      </c>
      <c r="Y2339" s="156">
        <f t="shared" ca="1" si="261"/>
        <v>1</v>
      </c>
    </row>
    <row r="2340" spans="2:25" hidden="1" x14ac:dyDescent="0.25">
      <c r="B2340" s="390" t="str">
        <f>IFERROR(IF(LEN(INDEX(PlansAndNotes!$B$6:$B$2005,ROW(A2340)-ROW($B$3)))=0,"",INDEX(PlansAndNotes!$B$6:$B$2005,ROW(A2340)-ROW($B$3))),"")</f>
        <v/>
      </c>
      <c r="C2340" s="387" t="str">
        <f t="shared" si="262"/>
        <v/>
      </c>
      <c r="D2340" s="361" t="str">
        <f>IFERROR(IF(LEN(C2340)&gt;0,IF(LEN(INDEX(TasksList!$C$6:$C$25,MATCH(C2340,TasksList!$B$6:$B$25,0),1))=0,"",INDEX(TasksList!$C$6:$C$25,MATCH(C2340,TasksList!$B$6:$B$25,0),1)),""),"")</f>
        <v/>
      </c>
      <c r="E2340" s="361" t="str">
        <f>IFERROR(IF(LEN(C2340)&gt;0,IF(LEN(INDEX(TasksList!$F$6:$F$25,MATCH(C2340,TasksList!$B$6:$B$25,0),1))=0,"not set!",INDEX(TasksList!$F$6:$F$25,MATCH(C2340,TasksList!$B$6:$B$25,0),1)),""),"")</f>
        <v/>
      </c>
      <c r="F2340" s="360" t="str">
        <f>IFERROR(IF(LEN(D2340)&gt;0,IF(LEN(INDEX(AdressBook!$D$6:$D$25,MATCH(D2340,AdressBook!$B$6:$B$25,0),1))=0,"",INDEX(AdressBook!$D$6:$D$25,MATCH(D2340,AdressBook!$B$6:$B$25,0),1)),""),"")</f>
        <v/>
      </c>
      <c r="G2340" s="361" t="str">
        <f>IFERROR(IF(LEN(INDEX(PlansAndNotes!$F$6:$F$4005,ROW(B2340)-ROW($C$3)))=0,"",INDEX(PlansAndNotes!$F$6:$F$4005,ROW(B2340)-ROW($C$3))),"")</f>
        <v/>
      </c>
      <c r="H2340" s="361" t="str">
        <f>IFERROR(IF(LEN(C2340)&gt;0,IF(LEN(INDEX(TasksList!$G$6:$G$25,MATCH(C2340,TasksList!$B$6:$B$25,0),1))=0,"",INDEX(TasksList!$G$6:$G$25,MATCH(C2340,TasksList!$B$6:$B$25,0),1)),""),"")</f>
        <v/>
      </c>
      <c r="N2340" s="362" t="str">
        <f>IFERROR(IF(LEN(INDEX(PlansAndNotes!$D$6:$D$4005,ROW(B2340)-ROW($C$3)))=0,"",INDEX(PlansAndNotes!$D$6:$D$4005,ROW(B2340)-ROW($C$3))),"")</f>
        <v/>
      </c>
      <c r="O2340" s="165" t="str">
        <f t="shared" si="257"/>
        <v/>
      </c>
      <c r="P2340" s="363" t="str">
        <f>IFERROR(IF(LEN(INDEX(PlansAndNotes!$E$6:$E$4005,ROW(B2340)-ROW($C$3)))=0,"",INDEX(PlansAndNotes!$E$6:$E$4005,ROW(B2340)-ROW($C$3))),"")</f>
        <v/>
      </c>
      <c r="Q2340" s="363" t="str">
        <f>IFERROR(IF(LEN(INDEX(PlansAndNotes!$G$6:$G$4005,ROW(B2340)-ROW($C$3)))=0,"",INDEX(PlansAndNotes!$G$6:$G$4005,ROW(B2340)-ROW($C$3))),"")</f>
        <v/>
      </c>
      <c r="R2340" s="361" t="str">
        <f>IFERROR(IF(LEN(D2340)&gt;0,IF(LEN(INDEX(AdressBook!$C$6:$C$25,MATCH(D2340,AdressBook!$B$6:$B$25,0),1))=0,"",INDEX(AdressBook!$C$6:$C$25,MATCH(D2340,AdressBook!$B$6:$B$25,0),1)),""),"")</f>
        <v/>
      </c>
      <c r="S2340" s="165">
        <f>IF(LEN(C2340)&gt;0,IFERROR(IF(MATCH(C2340,C2341:$C$4004,0)&gt;0,-1,ROW(S2340)-ROW($S$3)),ROW(S2340)-ROW($S$3)),-1)</f>
        <v>-1</v>
      </c>
      <c r="T2340" s="165">
        <f t="shared" si="258"/>
        <v>0</v>
      </c>
      <c r="U2340" s="165" t="str">
        <f t="shared" si="259"/>
        <v/>
      </c>
      <c r="V2340" s="165" t="str">
        <f>IFERROR(IF(OR(C2340="",S2340&lt;0),"",IF(SUBTOTAL(3,C2340:C2340)=0,-1,SUBTOTAL(3,$C$4:C2340))),"")</f>
        <v/>
      </c>
      <c r="W2340" s="156" t="str">
        <f t="array" ref="W2340">IF(LEN(C2340)&gt;0,IFERROR(IF(MATCH(C2340,$C$3:$C2339,0)&gt;0,N2340-INDEX($N$3:N2339,SUMPRODUCT(MAX(ROW($C$3:$C2339)*(C2340=$C$3:$C2339)))-2,1),""),""),"")</f>
        <v/>
      </c>
      <c r="X2340" s="156">
        <f t="shared" ca="1" si="260"/>
        <v>1</v>
      </c>
      <c r="Y2340" s="156">
        <f t="shared" ca="1" si="261"/>
        <v>1</v>
      </c>
    </row>
    <row r="2341" spans="2:25" hidden="1" x14ac:dyDescent="0.25">
      <c r="B2341" s="390" t="str">
        <f>IFERROR(IF(LEN(INDEX(PlansAndNotes!$B$6:$B$2005,ROW(A2341)-ROW($B$3)))=0,"",INDEX(PlansAndNotes!$B$6:$B$2005,ROW(A2341)-ROW($B$3))),"")</f>
        <v/>
      </c>
      <c r="C2341" s="387" t="str">
        <f t="shared" si="262"/>
        <v/>
      </c>
      <c r="D2341" s="361" t="str">
        <f>IFERROR(IF(LEN(C2341)&gt;0,IF(LEN(INDEX(TasksList!$C$6:$C$25,MATCH(C2341,TasksList!$B$6:$B$25,0),1))=0,"",INDEX(TasksList!$C$6:$C$25,MATCH(C2341,TasksList!$B$6:$B$25,0),1)),""),"")</f>
        <v/>
      </c>
      <c r="E2341" s="361" t="str">
        <f>IFERROR(IF(LEN(C2341)&gt;0,IF(LEN(INDEX(TasksList!$F$6:$F$25,MATCH(C2341,TasksList!$B$6:$B$25,0),1))=0,"not set!",INDEX(TasksList!$F$6:$F$25,MATCH(C2341,TasksList!$B$6:$B$25,0),1)),""),"")</f>
        <v/>
      </c>
      <c r="F2341" s="360" t="str">
        <f>IFERROR(IF(LEN(D2341)&gt;0,IF(LEN(INDEX(AdressBook!$D$6:$D$25,MATCH(D2341,AdressBook!$B$6:$B$25,0),1))=0,"",INDEX(AdressBook!$D$6:$D$25,MATCH(D2341,AdressBook!$B$6:$B$25,0),1)),""),"")</f>
        <v/>
      </c>
      <c r="G2341" s="361" t="str">
        <f>IFERROR(IF(LEN(INDEX(PlansAndNotes!$F$6:$F$4005,ROW(B2341)-ROW($C$3)))=0,"",INDEX(PlansAndNotes!$F$6:$F$4005,ROW(B2341)-ROW($C$3))),"")</f>
        <v/>
      </c>
      <c r="H2341" s="361" t="str">
        <f>IFERROR(IF(LEN(C2341)&gt;0,IF(LEN(INDEX(TasksList!$G$6:$G$25,MATCH(C2341,TasksList!$B$6:$B$25,0),1))=0,"",INDEX(TasksList!$G$6:$G$25,MATCH(C2341,TasksList!$B$6:$B$25,0),1)),""),"")</f>
        <v/>
      </c>
      <c r="N2341" s="362" t="str">
        <f>IFERROR(IF(LEN(INDEX(PlansAndNotes!$D$6:$D$4005,ROW(B2341)-ROW($C$3)))=0,"",INDEX(PlansAndNotes!$D$6:$D$4005,ROW(B2341)-ROW($C$3))),"")</f>
        <v/>
      </c>
      <c r="O2341" s="165" t="str">
        <f t="shared" si="257"/>
        <v/>
      </c>
      <c r="P2341" s="363" t="str">
        <f>IFERROR(IF(LEN(INDEX(PlansAndNotes!$E$6:$E$4005,ROW(B2341)-ROW($C$3)))=0,"",INDEX(PlansAndNotes!$E$6:$E$4005,ROW(B2341)-ROW($C$3))),"")</f>
        <v/>
      </c>
      <c r="Q2341" s="363" t="str">
        <f>IFERROR(IF(LEN(INDEX(PlansAndNotes!$G$6:$G$4005,ROW(B2341)-ROW($C$3)))=0,"",INDEX(PlansAndNotes!$G$6:$G$4005,ROW(B2341)-ROW($C$3))),"")</f>
        <v/>
      </c>
      <c r="R2341" s="361" t="str">
        <f>IFERROR(IF(LEN(D2341)&gt;0,IF(LEN(INDEX(AdressBook!$C$6:$C$25,MATCH(D2341,AdressBook!$B$6:$B$25,0),1))=0,"",INDEX(AdressBook!$C$6:$C$25,MATCH(D2341,AdressBook!$B$6:$B$25,0),1)),""),"")</f>
        <v/>
      </c>
      <c r="S2341" s="165">
        <f>IF(LEN(C2341)&gt;0,IFERROR(IF(MATCH(C2341,C2342:$C$4004,0)&gt;0,-1,ROW(S2341)-ROW($S$3)),ROW(S2341)-ROW($S$3)),-1)</f>
        <v>-1</v>
      </c>
      <c r="T2341" s="165">
        <f t="shared" si="258"/>
        <v>0</v>
      </c>
      <c r="U2341" s="165" t="str">
        <f t="shared" si="259"/>
        <v/>
      </c>
      <c r="V2341" s="165" t="str">
        <f>IFERROR(IF(OR(C2341="",S2341&lt;0),"",IF(SUBTOTAL(3,C2341:C2341)=0,-1,SUBTOTAL(3,$C$4:C2341))),"")</f>
        <v/>
      </c>
      <c r="W2341" s="156" t="str">
        <f t="array" ref="W2341">IF(LEN(C2341)&gt;0,IFERROR(IF(MATCH(C2341,$C$3:$C2340,0)&gt;0,N2341-INDEX($N$3:N2340,SUMPRODUCT(MAX(ROW($C$3:$C2340)*(C2341=$C$3:$C2340)))-2,1),""),""),"")</f>
        <v/>
      </c>
      <c r="X2341" s="156">
        <f t="shared" ca="1" si="260"/>
        <v>1</v>
      </c>
      <c r="Y2341" s="156">
        <f t="shared" ca="1" si="261"/>
        <v>1</v>
      </c>
    </row>
    <row r="2342" spans="2:25" hidden="1" x14ac:dyDescent="0.25">
      <c r="B2342" s="390" t="str">
        <f>IFERROR(IF(LEN(INDEX(PlansAndNotes!$B$6:$B$2005,ROW(A2342)-ROW($B$3)))=0,"",INDEX(PlansAndNotes!$B$6:$B$2005,ROW(A2342)-ROW($B$3))),"")</f>
        <v/>
      </c>
      <c r="C2342" s="387" t="str">
        <f t="shared" si="262"/>
        <v/>
      </c>
      <c r="D2342" s="361" t="str">
        <f>IFERROR(IF(LEN(C2342)&gt;0,IF(LEN(INDEX(TasksList!$C$6:$C$25,MATCH(C2342,TasksList!$B$6:$B$25,0),1))=0,"",INDEX(TasksList!$C$6:$C$25,MATCH(C2342,TasksList!$B$6:$B$25,0),1)),""),"")</f>
        <v/>
      </c>
      <c r="E2342" s="361" t="str">
        <f>IFERROR(IF(LEN(C2342)&gt;0,IF(LEN(INDEX(TasksList!$F$6:$F$25,MATCH(C2342,TasksList!$B$6:$B$25,0),1))=0,"not set!",INDEX(TasksList!$F$6:$F$25,MATCH(C2342,TasksList!$B$6:$B$25,0),1)),""),"")</f>
        <v/>
      </c>
      <c r="F2342" s="360" t="str">
        <f>IFERROR(IF(LEN(D2342)&gt;0,IF(LEN(INDEX(AdressBook!$D$6:$D$25,MATCH(D2342,AdressBook!$B$6:$B$25,0),1))=0,"",INDEX(AdressBook!$D$6:$D$25,MATCH(D2342,AdressBook!$B$6:$B$25,0),1)),""),"")</f>
        <v/>
      </c>
      <c r="G2342" s="361" t="str">
        <f>IFERROR(IF(LEN(INDEX(PlansAndNotes!$F$6:$F$4005,ROW(B2342)-ROW($C$3)))=0,"",INDEX(PlansAndNotes!$F$6:$F$4005,ROW(B2342)-ROW($C$3))),"")</f>
        <v/>
      </c>
      <c r="H2342" s="361" t="str">
        <f>IFERROR(IF(LEN(C2342)&gt;0,IF(LEN(INDEX(TasksList!$G$6:$G$25,MATCH(C2342,TasksList!$B$6:$B$25,0),1))=0,"",INDEX(TasksList!$G$6:$G$25,MATCH(C2342,TasksList!$B$6:$B$25,0),1)),""),"")</f>
        <v/>
      </c>
      <c r="N2342" s="362" t="str">
        <f>IFERROR(IF(LEN(INDEX(PlansAndNotes!$D$6:$D$4005,ROW(B2342)-ROW($C$3)))=0,"",INDEX(PlansAndNotes!$D$6:$D$4005,ROW(B2342)-ROW($C$3))),"")</f>
        <v/>
      </c>
      <c r="O2342" s="165" t="str">
        <f t="shared" si="257"/>
        <v/>
      </c>
      <c r="P2342" s="363" t="str">
        <f>IFERROR(IF(LEN(INDEX(PlansAndNotes!$E$6:$E$4005,ROW(B2342)-ROW($C$3)))=0,"",INDEX(PlansAndNotes!$E$6:$E$4005,ROW(B2342)-ROW($C$3))),"")</f>
        <v/>
      </c>
      <c r="Q2342" s="363" t="str">
        <f>IFERROR(IF(LEN(INDEX(PlansAndNotes!$G$6:$G$4005,ROW(B2342)-ROW($C$3)))=0,"",INDEX(PlansAndNotes!$G$6:$G$4005,ROW(B2342)-ROW($C$3))),"")</f>
        <v/>
      </c>
      <c r="R2342" s="361" t="str">
        <f>IFERROR(IF(LEN(D2342)&gt;0,IF(LEN(INDEX(AdressBook!$C$6:$C$25,MATCH(D2342,AdressBook!$B$6:$B$25,0),1))=0,"",INDEX(AdressBook!$C$6:$C$25,MATCH(D2342,AdressBook!$B$6:$B$25,0),1)),""),"")</f>
        <v/>
      </c>
      <c r="S2342" s="165">
        <f>IF(LEN(C2342)&gt;0,IFERROR(IF(MATCH(C2342,C2343:$C$4004,0)&gt;0,-1,ROW(S2342)-ROW($S$3)),ROW(S2342)-ROW($S$3)),-1)</f>
        <v>-1</v>
      </c>
      <c r="T2342" s="165">
        <f t="shared" si="258"/>
        <v>0</v>
      </c>
      <c r="U2342" s="165" t="str">
        <f t="shared" si="259"/>
        <v/>
      </c>
      <c r="V2342" s="165" t="str">
        <f>IFERROR(IF(OR(C2342="",S2342&lt;0),"",IF(SUBTOTAL(3,C2342:C2342)=0,-1,SUBTOTAL(3,$C$4:C2342))),"")</f>
        <v/>
      </c>
      <c r="W2342" s="156" t="str">
        <f t="array" ref="W2342">IF(LEN(C2342)&gt;0,IFERROR(IF(MATCH(C2342,$C$3:$C2341,0)&gt;0,N2342-INDEX($N$3:N2341,SUMPRODUCT(MAX(ROW($C$3:$C2341)*(C2342=$C$3:$C2341)))-2,1),""),""),"")</f>
        <v/>
      </c>
      <c r="X2342" s="156">
        <f t="shared" ca="1" si="260"/>
        <v>1</v>
      </c>
      <c r="Y2342" s="156">
        <f t="shared" ca="1" si="261"/>
        <v>1</v>
      </c>
    </row>
    <row r="2343" spans="2:25" hidden="1" x14ac:dyDescent="0.25">
      <c r="B2343" s="390" t="str">
        <f>IFERROR(IF(LEN(INDEX(PlansAndNotes!$B$6:$B$2005,ROW(A2343)-ROW($B$3)))=0,"",INDEX(PlansAndNotes!$B$6:$B$2005,ROW(A2343)-ROW($B$3))),"")</f>
        <v/>
      </c>
      <c r="C2343" s="387" t="str">
        <f t="shared" si="262"/>
        <v/>
      </c>
      <c r="D2343" s="361" t="str">
        <f>IFERROR(IF(LEN(C2343)&gt;0,IF(LEN(INDEX(TasksList!$C$6:$C$25,MATCH(C2343,TasksList!$B$6:$B$25,0),1))=0,"",INDEX(TasksList!$C$6:$C$25,MATCH(C2343,TasksList!$B$6:$B$25,0),1)),""),"")</f>
        <v/>
      </c>
      <c r="E2343" s="361" t="str">
        <f>IFERROR(IF(LEN(C2343)&gt;0,IF(LEN(INDEX(TasksList!$F$6:$F$25,MATCH(C2343,TasksList!$B$6:$B$25,0),1))=0,"not set!",INDEX(TasksList!$F$6:$F$25,MATCH(C2343,TasksList!$B$6:$B$25,0),1)),""),"")</f>
        <v/>
      </c>
      <c r="F2343" s="360" t="str">
        <f>IFERROR(IF(LEN(D2343)&gt;0,IF(LEN(INDEX(AdressBook!$D$6:$D$25,MATCH(D2343,AdressBook!$B$6:$B$25,0),1))=0,"",INDEX(AdressBook!$D$6:$D$25,MATCH(D2343,AdressBook!$B$6:$B$25,0),1)),""),"")</f>
        <v/>
      </c>
      <c r="G2343" s="361" t="str">
        <f>IFERROR(IF(LEN(INDEX(PlansAndNotes!$F$6:$F$4005,ROW(B2343)-ROW($C$3)))=0,"",INDEX(PlansAndNotes!$F$6:$F$4005,ROW(B2343)-ROW($C$3))),"")</f>
        <v/>
      </c>
      <c r="H2343" s="361" t="str">
        <f>IFERROR(IF(LEN(C2343)&gt;0,IF(LEN(INDEX(TasksList!$G$6:$G$25,MATCH(C2343,TasksList!$B$6:$B$25,0),1))=0,"",INDEX(TasksList!$G$6:$G$25,MATCH(C2343,TasksList!$B$6:$B$25,0),1)),""),"")</f>
        <v/>
      </c>
      <c r="N2343" s="362" t="str">
        <f>IFERROR(IF(LEN(INDEX(PlansAndNotes!$D$6:$D$4005,ROW(B2343)-ROW($C$3)))=0,"",INDEX(PlansAndNotes!$D$6:$D$4005,ROW(B2343)-ROW($C$3))),"")</f>
        <v/>
      </c>
      <c r="O2343" s="165" t="str">
        <f t="shared" si="257"/>
        <v/>
      </c>
      <c r="P2343" s="363" t="str">
        <f>IFERROR(IF(LEN(INDEX(PlansAndNotes!$E$6:$E$4005,ROW(B2343)-ROW($C$3)))=0,"",INDEX(PlansAndNotes!$E$6:$E$4005,ROW(B2343)-ROW($C$3))),"")</f>
        <v/>
      </c>
      <c r="Q2343" s="363" t="str">
        <f>IFERROR(IF(LEN(INDEX(PlansAndNotes!$G$6:$G$4005,ROW(B2343)-ROW($C$3)))=0,"",INDEX(PlansAndNotes!$G$6:$G$4005,ROW(B2343)-ROW($C$3))),"")</f>
        <v/>
      </c>
      <c r="R2343" s="361" t="str">
        <f>IFERROR(IF(LEN(D2343)&gt;0,IF(LEN(INDEX(AdressBook!$C$6:$C$25,MATCH(D2343,AdressBook!$B$6:$B$25,0),1))=0,"",INDEX(AdressBook!$C$6:$C$25,MATCH(D2343,AdressBook!$B$6:$B$25,0),1)),""),"")</f>
        <v/>
      </c>
      <c r="S2343" s="165">
        <f>IF(LEN(C2343)&gt;0,IFERROR(IF(MATCH(C2343,C2344:$C$4004,0)&gt;0,-1,ROW(S2343)-ROW($S$3)),ROW(S2343)-ROW($S$3)),-1)</f>
        <v>-1</v>
      </c>
      <c r="T2343" s="165">
        <f t="shared" si="258"/>
        <v>0</v>
      </c>
      <c r="U2343" s="165" t="str">
        <f t="shared" si="259"/>
        <v/>
      </c>
      <c r="V2343" s="165" t="str">
        <f>IFERROR(IF(OR(C2343="",S2343&lt;0),"",IF(SUBTOTAL(3,C2343:C2343)=0,-1,SUBTOTAL(3,$C$4:C2343))),"")</f>
        <v/>
      </c>
      <c r="W2343" s="156" t="str">
        <f t="array" ref="W2343">IF(LEN(C2343)&gt;0,IFERROR(IF(MATCH(C2343,$C$3:$C2342,0)&gt;0,N2343-INDEX($N$3:N2342,SUMPRODUCT(MAX(ROW($C$3:$C2342)*(C2343=$C$3:$C2342)))-2,1),""),""),"")</f>
        <v/>
      </c>
      <c r="X2343" s="156">
        <f t="shared" ca="1" si="260"/>
        <v>1</v>
      </c>
      <c r="Y2343" s="156">
        <f t="shared" ca="1" si="261"/>
        <v>1</v>
      </c>
    </row>
    <row r="2344" spans="2:25" hidden="1" x14ac:dyDescent="0.25">
      <c r="B2344" s="390" t="str">
        <f>IFERROR(IF(LEN(INDEX(PlansAndNotes!$B$6:$B$2005,ROW(A2344)-ROW($B$3)))=0,"",INDEX(PlansAndNotes!$B$6:$B$2005,ROW(A2344)-ROW($B$3))),"")</f>
        <v/>
      </c>
      <c r="C2344" s="387" t="str">
        <f t="shared" si="262"/>
        <v/>
      </c>
      <c r="D2344" s="361" t="str">
        <f>IFERROR(IF(LEN(C2344)&gt;0,IF(LEN(INDEX(TasksList!$C$6:$C$25,MATCH(C2344,TasksList!$B$6:$B$25,0),1))=0,"",INDEX(TasksList!$C$6:$C$25,MATCH(C2344,TasksList!$B$6:$B$25,0),1)),""),"")</f>
        <v/>
      </c>
      <c r="E2344" s="361" t="str">
        <f>IFERROR(IF(LEN(C2344)&gt;0,IF(LEN(INDEX(TasksList!$F$6:$F$25,MATCH(C2344,TasksList!$B$6:$B$25,0),1))=0,"not set!",INDEX(TasksList!$F$6:$F$25,MATCH(C2344,TasksList!$B$6:$B$25,0),1)),""),"")</f>
        <v/>
      </c>
      <c r="F2344" s="360" t="str">
        <f>IFERROR(IF(LEN(D2344)&gt;0,IF(LEN(INDEX(AdressBook!$D$6:$D$25,MATCH(D2344,AdressBook!$B$6:$B$25,0),1))=0,"",INDEX(AdressBook!$D$6:$D$25,MATCH(D2344,AdressBook!$B$6:$B$25,0),1)),""),"")</f>
        <v/>
      </c>
      <c r="G2344" s="361" t="str">
        <f>IFERROR(IF(LEN(INDEX(PlansAndNotes!$F$6:$F$4005,ROW(B2344)-ROW($C$3)))=0,"",INDEX(PlansAndNotes!$F$6:$F$4005,ROW(B2344)-ROW($C$3))),"")</f>
        <v/>
      </c>
      <c r="H2344" s="361" t="str">
        <f>IFERROR(IF(LEN(C2344)&gt;0,IF(LEN(INDEX(TasksList!$G$6:$G$25,MATCH(C2344,TasksList!$B$6:$B$25,0),1))=0,"",INDEX(TasksList!$G$6:$G$25,MATCH(C2344,TasksList!$B$6:$B$25,0),1)),""),"")</f>
        <v/>
      </c>
      <c r="N2344" s="362" t="str">
        <f>IFERROR(IF(LEN(INDEX(PlansAndNotes!$D$6:$D$4005,ROW(B2344)-ROW($C$3)))=0,"",INDEX(PlansAndNotes!$D$6:$D$4005,ROW(B2344)-ROW($C$3))),"")</f>
        <v/>
      </c>
      <c r="O2344" s="165" t="str">
        <f t="shared" si="257"/>
        <v/>
      </c>
      <c r="P2344" s="363" t="str">
        <f>IFERROR(IF(LEN(INDEX(PlansAndNotes!$E$6:$E$4005,ROW(B2344)-ROW($C$3)))=0,"",INDEX(PlansAndNotes!$E$6:$E$4005,ROW(B2344)-ROW($C$3))),"")</f>
        <v/>
      </c>
      <c r="Q2344" s="363" t="str">
        <f>IFERROR(IF(LEN(INDEX(PlansAndNotes!$G$6:$G$4005,ROW(B2344)-ROW($C$3)))=0,"",INDEX(PlansAndNotes!$G$6:$G$4005,ROW(B2344)-ROW($C$3))),"")</f>
        <v/>
      </c>
      <c r="R2344" s="361" t="str">
        <f>IFERROR(IF(LEN(D2344)&gt;0,IF(LEN(INDEX(AdressBook!$C$6:$C$25,MATCH(D2344,AdressBook!$B$6:$B$25,0),1))=0,"",INDEX(AdressBook!$C$6:$C$25,MATCH(D2344,AdressBook!$B$6:$B$25,0),1)),""),"")</f>
        <v/>
      </c>
      <c r="S2344" s="165">
        <f>IF(LEN(C2344)&gt;0,IFERROR(IF(MATCH(C2344,C2345:$C$4004,0)&gt;0,-1,ROW(S2344)-ROW($S$3)),ROW(S2344)-ROW($S$3)),-1)</f>
        <v>-1</v>
      </c>
      <c r="T2344" s="165">
        <f t="shared" si="258"/>
        <v>0</v>
      </c>
      <c r="U2344" s="165" t="str">
        <f t="shared" si="259"/>
        <v/>
      </c>
      <c r="V2344" s="165" t="str">
        <f>IFERROR(IF(OR(C2344="",S2344&lt;0),"",IF(SUBTOTAL(3,C2344:C2344)=0,-1,SUBTOTAL(3,$C$4:C2344))),"")</f>
        <v/>
      </c>
      <c r="W2344" s="156" t="str">
        <f t="array" ref="W2344">IF(LEN(C2344)&gt;0,IFERROR(IF(MATCH(C2344,$C$3:$C2343,0)&gt;0,N2344-INDEX($N$3:N2343,SUMPRODUCT(MAX(ROW($C$3:$C2343)*(C2344=$C$3:$C2343)))-2,1),""),""),"")</f>
        <v/>
      </c>
      <c r="X2344" s="156">
        <f t="shared" ca="1" si="260"/>
        <v>1</v>
      </c>
      <c r="Y2344" s="156">
        <f t="shared" ca="1" si="261"/>
        <v>1</v>
      </c>
    </row>
    <row r="2345" spans="2:25" hidden="1" x14ac:dyDescent="0.25">
      <c r="B2345" s="390" t="str">
        <f>IFERROR(IF(LEN(INDEX(PlansAndNotes!$B$6:$B$2005,ROW(A2345)-ROW($B$3)))=0,"",INDEX(PlansAndNotes!$B$6:$B$2005,ROW(A2345)-ROW($B$3))),"")</f>
        <v/>
      </c>
      <c r="C2345" s="387" t="str">
        <f t="shared" si="262"/>
        <v/>
      </c>
      <c r="D2345" s="361" t="str">
        <f>IFERROR(IF(LEN(C2345)&gt;0,IF(LEN(INDEX(TasksList!$C$6:$C$25,MATCH(C2345,TasksList!$B$6:$B$25,0),1))=0,"",INDEX(TasksList!$C$6:$C$25,MATCH(C2345,TasksList!$B$6:$B$25,0),1)),""),"")</f>
        <v/>
      </c>
      <c r="E2345" s="361" t="str">
        <f>IFERROR(IF(LEN(C2345)&gt;0,IF(LEN(INDEX(TasksList!$F$6:$F$25,MATCH(C2345,TasksList!$B$6:$B$25,0),1))=0,"not set!",INDEX(TasksList!$F$6:$F$25,MATCH(C2345,TasksList!$B$6:$B$25,0),1)),""),"")</f>
        <v/>
      </c>
      <c r="F2345" s="360" t="str">
        <f>IFERROR(IF(LEN(D2345)&gt;0,IF(LEN(INDEX(AdressBook!$D$6:$D$25,MATCH(D2345,AdressBook!$B$6:$B$25,0),1))=0,"",INDEX(AdressBook!$D$6:$D$25,MATCH(D2345,AdressBook!$B$6:$B$25,0),1)),""),"")</f>
        <v/>
      </c>
      <c r="G2345" s="361" t="str">
        <f>IFERROR(IF(LEN(INDEX(PlansAndNotes!$F$6:$F$4005,ROW(B2345)-ROW($C$3)))=0,"",INDEX(PlansAndNotes!$F$6:$F$4005,ROW(B2345)-ROW($C$3))),"")</f>
        <v/>
      </c>
      <c r="H2345" s="361" t="str">
        <f>IFERROR(IF(LEN(C2345)&gt;0,IF(LEN(INDEX(TasksList!$G$6:$G$25,MATCH(C2345,TasksList!$B$6:$B$25,0),1))=0,"",INDEX(TasksList!$G$6:$G$25,MATCH(C2345,TasksList!$B$6:$B$25,0),1)),""),"")</f>
        <v/>
      </c>
      <c r="N2345" s="362" t="str">
        <f>IFERROR(IF(LEN(INDEX(PlansAndNotes!$D$6:$D$4005,ROW(B2345)-ROW($C$3)))=0,"",INDEX(PlansAndNotes!$D$6:$D$4005,ROW(B2345)-ROW($C$3))),"")</f>
        <v/>
      </c>
      <c r="O2345" s="165" t="str">
        <f t="shared" si="257"/>
        <v/>
      </c>
      <c r="P2345" s="363" t="str">
        <f>IFERROR(IF(LEN(INDEX(PlansAndNotes!$E$6:$E$4005,ROW(B2345)-ROW($C$3)))=0,"",INDEX(PlansAndNotes!$E$6:$E$4005,ROW(B2345)-ROW($C$3))),"")</f>
        <v/>
      </c>
      <c r="Q2345" s="363" t="str">
        <f>IFERROR(IF(LEN(INDEX(PlansAndNotes!$G$6:$G$4005,ROW(B2345)-ROW($C$3)))=0,"",INDEX(PlansAndNotes!$G$6:$G$4005,ROW(B2345)-ROW($C$3))),"")</f>
        <v/>
      </c>
      <c r="R2345" s="361" t="str">
        <f>IFERROR(IF(LEN(D2345)&gt;0,IF(LEN(INDEX(AdressBook!$C$6:$C$25,MATCH(D2345,AdressBook!$B$6:$B$25,0),1))=0,"",INDEX(AdressBook!$C$6:$C$25,MATCH(D2345,AdressBook!$B$6:$B$25,0),1)),""),"")</f>
        <v/>
      </c>
      <c r="S2345" s="165">
        <f>IF(LEN(C2345)&gt;0,IFERROR(IF(MATCH(C2345,C2346:$C$4004,0)&gt;0,-1,ROW(S2345)-ROW($S$3)),ROW(S2345)-ROW($S$3)),-1)</f>
        <v>-1</v>
      </c>
      <c r="T2345" s="165">
        <f t="shared" si="258"/>
        <v>0</v>
      </c>
      <c r="U2345" s="165" t="str">
        <f t="shared" si="259"/>
        <v/>
      </c>
      <c r="V2345" s="165" t="str">
        <f>IFERROR(IF(OR(C2345="",S2345&lt;0),"",IF(SUBTOTAL(3,C2345:C2345)=0,-1,SUBTOTAL(3,$C$4:C2345))),"")</f>
        <v/>
      </c>
      <c r="W2345" s="156" t="str">
        <f t="array" ref="W2345">IF(LEN(C2345)&gt;0,IFERROR(IF(MATCH(C2345,$C$3:$C2344,0)&gt;0,N2345-INDEX($N$3:N2344,SUMPRODUCT(MAX(ROW($C$3:$C2344)*(C2345=$C$3:$C2344)))-2,1),""),""),"")</f>
        <v/>
      </c>
      <c r="X2345" s="156">
        <f t="shared" ca="1" si="260"/>
        <v>1</v>
      </c>
      <c r="Y2345" s="156">
        <f t="shared" ca="1" si="261"/>
        <v>1</v>
      </c>
    </row>
    <row r="2346" spans="2:25" hidden="1" x14ac:dyDescent="0.25">
      <c r="B2346" s="390" t="str">
        <f>IFERROR(IF(LEN(INDEX(PlansAndNotes!$B$6:$B$2005,ROW(A2346)-ROW($B$3)))=0,"",INDEX(PlansAndNotes!$B$6:$B$2005,ROW(A2346)-ROW($B$3))),"")</f>
        <v/>
      </c>
      <c r="C2346" s="387" t="str">
        <f t="shared" si="262"/>
        <v/>
      </c>
      <c r="D2346" s="361" t="str">
        <f>IFERROR(IF(LEN(C2346)&gt;0,IF(LEN(INDEX(TasksList!$C$6:$C$25,MATCH(C2346,TasksList!$B$6:$B$25,0),1))=0,"",INDEX(TasksList!$C$6:$C$25,MATCH(C2346,TasksList!$B$6:$B$25,0),1)),""),"")</f>
        <v/>
      </c>
      <c r="E2346" s="361" t="str">
        <f>IFERROR(IF(LEN(C2346)&gt;0,IF(LEN(INDEX(TasksList!$F$6:$F$25,MATCH(C2346,TasksList!$B$6:$B$25,0),1))=0,"not set!",INDEX(TasksList!$F$6:$F$25,MATCH(C2346,TasksList!$B$6:$B$25,0),1)),""),"")</f>
        <v/>
      </c>
      <c r="F2346" s="360" t="str">
        <f>IFERROR(IF(LEN(D2346)&gt;0,IF(LEN(INDEX(AdressBook!$D$6:$D$25,MATCH(D2346,AdressBook!$B$6:$B$25,0),1))=0,"",INDEX(AdressBook!$D$6:$D$25,MATCH(D2346,AdressBook!$B$6:$B$25,0),1)),""),"")</f>
        <v/>
      </c>
      <c r="G2346" s="361" t="str">
        <f>IFERROR(IF(LEN(INDEX(PlansAndNotes!$F$6:$F$4005,ROW(B2346)-ROW($C$3)))=0,"",INDEX(PlansAndNotes!$F$6:$F$4005,ROW(B2346)-ROW($C$3))),"")</f>
        <v/>
      </c>
      <c r="H2346" s="361" t="str">
        <f>IFERROR(IF(LEN(C2346)&gt;0,IF(LEN(INDEX(TasksList!$G$6:$G$25,MATCH(C2346,TasksList!$B$6:$B$25,0),1))=0,"",INDEX(TasksList!$G$6:$G$25,MATCH(C2346,TasksList!$B$6:$B$25,0),1)),""),"")</f>
        <v/>
      </c>
      <c r="N2346" s="362" t="str">
        <f>IFERROR(IF(LEN(INDEX(PlansAndNotes!$D$6:$D$4005,ROW(B2346)-ROW($C$3)))=0,"",INDEX(PlansAndNotes!$D$6:$D$4005,ROW(B2346)-ROW($C$3))),"")</f>
        <v/>
      </c>
      <c r="O2346" s="165" t="str">
        <f t="shared" si="257"/>
        <v/>
      </c>
      <c r="P2346" s="363" t="str">
        <f>IFERROR(IF(LEN(INDEX(PlansAndNotes!$E$6:$E$4005,ROW(B2346)-ROW($C$3)))=0,"",INDEX(PlansAndNotes!$E$6:$E$4005,ROW(B2346)-ROW($C$3))),"")</f>
        <v/>
      </c>
      <c r="Q2346" s="363" t="str">
        <f>IFERROR(IF(LEN(INDEX(PlansAndNotes!$G$6:$G$4005,ROW(B2346)-ROW($C$3)))=0,"",INDEX(PlansAndNotes!$G$6:$G$4005,ROW(B2346)-ROW($C$3))),"")</f>
        <v/>
      </c>
      <c r="R2346" s="361" t="str">
        <f>IFERROR(IF(LEN(D2346)&gt;0,IF(LEN(INDEX(AdressBook!$C$6:$C$25,MATCH(D2346,AdressBook!$B$6:$B$25,0),1))=0,"",INDEX(AdressBook!$C$6:$C$25,MATCH(D2346,AdressBook!$B$6:$B$25,0),1)),""),"")</f>
        <v/>
      </c>
      <c r="S2346" s="165">
        <f>IF(LEN(C2346)&gt;0,IFERROR(IF(MATCH(C2346,C2347:$C$4004,0)&gt;0,-1,ROW(S2346)-ROW($S$3)),ROW(S2346)-ROW($S$3)),-1)</f>
        <v>-1</v>
      </c>
      <c r="T2346" s="165">
        <f t="shared" si="258"/>
        <v>0</v>
      </c>
      <c r="U2346" s="165" t="str">
        <f t="shared" si="259"/>
        <v/>
      </c>
      <c r="V2346" s="165" t="str">
        <f>IFERROR(IF(OR(C2346="",S2346&lt;0),"",IF(SUBTOTAL(3,C2346:C2346)=0,-1,SUBTOTAL(3,$C$4:C2346))),"")</f>
        <v/>
      </c>
      <c r="W2346" s="156" t="str">
        <f t="array" ref="W2346">IF(LEN(C2346)&gt;0,IFERROR(IF(MATCH(C2346,$C$3:$C2345,0)&gt;0,N2346-INDEX($N$3:N2345,SUMPRODUCT(MAX(ROW($C$3:$C2345)*(C2346=$C$3:$C2345)))-2,1),""),""),"")</f>
        <v/>
      </c>
      <c r="X2346" s="156">
        <f t="shared" ca="1" si="260"/>
        <v>1</v>
      </c>
      <c r="Y2346" s="156">
        <f t="shared" ca="1" si="261"/>
        <v>1</v>
      </c>
    </row>
    <row r="2347" spans="2:25" hidden="1" x14ac:dyDescent="0.25">
      <c r="B2347" s="390" t="str">
        <f>IFERROR(IF(LEN(INDEX(PlansAndNotes!$B$6:$B$2005,ROW(A2347)-ROW($B$3)))=0,"",INDEX(PlansAndNotes!$B$6:$B$2005,ROW(A2347)-ROW($B$3))),"")</f>
        <v/>
      </c>
      <c r="C2347" s="387" t="str">
        <f t="shared" si="262"/>
        <v/>
      </c>
      <c r="D2347" s="361" t="str">
        <f>IFERROR(IF(LEN(C2347)&gt;0,IF(LEN(INDEX(TasksList!$C$6:$C$25,MATCH(C2347,TasksList!$B$6:$B$25,0),1))=0,"",INDEX(TasksList!$C$6:$C$25,MATCH(C2347,TasksList!$B$6:$B$25,0),1)),""),"")</f>
        <v/>
      </c>
      <c r="E2347" s="361" t="str">
        <f>IFERROR(IF(LEN(C2347)&gt;0,IF(LEN(INDEX(TasksList!$F$6:$F$25,MATCH(C2347,TasksList!$B$6:$B$25,0),1))=0,"not set!",INDEX(TasksList!$F$6:$F$25,MATCH(C2347,TasksList!$B$6:$B$25,0),1)),""),"")</f>
        <v/>
      </c>
      <c r="F2347" s="360" t="str">
        <f>IFERROR(IF(LEN(D2347)&gt;0,IF(LEN(INDEX(AdressBook!$D$6:$D$25,MATCH(D2347,AdressBook!$B$6:$B$25,0),1))=0,"",INDEX(AdressBook!$D$6:$D$25,MATCH(D2347,AdressBook!$B$6:$B$25,0),1)),""),"")</f>
        <v/>
      </c>
      <c r="G2347" s="361" t="str">
        <f>IFERROR(IF(LEN(INDEX(PlansAndNotes!$F$6:$F$4005,ROW(B2347)-ROW($C$3)))=0,"",INDEX(PlansAndNotes!$F$6:$F$4005,ROW(B2347)-ROW($C$3))),"")</f>
        <v/>
      </c>
      <c r="H2347" s="361" t="str">
        <f>IFERROR(IF(LEN(C2347)&gt;0,IF(LEN(INDEX(TasksList!$G$6:$G$25,MATCH(C2347,TasksList!$B$6:$B$25,0),1))=0,"",INDEX(TasksList!$G$6:$G$25,MATCH(C2347,TasksList!$B$6:$B$25,0),1)),""),"")</f>
        <v/>
      </c>
      <c r="N2347" s="362" t="str">
        <f>IFERROR(IF(LEN(INDEX(PlansAndNotes!$D$6:$D$4005,ROW(B2347)-ROW($C$3)))=0,"",INDEX(PlansAndNotes!$D$6:$D$4005,ROW(B2347)-ROW($C$3))),"")</f>
        <v/>
      </c>
      <c r="O2347" s="165" t="str">
        <f t="shared" si="257"/>
        <v/>
      </c>
      <c r="P2347" s="363" t="str">
        <f>IFERROR(IF(LEN(INDEX(PlansAndNotes!$E$6:$E$4005,ROW(B2347)-ROW($C$3)))=0,"",INDEX(PlansAndNotes!$E$6:$E$4005,ROW(B2347)-ROW($C$3))),"")</f>
        <v/>
      </c>
      <c r="Q2347" s="363" t="str">
        <f>IFERROR(IF(LEN(INDEX(PlansAndNotes!$G$6:$G$4005,ROW(B2347)-ROW($C$3)))=0,"",INDEX(PlansAndNotes!$G$6:$G$4005,ROW(B2347)-ROW($C$3))),"")</f>
        <v/>
      </c>
      <c r="R2347" s="361" t="str">
        <f>IFERROR(IF(LEN(D2347)&gt;0,IF(LEN(INDEX(AdressBook!$C$6:$C$25,MATCH(D2347,AdressBook!$B$6:$B$25,0),1))=0,"",INDEX(AdressBook!$C$6:$C$25,MATCH(D2347,AdressBook!$B$6:$B$25,0),1)),""),"")</f>
        <v/>
      </c>
      <c r="S2347" s="165">
        <f>IF(LEN(C2347)&gt;0,IFERROR(IF(MATCH(C2347,C2348:$C$4004,0)&gt;0,-1,ROW(S2347)-ROW($S$3)),ROW(S2347)-ROW($S$3)),-1)</f>
        <v>-1</v>
      </c>
      <c r="T2347" s="165">
        <f t="shared" si="258"/>
        <v>0</v>
      </c>
      <c r="U2347" s="165" t="str">
        <f t="shared" si="259"/>
        <v/>
      </c>
      <c r="V2347" s="165" t="str">
        <f>IFERROR(IF(OR(C2347="",S2347&lt;0),"",IF(SUBTOTAL(3,C2347:C2347)=0,-1,SUBTOTAL(3,$C$4:C2347))),"")</f>
        <v/>
      </c>
      <c r="W2347" s="156" t="str">
        <f t="array" ref="W2347">IF(LEN(C2347)&gt;0,IFERROR(IF(MATCH(C2347,$C$3:$C2346,0)&gt;0,N2347-INDEX($N$3:N2346,SUMPRODUCT(MAX(ROW($C$3:$C2346)*(C2347=$C$3:$C2346)))-2,1),""),""),"")</f>
        <v/>
      </c>
      <c r="X2347" s="156">
        <f t="shared" ca="1" si="260"/>
        <v>1</v>
      </c>
      <c r="Y2347" s="156">
        <f t="shared" ca="1" si="261"/>
        <v>1</v>
      </c>
    </row>
    <row r="2348" spans="2:25" hidden="1" x14ac:dyDescent="0.25">
      <c r="B2348" s="390" t="str">
        <f>IFERROR(IF(LEN(INDEX(PlansAndNotes!$B$6:$B$2005,ROW(A2348)-ROW($B$3)))=0,"",INDEX(PlansAndNotes!$B$6:$B$2005,ROW(A2348)-ROW($B$3))),"")</f>
        <v/>
      </c>
      <c r="C2348" s="387" t="str">
        <f t="shared" si="262"/>
        <v/>
      </c>
      <c r="D2348" s="361" t="str">
        <f>IFERROR(IF(LEN(C2348)&gt;0,IF(LEN(INDEX(TasksList!$C$6:$C$25,MATCH(C2348,TasksList!$B$6:$B$25,0),1))=0,"",INDEX(TasksList!$C$6:$C$25,MATCH(C2348,TasksList!$B$6:$B$25,0),1)),""),"")</f>
        <v/>
      </c>
      <c r="E2348" s="361" t="str">
        <f>IFERROR(IF(LEN(C2348)&gt;0,IF(LEN(INDEX(TasksList!$F$6:$F$25,MATCH(C2348,TasksList!$B$6:$B$25,0),1))=0,"not set!",INDEX(TasksList!$F$6:$F$25,MATCH(C2348,TasksList!$B$6:$B$25,0),1)),""),"")</f>
        <v/>
      </c>
      <c r="F2348" s="360" t="str">
        <f>IFERROR(IF(LEN(D2348)&gt;0,IF(LEN(INDEX(AdressBook!$D$6:$D$25,MATCH(D2348,AdressBook!$B$6:$B$25,0),1))=0,"",INDEX(AdressBook!$D$6:$D$25,MATCH(D2348,AdressBook!$B$6:$B$25,0),1)),""),"")</f>
        <v/>
      </c>
      <c r="G2348" s="361" t="str">
        <f>IFERROR(IF(LEN(INDEX(PlansAndNotes!$F$6:$F$4005,ROW(B2348)-ROW($C$3)))=0,"",INDEX(PlansAndNotes!$F$6:$F$4005,ROW(B2348)-ROW($C$3))),"")</f>
        <v/>
      </c>
      <c r="H2348" s="361" t="str">
        <f>IFERROR(IF(LEN(C2348)&gt;0,IF(LEN(INDEX(TasksList!$G$6:$G$25,MATCH(C2348,TasksList!$B$6:$B$25,0),1))=0,"",INDEX(TasksList!$G$6:$G$25,MATCH(C2348,TasksList!$B$6:$B$25,0),1)),""),"")</f>
        <v/>
      </c>
      <c r="N2348" s="362" t="str">
        <f>IFERROR(IF(LEN(INDEX(PlansAndNotes!$D$6:$D$4005,ROW(B2348)-ROW($C$3)))=0,"",INDEX(PlansAndNotes!$D$6:$D$4005,ROW(B2348)-ROW($C$3))),"")</f>
        <v/>
      </c>
      <c r="O2348" s="165" t="str">
        <f t="shared" si="257"/>
        <v/>
      </c>
      <c r="P2348" s="363" t="str">
        <f>IFERROR(IF(LEN(INDEX(PlansAndNotes!$E$6:$E$4005,ROW(B2348)-ROW($C$3)))=0,"",INDEX(PlansAndNotes!$E$6:$E$4005,ROW(B2348)-ROW($C$3))),"")</f>
        <v/>
      </c>
      <c r="Q2348" s="363" t="str">
        <f>IFERROR(IF(LEN(INDEX(PlansAndNotes!$G$6:$G$4005,ROW(B2348)-ROW($C$3)))=0,"",INDEX(PlansAndNotes!$G$6:$G$4005,ROW(B2348)-ROW($C$3))),"")</f>
        <v/>
      </c>
      <c r="R2348" s="361" t="str">
        <f>IFERROR(IF(LEN(D2348)&gt;0,IF(LEN(INDEX(AdressBook!$C$6:$C$25,MATCH(D2348,AdressBook!$B$6:$B$25,0),1))=0,"",INDEX(AdressBook!$C$6:$C$25,MATCH(D2348,AdressBook!$B$6:$B$25,0),1)),""),"")</f>
        <v/>
      </c>
      <c r="S2348" s="165">
        <f>IF(LEN(C2348)&gt;0,IFERROR(IF(MATCH(C2348,C2349:$C$4004,0)&gt;0,-1,ROW(S2348)-ROW($S$3)),ROW(S2348)-ROW($S$3)),-1)</f>
        <v>-1</v>
      </c>
      <c r="T2348" s="165">
        <f t="shared" si="258"/>
        <v>0</v>
      </c>
      <c r="U2348" s="165" t="str">
        <f t="shared" si="259"/>
        <v/>
      </c>
      <c r="V2348" s="165" t="str">
        <f>IFERROR(IF(OR(C2348="",S2348&lt;0),"",IF(SUBTOTAL(3,C2348:C2348)=0,-1,SUBTOTAL(3,$C$4:C2348))),"")</f>
        <v/>
      </c>
      <c r="W2348" s="156" t="str">
        <f t="array" ref="W2348">IF(LEN(C2348)&gt;0,IFERROR(IF(MATCH(C2348,$C$3:$C2347,0)&gt;0,N2348-INDEX($N$3:N2347,SUMPRODUCT(MAX(ROW($C$3:$C2347)*(C2348=$C$3:$C2347)))-2,1),""),""),"")</f>
        <v/>
      </c>
      <c r="X2348" s="156">
        <f t="shared" ca="1" si="260"/>
        <v>1</v>
      </c>
      <c r="Y2348" s="156">
        <f t="shared" ca="1" si="261"/>
        <v>1</v>
      </c>
    </row>
    <row r="2349" spans="2:25" hidden="1" x14ac:dyDescent="0.25">
      <c r="B2349" s="390" t="str">
        <f>IFERROR(IF(LEN(INDEX(PlansAndNotes!$B$6:$B$2005,ROW(A2349)-ROW($B$3)))=0,"",INDEX(PlansAndNotes!$B$6:$B$2005,ROW(A2349)-ROW($B$3))),"")</f>
        <v/>
      </c>
      <c r="C2349" s="387" t="str">
        <f t="shared" si="262"/>
        <v/>
      </c>
      <c r="D2349" s="361" t="str">
        <f>IFERROR(IF(LEN(C2349)&gt;0,IF(LEN(INDEX(TasksList!$C$6:$C$25,MATCH(C2349,TasksList!$B$6:$B$25,0),1))=0,"",INDEX(TasksList!$C$6:$C$25,MATCH(C2349,TasksList!$B$6:$B$25,0),1)),""),"")</f>
        <v/>
      </c>
      <c r="E2349" s="361" t="str">
        <f>IFERROR(IF(LEN(C2349)&gt;0,IF(LEN(INDEX(TasksList!$F$6:$F$25,MATCH(C2349,TasksList!$B$6:$B$25,0),1))=0,"not set!",INDEX(TasksList!$F$6:$F$25,MATCH(C2349,TasksList!$B$6:$B$25,0),1)),""),"")</f>
        <v/>
      </c>
      <c r="F2349" s="360" t="str">
        <f>IFERROR(IF(LEN(D2349)&gt;0,IF(LEN(INDEX(AdressBook!$D$6:$D$25,MATCH(D2349,AdressBook!$B$6:$B$25,0),1))=0,"",INDEX(AdressBook!$D$6:$D$25,MATCH(D2349,AdressBook!$B$6:$B$25,0),1)),""),"")</f>
        <v/>
      </c>
      <c r="G2349" s="361" t="str">
        <f>IFERROR(IF(LEN(INDEX(PlansAndNotes!$F$6:$F$4005,ROW(B2349)-ROW($C$3)))=0,"",INDEX(PlansAndNotes!$F$6:$F$4005,ROW(B2349)-ROW($C$3))),"")</f>
        <v/>
      </c>
      <c r="H2349" s="361" t="str">
        <f>IFERROR(IF(LEN(C2349)&gt;0,IF(LEN(INDEX(TasksList!$G$6:$G$25,MATCH(C2349,TasksList!$B$6:$B$25,0),1))=0,"",INDEX(TasksList!$G$6:$G$25,MATCH(C2349,TasksList!$B$6:$B$25,0),1)),""),"")</f>
        <v/>
      </c>
      <c r="N2349" s="362" t="str">
        <f>IFERROR(IF(LEN(INDEX(PlansAndNotes!$D$6:$D$4005,ROW(B2349)-ROW($C$3)))=0,"",INDEX(PlansAndNotes!$D$6:$D$4005,ROW(B2349)-ROW($C$3))),"")</f>
        <v/>
      </c>
      <c r="O2349" s="165" t="str">
        <f t="shared" si="257"/>
        <v/>
      </c>
      <c r="P2349" s="363" t="str">
        <f>IFERROR(IF(LEN(INDEX(PlansAndNotes!$E$6:$E$4005,ROW(B2349)-ROW($C$3)))=0,"",INDEX(PlansAndNotes!$E$6:$E$4005,ROW(B2349)-ROW($C$3))),"")</f>
        <v/>
      </c>
      <c r="Q2349" s="363" t="str">
        <f>IFERROR(IF(LEN(INDEX(PlansAndNotes!$G$6:$G$4005,ROW(B2349)-ROW($C$3)))=0,"",INDEX(PlansAndNotes!$G$6:$G$4005,ROW(B2349)-ROW($C$3))),"")</f>
        <v/>
      </c>
      <c r="R2349" s="361" t="str">
        <f>IFERROR(IF(LEN(D2349)&gt;0,IF(LEN(INDEX(AdressBook!$C$6:$C$25,MATCH(D2349,AdressBook!$B$6:$B$25,0),1))=0,"",INDEX(AdressBook!$C$6:$C$25,MATCH(D2349,AdressBook!$B$6:$B$25,0),1)),""),"")</f>
        <v/>
      </c>
      <c r="S2349" s="165">
        <f>IF(LEN(C2349)&gt;0,IFERROR(IF(MATCH(C2349,C2350:$C$4004,0)&gt;0,-1,ROW(S2349)-ROW($S$3)),ROW(S2349)-ROW($S$3)),-1)</f>
        <v>-1</v>
      </c>
      <c r="T2349" s="165">
        <f t="shared" si="258"/>
        <v>0</v>
      </c>
      <c r="U2349" s="165" t="str">
        <f t="shared" si="259"/>
        <v/>
      </c>
      <c r="V2349" s="165" t="str">
        <f>IFERROR(IF(OR(C2349="",S2349&lt;0),"",IF(SUBTOTAL(3,C2349:C2349)=0,-1,SUBTOTAL(3,$C$4:C2349))),"")</f>
        <v/>
      </c>
      <c r="W2349" s="156" t="str">
        <f t="array" ref="W2349">IF(LEN(C2349)&gt;0,IFERROR(IF(MATCH(C2349,$C$3:$C2348,0)&gt;0,N2349-INDEX($N$3:N2348,SUMPRODUCT(MAX(ROW($C$3:$C2348)*(C2349=$C$3:$C2348)))-2,1),""),""),"")</f>
        <v/>
      </c>
      <c r="X2349" s="156">
        <f t="shared" ca="1" si="260"/>
        <v>1</v>
      </c>
      <c r="Y2349" s="156">
        <f t="shared" ca="1" si="261"/>
        <v>1</v>
      </c>
    </row>
    <row r="2350" spans="2:25" hidden="1" x14ac:dyDescent="0.25">
      <c r="B2350" s="390" t="str">
        <f>IFERROR(IF(LEN(INDEX(PlansAndNotes!$B$6:$B$2005,ROW(A2350)-ROW($B$3)))=0,"",INDEX(PlansAndNotes!$B$6:$B$2005,ROW(A2350)-ROW($B$3))),"")</f>
        <v/>
      </c>
      <c r="C2350" s="387" t="str">
        <f t="shared" si="262"/>
        <v/>
      </c>
      <c r="D2350" s="361" t="str">
        <f>IFERROR(IF(LEN(C2350)&gt;0,IF(LEN(INDEX(TasksList!$C$6:$C$25,MATCH(C2350,TasksList!$B$6:$B$25,0),1))=0,"",INDEX(TasksList!$C$6:$C$25,MATCH(C2350,TasksList!$B$6:$B$25,0),1)),""),"")</f>
        <v/>
      </c>
      <c r="E2350" s="361" t="str">
        <f>IFERROR(IF(LEN(C2350)&gt;0,IF(LEN(INDEX(TasksList!$F$6:$F$25,MATCH(C2350,TasksList!$B$6:$B$25,0),1))=0,"not set!",INDEX(TasksList!$F$6:$F$25,MATCH(C2350,TasksList!$B$6:$B$25,0),1)),""),"")</f>
        <v/>
      </c>
      <c r="F2350" s="360" t="str">
        <f>IFERROR(IF(LEN(D2350)&gt;0,IF(LEN(INDEX(AdressBook!$D$6:$D$25,MATCH(D2350,AdressBook!$B$6:$B$25,0),1))=0,"",INDEX(AdressBook!$D$6:$D$25,MATCH(D2350,AdressBook!$B$6:$B$25,0),1)),""),"")</f>
        <v/>
      </c>
      <c r="G2350" s="361" t="str">
        <f>IFERROR(IF(LEN(INDEX(PlansAndNotes!$F$6:$F$4005,ROW(B2350)-ROW($C$3)))=0,"",INDEX(PlansAndNotes!$F$6:$F$4005,ROW(B2350)-ROW($C$3))),"")</f>
        <v/>
      </c>
      <c r="H2350" s="361" t="str">
        <f>IFERROR(IF(LEN(C2350)&gt;0,IF(LEN(INDEX(TasksList!$G$6:$G$25,MATCH(C2350,TasksList!$B$6:$B$25,0),1))=0,"",INDEX(TasksList!$G$6:$G$25,MATCH(C2350,TasksList!$B$6:$B$25,0),1)),""),"")</f>
        <v/>
      </c>
      <c r="N2350" s="362" t="str">
        <f>IFERROR(IF(LEN(INDEX(PlansAndNotes!$D$6:$D$4005,ROW(B2350)-ROW($C$3)))=0,"",INDEX(PlansAndNotes!$D$6:$D$4005,ROW(B2350)-ROW($C$3))),"")</f>
        <v/>
      </c>
      <c r="O2350" s="165" t="str">
        <f t="shared" si="257"/>
        <v/>
      </c>
      <c r="P2350" s="363" t="str">
        <f>IFERROR(IF(LEN(INDEX(PlansAndNotes!$E$6:$E$4005,ROW(B2350)-ROW($C$3)))=0,"",INDEX(PlansAndNotes!$E$6:$E$4005,ROW(B2350)-ROW($C$3))),"")</f>
        <v/>
      </c>
      <c r="Q2350" s="363" t="str">
        <f>IFERROR(IF(LEN(INDEX(PlansAndNotes!$G$6:$G$4005,ROW(B2350)-ROW($C$3)))=0,"",INDEX(PlansAndNotes!$G$6:$G$4005,ROW(B2350)-ROW($C$3))),"")</f>
        <v/>
      </c>
      <c r="R2350" s="361" t="str">
        <f>IFERROR(IF(LEN(D2350)&gt;0,IF(LEN(INDEX(AdressBook!$C$6:$C$25,MATCH(D2350,AdressBook!$B$6:$B$25,0),1))=0,"",INDEX(AdressBook!$C$6:$C$25,MATCH(D2350,AdressBook!$B$6:$B$25,0),1)),""),"")</f>
        <v/>
      </c>
      <c r="S2350" s="165">
        <f>IF(LEN(C2350)&gt;0,IFERROR(IF(MATCH(C2350,C2351:$C$4004,0)&gt;0,-1,ROW(S2350)-ROW($S$3)),ROW(S2350)-ROW($S$3)),-1)</f>
        <v>-1</v>
      </c>
      <c r="T2350" s="165">
        <f t="shared" si="258"/>
        <v>0</v>
      </c>
      <c r="U2350" s="165" t="str">
        <f t="shared" si="259"/>
        <v/>
      </c>
      <c r="V2350" s="165" t="str">
        <f>IFERROR(IF(OR(C2350="",S2350&lt;0),"",IF(SUBTOTAL(3,C2350:C2350)=0,-1,SUBTOTAL(3,$C$4:C2350))),"")</f>
        <v/>
      </c>
      <c r="W2350" s="156" t="str">
        <f t="array" ref="W2350">IF(LEN(C2350)&gt;0,IFERROR(IF(MATCH(C2350,$C$3:$C2349,0)&gt;0,N2350-INDEX($N$3:N2349,SUMPRODUCT(MAX(ROW($C$3:$C2349)*(C2350=$C$3:$C2349)))-2,1),""),""),"")</f>
        <v/>
      </c>
      <c r="X2350" s="156">
        <f t="shared" ca="1" si="260"/>
        <v>1</v>
      </c>
      <c r="Y2350" s="156">
        <f t="shared" ca="1" si="261"/>
        <v>1</v>
      </c>
    </row>
    <row r="2351" spans="2:25" hidden="1" x14ac:dyDescent="0.25">
      <c r="B2351" s="390" t="str">
        <f>IFERROR(IF(LEN(INDEX(PlansAndNotes!$B$6:$B$2005,ROW(A2351)-ROW($B$3)))=0,"",INDEX(PlansAndNotes!$B$6:$B$2005,ROW(A2351)-ROW($B$3))),"")</f>
        <v/>
      </c>
      <c r="C2351" s="387" t="str">
        <f t="shared" si="262"/>
        <v/>
      </c>
      <c r="D2351" s="361" t="str">
        <f>IFERROR(IF(LEN(C2351)&gt;0,IF(LEN(INDEX(TasksList!$C$6:$C$25,MATCH(C2351,TasksList!$B$6:$B$25,0),1))=0,"",INDEX(TasksList!$C$6:$C$25,MATCH(C2351,TasksList!$B$6:$B$25,0),1)),""),"")</f>
        <v/>
      </c>
      <c r="E2351" s="361" t="str">
        <f>IFERROR(IF(LEN(C2351)&gt;0,IF(LEN(INDEX(TasksList!$F$6:$F$25,MATCH(C2351,TasksList!$B$6:$B$25,0),1))=0,"not set!",INDEX(TasksList!$F$6:$F$25,MATCH(C2351,TasksList!$B$6:$B$25,0),1)),""),"")</f>
        <v/>
      </c>
      <c r="F2351" s="360" t="str">
        <f>IFERROR(IF(LEN(D2351)&gt;0,IF(LEN(INDEX(AdressBook!$D$6:$D$25,MATCH(D2351,AdressBook!$B$6:$B$25,0),1))=0,"",INDEX(AdressBook!$D$6:$D$25,MATCH(D2351,AdressBook!$B$6:$B$25,0),1)),""),"")</f>
        <v/>
      </c>
      <c r="G2351" s="361" t="str">
        <f>IFERROR(IF(LEN(INDEX(PlansAndNotes!$F$6:$F$4005,ROW(B2351)-ROW($C$3)))=0,"",INDEX(PlansAndNotes!$F$6:$F$4005,ROW(B2351)-ROW($C$3))),"")</f>
        <v/>
      </c>
      <c r="H2351" s="361" t="str">
        <f>IFERROR(IF(LEN(C2351)&gt;0,IF(LEN(INDEX(TasksList!$G$6:$G$25,MATCH(C2351,TasksList!$B$6:$B$25,0),1))=0,"",INDEX(TasksList!$G$6:$G$25,MATCH(C2351,TasksList!$B$6:$B$25,0),1)),""),"")</f>
        <v/>
      </c>
      <c r="N2351" s="362" t="str">
        <f>IFERROR(IF(LEN(INDEX(PlansAndNotes!$D$6:$D$4005,ROW(B2351)-ROW($C$3)))=0,"",INDEX(PlansAndNotes!$D$6:$D$4005,ROW(B2351)-ROW($C$3))),"")</f>
        <v/>
      </c>
      <c r="O2351" s="165" t="str">
        <f t="shared" si="257"/>
        <v/>
      </c>
      <c r="P2351" s="363" t="str">
        <f>IFERROR(IF(LEN(INDEX(PlansAndNotes!$E$6:$E$4005,ROW(B2351)-ROW($C$3)))=0,"",INDEX(PlansAndNotes!$E$6:$E$4005,ROW(B2351)-ROW($C$3))),"")</f>
        <v/>
      </c>
      <c r="Q2351" s="363" t="str">
        <f>IFERROR(IF(LEN(INDEX(PlansAndNotes!$G$6:$G$4005,ROW(B2351)-ROW($C$3)))=0,"",INDEX(PlansAndNotes!$G$6:$G$4005,ROW(B2351)-ROW($C$3))),"")</f>
        <v/>
      </c>
      <c r="R2351" s="361" t="str">
        <f>IFERROR(IF(LEN(D2351)&gt;0,IF(LEN(INDEX(AdressBook!$C$6:$C$25,MATCH(D2351,AdressBook!$B$6:$B$25,0),1))=0,"",INDEX(AdressBook!$C$6:$C$25,MATCH(D2351,AdressBook!$B$6:$B$25,0),1)),""),"")</f>
        <v/>
      </c>
      <c r="S2351" s="165">
        <f>IF(LEN(C2351)&gt;0,IFERROR(IF(MATCH(C2351,C2352:$C$4004,0)&gt;0,-1,ROW(S2351)-ROW($S$3)),ROW(S2351)-ROW($S$3)),-1)</f>
        <v>-1</v>
      </c>
      <c r="T2351" s="165">
        <f t="shared" si="258"/>
        <v>0</v>
      </c>
      <c r="U2351" s="165" t="str">
        <f t="shared" si="259"/>
        <v/>
      </c>
      <c r="V2351" s="165" t="str">
        <f>IFERROR(IF(OR(C2351="",S2351&lt;0),"",IF(SUBTOTAL(3,C2351:C2351)=0,-1,SUBTOTAL(3,$C$4:C2351))),"")</f>
        <v/>
      </c>
      <c r="W2351" s="156" t="str">
        <f t="array" ref="W2351">IF(LEN(C2351)&gt;0,IFERROR(IF(MATCH(C2351,$C$3:$C2350,0)&gt;0,N2351-INDEX($N$3:N2350,SUMPRODUCT(MAX(ROW($C$3:$C2350)*(C2351=$C$3:$C2350)))-2,1),""),""),"")</f>
        <v/>
      </c>
      <c r="X2351" s="156">
        <f t="shared" ca="1" si="260"/>
        <v>1</v>
      </c>
      <c r="Y2351" s="156">
        <f t="shared" ca="1" si="261"/>
        <v>1</v>
      </c>
    </row>
    <row r="2352" spans="2:25" hidden="1" x14ac:dyDescent="0.25">
      <c r="B2352" s="390" t="str">
        <f>IFERROR(IF(LEN(INDEX(PlansAndNotes!$B$6:$B$2005,ROW(A2352)-ROW($B$3)))=0,"",INDEX(PlansAndNotes!$B$6:$B$2005,ROW(A2352)-ROW($B$3))),"")</f>
        <v/>
      </c>
      <c r="C2352" s="387" t="str">
        <f t="shared" si="262"/>
        <v/>
      </c>
      <c r="D2352" s="361" t="str">
        <f>IFERROR(IF(LEN(C2352)&gt;0,IF(LEN(INDEX(TasksList!$C$6:$C$25,MATCH(C2352,TasksList!$B$6:$B$25,0),1))=0,"",INDEX(TasksList!$C$6:$C$25,MATCH(C2352,TasksList!$B$6:$B$25,0),1)),""),"")</f>
        <v/>
      </c>
      <c r="E2352" s="361" t="str">
        <f>IFERROR(IF(LEN(C2352)&gt;0,IF(LEN(INDEX(TasksList!$F$6:$F$25,MATCH(C2352,TasksList!$B$6:$B$25,0),1))=0,"not set!",INDEX(TasksList!$F$6:$F$25,MATCH(C2352,TasksList!$B$6:$B$25,0),1)),""),"")</f>
        <v/>
      </c>
      <c r="F2352" s="360" t="str">
        <f>IFERROR(IF(LEN(D2352)&gt;0,IF(LEN(INDEX(AdressBook!$D$6:$D$25,MATCH(D2352,AdressBook!$B$6:$B$25,0),1))=0,"",INDEX(AdressBook!$D$6:$D$25,MATCH(D2352,AdressBook!$B$6:$B$25,0),1)),""),"")</f>
        <v/>
      </c>
      <c r="G2352" s="361" t="str">
        <f>IFERROR(IF(LEN(INDEX(PlansAndNotes!$F$6:$F$4005,ROW(B2352)-ROW($C$3)))=0,"",INDEX(PlansAndNotes!$F$6:$F$4005,ROW(B2352)-ROW($C$3))),"")</f>
        <v/>
      </c>
      <c r="H2352" s="361" t="str">
        <f>IFERROR(IF(LEN(C2352)&gt;0,IF(LEN(INDEX(TasksList!$G$6:$G$25,MATCH(C2352,TasksList!$B$6:$B$25,0),1))=0,"",INDEX(TasksList!$G$6:$G$25,MATCH(C2352,TasksList!$B$6:$B$25,0),1)),""),"")</f>
        <v/>
      </c>
      <c r="N2352" s="362" t="str">
        <f>IFERROR(IF(LEN(INDEX(PlansAndNotes!$D$6:$D$4005,ROW(B2352)-ROW($C$3)))=0,"",INDEX(PlansAndNotes!$D$6:$D$4005,ROW(B2352)-ROW($C$3))),"")</f>
        <v/>
      </c>
      <c r="O2352" s="165" t="str">
        <f t="shared" si="257"/>
        <v/>
      </c>
      <c r="P2352" s="363" t="str">
        <f>IFERROR(IF(LEN(INDEX(PlansAndNotes!$E$6:$E$4005,ROW(B2352)-ROW($C$3)))=0,"",INDEX(PlansAndNotes!$E$6:$E$4005,ROW(B2352)-ROW($C$3))),"")</f>
        <v/>
      </c>
      <c r="Q2352" s="363" t="str">
        <f>IFERROR(IF(LEN(INDEX(PlansAndNotes!$G$6:$G$4005,ROW(B2352)-ROW($C$3)))=0,"",INDEX(PlansAndNotes!$G$6:$G$4005,ROW(B2352)-ROW($C$3))),"")</f>
        <v/>
      </c>
      <c r="R2352" s="361" t="str">
        <f>IFERROR(IF(LEN(D2352)&gt;0,IF(LEN(INDEX(AdressBook!$C$6:$C$25,MATCH(D2352,AdressBook!$B$6:$B$25,0),1))=0,"",INDEX(AdressBook!$C$6:$C$25,MATCH(D2352,AdressBook!$B$6:$B$25,0),1)),""),"")</f>
        <v/>
      </c>
      <c r="S2352" s="165">
        <f>IF(LEN(C2352)&gt;0,IFERROR(IF(MATCH(C2352,C2353:$C$4004,0)&gt;0,-1,ROW(S2352)-ROW($S$3)),ROW(S2352)-ROW($S$3)),-1)</f>
        <v>-1</v>
      </c>
      <c r="T2352" s="165">
        <f t="shared" si="258"/>
        <v>0</v>
      </c>
      <c r="U2352" s="165" t="str">
        <f t="shared" si="259"/>
        <v/>
      </c>
      <c r="V2352" s="165" t="str">
        <f>IFERROR(IF(OR(C2352="",S2352&lt;0),"",IF(SUBTOTAL(3,C2352:C2352)=0,-1,SUBTOTAL(3,$C$4:C2352))),"")</f>
        <v/>
      </c>
      <c r="W2352" s="156" t="str">
        <f t="array" ref="W2352">IF(LEN(C2352)&gt;0,IFERROR(IF(MATCH(C2352,$C$3:$C2351,0)&gt;0,N2352-INDEX($N$3:N2351,SUMPRODUCT(MAX(ROW($C$3:$C2351)*(C2352=$C$3:$C2351)))-2,1),""),""),"")</f>
        <v/>
      </c>
      <c r="X2352" s="156">
        <f t="shared" ca="1" si="260"/>
        <v>1</v>
      </c>
      <c r="Y2352" s="156">
        <f t="shared" ca="1" si="261"/>
        <v>1</v>
      </c>
    </row>
    <row r="2353" spans="2:25" hidden="1" x14ac:dyDescent="0.25">
      <c r="B2353" s="390" t="str">
        <f>IFERROR(IF(LEN(INDEX(PlansAndNotes!$B$6:$B$2005,ROW(A2353)-ROW($B$3)))=0,"",INDEX(PlansAndNotes!$B$6:$B$2005,ROW(A2353)-ROW($B$3))),"")</f>
        <v/>
      </c>
      <c r="C2353" s="387" t="str">
        <f t="shared" si="262"/>
        <v/>
      </c>
      <c r="D2353" s="361" t="str">
        <f>IFERROR(IF(LEN(C2353)&gt;0,IF(LEN(INDEX(TasksList!$C$6:$C$25,MATCH(C2353,TasksList!$B$6:$B$25,0),1))=0,"",INDEX(TasksList!$C$6:$C$25,MATCH(C2353,TasksList!$B$6:$B$25,0),1)),""),"")</f>
        <v/>
      </c>
      <c r="E2353" s="361" t="str">
        <f>IFERROR(IF(LEN(C2353)&gt;0,IF(LEN(INDEX(TasksList!$F$6:$F$25,MATCH(C2353,TasksList!$B$6:$B$25,0),1))=0,"not set!",INDEX(TasksList!$F$6:$F$25,MATCH(C2353,TasksList!$B$6:$B$25,0),1)),""),"")</f>
        <v/>
      </c>
      <c r="F2353" s="360" t="str">
        <f>IFERROR(IF(LEN(D2353)&gt;0,IF(LEN(INDEX(AdressBook!$D$6:$D$25,MATCH(D2353,AdressBook!$B$6:$B$25,0),1))=0,"",INDEX(AdressBook!$D$6:$D$25,MATCH(D2353,AdressBook!$B$6:$B$25,0),1)),""),"")</f>
        <v/>
      </c>
      <c r="G2353" s="361" t="str">
        <f>IFERROR(IF(LEN(INDEX(PlansAndNotes!$F$6:$F$4005,ROW(B2353)-ROW($C$3)))=0,"",INDEX(PlansAndNotes!$F$6:$F$4005,ROW(B2353)-ROW($C$3))),"")</f>
        <v/>
      </c>
      <c r="H2353" s="361" t="str">
        <f>IFERROR(IF(LEN(C2353)&gt;0,IF(LEN(INDEX(TasksList!$G$6:$G$25,MATCH(C2353,TasksList!$B$6:$B$25,0),1))=0,"",INDEX(TasksList!$G$6:$G$25,MATCH(C2353,TasksList!$B$6:$B$25,0),1)),""),"")</f>
        <v/>
      </c>
      <c r="N2353" s="362" t="str">
        <f>IFERROR(IF(LEN(INDEX(PlansAndNotes!$D$6:$D$4005,ROW(B2353)-ROW($C$3)))=0,"",INDEX(PlansAndNotes!$D$6:$D$4005,ROW(B2353)-ROW($C$3))),"")</f>
        <v/>
      </c>
      <c r="O2353" s="165" t="str">
        <f t="shared" si="257"/>
        <v/>
      </c>
      <c r="P2353" s="363" t="str">
        <f>IFERROR(IF(LEN(INDEX(PlansAndNotes!$E$6:$E$4005,ROW(B2353)-ROW($C$3)))=0,"",INDEX(PlansAndNotes!$E$6:$E$4005,ROW(B2353)-ROW($C$3))),"")</f>
        <v/>
      </c>
      <c r="Q2353" s="363" t="str">
        <f>IFERROR(IF(LEN(INDEX(PlansAndNotes!$G$6:$G$4005,ROW(B2353)-ROW($C$3)))=0,"",INDEX(PlansAndNotes!$G$6:$G$4005,ROW(B2353)-ROW($C$3))),"")</f>
        <v/>
      </c>
      <c r="R2353" s="361" t="str">
        <f>IFERROR(IF(LEN(D2353)&gt;0,IF(LEN(INDEX(AdressBook!$C$6:$C$25,MATCH(D2353,AdressBook!$B$6:$B$25,0),1))=0,"",INDEX(AdressBook!$C$6:$C$25,MATCH(D2353,AdressBook!$B$6:$B$25,0),1)),""),"")</f>
        <v/>
      </c>
      <c r="S2353" s="165">
        <f>IF(LEN(C2353)&gt;0,IFERROR(IF(MATCH(C2353,C2354:$C$4004,0)&gt;0,-1,ROW(S2353)-ROW($S$3)),ROW(S2353)-ROW($S$3)),-1)</f>
        <v>-1</v>
      </c>
      <c r="T2353" s="165">
        <f t="shared" si="258"/>
        <v>0</v>
      </c>
      <c r="U2353" s="165" t="str">
        <f t="shared" si="259"/>
        <v/>
      </c>
      <c r="V2353" s="165" t="str">
        <f>IFERROR(IF(OR(C2353="",S2353&lt;0),"",IF(SUBTOTAL(3,C2353:C2353)=0,-1,SUBTOTAL(3,$C$4:C2353))),"")</f>
        <v/>
      </c>
      <c r="W2353" s="156" t="str">
        <f t="array" ref="W2353">IF(LEN(C2353)&gt;0,IFERROR(IF(MATCH(C2353,$C$3:$C2352,0)&gt;0,N2353-INDEX($N$3:N2352,SUMPRODUCT(MAX(ROW($C$3:$C2352)*(C2353=$C$3:$C2352)))-2,1),""),""),"")</f>
        <v/>
      </c>
      <c r="X2353" s="156">
        <f t="shared" ca="1" si="260"/>
        <v>1</v>
      </c>
      <c r="Y2353" s="156">
        <f t="shared" ca="1" si="261"/>
        <v>1</v>
      </c>
    </row>
    <row r="2354" spans="2:25" hidden="1" x14ac:dyDescent="0.25">
      <c r="B2354" s="390" t="str">
        <f>IFERROR(IF(LEN(INDEX(PlansAndNotes!$B$6:$B$2005,ROW(A2354)-ROW($B$3)))=0,"",INDEX(PlansAndNotes!$B$6:$B$2005,ROW(A2354)-ROW($B$3))),"")</f>
        <v/>
      </c>
      <c r="C2354" s="387" t="str">
        <f t="shared" si="262"/>
        <v/>
      </c>
      <c r="D2354" s="361" t="str">
        <f>IFERROR(IF(LEN(C2354)&gt;0,IF(LEN(INDEX(TasksList!$C$6:$C$25,MATCH(C2354,TasksList!$B$6:$B$25,0),1))=0,"",INDEX(TasksList!$C$6:$C$25,MATCH(C2354,TasksList!$B$6:$B$25,0),1)),""),"")</f>
        <v/>
      </c>
      <c r="E2354" s="361" t="str">
        <f>IFERROR(IF(LEN(C2354)&gt;0,IF(LEN(INDEX(TasksList!$F$6:$F$25,MATCH(C2354,TasksList!$B$6:$B$25,0),1))=0,"not set!",INDEX(TasksList!$F$6:$F$25,MATCH(C2354,TasksList!$B$6:$B$25,0),1)),""),"")</f>
        <v/>
      </c>
      <c r="F2354" s="360" t="str">
        <f>IFERROR(IF(LEN(D2354)&gt;0,IF(LEN(INDEX(AdressBook!$D$6:$D$25,MATCH(D2354,AdressBook!$B$6:$B$25,0),1))=0,"",INDEX(AdressBook!$D$6:$D$25,MATCH(D2354,AdressBook!$B$6:$B$25,0),1)),""),"")</f>
        <v/>
      </c>
      <c r="G2354" s="361" t="str">
        <f>IFERROR(IF(LEN(INDEX(PlansAndNotes!$F$6:$F$4005,ROW(B2354)-ROW($C$3)))=0,"",INDEX(PlansAndNotes!$F$6:$F$4005,ROW(B2354)-ROW($C$3))),"")</f>
        <v/>
      </c>
      <c r="H2354" s="361" t="str">
        <f>IFERROR(IF(LEN(C2354)&gt;0,IF(LEN(INDEX(TasksList!$G$6:$G$25,MATCH(C2354,TasksList!$B$6:$B$25,0),1))=0,"",INDEX(TasksList!$G$6:$G$25,MATCH(C2354,TasksList!$B$6:$B$25,0),1)),""),"")</f>
        <v/>
      </c>
      <c r="N2354" s="362" t="str">
        <f>IFERROR(IF(LEN(INDEX(PlansAndNotes!$D$6:$D$4005,ROW(B2354)-ROW($C$3)))=0,"",INDEX(PlansAndNotes!$D$6:$D$4005,ROW(B2354)-ROW($C$3))),"")</f>
        <v/>
      </c>
      <c r="O2354" s="165" t="str">
        <f t="shared" si="257"/>
        <v/>
      </c>
      <c r="P2354" s="363" t="str">
        <f>IFERROR(IF(LEN(INDEX(PlansAndNotes!$E$6:$E$4005,ROW(B2354)-ROW($C$3)))=0,"",INDEX(PlansAndNotes!$E$6:$E$4005,ROW(B2354)-ROW($C$3))),"")</f>
        <v/>
      </c>
      <c r="Q2354" s="363" t="str">
        <f>IFERROR(IF(LEN(INDEX(PlansAndNotes!$G$6:$G$4005,ROW(B2354)-ROW($C$3)))=0,"",INDEX(PlansAndNotes!$G$6:$G$4005,ROW(B2354)-ROW($C$3))),"")</f>
        <v/>
      </c>
      <c r="R2354" s="361" t="str">
        <f>IFERROR(IF(LEN(D2354)&gt;0,IF(LEN(INDEX(AdressBook!$C$6:$C$25,MATCH(D2354,AdressBook!$B$6:$B$25,0),1))=0,"",INDEX(AdressBook!$C$6:$C$25,MATCH(D2354,AdressBook!$B$6:$B$25,0),1)),""),"")</f>
        <v/>
      </c>
      <c r="S2354" s="165">
        <f>IF(LEN(C2354)&gt;0,IFERROR(IF(MATCH(C2354,C2355:$C$4004,0)&gt;0,-1,ROW(S2354)-ROW($S$3)),ROW(S2354)-ROW($S$3)),-1)</f>
        <v>-1</v>
      </c>
      <c r="T2354" s="165">
        <f t="shared" si="258"/>
        <v>0</v>
      </c>
      <c r="U2354" s="165" t="str">
        <f t="shared" si="259"/>
        <v/>
      </c>
      <c r="V2354" s="165" t="str">
        <f>IFERROR(IF(OR(C2354="",S2354&lt;0),"",IF(SUBTOTAL(3,C2354:C2354)=0,-1,SUBTOTAL(3,$C$4:C2354))),"")</f>
        <v/>
      </c>
      <c r="W2354" s="156" t="str">
        <f t="array" ref="W2354">IF(LEN(C2354)&gt;0,IFERROR(IF(MATCH(C2354,$C$3:$C2353,0)&gt;0,N2354-INDEX($N$3:N2353,SUMPRODUCT(MAX(ROW($C$3:$C2353)*(C2354=$C$3:$C2353)))-2,1),""),""),"")</f>
        <v/>
      </c>
      <c r="X2354" s="156">
        <f t="shared" ca="1" si="260"/>
        <v>1</v>
      </c>
      <c r="Y2354" s="156">
        <f t="shared" ca="1" si="261"/>
        <v>1</v>
      </c>
    </row>
    <row r="2355" spans="2:25" hidden="1" x14ac:dyDescent="0.25">
      <c r="B2355" s="390" t="str">
        <f>IFERROR(IF(LEN(INDEX(PlansAndNotes!$B$6:$B$2005,ROW(A2355)-ROW($B$3)))=0,"",INDEX(PlansAndNotes!$B$6:$B$2005,ROW(A2355)-ROW($B$3))),"")</f>
        <v/>
      </c>
      <c r="C2355" s="387" t="str">
        <f t="shared" si="262"/>
        <v/>
      </c>
      <c r="D2355" s="361" t="str">
        <f>IFERROR(IF(LEN(C2355)&gt;0,IF(LEN(INDEX(TasksList!$C$6:$C$25,MATCH(C2355,TasksList!$B$6:$B$25,0),1))=0,"",INDEX(TasksList!$C$6:$C$25,MATCH(C2355,TasksList!$B$6:$B$25,0),1)),""),"")</f>
        <v/>
      </c>
      <c r="E2355" s="361" t="str">
        <f>IFERROR(IF(LEN(C2355)&gt;0,IF(LEN(INDEX(TasksList!$F$6:$F$25,MATCH(C2355,TasksList!$B$6:$B$25,0),1))=0,"not set!",INDEX(TasksList!$F$6:$F$25,MATCH(C2355,TasksList!$B$6:$B$25,0),1)),""),"")</f>
        <v/>
      </c>
      <c r="F2355" s="360" t="str">
        <f>IFERROR(IF(LEN(D2355)&gt;0,IF(LEN(INDEX(AdressBook!$D$6:$D$25,MATCH(D2355,AdressBook!$B$6:$B$25,0),1))=0,"",INDEX(AdressBook!$D$6:$D$25,MATCH(D2355,AdressBook!$B$6:$B$25,0),1)),""),"")</f>
        <v/>
      </c>
      <c r="G2355" s="361" t="str">
        <f>IFERROR(IF(LEN(INDEX(PlansAndNotes!$F$6:$F$4005,ROW(B2355)-ROW($C$3)))=0,"",INDEX(PlansAndNotes!$F$6:$F$4005,ROW(B2355)-ROW($C$3))),"")</f>
        <v/>
      </c>
      <c r="H2355" s="361" t="str">
        <f>IFERROR(IF(LEN(C2355)&gt;0,IF(LEN(INDEX(TasksList!$G$6:$G$25,MATCH(C2355,TasksList!$B$6:$B$25,0),1))=0,"",INDEX(TasksList!$G$6:$G$25,MATCH(C2355,TasksList!$B$6:$B$25,0),1)),""),"")</f>
        <v/>
      </c>
      <c r="N2355" s="362" t="str">
        <f>IFERROR(IF(LEN(INDEX(PlansAndNotes!$D$6:$D$4005,ROW(B2355)-ROW($C$3)))=0,"",INDEX(PlansAndNotes!$D$6:$D$4005,ROW(B2355)-ROW($C$3))),"")</f>
        <v/>
      </c>
      <c r="O2355" s="165" t="str">
        <f t="shared" si="257"/>
        <v/>
      </c>
      <c r="P2355" s="363" t="str">
        <f>IFERROR(IF(LEN(INDEX(PlansAndNotes!$E$6:$E$4005,ROW(B2355)-ROW($C$3)))=0,"",INDEX(PlansAndNotes!$E$6:$E$4005,ROW(B2355)-ROW($C$3))),"")</f>
        <v/>
      </c>
      <c r="Q2355" s="363" t="str">
        <f>IFERROR(IF(LEN(INDEX(PlansAndNotes!$G$6:$G$4005,ROW(B2355)-ROW($C$3)))=0,"",INDEX(PlansAndNotes!$G$6:$G$4005,ROW(B2355)-ROW($C$3))),"")</f>
        <v/>
      </c>
      <c r="R2355" s="361" t="str">
        <f>IFERROR(IF(LEN(D2355)&gt;0,IF(LEN(INDEX(AdressBook!$C$6:$C$25,MATCH(D2355,AdressBook!$B$6:$B$25,0),1))=0,"",INDEX(AdressBook!$C$6:$C$25,MATCH(D2355,AdressBook!$B$6:$B$25,0),1)),""),"")</f>
        <v/>
      </c>
      <c r="S2355" s="165">
        <f>IF(LEN(C2355)&gt;0,IFERROR(IF(MATCH(C2355,C2356:$C$4004,0)&gt;0,-1,ROW(S2355)-ROW($S$3)),ROW(S2355)-ROW($S$3)),-1)</f>
        <v>-1</v>
      </c>
      <c r="T2355" s="165">
        <f t="shared" si="258"/>
        <v>0</v>
      </c>
      <c r="U2355" s="165" t="str">
        <f t="shared" si="259"/>
        <v/>
      </c>
      <c r="V2355" s="165" t="str">
        <f>IFERROR(IF(OR(C2355="",S2355&lt;0),"",IF(SUBTOTAL(3,C2355:C2355)=0,-1,SUBTOTAL(3,$C$4:C2355))),"")</f>
        <v/>
      </c>
      <c r="W2355" s="156" t="str">
        <f t="array" ref="W2355">IF(LEN(C2355)&gt;0,IFERROR(IF(MATCH(C2355,$C$3:$C2354,0)&gt;0,N2355-INDEX($N$3:N2354,SUMPRODUCT(MAX(ROW($C$3:$C2354)*(C2355=$C$3:$C2354)))-2,1),""),""),"")</f>
        <v/>
      </c>
      <c r="X2355" s="156">
        <f t="shared" ca="1" si="260"/>
        <v>1</v>
      </c>
      <c r="Y2355" s="156">
        <f t="shared" ca="1" si="261"/>
        <v>1</v>
      </c>
    </row>
    <row r="2356" spans="2:25" hidden="1" x14ac:dyDescent="0.25">
      <c r="B2356" s="390" t="str">
        <f>IFERROR(IF(LEN(INDEX(PlansAndNotes!$B$6:$B$2005,ROW(A2356)-ROW($B$3)))=0,"",INDEX(PlansAndNotes!$B$6:$B$2005,ROW(A2356)-ROW($B$3))),"")</f>
        <v/>
      </c>
      <c r="C2356" s="387" t="str">
        <f t="shared" si="262"/>
        <v/>
      </c>
      <c r="D2356" s="361" t="str">
        <f>IFERROR(IF(LEN(C2356)&gt;0,IF(LEN(INDEX(TasksList!$C$6:$C$25,MATCH(C2356,TasksList!$B$6:$B$25,0),1))=0,"",INDEX(TasksList!$C$6:$C$25,MATCH(C2356,TasksList!$B$6:$B$25,0),1)),""),"")</f>
        <v/>
      </c>
      <c r="E2356" s="361" t="str">
        <f>IFERROR(IF(LEN(C2356)&gt;0,IF(LEN(INDEX(TasksList!$F$6:$F$25,MATCH(C2356,TasksList!$B$6:$B$25,0),1))=0,"not set!",INDEX(TasksList!$F$6:$F$25,MATCH(C2356,TasksList!$B$6:$B$25,0),1)),""),"")</f>
        <v/>
      </c>
      <c r="F2356" s="360" t="str">
        <f>IFERROR(IF(LEN(D2356)&gt;0,IF(LEN(INDEX(AdressBook!$D$6:$D$25,MATCH(D2356,AdressBook!$B$6:$B$25,0),1))=0,"",INDEX(AdressBook!$D$6:$D$25,MATCH(D2356,AdressBook!$B$6:$B$25,0),1)),""),"")</f>
        <v/>
      </c>
      <c r="G2356" s="361" t="str">
        <f>IFERROR(IF(LEN(INDEX(PlansAndNotes!$F$6:$F$4005,ROW(B2356)-ROW($C$3)))=0,"",INDEX(PlansAndNotes!$F$6:$F$4005,ROW(B2356)-ROW($C$3))),"")</f>
        <v/>
      </c>
      <c r="H2356" s="361" t="str">
        <f>IFERROR(IF(LEN(C2356)&gt;0,IF(LEN(INDEX(TasksList!$G$6:$G$25,MATCH(C2356,TasksList!$B$6:$B$25,0),1))=0,"",INDEX(TasksList!$G$6:$G$25,MATCH(C2356,TasksList!$B$6:$B$25,0),1)),""),"")</f>
        <v/>
      </c>
      <c r="N2356" s="362" t="str">
        <f>IFERROR(IF(LEN(INDEX(PlansAndNotes!$D$6:$D$4005,ROW(B2356)-ROW($C$3)))=0,"",INDEX(PlansAndNotes!$D$6:$D$4005,ROW(B2356)-ROW($C$3))),"")</f>
        <v/>
      </c>
      <c r="O2356" s="165" t="str">
        <f t="shared" si="257"/>
        <v/>
      </c>
      <c r="P2356" s="363" t="str">
        <f>IFERROR(IF(LEN(INDEX(PlansAndNotes!$E$6:$E$4005,ROW(B2356)-ROW($C$3)))=0,"",INDEX(PlansAndNotes!$E$6:$E$4005,ROW(B2356)-ROW($C$3))),"")</f>
        <v/>
      </c>
      <c r="Q2356" s="363" t="str">
        <f>IFERROR(IF(LEN(INDEX(PlansAndNotes!$G$6:$G$4005,ROW(B2356)-ROW($C$3)))=0,"",INDEX(PlansAndNotes!$G$6:$G$4005,ROW(B2356)-ROW($C$3))),"")</f>
        <v/>
      </c>
      <c r="R2356" s="361" t="str">
        <f>IFERROR(IF(LEN(D2356)&gt;0,IF(LEN(INDEX(AdressBook!$C$6:$C$25,MATCH(D2356,AdressBook!$B$6:$B$25,0),1))=0,"",INDEX(AdressBook!$C$6:$C$25,MATCH(D2356,AdressBook!$B$6:$B$25,0),1)),""),"")</f>
        <v/>
      </c>
      <c r="S2356" s="165">
        <f>IF(LEN(C2356)&gt;0,IFERROR(IF(MATCH(C2356,C2357:$C$4004,0)&gt;0,-1,ROW(S2356)-ROW($S$3)),ROW(S2356)-ROW($S$3)),-1)</f>
        <v>-1</v>
      </c>
      <c r="T2356" s="165">
        <f t="shared" si="258"/>
        <v>0</v>
      </c>
      <c r="U2356" s="165" t="str">
        <f t="shared" si="259"/>
        <v/>
      </c>
      <c r="V2356" s="165" t="str">
        <f>IFERROR(IF(OR(C2356="",S2356&lt;0),"",IF(SUBTOTAL(3,C2356:C2356)=0,-1,SUBTOTAL(3,$C$4:C2356))),"")</f>
        <v/>
      </c>
      <c r="W2356" s="156" t="str">
        <f t="array" ref="W2356">IF(LEN(C2356)&gt;0,IFERROR(IF(MATCH(C2356,$C$3:$C2355,0)&gt;0,N2356-INDEX($N$3:N2355,SUMPRODUCT(MAX(ROW($C$3:$C2355)*(C2356=$C$3:$C2355)))-2,1),""),""),"")</f>
        <v/>
      </c>
      <c r="X2356" s="156">
        <f t="shared" ca="1" si="260"/>
        <v>1</v>
      </c>
      <c r="Y2356" s="156">
        <f t="shared" ca="1" si="261"/>
        <v>1</v>
      </c>
    </row>
    <row r="2357" spans="2:25" hidden="1" x14ac:dyDescent="0.25">
      <c r="B2357" s="390" t="str">
        <f>IFERROR(IF(LEN(INDEX(PlansAndNotes!$B$6:$B$2005,ROW(A2357)-ROW($B$3)))=0,"",INDEX(PlansAndNotes!$B$6:$B$2005,ROW(A2357)-ROW($B$3))),"")</f>
        <v/>
      </c>
      <c r="C2357" s="387" t="str">
        <f t="shared" si="262"/>
        <v/>
      </c>
      <c r="D2357" s="361" t="str">
        <f>IFERROR(IF(LEN(C2357)&gt;0,IF(LEN(INDEX(TasksList!$C$6:$C$25,MATCH(C2357,TasksList!$B$6:$B$25,0),1))=0,"",INDEX(TasksList!$C$6:$C$25,MATCH(C2357,TasksList!$B$6:$B$25,0),1)),""),"")</f>
        <v/>
      </c>
      <c r="E2357" s="361" t="str">
        <f>IFERROR(IF(LEN(C2357)&gt;0,IF(LEN(INDEX(TasksList!$F$6:$F$25,MATCH(C2357,TasksList!$B$6:$B$25,0),1))=0,"not set!",INDEX(TasksList!$F$6:$F$25,MATCH(C2357,TasksList!$B$6:$B$25,0),1)),""),"")</f>
        <v/>
      </c>
      <c r="F2357" s="360" t="str">
        <f>IFERROR(IF(LEN(D2357)&gt;0,IF(LEN(INDEX(AdressBook!$D$6:$D$25,MATCH(D2357,AdressBook!$B$6:$B$25,0),1))=0,"",INDEX(AdressBook!$D$6:$D$25,MATCH(D2357,AdressBook!$B$6:$B$25,0),1)),""),"")</f>
        <v/>
      </c>
      <c r="G2357" s="361" t="str">
        <f>IFERROR(IF(LEN(INDEX(PlansAndNotes!$F$6:$F$4005,ROW(B2357)-ROW($C$3)))=0,"",INDEX(PlansAndNotes!$F$6:$F$4005,ROW(B2357)-ROW($C$3))),"")</f>
        <v/>
      </c>
      <c r="H2357" s="361" t="str">
        <f>IFERROR(IF(LEN(C2357)&gt;0,IF(LEN(INDEX(TasksList!$G$6:$G$25,MATCH(C2357,TasksList!$B$6:$B$25,0),1))=0,"",INDEX(TasksList!$G$6:$G$25,MATCH(C2357,TasksList!$B$6:$B$25,0),1)),""),"")</f>
        <v/>
      </c>
      <c r="N2357" s="362" t="str">
        <f>IFERROR(IF(LEN(INDEX(PlansAndNotes!$D$6:$D$4005,ROW(B2357)-ROW($C$3)))=0,"",INDEX(PlansAndNotes!$D$6:$D$4005,ROW(B2357)-ROW($C$3))),"")</f>
        <v/>
      </c>
      <c r="O2357" s="165" t="str">
        <f t="shared" si="257"/>
        <v/>
      </c>
      <c r="P2357" s="363" t="str">
        <f>IFERROR(IF(LEN(INDEX(PlansAndNotes!$E$6:$E$4005,ROW(B2357)-ROW($C$3)))=0,"",INDEX(PlansAndNotes!$E$6:$E$4005,ROW(B2357)-ROW($C$3))),"")</f>
        <v/>
      </c>
      <c r="Q2357" s="363" t="str">
        <f>IFERROR(IF(LEN(INDEX(PlansAndNotes!$G$6:$G$4005,ROW(B2357)-ROW($C$3)))=0,"",INDEX(PlansAndNotes!$G$6:$G$4005,ROW(B2357)-ROW($C$3))),"")</f>
        <v/>
      </c>
      <c r="R2357" s="361" t="str">
        <f>IFERROR(IF(LEN(D2357)&gt;0,IF(LEN(INDEX(AdressBook!$C$6:$C$25,MATCH(D2357,AdressBook!$B$6:$B$25,0),1))=0,"",INDEX(AdressBook!$C$6:$C$25,MATCH(D2357,AdressBook!$B$6:$B$25,0),1)),""),"")</f>
        <v/>
      </c>
      <c r="S2357" s="165">
        <f>IF(LEN(C2357)&gt;0,IFERROR(IF(MATCH(C2357,C2358:$C$4004,0)&gt;0,-1,ROW(S2357)-ROW($S$3)),ROW(S2357)-ROW($S$3)),-1)</f>
        <v>-1</v>
      </c>
      <c r="T2357" s="165">
        <f t="shared" si="258"/>
        <v>0</v>
      </c>
      <c r="U2357" s="165" t="str">
        <f t="shared" si="259"/>
        <v/>
      </c>
      <c r="V2357" s="165" t="str">
        <f>IFERROR(IF(OR(C2357="",S2357&lt;0),"",IF(SUBTOTAL(3,C2357:C2357)=0,-1,SUBTOTAL(3,$C$4:C2357))),"")</f>
        <v/>
      </c>
      <c r="W2357" s="156" t="str">
        <f t="array" ref="W2357">IF(LEN(C2357)&gt;0,IFERROR(IF(MATCH(C2357,$C$3:$C2356,0)&gt;0,N2357-INDEX($N$3:N2356,SUMPRODUCT(MAX(ROW($C$3:$C2356)*(C2357=$C$3:$C2356)))-2,1),""),""),"")</f>
        <v/>
      </c>
      <c r="X2357" s="156">
        <f t="shared" ca="1" si="260"/>
        <v>1</v>
      </c>
      <c r="Y2357" s="156">
        <f t="shared" ca="1" si="261"/>
        <v>1</v>
      </c>
    </row>
    <row r="2358" spans="2:25" hidden="1" x14ac:dyDescent="0.25">
      <c r="B2358" s="390" t="str">
        <f>IFERROR(IF(LEN(INDEX(PlansAndNotes!$B$6:$B$2005,ROW(A2358)-ROW($B$3)))=0,"",INDEX(PlansAndNotes!$B$6:$B$2005,ROW(A2358)-ROW($B$3))),"")</f>
        <v/>
      </c>
      <c r="C2358" s="387" t="str">
        <f t="shared" si="262"/>
        <v/>
      </c>
      <c r="D2358" s="361" t="str">
        <f>IFERROR(IF(LEN(C2358)&gt;0,IF(LEN(INDEX(TasksList!$C$6:$C$25,MATCH(C2358,TasksList!$B$6:$B$25,0),1))=0,"",INDEX(TasksList!$C$6:$C$25,MATCH(C2358,TasksList!$B$6:$B$25,0),1)),""),"")</f>
        <v/>
      </c>
      <c r="E2358" s="361" t="str">
        <f>IFERROR(IF(LEN(C2358)&gt;0,IF(LEN(INDEX(TasksList!$F$6:$F$25,MATCH(C2358,TasksList!$B$6:$B$25,0),1))=0,"not set!",INDEX(TasksList!$F$6:$F$25,MATCH(C2358,TasksList!$B$6:$B$25,0),1)),""),"")</f>
        <v/>
      </c>
      <c r="F2358" s="360" t="str">
        <f>IFERROR(IF(LEN(D2358)&gt;0,IF(LEN(INDEX(AdressBook!$D$6:$D$25,MATCH(D2358,AdressBook!$B$6:$B$25,0),1))=0,"",INDEX(AdressBook!$D$6:$D$25,MATCH(D2358,AdressBook!$B$6:$B$25,0),1)),""),"")</f>
        <v/>
      </c>
      <c r="G2358" s="361" t="str">
        <f>IFERROR(IF(LEN(INDEX(PlansAndNotes!$F$6:$F$4005,ROW(B2358)-ROW($C$3)))=0,"",INDEX(PlansAndNotes!$F$6:$F$4005,ROW(B2358)-ROW($C$3))),"")</f>
        <v/>
      </c>
      <c r="H2358" s="361" t="str">
        <f>IFERROR(IF(LEN(C2358)&gt;0,IF(LEN(INDEX(TasksList!$G$6:$G$25,MATCH(C2358,TasksList!$B$6:$B$25,0),1))=0,"",INDEX(TasksList!$G$6:$G$25,MATCH(C2358,TasksList!$B$6:$B$25,0),1)),""),"")</f>
        <v/>
      </c>
      <c r="N2358" s="362" t="str">
        <f>IFERROR(IF(LEN(INDEX(PlansAndNotes!$D$6:$D$4005,ROW(B2358)-ROW($C$3)))=0,"",INDEX(PlansAndNotes!$D$6:$D$4005,ROW(B2358)-ROW($C$3))),"")</f>
        <v/>
      </c>
      <c r="O2358" s="165" t="str">
        <f t="shared" si="257"/>
        <v/>
      </c>
      <c r="P2358" s="363" t="str">
        <f>IFERROR(IF(LEN(INDEX(PlansAndNotes!$E$6:$E$4005,ROW(B2358)-ROW($C$3)))=0,"",INDEX(PlansAndNotes!$E$6:$E$4005,ROW(B2358)-ROW($C$3))),"")</f>
        <v/>
      </c>
      <c r="Q2358" s="363" t="str">
        <f>IFERROR(IF(LEN(INDEX(PlansAndNotes!$G$6:$G$4005,ROW(B2358)-ROW($C$3)))=0,"",INDEX(PlansAndNotes!$G$6:$G$4005,ROW(B2358)-ROW($C$3))),"")</f>
        <v/>
      </c>
      <c r="R2358" s="361" t="str">
        <f>IFERROR(IF(LEN(D2358)&gt;0,IF(LEN(INDEX(AdressBook!$C$6:$C$25,MATCH(D2358,AdressBook!$B$6:$B$25,0),1))=0,"",INDEX(AdressBook!$C$6:$C$25,MATCH(D2358,AdressBook!$B$6:$B$25,0),1)),""),"")</f>
        <v/>
      </c>
      <c r="S2358" s="165">
        <f>IF(LEN(C2358)&gt;0,IFERROR(IF(MATCH(C2358,C2359:$C$4004,0)&gt;0,-1,ROW(S2358)-ROW($S$3)),ROW(S2358)-ROW($S$3)),-1)</f>
        <v>-1</v>
      </c>
      <c r="T2358" s="165">
        <f t="shared" si="258"/>
        <v>0</v>
      </c>
      <c r="U2358" s="165" t="str">
        <f t="shared" si="259"/>
        <v/>
      </c>
      <c r="V2358" s="165" t="str">
        <f>IFERROR(IF(OR(C2358="",S2358&lt;0),"",IF(SUBTOTAL(3,C2358:C2358)=0,-1,SUBTOTAL(3,$C$4:C2358))),"")</f>
        <v/>
      </c>
      <c r="W2358" s="156" t="str">
        <f t="array" ref="W2358">IF(LEN(C2358)&gt;0,IFERROR(IF(MATCH(C2358,$C$3:$C2357,0)&gt;0,N2358-INDEX($N$3:N2357,SUMPRODUCT(MAX(ROW($C$3:$C2357)*(C2358=$C$3:$C2357)))-2,1),""),""),"")</f>
        <v/>
      </c>
      <c r="X2358" s="156">
        <f t="shared" ca="1" si="260"/>
        <v>1</v>
      </c>
      <c r="Y2358" s="156">
        <f t="shared" ca="1" si="261"/>
        <v>1</v>
      </c>
    </row>
    <row r="2359" spans="2:25" hidden="1" x14ac:dyDescent="0.25">
      <c r="B2359" s="390" t="str">
        <f>IFERROR(IF(LEN(INDEX(PlansAndNotes!$B$6:$B$2005,ROW(A2359)-ROW($B$3)))=0,"",INDEX(PlansAndNotes!$B$6:$B$2005,ROW(A2359)-ROW($B$3))),"")</f>
        <v/>
      </c>
      <c r="C2359" s="387" t="str">
        <f t="shared" si="262"/>
        <v/>
      </c>
      <c r="D2359" s="361" t="str">
        <f>IFERROR(IF(LEN(C2359)&gt;0,IF(LEN(INDEX(TasksList!$C$6:$C$25,MATCH(C2359,TasksList!$B$6:$B$25,0),1))=0,"",INDEX(TasksList!$C$6:$C$25,MATCH(C2359,TasksList!$B$6:$B$25,0),1)),""),"")</f>
        <v/>
      </c>
      <c r="E2359" s="361" t="str">
        <f>IFERROR(IF(LEN(C2359)&gt;0,IF(LEN(INDEX(TasksList!$F$6:$F$25,MATCH(C2359,TasksList!$B$6:$B$25,0),1))=0,"not set!",INDEX(TasksList!$F$6:$F$25,MATCH(C2359,TasksList!$B$6:$B$25,0),1)),""),"")</f>
        <v/>
      </c>
      <c r="F2359" s="360" t="str">
        <f>IFERROR(IF(LEN(D2359)&gt;0,IF(LEN(INDEX(AdressBook!$D$6:$D$25,MATCH(D2359,AdressBook!$B$6:$B$25,0),1))=0,"",INDEX(AdressBook!$D$6:$D$25,MATCH(D2359,AdressBook!$B$6:$B$25,0),1)),""),"")</f>
        <v/>
      </c>
      <c r="G2359" s="361" t="str">
        <f>IFERROR(IF(LEN(INDEX(PlansAndNotes!$F$6:$F$4005,ROW(B2359)-ROW($C$3)))=0,"",INDEX(PlansAndNotes!$F$6:$F$4005,ROW(B2359)-ROW($C$3))),"")</f>
        <v/>
      </c>
      <c r="H2359" s="361" t="str">
        <f>IFERROR(IF(LEN(C2359)&gt;0,IF(LEN(INDEX(TasksList!$G$6:$G$25,MATCH(C2359,TasksList!$B$6:$B$25,0),1))=0,"",INDEX(TasksList!$G$6:$G$25,MATCH(C2359,TasksList!$B$6:$B$25,0),1)),""),"")</f>
        <v/>
      </c>
      <c r="N2359" s="362" t="str">
        <f>IFERROR(IF(LEN(INDEX(PlansAndNotes!$D$6:$D$4005,ROW(B2359)-ROW($C$3)))=0,"",INDEX(PlansAndNotes!$D$6:$D$4005,ROW(B2359)-ROW($C$3))),"")</f>
        <v/>
      </c>
      <c r="O2359" s="165" t="str">
        <f t="shared" si="257"/>
        <v/>
      </c>
      <c r="P2359" s="363" t="str">
        <f>IFERROR(IF(LEN(INDEX(PlansAndNotes!$E$6:$E$4005,ROW(B2359)-ROW($C$3)))=0,"",INDEX(PlansAndNotes!$E$6:$E$4005,ROW(B2359)-ROW($C$3))),"")</f>
        <v/>
      </c>
      <c r="Q2359" s="363" t="str">
        <f>IFERROR(IF(LEN(INDEX(PlansAndNotes!$G$6:$G$4005,ROW(B2359)-ROW($C$3)))=0,"",INDEX(PlansAndNotes!$G$6:$G$4005,ROW(B2359)-ROW($C$3))),"")</f>
        <v/>
      </c>
      <c r="R2359" s="361" t="str">
        <f>IFERROR(IF(LEN(D2359)&gt;0,IF(LEN(INDEX(AdressBook!$C$6:$C$25,MATCH(D2359,AdressBook!$B$6:$B$25,0),1))=0,"",INDEX(AdressBook!$C$6:$C$25,MATCH(D2359,AdressBook!$B$6:$B$25,0),1)),""),"")</f>
        <v/>
      </c>
      <c r="S2359" s="165">
        <f>IF(LEN(C2359)&gt;0,IFERROR(IF(MATCH(C2359,C2360:$C$4004,0)&gt;0,-1,ROW(S2359)-ROW($S$3)),ROW(S2359)-ROW($S$3)),-1)</f>
        <v>-1</v>
      </c>
      <c r="T2359" s="165">
        <f t="shared" si="258"/>
        <v>0</v>
      </c>
      <c r="U2359" s="165" t="str">
        <f t="shared" si="259"/>
        <v/>
      </c>
      <c r="V2359" s="165" t="str">
        <f>IFERROR(IF(OR(C2359="",S2359&lt;0),"",IF(SUBTOTAL(3,C2359:C2359)=0,-1,SUBTOTAL(3,$C$4:C2359))),"")</f>
        <v/>
      </c>
      <c r="W2359" s="156" t="str">
        <f t="array" ref="W2359">IF(LEN(C2359)&gt;0,IFERROR(IF(MATCH(C2359,$C$3:$C2358,0)&gt;0,N2359-INDEX($N$3:N2358,SUMPRODUCT(MAX(ROW($C$3:$C2358)*(C2359=$C$3:$C2358)))-2,1),""),""),"")</f>
        <v/>
      </c>
      <c r="X2359" s="156">
        <f t="shared" ca="1" si="260"/>
        <v>1</v>
      </c>
      <c r="Y2359" s="156">
        <f t="shared" ca="1" si="261"/>
        <v>1</v>
      </c>
    </row>
    <row r="2360" spans="2:25" hidden="1" x14ac:dyDescent="0.25">
      <c r="B2360" s="390" t="str">
        <f>IFERROR(IF(LEN(INDEX(PlansAndNotes!$B$6:$B$2005,ROW(A2360)-ROW($B$3)))=0,"",INDEX(PlansAndNotes!$B$6:$B$2005,ROW(A2360)-ROW($B$3))),"")</f>
        <v/>
      </c>
      <c r="C2360" s="387" t="str">
        <f t="shared" si="262"/>
        <v/>
      </c>
      <c r="D2360" s="361" t="str">
        <f>IFERROR(IF(LEN(C2360)&gt;0,IF(LEN(INDEX(TasksList!$C$6:$C$25,MATCH(C2360,TasksList!$B$6:$B$25,0),1))=0,"",INDEX(TasksList!$C$6:$C$25,MATCH(C2360,TasksList!$B$6:$B$25,0),1)),""),"")</f>
        <v/>
      </c>
      <c r="E2360" s="361" t="str">
        <f>IFERROR(IF(LEN(C2360)&gt;0,IF(LEN(INDEX(TasksList!$F$6:$F$25,MATCH(C2360,TasksList!$B$6:$B$25,0),1))=0,"not set!",INDEX(TasksList!$F$6:$F$25,MATCH(C2360,TasksList!$B$6:$B$25,0),1)),""),"")</f>
        <v/>
      </c>
      <c r="F2360" s="360" t="str">
        <f>IFERROR(IF(LEN(D2360)&gt;0,IF(LEN(INDEX(AdressBook!$D$6:$D$25,MATCH(D2360,AdressBook!$B$6:$B$25,0),1))=0,"",INDEX(AdressBook!$D$6:$D$25,MATCH(D2360,AdressBook!$B$6:$B$25,0),1)),""),"")</f>
        <v/>
      </c>
      <c r="G2360" s="361" t="str">
        <f>IFERROR(IF(LEN(INDEX(PlansAndNotes!$F$6:$F$4005,ROW(B2360)-ROW($C$3)))=0,"",INDEX(PlansAndNotes!$F$6:$F$4005,ROW(B2360)-ROW($C$3))),"")</f>
        <v/>
      </c>
      <c r="H2360" s="361" t="str">
        <f>IFERROR(IF(LEN(C2360)&gt;0,IF(LEN(INDEX(TasksList!$G$6:$G$25,MATCH(C2360,TasksList!$B$6:$B$25,0),1))=0,"",INDEX(TasksList!$G$6:$G$25,MATCH(C2360,TasksList!$B$6:$B$25,0),1)),""),"")</f>
        <v/>
      </c>
      <c r="N2360" s="362" t="str">
        <f>IFERROR(IF(LEN(INDEX(PlansAndNotes!$D$6:$D$4005,ROW(B2360)-ROW($C$3)))=0,"",INDEX(PlansAndNotes!$D$6:$D$4005,ROW(B2360)-ROW($C$3))),"")</f>
        <v/>
      </c>
      <c r="O2360" s="165" t="str">
        <f t="shared" si="257"/>
        <v/>
      </c>
      <c r="P2360" s="363" t="str">
        <f>IFERROR(IF(LEN(INDEX(PlansAndNotes!$E$6:$E$4005,ROW(B2360)-ROW($C$3)))=0,"",INDEX(PlansAndNotes!$E$6:$E$4005,ROW(B2360)-ROW($C$3))),"")</f>
        <v/>
      </c>
      <c r="Q2360" s="363" t="str">
        <f>IFERROR(IF(LEN(INDEX(PlansAndNotes!$G$6:$G$4005,ROW(B2360)-ROW($C$3)))=0,"",INDEX(PlansAndNotes!$G$6:$G$4005,ROW(B2360)-ROW($C$3))),"")</f>
        <v/>
      </c>
      <c r="R2360" s="361" t="str">
        <f>IFERROR(IF(LEN(D2360)&gt;0,IF(LEN(INDEX(AdressBook!$C$6:$C$25,MATCH(D2360,AdressBook!$B$6:$B$25,0),1))=0,"",INDEX(AdressBook!$C$6:$C$25,MATCH(D2360,AdressBook!$B$6:$B$25,0),1)),""),"")</f>
        <v/>
      </c>
      <c r="S2360" s="165">
        <f>IF(LEN(C2360)&gt;0,IFERROR(IF(MATCH(C2360,C2361:$C$4004,0)&gt;0,-1,ROW(S2360)-ROW($S$3)),ROW(S2360)-ROW($S$3)),-1)</f>
        <v>-1</v>
      </c>
      <c r="T2360" s="165">
        <f t="shared" si="258"/>
        <v>0</v>
      </c>
      <c r="U2360" s="165" t="str">
        <f t="shared" si="259"/>
        <v/>
      </c>
      <c r="V2360" s="165" t="str">
        <f>IFERROR(IF(OR(C2360="",S2360&lt;0),"",IF(SUBTOTAL(3,C2360:C2360)=0,-1,SUBTOTAL(3,$C$4:C2360))),"")</f>
        <v/>
      </c>
      <c r="W2360" s="156" t="str">
        <f t="array" ref="W2360">IF(LEN(C2360)&gt;0,IFERROR(IF(MATCH(C2360,$C$3:$C2359,0)&gt;0,N2360-INDEX($N$3:N2359,SUMPRODUCT(MAX(ROW($C$3:$C2359)*(C2360=$C$3:$C2359)))-2,1),""),""),"")</f>
        <v/>
      </c>
      <c r="X2360" s="156">
        <f t="shared" ca="1" si="260"/>
        <v>1</v>
      </c>
      <c r="Y2360" s="156">
        <f t="shared" ca="1" si="261"/>
        <v>1</v>
      </c>
    </row>
    <row r="2361" spans="2:25" hidden="1" x14ac:dyDescent="0.25">
      <c r="B2361" s="390" t="str">
        <f>IFERROR(IF(LEN(INDEX(PlansAndNotes!$B$6:$B$2005,ROW(A2361)-ROW($B$3)))=0,"",INDEX(PlansAndNotes!$B$6:$B$2005,ROW(A2361)-ROW($B$3))),"")</f>
        <v/>
      </c>
      <c r="C2361" s="387" t="str">
        <f t="shared" si="262"/>
        <v/>
      </c>
      <c r="D2361" s="361" t="str">
        <f>IFERROR(IF(LEN(C2361)&gt;0,IF(LEN(INDEX(TasksList!$C$6:$C$25,MATCH(C2361,TasksList!$B$6:$B$25,0),1))=0,"",INDEX(TasksList!$C$6:$C$25,MATCH(C2361,TasksList!$B$6:$B$25,0),1)),""),"")</f>
        <v/>
      </c>
      <c r="E2361" s="361" t="str">
        <f>IFERROR(IF(LEN(C2361)&gt;0,IF(LEN(INDEX(TasksList!$F$6:$F$25,MATCH(C2361,TasksList!$B$6:$B$25,0),1))=0,"not set!",INDEX(TasksList!$F$6:$F$25,MATCH(C2361,TasksList!$B$6:$B$25,0),1)),""),"")</f>
        <v/>
      </c>
      <c r="F2361" s="360" t="str">
        <f>IFERROR(IF(LEN(D2361)&gt;0,IF(LEN(INDEX(AdressBook!$D$6:$D$25,MATCH(D2361,AdressBook!$B$6:$B$25,0),1))=0,"",INDEX(AdressBook!$D$6:$D$25,MATCH(D2361,AdressBook!$B$6:$B$25,0),1)),""),"")</f>
        <v/>
      </c>
      <c r="G2361" s="361" t="str">
        <f>IFERROR(IF(LEN(INDEX(PlansAndNotes!$F$6:$F$4005,ROW(B2361)-ROW($C$3)))=0,"",INDEX(PlansAndNotes!$F$6:$F$4005,ROW(B2361)-ROW($C$3))),"")</f>
        <v/>
      </c>
      <c r="H2361" s="361" t="str">
        <f>IFERROR(IF(LEN(C2361)&gt;0,IF(LEN(INDEX(TasksList!$G$6:$G$25,MATCH(C2361,TasksList!$B$6:$B$25,0),1))=0,"",INDEX(TasksList!$G$6:$G$25,MATCH(C2361,TasksList!$B$6:$B$25,0),1)),""),"")</f>
        <v/>
      </c>
      <c r="N2361" s="362" t="str">
        <f>IFERROR(IF(LEN(INDEX(PlansAndNotes!$D$6:$D$4005,ROW(B2361)-ROW($C$3)))=0,"",INDEX(PlansAndNotes!$D$6:$D$4005,ROW(B2361)-ROW($C$3))),"")</f>
        <v/>
      </c>
      <c r="O2361" s="165" t="str">
        <f t="shared" si="257"/>
        <v/>
      </c>
      <c r="P2361" s="363" t="str">
        <f>IFERROR(IF(LEN(INDEX(PlansAndNotes!$E$6:$E$4005,ROW(B2361)-ROW($C$3)))=0,"",INDEX(PlansAndNotes!$E$6:$E$4005,ROW(B2361)-ROW($C$3))),"")</f>
        <v/>
      </c>
      <c r="Q2361" s="363" t="str">
        <f>IFERROR(IF(LEN(INDEX(PlansAndNotes!$G$6:$G$4005,ROW(B2361)-ROW($C$3)))=0,"",INDEX(PlansAndNotes!$G$6:$G$4005,ROW(B2361)-ROW($C$3))),"")</f>
        <v/>
      </c>
      <c r="R2361" s="361" t="str">
        <f>IFERROR(IF(LEN(D2361)&gt;0,IF(LEN(INDEX(AdressBook!$C$6:$C$25,MATCH(D2361,AdressBook!$B$6:$B$25,0),1))=0,"",INDEX(AdressBook!$C$6:$C$25,MATCH(D2361,AdressBook!$B$6:$B$25,0),1)),""),"")</f>
        <v/>
      </c>
      <c r="S2361" s="165">
        <f>IF(LEN(C2361)&gt;0,IFERROR(IF(MATCH(C2361,C2362:$C$4004,0)&gt;0,-1,ROW(S2361)-ROW($S$3)),ROW(S2361)-ROW($S$3)),-1)</f>
        <v>-1</v>
      </c>
      <c r="T2361" s="165">
        <f t="shared" si="258"/>
        <v>0</v>
      </c>
      <c r="U2361" s="165" t="str">
        <f t="shared" si="259"/>
        <v/>
      </c>
      <c r="V2361" s="165" t="str">
        <f>IFERROR(IF(OR(C2361="",S2361&lt;0),"",IF(SUBTOTAL(3,C2361:C2361)=0,-1,SUBTOTAL(3,$C$4:C2361))),"")</f>
        <v/>
      </c>
      <c r="W2361" s="156" t="str">
        <f t="array" ref="W2361">IF(LEN(C2361)&gt;0,IFERROR(IF(MATCH(C2361,$C$3:$C2360,0)&gt;0,N2361-INDEX($N$3:N2360,SUMPRODUCT(MAX(ROW($C$3:$C2360)*(C2361=$C$3:$C2360)))-2,1),""),""),"")</f>
        <v/>
      </c>
      <c r="X2361" s="156">
        <f t="shared" ca="1" si="260"/>
        <v>1</v>
      </c>
      <c r="Y2361" s="156">
        <f t="shared" ca="1" si="261"/>
        <v>1</v>
      </c>
    </row>
    <row r="2362" spans="2:25" hidden="1" x14ac:dyDescent="0.25">
      <c r="B2362" s="390" t="str">
        <f>IFERROR(IF(LEN(INDEX(PlansAndNotes!$B$6:$B$2005,ROW(A2362)-ROW($B$3)))=0,"",INDEX(PlansAndNotes!$B$6:$B$2005,ROW(A2362)-ROW($B$3))),"")</f>
        <v/>
      </c>
      <c r="C2362" s="387" t="str">
        <f t="shared" si="262"/>
        <v/>
      </c>
      <c r="D2362" s="361" t="str">
        <f>IFERROR(IF(LEN(C2362)&gt;0,IF(LEN(INDEX(TasksList!$C$6:$C$25,MATCH(C2362,TasksList!$B$6:$B$25,0),1))=0,"",INDEX(TasksList!$C$6:$C$25,MATCH(C2362,TasksList!$B$6:$B$25,0),1)),""),"")</f>
        <v/>
      </c>
      <c r="E2362" s="361" t="str">
        <f>IFERROR(IF(LEN(C2362)&gt;0,IF(LEN(INDEX(TasksList!$F$6:$F$25,MATCH(C2362,TasksList!$B$6:$B$25,0),1))=0,"not set!",INDEX(TasksList!$F$6:$F$25,MATCH(C2362,TasksList!$B$6:$B$25,0),1)),""),"")</f>
        <v/>
      </c>
      <c r="F2362" s="360" t="str">
        <f>IFERROR(IF(LEN(D2362)&gt;0,IF(LEN(INDEX(AdressBook!$D$6:$D$25,MATCH(D2362,AdressBook!$B$6:$B$25,0),1))=0,"",INDEX(AdressBook!$D$6:$D$25,MATCH(D2362,AdressBook!$B$6:$B$25,0),1)),""),"")</f>
        <v/>
      </c>
      <c r="G2362" s="361" t="str">
        <f>IFERROR(IF(LEN(INDEX(PlansAndNotes!$F$6:$F$4005,ROW(B2362)-ROW($C$3)))=0,"",INDEX(PlansAndNotes!$F$6:$F$4005,ROW(B2362)-ROW($C$3))),"")</f>
        <v/>
      </c>
      <c r="H2362" s="361" t="str">
        <f>IFERROR(IF(LEN(C2362)&gt;0,IF(LEN(INDEX(TasksList!$G$6:$G$25,MATCH(C2362,TasksList!$B$6:$B$25,0),1))=0,"",INDEX(TasksList!$G$6:$G$25,MATCH(C2362,TasksList!$B$6:$B$25,0),1)),""),"")</f>
        <v/>
      </c>
      <c r="N2362" s="362" t="str">
        <f>IFERROR(IF(LEN(INDEX(PlansAndNotes!$D$6:$D$4005,ROW(B2362)-ROW($C$3)))=0,"",INDEX(PlansAndNotes!$D$6:$D$4005,ROW(B2362)-ROW($C$3))),"")</f>
        <v/>
      </c>
      <c r="O2362" s="165" t="str">
        <f t="shared" si="257"/>
        <v/>
      </c>
      <c r="P2362" s="363" t="str">
        <f>IFERROR(IF(LEN(INDEX(PlansAndNotes!$E$6:$E$4005,ROW(B2362)-ROW($C$3)))=0,"",INDEX(PlansAndNotes!$E$6:$E$4005,ROW(B2362)-ROW($C$3))),"")</f>
        <v/>
      </c>
      <c r="Q2362" s="363" t="str">
        <f>IFERROR(IF(LEN(INDEX(PlansAndNotes!$G$6:$G$4005,ROW(B2362)-ROW($C$3)))=0,"",INDEX(PlansAndNotes!$G$6:$G$4005,ROW(B2362)-ROW($C$3))),"")</f>
        <v/>
      </c>
      <c r="R2362" s="361" t="str">
        <f>IFERROR(IF(LEN(D2362)&gt;0,IF(LEN(INDEX(AdressBook!$C$6:$C$25,MATCH(D2362,AdressBook!$B$6:$B$25,0),1))=0,"",INDEX(AdressBook!$C$6:$C$25,MATCH(D2362,AdressBook!$B$6:$B$25,0),1)),""),"")</f>
        <v/>
      </c>
      <c r="S2362" s="165">
        <f>IF(LEN(C2362)&gt;0,IFERROR(IF(MATCH(C2362,C2363:$C$4004,0)&gt;0,-1,ROW(S2362)-ROW($S$3)),ROW(S2362)-ROW($S$3)),-1)</f>
        <v>-1</v>
      </c>
      <c r="T2362" s="165">
        <f t="shared" si="258"/>
        <v>0</v>
      </c>
      <c r="U2362" s="165" t="str">
        <f t="shared" si="259"/>
        <v/>
      </c>
      <c r="V2362" s="165" t="str">
        <f>IFERROR(IF(OR(C2362="",S2362&lt;0),"",IF(SUBTOTAL(3,C2362:C2362)=0,-1,SUBTOTAL(3,$C$4:C2362))),"")</f>
        <v/>
      </c>
      <c r="W2362" s="156" t="str">
        <f t="array" ref="W2362">IF(LEN(C2362)&gt;0,IFERROR(IF(MATCH(C2362,$C$3:$C2361,0)&gt;0,N2362-INDEX($N$3:N2361,SUMPRODUCT(MAX(ROW($C$3:$C2361)*(C2362=$C$3:$C2361)))-2,1),""),""),"")</f>
        <v/>
      </c>
      <c r="X2362" s="156">
        <f t="shared" ca="1" si="260"/>
        <v>1</v>
      </c>
      <c r="Y2362" s="156">
        <f t="shared" ca="1" si="261"/>
        <v>1</v>
      </c>
    </row>
    <row r="2363" spans="2:25" hidden="1" x14ac:dyDescent="0.25">
      <c r="B2363" s="390" t="str">
        <f>IFERROR(IF(LEN(INDEX(PlansAndNotes!$B$6:$B$2005,ROW(A2363)-ROW($B$3)))=0,"",INDEX(PlansAndNotes!$B$6:$B$2005,ROW(A2363)-ROW($B$3))),"")</f>
        <v/>
      </c>
      <c r="C2363" s="387" t="str">
        <f t="shared" si="262"/>
        <v/>
      </c>
      <c r="D2363" s="361" t="str">
        <f>IFERROR(IF(LEN(C2363)&gt;0,IF(LEN(INDEX(TasksList!$C$6:$C$25,MATCH(C2363,TasksList!$B$6:$B$25,0),1))=0,"",INDEX(TasksList!$C$6:$C$25,MATCH(C2363,TasksList!$B$6:$B$25,0),1)),""),"")</f>
        <v/>
      </c>
      <c r="E2363" s="361" t="str">
        <f>IFERROR(IF(LEN(C2363)&gt;0,IF(LEN(INDEX(TasksList!$F$6:$F$25,MATCH(C2363,TasksList!$B$6:$B$25,0),1))=0,"not set!",INDEX(TasksList!$F$6:$F$25,MATCH(C2363,TasksList!$B$6:$B$25,0),1)),""),"")</f>
        <v/>
      </c>
      <c r="F2363" s="360" t="str">
        <f>IFERROR(IF(LEN(D2363)&gt;0,IF(LEN(INDEX(AdressBook!$D$6:$D$25,MATCH(D2363,AdressBook!$B$6:$B$25,0),1))=0,"",INDEX(AdressBook!$D$6:$D$25,MATCH(D2363,AdressBook!$B$6:$B$25,0),1)),""),"")</f>
        <v/>
      </c>
      <c r="G2363" s="361" t="str">
        <f>IFERROR(IF(LEN(INDEX(PlansAndNotes!$F$6:$F$4005,ROW(B2363)-ROW($C$3)))=0,"",INDEX(PlansAndNotes!$F$6:$F$4005,ROW(B2363)-ROW($C$3))),"")</f>
        <v/>
      </c>
      <c r="H2363" s="361" t="str">
        <f>IFERROR(IF(LEN(C2363)&gt;0,IF(LEN(INDEX(TasksList!$G$6:$G$25,MATCH(C2363,TasksList!$B$6:$B$25,0),1))=0,"",INDEX(TasksList!$G$6:$G$25,MATCH(C2363,TasksList!$B$6:$B$25,0),1)),""),"")</f>
        <v/>
      </c>
      <c r="N2363" s="362" t="str">
        <f>IFERROR(IF(LEN(INDEX(PlansAndNotes!$D$6:$D$4005,ROW(B2363)-ROW($C$3)))=0,"",INDEX(PlansAndNotes!$D$6:$D$4005,ROW(B2363)-ROW($C$3))),"")</f>
        <v/>
      </c>
      <c r="O2363" s="165" t="str">
        <f t="shared" si="257"/>
        <v/>
      </c>
      <c r="P2363" s="363" t="str">
        <f>IFERROR(IF(LEN(INDEX(PlansAndNotes!$E$6:$E$4005,ROW(B2363)-ROW($C$3)))=0,"",INDEX(PlansAndNotes!$E$6:$E$4005,ROW(B2363)-ROW($C$3))),"")</f>
        <v/>
      </c>
      <c r="Q2363" s="363" t="str">
        <f>IFERROR(IF(LEN(INDEX(PlansAndNotes!$G$6:$G$4005,ROW(B2363)-ROW($C$3)))=0,"",INDEX(PlansAndNotes!$G$6:$G$4005,ROW(B2363)-ROW($C$3))),"")</f>
        <v/>
      </c>
      <c r="R2363" s="361" t="str">
        <f>IFERROR(IF(LEN(D2363)&gt;0,IF(LEN(INDEX(AdressBook!$C$6:$C$25,MATCH(D2363,AdressBook!$B$6:$B$25,0),1))=0,"",INDEX(AdressBook!$C$6:$C$25,MATCH(D2363,AdressBook!$B$6:$B$25,0),1)),""),"")</f>
        <v/>
      </c>
      <c r="S2363" s="165">
        <f>IF(LEN(C2363)&gt;0,IFERROR(IF(MATCH(C2363,C2364:$C$4004,0)&gt;0,-1,ROW(S2363)-ROW($S$3)),ROW(S2363)-ROW($S$3)),-1)</f>
        <v>-1</v>
      </c>
      <c r="T2363" s="165">
        <f t="shared" si="258"/>
        <v>0</v>
      </c>
      <c r="U2363" s="165" t="str">
        <f t="shared" si="259"/>
        <v/>
      </c>
      <c r="V2363" s="165" t="str">
        <f>IFERROR(IF(OR(C2363="",S2363&lt;0),"",IF(SUBTOTAL(3,C2363:C2363)=0,-1,SUBTOTAL(3,$C$4:C2363))),"")</f>
        <v/>
      </c>
      <c r="W2363" s="156" t="str">
        <f t="array" ref="W2363">IF(LEN(C2363)&gt;0,IFERROR(IF(MATCH(C2363,$C$3:$C2362,0)&gt;0,N2363-INDEX($N$3:N2362,SUMPRODUCT(MAX(ROW($C$3:$C2362)*(C2363=$C$3:$C2362)))-2,1),""),""),"")</f>
        <v/>
      </c>
      <c r="X2363" s="156">
        <f t="shared" ca="1" si="260"/>
        <v>1</v>
      </c>
      <c r="Y2363" s="156">
        <f t="shared" ca="1" si="261"/>
        <v>1</v>
      </c>
    </row>
    <row r="2364" spans="2:25" hidden="1" x14ac:dyDescent="0.25">
      <c r="B2364" s="390" t="str">
        <f>IFERROR(IF(LEN(INDEX(PlansAndNotes!$B$6:$B$2005,ROW(A2364)-ROW($B$3)))=0,"",INDEX(PlansAndNotes!$B$6:$B$2005,ROW(A2364)-ROW($B$3))),"")</f>
        <v/>
      </c>
      <c r="C2364" s="387" t="str">
        <f t="shared" si="262"/>
        <v/>
      </c>
      <c r="D2364" s="361" t="str">
        <f>IFERROR(IF(LEN(C2364)&gt;0,IF(LEN(INDEX(TasksList!$C$6:$C$25,MATCH(C2364,TasksList!$B$6:$B$25,0),1))=0,"",INDEX(TasksList!$C$6:$C$25,MATCH(C2364,TasksList!$B$6:$B$25,0),1)),""),"")</f>
        <v/>
      </c>
      <c r="E2364" s="361" t="str">
        <f>IFERROR(IF(LEN(C2364)&gt;0,IF(LEN(INDEX(TasksList!$F$6:$F$25,MATCH(C2364,TasksList!$B$6:$B$25,0),1))=0,"not set!",INDEX(TasksList!$F$6:$F$25,MATCH(C2364,TasksList!$B$6:$B$25,0),1)),""),"")</f>
        <v/>
      </c>
      <c r="F2364" s="360" t="str">
        <f>IFERROR(IF(LEN(D2364)&gt;0,IF(LEN(INDEX(AdressBook!$D$6:$D$25,MATCH(D2364,AdressBook!$B$6:$B$25,0),1))=0,"",INDEX(AdressBook!$D$6:$D$25,MATCH(D2364,AdressBook!$B$6:$B$25,0),1)),""),"")</f>
        <v/>
      </c>
      <c r="G2364" s="361" t="str">
        <f>IFERROR(IF(LEN(INDEX(PlansAndNotes!$F$6:$F$4005,ROW(B2364)-ROW($C$3)))=0,"",INDEX(PlansAndNotes!$F$6:$F$4005,ROW(B2364)-ROW($C$3))),"")</f>
        <v/>
      </c>
      <c r="H2364" s="361" t="str">
        <f>IFERROR(IF(LEN(C2364)&gt;0,IF(LEN(INDEX(TasksList!$G$6:$G$25,MATCH(C2364,TasksList!$B$6:$B$25,0),1))=0,"",INDEX(TasksList!$G$6:$G$25,MATCH(C2364,TasksList!$B$6:$B$25,0),1)),""),"")</f>
        <v/>
      </c>
      <c r="N2364" s="362" t="str">
        <f>IFERROR(IF(LEN(INDEX(PlansAndNotes!$D$6:$D$4005,ROW(B2364)-ROW($C$3)))=0,"",INDEX(PlansAndNotes!$D$6:$D$4005,ROW(B2364)-ROW($C$3))),"")</f>
        <v/>
      </c>
      <c r="O2364" s="165" t="str">
        <f t="shared" si="257"/>
        <v/>
      </c>
      <c r="P2364" s="363" t="str">
        <f>IFERROR(IF(LEN(INDEX(PlansAndNotes!$E$6:$E$4005,ROW(B2364)-ROW($C$3)))=0,"",INDEX(PlansAndNotes!$E$6:$E$4005,ROW(B2364)-ROW($C$3))),"")</f>
        <v/>
      </c>
      <c r="Q2364" s="363" t="str">
        <f>IFERROR(IF(LEN(INDEX(PlansAndNotes!$G$6:$G$4005,ROW(B2364)-ROW($C$3)))=0,"",INDEX(PlansAndNotes!$G$6:$G$4005,ROW(B2364)-ROW($C$3))),"")</f>
        <v/>
      </c>
      <c r="R2364" s="361" t="str">
        <f>IFERROR(IF(LEN(D2364)&gt;0,IF(LEN(INDEX(AdressBook!$C$6:$C$25,MATCH(D2364,AdressBook!$B$6:$B$25,0),1))=0,"",INDEX(AdressBook!$C$6:$C$25,MATCH(D2364,AdressBook!$B$6:$B$25,0),1)),""),"")</f>
        <v/>
      </c>
      <c r="S2364" s="165">
        <f>IF(LEN(C2364)&gt;0,IFERROR(IF(MATCH(C2364,C2365:$C$4004,0)&gt;0,-1,ROW(S2364)-ROW($S$3)),ROW(S2364)-ROW($S$3)),-1)</f>
        <v>-1</v>
      </c>
      <c r="T2364" s="165">
        <f t="shared" si="258"/>
        <v>0</v>
      </c>
      <c r="U2364" s="165" t="str">
        <f t="shared" si="259"/>
        <v/>
      </c>
      <c r="V2364" s="165" t="str">
        <f>IFERROR(IF(OR(C2364="",S2364&lt;0),"",IF(SUBTOTAL(3,C2364:C2364)=0,-1,SUBTOTAL(3,$C$4:C2364))),"")</f>
        <v/>
      </c>
      <c r="W2364" s="156" t="str">
        <f t="array" ref="W2364">IF(LEN(C2364)&gt;0,IFERROR(IF(MATCH(C2364,$C$3:$C2363,0)&gt;0,N2364-INDEX($N$3:N2363,SUMPRODUCT(MAX(ROW($C$3:$C2363)*(C2364=$C$3:$C2363)))-2,1),""),""),"")</f>
        <v/>
      </c>
      <c r="X2364" s="156">
        <f t="shared" ca="1" si="260"/>
        <v>1</v>
      </c>
      <c r="Y2364" s="156">
        <f t="shared" ca="1" si="261"/>
        <v>1</v>
      </c>
    </row>
    <row r="2365" spans="2:25" hidden="1" x14ac:dyDescent="0.25">
      <c r="B2365" s="390" t="str">
        <f>IFERROR(IF(LEN(INDEX(PlansAndNotes!$B$6:$B$2005,ROW(A2365)-ROW($B$3)))=0,"",INDEX(PlansAndNotes!$B$6:$B$2005,ROW(A2365)-ROW($B$3))),"")</f>
        <v/>
      </c>
      <c r="C2365" s="387" t="str">
        <f t="shared" si="262"/>
        <v/>
      </c>
      <c r="D2365" s="361" t="str">
        <f>IFERROR(IF(LEN(C2365)&gt;0,IF(LEN(INDEX(TasksList!$C$6:$C$25,MATCH(C2365,TasksList!$B$6:$B$25,0),1))=0,"",INDEX(TasksList!$C$6:$C$25,MATCH(C2365,TasksList!$B$6:$B$25,0),1)),""),"")</f>
        <v/>
      </c>
      <c r="E2365" s="361" t="str">
        <f>IFERROR(IF(LEN(C2365)&gt;0,IF(LEN(INDEX(TasksList!$F$6:$F$25,MATCH(C2365,TasksList!$B$6:$B$25,0),1))=0,"not set!",INDEX(TasksList!$F$6:$F$25,MATCH(C2365,TasksList!$B$6:$B$25,0),1)),""),"")</f>
        <v/>
      </c>
      <c r="F2365" s="360" t="str">
        <f>IFERROR(IF(LEN(D2365)&gt;0,IF(LEN(INDEX(AdressBook!$D$6:$D$25,MATCH(D2365,AdressBook!$B$6:$B$25,0),1))=0,"",INDEX(AdressBook!$D$6:$D$25,MATCH(D2365,AdressBook!$B$6:$B$25,0),1)),""),"")</f>
        <v/>
      </c>
      <c r="G2365" s="361" t="str">
        <f>IFERROR(IF(LEN(INDEX(PlansAndNotes!$F$6:$F$4005,ROW(B2365)-ROW($C$3)))=0,"",INDEX(PlansAndNotes!$F$6:$F$4005,ROW(B2365)-ROW($C$3))),"")</f>
        <v/>
      </c>
      <c r="H2365" s="361" t="str">
        <f>IFERROR(IF(LEN(C2365)&gt;0,IF(LEN(INDEX(TasksList!$G$6:$G$25,MATCH(C2365,TasksList!$B$6:$B$25,0),1))=0,"",INDEX(TasksList!$G$6:$G$25,MATCH(C2365,TasksList!$B$6:$B$25,0),1)),""),"")</f>
        <v/>
      </c>
      <c r="N2365" s="362" t="str">
        <f>IFERROR(IF(LEN(INDEX(PlansAndNotes!$D$6:$D$4005,ROW(B2365)-ROW($C$3)))=0,"",INDEX(PlansAndNotes!$D$6:$D$4005,ROW(B2365)-ROW($C$3))),"")</f>
        <v/>
      </c>
      <c r="O2365" s="165" t="str">
        <f t="shared" si="257"/>
        <v/>
      </c>
      <c r="P2365" s="363" t="str">
        <f>IFERROR(IF(LEN(INDEX(PlansAndNotes!$E$6:$E$4005,ROW(B2365)-ROW($C$3)))=0,"",INDEX(PlansAndNotes!$E$6:$E$4005,ROW(B2365)-ROW($C$3))),"")</f>
        <v/>
      </c>
      <c r="Q2365" s="363" t="str">
        <f>IFERROR(IF(LEN(INDEX(PlansAndNotes!$G$6:$G$4005,ROW(B2365)-ROW($C$3)))=0,"",INDEX(PlansAndNotes!$G$6:$G$4005,ROW(B2365)-ROW($C$3))),"")</f>
        <v/>
      </c>
      <c r="R2365" s="361" t="str">
        <f>IFERROR(IF(LEN(D2365)&gt;0,IF(LEN(INDEX(AdressBook!$C$6:$C$25,MATCH(D2365,AdressBook!$B$6:$B$25,0),1))=0,"",INDEX(AdressBook!$C$6:$C$25,MATCH(D2365,AdressBook!$B$6:$B$25,0),1)),""),"")</f>
        <v/>
      </c>
      <c r="S2365" s="165">
        <f>IF(LEN(C2365)&gt;0,IFERROR(IF(MATCH(C2365,C2366:$C$4004,0)&gt;0,-1,ROW(S2365)-ROW($S$3)),ROW(S2365)-ROW($S$3)),-1)</f>
        <v>-1</v>
      </c>
      <c r="T2365" s="165">
        <f t="shared" si="258"/>
        <v>0</v>
      </c>
      <c r="U2365" s="165" t="str">
        <f t="shared" si="259"/>
        <v/>
      </c>
      <c r="V2365" s="165" t="str">
        <f>IFERROR(IF(OR(C2365="",S2365&lt;0),"",IF(SUBTOTAL(3,C2365:C2365)=0,-1,SUBTOTAL(3,$C$4:C2365))),"")</f>
        <v/>
      </c>
      <c r="W2365" s="156" t="str">
        <f t="array" ref="W2365">IF(LEN(C2365)&gt;0,IFERROR(IF(MATCH(C2365,$C$3:$C2364,0)&gt;0,N2365-INDEX($N$3:N2364,SUMPRODUCT(MAX(ROW($C$3:$C2364)*(C2365=$C$3:$C2364)))-2,1),""),""),"")</f>
        <v/>
      </c>
      <c r="X2365" s="156">
        <f t="shared" ca="1" si="260"/>
        <v>1</v>
      </c>
      <c r="Y2365" s="156">
        <f t="shared" ca="1" si="261"/>
        <v>1</v>
      </c>
    </row>
    <row r="2366" spans="2:25" hidden="1" x14ac:dyDescent="0.25">
      <c r="B2366" s="390" t="str">
        <f>IFERROR(IF(LEN(INDEX(PlansAndNotes!$B$6:$B$2005,ROW(A2366)-ROW($B$3)))=0,"",INDEX(PlansAndNotes!$B$6:$B$2005,ROW(A2366)-ROW($B$3))),"")</f>
        <v/>
      </c>
      <c r="C2366" s="387" t="str">
        <f t="shared" si="262"/>
        <v/>
      </c>
      <c r="D2366" s="361" t="str">
        <f>IFERROR(IF(LEN(C2366)&gt;0,IF(LEN(INDEX(TasksList!$C$6:$C$25,MATCH(C2366,TasksList!$B$6:$B$25,0),1))=0,"",INDEX(TasksList!$C$6:$C$25,MATCH(C2366,TasksList!$B$6:$B$25,0),1)),""),"")</f>
        <v/>
      </c>
      <c r="E2366" s="361" t="str">
        <f>IFERROR(IF(LEN(C2366)&gt;0,IF(LEN(INDEX(TasksList!$F$6:$F$25,MATCH(C2366,TasksList!$B$6:$B$25,0),1))=0,"not set!",INDEX(TasksList!$F$6:$F$25,MATCH(C2366,TasksList!$B$6:$B$25,0),1)),""),"")</f>
        <v/>
      </c>
      <c r="F2366" s="360" t="str">
        <f>IFERROR(IF(LEN(D2366)&gt;0,IF(LEN(INDEX(AdressBook!$D$6:$D$25,MATCH(D2366,AdressBook!$B$6:$B$25,0),1))=0,"",INDEX(AdressBook!$D$6:$D$25,MATCH(D2366,AdressBook!$B$6:$B$25,0),1)),""),"")</f>
        <v/>
      </c>
      <c r="G2366" s="361" t="str">
        <f>IFERROR(IF(LEN(INDEX(PlansAndNotes!$F$6:$F$4005,ROW(B2366)-ROW($C$3)))=0,"",INDEX(PlansAndNotes!$F$6:$F$4005,ROW(B2366)-ROW($C$3))),"")</f>
        <v/>
      </c>
      <c r="H2366" s="361" t="str">
        <f>IFERROR(IF(LEN(C2366)&gt;0,IF(LEN(INDEX(TasksList!$G$6:$G$25,MATCH(C2366,TasksList!$B$6:$B$25,0),1))=0,"",INDEX(TasksList!$G$6:$G$25,MATCH(C2366,TasksList!$B$6:$B$25,0),1)),""),"")</f>
        <v/>
      </c>
      <c r="N2366" s="362" t="str">
        <f>IFERROR(IF(LEN(INDEX(PlansAndNotes!$D$6:$D$4005,ROW(B2366)-ROW($C$3)))=0,"",INDEX(PlansAndNotes!$D$6:$D$4005,ROW(B2366)-ROW($C$3))),"")</f>
        <v/>
      </c>
      <c r="O2366" s="165" t="str">
        <f t="shared" si="257"/>
        <v/>
      </c>
      <c r="P2366" s="363" t="str">
        <f>IFERROR(IF(LEN(INDEX(PlansAndNotes!$E$6:$E$4005,ROW(B2366)-ROW($C$3)))=0,"",INDEX(PlansAndNotes!$E$6:$E$4005,ROW(B2366)-ROW($C$3))),"")</f>
        <v/>
      </c>
      <c r="Q2366" s="363" t="str">
        <f>IFERROR(IF(LEN(INDEX(PlansAndNotes!$G$6:$G$4005,ROW(B2366)-ROW($C$3)))=0,"",INDEX(PlansAndNotes!$G$6:$G$4005,ROW(B2366)-ROW($C$3))),"")</f>
        <v/>
      </c>
      <c r="R2366" s="361" t="str">
        <f>IFERROR(IF(LEN(D2366)&gt;0,IF(LEN(INDEX(AdressBook!$C$6:$C$25,MATCH(D2366,AdressBook!$B$6:$B$25,0),1))=0,"",INDEX(AdressBook!$C$6:$C$25,MATCH(D2366,AdressBook!$B$6:$B$25,0),1)),""),"")</f>
        <v/>
      </c>
      <c r="S2366" s="165">
        <f>IF(LEN(C2366)&gt;0,IFERROR(IF(MATCH(C2366,C2367:$C$4004,0)&gt;0,-1,ROW(S2366)-ROW($S$3)),ROW(S2366)-ROW($S$3)),-1)</f>
        <v>-1</v>
      </c>
      <c r="T2366" s="165">
        <f t="shared" si="258"/>
        <v>0</v>
      </c>
      <c r="U2366" s="165" t="str">
        <f t="shared" si="259"/>
        <v/>
      </c>
      <c r="V2366" s="165" t="str">
        <f>IFERROR(IF(OR(C2366="",S2366&lt;0),"",IF(SUBTOTAL(3,C2366:C2366)=0,-1,SUBTOTAL(3,$C$4:C2366))),"")</f>
        <v/>
      </c>
      <c r="W2366" s="156" t="str">
        <f t="array" ref="W2366">IF(LEN(C2366)&gt;0,IFERROR(IF(MATCH(C2366,$C$3:$C2365,0)&gt;0,N2366-INDEX($N$3:N2365,SUMPRODUCT(MAX(ROW($C$3:$C2365)*(C2366=$C$3:$C2365)))-2,1),""),""),"")</f>
        <v/>
      </c>
      <c r="X2366" s="156">
        <f t="shared" ca="1" si="260"/>
        <v>1</v>
      </c>
      <c r="Y2366" s="156">
        <f t="shared" ca="1" si="261"/>
        <v>1</v>
      </c>
    </row>
    <row r="2367" spans="2:25" hidden="1" x14ac:dyDescent="0.25">
      <c r="B2367" s="390" t="str">
        <f>IFERROR(IF(LEN(INDEX(PlansAndNotes!$B$6:$B$2005,ROW(A2367)-ROW($B$3)))=0,"",INDEX(PlansAndNotes!$B$6:$B$2005,ROW(A2367)-ROW($B$3))),"")</f>
        <v/>
      </c>
      <c r="C2367" s="387" t="str">
        <f t="shared" si="262"/>
        <v/>
      </c>
      <c r="D2367" s="361" t="str">
        <f>IFERROR(IF(LEN(C2367)&gt;0,IF(LEN(INDEX(TasksList!$C$6:$C$25,MATCH(C2367,TasksList!$B$6:$B$25,0),1))=0,"",INDEX(TasksList!$C$6:$C$25,MATCH(C2367,TasksList!$B$6:$B$25,0),1)),""),"")</f>
        <v/>
      </c>
      <c r="E2367" s="361" t="str">
        <f>IFERROR(IF(LEN(C2367)&gt;0,IF(LEN(INDEX(TasksList!$F$6:$F$25,MATCH(C2367,TasksList!$B$6:$B$25,0),1))=0,"not set!",INDEX(TasksList!$F$6:$F$25,MATCH(C2367,TasksList!$B$6:$B$25,0),1)),""),"")</f>
        <v/>
      </c>
      <c r="F2367" s="360" t="str">
        <f>IFERROR(IF(LEN(D2367)&gt;0,IF(LEN(INDEX(AdressBook!$D$6:$D$25,MATCH(D2367,AdressBook!$B$6:$B$25,0),1))=0,"",INDEX(AdressBook!$D$6:$D$25,MATCH(D2367,AdressBook!$B$6:$B$25,0),1)),""),"")</f>
        <v/>
      </c>
      <c r="G2367" s="361" t="str">
        <f>IFERROR(IF(LEN(INDEX(PlansAndNotes!$F$6:$F$4005,ROW(B2367)-ROW($C$3)))=0,"",INDEX(PlansAndNotes!$F$6:$F$4005,ROW(B2367)-ROW($C$3))),"")</f>
        <v/>
      </c>
      <c r="H2367" s="361" t="str">
        <f>IFERROR(IF(LEN(C2367)&gt;0,IF(LEN(INDEX(TasksList!$G$6:$G$25,MATCH(C2367,TasksList!$B$6:$B$25,0),1))=0,"",INDEX(TasksList!$G$6:$G$25,MATCH(C2367,TasksList!$B$6:$B$25,0),1)),""),"")</f>
        <v/>
      </c>
      <c r="N2367" s="362" t="str">
        <f>IFERROR(IF(LEN(INDEX(PlansAndNotes!$D$6:$D$4005,ROW(B2367)-ROW($C$3)))=0,"",INDEX(PlansAndNotes!$D$6:$D$4005,ROW(B2367)-ROW($C$3))),"")</f>
        <v/>
      </c>
      <c r="O2367" s="165" t="str">
        <f t="shared" si="257"/>
        <v/>
      </c>
      <c r="P2367" s="363" t="str">
        <f>IFERROR(IF(LEN(INDEX(PlansAndNotes!$E$6:$E$4005,ROW(B2367)-ROW($C$3)))=0,"",INDEX(PlansAndNotes!$E$6:$E$4005,ROW(B2367)-ROW($C$3))),"")</f>
        <v/>
      </c>
      <c r="Q2367" s="363" t="str">
        <f>IFERROR(IF(LEN(INDEX(PlansAndNotes!$G$6:$G$4005,ROW(B2367)-ROW($C$3)))=0,"",INDEX(PlansAndNotes!$G$6:$G$4005,ROW(B2367)-ROW($C$3))),"")</f>
        <v/>
      </c>
      <c r="R2367" s="361" t="str">
        <f>IFERROR(IF(LEN(D2367)&gt;0,IF(LEN(INDEX(AdressBook!$C$6:$C$25,MATCH(D2367,AdressBook!$B$6:$B$25,0),1))=0,"",INDEX(AdressBook!$C$6:$C$25,MATCH(D2367,AdressBook!$B$6:$B$25,0),1)),""),"")</f>
        <v/>
      </c>
      <c r="S2367" s="165">
        <f>IF(LEN(C2367)&gt;0,IFERROR(IF(MATCH(C2367,C2368:$C$4004,0)&gt;0,-1,ROW(S2367)-ROW($S$3)),ROW(S2367)-ROW($S$3)),-1)</f>
        <v>-1</v>
      </c>
      <c r="T2367" s="165">
        <f t="shared" si="258"/>
        <v>0</v>
      </c>
      <c r="U2367" s="165" t="str">
        <f t="shared" si="259"/>
        <v/>
      </c>
      <c r="V2367" s="165" t="str">
        <f>IFERROR(IF(OR(C2367="",S2367&lt;0),"",IF(SUBTOTAL(3,C2367:C2367)=0,-1,SUBTOTAL(3,$C$4:C2367))),"")</f>
        <v/>
      </c>
      <c r="W2367" s="156" t="str">
        <f t="array" ref="W2367">IF(LEN(C2367)&gt;0,IFERROR(IF(MATCH(C2367,$C$3:$C2366,0)&gt;0,N2367-INDEX($N$3:N2366,SUMPRODUCT(MAX(ROW($C$3:$C2366)*(C2367=$C$3:$C2366)))-2,1),""),""),"")</f>
        <v/>
      </c>
      <c r="X2367" s="156">
        <f t="shared" ca="1" si="260"/>
        <v>1</v>
      </c>
      <c r="Y2367" s="156">
        <f t="shared" ca="1" si="261"/>
        <v>1</v>
      </c>
    </row>
    <row r="2368" spans="2:25" hidden="1" x14ac:dyDescent="0.25">
      <c r="B2368" s="390" t="str">
        <f>IFERROR(IF(LEN(INDEX(PlansAndNotes!$B$6:$B$2005,ROW(A2368)-ROW($B$3)))=0,"",INDEX(PlansAndNotes!$B$6:$B$2005,ROW(A2368)-ROW($B$3))),"")</f>
        <v/>
      </c>
      <c r="C2368" s="387" t="str">
        <f t="shared" si="262"/>
        <v/>
      </c>
      <c r="D2368" s="361" t="str">
        <f>IFERROR(IF(LEN(C2368)&gt;0,IF(LEN(INDEX(TasksList!$C$6:$C$25,MATCH(C2368,TasksList!$B$6:$B$25,0),1))=0,"",INDEX(TasksList!$C$6:$C$25,MATCH(C2368,TasksList!$B$6:$B$25,0),1)),""),"")</f>
        <v/>
      </c>
      <c r="E2368" s="361" t="str">
        <f>IFERROR(IF(LEN(C2368)&gt;0,IF(LEN(INDEX(TasksList!$F$6:$F$25,MATCH(C2368,TasksList!$B$6:$B$25,0),1))=0,"not set!",INDEX(TasksList!$F$6:$F$25,MATCH(C2368,TasksList!$B$6:$B$25,0),1)),""),"")</f>
        <v/>
      </c>
      <c r="F2368" s="360" t="str">
        <f>IFERROR(IF(LEN(D2368)&gt;0,IF(LEN(INDEX(AdressBook!$D$6:$D$25,MATCH(D2368,AdressBook!$B$6:$B$25,0),1))=0,"",INDEX(AdressBook!$D$6:$D$25,MATCH(D2368,AdressBook!$B$6:$B$25,0),1)),""),"")</f>
        <v/>
      </c>
      <c r="G2368" s="361" t="str">
        <f>IFERROR(IF(LEN(INDEX(PlansAndNotes!$F$6:$F$4005,ROW(B2368)-ROW($C$3)))=0,"",INDEX(PlansAndNotes!$F$6:$F$4005,ROW(B2368)-ROW($C$3))),"")</f>
        <v/>
      </c>
      <c r="H2368" s="361" t="str">
        <f>IFERROR(IF(LEN(C2368)&gt;0,IF(LEN(INDEX(TasksList!$G$6:$G$25,MATCH(C2368,TasksList!$B$6:$B$25,0),1))=0,"",INDEX(TasksList!$G$6:$G$25,MATCH(C2368,TasksList!$B$6:$B$25,0),1)),""),"")</f>
        <v/>
      </c>
      <c r="N2368" s="362" t="str">
        <f>IFERROR(IF(LEN(INDEX(PlansAndNotes!$D$6:$D$4005,ROW(B2368)-ROW($C$3)))=0,"",INDEX(PlansAndNotes!$D$6:$D$4005,ROW(B2368)-ROW($C$3))),"")</f>
        <v/>
      </c>
      <c r="O2368" s="165" t="str">
        <f t="shared" si="257"/>
        <v/>
      </c>
      <c r="P2368" s="363" t="str">
        <f>IFERROR(IF(LEN(INDEX(PlansAndNotes!$E$6:$E$4005,ROW(B2368)-ROW($C$3)))=0,"",INDEX(PlansAndNotes!$E$6:$E$4005,ROW(B2368)-ROW($C$3))),"")</f>
        <v/>
      </c>
      <c r="Q2368" s="363" t="str">
        <f>IFERROR(IF(LEN(INDEX(PlansAndNotes!$G$6:$G$4005,ROW(B2368)-ROW($C$3)))=0,"",INDEX(PlansAndNotes!$G$6:$G$4005,ROW(B2368)-ROW($C$3))),"")</f>
        <v/>
      </c>
      <c r="R2368" s="361" t="str">
        <f>IFERROR(IF(LEN(D2368)&gt;0,IF(LEN(INDEX(AdressBook!$C$6:$C$25,MATCH(D2368,AdressBook!$B$6:$B$25,0),1))=0,"",INDEX(AdressBook!$C$6:$C$25,MATCH(D2368,AdressBook!$B$6:$B$25,0),1)),""),"")</f>
        <v/>
      </c>
      <c r="S2368" s="165">
        <f>IF(LEN(C2368)&gt;0,IFERROR(IF(MATCH(C2368,C2369:$C$4004,0)&gt;0,-1,ROW(S2368)-ROW($S$3)),ROW(S2368)-ROW($S$3)),-1)</f>
        <v>-1</v>
      </c>
      <c r="T2368" s="165">
        <f t="shared" si="258"/>
        <v>0</v>
      </c>
      <c r="U2368" s="165" t="str">
        <f t="shared" si="259"/>
        <v/>
      </c>
      <c r="V2368" s="165" t="str">
        <f>IFERROR(IF(OR(C2368="",S2368&lt;0),"",IF(SUBTOTAL(3,C2368:C2368)=0,-1,SUBTOTAL(3,$C$4:C2368))),"")</f>
        <v/>
      </c>
      <c r="W2368" s="156" t="str">
        <f t="array" ref="W2368">IF(LEN(C2368)&gt;0,IFERROR(IF(MATCH(C2368,$C$3:$C2367,0)&gt;0,N2368-INDEX($N$3:N2367,SUMPRODUCT(MAX(ROW($C$3:$C2367)*(C2368=$C$3:$C2367)))-2,1),""),""),"")</f>
        <v/>
      </c>
      <c r="X2368" s="156">
        <f t="shared" ca="1" si="260"/>
        <v>1</v>
      </c>
      <c r="Y2368" s="156">
        <f t="shared" ca="1" si="261"/>
        <v>1</v>
      </c>
    </row>
    <row r="2369" spans="2:25" hidden="1" x14ac:dyDescent="0.25">
      <c r="B2369" s="390" t="str">
        <f>IFERROR(IF(LEN(INDEX(PlansAndNotes!$B$6:$B$2005,ROW(A2369)-ROW($B$3)))=0,"",INDEX(PlansAndNotes!$B$6:$B$2005,ROW(A2369)-ROW($B$3))),"")</f>
        <v/>
      </c>
      <c r="C2369" s="387" t="str">
        <f t="shared" si="262"/>
        <v/>
      </c>
      <c r="D2369" s="361" t="str">
        <f>IFERROR(IF(LEN(C2369)&gt;0,IF(LEN(INDEX(TasksList!$C$6:$C$25,MATCH(C2369,TasksList!$B$6:$B$25,0),1))=0,"",INDEX(TasksList!$C$6:$C$25,MATCH(C2369,TasksList!$B$6:$B$25,0),1)),""),"")</f>
        <v/>
      </c>
      <c r="E2369" s="361" t="str">
        <f>IFERROR(IF(LEN(C2369)&gt;0,IF(LEN(INDEX(TasksList!$F$6:$F$25,MATCH(C2369,TasksList!$B$6:$B$25,0),1))=0,"not set!",INDEX(TasksList!$F$6:$F$25,MATCH(C2369,TasksList!$B$6:$B$25,0),1)),""),"")</f>
        <v/>
      </c>
      <c r="F2369" s="360" t="str">
        <f>IFERROR(IF(LEN(D2369)&gt;0,IF(LEN(INDEX(AdressBook!$D$6:$D$25,MATCH(D2369,AdressBook!$B$6:$B$25,0),1))=0,"",INDEX(AdressBook!$D$6:$D$25,MATCH(D2369,AdressBook!$B$6:$B$25,0),1)),""),"")</f>
        <v/>
      </c>
      <c r="G2369" s="361" t="str">
        <f>IFERROR(IF(LEN(INDEX(PlansAndNotes!$F$6:$F$4005,ROW(B2369)-ROW($C$3)))=0,"",INDEX(PlansAndNotes!$F$6:$F$4005,ROW(B2369)-ROW($C$3))),"")</f>
        <v/>
      </c>
      <c r="H2369" s="361" t="str">
        <f>IFERROR(IF(LEN(C2369)&gt;0,IF(LEN(INDEX(TasksList!$G$6:$G$25,MATCH(C2369,TasksList!$B$6:$B$25,0),1))=0,"",INDEX(TasksList!$G$6:$G$25,MATCH(C2369,TasksList!$B$6:$B$25,0),1)),""),"")</f>
        <v/>
      </c>
      <c r="N2369" s="362" t="str">
        <f>IFERROR(IF(LEN(INDEX(PlansAndNotes!$D$6:$D$4005,ROW(B2369)-ROW($C$3)))=0,"",INDEX(PlansAndNotes!$D$6:$D$4005,ROW(B2369)-ROW($C$3))),"")</f>
        <v/>
      </c>
      <c r="O2369" s="165" t="str">
        <f t="shared" si="257"/>
        <v/>
      </c>
      <c r="P2369" s="363" t="str">
        <f>IFERROR(IF(LEN(INDEX(PlansAndNotes!$E$6:$E$4005,ROW(B2369)-ROW($C$3)))=0,"",INDEX(PlansAndNotes!$E$6:$E$4005,ROW(B2369)-ROW($C$3))),"")</f>
        <v/>
      </c>
      <c r="Q2369" s="363" t="str">
        <f>IFERROR(IF(LEN(INDEX(PlansAndNotes!$G$6:$G$4005,ROW(B2369)-ROW($C$3)))=0,"",INDEX(PlansAndNotes!$G$6:$G$4005,ROW(B2369)-ROW($C$3))),"")</f>
        <v/>
      </c>
      <c r="R2369" s="361" t="str">
        <f>IFERROR(IF(LEN(D2369)&gt;0,IF(LEN(INDEX(AdressBook!$C$6:$C$25,MATCH(D2369,AdressBook!$B$6:$B$25,0),1))=0,"",INDEX(AdressBook!$C$6:$C$25,MATCH(D2369,AdressBook!$B$6:$B$25,0),1)),""),"")</f>
        <v/>
      </c>
      <c r="S2369" s="165">
        <f>IF(LEN(C2369)&gt;0,IFERROR(IF(MATCH(C2369,C2370:$C$4004,0)&gt;0,-1,ROW(S2369)-ROW($S$3)),ROW(S2369)-ROW($S$3)),-1)</f>
        <v>-1</v>
      </c>
      <c r="T2369" s="165">
        <f t="shared" si="258"/>
        <v>0</v>
      </c>
      <c r="U2369" s="165" t="str">
        <f t="shared" si="259"/>
        <v/>
      </c>
      <c r="V2369" s="165" t="str">
        <f>IFERROR(IF(OR(C2369="",S2369&lt;0),"",IF(SUBTOTAL(3,C2369:C2369)=0,-1,SUBTOTAL(3,$C$4:C2369))),"")</f>
        <v/>
      </c>
      <c r="W2369" s="156" t="str">
        <f t="array" ref="W2369">IF(LEN(C2369)&gt;0,IFERROR(IF(MATCH(C2369,$C$3:$C2368,0)&gt;0,N2369-INDEX($N$3:N2368,SUMPRODUCT(MAX(ROW($C$3:$C2368)*(C2369=$C$3:$C2368)))-2,1),""),""),"")</f>
        <v/>
      </c>
      <c r="X2369" s="156">
        <f t="shared" ca="1" si="260"/>
        <v>1</v>
      </c>
      <c r="Y2369" s="156">
        <f t="shared" ca="1" si="261"/>
        <v>1</v>
      </c>
    </row>
    <row r="2370" spans="2:25" hidden="1" x14ac:dyDescent="0.25">
      <c r="B2370" s="390" t="str">
        <f>IFERROR(IF(LEN(INDEX(PlansAndNotes!$B$6:$B$2005,ROW(A2370)-ROW($B$3)))=0,"",INDEX(PlansAndNotes!$B$6:$B$2005,ROW(A2370)-ROW($B$3))),"")</f>
        <v/>
      </c>
      <c r="C2370" s="387" t="str">
        <f t="shared" si="262"/>
        <v/>
      </c>
      <c r="D2370" s="361" t="str">
        <f>IFERROR(IF(LEN(C2370)&gt;0,IF(LEN(INDEX(TasksList!$C$6:$C$25,MATCH(C2370,TasksList!$B$6:$B$25,0),1))=0,"",INDEX(TasksList!$C$6:$C$25,MATCH(C2370,TasksList!$B$6:$B$25,0),1)),""),"")</f>
        <v/>
      </c>
      <c r="E2370" s="361" t="str">
        <f>IFERROR(IF(LEN(C2370)&gt;0,IF(LEN(INDEX(TasksList!$F$6:$F$25,MATCH(C2370,TasksList!$B$6:$B$25,0),1))=0,"not set!",INDEX(TasksList!$F$6:$F$25,MATCH(C2370,TasksList!$B$6:$B$25,0),1)),""),"")</f>
        <v/>
      </c>
      <c r="F2370" s="360" t="str">
        <f>IFERROR(IF(LEN(D2370)&gt;0,IF(LEN(INDEX(AdressBook!$D$6:$D$25,MATCH(D2370,AdressBook!$B$6:$B$25,0),1))=0,"",INDEX(AdressBook!$D$6:$D$25,MATCH(D2370,AdressBook!$B$6:$B$25,0),1)),""),"")</f>
        <v/>
      </c>
      <c r="G2370" s="361" t="str">
        <f>IFERROR(IF(LEN(INDEX(PlansAndNotes!$F$6:$F$4005,ROW(B2370)-ROW($C$3)))=0,"",INDEX(PlansAndNotes!$F$6:$F$4005,ROW(B2370)-ROW($C$3))),"")</f>
        <v/>
      </c>
      <c r="H2370" s="361" t="str">
        <f>IFERROR(IF(LEN(C2370)&gt;0,IF(LEN(INDEX(TasksList!$G$6:$G$25,MATCH(C2370,TasksList!$B$6:$B$25,0),1))=0,"",INDEX(TasksList!$G$6:$G$25,MATCH(C2370,TasksList!$B$6:$B$25,0),1)),""),"")</f>
        <v/>
      </c>
      <c r="N2370" s="362" t="str">
        <f>IFERROR(IF(LEN(INDEX(PlansAndNotes!$D$6:$D$4005,ROW(B2370)-ROW($C$3)))=0,"",INDEX(PlansAndNotes!$D$6:$D$4005,ROW(B2370)-ROW($C$3))),"")</f>
        <v/>
      </c>
      <c r="O2370" s="165" t="str">
        <f t="shared" si="257"/>
        <v/>
      </c>
      <c r="P2370" s="363" t="str">
        <f>IFERROR(IF(LEN(INDEX(PlansAndNotes!$E$6:$E$4005,ROW(B2370)-ROW($C$3)))=0,"",INDEX(PlansAndNotes!$E$6:$E$4005,ROW(B2370)-ROW($C$3))),"")</f>
        <v/>
      </c>
      <c r="Q2370" s="363" t="str">
        <f>IFERROR(IF(LEN(INDEX(PlansAndNotes!$G$6:$G$4005,ROW(B2370)-ROW($C$3)))=0,"",INDEX(PlansAndNotes!$G$6:$G$4005,ROW(B2370)-ROW($C$3))),"")</f>
        <v/>
      </c>
      <c r="R2370" s="361" t="str">
        <f>IFERROR(IF(LEN(D2370)&gt;0,IF(LEN(INDEX(AdressBook!$C$6:$C$25,MATCH(D2370,AdressBook!$B$6:$B$25,0),1))=0,"",INDEX(AdressBook!$C$6:$C$25,MATCH(D2370,AdressBook!$B$6:$B$25,0),1)),""),"")</f>
        <v/>
      </c>
      <c r="S2370" s="165">
        <f>IF(LEN(C2370)&gt;0,IFERROR(IF(MATCH(C2370,C2371:$C$4004,0)&gt;0,-1,ROW(S2370)-ROW($S$3)),ROW(S2370)-ROW($S$3)),-1)</f>
        <v>-1</v>
      </c>
      <c r="T2370" s="165">
        <f t="shared" si="258"/>
        <v>0</v>
      </c>
      <c r="U2370" s="165" t="str">
        <f t="shared" si="259"/>
        <v/>
      </c>
      <c r="V2370" s="165" t="str">
        <f>IFERROR(IF(OR(C2370="",S2370&lt;0),"",IF(SUBTOTAL(3,C2370:C2370)=0,-1,SUBTOTAL(3,$C$4:C2370))),"")</f>
        <v/>
      </c>
      <c r="W2370" s="156" t="str">
        <f t="array" ref="W2370">IF(LEN(C2370)&gt;0,IFERROR(IF(MATCH(C2370,$C$3:$C2369,0)&gt;0,N2370-INDEX($N$3:N2369,SUMPRODUCT(MAX(ROW($C$3:$C2369)*(C2370=$C$3:$C2369)))-2,1),""),""),"")</f>
        <v/>
      </c>
      <c r="X2370" s="156">
        <f t="shared" ca="1" si="260"/>
        <v>1</v>
      </c>
      <c r="Y2370" s="156">
        <f t="shared" ca="1" si="261"/>
        <v>1</v>
      </c>
    </row>
    <row r="2371" spans="2:25" hidden="1" x14ac:dyDescent="0.25">
      <c r="B2371" s="390" t="str">
        <f>IFERROR(IF(LEN(INDEX(PlansAndNotes!$B$6:$B$2005,ROW(A2371)-ROW($B$3)))=0,"",INDEX(PlansAndNotes!$B$6:$B$2005,ROW(A2371)-ROW($B$3))),"")</f>
        <v/>
      </c>
      <c r="C2371" s="387" t="str">
        <f t="shared" si="262"/>
        <v/>
      </c>
      <c r="D2371" s="361" t="str">
        <f>IFERROR(IF(LEN(C2371)&gt;0,IF(LEN(INDEX(TasksList!$C$6:$C$25,MATCH(C2371,TasksList!$B$6:$B$25,0),1))=0,"",INDEX(TasksList!$C$6:$C$25,MATCH(C2371,TasksList!$B$6:$B$25,0),1)),""),"")</f>
        <v/>
      </c>
      <c r="E2371" s="361" t="str">
        <f>IFERROR(IF(LEN(C2371)&gt;0,IF(LEN(INDEX(TasksList!$F$6:$F$25,MATCH(C2371,TasksList!$B$6:$B$25,0),1))=0,"not set!",INDEX(TasksList!$F$6:$F$25,MATCH(C2371,TasksList!$B$6:$B$25,0),1)),""),"")</f>
        <v/>
      </c>
      <c r="F2371" s="360" t="str">
        <f>IFERROR(IF(LEN(D2371)&gt;0,IF(LEN(INDEX(AdressBook!$D$6:$D$25,MATCH(D2371,AdressBook!$B$6:$B$25,0),1))=0,"",INDEX(AdressBook!$D$6:$D$25,MATCH(D2371,AdressBook!$B$6:$B$25,0),1)),""),"")</f>
        <v/>
      </c>
      <c r="G2371" s="361" t="str">
        <f>IFERROR(IF(LEN(INDEX(PlansAndNotes!$F$6:$F$4005,ROW(B2371)-ROW($C$3)))=0,"",INDEX(PlansAndNotes!$F$6:$F$4005,ROW(B2371)-ROW($C$3))),"")</f>
        <v/>
      </c>
      <c r="H2371" s="361" t="str">
        <f>IFERROR(IF(LEN(C2371)&gt;0,IF(LEN(INDEX(TasksList!$G$6:$G$25,MATCH(C2371,TasksList!$B$6:$B$25,0),1))=0,"",INDEX(TasksList!$G$6:$G$25,MATCH(C2371,TasksList!$B$6:$B$25,0),1)),""),"")</f>
        <v/>
      </c>
      <c r="N2371" s="362" t="str">
        <f>IFERROR(IF(LEN(INDEX(PlansAndNotes!$D$6:$D$4005,ROW(B2371)-ROW($C$3)))=0,"",INDEX(PlansAndNotes!$D$6:$D$4005,ROW(B2371)-ROW($C$3))),"")</f>
        <v/>
      </c>
      <c r="O2371" s="165" t="str">
        <f t="shared" si="257"/>
        <v/>
      </c>
      <c r="P2371" s="363" t="str">
        <f>IFERROR(IF(LEN(INDEX(PlansAndNotes!$E$6:$E$4005,ROW(B2371)-ROW($C$3)))=0,"",INDEX(PlansAndNotes!$E$6:$E$4005,ROW(B2371)-ROW($C$3))),"")</f>
        <v/>
      </c>
      <c r="Q2371" s="363" t="str">
        <f>IFERROR(IF(LEN(INDEX(PlansAndNotes!$G$6:$G$4005,ROW(B2371)-ROW($C$3)))=0,"",INDEX(PlansAndNotes!$G$6:$G$4005,ROW(B2371)-ROW($C$3))),"")</f>
        <v/>
      </c>
      <c r="R2371" s="361" t="str">
        <f>IFERROR(IF(LEN(D2371)&gt;0,IF(LEN(INDEX(AdressBook!$C$6:$C$25,MATCH(D2371,AdressBook!$B$6:$B$25,0),1))=0,"",INDEX(AdressBook!$C$6:$C$25,MATCH(D2371,AdressBook!$B$6:$B$25,0),1)),""),"")</f>
        <v/>
      </c>
      <c r="S2371" s="165">
        <f>IF(LEN(C2371)&gt;0,IFERROR(IF(MATCH(C2371,C2372:$C$4004,0)&gt;0,-1,ROW(S2371)-ROW($S$3)),ROW(S2371)-ROW($S$3)),-1)</f>
        <v>-1</v>
      </c>
      <c r="T2371" s="165">
        <f t="shared" si="258"/>
        <v>0</v>
      </c>
      <c r="U2371" s="165" t="str">
        <f t="shared" si="259"/>
        <v/>
      </c>
      <c r="V2371" s="165" t="str">
        <f>IFERROR(IF(OR(C2371="",S2371&lt;0),"",IF(SUBTOTAL(3,C2371:C2371)=0,-1,SUBTOTAL(3,$C$4:C2371))),"")</f>
        <v/>
      </c>
      <c r="W2371" s="156" t="str">
        <f t="array" ref="W2371">IF(LEN(C2371)&gt;0,IFERROR(IF(MATCH(C2371,$C$3:$C2370,0)&gt;0,N2371-INDEX($N$3:N2370,SUMPRODUCT(MAX(ROW($C$3:$C2370)*(C2371=$C$3:$C2370)))-2,1),""),""),"")</f>
        <v/>
      </c>
      <c r="X2371" s="156">
        <f t="shared" ca="1" si="260"/>
        <v>1</v>
      </c>
      <c r="Y2371" s="156">
        <f t="shared" ca="1" si="261"/>
        <v>1</v>
      </c>
    </row>
    <row r="2372" spans="2:25" hidden="1" x14ac:dyDescent="0.25">
      <c r="B2372" s="390" t="str">
        <f>IFERROR(IF(LEN(INDEX(PlansAndNotes!$B$6:$B$2005,ROW(A2372)-ROW($B$3)))=0,"",INDEX(PlansAndNotes!$B$6:$B$2005,ROW(A2372)-ROW($B$3))),"")</f>
        <v/>
      </c>
      <c r="C2372" s="387" t="str">
        <f t="shared" si="262"/>
        <v/>
      </c>
      <c r="D2372" s="361" t="str">
        <f>IFERROR(IF(LEN(C2372)&gt;0,IF(LEN(INDEX(TasksList!$C$6:$C$25,MATCH(C2372,TasksList!$B$6:$B$25,0),1))=0,"",INDEX(TasksList!$C$6:$C$25,MATCH(C2372,TasksList!$B$6:$B$25,0),1)),""),"")</f>
        <v/>
      </c>
      <c r="E2372" s="361" t="str">
        <f>IFERROR(IF(LEN(C2372)&gt;0,IF(LEN(INDEX(TasksList!$F$6:$F$25,MATCH(C2372,TasksList!$B$6:$B$25,0),1))=0,"not set!",INDEX(TasksList!$F$6:$F$25,MATCH(C2372,TasksList!$B$6:$B$25,0),1)),""),"")</f>
        <v/>
      </c>
      <c r="F2372" s="360" t="str">
        <f>IFERROR(IF(LEN(D2372)&gt;0,IF(LEN(INDEX(AdressBook!$D$6:$D$25,MATCH(D2372,AdressBook!$B$6:$B$25,0),1))=0,"",INDEX(AdressBook!$D$6:$D$25,MATCH(D2372,AdressBook!$B$6:$B$25,0),1)),""),"")</f>
        <v/>
      </c>
      <c r="G2372" s="361" t="str">
        <f>IFERROR(IF(LEN(INDEX(PlansAndNotes!$F$6:$F$4005,ROW(B2372)-ROW($C$3)))=0,"",INDEX(PlansAndNotes!$F$6:$F$4005,ROW(B2372)-ROW($C$3))),"")</f>
        <v/>
      </c>
      <c r="H2372" s="361" t="str">
        <f>IFERROR(IF(LEN(C2372)&gt;0,IF(LEN(INDEX(TasksList!$G$6:$G$25,MATCH(C2372,TasksList!$B$6:$B$25,0),1))=0,"",INDEX(TasksList!$G$6:$G$25,MATCH(C2372,TasksList!$B$6:$B$25,0),1)),""),"")</f>
        <v/>
      </c>
      <c r="N2372" s="362" t="str">
        <f>IFERROR(IF(LEN(INDEX(PlansAndNotes!$D$6:$D$4005,ROW(B2372)-ROW($C$3)))=0,"",INDEX(PlansAndNotes!$D$6:$D$4005,ROW(B2372)-ROW($C$3))),"")</f>
        <v/>
      </c>
      <c r="O2372" s="165" t="str">
        <f t="shared" ref="O2372:O2435" si="263">IF(LEN(B2372)&gt;0,RIGHT(B2372,LEN(B2372)-SEARCH(" - ",B2372)-2),"")</f>
        <v/>
      </c>
      <c r="P2372" s="363" t="str">
        <f>IFERROR(IF(LEN(INDEX(PlansAndNotes!$E$6:$E$4005,ROW(B2372)-ROW($C$3)))=0,"",INDEX(PlansAndNotes!$E$6:$E$4005,ROW(B2372)-ROW($C$3))),"")</f>
        <v/>
      </c>
      <c r="Q2372" s="363" t="str">
        <f>IFERROR(IF(LEN(INDEX(PlansAndNotes!$G$6:$G$4005,ROW(B2372)-ROW($C$3)))=0,"",INDEX(PlansAndNotes!$G$6:$G$4005,ROW(B2372)-ROW($C$3))),"")</f>
        <v/>
      </c>
      <c r="R2372" s="361" t="str">
        <f>IFERROR(IF(LEN(D2372)&gt;0,IF(LEN(INDEX(AdressBook!$C$6:$C$25,MATCH(D2372,AdressBook!$B$6:$B$25,0),1))=0,"",INDEX(AdressBook!$C$6:$C$25,MATCH(D2372,AdressBook!$B$6:$B$25,0),1)),""),"")</f>
        <v/>
      </c>
      <c r="S2372" s="165">
        <f>IF(LEN(C2372)&gt;0,IFERROR(IF(MATCH(C2372,C2373:$C$4004,0)&gt;0,-1,ROW(S2372)-ROW($S$3)),ROW(S2372)-ROW($S$3)),-1)</f>
        <v>-1</v>
      </c>
      <c r="T2372" s="165">
        <f t="shared" ref="T2372:T2435" si="264">IF(OR(taskRange="All tasks (all stages)",taskRange=""),ROW(T2372)-ROW($T$3),IF(S2372&gt;0,ROW(T2372)-ROW($T$3),0))*IF(OR(calendarSalesmen="",calendarSalesmen="All salesmen"),1,IF(calendarSalesmen=G2372,1,0))*IF(OR(calendarStage="",calendarStage="All Stages"),1,IF(calendarStage=P2372,1,0))</f>
        <v>0</v>
      </c>
      <c r="U2372" s="165" t="str">
        <f t="shared" ref="U2372:U2435" si="265">IF(S2372&gt;0,P2372,"")</f>
        <v/>
      </c>
      <c r="V2372" s="165" t="str">
        <f>IFERROR(IF(OR(C2372="",S2372&lt;0),"",IF(SUBTOTAL(3,C2372:C2372)=0,-1,SUBTOTAL(3,$C$4:C2372))),"")</f>
        <v/>
      </c>
      <c r="W2372" s="156" t="str">
        <f t="array" ref="W2372">IF(LEN(C2372)&gt;0,IFERROR(IF(MATCH(C2372,$C$3:$C2371,0)&gt;0,N2372-INDEX($N$3:N2371,SUMPRODUCT(MAX(ROW($C$3:$C2371)*(C2372=$C$3:$C2371)))-2,1),""),""),"")</f>
        <v/>
      </c>
      <c r="X2372" s="156">
        <f t="shared" ca="1" si="260"/>
        <v>1</v>
      </c>
      <c r="Y2372" s="156">
        <f t="shared" ca="1" si="261"/>
        <v>1</v>
      </c>
    </row>
    <row r="2373" spans="2:25" hidden="1" x14ac:dyDescent="0.25">
      <c r="B2373" s="390" t="str">
        <f>IFERROR(IF(LEN(INDEX(PlansAndNotes!$B$6:$B$2005,ROW(A2373)-ROW($B$3)))=0,"",INDEX(PlansAndNotes!$B$6:$B$2005,ROW(A2373)-ROW($B$3))),"")</f>
        <v/>
      </c>
      <c r="C2373" s="387" t="str">
        <f t="shared" si="262"/>
        <v/>
      </c>
      <c r="D2373" s="361" t="str">
        <f>IFERROR(IF(LEN(C2373)&gt;0,IF(LEN(INDEX(TasksList!$C$6:$C$25,MATCH(C2373,TasksList!$B$6:$B$25,0),1))=0,"",INDEX(TasksList!$C$6:$C$25,MATCH(C2373,TasksList!$B$6:$B$25,0),1)),""),"")</f>
        <v/>
      </c>
      <c r="E2373" s="361" t="str">
        <f>IFERROR(IF(LEN(C2373)&gt;0,IF(LEN(INDEX(TasksList!$F$6:$F$25,MATCH(C2373,TasksList!$B$6:$B$25,0),1))=0,"not set!",INDEX(TasksList!$F$6:$F$25,MATCH(C2373,TasksList!$B$6:$B$25,0),1)),""),"")</f>
        <v/>
      </c>
      <c r="F2373" s="360" t="str">
        <f>IFERROR(IF(LEN(D2373)&gt;0,IF(LEN(INDEX(AdressBook!$D$6:$D$25,MATCH(D2373,AdressBook!$B$6:$B$25,0),1))=0,"",INDEX(AdressBook!$D$6:$D$25,MATCH(D2373,AdressBook!$B$6:$B$25,0),1)),""),"")</f>
        <v/>
      </c>
      <c r="G2373" s="361" t="str">
        <f>IFERROR(IF(LEN(INDEX(PlansAndNotes!$F$6:$F$4005,ROW(B2373)-ROW($C$3)))=0,"",INDEX(PlansAndNotes!$F$6:$F$4005,ROW(B2373)-ROW($C$3))),"")</f>
        <v/>
      </c>
      <c r="H2373" s="361" t="str">
        <f>IFERROR(IF(LEN(C2373)&gt;0,IF(LEN(INDEX(TasksList!$G$6:$G$25,MATCH(C2373,TasksList!$B$6:$B$25,0),1))=0,"",INDEX(TasksList!$G$6:$G$25,MATCH(C2373,TasksList!$B$6:$B$25,0),1)),""),"")</f>
        <v/>
      </c>
      <c r="N2373" s="362" t="str">
        <f>IFERROR(IF(LEN(INDEX(PlansAndNotes!$D$6:$D$4005,ROW(B2373)-ROW($C$3)))=0,"",INDEX(PlansAndNotes!$D$6:$D$4005,ROW(B2373)-ROW($C$3))),"")</f>
        <v/>
      </c>
      <c r="O2373" s="165" t="str">
        <f t="shared" si="263"/>
        <v/>
      </c>
      <c r="P2373" s="363" t="str">
        <f>IFERROR(IF(LEN(INDEX(PlansAndNotes!$E$6:$E$4005,ROW(B2373)-ROW($C$3)))=0,"",INDEX(PlansAndNotes!$E$6:$E$4005,ROW(B2373)-ROW($C$3))),"")</f>
        <v/>
      </c>
      <c r="Q2373" s="363" t="str">
        <f>IFERROR(IF(LEN(INDEX(PlansAndNotes!$G$6:$G$4005,ROW(B2373)-ROW($C$3)))=0,"",INDEX(PlansAndNotes!$G$6:$G$4005,ROW(B2373)-ROW($C$3))),"")</f>
        <v/>
      </c>
      <c r="R2373" s="361" t="str">
        <f>IFERROR(IF(LEN(D2373)&gt;0,IF(LEN(INDEX(AdressBook!$C$6:$C$25,MATCH(D2373,AdressBook!$B$6:$B$25,0),1))=0,"",INDEX(AdressBook!$C$6:$C$25,MATCH(D2373,AdressBook!$B$6:$B$25,0),1)),""),"")</f>
        <v/>
      </c>
      <c r="S2373" s="165">
        <f>IF(LEN(C2373)&gt;0,IFERROR(IF(MATCH(C2373,C2374:$C$4004,0)&gt;0,-1,ROW(S2373)-ROW($S$3)),ROW(S2373)-ROW($S$3)),-1)</f>
        <v>-1</v>
      </c>
      <c r="T2373" s="165">
        <f t="shared" si="264"/>
        <v>0</v>
      </c>
      <c r="U2373" s="165" t="str">
        <f t="shared" si="265"/>
        <v/>
      </c>
      <c r="V2373" s="165" t="str">
        <f>IFERROR(IF(OR(C2373="",S2373&lt;0),"",IF(SUBTOTAL(3,C2373:C2373)=0,-1,SUBTOTAL(3,$C$4:C2373))),"")</f>
        <v/>
      </c>
      <c r="W2373" s="156" t="str">
        <f t="array" ref="W2373">IF(LEN(C2373)&gt;0,IFERROR(IF(MATCH(C2373,$C$3:$C2372,0)&gt;0,N2373-INDEX($N$3:N2372,SUMPRODUCT(MAX(ROW($C$3:$C2372)*(C2373=$C$3:$C2372)))-2,1),""),""),"")</f>
        <v/>
      </c>
      <c r="X2373" s="156">
        <f t="shared" ref="X2373:X2436" ca="1" si="266">IFERROR(IF($X$2="",1,IF(AND(N2373&lt;=TODAY(),N2373+$X$2&gt;=TODAY()),1,0)),"")</f>
        <v>1</v>
      </c>
      <c r="Y2373" s="156">
        <f t="shared" ref="Y2373:Y2436" ca="1" si="267">IFERROR(IF($Y$2="",1,IF(AND(N2373&lt;=TODAY(),N2373+$Y$2&gt;=TODAY()),1,0)),"")</f>
        <v>1</v>
      </c>
    </row>
    <row r="2374" spans="2:25" hidden="1" x14ac:dyDescent="0.25">
      <c r="B2374" s="390" t="str">
        <f>IFERROR(IF(LEN(INDEX(PlansAndNotes!$B$6:$B$2005,ROW(A2374)-ROW($B$3)))=0,"",INDEX(PlansAndNotes!$B$6:$B$2005,ROW(A2374)-ROW($B$3))),"")</f>
        <v/>
      </c>
      <c r="C2374" s="387" t="str">
        <f t="shared" si="262"/>
        <v/>
      </c>
      <c r="D2374" s="361" t="str">
        <f>IFERROR(IF(LEN(C2374)&gt;0,IF(LEN(INDEX(TasksList!$C$6:$C$25,MATCH(C2374,TasksList!$B$6:$B$25,0),1))=0,"",INDEX(TasksList!$C$6:$C$25,MATCH(C2374,TasksList!$B$6:$B$25,0),1)),""),"")</f>
        <v/>
      </c>
      <c r="E2374" s="361" t="str">
        <f>IFERROR(IF(LEN(C2374)&gt;0,IF(LEN(INDEX(TasksList!$F$6:$F$25,MATCH(C2374,TasksList!$B$6:$B$25,0),1))=0,"not set!",INDEX(TasksList!$F$6:$F$25,MATCH(C2374,TasksList!$B$6:$B$25,0),1)),""),"")</f>
        <v/>
      </c>
      <c r="F2374" s="360" t="str">
        <f>IFERROR(IF(LEN(D2374)&gt;0,IF(LEN(INDEX(AdressBook!$D$6:$D$25,MATCH(D2374,AdressBook!$B$6:$B$25,0),1))=0,"",INDEX(AdressBook!$D$6:$D$25,MATCH(D2374,AdressBook!$B$6:$B$25,0),1)),""),"")</f>
        <v/>
      </c>
      <c r="G2374" s="361" t="str">
        <f>IFERROR(IF(LEN(INDEX(PlansAndNotes!$F$6:$F$4005,ROW(B2374)-ROW($C$3)))=0,"",INDEX(PlansAndNotes!$F$6:$F$4005,ROW(B2374)-ROW($C$3))),"")</f>
        <v/>
      </c>
      <c r="H2374" s="361" t="str">
        <f>IFERROR(IF(LEN(C2374)&gt;0,IF(LEN(INDEX(TasksList!$G$6:$G$25,MATCH(C2374,TasksList!$B$6:$B$25,0),1))=0,"",INDEX(TasksList!$G$6:$G$25,MATCH(C2374,TasksList!$B$6:$B$25,0),1)),""),"")</f>
        <v/>
      </c>
      <c r="N2374" s="362" t="str">
        <f>IFERROR(IF(LEN(INDEX(PlansAndNotes!$D$6:$D$4005,ROW(B2374)-ROW($C$3)))=0,"",INDEX(PlansAndNotes!$D$6:$D$4005,ROW(B2374)-ROW($C$3))),"")</f>
        <v/>
      </c>
      <c r="O2374" s="165" t="str">
        <f t="shared" si="263"/>
        <v/>
      </c>
      <c r="P2374" s="363" t="str">
        <f>IFERROR(IF(LEN(INDEX(PlansAndNotes!$E$6:$E$4005,ROW(B2374)-ROW($C$3)))=0,"",INDEX(PlansAndNotes!$E$6:$E$4005,ROW(B2374)-ROW($C$3))),"")</f>
        <v/>
      </c>
      <c r="Q2374" s="363" t="str">
        <f>IFERROR(IF(LEN(INDEX(PlansAndNotes!$G$6:$G$4005,ROW(B2374)-ROW($C$3)))=0,"",INDEX(PlansAndNotes!$G$6:$G$4005,ROW(B2374)-ROW($C$3))),"")</f>
        <v/>
      </c>
      <c r="R2374" s="361" t="str">
        <f>IFERROR(IF(LEN(D2374)&gt;0,IF(LEN(INDEX(AdressBook!$C$6:$C$25,MATCH(D2374,AdressBook!$B$6:$B$25,0),1))=0,"",INDEX(AdressBook!$C$6:$C$25,MATCH(D2374,AdressBook!$B$6:$B$25,0),1)),""),"")</f>
        <v/>
      </c>
      <c r="S2374" s="165">
        <f>IF(LEN(C2374)&gt;0,IFERROR(IF(MATCH(C2374,C2375:$C$4004,0)&gt;0,-1,ROW(S2374)-ROW($S$3)),ROW(S2374)-ROW($S$3)),-1)</f>
        <v>-1</v>
      </c>
      <c r="T2374" s="165">
        <f t="shared" si="264"/>
        <v>0</v>
      </c>
      <c r="U2374" s="165" t="str">
        <f t="shared" si="265"/>
        <v/>
      </c>
      <c r="V2374" s="165" t="str">
        <f>IFERROR(IF(OR(C2374="",S2374&lt;0),"",IF(SUBTOTAL(3,C2374:C2374)=0,-1,SUBTOTAL(3,$C$4:C2374))),"")</f>
        <v/>
      </c>
      <c r="W2374" s="156" t="str">
        <f t="array" ref="W2374">IF(LEN(C2374)&gt;0,IFERROR(IF(MATCH(C2374,$C$3:$C2373,0)&gt;0,N2374-INDEX($N$3:N2373,SUMPRODUCT(MAX(ROW($C$3:$C2373)*(C2374=$C$3:$C2373)))-2,1),""),""),"")</f>
        <v/>
      </c>
      <c r="X2374" s="156">
        <f t="shared" ca="1" si="266"/>
        <v>1</v>
      </c>
      <c r="Y2374" s="156">
        <f t="shared" ca="1" si="267"/>
        <v>1</v>
      </c>
    </row>
    <row r="2375" spans="2:25" hidden="1" x14ac:dyDescent="0.25">
      <c r="B2375" s="390" t="str">
        <f>IFERROR(IF(LEN(INDEX(PlansAndNotes!$B$6:$B$2005,ROW(A2375)-ROW($B$3)))=0,"",INDEX(PlansAndNotes!$B$6:$B$2005,ROW(A2375)-ROW($B$3))),"")</f>
        <v/>
      </c>
      <c r="C2375" s="387" t="str">
        <f t="shared" si="262"/>
        <v/>
      </c>
      <c r="D2375" s="361" t="str">
        <f>IFERROR(IF(LEN(C2375)&gt;0,IF(LEN(INDEX(TasksList!$C$6:$C$25,MATCH(C2375,TasksList!$B$6:$B$25,0),1))=0,"",INDEX(TasksList!$C$6:$C$25,MATCH(C2375,TasksList!$B$6:$B$25,0),1)),""),"")</f>
        <v/>
      </c>
      <c r="E2375" s="361" t="str">
        <f>IFERROR(IF(LEN(C2375)&gt;0,IF(LEN(INDEX(TasksList!$F$6:$F$25,MATCH(C2375,TasksList!$B$6:$B$25,0),1))=0,"not set!",INDEX(TasksList!$F$6:$F$25,MATCH(C2375,TasksList!$B$6:$B$25,0),1)),""),"")</f>
        <v/>
      </c>
      <c r="F2375" s="360" t="str">
        <f>IFERROR(IF(LEN(D2375)&gt;0,IF(LEN(INDEX(AdressBook!$D$6:$D$25,MATCH(D2375,AdressBook!$B$6:$B$25,0),1))=0,"",INDEX(AdressBook!$D$6:$D$25,MATCH(D2375,AdressBook!$B$6:$B$25,0),1)),""),"")</f>
        <v/>
      </c>
      <c r="G2375" s="361" t="str">
        <f>IFERROR(IF(LEN(INDEX(PlansAndNotes!$F$6:$F$4005,ROW(B2375)-ROW($C$3)))=0,"",INDEX(PlansAndNotes!$F$6:$F$4005,ROW(B2375)-ROW($C$3))),"")</f>
        <v/>
      </c>
      <c r="H2375" s="361" t="str">
        <f>IFERROR(IF(LEN(C2375)&gt;0,IF(LEN(INDEX(TasksList!$G$6:$G$25,MATCH(C2375,TasksList!$B$6:$B$25,0),1))=0,"",INDEX(TasksList!$G$6:$G$25,MATCH(C2375,TasksList!$B$6:$B$25,0),1)),""),"")</f>
        <v/>
      </c>
      <c r="N2375" s="362" t="str">
        <f>IFERROR(IF(LEN(INDEX(PlansAndNotes!$D$6:$D$4005,ROW(B2375)-ROW($C$3)))=0,"",INDEX(PlansAndNotes!$D$6:$D$4005,ROW(B2375)-ROW($C$3))),"")</f>
        <v/>
      </c>
      <c r="O2375" s="165" t="str">
        <f t="shared" si="263"/>
        <v/>
      </c>
      <c r="P2375" s="363" t="str">
        <f>IFERROR(IF(LEN(INDEX(PlansAndNotes!$E$6:$E$4005,ROW(B2375)-ROW($C$3)))=0,"",INDEX(PlansAndNotes!$E$6:$E$4005,ROW(B2375)-ROW($C$3))),"")</f>
        <v/>
      </c>
      <c r="Q2375" s="363" t="str">
        <f>IFERROR(IF(LEN(INDEX(PlansAndNotes!$G$6:$G$4005,ROW(B2375)-ROW($C$3)))=0,"",INDEX(PlansAndNotes!$G$6:$G$4005,ROW(B2375)-ROW($C$3))),"")</f>
        <v/>
      </c>
      <c r="R2375" s="361" t="str">
        <f>IFERROR(IF(LEN(D2375)&gt;0,IF(LEN(INDEX(AdressBook!$C$6:$C$25,MATCH(D2375,AdressBook!$B$6:$B$25,0),1))=0,"",INDEX(AdressBook!$C$6:$C$25,MATCH(D2375,AdressBook!$B$6:$B$25,0),1)),""),"")</f>
        <v/>
      </c>
      <c r="S2375" s="165">
        <f>IF(LEN(C2375)&gt;0,IFERROR(IF(MATCH(C2375,C2376:$C$4004,0)&gt;0,-1,ROW(S2375)-ROW($S$3)),ROW(S2375)-ROW($S$3)),-1)</f>
        <v>-1</v>
      </c>
      <c r="T2375" s="165">
        <f t="shared" si="264"/>
        <v>0</v>
      </c>
      <c r="U2375" s="165" t="str">
        <f t="shared" si="265"/>
        <v/>
      </c>
      <c r="V2375" s="165" t="str">
        <f>IFERROR(IF(OR(C2375="",S2375&lt;0),"",IF(SUBTOTAL(3,C2375:C2375)=0,-1,SUBTOTAL(3,$C$4:C2375))),"")</f>
        <v/>
      </c>
      <c r="W2375" s="156" t="str">
        <f t="array" ref="W2375">IF(LEN(C2375)&gt;0,IFERROR(IF(MATCH(C2375,$C$3:$C2374,0)&gt;0,N2375-INDEX($N$3:N2374,SUMPRODUCT(MAX(ROW($C$3:$C2374)*(C2375=$C$3:$C2374)))-2,1),""),""),"")</f>
        <v/>
      </c>
      <c r="X2375" s="156">
        <f t="shared" ca="1" si="266"/>
        <v>1</v>
      </c>
      <c r="Y2375" s="156">
        <f t="shared" ca="1" si="267"/>
        <v>1</v>
      </c>
    </row>
    <row r="2376" spans="2:25" hidden="1" x14ac:dyDescent="0.25">
      <c r="B2376" s="390" t="str">
        <f>IFERROR(IF(LEN(INDEX(PlansAndNotes!$B$6:$B$2005,ROW(A2376)-ROW($B$3)))=0,"",INDEX(PlansAndNotes!$B$6:$B$2005,ROW(A2376)-ROW($B$3))),"")</f>
        <v/>
      </c>
      <c r="C2376" s="387" t="str">
        <f t="shared" si="262"/>
        <v/>
      </c>
      <c r="D2376" s="361" t="str">
        <f>IFERROR(IF(LEN(C2376)&gt;0,IF(LEN(INDEX(TasksList!$C$6:$C$25,MATCH(C2376,TasksList!$B$6:$B$25,0),1))=0,"",INDEX(TasksList!$C$6:$C$25,MATCH(C2376,TasksList!$B$6:$B$25,0),1)),""),"")</f>
        <v/>
      </c>
      <c r="E2376" s="361" t="str">
        <f>IFERROR(IF(LEN(C2376)&gt;0,IF(LEN(INDEX(TasksList!$F$6:$F$25,MATCH(C2376,TasksList!$B$6:$B$25,0),1))=0,"not set!",INDEX(TasksList!$F$6:$F$25,MATCH(C2376,TasksList!$B$6:$B$25,0),1)),""),"")</f>
        <v/>
      </c>
      <c r="F2376" s="360" t="str">
        <f>IFERROR(IF(LEN(D2376)&gt;0,IF(LEN(INDEX(AdressBook!$D$6:$D$25,MATCH(D2376,AdressBook!$B$6:$B$25,0),1))=0,"",INDEX(AdressBook!$D$6:$D$25,MATCH(D2376,AdressBook!$B$6:$B$25,0),1)),""),"")</f>
        <v/>
      </c>
      <c r="G2376" s="361" t="str">
        <f>IFERROR(IF(LEN(INDEX(PlansAndNotes!$F$6:$F$4005,ROW(B2376)-ROW($C$3)))=0,"",INDEX(PlansAndNotes!$F$6:$F$4005,ROW(B2376)-ROW($C$3))),"")</f>
        <v/>
      </c>
      <c r="H2376" s="361" t="str">
        <f>IFERROR(IF(LEN(C2376)&gt;0,IF(LEN(INDEX(TasksList!$G$6:$G$25,MATCH(C2376,TasksList!$B$6:$B$25,0),1))=0,"",INDEX(TasksList!$G$6:$G$25,MATCH(C2376,TasksList!$B$6:$B$25,0),1)),""),"")</f>
        <v/>
      </c>
      <c r="N2376" s="362" t="str">
        <f>IFERROR(IF(LEN(INDEX(PlansAndNotes!$D$6:$D$4005,ROW(B2376)-ROW($C$3)))=0,"",INDEX(PlansAndNotes!$D$6:$D$4005,ROW(B2376)-ROW($C$3))),"")</f>
        <v/>
      </c>
      <c r="O2376" s="165" t="str">
        <f t="shared" si="263"/>
        <v/>
      </c>
      <c r="P2376" s="363" t="str">
        <f>IFERROR(IF(LEN(INDEX(PlansAndNotes!$E$6:$E$4005,ROW(B2376)-ROW($C$3)))=0,"",INDEX(PlansAndNotes!$E$6:$E$4005,ROW(B2376)-ROW($C$3))),"")</f>
        <v/>
      </c>
      <c r="Q2376" s="363" t="str">
        <f>IFERROR(IF(LEN(INDEX(PlansAndNotes!$G$6:$G$4005,ROW(B2376)-ROW($C$3)))=0,"",INDEX(PlansAndNotes!$G$6:$G$4005,ROW(B2376)-ROW($C$3))),"")</f>
        <v/>
      </c>
      <c r="R2376" s="361" t="str">
        <f>IFERROR(IF(LEN(D2376)&gt;0,IF(LEN(INDEX(AdressBook!$C$6:$C$25,MATCH(D2376,AdressBook!$B$6:$B$25,0),1))=0,"",INDEX(AdressBook!$C$6:$C$25,MATCH(D2376,AdressBook!$B$6:$B$25,0),1)),""),"")</f>
        <v/>
      </c>
      <c r="S2376" s="165">
        <f>IF(LEN(C2376)&gt;0,IFERROR(IF(MATCH(C2376,C2377:$C$4004,0)&gt;0,-1,ROW(S2376)-ROW($S$3)),ROW(S2376)-ROW($S$3)),-1)</f>
        <v>-1</v>
      </c>
      <c r="T2376" s="165">
        <f t="shared" si="264"/>
        <v>0</v>
      </c>
      <c r="U2376" s="165" t="str">
        <f t="shared" si="265"/>
        <v/>
      </c>
      <c r="V2376" s="165" t="str">
        <f>IFERROR(IF(OR(C2376="",S2376&lt;0),"",IF(SUBTOTAL(3,C2376:C2376)=0,-1,SUBTOTAL(3,$C$4:C2376))),"")</f>
        <v/>
      </c>
      <c r="W2376" s="156" t="str">
        <f t="array" ref="W2376">IF(LEN(C2376)&gt;0,IFERROR(IF(MATCH(C2376,$C$3:$C2375,0)&gt;0,N2376-INDEX($N$3:N2375,SUMPRODUCT(MAX(ROW($C$3:$C2375)*(C2376=$C$3:$C2375)))-2,1),""),""),"")</f>
        <v/>
      </c>
      <c r="X2376" s="156">
        <f t="shared" ca="1" si="266"/>
        <v>1</v>
      </c>
      <c r="Y2376" s="156">
        <f t="shared" ca="1" si="267"/>
        <v>1</v>
      </c>
    </row>
    <row r="2377" spans="2:25" hidden="1" x14ac:dyDescent="0.25">
      <c r="B2377" s="390" t="str">
        <f>IFERROR(IF(LEN(INDEX(PlansAndNotes!$B$6:$B$2005,ROW(A2377)-ROW($B$3)))=0,"",INDEX(PlansAndNotes!$B$6:$B$2005,ROW(A2377)-ROW($B$3))),"")</f>
        <v/>
      </c>
      <c r="C2377" s="387" t="str">
        <f t="shared" si="262"/>
        <v/>
      </c>
      <c r="D2377" s="361" t="str">
        <f>IFERROR(IF(LEN(C2377)&gt;0,IF(LEN(INDEX(TasksList!$C$6:$C$25,MATCH(C2377,TasksList!$B$6:$B$25,0),1))=0,"",INDEX(TasksList!$C$6:$C$25,MATCH(C2377,TasksList!$B$6:$B$25,0),1)),""),"")</f>
        <v/>
      </c>
      <c r="E2377" s="361" t="str">
        <f>IFERROR(IF(LEN(C2377)&gt;0,IF(LEN(INDEX(TasksList!$F$6:$F$25,MATCH(C2377,TasksList!$B$6:$B$25,0),1))=0,"not set!",INDEX(TasksList!$F$6:$F$25,MATCH(C2377,TasksList!$B$6:$B$25,0),1)),""),"")</f>
        <v/>
      </c>
      <c r="F2377" s="360" t="str">
        <f>IFERROR(IF(LEN(D2377)&gt;0,IF(LEN(INDEX(AdressBook!$D$6:$D$25,MATCH(D2377,AdressBook!$B$6:$B$25,0),1))=0,"",INDEX(AdressBook!$D$6:$D$25,MATCH(D2377,AdressBook!$B$6:$B$25,0),1)),""),"")</f>
        <v/>
      </c>
      <c r="G2377" s="361" t="str">
        <f>IFERROR(IF(LEN(INDEX(PlansAndNotes!$F$6:$F$4005,ROW(B2377)-ROW($C$3)))=0,"",INDEX(PlansAndNotes!$F$6:$F$4005,ROW(B2377)-ROW($C$3))),"")</f>
        <v/>
      </c>
      <c r="H2377" s="361" t="str">
        <f>IFERROR(IF(LEN(C2377)&gt;0,IF(LEN(INDEX(TasksList!$G$6:$G$25,MATCH(C2377,TasksList!$B$6:$B$25,0),1))=0,"",INDEX(TasksList!$G$6:$G$25,MATCH(C2377,TasksList!$B$6:$B$25,0),1)),""),"")</f>
        <v/>
      </c>
      <c r="N2377" s="362" t="str">
        <f>IFERROR(IF(LEN(INDEX(PlansAndNotes!$D$6:$D$4005,ROW(B2377)-ROW($C$3)))=0,"",INDEX(PlansAndNotes!$D$6:$D$4005,ROW(B2377)-ROW($C$3))),"")</f>
        <v/>
      </c>
      <c r="O2377" s="165" t="str">
        <f t="shared" si="263"/>
        <v/>
      </c>
      <c r="P2377" s="363" t="str">
        <f>IFERROR(IF(LEN(INDEX(PlansAndNotes!$E$6:$E$4005,ROW(B2377)-ROW($C$3)))=0,"",INDEX(PlansAndNotes!$E$6:$E$4005,ROW(B2377)-ROW($C$3))),"")</f>
        <v/>
      </c>
      <c r="Q2377" s="363" t="str">
        <f>IFERROR(IF(LEN(INDEX(PlansAndNotes!$G$6:$G$4005,ROW(B2377)-ROW($C$3)))=0,"",INDEX(PlansAndNotes!$G$6:$G$4005,ROW(B2377)-ROW($C$3))),"")</f>
        <v/>
      </c>
      <c r="R2377" s="361" t="str">
        <f>IFERROR(IF(LEN(D2377)&gt;0,IF(LEN(INDEX(AdressBook!$C$6:$C$25,MATCH(D2377,AdressBook!$B$6:$B$25,0),1))=0,"",INDEX(AdressBook!$C$6:$C$25,MATCH(D2377,AdressBook!$B$6:$B$25,0),1)),""),"")</f>
        <v/>
      </c>
      <c r="S2377" s="165">
        <f>IF(LEN(C2377)&gt;0,IFERROR(IF(MATCH(C2377,C2378:$C$4004,0)&gt;0,-1,ROW(S2377)-ROW($S$3)),ROW(S2377)-ROW($S$3)),-1)</f>
        <v>-1</v>
      </c>
      <c r="T2377" s="165">
        <f t="shared" si="264"/>
        <v>0</v>
      </c>
      <c r="U2377" s="165" t="str">
        <f t="shared" si="265"/>
        <v/>
      </c>
      <c r="V2377" s="165" t="str">
        <f>IFERROR(IF(OR(C2377="",S2377&lt;0),"",IF(SUBTOTAL(3,C2377:C2377)=0,-1,SUBTOTAL(3,$C$4:C2377))),"")</f>
        <v/>
      </c>
      <c r="W2377" s="156" t="str">
        <f t="array" ref="W2377">IF(LEN(C2377)&gt;0,IFERROR(IF(MATCH(C2377,$C$3:$C2376,0)&gt;0,N2377-INDEX($N$3:N2376,SUMPRODUCT(MAX(ROW($C$3:$C2376)*(C2377=$C$3:$C2376)))-2,1),""),""),"")</f>
        <v/>
      </c>
      <c r="X2377" s="156">
        <f t="shared" ca="1" si="266"/>
        <v>1</v>
      </c>
      <c r="Y2377" s="156">
        <f t="shared" ca="1" si="267"/>
        <v>1</v>
      </c>
    </row>
    <row r="2378" spans="2:25" hidden="1" x14ac:dyDescent="0.25">
      <c r="B2378" s="390" t="str">
        <f>IFERROR(IF(LEN(INDEX(PlansAndNotes!$B$6:$B$2005,ROW(A2378)-ROW($B$3)))=0,"",INDEX(PlansAndNotes!$B$6:$B$2005,ROW(A2378)-ROW($B$3))),"")</f>
        <v/>
      </c>
      <c r="C2378" s="387" t="str">
        <f t="shared" si="262"/>
        <v/>
      </c>
      <c r="D2378" s="361" t="str">
        <f>IFERROR(IF(LEN(C2378)&gt;0,IF(LEN(INDEX(TasksList!$C$6:$C$25,MATCH(C2378,TasksList!$B$6:$B$25,0),1))=0,"",INDEX(TasksList!$C$6:$C$25,MATCH(C2378,TasksList!$B$6:$B$25,0),1)),""),"")</f>
        <v/>
      </c>
      <c r="E2378" s="361" t="str">
        <f>IFERROR(IF(LEN(C2378)&gt;0,IF(LEN(INDEX(TasksList!$F$6:$F$25,MATCH(C2378,TasksList!$B$6:$B$25,0),1))=0,"not set!",INDEX(TasksList!$F$6:$F$25,MATCH(C2378,TasksList!$B$6:$B$25,0),1)),""),"")</f>
        <v/>
      </c>
      <c r="F2378" s="360" t="str">
        <f>IFERROR(IF(LEN(D2378)&gt;0,IF(LEN(INDEX(AdressBook!$D$6:$D$25,MATCH(D2378,AdressBook!$B$6:$B$25,0),1))=0,"",INDEX(AdressBook!$D$6:$D$25,MATCH(D2378,AdressBook!$B$6:$B$25,0),1)),""),"")</f>
        <v/>
      </c>
      <c r="G2378" s="361" t="str">
        <f>IFERROR(IF(LEN(INDEX(PlansAndNotes!$F$6:$F$4005,ROW(B2378)-ROW($C$3)))=0,"",INDEX(PlansAndNotes!$F$6:$F$4005,ROW(B2378)-ROW($C$3))),"")</f>
        <v/>
      </c>
      <c r="H2378" s="361" t="str">
        <f>IFERROR(IF(LEN(C2378)&gt;0,IF(LEN(INDEX(TasksList!$G$6:$G$25,MATCH(C2378,TasksList!$B$6:$B$25,0),1))=0,"",INDEX(TasksList!$G$6:$G$25,MATCH(C2378,TasksList!$B$6:$B$25,0),1)),""),"")</f>
        <v/>
      </c>
      <c r="N2378" s="362" t="str">
        <f>IFERROR(IF(LEN(INDEX(PlansAndNotes!$D$6:$D$4005,ROW(B2378)-ROW($C$3)))=0,"",INDEX(PlansAndNotes!$D$6:$D$4005,ROW(B2378)-ROW($C$3))),"")</f>
        <v/>
      </c>
      <c r="O2378" s="165" t="str">
        <f t="shared" si="263"/>
        <v/>
      </c>
      <c r="P2378" s="363" t="str">
        <f>IFERROR(IF(LEN(INDEX(PlansAndNotes!$E$6:$E$4005,ROW(B2378)-ROW($C$3)))=0,"",INDEX(PlansAndNotes!$E$6:$E$4005,ROW(B2378)-ROW($C$3))),"")</f>
        <v/>
      </c>
      <c r="Q2378" s="363" t="str">
        <f>IFERROR(IF(LEN(INDEX(PlansAndNotes!$G$6:$G$4005,ROW(B2378)-ROW($C$3)))=0,"",INDEX(PlansAndNotes!$G$6:$G$4005,ROW(B2378)-ROW($C$3))),"")</f>
        <v/>
      </c>
      <c r="R2378" s="361" t="str">
        <f>IFERROR(IF(LEN(D2378)&gt;0,IF(LEN(INDEX(AdressBook!$C$6:$C$25,MATCH(D2378,AdressBook!$B$6:$B$25,0),1))=0,"",INDEX(AdressBook!$C$6:$C$25,MATCH(D2378,AdressBook!$B$6:$B$25,0),1)),""),"")</f>
        <v/>
      </c>
      <c r="S2378" s="165">
        <f>IF(LEN(C2378)&gt;0,IFERROR(IF(MATCH(C2378,C2379:$C$4004,0)&gt;0,-1,ROW(S2378)-ROW($S$3)),ROW(S2378)-ROW($S$3)),-1)</f>
        <v>-1</v>
      </c>
      <c r="T2378" s="165">
        <f t="shared" si="264"/>
        <v>0</v>
      </c>
      <c r="U2378" s="165" t="str">
        <f t="shared" si="265"/>
        <v/>
      </c>
      <c r="V2378" s="165" t="str">
        <f>IFERROR(IF(OR(C2378="",S2378&lt;0),"",IF(SUBTOTAL(3,C2378:C2378)=0,-1,SUBTOTAL(3,$C$4:C2378))),"")</f>
        <v/>
      </c>
      <c r="W2378" s="156" t="str">
        <f t="array" ref="W2378">IF(LEN(C2378)&gt;0,IFERROR(IF(MATCH(C2378,$C$3:$C2377,0)&gt;0,N2378-INDEX($N$3:N2377,SUMPRODUCT(MAX(ROW($C$3:$C2377)*(C2378=$C$3:$C2377)))-2,1),""),""),"")</f>
        <v/>
      </c>
      <c r="X2378" s="156">
        <f t="shared" ca="1" si="266"/>
        <v>1</v>
      </c>
      <c r="Y2378" s="156">
        <f t="shared" ca="1" si="267"/>
        <v>1</v>
      </c>
    </row>
    <row r="2379" spans="2:25" hidden="1" x14ac:dyDescent="0.25">
      <c r="B2379" s="390" t="str">
        <f>IFERROR(IF(LEN(INDEX(PlansAndNotes!$B$6:$B$2005,ROW(A2379)-ROW($B$3)))=0,"",INDEX(PlansAndNotes!$B$6:$B$2005,ROW(A2379)-ROW($B$3))),"")</f>
        <v/>
      </c>
      <c r="C2379" s="387" t="str">
        <f t="shared" si="262"/>
        <v/>
      </c>
      <c r="D2379" s="361" t="str">
        <f>IFERROR(IF(LEN(C2379)&gt;0,IF(LEN(INDEX(TasksList!$C$6:$C$25,MATCH(C2379,TasksList!$B$6:$B$25,0),1))=0,"",INDEX(TasksList!$C$6:$C$25,MATCH(C2379,TasksList!$B$6:$B$25,0),1)),""),"")</f>
        <v/>
      </c>
      <c r="E2379" s="361" t="str">
        <f>IFERROR(IF(LEN(C2379)&gt;0,IF(LEN(INDEX(TasksList!$F$6:$F$25,MATCH(C2379,TasksList!$B$6:$B$25,0),1))=0,"not set!",INDEX(TasksList!$F$6:$F$25,MATCH(C2379,TasksList!$B$6:$B$25,0),1)),""),"")</f>
        <v/>
      </c>
      <c r="F2379" s="360" t="str">
        <f>IFERROR(IF(LEN(D2379)&gt;0,IF(LEN(INDEX(AdressBook!$D$6:$D$25,MATCH(D2379,AdressBook!$B$6:$B$25,0),1))=0,"",INDEX(AdressBook!$D$6:$D$25,MATCH(D2379,AdressBook!$B$6:$B$25,0),1)),""),"")</f>
        <v/>
      </c>
      <c r="G2379" s="361" t="str">
        <f>IFERROR(IF(LEN(INDEX(PlansAndNotes!$F$6:$F$4005,ROW(B2379)-ROW($C$3)))=0,"",INDEX(PlansAndNotes!$F$6:$F$4005,ROW(B2379)-ROW($C$3))),"")</f>
        <v/>
      </c>
      <c r="H2379" s="361" t="str">
        <f>IFERROR(IF(LEN(C2379)&gt;0,IF(LEN(INDEX(TasksList!$G$6:$G$25,MATCH(C2379,TasksList!$B$6:$B$25,0),1))=0,"",INDEX(TasksList!$G$6:$G$25,MATCH(C2379,TasksList!$B$6:$B$25,0),1)),""),"")</f>
        <v/>
      </c>
      <c r="N2379" s="362" t="str">
        <f>IFERROR(IF(LEN(INDEX(PlansAndNotes!$D$6:$D$4005,ROW(B2379)-ROW($C$3)))=0,"",INDEX(PlansAndNotes!$D$6:$D$4005,ROW(B2379)-ROW($C$3))),"")</f>
        <v/>
      </c>
      <c r="O2379" s="165" t="str">
        <f t="shared" si="263"/>
        <v/>
      </c>
      <c r="P2379" s="363" t="str">
        <f>IFERROR(IF(LEN(INDEX(PlansAndNotes!$E$6:$E$4005,ROW(B2379)-ROW($C$3)))=0,"",INDEX(PlansAndNotes!$E$6:$E$4005,ROW(B2379)-ROW($C$3))),"")</f>
        <v/>
      </c>
      <c r="Q2379" s="363" t="str">
        <f>IFERROR(IF(LEN(INDEX(PlansAndNotes!$G$6:$G$4005,ROW(B2379)-ROW($C$3)))=0,"",INDEX(PlansAndNotes!$G$6:$G$4005,ROW(B2379)-ROW($C$3))),"")</f>
        <v/>
      </c>
      <c r="R2379" s="361" t="str">
        <f>IFERROR(IF(LEN(D2379)&gt;0,IF(LEN(INDEX(AdressBook!$C$6:$C$25,MATCH(D2379,AdressBook!$B$6:$B$25,0),1))=0,"",INDEX(AdressBook!$C$6:$C$25,MATCH(D2379,AdressBook!$B$6:$B$25,0),1)),""),"")</f>
        <v/>
      </c>
      <c r="S2379" s="165">
        <f>IF(LEN(C2379)&gt;0,IFERROR(IF(MATCH(C2379,C2380:$C$4004,0)&gt;0,-1,ROW(S2379)-ROW($S$3)),ROW(S2379)-ROW($S$3)),-1)</f>
        <v>-1</v>
      </c>
      <c r="T2379" s="165">
        <f t="shared" si="264"/>
        <v>0</v>
      </c>
      <c r="U2379" s="165" t="str">
        <f t="shared" si="265"/>
        <v/>
      </c>
      <c r="V2379" s="165" t="str">
        <f>IFERROR(IF(OR(C2379="",S2379&lt;0),"",IF(SUBTOTAL(3,C2379:C2379)=0,-1,SUBTOTAL(3,$C$4:C2379))),"")</f>
        <v/>
      </c>
      <c r="W2379" s="156" t="str">
        <f t="array" ref="W2379">IF(LEN(C2379)&gt;0,IFERROR(IF(MATCH(C2379,$C$3:$C2378,0)&gt;0,N2379-INDEX($N$3:N2378,SUMPRODUCT(MAX(ROW($C$3:$C2378)*(C2379=$C$3:$C2378)))-2,1),""),""),"")</f>
        <v/>
      </c>
      <c r="X2379" s="156">
        <f t="shared" ca="1" si="266"/>
        <v>1</v>
      </c>
      <c r="Y2379" s="156">
        <f t="shared" ca="1" si="267"/>
        <v>1</v>
      </c>
    </row>
    <row r="2380" spans="2:25" hidden="1" x14ac:dyDescent="0.25">
      <c r="B2380" s="390" t="str">
        <f>IFERROR(IF(LEN(INDEX(PlansAndNotes!$B$6:$B$2005,ROW(A2380)-ROW($B$3)))=0,"",INDEX(PlansAndNotes!$B$6:$B$2005,ROW(A2380)-ROW($B$3))),"")</f>
        <v/>
      </c>
      <c r="C2380" s="387" t="str">
        <f t="shared" si="262"/>
        <v/>
      </c>
      <c r="D2380" s="361" t="str">
        <f>IFERROR(IF(LEN(C2380)&gt;0,IF(LEN(INDEX(TasksList!$C$6:$C$25,MATCH(C2380,TasksList!$B$6:$B$25,0),1))=0,"",INDEX(TasksList!$C$6:$C$25,MATCH(C2380,TasksList!$B$6:$B$25,0),1)),""),"")</f>
        <v/>
      </c>
      <c r="E2380" s="361" t="str">
        <f>IFERROR(IF(LEN(C2380)&gt;0,IF(LEN(INDEX(TasksList!$F$6:$F$25,MATCH(C2380,TasksList!$B$6:$B$25,0),1))=0,"not set!",INDEX(TasksList!$F$6:$F$25,MATCH(C2380,TasksList!$B$6:$B$25,0),1)),""),"")</f>
        <v/>
      </c>
      <c r="F2380" s="360" t="str">
        <f>IFERROR(IF(LEN(D2380)&gt;0,IF(LEN(INDEX(AdressBook!$D$6:$D$25,MATCH(D2380,AdressBook!$B$6:$B$25,0),1))=0,"",INDEX(AdressBook!$D$6:$D$25,MATCH(D2380,AdressBook!$B$6:$B$25,0),1)),""),"")</f>
        <v/>
      </c>
      <c r="G2380" s="361" t="str">
        <f>IFERROR(IF(LEN(INDEX(PlansAndNotes!$F$6:$F$4005,ROW(B2380)-ROW($C$3)))=0,"",INDEX(PlansAndNotes!$F$6:$F$4005,ROW(B2380)-ROW($C$3))),"")</f>
        <v/>
      </c>
      <c r="H2380" s="361" t="str">
        <f>IFERROR(IF(LEN(C2380)&gt;0,IF(LEN(INDEX(TasksList!$G$6:$G$25,MATCH(C2380,TasksList!$B$6:$B$25,0),1))=0,"",INDEX(TasksList!$G$6:$G$25,MATCH(C2380,TasksList!$B$6:$B$25,0),1)),""),"")</f>
        <v/>
      </c>
      <c r="N2380" s="362" t="str">
        <f>IFERROR(IF(LEN(INDEX(PlansAndNotes!$D$6:$D$4005,ROW(B2380)-ROW($C$3)))=0,"",INDEX(PlansAndNotes!$D$6:$D$4005,ROW(B2380)-ROW($C$3))),"")</f>
        <v/>
      </c>
      <c r="O2380" s="165" t="str">
        <f t="shared" si="263"/>
        <v/>
      </c>
      <c r="P2380" s="363" t="str">
        <f>IFERROR(IF(LEN(INDEX(PlansAndNotes!$E$6:$E$4005,ROW(B2380)-ROW($C$3)))=0,"",INDEX(PlansAndNotes!$E$6:$E$4005,ROW(B2380)-ROW($C$3))),"")</f>
        <v/>
      </c>
      <c r="Q2380" s="363" t="str">
        <f>IFERROR(IF(LEN(INDEX(PlansAndNotes!$G$6:$G$4005,ROW(B2380)-ROW($C$3)))=0,"",INDEX(PlansAndNotes!$G$6:$G$4005,ROW(B2380)-ROW($C$3))),"")</f>
        <v/>
      </c>
      <c r="R2380" s="361" t="str">
        <f>IFERROR(IF(LEN(D2380)&gt;0,IF(LEN(INDEX(AdressBook!$C$6:$C$25,MATCH(D2380,AdressBook!$B$6:$B$25,0),1))=0,"",INDEX(AdressBook!$C$6:$C$25,MATCH(D2380,AdressBook!$B$6:$B$25,0),1)),""),"")</f>
        <v/>
      </c>
      <c r="S2380" s="165">
        <f>IF(LEN(C2380)&gt;0,IFERROR(IF(MATCH(C2380,C2381:$C$4004,0)&gt;0,-1,ROW(S2380)-ROW($S$3)),ROW(S2380)-ROW($S$3)),-1)</f>
        <v>-1</v>
      </c>
      <c r="T2380" s="165">
        <f t="shared" si="264"/>
        <v>0</v>
      </c>
      <c r="U2380" s="165" t="str">
        <f t="shared" si="265"/>
        <v/>
      </c>
      <c r="V2380" s="165" t="str">
        <f>IFERROR(IF(OR(C2380="",S2380&lt;0),"",IF(SUBTOTAL(3,C2380:C2380)=0,-1,SUBTOTAL(3,$C$4:C2380))),"")</f>
        <v/>
      </c>
      <c r="W2380" s="156" t="str">
        <f t="array" ref="W2380">IF(LEN(C2380)&gt;0,IFERROR(IF(MATCH(C2380,$C$3:$C2379,0)&gt;0,N2380-INDEX($N$3:N2379,SUMPRODUCT(MAX(ROW($C$3:$C2379)*(C2380=$C$3:$C2379)))-2,1),""),""),"")</f>
        <v/>
      </c>
      <c r="X2380" s="156">
        <f t="shared" ca="1" si="266"/>
        <v>1</v>
      </c>
      <c r="Y2380" s="156">
        <f t="shared" ca="1" si="267"/>
        <v>1</v>
      </c>
    </row>
    <row r="2381" spans="2:25" hidden="1" x14ac:dyDescent="0.25">
      <c r="B2381" s="390" t="str">
        <f>IFERROR(IF(LEN(INDEX(PlansAndNotes!$B$6:$B$2005,ROW(A2381)-ROW($B$3)))=0,"",INDEX(PlansAndNotes!$B$6:$B$2005,ROW(A2381)-ROW($B$3))),"")</f>
        <v/>
      </c>
      <c r="C2381" s="387" t="str">
        <f t="shared" si="262"/>
        <v/>
      </c>
      <c r="D2381" s="361" t="str">
        <f>IFERROR(IF(LEN(C2381)&gt;0,IF(LEN(INDEX(TasksList!$C$6:$C$25,MATCH(C2381,TasksList!$B$6:$B$25,0),1))=0,"",INDEX(TasksList!$C$6:$C$25,MATCH(C2381,TasksList!$B$6:$B$25,0),1)),""),"")</f>
        <v/>
      </c>
      <c r="E2381" s="361" t="str">
        <f>IFERROR(IF(LEN(C2381)&gt;0,IF(LEN(INDEX(TasksList!$F$6:$F$25,MATCH(C2381,TasksList!$B$6:$B$25,0),1))=0,"not set!",INDEX(TasksList!$F$6:$F$25,MATCH(C2381,TasksList!$B$6:$B$25,0),1)),""),"")</f>
        <v/>
      </c>
      <c r="F2381" s="360" t="str">
        <f>IFERROR(IF(LEN(D2381)&gt;0,IF(LEN(INDEX(AdressBook!$D$6:$D$25,MATCH(D2381,AdressBook!$B$6:$B$25,0),1))=0,"",INDEX(AdressBook!$D$6:$D$25,MATCH(D2381,AdressBook!$B$6:$B$25,0),1)),""),"")</f>
        <v/>
      </c>
      <c r="G2381" s="361" t="str">
        <f>IFERROR(IF(LEN(INDEX(PlansAndNotes!$F$6:$F$4005,ROW(B2381)-ROW($C$3)))=0,"",INDEX(PlansAndNotes!$F$6:$F$4005,ROW(B2381)-ROW($C$3))),"")</f>
        <v/>
      </c>
      <c r="H2381" s="361" t="str">
        <f>IFERROR(IF(LEN(C2381)&gt;0,IF(LEN(INDEX(TasksList!$G$6:$G$25,MATCH(C2381,TasksList!$B$6:$B$25,0),1))=0,"",INDEX(TasksList!$G$6:$G$25,MATCH(C2381,TasksList!$B$6:$B$25,0),1)),""),"")</f>
        <v/>
      </c>
      <c r="N2381" s="362" t="str">
        <f>IFERROR(IF(LEN(INDEX(PlansAndNotes!$D$6:$D$4005,ROW(B2381)-ROW($C$3)))=0,"",INDEX(PlansAndNotes!$D$6:$D$4005,ROW(B2381)-ROW($C$3))),"")</f>
        <v/>
      </c>
      <c r="O2381" s="165" t="str">
        <f t="shared" si="263"/>
        <v/>
      </c>
      <c r="P2381" s="363" t="str">
        <f>IFERROR(IF(LEN(INDEX(PlansAndNotes!$E$6:$E$4005,ROW(B2381)-ROW($C$3)))=0,"",INDEX(PlansAndNotes!$E$6:$E$4005,ROW(B2381)-ROW($C$3))),"")</f>
        <v/>
      </c>
      <c r="Q2381" s="363" t="str">
        <f>IFERROR(IF(LEN(INDEX(PlansAndNotes!$G$6:$G$4005,ROW(B2381)-ROW($C$3)))=0,"",INDEX(PlansAndNotes!$G$6:$G$4005,ROW(B2381)-ROW($C$3))),"")</f>
        <v/>
      </c>
      <c r="R2381" s="361" t="str">
        <f>IFERROR(IF(LEN(D2381)&gt;0,IF(LEN(INDEX(AdressBook!$C$6:$C$25,MATCH(D2381,AdressBook!$B$6:$B$25,0),1))=0,"",INDEX(AdressBook!$C$6:$C$25,MATCH(D2381,AdressBook!$B$6:$B$25,0),1)),""),"")</f>
        <v/>
      </c>
      <c r="S2381" s="165">
        <f>IF(LEN(C2381)&gt;0,IFERROR(IF(MATCH(C2381,C2382:$C$4004,0)&gt;0,-1,ROW(S2381)-ROW($S$3)),ROW(S2381)-ROW($S$3)),-1)</f>
        <v>-1</v>
      </c>
      <c r="T2381" s="165">
        <f t="shared" si="264"/>
        <v>0</v>
      </c>
      <c r="U2381" s="165" t="str">
        <f t="shared" si="265"/>
        <v/>
      </c>
      <c r="V2381" s="165" t="str">
        <f>IFERROR(IF(OR(C2381="",S2381&lt;0),"",IF(SUBTOTAL(3,C2381:C2381)=0,-1,SUBTOTAL(3,$C$4:C2381))),"")</f>
        <v/>
      </c>
      <c r="W2381" s="156" t="str">
        <f t="array" ref="W2381">IF(LEN(C2381)&gt;0,IFERROR(IF(MATCH(C2381,$C$3:$C2380,0)&gt;0,N2381-INDEX($N$3:N2380,SUMPRODUCT(MAX(ROW($C$3:$C2380)*(C2381=$C$3:$C2380)))-2,1),""),""),"")</f>
        <v/>
      </c>
      <c r="X2381" s="156">
        <f t="shared" ca="1" si="266"/>
        <v>1</v>
      </c>
      <c r="Y2381" s="156">
        <f t="shared" ca="1" si="267"/>
        <v>1</v>
      </c>
    </row>
    <row r="2382" spans="2:25" hidden="1" x14ac:dyDescent="0.25">
      <c r="B2382" s="390" t="str">
        <f>IFERROR(IF(LEN(INDEX(PlansAndNotes!$B$6:$B$2005,ROW(A2382)-ROW($B$3)))=0,"",INDEX(PlansAndNotes!$B$6:$B$2005,ROW(A2382)-ROW($B$3))),"")</f>
        <v/>
      </c>
      <c r="C2382" s="387" t="str">
        <f t="shared" si="262"/>
        <v/>
      </c>
      <c r="D2382" s="361" t="str">
        <f>IFERROR(IF(LEN(C2382)&gt;0,IF(LEN(INDEX(TasksList!$C$6:$C$25,MATCH(C2382,TasksList!$B$6:$B$25,0),1))=0,"",INDEX(TasksList!$C$6:$C$25,MATCH(C2382,TasksList!$B$6:$B$25,0),1)),""),"")</f>
        <v/>
      </c>
      <c r="E2382" s="361" t="str">
        <f>IFERROR(IF(LEN(C2382)&gt;0,IF(LEN(INDEX(TasksList!$F$6:$F$25,MATCH(C2382,TasksList!$B$6:$B$25,0),1))=0,"not set!",INDEX(TasksList!$F$6:$F$25,MATCH(C2382,TasksList!$B$6:$B$25,0),1)),""),"")</f>
        <v/>
      </c>
      <c r="F2382" s="360" t="str">
        <f>IFERROR(IF(LEN(D2382)&gt;0,IF(LEN(INDEX(AdressBook!$D$6:$D$25,MATCH(D2382,AdressBook!$B$6:$B$25,0),1))=0,"",INDEX(AdressBook!$D$6:$D$25,MATCH(D2382,AdressBook!$B$6:$B$25,0),1)),""),"")</f>
        <v/>
      </c>
      <c r="G2382" s="361" t="str">
        <f>IFERROR(IF(LEN(INDEX(PlansAndNotes!$F$6:$F$4005,ROW(B2382)-ROW($C$3)))=0,"",INDEX(PlansAndNotes!$F$6:$F$4005,ROW(B2382)-ROW($C$3))),"")</f>
        <v/>
      </c>
      <c r="H2382" s="361" t="str">
        <f>IFERROR(IF(LEN(C2382)&gt;0,IF(LEN(INDEX(TasksList!$G$6:$G$25,MATCH(C2382,TasksList!$B$6:$B$25,0),1))=0,"",INDEX(TasksList!$G$6:$G$25,MATCH(C2382,TasksList!$B$6:$B$25,0),1)),""),"")</f>
        <v/>
      </c>
      <c r="N2382" s="362" t="str">
        <f>IFERROR(IF(LEN(INDEX(PlansAndNotes!$D$6:$D$4005,ROW(B2382)-ROW($C$3)))=0,"",INDEX(PlansAndNotes!$D$6:$D$4005,ROW(B2382)-ROW($C$3))),"")</f>
        <v/>
      </c>
      <c r="O2382" s="165" t="str">
        <f t="shared" si="263"/>
        <v/>
      </c>
      <c r="P2382" s="363" t="str">
        <f>IFERROR(IF(LEN(INDEX(PlansAndNotes!$E$6:$E$4005,ROW(B2382)-ROW($C$3)))=0,"",INDEX(PlansAndNotes!$E$6:$E$4005,ROW(B2382)-ROW($C$3))),"")</f>
        <v/>
      </c>
      <c r="Q2382" s="363" t="str">
        <f>IFERROR(IF(LEN(INDEX(PlansAndNotes!$G$6:$G$4005,ROW(B2382)-ROW($C$3)))=0,"",INDEX(PlansAndNotes!$G$6:$G$4005,ROW(B2382)-ROW($C$3))),"")</f>
        <v/>
      </c>
      <c r="R2382" s="361" t="str">
        <f>IFERROR(IF(LEN(D2382)&gt;0,IF(LEN(INDEX(AdressBook!$C$6:$C$25,MATCH(D2382,AdressBook!$B$6:$B$25,0),1))=0,"",INDEX(AdressBook!$C$6:$C$25,MATCH(D2382,AdressBook!$B$6:$B$25,0),1)),""),"")</f>
        <v/>
      </c>
      <c r="S2382" s="165">
        <f>IF(LEN(C2382)&gt;0,IFERROR(IF(MATCH(C2382,C2383:$C$4004,0)&gt;0,-1,ROW(S2382)-ROW($S$3)),ROW(S2382)-ROW($S$3)),-1)</f>
        <v>-1</v>
      </c>
      <c r="T2382" s="165">
        <f t="shared" si="264"/>
        <v>0</v>
      </c>
      <c r="U2382" s="165" t="str">
        <f t="shared" si="265"/>
        <v/>
      </c>
      <c r="V2382" s="165" t="str">
        <f>IFERROR(IF(OR(C2382="",S2382&lt;0),"",IF(SUBTOTAL(3,C2382:C2382)=0,-1,SUBTOTAL(3,$C$4:C2382))),"")</f>
        <v/>
      </c>
      <c r="W2382" s="156" t="str">
        <f t="array" ref="W2382">IF(LEN(C2382)&gt;0,IFERROR(IF(MATCH(C2382,$C$3:$C2381,0)&gt;0,N2382-INDEX($N$3:N2381,SUMPRODUCT(MAX(ROW($C$3:$C2381)*(C2382=$C$3:$C2381)))-2,1),""),""),"")</f>
        <v/>
      </c>
      <c r="X2382" s="156">
        <f t="shared" ca="1" si="266"/>
        <v>1</v>
      </c>
      <c r="Y2382" s="156">
        <f t="shared" ca="1" si="267"/>
        <v>1</v>
      </c>
    </row>
    <row r="2383" spans="2:25" hidden="1" x14ac:dyDescent="0.25">
      <c r="B2383" s="390" t="str">
        <f>IFERROR(IF(LEN(INDEX(PlansAndNotes!$B$6:$B$2005,ROW(A2383)-ROW($B$3)))=0,"",INDEX(PlansAndNotes!$B$6:$B$2005,ROW(A2383)-ROW($B$3))),"")</f>
        <v/>
      </c>
      <c r="C2383" s="387" t="str">
        <f t="shared" si="262"/>
        <v/>
      </c>
      <c r="D2383" s="361" t="str">
        <f>IFERROR(IF(LEN(C2383)&gt;0,IF(LEN(INDEX(TasksList!$C$6:$C$25,MATCH(C2383,TasksList!$B$6:$B$25,0),1))=0,"",INDEX(TasksList!$C$6:$C$25,MATCH(C2383,TasksList!$B$6:$B$25,0),1)),""),"")</f>
        <v/>
      </c>
      <c r="E2383" s="361" t="str">
        <f>IFERROR(IF(LEN(C2383)&gt;0,IF(LEN(INDEX(TasksList!$F$6:$F$25,MATCH(C2383,TasksList!$B$6:$B$25,0),1))=0,"not set!",INDEX(TasksList!$F$6:$F$25,MATCH(C2383,TasksList!$B$6:$B$25,0),1)),""),"")</f>
        <v/>
      </c>
      <c r="F2383" s="360" t="str">
        <f>IFERROR(IF(LEN(D2383)&gt;0,IF(LEN(INDEX(AdressBook!$D$6:$D$25,MATCH(D2383,AdressBook!$B$6:$B$25,0),1))=0,"",INDEX(AdressBook!$D$6:$D$25,MATCH(D2383,AdressBook!$B$6:$B$25,0),1)),""),"")</f>
        <v/>
      </c>
      <c r="G2383" s="361" t="str">
        <f>IFERROR(IF(LEN(INDEX(PlansAndNotes!$F$6:$F$4005,ROW(B2383)-ROW($C$3)))=0,"",INDEX(PlansAndNotes!$F$6:$F$4005,ROW(B2383)-ROW($C$3))),"")</f>
        <v/>
      </c>
      <c r="H2383" s="361" t="str">
        <f>IFERROR(IF(LEN(C2383)&gt;0,IF(LEN(INDEX(TasksList!$G$6:$G$25,MATCH(C2383,TasksList!$B$6:$B$25,0),1))=0,"",INDEX(TasksList!$G$6:$G$25,MATCH(C2383,TasksList!$B$6:$B$25,0),1)),""),"")</f>
        <v/>
      </c>
      <c r="N2383" s="362" t="str">
        <f>IFERROR(IF(LEN(INDEX(PlansAndNotes!$D$6:$D$4005,ROW(B2383)-ROW($C$3)))=0,"",INDEX(PlansAndNotes!$D$6:$D$4005,ROW(B2383)-ROW($C$3))),"")</f>
        <v/>
      </c>
      <c r="O2383" s="165" t="str">
        <f t="shared" si="263"/>
        <v/>
      </c>
      <c r="P2383" s="363" t="str">
        <f>IFERROR(IF(LEN(INDEX(PlansAndNotes!$E$6:$E$4005,ROW(B2383)-ROW($C$3)))=0,"",INDEX(PlansAndNotes!$E$6:$E$4005,ROW(B2383)-ROW($C$3))),"")</f>
        <v/>
      </c>
      <c r="Q2383" s="363" t="str">
        <f>IFERROR(IF(LEN(INDEX(PlansAndNotes!$G$6:$G$4005,ROW(B2383)-ROW($C$3)))=0,"",INDEX(PlansAndNotes!$G$6:$G$4005,ROW(B2383)-ROW($C$3))),"")</f>
        <v/>
      </c>
      <c r="R2383" s="361" t="str">
        <f>IFERROR(IF(LEN(D2383)&gt;0,IF(LEN(INDEX(AdressBook!$C$6:$C$25,MATCH(D2383,AdressBook!$B$6:$B$25,0),1))=0,"",INDEX(AdressBook!$C$6:$C$25,MATCH(D2383,AdressBook!$B$6:$B$25,0),1)),""),"")</f>
        <v/>
      </c>
      <c r="S2383" s="165">
        <f>IF(LEN(C2383)&gt;0,IFERROR(IF(MATCH(C2383,C2384:$C$4004,0)&gt;0,-1,ROW(S2383)-ROW($S$3)),ROW(S2383)-ROW($S$3)),-1)</f>
        <v>-1</v>
      </c>
      <c r="T2383" s="165">
        <f t="shared" si="264"/>
        <v>0</v>
      </c>
      <c r="U2383" s="165" t="str">
        <f t="shared" si="265"/>
        <v/>
      </c>
      <c r="V2383" s="165" t="str">
        <f>IFERROR(IF(OR(C2383="",S2383&lt;0),"",IF(SUBTOTAL(3,C2383:C2383)=0,-1,SUBTOTAL(3,$C$4:C2383))),"")</f>
        <v/>
      </c>
      <c r="W2383" s="156" t="str">
        <f t="array" ref="W2383">IF(LEN(C2383)&gt;0,IFERROR(IF(MATCH(C2383,$C$3:$C2382,0)&gt;0,N2383-INDEX($N$3:N2382,SUMPRODUCT(MAX(ROW($C$3:$C2382)*(C2383=$C$3:$C2382)))-2,1),""),""),"")</f>
        <v/>
      </c>
      <c r="X2383" s="156">
        <f t="shared" ca="1" si="266"/>
        <v>1</v>
      </c>
      <c r="Y2383" s="156">
        <f t="shared" ca="1" si="267"/>
        <v>1</v>
      </c>
    </row>
    <row r="2384" spans="2:25" hidden="1" x14ac:dyDescent="0.25">
      <c r="B2384" s="390" t="str">
        <f>IFERROR(IF(LEN(INDEX(PlansAndNotes!$B$6:$B$2005,ROW(A2384)-ROW($B$3)))=0,"",INDEX(PlansAndNotes!$B$6:$B$2005,ROW(A2384)-ROW($B$3))),"")</f>
        <v/>
      </c>
      <c r="C2384" s="387" t="str">
        <f t="shared" si="262"/>
        <v/>
      </c>
      <c r="D2384" s="361" t="str">
        <f>IFERROR(IF(LEN(C2384)&gt;0,IF(LEN(INDEX(TasksList!$C$6:$C$25,MATCH(C2384,TasksList!$B$6:$B$25,0),1))=0,"",INDEX(TasksList!$C$6:$C$25,MATCH(C2384,TasksList!$B$6:$B$25,0),1)),""),"")</f>
        <v/>
      </c>
      <c r="E2384" s="361" t="str">
        <f>IFERROR(IF(LEN(C2384)&gt;0,IF(LEN(INDEX(TasksList!$F$6:$F$25,MATCH(C2384,TasksList!$B$6:$B$25,0),1))=0,"not set!",INDEX(TasksList!$F$6:$F$25,MATCH(C2384,TasksList!$B$6:$B$25,0),1)),""),"")</f>
        <v/>
      </c>
      <c r="F2384" s="360" t="str">
        <f>IFERROR(IF(LEN(D2384)&gt;0,IF(LEN(INDEX(AdressBook!$D$6:$D$25,MATCH(D2384,AdressBook!$B$6:$B$25,0),1))=0,"",INDEX(AdressBook!$D$6:$D$25,MATCH(D2384,AdressBook!$B$6:$B$25,0),1)),""),"")</f>
        <v/>
      </c>
      <c r="G2384" s="361" t="str">
        <f>IFERROR(IF(LEN(INDEX(PlansAndNotes!$F$6:$F$4005,ROW(B2384)-ROW($C$3)))=0,"",INDEX(PlansAndNotes!$F$6:$F$4005,ROW(B2384)-ROW($C$3))),"")</f>
        <v/>
      </c>
      <c r="H2384" s="361" t="str">
        <f>IFERROR(IF(LEN(C2384)&gt;0,IF(LEN(INDEX(TasksList!$G$6:$G$25,MATCH(C2384,TasksList!$B$6:$B$25,0),1))=0,"",INDEX(TasksList!$G$6:$G$25,MATCH(C2384,TasksList!$B$6:$B$25,0),1)),""),"")</f>
        <v/>
      </c>
      <c r="N2384" s="362" t="str">
        <f>IFERROR(IF(LEN(INDEX(PlansAndNotes!$D$6:$D$4005,ROW(B2384)-ROW($C$3)))=0,"",INDEX(PlansAndNotes!$D$6:$D$4005,ROW(B2384)-ROW($C$3))),"")</f>
        <v/>
      </c>
      <c r="O2384" s="165" t="str">
        <f t="shared" si="263"/>
        <v/>
      </c>
      <c r="P2384" s="363" t="str">
        <f>IFERROR(IF(LEN(INDEX(PlansAndNotes!$E$6:$E$4005,ROW(B2384)-ROW($C$3)))=0,"",INDEX(PlansAndNotes!$E$6:$E$4005,ROW(B2384)-ROW($C$3))),"")</f>
        <v/>
      </c>
      <c r="Q2384" s="363" t="str">
        <f>IFERROR(IF(LEN(INDEX(PlansAndNotes!$G$6:$G$4005,ROW(B2384)-ROW($C$3)))=0,"",INDEX(PlansAndNotes!$G$6:$G$4005,ROW(B2384)-ROW($C$3))),"")</f>
        <v/>
      </c>
      <c r="R2384" s="361" t="str">
        <f>IFERROR(IF(LEN(D2384)&gt;0,IF(LEN(INDEX(AdressBook!$C$6:$C$25,MATCH(D2384,AdressBook!$B$6:$B$25,0),1))=0,"",INDEX(AdressBook!$C$6:$C$25,MATCH(D2384,AdressBook!$B$6:$B$25,0),1)),""),"")</f>
        <v/>
      </c>
      <c r="S2384" s="165">
        <f>IF(LEN(C2384)&gt;0,IFERROR(IF(MATCH(C2384,C2385:$C$4004,0)&gt;0,-1,ROW(S2384)-ROW($S$3)),ROW(S2384)-ROW($S$3)),-1)</f>
        <v>-1</v>
      </c>
      <c r="T2384" s="165">
        <f t="shared" si="264"/>
        <v>0</v>
      </c>
      <c r="U2384" s="165" t="str">
        <f t="shared" si="265"/>
        <v/>
      </c>
      <c r="V2384" s="165" t="str">
        <f>IFERROR(IF(OR(C2384="",S2384&lt;0),"",IF(SUBTOTAL(3,C2384:C2384)=0,-1,SUBTOTAL(3,$C$4:C2384))),"")</f>
        <v/>
      </c>
      <c r="W2384" s="156" t="str">
        <f t="array" ref="W2384">IF(LEN(C2384)&gt;0,IFERROR(IF(MATCH(C2384,$C$3:$C2383,0)&gt;0,N2384-INDEX($N$3:N2383,SUMPRODUCT(MAX(ROW($C$3:$C2383)*(C2384=$C$3:$C2383)))-2,1),""),""),"")</f>
        <v/>
      </c>
      <c r="X2384" s="156">
        <f t="shared" ca="1" si="266"/>
        <v>1</v>
      </c>
      <c r="Y2384" s="156">
        <f t="shared" ca="1" si="267"/>
        <v>1</v>
      </c>
    </row>
    <row r="2385" spans="2:25" hidden="1" x14ac:dyDescent="0.25">
      <c r="B2385" s="390" t="str">
        <f>IFERROR(IF(LEN(INDEX(PlansAndNotes!$B$6:$B$2005,ROW(A2385)-ROW($B$3)))=0,"",INDEX(PlansAndNotes!$B$6:$B$2005,ROW(A2385)-ROW($B$3))),"")</f>
        <v/>
      </c>
      <c r="C2385" s="387" t="str">
        <f t="shared" si="262"/>
        <v/>
      </c>
      <c r="D2385" s="361" t="str">
        <f>IFERROR(IF(LEN(C2385)&gt;0,IF(LEN(INDEX(TasksList!$C$6:$C$25,MATCH(C2385,TasksList!$B$6:$B$25,0),1))=0,"",INDEX(TasksList!$C$6:$C$25,MATCH(C2385,TasksList!$B$6:$B$25,0),1)),""),"")</f>
        <v/>
      </c>
      <c r="E2385" s="361" t="str">
        <f>IFERROR(IF(LEN(C2385)&gt;0,IF(LEN(INDEX(TasksList!$F$6:$F$25,MATCH(C2385,TasksList!$B$6:$B$25,0),1))=0,"not set!",INDEX(TasksList!$F$6:$F$25,MATCH(C2385,TasksList!$B$6:$B$25,0),1)),""),"")</f>
        <v/>
      </c>
      <c r="F2385" s="360" t="str">
        <f>IFERROR(IF(LEN(D2385)&gt;0,IF(LEN(INDEX(AdressBook!$D$6:$D$25,MATCH(D2385,AdressBook!$B$6:$B$25,0),1))=0,"",INDEX(AdressBook!$D$6:$D$25,MATCH(D2385,AdressBook!$B$6:$B$25,0),1)),""),"")</f>
        <v/>
      </c>
      <c r="G2385" s="361" t="str">
        <f>IFERROR(IF(LEN(INDEX(PlansAndNotes!$F$6:$F$4005,ROW(B2385)-ROW($C$3)))=0,"",INDEX(PlansAndNotes!$F$6:$F$4005,ROW(B2385)-ROW($C$3))),"")</f>
        <v/>
      </c>
      <c r="H2385" s="361" t="str">
        <f>IFERROR(IF(LEN(C2385)&gt;0,IF(LEN(INDEX(TasksList!$G$6:$G$25,MATCH(C2385,TasksList!$B$6:$B$25,0),1))=0,"",INDEX(TasksList!$G$6:$G$25,MATCH(C2385,TasksList!$B$6:$B$25,0),1)),""),"")</f>
        <v/>
      </c>
      <c r="N2385" s="362" t="str">
        <f>IFERROR(IF(LEN(INDEX(PlansAndNotes!$D$6:$D$4005,ROW(B2385)-ROW($C$3)))=0,"",INDEX(PlansAndNotes!$D$6:$D$4005,ROW(B2385)-ROW($C$3))),"")</f>
        <v/>
      </c>
      <c r="O2385" s="165" t="str">
        <f t="shared" si="263"/>
        <v/>
      </c>
      <c r="P2385" s="363" t="str">
        <f>IFERROR(IF(LEN(INDEX(PlansAndNotes!$E$6:$E$4005,ROW(B2385)-ROW($C$3)))=0,"",INDEX(PlansAndNotes!$E$6:$E$4005,ROW(B2385)-ROW($C$3))),"")</f>
        <v/>
      </c>
      <c r="Q2385" s="363" t="str">
        <f>IFERROR(IF(LEN(INDEX(PlansAndNotes!$G$6:$G$4005,ROW(B2385)-ROW($C$3)))=0,"",INDEX(PlansAndNotes!$G$6:$G$4005,ROW(B2385)-ROW($C$3))),"")</f>
        <v/>
      </c>
      <c r="R2385" s="361" t="str">
        <f>IFERROR(IF(LEN(D2385)&gt;0,IF(LEN(INDEX(AdressBook!$C$6:$C$25,MATCH(D2385,AdressBook!$B$6:$B$25,0),1))=0,"",INDEX(AdressBook!$C$6:$C$25,MATCH(D2385,AdressBook!$B$6:$B$25,0),1)),""),"")</f>
        <v/>
      </c>
      <c r="S2385" s="165">
        <f>IF(LEN(C2385)&gt;0,IFERROR(IF(MATCH(C2385,C2386:$C$4004,0)&gt;0,-1,ROW(S2385)-ROW($S$3)),ROW(S2385)-ROW($S$3)),-1)</f>
        <v>-1</v>
      </c>
      <c r="T2385" s="165">
        <f t="shared" si="264"/>
        <v>0</v>
      </c>
      <c r="U2385" s="165" t="str">
        <f t="shared" si="265"/>
        <v/>
      </c>
      <c r="V2385" s="165" t="str">
        <f>IFERROR(IF(OR(C2385="",S2385&lt;0),"",IF(SUBTOTAL(3,C2385:C2385)=0,-1,SUBTOTAL(3,$C$4:C2385))),"")</f>
        <v/>
      </c>
      <c r="W2385" s="156" t="str">
        <f t="array" ref="W2385">IF(LEN(C2385)&gt;0,IFERROR(IF(MATCH(C2385,$C$3:$C2384,0)&gt;0,N2385-INDEX($N$3:N2384,SUMPRODUCT(MAX(ROW($C$3:$C2384)*(C2385=$C$3:$C2384)))-2,1),""),""),"")</f>
        <v/>
      </c>
      <c r="X2385" s="156">
        <f t="shared" ca="1" si="266"/>
        <v>1</v>
      </c>
      <c r="Y2385" s="156">
        <f t="shared" ca="1" si="267"/>
        <v>1</v>
      </c>
    </row>
    <row r="2386" spans="2:25" hidden="1" x14ac:dyDescent="0.25">
      <c r="B2386" s="390" t="str">
        <f>IFERROR(IF(LEN(INDEX(PlansAndNotes!$B$6:$B$2005,ROW(A2386)-ROW($B$3)))=0,"",INDEX(PlansAndNotes!$B$6:$B$2005,ROW(A2386)-ROW($B$3))),"")</f>
        <v/>
      </c>
      <c r="C2386" s="387" t="str">
        <f t="shared" si="262"/>
        <v/>
      </c>
      <c r="D2386" s="361" t="str">
        <f>IFERROR(IF(LEN(C2386)&gt;0,IF(LEN(INDEX(TasksList!$C$6:$C$25,MATCH(C2386,TasksList!$B$6:$B$25,0),1))=0,"",INDEX(TasksList!$C$6:$C$25,MATCH(C2386,TasksList!$B$6:$B$25,0),1)),""),"")</f>
        <v/>
      </c>
      <c r="E2386" s="361" t="str">
        <f>IFERROR(IF(LEN(C2386)&gt;0,IF(LEN(INDEX(TasksList!$F$6:$F$25,MATCH(C2386,TasksList!$B$6:$B$25,0),1))=0,"not set!",INDEX(TasksList!$F$6:$F$25,MATCH(C2386,TasksList!$B$6:$B$25,0),1)),""),"")</f>
        <v/>
      </c>
      <c r="F2386" s="360" t="str">
        <f>IFERROR(IF(LEN(D2386)&gt;0,IF(LEN(INDEX(AdressBook!$D$6:$D$25,MATCH(D2386,AdressBook!$B$6:$B$25,0),1))=0,"",INDEX(AdressBook!$D$6:$D$25,MATCH(D2386,AdressBook!$B$6:$B$25,0),1)),""),"")</f>
        <v/>
      </c>
      <c r="G2386" s="361" t="str">
        <f>IFERROR(IF(LEN(INDEX(PlansAndNotes!$F$6:$F$4005,ROW(B2386)-ROW($C$3)))=0,"",INDEX(PlansAndNotes!$F$6:$F$4005,ROW(B2386)-ROW($C$3))),"")</f>
        <v/>
      </c>
      <c r="H2386" s="361" t="str">
        <f>IFERROR(IF(LEN(C2386)&gt;0,IF(LEN(INDEX(TasksList!$G$6:$G$25,MATCH(C2386,TasksList!$B$6:$B$25,0),1))=0,"",INDEX(TasksList!$G$6:$G$25,MATCH(C2386,TasksList!$B$6:$B$25,0),1)),""),"")</f>
        <v/>
      </c>
      <c r="N2386" s="362" t="str">
        <f>IFERROR(IF(LEN(INDEX(PlansAndNotes!$D$6:$D$4005,ROW(B2386)-ROW($C$3)))=0,"",INDEX(PlansAndNotes!$D$6:$D$4005,ROW(B2386)-ROW($C$3))),"")</f>
        <v/>
      </c>
      <c r="O2386" s="165" t="str">
        <f t="shared" si="263"/>
        <v/>
      </c>
      <c r="P2386" s="363" t="str">
        <f>IFERROR(IF(LEN(INDEX(PlansAndNotes!$E$6:$E$4005,ROW(B2386)-ROW($C$3)))=0,"",INDEX(PlansAndNotes!$E$6:$E$4005,ROW(B2386)-ROW($C$3))),"")</f>
        <v/>
      </c>
      <c r="Q2386" s="363" t="str">
        <f>IFERROR(IF(LEN(INDEX(PlansAndNotes!$G$6:$G$4005,ROW(B2386)-ROW($C$3)))=0,"",INDEX(PlansAndNotes!$G$6:$G$4005,ROW(B2386)-ROW($C$3))),"")</f>
        <v/>
      </c>
      <c r="R2386" s="361" t="str">
        <f>IFERROR(IF(LEN(D2386)&gt;0,IF(LEN(INDEX(AdressBook!$C$6:$C$25,MATCH(D2386,AdressBook!$B$6:$B$25,0),1))=0,"",INDEX(AdressBook!$C$6:$C$25,MATCH(D2386,AdressBook!$B$6:$B$25,0),1)),""),"")</f>
        <v/>
      </c>
      <c r="S2386" s="165">
        <f>IF(LEN(C2386)&gt;0,IFERROR(IF(MATCH(C2386,C2387:$C$4004,0)&gt;0,-1,ROW(S2386)-ROW($S$3)),ROW(S2386)-ROW($S$3)),-1)</f>
        <v>-1</v>
      </c>
      <c r="T2386" s="165">
        <f t="shared" si="264"/>
        <v>0</v>
      </c>
      <c r="U2386" s="165" t="str">
        <f t="shared" si="265"/>
        <v/>
      </c>
      <c r="V2386" s="165" t="str">
        <f>IFERROR(IF(OR(C2386="",S2386&lt;0),"",IF(SUBTOTAL(3,C2386:C2386)=0,-1,SUBTOTAL(3,$C$4:C2386))),"")</f>
        <v/>
      </c>
      <c r="W2386" s="156" t="str">
        <f t="array" ref="W2386">IF(LEN(C2386)&gt;0,IFERROR(IF(MATCH(C2386,$C$3:$C2385,0)&gt;0,N2386-INDEX($N$3:N2385,SUMPRODUCT(MAX(ROW($C$3:$C2385)*(C2386=$C$3:$C2385)))-2,1),""),""),"")</f>
        <v/>
      </c>
      <c r="X2386" s="156">
        <f t="shared" ca="1" si="266"/>
        <v>1</v>
      </c>
      <c r="Y2386" s="156">
        <f t="shared" ca="1" si="267"/>
        <v>1</v>
      </c>
    </row>
    <row r="2387" spans="2:25" hidden="1" x14ac:dyDescent="0.25">
      <c r="B2387" s="390" t="str">
        <f>IFERROR(IF(LEN(INDEX(PlansAndNotes!$B$6:$B$2005,ROW(A2387)-ROW($B$3)))=0,"",INDEX(PlansAndNotes!$B$6:$B$2005,ROW(A2387)-ROW($B$3))),"")</f>
        <v/>
      </c>
      <c r="C2387" s="387" t="str">
        <f t="shared" si="262"/>
        <v/>
      </c>
      <c r="D2387" s="361" t="str">
        <f>IFERROR(IF(LEN(C2387)&gt;0,IF(LEN(INDEX(TasksList!$C$6:$C$25,MATCH(C2387,TasksList!$B$6:$B$25,0),1))=0,"",INDEX(TasksList!$C$6:$C$25,MATCH(C2387,TasksList!$B$6:$B$25,0),1)),""),"")</f>
        <v/>
      </c>
      <c r="E2387" s="361" t="str">
        <f>IFERROR(IF(LEN(C2387)&gt;0,IF(LEN(INDEX(TasksList!$F$6:$F$25,MATCH(C2387,TasksList!$B$6:$B$25,0),1))=0,"not set!",INDEX(TasksList!$F$6:$F$25,MATCH(C2387,TasksList!$B$6:$B$25,0),1)),""),"")</f>
        <v/>
      </c>
      <c r="F2387" s="360" t="str">
        <f>IFERROR(IF(LEN(D2387)&gt;0,IF(LEN(INDEX(AdressBook!$D$6:$D$25,MATCH(D2387,AdressBook!$B$6:$B$25,0),1))=0,"",INDEX(AdressBook!$D$6:$D$25,MATCH(D2387,AdressBook!$B$6:$B$25,0),1)),""),"")</f>
        <v/>
      </c>
      <c r="G2387" s="361" t="str">
        <f>IFERROR(IF(LEN(INDEX(PlansAndNotes!$F$6:$F$4005,ROW(B2387)-ROW($C$3)))=0,"",INDEX(PlansAndNotes!$F$6:$F$4005,ROW(B2387)-ROW($C$3))),"")</f>
        <v/>
      </c>
      <c r="H2387" s="361" t="str">
        <f>IFERROR(IF(LEN(C2387)&gt;0,IF(LEN(INDEX(TasksList!$G$6:$G$25,MATCH(C2387,TasksList!$B$6:$B$25,0),1))=0,"",INDEX(TasksList!$G$6:$G$25,MATCH(C2387,TasksList!$B$6:$B$25,0),1)),""),"")</f>
        <v/>
      </c>
      <c r="N2387" s="362" t="str">
        <f>IFERROR(IF(LEN(INDEX(PlansAndNotes!$D$6:$D$4005,ROW(B2387)-ROW($C$3)))=0,"",INDEX(PlansAndNotes!$D$6:$D$4005,ROW(B2387)-ROW($C$3))),"")</f>
        <v/>
      </c>
      <c r="O2387" s="165" t="str">
        <f t="shared" si="263"/>
        <v/>
      </c>
      <c r="P2387" s="363" t="str">
        <f>IFERROR(IF(LEN(INDEX(PlansAndNotes!$E$6:$E$4005,ROW(B2387)-ROW($C$3)))=0,"",INDEX(PlansAndNotes!$E$6:$E$4005,ROW(B2387)-ROW($C$3))),"")</f>
        <v/>
      </c>
      <c r="Q2387" s="363" t="str">
        <f>IFERROR(IF(LEN(INDEX(PlansAndNotes!$G$6:$G$4005,ROW(B2387)-ROW($C$3)))=0,"",INDEX(PlansAndNotes!$G$6:$G$4005,ROW(B2387)-ROW($C$3))),"")</f>
        <v/>
      </c>
      <c r="R2387" s="361" t="str">
        <f>IFERROR(IF(LEN(D2387)&gt;0,IF(LEN(INDEX(AdressBook!$C$6:$C$25,MATCH(D2387,AdressBook!$B$6:$B$25,0),1))=0,"",INDEX(AdressBook!$C$6:$C$25,MATCH(D2387,AdressBook!$B$6:$B$25,0),1)),""),"")</f>
        <v/>
      </c>
      <c r="S2387" s="165">
        <f>IF(LEN(C2387)&gt;0,IFERROR(IF(MATCH(C2387,C2388:$C$4004,0)&gt;0,-1,ROW(S2387)-ROW($S$3)),ROW(S2387)-ROW($S$3)),-1)</f>
        <v>-1</v>
      </c>
      <c r="T2387" s="165">
        <f t="shared" si="264"/>
        <v>0</v>
      </c>
      <c r="U2387" s="165" t="str">
        <f t="shared" si="265"/>
        <v/>
      </c>
      <c r="V2387" s="165" t="str">
        <f>IFERROR(IF(OR(C2387="",S2387&lt;0),"",IF(SUBTOTAL(3,C2387:C2387)=0,-1,SUBTOTAL(3,$C$4:C2387))),"")</f>
        <v/>
      </c>
      <c r="W2387" s="156" t="str">
        <f t="array" ref="W2387">IF(LEN(C2387)&gt;0,IFERROR(IF(MATCH(C2387,$C$3:$C2386,0)&gt;0,N2387-INDEX($N$3:N2386,SUMPRODUCT(MAX(ROW($C$3:$C2386)*(C2387=$C$3:$C2386)))-2,1),""),""),"")</f>
        <v/>
      </c>
      <c r="X2387" s="156">
        <f t="shared" ca="1" si="266"/>
        <v>1</v>
      </c>
      <c r="Y2387" s="156">
        <f t="shared" ca="1" si="267"/>
        <v>1</v>
      </c>
    </row>
    <row r="2388" spans="2:25" hidden="1" x14ac:dyDescent="0.25">
      <c r="B2388" s="390" t="str">
        <f>IFERROR(IF(LEN(INDEX(PlansAndNotes!$B$6:$B$2005,ROW(A2388)-ROW($B$3)))=0,"",INDEX(PlansAndNotes!$B$6:$B$2005,ROW(A2388)-ROW($B$3))),"")</f>
        <v/>
      </c>
      <c r="C2388" s="387" t="str">
        <f t="shared" si="262"/>
        <v/>
      </c>
      <c r="D2388" s="361" t="str">
        <f>IFERROR(IF(LEN(C2388)&gt;0,IF(LEN(INDEX(TasksList!$C$6:$C$25,MATCH(C2388,TasksList!$B$6:$B$25,0),1))=0,"",INDEX(TasksList!$C$6:$C$25,MATCH(C2388,TasksList!$B$6:$B$25,0),1)),""),"")</f>
        <v/>
      </c>
      <c r="E2388" s="361" t="str">
        <f>IFERROR(IF(LEN(C2388)&gt;0,IF(LEN(INDEX(TasksList!$F$6:$F$25,MATCH(C2388,TasksList!$B$6:$B$25,0),1))=0,"not set!",INDEX(TasksList!$F$6:$F$25,MATCH(C2388,TasksList!$B$6:$B$25,0),1)),""),"")</f>
        <v/>
      </c>
      <c r="F2388" s="360" t="str">
        <f>IFERROR(IF(LEN(D2388)&gt;0,IF(LEN(INDEX(AdressBook!$D$6:$D$25,MATCH(D2388,AdressBook!$B$6:$B$25,0),1))=0,"",INDEX(AdressBook!$D$6:$D$25,MATCH(D2388,AdressBook!$B$6:$B$25,0),1)),""),"")</f>
        <v/>
      </c>
      <c r="G2388" s="361" t="str">
        <f>IFERROR(IF(LEN(INDEX(PlansAndNotes!$F$6:$F$4005,ROW(B2388)-ROW($C$3)))=0,"",INDEX(PlansAndNotes!$F$6:$F$4005,ROW(B2388)-ROW($C$3))),"")</f>
        <v/>
      </c>
      <c r="H2388" s="361" t="str">
        <f>IFERROR(IF(LEN(C2388)&gt;0,IF(LEN(INDEX(TasksList!$G$6:$G$25,MATCH(C2388,TasksList!$B$6:$B$25,0),1))=0,"",INDEX(TasksList!$G$6:$G$25,MATCH(C2388,TasksList!$B$6:$B$25,0),1)),""),"")</f>
        <v/>
      </c>
      <c r="N2388" s="362" t="str">
        <f>IFERROR(IF(LEN(INDEX(PlansAndNotes!$D$6:$D$4005,ROW(B2388)-ROW($C$3)))=0,"",INDEX(PlansAndNotes!$D$6:$D$4005,ROW(B2388)-ROW($C$3))),"")</f>
        <v/>
      </c>
      <c r="O2388" s="165" t="str">
        <f t="shared" si="263"/>
        <v/>
      </c>
      <c r="P2388" s="363" t="str">
        <f>IFERROR(IF(LEN(INDEX(PlansAndNotes!$E$6:$E$4005,ROW(B2388)-ROW($C$3)))=0,"",INDEX(PlansAndNotes!$E$6:$E$4005,ROW(B2388)-ROW($C$3))),"")</f>
        <v/>
      </c>
      <c r="Q2388" s="363" t="str">
        <f>IFERROR(IF(LEN(INDEX(PlansAndNotes!$G$6:$G$4005,ROW(B2388)-ROW($C$3)))=0,"",INDEX(PlansAndNotes!$G$6:$G$4005,ROW(B2388)-ROW($C$3))),"")</f>
        <v/>
      </c>
      <c r="R2388" s="361" t="str">
        <f>IFERROR(IF(LEN(D2388)&gt;0,IF(LEN(INDEX(AdressBook!$C$6:$C$25,MATCH(D2388,AdressBook!$B$6:$B$25,0),1))=0,"",INDEX(AdressBook!$C$6:$C$25,MATCH(D2388,AdressBook!$B$6:$B$25,0),1)),""),"")</f>
        <v/>
      </c>
      <c r="S2388" s="165">
        <f>IF(LEN(C2388)&gt;0,IFERROR(IF(MATCH(C2388,C2389:$C$4004,0)&gt;0,-1,ROW(S2388)-ROW($S$3)),ROW(S2388)-ROW($S$3)),-1)</f>
        <v>-1</v>
      </c>
      <c r="T2388" s="165">
        <f t="shared" si="264"/>
        <v>0</v>
      </c>
      <c r="U2388" s="165" t="str">
        <f t="shared" si="265"/>
        <v/>
      </c>
      <c r="V2388" s="165" t="str">
        <f>IFERROR(IF(OR(C2388="",S2388&lt;0),"",IF(SUBTOTAL(3,C2388:C2388)=0,-1,SUBTOTAL(3,$C$4:C2388))),"")</f>
        <v/>
      </c>
      <c r="W2388" s="156" t="str">
        <f t="array" ref="W2388">IF(LEN(C2388)&gt;0,IFERROR(IF(MATCH(C2388,$C$3:$C2387,0)&gt;0,N2388-INDEX($N$3:N2387,SUMPRODUCT(MAX(ROW($C$3:$C2387)*(C2388=$C$3:$C2387)))-2,1),""),""),"")</f>
        <v/>
      </c>
      <c r="X2388" s="156">
        <f t="shared" ca="1" si="266"/>
        <v>1</v>
      </c>
      <c r="Y2388" s="156">
        <f t="shared" ca="1" si="267"/>
        <v>1</v>
      </c>
    </row>
    <row r="2389" spans="2:25" hidden="1" x14ac:dyDescent="0.25">
      <c r="B2389" s="390" t="str">
        <f>IFERROR(IF(LEN(INDEX(PlansAndNotes!$B$6:$B$2005,ROW(A2389)-ROW($B$3)))=0,"",INDEX(PlansAndNotes!$B$6:$B$2005,ROW(A2389)-ROW($B$3))),"")</f>
        <v/>
      </c>
      <c r="C2389" s="387" t="str">
        <f t="shared" si="262"/>
        <v/>
      </c>
      <c r="D2389" s="361" t="str">
        <f>IFERROR(IF(LEN(C2389)&gt;0,IF(LEN(INDEX(TasksList!$C$6:$C$25,MATCH(C2389,TasksList!$B$6:$B$25,0),1))=0,"",INDEX(TasksList!$C$6:$C$25,MATCH(C2389,TasksList!$B$6:$B$25,0),1)),""),"")</f>
        <v/>
      </c>
      <c r="E2389" s="361" t="str">
        <f>IFERROR(IF(LEN(C2389)&gt;0,IF(LEN(INDEX(TasksList!$F$6:$F$25,MATCH(C2389,TasksList!$B$6:$B$25,0),1))=0,"not set!",INDEX(TasksList!$F$6:$F$25,MATCH(C2389,TasksList!$B$6:$B$25,0),1)),""),"")</f>
        <v/>
      </c>
      <c r="F2389" s="360" t="str">
        <f>IFERROR(IF(LEN(D2389)&gt;0,IF(LEN(INDEX(AdressBook!$D$6:$D$25,MATCH(D2389,AdressBook!$B$6:$B$25,0),1))=0,"",INDEX(AdressBook!$D$6:$D$25,MATCH(D2389,AdressBook!$B$6:$B$25,0),1)),""),"")</f>
        <v/>
      </c>
      <c r="G2389" s="361" t="str">
        <f>IFERROR(IF(LEN(INDEX(PlansAndNotes!$F$6:$F$4005,ROW(B2389)-ROW($C$3)))=0,"",INDEX(PlansAndNotes!$F$6:$F$4005,ROW(B2389)-ROW($C$3))),"")</f>
        <v/>
      </c>
      <c r="H2389" s="361" t="str">
        <f>IFERROR(IF(LEN(C2389)&gt;0,IF(LEN(INDEX(TasksList!$G$6:$G$25,MATCH(C2389,TasksList!$B$6:$B$25,0),1))=0,"",INDEX(TasksList!$G$6:$G$25,MATCH(C2389,TasksList!$B$6:$B$25,0),1)),""),"")</f>
        <v/>
      </c>
      <c r="N2389" s="362" t="str">
        <f>IFERROR(IF(LEN(INDEX(PlansAndNotes!$D$6:$D$4005,ROW(B2389)-ROW($C$3)))=0,"",INDEX(PlansAndNotes!$D$6:$D$4005,ROW(B2389)-ROW($C$3))),"")</f>
        <v/>
      </c>
      <c r="O2389" s="165" t="str">
        <f t="shared" si="263"/>
        <v/>
      </c>
      <c r="P2389" s="363" t="str">
        <f>IFERROR(IF(LEN(INDEX(PlansAndNotes!$E$6:$E$4005,ROW(B2389)-ROW($C$3)))=0,"",INDEX(PlansAndNotes!$E$6:$E$4005,ROW(B2389)-ROW($C$3))),"")</f>
        <v/>
      </c>
      <c r="Q2389" s="363" t="str">
        <f>IFERROR(IF(LEN(INDEX(PlansAndNotes!$G$6:$G$4005,ROW(B2389)-ROW($C$3)))=0,"",INDEX(PlansAndNotes!$G$6:$G$4005,ROW(B2389)-ROW($C$3))),"")</f>
        <v/>
      </c>
      <c r="R2389" s="361" t="str">
        <f>IFERROR(IF(LEN(D2389)&gt;0,IF(LEN(INDEX(AdressBook!$C$6:$C$25,MATCH(D2389,AdressBook!$B$6:$B$25,0),1))=0,"",INDEX(AdressBook!$C$6:$C$25,MATCH(D2389,AdressBook!$B$6:$B$25,0),1)),""),"")</f>
        <v/>
      </c>
      <c r="S2389" s="165">
        <f>IF(LEN(C2389)&gt;0,IFERROR(IF(MATCH(C2389,C2390:$C$4004,0)&gt;0,-1,ROW(S2389)-ROW($S$3)),ROW(S2389)-ROW($S$3)),-1)</f>
        <v>-1</v>
      </c>
      <c r="T2389" s="165">
        <f t="shared" si="264"/>
        <v>0</v>
      </c>
      <c r="U2389" s="165" t="str">
        <f t="shared" si="265"/>
        <v/>
      </c>
      <c r="V2389" s="165" t="str">
        <f>IFERROR(IF(OR(C2389="",S2389&lt;0),"",IF(SUBTOTAL(3,C2389:C2389)=0,-1,SUBTOTAL(3,$C$4:C2389))),"")</f>
        <v/>
      </c>
      <c r="W2389" s="156" t="str">
        <f t="array" ref="W2389">IF(LEN(C2389)&gt;0,IFERROR(IF(MATCH(C2389,$C$3:$C2388,0)&gt;0,N2389-INDEX($N$3:N2388,SUMPRODUCT(MAX(ROW($C$3:$C2388)*(C2389=$C$3:$C2388)))-2,1),""),""),"")</f>
        <v/>
      </c>
      <c r="X2389" s="156">
        <f t="shared" ca="1" si="266"/>
        <v>1</v>
      </c>
      <c r="Y2389" s="156">
        <f t="shared" ca="1" si="267"/>
        <v>1</v>
      </c>
    </row>
    <row r="2390" spans="2:25" hidden="1" x14ac:dyDescent="0.25">
      <c r="B2390" s="390" t="str">
        <f>IFERROR(IF(LEN(INDEX(PlansAndNotes!$B$6:$B$2005,ROW(A2390)-ROW($B$3)))=0,"",INDEX(PlansAndNotes!$B$6:$B$2005,ROW(A2390)-ROW($B$3))),"")</f>
        <v/>
      </c>
      <c r="C2390" s="387" t="str">
        <f t="shared" si="262"/>
        <v/>
      </c>
      <c r="D2390" s="361" t="str">
        <f>IFERROR(IF(LEN(C2390)&gt;0,IF(LEN(INDEX(TasksList!$C$6:$C$25,MATCH(C2390,TasksList!$B$6:$B$25,0),1))=0,"",INDEX(TasksList!$C$6:$C$25,MATCH(C2390,TasksList!$B$6:$B$25,0),1)),""),"")</f>
        <v/>
      </c>
      <c r="E2390" s="361" t="str">
        <f>IFERROR(IF(LEN(C2390)&gt;0,IF(LEN(INDEX(TasksList!$F$6:$F$25,MATCH(C2390,TasksList!$B$6:$B$25,0),1))=0,"not set!",INDEX(TasksList!$F$6:$F$25,MATCH(C2390,TasksList!$B$6:$B$25,0),1)),""),"")</f>
        <v/>
      </c>
      <c r="F2390" s="360" t="str">
        <f>IFERROR(IF(LEN(D2390)&gt;0,IF(LEN(INDEX(AdressBook!$D$6:$D$25,MATCH(D2390,AdressBook!$B$6:$B$25,0),1))=0,"",INDEX(AdressBook!$D$6:$D$25,MATCH(D2390,AdressBook!$B$6:$B$25,0),1)),""),"")</f>
        <v/>
      </c>
      <c r="G2390" s="361" t="str">
        <f>IFERROR(IF(LEN(INDEX(PlansAndNotes!$F$6:$F$4005,ROW(B2390)-ROW($C$3)))=0,"",INDEX(PlansAndNotes!$F$6:$F$4005,ROW(B2390)-ROW($C$3))),"")</f>
        <v/>
      </c>
      <c r="H2390" s="361" t="str">
        <f>IFERROR(IF(LEN(C2390)&gt;0,IF(LEN(INDEX(TasksList!$G$6:$G$25,MATCH(C2390,TasksList!$B$6:$B$25,0),1))=0,"",INDEX(TasksList!$G$6:$G$25,MATCH(C2390,TasksList!$B$6:$B$25,0),1)),""),"")</f>
        <v/>
      </c>
      <c r="N2390" s="362" t="str">
        <f>IFERROR(IF(LEN(INDEX(PlansAndNotes!$D$6:$D$4005,ROW(B2390)-ROW($C$3)))=0,"",INDEX(PlansAndNotes!$D$6:$D$4005,ROW(B2390)-ROW($C$3))),"")</f>
        <v/>
      </c>
      <c r="O2390" s="165" t="str">
        <f t="shared" si="263"/>
        <v/>
      </c>
      <c r="P2390" s="363" t="str">
        <f>IFERROR(IF(LEN(INDEX(PlansAndNotes!$E$6:$E$4005,ROW(B2390)-ROW($C$3)))=0,"",INDEX(PlansAndNotes!$E$6:$E$4005,ROW(B2390)-ROW($C$3))),"")</f>
        <v/>
      </c>
      <c r="Q2390" s="363" t="str">
        <f>IFERROR(IF(LEN(INDEX(PlansAndNotes!$G$6:$G$4005,ROW(B2390)-ROW($C$3)))=0,"",INDEX(PlansAndNotes!$G$6:$G$4005,ROW(B2390)-ROW($C$3))),"")</f>
        <v/>
      </c>
      <c r="R2390" s="361" t="str">
        <f>IFERROR(IF(LEN(D2390)&gt;0,IF(LEN(INDEX(AdressBook!$C$6:$C$25,MATCH(D2390,AdressBook!$B$6:$B$25,0),1))=0,"",INDEX(AdressBook!$C$6:$C$25,MATCH(D2390,AdressBook!$B$6:$B$25,0),1)),""),"")</f>
        <v/>
      </c>
      <c r="S2390" s="165">
        <f>IF(LEN(C2390)&gt;0,IFERROR(IF(MATCH(C2390,C2391:$C$4004,0)&gt;0,-1,ROW(S2390)-ROW($S$3)),ROW(S2390)-ROW($S$3)),-1)</f>
        <v>-1</v>
      </c>
      <c r="T2390" s="165">
        <f t="shared" si="264"/>
        <v>0</v>
      </c>
      <c r="U2390" s="165" t="str">
        <f t="shared" si="265"/>
        <v/>
      </c>
      <c r="V2390" s="165" t="str">
        <f>IFERROR(IF(OR(C2390="",S2390&lt;0),"",IF(SUBTOTAL(3,C2390:C2390)=0,-1,SUBTOTAL(3,$C$4:C2390))),"")</f>
        <v/>
      </c>
      <c r="W2390" s="156" t="str">
        <f t="array" ref="W2390">IF(LEN(C2390)&gt;0,IFERROR(IF(MATCH(C2390,$C$3:$C2389,0)&gt;0,N2390-INDEX($N$3:N2389,SUMPRODUCT(MAX(ROW($C$3:$C2389)*(C2390=$C$3:$C2389)))-2,1),""),""),"")</f>
        <v/>
      </c>
      <c r="X2390" s="156">
        <f t="shared" ca="1" si="266"/>
        <v>1</v>
      </c>
      <c r="Y2390" s="156">
        <f t="shared" ca="1" si="267"/>
        <v>1</v>
      </c>
    </row>
    <row r="2391" spans="2:25" hidden="1" x14ac:dyDescent="0.25">
      <c r="B2391" s="390" t="str">
        <f>IFERROR(IF(LEN(INDEX(PlansAndNotes!$B$6:$B$2005,ROW(A2391)-ROW($B$3)))=0,"",INDEX(PlansAndNotes!$B$6:$B$2005,ROW(A2391)-ROW($B$3))),"")</f>
        <v/>
      </c>
      <c r="C2391" s="387" t="str">
        <f t="shared" si="262"/>
        <v/>
      </c>
      <c r="D2391" s="361" t="str">
        <f>IFERROR(IF(LEN(C2391)&gt;0,IF(LEN(INDEX(TasksList!$C$6:$C$25,MATCH(C2391,TasksList!$B$6:$B$25,0),1))=0,"",INDEX(TasksList!$C$6:$C$25,MATCH(C2391,TasksList!$B$6:$B$25,0),1)),""),"")</f>
        <v/>
      </c>
      <c r="E2391" s="361" t="str">
        <f>IFERROR(IF(LEN(C2391)&gt;0,IF(LEN(INDEX(TasksList!$F$6:$F$25,MATCH(C2391,TasksList!$B$6:$B$25,0),1))=0,"not set!",INDEX(TasksList!$F$6:$F$25,MATCH(C2391,TasksList!$B$6:$B$25,0),1)),""),"")</f>
        <v/>
      </c>
      <c r="F2391" s="360" t="str">
        <f>IFERROR(IF(LEN(D2391)&gt;0,IF(LEN(INDEX(AdressBook!$D$6:$D$25,MATCH(D2391,AdressBook!$B$6:$B$25,0),1))=0,"",INDEX(AdressBook!$D$6:$D$25,MATCH(D2391,AdressBook!$B$6:$B$25,0),1)),""),"")</f>
        <v/>
      </c>
      <c r="G2391" s="361" t="str">
        <f>IFERROR(IF(LEN(INDEX(PlansAndNotes!$F$6:$F$4005,ROW(B2391)-ROW($C$3)))=0,"",INDEX(PlansAndNotes!$F$6:$F$4005,ROW(B2391)-ROW($C$3))),"")</f>
        <v/>
      </c>
      <c r="H2391" s="361" t="str">
        <f>IFERROR(IF(LEN(C2391)&gt;0,IF(LEN(INDEX(TasksList!$G$6:$G$25,MATCH(C2391,TasksList!$B$6:$B$25,0),1))=0,"",INDEX(TasksList!$G$6:$G$25,MATCH(C2391,TasksList!$B$6:$B$25,0),1)),""),"")</f>
        <v/>
      </c>
      <c r="N2391" s="362" t="str">
        <f>IFERROR(IF(LEN(INDEX(PlansAndNotes!$D$6:$D$4005,ROW(B2391)-ROW($C$3)))=0,"",INDEX(PlansAndNotes!$D$6:$D$4005,ROW(B2391)-ROW($C$3))),"")</f>
        <v/>
      </c>
      <c r="O2391" s="165" t="str">
        <f t="shared" si="263"/>
        <v/>
      </c>
      <c r="P2391" s="363" t="str">
        <f>IFERROR(IF(LEN(INDEX(PlansAndNotes!$E$6:$E$4005,ROW(B2391)-ROW($C$3)))=0,"",INDEX(PlansAndNotes!$E$6:$E$4005,ROW(B2391)-ROW($C$3))),"")</f>
        <v/>
      </c>
      <c r="Q2391" s="363" t="str">
        <f>IFERROR(IF(LEN(INDEX(PlansAndNotes!$G$6:$G$4005,ROW(B2391)-ROW($C$3)))=0,"",INDEX(PlansAndNotes!$G$6:$G$4005,ROW(B2391)-ROW($C$3))),"")</f>
        <v/>
      </c>
      <c r="R2391" s="361" t="str">
        <f>IFERROR(IF(LEN(D2391)&gt;0,IF(LEN(INDEX(AdressBook!$C$6:$C$25,MATCH(D2391,AdressBook!$B$6:$B$25,0),1))=0,"",INDEX(AdressBook!$C$6:$C$25,MATCH(D2391,AdressBook!$B$6:$B$25,0),1)),""),"")</f>
        <v/>
      </c>
      <c r="S2391" s="165">
        <f>IF(LEN(C2391)&gt;0,IFERROR(IF(MATCH(C2391,C2392:$C$4004,0)&gt;0,-1,ROW(S2391)-ROW($S$3)),ROW(S2391)-ROW($S$3)),-1)</f>
        <v>-1</v>
      </c>
      <c r="T2391" s="165">
        <f t="shared" si="264"/>
        <v>0</v>
      </c>
      <c r="U2391" s="165" t="str">
        <f t="shared" si="265"/>
        <v/>
      </c>
      <c r="V2391" s="165" t="str">
        <f>IFERROR(IF(OR(C2391="",S2391&lt;0),"",IF(SUBTOTAL(3,C2391:C2391)=0,-1,SUBTOTAL(3,$C$4:C2391))),"")</f>
        <v/>
      </c>
      <c r="W2391" s="156" t="str">
        <f t="array" ref="W2391">IF(LEN(C2391)&gt;0,IFERROR(IF(MATCH(C2391,$C$3:$C2390,0)&gt;0,N2391-INDEX($N$3:N2390,SUMPRODUCT(MAX(ROW($C$3:$C2390)*(C2391=$C$3:$C2390)))-2,1),""),""),"")</f>
        <v/>
      </c>
      <c r="X2391" s="156">
        <f t="shared" ca="1" si="266"/>
        <v>1</v>
      </c>
      <c r="Y2391" s="156">
        <f t="shared" ca="1" si="267"/>
        <v>1</v>
      </c>
    </row>
    <row r="2392" spans="2:25" hidden="1" x14ac:dyDescent="0.25">
      <c r="B2392" s="390" t="str">
        <f>IFERROR(IF(LEN(INDEX(PlansAndNotes!$B$6:$B$2005,ROW(A2392)-ROW($B$3)))=0,"",INDEX(PlansAndNotes!$B$6:$B$2005,ROW(A2392)-ROW($B$3))),"")</f>
        <v/>
      </c>
      <c r="C2392" s="387" t="str">
        <f t="shared" si="262"/>
        <v/>
      </c>
      <c r="D2392" s="361" t="str">
        <f>IFERROR(IF(LEN(C2392)&gt;0,IF(LEN(INDEX(TasksList!$C$6:$C$25,MATCH(C2392,TasksList!$B$6:$B$25,0),1))=0,"",INDEX(TasksList!$C$6:$C$25,MATCH(C2392,TasksList!$B$6:$B$25,0),1)),""),"")</f>
        <v/>
      </c>
      <c r="E2392" s="361" t="str">
        <f>IFERROR(IF(LEN(C2392)&gt;0,IF(LEN(INDEX(TasksList!$F$6:$F$25,MATCH(C2392,TasksList!$B$6:$B$25,0),1))=0,"not set!",INDEX(TasksList!$F$6:$F$25,MATCH(C2392,TasksList!$B$6:$B$25,0),1)),""),"")</f>
        <v/>
      </c>
      <c r="F2392" s="360" t="str">
        <f>IFERROR(IF(LEN(D2392)&gt;0,IF(LEN(INDEX(AdressBook!$D$6:$D$25,MATCH(D2392,AdressBook!$B$6:$B$25,0),1))=0,"",INDEX(AdressBook!$D$6:$D$25,MATCH(D2392,AdressBook!$B$6:$B$25,0),1)),""),"")</f>
        <v/>
      </c>
      <c r="G2392" s="361" t="str">
        <f>IFERROR(IF(LEN(INDEX(PlansAndNotes!$F$6:$F$4005,ROW(B2392)-ROW($C$3)))=0,"",INDEX(PlansAndNotes!$F$6:$F$4005,ROW(B2392)-ROW($C$3))),"")</f>
        <v/>
      </c>
      <c r="H2392" s="361" t="str">
        <f>IFERROR(IF(LEN(C2392)&gt;0,IF(LEN(INDEX(TasksList!$G$6:$G$25,MATCH(C2392,TasksList!$B$6:$B$25,0),1))=0,"",INDEX(TasksList!$G$6:$G$25,MATCH(C2392,TasksList!$B$6:$B$25,0),1)),""),"")</f>
        <v/>
      </c>
      <c r="N2392" s="362" t="str">
        <f>IFERROR(IF(LEN(INDEX(PlansAndNotes!$D$6:$D$4005,ROW(B2392)-ROW($C$3)))=0,"",INDEX(PlansAndNotes!$D$6:$D$4005,ROW(B2392)-ROW($C$3))),"")</f>
        <v/>
      </c>
      <c r="O2392" s="165" t="str">
        <f t="shared" si="263"/>
        <v/>
      </c>
      <c r="P2392" s="363" t="str">
        <f>IFERROR(IF(LEN(INDEX(PlansAndNotes!$E$6:$E$4005,ROW(B2392)-ROW($C$3)))=0,"",INDEX(PlansAndNotes!$E$6:$E$4005,ROW(B2392)-ROW($C$3))),"")</f>
        <v/>
      </c>
      <c r="Q2392" s="363" t="str">
        <f>IFERROR(IF(LEN(INDEX(PlansAndNotes!$G$6:$G$4005,ROW(B2392)-ROW($C$3)))=0,"",INDEX(PlansAndNotes!$G$6:$G$4005,ROW(B2392)-ROW($C$3))),"")</f>
        <v/>
      </c>
      <c r="R2392" s="361" t="str">
        <f>IFERROR(IF(LEN(D2392)&gt;0,IF(LEN(INDEX(AdressBook!$C$6:$C$25,MATCH(D2392,AdressBook!$B$6:$B$25,0),1))=0,"",INDEX(AdressBook!$C$6:$C$25,MATCH(D2392,AdressBook!$B$6:$B$25,0),1)),""),"")</f>
        <v/>
      </c>
      <c r="S2392" s="165">
        <f>IF(LEN(C2392)&gt;0,IFERROR(IF(MATCH(C2392,C2393:$C$4004,0)&gt;0,-1,ROW(S2392)-ROW($S$3)),ROW(S2392)-ROW($S$3)),-1)</f>
        <v>-1</v>
      </c>
      <c r="T2392" s="165">
        <f t="shared" si="264"/>
        <v>0</v>
      </c>
      <c r="U2392" s="165" t="str">
        <f t="shared" si="265"/>
        <v/>
      </c>
      <c r="V2392" s="165" t="str">
        <f>IFERROR(IF(OR(C2392="",S2392&lt;0),"",IF(SUBTOTAL(3,C2392:C2392)=0,-1,SUBTOTAL(3,$C$4:C2392))),"")</f>
        <v/>
      </c>
      <c r="W2392" s="156" t="str">
        <f t="array" ref="W2392">IF(LEN(C2392)&gt;0,IFERROR(IF(MATCH(C2392,$C$3:$C2391,0)&gt;0,N2392-INDEX($N$3:N2391,SUMPRODUCT(MAX(ROW($C$3:$C2391)*(C2392=$C$3:$C2391)))-2,1),""),""),"")</f>
        <v/>
      </c>
      <c r="X2392" s="156">
        <f t="shared" ca="1" si="266"/>
        <v>1</v>
      </c>
      <c r="Y2392" s="156">
        <f t="shared" ca="1" si="267"/>
        <v>1</v>
      </c>
    </row>
    <row r="2393" spans="2:25" hidden="1" x14ac:dyDescent="0.25">
      <c r="B2393" s="390" t="str">
        <f>IFERROR(IF(LEN(INDEX(PlansAndNotes!$B$6:$B$2005,ROW(A2393)-ROW($B$3)))=0,"",INDEX(PlansAndNotes!$B$6:$B$2005,ROW(A2393)-ROW($B$3))),"")</f>
        <v/>
      </c>
      <c r="C2393" s="387" t="str">
        <f t="shared" si="262"/>
        <v/>
      </c>
      <c r="D2393" s="361" t="str">
        <f>IFERROR(IF(LEN(C2393)&gt;0,IF(LEN(INDEX(TasksList!$C$6:$C$25,MATCH(C2393,TasksList!$B$6:$B$25,0),1))=0,"",INDEX(TasksList!$C$6:$C$25,MATCH(C2393,TasksList!$B$6:$B$25,0),1)),""),"")</f>
        <v/>
      </c>
      <c r="E2393" s="361" t="str">
        <f>IFERROR(IF(LEN(C2393)&gt;0,IF(LEN(INDEX(TasksList!$F$6:$F$25,MATCH(C2393,TasksList!$B$6:$B$25,0),1))=0,"not set!",INDEX(TasksList!$F$6:$F$25,MATCH(C2393,TasksList!$B$6:$B$25,0),1)),""),"")</f>
        <v/>
      </c>
      <c r="F2393" s="360" t="str">
        <f>IFERROR(IF(LEN(D2393)&gt;0,IF(LEN(INDEX(AdressBook!$D$6:$D$25,MATCH(D2393,AdressBook!$B$6:$B$25,0),1))=0,"",INDEX(AdressBook!$D$6:$D$25,MATCH(D2393,AdressBook!$B$6:$B$25,0),1)),""),"")</f>
        <v/>
      </c>
      <c r="G2393" s="361" t="str">
        <f>IFERROR(IF(LEN(INDEX(PlansAndNotes!$F$6:$F$4005,ROW(B2393)-ROW($C$3)))=0,"",INDEX(PlansAndNotes!$F$6:$F$4005,ROW(B2393)-ROW($C$3))),"")</f>
        <v/>
      </c>
      <c r="H2393" s="361" t="str">
        <f>IFERROR(IF(LEN(C2393)&gt;0,IF(LEN(INDEX(TasksList!$G$6:$G$25,MATCH(C2393,TasksList!$B$6:$B$25,0),1))=0,"",INDEX(TasksList!$G$6:$G$25,MATCH(C2393,TasksList!$B$6:$B$25,0),1)),""),"")</f>
        <v/>
      </c>
      <c r="N2393" s="362" t="str">
        <f>IFERROR(IF(LEN(INDEX(PlansAndNotes!$D$6:$D$4005,ROW(B2393)-ROW($C$3)))=0,"",INDEX(PlansAndNotes!$D$6:$D$4005,ROW(B2393)-ROW($C$3))),"")</f>
        <v/>
      </c>
      <c r="O2393" s="165" t="str">
        <f t="shared" si="263"/>
        <v/>
      </c>
      <c r="P2393" s="363" t="str">
        <f>IFERROR(IF(LEN(INDEX(PlansAndNotes!$E$6:$E$4005,ROW(B2393)-ROW($C$3)))=0,"",INDEX(PlansAndNotes!$E$6:$E$4005,ROW(B2393)-ROW($C$3))),"")</f>
        <v/>
      </c>
      <c r="Q2393" s="363" t="str">
        <f>IFERROR(IF(LEN(INDEX(PlansAndNotes!$G$6:$G$4005,ROW(B2393)-ROW($C$3)))=0,"",INDEX(PlansAndNotes!$G$6:$G$4005,ROW(B2393)-ROW($C$3))),"")</f>
        <v/>
      </c>
      <c r="R2393" s="361" t="str">
        <f>IFERROR(IF(LEN(D2393)&gt;0,IF(LEN(INDEX(AdressBook!$C$6:$C$25,MATCH(D2393,AdressBook!$B$6:$B$25,0),1))=0,"",INDEX(AdressBook!$C$6:$C$25,MATCH(D2393,AdressBook!$B$6:$B$25,0),1)),""),"")</f>
        <v/>
      </c>
      <c r="S2393" s="165">
        <f>IF(LEN(C2393)&gt;0,IFERROR(IF(MATCH(C2393,C2394:$C$4004,0)&gt;0,-1,ROW(S2393)-ROW($S$3)),ROW(S2393)-ROW($S$3)),-1)</f>
        <v>-1</v>
      </c>
      <c r="T2393" s="165">
        <f t="shared" si="264"/>
        <v>0</v>
      </c>
      <c r="U2393" s="165" t="str">
        <f t="shared" si="265"/>
        <v/>
      </c>
      <c r="V2393" s="165" t="str">
        <f>IFERROR(IF(OR(C2393="",S2393&lt;0),"",IF(SUBTOTAL(3,C2393:C2393)=0,-1,SUBTOTAL(3,$C$4:C2393))),"")</f>
        <v/>
      </c>
      <c r="W2393" s="156" t="str">
        <f t="array" ref="W2393">IF(LEN(C2393)&gt;0,IFERROR(IF(MATCH(C2393,$C$3:$C2392,0)&gt;0,N2393-INDEX($N$3:N2392,SUMPRODUCT(MAX(ROW($C$3:$C2392)*(C2393=$C$3:$C2392)))-2,1),""),""),"")</f>
        <v/>
      </c>
      <c r="X2393" s="156">
        <f t="shared" ca="1" si="266"/>
        <v>1</v>
      </c>
      <c r="Y2393" s="156">
        <f t="shared" ca="1" si="267"/>
        <v>1</v>
      </c>
    </row>
    <row r="2394" spans="2:25" hidden="1" x14ac:dyDescent="0.25">
      <c r="B2394" s="390" t="str">
        <f>IFERROR(IF(LEN(INDEX(PlansAndNotes!$B$6:$B$2005,ROW(A2394)-ROW($B$3)))=0,"",INDEX(PlansAndNotes!$B$6:$B$2005,ROW(A2394)-ROW($B$3))),"")</f>
        <v/>
      </c>
      <c r="C2394" s="387" t="str">
        <f t="shared" si="262"/>
        <v/>
      </c>
      <c r="D2394" s="361" t="str">
        <f>IFERROR(IF(LEN(C2394)&gt;0,IF(LEN(INDEX(TasksList!$C$6:$C$25,MATCH(C2394,TasksList!$B$6:$B$25,0),1))=0,"",INDEX(TasksList!$C$6:$C$25,MATCH(C2394,TasksList!$B$6:$B$25,0),1)),""),"")</f>
        <v/>
      </c>
      <c r="E2394" s="361" t="str">
        <f>IFERROR(IF(LEN(C2394)&gt;0,IF(LEN(INDEX(TasksList!$F$6:$F$25,MATCH(C2394,TasksList!$B$6:$B$25,0),1))=0,"not set!",INDEX(TasksList!$F$6:$F$25,MATCH(C2394,TasksList!$B$6:$B$25,0),1)),""),"")</f>
        <v/>
      </c>
      <c r="F2394" s="360" t="str">
        <f>IFERROR(IF(LEN(D2394)&gt;0,IF(LEN(INDEX(AdressBook!$D$6:$D$25,MATCH(D2394,AdressBook!$B$6:$B$25,0),1))=0,"",INDEX(AdressBook!$D$6:$D$25,MATCH(D2394,AdressBook!$B$6:$B$25,0),1)),""),"")</f>
        <v/>
      </c>
      <c r="G2394" s="361" t="str">
        <f>IFERROR(IF(LEN(INDEX(PlansAndNotes!$F$6:$F$4005,ROW(B2394)-ROW($C$3)))=0,"",INDEX(PlansAndNotes!$F$6:$F$4005,ROW(B2394)-ROW($C$3))),"")</f>
        <v/>
      </c>
      <c r="H2394" s="361" t="str">
        <f>IFERROR(IF(LEN(C2394)&gt;0,IF(LEN(INDEX(TasksList!$G$6:$G$25,MATCH(C2394,TasksList!$B$6:$B$25,0),1))=0,"",INDEX(TasksList!$G$6:$G$25,MATCH(C2394,TasksList!$B$6:$B$25,0),1)),""),"")</f>
        <v/>
      </c>
      <c r="N2394" s="362" t="str">
        <f>IFERROR(IF(LEN(INDEX(PlansAndNotes!$D$6:$D$4005,ROW(B2394)-ROW($C$3)))=0,"",INDEX(PlansAndNotes!$D$6:$D$4005,ROW(B2394)-ROW($C$3))),"")</f>
        <v/>
      </c>
      <c r="O2394" s="165" t="str">
        <f t="shared" si="263"/>
        <v/>
      </c>
      <c r="P2394" s="363" t="str">
        <f>IFERROR(IF(LEN(INDEX(PlansAndNotes!$E$6:$E$4005,ROW(B2394)-ROW($C$3)))=0,"",INDEX(PlansAndNotes!$E$6:$E$4005,ROW(B2394)-ROW($C$3))),"")</f>
        <v/>
      </c>
      <c r="Q2394" s="363" t="str">
        <f>IFERROR(IF(LEN(INDEX(PlansAndNotes!$G$6:$G$4005,ROW(B2394)-ROW($C$3)))=0,"",INDEX(PlansAndNotes!$G$6:$G$4005,ROW(B2394)-ROW($C$3))),"")</f>
        <v/>
      </c>
      <c r="R2394" s="361" t="str">
        <f>IFERROR(IF(LEN(D2394)&gt;0,IF(LEN(INDEX(AdressBook!$C$6:$C$25,MATCH(D2394,AdressBook!$B$6:$B$25,0),1))=0,"",INDEX(AdressBook!$C$6:$C$25,MATCH(D2394,AdressBook!$B$6:$B$25,0),1)),""),"")</f>
        <v/>
      </c>
      <c r="S2394" s="165">
        <f>IF(LEN(C2394)&gt;0,IFERROR(IF(MATCH(C2394,C2395:$C$4004,0)&gt;0,-1,ROW(S2394)-ROW($S$3)),ROW(S2394)-ROW($S$3)),-1)</f>
        <v>-1</v>
      </c>
      <c r="T2394" s="165">
        <f t="shared" si="264"/>
        <v>0</v>
      </c>
      <c r="U2394" s="165" t="str">
        <f t="shared" si="265"/>
        <v/>
      </c>
      <c r="V2394" s="165" t="str">
        <f>IFERROR(IF(OR(C2394="",S2394&lt;0),"",IF(SUBTOTAL(3,C2394:C2394)=0,-1,SUBTOTAL(3,$C$4:C2394))),"")</f>
        <v/>
      </c>
      <c r="W2394" s="156" t="str">
        <f t="array" ref="W2394">IF(LEN(C2394)&gt;0,IFERROR(IF(MATCH(C2394,$C$3:$C2393,0)&gt;0,N2394-INDEX($N$3:N2393,SUMPRODUCT(MAX(ROW($C$3:$C2393)*(C2394=$C$3:$C2393)))-2,1),""),""),"")</f>
        <v/>
      </c>
      <c r="X2394" s="156">
        <f t="shared" ca="1" si="266"/>
        <v>1</v>
      </c>
      <c r="Y2394" s="156">
        <f t="shared" ca="1" si="267"/>
        <v>1</v>
      </c>
    </row>
    <row r="2395" spans="2:25" hidden="1" x14ac:dyDescent="0.25">
      <c r="B2395" s="390" t="str">
        <f>IFERROR(IF(LEN(INDEX(PlansAndNotes!$B$6:$B$2005,ROW(A2395)-ROW($B$3)))=0,"",INDEX(PlansAndNotes!$B$6:$B$2005,ROW(A2395)-ROW($B$3))),"")</f>
        <v/>
      </c>
      <c r="C2395" s="387" t="str">
        <f t="shared" si="262"/>
        <v/>
      </c>
      <c r="D2395" s="361" t="str">
        <f>IFERROR(IF(LEN(C2395)&gt;0,IF(LEN(INDEX(TasksList!$C$6:$C$25,MATCH(C2395,TasksList!$B$6:$B$25,0),1))=0,"",INDEX(TasksList!$C$6:$C$25,MATCH(C2395,TasksList!$B$6:$B$25,0),1)),""),"")</f>
        <v/>
      </c>
      <c r="E2395" s="361" t="str">
        <f>IFERROR(IF(LEN(C2395)&gt;0,IF(LEN(INDEX(TasksList!$F$6:$F$25,MATCH(C2395,TasksList!$B$6:$B$25,0),1))=0,"not set!",INDEX(TasksList!$F$6:$F$25,MATCH(C2395,TasksList!$B$6:$B$25,0),1)),""),"")</f>
        <v/>
      </c>
      <c r="F2395" s="360" t="str">
        <f>IFERROR(IF(LEN(D2395)&gt;0,IF(LEN(INDEX(AdressBook!$D$6:$D$25,MATCH(D2395,AdressBook!$B$6:$B$25,0),1))=0,"",INDEX(AdressBook!$D$6:$D$25,MATCH(D2395,AdressBook!$B$6:$B$25,0),1)),""),"")</f>
        <v/>
      </c>
      <c r="G2395" s="361" t="str">
        <f>IFERROR(IF(LEN(INDEX(PlansAndNotes!$F$6:$F$4005,ROW(B2395)-ROW($C$3)))=0,"",INDEX(PlansAndNotes!$F$6:$F$4005,ROW(B2395)-ROW($C$3))),"")</f>
        <v/>
      </c>
      <c r="H2395" s="361" t="str">
        <f>IFERROR(IF(LEN(C2395)&gt;0,IF(LEN(INDEX(TasksList!$G$6:$G$25,MATCH(C2395,TasksList!$B$6:$B$25,0),1))=0,"",INDEX(TasksList!$G$6:$G$25,MATCH(C2395,TasksList!$B$6:$B$25,0),1)),""),"")</f>
        <v/>
      </c>
      <c r="N2395" s="362" t="str">
        <f>IFERROR(IF(LEN(INDEX(PlansAndNotes!$D$6:$D$4005,ROW(B2395)-ROW($C$3)))=0,"",INDEX(PlansAndNotes!$D$6:$D$4005,ROW(B2395)-ROW($C$3))),"")</f>
        <v/>
      </c>
      <c r="O2395" s="165" t="str">
        <f t="shared" si="263"/>
        <v/>
      </c>
      <c r="P2395" s="363" t="str">
        <f>IFERROR(IF(LEN(INDEX(PlansAndNotes!$E$6:$E$4005,ROW(B2395)-ROW($C$3)))=0,"",INDEX(PlansAndNotes!$E$6:$E$4005,ROW(B2395)-ROW($C$3))),"")</f>
        <v/>
      </c>
      <c r="Q2395" s="363" t="str">
        <f>IFERROR(IF(LEN(INDEX(PlansAndNotes!$G$6:$G$4005,ROW(B2395)-ROW($C$3)))=0,"",INDEX(PlansAndNotes!$G$6:$G$4005,ROW(B2395)-ROW($C$3))),"")</f>
        <v/>
      </c>
      <c r="R2395" s="361" t="str">
        <f>IFERROR(IF(LEN(D2395)&gt;0,IF(LEN(INDEX(AdressBook!$C$6:$C$25,MATCH(D2395,AdressBook!$B$6:$B$25,0),1))=0,"",INDEX(AdressBook!$C$6:$C$25,MATCH(D2395,AdressBook!$B$6:$B$25,0),1)),""),"")</f>
        <v/>
      </c>
      <c r="S2395" s="165">
        <f>IF(LEN(C2395)&gt;0,IFERROR(IF(MATCH(C2395,C2396:$C$4004,0)&gt;0,-1,ROW(S2395)-ROW($S$3)),ROW(S2395)-ROW($S$3)),-1)</f>
        <v>-1</v>
      </c>
      <c r="T2395" s="165">
        <f t="shared" si="264"/>
        <v>0</v>
      </c>
      <c r="U2395" s="165" t="str">
        <f t="shared" si="265"/>
        <v/>
      </c>
      <c r="V2395" s="165" t="str">
        <f>IFERROR(IF(OR(C2395="",S2395&lt;0),"",IF(SUBTOTAL(3,C2395:C2395)=0,-1,SUBTOTAL(3,$C$4:C2395))),"")</f>
        <v/>
      </c>
      <c r="W2395" s="156" t="str">
        <f t="array" ref="W2395">IF(LEN(C2395)&gt;0,IFERROR(IF(MATCH(C2395,$C$3:$C2394,0)&gt;0,N2395-INDEX($N$3:N2394,SUMPRODUCT(MAX(ROW($C$3:$C2394)*(C2395=$C$3:$C2394)))-2,1),""),""),"")</f>
        <v/>
      </c>
      <c r="X2395" s="156">
        <f t="shared" ca="1" si="266"/>
        <v>1</v>
      </c>
      <c r="Y2395" s="156">
        <f t="shared" ca="1" si="267"/>
        <v>1</v>
      </c>
    </row>
    <row r="2396" spans="2:25" hidden="1" x14ac:dyDescent="0.25">
      <c r="B2396" s="390" t="str">
        <f>IFERROR(IF(LEN(INDEX(PlansAndNotes!$B$6:$B$2005,ROW(A2396)-ROW($B$3)))=0,"",INDEX(PlansAndNotes!$B$6:$B$2005,ROW(A2396)-ROW($B$3))),"")</f>
        <v/>
      </c>
      <c r="C2396" s="387" t="str">
        <f t="shared" si="262"/>
        <v/>
      </c>
      <c r="D2396" s="361" t="str">
        <f>IFERROR(IF(LEN(C2396)&gt;0,IF(LEN(INDEX(TasksList!$C$6:$C$25,MATCH(C2396,TasksList!$B$6:$B$25,0),1))=0,"",INDEX(TasksList!$C$6:$C$25,MATCH(C2396,TasksList!$B$6:$B$25,0),1)),""),"")</f>
        <v/>
      </c>
      <c r="E2396" s="361" t="str">
        <f>IFERROR(IF(LEN(C2396)&gt;0,IF(LEN(INDEX(TasksList!$F$6:$F$25,MATCH(C2396,TasksList!$B$6:$B$25,0),1))=0,"not set!",INDEX(TasksList!$F$6:$F$25,MATCH(C2396,TasksList!$B$6:$B$25,0),1)),""),"")</f>
        <v/>
      </c>
      <c r="F2396" s="360" t="str">
        <f>IFERROR(IF(LEN(D2396)&gt;0,IF(LEN(INDEX(AdressBook!$D$6:$D$25,MATCH(D2396,AdressBook!$B$6:$B$25,0),1))=0,"",INDEX(AdressBook!$D$6:$D$25,MATCH(D2396,AdressBook!$B$6:$B$25,0),1)),""),"")</f>
        <v/>
      </c>
      <c r="G2396" s="361" t="str">
        <f>IFERROR(IF(LEN(INDEX(PlansAndNotes!$F$6:$F$4005,ROW(B2396)-ROW($C$3)))=0,"",INDEX(PlansAndNotes!$F$6:$F$4005,ROW(B2396)-ROW($C$3))),"")</f>
        <v/>
      </c>
      <c r="H2396" s="361" t="str">
        <f>IFERROR(IF(LEN(C2396)&gt;0,IF(LEN(INDEX(TasksList!$G$6:$G$25,MATCH(C2396,TasksList!$B$6:$B$25,0),1))=0,"",INDEX(TasksList!$G$6:$G$25,MATCH(C2396,TasksList!$B$6:$B$25,0),1)),""),"")</f>
        <v/>
      </c>
      <c r="N2396" s="362" t="str">
        <f>IFERROR(IF(LEN(INDEX(PlansAndNotes!$D$6:$D$4005,ROW(B2396)-ROW($C$3)))=0,"",INDEX(PlansAndNotes!$D$6:$D$4005,ROW(B2396)-ROW($C$3))),"")</f>
        <v/>
      </c>
      <c r="O2396" s="165" t="str">
        <f t="shared" si="263"/>
        <v/>
      </c>
      <c r="P2396" s="363" t="str">
        <f>IFERROR(IF(LEN(INDEX(PlansAndNotes!$E$6:$E$4005,ROW(B2396)-ROW($C$3)))=0,"",INDEX(PlansAndNotes!$E$6:$E$4005,ROW(B2396)-ROW($C$3))),"")</f>
        <v/>
      </c>
      <c r="Q2396" s="363" t="str">
        <f>IFERROR(IF(LEN(INDEX(PlansAndNotes!$G$6:$G$4005,ROW(B2396)-ROW($C$3)))=0,"",INDEX(PlansAndNotes!$G$6:$G$4005,ROW(B2396)-ROW($C$3))),"")</f>
        <v/>
      </c>
      <c r="R2396" s="361" t="str">
        <f>IFERROR(IF(LEN(D2396)&gt;0,IF(LEN(INDEX(AdressBook!$C$6:$C$25,MATCH(D2396,AdressBook!$B$6:$B$25,0),1))=0,"",INDEX(AdressBook!$C$6:$C$25,MATCH(D2396,AdressBook!$B$6:$B$25,0),1)),""),"")</f>
        <v/>
      </c>
      <c r="S2396" s="165">
        <f>IF(LEN(C2396)&gt;0,IFERROR(IF(MATCH(C2396,C2397:$C$4004,0)&gt;0,-1,ROW(S2396)-ROW($S$3)),ROW(S2396)-ROW($S$3)),-1)</f>
        <v>-1</v>
      </c>
      <c r="T2396" s="165">
        <f t="shared" si="264"/>
        <v>0</v>
      </c>
      <c r="U2396" s="165" t="str">
        <f t="shared" si="265"/>
        <v/>
      </c>
      <c r="V2396" s="165" t="str">
        <f>IFERROR(IF(OR(C2396="",S2396&lt;0),"",IF(SUBTOTAL(3,C2396:C2396)=0,-1,SUBTOTAL(3,$C$4:C2396))),"")</f>
        <v/>
      </c>
      <c r="W2396" s="156" t="str">
        <f t="array" ref="W2396">IF(LEN(C2396)&gt;0,IFERROR(IF(MATCH(C2396,$C$3:$C2395,0)&gt;0,N2396-INDEX($N$3:N2395,SUMPRODUCT(MAX(ROW($C$3:$C2395)*(C2396=$C$3:$C2395)))-2,1),""),""),"")</f>
        <v/>
      </c>
      <c r="X2396" s="156">
        <f t="shared" ca="1" si="266"/>
        <v>1</v>
      </c>
      <c r="Y2396" s="156">
        <f t="shared" ca="1" si="267"/>
        <v>1</v>
      </c>
    </row>
    <row r="2397" spans="2:25" hidden="1" x14ac:dyDescent="0.25">
      <c r="B2397" s="390" t="str">
        <f>IFERROR(IF(LEN(INDEX(PlansAndNotes!$B$6:$B$2005,ROW(A2397)-ROW($B$3)))=0,"",INDEX(PlansAndNotes!$B$6:$B$2005,ROW(A2397)-ROW($B$3))),"")</f>
        <v/>
      </c>
      <c r="C2397" s="387" t="str">
        <f t="shared" si="262"/>
        <v/>
      </c>
      <c r="D2397" s="361" t="str">
        <f>IFERROR(IF(LEN(C2397)&gt;0,IF(LEN(INDEX(TasksList!$C$6:$C$25,MATCH(C2397,TasksList!$B$6:$B$25,0),1))=0,"",INDEX(TasksList!$C$6:$C$25,MATCH(C2397,TasksList!$B$6:$B$25,0),1)),""),"")</f>
        <v/>
      </c>
      <c r="E2397" s="361" t="str">
        <f>IFERROR(IF(LEN(C2397)&gt;0,IF(LEN(INDEX(TasksList!$F$6:$F$25,MATCH(C2397,TasksList!$B$6:$B$25,0),1))=0,"not set!",INDEX(TasksList!$F$6:$F$25,MATCH(C2397,TasksList!$B$6:$B$25,0),1)),""),"")</f>
        <v/>
      </c>
      <c r="F2397" s="360" t="str">
        <f>IFERROR(IF(LEN(D2397)&gt;0,IF(LEN(INDEX(AdressBook!$D$6:$D$25,MATCH(D2397,AdressBook!$B$6:$B$25,0),1))=0,"",INDEX(AdressBook!$D$6:$D$25,MATCH(D2397,AdressBook!$B$6:$B$25,0),1)),""),"")</f>
        <v/>
      </c>
      <c r="G2397" s="361" t="str">
        <f>IFERROR(IF(LEN(INDEX(PlansAndNotes!$F$6:$F$4005,ROW(B2397)-ROW($C$3)))=0,"",INDEX(PlansAndNotes!$F$6:$F$4005,ROW(B2397)-ROW($C$3))),"")</f>
        <v/>
      </c>
      <c r="H2397" s="361" t="str">
        <f>IFERROR(IF(LEN(C2397)&gt;0,IF(LEN(INDEX(TasksList!$G$6:$G$25,MATCH(C2397,TasksList!$B$6:$B$25,0),1))=0,"",INDEX(TasksList!$G$6:$G$25,MATCH(C2397,TasksList!$B$6:$B$25,0),1)),""),"")</f>
        <v/>
      </c>
      <c r="N2397" s="362" t="str">
        <f>IFERROR(IF(LEN(INDEX(PlansAndNotes!$D$6:$D$4005,ROW(B2397)-ROW($C$3)))=0,"",INDEX(PlansAndNotes!$D$6:$D$4005,ROW(B2397)-ROW($C$3))),"")</f>
        <v/>
      </c>
      <c r="O2397" s="165" t="str">
        <f t="shared" si="263"/>
        <v/>
      </c>
      <c r="P2397" s="363" t="str">
        <f>IFERROR(IF(LEN(INDEX(PlansAndNotes!$E$6:$E$4005,ROW(B2397)-ROW($C$3)))=0,"",INDEX(PlansAndNotes!$E$6:$E$4005,ROW(B2397)-ROW($C$3))),"")</f>
        <v/>
      </c>
      <c r="Q2397" s="363" t="str">
        <f>IFERROR(IF(LEN(INDEX(PlansAndNotes!$G$6:$G$4005,ROW(B2397)-ROW($C$3)))=0,"",INDEX(PlansAndNotes!$G$6:$G$4005,ROW(B2397)-ROW($C$3))),"")</f>
        <v/>
      </c>
      <c r="R2397" s="361" t="str">
        <f>IFERROR(IF(LEN(D2397)&gt;0,IF(LEN(INDEX(AdressBook!$C$6:$C$25,MATCH(D2397,AdressBook!$B$6:$B$25,0),1))=0,"",INDEX(AdressBook!$C$6:$C$25,MATCH(D2397,AdressBook!$B$6:$B$25,0),1)),""),"")</f>
        <v/>
      </c>
      <c r="S2397" s="165">
        <f>IF(LEN(C2397)&gt;0,IFERROR(IF(MATCH(C2397,C2398:$C$4004,0)&gt;0,-1,ROW(S2397)-ROW($S$3)),ROW(S2397)-ROW($S$3)),-1)</f>
        <v>-1</v>
      </c>
      <c r="T2397" s="165">
        <f t="shared" si="264"/>
        <v>0</v>
      </c>
      <c r="U2397" s="165" t="str">
        <f t="shared" si="265"/>
        <v/>
      </c>
      <c r="V2397" s="165" t="str">
        <f>IFERROR(IF(OR(C2397="",S2397&lt;0),"",IF(SUBTOTAL(3,C2397:C2397)=0,-1,SUBTOTAL(3,$C$4:C2397))),"")</f>
        <v/>
      </c>
      <c r="W2397" s="156" t="str">
        <f t="array" ref="W2397">IF(LEN(C2397)&gt;0,IFERROR(IF(MATCH(C2397,$C$3:$C2396,0)&gt;0,N2397-INDEX($N$3:N2396,SUMPRODUCT(MAX(ROW($C$3:$C2396)*(C2397=$C$3:$C2396)))-2,1),""),""),"")</f>
        <v/>
      </c>
      <c r="X2397" s="156">
        <f t="shared" ca="1" si="266"/>
        <v>1</v>
      </c>
      <c r="Y2397" s="156">
        <f t="shared" ca="1" si="267"/>
        <v>1</v>
      </c>
    </row>
    <row r="2398" spans="2:25" hidden="1" x14ac:dyDescent="0.25">
      <c r="B2398" s="390" t="str">
        <f>IFERROR(IF(LEN(INDEX(PlansAndNotes!$B$6:$B$2005,ROW(A2398)-ROW($B$3)))=0,"",INDEX(PlansAndNotes!$B$6:$B$2005,ROW(A2398)-ROW($B$3))),"")</f>
        <v/>
      </c>
      <c r="C2398" s="387" t="str">
        <f t="shared" si="262"/>
        <v/>
      </c>
      <c r="D2398" s="361" t="str">
        <f>IFERROR(IF(LEN(C2398)&gt;0,IF(LEN(INDEX(TasksList!$C$6:$C$25,MATCH(C2398,TasksList!$B$6:$B$25,0),1))=0,"",INDEX(TasksList!$C$6:$C$25,MATCH(C2398,TasksList!$B$6:$B$25,0),1)),""),"")</f>
        <v/>
      </c>
      <c r="E2398" s="361" t="str">
        <f>IFERROR(IF(LEN(C2398)&gt;0,IF(LEN(INDEX(TasksList!$F$6:$F$25,MATCH(C2398,TasksList!$B$6:$B$25,0),1))=0,"not set!",INDEX(TasksList!$F$6:$F$25,MATCH(C2398,TasksList!$B$6:$B$25,0),1)),""),"")</f>
        <v/>
      </c>
      <c r="F2398" s="360" t="str">
        <f>IFERROR(IF(LEN(D2398)&gt;0,IF(LEN(INDEX(AdressBook!$D$6:$D$25,MATCH(D2398,AdressBook!$B$6:$B$25,0),1))=0,"",INDEX(AdressBook!$D$6:$D$25,MATCH(D2398,AdressBook!$B$6:$B$25,0),1)),""),"")</f>
        <v/>
      </c>
      <c r="G2398" s="361" t="str">
        <f>IFERROR(IF(LEN(INDEX(PlansAndNotes!$F$6:$F$4005,ROW(B2398)-ROW($C$3)))=0,"",INDEX(PlansAndNotes!$F$6:$F$4005,ROW(B2398)-ROW($C$3))),"")</f>
        <v/>
      </c>
      <c r="H2398" s="361" t="str">
        <f>IFERROR(IF(LEN(C2398)&gt;0,IF(LEN(INDEX(TasksList!$G$6:$G$25,MATCH(C2398,TasksList!$B$6:$B$25,0),1))=0,"",INDEX(TasksList!$G$6:$G$25,MATCH(C2398,TasksList!$B$6:$B$25,0),1)),""),"")</f>
        <v/>
      </c>
      <c r="N2398" s="362" t="str">
        <f>IFERROR(IF(LEN(INDEX(PlansAndNotes!$D$6:$D$4005,ROW(B2398)-ROW($C$3)))=0,"",INDEX(PlansAndNotes!$D$6:$D$4005,ROW(B2398)-ROW($C$3))),"")</f>
        <v/>
      </c>
      <c r="O2398" s="165" t="str">
        <f t="shared" si="263"/>
        <v/>
      </c>
      <c r="P2398" s="363" t="str">
        <f>IFERROR(IF(LEN(INDEX(PlansAndNotes!$E$6:$E$4005,ROW(B2398)-ROW($C$3)))=0,"",INDEX(PlansAndNotes!$E$6:$E$4005,ROW(B2398)-ROW($C$3))),"")</f>
        <v/>
      </c>
      <c r="Q2398" s="363" t="str">
        <f>IFERROR(IF(LEN(INDEX(PlansAndNotes!$G$6:$G$4005,ROW(B2398)-ROW($C$3)))=0,"",INDEX(PlansAndNotes!$G$6:$G$4005,ROW(B2398)-ROW($C$3))),"")</f>
        <v/>
      </c>
      <c r="R2398" s="361" t="str">
        <f>IFERROR(IF(LEN(D2398)&gt;0,IF(LEN(INDEX(AdressBook!$C$6:$C$25,MATCH(D2398,AdressBook!$B$6:$B$25,0),1))=0,"",INDEX(AdressBook!$C$6:$C$25,MATCH(D2398,AdressBook!$B$6:$B$25,0),1)),""),"")</f>
        <v/>
      </c>
      <c r="S2398" s="165">
        <f>IF(LEN(C2398)&gt;0,IFERROR(IF(MATCH(C2398,C2399:$C$4004,0)&gt;0,-1,ROW(S2398)-ROW($S$3)),ROW(S2398)-ROW($S$3)),-1)</f>
        <v>-1</v>
      </c>
      <c r="T2398" s="165">
        <f t="shared" si="264"/>
        <v>0</v>
      </c>
      <c r="U2398" s="165" t="str">
        <f t="shared" si="265"/>
        <v/>
      </c>
      <c r="V2398" s="165" t="str">
        <f>IFERROR(IF(OR(C2398="",S2398&lt;0),"",IF(SUBTOTAL(3,C2398:C2398)=0,-1,SUBTOTAL(3,$C$4:C2398))),"")</f>
        <v/>
      </c>
      <c r="W2398" s="156" t="str">
        <f t="array" ref="W2398">IF(LEN(C2398)&gt;0,IFERROR(IF(MATCH(C2398,$C$3:$C2397,0)&gt;0,N2398-INDEX($N$3:N2397,SUMPRODUCT(MAX(ROW($C$3:$C2397)*(C2398=$C$3:$C2397)))-2,1),""),""),"")</f>
        <v/>
      </c>
      <c r="X2398" s="156">
        <f t="shared" ca="1" si="266"/>
        <v>1</v>
      </c>
      <c r="Y2398" s="156">
        <f t="shared" ca="1" si="267"/>
        <v>1</v>
      </c>
    </row>
    <row r="2399" spans="2:25" hidden="1" x14ac:dyDescent="0.25">
      <c r="B2399" s="390" t="str">
        <f>IFERROR(IF(LEN(INDEX(PlansAndNotes!$B$6:$B$2005,ROW(A2399)-ROW($B$3)))=0,"",INDEX(PlansAndNotes!$B$6:$B$2005,ROW(A2399)-ROW($B$3))),"")</f>
        <v/>
      </c>
      <c r="C2399" s="387" t="str">
        <f t="shared" si="262"/>
        <v/>
      </c>
      <c r="D2399" s="361" t="str">
        <f>IFERROR(IF(LEN(C2399)&gt;0,IF(LEN(INDEX(TasksList!$C$6:$C$25,MATCH(C2399,TasksList!$B$6:$B$25,0),1))=0,"",INDEX(TasksList!$C$6:$C$25,MATCH(C2399,TasksList!$B$6:$B$25,0),1)),""),"")</f>
        <v/>
      </c>
      <c r="E2399" s="361" t="str">
        <f>IFERROR(IF(LEN(C2399)&gt;0,IF(LEN(INDEX(TasksList!$F$6:$F$25,MATCH(C2399,TasksList!$B$6:$B$25,0),1))=0,"not set!",INDEX(TasksList!$F$6:$F$25,MATCH(C2399,TasksList!$B$6:$B$25,0),1)),""),"")</f>
        <v/>
      </c>
      <c r="F2399" s="360" t="str">
        <f>IFERROR(IF(LEN(D2399)&gt;0,IF(LEN(INDEX(AdressBook!$D$6:$D$25,MATCH(D2399,AdressBook!$B$6:$B$25,0),1))=0,"",INDEX(AdressBook!$D$6:$D$25,MATCH(D2399,AdressBook!$B$6:$B$25,0),1)),""),"")</f>
        <v/>
      </c>
      <c r="G2399" s="361" t="str">
        <f>IFERROR(IF(LEN(INDEX(PlansAndNotes!$F$6:$F$4005,ROW(B2399)-ROW($C$3)))=0,"",INDEX(PlansAndNotes!$F$6:$F$4005,ROW(B2399)-ROW($C$3))),"")</f>
        <v/>
      </c>
      <c r="H2399" s="361" t="str">
        <f>IFERROR(IF(LEN(C2399)&gt;0,IF(LEN(INDEX(TasksList!$G$6:$G$25,MATCH(C2399,TasksList!$B$6:$B$25,0),1))=0,"",INDEX(TasksList!$G$6:$G$25,MATCH(C2399,TasksList!$B$6:$B$25,0),1)),""),"")</f>
        <v/>
      </c>
      <c r="N2399" s="362" t="str">
        <f>IFERROR(IF(LEN(INDEX(PlansAndNotes!$D$6:$D$4005,ROW(B2399)-ROW($C$3)))=0,"",INDEX(PlansAndNotes!$D$6:$D$4005,ROW(B2399)-ROW($C$3))),"")</f>
        <v/>
      </c>
      <c r="O2399" s="165" t="str">
        <f t="shared" si="263"/>
        <v/>
      </c>
      <c r="P2399" s="363" t="str">
        <f>IFERROR(IF(LEN(INDEX(PlansAndNotes!$E$6:$E$4005,ROW(B2399)-ROW($C$3)))=0,"",INDEX(PlansAndNotes!$E$6:$E$4005,ROW(B2399)-ROW($C$3))),"")</f>
        <v/>
      </c>
      <c r="Q2399" s="363" t="str">
        <f>IFERROR(IF(LEN(INDEX(PlansAndNotes!$G$6:$G$4005,ROW(B2399)-ROW($C$3)))=0,"",INDEX(PlansAndNotes!$G$6:$G$4005,ROW(B2399)-ROW($C$3))),"")</f>
        <v/>
      </c>
      <c r="R2399" s="361" t="str">
        <f>IFERROR(IF(LEN(D2399)&gt;0,IF(LEN(INDEX(AdressBook!$C$6:$C$25,MATCH(D2399,AdressBook!$B$6:$B$25,0),1))=0,"",INDEX(AdressBook!$C$6:$C$25,MATCH(D2399,AdressBook!$B$6:$B$25,0),1)),""),"")</f>
        <v/>
      </c>
      <c r="S2399" s="165">
        <f>IF(LEN(C2399)&gt;0,IFERROR(IF(MATCH(C2399,C2400:$C$4004,0)&gt;0,-1,ROW(S2399)-ROW($S$3)),ROW(S2399)-ROW($S$3)),-1)</f>
        <v>-1</v>
      </c>
      <c r="T2399" s="165">
        <f t="shared" si="264"/>
        <v>0</v>
      </c>
      <c r="U2399" s="165" t="str">
        <f t="shared" si="265"/>
        <v/>
      </c>
      <c r="V2399" s="165" t="str">
        <f>IFERROR(IF(OR(C2399="",S2399&lt;0),"",IF(SUBTOTAL(3,C2399:C2399)=0,-1,SUBTOTAL(3,$C$4:C2399))),"")</f>
        <v/>
      </c>
      <c r="W2399" s="156" t="str">
        <f t="array" ref="W2399">IF(LEN(C2399)&gt;0,IFERROR(IF(MATCH(C2399,$C$3:$C2398,0)&gt;0,N2399-INDEX($N$3:N2398,SUMPRODUCT(MAX(ROW($C$3:$C2398)*(C2399=$C$3:$C2398)))-2,1),""),""),"")</f>
        <v/>
      </c>
      <c r="X2399" s="156">
        <f t="shared" ca="1" si="266"/>
        <v>1</v>
      </c>
      <c r="Y2399" s="156">
        <f t="shared" ca="1" si="267"/>
        <v>1</v>
      </c>
    </row>
    <row r="2400" spans="2:25" hidden="1" x14ac:dyDescent="0.25">
      <c r="B2400" s="390" t="str">
        <f>IFERROR(IF(LEN(INDEX(PlansAndNotes!$B$6:$B$2005,ROW(A2400)-ROW($B$3)))=0,"",INDEX(PlansAndNotes!$B$6:$B$2005,ROW(A2400)-ROW($B$3))),"")</f>
        <v/>
      </c>
      <c r="C2400" s="387" t="str">
        <f t="shared" ref="C2400:C2452" si="268">IF(LEN(B2400)&gt;0,LEFT(B2400,SEARCH(" - ",B2400)-1)*1,"")</f>
        <v/>
      </c>
      <c r="D2400" s="361" t="str">
        <f>IFERROR(IF(LEN(C2400)&gt;0,IF(LEN(INDEX(TasksList!$C$6:$C$25,MATCH(C2400,TasksList!$B$6:$B$25,0),1))=0,"",INDEX(TasksList!$C$6:$C$25,MATCH(C2400,TasksList!$B$6:$B$25,0),1)),""),"")</f>
        <v/>
      </c>
      <c r="E2400" s="361" t="str">
        <f>IFERROR(IF(LEN(C2400)&gt;0,IF(LEN(INDEX(TasksList!$F$6:$F$25,MATCH(C2400,TasksList!$B$6:$B$25,0),1))=0,"not set!",INDEX(TasksList!$F$6:$F$25,MATCH(C2400,TasksList!$B$6:$B$25,0),1)),""),"")</f>
        <v/>
      </c>
      <c r="F2400" s="360" t="str">
        <f>IFERROR(IF(LEN(D2400)&gt;0,IF(LEN(INDEX(AdressBook!$D$6:$D$25,MATCH(D2400,AdressBook!$B$6:$B$25,0),1))=0,"",INDEX(AdressBook!$D$6:$D$25,MATCH(D2400,AdressBook!$B$6:$B$25,0),1)),""),"")</f>
        <v/>
      </c>
      <c r="G2400" s="361" t="str">
        <f>IFERROR(IF(LEN(INDEX(PlansAndNotes!$F$6:$F$4005,ROW(B2400)-ROW($C$3)))=0,"",INDEX(PlansAndNotes!$F$6:$F$4005,ROW(B2400)-ROW($C$3))),"")</f>
        <v/>
      </c>
      <c r="H2400" s="361" t="str">
        <f>IFERROR(IF(LEN(C2400)&gt;0,IF(LEN(INDEX(TasksList!$G$6:$G$25,MATCH(C2400,TasksList!$B$6:$B$25,0),1))=0,"",INDEX(TasksList!$G$6:$G$25,MATCH(C2400,TasksList!$B$6:$B$25,0),1)),""),"")</f>
        <v/>
      </c>
      <c r="N2400" s="362" t="str">
        <f>IFERROR(IF(LEN(INDEX(PlansAndNotes!$D$6:$D$4005,ROW(B2400)-ROW($C$3)))=0,"",INDEX(PlansAndNotes!$D$6:$D$4005,ROW(B2400)-ROW($C$3))),"")</f>
        <v/>
      </c>
      <c r="O2400" s="165" t="str">
        <f t="shared" si="263"/>
        <v/>
      </c>
      <c r="P2400" s="363" t="str">
        <f>IFERROR(IF(LEN(INDEX(PlansAndNotes!$E$6:$E$4005,ROW(B2400)-ROW($C$3)))=0,"",INDEX(PlansAndNotes!$E$6:$E$4005,ROW(B2400)-ROW($C$3))),"")</f>
        <v/>
      </c>
      <c r="Q2400" s="363" t="str">
        <f>IFERROR(IF(LEN(INDEX(PlansAndNotes!$G$6:$G$4005,ROW(B2400)-ROW($C$3)))=0,"",INDEX(PlansAndNotes!$G$6:$G$4005,ROW(B2400)-ROW($C$3))),"")</f>
        <v/>
      </c>
      <c r="R2400" s="361" t="str">
        <f>IFERROR(IF(LEN(D2400)&gt;0,IF(LEN(INDEX(AdressBook!$C$6:$C$25,MATCH(D2400,AdressBook!$B$6:$B$25,0),1))=0,"",INDEX(AdressBook!$C$6:$C$25,MATCH(D2400,AdressBook!$B$6:$B$25,0),1)),""),"")</f>
        <v/>
      </c>
      <c r="S2400" s="165">
        <f>IF(LEN(C2400)&gt;0,IFERROR(IF(MATCH(C2400,C2401:$C$4004,0)&gt;0,-1,ROW(S2400)-ROW($S$3)),ROW(S2400)-ROW($S$3)),-1)</f>
        <v>-1</v>
      </c>
      <c r="T2400" s="165">
        <f t="shared" si="264"/>
        <v>0</v>
      </c>
      <c r="U2400" s="165" t="str">
        <f t="shared" si="265"/>
        <v/>
      </c>
      <c r="V2400" s="165" t="str">
        <f>IFERROR(IF(OR(C2400="",S2400&lt;0),"",IF(SUBTOTAL(3,C2400:C2400)=0,-1,SUBTOTAL(3,$C$4:C2400))),"")</f>
        <v/>
      </c>
      <c r="W2400" s="156" t="str">
        <f t="array" ref="W2400">IF(LEN(C2400)&gt;0,IFERROR(IF(MATCH(C2400,$C$3:$C2399,0)&gt;0,N2400-INDEX($N$3:N2399,SUMPRODUCT(MAX(ROW($C$3:$C2399)*(C2400=$C$3:$C2399)))-2,1),""),""),"")</f>
        <v/>
      </c>
      <c r="X2400" s="156">
        <f t="shared" ca="1" si="266"/>
        <v>1</v>
      </c>
      <c r="Y2400" s="156">
        <f t="shared" ca="1" si="267"/>
        <v>1</v>
      </c>
    </row>
    <row r="2401" spans="2:25" hidden="1" x14ac:dyDescent="0.25">
      <c r="B2401" s="390" t="str">
        <f>IFERROR(IF(LEN(INDEX(PlansAndNotes!$B$6:$B$2005,ROW(A2401)-ROW($B$3)))=0,"",INDEX(PlansAndNotes!$B$6:$B$2005,ROW(A2401)-ROW($B$3))),"")</f>
        <v/>
      </c>
      <c r="C2401" s="387" t="str">
        <f t="shared" si="268"/>
        <v/>
      </c>
      <c r="D2401" s="361" t="str">
        <f>IFERROR(IF(LEN(C2401)&gt;0,IF(LEN(INDEX(TasksList!$C$6:$C$25,MATCH(C2401,TasksList!$B$6:$B$25,0),1))=0,"",INDEX(TasksList!$C$6:$C$25,MATCH(C2401,TasksList!$B$6:$B$25,0),1)),""),"")</f>
        <v/>
      </c>
      <c r="E2401" s="361" t="str">
        <f>IFERROR(IF(LEN(C2401)&gt;0,IF(LEN(INDEX(TasksList!$F$6:$F$25,MATCH(C2401,TasksList!$B$6:$B$25,0),1))=0,"not set!",INDEX(TasksList!$F$6:$F$25,MATCH(C2401,TasksList!$B$6:$B$25,0),1)),""),"")</f>
        <v/>
      </c>
      <c r="F2401" s="360" t="str">
        <f>IFERROR(IF(LEN(D2401)&gt;0,IF(LEN(INDEX(AdressBook!$D$6:$D$25,MATCH(D2401,AdressBook!$B$6:$B$25,0),1))=0,"",INDEX(AdressBook!$D$6:$D$25,MATCH(D2401,AdressBook!$B$6:$B$25,0),1)),""),"")</f>
        <v/>
      </c>
      <c r="G2401" s="361" t="str">
        <f>IFERROR(IF(LEN(INDEX(PlansAndNotes!$F$6:$F$4005,ROW(B2401)-ROW($C$3)))=0,"",INDEX(PlansAndNotes!$F$6:$F$4005,ROW(B2401)-ROW($C$3))),"")</f>
        <v/>
      </c>
      <c r="H2401" s="361" t="str">
        <f>IFERROR(IF(LEN(C2401)&gt;0,IF(LEN(INDEX(TasksList!$G$6:$G$25,MATCH(C2401,TasksList!$B$6:$B$25,0),1))=0,"",INDEX(TasksList!$G$6:$G$25,MATCH(C2401,TasksList!$B$6:$B$25,0),1)),""),"")</f>
        <v/>
      </c>
      <c r="N2401" s="362" t="str">
        <f>IFERROR(IF(LEN(INDEX(PlansAndNotes!$D$6:$D$4005,ROW(B2401)-ROW($C$3)))=0,"",INDEX(PlansAndNotes!$D$6:$D$4005,ROW(B2401)-ROW($C$3))),"")</f>
        <v/>
      </c>
      <c r="O2401" s="165" t="str">
        <f t="shared" si="263"/>
        <v/>
      </c>
      <c r="P2401" s="363" t="str">
        <f>IFERROR(IF(LEN(INDEX(PlansAndNotes!$E$6:$E$4005,ROW(B2401)-ROW($C$3)))=0,"",INDEX(PlansAndNotes!$E$6:$E$4005,ROW(B2401)-ROW($C$3))),"")</f>
        <v/>
      </c>
      <c r="Q2401" s="363" t="str">
        <f>IFERROR(IF(LEN(INDEX(PlansAndNotes!$G$6:$G$4005,ROW(B2401)-ROW($C$3)))=0,"",INDEX(PlansAndNotes!$G$6:$G$4005,ROW(B2401)-ROW($C$3))),"")</f>
        <v/>
      </c>
      <c r="R2401" s="361" t="str">
        <f>IFERROR(IF(LEN(D2401)&gt;0,IF(LEN(INDEX(AdressBook!$C$6:$C$25,MATCH(D2401,AdressBook!$B$6:$B$25,0),1))=0,"",INDEX(AdressBook!$C$6:$C$25,MATCH(D2401,AdressBook!$B$6:$B$25,0),1)),""),"")</f>
        <v/>
      </c>
      <c r="S2401" s="165">
        <f>IF(LEN(C2401)&gt;0,IFERROR(IF(MATCH(C2401,C2402:$C$4004,0)&gt;0,-1,ROW(S2401)-ROW($S$3)),ROW(S2401)-ROW($S$3)),-1)</f>
        <v>-1</v>
      </c>
      <c r="T2401" s="165">
        <f t="shared" si="264"/>
        <v>0</v>
      </c>
      <c r="U2401" s="165" t="str">
        <f t="shared" si="265"/>
        <v/>
      </c>
      <c r="V2401" s="165" t="str">
        <f>IFERROR(IF(OR(C2401="",S2401&lt;0),"",IF(SUBTOTAL(3,C2401:C2401)=0,-1,SUBTOTAL(3,$C$4:C2401))),"")</f>
        <v/>
      </c>
      <c r="W2401" s="156" t="str">
        <f t="array" ref="W2401">IF(LEN(C2401)&gt;0,IFERROR(IF(MATCH(C2401,$C$3:$C2400,0)&gt;0,N2401-INDEX($N$3:N2400,SUMPRODUCT(MAX(ROW($C$3:$C2400)*(C2401=$C$3:$C2400)))-2,1),""),""),"")</f>
        <v/>
      </c>
      <c r="X2401" s="156">
        <f t="shared" ca="1" si="266"/>
        <v>1</v>
      </c>
      <c r="Y2401" s="156">
        <f t="shared" ca="1" si="267"/>
        <v>1</v>
      </c>
    </row>
    <row r="2402" spans="2:25" hidden="1" x14ac:dyDescent="0.25">
      <c r="B2402" s="390" t="str">
        <f>IFERROR(IF(LEN(INDEX(PlansAndNotes!$B$6:$B$2005,ROW(A2402)-ROW($B$3)))=0,"",INDEX(PlansAndNotes!$B$6:$B$2005,ROW(A2402)-ROW($B$3))),"")</f>
        <v/>
      </c>
      <c r="C2402" s="387" t="str">
        <f t="shared" si="268"/>
        <v/>
      </c>
      <c r="D2402" s="361" t="str">
        <f>IFERROR(IF(LEN(C2402)&gt;0,IF(LEN(INDEX(TasksList!$C$6:$C$25,MATCH(C2402,TasksList!$B$6:$B$25,0),1))=0,"",INDEX(TasksList!$C$6:$C$25,MATCH(C2402,TasksList!$B$6:$B$25,0),1)),""),"")</f>
        <v/>
      </c>
      <c r="E2402" s="361" t="str">
        <f>IFERROR(IF(LEN(C2402)&gt;0,IF(LEN(INDEX(TasksList!$F$6:$F$25,MATCH(C2402,TasksList!$B$6:$B$25,0),1))=0,"not set!",INDEX(TasksList!$F$6:$F$25,MATCH(C2402,TasksList!$B$6:$B$25,0),1)),""),"")</f>
        <v/>
      </c>
      <c r="F2402" s="360" t="str">
        <f>IFERROR(IF(LEN(D2402)&gt;0,IF(LEN(INDEX(AdressBook!$D$6:$D$25,MATCH(D2402,AdressBook!$B$6:$B$25,0),1))=0,"",INDEX(AdressBook!$D$6:$D$25,MATCH(D2402,AdressBook!$B$6:$B$25,0),1)),""),"")</f>
        <v/>
      </c>
      <c r="G2402" s="361" t="str">
        <f>IFERROR(IF(LEN(INDEX(PlansAndNotes!$F$6:$F$4005,ROW(B2402)-ROW($C$3)))=0,"",INDEX(PlansAndNotes!$F$6:$F$4005,ROW(B2402)-ROW($C$3))),"")</f>
        <v/>
      </c>
      <c r="H2402" s="361" t="str">
        <f>IFERROR(IF(LEN(C2402)&gt;0,IF(LEN(INDEX(TasksList!$G$6:$G$25,MATCH(C2402,TasksList!$B$6:$B$25,0),1))=0,"",INDEX(TasksList!$G$6:$G$25,MATCH(C2402,TasksList!$B$6:$B$25,0),1)),""),"")</f>
        <v/>
      </c>
      <c r="N2402" s="362" t="str">
        <f>IFERROR(IF(LEN(INDEX(PlansAndNotes!$D$6:$D$4005,ROW(B2402)-ROW($C$3)))=0,"",INDEX(PlansAndNotes!$D$6:$D$4005,ROW(B2402)-ROW($C$3))),"")</f>
        <v/>
      </c>
      <c r="O2402" s="165" t="str">
        <f t="shared" si="263"/>
        <v/>
      </c>
      <c r="P2402" s="363" t="str">
        <f>IFERROR(IF(LEN(INDEX(PlansAndNotes!$E$6:$E$4005,ROW(B2402)-ROW($C$3)))=0,"",INDEX(PlansAndNotes!$E$6:$E$4005,ROW(B2402)-ROW($C$3))),"")</f>
        <v/>
      </c>
      <c r="Q2402" s="363" t="str">
        <f>IFERROR(IF(LEN(INDEX(PlansAndNotes!$G$6:$G$4005,ROW(B2402)-ROW($C$3)))=0,"",INDEX(PlansAndNotes!$G$6:$G$4005,ROW(B2402)-ROW($C$3))),"")</f>
        <v/>
      </c>
      <c r="R2402" s="361" t="str">
        <f>IFERROR(IF(LEN(D2402)&gt;0,IF(LEN(INDEX(AdressBook!$C$6:$C$25,MATCH(D2402,AdressBook!$B$6:$B$25,0),1))=0,"",INDEX(AdressBook!$C$6:$C$25,MATCH(D2402,AdressBook!$B$6:$B$25,0),1)),""),"")</f>
        <v/>
      </c>
      <c r="S2402" s="165">
        <f>IF(LEN(C2402)&gt;0,IFERROR(IF(MATCH(C2402,C2403:$C$4004,0)&gt;0,-1,ROW(S2402)-ROW($S$3)),ROW(S2402)-ROW($S$3)),-1)</f>
        <v>-1</v>
      </c>
      <c r="T2402" s="165">
        <f t="shared" si="264"/>
        <v>0</v>
      </c>
      <c r="U2402" s="165" t="str">
        <f t="shared" si="265"/>
        <v/>
      </c>
      <c r="V2402" s="165" t="str">
        <f>IFERROR(IF(OR(C2402="",S2402&lt;0),"",IF(SUBTOTAL(3,C2402:C2402)=0,-1,SUBTOTAL(3,$C$4:C2402))),"")</f>
        <v/>
      </c>
      <c r="W2402" s="156" t="str">
        <f t="array" ref="W2402">IF(LEN(C2402)&gt;0,IFERROR(IF(MATCH(C2402,$C$3:$C2401,0)&gt;0,N2402-INDEX($N$3:N2401,SUMPRODUCT(MAX(ROW($C$3:$C2401)*(C2402=$C$3:$C2401)))-2,1),""),""),"")</f>
        <v/>
      </c>
      <c r="X2402" s="156">
        <f t="shared" ca="1" si="266"/>
        <v>1</v>
      </c>
      <c r="Y2402" s="156">
        <f t="shared" ca="1" si="267"/>
        <v>1</v>
      </c>
    </row>
    <row r="2403" spans="2:25" hidden="1" x14ac:dyDescent="0.25">
      <c r="B2403" s="390" t="str">
        <f>IFERROR(IF(LEN(INDEX(PlansAndNotes!$B$6:$B$2005,ROW(A2403)-ROW($B$3)))=0,"",INDEX(PlansAndNotes!$B$6:$B$2005,ROW(A2403)-ROW($B$3))),"")</f>
        <v/>
      </c>
      <c r="C2403" s="387" t="str">
        <f t="shared" si="268"/>
        <v/>
      </c>
      <c r="D2403" s="361" t="str">
        <f>IFERROR(IF(LEN(C2403)&gt;0,IF(LEN(INDEX(TasksList!$C$6:$C$25,MATCH(C2403,TasksList!$B$6:$B$25,0),1))=0,"",INDEX(TasksList!$C$6:$C$25,MATCH(C2403,TasksList!$B$6:$B$25,0),1)),""),"")</f>
        <v/>
      </c>
      <c r="E2403" s="361" t="str">
        <f>IFERROR(IF(LEN(C2403)&gt;0,IF(LEN(INDEX(TasksList!$F$6:$F$25,MATCH(C2403,TasksList!$B$6:$B$25,0),1))=0,"not set!",INDEX(TasksList!$F$6:$F$25,MATCH(C2403,TasksList!$B$6:$B$25,0),1)),""),"")</f>
        <v/>
      </c>
      <c r="F2403" s="360" t="str">
        <f>IFERROR(IF(LEN(D2403)&gt;0,IF(LEN(INDEX(AdressBook!$D$6:$D$25,MATCH(D2403,AdressBook!$B$6:$B$25,0),1))=0,"",INDEX(AdressBook!$D$6:$D$25,MATCH(D2403,AdressBook!$B$6:$B$25,0),1)),""),"")</f>
        <v/>
      </c>
      <c r="G2403" s="361" t="str">
        <f>IFERROR(IF(LEN(INDEX(PlansAndNotes!$F$6:$F$4005,ROW(B2403)-ROW($C$3)))=0,"",INDEX(PlansAndNotes!$F$6:$F$4005,ROW(B2403)-ROW($C$3))),"")</f>
        <v/>
      </c>
      <c r="H2403" s="361" t="str">
        <f>IFERROR(IF(LEN(C2403)&gt;0,IF(LEN(INDEX(TasksList!$G$6:$G$25,MATCH(C2403,TasksList!$B$6:$B$25,0),1))=0,"",INDEX(TasksList!$G$6:$G$25,MATCH(C2403,TasksList!$B$6:$B$25,0),1)),""),"")</f>
        <v/>
      </c>
      <c r="N2403" s="362" t="str">
        <f>IFERROR(IF(LEN(INDEX(PlansAndNotes!$D$6:$D$4005,ROW(B2403)-ROW($C$3)))=0,"",INDEX(PlansAndNotes!$D$6:$D$4005,ROW(B2403)-ROW($C$3))),"")</f>
        <v/>
      </c>
      <c r="O2403" s="165" t="str">
        <f t="shared" si="263"/>
        <v/>
      </c>
      <c r="P2403" s="363" t="str">
        <f>IFERROR(IF(LEN(INDEX(PlansAndNotes!$E$6:$E$4005,ROW(B2403)-ROW($C$3)))=0,"",INDEX(PlansAndNotes!$E$6:$E$4005,ROW(B2403)-ROW($C$3))),"")</f>
        <v/>
      </c>
      <c r="Q2403" s="363" t="str">
        <f>IFERROR(IF(LEN(INDEX(PlansAndNotes!$G$6:$G$4005,ROW(B2403)-ROW($C$3)))=0,"",INDEX(PlansAndNotes!$G$6:$G$4005,ROW(B2403)-ROW($C$3))),"")</f>
        <v/>
      </c>
      <c r="R2403" s="361" t="str">
        <f>IFERROR(IF(LEN(D2403)&gt;0,IF(LEN(INDEX(AdressBook!$C$6:$C$25,MATCH(D2403,AdressBook!$B$6:$B$25,0),1))=0,"",INDEX(AdressBook!$C$6:$C$25,MATCH(D2403,AdressBook!$B$6:$B$25,0),1)),""),"")</f>
        <v/>
      </c>
      <c r="S2403" s="165">
        <f>IF(LEN(C2403)&gt;0,IFERROR(IF(MATCH(C2403,C2404:$C$4004,0)&gt;0,-1,ROW(S2403)-ROW($S$3)),ROW(S2403)-ROW($S$3)),-1)</f>
        <v>-1</v>
      </c>
      <c r="T2403" s="165">
        <f t="shared" si="264"/>
        <v>0</v>
      </c>
      <c r="U2403" s="165" t="str">
        <f t="shared" si="265"/>
        <v/>
      </c>
      <c r="V2403" s="165" t="str">
        <f>IFERROR(IF(OR(C2403="",S2403&lt;0),"",IF(SUBTOTAL(3,C2403:C2403)=0,-1,SUBTOTAL(3,$C$4:C2403))),"")</f>
        <v/>
      </c>
      <c r="W2403" s="156" t="str">
        <f t="array" ref="W2403">IF(LEN(C2403)&gt;0,IFERROR(IF(MATCH(C2403,$C$3:$C2402,0)&gt;0,N2403-INDEX($N$3:N2402,SUMPRODUCT(MAX(ROW($C$3:$C2402)*(C2403=$C$3:$C2402)))-2,1),""),""),"")</f>
        <v/>
      </c>
      <c r="X2403" s="156">
        <f t="shared" ca="1" si="266"/>
        <v>1</v>
      </c>
      <c r="Y2403" s="156">
        <f t="shared" ca="1" si="267"/>
        <v>1</v>
      </c>
    </row>
    <row r="2404" spans="2:25" hidden="1" x14ac:dyDescent="0.25">
      <c r="B2404" s="390" t="str">
        <f>IFERROR(IF(LEN(INDEX(PlansAndNotes!$B$6:$B$2005,ROW(A2404)-ROW($B$3)))=0,"",INDEX(PlansAndNotes!$B$6:$B$2005,ROW(A2404)-ROW($B$3))),"")</f>
        <v/>
      </c>
      <c r="C2404" s="387" t="str">
        <f t="shared" si="268"/>
        <v/>
      </c>
      <c r="D2404" s="361" t="str">
        <f>IFERROR(IF(LEN(C2404)&gt;0,IF(LEN(INDEX(TasksList!$C$6:$C$25,MATCH(C2404,TasksList!$B$6:$B$25,0),1))=0,"",INDEX(TasksList!$C$6:$C$25,MATCH(C2404,TasksList!$B$6:$B$25,0),1)),""),"")</f>
        <v/>
      </c>
      <c r="E2404" s="361" t="str">
        <f>IFERROR(IF(LEN(C2404)&gt;0,IF(LEN(INDEX(TasksList!$F$6:$F$25,MATCH(C2404,TasksList!$B$6:$B$25,0),1))=0,"not set!",INDEX(TasksList!$F$6:$F$25,MATCH(C2404,TasksList!$B$6:$B$25,0),1)),""),"")</f>
        <v/>
      </c>
      <c r="F2404" s="360" t="str">
        <f>IFERROR(IF(LEN(D2404)&gt;0,IF(LEN(INDEX(AdressBook!$D$6:$D$25,MATCH(D2404,AdressBook!$B$6:$B$25,0),1))=0,"",INDEX(AdressBook!$D$6:$D$25,MATCH(D2404,AdressBook!$B$6:$B$25,0),1)),""),"")</f>
        <v/>
      </c>
      <c r="G2404" s="361" t="str">
        <f>IFERROR(IF(LEN(INDEX(PlansAndNotes!$F$6:$F$4005,ROW(B2404)-ROW($C$3)))=0,"",INDEX(PlansAndNotes!$F$6:$F$4005,ROW(B2404)-ROW($C$3))),"")</f>
        <v/>
      </c>
      <c r="H2404" s="361" t="str">
        <f>IFERROR(IF(LEN(C2404)&gt;0,IF(LEN(INDEX(TasksList!$G$6:$G$25,MATCH(C2404,TasksList!$B$6:$B$25,0),1))=0,"",INDEX(TasksList!$G$6:$G$25,MATCH(C2404,TasksList!$B$6:$B$25,0),1)),""),"")</f>
        <v/>
      </c>
      <c r="N2404" s="362" t="str">
        <f>IFERROR(IF(LEN(INDEX(PlansAndNotes!$D$6:$D$4005,ROW(B2404)-ROW($C$3)))=0,"",INDEX(PlansAndNotes!$D$6:$D$4005,ROW(B2404)-ROW($C$3))),"")</f>
        <v/>
      </c>
      <c r="O2404" s="165" t="str">
        <f t="shared" si="263"/>
        <v/>
      </c>
      <c r="P2404" s="363" t="str">
        <f>IFERROR(IF(LEN(INDEX(PlansAndNotes!$E$6:$E$4005,ROW(B2404)-ROW($C$3)))=0,"",INDEX(PlansAndNotes!$E$6:$E$4005,ROW(B2404)-ROW($C$3))),"")</f>
        <v/>
      </c>
      <c r="Q2404" s="363" t="str">
        <f>IFERROR(IF(LEN(INDEX(PlansAndNotes!$G$6:$G$4005,ROW(B2404)-ROW($C$3)))=0,"",INDEX(PlansAndNotes!$G$6:$G$4005,ROW(B2404)-ROW($C$3))),"")</f>
        <v/>
      </c>
      <c r="R2404" s="361" t="str">
        <f>IFERROR(IF(LEN(D2404)&gt;0,IF(LEN(INDEX(AdressBook!$C$6:$C$25,MATCH(D2404,AdressBook!$B$6:$B$25,0),1))=0,"",INDEX(AdressBook!$C$6:$C$25,MATCH(D2404,AdressBook!$B$6:$B$25,0),1)),""),"")</f>
        <v/>
      </c>
      <c r="S2404" s="165">
        <f>IF(LEN(C2404)&gt;0,IFERROR(IF(MATCH(C2404,C2405:$C$4004,0)&gt;0,-1,ROW(S2404)-ROW($S$3)),ROW(S2404)-ROW($S$3)),-1)</f>
        <v>-1</v>
      </c>
      <c r="T2404" s="165">
        <f t="shared" si="264"/>
        <v>0</v>
      </c>
      <c r="U2404" s="165" t="str">
        <f t="shared" si="265"/>
        <v/>
      </c>
      <c r="V2404" s="165" t="str">
        <f>IFERROR(IF(OR(C2404="",S2404&lt;0),"",IF(SUBTOTAL(3,C2404:C2404)=0,-1,SUBTOTAL(3,$C$4:C2404))),"")</f>
        <v/>
      </c>
      <c r="W2404" s="156" t="str">
        <f t="array" ref="W2404">IF(LEN(C2404)&gt;0,IFERROR(IF(MATCH(C2404,$C$3:$C2403,0)&gt;0,N2404-INDEX($N$3:N2403,SUMPRODUCT(MAX(ROW($C$3:$C2403)*(C2404=$C$3:$C2403)))-2,1),""),""),"")</f>
        <v/>
      </c>
      <c r="X2404" s="156">
        <f t="shared" ca="1" si="266"/>
        <v>1</v>
      </c>
      <c r="Y2404" s="156">
        <f t="shared" ca="1" si="267"/>
        <v>1</v>
      </c>
    </row>
    <row r="2405" spans="2:25" hidden="1" x14ac:dyDescent="0.25">
      <c r="B2405" s="390" t="str">
        <f>IFERROR(IF(LEN(INDEX(PlansAndNotes!$B$6:$B$2005,ROW(A2405)-ROW($B$3)))=0,"",INDEX(PlansAndNotes!$B$6:$B$2005,ROW(A2405)-ROW($B$3))),"")</f>
        <v/>
      </c>
      <c r="C2405" s="387" t="str">
        <f t="shared" si="268"/>
        <v/>
      </c>
      <c r="D2405" s="361" t="str">
        <f>IFERROR(IF(LEN(C2405)&gt;0,IF(LEN(INDEX(TasksList!$C$6:$C$25,MATCH(C2405,TasksList!$B$6:$B$25,0),1))=0,"",INDEX(TasksList!$C$6:$C$25,MATCH(C2405,TasksList!$B$6:$B$25,0),1)),""),"")</f>
        <v/>
      </c>
      <c r="E2405" s="361" t="str">
        <f>IFERROR(IF(LEN(C2405)&gt;0,IF(LEN(INDEX(TasksList!$F$6:$F$25,MATCH(C2405,TasksList!$B$6:$B$25,0),1))=0,"not set!",INDEX(TasksList!$F$6:$F$25,MATCH(C2405,TasksList!$B$6:$B$25,0),1)),""),"")</f>
        <v/>
      </c>
      <c r="F2405" s="360" t="str">
        <f>IFERROR(IF(LEN(D2405)&gt;0,IF(LEN(INDEX(AdressBook!$D$6:$D$25,MATCH(D2405,AdressBook!$B$6:$B$25,0),1))=0,"",INDEX(AdressBook!$D$6:$D$25,MATCH(D2405,AdressBook!$B$6:$B$25,0),1)),""),"")</f>
        <v/>
      </c>
      <c r="G2405" s="361" t="str">
        <f>IFERROR(IF(LEN(INDEX(PlansAndNotes!$F$6:$F$4005,ROW(B2405)-ROW($C$3)))=0,"",INDEX(PlansAndNotes!$F$6:$F$4005,ROW(B2405)-ROW($C$3))),"")</f>
        <v/>
      </c>
      <c r="H2405" s="361" t="str">
        <f>IFERROR(IF(LEN(C2405)&gt;0,IF(LEN(INDEX(TasksList!$G$6:$G$25,MATCH(C2405,TasksList!$B$6:$B$25,0),1))=0,"",INDEX(TasksList!$G$6:$G$25,MATCH(C2405,TasksList!$B$6:$B$25,0),1)),""),"")</f>
        <v/>
      </c>
      <c r="N2405" s="362" t="str">
        <f>IFERROR(IF(LEN(INDEX(PlansAndNotes!$D$6:$D$4005,ROW(B2405)-ROW($C$3)))=0,"",INDEX(PlansAndNotes!$D$6:$D$4005,ROW(B2405)-ROW($C$3))),"")</f>
        <v/>
      </c>
      <c r="O2405" s="165" t="str">
        <f t="shared" si="263"/>
        <v/>
      </c>
      <c r="P2405" s="363" t="str">
        <f>IFERROR(IF(LEN(INDEX(PlansAndNotes!$E$6:$E$4005,ROW(B2405)-ROW($C$3)))=0,"",INDEX(PlansAndNotes!$E$6:$E$4005,ROW(B2405)-ROW($C$3))),"")</f>
        <v/>
      </c>
      <c r="Q2405" s="363" t="str">
        <f>IFERROR(IF(LEN(INDEX(PlansAndNotes!$G$6:$G$4005,ROW(B2405)-ROW($C$3)))=0,"",INDEX(PlansAndNotes!$G$6:$G$4005,ROW(B2405)-ROW($C$3))),"")</f>
        <v/>
      </c>
      <c r="R2405" s="361" t="str">
        <f>IFERROR(IF(LEN(D2405)&gt;0,IF(LEN(INDEX(AdressBook!$C$6:$C$25,MATCH(D2405,AdressBook!$B$6:$B$25,0),1))=0,"",INDEX(AdressBook!$C$6:$C$25,MATCH(D2405,AdressBook!$B$6:$B$25,0),1)),""),"")</f>
        <v/>
      </c>
      <c r="S2405" s="165">
        <f>IF(LEN(C2405)&gt;0,IFERROR(IF(MATCH(C2405,C2406:$C$4004,0)&gt;0,-1,ROW(S2405)-ROW($S$3)),ROW(S2405)-ROW($S$3)),-1)</f>
        <v>-1</v>
      </c>
      <c r="T2405" s="165">
        <f t="shared" si="264"/>
        <v>0</v>
      </c>
      <c r="U2405" s="165" t="str">
        <f t="shared" si="265"/>
        <v/>
      </c>
      <c r="V2405" s="165" t="str">
        <f>IFERROR(IF(OR(C2405="",S2405&lt;0),"",IF(SUBTOTAL(3,C2405:C2405)=0,-1,SUBTOTAL(3,$C$4:C2405))),"")</f>
        <v/>
      </c>
      <c r="W2405" s="156" t="str">
        <f t="array" ref="W2405">IF(LEN(C2405)&gt;0,IFERROR(IF(MATCH(C2405,$C$3:$C2404,0)&gt;0,N2405-INDEX($N$3:N2404,SUMPRODUCT(MAX(ROW($C$3:$C2404)*(C2405=$C$3:$C2404)))-2,1),""),""),"")</f>
        <v/>
      </c>
      <c r="X2405" s="156">
        <f t="shared" ca="1" si="266"/>
        <v>1</v>
      </c>
      <c r="Y2405" s="156">
        <f t="shared" ca="1" si="267"/>
        <v>1</v>
      </c>
    </row>
    <row r="2406" spans="2:25" hidden="1" x14ac:dyDescent="0.25">
      <c r="B2406" s="390" t="str">
        <f>IFERROR(IF(LEN(INDEX(PlansAndNotes!$B$6:$B$2005,ROW(A2406)-ROW($B$3)))=0,"",INDEX(PlansAndNotes!$B$6:$B$2005,ROW(A2406)-ROW($B$3))),"")</f>
        <v/>
      </c>
      <c r="C2406" s="387" t="str">
        <f t="shared" si="268"/>
        <v/>
      </c>
      <c r="D2406" s="361" t="str">
        <f>IFERROR(IF(LEN(C2406)&gt;0,IF(LEN(INDEX(TasksList!$C$6:$C$25,MATCH(C2406,TasksList!$B$6:$B$25,0),1))=0,"",INDEX(TasksList!$C$6:$C$25,MATCH(C2406,TasksList!$B$6:$B$25,0),1)),""),"")</f>
        <v/>
      </c>
      <c r="E2406" s="361" t="str">
        <f>IFERROR(IF(LEN(C2406)&gt;0,IF(LEN(INDEX(TasksList!$F$6:$F$25,MATCH(C2406,TasksList!$B$6:$B$25,0),1))=0,"not set!",INDEX(TasksList!$F$6:$F$25,MATCH(C2406,TasksList!$B$6:$B$25,0),1)),""),"")</f>
        <v/>
      </c>
      <c r="F2406" s="360" t="str">
        <f>IFERROR(IF(LEN(D2406)&gt;0,IF(LEN(INDEX(AdressBook!$D$6:$D$25,MATCH(D2406,AdressBook!$B$6:$B$25,0),1))=0,"",INDEX(AdressBook!$D$6:$D$25,MATCH(D2406,AdressBook!$B$6:$B$25,0),1)),""),"")</f>
        <v/>
      </c>
      <c r="G2406" s="361" t="str">
        <f>IFERROR(IF(LEN(INDEX(PlansAndNotes!$F$6:$F$4005,ROW(B2406)-ROW($C$3)))=0,"",INDEX(PlansAndNotes!$F$6:$F$4005,ROW(B2406)-ROW($C$3))),"")</f>
        <v/>
      </c>
      <c r="H2406" s="361" t="str">
        <f>IFERROR(IF(LEN(C2406)&gt;0,IF(LEN(INDEX(TasksList!$G$6:$G$25,MATCH(C2406,TasksList!$B$6:$B$25,0),1))=0,"",INDEX(TasksList!$G$6:$G$25,MATCH(C2406,TasksList!$B$6:$B$25,0),1)),""),"")</f>
        <v/>
      </c>
      <c r="N2406" s="362" t="str">
        <f>IFERROR(IF(LEN(INDEX(PlansAndNotes!$D$6:$D$4005,ROW(B2406)-ROW($C$3)))=0,"",INDEX(PlansAndNotes!$D$6:$D$4005,ROW(B2406)-ROW($C$3))),"")</f>
        <v/>
      </c>
      <c r="O2406" s="165" t="str">
        <f t="shared" si="263"/>
        <v/>
      </c>
      <c r="P2406" s="363" t="str">
        <f>IFERROR(IF(LEN(INDEX(PlansAndNotes!$E$6:$E$4005,ROW(B2406)-ROW($C$3)))=0,"",INDEX(PlansAndNotes!$E$6:$E$4005,ROW(B2406)-ROW($C$3))),"")</f>
        <v/>
      </c>
      <c r="Q2406" s="363" t="str">
        <f>IFERROR(IF(LEN(INDEX(PlansAndNotes!$G$6:$G$4005,ROW(B2406)-ROW($C$3)))=0,"",INDEX(PlansAndNotes!$G$6:$G$4005,ROW(B2406)-ROW($C$3))),"")</f>
        <v/>
      </c>
      <c r="R2406" s="361" t="str">
        <f>IFERROR(IF(LEN(D2406)&gt;0,IF(LEN(INDEX(AdressBook!$C$6:$C$25,MATCH(D2406,AdressBook!$B$6:$B$25,0),1))=0,"",INDEX(AdressBook!$C$6:$C$25,MATCH(D2406,AdressBook!$B$6:$B$25,0),1)),""),"")</f>
        <v/>
      </c>
      <c r="S2406" s="165">
        <f>IF(LEN(C2406)&gt;0,IFERROR(IF(MATCH(C2406,C2407:$C$4004,0)&gt;0,-1,ROW(S2406)-ROW($S$3)),ROW(S2406)-ROW($S$3)),-1)</f>
        <v>-1</v>
      </c>
      <c r="T2406" s="165">
        <f t="shared" si="264"/>
        <v>0</v>
      </c>
      <c r="U2406" s="165" t="str">
        <f t="shared" si="265"/>
        <v/>
      </c>
      <c r="V2406" s="165" t="str">
        <f>IFERROR(IF(OR(C2406="",S2406&lt;0),"",IF(SUBTOTAL(3,C2406:C2406)=0,-1,SUBTOTAL(3,$C$4:C2406))),"")</f>
        <v/>
      </c>
      <c r="W2406" s="156" t="str">
        <f t="array" ref="W2406">IF(LEN(C2406)&gt;0,IFERROR(IF(MATCH(C2406,$C$3:$C2405,0)&gt;0,N2406-INDEX($N$3:N2405,SUMPRODUCT(MAX(ROW($C$3:$C2405)*(C2406=$C$3:$C2405)))-2,1),""),""),"")</f>
        <v/>
      </c>
      <c r="X2406" s="156">
        <f t="shared" ca="1" si="266"/>
        <v>1</v>
      </c>
      <c r="Y2406" s="156">
        <f t="shared" ca="1" si="267"/>
        <v>1</v>
      </c>
    </row>
    <row r="2407" spans="2:25" hidden="1" x14ac:dyDescent="0.25">
      <c r="B2407" s="390" t="str">
        <f>IFERROR(IF(LEN(INDEX(PlansAndNotes!$B$6:$B$2005,ROW(A2407)-ROW($B$3)))=0,"",INDEX(PlansAndNotes!$B$6:$B$2005,ROW(A2407)-ROW($B$3))),"")</f>
        <v/>
      </c>
      <c r="C2407" s="387" t="str">
        <f t="shared" si="268"/>
        <v/>
      </c>
      <c r="D2407" s="361" t="str">
        <f>IFERROR(IF(LEN(C2407)&gt;0,IF(LEN(INDEX(TasksList!$C$6:$C$25,MATCH(C2407,TasksList!$B$6:$B$25,0),1))=0,"",INDEX(TasksList!$C$6:$C$25,MATCH(C2407,TasksList!$B$6:$B$25,0),1)),""),"")</f>
        <v/>
      </c>
      <c r="E2407" s="361" t="str">
        <f>IFERROR(IF(LEN(C2407)&gt;0,IF(LEN(INDEX(TasksList!$F$6:$F$25,MATCH(C2407,TasksList!$B$6:$B$25,0),1))=0,"not set!",INDEX(TasksList!$F$6:$F$25,MATCH(C2407,TasksList!$B$6:$B$25,0),1)),""),"")</f>
        <v/>
      </c>
      <c r="F2407" s="360" t="str">
        <f>IFERROR(IF(LEN(D2407)&gt;0,IF(LEN(INDEX(AdressBook!$D$6:$D$25,MATCH(D2407,AdressBook!$B$6:$B$25,0),1))=0,"",INDEX(AdressBook!$D$6:$D$25,MATCH(D2407,AdressBook!$B$6:$B$25,0),1)),""),"")</f>
        <v/>
      </c>
      <c r="G2407" s="361" t="str">
        <f>IFERROR(IF(LEN(INDEX(PlansAndNotes!$F$6:$F$4005,ROW(B2407)-ROW($C$3)))=0,"",INDEX(PlansAndNotes!$F$6:$F$4005,ROW(B2407)-ROW($C$3))),"")</f>
        <v/>
      </c>
      <c r="H2407" s="361" t="str">
        <f>IFERROR(IF(LEN(C2407)&gt;0,IF(LEN(INDEX(TasksList!$G$6:$G$25,MATCH(C2407,TasksList!$B$6:$B$25,0),1))=0,"",INDEX(TasksList!$G$6:$G$25,MATCH(C2407,TasksList!$B$6:$B$25,0),1)),""),"")</f>
        <v/>
      </c>
      <c r="N2407" s="362" t="str">
        <f>IFERROR(IF(LEN(INDEX(PlansAndNotes!$D$6:$D$4005,ROW(B2407)-ROW($C$3)))=0,"",INDEX(PlansAndNotes!$D$6:$D$4005,ROW(B2407)-ROW($C$3))),"")</f>
        <v/>
      </c>
      <c r="O2407" s="165" t="str">
        <f t="shared" si="263"/>
        <v/>
      </c>
      <c r="P2407" s="363" t="str">
        <f>IFERROR(IF(LEN(INDEX(PlansAndNotes!$E$6:$E$4005,ROW(B2407)-ROW($C$3)))=0,"",INDEX(PlansAndNotes!$E$6:$E$4005,ROW(B2407)-ROW($C$3))),"")</f>
        <v/>
      </c>
      <c r="Q2407" s="363" t="str">
        <f>IFERROR(IF(LEN(INDEX(PlansAndNotes!$G$6:$G$4005,ROW(B2407)-ROW($C$3)))=0,"",INDEX(PlansAndNotes!$G$6:$G$4005,ROW(B2407)-ROW($C$3))),"")</f>
        <v/>
      </c>
      <c r="R2407" s="361" t="str">
        <f>IFERROR(IF(LEN(D2407)&gt;0,IF(LEN(INDEX(AdressBook!$C$6:$C$25,MATCH(D2407,AdressBook!$B$6:$B$25,0),1))=0,"",INDEX(AdressBook!$C$6:$C$25,MATCH(D2407,AdressBook!$B$6:$B$25,0),1)),""),"")</f>
        <v/>
      </c>
      <c r="S2407" s="165">
        <f>IF(LEN(C2407)&gt;0,IFERROR(IF(MATCH(C2407,C2408:$C$4004,0)&gt;0,-1,ROW(S2407)-ROW($S$3)),ROW(S2407)-ROW($S$3)),-1)</f>
        <v>-1</v>
      </c>
      <c r="T2407" s="165">
        <f t="shared" si="264"/>
        <v>0</v>
      </c>
      <c r="U2407" s="165" t="str">
        <f t="shared" si="265"/>
        <v/>
      </c>
      <c r="V2407" s="165" t="str">
        <f>IFERROR(IF(OR(C2407="",S2407&lt;0),"",IF(SUBTOTAL(3,C2407:C2407)=0,-1,SUBTOTAL(3,$C$4:C2407))),"")</f>
        <v/>
      </c>
      <c r="W2407" s="156" t="str">
        <f t="array" ref="W2407">IF(LEN(C2407)&gt;0,IFERROR(IF(MATCH(C2407,$C$3:$C2406,0)&gt;0,N2407-INDEX($N$3:N2406,SUMPRODUCT(MAX(ROW($C$3:$C2406)*(C2407=$C$3:$C2406)))-2,1),""),""),"")</f>
        <v/>
      </c>
      <c r="X2407" s="156">
        <f t="shared" ca="1" si="266"/>
        <v>1</v>
      </c>
      <c r="Y2407" s="156">
        <f t="shared" ca="1" si="267"/>
        <v>1</v>
      </c>
    </row>
    <row r="2408" spans="2:25" hidden="1" x14ac:dyDescent="0.25">
      <c r="B2408" s="390" t="str">
        <f>IFERROR(IF(LEN(INDEX(PlansAndNotes!$B$6:$B$2005,ROW(A2408)-ROW($B$3)))=0,"",INDEX(PlansAndNotes!$B$6:$B$2005,ROW(A2408)-ROW($B$3))),"")</f>
        <v/>
      </c>
      <c r="C2408" s="387" t="str">
        <f t="shared" si="268"/>
        <v/>
      </c>
      <c r="D2408" s="361" t="str">
        <f>IFERROR(IF(LEN(C2408)&gt;0,IF(LEN(INDEX(TasksList!$C$6:$C$25,MATCH(C2408,TasksList!$B$6:$B$25,0),1))=0,"",INDEX(TasksList!$C$6:$C$25,MATCH(C2408,TasksList!$B$6:$B$25,0),1)),""),"")</f>
        <v/>
      </c>
      <c r="E2408" s="361" t="str">
        <f>IFERROR(IF(LEN(C2408)&gt;0,IF(LEN(INDEX(TasksList!$F$6:$F$25,MATCH(C2408,TasksList!$B$6:$B$25,0),1))=0,"not set!",INDEX(TasksList!$F$6:$F$25,MATCH(C2408,TasksList!$B$6:$B$25,0),1)),""),"")</f>
        <v/>
      </c>
      <c r="F2408" s="360" t="str">
        <f>IFERROR(IF(LEN(D2408)&gt;0,IF(LEN(INDEX(AdressBook!$D$6:$D$25,MATCH(D2408,AdressBook!$B$6:$B$25,0),1))=0,"",INDEX(AdressBook!$D$6:$D$25,MATCH(D2408,AdressBook!$B$6:$B$25,0),1)),""),"")</f>
        <v/>
      </c>
      <c r="G2408" s="361" t="str">
        <f>IFERROR(IF(LEN(INDEX(PlansAndNotes!$F$6:$F$4005,ROW(B2408)-ROW($C$3)))=0,"",INDEX(PlansAndNotes!$F$6:$F$4005,ROW(B2408)-ROW($C$3))),"")</f>
        <v/>
      </c>
      <c r="H2408" s="361" t="str">
        <f>IFERROR(IF(LEN(C2408)&gt;0,IF(LEN(INDEX(TasksList!$G$6:$G$25,MATCH(C2408,TasksList!$B$6:$B$25,0),1))=0,"",INDEX(TasksList!$G$6:$G$25,MATCH(C2408,TasksList!$B$6:$B$25,0),1)),""),"")</f>
        <v/>
      </c>
      <c r="N2408" s="362" t="str">
        <f>IFERROR(IF(LEN(INDEX(PlansAndNotes!$D$6:$D$4005,ROW(B2408)-ROW($C$3)))=0,"",INDEX(PlansAndNotes!$D$6:$D$4005,ROW(B2408)-ROW($C$3))),"")</f>
        <v/>
      </c>
      <c r="O2408" s="165" t="str">
        <f t="shared" si="263"/>
        <v/>
      </c>
      <c r="P2408" s="363" t="str">
        <f>IFERROR(IF(LEN(INDEX(PlansAndNotes!$E$6:$E$4005,ROW(B2408)-ROW($C$3)))=0,"",INDEX(PlansAndNotes!$E$6:$E$4005,ROW(B2408)-ROW($C$3))),"")</f>
        <v/>
      </c>
      <c r="Q2408" s="363" t="str">
        <f>IFERROR(IF(LEN(INDEX(PlansAndNotes!$G$6:$G$4005,ROW(B2408)-ROW($C$3)))=0,"",INDEX(PlansAndNotes!$G$6:$G$4005,ROW(B2408)-ROW($C$3))),"")</f>
        <v/>
      </c>
      <c r="R2408" s="361" t="str">
        <f>IFERROR(IF(LEN(D2408)&gt;0,IF(LEN(INDEX(AdressBook!$C$6:$C$25,MATCH(D2408,AdressBook!$B$6:$B$25,0),1))=0,"",INDEX(AdressBook!$C$6:$C$25,MATCH(D2408,AdressBook!$B$6:$B$25,0),1)),""),"")</f>
        <v/>
      </c>
      <c r="S2408" s="165">
        <f>IF(LEN(C2408)&gt;0,IFERROR(IF(MATCH(C2408,C2409:$C$4004,0)&gt;0,-1,ROW(S2408)-ROW($S$3)),ROW(S2408)-ROW($S$3)),-1)</f>
        <v>-1</v>
      </c>
      <c r="T2408" s="165">
        <f t="shared" si="264"/>
        <v>0</v>
      </c>
      <c r="U2408" s="165" t="str">
        <f t="shared" si="265"/>
        <v/>
      </c>
      <c r="V2408" s="165" t="str">
        <f>IFERROR(IF(OR(C2408="",S2408&lt;0),"",IF(SUBTOTAL(3,C2408:C2408)=0,-1,SUBTOTAL(3,$C$4:C2408))),"")</f>
        <v/>
      </c>
      <c r="W2408" s="156" t="str">
        <f t="array" ref="W2408">IF(LEN(C2408)&gt;0,IFERROR(IF(MATCH(C2408,$C$3:$C2407,0)&gt;0,N2408-INDEX($N$3:N2407,SUMPRODUCT(MAX(ROW($C$3:$C2407)*(C2408=$C$3:$C2407)))-2,1),""),""),"")</f>
        <v/>
      </c>
      <c r="X2408" s="156">
        <f t="shared" ca="1" si="266"/>
        <v>1</v>
      </c>
      <c r="Y2408" s="156">
        <f t="shared" ca="1" si="267"/>
        <v>1</v>
      </c>
    </row>
    <row r="2409" spans="2:25" hidden="1" x14ac:dyDescent="0.25">
      <c r="B2409" s="390" t="str">
        <f>IFERROR(IF(LEN(INDEX(PlansAndNotes!$B$6:$B$2005,ROW(A2409)-ROW($B$3)))=0,"",INDEX(PlansAndNotes!$B$6:$B$2005,ROW(A2409)-ROW($B$3))),"")</f>
        <v/>
      </c>
      <c r="C2409" s="387" t="str">
        <f t="shared" si="268"/>
        <v/>
      </c>
      <c r="D2409" s="361" t="str">
        <f>IFERROR(IF(LEN(C2409)&gt;0,IF(LEN(INDEX(TasksList!$C$6:$C$25,MATCH(C2409,TasksList!$B$6:$B$25,0),1))=0,"",INDEX(TasksList!$C$6:$C$25,MATCH(C2409,TasksList!$B$6:$B$25,0),1)),""),"")</f>
        <v/>
      </c>
      <c r="E2409" s="361" t="str">
        <f>IFERROR(IF(LEN(C2409)&gt;0,IF(LEN(INDEX(TasksList!$F$6:$F$25,MATCH(C2409,TasksList!$B$6:$B$25,0),1))=0,"not set!",INDEX(TasksList!$F$6:$F$25,MATCH(C2409,TasksList!$B$6:$B$25,0),1)),""),"")</f>
        <v/>
      </c>
      <c r="F2409" s="360" t="str">
        <f>IFERROR(IF(LEN(D2409)&gt;0,IF(LEN(INDEX(AdressBook!$D$6:$D$25,MATCH(D2409,AdressBook!$B$6:$B$25,0),1))=0,"",INDEX(AdressBook!$D$6:$D$25,MATCH(D2409,AdressBook!$B$6:$B$25,0),1)),""),"")</f>
        <v/>
      </c>
      <c r="G2409" s="361" t="str">
        <f>IFERROR(IF(LEN(INDEX(PlansAndNotes!$F$6:$F$4005,ROW(B2409)-ROW($C$3)))=0,"",INDEX(PlansAndNotes!$F$6:$F$4005,ROW(B2409)-ROW($C$3))),"")</f>
        <v/>
      </c>
      <c r="H2409" s="361" t="str">
        <f>IFERROR(IF(LEN(C2409)&gt;0,IF(LEN(INDEX(TasksList!$G$6:$G$25,MATCH(C2409,TasksList!$B$6:$B$25,0),1))=0,"",INDEX(TasksList!$G$6:$G$25,MATCH(C2409,TasksList!$B$6:$B$25,0),1)),""),"")</f>
        <v/>
      </c>
      <c r="N2409" s="362" t="str">
        <f>IFERROR(IF(LEN(INDEX(PlansAndNotes!$D$6:$D$4005,ROW(B2409)-ROW($C$3)))=0,"",INDEX(PlansAndNotes!$D$6:$D$4005,ROW(B2409)-ROW($C$3))),"")</f>
        <v/>
      </c>
      <c r="O2409" s="165" t="str">
        <f t="shared" si="263"/>
        <v/>
      </c>
      <c r="P2409" s="363" t="str">
        <f>IFERROR(IF(LEN(INDEX(PlansAndNotes!$E$6:$E$4005,ROW(B2409)-ROW($C$3)))=0,"",INDEX(PlansAndNotes!$E$6:$E$4005,ROW(B2409)-ROW($C$3))),"")</f>
        <v/>
      </c>
      <c r="Q2409" s="363" t="str">
        <f>IFERROR(IF(LEN(INDEX(PlansAndNotes!$G$6:$G$4005,ROW(B2409)-ROW($C$3)))=0,"",INDEX(PlansAndNotes!$G$6:$G$4005,ROW(B2409)-ROW($C$3))),"")</f>
        <v/>
      </c>
      <c r="R2409" s="361" t="str">
        <f>IFERROR(IF(LEN(D2409)&gt;0,IF(LEN(INDEX(AdressBook!$C$6:$C$25,MATCH(D2409,AdressBook!$B$6:$B$25,0),1))=0,"",INDEX(AdressBook!$C$6:$C$25,MATCH(D2409,AdressBook!$B$6:$B$25,0),1)),""),"")</f>
        <v/>
      </c>
      <c r="S2409" s="165">
        <f>IF(LEN(C2409)&gt;0,IFERROR(IF(MATCH(C2409,C2410:$C$4004,0)&gt;0,-1,ROW(S2409)-ROW($S$3)),ROW(S2409)-ROW($S$3)),-1)</f>
        <v>-1</v>
      </c>
      <c r="T2409" s="165">
        <f t="shared" si="264"/>
        <v>0</v>
      </c>
      <c r="U2409" s="165" t="str">
        <f t="shared" si="265"/>
        <v/>
      </c>
      <c r="V2409" s="165" t="str">
        <f>IFERROR(IF(OR(C2409="",S2409&lt;0),"",IF(SUBTOTAL(3,C2409:C2409)=0,-1,SUBTOTAL(3,$C$4:C2409))),"")</f>
        <v/>
      </c>
      <c r="W2409" s="156" t="str">
        <f t="array" ref="W2409">IF(LEN(C2409)&gt;0,IFERROR(IF(MATCH(C2409,$C$3:$C2408,0)&gt;0,N2409-INDEX($N$3:N2408,SUMPRODUCT(MAX(ROW($C$3:$C2408)*(C2409=$C$3:$C2408)))-2,1),""),""),"")</f>
        <v/>
      </c>
      <c r="X2409" s="156">
        <f t="shared" ca="1" si="266"/>
        <v>1</v>
      </c>
      <c r="Y2409" s="156">
        <f t="shared" ca="1" si="267"/>
        <v>1</v>
      </c>
    </row>
    <row r="2410" spans="2:25" hidden="1" x14ac:dyDescent="0.25">
      <c r="B2410" s="390" t="str">
        <f>IFERROR(IF(LEN(INDEX(PlansAndNotes!$B$6:$B$2005,ROW(A2410)-ROW($B$3)))=0,"",INDEX(PlansAndNotes!$B$6:$B$2005,ROW(A2410)-ROW($B$3))),"")</f>
        <v/>
      </c>
      <c r="C2410" s="387" t="str">
        <f t="shared" si="268"/>
        <v/>
      </c>
      <c r="D2410" s="361" t="str">
        <f>IFERROR(IF(LEN(C2410)&gt;0,IF(LEN(INDEX(TasksList!$C$6:$C$25,MATCH(C2410,TasksList!$B$6:$B$25,0),1))=0,"",INDEX(TasksList!$C$6:$C$25,MATCH(C2410,TasksList!$B$6:$B$25,0),1)),""),"")</f>
        <v/>
      </c>
      <c r="E2410" s="361" t="str">
        <f>IFERROR(IF(LEN(C2410)&gt;0,IF(LEN(INDEX(TasksList!$F$6:$F$25,MATCH(C2410,TasksList!$B$6:$B$25,0),1))=0,"not set!",INDEX(TasksList!$F$6:$F$25,MATCH(C2410,TasksList!$B$6:$B$25,0),1)),""),"")</f>
        <v/>
      </c>
      <c r="F2410" s="360" t="str">
        <f>IFERROR(IF(LEN(D2410)&gt;0,IF(LEN(INDEX(AdressBook!$D$6:$D$25,MATCH(D2410,AdressBook!$B$6:$B$25,0),1))=0,"",INDEX(AdressBook!$D$6:$D$25,MATCH(D2410,AdressBook!$B$6:$B$25,0),1)),""),"")</f>
        <v/>
      </c>
      <c r="G2410" s="361" t="str">
        <f>IFERROR(IF(LEN(INDEX(PlansAndNotes!$F$6:$F$4005,ROW(B2410)-ROW($C$3)))=0,"",INDEX(PlansAndNotes!$F$6:$F$4005,ROW(B2410)-ROW($C$3))),"")</f>
        <v/>
      </c>
      <c r="H2410" s="361" t="str">
        <f>IFERROR(IF(LEN(C2410)&gt;0,IF(LEN(INDEX(TasksList!$G$6:$G$25,MATCH(C2410,TasksList!$B$6:$B$25,0),1))=0,"",INDEX(TasksList!$G$6:$G$25,MATCH(C2410,TasksList!$B$6:$B$25,0),1)),""),"")</f>
        <v/>
      </c>
      <c r="N2410" s="362" t="str">
        <f>IFERROR(IF(LEN(INDEX(PlansAndNotes!$D$6:$D$4005,ROW(B2410)-ROW($C$3)))=0,"",INDEX(PlansAndNotes!$D$6:$D$4005,ROW(B2410)-ROW($C$3))),"")</f>
        <v/>
      </c>
      <c r="O2410" s="165" t="str">
        <f t="shared" si="263"/>
        <v/>
      </c>
      <c r="P2410" s="363" t="str">
        <f>IFERROR(IF(LEN(INDEX(PlansAndNotes!$E$6:$E$4005,ROW(B2410)-ROW($C$3)))=0,"",INDEX(PlansAndNotes!$E$6:$E$4005,ROW(B2410)-ROW($C$3))),"")</f>
        <v/>
      </c>
      <c r="Q2410" s="363" t="str">
        <f>IFERROR(IF(LEN(INDEX(PlansAndNotes!$G$6:$G$4005,ROW(B2410)-ROW($C$3)))=0,"",INDEX(PlansAndNotes!$G$6:$G$4005,ROW(B2410)-ROW($C$3))),"")</f>
        <v/>
      </c>
      <c r="R2410" s="361" t="str">
        <f>IFERROR(IF(LEN(D2410)&gt;0,IF(LEN(INDEX(AdressBook!$C$6:$C$25,MATCH(D2410,AdressBook!$B$6:$B$25,0),1))=0,"",INDEX(AdressBook!$C$6:$C$25,MATCH(D2410,AdressBook!$B$6:$B$25,0),1)),""),"")</f>
        <v/>
      </c>
      <c r="S2410" s="165">
        <f>IF(LEN(C2410)&gt;0,IFERROR(IF(MATCH(C2410,C2411:$C$4004,0)&gt;0,-1,ROW(S2410)-ROW($S$3)),ROW(S2410)-ROW($S$3)),-1)</f>
        <v>-1</v>
      </c>
      <c r="T2410" s="165">
        <f t="shared" si="264"/>
        <v>0</v>
      </c>
      <c r="U2410" s="165" t="str">
        <f t="shared" si="265"/>
        <v/>
      </c>
      <c r="V2410" s="165" t="str">
        <f>IFERROR(IF(OR(C2410="",S2410&lt;0),"",IF(SUBTOTAL(3,C2410:C2410)=0,-1,SUBTOTAL(3,$C$4:C2410))),"")</f>
        <v/>
      </c>
      <c r="W2410" s="156" t="str">
        <f t="array" ref="W2410">IF(LEN(C2410)&gt;0,IFERROR(IF(MATCH(C2410,$C$3:$C2409,0)&gt;0,N2410-INDEX($N$3:N2409,SUMPRODUCT(MAX(ROW($C$3:$C2409)*(C2410=$C$3:$C2409)))-2,1),""),""),"")</f>
        <v/>
      </c>
      <c r="X2410" s="156">
        <f t="shared" ca="1" si="266"/>
        <v>1</v>
      </c>
      <c r="Y2410" s="156">
        <f t="shared" ca="1" si="267"/>
        <v>1</v>
      </c>
    </row>
    <row r="2411" spans="2:25" hidden="1" x14ac:dyDescent="0.25">
      <c r="B2411" s="390" t="str">
        <f>IFERROR(IF(LEN(INDEX(PlansAndNotes!$B$6:$B$2005,ROW(A2411)-ROW($B$3)))=0,"",INDEX(PlansAndNotes!$B$6:$B$2005,ROW(A2411)-ROW($B$3))),"")</f>
        <v/>
      </c>
      <c r="C2411" s="387" t="str">
        <f t="shared" si="268"/>
        <v/>
      </c>
      <c r="D2411" s="361" t="str">
        <f>IFERROR(IF(LEN(C2411)&gt;0,IF(LEN(INDEX(TasksList!$C$6:$C$25,MATCH(C2411,TasksList!$B$6:$B$25,0),1))=0,"",INDEX(TasksList!$C$6:$C$25,MATCH(C2411,TasksList!$B$6:$B$25,0),1)),""),"")</f>
        <v/>
      </c>
      <c r="E2411" s="361" t="str">
        <f>IFERROR(IF(LEN(C2411)&gt;0,IF(LEN(INDEX(TasksList!$F$6:$F$25,MATCH(C2411,TasksList!$B$6:$B$25,0),1))=0,"not set!",INDEX(TasksList!$F$6:$F$25,MATCH(C2411,TasksList!$B$6:$B$25,0),1)),""),"")</f>
        <v/>
      </c>
      <c r="F2411" s="360" t="str">
        <f>IFERROR(IF(LEN(D2411)&gt;0,IF(LEN(INDEX(AdressBook!$D$6:$D$25,MATCH(D2411,AdressBook!$B$6:$B$25,0),1))=0,"",INDEX(AdressBook!$D$6:$D$25,MATCH(D2411,AdressBook!$B$6:$B$25,0),1)),""),"")</f>
        <v/>
      </c>
      <c r="G2411" s="361" t="str">
        <f>IFERROR(IF(LEN(INDEX(PlansAndNotes!$F$6:$F$4005,ROW(B2411)-ROW($C$3)))=0,"",INDEX(PlansAndNotes!$F$6:$F$4005,ROW(B2411)-ROW($C$3))),"")</f>
        <v/>
      </c>
      <c r="H2411" s="361" t="str">
        <f>IFERROR(IF(LEN(C2411)&gt;0,IF(LEN(INDEX(TasksList!$G$6:$G$25,MATCH(C2411,TasksList!$B$6:$B$25,0),1))=0,"",INDEX(TasksList!$G$6:$G$25,MATCH(C2411,TasksList!$B$6:$B$25,0),1)),""),"")</f>
        <v/>
      </c>
      <c r="N2411" s="362" t="str">
        <f>IFERROR(IF(LEN(INDEX(PlansAndNotes!$D$6:$D$4005,ROW(B2411)-ROW($C$3)))=0,"",INDEX(PlansAndNotes!$D$6:$D$4005,ROW(B2411)-ROW($C$3))),"")</f>
        <v/>
      </c>
      <c r="O2411" s="165" t="str">
        <f t="shared" si="263"/>
        <v/>
      </c>
      <c r="P2411" s="363" t="str">
        <f>IFERROR(IF(LEN(INDEX(PlansAndNotes!$E$6:$E$4005,ROW(B2411)-ROW($C$3)))=0,"",INDEX(PlansAndNotes!$E$6:$E$4005,ROW(B2411)-ROW($C$3))),"")</f>
        <v/>
      </c>
      <c r="Q2411" s="363" t="str">
        <f>IFERROR(IF(LEN(INDEX(PlansAndNotes!$G$6:$G$4005,ROW(B2411)-ROW($C$3)))=0,"",INDEX(PlansAndNotes!$G$6:$G$4005,ROW(B2411)-ROW($C$3))),"")</f>
        <v/>
      </c>
      <c r="R2411" s="361" t="str">
        <f>IFERROR(IF(LEN(D2411)&gt;0,IF(LEN(INDEX(AdressBook!$C$6:$C$25,MATCH(D2411,AdressBook!$B$6:$B$25,0),1))=0,"",INDEX(AdressBook!$C$6:$C$25,MATCH(D2411,AdressBook!$B$6:$B$25,0),1)),""),"")</f>
        <v/>
      </c>
      <c r="S2411" s="165">
        <f>IF(LEN(C2411)&gt;0,IFERROR(IF(MATCH(C2411,C2412:$C$4004,0)&gt;0,-1,ROW(S2411)-ROW($S$3)),ROW(S2411)-ROW($S$3)),-1)</f>
        <v>-1</v>
      </c>
      <c r="T2411" s="165">
        <f t="shared" si="264"/>
        <v>0</v>
      </c>
      <c r="U2411" s="165" t="str">
        <f t="shared" si="265"/>
        <v/>
      </c>
      <c r="V2411" s="165" t="str">
        <f>IFERROR(IF(OR(C2411="",S2411&lt;0),"",IF(SUBTOTAL(3,C2411:C2411)=0,-1,SUBTOTAL(3,$C$4:C2411))),"")</f>
        <v/>
      </c>
      <c r="W2411" s="156" t="str">
        <f t="array" ref="W2411">IF(LEN(C2411)&gt;0,IFERROR(IF(MATCH(C2411,$C$3:$C2410,0)&gt;0,N2411-INDEX($N$3:N2410,SUMPRODUCT(MAX(ROW($C$3:$C2410)*(C2411=$C$3:$C2410)))-2,1),""),""),"")</f>
        <v/>
      </c>
      <c r="X2411" s="156">
        <f t="shared" ca="1" si="266"/>
        <v>1</v>
      </c>
      <c r="Y2411" s="156">
        <f t="shared" ca="1" si="267"/>
        <v>1</v>
      </c>
    </row>
    <row r="2412" spans="2:25" hidden="1" x14ac:dyDescent="0.25">
      <c r="B2412" s="390" t="str">
        <f>IFERROR(IF(LEN(INDEX(PlansAndNotes!$B$6:$B$2005,ROW(A2412)-ROW($B$3)))=0,"",INDEX(PlansAndNotes!$B$6:$B$2005,ROW(A2412)-ROW($B$3))),"")</f>
        <v/>
      </c>
      <c r="C2412" s="387" t="str">
        <f t="shared" si="268"/>
        <v/>
      </c>
      <c r="D2412" s="361" t="str">
        <f>IFERROR(IF(LEN(C2412)&gt;0,IF(LEN(INDEX(TasksList!$C$6:$C$25,MATCH(C2412,TasksList!$B$6:$B$25,0),1))=0,"",INDEX(TasksList!$C$6:$C$25,MATCH(C2412,TasksList!$B$6:$B$25,0),1)),""),"")</f>
        <v/>
      </c>
      <c r="E2412" s="361" t="str">
        <f>IFERROR(IF(LEN(C2412)&gt;0,IF(LEN(INDEX(TasksList!$F$6:$F$25,MATCH(C2412,TasksList!$B$6:$B$25,0),1))=0,"not set!",INDEX(TasksList!$F$6:$F$25,MATCH(C2412,TasksList!$B$6:$B$25,0),1)),""),"")</f>
        <v/>
      </c>
      <c r="F2412" s="360" t="str">
        <f>IFERROR(IF(LEN(D2412)&gt;0,IF(LEN(INDEX(AdressBook!$D$6:$D$25,MATCH(D2412,AdressBook!$B$6:$B$25,0),1))=0,"",INDEX(AdressBook!$D$6:$D$25,MATCH(D2412,AdressBook!$B$6:$B$25,0),1)),""),"")</f>
        <v/>
      </c>
      <c r="G2412" s="361" t="str">
        <f>IFERROR(IF(LEN(INDEX(PlansAndNotes!$F$6:$F$4005,ROW(B2412)-ROW($C$3)))=0,"",INDEX(PlansAndNotes!$F$6:$F$4005,ROW(B2412)-ROW($C$3))),"")</f>
        <v/>
      </c>
      <c r="H2412" s="361" t="str">
        <f>IFERROR(IF(LEN(C2412)&gt;0,IF(LEN(INDEX(TasksList!$G$6:$G$25,MATCH(C2412,TasksList!$B$6:$B$25,0),1))=0,"",INDEX(TasksList!$G$6:$G$25,MATCH(C2412,TasksList!$B$6:$B$25,0),1)),""),"")</f>
        <v/>
      </c>
      <c r="N2412" s="362" t="str">
        <f>IFERROR(IF(LEN(INDEX(PlansAndNotes!$D$6:$D$4005,ROW(B2412)-ROW($C$3)))=0,"",INDEX(PlansAndNotes!$D$6:$D$4005,ROW(B2412)-ROW($C$3))),"")</f>
        <v/>
      </c>
      <c r="O2412" s="165" t="str">
        <f t="shared" si="263"/>
        <v/>
      </c>
      <c r="P2412" s="363" t="str">
        <f>IFERROR(IF(LEN(INDEX(PlansAndNotes!$E$6:$E$4005,ROW(B2412)-ROW($C$3)))=0,"",INDEX(PlansAndNotes!$E$6:$E$4005,ROW(B2412)-ROW($C$3))),"")</f>
        <v/>
      </c>
      <c r="Q2412" s="363" t="str">
        <f>IFERROR(IF(LEN(INDEX(PlansAndNotes!$G$6:$G$4005,ROW(B2412)-ROW($C$3)))=0,"",INDEX(PlansAndNotes!$G$6:$G$4005,ROW(B2412)-ROW($C$3))),"")</f>
        <v/>
      </c>
      <c r="R2412" s="361" t="str">
        <f>IFERROR(IF(LEN(D2412)&gt;0,IF(LEN(INDEX(AdressBook!$C$6:$C$25,MATCH(D2412,AdressBook!$B$6:$B$25,0),1))=0,"",INDEX(AdressBook!$C$6:$C$25,MATCH(D2412,AdressBook!$B$6:$B$25,0),1)),""),"")</f>
        <v/>
      </c>
      <c r="S2412" s="165">
        <f>IF(LEN(C2412)&gt;0,IFERROR(IF(MATCH(C2412,C2413:$C$4004,0)&gt;0,-1,ROW(S2412)-ROW($S$3)),ROW(S2412)-ROW($S$3)),-1)</f>
        <v>-1</v>
      </c>
      <c r="T2412" s="165">
        <f t="shared" si="264"/>
        <v>0</v>
      </c>
      <c r="U2412" s="165" t="str">
        <f t="shared" si="265"/>
        <v/>
      </c>
      <c r="V2412" s="165" t="str">
        <f>IFERROR(IF(OR(C2412="",S2412&lt;0),"",IF(SUBTOTAL(3,C2412:C2412)=0,-1,SUBTOTAL(3,$C$4:C2412))),"")</f>
        <v/>
      </c>
      <c r="W2412" s="156" t="str">
        <f t="array" ref="W2412">IF(LEN(C2412)&gt;0,IFERROR(IF(MATCH(C2412,$C$3:$C2411,0)&gt;0,N2412-INDEX($N$3:N2411,SUMPRODUCT(MAX(ROW($C$3:$C2411)*(C2412=$C$3:$C2411)))-2,1),""),""),"")</f>
        <v/>
      </c>
      <c r="X2412" s="156">
        <f t="shared" ca="1" si="266"/>
        <v>1</v>
      </c>
      <c r="Y2412" s="156">
        <f t="shared" ca="1" si="267"/>
        <v>1</v>
      </c>
    </row>
    <row r="2413" spans="2:25" hidden="1" x14ac:dyDescent="0.25">
      <c r="B2413" s="390" t="str">
        <f>IFERROR(IF(LEN(INDEX(PlansAndNotes!$B$6:$B$2005,ROW(A2413)-ROW($B$3)))=0,"",INDEX(PlansAndNotes!$B$6:$B$2005,ROW(A2413)-ROW($B$3))),"")</f>
        <v/>
      </c>
      <c r="C2413" s="387" t="str">
        <f t="shared" si="268"/>
        <v/>
      </c>
      <c r="D2413" s="361" t="str">
        <f>IFERROR(IF(LEN(C2413)&gt;0,IF(LEN(INDEX(TasksList!$C$6:$C$25,MATCH(C2413,TasksList!$B$6:$B$25,0),1))=0,"",INDEX(TasksList!$C$6:$C$25,MATCH(C2413,TasksList!$B$6:$B$25,0),1)),""),"")</f>
        <v/>
      </c>
      <c r="E2413" s="361" t="str">
        <f>IFERROR(IF(LEN(C2413)&gt;0,IF(LEN(INDEX(TasksList!$F$6:$F$25,MATCH(C2413,TasksList!$B$6:$B$25,0),1))=0,"not set!",INDEX(TasksList!$F$6:$F$25,MATCH(C2413,TasksList!$B$6:$B$25,0),1)),""),"")</f>
        <v/>
      </c>
      <c r="F2413" s="360" t="str">
        <f>IFERROR(IF(LEN(D2413)&gt;0,IF(LEN(INDEX(AdressBook!$D$6:$D$25,MATCH(D2413,AdressBook!$B$6:$B$25,0),1))=0,"",INDEX(AdressBook!$D$6:$D$25,MATCH(D2413,AdressBook!$B$6:$B$25,0),1)),""),"")</f>
        <v/>
      </c>
      <c r="G2413" s="361" t="str">
        <f>IFERROR(IF(LEN(INDEX(PlansAndNotes!$F$6:$F$4005,ROW(B2413)-ROW($C$3)))=0,"",INDEX(PlansAndNotes!$F$6:$F$4005,ROW(B2413)-ROW($C$3))),"")</f>
        <v/>
      </c>
      <c r="H2413" s="361" t="str">
        <f>IFERROR(IF(LEN(C2413)&gt;0,IF(LEN(INDEX(TasksList!$G$6:$G$25,MATCH(C2413,TasksList!$B$6:$B$25,0),1))=0,"",INDEX(TasksList!$G$6:$G$25,MATCH(C2413,TasksList!$B$6:$B$25,0),1)),""),"")</f>
        <v/>
      </c>
      <c r="N2413" s="362" t="str">
        <f>IFERROR(IF(LEN(INDEX(PlansAndNotes!$D$6:$D$4005,ROW(B2413)-ROW($C$3)))=0,"",INDEX(PlansAndNotes!$D$6:$D$4005,ROW(B2413)-ROW($C$3))),"")</f>
        <v/>
      </c>
      <c r="O2413" s="165" t="str">
        <f t="shared" si="263"/>
        <v/>
      </c>
      <c r="P2413" s="363" t="str">
        <f>IFERROR(IF(LEN(INDEX(PlansAndNotes!$E$6:$E$4005,ROW(B2413)-ROW($C$3)))=0,"",INDEX(PlansAndNotes!$E$6:$E$4005,ROW(B2413)-ROW($C$3))),"")</f>
        <v/>
      </c>
      <c r="Q2413" s="363" t="str">
        <f>IFERROR(IF(LEN(INDEX(PlansAndNotes!$G$6:$G$4005,ROW(B2413)-ROW($C$3)))=0,"",INDEX(PlansAndNotes!$G$6:$G$4005,ROW(B2413)-ROW($C$3))),"")</f>
        <v/>
      </c>
      <c r="R2413" s="361" t="str">
        <f>IFERROR(IF(LEN(D2413)&gt;0,IF(LEN(INDEX(AdressBook!$C$6:$C$25,MATCH(D2413,AdressBook!$B$6:$B$25,0),1))=0,"",INDEX(AdressBook!$C$6:$C$25,MATCH(D2413,AdressBook!$B$6:$B$25,0),1)),""),"")</f>
        <v/>
      </c>
      <c r="S2413" s="165">
        <f>IF(LEN(C2413)&gt;0,IFERROR(IF(MATCH(C2413,C2414:$C$4004,0)&gt;0,-1,ROW(S2413)-ROW($S$3)),ROW(S2413)-ROW($S$3)),-1)</f>
        <v>-1</v>
      </c>
      <c r="T2413" s="165">
        <f t="shared" si="264"/>
        <v>0</v>
      </c>
      <c r="U2413" s="165" t="str">
        <f t="shared" si="265"/>
        <v/>
      </c>
      <c r="V2413" s="165" t="str">
        <f>IFERROR(IF(OR(C2413="",S2413&lt;0),"",IF(SUBTOTAL(3,C2413:C2413)=0,-1,SUBTOTAL(3,$C$4:C2413))),"")</f>
        <v/>
      </c>
      <c r="W2413" s="156" t="str">
        <f t="array" ref="W2413">IF(LEN(C2413)&gt;0,IFERROR(IF(MATCH(C2413,$C$3:$C2412,0)&gt;0,N2413-INDEX($N$3:N2412,SUMPRODUCT(MAX(ROW($C$3:$C2412)*(C2413=$C$3:$C2412)))-2,1),""),""),"")</f>
        <v/>
      </c>
      <c r="X2413" s="156">
        <f t="shared" ca="1" si="266"/>
        <v>1</v>
      </c>
      <c r="Y2413" s="156">
        <f t="shared" ca="1" si="267"/>
        <v>1</v>
      </c>
    </row>
    <row r="2414" spans="2:25" hidden="1" x14ac:dyDescent="0.25">
      <c r="B2414" s="390" t="str">
        <f>IFERROR(IF(LEN(INDEX(PlansAndNotes!$B$6:$B$2005,ROW(A2414)-ROW($B$3)))=0,"",INDEX(PlansAndNotes!$B$6:$B$2005,ROW(A2414)-ROW($B$3))),"")</f>
        <v/>
      </c>
      <c r="C2414" s="387" t="str">
        <f t="shared" si="268"/>
        <v/>
      </c>
      <c r="D2414" s="361" t="str">
        <f>IFERROR(IF(LEN(C2414)&gt;0,IF(LEN(INDEX(TasksList!$C$6:$C$25,MATCH(C2414,TasksList!$B$6:$B$25,0),1))=0,"",INDEX(TasksList!$C$6:$C$25,MATCH(C2414,TasksList!$B$6:$B$25,0),1)),""),"")</f>
        <v/>
      </c>
      <c r="E2414" s="361" t="str">
        <f>IFERROR(IF(LEN(C2414)&gt;0,IF(LEN(INDEX(TasksList!$F$6:$F$25,MATCH(C2414,TasksList!$B$6:$B$25,0),1))=0,"not set!",INDEX(TasksList!$F$6:$F$25,MATCH(C2414,TasksList!$B$6:$B$25,0),1)),""),"")</f>
        <v/>
      </c>
      <c r="F2414" s="360" t="str">
        <f>IFERROR(IF(LEN(D2414)&gt;0,IF(LEN(INDEX(AdressBook!$D$6:$D$25,MATCH(D2414,AdressBook!$B$6:$B$25,0),1))=0,"",INDEX(AdressBook!$D$6:$D$25,MATCH(D2414,AdressBook!$B$6:$B$25,0),1)),""),"")</f>
        <v/>
      </c>
      <c r="G2414" s="361" t="str">
        <f>IFERROR(IF(LEN(INDEX(PlansAndNotes!$F$6:$F$4005,ROW(B2414)-ROW($C$3)))=0,"",INDEX(PlansAndNotes!$F$6:$F$4005,ROW(B2414)-ROW($C$3))),"")</f>
        <v/>
      </c>
      <c r="H2414" s="361" t="str">
        <f>IFERROR(IF(LEN(C2414)&gt;0,IF(LEN(INDEX(TasksList!$G$6:$G$25,MATCH(C2414,TasksList!$B$6:$B$25,0),1))=0,"",INDEX(TasksList!$G$6:$G$25,MATCH(C2414,TasksList!$B$6:$B$25,0),1)),""),"")</f>
        <v/>
      </c>
      <c r="N2414" s="362" t="str">
        <f>IFERROR(IF(LEN(INDEX(PlansAndNotes!$D$6:$D$4005,ROW(B2414)-ROW($C$3)))=0,"",INDEX(PlansAndNotes!$D$6:$D$4005,ROW(B2414)-ROW($C$3))),"")</f>
        <v/>
      </c>
      <c r="O2414" s="165" t="str">
        <f t="shared" si="263"/>
        <v/>
      </c>
      <c r="P2414" s="363" t="str">
        <f>IFERROR(IF(LEN(INDEX(PlansAndNotes!$E$6:$E$4005,ROW(B2414)-ROW($C$3)))=0,"",INDEX(PlansAndNotes!$E$6:$E$4005,ROW(B2414)-ROW($C$3))),"")</f>
        <v/>
      </c>
      <c r="Q2414" s="363" t="str">
        <f>IFERROR(IF(LEN(INDEX(PlansAndNotes!$G$6:$G$4005,ROW(B2414)-ROW($C$3)))=0,"",INDEX(PlansAndNotes!$G$6:$G$4005,ROW(B2414)-ROW($C$3))),"")</f>
        <v/>
      </c>
      <c r="R2414" s="361" t="str">
        <f>IFERROR(IF(LEN(D2414)&gt;0,IF(LEN(INDEX(AdressBook!$C$6:$C$25,MATCH(D2414,AdressBook!$B$6:$B$25,0),1))=0,"",INDEX(AdressBook!$C$6:$C$25,MATCH(D2414,AdressBook!$B$6:$B$25,0),1)),""),"")</f>
        <v/>
      </c>
      <c r="S2414" s="165">
        <f>IF(LEN(C2414)&gt;0,IFERROR(IF(MATCH(C2414,C2415:$C$4004,0)&gt;0,-1,ROW(S2414)-ROW($S$3)),ROW(S2414)-ROW($S$3)),-1)</f>
        <v>-1</v>
      </c>
      <c r="T2414" s="165">
        <f t="shared" si="264"/>
        <v>0</v>
      </c>
      <c r="U2414" s="165" t="str">
        <f t="shared" si="265"/>
        <v/>
      </c>
      <c r="V2414" s="165" t="str">
        <f>IFERROR(IF(OR(C2414="",S2414&lt;0),"",IF(SUBTOTAL(3,C2414:C2414)=0,-1,SUBTOTAL(3,$C$4:C2414))),"")</f>
        <v/>
      </c>
      <c r="W2414" s="156" t="str">
        <f t="array" ref="W2414">IF(LEN(C2414)&gt;0,IFERROR(IF(MATCH(C2414,$C$3:$C2413,0)&gt;0,N2414-INDEX($N$3:N2413,SUMPRODUCT(MAX(ROW($C$3:$C2413)*(C2414=$C$3:$C2413)))-2,1),""),""),"")</f>
        <v/>
      </c>
      <c r="X2414" s="156">
        <f t="shared" ca="1" si="266"/>
        <v>1</v>
      </c>
      <c r="Y2414" s="156">
        <f t="shared" ca="1" si="267"/>
        <v>1</v>
      </c>
    </row>
    <row r="2415" spans="2:25" hidden="1" x14ac:dyDescent="0.25">
      <c r="B2415" s="390" t="str">
        <f>IFERROR(IF(LEN(INDEX(PlansAndNotes!$B$6:$B$2005,ROW(A2415)-ROW($B$3)))=0,"",INDEX(PlansAndNotes!$B$6:$B$2005,ROW(A2415)-ROW($B$3))),"")</f>
        <v/>
      </c>
      <c r="C2415" s="387" t="str">
        <f t="shared" si="268"/>
        <v/>
      </c>
      <c r="D2415" s="361" t="str">
        <f>IFERROR(IF(LEN(C2415)&gt;0,IF(LEN(INDEX(TasksList!$C$6:$C$25,MATCH(C2415,TasksList!$B$6:$B$25,0),1))=0,"",INDEX(TasksList!$C$6:$C$25,MATCH(C2415,TasksList!$B$6:$B$25,0),1)),""),"")</f>
        <v/>
      </c>
      <c r="E2415" s="361" t="str">
        <f>IFERROR(IF(LEN(C2415)&gt;0,IF(LEN(INDEX(TasksList!$F$6:$F$25,MATCH(C2415,TasksList!$B$6:$B$25,0),1))=0,"not set!",INDEX(TasksList!$F$6:$F$25,MATCH(C2415,TasksList!$B$6:$B$25,0),1)),""),"")</f>
        <v/>
      </c>
      <c r="F2415" s="360" t="str">
        <f>IFERROR(IF(LEN(D2415)&gt;0,IF(LEN(INDEX(AdressBook!$D$6:$D$25,MATCH(D2415,AdressBook!$B$6:$B$25,0),1))=0,"",INDEX(AdressBook!$D$6:$D$25,MATCH(D2415,AdressBook!$B$6:$B$25,0),1)),""),"")</f>
        <v/>
      </c>
      <c r="G2415" s="361" t="str">
        <f>IFERROR(IF(LEN(INDEX(PlansAndNotes!$F$6:$F$4005,ROW(B2415)-ROW($C$3)))=0,"",INDEX(PlansAndNotes!$F$6:$F$4005,ROW(B2415)-ROW($C$3))),"")</f>
        <v/>
      </c>
      <c r="H2415" s="361" t="str">
        <f>IFERROR(IF(LEN(C2415)&gt;0,IF(LEN(INDEX(TasksList!$G$6:$G$25,MATCH(C2415,TasksList!$B$6:$B$25,0),1))=0,"",INDEX(TasksList!$G$6:$G$25,MATCH(C2415,TasksList!$B$6:$B$25,0),1)),""),"")</f>
        <v/>
      </c>
      <c r="N2415" s="362" t="str">
        <f>IFERROR(IF(LEN(INDEX(PlansAndNotes!$D$6:$D$4005,ROW(B2415)-ROW($C$3)))=0,"",INDEX(PlansAndNotes!$D$6:$D$4005,ROW(B2415)-ROW($C$3))),"")</f>
        <v/>
      </c>
      <c r="O2415" s="165" t="str">
        <f t="shared" si="263"/>
        <v/>
      </c>
      <c r="P2415" s="363" t="str">
        <f>IFERROR(IF(LEN(INDEX(PlansAndNotes!$E$6:$E$4005,ROW(B2415)-ROW($C$3)))=0,"",INDEX(PlansAndNotes!$E$6:$E$4005,ROW(B2415)-ROW($C$3))),"")</f>
        <v/>
      </c>
      <c r="Q2415" s="363" t="str">
        <f>IFERROR(IF(LEN(INDEX(PlansAndNotes!$G$6:$G$4005,ROW(B2415)-ROW($C$3)))=0,"",INDEX(PlansAndNotes!$G$6:$G$4005,ROW(B2415)-ROW($C$3))),"")</f>
        <v/>
      </c>
      <c r="R2415" s="361" t="str">
        <f>IFERROR(IF(LEN(D2415)&gt;0,IF(LEN(INDEX(AdressBook!$C$6:$C$25,MATCH(D2415,AdressBook!$B$6:$B$25,0),1))=0,"",INDEX(AdressBook!$C$6:$C$25,MATCH(D2415,AdressBook!$B$6:$B$25,0),1)),""),"")</f>
        <v/>
      </c>
      <c r="S2415" s="165">
        <f>IF(LEN(C2415)&gt;0,IFERROR(IF(MATCH(C2415,C2416:$C$4004,0)&gt;0,-1,ROW(S2415)-ROW($S$3)),ROW(S2415)-ROW($S$3)),-1)</f>
        <v>-1</v>
      </c>
      <c r="T2415" s="165">
        <f t="shared" si="264"/>
        <v>0</v>
      </c>
      <c r="U2415" s="165" t="str">
        <f t="shared" si="265"/>
        <v/>
      </c>
      <c r="V2415" s="165" t="str">
        <f>IFERROR(IF(OR(C2415="",S2415&lt;0),"",IF(SUBTOTAL(3,C2415:C2415)=0,-1,SUBTOTAL(3,$C$4:C2415))),"")</f>
        <v/>
      </c>
      <c r="W2415" s="156" t="str">
        <f t="array" ref="W2415">IF(LEN(C2415)&gt;0,IFERROR(IF(MATCH(C2415,$C$3:$C2414,0)&gt;0,N2415-INDEX($N$3:N2414,SUMPRODUCT(MAX(ROW($C$3:$C2414)*(C2415=$C$3:$C2414)))-2,1),""),""),"")</f>
        <v/>
      </c>
      <c r="X2415" s="156">
        <f t="shared" ca="1" si="266"/>
        <v>1</v>
      </c>
      <c r="Y2415" s="156">
        <f t="shared" ca="1" si="267"/>
        <v>1</v>
      </c>
    </row>
    <row r="2416" spans="2:25" hidden="1" x14ac:dyDescent="0.25">
      <c r="B2416" s="390" t="str">
        <f>IFERROR(IF(LEN(INDEX(PlansAndNotes!$B$6:$B$2005,ROW(A2416)-ROW($B$3)))=0,"",INDEX(PlansAndNotes!$B$6:$B$2005,ROW(A2416)-ROW($B$3))),"")</f>
        <v/>
      </c>
      <c r="C2416" s="387" t="str">
        <f t="shared" si="268"/>
        <v/>
      </c>
      <c r="D2416" s="361" t="str">
        <f>IFERROR(IF(LEN(C2416)&gt;0,IF(LEN(INDEX(TasksList!$C$6:$C$25,MATCH(C2416,TasksList!$B$6:$B$25,0),1))=0,"",INDEX(TasksList!$C$6:$C$25,MATCH(C2416,TasksList!$B$6:$B$25,0),1)),""),"")</f>
        <v/>
      </c>
      <c r="E2416" s="361" t="str">
        <f>IFERROR(IF(LEN(C2416)&gt;0,IF(LEN(INDEX(TasksList!$F$6:$F$25,MATCH(C2416,TasksList!$B$6:$B$25,0),1))=0,"not set!",INDEX(TasksList!$F$6:$F$25,MATCH(C2416,TasksList!$B$6:$B$25,0),1)),""),"")</f>
        <v/>
      </c>
      <c r="F2416" s="360" t="str">
        <f>IFERROR(IF(LEN(D2416)&gt;0,IF(LEN(INDEX(AdressBook!$D$6:$D$25,MATCH(D2416,AdressBook!$B$6:$B$25,0),1))=0,"",INDEX(AdressBook!$D$6:$D$25,MATCH(D2416,AdressBook!$B$6:$B$25,0),1)),""),"")</f>
        <v/>
      </c>
      <c r="G2416" s="361" t="str">
        <f>IFERROR(IF(LEN(INDEX(PlansAndNotes!$F$6:$F$4005,ROW(B2416)-ROW($C$3)))=0,"",INDEX(PlansAndNotes!$F$6:$F$4005,ROW(B2416)-ROW($C$3))),"")</f>
        <v/>
      </c>
      <c r="H2416" s="361" t="str">
        <f>IFERROR(IF(LEN(C2416)&gt;0,IF(LEN(INDEX(TasksList!$G$6:$G$25,MATCH(C2416,TasksList!$B$6:$B$25,0),1))=0,"",INDEX(TasksList!$G$6:$G$25,MATCH(C2416,TasksList!$B$6:$B$25,0),1)),""),"")</f>
        <v/>
      </c>
      <c r="N2416" s="362" t="str">
        <f>IFERROR(IF(LEN(INDEX(PlansAndNotes!$D$6:$D$4005,ROW(B2416)-ROW($C$3)))=0,"",INDEX(PlansAndNotes!$D$6:$D$4005,ROW(B2416)-ROW($C$3))),"")</f>
        <v/>
      </c>
      <c r="O2416" s="165" t="str">
        <f t="shared" si="263"/>
        <v/>
      </c>
      <c r="P2416" s="363" t="str">
        <f>IFERROR(IF(LEN(INDEX(PlansAndNotes!$E$6:$E$4005,ROW(B2416)-ROW($C$3)))=0,"",INDEX(PlansAndNotes!$E$6:$E$4005,ROW(B2416)-ROW($C$3))),"")</f>
        <v/>
      </c>
      <c r="Q2416" s="363" t="str">
        <f>IFERROR(IF(LEN(INDEX(PlansAndNotes!$G$6:$G$4005,ROW(B2416)-ROW($C$3)))=0,"",INDEX(PlansAndNotes!$G$6:$G$4005,ROW(B2416)-ROW($C$3))),"")</f>
        <v/>
      </c>
      <c r="R2416" s="361" t="str">
        <f>IFERROR(IF(LEN(D2416)&gt;0,IF(LEN(INDEX(AdressBook!$C$6:$C$25,MATCH(D2416,AdressBook!$B$6:$B$25,0),1))=0,"",INDEX(AdressBook!$C$6:$C$25,MATCH(D2416,AdressBook!$B$6:$B$25,0),1)),""),"")</f>
        <v/>
      </c>
      <c r="S2416" s="165">
        <f>IF(LEN(C2416)&gt;0,IFERROR(IF(MATCH(C2416,C2417:$C$4004,0)&gt;0,-1,ROW(S2416)-ROW($S$3)),ROW(S2416)-ROW($S$3)),-1)</f>
        <v>-1</v>
      </c>
      <c r="T2416" s="165">
        <f t="shared" si="264"/>
        <v>0</v>
      </c>
      <c r="U2416" s="165" t="str">
        <f t="shared" si="265"/>
        <v/>
      </c>
      <c r="V2416" s="165" t="str">
        <f>IFERROR(IF(OR(C2416="",S2416&lt;0),"",IF(SUBTOTAL(3,C2416:C2416)=0,-1,SUBTOTAL(3,$C$4:C2416))),"")</f>
        <v/>
      </c>
      <c r="W2416" s="156" t="str">
        <f t="array" ref="W2416">IF(LEN(C2416)&gt;0,IFERROR(IF(MATCH(C2416,$C$3:$C2415,0)&gt;0,N2416-INDEX($N$3:N2415,SUMPRODUCT(MAX(ROW($C$3:$C2415)*(C2416=$C$3:$C2415)))-2,1),""),""),"")</f>
        <v/>
      </c>
      <c r="X2416" s="156">
        <f t="shared" ca="1" si="266"/>
        <v>1</v>
      </c>
      <c r="Y2416" s="156">
        <f t="shared" ca="1" si="267"/>
        <v>1</v>
      </c>
    </row>
    <row r="2417" spans="2:25" hidden="1" x14ac:dyDescent="0.25">
      <c r="B2417" s="390" t="str">
        <f>IFERROR(IF(LEN(INDEX(PlansAndNotes!$B$6:$B$2005,ROW(A2417)-ROW($B$3)))=0,"",INDEX(PlansAndNotes!$B$6:$B$2005,ROW(A2417)-ROW($B$3))),"")</f>
        <v/>
      </c>
      <c r="C2417" s="387" t="str">
        <f t="shared" si="268"/>
        <v/>
      </c>
      <c r="D2417" s="361" t="str">
        <f>IFERROR(IF(LEN(C2417)&gt;0,IF(LEN(INDEX(TasksList!$C$6:$C$25,MATCH(C2417,TasksList!$B$6:$B$25,0),1))=0,"",INDEX(TasksList!$C$6:$C$25,MATCH(C2417,TasksList!$B$6:$B$25,0),1)),""),"")</f>
        <v/>
      </c>
      <c r="E2417" s="361" t="str">
        <f>IFERROR(IF(LEN(C2417)&gt;0,IF(LEN(INDEX(TasksList!$F$6:$F$25,MATCH(C2417,TasksList!$B$6:$B$25,0),1))=0,"not set!",INDEX(TasksList!$F$6:$F$25,MATCH(C2417,TasksList!$B$6:$B$25,0),1)),""),"")</f>
        <v/>
      </c>
      <c r="F2417" s="360" t="str">
        <f>IFERROR(IF(LEN(D2417)&gt;0,IF(LEN(INDEX(AdressBook!$D$6:$D$25,MATCH(D2417,AdressBook!$B$6:$B$25,0),1))=0,"",INDEX(AdressBook!$D$6:$D$25,MATCH(D2417,AdressBook!$B$6:$B$25,0),1)),""),"")</f>
        <v/>
      </c>
      <c r="G2417" s="361" t="str">
        <f>IFERROR(IF(LEN(INDEX(PlansAndNotes!$F$6:$F$4005,ROW(B2417)-ROW($C$3)))=0,"",INDEX(PlansAndNotes!$F$6:$F$4005,ROW(B2417)-ROW($C$3))),"")</f>
        <v/>
      </c>
      <c r="H2417" s="361" t="str">
        <f>IFERROR(IF(LEN(C2417)&gt;0,IF(LEN(INDEX(TasksList!$G$6:$G$25,MATCH(C2417,TasksList!$B$6:$B$25,0),1))=0,"",INDEX(TasksList!$G$6:$G$25,MATCH(C2417,TasksList!$B$6:$B$25,0),1)),""),"")</f>
        <v/>
      </c>
      <c r="N2417" s="362" t="str">
        <f>IFERROR(IF(LEN(INDEX(PlansAndNotes!$D$6:$D$4005,ROW(B2417)-ROW($C$3)))=0,"",INDEX(PlansAndNotes!$D$6:$D$4005,ROW(B2417)-ROW($C$3))),"")</f>
        <v/>
      </c>
      <c r="O2417" s="165" t="str">
        <f t="shared" si="263"/>
        <v/>
      </c>
      <c r="P2417" s="363" t="str">
        <f>IFERROR(IF(LEN(INDEX(PlansAndNotes!$E$6:$E$4005,ROW(B2417)-ROW($C$3)))=0,"",INDEX(PlansAndNotes!$E$6:$E$4005,ROW(B2417)-ROW($C$3))),"")</f>
        <v/>
      </c>
      <c r="Q2417" s="363" t="str">
        <f>IFERROR(IF(LEN(INDEX(PlansAndNotes!$G$6:$G$4005,ROW(B2417)-ROW($C$3)))=0,"",INDEX(PlansAndNotes!$G$6:$G$4005,ROW(B2417)-ROW($C$3))),"")</f>
        <v/>
      </c>
      <c r="R2417" s="361" t="str">
        <f>IFERROR(IF(LEN(D2417)&gt;0,IF(LEN(INDEX(AdressBook!$C$6:$C$25,MATCH(D2417,AdressBook!$B$6:$B$25,0),1))=0,"",INDEX(AdressBook!$C$6:$C$25,MATCH(D2417,AdressBook!$B$6:$B$25,0),1)),""),"")</f>
        <v/>
      </c>
      <c r="S2417" s="165">
        <f>IF(LEN(C2417)&gt;0,IFERROR(IF(MATCH(C2417,C2418:$C$4004,0)&gt;0,-1,ROW(S2417)-ROW($S$3)),ROW(S2417)-ROW($S$3)),-1)</f>
        <v>-1</v>
      </c>
      <c r="T2417" s="165">
        <f t="shared" si="264"/>
        <v>0</v>
      </c>
      <c r="U2417" s="165" t="str">
        <f t="shared" si="265"/>
        <v/>
      </c>
      <c r="V2417" s="165" t="str">
        <f>IFERROR(IF(OR(C2417="",S2417&lt;0),"",IF(SUBTOTAL(3,C2417:C2417)=0,-1,SUBTOTAL(3,$C$4:C2417))),"")</f>
        <v/>
      </c>
      <c r="W2417" s="156" t="str">
        <f t="array" ref="W2417">IF(LEN(C2417)&gt;0,IFERROR(IF(MATCH(C2417,$C$3:$C2416,0)&gt;0,N2417-INDEX($N$3:N2416,SUMPRODUCT(MAX(ROW($C$3:$C2416)*(C2417=$C$3:$C2416)))-2,1),""),""),"")</f>
        <v/>
      </c>
      <c r="X2417" s="156">
        <f t="shared" ca="1" si="266"/>
        <v>1</v>
      </c>
      <c r="Y2417" s="156">
        <f t="shared" ca="1" si="267"/>
        <v>1</v>
      </c>
    </row>
    <row r="2418" spans="2:25" hidden="1" x14ac:dyDescent="0.25">
      <c r="B2418" s="390" t="str">
        <f>IFERROR(IF(LEN(INDEX(PlansAndNotes!$B$6:$B$2005,ROW(A2418)-ROW($B$3)))=0,"",INDEX(PlansAndNotes!$B$6:$B$2005,ROW(A2418)-ROW($B$3))),"")</f>
        <v/>
      </c>
      <c r="C2418" s="387" t="str">
        <f t="shared" si="268"/>
        <v/>
      </c>
      <c r="D2418" s="361" t="str">
        <f>IFERROR(IF(LEN(C2418)&gt;0,IF(LEN(INDEX(TasksList!$C$6:$C$25,MATCH(C2418,TasksList!$B$6:$B$25,0),1))=0,"",INDEX(TasksList!$C$6:$C$25,MATCH(C2418,TasksList!$B$6:$B$25,0),1)),""),"")</f>
        <v/>
      </c>
      <c r="E2418" s="361" t="str">
        <f>IFERROR(IF(LEN(C2418)&gt;0,IF(LEN(INDEX(TasksList!$F$6:$F$25,MATCH(C2418,TasksList!$B$6:$B$25,0),1))=0,"not set!",INDEX(TasksList!$F$6:$F$25,MATCH(C2418,TasksList!$B$6:$B$25,0),1)),""),"")</f>
        <v/>
      </c>
      <c r="F2418" s="360" t="str">
        <f>IFERROR(IF(LEN(D2418)&gt;0,IF(LEN(INDEX(AdressBook!$D$6:$D$25,MATCH(D2418,AdressBook!$B$6:$B$25,0),1))=0,"",INDEX(AdressBook!$D$6:$D$25,MATCH(D2418,AdressBook!$B$6:$B$25,0),1)),""),"")</f>
        <v/>
      </c>
      <c r="G2418" s="361" t="str">
        <f>IFERROR(IF(LEN(INDEX(PlansAndNotes!$F$6:$F$4005,ROW(B2418)-ROW($C$3)))=0,"",INDEX(PlansAndNotes!$F$6:$F$4005,ROW(B2418)-ROW($C$3))),"")</f>
        <v/>
      </c>
      <c r="H2418" s="361" t="str">
        <f>IFERROR(IF(LEN(C2418)&gt;0,IF(LEN(INDEX(TasksList!$G$6:$G$25,MATCH(C2418,TasksList!$B$6:$B$25,0),1))=0,"",INDEX(TasksList!$G$6:$G$25,MATCH(C2418,TasksList!$B$6:$B$25,0),1)),""),"")</f>
        <v/>
      </c>
      <c r="N2418" s="362" t="str">
        <f>IFERROR(IF(LEN(INDEX(PlansAndNotes!$D$6:$D$4005,ROW(B2418)-ROW($C$3)))=0,"",INDEX(PlansAndNotes!$D$6:$D$4005,ROW(B2418)-ROW($C$3))),"")</f>
        <v/>
      </c>
      <c r="O2418" s="165" t="str">
        <f t="shared" si="263"/>
        <v/>
      </c>
      <c r="P2418" s="363" t="str">
        <f>IFERROR(IF(LEN(INDEX(PlansAndNotes!$E$6:$E$4005,ROW(B2418)-ROW($C$3)))=0,"",INDEX(PlansAndNotes!$E$6:$E$4005,ROW(B2418)-ROW($C$3))),"")</f>
        <v/>
      </c>
      <c r="Q2418" s="363" t="str">
        <f>IFERROR(IF(LEN(INDEX(PlansAndNotes!$G$6:$G$4005,ROW(B2418)-ROW($C$3)))=0,"",INDEX(PlansAndNotes!$G$6:$G$4005,ROW(B2418)-ROW($C$3))),"")</f>
        <v/>
      </c>
      <c r="R2418" s="361" t="str">
        <f>IFERROR(IF(LEN(D2418)&gt;0,IF(LEN(INDEX(AdressBook!$C$6:$C$25,MATCH(D2418,AdressBook!$B$6:$B$25,0),1))=0,"",INDEX(AdressBook!$C$6:$C$25,MATCH(D2418,AdressBook!$B$6:$B$25,0),1)),""),"")</f>
        <v/>
      </c>
      <c r="S2418" s="165">
        <f>IF(LEN(C2418)&gt;0,IFERROR(IF(MATCH(C2418,C2419:$C$4004,0)&gt;0,-1,ROW(S2418)-ROW($S$3)),ROW(S2418)-ROW($S$3)),-1)</f>
        <v>-1</v>
      </c>
      <c r="T2418" s="165">
        <f t="shared" si="264"/>
        <v>0</v>
      </c>
      <c r="U2418" s="165" t="str">
        <f t="shared" si="265"/>
        <v/>
      </c>
      <c r="V2418" s="165" t="str">
        <f>IFERROR(IF(OR(C2418="",S2418&lt;0),"",IF(SUBTOTAL(3,C2418:C2418)=0,-1,SUBTOTAL(3,$C$4:C2418))),"")</f>
        <v/>
      </c>
      <c r="W2418" s="156" t="str">
        <f t="array" ref="W2418">IF(LEN(C2418)&gt;0,IFERROR(IF(MATCH(C2418,$C$3:$C2417,0)&gt;0,N2418-INDEX($N$3:N2417,SUMPRODUCT(MAX(ROW($C$3:$C2417)*(C2418=$C$3:$C2417)))-2,1),""),""),"")</f>
        <v/>
      </c>
      <c r="X2418" s="156">
        <f t="shared" ca="1" si="266"/>
        <v>1</v>
      </c>
      <c r="Y2418" s="156">
        <f t="shared" ca="1" si="267"/>
        <v>1</v>
      </c>
    </row>
    <row r="2419" spans="2:25" hidden="1" x14ac:dyDescent="0.25">
      <c r="B2419" s="390" t="str">
        <f>IFERROR(IF(LEN(INDEX(PlansAndNotes!$B$6:$B$2005,ROW(A2419)-ROW($B$3)))=0,"",INDEX(PlansAndNotes!$B$6:$B$2005,ROW(A2419)-ROW($B$3))),"")</f>
        <v/>
      </c>
      <c r="C2419" s="387" t="str">
        <f t="shared" si="268"/>
        <v/>
      </c>
      <c r="D2419" s="361" t="str">
        <f>IFERROR(IF(LEN(C2419)&gt;0,IF(LEN(INDEX(TasksList!$C$6:$C$25,MATCH(C2419,TasksList!$B$6:$B$25,0),1))=0,"",INDEX(TasksList!$C$6:$C$25,MATCH(C2419,TasksList!$B$6:$B$25,0),1)),""),"")</f>
        <v/>
      </c>
      <c r="E2419" s="361" t="str">
        <f>IFERROR(IF(LEN(C2419)&gt;0,IF(LEN(INDEX(TasksList!$F$6:$F$25,MATCH(C2419,TasksList!$B$6:$B$25,0),1))=0,"not set!",INDEX(TasksList!$F$6:$F$25,MATCH(C2419,TasksList!$B$6:$B$25,0),1)),""),"")</f>
        <v/>
      </c>
      <c r="F2419" s="360" t="str">
        <f>IFERROR(IF(LEN(D2419)&gt;0,IF(LEN(INDEX(AdressBook!$D$6:$D$25,MATCH(D2419,AdressBook!$B$6:$B$25,0),1))=0,"",INDEX(AdressBook!$D$6:$D$25,MATCH(D2419,AdressBook!$B$6:$B$25,0),1)),""),"")</f>
        <v/>
      </c>
      <c r="G2419" s="361" t="str">
        <f>IFERROR(IF(LEN(INDEX(PlansAndNotes!$F$6:$F$4005,ROW(B2419)-ROW($C$3)))=0,"",INDEX(PlansAndNotes!$F$6:$F$4005,ROW(B2419)-ROW($C$3))),"")</f>
        <v/>
      </c>
      <c r="H2419" s="361" t="str">
        <f>IFERROR(IF(LEN(C2419)&gt;0,IF(LEN(INDEX(TasksList!$G$6:$G$25,MATCH(C2419,TasksList!$B$6:$B$25,0),1))=0,"",INDEX(TasksList!$G$6:$G$25,MATCH(C2419,TasksList!$B$6:$B$25,0),1)),""),"")</f>
        <v/>
      </c>
      <c r="N2419" s="362" t="str">
        <f>IFERROR(IF(LEN(INDEX(PlansAndNotes!$D$6:$D$4005,ROW(B2419)-ROW($C$3)))=0,"",INDEX(PlansAndNotes!$D$6:$D$4005,ROW(B2419)-ROW($C$3))),"")</f>
        <v/>
      </c>
      <c r="O2419" s="165" t="str">
        <f t="shared" si="263"/>
        <v/>
      </c>
      <c r="P2419" s="363" t="str">
        <f>IFERROR(IF(LEN(INDEX(PlansAndNotes!$E$6:$E$4005,ROW(B2419)-ROW($C$3)))=0,"",INDEX(PlansAndNotes!$E$6:$E$4005,ROW(B2419)-ROW($C$3))),"")</f>
        <v/>
      </c>
      <c r="Q2419" s="363" t="str">
        <f>IFERROR(IF(LEN(INDEX(PlansAndNotes!$G$6:$G$4005,ROW(B2419)-ROW($C$3)))=0,"",INDEX(PlansAndNotes!$G$6:$G$4005,ROW(B2419)-ROW($C$3))),"")</f>
        <v/>
      </c>
      <c r="R2419" s="361" t="str">
        <f>IFERROR(IF(LEN(D2419)&gt;0,IF(LEN(INDEX(AdressBook!$C$6:$C$25,MATCH(D2419,AdressBook!$B$6:$B$25,0),1))=0,"",INDEX(AdressBook!$C$6:$C$25,MATCH(D2419,AdressBook!$B$6:$B$25,0),1)),""),"")</f>
        <v/>
      </c>
      <c r="S2419" s="165">
        <f>IF(LEN(C2419)&gt;0,IFERROR(IF(MATCH(C2419,C2420:$C$4004,0)&gt;0,-1,ROW(S2419)-ROW($S$3)),ROW(S2419)-ROW($S$3)),-1)</f>
        <v>-1</v>
      </c>
      <c r="T2419" s="165">
        <f t="shared" si="264"/>
        <v>0</v>
      </c>
      <c r="U2419" s="165" t="str">
        <f t="shared" si="265"/>
        <v/>
      </c>
      <c r="V2419" s="165" t="str">
        <f>IFERROR(IF(OR(C2419="",S2419&lt;0),"",IF(SUBTOTAL(3,C2419:C2419)=0,-1,SUBTOTAL(3,$C$4:C2419))),"")</f>
        <v/>
      </c>
      <c r="W2419" s="156" t="str">
        <f t="array" ref="W2419">IF(LEN(C2419)&gt;0,IFERROR(IF(MATCH(C2419,$C$3:$C2418,0)&gt;0,N2419-INDEX($N$3:N2418,SUMPRODUCT(MAX(ROW($C$3:$C2418)*(C2419=$C$3:$C2418)))-2,1),""),""),"")</f>
        <v/>
      </c>
      <c r="X2419" s="156">
        <f t="shared" ca="1" si="266"/>
        <v>1</v>
      </c>
      <c r="Y2419" s="156">
        <f t="shared" ca="1" si="267"/>
        <v>1</v>
      </c>
    </row>
    <row r="2420" spans="2:25" hidden="1" x14ac:dyDescent="0.25">
      <c r="B2420" s="390" t="str">
        <f>IFERROR(IF(LEN(INDEX(PlansAndNotes!$B$6:$B$2005,ROW(A2420)-ROW($B$3)))=0,"",INDEX(PlansAndNotes!$B$6:$B$2005,ROW(A2420)-ROW($B$3))),"")</f>
        <v/>
      </c>
      <c r="C2420" s="387" t="str">
        <f t="shared" si="268"/>
        <v/>
      </c>
      <c r="D2420" s="361" t="str">
        <f>IFERROR(IF(LEN(C2420)&gt;0,IF(LEN(INDEX(TasksList!$C$6:$C$25,MATCH(C2420,TasksList!$B$6:$B$25,0),1))=0,"",INDEX(TasksList!$C$6:$C$25,MATCH(C2420,TasksList!$B$6:$B$25,0),1)),""),"")</f>
        <v/>
      </c>
      <c r="E2420" s="361" t="str">
        <f>IFERROR(IF(LEN(C2420)&gt;0,IF(LEN(INDEX(TasksList!$F$6:$F$25,MATCH(C2420,TasksList!$B$6:$B$25,0),1))=0,"not set!",INDEX(TasksList!$F$6:$F$25,MATCH(C2420,TasksList!$B$6:$B$25,0),1)),""),"")</f>
        <v/>
      </c>
      <c r="F2420" s="360" t="str">
        <f>IFERROR(IF(LEN(D2420)&gt;0,IF(LEN(INDEX(AdressBook!$D$6:$D$25,MATCH(D2420,AdressBook!$B$6:$B$25,0),1))=0,"",INDEX(AdressBook!$D$6:$D$25,MATCH(D2420,AdressBook!$B$6:$B$25,0),1)),""),"")</f>
        <v/>
      </c>
      <c r="G2420" s="361" t="str">
        <f>IFERROR(IF(LEN(INDEX(PlansAndNotes!$F$6:$F$4005,ROW(B2420)-ROW($C$3)))=0,"",INDEX(PlansAndNotes!$F$6:$F$4005,ROW(B2420)-ROW($C$3))),"")</f>
        <v/>
      </c>
      <c r="H2420" s="361" t="str">
        <f>IFERROR(IF(LEN(C2420)&gt;0,IF(LEN(INDEX(TasksList!$G$6:$G$25,MATCH(C2420,TasksList!$B$6:$B$25,0),1))=0,"",INDEX(TasksList!$G$6:$G$25,MATCH(C2420,TasksList!$B$6:$B$25,0),1)),""),"")</f>
        <v/>
      </c>
      <c r="N2420" s="362" t="str">
        <f>IFERROR(IF(LEN(INDEX(PlansAndNotes!$D$6:$D$4005,ROW(B2420)-ROW($C$3)))=0,"",INDEX(PlansAndNotes!$D$6:$D$4005,ROW(B2420)-ROW($C$3))),"")</f>
        <v/>
      </c>
      <c r="O2420" s="165" t="str">
        <f t="shared" si="263"/>
        <v/>
      </c>
      <c r="P2420" s="363" t="str">
        <f>IFERROR(IF(LEN(INDEX(PlansAndNotes!$E$6:$E$4005,ROW(B2420)-ROW($C$3)))=0,"",INDEX(PlansAndNotes!$E$6:$E$4005,ROW(B2420)-ROW($C$3))),"")</f>
        <v/>
      </c>
      <c r="Q2420" s="363" t="str">
        <f>IFERROR(IF(LEN(INDEX(PlansAndNotes!$G$6:$G$4005,ROW(B2420)-ROW($C$3)))=0,"",INDEX(PlansAndNotes!$G$6:$G$4005,ROW(B2420)-ROW($C$3))),"")</f>
        <v/>
      </c>
      <c r="R2420" s="361" t="str">
        <f>IFERROR(IF(LEN(D2420)&gt;0,IF(LEN(INDEX(AdressBook!$C$6:$C$25,MATCH(D2420,AdressBook!$B$6:$B$25,0),1))=0,"",INDEX(AdressBook!$C$6:$C$25,MATCH(D2420,AdressBook!$B$6:$B$25,0),1)),""),"")</f>
        <v/>
      </c>
      <c r="S2420" s="165">
        <f>IF(LEN(C2420)&gt;0,IFERROR(IF(MATCH(C2420,C2421:$C$4004,0)&gt;0,-1,ROW(S2420)-ROW($S$3)),ROW(S2420)-ROW($S$3)),-1)</f>
        <v>-1</v>
      </c>
      <c r="T2420" s="165">
        <f t="shared" si="264"/>
        <v>0</v>
      </c>
      <c r="U2420" s="165" t="str">
        <f t="shared" si="265"/>
        <v/>
      </c>
      <c r="V2420" s="165" t="str">
        <f>IFERROR(IF(OR(C2420="",S2420&lt;0),"",IF(SUBTOTAL(3,C2420:C2420)=0,-1,SUBTOTAL(3,$C$4:C2420))),"")</f>
        <v/>
      </c>
      <c r="W2420" s="156" t="str">
        <f t="array" ref="W2420">IF(LEN(C2420)&gt;0,IFERROR(IF(MATCH(C2420,$C$3:$C2419,0)&gt;0,N2420-INDEX($N$3:N2419,SUMPRODUCT(MAX(ROW($C$3:$C2419)*(C2420=$C$3:$C2419)))-2,1),""),""),"")</f>
        <v/>
      </c>
      <c r="X2420" s="156">
        <f t="shared" ca="1" si="266"/>
        <v>1</v>
      </c>
      <c r="Y2420" s="156">
        <f t="shared" ca="1" si="267"/>
        <v>1</v>
      </c>
    </row>
    <row r="2421" spans="2:25" hidden="1" x14ac:dyDescent="0.25">
      <c r="B2421" s="390" t="str">
        <f>IFERROR(IF(LEN(INDEX(PlansAndNotes!$B$6:$B$2005,ROW(A2421)-ROW($B$3)))=0,"",INDEX(PlansAndNotes!$B$6:$B$2005,ROW(A2421)-ROW($B$3))),"")</f>
        <v/>
      </c>
      <c r="C2421" s="387" t="str">
        <f t="shared" si="268"/>
        <v/>
      </c>
      <c r="D2421" s="361" t="str">
        <f>IFERROR(IF(LEN(C2421)&gt;0,IF(LEN(INDEX(TasksList!$C$6:$C$25,MATCH(C2421,TasksList!$B$6:$B$25,0),1))=0,"",INDEX(TasksList!$C$6:$C$25,MATCH(C2421,TasksList!$B$6:$B$25,0),1)),""),"")</f>
        <v/>
      </c>
      <c r="E2421" s="361" t="str">
        <f>IFERROR(IF(LEN(C2421)&gt;0,IF(LEN(INDEX(TasksList!$F$6:$F$25,MATCH(C2421,TasksList!$B$6:$B$25,0),1))=0,"not set!",INDEX(TasksList!$F$6:$F$25,MATCH(C2421,TasksList!$B$6:$B$25,0),1)),""),"")</f>
        <v/>
      </c>
      <c r="F2421" s="360" t="str">
        <f>IFERROR(IF(LEN(D2421)&gt;0,IF(LEN(INDEX(AdressBook!$D$6:$D$25,MATCH(D2421,AdressBook!$B$6:$B$25,0),1))=0,"",INDEX(AdressBook!$D$6:$D$25,MATCH(D2421,AdressBook!$B$6:$B$25,0),1)),""),"")</f>
        <v/>
      </c>
      <c r="G2421" s="361" t="str">
        <f>IFERROR(IF(LEN(INDEX(PlansAndNotes!$F$6:$F$4005,ROW(B2421)-ROW($C$3)))=0,"",INDEX(PlansAndNotes!$F$6:$F$4005,ROW(B2421)-ROW($C$3))),"")</f>
        <v/>
      </c>
      <c r="H2421" s="361" t="str">
        <f>IFERROR(IF(LEN(C2421)&gt;0,IF(LEN(INDEX(TasksList!$G$6:$G$25,MATCH(C2421,TasksList!$B$6:$B$25,0),1))=0,"",INDEX(TasksList!$G$6:$G$25,MATCH(C2421,TasksList!$B$6:$B$25,0),1)),""),"")</f>
        <v/>
      </c>
      <c r="N2421" s="362" t="str">
        <f>IFERROR(IF(LEN(INDEX(PlansAndNotes!$D$6:$D$4005,ROW(B2421)-ROW($C$3)))=0,"",INDEX(PlansAndNotes!$D$6:$D$4005,ROW(B2421)-ROW($C$3))),"")</f>
        <v/>
      </c>
      <c r="O2421" s="165" t="str">
        <f t="shared" si="263"/>
        <v/>
      </c>
      <c r="P2421" s="363" t="str">
        <f>IFERROR(IF(LEN(INDEX(PlansAndNotes!$E$6:$E$4005,ROW(B2421)-ROW($C$3)))=0,"",INDEX(PlansAndNotes!$E$6:$E$4005,ROW(B2421)-ROW($C$3))),"")</f>
        <v/>
      </c>
      <c r="Q2421" s="363" t="str">
        <f>IFERROR(IF(LEN(INDEX(PlansAndNotes!$G$6:$G$4005,ROW(B2421)-ROW($C$3)))=0,"",INDEX(PlansAndNotes!$G$6:$G$4005,ROW(B2421)-ROW($C$3))),"")</f>
        <v/>
      </c>
      <c r="R2421" s="361" t="str">
        <f>IFERROR(IF(LEN(D2421)&gt;0,IF(LEN(INDEX(AdressBook!$C$6:$C$25,MATCH(D2421,AdressBook!$B$6:$B$25,0),1))=0,"",INDEX(AdressBook!$C$6:$C$25,MATCH(D2421,AdressBook!$B$6:$B$25,0),1)),""),"")</f>
        <v/>
      </c>
      <c r="S2421" s="165">
        <f>IF(LEN(C2421)&gt;0,IFERROR(IF(MATCH(C2421,C2422:$C$4004,0)&gt;0,-1,ROW(S2421)-ROW($S$3)),ROW(S2421)-ROW($S$3)),-1)</f>
        <v>-1</v>
      </c>
      <c r="T2421" s="165">
        <f t="shared" si="264"/>
        <v>0</v>
      </c>
      <c r="U2421" s="165" t="str">
        <f t="shared" si="265"/>
        <v/>
      </c>
      <c r="V2421" s="165" t="str">
        <f>IFERROR(IF(OR(C2421="",S2421&lt;0),"",IF(SUBTOTAL(3,C2421:C2421)=0,-1,SUBTOTAL(3,$C$4:C2421))),"")</f>
        <v/>
      </c>
      <c r="W2421" s="156" t="str">
        <f t="array" ref="W2421">IF(LEN(C2421)&gt;0,IFERROR(IF(MATCH(C2421,$C$3:$C2420,0)&gt;0,N2421-INDEX($N$3:N2420,SUMPRODUCT(MAX(ROW($C$3:$C2420)*(C2421=$C$3:$C2420)))-2,1),""),""),"")</f>
        <v/>
      </c>
      <c r="X2421" s="156">
        <f t="shared" ca="1" si="266"/>
        <v>1</v>
      </c>
      <c r="Y2421" s="156">
        <f t="shared" ca="1" si="267"/>
        <v>1</v>
      </c>
    </row>
    <row r="2422" spans="2:25" hidden="1" x14ac:dyDescent="0.25">
      <c r="B2422" s="390" t="str">
        <f>IFERROR(IF(LEN(INDEX(PlansAndNotes!$B$6:$B$2005,ROW(A2422)-ROW($B$3)))=0,"",INDEX(PlansAndNotes!$B$6:$B$2005,ROW(A2422)-ROW($B$3))),"")</f>
        <v/>
      </c>
      <c r="C2422" s="387" t="str">
        <f t="shared" si="268"/>
        <v/>
      </c>
      <c r="D2422" s="361" t="str">
        <f>IFERROR(IF(LEN(C2422)&gt;0,IF(LEN(INDEX(TasksList!$C$6:$C$25,MATCH(C2422,TasksList!$B$6:$B$25,0),1))=0,"",INDEX(TasksList!$C$6:$C$25,MATCH(C2422,TasksList!$B$6:$B$25,0),1)),""),"")</f>
        <v/>
      </c>
      <c r="E2422" s="361" t="str">
        <f>IFERROR(IF(LEN(C2422)&gt;0,IF(LEN(INDEX(TasksList!$F$6:$F$25,MATCH(C2422,TasksList!$B$6:$B$25,0),1))=0,"not set!",INDEX(TasksList!$F$6:$F$25,MATCH(C2422,TasksList!$B$6:$B$25,0),1)),""),"")</f>
        <v/>
      </c>
      <c r="F2422" s="360" t="str">
        <f>IFERROR(IF(LEN(D2422)&gt;0,IF(LEN(INDEX(AdressBook!$D$6:$D$25,MATCH(D2422,AdressBook!$B$6:$B$25,0),1))=0,"",INDEX(AdressBook!$D$6:$D$25,MATCH(D2422,AdressBook!$B$6:$B$25,0),1)),""),"")</f>
        <v/>
      </c>
      <c r="G2422" s="361" t="str">
        <f>IFERROR(IF(LEN(INDEX(PlansAndNotes!$F$6:$F$4005,ROW(B2422)-ROW($C$3)))=0,"",INDEX(PlansAndNotes!$F$6:$F$4005,ROW(B2422)-ROW($C$3))),"")</f>
        <v/>
      </c>
      <c r="H2422" s="361" t="str">
        <f>IFERROR(IF(LEN(C2422)&gt;0,IF(LEN(INDEX(TasksList!$G$6:$G$25,MATCH(C2422,TasksList!$B$6:$B$25,0),1))=0,"",INDEX(TasksList!$G$6:$G$25,MATCH(C2422,TasksList!$B$6:$B$25,0),1)),""),"")</f>
        <v/>
      </c>
      <c r="N2422" s="362" t="str">
        <f>IFERROR(IF(LEN(INDEX(PlansAndNotes!$D$6:$D$4005,ROW(B2422)-ROW($C$3)))=0,"",INDEX(PlansAndNotes!$D$6:$D$4005,ROW(B2422)-ROW($C$3))),"")</f>
        <v/>
      </c>
      <c r="O2422" s="165" t="str">
        <f t="shared" si="263"/>
        <v/>
      </c>
      <c r="P2422" s="363" t="str">
        <f>IFERROR(IF(LEN(INDEX(PlansAndNotes!$E$6:$E$4005,ROW(B2422)-ROW($C$3)))=0,"",INDEX(PlansAndNotes!$E$6:$E$4005,ROW(B2422)-ROW($C$3))),"")</f>
        <v/>
      </c>
      <c r="Q2422" s="363" t="str">
        <f>IFERROR(IF(LEN(INDEX(PlansAndNotes!$G$6:$G$4005,ROW(B2422)-ROW($C$3)))=0,"",INDEX(PlansAndNotes!$G$6:$G$4005,ROW(B2422)-ROW($C$3))),"")</f>
        <v/>
      </c>
      <c r="R2422" s="361" t="str">
        <f>IFERROR(IF(LEN(D2422)&gt;0,IF(LEN(INDEX(AdressBook!$C$6:$C$25,MATCH(D2422,AdressBook!$B$6:$B$25,0),1))=0,"",INDEX(AdressBook!$C$6:$C$25,MATCH(D2422,AdressBook!$B$6:$B$25,0),1)),""),"")</f>
        <v/>
      </c>
      <c r="S2422" s="165">
        <f>IF(LEN(C2422)&gt;0,IFERROR(IF(MATCH(C2422,C2423:$C$4004,0)&gt;0,-1,ROW(S2422)-ROW($S$3)),ROW(S2422)-ROW($S$3)),-1)</f>
        <v>-1</v>
      </c>
      <c r="T2422" s="165">
        <f t="shared" si="264"/>
        <v>0</v>
      </c>
      <c r="U2422" s="165" t="str">
        <f t="shared" si="265"/>
        <v/>
      </c>
      <c r="V2422" s="165" t="str">
        <f>IFERROR(IF(OR(C2422="",S2422&lt;0),"",IF(SUBTOTAL(3,C2422:C2422)=0,-1,SUBTOTAL(3,$C$4:C2422))),"")</f>
        <v/>
      </c>
      <c r="W2422" s="156" t="str">
        <f t="array" ref="W2422">IF(LEN(C2422)&gt;0,IFERROR(IF(MATCH(C2422,$C$3:$C2421,0)&gt;0,N2422-INDEX($N$3:N2421,SUMPRODUCT(MAX(ROW($C$3:$C2421)*(C2422=$C$3:$C2421)))-2,1),""),""),"")</f>
        <v/>
      </c>
      <c r="X2422" s="156">
        <f t="shared" ca="1" si="266"/>
        <v>1</v>
      </c>
      <c r="Y2422" s="156">
        <f t="shared" ca="1" si="267"/>
        <v>1</v>
      </c>
    </row>
    <row r="2423" spans="2:25" hidden="1" x14ac:dyDescent="0.25">
      <c r="B2423" s="390" t="str">
        <f>IFERROR(IF(LEN(INDEX(PlansAndNotes!$B$6:$B$2005,ROW(A2423)-ROW($B$3)))=0,"",INDEX(PlansAndNotes!$B$6:$B$2005,ROW(A2423)-ROW($B$3))),"")</f>
        <v/>
      </c>
      <c r="C2423" s="387" t="str">
        <f t="shared" si="268"/>
        <v/>
      </c>
      <c r="D2423" s="361" t="str">
        <f>IFERROR(IF(LEN(C2423)&gt;0,IF(LEN(INDEX(TasksList!$C$6:$C$25,MATCH(C2423,TasksList!$B$6:$B$25,0),1))=0,"",INDEX(TasksList!$C$6:$C$25,MATCH(C2423,TasksList!$B$6:$B$25,0),1)),""),"")</f>
        <v/>
      </c>
      <c r="E2423" s="361" t="str">
        <f>IFERROR(IF(LEN(C2423)&gt;0,IF(LEN(INDEX(TasksList!$F$6:$F$25,MATCH(C2423,TasksList!$B$6:$B$25,0),1))=0,"not set!",INDEX(TasksList!$F$6:$F$25,MATCH(C2423,TasksList!$B$6:$B$25,0),1)),""),"")</f>
        <v/>
      </c>
      <c r="F2423" s="360" t="str">
        <f>IFERROR(IF(LEN(D2423)&gt;0,IF(LEN(INDEX(AdressBook!$D$6:$D$25,MATCH(D2423,AdressBook!$B$6:$B$25,0),1))=0,"",INDEX(AdressBook!$D$6:$D$25,MATCH(D2423,AdressBook!$B$6:$B$25,0),1)),""),"")</f>
        <v/>
      </c>
      <c r="G2423" s="361" t="str">
        <f>IFERROR(IF(LEN(INDEX(PlansAndNotes!$F$6:$F$4005,ROW(B2423)-ROW($C$3)))=0,"",INDEX(PlansAndNotes!$F$6:$F$4005,ROW(B2423)-ROW($C$3))),"")</f>
        <v/>
      </c>
      <c r="H2423" s="361" t="str">
        <f>IFERROR(IF(LEN(C2423)&gt;0,IF(LEN(INDEX(TasksList!$G$6:$G$25,MATCH(C2423,TasksList!$B$6:$B$25,0),1))=0,"",INDEX(TasksList!$G$6:$G$25,MATCH(C2423,TasksList!$B$6:$B$25,0),1)),""),"")</f>
        <v/>
      </c>
      <c r="N2423" s="362" t="str">
        <f>IFERROR(IF(LEN(INDEX(PlansAndNotes!$D$6:$D$4005,ROW(B2423)-ROW($C$3)))=0,"",INDEX(PlansAndNotes!$D$6:$D$4005,ROW(B2423)-ROW($C$3))),"")</f>
        <v/>
      </c>
      <c r="O2423" s="165" t="str">
        <f t="shared" si="263"/>
        <v/>
      </c>
      <c r="P2423" s="363" t="str">
        <f>IFERROR(IF(LEN(INDEX(PlansAndNotes!$E$6:$E$4005,ROW(B2423)-ROW($C$3)))=0,"",INDEX(PlansAndNotes!$E$6:$E$4005,ROW(B2423)-ROW($C$3))),"")</f>
        <v/>
      </c>
      <c r="Q2423" s="363" t="str">
        <f>IFERROR(IF(LEN(INDEX(PlansAndNotes!$G$6:$G$4005,ROW(B2423)-ROW($C$3)))=0,"",INDEX(PlansAndNotes!$G$6:$G$4005,ROW(B2423)-ROW($C$3))),"")</f>
        <v/>
      </c>
      <c r="R2423" s="361" t="str">
        <f>IFERROR(IF(LEN(D2423)&gt;0,IF(LEN(INDEX(AdressBook!$C$6:$C$25,MATCH(D2423,AdressBook!$B$6:$B$25,0),1))=0,"",INDEX(AdressBook!$C$6:$C$25,MATCH(D2423,AdressBook!$B$6:$B$25,0),1)),""),"")</f>
        <v/>
      </c>
      <c r="S2423" s="165">
        <f>IF(LEN(C2423)&gt;0,IFERROR(IF(MATCH(C2423,C2424:$C$4004,0)&gt;0,-1,ROW(S2423)-ROW($S$3)),ROW(S2423)-ROW($S$3)),-1)</f>
        <v>-1</v>
      </c>
      <c r="T2423" s="165">
        <f t="shared" si="264"/>
        <v>0</v>
      </c>
      <c r="U2423" s="165" t="str">
        <f t="shared" si="265"/>
        <v/>
      </c>
      <c r="V2423" s="165" t="str">
        <f>IFERROR(IF(OR(C2423="",S2423&lt;0),"",IF(SUBTOTAL(3,C2423:C2423)=0,-1,SUBTOTAL(3,$C$4:C2423))),"")</f>
        <v/>
      </c>
      <c r="W2423" s="156" t="str">
        <f t="array" ref="W2423">IF(LEN(C2423)&gt;0,IFERROR(IF(MATCH(C2423,$C$3:$C2422,0)&gt;0,N2423-INDEX($N$3:N2422,SUMPRODUCT(MAX(ROW($C$3:$C2422)*(C2423=$C$3:$C2422)))-2,1),""),""),"")</f>
        <v/>
      </c>
      <c r="X2423" s="156">
        <f t="shared" ca="1" si="266"/>
        <v>1</v>
      </c>
      <c r="Y2423" s="156">
        <f t="shared" ca="1" si="267"/>
        <v>1</v>
      </c>
    </row>
    <row r="2424" spans="2:25" hidden="1" x14ac:dyDescent="0.25">
      <c r="B2424" s="390" t="str">
        <f>IFERROR(IF(LEN(INDEX(PlansAndNotes!$B$6:$B$2005,ROW(A2424)-ROW($B$3)))=0,"",INDEX(PlansAndNotes!$B$6:$B$2005,ROW(A2424)-ROW($B$3))),"")</f>
        <v/>
      </c>
      <c r="C2424" s="387" t="str">
        <f t="shared" si="268"/>
        <v/>
      </c>
      <c r="D2424" s="361" t="str">
        <f>IFERROR(IF(LEN(C2424)&gt;0,IF(LEN(INDEX(TasksList!$C$6:$C$25,MATCH(C2424,TasksList!$B$6:$B$25,0),1))=0,"",INDEX(TasksList!$C$6:$C$25,MATCH(C2424,TasksList!$B$6:$B$25,0),1)),""),"")</f>
        <v/>
      </c>
      <c r="E2424" s="361" t="str">
        <f>IFERROR(IF(LEN(C2424)&gt;0,IF(LEN(INDEX(TasksList!$F$6:$F$25,MATCH(C2424,TasksList!$B$6:$B$25,0),1))=0,"not set!",INDEX(TasksList!$F$6:$F$25,MATCH(C2424,TasksList!$B$6:$B$25,0),1)),""),"")</f>
        <v/>
      </c>
      <c r="F2424" s="360" t="str">
        <f>IFERROR(IF(LEN(D2424)&gt;0,IF(LEN(INDEX(AdressBook!$D$6:$D$25,MATCH(D2424,AdressBook!$B$6:$B$25,0),1))=0,"",INDEX(AdressBook!$D$6:$D$25,MATCH(D2424,AdressBook!$B$6:$B$25,0),1)),""),"")</f>
        <v/>
      </c>
      <c r="G2424" s="361" t="str">
        <f>IFERROR(IF(LEN(INDEX(PlansAndNotes!$F$6:$F$4005,ROW(B2424)-ROW($C$3)))=0,"",INDEX(PlansAndNotes!$F$6:$F$4005,ROW(B2424)-ROW($C$3))),"")</f>
        <v/>
      </c>
      <c r="H2424" s="361" t="str">
        <f>IFERROR(IF(LEN(C2424)&gt;0,IF(LEN(INDEX(TasksList!$G$6:$G$25,MATCH(C2424,TasksList!$B$6:$B$25,0),1))=0,"",INDEX(TasksList!$G$6:$G$25,MATCH(C2424,TasksList!$B$6:$B$25,0),1)),""),"")</f>
        <v/>
      </c>
      <c r="N2424" s="362" t="str">
        <f>IFERROR(IF(LEN(INDEX(PlansAndNotes!$D$6:$D$4005,ROW(B2424)-ROW($C$3)))=0,"",INDEX(PlansAndNotes!$D$6:$D$4005,ROW(B2424)-ROW($C$3))),"")</f>
        <v/>
      </c>
      <c r="O2424" s="165" t="str">
        <f t="shared" si="263"/>
        <v/>
      </c>
      <c r="P2424" s="363" t="str">
        <f>IFERROR(IF(LEN(INDEX(PlansAndNotes!$E$6:$E$4005,ROW(B2424)-ROW($C$3)))=0,"",INDEX(PlansAndNotes!$E$6:$E$4005,ROW(B2424)-ROW($C$3))),"")</f>
        <v/>
      </c>
      <c r="Q2424" s="363" t="str">
        <f>IFERROR(IF(LEN(INDEX(PlansAndNotes!$G$6:$G$4005,ROW(B2424)-ROW($C$3)))=0,"",INDEX(PlansAndNotes!$G$6:$G$4005,ROW(B2424)-ROW($C$3))),"")</f>
        <v/>
      </c>
      <c r="R2424" s="361" t="str">
        <f>IFERROR(IF(LEN(D2424)&gt;0,IF(LEN(INDEX(AdressBook!$C$6:$C$25,MATCH(D2424,AdressBook!$B$6:$B$25,0),1))=0,"",INDEX(AdressBook!$C$6:$C$25,MATCH(D2424,AdressBook!$B$6:$B$25,0),1)),""),"")</f>
        <v/>
      </c>
      <c r="S2424" s="165">
        <f>IF(LEN(C2424)&gt;0,IFERROR(IF(MATCH(C2424,C2425:$C$4004,0)&gt;0,-1,ROW(S2424)-ROW($S$3)),ROW(S2424)-ROW($S$3)),-1)</f>
        <v>-1</v>
      </c>
      <c r="T2424" s="165">
        <f t="shared" si="264"/>
        <v>0</v>
      </c>
      <c r="U2424" s="165" t="str">
        <f t="shared" si="265"/>
        <v/>
      </c>
      <c r="V2424" s="165" t="str">
        <f>IFERROR(IF(OR(C2424="",S2424&lt;0),"",IF(SUBTOTAL(3,C2424:C2424)=0,-1,SUBTOTAL(3,$C$4:C2424))),"")</f>
        <v/>
      </c>
      <c r="W2424" s="156" t="str">
        <f t="array" ref="W2424">IF(LEN(C2424)&gt;0,IFERROR(IF(MATCH(C2424,$C$3:$C2423,0)&gt;0,N2424-INDEX($N$3:N2423,SUMPRODUCT(MAX(ROW($C$3:$C2423)*(C2424=$C$3:$C2423)))-2,1),""),""),"")</f>
        <v/>
      </c>
      <c r="X2424" s="156">
        <f t="shared" ca="1" si="266"/>
        <v>1</v>
      </c>
      <c r="Y2424" s="156">
        <f t="shared" ca="1" si="267"/>
        <v>1</v>
      </c>
    </row>
    <row r="2425" spans="2:25" hidden="1" x14ac:dyDescent="0.25">
      <c r="B2425" s="390" t="str">
        <f>IFERROR(IF(LEN(INDEX(PlansAndNotes!$B$6:$B$2005,ROW(A2425)-ROW($B$3)))=0,"",INDEX(PlansAndNotes!$B$6:$B$2005,ROW(A2425)-ROW($B$3))),"")</f>
        <v/>
      </c>
      <c r="C2425" s="387" t="str">
        <f t="shared" si="268"/>
        <v/>
      </c>
      <c r="D2425" s="361" t="str">
        <f>IFERROR(IF(LEN(C2425)&gt;0,IF(LEN(INDEX(TasksList!$C$6:$C$25,MATCH(C2425,TasksList!$B$6:$B$25,0),1))=0,"",INDEX(TasksList!$C$6:$C$25,MATCH(C2425,TasksList!$B$6:$B$25,0),1)),""),"")</f>
        <v/>
      </c>
      <c r="E2425" s="361" t="str">
        <f>IFERROR(IF(LEN(C2425)&gt;0,IF(LEN(INDEX(TasksList!$F$6:$F$25,MATCH(C2425,TasksList!$B$6:$B$25,0),1))=0,"not set!",INDEX(TasksList!$F$6:$F$25,MATCH(C2425,TasksList!$B$6:$B$25,0),1)),""),"")</f>
        <v/>
      </c>
      <c r="F2425" s="360" t="str">
        <f>IFERROR(IF(LEN(D2425)&gt;0,IF(LEN(INDEX(AdressBook!$D$6:$D$25,MATCH(D2425,AdressBook!$B$6:$B$25,0),1))=0,"",INDEX(AdressBook!$D$6:$D$25,MATCH(D2425,AdressBook!$B$6:$B$25,0),1)),""),"")</f>
        <v/>
      </c>
      <c r="G2425" s="361" t="str">
        <f>IFERROR(IF(LEN(INDEX(PlansAndNotes!$F$6:$F$4005,ROW(B2425)-ROW($C$3)))=0,"",INDEX(PlansAndNotes!$F$6:$F$4005,ROW(B2425)-ROW($C$3))),"")</f>
        <v/>
      </c>
      <c r="H2425" s="361" t="str">
        <f>IFERROR(IF(LEN(C2425)&gt;0,IF(LEN(INDEX(TasksList!$G$6:$G$25,MATCH(C2425,TasksList!$B$6:$B$25,0),1))=0,"",INDEX(TasksList!$G$6:$G$25,MATCH(C2425,TasksList!$B$6:$B$25,0),1)),""),"")</f>
        <v/>
      </c>
      <c r="N2425" s="362" t="str">
        <f>IFERROR(IF(LEN(INDEX(PlansAndNotes!$D$6:$D$4005,ROW(B2425)-ROW($C$3)))=0,"",INDEX(PlansAndNotes!$D$6:$D$4005,ROW(B2425)-ROW($C$3))),"")</f>
        <v/>
      </c>
      <c r="O2425" s="165" t="str">
        <f t="shared" si="263"/>
        <v/>
      </c>
      <c r="P2425" s="363" t="str">
        <f>IFERROR(IF(LEN(INDEX(PlansAndNotes!$E$6:$E$4005,ROW(B2425)-ROW($C$3)))=0,"",INDEX(PlansAndNotes!$E$6:$E$4005,ROW(B2425)-ROW($C$3))),"")</f>
        <v/>
      </c>
      <c r="Q2425" s="363" t="str">
        <f>IFERROR(IF(LEN(INDEX(PlansAndNotes!$G$6:$G$4005,ROW(B2425)-ROW($C$3)))=0,"",INDEX(PlansAndNotes!$G$6:$G$4005,ROW(B2425)-ROW($C$3))),"")</f>
        <v/>
      </c>
      <c r="R2425" s="361" t="str">
        <f>IFERROR(IF(LEN(D2425)&gt;0,IF(LEN(INDEX(AdressBook!$C$6:$C$25,MATCH(D2425,AdressBook!$B$6:$B$25,0),1))=0,"",INDEX(AdressBook!$C$6:$C$25,MATCH(D2425,AdressBook!$B$6:$B$25,0),1)),""),"")</f>
        <v/>
      </c>
      <c r="S2425" s="165">
        <f>IF(LEN(C2425)&gt;0,IFERROR(IF(MATCH(C2425,C2426:$C$4004,0)&gt;0,-1,ROW(S2425)-ROW($S$3)),ROW(S2425)-ROW($S$3)),-1)</f>
        <v>-1</v>
      </c>
      <c r="T2425" s="165">
        <f t="shared" si="264"/>
        <v>0</v>
      </c>
      <c r="U2425" s="165" t="str">
        <f t="shared" si="265"/>
        <v/>
      </c>
      <c r="V2425" s="165" t="str">
        <f>IFERROR(IF(OR(C2425="",S2425&lt;0),"",IF(SUBTOTAL(3,C2425:C2425)=0,-1,SUBTOTAL(3,$C$4:C2425))),"")</f>
        <v/>
      </c>
      <c r="W2425" s="156" t="str">
        <f t="array" ref="W2425">IF(LEN(C2425)&gt;0,IFERROR(IF(MATCH(C2425,$C$3:$C2424,0)&gt;0,N2425-INDEX($N$3:N2424,SUMPRODUCT(MAX(ROW($C$3:$C2424)*(C2425=$C$3:$C2424)))-2,1),""),""),"")</f>
        <v/>
      </c>
      <c r="X2425" s="156">
        <f t="shared" ca="1" si="266"/>
        <v>1</v>
      </c>
      <c r="Y2425" s="156">
        <f t="shared" ca="1" si="267"/>
        <v>1</v>
      </c>
    </row>
    <row r="2426" spans="2:25" hidden="1" x14ac:dyDescent="0.25">
      <c r="B2426" s="390" t="str">
        <f>IFERROR(IF(LEN(INDEX(PlansAndNotes!$B$6:$B$2005,ROW(A2426)-ROW($B$3)))=0,"",INDEX(PlansAndNotes!$B$6:$B$2005,ROW(A2426)-ROW($B$3))),"")</f>
        <v/>
      </c>
      <c r="C2426" s="387" t="str">
        <f t="shared" si="268"/>
        <v/>
      </c>
      <c r="D2426" s="361" t="str">
        <f>IFERROR(IF(LEN(C2426)&gt;0,IF(LEN(INDEX(TasksList!$C$6:$C$25,MATCH(C2426,TasksList!$B$6:$B$25,0),1))=0,"",INDEX(TasksList!$C$6:$C$25,MATCH(C2426,TasksList!$B$6:$B$25,0),1)),""),"")</f>
        <v/>
      </c>
      <c r="E2426" s="361" t="str">
        <f>IFERROR(IF(LEN(C2426)&gt;0,IF(LEN(INDEX(TasksList!$F$6:$F$25,MATCH(C2426,TasksList!$B$6:$B$25,0),1))=0,"not set!",INDEX(TasksList!$F$6:$F$25,MATCH(C2426,TasksList!$B$6:$B$25,0),1)),""),"")</f>
        <v/>
      </c>
      <c r="F2426" s="360" t="str">
        <f>IFERROR(IF(LEN(D2426)&gt;0,IF(LEN(INDEX(AdressBook!$D$6:$D$25,MATCH(D2426,AdressBook!$B$6:$B$25,0),1))=0,"",INDEX(AdressBook!$D$6:$D$25,MATCH(D2426,AdressBook!$B$6:$B$25,0),1)),""),"")</f>
        <v/>
      </c>
      <c r="G2426" s="361" t="str">
        <f>IFERROR(IF(LEN(INDEX(PlansAndNotes!$F$6:$F$4005,ROW(B2426)-ROW($C$3)))=0,"",INDEX(PlansAndNotes!$F$6:$F$4005,ROW(B2426)-ROW($C$3))),"")</f>
        <v/>
      </c>
      <c r="H2426" s="361" t="str">
        <f>IFERROR(IF(LEN(C2426)&gt;0,IF(LEN(INDEX(TasksList!$G$6:$G$25,MATCH(C2426,TasksList!$B$6:$B$25,0),1))=0,"",INDEX(TasksList!$G$6:$G$25,MATCH(C2426,TasksList!$B$6:$B$25,0),1)),""),"")</f>
        <v/>
      </c>
      <c r="N2426" s="362" t="str">
        <f>IFERROR(IF(LEN(INDEX(PlansAndNotes!$D$6:$D$4005,ROW(B2426)-ROW($C$3)))=0,"",INDEX(PlansAndNotes!$D$6:$D$4005,ROW(B2426)-ROW($C$3))),"")</f>
        <v/>
      </c>
      <c r="O2426" s="165" t="str">
        <f t="shared" si="263"/>
        <v/>
      </c>
      <c r="P2426" s="363" t="str">
        <f>IFERROR(IF(LEN(INDEX(PlansAndNotes!$E$6:$E$4005,ROW(B2426)-ROW($C$3)))=0,"",INDEX(PlansAndNotes!$E$6:$E$4005,ROW(B2426)-ROW($C$3))),"")</f>
        <v/>
      </c>
      <c r="Q2426" s="363" t="str">
        <f>IFERROR(IF(LEN(INDEX(PlansAndNotes!$G$6:$G$4005,ROW(B2426)-ROW($C$3)))=0,"",INDEX(PlansAndNotes!$G$6:$G$4005,ROW(B2426)-ROW($C$3))),"")</f>
        <v/>
      </c>
      <c r="R2426" s="361" t="str">
        <f>IFERROR(IF(LEN(D2426)&gt;0,IF(LEN(INDEX(AdressBook!$C$6:$C$25,MATCH(D2426,AdressBook!$B$6:$B$25,0),1))=0,"",INDEX(AdressBook!$C$6:$C$25,MATCH(D2426,AdressBook!$B$6:$B$25,0),1)),""),"")</f>
        <v/>
      </c>
      <c r="S2426" s="165">
        <f>IF(LEN(C2426)&gt;0,IFERROR(IF(MATCH(C2426,C2427:$C$4004,0)&gt;0,-1,ROW(S2426)-ROW($S$3)),ROW(S2426)-ROW($S$3)),-1)</f>
        <v>-1</v>
      </c>
      <c r="T2426" s="165">
        <f t="shared" si="264"/>
        <v>0</v>
      </c>
      <c r="U2426" s="165" t="str">
        <f t="shared" si="265"/>
        <v/>
      </c>
      <c r="V2426" s="165" t="str">
        <f>IFERROR(IF(OR(C2426="",S2426&lt;0),"",IF(SUBTOTAL(3,C2426:C2426)=0,-1,SUBTOTAL(3,$C$4:C2426))),"")</f>
        <v/>
      </c>
      <c r="W2426" s="156" t="str">
        <f t="array" ref="W2426">IF(LEN(C2426)&gt;0,IFERROR(IF(MATCH(C2426,$C$3:$C2425,0)&gt;0,N2426-INDEX($N$3:N2425,SUMPRODUCT(MAX(ROW($C$3:$C2425)*(C2426=$C$3:$C2425)))-2,1),""),""),"")</f>
        <v/>
      </c>
      <c r="X2426" s="156">
        <f t="shared" ca="1" si="266"/>
        <v>1</v>
      </c>
      <c r="Y2426" s="156">
        <f t="shared" ca="1" si="267"/>
        <v>1</v>
      </c>
    </row>
    <row r="2427" spans="2:25" hidden="1" x14ac:dyDescent="0.25">
      <c r="B2427" s="390" t="str">
        <f>IFERROR(IF(LEN(INDEX(PlansAndNotes!$B$6:$B$2005,ROW(A2427)-ROW($B$3)))=0,"",INDEX(PlansAndNotes!$B$6:$B$2005,ROW(A2427)-ROW($B$3))),"")</f>
        <v/>
      </c>
      <c r="C2427" s="387" t="str">
        <f t="shared" si="268"/>
        <v/>
      </c>
      <c r="D2427" s="361" t="str">
        <f>IFERROR(IF(LEN(C2427)&gt;0,IF(LEN(INDEX(TasksList!$C$6:$C$25,MATCH(C2427,TasksList!$B$6:$B$25,0),1))=0,"",INDEX(TasksList!$C$6:$C$25,MATCH(C2427,TasksList!$B$6:$B$25,0),1)),""),"")</f>
        <v/>
      </c>
      <c r="E2427" s="361" t="str">
        <f>IFERROR(IF(LEN(C2427)&gt;0,IF(LEN(INDEX(TasksList!$F$6:$F$25,MATCH(C2427,TasksList!$B$6:$B$25,0),1))=0,"not set!",INDEX(TasksList!$F$6:$F$25,MATCH(C2427,TasksList!$B$6:$B$25,0),1)),""),"")</f>
        <v/>
      </c>
      <c r="F2427" s="360" t="str">
        <f>IFERROR(IF(LEN(D2427)&gt;0,IF(LEN(INDEX(AdressBook!$D$6:$D$25,MATCH(D2427,AdressBook!$B$6:$B$25,0),1))=0,"",INDEX(AdressBook!$D$6:$D$25,MATCH(D2427,AdressBook!$B$6:$B$25,0),1)),""),"")</f>
        <v/>
      </c>
      <c r="G2427" s="361" t="str">
        <f>IFERROR(IF(LEN(INDEX(PlansAndNotes!$F$6:$F$4005,ROW(B2427)-ROW($C$3)))=0,"",INDEX(PlansAndNotes!$F$6:$F$4005,ROW(B2427)-ROW($C$3))),"")</f>
        <v/>
      </c>
      <c r="H2427" s="361" t="str">
        <f>IFERROR(IF(LEN(C2427)&gt;0,IF(LEN(INDEX(TasksList!$G$6:$G$25,MATCH(C2427,TasksList!$B$6:$B$25,0),1))=0,"",INDEX(TasksList!$G$6:$G$25,MATCH(C2427,TasksList!$B$6:$B$25,0),1)),""),"")</f>
        <v/>
      </c>
      <c r="N2427" s="362" t="str">
        <f>IFERROR(IF(LEN(INDEX(PlansAndNotes!$D$6:$D$4005,ROW(B2427)-ROW($C$3)))=0,"",INDEX(PlansAndNotes!$D$6:$D$4005,ROW(B2427)-ROW($C$3))),"")</f>
        <v/>
      </c>
      <c r="O2427" s="165" t="str">
        <f t="shared" si="263"/>
        <v/>
      </c>
      <c r="P2427" s="363" t="str">
        <f>IFERROR(IF(LEN(INDEX(PlansAndNotes!$E$6:$E$4005,ROW(B2427)-ROW($C$3)))=0,"",INDEX(PlansAndNotes!$E$6:$E$4005,ROW(B2427)-ROW($C$3))),"")</f>
        <v/>
      </c>
      <c r="Q2427" s="363" t="str">
        <f>IFERROR(IF(LEN(INDEX(PlansAndNotes!$G$6:$G$4005,ROW(B2427)-ROW($C$3)))=0,"",INDEX(PlansAndNotes!$G$6:$G$4005,ROW(B2427)-ROW($C$3))),"")</f>
        <v/>
      </c>
      <c r="R2427" s="361" t="str">
        <f>IFERROR(IF(LEN(D2427)&gt;0,IF(LEN(INDEX(AdressBook!$C$6:$C$25,MATCH(D2427,AdressBook!$B$6:$B$25,0),1))=0,"",INDEX(AdressBook!$C$6:$C$25,MATCH(D2427,AdressBook!$B$6:$B$25,0),1)),""),"")</f>
        <v/>
      </c>
      <c r="S2427" s="165">
        <f>IF(LEN(C2427)&gt;0,IFERROR(IF(MATCH(C2427,C2428:$C$4004,0)&gt;0,-1,ROW(S2427)-ROW($S$3)),ROW(S2427)-ROW($S$3)),-1)</f>
        <v>-1</v>
      </c>
      <c r="T2427" s="165">
        <f t="shared" si="264"/>
        <v>0</v>
      </c>
      <c r="U2427" s="165" t="str">
        <f t="shared" si="265"/>
        <v/>
      </c>
      <c r="V2427" s="165" t="str">
        <f>IFERROR(IF(OR(C2427="",S2427&lt;0),"",IF(SUBTOTAL(3,C2427:C2427)=0,-1,SUBTOTAL(3,$C$4:C2427))),"")</f>
        <v/>
      </c>
      <c r="W2427" s="156" t="str">
        <f t="array" ref="W2427">IF(LEN(C2427)&gt;0,IFERROR(IF(MATCH(C2427,$C$3:$C2426,0)&gt;0,N2427-INDEX($N$3:N2426,SUMPRODUCT(MAX(ROW($C$3:$C2426)*(C2427=$C$3:$C2426)))-2,1),""),""),"")</f>
        <v/>
      </c>
      <c r="X2427" s="156">
        <f t="shared" ca="1" si="266"/>
        <v>1</v>
      </c>
      <c r="Y2427" s="156">
        <f t="shared" ca="1" si="267"/>
        <v>1</v>
      </c>
    </row>
    <row r="2428" spans="2:25" hidden="1" x14ac:dyDescent="0.25">
      <c r="B2428" s="390" t="str">
        <f>IFERROR(IF(LEN(INDEX(PlansAndNotes!$B$6:$B$2005,ROW(A2428)-ROW($B$3)))=0,"",INDEX(PlansAndNotes!$B$6:$B$2005,ROW(A2428)-ROW($B$3))),"")</f>
        <v/>
      </c>
      <c r="C2428" s="387" t="str">
        <f t="shared" si="268"/>
        <v/>
      </c>
      <c r="D2428" s="361" t="str">
        <f>IFERROR(IF(LEN(C2428)&gt;0,IF(LEN(INDEX(TasksList!$C$6:$C$25,MATCH(C2428,TasksList!$B$6:$B$25,0),1))=0,"",INDEX(TasksList!$C$6:$C$25,MATCH(C2428,TasksList!$B$6:$B$25,0),1)),""),"")</f>
        <v/>
      </c>
      <c r="E2428" s="361" t="str">
        <f>IFERROR(IF(LEN(C2428)&gt;0,IF(LEN(INDEX(TasksList!$F$6:$F$25,MATCH(C2428,TasksList!$B$6:$B$25,0),1))=0,"not set!",INDEX(TasksList!$F$6:$F$25,MATCH(C2428,TasksList!$B$6:$B$25,0),1)),""),"")</f>
        <v/>
      </c>
      <c r="F2428" s="360" t="str">
        <f>IFERROR(IF(LEN(D2428)&gt;0,IF(LEN(INDEX(AdressBook!$D$6:$D$25,MATCH(D2428,AdressBook!$B$6:$B$25,0),1))=0,"",INDEX(AdressBook!$D$6:$D$25,MATCH(D2428,AdressBook!$B$6:$B$25,0),1)),""),"")</f>
        <v/>
      </c>
      <c r="G2428" s="361" t="str">
        <f>IFERROR(IF(LEN(INDEX(PlansAndNotes!$F$6:$F$4005,ROW(B2428)-ROW($C$3)))=0,"",INDEX(PlansAndNotes!$F$6:$F$4005,ROW(B2428)-ROW($C$3))),"")</f>
        <v/>
      </c>
      <c r="H2428" s="361" t="str">
        <f>IFERROR(IF(LEN(C2428)&gt;0,IF(LEN(INDEX(TasksList!$G$6:$G$25,MATCH(C2428,TasksList!$B$6:$B$25,0),1))=0,"",INDEX(TasksList!$G$6:$G$25,MATCH(C2428,TasksList!$B$6:$B$25,0),1)),""),"")</f>
        <v/>
      </c>
      <c r="N2428" s="362" t="str">
        <f>IFERROR(IF(LEN(INDEX(PlansAndNotes!$D$6:$D$4005,ROW(B2428)-ROW($C$3)))=0,"",INDEX(PlansAndNotes!$D$6:$D$4005,ROW(B2428)-ROW($C$3))),"")</f>
        <v/>
      </c>
      <c r="O2428" s="165" t="str">
        <f t="shared" si="263"/>
        <v/>
      </c>
      <c r="P2428" s="363" t="str">
        <f>IFERROR(IF(LEN(INDEX(PlansAndNotes!$E$6:$E$4005,ROW(B2428)-ROW($C$3)))=0,"",INDEX(PlansAndNotes!$E$6:$E$4005,ROW(B2428)-ROW($C$3))),"")</f>
        <v/>
      </c>
      <c r="Q2428" s="363" t="str">
        <f>IFERROR(IF(LEN(INDEX(PlansAndNotes!$G$6:$G$4005,ROW(B2428)-ROW($C$3)))=0,"",INDEX(PlansAndNotes!$G$6:$G$4005,ROW(B2428)-ROW($C$3))),"")</f>
        <v/>
      </c>
      <c r="R2428" s="361" t="str">
        <f>IFERROR(IF(LEN(D2428)&gt;0,IF(LEN(INDEX(AdressBook!$C$6:$C$25,MATCH(D2428,AdressBook!$B$6:$B$25,0),1))=0,"",INDEX(AdressBook!$C$6:$C$25,MATCH(D2428,AdressBook!$B$6:$B$25,0),1)),""),"")</f>
        <v/>
      </c>
      <c r="S2428" s="165">
        <f>IF(LEN(C2428)&gt;0,IFERROR(IF(MATCH(C2428,C2429:$C$4004,0)&gt;0,-1,ROW(S2428)-ROW($S$3)),ROW(S2428)-ROW($S$3)),-1)</f>
        <v>-1</v>
      </c>
      <c r="T2428" s="165">
        <f t="shared" si="264"/>
        <v>0</v>
      </c>
      <c r="U2428" s="165" t="str">
        <f t="shared" si="265"/>
        <v/>
      </c>
      <c r="V2428" s="165" t="str">
        <f>IFERROR(IF(OR(C2428="",S2428&lt;0),"",IF(SUBTOTAL(3,C2428:C2428)=0,-1,SUBTOTAL(3,$C$4:C2428))),"")</f>
        <v/>
      </c>
      <c r="W2428" s="156" t="str">
        <f t="array" ref="W2428">IF(LEN(C2428)&gt;0,IFERROR(IF(MATCH(C2428,$C$3:$C2427,0)&gt;0,N2428-INDEX($N$3:N2427,SUMPRODUCT(MAX(ROW($C$3:$C2427)*(C2428=$C$3:$C2427)))-2,1),""),""),"")</f>
        <v/>
      </c>
      <c r="X2428" s="156">
        <f t="shared" ca="1" si="266"/>
        <v>1</v>
      </c>
      <c r="Y2428" s="156">
        <f t="shared" ca="1" si="267"/>
        <v>1</v>
      </c>
    </row>
    <row r="2429" spans="2:25" hidden="1" x14ac:dyDescent="0.25">
      <c r="B2429" s="390" t="str">
        <f>IFERROR(IF(LEN(INDEX(PlansAndNotes!$B$6:$B$2005,ROW(A2429)-ROW($B$3)))=0,"",INDEX(PlansAndNotes!$B$6:$B$2005,ROW(A2429)-ROW($B$3))),"")</f>
        <v/>
      </c>
      <c r="C2429" s="387" t="str">
        <f t="shared" si="268"/>
        <v/>
      </c>
      <c r="D2429" s="361" t="str">
        <f>IFERROR(IF(LEN(C2429)&gt;0,IF(LEN(INDEX(TasksList!$C$6:$C$25,MATCH(C2429,TasksList!$B$6:$B$25,0),1))=0,"",INDEX(TasksList!$C$6:$C$25,MATCH(C2429,TasksList!$B$6:$B$25,0),1)),""),"")</f>
        <v/>
      </c>
      <c r="E2429" s="361" t="str">
        <f>IFERROR(IF(LEN(C2429)&gt;0,IF(LEN(INDEX(TasksList!$F$6:$F$25,MATCH(C2429,TasksList!$B$6:$B$25,0),1))=0,"not set!",INDEX(TasksList!$F$6:$F$25,MATCH(C2429,TasksList!$B$6:$B$25,0),1)),""),"")</f>
        <v/>
      </c>
      <c r="F2429" s="360" t="str">
        <f>IFERROR(IF(LEN(D2429)&gt;0,IF(LEN(INDEX(AdressBook!$D$6:$D$25,MATCH(D2429,AdressBook!$B$6:$B$25,0),1))=0,"",INDEX(AdressBook!$D$6:$D$25,MATCH(D2429,AdressBook!$B$6:$B$25,0),1)),""),"")</f>
        <v/>
      </c>
      <c r="G2429" s="361" t="str">
        <f>IFERROR(IF(LEN(INDEX(PlansAndNotes!$F$6:$F$4005,ROW(B2429)-ROW($C$3)))=0,"",INDEX(PlansAndNotes!$F$6:$F$4005,ROW(B2429)-ROW($C$3))),"")</f>
        <v/>
      </c>
      <c r="H2429" s="361" t="str">
        <f>IFERROR(IF(LEN(C2429)&gt;0,IF(LEN(INDEX(TasksList!$G$6:$G$25,MATCH(C2429,TasksList!$B$6:$B$25,0),1))=0,"",INDEX(TasksList!$G$6:$G$25,MATCH(C2429,TasksList!$B$6:$B$25,0),1)),""),"")</f>
        <v/>
      </c>
      <c r="N2429" s="362" t="str">
        <f>IFERROR(IF(LEN(INDEX(PlansAndNotes!$D$6:$D$4005,ROW(B2429)-ROW($C$3)))=0,"",INDEX(PlansAndNotes!$D$6:$D$4005,ROW(B2429)-ROW($C$3))),"")</f>
        <v/>
      </c>
      <c r="O2429" s="165" t="str">
        <f t="shared" si="263"/>
        <v/>
      </c>
      <c r="P2429" s="363" t="str">
        <f>IFERROR(IF(LEN(INDEX(PlansAndNotes!$E$6:$E$4005,ROW(B2429)-ROW($C$3)))=0,"",INDEX(PlansAndNotes!$E$6:$E$4005,ROW(B2429)-ROW($C$3))),"")</f>
        <v/>
      </c>
      <c r="Q2429" s="363" t="str">
        <f>IFERROR(IF(LEN(INDEX(PlansAndNotes!$G$6:$G$4005,ROW(B2429)-ROW($C$3)))=0,"",INDEX(PlansAndNotes!$G$6:$G$4005,ROW(B2429)-ROW($C$3))),"")</f>
        <v/>
      </c>
      <c r="R2429" s="361" t="str">
        <f>IFERROR(IF(LEN(D2429)&gt;0,IF(LEN(INDEX(AdressBook!$C$6:$C$25,MATCH(D2429,AdressBook!$B$6:$B$25,0),1))=0,"",INDEX(AdressBook!$C$6:$C$25,MATCH(D2429,AdressBook!$B$6:$B$25,0),1)),""),"")</f>
        <v/>
      </c>
      <c r="S2429" s="165">
        <f>IF(LEN(C2429)&gt;0,IFERROR(IF(MATCH(C2429,C2430:$C$4004,0)&gt;0,-1,ROW(S2429)-ROW($S$3)),ROW(S2429)-ROW($S$3)),-1)</f>
        <v>-1</v>
      </c>
      <c r="T2429" s="165">
        <f t="shared" si="264"/>
        <v>0</v>
      </c>
      <c r="U2429" s="165" t="str">
        <f t="shared" si="265"/>
        <v/>
      </c>
      <c r="V2429" s="165" t="str">
        <f>IFERROR(IF(OR(C2429="",S2429&lt;0),"",IF(SUBTOTAL(3,C2429:C2429)=0,-1,SUBTOTAL(3,$C$4:C2429))),"")</f>
        <v/>
      </c>
      <c r="W2429" s="156" t="str">
        <f t="array" ref="W2429">IF(LEN(C2429)&gt;0,IFERROR(IF(MATCH(C2429,$C$3:$C2428,0)&gt;0,N2429-INDEX($N$3:N2428,SUMPRODUCT(MAX(ROW($C$3:$C2428)*(C2429=$C$3:$C2428)))-2,1),""),""),"")</f>
        <v/>
      </c>
      <c r="X2429" s="156">
        <f t="shared" ca="1" si="266"/>
        <v>1</v>
      </c>
      <c r="Y2429" s="156">
        <f t="shared" ca="1" si="267"/>
        <v>1</v>
      </c>
    </row>
    <row r="2430" spans="2:25" hidden="1" x14ac:dyDescent="0.25">
      <c r="B2430" s="390" t="str">
        <f>IFERROR(IF(LEN(INDEX(PlansAndNotes!$B$6:$B$2005,ROW(A2430)-ROW($B$3)))=0,"",INDEX(PlansAndNotes!$B$6:$B$2005,ROW(A2430)-ROW($B$3))),"")</f>
        <v/>
      </c>
      <c r="C2430" s="387" t="str">
        <f t="shared" si="268"/>
        <v/>
      </c>
      <c r="D2430" s="361" t="str">
        <f>IFERROR(IF(LEN(C2430)&gt;0,IF(LEN(INDEX(TasksList!$C$6:$C$25,MATCH(C2430,TasksList!$B$6:$B$25,0),1))=0,"",INDEX(TasksList!$C$6:$C$25,MATCH(C2430,TasksList!$B$6:$B$25,0),1)),""),"")</f>
        <v/>
      </c>
      <c r="E2430" s="361" t="str">
        <f>IFERROR(IF(LEN(C2430)&gt;0,IF(LEN(INDEX(TasksList!$F$6:$F$25,MATCH(C2430,TasksList!$B$6:$B$25,0),1))=0,"not set!",INDEX(TasksList!$F$6:$F$25,MATCH(C2430,TasksList!$B$6:$B$25,0),1)),""),"")</f>
        <v/>
      </c>
      <c r="F2430" s="360" t="str">
        <f>IFERROR(IF(LEN(D2430)&gt;0,IF(LEN(INDEX(AdressBook!$D$6:$D$25,MATCH(D2430,AdressBook!$B$6:$B$25,0),1))=0,"",INDEX(AdressBook!$D$6:$D$25,MATCH(D2430,AdressBook!$B$6:$B$25,0),1)),""),"")</f>
        <v/>
      </c>
      <c r="G2430" s="361" t="str">
        <f>IFERROR(IF(LEN(INDEX(PlansAndNotes!$F$6:$F$4005,ROW(B2430)-ROW($C$3)))=0,"",INDEX(PlansAndNotes!$F$6:$F$4005,ROW(B2430)-ROW($C$3))),"")</f>
        <v/>
      </c>
      <c r="H2430" s="361" t="str">
        <f>IFERROR(IF(LEN(C2430)&gt;0,IF(LEN(INDEX(TasksList!$G$6:$G$25,MATCH(C2430,TasksList!$B$6:$B$25,0),1))=0,"",INDEX(TasksList!$G$6:$G$25,MATCH(C2430,TasksList!$B$6:$B$25,0),1)),""),"")</f>
        <v/>
      </c>
      <c r="N2430" s="362" t="str">
        <f>IFERROR(IF(LEN(INDEX(PlansAndNotes!$D$6:$D$4005,ROW(B2430)-ROW($C$3)))=0,"",INDEX(PlansAndNotes!$D$6:$D$4005,ROW(B2430)-ROW($C$3))),"")</f>
        <v/>
      </c>
      <c r="O2430" s="165" t="str">
        <f t="shared" si="263"/>
        <v/>
      </c>
      <c r="P2430" s="363" t="str">
        <f>IFERROR(IF(LEN(INDEX(PlansAndNotes!$E$6:$E$4005,ROW(B2430)-ROW($C$3)))=0,"",INDEX(PlansAndNotes!$E$6:$E$4005,ROW(B2430)-ROW($C$3))),"")</f>
        <v/>
      </c>
      <c r="Q2430" s="363" t="str">
        <f>IFERROR(IF(LEN(INDEX(PlansAndNotes!$G$6:$G$4005,ROW(B2430)-ROW($C$3)))=0,"",INDEX(PlansAndNotes!$G$6:$G$4005,ROW(B2430)-ROW($C$3))),"")</f>
        <v/>
      </c>
      <c r="R2430" s="361" t="str">
        <f>IFERROR(IF(LEN(D2430)&gt;0,IF(LEN(INDEX(AdressBook!$C$6:$C$25,MATCH(D2430,AdressBook!$B$6:$B$25,0),1))=0,"",INDEX(AdressBook!$C$6:$C$25,MATCH(D2430,AdressBook!$B$6:$B$25,0),1)),""),"")</f>
        <v/>
      </c>
      <c r="S2430" s="165">
        <f>IF(LEN(C2430)&gt;0,IFERROR(IF(MATCH(C2430,C2431:$C$4004,0)&gt;0,-1,ROW(S2430)-ROW($S$3)),ROW(S2430)-ROW($S$3)),-1)</f>
        <v>-1</v>
      </c>
      <c r="T2430" s="165">
        <f t="shared" si="264"/>
        <v>0</v>
      </c>
      <c r="U2430" s="165" t="str">
        <f t="shared" si="265"/>
        <v/>
      </c>
      <c r="V2430" s="165" t="str">
        <f>IFERROR(IF(OR(C2430="",S2430&lt;0),"",IF(SUBTOTAL(3,C2430:C2430)=0,-1,SUBTOTAL(3,$C$4:C2430))),"")</f>
        <v/>
      </c>
      <c r="W2430" s="156" t="str">
        <f t="array" ref="W2430">IF(LEN(C2430)&gt;0,IFERROR(IF(MATCH(C2430,$C$3:$C2429,0)&gt;0,N2430-INDEX($N$3:N2429,SUMPRODUCT(MAX(ROW($C$3:$C2429)*(C2430=$C$3:$C2429)))-2,1),""),""),"")</f>
        <v/>
      </c>
      <c r="X2430" s="156">
        <f t="shared" ca="1" si="266"/>
        <v>1</v>
      </c>
      <c r="Y2430" s="156">
        <f t="shared" ca="1" si="267"/>
        <v>1</v>
      </c>
    </row>
    <row r="2431" spans="2:25" hidden="1" x14ac:dyDescent="0.25">
      <c r="B2431" s="390" t="str">
        <f>IFERROR(IF(LEN(INDEX(PlansAndNotes!$B$6:$B$2005,ROW(A2431)-ROW($B$3)))=0,"",INDEX(PlansAndNotes!$B$6:$B$2005,ROW(A2431)-ROW($B$3))),"")</f>
        <v/>
      </c>
      <c r="C2431" s="387" t="str">
        <f t="shared" si="268"/>
        <v/>
      </c>
      <c r="D2431" s="361" t="str">
        <f>IFERROR(IF(LEN(C2431)&gt;0,IF(LEN(INDEX(TasksList!$C$6:$C$25,MATCH(C2431,TasksList!$B$6:$B$25,0),1))=0,"",INDEX(TasksList!$C$6:$C$25,MATCH(C2431,TasksList!$B$6:$B$25,0),1)),""),"")</f>
        <v/>
      </c>
      <c r="E2431" s="361" t="str">
        <f>IFERROR(IF(LEN(C2431)&gt;0,IF(LEN(INDEX(TasksList!$F$6:$F$25,MATCH(C2431,TasksList!$B$6:$B$25,0),1))=0,"not set!",INDEX(TasksList!$F$6:$F$25,MATCH(C2431,TasksList!$B$6:$B$25,0),1)),""),"")</f>
        <v/>
      </c>
      <c r="F2431" s="360" t="str">
        <f>IFERROR(IF(LEN(D2431)&gt;0,IF(LEN(INDEX(AdressBook!$D$6:$D$25,MATCH(D2431,AdressBook!$B$6:$B$25,0),1))=0,"",INDEX(AdressBook!$D$6:$D$25,MATCH(D2431,AdressBook!$B$6:$B$25,0),1)),""),"")</f>
        <v/>
      </c>
      <c r="G2431" s="361" t="str">
        <f>IFERROR(IF(LEN(INDEX(PlansAndNotes!$F$6:$F$4005,ROW(B2431)-ROW($C$3)))=0,"",INDEX(PlansAndNotes!$F$6:$F$4005,ROW(B2431)-ROW($C$3))),"")</f>
        <v/>
      </c>
      <c r="H2431" s="361" t="str">
        <f>IFERROR(IF(LEN(C2431)&gt;0,IF(LEN(INDEX(TasksList!$G$6:$G$25,MATCH(C2431,TasksList!$B$6:$B$25,0),1))=0,"",INDEX(TasksList!$G$6:$G$25,MATCH(C2431,TasksList!$B$6:$B$25,0),1)),""),"")</f>
        <v/>
      </c>
      <c r="N2431" s="362" t="str">
        <f>IFERROR(IF(LEN(INDEX(PlansAndNotes!$D$6:$D$4005,ROW(B2431)-ROW($C$3)))=0,"",INDEX(PlansAndNotes!$D$6:$D$4005,ROW(B2431)-ROW($C$3))),"")</f>
        <v/>
      </c>
      <c r="O2431" s="165" t="str">
        <f t="shared" si="263"/>
        <v/>
      </c>
      <c r="P2431" s="363" t="str">
        <f>IFERROR(IF(LEN(INDEX(PlansAndNotes!$E$6:$E$4005,ROW(B2431)-ROW($C$3)))=0,"",INDEX(PlansAndNotes!$E$6:$E$4005,ROW(B2431)-ROW($C$3))),"")</f>
        <v/>
      </c>
      <c r="Q2431" s="363" t="str">
        <f>IFERROR(IF(LEN(INDEX(PlansAndNotes!$G$6:$G$4005,ROW(B2431)-ROW($C$3)))=0,"",INDEX(PlansAndNotes!$G$6:$G$4005,ROW(B2431)-ROW($C$3))),"")</f>
        <v/>
      </c>
      <c r="R2431" s="361" t="str">
        <f>IFERROR(IF(LEN(D2431)&gt;0,IF(LEN(INDEX(AdressBook!$C$6:$C$25,MATCH(D2431,AdressBook!$B$6:$B$25,0),1))=0,"",INDEX(AdressBook!$C$6:$C$25,MATCH(D2431,AdressBook!$B$6:$B$25,0),1)),""),"")</f>
        <v/>
      </c>
      <c r="S2431" s="165">
        <f>IF(LEN(C2431)&gt;0,IFERROR(IF(MATCH(C2431,C2432:$C$4004,0)&gt;0,-1,ROW(S2431)-ROW($S$3)),ROW(S2431)-ROW($S$3)),-1)</f>
        <v>-1</v>
      </c>
      <c r="T2431" s="165">
        <f t="shared" si="264"/>
        <v>0</v>
      </c>
      <c r="U2431" s="165" t="str">
        <f t="shared" si="265"/>
        <v/>
      </c>
      <c r="V2431" s="165" t="str">
        <f>IFERROR(IF(OR(C2431="",S2431&lt;0),"",IF(SUBTOTAL(3,C2431:C2431)=0,-1,SUBTOTAL(3,$C$4:C2431))),"")</f>
        <v/>
      </c>
      <c r="W2431" s="156" t="str">
        <f t="array" ref="W2431">IF(LEN(C2431)&gt;0,IFERROR(IF(MATCH(C2431,$C$3:$C2430,0)&gt;0,N2431-INDEX($N$3:N2430,SUMPRODUCT(MAX(ROW($C$3:$C2430)*(C2431=$C$3:$C2430)))-2,1),""),""),"")</f>
        <v/>
      </c>
      <c r="X2431" s="156">
        <f t="shared" ca="1" si="266"/>
        <v>1</v>
      </c>
      <c r="Y2431" s="156">
        <f t="shared" ca="1" si="267"/>
        <v>1</v>
      </c>
    </row>
    <row r="2432" spans="2:25" hidden="1" x14ac:dyDescent="0.25">
      <c r="B2432" s="390" t="str">
        <f>IFERROR(IF(LEN(INDEX(PlansAndNotes!$B$6:$B$2005,ROW(A2432)-ROW($B$3)))=0,"",INDEX(PlansAndNotes!$B$6:$B$2005,ROW(A2432)-ROW($B$3))),"")</f>
        <v/>
      </c>
      <c r="C2432" s="387" t="str">
        <f t="shared" si="268"/>
        <v/>
      </c>
      <c r="D2432" s="361" t="str">
        <f>IFERROR(IF(LEN(C2432)&gt;0,IF(LEN(INDEX(TasksList!$C$6:$C$25,MATCH(C2432,TasksList!$B$6:$B$25,0),1))=0,"",INDEX(TasksList!$C$6:$C$25,MATCH(C2432,TasksList!$B$6:$B$25,0),1)),""),"")</f>
        <v/>
      </c>
      <c r="E2432" s="361" t="str">
        <f>IFERROR(IF(LEN(C2432)&gt;0,IF(LEN(INDEX(TasksList!$F$6:$F$25,MATCH(C2432,TasksList!$B$6:$B$25,0),1))=0,"not set!",INDEX(TasksList!$F$6:$F$25,MATCH(C2432,TasksList!$B$6:$B$25,0),1)),""),"")</f>
        <v/>
      </c>
      <c r="F2432" s="360" t="str">
        <f>IFERROR(IF(LEN(D2432)&gt;0,IF(LEN(INDEX(AdressBook!$D$6:$D$25,MATCH(D2432,AdressBook!$B$6:$B$25,0),1))=0,"",INDEX(AdressBook!$D$6:$D$25,MATCH(D2432,AdressBook!$B$6:$B$25,0),1)),""),"")</f>
        <v/>
      </c>
      <c r="G2432" s="361" t="str">
        <f>IFERROR(IF(LEN(INDEX(PlansAndNotes!$F$6:$F$4005,ROW(B2432)-ROW($C$3)))=0,"",INDEX(PlansAndNotes!$F$6:$F$4005,ROW(B2432)-ROW($C$3))),"")</f>
        <v/>
      </c>
      <c r="H2432" s="361" t="str">
        <f>IFERROR(IF(LEN(C2432)&gt;0,IF(LEN(INDEX(TasksList!$G$6:$G$25,MATCH(C2432,TasksList!$B$6:$B$25,0),1))=0,"",INDEX(TasksList!$G$6:$G$25,MATCH(C2432,TasksList!$B$6:$B$25,0),1)),""),"")</f>
        <v/>
      </c>
      <c r="N2432" s="362" t="str">
        <f>IFERROR(IF(LEN(INDEX(PlansAndNotes!$D$6:$D$4005,ROW(B2432)-ROW($C$3)))=0,"",INDEX(PlansAndNotes!$D$6:$D$4005,ROW(B2432)-ROW($C$3))),"")</f>
        <v/>
      </c>
      <c r="O2432" s="165" t="str">
        <f t="shared" si="263"/>
        <v/>
      </c>
      <c r="P2432" s="363" t="str">
        <f>IFERROR(IF(LEN(INDEX(PlansAndNotes!$E$6:$E$4005,ROW(B2432)-ROW($C$3)))=0,"",INDEX(PlansAndNotes!$E$6:$E$4005,ROW(B2432)-ROW($C$3))),"")</f>
        <v/>
      </c>
      <c r="Q2432" s="363" t="str">
        <f>IFERROR(IF(LEN(INDEX(PlansAndNotes!$G$6:$G$4005,ROW(B2432)-ROW($C$3)))=0,"",INDEX(PlansAndNotes!$G$6:$G$4005,ROW(B2432)-ROW($C$3))),"")</f>
        <v/>
      </c>
      <c r="R2432" s="361" t="str">
        <f>IFERROR(IF(LEN(D2432)&gt;0,IF(LEN(INDEX(AdressBook!$C$6:$C$25,MATCH(D2432,AdressBook!$B$6:$B$25,0),1))=0,"",INDEX(AdressBook!$C$6:$C$25,MATCH(D2432,AdressBook!$B$6:$B$25,0),1)),""),"")</f>
        <v/>
      </c>
      <c r="S2432" s="165">
        <f>IF(LEN(C2432)&gt;0,IFERROR(IF(MATCH(C2432,C2433:$C$4004,0)&gt;0,-1,ROW(S2432)-ROW($S$3)),ROW(S2432)-ROW($S$3)),-1)</f>
        <v>-1</v>
      </c>
      <c r="T2432" s="165">
        <f t="shared" si="264"/>
        <v>0</v>
      </c>
      <c r="U2432" s="165" t="str">
        <f t="shared" si="265"/>
        <v/>
      </c>
      <c r="V2432" s="165" t="str">
        <f>IFERROR(IF(OR(C2432="",S2432&lt;0),"",IF(SUBTOTAL(3,C2432:C2432)=0,-1,SUBTOTAL(3,$C$4:C2432))),"")</f>
        <v/>
      </c>
      <c r="W2432" s="156" t="str">
        <f t="array" ref="W2432">IF(LEN(C2432)&gt;0,IFERROR(IF(MATCH(C2432,$C$3:$C2431,0)&gt;0,N2432-INDEX($N$3:N2431,SUMPRODUCT(MAX(ROW($C$3:$C2431)*(C2432=$C$3:$C2431)))-2,1),""),""),"")</f>
        <v/>
      </c>
      <c r="X2432" s="156">
        <f t="shared" ca="1" si="266"/>
        <v>1</v>
      </c>
      <c r="Y2432" s="156">
        <f t="shared" ca="1" si="267"/>
        <v>1</v>
      </c>
    </row>
    <row r="2433" spans="2:25" hidden="1" x14ac:dyDescent="0.25">
      <c r="B2433" s="390" t="str">
        <f>IFERROR(IF(LEN(INDEX(PlansAndNotes!$B$6:$B$2005,ROW(A2433)-ROW($B$3)))=0,"",INDEX(PlansAndNotes!$B$6:$B$2005,ROW(A2433)-ROW($B$3))),"")</f>
        <v/>
      </c>
      <c r="C2433" s="387" t="str">
        <f t="shared" si="268"/>
        <v/>
      </c>
      <c r="D2433" s="361" t="str">
        <f>IFERROR(IF(LEN(C2433)&gt;0,IF(LEN(INDEX(TasksList!$C$6:$C$25,MATCH(C2433,TasksList!$B$6:$B$25,0),1))=0,"",INDEX(TasksList!$C$6:$C$25,MATCH(C2433,TasksList!$B$6:$B$25,0),1)),""),"")</f>
        <v/>
      </c>
      <c r="E2433" s="361" t="str">
        <f>IFERROR(IF(LEN(C2433)&gt;0,IF(LEN(INDEX(TasksList!$F$6:$F$25,MATCH(C2433,TasksList!$B$6:$B$25,0),1))=0,"not set!",INDEX(TasksList!$F$6:$F$25,MATCH(C2433,TasksList!$B$6:$B$25,0),1)),""),"")</f>
        <v/>
      </c>
      <c r="F2433" s="360" t="str">
        <f>IFERROR(IF(LEN(D2433)&gt;0,IF(LEN(INDEX(AdressBook!$D$6:$D$25,MATCH(D2433,AdressBook!$B$6:$B$25,0),1))=0,"",INDEX(AdressBook!$D$6:$D$25,MATCH(D2433,AdressBook!$B$6:$B$25,0),1)),""),"")</f>
        <v/>
      </c>
      <c r="G2433" s="361" t="str">
        <f>IFERROR(IF(LEN(INDEX(PlansAndNotes!$F$6:$F$4005,ROW(B2433)-ROW($C$3)))=0,"",INDEX(PlansAndNotes!$F$6:$F$4005,ROW(B2433)-ROW($C$3))),"")</f>
        <v/>
      </c>
      <c r="H2433" s="361" t="str">
        <f>IFERROR(IF(LEN(C2433)&gt;0,IF(LEN(INDEX(TasksList!$G$6:$G$25,MATCH(C2433,TasksList!$B$6:$B$25,0),1))=0,"",INDEX(TasksList!$G$6:$G$25,MATCH(C2433,TasksList!$B$6:$B$25,0),1)),""),"")</f>
        <v/>
      </c>
      <c r="N2433" s="362" t="str">
        <f>IFERROR(IF(LEN(INDEX(PlansAndNotes!$D$6:$D$4005,ROW(B2433)-ROW($C$3)))=0,"",INDEX(PlansAndNotes!$D$6:$D$4005,ROW(B2433)-ROW($C$3))),"")</f>
        <v/>
      </c>
      <c r="O2433" s="165" t="str">
        <f t="shared" si="263"/>
        <v/>
      </c>
      <c r="P2433" s="363" t="str">
        <f>IFERROR(IF(LEN(INDEX(PlansAndNotes!$E$6:$E$4005,ROW(B2433)-ROW($C$3)))=0,"",INDEX(PlansAndNotes!$E$6:$E$4005,ROW(B2433)-ROW($C$3))),"")</f>
        <v/>
      </c>
      <c r="Q2433" s="363" t="str">
        <f>IFERROR(IF(LEN(INDEX(PlansAndNotes!$G$6:$G$4005,ROW(B2433)-ROW($C$3)))=0,"",INDEX(PlansAndNotes!$G$6:$G$4005,ROW(B2433)-ROW($C$3))),"")</f>
        <v/>
      </c>
      <c r="R2433" s="361" t="str">
        <f>IFERROR(IF(LEN(D2433)&gt;0,IF(LEN(INDEX(AdressBook!$C$6:$C$25,MATCH(D2433,AdressBook!$B$6:$B$25,0),1))=0,"",INDEX(AdressBook!$C$6:$C$25,MATCH(D2433,AdressBook!$B$6:$B$25,0),1)),""),"")</f>
        <v/>
      </c>
      <c r="S2433" s="165">
        <f>IF(LEN(C2433)&gt;0,IFERROR(IF(MATCH(C2433,C2434:$C$4004,0)&gt;0,-1,ROW(S2433)-ROW($S$3)),ROW(S2433)-ROW($S$3)),-1)</f>
        <v>-1</v>
      </c>
      <c r="T2433" s="165">
        <f t="shared" si="264"/>
        <v>0</v>
      </c>
      <c r="U2433" s="165" t="str">
        <f t="shared" si="265"/>
        <v/>
      </c>
      <c r="V2433" s="165" t="str">
        <f>IFERROR(IF(OR(C2433="",S2433&lt;0),"",IF(SUBTOTAL(3,C2433:C2433)=0,-1,SUBTOTAL(3,$C$4:C2433))),"")</f>
        <v/>
      </c>
      <c r="W2433" s="156" t="str">
        <f t="array" ref="W2433">IF(LEN(C2433)&gt;0,IFERROR(IF(MATCH(C2433,$C$3:$C2432,0)&gt;0,N2433-INDEX($N$3:N2432,SUMPRODUCT(MAX(ROW($C$3:$C2432)*(C2433=$C$3:$C2432)))-2,1),""),""),"")</f>
        <v/>
      </c>
      <c r="X2433" s="156">
        <f t="shared" ca="1" si="266"/>
        <v>1</v>
      </c>
      <c r="Y2433" s="156">
        <f t="shared" ca="1" si="267"/>
        <v>1</v>
      </c>
    </row>
    <row r="2434" spans="2:25" hidden="1" x14ac:dyDescent="0.25">
      <c r="B2434" s="390" t="str">
        <f>IFERROR(IF(LEN(INDEX(PlansAndNotes!$B$6:$B$2005,ROW(A2434)-ROW($B$3)))=0,"",INDEX(PlansAndNotes!$B$6:$B$2005,ROW(A2434)-ROW($B$3))),"")</f>
        <v/>
      </c>
      <c r="C2434" s="387" t="str">
        <f t="shared" si="268"/>
        <v/>
      </c>
      <c r="D2434" s="361" t="str">
        <f>IFERROR(IF(LEN(C2434)&gt;0,IF(LEN(INDEX(TasksList!$C$6:$C$25,MATCH(C2434,TasksList!$B$6:$B$25,0),1))=0,"",INDEX(TasksList!$C$6:$C$25,MATCH(C2434,TasksList!$B$6:$B$25,0),1)),""),"")</f>
        <v/>
      </c>
      <c r="E2434" s="361" t="str">
        <f>IFERROR(IF(LEN(C2434)&gt;0,IF(LEN(INDEX(TasksList!$F$6:$F$25,MATCH(C2434,TasksList!$B$6:$B$25,0),1))=0,"not set!",INDEX(TasksList!$F$6:$F$25,MATCH(C2434,TasksList!$B$6:$B$25,0),1)),""),"")</f>
        <v/>
      </c>
      <c r="F2434" s="360" t="str">
        <f>IFERROR(IF(LEN(D2434)&gt;0,IF(LEN(INDEX(AdressBook!$D$6:$D$25,MATCH(D2434,AdressBook!$B$6:$B$25,0),1))=0,"",INDEX(AdressBook!$D$6:$D$25,MATCH(D2434,AdressBook!$B$6:$B$25,0),1)),""),"")</f>
        <v/>
      </c>
      <c r="G2434" s="361" t="str">
        <f>IFERROR(IF(LEN(INDEX(PlansAndNotes!$F$6:$F$4005,ROW(B2434)-ROW($C$3)))=0,"",INDEX(PlansAndNotes!$F$6:$F$4005,ROW(B2434)-ROW($C$3))),"")</f>
        <v/>
      </c>
      <c r="H2434" s="361" t="str">
        <f>IFERROR(IF(LEN(C2434)&gt;0,IF(LEN(INDEX(TasksList!$G$6:$G$25,MATCH(C2434,TasksList!$B$6:$B$25,0),1))=0,"",INDEX(TasksList!$G$6:$G$25,MATCH(C2434,TasksList!$B$6:$B$25,0),1)),""),"")</f>
        <v/>
      </c>
      <c r="N2434" s="362" t="str">
        <f>IFERROR(IF(LEN(INDEX(PlansAndNotes!$D$6:$D$4005,ROW(B2434)-ROW($C$3)))=0,"",INDEX(PlansAndNotes!$D$6:$D$4005,ROW(B2434)-ROW($C$3))),"")</f>
        <v/>
      </c>
      <c r="O2434" s="165" t="str">
        <f t="shared" si="263"/>
        <v/>
      </c>
      <c r="P2434" s="363" t="str">
        <f>IFERROR(IF(LEN(INDEX(PlansAndNotes!$E$6:$E$4005,ROW(B2434)-ROW($C$3)))=0,"",INDEX(PlansAndNotes!$E$6:$E$4005,ROW(B2434)-ROW($C$3))),"")</f>
        <v/>
      </c>
      <c r="Q2434" s="363" t="str">
        <f>IFERROR(IF(LEN(INDEX(PlansAndNotes!$G$6:$G$4005,ROW(B2434)-ROW($C$3)))=0,"",INDEX(PlansAndNotes!$G$6:$G$4005,ROW(B2434)-ROW($C$3))),"")</f>
        <v/>
      </c>
      <c r="R2434" s="361" t="str">
        <f>IFERROR(IF(LEN(D2434)&gt;0,IF(LEN(INDEX(AdressBook!$C$6:$C$25,MATCH(D2434,AdressBook!$B$6:$B$25,0),1))=0,"",INDEX(AdressBook!$C$6:$C$25,MATCH(D2434,AdressBook!$B$6:$B$25,0),1)),""),"")</f>
        <v/>
      </c>
      <c r="S2434" s="165">
        <f>IF(LEN(C2434)&gt;0,IFERROR(IF(MATCH(C2434,C2435:$C$4004,0)&gt;0,-1,ROW(S2434)-ROW($S$3)),ROW(S2434)-ROW($S$3)),-1)</f>
        <v>-1</v>
      </c>
      <c r="T2434" s="165">
        <f t="shared" si="264"/>
        <v>0</v>
      </c>
      <c r="U2434" s="165" t="str">
        <f t="shared" si="265"/>
        <v/>
      </c>
      <c r="V2434" s="165" t="str">
        <f>IFERROR(IF(OR(C2434="",S2434&lt;0),"",IF(SUBTOTAL(3,C2434:C2434)=0,-1,SUBTOTAL(3,$C$4:C2434))),"")</f>
        <v/>
      </c>
      <c r="W2434" s="156" t="str">
        <f t="array" ref="W2434">IF(LEN(C2434)&gt;0,IFERROR(IF(MATCH(C2434,$C$3:$C2433,0)&gt;0,N2434-INDEX($N$3:N2433,SUMPRODUCT(MAX(ROW($C$3:$C2433)*(C2434=$C$3:$C2433)))-2,1),""),""),"")</f>
        <v/>
      </c>
      <c r="X2434" s="156">
        <f t="shared" ca="1" si="266"/>
        <v>1</v>
      </c>
      <c r="Y2434" s="156">
        <f t="shared" ca="1" si="267"/>
        <v>1</v>
      </c>
    </row>
    <row r="2435" spans="2:25" hidden="1" x14ac:dyDescent="0.25">
      <c r="B2435" s="390" t="str">
        <f>IFERROR(IF(LEN(INDEX(PlansAndNotes!$B$6:$B$2005,ROW(A2435)-ROW($B$3)))=0,"",INDEX(PlansAndNotes!$B$6:$B$2005,ROW(A2435)-ROW($B$3))),"")</f>
        <v/>
      </c>
      <c r="C2435" s="387" t="str">
        <f t="shared" si="268"/>
        <v/>
      </c>
      <c r="D2435" s="361" t="str">
        <f>IFERROR(IF(LEN(C2435)&gt;0,IF(LEN(INDEX(TasksList!$C$6:$C$25,MATCH(C2435,TasksList!$B$6:$B$25,0),1))=0,"",INDEX(TasksList!$C$6:$C$25,MATCH(C2435,TasksList!$B$6:$B$25,0),1)),""),"")</f>
        <v/>
      </c>
      <c r="E2435" s="361" t="str">
        <f>IFERROR(IF(LEN(C2435)&gt;0,IF(LEN(INDEX(TasksList!$F$6:$F$25,MATCH(C2435,TasksList!$B$6:$B$25,0),1))=0,"not set!",INDEX(TasksList!$F$6:$F$25,MATCH(C2435,TasksList!$B$6:$B$25,0),1)),""),"")</f>
        <v/>
      </c>
      <c r="F2435" s="360" t="str">
        <f>IFERROR(IF(LEN(D2435)&gt;0,IF(LEN(INDEX(AdressBook!$D$6:$D$25,MATCH(D2435,AdressBook!$B$6:$B$25,0),1))=0,"",INDEX(AdressBook!$D$6:$D$25,MATCH(D2435,AdressBook!$B$6:$B$25,0),1)),""),"")</f>
        <v/>
      </c>
      <c r="G2435" s="361" t="str">
        <f>IFERROR(IF(LEN(INDEX(PlansAndNotes!$F$6:$F$4005,ROW(B2435)-ROW($C$3)))=0,"",INDEX(PlansAndNotes!$F$6:$F$4005,ROW(B2435)-ROW($C$3))),"")</f>
        <v/>
      </c>
      <c r="H2435" s="361" t="str">
        <f>IFERROR(IF(LEN(C2435)&gt;0,IF(LEN(INDEX(TasksList!$G$6:$G$25,MATCH(C2435,TasksList!$B$6:$B$25,0),1))=0,"",INDEX(TasksList!$G$6:$G$25,MATCH(C2435,TasksList!$B$6:$B$25,0),1)),""),"")</f>
        <v/>
      </c>
      <c r="N2435" s="362" t="str">
        <f>IFERROR(IF(LEN(INDEX(PlansAndNotes!$D$6:$D$4005,ROW(B2435)-ROW($C$3)))=0,"",INDEX(PlansAndNotes!$D$6:$D$4005,ROW(B2435)-ROW($C$3))),"")</f>
        <v/>
      </c>
      <c r="O2435" s="165" t="str">
        <f t="shared" si="263"/>
        <v/>
      </c>
      <c r="P2435" s="363" t="str">
        <f>IFERROR(IF(LEN(INDEX(PlansAndNotes!$E$6:$E$4005,ROW(B2435)-ROW($C$3)))=0,"",INDEX(PlansAndNotes!$E$6:$E$4005,ROW(B2435)-ROW($C$3))),"")</f>
        <v/>
      </c>
      <c r="Q2435" s="363" t="str">
        <f>IFERROR(IF(LEN(INDEX(PlansAndNotes!$G$6:$G$4005,ROW(B2435)-ROW($C$3)))=0,"",INDEX(PlansAndNotes!$G$6:$G$4005,ROW(B2435)-ROW($C$3))),"")</f>
        <v/>
      </c>
      <c r="R2435" s="361" t="str">
        <f>IFERROR(IF(LEN(D2435)&gt;0,IF(LEN(INDEX(AdressBook!$C$6:$C$25,MATCH(D2435,AdressBook!$B$6:$B$25,0),1))=0,"",INDEX(AdressBook!$C$6:$C$25,MATCH(D2435,AdressBook!$B$6:$B$25,0),1)),""),"")</f>
        <v/>
      </c>
      <c r="S2435" s="165">
        <f>IF(LEN(C2435)&gt;0,IFERROR(IF(MATCH(C2435,C2436:$C$4004,0)&gt;0,-1,ROW(S2435)-ROW($S$3)),ROW(S2435)-ROW($S$3)),-1)</f>
        <v>-1</v>
      </c>
      <c r="T2435" s="165">
        <f t="shared" si="264"/>
        <v>0</v>
      </c>
      <c r="U2435" s="165" t="str">
        <f t="shared" si="265"/>
        <v/>
      </c>
      <c r="V2435" s="165" t="str">
        <f>IFERROR(IF(OR(C2435="",S2435&lt;0),"",IF(SUBTOTAL(3,C2435:C2435)=0,-1,SUBTOTAL(3,$C$4:C2435))),"")</f>
        <v/>
      </c>
      <c r="W2435" s="156" t="str">
        <f t="array" ref="W2435">IF(LEN(C2435)&gt;0,IFERROR(IF(MATCH(C2435,$C$3:$C2434,0)&gt;0,N2435-INDEX($N$3:N2434,SUMPRODUCT(MAX(ROW($C$3:$C2434)*(C2435=$C$3:$C2434)))-2,1),""),""),"")</f>
        <v/>
      </c>
      <c r="X2435" s="156">
        <f t="shared" ca="1" si="266"/>
        <v>1</v>
      </c>
      <c r="Y2435" s="156">
        <f t="shared" ca="1" si="267"/>
        <v>1</v>
      </c>
    </row>
    <row r="2436" spans="2:25" hidden="1" x14ac:dyDescent="0.25">
      <c r="B2436" s="390" t="str">
        <f>IFERROR(IF(LEN(INDEX(PlansAndNotes!$B$6:$B$2005,ROW(A2436)-ROW($B$3)))=0,"",INDEX(PlansAndNotes!$B$6:$B$2005,ROW(A2436)-ROW($B$3))),"")</f>
        <v/>
      </c>
      <c r="C2436" s="387" t="str">
        <f t="shared" si="268"/>
        <v/>
      </c>
      <c r="D2436" s="361" t="str">
        <f>IFERROR(IF(LEN(C2436)&gt;0,IF(LEN(INDEX(TasksList!$C$6:$C$25,MATCH(C2436,TasksList!$B$6:$B$25,0),1))=0,"",INDEX(TasksList!$C$6:$C$25,MATCH(C2436,TasksList!$B$6:$B$25,0),1)),""),"")</f>
        <v/>
      </c>
      <c r="E2436" s="361" t="str">
        <f>IFERROR(IF(LEN(C2436)&gt;0,IF(LEN(INDEX(TasksList!$F$6:$F$25,MATCH(C2436,TasksList!$B$6:$B$25,0),1))=0,"not set!",INDEX(TasksList!$F$6:$F$25,MATCH(C2436,TasksList!$B$6:$B$25,0),1)),""),"")</f>
        <v/>
      </c>
      <c r="F2436" s="360" t="str">
        <f>IFERROR(IF(LEN(D2436)&gt;0,IF(LEN(INDEX(AdressBook!$D$6:$D$25,MATCH(D2436,AdressBook!$B$6:$B$25,0),1))=0,"",INDEX(AdressBook!$D$6:$D$25,MATCH(D2436,AdressBook!$B$6:$B$25,0),1)),""),"")</f>
        <v/>
      </c>
      <c r="G2436" s="361" t="str">
        <f>IFERROR(IF(LEN(INDEX(PlansAndNotes!$F$6:$F$4005,ROW(B2436)-ROW($C$3)))=0,"",INDEX(PlansAndNotes!$F$6:$F$4005,ROW(B2436)-ROW($C$3))),"")</f>
        <v/>
      </c>
      <c r="H2436" s="361" t="str">
        <f>IFERROR(IF(LEN(C2436)&gt;0,IF(LEN(INDEX(TasksList!$G$6:$G$25,MATCH(C2436,TasksList!$B$6:$B$25,0),1))=0,"",INDEX(TasksList!$G$6:$G$25,MATCH(C2436,TasksList!$B$6:$B$25,0),1)),""),"")</f>
        <v/>
      </c>
      <c r="N2436" s="362" t="str">
        <f>IFERROR(IF(LEN(INDEX(PlansAndNotes!$D$6:$D$4005,ROW(B2436)-ROW($C$3)))=0,"",INDEX(PlansAndNotes!$D$6:$D$4005,ROW(B2436)-ROW($C$3))),"")</f>
        <v/>
      </c>
      <c r="O2436" s="165" t="str">
        <f t="shared" ref="O2436:O2499" si="269">IF(LEN(B2436)&gt;0,RIGHT(B2436,LEN(B2436)-SEARCH(" - ",B2436)-2),"")</f>
        <v/>
      </c>
      <c r="P2436" s="363" t="str">
        <f>IFERROR(IF(LEN(INDEX(PlansAndNotes!$E$6:$E$4005,ROW(B2436)-ROW($C$3)))=0,"",INDEX(PlansAndNotes!$E$6:$E$4005,ROW(B2436)-ROW($C$3))),"")</f>
        <v/>
      </c>
      <c r="Q2436" s="363" t="str">
        <f>IFERROR(IF(LEN(INDEX(PlansAndNotes!$G$6:$G$4005,ROW(B2436)-ROW($C$3)))=0,"",INDEX(PlansAndNotes!$G$6:$G$4005,ROW(B2436)-ROW($C$3))),"")</f>
        <v/>
      </c>
      <c r="R2436" s="361" t="str">
        <f>IFERROR(IF(LEN(D2436)&gt;0,IF(LEN(INDEX(AdressBook!$C$6:$C$25,MATCH(D2436,AdressBook!$B$6:$B$25,0),1))=0,"",INDEX(AdressBook!$C$6:$C$25,MATCH(D2436,AdressBook!$B$6:$B$25,0),1)),""),"")</f>
        <v/>
      </c>
      <c r="S2436" s="165">
        <f>IF(LEN(C2436)&gt;0,IFERROR(IF(MATCH(C2436,C2437:$C$4004,0)&gt;0,-1,ROW(S2436)-ROW($S$3)),ROW(S2436)-ROW($S$3)),-1)</f>
        <v>-1</v>
      </c>
      <c r="T2436" s="165">
        <f t="shared" ref="T2436:T2499" si="270">IF(OR(taskRange="All tasks (all stages)",taskRange=""),ROW(T2436)-ROW($T$3),IF(S2436&gt;0,ROW(T2436)-ROW($T$3),0))*IF(OR(calendarSalesmen="",calendarSalesmen="All salesmen"),1,IF(calendarSalesmen=G2436,1,0))*IF(OR(calendarStage="",calendarStage="All Stages"),1,IF(calendarStage=P2436,1,0))</f>
        <v>0</v>
      </c>
      <c r="U2436" s="165" t="str">
        <f t="shared" ref="U2436:U2499" si="271">IF(S2436&gt;0,P2436,"")</f>
        <v/>
      </c>
      <c r="V2436" s="165" t="str">
        <f>IFERROR(IF(OR(C2436="",S2436&lt;0),"",IF(SUBTOTAL(3,C2436:C2436)=0,-1,SUBTOTAL(3,$C$4:C2436))),"")</f>
        <v/>
      </c>
      <c r="W2436" s="156" t="str">
        <f t="array" ref="W2436">IF(LEN(C2436)&gt;0,IFERROR(IF(MATCH(C2436,$C$3:$C2435,0)&gt;0,N2436-INDEX($N$3:N2435,SUMPRODUCT(MAX(ROW($C$3:$C2435)*(C2436=$C$3:$C2435)))-2,1),""),""),"")</f>
        <v/>
      </c>
      <c r="X2436" s="156">
        <f t="shared" ca="1" si="266"/>
        <v>1</v>
      </c>
      <c r="Y2436" s="156">
        <f t="shared" ca="1" si="267"/>
        <v>1</v>
      </c>
    </row>
    <row r="2437" spans="2:25" hidden="1" x14ac:dyDescent="0.25">
      <c r="B2437" s="390" t="str">
        <f>IFERROR(IF(LEN(INDEX(PlansAndNotes!$B$6:$B$2005,ROW(A2437)-ROW($B$3)))=0,"",INDEX(PlansAndNotes!$B$6:$B$2005,ROW(A2437)-ROW($B$3))),"")</f>
        <v/>
      </c>
      <c r="C2437" s="387" t="str">
        <f t="shared" si="268"/>
        <v/>
      </c>
      <c r="D2437" s="361" t="str">
        <f>IFERROR(IF(LEN(C2437)&gt;0,IF(LEN(INDEX(TasksList!$C$6:$C$25,MATCH(C2437,TasksList!$B$6:$B$25,0),1))=0,"",INDEX(TasksList!$C$6:$C$25,MATCH(C2437,TasksList!$B$6:$B$25,0),1)),""),"")</f>
        <v/>
      </c>
      <c r="E2437" s="361" t="str">
        <f>IFERROR(IF(LEN(C2437)&gt;0,IF(LEN(INDEX(TasksList!$F$6:$F$25,MATCH(C2437,TasksList!$B$6:$B$25,0),1))=0,"not set!",INDEX(TasksList!$F$6:$F$25,MATCH(C2437,TasksList!$B$6:$B$25,0),1)),""),"")</f>
        <v/>
      </c>
      <c r="F2437" s="360" t="str">
        <f>IFERROR(IF(LEN(D2437)&gt;0,IF(LEN(INDEX(AdressBook!$D$6:$D$25,MATCH(D2437,AdressBook!$B$6:$B$25,0),1))=0,"",INDEX(AdressBook!$D$6:$D$25,MATCH(D2437,AdressBook!$B$6:$B$25,0),1)),""),"")</f>
        <v/>
      </c>
      <c r="G2437" s="361" t="str">
        <f>IFERROR(IF(LEN(INDEX(PlansAndNotes!$F$6:$F$4005,ROW(B2437)-ROW($C$3)))=0,"",INDEX(PlansAndNotes!$F$6:$F$4005,ROW(B2437)-ROW($C$3))),"")</f>
        <v/>
      </c>
      <c r="H2437" s="361" t="str">
        <f>IFERROR(IF(LEN(C2437)&gt;0,IF(LEN(INDEX(TasksList!$G$6:$G$25,MATCH(C2437,TasksList!$B$6:$B$25,0),1))=0,"",INDEX(TasksList!$G$6:$G$25,MATCH(C2437,TasksList!$B$6:$B$25,0),1)),""),"")</f>
        <v/>
      </c>
      <c r="N2437" s="362" t="str">
        <f>IFERROR(IF(LEN(INDEX(PlansAndNotes!$D$6:$D$4005,ROW(B2437)-ROW($C$3)))=0,"",INDEX(PlansAndNotes!$D$6:$D$4005,ROW(B2437)-ROW($C$3))),"")</f>
        <v/>
      </c>
      <c r="O2437" s="165" t="str">
        <f t="shared" si="269"/>
        <v/>
      </c>
      <c r="P2437" s="363" t="str">
        <f>IFERROR(IF(LEN(INDEX(PlansAndNotes!$E$6:$E$4005,ROW(B2437)-ROW($C$3)))=0,"",INDEX(PlansAndNotes!$E$6:$E$4005,ROW(B2437)-ROW($C$3))),"")</f>
        <v/>
      </c>
      <c r="Q2437" s="363" t="str">
        <f>IFERROR(IF(LEN(INDEX(PlansAndNotes!$G$6:$G$4005,ROW(B2437)-ROW($C$3)))=0,"",INDEX(PlansAndNotes!$G$6:$G$4005,ROW(B2437)-ROW($C$3))),"")</f>
        <v/>
      </c>
      <c r="R2437" s="361" t="str">
        <f>IFERROR(IF(LEN(D2437)&gt;0,IF(LEN(INDEX(AdressBook!$C$6:$C$25,MATCH(D2437,AdressBook!$B$6:$B$25,0),1))=0,"",INDEX(AdressBook!$C$6:$C$25,MATCH(D2437,AdressBook!$B$6:$B$25,0),1)),""),"")</f>
        <v/>
      </c>
      <c r="S2437" s="165">
        <f>IF(LEN(C2437)&gt;0,IFERROR(IF(MATCH(C2437,C2438:$C$4004,0)&gt;0,-1,ROW(S2437)-ROW($S$3)),ROW(S2437)-ROW($S$3)),-1)</f>
        <v>-1</v>
      </c>
      <c r="T2437" s="165">
        <f t="shared" si="270"/>
        <v>0</v>
      </c>
      <c r="U2437" s="165" t="str">
        <f t="shared" si="271"/>
        <v/>
      </c>
      <c r="V2437" s="165" t="str">
        <f>IFERROR(IF(OR(C2437="",S2437&lt;0),"",IF(SUBTOTAL(3,C2437:C2437)=0,-1,SUBTOTAL(3,$C$4:C2437))),"")</f>
        <v/>
      </c>
      <c r="W2437" s="156" t="str">
        <f t="array" ref="W2437">IF(LEN(C2437)&gt;0,IFERROR(IF(MATCH(C2437,$C$3:$C2436,0)&gt;0,N2437-INDEX($N$3:N2436,SUMPRODUCT(MAX(ROW($C$3:$C2436)*(C2437=$C$3:$C2436)))-2,1),""),""),"")</f>
        <v/>
      </c>
      <c r="X2437" s="156">
        <f t="shared" ref="X2437:X2500" ca="1" si="272">IFERROR(IF($X$2="",1,IF(AND(N2437&lt;=TODAY(),N2437+$X$2&gt;=TODAY()),1,0)),"")</f>
        <v>1</v>
      </c>
      <c r="Y2437" s="156">
        <f t="shared" ref="Y2437:Y2500" ca="1" si="273">IFERROR(IF($Y$2="",1,IF(AND(N2437&lt;=TODAY(),N2437+$Y$2&gt;=TODAY()),1,0)),"")</f>
        <v>1</v>
      </c>
    </row>
    <row r="2438" spans="2:25" hidden="1" x14ac:dyDescent="0.25">
      <c r="B2438" s="390" t="str">
        <f>IFERROR(IF(LEN(INDEX(PlansAndNotes!$B$6:$B$2005,ROW(A2438)-ROW($B$3)))=0,"",INDEX(PlansAndNotes!$B$6:$B$2005,ROW(A2438)-ROW($B$3))),"")</f>
        <v/>
      </c>
      <c r="C2438" s="387" t="str">
        <f t="shared" si="268"/>
        <v/>
      </c>
      <c r="D2438" s="361" t="str">
        <f>IFERROR(IF(LEN(C2438)&gt;0,IF(LEN(INDEX(TasksList!$C$6:$C$25,MATCH(C2438,TasksList!$B$6:$B$25,0),1))=0,"",INDEX(TasksList!$C$6:$C$25,MATCH(C2438,TasksList!$B$6:$B$25,0),1)),""),"")</f>
        <v/>
      </c>
      <c r="E2438" s="361" t="str">
        <f>IFERROR(IF(LEN(C2438)&gt;0,IF(LEN(INDEX(TasksList!$F$6:$F$25,MATCH(C2438,TasksList!$B$6:$B$25,0),1))=0,"not set!",INDEX(TasksList!$F$6:$F$25,MATCH(C2438,TasksList!$B$6:$B$25,0),1)),""),"")</f>
        <v/>
      </c>
      <c r="F2438" s="360" t="str">
        <f>IFERROR(IF(LEN(D2438)&gt;0,IF(LEN(INDEX(AdressBook!$D$6:$D$25,MATCH(D2438,AdressBook!$B$6:$B$25,0),1))=0,"",INDEX(AdressBook!$D$6:$D$25,MATCH(D2438,AdressBook!$B$6:$B$25,0),1)),""),"")</f>
        <v/>
      </c>
      <c r="G2438" s="361" t="str">
        <f>IFERROR(IF(LEN(INDEX(PlansAndNotes!$F$6:$F$4005,ROW(B2438)-ROW($C$3)))=0,"",INDEX(PlansAndNotes!$F$6:$F$4005,ROW(B2438)-ROW($C$3))),"")</f>
        <v/>
      </c>
      <c r="H2438" s="361" t="str">
        <f>IFERROR(IF(LEN(C2438)&gt;0,IF(LEN(INDEX(TasksList!$G$6:$G$25,MATCH(C2438,TasksList!$B$6:$B$25,0),1))=0,"",INDEX(TasksList!$G$6:$G$25,MATCH(C2438,TasksList!$B$6:$B$25,0),1)),""),"")</f>
        <v/>
      </c>
      <c r="N2438" s="362" t="str">
        <f>IFERROR(IF(LEN(INDEX(PlansAndNotes!$D$6:$D$4005,ROW(B2438)-ROW($C$3)))=0,"",INDEX(PlansAndNotes!$D$6:$D$4005,ROW(B2438)-ROW($C$3))),"")</f>
        <v/>
      </c>
      <c r="O2438" s="165" t="str">
        <f t="shared" si="269"/>
        <v/>
      </c>
      <c r="P2438" s="363" t="str">
        <f>IFERROR(IF(LEN(INDEX(PlansAndNotes!$E$6:$E$4005,ROW(B2438)-ROW($C$3)))=0,"",INDEX(PlansAndNotes!$E$6:$E$4005,ROW(B2438)-ROW($C$3))),"")</f>
        <v/>
      </c>
      <c r="Q2438" s="363" t="str">
        <f>IFERROR(IF(LEN(INDEX(PlansAndNotes!$G$6:$G$4005,ROW(B2438)-ROW($C$3)))=0,"",INDEX(PlansAndNotes!$G$6:$G$4005,ROW(B2438)-ROW($C$3))),"")</f>
        <v/>
      </c>
      <c r="R2438" s="361" t="str">
        <f>IFERROR(IF(LEN(D2438)&gt;0,IF(LEN(INDEX(AdressBook!$C$6:$C$25,MATCH(D2438,AdressBook!$B$6:$B$25,0),1))=0,"",INDEX(AdressBook!$C$6:$C$25,MATCH(D2438,AdressBook!$B$6:$B$25,0),1)),""),"")</f>
        <v/>
      </c>
      <c r="S2438" s="165">
        <f>IF(LEN(C2438)&gt;0,IFERROR(IF(MATCH(C2438,C2439:$C$4004,0)&gt;0,-1,ROW(S2438)-ROW($S$3)),ROW(S2438)-ROW($S$3)),-1)</f>
        <v>-1</v>
      </c>
      <c r="T2438" s="165">
        <f t="shared" si="270"/>
        <v>0</v>
      </c>
      <c r="U2438" s="165" t="str">
        <f t="shared" si="271"/>
        <v/>
      </c>
      <c r="V2438" s="165" t="str">
        <f>IFERROR(IF(OR(C2438="",S2438&lt;0),"",IF(SUBTOTAL(3,C2438:C2438)=0,-1,SUBTOTAL(3,$C$4:C2438))),"")</f>
        <v/>
      </c>
      <c r="W2438" s="156" t="str">
        <f t="array" ref="W2438">IF(LEN(C2438)&gt;0,IFERROR(IF(MATCH(C2438,$C$3:$C2437,0)&gt;0,N2438-INDEX($N$3:N2437,SUMPRODUCT(MAX(ROW($C$3:$C2437)*(C2438=$C$3:$C2437)))-2,1),""),""),"")</f>
        <v/>
      </c>
      <c r="X2438" s="156">
        <f t="shared" ca="1" si="272"/>
        <v>1</v>
      </c>
      <c r="Y2438" s="156">
        <f t="shared" ca="1" si="273"/>
        <v>1</v>
      </c>
    </row>
    <row r="2439" spans="2:25" hidden="1" x14ac:dyDescent="0.25">
      <c r="B2439" s="390" t="str">
        <f>IFERROR(IF(LEN(INDEX(PlansAndNotes!$B$6:$B$2005,ROW(A2439)-ROW($B$3)))=0,"",INDEX(PlansAndNotes!$B$6:$B$2005,ROW(A2439)-ROW($B$3))),"")</f>
        <v/>
      </c>
      <c r="C2439" s="387" t="str">
        <f t="shared" si="268"/>
        <v/>
      </c>
      <c r="D2439" s="361" t="str">
        <f>IFERROR(IF(LEN(C2439)&gt;0,IF(LEN(INDEX(TasksList!$C$6:$C$25,MATCH(C2439,TasksList!$B$6:$B$25,0),1))=0,"",INDEX(TasksList!$C$6:$C$25,MATCH(C2439,TasksList!$B$6:$B$25,0),1)),""),"")</f>
        <v/>
      </c>
      <c r="E2439" s="361" t="str">
        <f>IFERROR(IF(LEN(C2439)&gt;0,IF(LEN(INDEX(TasksList!$F$6:$F$25,MATCH(C2439,TasksList!$B$6:$B$25,0),1))=0,"not set!",INDEX(TasksList!$F$6:$F$25,MATCH(C2439,TasksList!$B$6:$B$25,0),1)),""),"")</f>
        <v/>
      </c>
      <c r="F2439" s="360" t="str">
        <f>IFERROR(IF(LEN(D2439)&gt;0,IF(LEN(INDEX(AdressBook!$D$6:$D$25,MATCH(D2439,AdressBook!$B$6:$B$25,0),1))=0,"",INDEX(AdressBook!$D$6:$D$25,MATCH(D2439,AdressBook!$B$6:$B$25,0),1)),""),"")</f>
        <v/>
      </c>
      <c r="G2439" s="361" t="str">
        <f>IFERROR(IF(LEN(INDEX(PlansAndNotes!$F$6:$F$4005,ROW(B2439)-ROW($C$3)))=0,"",INDEX(PlansAndNotes!$F$6:$F$4005,ROW(B2439)-ROW($C$3))),"")</f>
        <v/>
      </c>
      <c r="H2439" s="361" t="str">
        <f>IFERROR(IF(LEN(C2439)&gt;0,IF(LEN(INDEX(TasksList!$G$6:$G$25,MATCH(C2439,TasksList!$B$6:$B$25,0),1))=0,"",INDEX(TasksList!$G$6:$G$25,MATCH(C2439,TasksList!$B$6:$B$25,0),1)),""),"")</f>
        <v/>
      </c>
      <c r="N2439" s="362" t="str">
        <f>IFERROR(IF(LEN(INDEX(PlansAndNotes!$D$6:$D$4005,ROW(B2439)-ROW($C$3)))=0,"",INDEX(PlansAndNotes!$D$6:$D$4005,ROW(B2439)-ROW($C$3))),"")</f>
        <v/>
      </c>
      <c r="O2439" s="165" t="str">
        <f t="shared" si="269"/>
        <v/>
      </c>
      <c r="P2439" s="363" t="str">
        <f>IFERROR(IF(LEN(INDEX(PlansAndNotes!$E$6:$E$4005,ROW(B2439)-ROW($C$3)))=0,"",INDEX(PlansAndNotes!$E$6:$E$4005,ROW(B2439)-ROW($C$3))),"")</f>
        <v/>
      </c>
      <c r="Q2439" s="363" t="str">
        <f>IFERROR(IF(LEN(INDEX(PlansAndNotes!$G$6:$G$4005,ROW(B2439)-ROW($C$3)))=0,"",INDEX(PlansAndNotes!$G$6:$G$4005,ROW(B2439)-ROW($C$3))),"")</f>
        <v/>
      </c>
      <c r="R2439" s="361" t="str">
        <f>IFERROR(IF(LEN(D2439)&gt;0,IF(LEN(INDEX(AdressBook!$C$6:$C$25,MATCH(D2439,AdressBook!$B$6:$B$25,0),1))=0,"",INDEX(AdressBook!$C$6:$C$25,MATCH(D2439,AdressBook!$B$6:$B$25,0),1)),""),"")</f>
        <v/>
      </c>
      <c r="S2439" s="165">
        <f>IF(LEN(C2439)&gt;0,IFERROR(IF(MATCH(C2439,C2440:$C$4004,0)&gt;0,-1,ROW(S2439)-ROW($S$3)),ROW(S2439)-ROW($S$3)),-1)</f>
        <v>-1</v>
      </c>
      <c r="T2439" s="165">
        <f t="shared" si="270"/>
        <v>0</v>
      </c>
      <c r="U2439" s="165" t="str">
        <f t="shared" si="271"/>
        <v/>
      </c>
      <c r="V2439" s="165" t="str">
        <f>IFERROR(IF(OR(C2439="",S2439&lt;0),"",IF(SUBTOTAL(3,C2439:C2439)=0,-1,SUBTOTAL(3,$C$4:C2439))),"")</f>
        <v/>
      </c>
      <c r="W2439" s="156" t="str">
        <f t="array" ref="W2439">IF(LEN(C2439)&gt;0,IFERROR(IF(MATCH(C2439,$C$3:$C2438,0)&gt;0,N2439-INDEX($N$3:N2438,SUMPRODUCT(MAX(ROW($C$3:$C2438)*(C2439=$C$3:$C2438)))-2,1),""),""),"")</f>
        <v/>
      </c>
      <c r="X2439" s="156">
        <f t="shared" ca="1" si="272"/>
        <v>1</v>
      </c>
      <c r="Y2439" s="156">
        <f t="shared" ca="1" si="273"/>
        <v>1</v>
      </c>
    </row>
    <row r="2440" spans="2:25" hidden="1" x14ac:dyDescent="0.25">
      <c r="B2440" s="390" t="str">
        <f>IFERROR(IF(LEN(INDEX(PlansAndNotes!$B$6:$B$2005,ROW(A2440)-ROW($B$3)))=0,"",INDEX(PlansAndNotes!$B$6:$B$2005,ROW(A2440)-ROW($B$3))),"")</f>
        <v/>
      </c>
      <c r="C2440" s="387" t="str">
        <f t="shared" si="268"/>
        <v/>
      </c>
      <c r="D2440" s="361" t="str">
        <f>IFERROR(IF(LEN(C2440)&gt;0,IF(LEN(INDEX(TasksList!$C$6:$C$25,MATCH(C2440,TasksList!$B$6:$B$25,0),1))=0,"",INDEX(TasksList!$C$6:$C$25,MATCH(C2440,TasksList!$B$6:$B$25,0),1)),""),"")</f>
        <v/>
      </c>
      <c r="E2440" s="361" t="str">
        <f>IFERROR(IF(LEN(C2440)&gt;0,IF(LEN(INDEX(TasksList!$F$6:$F$25,MATCH(C2440,TasksList!$B$6:$B$25,0),1))=0,"not set!",INDEX(TasksList!$F$6:$F$25,MATCH(C2440,TasksList!$B$6:$B$25,0),1)),""),"")</f>
        <v/>
      </c>
      <c r="F2440" s="360" t="str">
        <f>IFERROR(IF(LEN(D2440)&gt;0,IF(LEN(INDEX(AdressBook!$D$6:$D$25,MATCH(D2440,AdressBook!$B$6:$B$25,0),1))=0,"",INDEX(AdressBook!$D$6:$D$25,MATCH(D2440,AdressBook!$B$6:$B$25,0),1)),""),"")</f>
        <v/>
      </c>
      <c r="G2440" s="361" t="str">
        <f>IFERROR(IF(LEN(INDEX(PlansAndNotes!$F$6:$F$4005,ROW(B2440)-ROW($C$3)))=0,"",INDEX(PlansAndNotes!$F$6:$F$4005,ROW(B2440)-ROW($C$3))),"")</f>
        <v/>
      </c>
      <c r="H2440" s="361" t="str">
        <f>IFERROR(IF(LEN(C2440)&gt;0,IF(LEN(INDEX(TasksList!$G$6:$G$25,MATCH(C2440,TasksList!$B$6:$B$25,0),1))=0,"",INDEX(TasksList!$G$6:$G$25,MATCH(C2440,TasksList!$B$6:$B$25,0),1)),""),"")</f>
        <v/>
      </c>
      <c r="N2440" s="362" t="str">
        <f>IFERROR(IF(LEN(INDEX(PlansAndNotes!$D$6:$D$4005,ROW(B2440)-ROW($C$3)))=0,"",INDEX(PlansAndNotes!$D$6:$D$4005,ROW(B2440)-ROW($C$3))),"")</f>
        <v/>
      </c>
      <c r="O2440" s="165" t="str">
        <f t="shared" si="269"/>
        <v/>
      </c>
      <c r="P2440" s="363" t="str">
        <f>IFERROR(IF(LEN(INDEX(PlansAndNotes!$E$6:$E$4005,ROW(B2440)-ROW($C$3)))=0,"",INDEX(PlansAndNotes!$E$6:$E$4005,ROW(B2440)-ROW($C$3))),"")</f>
        <v/>
      </c>
      <c r="Q2440" s="363" t="str">
        <f>IFERROR(IF(LEN(INDEX(PlansAndNotes!$G$6:$G$4005,ROW(B2440)-ROW($C$3)))=0,"",INDEX(PlansAndNotes!$G$6:$G$4005,ROW(B2440)-ROW($C$3))),"")</f>
        <v/>
      </c>
      <c r="R2440" s="361" t="str">
        <f>IFERROR(IF(LEN(D2440)&gt;0,IF(LEN(INDEX(AdressBook!$C$6:$C$25,MATCH(D2440,AdressBook!$B$6:$B$25,0),1))=0,"",INDEX(AdressBook!$C$6:$C$25,MATCH(D2440,AdressBook!$B$6:$B$25,0),1)),""),"")</f>
        <v/>
      </c>
      <c r="S2440" s="165">
        <f>IF(LEN(C2440)&gt;0,IFERROR(IF(MATCH(C2440,C2441:$C$4004,0)&gt;0,-1,ROW(S2440)-ROW($S$3)),ROW(S2440)-ROW($S$3)),-1)</f>
        <v>-1</v>
      </c>
      <c r="T2440" s="165">
        <f t="shared" si="270"/>
        <v>0</v>
      </c>
      <c r="U2440" s="165" t="str">
        <f t="shared" si="271"/>
        <v/>
      </c>
      <c r="V2440" s="165" t="str">
        <f>IFERROR(IF(OR(C2440="",S2440&lt;0),"",IF(SUBTOTAL(3,C2440:C2440)=0,-1,SUBTOTAL(3,$C$4:C2440))),"")</f>
        <v/>
      </c>
      <c r="W2440" s="156" t="str">
        <f t="array" ref="W2440">IF(LEN(C2440)&gt;0,IFERROR(IF(MATCH(C2440,$C$3:$C2439,0)&gt;0,N2440-INDEX($N$3:N2439,SUMPRODUCT(MAX(ROW($C$3:$C2439)*(C2440=$C$3:$C2439)))-2,1),""),""),"")</f>
        <v/>
      </c>
      <c r="X2440" s="156">
        <f t="shared" ca="1" si="272"/>
        <v>1</v>
      </c>
      <c r="Y2440" s="156">
        <f t="shared" ca="1" si="273"/>
        <v>1</v>
      </c>
    </row>
    <row r="2441" spans="2:25" hidden="1" x14ac:dyDescent="0.25">
      <c r="B2441" s="390" t="str">
        <f>IFERROR(IF(LEN(INDEX(PlansAndNotes!$B$6:$B$2005,ROW(A2441)-ROW($B$3)))=0,"",INDEX(PlansAndNotes!$B$6:$B$2005,ROW(A2441)-ROW($B$3))),"")</f>
        <v/>
      </c>
      <c r="C2441" s="387" t="str">
        <f t="shared" si="268"/>
        <v/>
      </c>
      <c r="D2441" s="361" t="str">
        <f>IFERROR(IF(LEN(C2441)&gt;0,IF(LEN(INDEX(TasksList!$C$6:$C$25,MATCH(C2441,TasksList!$B$6:$B$25,0),1))=0,"",INDEX(TasksList!$C$6:$C$25,MATCH(C2441,TasksList!$B$6:$B$25,0),1)),""),"")</f>
        <v/>
      </c>
      <c r="E2441" s="361" t="str">
        <f>IFERROR(IF(LEN(C2441)&gt;0,IF(LEN(INDEX(TasksList!$F$6:$F$25,MATCH(C2441,TasksList!$B$6:$B$25,0),1))=0,"not set!",INDEX(TasksList!$F$6:$F$25,MATCH(C2441,TasksList!$B$6:$B$25,0),1)),""),"")</f>
        <v/>
      </c>
      <c r="F2441" s="360" t="str">
        <f>IFERROR(IF(LEN(D2441)&gt;0,IF(LEN(INDEX(AdressBook!$D$6:$D$25,MATCH(D2441,AdressBook!$B$6:$B$25,0),1))=0,"",INDEX(AdressBook!$D$6:$D$25,MATCH(D2441,AdressBook!$B$6:$B$25,0),1)),""),"")</f>
        <v/>
      </c>
      <c r="G2441" s="361" t="str">
        <f>IFERROR(IF(LEN(INDEX(PlansAndNotes!$F$6:$F$4005,ROW(B2441)-ROW($C$3)))=0,"",INDEX(PlansAndNotes!$F$6:$F$4005,ROW(B2441)-ROW($C$3))),"")</f>
        <v/>
      </c>
      <c r="H2441" s="361" t="str">
        <f>IFERROR(IF(LEN(C2441)&gt;0,IF(LEN(INDEX(TasksList!$G$6:$G$25,MATCH(C2441,TasksList!$B$6:$B$25,0),1))=0,"",INDEX(TasksList!$G$6:$G$25,MATCH(C2441,TasksList!$B$6:$B$25,0),1)),""),"")</f>
        <v/>
      </c>
      <c r="N2441" s="362" t="str">
        <f>IFERROR(IF(LEN(INDEX(PlansAndNotes!$D$6:$D$4005,ROW(B2441)-ROW($C$3)))=0,"",INDEX(PlansAndNotes!$D$6:$D$4005,ROW(B2441)-ROW($C$3))),"")</f>
        <v/>
      </c>
      <c r="O2441" s="165" t="str">
        <f t="shared" si="269"/>
        <v/>
      </c>
      <c r="P2441" s="363" t="str">
        <f>IFERROR(IF(LEN(INDEX(PlansAndNotes!$E$6:$E$4005,ROW(B2441)-ROW($C$3)))=0,"",INDEX(PlansAndNotes!$E$6:$E$4005,ROW(B2441)-ROW($C$3))),"")</f>
        <v/>
      </c>
      <c r="Q2441" s="363" t="str">
        <f>IFERROR(IF(LEN(INDEX(PlansAndNotes!$G$6:$G$4005,ROW(B2441)-ROW($C$3)))=0,"",INDEX(PlansAndNotes!$G$6:$G$4005,ROW(B2441)-ROW($C$3))),"")</f>
        <v/>
      </c>
      <c r="R2441" s="361" t="str">
        <f>IFERROR(IF(LEN(D2441)&gt;0,IF(LEN(INDEX(AdressBook!$C$6:$C$25,MATCH(D2441,AdressBook!$B$6:$B$25,0),1))=0,"",INDEX(AdressBook!$C$6:$C$25,MATCH(D2441,AdressBook!$B$6:$B$25,0),1)),""),"")</f>
        <v/>
      </c>
      <c r="S2441" s="165">
        <f>IF(LEN(C2441)&gt;0,IFERROR(IF(MATCH(C2441,C2442:$C$4004,0)&gt;0,-1,ROW(S2441)-ROW($S$3)),ROW(S2441)-ROW($S$3)),-1)</f>
        <v>-1</v>
      </c>
      <c r="T2441" s="165">
        <f t="shared" si="270"/>
        <v>0</v>
      </c>
      <c r="U2441" s="165" t="str">
        <f t="shared" si="271"/>
        <v/>
      </c>
      <c r="V2441" s="165" t="str">
        <f>IFERROR(IF(OR(C2441="",S2441&lt;0),"",IF(SUBTOTAL(3,C2441:C2441)=0,-1,SUBTOTAL(3,$C$4:C2441))),"")</f>
        <v/>
      </c>
      <c r="W2441" s="156" t="str">
        <f t="array" ref="W2441">IF(LEN(C2441)&gt;0,IFERROR(IF(MATCH(C2441,$C$3:$C2440,0)&gt;0,N2441-INDEX($N$3:N2440,SUMPRODUCT(MAX(ROW($C$3:$C2440)*(C2441=$C$3:$C2440)))-2,1),""),""),"")</f>
        <v/>
      </c>
      <c r="X2441" s="156">
        <f t="shared" ca="1" si="272"/>
        <v>1</v>
      </c>
      <c r="Y2441" s="156">
        <f t="shared" ca="1" si="273"/>
        <v>1</v>
      </c>
    </row>
    <row r="2442" spans="2:25" hidden="1" x14ac:dyDescent="0.25">
      <c r="B2442" s="390" t="str">
        <f>IFERROR(IF(LEN(INDEX(PlansAndNotes!$B$6:$B$2005,ROW(A2442)-ROW($B$3)))=0,"",INDEX(PlansAndNotes!$B$6:$B$2005,ROW(A2442)-ROW($B$3))),"")</f>
        <v/>
      </c>
      <c r="C2442" s="387" t="str">
        <f t="shared" si="268"/>
        <v/>
      </c>
      <c r="D2442" s="361" t="str">
        <f>IFERROR(IF(LEN(C2442)&gt;0,IF(LEN(INDEX(TasksList!$C$6:$C$25,MATCH(C2442,TasksList!$B$6:$B$25,0),1))=0,"",INDEX(TasksList!$C$6:$C$25,MATCH(C2442,TasksList!$B$6:$B$25,0),1)),""),"")</f>
        <v/>
      </c>
      <c r="E2442" s="361" t="str">
        <f>IFERROR(IF(LEN(C2442)&gt;0,IF(LEN(INDEX(TasksList!$F$6:$F$25,MATCH(C2442,TasksList!$B$6:$B$25,0),1))=0,"not set!",INDEX(TasksList!$F$6:$F$25,MATCH(C2442,TasksList!$B$6:$B$25,0),1)),""),"")</f>
        <v/>
      </c>
      <c r="F2442" s="360" t="str">
        <f>IFERROR(IF(LEN(D2442)&gt;0,IF(LEN(INDEX(AdressBook!$D$6:$D$25,MATCH(D2442,AdressBook!$B$6:$B$25,0),1))=0,"",INDEX(AdressBook!$D$6:$D$25,MATCH(D2442,AdressBook!$B$6:$B$25,0),1)),""),"")</f>
        <v/>
      </c>
      <c r="G2442" s="361" t="str">
        <f>IFERROR(IF(LEN(INDEX(PlansAndNotes!$F$6:$F$4005,ROW(B2442)-ROW($C$3)))=0,"",INDEX(PlansAndNotes!$F$6:$F$4005,ROW(B2442)-ROW($C$3))),"")</f>
        <v/>
      </c>
      <c r="H2442" s="361" t="str">
        <f>IFERROR(IF(LEN(C2442)&gt;0,IF(LEN(INDEX(TasksList!$G$6:$G$25,MATCH(C2442,TasksList!$B$6:$B$25,0),1))=0,"",INDEX(TasksList!$G$6:$G$25,MATCH(C2442,TasksList!$B$6:$B$25,0),1)),""),"")</f>
        <v/>
      </c>
      <c r="N2442" s="362" t="str">
        <f>IFERROR(IF(LEN(INDEX(PlansAndNotes!$D$6:$D$4005,ROW(B2442)-ROW($C$3)))=0,"",INDEX(PlansAndNotes!$D$6:$D$4005,ROW(B2442)-ROW($C$3))),"")</f>
        <v/>
      </c>
      <c r="O2442" s="165" t="str">
        <f t="shared" si="269"/>
        <v/>
      </c>
      <c r="P2442" s="363" t="str">
        <f>IFERROR(IF(LEN(INDEX(PlansAndNotes!$E$6:$E$4005,ROW(B2442)-ROW($C$3)))=0,"",INDEX(PlansAndNotes!$E$6:$E$4005,ROW(B2442)-ROW($C$3))),"")</f>
        <v/>
      </c>
      <c r="Q2442" s="363" t="str">
        <f>IFERROR(IF(LEN(INDEX(PlansAndNotes!$G$6:$G$4005,ROW(B2442)-ROW($C$3)))=0,"",INDEX(PlansAndNotes!$G$6:$G$4005,ROW(B2442)-ROW($C$3))),"")</f>
        <v/>
      </c>
      <c r="R2442" s="361" t="str">
        <f>IFERROR(IF(LEN(D2442)&gt;0,IF(LEN(INDEX(AdressBook!$C$6:$C$25,MATCH(D2442,AdressBook!$B$6:$B$25,0),1))=0,"",INDEX(AdressBook!$C$6:$C$25,MATCH(D2442,AdressBook!$B$6:$B$25,0),1)),""),"")</f>
        <v/>
      </c>
      <c r="S2442" s="165">
        <f>IF(LEN(C2442)&gt;0,IFERROR(IF(MATCH(C2442,C2443:$C$4004,0)&gt;0,-1,ROW(S2442)-ROW($S$3)),ROW(S2442)-ROW($S$3)),-1)</f>
        <v>-1</v>
      </c>
      <c r="T2442" s="165">
        <f t="shared" si="270"/>
        <v>0</v>
      </c>
      <c r="U2442" s="165" t="str">
        <f t="shared" si="271"/>
        <v/>
      </c>
      <c r="V2442" s="165" t="str">
        <f>IFERROR(IF(OR(C2442="",S2442&lt;0),"",IF(SUBTOTAL(3,C2442:C2442)=0,-1,SUBTOTAL(3,$C$4:C2442))),"")</f>
        <v/>
      </c>
      <c r="W2442" s="156" t="str">
        <f t="array" ref="W2442">IF(LEN(C2442)&gt;0,IFERROR(IF(MATCH(C2442,$C$3:$C2441,0)&gt;0,N2442-INDEX($N$3:N2441,SUMPRODUCT(MAX(ROW($C$3:$C2441)*(C2442=$C$3:$C2441)))-2,1),""),""),"")</f>
        <v/>
      </c>
      <c r="X2442" s="156">
        <f t="shared" ca="1" si="272"/>
        <v>1</v>
      </c>
      <c r="Y2442" s="156">
        <f t="shared" ca="1" si="273"/>
        <v>1</v>
      </c>
    </row>
    <row r="2443" spans="2:25" hidden="1" x14ac:dyDescent="0.25">
      <c r="B2443" s="390" t="str">
        <f>IFERROR(IF(LEN(INDEX(PlansAndNotes!$B$6:$B$2005,ROW(A2443)-ROW($B$3)))=0,"",INDEX(PlansAndNotes!$B$6:$B$2005,ROW(A2443)-ROW($B$3))),"")</f>
        <v/>
      </c>
      <c r="C2443" s="387" t="str">
        <f t="shared" si="268"/>
        <v/>
      </c>
      <c r="D2443" s="361" t="str">
        <f>IFERROR(IF(LEN(C2443)&gt;0,IF(LEN(INDEX(TasksList!$C$6:$C$25,MATCH(C2443,TasksList!$B$6:$B$25,0),1))=0,"",INDEX(TasksList!$C$6:$C$25,MATCH(C2443,TasksList!$B$6:$B$25,0),1)),""),"")</f>
        <v/>
      </c>
      <c r="E2443" s="361" t="str">
        <f>IFERROR(IF(LEN(C2443)&gt;0,IF(LEN(INDEX(TasksList!$F$6:$F$25,MATCH(C2443,TasksList!$B$6:$B$25,0),1))=0,"not set!",INDEX(TasksList!$F$6:$F$25,MATCH(C2443,TasksList!$B$6:$B$25,0),1)),""),"")</f>
        <v/>
      </c>
      <c r="F2443" s="360" t="str">
        <f>IFERROR(IF(LEN(D2443)&gt;0,IF(LEN(INDEX(AdressBook!$D$6:$D$25,MATCH(D2443,AdressBook!$B$6:$B$25,0),1))=0,"",INDEX(AdressBook!$D$6:$D$25,MATCH(D2443,AdressBook!$B$6:$B$25,0),1)),""),"")</f>
        <v/>
      </c>
      <c r="G2443" s="361" t="str">
        <f>IFERROR(IF(LEN(INDEX(PlansAndNotes!$F$6:$F$4005,ROW(B2443)-ROW($C$3)))=0,"",INDEX(PlansAndNotes!$F$6:$F$4005,ROW(B2443)-ROW($C$3))),"")</f>
        <v/>
      </c>
      <c r="H2443" s="361" t="str">
        <f>IFERROR(IF(LEN(C2443)&gt;0,IF(LEN(INDEX(TasksList!$G$6:$G$25,MATCH(C2443,TasksList!$B$6:$B$25,0),1))=0,"",INDEX(TasksList!$G$6:$G$25,MATCH(C2443,TasksList!$B$6:$B$25,0),1)),""),"")</f>
        <v/>
      </c>
      <c r="N2443" s="362" t="str">
        <f>IFERROR(IF(LEN(INDEX(PlansAndNotes!$D$6:$D$4005,ROW(B2443)-ROW($C$3)))=0,"",INDEX(PlansAndNotes!$D$6:$D$4005,ROW(B2443)-ROW($C$3))),"")</f>
        <v/>
      </c>
      <c r="O2443" s="165" t="str">
        <f t="shared" si="269"/>
        <v/>
      </c>
      <c r="P2443" s="363" t="str">
        <f>IFERROR(IF(LEN(INDEX(PlansAndNotes!$E$6:$E$4005,ROW(B2443)-ROW($C$3)))=0,"",INDEX(PlansAndNotes!$E$6:$E$4005,ROW(B2443)-ROW($C$3))),"")</f>
        <v/>
      </c>
      <c r="Q2443" s="363" t="str">
        <f>IFERROR(IF(LEN(INDEX(PlansAndNotes!$G$6:$G$4005,ROW(B2443)-ROW($C$3)))=0,"",INDEX(PlansAndNotes!$G$6:$G$4005,ROW(B2443)-ROW($C$3))),"")</f>
        <v/>
      </c>
      <c r="R2443" s="361" t="str">
        <f>IFERROR(IF(LEN(D2443)&gt;0,IF(LEN(INDEX(AdressBook!$C$6:$C$25,MATCH(D2443,AdressBook!$B$6:$B$25,0),1))=0,"",INDEX(AdressBook!$C$6:$C$25,MATCH(D2443,AdressBook!$B$6:$B$25,0),1)),""),"")</f>
        <v/>
      </c>
      <c r="S2443" s="165">
        <f>IF(LEN(C2443)&gt;0,IFERROR(IF(MATCH(C2443,C2444:$C$4004,0)&gt;0,-1,ROW(S2443)-ROW($S$3)),ROW(S2443)-ROW($S$3)),-1)</f>
        <v>-1</v>
      </c>
      <c r="T2443" s="165">
        <f t="shared" si="270"/>
        <v>0</v>
      </c>
      <c r="U2443" s="165" t="str">
        <f t="shared" si="271"/>
        <v/>
      </c>
      <c r="V2443" s="165" t="str">
        <f>IFERROR(IF(OR(C2443="",S2443&lt;0),"",IF(SUBTOTAL(3,C2443:C2443)=0,-1,SUBTOTAL(3,$C$4:C2443))),"")</f>
        <v/>
      </c>
      <c r="W2443" s="156" t="str">
        <f t="array" ref="W2443">IF(LEN(C2443)&gt;0,IFERROR(IF(MATCH(C2443,$C$3:$C2442,0)&gt;0,N2443-INDEX($N$3:N2442,SUMPRODUCT(MAX(ROW($C$3:$C2442)*(C2443=$C$3:$C2442)))-2,1),""),""),"")</f>
        <v/>
      </c>
      <c r="X2443" s="156">
        <f t="shared" ca="1" si="272"/>
        <v>1</v>
      </c>
      <c r="Y2443" s="156">
        <f t="shared" ca="1" si="273"/>
        <v>1</v>
      </c>
    </row>
    <row r="2444" spans="2:25" hidden="1" x14ac:dyDescent="0.25">
      <c r="B2444" s="390" t="str">
        <f>IFERROR(IF(LEN(INDEX(PlansAndNotes!$B$6:$B$2005,ROW(A2444)-ROW($B$3)))=0,"",INDEX(PlansAndNotes!$B$6:$B$2005,ROW(A2444)-ROW($B$3))),"")</f>
        <v/>
      </c>
      <c r="C2444" s="387" t="str">
        <f t="shared" si="268"/>
        <v/>
      </c>
      <c r="D2444" s="361" t="str">
        <f>IFERROR(IF(LEN(C2444)&gt;0,IF(LEN(INDEX(TasksList!$C$6:$C$25,MATCH(C2444,TasksList!$B$6:$B$25,0),1))=0,"",INDEX(TasksList!$C$6:$C$25,MATCH(C2444,TasksList!$B$6:$B$25,0),1)),""),"")</f>
        <v/>
      </c>
      <c r="E2444" s="361" t="str">
        <f>IFERROR(IF(LEN(C2444)&gt;0,IF(LEN(INDEX(TasksList!$F$6:$F$25,MATCH(C2444,TasksList!$B$6:$B$25,0),1))=0,"not set!",INDEX(TasksList!$F$6:$F$25,MATCH(C2444,TasksList!$B$6:$B$25,0),1)),""),"")</f>
        <v/>
      </c>
      <c r="F2444" s="360" t="str">
        <f>IFERROR(IF(LEN(D2444)&gt;0,IF(LEN(INDEX(AdressBook!$D$6:$D$25,MATCH(D2444,AdressBook!$B$6:$B$25,0),1))=0,"",INDEX(AdressBook!$D$6:$D$25,MATCH(D2444,AdressBook!$B$6:$B$25,0),1)),""),"")</f>
        <v/>
      </c>
      <c r="G2444" s="361" t="str">
        <f>IFERROR(IF(LEN(INDEX(PlansAndNotes!$F$6:$F$4005,ROW(B2444)-ROW($C$3)))=0,"",INDEX(PlansAndNotes!$F$6:$F$4005,ROW(B2444)-ROW($C$3))),"")</f>
        <v/>
      </c>
      <c r="H2444" s="361" t="str">
        <f>IFERROR(IF(LEN(C2444)&gt;0,IF(LEN(INDEX(TasksList!$G$6:$G$25,MATCH(C2444,TasksList!$B$6:$B$25,0),1))=0,"",INDEX(TasksList!$G$6:$G$25,MATCH(C2444,TasksList!$B$6:$B$25,0),1)),""),"")</f>
        <v/>
      </c>
      <c r="N2444" s="362" t="str">
        <f>IFERROR(IF(LEN(INDEX(PlansAndNotes!$D$6:$D$4005,ROW(B2444)-ROW($C$3)))=0,"",INDEX(PlansAndNotes!$D$6:$D$4005,ROW(B2444)-ROW($C$3))),"")</f>
        <v/>
      </c>
      <c r="O2444" s="165" t="str">
        <f t="shared" si="269"/>
        <v/>
      </c>
      <c r="P2444" s="363" t="str">
        <f>IFERROR(IF(LEN(INDEX(PlansAndNotes!$E$6:$E$4005,ROW(B2444)-ROW($C$3)))=0,"",INDEX(PlansAndNotes!$E$6:$E$4005,ROW(B2444)-ROW($C$3))),"")</f>
        <v/>
      </c>
      <c r="Q2444" s="363" t="str">
        <f>IFERROR(IF(LEN(INDEX(PlansAndNotes!$G$6:$G$4005,ROW(B2444)-ROW($C$3)))=0,"",INDEX(PlansAndNotes!$G$6:$G$4005,ROW(B2444)-ROW($C$3))),"")</f>
        <v/>
      </c>
      <c r="R2444" s="361" t="str">
        <f>IFERROR(IF(LEN(D2444)&gt;0,IF(LEN(INDEX(AdressBook!$C$6:$C$25,MATCH(D2444,AdressBook!$B$6:$B$25,0),1))=0,"",INDEX(AdressBook!$C$6:$C$25,MATCH(D2444,AdressBook!$B$6:$B$25,0),1)),""),"")</f>
        <v/>
      </c>
      <c r="S2444" s="165">
        <f>IF(LEN(C2444)&gt;0,IFERROR(IF(MATCH(C2444,C2445:$C$4004,0)&gt;0,-1,ROW(S2444)-ROW($S$3)),ROW(S2444)-ROW($S$3)),-1)</f>
        <v>-1</v>
      </c>
      <c r="T2444" s="165">
        <f t="shared" si="270"/>
        <v>0</v>
      </c>
      <c r="U2444" s="165" t="str">
        <f t="shared" si="271"/>
        <v/>
      </c>
      <c r="V2444" s="165" t="str">
        <f>IFERROR(IF(OR(C2444="",S2444&lt;0),"",IF(SUBTOTAL(3,C2444:C2444)=0,-1,SUBTOTAL(3,$C$4:C2444))),"")</f>
        <v/>
      </c>
      <c r="W2444" s="156" t="str">
        <f t="array" ref="W2444">IF(LEN(C2444)&gt;0,IFERROR(IF(MATCH(C2444,$C$3:$C2443,0)&gt;0,N2444-INDEX($N$3:N2443,SUMPRODUCT(MAX(ROW($C$3:$C2443)*(C2444=$C$3:$C2443)))-2,1),""),""),"")</f>
        <v/>
      </c>
      <c r="X2444" s="156">
        <f t="shared" ca="1" si="272"/>
        <v>1</v>
      </c>
      <c r="Y2444" s="156">
        <f t="shared" ca="1" si="273"/>
        <v>1</v>
      </c>
    </row>
    <row r="2445" spans="2:25" hidden="1" x14ac:dyDescent="0.25">
      <c r="B2445" s="390" t="str">
        <f>IFERROR(IF(LEN(INDEX(PlansAndNotes!$B$6:$B$2005,ROW(A2445)-ROW($B$3)))=0,"",INDEX(PlansAndNotes!$B$6:$B$2005,ROW(A2445)-ROW($B$3))),"")</f>
        <v/>
      </c>
      <c r="C2445" s="387" t="str">
        <f t="shared" si="268"/>
        <v/>
      </c>
      <c r="D2445" s="361" t="str">
        <f>IFERROR(IF(LEN(C2445)&gt;0,IF(LEN(INDEX(TasksList!$C$6:$C$25,MATCH(C2445,TasksList!$B$6:$B$25,0),1))=0,"",INDEX(TasksList!$C$6:$C$25,MATCH(C2445,TasksList!$B$6:$B$25,0),1)),""),"")</f>
        <v/>
      </c>
      <c r="E2445" s="361" t="str">
        <f>IFERROR(IF(LEN(C2445)&gt;0,IF(LEN(INDEX(TasksList!$F$6:$F$25,MATCH(C2445,TasksList!$B$6:$B$25,0),1))=0,"not set!",INDEX(TasksList!$F$6:$F$25,MATCH(C2445,TasksList!$B$6:$B$25,0),1)),""),"")</f>
        <v/>
      </c>
      <c r="F2445" s="360" t="str">
        <f>IFERROR(IF(LEN(D2445)&gt;0,IF(LEN(INDEX(AdressBook!$D$6:$D$25,MATCH(D2445,AdressBook!$B$6:$B$25,0),1))=0,"",INDEX(AdressBook!$D$6:$D$25,MATCH(D2445,AdressBook!$B$6:$B$25,0),1)),""),"")</f>
        <v/>
      </c>
      <c r="G2445" s="361" t="str">
        <f>IFERROR(IF(LEN(INDEX(PlansAndNotes!$F$6:$F$4005,ROW(B2445)-ROW($C$3)))=0,"",INDEX(PlansAndNotes!$F$6:$F$4005,ROW(B2445)-ROW($C$3))),"")</f>
        <v/>
      </c>
      <c r="H2445" s="361" t="str">
        <f>IFERROR(IF(LEN(C2445)&gt;0,IF(LEN(INDEX(TasksList!$G$6:$G$25,MATCH(C2445,TasksList!$B$6:$B$25,0),1))=0,"",INDEX(TasksList!$G$6:$G$25,MATCH(C2445,TasksList!$B$6:$B$25,0),1)),""),"")</f>
        <v/>
      </c>
      <c r="N2445" s="362" t="str">
        <f>IFERROR(IF(LEN(INDEX(PlansAndNotes!$D$6:$D$4005,ROW(B2445)-ROW($C$3)))=0,"",INDEX(PlansAndNotes!$D$6:$D$4005,ROW(B2445)-ROW($C$3))),"")</f>
        <v/>
      </c>
      <c r="O2445" s="165" t="str">
        <f t="shared" si="269"/>
        <v/>
      </c>
      <c r="P2445" s="363" t="str">
        <f>IFERROR(IF(LEN(INDEX(PlansAndNotes!$E$6:$E$4005,ROW(B2445)-ROW($C$3)))=0,"",INDEX(PlansAndNotes!$E$6:$E$4005,ROW(B2445)-ROW($C$3))),"")</f>
        <v/>
      </c>
      <c r="Q2445" s="363" t="str">
        <f>IFERROR(IF(LEN(INDEX(PlansAndNotes!$G$6:$G$4005,ROW(B2445)-ROW($C$3)))=0,"",INDEX(PlansAndNotes!$G$6:$G$4005,ROW(B2445)-ROW($C$3))),"")</f>
        <v/>
      </c>
      <c r="R2445" s="361" t="str">
        <f>IFERROR(IF(LEN(D2445)&gt;0,IF(LEN(INDEX(AdressBook!$C$6:$C$25,MATCH(D2445,AdressBook!$B$6:$B$25,0),1))=0,"",INDEX(AdressBook!$C$6:$C$25,MATCH(D2445,AdressBook!$B$6:$B$25,0),1)),""),"")</f>
        <v/>
      </c>
      <c r="S2445" s="165">
        <f>IF(LEN(C2445)&gt;0,IFERROR(IF(MATCH(C2445,C2446:$C$4004,0)&gt;0,-1,ROW(S2445)-ROW($S$3)),ROW(S2445)-ROW($S$3)),-1)</f>
        <v>-1</v>
      </c>
      <c r="T2445" s="165">
        <f t="shared" si="270"/>
        <v>0</v>
      </c>
      <c r="U2445" s="165" t="str">
        <f t="shared" si="271"/>
        <v/>
      </c>
      <c r="V2445" s="165" t="str">
        <f>IFERROR(IF(OR(C2445="",S2445&lt;0),"",IF(SUBTOTAL(3,C2445:C2445)=0,-1,SUBTOTAL(3,$C$4:C2445))),"")</f>
        <v/>
      </c>
      <c r="W2445" s="156" t="str">
        <f t="array" ref="W2445">IF(LEN(C2445)&gt;0,IFERROR(IF(MATCH(C2445,$C$3:$C2444,0)&gt;0,N2445-INDEX($N$3:N2444,SUMPRODUCT(MAX(ROW($C$3:$C2444)*(C2445=$C$3:$C2444)))-2,1),""),""),"")</f>
        <v/>
      </c>
      <c r="X2445" s="156">
        <f t="shared" ca="1" si="272"/>
        <v>1</v>
      </c>
      <c r="Y2445" s="156">
        <f t="shared" ca="1" si="273"/>
        <v>1</v>
      </c>
    </row>
    <row r="2446" spans="2:25" hidden="1" x14ac:dyDescent="0.25">
      <c r="B2446" s="390" t="str">
        <f>IFERROR(IF(LEN(INDEX(PlansAndNotes!$B$6:$B$2005,ROW(A2446)-ROW($B$3)))=0,"",INDEX(PlansAndNotes!$B$6:$B$2005,ROW(A2446)-ROW($B$3))),"")</f>
        <v/>
      </c>
      <c r="C2446" s="387" t="str">
        <f t="shared" si="268"/>
        <v/>
      </c>
      <c r="D2446" s="361" t="str">
        <f>IFERROR(IF(LEN(C2446)&gt;0,IF(LEN(INDEX(TasksList!$C$6:$C$25,MATCH(C2446,TasksList!$B$6:$B$25,0),1))=0,"",INDEX(TasksList!$C$6:$C$25,MATCH(C2446,TasksList!$B$6:$B$25,0),1)),""),"")</f>
        <v/>
      </c>
      <c r="E2446" s="361" t="str">
        <f>IFERROR(IF(LEN(C2446)&gt;0,IF(LEN(INDEX(TasksList!$F$6:$F$25,MATCH(C2446,TasksList!$B$6:$B$25,0),1))=0,"not set!",INDEX(TasksList!$F$6:$F$25,MATCH(C2446,TasksList!$B$6:$B$25,0),1)),""),"")</f>
        <v/>
      </c>
      <c r="F2446" s="360" t="str">
        <f>IFERROR(IF(LEN(D2446)&gt;0,IF(LEN(INDEX(AdressBook!$D$6:$D$25,MATCH(D2446,AdressBook!$B$6:$B$25,0),1))=0,"",INDEX(AdressBook!$D$6:$D$25,MATCH(D2446,AdressBook!$B$6:$B$25,0),1)),""),"")</f>
        <v/>
      </c>
      <c r="G2446" s="361" t="str">
        <f>IFERROR(IF(LEN(INDEX(PlansAndNotes!$F$6:$F$4005,ROW(B2446)-ROW($C$3)))=0,"",INDEX(PlansAndNotes!$F$6:$F$4005,ROW(B2446)-ROW($C$3))),"")</f>
        <v/>
      </c>
      <c r="H2446" s="361" t="str">
        <f>IFERROR(IF(LEN(C2446)&gt;0,IF(LEN(INDEX(TasksList!$G$6:$G$25,MATCH(C2446,TasksList!$B$6:$B$25,0),1))=0,"",INDEX(TasksList!$G$6:$G$25,MATCH(C2446,TasksList!$B$6:$B$25,0),1)),""),"")</f>
        <v/>
      </c>
      <c r="N2446" s="362" t="str">
        <f>IFERROR(IF(LEN(INDEX(PlansAndNotes!$D$6:$D$4005,ROW(B2446)-ROW($C$3)))=0,"",INDEX(PlansAndNotes!$D$6:$D$4005,ROW(B2446)-ROW($C$3))),"")</f>
        <v/>
      </c>
      <c r="O2446" s="165" t="str">
        <f t="shared" si="269"/>
        <v/>
      </c>
      <c r="P2446" s="363" t="str">
        <f>IFERROR(IF(LEN(INDEX(PlansAndNotes!$E$6:$E$4005,ROW(B2446)-ROW($C$3)))=0,"",INDEX(PlansAndNotes!$E$6:$E$4005,ROW(B2446)-ROW($C$3))),"")</f>
        <v/>
      </c>
      <c r="Q2446" s="363" t="str">
        <f>IFERROR(IF(LEN(INDEX(PlansAndNotes!$G$6:$G$4005,ROW(B2446)-ROW($C$3)))=0,"",INDEX(PlansAndNotes!$G$6:$G$4005,ROW(B2446)-ROW($C$3))),"")</f>
        <v/>
      </c>
      <c r="R2446" s="361" t="str">
        <f>IFERROR(IF(LEN(D2446)&gt;0,IF(LEN(INDEX(AdressBook!$C$6:$C$25,MATCH(D2446,AdressBook!$B$6:$B$25,0),1))=0,"",INDEX(AdressBook!$C$6:$C$25,MATCH(D2446,AdressBook!$B$6:$B$25,0),1)),""),"")</f>
        <v/>
      </c>
      <c r="S2446" s="165">
        <f>IF(LEN(C2446)&gt;0,IFERROR(IF(MATCH(C2446,C2447:$C$4004,0)&gt;0,-1,ROW(S2446)-ROW($S$3)),ROW(S2446)-ROW($S$3)),-1)</f>
        <v>-1</v>
      </c>
      <c r="T2446" s="165">
        <f t="shared" si="270"/>
        <v>0</v>
      </c>
      <c r="U2446" s="165" t="str">
        <f t="shared" si="271"/>
        <v/>
      </c>
      <c r="V2446" s="165" t="str">
        <f>IFERROR(IF(OR(C2446="",S2446&lt;0),"",IF(SUBTOTAL(3,C2446:C2446)=0,-1,SUBTOTAL(3,$C$4:C2446))),"")</f>
        <v/>
      </c>
      <c r="W2446" s="156" t="str">
        <f t="array" ref="W2446">IF(LEN(C2446)&gt;0,IFERROR(IF(MATCH(C2446,$C$3:$C2445,0)&gt;0,N2446-INDEX($N$3:N2445,SUMPRODUCT(MAX(ROW($C$3:$C2445)*(C2446=$C$3:$C2445)))-2,1),""),""),"")</f>
        <v/>
      </c>
      <c r="X2446" s="156">
        <f t="shared" ca="1" si="272"/>
        <v>1</v>
      </c>
      <c r="Y2446" s="156">
        <f t="shared" ca="1" si="273"/>
        <v>1</v>
      </c>
    </row>
    <row r="2447" spans="2:25" hidden="1" x14ac:dyDescent="0.25">
      <c r="B2447" s="390" t="str">
        <f>IFERROR(IF(LEN(INDEX(PlansAndNotes!$B$6:$B$2005,ROW(A2447)-ROW($B$3)))=0,"",INDEX(PlansAndNotes!$B$6:$B$2005,ROW(A2447)-ROW($B$3))),"")</f>
        <v/>
      </c>
      <c r="C2447" s="387" t="str">
        <f t="shared" si="268"/>
        <v/>
      </c>
      <c r="D2447" s="361" t="str">
        <f>IFERROR(IF(LEN(C2447)&gt;0,IF(LEN(INDEX(TasksList!$C$6:$C$25,MATCH(C2447,TasksList!$B$6:$B$25,0),1))=0,"",INDEX(TasksList!$C$6:$C$25,MATCH(C2447,TasksList!$B$6:$B$25,0),1)),""),"")</f>
        <v/>
      </c>
      <c r="E2447" s="361" t="str">
        <f>IFERROR(IF(LEN(C2447)&gt;0,IF(LEN(INDEX(TasksList!$F$6:$F$25,MATCH(C2447,TasksList!$B$6:$B$25,0),1))=0,"not set!",INDEX(TasksList!$F$6:$F$25,MATCH(C2447,TasksList!$B$6:$B$25,0),1)),""),"")</f>
        <v/>
      </c>
      <c r="F2447" s="360" t="str">
        <f>IFERROR(IF(LEN(D2447)&gt;0,IF(LEN(INDEX(AdressBook!$D$6:$D$25,MATCH(D2447,AdressBook!$B$6:$B$25,0),1))=0,"",INDEX(AdressBook!$D$6:$D$25,MATCH(D2447,AdressBook!$B$6:$B$25,0),1)),""),"")</f>
        <v/>
      </c>
      <c r="G2447" s="361" t="str">
        <f>IFERROR(IF(LEN(INDEX(PlansAndNotes!$F$6:$F$4005,ROW(B2447)-ROW($C$3)))=0,"",INDEX(PlansAndNotes!$F$6:$F$4005,ROW(B2447)-ROW($C$3))),"")</f>
        <v/>
      </c>
      <c r="H2447" s="361" t="str">
        <f>IFERROR(IF(LEN(C2447)&gt;0,IF(LEN(INDEX(TasksList!$G$6:$G$25,MATCH(C2447,TasksList!$B$6:$B$25,0),1))=0,"",INDEX(TasksList!$G$6:$G$25,MATCH(C2447,TasksList!$B$6:$B$25,0),1)),""),"")</f>
        <v/>
      </c>
      <c r="N2447" s="362" t="str">
        <f>IFERROR(IF(LEN(INDEX(PlansAndNotes!$D$6:$D$4005,ROW(B2447)-ROW($C$3)))=0,"",INDEX(PlansAndNotes!$D$6:$D$4005,ROW(B2447)-ROW($C$3))),"")</f>
        <v/>
      </c>
      <c r="O2447" s="165" t="str">
        <f t="shared" si="269"/>
        <v/>
      </c>
      <c r="P2447" s="363" t="str">
        <f>IFERROR(IF(LEN(INDEX(PlansAndNotes!$E$6:$E$4005,ROW(B2447)-ROW($C$3)))=0,"",INDEX(PlansAndNotes!$E$6:$E$4005,ROW(B2447)-ROW($C$3))),"")</f>
        <v/>
      </c>
      <c r="Q2447" s="363" t="str">
        <f>IFERROR(IF(LEN(INDEX(PlansAndNotes!$G$6:$G$4005,ROW(B2447)-ROW($C$3)))=0,"",INDEX(PlansAndNotes!$G$6:$G$4005,ROW(B2447)-ROW($C$3))),"")</f>
        <v/>
      </c>
      <c r="R2447" s="361" t="str">
        <f>IFERROR(IF(LEN(D2447)&gt;0,IF(LEN(INDEX(AdressBook!$C$6:$C$25,MATCH(D2447,AdressBook!$B$6:$B$25,0),1))=0,"",INDEX(AdressBook!$C$6:$C$25,MATCH(D2447,AdressBook!$B$6:$B$25,0),1)),""),"")</f>
        <v/>
      </c>
      <c r="S2447" s="165">
        <f>IF(LEN(C2447)&gt;0,IFERROR(IF(MATCH(C2447,C2448:$C$4004,0)&gt;0,-1,ROW(S2447)-ROW($S$3)),ROW(S2447)-ROW($S$3)),-1)</f>
        <v>-1</v>
      </c>
      <c r="T2447" s="165">
        <f t="shared" si="270"/>
        <v>0</v>
      </c>
      <c r="U2447" s="165" t="str">
        <f t="shared" si="271"/>
        <v/>
      </c>
      <c r="V2447" s="165" t="str">
        <f>IFERROR(IF(OR(C2447="",S2447&lt;0),"",IF(SUBTOTAL(3,C2447:C2447)=0,-1,SUBTOTAL(3,$C$4:C2447))),"")</f>
        <v/>
      </c>
      <c r="W2447" s="156" t="str">
        <f t="array" ref="W2447">IF(LEN(C2447)&gt;0,IFERROR(IF(MATCH(C2447,$C$3:$C2446,0)&gt;0,N2447-INDEX($N$3:N2446,SUMPRODUCT(MAX(ROW($C$3:$C2446)*(C2447=$C$3:$C2446)))-2,1),""),""),"")</f>
        <v/>
      </c>
      <c r="X2447" s="156">
        <f t="shared" ca="1" si="272"/>
        <v>1</v>
      </c>
      <c r="Y2447" s="156">
        <f t="shared" ca="1" si="273"/>
        <v>1</v>
      </c>
    </row>
    <row r="2448" spans="2:25" hidden="1" x14ac:dyDescent="0.25">
      <c r="B2448" s="390" t="str">
        <f>IFERROR(IF(LEN(INDEX(PlansAndNotes!$B$6:$B$2005,ROW(A2448)-ROW($B$3)))=0,"",INDEX(PlansAndNotes!$B$6:$B$2005,ROW(A2448)-ROW($B$3))),"")</f>
        <v/>
      </c>
      <c r="C2448" s="387" t="str">
        <f t="shared" si="268"/>
        <v/>
      </c>
      <c r="D2448" s="361" t="str">
        <f>IFERROR(IF(LEN(C2448)&gt;0,IF(LEN(INDEX(TasksList!$C$6:$C$25,MATCH(C2448,TasksList!$B$6:$B$25,0),1))=0,"",INDEX(TasksList!$C$6:$C$25,MATCH(C2448,TasksList!$B$6:$B$25,0),1)),""),"")</f>
        <v/>
      </c>
      <c r="E2448" s="361" t="str">
        <f>IFERROR(IF(LEN(C2448)&gt;0,IF(LEN(INDEX(TasksList!$F$6:$F$25,MATCH(C2448,TasksList!$B$6:$B$25,0),1))=0,"not set!",INDEX(TasksList!$F$6:$F$25,MATCH(C2448,TasksList!$B$6:$B$25,0),1)),""),"")</f>
        <v/>
      </c>
      <c r="F2448" s="360" t="str">
        <f>IFERROR(IF(LEN(D2448)&gt;0,IF(LEN(INDEX(AdressBook!$D$6:$D$25,MATCH(D2448,AdressBook!$B$6:$B$25,0),1))=0,"",INDEX(AdressBook!$D$6:$D$25,MATCH(D2448,AdressBook!$B$6:$B$25,0),1)),""),"")</f>
        <v/>
      </c>
      <c r="G2448" s="361" t="str">
        <f>IFERROR(IF(LEN(INDEX(PlansAndNotes!$F$6:$F$4005,ROW(B2448)-ROW($C$3)))=0,"",INDEX(PlansAndNotes!$F$6:$F$4005,ROW(B2448)-ROW($C$3))),"")</f>
        <v/>
      </c>
      <c r="H2448" s="361" t="str">
        <f>IFERROR(IF(LEN(C2448)&gt;0,IF(LEN(INDEX(TasksList!$G$6:$G$25,MATCH(C2448,TasksList!$B$6:$B$25,0),1))=0,"",INDEX(TasksList!$G$6:$G$25,MATCH(C2448,TasksList!$B$6:$B$25,0),1)),""),"")</f>
        <v/>
      </c>
      <c r="N2448" s="362" t="str">
        <f>IFERROR(IF(LEN(INDEX(PlansAndNotes!$D$6:$D$4005,ROW(B2448)-ROW($C$3)))=0,"",INDEX(PlansAndNotes!$D$6:$D$4005,ROW(B2448)-ROW($C$3))),"")</f>
        <v/>
      </c>
      <c r="O2448" s="165" t="str">
        <f t="shared" si="269"/>
        <v/>
      </c>
      <c r="P2448" s="363" t="str">
        <f>IFERROR(IF(LEN(INDEX(PlansAndNotes!$E$6:$E$4005,ROW(B2448)-ROW($C$3)))=0,"",INDEX(PlansAndNotes!$E$6:$E$4005,ROW(B2448)-ROW($C$3))),"")</f>
        <v/>
      </c>
      <c r="Q2448" s="363" t="str">
        <f>IFERROR(IF(LEN(INDEX(PlansAndNotes!$G$6:$G$4005,ROW(B2448)-ROW($C$3)))=0,"",INDEX(PlansAndNotes!$G$6:$G$4005,ROW(B2448)-ROW($C$3))),"")</f>
        <v/>
      </c>
      <c r="R2448" s="361" t="str">
        <f>IFERROR(IF(LEN(D2448)&gt;0,IF(LEN(INDEX(AdressBook!$C$6:$C$25,MATCH(D2448,AdressBook!$B$6:$B$25,0),1))=0,"",INDEX(AdressBook!$C$6:$C$25,MATCH(D2448,AdressBook!$B$6:$B$25,0),1)),""),"")</f>
        <v/>
      </c>
      <c r="S2448" s="165">
        <f>IF(LEN(C2448)&gt;0,IFERROR(IF(MATCH(C2448,C2449:$C$4004,0)&gt;0,-1,ROW(S2448)-ROW($S$3)),ROW(S2448)-ROW($S$3)),-1)</f>
        <v>-1</v>
      </c>
      <c r="T2448" s="165">
        <f t="shared" si="270"/>
        <v>0</v>
      </c>
      <c r="U2448" s="165" t="str">
        <f t="shared" si="271"/>
        <v/>
      </c>
      <c r="V2448" s="165" t="str">
        <f>IFERROR(IF(OR(C2448="",S2448&lt;0),"",IF(SUBTOTAL(3,C2448:C2448)=0,-1,SUBTOTAL(3,$C$4:C2448))),"")</f>
        <v/>
      </c>
      <c r="W2448" s="156" t="str">
        <f t="array" ref="W2448">IF(LEN(C2448)&gt;0,IFERROR(IF(MATCH(C2448,$C$3:$C2447,0)&gt;0,N2448-INDEX($N$3:N2447,SUMPRODUCT(MAX(ROW($C$3:$C2447)*(C2448=$C$3:$C2447)))-2,1),""),""),"")</f>
        <v/>
      </c>
      <c r="X2448" s="156">
        <f t="shared" ca="1" si="272"/>
        <v>1</v>
      </c>
      <c r="Y2448" s="156">
        <f t="shared" ca="1" si="273"/>
        <v>1</v>
      </c>
    </row>
    <row r="2449" spans="2:25" hidden="1" x14ac:dyDescent="0.25">
      <c r="B2449" s="390" t="str">
        <f>IFERROR(IF(LEN(INDEX(PlansAndNotes!$B$6:$B$2005,ROW(A2449)-ROW($B$3)))=0,"",INDEX(PlansAndNotes!$B$6:$B$2005,ROW(A2449)-ROW($B$3))),"")</f>
        <v/>
      </c>
      <c r="C2449" s="387" t="str">
        <f t="shared" si="268"/>
        <v/>
      </c>
      <c r="D2449" s="361" t="str">
        <f>IFERROR(IF(LEN(C2449)&gt;0,IF(LEN(INDEX(TasksList!$C$6:$C$25,MATCH(C2449,TasksList!$B$6:$B$25,0),1))=0,"",INDEX(TasksList!$C$6:$C$25,MATCH(C2449,TasksList!$B$6:$B$25,0),1)),""),"")</f>
        <v/>
      </c>
      <c r="E2449" s="361" t="str">
        <f>IFERROR(IF(LEN(C2449)&gt;0,IF(LEN(INDEX(TasksList!$F$6:$F$25,MATCH(C2449,TasksList!$B$6:$B$25,0),1))=0,"not set!",INDEX(TasksList!$F$6:$F$25,MATCH(C2449,TasksList!$B$6:$B$25,0),1)),""),"")</f>
        <v/>
      </c>
      <c r="F2449" s="360" t="str">
        <f>IFERROR(IF(LEN(D2449)&gt;0,IF(LEN(INDEX(AdressBook!$D$6:$D$25,MATCH(D2449,AdressBook!$B$6:$B$25,0),1))=0,"",INDEX(AdressBook!$D$6:$D$25,MATCH(D2449,AdressBook!$B$6:$B$25,0),1)),""),"")</f>
        <v/>
      </c>
      <c r="G2449" s="361" t="str">
        <f>IFERROR(IF(LEN(INDEX(PlansAndNotes!$F$6:$F$4005,ROW(B2449)-ROW($C$3)))=0,"",INDEX(PlansAndNotes!$F$6:$F$4005,ROW(B2449)-ROW($C$3))),"")</f>
        <v/>
      </c>
      <c r="H2449" s="361" t="str">
        <f>IFERROR(IF(LEN(C2449)&gt;0,IF(LEN(INDEX(TasksList!$G$6:$G$25,MATCH(C2449,TasksList!$B$6:$B$25,0),1))=0,"",INDEX(TasksList!$G$6:$G$25,MATCH(C2449,TasksList!$B$6:$B$25,0),1)),""),"")</f>
        <v/>
      </c>
      <c r="N2449" s="362" t="str">
        <f>IFERROR(IF(LEN(INDEX(PlansAndNotes!$D$6:$D$4005,ROW(B2449)-ROW($C$3)))=0,"",INDEX(PlansAndNotes!$D$6:$D$4005,ROW(B2449)-ROW($C$3))),"")</f>
        <v/>
      </c>
      <c r="O2449" s="165" t="str">
        <f t="shared" si="269"/>
        <v/>
      </c>
      <c r="P2449" s="363" t="str">
        <f>IFERROR(IF(LEN(INDEX(PlansAndNotes!$E$6:$E$4005,ROW(B2449)-ROW($C$3)))=0,"",INDEX(PlansAndNotes!$E$6:$E$4005,ROW(B2449)-ROW($C$3))),"")</f>
        <v/>
      </c>
      <c r="Q2449" s="363" t="str">
        <f>IFERROR(IF(LEN(INDEX(PlansAndNotes!$G$6:$G$4005,ROW(B2449)-ROW($C$3)))=0,"",INDEX(PlansAndNotes!$G$6:$G$4005,ROW(B2449)-ROW($C$3))),"")</f>
        <v/>
      </c>
      <c r="R2449" s="361" t="str">
        <f>IFERROR(IF(LEN(D2449)&gt;0,IF(LEN(INDEX(AdressBook!$C$6:$C$25,MATCH(D2449,AdressBook!$B$6:$B$25,0),1))=0,"",INDEX(AdressBook!$C$6:$C$25,MATCH(D2449,AdressBook!$B$6:$B$25,0),1)),""),"")</f>
        <v/>
      </c>
      <c r="S2449" s="165">
        <f>IF(LEN(C2449)&gt;0,IFERROR(IF(MATCH(C2449,C2450:$C$4004,0)&gt;0,-1,ROW(S2449)-ROW($S$3)),ROW(S2449)-ROW($S$3)),-1)</f>
        <v>-1</v>
      </c>
      <c r="T2449" s="165">
        <f t="shared" si="270"/>
        <v>0</v>
      </c>
      <c r="U2449" s="165" t="str">
        <f t="shared" si="271"/>
        <v/>
      </c>
      <c r="V2449" s="165" t="str">
        <f>IFERROR(IF(OR(C2449="",S2449&lt;0),"",IF(SUBTOTAL(3,C2449:C2449)=0,-1,SUBTOTAL(3,$C$4:C2449))),"")</f>
        <v/>
      </c>
      <c r="W2449" s="156" t="str">
        <f t="array" ref="W2449">IF(LEN(C2449)&gt;0,IFERROR(IF(MATCH(C2449,$C$3:$C2448,0)&gt;0,N2449-INDEX($N$3:N2448,SUMPRODUCT(MAX(ROW($C$3:$C2448)*(C2449=$C$3:$C2448)))-2,1),""),""),"")</f>
        <v/>
      </c>
      <c r="X2449" s="156">
        <f t="shared" ca="1" si="272"/>
        <v>1</v>
      </c>
      <c r="Y2449" s="156">
        <f t="shared" ca="1" si="273"/>
        <v>1</v>
      </c>
    </row>
    <row r="2450" spans="2:25" hidden="1" x14ac:dyDescent="0.25">
      <c r="B2450" s="390" t="str">
        <f>IFERROR(IF(LEN(INDEX(PlansAndNotes!$B$6:$B$2005,ROW(A2450)-ROW($B$3)))=0,"",INDEX(PlansAndNotes!$B$6:$B$2005,ROW(A2450)-ROW($B$3))),"")</f>
        <v/>
      </c>
      <c r="C2450" s="387" t="str">
        <f t="shared" si="268"/>
        <v/>
      </c>
      <c r="D2450" s="361" t="str">
        <f>IFERROR(IF(LEN(C2450)&gt;0,IF(LEN(INDEX(TasksList!$C$6:$C$25,MATCH(C2450,TasksList!$B$6:$B$25,0),1))=0,"",INDEX(TasksList!$C$6:$C$25,MATCH(C2450,TasksList!$B$6:$B$25,0),1)),""),"")</f>
        <v/>
      </c>
      <c r="E2450" s="361" t="str">
        <f>IFERROR(IF(LEN(C2450)&gt;0,IF(LEN(INDEX(TasksList!$F$6:$F$25,MATCH(C2450,TasksList!$B$6:$B$25,0),1))=0,"not set!",INDEX(TasksList!$F$6:$F$25,MATCH(C2450,TasksList!$B$6:$B$25,0),1)),""),"")</f>
        <v/>
      </c>
      <c r="F2450" s="360" t="str">
        <f>IFERROR(IF(LEN(D2450)&gt;0,IF(LEN(INDEX(AdressBook!$D$6:$D$25,MATCH(D2450,AdressBook!$B$6:$B$25,0),1))=0,"",INDEX(AdressBook!$D$6:$D$25,MATCH(D2450,AdressBook!$B$6:$B$25,0),1)),""),"")</f>
        <v/>
      </c>
      <c r="G2450" s="361" t="str">
        <f>IFERROR(IF(LEN(INDEX(PlansAndNotes!$F$6:$F$4005,ROW(B2450)-ROW($C$3)))=0,"",INDEX(PlansAndNotes!$F$6:$F$4005,ROW(B2450)-ROW($C$3))),"")</f>
        <v/>
      </c>
      <c r="H2450" s="361" t="str">
        <f>IFERROR(IF(LEN(C2450)&gt;0,IF(LEN(INDEX(TasksList!$G$6:$G$25,MATCH(C2450,TasksList!$B$6:$B$25,0),1))=0,"",INDEX(TasksList!$G$6:$G$25,MATCH(C2450,TasksList!$B$6:$B$25,0),1)),""),"")</f>
        <v/>
      </c>
      <c r="N2450" s="362" t="str">
        <f>IFERROR(IF(LEN(INDEX(PlansAndNotes!$D$6:$D$4005,ROW(B2450)-ROW($C$3)))=0,"",INDEX(PlansAndNotes!$D$6:$D$4005,ROW(B2450)-ROW($C$3))),"")</f>
        <v/>
      </c>
      <c r="O2450" s="165" t="str">
        <f t="shared" si="269"/>
        <v/>
      </c>
      <c r="P2450" s="363" t="str">
        <f>IFERROR(IF(LEN(INDEX(PlansAndNotes!$E$6:$E$4005,ROW(B2450)-ROW($C$3)))=0,"",INDEX(PlansAndNotes!$E$6:$E$4005,ROW(B2450)-ROW($C$3))),"")</f>
        <v/>
      </c>
      <c r="Q2450" s="363" t="str">
        <f>IFERROR(IF(LEN(INDEX(PlansAndNotes!$G$6:$G$4005,ROW(B2450)-ROW($C$3)))=0,"",INDEX(PlansAndNotes!$G$6:$G$4005,ROW(B2450)-ROW($C$3))),"")</f>
        <v/>
      </c>
      <c r="R2450" s="361" t="str">
        <f>IFERROR(IF(LEN(D2450)&gt;0,IF(LEN(INDEX(AdressBook!$C$6:$C$25,MATCH(D2450,AdressBook!$B$6:$B$25,0),1))=0,"",INDEX(AdressBook!$C$6:$C$25,MATCH(D2450,AdressBook!$B$6:$B$25,0),1)),""),"")</f>
        <v/>
      </c>
      <c r="S2450" s="165">
        <f>IF(LEN(C2450)&gt;0,IFERROR(IF(MATCH(C2450,C2451:$C$4004,0)&gt;0,-1,ROW(S2450)-ROW($S$3)),ROW(S2450)-ROW($S$3)),-1)</f>
        <v>-1</v>
      </c>
      <c r="T2450" s="165">
        <f t="shared" si="270"/>
        <v>0</v>
      </c>
      <c r="U2450" s="165" t="str">
        <f t="shared" si="271"/>
        <v/>
      </c>
      <c r="V2450" s="165" t="str">
        <f>IFERROR(IF(OR(C2450="",S2450&lt;0),"",IF(SUBTOTAL(3,C2450:C2450)=0,-1,SUBTOTAL(3,$C$4:C2450))),"")</f>
        <v/>
      </c>
      <c r="W2450" s="156" t="str">
        <f t="array" ref="W2450">IF(LEN(C2450)&gt;0,IFERROR(IF(MATCH(C2450,$C$3:$C2449,0)&gt;0,N2450-INDEX($N$3:N2449,SUMPRODUCT(MAX(ROW($C$3:$C2449)*(C2450=$C$3:$C2449)))-2,1),""),""),"")</f>
        <v/>
      </c>
      <c r="X2450" s="156">
        <f t="shared" ca="1" si="272"/>
        <v>1</v>
      </c>
      <c r="Y2450" s="156">
        <f t="shared" ca="1" si="273"/>
        <v>1</v>
      </c>
    </row>
    <row r="2451" spans="2:25" hidden="1" x14ac:dyDescent="0.25">
      <c r="B2451" s="390" t="str">
        <f>IFERROR(IF(LEN(INDEX(PlansAndNotes!$B$6:$B$2005,ROW(A2451)-ROW($B$3)))=0,"",INDEX(PlansAndNotes!$B$6:$B$2005,ROW(A2451)-ROW($B$3))),"")</f>
        <v/>
      </c>
      <c r="C2451" s="387" t="str">
        <f t="shared" si="268"/>
        <v/>
      </c>
      <c r="D2451" s="361" t="str">
        <f>IFERROR(IF(LEN(C2451)&gt;0,IF(LEN(INDEX(TasksList!$C$6:$C$25,MATCH(C2451,TasksList!$B$6:$B$25,0),1))=0,"",INDEX(TasksList!$C$6:$C$25,MATCH(C2451,TasksList!$B$6:$B$25,0),1)),""),"")</f>
        <v/>
      </c>
      <c r="E2451" s="361" t="str">
        <f>IFERROR(IF(LEN(C2451)&gt;0,IF(LEN(INDEX(TasksList!$F$6:$F$25,MATCH(C2451,TasksList!$B$6:$B$25,0),1))=0,"not set!",INDEX(TasksList!$F$6:$F$25,MATCH(C2451,TasksList!$B$6:$B$25,0),1)),""),"")</f>
        <v/>
      </c>
      <c r="F2451" s="360" t="str">
        <f>IFERROR(IF(LEN(D2451)&gt;0,IF(LEN(INDEX(AdressBook!$D$6:$D$25,MATCH(D2451,AdressBook!$B$6:$B$25,0),1))=0,"",INDEX(AdressBook!$D$6:$D$25,MATCH(D2451,AdressBook!$B$6:$B$25,0),1)),""),"")</f>
        <v/>
      </c>
      <c r="G2451" s="361" t="str">
        <f>IFERROR(IF(LEN(INDEX(PlansAndNotes!$F$6:$F$4005,ROW(B2451)-ROW($C$3)))=0,"",INDEX(PlansAndNotes!$F$6:$F$4005,ROW(B2451)-ROW($C$3))),"")</f>
        <v/>
      </c>
      <c r="H2451" s="361" t="str">
        <f>IFERROR(IF(LEN(C2451)&gt;0,IF(LEN(INDEX(TasksList!$G$6:$G$25,MATCH(C2451,TasksList!$B$6:$B$25,0),1))=0,"",INDEX(TasksList!$G$6:$G$25,MATCH(C2451,TasksList!$B$6:$B$25,0),1)),""),"")</f>
        <v/>
      </c>
      <c r="N2451" s="362" t="str">
        <f>IFERROR(IF(LEN(INDEX(PlansAndNotes!$D$6:$D$4005,ROW(B2451)-ROW($C$3)))=0,"",INDEX(PlansAndNotes!$D$6:$D$4005,ROW(B2451)-ROW($C$3))),"")</f>
        <v/>
      </c>
      <c r="O2451" s="165" t="str">
        <f t="shared" si="269"/>
        <v/>
      </c>
      <c r="P2451" s="363" t="str">
        <f>IFERROR(IF(LEN(INDEX(PlansAndNotes!$E$6:$E$4005,ROW(B2451)-ROW($C$3)))=0,"",INDEX(PlansAndNotes!$E$6:$E$4005,ROW(B2451)-ROW($C$3))),"")</f>
        <v/>
      </c>
      <c r="Q2451" s="363" t="str">
        <f>IFERROR(IF(LEN(INDEX(PlansAndNotes!$G$6:$G$4005,ROW(B2451)-ROW($C$3)))=0,"",INDEX(PlansAndNotes!$G$6:$G$4005,ROW(B2451)-ROW($C$3))),"")</f>
        <v/>
      </c>
      <c r="R2451" s="361" t="str">
        <f>IFERROR(IF(LEN(D2451)&gt;0,IF(LEN(INDEX(AdressBook!$C$6:$C$25,MATCH(D2451,AdressBook!$B$6:$B$25,0),1))=0,"",INDEX(AdressBook!$C$6:$C$25,MATCH(D2451,AdressBook!$B$6:$B$25,0),1)),""),"")</f>
        <v/>
      </c>
      <c r="S2451" s="165">
        <f>IF(LEN(C2451)&gt;0,IFERROR(IF(MATCH(C2451,C2452:$C$4004,0)&gt;0,-1,ROW(S2451)-ROW($S$3)),ROW(S2451)-ROW($S$3)),-1)</f>
        <v>-1</v>
      </c>
      <c r="T2451" s="165">
        <f t="shared" si="270"/>
        <v>0</v>
      </c>
      <c r="U2451" s="165" t="str">
        <f t="shared" si="271"/>
        <v/>
      </c>
      <c r="V2451" s="165" t="str">
        <f>IFERROR(IF(OR(C2451="",S2451&lt;0),"",IF(SUBTOTAL(3,C2451:C2451)=0,-1,SUBTOTAL(3,$C$4:C2451))),"")</f>
        <v/>
      </c>
      <c r="W2451" s="156" t="str">
        <f t="array" ref="W2451">IF(LEN(C2451)&gt;0,IFERROR(IF(MATCH(C2451,$C$3:$C2450,0)&gt;0,N2451-INDEX($N$3:N2450,SUMPRODUCT(MAX(ROW($C$3:$C2450)*(C2451=$C$3:$C2450)))-2,1),""),""),"")</f>
        <v/>
      </c>
      <c r="X2451" s="156">
        <f t="shared" ca="1" si="272"/>
        <v>1</v>
      </c>
      <c r="Y2451" s="156">
        <f t="shared" ca="1" si="273"/>
        <v>1</v>
      </c>
    </row>
    <row r="2452" spans="2:25" hidden="1" x14ac:dyDescent="0.25">
      <c r="B2452" s="394" t="str">
        <f>IFERROR(IF(LEN(INDEX(PlansAndNotes!$B$6:$B$2005,ROW(A2452)-ROW($B$3)))=0,"",INDEX(PlansAndNotes!$B$6:$B$2005,ROW(A2452)-ROW($B$3))),"")</f>
        <v/>
      </c>
      <c r="C2452" s="388" t="str">
        <f t="shared" si="268"/>
        <v/>
      </c>
      <c r="D2452" s="386" t="str">
        <f>IFERROR(IF(LEN(C2452)&gt;0,IF(LEN(INDEX(TasksList!$C$6:$C$25,MATCH(C2452,TasksList!$B$6:$B$25,0),1))=0,"",INDEX(TasksList!$C$6:$C$25,MATCH(C2452,TasksList!$B$6:$B$25,0),1)),""),"")</f>
        <v/>
      </c>
      <c r="E2452" s="386" t="str">
        <f>IFERROR(IF(LEN(C2452)&gt;0,IF(LEN(INDEX(TasksList!$F$6:$F$25,MATCH(C2452,TasksList!$B$6:$B$25,0),1))=0,"not set!",INDEX(TasksList!$F$6:$F$25,MATCH(C2452,TasksList!$B$6:$B$25,0),1)),""),"")</f>
        <v/>
      </c>
      <c r="F2452" s="360" t="str">
        <f>IFERROR(IF(LEN(D2452)&gt;0,IF(LEN(INDEX(AdressBook!$D$6:$D$25,MATCH(D2452,AdressBook!$B$6:$B$25,0),1))=0,"",INDEX(AdressBook!$D$6:$D$25,MATCH(D2452,AdressBook!$B$6:$B$25,0),1)),""),"")</f>
        <v/>
      </c>
      <c r="G2452" s="386" t="str">
        <f>IFERROR(IF(LEN(INDEX(PlansAndNotes!$F$6:$F$4005,ROW(B2452)-ROW($C$3)))=0,"",INDEX(PlansAndNotes!$F$6:$F$4005,ROW(B2452)-ROW($C$3))),"")</f>
        <v/>
      </c>
      <c r="H2452" s="361" t="str">
        <f>IFERROR(IF(LEN(C2452)&gt;0,IF(LEN(INDEX(TasksList!$G$6:$G$25,MATCH(C2452,TasksList!$B$6:$B$25,0),1))=0,"",INDEX(TasksList!$G$6:$G$25,MATCH(C2452,TasksList!$B$6:$B$25,0),1)),""),"")</f>
        <v/>
      </c>
      <c r="N2452" s="362" t="str">
        <f>IFERROR(IF(LEN(INDEX(PlansAndNotes!$D$6:$D$4005,ROW(B2452)-ROW($C$3)))=0,"",INDEX(PlansAndNotes!$D$6:$D$4005,ROW(B2452)-ROW($C$3))),"")</f>
        <v/>
      </c>
      <c r="O2452" s="165" t="str">
        <f t="shared" si="269"/>
        <v/>
      </c>
      <c r="P2452" s="363" t="str">
        <f>IFERROR(IF(LEN(INDEX(PlansAndNotes!$E$6:$E$4005,ROW(B2452)-ROW($C$3)))=0,"",INDEX(PlansAndNotes!$E$6:$E$4005,ROW(B2452)-ROW($C$3))),"")</f>
        <v/>
      </c>
      <c r="Q2452" s="363" t="str">
        <f>IFERROR(IF(LEN(INDEX(PlansAndNotes!$G$6:$G$4005,ROW(B2452)-ROW($C$3)))=0,"",INDEX(PlansAndNotes!$G$6:$G$4005,ROW(B2452)-ROW($C$3))),"")</f>
        <v/>
      </c>
      <c r="R2452" s="361" t="str">
        <f>IFERROR(IF(LEN(D2452)&gt;0,IF(LEN(INDEX(AdressBook!$C$6:$C$25,MATCH(D2452,AdressBook!$B$6:$B$25,0),1))=0,"",INDEX(AdressBook!$C$6:$C$25,MATCH(D2452,AdressBook!$B$6:$B$25,0),1)),""),"")</f>
        <v/>
      </c>
      <c r="S2452" s="165">
        <f>IF(LEN(C2452)&gt;0,IFERROR(IF(MATCH(C2452,C2453:$C$4004,0)&gt;0,-1,ROW(S2452)-ROW($S$3)),ROW(S2452)-ROW($S$3)),-1)</f>
        <v>-1</v>
      </c>
      <c r="T2452" s="165">
        <f t="shared" si="270"/>
        <v>0</v>
      </c>
      <c r="U2452" s="165" t="str">
        <f t="shared" si="271"/>
        <v/>
      </c>
      <c r="V2452" s="165" t="str">
        <f>IFERROR(IF(OR(C2452="",S2452&lt;0),"",IF(SUBTOTAL(3,C2452:C2452)=0,-1,SUBTOTAL(3,$C$4:C2452))),"")</f>
        <v/>
      </c>
      <c r="W2452" s="156" t="str">
        <f t="array" ref="W2452">IF(LEN(C2452)&gt;0,IFERROR(IF(MATCH(C2452,$C$3:$C2451,0)&gt;0,N2452-INDEX($N$3:N2451,SUMPRODUCT(MAX(ROW($C$3:$C2451)*(C2452=$C$3:$C2451)))-2,1),""),""),"")</f>
        <v/>
      </c>
      <c r="X2452" s="156">
        <f t="shared" ca="1" si="272"/>
        <v>1</v>
      </c>
      <c r="Y2452" s="156">
        <f t="shared" ca="1" si="273"/>
        <v>1</v>
      </c>
    </row>
    <row r="2453" spans="2:25" hidden="1" x14ac:dyDescent="0.25">
      <c r="B2453" s="390" t="str">
        <f>IFERROR(IF(LEN(INDEX(PlansAndNotes!$B$6:$B$2005,ROW(A2453)-ROW($B$3)))=0,"",INDEX(PlansAndNotes!$B$6:$B$2005,ROW(A2453)-ROW($B$3))),"")</f>
        <v/>
      </c>
      <c r="C2453" s="387" t="str">
        <f t="shared" ref="C2453:C2516" si="274">IF(LEN(B2453)&gt;0,LEFT(B2453,SEARCH(" - ",B2453)-1)*1,"")</f>
        <v/>
      </c>
      <c r="D2453" s="361" t="str">
        <f>IFERROR(IF(LEN(C2453)&gt;0,IF(LEN(INDEX(TasksList!$C$6:$C$25,MATCH(C2453,TasksList!$B$6:$B$25,0),1))=0,"",INDEX(TasksList!$C$6:$C$25,MATCH(C2453,TasksList!$B$6:$B$25,0),1)),""),"")</f>
        <v/>
      </c>
      <c r="E2453" s="361" t="str">
        <f>IFERROR(IF(LEN(C2453)&gt;0,IF(LEN(INDEX(TasksList!$F$6:$F$25,MATCH(C2453,TasksList!$B$6:$B$25,0),1))=0,"not set!",INDEX(TasksList!$F$6:$F$25,MATCH(C2453,TasksList!$B$6:$B$25,0),1)),""),"")</f>
        <v/>
      </c>
      <c r="F2453" s="360" t="str">
        <f>IFERROR(IF(LEN(D2453)&gt;0,IF(LEN(INDEX(AdressBook!$D$6:$D$25,MATCH(D2453,AdressBook!$B$6:$B$25,0),1))=0,"",INDEX(AdressBook!$D$6:$D$25,MATCH(D2453,AdressBook!$B$6:$B$25,0),1)),""),"")</f>
        <v/>
      </c>
      <c r="G2453" s="361" t="str">
        <f>IFERROR(IF(LEN(INDEX(PlansAndNotes!$F$6:$F$4005,ROW(B2453)-ROW($C$3)))=0,"",INDEX(PlansAndNotes!$F$6:$F$4005,ROW(B2453)-ROW($C$3))),"")</f>
        <v/>
      </c>
      <c r="H2453" s="361" t="str">
        <f>IFERROR(IF(LEN(C2453)&gt;0,IF(LEN(INDEX(TasksList!$G$6:$G$25,MATCH(C2453,TasksList!$B$6:$B$25,0),1))=0,"",INDEX(TasksList!$G$6:$G$25,MATCH(C2453,TasksList!$B$6:$B$25,0),1)),""),"")</f>
        <v/>
      </c>
      <c r="N2453" s="362" t="str">
        <f>IFERROR(IF(LEN(INDEX(PlansAndNotes!$D$6:$D$4005,ROW(B2453)-ROW($C$3)))=0,"",INDEX(PlansAndNotes!$D$6:$D$4005,ROW(B2453)-ROW($C$3))),"")</f>
        <v/>
      </c>
      <c r="O2453" s="165" t="str">
        <f t="shared" si="269"/>
        <v/>
      </c>
      <c r="P2453" s="363" t="str">
        <f>IFERROR(IF(LEN(INDEX(PlansAndNotes!$E$6:$E$4005,ROW(B2453)-ROW($C$3)))=0,"",INDEX(PlansAndNotes!$E$6:$E$4005,ROW(B2453)-ROW($C$3))),"")</f>
        <v/>
      </c>
      <c r="Q2453" s="363" t="str">
        <f>IFERROR(IF(LEN(INDEX(PlansAndNotes!$G$6:$G$4005,ROW(B2453)-ROW($C$3)))=0,"",INDEX(PlansAndNotes!$G$6:$G$4005,ROW(B2453)-ROW($C$3))),"")</f>
        <v/>
      </c>
      <c r="R2453" s="361" t="str">
        <f>IFERROR(IF(LEN(D2453)&gt;0,IF(LEN(INDEX(AdressBook!$C$6:$C$25,MATCH(D2453,AdressBook!$B$6:$B$25,0),1))=0,"",INDEX(AdressBook!$C$6:$C$25,MATCH(D2453,AdressBook!$B$6:$B$25,0),1)),""),"")</f>
        <v/>
      </c>
      <c r="S2453" s="165">
        <f>IF(LEN(C2453)&gt;0,IFERROR(IF(MATCH(C2453,C2454:$C$4004,0)&gt;0,-1,ROW(S2453)-ROW($S$3)),ROW(S2453)-ROW($S$3)),-1)</f>
        <v>-1</v>
      </c>
      <c r="T2453" s="165">
        <f t="shared" si="270"/>
        <v>0</v>
      </c>
      <c r="U2453" s="165" t="str">
        <f t="shared" si="271"/>
        <v/>
      </c>
      <c r="V2453" s="165" t="str">
        <f>IFERROR(IF(OR(C2453="",S2453&lt;0),"",IF(SUBTOTAL(3,C2453:C2453)=0,-1,SUBTOTAL(3,$C$4:C2453))),"")</f>
        <v/>
      </c>
      <c r="W2453" s="156" t="str">
        <f t="array" ref="W2453">IF(LEN(C2453)&gt;0,IFERROR(IF(MATCH(C2453,$C$3:$C2452,0)&gt;0,N2453-INDEX($N$3:N2452,SUMPRODUCT(MAX(ROW($C$3:$C2452)*(C2453=$C$3:$C2452)))-2,1),""),""),"")</f>
        <v/>
      </c>
      <c r="X2453" s="156">
        <f t="shared" ca="1" si="272"/>
        <v>1</v>
      </c>
      <c r="Y2453" s="156">
        <f t="shared" ca="1" si="273"/>
        <v>1</v>
      </c>
    </row>
    <row r="2454" spans="2:25" hidden="1" x14ac:dyDescent="0.25">
      <c r="B2454" s="390" t="str">
        <f>IFERROR(IF(LEN(INDEX(PlansAndNotes!$B$6:$B$2005,ROW(A2454)-ROW($B$3)))=0,"",INDEX(PlansAndNotes!$B$6:$B$2005,ROW(A2454)-ROW($B$3))),"")</f>
        <v/>
      </c>
      <c r="C2454" s="387" t="str">
        <f t="shared" si="274"/>
        <v/>
      </c>
      <c r="D2454" s="361" t="str">
        <f>IFERROR(IF(LEN(C2454)&gt;0,IF(LEN(INDEX(TasksList!$C$6:$C$25,MATCH(C2454,TasksList!$B$6:$B$25,0),1))=0,"",INDEX(TasksList!$C$6:$C$25,MATCH(C2454,TasksList!$B$6:$B$25,0),1)),""),"")</f>
        <v/>
      </c>
      <c r="E2454" s="361" t="str">
        <f>IFERROR(IF(LEN(C2454)&gt;0,IF(LEN(INDEX(TasksList!$F$6:$F$25,MATCH(C2454,TasksList!$B$6:$B$25,0),1))=0,"not set!",INDEX(TasksList!$F$6:$F$25,MATCH(C2454,TasksList!$B$6:$B$25,0),1)),""),"")</f>
        <v/>
      </c>
      <c r="F2454" s="360" t="str">
        <f>IFERROR(IF(LEN(D2454)&gt;0,IF(LEN(INDEX(AdressBook!$D$6:$D$25,MATCH(D2454,AdressBook!$B$6:$B$25,0),1))=0,"",INDEX(AdressBook!$D$6:$D$25,MATCH(D2454,AdressBook!$B$6:$B$25,0),1)),""),"")</f>
        <v/>
      </c>
      <c r="G2454" s="361" t="str">
        <f>IFERROR(IF(LEN(INDEX(PlansAndNotes!$F$6:$F$4005,ROW(B2454)-ROW($C$3)))=0,"",INDEX(PlansAndNotes!$F$6:$F$4005,ROW(B2454)-ROW($C$3))),"")</f>
        <v/>
      </c>
      <c r="H2454" s="361" t="str">
        <f>IFERROR(IF(LEN(C2454)&gt;0,IF(LEN(INDEX(TasksList!$G$6:$G$25,MATCH(C2454,TasksList!$B$6:$B$25,0),1))=0,"",INDEX(TasksList!$G$6:$G$25,MATCH(C2454,TasksList!$B$6:$B$25,0),1)),""),"")</f>
        <v/>
      </c>
      <c r="N2454" s="362" t="str">
        <f>IFERROR(IF(LEN(INDEX(PlansAndNotes!$D$6:$D$4005,ROW(B2454)-ROW($C$3)))=0,"",INDEX(PlansAndNotes!$D$6:$D$4005,ROW(B2454)-ROW($C$3))),"")</f>
        <v/>
      </c>
      <c r="O2454" s="165" t="str">
        <f t="shared" si="269"/>
        <v/>
      </c>
      <c r="P2454" s="363" t="str">
        <f>IFERROR(IF(LEN(INDEX(PlansAndNotes!$E$6:$E$4005,ROW(B2454)-ROW($C$3)))=0,"",INDEX(PlansAndNotes!$E$6:$E$4005,ROW(B2454)-ROW($C$3))),"")</f>
        <v/>
      </c>
      <c r="Q2454" s="363" t="str">
        <f>IFERROR(IF(LEN(INDEX(PlansAndNotes!$G$6:$G$4005,ROW(B2454)-ROW($C$3)))=0,"",INDEX(PlansAndNotes!$G$6:$G$4005,ROW(B2454)-ROW($C$3))),"")</f>
        <v/>
      </c>
      <c r="R2454" s="361" t="str">
        <f>IFERROR(IF(LEN(D2454)&gt;0,IF(LEN(INDEX(AdressBook!$C$6:$C$25,MATCH(D2454,AdressBook!$B$6:$B$25,0),1))=0,"",INDEX(AdressBook!$C$6:$C$25,MATCH(D2454,AdressBook!$B$6:$B$25,0),1)),""),"")</f>
        <v/>
      </c>
      <c r="S2454" s="165">
        <f>IF(LEN(C2454)&gt;0,IFERROR(IF(MATCH(C2454,C2455:$C$4004,0)&gt;0,-1,ROW(S2454)-ROW($S$3)),ROW(S2454)-ROW($S$3)),-1)</f>
        <v>-1</v>
      </c>
      <c r="T2454" s="165">
        <f t="shared" si="270"/>
        <v>0</v>
      </c>
      <c r="U2454" s="165" t="str">
        <f t="shared" si="271"/>
        <v/>
      </c>
      <c r="V2454" s="165" t="str">
        <f>IFERROR(IF(OR(C2454="",S2454&lt;0),"",IF(SUBTOTAL(3,C2454:C2454)=0,-1,SUBTOTAL(3,$C$4:C2454))),"")</f>
        <v/>
      </c>
      <c r="W2454" s="156" t="str">
        <f t="array" ref="W2454">IF(LEN(C2454)&gt;0,IFERROR(IF(MATCH(C2454,$C$3:$C2453,0)&gt;0,N2454-INDEX($N$3:N2453,SUMPRODUCT(MAX(ROW($C$3:$C2453)*(C2454=$C$3:$C2453)))-2,1),""),""),"")</f>
        <v/>
      </c>
      <c r="X2454" s="156">
        <f t="shared" ca="1" si="272"/>
        <v>1</v>
      </c>
      <c r="Y2454" s="156">
        <f t="shared" ca="1" si="273"/>
        <v>1</v>
      </c>
    </row>
    <row r="2455" spans="2:25" hidden="1" x14ac:dyDescent="0.25">
      <c r="B2455" s="390" t="str">
        <f>IFERROR(IF(LEN(INDEX(PlansAndNotes!$B$6:$B$2005,ROW(A2455)-ROW($B$3)))=0,"",INDEX(PlansAndNotes!$B$6:$B$2005,ROW(A2455)-ROW($B$3))),"")</f>
        <v/>
      </c>
      <c r="C2455" s="387" t="str">
        <f t="shared" si="274"/>
        <v/>
      </c>
      <c r="D2455" s="361" t="str">
        <f>IFERROR(IF(LEN(C2455)&gt;0,IF(LEN(INDEX(TasksList!$C$6:$C$25,MATCH(C2455,TasksList!$B$6:$B$25,0),1))=0,"",INDEX(TasksList!$C$6:$C$25,MATCH(C2455,TasksList!$B$6:$B$25,0),1)),""),"")</f>
        <v/>
      </c>
      <c r="E2455" s="361" t="str">
        <f>IFERROR(IF(LEN(C2455)&gt;0,IF(LEN(INDEX(TasksList!$F$6:$F$25,MATCH(C2455,TasksList!$B$6:$B$25,0),1))=0,"not set!",INDEX(TasksList!$F$6:$F$25,MATCH(C2455,TasksList!$B$6:$B$25,0),1)),""),"")</f>
        <v/>
      </c>
      <c r="F2455" s="360" t="str">
        <f>IFERROR(IF(LEN(D2455)&gt;0,IF(LEN(INDEX(AdressBook!$D$6:$D$25,MATCH(D2455,AdressBook!$B$6:$B$25,0),1))=0,"",INDEX(AdressBook!$D$6:$D$25,MATCH(D2455,AdressBook!$B$6:$B$25,0),1)),""),"")</f>
        <v/>
      </c>
      <c r="G2455" s="361" t="str">
        <f>IFERROR(IF(LEN(INDEX(PlansAndNotes!$F$6:$F$4005,ROW(B2455)-ROW($C$3)))=0,"",INDEX(PlansAndNotes!$F$6:$F$4005,ROW(B2455)-ROW($C$3))),"")</f>
        <v/>
      </c>
      <c r="H2455" s="361" t="str">
        <f>IFERROR(IF(LEN(C2455)&gt;0,IF(LEN(INDEX(TasksList!$G$6:$G$25,MATCH(C2455,TasksList!$B$6:$B$25,0),1))=0,"",INDEX(TasksList!$G$6:$G$25,MATCH(C2455,TasksList!$B$6:$B$25,0),1)),""),"")</f>
        <v/>
      </c>
      <c r="N2455" s="362" t="str">
        <f>IFERROR(IF(LEN(INDEX(PlansAndNotes!$D$6:$D$4005,ROW(B2455)-ROW($C$3)))=0,"",INDEX(PlansAndNotes!$D$6:$D$4005,ROW(B2455)-ROW($C$3))),"")</f>
        <v/>
      </c>
      <c r="O2455" s="165" t="str">
        <f t="shared" si="269"/>
        <v/>
      </c>
      <c r="P2455" s="363" t="str">
        <f>IFERROR(IF(LEN(INDEX(PlansAndNotes!$E$6:$E$4005,ROW(B2455)-ROW($C$3)))=0,"",INDEX(PlansAndNotes!$E$6:$E$4005,ROW(B2455)-ROW($C$3))),"")</f>
        <v/>
      </c>
      <c r="Q2455" s="363" t="str">
        <f>IFERROR(IF(LEN(INDEX(PlansAndNotes!$G$6:$G$4005,ROW(B2455)-ROW($C$3)))=0,"",INDEX(PlansAndNotes!$G$6:$G$4005,ROW(B2455)-ROW($C$3))),"")</f>
        <v/>
      </c>
      <c r="R2455" s="361" t="str">
        <f>IFERROR(IF(LEN(D2455)&gt;0,IF(LEN(INDEX(AdressBook!$C$6:$C$25,MATCH(D2455,AdressBook!$B$6:$B$25,0),1))=0,"",INDEX(AdressBook!$C$6:$C$25,MATCH(D2455,AdressBook!$B$6:$B$25,0),1)),""),"")</f>
        <v/>
      </c>
      <c r="S2455" s="165">
        <f>IF(LEN(C2455)&gt;0,IFERROR(IF(MATCH(C2455,C2456:$C$4004,0)&gt;0,-1,ROW(S2455)-ROW($S$3)),ROW(S2455)-ROW($S$3)),-1)</f>
        <v>-1</v>
      </c>
      <c r="T2455" s="165">
        <f t="shared" si="270"/>
        <v>0</v>
      </c>
      <c r="U2455" s="165" t="str">
        <f t="shared" si="271"/>
        <v/>
      </c>
      <c r="V2455" s="165" t="str">
        <f>IFERROR(IF(OR(C2455="",S2455&lt;0),"",IF(SUBTOTAL(3,C2455:C2455)=0,-1,SUBTOTAL(3,$C$4:C2455))),"")</f>
        <v/>
      </c>
      <c r="W2455" s="156" t="str">
        <f t="array" ref="W2455">IF(LEN(C2455)&gt;0,IFERROR(IF(MATCH(C2455,$C$3:$C2454,0)&gt;0,N2455-INDEX($N$3:N2454,SUMPRODUCT(MAX(ROW($C$3:$C2454)*(C2455=$C$3:$C2454)))-2,1),""),""),"")</f>
        <v/>
      </c>
      <c r="X2455" s="156">
        <f t="shared" ca="1" si="272"/>
        <v>1</v>
      </c>
      <c r="Y2455" s="156">
        <f t="shared" ca="1" si="273"/>
        <v>1</v>
      </c>
    </row>
    <row r="2456" spans="2:25" hidden="1" x14ac:dyDescent="0.25">
      <c r="B2456" s="390" t="str">
        <f>IFERROR(IF(LEN(INDEX(PlansAndNotes!$B$6:$B$2005,ROW(A2456)-ROW($B$3)))=0,"",INDEX(PlansAndNotes!$B$6:$B$2005,ROW(A2456)-ROW($B$3))),"")</f>
        <v/>
      </c>
      <c r="C2456" s="387" t="str">
        <f t="shared" si="274"/>
        <v/>
      </c>
      <c r="D2456" s="361" t="str">
        <f>IFERROR(IF(LEN(C2456)&gt;0,IF(LEN(INDEX(TasksList!$C$6:$C$25,MATCH(C2456,TasksList!$B$6:$B$25,0),1))=0,"",INDEX(TasksList!$C$6:$C$25,MATCH(C2456,TasksList!$B$6:$B$25,0),1)),""),"")</f>
        <v/>
      </c>
      <c r="E2456" s="361" t="str">
        <f>IFERROR(IF(LEN(C2456)&gt;0,IF(LEN(INDEX(TasksList!$F$6:$F$25,MATCH(C2456,TasksList!$B$6:$B$25,0),1))=0,"not set!",INDEX(TasksList!$F$6:$F$25,MATCH(C2456,TasksList!$B$6:$B$25,0),1)),""),"")</f>
        <v/>
      </c>
      <c r="F2456" s="360" t="str">
        <f>IFERROR(IF(LEN(D2456)&gt;0,IF(LEN(INDEX(AdressBook!$D$6:$D$25,MATCH(D2456,AdressBook!$B$6:$B$25,0),1))=0,"",INDEX(AdressBook!$D$6:$D$25,MATCH(D2456,AdressBook!$B$6:$B$25,0),1)),""),"")</f>
        <v/>
      </c>
      <c r="G2456" s="361" t="str">
        <f>IFERROR(IF(LEN(INDEX(PlansAndNotes!$F$6:$F$4005,ROW(B2456)-ROW($C$3)))=0,"",INDEX(PlansAndNotes!$F$6:$F$4005,ROW(B2456)-ROW($C$3))),"")</f>
        <v/>
      </c>
      <c r="H2456" s="361" t="str">
        <f>IFERROR(IF(LEN(C2456)&gt;0,IF(LEN(INDEX(TasksList!$G$6:$G$25,MATCH(C2456,TasksList!$B$6:$B$25,0),1))=0,"",INDEX(TasksList!$G$6:$G$25,MATCH(C2456,TasksList!$B$6:$B$25,0),1)),""),"")</f>
        <v/>
      </c>
      <c r="N2456" s="362" t="str">
        <f>IFERROR(IF(LEN(INDEX(PlansAndNotes!$D$6:$D$4005,ROW(B2456)-ROW($C$3)))=0,"",INDEX(PlansAndNotes!$D$6:$D$4005,ROW(B2456)-ROW($C$3))),"")</f>
        <v/>
      </c>
      <c r="O2456" s="165" t="str">
        <f t="shared" si="269"/>
        <v/>
      </c>
      <c r="P2456" s="363" t="str">
        <f>IFERROR(IF(LEN(INDEX(PlansAndNotes!$E$6:$E$4005,ROW(B2456)-ROW($C$3)))=0,"",INDEX(PlansAndNotes!$E$6:$E$4005,ROW(B2456)-ROW($C$3))),"")</f>
        <v/>
      </c>
      <c r="Q2456" s="363" t="str">
        <f>IFERROR(IF(LEN(INDEX(PlansAndNotes!$G$6:$G$4005,ROW(B2456)-ROW($C$3)))=0,"",INDEX(PlansAndNotes!$G$6:$G$4005,ROW(B2456)-ROW($C$3))),"")</f>
        <v/>
      </c>
      <c r="R2456" s="361" t="str">
        <f>IFERROR(IF(LEN(D2456)&gt;0,IF(LEN(INDEX(AdressBook!$C$6:$C$25,MATCH(D2456,AdressBook!$B$6:$B$25,0),1))=0,"",INDEX(AdressBook!$C$6:$C$25,MATCH(D2456,AdressBook!$B$6:$B$25,0),1)),""),"")</f>
        <v/>
      </c>
      <c r="S2456" s="165">
        <f>IF(LEN(C2456)&gt;0,IFERROR(IF(MATCH(C2456,C2457:$C$4004,0)&gt;0,-1,ROW(S2456)-ROW($S$3)),ROW(S2456)-ROW($S$3)),-1)</f>
        <v>-1</v>
      </c>
      <c r="T2456" s="165">
        <f t="shared" si="270"/>
        <v>0</v>
      </c>
      <c r="U2456" s="165" t="str">
        <f t="shared" si="271"/>
        <v/>
      </c>
      <c r="V2456" s="165" t="str">
        <f>IFERROR(IF(OR(C2456="",S2456&lt;0),"",IF(SUBTOTAL(3,C2456:C2456)=0,-1,SUBTOTAL(3,$C$4:C2456))),"")</f>
        <v/>
      </c>
      <c r="W2456" s="156" t="str">
        <f t="array" ref="W2456">IF(LEN(C2456)&gt;0,IFERROR(IF(MATCH(C2456,$C$3:$C2455,0)&gt;0,N2456-INDEX($N$3:N2455,SUMPRODUCT(MAX(ROW($C$3:$C2455)*(C2456=$C$3:$C2455)))-2,1),""),""),"")</f>
        <v/>
      </c>
      <c r="X2456" s="156">
        <f t="shared" ca="1" si="272"/>
        <v>1</v>
      </c>
      <c r="Y2456" s="156">
        <f t="shared" ca="1" si="273"/>
        <v>1</v>
      </c>
    </row>
    <row r="2457" spans="2:25" hidden="1" x14ac:dyDescent="0.25">
      <c r="B2457" s="390" t="str">
        <f>IFERROR(IF(LEN(INDEX(PlansAndNotes!$B$6:$B$2005,ROW(A2457)-ROW($B$3)))=0,"",INDEX(PlansAndNotes!$B$6:$B$2005,ROW(A2457)-ROW($B$3))),"")</f>
        <v/>
      </c>
      <c r="C2457" s="387" t="str">
        <f t="shared" si="274"/>
        <v/>
      </c>
      <c r="D2457" s="361" t="str">
        <f>IFERROR(IF(LEN(C2457)&gt;0,IF(LEN(INDEX(TasksList!$C$6:$C$25,MATCH(C2457,TasksList!$B$6:$B$25,0),1))=0,"",INDEX(TasksList!$C$6:$C$25,MATCH(C2457,TasksList!$B$6:$B$25,0),1)),""),"")</f>
        <v/>
      </c>
      <c r="E2457" s="361" t="str">
        <f>IFERROR(IF(LEN(C2457)&gt;0,IF(LEN(INDEX(TasksList!$F$6:$F$25,MATCH(C2457,TasksList!$B$6:$B$25,0),1))=0,"not set!",INDEX(TasksList!$F$6:$F$25,MATCH(C2457,TasksList!$B$6:$B$25,0),1)),""),"")</f>
        <v/>
      </c>
      <c r="F2457" s="360" t="str">
        <f>IFERROR(IF(LEN(D2457)&gt;0,IF(LEN(INDEX(AdressBook!$D$6:$D$25,MATCH(D2457,AdressBook!$B$6:$B$25,0),1))=0,"",INDEX(AdressBook!$D$6:$D$25,MATCH(D2457,AdressBook!$B$6:$B$25,0),1)),""),"")</f>
        <v/>
      </c>
      <c r="G2457" s="361" t="str">
        <f>IFERROR(IF(LEN(INDEX(PlansAndNotes!$F$6:$F$4005,ROW(B2457)-ROW($C$3)))=0,"",INDEX(PlansAndNotes!$F$6:$F$4005,ROW(B2457)-ROW($C$3))),"")</f>
        <v/>
      </c>
      <c r="H2457" s="361" t="str">
        <f>IFERROR(IF(LEN(C2457)&gt;0,IF(LEN(INDEX(TasksList!$G$6:$G$25,MATCH(C2457,TasksList!$B$6:$B$25,0),1))=0,"",INDEX(TasksList!$G$6:$G$25,MATCH(C2457,TasksList!$B$6:$B$25,0),1)),""),"")</f>
        <v/>
      </c>
      <c r="N2457" s="362" t="str">
        <f>IFERROR(IF(LEN(INDEX(PlansAndNotes!$D$6:$D$4005,ROW(B2457)-ROW($C$3)))=0,"",INDEX(PlansAndNotes!$D$6:$D$4005,ROW(B2457)-ROW($C$3))),"")</f>
        <v/>
      </c>
      <c r="O2457" s="165" t="str">
        <f t="shared" si="269"/>
        <v/>
      </c>
      <c r="P2457" s="363" t="str">
        <f>IFERROR(IF(LEN(INDEX(PlansAndNotes!$E$6:$E$4005,ROW(B2457)-ROW($C$3)))=0,"",INDEX(PlansAndNotes!$E$6:$E$4005,ROW(B2457)-ROW($C$3))),"")</f>
        <v/>
      </c>
      <c r="Q2457" s="363" t="str">
        <f>IFERROR(IF(LEN(INDEX(PlansAndNotes!$G$6:$G$4005,ROW(B2457)-ROW($C$3)))=0,"",INDEX(PlansAndNotes!$G$6:$G$4005,ROW(B2457)-ROW($C$3))),"")</f>
        <v/>
      </c>
      <c r="R2457" s="361" t="str">
        <f>IFERROR(IF(LEN(D2457)&gt;0,IF(LEN(INDEX(AdressBook!$C$6:$C$25,MATCH(D2457,AdressBook!$B$6:$B$25,0),1))=0,"",INDEX(AdressBook!$C$6:$C$25,MATCH(D2457,AdressBook!$B$6:$B$25,0),1)),""),"")</f>
        <v/>
      </c>
      <c r="S2457" s="165">
        <f>IF(LEN(C2457)&gt;0,IFERROR(IF(MATCH(C2457,C2458:$C$4004,0)&gt;0,-1,ROW(S2457)-ROW($S$3)),ROW(S2457)-ROW($S$3)),-1)</f>
        <v>-1</v>
      </c>
      <c r="T2457" s="165">
        <f t="shared" si="270"/>
        <v>0</v>
      </c>
      <c r="U2457" s="165" t="str">
        <f t="shared" si="271"/>
        <v/>
      </c>
      <c r="V2457" s="165" t="str">
        <f>IFERROR(IF(OR(C2457="",S2457&lt;0),"",IF(SUBTOTAL(3,C2457:C2457)=0,-1,SUBTOTAL(3,$C$4:C2457))),"")</f>
        <v/>
      </c>
      <c r="W2457" s="156" t="str">
        <f t="array" ref="W2457">IF(LEN(C2457)&gt;0,IFERROR(IF(MATCH(C2457,$C$3:$C2456,0)&gt;0,N2457-INDEX($N$3:N2456,SUMPRODUCT(MAX(ROW($C$3:$C2456)*(C2457=$C$3:$C2456)))-2,1),""),""),"")</f>
        <v/>
      </c>
      <c r="X2457" s="156">
        <f t="shared" ca="1" si="272"/>
        <v>1</v>
      </c>
      <c r="Y2457" s="156">
        <f t="shared" ca="1" si="273"/>
        <v>1</v>
      </c>
    </row>
    <row r="2458" spans="2:25" hidden="1" x14ac:dyDescent="0.25">
      <c r="B2458" s="390" t="str">
        <f>IFERROR(IF(LEN(INDEX(PlansAndNotes!$B$6:$B$2005,ROW(A2458)-ROW($B$3)))=0,"",INDEX(PlansAndNotes!$B$6:$B$2005,ROW(A2458)-ROW($B$3))),"")</f>
        <v/>
      </c>
      <c r="C2458" s="387" t="str">
        <f t="shared" si="274"/>
        <v/>
      </c>
      <c r="D2458" s="361" t="str">
        <f>IFERROR(IF(LEN(C2458)&gt;0,IF(LEN(INDEX(TasksList!$C$6:$C$25,MATCH(C2458,TasksList!$B$6:$B$25,0),1))=0,"",INDEX(TasksList!$C$6:$C$25,MATCH(C2458,TasksList!$B$6:$B$25,0),1)),""),"")</f>
        <v/>
      </c>
      <c r="E2458" s="361" t="str">
        <f>IFERROR(IF(LEN(C2458)&gt;0,IF(LEN(INDEX(TasksList!$F$6:$F$25,MATCH(C2458,TasksList!$B$6:$B$25,0),1))=0,"not set!",INDEX(TasksList!$F$6:$F$25,MATCH(C2458,TasksList!$B$6:$B$25,0),1)),""),"")</f>
        <v/>
      </c>
      <c r="F2458" s="360" t="str">
        <f>IFERROR(IF(LEN(D2458)&gt;0,IF(LEN(INDEX(AdressBook!$D$6:$D$25,MATCH(D2458,AdressBook!$B$6:$B$25,0),1))=0,"",INDEX(AdressBook!$D$6:$D$25,MATCH(D2458,AdressBook!$B$6:$B$25,0),1)),""),"")</f>
        <v/>
      </c>
      <c r="G2458" s="361" t="str">
        <f>IFERROR(IF(LEN(INDEX(PlansAndNotes!$F$6:$F$4005,ROW(B2458)-ROW($C$3)))=0,"",INDEX(PlansAndNotes!$F$6:$F$4005,ROW(B2458)-ROW($C$3))),"")</f>
        <v/>
      </c>
      <c r="H2458" s="361" t="str">
        <f>IFERROR(IF(LEN(C2458)&gt;0,IF(LEN(INDEX(TasksList!$G$6:$G$25,MATCH(C2458,TasksList!$B$6:$B$25,0),1))=0,"",INDEX(TasksList!$G$6:$G$25,MATCH(C2458,TasksList!$B$6:$B$25,0),1)),""),"")</f>
        <v/>
      </c>
      <c r="N2458" s="362" t="str">
        <f>IFERROR(IF(LEN(INDEX(PlansAndNotes!$D$6:$D$4005,ROW(B2458)-ROW($C$3)))=0,"",INDEX(PlansAndNotes!$D$6:$D$4005,ROW(B2458)-ROW($C$3))),"")</f>
        <v/>
      </c>
      <c r="O2458" s="165" t="str">
        <f t="shared" si="269"/>
        <v/>
      </c>
      <c r="P2458" s="363" t="str">
        <f>IFERROR(IF(LEN(INDEX(PlansAndNotes!$E$6:$E$4005,ROW(B2458)-ROW($C$3)))=0,"",INDEX(PlansAndNotes!$E$6:$E$4005,ROW(B2458)-ROW($C$3))),"")</f>
        <v/>
      </c>
      <c r="Q2458" s="363" t="str">
        <f>IFERROR(IF(LEN(INDEX(PlansAndNotes!$G$6:$G$4005,ROW(B2458)-ROW($C$3)))=0,"",INDEX(PlansAndNotes!$G$6:$G$4005,ROW(B2458)-ROW($C$3))),"")</f>
        <v/>
      </c>
      <c r="R2458" s="361" t="str">
        <f>IFERROR(IF(LEN(D2458)&gt;0,IF(LEN(INDEX(AdressBook!$C$6:$C$25,MATCH(D2458,AdressBook!$B$6:$B$25,0),1))=0,"",INDEX(AdressBook!$C$6:$C$25,MATCH(D2458,AdressBook!$B$6:$B$25,0),1)),""),"")</f>
        <v/>
      </c>
      <c r="S2458" s="165">
        <f>IF(LEN(C2458)&gt;0,IFERROR(IF(MATCH(C2458,C2459:$C$4004,0)&gt;0,-1,ROW(S2458)-ROW($S$3)),ROW(S2458)-ROW($S$3)),-1)</f>
        <v>-1</v>
      </c>
      <c r="T2458" s="165">
        <f t="shared" si="270"/>
        <v>0</v>
      </c>
      <c r="U2458" s="165" t="str">
        <f t="shared" si="271"/>
        <v/>
      </c>
      <c r="V2458" s="165" t="str">
        <f>IFERROR(IF(OR(C2458="",S2458&lt;0),"",IF(SUBTOTAL(3,C2458:C2458)=0,-1,SUBTOTAL(3,$C$4:C2458))),"")</f>
        <v/>
      </c>
      <c r="W2458" s="156" t="str">
        <f t="array" ref="W2458">IF(LEN(C2458)&gt;0,IFERROR(IF(MATCH(C2458,$C$3:$C2457,0)&gt;0,N2458-INDEX($N$3:N2457,SUMPRODUCT(MAX(ROW($C$3:$C2457)*(C2458=$C$3:$C2457)))-2,1),""),""),"")</f>
        <v/>
      </c>
      <c r="X2458" s="156">
        <f t="shared" ca="1" si="272"/>
        <v>1</v>
      </c>
      <c r="Y2458" s="156">
        <f t="shared" ca="1" si="273"/>
        <v>1</v>
      </c>
    </row>
    <row r="2459" spans="2:25" hidden="1" x14ac:dyDescent="0.25">
      <c r="B2459" s="390" t="str">
        <f>IFERROR(IF(LEN(INDEX(PlansAndNotes!$B$6:$B$2005,ROW(A2459)-ROW($B$3)))=0,"",INDEX(PlansAndNotes!$B$6:$B$2005,ROW(A2459)-ROW($B$3))),"")</f>
        <v/>
      </c>
      <c r="C2459" s="387" t="str">
        <f t="shared" si="274"/>
        <v/>
      </c>
      <c r="D2459" s="361" t="str">
        <f>IFERROR(IF(LEN(C2459)&gt;0,IF(LEN(INDEX(TasksList!$C$6:$C$25,MATCH(C2459,TasksList!$B$6:$B$25,0),1))=0,"",INDEX(TasksList!$C$6:$C$25,MATCH(C2459,TasksList!$B$6:$B$25,0),1)),""),"")</f>
        <v/>
      </c>
      <c r="E2459" s="361" t="str">
        <f>IFERROR(IF(LEN(C2459)&gt;0,IF(LEN(INDEX(TasksList!$F$6:$F$25,MATCH(C2459,TasksList!$B$6:$B$25,0),1))=0,"not set!",INDEX(TasksList!$F$6:$F$25,MATCH(C2459,TasksList!$B$6:$B$25,0),1)),""),"")</f>
        <v/>
      </c>
      <c r="F2459" s="360" t="str">
        <f>IFERROR(IF(LEN(D2459)&gt;0,IF(LEN(INDEX(AdressBook!$D$6:$D$25,MATCH(D2459,AdressBook!$B$6:$B$25,0),1))=0,"",INDEX(AdressBook!$D$6:$D$25,MATCH(D2459,AdressBook!$B$6:$B$25,0),1)),""),"")</f>
        <v/>
      </c>
      <c r="G2459" s="361" t="str">
        <f>IFERROR(IF(LEN(INDEX(PlansAndNotes!$F$6:$F$4005,ROW(B2459)-ROW($C$3)))=0,"",INDEX(PlansAndNotes!$F$6:$F$4005,ROW(B2459)-ROW($C$3))),"")</f>
        <v/>
      </c>
      <c r="H2459" s="361" t="str">
        <f>IFERROR(IF(LEN(C2459)&gt;0,IF(LEN(INDEX(TasksList!$G$6:$G$25,MATCH(C2459,TasksList!$B$6:$B$25,0),1))=0,"",INDEX(TasksList!$G$6:$G$25,MATCH(C2459,TasksList!$B$6:$B$25,0),1)),""),"")</f>
        <v/>
      </c>
      <c r="N2459" s="362" t="str">
        <f>IFERROR(IF(LEN(INDEX(PlansAndNotes!$D$6:$D$4005,ROW(B2459)-ROW($C$3)))=0,"",INDEX(PlansAndNotes!$D$6:$D$4005,ROW(B2459)-ROW($C$3))),"")</f>
        <v/>
      </c>
      <c r="O2459" s="165" t="str">
        <f t="shared" si="269"/>
        <v/>
      </c>
      <c r="P2459" s="363" t="str">
        <f>IFERROR(IF(LEN(INDEX(PlansAndNotes!$E$6:$E$4005,ROW(B2459)-ROW($C$3)))=0,"",INDEX(PlansAndNotes!$E$6:$E$4005,ROW(B2459)-ROW($C$3))),"")</f>
        <v/>
      </c>
      <c r="Q2459" s="363" t="str">
        <f>IFERROR(IF(LEN(INDEX(PlansAndNotes!$G$6:$G$4005,ROW(B2459)-ROW($C$3)))=0,"",INDEX(PlansAndNotes!$G$6:$G$4005,ROW(B2459)-ROW($C$3))),"")</f>
        <v/>
      </c>
      <c r="R2459" s="361" t="str">
        <f>IFERROR(IF(LEN(D2459)&gt;0,IF(LEN(INDEX(AdressBook!$C$6:$C$25,MATCH(D2459,AdressBook!$B$6:$B$25,0),1))=0,"",INDEX(AdressBook!$C$6:$C$25,MATCH(D2459,AdressBook!$B$6:$B$25,0),1)),""),"")</f>
        <v/>
      </c>
      <c r="S2459" s="165">
        <f>IF(LEN(C2459)&gt;0,IFERROR(IF(MATCH(C2459,C2460:$C$4004,0)&gt;0,-1,ROW(S2459)-ROW($S$3)),ROW(S2459)-ROW($S$3)),-1)</f>
        <v>-1</v>
      </c>
      <c r="T2459" s="165">
        <f t="shared" si="270"/>
        <v>0</v>
      </c>
      <c r="U2459" s="165" t="str">
        <f t="shared" si="271"/>
        <v/>
      </c>
      <c r="V2459" s="165" t="str">
        <f>IFERROR(IF(OR(C2459="",S2459&lt;0),"",IF(SUBTOTAL(3,C2459:C2459)=0,-1,SUBTOTAL(3,$C$4:C2459))),"")</f>
        <v/>
      </c>
      <c r="W2459" s="156" t="str">
        <f t="array" ref="W2459">IF(LEN(C2459)&gt;0,IFERROR(IF(MATCH(C2459,$C$3:$C2458,0)&gt;0,N2459-INDEX($N$3:N2458,SUMPRODUCT(MAX(ROW($C$3:$C2458)*(C2459=$C$3:$C2458)))-2,1),""),""),"")</f>
        <v/>
      </c>
      <c r="X2459" s="156">
        <f t="shared" ca="1" si="272"/>
        <v>1</v>
      </c>
      <c r="Y2459" s="156">
        <f t="shared" ca="1" si="273"/>
        <v>1</v>
      </c>
    </row>
    <row r="2460" spans="2:25" hidden="1" x14ac:dyDescent="0.25">
      <c r="B2460" s="390" t="str">
        <f>IFERROR(IF(LEN(INDEX(PlansAndNotes!$B$6:$B$2005,ROW(A2460)-ROW($B$3)))=0,"",INDEX(PlansAndNotes!$B$6:$B$2005,ROW(A2460)-ROW($B$3))),"")</f>
        <v/>
      </c>
      <c r="C2460" s="387" t="str">
        <f t="shared" si="274"/>
        <v/>
      </c>
      <c r="D2460" s="361" t="str">
        <f>IFERROR(IF(LEN(C2460)&gt;0,IF(LEN(INDEX(TasksList!$C$6:$C$25,MATCH(C2460,TasksList!$B$6:$B$25,0),1))=0,"",INDEX(TasksList!$C$6:$C$25,MATCH(C2460,TasksList!$B$6:$B$25,0),1)),""),"")</f>
        <v/>
      </c>
      <c r="E2460" s="361" t="str">
        <f>IFERROR(IF(LEN(C2460)&gt;0,IF(LEN(INDEX(TasksList!$F$6:$F$25,MATCH(C2460,TasksList!$B$6:$B$25,0),1))=0,"not set!",INDEX(TasksList!$F$6:$F$25,MATCH(C2460,TasksList!$B$6:$B$25,0),1)),""),"")</f>
        <v/>
      </c>
      <c r="F2460" s="360" t="str">
        <f>IFERROR(IF(LEN(D2460)&gt;0,IF(LEN(INDEX(AdressBook!$D$6:$D$25,MATCH(D2460,AdressBook!$B$6:$B$25,0),1))=0,"",INDEX(AdressBook!$D$6:$D$25,MATCH(D2460,AdressBook!$B$6:$B$25,0),1)),""),"")</f>
        <v/>
      </c>
      <c r="G2460" s="361" t="str">
        <f>IFERROR(IF(LEN(INDEX(PlansAndNotes!$F$6:$F$4005,ROW(B2460)-ROW($C$3)))=0,"",INDEX(PlansAndNotes!$F$6:$F$4005,ROW(B2460)-ROW($C$3))),"")</f>
        <v/>
      </c>
      <c r="H2460" s="361" t="str">
        <f>IFERROR(IF(LEN(C2460)&gt;0,IF(LEN(INDEX(TasksList!$G$6:$G$25,MATCH(C2460,TasksList!$B$6:$B$25,0),1))=0,"",INDEX(TasksList!$G$6:$G$25,MATCH(C2460,TasksList!$B$6:$B$25,0),1)),""),"")</f>
        <v/>
      </c>
      <c r="N2460" s="362" t="str">
        <f>IFERROR(IF(LEN(INDEX(PlansAndNotes!$D$6:$D$4005,ROW(B2460)-ROW($C$3)))=0,"",INDEX(PlansAndNotes!$D$6:$D$4005,ROW(B2460)-ROW($C$3))),"")</f>
        <v/>
      </c>
      <c r="O2460" s="165" t="str">
        <f t="shared" si="269"/>
        <v/>
      </c>
      <c r="P2460" s="363" t="str">
        <f>IFERROR(IF(LEN(INDEX(PlansAndNotes!$E$6:$E$4005,ROW(B2460)-ROW($C$3)))=0,"",INDEX(PlansAndNotes!$E$6:$E$4005,ROW(B2460)-ROW($C$3))),"")</f>
        <v/>
      </c>
      <c r="Q2460" s="363" t="str">
        <f>IFERROR(IF(LEN(INDEX(PlansAndNotes!$G$6:$G$4005,ROW(B2460)-ROW($C$3)))=0,"",INDEX(PlansAndNotes!$G$6:$G$4005,ROW(B2460)-ROW($C$3))),"")</f>
        <v/>
      </c>
      <c r="R2460" s="361" t="str">
        <f>IFERROR(IF(LEN(D2460)&gt;0,IF(LEN(INDEX(AdressBook!$C$6:$C$25,MATCH(D2460,AdressBook!$B$6:$B$25,0),1))=0,"",INDEX(AdressBook!$C$6:$C$25,MATCH(D2460,AdressBook!$B$6:$B$25,0),1)),""),"")</f>
        <v/>
      </c>
      <c r="S2460" s="165">
        <f>IF(LEN(C2460)&gt;0,IFERROR(IF(MATCH(C2460,C2461:$C$4004,0)&gt;0,-1,ROW(S2460)-ROW($S$3)),ROW(S2460)-ROW($S$3)),-1)</f>
        <v>-1</v>
      </c>
      <c r="T2460" s="165">
        <f t="shared" si="270"/>
        <v>0</v>
      </c>
      <c r="U2460" s="165" t="str">
        <f t="shared" si="271"/>
        <v/>
      </c>
      <c r="V2460" s="165" t="str">
        <f>IFERROR(IF(OR(C2460="",S2460&lt;0),"",IF(SUBTOTAL(3,C2460:C2460)=0,-1,SUBTOTAL(3,$C$4:C2460))),"")</f>
        <v/>
      </c>
      <c r="W2460" s="156" t="str">
        <f t="array" ref="W2460">IF(LEN(C2460)&gt;0,IFERROR(IF(MATCH(C2460,$C$3:$C2459,0)&gt;0,N2460-INDEX($N$3:N2459,SUMPRODUCT(MAX(ROW($C$3:$C2459)*(C2460=$C$3:$C2459)))-2,1),""),""),"")</f>
        <v/>
      </c>
      <c r="X2460" s="156">
        <f t="shared" ca="1" si="272"/>
        <v>1</v>
      </c>
      <c r="Y2460" s="156">
        <f t="shared" ca="1" si="273"/>
        <v>1</v>
      </c>
    </row>
    <row r="2461" spans="2:25" hidden="1" x14ac:dyDescent="0.25">
      <c r="B2461" s="390" t="str">
        <f>IFERROR(IF(LEN(INDEX(PlansAndNotes!$B$6:$B$2005,ROW(A2461)-ROW($B$3)))=0,"",INDEX(PlansAndNotes!$B$6:$B$2005,ROW(A2461)-ROW($B$3))),"")</f>
        <v/>
      </c>
      <c r="C2461" s="387" t="str">
        <f t="shared" si="274"/>
        <v/>
      </c>
      <c r="D2461" s="361" t="str">
        <f>IFERROR(IF(LEN(C2461)&gt;0,IF(LEN(INDEX(TasksList!$C$6:$C$25,MATCH(C2461,TasksList!$B$6:$B$25,0),1))=0,"",INDEX(TasksList!$C$6:$C$25,MATCH(C2461,TasksList!$B$6:$B$25,0),1)),""),"")</f>
        <v/>
      </c>
      <c r="E2461" s="361" t="str">
        <f>IFERROR(IF(LEN(C2461)&gt;0,IF(LEN(INDEX(TasksList!$F$6:$F$25,MATCH(C2461,TasksList!$B$6:$B$25,0),1))=0,"not set!",INDEX(TasksList!$F$6:$F$25,MATCH(C2461,TasksList!$B$6:$B$25,0),1)),""),"")</f>
        <v/>
      </c>
      <c r="F2461" s="360" t="str">
        <f>IFERROR(IF(LEN(D2461)&gt;0,IF(LEN(INDEX(AdressBook!$D$6:$D$25,MATCH(D2461,AdressBook!$B$6:$B$25,0),1))=0,"",INDEX(AdressBook!$D$6:$D$25,MATCH(D2461,AdressBook!$B$6:$B$25,0),1)),""),"")</f>
        <v/>
      </c>
      <c r="G2461" s="361" t="str">
        <f>IFERROR(IF(LEN(INDEX(PlansAndNotes!$F$6:$F$4005,ROW(B2461)-ROW($C$3)))=0,"",INDEX(PlansAndNotes!$F$6:$F$4005,ROW(B2461)-ROW($C$3))),"")</f>
        <v/>
      </c>
      <c r="H2461" s="361" t="str">
        <f>IFERROR(IF(LEN(C2461)&gt;0,IF(LEN(INDEX(TasksList!$G$6:$G$25,MATCH(C2461,TasksList!$B$6:$B$25,0),1))=0,"",INDEX(TasksList!$G$6:$G$25,MATCH(C2461,TasksList!$B$6:$B$25,0),1)),""),"")</f>
        <v/>
      </c>
      <c r="N2461" s="362" t="str">
        <f>IFERROR(IF(LEN(INDEX(PlansAndNotes!$D$6:$D$4005,ROW(B2461)-ROW($C$3)))=0,"",INDEX(PlansAndNotes!$D$6:$D$4005,ROW(B2461)-ROW($C$3))),"")</f>
        <v/>
      </c>
      <c r="O2461" s="165" t="str">
        <f t="shared" si="269"/>
        <v/>
      </c>
      <c r="P2461" s="363" t="str">
        <f>IFERROR(IF(LEN(INDEX(PlansAndNotes!$E$6:$E$4005,ROW(B2461)-ROW($C$3)))=0,"",INDEX(PlansAndNotes!$E$6:$E$4005,ROW(B2461)-ROW($C$3))),"")</f>
        <v/>
      </c>
      <c r="Q2461" s="363" t="str">
        <f>IFERROR(IF(LEN(INDEX(PlansAndNotes!$G$6:$G$4005,ROW(B2461)-ROW($C$3)))=0,"",INDEX(PlansAndNotes!$G$6:$G$4005,ROW(B2461)-ROW($C$3))),"")</f>
        <v/>
      </c>
      <c r="R2461" s="361" t="str">
        <f>IFERROR(IF(LEN(D2461)&gt;0,IF(LEN(INDEX(AdressBook!$C$6:$C$25,MATCH(D2461,AdressBook!$B$6:$B$25,0),1))=0,"",INDEX(AdressBook!$C$6:$C$25,MATCH(D2461,AdressBook!$B$6:$B$25,0),1)),""),"")</f>
        <v/>
      </c>
      <c r="S2461" s="165">
        <f>IF(LEN(C2461)&gt;0,IFERROR(IF(MATCH(C2461,C2462:$C$4004,0)&gt;0,-1,ROW(S2461)-ROW($S$3)),ROW(S2461)-ROW($S$3)),-1)</f>
        <v>-1</v>
      </c>
      <c r="T2461" s="165">
        <f t="shared" si="270"/>
        <v>0</v>
      </c>
      <c r="U2461" s="165" t="str">
        <f t="shared" si="271"/>
        <v/>
      </c>
      <c r="V2461" s="165" t="str">
        <f>IFERROR(IF(OR(C2461="",S2461&lt;0),"",IF(SUBTOTAL(3,C2461:C2461)=0,-1,SUBTOTAL(3,$C$4:C2461))),"")</f>
        <v/>
      </c>
      <c r="W2461" s="156" t="str">
        <f t="array" ref="W2461">IF(LEN(C2461)&gt;0,IFERROR(IF(MATCH(C2461,$C$3:$C2460,0)&gt;0,N2461-INDEX($N$3:N2460,SUMPRODUCT(MAX(ROW($C$3:$C2460)*(C2461=$C$3:$C2460)))-2,1),""),""),"")</f>
        <v/>
      </c>
      <c r="X2461" s="156">
        <f t="shared" ca="1" si="272"/>
        <v>1</v>
      </c>
      <c r="Y2461" s="156">
        <f t="shared" ca="1" si="273"/>
        <v>1</v>
      </c>
    </row>
    <row r="2462" spans="2:25" hidden="1" x14ac:dyDescent="0.25">
      <c r="B2462" s="390" t="str">
        <f>IFERROR(IF(LEN(INDEX(PlansAndNotes!$B$6:$B$2005,ROW(A2462)-ROW($B$3)))=0,"",INDEX(PlansAndNotes!$B$6:$B$2005,ROW(A2462)-ROW($B$3))),"")</f>
        <v/>
      </c>
      <c r="C2462" s="387" t="str">
        <f t="shared" si="274"/>
        <v/>
      </c>
      <c r="D2462" s="361" t="str">
        <f>IFERROR(IF(LEN(C2462)&gt;0,IF(LEN(INDEX(TasksList!$C$6:$C$25,MATCH(C2462,TasksList!$B$6:$B$25,0),1))=0,"",INDEX(TasksList!$C$6:$C$25,MATCH(C2462,TasksList!$B$6:$B$25,0),1)),""),"")</f>
        <v/>
      </c>
      <c r="E2462" s="361" t="str">
        <f>IFERROR(IF(LEN(C2462)&gt;0,IF(LEN(INDEX(TasksList!$F$6:$F$25,MATCH(C2462,TasksList!$B$6:$B$25,0),1))=0,"not set!",INDEX(TasksList!$F$6:$F$25,MATCH(C2462,TasksList!$B$6:$B$25,0),1)),""),"")</f>
        <v/>
      </c>
      <c r="F2462" s="360" t="str">
        <f>IFERROR(IF(LEN(D2462)&gt;0,IF(LEN(INDEX(AdressBook!$D$6:$D$25,MATCH(D2462,AdressBook!$B$6:$B$25,0),1))=0,"",INDEX(AdressBook!$D$6:$D$25,MATCH(D2462,AdressBook!$B$6:$B$25,0),1)),""),"")</f>
        <v/>
      </c>
      <c r="G2462" s="361" t="str">
        <f>IFERROR(IF(LEN(INDEX(PlansAndNotes!$F$6:$F$4005,ROW(B2462)-ROW($C$3)))=0,"",INDEX(PlansAndNotes!$F$6:$F$4005,ROW(B2462)-ROW($C$3))),"")</f>
        <v/>
      </c>
      <c r="H2462" s="361" t="str">
        <f>IFERROR(IF(LEN(C2462)&gt;0,IF(LEN(INDEX(TasksList!$G$6:$G$25,MATCH(C2462,TasksList!$B$6:$B$25,0),1))=0,"",INDEX(TasksList!$G$6:$G$25,MATCH(C2462,TasksList!$B$6:$B$25,0),1)),""),"")</f>
        <v/>
      </c>
      <c r="N2462" s="362" t="str">
        <f>IFERROR(IF(LEN(INDEX(PlansAndNotes!$D$6:$D$4005,ROW(B2462)-ROW($C$3)))=0,"",INDEX(PlansAndNotes!$D$6:$D$4005,ROW(B2462)-ROW($C$3))),"")</f>
        <v/>
      </c>
      <c r="O2462" s="165" t="str">
        <f t="shared" si="269"/>
        <v/>
      </c>
      <c r="P2462" s="363" t="str">
        <f>IFERROR(IF(LEN(INDEX(PlansAndNotes!$E$6:$E$4005,ROW(B2462)-ROW($C$3)))=0,"",INDEX(PlansAndNotes!$E$6:$E$4005,ROW(B2462)-ROW($C$3))),"")</f>
        <v/>
      </c>
      <c r="Q2462" s="363" t="str">
        <f>IFERROR(IF(LEN(INDEX(PlansAndNotes!$G$6:$G$4005,ROW(B2462)-ROW($C$3)))=0,"",INDEX(PlansAndNotes!$G$6:$G$4005,ROW(B2462)-ROW($C$3))),"")</f>
        <v/>
      </c>
      <c r="R2462" s="361" t="str">
        <f>IFERROR(IF(LEN(D2462)&gt;0,IF(LEN(INDEX(AdressBook!$C$6:$C$25,MATCH(D2462,AdressBook!$B$6:$B$25,0),1))=0,"",INDEX(AdressBook!$C$6:$C$25,MATCH(D2462,AdressBook!$B$6:$B$25,0),1)),""),"")</f>
        <v/>
      </c>
      <c r="S2462" s="165">
        <f>IF(LEN(C2462)&gt;0,IFERROR(IF(MATCH(C2462,C2463:$C$4004,0)&gt;0,-1,ROW(S2462)-ROW($S$3)),ROW(S2462)-ROW($S$3)),-1)</f>
        <v>-1</v>
      </c>
      <c r="T2462" s="165">
        <f t="shared" si="270"/>
        <v>0</v>
      </c>
      <c r="U2462" s="165" t="str">
        <f t="shared" si="271"/>
        <v/>
      </c>
      <c r="V2462" s="165" t="str">
        <f>IFERROR(IF(OR(C2462="",S2462&lt;0),"",IF(SUBTOTAL(3,C2462:C2462)=0,-1,SUBTOTAL(3,$C$4:C2462))),"")</f>
        <v/>
      </c>
      <c r="W2462" s="156" t="str">
        <f t="array" ref="W2462">IF(LEN(C2462)&gt;0,IFERROR(IF(MATCH(C2462,$C$3:$C2461,0)&gt;0,N2462-INDEX($N$3:N2461,SUMPRODUCT(MAX(ROW($C$3:$C2461)*(C2462=$C$3:$C2461)))-2,1),""),""),"")</f>
        <v/>
      </c>
      <c r="X2462" s="156">
        <f t="shared" ca="1" si="272"/>
        <v>1</v>
      </c>
      <c r="Y2462" s="156">
        <f t="shared" ca="1" si="273"/>
        <v>1</v>
      </c>
    </row>
    <row r="2463" spans="2:25" hidden="1" x14ac:dyDescent="0.25">
      <c r="B2463" s="390" t="str">
        <f>IFERROR(IF(LEN(INDEX(PlansAndNotes!$B$6:$B$2005,ROW(A2463)-ROW($B$3)))=0,"",INDEX(PlansAndNotes!$B$6:$B$2005,ROW(A2463)-ROW($B$3))),"")</f>
        <v/>
      </c>
      <c r="C2463" s="387" t="str">
        <f t="shared" si="274"/>
        <v/>
      </c>
      <c r="D2463" s="361" t="str">
        <f>IFERROR(IF(LEN(C2463)&gt;0,IF(LEN(INDEX(TasksList!$C$6:$C$25,MATCH(C2463,TasksList!$B$6:$B$25,0),1))=0,"",INDEX(TasksList!$C$6:$C$25,MATCH(C2463,TasksList!$B$6:$B$25,0),1)),""),"")</f>
        <v/>
      </c>
      <c r="E2463" s="361" t="str">
        <f>IFERROR(IF(LEN(C2463)&gt;0,IF(LEN(INDEX(TasksList!$F$6:$F$25,MATCH(C2463,TasksList!$B$6:$B$25,0),1))=0,"not set!",INDEX(TasksList!$F$6:$F$25,MATCH(C2463,TasksList!$B$6:$B$25,0),1)),""),"")</f>
        <v/>
      </c>
      <c r="F2463" s="360" t="str">
        <f>IFERROR(IF(LEN(D2463)&gt;0,IF(LEN(INDEX(AdressBook!$D$6:$D$25,MATCH(D2463,AdressBook!$B$6:$B$25,0),1))=0,"",INDEX(AdressBook!$D$6:$D$25,MATCH(D2463,AdressBook!$B$6:$B$25,0),1)),""),"")</f>
        <v/>
      </c>
      <c r="G2463" s="361" t="str">
        <f>IFERROR(IF(LEN(INDEX(PlansAndNotes!$F$6:$F$4005,ROW(B2463)-ROW($C$3)))=0,"",INDEX(PlansAndNotes!$F$6:$F$4005,ROW(B2463)-ROW($C$3))),"")</f>
        <v/>
      </c>
      <c r="H2463" s="361" t="str">
        <f>IFERROR(IF(LEN(C2463)&gt;0,IF(LEN(INDEX(TasksList!$G$6:$G$25,MATCH(C2463,TasksList!$B$6:$B$25,0),1))=0,"",INDEX(TasksList!$G$6:$G$25,MATCH(C2463,TasksList!$B$6:$B$25,0),1)),""),"")</f>
        <v/>
      </c>
      <c r="N2463" s="362" t="str">
        <f>IFERROR(IF(LEN(INDEX(PlansAndNotes!$D$6:$D$4005,ROW(B2463)-ROW($C$3)))=0,"",INDEX(PlansAndNotes!$D$6:$D$4005,ROW(B2463)-ROW($C$3))),"")</f>
        <v/>
      </c>
      <c r="O2463" s="165" t="str">
        <f t="shared" si="269"/>
        <v/>
      </c>
      <c r="P2463" s="363" t="str">
        <f>IFERROR(IF(LEN(INDEX(PlansAndNotes!$E$6:$E$4005,ROW(B2463)-ROW($C$3)))=0,"",INDEX(PlansAndNotes!$E$6:$E$4005,ROW(B2463)-ROW($C$3))),"")</f>
        <v/>
      </c>
      <c r="Q2463" s="363" t="str">
        <f>IFERROR(IF(LEN(INDEX(PlansAndNotes!$G$6:$G$4005,ROW(B2463)-ROW($C$3)))=0,"",INDEX(PlansAndNotes!$G$6:$G$4005,ROW(B2463)-ROW($C$3))),"")</f>
        <v/>
      </c>
      <c r="R2463" s="361" t="str">
        <f>IFERROR(IF(LEN(D2463)&gt;0,IF(LEN(INDEX(AdressBook!$C$6:$C$25,MATCH(D2463,AdressBook!$B$6:$B$25,0),1))=0,"",INDEX(AdressBook!$C$6:$C$25,MATCH(D2463,AdressBook!$B$6:$B$25,0),1)),""),"")</f>
        <v/>
      </c>
      <c r="S2463" s="165">
        <f>IF(LEN(C2463)&gt;0,IFERROR(IF(MATCH(C2463,C2464:$C$4004,0)&gt;0,-1,ROW(S2463)-ROW($S$3)),ROW(S2463)-ROW($S$3)),-1)</f>
        <v>-1</v>
      </c>
      <c r="T2463" s="165">
        <f t="shared" si="270"/>
        <v>0</v>
      </c>
      <c r="U2463" s="165" t="str">
        <f t="shared" si="271"/>
        <v/>
      </c>
      <c r="V2463" s="165" t="str">
        <f>IFERROR(IF(OR(C2463="",S2463&lt;0),"",IF(SUBTOTAL(3,C2463:C2463)=0,-1,SUBTOTAL(3,$C$4:C2463))),"")</f>
        <v/>
      </c>
      <c r="W2463" s="156" t="str">
        <f t="array" ref="W2463">IF(LEN(C2463)&gt;0,IFERROR(IF(MATCH(C2463,$C$3:$C2462,0)&gt;0,N2463-INDEX($N$3:N2462,SUMPRODUCT(MAX(ROW($C$3:$C2462)*(C2463=$C$3:$C2462)))-2,1),""),""),"")</f>
        <v/>
      </c>
      <c r="X2463" s="156">
        <f t="shared" ca="1" si="272"/>
        <v>1</v>
      </c>
      <c r="Y2463" s="156">
        <f t="shared" ca="1" si="273"/>
        <v>1</v>
      </c>
    </row>
    <row r="2464" spans="2:25" hidden="1" x14ac:dyDescent="0.25">
      <c r="B2464" s="390" t="str">
        <f>IFERROR(IF(LEN(INDEX(PlansAndNotes!$B$6:$B$2005,ROW(A2464)-ROW($B$3)))=0,"",INDEX(PlansAndNotes!$B$6:$B$2005,ROW(A2464)-ROW($B$3))),"")</f>
        <v/>
      </c>
      <c r="C2464" s="387" t="str">
        <f t="shared" si="274"/>
        <v/>
      </c>
      <c r="D2464" s="361" t="str">
        <f>IFERROR(IF(LEN(C2464)&gt;0,IF(LEN(INDEX(TasksList!$C$6:$C$25,MATCH(C2464,TasksList!$B$6:$B$25,0),1))=0,"",INDEX(TasksList!$C$6:$C$25,MATCH(C2464,TasksList!$B$6:$B$25,0),1)),""),"")</f>
        <v/>
      </c>
      <c r="E2464" s="361" t="str">
        <f>IFERROR(IF(LEN(C2464)&gt;0,IF(LEN(INDEX(TasksList!$F$6:$F$25,MATCH(C2464,TasksList!$B$6:$B$25,0),1))=0,"not set!",INDEX(TasksList!$F$6:$F$25,MATCH(C2464,TasksList!$B$6:$B$25,0),1)),""),"")</f>
        <v/>
      </c>
      <c r="F2464" s="360" t="str">
        <f>IFERROR(IF(LEN(D2464)&gt;0,IF(LEN(INDEX(AdressBook!$D$6:$D$25,MATCH(D2464,AdressBook!$B$6:$B$25,0),1))=0,"",INDEX(AdressBook!$D$6:$D$25,MATCH(D2464,AdressBook!$B$6:$B$25,0),1)),""),"")</f>
        <v/>
      </c>
      <c r="G2464" s="361" t="str">
        <f>IFERROR(IF(LEN(INDEX(PlansAndNotes!$F$6:$F$4005,ROW(B2464)-ROW($C$3)))=0,"",INDEX(PlansAndNotes!$F$6:$F$4005,ROW(B2464)-ROW($C$3))),"")</f>
        <v/>
      </c>
      <c r="H2464" s="361" t="str">
        <f>IFERROR(IF(LEN(C2464)&gt;0,IF(LEN(INDEX(TasksList!$G$6:$G$25,MATCH(C2464,TasksList!$B$6:$B$25,0),1))=0,"",INDEX(TasksList!$G$6:$G$25,MATCH(C2464,TasksList!$B$6:$B$25,0),1)),""),"")</f>
        <v/>
      </c>
      <c r="N2464" s="362" t="str">
        <f>IFERROR(IF(LEN(INDEX(PlansAndNotes!$D$6:$D$4005,ROW(B2464)-ROW($C$3)))=0,"",INDEX(PlansAndNotes!$D$6:$D$4005,ROW(B2464)-ROW($C$3))),"")</f>
        <v/>
      </c>
      <c r="O2464" s="165" t="str">
        <f t="shared" si="269"/>
        <v/>
      </c>
      <c r="P2464" s="363" t="str">
        <f>IFERROR(IF(LEN(INDEX(PlansAndNotes!$E$6:$E$4005,ROW(B2464)-ROW($C$3)))=0,"",INDEX(PlansAndNotes!$E$6:$E$4005,ROW(B2464)-ROW($C$3))),"")</f>
        <v/>
      </c>
      <c r="Q2464" s="363" t="str">
        <f>IFERROR(IF(LEN(INDEX(PlansAndNotes!$G$6:$G$4005,ROW(B2464)-ROW($C$3)))=0,"",INDEX(PlansAndNotes!$G$6:$G$4005,ROW(B2464)-ROW($C$3))),"")</f>
        <v/>
      </c>
      <c r="R2464" s="361" t="str">
        <f>IFERROR(IF(LEN(D2464)&gt;0,IF(LEN(INDEX(AdressBook!$C$6:$C$25,MATCH(D2464,AdressBook!$B$6:$B$25,0),1))=0,"",INDEX(AdressBook!$C$6:$C$25,MATCH(D2464,AdressBook!$B$6:$B$25,0),1)),""),"")</f>
        <v/>
      </c>
      <c r="S2464" s="165">
        <f>IF(LEN(C2464)&gt;0,IFERROR(IF(MATCH(C2464,C2465:$C$4004,0)&gt;0,-1,ROW(S2464)-ROW($S$3)),ROW(S2464)-ROW($S$3)),-1)</f>
        <v>-1</v>
      </c>
      <c r="T2464" s="165">
        <f t="shared" si="270"/>
        <v>0</v>
      </c>
      <c r="U2464" s="165" t="str">
        <f t="shared" si="271"/>
        <v/>
      </c>
      <c r="V2464" s="165" t="str">
        <f>IFERROR(IF(OR(C2464="",S2464&lt;0),"",IF(SUBTOTAL(3,C2464:C2464)=0,-1,SUBTOTAL(3,$C$4:C2464))),"")</f>
        <v/>
      </c>
      <c r="W2464" s="156" t="str">
        <f t="array" ref="W2464">IF(LEN(C2464)&gt;0,IFERROR(IF(MATCH(C2464,$C$3:$C2463,0)&gt;0,N2464-INDEX($N$3:N2463,SUMPRODUCT(MAX(ROW($C$3:$C2463)*(C2464=$C$3:$C2463)))-2,1),""),""),"")</f>
        <v/>
      </c>
      <c r="X2464" s="156">
        <f t="shared" ca="1" si="272"/>
        <v>1</v>
      </c>
      <c r="Y2464" s="156">
        <f t="shared" ca="1" si="273"/>
        <v>1</v>
      </c>
    </row>
    <row r="2465" spans="2:25" hidden="1" x14ac:dyDescent="0.25">
      <c r="B2465" s="390" t="str">
        <f>IFERROR(IF(LEN(INDEX(PlansAndNotes!$B$6:$B$2005,ROW(A2465)-ROW($B$3)))=0,"",INDEX(PlansAndNotes!$B$6:$B$2005,ROW(A2465)-ROW($B$3))),"")</f>
        <v/>
      </c>
      <c r="C2465" s="387" t="str">
        <f t="shared" si="274"/>
        <v/>
      </c>
      <c r="D2465" s="361" t="str">
        <f>IFERROR(IF(LEN(C2465)&gt;0,IF(LEN(INDEX(TasksList!$C$6:$C$25,MATCH(C2465,TasksList!$B$6:$B$25,0),1))=0,"",INDEX(TasksList!$C$6:$C$25,MATCH(C2465,TasksList!$B$6:$B$25,0),1)),""),"")</f>
        <v/>
      </c>
      <c r="E2465" s="361" t="str">
        <f>IFERROR(IF(LEN(C2465)&gt;0,IF(LEN(INDEX(TasksList!$F$6:$F$25,MATCH(C2465,TasksList!$B$6:$B$25,0),1))=0,"not set!",INDEX(TasksList!$F$6:$F$25,MATCH(C2465,TasksList!$B$6:$B$25,0),1)),""),"")</f>
        <v/>
      </c>
      <c r="F2465" s="360" t="str">
        <f>IFERROR(IF(LEN(D2465)&gt;0,IF(LEN(INDEX(AdressBook!$D$6:$D$25,MATCH(D2465,AdressBook!$B$6:$B$25,0),1))=0,"",INDEX(AdressBook!$D$6:$D$25,MATCH(D2465,AdressBook!$B$6:$B$25,0),1)),""),"")</f>
        <v/>
      </c>
      <c r="G2465" s="361" t="str">
        <f>IFERROR(IF(LEN(INDEX(PlansAndNotes!$F$6:$F$4005,ROW(B2465)-ROW($C$3)))=0,"",INDEX(PlansAndNotes!$F$6:$F$4005,ROW(B2465)-ROW($C$3))),"")</f>
        <v/>
      </c>
      <c r="H2465" s="361" t="str">
        <f>IFERROR(IF(LEN(C2465)&gt;0,IF(LEN(INDEX(TasksList!$G$6:$G$25,MATCH(C2465,TasksList!$B$6:$B$25,0),1))=0,"",INDEX(TasksList!$G$6:$G$25,MATCH(C2465,TasksList!$B$6:$B$25,0),1)),""),"")</f>
        <v/>
      </c>
      <c r="N2465" s="362" t="str">
        <f>IFERROR(IF(LEN(INDEX(PlansAndNotes!$D$6:$D$4005,ROW(B2465)-ROW($C$3)))=0,"",INDEX(PlansAndNotes!$D$6:$D$4005,ROW(B2465)-ROW($C$3))),"")</f>
        <v/>
      </c>
      <c r="O2465" s="165" t="str">
        <f t="shared" si="269"/>
        <v/>
      </c>
      <c r="P2465" s="363" t="str">
        <f>IFERROR(IF(LEN(INDEX(PlansAndNotes!$E$6:$E$4005,ROW(B2465)-ROW($C$3)))=0,"",INDEX(PlansAndNotes!$E$6:$E$4005,ROW(B2465)-ROW($C$3))),"")</f>
        <v/>
      </c>
      <c r="Q2465" s="363" t="str">
        <f>IFERROR(IF(LEN(INDEX(PlansAndNotes!$G$6:$G$4005,ROW(B2465)-ROW($C$3)))=0,"",INDEX(PlansAndNotes!$G$6:$G$4005,ROW(B2465)-ROW($C$3))),"")</f>
        <v/>
      </c>
      <c r="R2465" s="361" t="str">
        <f>IFERROR(IF(LEN(D2465)&gt;0,IF(LEN(INDEX(AdressBook!$C$6:$C$25,MATCH(D2465,AdressBook!$B$6:$B$25,0),1))=0,"",INDEX(AdressBook!$C$6:$C$25,MATCH(D2465,AdressBook!$B$6:$B$25,0),1)),""),"")</f>
        <v/>
      </c>
      <c r="S2465" s="165">
        <f>IF(LEN(C2465)&gt;0,IFERROR(IF(MATCH(C2465,C2466:$C$4004,0)&gt;0,-1,ROW(S2465)-ROW($S$3)),ROW(S2465)-ROW($S$3)),-1)</f>
        <v>-1</v>
      </c>
      <c r="T2465" s="165">
        <f t="shared" si="270"/>
        <v>0</v>
      </c>
      <c r="U2465" s="165" t="str">
        <f t="shared" si="271"/>
        <v/>
      </c>
      <c r="V2465" s="165" t="str">
        <f>IFERROR(IF(OR(C2465="",S2465&lt;0),"",IF(SUBTOTAL(3,C2465:C2465)=0,-1,SUBTOTAL(3,$C$4:C2465))),"")</f>
        <v/>
      </c>
      <c r="W2465" s="156" t="str">
        <f t="array" ref="W2465">IF(LEN(C2465)&gt;0,IFERROR(IF(MATCH(C2465,$C$3:$C2464,0)&gt;0,N2465-INDEX($N$3:N2464,SUMPRODUCT(MAX(ROW($C$3:$C2464)*(C2465=$C$3:$C2464)))-2,1),""),""),"")</f>
        <v/>
      </c>
      <c r="X2465" s="156">
        <f t="shared" ca="1" si="272"/>
        <v>1</v>
      </c>
      <c r="Y2465" s="156">
        <f t="shared" ca="1" si="273"/>
        <v>1</v>
      </c>
    </row>
    <row r="2466" spans="2:25" hidden="1" x14ac:dyDescent="0.25">
      <c r="B2466" s="390" t="str">
        <f>IFERROR(IF(LEN(INDEX(PlansAndNotes!$B$6:$B$2005,ROW(A2466)-ROW($B$3)))=0,"",INDEX(PlansAndNotes!$B$6:$B$2005,ROW(A2466)-ROW($B$3))),"")</f>
        <v/>
      </c>
      <c r="C2466" s="387" t="str">
        <f t="shared" si="274"/>
        <v/>
      </c>
      <c r="D2466" s="361" t="str">
        <f>IFERROR(IF(LEN(C2466)&gt;0,IF(LEN(INDEX(TasksList!$C$6:$C$25,MATCH(C2466,TasksList!$B$6:$B$25,0),1))=0,"",INDEX(TasksList!$C$6:$C$25,MATCH(C2466,TasksList!$B$6:$B$25,0),1)),""),"")</f>
        <v/>
      </c>
      <c r="E2466" s="361" t="str">
        <f>IFERROR(IF(LEN(C2466)&gt;0,IF(LEN(INDEX(TasksList!$F$6:$F$25,MATCH(C2466,TasksList!$B$6:$B$25,0),1))=0,"not set!",INDEX(TasksList!$F$6:$F$25,MATCH(C2466,TasksList!$B$6:$B$25,0),1)),""),"")</f>
        <v/>
      </c>
      <c r="F2466" s="360" t="str">
        <f>IFERROR(IF(LEN(D2466)&gt;0,IF(LEN(INDEX(AdressBook!$D$6:$D$25,MATCH(D2466,AdressBook!$B$6:$B$25,0),1))=0,"",INDEX(AdressBook!$D$6:$D$25,MATCH(D2466,AdressBook!$B$6:$B$25,0),1)),""),"")</f>
        <v/>
      </c>
      <c r="G2466" s="361" t="str">
        <f>IFERROR(IF(LEN(INDEX(PlansAndNotes!$F$6:$F$4005,ROW(B2466)-ROW($C$3)))=0,"",INDEX(PlansAndNotes!$F$6:$F$4005,ROW(B2466)-ROW($C$3))),"")</f>
        <v/>
      </c>
      <c r="H2466" s="361" t="str">
        <f>IFERROR(IF(LEN(C2466)&gt;0,IF(LEN(INDEX(TasksList!$G$6:$G$25,MATCH(C2466,TasksList!$B$6:$B$25,0),1))=0,"",INDEX(TasksList!$G$6:$G$25,MATCH(C2466,TasksList!$B$6:$B$25,0),1)),""),"")</f>
        <v/>
      </c>
      <c r="N2466" s="362" t="str">
        <f>IFERROR(IF(LEN(INDEX(PlansAndNotes!$D$6:$D$4005,ROW(B2466)-ROW($C$3)))=0,"",INDEX(PlansAndNotes!$D$6:$D$4005,ROW(B2466)-ROW($C$3))),"")</f>
        <v/>
      </c>
      <c r="O2466" s="165" t="str">
        <f t="shared" si="269"/>
        <v/>
      </c>
      <c r="P2466" s="363" t="str">
        <f>IFERROR(IF(LEN(INDEX(PlansAndNotes!$E$6:$E$4005,ROW(B2466)-ROW($C$3)))=0,"",INDEX(PlansAndNotes!$E$6:$E$4005,ROW(B2466)-ROW($C$3))),"")</f>
        <v/>
      </c>
      <c r="Q2466" s="363" t="str">
        <f>IFERROR(IF(LEN(INDEX(PlansAndNotes!$G$6:$G$4005,ROW(B2466)-ROW($C$3)))=0,"",INDEX(PlansAndNotes!$G$6:$G$4005,ROW(B2466)-ROW($C$3))),"")</f>
        <v/>
      </c>
      <c r="R2466" s="361" t="str">
        <f>IFERROR(IF(LEN(D2466)&gt;0,IF(LEN(INDEX(AdressBook!$C$6:$C$25,MATCH(D2466,AdressBook!$B$6:$B$25,0),1))=0,"",INDEX(AdressBook!$C$6:$C$25,MATCH(D2466,AdressBook!$B$6:$B$25,0),1)),""),"")</f>
        <v/>
      </c>
      <c r="S2466" s="165">
        <f>IF(LEN(C2466)&gt;0,IFERROR(IF(MATCH(C2466,C2467:$C$4004,0)&gt;0,-1,ROW(S2466)-ROW($S$3)),ROW(S2466)-ROW($S$3)),-1)</f>
        <v>-1</v>
      </c>
      <c r="T2466" s="165">
        <f t="shared" si="270"/>
        <v>0</v>
      </c>
      <c r="U2466" s="165" t="str">
        <f t="shared" si="271"/>
        <v/>
      </c>
      <c r="V2466" s="165" t="str">
        <f>IFERROR(IF(OR(C2466="",S2466&lt;0),"",IF(SUBTOTAL(3,C2466:C2466)=0,-1,SUBTOTAL(3,$C$4:C2466))),"")</f>
        <v/>
      </c>
      <c r="W2466" s="156" t="str">
        <f t="array" ref="W2466">IF(LEN(C2466)&gt;0,IFERROR(IF(MATCH(C2466,$C$3:$C2465,0)&gt;0,N2466-INDEX($N$3:N2465,SUMPRODUCT(MAX(ROW($C$3:$C2465)*(C2466=$C$3:$C2465)))-2,1),""),""),"")</f>
        <v/>
      </c>
      <c r="X2466" s="156">
        <f t="shared" ca="1" si="272"/>
        <v>1</v>
      </c>
      <c r="Y2466" s="156">
        <f t="shared" ca="1" si="273"/>
        <v>1</v>
      </c>
    </row>
    <row r="2467" spans="2:25" hidden="1" x14ac:dyDescent="0.25">
      <c r="B2467" s="390" t="str">
        <f>IFERROR(IF(LEN(INDEX(PlansAndNotes!$B$6:$B$2005,ROW(A2467)-ROW($B$3)))=0,"",INDEX(PlansAndNotes!$B$6:$B$2005,ROW(A2467)-ROW($B$3))),"")</f>
        <v/>
      </c>
      <c r="C2467" s="387" t="str">
        <f t="shared" si="274"/>
        <v/>
      </c>
      <c r="D2467" s="361" t="str">
        <f>IFERROR(IF(LEN(C2467)&gt;0,IF(LEN(INDEX(TasksList!$C$6:$C$25,MATCH(C2467,TasksList!$B$6:$B$25,0),1))=0,"",INDEX(TasksList!$C$6:$C$25,MATCH(C2467,TasksList!$B$6:$B$25,0),1)),""),"")</f>
        <v/>
      </c>
      <c r="E2467" s="361" t="str">
        <f>IFERROR(IF(LEN(C2467)&gt;0,IF(LEN(INDEX(TasksList!$F$6:$F$25,MATCH(C2467,TasksList!$B$6:$B$25,0),1))=0,"not set!",INDEX(TasksList!$F$6:$F$25,MATCH(C2467,TasksList!$B$6:$B$25,0),1)),""),"")</f>
        <v/>
      </c>
      <c r="F2467" s="360" t="str">
        <f>IFERROR(IF(LEN(D2467)&gt;0,IF(LEN(INDEX(AdressBook!$D$6:$D$25,MATCH(D2467,AdressBook!$B$6:$B$25,0),1))=0,"",INDEX(AdressBook!$D$6:$D$25,MATCH(D2467,AdressBook!$B$6:$B$25,0),1)),""),"")</f>
        <v/>
      </c>
      <c r="G2467" s="361" t="str">
        <f>IFERROR(IF(LEN(INDEX(PlansAndNotes!$F$6:$F$4005,ROW(B2467)-ROW($C$3)))=0,"",INDEX(PlansAndNotes!$F$6:$F$4005,ROW(B2467)-ROW($C$3))),"")</f>
        <v/>
      </c>
      <c r="H2467" s="361" t="str">
        <f>IFERROR(IF(LEN(C2467)&gt;0,IF(LEN(INDEX(TasksList!$G$6:$G$25,MATCH(C2467,TasksList!$B$6:$B$25,0),1))=0,"",INDEX(TasksList!$G$6:$G$25,MATCH(C2467,TasksList!$B$6:$B$25,0),1)),""),"")</f>
        <v/>
      </c>
      <c r="N2467" s="362" t="str">
        <f>IFERROR(IF(LEN(INDEX(PlansAndNotes!$D$6:$D$4005,ROW(B2467)-ROW($C$3)))=0,"",INDEX(PlansAndNotes!$D$6:$D$4005,ROW(B2467)-ROW($C$3))),"")</f>
        <v/>
      </c>
      <c r="O2467" s="165" t="str">
        <f t="shared" si="269"/>
        <v/>
      </c>
      <c r="P2467" s="363" t="str">
        <f>IFERROR(IF(LEN(INDEX(PlansAndNotes!$E$6:$E$4005,ROW(B2467)-ROW($C$3)))=0,"",INDEX(PlansAndNotes!$E$6:$E$4005,ROW(B2467)-ROW($C$3))),"")</f>
        <v/>
      </c>
      <c r="Q2467" s="363" t="str">
        <f>IFERROR(IF(LEN(INDEX(PlansAndNotes!$G$6:$G$4005,ROW(B2467)-ROW($C$3)))=0,"",INDEX(PlansAndNotes!$G$6:$G$4005,ROW(B2467)-ROW($C$3))),"")</f>
        <v/>
      </c>
      <c r="R2467" s="361" t="str">
        <f>IFERROR(IF(LEN(D2467)&gt;0,IF(LEN(INDEX(AdressBook!$C$6:$C$25,MATCH(D2467,AdressBook!$B$6:$B$25,0),1))=0,"",INDEX(AdressBook!$C$6:$C$25,MATCH(D2467,AdressBook!$B$6:$B$25,0),1)),""),"")</f>
        <v/>
      </c>
      <c r="S2467" s="165">
        <f>IF(LEN(C2467)&gt;0,IFERROR(IF(MATCH(C2467,C2468:$C$4004,0)&gt;0,-1,ROW(S2467)-ROW($S$3)),ROW(S2467)-ROW($S$3)),-1)</f>
        <v>-1</v>
      </c>
      <c r="T2467" s="165">
        <f t="shared" si="270"/>
        <v>0</v>
      </c>
      <c r="U2467" s="165" t="str">
        <f t="shared" si="271"/>
        <v/>
      </c>
      <c r="V2467" s="165" t="str">
        <f>IFERROR(IF(OR(C2467="",S2467&lt;0),"",IF(SUBTOTAL(3,C2467:C2467)=0,-1,SUBTOTAL(3,$C$4:C2467))),"")</f>
        <v/>
      </c>
      <c r="W2467" s="156" t="str">
        <f t="array" ref="W2467">IF(LEN(C2467)&gt;0,IFERROR(IF(MATCH(C2467,$C$3:$C2466,0)&gt;0,N2467-INDEX($N$3:N2466,SUMPRODUCT(MAX(ROW($C$3:$C2466)*(C2467=$C$3:$C2466)))-2,1),""),""),"")</f>
        <v/>
      </c>
      <c r="X2467" s="156">
        <f t="shared" ca="1" si="272"/>
        <v>1</v>
      </c>
      <c r="Y2467" s="156">
        <f t="shared" ca="1" si="273"/>
        <v>1</v>
      </c>
    </row>
    <row r="2468" spans="2:25" hidden="1" x14ac:dyDescent="0.25">
      <c r="B2468" s="390" t="str">
        <f>IFERROR(IF(LEN(INDEX(PlansAndNotes!$B$6:$B$2005,ROW(A2468)-ROW($B$3)))=0,"",INDEX(PlansAndNotes!$B$6:$B$2005,ROW(A2468)-ROW($B$3))),"")</f>
        <v/>
      </c>
      <c r="C2468" s="387" t="str">
        <f t="shared" si="274"/>
        <v/>
      </c>
      <c r="D2468" s="361" t="str">
        <f>IFERROR(IF(LEN(C2468)&gt;0,IF(LEN(INDEX(TasksList!$C$6:$C$25,MATCH(C2468,TasksList!$B$6:$B$25,0),1))=0,"",INDEX(TasksList!$C$6:$C$25,MATCH(C2468,TasksList!$B$6:$B$25,0),1)),""),"")</f>
        <v/>
      </c>
      <c r="E2468" s="361" t="str">
        <f>IFERROR(IF(LEN(C2468)&gt;0,IF(LEN(INDEX(TasksList!$F$6:$F$25,MATCH(C2468,TasksList!$B$6:$B$25,0),1))=0,"not set!",INDEX(TasksList!$F$6:$F$25,MATCH(C2468,TasksList!$B$6:$B$25,0),1)),""),"")</f>
        <v/>
      </c>
      <c r="F2468" s="360" t="str">
        <f>IFERROR(IF(LEN(D2468)&gt;0,IF(LEN(INDEX(AdressBook!$D$6:$D$25,MATCH(D2468,AdressBook!$B$6:$B$25,0),1))=0,"",INDEX(AdressBook!$D$6:$D$25,MATCH(D2468,AdressBook!$B$6:$B$25,0),1)),""),"")</f>
        <v/>
      </c>
      <c r="G2468" s="361" t="str">
        <f>IFERROR(IF(LEN(INDEX(PlansAndNotes!$F$6:$F$4005,ROW(B2468)-ROW($C$3)))=0,"",INDEX(PlansAndNotes!$F$6:$F$4005,ROW(B2468)-ROW($C$3))),"")</f>
        <v/>
      </c>
      <c r="H2468" s="361" t="str">
        <f>IFERROR(IF(LEN(C2468)&gt;0,IF(LEN(INDEX(TasksList!$G$6:$G$25,MATCH(C2468,TasksList!$B$6:$B$25,0),1))=0,"",INDEX(TasksList!$G$6:$G$25,MATCH(C2468,TasksList!$B$6:$B$25,0),1)),""),"")</f>
        <v/>
      </c>
      <c r="N2468" s="362" t="str">
        <f>IFERROR(IF(LEN(INDEX(PlansAndNotes!$D$6:$D$4005,ROW(B2468)-ROW($C$3)))=0,"",INDEX(PlansAndNotes!$D$6:$D$4005,ROW(B2468)-ROW($C$3))),"")</f>
        <v/>
      </c>
      <c r="O2468" s="165" t="str">
        <f t="shared" si="269"/>
        <v/>
      </c>
      <c r="P2468" s="363" t="str">
        <f>IFERROR(IF(LEN(INDEX(PlansAndNotes!$E$6:$E$4005,ROW(B2468)-ROW($C$3)))=0,"",INDEX(PlansAndNotes!$E$6:$E$4005,ROW(B2468)-ROW($C$3))),"")</f>
        <v/>
      </c>
      <c r="Q2468" s="363" t="str">
        <f>IFERROR(IF(LEN(INDEX(PlansAndNotes!$G$6:$G$4005,ROW(B2468)-ROW($C$3)))=0,"",INDEX(PlansAndNotes!$G$6:$G$4005,ROW(B2468)-ROW($C$3))),"")</f>
        <v/>
      </c>
      <c r="R2468" s="361" t="str">
        <f>IFERROR(IF(LEN(D2468)&gt;0,IF(LEN(INDEX(AdressBook!$C$6:$C$25,MATCH(D2468,AdressBook!$B$6:$B$25,0),1))=0,"",INDEX(AdressBook!$C$6:$C$25,MATCH(D2468,AdressBook!$B$6:$B$25,0),1)),""),"")</f>
        <v/>
      </c>
      <c r="S2468" s="165">
        <f>IF(LEN(C2468)&gt;0,IFERROR(IF(MATCH(C2468,C2469:$C$4004,0)&gt;0,-1,ROW(S2468)-ROW($S$3)),ROW(S2468)-ROW($S$3)),-1)</f>
        <v>-1</v>
      </c>
      <c r="T2468" s="165">
        <f t="shared" si="270"/>
        <v>0</v>
      </c>
      <c r="U2468" s="165" t="str">
        <f t="shared" si="271"/>
        <v/>
      </c>
      <c r="V2468" s="165" t="str">
        <f>IFERROR(IF(OR(C2468="",S2468&lt;0),"",IF(SUBTOTAL(3,C2468:C2468)=0,-1,SUBTOTAL(3,$C$4:C2468))),"")</f>
        <v/>
      </c>
      <c r="W2468" s="156" t="str">
        <f t="array" ref="W2468">IF(LEN(C2468)&gt;0,IFERROR(IF(MATCH(C2468,$C$3:$C2467,0)&gt;0,N2468-INDEX($N$3:N2467,SUMPRODUCT(MAX(ROW($C$3:$C2467)*(C2468=$C$3:$C2467)))-2,1),""),""),"")</f>
        <v/>
      </c>
      <c r="X2468" s="156">
        <f t="shared" ca="1" si="272"/>
        <v>1</v>
      </c>
      <c r="Y2468" s="156">
        <f t="shared" ca="1" si="273"/>
        <v>1</v>
      </c>
    </row>
    <row r="2469" spans="2:25" hidden="1" x14ac:dyDescent="0.25">
      <c r="B2469" s="390" t="str">
        <f>IFERROR(IF(LEN(INDEX(PlansAndNotes!$B$6:$B$2005,ROW(A2469)-ROW($B$3)))=0,"",INDEX(PlansAndNotes!$B$6:$B$2005,ROW(A2469)-ROW($B$3))),"")</f>
        <v/>
      </c>
      <c r="C2469" s="387" t="str">
        <f t="shared" si="274"/>
        <v/>
      </c>
      <c r="D2469" s="361" t="str">
        <f>IFERROR(IF(LEN(C2469)&gt;0,IF(LEN(INDEX(TasksList!$C$6:$C$25,MATCH(C2469,TasksList!$B$6:$B$25,0),1))=0,"",INDEX(TasksList!$C$6:$C$25,MATCH(C2469,TasksList!$B$6:$B$25,0),1)),""),"")</f>
        <v/>
      </c>
      <c r="E2469" s="361" t="str">
        <f>IFERROR(IF(LEN(C2469)&gt;0,IF(LEN(INDEX(TasksList!$F$6:$F$25,MATCH(C2469,TasksList!$B$6:$B$25,0),1))=0,"not set!",INDEX(TasksList!$F$6:$F$25,MATCH(C2469,TasksList!$B$6:$B$25,0),1)),""),"")</f>
        <v/>
      </c>
      <c r="F2469" s="360" t="str">
        <f>IFERROR(IF(LEN(D2469)&gt;0,IF(LEN(INDEX(AdressBook!$D$6:$D$25,MATCH(D2469,AdressBook!$B$6:$B$25,0),1))=0,"",INDEX(AdressBook!$D$6:$D$25,MATCH(D2469,AdressBook!$B$6:$B$25,0),1)),""),"")</f>
        <v/>
      </c>
      <c r="G2469" s="361" t="str">
        <f>IFERROR(IF(LEN(INDEX(PlansAndNotes!$F$6:$F$4005,ROW(B2469)-ROW($C$3)))=0,"",INDEX(PlansAndNotes!$F$6:$F$4005,ROW(B2469)-ROW($C$3))),"")</f>
        <v/>
      </c>
      <c r="H2469" s="361" t="str">
        <f>IFERROR(IF(LEN(C2469)&gt;0,IF(LEN(INDEX(TasksList!$G$6:$G$25,MATCH(C2469,TasksList!$B$6:$B$25,0),1))=0,"",INDEX(TasksList!$G$6:$G$25,MATCH(C2469,TasksList!$B$6:$B$25,0),1)),""),"")</f>
        <v/>
      </c>
      <c r="N2469" s="362" t="str">
        <f>IFERROR(IF(LEN(INDEX(PlansAndNotes!$D$6:$D$4005,ROW(B2469)-ROW($C$3)))=0,"",INDEX(PlansAndNotes!$D$6:$D$4005,ROW(B2469)-ROW($C$3))),"")</f>
        <v/>
      </c>
      <c r="O2469" s="165" t="str">
        <f t="shared" si="269"/>
        <v/>
      </c>
      <c r="P2469" s="363" t="str">
        <f>IFERROR(IF(LEN(INDEX(PlansAndNotes!$E$6:$E$4005,ROW(B2469)-ROW($C$3)))=0,"",INDEX(PlansAndNotes!$E$6:$E$4005,ROW(B2469)-ROW($C$3))),"")</f>
        <v/>
      </c>
      <c r="Q2469" s="363" t="str">
        <f>IFERROR(IF(LEN(INDEX(PlansAndNotes!$G$6:$G$4005,ROW(B2469)-ROW($C$3)))=0,"",INDEX(PlansAndNotes!$G$6:$G$4005,ROW(B2469)-ROW($C$3))),"")</f>
        <v/>
      </c>
      <c r="R2469" s="361" t="str">
        <f>IFERROR(IF(LEN(D2469)&gt;0,IF(LEN(INDEX(AdressBook!$C$6:$C$25,MATCH(D2469,AdressBook!$B$6:$B$25,0),1))=0,"",INDEX(AdressBook!$C$6:$C$25,MATCH(D2469,AdressBook!$B$6:$B$25,0),1)),""),"")</f>
        <v/>
      </c>
      <c r="S2469" s="165">
        <f>IF(LEN(C2469)&gt;0,IFERROR(IF(MATCH(C2469,C2470:$C$4004,0)&gt;0,-1,ROW(S2469)-ROW($S$3)),ROW(S2469)-ROW($S$3)),-1)</f>
        <v>-1</v>
      </c>
      <c r="T2469" s="165">
        <f t="shared" si="270"/>
        <v>0</v>
      </c>
      <c r="U2469" s="165" t="str">
        <f t="shared" si="271"/>
        <v/>
      </c>
      <c r="V2469" s="165" t="str">
        <f>IFERROR(IF(OR(C2469="",S2469&lt;0),"",IF(SUBTOTAL(3,C2469:C2469)=0,-1,SUBTOTAL(3,$C$4:C2469))),"")</f>
        <v/>
      </c>
      <c r="W2469" s="156" t="str">
        <f t="array" ref="W2469">IF(LEN(C2469)&gt;0,IFERROR(IF(MATCH(C2469,$C$3:$C2468,0)&gt;0,N2469-INDEX($N$3:N2468,SUMPRODUCT(MAX(ROW($C$3:$C2468)*(C2469=$C$3:$C2468)))-2,1),""),""),"")</f>
        <v/>
      </c>
      <c r="X2469" s="156">
        <f t="shared" ca="1" si="272"/>
        <v>1</v>
      </c>
      <c r="Y2469" s="156">
        <f t="shared" ca="1" si="273"/>
        <v>1</v>
      </c>
    </row>
    <row r="2470" spans="2:25" hidden="1" x14ac:dyDescent="0.25">
      <c r="B2470" s="390" t="str">
        <f>IFERROR(IF(LEN(INDEX(PlansAndNotes!$B$6:$B$2005,ROW(A2470)-ROW($B$3)))=0,"",INDEX(PlansAndNotes!$B$6:$B$2005,ROW(A2470)-ROW($B$3))),"")</f>
        <v/>
      </c>
      <c r="C2470" s="387" t="str">
        <f t="shared" si="274"/>
        <v/>
      </c>
      <c r="D2470" s="361" t="str">
        <f>IFERROR(IF(LEN(C2470)&gt;0,IF(LEN(INDEX(TasksList!$C$6:$C$25,MATCH(C2470,TasksList!$B$6:$B$25,0),1))=0,"",INDEX(TasksList!$C$6:$C$25,MATCH(C2470,TasksList!$B$6:$B$25,0),1)),""),"")</f>
        <v/>
      </c>
      <c r="E2470" s="361" t="str">
        <f>IFERROR(IF(LEN(C2470)&gt;0,IF(LEN(INDEX(TasksList!$F$6:$F$25,MATCH(C2470,TasksList!$B$6:$B$25,0),1))=0,"not set!",INDEX(TasksList!$F$6:$F$25,MATCH(C2470,TasksList!$B$6:$B$25,0),1)),""),"")</f>
        <v/>
      </c>
      <c r="F2470" s="360" t="str">
        <f>IFERROR(IF(LEN(D2470)&gt;0,IF(LEN(INDEX(AdressBook!$D$6:$D$25,MATCH(D2470,AdressBook!$B$6:$B$25,0),1))=0,"",INDEX(AdressBook!$D$6:$D$25,MATCH(D2470,AdressBook!$B$6:$B$25,0),1)),""),"")</f>
        <v/>
      </c>
      <c r="G2470" s="361" t="str">
        <f>IFERROR(IF(LEN(INDEX(PlansAndNotes!$F$6:$F$4005,ROW(B2470)-ROW($C$3)))=0,"",INDEX(PlansAndNotes!$F$6:$F$4005,ROW(B2470)-ROW($C$3))),"")</f>
        <v/>
      </c>
      <c r="H2470" s="361" t="str">
        <f>IFERROR(IF(LEN(C2470)&gt;0,IF(LEN(INDEX(TasksList!$G$6:$G$25,MATCH(C2470,TasksList!$B$6:$B$25,0),1))=0,"",INDEX(TasksList!$G$6:$G$25,MATCH(C2470,TasksList!$B$6:$B$25,0),1)),""),"")</f>
        <v/>
      </c>
      <c r="N2470" s="362" t="str">
        <f>IFERROR(IF(LEN(INDEX(PlansAndNotes!$D$6:$D$4005,ROW(B2470)-ROW($C$3)))=0,"",INDEX(PlansAndNotes!$D$6:$D$4005,ROW(B2470)-ROW($C$3))),"")</f>
        <v/>
      </c>
      <c r="O2470" s="165" t="str">
        <f t="shared" si="269"/>
        <v/>
      </c>
      <c r="P2470" s="363" t="str">
        <f>IFERROR(IF(LEN(INDEX(PlansAndNotes!$E$6:$E$4005,ROW(B2470)-ROW($C$3)))=0,"",INDEX(PlansAndNotes!$E$6:$E$4005,ROW(B2470)-ROW($C$3))),"")</f>
        <v/>
      </c>
      <c r="Q2470" s="363" t="str">
        <f>IFERROR(IF(LEN(INDEX(PlansAndNotes!$G$6:$G$4005,ROW(B2470)-ROW($C$3)))=0,"",INDEX(PlansAndNotes!$G$6:$G$4005,ROW(B2470)-ROW($C$3))),"")</f>
        <v/>
      </c>
      <c r="R2470" s="361" t="str">
        <f>IFERROR(IF(LEN(D2470)&gt;0,IF(LEN(INDEX(AdressBook!$C$6:$C$25,MATCH(D2470,AdressBook!$B$6:$B$25,0),1))=0,"",INDEX(AdressBook!$C$6:$C$25,MATCH(D2470,AdressBook!$B$6:$B$25,0),1)),""),"")</f>
        <v/>
      </c>
      <c r="S2470" s="165">
        <f>IF(LEN(C2470)&gt;0,IFERROR(IF(MATCH(C2470,C2471:$C$4004,0)&gt;0,-1,ROW(S2470)-ROW($S$3)),ROW(S2470)-ROW($S$3)),-1)</f>
        <v>-1</v>
      </c>
      <c r="T2470" s="165">
        <f t="shared" si="270"/>
        <v>0</v>
      </c>
      <c r="U2470" s="165" t="str">
        <f t="shared" si="271"/>
        <v/>
      </c>
      <c r="V2470" s="165" t="str">
        <f>IFERROR(IF(OR(C2470="",S2470&lt;0),"",IF(SUBTOTAL(3,C2470:C2470)=0,-1,SUBTOTAL(3,$C$4:C2470))),"")</f>
        <v/>
      </c>
      <c r="W2470" s="156" t="str">
        <f t="array" ref="W2470">IF(LEN(C2470)&gt;0,IFERROR(IF(MATCH(C2470,$C$3:$C2469,0)&gt;0,N2470-INDEX($N$3:N2469,SUMPRODUCT(MAX(ROW($C$3:$C2469)*(C2470=$C$3:$C2469)))-2,1),""),""),"")</f>
        <v/>
      </c>
      <c r="X2470" s="156">
        <f t="shared" ca="1" si="272"/>
        <v>1</v>
      </c>
      <c r="Y2470" s="156">
        <f t="shared" ca="1" si="273"/>
        <v>1</v>
      </c>
    </row>
    <row r="2471" spans="2:25" hidden="1" x14ac:dyDescent="0.25">
      <c r="B2471" s="390" t="str">
        <f>IFERROR(IF(LEN(INDEX(PlansAndNotes!$B$6:$B$2005,ROW(A2471)-ROW($B$3)))=0,"",INDEX(PlansAndNotes!$B$6:$B$2005,ROW(A2471)-ROW($B$3))),"")</f>
        <v/>
      </c>
      <c r="C2471" s="387" t="str">
        <f t="shared" si="274"/>
        <v/>
      </c>
      <c r="D2471" s="361" t="str">
        <f>IFERROR(IF(LEN(C2471)&gt;0,IF(LEN(INDEX(TasksList!$C$6:$C$25,MATCH(C2471,TasksList!$B$6:$B$25,0),1))=0,"",INDEX(TasksList!$C$6:$C$25,MATCH(C2471,TasksList!$B$6:$B$25,0),1)),""),"")</f>
        <v/>
      </c>
      <c r="E2471" s="361" t="str">
        <f>IFERROR(IF(LEN(C2471)&gt;0,IF(LEN(INDEX(TasksList!$F$6:$F$25,MATCH(C2471,TasksList!$B$6:$B$25,0),1))=0,"not set!",INDEX(TasksList!$F$6:$F$25,MATCH(C2471,TasksList!$B$6:$B$25,0),1)),""),"")</f>
        <v/>
      </c>
      <c r="F2471" s="360" t="str">
        <f>IFERROR(IF(LEN(D2471)&gt;0,IF(LEN(INDEX(AdressBook!$D$6:$D$25,MATCH(D2471,AdressBook!$B$6:$B$25,0),1))=0,"",INDEX(AdressBook!$D$6:$D$25,MATCH(D2471,AdressBook!$B$6:$B$25,0),1)),""),"")</f>
        <v/>
      </c>
      <c r="G2471" s="361" t="str">
        <f>IFERROR(IF(LEN(INDEX(PlansAndNotes!$F$6:$F$4005,ROW(B2471)-ROW($C$3)))=0,"",INDEX(PlansAndNotes!$F$6:$F$4005,ROW(B2471)-ROW($C$3))),"")</f>
        <v/>
      </c>
      <c r="H2471" s="361" t="str">
        <f>IFERROR(IF(LEN(C2471)&gt;0,IF(LEN(INDEX(TasksList!$G$6:$G$25,MATCH(C2471,TasksList!$B$6:$B$25,0),1))=0,"",INDEX(TasksList!$G$6:$G$25,MATCH(C2471,TasksList!$B$6:$B$25,0),1)),""),"")</f>
        <v/>
      </c>
      <c r="N2471" s="362" t="str">
        <f>IFERROR(IF(LEN(INDEX(PlansAndNotes!$D$6:$D$4005,ROW(B2471)-ROW($C$3)))=0,"",INDEX(PlansAndNotes!$D$6:$D$4005,ROW(B2471)-ROW($C$3))),"")</f>
        <v/>
      </c>
      <c r="O2471" s="165" t="str">
        <f t="shared" si="269"/>
        <v/>
      </c>
      <c r="P2471" s="363" t="str">
        <f>IFERROR(IF(LEN(INDEX(PlansAndNotes!$E$6:$E$4005,ROW(B2471)-ROW($C$3)))=0,"",INDEX(PlansAndNotes!$E$6:$E$4005,ROW(B2471)-ROW($C$3))),"")</f>
        <v/>
      </c>
      <c r="Q2471" s="363" t="str">
        <f>IFERROR(IF(LEN(INDEX(PlansAndNotes!$G$6:$G$4005,ROW(B2471)-ROW($C$3)))=0,"",INDEX(PlansAndNotes!$G$6:$G$4005,ROW(B2471)-ROW($C$3))),"")</f>
        <v/>
      </c>
      <c r="R2471" s="361" t="str">
        <f>IFERROR(IF(LEN(D2471)&gt;0,IF(LEN(INDEX(AdressBook!$C$6:$C$25,MATCH(D2471,AdressBook!$B$6:$B$25,0),1))=0,"",INDEX(AdressBook!$C$6:$C$25,MATCH(D2471,AdressBook!$B$6:$B$25,0),1)),""),"")</f>
        <v/>
      </c>
      <c r="S2471" s="165">
        <f>IF(LEN(C2471)&gt;0,IFERROR(IF(MATCH(C2471,C2472:$C$4004,0)&gt;0,-1,ROW(S2471)-ROW($S$3)),ROW(S2471)-ROW($S$3)),-1)</f>
        <v>-1</v>
      </c>
      <c r="T2471" s="165">
        <f t="shared" si="270"/>
        <v>0</v>
      </c>
      <c r="U2471" s="165" t="str">
        <f t="shared" si="271"/>
        <v/>
      </c>
      <c r="V2471" s="165" t="str">
        <f>IFERROR(IF(OR(C2471="",S2471&lt;0),"",IF(SUBTOTAL(3,C2471:C2471)=0,-1,SUBTOTAL(3,$C$4:C2471))),"")</f>
        <v/>
      </c>
      <c r="W2471" s="156" t="str">
        <f t="array" ref="W2471">IF(LEN(C2471)&gt;0,IFERROR(IF(MATCH(C2471,$C$3:$C2470,0)&gt;0,N2471-INDEX($N$3:N2470,SUMPRODUCT(MAX(ROW($C$3:$C2470)*(C2471=$C$3:$C2470)))-2,1),""),""),"")</f>
        <v/>
      </c>
      <c r="X2471" s="156">
        <f t="shared" ca="1" si="272"/>
        <v>1</v>
      </c>
      <c r="Y2471" s="156">
        <f t="shared" ca="1" si="273"/>
        <v>1</v>
      </c>
    </row>
    <row r="2472" spans="2:25" hidden="1" x14ac:dyDescent="0.25">
      <c r="B2472" s="390" t="str">
        <f>IFERROR(IF(LEN(INDEX(PlansAndNotes!$B$6:$B$2005,ROW(A2472)-ROW($B$3)))=0,"",INDEX(PlansAndNotes!$B$6:$B$2005,ROW(A2472)-ROW($B$3))),"")</f>
        <v/>
      </c>
      <c r="C2472" s="387" t="str">
        <f t="shared" si="274"/>
        <v/>
      </c>
      <c r="D2472" s="361" t="str">
        <f>IFERROR(IF(LEN(C2472)&gt;0,IF(LEN(INDEX(TasksList!$C$6:$C$25,MATCH(C2472,TasksList!$B$6:$B$25,0),1))=0,"",INDEX(TasksList!$C$6:$C$25,MATCH(C2472,TasksList!$B$6:$B$25,0),1)),""),"")</f>
        <v/>
      </c>
      <c r="E2472" s="361" t="str">
        <f>IFERROR(IF(LEN(C2472)&gt;0,IF(LEN(INDEX(TasksList!$F$6:$F$25,MATCH(C2472,TasksList!$B$6:$B$25,0),1))=0,"not set!",INDEX(TasksList!$F$6:$F$25,MATCH(C2472,TasksList!$B$6:$B$25,0),1)),""),"")</f>
        <v/>
      </c>
      <c r="F2472" s="360" t="str">
        <f>IFERROR(IF(LEN(D2472)&gt;0,IF(LEN(INDEX(AdressBook!$D$6:$D$25,MATCH(D2472,AdressBook!$B$6:$B$25,0),1))=0,"",INDEX(AdressBook!$D$6:$D$25,MATCH(D2472,AdressBook!$B$6:$B$25,0),1)),""),"")</f>
        <v/>
      </c>
      <c r="G2472" s="361" t="str">
        <f>IFERROR(IF(LEN(INDEX(PlansAndNotes!$F$6:$F$4005,ROW(B2472)-ROW($C$3)))=0,"",INDEX(PlansAndNotes!$F$6:$F$4005,ROW(B2472)-ROW($C$3))),"")</f>
        <v/>
      </c>
      <c r="H2472" s="361" t="str">
        <f>IFERROR(IF(LEN(C2472)&gt;0,IF(LEN(INDEX(TasksList!$G$6:$G$25,MATCH(C2472,TasksList!$B$6:$B$25,0),1))=0,"",INDEX(TasksList!$G$6:$G$25,MATCH(C2472,TasksList!$B$6:$B$25,0),1)),""),"")</f>
        <v/>
      </c>
      <c r="N2472" s="362" t="str">
        <f>IFERROR(IF(LEN(INDEX(PlansAndNotes!$D$6:$D$4005,ROW(B2472)-ROW($C$3)))=0,"",INDEX(PlansAndNotes!$D$6:$D$4005,ROW(B2472)-ROW($C$3))),"")</f>
        <v/>
      </c>
      <c r="O2472" s="165" t="str">
        <f t="shared" si="269"/>
        <v/>
      </c>
      <c r="P2472" s="363" t="str">
        <f>IFERROR(IF(LEN(INDEX(PlansAndNotes!$E$6:$E$4005,ROW(B2472)-ROW($C$3)))=0,"",INDEX(PlansAndNotes!$E$6:$E$4005,ROW(B2472)-ROW($C$3))),"")</f>
        <v/>
      </c>
      <c r="Q2472" s="363" t="str">
        <f>IFERROR(IF(LEN(INDEX(PlansAndNotes!$G$6:$G$4005,ROW(B2472)-ROW($C$3)))=0,"",INDEX(PlansAndNotes!$G$6:$G$4005,ROW(B2472)-ROW($C$3))),"")</f>
        <v/>
      </c>
      <c r="R2472" s="361" t="str">
        <f>IFERROR(IF(LEN(D2472)&gt;0,IF(LEN(INDEX(AdressBook!$C$6:$C$25,MATCH(D2472,AdressBook!$B$6:$B$25,0),1))=0,"",INDEX(AdressBook!$C$6:$C$25,MATCH(D2472,AdressBook!$B$6:$B$25,0),1)),""),"")</f>
        <v/>
      </c>
      <c r="S2472" s="165">
        <f>IF(LEN(C2472)&gt;0,IFERROR(IF(MATCH(C2472,C2473:$C$4004,0)&gt;0,-1,ROW(S2472)-ROW($S$3)),ROW(S2472)-ROW($S$3)),-1)</f>
        <v>-1</v>
      </c>
      <c r="T2472" s="165">
        <f t="shared" si="270"/>
        <v>0</v>
      </c>
      <c r="U2472" s="165" t="str">
        <f t="shared" si="271"/>
        <v/>
      </c>
      <c r="V2472" s="165" t="str">
        <f>IFERROR(IF(OR(C2472="",S2472&lt;0),"",IF(SUBTOTAL(3,C2472:C2472)=0,-1,SUBTOTAL(3,$C$4:C2472))),"")</f>
        <v/>
      </c>
      <c r="W2472" s="156" t="str">
        <f t="array" ref="W2472">IF(LEN(C2472)&gt;0,IFERROR(IF(MATCH(C2472,$C$3:$C2471,0)&gt;0,N2472-INDEX($N$3:N2471,SUMPRODUCT(MAX(ROW($C$3:$C2471)*(C2472=$C$3:$C2471)))-2,1),""),""),"")</f>
        <v/>
      </c>
      <c r="X2472" s="156">
        <f t="shared" ca="1" si="272"/>
        <v>1</v>
      </c>
      <c r="Y2472" s="156">
        <f t="shared" ca="1" si="273"/>
        <v>1</v>
      </c>
    </row>
    <row r="2473" spans="2:25" hidden="1" x14ac:dyDescent="0.25">
      <c r="B2473" s="390" t="str">
        <f>IFERROR(IF(LEN(INDEX(PlansAndNotes!$B$6:$B$2005,ROW(A2473)-ROW($B$3)))=0,"",INDEX(PlansAndNotes!$B$6:$B$2005,ROW(A2473)-ROW($B$3))),"")</f>
        <v/>
      </c>
      <c r="C2473" s="387" t="str">
        <f t="shared" si="274"/>
        <v/>
      </c>
      <c r="D2473" s="361" t="str">
        <f>IFERROR(IF(LEN(C2473)&gt;0,IF(LEN(INDEX(TasksList!$C$6:$C$25,MATCH(C2473,TasksList!$B$6:$B$25,0),1))=0,"",INDEX(TasksList!$C$6:$C$25,MATCH(C2473,TasksList!$B$6:$B$25,0),1)),""),"")</f>
        <v/>
      </c>
      <c r="E2473" s="361" t="str">
        <f>IFERROR(IF(LEN(C2473)&gt;0,IF(LEN(INDEX(TasksList!$F$6:$F$25,MATCH(C2473,TasksList!$B$6:$B$25,0),1))=0,"not set!",INDEX(TasksList!$F$6:$F$25,MATCH(C2473,TasksList!$B$6:$B$25,0),1)),""),"")</f>
        <v/>
      </c>
      <c r="F2473" s="360" t="str">
        <f>IFERROR(IF(LEN(D2473)&gt;0,IF(LEN(INDEX(AdressBook!$D$6:$D$25,MATCH(D2473,AdressBook!$B$6:$B$25,0),1))=0,"",INDEX(AdressBook!$D$6:$D$25,MATCH(D2473,AdressBook!$B$6:$B$25,0),1)),""),"")</f>
        <v/>
      </c>
      <c r="G2473" s="361" t="str">
        <f>IFERROR(IF(LEN(INDEX(PlansAndNotes!$F$6:$F$4005,ROW(B2473)-ROW($C$3)))=0,"",INDEX(PlansAndNotes!$F$6:$F$4005,ROW(B2473)-ROW($C$3))),"")</f>
        <v/>
      </c>
      <c r="H2473" s="361" t="str">
        <f>IFERROR(IF(LEN(C2473)&gt;0,IF(LEN(INDEX(TasksList!$G$6:$G$25,MATCH(C2473,TasksList!$B$6:$B$25,0),1))=0,"",INDEX(TasksList!$G$6:$G$25,MATCH(C2473,TasksList!$B$6:$B$25,0),1)),""),"")</f>
        <v/>
      </c>
      <c r="N2473" s="362" t="str">
        <f>IFERROR(IF(LEN(INDEX(PlansAndNotes!$D$6:$D$4005,ROW(B2473)-ROW($C$3)))=0,"",INDEX(PlansAndNotes!$D$6:$D$4005,ROW(B2473)-ROW($C$3))),"")</f>
        <v/>
      </c>
      <c r="O2473" s="165" t="str">
        <f t="shared" si="269"/>
        <v/>
      </c>
      <c r="P2473" s="363" t="str">
        <f>IFERROR(IF(LEN(INDEX(PlansAndNotes!$E$6:$E$4005,ROW(B2473)-ROW($C$3)))=0,"",INDEX(PlansAndNotes!$E$6:$E$4005,ROW(B2473)-ROW($C$3))),"")</f>
        <v/>
      </c>
      <c r="Q2473" s="363" t="str">
        <f>IFERROR(IF(LEN(INDEX(PlansAndNotes!$G$6:$G$4005,ROW(B2473)-ROW($C$3)))=0,"",INDEX(PlansAndNotes!$G$6:$G$4005,ROW(B2473)-ROW($C$3))),"")</f>
        <v/>
      </c>
      <c r="R2473" s="361" t="str">
        <f>IFERROR(IF(LEN(D2473)&gt;0,IF(LEN(INDEX(AdressBook!$C$6:$C$25,MATCH(D2473,AdressBook!$B$6:$B$25,0),1))=0,"",INDEX(AdressBook!$C$6:$C$25,MATCH(D2473,AdressBook!$B$6:$B$25,0),1)),""),"")</f>
        <v/>
      </c>
      <c r="S2473" s="165">
        <f>IF(LEN(C2473)&gt;0,IFERROR(IF(MATCH(C2473,C2474:$C$4004,0)&gt;0,-1,ROW(S2473)-ROW($S$3)),ROW(S2473)-ROW($S$3)),-1)</f>
        <v>-1</v>
      </c>
      <c r="T2473" s="165">
        <f t="shared" si="270"/>
        <v>0</v>
      </c>
      <c r="U2473" s="165" t="str">
        <f t="shared" si="271"/>
        <v/>
      </c>
      <c r="V2473" s="165" t="str">
        <f>IFERROR(IF(OR(C2473="",S2473&lt;0),"",IF(SUBTOTAL(3,C2473:C2473)=0,-1,SUBTOTAL(3,$C$4:C2473))),"")</f>
        <v/>
      </c>
      <c r="W2473" s="156" t="str">
        <f t="array" ref="W2473">IF(LEN(C2473)&gt;0,IFERROR(IF(MATCH(C2473,$C$3:$C2472,0)&gt;0,N2473-INDEX($N$3:N2472,SUMPRODUCT(MAX(ROW($C$3:$C2472)*(C2473=$C$3:$C2472)))-2,1),""),""),"")</f>
        <v/>
      </c>
      <c r="X2473" s="156">
        <f t="shared" ca="1" si="272"/>
        <v>1</v>
      </c>
      <c r="Y2473" s="156">
        <f t="shared" ca="1" si="273"/>
        <v>1</v>
      </c>
    </row>
    <row r="2474" spans="2:25" hidden="1" x14ac:dyDescent="0.25">
      <c r="B2474" s="390" t="str">
        <f>IFERROR(IF(LEN(INDEX(PlansAndNotes!$B$6:$B$2005,ROW(A2474)-ROW($B$3)))=0,"",INDEX(PlansAndNotes!$B$6:$B$2005,ROW(A2474)-ROW($B$3))),"")</f>
        <v/>
      </c>
      <c r="C2474" s="387" t="str">
        <f t="shared" si="274"/>
        <v/>
      </c>
      <c r="D2474" s="361" t="str">
        <f>IFERROR(IF(LEN(C2474)&gt;0,IF(LEN(INDEX(TasksList!$C$6:$C$25,MATCH(C2474,TasksList!$B$6:$B$25,0),1))=0,"",INDEX(TasksList!$C$6:$C$25,MATCH(C2474,TasksList!$B$6:$B$25,0),1)),""),"")</f>
        <v/>
      </c>
      <c r="E2474" s="361" t="str">
        <f>IFERROR(IF(LEN(C2474)&gt;0,IF(LEN(INDEX(TasksList!$F$6:$F$25,MATCH(C2474,TasksList!$B$6:$B$25,0),1))=0,"not set!",INDEX(TasksList!$F$6:$F$25,MATCH(C2474,TasksList!$B$6:$B$25,0),1)),""),"")</f>
        <v/>
      </c>
      <c r="F2474" s="360" t="str">
        <f>IFERROR(IF(LEN(D2474)&gt;0,IF(LEN(INDEX(AdressBook!$D$6:$D$25,MATCH(D2474,AdressBook!$B$6:$B$25,0),1))=0,"",INDEX(AdressBook!$D$6:$D$25,MATCH(D2474,AdressBook!$B$6:$B$25,0),1)),""),"")</f>
        <v/>
      </c>
      <c r="G2474" s="361" t="str">
        <f>IFERROR(IF(LEN(INDEX(PlansAndNotes!$F$6:$F$4005,ROW(B2474)-ROW($C$3)))=0,"",INDEX(PlansAndNotes!$F$6:$F$4005,ROW(B2474)-ROW($C$3))),"")</f>
        <v/>
      </c>
      <c r="H2474" s="361" t="str">
        <f>IFERROR(IF(LEN(C2474)&gt;0,IF(LEN(INDEX(TasksList!$G$6:$G$25,MATCH(C2474,TasksList!$B$6:$B$25,0),1))=0,"",INDEX(TasksList!$G$6:$G$25,MATCH(C2474,TasksList!$B$6:$B$25,0),1)),""),"")</f>
        <v/>
      </c>
      <c r="N2474" s="362" t="str">
        <f>IFERROR(IF(LEN(INDEX(PlansAndNotes!$D$6:$D$4005,ROW(B2474)-ROW($C$3)))=0,"",INDEX(PlansAndNotes!$D$6:$D$4005,ROW(B2474)-ROW($C$3))),"")</f>
        <v/>
      </c>
      <c r="O2474" s="165" t="str">
        <f t="shared" si="269"/>
        <v/>
      </c>
      <c r="P2474" s="363" t="str">
        <f>IFERROR(IF(LEN(INDEX(PlansAndNotes!$E$6:$E$4005,ROW(B2474)-ROW($C$3)))=0,"",INDEX(PlansAndNotes!$E$6:$E$4005,ROW(B2474)-ROW($C$3))),"")</f>
        <v/>
      </c>
      <c r="Q2474" s="363" t="str">
        <f>IFERROR(IF(LEN(INDEX(PlansAndNotes!$G$6:$G$4005,ROW(B2474)-ROW($C$3)))=0,"",INDEX(PlansAndNotes!$G$6:$G$4005,ROW(B2474)-ROW($C$3))),"")</f>
        <v/>
      </c>
      <c r="R2474" s="361" t="str">
        <f>IFERROR(IF(LEN(D2474)&gt;0,IF(LEN(INDEX(AdressBook!$C$6:$C$25,MATCH(D2474,AdressBook!$B$6:$B$25,0),1))=0,"",INDEX(AdressBook!$C$6:$C$25,MATCH(D2474,AdressBook!$B$6:$B$25,0),1)),""),"")</f>
        <v/>
      </c>
      <c r="S2474" s="165">
        <f>IF(LEN(C2474)&gt;0,IFERROR(IF(MATCH(C2474,C2475:$C$4004,0)&gt;0,-1,ROW(S2474)-ROW($S$3)),ROW(S2474)-ROW($S$3)),-1)</f>
        <v>-1</v>
      </c>
      <c r="T2474" s="165">
        <f t="shared" si="270"/>
        <v>0</v>
      </c>
      <c r="U2474" s="165" t="str">
        <f t="shared" si="271"/>
        <v/>
      </c>
      <c r="V2474" s="165" t="str">
        <f>IFERROR(IF(OR(C2474="",S2474&lt;0),"",IF(SUBTOTAL(3,C2474:C2474)=0,-1,SUBTOTAL(3,$C$4:C2474))),"")</f>
        <v/>
      </c>
      <c r="W2474" s="156" t="str">
        <f t="array" ref="W2474">IF(LEN(C2474)&gt;0,IFERROR(IF(MATCH(C2474,$C$3:$C2473,0)&gt;0,N2474-INDEX($N$3:N2473,SUMPRODUCT(MAX(ROW($C$3:$C2473)*(C2474=$C$3:$C2473)))-2,1),""),""),"")</f>
        <v/>
      </c>
      <c r="X2474" s="156">
        <f t="shared" ca="1" si="272"/>
        <v>1</v>
      </c>
      <c r="Y2474" s="156">
        <f t="shared" ca="1" si="273"/>
        <v>1</v>
      </c>
    </row>
    <row r="2475" spans="2:25" hidden="1" x14ac:dyDescent="0.25">
      <c r="B2475" s="390" t="str">
        <f>IFERROR(IF(LEN(INDEX(PlansAndNotes!$B$6:$B$2005,ROW(A2475)-ROW($B$3)))=0,"",INDEX(PlansAndNotes!$B$6:$B$2005,ROW(A2475)-ROW($B$3))),"")</f>
        <v/>
      </c>
      <c r="C2475" s="387" t="str">
        <f t="shared" si="274"/>
        <v/>
      </c>
      <c r="D2475" s="361" t="str">
        <f>IFERROR(IF(LEN(C2475)&gt;0,IF(LEN(INDEX(TasksList!$C$6:$C$25,MATCH(C2475,TasksList!$B$6:$B$25,0),1))=0,"",INDEX(TasksList!$C$6:$C$25,MATCH(C2475,TasksList!$B$6:$B$25,0),1)),""),"")</f>
        <v/>
      </c>
      <c r="E2475" s="361" t="str">
        <f>IFERROR(IF(LEN(C2475)&gt;0,IF(LEN(INDEX(TasksList!$F$6:$F$25,MATCH(C2475,TasksList!$B$6:$B$25,0),1))=0,"not set!",INDEX(TasksList!$F$6:$F$25,MATCH(C2475,TasksList!$B$6:$B$25,0),1)),""),"")</f>
        <v/>
      </c>
      <c r="F2475" s="360" t="str">
        <f>IFERROR(IF(LEN(D2475)&gt;0,IF(LEN(INDEX(AdressBook!$D$6:$D$25,MATCH(D2475,AdressBook!$B$6:$B$25,0),1))=0,"",INDEX(AdressBook!$D$6:$D$25,MATCH(D2475,AdressBook!$B$6:$B$25,0),1)),""),"")</f>
        <v/>
      </c>
      <c r="G2475" s="361" t="str">
        <f>IFERROR(IF(LEN(INDEX(PlansAndNotes!$F$6:$F$4005,ROW(B2475)-ROW($C$3)))=0,"",INDEX(PlansAndNotes!$F$6:$F$4005,ROW(B2475)-ROW($C$3))),"")</f>
        <v/>
      </c>
      <c r="H2475" s="361" t="str">
        <f>IFERROR(IF(LEN(C2475)&gt;0,IF(LEN(INDEX(TasksList!$G$6:$G$25,MATCH(C2475,TasksList!$B$6:$B$25,0),1))=0,"",INDEX(TasksList!$G$6:$G$25,MATCH(C2475,TasksList!$B$6:$B$25,0),1)),""),"")</f>
        <v/>
      </c>
      <c r="N2475" s="362" t="str">
        <f>IFERROR(IF(LEN(INDEX(PlansAndNotes!$D$6:$D$4005,ROW(B2475)-ROW($C$3)))=0,"",INDEX(PlansAndNotes!$D$6:$D$4005,ROW(B2475)-ROW($C$3))),"")</f>
        <v/>
      </c>
      <c r="O2475" s="165" t="str">
        <f t="shared" si="269"/>
        <v/>
      </c>
      <c r="P2475" s="363" t="str">
        <f>IFERROR(IF(LEN(INDEX(PlansAndNotes!$E$6:$E$4005,ROW(B2475)-ROW($C$3)))=0,"",INDEX(PlansAndNotes!$E$6:$E$4005,ROW(B2475)-ROW($C$3))),"")</f>
        <v/>
      </c>
      <c r="Q2475" s="363" t="str">
        <f>IFERROR(IF(LEN(INDEX(PlansAndNotes!$G$6:$G$4005,ROW(B2475)-ROW($C$3)))=0,"",INDEX(PlansAndNotes!$G$6:$G$4005,ROW(B2475)-ROW($C$3))),"")</f>
        <v/>
      </c>
      <c r="R2475" s="361" t="str">
        <f>IFERROR(IF(LEN(D2475)&gt;0,IF(LEN(INDEX(AdressBook!$C$6:$C$25,MATCH(D2475,AdressBook!$B$6:$B$25,0),1))=0,"",INDEX(AdressBook!$C$6:$C$25,MATCH(D2475,AdressBook!$B$6:$B$25,0),1)),""),"")</f>
        <v/>
      </c>
      <c r="S2475" s="165">
        <f>IF(LEN(C2475)&gt;0,IFERROR(IF(MATCH(C2475,C2476:$C$4004,0)&gt;0,-1,ROW(S2475)-ROW($S$3)),ROW(S2475)-ROW($S$3)),-1)</f>
        <v>-1</v>
      </c>
      <c r="T2475" s="165">
        <f t="shared" si="270"/>
        <v>0</v>
      </c>
      <c r="U2475" s="165" t="str">
        <f t="shared" si="271"/>
        <v/>
      </c>
      <c r="V2475" s="165" t="str">
        <f>IFERROR(IF(OR(C2475="",S2475&lt;0),"",IF(SUBTOTAL(3,C2475:C2475)=0,-1,SUBTOTAL(3,$C$4:C2475))),"")</f>
        <v/>
      </c>
      <c r="W2475" s="156" t="str">
        <f t="array" ref="W2475">IF(LEN(C2475)&gt;0,IFERROR(IF(MATCH(C2475,$C$3:$C2474,0)&gt;0,N2475-INDEX($N$3:N2474,SUMPRODUCT(MAX(ROW($C$3:$C2474)*(C2475=$C$3:$C2474)))-2,1),""),""),"")</f>
        <v/>
      </c>
      <c r="X2475" s="156">
        <f t="shared" ca="1" si="272"/>
        <v>1</v>
      </c>
      <c r="Y2475" s="156">
        <f t="shared" ca="1" si="273"/>
        <v>1</v>
      </c>
    </row>
    <row r="2476" spans="2:25" hidden="1" x14ac:dyDescent="0.25">
      <c r="B2476" s="390" t="str">
        <f>IFERROR(IF(LEN(INDEX(PlansAndNotes!$B$6:$B$2005,ROW(A2476)-ROW($B$3)))=0,"",INDEX(PlansAndNotes!$B$6:$B$2005,ROW(A2476)-ROW($B$3))),"")</f>
        <v/>
      </c>
      <c r="C2476" s="387" t="str">
        <f t="shared" si="274"/>
        <v/>
      </c>
      <c r="D2476" s="361" t="str">
        <f>IFERROR(IF(LEN(C2476)&gt;0,IF(LEN(INDEX(TasksList!$C$6:$C$25,MATCH(C2476,TasksList!$B$6:$B$25,0),1))=0,"",INDEX(TasksList!$C$6:$C$25,MATCH(C2476,TasksList!$B$6:$B$25,0),1)),""),"")</f>
        <v/>
      </c>
      <c r="E2476" s="361" t="str">
        <f>IFERROR(IF(LEN(C2476)&gt;0,IF(LEN(INDEX(TasksList!$F$6:$F$25,MATCH(C2476,TasksList!$B$6:$B$25,0),1))=0,"not set!",INDEX(TasksList!$F$6:$F$25,MATCH(C2476,TasksList!$B$6:$B$25,0),1)),""),"")</f>
        <v/>
      </c>
      <c r="F2476" s="360" t="str">
        <f>IFERROR(IF(LEN(D2476)&gt;0,IF(LEN(INDEX(AdressBook!$D$6:$D$25,MATCH(D2476,AdressBook!$B$6:$B$25,0),1))=0,"",INDEX(AdressBook!$D$6:$D$25,MATCH(D2476,AdressBook!$B$6:$B$25,0),1)),""),"")</f>
        <v/>
      </c>
      <c r="G2476" s="361" t="str">
        <f>IFERROR(IF(LEN(INDEX(PlansAndNotes!$F$6:$F$4005,ROW(B2476)-ROW($C$3)))=0,"",INDEX(PlansAndNotes!$F$6:$F$4005,ROW(B2476)-ROW($C$3))),"")</f>
        <v/>
      </c>
      <c r="H2476" s="361" t="str">
        <f>IFERROR(IF(LEN(C2476)&gt;0,IF(LEN(INDEX(TasksList!$G$6:$G$25,MATCH(C2476,TasksList!$B$6:$B$25,0),1))=0,"",INDEX(TasksList!$G$6:$G$25,MATCH(C2476,TasksList!$B$6:$B$25,0),1)),""),"")</f>
        <v/>
      </c>
      <c r="N2476" s="362" t="str">
        <f>IFERROR(IF(LEN(INDEX(PlansAndNotes!$D$6:$D$4005,ROW(B2476)-ROW($C$3)))=0,"",INDEX(PlansAndNotes!$D$6:$D$4005,ROW(B2476)-ROW($C$3))),"")</f>
        <v/>
      </c>
      <c r="O2476" s="165" t="str">
        <f t="shared" si="269"/>
        <v/>
      </c>
      <c r="P2476" s="363" t="str">
        <f>IFERROR(IF(LEN(INDEX(PlansAndNotes!$E$6:$E$4005,ROW(B2476)-ROW($C$3)))=0,"",INDEX(PlansAndNotes!$E$6:$E$4005,ROW(B2476)-ROW($C$3))),"")</f>
        <v/>
      </c>
      <c r="Q2476" s="363" t="str">
        <f>IFERROR(IF(LEN(INDEX(PlansAndNotes!$G$6:$G$4005,ROW(B2476)-ROW($C$3)))=0,"",INDEX(PlansAndNotes!$G$6:$G$4005,ROW(B2476)-ROW($C$3))),"")</f>
        <v/>
      </c>
      <c r="R2476" s="361" t="str">
        <f>IFERROR(IF(LEN(D2476)&gt;0,IF(LEN(INDEX(AdressBook!$C$6:$C$25,MATCH(D2476,AdressBook!$B$6:$B$25,0),1))=0,"",INDEX(AdressBook!$C$6:$C$25,MATCH(D2476,AdressBook!$B$6:$B$25,0),1)),""),"")</f>
        <v/>
      </c>
      <c r="S2476" s="165">
        <f>IF(LEN(C2476)&gt;0,IFERROR(IF(MATCH(C2476,C2477:$C$4004,0)&gt;0,-1,ROW(S2476)-ROW($S$3)),ROW(S2476)-ROW($S$3)),-1)</f>
        <v>-1</v>
      </c>
      <c r="T2476" s="165">
        <f t="shared" si="270"/>
        <v>0</v>
      </c>
      <c r="U2476" s="165" t="str">
        <f t="shared" si="271"/>
        <v/>
      </c>
      <c r="V2476" s="165" t="str">
        <f>IFERROR(IF(OR(C2476="",S2476&lt;0),"",IF(SUBTOTAL(3,C2476:C2476)=0,-1,SUBTOTAL(3,$C$4:C2476))),"")</f>
        <v/>
      </c>
      <c r="W2476" s="156" t="str">
        <f t="array" ref="W2476">IF(LEN(C2476)&gt;0,IFERROR(IF(MATCH(C2476,$C$3:$C2475,0)&gt;0,N2476-INDEX($N$3:N2475,SUMPRODUCT(MAX(ROW($C$3:$C2475)*(C2476=$C$3:$C2475)))-2,1),""),""),"")</f>
        <v/>
      </c>
      <c r="X2476" s="156">
        <f t="shared" ca="1" si="272"/>
        <v>1</v>
      </c>
      <c r="Y2476" s="156">
        <f t="shared" ca="1" si="273"/>
        <v>1</v>
      </c>
    </row>
    <row r="2477" spans="2:25" hidden="1" x14ac:dyDescent="0.25">
      <c r="B2477" s="390" t="str">
        <f>IFERROR(IF(LEN(INDEX(PlansAndNotes!$B$6:$B$2005,ROW(A2477)-ROW($B$3)))=0,"",INDEX(PlansAndNotes!$B$6:$B$2005,ROW(A2477)-ROW($B$3))),"")</f>
        <v/>
      </c>
      <c r="C2477" s="387" t="str">
        <f t="shared" si="274"/>
        <v/>
      </c>
      <c r="D2477" s="361" t="str">
        <f>IFERROR(IF(LEN(C2477)&gt;0,IF(LEN(INDEX(TasksList!$C$6:$C$25,MATCH(C2477,TasksList!$B$6:$B$25,0),1))=0,"",INDEX(TasksList!$C$6:$C$25,MATCH(C2477,TasksList!$B$6:$B$25,0),1)),""),"")</f>
        <v/>
      </c>
      <c r="E2477" s="361" t="str">
        <f>IFERROR(IF(LEN(C2477)&gt;0,IF(LEN(INDEX(TasksList!$F$6:$F$25,MATCH(C2477,TasksList!$B$6:$B$25,0),1))=0,"not set!",INDEX(TasksList!$F$6:$F$25,MATCH(C2477,TasksList!$B$6:$B$25,0),1)),""),"")</f>
        <v/>
      </c>
      <c r="F2477" s="360" t="str">
        <f>IFERROR(IF(LEN(D2477)&gt;0,IF(LEN(INDEX(AdressBook!$D$6:$D$25,MATCH(D2477,AdressBook!$B$6:$B$25,0),1))=0,"",INDEX(AdressBook!$D$6:$D$25,MATCH(D2477,AdressBook!$B$6:$B$25,0),1)),""),"")</f>
        <v/>
      </c>
      <c r="G2477" s="361" t="str">
        <f>IFERROR(IF(LEN(INDEX(PlansAndNotes!$F$6:$F$4005,ROW(B2477)-ROW($C$3)))=0,"",INDEX(PlansAndNotes!$F$6:$F$4005,ROW(B2477)-ROW($C$3))),"")</f>
        <v/>
      </c>
      <c r="H2477" s="361" t="str">
        <f>IFERROR(IF(LEN(C2477)&gt;0,IF(LEN(INDEX(TasksList!$G$6:$G$25,MATCH(C2477,TasksList!$B$6:$B$25,0),1))=0,"",INDEX(TasksList!$G$6:$G$25,MATCH(C2477,TasksList!$B$6:$B$25,0),1)),""),"")</f>
        <v/>
      </c>
      <c r="N2477" s="362" t="str">
        <f>IFERROR(IF(LEN(INDEX(PlansAndNotes!$D$6:$D$4005,ROW(B2477)-ROW($C$3)))=0,"",INDEX(PlansAndNotes!$D$6:$D$4005,ROW(B2477)-ROW($C$3))),"")</f>
        <v/>
      </c>
      <c r="O2477" s="165" t="str">
        <f t="shared" si="269"/>
        <v/>
      </c>
      <c r="P2477" s="363" t="str">
        <f>IFERROR(IF(LEN(INDEX(PlansAndNotes!$E$6:$E$4005,ROW(B2477)-ROW($C$3)))=0,"",INDEX(PlansAndNotes!$E$6:$E$4005,ROW(B2477)-ROW($C$3))),"")</f>
        <v/>
      </c>
      <c r="Q2477" s="363" t="str">
        <f>IFERROR(IF(LEN(INDEX(PlansAndNotes!$G$6:$G$4005,ROW(B2477)-ROW($C$3)))=0,"",INDEX(PlansAndNotes!$G$6:$G$4005,ROW(B2477)-ROW($C$3))),"")</f>
        <v/>
      </c>
      <c r="R2477" s="361" t="str">
        <f>IFERROR(IF(LEN(D2477)&gt;0,IF(LEN(INDEX(AdressBook!$C$6:$C$25,MATCH(D2477,AdressBook!$B$6:$B$25,0),1))=0,"",INDEX(AdressBook!$C$6:$C$25,MATCH(D2477,AdressBook!$B$6:$B$25,0),1)),""),"")</f>
        <v/>
      </c>
      <c r="S2477" s="165">
        <f>IF(LEN(C2477)&gt;0,IFERROR(IF(MATCH(C2477,C2478:$C$4004,0)&gt;0,-1,ROW(S2477)-ROW($S$3)),ROW(S2477)-ROW($S$3)),-1)</f>
        <v>-1</v>
      </c>
      <c r="T2477" s="165">
        <f t="shared" si="270"/>
        <v>0</v>
      </c>
      <c r="U2477" s="165" t="str">
        <f t="shared" si="271"/>
        <v/>
      </c>
      <c r="V2477" s="165" t="str">
        <f>IFERROR(IF(OR(C2477="",S2477&lt;0),"",IF(SUBTOTAL(3,C2477:C2477)=0,-1,SUBTOTAL(3,$C$4:C2477))),"")</f>
        <v/>
      </c>
      <c r="W2477" s="156" t="str">
        <f t="array" ref="W2477">IF(LEN(C2477)&gt;0,IFERROR(IF(MATCH(C2477,$C$3:$C2476,0)&gt;0,N2477-INDEX($N$3:N2476,SUMPRODUCT(MAX(ROW($C$3:$C2476)*(C2477=$C$3:$C2476)))-2,1),""),""),"")</f>
        <v/>
      </c>
      <c r="X2477" s="156">
        <f t="shared" ca="1" si="272"/>
        <v>1</v>
      </c>
      <c r="Y2477" s="156">
        <f t="shared" ca="1" si="273"/>
        <v>1</v>
      </c>
    </row>
    <row r="2478" spans="2:25" hidden="1" x14ac:dyDescent="0.25">
      <c r="B2478" s="390" t="str">
        <f>IFERROR(IF(LEN(INDEX(PlansAndNotes!$B$6:$B$2005,ROW(A2478)-ROW($B$3)))=0,"",INDEX(PlansAndNotes!$B$6:$B$2005,ROW(A2478)-ROW($B$3))),"")</f>
        <v/>
      </c>
      <c r="C2478" s="387" t="str">
        <f t="shared" si="274"/>
        <v/>
      </c>
      <c r="D2478" s="361" t="str">
        <f>IFERROR(IF(LEN(C2478)&gt;0,IF(LEN(INDEX(TasksList!$C$6:$C$25,MATCH(C2478,TasksList!$B$6:$B$25,0),1))=0,"",INDEX(TasksList!$C$6:$C$25,MATCH(C2478,TasksList!$B$6:$B$25,0),1)),""),"")</f>
        <v/>
      </c>
      <c r="E2478" s="361" t="str">
        <f>IFERROR(IF(LEN(C2478)&gt;0,IF(LEN(INDEX(TasksList!$F$6:$F$25,MATCH(C2478,TasksList!$B$6:$B$25,0),1))=0,"not set!",INDEX(TasksList!$F$6:$F$25,MATCH(C2478,TasksList!$B$6:$B$25,0),1)),""),"")</f>
        <v/>
      </c>
      <c r="F2478" s="360" t="str">
        <f>IFERROR(IF(LEN(D2478)&gt;0,IF(LEN(INDEX(AdressBook!$D$6:$D$25,MATCH(D2478,AdressBook!$B$6:$B$25,0),1))=0,"",INDEX(AdressBook!$D$6:$D$25,MATCH(D2478,AdressBook!$B$6:$B$25,0),1)),""),"")</f>
        <v/>
      </c>
      <c r="G2478" s="361" t="str">
        <f>IFERROR(IF(LEN(INDEX(PlansAndNotes!$F$6:$F$4005,ROW(B2478)-ROW($C$3)))=0,"",INDEX(PlansAndNotes!$F$6:$F$4005,ROW(B2478)-ROW($C$3))),"")</f>
        <v/>
      </c>
      <c r="H2478" s="361" t="str">
        <f>IFERROR(IF(LEN(C2478)&gt;0,IF(LEN(INDEX(TasksList!$G$6:$G$25,MATCH(C2478,TasksList!$B$6:$B$25,0),1))=0,"",INDEX(TasksList!$G$6:$G$25,MATCH(C2478,TasksList!$B$6:$B$25,0),1)),""),"")</f>
        <v/>
      </c>
      <c r="N2478" s="362" t="str">
        <f>IFERROR(IF(LEN(INDEX(PlansAndNotes!$D$6:$D$4005,ROW(B2478)-ROW($C$3)))=0,"",INDEX(PlansAndNotes!$D$6:$D$4005,ROW(B2478)-ROW($C$3))),"")</f>
        <v/>
      </c>
      <c r="O2478" s="165" t="str">
        <f t="shared" si="269"/>
        <v/>
      </c>
      <c r="P2478" s="363" t="str">
        <f>IFERROR(IF(LEN(INDEX(PlansAndNotes!$E$6:$E$4005,ROW(B2478)-ROW($C$3)))=0,"",INDEX(PlansAndNotes!$E$6:$E$4005,ROW(B2478)-ROW($C$3))),"")</f>
        <v/>
      </c>
      <c r="Q2478" s="363" t="str">
        <f>IFERROR(IF(LEN(INDEX(PlansAndNotes!$G$6:$G$4005,ROW(B2478)-ROW($C$3)))=0,"",INDEX(PlansAndNotes!$G$6:$G$4005,ROW(B2478)-ROW($C$3))),"")</f>
        <v/>
      </c>
      <c r="R2478" s="361" t="str">
        <f>IFERROR(IF(LEN(D2478)&gt;0,IF(LEN(INDEX(AdressBook!$C$6:$C$25,MATCH(D2478,AdressBook!$B$6:$B$25,0),1))=0,"",INDEX(AdressBook!$C$6:$C$25,MATCH(D2478,AdressBook!$B$6:$B$25,0),1)),""),"")</f>
        <v/>
      </c>
      <c r="S2478" s="165">
        <f>IF(LEN(C2478)&gt;0,IFERROR(IF(MATCH(C2478,C2479:$C$4004,0)&gt;0,-1,ROW(S2478)-ROW($S$3)),ROW(S2478)-ROW($S$3)),-1)</f>
        <v>-1</v>
      </c>
      <c r="T2478" s="165">
        <f t="shared" si="270"/>
        <v>0</v>
      </c>
      <c r="U2478" s="165" t="str">
        <f t="shared" si="271"/>
        <v/>
      </c>
      <c r="V2478" s="165" t="str">
        <f>IFERROR(IF(OR(C2478="",S2478&lt;0),"",IF(SUBTOTAL(3,C2478:C2478)=0,-1,SUBTOTAL(3,$C$4:C2478))),"")</f>
        <v/>
      </c>
      <c r="W2478" s="156" t="str">
        <f t="array" ref="W2478">IF(LEN(C2478)&gt;0,IFERROR(IF(MATCH(C2478,$C$3:$C2477,0)&gt;0,N2478-INDEX($N$3:N2477,SUMPRODUCT(MAX(ROW($C$3:$C2477)*(C2478=$C$3:$C2477)))-2,1),""),""),"")</f>
        <v/>
      </c>
      <c r="X2478" s="156">
        <f t="shared" ca="1" si="272"/>
        <v>1</v>
      </c>
      <c r="Y2478" s="156">
        <f t="shared" ca="1" si="273"/>
        <v>1</v>
      </c>
    </row>
    <row r="2479" spans="2:25" hidden="1" x14ac:dyDescent="0.25">
      <c r="B2479" s="390" t="str">
        <f>IFERROR(IF(LEN(INDEX(PlansAndNotes!$B$6:$B$2005,ROW(A2479)-ROW($B$3)))=0,"",INDEX(PlansAndNotes!$B$6:$B$2005,ROW(A2479)-ROW($B$3))),"")</f>
        <v/>
      </c>
      <c r="C2479" s="387" t="str">
        <f t="shared" si="274"/>
        <v/>
      </c>
      <c r="D2479" s="361" t="str">
        <f>IFERROR(IF(LEN(C2479)&gt;0,IF(LEN(INDEX(TasksList!$C$6:$C$25,MATCH(C2479,TasksList!$B$6:$B$25,0),1))=0,"",INDEX(TasksList!$C$6:$C$25,MATCH(C2479,TasksList!$B$6:$B$25,0),1)),""),"")</f>
        <v/>
      </c>
      <c r="E2479" s="361" t="str">
        <f>IFERROR(IF(LEN(C2479)&gt;0,IF(LEN(INDEX(TasksList!$F$6:$F$25,MATCH(C2479,TasksList!$B$6:$B$25,0),1))=0,"not set!",INDEX(TasksList!$F$6:$F$25,MATCH(C2479,TasksList!$B$6:$B$25,0),1)),""),"")</f>
        <v/>
      </c>
      <c r="F2479" s="360" t="str">
        <f>IFERROR(IF(LEN(D2479)&gt;0,IF(LEN(INDEX(AdressBook!$D$6:$D$25,MATCH(D2479,AdressBook!$B$6:$B$25,0),1))=0,"",INDEX(AdressBook!$D$6:$D$25,MATCH(D2479,AdressBook!$B$6:$B$25,0),1)),""),"")</f>
        <v/>
      </c>
      <c r="G2479" s="361" t="str">
        <f>IFERROR(IF(LEN(INDEX(PlansAndNotes!$F$6:$F$4005,ROW(B2479)-ROW($C$3)))=0,"",INDEX(PlansAndNotes!$F$6:$F$4005,ROW(B2479)-ROW($C$3))),"")</f>
        <v/>
      </c>
      <c r="H2479" s="361" t="str">
        <f>IFERROR(IF(LEN(C2479)&gt;0,IF(LEN(INDEX(TasksList!$G$6:$G$25,MATCH(C2479,TasksList!$B$6:$B$25,0),1))=0,"",INDEX(TasksList!$G$6:$G$25,MATCH(C2479,TasksList!$B$6:$B$25,0),1)),""),"")</f>
        <v/>
      </c>
      <c r="N2479" s="362" t="str">
        <f>IFERROR(IF(LEN(INDEX(PlansAndNotes!$D$6:$D$4005,ROW(B2479)-ROW($C$3)))=0,"",INDEX(PlansAndNotes!$D$6:$D$4005,ROW(B2479)-ROW($C$3))),"")</f>
        <v/>
      </c>
      <c r="O2479" s="165" t="str">
        <f t="shared" si="269"/>
        <v/>
      </c>
      <c r="P2479" s="363" t="str">
        <f>IFERROR(IF(LEN(INDEX(PlansAndNotes!$E$6:$E$4005,ROW(B2479)-ROW($C$3)))=0,"",INDEX(PlansAndNotes!$E$6:$E$4005,ROW(B2479)-ROW($C$3))),"")</f>
        <v/>
      </c>
      <c r="Q2479" s="363" t="str">
        <f>IFERROR(IF(LEN(INDEX(PlansAndNotes!$G$6:$G$4005,ROW(B2479)-ROW($C$3)))=0,"",INDEX(PlansAndNotes!$G$6:$G$4005,ROW(B2479)-ROW($C$3))),"")</f>
        <v/>
      </c>
      <c r="R2479" s="361" t="str">
        <f>IFERROR(IF(LEN(D2479)&gt;0,IF(LEN(INDEX(AdressBook!$C$6:$C$25,MATCH(D2479,AdressBook!$B$6:$B$25,0),1))=0,"",INDEX(AdressBook!$C$6:$C$25,MATCH(D2479,AdressBook!$B$6:$B$25,0),1)),""),"")</f>
        <v/>
      </c>
      <c r="S2479" s="165">
        <f>IF(LEN(C2479)&gt;0,IFERROR(IF(MATCH(C2479,C2480:$C$4004,0)&gt;0,-1,ROW(S2479)-ROW($S$3)),ROW(S2479)-ROW($S$3)),-1)</f>
        <v>-1</v>
      </c>
      <c r="T2479" s="165">
        <f t="shared" si="270"/>
        <v>0</v>
      </c>
      <c r="U2479" s="165" t="str">
        <f t="shared" si="271"/>
        <v/>
      </c>
      <c r="V2479" s="165" t="str">
        <f>IFERROR(IF(OR(C2479="",S2479&lt;0),"",IF(SUBTOTAL(3,C2479:C2479)=0,-1,SUBTOTAL(3,$C$4:C2479))),"")</f>
        <v/>
      </c>
      <c r="W2479" s="156" t="str">
        <f t="array" ref="W2479">IF(LEN(C2479)&gt;0,IFERROR(IF(MATCH(C2479,$C$3:$C2478,0)&gt;0,N2479-INDEX($N$3:N2478,SUMPRODUCT(MAX(ROW($C$3:$C2478)*(C2479=$C$3:$C2478)))-2,1),""),""),"")</f>
        <v/>
      </c>
      <c r="X2479" s="156">
        <f t="shared" ca="1" si="272"/>
        <v>1</v>
      </c>
      <c r="Y2479" s="156">
        <f t="shared" ca="1" si="273"/>
        <v>1</v>
      </c>
    </row>
    <row r="2480" spans="2:25" hidden="1" x14ac:dyDescent="0.25">
      <c r="B2480" s="390" t="str">
        <f>IFERROR(IF(LEN(INDEX(PlansAndNotes!$B$6:$B$2005,ROW(A2480)-ROW($B$3)))=0,"",INDEX(PlansAndNotes!$B$6:$B$2005,ROW(A2480)-ROW($B$3))),"")</f>
        <v/>
      </c>
      <c r="C2480" s="387" t="str">
        <f t="shared" si="274"/>
        <v/>
      </c>
      <c r="D2480" s="361" t="str">
        <f>IFERROR(IF(LEN(C2480)&gt;0,IF(LEN(INDEX(TasksList!$C$6:$C$25,MATCH(C2480,TasksList!$B$6:$B$25,0),1))=0,"",INDEX(TasksList!$C$6:$C$25,MATCH(C2480,TasksList!$B$6:$B$25,0),1)),""),"")</f>
        <v/>
      </c>
      <c r="E2480" s="361" t="str">
        <f>IFERROR(IF(LEN(C2480)&gt;0,IF(LEN(INDEX(TasksList!$F$6:$F$25,MATCH(C2480,TasksList!$B$6:$B$25,0),1))=0,"not set!",INDEX(TasksList!$F$6:$F$25,MATCH(C2480,TasksList!$B$6:$B$25,0),1)),""),"")</f>
        <v/>
      </c>
      <c r="F2480" s="360" t="str">
        <f>IFERROR(IF(LEN(D2480)&gt;0,IF(LEN(INDEX(AdressBook!$D$6:$D$25,MATCH(D2480,AdressBook!$B$6:$B$25,0),1))=0,"",INDEX(AdressBook!$D$6:$D$25,MATCH(D2480,AdressBook!$B$6:$B$25,0),1)),""),"")</f>
        <v/>
      </c>
      <c r="G2480" s="361" t="str">
        <f>IFERROR(IF(LEN(INDEX(PlansAndNotes!$F$6:$F$4005,ROW(B2480)-ROW($C$3)))=0,"",INDEX(PlansAndNotes!$F$6:$F$4005,ROW(B2480)-ROW($C$3))),"")</f>
        <v/>
      </c>
      <c r="H2480" s="361" t="str">
        <f>IFERROR(IF(LEN(C2480)&gt;0,IF(LEN(INDEX(TasksList!$G$6:$G$25,MATCH(C2480,TasksList!$B$6:$B$25,0),1))=0,"",INDEX(TasksList!$G$6:$G$25,MATCH(C2480,TasksList!$B$6:$B$25,0),1)),""),"")</f>
        <v/>
      </c>
      <c r="N2480" s="362" t="str">
        <f>IFERROR(IF(LEN(INDEX(PlansAndNotes!$D$6:$D$4005,ROW(B2480)-ROW($C$3)))=0,"",INDEX(PlansAndNotes!$D$6:$D$4005,ROW(B2480)-ROW($C$3))),"")</f>
        <v/>
      </c>
      <c r="O2480" s="165" t="str">
        <f t="shared" si="269"/>
        <v/>
      </c>
      <c r="P2480" s="363" t="str">
        <f>IFERROR(IF(LEN(INDEX(PlansAndNotes!$E$6:$E$4005,ROW(B2480)-ROW($C$3)))=0,"",INDEX(PlansAndNotes!$E$6:$E$4005,ROW(B2480)-ROW($C$3))),"")</f>
        <v/>
      </c>
      <c r="Q2480" s="363" t="str">
        <f>IFERROR(IF(LEN(INDEX(PlansAndNotes!$G$6:$G$4005,ROW(B2480)-ROW($C$3)))=0,"",INDEX(PlansAndNotes!$G$6:$G$4005,ROW(B2480)-ROW($C$3))),"")</f>
        <v/>
      </c>
      <c r="R2480" s="361" t="str">
        <f>IFERROR(IF(LEN(D2480)&gt;0,IF(LEN(INDEX(AdressBook!$C$6:$C$25,MATCH(D2480,AdressBook!$B$6:$B$25,0),1))=0,"",INDEX(AdressBook!$C$6:$C$25,MATCH(D2480,AdressBook!$B$6:$B$25,0),1)),""),"")</f>
        <v/>
      </c>
      <c r="S2480" s="165">
        <f>IF(LEN(C2480)&gt;0,IFERROR(IF(MATCH(C2480,C2481:$C$4004,0)&gt;0,-1,ROW(S2480)-ROW($S$3)),ROW(S2480)-ROW($S$3)),-1)</f>
        <v>-1</v>
      </c>
      <c r="T2480" s="165">
        <f t="shared" si="270"/>
        <v>0</v>
      </c>
      <c r="U2480" s="165" t="str">
        <f t="shared" si="271"/>
        <v/>
      </c>
      <c r="V2480" s="165" t="str">
        <f>IFERROR(IF(OR(C2480="",S2480&lt;0),"",IF(SUBTOTAL(3,C2480:C2480)=0,-1,SUBTOTAL(3,$C$4:C2480))),"")</f>
        <v/>
      </c>
      <c r="W2480" s="156" t="str">
        <f t="array" ref="W2480">IF(LEN(C2480)&gt;0,IFERROR(IF(MATCH(C2480,$C$3:$C2479,0)&gt;0,N2480-INDEX($N$3:N2479,SUMPRODUCT(MAX(ROW($C$3:$C2479)*(C2480=$C$3:$C2479)))-2,1),""),""),"")</f>
        <v/>
      </c>
      <c r="X2480" s="156">
        <f t="shared" ca="1" si="272"/>
        <v>1</v>
      </c>
      <c r="Y2480" s="156">
        <f t="shared" ca="1" si="273"/>
        <v>1</v>
      </c>
    </row>
    <row r="2481" spans="2:25" hidden="1" x14ac:dyDescent="0.25">
      <c r="B2481" s="390" t="str">
        <f>IFERROR(IF(LEN(INDEX(PlansAndNotes!$B$6:$B$2005,ROW(A2481)-ROW($B$3)))=0,"",INDEX(PlansAndNotes!$B$6:$B$2005,ROW(A2481)-ROW($B$3))),"")</f>
        <v/>
      </c>
      <c r="C2481" s="387" t="str">
        <f t="shared" si="274"/>
        <v/>
      </c>
      <c r="D2481" s="361" t="str">
        <f>IFERROR(IF(LEN(C2481)&gt;0,IF(LEN(INDEX(TasksList!$C$6:$C$25,MATCH(C2481,TasksList!$B$6:$B$25,0),1))=0,"",INDEX(TasksList!$C$6:$C$25,MATCH(C2481,TasksList!$B$6:$B$25,0),1)),""),"")</f>
        <v/>
      </c>
      <c r="E2481" s="361" t="str">
        <f>IFERROR(IF(LEN(C2481)&gt;0,IF(LEN(INDEX(TasksList!$F$6:$F$25,MATCH(C2481,TasksList!$B$6:$B$25,0),1))=0,"not set!",INDEX(TasksList!$F$6:$F$25,MATCH(C2481,TasksList!$B$6:$B$25,0),1)),""),"")</f>
        <v/>
      </c>
      <c r="F2481" s="360" t="str">
        <f>IFERROR(IF(LEN(D2481)&gt;0,IF(LEN(INDEX(AdressBook!$D$6:$D$25,MATCH(D2481,AdressBook!$B$6:$B$25,0),1))=0,"",INDEX(AdressBook!$D$6:$D$25,MATCH(D2481,AdressBook!$B$6:$B$25,0),1)),""),"")</f>
        <v/>
      </c>
      <c r="G2481" s="361" t="str">
        <f>IFERROR(IF(LEN(INDEX(PlansAndNotes!$F$6:$F$4005,ROW(B2481)-ROW($C$3)))=0,"",INDEX(PlansAndNotes!$F$6:$F$4005,ROW(B2481)-ROW($C$3))),"")</f>
        <v/>
      </c>
      <c r="H2481" s="361" t="str">
        <f>IFERROR(IF(LEN(C2481)&gt;0,IF(LEN(INDEX(TasksList!$G$6:$G$25,MATCH(C2481,TasksList!$B$6:$B$25,0),1))=0,"",INDEX(TasksList!$G$6:$G$25,MATCH(C2481,TasksList!$B$6:$B$25,0),1)),""),"")</f>
        <v/>
      </c>
      <c r="N2481" s="362" t="str">
        <f>IFERROR(IF(LEN(INDEX(PlansAndNotes!$D$6:$D$4005,ROW(B2481)-ROW($C$3)))=0,"",INDEX(PlansAndNotes!$D$6:$D$4005,ROW(B2481)-ROW($C$3))),"")</f>
        <v/>
      </c>
      <c r="O2481" s="165" t="str">
        <f t="shared" si="269"/>
        <v/>
      </c>
      <c r="P2481" s="363" t="str">
        <f>IFERROR(IF(LEN(INDEX(PlansAndNotes!$E$6:$E$4005,ROW(B2481)-ROW($C$3)))=0,"",INDEX(PlansAndNotes!$E$6:$E$4005,ROW(B2481)-ROW($C$3))),"")</f>
        <v/>
      </c>
      <c r="Q2481" s="363" t="str">
        <f>IFERROR(IF(LEN(INDEX(PlansAndNotes!$G$6:$G$4005,ROW(B2481)-ROW($C$3)))=0,"",INDEX(PlansAndNotes!$G$6:$G$4005,ROW(B2481)-ROW($C$3))),"")</f>
        <v/>
      </c>
      <c r="R2481" s="361" t="str">
        <f>IFERROR(IF(LEN(D2481)&gt;0,IF(LEN(INDEX(AdressBook!$C$6:$C$25,MATCH(D2481,AdressBook!$B$6:$B$25,0),1))=0,"",INDEX(AdressBook!$C$6:$C$25,MATCH(D2481,AdressBook!$B$6:$B$25,0),1)),""),"")</f>
        <v/>
      </c>
      <c r="S2481" s="165">
        <f>IF(LEN(C2481)&gt;0,IFERROR(IF(MATCH(C2481,C2482:$C$4004,0)&gt;0,-1,ROW(S2481)-ROW($S$3)),ROW(S2481)-ROW($S$3)),-1)</f>
        <v>-1</v>
      </c>
      <c r="T2481" s="165">
        <f t="shared" si="270"/>
        <v>0</v>
      </c>
      <c r="U2481" s="165" t="str">
        <f t="shared" si="271"/>
        <v/>
      </c>
      <c r="V2481" s="165" t="str">
        <f>IFERROR(IF(OR(C2481="",S2481&lt;0),"",IF(SUBTOTAL(3,C2481:C2481)=0,-1,SUBTOTAL(3,$C$4:C2481))),"")</f>
        <v/>
      </c>
      <c r="W2481" s="156" t="str">
        <f t="array" ref="W2481">IF(LEN(C2481)&gt;0,IFERROR(IF(MATCH(C2481,$C$3:$C2480,0)&gt;0,N2481-INDEX($N$3:N2480,SUMPRODUCT(MAX(ROW($C$3:$C2480)*(C2481=$C$3:$C2480)))-2,1),""),""),"")</f>
        <v/>
      </c>
      <c r="X2481" s="156">
        <f t="shared" ca="1" si="272"/>
        <v>1</v>
      </c>
      <c r="Y2481" s="156">
        <f t="shared" ca="1" si="273"/>
        <v>1</v>
      </c>
    </row>
    <row r="2482" spans="2:25" hidden="1" x14ac:dyDescent="0.25">
      <c r="B2482" s="390" t="str">
        <f>IFERROR(IF(LEN(INDEX(PlansAndNotes!$B$6:$B$2005,ROW(A2482)-ROW($B$3)))=0,"",INDEX(PlansAndNotes!$B$6:$B$2005,ROW(A2482)-ROW($B$3))),"")</f>
        <v/>
      </c>
      <c r="C2482" s="387" t="str">
        <f t="shared" si="274"/>
        <v/>
      </c>
      <c r="D2482" s="361" t="str">
        <f>IFERROR(IF(LEN(C2482)&gt;0,IF(LEN(INDEX(TasksList!$C$6:$C$25,MATCH(C2482,TasksList!$B$6:$B$25,0),1))=0,"",INDEX(TasksList!$C$6:$C$25,MATCH(C2482,TasksList!$B$6:$B$25,0),1)),""),"")</f>
        <v/>
      </c>
      <c r="E2482" s="361" t="str">
        <f>IFERROR(IF(LEN(C2482)&gt;0,IF(LEN(INDEX(TasksList!$F$6:$F$25,MATCH(C2482,TasksList!$B$6:$B$25,0),1))=0,"not set!",INDEX(TasksList!$F$6:$F$25,MATCH(C2482,TasksList!$B$6:$B$25,0),1)),""),"")</f>
        <v/>
      </c>
      <c r="F2482" s="360" t="str">
        <f>IFERROR(IF(LEN(D2482)&gt;0,IF(LEN(INDEX(AdressBook!$D$6:$D$25,MATCH(D2482,AdressBook!$B$6:$B$25,0),1))=0,"",INDEX(AdressBook!$D$6:$D$25,MATCH(D2482,AdressBook!$B$6:$B$25,0),1)),""),"")</f>
        <v/>
      </c>
      <c r="G2482" s="361" t="str">
        <f>IFERROR(IF(LEN(INDEX(PlansAndNotes!$F$6:$F$4005,ROW(B2482)-ROW($C$3)))=0,"",INDEX(PlansAndNotes!$F$6:$F$4005,ROW(B2482)-ROW($C$3))),"")</f>
        <v/>
      </c>
      <c r="H2482" s="361" t="str">
        <f>IFERROR(IF(LEN(C2482)&gt;0,IF(LEN(INDEX(TasksList!$G$6:$G$25,MATCH(C2482,TasksList!$B$6:$B$25,0),1))=0,"",INDEX(TasksList!$G$6:$G$25,MATCH(C2482,TasksList!$B$6:$B$25,0),1)),""),"")</f>
        <v/>
      </c>
      <c r="N2482" s="362" t="str">
        <f>IFERROR(IF(LEN(INDEX(PlansAndNotes!$D$6:$D$4005,ROW(B2482)-ROW($C$3)))=0,"",INDEX(PlansAndNotes!$D$6:$D$4005,ROW(B2482)-ROW($C$3))),"")</f>
        <v/>
      </c>
      <c r="O2482" s="165" t="str">
        <f t="shared" si="269"/>
        <v/>
      </c>
      <c r="P2482" s="363" t="str">
        <f>IFERROR(IF(LEN(INDEX(PlansAndNotes!$E$6:$E$4005,ROW(B2482)-ROW($C$3)))=0,"",INDEX(PlansAndNotes!$E$6:$E$4005,ROW(B2482)-ROW($C$3))),"")</f>
        <v/>
      </c>
      <c r="Q2482" s="363" t="str">
        <f>IFERROR(IF(LEN(INDEX(PlansAndNotes!$G$6:$G$4005,ROW(B2482)-ROW($C$3)))=0,"",INDEX(PlansAndNotes!$G$6:$G$4005,ROW(B2482)-ROW($C$3))),"")</f>
        <v/>
      </c>
      <c r="R2482" s="361" t="str">
        <f>IFERROR(IF(LEN(D2482)&gt;0,IF(LEN(INDEX(AdressBook!$C$6:$C$25,MATCH(D2482,AdressBook!$B$6:$B$25,0),1))=0,"",INDEX(AdressBook!$C$6:$C$25,MATCH(D2482,AdressBook!$B$6:$B$25,0),1)),""),"")</f>
        <v/>
      </c>
      <c r="S2482" s="165">
        <f>IF(LEN(C2482)&gt;0,IFERROR(IF(MATCH(C2482,C2483:$C$4004,0)&gt;0,-1,ROW(S2482)-ROW($S$3)),ROW(S2482)-ROW($S$3)),-1)</f>
        <v>-1</v>
      </c>
      <c r="T2482" s="165">
        <f t="shared" si="270"/>
        <v>0</v>
      </c>
      <c r="U2482" s="165" t="str">
        <f t="shared" si="271"/>
        <v/>
      </c>
      <c r="V2482" s="165" t="str">
        <f>IFERROR(IF(OR(C2482="",S2482&lt;0),"",IF(SUBTOTAL(3,C2482:C2482)=0,-1,SUBTOTAL(3,$C$4:C2482))),"")</f>
        <v/>
      </c>
      <c r="W2482" s="156" t="str">
        <f t="array" ref="W2482">IF(LEN(C2482)&gt;0,IFERROR(IF(MATCH(C2482,$C$3:$C2481,0)&gt;0,N2482-INDEX($N$3:N2481,SUMPRODUCT(MAX(ROW($C$3:$C2481)*(C2482=$C$3:$C2481)))-2,1),""),""),"")</f>
        <v/>
      </c>
      <c r="X2482" s="156">
        <f t="shared" ca="1" si="272"/>
        <v>1</v>
      </c>
      <c r="Y2482" s="156">
        <f t="shared" ca="1" si="273"/>
        <v>1</v>
      </c>
    </row>
    <row r="2483" spans="2:25" hidden="1" x14ac:dyDescent="0.25">
      <c r="B2483" s="390" t="str">
        <f>IFERROR(IF(LEN(INDEX(PlansAndNotes!$B$6:$B$2005,ROW(A2483)-ROW($B$3)))=0,"",INDEX(PlansAndNotes!$B$6:$B$2005,ROW(A2483)-ROW($B$3))),"")</f>
        <v/>
      </c>
      <c r="C2483" s="387" t="str">
        <f t="shared" si="274"/>
        <v/>
      </c>
      <c r="D2483" s="361" t="str">
        <f>IFERROR(IF(LEN(C2483)&gt;0,IF(LEN(INDEX(TasksList!$C$6:$C$25,MATCH(C2483,TasksList!$B$6:$B$25,0),1))=0,"",INDEX(TasksList!$C$6:$C$25,MATCH(C2483,TasksList!$B$6:$B$25,0),1)),""),"")</f>
        <v/>
      </c>
      <c r="E2483" s="361" t="str">
        <f>IFERROR(IF(LEN(C2483)&gt;0,IF(LEN(INDEX(TasksList!$F$6:$F$25,MATCH(C2483,TasksList!$B$6:$B$25,0),1))=0,"not set!",INDEX(TasksList!$F$6:$F$25,MATCH(C2483,TasksList!$B$6:$B$25,0),1)),""),"")</f>
        <v/>
      </c>
      <c r="F2483" s="360" t="str">
        <f>IFERROR(IF(LEN(D2483)&gt;0,IF(LEN(INDEX(AdressBook!$D$6:$D$25,MATCH(D2483,AdressBook!$B$6:$B$25,0),1))=0,"",INDEX(AdressBook!$D$6:$D$25,MATCH(D2483,AdressBook!$B$6:$B$25,0),1)),""),"")</f>
        <v/>
      </c>
      <c r="G2483" s="361" t="str">
        <f>IFERROR(IF(LEN(INDEX(PlansAndNotes!$F$6:$F$4005,ROW(B2483)-ROW($C$3)))=0,"",INDEX(PlansAndNotes!$F$6:$F$4005,ROW(B2483)-ROW($C$3))),"")</f>
        <v/>
      </c>
      <c r="H2483" s="361" t="str">
        <f>IFERROR(IF(LEN(C2483)&gt;0,IF(LEN(INDEX(TasksList!$G$6:$G$25,MATCH(C2483,TasksList!$B$6:$B$25,0),1))=0,"",INDEX(TasksList!$G$6:$G$25,MATCH(C2483,TasksList!$B$6:$B$25,0),1)),""),"")</f>
        <v/>
      </c>
      <c r="N2483" s="362" t="str">
        <f>IFERROR(IF(LEN(INDEX(PlansAndNotes!$D$6:$D$4005,ROW(B2483)-ROW($C$3)))=0,"",INDEX(PlansAndNotes!$D$6:$D$4005,ROW(B2483)-ROW($C$3))),"")</f>
        <v/>
      </c>
      <c r="O2483" s="165" t="str">
        <f t="shared" si="269"/>
        <v/>
      </c>
      <c r="P2483" s="363" t="str">
        <f>IFERROR(IF(LEN(INDEX(PlansAndNotes!$E$6:$E$4005,ROW(B2483)-ROW($C$3)))=0,"",INDEX(PlansAndNotes!$E$6:$E$4005,ROW(B2483)-ROW($C$3))),"")</f>
        <v/>
      </c>
      <c r="Q2483" s="363" t="str">
        <f>IFERROR(IF(LEN(INDEX(PlansAndNotes!$G$6:$G$4005,ROW(B2483)-ROW($C$3)))=0,"",INDEX(PlansAndNotes!$G$6:$G$4005,ROW(B2483)-ROW($C$3))),"")</f>
        <v/>
      </c>
      <c r="R2483" s="361" t="str">
        <f>IFERROR(IF(LEN(D2483)&gt;0,IF(LEN(INDEX(AdressBook!$C$6:$C$25,MATCH(D2483,AdressBook!$B$6:$B$25,0),1))=0,"",INDEX(AdressBook!$C$6:$C$25,MATCH(D2483,AdressBook!$B$6:$B$25,0),1)),""),"")</f>
        <v/>
      </c>
      <c r="S2483" s="165">
        <f>IF(LEN(C2483)&gt;0,IFERROR(IF(MATCH(C2483,C2484:$C$4004,0)&gt;0,-1,ROW(S2483)-ROW($S$3)),ROW(S2483)-ROW($S$3)),-1)</f>
        <v>-1</v>
      </c>
      <c r="T2483" s="165">
        <f t="shared" si="270"/>
        <v>0</v>
      </c>
      <c r="U2483" s="165" t="str">
        <f t="shared" si="271"/>
        <v/>
      </c>
      <c r="V2483" s="165" t="str">
        <f>IFERROR(IF(OR(C2483="",S2483&lt;0),"",IF(SUBTOTAL(3,C2483:C2483)=0,-1,SUBTOTAL(3,$C$4:C2483))),"")</f>
        <v/>
      </c>
      <c r="W2483" s="156" t="str">
        <f t="array" ref="W2483">IF(LEN(C2483)&gt;0,IFERROR(IF(MATCH(C2483,$C$3:$C2482,0)&gt;0,N2483-INDEX($N$3:N2482,SUMPRODUCT(MAX(ROW($C$3:$C2482)*(C2483=$C$3:$C2482)))-2,1),""),""),"")</f>
        <v/>
      </c>
      <c r="X2483" s="156">
        <f t="shared" ca="1" si="272"/>
        <v>1</v>
      </c>
      <c r="Y2483" s="156">
        <f t="shared" ca="1" si="273"/>
        <v>1</v>
      </c>
    </row>
    <row r="2484" spans="2:25" hidden="1" x14ac:dyDescent="0.25">
      <c r="B2484" s="390" t="str">
        <f>IFERROR(IF(LEN(INDEX(PlansAndNotes!$B$6:$B$2005,ROW(A2484)-ROW($B$3)))=0,"",INDEX(PlansAndNotes!$B$6:$B$2005,ROW(A2484)-ROW($B$3))),"")</f>
        <v/>
      </c>
      <c r="C2484" s="387" t="str">
        <f t="shared" si="274"/>
        <v/>
      </c>
      <c r="D2484" s="361" t="str">
        <f>IFERROR(IF(LEN(C2484)&gt;0,IF(LEN(INDEX(TasksList!$C$6:$C$25,MATCH(C2484,TasksList!$B$6:$B$25,0),1))=0,"",INDEX(TasksList!$C$6:$C$25,MATCH(C2484,TasksList!$B$6:$B$25,0),1)),""),"")</f>
        <v/>
      </c>
      <c r="E2484" s="361" t="str">
        <f>IFERROR(IF(LEN(C2484)&gt;0,IF(LEN(INDEX(TasksList!$F$6:$F$25,MATCH(C2484,TasksList!$B$6:$B$25,0),1))=0,"not set!",INDEX(TasksList!$F$6:$F$25,MATCH(C2484,TasksList!$B$6:$B$25,0),1)),""),"")</f>
        <v/>
      </c>
      <c r="F2484" s="360" t="str">
        <f>IFERROR(IF(LEN(D2484)&gt;0,IF(LEN(INDEX(AdressBook!$D$6:$D$25,MATCH(D2484,AdressBook!$B$6:$B$25,0),1))=0,"",INDEX(AdressBook!$D$6:$D$25,MATCH(D2484,AdressBook!$B$6:$B$25,0),1)),""),"")</f>
        <v/>
      </c>
      <c r="G2484" s="361" t="str">
        <f>IFERROR(IF(LEN(INDEX(PlansAndNotes!$F$6:$F$4005,ROW(B2484)-ROW($C$3)))=0,"",INDEX(PlansAndNotes!$F$6:$F$4005,ROW(B2484)-ROW($C$3))),"")</f>
        <v/>
      </c>
      <c r="H2484" s="361" t="str">
        <f>IFERROR(IF(LEN(C2484)&gt;0,IF(LEN(INDEX(TasksList!$G$6:$G$25,MATCH(C2484,TasksList!$B$6:$B$25,0),1))=0,"",INDEX(TasksList!$G$6:$G$25,MATCH(C2484,TasksList!$B$6:$B$25,0),1)),""),"")</f>
        <v/>
      </c>
      <c r="N2484" s="362" t="str">
        <f>IFERROR(IF(LEN(INDEX(PlansAndNotes!$D$6:$D$4005,ROW(B2484)-ROW($C$3)))=0,"",INDEX(PlansAndNotes!$D$6:$D$4005,ROW(B2484)-ROW($C$3))),"")</f>
        <v/>
      </c>
      <c r="O2484" s="165" t="str">
        <f t="shared" si="269"/>
        <v/>
      </c>
      <c r="P2484" s="363" t="str">
        <f>IFERROR(IF(LEN(INDEX(PlansAndNotes!$E$6:$E$4005,ROW(B2484)-ROW($C$3)))=0,"",INDEX(PlansAndNotes!$E$6:$E$4005,ROW(B2484)-ROW($C$3))),"")</f>
        <v/>
      </c>
      <c r="Q2484" s="363" t="str">
        <f>IFERROR(IF(LEN(INDEX(PlansAndNotes!$G$6:$G$4005,ROW(B2484)-ROW($C$3)))=0,"",INDEX(PlansAndNotes!$G$6:$G$4005,ROW(B2484)-ROW($C$3))),"")</f>
        <v/>
      </c>
      <c r="R2484" s="361" t="str">
        <f>IFERROR(IF(LEN(D2484)&gt;0,IF(LEN(INDEX(AdressBook!$C$6:$C$25,MATCH(D2484,AdressBook!$B$6:$B$25,0),1))=0,"",INDEX(AdressBook!$C$6:$C$25,MATCH(D2484,AdressBook!$B$6:$B$25,0),1)),""),"")</f>
        <v/>
      </c>
      <c r="S2484" s="165">
        <f>IF(LEN(C2484)&gt;0,IFERROR(IF(MATCH(C2484,C2485:$C$4004,0)&gt;0,-1,ROW(S2484)-ROW($S$3)),ROW(S2484)-ROW($S$3)),-1)</f>
        <v>-1</v>
      </c>
      <c r="T2484" s="165">
        <f t="shared" si="270"/>
        <v>0</v>
      </c>
      <c r="U2484" s="165" t="str">
        <f t="shared" si="271"/>
        <v/>
      </c>
      <c r="V2484" s="165" t="str">
        <f>IFERROR(IF(OR(C2484="",S2484&lt;0),"",IF(SUBTOTAL(3,C2484:C2484)=0,-1,SUBTOTAL(3,$C$4:C2484))),"")</f>
        <v/>
      </c>
      <c r="W2484" s="156" t="str">
        <f t="array" ref="W2484">IF(LEN(C2484)&gt;0,IFERROR(IF(MATCH(C2484,$C$3:$C2483,0)&gt;0,N2484-INDEX($N$3:N2483,SUMPRODUCT(MAX(ROW($C$3:$C2483)*(C2484=$C$3:$C2483)))-2,1),""),""),"")</f>
        <v/>
      </c>
      <c r="X2484" s="156">
        <f t="shared" ca="1" si="272"/>
        <v>1</v>
      </c>
      <c r="Y2484" s="156">
        <f t="shared" ca="1" si="273"/>
        <v>1</v>
      </c>
    </row>
    <row r="2485" spans="2:25" hidden="1" x14ac:dyDescent="0.25">
      <c r="B2485" s="390" t="str">
        <f>IFERROR(IF(LEN(INDEX(PlansAndNotes!$B$6:$B$2005,ROW(A2485)-ROW($B$3)))=0,"",INDEX(PlansAndNotes!$B$6:$B$2005,ROW(A2485)-ROW($B$3))),"")</f>
        <v/>
      </c>
      <c r="C2485" s="387" t="str">
        <f t="shared" si="274"/>
        <v/>
      </c>
      <c r="D2485" s="361" t="str">
        <f>IFERROR(IF(LEN(C2485)&gt;0,IF(LEN(INDEX(TasksList!$C$6:$C$25,MATCH(C2485,TasksList!$B$6:$B$25,0),1))=0,"",INDEX(TasksList!$C$6:$C$25,MATCH(C2485,TasksList!$B$6:$B$25,0),1)),""),"")</f>
        <v/>
      </c>
      <c r="E2485" s="361" t="str">
        <f>IFERROR(IF(LEN(C2485)&gt;0,IF(LEN(INDEX(TasksList!$F$6:$F$25,MATCH(C2485,TasksList!$B$6:$B$25,0),1))=0,"not set!",INDEX(TasksList!$F$6:$F$25,MATCH(C2485,TasksList!$B$6:$B$25,0),1)),""),"")</f>
        <v/>
      </c>
      <c r="F2485" s="360" t="str">
        <f>IFERROR(IF(LEN(D2485)&gt;0,IF(LEN(INDEX(AdressBook!$D$6:$D$25,MATCH(D2485,AdressBook!$B$6:$B$25,0),1))=0,"",INDEX(AdressBook!$D$6:$D$25,MATCH(D2485,AdressBook!$B$6:$B$25,0),1)),""),"")</f>
        <v/>
      </c>
      <c r="G2485" s="361" t="str">
        <f>IFERROR(IF(LEN(INDEX(PlansAndNotes!$F$6:$F$4005,ROW(B2485)-ROW($C$3)))=0,"",INDEX(PlansAndNotes!$F$6:$F$4005,ROW(B2485)-ROW($C$3))),"")</f>
        <v/>
      </c>
      <c r="H2485" s="361" t="str">
        <f>IFERROR(IF(LEN(C2485)&gt;0,IF(LEN(INDEX(TasksList!$G$6:$G$25,MATCH(C2485,TasksList!$B$6:$B$25,0),1))=0,"",INDEX(TasksList!$G$6:$G$25,MATCH(C2485,TasksList!$B$6:$B$25,0),1)),""),"")</f>
        <v/>
      </c>
      <c r="N2485" s="362" t="str">
        <f>IFERROR(IF(LEN(INDEX(PlansAndNotes!$D$6:$D$4005,ROW(B2485)-ROW($C$3)))=0,"",INDEX(PlansAndNotes!$D$6:$D$4005,ROW(B2485)-ROW($C$3))),"")</f>
        <v/>
      </c>
      <c r="O2485" s="165" t="str">
        <f t="shared" si="269"/>
        <v/>
      </c>
      <c r="P2485" s="363" t="str">
        <f>IFERROR(IF(LEN(INDEX(PlansAndNotes!$E$6:$E$4005,ROW(B2485)-ROW($C$3)))=0,"",INDEX(PlansAndNotes!$E$6:$E$4005,ROW(B2485)-ROW($C$3))),"")</f>
        <v/>
      </c>
      <c r="Q2485" s="363" t="str">
        <f>IFERROR(IF(LEN(INDEX(PlansAndNotes!$G$6:$G$4005,ROW(B2485)-ROW($C$3)))=0,"",INDEX(PlansAndNotes!$G$6:$G$4005,ROW(B2485)-ROW($C$3))),"")</f>
        <v/>
      </c>
      <c r="R2485" s="361" t="str">
        <f>IFERROR(IF(LEN(D2485)&gt;0,IF(LEN(INDEX(AdressBook!$C$6:$C$25,MATCH(D2485,AdressBook!$B$6:$B$25,0),1))=0,"",INDEX(AdressBook!$C$6:$C$25,MATCH(D2485,AdressBook!$B$6:$B$25,0),1)),""),"")</f>
        <v/>
      </c>
      <c r="S2485" s="165">
        <f>IF(LEN(C2485)&gt;0,IFERROR(IF(MATCH(C2485,C2486:$C$4004,0)&gt;0,-1,ROW(S2485)-ROW($S$3)),ROW(S2485)-ROW($S$3)),-1)</f>
        <v>-1</v>
      </c>
      <c r="T2485" s="165">
        <f t="shared" si="270"/>
        <v>0</v>
      </c>
      <c r="U2485" s="165" t="str">
        <f t="shared" si="271"/>
        <v/>
      </c>
      <c r="V2485" s="165" t="str">
        <f>IFERROR(IF(OR(C2485="",S2485&lt;0),"",IF(SUBTOTAL(3,C2485:C2485)=0,-1,SUBTOTAL(3,$C$4:C2485))),"")</f>
        <v/>
      </c>
      <c r="W2485" s="156" t="str">
        <f t="array" ref="W2485">IF(LEN(C2485)&gt;0,IFERROR(IF(MATCH(C2485,$C$3:$C2484,0)&gt;0,N2485-INDEX($N$3:N2484,SUMPRODUCT(MAX(ROW($C$3:$C2484)*(C2485=$C$3:$C2484)))-2,1),""),""),"")</f>
        <v/>
      </c>
      <c r="X2485" s="156">
        <f t="shared" ca="1" si="272"/>
        <v>1</v>
      </c>
      <c r="Y2485" s="156">
        <f t="shared" ca="1" si="273"/>
        <v>1</v>
      </c>
    </row>
    <row r="2486" spans="2:25" hidden="1" x14ac:dyDescent="0.25">
      <c r="B2486" s="390" t="str">
        <f>IFERROR(IF(LEN(INDEX(PlansAndNotes!$B$6:$B$2005,ROW(A2486)-ROW($B$3)))=0,"",INDEX(PlansAndNotes!$B$6:$B$2005,ROW(A2486)-ROW($B$3))),"")</f>
        <v/>
      </c>
      <c r="C2486" s="387" t="str">
        <f t="shared" si="274"/>
        <v/>
      </c>
      <c r="D2486" s="361" t="str">
        <f>IFERROR(IF(LEN(C2486)&gt;0,IF(LEN(INDEX(TasksList!$C$6:$C$25,MATCH(C2486,TasksList!$B$6:$B$25,0),1))=0,"",INDEX(TasksList!$C$6:$C$25,MATCH(C2486,TasksList!$B$6:$B$25,0),1)),""),"")</f>
        <v/>
      </c>
      <c r="E2486" s="361" t="str">
        <f>IFERROR(IF(LEN(C2486)&gt;0,IF(LEN(INDEX(TasksList!$F$6:$F$25,MATCH(C2486,TasksList!$B$6:$B$25,0),1))=0,"not set!",INDEX(TasksList!$F$6:$F$25,MATCH(C2486,TasksList!$B$6:$B$25,0),1)),""),"")</f>
        <v/>
      </c>
      <c r="F2486" s="360" t="str">
        <f>IFERROR(IF(LEN(D2486)&gt;0,IF(LEN(INDEX(AdressBook!$D$6:$D$25,MATCH(D2486,AdressBook!$B$6:$B$25,0),1))=0,"",INDEX(AdressBook!$D$6:$D$25,MATCH(D2486,AdressBook!$B$6:$B$25,0),1)),""),"")</f>
        <v/>
      </c>
      <c r="G2486" s="361" t="str">
        <f>IFERROR(IF(LEN(INDEX(PlansAndNotes!$F$6:$F$4005,ROW(B2486)-ROW($C$3)))=0,"",INDEX(PlansAndNotes!$F$6:$F$4005,ROW(B2486)-ROW($C$3))),"")</f>
        <v/>
      </c>
      <c r="H2486" s="361" t="str">
        <f>IFERROR(IF(LEN(C2486)&gt;0,IF(LEN(INDEX(TasksList!$G$6:$G$25,MATCH(C2486,TasksList!$B$6:$B$25,0),1))=0,"",INDEX(TasksList!$G$6:$G$25,MATCH(C2486,TasksList!$B$6:$B$25,0),1)),""),"")</f>
        <v/>
      </c>
      <c r="N2486" s="362" t="str">
        <f>IFERROR(IF(LEN(INDEX(PlansAndNotes!$D$6:$D$4005,ROW(B2486)-ROW($C$3)))=0,"",INDEX(PlansAndNotes!$D$6:$D$4005,ROW(B2486)-ROW($C$3))),"")</f>
        <v/>
      </c>
      <c r="O2486" s="165" t="str">
        <f t="shared" si="269"/>
        <v/>
      </c>
      <c r="P2486" s="363" t="str">
        <f>IFERROR(IF(LEN(INDEX(PlansAndNotes!$E$6:$E$4005,ROW(B2486)-ROW($C$3)))=0,"",INDEX(PlansAndNotes!$E$6:$E$4005,ROW(B2486)-ROW($C$3))),"")</f>
        <v/>
      </c>
      <c r="Q2486" s="363" t="str">
        <f>IFERROR(IF(LEN(INDEX(PlansAndNotes!$G$6:$G$4005,ROW(B2486)-ROW($C$3)))=0,"",INDEX(PlansAndNotes!$G$6:$G$4005,ROW(B2486)-ROW($C$3))),"")</f>
        <v/>
      </c>
      <c r="R2486" s="361" t="str">
        <f>IFERROR(IF(LEN(D2486)&gt;0,IF(LEN(INDEX(AdressBook!$C$6:$C$25,MATCH(D2486,AdressBook!$B$6:$B$25,0),1))=0,"",INDEX(AdressBook!$C$6:$C$25,MATCH(D2486,AdressBook!$B$6:$B$25,0),1)),""),"")</f>
        <v/>
      </c>
      <c r="S2486" s="165">
        <f>IF(LEN(C2486)&gt;0,IFERROR(IF(MATCH(C2486,C2487:$C$4004,0)&gt;0,-1,ROW(S2486)-ROW($S$3)),ROW(S2486)-ROW($S$3)),-1)</f>
        <v>-1</v>
      </c>
      <c r="T2486" s="165">
        <f t="shared" si="270"/>
        <v>0</v>
      </c>
      <c r="U2486" s="165" t="str">
        <f t="shared" si="271"/>
        <v/>
      </c>
      <c r="V2486" s="165" t="str">
        <f>IFERROR(IF(OR(C2486="",S2486&lt;0),"",IF(SUBTOTAL(3,C2486:C2486)=0,-1,SUBTOTAL(3,$C$4:C2486))),"")</f>
        <v/>
      </c>
      <c r="W2486" s="156" t="str">
        <f t="array" ref="W2486">IF(LEN(C2486)&gt;0,IFERROR(IF(MATCH(C2486,$C$3:$C2485,0)&gt;0,N2486-INDEX($N$3:N2485,SUMPRODUCT(MAX(ROW($C$3:$C2485)*(C2486=$C$3:$C2485)))-2,1),""),""),"")</f>
        <v/>
      </c>
      <c r="X2486" s="156">
        <f t="shared" ca="1" si="272"/>
        <v>1</v>
      </c>
      <c r="Y2486" s="156">
        <f t="shared" ca="1" si="273"/>
        <v>1</v>
      </c>
    </row>
    <row r="2487" spans="2:25" hidden="1" x14ac:dyDescent="0.25">
      <c r="B2487" s="390" t="str">
        <f>IFERROR(IF(LEN(INDEX(PlansAndNotes!$B$6:$B$2005,ROW(A2487)-ROW($B$3)))=0,"",INDEX(PlansAndNotes!$B$6:$B$2005,ROW(A2487)-ROW($B$3))),"")</f>
        <v/>
      </c>
      <c r="C2487" s="387" t="str">
        <f t="shared" si="274"/>
        <v/>
      </c>
      <c r="D2487" s="361" t="str">
        <f>IFERROR(IF(LEN(C2487)&gt;0,IF(LEN(INDEX(TasksList!$C$6:$C$25,MATCH(C2487,TasksList!$B$6:$B$25,0),1))=0,"",INDEX(TasksList!$C$6:$C$25,MATCH(C2487,TasksList!$B$6:$B$25,0),1)),""),"")</f>
        <v/>
      </c>
      <c r="E2487" s="361" t="str">
        <f>IFERROR(IF(LEN(C2487)&gt;0,IF(LEN(INDEX(TasksList!$F$6:$F$25,MATCH(C2487,TasksList!$B$6:$B$25,0),1))=0,"not set!",INDEX(TasksList!$F$6:$F$25,MATCH(C2487,TasksList!$B$6:$B$25,0),1)),""),"")</f>
        <v/>
      </c>
      <c r="F2487" s="360" t="str">
        <f>IFERROR(IF(LEN(D2487)&gt;0,IF(LEN(INDEX(AdressBook!$D$6:$D$25,MATCH(D2487,AdressBook!$B$6:$B$25,0),1))=0,"",INDEX(AdressBook!$D$6:$D$25,MATCH(D2487,AdressBook!$B$6:$B$25,0),1)),""),"")</f>
        <v/>
      </c>
      <c r="G2487" s="361" t="str">
        <f>IFERROR(IF(LEN(INDEX(PlansAndNotes!$F$6:$F$4005,ROW(B2487)-ROW($C$3)))=0,"",INDEX(PlansAndNotes!$F$6:$F$4005,ROW(B2487)-ROW($C$3))),"")</f>
        <v/>
      </c>
      <c r="H2487" s="361" t="str">
        <f>IFERROR(IF(LEN(C2487)&gt;0,IF(LEN(INDEX(TasksList!$G$6:$G$25,MATCH(C2487,TasksList!$B$6:$B$25,0),1))=0,"",INDEX(TasksList!$G$6:$G$25,MATCH(C2487,TasksList!$B$6:$B$25,0),1)),""),"")</f>
        <v/>
      </c>
      <c r="N2487" s="362" t="str">
        <f>IFERROR(IF(LEN(INDEX(PlansAndNotes!$D$6:$D$4005,ROW(B2487)-ROW($C$3)))=0,"",INDEX(PlansAndNotes!$D$6:$D$4005,ROW(B2487)-ROW($C$3))),"")</f>
        <v/>
      </c>
      <c r="O2487" s="165" t="str">
        <f t="shared" si="269"/>
        <v/>
      </c>
      <c r="P2487" s="363" t="str">
        <f>IFERROR(IF(LEN(INDEX(PlansAndNotes!$E$6:$E$4005,ROW(B2487)-ROW($C$3)))=0,"",INDEX(PlansAndNotes!$E$6:$E$4005,ROW(B2487)-ROW($C$3))),"")</f>
        <v/>
      </c>
      <c r="Q2487" s="363" t="str">
        <f>IFERROR(IF(LEN(INDEX(PlansAndNotes!$G$6:$G$4005,ROW(B2487)-ROW($C$3)))=0,"",INDEX(PlansAndNotes!$G$6:$G$4005,ROW(B2487)-ROW($C$3))),"")</f>
        <v/>
      </c>
      <c r="R2487" s="361" t="str">
        <f>IFERROR(IF(LEN(D2487)&gt;0,IF(LEN(INDEX(AdressBook!$C$6:$C$25,MATCH(D2487,AdressBook!$B$6:$B$25,0),1))=0,"",INDEX(AdressBook!$C$6:$C$25,MATCH(D2487,AdressBook!$B$6:$B$25,0),1)),""),"")</f>
        <v/>
      </c>
      <c r="S2487" s="165">
        <f>IF(LEN(C2487)&gt;0,IFERROR(IF(MATCH(C2487,C2488:$C$4004,0)&gt;0,-1,ROW(S2487)-ROW($S$3)),ROW(S2487)-ROW($S$3)),-1)</f>
        <v>-1</v>
      </c>
      <c r="T2487" s="165">
        <f t="shared" si="270"/>
        <v>0</v>
      </c>
      <c r="U2487" s="165" t="str">
        <f t="shared" si="271"/>
        <v/>
      </c>
      <c r="V2487" s="165" t="str">
        <f>IFERROR(IF(OR(C2487="",S2487&lt;0),"",IF(SUBTOTAL(3,C2487:C2487)=0,-1,SUBTOTAL(3,$C$4:C2487))),"")</f>
        <v/>
      </c>
      <c r="W2487" s="156" t="str">
        <f t="array" ref="W2487">IF(LEN(C2487)&gt;0,IFERROR(IF(MATCH(C2487,$C$3:$C2486,0)&gt;0,N2487-INDEX($N$3:N2486,SUMPRODUCT(MAX(ROW($C$3:$C2486)*(C2487=$C$3:$C2486)))-2,1),""),""),"")</f>
        <v/>
      </c>
      <c r="X2487" s="156">
        <f t="shared" ca="1" si="272"/>
        <v>1</v>
      </c>
      <c r="Y2487" s="156">
        <f t="shared" ca="1" si="273"/>
        <v>1</v>
      </c>
    </row>
    <row r="2488" spans="2:25" hidden="1" x14ac:dyDescent="0.25">
      <c r="B2488" s="390" t="str">
        <f>IFERROR(IF(LEN(INDEX(PlansAndNotes!$B$6:$B$2005,ROW(A2488)-ROW($B$3)))=0,"",INDEX(PlansAndNotes!$B$6:$B$2005,ROW(A2488)-ROW($B$3))),"")</f>
        <v/>
      </c>
      <c r="C2488" s="387" t="str">
        <f t="shared" si="274"/>
        <v/>
      </c>
      <c r="D2488" s="361" t="str">
        <f>IFERROR(IF(LEN(C2488)&gt;0,IF(LEN(INDEX(TasksList!$C$6:$C$25,MATCH(C2488,TasksList!$B$6:$B$25,0),1))=0,"",INDEX(TasksList!$C$6:$C$25,MATCH(C2488,TasksList!$B$6:$B$25,0),1)),""),"")</f>
        <v/>
      </c>
      <c r="E2488" s="361" t="str">
        <f>IFERROR(IF(LEN(C2488)&gt;0,IF(LEN(INDEX(TasksList!$F$6:$F$25,MATCH(C2488,TasksList!$B$6:$B$25,0),1))=0,"not set!",INDEX(TasksList!$F$6:$F$25,MATCH(C2488,TasksList!$B$6:$B$25,0),1)),""),"")</f>
        <v/>
      </c>
      <c r="F2488" s="360" t="str">
        <f>IFERROR(IF(LEN(D2488)&gt;0,IF(LEN(INDEX(AdressBook!$D$6:$D$25,MATCH(D2488,AdressBook!$B$6:$B$25,0),1))=0,"",INDEX(AdressBook!$D$6:$D$25,MATCH(D2488,AdressBook!$B$6:$B$25,0),1)),""),"")</f>
        <v/>
      </c>
      <c r="G2488" s="361" t="str">
        <f>IFERROR(IF(LEN(INDEX(PlansAndNotes!$F$6:$F$4005,ROW(B2488)-ROW($C$3)))=0,"",INDEX(PlansAndNotes!$F$6:$F$4005,ROW(B2488)-ROW($C$3))),"")</f>
        <v/>
      </c>
      <c r="H2488" s="361" t="str">
        <f>IFERROR(IF(LEN(C2488)&gt;0,IF(LEN(INDEX(TasksList!$G$6:$G$25,MATCH(C2488,TasksList!$B$6:$B$25,0),1))=0,"",INDEX(TasksList!$G$6:$G$25,MATCH(C2488,TasksList!$B$6:$B$25,0),1)),""),"")</f>
        <v/>
      </c>
      <c r="N2488" s="362" t="str">
        <f>IFERROR(IF(LEN(INDEX(PlansAndNotes!$D$6:$D$4005,ROW(B2488)-ROW($C$3)))=0,"",INDEX(PlansAndNotes!$D$6:$D$4005,ROW(B2488)-ROW($C$3))),"")</f>
        <v/>
      </c>
      <c r="O2488" s="165" t="str">
        <f t="shared" si="269"/>
        <v/>
      </c>
      <c r="P2488" s="363" t="str">
        <f>IFERROR(IF(LEN(INDEX(PlansAndNotes!$E$6:$E$4005,ROW(B2488)-ROW($C$3)))=0,"",INDEX(PlansAndNotes!$E$6:$E$4005,ROW(B2488)-ROW($C$3))),"")</f>
        <v/>
      </c>
      <c r="Q2488" s="363" t="str">
        <f>IFERROR(IF(LEN(INDEX(PlansAndNotes!$G$6:$G$4005,ROW(B2488)-ROW($C$3)))=0,"",INDEX(PlansAndNotes!$G$6:$G$4005,ROW(B2488)-ROW($C$3))),"")</f>
        <v/>
      </c>
      <c r="R2488" s="361" t="str">
        <f>IFERROR(IF(LEN(D2488)&gt;0,IF(LEN(INDEX(AdressBook!$C$6:$C$25,MATCH(D2488,AdressBook!$B$6:$B$25,0),1))=0,"",INDEX(AdressBook!$C$6:$C$25,MATCH(D2488,AdressBook!$B$6:$B$25,0),1)),""),"")</f>
        <v/>
      </c>
      <c r="S2488" s="165">
        <f>IF(LEN(C2488)&gt;0,IFERROR(IF(MATCH(C2488,C2489:$C$4004,0)&gt;0,-1,ROW(S2488)-ROW($S$3)),ROW(S2488)-ROW($S$3)),-1)</f>
        <v>-1</v>
      </c>
      <c r="T2488" s="165">
        <f t="shared" si="270"/>
        <v>0</v>
      </c>
      <c r="U2488" s="165" t="str">
        <f t="shared" si="271"/>
        <v/>
      </c>
      <c r="V2488" s="165" t="str">
        <f>IFERROR(IF(OR(C2488="",S2488&lt;0),"",IF(SUBTOTAL(3,C2488:C2488)=0,-1,SUBTOTAL(3,$C$4:C2488))),"")</f>
        <v/>
      </c>
      <c r="W2488" s="156" t="str">
        <f t="array" ref="W2488">IF(LEN(C2488)&gt;0,IFERROR(IF(MATCH(C2488,$C$3:$C2487,0)&gt;0,N2488-INDEX($N$3:N2487,SUMPRODUCT(MAX(ROW($C$3:$C2487)*(C2488=$C$3:$C2487)))-2,1),""),""),"")</f>
        <v/>
      </c>
      <c r="X2488" s="156">
        <f t="shared" ca="1" si="272"/>
        <v>1</v>
      </c>
      <c r="Y2488" s="156">
        <f t="shared" ca="1" si="273"/>
        <v>1</v>
      </c>
    </row>
    <row r="2489" spans="2:25" hidden="1" x14ac:dyDescent="0.25">
      <c r="B2489" s="390" t="str">
        <f>IFERROR(IF(LEN(INDEX(PlansAndNotes!$B$6:$B$2005,ROW(A2489)-ROW($B$3)))=0,"",INDEX(PlansAndNotes!$B$6:$B$2005,ROW(A2489)-ROW($B$3))),"")</f>
        <v/>
      </c>
      <c r="C2489" s="387" t="str">
        <f t="shared" si="274"/>
        <v/>
      </c>
      <c r="D2489" s="361" t="str">
        <f>IFERROR(IF(LEN(C2489)&gt;0,IF(LEN(INDEX(TasksList!$C$6:$C$25,MATCH(C2489,TasksList!$B$6:$B$25,0),1))=0,"",INDEX(TasksList!$C$6:$C$25,MATCH(C2489,TasksList!$B$6:$B$25,0),1)),""),"")</f>
        <v/>
      </c>
      <c r="E2489" s="361" t="str">
        <f>IFERROR(IF(LEN(C2489)&gt;0,IF(LEN(INDEX(TasksList!$F$6:$F$25,MATCH(C2489,TasksList!$B$6:$B$25,0),1))=0,"not set!",INDEX(TasksList!$F$6:$F$25,MATCH(C2489,TasksList!$B$6:$B$25,0),1)),""),"")</f>
        <v/>
      </c>
      <c r="F2489" s="360" t="str">
        <f>IFERROR(IF(LEN(D2489)&gt;0,IF(LEN(INDEX(AdressBook!$D$6:$D$25,MATCH(D2489,AdressBook!$B$6:$B$25,0),1))=0,"",INDEX(AdressBook!$D$6:$D$25,MATCH(D2489,AdressBook!$B$6:$B$25,0),1)),""),"")</f>
        <v/>
      </c>
      <c r="G2489" s="361" t="str">
        <f>IFERROR(IF(LEN(INDEX(PlansAndNotes!$F$6:$F$4005,ROW(B2489)-ROW($C$3)))=0,"",INDEX(PlansAndNotes!$F$6:$F$4005,ROW(B2489)-ROW($C$3))),"")</f>
        <v/>
      </c>
      <c r="H2489" s="361" t="str">
        <f>IFERROR(IF(LEN(C2489)&gt;0,IF(LEN(INDEX(TasksList!$G$6:$G$25,MATCH(C2489,TasksList!$B$6:$B$25,0),1))=0,"",INDEX(TasksList!$G$6:$G$25,MATCH(C2489,TasksList!$B$6:$B$25,0),1)),""),"")</f>
        <v/>
      </c>
      <c r="N2489" s="362" t="str">
        <f>IFERROR(IF(LEN(INDEX(PlansAndNotes!$D$6:$D$4005,ROW(B2489)-ROW($C$3)))=0,"",INDEX(PlansAndNotes!$D$6:$D$4005,ROW(B2489)-ROW($C$3))),"")</f>
        <v/>
      </c>
      <c r="O2489" s="165" t="str">
        <f t="shared" si="269"/>
        <v/>
      </c>
      <c r="P2489" s="363" t="str">
        <f>IFERROR(IF(LEN(INDEX(PlansAndNotes!$E$6:$E$4005,ROW(B2489)-ROW($C$3)))=0,"",INDEX(PlansAndNotes!$E$6:$E$4005,ROW(B2489)-ROW($C$3))),"")</f>
        <v/>
      </c>
      <c r="Q2489" s="363" t="str">
        <f>IFERROR(IF(LEN(INDEX(PlansAndNotes!$G$6:$G$4005,ROW(B2489)-ROW($C$3)))=0,"",INDEX(PlansAndNotes!$G$6:$G$4005,ROW(B2489)-ROW($C$3))),"")</f>
        <v/>
      </c>
      <c r="R2489" s="361" t="str">
        <f>IFERROR(IF(LEN(D2489)&gt;0,IF(LEN(INDEX(AdressBook!$C$6:$C$25,MATCH(D2489,AdressBook!$B$6:$B$25,0),1))=0,"",INDEX(AdressBook!$C$6:$C$25,MATCH(D2489,AdressBook!$B$6:$B$25,0),1)),""),"")</f>
        <v/>
      </c>
      <c r="S2489" s="165">
        <f>IF(LEN(C2489)&gt;0,IFERROR(IF(MATCH(C2489,C2490:$C$4004,0)&gt;0,-1,ROW(S2489)-ROW($S$3)),ROW(S2489)-ROW($S$3)),-1)</f>
        <v>-1</v>
      </c>
      <c r="T2489" s="165">
        <f t="shared" si="270"/>
        <v>0</v>
      </c>
      <c r="U2489" s="165" t="str">
        <f t="shared" si="271"/>
        <v/>
      </c>
      <c r="V2489" s="165" t="str">
        <f>IFERROR(IF(OR(C2489="",S2489&lt;0),"",IF(SUBTOTAL(3,C2489:C2489)=0,-1,SUBTOTAL(3,$C$4:C2489))),"")</f>
        <v/>
      </c>
      <c r="W2489" s="156" t="str">
        <f t="array" ref="W2489">IF(LEN(C2489)&gt;0,IFERROR(IF(MATCH(C2489,$C$3:$C2488,0)&gt;0,N2489-INDEX($N$3:N2488,SUMPRODUCT(MAX(ROW($C$3:$C2488)*(C2489=$C$3:$C2488)))-2,1),""),""),"")</f>
        <v/>
      </c>
      <c r="X2489" s="156">
        <f t="shared" ca="1" si="272"/>
        <v>1</v>
      </c>
      <c r="Y2489" s="156">
        <f t="shared" ca="1" si="273"/>
        <v>1</v>
      </c>
    </row>
    <row r="2490" spans="2:25" hidden="1" x14ac:dyDescent="0.25">
      <c r="B2490" s="390" t="str">
        <f>IFERROR(IF(LEN(INDEX(PlansAndNotes!$B$6:$B$2005,ROW(A2490)-ROW($B$3)))=0,"",INDEX(PlansAndNotes!$B$6:$B$2005,ROW(A2490)-ROW($B$3))),"")</f>
        <v/>
      </c>
      <c r="C2490" s="387" t="str">
        <f t="shared" si="274"/>
        <v/>
      </c>
      <c r="D2490" s="361" t="str">
        <f>IFERROR(IF(LEN(C2490)&gt;0,IF(LEN(INDEX(TasksList!$C$6:$C$25,MATCH(C2490,TasksList!$B$6:$B$25,0),1))=0,"",INDEX(TasksList!$C$6:$C$25,MATCH(C2490,TasksList!$B$6:$B$25,0),1)),""),"")</f>
        <v/>
      </c>
      <c r="E2490" s="361" t="str">
        <f>IFERROR(IF(LEN(C2490)&gt;0,IF(LEN(INDEX(TasksList!$F$6:$F$25,MATCH(C2490,TasksList!$B$6:$B$25,0),1))=0,"not set!",INDEX(TasksList!$F$6:$F$25,MATCH(C2490,TasksList!$B$6:$B$25,0),1)),""),"")</f>
        <v/>
      </c>
      <c r="F2490" s="360" t="str">
        <f>IFERROR(IF(LEN(D2490)&gt;0,IF(LEN(INDEX(AdressBook!$D$6:$D$25,MATCH(D2490,AdressBook!$B$6:$B$25,0),1))=0,"",INDEX(AdressBook!$D$6:$D$25,MATCH(D2490,AdressBook!$B$6:$B$25,0),1)),""),"")</f>
        <v/>
      </c>
      <c r="G2490" s="361" t="str">
        <f>IFERROR(IF(LEN(INDEX(PlansAndNotes!$F$6:$F$4005,ROW(B2490)-ROW($C$3)))=0,"",INDEX(PlansAndNotes!$F$6:$F$4005,ROW(B2490)-ROW($C$3))),"")</f>
        <v/>
      </c>
      <c r="H2490" s="361" t="str">
        <f>IFERROR(IF(LEN(C2490)&gt;0,IF(LEN(INDEX(TasksList!$G$6:$G$25,MATCH(C2490,TasksList!$B$6:$B$25,0),1))=0,"",INDEX(TasksList!$G$6:$G$25,MATCH(C2490,TasksList!$B$6:$B$25,0),1)),""),"")</f>
        <v/>
      </c>
      <c r="N2490" s="362" t="str">
        <f>IFERROR(IF(LEN(INDEX(PlansAndNotes!$D$6:$D$4005,ROW(B2490)-ROW($C$3)))=0,"",INDEX(PlansAndNotes!$D$6:$D$4005,ROW(B2490)-ROW($C$3))),"")</f>
        <v/>
      </c>
      <c r="O2490" s="165" t="str">
        <f t="shared" si="269"/>
        <v/>
      </c>
      <c r="P2490" s="363" t="str">
        <f>IFERROR(IF(LEN(INDEX(PlansAndNotes!$E$6:$E$4005,ROW(B2490)-ROW($C$3)))=0,"",INDEX(PlansAndNotes!$E$6:$E$4005,ROW(B2490)-ROW($C$3))),"")</f>
        <v/>
      </c>
      <c r="Q2490" s="363" t="str">
        <f>IFERROR(IF(LEN(INDEX(PlansAndNotes!$G$6:$G$4005,ROW(B2490)-ROW($C$3)))=0,"",INDEX(PlansAndNotes!$G$6:$G$4005,ROW(B2490)-ROW($C$3))),"")</f>
        <v/>
      </c>
      <c r="R2490" s="361" t="str">
        <f>IFERROR(IF(LEN(D2490)&gt;0,IF(LEN(INDEX(AdressBook!$C$6:$C$25,MATCH(D2490,AdressBook!$B$6:$B$25,0),1))=0,"",INDEX(AdressBook!$C$6:$C$25,MATCH(D2490,AdressBook!$B$6:$B$25,0),1)),""),"")</f>
        <v/>
      </c>
      <c r="S2490" s="165">
        <f>IF(LEN(C2490)&gt;0,IFERROR(IF(MATCH(C2490,C2491:$C$4004,0)&gt;0,-1,ROW(S2490)-ROW($S$3)),ROW(S2490)-ROW($S$3)),-1)</f>
        <v>-1</v>
      </c>
      <c r="T2490" s="165">
        <f t="shared" si="270"/>
        <v>0</v>
      </c>
      <c r="U2490" s="165" t="str">
        <f t="shared" si="271"/>
        <v/>
      </c>
      <c r="V2490" s="165" t="str">
        <f>IFERROR(IF(OR(C2490="",S2490&lt;0),"",IF(SUBTOTAL(3,C2490:C2490)=0,-1,SUBTOTAL(3,$C$4:C2490))),"")</f>
        <v/>
      </c>
      <c r="W2490" s="156" t="str">
        <f t="array" ref="W2490">IF(LEN(C2490)&gt;0,IFERROR(IF(MATCH(C2490,$C$3:$C2489,0)&gt;0,N2490-INDEX($N$3:N2489,SUMPRODUCT(MAX(ROW($C$3:$C2489)*(C2490=$C$3:$C2489)))-2,1),""),""),"")</f>
        <v/>
      </c>
      <c r="X2490" s="156">
        <f t="shared" ca="1" si="272"/>
        <v>1</v>
      </c>
      <c r="Y2490" s="156">
        <f t="shared" ca="1" si="273"/>
        <v>1</v>
      </c>
    </row>
    <row r="2491" spans="2:25" hidden="1" x14ac:dyDescent="0.25">
      <c r="B2491" s="390" t="str">
        <f>IFERROR(IF(LEN(INDEX(PlansAndNotes!$B$6:$B$2005,ROW(A2491)-ROW($B$3)))=0,"",INDEX(PlansAndNotes!$B$6:$B$2005,ROW(A2491)-ROW($B$3))),"")</f>
        <v/>
      </c>
      <c r="C2491" s="387" t="str">
        <f t="shared" si="274"/>
        <v/>
      </c>
      <c r="D2491" s="361" t="str">
        <f>IFERROR(IF(LEN(C2491)&gt;0,IF(LEN(INDEX(TasksList!$C$6:$C$25,MATCH(C2491,TasksList!$B$6:$B$25,0),1))=0,"",INDEX(TasksList!$C$6:$C$25,MATCH(C2491,TasksList!$B$6:$B$25,0),1)),""),"")</f>
        <v/>
      </c>
      <c r="E2491" s="361" t="str">
        <f>IFERROR(IF(LEN(C2491)&gt;0,IF(LEN(INDEX(TasksList!$F$6:$F$25,MATCH(C2491,TasksList!$B$6:$B$25,0),1))=0,"not set!",INDEX(TasksList!$F$6:$F$25,MATCH(C2491,TasksList!$B$6:$B$25,0),1)),""),"")</f>
        <v/>
      </c>
      <c r="F2491" s="360" t="str">
        <f>IFERROR(IF(LEN(D2491)&gt;0,IF(LEN(INDEX(AdressBook!$D$6:$D$25,MATCH(D2491,AdressBook!$B$6:$B$25,0),1))=0,"",INDEX(AdressBook!$D$6:$D$25,MATCH(D2491,AdressBook!$B$6:$B$25,0),1)),""),"")</f>
        <v/>
      </c>
      <c r="G2491" s="361" t="str">
        <f>IFERROR(IF(LEN(INDEX(PlansAndNotes!$F$6:$F$4005,ROW(B2491)-ROW($C$3)))=0,"",INDEX(PlansAndNotes!$F$6:$F$4005,ROW(B2491)-ROW($C$3))),"")</f>
        <v/>
      </c>
      <c r="H2491" s="361" t="str">
        <f>IFERROR(IF(LEN(C2491)&gt;0,IF(LEN(INDEX(TasksList!$G$6:$G$25,MATCH(C2491,TasksList!$B$6:$B$25,0),1))=0,"",INDEX(TasksList!$G$6:$G$25,MATCH(C2491,TasksList!$B$6:$B$25,0),1)),""),"")</f>
        <v/>
      </c>
      <c r="N2491" s="362" t="str">
        <f>IFERROR(IF(LEN(INDEX(PlansAndNotes!$D$6:$D$4005,ROW(B2491)-ROW($C$3)))=0,"",INDEX(PlansAndNotes!$D$6:$D$4005,ROW(B2491)-ROW($C$3))),"")</f>
        <v/>
      </c>
      <c r="O2491" s="165" t="str">
        <f t="shared" si="269"/>
        <v/>
      </c>
      <c r="P2491" s="363" t="str">
        <f>IFERROR(IF(LEN(INDEX(PlansAndNotes!$E$6:$E$4005,ROW(B2491)-ROW($C$3)))=0,"",INDEX(PlansAndNotes!$E$6:$E$4005,ROW(B2491)-ROW($C$3))),"")</f>
        <v/>
      </c>
      <c r="Q2491" s="363" t="str">
        <f>IFERROR(IF(LEN(INDEX(PlansAndNotes!$G$6:$G$4005,ROW(B2491)-ROW($C$3)))=0,"",INDEX(PlansAndNotes!$G$6:$G$4005,ROW(B2491)-ROW($C$3))),"")</f>
        <v/>
      </c>
      <c r="R2491" s="361" t="str">
        <f>IFERROR(IF(LEN(D2491)&gt;0,IF(LEN(INDEX(AdressBook!$C$6:$C$25,MATCH(D2491,AdressBook!$B$6:$B$25,0),1))=0,"",INDEX(AdressBook!$C$6:$C$25,MATCH(D2491,AdressBook!$B$6:$B$25,0),1)),""),"")</f>
        <v/>
      </c>
      <c r="S2491" s="165">
        <f>IF(LEN(C2491)&gt;0,IFERROR(IF(MATCH(C2491,C2492:$C$4004,0)&gt;0,-1,ROW(S2491)-ROW($S$3)),ROW(S2491)-ROW($S$3)),-1)</f>
        <v>-1</v>
      </c>
      <c r="T2491" s="165">
        <f t="shared" si="270"/>
        <v>0</v>
      </c>
      <c r="U2491" s="165" t="str">
        <f t="shared" si="271"/>
        <v/>
      </c>
      <c r="V2491" s="165" t="str">
        <f>IFERROR(IF(OR(C2491="",S2491&lt;0),"",IF(SUBTOTAL(3,C2491:C2491)=0,-1,SUBTOTAL(3,$C$4:C2491))),"")</f>
        <v/>
      </c>
      <c r="W2491" s="156" t="str">
        <f t="array" ref="W2491">IF(LEN(C2491)&gt;0,IFERROR(IF(MATCH(C2491,$C$3:$C2490,0)&gt;0,N2491-INDEX($N$3:N2490,SUMPRODUCT(MAX(ROW($C$3:$C2490)*(C2491=$C$3:$C2490)))-2,1),""),""),"")</f>
        <v/>
      </c>
      <c r="X2491" s="156">
        <f t="shared" ca="1" si="272"/>
        <v>1</v>
      </c>
      <c r="Y2491" s="156">
        <f t="shared" ca="1" si="273"/>
        <v>1</v>
      </c>
    </row>
    <row r="2492" spans="2:25" hidden="1" x14ac:dyDescent="0.25">
      <c r="B2492" s="390" t="str">
        <f>IFERROR(IF(LEN(INDEX(PlansAndNotes!$B$6:$B$2005,ROW(A2492)-ROW($B$3)))=0,"",INDEX(PlansAndNotes!$B$6:$B$2005,ROW(A2492)-ROW($B$3))),"")</f>
        <v/>
      </c>
      <c r="C2492" s="387" t="str">
        <f t="shared" si="274"/>
        <v/>
      </c>
      <c r="D2492" s="361" t="str">
        <f>IFERROR(IF(LEN(C2492)&gt;0,IF(LEN(INDEX(TasksList!$C$6:$C$25,MATCH(C2492,TasksList!$B$6:$B$25,0),1))=0,"",INDEX(TasksList!$C$6:$C$25,MATCH(C2492,TasksList!$B$6:$B$25,0),1)),""),"")</f>
        <v/>
      </c>
      <c r="E2492" s="361" t="str">
        <f>IFERROR(IF(LEN(C2492)&gt;0,IF(LEN(INDEX(TasksList!$F$6:$F$25,MATCH(C2492,TasksList!$B$6:$B$25,0),1))=0,"not set!",INDEX(TasksList!$F$6:$F$25,MATCH(C2492,TasksList!$B$6:$B$25,0),1)),""),"")</f>
        <v/>
      </c>
      <c r="F2492" s="360" t="str">
        <f>IFERROR(IF(LEN(D2492)&gt;0,IF(LEN(INDEX(AdressBook!$D$6:$D$25,MATCH(D2492,AdressBook!$B$6:$B$25,0),1))=0,"",INDEX(AdressBook!$D$6:$D$25,MATCH(D2492,AdressBook!$B$6:$B$25,0),1)),""),"")</f>
        <v/>
      </c>
      <c r="G2492" s="361" t="str">
        <f>IFERROR(IF(LEN(INDEX(PlansAndNotes!$F$6:$F$4005,ROW(B2492)-ROW($C$3)))=0,"",INDEX(PlansAndNotes!$F$6:$F$4005,ROW(B2492)-ROW($C$3))),"")</f>
        <v/>
      </c>
      <c r="H2492" s="361" t="str">
        <f>IFERROR(IF(LEN(C2492)&gt;0,IF(LEN(INDEX(TasksList!$G$6:$G$25,MATCH(C2492,TasksList!$B$6:$B$25,0),1))=0,"",INDEX(TasksList!$G$6:$G$25,MATCH(C2492,TasksList!$B$6:$B$25,0),1)),""),"")</f>
        <v/>
      </c>
      <c r="N2492" s="362" t="str">
        <f>IFERROR(IF(LEN(INDEX(PlansAndNotes!$D$6:$D$4005,ROW(B2492)-ROW($C$3)))=0,"",INDEX(PlansAndNotes!$D$6:$D$4005,ROW(B2492)-ROW($C$3))),"")</f>
        <v/>
      </c>
      <c r="O2492" s="165" t="str">
        <f t="shared" si="269"/>
        <v/>
      </c>
      <c r="P2492" s="363" t="str">
        <f>IFERROR(IF(LEN(INDEX(PlansAndNotes!$E$6:$E$4005,ROW(B2492)-ROW($C$3)))=0,"",INDEX(PlansAndNotes!$E$6:$E$4005,ROW(B2492)-ROW($C$3))),"")</f>
        <v/>
      </c>
      <c r="Q2492" s="363" t="str">
        <f>IFERROR(IF(LEN(INDEX(PlansAndNotes!$G$6:$G$4005,ROW(B2492)-ROW($C$3)))=0,"",INDEX(PlansAndNotes!$G$6:$G$4005,ROW(B2492)-ROW($C$3))),"")</f>
        <v/>
      </c>
      <c r="R2492" s="361" t="str">
        <f>IFERROR(IF(LEN(D2492)&gt;0,IF(LEN(INDEX(AdressBook!$C$6:$C$25,MATCH(D2492,AdressBook!$B$6:$B$25,0),1))=0,"",INDEX(AdressBook!$C$6:$C$25,MATCH(D2492,AdressBook!$B$6:$B$25,0),1)),""),"")</f>
        <v/>
      </c>
      <c r="S2492" s="165">
        <f>IF(LEN(C2492)&gt;0,IFERROR(IF(MATCH(C2492,C2493:$C$4004,0)&gt;0,-1,ROW(S2492)-ROW($S$3)),ROW(S2492)-ROW($S$3)),-1)</f>
        <v>-1</v>
      </c>
      <c r="T2492" s="165">
        <f t="shared" si="270"/>
        <v>0</v>
      </c>
      <c r="U2492" s="165" t="str">
        <f t="shared" si="271"/>
        <v/>
      </c>
      <c r="V2492" s="165" t="str">
        <f>IFERROR(IF(OR(C2492="",S2492&lt;0),"",IF(SUBTOTAL(3,C2492:C2492)=0,-1,SUBTOTAL(3,$C$4:C2492))),"")</f>
        <v/>
      </c>
      <c r="W2492" s="156" t="str">
        <f t="array" ref="W2492">IF(LEN(C2492)&gt;0,IFERROR(IF(MATCH(C2492,$C$3:$C2491,0)&gt;0,N2492-INDEX($N$3:N2491,SUMPRODUCT(MAX(ROW($C$3:$C2491)*(C2492=$C$3:$C2491)))-2,1),""),""),"")</f>
        <v/>
      </c>
      <c r="X2492" s="156">
        <f t="shared" ca="1" si="272"/>
        <v>1</v>
      </c>
      <c r="Y2492" s="156">
        <f t="shared" ca="1" si="273"/>
        <v>1</v>
      </c>
    </row>
    <row r="2493" spans="2:25" hidden="1" x14ac:dyDescent="0.25">
      <c r="B2493" s="390" t="str">
        <f>IFERROR(IF(LEN(INDEX(PlansAndNotes!$B$6:$B$2005,ROW(A2493)-ROW($B$3)))=0,"",INDEX(PlansAndNotes!$B$6:$B$2005,ROW(A2493)-ROW($B$3))),"")</f>
        <v/>
      </c>
      <c r="C2493" s="387" t="str">
        <f t="shared" si="274"/>
        <v/>
      </c>
      <c r="D2493" s="361" t="str">
        <f>IFERROR(IF(LEN(C2493)&gt;0,IF(LEN(INDEX(TasksList!$C$6:$C$25,MATCH(C2493,TasksList!$B$6:$B$25,0),1))=0,"",INDEX(TasksList!$C$6:$C$25,MATCH(C2493,TasksList!$B$6:$B$25,0),1)),""),"")</f>
        <v/>
      </c>
      <c r="E2493" s="361" t="str">
        <f>IFERROR(IF(LEN(C2493)&gt;0,IF(LEN(INDEX(TasksList!$F$6:$F$25,MATCH(C2493,TasksList!$B$6:$B$25,0),1))=0,"not set!",INDEX(TasksList!$F$6:$F$25,MATCH(C2493,TasksList!$B$6:$B$25,0),1)),""),"")</f>
        <v/>
      </c>
      <c r="F2493" s="360" t="str">
        <f>IFERROR(IF(LEN(D2493)&gt;0,IF(LEN(INDEX(AdressBook!$D$6:$D$25,MATCH(D2493,AdressBook!$B$6:$B$25,0),1))=0,"",INDEX(AdressBook!$D$6:$D$25,MATCH(D2493,AdressBook!$B$6:$B$25,0),1)),""),"")</f>
        <v/>
      </c>
      <c r="G2493" s="361" t="str">
        <f>IFERROR(IF(LEN(INDEX(PlansAndNotes!$F$6:$F$4005,ROW(B2493)-ROW($C$3)))=0,"",INDEX(PlansAndNotes!$F$6:$F$4005,ROW(B2493)-ROW($C$3))),"")</f>
        <v/>
      </c>
      <c r="H2493" s="361" t="str">
        <f>IFERROR(IF(LEN(C2493)&gt;0,IF(LEN(INDEX(TasksList!$G$6:$G$25,MATCH(C2493,TasksList!$B$6:$B$25,0),1))=0,"",INDEX(TasksList!$G$6:$G$25,MATCH(C2493,TasksList!$B$6:$B$25,0),1)),""),"")</f>
        <v/>
      </c>
      <c r="N2493" s="362" t="str">
        <f>IFERROR(IF(LEN(INDEX(PlansAndNotes!$D$6:$D$4005,ROW(B2493)-ROW($C$3)))=0,"",INDEX(PlansAndNotes!$D$6:$D$4005,ROW(B2493)-ROW($C$3))),"")</f>
        <v/>
      </c>
      <c r="O2493" s="165" t="str">
        <f t="shared" si="269"/>
        <v/>
      </c>
      <c r="P2493" s="363" t="str">
        <f>IFERROR(IF(LEN(INDEX(PlansAndNotes!$E$6:$E$4005,ROW(B2493)-ROW($C$3)))=0,"",INDEX(PlansAndNotes!$E$6:$E$4005,ROW(B2493)-ROW($C$3))),"")</f>
        <v/>
      </c>
      <c r="Q2493" s="363" t="str">
        <f>IFERROR(IF(LEN(INDEX(PlansAndNotes!$G$6:$G$4005,ROW(B2493)-ROW($C$3)))=0,"",INDEX(PlansAndNotes!$G$6:$G$4005,ROW(B2493)-ROW($C$3))),"")</f>
        <v/>
      </c>
      <c r="R2493" s="361" t="str">
        <f>IFERROR(IF(LEN(D2493)&gt;0,IF(LEN(INDEX(AdressBook!$C$6:$C$25,MATCH(D2493,AdressBook!$B$6:$B$25,0),1))=0,"",INDEX(AdressBook!$C$6:$C$25,MATCH(D2493,AdressBook!$B$6:$B$25,0),1)),""),"")</f>
        <v/>
      </c>
      <c r="S2493" s="165">
        <f>IF(LEN(C2493)&gt;0,IFERROR(IF(MATCH(C2493,C2494:$C$4004,0)&gt;0,-1,ROW(S2493)-ROW($S$3)),ROW(S2493)-ROW($S$3)),-1)</f>
        <v>-1</v>
      </c>
      <c r="T2493" s="165">
        <f t="shared" si="270"/>
        <v>0</v>
      </c>
      <c r="U2493" s="165" t="str">
        <f t="shared" si="271"/>
        <v/>
      </c>
      <c r="V2493" s="165" t="str">
        <f>IFERROR(IF(OR(C2493="",S2493&lt;0),"",IF(SUBTOTAL(3,C2493:C2493)=0,-1,SUBTOTAL(3,$C$4:C2493))),"")</f>
        <v/>
      </c>
      <c r="W2493" s="156" t="str">
        <f t="array" ref="W2493">IF(LEN(C2493)&gt;0,IFERROR(IF(MATCH(C2493,$C$3:$C2492,0)&gt;0,N2493-INDEX($N$3:N2492,SUMPRODUCT(MAX(ROW($C$3:$C2492)*(C2493=$C$3:$C2492)))-2,1),""),""),"")</f>
        <v/>
      </c>
      <c r="X2493" s="156">
        <f t="shared" ca="1" si="272"/>
        <v>1</v>
      </c>
      <c r="Y2493" s="156">
        <f t="shared" ca="1" si="273"/>
        <v>1</v>
      </c>
    </row>
    <row r="2494" spans="2:25" hidden="1" x14ac:dyDescent="0.25">
      <c r="B2494" s="390" t="str">
        <f>IFERROR(IF(LEN(INDEX(PlansAndNotes!$B$6:$B$2005,ROW(A2494)-ROW($B$3)))=0,"",INDEX(PlansAndNotes!$B$6:$B$2005,ROW(A2494)-ROW($B$3))),"")</f>
        <v/>
      </c>
      <c r="C2494" s="387" t="str">
        <f t="shared" si="274"/>
        <v/>
      </c>
      <c r="D2494" s="361" t="str">
        <f>IFERROR(IF(LEN(C2494)&gt;0,IF(LEN(INDEX(TasksList!$C$6:$C$25,MATCH(C2494,TasksList!$B$6:$B$25,0),1))=0,"",INDEX(TasksList!$C$6:$C$25,MATCH(C2494,TasksList!$B$6:$B$25,0),1)),""),"")</f>
        <v/>
      </c>
      <c r="E2494" s="361" t="str">
        <f>IFERROR(IF(LEN(C2494)&gt;0,IF(LEN(INDEX(TasksList!$F$6:$F$25,MATCH(C2494,TasksList!$B$6:$B$25,0),1))=0,"not set!",INDEX(TasksList!$F$6:$F$25,MATCH(C2494,TasksList!$B$6:$B$25,0),1)),""),"")</f>
        <v/>
      </c>
      <c r="F2494" s="360" t="str">
        <f>IFERROR(IF(LEN(D2494)&gt;0,IF(LEN(INDEX(AdressBook!$D$6:$D$25,MATCH(D2494,AdressBook!$B$6:$B$25,0),1))=0,"",INDEX(AdressBook!$D$6:$D$25,MATCH(D2494,AdressBook!$B$6:$B$25,0),1)),""),"")</f>
        <v/>
      </c>
      <c r="G2494" s="361" t="str">
        <f>IFERROR(IF(LEN(INDEX(PlansAndNotes!$F$6:$F$4005,ROW(B2494)-ROW($C$3)))=0,"",INDEX(PlansAndNotes!$F$6:$F$4005,ROW(B2494)-ROW($C$3))),"")</f>
        <v/>
      </c>
      <c r="H2494" s="361" t="str">
        <f>IFERROR(IF(LEN(C2494)&gt;0,IF(LEN(INDEX(TasksList!$G$6:$G$25,MATCH(C2494,TasksList!$B$6:$B$25,0),1))=0,"",INDEX(TasksList!$G$6:$G$25,MATCH(C2494,TasksList!$B$6:$B$25,0),1)),""),"")</f>
        <v/>
      </c>
      <c r="N2494" s="362" t="str">
        <f>IFERROR(IF(LEN(INDEX(PlansAndNotes!$D$6:$D$4005,ROW(B2494)-ROW($C$3)))=0,"",INDEX(PlansAndNotes!$D$6:$D$4005,ROW(B2494)-ROW($C$3))),"")</f>
        <v/>
      </c>
      <c r="O2494" s="165" t="str">
        <f t="shared" si="269"/>
        <v/>
      </c>
      <c r="P2494" s="363" t="str">
        <f>IFERROR(IF(LEN(INDEX(PlansAndNotes!$E$6:$E$4005,ROW(B2494)-ROW($C$3)))=0,"",INDEX(PlansAndNotes!$E$6:$E$4005,ROW(B2494)-ROW($C$3))),"")</f>
        <v/>
      </c>
      <c r="Q2494" s="363" t="str">
        <f>IFERROR(IF(LEN(INDEX(PlansAndNotes!$G$6:$G$4005,ROW(B2494)-ROW($C$3)))=0,"",INDEX(PlansAndNotes!$G$6:$G$4005,ROW(B2494)-ROW($C$3))),"")</f>
        <v/>
      </c>
      <c r="R2494" s="361" t="str">
        <f>IFERROR(IF(LEN(D2494)&gt;0,IF(LEN(INDEX(AdressBook!$C$6:$C$25,MATCH(D2494,AdressBook!$B$6:$B$25,0),1))=0,"",INDEX(AdressBook!$C$6:$C$25,MATCH(D2494,AdressBook!$B$6:$B$25,0),1)),""),"")</f>
        <v/>
      </c>
      <c r="S2494" s="165">
        <f>IF(LEN(C2494)&gt;0,IFERROR(IF(MATCH(C2494,C2495:$C$4004,0)&gt;0,-1,ROW(S2494)-ROW($S$3)),ROW(S2494)-ROW($S$3)),-1)</f>
        <v>-1</v>
      </c>
      <c r="T2494" s="165">
        <f t="shared" si="270"/>
        <v>0</v>
      </c>
      <c r="U2494" s="165" t="str">
        <f t="shared" si="271"/>
        <v/>
      </c>
      <c r="V2494" s="165" t="str">
        <f>IFERROR(IF(OR(C2494="",S2494&lt;0),"",IF(SUBTOTAL(3,C2494:C2494)=0,-1,SUBTOTAL(3,$C$4:C2494))),"")</f>
        <v/>
      </c>
      <c r="W2494" s="156" t="str">
        <f t="array" ref="W2494">IF(LEN(C2494)&gt;0,IFERROR(IF(MATCH(C2494,$C$3:$C2493,0)&gt;0,N2494-INDEX($N$3:N2493,SUMPRODUCT(MAX(ROW($C$3:$C2493)*(C2494=$C$3:$C2493)))-2,1),""),""),"")</f>
        <v/>
      </c>
      <c r="X2494" s="156">
        <f t="shared" ca="1" si="272"/>
        <v>1</v>
      </c>
      <c r="Y2494" s="156">
        <f t="shared" ca="1" si="273"/>
        <v>1</v>
      </c>
    </row>
    <row r="2495" spans="2:25" hidden="1" x14ac:dyDescent="0.25">
      <c r="B2495" s="390" t="str">
        <f>IFERROR(IF(LEN(INDEX(PlansAndNotes!$B$6:$B$2005,ROW(A2495)-ROW($B$3)))=0,"",INDEX(PlansAndNotes!$B$6:$B$2005,ROW(A2495)-ROW($B$3))),"")</f>
        <v/>
      </c>
      <c r="C2495" s="387" t="str">
        <f t="shared" si="274"/>
        <v/>
      </c>
      <c r="D2495" s="361" t="str">
        <f>IFERROR(IF(LEN(C2495)&gt;0,IF(LEN(INDEX(TasksList!$C$6:$C$25,MATCH(C2495,TasksList!$B$6:$B$25,0),1))=0,"",INDEX(TasksList!$C$6:$C$25,MATCH(C2495,TasksList!$B$6:$B$25,0),1)),""),"")</f>
        <v/>
      </c>
      <c r="E2495" s="361" t="str">
        <f>IFERROR(IF(LEN(C2495)&gt;0,IF(LEN(INDEX(TasksList!$F$6:$F$25,MATCH(C2495,TasksList!$B$6:$B$25,0),1))=0,"not set!",INDEX(TasksList!$F$6:$F$25,MATCH(C2495,TasksList!$B$6:$B$25,0),1)),""),"")</f>
        <v/>
      </c>
      <c r="F2495" s="360" t="str">
        <f>IFERROR(IF(LEN(D2495)&gt;0,IF(LEN(INDEX(AdressBook!$D$6:$D$25,MATCH(D2495,AdressBook!$B$6:$B$25,0),1))=0,"",INDEX(AdressBook!$D$6:$D$25,MATCH(D2495,AdressBook!$B$6:$B$25,0),1)),""),"")</f>
        <v/>
      </c>
      <c r="G2495" s="361" t="str">
        <f>IFERROR(IF(LEN(INDEX(PlansAndNotes!$F$6:$F$4005,ROW(B2495)-ROW($C$3)))=0,"",INDEX(PlansAndNotes!$F$6:$F$4005,ROW(B2495)-ROW($C$3))),"")</f>
        <v/>
      </c>
      <c r="H2495" s="361" t="str">
        <f>IFERROR(IF(LEN(C2495)&gt;0,IF(LEN(INDEX(TasksList!$G$6:$G$25,MATCH(C2495,TasksList!$B$6:$B$25,0),1))=0,"",INDEX(TasksList!$G$6:$G$25,MATCH(C2495,TasksList!$B$6:$B$25,0),1)),""),"")</f>
        <v/>
      </c>
      <c r="N2495" s="362" t="str">
        <f>IFERROR(IF(LEN(INDEX(PlansAndNotes!$D$6:$D$4005,ROW(B2495)-ROW($C$3)))=0,"",INDEX(PlansAndNotes!$D$6:$D$4005,ROW(B2495)-ROW($C$3))),"")</f>
        <v/>
      </c>
      <c r="O2495" s="165" t="str">
        <f t="shared" si="269"/>
        <v/>
      </c>
      <c r="P2495" s="363" t="str">
        <f>IFERROR(IF(LEN(INDEX(PlansAndNotes!$E$6:$E$4005,ROW(B2495)-ROW($C$3)))=0,"",INDEX(PlansAndNotes!$E$6:$E$4005,ROW(B2495)-ROW($C$3))),"")</f>
        <v/>
      </c>
      <c r="Q2495" s="363" t="str">
        <f>IFERROR(IF(LEN(INDEX(PlansAndNotes!$G$6:$G$4005,ROW(B2495)-ROW($C$3)))=0,"",INDEX(PlansAndNotes!$G$6:$G$4005,ROW(B2495)-ROW($C$3))),"")</f>
        <v/>
      </c>
      <c r="R2495" s="361" t="str">
        <f>IFERROR(IF(LEN(D2495)&gt;0,IF(LEN(INDEX(AdressBook!$C$6:$C$25,MATCH(D2495,AdressBook!$B$6:$B$25,0),1))=0,"",INDEX(AdressBook!$C$6:$C$25,MATCH(D2495,AdressBook!$B$6:$B$25,0),1)),""),"")</f>
        <v/>
      </c>
      <c r="S2495" s="165">
        <f>IF(LEN(C2495)&gt;0,IFERROR(IF(MATCH(C2495,C2496:$C$4004,0)&gt;0,-1,ROW(S2495)-ROW($S$3)),ROW(S2495)-ROW($S$3)),-1)</f>
        <v>-1</v>
      </c>
      <c r="T2495" s="165">
        <f t="shared" si="270"/>
        <v>0</v>
      </c>
      <c r="U2495" s="165" t="str">
        <f t="shared" si="271"/>
        <v/>
      </c>
      <c r="V2495" s="165" t="str">
        <f>IFERROR(IF(OR(C2495="",S2495&lt;0),"",IF(SUBTOTAL(3,C2495:C2495)=0,-1,SUBTOTAL(3,$C$4:C2495))),"")</f>
        <v/>
      </c>
      <c r="W2495" s="156" t="str">
        <f t="array" ref="W2495">IF(LEN(C2495)&gt;0,IFERROR(IF(MATCH(C2495,$C$3:$C2494,0)&gt;0,N2495-INDEX($N$3:N2494,SUMPRODUCT(MAX(ROW($C$3:$C2494)*(C2495=$C$3:$C2494)))-2,1),""),""),"")</f>
        <v/>
      </c>
      <c r="X2495" s="156">
        <f t="shared" ca="1" si="272"/>
        <v>1</v>
      </c>
      <c r="Y2495" s="156">
        <f t="shared" ca="1" si="273"/>
        <v>1</v>
      </c>
    </row>
    <row r="2496" spans="2:25" hidden="1" x14ac:dyDescent="0.25">
      <c r="B2496" s="390" t="str">
        <f>IFERROR(IF(LEN(INDEX(PlansAndNotes!$B$6:$B$2005,ROW(A2496)-ROW($B$3)))=0,"",INDEX(PlansAndNotes!$B$6:$B$2005,ROW(A2496)-ROW($B$3))),"")</f>
        <v/>
      </c>
      <c r="C2496" s="387" t="str">
        <f t="shared" si="274"/>
        <v/>
      </c>
      <c r="D2496" s="361" t="str">
        <f>IFERROR(IF(LEN(C2496)&gt;0,IF(LEN(INDEX(TasksList!$C$6:$C$25,MATCH(C2496,TasksList!$B$6:$B$25,0),1))=0,"",INDEX(TasksList!$C$6:$C$25,MATCH(C2496,TasksList!$B$6:$B$25,0),1)),""),"")</f>
        <v/>
      </c>
      <c r="E2496" s="361" t="str">
        <f>IFERROR(IF(LEN(C2496)&gt;0,IF(LEN(INDEX(TasksList!$F$6:$F$25,MATCH(C2496,TasksList!$B$6:$B$25,0),1))=0,"not set!",INDEX(TasksList!$F$6:$F$25,MATCH(C2496,TasksList!$B$6:$B$25,0),1)),""),"")</f>
        <v/>
      </c>
      <c r="F2496" s="360" t="str">
        <f>IFERROR(IF(LEN(D2496)&gt;0,IF(LEN(INDEX(AdressBook!$D$6:$D$25,MATCH(D2496,AdressBook!$B$6:$B$25,0),1))=0,"",INDEX(AdressBook!$D$6:$D$25,MATCH(D2496,AdressBook!$B$6:$B$25,0),1)),""),"")</f>
        <v/>
      </c>
      <c r="G2496" s="361" t="str">
        <f>IFERROR(IF(LEN(INDEX(PlansAndNotes!$F$6:$F$4005,ROW(B2496)-ROW($C$3)))=0,"",INDEX(PlansAndNotes!$F$6:$F$4005,ROW(B2496)-ROW($C$3))),"")</f>
        <v/>
      </c>
      <c r="H2496" s="361" t="str">
        <f>IFERROR(IF(LEN(C2496)&gt;0,IF(LEN(INDEX(TasksList!$G$6:$G$25,MATCH(C2496,TasksList!$B$6:$B$25,0),1))=0,"",INDEX(TasksList!$G$6:$G$25,MATCH(C2496,TasksList!$B$6:$B$25,0),1)),""),"")</f>
        <v/>
      </c>
      <c r="N2496" s="362" t="str">
        <f>IFERROR(IF(LEN(INDEX(PlansAndNotes!$D$6:$D$4005,ROW(B2496)-ROW($C$3)))=0,"",INDEX(PlansAndNotes!$D$6:$D$4005,ROW(B2496)-ROW($C$3))),"")</f>
        <v/>
      </c>
      <c r="O2496" s="165" t="str">
        <f t="shared" si="269"/>
        <v/>
      </c>
      <c r="P2496" s="363" t="str">
        <f>IFERROR(IF(LEN(INDEX(PlansAndNotes!$E$6:$E$4005,ROW(B2496)-ROW($C$3)))=0,"",INDEX(PlansAndNotes!$E$6:$E$4005,ROW(B2496)-ROW($C$3))),"")</f>
        <v/>
      </c>
      <c r="Q2496" s="363" t="str">
        <f>IFERROR(IF(LEN(INDEX(PlansAndNotes!$G$6:$G$4005,ROW(B2496)-ROW($C$3)))=0,"",INDEX(PlansAndNotes!$G$6:$G$4005,ROW(B2496)-ROW($C$3))),"")</f>
        <v/>
      </c>
      <c r="R2496" s="361" t="str">
        <f>IFERROR(IF(LEN(D2496)&gt;0,IF(LEN(INDEX(AdressBook!$C$6:$C$25,MATCH(D2496,AdressBook!$B$6:$B$25,0),1))=0,"",INDEX(AdressBook!$C$6:$C$25,MATCH(D2496,AdressBook!$B$6:$B$25,0),1)),""),"")</f>
        <v/>
      </c>
      <c r="S2496" s="165">
        <f>IF(LEN(C2496)&gt;0,IFERROR(IF(MATCH(C2496,C2497:$C$4004,0)&gt;0,-1,ROW(S2496)-ROW($S$3)),ROW(S2496)-ROW($S$3)),-1)</f>
        <v>-1</v>
      </c>
      <c r="T2496" s="165">
        <f t="shared" si="270"/>
        <v>0</v>
      </c>
      <c r="U2496" s="165" t="str">
        <f t="shared" si="271"/>
        <v/>
      </c>
      <c r="V2496" s="165" t="str">
        <f>IFERROR(IF(OR(C2496="",S2496&lt;0),"",IF(SUBTOTAL(3,C2496:C2496)=0,-1,SUBTOTAL(3,$C$4:C2496))),"")</f>
        <v/>
      </c>
      <c r="W2496" s="156" t="str">
        <f t="array" ref="W2496">IF(LEN(C2496)&gt;0,IFERROR(IF(MATCH(C2496,$C$3:$C2495,0)&gt;0,N2496-INDEX($N$3:N2495,SUMPRODUCT(MAX(ROW($C$3:$C2495)*(C2496=$C$3:$C2495)))-2,1),""),""),"")</f>
        <v/>
      </c>
      <c r="X2496" s="156">
        <f t="shared" ca="1" si="272"/>
        <v>1</v>
      </c>
      <c r="Y2496" s="156">
        <f t="shared" ca="1" si="273"/>
        <v>1</v>
      </c>
    </row>
    <row r="2497" spans="2:25" hidden="1" x14ac:dyDescent="0.25">
      <c r="B2497" s="390" t="str">
        <f>IFERROR(IF(LEN(INDEX(PlansAndNotes!$B$6:$B$2005,ROW(A2497)-ROW($B$3)))=0,"",INDEX(PlansAndNotes!$B$6:$B$2005,ROW(A2497)-ROW($B$3))),"")</f>
        <v/>
      </c>
      <c r="C2497" s="387" t="str">
        <f t="shared" si="274"/>
        <v/>
      </c>
      <c r="D2497" s="361" t="str">
        <f>IFERROR(IF(LEN(C2497)&gt;0,IF(LEN(INDEX(TasksList!$C$6:$C$25,MATCH(C2497,TasksList!$B$6:$B$25,0),1))=0,"",INDEX(TasksList!$C$6:$C$25,MATCH(C2497,TasksList!$B$6:$B$25,0),1)),""),"")</f>
        <v/>
      </c>
      <c r="E2497" s="361" t="str">
        <f>IFERROR(IF(LEN(C2497)&gt;0,IF(LEN(INDEX(TasksList!$F$6:$F$25,MATCH(C2497,TasksList!$B$6:$B$25,0),1))=0,"not set!",INDEX(TasksList!$F$6:$F$25,MATCH(C2497,TasksList!$B$6:$B$25,0),1)),""),"")</f>
        <v/>
      </c>
      <c r="F2497" s="360" t="str">
        <f>IFERROR(IF(LEN(D2497)&gt;0,IF(LEN(INDEX(AdressBook!$D$6:$D$25,MATCH(D2497,AdressBook!$B$6:$B$25,0),1))=0,"",INDEX(AdressBook!$D$6:$D$25,MATCH(D2497,AdressBook!$B$6:$B$25,0),1)),""),"")</f>
        <v/>
      </c>
      <c r="G2497" s="361" t="str">
        <f>IFERROR(IF(LEN(INDEX(PlansAndNotes!$F$6:$F$4005,ROW(B2497)-ROW($C$3)))=0,"",INDEX(PlansAndNotes!$F$6:$F$4005,ROW(B2497)-ROW($C$3))),"")</f>
        <v/>
      </c>
      <c r="H2497" s="361" t="str">
        <f>IFERROR(IF(LEN(C2497)&gt;0,IF(LEN(INDEX(TasksList!$G$6:$G$25,MATCH(C2497,TasksList!$B$6:$B$25,0),1))=0,"",INDEX(TasksList!$G$6:$G$25,MATCH(C2497,TasksList!$B$6:$B$25,0),1)),""),"")</f>
        <v/>
      </c>
      <c r="N2497" s="362" t="str">
        <f>IFERROR(IF(LEN(INDEX(PlansAndNotes!$D$6:$D$4005,ROW(B2497)-ROW($C$3)))=0,"",INDEX(PlansAndNotes!$D$6:$D$4005,ROW(B2497)-ROW($C$3))),"")</f>
        <v/>
      </c>
      <c r="O2497" s="165" t="str">
        <f t="shared" si="269"/>
        <v/>
      </c>
      <c r="P2497" s="363" t="str">
        <f>IFERROR(IF(LEN(INDEX(PlansAndNotes!$E$6:$E$4005,ROW(B2497)-ROW($C$3)))=0,"",INDEX(PlansAndNotes!$E$6:$E$4005,ROW(B2497)-ROW($C$3))),"")</f>
        <v/>
      </c>
      <c r="Q2497" s="363" t="str">
        <f>IFERROR(IF(LEN(INDEX(PlansAndNotes!$G$6:$G$4005,ROW(B2497)-ROW($C$3)))=0,"",INDEX(PlansAndNotes!$G$6:$G$4005,ROW(B2497)-ROW($C$3))),"")</f>
        <v/>
      </c>
      <c r="R2497" s="361" t="str">
        <f>IFERROR(IF(LEN(D2497)&gt;0,IF(LEN(INDEX(AdressBook!$C$6:$C$25,MATCH(D2497,AdressBook!$B$6:$B$25,0),1))=0,"",INDEX(AdressBook!$C$6:$C$25,MATCH(D2497,AdressBook!$B$6:$B$25,0),1)),""),"")</f>
        <v/>
      </c>
      <c r="S2497" s="165">
        <f>IF(LEN(C2497)&gt;0,IFERROR(IF(MATCH(C2497,C2498:$C$4004,0)&gt;0,-1,ROW(S2497)-ROW($S$3)),ROW(S2497)-ROW($S$3)),-1)</f>
        <v>-1</v>
      </c>
      <c r="T2497" s="165">
        <f t="shared" si="270"/>
        <v>0</v>
      </c>
      <c r="U2497" s="165" t="str">
        <f t="shared" si="271"/>
        <v/>
      </c>
      <c r="V2497" s="165" t="str">
        <f>IFERROR(IF(OR(C2497="",S2497&lt;0),"",IF(SUBTOTAL(3,C2497:C2497)=0,-1,SUBTOTAL(3,$C$4:C2497))),"")</f>
        <v/>
      </c>
      <c r="W2497" s="156" t="str">
        <f t="array" ref="W2497">IF(LEN(C2497)&gt;0,IFERROR(IF(MATCH(C2497,$C$3:$C2496,0)&gt;0,N2497-INDEX($N$3:N2496,SUMPRODUCT(MAX(ROW($C$3:$C2496)*(C2497=$C$3:$C2496)))-2,1),""),""),"")</f>
        <v/>
      </c>
      <c r="X2497" s="156">
        <f t="shared" ca="1" si="272"/>
        <v>1</v>
      </c>
      <c r="Y2497" s="156">
        <f t="shared" ca="1" si="273"/>
        <v>1</v>
      </c>
    </row>
    <row r="2498" spans="2:25" hidden="1" x14ac:dyDescent="0.25">
      <c r="B2498" s="390" t="str">
        <f>IFERROR(IF(LEN(INDEX(PlansAndNotes!$B$6:$B$2005,ROW(A2498)-ROW($B$3)))=0,"",INDEX(PlansAndNotes!$B$6:$B$2005,ROW(A2498)-ROW($B$3))),"")</f>
        <v/>
      </c>
      <c r="C2498" s="387" t="str">
        <f t="shared" si="274"/>
        <v/>
      </c>
      <c r="D2498" s="361" t="str">
        <f>IFERROR(IF(LEN(C2498)&gt;0,IF(LEN(INDEX(TasksList!$C$6:$C$25,MATCH(C2498,TasksList!$B$6:$B$25,0),1))=0,"",INDEX(TasksList!$C$6:$C$25,MATCH(C2498,TasksList!$B$6:$B$25,0),1)),""),"")</f>
        <v/>
      </c>
      <c r="E2498" s="361" t="str">
        <f>IFERROR(IF(LEN(C2498)&gt;0,IF(LEN(INDEX(TasksList!$F$6:$F$25,MATCH(C2498,TasksList!$B$6:$B$25,0),1))=0,"not set!",INDEX(TasksList!$F$6:$F$25,MATCH(C2498,TasksList!$B$6:$B$25,0),1)),""),"")</f>
        <v/>
      </c>
      <c r="F2498" s="360" t="str">
        <f>IFERROR(IF(LEN(D2498)&gt;0,IF(LEN(INDEX(AdressBook!$D$6:$D$25,MATCH(D2498,AdressBook!$B$6:$B$25,0),1))=0,"",INDEX(AdressBook!$D$6:$D$25,MATCH(D2498,AdressBook!$B$6:$B$25,0),1)),""),"")</f>
        <v/>
      </c>
      <c r="G2498" s="361" t="str">
        <f>IFERROR(IF(LEN(INDEX(PlansAndNotes!$F$6:$F$4005,ROW(B2498)-ROW($C$3)))=0,"",INDEX(PlansAndNotes!$F$6:$F$4005,ROW(B2498)-ROW($C$3))),"")</f>
        <v/>
      </c>
      <c r="H2498" s="361" t="str">
        <f>IFERROR(IF(LEN(C2498)&gt;0,IF(LEN(INDEX(TasksList!$G$6:$G$25,MATCH(C2498,TasksList!$B$6:$B$25,0),1))=0,"",INDEX(TasksList!$G$6:$G$25,MATCH(C2498,TasksList!$B$6:$B$25,0),1)),""),"")</f>
        <v/>
      </c>
      <c r="N2498" s="362" t="str">
        <f>IFERROR(IF(LEN(INDEX(PlansAndNotes!$D$6:$D$4005,ROW(B2498)-ROW($C$3)))=0,"",INDEX(PlansAndNotes!$D$6:$D$4005,ROW(B2498)-ROW($C$3))),"")</f>
        <v/>
      </c>
      <c r="O2498" s="165" t="str">
        <f t="shared" si="269"/>
        <v/>
      </c>
      <c r="P2498" s="363" t="str">
        <f>IFERROR(IF(LEN(INDEX(PlansAndNotes!$E$6:$E$4005,ROW(B2498)-ROW($C$3)))=0,"",INDEX(PlansAndNotes!$E$6:$E$4005,ROW(B2498)-ROW($C$3))),"")</f>
        <v/>
      </c>
      <c r="Q2498" s="363" t="str">
        <f>IFERROR(IF(LEN(INDEX(PlansAndNotes!$G$6:$G$4005,ROW(B2498)-ROW($C$3)))=0,"",INDEX(PlansAndNotes!$G$6:$G$4005,ROW(B2498)-ROW($C$3))),"")</f>
        <v/>
      </c>
      <c r="R2498" s="361" t="str">
        <f>IFERROR(IF(LEN(D2498)&gt;0,IF(LEN(INDEX(AdressBook!$C$6:$C$25,MATCH(D2498,AdressBook!$B$6:$B$25,0),1))=0,"",INDEX(AdressBook!$C$6:$C$25,MATCH(D2498,AdressBook!$B$6:$B$25,0),1)),""),"")</f>
        <v/>
      </c>
      <c r="S2498" s="165">
        <f>IF(LEN(C2498)&gt;0,IFERROR(IF(MATCH(C2498,C2499:$C$4004,0)&gt;0,-1,ROW(S2498)-ROW($S$3)),ROW(S2498)-ROW($S$3)),-1)</f>
        <v>-1</v>
      </c>
      <c r="T2498" s="165">
        <f t="shared" si="270"/>
        <v>0</v>
      </c>
      <c r="U2498" s="165" t="str">
        <f t="shared" si="271"/>
        <v/>
      </c>
      <c r="V2498" s="165" t="str">
        <f>IFERROR(IF(OR(C2498="",S2498&lt;0),"",IF(SUBTOTAL(3,C2498:C2498)=0,-1,SUBTOTAL(3,$C$4:C2498))),"")</f>
        <v/>
      </c>
      <c r="W2498" s="156" t="str">
        <f t="array" ref="W2498">IF(LEN(C2498)&gt;0,IFERROR(IF(MATCH(C2498,$C$3:$C2497,0)&gt;0,N2498-INDEX($N$3:N2497,SUMPRODUCT(MAX(ROW($C$3:$C2497)*(C2498=$C$3:$C2497)))-2,1),""),""),"")</f>
        <v/>
      </c>
      <c r="X2498" s="156">
        <f t="shared" ca="1" si="272"/>
        <v>1</v>
      </c>
      <c r="Y2498" s="156">
        <f t="shared" ca="1" si="273"/>
        <v>1</v>
      </c>
    </row>
    <row r="2499" spans="2:25" hidden="1" x14ac:dyDescent="0.25">
      <c r="B2499" s="390" t="str">
        <f>IFERROR(IF(LEN(INDEX(PlansAndNotes!$B$6:$B$2005,ROW(A2499)-ROW($B$3)))=0,"",INDEX(PlansAndNotes!$B$6:$B$2005,ROW(A2499)-ROW($B$3))),"")</f>
        <v/>
      </c>
      <c r="C2499" s="387" t="str">
        <f t="shared" si="274"/>
        <v/>
      </c>
      <c r="D2499" s="361" t="str">
        <f>IFERROR(IF(LEN(C2499)&gt;0,IF(LEN(INDEX(TasksList!$C$6:$C$25,MATCH(C2499,TasksList!$B$6:$B$25,0),1))=0,"",INDEX(TasksList!$C$6:$C$25,MATCH(C2499,TasksList!$B$6:$B$25,0),1)),""),"")</f>
        <v/>
      </c>
      <c r="E2499" s="361" t="str">
        <f>IFERROR(IF(LEN(C2499)&gt;0,IF(LEN(INDEX(TasksList!$F$6:$F$25,MATCH(C2499,TasksList!$B$6:$B$25,0),1))=0,"not set!",INDEX(TasksList!$F$6:$F$25,MATCH(C2499,TasksList!$B$6:$B$25,0),1)),""),"")</f>
        <v/>
      </c>
      <c r="F2499" s="360" t="str">
        <f>IFERROR(IF(LEN(D2499)&gt;0,IF(LEN(INDEX(AdressBook!$D$6:$D$25,MATCH(D2499,AdressBook!$B$6:$B$25,0),1))=0,"",INDEX(AdressBook!$D$6:$D$25,MATCH(D2499,AdressBook!$B$6:$B$25,0),1)),""),"")</f>
        <v/>
      </c>
      <c r="G2499" s="361" t="str">
        <f>IFERROR(IF(LEN(INDEX(PlansAndNotes!$F$6:$F$4005,ROW(B2499)-ROW($C$3)))=0,"",INDEX(PlansAndNotes!$F$6:$F$4005,ROW(B2499)-ROW($C$3))),"")</f>
        <v/>
      </c>
      <c r="H2499" s="361" t="str">
        <f>IFERROR(IF(LEN(C2499)&gt;0,IF(LEN(INDEX(TasksList!$G$6:$G$25,MATCH(C2499,TasksList!$B$6:$B$25,0),1))=0,"",INDEX(TasksList!$G$6:$G$25,MATCH(C2499,TasksList!$B$6:$B$25,0),1)),""),"")</f>
        <v/>
      </c>
      <c r="N2499" s="362" t="str">
        <f>IFERROR(IF(LEN(INDEX(PlansAndNotes!$D$6:$D$4005,ROW(B2499)-ROW($C$3)))=0,"",INDEX(PlansAndNotes!$D$6:$D$4005,ROW(B2499)-ROW($C$3))),"")</f>
        <v/>
      </c>
      <c r="O2499" s="165" t="str">
        <f t="shared" si="269"/>
        <v/>
      </c>
      <c r="P2499" s="363" t="str">
        <f>IFERROR(IF(LEN(INDEX(PlansAndNotes!$E$6:$E$4005,ROW(B2499)-ROW($C$3)))=0,"",INDEX(PlansAndNotes!$E$6:$E$4005,ROW(B2499)-ROW($C$3))),"")</f>
        <v/>
      </c>
      <c r="Q2499" s="363" t="str">
        <f>IFERROR(IF(LEN(INDEX(PlansAndNotes!$G$6:$G$4005,ROW(B2499)-ROW($C$3)))=0,"",INDEX(PlansAndNotes!$G$6:$G$4005,ROW(B2499)-ROW($C$3))),"")</f>
        <v/>
      </c>
      <c r="R2499" s="361" t="str">
        <f>IFERROR(IF(LEN(D2499)&gt;0,IF(LEN(INDEX(AdressBook!$C$6:$C$25,MATCH(D2499,AdressBook!$B$6:$B$25,0),1))=0,"",INDEX(AdressBook!$C$6:$C$25,MATCH(D2499,AdressBook!$B$6:$B$25,0),1)),""),"")</f>
        <v/>
      </c>
      <c r="S2499" s="165">
        <f>IF(LEN(C2499)&gt;0,IFERROR(IF(MATCH(C2499,C2500:$C$4004,0)&gt;0,-1,ROW(S2499)-ROW($S$3)),ROW(S2499)-ROW($S$3)),-1)</f>
        <v>-1</v>
      </c>
      <c r="T2499" s="165">
        <f t="shared" si="270"/>
        <v>0</v>
      </c>
      <c r="U2499" s="165" t="str">
        <f t="shared" si="271"/>
        <v/>
      </c>
      <c r="V2499" s="165" t="str">
        <f>IFERROR(IF(OR(C2499="",S2499&lt;0),"",IF(SUBTOTAL(3,C2499:C2499)=0,-1,SUBTOTAL(3,$C$4:C2499))),"")</f>
        <v/>
      </c>
      <c r="W2499" s="156" t="str">
        <f t="array" ref="W2499">IF(LEN(C2499)&gt;0,IFERROR(IF(MATCH(C2499,$C$3:$C2498,0)&gt;0,N2499-INDEX($N$3:N2498,SUMPRODUCT(MAX(ROW($C$3:$C2498)*(C2499=$C$3:$C2498)))-2,1),""),""),"")</f>
        <v/>
      </c>
      <c r="X2499" s="156">
        <f t="shared" ca="1" si="272"/>
        <v>1</v>
      </c>
      <c r="Y2499" s="156">
        <f t="shared" ca="1" si="273"/>
        <v>1</v>
      </c>
    </row>
    <row r="2500" spans="2:25" hidden="1" x14ac:dyDescent="0.25">
      <c r="B2500" s="390" t="str">
        <f>IFERROR(IF(LEN(INDEX(PlansAndNotes!$B$6:$B$2005,ROW(A2500)-ROW($B$3)))=0,"",INDEX(PlansAndNotes!$B$6:$B$2005,ROW(A2500)-ROW($B$3))),"")</f>
        <v/>
      </c>
      <c r="C2500" s="387" t="str">
        <f t="shared" si="274"/>
        <v/>
      </c>
      <c r="D2500" s="361" t="str">
        <f>IFERROR(IF(LEN(C2500)&gt;0,IF(LEN(INDEX(TasksList!$C$6:$C$25,MATCH(C2500,TasksList!$B$6:$B$25,0),1))=0,"",INDEX(TasksList!$C$6:$C$25,MATCH(C2500,TasksList!$B$6:$B$25,0),1)),""),"")</f>
        <v/>
      </c>
      <c r="E2500" s="361" t="str">
        <f>IFERROR(IF(LEN(C2500)&gt;0,IF(LEN(INDEX(TasksList!$F$6:$F$25,MATCH(C2500,TasksList!$B$6:$B$25,0),1))=0,"not set!",INDEX(TasksList!$F$6:$F$25,MATCH(C2500,TasksList!$B$6:$B$25,0),1)),""),"")</f>
        <v/>
      </c>
      <c r="F2500" s="360" t="str">
        <f>IFERROR(IF(LEN(D2500)&gt;0,IF(LEN(INDEX(AdressBook!$D$6:$D$25,MATCH(D2500,AdressBook!$B$6:$B$25,0),1))=0,"",INDEX(AdressBook!$D$6:$D$25,MATCH(D2500,AdressBook!$B$6:$B$25,0),1)),""),"")</f>
        <v/>
      </c>
      <c r="G2500" s="361" t="str">
        <f>IFERROR(IF(LEN(INDEX(PlansAndNotes!$F$6:$F$4005,ROW(B2500)-ROW($C$3)))=0,"",INDEX(PlansAndNotes!$F$6:$F$4005,ROW(B2500)-ROW($C$3))),"")</f>
        <v/>
      </c>
      <c r="H2500" s="361" t="str">
        <f>IFERROR(IF(LEN(C2500)&gt;0,IF(LEN(INDEX(TasksList!$G$6:$G$25,MATCH(C2500,TasksList!$B$6:$B$25,0),1))=0,"",INDEX(TasksList!$G$6:$G$25,MATCH(C2500,TasksList!$B$6:$B$25,0),1)),""),"")</f>
        <v/>
      </c>
      <c r="N2500" s="362" t="str">
        <f>IFERROR(IF(LEN(INDEX(PlansAndNotes!$D$6:$D$4005,ROW(B2500)-ROW($C$3)))=0,"",INDEX(PlansAndNotes!$D$6:$D$4005,ROW(B2500)-ROW($C$3))),"")</f>
        <v/>
      </c>
      <c r="O2500" s="165" t="str">
        <f t="shared" ref="O2500:O2563" si="275">IF(LEN(B2500)&gt;0,RIGHT(B2500,LEN(B2500)-SEARCH(" - ",B2500)-2),"")</f>
        <v/>
      </c>
      <c r="P2500" s="363" t="str">
        <f>IFERROR(IF(LEN(INDEX(PlansAndNotes!$E$6:$E$4005,ROW(B2500)-ROW($C$3)))=0,"",INDEX(PlansAndNotes!$E$6:$E$4005,ROW(B2500)-ROW($C$3))),"")</f>
        <v/>
      </c>
      <c r="Q2500" s="363" t="str">
        <f>IFERROR(IF(LEN(INDEX(PlansAndNotes!$G$6:$G$4005,ROW(B2500)-ROW($C$3)))=0,"",INDEX(PlansAndNotes!$G$6:$G$4005,ROW(B2500)-ROW($C$3))),"")</f>
        <v/>
      </c>
      <c r="R2500" s="361" t="str">
        <f>IFERROR(IF(LEN(D2500)&gt;0,IF(LEN(INDEX(AdressBook!$C$6:$C$25,MATCH(D2500,AdressBook!$B$6:$B$25,0),1))=0,"",INDEX(AdressBook!$C$6:$C$25,MATCH(D2500,AdressBook!$B$6:$B$25,0),1)),""),"")</f>
        <v/>
      </c>
      <c r="S2500" s="165">
        <f>IF(LEN(C2500)&gt;0,IFERROR(IF(MATCH(C2500,C2501:$C$4004,0)&gt;0,-1,ROW(S2500)-ROW($S$3)),ROW(S2500)-ROW($S$3)),-1)</f>
        <v>-1</v>
      </c>
      <c r="T2500" s="165">
        <f t="shared" ref="T2500:T2563" si="276">IF(OR(taskRange="All tasks (all stages)",taskRange=""),ROW(T2500)-ROW($T$3),IF(S2500&gt;0,ROW(T2500)-ROW($T$3),0))*IF(OR(calendarSalesmen="",calendarSalesmen="All salesmen"),1,IF(calendarSalesmen=G2500,1,0))*IF(OR(calendarStage="",calendarStage="All Stages"),1,IF(calendarStage=P2500,1,0))</f>
        <v>0</v>
      </c>
      <c r="U2500" s="165" t="str">
        <f t="shared" ref="U2500:U2563" si="277">IF(S2500&gt;0,P2500,"")</f>
        <v/>
      </c>
      <c r="V2500" s="165" t="str">
        <f>IFERROR(IF(OR(C2500="",S2500&lt;0),"",IF(SUBTOTAL(3,C2500:C2500)=0,-1,SUBTOTAL(3,$C$4:C2500))),"")</f>
        <v/>
      </c>
      <c r="W2500" s="156" t="str">
        <f t="array" ref="W2500">IF(LEN(C2500)&gt;0,IFERROR(IF(MATCH(C2500,$C$3:$C2499,0)&gt;0,N2500-INDEX($N$3:N2499,SUMPRODUCT(MAX(ROW($C$3:$C2499)*(C2500=$C$3:$C2499)))-2,1),""),""),"")</f>
        <v/>
      </c>
      <c r="X2500" s="156">
        <f t="shared" ca="1" si="272"/>
        <v>1</v>
      </c>
      <c r="Y2500" s="156">
        <f t="shared" ca="1" si="273"/>
        <v>1</v>
      </c>
    </row>
    <row r="2501" spans="2:25" hidden="1" x14ac:dyDescent="0.25">
      <c r="B2501" s="390" t="str">
        <f>IFERROR(IF(LEN(INDEX(PlansAndNotes!$B$6:$B$2005,ROW(A2501)-ROW($B$3)))=0,"",INDEX(PlansAndNotes!$B$6:$B$2005,ROW(A2501)-ROW($B$3))),"")</f>
        <v/>
      </c>
      <c r="C2501" s="387" t="str">
        <f t="shared" si="274"/>
        <v/>
      </c>
      <c r="D2501" s="361" t="str">
        <f>IFERROR(IF(LEN(C2501)&gt;0,IF(LEN(INDEX(TasksList!$C$6:$C$25,MATCH(C2501,TasksList!$B$6:$B$25,0),1))=0,"",INDEX(TasksList!$C$6:$C$25,MATCH(C2501,TasksList!$B$6:$B$25,0),1)),""),"")</f>
        <v/>
      </c>
      <c r="E2501" s="361" t="str">
        <f>IFERROR(IF(LEN(C2501)&gt;0,IF(LEN(INDEX(TasksList!$F$6:$F$25,MATCH(C2501,TasksList!$B$6:$B$25,0),1))=0,"not set!",INDEX(TasksList!$F$6:$F$25,MATCH(C2501,TasksList!$B$6:$B$25,0),1)),""),"")</f>
        <v/>
      </c>
      <c r="F2501" s="360" t="str">
        <f>IFERROR(IF(LEN(D2501)&gt;0,IF(LEN(INDEX(AdressBook!$D$6:$D$25,MATCH(D2501,AdressBook!$B$6:$B$25,0),1))=0,"",INDEX(AdressBook!$D$6:$D$25,MATCH(D2501,AdressBook!$B$6:$B$25,0),1)),""),"")</f>
        <v/>
      </c>
      <c r="G2501" s="361" t="str">
        <f>IFERROR(IF(LEN(INDEX(PlansAndNotes!$F$6:$F$4005,ROW(B2501)-ROW($C$3)))=0,"",INDEX(PlansAndNotes!$F$6:$F$4005,ROW(B2501)-ROW($C$3))),"")</f>
        <v/>
      </c>
      <c r="H2501" s="361" t="str">
        <f>IFERROR(IF(LEN(C2501)&gt;0,IF(LEN(INDEX(TasksList!$G$6:$G$25,MATCH(C2501,TasksList!$B$6:$B$25,0),1))=0,"",INDEX(TasksList!$G$6:$G$25,MATCH(C2501,TasksList!$B$6:$B$25,0),1)),""),"")</f>
        <v/>
      </c>
      <c r="N2501" s="362" t="str">
        <f>IFERROR(IF(LEN(INDEX(PlansAndNotes!$D$6:$D$4005,ROW(B2501)-ROW($C$3)))=0,"",INDEX(PlansAndNotes!$D$6:$D$4005,ROW(B2501)-ROW($C$3))),"")</f>
        <v/>
      </c>
      <c r="O2501" s="165" t="str">
        <f t="shared" si="275"/>
        <v/>
      </c>
      <c r="P2501" s="363" t="str">
        <f>IFERROR(IF(LEN(INDEX(PlansAndNotes!$E$6:$E$4005,ROW(B2501)-ROW($C$3)))=0,"",INDEX(PlansAndNotes!$E$6:$E$4005,ROW(B2501)-ROW($C$3))),"")</f>
        <v/>
      </c>
      <c r="Q2501" s="363" t="str">
        <f>IFERROR(IF(LEN(INDEX(PlansAndNotes!$G$6:$G$4005,ROW(B2501)-ROW($C$3)))=0,"",INDEX(PlansAndNotes!$G$6:$G$4005,ROW(B2501)-ROW($C$3))),"")</f>
        <v/>
      </c>
      <c r="R2501" s="361" t="str">
        <f>IFERROR(IF(LEN(D2501)&gt;0,IF(LEN(INDEX(AdressBook!$C$6:$C$25,MATCH(D2501,AdressBook!$B$6:$B$25,0),1))=0,"",INDEX(AdressBook!$C$6:$C$25,MATCH(D2501,AdressBook!$B$6:$B$25,0),1)),""),"")</f>
        <v/>
      </c>
      <c r="S2501" s="165">
        <f>IF(LEN(C2501)&gt;0,IFERROR(IF(MATCH(C2501,C2502:$C$4004,0)&gt;0,-1,ROW(S2501)-ROW($S$3)),ROW(S2501)-ROW($S$3)),-1)</f>
        <v>-1</v>
      </c>
      <c r="T2501" s="165">
        <f t="shared" si="276"/>
        <v>0</v>
      </c>
      <c r="U2501" s="165" t="str">
        <f t="shared" si="277"/>
        <v/>
      </c>
      <c r="V2501" s="165" t="str">
        <f>IFERROR(IF(OR(C2501="",S2501&lt;0),"",IF(SUBTOTAL(3,C2501:C2501)=0,-1,SUBTOTAL(3,$C$4:C2501))),"")</f>
        <v/>
      </c>
      <c r="W2501" s="156" t="str">
        <f t="array" ref="W2501">IF(LEN(C2501)&gt;0,IFERROR(IF(MATCH(C2501,$C$3:$C2500,0)&gt;0,N2501-INDEX($N$3:N2500,SUMPRODUCT(MAX(ROW($C$3:$C2500)*(C2501=$C$3:$C2500)))-2,1),""),""),"")</f>
        <v/>
      </c>
      <c r="X2501" s="156">
        <f t="shared" ref="X2501:X2564" ca="1" si="278">IFERROR(IF($X$2="",1,IF(AND(N2501&lt;=TODAY(),N2501+$X$2&gt;=TODAY()),1,0)),"")</f>
        <v>1</v>
      </c>
      <c r="Y2501" s="156">
        <f t="shared" ref="Y2501:Y2564" ca="1" si="279">IFERROR(IF($Y$2="",1,IF(AND(N2501&lt;=TODAY(),N2501+$Y$2&gt;=TODAY()),1,0)),"")</f>
        <v>1</v>
      </c>
    </row>
    <row r="2502" spans="2:25" hidden="1" x14ac:dyDescent="0.25">
      <c r="B2502" s="390" t="str">
        <f>IFERROR(IF(LEN(INDEX(PlansAndNotes!$B$6:$B$2005,ROW(A2502)-ROW($B$3)))=0,"",INDEX(PlansAndNotes!$B$6:$B$2005,ROW(A2502)-ROW($B$3))),"")</f>
        <v/>
      </c>
      <c r="C2502" s="387" t="str">
        <f t="shared" si="274"/>
        <v/>
      </c>
      <c r="D2502" s="361" t="str">
        <f>IFERROR(IF(LEN(C2502)&gt;0,IF(LEN(INDEX(TasksList!$C$6:$C$25,MATCH(C2502,TasksList!$B$6:$B$25,0),1))=0,"",INDEX(TasksList!$C$6:$C$25,MATCH(C2502,TasksList!$B$6:$B$25,0),1)),""),"")</f>
        <v/>
      </c>
      <c r="E2502" s="361" t="str">
        <f>IFERROR(IF(LEN(C2502)&gt;0,IF(LEN(INDEX(TasksList!$F$6:$F$25,MATCH(C2502,TasksList!$B$6:$B$25,0),1))=0,"not set!",INDEX(TasksList!$F$6:$F$25,MATCH(C2502,TasksList!$B$6:$B$25,0),1)),""),"")</f>
        <v/>
      </c>
      <c r="F2502" s="360" t="str">
        <f>IFERROR(IF(LEN(D2502)&gt;0,IF(LEN(INDEX(AdressBook!$D$6:$D$25,MATCH(D2502,AdressBook!$B$6:$B$25,0),1))=0,"",INDEX(AdressBook!$D$6:$D$25,MATCH(D2502,AdressBook!$B$6:$B$25,0),1)),""),"")</f>
        <v/>
      </c>
      <c r="G2502" s="361" t="str">
        <f>IFERROR(IF(LEN(INDEX(PlansAndNotes!$F$6:$F$4005,ROW(B2502)-ROW($C$3)))=0,"",INDEX(PlansAndNotes!$F$6:$F$4005,ROW(B2502)-ROW($C$3))),"")</f>
        <v/>
      </c>
      <c r="H2502" s="361" t="str">
        <f>IFERROR(IF(LEN(C2502)&gt;0,IF(LEN(INDEX(TasksList!$G$6:$G$25,MATCH(C2502,TasksList!$B$6:$B$25,0),1))=0,"",INDEX(TasksList!$G$6:$G$25,MATCH(C2502,TasksList!$B$6:$B$25,0),1)),""),"")</f>
        <v/>
      </c>
      <c r="N2502" s="362" t="str">
        <f>IFERROR(IF(LEN(INDEX(PlansAndNotes!$D$6:$D$4005,ROW(B2502)-ROW($C$3)))=0,"",INDEX(PlansAndNotes!$D$6:$D$4005,ROW(B2502)-ROW($C$3))),"")</f>
        <v/>
      </c>
      <c r="O2502" s="165" t="str">
        <f t="shared" si="275"/>
        <v/>
      </c>
      <c r="P2502" s="363" t="str">
        <f>IFERROR(IF(LEN(INDEX(PlansAndNotes!$E$6:$E$4005,ROW(B2502)-ROW($C$3)))=0,"",INDEX(PlansAndNotes!$E$6:$E$4005,ROW(B2502)-ROW($C$3))),"")</f>
        <v/>
      </c>
      <c r="Q2502" s="363" t="str">
        <f>IFERROR(IF(LEN(INDEX(PlansAndNotes!$G$6:$G$4005,ROW(B2502)-ROW($C$3)))=0,"",INDEX(PlansAndNotes!$G$6:$G$4005,ROW(B2502)-ROW($C$3))),"")</f>
        <v/>
      </c>
      <c r="R2502" s="361" t="str">
        <f>IFERROR(IF(LEN(D2502)&gt;0,IF(LEN(INDEX(AdressBook!$C$6:$C$25,MATCH(D2502,AdressBook!$B$6:$B$25,0),1))=0,"",INDEX(AdressBook!$C$6:$C$25,MATCH(D2502,AdressBook!$B$6:$B$25,0),1)),""),"")</f>
        <v/>
      </c>
      <c r="S2502" s="165">
        <f>IF(LEN(C2502)&gt;0,IFERROR(IF(MATCH(C2502,C2503:$C$4004,0)&gt;0,-1,ROW(S2502)-ROW($S$3)),ROW(S2502)-ROW($S$3)),-1)</f>
        <v>-1</v>
      </c>
      <c r="T2502" s="165">
        <f t="shared" si="276"/>
        <v>0</v>
      </c>
      <c r="U2502" s="165" t="str">
        <f t="shared" si="277"/>
        <v/>
      </c>
      <c r="V2502" s="165" t="str">
        <f>IFERROR(IF(OR(C2502="",S2502&lt;0),"",IF(SUBTOTAL(3,C2502:C2502)=0,-1,SUBTOTAL(3,$C$4:C2502))),"")</f>
        <v/>
      </c>
      <c r="W2502" s="156" t="str">
        <f t="array" ref="W2502">IF(LEN(C2502)&gt;0,IFERROR(IF(MATCH(C2502,$C$3:$C2501,0)&gt;0,N2502-INDEX($N$3:N2501,SUMPRODUCT(MAX(ROW($C$3:$C2501)*(C2502=$C$3:$C2501)))-2,1),""),""),"")</f>
        <v/>
      </c>
      <c r="X2502" s="156">
        <f t="shared" ca="1" si="278"/>
        <v>1</v>
      </c>
      <c r="Y2502" s="156">
        <f t="shared" ca="1" si="279"/>
        <v>1</v>
      </c>
    </row>
    <row r="2503" spans="2:25" hidden="1" x14ac:dyDescent="0.25">
      <c r="B2503" s="390" t="str">
        <f>IFERROR(IF(LEN(INDEX(PlansAndNotes!$B$6:$B$2005,ROW(A2503)-ROW($B$3)))=0,"",INDEX(PlansAndNotes!$B$6:$B$2005,ROW(A2503)-ROW($B$3))),"")</f>
        <v/>
      </c>
      <c r="C2503" s="387" t="str">
        <f t="shared" si="274"/>
        <v/>
      </c>
      <c r="D2503" s="361" t="str">
        <f>IFERROR(IF(LEN(C2503)&gt;0,IF(LEN(INDEX(TasksList!$C$6:$C$25,MATCH(C2503,TasksList!$B$6:$B$25,0),1))=0,"",INDEX(TasksList!$C$6:$C$25,MATCH(C2503,TasksList!$B$6:$B$25,0),1)),""),"")</f>
        <v/>
      </c>
      <c r="E2503" s="361" t="str">
        <f>IFERROR(IF(LEN(C2503)&gt;0,IF(LEN(INDEX(TasksList!$F$6:$F$25,MATCH(C2503,TasksList!$B$6:$B$25,0),1))=0,"not set!",INDEX(TasksList!$F$6:$F$25,MATCH(C2503,TasksList!$B$6:$B$25,0),1)),""),"")</f>
        <v/>
      </c>
      <c r="F2503" s="360" t="str">
        <f>IFERROR(IF(LEN(D2503)&gt;0,IF(LEN(INDEX(AdressBook!$D$6:$D$25,MATCH(D2503,AdressBook!$B$6:$B$25,0),1))=0,"",INDEX(AdressBook!$D$6:$D$25,MATCH(D2503,AdressBook!$B$6:$B$25,0),1)),""),"")</f>
        <v/>
      </c>
      <c r="G2503" s="361" t="str">
        <f>IFERROR(IF(LEN(INDEX(PlansAndNotes!$F$6:$F$4005,ROW(B2503)-ROW($C$3)))=0,"",INDEX(PlansAndNotes!$F$6:$F$4005,ROW(B2503)-ROW($C$3))),"")</f>
        <v/>
      </c>
      <c r="H2503" s="361" t="str">
        <f>IFERROR(IF(LEN(C2503)&gt;0,IF(LEN(INDEX(TasksList!$G$6:$G$25,MATCH(C2503,TasksList!$B$6:$B$25,0),1))=0,"",INDEX(TasksList!$G$6:$G$25,MATCH(C2503,TasksList!$B$6:$B$25,0),1)),""),"")</f>
        <v/>
      </c>
      <c r="N2503" s="362" t="str">
        <f>IFERROR(IF(LEN(INDEX(PlansAndNotes!$D$6:$D$4005,ROW(B2503)-ROW($C$3)))=0,"",INDEX(PlansAndNotes!$D$6:$D$4005,ROW(B2503)-ROW($C$3))),"")</f>
        <v/>
      </c>
      <c r="O2503" s="165" t="str">
        <f t="shared" si="275"/>
        <v/>
      </c>
      <c r="P2503" s="363" t="str">
        <f>IFERROR(IF(LEN(INDEX(PlansAndNotes!$E$6:$E$4005,ROW(B2503)-ROW($C$3)))=0,"",INDEX(PlansAndNotes!$E$6:$E$4005,ROW(B2503)-ROW($C$3))),"")</f>
        <v/>
      </c>
      <c r="Q2503" s="363" t="str">
        <f>IFERROR(IF(LEN(INDEX(PlansAndNotes!$G$6:$G$4005,ROW(B2503)-ROW($C$3)))=0,"",INDEX(PlansAndNotes!$G$6:$G$4005,ROW(B2503)-ROW($C$3))),"")</f>
        <v/>
      </c>
      <c r="R2503" s="361" t="str">
        <f>IFERROR(IF(LEN(D2503)&gt;0,IF(LEN(INDEX(AdressBook!$C$6:$C$25,MATCH(D2503,AdressBook!$B$6:$B$25,0),1))=0,"",INDEX(AdressBook!$C$6:$C$25,MATCH(D2503,AdressBook!$B$6:$B$25,0),1)),""),"")</f>
        <v/>
      </c>
      <c r="S2503" s="165">
        <f>IF(LEN(C2503)&gt;0,IFERROR(IF(MATCH(C2503,C2504:$C$4004,0)&gt;0,-1,ROW(S2503)-ROW($S$3)),ROW(S2503)-ROW($S$3)),-1)</f>
        <v>-1</v>
      </c>
      <c r="T2503" s="165">
        <f t="shared" si="276"/>
        <v>0</v>
      </c>
      <c r="U2503" s="165" t="str">
        <f t="shared" si="277"/>
        <v/>
      </c>
      <c r="V2503" s="165" t="str">
        <f>IFERROR(IF(OR(C2503="",S2503&lt;0),"",IF(SUBTOTAL(3,C2503:C2503)=0,-1,SUBTOTAL(3,$C$4:C2503))),"")</f>
        <v/>
      </c>
      <c r="W2503" s="156" t="str">
        <f t="array" ref="W2503">IF(LEN(C2503)&gt;0,IFERROR(IF(MATCH(C2503,$C$3:$C2502,0)&gt;0,N2503-INDEX($N$3:N2502,SUMPRODUCT(MAX(ROW($C$3:$C2502)*(C2503=$C$3:$C2502)))-2,1),""),""),"")</f>
        <v/>
      </c>
      <c r="X2503" s="156">
        <f t="shared" ca="1" si="278"/>
        <v>1</v>
      </c>
      <c r="Y2503" s="156">
        <f t="shared" ca="1" si="279"/>
        <v>1</v>
      </c>
    </row>
    <row r="2504" spans="2:25" hidden="1" x14ac:dyDescent="0.25">
      <c r="B2504" s="390" t="str">
        <f>IFERROR(IF(LEN(INDEX(PlansAndNotes!$B$6:$B$2005,ROW(A2504)-ROW($B$3)))=0,"",INDEX(PlansAndNotes!$B$6:$B$2005,ROW(A2504)-ROW($B$3))),"")</f>
        <v/>
      </c>
      <c r="C2504" s="387" t="str">
        <f t="shared" si="274"/>
        <v/>
      </c>
      <c r="D2504" s="361" t="str">
        <f>IFERROR(IF(LEN(C2504)&gt;0,IF(LEN(INDEX(TasksList!$C$6:$C$25,MATCH(C2504,TasksList!$B$6:$B$25,0),1))=0,"",INDEX(TasksList!$C$6:$C$25,MATCH(C2504,TasksList!$B$6:$B$25,0),1)),""),"")</f>
        <v/>
      </c>
      <c r="E2504" s="361" t="str">
        <f>IFERROR(IF(LEN(C2504)&gt;0,IF(LEN(INDEX(TasksList!$F$6:$F$25,MATCH(C2504,TasksList!$B$6:$B$25,0),1))=0,"not set!",INDEX(TasksList!$F$6:$F$25,MATCH(C2504,TasksList!$B$6:$B$25,0),1)),""),"")</f>
        <v/>
      </c>
      <c r="F2504" s="360" t="str">
        <f>IFERROR(IF(LEN(D2504)&gt;0,IF(LEN(INDEX(AdressBook!$D$6:$D$25,MATCH(D2504,AdressBook!$B$6:$B$25,0),1))=0,"",INDEX(AdressBook!$D$6:$D$25,MATCH(D2504,AdressBook!$B$6:$B$25,0),1)),""),"")</f>
        <v/>
      </c>
      <c r="G2504" s="361" t="str">
        <f>IFERROR(IF(LEN(INDEX(PlansAndNotes!$F$6:$F$4005,ROW(B2504)-ROW($C$3)))=0,"",INDEX(PlansAndNotes!$F$6:$F$4005,ROW(B2504)-ROW($C$3))),"")</f>
        <v/>
      </c>
      <c r="H2504" s="361" t="str">
        <f>IFERROR(IF(LEN(C2504)&gt;0,IF(LEN(INDEX(TasksList!$G$6:$G$25,MATCH(C2504,TasksList!$B$6:$B$25,0),1))=0,"",INDEX(TasksList!$G$6:$G$25,MATCH(C2504,TasksList!$B$6:$B$25,0),1)),""),"")</f>
        <v/>
      </c>
      <c r="N2504" s="362" t="str">
        <f>IFERROR(IF(LEN(INDEX(PlansAndNotes!$D$6:$D$4005,ROW(B2504)-ROW($C$3)))=0,"",INDEX(PlansAndNotes!$D$6:$D$4005,ROW(B2504)-ROW($C$3))),"")</f>
        <v/>
      </c>
      <c r="O2504" s="165" t="str">
        <f t="shared" si="275"/>
        <v/>
      </c>
      <c r="P2504" s="363" t="str">
        <f>IFERROR(IF(LEN(INDEX(PlansAndNotes!$E$6:$E$4005,ROW(B2504)-ROW($C$3)))=0,"",INDEX(PlansAndNotes!$E$6:$E$4005,ROW(B2504)-ROW($C$3))),"")</f>
        <v/>
      </c>
      <c r="Q2504" s="363" t="str">
        <f>IFERROR(IF(LEN(INDEX(PlansAndNotes!$G$6:$G$4005,ROW(B2504)-ROW($C$3)))=0,"",INDEX(PlansAndNotes!$G$6:$G$4005,ROW(B2504)-ROW($C$3))),"")</f>
        <v/>
      </c>
      <c r="R2504" s="361" t="str">
        <f>IFERROR(IF(LEN(D2504)&gt;0,IF(LEN(INDEX(AdressBook!$C$6:$C$25,MATCH(D2504,AdressBook!$B$6:$B$25,0),1))=0,"",INDEX(AdressBook!$C$6:$C$25,MATCH(D2504,AdressBook!$B$6:$B$25,0),1)),""),"")</f>
        <v/>
      </c>
      <c r="S2504" s="165">
        <f>IF(LEN(C2504)&gt;0,IFERROR(IF(MATCH(C2504,C2505:$C$4004,0)&gt;0,-1,ROW(S2504)-ROW($S$3)),ROW(S2504)-ROW($S$3)),-1)</f>
        <v>-1</v>
      </c>
      <c r="T2504" s="165">
        <f t="shared" si="276"/>
        <v>0</v>
      </c>
      <c r="U2504" s="165" t="str">
        <f t="shared" si="277"/>
        <v/>
      </c>
      <c r="V2504" s="165" t="str">
        <f>IFERROR(IF(OR(C2504="",S2504&lt;0),"",IF(SUBTOTAL(3,C2504:C2504)=0,-1,SUBTOTAL(3,$C$4:C2504))),"")</f>
        <v/>
      </c>
      <c r="W2504" s="156" t="str">
        <f t="array" ref="W2504">IF(LEN(C2504)&gt;0,IFERROR(IF(MATCH(C2504,$C$3:$C2503,0)&gt;0,N2504-INDEX($N$3:N2503,SUMPRODUCT(MAX(ROW($C$3:$C2503)*(C2504=$C$3:$C2503)))-2,1),""),""),"")</f>
        <v/>
      </c>
      <c r="X2504" s="156">
        <f t="shared" ca="1" si="278"/>
        <v>1</v>
      </c>
      <c r="Y2504" s="156">
        <f t="shared" ca="1" si="279"/>
        <v>1</v>
      </c>
    </row>
    <row r="2505" spans="2:25" hidden="1" x14ac:dyDescent="0.25">
      <c r="B2505" s="390" t="str">
        <f>IFERROR(IF(LEN(INDEX(PlansAndNotes!$B$6:$B$2005,ROW(A2505)-ROW($B$3)))=0,"",INDEX(PlansAndNotes!$B$6:$B$2005,ROW(A2505)-ROW($B$3))),"")</f>
        <v/>
      </c>
      <c r="C2505" s="387" t="str">
        <f t="shared" si="274"/>
        <v/>
      </c>
      <c r="D2505" s="361" t="str">
        <f>IFERROR(IF(LEN(C2505)&gt;0,IF(LEN(INDEX(TasksList!$C$6:$C$25,MATCH(C2505,TasksList!$B$6:$B$25,0),1))=0,"",INDEX(TasksList!$C$6:$C$25,MATCH(C2505,TasksList!$B$6:$B$25,0),1)),""),"")</f>
        <v/>
      </c>
      <c r="E2505" s="361" t="str">
        <f>IFERROR(IF(LEN(C2505)&gt;0,IF(LEN(INDEX(TasksList!$F$6:$F$25,MATCH(C2505,TasksList!$B$6:$B$25,0),1))=0,"not set!",INDEX(TasksList!$F$6:$F$25,MATCH(C2505,TasksList!$B$6:$B$25,0),1)),""),"")</f>
        <v/>
      </c>
      <c r="F2505" s="360" t="str">
        <f>IFERROR(IF(LEN(D2505)&gt;0,IF(LEN(INDEX(AdressBook!$D$6:$D$25,MATCH(D2505,AdressBook!$B$6:$B$25,0),1))=0,"",INDEX(AdressBook!$D$6:$D$25,MATCH(D2505,AdressBook!$B$6:$B$25,0),1)),""),"")</f>
        <v/>
      </c>
      <c r="G2505" s="361" t="str">
        <f>IFERROR(IF(LEN(INDEX(PlansAndNotes!$F$6:$F$4005,ROW(B2505)-ROW($C$3)))=0,"",INDEX(PlansAndNotes!$F$6:$F$4005,ROW(B2505)-ROW($C$3))),"")</f>
        <v/>
      </c>
      <c r="H2505" s="361" t="str">
        <f>IFERROR(IF(LEN(C2505)&gt;0,IF(LEN(INDEX(TasksList!$G$6:$G$25,MATCH(C2505,TasksList!$B$6:$B$25,0),1))=0,"",INDEX(TasksList!$G$6:$G$25,MATCH(C2505,TasksList!$B$6:$B$25,0),1)),""),"")</f>
        <v/>
      </c>
      <c r="N2505" s="362" t="str">
        <f>IFERROR(IF(LEN(INDEX(PlansAndNotes!$D$6:$D$4005,ROW(B2505)-ROW($C$3)))=0,"",INDEX(PlansAndNotes!$D$6:$D$4005,ROW(B2505)-ROW($C$3))),"")</f>
        <v/>
      </c>
      <c r="O2505" s="165" t="str">
        <f t="shared" si="275"/>
        <v/>
      </c>
      <c r="P2505" s="363" t="str">
        <f>IFERROR(IF(LEN(INDEX(PlansAndNotes!$E$6:$E$4005,ROW(B2505)-ROW($C$3)))=0,"",INDEX(PlansAndNotes!$E$6:$E$4005,ROW(B2505)-ROW($C$3))),"")</f>
        <v/>
      </c>
      <c r="Q2505" s="363" t="str">
        <f>IFERROR(IF(LEN(INDEX(PlansAndNotes!$G$6:$G$4005,ROW(B2505)-ROW($C$3)))=0,"",INDEX(PlansAndNotes!$G$6:$G$4005,ROW(B2505)-ROW($C$3))),"")</f>
        <v/>
      </c>
      <c r="R2505" s="361" t="str">
        <f>IFERROR(IF(LEN(D2505)&gt;0,IF(LEN(INDEX(AdressBook!$C$6:$C$25,MATCH(D2505,AdressBook!$B$6:$B$25,0),1))=0,"",INDEX(AdressBook!$C$6:$C$25,MATCH(D2505,AdressBook!$B$6:$B$25,0),1)),""),"")</f>
        <v/>
      </c>
      <c r="S2505" s="165">
        <f>IF(LEN(C2505)&gt;0,IFERROR(IF(MATCH(C2505,C2506:$C$4004,0)&gt;0,-1,ROW(S2505)-ROW($S$3)),ROW(S2505)-ROW($S$3)),-1)</f>
        <v>-1</v>
      </c>
      <c r="T2505" s="165">
        <f t="shared" si="276"/>
        <v>0</v>
      </c>
      <c r="U2505" s="165" t="str">
        <f t="shared" si="277"/>
        <v/>
      </c>
      <c r="V2505" s="165" t="str">
        <f>IFERROR(IF(OR(C2505="",S2505&lt;0),"",IF(SUBTOTAL(3,C2505:C2505)=0,-1,SUBTOTAL(3,$C$4:C2505))),"")</f>
        <v/>
      </c>
      <c r="W2505" s="156" t="str">
        <f t="array" ref="W2505">IF(LEN(C2505)&gt;0,IFERROR(IF(MATCH(C2505,$C$3:$C2504,0)&gt;0,N2505-INDEX($N$3:N2504,SUMPRODUCT(MAX(ROW($C$3:$C2504)*(C2505=$C$3:$C2504)))-2,1),""),""),"")</f>
        <v/>
      </c>
      <c r="X2505" s="156">
        <f t="shared" ca="1" si="278"/>
        <v>1</v>
      </c>
      <c r="Y2505" s="156">
        <f t="shared" ca="1" si="279"/>
        <v>1</v>
      </c>
    </row>
    <row r="2506" spans="2:25" hidden="1" x14ac:dyDescent="0.25">
      <c r="B2506" s="390" t="str">
        <f>IFERROR(IF(LEN(INDEX(PlansAndNotes!$B$6:$B$2005,ROW(A2506)-ROW($B$3)))=0,"",INDEX(PlansAndNotes!$B$6:$B$2005,ROW(A2506)-ROW($B$3))),"")</f>
        <v/>
      </c>
      <c r="C2506" s="387" t="str">
        <f t="shared" si="274"/>
        <v/>
      </c>
      <c r="D2506" s="361" t="str">
        <f>IFERROR(IF(LEN(C2506)&gt;0,IF(LEN(INDEX(TasksList!$C$6:$C$25,MATCH(C2506,TasksList!$B$6:$B$25,0),1))=0,"",INDEX(TasksList!$C$6:$C$25,MATCH(C2506,TasksList!$B$6:$B$25,0),1)),""),"")</f>
        <v/>
      </c>
      <c r="E2506" s="361" t="str">
        <f>IFERROR(IF(LEN(C2506)&gt;0,IF(LEN(INDEX(TasksList!$F$6:$F$25,MATCH(C2506,TasksList!$B$6:$B$25,0),1))=0,"not set!",INDEX(TasksList!$F$6:$F$25,MATCH(C2506,TasksList!$B$6:$B$25,0),1)),""),"")</f>
        <v/>
      </c>
      <c r="F2506" s="360" t="str">
        <f>IFERROR(IF(LEN(D2506)&gt;0,IF(LEN(INDEX(AdressBook!$D$6:$D$25,MATCH(D2506,AdressBook!$B$6:$B$25,0),1))=0,"",INDEX(AdressBook!$D$6:$D$25,MATCH(D2506,AdressBook!$B$6:$B$25,0),1)),""),"")</f>
        <v/>
      </c>
      <c r="G2506" s="361" t="str">
        <f>IFERROR(IF(LEN(INDEX(PlansAndNotes!$F$6:$F$4005,ROW(B2506)-ROW($C$3)))=0,"",INDEX(PlansAndNotes!$F$6:$F$4005,ROW(B2506)-ROW($C$3))),"")</f>
        <v/>
      </c>
      <c r="H2506" s="361" t="str">
        <f>IFERROR(IF(LEN(C2506)&gt;0,IF(LEN(INDEX(TasksList!$G$6:$G$25,MATCH(C2506,TasksList!$B$6:$B$25,0),1))=0,"",INDEX(TasksList!$G$6:$G$25,MATCH(C2506,TasksList!$B$6:$B$25,0),1)),""),"")</f>
        <v/>
      </c>
      <c r="N2506" s="362" t="str">
        <f>IFERROR(IF(LEN(INDEX(PlansAndNotes!$D$6:$D$4005,ROW(B2506)-ROW($C$3)))=0,"",INDEX(PlansAndNotes!$D$6:$D$4005,ROW(B2506)-ROW($C$3))),"")</f>
        <v/>
      </c>
      <c r="O2506" s="165" t="str">
        <f t="shared" si="275"/>
        <v/>
      </c>
      <c r="P2506" s="363" t="str">
        <f>IFERROR(IF(LEN(INDEX(PlansAndNotes!$E$6:$E$4005,ROW(B2506)-ROW($C$3)))=0,"",INDEX(PlansAndNotes!$E$6:$E$4005,ROW(B2506)-ROW($C$3))),"")</f>
        <v/>
      </c>
      <c r="Q2506" s="363" t="str">
        <f>IFERROR(IF(LEN(INDEX(PlansAndNotes!$G$6:$G$4005,ROW(B2506)-ROW($C$3)))=0,"",INDEX(PlansAndNotes!$G$6:$G$4005,ROW(B2506)-ROW($C$3))),"")</f>
        <v/>
      </c>
      <c r="R2506" s="361" t="str">
        <f>IFERROR(IF(LEN(D2506)&gt;0,IF(LEN(INDEX(AdressBook!$C$6:$C$25,MATCH(D2506,AdressBook!$B$6:$B$25,0),1))=0,"",INDEX(AdressBook!$C$6:$C$25,MATCH(D2506,AdressBook!$B$6:$B$25,0),1)),""),"")</f>
        <v/>
      </c>
      <c r="S2506" s="165">
        <f>IF(LEN(C2506)&gt;0,IFERROR(IF(MATCH(C2506,C2507:$C$4004,0)&gt;0,-1,ROW(S2506)-ROW($S$3)),ROW(S2506)-ROW($S$3)),-1)</f>
        <v>-1</v>
      </c>
      <c r="T2506" s="165">
        <f t="shared" si="276"/>
        <v>0</v>
      </c>
      <c r="U2506" s="165" t="str">
        <f t="shared" si="277"/>
        <v/>
      </c>
      <c r="V2506" s="165" t="str">
        <f>IFERROR(IF(OR(C2506="",S2506&lt;0),"",IF(SUBTOTAL(3,C2506:C2506)=0,-1,SUBTOTAL(3,$C$4:C2506))),"")</f>
        <v/>
      </c>
      <c r="W2506" s="156" t="str">
        <f t="array" ref="W2506">IF(LEN(C2506)&gt;0,IFERROR(IF(MATCH(C2506,$C$3:$C2505,0)&gt;0,N2506-INDEX($N$3:N2505,SUMPRODUCT(MAX(ROW($C$3:$C2505)*(C2506=$C$3:$C2505)))-2,1),""),""),"")</f>
        <v/>
      </c>
      <c r="X2506" s="156">
        <f t="shared" ca="1" si="278"/>
        <v>1</v>
      </c>
      <c r="Y2506" s="156">
        <f t="shared" ca="1" si="279"/>
        <v>1</v>
      </c>
    </row>
    <row r="2507" spans="2:25" hidden="1" x14ac:dyDescent="0.25">
      <c r="B2507" s="390" t="str">
        <f>IFERROR(IF(LEN(INDEX(PlansAndNotes!$B$6:$B$2005,ROW(A2507)-ROW($B$3)))=0,"",INDEX(PlansAndNotes!$B$6:$B$2005,ROW(A2507)-ROW($B$3))),"")</f>
        <v/>
      </c>
      <c r="C2507" s="387" t="str">
        <f t="shared" si="274"/>
        <v/>
      </c>
      <c r="D2507" s="361" t="str">
        <f>IFERROR(IF(LEN(C2507)&gt;0,IF(LEN(INDEX(TasksList!$C$6:$C$25,MATCH(C2507,TasksList!$B$6:$B$25,0),1))=0,"",INDEX(TasksList!$C$6:$C$25,MATCH(C2507,TasksList!$B$6:$B$25,0),1)),""),"")</f>
        <v/>
      </c>
      <c r="E2507" s="361" t="str">
        <f>IFERROR(IF(LEN(C2507)&gt;0,IF(LEN(INDEX(TasksList!$F$6:$F$25,MATCH(C2507,TasksList!$B$6:$B$25,0),1))=0,"not set!",INDEX(TasksList!$F$6:$F$25,MATCH(C2507,TasksList!$B$6:$B$25,0),1)),""),"")</f>
        <v/>
      </c>
      <c r="F2507" s="360" t="str">
        <f>IFERROR(IF(LEN(D2507)&gt;0,IF(LEN(INDEX(AdressBook!$D$6:$D$25,MATCH(D2507,AdressBook!$B$6:$B$25,0),1))=0,"",INDEX(AdressBook!$D$6:$D$25,MATCH(D2507,AdressBook!$B$6:$B$25,0),1)),""),"")</f>
        <v/>
      </c>
      <c r="G2507" s="361" t="str">
        <f>IFERROR(IF(LEN(INDEX(PlansAndNotes!$F$6:$F$4005,ROW(B2507)-ROW($C$3)))=0,"",INDEX(PlansAndNotes!$F$6:$F$4005,ROW(B2507)-ROW($C$3))),"")</f>
        <v/>
      </c>
      <c r="H2507" s="361" t="str">
        <f>IFERROR(IF(LEN(C2507)&gt;0,IF(LEN(INDEX(TasksList!$G$6:$G$25,MATCH(C2507,TasksList!$B$6:$B$25,0),1))=0,"",INDEX(TasksList!$G$6:$G$25,MATCH(C2507,TasksList!$B$6:$B$25,0),1)),""),"")</f>
        <v/>
      </c>
      <c r="N2507" s="362" t="str">
        <f>IFERROR(IF(LEN(INDEX(PlansAndNotes!$D$6:$D$4005,ROW(B2507)-ROW($C$3)))=0,"",INDEX(PlansAndNotes!$D$6:$D$4005,ROW(B2507)-ROW($C$3))),"")</f>
        <v/>
      </c>
      <c r="O2507" s="165" t="str">
        <f t="shared" si="275"/>
        <v/>
      </c>
      <c r="P2507" s="363" t="str">
        <f>IFERROR(IF(LEN(INDEX(PlansAndNotes!$E$6:$E$4005,ROW(B2507)-ROW($C$3)))=0,"",INDEX(PlansAndNotes!$E$6:$E$4005,ROW(B2507)-ROW($C$3))),"")</f>
        <v/>
      </c>
      <c r="Q2507" s="363" t="str">
        <f>IFERROR(IF(LEN(INDEX(PlansAndNotes!$G$6:$G$4005,ROW(B2507)-ROW($C$3)))=0,"",INDEX(PlansAndNotes!$G$6:$G$4005,ROW(B2507)-ROW($C$3))),"")</f>
        <v/>
      </c>
      <c r="R2507" s="361" t="str">
        <f>IFERROR(IF(LEN(D2507)&gt;0,IF(LEN(INDEX(AdressBook!$C$6:$C$25,MATCH(D2507,AdressBook!$B$6:$B$25,0),1))=0,"",INDEX(AdressBook!$C$6:$C$25,MATCH(D2507,AdressBook!$B$6:$B$25,0),1)),""),"")</f>
        <v/>
      </c>
      <c r="S2507" s="165">
        <f>IF(LEN(C2507)&gt;0,IFERROR(IF(MATCH(C2507,C2508:$C$4004,0)&gt;0,-1,ROW(S2507)-ROW($S$3)),ROW(S2507)-ROW($S$3)),-1)</f>
        <v>-1</v>
      </c>
      <c r="T2507" s="165">
        <f t="shared" si="276"/>
        <v>0</v>
      </c>
      <c r="U2507" s="165" t="str">
        <f t="shared" si="277"/>
        <v/>
      </c>
      <c r="V2507" s="165" t="str">
        <f>IFERROR(IF(OR(C2507="",S2507&lt;0),"",IF(SUBTOTAL(3,C2507:C2507)=0,-1,SUBTOTAL(3,$C$4:C2507))),"")</f>
        <v/>
      </c>
      <c r="W2507" s="156" t="str">
        <f t="array" ref="W2507">IF(LEN(C2507)&gt;0,IFERROR(IF(MATCH(C2507,$C$3:$C2506,0)&gt;0,N2507-INDEX($N$3:N2506,SUMPRODUCT(MAX(ROW($C$3:$C2506)*(C2507=$C$3:$C2506)))-2,1),""),""),"")</f>
        <v/>
      </c>
      <c r="X2507" s="156">
        <f t="shared" ca="1" si="278"/>
        <v>1</v>
      </c>
      <c r="Y2507" s="156">
        <f t="shared" ca="1" si="279"/>
        <v>1</v>
      </c>
    </row>
    <row r="2508" spans="2:25" hidden="1" x14ac:dyDescent="0.25">
      <c r="B2508" s="390" t="str">
        <f>IFERROR(IF(LEN(INDEX(PlansAndNotes!$B$6:$B$2005,ROW(A2508)-ROW($B$3)))=0,"",INDEX(PlansAndNotes!$B$6:$B$2005,ROW(A2508)-ROW($B$3))),"")</f>
        <v/>
      </c>
      <c r="C2508" s="387" t="str">
        <f t="shared" si="274"/>
        <v/>
      </c>
      <c r="D2508" s="361" t="str">
        <f>IFERROR(IF(LEN(C2508)&gt;0,IF(LEN(INDEX(TasksList!$C$6:$C$25,MATCH(C2508,TasksList!$B$6:$B$25,0),1))=0,"",INDEX(TasksList!$C$6:$C$25,MATCH(C2508,TasksList!$B$6:$B$25,0),1)),""),"")</f>
        <v/>
      </c>
      <c r="E2508" s="361" t="str">
        <f>IFERROR(IF(LEN(C2508)&gt;0,IF(LEN(INDEX(TasksList!$F$6:$F$25,MATCH(C2508,TasksList!$B$6:$B$25,0),1))=0,"not set!",INDEX(TasksList!$F$6:$F$25,MATCH(C2508,TasksList!$B$6:$B$25,0),1)),""),"")</f>
        <v/>
      </c>
      <c r="F2508" s="360" t="str">
        <f>IFERROR(IF(LEN(D2508)&gt;0,IF(LEN(INDEX(AdressBook!$D$6:$D$25,MATCH(D2508,AdressBook!$B$6:$B$25,0),1))=0,"",INDEX(AdressBook!$D$6:$D$25,MATCH(D2508,AdressBook!$B$6:$B$25,0),1)),""),"")</f>
        <v/>
      </c>
      <c r="G2508" s="361" t="str">
        <f>IFERROR(IF(LEN(INDEX(PlansAndNotes!$F$6:$F$4005,ROW(B2508)-ROW($C$3)))=0,"",INDEX(PlansAndNotes!$F$6:$F$4005,ROW(B2508)-ROW($C$3))),"")</f>
        <v/>
      </c>
      <c r="H2508" s="361" t="str">
        <f>IFERROR(IF(LEN(C2508)&gt;0,IF(LEN(INDEX(TasksList!$G$6:$G$25,MATCH(C2508,TasksList!$B$6:$B$25,0),1))=0,"",INDEX(TasksList!$G$6:$G$25,MATCH(C2508,TasksList!$B$6:$B$25,0),1)),""),"")</f>
        <v/>
      </c>
      <c r="N2508" s="362" t="str">
        <f>IFERROR(IF(LEN(INDEX(PlansAndNotes!$D$6:$D$4005,ROW(B2508)-ROW($C$3)))=0,"",INDEX(PlansAndNotes!$D$6:$D$4005,ROW(B2508)-ROW($C$3))),"")</f>
        <v/>
      </c>
      <c r="O2508" s="165" t="str">
        <f t="shared" si="275"/>
        <v/>
      </c>
      <c r="P2508" s="363" t="str">
        <f>IFERROR(IF(LEN(INDEX(PlansAndNotes!$E$6:$E$4005,ROW(B2508)-ROW($C$3)))=0,"",INDEX(PlansAndNotes!$E$6:$E$4005,ROW(B2508)-ROW($C$3))),"")</f>
        <v/>
      </c>
      <c r="Q2508" s="363" t="str">
        <f>IFERROR(IF(LEN(INDEX(PlansAndNotes!$G$6:$G$4005,ROW(B2508)-ROW($C$3)))=0,"",INDEX(PlansAndNotes!$G$6:$G$4005,ROW(B2508)-ROW($C$3))),"")</f>
        <v/>
      </c>
      <c r="R2508" s="361" t="str">
        <f>IFERROR(IF(LEN(D2508)&gt;0,IF(LEN(INDEX(AdressBook!$C$6:$C$25,MATCH(D2508,AdressBook!$B$6:$B$25,0),1))=0,"",INDEX(AdressBook!$C$6:$C$25,MATCH(D2508,AdressBook!$B$6:$B$25,0),1)),""),"")</f>
        <v/>
      </c>
      <c r="S2508" s="165">
        <f>IF(LEN(C2508)&gt;0,IFERROR(IF(MATCH(C2508,C2509:$C$4004,0)&gt;0,-1,ROW(S2508)-ROW($S$3)),ROW(S2508)-ROW($S$3)),-1)</f>
        <v>-1</v>
      </c>
      <c r="T2508" s="165">
        <f t="shared" si="276"/>
        <v>0</v>
      </c>
      <c r="U2508" s="165" t="str">
        <f t="shared" si="277"/>
        <v/>
      </c>
      <c r="V2508" s="165" t="str">
        <f>IFERROR(IF(OR(C2508="",S2508&lt;0),"",IF(SUBTOTAL(3,C2508:C2508)=0,-1,SUBTOTAL(3,$C$4:C2508))),"")</f>
        <v/>
      </c>
      <c r="W2508" s="156" t="str">
        <f t="array" ref="W2508">IF(LEN(C2508)&gt;0,IFERROR(IF(MATCH(C2508,$C$3:$C2507,0)&gt;0,N2508-INDEX($N$3:N2507,SUMPRODUCT(MAX(ROW($C$3:$C2507)*(C2508=$C$3:$C2507)))-2,1),""),""),"")</f>
        <v/>
      </c>
      <c r="X2508" s="156">
        <f t="shared" ca="1" si="278"/>
        <v>1</v>
      </c>
      <c r="Y2508" s="156">
        <f t="shared" ca="1" si="279"/>
        <v>1</v>
      </c>
    </row>
    <row r="2509" spans="2:25" hidden="1" x14ac:dyDescent="0.25">
      <c r="B2509" s="390" t="str">
        <f>IFERROR(IF(LEN(INDEX(PlansAndNotes!$B$6:$B$2005,ROW(A2509)-ROW($B$3)))=0,"",INDEX(PlansAndNotes!$B$6:$B$2005,ROW(A2509)-ROW($B$3))),"")</f>
        <v/>
      </c>
      <c r="C2509" s="387" t="str">
        <f t="shared" si="274"/>
        <v/>
      </c>
      <c r="D2509" s="361" t="str">
        <f>IFERROR(IF(LEN(C2509)&gt;0,IF(LEN(INDEX(TasksList!$C$6:$C$25,MATCH(C2509,TasksList!$B$6:$B$25,0),1))=0,"",INDEX(TasksList!$C$6:$C$25,MATCH(C2509,TasksList!$B$6:$B$25,0),1)),""),"")</f>
        <v/>
      </c>
      <c r="E2509" s="361" t="str">
        <f>IFERROR(IF(LEN(C2509)&gt;0,IF(LEN(INDEX(TasksList!$F$6:$F$25,MATCH(C2509,TasksList!$B$6:$B$25,0),1))=0,"not set!",INDEX(TasksList!$F$6:$F$25,MATCH(C2509,TasksList!$B$6:$B$25,0),1)),""),"")</f>
        <v/>
      </c>
      <c r="F2509" s="360" t="str">
        <f>IFERROR(IF(LEN(D2509)&gt;0,IF(LEN(INDEX(AdressBook!$D$6:$D$25,MATCH(D2509,AdressBook!$B$6:$B$25,0),1))=0,"",INDEX(AdressBook!$D$6:$D$25,MATCH(D2509,AdressBook!$B$6:$B$25,0),1)),""),"")</f>
        <v/>
      </c>
      <c r="G2509" s="361" t="str">
        <f>IFERROR(IF(LEN(INDEX(PlansAndNotes!$F$6:$F$4005,ROW(B2509)-ROW($C$3)))=0,"",INDEX(PlansAndNotes!$F$6:$F$4005,ROW(B2509)-ROW($C$3))),"")</f>
        <v/>
      </c>
      <c r="H2509" s="361" t="str">
        <f>IFERROR(IF(LEN(C2509)&gt;0,IF(LEN(INDEX(TasksList!$G$6:$G$25,MATCH(C2509,TasksList!$B$6:$B$25,0),1))=0,"",INDEX(TasksList!$G$6:$G$25,MATCH(C2509,TasksList!$B$6:$B$25,0),1)),""),"")</f>
        <v/>
      </c>
      <c r="N2509" s="362" t="str">
        <f>IFERROR(IF(LEN(INDEX(PlansAndNotes!$D$6:$D$4005,ROW(B2509)-ROW($C$3)))=0,"",INDEX(PlansAndNotes!$D$6:$D$4005,ROW(B2509)-ROW($C$3))),"")</f>
        <v/>
      </c>
      <c r="O2509" s="165" t="str">
        <f t="shared" si="275"/>
        <v/>
      </c>
      <c r="P2509" s="363" t="str">
        <f>IFERROR(IF(LEN(INDEX(PlansAndNotes!$E$6:$E$4005,ROW(B2509)-ROW($C$3)))=0,"",INDEX(PlansAndNotes!$E$6:$E$4005,ROW(B2509)-ROW($C$3))),"")</f>
        <v/>
      </c>
      <c r="Q2509" s="363" t="str">
        <f>IFERROR(IF(LEN(INDEX(PlansAndNotes!$G$6:$G$4005,ROW(B2509)-ROW($C$3)))=0,"",INDEX(PlansAndNotes!$G$6:$G$4005,ROW(B2509)-ROW($C$3))),"")</f>
        <v/>
      </c>
      <c r="R2509" s="361" t="str">
        <f>IFERROR(IF(LEN(D2509)&gt;0,IF(LEN(INDEX(AdressBook!$C$6:$C$25,MATCH(D2509,AdressBook!$B$6:$B$25,0),1))=0,"",INDEX(AdressBook!$C$6:$C$25,MATCH(D2509,AdressBook!$B$6:$B$25,0),1)),""),"")</f>
        <v/>
      </c>
      <c r="S2509" s="165">
        <f>IF(LEN(C2509)&gt;0,IFERROR(IF(MATCH(C2509,C2510:$C$4004,0)&gt;0,-1,ROW(S2509)-ROW($S$3)),ROW(S2509)-ROW($S$3)),-1)</f>
        <v>-1</v>
      </c>
      <c r="T2509" s="165">
        <f t="shared" si="276"/>
        <v>0</v>
      </c>
      <c r="U2509" s="165" t="str">
        <f t="shared" si="277"/>
        <v/>
      </c>
      <c r="V2509" s="165" t="str">
        <f>IFERROR(IF(OR(C2509="",S2509&lt;0),"",IF(SUBTOTAL(3,C2509:C2509)=0,-1,SUBTOTAL(3,$C$4:C2509))),"")</f>
        <v/>
      </c>
      <c r="W2509" s="156" t="str">
        <f t="array" ref="W2509">IF(LEN(C2509)&gt;0,IFERROR(IF(MATCH(C2509,$C$3:$C2508,0)&gt;0,N2509-INDEX($N$3:N2508,SUMPRODUCT(MAX(ROW($C$3:$C2508)*(C2509=$C$3:$C2508)))-2,1),""),""),"")</f>
        <v/>
      </c>
      <c r="X2509" s="156">
        <f t="shared" ca="1" si="278"/>
        <v>1</v>
      </c>
      <c r="Y2509" s="156">
        <f t="shared" ca="1" si="279"/>
        <v>1</v>
      </c>
    </row>
    <row r="2510" spans="2:25" hidden="1" x14ac:dyDescent="0.25">
      <c r="B2510" s="390" t="str">
        <f>IFERROR(IF(LEN(INDEX(PlansAndNotes!$B$6:$B$2005,ROW(A2510)-ROW($B$3)))=0,"",INDEX(PlansAndNotes!$B$6:$B$2005,ROW(A2510)-ROW($B$3))),"")</f>
        <v/>
      </c>
      <c r="C2510" s="387" t="str">
        <f t="shared" si="274"/>
        <v/>
      </c>
      <c r="D2510" s="361" t="str">
        <f>IFERROR(IF(LEN(C2510)&gt;0,IF(LEN(INDEX(TasksList!$C$6:$C$25,MATCH(C2510,TasksList!$B$6:$B$25,0),1))=0,"",INDEX(TasksList!$C$6:$C$25,MATCH(C2510,TasksList!$B$6:$B$25,0),1)),""),"")</f>
        <v/>
      </c>
      <c r="E2510" s="361" t="str">
        <f>IFERROR(IF(LEN(C2510)&gt;0,IF(LEN(INDEX(TasksList!$F$6:$F$25,MATCH(C2510,TasksList!$B$6:$B$25,0),1))=0,"not set!",INDEX(TasksList!$F$6:$F$25,MATCH(C2510,TasksList!$B$6:$B$25,0),1)),""),"")</f>
        <v/>
      </c>
      <c r="F2510" s="360" t="str">
        <f>IFERROR(IF(LEN(D2510)&gt;0,IF(LEN(INDEX(AdressBook!$D$6:$D$25,MATCH(D2510,AdressBook!$B$6:$B$25,0),1))=0,"",INDEX(AdressBook!$D$6:$D$25,MATCH(D2510,AdressBook!$B$6:$B$25,0),1)),""),"")</f>
        <v/>
      </c>
      <c r="G2510" s="361" t="str">
        <f>IFERROR(IF(LEN(INDEX(PlansAndNotes!$F$6:$F$4005,ROW(B2510)-ROW($C$3)))=0,"",INDEX(PlansAndNotes!$F$6:$F$4005,ROW(B2510)-ROW($C$3))),"")</f>
        <v/>
      </c>
      <c r="H2510" s="361" t="str">
        <f>IFERROR(IF(LEN(C2510)&gt;0,IF(LEN(INDEX(TasksList!$G$6:$G$25,MATCH(C2510,TasksList!$B$6:$B$25,0),1))=0,"",INDEX(TasksList!$G$6:$G$25,MATCH(C2510,TasksList!$B$6:$B$25,0),1)),""),"")</f>
        <v/>
      </c>
      <c r="N2510" s="362" t="str">
        <f>IFERROR(IF(LEN(INDEX(PlansAndNotes!$D$6:$D$4005,ROW(B2510)-ROW($C$3)))=0,"",INDEX(PlansAndNotes!$D$6:$D$4005,ROW(B2510)-ROW($C$3))),"")</f>
        <v/>
      </c>
      <c r="O2510" s="165" t="str">
        <f t="shared" si="275"/>
        <v/>
      </c>
      <c r="P2510" s="363" t="str">
        <f>IFERROR(IF(LEN(INDEX(PlansAndNotes!$E$6:$E$4005,ROW(B2510)-ROW($C$3)))=0,"",INDEX(PlansAndNotes!$E$6:$E$4005,ROW(B2510)-ROW($C$3))),"")</f>
        <v/>
      </c>
      <c r="Q2510" s="363" t="str">
        <f>IFERROR(IF(LEN(INDEX(PlansAndNotes!$G$6:$G$4005,ROW(B2510)-ROW($C$3)))=0,"",INDEX(PlansAndNotes!$G$6:$G$4005,ROW(B2510)-ROW($C$3))),"")</f>
        <v/>
      </c>
      <c r="R2510" s="361" t="str">
        <f>IFERROR(IF(LEN(D2510)&gt;0,IF(LEN(INDEX(AdressBook!$C$6:$C$25,MATCH(D2510,AdressBook!$B$6:$B$25,0),1))=0,"",INDEX(AdressBook!$C$6:$C$25,MATCH(D2510,AdressBook!$B$6:$B$25,0),1)),""),"")</f>
        <v/>
      </c>
      <c r="S2510" s="165">
        <f>IF(LEN(C2510)&gt;0,IFERROR(IF(MATCH(C2510,C2511:$C$4004,0)&gt;0,-1,ROW(S2510)-ROW($S$3)),ROW(S2510)-ROW($S$3)),-1)</f>
        <v>-1</v>
      </c>
      <c r="T2510" s="165">
        <f t="shared" si="276"/>
        <v>0</v>
      </c>
      <c r="U2510" s="165" t="str">
        <f t="shared" si="277"/>
        <v/>
      </c>
      <c r="V2510" s="165" t="str">
        <f>IFERROR(IF(OR(C2510="",S2510&lt;0),"",IF(SUBTOTAL(3,C2510:C2510)=0,-1,SUBTOTAL(3,$C$4:C2510))),"")</f>
        <v/>
      </c>
      <c r="W2510" s="156" t="str">
        <f t="array" ref="W2510">IF(LEN(C2510)&gt;0,IFERROR(IF(MATCH(C2510,$C$3:$C2509,0)&gt;0,N2510-INDEX($N$3:N2509,SUMPRODUCT(MAX(ROW($C$3:$C2509)*(C2510=$C$3:$C2509)))-2,1),""),""),"")</f>
        <v/>
      </c>
      <c r="X2510" s="156">
        <f t="shared" ca="1" si="278"/>
        <v>1</v>
      </c>
      <c r="Y2510" s="156">
        <f t="shared" ca="1" si="279"/>
        <v>1</v>
      </c>
    </row>
    <row r="2511" spans="2:25" hidden="1" x14ac:dyDescent="0.25">
      <c r="B2511" s="390" t="str">
        <f>IFERROR(IF(LEN(INDEX(PlansAndNotes!$B$6:$B$2005,ROW(A2511)-ROW($B$3)))=0,"",INDEX(PlansAndNotes!$B$6:$B$2005,ROW(A2511)-ROW($B$3))),"")</f>
        <v/>
      </c>
      <c r="C2511" s="387" t="str">
        <f t="shared" si="274"/>
        <v/>
      </c>
      <c r="D2511" s="361" t="str">
        <f>IFERROR(IF(LEN(C2511)&gt;0,IF(LEN(INDEX(TasksList!$C$6:$C$25,MATCH(C2511,TasksList!$B$6:$B$25,0),1))=0,"",INDEX(TasksList!$C$6:$C$25,MATCH(C2511,TasksList!$B$6:$B$25,0),1)),""),"")</f>
        <v/>
      </c>
      <c r="E2511" s="361" t="str">
        <f>IFERROR(IF(LEN(C2511)&gt;0,IF(LEN(INDEX(TasksList!$F$6:$F$25,MATCH(C2511,TasksList!$B$6:$B$25,0),1))=0,"not set!",INDEX(TasksList!$F$6:$F$25,MATCH(C2511,TasksList!$B$6:$B$25,0),1)),""),"")</f>
        <v/>
      </c>
      <c r="F2511" s="360" t="str">
        <f>IFERROR(IF(LEN(D2511)&gt;0,IF(LEN(INDEX(AdressBook!$D$6:$D$25,MATCH(D2511,AdressBook!$B$6:$B$25,0),1))=0,"",INDEX(AdressBook!$D$6:$D$25,MATCH(D2511,AdressBook!$B$6:$B$25,0),1)),""),"")</f>
        <v/>
      </c>
      <c r="G2511" s="361" t="str">
        <f>IFERROR(IF(LEN(INDEX(PlansAndNotes!$F$6:$F$4005,ROW(B2511)-ROW($C$3)))=0,"",INDEX(PlansAndNotes!$F$6:$F$4005,ROW(B2511)-ROW($C$3))),"")</f>
        <v/>
      </c>
      <c r="H2511" s="361" t="str">
        <f>IFERROR(IF(LEN(C2511)&gt;0,IF(LEN(INDEX(TasksList!$G$6:$G$25,MATCH(C2511,TasksList!$B$6:$B$25,0),1))=0,"",INDEX(TasksList!$G$6:$G$25,MATCH(C2511,TasksList!$B$6:$B$25,0),1)),""),"")</f>
        <v/>
      </c>
      <c r="N2511" s="362" t="str">
        <f>IFERROR(IF(LEN(INDEX(PlansAndNotes!$D$6:$D$4005,ROW(B2511)-ROW($C$3)))=0,"",INDEX(PlansAndNotes!$D$6:$D$4005,ROW(B2511)-ROW($C$3))),"")</f>
        <v/>
      </c>
      <c r="O2511" s="165" t="str">
        <f t="shared" si="275"/>
        <v/>
      </c>
      <c r="P2511" s="363" t="str">
        <f>IFERROR(IF(LEN(INDEX(PlansAndNotes!$E$6:$E$4005,ROW(B2511)-ROW($C$3)))=0,"",INDEX(PlansAndNotes!$E$6:$E$4005,ROW(B2511)-ROW($C$3))),"")</f>
        <v/>
      </c>
      <c r="Q2511" s="363" t="str">
        <f>IFERROR(IF(LEN(INDEX(PlansAndNotes!$G$6:$G$4005,ROW(B2511)-ROW($C$3)))=0,"",INDEX(PlansAndNotes!$G$6:$G$4005,ROW(B2511)-ROW($C$3))),"")</f>
        <v/>
      </c>
      <c r="R2511" s="361" t="str">
        <f>IFERROR(IF(LEN(D2511)&gt;0,IF(LEN(INDEX(AdressBook!$C$6:$C$25,MATCH(D2511,AdressBook!$B$6:$B$25,0),1))=0,"",INDEX(AdressBook!$C$6:$C$25,MATCH(D2511,AdressBook!$B$6:$B$25,0),1)),""),"")</f>
        <v/>
      </c>
      <c r="S2511" s="165">
        <f>IF(LEN(C2511)&gt;0,IFERROR(IF(MATCH(C2511,C2512:$C$4004,0)&gt;0,-1,ROW(S2511)-ROW($S$3)),ROW(S2511)-ROW($S$3)),-1)</f>
        <v>-1</v>
      </c>
      <c r="T2511" s="165">
        <f t="shared" si="276"/>
        <v>0</v>
      </c>
      <c r="U2511" s="165" t="str">
        <f t="shared" si="277"/>
        <v/>
      </c>
      <c r="V2511" s="165" t="str">
        <f>IFERROR(IF(OR(C2511="",S2511&lt;0),"",IF(SUBTOTAL(3,C2511:C2511)=0,-1,SUBTOTAL(3,$C$4:C2511))),"")</f>
        <v/>
      </c>
      <c r="W2511" s="156" t="str">
        <f t="array" ref="W2511">IF(LEN(C2511)&gt;0,IFERROR(IF(MATCH(C2511,$C$3:$C2510,0)&gt;0,N2511-INDEX($N$3:N2510,SUMPRODUCT(MAX(ROW($C$3:$C2510)*(C2511=$C$3:$C2510)))-2,1),""),""),"")</f>
        <v/>
      </c>
      <c r="X2511" s="156">
        <f t="shared" ca="1" si="278"/>
        <v>1</v>
      </c>
      <c r="Y2511" s="156">
        <f t="shared" ca="1" si="279"/>
        <v>1</v>
      </c>
    </row>
    <row r="2512" spans="2:25" hidden="1" x14ac:dyDescent="0.25">
      <c r="B2512" s="390" t="str">
        <f>IFERROR(IF(LEN(INDEX(PlansAndNotes!$B$6:$B$2005,ROW(A2512)-ROW($B$3)))=0,"",INDEX(PlansAndNotes!$B$6:$B$2005,ROW(A2512)-ROW($B$3))),"")</f>
        <v/>
      </c>
      <c r="C2512" s="387" t="str">
        <f t="shared" si="274"/>
        <v/>
      </c>
      <c r="D2512" s="361" t="str">
        <f>IFERROR(IF(LEN(C2512)&gt;0,IF(LEN(INDEX(TasksList!$C$6:$C$25,MATCH(C2512,TasksList!$B$6:$B$25,0),1))=0,"",INDEX(TasksList!$C$6:$C$25,MATCH(C2512,TasksList!$B$6:$B$25,0),1)),""),"")</f>
        <v/>
      </c>
      <c r="E2512" s="361" t="str">
        <f>IFERROR(IF(LEN(C2512)&gt;0,IF(LEN(INDEX(TasksList!$F$6:$F$25,MATCH(C2512,TasksList!$B$6:$B$25,0),1))=0,"not set!",INDEX(TasksList!$F$6:$F$25,MATCH(C2512,TasksList!$B$6:$B$25,0),1)),""),"")</f>
        <v/>
      </c>
      <c r="F2512" s="360" t="str">
        <f>IFERROR(IF(LEN(D2512)&gt;0,IF(LEN(INDEX(AdressBook!$D$6:$D$25,MATCH(D2512,AdressBook!$B$6:$B$25,0),1))=0,"",INDEX(AdressBook!$D$6:$D$25,MATCH(D2512,AdressBook!$B$6:$B$25,0),1)),""),"")</f>
        <v/>
      </c>
      <c r="G2512" s="361" t="str">
        <f>IFERROR(IF(LEN(INDEX(PlansAndNotes!$F$6:$F$4005,ROW(B2512)-ROW($C$3)))=0,"",INDEX(PlansAndNotes!$F$6:$F$4005,ROW(B2512)-ROW($C$3))),"")</f>
        <v/>
      </c>
      <c r="H2512" s="361" t="str">
        <f>IFERROR(IF(LEN(C2512)&gt;0,IF(LEN(INDEX(TasksList!$G$6:$G$25,MATCH(C2512,TasksList!$B$6:$B$25,0),1))=0,"",INDEX(TasksList!$G$6:$G$25,MATCH(C2512,TasksList!$B$6:$B$25,0),1)),""),"")</f>
        <v/>
      </c>
      <c r="N2512" s="362" t="str">
        <f>IFERROR(IF(LEN(INDEX(PlansAndNotes!$D$6:$D$4005,ROW(B2512)-ROW($C$3)))=0,"",INDEX(PlansAndNotes!$D$6:$D$4005,ROW(B2512)-ROW($C$3))),"")</f>
        <v/>
      </c>
      <c r="O2512" s="165" t="str">
        <f t="shared" si="275"/>
        <v/>
      </c>
      <c r="P2512" s="363" t="str">
        <f>IFERROR(IF(LEN(INDEX(PlansAndNotes!$E$6:$E$4005,ROW(B2512)-ROW($C$3)))=0,"",INDEX(PlansAndNotes!$E$6:$E$4005,ROW(B2512)-ROW($C$3))),"")</f>
        <v/>
      </c>
      <c r="Q2512" s="363" t="str">
        <f>IFERROR(IF(LEN(INDEX(PlansAndNotes!$G$6:$G$4005,ROW(B2512)-ROW($C$3)))=0,"",INDEX(PlansAndNotes!$G$6:$G$4005,ROW(B2512)-ROW($C$3))),"")</f>
        <v/>
      </c>
      <c r="R2512" s="361" t="str">
        <f>IFERROR(IF(LEN(D2512)&gt;0,IF(LEN(INDEX(AdressBook!$C$6:$C$25,MATCH(D2512,AdressBook!$B$6:$B$25,0),1))=0,"",INDEX(AdressBook!$C$6:$C$25,MATCH(D2512,AdressBook!$B$6:$B$25,0),1)),""),"")</f>
        <v/>
      </c>
      <c r="S2512" s="165">
        <f>IF(LEN(C2512)&gt;0,IFERROR(IF(MATCH(C2512,C2513:$C$4004,0)&gt;0,-1,ROW(S2512)-ROW($S$3)),ROW(S2512)-ROW($S$3)),-1)</f>
        <v>-1</v>
      </c>
      <c r="T2512" s="165">
        <f t="shared" si="276"/>
        <v>0</v>
      </c>
      <c r="U2512" s="165" t="str">
        <f t="shared" si="277"/>
        <v/>
      </c>
      <c r="V2512" s="165" t="str">
        <f>IFERROR(IF(OR(C2512="",S2512&lt;0),"",IF(SUBTOTAL(3,C2512:C2512)=0,-1,SUBTOTAL(3,$C$4:C2512))),"")</f>
        <v/>
      </c>
      <c r="W2512" s="156" t="str">
        <f t="array" ref="W2512">IF(LEN(C2512)&gt;0,IFERROR(IF(MATCH(C2512,$C$3:$C2511,0)&gt;0,N2512-INDEX($N$3:N2511,SUMPRODUCT(MAX(ROW($C$3:$C2511)*(C2512=$C$3:$C2511)))-2,1),""),""),"")</f>
        <v/>
      </c>
      <c r="X2512" s="156">
        <f t="shared" ca="1" si="278"/>
        <v>1</v>
      </c>
      <c r="Y2512" s="156">
        <f t="shared" ca="1" si="279"/>
        <v>1</v>
      </c>
    </row>
    <row r="2513" spans="2:25" hidden="1" x14ac:dyDescent="0.25">
      <c r="B2513" s="390" t="str">
        <f>IFERROR(IF(LEN(INDEX(PlansAndNotes!$B$6:$B$2005,ROW(A2513)-ROW($B$3)))=0,"",INDEX(PlansAndNotes!$B$6:$B$2005,ROW(A2513)-ROW($B$3))),"")</f>
        <v/>
      </c>
      <c r="C2513" s="387" t="str">
        <f t="shared" si="274"/>
        <v/>
      </c>
      <c r="D2513" s="361" t="str">
        <f>IFERROR(IF(LEN(C2513)&gt;0,IF(LEN(INDEX(TasksList!$C$6:$C$25,MATCH(C2513,TasksList!$B$6:$B$25,0),1))=0,"",INDEX(TasksList!$C$6:$C$25,MATCH(C2513,TasksList!$B$6:$B$25,0),1)),""),"")</f>
        <v/>
      </c>
      <c r="E2513" s="361" t="str">
        <f>IFERROR(IF(LEN(C2513)&gt;0,IF(LEN(INDEX(TasksList!$F$6:$F$25,MATCH(C2513,TasksList!$B$6:$B$25,0),1))=0,"not set!",INDEX(TasksList!$F$6:$F$25,MATCH(C2513,TasksList!$B$6:$B$25,0),1)),""),"")</f>
        <v/>
      </c>
      <c r="F2513" s="360" t="str">
        <f>IFERROR(IF(LEN(D2513)&gt;0,IF(LEN(INDEX(AdressBook!$D$6:$D$25,MATCH(D2513,AdressBook!$B$6:$B$25,0),1))=0,"",INDEX(AdressBook!$D$6:$D$25,MATCH(D2513,AdressBook!$B$6:$B$25,0),1)),""),"")</f>
        <v/>
      </c>
      <c r="G2513" s="361" t="str">
        <f>IFERROR(IF(LEN(INDEX(PlansAndNotes!$F$6:$F$4005,ROW(B2513)-ROW($C$3)))=0,"",INDEX(PlansAndNotes!$F$6:$F$4005,ROW(B2513)-ROW($C$3))),"")</f>
        <v/>
      </c>
      <c r="H2513" s="361" t="str">
        <f>IFERROR(IF(LEN(C2513)&gt;0,IF(LEN(INDEX(TasksList!$G$6:$G$25,MATCH(C2513,TasksList!$B$6:$B$25,0),1))=0,"",INDEX(TasksList!$G$6:$G$25,MATCH(C2513,TasksList!$B$6:$B$25,0),1)),""),"")</f>
        <v/>
      </c>
      <c r="N2513" s="362" t="str">
        <f>IFERROR(IF(LEN(INDEX(PlansAndNotes!$D$6:$D$4005,ROW(B2513)-ROW($C$3)))=0,"",INDEX(PlansAndNotes!$D$6:$D$4005,ROW(B2513)-ROW($C$3))),"")</f>
        <v/>
      </c>
      <c r="O2513" s="165" t="str">
        <f t="shared" si="275"/>
        <v/>
      </c>
      <c r="P2513" s="363" t="str">
        <f>IFERROR(IF(LEN(INDEX(PlansAndNotes!$E$6:$E$4005,ROW(B2513)-ROW($C$3)))=0,"",INDEX(PlansAndNotes!$E$6:$E$4005,ROW(B2513)-ROW($C$3))),"")</f>
        <v/>
      </c>
      <c r="Q2513" s="363" t="str">
        <f>IFERROR(IF(LEN(INDEX(PlansAndNotes!$G$6:$G$4005,ROW(B2513)-ROW($C$3)))=0,"",INDEX(PlansAndNotes!$G$6:$G$4005,ROW(B2513)-ROW($C$3))),"")</f>
        <v/>
      </c>
      <c r="R2513" s="361" t="str">
        <f>IFERROR(IF(LEN(D2513)&gt;0,IF(LEN(INDEX(AdressBook!$C$6:$C$25,MATCH(D2513,AdressBook!$B$6:$B$25,0),1))=0,"",INDEX(AdressBook!$C$6:$C$25,MATCH(D2513,AdressBook!$B$6:$B$25,0),1)),""),"")</f>
        <v/>
      </c>
      <c r="S2513" s="165">
        <f>IF(LEN(C2513)&gt;0,IFERROR(IF(MATCH(C2513,C2514:$C$4004,0)&gt;0,-1,ROW(S2513)-ROW($S$3)),ROW(S2513)-ROW($S$3)),-1)</f>
        <v>-1</v>
      </c>
      <c r="T2513" s="165">
        <f t="shared" si="276"/>
        <v>0</v>
      </c>
      <c r="U2513" s="165" t="str">
        <f t="shared" si="277"/>
        <v/>
      </c>
      <c r="V2513" s="165" t="str">
        <f>IFERROR(IF(OR(C2513="",S2513&lt;0),"",IF(SUBTOTAL(3,C2513:C2513)=0,-1,SUBTOTAL(3,$C$4:C2513))),"")</f>
        <v/>
      </c>
      <c r="W2513" s="156" t="str">
        <f t="array" ref="W2513">IF(LEN(C2513)&gt;0,IFERROR(IF(MATCH(C2513,$C$3:$C2512,0)&gt;0,N2513-INDEX($N$3:N2512,SUMPRODUCT(MAX(ROW($C$3:$C2512)*(C2513=$C$3:$C2512)))-2,1),""),""),"")</f>
        <v/>
      </c>
      <c r="X2513" s="156">
        <f t="shared" ca="1" si="278"/>
        <v>1</v>
      </c>
      <c r="Y2513" s="156">
        <f t="shared" ca="1" si="279"/>
        <v>1</v>
      </c>
    </row>
    <row r="2514" spans="2:25" hidden="1" x14ac:dyDescent="0.25">
      <c r="B2514" s="390" t="str">
        <f>IFERROR(IF(LEN(INDEX(PlansAndNotes!$B$6:$B$2005,ROW(A2514)-ROW($B$3)))=0,"",INDEX(PlansAndNotes!$B$6:$B$2005,ROW(A2514)-ROW($B$3))),"")</f>
        <v/>
      </c>
      <c r="C2514" s="387" t="str">
        <f t="shared" si="274"/>
        <v/>
      </c>
      <c r="D2514" s="361" t="str">
        <f>IFERROR(IF(LEN(C2514)&gt;0,IF(LEN(INDEX(TasksList!$C$6:$C$25,MATCH(C2514,TasksList!$B$6:$B$25,0),1))=0,"",INDEX(TasksList!$C$6:$C$25,MATCH(C2514,TasksList!$B$6:$B$25,0),1)),""),"")</f>
        <v/>
      </c>
      <c r="E2514" s="361" t="str">
        <f>IFERROR(IF(LEN(C2514)&gt;0,IF(LEN(INDEX(TasksList!$F$6:$F$25,MATCH(C2514,TasksList!$B$6:$B$25,0),1))=0,"not set!",INDEX(TasksList!$F$6:$F$25,MATCH(C2514,TasksList!$B$6:$B$25,0),1)),""),"")</f>
        <v/>
      </c>
      <c r="F2514" s="360" t="str">
        <f>IFERROR(IF(LEN(D2514)&gt;0,IF(LEN(INDEX(AdressBook!$D$6:$D$25,MATCH(D2514,AdressBook!$B$6:$B$25,0),1))=0,"",INDEX(AdressBook!$D$6:$D$25,MATCH(D2514,AdressBook!$B$6:$B$25,0),1)),""),"")</f>
        <v/>
      </c>
      <c r="G2514" s="361" t="str">
        <f>IFERROR(IF(LEN(INDEX(PlansAndNotes!$F$6:$F$4005,ROW(B2514)-ROW($C$3)))=0,"",INDEX(PlansAndNotes!$F$6:$F$4005,ROW(B2514)-ROW($C$3))),"")</f>
        <v/>
      </c>
      <c r="H2514" s="361" t="str">
        <f>IFERROR(IF(LEN(C2514)&gt;0,IF(LEN(INDEX(TasksList!$G$6:$G$25,MATCH(C2514,TasksList!$B$6:$B$25,0),1))=0,"",INDEX(TasksList!$G$6:$G$25,MATCH(C2514,TasksList!$B$6:$B$25,0),1)),""),"")</f>
        <v/>
      </c>
      <c r="N2514" s="362" t="str">
        <f>IFERROR(IF(LEN(INDEX(PlansAndNotes!$D$6:$D$4005,ROW(B2514)-ROW($C$3)))=0,"",INDEX(PlansAndNotes!$D$6:$D$4005,ROW(B2514)-ROW($C$3))),"")</f>
        <v/>
      </c>
      <c r="O2514" s="165" t="str">
        <f t="shared" si="275"/>
        <v/>
      </c>
      <c r="P2514" s="363" t="str">
        <f>IFERROR(IF(LEN(INDEX(PlansAndNotes!$E$6:$E$4005,ROW(B2514)-ROW($C$3)))=0,"",INDEX(PlansAndNotes!$E$6:$E$4005,ROW(B2514)-ROW($C$3))),"")</f>
        <v/>
      </c>
      <c r="Q2514" s="363" t="str">
        <f>IFERROR(IF(LEN(INDEX(PlansAndNotes!$G$6:$G$4005,ROW(B2514)-ROW($C$3)))=0,"",INDEX(PlansAndNotes!$G$6:$G$4005,ROW(B2514)-ROW($C$3))),"")</f>
        <v/>
      </c>
      <c r="R2514" s="361" t="str">
        <f>IFERROR(IF(LEN(D2514)&gt;0,IF(LEN(INDEX(AdressBook!$C$6:$C$25,MATCH(D2514,AdressBook!$B$6:$B$25,0),1))=0,"",INDEX(AdressBook!$C$6:$C$25,MATCH(D2514,AdressBook!$B$6:$B$25,0),1)),""),"")</f>
        <v/>
      </c>
      <c r="S2514" s="165">
        <f>IF(LEN(C2514)&gt;0,IFERROR(IF(MATCH(C2514,C2515:$C$4004,0)&gt;0,-1,ROW(S2514)-ROW($S$3)),ROW(S2514)-ROW($S$3)),-1)</f>
        <v>-1</v>
      </c>
      <c r="T2514" s="165">
        <f t="shared" si="276"/>
        <v>0</v>
      </c>
      <c r="U2514" s="165" t="str">
        <f t="shared" si="277"/>
        <v/>
      </c>
      <c r="V2514" s="165" t="str">
        <f>IFERROR(IF(OR(C2514="",S2514&lt;0),"",IF(SUBTOTAL(3,C2514:C2514)=0,-1,SUBTOTAL(3,$C$4:C2514))),"")</f>
        <v/>
      </c>
      <c r="W2514" s="156" t="str">
        <f t="array" ref="W2514">IF(LEN(C2514)&gt;0,IFERROR(IF(MATCH(C2514,$C$3:$C2513,0)&gt;0,N2514-INDEX($N$3:N2513,SUMPRODUCT(MAX(ROW($C$3:$C2513)*(C2514=$C$3:$C2513)))-2,1),""),""),"")</f>
        <v/>
      </c>
      <c r="X2514" s="156">
        <f t="shared" ca="1" si="278"/>
        <v>1</v>
      </c>
      <c r="Y2514" s="156">
        <f t="shared" ca="1" si="279"/>
        <v>1</v>
      </c>
    </row>
    <row r="2515" spans="2:25" hidden="1" x14ac:dyDescent="0.25">
      <c r="B2515" s="390" t="str">
        <f>IFERROR(IF(LEN(INDEX(PlansAndNotes!$B$6:$B$2005,ROW(A2515)-ROW($B$3)))=0,"",INDEX(PlansAndNotes!$B$6:$B$2005,ROW(A2515)-ROW($B$3))),"")</f>
        <v/>
      </c>
      <c r="C2515" s="387" t="str">
        <f t="shared" si="274"/>
        <v/>
      </c>
      <c r="D2515" s="361" t="str">
        <f>IFERROR(IF(LEN(C2515)&gt;0,IF(LEN(INDEX(TasksList!$C$6:$C$25,MATCH(C2515,TasksList!$B$6:$B$25,0),1))=0,"",INDEX(TasksList!$C$6:$C$25,MATCH(C2515,TasksList!$B$6:$B$25,0),1)),""),"")</f>
        <v/>
      </c>
      <c r="E2515" s="361" t="str">
        <f>IFERROR(IF(LEN(C2515)&gt;0,IF(LEN(INDEX(TasksList!$F$6:$F$25,MATCH(C2515,TasksList!$B$6:$B$25,0),1))=0,"not set!",INDEX(TasksList!$F$6:$F$25,MATCH(C2515,TasksList!$B$6:$B$25,0),1)),""),"")</f>
        <v/>
      </c>
      <c r="F2515" s="360" t="str">
        <f>IFERROR(IF(LEN(D2515)&gt;0,IF(LEN(INDEX(AdressBook!$D$6:$D$25,MATCH(D2515,AdressBook!$B$6:$B$25,0),1))=0,"",INDEX(AdressBook!$D$6:$D$25,MATCH(D2515,AdressBook!$B$6:$B$25,0),1)),""),"")</f>
        <v/>
      </c>
      <c r="G2515" s="361" t="str">
        <f>IFERROR(IF(LEN(INDEX(PlansAndNotes!$F$6:$F$4005,ROW(B2515)-ROW($C$3)))=0,"",INDEX(PlansAndNotes!$F$6:$F$4005,ROW(B2515)-ROW($C$3))),"")</f>
        <v/>
      </c>
      <c r="H2515" s="361" t="str">
        <f>IFERROR(IF(LEN(C2515)&gt;0,IF(LEN(INDEX(TasksList!$G$6:$G$25,MATCH(C2515,TasksList!$B$6:$B$25,0),1))=0,"",INDEX(TasksList!$G$6:$G$25,MATCH(C2515,TasksList!$B$6:$B$25,0),1)),""),"")</f>
        <v/>
      </c>
      <c r="N2515" s="362" t="str">
        <f>IFERROR(IF(LEN(INDEX(PlansAndNotes!$D$6:$D$4005,ROW(B2515)-ROW($C$3)))=0,"",INDEX(PlansAndNotes!$D$6:$D$4005,ROW(B2515)-ROW($C$3))),"")</f>
        <v/>
      </c>
      <c r="O2515" s="165" t="str">
        <f t="shared" si="275"/>
        <v/>
      </c>
      <c r="P2515" s="363" t="str">
        <f>IFERROR(IF(LEN(INDEX(PlansAndNotes!$E$6:$E$4005,ROW(B2515)-ROW($C$3)))=0,"",INDEX(PlansAndNotes!$E$6:$E$4005,ROW(B2515)-ROW($C$3))),"")</f>
        <v/>
      </c>
      <c r="Q2515" s="363" t="str">
        <f>IFERROR(IF(LEN(INDEX(PlansAndNotes!$G$6:$G$4005,ROW(B2515)-ROW($C$3)))=0,"",INDEX(PlansAndNotes!$G$6:$G$4005,ROW(B2515)-ROW($C$3))),"")</f>
        <v/>
      </c>
      <c r="R2515" s="361" t="str">
        <f>IFERROR(IF(LEN(D2515)&gt;0,IF(LEN(INDEX(AdressBook!$C$6:$C$25,MATCH(D2515,AdressBook!$B$6:$B$25,0),1))=0,"",INDEX(AdressBook!$C$6:$C$25,MATCH(D2515,AdressBook!$B$6:$B$25,0),1)),""),"")</f>
        <v/>
      </c>
      <c r="S2515" s="165">
        <f>IF(LEN(C2515)&gt;0,IFERROR(IF(MATCH(C2515,C2516:$C$4004,0)&gt;0,-1,ROW(S2515)-ROW($S$3)),ROW(S2515)-ROW($S$3)),-1)</f>
        <v>-1</v>
      </c>
      <c r="T2515" s="165">
        <f t="shared" si="276"/>
        <v>0</v>
      </c>
      <c r="U2515" s="165" t="str">
        <f t="shared" si="277"/>
        <v/>
      </c>
      <c r="V2515" s="165" t="str">
        <f>IFERROR(IF(OR(C2515="",S2515&lt;0),"",IF(SUBTOTAL(3,C2515:C2515)=0,-1,SUBTOTAL(3,$C$4:C2515))),"")</f>
        <v/>
      </c>
      <c r="W2515" s="156" t="str">
        <f t="array" ref="W2515">IF(LEN(C2515)&gt;0,IFERROR(IF(MATCH(C2515,$C$3:$C2514,0)&gt;0,N2515-INDEX($N$3:N2514,SUMPRODUCT(MAX(ROW($C$3:$C2514)*(C2515=$C$3:$C2514)))-2,1),""),""),"")</f>
        <v/>
      </c>
      <c r="X2515" s="156">
        <f t="shared" ca="1" si="278"/>
        <v>1</v>
      </c>
      <c r="Y2515" s="156">
        <f t="shared" ca="1" si="279"/>
        <v>1</v>
      </c>
    </row>
    <row r="2516" spans="2:25" hidden="1" x14ac:dyDescent="0.25">
      <c r="B2516" s="390" t="str">
        <f>IFERROR(IF(LEN(INDEX(PlansAndNotes!$B$6:$B$2005,ROW(A2516)-ROW($B$3)))=0,"",INDEX(PlansAndNotes!$B$6:$B$2005,ROW(A2516)-ROW($B$3))),"")</f>
        <v/>
      </c>
      <c r="C2516" s="387" t="str">
        <f t="shared" si="274"/>
        <v/>
      </c>
      <c r="D2516" s="361" t="str">
        <f>IFERROR(IF(LEN(C2516)&gt;0,IF(LEN(INDEX(TasksList!$C$6:$C$25,MATCH(C2516,TasksList!$B$6:$B$25,0),1))=0,"",INDEX(TasksList!$C$6:$C$25,MATCH(C2516,TasksList!$B$6:$B$25,0),1)),""),"")</f>
        <v/>
      </c>
      <c r="E2516" s="361" t="str">
        <f>IFERROR(IF(LEN(C2516)&gt;0,IF(LEN(INDEX(TasksList!$F$6:$F$25,MATCH(C2516,TasksList!$B$6:$B$25,0),1))=0,"not set!",INDEX(TasksList!$F$6:$F$25,MATCH(C2516,TasksList!$B$6:$B$25,0),1)),""),"")</f>
        <v/>
      </c>
      <c r="F2516" s="360" t="str">
        <f>IFERROR(IF(LEN(D2516)&gt;0,IF(LEN(INDEX(AdressBook!$D$6:$D$25,MATCH(D2516,AdressBook!$B$6:$B$25,0),1))=0,"",INDEX(AdressBook!$D$6:$D$25,MATCH(D2516,AdressBook!$B$6:$B$25,0),1)),""),"")</f>
        <v/>
      </c>
      <c r="G2516" s="361" t="str">
        <f>IFERROR(IF(LEN(INDEX(PlansAndNotes!$F$6:$F$4005,ROW(B2516)-ROW($C$3)))=0,"",INDEX(PlansAndNotes!$F$6:$F$4005,ROW(B2516)-ROW($C$3))),"")</f>
        <v/>
      </c>
      <c r="H2516" s="361" t="str">
        <f>IFERROR(IF(LEN(C2516)&gt;0,IF(LEN(INDEX(TasksList!$G$6:$G$25,MATCH(C2516,TasksList!$B$6:$B$25,0),1))=0,"",INDEX(TasksList!$G$6:$G$25,MATCH(C2516,TasksList!$B$6:$B$25,0),1)),""),"")</f>
        <v/>
      </c>
      <c r="N2516" s="362" t="str">
        <f>IFERROR(IF(LEN(INDEX(PlansAndNotes!$D$6:$D$4005,ROW(B2516)-ROW($C$3)))=0,"",INDEX(PlansAndNotes!$D$6:$D$4005,ROW(B2516)-ROW($C$3))),"")</f>
        <v/>
      </c>
      <c r="O2516" s="165" t="str">
        <f t="shared" si="275"/>
        <v/>
      </c>
      <c r="P2516" s="363" t="str">
        <f>IFERROR(IF(LEN(INDEX(PlansAndNotes!$E$6:$E$4005,ROW(B2516)-ROW($C$3)))=0,"",INDEX(PlansAndNotes!$E$6:$E$4005,ROW(B2516)-ROW($C$3))),"")</f>
        <v/>
      </c>
      <c r="Q2516" s="363" t="str">
        <f>IFERROR(IF(LEN(INDEX(PlansAndNotes!$G$6:$G$4005,ROW(B2516)-ROW($C$3)))=0,"",INDEX(PlansAndNotes!$G$6:$G$4005,ROW(B2516)-ROW($C$3))),"")</f>
        <v/>
      </c>
      <c r="R2516" s="361" t="str">
        <f>IFERROR(IF(LEN(D2516)&gt;0,IF(LEN(INDEX(AdressBook!$C$6:$C$25,MATCH(D2516,AdressBook!$B$6:$B$25,0),1))=0,"",INDEX(AdressBook!$C$6:$C$25,MATCH(D2516,AdressBook!$B$6:$B$25,0),1)),""),"")</f>
        <v/>
      </c>
      <c r="S2516" s="165">
        <f>IF(LEN(C2516)&gt;0,IFERROR(IF(MATCH(C2516,C2517:$C$4004,0)&gt;0,-1,ROW(S2516)-ROW($S$3)),ROW(S2516)-ROW($S$3)),-1)</f>
        <v>-1</v>
      </c>
      <c r="T2516" s="165">
        <f t="shared" si="276"/>
        <v>0</v>
      </c>
      <c r="U2516" s="165" t="str">
        <f t="shared" si="277"/>
        <v/>
      </c>
      <c r="V2516" s="165" t="str">
        <f>IFERROR(IF(OR(C2516="",S2516&lt;0),"",IF(SUBTOTAL(3,C2516:C2516)=0,-1,SUBTOTAL(3,$C$4:C2516))),"")</f>
        <v/>
      </c>
      <c r="W2516" s="156" t="str">
        <f t="array" ref="W2516">IF(LEN(C2516)&gt;0,IFERROR(IF(MATCH(C2516,$C$3:$C2515,0)&gt;0,N2516-INDEX($N$3:N2515,SUMPRODUCT(MAX(ROW($C$3:$C2515)*(C2516=$C$3:$C2515)))-2,1),""),""),"")</f>
        <v/>
      </c>
      <c r="X2516" s="156">
        <f t="shared" ca="1" si="278"/>
        <v>1</v>
      </c>
      <c r="Y2516" s="156">
        <f t="shared" ca="1" si="279"/>
        <v>1</v>
      </c>
    </row>
    <row r="2517" spans="2:25" hidden="1" x14ac:dyDescent="0.25">
      <c r="B2517" s="390" t="str">
        <f>IFERROR(IF(LEN(INDEX(PlansAndNotes!$B$6:$B$2005,ROW(A2517)-ROW($B$3)))=0,"",INDEX(PlansAndNotes!$B$6:$B$2005,ROW(A2517)-ROW($B$3))),"")</f>
        <v/>
      </c>
      <c r="C2517" s="387" t="str">
        <f t="shared" ref="C2517:C2580" si="280">IF(LEN(B2517)&gt;0,LEFT(B2517,SEARCH(" - ",B2517)-1)*1,"")</f>
        <v/>
      </c>
      <c r="D2517" s="361" t="str">
        <f>IFERROR(IF(LEN(C2517)&gt;0,IF(LEN(INDEX(TasksList!$C$6:$C$25,MATCH(C2517,TasksList!$B$6:$B$25,0),1))=0,"",INDEX(TasksList!$C$6:$C$25,MATCH(C2517,TasksList!$B$6:$B$25,0),1)),""),"")</f>
        <v/>
      </c>
      <c r="E2517" s="361" t="str">
        <f>IFERROR(IF(LEN(C2517)&gt;0,IF(LEN(INDEX(TasksList!$F$6:$F$25,MATCH(C2517,TasksList!$B$6:$B$25,0),1))=0,"not set!",INDEX(TasksList!$F$6:$F$25,MATCH(C2517,TasksList!$B$6:$B$25,0),1)),""),"")</f>
        <v/>
      </c>
      <c r="F2517" s="360" t="str">
        <f>IFERROR(IF(LEN(D2517)&gt;0,IF(LEN(INDEX(AdressBook!$D$6:$D$25,MATCH(D2517,AdressBook!$B$6:$B$25,0),1))=0,"",INDEX(AdressBook!$D$6:$D$25,MATCH(D2517,AdressBook!$B$6:$B$25,0),1)),""),"")</f>
        <v/>
      </c>
      <c r="G2517" s="361" t="str">
        <f>IFERROR(IF(LEN(INDEX(PlansAndNotes!$F$6:$F$4005,ROW(B2517)-ROW($C$3)))=0,"",INDEX(PlansAndNotes!$F$6:$F$4005,ROW(B2517)-ROW($C$3))),"")</f>
        <v/>
      </c>
      <c r="H2517" s="361" t="str">
        <f>IFERROR(IF(LEN(C2517)&gt;0,IF(LEN(INDEX(TasksList!$G$6:$G$25,MATCH(C2517,TasksList!$B$6:$B$25,0),1))=0,"",INDEX(TasksList!$G$6:$G$25,MATCH(C2517,TasksList!$B$6:$B$25,0),1)),""),"")</f>
        <v/>
      </c>
      <c r="N2517" s="362" t="str">
        <f>IFERROR(IF(LEN(INDEX(PlansAndNotes!$D$6:$D$4005,ROW(B2517)-ROW($C$3)))=0,"",INDEX(PlansAndNotes!$D$6:$D$4005,ROW(B2517)-ROW($C$3))),"")</f>
        <v/>
      </c>
      <c r="O2517" s="165" t="str">
        <f t="shared" si="275"/>
        <v/>
      </c>
      <c r="P2517" s="363" t="str">
        <f>IFERROR(IF(LEN(INDEX(PlansAndNotes!$E$6:$E$4005,ROW(B2517)-ROW($C$3)))=0,"",INDEX(PlansAndNotes!$E$6:$E$4005,ROW(B2517)-ROW($C$3))),"")</f>
        <v/>
      </c>
      <c r="Q2517" s="363" t="str">
        <f>IFERROR(IF(LEN(INDEX(PlansAndNotes!$G$6:$G$4005,ROW(B2517)-ROW($C$3)))=0,"",INDEX(PlansAndNotes!$G$6:$G$4005,ROW(B2517)-ROW($C$3))),"")</f>
        <v/>
      </c>
      <c r="R2517" s="361" t="str">
        <f>IFERROR(IF(LEN(D2517)&gt;0,IF(LEN(INDEX(AdressBook!$C$6:$C$25,MATCH(D2517,AdressBook!$B$6:$B$25,0),1))=0,"",INDEX(AdressBook!$C$6:$C$25,MATCH(D2517,AdressBook!$B$6:$B$25,0),1)),""),"")</f>
        <v/>
      </c>
      <c r="S2517" s="165">
        <f>IF(LEN(C2517)&gt;0,IFERROR(IF(MATCH(C2517,C2518:$C$4004,0)&gt;0,-1,ROW(S2517)-ROW($S$3)),ROW(S2517)-ROW($S$3)),-1)</f>
        <v>-1</v>
      </c>
      <c r="T2517" s="165">
        <f t="shared" si="276"/>
        <v>0</v>
      </c>
      <c r="U2517" s="165" t="str">
        <f t="shared" si="277"/>
        <v/>
      </c>
      <c r="V2517" s="165" t="str">
        <f>IFERROR(IF(OR(C2517="",S2517&lt;0),"",IF(SUBTOTAL(3,C2517:C2517)=0,-1,SUBTOTAL(3,$C$4:C2517))),"")</f>
        <v/>
      </c>
      <c r="W2517" s="156" t="str">
        <f t="array" ref="W2517">IF(LEN(C2517)&gt;0,IFERROR(IF(MATCH(C2517,$C$3:$C2516,0)&gt;0,N2517-INDEX($N$3:N2516,SUMPRODUCT(MAX(ROW($C$3:$C2516)*(C2517=$C$3:$C2516)))-2,1),""),""),"")</f>
        <v/>
      </c>
      <c r="X2517" s="156">
        <f t="shared" ca="1" si="278"/>
        <v>1</v>
      </c>
      <c r="Y2517" s="156">
        <f t="shared" ca="1" si="279"/>
        <v>1</v>
      </c>
    </row>
    <row r="2518" spans="2:25" hidden="1" x14ac:dyDescent="0.25">
      <c r="B2518" s="390" t="str">
        <f>IFERROR(IF(LEN(INDEX(PlansAndNotes!$B$6:$B$2005,ROW(A2518)-ROW($B$3)))=0,"",INDEX(PlansAndNotes!$B$6:$B$2005,ROW(A2518)-ROW($B$3))),"")</f>
        <v/>
      </c>
      <c r="C2518" s="387" t="str">
        <f t="shared" si="280"/>
        <v/>
      </c>
      <c r="D2518" s="361" t="str">
        <f>IFERROR(IF(LEN(C2518)&gt;0,IF(LEN(INDEX(TasksList!$C$6:$C$25,MATCH(C2518,TasksList!$B$6:$B$25,0),1))=0,"",INDEX(TasksList!$C$6:$C$25,MATCH(C2518,TasksList!$B$6:$B$25,0),1)),""),"")</f>
        <v/>
      </c>
      <c r="E2518" s="361" t="str">
        <f>IFERROR(IF(LEN(C2518)&gt;0,IF(LEN(INDEX(TasksList!$F$6:$F$25,MATCH(C2518,TasksList!$B$6:$B$25,0),1))=0,"not set!",INDEX(TasksList!$F$6:$F$25,MATCH(C2518,TasksList!$B$6:$B$25,0),1)),""),"")</f>
        <v/>
      </c>
      <c r="F2518" s="360" t="str">
        <f>IFERROR(IF(LEN(D2518)&gt;0,IF(LEN(INDEX(AdressBook!$D$6:$D$25,MATCH(D2518,AdressBook!$B$6:$B$25,0),1))=0,"",INDEX(AdressBook!$D$6:$D$25,MATCH(D2518,AdressBook!$B$6:$B$25,0),1)),""),"")</f>
        <v/>
      </c>
      <c r="G2518" s="361" t="str">
        <f>IFERROR(IF(LEN(INDEX(PlansAndNotes!$F$6:$F$4005,ROW(B2518)-ROW($C$3)))=0,"",INDEX(PlansAndNotes!$F$6:$F$4005,ROW(B2518)-ROW($C$3))),"")</f>
        <v/>
      </c>
      <c r="H2518" s="361" t="str">
        <f>IFERROR(IF(LEN(C2518)&gt;0,IF(LEN(INDEX(TasksList!$G$6:$G$25,MATCH(C2518,TasksList!$B$6:$B$25,0),1))=0,"",INDEX(TasksList!$G$6:$G$25,MATCH(C2518,TasksList!$B$6:$B$25,0),1)),""),"")</f>
        <v/>
      </c>
      <c r="N2518" s="362" t="str">
        <f>IFERROR(IF(LEN(INDEX(PlansAndNotes!$D$6:$D$4005,ROW(B2518)-ROW($C$3)))=0,"",INDEX(PlansAndNotes!$D$6:$D$4005,ROW(B2518)-ROW($C$3))),"")</f>
        <v/>
      </c>
      <c r="O2518" s="165" t="str">
        <f t="shared" si="275"/>
        <v/>
      </c>
      <c r="P2518" s="363" t="str">
        <f>IFERROR(IF(LEN(INDEX(PlansAndNotes!$E$6:$E$4005,ROW(B2518)-ROW($C$3)))=0,"",INDEX(PlansAndNotes!$E$6:$E$4005,ROW(B2518)-ROW($C$3))),"")</f>
        <v/>
      </c>
      <c r="Q2518" s="363" t="str">
        <f>IFERROR(IF(LEN(INDEX(PlansAndNotes!$G$6:$G$4005,ROW(B2518)-ROW($C$3)))=0,"",INDEX(PlansAndNotes!$G$6:$G$4005,ROW(B2518)-ROW($C$3))),"")</f>
        <v/>
      </c>
      <c r="R2518" s="361" t="str">
        <f>IFERROR(IF(LEN(D2518)&gt;0,IF(LEN(INDEX(AdressBook!$C$6:$C$25,MATCH(D2518,AdressBook!$B$6:$B$25,0),1))=0,"",INDEX(AdressBook!$C$6:$C$25,MATCH(D2518,AdressBook!$B$6:$B$25,0),1)),""),"")</f>
        <v/>
      </c>
      <c r="S2518" s="165">
        <f>IF(LEN(C2518)&gt;0,IFERROR(IF(MATCH(C2518,C2519:$C$4004,0)&gt;0,-1,ROW(S2518)-ROW($S$3)),ROW(S2518)-ROW($S$3)),-1)</f>
        <v>-1</v>
      </c>
      <c r="T2518" s="165">
        <f t="shared" si="276"/>
        <v>0</v>
      </c>
      <c r="U2518" s="165" t="str">
        <f t="shared" si="277"/>
        <v/>
      </c>
      <c r="V2518" s="165" t="str">
        <f>IFERROR(IF(OR(C2518="",S2518&lt;0),"",IF(SUBTOTAL(3,C2518:C2518)=0,-1,SUBTOTAL(3,$C$4:C2518))),"")</f>
        <v/>
      </c>
      <c r="W2518" s="156" t="str">
        <f t="array" ref="W2518">IF(LEN(C2518)&gt;0,IFERROR(IF(MATCH(C2518,$C$3:$C2517,0)&gt;0,N2518-INDEX($N$3:N2517,SUMPRODUCT(MAX(ROW($C$3:$C2517)*(C2518=$C$3:$C2517)))-2,1),""),""),"")</f>
        <v/>
      </c>
      <c r="X2518" s="156">
        <f t="shared" ca="1" si="278"/>
        <v>1</v>
      </c>
      <c r="Y2518" s="156">
        <f t="shared" ca="1" si="279"/>
        <v>1</v>
      </c>
    </row>
    <row r="2519" spans="2:25" hidden="1" x14ac:dyDescent="0.25">
      <c r="B2519" s="390" t="str">
        <f>IFERROR(IF(LEN(INDEX(PlansAndNotes!$B$6:$B$2005,ROW(A2519)-ROW($B$3)))=0,"",INDEX(PlansAndNotes!$B$6:$B$2005,ROW(A2519)-ROW($B$3))),"")</f>
        <v/>
      </c>
      <c r="C2519" s="387" t="str">
        <f t="shared" si="280"/>
        <v/>
      </c>
      <c r="D2519" s="361" t="str">
        <f>IFERROR(IF(LEN(C2519)&gt;0,IF(LEN(INDEX(TasksList!$C$6:$C$25,MATCH(C2519,TasksList!$B$6:$B$25,0),1))=0,"",INDEX(TasksList!$C$6:$C$25,MATCH(C2519,TasksList!$B$6:$B$25,0),1)),""),"")</f>
        <v/>
      </c>
      <c r="E2519" s="361" t="str">
        <f>IFERROR(IF(LEN(C2519)&gt;0,IF(LEN(INDEX(TasksList!$F$6:$F$25,MATCH(C2519,TasksList!$B$6:$B$25,0),1))=0,"not set!",INDEX(TasksList!$F$6:$F$25,MATCH(C2519,TasksList!$B$6:$B$25,0),1)),""),"")</f>
        <v/>
      </c>
      <c r="F2519" s="360" t="str">
        <f>IFERROR(IF(LEN(D2519)&gt;0,IF(LEN(INDEX(AdressBook!$D$6:$D$25,MATCH(D2519,AdressBook!$B$6:$B$25,0),1))=0,"",INDEX(AdressBook!$D$6:$D$25,MATCH(D2519,AdressBook!$B$6:$B$25,0),1)),""),"")</f>
        <v/>
      </c>
      <c r="G2519" s="361" t="str">
        <f>IFERROR(IF(LEN(INDEX(PlansAndNotes!$F$6:$F$4005,ROW(B2519)-ROW($C$3)))=0,"",INDEX(PlansAndNotes!$F$6:$F$4005,ROW(B2519)-ROW($C$3))),"")</f>
        <v/>
      </c>
      <c r="H2519" s="361" t="str">
        <f>IFERROR(IF(LEN(C2519)&gt;0,IF(LEN(INDEX(TasksList!$G$6:$G$25,MATCH(C2519,TasksList!$B$6:$B$25,0),1))=0,"",INDEX(TasksList!$G$6:$G$25,MATCH(C2519,TasksList!$B$6:$B$25,0),1)),""),"")</f>
        <v/>
      </c>
      <c r="N2519" s="362" t="str">
        <f>IFERROR(IF(LEN(INDEX(PlansAndNotes!$D$6:$D$4005,ROW(B2519)-ROW($C$3)))=0,"",INDEX(PlansAndNotes!$D$6:$D$4005,ROW(B2519)-ROW($C$3))),"")</f>
        <v/>
      </c>
      <c r="O2519" s="165" t="str">
        <f t="shared" si="275"/>
        <v/>
      </c>
      <c r="P2519" s="363" t="str">
        <f>IFERROR(IF(LEN(INDEX(PlansAndNotes!$E$6:$E$4005,ROW(B2519)-ROW($C$3)))=0,"",INDEX(PlansAndNotes!$E$6:$E$4005,ROW(B2519)-ROW($C$3))),"")</f>
        <v/>
      </c>
      <c r="Q2519" s="363" t="str">
        <f>IFERROR(IF(LEN(INDEX(PlansAndNotes!$G$6:$G$4005,ROW(B2519)-ROW($C$3)))=0,"",INDEX(PlansAndNotes!$G$6:$G$4005,ROW(B2519)-ROW($C$3))),"")</f>
        <v/>
      </c>
      <c r="R2519" s="361" t="str">
        <f>IFERROR(IF(LEN(D2519)&gt;0,IF(LEN(INDEX(AdressBook!$C$6:$C$25,MATCH(D2519,AdressBook!$B$6:$B$25,0),1))=0,"",INDEX(AdressBook!$C$6:$C$25,MATCH(D2519,AdressBook!$B$6:$B$25,0),1)),""),"")</f>
        <v/>
      </c>
      <c r="S2519" s="165">
        <f>IF(LEN(C2519)&gt;0,IFERROR(IF(MATCH(C2519,C2520:$C$4004,0)&gt;0,-1,ROW(S2519)-ROW($S$3)),ROW(S2519)-ROW($S$3)),-1)</f>
        <v>-1</v>
      </c>
      <c r="T2519" s="165">
        <f t="shared" si="276"/>
        <v>0</v>
      </c>
      <c r="U2519" s="165" t="str">
        <f t="shared" si="277"/>
        <v/>
      </c>
      <c r="V2519" s="165" t="str">
        <f>IFERROR(IF(OR(C2519="",S2519&lt;0),"",IF(SUBTOTAL(3,C2519:C2519)=0,-1,SUBTOTAL(3,$C$4:C2519))),"")</f>
        <v/>
      </c>
      <c r="W2519" s="156" t="str">
        <f t="array" ref="W2519">IF(LEN(C2519)&gt;0,IFERROR(IF(MATCH(C2519,$C$3:$C2518,0)&gt;0,N2519-INDEX($N$3:N2518,SUMPRODUCT(MAX(ROW($C$3:$C2518)*(C2519=$C$3:$C2518)))-2,1),""),""),"")</f>
        <v/>
      </c>
      <c r="X2519" s="156">
        <f t="shared" ca="1" si="278"/>
        <v>1</v>
      </c>
      <c r="Y2519" s="156">
        <f t="shared" ca="1" si="279"/>
        <v>1</v>
      </c>
    </row>
    <row r="2520" spans="2:25" hidden="1" x14ac:dyDescent="0.25">
      <c r="B2520" s="390" t="str">
        <f>IFERROR(IF(LEN(INDEX(PlansAndNotes!$B$6:$B$2005,ROW(A2520)-ROW($B$3)))=0,"",INDEX(PlansAndNotes!$B$6:$B$2005,ROW(A2520)-ROW($B$3))),"")</f>
        <v/>
      </c>
      <c r="C2520" s="387" t="str">
        <f t="shared" si="280"/>
        <v/>
      </c>
      <c r="D2520" s="361" t="str">
        <f>IFERROR(IF(LEN(C2520)&gt;0,IF(LEN(INDEX(TasksList!$C$6:$C$25,MATCH(C2520,TasksList!$B$6:$B$25,0),1))=0,"",INDEX(TasksList!$C$6:$C$25,MATCH(C2520,TasksList!$B$6:$B$25,0),1)),""),"")</f>
        <v/>
      </c>
      <c r="E2520" s="361" t="str">
        <f>IFERROR(IF(LEN(C2520)&gt;0,IF(LEN(INDEX(TasksList!$F$6:$F$25,MATCH(C2520,TasksList!$B$6:$B$25,0),1))=0,"not set!",INDEX(TasksList!$F$6:$F$25,MATCH(C2520,TasksList!$B$6:$B$25,0),1)),""),"")</f>
        <v/>
      </c>
      <c r="F2520" s="360" t="str">
        <f>IFERROR(IF(LEN(D2520)&gt;0,IF(LEN(INDEX(AdressBook!$D$6:$D$25,MATCH(D2520,AdressBook!$B$6:$B$25,0),1))=0,"",INDEX(AdressBook!$D$6:$D$25,MATCH(D2520,AdressBook!$B$6:$B$25,0),1)),""),"")</f>
        <v/>
      </c>
      <c r="G2520" s="361" t="str">
        <f>IFERROR(IF(LEN(INDEX(PlansAndNotes!$F$6:$F$4005,ROW(B2520)-ROW($C$3)))=0,"",INDEX(PlansAndNotes!$F$6:$F$4005,ROW(B2520)-ROW($C$3))),"")</f>
        <v/>
      </c>
      <c r="H2520" s="361" t="str">
        <f>IFERROR(IF(LEN(C2520)&gt;0,IF(LEN(INDEX(TasksList!$G$6:$G$25,MATCH(C2520,TasksList!$B$6:$B$25,0),1))=0,"",INDEX(TasksList!$G$6:$G$25,MATCH(C2520,TasksList!$B$6:$B$25,0),1)),""),"")</f>
        <v/>
      </c>
      <c r="N2520" s="362" t="str">
        <f>IFERROR(IF(LEN(INDEX(PlansAndNotes!$D$6:$D$4005,ROW(B2520)-ROW($C$3)))=0,"",INDEX(PlansAndNotes!$D$6:$D$4005,ROW(B2520)-ROW($C$3))),"")</f>
        <v/>
      </c>
      <c r="O2520" s="165" t="str">
        <f t="shared" si="275"/>
        <v/>
      </c>
      <c r="P2520" s="363" t="str">
        <f>IFERROR(IF(LEN(INDEX(PlansAndNotes!$E$6:$E$4005,ROW(B2520)-ROW($C$3)))=0,"",INDEX(PlansAndNotes!$E$6:$E$4005,ROW(B2520)-ROW($C$3))),"")</f>
        <v/>
      </c>
      <c r="Q2520" s="363" t="str">
        <f>IFERROR(IF(LEN(INDEX(PlansAndNotes!$G$6:$G$4005,ROW(B2520)-ROW($C$3)))=0,"",INDEX(PlansAndNotes!$G$6:$G$4005,ROW(B2520)-ROW($C$3))),"")</f>
        <v/>
      </c>
      <c r="R2520" s="361" t="str">
        <f>IFERROR(IF(LEN(D2520)&gt;0,IF(LEN(INDEX(AdressBook!$C$6:$C$25,MATCH(D2520,AdressBook!$B$6:$B$25,0),1))=0,"",INDEX(AdressBook!$C$6:$C$25,MATCH(D2520,AdressBook!$B$6:$B$25,0),1)),""),"")</f>
        <v/>
      </c>
      <c r="S2520" s="165">
        <f>IF(LEN(C2520)&gt;0,IFERROR(IF(MATCH(C2520,C2521:$C$4004,0)&gt;0,-1,ROW(S2520)-ROW($S$3)),ROW(S2520)-ROW($S$3)),-1)</f>
        <v>-1</v>
      </c>
      <c r="T2520" s="165">
        <f t="shared" si="276"/>
        <v>0</v>
      </c>
      <c r="U2520" s="165" t="str">
        <f t="shared" si="277"/>
        <v/>
      </c>
      <c r="V2520" s="165" t="str">
        <f>IFERROR(IF(OR(C2520="",S2520&lt;0),"",IF(SUBTOTAL(3,C2520:C2520)=0,-1,SUBTOTAL(3,$C$4:C2520))),"")</f>
        <v/>
      </c>
      <c r="W2520" s="156" t="str">
        <f t="array" ref="W2520">IF(LEN(C2520)&gt;0,IFERROR(IF(MATCH(C2520,$C$3:$C2519,0)&gt;0,N2520-INDEX($N$3:N2519,SUMPRODUCT(MAX(ROW($C$3:$C2519)*(C2520=$C$3:$C2519)))-2,1),""),""),"")</f>
        <v/>
      </c>
      <c r="X2520" s="156">
        <f t="shared" ca="1" si="278"/>
        <v>1</v>
      </c>
      <c r="Y2520" s="156">
        <f t="shared" ca="1" si="279"/>
        <v>1</v>
      </c>
    </row>
    <row r="2521" spans="2:25" hidden="1" x14ac:dyDescent="0.25">
      <c r="B2521" s="390" t="str">
        <f>IFERROR(IF(LEN(INDEX(PlansAndNotes!$B$6:$B$2005,ROW(A2521)-ROW($B$3)))=0,"",INDEX(PlansAndNotes!$B$6:$B$2005,ROW(A2521)-ROW($B$3))),"")</f>
        <v/>
      </c>
      <c r="C2521" s="387" t="str">
        <f t="shared" si="280"/>
        <v/>
      </c>
      <c r="D2521" s="361" t="str">
        <f>IFERROR(IF(LEN(C2521)&gt;0,IF(LEN(INDEX(TasksList!$C$6:$C$25,MATCH(C2521,TasksList!$B$6:$B$25,0),1))=0,"",INDEX(TasksList!$C$6:$C$25,MATCH(C2521,TasksList!$B$6:$B$25,0),1)),""),"")</f>
        <v/>
      </c>
      <c r="E2521" s="361" t="str">
        <f>IFERROR(IF(LEN(C2521)&gt;0,IF(LEN(INDEX(TasksList!$F$6:$F$25,MATCH(C2521,TasksList!$B$6:$B$25,0),1))=0,"not set!",INDEX(TasksList!$F$6:$F$25,MATCH(C2521,TasksList!$B$6:$B$25,0),1)),""),"")</f>
        <v/>
      </c>
      <c r="F2521" s="360" t="str">
        <f>IFERROR(IF(LEN(D2521)&gt;0,IF(LEN(INDEX(AdressBook!$D$6:$D$25,MATCH(D2521,AdressBook!$B$6:$B$25,0),1))=0,"",INDEX(AdressBook!$D$6:$D$25,MATCH(D2521,AdressBook!$B$6:$B$25,0),1)),""),"")</f>
        <v/>
      </c>
      <c r="G2521" s="361" t="str">
        <f>IFERROR(IF(LEN(INDEX(PlansAndNotes!$F$6:$F$4005,ROW(B2521)-ROW($C$3)))=0,"",INDEX(PlansAndNotes!$F$6:$F$4005,ROW(B2521)-ROW($C$3))),"")</f>
        <v/>
      </c>
      <c r="H2521" s="361" t="str">
        <f>IFERROR(IF(LEN(C2521)&gt;0,IF(LEN(INDEX(TasksList!$G$6:$G$25,MATCH(C2521,TasksList!$B$6:$B$25,0),1))=0,"",INDEX(TasksList!$G$6:$G$25,MATCH(C2521,TasksList!$B$6:$B$25,0),1)),""),"")</f>
        <v/>
      </c>
      <c r="N2521" s="362" t="str">
        <f>IFERROR(IF(LEN(INDEX(PlansAndNotes!$D$6:$D$4005,ROW(B2521)-ROW($C$3)))=0,"",INDEX(PlansAndNotes!$D$6:$D$4005,ROW(B2521)-ROW($C$3))),"")</f>
        <v/>
      </c>
      <c r="O2521" s="165" t="str">
        <f t="shared" si="275"/>
        <v/>
      </c>
      <c r="P2521" s="363" t="str">
        <f>IFERROR(IF(LEN(INDEX(PlansAndNotes!$E$6:$E$4005,ROW(B2521)-ROW($C$3)))=0,"",INDEX(PlansAndNotes!$E$6:$E$4005,ROW(B2521)-ROW($C$3))),"")</f>
        <v/>
      </c>
      <c r="Q2521" s="363" t="str">
        <f>IFERROR(IF(LEN(INDEX(PlansAndNotes!$G$6:$G$4005,ROW(B2521)-ROW($C$3)))=0,"",INDEX(PlansAndNotes!$G$6:$G$4005,ROW(B2521)-ROW($C$3))),"")</f>
        <v/>
      </c>
      <c r="R2521" s="361" t="str">
        <f>IFERROR(IF(LEN(D2521)&gt;0,IF(LEN(INDEX(AdressBook!$C$6:$C$25,MATCH(D2521,AdressBook!$B$6:$B$25,0),1))=0,"",INDEX(AdressBook!$C$6:$C$25,MATCH(D2521,AdressBook!$B$6:$B$25,0),1)),""),"")</f>
        <v/>
      </c>
      <c r="S2521" s="165">
        <f>IF(LEN(C2521)&gt;0,IFERROR(IF(MATCH(C2521,C2522:$C$4004,0)&gt;0,-1,ROW(S2521)-ROW($S$3)),ROW(S2521)-ROW($S$3)),-1)</f>
        <v>-1</v>
      </c>
      <c r="T2521" s="165">
        <f t="shared" si="276"/>
        <v>0</v>
      </c>
      <c r="U2521" s="165" t="str">
        <f t="shared" si="277"/>
        <v/>
      </c>
      <c r="V2521" s="165" t="str">
        <f>IFERROR(IF(OR(C2521="",S2521&lt;0),"",IF(SUBTOTAL(3,C2521:C2521)=0,-1,SUBTOTAL(3,$C$4:C2521))),"")</f>
        <v/>
      </c>
      <c r="W2521" s="156" t="str">
        <f t="array" ref="W2521">IF(LEN(C2521)&gt;0,IFERROR(IF(MATCH(C2521,$C$3:$C2520,0)&gt;0,N2521-INDEX($N$3:N2520,SUMPRODUCT(MAX(ROW($C$3:$C2520)*(C2521=$C$3:$C2520)))-2,1),""),""),"")</f>
        <v/>
      </c>
      <c r="X2521" s="156">
        <f t="shared" ca="1" si="278"/>
        <v>1</v>
      </c>
      <c r="Y2521" s="156">
        <f t="shared" ca="1" si="279"/>
        <v>1</v>
      </c>
    </row>
    <row r="2522" spans="2:25" hidden="1" x14ac:dyDescent="0.25">
      <c r="B2522" s="390" t="str">
        <f>IFERROR(IF(LEN(INDEX(PlansAndNotes!$B$6:$B$2005,ROW(A2522)-ROW($B$3)))=0,"",INDEX(PlansAndNotes!$B$6:$B$2005,ROW(A2522)-ROW($B$3))),"")</f>
        <v/>
      </c>
      <c r="C2522" s="387" t="str">
        <f t="shared" si="280"/>
        <v/>
      </c>
      <c r="D2522" s="361" t="str">
        <f>IFERROR(IF(LEN(C2522)&gt;0,IF(LEN(INDEX(TasksList!$C$6:$C$25,MATCH(C2522,TasksList!$B$6:$B$25,0),1))=0,"",INDEX(TasksList!$C$6:$C$25,MATCH(C2522,TasksList!$B$6:$B$25,0),1)),""),"")</f>
        <v/>
      </c>
      <c r="E2522" s="361" t="str">
        <f>IFERROR(IF(LEN(C2522)&gt;0,IF(LEN(INDEX(TasksList!$F$6:$F$25,MATCH(C2522,TasksList!$B$6:$B$25,0),1))=0,"not set!",INDEX(TasksList!$F$6:$F$25,MATCH(C2522,TasksList!$B$6:$B$25,0),1)),""),"")</f>
        <v/>
      </c>
      <c r="F2522" s="360" t="str">
        <f>IFERROR(IF(LEN(D2522)&gt;0,IF(LEN(INDEX(AdressBook!$D$6:$D$25,MATCH(D2522,AdressBook!$B$6:$B$25,0),1))=0,"",INDEX(AdressBook!$D$6:$D$25,MATCH(D2522,AdressBook!$B$6:$B$25,0),1)),""),"")</f>
        <v/>
      </c>
      <c r="G2522" s="361" t="str">
        <f>IFERROR(IF(LEN(INDEX(PlansAndNotes!$F$6:$F$4005,ROW(B2522)-ROW($C$3)))=0,"",INDEX(PlansAndNotes!$F$6:$F$4005,ROW(B2522)-ROW($C$3))),"")</f>
        <v/>
      </c>
      <c r="H2522" s="361" t="str">
        <f>IFERROR(IF(LEN(C2522)&gt;0,IF(LEN(INDEX(TasksList!$G$6:$G$25,MATCH(C2522,TasksList!$B$6:$B$25,0),1))=0,"",INDEX(TasksList!$G$6:$G$25,MATCH(C2522,TasksList!$B$6:$B$25,0),1)),""),"")</f>
        <v/>
      </c>
      <c r="N2522" s="362" t="str">
        <f>IFERROR(IF(LEN(INDEX(PlansAndNotes!$D$6:$D$4005,ROW(B2522)-ROW($C$3)))=0,"",INDEX(PlansAndNotes!$D$6:$D$4005,ROW(B2522)-ROW($C$3))),"")</f>
        <v/>
      </c>
      <c r="O2522" s="165" t="str">
        <f t="shared" si="275"/>
        <v/>
      </c>
      <c r="P2522" s="363" t="str">
        <f>IFERROR(IF(LEN(INDEX(PlansAndNotes!$E$6:$E$4005,ROW(B2522)-ROW($C$3)))=0,"",INDEX(PlansAndNotes!$E$6:$E$4005,ROW(B2522)-ROW($C$3))),"")</f>
        <v/>
      </c>
      <c r="Q2522" s="363" t="str">
        <f>IFERROR(IF(LEN(INDEX(PlansAndNotes!$G$6:$G$4005,ROW(B2522)-ROW($C$3)))=0,"",INDEX(PlansAndNotes!$G$6:$G$4005,ROW(B2522)-ROW($C$3))),"")</f>
        <v/>
      </c>
      <c r="R2522" s="361" t="str">
        <f>IFERROR(IF(LEN(D2522)&gt;0,IF(LEN(INDEX(AdressBook!$C$6:$C$25,MATCH(D2522,AdressBook!$B$6:$B$25,0),1))=0,"",INDEX(AdressBook!$C$6:$C$25,MATCH(D2522,AdressBook!$B$6:$B$25,0),1)),""),"")</f>
        <v/>
      </c>
      <c r="S2522" s="165">
        <f>IF(LEN(C2522)&gt;0,IFERROR(IF(MATCH(C2522,C2523:$C$4004,0)&gt;0,-1,ROW(S2522)-ROW($S$3)),ROW(S2522)-ROW($S$3)),-1)</f>
        <v>-1</v>
      </c>
      <c r="T2522" s="165">
        <f t="shared" si="276"/>
        <v>0</v>
      </c>
      <c r="U2522" s="165" t="str">
        <f t="shared" si="277"/>
        <v/>
      </c>
      <c r="V2522" s="165" t="str">
        <f>IFERROR(IF(OR(C2522="",S2522&lt;0),"",IF(SUBTOTAL(3,C2522:C2522)=0,-1,SUBTOTAL(3,$C$4:C2522))),"")</f>
        <v/>
      </c>
      <c r="W2522" s="156" t="str">
        <f t="array" ref="W2522">IF(LEN(C2522)&gt;0,IFERROR(IF(MATCH(C2522,$C$3:$C2521,0)&gt;0,N2522-INDEX($N$3:N2521,SUMPRODUCT(MAX(ROW($C$3:$C2521)*(C2522=$C$3:$C2521)))-2,1),""),""),"")</f>
        <v/>
      </c>
      <c r="X2522" s="156">
        <f t="shared" ca="1" si="278"/>
        <v>1</v>
      </c>
      <c r="Y2522" s="156">
        <f t="shared" ca="1" si="279"/>
        <v>1</v>
      </c>
    </row>
    <row r="2523" spans="2:25" hidden="1" x14ac:dyDescent="0.25">
      <c r="B2523" s="390" t="str">
        <f>IFERROR(IF(LEN(INDEX(PlansAndNotes!$B$6:$B$2005,ROW(A2523)-ROW($B$3)))=0,"",INDEX(PlansAndNotes!$B$6:$B$2005,ROW(A2523)-ROW($B$3))),"")</f>
        <v/>
      </c>
      <c r="C2523" s="387" t="str">
        <f t="shared" si="280"/>
        <v/>
      </c>
      <c r="D2523" s="361" t="str">
        <f>IFERROR(IF(LEN(C2523)&gt;0,IF(LEN(INDEX(TasksList!$C$6:$C$25,MATCH(C2523,TasksList!$B$6:$B$25,0),1))=0,"",INDEX(TasksList!$C$6:$C$25,MATCH(C2523,TasksList!$B$6:$B$25,0),1)),""),"")</f>
        <v/>
      </c>
      <c r="E2523" s="361" t="str">
        <f>IFERROR(IF(LEN(C2523)&gt;0,IF(LEN(INDEX(TasksList!$F$6:$F$25,MATCH(C2523,TasksList!$B$6:$B$25,0),1))=0,"not set!",INDEX(TasksList!$F$6:$F$25,MATCH(C2523,TasksList!$B$6:$B$25,0),1)),""),"")</f>
        <v/>
      </c>
      <c r="F2523" s="360" t="str">
        <f>IFERROR(IF(LEN(D2523)&gt;0,IF(LEN(INDEX(AdressBook!$D$6:$D$25,MATCH(D2523,AdressBook!$B$6:$B$25,0),1))=0,"",INDEX(AdressBook!$D$6:$D$25,MATCH(D2523,AdressBook!$B$6:$B$25,0),1)),""),"")</f>
        <v/>
      </c>
      <c r="G2523" s="361" t="str">
        <f>IFERROR(IF(LEN(INDEX(PlansAndNotes!$F$6:$F$4005,ROW(B2523)-ROW($C$3)))=0,"",INDEX(PlansAndNotes!$F$6:$F$4005,ROW(B2523)-ROW($C$3))),"")</f>
        <v/>
      </c>
      <c r="H2523" s="361" t="str">
        <f>IFERROR(IF(LEN(C2523)&gt;0,IF(LEN(INDEX(TasksList!$G$6:$G$25,MATCH(C2523,TasksList!$B$6:$B$25,0),1))=0,"",INDEX(TasksList!$G$6:$G$25,MATCH(C2523,TasksList!$B$6:$B$25,0),1)),""),"")</f>
        <v/>
      </c>
      <c r="N2523" s="362" t="str">
        <f>IFERROR(IF(LEN(INDEX(PlansAndNotes!$D$6:$D$4005,ROW(B2523)-ROW($C$3)))=0,"",INDEX(PlansAndNotes!$D$6:$D$4005,ROW(B2523)-ROW($C$3))),"")</f>
        <v/>
      </c>
      <c r="O2523" s="165" t="str">
        <f t="shared" si="275"/>
        <v/>
      </c>
      <c r="P2523" s="363" t="str">
        <f>IFERROR(IF(LEN(INDEX(PlansAndNotes!$E$6:$E$4005,ROW(B2523)-ROW($C$3)))=0,"",INDEX(PlansAndNotes!$E$6:$E$4005,ROW(B2523)-ROW($C$3))),"")</f>
        <v/>
      </c>
      <c r="Q2523" s="363" t="str">
        <f>IFERROR(IF(LEN(INDEX(PlansAndNotes!$G$6:$G$4005,ROW(B2523)-ROW($C$3)))=0,"",INDEX(PlansAndNotes!$G$6:$G$4005,ROW(B2523)-ROW($C$3))),"")</f>
        <v/>
      </c>
      <c r="R2523" s="361" t="str">
        <f>IFERROR(IF(LEN(D2523)&gt;0,IF(LEN(INDEX(AdressBook!$C$6:$C$25,MATCH(D2523,AdressBook!$B$6:$B$25,0),1))=0,"",INDEX(AdressBook!$C$6:$C$25,MATCH(D2523,AdressBook!$B$6:$B$25,0),1)),""),"")</f>
        <v/>
      </c>
      <c r="S2523" s="165">
        <f>IF(LEN(C2523)&gt;0,IFERROR(IF(MATCH(C2523,C2524:$C$4004,0)&gt;0,-1,ROW(S2523)-ROW($S$3)),ROW(S2523)-ROW($S$3)),-1)</f>
        <v>-1</v>
      </c>
      <c r="T2523" s="165">
        <f t="shared" si="276"/>
        <v>0</v>
      </c>
      <c r="U2523" s="165" t="str">
        <f t="shared" si="277"/>
        <v/>
      </c>
      <c r="V2523" s="165" t="str">
        <f>IFERROR(IF(OR(C2523="",S2523&lt;0),"",IF(SUBTOTAL(3,C2523:C2523)=0,-1,SUBTOTAL(3,$C$4:C2523))),"")</f>
        <v/>
      </c>
      <c r="W2523" s="156" t="str">
        <f t="array" ref="W2523">IF(LEN(C2523)&gt;0,IFERROR(IF(MATCH(C2523,$C$3:$C2522,0)&gt;0,N2523-INDEX($N$3:N2522,SUMPRODUCT(MAX(ROW($C$3:$C2522)*(C2523=$C$3:$C2522)))-2,1),""),""),"")</f>
        <v/>
      </c>
      <c r="X2523" s="156">
        <f t="shared" ca="1" si="278"/>
        <v>1</v>
      </c>
      <c r="Y2523" s="156">
        <f t="shared" ca="1" si="279"/>
        <v>1</v>
      </c>
    </row>
    <row r="2524" spans="2:25" hidden="1" x14ac:dyDescent="0.25">
      <c r="B2524" s="390" t="str">
        <f>IFERROR(IF(LEN(INDEX(PlansAndNotes!$B$6:$B$2005,ROW(A2524)-ROW($B$3)))=0,"",INDEX(PlansAndNotes!$B$6:$B$2005,ROW(A2524)-ROW($B$3))),"")</f>
        <v/>
      </c>
      <c r="C2524" s="387" t="str">
        <f t="shared" si="280"/>
        <v/>
      </c>
      <c r="D2524" s="361" t="str">
        <f>IFERROR(IF(LEN(C2524)&gt;0,IF(LEN(INDEX(TasksList!$C$6:$C$25,MATCH(C2524,TasksList!$B$6:$B$25,0),1))=0,"",INDEX(TasksList!$C$6:$C$25,MATCH(C2524,TasksList!$B$6:$B$25,0),1)),""),"")</f>
        <v/>
      </c>
      <c r="E2524" s="361" t="str">
        <f>IFERROR(IF(LEN(C2524)&gt;0,IF(LEN(INDEX(TasksList!$F$6:$F$25,MATCH(C2524,TasksList!$B$6:$B$25,0),1))=0,"not set!",INDEX(TasksList!$F$6:$F$25,MATCH(C2524,TasksList!$B$6:$B$25,0),1)),""),"")</f>
        <v/>
      </c>
      <c r="F2524" s="360" t="str">
        <f>IFERROR(IF(LEN(D2524)&gt;0,IF(LEN(INDEX(AdressBook!$D$6:$D$25,MATCH(D2524,AdressBook!$B$6:$B$25,0),1))=0,"",INDEX(AdressBook!$D$6:$D$25,MATCH(D2524,AdressBook!$B$6:$B$25,0),1)),""),"")</f>
        <v/>
      </c>
      <c r="G2524" s="361" t="str">
        <f>IFERROR(IF(LEN(INDEX(PlansAndNotes!$F$6:$F$4005,ROW(B2524)-ROW($C$3)))=0,"",INDEX(PlansAndNotes!$F$6:$F$4005,ROW(B2524)-ROW($C$3))),"")</f>
        <v/>
      </c>
      <c r="H2524" s="361" t="str">
        <f>IFERROR(IF(LEN(C2524)&gt;0,IF(LEN(INDEX(TasksList!$G$6:$G$25,MATCH(C2524,TasksList!$B$6:$B$25,0),1))=0,"",INDEX(TasksList!$G$6:$G$25,MATCH(C2524,TasksList!$B$6:$B$25,0),1)),""),"")</f>
        <v/>
      </c>
      <c r="N2524" s="362" t="str">
        <f>IFERROR(IF(LEN(INDEX(PlansAndNotes!$D$6:$D$4005,ROW(B2524)-ROW($C$3)))=0,"",INDEX(PlansAndNotes!$D$6:$D$4005,ROW(B2524)-ROW($C$3))),"")</f>
        <v/>
      </c>
      <c r="O2524" s="165" t="str">
        <f t="shared" si="275"/>
        <v/>
      </c>
      <c r="P2524" s="363" t="str">
        <f>IFERROR(IF(LEN(INDEX(PlansAndNotes!$E$6:$E$4005,ROW(B2524)-ROW($C$3)))=0,"",INDEX(PlansAndNotes!$E$6:$E$4005,ROW(B2524)-ROW($C$3))),"")</f>
        <v/>
      </c>
      <c r="Q2524" s="363" t="str">
        <f>IFERROR(IF(LEN(INDEX(PlansAndNotes!$G$6:$G$4005,ROW(B2524)-ROW($C$3)))=0,"",INDEX(PlansAndNotes!$G$6:$G$4005,ROW(B2524)-ROW($C$3))),"")</f>
        <v/>
      </c>
      <c r="R2524" s="361" t="str">
        <f>IFERROR(IF(LEN(D2524)&gt;0,IF(LEN(INDEX(AdressBook!$C$6:$C$25,MATCH(D2524,AdressBook!$B$6:$B$25,0),1))=0,"",INDEX(AdressBook!$C$6:$C$25,MATCH(D2524,AdressBook!$B$6:$B$25,0),1)),""),"")</f>
        <v/>
      </c>
      <c r="S2524" s="165">
        <f>IF(LEN(C2524)&gt;0,IFERROR(IF(MATCH(C2524,C2525:$C$4004,0)&gt;0,-1,ROW(S2524)-ROW($S$3)),ROW(S2524)-ROW($S$3)),-1)</f>
        <v>-1</v>
      </c>
      <c r="T2524" s="165">
        <f t="shared" si="276"/>
        <v>0</v>
      </c>
      <c r="U2524" s="165" t="str">
        <f t="shared" si="277"/>
        <v/>
      </c>
      <c r="V2524" s="165" t="str">
        <f>IFERROR(IF(OR(C2524="",S2524&lt;0),"",IF(SUBTOTAL(3,C2524:C2524)=0,-1,SUBTOTAL(3,$C$4:C2524))),"")</f>
        <v/>
      </c>
      <c r="W2524" s="156" t="str">
        <f t="array" ref="W2524">IF(LEN(C2524)&gt;0,IFERROR(IF(MATCH(C2524,$C$3:$C2523,0)&gt;0,N2524-INDEX($N$3:N2523,SUMPRODUCT(MAX(ROW($C$3:$C2523)*(C2524=$C$3:$C2523)))-2,1),""),""),"")</f>
        <v/>
      </c>
      <c r="X2524" s="156">
        <f t="shared" ca="1" si="278"/>
        <v>1</v>
      </c>
      <c r="Y2524" s="156">
        <f t="shared" ca="1" si="279"/>
        <v>1</v>
      </c>
    </row>
    <row r="2525" spans="2:25" hidden="1" x14ac:dyDescent="0.25">
      <c r="B2525" s="390" t="str">
        <f>IFERROR(IF(LEN(INDEX(PlansAndNotes!$B$6:$B$2005,ROW(A2525)-ROW($B$3)))=0,"",INDEX(PlansAndNotes!$B$6:$B$2005,ROW(A2525)-ROW($B$3))),"")</f>
        <v/>
      </c>
      <c r="C2525" s="387" t="str">
        <f t="shared" si="280"/>
        <v/>
      </c>
      <c r="D2525" s="361" t="str">
        <f>IFERROR(IF(LEN(C2525)&gt;0,IF(LEN(INDEX(TasksList!$C$6:$C$25,MATCH(C2525,TasksList!$B$6:$B$25,0),1))=0,"",INDEX(TasksList!$C$6:$C$25,MATCH(C2525,TasksList!$B$6:$B$25,0),1)),""),"")</f>
        <v/>
      </c>
      <c r="E2525" s="361" t="str">
        <f>IFERROR(IF(LEN(C2525)&gt;0,IF(LEN(INDEX(TasksList!$F$6:$F$25,MATCH(C2525,TasksList!$B$6:$B$25,0),1))=0,"not set!",INDEX(TasksList!$F$6:$F$25,MATCH(C2525,TasksList!$B$6:$B$25,0),1)),""),"")</f>
        <v/>
      </c>
      <c r="F2525" s="360" t="str">
        <f>IFERROR(IF(LEN(D2525)&gt;0,IF(LEN(INDEX(AdressBook!$D$6:$D$25,MATCH(D2525,AdressBook!$B$6:$B$25,0),1))=0,"",INDEX(AdressBook!$D$6:$D$25,MATCH(D2525,AdressBook!$B$6:$B$25,0),1)),""),"")</f>
        <v/>
      </c>
      <c r="G2525" s="361" t="str">
        <f>IFERROR(IF(LEN(INDEX(PlansAndNotes!$F$6:$F$4005,ROW(B2525)-ROW($C$3)))=0,"",INDEX(PlansAndNotes!$F$6:$F$4005,ROW(B2525)-ROW($C$3))),"")</f>
        <v/>
      </c>
      <c r="H2525" s="361" t="str">
        <f>IFERROR(IF(LEN(C2525)&gt;0,IF(LEN(INDEX(TasksList!$G$6:$G$25,MATCH(C2525,TasksList!$B$6:$B$25,0),1))=0,"",INDEX(TasksList!$G$6:$G$25,MATCH(C2525,TasksList!$B$6:$B$25,0),1)),""),"")</f>
        <v/>
      </c>
      <c r="N2525" s="362" t="str">
        <f>IFERROR(IF(LEN(INDEX(PlansAndNotes!$D$6:$D$4005,ROW(B2525)-ROW($C$3)))=0,"",INDEX(PlansAndNotes!$D$6:$D$4005,ROW(B2525)-ROW($C$3))),"")</f>
        <v/>
      </c>
      <c r="O2525" s="165" t="str">
        <f t="shared" si="275"/>
        <v/>
      </c>
      <c r="P2525" s="363" t="str">
        <f>IFERROR(IF(LEN(INDEX(PlansAndNotes!$E$6:$E$4005,ROW(B2525)-ROW($C$3)))=0,"",INDEX(PlansAndNotes!$E$6:$E$4005,ROW(B2525)-ROW($C$3))),"")</f>
        <v/>
      </c>
      <c r="Q2525" s="363" t="str">
        <f>IFERROR(IF(LEN(INDEX(PlansAndNotes!$G$6:$G$4005,ROW(B2525)-ROW($C$3)))=0,"",INDEX(PlansAndNotes!$G$6:$G$4005,ROW(B2525)-ROW($C$3))),"")</f>
        <v/>
      </c>
      <c r="R2525" s="361" t="str">
        <f>IFERROR(IF(LEN(D2525)&gt;0,IF(LEN(INDEX(AdressBook!$C$6:$C$25,MATCH(D2525,AdressBook!$B$6:$B$25,0),1))=0,"",INDEX(AdressBook!$C$6:$C$25,MATCH(D2525,AdressBook!$B$6:$B$25,0),1)),""),"")</f>
        <v/>
      </c>
      <c r="S2525" s="165">
        <f>IF(LEN(C2525)&gt;0,IFERROR(IF(MATCH(C2525,C2526:$C$4004,0)&gt;0,-1,ROW(S2525)-ROW($S$3)),ROW(S2525)-ROW($S$3)),-1)</f>
        <v>-1</v>
      </c>
      <c r="T2525" s="165">
        <f t="shared" si="276"/>
        <v>0</v>
      </c>
      <c r="U2525" s="165" t="str">
        <f t="shared" si="277"/>
        <v/>
      </c>
      <c r="V2525" s="165" t="str">
        <f>IFERROR(IF(OR(C2525="",S2525&lt;0),"",IF(SUBTOTAL(3,C2525:C2525)=0,-1,SUBTOTAL(3,$C$4:C2525))),"")</f>
        <v/>
      </c>
      <c r="W2525" s="156" t="str">
        <f t="array" ref="W2525">IF(LEN(C2525)&gt;0,IFERROR(IF(MATCH(C2525,$C$3:$C2524,0)&gt;0,N2525-INDEX($N$3:N2524,SUMPRODUCT(MAX(ROW($C$3:$C2524)*(C2525=$C$3:$C2524)))-2,1),""),""),"")</f>
        <v/>
      </c>
      <c r="X2525" s="156">
        <f t="shared" ca="1" si="278"/>
        <v>1</v>
      </c>
      <c r="Y2525" s="156">
        <f t="shared" ca="1" si="279"/>
        <v>1</v>
      </c>
    </row>
    <row r="2526" spans="2:25" hidden="1" x14ac:dyDescent="0.25">
      <c r="B2526" s="390" t="str">
        <f>IFERROR(IF(LEN(INDEX(PlansAndNotes!$B$6:$B$2005,ROW(A2526)-ROW($B$3)))=0,"",INDEX(PlansAndNotes!$B$6:$B$2005,ROW(A2526)-ROW($B$3))),"")</f>
        <v/>
      </c>
      <c r="C2526" s="387" t="str">
        <f t="shared" si="280"/>
        <v/>
      </c>
      <c r="D2526" s="361" t="str">
        <f>IFERROR(IF(LEN(C2526)&gt;0,IF(LEN(INDEX(TasksList!$C$6:$C$25,MATCH(C2526,TasksList!$B$6:$B$25,0),1))=0,"",INDEX(TasksList!$C$6:$C$25,MATCH(C2526,TasksList!$B$6:$B$25,0),1)),""),"")</f>
        <v/>
      </c>
      <c r="E2526" s="361" t="str">
        <f>IFERROR(IF(LEN(C2526)&gt;0,IF(LEN(INDEX(TasksList!$F$6:$F$25,MATCH(C2526,TasksList!$B$6:$B$25,0),1))=0,"not set!",INDEX(TasksList!$F$6:$F$25,MATCH(C2526,TasksList!$B$6:$B$25,0),1)),""),"")</f>
        <v/>
      </c>
      <c r="F2526" s="360" t="str">
        <f>IFERROR(IF(LEN(D2526)&gt;0,IF(LEN(INDEX(AdressBook!$D$6:$D$25,MATCH(D2526,AdressBook!$B$6:$B$25,0),1))=0,"",INDEX(AdressBook!$D$6:$D$25,MATCH(D2526,AdressBook!$B$6:$B$25,0),1)),""),"")</f>
        <v/>
      </c>
      <c r="G2526" s="361" t="str">
        <f>IFERROR(IF(LEN(INDEX(PlansAndNotes!$F$6:$F$4005,ROW(B2526)-ROW($C$3)))=0,"",INDEX(PlansAndNotes!$F$6:$F$4005,ROW(B2526)-ROW($C$3))),"")</f>
        <v/>
      </c>
      <c r="H2526" s="361" t="str">
        <f>IFERROR(IF(LEN(C2526)&gt;0,IF(LEN(INDEX(TasksList!$G$6:$G$25,MATCH(C2526,TasksList!$B$6:$B$25,0),1))=0,"",INDEX(TasksList!$G$6:$G$25,MATCH(C2526,TasksList!$B$6:$B$25,0),1)),""),"")</f>
        <v/>
      </c>
      <c r="N2526" s="362" t="str">
        <f>IFERROR(IF(LEN(INDEX(PlansAndNotes!$D$6:$D$4005,ROW(B2526)-ROW($C$3)))=0,"",INDEX(PlansAndNotes!$D$6:$D$4005,ROW(B2526)-ROW($C$3))),"")</f>
        <v/>
      </c>
      <c r="O2526" s="165" t="str">
        <f t="shared" si="275"/>
        <v/>
      </c>
      <c r="P2526" s="363" t="str">
        <f>IFERROR(IF(LEN(INDEX(PlansAndNotes!$E$6:$E$4005,ROW(B2526)-ROW($C$3)))=0,"",INDEX(PlansAndNotes!$E$6:$E$4005,ROW(B2526)-ROW($C$3))),"")</f>
        <v/>
      </c>
      <c r="Q2526" s="363" t="str">
        <f>IFERROR(IF(LEN(INDEX(PlansAndNotes!$G$6:$G$4005,ROW(B2526)-ROW($C$3)))=0,"",INDEX(PlansAndNotes!$G$6:$G$4005,ROW(B2526)-ROW($C$3))),"")</f>
        <v/>
      </c>
      <c r="R2526" s="361" t="str">
        <f>IFERROR(IF(LEN(D2526)&gt;0,IF(LEN(INDEX(AdressBook!$C$6:$C$25,MATCH(D2526,AdressBook!$B$6:$B$25,0),1))=0,"",INDEX(AdressBook!$C$6:$C$25,MATCH(D2526,AdressBook!$B$6:$B$25,0),1)),""),"")</f>
        <v/>
      </c>
      <c r="S2526" s="165">
        <f>IF(LEN(C2526)&gt;0,IFERROR(IF(MATCH(C2526,C2527:$C$4004,0)&gt;0,-1,ROW(S2526)-ROW($S$3)),ROW(S2526)-ROW($S$3)),-1)</f>
        <v>-1</v>
      </c>
      <c r="T2526" s="165">
        <f t="shared" si="276"/>
        <v>0</v>
      </c>
      <c r="U2526" s="165" t="str">
        <f t="shared" si="277"/>
        <v/>
      </c>
      <c r="V2526" s="165" t="str">
        <f>IFERROR(IF(OR(C2526="",S2526&lt;0),"",IF(SUBTOTAL(3,C2526:C2526)=0,-1,SUBTOTAL(3,$C$4:C2526))),"")</f>
        <v/>
      </c>
      <c r="W2526" s="156" t="str">
        <f t="array" ref="W2526">IF(LEN(C2526)&gt;0,IFERROR(IF(MATCH(C2526,$C$3:$C2525,0)&gt;0,N2526-INDEX($N$3:N2525,SUMPRODUCT(MAX(ROW($C$3:$C2525)*(C2526=$C$3:$C2525)))-2,1),""),""),"")</f>
        <v/>
      </c>
      <c r="X2526" s="156">
        <f t="shared" ca="1" si="278"/>
        <v>1</v>
      </c>
      <c r="Y2526" s="156">
        <f t="shared" ca="1" si="279"/>
        <v>1</v>
      </c>
    </row>
    <row r="2527" spans="2:25" hidden="1" x14ac:dyDescent="0.25">
      <c r="B2527" s="390" t="str">
        <f>IFERROR(IF(LEN(INDEX(PlansAndNotes!$B$6:$B$2005,ROW(A2527)-ROW($B$3)))=0,"",INDEX(PlansAndNotes!$B$6:$B$2005,ROW(A2527)-ROW($B$3))),"")</f>
        <v/>
      </c>
      <c r="C2527" s="387" t="str">
        <f t="shared" si="280"/>
        <v/>
      </c>
      <c r="D2527" s="361" t="str">
        <f>IFERROR(IF(LEN(C2527)&gt;0,IF(LEN(INDEX(TasksList!$C$6:$C$25,MATCH(C2527,TasksList!$B$6:$B$25,0),1))=0,"",INDEX(TasksList!$C$6:$C$25,MATCH(C2527,TasksList!$B$6:$B$25,0),1)),""),"")</f>
        <v/>
      </c>
      <c r="E2527" s="361" t="str">
        <f>IFERROR(IF(LEN(C2527)&gt;0,IF(LEN(INDEX(TasksList!$F$6:$F$25,MATCH(C2527,TasksList!$B$6:$B$25,0),1))=0,"not set!",INDEX(TasksList!$F$6:$F$25,MATCH(C2527,TasksList!$B$6:$B$25,0),1)),""),"")</f>
        <v/>
      </c>
      <c r="F2527" s="360" t="str">
        <f>IFERROR(IF(LEN(D2527)&gt;0,IF(LEN(INDEX(AdressBook!$D$6:$D$25,MATCH(D2527,AdressBook!$B$6:$B$25,0),1))=0,"",INDEX(AdressBook!$D$6:$D$25,MATCH(D2527,AdressBook!$B$6:$B$25,0),1)),""),"")</f>
        <v/>
      </c>
      <c r="G2527" s="361" t="str">
        <f>IFERROR(IF(LEN(INDEX(PlansAndNotes!$F$6:$F$4005,ROW(B2527)-ROW($C$3)))=0,"",INDEX(PlansAndNotes!$F$6:$F$4005,ROW(B2527)-ROW($C$3))),"")</f>
        <v/>
      </c>
      <c r="H2527" s="361" t="str">
        <f>IFERROR(IF(LEN(C2527)&gt;0,IF(LEN(INDEX(TasksList!$G$6:$G$25,MATCH(C2527,TasksList!$B$6:$B$25,0),1))=0,"",INDEX(TasksList!$G$6:$G$25,MATCH(C2527,TasksList!$B$6:$B$25,0),1)),""),"")</f>
        <v/>
      </c>
      <c r="N2527" s="362" t="str">
        <f>IFERROR(IF(LEN(INDEX(PlansAndNotes!$D$6:$D$4005,ROW(B2527)-ROW($C$3)))=0,"",INDEX(PlansAndNotes!$D$6:$D$4005,ROW(B2527)-ROW($C$3))),"")</f>
        <v/>
      </c>
      <c r="O2527" s="165" t="str">
        <f t="shared" si="275"/>
        <v/>
      </c>
      <c r="P2527" s="363" t="str">
        <f>IFERROR(IF(LEN(INDEX(PlansAndNotes!$E$6:$E$4005,ROW(B2527)-ROW($C$3)))=0,"",INDEX(PlansAndNotes!$E$6:$E$4005,ROW(B2527)-ROW($C$3))),"")</f>
        <v/>
      </c>
      <c r="Q2527" s="363" t="str">
        <f>IFERROR(IF(LEN(INDEX(PlansAndNotes!$G$6:$G$4005,ROW(B2527)-ROW($C$3)))=0,"",INDEX(PlansAndNotes!$G$6:$G$4005,ROW(B2527)-ROW($C$3))),"")</f>
        <v/>
      </c>
      <c r="R2527" s="361" t="str">
        <f>IFERROR(IF(LEN(D2527)&gt;0,IF(LEN(INDEX(AdressBook!$C$6:$C$25,MATCH(D2527,AdressBook!$B$6:$B$25,0),1))=0,"",INDEX(AdressBook!$C$6:$C$25,MATCH(D2527,AdressBook!$B$6:$B$25,0),1)),""),"")</f>
        <v/>
      </c>
      <c r="S2527" s="165">
        <f>IF(LEN(C2527)&gt;0,IFERROR(IF(MATCH(C2527,C2528:$C$4004,0)&gt;0,-1,ROW(S2527)-ROW($S$3)),ROW(S2527)-ROW($S$3)),-1)</f>
        <v>-1</v>
      </c>
      <c r="T2527" s="165">
        <f t="shared" si="276"/>
        <v>0</v>
      </c>
      <c r="U2527" s="165" t="str">
        <f t="shared" si="277"/>
        <v/>
      </c>
      <c r="V2527" s="165" t="str">
        <f>IFERROR(IF(OR(C2527="",S2527&lt;0),"",IF(SUBTOTAL(3,C2527:C2527)=0,-1,SUBTOTAL(3,$C$4:C2527))),"")</f>
        <v/>
      </c>
      <c r="W2527" s="156" t="str">
        <f t="array" ref="W2527">IF(LEN(C2527)&gt;0,IFERROR(IF(MATCH(C2527,$C$3:$C2526,0)&gt;0,N2527-INDEX($N$3:N2526,SUMPRODUCT(MAX(ROW($C$3:$C2526)*(C2527=$C$3:$C2526)))-2,1),""),""),"")</f>
        <v/>
      </c>
      <c r="X2527" s="156">
        <f t="shared" ca="1" si="278"/>
        <v>1</v>
      </c>
      <c r="Y2527" s="156">
        <f t="shared" ca="1" si="279"/>
        <v>1</v>
      </c>
    </row>
    <row r="2528" spans="2:25" hidden="1" x14ac:dyDescent="0.25">
      <c r="B2528" s="390" t="str">
        <f>IFERROR(IF(LEN(INDEX(PlansAndNotes!$B$6:$B$2005,ROW(A2528)-ROW($B$3)))=0,"",INDEX(PlansAndNotes!$B$6:$B$2005,ROW(A2528)-ROW($B$3))),"")</f>
        <v/>
      </c>
      <c r="C2528" s="387" t="str">
        <f t="shared" si="280"/>
        <v/>
      </c>
      <c r="D2528" s="361" t="str">
        <f>IFERROR(IF(LEN(C2528)&gt;0,IF(LEN(INDEX(TasksList!$C$6:$C$25,MATCH(C2528,TasksList!$B$6:$B$25,0),1))=0,"",INDEX(TasksList!$C$6:$C$25,MATCH(C2528,TasksList!$B$6:$B$25,0),1)),""),"")</f>
        <v/>
      </c>
      <c r="E2528" s="361" t="str">
        <f>IFERROR(IF(LEN(C2528)&gt;0,IF(LEN(INDEX(TasksList!$F$6:$F$25,MATCH(C2528,TasksList!$B$6:$B$25,0),1))=0,"not set!",INDEX(TasksList!$F$6:$F$25,MATCH(C2528,TasksList!$B$6:$B$25,0),1)),""),"")</f>
        <v/>
      </c>
      <c r="F2528" s="360" t="str">
        <f>IFERROR(IF(LEN(D2528)&gt;0,IF(LEN(INDEX(AdressBook!$D$6:$D$25,MATCH(D2528,AdressBook!$B$6:$B$25,0),1))=0,"",INDEX(AdressBook!$D$6:$D$25,MATCH(D2528,AdressBook!$B$6:$B$25,0),1)),""),"")</f>
        <v/>
      </c>
      <c r="G2528" s="361" t="str">
        <f>IFERROR(IF(LEN(INDEX(PlansAndNotes!$F$6:$F$4005,ROW(B2528)-ROW($C$3)))=0,"",INDEX(PlansAndNotes!$F$6:$F$4005,ROW(B2528)-ROW($C$3))),"")</f>
        <v/>
      </c>
      <c r="H2528" s="361" t="str">
        <f>IFERROR(IF(LEN(C2528)&gt;0,IF(LEN(INDEX(TasksList!$G$6:$G$25,MATCH(C2528,TasksList!$B$6:$B$25,0),1))=0,"",INDEX(TasksList!$G$6:$G$25,MATCH(C2528,TasksList!$B$6:$B$25,0),1)),""),"")</f>
        <v/>
      </c>
      <c r="N2528" s="362" t="str">
        <f>IFERROR(IF(LEN(INDEX(PlansAndNotes!$D$6:$D$4005,ROW(B2528)-ROW($C$3)))=0,"",INDEX(PlansAndNotes!$D$6:$D$4005,ROW(B2528)-ROW($C$3))),"")</f>
        <v/>
      </c>
      <c r="O2528" s="165" t="str">
        <f t="shared" si="275"/>
        <v/>
      </c>
      <c r="P2528" s="363" t="str">
        <f>IFERROR(IF(LEN(INDEX(PlansAndNotes!$E$6:$E$4005,ROW(B2528)-ROW($C$3)))=0,"",INDEX(PlansAndNotes!$E$6:$E$4005,ROW(B2528)-ROW($C$3))),"")</f>
        <v/>
      </c>
      <c r="Q2528" s="363" t="str">
        <f>IFERROR(IF(LEN(INDEX(PlansAndNotes!$G$6:$G$4005,ROW(B2528)-ROW($C$3)))=0,"",INDEX(PlansAndNotes!$G$6:$G$4005,ROW(B2528)-ROW($C$3))),"")</f>
        <v/>
      </c>
      <c r="R2528" s="361" t="str">
        <f>IFERROR(IF(LEN(D2528)&gt;0,IF(LEN(INDEX(AdressBook!$C$6:$C$25,MATCH(D2528,AdressBook!$B$6:$B$25,0),1))=0,"",INDEX(AdressBook!$C$6:$C$25,MATCH(D2528,AdressBook!$B$6:$B$25,0),1)),""),"")</f>
        <v/>
      </c>
      <c r="S2528" s="165">
        <f>IF(LEN(C2528)&gt;0,IFERROR(IF(MATCH(C2528,C2529:$C$4004,0)&gt;0,-1,ROW(S2528)-ROW($S$3)),ROW(S2528)-ROW($S$3)),-1)</f>
        <v>-1</v>
      </c>
      <c r="T2528" s="165">
        <f t="shared" si="276"/>
        <v>0</v>
      </c>
      <c r="U2528" s="165" t="str">
        <f t="shared" si="277"/>
        <v/>
      </c>
      <c r="V2528" s="165" t="str">
        <f>IFERROR(IF(OR(C2528="",S2528&lt;0),"",IF(SUBTOTAL(3,C2528:C2528)=0,-1,SUBTOTAL(3,$C$4:C2528))),"")</f>
        <v/>
      </c>
      <c r="W2528" s="156" t="str">
        <f t="array" ref="W2528">IF(LEN(C2528)&gt;0,IFERROR(IF(MATCH(C2528,$C$3:$C2527,0)&gt;0,N2528-INDEX($N$3:N2527,SUMPRODUCT(MAX(ROW($C$3:$C2527)*(C2528=$C$3:$C2527)))-2,1),""),""),"")</f>
        <v/>
      </c>
      <c r="X2528" s="156">
        <f t="shared" ca="1" si="278"/>
        <v>1</v>
      </c>
      <c r="Y2528" s="156">
        <f t="shared" ca="1" si="279"/>
        <v>1</v>
      </c>
    </row>
    <row r="2529" spans="2:25" hidden="1" x14ac:dyDescent="0.25">
      <c r="B2529" s="390" t="str">
        <f>IFERROR(IF(LEN(INDEX(PlansAndNotes!$B$6:$B$2005,ROW(A2529)-ROW($B$3)))=0,"",INDEX(PlansAndNotes!$B$6:$B$2005,ROW(A2529)-ROW($B$3))),"")</f>
        <v/>
      </c>
      <c r="C2529" s="387" t="str">
        <f t="shared" si="280"/>
        <v/>
      </c>
      <c r="D2529" s="361" t="str">
        <f>IFERROR(IF(LEN(C2529)&gt;0,IF(LEN(INDEX(TasksList!$C$6:$C$25,MATCH(C2529,TasksList!$B$6:$B$25,0),1))=0,"",INDEX(TasksList!$C$6:$C$25,MATCH(C2529,TasksList!$B$6:$B$25,0),1)),""),"")</f>
        <v/>
      </c>
      <c r="E2529" s="361" t="str">
        <f>IFERROR(IF(LEN(C2529)&gt;0,IF(LEN(INDEX(TasksList!$F$6:$F$25,MATCH(C2529,TasksList!$B$6:$B$25,0),1))=0,"not set!",INDEX(TasksList!$F$6:$F$25,MATCH(C2529,TasksList!$B$6:$B$25,0),1)),""),"")</f>
        <v/>
      </c>
      <c r="F2529" s="360" t="str">
        <f>IFERROR(IF(LEN(D2529)&gt;0,IF(LEN(INDEX(AdressBook!$D$6:$D$25,MATCH(D2529,AdressBook!$B$6:$B$25,0),1))=0,"",INDEX(AdressBook!$D$6:$D$25,MATCH(D2529,AdressBook!$B$6:$B$25,0),1)),""),"")</f>
        <v/>
      </c>
      <c r="G2529" s="361" t="str">
        <f>IFERROR(IF(LEN(INDEX(PlansAndNotes!$F$6:$F$4005,ROW(B2529)-ROW($C$3)))=0,"",INDEX(PlansAndNotes!$F$6:$F$4005,ROW(B2529)-ROW($C$3))),"")</f>
        <v/>
      </c>
      <c r="H2529" s="361" t="str">
        <f>IFERROR(IF(LEN(C2529)&gt;0,IF(LEN(INDEX(TasksList!$G$6:$G$25,MATCH(C2529,TasksList!$B$6:$B$25,0),1))=0,"",INDEX(TasksList!$G$6:$G$25,MATCH(C2529,TasksList!$B$6:$B$25,0),1)),""),"")</f>
        <v/>
      </c>
      <c r="N2529" s="362" t="str">
        <f>IFERROR(IF(LEN(INDEX(PlansAndNotes!$D$6:$D$4005,ROW(B2529)-ROW($C$3)))=0,"",INDEX(PlansAndNotes!$D$6:$D$4005,ROW(B2529)-ROW($C$3))),"")</f>
        <v/>
      </c>
      <c r="O2529" s="165" t="str">
        <f t="shared" si="275"/>
        <v/>
      </c>
      <c r="P2529" s="363" t="str">
        <f>IFERROR(IF(LEN(INDEX(PlansAndNotes!$E$6:$E$4005,ROW(B2529)-ROW($C$3)))=0,"",INDEX(PlansAndNotes!$E$6:$E$4005,ROW(B2529)-ROW($C$3))),"")</f>
        <v/>
      </c>
      <c r="Q2529" s="363" t="str">
        <f>IFERROR(IF(LEN(INDEX(PlansAndNotes!$G$6:$G$4005,ROW(B2529)-ROW($C$3)))=0,"",INDEX(PlansAndNotes!$G$6:$G$4005,ROW(B2529)-ROW($C$3))),"")</f>
        <v/>
      </c>
      <c r="R2529" s="361" t="str">
        <f>IFERROR(IF(LEN(D2529)&gt;0,IF(LEN(INDEX(AdressBook!$C$6:$C$25,MATCH(D2529,AdressBook!$B$6:$B$25,0),1))=0,"",INDEX(AdressBook!$C$6:$C$25,MATCH(D2529,AdressBook!$B$6:$B$25,0),1)),""),"")</f>
        <v/>
      </c>
      <c r="S2529" s="165">
        <f>IF(LEN(C2529)&gt;0,IFERROR(IF(MATCH(C2529,C2530:$C$4004,0)&gt;0,-1,ROW(S2529)-ROW($S$3)),ROW(S2529)-ROW($S$3)),-1)</f>
        <v>-1</v>
      </c>
      <c r="T2529" s="165">
        <f t="shared" si="276"/>
        <v>0</v>
      </c>
      <c r="U2529" s="165" t="str">
        <f t="shared" si="277"/>
        <v/>
      </c>
      <c r="V2529" s="165" t="str">
        <f>IFERROR(IF(OR(C2529="",S2529&lt;0),"",IF(SUBTOTAL(3,C2529:C2529)=0,-1,SUBTOTAL(3,$C$4:C2529))),"")</f>
        <v/>
      </c>
      <c r="W2529" s="156" t="str">
        <f t="array" ref="W2529">IF(LEN(C2529)&gt;0,IFERROR(IF(MATCH(C2529,$C$3:$C2528,0)&gt;0,N2529-INDEX($N$3:N2528,SUMPRODUCT(MAX(ROW($C$3:$C2528)*(C2529=$C$3:$C2528)))-2,1),""),""),"")</f>
        <v/>
      </c>
      <c r="X2529" s="156">
        <f t="shared" ca="1" si="278"/>
        <v>1</v>
      </c>
      <c r="Y2529" s="156">
        <f t="shared" ca="1" si="279"/>
        <v>1</v>
      </c>
    </row>
    <row r="2530" spans="2:25" hidden="1" x14ac:dyDescent="0.25">
      <c r="B2530" s="390" t="str">
        <f>IFERROR(IF(LEN(INDEX(PlansAndNotes!$B$6:$B$2005,ROW(A2530)-ROW($B$3)))=0,"",INDEX(PlansAndNotes!$B$6:$B$2005,ROW(A2530)-ROW($B$3))),"")</f>
        <v/>
      </c>
      <c r="C2530" s="387" t="str">
        <f t="shared" si="280"/>
        <v/>
      </c>
      <c r="D2530" s="361" t="str">
        <f>IFERROR(IF(LEN(C2530)&gt;0,IF(LEN(INDEX(TasksList!$C$6:$C$25,MATCH(C2530,TasksList!$B$6:$B$25,0),1))=0,"",INDEX(TasksList!$C$6:$C$25,MATCH(C2530,TasksList!$B$6:$B$25,0),1)),""),"")</f>
        <v/>
      </c>
      <c r="E2530" s="361" t="str">
        <f>IFERROR(IF(LEN(C2530)&gt;0,IF(LEN(INDEX(TasksList!$F$6:$F$25,MATCH(C2530,TasksList!$B$6:$B$25,0),1))=0,"not set!",INDEX(TasksList!$F$6:$F$25,MATCH(C2530,TasksList!$B$6:$B$25,0),1)),""),"")</f>
        <v/>
      </c>
      <c r="F2530" s="360" t="str">
        <f>IFERROR(IF(LEN(D2530)&gt;0,IF(LEN(INDEX(AdressBook!$D$6:$D$25,MATCH(D2530,AdressBook!$B$6:$B$25,0),1))=0,"",INDEX(AdressBook!$D$6:$D$25,MATCH(D2530,AdressBook!$B$6:$B$25,0),1)),""),"")</f>
        <v/>
      </c>
      <c r="G2530" s="361" t="str">
        <f>IFERROR(IF(LEN(INDEX(PlansAndNotes!$F$6:$F$4005,ROW(B2530)-ROW($C$3)))=0,"",INDEX(PlansAndNotes!$F$6:$F$4005,ROW(B2530)-ROW($C$3))),"")</f>
        <v/>
      </c>
      <c r="H2530" s="361" t="str">
        <f>IFERROR(IF(LEN(C2530)&gt;0,IF(LEN(INDEX(TasksList!$G$6:$G$25,MATCH(C2530,TasksList!$B$6:$B$25,0),1))=0,"",INDEX(TasksList!$G$6:$G$25,MATCH(C2530,TasksList!$B$6:$B$25,0),1)),""),"")</f>
        <v/>
      </c>
      <c r="N2530" s="362" t="str">
        <f>IFERROR(IF(LEN(INDEX(PlansAndNotes!$D$6:$D$4005,ROW(B2530)-ROW($C$3)))=0,"",INDEX(PlansAndNotes!$D$6:$D$4005,ROW(B2530)-ROW($C$3))),"")</f>
        <v/>
      </c>
      <c r="O2530" s="165" t="str">
        <f t="shared" si="275"/>
        <v/>
      </c>
      <c r="P2530" s="363" t="str">
        <f>IFERROR(IF(LEN(INDEX(PlansAndNotes!$E$6:$E$4005,ROW(B2530)-ROW($C$3)))=0,"",INDEX(PlansAndNotes!$E$6:$E$4005,ROW(B2530)-ROW($C$3))),"")</f>
        <v/>
      </c>
      <c r="Q2530" s="363" t="str">
        <f>IFERROR(IF(LEN(INDEX(PlansAndNotes!$G$6:$G$4005,ROW(B2530)-ROW($C$3)))=0,"",INDEX(PlansAndNotes!$G$6:$G$4005,ROW(B2530)-ROW($C$3))),"")</f>
        <v/>
      </c>
      <c r="R2530" s="361" t="str">
        <f>IFERROR(IF(LEN(D2530)&gt;0,IF(LEN(INDEX(AdressBook!$C$6:$C$25,MATCH(D2530,AdressBook!$B$6:$B$25,0),1))=0,"",INDEX(AdressBook!$C$6:$C$25,MATCH(D2530,AdressBook!$B$6:$B$25,0),1)),""),"")</f>
        <v/>
      </c>
      <c r="S2530" s="165">
        <f>IF(LEN(C2530)&gt;0,IFERROR(IF(MATCH(C2530,C2531:$C$4004,0)&gt;0,-1,ROW(S2530)-ROW($S$3)),ROW(S2530)-ROW($S$3)),-1)</f>
        <v>-1</v>
      </c>
      <c r="T2530" s="165">
        <f t="shared" si="276"/>
        <v>0</v>
      </c>
      <c r="U2530" s="165" t="str">
        <f t="shared" si="277"/>
        <v/>
      </c>
      <c r="V2530" s="165" t="str">
        <f>IFERROR(IF(OR(C2530="",S2530&lt;0),"",IF(SUBTOTAL(3,C2530:C2530)=0,-1,SUBTOTAL(3,$C$4:C2530))),"")</f>
        <v/>
      </c>
      <c r="W2530" s="156" t="str">
        <f t="array" ref="W2530">IF(LEN(C2530)&gt;0,IFERROR(IF(MATCH(C2530,$C$3:$C2529,0)&gt;0,N2530-INDEX($N$3:N2529,SUMPRODUCT(MAX(ROW($C$3:$C2529)*(C2530=$C$3:$C2529)))-2,1),""),""),"")</f>
        <v/>
      </c>
      <c r="X2530" s="156">
        <f t="shared" ca="1" si="278"/>
        <v>1</v>
      </c>
      <c r="Y2530" s="156">
        <f t="shared" ca="1" si="279"/>
        <v>1</v>
      </c>
    </row>
    <row r="2531" spans="2:25" hidden="1" x14ac:dyDescent="0.25">
      <c r="B2531" s="390" t="str">
        <f>IFERROR(IF(LEN(INDEX(PlansAndNotes!$B$6:$B$2005,ROW(A2531)-ROW($B$3)))=0,"",INDEX(PlansAndNotes!$B$6:$B$2005,ROW(A2531)-ROW($B$3))),"")</f>
        <v/>
      </c>
      <c r="C2531" s="387" t="str">
        <f t="shared" si="280"/>
        <v/>
      </c>
      <c r="D2531" s="361" t="str">
        <f>IFERROR(IF(LEN(C2531)&gt;0,IF(LEN(INDEX(TasksList!$C$6:$C$25,MATCH(C2531,TasksList!$B$6:$B$25,0),1))=0,"",INDEX(TasksList!$C$6:$C$25,MATCH(C2531,TasksList!$B$6:$B$25,0),1)),""),"")</f>
        <v/>
      </c>
      <c r="E2531" s="361" t="str">
        <f>IFERROR(IF(LEN(C2531)&gt;0,IF(LEN(INDEX(TasksList!$F$6:$F$25,MATCH(C2531,TasksList!$B$6:$B$25,0),1))=0,"not set!",INDEX(TasksList!$F$6:$F$25,MATCH(C2531,TasksList!$B$6:$B$25,0),1)),""),"")</f>
        <v/>
      </c>
      <c r="F2531" s="360" t="str">
        <f>IFERROR(IF(LEN(D2531)&gt;0,IF(LEN(INDEX(AdressBook!$D$6:$D$25,MATCH(D2531,AdressBook!$B$6:$B$25,0),1))=0,"",INDEX(AdressBook!$D$6:$D$25,MATCH(D2531,AdressBook!$B$6:$B$25,0),1)),""),"")</f>
        <v/>
      </c>
      <c r="G2531" s="361" t="str">
        <f>IFERROR(IF(LEN(INDEX(PlansAndNotes!$F$6:$F$4005,ROW(B2531)-ROW($C$3)))=0,"",INDEX(PlansAndNotes!$F$6:$F$4005,ROW(B2531)-ROW($C$3))),"")</f>
        <v/>
      </c>
      <c r="H2531" s="361" t="str">
        <f>IFERROR(IF(LEN(C2531)&gt;0,IF(LEN(INDEX(TasksList!$G$6:$G$25,MATCH(C2531,TasksList!$B$6:$B$25,0),1))=0,"",INDEX(TasksList!$G$6:$G$25,MATCH(C2531,TasksList!$B$6:$B$25,0),1)),""),"")</f>
        <v/>
      </c>
      <c r="N2531" s="362" t="str">
        <f>IFERROR(IF(LEN(INDEX(PlansAndNotes!$D$6:$D$4005,ROW(B2531)-ROW($C$3)))=0,"",INDEX(PlansAndNotes!$D$6:$D$4005,ROW(B2531)-ROW($C$3))),"")</f>
        <v/>
      </c>
      <c r="O2531" s="165" t="str">
        <f t="shared" si="275"/>
        <v/>
      </c>
      <c r="P2531" s="363" t="str">
        <f>IFERROR(IF(LEN(INDEX(PlansAndNotes!$E$6:$E$4005,ROW(B2531)-ROW($C$3)))=0,"",INDEX(PlansAndNotes!$E$6:$E$4005,ROW(B2531)-ROW($C$3))),"")</f>
        <v/>
      </c>
      <c r="Q2531" s="363" t="str">
        <f>IFERROR(IF(LEN(INDEX(PlansAndNotes!$G$6:$G$4005,ROW(B2531)-ROW($C$3)))=0,"",INDEX(PlansAndNotes!$G$6:$G$4005,ROW(B2531)-ROW($C$3))),"")</f>
        <v/>
      </c>
      <c r="R2531" s="361" t="str">
        <f>IFERROR(IF(LEN(D2531)&gt;0,IF(LEN(INDEX(AdressBook!$C$6:$C$25,MATCH(D2531,AdressBook!$B$6:$B$25,0),1))=0,"",INDEX(AdressBook!$C$6:$C$25,MATCH(D2531,AdressBook!$B$6:$B$25,0),1)),""),"")</f>
        <v/>
      </c>
      <c r="S2531" s="165">
        <f>IF(LEN(C2531)&gt;0,IFERROR(IF(MATCH(C2531,C2532:$C$4004,0)&gt;0,-1,ROW(S2531)-ROW($S$3)),ROW(S2531)-ROW($S$3)),-1)</f>
        <v>-1</v>
      </c>
      <c r="T2531" s="165">
        <f t="shared" si="276"/>
        <v>0</v>
      </c>
      <c r="U2531" s="165" t="str">
        <f t="shared" si="277"/>
        <v/>
      </c>
      <c r="V2531" s="165" t="str">
        <f>IFERROR(IF(OR(C2531="",S2531&lt;0),"",IF(SUBTOTAL(3,C2531:C2531)=0,-1,SUBTOTAL(3,$C$4:C2531))),"")</f>
        <v/>
      </c>
      <c r="W2531" s="156" t="str">
        <f t="array" ref="W2531">IF(LEN(C2531)&gt;0,IFERROR(IF(MATCH(C2531,$C$3:$C2530,0)&gt;0,N2531-INDEX($N$3:N2530,SUMPRODUCT(MAX(ROW($C$3:$C2530)*(C2531=$C$3:$C2530)))-2,1),""),""),"")</f>
        <v/>
      </c>
      <c r="X2531" s="156">
        <f t="shared" ca="1" si="278"/>
        <v>1</v>
      </c>
      <c r="Y2531" s="156">
        <f t="shared" ca="1" si="279"/>
        <v>1</v>
      </c>
    </row>
    <row r="2532" spans="2:25" hidden="1" x14ac:dyDescent="0.25">
      <c r="B2532" s="390" t="str">
        <f>IFERROR(IF(LEN(INDEX(PlansAndNotes!$B$6:$B$2005,ROW(A2532)-ROW($B$3)))=0,"",INDEX(PlansAndNotes!$B$6:$B$2005,ROW(A2532)-ROW($B$3))),"")</f>
        <v/>
      </c>
      <c r="C2532" s="387" t="str">
        <f t="shared" si="280"/>
        <v/>
      </c>
      <c r="D2532" s="361" t="str">
        <f>IFERROR(IF(LEN(C2532)&gt;0,IF(LEN(INDEX(TasksList!$C$6:$C$25,MATCH(C2532,TasksList!$B$6:$B$25,0),1))=0,"",INDEX(TasksList!$C$6:$C$25,MATCH(C2532,TasksList!$B$6:$B$25,0),1)),""),"")</f>
        <v/>
      </c>
      <c r="E2532" s="361" t="str">
        <f>IFERROR(IF(LEN(C2532)&gt;0,IF(LEN(INDEX(TasksList!$F$6:$F$25,MATCH(C2532,TasksList!$B$6:$B$25,0),1))=0,"not set!",INDEX(TasksList!$F$6:$F$25,MATCH(C2532,TasksList!$B$6:$B$25,0),1)),""),"")</f>
        <v/>
      </c>
      <c r="F2532" s="360" t="str">
        <f>IFERROR(IF(LEN(D2532)&gt;0,IF(LEN(INDEX(AdressBook!$D$6:$D$25,MATCH(D2532,AdressBook!$B$6:$B$25,0),1))=0,"",INDEX(AdressBook!$D$6:$D$25,MATCH(D2532,AdressBook!$B$6:$B$25,0),1)),""),"")</f>
        <v/>
      </c>
      <c r="G2532" s="361" t="str">
        <f>IFERROR(IF(LEN(INDEX(PlansAndNotes!$F$6:$F$4005,ROW(B2532)-ROW($C$3)))=0,"",INDEX(PlansAndNotes!$F$6:$F$4005,ROW(B2532)-ROW($C$3))),"")</f>
        <v/>
      </c>
      <c r="H2532" s="361" t="str">
        <f>IFERROR(IF(LEN(C2532)&gt;0,IF(LEN(INDEX(TasksList!$G$6:$G$25,MATCH(C2532,TasksList!$B$6:$B$25,0),1))=0,"",INDEX(TasksList!$G$6:$G$25,MATCH(C2532,TasksList!$B$6:$B$25,0),1)),""),"")</f>
        <v/>
      </c>
      <c r="N2532" s="362" t="str">
        <f>IFERROR(IF(LEN(INDEX(PlansAndNotes!$D$6:$D$4005,ROW(B2532)-ROW($C$3)))=0,"",INDEX(PlansAndNotes!$D$6:$D$4005,ROW(B2532)-ROW($C$3))),"")</f>
        <v/>
      </c>
      <c r="O2532" s="165" t="str">
        <f t="shared" si="275"/>
        <v/>
      </c>
      <c r="P2532" s="363" t="str">
        <f>IFERROR(IF(LEN(INDEX(PlansAndNotes!$E$6:$E$4005,ROW(B2532)-ROW($C$3)))=0,"",INDEX(PlansAndNotes!$E$6:$E$4005,ROW(B2532)-ROW($C$3))),"")</f>
        <v/>
      </c>
      <c r="Q2532" s="363" t="str">
        <f>IFERROR(IF(LEN(INDEX(PlansAndNotes!$G$6:$G$4005,ROW(B2532)-ROW($C$3)))=0,"",INDEX(PlansAndNotes!$G$6:$G$4005,ROW(B2532)-ROW($C$3))),"")</f>
        <v/>
      </c>
      <c r="R2532" s="361" t="str">
        <f>IFERROR(IF(LEN(D2532)&gt;0,IF(LEN(INDEX(AdressBook!$C$6:$C$25,MATCH(D2532,AdressBook!$B$6:$B$25,0),1))=0,"",INDEX(AdressBook!$C$6:$C$25,MATCH(D2532,AdressBook!$B$6:$B$25,0),1)),""),"")</f>
        <v/>
      </c>
      <c r="S2532" s="165">
        <f>IF(LEN(C2532)&gt;0,IFERROR(IF(MATCH(C2532,C2533:$C$4004,0)&gt;0,-1,ROW(S2532)-ROW($S$3)),ROW(S2532)-ROW($S$3)),-1)</f>
        <v>-1</v>
      </c>
      <c r="T2532" s="165">
        <f t="shared" si="276"/>
        <v>0</v>
      </c>
      <c r="U2532" s="165" t="str">
        <f t="shared" si="277"/>
        <v/>
      </c>
      <c r="V2532" s="165" t="str">
        <f>IFERROR(IF(OR(C2532="",S2532&lt;0),"",IF(SUBTOTAL(3,C2532:C2532)=0,-1,SUBTOTAL(3,$C$4:C2532))),"")</f>
        <v/>
      </c>
      <c r="W2532" s="156" t="str">
        <f t="array" ref="W2532">IF(LEN(C2532)&gt;0,IFERROR(IF(MATCH(C2532,$C$3:$C2531,0)&gt;0,N2532-INDEX($N$3:N2531,SUMPRODUCT(MAX(ROW($C$3:$C2531)*(C2532=$C$3:$C2531)))-2,1),""),""),"")</f>
        <v/>
      </c>
      <c r="X2532" s="156">
        <f t="shared" ca="1" si="278"/>
        <v>1</v>
      </c>
      <c r="Y2532" s="156">
        <f t="shared" ca="1" si="279"/>
        <v>1</v>
      </c>
    </row>
    <row r="2533" spans="2:25" hidden="1" x14ac:dyDescent="0.25">
      <c r="B2533" s="390" t="str">
        <f>IFERROR(IF(LEN(INDEX(PlansAndNotes!$B$6:$B$2005,ROW(A2533)-ROW($B$3)))=0,"",INDEX(PlansAndNotes!$B$6:$B$2005,ROW(A2533)-ROW($B$3))),"")</f>
        <v/>
      </c>
      <c r="C2533" s="387" t="str">
        <f t="shared" si="280"/>
        <v/>
      </c>
      <c r="D2533" s="361" t="str">
        <f>IFERROR(IF(LEN(C2533)&gt;0,IF(LEN(INDEX(TasksList!$C$6:$C$25,MATCH(C2533,TasksList!$B$6:$B$25,0),1))=0,"",INDEX(TasksList!$C$6:$C$25,MATCH(C2533,TasksList!$B$6:$B$25,0),1)),""),"")</f>
        <v/>
      </c>
      <c r="E2533" s="361" t="str">
        <f>IFERROR(IF(LEN(C2533)&gt;0,IF(LEN(INDEX(TasksList!$F$6:$F$25,MATCH(C2533,TasksList!$B$6:$B$25,0),1))=0,"not set!",INDEX(TasksList!$F$6:$F$25,MATCH(C2533,TasksList!$B$6:$B$25,0),1)),""),"")</f>
        <v/>
      </c>
      <c r="F2533" s="360" t="str">
        <f>IFERROR(IF(LEN(D2533)&gt;0,IF(LEN(INDEX(AdressBook!$D$6:$D$25,MATCH(D2533,AdressBook!$B$6:$B$25,0),1))=0,"",INDEX(AdressBook!$D$6:$D$25,MATCH(D2533,AdressBook!$B$6:$B$25,0),1)),""),"")</f>
        <v/>
      </c>
      <c r="G2533" s="361" t="str">
        <f>IFERROR(IF(LEN(INDEX(PlansAndNotes!$F$6:$F$4005,ROW(B2533)-ROW($C$3)))=0,"",INDEX(PlansAndNotes!$F$6:$F$4005,ROW(B2533)-ROW($C$3))),"")</f>
        <v/>
      </c>
      <c r="H2533" s="361" t="str">
        <f>IFERROR(IF(LEN(C2533)&gt;0,IF(LEN(INDEX(TasksList!$G$6:$G$25,MATCH(C2533,TasksList!$B$6:$B$25,0),1))=0,"",INDEX(TasksList!$G$6:$G$25,MATCH(C2533,TasksList!$B$6:$B$25,0),1)),""),"")</f>
        <v/>
      </c>
      <c r="N2533" s="362" t="str">
        <f>IFERROR(IF(LEN(INDEX(PlansAndNotes!$D$6:$D$4005,ROW(B2533)-ROW($C$3)))=0,"",INDEX(PlansAndNotes!$D$6:$D$4005,ROW(B2533)-ROW($C$3))),"")</f>
        <v/>
      </c>
      <c r="O2533" s="165" t="str">
        <f t="shared" si="275"/>
        <v/>
      </c>
      <c r="P2533" s="363" t="str">
        <f>IFERROR(IF(LEN(INDEX(PlansAndNotes!$E$6:$E$4005,ROW(B2533)-ROW($C$3)))=0,"",INDEX(PlansAndNotes!$E$6:$E$4005,ROW(B2533)-ROW($C$3))),"")</f>
        <v/>
      </c>
      <c r="Q2533" s="363" t="str">
        <f>IFERROR(IF(LEN(INDEX(PlansAndNotes!$G$6:$G$4005,ROW(B2533)-ROW($C$3)))=0,"",INDEX(PlansAndNotes!$G$6:$G$4005,ROW(B2533)-ROW($C$3))),"")</f>
        <v/>
      </c>
      <c r="R2533" s="361" t="str">
        <f>IFERROR(IF(LEN(D2533)&gt;0,IF(LEN(INDEX(AdressBook!$C$6:$C$25,MATCH(D2533,AdressBook!$B$6:$B$25,0),1))=0,"",INDEX(AdressBook!$C$6:$C$25,MATCH(D2533,AdressBook!$B$6:$B$25,0),1)),""),"")</f>
        <v/>
      </c>
      <c r="S2533" s="165">
        <f>IF(LEN(C2533)&gt;0,IFERROR(IF(MATCH(C2533,C2534:$C$4004,0)&gt;0,-1,ROW(S2533)-ROW($S$3)),ROW(S2533)-ROW($S$3)),-1)</f>
        <v>-1</v>
      </c>
      <c r="T2533" s="165">
        <f t="shared" si="276"/>
        <v>0</v>
      </c>
      <c r="U2533" s="165" t="str">
        <f t="shared" si="277"/>
        <v/>
      </c>
      <c r="V2533" s="165" t="str">
        <f>IFERROR(IF(OR(C2533="",S2533&lt;0),"",IF(SUBTOTAL(3,C2533:C2533)=0,-1,SUBTOTAL(3,$C$4:C2533))),"")</f>
        <v/>
      </c>
      <c r="W2533" s="156" t="str">
        <f t="array" ref="W2533">IF(LEN(C2533)&gt;0,IFERROR(IF(MATCH(C2533,$C$3:$C2532,0)&gt;0,N2533-INDEX($N$3:N2532,SUMPRODUCT(MAX(ROW($C$3:$C2532)*(C2533=$C$3:$C2532)))-2,1),""),""),"")</f>
        <v/>
      </c>
      <c r="X2533" s="156">
        <f t="shared" ca="1" si="278"/>
        <v>1</v>
      </c>
      <c r="Y2533" s="156">
        <f t="shared" ca="1" si="279"/>
        <v>1</v>
      </c>
    </row>
    <row r="2534" spans="2:25" hidden="1" x14ac:dyDescent="0.25">
      <c r="B2534" s="390" t="str">
        <f>IFERROR(IF(LEN(INDEX(PlansAndNotes!$B$6:$B$2005,ROW(A2534)-ROW($B$3)))=0,"",INDEX(PlansAndNotes!$B$6:$B$2005,ROW(A2534)-ROW($B$3))),"")</f>
        <v/>
      </c>
      <c r="C2534" s="387" t="str">
        <f t="shared" si="280"/>
        <v/>
      </c>
      <c r="D2534" s="361" t="str">
        <f>IFERROR(IF(LEN(C2534)&gt;0,IF(LEN(INDEX(TasksList!$C$6:$C$25,MATCH(C2534,TasksList!$B$6:$B$25,0),1))=0,"",INDEX(TasksList!$C$6:$C$25,MATCH(C2534,TasksList!$B$6:$B$25,0),1)),""),"")</f>
        <v/>
      </c>
      <c r="E2534" s="361" t="str">
        <f>IFERROR(IF(LEN(C2534)&gt;0,IF(LEN(INDEX(TasksList!$F$6:$F$25,MATCH(C2534,TasksList!$B$6:$B$25,0),1))=0,"not set!",INDEX(TasksList!$F$6:$F$25,MATCH(C2534,TasksList!$B$6:$B$25,0),1)),""),"")</f>
        <v/>
      </c>
      <c r="F2534" s="360" t="str">
        <f>IFERROR(IF(LEN(D2534)&gt;0,IF(LEN(INDEX(AdressBook!$D$6:$D$25,MATCH(D2534,AdressBook!$B$6:$B$25,0),1))=0,"",INDEX(AdressBook!$D$6:$D$25,MATCH(D2534,AdressBook!$B$6:$B$25,0),1)),""),"")</f>
        <v/>
      </c>
      <c r="G2534" s="361" t="str">
        <f>IFERROR(IF(LEN(INDEX(PlansAndNotes!$F$6:$F$4005,ROW(B2534)-ROW($C$3)))=0,"",INDEX(PlansAndNotes!$F$6:$F$4005,ROW(B2534)-ROW($C$3))),"")</f>
        <v/>
      </c>
      <c r="H2534" s="361" t="str">
        <f>IFERROR(IF(LEN(C2534)&gt;0,IF(LEN(INDEX(TasksList!$G$6:$G$25,MATCH(C2534,TasksList!$B$6:$B$25,0),1))=0,"",INDEX(TasksList!$G$6:$G$25,MATCH(C2534,TasksList!$B$6:$B$25,0),1)),""),"")</f>
        <v/>
      </c>
      <c r="N2534" s="362" t="str">
        <f>IFERROR(IF(LEN(INDEX(PlansAndNotes!$D$6:$D$4005,ROW(B2534)-ROW($C$3)))=0,"",INDEX(PlansAndNotes!$D$6:$D$4005,ROW(B2534)-ROW($C$3))),"")</f>
        <v/>
      </c>
      <c r="O2534" s="165" t="str">
        <f t="shared" si="275"/>
        <v/>
      </c>
      <c r="P2534" s="363" t="str">
        <f>IFERROR(IF(LEN(INDEX(PlansAndNotes!$E$6:$E$4005,ROW(B2534)-ROW($C$3)))=0,"",INDEX(PlansAndNotes!$E$6:$E$4005,ROW(B2534)-ROW($C$3))),"")</f>
        <v/>
      </c>
      <c r="Q2534" s="363" t="str">
        <f>IFERROR(IF(LEN(INDEX(PlansAndNotes!$G$6:$G$4005,ROW(B2534)-ROW($C$3)))=0,"",INDEX(PlansAndNotes!$G$6:$G$4005,ROW(B2534)-ROW($C$3))),"")</f>
        <v/>
      </c>
      <c r="R2534" s="361" t="str">
        <f>IFERROR(IF(LEN(D2534)&gt;0,IF(LEN(INDEX(AdressBook!$C$6:$C$25,MATCH(D2534,AdressBook!$B$6:$B$25,0),1))=0,"",INDEX(AdressBook!$C$6:$C$25,MATCH(D2534,AdressBook!$B$6:$B$25,0),1)),""),"")</f>
        <v/>
      </c>
      <c r="S2534" s="165">
        <f>IF(LEN(C2534)&gt;0,IFERROR(IF(MATCH(C2534,C2535:$C$4004,0)&gt;0,-1,ROW(S2534)-ROW($S$3)),ROW(S2534)-ROW($S$3)),-1)</f>
        <v>-1</v>
      </c>
      <c r="T2534" s="165">
        <f t="shared" si="276"/>
        <v>0</v>
      </c>
      <c r="U2534" s="165" t="str">
        <f t="shared" si="277"/>
        <v/>
      </c>
      <c r="V2534" s="165" t="str">
        <f>IFERROR(IF(OR(C2534="",S2534&lt;0),"",IF(SUBTOTAL(3,C2534:C2534)=0,-1,SUBTOTAL(3,$C$4:C2534))),"")</f>
        <v/>
      </c>
      <c r="W2534" s="156" t="str">
        <f t="array" ref="W2534">IF(LEN(C2534)&gt;0,IFERROR(IF(MATCH(C2534,$C$3:$C2533,0)&gt;0,N2534-INDEX($N$3:N2533,SUMPRODUCT(MAX(ROW($C$3:$C2533)*(C2534=$C$3:$C2533)))-2,1),""),""),"")</f>
        <v/>
      </c>
      <c r="X2534" s="156">
        <f t="shared" ca="1" si="278"/>
        <v>1</v>
      </c>
      <c r="Y2534" s="156">
        <f t="shared" ca="1" si="279"/>
        <v>1</v>
      </c>
    </row>
    <row r="2535" spans="2:25" hidden="1" x14ac:dyDescent="0.25">
      <c r="B2535" s="390" t="str">
        <f>IFERROR(IF(LEN(INDEX(PlansAndNotes!$B$6:$B$2005,ROW(A2535)-ROW($B$3)))=0,"",INDEX(PlansAndNotes!$B$6:$B$2005,ROW(A2535)-ROW($B$3))),"")</f>
        <v/>
      </c>
      <c r="C2535" s="387" t="str">
        <f t="shared" si="280"/>
        <v/>
      </c>
      <c r="D2535" s="361" t="str">
        <f>IFERROR(IF(LEN(C2535)&gt;0,IF(LEN(INDEX(TasksList!$C$6:$C$25,MATCH(C2535,TasksList!$B$6:$B$25,0),1))=0,"",INDEX(TasksList!$C$6:$C$25,MATCH(C2535,TasksList!$B$6:$B$25,0),1)),""),"")</f>
        <v/>
      </c>
      <c r="E2535" s="361" t="str">
        <f>IFERROR(IF(LEN(C2535)&gt;0,IF(LEN(INDEX(TasksList!$F$6:$F$25,MATCH(C2535,TasksList!$B$6:$B$25,0),1))=0,"not set!",INDEX(TasksList!$F$6:$F$25,MATCH(C2535,TasksList!$B$6:$B$25,0),1)),""),"")</f>
        <v/>
      </c>
      <c r="F2535" s="360" t="str">
        <f>IFERROR(IF(LEN(D2535)&gt;0,IF(LEN(INDEX(AdressBook!$D$6:$D$25,MATCH(D2535,AdressBook!$B$6:$B$25,0),1))=0,"",INDEX(AdressBook!$D$6:$D$25,MATCH(D2535,AdressBook!$B$6:$B$25,0),1)),""),"")</f>
        <v/>
      </c>
      <c r="G2535" s="361" t="str">
        <f>IFERROR(IF(LEN(INDEX(PlansAndNotes!$F$6:$F$4005,ROW(B2535)-ROW($C$3)))=0,"",INDEX(PlansAndNotes!$F$6:$F$4005,ROW(B2535)-ROW($C$3))),"")</f>
        <v/>
      </c>
      <c r="H2535" s="361" t="str">
        <f>IFERROR(IF(LEN(C2535)&gt;0,IF(LEN(INDEX(TasksList!$G$6:$G$25,MATCH(C2535,TasksList!$B$6:$B$25,0),1))=0,"",INDEX(TasksList!$G$6:$G$25,MATCH(C2535,TasksList!$B$6:$B$25,0),1)),""),"")</f>
        <v/>
      </c>
      <c r="N2535" s="362" t="str">
        <f>IFERROR(IF(LEN(INDEX(PlansAndNotes!$D$6:$D$4005,ROW(B2535)-ROW($C$3)))=0,"",INDEX(PlansAndNotes!$D$6:$D$4005,ROW(B2535)-ROW($C$3))),"")</f>
        <v/>
      </c>
      <c r="O2535" s="165" t="str">
        <f t="shared" si="275"/>
        <v/>
      </c>
      <c r="P2535" s="363" t="str">
        <f>IFERROR(IF(LEN(INDEX(PlansAndNotes!$E$6:$E$4005,ROW(B2535)-ROW($C$3)))=0,"",INDEX(PlansAndNotes!$E$6:$E$4005,ROW(B2535)-ROW($C$3))),"")</f>
        <v/>
      </c>
      <c r="Q2535" s="363" t="str">
        <f>IFERROR(IF(LEN(INDEX(PlansAndNotes!$G$6:$G$4005,ROW(B2535)-ROW($C$3)))=0,"",INDEX(PlansAndNotes!$G$6:$G$4005,ROW(B2535)-ROW($C$3))),"")</f>
        <v/>
      </c>
      <c r="R2535" s="361" t="str">
        <f>IFERROR(IF(LEN(D2535)&gt;0,IF(LEN(INDEX(AdressBook!$C$6:$C$25,MATCH(D2535,AdressBook!$B$6:$B$25,0),1))=0,"",INDEX(AdressBook!$C$6:$C$25,MATCH(D2535,AdressBook!$B$6:$B$25,0),1)),""),"")</f>
        <v/>
      </c>
      <c r="S2535" s="165">
        <f>IF(LEN(C2535)&gt;0,IFERROR(IF(MATCH(C2535,C2536:$C$4004,0)&gt;0,-1,ROW(S2535)-ROW($S$3)),ROW(S2535)-ROW($S$3)),-1)</f>
        <v>-1</v>
      </c>
      <c r="T2535" s="165">
        <f t="shared" si="276"/>
        <v>0</v>
      </c>
      <c r="U2535" s="165" t="str">
        <f t="shared" si="277"/>
        <v/>
      </c>
      <c r="V2535" s="165" t="str">
        <f>IFERROR(IF(OR(C2535="",S2535&lt;0),"",IF(SUBTOTAL(3,C2535:C2535)=0,-1,SUBTOTAL(3,$C$4:C2535))),"")</f>
        <v/>
      </c>
      <c r="W2535" s="156" t="str">
        <f t="array" ref="W2535">IF(LEN(C2535)&gt;0,IFERROR(IF(MATCH(C2535,$C$3:$C2534,0)&gt;0,N2535-INDEX($N$3:N2534,SUMPRODUCT(MAX(ROW($C$3:$C2534)*(C2535=$C$3:$C2534)))-2,1),""),""),"")</f>
        <v/>
      </c>
      <c r="X2535" s="156">
        <f t="shared" ca="1" si="278"/>
        <v>1</v>
      </c>
      <c r="Y2535" s="156">
        <f t="shared" ca="1" si="279"/>
        <v>1</v>
      </c>
    </row>
    <row r="2536" spans="2:25" hidden="1" x14ac:dyDescent="0.25">
      <c r="B2536" s="390" t="str">
        <f>IFERROR(IF(LEN(INDEX(PlansAndNotes!$B$6:$B$2005,ROW(A2536)-ROW($B$3)))=0,"",INDEX(PlansAndNotes!$B$6:$B$2005,ROW(A2536)-ROW($B$3))),"")</f>
        <v/>
      </c>
      <c r="C2536" s="387" t="str">
        <f t="shared" si="280"/>
        <v/>
      </c>
      <c r="D2536" s="361" t="str">
        <f>IFERROR(IF(LEN(C2536)&gt;0,IF(LEN(INDEX(TasksList!$C$6:$C$25,MATCH(C2536,TasksList!$B$6:$B$25,0),1))=0,"",INDEX(TasksList!$C$6:$C$25,MATCH(C2536,TasksList!$B$6:$B$25,0),1)),""),"")</f>
        <v/>
      </c>
      <c r="E2536" s="361" t="str">
        <f>IFERROR(IF(LEN(C2536)&gt;0,IF(LEN(INDEX(TasksList!$F$6:$F$25,MATCH(C2536,TasksList!$B$6:$B$25,0),1))=0,"not set!",INDEX(TasksList!$F$6:$F$25,MATCH(C2536,TasksList!$B$6:$B$25,0),1)),""),"")</f>
        <v/>
      </c>
      <c r="F2536" s="360" t="str">
        <f>IFERROR(IF(LEN(D2536)&gt;0,IF(LEN(INDEX(AdressBook!$D$6:$D$25,MATCH(D2536,AdressBook!$B$6:$B$25,0),1))=0,"",INDEX(AdressBook!$D$6:$D$25,MATCH(D2536,AdressBook!$B$6:$B$25,0),1)),""),"")</f>
        <v/>
      </c>
      <c r="G2536" s="361" t="str">
        <f>IFERROR(IF(LEN(INDEX(PlansAndNotes!$F$6:$F$4005,ROW(B2536)-ROW($C$3)))=0,"",INDEX(PlansAndNotes!$F$6:$F$4005,ROW(B2536)-ROW($C$3))),"")</f>
        <v/>
      </c>
      <c r="H2536" s="361" t="str">
        <f>IFERROR(IF(LEN(C2536)&gt;0,IF(LEN(INDEX(TasksList!$G$6:$G$25,MATCH(C2536,TasksList!$B$6:$B$25,0),1))=0,"",INDEX(TasksList!$G$6:$G$25,MATCH(C2536,TasksList!$B$6:$B$25,0),1)),""),"")</f>
        <v/>
      </c>
      <c r="N2536" s="362" t="str">
        <f>IFERROR(IF(LEN(INDEX(PlansAndNotes!$D$6:$D$4005,ROW(B2536)-ROW($C$3)))=0,"",INDEX(PlansAndNotes!$D$6:$D$4005,ROW(B2536)-ROW($C$3))),"")</f>
        <v/>
      </c>
      <c r="O2536" s="165" t="str">
        <f t="shared" si="275"/>
        <v/>
      </c>
      <c r="P2536" s="363" t="str">
        <f>IFERROR(IF(LEN(INDEX(PlansAndNotes!$E$6:$E$4005,ROW(B2536)-ROW($C$3)))=0,"",INDEX(PlansAndNotes!$E$6:$E$4005,ROW(B2536)-ROW($C$3))),"")</f>
        <v/>
      </c>
      <c r="Q2536" s="363" t="str">
        <f>IFERROR(IF(LEN(INDEX(PlansAndNotes!$G$6:$G$4005,ROW(B2536)-ROW($C$3)))=0,"",INDEX(PlansAndNotes!$G$6:$G$4005,ROW(B2536)-ROW($C$3))),"")</f>
        <v/>
      </c>
      <c r="R2536" s="361" t="str">
        <f>IFERROR(IF(LEN(D2536)&gt;0,IF(LEN(INDEX(AdressBook!$C$6:$C$25,MATCH(D2536,AdressBook!$B$6:$B$25,0),1))=0,"",INDEX(AdressBook!$C$6:$C$25,MATCH(D2536,AdressBook!$B$6:$B$25,0),1)),""),"")</f>
        <v/>
      </c>
      <c r="S2536" s="165">
        <f>IF(LEN(C2536)&gt;0,IFERROR(IF(MATCH(C2536,C2537:$C$4004,0)&gt;0,-1,ROW(S2536)-ROW($S$3)),ROW(S2536)-ROW($S$3)),-1)</f>
        <v>-1</v>
      </c>
      <c r="T2536" s="165">
        <f t="shared" si="276"/>
        <v>0</v>
      </c>
      <c r="U2536" s="165" t="str">
        <f t="shared" si="277"/>
        <v/>
      </c>
      <c r="V2536" s="165" t="str">
        <f>IFERROR(IF(OR(C2536="",S2536&lt;0),"",IF(SUBTOTAL(3,C2536:C2536)=0,-1,SUBTOTAL(3,$C$4:C2536))),"")</f>
        <v/>
      </c>
      <c r="W2536" s="156" t="str">
        <f t="array" ref="W2536">IF(LEN(C2536)&gt;0,IFERROR(IF(MATCH(C2536,$C$3:$C2535,0)&gt;0,N2536-INDEX($N$3:N2535,SUMPRODUCT(MAX(ROW($C$3:$C2535)*(C2536=$C$3:$C2535)))-2,1),""),""),"")</f>
        <v/>
      </c>
      <c r="X2536" s="156">
        <f t="shared" ca="1" si="278"/>
        <v>1</v>
      </c>
      <c r="Y2536" s="156">
        <f t="shared" ca="1" si="279"/>
        <v>1</v>
      </c>
    </row>
    <row r="2537" spans="2:25" hidden="1" x14ac:dyDescent="0.25">
      <c r="B2537" s="390" t="str">
        <f>IFERROR(IF(LEN(INDEX(PlansAndNotes!$B$6:$B$2005,ROW(A2537)-ROW($B$3)))=0,"",INDEX(PlansAndNotes!$B$6:$B$2005,ROW(A2537)-ROW($B$3))),"")</f>
        <v/>
      </c>
      <c r="C2537" s="387" t="str">
        <f t="shared" si="280"/>
        <v/>
      </c>
      <c r="D2537" s="361" t="str">
        <f>IFERROR(IF(LEN(C2537)&gt;0,IF(LEN(INDEX(TasksList!$C$6:$C$25,MATCH(C2537,TasksList!$B$6:$B$25,0),1))=0,"",INDEX(TasksList!$C$6:$C$25,MATCH(C2537,TasksList!$B$6:$B$25,0),1)),""),"")</f>
        <v/>
      </c>
      <c r="E2537" s="361" t="str">
        <f>IFERROR(IF(LEN(C2537)&gt;0,IF(LEN(INDEX(TasksList!$F$6:$F$25,MATCH(C2537,TasksList!$B$6:$B$25,0),1))=0,"not set!",INDEX(TasksList!$F$6:$F$25,MATCH(C2537,TasksList!$B$6:$B$25,0),1)),""),"")</f>
        <v/>
      </c>
      <c r="F2537" s="360" t="str">
        <f>IFERROR(IF(LEN(D2537)&gt;0,IF(LEN(INDEX(AdressBook!$D$6:$D$25,MATCH(D2537,AdressBook!$B$6:$B$25,0),1))=0,"",INDEX(AdressBook!$D$6:$D$25,MATCH(D2537,AdressBook!$B$6:$B$25,0),1)),""),"")</f>
        <v/>
      </c>
      <c r="G2537" s="361" t="str">
        <f>IFERROR(IF(LEN(INDEX(PlansAndNotes!$F$6:$F$4005,ROW(B2537)-ROW($C$3)))=0,"",INDEX(PlansAndNotes!$F$6:$F$4005,ROW(B2537)-ROW($C$3))),"")</f>
        <v/>
      </c>
      <c r="H2537" s="361" t="str">
        <f>IFERROR(IF(LEN(C2537)&gt;0,IF(LEN(INDEX(TasksList!$G$6:$G$25,MATCH(C2537,TasksList!$B$6:$B$25,0),1))=0,"",INDEX(TasksList!$G$6:$G$25,MATCH(C2537,TasksList!$B$6:$B$25,0),1)),""),"")</f>
        <v/>
      </c>
      <c r="N2537" s="362" t="str">
        <f>IFERROR(IF(LEN(INDEX(PlansAndNotes!$D$6:$D$4005,ROW(B2537)-ROW($C$3)))=0,"",INDEX(PlansAndNotes!$D$6:$D$4005,ROW(B2537)-ROW($C$3))),"")</f>
        <v/>
      </c>
      <c r="O2537" s="165" t="str">
        <f t="shared" si="275"/>
        <v/>
      </c>
      <c r="P2537" s="363" t="str">
        <f>IFERROR(IF(LEN(INDEX(PlansAndNotes!$E$6:$E$4005,ROW(B2537)-ROW($C$3)))=0,"",INDEX(PlansAndNotes!$E$6:$E$4005,ROW(B2537)-ROW($C$3))),"")</f>
        <v/>
      </c>
      <c r="Q2537" s="363" t="str">
        <f>IFERROR(IF(LEN(INDEX(PlansAndNotes!$G$6:$G$4005,ROW(B2537)-ROW($C$3)))=0,"",INDEX(PlansAndNotes!$G$6:$G$4005,ROW(B2537)-ROW($C$3))),"")</f>
        <v/>
      </c>
      <c r="R2537" s="361" t="str">
        <f>IFERROR(IF(LEN(D2537)&gt;0,IF(LEN(INDEX(AdressBook!$C$6:$C$25,MATCH(D2537,AdressBook!$B$6:$B$25,0),1))=0,"",INDEX(AdressBook!$C$6:$C$25,MATCH(D2537,AdressBook!$B$6:$B$25,0),1)),""),"")</f>
        <v/>
      </c>
      <c r="S2537" s="165">
        <f>IF(LEN(C2537)&gt;0,IFERROR(IF(MATCH(C2537,C2538:$C$4004,0)&gt;0,-1,ROW(S2537)-ROW($S$3)),ROW(S2537)-ROW($S$3)),-1)</f>
        <v>-1</v>
      </c>
      <c r="T2537" s="165">
        <f t="shared" si="276"/>
        <v>0</v>
      </c>
      <c r="U2537" s="165" t="str">
        <f t="shared" si="277"/>
        <v/>
      </c>
      <c r="V2537" s="165" t="str">
        <f>IFERROR(IF(OR(C2537="",S2537&lt;0),"",IF(SUBTOTAL(3,C2537:C2537)=0,-1,SUBTOTAL(3,$C$4:C2537))),"")</f>
        <v/>
      </c>
      <c r="W2537" s="156" t="str">
        <f t="array" ref="W2537">IF(LEN(C2537)&gt;0,IFERROR(IF(MATCH(C2537,$C$3:$C2536,0)&gt;0,N2537-INDEX($N$3:N2536,SUMPRODUCT(MAX(ROW($C$3:$C2536)*(C2537=$C$3:$C2536)))-2,1),""),""),"")</f>
        <v/>
      </c>
      <c r="X2537" s="156">
        <f t="shared" ca="1" si="278"/>
        <v>1</v>
      </c>
      <c r="Y2537" s="156">
        <f t="shared" ca="1" si="279"/>
        <v>1</v>
      </c>
    </row>
    <row r="2538" spans="2:25" hidden="1" x14ac:dyDescent="0.25">
      <c r="B2538" s="390" t="str">
        <f>IFERROR(IF(LEN(INDEX(PlansAndNotes!$B$6:$B$2005,ROW(A2538)-ROW($B$3)))=0,"",INDEX(PlansAndNotes!$B$6:$B$2005,ROW(A2538)-ROW($B$3))),"")</f>
        <v/>
      </c>
      <c r="C2538" s="387" t="str">
        <f t="shared" si="280"/>
        <v/>
      </c>
      <c r="D2538" s="361" t="str">
        <f>IFERROR(IF(LEN(C2538)&gt;0,IF(LEN(INDEX(TasksList!$C$6:$C$25,MATCH(C2538,TasksList!$B$6:$B$25,0),1))=0,"",INDEX(TasksList!$C$6:$C$25,MATCH(C2538,TasksList!$B$6:$B$25,0),1)),""),"")</f>
        <v/>
      </c>
      <c r="E2538" s="361" t="str">
        <f>IFERROR(IF(LEN(C2538)&gt;0,IF(LEN(INDEX(TasksList!$F$6:$F$25,MATCH(C2538,TasksList!$B$6:$B$25,0),1))=0,"not set!",INDEX(TasksList!$F$6:$F$25,MATCH(C2538,TasksList!$B$6:$B$25,0),1)),""),"")</f>
        <v/>
      </c>
      <c r="F2538" s="360" t="str">
        <f>IFERROR(IF(LEN(D2538)&gt;0,IF(LEN(INDEX(AdressBook!$D$6:$D$25,MATCH(D2538,AdressBook!$B$6:$B$25,0),1))=0,"",INDEX(AdressBook!$D$6:$D$25,MATCH(D2538,AdressBook!$B$6:$B$25,0),1)),""),"")</f>
        <v/>
      </c>
      <c r="G2538" s="361" t="str">
        <f>IFERROR(IF(LEN(INDEX(PlansAndNotes!$F$6:$F$4005,ROW(B2538)-ROW($C$3)))=0,"",INDEX(PlansAndNotes!$F$6:$F$4005,ROW(B2538)-ROW($C$3))),"")</f>
        <v/>
      </c>
      <c r="H2538" s="361" t="str">
        <f>IFERROR(IF(LEN(C2538)&gt;0,IF(LEN(INDEX(TasksList!$G$6:$G$25,MATCH(C2538,TasksList!$B$6:$B$25,0),1))=0,"",INDEX(TasksList!$G$6:$G$25,MATCH(C2538,TasksList!$B$6:$B$25,0),1)),""),"")</f>
        <v/>
      </c>
      <c r="N2538" s="362" t="str">
        <f>IFERROR(IF(LEN(INDEX(PlansAndNotes!$D$6:$D$4005,ROW(B2538)-ROW($C$3)))=0,"",INDEX(PlansAndNotes!$D$6:$D$4005,ROW(B2538)-ROW($C$3))),"")</f>
        <v/>
      </c>
      <c r="O2538" s="165" t="str">
        <f t="shared" si="275"/>
        <v/>
      </c>
      <c r="P2538" s="363" t="str">
        <f>IFERROR(IF(LEN(INDEX(PlansAndNotes!$E$6:$E$4005,ROW(B2538)-ROW($C$3)))=0,"",INDEX(PlansAndNotes!$E$6:$E$4005,ROW(B2538)-ROW($C$3))),"")</f>
        <v/>
      </c>
      <c r="Q2538" s="363" t="str">
        <f>IFERROR(IF(LEN(INDEX(PlansAndNotes!$G$6:$G$4005,ROW(B2538)-ROW($C$3)))=0,"",INDEX(PlansAndNotes!$G$6:$G$4005,ROW(B2538)-ROW($C$3))),"")</f>
        <v/>
      </c>
      <c r="R2538" s="361" t="str">
        <f>IFERROR(IF(LEN(D2538)&gt;0,IF(LEN(INDEX(AdressBook!$C$6:$C$25,MATCH(D2538,AdressBook!$B$6:$B$25,0),1))=0,"",INDEX(AdressBook!$C$6:$C$25,MATCH(D2538,AdressBook!$B$6:$B$25,0),1)),""),"")</f>
        <v/>
      </c>
      <c r="S2538" s="165">
        <f>IF(LEN(C2538)&gt;0,IFERROR(IF(MATCH(C2538,C2539:$C$4004,0)&gt;0,-1,ROW(S2538)-ROW($S$3)),ROW(S2538)-ROW($S$3)),-1)</f>
        <v>-1</v>
      </c>
      <c r="T2538" s="165">
        <f t="shared" si="276"/>
        <v>0</v>
      </c>
      <c r="U2538" s="165" t="str">
        <f t="shared" si="277"/>
        <v/>
      </c>
      <c r="V2538" s="165" t="str">
        <f>IFERROR(IF(OR(C2538="",S2538&lt;0),"",IF(SUBTOTAL(3,C2538:C2538)=0,-1,SUBTOTAL(3,$C$4:C2538))),"")</f>
        <v/>
      </c>
      <c r="W2538" s="156" t="str">
        <f t="array" ref="W2538">IF(LEN(C2538)&gt;0,IFERROR(IF(MATCH(C2538,$C$3:$C2537,0)&gt;0,N2538-INDEX($N$3:N2537,SUMPRODUCT(MAX(ROW($C$3:$C2537)*(C2538=$C$3:$C2537)))-2,1),""),""),"")</f>
        <v/>
      </c>
      <c r="X2538" s="156">
        <f t="shared" ca="1" si="278"/>
        <v>1</v>
      </c>
      <c r="Y2538" s="156">
        <f t="shared" ca="1" si="279"/>
        <v>1</v>
      </c>
    </row>
    <row r="2539" spans="2:25" hidden="1" x14ac:dyDescent="0.25">
      <c r="B2539" s="390" t="str">
        <f>IFERROR(IF(LEN(INDEX(PlansAndNotes!$B$6:$B$2005,ROW(A2539)-ROW($B$3)))=0,"",INDEX(PlansAndNotes!$B$6:$B$2005,ROW(A2539)-ROW($B$3))),"")</f>
        <v/>
      </c>
      <c r="C2539" s="387" t="str">
        <f t="shared" si="280"/>
        <v/>
      </c>
      <c r="D2539" s="361" t="str">
        <f>IFERROR(IF(LEN(C2539)&gt;0,IF(LEN(INDEX(TasksList!$C$6:$C$25,MATCH(C2539,TasksList!$B$6:$B$25,0),1))=0,"",INDEX(TasksList!$C$6:$C$25,MATCH(C2539,TasksList!$B$6:$B$25,0),1)),""),"")</f>
        <v/>
      </c>
      <c r="E2539" s="361" t="str">
        <f>IFERROR(IF(LEN(C2539)&gt;0,IF(LEN(INDEX(TasksList!$F$6:$F$25,MATCH(C2539,TasksList!$B$6:$B$25,0),1))=0,"not set!",INDEX(TasksList!$F$6:$F$25,MATCH(C2539,TasksList!$B$6:$B$25,0),1)),""),"")</f>
        <v/>
      </c>
      <c r="F2539" s="360" t="str">
        <f>IFERROR(IF(LEN(D2539)&gt;0,IF(LEN(INDEX(AdressBook!$D$6:$D$25,MATCH(D2539,AdressBook!$B$6:$B$25,0),1))=0,"",INDEX(AdressBook!$D$6:$D$25,MATCH(D2539,AdressBook!$B$6:$B$25,0),1)),""),"")</f>
        <v/>
      </c>
      <c r="G2539" s="361" t="str">
        <f>IFERROR(IF(LEN(INDEX(PlansAndNotes!$F$6:$F$4005,ROW(B2539)-ROW($C$3)))=0,"",INDEX(PlansAndNotes!$F$6:$F$4005,ROW(B2539)-ROW($C$3))),"")</f>
        <v/>
      </c>
      <c r="H2539" s="361" t="str">
        <f>IFERROR(IF(LEN(C2539)&gt;0,IF(LEN(INDEX(TasksList!$G$6:$G$25,MATCH(C2539,TasksList!$B$6:$B$25,0),1))=0,"",INDEX(TasksList!$G$6:$G$25,MATCH(C2539,TasksList!$B$6:$B$25,0),1)),""),"")</f>
        <v/>
      </c>
      <c r="N2539" s="362" t="str">
        <f>IFERROR(IF(LEN(INDEX(PlansAndNotes!$D$6:$D$4005,ROW(B2539)-ROW($C$3)))=0,"",INDEX(PlansAndNotes!$D$6:$D$4005,ROW(B2539)-ROW($C$3))),"")</f>
        <v/>
      </c>
      <c r="O2539" s="165" t="str">
        <f t="shared" si="275"/>
        <v/>
      </c>
      <c r="P2539" s="363" t="str">
        <f>IFERROR(IF(LEN(INDEX(PlansAndNotes!$E$6:$E$4005,ROW(B2539)-ROW($C$3)))=0,"",INDEX(PlansAndNotes!$E$6:$E$4005,ROW(B2539)-ROW($C$3))),"")</f>
        <v/>
      </c>
      <c r="Q2539" s="363" t="str">
        <f>IFERROR(IF(LEN(INDEX(PlansAndNotes!$G$6:$G$4005,ROW(B2539)-ROW($C$3)))=0,"",INDEX(PlansAndNotes!$G$6:$G$4005,ROW(B2539)-ROW($C$3))),"")</f>
        <v/>
      </c>
      <c r="R2539" s="361" t="str">
        <f>IFERROR(IF(LEN(D2539)&gt;0,IF(LEN(INDEX(AdressBook!$C$6:$C$25,MATCH(D2539,AdressBook!$B$6:$B$25,0),1))=0,"",INDEX(AdressBook!$C$6:$C$25,MATCH(D2539,AdressBook!$B$6:$B$25,0),1)),""),"")</f>
        <v/>
      </c>
      <c r="S2539" s="165">
        <f>IF(LEN(C2539)&gt;0,IFERROR(IF(MATCH(C2539,C2540:$C$4004,0)&gt;0,-1,ROW(S2539)-ROW($S$3)),ROW(S2539)-ROW($S$3)),-1)</f>
        <v>-1</v>
      </c>
      <c r="T2539" s="165">
        <f t="shared" si="276"/>
        <v>0</v>
      </c>
      <c r="U2539" s="165" t="str">
        <f t="shared" si="277"/>
        <v/>
      </c>
      <c r="V2539" s="165" t="str">
        <f>IFERROR(IF(OR(C2539="",S2539&lt;0),"",IF(SUBTOTAL(3,C2539:C2539)=0,-1,SUBTOTAL(3,$C$4:C2539))),"")</f>
        <v/>
      </c>
      <c r="W2539" s="156" t="str">
        <f t="array" ref="W2539">IF(LEN(C2539)&gt;0,IFERROR(IF(MATCH(C2539,$C$3:$C2538,0)&gt;0,N2539-INDEX($N$3:N2538,SUMPRODUCT(MAX(ROW($C$3:$C2538)*(C2539=$C$3:$C2538)))-2,1),""),""),"")</f>
        <v/>
      </c>
      <c r="X2539" s="156">
        <f t="shared" ca="1" si="278"/>
        <v>1</v>
      </c>
      <c r="Y2539" s="156">
        <f t="shared" ca="1" si="279"/>
        <v>1</v>
      </c>
    </row>
    <row r="2540" spans="2:25" hidden="1" x14ac:dyDescent="0.25">
      <c r="B2540" s="390" t="str">
        <f>IFERROR(IF(LEN(INDEX(PlansAndNotes!$B$6:$B$2005,ROW(A2540)-ROW($B$3)))=0,"",INDEX(PlansAndNotes!$B$6:$B$2005,ROW(A2540)-ROW($B$3))),"")</f>
        <v/>
      </c>
      <c r="C2540" s="387" t="str">
        <f t="shared" si="280"/>
        <v/>
      </c>
      <c r="D2540" s="361" t="str">
        <f>IFERROR(IF(LEN(C2540)&gt;0,IF(LEN(INDEX(TasksList!$C$6:$C$25,MATCH(C2540,TasksList!$B$6:$B$25,0),1))=0,"",INDEX(TasksList!$C$6:$C$25,MATCH(C2540,TasksList!$B$6:$B$25,0),1)),""),"")</f>
        <v/>
      </c>
      <c r="E2540" s="361" t="str">
        <f>IFERROR(IF(LEN(C2540)&gt;0,IF(LEN(INDEX(TasksList!$F$6:$F$25,MATCH(C2540,TasksList!$B$6:$B$25,0),1))=0,"not set!",INDEX(TasksList!$F$6:$F$25,MATCH(C2540,TasksList!$B$6:$B$25,0),1)),""),"")</f>
        <v/>
      </c>
      <c r="F2540" s="360" t="str">
        <f>IFERROR(IF(LEN(D2540)&gt;0,IF(LEN(INDEX(AdressBook!$D$6:$D$25,MATCH(D2540,AdressBook!$B$6:$B$25,0),1))=0,"",INDEX(AdressBook!$D$6:$D$25,MATCH(D2540,AdressBook!$B$6:$B$25,0),1)),""),"")</f>
        <v/>
      </c>
      <c r="G2540" s="361" t="str">
        <f>IFERROR(IF(LEN(INDEX(PlansAndNotes!$F$6:$F$4005,ROW(B2540)-ROW($C$3)))=0,"",INDEX(PlansAndNotes!$F$6:$F$4005,ROW(B2540)-ROW($C$3))),"")</f>
        <v/>
      </c>
      <c r="H2540" s="361" t="str">
        <f>IFERROR(IF(LEN(C2540)&gt;0,IF(LEN(INDEX(TasksList!$G$6:$G$25,MATCH(C2540,TasksList!$B$6:$B$25,0),1))=0,"",INDEX(TasksList!$G$6:$G$25,MATCH(C2540,TasksList!$B$6:$B$25,0),1)),""),"")</f>
        <v/>
      </c>
      <c r="N2540" s="362" t="str">
        <f>IFERROR(IF(LEN(INDEX(PlansAndNotes!$D$6:$D$4005,ROW(B2540)-ROW($C$3)))=0,"",INDEX(PlansAndNotes!$D$6:$D$4005,ROW(B2540)-ROW($C$3))),"")</f>
        <v/>
      </c>
      <c r="O2540" s="165" t="str">
        <f t="shared" si="275"/>
        <v/>
      </c>
      <c r="P2540" s="363" t="str">
        <f>IFERROR(IF(LEN(INDEX(PlansAndNotes!$E$6:$E$4005,ROW(B2540)-ROW($C$3)))=0,"",INDEX(PlansAndNotes!$E$6:$E$4005,ROW(B2540)-ROW($C$3))),"")</f>
        <v/>
      </c>
      <c r="Q2540" s="363" t="str">
        <f>IFERROR(IF(LEN(INDEX(PlansAndNotes!$G$6:$G$4005,ROW(B2540)-ROW($C$3)))=0,"",INDEX(PlansAndNotes!$G$6:$G$4005,ROW(B2540)-ROW($C$3))),"")</f>
        <v/>
      </c>
      <c r="R2540" s="361" t="str">
        <f>IFERROR(IF(LEN(D2540)&gt;0,IF(LEN(INDEX(AdressBook!$C$6:$C$25,MATCH(D2540,AdressBook!$B$6:$B$25,0),1))=0,"",INDEX(AdressBook!$C$6:$C$25,MATCH(D2540,AdressBook!$B$6:$B$25,0),1)),""),"")</f>
        <v/>
      </c>
      <c r="S2540" s="165">
        <f>IF(LEN(C2540)&gt;0,IFERROR(IF(MATCH(C2540,C2541:$C$4004,0)&gt;0,-1,ROW(S2540)-ROW($S$3)),ROW(S2540)-ROW($S$3)),-1)</f>
        <v>-1</v>
      </c>
      <c r="T2540" s="165">
        <f t="shared" si="276"/>
        <v>0</v>
      </c>
      <c r="U2540" s="165" t="str">
        <f t="shared" si="277"/>
        <v/>
      </c>
      <c r="V2540" s="165" t="str">
        <f>IFERROR(IF(OR(C2540="",S2540&lt;0),"",IF(SUBTOTAL(3,C2540:C2540)=0,-1,SUBTOTAL(3,$C$4:C2540))),"")</f>
        <v/>
      </c>
      <c r="W2540" s="156" t="str">
        <f t="array" ref="W2540">IF(LEN(C2540)&gt;0,IFERROR(IF(MATCH(C2540,$C$3:$C2539,0)&gt;0,N2540-INDEX($N$3:N2539,SUMPRODUCT(MAX(ROW($C$3:$C2539)*(C2540=$C$3:$C2539)))-2,1),""),""),"")</f>
        <v/>
      </c>
      <c r="X2540" s="156">
        <f t="shared" ca="1" si="278"/>
        <v>1</v>
      </c>
      <c r="Y2540" s="156">
        <f t="shared" ca="1" si="279"/>
        <v>1</v>
      </c>
    </row>
    <row r="2541" spans="2:25" hidden="1" x14ac:dyDescent="0.25">
      <c r="B2541" s="390" t="str">
        <f>IFERROR(IF(LEN(INDEX(PlansAndNotes!$B$6:$B$2005,ROW(A2541)-ROW($B$3)))=0,"",INDEX(PlansAndNotes!$B$6:$B$2005,ROW(A2541)-ROW($B$3))),"")</f>
        <v/>
      </c>
      <c r="C2541" s="387" t="str">
        <f t="shared" si="280"/>
        <v/>
      </c>
      <c r="D2541" s="361" t="str">
        <f>IFERROR(IF(LEN(C2541)&gt;0,IF(LEN(INDEX(TasksList!$C$6:$C$25,MATCH(C2541,TasksList!$B$6:$B$25,0),1))=0,"",INDEX(TasksList!$C$6:$C$25,MATCH(C2541,TasksList!$B$6:$B$25,0),1)),""),"")</f>
        <v/>
      </c>
      <c r="E2541" s="361" t="str">
        <f>IFERROR(IF(LEN(C2541)&gt;0,IF(LEN(INDEX(TasksList!$F$6:$F$25,MATCH(C2541,TasksList!$B$6:$B$25,0),1))=0,"not set!",INDEX(TasksList!$F$6:$F$25,MATCH(C2541,TasksList!$B$6:$B$25,0),1)),""),"")</f>
        <v/>
      </c>
      <c r="F2541" s="360" t="str">
        <f>IFERROR(IF(LEN(D2541)&gt;0,IF(LEN(INDEX(AdressBook!$D$6:$D$25,MATCH(D2541,AdressBook!$B$6:$B$25,0),1))=0,"",INDEX(AdressBook!$D$6:$D$25,MATCH(D2541,AdressBook!$B$6:$B$25,0),1)),""),"")</f>
        <v/>
      </c>
      <c r="G2541" s="361" t="str">
        <f>IFERROR(IF(LEN(INDEX(PlansAndNotes!$F$6:$F$4005,ROW(B2541)-ROW($C$3)))=0,"",INDEX(PlansAndNotes!$F$6:$F$4005,ROW(B2541)-ROW($C$3))),"")</f>
        <v/>
      </c>
      <c r="H2541" s="361" t="str">
        <f>IFERROR(IF(LEN(C2541)&gt;0,IF(LEN(INDEX(TasksList!$G$6:$G$25,MATCH(C2541,TasksList!$B$6:$B$25,0),1))=0,"",INDEX(TasksList!$G$6:$G$25,MATCH(C2541,TasksList!$B$6:$B$25,0),1)),""),"")</f>
        <v/>
      </c>
      <c r="N2541" s="362" t="str">
        <f>IFERROR(IF(LEN(INDEX(PlansAndNotes!$D$6:$D$4005,ROW(B2541)-ROW($C$3)))=0,"",INDEX(PlansAndNotes!$D$6:$D$4005,ROW(B2541)-ROW($C$3))),"")</f>
        <v/>
      </c>
      <c r="O2541" s="165" t="str">
        <f t="shared" si="275"/>
        <v/>
      </c>
      <c r="P2541" s="363" t="str">
        <f>IFERROR(IF(LEN(INDEX(PlansAndNotes!$E$6:$E$4005,ROW(B2541)-ROW($C$3)))=0,"",INDEX(PlansAndNotes!$E$6:$E$4005,ROW(B2541)-ROW($C$3))),"")</f>
        <v/>
      </c>
      <c r="Q2541" s="363" t="str">
        <f>IFERROR(IF(LEN(INDEX(PlansAndNotes!$G$6:$G$4005,ROW(B2541)-ROW($C$3)))=0,"",INDEX(PlansAndNotes!$G$6:$G$4005,ROW(B2541)-ROW($C$3))),"")</f>
        <v/>
      </c>
      <c r="R2541" s="361" t="str">
        <f>IFERROR(IF(LEN(D2541)&gt;0,IF(LEN(INDEX(AdressBook!$C$6:$C$25,MATCH(D2541,AdressBook!$B$6:$B$25,0),1))=0,"",INDEX(AdressBook!$C$6:$C$25,MATCH(D2541,AdressBook!$B$6:$B$25,0),1)),""),"")</f>
        <v/>
      </c>
      <c r="S2541" s="165">
        <f>IF(LEN(C2541)&gt;0,IFERROR(IF(MATCH(C2541,C2542:$C$4004,0)&gt;0,-1,ROW(S2541)-ROW($S$3)),ROW(S2541)-ROW($S$3)),-1)</f>
        <v>-1</v>
      </c>
      <c r="T2541" s="165">
        <f t="shared" si="276"/>
        <v>0</v>
      </c>
      <c r="U2541" s="165" t="str">
        <f t="shared" si="277"/>
        <v/>
      </c>
      <c r="V2541" s="165" t="str">
        <f>IFERROR(IF(OR(C2541="",S2541&lt;0),"",IF(SUBTOTAL(3,C2541:C2541)=0,-1,SUBTOTAL(3,$C$4:C2541))),"")</f>
        <v/>
      </c>
      <c r="W2541" s="156" t="str">
        <f t="array" ref="W2541">IF(LEN(C2541)&gt;0,IFERROR(IF(MATCH(C2541,$C$3:$C2540,0)&gt;0,N2541-INDEX($N$3:N2540,SUMPRODUCT(MAX(ROW($C$3:$C2540)*(C2541=$C$3:$C2540)))-2,1),""),""),"")</f>
        <v/>
      </c>
      <c r="X2541" s="156">
        <f t="shared" ca="1" si="278"/>
        <v>1</v>
      </c>
      <c r="Y2541" s="156">
        <f t="shared" ca="1" si="279"/>
        <v>1</v>
      </c>
    </row>
    <row r="2542" spans="2:25" hidden="1" x14ac:dyDescent="0.25">
      <c r="B2542" s="390" t="str">
        <f>IFERROR(IF(LEN(INDEX(PlansAndNotes!$B$6:$B$2005,ROW(A2542)-ROW($B$3)))=0,"",INDEX(PlansAndNotes!$B$6:$B$2005,ROW(A2542)-ROW($B$3))),"")</f>
        <v/>
      </c>
      <c r="C2542" s="387" t="str">
        <f t="shared" si="280"/>
        <v/>
      </c>
      <c r="D2542" s="361" t="str">
        <f>IFERROR(IF(LEN(C2542)&gt;0,IF(LEN(INDEX(TasksList!$C$6:$C$25,MATCH(C2542,TasksList!$B$6:$B$25,0),1))=0,"",INDEX(TasksList!$C$6:$C$25,MATCH(C2542,TasksList!$B$6:$B$25,0),1)),""),"")</f>
        <v/>
      </c>
      <c r="E2542" s="361" t="str">
        <f>IFERROR(IF(LEN(C2542)&gt;0,IF(LEN(INDEX(TasksList!$F$6:$F$25,MATCH(C2542,TasksList!$B$6:$B$25,0),1))=0,"not set!",INDEX(TasksList!$F$6:$F$25,MATCH(C2542,TasksList!$B$6:$B$25,0),1)),""),"")</f>
        <v/>
      </c>
      <c r="F2542" s="360" t="str">
        <f>IFERROR(IF(LEN(D2542)&gt;0,IF(LEN(INDEX(AdressBook!$D$6:$D$25,MATCH(D2542,AdressBook!$B$6:$B$25,0),1))=0,"",INDEX(AdressBook!$D$6:$D$25,MATCH(D2542,AdressBook!$B$6:$B$25,0),1)),""),"")</f>
        <v/>
      </c>
      <c r="G2542" s="361" t="str">
        <f>IFERROR(IF(LEN(INDEX(PlansAndNotes!$F$6:$F$4005,ROW(B2542)-ROW($C$3)))=0,"",INDEX(PlansAndNotes!$F$6:$F$4005,ROW(B2542)-ROW($C$3))),"")</f>
        <v/>
      </c>
      <c r="H2542" s="361" t="str">
        <f>IFERROR(IF(LEN(C2542)&gt;0,IF(LEN(INDEX(TasksList!$G$6:$G$25,MATCH(C2542,TasksList!$B$6:$B$25,0),1))=0,"",INDEX(TasksList!$G$6:$G$25,MATCH(C2542,TasksList!$B$6:$B$25,0),1)),""),"")</f>
        <v/>
      </c>
      <c r="N2542" s="362" t="str">
        <f>IFERROR(IF(LEN(INDEX(PlansAndNotes!$D$6:$D$4005,ROW(B2542)-ROW($C$3)))=0,"",INDEX(PlansAndNotes!$D$6:$D$4005,ROW(B2542)-ROW($C$3))),"")</f>
        <v/>
      </c>
      <c r="O2542" s="165" t="str">
        <f t="shared" si="275"/>
        <v/>
      </c>
      <c r="P2542" s="363" t="str">
        <f>IFERROR(IF(LEN(INDEX(PlansAndNotes!$E$6:$E$4005,ROW(B2542)-ROW($C$3)))=0,"",INDEX(PlansAndNotes!$E$6:$E$4005,ROW(B2542)-ROW($C$3))),"")</f>
        <v/>
      </c>
      <c r="Q2542" s="363" t="str">
        <f>IFERROR(IF(LEN(INDEX(PlansAndNotes!$G$6:$G$4005,ROW(B2542)-ROW($C$3)))=0,"",INDEX(PlansAndNotes!$G$6:$G$4005,ROW(B2542)-ROW($C$3))),"")</f>
        <v/>
      </c>
      <c r="R2542" s="361" t="str">
        <f>IFERROR(IF(LEN(D2542)&gt;0,IF(LEN(INDEX(AdressBook!$C$6:$C$25,MATCH(D2542,AdressBook!$B$6:$B$25,0),1))=0,"",INDEX(AdressBook!$C$6:$C$25,MATCH(D2542,AdressBook!$B$6:$B$25,0),1)),""),"")</f>
        <v/>
      </c>
      <c r="S2542" s="165">
        <f>IF(LEN(C2542)&gt;0,IFERROR(IF(MATCH(C2542,C2543:$C$4004,0)&gt;0,-1,ROW(S2542)-ROW($S$3)),ROW(S2542)-ROW($S$3)),-1)</f>
        <v>-1</v>
      </c>
      <c r="T2542" s="165">
        <f t="shared" si="276"/>
        <v>0</v>
      </c>
      <c r="U2542" s="165" t="str">
        <f t="shared" si="277"/>
        <v/>
      </c>
      <c r="V2542" s="165" t="str">
        <f>IFERROR(IF(OR(C2542="",S2542&lt;0),"",IF(SUBTOTAL(3,C2542:C2542)=0,-1,SUBTOTAL(3,$C$4:C2542))),"")</f>
        <v/>
      </c>
      <c r="W2542" s="156" t="str">
        <f t="array" ref="W2542">IF(LEN(C2542)&gt;0,IFERROR(IF(MATCH(C2542,$C$3:$C2541,0)&gt;0,N2542-INDEX($N$3:N2541,SUMPRODUCT(MAX(ROW($C$3:$C2541)*(C2542=$C$3:$C2541)))-2,1),""),""),"")</f>
        <v/>
      </c>
      <c r="X2542" s="156">
        <f t="shared" ca="1" si="278"/>
        <v>1</v>
      </c>
      <c r="Y2542" s="156">
        <f t="shared" ca="1" si="279"/>
        <v>1</v>
      </c>
    </row>
    <row r="2543" spans="2:25" hidden="1" x14ac:dyDescent="0.25">
      <c r="B2543" s="390" t="str">
        <f>IFERROR(IF(LEN(INDEX(PlansAndNotes!$B$6:$B$2005,ROW(A2543)-ROW($B$3)))=0,"",INDEX(PlansAndNotes!$B$6:$B$2005,ROW(A2543)-ROW($B$3))),"")</f>
        <v/>
      </c>
      <c r="C2543" s="387" t="str">
        <f t="shared" si="280"/>
        <v/>
      </c>
      <c r="D2543" s="361" t="str">
        <f>IFERROR(IF(LEN(C2543)&gt;0,IF(LEN(INDEX(TasksList!$C$6:$C$25,MATCH(C2543,TasksList!$B$6:$B$25,0),1))=0,"",INDEX(TasksList!$C$6:$C$25,MATCH(C2543,TasksList!$B$6:$B$25,0),1)),""),"")</f>
        <v/>
      </c>
      <c r="E2543" s="361" t="str">
        <f>IFERROR(IF(LEN(C2543)&gt;0,IF(LEN(INDEX(TasksList!$F$6:$F$25,MATCH(C2543,TasksList!$B$6:$B$25,0),1))=0,"not set!",INDEX(TasksList!$F$6:$F$25,MATCH(C2543,TasksList!$B$6:$B$25,0),1)),""),"")</f>
        <v/>
      </c>
      <c r="F2543" s="360" t="str">
        <f>IFERROR(IF(LEN(D2543)&gt;0,IF(LEN(INDEX(AdressBook!$D$6:$D$25,MATCH(D2543,AdressBook!$B$6:$B$25,0),1))=0,"",INDEX(AdressBook!$D$6:$D$25,MATCH(D2543,AdressBook!$B$6:$B$25,0),1)),""),"")</f>
        <v/>
      </c>
      <c r="G2543" s="361" t="str">
        <f>IFERROR(IF(LEN(INDEX(PlansAndNotes!$F$6:$F$4005,ROW(B2543)-ROW($C$3)))=0,"",INDEX(PlansAndNotes!$F$6:$F$4005,ROW(B2543)-ROW($C$3))),"")</f>
        <v/>
      </c>
      <c r="H2543" s="361" t="str">
        <f>IFERROR(IF(LEN(C2543)&gt;0,IF(LEN(INDEX(TasksList!$G$6:$G$25,MATCH(C2543,TasksList!$B$6:$B$25,0),1))=0,"",INDEX(TasksList!$G$6:$G$25,MATCH(C2543,TasksList!$B$6:$B$25,0),1)),""),"")</f>
        <v/>
      </c>
      <c r="N2543" s="362" t="str">
        <f>IFERROR(IF(LEN(INDEX(PlansAndNotes!$D$6:$D$4005,ROW(B2543)-ROW($C$3)))=0,"",INDEX(PlansAndNotes!$D$6:$D$4005,ROW(B2543)-ROW($C$3))),"")</f>
        <v/>
      </c>
      <c r="O2543" s="165" t="str">
        <f t="shared" si="275"/>
        <v/>
      </c>
      <c r="P2543" s="363" t="str">
        <f>IFERROR(IF(LEN(INDEX(PlansAndNotes!$E$6:$E$4005,ROW(B2543)-ROW($C$3)))=0,"",INDEX(PlansAndNotes!$E$6:$E$4005,ROW(B2543)-ROW($C$3))),"")</f>
        <v/>
      </c>
      <c r="Q2543" s="363" t="str">
        <f>IFERROR(IF(LEN(INDEX(PlansAndNotes!$G$6:$G$4005,ROW(B2543)-ROW($C$3)))=0,"",INDEX(PlansAndNotes!$G$6:$G$4005,ROW(B2543)-ROW($C$3))),"")</f>
        <v/>
      </c>
      <c r="R2543" s="361" t="str">
        <f>IFERROR(IF(LEN(D2543)&gt;0,IF(LEN(INDEX(AdressBook!$C$6:$C$25,MATCH(D2543,AdressBook!$B$6:$B$25,0),1))=0,"",INDEX(AdressBook!$C$6:$C$25,MATCH(D2543,AdressBook!$B$6:$B$25,0),1)),""),"")</f>
        <v/>
      </c>
      <c r="S2543" s="165">
        <f>IF(LEN(C2543)&gt;0,IFERROR(IF(MATCH(C2543,C2544:$C$4004,0)&gt;0,-1,ROW(S2543)-ROW($S$3)),ROW(S2543)-ROW($S$3)),-1)</f>
        <v>-1</v>
      </c>
      <c r="T2543" s="165">
        <f t="shared" si="276"/>
        <v>0</v>
      </c>
      <c r="U2543" s="165" t="str">
        <f t="shared" si="277"/>
        <v/>
      </c>
      <c r="V2543" s="165" t="str">
        <f>IFERROR(IF(OR(C2543="",S2543&lt;0),"",IF(SUBTOTAL(3,C2543:C2543)=0,-1,SUBTOTAL(3,$C$4:C2543))),"")</f>
        <v/>
      </c>
      <c r="W2543" s="156" t="str">
        <f t="array" ref="W2543">IF(LEN(C2543)&gt;0,IFERROR(IF(MATCH(C2543,$C$3:$C2542,0)&gt;0,N2543-INDEX($N$3:N2542,SUMPRODUCT(MAX(ROW($C$3:$C2542)*(C2543=$C$3:$C2542)))-2,1),""),""),"")</f>
        <v/>
      </c>
      <c r="X2543" s="156">
        <f t="shared" ca="1" si="278"/>
        <v>1</v>
      </c>
      <c r="Y2543" s="156">
        <f t="shared" ca="1" si="279"/>
        <v>1</v>
      </c>
    </row>
    <row r="2544" spans="2:25" hidden="1" x14ac:dyDescent="0.25">
      <c r="B2544" s="390" t="str">
        <f>IFERROR(IF(LEN(INDEX(PlansAndNotes!$B$6:$B$2005,ROW(A2544)-ROW($B$3)))=0,"",INDEX(PlansAndNotes!$B$6:$B$2005,ROW(A2544)-ROW($B$3))),"")</f>
        <v/>
      </c>
      <c r="C2544" s="387" t="str">
        <f t="shared" si="280"/>
        <v/>
      </c>
      <c r="D2544" s="361" t="str">
        <f>IFERROR(IF(LEN(C2544)&gt;0,IF(LEN(INDEX(TasksList!$C$6:$C$25,MATCH(C2544,TasksList!$B$6:$B$25,0),1))=0,"",INDEX(TasksList!$C$6:$C$25,MATCH(C2544,TasksList!$B$6:$B$25,0),1)),""),"")</f>
        <v/>
      </c>
      <c r="E2544" s="361" t="str">
        <f>IFERROR(IF(LEN(C2544)&gt;0,IF(LEN(INDEX(TasksList!$F$6:$F$25,MATCH(C2544,TasksList!$B$6:$B$25,0),1))=0,"not set!",INDEX(TasksList!$F$6:$F$25,MATCH(C2544,TasksList!$B$6:$B$25,0),1)),""),"")</f>
        <v/>
      </c>
      <c r="F2544" s="360" t="str">
        <f>IFERROR(IF(LEN(D2544)&gt;0,IF(LEN(INDEX(AdressBook!$D$6:$D$25,MATCH(D2544,AdressBook!$B$6:$B$25,0),1))=0,"",INDEX(AdressBook!$D$6:$D$25,MATCH(D2544,AdressBook!$B$6:$B$25,0),1)),""),"")</f>
        <v/>
      </c>
      <c r="G2544" s="361" t="str">
        <f>IFERROR(IF(LEN(INDEX(PlansAndNotes!$F$6:$F$4005,ROW(B2544)-ROW($C$3)))=0,"",INDEX(PlansAndNotes!$F$6:$F$4005,ROW(B2544)-ROW($C$3))),"")</f>
        <v/>
      </c>
      <c r="H2544" s="361" t="str">
        <f>IFERROR(IF(LEN(C2544)&gt;0,IF(LEN(INDEX(TasksList!$G$6:$G$25,MATCH(C2544,TasksList!$B$6:$B$25,0),1))=0,"",INDEX(TasksList!$G$6:$G$25,MATCH(C2544,TasksList!$B$6:$B$25,0),1)),""),"")</f>
        <v/>
      </c>
      <c r="N2544" s="362" t="str">
        <f>IFERROR(IF(LEN(INDEX(PlansAndNotes!$D$6:$D$4005,ROW(B2544)-ROW($C$3)))=0,"",INDEX(PlansAndNotes!$D$6:$D$4005,ROW(B2544)-ROW($C$3))),"")</f>
        <v/>
      </c>
      <c r="O2544" s="165" t="str">
        <f t="shared" si="275"/>
        <v/>
      </c>
      <c r="P2544" s="363" t="str">
        <f>IFERROR(IF(LEN(INDEX(PlansAndNotes!$E$6:$E$4005,ROW(B2544)-ROW($C$3)))=0,"",INDEX(PlansAndNotes!$E$6:$E$4005,ROW(B2544)-ROW($C$3))),"")</f>
        <v/>
      </c>
      <c r="Q2544" s="363" t="str">
        <f>IFERROR(IF(LEN(INDEX(PlansAndNotes!$G$6:$G$4005,ROW(B2544)-ROW($C$3)))=0,"",INDEX(PlansAndNotes!$G$6:$G$4005,ROW(B2544)-ROW($C$3))),"")</f>
        <v/>
      </c>
      <c r="R2544" s="361" t="str">
        <f>IFERROR(IF(LEN(D2544)&gt;0,IF(LEN(INDEX(AdressBook!$C$6:$C$25,MATCH(D2544,AdressBook!$B$6:$B$25,0),1))=0,"",INDEX(AdressBook!$C$6:$C$25,MATCH(D2544,AdressBook!$B$6:$B$25,0),1)),""),"")</f>
        <v/>
      </c>
      <c r="S2544" s="165">
        <f>IF(LEN(C2544)&gt;0,IFERROR(IF(MATCH(C2544,C2545:$C$4004,0)&gt;0,-1,ROW(S2544)-ROW($S$3)),ROW(S2544)-ROW($S$3)),-1)</f>
        <v>-1</v>
      </c>
      <c r="T2544" s="165">
        <f t="shared" si="276"/>
        <v>0</v>
      </c>
      <c r="U2544" s="165" t="str">
        <f t="shared" si="277"/>
        <v/>
      </c>
      <c r="V2544" s="165" t="str">
        <f>IFERROR(IF(OR(C2544="",S2544&lt;0),"",IF(SUBTOTAL(3,C2544:C2544)=0,-1,SUBTOTAL(3,$C$4:C2544))),"")</f>
        <v/>
      </c>
      <c r="W2544" s="156" t="str">
        <f t="array" ref="W2544">IF(LEN(C2544)&gt;0,IFERROR(IF(MATCH(C2544,$C$3:$C2543,0)&gt;0,N2544-INDEX($N$3:N2543,SUMPRODUCT(MAX(ROW($C$3:$C2543)*(C2544=$C$3:$C2543)))-2,1),""),""),"")</f>
        <v/>
      </c>
      <c r="X2544" s="156">
        <f t="shared" ca="1" si="278"/>
        <v>1</v>
      </c>
      <c r="Y2544" s="156">
        <f t="shared" ca="1" si="279"/>
        <v>1</v>
      </c>
    </row>
    <row r="2545" spans="2:25" hidden="1" x14ac:dyDescent="0.25">
      <c r="B2545" s="390" t="str">
        <f>IFERROR(IF(LEN(INDEX(PlansAndNotes!$B$6:$B$2005,ROW(A2545)-ROW($B$3)))=0,"",INDEX(PlansAndNotes!$B$6:$B$2005,ROW(A2545)-ROW($B$3))),"")</f>
        <v/>
      </c>
      <c r="C2545" s="387" t="str">
        <f t="shared" si="280"/>
        <v/>
      </c>
      <c r="D2545" s="361" t="str">
        <f>IFERROR(IF(LEN(C2545)&gt;0,IF(LEN(INDEX(TasksList!$C$6:$C$25,MATCH(C2545,TasksList!$B$6:$B$25,0),1))=0,"",INDEX(TasksList!$C$6:$C$25,MATCH(C2545,TasksList!$B$6:$B$25,0),1)),""),"")</f>
        <v/>
      </c>
      <c r="E2545" s="361" t="str">
        <f>IFERROR(IF(LEN(C2545)&gt;0,IF(LEN(INDEX(TasksList!$F$6:$F$25,MATCH(C2545,TasksList!$B$6:$B$25,0),1))=0,"not set!",INDEX(TasksList!$F$6:$F$25,MATCH(C2545,TasksList!$B$6:$B$25,0),1)),""),"")</f>
        <v/>
      </c>
      <c r="F2545" s="360" t="str">
        <f>IFERROR(IF(LEN(D2545)&gt;0,IF(LEN(INDEX(AdressBook!$D$6:$D$25,MATCH(D2545,AdressBook!$B$6:$B$25,0),1))=0,"",INDEX(AdressBook!$D$6:$D$25,MATCH(D2545,AdressBook!$B$6:$B$25,0),1)),""),"")</f>
        <v/>
      </c>
      <c r="G2545" s="361" t="str">
        <f>IFERROR(IF(LEN(INDEX(PlansAndNotes!$F$6:$F$4005,ROW(B2545)-ROW($C$3)))=0,"",INDEX(PlansAndNotes!$F$6:$F$4005,ROW(B2545)-ROW($C$3))),"")</f>
        <v/>
      </c>
      <c r="H2545" s="361" t="str">
        <f>IFERROR(IF(LEN(C2545)&gt;0,IF(LEN(INDEX(TasksList!$G$6:$G$25,MATCH(C2545,TasksList!$B$6:$B$25,0),1))=0,"",INDEX(TasksList!$G$6:$G$25,MATCH(C2545,TasksList!$B$6:$B$25,0),1)),""),"")</f>
        <v/>
      </c>
      <c r="N2545" s="362" t="str">
        <f>IFERROR(IF(LEN(INDEX(PlansAndNotes!$D$6:$D$4005,ROW(B2545)-ROW($C$3)))=0,"",INDEX(PlansAndNotes!$D$6:$D$4005,ROW(B2545)-ROW($C$3))),"")</f>
        <v/>
      </c>
      <c r="O2545" s="165" t="str">
        <f t="shared" si="275"/>
        <v/>
      </c>
      <c r="P2545" s="363" t="str">
        <f>IFERROR(IF(LEN(INDEX(PlansAndNotes!$E$6:$E$4005,ROW(B2545)-ROW($C$3)))=0,"",INDEX(PlansAndNotes!$E$6:$E$4005,ROW(B2545)-ROW($C$3))),"")</f>
        <v/>
      </c>
      <c r="Q2545" s="363" t="str">
        <f>IFERROR(IF(LEN(INDEX(PlansAndNotes!$G$6:$G$4005,ROW(B2545)-ROW($C$3)))=0,"",INDEX(PlansAndNotes!$G$6:$G$4005,ROW(B2545)-ROW($C$3))),"")</f>
        <v/>
      </c>
      <c r="R2545" s="361" t="str">
        <f>IFERROR(IF(LEN(D2545)&gt;0,IF(LEN(INDEX(AdressBook!$C$6:$C$25,MATCH(D2545,AdressBook!$B$6:$B$25,0),1))=0,"",INDEX(AdressBook!$C$6:$C$25,MATCH(D2545,AdressBook!$B$6:$B$25,0),1)),""),"")</f>
        <v/>
      </c>
      <c r="S2545" s="165">
        <f>IF(LEN(C2545)&gt;0,IFERROR(IF(MATCH(C2545,C2546:$C$4004,0)&gt;0,-1,ROW(S2545)-ROW($S$3)),ROW(S2545)-ROW($S$3)),-1)</f>
        <v>-1</v>
      </c>
      <c r="T2545" s="165">
        <f t="shared" si="276"/>
        <v>0</v>
      </c>
      <c r="U2545" s="165" t="str">
        <f t="shared" si="277"/>
        <v/>
      </c>
      <c r="V2545" s="165" t="str">
        <f>IFERROR(IF(OR(C2545="",S2545&lt;0),"",IF(SUBTOTAL(3,C2545:C2545)=0,-1,SUBTOTAL(3,$C$4:C2545))),"")</f>
        <v/>
      </c>
      <c r="W2545" s="156" t="str">
        <f t="array" ref="W2545">IF(LEN(C2545)&gt;0,IFERROR(IF(MATCH(C2545,$C$3:$C2544,0)&gt;0,N2545-INDEX($N$3:N2544,SUMPRODUCT(MAX(ROW($C$3:$C2544)*(C2545=$C$3:$C2544)))-2,1),""),""),"")</f>
        <v/>
      </c>
      <c r="X2545" s="156">
        <f t="shared" ca="1" si="278"/>
        <v>1</v>
      </c>
      <c r="Y2545" s="156">
        <f t="shared" ca="1" si="279"/>
        <v>1</v>
      </c>
    </row>
    <row r="2546" spans="2:25" hidden="1" x14ac:dyDescent="0.25">
      <c r="B2546" s="390" t="str">
        <f>IFERROR(IF(LEN(INDEX(PlansAndNotes!$B$6:$B$2005,ROW(A2546)-ROW($B$3)))=0,"",INDEX(PlansAndNotes!$B$6:$B$2005,ROW(A2546)-ROW($B$3))),"")</f>
        <v/>
      </c>
      <c r="C2546" s="387" t="str">
        <f t="shared" si="280"/>
        <v/>
      </c>
      <c r="D2546" s="361" t="str">
        <f>IFERROR(IF(LEN(C2546)&gt;0,IF(LEN(INDEX(TasksList!$C$6:$C$25,MATCH(C2546,TasksList!$B$6:$B$25,0),1))=0,"",INDEX(TasksList!$C$6:$C$25,MATCH(C2546,TasksList!$B$6:$B$25,0),1)),""),"")</f>
        <v/>
      </c>
      <c r="E2546" s="361" t="str">
        <f>IFERROR(IF(LEN(C2546)&gt;0,IF(LEN(INDEX(TasksList!$F$6:$F$25,MATCH(C2546,TasksList!$B$6:$B$25,0),1))=0,"not set!",INDEX(TasksList!$F$6:$F$25,MATCH(C2546,TasksList!$B$6:$B$25,0),1)),""),"")</f>
        <v/>
      </c>
      <c r="F2546" s="360" t="str">
        <f>IFERROR(IF(LEN(D2546)&gt;0,IF(LEN(INDEX(AdressBook!$D$6:$D$25,MATCH(D2546,AdressBook!$B$6:$B$25,0),1))=0,"",INDEX(AdressBook!$D$6:$D$25,MATCH(D2546,AdressBook!$B$6:$B$25,0),1)),""),"")</f>
        <v/>
      </c>
      <c r="G2546" s="361" t="str">
        <f>IFERROR(IF(LEN(INDEX(PlansAndNotes!$F$6:$F$4005,ROW(B2546)-ROW($C$3)))=0,"",INDEX(PlansAndNotes!$F$6:$F$4005,ROW(B2546)-ROW($C$3))),"")</f>
        <v/>
      </c>
      <c r="H2546" s="361" t="str">
        <f>IFERROR(IF(LEN(C2546)&gt;0,IF(LEN(INDEX(TasksList!$G$6:$G$25,MATCH(C2546,TasksList!$B$6:$B$25,0),1))=0,"",INDEX(TasksList!$G$6:$G$25,MATCH(C2546,TasksList!$B$6:$B$25,0),1)),""),"")</f>
        <v/>
      </c>
      <c r="N2546" s="362" t="str">
        <f>IFERROR(IF(LEN(INDEX(PlansAndNotes!$D$6:$D$4005,ROW(B2546)-ROW($C$3)))=0,"",INDEX(PlansAndNotes!$D$6:$D$4005,ROW(B2546)-ROW($C$3))),"")</f>
        <v/>
      </c>
      <c r="O2546" s="165" t="str">
        <f t="shared" si="275"/>
        <v/>
      </c>
      <c r="P2546" s="363" t="str">
        <f>IFERROR(IF(LEN(INDEX(PlansAndNotes!$E$6:$E$4005,ROW(B2546)-ROW($C$3)))=0,"",INDEX(PlansAndNotes!$E$6:$E$4005,ROW(B2546)-ROW($C$3))),"")</f>
        <v/>
      </c>
      <c r="Q2546" s="363" t="str">
        <f>IFERROR(IF(LEN(INDEX(PlansAndNotes!$G$6:$G$4005,ROW(B2546)-ROW($C$3)))=0,"",INDEX(PlansAndNotes!$G$6:$G$4005,ROW(B2546)-ROW($C$3))),"")</f>
        <v/>
      </c>
      <c r="R2546" s="361" t="str">
        <f>IFERROR(IF(LEN(D2546)&gt;0,IF(LEN(INDEX(AdressBook!$C$6:$C$25,MATCH(D2546,AdressBook!$B$6:$B$25,0),1))=0,"",INDEX(AdressBook!$C$6:$C$25,MATCH(D2546,AdressBook!$B$6:$B$25,0),1)),""),"")</f>
        <v/>
      </c>
      <c r="S2546" s="165">
        <f>IF(LEN(C2546)&gt;0,IFERROR(IF(MATCH(C2546,C2547:$C$4004,0)&gt;0,-1,ROW(S2546)-ROW($S$3)),ROW(S2546)-ROW($S$3)),-1)</f>
        <v>-1</v>
      </c>
      <c r="T2546" s="165">
        <f t="shared" si="276"/>
        <v>0</v>
      </c>
      <c r="U2546" s="165" t="str">
        <f t="shared" si="277"/>
        <v/>
      </c>
      <c r="V2546" s="165" t="str">
        <f>IFERROR(IF(OR(C2546="",S2546&lt;0),"",IF(SUBTOTAL(3,C2546:C2546)=0,-1,SUBTOTAL(3,$C$4:C2546))),"")</f>
        <v/>
      </c>
      <c r="W2546" s="156" t="str">
        <f t="array" ref="W2546">IF(LEN(C2546)&gt;0,IFERROR(IF(MATCH(C2546,$C$3:$C2545,0)&gt;0,N2546-INDEX($N$3:N2545,SUMPRODUCT(MAX(ROW($C$3:$C2545)*(C2546=$C$3:$C2545)))-2,1),""),""),"")</f>
        <v/>
      </c>
      <c r="X2546" s="156">
        <f t="shared" ca="1" si="278"/>
        <v>1</v>
      </c>
      <c r="Y2546" s="156">
        <f t="shared" ca="1" si="279"/>
        <v>1</v>
      </c>
    </row>
    <row r="2547" spans="2:25" hidden="1" x14ac:dyDescent="0.25">
      <c r="B2547" s="390" t="str">
        <f>IFERROR(IF(LEN(INDEX(PlansAndNotes!$B$6:$B$2005,ROW(A2547)-ROW($B$3)))=0,"",INDEX(PlansAndNotes!$B$6:$B$2005,ROW(A2547)-ROW($B$3))),"")</f>
        <v/>
      </c>
      <c r="C2547" s="387" t="str">
        <f t="shared" si="280"/>
        <v/>
      </c>
      <c r="D2547" s="361" t="str">
        <f>IFERROR(IF(LEN(C2547)&gt;0,IF(LEN(INDEX(TasksList!$C$6:$C$25,MATCH(C2547,TasksList!$B$6:$B$25,0),1))=0,"",INDEX(TasksList!$C$6:$C$25,MATCH(C2547,TasksList!$B$6:$B$25,0),1)),""),"")</f>
        <v/>
      </c>
      <c r="E2547" s="361" t="str">
        <f>IFERROR(IF(LEN(C2547)&gt;0,IF(LEN(INDEX(TasksList!$F$6:$F$25,MATCH(C2547,TasksList!$B$6:$B$25,0),1))=0,"not set!",INDEX(TasksList!$F$6:$F$25,MATCH(C2547,TasksList!$B$6:$B$25,0),1)),""),"")</f>
        <v/>
      </c>
      <c r="F2547" s="360" t="str">
        <f>IFERROR(IF(LEN(D2547)&gt;0,IF(LEN(INDEX(AdressBook!$D$6:$D$25,MATCH(D2547,AdressBook!$B$6:$B$25,0),1))=0,"",INDEX(AdressBook!$D$6:$D$25,MATCH(D2547,AdressBook!$B$6:$B$25,0),1)),""),"")</f>
        <v/>
      </c>
      <c r="G2547" s="361" t="str">
        <f>IFERROR(IF(LEN(INDEX(PlansAndNotes!$F$6:$F$4005,ROW(B2547)-ROW($C$3)))=0,"",INDEX(PlansAndNotes!$F$6:$F$4005,ROW(B2547)-ROW($C$3))),"")</f>
        <v/>
      </c>
      <c r="H2547" s="361" t="str">
        <f>IFERROR(IF(LEN(C2547)&gt;0,IF(LEN(INDEX(TasksList!$G$6:$G$25,MATCH(C2547,TasksList!$B$6:$B$25,0),1))=0,"",INDEX(TasksList!$G$6:$G$25,MATCH(C2547,TasksList!$B$6:$B$25,0),1)),""),"")</f>
        <v/>
      </c>
      <c r="N2547" s="362" t="str">
        <f>IFERROR(IF(LEN(INDEX(PlansAndNotes!$D$6:$D$4005,ROW(B2547)-ROW($C$3)))=0,"",INDEX(PlansAndNotes!$D$6:$D$4005,ROW(B2547)-ROW($C$3))),"")</f>
        <v/>
      </c>
      <c r="O2547" s="165" t="str">
        <f t="shared" si="275"/>
        <v/>
      </c>
      <c r="P2547" s="363" t="str">
        <f>IFERROR(IF(LEN(INDEX(PlansAndNotes!$E$6:$E$4005,ROW(B2547)-ROW($C$3)))=0,"",INDEX(PlansAndNotes!$E$6:$E$4005,ROW(B2547)-ROW($C$3))),"")</f>
        <v/>
      </c>
      <c r="Q2547" s="363" t="str">
        <f>IFERROR(IF(LEN(INDEX(PlansAndNotes!$G$6:$G$4005,ROW(B2547)-ROW($C$3)))=0,"",INDEX(PlansAndNotes!$G$6:$G$4005,ROW(B2547)-ROW($C$3))),"")</f>
        <v/>
      </c>
      <c r="R2547" s="361" t="str">
        <f>IFERROR(IF(LEN(D2547)&gt;0,IF(LEN(INDEX(AdressBook!$C$6:$C$25,MATCH(D2547,AdressBook!$B$6:$B$25,0),1))=0,"",INDEX(AdressBook!$C$6:$C$25,MATCH(D2547,AdressBook!$B$6:$B$25,0),1)),""),"")</f>
        <v/>
      </c>
      <c r="S2547" s="165">
        <f>IF(LEN(C2547)&gt;0,IFERROR(IF(MATCH(C2547,C2548:$C$4004,0)&gt;0,-1,ROW(S2547)-ROW($S$3)),ROW(S2547)-ROW($S$3)),-1)</f>
        <v>-1</v>
      </c>
      <c r="T2547" s="165">
        <f t="shared" si="276"/>
        <v>0</v>
      </c>
      <c r="U2547" s="165" t="str">
        <f t="shared" si="277"/>
        <v/>
      </c>
      <c r="V2547" s="165" t="str">
        <f>IFERROR(IF(OR(C2547="",S2547&lt;0),"",IF(SUBTOTAL(3,C2547:C2547)=0,-1,SUBTOTAL(3,$C$4:C2547))),"")</f>
        <v/>
      </c>
      <c r="W2547" s="156" t="str">
        <f t="array" ref="W2547">IF(LEN(C2547)&gt;0,IFERROR(IF(MATCH(C2547,$C$3:$C2546,0)&gt;0,N2547-INDEX($N$3:N2546,SUMPRODUCT(MAX(ROW($C$3:$C2546)*(C2547=$C$3:$C2546)))-2,1),""),""),"")</f>
        <v/>
      </c>
      <c r="X2547" s="156">
        <f t="shared" ca="1" si="278"/>
        <v>1</v>
      </c>
      <c r="Y2547" s="156">
        <f t="shared" ca="1" si="279"/>
        <v>1</v>
      </c>
    </row>
    <row r="2548" spans="2:25" hidden="1" x14ac:dyDescent="0.25">
      <c r="B2548" s="390" t="str">
        <f>IFERROR(IF(LEN(INDEX(PlansAndNotes!$B$6:$B$2005,ROW(A2548)-ROW($B$3)))=0,"",INDEX(PlansAndNotes!$B$6:$B$2005,ROW(A2548)-ROW($B$3))),"")</f>
        <v/>
      </c>
      <c r="C2548" s="387" t="str">
        <f t="shared" si="280"/>
        <v/>
      </c>
      <c r="D2548" s="361" t="str">
        <f>IFERROR(IF(LEN(C2548)&gt;0,IF(LEN(INDEX(TasksList!$C$6:$C$25,MATCH(C2548,TasksList!$B$6:$B$25,0),1))=0,"",INDEX(TasksList!$C$6:$C$25,MATCH(C2548,TasksList!$B$6:$B$25,0),1)),""),"")</f>
        <v/>
      </c>
      <c r="E2548" s="361" t="str">
        <f>IFERROR(IF(LEN(C2548)&gt;0,IF(LEN(INDEX(TasksList!$F$6:$F$25,MATCH(C2548,TasksList!$B$6:$B$25,0),1))=0,"not set!",INDEX(TasksList!$F$6:$F$25,MATCH(C2548,TasksList!$B$6:$B$25,0),1)),""),"")</f>
        <v/>
      </c>
      <c r="F2548" s="360" t="str">
        <f>IFERROR(IF(LEN(D2548)&gt;0,IF(LEN(INDEX(AdressBook!$D$6:$D$25,MATCH(D2548,AdressBook!$B$6:$B$25,0),1))=0,"",INDEX(AdressBook!$D$6:$D$25,MATCH(D2548,AdressBook!$B$6:$B$25,0),1)),""),"")</f>
        <v/>
      </c>
      <c r="G2548" s="361" t="str">
        <f>IFERROR(IF(LEN(INDEX(PlansAndNotes!$F$6:$F$4005,ROW(B2548)-ROW($C$3)))=0,"",INDEX(PlansAndNotes!$F$6:$F$4005,ROW(B2548)-ROW($C$3))),"")</f>
        <v/>
      </c>
      <c r="H2548" s="361" t="str">
        <f>IFERROR(IF(LEN(C2548)&gt;0,IF(LEN(INDEX(TasksList!$G$6:$G$25,MATCH(C2548,TasksList!$B$6:$B$25,0),1))=0,"",INDEX(TasksList!$G$6:$G$25,MATCH(C2548,TasksList!$B$6:$B$25,0),1)),""),"")</f>
        <v/>
      </c>
      <c r="N2548" s="362" t="str">
        <f>IFERROR(IF(LEN(INDEX(PlansAndNotes!$D$6:$D$4005,ROW(B2548)-ROW($C$3)))=0,"",INDEX(PlansAndNotes!$D$6:$D$4005,ROW(B2548)-ROW($C$3))),"")</f>
        <v/>
      </c>
      <c r="O2548" s="165" t="str">
        <f t="shared" si="275"/>
        <v/>
      </c>
      <c r="P2548" s="363" t="str">
        <f>IFERROR(IF(LEN(INDEX(PlansAndNotes!$E$6:$E$4005,ROW(B2548)-ROW($C$3)))=0,"",INDEX(PlansAndNotes!$E$6:$E$4005,ROW(B2548)-ROW($C$3))),"")</f>
        <v/>
      </c>
      <c r="Q2548" s="363" t="str">
        <f>IFERROR(IF(LEN(INDEX(PlansAndNotes!$G$6:$G$4005,ROW(B2548)-ROW($C$3)))=0,"",INDEX(PlansAndNotes!$G$6:$G$4005,ROW(B2548)-ROW($C$3))),"")</f>
        <v/>
      </c>
      <c r="R2548" s="361" t="str">
        <f>IFERROR(IF(LEN(D2548)&gt;0,IF(LEN(INDEX(AdressBook!$C$6:$C$25,MATCH(D2548,AdressBook!$B$6:$B$25,0),1))=0,"",INDEX(AdressBook!$C$6:$C$25,MATCH(D2548,AdressBook!$B$6:$B$25,0),1)),""),"")</f>
        <v/>
      </c>
      <c r="S2548" s="165">
        <f>IF(LEN(C2548)&gt;0,IFERROR(IF(MATCH(C2548,C2549:$C$4004,0)&gt;0,-1,ROW(S2548)-ROW($S$3)),ROW(S2548)-ROW($S$3)),-1)</f>
        <v>-1</v>
      </c>
      <c r="T2548" s="165">
        <f t="shared" si="276"/>
        <v>0</v>
      </c>
      <c r="U2548" s="165" t="str">
        <f t="shared" si="277"/>
        <v/>
      </c>
      <c r="V2548" s="165" t="str">
        <f>IFERROR(IF(OR(C2548="",S2548&lt;0),"",IF(SUBTOTAL(3,C2548:C2548)=0,-1,SUBTOTAL(3,$C$4:C2548))),"")</f>
        <v/>
      </c>
      <c r="W2548" s="156" t="str">
        <f t="array" ref="W2548">IF(LEN(C2548)&gt;0,IFERROR(IF(MATCH(C2548,$C$3:$C2547,0)&gt;0,N2548-INDEX($N$3:N2547,SUMPRODUCT(MAX(ROW($C$3:$C2547)*(C2548=$C$3:$C2547)))-2,1),""),""),"")</f>
        <v/>
      </c>
      <c r="X2548" s="156">
        <f t="shared" ca="1" si="278"/>
        <v>1</v>
      </c>
      <c r="Y2548" s="156">
        <f t="shared" ca="1" si="279"/>
        <v>1</v>
      </c>
    </row>
    <row r="2549" spans="2:25" hidden="1" x14ac:dyDescent="0.25">
      <c r="B2549" s="390" t="str">
        <f>IFERROR(IF(LEN(INDEX(PlansAndNotes!$B$6:$B$2005,ROW(A2549)-ROW($B$3)))=0,"",INDEX(PlansAndNotes!$B$6:$B$2005,ROW(A2549)-ROW($B$3))),"")</f>
        <v/>
      </c>
      <c r="C2549" s="387" t="str">
        <f t="shared" si="280"/>
        <v/>
      </c>
      <c r="D2549" s="361" t="str">
        <f>IFERROR(IF(LEN(C2549)&gt;0,IF(LEN(INDEX(TasksList!$C$6:$C$25,MATCH(C2549,TasksList!$B$6:$B$25,0),1))=0,"",INDEX(TasksList!$C$6:$C$25,MATCH(C2549,TasksList!$B$6:$B$25,0),1)),""),"")</f>
        <v/>
      </c>
      <c r="E2549" s="361" t="str">
        <f>IFERROR(IF(LEN(C2549)&gt;0,IF(LEN(INDEX(TasksList!$F$6:$F$25,MATCH(C2549,TasksList!$B$6:$B$25,0),1))=0,"not set!",INDEX(TasksList!$F$6:$F$25,MATCH(C2549,TasksList!$B$6:$B$25,0),1)),""),"")</f>
        <v/>
      </c>
      <c r="F2549" s="360" t="str">
        <f>IFERROR(IF(LEN(D2549)&gt;0,IF(LEN(INDEX(AdressBook!$D$6:$D$25,MATCH(D2549,AdressBook!$B$6:$B$25,0),1))=0,"",INDEX(AdressBook!$D$6:$D$25,MATCH(D2549,AdressBook!$B$6:$B$25,0),1)),""),"")</f>
        <v/>
      </c>
      <c r="G2549" s="361" t="str">
        <f>IFERROR(IF(LEN(INDEX(PlansAndNotes!$F$6:$F$4005,ROW(B2549)-ROW($C$3)))=0,"",INDEX(PlansAndNotes!$F$6:$F$4005,ROW(B2549)-ROW($C$3))),"")</f>
        <v/>
      </c>
      <c r="H2549" s="361" t="str">
        <f>IFERROR(IF(LEN(C2549)&gt;0,IF(LEN(INDEX(TasksList!$G$6:$G$25,MATCH(C2549,TasksList!$B$6:$B$25,0),1))=0,"",INDEX(TasksList!$G$6:$G$25,MATCH(C2549,TasksList!$B$6:$B$25,0),1)),""),"")</f>
        <v/>
      </c>
      <c r="N2549" s="362" t="str">
        <f>IFERROR(IF(LEN(INDEX(PlansAndNotes!$D$6:$D$4005,ROW(B2549)-ROW($C$3)))=0,"",INDEX(PlansAndNotes!$D$6:$D$4005,ROW(B2549)-ROW($C$3))),"")</f>
        <v/>
      </c>
      <c r="O2549" s="165" t="str">
        <f t="shared" si="275"/>
        <v/>
      </c>
      <c r="P2549" s="363" t="str">
        <f>IFERROR(IF(LEN(INDEX(PlansAndNotes!$E$6:$E$4005,ROW(B2549)-ROW($C$3)))=0,"",INDEX(PlansAndNotes!$E$6:$E$4005,ROW(B2549)-ROW($C$3))),"")</f>
        <v/>
      </c>
      <c r="Q2549" s="363" t="str">
        <f>IFERROR(IF(LEN(INDEX(PlansAndNotes!$G$6:$G$4005,ROW(B2549)-ROW($C$3)))=0,"",INDEX(PlansAndNotes!$G$6:$G$4005,ROW(B2549)-ROW($C$3))),"")</f>
        <v/>
      </c>
      <c r="R2549" s="361" t="str">
        <f>IFERROR(IF(LEN(D2549)&gt;0,IF(LEN(INDEX(AdressBook!$C$6:$C$25,MATCH(D2549,AdressBook!$B$6:$B$25,0),1))=0,"",INDEX(AdressBook!$C$6:$C$25,MATCH(D2549,AdressBook!$B$6:$B$25,0),1)),""),"")</f>
        <v/>
      </c>
      <c r="S2549" s="165">
        <f>IF(LEN(C2549)&gt;0,IFERROR(IF(MATCH(C2549,C2550:$C$4004,0)&gt;0,-1,ROW(S2549)-ROW($S$3)),ROW(S2549)-ROW($S$3)),-1)</f>
        <v>-1</v>
      </c>
      <c r="T2549" s="165">
        <f t="shared" si="276"/>
        <v>0</v>
      </c>
      <c r="U2549" s="165" t="str">
        <f t="shared" si="277"/>
        <v/>
      </c>
      <c r="V2549" s="165" t="str">
        <f>IFERROR(IF(OR(C2549="",S2549&lt;0),"",IF(SUBTOTAL(3,C2549:C2549)=0,-1,SUBTOTAL(3,$C$4:C2549))),"")</f>
        <v/>
      </c>
      <c r="W2549" s="156" t="str">
        <f t="array" ref="W2549">IF(LEN(C2549)&gt;0,IFERROR(IF(MATCH(C2549,$C$3:$C2548,0)&gt;0,N2549-INDEX($N$3:N2548,SUMPRODUCT(MAX(ROW($C$3:$C2548)*(C2549=$C$3:$C2548)))-2,1),""),""),"")</f>
        <v/>
      </c>
      <c r="X2549" s="156">
        <f t="shared" ca="1" si="278"/>
        <v>1</v>
      </c>
      <c r="Y2549" s="156">
        <f t="shared" ca="1" si="279"/>
        <v>1</v>
      </c>
    </row>
    <row r="2550" spans="2:25" hidden="1" x14ac:dyDescent="0.25">
      <c r="B2550" s="390" t="str">
        <f>IFERROR(IF(LEN(INDEX(PlansAndNotes!$B$6:$B$2005,ROW(A2550)-ROW($B$3)))=0,"",INDEX(PlansAndNotes!$B$6:$B$2005,ROW(A2550)-ROW($B$3))),"")</f>
        <v/>
      </c>
      <c r="C2550" s="387" t="str">
        <f t="shared" si="280"/>
        <v/>
      </c>
      <c r="D2550" s="361" t="str">
        <f>IFERROR(IF(LEN(C2550)&gt;0,IF(LEN(INDEX(TasksList!$C$6:$C$25,MATCH(C2550,TasksList!$B$6:$B$25,0),1))=0,"",INDEX(TasksList!$C$6:$C$25,MATCH(C2550,TasksList!$B$6:$B$25,0),1)),""),"")</f>
        <v/>
      </c>
      <c r="E2550" s="361" t="str">
        <f>IFERROR(IF(LEN(C2550)&gt;0,IF(LEN(INDEX(TasksList!$F$6:$F$25,MATCH(C2550,TasksList!$B$6:$B$25,0),1))=0,"not set!",INDEX(TasksList!$F$6:$F$25,MATCH(C2550,TasksList!$B$6:$B$25,0),1)),""),"")</f>
        <v/>
      </c>
      <c r="F2550" s="360" t="str">
        <f>IFERROR(IF(LEN(D2550)&gt;0,IF(LEN(INDEX(AdressBook!$D$6:$D$25,MATCH(D2550,AdressBook!$B$6:$B$25,0),1))=0,"",INDEX(AdressBook!$D$6:$D$25,MATCH(D2550,AdressBook!$B$6:$B$25,0),1)),""),"")</f>
        <v/>
      </c>
      <c r="G2550" s="361" t="str">
        <f>IFERROR(IF(LEN(INDEX(PlansAndNotes!$F$6:$F$4005,ROW(B2550)-ROW($C$3)))=0,"",INDEX(PlansAndNotes!$F$6:$F$4005,ROW(B2550)-ROW($C$3))),"")</f>
        <v/>
      </c>
      <c r="H2550" s="361" t="str">
        <f>IFERROR(IF(LEN(C2550)&gt;0,IF(LEN(INDEX(TasksList!$G$6:$G$25,MATCH(C2550,TasksList!$B$6:$B$25,0),1))=0,"",INDEX(TasksList!$G$6:$G$25,MATCH(C2550,TasksList!$B$6:$B$25,0),1)),""),"")</f>
        <v/>
      </c>
      <c r="N2550" s="362" t="str">
        <f>IFERROR(IF(LEN(INDEX(PlansAndNotes!$D$6:$D$4005,ROW(B2550)-ROW($C$3)))=0,"",INDEX(PlansAndNotes!$D$6:$D$4005,ROW(B2550)-ROW($C$3))),"")</f>
        <v/>
      </c>
      <c r="O2550" s="165" t="str">
        <f t="shared" si="275"/>
        <v/>
      </c>
      <c r="P2550" s="363" t="str">
        <f>IFERROR(IF(LEN(INDEX(PlansAndNotes!$E$6:$E$4005,ROW(B2550)-ROW($C$3)))=0,"",INDEX(PlansAndNotes!$E$6:$E$4005,ROW(B2550)-ROW($C$3))),"")</f>
        <v/>
      </c>
      <c r="Q2550" s="363" t="str">
        <f>IFERROR(IF(LEN(INDEX(PlansAndNotes!$G$6:$G$4005,ROW(B2550)-ROW($C$3)))=0,"",INDEX(PlansAndNotes!$G$6:$G$4005,ROW(B2550)-ROW($C$3))),"")</f>
        <v/>
      </c>
      <c r="R2550" s="361" t="str">
        <f>IFERROR(IF(LEN(D2550)&gt;0,IF(LEN(INDEX(AdressBook!$C$6:$C$25,MATCH(D2550,AdressBook!$B$6:$B$25,0),1))=0,"",INDEX(AdressBook!$C$6:$C$25,MATCH(D2550,AdressBook!$B$6:$B$25,0),1)),""),"")</f>
        <v/>
      </c>
      <c r="S2550" s="165">
        <f>IF(LEN(C2550)&gt;0,IFERROR(IF(MATCH(C2550,C2551:$C$4004,0)&gt;0,-1,ROW(S2550)-ROW($S$3)),ROW(S2550)-ROW($S$3)),-1)</f>
        <v>-1</v>
      </c>
      <c r="T2550" s="165">
        <f t="shared" si="276"/>
        <v>0</v>
      </c>
      <c r="U2550" s="165" t="str">
        <f t="shared" si="277"/>
        <v/>
      </c>
      <c r="V2550" s="165" t="str">
        <f>IFERROR(IF(OR(C2550="",S2550&lt;0),"",IF(SUBTOTAL(3,C2550:C2550)=0,-1,SUBTOTAL(3,$C$4:C2550))),"")</f>
        <v/>
      </c>
      <c r="W2550" s="156" t="str">
        <f t="array" ref="W2550">IF(LEN(C2550)&gt;0,IFERROR(IF(MATCH(C2550,$C$3:$C2549,0)&gt;0,N2550-INDEX($N$3:N2549,SUMPRODUCT(MAX(ROW($C$3:$C2549)*(C2550=$C$3:$C2549)))-2,1),""),""),"")</f>
        <v/>
      </c>
      <c r="X2550" s="156">
        <f t="shared" ca="1" si="278"/>
        <v>1</v>
      </c>
      <c r="Y2550" s="156">
        <f t="shared" ca="1" si="279"/>
        <v>1</v>
      </c>
    </row>
    <row r="2551" spans="2:25" hidden="1" x14ac:dyDescent="0.25">
      <c r="B2551" s="390" t="str">
        <f>IFERROR(IF(LEN(INDEX(PlansAndNotes!$B$6:$B$2005,ROW(A2551)-ROW($B$3)))=0,"",INDEX(PlansAndNotes!$B$6:$B$2005,ROW(A2551)-ROW($B$3))),"")</f>
        <v/>
      </c>
      <c r="C2551" s="387" t="str">
        <f t="shared" si="280"/>
        <v/>
      </c>
      <c r="D2551" s="361" t="str">
        <f>IFERROR(IF(LEN(C2551)&gt;0,IF(LEN(INDEX(TasksList!$C$6:$C$25,MATCH(C2551,TasksList!$B$6:$B$25,0),1))=0,"",INDEX(TasksList!$C$6:$C$25,MATCH(C2551,TasksList!$B$6:$B$25,0),1)),""),"")</f>
        <v/>
      </c>
      <c r="E2551" s="361" t="str">
        <f>IFERROR(IF(LEN(C2551)&gt;0,IF(LEN(INDEX(TasksList!$F$6:$F$25,MATCH(C2551,TasksList!$B$6:$B$25,0),1))=0,"not set!",INDEX(TasksList!$F$6:$F$25,MATCH(C2551,TasksList!$B$6:$B$25,0),1)),""),"")</f>
        <v/>
      </c>
      <c r="F2551" s="360" t="str">
        <f>IFERROR(IF(LEN(D2551)&gt;0,IF(LEN(INDEX(AdressBook!$D$6:$D$25,MATCH(D2551,AdressBook!$B$6:$B$25,0),1))=0,"",INDEX(AdressBook!$D$6:$D$25,MATCH(D2551,AdressBook!$B$6:$B$25,0),1)),""),"")</f>
        <v/>
      </c>
      <c r="G2551" s="361" t="str">
        <f>IFERROR(IF(LEN(INDEX(PlansAndNotes!$F$6:$F$4005,ROW(B2551)-ROW($C$3)))=0,"",INDEX(PlansAndNotes!$F$6:$F$4005,ROW(B2551)-ROW($C$3))),"")</f>
        <v/>
      </c>
      <c r="H2551" s="361" t="str">
        <f>IFERROR(IF(LEN(C2551)&gt;0,IF(LEN(INDEX(TasksList!$G$6:$G$25,MATCH(C2551,TasksList!$B$6:$B$25,0),1))=0,"",INDEX(TasksList!$G$6:$G$25,MATCH(C2551,TasksList!$B$6:$B$25,0),1)),""),"")</f>
        <v/>
      </c>
      <c r="N2551" s="362" t="str">
        <f>IFERROR(IF(LEN(INDEX(PlansAndNotes!$D$6:$D$4005,ROW(B2551)-ROW($C$3)))=0,"",INDEX(PlansAndNotes!$D$6:$D$4005,ROW(B2551)-ROW($C$3))),"")</f>
        <v/>
      </c>
      <c r="O2551" s="165" t="str">
        <f t="shared" si="275"/>
        <v/>
      </c>
      <c r="P2551" s="363" t="str">
        <f>IFERROR(IF(LEN(INDEX(PlansAndNotes!$E$6:$E$4005,ROW(B2551)-ROW($C$3)))=0,"",INDEX(PlansAndNotes!$E$6:$E$4005,ROW(B2551)-ROW($C$3))),"")</f>
        <v/>
      </c>
      <c r="Q2551" s="363" t="str">
        <f>IFERROR(IF(LEN(INDEX(PlansAndNotes!$G$6:$G$4005,ROW(B2551)-ROW($C$3)))=0,"",INDEX(PlansAndNotes!$G$6:$G$4005,ROW(B2551)-ROW($C$3))),"")</f>
        <v/>
      </c>
      <c r="R2551" s="361" t="str">
        <f>IFERROR(IF(LEN(D2551)&gt;0,IF(LEN(INDEX(AdressBook!$C$6:$C$25,MATCH(D2551,AdressBook!$B$6:$B$25,0),1))=0,"",INDEX(AdressBook!$C$6:$C$25,MATCH(D2551,AdressBook!$B$6:$B$25,0),1)),""),"")</f>
        <v/>
      </c>
      <c r="S2551" s="165">
        <f>IF(LEN(C2551)&gt;0,IFERROR(IF(MATCH(C2551,C2552:$C$4004,0)&gt;0,-1,ROW(S2551)-ROW($S$3)),ROW(S2551)-ROW($S$3)),-1)</f>
        <v>-1</v>
      </c>
      <c r="T2551" s="165">
        <f t="shared" si="276"/>
        <v>0</v>
      </c>
      <c r="U2551" s="165" t="str">
        <f t="shared" si="277"/>
        <v/>
      </c>
      <c r="V2551" s="165" t="str">
        <f>IFERROR(IF(OR(C2551="",S2551&lt;0),"",IF(SUBTOTAL(3,C2551:C2551)=0,-1,SUBTOTAL(3,$C$4:C2551))),"")</f>
        <v/>
      </c>
      <c r="W2551" s="156" t="str">
        <f t="array" ref="W2551">IF(LEN(C2551)&gt;0,IFERROR(IF(MATCH(C2551,$C$3:$C2550,0)&gt;0,N2551-INDEX($N$3:N2550,SUMPRODUCT(MAX(ROW($C$3:$C2550)*(C2551=$C$3:$C2550)))-2,1),""),""),"")</f>
        <v/>
      </c>
      <c r="X2551" s="156">
        <f t="shared" ca="1" si="278"/>
        <v>1</v>
      </c>
      <c r="Y2551" s="156">
        <f t="shared" ca="1" si="279"/>
        <v>1</v>
      </c>
    </row>
    <row r="2552" spans="2:25" hidden="1" x14ac:dyDescent="0.25">
      <c r="B2552" s="390" t="str">
        <f>IFERROR(IF(LEN(INDEX(PlansAndNotes!$B$6:$B$2005,ROW(A2552)-ROW($B$3)))=0,"",INDEX(PlansAndNotes!$B$6:$B$2005,ROW(A2552)-ROW($B$3))),"")</f>
        <v/>
      </c>
      <c r="C2552" s="387" t="str">
        <f t="shared" si="280"/>
        <v/>
      </c>
      <c r="D2552" s="361" t="str">
        <f>IFERROR(IF(LEN(C2552)&gt;0,IF(LEN(INDEX(TasksList!$C$6:$C$25,MATCH(C2552,TasksList!$B$6:$B$25,0),1))=0,"",INDEX(TasksList!$C$6:$C$25,MATCH(C2552,TasksList!$B$6:$B$25,0),1)),""),"")</f>
        <v/>
      </c>
      <c r="E2552" s="361" t="str">
        <f>IFERROR(IF(LEN(C2552)&gt;0,IF(LEN(INDEX(TasksList!$F$6:$F$25,MATCH(C2552,TasksList!$B$6:$B$25,0),1))=0,"not set!",INDEX(TasksList!$F$6:$F$25,MATCH(C2552,TasksList!$B$6:$B$25,0),1)),""),"")</f>
        <v/>
      </c>
      <c r="F2552" s="360" t="str">
        <f>IFERROR(IF(LEN(D2552)&gt;0,IF(LEN(INDEX(AdressBook!$D$6:$D$25,MATCH(D2552,AdressBook!$B$6:$B$25,0),1))=0,"",INDEX(AdressBook!$D$6:$D$25,MATCH(D2552,AdressBook!$B$6:$B$25,0),1)),""),"")</f>
        <v/>
      </c>
      <c r="G2552" s="361" t="str">
        <f>IFERROR(IF(LEN(INDEX(PlansAndNotes!$F$6:$F$4005,ROW(B2552)-ROW($C$3)))=0,"",INDEX(PlansAndNotes!$F$6:$F$4005,ROW(B2552)-ROW($C$3))),"")</f>
        <v/>
      </c>
      <c r="H2552" s="361" t="str">
        <f>IFERROR(IF(LEN(C2552)&gt;0,IF(LEN(INDEX(TasksList!$G$6:$G$25,MATCH(C2552,TasksList!$B$6:$B$25,0),1))=0,"",INDEX(TasksList!$G$6:$G$25,MATCH(C2552,TasksList!$B$6:$B$25,0),1)),""),"")</f>
        <v/>
      </c>
      <c r="N2552" s="362" t="str">
        <f>IFERROR(IF(LEN(INDEX(PlansAndNotes!$D$6:$D$4005,ROW(B2552)-ROW($C$3)))=0,"",INDEX(PlansAndNotes!$D$6:$D$4005,ROW(B2552)-ROW($C$3))),"")</f>
        <v/>
      </c>
      <c r="O2552" s="165" t="str">
        <f t="shared" si="275"/>
        <v/>
      </c>
      <c r="P2552" s="363" t="str">
        <f>IFERROR(IF(LEN(INDEX(PlansAndNotes!$E$6:$E$4005,ROW(B2552)-ROW($C$3)))=0,"",INDEX(PlansAndNotes!$E$6:$E$4005,ROW(B2552)-ROW($C$3))),"")</f>
        <v/>
      </c>
      <c r="Q2552" s="363" t="str">
        <f>IFERROR(IF(LEN(INDEX(PlansAndNotes!$G$6:$G$4005,ROW(B2552)-ROW($C$3)))=0,"",INDEX(PlansAndNotes!$G$6:$G$4005,ROW(B2552)-ROW($C$3))),"")</f>
        <v/>
      </c>
      <c r="R2552" s="361" t="str">
        <f>IFERROR(IF(LEN(D2552)&gt;0,IF(LEN(INDEX(AdressBook!$C$6:$C$25,MATCH(D2552,AdressBook!$B$6:$B$25,0),1))=0,"",INDEX(AdressBook!$C$6:$C$25,MATCH(D2552,AdressBook!$B$6:$B$25,0),1)),""),"")</f>
        <v/>
      </c>
      <c r="S2552" s="165">
        <f>IF(LEN(C2552)&gt;0,IFERROR(IF(MATCH(C2552,C2553:$C$4004,0)&gt;0,-1,ROW(S2552)-ROW($S$3)),ROW(S2552)-ROW($S$3)),-1)</f>
        <v>-1</v>
      </c>
      <c r="T2552" s="165">
        <f t="shared" si="276"/>
        <v>0</v>
      </c>
      <c r="U2552" s="165" t="str">
        <f t="shared" si="277"/>
        <v/>
      </c>
      <c r="V2552" s="165" t="str">
        <f>IFERROR(IF(OR(C2552="",S2552&lt;0),"",IF(SUBTOTAL(3,C2552:C2552)=0,-1,SUBTOTAL(3,$C$4:C2552))),"")</f>
        <v/>
      </c>
      <c r="W2552" s="156" t="str">
        <f t="array" ref="W2552">IF(LEN(C2552)&gt;0,IFERROR(IF(MATCH(C2552,$C$3:$C2551,0)&gt;0,N2552-INDEX($N$3:N2551,SUMPRODUCT(MAX(ROW($C$3:$C2551)*(C2552=$C$3:$C2551)))-2,1),""),""),"")</f>
        <v/>
      </c>
      <c r="X2552" s="156">
        <f t="shared" ca="1" si="278"/>
        <v>1</v>
      </c>
      <c r="Y2552" s="156">
        <f t="shared" ca="1" si="279"/>
        <v>1</v>
      </c>
    </row>
    <row r="2553" spans="2:25" hidden="1" x14ac:dyDescent="0.25">
      <c r="B2553" s="390" t="str">
        <f>IFERROR(IF(LEN(INDEX(PlansAndNotes!$B$6:$B$2005,ROW(A2553)-ROW($B$3)))=0,"",INDEX(PlansAndNotes!$B$6:$B$2005,ROW(A2553)-ROW($B$3))),"")</f>
        <v/>
      </c>
      <c r="C2553" s="387" t="str">
        <f t="shared" si="280"/>
        <v/>
      </c>
      <c r="D2553" s="361" t="str">
        <f>IFERROR(IF(LEN(C2553)&gt;0,IF(LEN(INDEX(TasksList!$C$6:$C$25,MATCH(C2553,TasksList!$B$6:$B$25,0),1))=0,"",INDEX(TasksList!$C$6:$C$25,MATCH(C2553,TasksList!$B$6:$B$25,0),1)),""),"")</f>
        <v/>
      </c>
      <c r="E2553" s="361" t="str">
        <f>IFERROR(IF(LEN(C2553)&gt;0,IF(LEN(INDEX(TasksList!$F$6:$F$25,MATCH(C2553,TasksList!$B$6:$B$25,0),1))=0,"not set!",INDEX(TasksList!$F$6:$F$25,MATCH(C2553,TasksList!$B$6:$B$25,0),1)),""),"")</f>
        <v/>
      </c>
      <c r="F2553" s="360" t="str">
        <f>IFERROR(IF(LEN(D2553)&gt;0,IF(LEN(INDEX(AdressBook!$D$6:$D$25,MATCH(D2553,AdressBook!$B$6:$B$25,0),1))=0,"",INDEX(AdressBook!$D$6:$D$25,MATCH(D2553,AdressBook!$B$6:$B$25,0),1)),""),"")</f>
        <v/>
      </c>
      <c r="G2553" s="361" t="str">
        <f>IFERROR(IF(LEN(INDEX(PlansAndNotes!$F$6:$F$4005,ROW(B2553)-ROW($C$3)))=0,"",INDEX(PlansAndNotes!$F$6:$F$4005,ROW(B2553)-ROW($C$3))),"")</f>
        <v/>
      </c>
      <c r="H2553" s="361" t="str">
        <f>IFERROR(IF(LEN(C2553)&gt;0,IF(LEN(INDEX(TasksList!$G$6:$G$25,MATCH(C2553,TasksList!$B$6:$B$25,0),1))=0,"",INDEX(TasksList!$G$6:$G$25,MATCH(C2553,TasksList!$B$6:$B$25,0),1)),""),"")</f>
        <v/>
      </c>
      <c r="N2553" s="362" t="str">
        <f>IFERROR(IF(LEN(INDEX(PlansAndNotes!$D$6:$D$4005,ROW(B2553)-ROW($C$3)))=0,"",INDEX(PlansAndNotes!$D$6:$D$4005,ROW(B2553)-ROW($C$3))),"")</f>
        <v/>
      </c>
      <c r="O2553" s="165" t="str">
        <f t="shared" si="275"/>
        <v/>
      </c>
      <c r="P2553" s="363" t="str">
        <f>IFERROR(IF(LEN(INDEX(PlansAndNotes!$E$6:$E$4005,ROW(B2553)-ROW($C$3)))=0,"",INDEX(PlansAndNotes!$E$6:$E$4005,ROW(B2553)-ROW($C$3))),"")</f>
        <v/>
      </c>
      <c r="Q2553" s="363" t="str">
        <f>IFERROR(IF(LEN(INDEX(PlansAndNotes!$G$6:$G$4005,ROW(B2553)-ROW($C$3)))=0,"",INDEX(PlansAndNotes!$G$6:$G$4005,ROW(B2553)-ROW($C$3))),"")</f>
        <v/>
      </c>
      <c r="R2553" s="361" t="str">
        <f>IFERROR(IF(LEN(D2553)&gt;0,IF(LEN(INDEX(AdressBook!$C$6:$C$25,MATCH(D2553,AdressBook!$B$6:$B$25,0),1))=0,"",INDEX(AdressBook!$C$6:$C$25,MATCH(D2553,AdressBook!$B$6:$B$25,0),1)),""),"")</f>
        <v/>
      </c>
      <c r="S2553" s="165">
        <f>IF(LEN(C2553)&gt;0,IFERROR(IF(MATCH(C2553,C2554:$C$4004,0)&gt;0,-1,ROW(S2553)-ROW($S$3)),ROW(S2553)-ROW($S$3)),-1)</f>
        <v>-1</v>
      </c>
      <c r="T2553" s="165">
        <f t="shared" si="276"/>
        <v>0</v>
      </c>
      <c r="U2553" s="165" t="str">
        <f t="shared" si="277"/>
        <v/>
      </c>
      <c r="V2553" s="165" t="str">
        <f>IFERROR(IF(OR(C2553="",S2553&lt;0),"",IF(SUBTOTAL(3,C2553:C2553)=0,-1,SUBTOTAL(3,$C$4:C2553))),"")</f>
        <v/>
      </c>
      <c r="W2553" s="156" t="str">
        <f t="array" ref="W2553">IF(LEN(C2553)&gt;0,IFERROR(IF(MATCH(C2553,$C$3:$C2552,0)&gt;0,N2553-INDEX($N$3:N2552,SUMPRODUCT(MAX(ROW($C$3:$C2552)*(C2553=$C$3:$C2552)))-2,1),""),""),"")</f>
        <v/>
      </c>
      <c r="X2553" s="156">
        <f t="shared" ca="1" si="278"/>
        <v>1</v>
      </c>
      <c r="Y2553" s="156">
        <f t="shared" ca="1" si="279"/>
        <v>1</v>
      </c>
    </row>
    <row r="2554" spans="2:25" hidden="1" x14ac:dyDescent="0.25">
      <c r="B2554" s="390" t="str">
        <f>IFERROR(IF(LEN(INDEX(PlansAndNotes!$B$6:$B$2005,ROW(A2554)-ROW($B$3)))=0,"",INDEX(PlansAndNotes!$B$6:$B$2005,ROW(A2554)-ROW($B$3))),"")</f>
        <v/>
      </c>
      <c r="C2554" s="387" t="str">
        <f t="shared" si="280"/>
        <v/>
      </c>
      <c r="D2554" s="361" t="str">
        <f>IFERROR(IF(LEN(C2554)&gt;0,IF(LEN(INDEX(TasksList!$C$6:$C$25,MATCH(C2554,TasksList!$B$6:$B$25,0),1))=0,"",INDEX(TasksList!$C$6:$C$25,MATCH(C2554,TasksList!$B$6:$B$25,0),1)),""),"")</f>
        <v/>
      </c>
      <c r="E2554" s="361" t="str">
        <f>IFERROR(IF(LEN(C2554)&gt;0,IF(LEN(INDEX(TasksList!$F$6:$F$25,MATCH(C2554,TasksList!$B$6:$B$25,0),1))=0,"not set!",INDEX(TasksList!$F$6:$F$25,MATCH(C2554,TasksList!$B$6:$B$25,0),1)),""),"")</f>
        <v/>
      </c>
      <c r="F2554" s="360" t="str">
        <f>IFERROR(IF(LEN(D2554)&gt;0,IF(LEN(INDEX(AdressBook!$D$6:$D$25,MATCH(D2554,AdressBook!$B$6:$B$25,0),1))=0,"",INDEX(AdressBook!$D$6:$D$25,MATCH(D2554,AdressBook!$B$6:$B$25,0),1)),""),"")</f>
        <v/>
      </c>
      <c r="G2554" s="361" t="str">
        <f>IFERROR(IF(LEN(INDEX(PlansAndNotes!$F$6:$F$4005,ROW(B2554)-ROW($C$3)))=0,"",INDEX(PlansAndNotes!$F$6:$F$4005,ROW(B2554)-ROW($C$3))),"")</f>
        <v/>
      </c>
      <c r="H2554" s="361" t="str">
        <f>IFERROR(IF(LEN(C2554)&gt;0,IF(LEN(INDEX(TasksList!$G$6:$G$25,MATCH(C2554,TasksList!$B$6:$B$25,0),1))=0,"",INDEX(TasksList!$G$6:$G$25,MATCH(C2554,TasksList!$B$6:$B$25,0),1)),""),"")</f>
        <v/>
      </c>
      <c r="N2554" s="362" t="str">
        <f>IFERROR(IF(LEN(INDEX(PlansAndNotes!$D$6:$D$4005,ROW(B2554)-ROW($C$3)))=0,"",INDEX(PlansAndNotes!$D$6:$D$4005,ROW(B2554)-ROW($C$3))),"")</f>
        <v/>
      </c>
      <c r="O2554" s="165" t="str">
        <f t="shared" si="275"/>
        <v/>
      </c>
      <c r="P2554" s="363" t="str">
        <f>IFERROR(IF(LEN(INDEX(PlansAndNotes!$E$6:$E$4005,ROW(B2554)-ROW($C$3)))=0,"",INDEX(PlansAndNotes!$E$6:$E$4005,ROW(B2554)-ROW($C$3))),"")</f>
        <v/>
      </c>
      <c r="Q2554" s="363" t="str">
        <f>IFERROR(IF(LEN(INDEX(PlansAndNotes!$G$6:$G$4005,ROW(B2554)-ROW($C$3)))=0,"",INDEX(PlansAndNotes!$G$6:$G$4005,ROW(B2554)-ROW($C$3))),"")</f>
        <v/>
      </c>
      <c r="R2554" s="361" t="str">
        <f>IFERROR(IF(LEN(D2554)&gt;0,IF(LEN(INDEX(AdressBook!$C$6:$C$25,MATCH(D2554,AdressBook!$B$6:$B$25,0),1))=0,"",INDEX(AdressBook!$C$6:$C$25,MATCH(D2554,AdressBook!$B$6:$B$25,0),1)),""),"")</f>
        <v/>
      </c>
      <c r="S2554" s="165">
        <f>IF(LEN(C2554)&gt;0,IFERROR(IF(MATCH(C2554,C2555:$C$4004,0)&gt;0,-1,ROW(S2554)-ROW($S$3)),ROW(S2554)-ROW($S$3)),-1)</f>
        <v>-1</v>
      </c>
      <c r="T2554" s="165">
        <f t="shared" si="276"/>
        <v>0</v>
      </c>
      <c r="U2554" s="165" t="str">
        <f t="shared" si="277"/>
        <v/>
      </c>
      <c r="V2554" s="165" t="str">
        <f>IFERROR(IF(OR(C2554="",S2554&lt;0),"",IF(SUBTOTAL(3,C2554:C2554)=0,-1,SUBTOTAL(3,$C$4:C2554))),"")</f>
        <v/>
      </c>
      <c r="W2554" s="156" t="str">
        <f t="array" ref="W2554">IF(LEN(C2554)&gt;0,IFERROR(IF(MATCH(C2554,$C$3:$C2553,0)&gt;0,N2554-INDEX($N$3:N2553,SUMPRODUCT(MAX(ROW($C$3:$C2553)*(C2554=$C$3:$C2553)))-2,1),""),""),"")</f>
        <v/>
      </c>
      <c r="X2554" s="156">
        <f t="shared" ca="1" si="278"/>
        <v>1</v>
      </c>
      <c r="Y2554" s="156">
        <f t="shared" ca="1" si="279"/>
        <v>1</v>
      </c>
    </row>
    <row r="2555" spans="2:25" hidden="1" x14ac:dyDescent="0.25">
      <c r="B2555" s="390" t="str">
        <f>IFERROR(IF(LEN(INDEX(PlansAndNotes!$B$6:$B$2005,ROW(A2555)-ROW($B$3)))=0,"",INDEX(PlansAndNotes!$B$6:$B$2005,ROW(A2555)-ROW($B$3))),"")</f>
        <v/>
      </c>
      <c r="C2555" s="387" t="str">
        <f t="shared" si="280"/>
        <v/>
      </c>
      <c r="D2555" s="361" t="str">
        <f>IFERROR(IF(LEN(C2555)&gt;0,IF(LEN(INDEX(TasksList!$C$6:$C$25,MATCH(C2555,TasksList!$B$6:$B$25,0),1))=0,"",INDEX(TasksList!$C$6:$C$25,MATCH(C2555,TasksList!$B$6:$B$25,0),1)),""),"")</f>
        <v/>
      </c>
      <c r="E2555" s="361" t="str">
        <f>IFERROR(IF(LEN(C2555)&gt;0,IF(LEN(INDEX(TasksList!$F$6:$F$25,MATCH(C2555,TasksList!$B$6:$B$25,0),1))=0,"not set!",INDEX(TasksList!$F$6:$F$25,MATCH(C2555,TasksList!$B$6:$B$25,0),1)),""),"")</f>
        <v/>
      </c>
      <c r="F2555" s="360" t="str">
        <f>IFERROR(IF(LEN(D2555)&gt;0,IF(LEN(INDEX(AdressBook!$D$6:$D$25,MATCH(D2555,AdressBook!$B$6:$B$25,0),1))=0,"",INDEX(AdressBook!$D$6:$D$25,MATCH(D2555,AdressBook!$B$6:$B$25,0),1)),""),"")</f>
        <v/>
      </c>
      <c r="G2555" s="361" t="str">
        <f>IFERROR(IF(LEN(INDEX(PlansAndNotes!$F$6:$F$4005,ROW(B2555)-ROW($C$3)))=0,"",INDEX(PlansAndNotes!$F$6:$F$4005,ROW(B2555)-ROW($C$3))),"")</f>
        <v/>
      </c>
      <c r="H2555" s="361" t="str">
        <f>IFERROR(IF(LEN(C2555)&gt;0,IF(LEN(INDEX(TasksList!$G$6:$G$25,MATCH(C2555,TasksList!$B$6:$B$25,0),1))=0,"",INDEX(TasksList!$G$6:$G$25,MATCH(C2555,TasksList!$B$6:$B$25,0),1)),""),"")</f>
        <v/>
      </c>
      <c r="N2555" s="362" t="str">
        <f>IFERROR(IF(LEN(INDEX(PlansAndNotes!$D$6:$D$4005,ROW(B2555)-ROW($C$3)))=0,"",INDEX(PlansAndNotes!$D$6:$D$4005,ROW(B2555)-ROW($C$3))),"")</f>
        <v/>
      </c>
      <c r="O2555" s="165" t="str">
        <f t="shared" si="275"/>
        <v/>
      </c>
      <c r="P2555" s="363" t="str">
        <f>IFERROR(IF(LEN(INDEX(PlansAndNotes!$E$6:$E$4005,ROW(B2555)-ROW($C$3)))=0,"",INDEX(PlansAndNotes!$E$6:$E$4005,ROW(B2555)-ROW($C$3))),"")</f>
        <v/>
      </c>
      <c r="Q2555" s="363" t="str">
        <f>IFERROR(IF(LEN(INDEX(PlansAndNotes!$G$6:$G$4005,ROW(B2555)-ROW($C$3)))=0,"",INDEX(PlansAndNotes!$G$6:$G$4005,ROW(B2555)-ROW($C$3))),"")</f>
        <v/>
      </c>
      <c r="R2555" s="361" t="str">
        <f>IFERROR(IF(LEN(D2555)&gt;0,IF(LEN(INDEX(AdressBook!$C$6:$C$25,MATCH(D2555,AdressBook!$B$6:$B$25,0),1))=0,"",INDEX(AdressBook!$C$6:$C$25,MATCH(D2555,AdressBook!$B$6:$B$25,0),1)),""),"")</f>
        <v/>
      </c>
      <c r="S2555" s="165">
        <f>IF(LEN(C2555)&gt;0,IFERROR(IF(MATCH(C2555,C2556:$C$4004,0)&gt;0,-1,ROW(S2555)-ROW($S$3)),ROW(S2555)-ROW($S$3)),-1)</f>
        <v>-1</v>
      </c>
      <c r="T2555" s="165">
        <f t="shared" si="276"/>
        <v>0</v>
      </c>
      <c r="U2555" s="165" t="str">
        <f t="shared" si="277"/>
        <v/>
      </c>
      <c r="V2555" s="165" t="str">
        <f>IFERROR(IF(OR(C2555="",S2555&lt;0),"",IF(SUBTOTAL(3,C2555:C2555)=0,-1,SUBTOTAL(3,$C$4:C2555))),"")</f>
        <v/>
      </c>
      <c r="W2555" s="156" t="str">
        <f t="array" ref="W2555">IF(LEN(C2555)&gt;0,IFERROR(IF(MATCH(C2555,$C$3:$C2554,0)&gt;0,N2555-INDEX($N$3:N2554,SUMPRODUCT(MAX(ROW($C$3:$C2554)*(C2555=$C$3:$C2554)))-2,1),""),""),"")</f>
        <v/>
      </c>
      <c r="X2555" s="156">
        <f t="shared" ca="1" si="278"/>
        <v>1</v>
      </c>
      <c r="Y2555" s="156">
        <f t="shared" ca="1" si="279"/>
        <v>1</v>
      </c>
    </row>
    <row r="2556" spans="2:25" hidden="1" x14ac:dyDescent="0.25">
      <c r="B2556" s="390" t="str">
        <f>IFERROR(IF(LEN(INDEX(PlansAndNotes!$B$6:$B$2005,ROW(A2556)-ROW($B$3)))=0,"",INDEX(PlansAndNotes!$B$6:$B$2005,ROW(A2556)-ROW($B$3))),"")</f>
        <v/>
      </c>
      <c r="C2556" s="387" t="str">
        <f t="shared" si="280"/>
        <v/>
      </c>
      <c r="D2556" s="361" t="str">
        <f>IFERROR(IF(LEN(C2556)&gt;0,IF(LEN(INDEX(TasksList!$C$6:$C$25,MATCH(C2556,TasksList!$B$6:$B$25,0),1))=0,"",INDEX(TasksList!$C$6:$C$25,MATCH(C2556,TasksList!$B$6:$B$25,0),1)),""),"")</f>
        <v/>
      </c>
      <c r="E2556" s="361" t="str">
        <f>IFERROR(IF(LEN(C2556)&gt;0,IF(LEN(INDEX(TasksList!$F$6:$F$25,MATCH(C2556,TasksList!$B$6:$B$25,0),1))=0,"not set!",INDEX(TasksList!$F$6:$F$25,MATCH(C2556,TasksList!$B$6:$B$25,0),1)),""),"")</f>
        <v/>
      </c>
      <c r="F2556" s="360" t="str">
        <f>IFERROR(IF(LEN(D2556)&gt;0,IF(LEN(INDEX(AdressBook!$D$6:$D$25,MATCH(D2556,AdressBook!$B$6:$B$25,0),1))=0,"",INDEX(AdressBook!$D$6:$D$25,MATCH(D2556,AdressBook!$B$6:$B$25,0),1)),""),"")</f>
        <v/>
      </c>
      <c r="G2556" s="361" t="str">
        <f>IFERROR(IF(LEN(INDEX(PlansAndNotes!$F$6:$F$4005,ROW(B2556)-ROW($C$3)))=0,"",INDEX(PlansAndNotes!$F$6:$F$4005,ROW(B2556)-ROW($C$3))),"")</f>
        <v/>
      </c>
      <c r="H2556" s="361" t="str">
        <f>IFERROR(IF(LEN(C2556)&gt;0,IF(LEN(INDEX(TasksList!$G$6:$G$25,MATCH(C2556,TasksList!$B$6:$B$25,0),1))=0,"",INDEX(TasksList!$G$6:$G$25,MATCH(C2556,TasksList!$B$6:$B$25,0),1)),""),"")</f>
        <v/>
      </c>
      <c r="N2556" s="362" t="str">
        <f>IFERROR(IF(LEN(INDEX(PlansAndNotes!$D$6:$D$4005,ROW(B2556)-ROW($C$3)))=0,"",INDEX(PlansAndNotes!$D$6:$D$4005,ROW(B2556)-ROW($C$3))),"")</f>
        <v/>
      </c>
      <c r="O2556" s="165" t="str">
        <f t="shared" si="275"/>
        <v/>
      </c>
      <c r="P2556" s="363" t="str">
        <f>IFERROR(IF(LEN(INDEX(PlansAndNotes!$E$6:$E$4005,ROW(B2556)-ROW($C$3)))=0,"",INDEX(PlansAndNotes!$E$6:$E$4005,ROW(B2556)-ROW($C$3))),"")</f>
        <v/>
      </c>
      <c r="Q2556" s="363" t="str">
        <f>IFERROR(IF(LEN(INDEX(PlansAndNotes!$G$6:$G$4005,ROW(B2556)-ROW($C$3)))=0,"",INDEX(PlansAndNotes!$G$6:$G$4005,ROW(B2556)-ROW($C$3))),"")</f>
        <v/>
      </c>
      <c r="R2556" s="361" t="str">
        <f>IFERROR(IF(LEN(D2556)&gt;0,IF(LEN(INDEX(AdressBook!$C$6:$C$25,MATCH(D2556,AdressBook!$B$6:$B$25,0),1))=0,"",INDEX(AdressBook!$C$6:$C$25,MATCH(D2556,AdressBook!$B$6:$B$25,0),1)),""),"")</f>
        <v/>
      </c>
      <c r="S2556" s="165">
        <f>IF(LEN(C2556)&gt;0,IFERROR(IF(MATCH(C2556,C2557:$C$4004,0)&gt;0,-1,ROW(S2556)-ROW($S$3)),ROW(S2556)-ROW($S$3)),-1)</f>
        <v>-1</v>
      </c>
      <c r="T2556" s="165">
        <f t="shared" si="276"/>
        <v>0</v>
      </c>
      <c r="U2556" s="165" t="str">
        <f t="shared" si="277"/>
        <v/>
      </c>
      <c r="V2556" s="165" t="str">
        <f>IFERROR(IF(OR(C2556="",S2556&lt;0),"",IF(SUBTOTAL(3,C2556:C2556)=0,-1,SUBTOTAL(3,$C$4:C2556))),"")</f>
        <v/>
      </c>
      <c r="W2556" s="156" t="str">
        <f t="array" ref="W2556">IF(LEN(C2556)&gt;0,IFERROR(IF(MATCH(C2556,$C$3:$C2555,0)&gt;0,N2556-INDEX($N$3:N2555,SUMPRODUCT(MAX(ROW($C$3:$C2555)*(C2556=$C$3:$C2555)))-2,1),""),""),"")</f>
        <v/>
      </c>
      <c r="X2556" s="156">
        <f t="shared" ca="1" si="278"/>
        <v>1</v>
      </c>
      <c r="Y2556" s="156">
        <f t="shared" ca="1" si="279"/>
        <v>1</v>
      </c>
    </row>
    <row r="2557" spans="2:25" hidden="1" x14ac:dyDescent="0.25">
      <c r="B2557" s="390" t="str">
        <f>IFERROR(IF(LEN(INDEX(PlansAndNotes!$B$6:$B$2005,ROW(A2557)-ROW($B$3)))=0,"",INDEX(PlansAndNotes!$B$6:$B$2005,ROW(A2557)-ROW($B$3))),"")</f>
        <v/>
      </c>
      <c r="C2557" s="387" t="str">
        <f t="shared" si="280"/>
        <v/>
      </c>
      <c r="D2557" s="361" t="str">
        <f>IFERROR(IF(LEN(C2557)&gt;0,IF(LEN(INDEX(TasksList!$C$6:$C$25,MATCH(C2557,TasksList!$B$6:$B$25,0),1))=0,"",INDEX(TasksList!$C$6:$C$25,MATCH(C2557,TasksList!$B$6:$B$25,0),1)),""),"")</f>
        <v/>
      </c>
      <c r="E2557" s="361" t="str">
        <f>IFERROR(IF(LEN(C2557)&gt;0,IF(LEN(INDEX(TasksList!$F$6:$F$25,MATCH(C2557,TasksList!$B$6:$B$25,0),1))=0,"not set!",INDEX(TasksList!$F$6:$F$25,MATCH(C2557,TasksList!$B$6:$B$25,0),1)),""),"")</f>
        <v/>
      </c>
      <c r="F2557" s="360" t="str">
        <f>IFERROR(IF(LEN(D2557)&gt;0,IF(LEN(INDEX(AdressBook!$D$6:$D$25,MATCH(D2557,AdressBook!$B$6:$B$25,0),1))=0,"",INDEX(AdressBook!$D$6:$D$25,MATCH(D2557,AdressBook!$B$6:$B$25,0),1)),""),"")</f>
        <v/>
      </c>
      <c r="G2557" s="361" t="str">
        <f>IFERROR(IF(LEN(INDEX(PlansAndNotes!$F$6:$F$4005,ROW(B2557)-ROW($C$3)))=0,"",INDEX(PlansAndNotes!$F$6:$F$4005,ROW(B2557)-ROW($C$3))),"")</f>
        <v/>
      </c>
      <c r="H2557" s="361" t="str">
        <f>IFERROR(IF(LEN(C2557)&gt;0,IF(LEN(INDEX(TasksList!$G$6:$G$25,MATCH(C2557,TasksList!$B$6:$B$25,0),1))=0,"",INDEX(TasksList!$G$6:$G$25,MATCH(C2557,TasksList!$B$6:$B$25,0),1)),""),"")</f>
        <v/>
      </c>
      <c r="N2557" s="362" t="str">
        <f>IFERROR(IF(LEN(INDEX(PlansAndNotes!$D$6:$D$4005,ROW(B2557)-ROW($C$3)))=0,"",INDEX(PlansAndNotes!$D$6:$D$4005,ROW(B2557)-ROW($C$3))),"")</f>
        <v/>
      </c>
      <c r="O2557" s="165" t="str">
        <f t="shared" si="275"/>
        <v/>
      </c>
      <c r="P2557" s="363" t="str">
        <f>IFERROR(IF(LEN(INDEX(PlansAndNotes!$E$6:$E$4005,ROW(B2557)-ROW($C$3)))=0,"",INDEX(PlansAndNotes!$E$6:$E$4005,ROW(B2557)-ROW($C$3))),"")</f>
        <v/>
      </c>
      <c r="Q2557" s="363" t="str">
        <f>IFERROR(IF(LEN(INDEX(PlansAndNotes!$G$6:$G$4005,ROW(B2557)-ROW($C$3)))=0,"",INDEX(PlansAndNotes!$G$6:$G$4005,ROW(B2557)-ROW($C$3))),"")</f>
        <v/>
      </c>
      <c r="R2557" s="361" t="str">
        <f>IFERROR(IF(LEN(D2557)&gt;0,IF(LEN(INDEX(AdressBook!$C$6:$C$25,MATCH(D2557,AdressBook!$B$6:$B$25,0),1))=0,"",INDEX(AdressBook!$C$6:$C$25,MATCH(D2557,AdressBook!$B$6:$B$25,0),1)),""),"")</f>
        <v/>
      </c>
      <c r="S2557" s="165">
        <f>IF(LEN(C2557)&gt;0,IFERROR(IF(MATCH(C2557,C2558:$C$4004,0)&gt;0,-1,ROW(S2557)-ROW($S$3)),ROW(S2557)-ROW($S$3)),-1)</f>
        <v>-1</v>
      </c>
      <c r="T2557" s="165">
        <f t="shared" si="276"/>
        <v>0</v>
      </c>
      <c r="U2557" s="165" t="str">
        <f t="shared" si="277"/>
        <v/>
      </c>
      <c r="V2557" s="165" t="str">
        <f>IFERROR(IF(OR(C2557="",S2557&lt;0),"",IF(SUBTOTAL(3,C2557:C2557)=0,-1,SUBTOTAL(3,$C$4:C2557))),"")</f>
        <v/>
      </c>
      <c r="W2557" s="156" t="str">
        <f t="array" ref="W2557">IF(LEN(C2557)&gt;0,IFERROR(IF(MATCH(C2557,$C$3:$C2556,0)&gt;0,N2557-INDEX($N$3:N2556,SUMPRODUCT(MAX(ROW($C$3:$C2556)*(C2557=$C$3:$C2556)))-2,1),""),""),"")</f>
        <v/>
      </c>
      <c r="X2557" s="156">
        <f t="shared" ca="1" si="278"/>
        <v>1</v>
      </c>
      <c r="Y2557" s="156">
        <f t="shared" ca="1" si="279"/>
        <v>1</v>
      </c>
    </row>
    <row r="2558" spans="2:25" hidden="1" x14ac:dyDescent="0.25">
      <c r="B2558" s="390" t="str">
        <f>IFERROR(IF(LEN(INDEX(PlansAndNotes!$B$6:$B$2005,ROW(A2558)-ROW($B$3)))=0,"",INDEX(PlansAndNotes!$B$6:$B$2005,ROW(A2558)-ROW($B$3))),"")</f>
        <v/>
      </c>
      <c r="C2558" s="387" t="str">
        <f t="shared" si="280"/>
        <v/>
      </c>
      <c r="D2558" s="361" t="str">
        <f>IFERROR(IF(LEN(C2558)&gt;0,IF(LEN(INDEX(TasksList!$C$6:$C$25,MATCH(C2558,TasksList!$B$6:$B$25,0),1))=0,"",INDEX(TasksList!$C$6:$C$25,MATCH(C2558,TasksList!$B$6:$B$25,0),1)),""),"")</f>
        <v/>
      </c>
      <c r="E2558" s="361" t="str">
        <f>IFERROR(IF(LEN(C2558)&gt;0,IF(LEN(INDEX(TasksList!$F$6:$F$25,MATCH(C2558,TasksList!$B$6:$B$25,0),1))=0,"not set!",INDEX(TasksList!$F$6:$F$25,MATCH(C2558,TasksList!$B$6:$B$25,0),1)),""),"")</f>
        <v/>
      </c>
      <c r="F2558" s="360" t="str">
        <f>IFERROR(IF(LEN(D2558)&gt;0,IF(LEN(INDEX(AdressBook!$D$6:$D$25,MATCH(D2558,AdressBook!$B$6:$B$25,0),1))=0,"",INDEX(AdressBook!$D$6:$D$25,MATCH(D2558,AdressBook!$B$6:$B$25,0),1)),""),"")</f>
        <v/>
      </c>
      <c r="G2558" s="361" t="str">
        <f>IFERROR(IF(LEN(INDEX(PlansAndNotes!$F$6:$F$4005,ROW(B2558)-ROW($C$3)))=0,"",INDEX(PlansAndNotes!$F$6:$F$4005,ROW(B2558)-ROW($C$3))),"")</f>
        <v/>
      </c>
      <c r="H2558" s="361" t="str">
        <f>IFERROR(IF(LEN(C2558)&gt;0,IF(LEN(INDEX(TasksList!$G$6:$G$25,MATCH(C2558,TasksList!$B$6:$B$25,0),1))=0,"",INDEX(TasksList!$G$6:$G$25,MATCH(C2558,TasksList!$B$6:$B$25,0),1)),""),"")</f>
        <v/>
      </c>
      <c r="N2558" s="362" t="str">
        <f>IFERROR(IF(LEN(INDEX(PlansAndNotes!$D$6:$D$4005,ROW(B2558)-ROW($C$3)))=0,"",INDEX(PlansAndNotes!$D$6:$D$4005,ROW(B2558)-ROW($C$3))),"")</f>
        <v/>
      </c>
      <c r="O2558" s="165" t="str">
        <f t="shared" si="275"/>
        <v/>
      </c>
      <c r="P2558" s="363" t="str">
        <f>IFERROR(IF(LEN(INDEX(PlansAndNotes!$E$6:$E$4005,ROW(B2558)-ROW($C$3)))=0,"",INDEX(PlansAndNotes!$E$6:$E$4005,ROW(B2558)-ROW($C$3))),"")</f>
        <v/>
      </c>
      <c r="Q2558" s="363" t="str">
        <f>IFERROR(IF(LEN(INDEX(PlansAndNotes!$G$6:$G$4005,ROW(B2558)-ROW($C$3)))=0,"",INDEX(PlansAndNotes!$G$6:$G$4005,ROW(B2558)-ROW($C$3))),"")</f>
        <v/>
      </c>
      <c r="R2558" s="361" t="str">
        <f>IFERROR(IF(LEN(D2558)&gt;0,IF(LEN(INDEX(AdressBook!$C$6:$C$25,MATCH(D2558,AdressBook!$B$6:$B$25,0),1))=0,"",INDEX(AdressBook!$C$6:$C$25,MATCH(D2558,AdressBook!$B$6:$B$25,0),1)),""),"")</f>
        <v/>
      </c>
      <c r="S2558" s="165">
        <f>IF(LEN(C2558)&gt;0,IFERROR(IF(MATCH(C2558,C2559:$C$4004,0)&gt;0,-1,ROW(S2558)-ROW($S$3)),ROW(S2558)-ROW($S$3)),-1)</f>
        <v>-1</v>
      </c>
      <c r="T2558" s="165">
        <f t="shared" si="276"/>
        <v>0</v>
      </c>
      <c r="U2558" s="165" t="str">
        <f t="shared" si="277"/>
        <v/>
      </c>
      <c r="V2558" s="165" t="str">
        <f>IFERROR(IF(OR(C2558="",S2558&lt;0),"",IF(SUBTOTAL(3,C2558:C2558)=0,-1,SUBTOTAL(3,$C$4:C2558))),"")</f>
        <v/>
      </c>
      <c r="W2558" s="156" t="str">
        <f t="array" ref="W2558">IF(LEN(C2558)&gt;0,IFERROR(IF(MATCH(C2558,$C$3:$C2557,0)&gt;0,N2558-INDEX($N$3:N2557,SUMPRODUCT(MAX(ROW($C$3:$C2557)*(C2558=$C$3:$C2557)))-2,1),""),""),"")</f>
        <v/>
      </c>
      <c r="X2558" s="156">
        <f t="shared" ca="1" si="278"/>
        <v>1</v>
      </c>
      <c r="Y2558" s="156">
        <f t="shared" ca="1" si="279"/>
        <v>1</v>
      </c>
    </row>
    <row r="2559" spans="2:25" hidden="1" x14ac:dyDescent="0.25">
      <c r="B2559" s="390" t="str">
        <f>IFERROR(IF(LEN(INDEX(PlansAndNotes!$B$6:$B$2005,ROW(A2559)-ROW($B$3)))=0,"",INDEX(PlansAndNotes!$B$6:$B$2005,ROW(A2559)-ROW($B$3))),"")</f>
        <v/>
      </c>
      <c r="C2559" s="387" t="str">
        <f t="shared" si="280"/>
        <v/>
      </c>
      <c r="D2559" s="361" t="str">
        <f>IFERROR(IF(LEN(C2559)&gt;0,IF(LEN(INDEX(TasksList!$C$6:$C$25,MATCH(C2559,TasksList!$B$6:$B$25,0),1))=0,"",INDEX(TasksList!$C$6:$C$25,MATCH(C2559,TasksList!$B$6:$B$25,0),1)),""),"")</f>
        <v/>
      </c>
      <c r="E2559" s="361" t="str">
        <f>IFERROR(IF(LEN(C2559)&gt;0,IF(LEN(INDEX(TasksList!$F$6:$F$25,MATCH(C2559,TasksList!$B$6:$B$25,0),1))=0,"not set!",INDEX(TasksList!$F$6:$F$25,MATCH(C2559,TasksList!$B$6:$B$25,0),1)),""),"")</f>
        <v/>
      </c>
      <c r="F2559" s="360" t="str">
        <f>IFERROR(IF(LEN(D2559)&gt;0,IF(LEN(INDEX(AdressBook!$D$6:$D$25,MATCH(D2559,AdressBook!$B$6:$B$25,0),1))=0,"",INDEX(AdressBook!$D$6:$D$25,MATCH(D2559,AdressBook!$B$6:$B$25,0),1)),""),"")</f>
        <v/>
      </c>
      <c r="G2559" s="361" t="str">
        <f>IFERROR(IF(LEN(INDEX(PlansAndNotes!$F$6:$F$4005,ROW(B2559)-ROW($C$3)))=0,"",INDEX(PlansAndNotes!$F$6:$F$4005,ROW(B2559)-ROW($C$3))),"")</f>
        <v/>
      </c>
      <c r="H2559" s="361" t="str">
        <f>IFERROR(IF(LEN(C2559)&gt;0,IF(LEN(INDEX(TasksList!$G$6:$G$25,MATCH(C2559,TasksList!$B$6:$B$25,0),1))=0,"",INDEX(TasksList!$G$6:$G$25,MATCH(C2559,TasksList!$B$6:$B$25,0),1)),""),"")</f>
        <v/>
      </c>
      <c r="N2559" s="362" t="str">
        <f>IFERROR(IF(LEN(INDEX(PlansAndNotes!$D$6:$D$4005,ROW(B2559)-ROW($C$3)))=0,"",INDEX(PlansAndNotes!$D$6:$D$4005,ROW(B2559)-ROW($C$3))),"")</f>
        <v/>
      </c>
      <c r="O2559" s="165" t="str">
        <f t="shared" si="275"/>
        <v/>
      </c>
      <c r="P2559" s="363" t="str">
        <f>IFERROR(IF(LEN(INDEX(PlansAndNotes!$E$6:$E$4005,ROW(B2559)-ROW($C$3)))=0,"",INDEX(PlansAndNotes!$E$6:$E$4005,ROW(B2559)-ROW($C$3))),"")</f>
        <v/>
      </c>
      <c r="Q2559" s="363" t="str">
        <f>IFERROR(IF(LEN(INDEX(PlansAndNotes!$G$6:$G$4005,ROW(B2559)-ROW($C$3)))=0,"",INDEX(PlansAndNotes!$G$6:$G$4005,ROW(B2559)-ROW($C$3))),"")</f>
        <v/>
      </c>
      <c r="R2559" s="361" t="str">
        <f>IFERROR(IF(LEN(D2559)&gt;0,IF(LEN(INDEX(AdressBook!$C$6:$C$25,MATCH(D2559,AdressBook!$B$6:$B$25,0),1))=0,"",INDEX(AdressBook!$C$6:$C$25,MATCH(D2559,AdressBook!$B$6:$B$25,0),1)),""),"")</f>
        <v/>
      </c>
      <c r="S2559" s="165">
        <f>IF(LEN(C2559)&gt;0,IFERROR(IF(MATCH(C2559,C2560:$C$4004,0)&gt;0,-1,ROW(S2559)-ROW($S$3)),ROW(S2559)-ROW($S$3)),-1)</f>
        <v>-1</v>
      </c>
      <c r="T2559" s="165">
        <f t="shared" si="276"/>
        <v>0</v>
      </c>
      <c r="U2559" s="165" t="str">
        <f t="shared" si="277"/>
        <v/>
      </c>
      <c r="V2559" s="165" t="str">
        <f>IFERROR(IF(OR(C2559="",S2559&lt;0),"",IF(SUBTOTAL(3,C2559:C2559)=0,-1,SUBTOTAL(3,$C$4:C2559))),"")</f>
        <v/>
      </c>
      <c r="W2559" s="156" t="str">
        <f t="array" ref="W2559">IF(LEN(C2559)&gt;0,IFERROR(IF(MATCH(C2559,$C$3:$C2558,0)&gt;0,N2559-INDEX($N$3:N2558,SUMPRODUCT(MAX(ROW($C$3:$C2558)*(C2559=$C$3:$C2558)))-2,1),""),""),"")</f>
        <v/>
      </c>
      <c r="X2559" s="156">
        <f t="shared" ca="1" si="278"/>
        <v>1</v>
      </c>
      <c r="Y2559" s="156">
        <f t="shared" ca="1" si="279"/>
        <v>1</v>
      </c>
    </row>
    <row r="2560" spans="2:25" hidden="1" x14ac:dyDescent="0.25">
      <c r="B2560" s="390" t="str">
        <f>IFERROR(IF(LEN(INDEX(PlansAndNotes!$B$6:$B$2005,ROW(A2560)-ROW($B$3)))=0,"",INDEX(PlansAndNotes!$B$6:$B$2005,ROW(A2560)-ROW($B$3))),"")</f>
        <v/>
      </c>
      <c r="C2560" s="387" t="str">
        <f t="shared" si="280"/>
        <v/>
      </c>
      <c r="D2560" s="361" t="str">
        <f>IFERROR(IF(LEN(C2560)&gt;0,IF(LEN(INDEX(TasksList!$C$6:$C$25,MATCH(C2560,TasksList!$B$6:$B$25,0),1))=0,"",INDEX(TasksList!$C$6:$C$25,MATCH(C2560,TasksList!$B$6:$B$25,0),1)),""),"")</f>
        <v/>
      </c>
      <c r="E2560" s="361" t="str">
        <f>IFERROR(IF(LEN(C2560)&gt;0,IF(LEN(INDEX(TasksList!$F$6:$F$25,MATCH(C2560,TasksList!$B$6:$B$25,0),1))=0,"not set!",INDEX(TasksList!$F$6:$F$25,MATCH(C2560,TasksList!$B$6:$B$25,0),1)),""),"")</f>
        <v/>
      </c>
      <c r="F2560" s="360" t="str">
        <f>IFERROR(IF(LEN(D2560)&gt;0,IF(LEN(INDEX(AdressBook!$D$6:$D$25,MATCH(D2560,AdressBook!$B$6:$B$25,0),1))=0,"",INDEX(AdressBook!$D$6:$D$25,MATCH(D2560,AdressBook!$B$6:$B$25,0),1)),""),"")</f>
        <v/>
      </c>
      <c r="G2560" s="361" t="str">
        <f>IFERROR(IF(LEN(INDEX(PlansAndNotes!$F$6:$F$4005,ROW(B2560)-ROW($C$3)))=0,"",INDEX(PlansAndNotes!$F$6:$F$4005,ROW(B2560)-ROW($C$3))),"")</f>
        <v/>
      </c>
      <c r="H2560" s="361" t="str">
        <f>IFERROR(IF(LEN(C2560)&gt;0,IF(LEN(INDEX(TasksList!$G$6:$G$25,MATCH(C2560,TasksList!$B$6:$B$25,0),1))=0,"",INDEX(TasksList!$G$6:$G$25,MATCH(C2560,TasksList!$B$6:$B$25,0),1)),""),"")</f>
        <v/>
      </c>
      <c r="N2560" s="362" t="str">
        <f>IFERROR(IF(LEN(INDEX(PlansAndNotes!$D$6:$D$4005,ROW(B2560)-ROW($C$3)))=0,"",INDEX(PlansAndNotes!$D$6:$D$4005,ROW(B2560)-ROW($C$3))),"")</f>
        <v/>
      </c>
      <c r="O2560" s="165" t="str">
        <f t="shared" si="275"/>
        <v/>
      </c>
      <c r="P2560" s="363" t="str">
        <f>IFERROR(IF(LEN(INDEX(PlansAndNotes!$E$6:$E$4005,ROW(B2560)-ROW($C$3)))=0,"",INDEX(PlansAndNotes!$E$6:$E$4005,ROW(B2560)-ROW($C$3))),"")</f>
        <v/>
      </c>
      <c r="Q2560" s="363" t="str">
        <f>IFERROR(IF(LEN(INDEX(PlansAndNotes!$G$6:$G$4005,ROW(B2560)-ROW($C$3)))=0,"",INDEX(PlansAndNotes!$G$6:$G$4005,ROW(B2560)-ROW($C$3))),"")</f>
        <v/>
      </c>
      <c r="R2560" s="361" t="str">
        <f>IFERROR(IF(LEN(D2560)&gt;0,IF(LEN(INDEX(AdressBook!$C$6:$C$25,MATCH(D2560,AdressBook!$B$6:$B$25,0),1))=0,"",INDEX(AdressBook!$C$6:$C$25,MATCH(D2560,AdressBook!$B$6:$B$25,0),1)),""),"")</f>
        <v/>
      </c>
      <c r="S2560" s="165">
        <f>IF(LEN(C2560)&gt;0,IFERROR(IF(MATCH(C2560,C2561:$C$4004,0)&gt;0,-1,ROW(S2560)-ROW($S$3)),ROW(S2560)-ROW($S$3)),-1)</f>
        <v>-1</v>
      </c>
      <c r="T2560" s="165">
        <f t="shared" si="276"/>
        <v>0</v>
      </c>
      <c r="U2560" s="165" t="str">
        <f t="shared" si="277"/>
        <v/>
      </c>
      <c r="V2560" s="165" t="str">
        <f>IFERROR(IF(OR(C2560="",S2560&lt;0),"",IF(SUBTOTAL(3,C2560:C2560)=0,-1,SUBTOTAL(3,$C$4:C2560))),"")</f>
        <v/>
      </c>
      <c r="W2560" s="156" t="str">
        <f t="array" ref="W2560">IF(LEN(C2560)&gt;0,IFERROR(IF(MATCH(C2560,$C$3:$C2559,0)&gt;0,N2560-INDEX($N$3:N2559,SUMPRODUCT(MAX(ROW($C$3:$C2559)*(C2560=$C$3:$C2559)))-2,1),""),""),"")</f>
        <v/>
      </c>
      <c r="X2560" s="156">
        <f t="shared" ca="1" si="278"/>
        <v>1</v>
      </c>
      <c r="Y2560" s="156">
        <f t="shared" ca="1" si="279"/>
        <v>1</v>
      </c>
    </row>
    <row r="2561" spans="2:25" hidden="1" x14ac:dyDescent="0.25">
      <c r="B2561" s="390" t="str">
        <f>IFERROR(IF(LEN(INDEX(PlansAndNotes!$B$6:$B$2005,ROW(A2561)-ROW($B$3)))=0,"",INDEX(PlansAndNotes!$B$6:$B$2005,ROW(A2561)-ROW($B$3))),"")</f>
        <v/>
      </c>
      <c r="C2561" s="387" t="str">
        <f t="shared" si="280"/>
        <v/>
      </c>
      <c r="D2561" s="361" t="str">
        <f>IFERROR(IF(LEN(C2561)&gt;0,IF(LEN(INDEX(TasksList!$C$6:$C$25,MATCH(C2561,TasksList!$B$6:$B$25,0),1))=0,"",INDEX(TasksList!$C$6:$C$25,MATCH(C2561,TasksList!$B$6:$B$25,0),1)),""),"")</f>
        <v/>
      </c>
      <c r="E2561" s="361" t="str">
        <f>IFERROR(IF(LEN(C2561)&gt;0,IF(LEN(INDEX(TasksList!$F$6:$F$25,MATCH(C2561,TasksList!$B$6:$B$25,0),1))=0,"not set!",INDEX(TasksList!$F$6:$F$25,MATCH(C2561,TasksList!$B$6:$B$25,0),1)),""),"")</f>
        <v/>
      </c>
      <c r="F2561" s="360" t="str">
        <f>IFERROR(IF(LEN(D2561)&gt;0,IF(LEN(INDEX(AdressBook!$D$6:$D$25,MATCH(D2561,AdressBook!$B$6:$B$25,0),1))=0,"",INDEX(AdressBook!$D$6:$D$25,MATCH(D2561,AdressBook!$B$6:$B$25,0),1)),""),"")</f>
        <v/>
      </c>
      <c r="G2561" s="361" t="str">
        <f>IFERROR(IF(LEN(INDEX(PlansAndNotes!$F$6:$F$4005,ROW(B2561)-ROW($C$3)))=0,"",INDEX(PlansAndNotes!$F$6:$F$4005,ROW(B2561)-ROW($C$3))),"")</f>
        <v/>
      </c>
      <c r="H2561" s="361" t="str">
        <f>IFERROR(IF(LEN(C2561)&gt;0,IF(LEN(INDEX(TasksList!$G$6:$G$25,MATCH(C2561,TasksList!$B$6:$B$25,0),1))=0,"",INDEX(TasksList!$G$6:$G$25,MATCH(C2561,TasksList!$B$6:$B$25,0),1)),""),"")</f>
        <v/>
      </c>
      <c r="N2561" s="362" t="str">
        <f>IFERROR(IF(LEN(INDEX(PlansAndNotes!$D$6:$D$4005,ROW(B2561)-ROW($C$3)))=0,"",INDEX(PlansAndNotes!$D$6:$D$4005,ROW(B2561)-ROW($C$3))),"")</f>
        <v/>
      </c>
      <c r="O2561" s="165" t="str">
        <f t="shared" si="275"/>
        <v/>
      </c>
      <c r="P2561" s="363" t="str">
        <f>IFERROR(IF(LEN(INDEX(PlansAndNotes!$E$6:$E$4005,ROW(B2561)-ROW($C$3)))=0,"",INDEX(PlansAndNotes!$E$6:$E$4005,ROW(B2561)-ROW($C$3))),"")</f>
        <v/>
      </c>
      <c r="Q2561" s="363" t="str">
        <f>IFERROR(IF(LEN(INDEX(PlansAndNotes!$G$6:$G$4005,ROW(B2561)-ROW($C$3)))=0,"",INDEX(PlansAndNotes!$G$6:$G$4005,ROW(B2561)-ROW($C$3))),"")</f>
        <v/>
      </c>
      <c r="R2561" s="361" t="str">
        <f>IFERROR(IF(LEN(D2561)&gt;0,IF(LEN(INDEX(AdressBook!$C$6:$C$25,MATCH(D2561,AdressBook!$B$6:$B$25,0),1))=0,"",INDEX(AdressBook!$C$6:$C$25,MATCH(D2561,AdressBook!$B$6:$B$25,0),1)),""),"")</f>
        <v/>
      </c>
      <c r="S2561" s="165">
        <f>IF(LEN(C2561)&gt;0,IFERROR(IF(MATCH(C2561,C2562:$C$4004,0)&gt;0,-1,ROW(S2561)-ROW($S$3)),ROW(S2561)-ROW($S$3)),-1)</f>
        <v>-1</v>
      </c>
      <c r="T2561" s="165">
        <f t="shared" si="276"/>
        <v>0</v>
      </c>
      <c r="U2561" s="165" t="str">
        <f t="shared" si="277"/>
        <v/>
      </c>
      <c r="V2561" s="165" t="str">
        <f>IFERROR(IF(OR(C2561="",S2561&lt;0),"",IF(SUBTOTAL(3,C2561:C2561)=0,-1,SUBTOTAL(3,$C$4:C2561))),"")</f>
        <v/>
      </c>
      <c r="W2561" s="156" t="str">
        <f t="array" ref="W2561">IF(LEN(C2561)&gt;0,IFERROR(IF(MATCH(C2561,$C$3:$C2560,0)&gt;0,N2561-INDEX($N$3:N2560,SUMPRODUCT(MAX(ROW($C$3:$C2560)*(C2561=$C$3:$C2560)))-2,1),""),""),"")</f>
        <v/>
      </c>
      <c r="X2561" s="156">
        <f t="shared" ca="1" si="278"/>
        <v>1</v>
      </c>
      <c r="Y2561" s="156">
        <f t="shared" ca="1" si="279"/>
        <v>1</v>
      </c>
    </row>
    <row r="2562" spans="2:25" hidden="1" x14ac:dyDescent="0.25">
      <c r="B2562" s="390" t="str">
        <f>IFERROR(IF(LEN(INDEX(PlansAndNotes!$B$6:$B$2005,ROW(A2562)-ROW($B$3)))=0,"",INDEX(PlansAndNotes!$B$6:$B$2005,ROW(A2562)-ROW($B$3))),"")</f>
        <v/>
      </c>
      <c r="C2562" s="387" t="str">
        <f t="shared" si="280"/>
        <v/>
      </c>
      <c r="D2562" s="361" t="str">
        <f>IFERROR(IF(LEN(C2562)&gt;0,IF(LEN(INDEX(TasksList!$C$6:$C$25,MATCH(C2562,TasksList!$B$6:$B$25,0),1))=0,"",INDEX(TasksList!$C$6:$C$25,MATCH(C2562,TasksList!$B$6:$B$25,0),1)),""),"")</f>
        <v/>
      </c>
      <c r="E2562" s="361" t="str">
        <f>IFERROR(IF(LEN(C2562)&gt;0,IF(LEN(INDEX(TasksList!$F$6:$F$25,MATCH(C2562,TasksList!$B$6:$B$25,0),1))=0,"not set!",INDEX(TasksList!$F$6:$F$25,MATCH(C2562,TasksList!$B$6:$B$25,0),1)),""),"")</f>
        <v/>
      </c>
      <c r="F2562" s="360" t="str">
        <f>IFERROR(IF(LEN(D2562)&gt;0,IF(LEN(INDEX(AdressBook!$D$6:$D$25,MATCH(D2562,AdressBook!$B$6:$B$25,0),1))=0,"",INDEX(AdressBook!$D$6:$D$25,MATCH(D2562,AdressBook!$B$6:$B$25,0),1)),""),"")</f>
        <v/>
      </c>
      <c r="G2562" s="361" t="str">
        <f>IFERROR(IF(LEN(INDEX(PlansAndNotes!$F$6:$F$4005,ROW(B2562)-ROW($C$3)))=0,"",INDEX(PlansAndNotes!$F$6:$F$4005,ROW(B2562)-ROW($C$3))),"")</f>
        <v/>
      </c>
      <c r="H2562" s="361" t="str">
        <f>IFERROR(IF(LEN(C2562)&gt;0,IF(LEN(INDEX(TasksList!$G$6:$G$25,MATCH(C2562,TasksList!$B$6:$B$25,0),1))=0,"",INDEX(TasksList!$G$6:$G$25,MATCH(C2562,TasksList!$B$6:$B$25,0),1)),""),"")</f>
        <v/>
      </c>
      <c r="N2562" s="362" t="str">
        <f>IFERROR(IF(LEN(INDEX(PlansAndNotes!$D$6:$D$4005,ROW(B2562)-ROW($C$3)))=0,"",INDEX(PlansAndNotes!$D$6:$D$4005,ROW(B2562)-ROW($C$3))),"")</f>
        <v/>
      </c>
      <c r="O2562" s="165" t="str">
        <f t="shared" si="275"/>
        <v/>
      </c>
      <c r="P2562" s="363" t="str">
        <f>IFERROR(IF(LEN(INDEX(PlansAndNotes!$E$6:$E$4005,ROW(B2562)-ROW($C$3)))=0,"",INDEX(PlansAndNotes!$E$6:$E$4005,ROW(B2562)-ROW($C$3))),"")</f>
        <v/>
      </c>
      <c r="Q2562" s="363" t="str">
        <f>IFERROR(IF(LEN(INDEX(PlansAndNotes!$G$6:$G$4005,ROW(B2562)-ROW($C$3)))=0,"",INDEX(PlansAndNotes!$G$6:$G$4005,ROW(B2562)-ROW($C$3))),"")</f>
        <v/>
      </c>
      <c r="R2562" s="361" t="str">
        <f>IFERROR(IF(LEN(D2562)&gt;0,IF(LEN(INDEX(AdressBook!$C$6:$C$25,MATCH(D2562,AdressBook!$B$6:$B$25,0),1))=0,"",INDEX(AdressBook!$C$6:$C$25,MATCH(D2562,AdressBook!$B$6:$B$25,0),1)),""),"")</f>
        <v/>
      </c>
      <c r="S2562" s="165">
        <f>IF(LEN(C2562)&gt;0,IFERROR(IF(MATCH(C2562,C2563:$C$4004,0)&gt;0,-1,ROW(S2562)-ROW($S$3)),ROW(S2562)-ROW($S$3)),-1)</f>
        <v>-1</v>
      </c>
      <c r="T2562" s="165">
        <f t="shared" si="276"/>
        <v>0</v>
      </c>
      <c r="U2562" s="165" t="str">
        <f t="shared" si="277"/>
        <v/>
      </c>
      <c r="V2562" s="165" t="str">
        <f>IFERROR(IF(OR(C2562="",S2562&lt;0),"",IF(SUBTOTAL(3,C2562:C2562)=0,-1,SUBTOTAL(3,$C$4:C2562))),"")</f>
        <v/>
      </c>
      <c r="W2562" s="156" t="str">
        <f t="array" ref="W2562">IF(LEN(C2562)&gt;0,IFERROR(IF(MATCH(C2562,$C$3:$C2561,0)&gt;0,N2562-INDEX($N$3:N2561,SUMPRODUCT(MAX(ROW($C$3:$C2561)*(C2562=$C$3:$C2561)))-2,1),""),""),"")</f>
        <v/>
      </c>
      <c r="X2562" s="156">
        <f t="shared" ca="1" si="278"/>
        <v>1</v>
      </c>
      <c r="Y2562" s="156">
        <f t="shared" ca="1" si="279"/>
        <v>1</v>
      </c>
    </row>
    <row r="2563" spans="2:25" hidden="1" x14ac:dyDescent="0.25">
      <c r="B2563" s="390" t="str">
        <f>IFERROR(IF(LEN(INDEX(PlansAndNotes!$B$6:$B$2005,ROW(A2563)-ROW($B$3)))=0,"",INDEX(PlansAndNotes!$B$6:$B$2005,ROW(A2563)-ROW($B$3))),"")</f>
        <v/>
      </c>
      <c r="C2563" s="387" t="str">
        <f t="shared" si="280"/>
        <v/>
      </c>
      <c r="D2563" s="361" t="str">
        <f>IFERROR(IF(LEN(C2563)&gt;0,IF(LEN(INDEX(TasksList!$C$6:$C$25,MATCH(C2563,TasksList!$B$6:$B$25,0),1))=0,"",INDEX(TasksList!$C$6:$C$25,MATCH(C2563,TasksList!$B$6:$B$25,0),1)),""),"")</f>
        <v/>
      </c>
      <c r="E2563" s="361" t="str">
        <f>IFERROR(IF(LEN(C2563)&gt;0,IF(LEN(INDEX(TasksList!$F$6:$F$25,MATCH(C2563,TasksList!$B$6:$B$25,0),1))=0,"not set!",INDEX(TasksList!$F$6:$F$25,MATCH(C2563,TasksList!$B$6:$B$25,0),1)),""),"")</f>
        <v/>
      </c>
      <c r="F2563" s="360" t="str">
        <f>IFERROR(IF(LEN(D2563)&gt;0,IF(LEN(INDEX(AdressBook!$D$6:$D$25,MATCH(D2563,AdressBook!$B$6:$B$25,0),1))=0,"",INDEX(AdressBook!$D$6:$D$25,MATCH(D2563,AdressBook!$B$6:$B$25,0),1)),""),"")</f>
        <v/>
      </c>
      <c r="G2563" s="361" t="str">
        <f>IFERROR(IF(LEN(INDEX(PlansAndNotes!$F$6:$F$4005,ROW(B2563)-ROW($C$3)))=0,"",INDEX(PlansAndNotes!$F$6:$F$4005,ROW(B2563)-ROW($C$3))),"")</f>
        <v/>
      </c>
      <c r="H2563" s="361" t="str">
        <f>IFERROR(IF(LEN(C2563)&gt;0,IF(LEN(INDEX(TasksList!$G$6:$G$25,MATCH(C2563,TasksList!$B$6:$B$25,0),1))=0,"",INDEX(TasksList!$G$6:$G$25,MATCH(C2563,TasksList!$B$6:$B$25,0),1)),""),"")</f>
        <v/>
      </c>
      <c r="N2563" s="362" t="str">
        <f>IFERROR(IF(LEN(INDEX(PlansAndNotes!$D$6:$D$4005,ROW(B2563)-ROW($C$3)))=0,"",INDEX(PlansAndNotes!$D$6:$D$4005,ROW(B2563)-ROW($C$3))),"")</f>
        <v/>
      </c>
      <c r="O2563" s="165" t="str">
        <f t="shared" si="275"/>
        <v/>
      </c>
      <c r="P2563" s="363" t="str">
        <f>IFERROR(IF(LEN(INDEX(PlansAndNotes!$E$6:$E$4005,ROW(B2563)-ROW($C$3)))=0,"",INDEX(PlansAndNotes!$E$6:$E$4005,ROW(B2563)-ROW($C$3))),"")</f>
        <v/>
      </c>
      <c r="Q2563" s="363" t="str">
        <f>IFERROR(IF(LEN(INDEX(PlansAndNotes!$G$6:$G$4005,ROW(B2563)-ROW($C$3)))=0,"",INDEX(PlansAndNotes!$G$6:$G$4005,ROW(B2563)-ROW($C$3))),"")</f>
        <v/>
      </c>
      <c r="R2563" s="361" t="str">
        <f>IFERROR(IF(LEN(D2563)&gt;0,IF(LEN(INDEX(AdressBook!$C$6:$C$25,MATCH(D2563,AdressBook!$B$6:$B$25,0),1))=0,"",INDEX(AdressBook!$C$6:$C$25,MATCH(D2563,AdressBook!$B$6:$B$25,0),1)),""),"")</f>
        <v/>
      </c>
      <c r="S2563" s="165">
        <f>IF(LEN(C2563)&gt;0,IFERROR(IF(MATCH(C2563,C2564:$C$4004,0)&gt;0,-1,ROW(S2563)-ROW($S$3)),ROW(S2563)-ROW($S$3)),-1)</f>
        <v>-1</v>
      </c>
      <c r="T2563" s="165">
        <f t="shared" si="276"/>
        <v>0</v>
      </c>
      <c r="U2563" s="165" t="str">
        <f t="shared" si="277"/>
        <v/>
      </c>
      <c r="V2563" s="165" t="str">
        <f>IFERROR(IF(OR(C2563="",S2563&lt;0),"",IF(SUBTOTAL(3,C2563:C2563)=0,-1,SUBTOTAL(3,$C$4:C2563))),"")</f>
        <v/>
      </c>
      <c r="W2563" s="156" t="str">
        <f t="array" ref="W2563">IF(LEN(C2563)&gt;0,IFERROR(IF(MATCH(C2563,$C$3:$C2562,0)&gt;0,N2563-INDEX($N$3:N2562,SUMPRODUCT(MAX(ROW($C$3:$C2562)*(C2563=$C$3:$C2562)))-2,1),""),""),"")</f>
        <v/>
      </c>
      <c r="X2563" s="156">
        <f t="shared" ca="1" si="278"/>
        <v>1</v>
      </c>
      <c r="Y2563" s="156">
        <f t="shared" ca="1" si="279"/>
        <v>1</v>
      </c>
    </row>
    <row r="2564" spans="2:25" hidden="1" x14ac:dyDescent="0.25">
      <c r="B2564" s="390" t="str">
        <f>IFERROR(IF(LEN(INDEX(PlansAndNotes!$B$6:$B$2005,ROW(A2564)-ROW($B$3)))=0,"",INDEX(PlansAndNotes!$B$6:$B$2005,ROW(A2564)-ROW($B$3))),"")</f>
        <v/>
      </c>
      <c r="C2564" s="387" t="str">
        <f t="shared" si="280"/>
        <v/>
      </c>
      <c r="D2564" s="361" t="str">
        <f>IFERROR(IF(LEN(C2564)&gt;0,IF(LEN(INDEX(TasksList!$C$6:$C$25,MATCH(C2564,TasksList!$B$6:$B$25,0),1))=0,"",INDEX(TasksList!$C$6:$C$25,MATCH(C2564,TasksList!$B$6:$B$25,0),1)),""),"")</f>
        <v/>
      </c>
      <c r="E2564" s="361" t="str">
        <f>IFERROR(IF(LEN(C2564)&gt;0,IF(LEN(INDEX(TasksList!$F$6:$F$25,MATCH(C2564,TasksList!$B$6:$B$25,0),1))=0,"not set!",INDEX(TasksList!$F$6:$F$25,MATCH(C2564,TasksList!$B$6:$B$25,0),1)),""),"")</f>
        <v/>
      </c>
      <c r="F2564" s="360" t="str">
        <f>IFERROR(IF(LEN(D2564)&gt;0,IF(LEN(INDEX(AdressBook!$D$6:$D$25,MATCH(D2564,AdressBook!$B$6:$B$25,0),1))=0,"",INDEX(AdressBook!$D$6:$D$25,MATCH(D2564,AdressBook!$B$6:$B$25,0),1)),""),"")</f>
        <v/>
      </c>
      <c r="G2564" s="361" t="str">
        <f>IFERROR(IF(LEN(INDEX(PlansAndNotes!$F$6:$F$4005,ROW(B2564)-ROW($C$3)))=0,"",INDEX(PlansAndNotes!$F$6:$F$4005,ROW(B2564)-ROW($C$3))),"")</f>
        <v/>
      </c>
      <c r="H2564" s="361" t="str">
        <f>IFERROR(IF(LEN(C2564)&gt;0,IF(LEN(INDEX(TasksList!$G$6:$G$25,MATCH(C2564,TasksList!$B$6:$B$25,0),1))=0,"",INDEX(TasksList!$G$6:$G$25,MATCH(C2564,TasksList!$B$6:$B$25,0),1)),""),"")</f>
        <v/>
      </c>
      <c r="N2564" s="362" t="str">
        <f>IFERROR(IF(LEN(INDEX(PlansAndNotes!$D$6:$D$4005,ROW(B2564)-ROW($C$3)))=0,"",INDEX(PlansAndNotes!$D$6:$D$4005,ROW(B2564)-ROW($C$3))),"")</f>
        <v/>
      </c>
      <c r="O2564" s="165" t="str">
        <f t="shared" ref="O2564:O2627" si="281">IF(LEN(B2564)&gt;0,RIGHT(B2564,LEN(B2564)-SEARCH(" - ",B2564)-2),"")</f>
        <v/>
      </c>
      <c r="P2564" s="363" t="str">
        <f>IFERROR(IF(LEN(INDEX(PlansAndNotes!$E$6:$E$4005,ROW(B2564)-ROW($C$3)))=0,"",INDEX(PlansAndNotes!$E$6:$E$4005,ROW(B2564)-ROW($C$3))),"")</f>
        <v/>
      </c>
      <c r="Q2564" s="363" t="str">
        <f>IFERROR(IF(LEN(INDEX(PlansAndNotes!$G$6:$G$4005,ROW(B2564)-ROW($C$3)))=0,"",INDEX(PlansAndNotes!$G$6:$G$4005,ROW(B2564)-ROW($C$3))),"")</f>
        <v/>
      </c>
      <c r="R2564" s="361" t="str">
        <f>IFERROR(IF(LEN(D2564)&gt;0,IF(LEN(INDEX(AdressBook!$C$6:$C$25,MATCH(D2564,AdressBook!$B$6:$B$25,0),1))=0,"",INDEX(AdressBook!$C$6:$C$25,MATCH(D2564,AdressBook!$B$6:$B$25,0),1)),""),"")</f>
        <v/>
      </c>
      <c r="S2564" s="165">
        <f>IF(LEN(C2564)&gt;0,IFERROR(IF(MATCH(C2564,C2565:$C$4004,0)&gt;0,-1,ROW(S2564)-ROW($S$3)),ROW(S2564)-ROW($S$3)),-1)</f>
        <v>-1</v>
      </c>
      <c r="T2564" s="165">
        <f t="shared" ref="T2564:T2627" si="282">IF(OR(taskRange="All tasks (all stages)",taskRange=""),ROW(T2564)-ROW($T$3),IF(S2564&gt;0,ROW(T2564)-ROW($T$3),0))*IF(OR(calendarSalesmen="",calendarSalesmen="All salesmen"),1,IF(calendarSalesmen=G2564,1,0))*IF(OR(calendarStage="",calendarStage="All Stages"),1,IF(calendarStage=P2564,1,0))</f>
        <v>0</v>
      </c>
      <c r="U2564" s="165" t="str">
        <f t="shared" ref="U2564:U2627" si="283">IF(S2564&gt;0,P2564,"")</f>
        <v/>
      </c>
      <c r="V2564" s="165" t="str">
        <f>IFERROR(IF(OR(C2564="",S2564&lt;0),"",IF(SUBTOTAL(3,C2564:C2564)=0,-1,SUBTOTAL(3,$C$4:C2564))),"")</f>
        <v/>
      </c>
      <c r="W2564" s="156" t="str">
        <f t="array" ref="W2564">IF(LEN(C2564)&gt;0,IFERROR(IF(MATCH(C2564,$C$3:$C2563,0)&gt;0,N2564-INDEX($N$3:N2563,SUMPRODUCT(MAX(ROW($C$3:$C2563)*(C2564=$C$3:$C2563)))-2,1),""),""),"")</f>
        <v/>
      </c>
      <c r="X2564" s="156">
        <f t="shared" ca="1" si="278"/>
        <v>1</v>
      </c>
      <c r="Y2564" s="156">
        <f t="shared" ca="1" si="279"/>
        <v>1</v>
      </c>
    </row>
    <row r="2565" spans="2:25" hidden="1" x14ac:dyDescent="0.25">
      <c r="B2565" s="390" t="str">
        <f>IFERROR(IF(LEN(INDEX(PlansAndNotes!$B$6:$B$2005,ROW(A2565)-ROW($B$3)))=0,"",INDEX(PlansAndNotes!$B$6:$B$2005,ROW(A2565)-ROW($B$3))),"")</f>
        <v/>
      </c>
      <c r="C2565" s="387" t="str">
        <f t="shared" si="280"/>
        <v/>
      </c>
      <c r="D2565" s="361" t="str">
        <f>IFERROR(IF(LEN(C2565)&gt;0,IF(LEN(INDEX(TasksList!$C$6:$C$25,MATCH(C2565,TasksList!$B$6:$B$25,0),1))=0,"",INDEX(TasksList!$C$6:$C$25,MATCH(C2565,TasksList!$B$6:$B$25,0),1)),""),"")</f>
        <v/>
      </c>
      <c r="E2565" s="361" t="str">
        <f>IFERROR(IF(LEN(C2565)&gt;0,IF(LEN(INDEX(TasksList!$F$6:$F$25,MATCH(C2565,TasksList!$B$6:$B$25,0),1))=0,"not set!",INDEX(TasksList!$F$6:$F$25,MATCH(C2565,TasksList!$B$6:$B$25,0),1)),""),"")</f>
        <v/>
      </c>
      <c r="F2565" s="360" t="str">
        <f>IFERROR(IF(LEN(D2565)&gt;0,IF(LEN(INDEX(AdressBook!$D$6:$D$25,MATCH(D2565,AdressBook!$B$6:$B$25,0),1))=0,"",INDEX(AdressBook!$D$6:$D$25,MATCH(D2565,AdressBook!$B$6:$B$25,0),1)),""),"")</f>
        <v/>
      </c>
      <c r="G2565" s="361" t="str">
        <f>IFERROR(IF(LEN(INDEX(PlansAndNotes!$F$6:$F$4005,ROW(B2565)-ROW($C$3)))=0,"",INDEX(PlansAndNotes!$F$6:$F$4005,ROW(B2565)-ROW($C$3))),"")</f>
        <v/>
      </c>
      <c r="H2565" s="361" t="str">
        <f>IFERROR(IF(LEN(C2565)&gt;0,IF(LEN(INDEX(TasksList!$G$6:$G$25,MATCH(C2565,TasksList!$B$6:$B$25,0),1))=0,"",INDEX(TasksList!$G$6:$G$25,MATCH(C2565,TasksList!$B$6:$B$25,0),1)),""),"")</f>
        <v/>
      </c>
      <c r="N2565" s="362" t="str">
        <f>IFERROR(IF(LEN(INDEX(PlansAndNotes!$D$6:$D$4005,ROW(B2565)-ROW($C$3)))=0,"",INDEX(PlansAndNotes!$D$6:$D$4005,ROW(B2565)-ROW($C$3))),"")</f>
        <v/>
      </c>
      <c r="O2565" s="165" t="str">
        <f t="shared" si="281"/>
        <v/>
      </c>
      <c r="P2565" s="363" t="str">
        <f>IFERROR(IF(LEN(INDEX(PlansAndNotes!$E$6:$E$4005,ROW(B2565)-ROW($C$3)))=0,"",INDEX(PlansAndNotes!$E$6:$E$4005,ROW(B2565)-ROW($C$3))),"")</f>
        <v/>
      </c>
      <c r="Q2565" s="363" t="str">
        <f>IFERROR(IF(LEN(INDEX(PlansAndNotes!$G$6:$G$4005,ROW(B2565)-ROW($C$3)))=0,"",INDEX(PlansAndNotes!$G$6:$G$4005,ROW(B2565)-ROW($C$3))),"")</f>
        <v/>
      </c>
      <c r="R2565" s="361" t="str">
        <f>IFERROR(IF(LEN(D2565)&gt;0,IF(LEN(INDEX(AdressBook!$C$6:$C$25,MATCH(D2565,AdressBook!$B$6:$B$25,0),1))=0,"",INDEX(AdressBook!$C$6:$C$25,MATCH(D2565,AdressBook!$B$6:$B$25,0),1)),""),"")</f>
        <v/>
      </c>
      <c r="S2565" s="165">
        <f>IF(LEN(C2565)&gt;0,IFERROR(IF(MATCH(C2565,C2566:$C$4004,0)&gt;0,-1,ROW(S2565)-ROW($S$3)),ROW(S2565)-ROW($S$3)),-1)</f>
        <v>-1</v>
      </c>
      <c r="T2565" s="165">
        <f t="shared" si="282"/>
        <v>0</v>
      </c>
      <c r="U2565" s="165" t="str">
        <f t="shared" si="283"/>
        <v/>
      </c>
      <c r="V2565" s="165" t="str">
        <f>IFERROR(IF(OR(C2565="",S2565&lt;0),"",IF(SUBTOTAL(3,C2565:C2565)=0,-1,SUBTOTAL(3,$C$4:C2565))),"")</f>
        <v/>
      </c>
      <c r="W2565" s="156" t="str">
        <f t="array" ref="W2565">IF(LEN(C2565)&gt;0,IFERROR(IF(MATCH(C2565,$C$3:$C2564,0)&gt;0,N2565-INDEX($N$3:N2564,SUMPRODUCT(MAX(ROW($C$3:$C2564)*(C2565=$C$3:$C2564)))-2,1),""),""),"")</f>
        <v/>
      </c>
      <c r="X2565" s="156">
        <f t="shared" ref="X2565:X2628" ca="1" si="284">IFERROR(IF($X$2="",1,IF(AND(N2565&lt;=TODAY(),N2565+$X$2&gt;=TODAY()),1,0)),"")</f>
        <v>1</v>
      </c>
      <c r="Y2565" s="156">
        <f t="shared" ref="Y2565:Y2628" ca="1" si="285">IFERROR(IF($Y$2="",1,IF(AND(N2565&lt;=TODAY(),N2565+$Y$2&gt;=TODAY()),1,0)),"")</f>
        <v>1</v>
      </c>
    </row>
    <row r="2566" spans="2:25" hidden="1" x14ac:dyDescent="0.25">
      <c r="B2566" s="390" t="str">
        <f>IFERROR(IF(LEN(INDEX(PlansAndNotes!$B$6:$B$2005,ROW(A2566)-ROW($B$3)))=0,"",INDEX(PlansAndNotes!$B$6:$B$2005,ROW(A2566)-ROW($B$3))),"")</f>
        <v/>
      </c>
      <c r="C2566" s="387" t="str">
        <f t="shared" si="280"/>
        <v/>
      </c>
      <c r="D2566" s="361" t="str">
        <f>IFERROR(IF(LEN(C2566)&gt;0,IF(LEN(INDEX(TasksList!$C$6:$C$25,MATCH(C2566,TasksList!$B$6:$B$25,0),1))=0,"",INDEX(TasksList!$C$6:$C$25,MATCH(C2566,TasksList!$B$6:$B$25,0),1)),""),"")</f>
        <v/>
      </c>
      <c r="E2566" s="361" t="str">
        <f>IFERROR(IF(LEN(C2566)&gt;0,IF(LEN(INDEX(TasksList!$F$6:$F$25,MATCH(C2566,TasksList!$B$6:$B$25,0),1))=0,"not set!",INDEX(TasksList!$F$6:$F$25,MATCH(C2566,TasksList!$B$6:$B$25,0),1)),""),"")</f>
        <v/>
      </c>
      <c r="F2566" s="360" t="str">
        <f>IFERROR(IF(LEN(D2566)&gt;0,IF(LEN(INDEX(AdressBook!$D$6:$D$25,MATCH(D2566,AdressBook!$B$6:$B$25,0),1))=0,"",INDEX(AdressBook!$D$6:$D$25,MATCH(D2566,AdressBook!$B$6:$B$25,0),1)),""),"")</f>
        <v/>
      </c>
      <c r="G2566" s="361" t="str">
        <f>IFERROR(IF(LEN(INDEX(PlansAndNotes!$F$6:$F$4005,ROW(B2566)-ROW($C$3)))=0,"",INDEX(PlansAndNotes!$F$6:$F$4005,ROW(B2566)-ROW($C$3))),"")</f>
        <v/>
      </c>
      <c r="H2566" s="361" t="str">
        <f>IFERROR(IF(LEN(C2566)&gt;0,IF(LEN(INDEX(TasksList!$G$6:$G$25,MATCH(C2566,TasksList!$B$6:$B$25,0),1))=0,"",INDEX(TasksList!$G$6:$G$25,MATCH(C2566,TasksList!$B$6:$B$25,0),1)),""),"")</f>
        <v/>
      </c>
      <c r="N2566" s="362" t="str">
        <f>IFERROR(IF(LEN(INDEX(PlansAndNotes!$D$6:$D$4005,ROW(B2566)-ROW($C$3)))=0,"",INDEX(PlansAndNotes!$D$6:$D$4005,ROW(B2566)-ROW($C$3))),"")</f>
        <v/>
      </c>
      <c r="O2566" s="165" t="str">
        <f t="shared" si="281"/>
        <v/>
      </c>
      <c r="P2566" s="363" t="str">
        <f>IFERROR(IF(LEN(INDEX(PlansAndNotes!$E$6:$E$4005,ROW(B2566)-ROW($C$3)))=0,"",INDEX(PlansAndNotes!$E$6:$E$4005,ROW(B2566)-ROW($C$3))),"")</f>
        <v/>
      </c>
      <c r="Q2566" s="363" t="str">
        <f>IFERROR(IF(LEN(INDEX(PlansAndNotes!$G$6:$G$4005,ROW(B2566)-ROW($C$3)))=0,"",INDEX(PlansAndNotes!$G$6:$G$4005,ROW(B2566)-ROW($C$3))),"")</f>
        <v/>
      </c>
      <c r="R2566" s="361" t="str">
        <f>IFERROR(IF(LEN(D2566)&gt;0,IF(LEN(INDEX(AdressBook!$C$6:$C$25,MATCH(D2566,AdressBook!$B$6:$B$25,0),1))=0,"",INDEX(AdressBook!$C$6:$C$25,MATCH(D2566,AdressBook!$B$6:$B$25,0),1)),""),"")</f>
        <v/>
      </c>
      <c r="S2566" s="165">
        <f>IF(LEN(C2566)&gt;0,IFERROR(IF(MATCH(C2566,C2567:$C$4004,0)&gt;0,-1,ROW(S2566)-ROW($S$3)),ROW(S2566)-ROW($S$3)),-1)</f>
        <v>-1</v>
      </c>
      <c r="T2566" s="165">
        <f t="shared" si="282"/>
        <v>0</v>
      </c>
      <c r="U2566" s="165" t="str">
        <f t="shared" si="283"/>
        <v/>
      </c>
      <c r="V2566" s="165" t="str">
        <f>IFERROR(IF(OR(C2566="",S2566&lt;0),"",IF(SUBTOTAL(3,C2566:C2566)=0,-1,SUBTOTAL(3,$C$4:C2566))),"")</f>
        <v/>
      </c>
      <c r="W2566" s="156" t="str">
        <f t="array" ref="W2566">IF(LEN(C2566)&gt;0,IFERROR(IF(MATCH(C2566,$C$3:$C2565,0)&gt;0,N2566-INDEX($N$3:N2565,SUMPRODUCT(MAX(ROW($C$3:$C2565)*(C2566=$C$3:$C2565)))-2,1),""),""),"")</f>
        <v/>
      </c>
      <c r="X2566" s="156">
        <f t="shared" ca="1" si="284"/>
        <v>1</v>
      </c>
      <c r="Y2566" s="156">
        <f t="shared" ca="1" si="285"/>
        <v>1</v>
      </c>
    </row>
    <row r="2567" spans="2:25" hidden="1" x14ac:dyDescent="0.25">
      <c r="B2567" s="390" t="str">
        <f>IFERROR(IF(LEN(INDEX(PlansAndNotes!$B$6:$B$2005,ROW(A2567)-ROW($B$3)))=0,"",INDEX(PlansAndNotes!$B$6:$B$2005,ROW(A2567)-ROW($B$3))),"")</f>
        <v/>
      </c>
      <c r="C2567" s="387" t="str">
        <f t="shared" si="280"/>
        <v/>
      </c>
      <c r="D2567" s="361" t="str">
        <f>IFERROR(IF(LEN(C2567)&gt;0,IF(LEN(INDEX(TasksList!$C$6:$C$25,MATCH(C2567,TasksList!$B$6:$B$25,0),1))=0,"",INDEX(TasksList!$C$6:$C$25,MATCH(C2567,TasksList!$B$6:$B$25,0),1)),""),"")</f>
        <v/>
      </c>
      <c r="E2567" s="361" t="str">
        <f>IFERROR(IF(LEN(C2567)&gt;0,IF(LEN(INDEX(TasksList!$F$6:$F$25,MATCH(C2567,TasksList!$B$6:$B$25,0),1))=0,"not set!",INDEX(TasksList!$F$6:$F$25,MATCH(C2567,TasksList!$B$6:$B$25,0),1)),""),"")</f>
        <v/>
      </c>
      <c r="F2567" s="360" t="str">
        <f>IFERROR(IF(LEN(D2567)&gt;0,IF(LEN(INDEX(AdressBook!$D$6:$D$25,MATCH(D2567,AdressBook!$B$6:$B$25,0),1))=0,"",INDEX(AdressBook!$D$6:$D$25,MATCH(D2567,AdressBook!$B$6:$B$25,0),1)),""),"")</f>
        <v/>
      </c>
      <c r="G2567" s="361" t="str">
        <f>IFERROR(IF(LEN(INDEX(PlansAndNotes!$F$6:$F$4005,ROW(B2567)-ROW($C$3)))=0,"",INDEX(PlansAndNotes!$F$6:$F$4005,ROW(B2567)-ROW($C$3))),"")</f>
        <v/>
      </c>
      <c r="H2567" s="361" t="str">
        <f>IFERROR(IF(LEN(C2567)&gt;0,IF(LEN(INDEX(TasksList!$G$6:$G$25,MATCH(C2567,TasksList!$B$6:$B$25,0),1))=0,"",INDEX(TasksList!$G$6:$G$25,MATCH(C2567,TasksList!$B$6:$B$25,0),1)),""),"")</f>
        <v/>
      </c>
      <c r="N2567" s="362" t="str">
        <f>IFERROR(IF(LEN(INDEX(PlansAndNotes!$D$6:$D$4005,ROW(B2567)-ROW($C$3)))=0,"",INDEX(PlansAndNotes!$D$6:$D$4005,ROW(B2567)-ROW($C$3))),"")</f>
        <v/>
      </c>
      <c r="O2567" s="165" t="str">
        <f t="shared" si="281"/>
        <v/>
      </c>
      <c r="P2567" s="363" t="str">
        <f>IFERROR(IF(LEN(INDEX(PlansAndNotes!$E$6:$E$4005,ROW(B2567)-ROW($C$3)))=0,"",INDEX(PlansAndNotes!$E$6:$E$4005,ROW(B2567)-ROW($C$3))),"")</f>
        <v/>
      </c>
      <c r="Q2567" s="363" t="str">
        <f>IFERROR(IF(LEN(INDEX(PlansAndNotes!$G$6:$G$4005,ROW(B2567)-ROW($C$3)))=0,"",INDEX(PlansAndNotes!$G$6:$G$4005,ROW(B2567)-ROW($C$3))),"")</f>
        <v/>
      </c>
      <c r="R2567" s="361" t="str">
        <f>IFERROR(IF(LEN(D2567)&gt;0,IF(LEN(INDEX(AdressBook!$C$6:$C$25,MATCH(D2567,AdressBook!$B$6:$B$25,0),1))=0,"",INDEX(AdressBook!$C$6:$C$25,MATCH(D2567,AdressBook!$B$6:$B$25,0),1)),""),"")</f>
        <v/>
      </c>
      <c r="S2567" s="165">
        <f>IF(LEN(C2567)&gt;0,IFERROR(IF(MATCH(C2567,C2568:$C$4004,0)&gt;0,-1,ROW(S2567)-ROW($S$3)),ROW(S2567)-ROW($S$3)),-1)</f>
        <v>-1</v>
      </c>
      <c r="T2567" s="165">
        <f t="shared" si="282"/>
        <v>0</v>
      </c>
      <c r="U2567" s="165" t="str">
        <f t="shared" si="283"/>
        <v/>
      </c>
      <c r="V2567" s="165" t="str">
        <f>IFERROR(IF(OR(C2567="",S2567&lt;0),"",IF(SUBTOTAL(3,C2567:C2567)=0,-1,SUBTOTAL(3,$C$4:C2567))),"")</f>
        <v/>
      </c>
      <c r="W2567" s="156" t="str">
        <f t="array" ref="W2567">IF(LEN(C2567)&gt;0,IFERROR(IF(MATCH(C2567,$C$3:$C2566,0)&gt;0,N2567-INDEX($N$3:N2566,SUMPRODUCT(MAX(ROW($C$3:$C2566)*(C2567=$C$3:$C2566)))-2,1),""),""),"")</f>
        <v/>
      </c>
      <c r="X2567" s="156">
        <f t="shared" ca="1" si="284"/>
        <v>1</v>
      </c>
      <c r="Y2567" s="156">
        <f t="shared" ca="1" si="285"/>
        <v>1</v>
      </c>
    </row>
    <row r="2568" spans="2:25" hidden="1" x14ac:dyDescent="0.25">
      <c r="B2568" s="390" t="str">
        <f>IFERROR(IF(LEN(INDEX(PlansAndNotes!$B$6:$B$2005,ROW(A2568)-ROW($B$3)))=0,"",INDEX(PlansAndNotes!$B$6:$B$2005,ROW(A2568)-ROW($B$3))),"")</f>
        <v/>
      </c>
      <c r="C2568" s="387" t="str">
        <f t="shared" si="280"/>
        <v/>
      </c>
      <c r="D2568" s="361" t="str">
        <f>IFERROR(IF(LEN(C2568)&gt;0,IF(LEN(INDEX(TasksList!$C$6:$C$25,MATCH(C2568,TasksList!$B$6:$B$25,0),1))=0,"",INDEX(TasksList!$C$6:$C$25,MATCH(C2568,TasksList!$B$6:$B$25,0),1)),""),"")</f>
        <v/>
      </c>
      <c r="E2568" s="361" t="str">
        <f>IFERROR(IF(LEN(C2568)&gt;0,IF(LEN(INDEX(TasksList!$F$6:$F$25,MATCH(C2568,TasksList!$B$6:$B$25,0),1))=0,"not set!",INDEX(TasksList!$F$6:$F$25,MATCH(C2568,TasksList!$B$6:$B$25,0),1)),""),"")</f>
        <v/>
      </c>
      <c r="F2568" s="360" t="str">
        <f>IFERROR(IF(LEN(D2568)&gt;0,IF(LEN(INDEX(AdressBook!$D$6:$D$25,MATCH(D2568,AdressBook!$B$6:$B$25,0),1))=0,"",INDEX(AdressBook!$D$6:$D$25,MATCH(D2568,AdressBook!$B$6:$B$25,0),1)),""),"")</f>
        <v/>
      </c>
      <c r="G2568" s="361" t="str">
        <f>IFERROR(IF(LEN(INDEX(PlansAndNotes!$F$6:$F$4005,ROW(B2568)-ROW($C$3)))=0,"",INDEX(PlansAndNotes!$F$6:$F$4005,ROW(B2568)-ROW($C$3))),"")</f>
        <v/>
      </c>
      <c r="H2568" s="361" t="str">
        <f>IFERROR(IF(LEN(C2568)&gt;0,IF(LEN(INDEX(TasksList!$G$6:$G$25,MATCH(C2568,TasksList!$B$6:$B$25,0),1))=0,"",INDEX(TasksList!$G$6:$G$25,MATCH(C2568,TasksList!$B$6:$B$25,0),1)),""),"")</f>
        <v/>
      </c>
      <c r="N2568" s="362" t="str">
        <f>IFERROR(IF(LEN(INDEX(PlansAndNotes!$D$6:$D$4005,ROW(B2568)-ROW($C$3)))=0,"",INDEX(PlansAndNotes!$D$6:$D$4005,ROW(B2568)-ROW($C$3))),"")</f>
        <v/>
      </c>
      <c r="O2568" s="165" t="str">
        <f t="shared" si="281"/>
        <v/>
      </c>
      <c r="P2568" s="363" t="str">
        <f>IFERROR(IF(LEN(INDEX(PlansAndNotes!$E$6:$E$4005,ROW(B2568)-ROW($C$3)))=0,"",INDEX(PlansAndNotes!$E$6:$E$4005,ROW(B2568)-ROW($C$3))),"")</f>
        <v/>
      </c>
      <c r="Q2568" s="363" t="str">
        <f>IFERROR(IF(LEN(INDEX(PlansAndNotes!$G$6:$G$4005,ROW(B2568)-ROW($C$3)))=0,"",INDEX(PlansAndNotes!$G$6:$G$4005,ROW(B2568)-ROW($C$3))),"")</f>
        <v/>
      </c>
      <c r="R2568" s="361" t="str">
        <f>IFERROR(IF(LEN(D2568)&gt;0,IF(LEN(INDEX(AdressBook!$C$6:$C$25,MATCH(D2568,AdressBook!$B$6:$B$25,0),1))=0,"",INDEX(AdressBook!$C$6:$C$25,MATCH(D2568,AdressBook!$B$6:$B$25,0),1)),""),"")</f>
        <v/>
      </c>
      <c r="S2568" s="165">
        <f>IF(LEN(C2568)&gt;0,IFERROR(IF(MATCH(C2568,C2569:$C$4004,0)&gt;0,-1,ROW(S2568)-ROW($S$3)),ROW(S2568)-ROW($S$3)),-1)</f>
        <v>-1</v>
      </c>
      <c r="T2568" s="165">
        <f t="shared" si="282"/>
        <v>0</v>
      </c>
      <c r="U2568" s="165" t="str">
        <f t="shared" si="283"/>
        <v/>
      </c>
      <c r="V2568" s="165" t="str">
        <f>IFERROR(IF(OR(C2568="",S2568&lt;0),"",IF(SUBTOTAL(3,C2568:C2568)=0,-1,SUBTOTAL(3,$C$4:C2568))),"")</f>
        <v/>
      </c>
      <c r="W2568" s="156" t="str">
        <f t="array" ref="W2568">IF(LEN(C2568)&gt;0,IFERROR(IF(MATCH(C2568,$C$3:$C2567,0)&gt;0,N2568-INDEX($N$3:N2567,SUMPRODUCT(MAX(ROW($C$3:$C2567)*(C2568=$C$3:$C2567)))-2,1),""),""),"")</f>
        <v/>
      </c>
      <c r="X2568" s="156">
        <f t="shared" ca="1" si="284"/>
        <v>1</v>
      </c>
      <c r="Y2568" s="156">
        <f t="shared" ca="1" si="285"/>
        <v>1</v>
      </c>
    </row>
    <row r="2569" spans="2:25" hidden="1" x14ac:dyDescent="0.25">
      <c r="B2569" s="390" t="str">
        <f>IFERROR(IF(LEN(INDEX(PlansAndNotes!$B$6:$B$2005,ROW(A2569)-ROW($B$3)))=0,"",INDEX(PlansAndNotes!$B$6:$B$2005,ROW(A2569)-ROW($B$3))),"")</f>
        <v/>
      </c>
      <c r="C2569" s="387" t="str">
        <f t="shared" si="280"/>
        <v/>
      </c>
      <c r="D2569" s="361" t="str">
        <f>IFERROR(IF(LEN(C2569)&gt;0,IF(LEN(INDEX(TasksList!$C$6:$C$25,MATCH(C2569,TasksList!$B$6:$B$25,0),1))=0,"",INDEX(TasksList!$C$6:$C$25,MATCH(C2569,TasksList!$B$6:$B$25,0),1)),""),"")</f>
        <v/>
      </c>
      <c r="E2569" s="361" t="str">
        <f>IFERROR(IF(LEN(C2569)&gt;0,IF(LEN(INDEX(TasksList!$F$6:$F$25,MATCH(C2569,TasksList!$B$6:$B$25,0),1))=0,"not set!",INDEX(TasksList!$F$6:$F$25,MATCH(C2569,TasksList!$B$6:$B$25,0),1)),""),"")</f>
        <v/>
      </c>
      <c r="F2569" s="360" t="str">
        <f>IFERROR(IF(LEN(D2569)&gt;0,IF(LEN(INDEX(AdressBook!$D$6:$D$25,MATCH(D2569,AdressBook!$B$6:$B$25,0),1))=0,"",INDEX(AdressBook!$D$6:$D$25,MATCH(D2569,AdressBook!$B$6:$B$25,0),1)),""),"")</f>
        <v/>
      </c>
      <c r="G2569" s="361" t="str">
        <f>IFERROR(IF(LEN(INDEX(PlansAndNotes!$F$6:$F$4005,ROW(B2569)-ROW($C$3)))=0,"",INDEX(PlansAndNotes!$F$6:$F$4005,ROW(B2569)-ROW($C$3))),"")</f>
        <v/>
      </c>
      <c r="H2569" s="361" t="str">
        <f>IFERROR(IF(LEN(C2569)&gt;0,IF(LEN(INDEX(TasksList!$G$6:$G$25,MATCH(C2569,TasksList!$B$6:$B$25,0),1))=0,"",INDEX(TasksList!$G$6:$G$25,MATCH(C2569,TasksList!$B$6:$B$25,0),1)),""),"")</f>
        <v/>
      </c>
      <c r="N2569" s="362" t="str">
        <f>IFERROR(IF(LEN(INDEX(PlansAndNotes!$D$6:$D$4005,ROW(B2569)-ROW($C$3)))=0,"",INDEX(PlansAndNotes!$D$6:$D$4005,ROW(B2569)-ROW($C$3))),"")</f>
        <v/>
      </c>
      <c r="O2569" s="165" t="str">
        <f t="shared" si="281"/>
        <v/>
      </c>
      <c r="P2569" s="363" t="str">
        <f>IFERROR(IF(LEN(INDEX(PlansAndNotes!$E$6:$E$4005,ROW(B2569)-ROW($C$3)))=0,"",INDEX(PlansAndNotes!$E$6:$E$4005,ROW(B2569)-ROW($C$3))),"")</f>
        <v/>
      </c>
      <c r="Q2569" s="363" t="str">
        <f>IFERROR(IF(LEN(INDEX(PlansAndNotes!$G$6:$G$4005,ROW(B2569)-ROW($C$3)))=0,"",INDEX(PlansAndNotes!$G$6:$G$4005,ROW(B2569)-ROW($C$3))),"")</f>
        <v/>
      </c>
      <c r="R2569" s="361" t="str">
        <f>IFERROR(IF(LEN(D2569)&gt;0,IF(LEN(INDEX(AdressBook!$C$6:$C$25,MATCH(D2569,AdressBook!$B$6:$B$25,0),1))=0,"",INDEX(AdressBook!$C$6:$C$25,MATCH(D2569,AdressBook!$B$6:$B$25,0),1)),""),"")</f>
        <v/>
      </c>
      <c r="S2569" s="165">
        <f>IF(LEN(C2569)&gt;0,IFERROR(IF(MATCH(C2569,C2570:$C$4004,0)&gt;0,-1,ROW(S2569)-ROW($S$3)),ROW(S2569)-ROW($S$3)),-1)</f>
        <v>-1</v>
      </c>
      <c r="T2569" s="165">
        <f t="shared" si="282"/>
        <v>0</v>
      </c>
      <c r="U2569" s="165" t="str">
        <f t="shared" si="283"/>
        <v/>
      </c>
      <c r="V2569" s="165" t="str">
        <f>IFERROR(IF(OR(C2569="",S2569&lt;0),"",IF(SUBTOTAL(3,C2569:C2569)=0,-1,SUBTOTAL(3,$C$4:C2569))),"")</f>
        <v/>
      </c>
      <c r="W2569" s="156" t="str">
        <f t="array" ref="W2569">IF(LEN(C2569)&gt;0,IFERROR(IF(MATCH(C2569,$C$3:$C2568,0)&gt;0,N2569-INDEX($N$3:N2568,SUMPRODUCT(MAX(ROW($C$3:$C2568)*(C2569=$C$3:$C2568)))-2,1),""),""),"")</f>
        <v/>
      </c>
      <c r="X2569" s="156">
        <f t="shared" ca="1" si="284"/>
        <v>1</v>
      </c>
      <c r="Y2569" s="156">
        <f t="shared" ca="1" si="285"/>
        <v>1</v>
      </c>
    </row>
    <row r="2570" spans="2:25" hidden="1" x14ac:dyDescent="0.25">
      <c r="B2570" s="390" t="str">
        <f>IFERROR(IF(LEN(INDEX(PlansAndNotes!$B$6:$B$2005,ROW(A2570)-ROW($B$3)))=0,"",INDEX(PlansAndNotes!$B$6:$B$2005,ROW(A2570)-ROW($B$3))),"")</f>
        <v/>
      </c>
      <c r="C2570" s="387" t="str">
        <f t="shared" si="280"/>
        <v/>
      </c>
      <c r="D2570" s="361" t="str">
        <f>IFERROR(IF(LEN(C2570)&gt;0,IF(LEN(INDEX(TasksList!$C$6:$C$25,MATCH(C2570,TasksList!$B$6:$B$25,0),1))=0,"",INDEX(TasksList!$C$6:$C$25,MATCH(C2570,TasksList!$B$6:$B$25,0),1)),""),"")</f>
        <v/>
      </c>
      <c r="E2570" s="361" t="str">
        <f>IFERROR(IF(LEN(C2570)&gt;0,IF(LEN(INDEX(TasksList!$F$6:$F$25,MATCH(C2570,TasksList!$B$6:$B$25,0),1))=0,"not set!",INDEX(TasksList!$F$6:$F$25,MATCH(C2570,TasksList!$B$6:$B$25,0),1)),""),"")</f>
        <v/>
      </c>
      <c r="F2570" s="360" t="str">
        <f>IFERROR(IF(LEN(D2570)&gt;0,IF(LEN(INDEX(AdressBook!$D$6:$D$25,MATCH(D2570,AdressBook!$B$6:$B$25,0),1))=0,"",INDEX(AdressBook!$D$6:$D$25,MATCH(D2570,AdressBook!$B$6:$B$25,0),1)),""),"")</f>
        <v/>
      </c>
      <c r="G2570" s="361" t="str">
        <f>IFERROR(IF(LEN(INDEX(PlansAndNotes!$F$6:$F$4005,ROW(B2570)-ROW($C$3)))=0,"",INDEX(PlansAndNotes!$F$6:$F$4005,ROW(B2570)-ROW($C$3))),"")</f>
        <v/>
      </c>
      <c r="H2570" s="361" t="str">
        <f>IFERROR(IF(LEN(C2570)&gt;0,IF(LEN(INDEX(TasksList!$G$6:$G$25,MATCH(C2570,TasksList!$B$6:$B$25,0),1))=0,"",INDEX(TasksList!$G$6:$G$25,MATCH(C2570,TasksList!$B$6:$B$25,0),1)),""),"")</f>
        <v/>
      </c>
      <c r="N2570" s="362" t="str">
        <f>IFERROR(IF(LEN(INDEX(PlansAndNotes!$D$6:$D$4005,ROW(B2570)-ROW($C$3)))=0,"",INDEX(PlansAndNotes!$D$6:$D$4005,ROW(B2570)-ROW($C$3))),"")</f>
        <v/>
      </c>
      <c r="O2570" s="165" t="str">
        <f t="shared" si="281"/>
        <v/>
      </c>
      <c r="P2570" s="363" t="str">
        <f>IFERROR(IF(LEN(INDEX(PlansAndNotes!$E$6:$E$4005,ROW(B2570)-ROW($C$3)))=0,"",INDEX(PlansAndNotes!$E$6:$E$4005,ROW(B2570)-ROW($C$3))),"")</f>
        <v/>
      </c>
      <c r="Q2570" s="363" t="str">
        <f>IFERROR(IF(LEN(INDEX(PlansAndNotes!$G$6:$G$4005,ROW(B2570)-ROW($C$3)))=0,"",INDEX(PlansAndNotes!$G$6:$G$4005,ROW(B2570)-ROW($C$3))),"")</f>
        <v/>
      </c>
      <c r="R2570" s="361" t="str">
        <f>IFERROR(IF(LEN(D2570)&gt;0,IF(LEN(INDEX(AdressBook!$C$6:$C$25,MATCH(D2570,AdressBook!$B$6:$B$25,0),1))=0,"",INDEX(AdressBook!$C$6:$C$25,MATCH(D2570,AdressBook!$B$6:$B$25,0),1)),""),"")</f>
        <v/>
      </c>
      <c r="S2570" s="165">
        <f>IF(LEN(C2570)&gt;0,IFERROR(IF(MATCH(C2570,C2571:$C$4004,0)&gt;0,-1,ROW(S2570)-ROW($S$3)),ROW(S2570)-ROW($S$3)),-1)</f>
        <v>-1</v>
      </c>
      <c r="T2570" s="165">
        <f t="shared" si="282"/>
        <v>0</v>
      </c>
      <c r="U2570" s="165" t="str">
        <f t="shared" si="283"/>
        <v/>
      </c>
      <c r="V2570" s="165" t="str">
        <f>IFERROR(IF(OR(C2570="",S2570&lt;0),"",IF(SUBTOTAL(3,C2570:C2570)=0,-1,SUBTOTAL(3,$C$4:C2570))),"")</f>
        <v/>
      </c>
      <c r="W2570" s="156" t="str">
        <f t="array" ref="W2570">IF(LEN(C2570)&gt;0,IFERROR(IF(MATCH(C2570,$C$3:$C2569,0)&gt;0,N2570-INDEX($N$3:N2569,SUMPRODUCT(MAX(ROW($C$3:$C2569)*(C2570=$C$3:$C2569)))-2,1),""),""),"")</f>
        <v/>
      </c>
      <c r="X2570" s="156">
        <f t="shared" ca="1" si="284"/>
        <v>1</v>
      </c>
      <c r="Y2570" s="156">
        <f t="shared" ca="1" si="285"/>
        <v>1</v>
      </c>
    </row>
    <row r="2571" spans="2:25" hidden="1" x14ac:dyDescent="0.25">
      <c r="B2571" s="390" t="str">
        <f>IFERROR(IF(LEN(INDEX(PlansAndNotes!$B$6:$B$2005,ROW(A2571)-ROW($B$3)))=0,"",INDEX(PlansAndNotes!$B$6:$B$2005,ROW(A2571)-ROW($B$3))),"")</f>
        <v/>
      </c>
      <c r="C2571" s="387" t="str">
        <f t="shared" si="280"/>
        <v/>
      </c>
      <c r="D2571" s="361" t="str">
        <f>IFERROR(IF(LEN(C2571)&gt;0,IF(LEN(INDEX(TasksList!$C$6:$C$25,MATCH(C2571,TasksList!$B$6:$B$25,0),1))=0,"",INDEX(TasksList!$C$6:$C$25,MATCH(C2571,TasksList!$B$6:$B$25,0),1)),""),"")</f>
        <v/>
      </c>
      <c r="E2571" s="361" t="str">
        <f>IFERROR(IF(LEN(C2571)&gt;0,IF(LEN(INDEX(TasksList!$F$6:$F$25,MATCH(C2571,TasksList!$B$6:$B$25,0),1))=0,"not set!",INDEX(TasksList!$F$6:$F$25,MATCH(C2571,TasksList!$B$6:$B$25,0),1)),""),"")</f>
        <v/>
      </c>
      <c r="F2571" s="360" t="str">
        <f>IFERROR(IF(LEN(D2571)&gt;0,IF(LEN(INDEX(AdressBook!$D$6:$D$25,MATCH(D2571,AdressBook!$B$6:$B$25,0),1))=0,"",INDEX(AdressBook!$D$6:$D$25,MATCH(D2571,AdressBook!$B$6:$B$25,0),1)),""),"")</f>
        <v/>
      </c>
      <c r="G2571" s="361" t="str">
        <f>IFERROR(IF(LEN(INDEX(PlansAndNotes!$F$6:$F$4005,ROW(B2571)-ROW($C$3)))=0,"",INDEX(PlansAndNotes!$F$6:$F$4005,ROW(B2571)-ROW($C$3))),"")</f>
        <v/>
      </c>
      <c r="H2571" s="361" t="str">
        <f>IFERROR(IF(LEN(C2571)&gt;0,IF(LEN(INDEX(TasksList!$G$6:$G$25,MATCH(C2571,TasksList!$B$6:$B$25,0),1))=0,"",INDEX(TasksList!$G$6:$G$25,MATCH(C2571,TasksList!$B$6:$B$25,0),1)),""),"")</f>
        <v/>
      </c>
      <c r="N2571" s="362" t="str">
        <f>IFERROR(IF(LEN(INDEX(PlansAndNotes!$D$6:$D$4005,ROW(B2571)-ROW($C$3)))=0,"",INDEX(PlansAndNotes!$D$6:$D$4005,ROW(B2571)-ROW($C$3))),"")</f>
        <v/>
      </c>
      <c r="O2571" s="165" t="str">
        <f t="shared" si="281"/>
        <v/>
      </c>
      <c r="P2571" s="363" t="str">
        <f>IFERROR(IF(LEN(INDEX(PlansAndNotes!$E$6:$E$4005,ROW(B2571)-ROW($C$3)))=0,"",INDEX(PlansAndNotes!$E$6:$E$4005,ROW(B2571)-ROW($C$3))),"")</f>
        <v/>
      </c>
      <c r="Q2571" s="363" t="str">
        <f>IFERROR(IF(LEN(INDEX(PlansAndNotes!$G$6:$G$4005,ROW(B2571)-ROW($C$3)))=0,"",INDEX(PlansAndNotes!$G$6:$G$4005,ROW(B2571)-ROW($C$3))),"")</f>
        <v/>
      </c>
      <c r="R2571" s="361" t="str">
        <f>IFERROR(IF(LEN(D2571)&gt;0,IF(LEN(INDEX(AdressBook!$C$6:$C$25,MATCH(D2571,AdressBook!$B$6:$B$25,0),1))=0,"",INDEX(AdressBook!$C$6:$C$25,MATCH(D2571,AdressBook!$B$6:$B$25,0),1)),""),"")</f>
        <v/>
      </c>
      <c r="S2571" s="165">
        <f>IF(LEN(C2571)&gt;0,IFERROR(IF(MATCH(C2571,C2572:$C$4004,0)&gt;0,-1,ROW(S2571)-ROW($S$3)),ROW(S2571)-ROW($S$3)),-1)</f>
        <v>-1</v>
      </c>
      <c r="T2571" s="165">
        <f t="shared" si="282"/>
        <v>0</v>
      </c>
      <c r="U2571" s="165" t="str">
        <f t="shared" si="283"/>
        <v/>
      </c>
      <c r="V2571" s="165" t="str">
        <f>IFERROR(IF(OR(C2571="",S2571&lt;0),"",IF(SUBTOTAL(3,C2571:C2571)=0,-1,SUBTOTAL(3,$C$4:C2571))),"")</f>
        <v/>
      </c>
      <c r="W2571" s="156" t="str">
        <f t="array" ref="W2571">IF(LEN(C2571)&gt;0,IFERROR(IF(MATCH(C2571,$C$3:$C2570,0)&gt;0,N2571-INDEX($N$3:N2570,SUMPRODUCT(MAX(ROW($C$3:$C2570)*(C2571=$C$3:$C2570)))-2,1),""),""),"")</f>
        <v/>
      </c>
      <c r="X2571" s="156">
        <f t="shared" ca="1" si="284"/>
        <v>1</v>
      </c>
      <c r="Y2571" s="156">
        <f t="shared" ca="1" si="285"/>
        <v>1</v>
      </c>
    </row>
    <row r="2572" spans="2:25" hidden="1" x14ac:dyDescent="0.25">
      <c r="B2572" s="390" t="str">
        <f>IFERROR(IF(LEN(INDEX(PlansAndNotes!$B$6:$B$2005,ROW(A2572)-ROW($B$3)))=0,"",INDEX(PlansAndNotes!$B$6:$B$2005,ROW(A2572)-ROW($B$3))),"")</f>
        <v/>
      </c>
      <c r="C2572" s="387" t="str">
        <f t="shared" si="280"/>
        <v/>
      </c>
      <c r="D2572" s="361" t="str">
        <f>IFERROR(IF(LEN(C2572)&gt;0,IF(LEN(INDEX(TasksList!$C$6:$C$25,MATCH(C2572,TasksList!$B$6:$B$25,0),1))=0,"",INDEX(TasksList!$C$6:$C$25,MATCH(C2572,TasksList!$B$6:$B$25,0),1)),""),"")</f>
        <v/>
      </c>
      <c r="E2572" s="361" t="str">
        <f>IFERROR(IF(LEN(C2572)&gt;0,IF(LEN(INDEX(TasksList!$F$6:$F$25,MATCH(C2572,TasksList!$B$6:$B$25,0),1))=0,"not set!",INDEX(TasksList!$F$6:$F$25,MATCH(C2572,TasksList!$B$6:$B$25,0),1)),""),"")</f>
        <v/>
      </c>
      <c r="F2572" s="360" t="str">
        <f>IFERROR(IF(LEN(D2572)&gt;0,IF(LEN(INDEX(AdressBook!$D$6:$D$25,MATCH(D2572,AdressBook!$B$6:$B$25,0),1))=0,"",INDEX(AdressBook!$D$6:$D$25,MATCH(D2572,AdressBook!$B$6:$B$25,0),1)),""),"")</f>
        <v/>
      </c>
      <c r="G2572" s="361" t="str">
        <f>IFERROR(IF(LEN(INDEX(PlansAndNotes!$F$6:$F$4005,ROW(B2572)-ROW($C$3)))=0,"",INDEX(PlansAndNotes!$F$6:$F$4005,ROW(B2572)-ROW($C$3))),"")</f>
        <v/>
      </c>
      <c r="H2572" s="361" t="str">
        <f>IFERROR(IF(LEN(C2572)&gt;0,IF(LEN(INDEX(TasksList!$G$6:$G$25,MATCH(C2572,TasksList!$B$6:$B$25,0),1))=0,"",INDEX(TasksList!$G$6:$G$25,MATCH(C2572,TasksList!$B$6:$B$25,0),1)),""),"")</f>
        <v/>
      </c>
      <c r="N2572" s="362" t="str">
        <f>IFERROR(IF(LEN(INDEX(PlansAndNotes!$D$6:$D$4005,ROW(B2572)-ROW($C$3)))=0,"",INDEX(PlansAndNotes!$D$6:$D$4005,ROW(B2572)-ROW($C$3))),"")</f>
        <v/>
      </c>
      <c r="O2572" s="165" t="str">
        <f t="shared" si="281"/>
        <v/>
      </c>
      <c r="P2572" s="363" t="str">
        <f>IFERROR(IF(LEN(INDEX(PlansAndNotes!$E$6:$E$4005,ROW(B2572)-ROW($C$3)))=0,"",INDEX(PlansAndNotes!$E$6:$E$4005,ROW(B2572)-ROW($C$3))),"")</f>
        <v/>
      </c>
      <c r="Q2572" s="363" t="str">
        <f>IFERROR(IF(LEN(INDEX(PlansAndNotes!$G$6:$G$4005,ROW(B2572)-ROW($C$3)))=0,"",INDEX(PlansAndNotes!$G$6:$G$4005,ROW(B2572)-ROW($C$3))),"")</f>
        <v/>
      </c>
      <c r="R2572" s="361" t="str">
        <f>IFERROR(IF(LEN(D2572)&gt;0,IF(LEN(INDEX(AdressBook!$C$6:$C$25,MATCH(D2572,AdressBook!$B$6:$B$25,0),1))=0,"",INDEX(AdressBook!$C$6:$C$25,MATCH(D2572,AdressBook!$B$6:$B$25,0),1)),""),"")</f>
        <v/>
      </c>
      <c r="S2572" s="165">
        <f>IF(LEN(C2572)&gt;0,IFERROR(IF(MATCH(C2572,C2573:$C$4004,0)&gt;0,-1,ROW(S2572)-ROW($S$3)),ROW(S2572)-ROW($S$3)),-1)</f>
        <v>-1</v>
      </c>
      <c r="T2572" s="165">
        <f t="shared" si="282"/>
        <v>0</v>
      </c>
      <c r="U2572" s="165" t="str">
        <f t="shared" si="283"/>
        <v/>
      </c>
      <c r="V2572" s="165" t="str">
        <f>IFERROR(IF(OR(C2572="",S2572&lt;0),"",IF(SUBTOTAL(3,C2572:C2572)=0,-1,SUBTOTAL(3,$C$4:C2572))),"")</f>
        <v/>
      </c>
      <c r="W2572" s="156" t="str">
        <f t="array" ref="W2572">IF(LEN(C2572)&gt;0,IFERROR(IF(MATCH(C2572,$C$3:$C2571,0)&gt;0,N2572-INDEX($N$3:N2571,SUMPRODUCT(MAX(ROW($C$3:$C2571)*(C2572=$C$3:$C2571)))-2,1),""),""),"")</f>
        <v/>
      </c>
      <c r="X2572" s="156">
        <f t="shared" ca="1" si="284"/>
        <v>1</v>
      </c>
      <c r="Y2572" s="156">
        <f t="shared" ca="1" si="285"/>
        <v>1</v>
      </c>
    </row>
    <row r="2573" spans="2:25" hidden="1" x14ac:dyDescent="0.25">
      <c r="B2573" s="390" t="str">
        <f>IFERROR(IF(LEN(INDEX(PlansAndNotes!$B$6:$B$2005,ROW(A2573)-ROW($B$3)))=0,"",INDEX(PlansAndNotes!$B$6:$B$2005,ROW(A2573)-ROW($B$3))),"")</f>
        <v/>
      </c>
      <c r="C2573" s="387" t="str">
        <f t="shared" si="280"/>
        <v/>
      </c>
      <c r="D2573" s="361" t="str">
        <f>IFERROR(IF(LEN(C2573)&gt;0,IF(LEN(INDEX(TasksList!$C$6:$C$25,MATCH(C2573,TasksList!$B$6:$B$25,0),1))=0,"",INDEX(TasksList!$C$6:$C$25,MATCH(C2573,TasksList!$B$6:$B$25,0),1)),""),"")</f>
        <v/>
      </c>
      <c r="E2573" s="361" t="str">
        <f>IFERROR(IF(LEN(C2573)&gt;0,IF(LEN(INDEX(TasksList!$F$6:$F$25,MATCH(C2573,TasksList!$B$6:$B$25,0),1))=0,"not set!",INDEX(TasksList!$F$6:$F$25,MATCH(C2573,TasksList!$B$6:$B$25,0),1)),""),"")</f>
        <v/>
      </c>
      <c r="F2573" s="360" t="str">
        <f>IFERROR(IF(LEN(D2573)&gt;0,IF(LEN(INDEX(AdressBook!$D$6:$D$25,MATCH(D2573,AdressBook!$B$6:$B$25,0),1))=0,"",INDEX(AdressBook!$D$6:$D$25,MATCH(D2573,AdressBook!$B$6:$B$25,0),1)),""),"")</f>
        <v/>
      </c>
      <c r="G2573" s="361" t="str">
        <f>IFERROR(IF(LEN(INDEX(PlansAndNotes!$F$6:$F$4005,ROW(B2573)-ROW($C$3)))=0,"",INDEX(PlansAndNotes!$F$6:$F$4005,ROW(B2573)-ROW($C$3))),"")</f>
        <v/>
      </c>
      <c r="H2573" s="361" t="str">
        <f>IFERROR(IF(LEN(C2573)&gt;0,IF(LEN(INDEX(TasksList!$G$6:$G$25,MATCH(C2573,TasksList!$B$6:$B$25,0),1))=0,"",INDEX(TasksList!$G$6:$G$25,MATCH(C2573,TasksList!$B$6:$B$25,0),1)),""),"")</f>
        <v/>
      </c>
      <c r="N2573" s="362" t="str">
        <f>IFERROR(IF(LEN(INDEX(PlansAndNotes!$D$6:$D$4005,ROW(B2573)-ROW($C$3)))=0,"",INDEX(PlansAndNotes!$D$6:$D$4005,ROW(B2573)-ROW($C$3))),"")</f>
        <v/>
      </c>
      <c r="O2573" s="165" t="str">
        <f t="shared" si="281"/>
        <v/>
      </c>
      <c r="P2573" s="363" t="str">
        <f>IFERROR(IF(LEN(INDEX(PlansAndNotes!$E$6:$E$4005,ROW(B2573)-ROW($C$3)))=0,"",INDEX(PlansAndNotes!$E$6:$E$4005,ROW(B2573)-ROW($C$3))),"")</f>
        <v/>
      </c>
      <c r="Q2573" s="363" t="str">
        <f>IFERROR(IF(LEN(INDEX(PlansAndNotes!$G$6:$G$4005,ROW(B2573)-ROW($C$3)))=0,"",INDEX(PlansAndNotes!$G$6:$G$4005,ROW(B2573)-ROW($C$3))),"")</f>
        <v/>
      </c>
      <c r="R2573" s="361" t="str">
        <f>IFERROR(IF(LEN(D2573)&gt;0,IF(LEN(INDEX(AdressBook!$C$6:$C$25,MATCH(D2573,AdressBook!$B$6:$B$25,0),1))=0,"",INDEX(AdressBook!$C$6:$C$25,MATCH(D2573,AdressBook!$B$6:$B$25,0),1)),""),"")</f>
        <v/>
      </c>
      <c r="S2573" s="165">
        <f>IF(LEN(C2573)&gt;0,IFERROR(IF(MATCH(C2573,C2574:$C$4004,0)&gt;0,-1,ROW(S2573)-ROW($S$3)),ROW(S2573)-ROW($S$3)),-1)</f>
        <v>-1</v>
      </c>
      <c r="T2573" s="165">
        <f t="shared" si="282"/>
        <v>0</v>
      </c>
      <c r="U2573" s="165" t="str">
        <f t="shared" si="283"/>
        <v/>
      </c>
      <c r="V2573" s="165" t="str">
        <f>IFERROR(IF(OR(C2573="",S2573&lt;0),"",IF(SUBTOTAL(3,C2573:C2573)=0,-1,SUBTOTAL(3,$C$4:C2573))),"")</f>
        <v/>
      </c>
      <c r="W2573" s="156" t="str">
        <f t="array" ref="W2573">IF(LEN(C2573)&gt;0,IFERROR(IF(MATCH(C2573,$C$3:$C2572,0)&gt;0,N2573-INDEX($N$3:N2572,SUMPRODUCT(MAX(ROW($C$3:$C2572)*(C2573=$C$3:$C2572)))-2,1),""),""),"")</f>
        <v/>
      </c>
      <c r="X2573" s="156">
        <f t="shared" ca="1" si="284"/>
        <v>1</v>
      </c>
      <c r="Y2573" s="156">
        <f t="shared" ca="1" si="285"/>
        <v>1</v>
      </c>
    </row>
    <row r="2574" spans="2:25" hidden="1" x14ac:dyDescent="0.25">
      <c r="B2574" s="390" t="str">
        <f>IFERROR(IF(LEN(INDEX(PlansAndNotes!$B$6:$B$2005,ROW(A2574)-ROW($B$3)))=0,"",INDEX(PlansAndNotes!$B$6:$B$2005,ROW(A2574)-ROW($B$3))),"")</f>
        <v/>
      </c>
      <c r="C2574" s="387" t="str">
        <f t="shared" si="280"/>
        <v/>
      </c>
      <c r="D2574" s="361" t="str">
        <f>IFERROR(IF(LEN(C2574)&gt;0,IF(LEN(INDEX(TasksList!$C$6:$C$25,MATCH(C2574,TasksList!$B$6:$B$25,0),1))=0,"",INDEX(TasksList!$C$6:$C$25,MATCH(C2574,TasksList!$B$6:$B$25,0),1)),""),"")</f>
        <v/>
      </c>
      <c r="E2574" s="361" t="str">
        <f>IFERROR(IF(LEN(C2574)&gt;0,IF(LEN(INDEX(TasksList!$F$6:$F$25,MATCH(C2574,TasksList!$B$6:$B$25,0),1))=0,"not set!",INDEX(TasksList!$F$6:$F$25,MATCH(C2574,TasksList!$B$6:$B$25,0),1)),""),"")</f>
        <v/>
      </c>
      <c r="F2574" s="360" t="str">
        <f>IFERROR(IF(LEN(D2574)&gt;0,IF(LEN(INDEX(AdressBook!$D$6:$D$25,MATCH(D2574,AdressBook!$B$6:$B$25,0),1))=0,"",INDEX(AdressBook!$D$6:$D$25,MATCH(D2574,AdressBook!$B$6:$B$25,0),1)),""),"")</f>
        <v/>
      </c>
      <c r="G2574" s="361" t="str">
        <f>IFERROR(IF(LEN(INDEX(PlansAndNotes!$F$6:$F$4005,ROW(B2574)-ROW($C$3)))=0,"",INDEX(PlansAndNotes!$F$6:$F$4005,ROW(B2574)-ROW($C$3))),"")</f>
        <v/>
      </c>
      <c r="H2574" s="361" t="str">
        <f>IFERROR(IF(LEN(C2574)&gt;0,IF(LEN(INDEX(TasksList!$G$6:$G$25,MATCH(C2574,TasksList!$B$6:$B$25,0),1))=0,"",INDEX(TasksList!$G$6:$G$25,MATCH(C2574,TasksList!$B$6:$B$25,0),1)),""),"")</f>
        <v/>
      </c>
      <c r="N2574" s="362" t="str">
        <f>IFERROR(IF(LEN(INDEX(PlansAndNotes!$D$6:$D$4005,ROW(B2574)-ROW($C$3)))=0,"",INDEX(PlansAndNotes!$D$6:$D$4005,ROW(B2574)-ROW($C$3))),"")</f>
        <v/>
      </c>
      <c r="O2574" s="165" t="str">
        <f t="shared" si="281"/>
        <v/>
      </c>
      <c r="P2574" s="363" t="str">
        <f>IFERROR(IF(LEN(INDEX(PlansAndNotes!$E$6:$E$4005,ROW(B2574)-ROW($C$3)))=0,"",INDEX(PlansAndNotes!$E$6:$E$4005,ROW(B2574)-ROW($C$3))),"")</f>
        <v/>
      </c>
      <c r="Q2574" s="363" t="str">
        <f>IFERROR(IF(LEN(INDEX(PlansAndNotes!$G$6:$G$4005,ROW(B2574)-ROW($C$3)))=0,"",INDEX(PlansAndNotes!$G$6:$G$4005,ROW(B2574)-ROW($C$3))),"")</f>
        <v/>
      </c>
      <c r="R2574" s="361" t="str">
        <f>IFERROR(IF(LEN(D2574)&gt;0,IF(LEN(INDEX(AdressBook!$C$6:$C$25,MATCH(D2574,AdressBook!$B$6:$B$25,0),1))=0,"",INDEX(AdressBook!$C$6:$C$25,MATCH(D2574,AdressBook!$B$6:$B$25,0),1)),""),"")</f>
        <v/>
      </c>
      <c r="S2574" s="165">
        <f>IF(LEN(C2574)&gt;0,IFERROR(IF(MATCH(C2574,C2575:$C$4004,0)&gt;0,-1,ROW(S2574)-ROW($S$3)),ROW(S2574)-ROW($S$3)),-1)</f>
        <v>-1</v>
      </c>
      <c r="T2574" s="165">
        <f t="shared" si="282"/>
        <v>0</v>
      </c>
      <c r="U2574" s="165" t="str">
        <f t="shared" si="283"/>
        <v/>
      </c>
      <c r="V2574" s="165" t="str">
        <f>IFERROR(IF(OR(C2574="",S2574&lt;0),"",IF(SUBTOTAL(3,C2574:C2574)=0,-1,SUBTOTAL(3,$C$4:C2574))),"")</f>
        <v/>
      </c>
      <c r="W2574" s="156" t="str">
        <f t="array" ref="W2574">IF(LEN(C2574)&gt;0,IFERROR(IF(MATCH(C2574,$C$3:$C2573,0)&gt;0,N2574-INDEX($N$3:N2573,SUMPRODUCT(MAX(ROW($C$3:$C2573)*(C2574=$C$3:$C2573)))-2,1),""),""),"")</f>
        <v/>
      </c>
      <c r="X2574" s="156">
        <f t="shared" ca="1" si="284"/>
        <v>1</v>
      </c>
      <c r="Y2574" s="156">
        <f t="shared" ca="1" si="285"/>
        <v>1</v>
      </c>
    </row>
    <row r="2575" spans="2:25" hidden="1" x14ac:dyDescent="0.25">
      <c r="B2575" s="390" t="str">
        <f>IFERROR(IF(LEN(INDEX(PlansAndNotes!$B$6:$B$2005,ROW(A2575)-ROW($B$3)))=0,"",INDEX(PlansAndNotes!$B$6:$B$2005,ROW(A2575)-ROW($B$3))),"")</f>
        <v/>
      </c>
      <c r="C2575" s="387" t="str">
        <f t="shared" si="280"/>
        <v/>
      </c>
      <c r="D2575" s="361" t="str">
        <f>IFERROR(IF(LEN(C2575)&gt;0,IF(LEN(INDEX(TasksList!$C$6:$C$25,MATCH(C2575,TasksList!$B$6:$B$25,0),1))=0,"",INDEX(TasksList!$C$6:$C$25,MATCH(C2575,TasksList!$B$6:$B$25,0),1)),""),"")</f>
        <v/>
      </c>
      <c r="E2575" s="361" t="str">
        <f>IFERROR(IF(LEN(C2575)&gt;0,IF(LEN(INDEX(TasksList!$F$6:$F$25,MATCH(C2575,TasksList!$B$6:$B$25,0),1))=0,"not set!",INDEX(TasksList!$F$6:$F$25,MATCH(C2575,TasksList!$B$6:$B$25,0),1)),""),"")</f>
        <v/>
      </c>
      <c r="F2575" s="360" t="str">
        <f>IFERROR(IF(LEN(D2575)&gt;0,IF(LEN(INDEX(AdressBook!$D$6:$D$25,MATCH(D2575,AdressBook!$B$6:$B$25,0),1))=0,"",INDEX(AdressBook!$D$6:$D$25,MATCH(D2575,AdressBook!$B$6:$B$25,0),1)),""),"")</f>
        <v/>
      </c>
      <c r="G2575" s="361" t="str">
        <f>IFERROR(IF(LEN(INDEX(PlansAndNotes!$F$6:$F$4005,ROW(B2575)-ROW($C$3)))=0,"",INDEX(PlansAndNotes!$F$6:$F$4005,ROW(B2575)-ROW($C$3))),"")</f>
        <v/>
      </c>
      <c r="H2575" s="361" t="str">
        <f>IFERROR(IF(LEN(C2575)&gt;0,IF(LEN(INDEX(TasksList!$G$6:$G$25,MATCH(C2575,TasksList!$B$6:$B$25,0),1))=0,"",INDEX(TasksList!$G$6:$G$25,MATCH(C2575,TasksList!$B$6:$B$25,0),1)),""),"")</f>
        <v/>
      </c>
      <c r="N2575" s="362" t="str">
        <f>IFERROR(IF(LEN(INDEX(PlansAndNotes!$D$6:$D$4005,ROW(B2575)-ROW($C$3)))=0,"",INDEX(PlansAndNotes!$D$6:$D$4005,ROW(B2575)-ROW($C$3))),"")</f>
        <v/>
      </c>
      <c r="O2575" s="165" t="str">
        <f t="shared" si="281"/>
        <v/>
      </c>
      <c r="P2575" s="363" t="str">
        <f>IFERROR(IF(LEN(INDEX(PlansAndNotes!$E$6:$E$4005,ROW(B2575)-ROW($C$3)))=0,"",INDEX(PlansAndNotes!$E$6:$E$4005,ROW(B2575)-ROW($C$3))),"")</f>
        <v/>
      </c>
      <c r="Q2575" s="363" t="str">
        <f>IFERROR(IF(LEN(INDEX(PlansAndNotes!$G$6:$G$4005,ROW(B2575)-ROW($C$3)))=0,"",INDEX(PlansAndNotes!$G$6:$G$4005,ROW(B2575)-ROW($C$3))),"")</f>
        <v/>
      </c>
      <c r="R2575" s="361" t="str">
        <f>IFERROR(IF(LEN(D2575)&gt;0,IF(LEN(INDEX(AdressBook!$C$6:$C$25,MATCH(D2575,AdressBook!$B$6:$B$25,0),1))=0,"",INDEX(AdressBook!$C$6:$C$25,MATCH(D2575,AdressBook!$B$6:$B$25,0),1)),""),"")</f>
        <v/>
      </c>
      <c r="S2575" s="165">
        <f>IF(LEN(C2575)&gt;0,IFERROR(IF(MATCH(C2575,C2576:$C$4004,0)&gt;0,-1,ROW(S2575)-ROW($S$3)),ROW(S2575)-ROW($S$3)),-1)</f>
        <v>-1</v>
      </c>
      <c r="T2575" s="165">
        <f t="shared" si="282"/>
        <v>0</v>
      </c>
      <c r="U2575" s="165" t="str">
        <f t="shared" si="283"/>
        <v/>
      </c>
      <c r="V2575" s="165" t="str">
        <f>IFERROR(IF(OR(C2575="",S2575&lt;0),"",IF(SUBTOTAL(3,C2575:C2575)=0,-1,SUBTOTAL(3,$C$4:C2575))),"")</f>
        <v/>
      </c>
      <c r="W2575" s="156" t="str">
        <f t="array" ref="W2575">IF(LEN(C2575)&gt;0,IFERROR(IF(MATCH(C2575,$C$3:$C2574,0)&gt;0,N2575-INDEX($N$3:N2574,SUMPRODUCT(MAX(ROW($C$3:$C2574)*(C2575=$C$3:$C2574)))-2,1),""),""),"")</f>
        <v/>
      </c>
      <c r="X2575" s="156">
        <f t="shared" ca="1" si="284"/>
        <v>1</v>
      </c>
      <c r="Y2575" s="156">
        <f t="shared" ca="1" si="285"/>
        <v>1</v>
      </c>
    </row>
    <row r="2576" spans="2:25" hidden="1" x14ac:dyDescent="0.25">
      <c r="B2576" s="390" t="str">
        <f>IFERROR(IF(LEN(INDEX(PlansAndNotes!$B$6:$B$2005,ROW(A2576)-ROW($B$3)))=0,"",INDEX(PlansAndNotes!$B$6:$B$2005,ROW(A2576)-ROW($B$3))),"")</f>
        <v/>
      </c>
      <c r="C2576" s="387" t="str">
        <f t="shared" si="280"/>
        <v/>
      </c>
      <c r="D2576" s="361" t="str">
        <f>IFERROR(IF(LEN(C2576)&gt;0,IF(LEN(INDEX(TasksList!$C$6:$C$25,MATCH(C2576,TasksList!$B$6:$B$25,0),1))=0,"",INDEX(TasksList!$C$6:$C$25,MATCH(C2576,TasksList!$B$6:$B$25,0),1)),""),"")</f>
        <v/>
      </c>
      <c r="E2576" s="361" t="str">
        <f>IFERROR(IF(LEN(C2576)&gt;0,IF(LEN(INDEX(TasksList!$F$6:$F$25,MATCH(C2576,TasksList!$B$6:$B$25,0),1))=0,"not set!",INDEX(TasksList!$F$6:$F$25,MATCH(C2576,TasksList!$B$6:$B$25,0),1)),""),"")</f>
        <v/>
      </c>
      <c r="F2576" s="360" t="str">
        <f>IFERROR(IF(LEN(D2576)&gt;0,IF(LEN(INDEX(AdressBook!$D$6:$D$25,MATCH(D2576,AdressBook!$B$6:$B$25,0),1))=0,"",INDEX(AdressBook!$D$6:$D$25,MATCH(D2576,AdressBook!$B$6:$B$25,0),1)),""),"")</f>
        <v/>
      </c>
      <c r="G2576" s="361" t="str">
        <f>IFERROR(IF(LEN(INDEX(PlansAndNotes!$F$6:$F$4005,ROW(B2576)-ROW($C$3)))=0,"",INDEX(PlansAndNotes!$F$6:$F$4005,ROW(B2576)-ROW($C$3))),"")</f>
        <v/>
      </c>
      <c r="H2576" s="361" t="str">
        <f>IFERROR(IF(LEN(C2576)&gt;0,IF(LEN(INDEX(TasksList!$G$6:$G$25,MATCH(C2576,TasksList!$B$6:$B$25,0),1))=0,"",INDEX(TasksList!$G$6:$G$25,MATCH(C2576,TasksList!$B$6:$B$25,0),1)),""),"")</f>
        <v/>
      </c>
      <c r="N2576" s="362" t="str">
        <f>IFERROR(IF(LEN(INDEX(PlansAndNotes!$D$6:$D$4005,ROW(B2576)-ROW($C$3)))=0,"",INDEX(PlansAndNotes!$D$6:$D$4005,ROW(B2576)-ROW($C$3))),"")</f>
        <v/>
      </c>
      <c r="O2576" s="165" t="str">
        <f t="shared" si="281"/>
        <v/>
      </c>
      <c r="P2576" s="363" t="str">
        <f>IFERROR(IF(LEN(INDEX(PlansAndNotes!$E$6:$E$4005,ROW(B2576)-ROW($C$3)))=0,"",INDEX(PlansAndNotes!$E$6:$E$4005,ROW(B2576)-ROW($C$3))),"")</f>
        <v/>
      </c>
      <c r="Q2576" s="363" t="str">
        <f>IFERROR(IF(LEN(INDEX(PlansAndNotes!$G$6:$G$4005,ROW(B2576)-ROW($C$3)))=0,"",INDEX(PlansAndNotes!$G$6:$G$4005,ROW(B2576)-ROW($C$3))),"")</f>
        <v/>
      </c>
      <c r="R2576" s="361" t="str">
        <f>IFERROR(IF(LEN(D2576)&gt;0,IF(LEN(INDEX(AdressBook!$C$6:$C$25,MATCH(D2576,AdressBook!$B$6:$B$25,0),1))=0,"",INDEX(AdressBook!$C$6:$C$25,MATCH(D2576,AdressBook!$B$6:$B$25,0),1)),""),"")</f>
        <v/>
      </c>
      <c r="S2576" s="165">
        <f>IF(LEN(C2576)&gt;0,IFERROR(IF(MATCH(C2576,C2577:$C$4004,0)&gt;0,-1,ROW(S2576)-ROW($S$3)),ROW(S2576)-ROW($S$3)),-1)</f>
        <v>-1</v>
      </c>
      <c r="T2576" s="165">
        <f t="shared" si="282"/>
        <v>0</v>
      </c>
      <c r="U2576" s="165" t="str">
        <f t="shared" si="283"/>
        <v/>
      </c>
      <c r="V2576" s="165" t="str">
        <f>IFERROR(IF(OR(C2576="",S2576&lt;0),"",IF(SUBTOTAL(3,C2576:C2576)=0,-1,SUBTOTAL(3,$C$4:C2576))),"")</f>
        <v/>
      </c>
      <c r="W2576" s="156" t="str">
        <f t="array" ref="W2576">IF(LEN(C2576)&gt;0,IFERROR(IF(MATCH(C2576,$C$3:$C2575,0)&gt;0,N2576-INDEX($N$3:N2575,SUMPRODUCT(MAX(ROW($C$3:$C2575)*(C2576=$C$3:$C2575)))-2,1),""),""),"")</f>
        <v/>
      </c>
      <c r="X2576" s="156">
        <f t="shared" ca="1" si="284"/>
        <v>1</v>
      </c>
      <c r="Y2576" s="156">
        <f t="shared" ca="1" si="285"/>
        <v>1</v>
      </c>
    </row>
    <row r="2577" spans="2:25" hidden="1" x14ac:dyDescent="0.25">
      <c r="B2577" s="390" t="str">
        <f>IFERROR(IF(LEN(INDEX(PlansAndNotes!$B$6:$B$2005,ROW(A2577)-ROW($B$3)))=0,"",INDEX(PlansAndNotes!$B$6:$B$2005,ROW(A2577)-ROW($B$3))),"")</f>
        <v/>
      </c>
      <c r="C2577" s="387" t="str">
        <f t="shared" si="280"/>
        <v/>
      </c>
      <c r="D2577" s="361" t="str">
        <f>IFERROR(IF(LEN(C2577)&gt;0,IF(LEN(INDEX(TasksList!$C$6:$C$25,MATCH(C2577,TasksList!$B$6:$B$25,0),1))=0,"",INDEX(TasksList!$C$6:$C$25,MATCH(C2577,TasksList!$B$6:$B$25,0),1)),""),"")</f>
        <v/>
      </c>
      <c r="E2577" s="361" t="str">
        <f>IFERROR(IF(LEN(C2577)&gt;0,IF(LEN(INDEX(TasksList!$F$6:$F$25,MATCH(C2577,TasksList!$B$6:$B$25,0),1))=0,"not set!",INDEX(TasksList!$F$6:$F$25,MATCH(C2577,TasksList!$B$6:$B$25,0),1)),""),"")</f>
        <v/>
      </c>
      <c r="F2577" s="360" t="str">
        <f>IFERROR(IF(LEN(D2577)&gt;0,IF(LEN(INDEX(AdressBook!$D$6:$D$25,MATCH(D2577,AdressBook!$B$6:$B$25,0),1))=0,"",INDEX(AdressBook!$D$6:$D$25,MATCH(D2577,AdressBook!$B$6:$B$25,0),1)),""),"")</f>
        <v/>
      </c>
      <c r="G2577" s="361" t="str">
        <f>IFERROR(IF(LEN(INDEX(PlansAndNotes!$F$6:$F$4005,ROW(B2577)-ROW($C$3)))=0,"",INDEX(PlansAndNotes!$F$6:$F$4005,ROW(B2577)-ROW($C$3))),"")</f>
        <v/>
      </c>
      <c r="H2577" s="361" t="str">
        <f>IFERROR(IF(LEN(C2577)&gt;0,IF(LEN(INDEX(TasksList!$G$6:$G$25,MATCH(C2577,TasksList!$B$6:$B$25,0),1))=0,"",INDEX(TasksList!$G$6:$G$25,MATCH(C2577,TasksList!$B$6:$B$25,0),1)),""),"")</f>
        <v/>
      </c>
      <c r="N2577" s="362" t="str">
        <f>IFERROR(IF(LEN(INDEX(PlansAndNotes!$D$6:$D$4005,ROW(B2577)-ROW($C$3)))=0,"",INDEX(PlansAndNotes!$D$6:$D$4005,ROW(B2577)-ROW($C$3))),"")</f>
        <v/>
      </c>
      <c r="O2577" s="165" t="str">
        <f t="shared" si="281"/>
        <v/>
      </c>
      <c r="P2577" s="363" t="str">
        <f>IFERROR(IF(LEN(INDEX(PlansAndNotes!$E$6:$E$4005,ROW(B2577)-ROW($C$3)))=0,"",INDEX(PlansAndNotes!$E$6:$E$4005,ROW(B2577)-ROW($C$3))),"")</f>
        <v/>
      </c>
      <c r="Q2577" s="363" t="str">
        <f>IFERROR(IF(LEN(INDEX(PlansAndNotes!$G$6:$G$4005,ROW(B2577)-ROW($C$3)))=0,"",INDEX(PlansAndNotes!$G$6:$G$4005,ROW(B2577)-ROW($C$3))),"")</f>
        <v/>
      </c>
      <c r="R2577" s="361" t="str">
        <f>IFERROR(IF(LEN(D2577)&gt;0,IF(LEN(INDEX(AdressBook!$C$6:$C$25,MATCH(D2577,AdressBook!$B$6:$B$25,0),1))=0,"",INDEX(AdressBook!$C$6:$C$25,MATCH(D2577,AdressBook!$B$6:$B$25,0),1)),""),"")</f>
        <v/>
      </c>
      <c r="S2577" s="165">
        <f>IF(LEN(C2577)&gt;0,IFERROR(IF(MATCH(C2577,C2578:$C$4004,0)&gt;0,-1,ROW(S2577)-ROW($S$3)),ROW(S2577)-ROW($S$3)),-1)</f>
        <v>-1</v>
      </c>
      <c r="T2577" s="165">
        <f t="shared" si="282"/>
        <v>0</v>
      </c>
      <c r="U2577" s="165" t="str">
        <f t="shared" si="283"/>
        <v/>
      </c>
      <c r="V2577" s="165" t="str">
        <f>IFERROR(IF(OR(C2577="",S2577&lt;0),"",IF(SUBTOTAL(3,C2577:C2577)=0,-1,SUBTOTAL(3,$C$4:C2577))),"")</f>
        <v/>
      </c>
      <c r="W2577" s="156" t="str">
        <f t="array" ref="W2577">IF(LEN(C2577)&gt;0,IFERROR(IF(MATCH(C2577,$C$3:$C2576,0)&gt;0,N2577-INDEX($N$3:N2576,SUMPRODUCT(MAX(ROW($C$3:$C2576)*(C2577=$C$3:$C2576)))-2,1),""),""),"")</f>
        <v/>
      </c>
      <c r="X2577" s="156">
        <f t="shared" ca="1" si="284"/>
        <v>1</v>
      </c>
      <c r="Y2577" s="156">
        <f t="shared" ca="1" si="285"/>
        <v>1</v>
      </c>
    </row>
    <row r="2578" spans="2:25" hidden="1" x14ac:dyDescent="0.25">
      <c r="B2578" s="390" t="str">
        <f>IFERROR(IF(LEN(INDEX(PlansAndNotes!$B$6:$B$2005,ROW(A2578)-ROW($B$3)))=0,"",INDEX(PlansAndNotes!$B$6:$B$2005,ROW(A2578)-ROW($B$3))),"")</f>
        <v/>
      </c>
      <c r="C2578" s="387" t="str">
        <f t="shared" si="280"/>
        <v/>
      </c>
      <c r="D2578" s="361" t="str">
        <f>IFERROR(IF(LEN(C2578)&gt;0,IF(LEN(INDEX(TasksList!$C$6:$C$25,MATCH(C2578,TasksList!$B$6:$B$25,0),1))=0,"",INDEX(TasksList!$C$6:$C$25,MATCH(C2578,TasksList!$B$6:$B$25,0),1)),""),"")</f>
        <v/>
      </c>
      <c r="E2578" s="361" t="str">
        <f>IFERROR(IF(LEN(C2578)&gt;0,IF(LEN(INDEX(TasksList!$F$6:$F$25,MATCH(C2578,TasksList!$B$6:$B$25,0),1))=0,"not set!",INDEX(TasksList!$F$6:$F$25,MATCH(C2578,TasksList!$B$6:$B$25,0),1)),""),"")</f>
        <v/>
      </c>
      <c r="F2578" s="360" t="str">
        <f>IFERROR(IF(LEN(D2578)&gt;0,IF(LEN(INDEX(AdressBook!$D$6:$D$25,MATCH(D2578,AdressBook!$B$6:$B$25,0),1))=0,"",INDEX(AdressBook!$D$6:$D$25,MATCH(D2578,AdressBook!$B$6:$B$25,0),1)),""),"")</f>
        <v/>
      </c>
      <c r="G2578" s="361" t="str">
        <f>IFERROR(IF(LEN(INDEX(PlansAndNotes!$F$6:$F$4005,ROW(B2578)-ROW($C$3)))=0,"",INDEX(PlansAndNotes!$F$6:$F$4005,ROW(B2578)-ROW($C$3))),"")</f>
        <v/>
      </c>
      <c r="H2578" s="361" t="str">
        <f>IFERROR(IF(LEN(C2578)&gt;0,IF(LEN(INDEX(TasksList!$G$6:$G$25,MATCH(C2578,TasksList!$B$6:$B$25,0),1))=0,"",INDEX(TasksList!$G$6:$G$25,MATCH(C2578,TasksList!$B$6:$B$25,0),1)),""),"")</f>
        <v/>
      </c>
      <c r="N2578" s="362" t="str">
        <f>IFERROR(IF(LEN(INDEX(PlansAndNotes!$D$6:$D$4005,ROW(B2578)-ROW($C$3)))=0,"",INDEX(PlansAndNotes!$D$6:$D$4005,ROW(B2578)-ROW($C$3))),"")</f>
        <v/>
      </c>
      <c r="O2578" s="165" t="str">
        <f t="shared" si="281"/>
        <v/>
      </c>
      <c r="P2578" s="363" t="str">
        <f>IFERROR(IF(LEN(INDEX(PlansAndNotes!$E$6:$E$4005,ROW(B2578)-ROW($C$3)))=0,"",INDEX(PlansAndNotes!$E$6:$E$4005,ROW(B2578)-ROW($C$3))),"")</f>
        <v/>
      </c>
      <c r="Q2578" s="363" t="str">
        <f>IFERROR(IF(LEN(INDEX(PlansAndNotes!$G$6:$G$4005,ROW(B2578)-ROW($C$3)))=0,"",INDEX(PlansAndNotes!$G$6:$G$4005,ROW(B2578)-ROW($C$3))),"")</f>
        <v/>
      </c>
      <c r="R2578" s="361" t="str">
        <f>IFERROR(IF(LEN(D2578)&gt;0,IF(LEN(INDEX(AdressBook!$C$6:$C$25,MATCH(D2578,AdressBook!$B$6:$B$25,0),1))=0,"",INDEX(AdressBook!$C$6:$C$25,MATCH(D2578,AdressBook!$B$6:$B$25,0),1)),""),"")</f>
        <v/>
      </c>
      <c r="S2578" s="165">
        <f>IF(LEN(C2578)&gt;0,IFERROR(IF(MATCH(C2578,C2579:$C$4004,0)&gt;0,-1,ROW(S2578)-ROW($S$3)),ROW(S2578)-ROW($S$3)),-1)</f>
        <v>-1</v>
      </c>
      <c r="T2578" s="165">
        <f t="shared" si="282"/>
        <v>0</v>
      </c>
      <c r="U2578" s="165" t="str">
        <f t="shared" si="283"/>
        <v/>
      </c>
      <c r="V2578" s="165" t="str">
        <f>IFERROR(IF(OR(C2578="",S2578&lt;0),"",IF(SUBTOTAL(3,C2578:C2578)=0,-1,SUBTOTAL(3,$C$4:C2578))),"")</f>
        <v/>
      </c>
      <c r="W2578" s="156" t="str">
        <f t="array" ref="W2578">IF(LEN(C2578)&gt;0,IFERROR(IF(MATCH(C2578,$C$3:$C2577,0)&gt;0,N2578-INDEX($N$3:N2577,SUMPRODUCT(MAX(ROW($C$3:$C2577)*(C2578=$C$3:$C2577)))-2,1),""),""),"")</f>
        <v/>
      </c>
      <c r="X2578" s="156">
        <f t="shared" ca="1" si="284"/>
        <v>1</v>
      </c>
      <c r="Y2578" s="156">
        <f t="shared" ca="1" si="285"/>
        <v>1</v>
      </c>
    </row>
    <row r="2579" spans="2:25" hidden="1" x14ac:dyDescent="0.25">
      <c r="B2579" s="390" t="str">
        <f>IFERROR(IF(LEN(INDEX(PlansAndNotes!$B$6:$B$2005,ROW(A2579)-ROW($B$3)))=0,"",INDEX(PlansAndNotes!$B$6:$B$2005,ROW(A2579)-ROW($B$3))),"")</f>
        <v/>
      </c>
      <c r="C2579" s="387" t="str">
        <f t="shared" si="280"/>
        <v/>
      </c>
      <c r="D2579" s="361" t="str">
        <f>IFERROR(IF(LEN(C2579)&gt;0,IF(LEN(INDEX(TasksList!$C$6:$C$25,MATCH(C2579,TasksList!$B$6:$B$25,0),1))=0,"",INDEX(TasksList!$C$6:$C$25,MATCH(C2579,TasksList!$B$6:$B$25,0),1)),""),"")</f>
        <v/>
      </c>
      <c r="E2579" s="361" t="str">
        <f>IFERROR(IF(LEN(C2579)&gt;0,IF(LEN(INDEX(TasksList!$F$6:$F$25,MATCH(C2579,TasksList!$B$6:$B$25,0),1))=0,"not set!",INDEX(TasksList!$F$6:$F$25,MATCH(C2579,TasksList!$B$6:$B$25,0),1)),""),"")</f>
        <v/>
      </c>
      <c r="F2579" s="360" t="str">
        <f>IFERROR(IF(LEN(D2579)&gt;0,IF(LEN(INDEX(AdressBook!$D$6:$D$25,MATCH(D2579,AdressBook!$B$6:$B$25,0),1))=0,"",INDEX(AdressBook!$D$6:$D$25,MATCH(D2579,AdressBook!$B$6:$B$25,0),1)),""),"")</f>
        <v/>
      </c>
      <c r="G2579" s="361" t="str">
        <f>IFERROR(IF(LEN(INDEX(PlansAndNotes!$F$6:$F$4005,ROW(B2579)-ROW($C$3)))=0,"",INDEX(PlansAndNotes!$F$6:$F$4005,ROW(B2579)-ROW($C$3))),"")</f>
        <v/>
      </c>
      <c r="H2579" s="361" t="str">
        <f>IFERROR(IF(LEN(C2579)&gt;0,IF(LEN(INDEX(TasksList!$G$6:$G$25,MATCH(C2579,TasksList!$B$6:$B$25,0),1))=0,"",INDEX(TasksList!$G$6:$G$25,MATCH(C2579,TasksList!$B$6:$B$25,0),1)),""),"")</f>
        <v/>
      </c>
      <c r="N2579" s="362" t="str">
        <f>IFERROR(IF(LEN(INDEX(PlansAndNotes!$D$6:$D$4005,ROW(B2579)-ROW($C$3)))=0,"",INDEX(PlansAndNotes!$D$6:$D$4005,ROW(B2579)-ROW($C$3))),"")</f>
        <v/>
      </c>
      <c r="O2579" s="165" t="str">
        <f t="shared" si="281"/>
        <v/>
      </c>
      <c r="P2579" s="363" t="str">
        <f>IFERROR(IF(LEN(INDEX(PlansAndNotes!$E$6:$E$4005,ROW(B2579)-ROW($C$3)))=0,"",INDEX(PlansAndNotes!$E$6:$E$4005,ROW(B2579)-ROW($C$3))),"")</f>
        <v/>
      </c>
      <c r="Q2579" s="363" t="str">
        <f>IFERROR(IF(LEN(INDEX(PlansAndNotes!$G$6:$G$4005,ROW(B2579)-ROW($C$3)))=0,"",INDEX(PlansAndNotes!$G$6:$G$4005,ROW(B2579)-ROW($C$3))),"")</f>
        <v/>
      </c>
      <c r="R2579" s="361" t="str">
        <f>IFERROR(IF(LEN(D2579)&gt;0,IF(LEN(INDEX(AdressBook!$C$6:$C$25,MATCH(D2579,AdressBook!$B$6:$B$25,0),1))=0,"",INDEX(AdressBook!$C$6:$C$25,MATCH(D2579,AdressBook!$B$6:$B$25,0),1)),""),"")</f>
        <v/>
      </c>
      <c r="S2579" s="165">
        <f>IF(LEN(C2579)&gt;0,IFERROR(IF(MATCH(C2579,C2580:$C$4004,0)&gt;0,-1,ROW(S2579)-ROW($S$3)),ROW(S2579)-ROW($S$3)),-1)</f>
        <v>-1</v>
      </c>
      <c r="T2579" s="165">
        <f t="shared" si="282"/>
        <v>0</v>
      </c>
      <c r="U2579" s="165" t="str">
        <f t="shared" si="283"/>
        <v/>
      </c>
      <c r="V2579" s="165" t="str">
        <f>IFERROR(IF(OR(C2579="",S2579&lt;0),"",IF(SUBTOTAL(3,C2579:C2579)=0,-1,SUBTOTAL(3,$C$4:C2579))),"")</f>
        <v/>
      </c>
      <c r="W2579" s="156" t="str">
        <f t="array" ref="W2579">IF(LEN(C2579)&gt;0,IFERROR(IF(MATCH(C2579,$C$3:$C2578,0)&gt;0,N2579-INDEX($N$3:N2578,SUMPRODUCT(MAX(ROW($C$3:$C2578)*(C2579=$C$3:$C2578)))-2,1),""),""),"")</f>
        <v/>
      </c>
      <c r="X2579" s="156">
        <f t="shared" ca="1" si="284"/>
        <v>1</v>
      </c>
      <c r="Y2579" s="156">
        <f t="shared" ca="1" si="285"/>
        <v>1</v>
      </c>
    </row>
    <row r="2580" spans="2:25" hidden="1" x14ac:dyDescent="0.25">
      <c r="B2580" s="390" t="str">
        <f>IFERROR(IF(LEN(INDEX(PlansAndNotes!$B$6:$B$2005,ROW(A2580)-ROW($B$3)))=0,"",INDEX(PlansAndNotes!$B$6:$B$2005,ROW(A2580)-ROW($B$3))),"")</f>
        <v/>
      </c>
      <c r="C2580" s="387" t="str">
        <f t="shared" si="280"/>
        <v/>
      </c>
      <c r="D2580" s="361" t="str">
        <f>IFERROR(IF(LEN(C2580)&gt;0,IF(LEN(INDEX(TasksList!$C$6:$C$25,MATCH(C2580,TasksList!$B$6:$B$25,0),1))=0,"",INDEX(TasksList!$C$6:$C$25,MATCH(C2580,TasksList!$B$6:$B$25,0),1)),""),"")</f>
        <v/>
      </c>
      <c r="E2580" s="361" t="str">
        <f>IFERROR(IF(LEN(C2580)&gt;0,IF(LEN(INDEX(TasksList!$F$6:$F$25,MATCH(C2580,TasksList!$B$6:$B$25,0),1))=0,"not set!",INDEX(TasksList!$F$6:$F$25,MATCH(C2580,TasksList!$B$6:$B$25,0),1)),""),"")</f>
        <v/>
      </c>
      <c r="F2580" s="360" t="str">
        <f>IFERROR(IF(LEN(D2580)&gt;0,IF(LEN(INDEX(AdressBook!$D$6:$D$25,MATCH(D2580,AdressBook!$B$6:$B$25,0),1))=0,"",INDEX(AdressBook!$D$6:$D$25,MATCH(D2580,AdressBook!$B$6:$B$25,0),1)),""),"")</f>
        <v/>
      </c>
      <c r="G2580" s="361" t="str">
        <f>IFERROR(IF(LEN(INDEX(PlansAndNotes!$F$6:$F$4005,ROW(B2580)-ROW($C$3)))=0,"",INDEX(PlansAndNotes!$F$6:$F$4005,ROW(B2580)-ROW($C$3))),"")</f>
        <v/>
      </c>
      <c r="H2580" s="361" t="str">
        <f>IFERROR(IF(LEN(C2580)&gt;0,IF(LEN(INDEX(TasksList!$G$6:$G$25,MATCH(C2580,TasksList!$B$6:$B$25,0),1))=0,"",INDEX(TasksList!$G$6:$G$25,MATCH(C2580,TasksList!$B$6:$B$25,0),1)),""),"")</f>
        <v/>
      </c>
      <c r="N2580" s="362" t="str">
        <f>IFERROR(IF(LEN(INDEX(PlansAndNotes!$D$6:$D$4005,ROW(B2580)-ROW($C$3)))=0,"",INDEX(PlansAndNotes!$D$6:$D$4005,ROW(B2580)-ROW($C$3))),"")</f>
        <v/>
      </c>
      <c r="O2580" s="165" t="str">
        <f t="shared" si="281"/>
        <v/>
      </c>
      <c r="P2580" s="363" t="str">
        <f>IFERROR(IF(LEN(INDEX(PlansAndNotes!$E$6:$E$4005,ROW(B2580)-ROW($C$3)))=0,"",INDEX(PlansAndNotes!$E$6:$E$4005,ROW(B2580)-ROW($C$3))),"")</f>
        <v/>
      </c>
      <c r="Q2580" s="363" t="str">
        <f>IFERROR(IF(LEN(INDEX(PlansAndNotes!$G$6:$G$4005,ROW(B2580)-ROW($C$3)))=0,"",INDEX(PlansAndNotes!$G$6:$G$4005,ROW(B2580)-ROW($C$3))),"")</f>
        <v/>
      </c>
      <c r="R2580" s="361" t="str">
        <f>IFERROR(IF(LEN(D2580)&gt;0,IF(LEN(INDEX(AdressBook!$C$6:$C$25,MATCH(D2580,AdressBook!$B$6:$B$25,0),1))=0,"",INDEX(AdressBook!$C$6:$C$25,MATCH(D2580,AdressBook!$B$6:$B$25,0),1)),""),"")</f>
        <v/>
      </c>
      <c r="S2580" s="165">
        <f>IF(LEN(C2580)&gt;0,IFERROR(IF(MATCH(C2580,C2581:$C$4004,0)&gt;0,-1,ROW(S2580)-ROW($S$3)),ROW(S2580)-ROW($S$3)),-1)</f>
        <v>-1</v>
      </c>
      <c r="T2580" s="165">
        <f t="shared" si="282"/>
        <v>0</v>
      </c>
      <c r="U2580" s="165" t="str">
        <f t="shared" si="283"/>
        <v/>
      </c>
      <c r="V2580" s="165" t="str">
        <f>IFERROR(IF(OR(C2580="",S2580&lt;0),"",IF(SUBTOTAL(3,C2580:C2580)=0,-1,SUBTOTAL(3,$C$4:C2580))),"")</f>
        <v/>
      </c>
      <c r="W2580" s="156" t="str">
        <f t="array" ref="W2580">IF(LEN(C2580)&gt;0,IFERROR(IF(MATCH(C2580,$C$3:$C2579,0)&gt;0,N2580-INDEX($N$3:N2579,SUMPRODUCT(MAX(ROW($C$3:$C2579)*(C2580=$C$3:$C2579)))-2,1),""),""),"")</f>
        <v/>
      </c>
      <c r="X2580" s="156">
        <f t="shared" ca="1" si="284"/>
        <v>1</v>
      </c>
      <c r="Y2580" s="156">
        <f t="shared" ca="1" si="285"/>
        <v>1</v>
      </c>
    </row>
    <row r="2581" spans="2:25" hidden="1" x14ac:dyDescent="0.25">
      <c r="B2581" s="390" t="str">
        <f>IFERROR(IF(LEN(INDEX(PlansAndNotes!$B$6:$B$2005,ROW(A2581)-ROW($B$3)))=0,"",INDEX(PlansAndNotes!$B$6:$B$2005,ROW(A2581)-ROW($B$3))),"")</f>
        <v/>
      </c>
      <c r="C2581" s="387" t="str">
        <f t="shared" ref="C2581:C2644" si="286">IF(LEN(B2581)&gt;0,LEFT(B2581,SEARCH(" - ",B2581)-1)*1,"")</f>
        <v/>
      </c>
      <c r="D2581" s="361" t="str">
        <f>IFERROR(IF(LEN(C2581)&gt;0,IF(LEN(INDEX(TasksList!$C$6:$C$25,MATCH(C2581,TasksList!$B$6:$B$25,0),1))=0,"",INDEX(TasksList!$C$6:$C$25,MATCH(C2581,TasksList!$B$6:$B$25,0),1)),""),"")</f>
        <v/>
      </c>
      <c r="E2581" s="361" t="str">
        <f>IFERROR(IF(LEN(C2581)&gt;0,IF(LEN(INDEX(TasksList!$F$6:$F$25,MATCH(C2581,TasksList!$B$6:$B$25,0),1))=0,"not set!",INDEX(TasksList!$F$6:$F$25,MATCH(C2581,TasksList!$B$6:$B$25,0),1)),""),"")</f>
        <v/>
      </c>
      <c r="F2581" s="360" t="str">
        <f>IFERROR(IF(LEN(D2581)&gt;0,IF(LEN(INDEX(AdressBook!$D$6:$D$25,MATCH(D2581,AdressBook!$B$6:$B$25,0),1))=0,"",INDEX(AdressBook!$D$6:$D$25,MATCH(D2581,AdressBook!$B$6:$B$25,0),1)),""),"")</f>
        <v/>
      </c>
      <c r="G2581" s="361" t="str">
        <f>IFERROR(IF(LEN(INDEX(PlansAndNotes!$F$6:$F$4005,ROW(B2581)-ROW($C$3)))=0,"",INDEX(PlansAndNotes!$F$6:$F$4005,ROW(B2581)-ROW($C$3))),"")</f>
        <v/>
      </c>
      <c r="H2581" s="361" t="str">
        <f>IFERROR(IF(LEN(C2581)&gt;0,IF(LEN(INDEX(TasksList!$G$6:$G$25,MATCH(C2581,TasksList!$B$6:$B$25,0),1))=0,"",INDEX(TasksList!$G$6:$G$25,MATCH(C2581,TasksList!$B$6:$B$25,0),1)),""),"")</f>
        <v/>
      </c>
      <c r="N2581" s="362" t="str">
        <f>IFERROR(IF(LEN(INDEX(PlansAndNotes!$D$6:$D$4005,ROW(B2581)-ROW($C$3)))=0,"",INDEX(PlansAndNotes!$D$6:$D$4005,ROW(B2581)-ROW($C$3))),"")</f>
        <v/>
      </c>
      <c r="O2581" s="165" t="str">
        <f t="shared" si="281"/>
        <v/>
      </c>
      <c r="P2581" s="363" t="str">
        <f>IFERROR(IF(LEN(INDEX(PlansAndNotes!$E$6:$E$4005,ROW(B2581)-ROW($C$3)))=0,"",INDEX(PlansAndNotes!$E$6:$E$4005,ROW(B2581)-ROW($C$3))),"")</f>
        <v/>
      </c>
      <c r="Q2581" s="363" t="str">
        <f>IFERROR(IF(LEN(INDEX(PlansAndNotes!$G$6:$G$4005,ROW(B2581)-ROW($C$3)))=0,"",INDEX(PlansAndNotes!$G$6:$G$4005,ROW(B2581)-ROW($C$3))),"")</f>
        <v/>
      </c>
      <c r="R2581" s="361" t="str">
        <f>IFERROR(IF(LEN(D2581)&gt;0,IF(LEN(INDEX(AdressBook!$C$6:$C$25,MATCH(D2581,AdressBook!$B$6:$B$25,0),1))=0,"",INDEX(AdressBook!$C$6:$C$25,MATCH(D2581,AdressBook!$B$6:$B$25,0),1)),""),"")</f>
        <v/>
      </c>
      <c r="S2581" s="165">
        <f>IF(LEN(C2581)&gt;0,IFERROR(IF(MATCH(C2581,C2582:$C$4004,0)&gt;0,-1,ROW(S2581)-ROW($S$3)),ROW(S2581)-ROW($S$3)),-1)</f>
        <v>-1</v>
      </c>
      <c r="T2581" s="165">
        <f t="shared" si="282"/>
        <v>0</v>
      </c>
      <c r="U2581" s="165" t="str">
        <f t="shared" si="283"/>
        <v/>
      </c>
      <c r="V2581" s="165" t="str">
        <f>IFERROR(IF(OR(C2581="",S2581&lt;0),"",IF(SUBTOTAL(3,C2581:C2581)=0,-1,SUBTOTAL(3,$C$4:C2581))),"")</f>
        <v/>
      </c>
      <c r="W2581" s="156" t="str">
        <f t="array" ref="W2581">IF(LEN(C2581)&gt;0,IFERROR(IF(MATCH(C2581,$C$3:$C2580,0)&gt;0,N2581-INDEX($N$3:N2580,SUMPRODUCT(MAX(ROW($C$3:$C2580)*(C2581=$C$3:$C2580)))-2,1),""),""),"")</f>
        <v/>
      </c>
      <c r="X2581" s="156">
        <f t="shared" ca="1" si="284"/>
        <v>1</v>
      </c>
      <c r="Y2581" s="156">
        <f t="shared" ca="1" si="285"/>
        <v>1</v>
      </c>
    </row>
    <row r="2582" spans="2:25" hidden="1" x14ac:dyDescent="0.25">
      <c r="B2582" s="390" t="str">
        <f>IFERROR(IF(LEN(INDEX(PlansAndNotes!$B$6:$B$2005,ROW(A2582)-ROW($B$3)))=0,"",INDEX(PlansAndNotes!$B$6:$B$2005,ROW(A2582)-ROW($B$3))),"")</f>
        <v/>
      </c>
      <c r="C2582" s="387" t="str">
        <f t="shared" si="286"/>
        <v/>
      </c>
      <c r="D2582" s="361" t="str">
        <f>IFERROR(IF(LEN(C2582)&gt;0,IF(LEN(INDEX(TasksList!$C$6:$C$25,MATCH(C2582,TasksList!$B$6:$B$25,0),1))=0,"",INDEX(TasksList!$C$6:$C$25,MATCH(C2582,TasksList!$B$6:$B$25,0),1)),""),"")</f>
        <v/>
      </c>
      <c r="E2582" s="361" t="str">
        <f>IFERROR(IF(LEN(C2582)&gt;0,IF(LEN(INDEX(TasksList!$F$6:$F$25,MATCH(C2582,TasksList!$B$6:$B$25,0),1))=0,"not set!",INDEX(TasksList!$F$6:$F$25,MATCH(C2582,TasksList!$B$6:$B$25,0),1)),""),"")</f>
        <v/>
      </c>
      <c r="F2582" s="360" t="str">
        <f>IFERROR(IF(LEN(D2582)&gt;0,IF(LEN(INDEX(AdressBook!$D$6:$D$25,MATCH(D2582,AdressBook!$B$6:$B$25,0),1))=0,"",INDEX(AdressBook!$D$6:$D$25,MATCH(D2582,AdressBook!$B$6:$B$25,0),1)),""),"")</f>
        <v/>
      </c>
      <c r="G2582" s="361" t="str">
        <f>IFERROR(IF(LEN(INDEX(PlansAndNotes!$F$6:$F$4005,ROW(B2582)-ROW($C$3)))=0,"",INDEX(PlansAndNotes!$F$6:$F$4005,ROW(B2582)-ROW($C$3))),"")</f>
        <v/>
      </c>
      <c r="H2582" s="361" t="str">
        <f>IFERROR(IF(LEN(C2582)&gt;0,IF(LEN(INDEX(TasksList!$G$6:$G$25,MATCH(C2582,TasksList!$B$6:$B$25,0),1))=0,"",INDEX(TasksList!$G$6:$G$25,MATCH(C2582,TasksList!$B$6:$B$25,0),1)),""),"")</f>
        <v/>
      </c>
      <c r="N2582" s="362" t="str">
        <f>IFERROR(IF(LEN(INDEX(PlansAndNotes!$D$6:$D$4005,ROW(B2582)-ROW($C$3)))=0,"",INDEX(PlansAndNotes!$D$6:$D$4005,ROW(B2582)-ROW($C$3))),"")</f>
        <v/>
      </c>
      <c r="O2582" s="165" t="str">
        <f t="shared" si="281"/>
        <v/>
      </c>
      <c r="P2582" s="363" t="str">
        <f>IFERROR(IF(LEN(INDEX(PlansAndNotes!$E$6:$E$4005,ROW(B2582)-ROW($C$3)))=0,"",INDEX(PlansAndNotes!$E$6:$E$4005,ROW(B2582)-ROW($C$3))),"")</f>
        <v/>
      </c>
      <c r="Q2582" s="363" t="str">
        <f>IFERROR(IF(LEN(INDEX(PlansAndNotes!$G$6:$G$4005,ROW(B2582)-ROW($C$3)))=0,"",INDEX(PlansAndNotes!$G$6:$G$4005,ROW(B2582)-ROW($C$3))),"")</f>
        <v/>
      </c>
      <c r="R2582" s="361" t="str">
        <f>IFERROR(IF(LEN(D2582)&gt;0,IF(LEN(INDEX(AdressBook!$C$6:$C$25,MATCH(D2582,AdressBook!$B$6:$B$25,0),1))=0,"",INDEX(AdressBook!$C$6:$C$25,MATCH(D2582,AdressBook!$B$6:$B$25,0),1)),""),"")</f>
        <v/>
      </c>
      <c r="S2582" s="165">
        <f>IF(LEN(C2582)&gt;0,IFERROR(IF(MATCH(C2582,C2583:$C$4004,0)&gt;0,-1,ROW(S2582)-ROW($S$3)),ROW(S2582)-ROW($S$3)),-1)</f>
        <v>-1</v>
      </c>
      <c r="T2582" s="165">
        <f t="shared" si="282"/>
        <v>0</v>
      </c>
      <c r="U2582" s="165" t="str">
        <f t="shared" si="283"/>
        <v/>
      </c>
      <c r="V2582" s="165" t="str">
        <f>IFERROR(IF(OR(C2582="",S2582&lt;0),"",IF(SUBTOTAL(3,C2582:C2582)=0,-1,SUBTOTAL(3,$C$4:C2582))),"")</f>
        <v/>
      </c>
      <c r="W2582" s="156" t="str">
        <f t="array" ref="W2582">IF(LEN(C2582)&gt;0,IFERROR(IF(MATCH(C2582,$C$3:$C2581,0)&gt;0,N2582-INDEX($N$3:N2581,SUMPRODUCT(MAX(ROW($C$3:$C2581)*(C2582=$C$3:$C2581)))-2,1),""),""),"")</f>
        <v/>
      </c>
      <c r="X2582" s="156">
        <f t="shared" ca="1" si="284"/>
        <v>1</v>
      </c>
      <c r="Y2582" s="156">
        <f t="shared" ca="1" si="285"/>
        <v>1</v>
      </c>
    </row>
    <row r="2583" spans="2:25" hidden="1" x14ac:dyDescent="0.25">
      <c r="B2583" s="390" t="str">
        <f>IFERROR(IF(LEN(INDEX(PlansAndNotes!$B$6:$B$2005,ROW(A2583)-ROW($B$3)))=0,"",INDEX(PlansAndNotes!$B$6:$B$2005,ROW(A2583)-ROW($B$3))),"")</f>
        <v/>
      </c>
      <c r="C2583" s="387" t="str">
        <f t="shared" si="286"/>
        <v/>
      </c>
      <c r="D2583" s="361" t="str">
        <f>IFERROR(IF(LEN(C2583)&gt;0,IF(LEN(INDEX(TasksList!$C$6:$C$25,MATCH(C2583,TasksList!$B$6:$B$25,0),1))=0,"",INDEX(TasksList!$C$6:$C$25,MATCH(C2583,TasksList!$B$6:$B$25,0),1)),""),"")</f>
        <v/>
      </c>
      <c r="E2583" s="361" t="str">
        <f>IFERROR(IF(LEN(C2583)&gt;0,IF(LEN(INDEX(TasksList!$F$6:$F$25,MATCH(C2583,TasksList!$B$6:$B$25,0),1))=0,"not set!",INDEX(TasksList!$F$6:$F$25,MATCH(C2583,TasksList!$B$6:$B$25,0),1)),""),"")</f>
        <v/>
      </c>
      <c r="F2583" s="360" t="str">
        <f>IFERROR(IF(LEN(D2583)&gt;0,IF(LEN(INDEX(AdressBook!$D$6:$D$25,MATCH(D2583,AdressBook!$B$6:$B$25,0),1))=0,"",INDEX(AdressBook!$D$6:$D$25,MATCH(D2583,AdressBook!$B$6:$B$25,0),1)),""),"")</f>
        <v/>
      </c>
      <c r="G2583" s="361" t="str">
        <f>IFERROR(IF(LEN(INDEX(PlansAndNotes!$F$6:$F$4005,ROW(B2583)-ROW($C$3)))=0,"",INDEX(PlansAndNotes!$F$6:$F$4005,ROW(B2583)-ROW($C$3))),"")</f>
        <v/>
      </c>
      <c r="H2583" s="361" t="str">
        <f>IFERROR(IF(LEN(C2583)&gt;0,IF(LEN(INDEX(TasksList!$G$6:$G$25,MATCH(C2583,TasksList!$B$6:$B$25,0),1))=0,"",INDEX(TasksList!$G$6:$G$25,MATCH(C2583,TasksList!$B$6:$B$25,0),1)),""),"")</f>
        <v/>
      </c>
      <c r="N2583" s="362" t="str">
        <f>IFERROR(IF(LEN(INDEX(PlansAndNotes!$D$6:$D$4005,ROW(B2583)-ROW($C$3)))=0,"",INDEX(PlansAndNotes!$D$6:$D$4005,ROW(B2583)-ROW($C$3))),"")</f>
        <v/>
      </c>
      <c r="O2583" s="165" t="str">
        <f t="shared" si="281"/>
        <v/>
      </c>
      <c r="P2583" s="363" t="str">
        <f>IFERROR(IF(LEN(INDEX(PlansAndNotes!$E$6:$E$4005,ROW(B2583)-ROW($C$3)))=0,"",INDEX(PlansAndNotes!$E$6:$E$4005,ROW(B2583)-ROW($C$3))),"")</f>
        <v/>
      </c>
      <c r="Q2583" s="363" t="str">
        <f>IFERROR(IF(LEN(INDEX(PlansAndNotes!$G$6:$G$4005,ROW(B2583)-ROW($C$3)))=0,"",INDEX(PlansAndNotes!$G$6:$G$4005,ROW(B2583)-ROW($C$3))),"")</f>
        <v/>
      </c>
      <c r="R2583" s="361" t="str">
        <f>IFERROR(IF(LEN(D2583)&gt;0,IF(LEN(INDEX(AdressBook!$C$6:$C$25,MATCH(D2583,AdressBook!$B$6:$B$25,0),1))=0,"",INDEX(AdressBook!$C$6:$C$25,MATCH(D2583,AdressBook!$B$6:$B$25,0),1)),""),"")</f>
        <v/>
      </c>
      <c r="S2583" s="165">
        <f>IF(LEN(C2583)&gt;0,IFERROR(IF(MATCH(C2583,C2584:$C$4004,0)&gt;0,-1,ROW(S2583)-ROW($S$3)),ROW(S2583)-ROW($S$3)),-1)</f>
        <v>-1</v>
      </c>
      <c r="T2583" s="165">
        <f t="shared" si="282"/>
        <v>0</v>
      </c>
      <c r="U2583" s="165" t="str">
        <f t="shared" si="283"/>
        <v/>
      </c>
      <c r="V2583" s="165" t="str">
        <f>IFERROR(IF(OR(C2583="",S2583&lt;0),"",IF(SUBTOTAL(3,C2583:C2583)=0,-1,SUBTOTAL(3,$C$4:C2583))),"")</f>
        <v/>
      </c>
      <c r="W2583" s="156" t="str">
        <f t="array" ref="W2583">IF(LEN(C2583)&gt;0,IFERROR(IF(MATCH(C2583,$C$3:$C2582,0)&gt;0,N2583-INDEX($N$3:N2582,SUMPRODUCT(MAX(ROW($C$3:$C2582)*(C2583=$C$3:$C2582)))-2,1),""),""),"")</f>
        <v/>
      </c>
      <c r="X2583" s="156">
        <f t="shared" ca="1" si="284"/>
        <v>1</v>
      </c>
      <c r="Y2583" s="156">
        <f t="shared" ca="1" si="285"/>
        <v>1</v>
      </c>
    </row>
    <row r="2584" spans="2:25" hidden="1" x14ac:dyDescent="0.25">
      <c r="B2584" s="390" t="str">
        <f>IFERROR(IF(LEN(INDEX(PlansAndNotes!$B$6:$B$2005,ROW(A2584)-ROW($B$3)))=0,"",INDEX(PlansAndNotes!$B$6:$B$2005,ROW(A2584)-ROW($B$3))),"")</f>
        <v/>
      </c>
      <c r="C2584" s="387" t="str">
        <f t="shared" si="286"/>
        <v/>
      </c>
      <c r="D2584" s="361" t="str">
        <f>IFERROR(IF(LEN(C2584)&gt;0,IF(LEN(INDEX(TasksList!$C$6:$C$25,MATCH(C2584,TasksList!$B$6:$B$25,0),1))=0,"",INDEX(TasksList!$C$6:$C$25,MATCH(C2584,TasksList!$B$6:$B$25,0),1)),""),"")</f>
        <v/>
      </c>
      <c r="E2584" s="361" t="str">
        <f>IFERROR(IF(LEN(C2584)&gt;0,IF(LEN(INDEX(TasksList!$F$6:$F$25,MATCH(C2584,TasksList!$B$6:$B$25,0),1))=0,"not set!",INDEX(TasksList!$F$6:$F$25,MATCH(C2584,TasksList!$B$6:$B$25,0),1)),""),"")</f>
        <v/>
      </c>
      <c r="F2584" s="360" t="str">
        <f>IFERROR(IF(LEN(D2584)&gt;0,IF(LEN(INDEX(AdressBook!$D$6:$D$25,MATCH(D2584,AdressBook!$B$6:$B$25,0),1))=0,"",INDEX(AdressBook!$D$6:$D$25,MATCH(D2584,AdressBook!$B$6:$B$25,0),1)),""),"")</f>
        <v/>
      </c>
      <c r="G2584" s="361" t="str">
        <f>IFERROR(IF(LEN(INDEX(PlansAndNotes!$F$6:$F$4005,ROW(B2584)-ROW($C$3)))=0,"",INDEX(PlansAndNotes!$F$6:$F$4005,ROW(B2584)-ROW($C$3))),"")</f>
        <v/>
      </c>
      <c r="H2584" s="361" t="str">
        <f>IFERROR(IF(LEN(C2584)&gt;0,IF(LEN(INDEX(TasksList!$G$6:$G$25,MATCH(C2584,TasksList!$B$6:$B$25,0),1))=0,"",INDEX(TasksList!$G$6:$G$25,MATCH(C2584,TasksList!$B$6:$B$25,0),1)),""),"")</f>
        <v/>
      </c>
      <c r="N2584" s="362" t="str">
        <f>IFERROR(IF(LEN(INDEX(PlansAndNotes!$D$6:$D$4005,ROW(B2584)-ROW($C$3)))=0,"",INDEX(PlansAndNotes!$D$6:$D$4005,ROW(B2584)-ROW($C$3))),"")</f>
        <v/>
      </c>
      <c r="O2584" s="165" t="str">
        <f t="shared" si="281"/>
        <v/>
      </c>
      <c r="P2584" s="363" t="str">
        <f>IFERROR(IF(LEN(INDEX(PlansAndNotes!$E$6:$E$4005,ROW(B2584)-ROW($C$3)))=0,"",INDEX(PlansAndNotes!$E$6:$E$4005,ROW(B2584)-ROW($C$3))),"")</f>
        <v/>
      </c>
      <c r="Q2584" s="363" t="str">
        <f>IFERROR(IF(LEN(INDEX(PlansAndNotes!$G$6:$G$4005,ROW(B2584)-ROW($C$3)))=0,"",INDEX(PlansAndNotes!$G$6:$G$4005,ROW(B2584)-ROW($C$3))),"")</f>
        <v/>
      </c>
      <c r="R2584" s="361" t="str">
        <f>IFERROR(IF(LEN(D2584)&gt;0,IF(LEN(INDEX(AdressBook!$C$6:$C$25,MATCH(D2584,AdressBook!$B$6:$B$25,0),1))=0,"",INDEX(AdressBook!$C$6:$C$25,MATCH(D2584,AdressBook!$B$6:$B$25,0),1)),""),"")</f>
        <v/>
      </c>
      <c r="S2584" s="165">
        <f>IF(LEN(C2584)&gt;0,IFERROR(IF(MATCH(C2584,C2585:$C$4004,0)&gt;0,-1,ROW(S2584)-ROW($S$3)),ROW(S2584)-ROW($S$3)),-1)</f>
        <v>-1</v>
      </c>
      <c r="T2584" s="165">
        <f t="shared" si="282"/>
        <v>0</v>
      </c>
      <c r="U2584" s="165" t="str">
        <f t="shared" si="283"/>
        <v/>
      </c>
      <c r="V2584" s="165" t="str">
        <f>IFERROR(IF(OR(C2584="",S2584&lt;0),"",IF(SUBTOTAL(3,C2584:C2584)=0,-1,SUBTOTAL(3,$C$4:C2584))),"")</f>
        <v/>
      </c>
      <c r="W2584" s="156" t="str">
        <f t="array" ref="W2584">IF(LEN(C2584)&gt;0,IFERROR(IF(MATCH(C2584,$C$3:$C2583,0)&gt;0,N2584-INDEX($N$3:N2583,SUMPRODUCT(MAX(ROW($C$3:$C2583)*(C2584=$C$3:$C2583)))-2,1),""),""),"")</f>
        <v/>
      </c>
      <c r="X2584" s="156">
        <f t="shared" ca="1" si="284"/>
        <v>1</v>
      </c>
      <c r="Y2584" s="156">
        <f t="shared" ca="1" si="285"/>
        <v>1</v>
      </c>
    </row>
    <row r="2585" spans="2:25" hidden="1" x14ac:dyDescent="0.25">
      <c r="B2585" s="390" t="str">
        <f>IFERROR(IF(LEN(INDEX(PlansAndNotes!$B$6:$B$2005,ROW(A2585)-ROW($B$3)))=0,"",INDEX(PlansAndNotes!$B$6:$B$2005,ROW(A2585)-ROW($B$3))),"")</f>
        <v/>
      </c>
      <c r="C2585" s="387" t="str">
        <f t="shared" si="286"/>
        <v/>
      </c>
      <c r="D2585" s="361" t="str">
        <f>IFERROR(IF(LEN(C2585)&gt;0,IF(LEN(INDEX(TasksList!$C$6:$C$25,MATCH(C2585,TasksList!$B$6:$B$25,0),1))=0,"",INDEX(TasksList!$C$6:$C$25,MATCH(C2585,TasksList!$B$6:$B$25,0),1)),""),"")</f>
        <v/>
      </c>
      <c r="E2585" s="361" t="str">
        <f>IFERROR(IF(LEN(C2585)&gt;0,IF(LEN(INDEX(TasksList!$F$6:$F$25,MATCH(C2585,TasksList!$B$6:$B$25,0),1))=0,"not set!",INDEX(TasksList!$F$6:$F$25,MATCH(C2585,TasksList!$B$6:$B$25,0),1)),""),"")</f>
        <v/>
      </c>
      <c r="F2585" s="360" t="str">
        <f>IFERROR(IF(LEN(D2585)&gt;0,IF(LEN(INDEX(AdressBook!$D$6:$D$25,MATCH(D2585,AdressBook!$B$6:$B$25,0),1))=0,"",INDEX(AdressBook!$D$6:$D$25,MATCH(D2585,AdressBook!$B$6:$B$25,0),1)),""),"")</f>
        <v/>
      </c>
      <c r="G2585" s="361" t="str">
        <f>IFERROR(IF(LEN(INDEX(PlansAndNotes!$F$6:$F$4005,ROW(B2585)-ROW($C$3)))=0,"",INDEX(PlansAndNotes!$F$6:$F$4005,ROW(B2585)-ROW($C$3))),"")</f>
        <v/>
      </c>
      <c r="H2585" s="361" t="str">
        <f>IFERROR(IF(LEN(C2585)&gt;0,IF(LEN(INDEX(TasksList!$G$6:$G$25,MATCH(C2585,TasksList!$B$6:$B$25,0),1))=0,"",INDEX(TasksList!$G$6:$G$25,MATCH(C2585,TasksList!$B$6:$B$25,0),1)),""),"")</f>
        <v/>
      </c>
      <c r="N2585" s="362" t="str">
        <f>IFERROR(IF(LEN(INDEX(PlansAndNotes!$D$6:$D$4005,ROW(B2585)-ROW($C$3)))=0,"",INDEX(PlansAndNotes!$D$6:$D$4005,ROW(B2585)-ROW($C$3))),"")</f>
        <v/>
      </c>
      <c r="O2585" s="165" t="str">
        <f t="shared" si="281"/>
        <v/>
      </c>
      <c r="P2585" s="363" t="str">
        <f>IFERROR(IF(LEN(INDEX(PlansAndNotes!$E$6:$E$4005,ROW(B2585)-ROW($C$3)))=0,"",INDEX(PlansAndNotes!$E$6:$E$4005,ROW(B2585)-ROW($C$3))),"")</f>
        <v/>
      </c>
      <c r="Q2585" s="363" t="str">
        <f>IFERROR(IF(LEN(INDEX(PlansAndNotes!$G$6:$G$4005,ROW(B2585)-ROW($C$3)))=0,"",INDEX(PlansAndNotes!$G$6:$G$4005,ROW(B2585)-ROW($C$3))),"")</f>
        <v/>
      </c>
      <c r="R2585" s="361" t="str">
        <f>IFERROR(IF(LEN(D2585)&gt;0,IF(LEN(INDEX(AdressBook!$C$6:$C$25,MATCH(D2585,AdressBook!$B$6:$B$25,0),1))=0,"",INDEX(AdressBook!$C$6:$C$25,MATCH(D2585,AdressBook!$B$6:$B$25,0),1)),""),"")</f>
        <v/>
      </c>
      <c r="S2585" s="165">
        <f>IF(LEN(C2585)&gt;0,IFERROR(IF(MATCH(C2585,C2586:$C$4004,0)&gt;0,-1,ROW(S2585)-ROW($S$3)),ROW(S2585)-ROW($S$3)),-1)</f>
        <v>-1</v>
      </c>
      <c r="T2585" s="165">
        <f t="shared" si="282"/>
        <v>0</v>
      </c>
      <c r="U2585" s="165" t="str">
        <f t="shared" si="283"/>
        <v/>
      </c>
      <c r="V2585" s="165" t="str">
        <f>IFERROR(IF(OR(C2585="",S2585&lt;0),"",IF(SUBTOTAL(3,C2585:C2585)=0,-1,SUBTOTAL(3,$C$4:C2585))),"")</f>
        <v/>
      </c>
      <c r="W2585" s="156" t="str">
        <f t="array" ref="W2585">IF(LEN(C2585)&gt;0,IFERROR(IF(MATCH(C2585,$C$3:$C2584,0)&gt;0,N2585-INDEX($N$3:N2584,SUMPRODUCT(MAX(ROW($C$3:$C2584)*(C2585=$C$3:$C2584)))-2,1),""),""),"")</f>
        <v/>
      </c>
      <c r="X2585" s="156">
        <f t="shared" ca="1" si="284"/>
        <v>1</v>
      </c>
      <c r="Y2585" s="156">
        <f t="shared" ca="1" si="285"/>
        <v>1</v>
      </c>
    </row>
    <row r="2586" spans="2:25" hidden="1" x14ac:dyDescent="0.25">
      <c r="B2586" s="390" t="str">
        <f>IFERROR(IF(LEN(INDEX(PlansAndNotes!$B$6:$B$2005,ROW(A2586)-ROW($B$3)))=0,"",INDEX(PlansAndNotes!$B$6:$B$2005,ROW(A2586)-ROW($B$3))),"")</f>
        <v/>
      </c>
      <c r="C2586" s="387" t="str">
        <f t="shared" si="286"/>
        <v/>
      </c>
      <c r="D2586" s="361" t="str">
        <f>IFERROR(IF(LEN(C2586)&gt;0,IF(LEN(INDEX(TasksList!$C$6:$C$25,MATCH(C2586,TasksList!$B$6:$B$25,0),1))=0,"",INDEX(TasksList!$C$6:$C$25,MATCH(C2586,TasksList!$B$6:$B$25,0),1)),""),"")</f>
        <v/>
      </c>
      <c r="E2586" s="361" t="str">
        <f>IFERROR(IF(LEN(C2586)&gt;0,IF(LEN(INDEX(TasksList!$F$6:$F$25,MATCH(C2586,TasksList!$B$6:$B$25,0),1))=0,"not set!",INDEX(TasksList!$F$6:$F$25,MATCH(C2586,TasksList!$B$6:$B$25,0),1)),""),"")</f>
        <v/>
      </c>
      <c r="F2586" s="360" t="str">
        <f>IFERROR(IF(LEN(D2586)&gt;0,IF(LEN(INDEX(AdressBook!$D$6:$D$25,MATCH(D2586,AdressBook!$B$6:$B$25,0),1))=0,"",INDEX(AdressBook!$D$6:$D$25,MATCH(D2586,AdressBook!$B$6:$B$25,0),1)),""),"")</f>
        <v/>
      </c>
      <c r="G2586" s="361" t="str">
        <f>IFERROR(IF(LEN(INDEX(PlansAndNotes!$F$6:$F$4005,ROW(B2586)-ROW($C$3)))=0,"",INDEX(PlansAndNotes!$F$6:$F$4005,ROW(B2586)-ROW($C$3))),"")</f>
        <v/>
      </c>
      <c r="H2586" s="361" t="str">
        <f>IFERROR(IF(LEN(C2586)&gt;0,IF(LEN(INDEX(TasksList!$G$6:$G$25,MATCH(C2586,TasksList!$B$6:$B$25,0),1))=0,"",INDEX(TasksList!$G$6:$G$25,MATCH(C2586,TasksList!$B$6:$B$25,0),1)),""),"")</f>
        <v/>
      </c>
      <c r="N2586" s="362" t="str">
        <f>IFERROR(IF(LEN(INDEX(PlansAndNotes!$D$6:$D$4005,ROW(B2586)-ROW($C$3)))=0,"",INDEX(PlansAndNotes!$D$6:$D$4005,ROW(B2586)-ROW($C$3))),"")</f>
        <v/>
      </c>
      <c r="O2586" s="165" t="str">
        <f t="shared" si="281"/>
        <v/>
      </c>
      <c r="P2586" s="363" t="str">
        <f>IFERROR(IF(LEN(INDEX(PlansAndNotes!$E$6:$E$4005,ROW(B2586)-ROW($C$3)))=0,"",INDEX(PlansAndNotes!$E$6:$E$4005,ROW(B2586)-ROW($C$3))),"")</f>
        <v/>
      </c>
      <c r="Q2586" s="363" t="str">
        <f>IFERROR(IF(LEN(INDEX(PlansAndNotes!$G$6:$G$4005,ROW(B2586)-ROW($C$3)))=0,"",INDEX(PlansAndNotes!$G$6:$G$4005,ROW(B2586)-ROW($C$3))),"")</f>
        <v/>
      </c>
      <c r="R2586" s="361" t="str">
        <f>IFERROR(IF(LEN(D2586)&gt;0,IF(LEN(INDEX(AdressBook!$C$6:$C$25,MATCH(D2586,AdressBook!$B$6:$B$25,0),1))=0,"",INDEX(AdressBook!$C$6:$C$25,MATCH(D2586,AdressBook!$B$6:$B$25,0),1)),""),"")</f>
        <v/>
      </c>
      <c r="S2586" s="165">
        <f>IF(LEN(C2586)&gt;0,IFERROR(IF(MATCH(C2586,C2587:$C$4004,0)&gt;0,-1,ROW(S2586)-ROW($S$3)),ROW(S2586)-ROW($S$3)),-1)</f>
        <v>-1</v>
      </c>
      <c r="T2586" s="165">
        <f t="shared" si="282"/>
        <v>0</v>
      </c>
      <c r="U2586" s="165" t="str">
        <f t="shared" si="283"/>
        <v/>
      </c>
      <c r="V2586" s="165" t="str">
        <f>IFERROR(IF(OR(C2586="",S2586&lt;0),"",IF(SUBTOTAL(3,C2586:C2586)=0,-1,SUBTOTAL(3,$C$4:C2586))),"")</f>
        <v/>
      </c>
      <c r="W2586" s="156" t="str">
        <f t="array" ref="W2586">IF(LEN(C2586)&gt;0,IFERROR(IF(MATCH(C2586,$C$3:$C2585,0)&gt;0,N2586-INDEX($N$3:N2585,SUMPRODUCT(MAX(ROW($C$3:$C2585)*(C2586=$C$3:$C2585)))-2,1),""),""),"")</f>
        <v/>
      </c>
      <c r="X2586" s="156">
        <f t="shared" ca="1" si="284"/>
        <v>1</v>
      </c>
      <c r="Y2586" s="156">
        <f t="shared" ca="1" si="285"/>
        <v>1</v>
      </c>
    </row>
    <row r="2587" spans="2:25" hidden="1" x14ac:dyDescent="0.25">
      <c r="B2587" s="390" t="str">
        <f>IFERROR(IF(LEN(INDEX(PlansAndNotes!$B$6:$B$2005,ROW(A2587)-ROW($B$3)))=0,"",INDEX(PlansAndNotes!$B$6:$B$2005,ROW(A2587)-ROW($B$3))),"")</f>
        <v/>
      </c>
      <c r="C2587" s="387" t="str">
        <f t="shared" si="286"/>
        <v/>
      </c>
      <c r="D2587" s="361" t="str">
        <f>IFERROR(IF(LEN(C2587)&gt;0,IF(LEN(INDEX(TasksList!$C$6:$C$25,MATCH(C2587,TasksList!$B$6:$B$25,0),1))=0,"",INDEX(TasksList!$C$6:$C$25,MATCH(C2587,TasksList!$B$6:$B$25,0),1)),""),"")</f>
        <v/>
      </c>
      <c r="E2587" s="361" t="str">
        <f>IFERROR(IF(LEN(C2587)&gt;0,IF(LEN(INDEX(TasksList!$F$6:$F$25,MATCH(C2587,TasksList!$B$6:$B$25,0),1))=0,"not set!",INDEX(TasksList!$F$6:$F$25,MATCH(C2587,TasksList!$B$6:$B$25,0),1)),""),"")</f>
        <v/>
      </c>
      <c r="F2587" s="360" t="str">
        <f>IFERROR(IF(LEN(D2587)&gt;0,IF(LEN(INDEX(AdressBook!$D$6:$D$25,MATCH(D2587,AdressBook!$B$6:$B$25,0),1))=0,"",INDEX(AdressBook!$D$6:$D$25,MATCH(D2587,AdressBook!$B$6:$B$25,0),1)),""),"")</f>
        <v/>
      </c>
      <c r="G2587" s="361" t="str">
        <f>IFERROR(IF(LEN(INDEX(PlansAndNotes!$F$6:$F$4005,ROW(B2587)-ROW($C$3)))=0,"",INDEX(PlansAndNotes!$F$6:$F$4005,ROW(B2587)-ROW($C$3))),"")</f>
        <v/>
      </c>
      <c r="H2587" s="361" t="str">
        <f>IFERROR(IF(LEN(C2587)&gt;0,IF(LEN(INDEX(TasksList!$G$6:$G$25,MATCH(C2587,TasksList!$B$6:$B$25,0),1))=0,"",INDEX(TasksList!$G$6:$G$25,MATCH(C2587,TasksList!$B$6:$B$25,0),1)),""),"")</f>
        <v/>
      </c>
      <c r="N2587" s="362" t="str">
        <f>IFERROR(IF(LEN(INDEX(PlansAndNotes!$D$6:$D$4005,ROW(B2587)-ROW($C$3)))=0,"",INDEX(PlansAndNotes!$D$6:$D$4005,ROW(B2587)-ROW($C$3))),"")</f>
        <v/>
      </c>
      <c r="O2587" s="165" t="str">
        <f t="shared" si="281"/>
        <v/>
      </c>
      <c r="P2587" s="363" t="str">
        <f>IFERROR(IF(LEN(INDEX(PlansAndNotes!$E$6:$E$4005,ROW(B2587)-ROW($C$3)))=0,"",INDEX(PlansAndNotes!$E$6:$E$4005,ROW(B2587)-ROW($C$3))),"")</f>
        <v/>
      </c>
      <c r="Q2587" s="363" t="str">
        <f>IFERROR(IF(LEN(INDEX(PlansAndNotes!$G$6:$G$4005,ROW(B2587)-ROW($C$3)))=0,"",INDEX(PlansAndNotes!$G$6:$G$4005,ROW(B2587)-ROW($C$3))),"")</f>
        <v/>
      </c>
      <c r="R2587" s="361" t="str">
        <f>IFERROR(IF(LEN(D2587)&gt;0,IF(LEN(INDEX(AdressBook!$C$6:$C$25,MATCH(D2587,AdressBook!$B$6:$B$25,0),1))=0,"",INDEX(AdressBook!$C$6:$C$25,MATCH(D2587,AdressBook!$B$6:$B$25,0),1)),""),"")</f>
        <v/>
      </c>
      <c r="S2587" s="165">
        <f>IF(LEN(C2587)&gt;0,IFERROR(IF(MATCH(C2587,C2588:$C$4004,0)&gt;0,-1,ROW(S2587)-ROW($S$3)),ROW(S2587)-ROW($S$3)),-1)</f>
        <v>-1</v>
      </c>
      <c r="T2587" s="165">
        <f t="shared" si="282"/>
        <v>0</v>
      </c>
      <c r="U2587" s="165" t="str">
        <f t="shared" si="283"/>
        <v/>
      </c>
      <c r="V2587" s="165" t="str">
        <f>IFERROR(IF(OR(C2587="",S2587&lt;0),"",IF(SUBTOTAL(3,C2587:C2587)=0,-1,SUBTOTAL(3,$C$4:C2587))),"")</f>
        <v/>
      </c>
      <c r="W2587" s="156" t="str">
        <f t="array" ref="W2587">IF(LEN(C2587)&gt;0,IFERROR(IF(MATCH(C2587,$C$3:$C2586,0)&gt;0,N2587-INDEX($N$3:N2586,SUMPRODUCT(MAX(ROW($C$3:$C2586)*(C2587=$C$3:$C2586)))-2,1),""),""),"")</f>
        <v/>
      </c>
      <c r="X2587" s="156">
        <f t="shared" ca="1" si="284"/>
        <v>1</v>
      </c>
      <c r="Y2587" s="156">
        <f t="shared" ca="1" si="285"/>
        <v>1</v>
      </c>
    </row>
    <row r="2588" spans="2:25" hidden="1" x14ac:dyDescent="0.25">
      <c r="B2588" s="390" t="str">
        <f>IFERROR(IF(LEN(INDEX(PlansAndNotes!$B$6:$B$2005,ROW(A2588)-ROW($B$3)))=0,"",INDEX(PlansAndNotes!$B$6:$B$2005,ROW(A2588)-ROW($B$3))),"")</f>
        <v/>
      </c>
      <c r="C2588" s="387" t="str">
        <f t="shared" si="286"/>
        <v/>
      </c>
      <c r="D2588" s="361" t="str">
        <f>IFERROR(IF(LEN(C2588)&gt;0,IF(LEN(INDEX(TasksList!$C$6:$C$25,MATCH(C2588,TasksList!$B$6:$B$25,0),1))=0,"",INDEX(TasksList!$C$6:$C$25,MATCH(C2588,TasksList!$B$6:$B$25,0),1)),""),"")</f>
        <v/>
      </c>
      <c r="E2588" s="361" t="str">
        <f>IFERROR(IF(LEN(C2588)&gt;0,IF(LEN(INDEX(TasksList!$F$6:$F$25,MATCH(C2588,TasksList!$B$6:$B$25,0),1))=0,"not set!",INDEX(TasksList!$F$6:$F$25,MATCH(C2588,TasksList!$B$6:$B$25,0),1)),""),"")</f>
        <v/>
      </c>
      <c r="F2588" s="360" t="str">
        <f>IFERROR(IF(LEN(D2588)&gt;0,IF(LEN(INDEX(AdressBook!$D$6:$D$25,MATCH(D2588,AdressBook!$B$6:$B$25,0),1))=0,"",INDEX(AdressBook!$D$6:$D$25,MATCH(D2588,AdressBook!$B$6:$B$25,0),1)),""),"")</f>
        <v/>
      </c>
      <c r="G2588" s="361" t="str">
        <f>IFERROR(IF(LEN(INDEX(PlansAndNotes!$F$6:$F$4005,ROW(B2588)-ROW($C$3)))=0,"",INDEX(PlansAndNotes!$F$6:$F$4005,ROW(B2588)-ROW($C$3))),"")</f>
        <v/>
      </c>
      <c r="H2588" s="361" t="str">
        <f>IFERROR(IF(LEN(C2588)&gt;0,IF(LEN(INDEX(TasksList!$G$6:$G$25,MATCH(C2588,TasksList!$B$6:$B$25,0),1))=0,"",INDEX(TasksList!$G$6:$G$25,MATCH(C2588,TasksList!$B$6:$B$25,0),1)),""),"")</f>
        <v/>
      </c>
      <c r="N2588" s="362" t="str">
        <f>IFERROR(IF(LEN(INDEX(PlansAndNotes!$D$6:$D$4005,ROW(B2588)-ROW($C$3)))=0,"",INDEX(PlansAndNotes!$D$6:$D$4005,ROW(B2588)-ROW($C$3))),"")</f>
        <v/>
      </c>
      <c r="O2588" s="165" t="str">
        <f t="shared" si="281"/>
        <v/>
      </c>
      <c r="P2588" s="363" t="str">
        <f>IFERROR(IF(LEN(INDEX(PlansAndNotes!$E$6:$E$4005,ROW(B2588)-ROW($C$3)))=0,"",INDEX(PlansAndNotes!$E$6:$E$4005,ROW(B2588)-ROW($C$3))),"")</f>
        <v/>
      </c>
      <c r="Q2588" s="363" t="str">
        <f>IFERROR(IF(LEN(INDEX(PlansAndNotes!$G$6:$G$4005,ROW(B2588)-ROW($C$3)))=0,"",INDEX(PlansAndNotes!$G$6:$G$4005,ROW(B2588)-ROW($C$3))),"")</f>
        <v/>
      </c>
      <c r="R2588" s="361" t="str">
        <f>IFERROR(IF(LEN(D2588)&gt;0,IF(LEN(INDEX(AdressBook!$C$6:$C$25,MATCH(D2588,AdressBook!$B$6:$B$25,0),1))=0,"",INDEX(AdressBook!$C$6:$C$25,MATCH(D2588,AdressBook!$B$6:$B$25,0),1)),""),"")</f>
        <v/>
      </c>
      <c r="S2588" s="165">
        <f>IF(LEN(C2588)&gt;0,IFERROR(IF(MATCH(C2588,C2589:$C$4004,0)&gt;0,-1,ROW(S2588)-ROW($S$3)),ROW(S2588)-ROW($S$3)),-1)</f>
        <v>-1</v>
      </c>
      <c r="T2588" s="165">
        <f t="shared" si="282"/>
        <v>0</v>
      </c>
      <c r="U2588" s="165" t="str">
        <f t="shared" si="283"/>
        <v/>
      </c>
      <c r="V2588" s="165" t="str">
        <f>IFERROR(IF(OR(C2588="",S2588&lt;0),"",IF(SUBTOTAL(3,C2588:C2588)=0,-1,SUBTOTAL(3,$C$4:C2588))),"")</f>
        <v/>
      </c>
      <c r="W2588" s="156" t="str">
        <f t="array" ref="W2588">IF(LEN(C2588)&gt;0,IFERROR(IF(MATCH(C2588,$C$3:$C2587,0)&gt;0,N2588-INDEX($N$3:N2587,SUMPRODUCT(MAX(ROW($C$3:$C2587)*(C2588=$C$3:$C2587)))-2,1),""),""),"")</f>
        <v/>
      </c>
      <c r="X2588" s="156">
        <f t="shared" ca="1" si="284"/>
        <v>1</v>
      </c>
      <c r="Y2588" s="156">
        <f t="shared" ca="1" si="285"/>
        <v>1</v>
      </c>
    </row>
    <row r="2589" spans="2:25" hidden="1" x14ac:dyDescent="0.25">
      <c r="B2589" s="390" t="str">
        <f>IFERROR(IF(LEN(INDEX(PlansAndNotes!$B$6:$B$2005,ROW(A2589)-ROW($B$3)))=0,"",INDEX(PlansAndNotes!$B$6:$B$2005,ROW(A2589)-ROW($B$3))),"")</f>
        <v/>
      </c>
      <c r="C2589" s="387" t="str">
        <f t="shared" si="286"/>
        <v/>
      </c>
      <c r="D2589" s="361" t="str">
        <f>IFERROR(IF(LEN(C2589)&gt;0,IF(LEN(INDEX(TasksList!$C$6:$C$25,MATCH(C2589,TasksList!$B$6:$B$25,0),1))=0,"",INDEX(TasksList!$C$6:$C$25,MATCH(C2589,TasksList!$B$6:$B$25,0),1)),""),"")</f>
        <v/>
      </c>
      <c r="E2589" s="361" t="str">
        <f>IFERROR(IF(LEN(C2589)&gt;0,IF(LEN(INDEX(TasksList!$F$6:$F$25,MATCH(C2589,TasksList!$B$6:$B$25,0),1))=0,"not set!",INDEX(TasksList!$F$6:$F$25,MATCH(C2589,TasksList!$B$6:$B$25,0),1)),""),"")</f>
        <v/>
      </c>
      <c r="F2589" s="360" t="str">
        <f>IFERROR(IF(LEN(D2589)&gt;0,IF(LEN(INDEX(AdressBook!$D$6:$D$25,MATCH(D2589,AdressBook!$B$6:$B$25,0),1))=0,"",INDEX(AdressBook!$D$6:$D$25,MATCH(D2589,AdressBook!$B$6:$B$25,0),1)),""),"")</f>
        <v/>
      </c>
      <c r="G2589" s="361" t="str">
        <f>IFERROR(IF(LEN(INDEX(PlansAndNotes!$F$6:$F$4005,ROW(B2589)-ROW($C$3)))=0,"",INDEX(PlansAndNotes!$F$6:$F$4005,ROW(B2589)-ROW($C$3))),"")</f>
        <v/>
      </c>
      <c r="H2589" s="361" t="str">
        <f>IFERROR(IF(LEN(C2589)&gt;0,IF(LEN(INDEX(TasksList!$G$6:$G$25,MATCH(C2589,TasksList!$B$6:$B$25,0),1))=0,"",INDEX(TasksList!$G$6:$G$25,MATCH(C2589,TasksList!$B$6:$B$25,0),1)),""),"")</f>
        <v/>
      </c>
      <c r="N2589" s="362" t="str">
        <f>IFERROR(IF(LEN(INDEX(PlansAndNotes!$D$6:$D$4005,ROW(B2589)-ROW($C$3)))=0,"",INDEX(PlansAndNotes!$D$6:$D$4005,ROW(B2589)-ROW($C$3))),"")</f>
        <v/>
      </c>
      <c r="O2589" s="165" t="str">
        <f t="shared" si="281"/>
        <v/>
      </c>
      <c r="P2589" s="363" t="str">
        <f>IFERROR(IF(LEN(INDEX(PlansAndNotes!$E$6:$E$4005,ROW(B2589)-ROW($C$3)))=0,"",INDEX(PlansAndNotes!$E$6:$E$4005,ROW(B2589)-ROW($C$3))),"")</f>
        <v/>
      </c>
      <c r="Q2589" s="363" t="str">
        <f>IFERROR(IF(LEN(INDEX(PlansAndNotes!$G$6:$G$4005,ROW(B2589)-ROW($C$3)))=0,"",INDEX(PlansAndNotes!$G$6:$G$4005,ROW(B2589)-ROW($C$3))),"")</f>
        <v/>
      </c>
      <c r="R2589" s="361" t="str">
        <f>IFERROR(IF(LEN(D2589)&gt;0,IF(LEN(INDEX(AdressBook!$C$6:$C$25,MATCH(D2589,AdressBook!$B$6:$B$25,0),1))=0,"",INDEX(AdressBook!$C$6:$C$25,MATCH(D2589,AdressBook!$B$6:$B$25,0),1)),""),"")</f>
        <v/>
      </c>
      <c r="S2589" s="165">
        <f>IF(LEN(C2589)&gt;0,IFERROR(IF(MATCH(C2589,C2590:$C$4004,0)&gt;0,-1,ROW(S2589)-ROW($S$3)),ROW(S2589)-ROW($S$3)),-1)</f>
        <v>-1</v>
      </c>
      <c r="T2589" s="165">
        <f t="shared" si="282"/>
        <v>0</v>
      </c>
      <c r="U2589" s="165" t="str">
        <f t="shared" si="283"/>
        <v/>
      </c>
      <c r="V2589" s="165" t="str">
        <f>IFERROR(IF(OR(C2589="",S2589&lt;0),"",IF(SUBTOTAL(3,C2589:C2589)=0,-1,SUBTOTAL(3,$C$4:C2589))),"")</f>
        <v/>
      </c>
      <c r="W2589" s="156" t="str">
        <f t="array" ref="W2589">IF(LEN(C2589)&gt;0,IFERROR(IF(MATCH(C2589,$C$3:$C2588,0)&gt;0,N2589-INDEX($N$3:N2588,SUMPRODUCT(MAX(ROW($C$3:$C2588)*(C2589=$C$3:$C2588)))-2,1),""),""),"")</f>
        <v/>
      </c>
      <c r="X2589" s="156">
        <f t="shared" ca="1" si="284"/>
        <v>1</v>
      </c>
      <c r="Y2589" s="156">
        <f t="shared" ca="1" si="285"/>
        <v>1</v>
      </c>
    </row>
    <row r="2590" spans="2:25" hidden="1" x14ac:dyDescent="0.25">
      <c r="B2590" s="390" t="str">
        <f>IFERROR(IF(LEN(INDEX(PlansAndNotes!$B$6:$B$2005,ROW(A2590)-ROW($B$3)))=0,"",INDEX(PlansAndNotes!$B$6:$B$2005,ROW(A2590)-ROW($B$3))),"")</f>
        <v/>
      </c>
      <c r="C2590" s="387" t="str">
        <f t="shared" si="286"/>
        <v/>
      </c>
      <c r="D2590" s="361" t="str">
        <f>IFERROR(IF(LEN(C2590)&gt;0,IF(LEN(INDEX(TasksList!$C$6:$C$25,MATCH(C2590,TasksList!$B$6:$B$25,0),1))=0,"",INDEX(TasksList!$C$6:$C$25,MATCH(C2590,TasksList!$B$6:$B$25,0),1)),""),"")</f>
        <v/>
      </c>
      <c r="E2590" s="361" t="str">
        <f>IFERROR(IF(LEN(C2590)&gt;0,IF(LEN(INDEX(TasksList!$F$6:$F$25,MATCH(C2590,TasksList!$B$6:$B$25,0),1))=0,"not set!",INDEX(TasksList!$F$6:$F$25,MATCH(C2590,TasksList!$B$6:$B$25,0),1)),""),"")</f>
        <v/>
      </c>
      <c r="F2590" s="360" t="str">
        <f>IFERROR(IF(LEN(D2590)&gt;0,IF(LEN(INDEX(AdressBook!$D$6:$D$25,MATCH(D2590,AdressBook!$B$6:$B$25,0),1))=0,"",INDEX(AdressBook!$D$6:$D$25,MATCH(D2590,AdressBook!$B$6:$B$25,0),1)),""),"")</f>
        <v/>
      </c>
      <c r="G2590" s="361" t="str">
        <f>IFERROR(IF(LEN(INDEX(PlansAndNotes!$F$6:$F$4005,ROW(B2590)-ROW($C$3)))=0,"",INDEX(PlansAndNotes!$F$6:$F$4005,ROW(B2590)-ROW($C$3))),"")</f>
        <v/>
      </c>
      <c r="H2590" s="361" t="str">
        <f>IFERROR(IF(LEN(C2590)&gt;0,IF(LEN(INDEX(TasksList!$G$6:$G$25,MATCH(C2590,TasksList!$B$6:$B$25,0),1))=0,"",INDEX(TasksList!$G$6:$G$25,MATCH(C2590,TasksList!$B$6:$B$25,0),1)),""),"")</f>
        <v/>
      </c>
      <c r="N2590" s="362" t="str">
        <f>IFERROR(IF(LEN(INDEX(PlansAndNotes!$D$6:$D$4005,ROW(B2590)-ROW($C$3)))=0,"",INDEX(PlansAndNotes!$D$6:$D$4005,ROW(B2590)-ROW($C$3))),"")</f>
        <v/>
      </c>
      <c r="O2590" s="165" t="str">
        <f t="shared" si="281"/>
        <v/>
      </c>
      <c r="P2590" s="363" t="str">
        <f>IFERROR(IF(LEN(INDEX(PlansAndNotes!$E$6:$E$4005,ROW(B2590)-ROW($C$3)))=0,"",INDEX(PlansAndNotes!$E$6:$E$4005,ROW(B2590)-ROW($C$3))),"")</f>
        <v/>
      </c>
      <c r="Q2590" s="363" t="str">
        <f>IFERROR(IF(LEN(INDEX(PlansAndNotes!$G$6:$G$4005,ROW(B2590)-ROW($C$3)))=0,"",INDEX(PlansAndNotes!$G$6:$G$4005,ROW(B2590)-ROW($C$3))),"")</f>
        <v/>
      </c>
      <c r="R2590" s="361" t="str">
        <f>IFERROR(IF(LEN(D2590)&gt;0,IF(LEN(INDEX(AdressBook!$C$6:$C$25,MATCH(D2590,AdressBook!$B$6:$B$25,0),1))=0,"",INDEX(AdressBook!$C$6:$C$25,MATCH(D2590,AdressBook!$B$6:$B$25,0),1)),""),"")</f>
        <v/>
      </c>
      <c r="S2590" s="165">
        <f>IF(LEN(C2590)&gt;0,IFERROR(IF(MATCH(C2590,C2591:$C$4004,0)&gt;0,-1,ROW(S2590)-ROW($S$3)),ROW(S2590)-ROW($S$3)),-1)</f>
        <v>-1</v>
      </c>
      <c r="T2590" s="165">
        <f t="shared" si="282"/>
        <v>0</v>
      </c>
      <c r="U2590" s="165" t="str">
        <f t="shared" si="283"/>
        <v/>
      </c>
      <c r="V2590" s="165" t="str">
        <f>IFERROR(IF(OR(C2590="",S2590&lt;0),"",IF(SUBTOTAL(3,C2590:C2590)=0,-1,SUBTOTAL(3,$C$4:C2590))),"")</f>
        <v/>
      </c>
      <c r="W2590" s="156" t="str">
        <f t="array" ref="W2590">IF(LEN(C2590)&gt;0,IFERROR(IF(MATCH(C2590,$C$3:$C2589,0)&gt;0,N2590-INDEX($N$3:N2589,SUMPRODUCT(MAX(ROW($C$3:$C2589)*(C2590=$C$3:$C2589)))-2,1),""),""),"")</f>
        <v/>
      </c>
      <c r="X2590" s="156">
        <f t="shared" ca="1" si="284"/>
        <v>1</v>
      </c>
      <c r="Y2590" s="156">
        <f t="shared" ca="1" si="285"/>
        <v>1</v>
      </c>
    </row>
    <row r="2591" spans="2:25" hidden="1" x14ac:dyDescent="0.25">
      <c r="B2591" s="390" t="str">
        <f>IFERROR(IF(LEN(INDEX(PlansAndNotes!$B$6:$B$2005,ROW(A2591)-ROW($B$3)))=0,"",INDEX(PlansAndNotes!$B$6:$B$2005,ROW(A2591)-ROW($B$3))),"")</f>
        <v/>
      </c>
      <c r="C2591" s="387" t="str">
        <f t="shared" si="286"/>
        <v/>
      </c>
      <c r="D2591" s="361" t="str">
        <f>IFERROR(IF(LEN(C2591)&gt;0,IF(LEN(INDEX(TasksList!$C$6:$C$25,MATCH(C2591,TasksList!$B$6:$B$25,0),1))=0,"",INDEX(TasksList!$C$6:$C$25,MATCH(C2591,TasksList!$B$6:$B$25,0),1)),""),"")</f>
        <v/>
      </c>
      <c r="E2591" s="361" t="str">
        <f>IFERROR(IF(LEN(C2591)&gt;0,IF(LEN(INDEX(TasksList!$F$6:$F$25,MATCH(C2591,TasksList!$B$6:$B$25,0),1))=0,"not set!",INDEX(TasksList!$F$6:$F$25,MATCH(C2591,TasksList!$B$6:$B$25,0),1)),""),"")</f>
        <v/>
      </c>
      <c r="F2591" s="360" t="str">
        <f>IFERROR(IF(LEN(D2591)&gt;0,IF(LEN(INDEX(AdressBook!$D$6:$D$25,MATCH(D2591,AdressBook!$B$6:$B$25,0),1))=0,"",INDEX(AdressBook!$D$6:$D$25,MATCH(D2591,AdressBook!$B$6:$B$25,0),1)),""),"")</f>
        <v/>
      </c>
      <c r="G2591" s="361" t="str">
        <f>IFERROR(IF(LEN(INDEX(PlansAndNotes!$F$6:$F$4005,ROW(B2591)-ROW($C$3)))=0,"",INDEX(PlansAndNotes!$F$6:$F$4005,ROW(B2591)-ROW($C$3))),"")</f>
        <v/>
      </c>
      <c r="H2591" s="361" t="str">
        <f>IFERROR(IF(LEN(C2591)&gt;0,IF(LEN(INDEX(TasksList!$G$6:$G$25,MATCH(C2591,TasksList!$B$6:$B$25,0),1))=0,"",INDEX(TasksList!$G$6:$G$25,MATCH(C2591,TasksList!$B$6:$B$25,0),1)),""),"")</f>
        <v/>
      </c>
      <c r="N2591" s="362" t="str">
        <f>IFERROR(IF(LEN(INDEX(PlansAndNotes!$D$6:$D$4005,ROW(B2591)-ROW($C$3)))=0,"",INDEX(PlansAndNotes!$D$6:$D$4005,ROW(B2591)-ROW($C$3))),"")</f>
        <v/>
      </c>
      <c r="O2591" s="165" t="str">
        <f t="shared" si="281"/>
        <v/>
      </c>
      <c r="P2591" s="363" t="str">
        <f>IFERROR(IF(LEN(INDEX(PlansAndNotes!$E$6:$E$4005,ROW(B2591)-ROW($C$3)))=0,"",INDEX(PlansAndNotes!$E$6:$E$4005,ROW(B2591)-ROW($C$3))),"")</f>
        <v/>
      </c>
      <c r="Q2591" s="363" t="str">
        <f>IFERROR(IF(LEN(INDEX(PlansAndNotes!$G$6:$G$4005,ROW(B2591)-ROW($C$3)))=0,"",INDEX(PlansAndNotes!$G$6:$G$4005,ROW(B2591)-ROW($C$3))),"")</f>
        <v/>
      </c>
      <c r="R2591" s="361" t="str">
        <f>IFERROR(IF(LEN(D2591)&gt;0,IF(LEN(INDEX(AdressBook!$C$6:$C$25,MATCH(D2591,AdressBook!$B$6:$B$25,0),1))=0,"",INDEX(AdressBook!$C$6:$C$25,MATCH(D2591,AdressBook!$B$6:$B$25,0),1)),""),"")</f>
        <v/>
      </c>
      <c r="S2591" s="165">
        <f>IF(LEN(C2591)&gt;0,IFERROR(IF(MATCH(C2591,C2592:$C$4004,0)&gt;0,-1,ROW(S2591)-ROW($S$3)),ROW(S2591)-ROW($S$3)),-1)</f>
        <v>-1</v>
      </c>
      <c r="T2591" s="165">
        <f t="shared" si="282"/>
        <v>0</v>
      </c>
      <c r="U2591" s="165" t="str">
        <f t="shared" si="283"/>
        <v/>
      </c>
      <c r="V2591" s="165" t="str">
        <f>IFERROR(IF(OR(C2591="",S2591&lt;0),"",IF(SUBTOTAL(3,C2591:C2591)=0,-1,SUBTOTAL(3,$C$4:C2591))),"")</f>
        <v/>
      </c>
      <c r="W2591" s="156" t="str">
        <f t="array" ref="W2591">IF(LEN(C2591)&gt;0,IFERROR(IF(MATCH(C2591,$C$3:$C2590,0)&gt;0,N2591-INDEX($N$3:N2590,SUMPRODUCT(MAX(ROW($C$3:$C2590)*(C2591=$C$3:$C2590)))-2,1),""),""),"")</f>
        <v/>
      </c>
      <c r="X2591" s="156">
        <f t="shared" ca="1" si="284"/>
        <v>1</v>
      </c>
      <c r="Y2591" s="156">
        <f t="shared" ca="1" si="285"/>
        <v>1</v>
      </c>
    </row>
    <row r="2592" spans="2:25" hidden="1" x14ac:dyDescent="0.25">
      <c r="B2592" s="390" t="str">
        <f>IFERROR(IF(LEN(INDEX(PlansAndNotes!$B$6:$B$2005,ROW(A2592)-ROW($B$3)))=0,"",INDEX(PlansAndNotes!$B$6:$B$2005,ROW(A2592)-ROW($B$3))),"")</f>
        <v/>
      </c>
      <c r="C2592" s="387" t="str">
        <f t="shared" si="286"/>
        <v/>
      </c>
      <c r="D2592" s="361" t="str">
        <f>IFERROR(IF(LEN(C2592)&gt;0,IF(LEN(INDEX(TasksList!$C$6:$C$25,MATCH(C2592,TasksList!$B$6:$B$25,0),1))=0,"",INDEX(TasksList!$C$6:$C$25,MATCH(C2592,TasksList!$B$6:$B$25,0),1)),""),"")</f>
        <v/>
      </c>
      <c r="E2592" s="361" t="str">
        <f>IFERROR(IF(LEN(C2592)&gt;0,IF(LEN(INDEX(TasksList!$F$6:$F$25,MATCH(C2592,TasksList!$B$6:$B$25,0),1))=0,"not set!",INDEX(TasksList!$F$6:$F$25,MATCH(C2592,TasksList!$B$6:$B$25,0),1)),""),"")</f>
        <v/>
      </c>
      <c r="F2592" s="360" t="str">
        <f>IFERROR(IF(LEN(D2592)&gt;0,IF(LEN(INDEX(AdressBook!$D$6:$D$25,MATCH(D2592,AdressBook!$B$6:$B$25,0),1))=0,"",INDEX(AdressBook!$D$6:$D$25,MATCH(D2592,AdressBook!$B$6:$B$25,0),1)),""),"")</f>
        <v/>
      </c>
      <c r="G2592" s="361" t="str">
        <f>IFERROR(IF(LEN(INDEX(PlansAndNotes!$F$6:$F$4005,ROW(B2592)-ROW($C$3)))=0,"",INDEX(PlansAndNotes!$F$6:$F$4005,ROW(B2592)-ROW($C$3))),"")</f>
        <v/>
      </c>
      <c r="H2592" s="361" t="str">
        <f>IFERROR(IF(LEN(C2592)&gt;0,IF(LEN(INDEX(TasksList!$G$6:$G$25,MATCH(C2592,TasksList!$B$6:$B$25,0),1))=0,"",INDEX(TasksList!$G$6:$G$25,MATCH(C2592,TasksList!$B$6:$B$25,0),1)),""),"")</f>
        <v/>
      </c>
      <c r="N2592" s="362" t="str">
        <f>IFERROR(IF(LEN(INDEX(PlansAndNotes!$D$6:$D$4005,ROW(B2592)-ROW($C$3)))=0,"",INDEX(PlansAndNotes!$D$6:$D$4005,ROW(B2592)-ROW($C$3))),"")</f>
        <v/>
      </c>
      <c r="O2592" s="165" t="str">
        <f t="shared" si="281"/>
        <v/>
      </c>
      <c r="P2592" s="363" t="str">
        <f>IFERROR(IF(LEN(INDEX(PlansAndNotes!$E$6:$E$4005,ROW(B2592)-ROW($C$3)))=0,"",INDEX(PlansAndNotes!$E$6:$E$4005,ROW(B2592)-ROW($C$3))),"")</f>
        <v/>
      </c>
      <c r="Q2592" s="363" t="str">
        <f>IFERROR(IF(LEN(INDEX(PlansAndNotes!$G$6:$G$4005,ROW(B2592)-ROW($C$3)))=0,"",INDEX(PlansAndNotes!$G$6:$G$4005,ROW(B2592)-ROW($C$3))),"")</f>
        <v/>
      </c>
      <c r="R2592" s="361" t="str">
        <f>IFERROR(IF(LEN(D2592)&gt;0,IF(LEN(INDEX(AdressBook!$C$6:$C$25,MATCH(D2592,AdressBook!$B$6:$B$25,0),1))=0,"",INDEX(AdressBook!$C$6:$C$25,MATCH(D2592,AdressBook!$B$6:$B$25,0),1)),""),"")</f>
        <v/>
      </c>
      <c r="S2592" s="165">
        <f>IF(LEN(C2592)&gt;0,IFERROR(IF(MATCH(C2592,C2593:$C$4004,0)&gt;0,-1,ROW(S2592)-ROW($S$3)),ROW(S2592)-ROW($S$3)),-1)</f>
        <v>-1</v>
      </c>
      <c r="T2592" s="165">
        <f t="shared" si="282"/>
        <v>0</v>
      </c>
      <c r="U2592" s="165" t="str">
        <f t="shared" si="283"/>
        <v/>
      </c>
      <c r="V2592" s="165" t="str">
        <f>IFERROR(IF(OR(C2592="",S2592&lt;0),"",IF(SUBTOTAL(3,C2592:C2592)=0,-1,SUBTOTAL(3,$C$4:C2592))),"")</f>
        <v/>
      </c>
      <c r="W2592" s="156" t="str">
        <f t="array" ref="W2592">IF(LEN(C2592)&gt;0,IFERROR(IF(MATCH(C2592,$C$3:$C2591,0)&gt;0,N2592-INDEX($N$3:N2591,SUMPRODUCT(MAX(ROW($C$3:$C2591)*(C2592=$C$3:$C2591)))-2,1),""),""),"")</f>
        <v/>
      </c>
      <c r="X2592" s="156">
        <f t="shared" ca="1" si="284"/>
        <v>1</v>
      </c>
      <c r="Y2592" s="156">
        <f t="shared" ca="1" si="285"/>
        <v>1</v>
      </c>
    </row>
    <row r="2593" spans="2:25" hidden="1" x14ac:dyDescent="0.25">
      <c r="B2593" s="390" t="str">
        <f>IFERROR(IF(LEN(INDEX(PlansAndNotes!$B$6:$B$2005,ROW(A2593)-ROW($B$3)))=0,"",INDEX(PlansAndNotes!$B$6:$B$2005,ROW(A2593)-ROW($B$3))),"")</f>
        <v/>
      </c>
      <c r="C2593" s="387" t="str">
        <f t="shared" si="286"/>
        <v/>
      </c>
      <c r="D2593" s="361" t="str">
        <f>IFERROR(IF(LEN(C2593)&gt;0,IF(LEN(INDEX(TasksList!$C$6:$C$25,MATCH(C2593,TasksList!$B$6:$B$25,0),1))=0,"",INDEX(TasksList!$C$6:$C$25,MATCH(C2593,TasksList!$B$6:$B$25,0),1)),""),"")</f>
        <v/>
      </c>
      <c r="E2593" s="361" t="str">
        <f>IFERROR(IF(LEN(C2593)&gt;0,IF(LEN(INDEX(TasksList!$F$6:$F$25,MATCH(C2593,TasksList!$B$6:$B$25,0),1))=0,"not set!",INDEX(TasksList!$F$6:$F$25,MATCH(C2593,TasksList!$B$6:$B$25,0),1)),""),"")</f>
        <v/>
      </c>
      <c r="F2593" s="360" t="str">
        <f>IFERROR(IF(LEN(D2593)&gt;0,IF(LEN(INDEX(AdressBook!$D$6:$D$25,MATCH(D2593,AdressBook!$B$6:$B$25,0),1))=0,"",INDEX(AdressBook!$D$6:$D$25,MATCH(D2593,AdressBook!$B$6:$B$25,0),1)),""),"")</f>
        <v/>
      </c>
      <c r="G2593" s="361" t="str">
        <f>IFERROR(IF(LEN(INDEX(PlansAndNotes!$F$6:$F$4005,ROW(B2593)-ROW($C$3)))=0,"",INDEX(PlansAndNotes!$F$6:$F$4005,ROW(B2593)-ROW($C$3))),"")</f>
        <v/>
      </c>
      <c r="H2593" s="361" t="str">
        <f>IFERROR(IF(LEN(C2593)&gt;0,IF(LEN(INDEX(TasksList!$G$6:$G$25,MATCH(C2593,TasksList!$B$6:$B$25,0),1))=0,"",INDEX(TasksList!$G$6:$G$25,MATCH(C2593,TasksList!$B$6:$B$25,0),1)),""),"")</f>
        <v/>
      </c>
      <c r="N2593" s="362" t="str">
        <f>IFERROR(IF(LEN(INDEX(PlansAndNotes!$D$6:$D$4005,ROW(B2593)-ROW($C$3)))=0,"",INDEX(PlansAndNotes!$D$6:$D$4005,ROW(B2593)-ROW($C$3))),"")</f>
        <v/>
      </c>
      <c r="O2593" s="165" t="str">
        <f t="shared" si="281"/>
        <v/>
      </c>
      <c r="P2593" s="363" t="str">
        <f>IFERROR(IF(LEN(INDEX(PlansAndNotes!$E$6:$E$4005,ROW(B2593)-ROW($C$3)))=0,"",INDEX(PlansAndNotes!$E$6:$E$4005,ROW(B2593)-ROW($C$3))),"")</f>
        <v/>
      </c>
      <c r="Q2593" s="363" t="str">
        <f>IFERROR(IF(LEN(INDEX(PlansAndNotes!$G$6:$G$4005,ROW(B2593)-ROW($C$3)))=0,"",INDEX(PlansAndNotes!$G$6:$G$4005,ROW(B2593)-ROW($C$3))),"")</f>
        <v/>
      </c>
      <c r="R2593" s="361" t="str">
        <f>IFERROR(IF(LEN(D2593)&gt;0,IF(LEN(INDEX(AdressBook!$C$6:$C$25,MATCH(D2593,AdressBook!$B$6:$B$25,0),1))=0,"",INDEX(AdressBook!$C$6:$C$25,MATCH(D2593,AdressBook!$B$6:$B$25,0),1)),""),"")</f>
        <v/>
      </c>
      <c r="S2593" s="165">
        <f>IF(LEN(C2593)&gt;0,IFERROR(IF(MATCH(C2593,C2594:$C$4004,0)&gt;0,-1,ROW(S2593)-ROW($S$3)),ROW(S2593)-ROW($S$3)),-1)</f>
        <v>-1</v>
      </c>
      <c r="T2593" s="165">
        <f t="shared" si="282"/>
        <v>0</v>
      </c>
      <c r="U2593" s="165" t="str">
        <f t="shared" si="283"/>
        <v/>
      </c>
      <c r="V2593" s="165" t="str">
        <f>IFERROR(IF(OR(C2593="",S2593&lt;0),"",IF(SUBTOTAL(3,C2593:C2593)=0,-1,SUBTOTAL(3,$C$4:C2593))),"")</f>
        <v/>
      </c>
      <c r="W2593" s="156" t="str">
        <f t="array" ref="W2593">IF(LEN(C2593)&gt;0,IFERROR(IF(MATCH(C2593,$C$3:$C2592,0)&gt;0,N2593-INDEX($N$3:N2592,SUMPRODUCT(MAX(ROW($C$3:$C2592)*(C2593=$C$3:$C2592)))-2,1),""),""),"")</f>
        <v/>
      </c>
      <c r="X2593" s="156">
        <f t="shared" ca="1" si="284"/>
        <v>1</v>
      </c>
      <c r="Y2593" s="156">
        <f t="shared" ca="1" si="285"/>
        <v>1</v>
      </c>
    </row>
    <row r="2594" spans="2:25" hidden="1" x14ac:dyDescent="0.25">
      <c r="B2594" s="390" t="str">
        <f>IFERROR(IF(LEN(INDEX(PlansAndNotes!$B$6:$B$2005,ROW(A2594)-ROW($B$3)))=0,"",INDEX(PlansAndNotes!$B$6:$B$2005,ROW(A2594)-ROW($B$3))),"")</f>
        <v/>
      </c>
      <c r="C2594" s="387" t="str">
        <f t="shared" si="286"/>
        <v/>
      </c>
      <c r="D2594" s="361" t="str">
        <f>IFERROR(IF(LEN(C2594)&gt;0,IF(LEN(INDEX(TasksList!$C$6:$C$25,MATCH(C2594,TasksList!$B$6:$B$25,0),1))=0,"",INDEX(TasksList!$C$6:$C$25,MATCH(C2594,TasksList!$B$6:$B$25,0),1)),""),"")</f>
        <v/>
      </c>
      <c r="E2594" s="361" t="str">
        <f>IFERROR(IF(LEN(C2594)&gt;0,IF(LEN(INDEX(TasksList!$F$6:$F$25,MATCH(C2594,TasksList!$B$6:$B$25,0),1))=0,"not set!",INDEX(TasksList!$F$6:$F$25,MATCH(C2594,TasksList!$B$6:$B$25,0),1)),""),"")</f>
        <v/>
      </c>
      <c r="F2594" s="360" t="str">
        <f>IFERROR(IF(LEN(D2594)&gt;0,IF(LEN(INDEX(AdressBook!$D$6:$D$25,MATCH(D2594,AdressBook!$B$6:$B$25,0),1))=0,"",INDEX(AdressBook!$D$6:$D$25,MATCH(D2594,AdressBook!$B$6:$B$25,0),1)),""),"")</f>
        <v/>
      </c>
      <c r="G2594" s="361" t="str">
        <f>IFERROR(IF(LEN(INDEX(PlansAndNotes!$F$6:$F$4005,ROW(B2594)-ROW($C$3)))=0,"",INDEX(PlansAndNotes!$F$6:$F$4005,ROW(B2594)-ROW($C$3))),"")</f>
        <v/>
      </c>
      <c r="H2594" s="361" t="str">
        <f>IFERROR(IF(LEN(C2594)&gt;0,IF(LEN(INDEX(TasksList!$G$6:$G$25,MATCH(C2594,TasksList!$B$6:$B$25,0),1))=0,"",INDEX(TasksList!$G$6:$G$25,MATCH(C2594,TasksList!$B$6:$B$25,0),1)),""),"")</f>
        <v/>
      </c>
      <c r="N2594" s="362" t="str">
        <f>IFERROR(IF(LEN(INDEX(PlansAndNotes!$D$6:$D$4005,ROW(B2594)-ROW($C$3)))=0,"",INDEX(PlansAndNotes!$D$6:$D$4005,ROW(B2594)-ROW($C$3))),"")</f>
        <v/>
      </c>
      <c r="O2594" s="165" t="str">
        <f t="shared" si="281"/>
        <v/>
      </c>
      <c r="P2594" s="363" t="str">
        <f>IFERROR(IF(LEN(INDEX(PlansAndNotes!$E$6:$E$4005,ROW(B2594)-ROW($C$3)))=0,"",INDEX(PlansAndNotes!$E$6:$E$4005,ROW(B2594)-ROW($C$3))),"")</f>
        <v/>
      </c>
      <c r="Q2594" s="363" t="str">
        <f>IFERROR(IF(LEN(INDEX(PlansAndNotes!$G$6:$G$4005,ROW(B2594)-ROW($C$3)))=0,"",INDEX(PlansAndNotes!$G$6:$G$4005,ROW(B2594)-ROW($C$3))),"")</f>
        <v/>
      </c>
      <c r="R2594" s="361" t="str">
        <f>IFERROR(IF(LEN(D2594)&gt;0,IF(LEN(INDEX(AdressBook!$C$6:$C$25,MATCH(D2594,AdressBook!$B$6:$B$25,0),1))=0,"",INDEX(AdressBook!$C$6:$C$25,MATCH(D2594,AdressBook!$B$6:$B$25,0),1)),""),"")</f>
        <v/>
      </c>
      <c r="S2594" s="165">
        <f>IF(LEN(C2594)&gt;0,IFERROR(IF(MATCH(C2594,C2595:$C$4004,0)&gt;0,-1,ROW(S2594)-ROW($S$3)),ROW(S2594)-ROW($S$3)),-1)</f>
        <v>-1</v>
      </c>
      <c r="T2594" s="165">
        <f t="shared" si="282"/>
        <v>0</v>
      </c>
      <c r="U2594" s="165" t="str">
        <f t="shared" si="283"/>
        <v/>
      </c>
      <c r="V2594" s="165" t="str">
        <f>IFERROR(IF(OR(C2594="",S2594&lt;0),"",IF(SUBTOTAL(3,C2594:C2594)=0,-1,SUBTOTAL(3,$C$4:C2594))),"")</f>
        <v/>
      </c>
      <c r="W2594" s="156" t="str">
        <f t="array" ref="W2594">IF(LEN(C2594)&gt;0,IFERROR(IF(MATCH(C2594,$C$3:$C2593,0)&gt;0,N2594-INDEX($N$3:N2593,SUMPRODUCT(MAX(ROW($C$3:$C2593)*(C2594=$C$3:$C2593)))-2,1),""),""),"")</f>
        <v/>
      </c>
      <c r="X2594" s="156">
        <f t="shared" ca="1" si="284"/>
        <v>1</v>
      </c>
      <c r="Y2594" s="156">
        <f t="shared" ca="1" si="285"/>
        <v>1</v>
      </c>
    </row>
    <row r="2595" spans="2:25" hidden="1" x14ac:dyDescent="0.25">
      <c r="B2595" s="390" t="str">
        <f>IFERROR(IF(LEN(INDEX(PlansAndNotes!$B$6:$B$2005,ROW(A2595)-ROW($B$3)))=0,"",INDEX(PlansAndNotes!$B$6:$B$2005,ROW(A2595)-ROW($B$3))),"")</f>
        <v/>
      </c>
      <c r="C2595" s="387" t="str">
        <f t="shared" si="286"/>
        <v/>
      </c>
      <c r="D2595" s="361" t="str">
        <f>IFERROR(IF(LEN(C2595)&gt;0,IF(LEN(INDEX(TasksList!$C$6:$C$25,MATCH(C2595,TasksList!$B$6:$B$25,0),1))=0,"",INDEX(TasksList!$C$6:$C$25,MATCH(C2595,TasksList!$B$6:$B$25,0),1)),""),"")</f>
        <v/>
      </c>
      <c r="E2595" s="361" t="str">
        <f>IFERROR(IF(LEN(C2595)&gt;0,IF(LEN(INDEX(TasksList!$F$6:$F$25,MATCH(C2595,TasksList!$B$6:$B$25,0),1))=0,"not set!",INDEX(TasksList!$F$6:$F$25,MATCH(C2595,TasksList!$B$6:$B$25,0),1)),""),"")</f>
        <v/>
      </c>
      <c r="F2595" s="360" t="str">
        <f>IFERROR(IF(LEN(D2595)&gt;0,IF(LEN(INDEX(AdressBook!$D$6:$D$25,MATCH(D2595,AdressBook!$B$6:$B$25,0),1))=0,"",INDEX(AdressBook!$D$6:$D$25,MATCH(D2595,AdressBook!$B$6:$B$25,0),1)),""),"")</f>
        <v/>
      </c>
      <c r="G2595" s="361" t="str">
        <f>IFERROR(IF(LEN(INDEX(PlansAndNotes!$F$6:$F$4005,ROW(B2595)-ROW($C$3)))=0,"",INDEX(PlansAndNotes!$F$6:$F$4005,ROW(B2595)-ROW($C$3))),"")</f>
        <v/>
      </c>
      <c r="H2595" s="361" t="str">
        <f>IFERROR(IF(LEN(C2595)&gt;0,IF(LEN(INDEX(TasksList!$G$6:$G$25,MATCH(C2595,TasksList!$B$6:$B$25,0),1))=0,"",INDEX(TasksList!$G$6:$G$25,MATCH(C2595,TasksList!$B$6:$B$25,0),1)),""),"")</f>
        <v/>
      </c>
      <c r="N2595" s="362" t="str">
        <f>IFERROR(IF(LEN(INDEX(PlansAndNotes!$D$6:$D$4005,ROW(B2595)-ROW($C$3)))=0,"",INDEX(PlansAndNotes!$D$6:$D$4005,ROW(B2595)-ROW($C$3))),"")</f>
        <v/>
      </c>
      <c r="O2595" s="165" t="str">
        <f t="shared" si="281"/>
        <v/>
      </c>
      <c r="P2595" s="363" t="str">
        <f>IFERROR(IF(LEN(INDEX(PlansAndNotes!$E$6:$E$4005,ROW(B2595)-ROW($C$3)))=0,"",INDEX(PlansAndNotes!$E$6:$E$4005,ROW(B2595)-ROW($C$3))),"")</f>
        <v/>
      </c>
      <c r="Q2595" s="363" t="str">
        <f>IFERROR(IF(LEN(INDEX(PlansAndNotes!$G$6:$G$4005,ROW(B2595)-ROW($C$3)))=0,"",INDEX(PlansAndNotes!$G$6:$G$4005,ROW(B2595)-ROW($C$3))),"")</f>
        <v/>
      </c>
      <c r="R2595" s="361" t="str">
        <f>IFERROR(IF(LEN(D2595)&gt;0,IF(LEN(INDEX(AdressBook!$C$6:$C$25,MATCH(D2595,AdressBook!$B$6:$B$25,0),1))=0,"",INDEX(AdressBook!$C$6:$C$25,MATCH(D2595,AdressBook!$B$6:$B$25,0),1)),""),"")</f>
        <v/>
      </c>
      <c r="S2595" s="165">
        <f>IF(LEN(C2595)&gt;0,IFERROR(IF(MATCH(C2595,C2596:$C$4004,0)&gt;0,-1,ROW(S2595)-ROW($S$3)),ROW(S2595)-ROW($S$3)),-1)</f>
        <v>-1</v>
      </c>
      <c r="T2595" s="165">
        <f t="shared" si="282"/>
        <v>0</v>
      </c>
      <c r="U2595" s="165" t="str">
        <f t="shared" si="283"/>
        <v/>
      </c>
      <c r="V2595" s="165" t="str">
        <f>IFERROR(IF(OR(C2595="",S2595&lt;0),"",IF(SUBTOTAL(3,C2595:C2595)=0,-1,SUBTOTAL(3,$C$4:C2595))),"")</f>
        <v/>
      </c>
      <c r="W2595" s="156" t="str">
        <f t="array" ref="W2595">IF(LEN(C2595)&gt;0,IFERROR(IF(MATCH(C2595,$C$3:$C2594,0)&gt;0,N2595-INDEX($N$3:N2594,SUMPRODUCT(MAX(ROW($C$3:$C2594)*(C2595=$C$3:$C2594)))-2,1),""),""),"")</f>
        <v/>
      </c>
      <c r="X2595" s="156">
        <f t="shared" ca="1" si="284"/>
        <v>1</v>
      </c>
      <c r="Y2595" s="156">
        <f t="shared" ca="1" si="285"/>
        <v>1</v>
      </c>
    </row>
    <row r="2596" spans="2:25" hidden="1" x14ac:dyDescent="0.25">
      <c r="B2596" s="390" t="str">
        <f>IFERROR(IF(LEN(INDEX(PlansAndNotes!$B$6:$B$2005,ROW(A2596)-ROW($B$3)))=0,"",INDEX(PlansAndNotes!$B$6:$B$2005,ROW(A2596)-ROW($B$3))),"")</f>
        <v/>
      </c>
      <c r="C2596" s="387" t="str">
        <f t="shared" si="286"/>
        <v/>
      </c>
      <c r="D2596" s="361" t="str">
        <f>IFERROR(IF(LEN(C2596)&gt;0,IF(LEN(INDEX(TasksList!$C$6:$C$25,MATCH(C2596,TasksList!$B$6:$B$25,0),1))=0,"",INDEX(TasksList!$C$6:$C$25,MATCH(C2596,TasksList!$B$6:$B$25,0),1)),""),"")</f>
        <v/>
      </c>
      <c r="E2596" s="361" t="str">
        <f>IFERROR(IF(LEN(C2596)&gt;0,IF(LEN(INDEX(TasksList!$F$6:$F$25,MATCH(C2596,TasksList!$B$6:$B$25,0),1))=0,"not set!",INDEX(TasksList!$F$6:$F$25,MATCH(C2596,TasksList!$B$6:$B$25,0),1)),""),"")</f>
        <v/>
      </c>
      <c r="F2596" s="360" t="str">
        <f>IFERROR(IF(LEN(D2596)&gt;0,IF(LEN(INDEX(AdressBook!$D$6:$D$25,MATCH(D2596,AdressBook!$B$6:$B$25,0),1))=0,"",INDEX(AdressBook!$D$6:$D$25,MATCH(D2596,AdressBook!$B$6:$B$25,0),1)),""),"")</f>
        <v/>
      </c>
      <c r="G2596" s="361" t="str">
        <f>IFERROR(IF(LEN(INDEX(PlansAndNotes!$F$6:$F$4005,ROW(B2596)-ROW($C$3)))=0,"",INDEX(PlansAndNotes!$F$6:$F$4005,ROW(B2596)-ROW($C$3))),"")</f>
        <v/>
      </c>
      <c r="H2596" s="361" t="str">
        <f>IFERROR(IF(LEN(C2596)&gt;0,IF(LEN(INDEX(TasksList!$G$6:$G$25,MATCH(C2596,TasksList!$B$6:$B$25,0),1))=0,"",INDEX(TasksList!$G$6:$G$25,MATCH(C2596,TasksList!$B$6:$B$25,0),1)),""),"")</f>
        <v/>
      </c>
      <c r="N2596" s="362" t="str">
        <f>IFERROR(IF(LEN(INDEX(PlansAndNotes!$D$6:$D$4005,ROW(B2596)-ROW($C$3)))=0,"",INDEX(PlansAndNotes!$D$6:$D$4005,ROW(B2596)-ROW($C$3))),"")</f>
        <v/>
      </c>
      <c r="O2596" s="165" t="str">
        <f t="shared" si="281"/>
        <v/>
      </c>
      <c r="P2596" s="363" t="str">
        <f>IFERROR(IF(LEN(INDEX(PlansAndNotes!$E$6:$E$4005,ROW(B2596)-ROW($C$3)))=0,"",INDEX(PlansAndNotes!$E$6:$E$4005,ROW(B2596)-ROW($C$3))),"")</f>
        <v/>
      </c>
      <c r="Q2596" s="363" t="str">
        <f>IFERROR(IF(LEN(INDEX(PlansAndNotes!$G$6:$G$4005,ROW(B2596)-ROW($C$3)))=0,"",INDEX(PlansAndNotes!$G$6:$G$4005,ROW(B2596)-ROW($C$3))),"")</f>
        <v/>
      </c>
      <c r="R2596" s="361" t="str">
        <f>IFERROR(IF(LEN(D2596)&gt;0,IF(LEN(INDEX(AdressBook!$C$6:$C$25,MATCH(D2596,AdressBook!$B$6:$B$25,0),1))=0,"",INDEX(AdressBook!$C$6:$C$25,MATCH(D2596,AdressBook!$B$6:$B$25,0),1)),""),"")</f>
        <v/>
      </c>
      <c r="S2596" s="165">
        <f>IF(LEN(C2596)&gt;0,IFERROR(IF(MATCH(C2596,C2597:$C$4004,0)&gt;0,-1,ROW(S2596)-ROW($S$3)),ROW(S2596)-ROW($S$3)),-1)</f>
        <v>-1</v>
      </c>
      <c r="T2596" s="165">
        <f t="shared" si="282"/>
        <v>0</v>
      </c>
      <c r="U2596" s="165" t="str">
        <f t="shared" si="283"/>
        <v/>
      </c>
      <c r="V2596" s="165" t="str">
        <f>IFERROR(IF(OR(C2596="",S2596&lt;0),"",IF(SUBTOTAL(3,C2596:C2596)=0,-1,SUBTOTAL(3,$C$4:C2596))),"")</f>
        <v/>
      </c>
      <c r="W2596" s="156" t="str">
        <f t="array" ref="W2596">IF(LEN(C2596)&gt;0,IFERROR(IF(MATCH(C2596,$C$3:$C2595,0)&gt;0,N2596-INDEX($N$3:N2595,SUMPRODUCT(MAX(ROW($C$3:$C2595)*(C2596=$C$3:$C2595)))-2,1),""),""),"")</f>
        <v/>
      </c>
      <c r="X2596" s="156">
        <f t="shared" ca="1" si="284"/>
        <v>1</v>
      </c>
      <c r="Y2596" s="156">
        <f t="shared" ca="1" si="285"/>
        <v>1</v>
      </c>
    </row>
    <row r="2597" spans="2:25" hidden="1" x14ac:dyDescent="0.25">
      <c r="B2597" s="390" t="str">
        <f>IFERROR(IF(LEN(INDEX(PlansAndNotes!$B$6:$B$2005,ROW(A2597)-ROW($B$3)))=0,"",INDEX(PlansAndNotes!$B$6:$B$2005,ROW(A2597)-ROW($B$3))),"")</f>
        <v/>
      </c>
      <c r="C2597" s="387" t="str">
        <f t="shared" si="286"/>
        <v/>
      </c>
      <c r="D2597" s="361" t="str">
        <f>IFERROR(IF(LEN(C2597)&gt;0,IF(LEN(INDEX(TasksList!$C$6:$C$25,MATCH(C2597,TasksList!$B$6:$B$25,0),1))=0,"",INDEX(TasksList!$C$6:$C$25,MATCH(C2597,TasksList!$B$6:$B$25,0),1)),""),"")</f>
        <v/>
      </c>
      <c r="E2597" s="361" t="str">
        <f>IFERROR(IF(LEN(C2597)&gt;0,IF(LEN(INDEX(TasksList!$F$6:$F$25,MATCH(C2597,TasksList!$B$6:$B$25,0),1))=0,"not set!",INDEX(TasksList!$F$6:$F$25,MATCH(C2597,TasksList!$B$6:$B$25,0),1)),""),"")</f>
        <v/>
      </c>
      <c r="F2597" s="360" t="str">
        <f>IFERROR(IF(LEN(D2597)&gt;0,IF(LEN(INDEX(AdressBook!$D$6:$D$25,MATCH(D2597,AdressBook!$B$6:$B$25,0),1))=0,"",INDEX(AdressBook!$D$6:$D$25,MATCH(D2597,AdressBook!$B$6:$B$25,0),1)),""),"")</f>
        <v/>
      </c>
      <c r="G2597" s="361" t="str">
        <f>IFERROR(IF(LEN(INDEX(PlansAndNotes!$F$6:$F$4005,ROW(B2597)-ROW($C$3)))=0,"",INDEX(PlansAndNotes!$F$6:$F$4005,ROW(B2597)-ROW($C$3))),"")</f>
        <v/>
      </c>
      <c r="H2597" s="361" t="str">
        <f>IFERROR(IF(LEN(C2597)&gt;0,IF(LEN(INDEX(TasksList!$G$6:$G$25,MATCH(C2597,TasksList!$B$6:$B$25,0),1))=0,"",INDEX(TasksList!$G$6:$G$25,MATCH(C2597,TasksList!$B$6:$B$25,0),1)),""),"")</f>
        <v/>
      </c>
      <c r="N2597" s="362" t="str">
        <f>IFERROR(IF(LEN(INDEX(PlansAndNotes!$D$6:$D$4005,ROW(B2597)-ROW($C$3)))=0,"",INDEX(PlansAndNotes!$D$6:$D$4005,ROW(B2597)-ROW($C$3))),"")</f>
        <v/>
      </c>
      <c r="O2597" s="165" t="str">
        <f t="shared" si="281"/>
        <v/>
      </c>
      <c r="P2597" s="363" t="str">
        <f>IFERROR(IF(LEN(INDEX(PlansAndNotes!$E$6:$E$4005,ROW(B2597)-ROW($C$3)))=0,"",INDEX(PlansAndNotes!$E$6:$E$4005,ROW(B2597)-ROW($C$3))),"")</f>
        <v/>
      </c>
      <c r="Q2597" s="363" t="str">
        <f>IFERROR(IF(LEN(INDEX(PlansAndNotes!$G$6:$G$4005,ROW(B2597)-ROW($C$3)))=0,"",INDEX(PlansAndNotes!$G$6:$G$4005,ROW(B2597)-ROW($C$3))),"")</f>
        <v/>
      </c>
      <c r="R2597" s="361" t="str">
        <f>IFERROR(IF(LEN(D2597)&gt;0,IF(LEN(INDEX(AdressBook!$C$6:$C$25,MATCH(D2597,AdressBook!$B$6:$B$25,0),1))=0,"",INDEX(AdressBook!$C$6:$C$25,MATCH(D2597,AdressBook!$B$6:$B$25,0),1)),""),"")</f>
        <v/>
      </c>
      <c r="S2597" s="165">
        <f>IF(LEN(C2597)&gt;0,IFERROR(IF(MATCH(C2597,C2598:$C$4004,0)&gt;0,-1,ROW(S2597)-ROW($S$3)),ROW(S2597)-ROW($S$3)),-1)</f>
        <v>-1</v>
      </c>
      <c r="T2597" s="165">
        <f t="shared" si="282"/>
        <v>0</v>
      </c>
      <c r="U2597" s="165" t="str">
        <f t="shared" si="283"/>
        <v/>
      </c>
      <c r="V2597" s="165" t="str">
        <f>IFERROR(IF(OR(C2597="",S2597&lt;0),"",IF(SUBTOTAL(3,C2597:C2597)=0,-1,SUBTOTAL(3,$C$4:C2597))),"")</f>
        <v/>
      </c>
      <c r="W2597" s="156" t="str">
        <f t="array" ref="W2597">IF(LEN(C2597)&gt;0,IFERROR(IF(MATCH(C2597,$C$3:$C2596,0)&gt;0,N2597-INDEX($N$3:N2596,SUMPRODUCT(MAX(ROW($C$3:$C2596)*(C2597=$C$3:$C2596)))-2,1),""),""),"")</f>
        <v/>
      </c>
      <c r="X2597" s="156">
        <f t="shared" ca="1" si="284"/>
        <v>1</v>
      </c>
      <c r="Y2597" s="156">
        <f t="shared" ca="1" si="285"/>
        <v>1</v>
      </c>
    </row>
    <row r="2598" spans="2:25" hidden="1" x14ac:dyDescent="0.25">
      <c r="B2598" s="390" t="str">
        <f>IFERROR(IF(LEN(INDEX(PlansAndNotes!$B$6:$B$2005,ROW(A2598)-ROW($B$3)))=0,"",INDEX(PlansAndNotes!$B$6:$B$2005,ROW(A2598)-ROW($B$3))),"")</f>
        <v/>
      </c>
      <c r="C2598" s="387" t="str">
        <f t="shared" si="286"/>
        <v/>
      </c>
      <c r="D2598" s="361" t="str">
        <f>IFERROR(IF(LEN(C2598)&gt;0,IF(LEN(INDEX(TasksList!$C$6:$C$25,MATCH(C2598,TasksList!$B$6:$B$25,0),1))=0,"",INDEX(TasksList!$C$6:$C$25,MATCH(C2598,TasksList!$B$6:$B$25,0),1)),""),"")</f>
        <v/>
      </c>
      <c r="E2598" s="361" t="str">
        <f>IFERROR(IF(LEN(C2598)&gt;0,IF(LEN(INDEX(TasksList!$F$6:$F$25,MATCH(C2598,TasksList!$B$6:$B$25,0),1))=0,"not set!",INDEX(TasksList!$F$6:$F$25,MATCH(C2598,TasksList!$B$6:$B$25,0),1)),""),"")</f>
        <v/>
      </c>
      <c r="F2598" s="360" t="str">
        <f>IFERROR(IF(LEN(D2598)&gt;0,IF(LEN(INDEX(AdressBook!$D$6:$D$25,MATCH(D2598,AdressBook!$B$6:$B$25,0),1))=0,"",INDEX(AdressBook!$D$6:$D$25,MATCH(D2598,AdressBook!$B$6:$B$25,0),1)),""),"")</f>
        <v/>
      </c>
      <c r="G2598" s="361" t="str">
        <f>IFERROR(IF(LEN(INDEX(PlansAndNotes!$F$6:$F$4005,ROW(B2598)-ROW($C$3)))=0,"",INDEX(PlansAndNotes!$F$6:$F$4005,ROW(B2598)-ROW($C$3))),"")</f>
        <v/>
      </c>
      <c r="H2598" s="361" t="str">
        <f>IFERROR(IF(LEN(C2598)&gt;0,IF(LEN(INDEX(TasksList!$G$6:$G$25,MATCH(C2598,TasksList!$B$6:$B$25,0),1))=0,"",INDEX(TasksList!$G$6:$G$25,MATCH(C2598,TasksList!$B$6:$B$25,0),1)),""),"")</f>
        <v/>
      </c>
      <c r="N2598" s="362" t="str">
        <f>IFERROR(IF(LEN(INDEX(PlansAndNotes!$D$6:$D$4005,ROW(B2598)-ROW($C$3)))=0,"",INDEX(PlansAndNotes!$D$6:$D$4005,ROW(B2598)-ROW($C$3))),"")</f>
        <v/>
      </c>
      <c r="O2598" s="165" t="str">
        <f t="shared" si="281"/>
        <v/>
      </c>
      <c r="P2598" s="363" t="str">
        <f>IFERROR(IF(LEN(INDEX(PlansAndNotes!$E$6:$E$4005,ROW(B2598)-ROW($C$3)))=0,"",INDEX(PlansAndNotes!$E$6:$E$4005,ROW(B2598)-ROW($C$3))),"")</f>
        <v/>
      </c>
      <c r="Q2598" s="363" t="str">
        <f>IFERROR(IF(LEN(INDEX(PlansAndNotes!$G$6:$G$4005,ROW(B2598)-ROW($C$3)))=0,"",INDEX(PlansAndNotes!$G$6:$G$4005,ROW(B2598)-ROW($C$3))),"")</f>
        <v/>
      </c>
      <c r="R2598" s="361" t="str">
        <f>IFERROR(IF(LEN(D2598)&gt;0,IF(LEN(INDEX(AdressBook!$C$6:$C$25,MATCH(D2598,AdressBook!$B$6:$B$25,0),1))=0,"",INDEX(AdressBook!$C$6:$C$25,MATCH(D2598,AdressBook!$B$6:$B$25,0),1)),""),"")</f>
        <v/>
      </c>
      <c r="S2598" s="165">
        <f>IF(LEN(C2598)&gt;0,IFERROR(IF(MATCH(C2598,C2599:$C$4004,0)&gt;0,-1,ROW(S2598)-ROW($S$3)),ROW(S2598)-ROW($S$3)),-1)</f>
        <v>-1</v>
      </c>
      <c r="T2598" s="165">
        <f t="shared" si="282"/>
        <v>0</v>
      </c>
      <c r="U2598" s="165" t="str">
        <f t="shared" si="283"/>
        <v/>
      </c>
      <c r="V2598" s="165" t="str">
        <f>IFERROR(IF(OR(C2598="",S2598&lt;0),"",IF(SUBTOTAL(3,C2598:C2598)=0,-1,SUBTOTAL(3,$C$4:C2598))),"")</f>
        <v/>
      </c>
      <c r="W2598" s="156" t="str">
        <f t="array" ref="W2598">IF(LEN(C2598)&gt;0,IFERROR(IF(MATCH(C2598,$C$3:$C2597,0)&gt;0,N2598-INDEX($N$3:N2597,SUMPRODUCT(MAX(ROW($C$3:$C2597)*(C2598=$C$3:$C2597)))-2,1),""),""),"")</f>
        <v/>
      </c>
      <c r="X2598" s="156">
        <f t="shared" ca="1" si="284"/>
        <v>1</v>
      </c>
      <c r="Y2598" s="156">
        <f t="shared" ca="1" si="285"/>
        <v>1</v>
      </c>
    </row>
    <row r="2599" spans="2:25" hidden="1" x14ac:dyDescent="0.25">
      <c r="B2599" s="390" t="str">
        <f>IFERROR(IF(LEN(INDEX(PlansAndNotes!$B$6:$B$2005,ROW(A2599)-ROW($B$3)))=0,"",INDEX(PlansAndNotes!$B$6:$B$2005,ROW(A2599)-ROW($B$3))),"")</f>
        <v/>
      </c>
      <c r="C2599" s="387" t="str">
        <f t="shared" si="286"/>
        <v/>
      </c>
      <c r="D2599" s="361" t="str">
        <f>IFERROR(IF(LEN(C2599)&gt;0,IF(LEN(INDEX(TasksList!$C$6:$C$25,MATCH(C2599,TasksList!$B$6:$B$25,0),1))=0,"",INDEX(TasksList!$C$6:$C$25,MATCH(C2599,TasksList!$B$6:$B$25,0),1)),""),"")</f>
        <v/>
      </c>
      <c r="E2599" s="361" t="str">
        <f>IFERROR(IF(LEN(C2599)&gt;0,IF(LEN(INDEX(TasksList!$F$6:$F$25,MATCH(C2599,TasksList!$B$6:$B$25,0),1))=0,"not set!",INDEX(TasksList!$F$6:$F$25,MATCH(C2599,TasksList!$B$6:$B$25,0),1)),""),"")</f>
        <v/>
      </c>
      <c r="F2599" s="360" t="str">
        <f>IFERROR(IF(LEN(D2599)&gt;0,IF(LEN(INDEX(AdressBook!$D$6:$D$25,MATCH(D2599,AdressBook!$B$6:$B$25,0),1))=0,"",INDEX(AdressBook!$D$6:$D$25,MATCH(D2599,AdressBook!$B$6:$B$25,0),1)),""),"")</f>
        <v/>
      </c>
      <c r="G2599" s="361" t="str">
        <f>IFERROR(IF(LEN(INDEX(PlansAndNotes!$F$6:$F$4005,ROW(B2599)-ROW($C$3)))=0,"",INDEX(PlansAndNotes!$F$6:$F$4005,ROW(B2599)-ROW($C$3))),"")</f>
        <v/>
      </c>
      <c r="H2599" s="361" t="str">
        <f>IFERROR(IF(LEN(C2599)&gt;0,IF(LEN(INDEX(TasksList!$G$6:$G$25,MATCH(C2599,TasksList!$B$6:$B$25,0),1))=0,"",INDEX(TasksList!$G$6:$G$25,MATCH(C2599,TasksList!$B$6:$B$25,0),1)),""),"")</f>
        <v/>
      </c>
      <c r="N2599" s="362" t="str">
        <f>IFERROR(IF(LEN(INDEX(PlansAndNotes!$D$6:$D$4005,ROW(B2599)-ROW($C$3)))=0,"",INDEX(PlansAndNotes!$D$6:$D$4005,ROW(B2599)-ROW($C$3))),"")</f>
        <v/>
      </c>
      <c r="O2599" s="165" t="str">
        <f t="shared" si="281"/>
        <v/>
      </c>
      <c r="P2599" s="363" t="str">
        <f>IFERROR(IF(LEN(INDEX(PlansAndNotes!$E$6:$E$4005,ROW(B2599)-ROW($C$3)))=0,"",INDEX(PlansAndNotes!$E$6:$E$4005,ROW(B2599)-ROW($C$3))),"")</f>
        <v/>
      </c>
      <c r="Q2599" s="363" t="str">
        <f>IFERROR(IF(LEN(INDEX(PlansAndNotes!$G$6:$G$4005,ROW(B2599)-ROW($C$3)))=0,"",INDEX(PlansAndNotes!$G$6:$G$4005,ROW(B2599)-ROW($C$3))),"")</f>
        <v/>
      </c>
      <c r="R2599" s="361" t="str">
        <f>IFERROR(IF(LEN(D2599)&gt;0,IF(LEN(INDEX(AdressBook!$C$6:$C$25,MATCH(D2599,AdressBook!$B$6:$B$25,0),1))=0,"",INDEX(AdressBook!$C$6:$C$25,MATCH(D2599,AdressBook!$B$6:$B$25,0),1)),""),"")</f>
        <v/>
      </c>
      <c r="S2599" s="165">
        <f>IF(LEN(C2599)&gt;0,IFERROR(IF(MATCH(C2599,C2600:$C$4004,0)&gt;0,-1,ROW(S2599)-ROW($S$3)),ROW(S2599)-ROW($S$3)),-1)</f>
        <v>-1</v>
      </c>
      <c r="T2599" s="165">
        <f t="shared" si="282"/>
        <v>0</v>
      </c>
      <c r="U2599" s="165" t="str">
        <f t="shared" si="283"/>
        <v/>
      </c>
      <c r="V2599" s="165" t="str">
        <f>IFERROR(IF(OR(C2599="",S2599&lt;0),"",IF(SUBTOTAL(3,C2599:C2599)=0,-1,SUBTOTAL(3,$C$4:C2599))),"")</f>
        <v/>
      </c>
      <c r="W2599" s="156" t="str">
        <f t="array" ref="W2599">IF(LEN(C2599)&gt;0,IFERROR(IF(MATCH(C2599,$C$3:$C2598,0)&gt;0,N2599-INDEX($N$3:N2598,SUMPRODUCT(MAX(ROW($C$3:$C2598)*(C2599=$C$3:$C2598)))-2,1),""),""),"")</f>
        <v/>
      </c>
      <c r="X2599" s="156">
        <f t="shared" ca="1" si="284"/>
        <v>1</v>
      </c>
      <c r="Y2599" s="156">
        <f t="shared" ca="1" si="285"/>
        <v>1</v>
      </c>
    </row>
    <row r="2600" spans="2:25" hidden="1" x14ac:dyDescent="0.25">
      <c r="B2600" s="390" t="str">
        <f>IFERROR(IF(LEN(INDEX(PlansAndNotes!$B$6:$B$2005,ROW(A2600)-ROW($B$3)))=0,"",INDEX(PlansAndNotes!$B$6:$B$2005,ROW(A2600)-ROW($B$3))),"")</f>
        <v/>
      </c>
      <c r="C2600" s="387" t="str">
        <f t="shared" si="286"/>
        <v/>
      </c>
      <c r="D2600" s="361" t="str">
        <f>IFERROR(IF(LEN(C2600)&gt;0,IF(LEN(INDEX(TasksList!$C$6:$C$25,MATCH(C2600,TasksList!$B$6:$B$25,0),1))=0,"",INDEX(TasksList!$C$6:$C$25,MATCH(C2600,TasksList!$B$6:$B$25,0),1)),""),"")</f>
        <v/>
      </c>
      <c r="E2600" s="361" t="str">
        <f>IFERROR(IF(LEN(C2600)&gt;0,IF(LEN(INDEX(TasksList!$F$6:$F$25,MATCH(C2600,TasksList!$B$6:$B$25,0),1))=0,"not set!",INDEX(TasksList!$F$6:$F$25,MATCH(C2600,TasksList!$B$6:$B$25,0),1)),""),"")</f>
        <v/>
      </c>
      <c r="F2600" s="360" t="str">
        <f>IFERROR(IF(LEN(D2600)&gt;0,IF(LEN(INDEX(AdressBook!$D$6:$D$25,MATCH(D2600,AdressBook!$B$6:$B$25,0),1))=0,"",INDEX(AdressBook!$D$6:$D$25,MATCH(D2600,AdressBook!$B$6:$B$25,0),1)),""),"")</f>
        <v/>
      </c>
      <c r="G2600" s="361" t="str">
        <f>IFERROR(IF(LEN(INDEX(PlansAndNotes!$F$6:$F$4005,ROW(B2600)-ROW($C$3)))=0,"",INDEX(PlansAndNotes!$F$6:$F$4005,ROW(B2600)-ROW($C$3))),"")</f>
        <v/>
      </c>
      <c r="H2600" s="361" t="str">
        <f>IFERROR(IF(LEN(C2600)&gt;0,IF(LEN(INDEX(TasksList!$G$6:$G$25,MATCH(C2600,TasksList!$B$6:$B$25,0),1))=0,"",INDEX(TasksList!$G$6:$G$25,MATCH(C2600,TasksList!$B$6:$B$25,0),1)),""),"")</f>
        <v/>
      </c>
      <c r="N2600" s="362" t="str">
        <f>IFERROR(IF(LEN(INDEX(PlansAndNotes!$D$6:$D$4005,ROW(B2600)-ROW($C$3)))=0,"",INDEX(PlansAndNotes!$D$6:$D$4005,ROW(B2600)-ROW($C$3))),"")</f>
        <v/>
      </c>
      <c r="O2600" s="165" t="str">
        <f t="shared" si="281"/>
        <v/>
      </c>
      <c r="P2600" s="363" t="str">
        <f>IFERROR(IF(LEN(INDEX(PlansAndNotes!$E$6:$E$4005,ROW(B2600)-ROW($C$3)))=0,"",INDEX(PlansAndNotes!$E$6:$E$4005,ROW(B2600)-ROW($C$3))),"")</f>
        <v/>
      </c>
      <c r="Q2600" s="363" t="str">
        <f>IFERROR(IF(LEN(INDEX(PlansAndNotes!$G$6:$G$4005,ROW(B2600)-ROW($C$3)))=0,"",INDEX(PlansAndNotes!$G$6:$G$4005,ROW(B2600)-ROW($C$3))),"")</f>
        <v/>
      </c>
      <c r="R2600" s="361" t="str">
        <f>IFERROR(IF(LEN(D2600)&gt;0,IF(LEN(INDEX(AdressBook!$C$6:$C$25,MATCH(D2600,AdressBook!$B$6:$B$25,0),1))=0,"",INDEX(AdressBook!$C$6:$C$25,MATCH(D2600,AdressBook!$B$6:$B$25,0),1)),""),"")</f>
        <v/>
      </c>
      <c r="S2600" s="165">
        <f>IF(LEN(C2600)&gt;0,IFERROR(IF(MATCH(C2600,C2601:$C$4004,0)&gt;0,-1,ROW(S2600)-ROW($S$3)),ROW(S2600)-ROW($S$3)),-1)</f>
        <v>-1</v>
      </c>
      <c r="T2600" s="165">
        <f t="shared" si="282"/>
        <v>0</v>
      </c>
      <c r="U2600" s="165" t="str">
        <f t="shared" si="283"/>
        <v/>
      </c>
      <c r="V2600" s="165" t="str">
        <f>IFERROR(IF(OR(C2600="",S2600&lt;0),"",IF(SUBTOTAL(3,C2600:C2600)=0,-1,SUBTOTAL(3,$C$4:C2600))),"")</f>
        <v/>
      </c>
      <c r="W2600" s="156" t="str">
        <f t="array" ref="W2600">IF(LEN(C2600)&gt;0,IFERROR(IF(MATCH(C2600,$C$3:$C2599,0)&gt;0,N2600-INDEX($N$3:N2599,SUMPRODUCT(MAX(ROW($C$3:$C2599)*(C2600=$C$3:$C2599)))-2,1),""),""),"")</f>
        <v/>
      </c>
      <c r="X2600" s="156">
        <f t="shared" ca="1" si="284"/>
        <v>1</v>
      </c>
      <c r="Y2600" s="156">
        <f t="shared" ca="1" si="285"/>
        <v>1</v>
      </c>
    </row>
    <row r="2601" spans="2:25" hidden="1" x14ac:dyDescent="0.25">
      <c r="B2601" s="390" t="str">
        <f>IFERROR(IF(LEN(INDEX(PlansAndNotes!$B$6:$B$2005,ROW(A2601)-ROW($B$3)))=0,"",INDEX(PlansAndNotes!$B$6:$B$2005,ROW(A2601)-ROW($B$3))),"")</f>
        <v/>
      </c>
      <c r="C2601" s="387" t="str">
        <f t="shared" si="286"/>
        <v/>
      </c>
      <c r="D2601" s="361" t="str">
        <f>IFERROR(IF(LEN(C2601)&gt;0,IF(LEN(INDEX(TasksList!$C$6:$C$25,MATCH(C2601,TasksList!$B$6:$B$25,0),1))=0,"",INDEX(TasksList!$C$6:$C$25,MATCH(C2601,TasksList!$B$6:$B$25,0),1)),""),"")</f>
        <v/>
      </c>
      <c r="E2601" s="361" t="str">
        <f>IFERROR(IF(LEN(C2601)&gt;0,IF(LEN(INDEX(TasksList!$F$6:$F$25,MATCH(C2601,TasksList!$B$6:$B$25,0),1))=0,"not set!",INDEX(TasksList!$F$6:$F$25,MATCH(C2601,TasksList!$B$6:$B$25,0),1)),""),"")</f>
        <v/>
      </c>
      <c r="F2601" s="360" t="str">
        <f>IFERROR(IF(LEN(D2601)&gt;0,IF(LEN(INDEX(AdressBook!$D$6:$D$25,MATCH(D2601,AdressBook!$B$6:$B$25,0),1))=0,"",INDEX(AdressBook!$D$6:$D$25,MATCH(D2601,AdressBook!$B$6:$B$25,0),1)),""),"")</f>
        <v/>
      </c>
      <c r="G2601" s="361" t="str">
        <f>IFERROR(IF(LEN(INDEX(PlansAndNotes!$F$6:$F$4005,ROW(B2601)-ROW($C$3)))=0,"",INDEX(PlansAndNotes!$F$6:$F$4005,ROW(B2601)-ROW($C$3))),"")</f>
        <v/>
      </c>
      <c r="H2601" s="361" t="str">
        <f>IFERROR(IF(LEN(C2601)&gt;0,IF(LEN(INDEX(TasksList!$G$6:$G$25,MATCH(C2601,TasksList!$B$6:$B$25,0),1))=0,"",INDEX(TasksList!$G$6:$G$25,MATCH(C2601,TasksList!$B$6:$B$25,0),1)),""),"")</f>
        <v/>
      </c>
      <c r="N2601" s="362" t="str">
        <f>IFERROR(IF(LEN(INDEX(PlansAndNotes!$D$6:$D$4005,ROW(B2601)-ROW($C$3)))=0,"",INDEX(PlansAndNotes!$D$6:$D$4005,ROW(B2601)-ROW($C$3))),"")</f>
        <v/>
      </c>
      <c r="O2601" s="165" t="str">
        <f t="shared" si="281"/>
        <v/>
      </c>
      <c r="P2601" s="363" t="str">
        <f>IFERROR(IF(LEN(INDEX(PlansAndNotes!$E$6:$E$4005,ROW(B2601)-ROW($C$3)))=0,"",INDEX(PlansAndNotes!$E$6:$E$4005,ROW(B2601)-ROW($C$3))),"")</f>
        <v/>
      </c>
      <c r="Q2601" s="363" t="str">
        <f>IFERROR(IF(LEN(INDEX(PlansAndNotes!$G$6:$G$4005,ROW(B2601)-ROW($C$3)))=0,"",INDEX(PlansAndNotes!$G$6:$G$4005,ROW(B2601)-ROW($C$3))),"")</f>
        <v/>
      </c>
      <c r="R2601" s="361" t="str">
        <f>IFERROR(IF(LEN(D2601)&gt;0,IF(LEN(INDEX(AdressBook!$C$6:$C$25,MATCH(D2601,AdressBook!$B$6:$B$25,0),1))=0,"",INDEX(AdressBook!$C$6:$C$25,MATCH(D2601,AdressBook!$B$6:$B$25,0),1)),""),"")</f>
        <v/>
      </c>
      <c r="S2601" s="165">
        <f>IF(LEN(C2601)&gt;0,IFERROR(IF(MATCH(C2601,C2602:$C$4004,0)&gt;0,-1,ROW(S2601)-ROW($S$3)),ROW(S2601)-ROW($S$3)),-1)</f>
        <v>-1</v>
      </c>
      <c r="T2601" s="165">
        <f t="shared" si="282"/>
        <v>0</v>
      </c>
      <c r="U2601" s="165" t="str">
        <f t="shared" si="283"/>
        <v/>
      </c>
      <c r="V2601" s="165" t="str">
        <f>IFERROR(IF(OR(C2601="",S2601&lt;0),"",IF(SUBTOTAL(3,C2601:C2601)=0,-1,SUBTOTAL(3,$C$4:C2601))),"")</f>
        <v/>
      </c>
      <c r="W2601" s="156" t="str">
        <f t="array" ref="W2601">IF(LEN(C2601)&gt;0,IFERROR(IF(MATCH(C2601,$C$3:$C2600,0)&gt;0,N2601-INDEX($N$3:N2600,SUMPRODUCT(MAX(ROW($C$3:$C2600)*(C2601=$C$3:$C2600)))-2,1),""),""),"")</f>
        <v/>
      </c>
      <c r="X2601" s="156">
        <f t="shared" ca="1" si="284"/>
        <v>1</v>
      </c>
      <c r="Y2601" s="156">
        <f t="shared" ca="1" si="285"/>
        <v>1</v>
      </c>
    </row>
    <row r="2602" spans="2:25" hidden="1" x14ac:dyDescent="0.25">
      <c r="B2602" s="390" t="str">
        <f>IFERROR(IF(LEN(INDEX(PlansAndNotes!$B$6:$B$2005,ROW(A2602)-ROW($B$3)))=0,"",INDEX(PlansAndNotes!$B$6:$B$2005,ROW(A2602)-ROW($B$3))),"")</f>
        <v/>
      </c>
      <c r="C2602" s="387" t="str">
        <f t="shared" si="286"/>
        <v/>
      </c>
      <c r="D2602" s="361" t="str">
        <f>IFERROR(IF(LEN(C2602)&gt;0,IF(LEN(INDEX(TasksList!$C$6:$C$25,MATCH(C2602,TasksList!$B$6:$B$25,0),1))=0,"",INDEX(TasksList!$C$6:$C$25,MATCH(C2602,TasksList!$B$6:$B$25,0),1)),""),"")</f>
        <v/>
      </c>
      <c r="E2602" s="361" t="str">
        <f>IFERROR(IF(LEN(C2602)&gt;0,IF(LEN(INDEX(TasksList!$F$6:$F$25,MATCH(C2602,TasksList!$B$6:$B$25,0),1))=0,"not set!",INDEX(TasksList!$F$6:$F$25,MATCH(C2602,TasksList!$B$6:$B$25,0),1)),""),"")</f>
        <v/>
      </c>
      <c r="F2602" s="360" t="str">
        <f>IFERROR(IF(LEN(D2602)&gt;0,IF(LEN(INDEX(AdressBook!$D$6:$D$25,MATCH(D2602,AdressBook!$B$6:$B$25,0),1))=0,"",INDEX(AdressBook!$D$6:$D$25,MATCH(D2602,AdressBook!$B$6:$B$25,0),1)),""),"")</f>
        <v/>
      </c>
      <c r="G2602" s="361" t="str">
        <f>IFERROR(IF(LEN(INDEX(PlansAndNotes!$F$6:$F$4005,ROW(B2602)-ROW($C$3)))=0,"",INDEX(PlansAndNotes!$F$6:$F$4005,ROW(B2602)-ROW($C$3))),"")</f>
        <v/>
      </c>
      <c r="H2602" s="361" t="str">
        <f>IFERROR(IF(LEN(C2602)&gt;0,IF(LEN(INDEX(TasksList!$G$6:$G$25,MATCH(C2602,TasksList!$B$6:$B$25,0),1))=0,"",INDEX(TasksList!$G$6:$G$25,MATCH(C2602,TasksList!$B$6:$B$25,0),1)),""),"")</f>
        <v/>
      </c>
      <c r="N2602" s="362" t="str">
        <f>IFERROR(IF(LEN(INDEX(PlansAndNotes!$D$6:$D$4005,ROW(B2602)-ROW($C$3)))=0,"",INDEX(PlansAndNotes!$D$6:$D$4005,ROW(B2602)-ROW($C$3))),"")</f>
        <v/>
      </c>
      <c r="O2602" s="165" t="str">
        <f t="shared" si="281"/>
        <v/>
      </c>
      <c r="P2602" s="363" t="str">
        <f>IFERROR(IF(LEN(INDEX(PlansAndNotes!$E$6:$E$4005,ROW(B2602)-ROW($C$3)))=0,"",INDEX(PlansAndNotes!$E$6:$E$4005,ROW(B2602)-ROW($C$3))),"")</f>
        <v/>
      </c>
      <c r="Q2602" s="363" t="str">
        <f>IFERROR(IF(LEN(INDEX(PlansAndNotes!$G$6:$G$4005,ROW(B2602)-ROW($C$3)))=0,"",INDEX(PlansAndNotes!$G$6:$G$4005,ROW(B2602)-ROW($C$3))),"")</f>
        <v/>
      </c>
      <c r="R2602" s="361" t="str">
        <f>IFERROR(IF(LEN(D2602)&gt;0,IF(LEN(INDEX(AdressBook!$C$6:$C$25,MATCH(D2602,AdressBook!$B$6:$B$25,0),1))=0,"",INDEX(AdressBook!$C$6:$C$25,MATCH(D2602,AdressBook!$B$6:$B$25,0),1)),""),"")</f>
        <v/>
      </c>
      <c r="S2602" s="165">
        <f>IF(LEN(C2602)&gt;0,IFERROR(IF(MATCH(C2602,C2603:$C$4004,0)&gt;0,-1,ROW(S2602)-ROW($S$3)),ROW(S2602)-ROW($S$3)),-1)</f>
        <v>-1</v>
      </c>
      <c r="T2602" s="165">
        <f t="shared" si="282"/>
        <v>0</v>
      </c>
      <c r="U2602" s="165" t="str">
        <f t="shared" si="283"/>
        <v/>
      </c>
      <c r="V2602" s="165" t="str">
        <f>IFERROR(IF(OR(C2602="",S2602&lt;0),"",IF(SUBTOTAL(3,C2602:C2602)=0,-1,SUBTOTAL(3,$C$4:C2602))),"")</f>
        <v/>
      </c>
      <c r="W2602" s="156" t="str">
        <f t="array" ref="W2602">IF(LEN(C2602)&gt;0,IFERROR(IF(MATCH(C2602,$C$3:$C2601,0)&gt;0,N2602-INDEX($N$3:N2601,SUMPRODUCT(MAX(ROW($C$3:$C2601)*(C2602=$C$3:$C2601)))-2,1),""),""),"")</f>
        <v/>
      </c>
      <c r="X2602" s="156">
        <f t="shared" ca="1" si="284"/>
        <v>1</v>
      </c>
      <c r="Y2602" s="156">
        <f t="shared" ca="1" si="285"/>
        <v>1</v>
      </c>
    </row>
    <row r="2603" spans="2:25" hidden="1" x14ac:dyDescent="0.25">
      <c r="B2603" s="390" t="str">
        <f>IFERROR(IF(LEN(INDEX(PlansAndNotes!$B$6:$B$2005,ROW(A2603)-ROW($B$3)))=0,"",INDEX(PlansAndNotes!$B$6:$B$2005,ROW(A2603)-ROW($B$3))),"")</f>
        <v/>
      </c>
      <c r="C2603" s="387" t="str">
        <f t="shared" si="286"/>
        <v/>
      </c>
      <c r="D2603" s="361" t="str">
        <f>IFERROR(IF(LEN(C2603)&gt;0,IF(LEN(INDEX(TasksList!$C$6:$C$25,MATCH(C2603,TasksList!$B$6:$B$25,0),1))=0,"",INDEX(TasksList!$C$6:$C$25,MATCH(C2603,TasksList!$B$6:$B$25,0),1)),""),"")</f>
        <v/>
      </c>
      <c r="E2603" s="361" t="str">
        <f>IFERROR(IF(LEN(C2603)&gt;0,IF(LEN(INDEX(TasksList!$F$6:$F$25,MATCH(C2603,TasksList!$B$6:$B$25,0),1))=0,"not set!",INDEX(TasksList!$F$6:$F$25,MATCH(C2603,TasksList!$B$6:$B$25,0),1)),""),"")</f>
        <v/>
      </c>
      <c r="F2603" s="360" t="str">
        <f>IFERROR(IF(LEN(D2603)&gt;0,IF(LEN(INDEX(AdressBook!$D$6:$D$25,MATCH(D2603,AdressBook!$B$6:$B$25,0),1))=0,"",INDEX(AdressBook!$D$6:$D$25,MATCH(D2603,AdressBook!$B$6:$B$25,0),1)),""),"")</f>
        <v/>
      </c>
      <c r="G2603" s="361" t="str">
        <f>IFERROR(IF(LEN(INDEX(PlansAndNotes!$F$6:$F$4005,ROW(B2603)-ROW($C$3)))=0,"",INDEX(PlansAndNotes!$F$6:$F$4005,ROW(B2603)-ROW($C$3))),"")</f>
        <v/>
      </c>
      <c r="H2603" s="361" t="str">
        <f>IFERROR(IF(LEN(C2603)&gt;0,IF(LEN(INDEX(TasksList!$G$6:$G$25,MATCH(C2603,TasksList!$B$6:$B$25,0),1))=0,"",INDEX(TasksList!$G$6:$G$25,MATCH(C2603,TasksList!$B$6:$B$25,0),1)),""),"")</f>
        <v/>
      </c>
      <c r="N2603" s="362" t="str">
        <f>IFERROR(IF(LEN(INDEX(PlansAndNotes!$D$6:$D$4005,ROW(B2603)-ROW($C$3)))=0,"",INDEX(PlansAndNotes!$D$6:$D$4005,ROW(B2603)-ROW($C$3))),"")</f>
        <v/>
      </c>
      <c r="O2603" s="165" t="str">
        <f t="shared" si="281"/>
        <v/>
      </c>
      <c r="P2603" s="363" t="str">
        <f>IFERROR(IF(LEN(INDEX(PlansAndNotes!$E$6:$E$4005,ROW(B2603)-ROW($C$3)))=0,"",INDEX(PlansAndNotes!$E$6:$E$4005,ROW(B2603)-ROW($C$3))),"")</f>
        <v/>
      </c>
      <c r="Q2603" s="363" t="str">
        <f>IFERROR(IF(LEN(INDEX(PlansAndNotes!$G$6:$G$4005,ROW(B2603)-ROW($C$3)))=0,"",INDEX(PlansAndNotes!$G$6:$G$4005,ROW(B2603)-ROW($C$3))),"")</f>
        <v/>
      </c>
      <c r="R2603" s="361" t="str">
        <f>IFERROR(IF(LEN(D2603)&gt;0,IF(LEN(INDEX(AdressBook!$C$6:$C$25,MATCH(D2603,AdressBook!$B$6:$B$25,0),1))=0,"",INDEX(AdressBook!$C$6:$C$25,MATCH(D2603,AdressBook!$B$6:$B$25,0),1)),""),"")</f>
        <v/>
      </c>
      <c r="S2603" s="165">
        <f>IF(LEN(C2603)&gt;0,IFERROR(IF(MATCH(C2603,C2604:$C$4004,0)&gt;0,-1,ROW(S2603)-ROW($S$3)),ROW(S2603)-ROW($S$3)),-1)</f>
        <v>-1</v>
      </c>
      <c r="T2603" s="165">
        <f t="shared" si="282"/>
        <v>0</v>
      </c>
      <c r="U2603" s="165" t="str">
        <f t="shared" si="283"/>
        <v/>
      </c>
      <c r="V2603" s="165" t="str">
        <f>IFERROR(IF(OR(C2603="",S2603&lt;0),"",IF(SUBTOTAL(3,C2603:C2603)=0,-1,SUBTOTAL(3,$C$4:C2603))),"")</f>
        <v/>
      </c>
      <c r="W2603" s="156" t="str">
        <f t="array" ref="W2603">IF(LEN(C2603)&gt;0,IFERROR(IF(MATCH(C2603,$C$3:$C2602,0)&gt;0,N2603-INDEX($N$3:N2602,SUMPRODUCT(MAX(ROW($C$3:$C2602)*(C2603=$C$3:$C2602)))-2,1),""),""),"")</f>
        <v/>
      </c>
      <c r="X2603" s="156">
        <f t="shared" ca="1" si="284"/>
        <v>1</v>
      </c>
      <c r="Y2603" s="156">
        <f t="shared" ca="1" si="285"/>
        <v>1</v>
      </c>
    </row>
    <row r="2604" spans="2:25" hidden="1" x14ac:dyDescent="0.25">
      <c r="B2604" s="390" t="str">
        <f>IFERROR(IF(LEN(INDEX(PlansAndNotes!$B$6:$B$2005,ROW(A2604)-ROW($B$3)))=0,"",INDEX(PlansAndNotes!$B$6:$B$2005,ROW(A2604)-ROW($B$3))),"")</f>
        <v/>
      </c>
      <c r="C2604" s="387" t="str">
        <f t="shared" si="286"/>
        <v/>
      </c>
      <c r="D2604" s="361" t="str">
        <f>IFERROR(IF(LEN(C2604)&gt;0,IF(LEN(INDEX(TasksList!$C$6:$C$25,MATCH(C2604,TasksList!$B$6:$B$25,0),1))=0,"",INDEX(TasksList!$C$6:$C$25,MATCH(C2604,TasksList!$B$6:$B$25,0),1)),""),"")</f>
        <v/>
      </c>
      <c r="E2604" s="361" t="str">
        <f>IFERROR(IF(LEN(C2604)&gt;0,IF(LEN(INDEX(TasksList!$F$6:$F$25,MATCH(C2604,TasksList!$B$6:$B$25,0),1))=0,"not set!",INDEX(TasksList!$F$6:$F$25,MATCH(C2604,TasksList!$B$6:$B$25,0),1)),""),"")</f>
        <v/>
      </c>
      <c r="F2604" s="360" t="str">
        <f>IFERROR(IF(LEN(D2604)&gt;0,IF(LEN(INDEX(AdressBook!$D$6:$D$25,MATCH(D2604,AdressBook!$B$6:$B$25,0),1))=0,"",INDEX(AdressBook!$D$6:$D$25,MATCH(D2604,AdressBook!$B$6:$B$25,0),1)),""),"")</f>
        <v/>
      </c>
      <c r="G2604" s="361" t="str">
        <f>IFERROR(IF(LEN(INDEX(PlansAndNotes!$F$6:$F$4005,ROW(B2604)-ROW($C$3)))=0,"",INDEX(PlansAndNotes!$F$6:$F$4005,ROW(B2604)-ROW($C$3))),"")</f>
        <v/>
      </c>
      <c r="H2604" s="361" t="str">
        <f>IFERROR(IF(LEN(C2604)&gt;0,IF(LEN(INDEX(TasksList!$G$6:$G$25,MATCH(C2604,TasksList!$B$6:$B$25,0),1))=0,"",INDEX(TasksList!$G$6:$G$25,MATCH(C2604,TasksList!$B$6:$B$25,0),1)),""),"")</f>
        <v/>
      </c>
      <c r="N2604" s="362" t="str">
        <f>IFERROR(IF(LEN(INDEX(PlansAndNotes!$D$6:$D$4005,ROW(B2604)-ROW($C$3)))=0,"",INDEX(PlansAndNotes!$D$6:$D$4005,ROW(B2604)-ROW($C$3))),"")</f>
        <v/>
      </c>
      <c r="O2604" s="165" t="str">
        <f t="shared" si="281"/>
        <v/>
      </c>
      <c r="P2604" s="363" t="str">
        <f>IFERROR(IF(LEN(INDEX(PlansAndNotes!$E$6:$E$4005,ROW(B2604)-ROW($C$3)))=0,"",INDEX(PlansAndNotes!$E$6:$E$4005,ROW(B2604)-ROW($C$3))),"")</f>
        <v/>
      </c>
      <c r="Q2604" s="363" t="str">
        <f>IFERROR(IF(LEN(INDEX(PlansAndNotes!$G$6:$G$4005,ROW(B2604)-ROW($C$3)))=0,"",INDEX(PlansAndNotes!$G$6:$G$4005,ROW(B2604)-ROW($C$3))),"")</f>
        <v/>
      </c>
      <c r="R2604" s="361" t="str">
        <f>IFERROR(IF(LEN(D2604)&gt;0,IF(LEN(INDEX(AdressBook!$C$6:$C$25,MATCH(D2604,AdressBook!$B$6:$B$25,0),1))=0,"",INDEX(AdressBook!$C$6:$C$25,MATCH(D2604,AdressBook!$B$6:$B$25,0),1)),""),"")</f>
        <v/>
      </c>
      <c r="S2604" s="165">
        <f>IF(LEN(C2604)&gt;0,IFERROR(IF(MATCH(C2604,C2605:$C$4004,0)&gt;0,-1,ROW(S2604)-ROW($S$3)),ROW(S2604)-ROW($S$3)),-1)</f>
        <v>-1</v>
      </c>
      <c r="T2604" s="165">
        <f t="shared" si="282"/>
        <v>0</v>
      </c>
      <c r="U2604" s="165" t="str">
        <f t="shared" si="283"/>
        <v/>
      </c>
      <c r="V2604" s="165" t="str">
        <f>IFERROR(IF(OR(C2604="",S2604&lt;0),"",IF(SUBTOTAL(3,C2604:C2604)=0,-1,SUBTOTAL(3,$C$4:C2604))),"")</f>
        <v/>
      </c>
      <c r="W2604" s="156" t="str">
        <f t="array" ref="W2604">IF(LEN(C2604)&gt;0,IFERROR(IF(MATCH(C2604,$C$3:$C2603,0)&gt;0,N2604-INDEX($N$3:N2603,SUMPRODUCT(MAX(ROW($C$3:$C2603)*(C2604=$C$3:$C2603)))-2,1),""),""),"")</f>
        <v/>
      </c>
      <c r="X2604" s="156">
        <f t="shared" ca="1" si="284"/>
        <v>1</v>
      </c>
      <c r="Y2604" s="156">
        <f t="shared" ca="1" si="285"/>
        <v>1</v>
      </c>
    </row>
    <row r="2605" spans="2:25" hidden="1" x14ac:dyDescent="0.25">
      <c r="B2605" s="390" t="str">
        <f>IFERROR(IF(LEN(INDEX(PlansAndNotes!$B$6:$B$2005,ROW(A2605)-ROW($B$3)))=0,"",INDEX(PlansAndNotes!$B$6:$B$2005,ROW(A2605)-ROW($B$3))),"")</f>
        <v/>
      </c>
      <c r="C2605" s="387" t="str">
        <f t="shared" si="286"/>
        <v/>
      </c>
      <c r="D2605" s="361" t="str">
        <f>IFERROR(IF(LEN(C2605)&gt;0,IF(LEN(INDEX(TasksList!$C$6:$C$25,MATCH(C2605,TasksList!$B$6:$B$25,0),1))=0,"",INDEX(TasksList!$C$6:$C$25,MATCH(C2605,TasksList!$B$6:$B$25,0),1)),""),"")</f>
        <v/>
      </c>
      <c r="E2605" s="361" t="str">
        <f>IFERROR(IF(LEN(C2605)&gt;0,IF(LEN(INDEX(TasksList!$F$6:$F$25,MATCH(C2605,TasksList!$B$6:$B$25,0),1))=0,"not set!",INDEX(TasksList!$F$6:$F$25,MATCH(C2605,TasksList!$B$6:$B$25,0),1)),""),"")</f>
        <v/>
      </c>
      <c r="F2605" s="360" t="str">
        <f>IFERROR(IF(LEN(D2605)&gt;0,IF(LEN(INDEX(AdressBook!$D$6:$D$25,MATCH(D2605,AdressBook!$B$6:$B$25,0),1))=0,"",INDEX(AdressBook!$D$6:$D$25,MATCH(D2605,AdressBook!$B$6:$B$25,0),1)),""),"")</f>
        <v/>
      </c>
      <c r="G2605" s="361" t="str">
        <f>IFERROR(IF(LEN(INDEX(PlansAndNotes!$F$6:$F$4005,ROW(B2605)-ROW($C$3)))=0,"",INDEX(PlansAndNotes!$F$6:$F$4005,ROW(B2605)-ROW($C$3))),"")</f>
        <v/>
      </c>
      <c r="H2605" s="361" t="str">
        <f>IFERROR(IF(LEN(C2605)&gt;0,IF(LEN(INDEX(TasksList!$G$6:$G$25,MATCH(C2605,TasksList!$B$6:$B$25,0),1))=0,"",INDEX(TasksList!$G$6:$G$25,MATCH(C2605,TasksList!$B$6:$B$25,0),1)),""),"")</f>
        <v/>
      </c>
      <c r="N2605" s="362" t="str">
        <f>IFERROR(IF(LEN(INDEX(PlansAndNotes!$D$6:$D$4005,ROW(B2605)-ROW($C$3)))=0,"",INDEX(PlansAndNotes!$D$6:$D$4005,ROW(B2605)-ROW($C$3))),"")</f>
        <v/>
      </c>
      <c r="O2605" s="165" t="str">
        <f t="shared" si="281"/>
        <v/>
      </c>
      <c r="P2605" s="363" t="str">
        <f>IFERROR(IF(LEN(INDEX(PlansAndNotes!$E$6:$E$4005,ROW(B2605)-ROW($C$3)))=0,"",INDEX(PlansAndNotes!$E$6:$E$4005,ROW(B2605)-ROW($C$3))),"")</f>
        <v/>
      </c>
      <c r="Q2605" s="363" t="str">
        <f>IFERROR(IF(LEN(INDEX(PlansAndNotes!$G$6:$G$4005,ROW(B2605)-ROW($C$3)))=0,"",INDEX(PlansAndNotes!$G$6:$G$4005,ROW(B2605)-ROW($C$3))),"")</f>
        <v/>
      </c>
      <c r="R2605" s="361" t="str">
        <f>IFERROR(IF(LEN(D2605)&gt;0,IF(LEN(INDEX(AdressBook!$C$6:$C$25,MATCH(D2605,AdressBook!$B$6:$B$25,0),1))=0,"",INDEX(AdressBook!$C$6:$C$25,MATCH(D2605,AdressBook!$B$6:$B$25,0),1)),""),"")</f>
        <v/>
      </c>
      <c r="S2605" s="165">
        <f>IF(LEN(C2605)&gt;0,IFERROR(IF(MATCH(C2605,C2606:$C$4004,0)&gt;0,-1,ROW(S2605)-ROW($S$3)),ROW(S2605)-ROW($S$3)),-1)</f>
        <v>-1</v>
      </c>
      <c r="T2605" s="165">
        <f t="shared" si="282"/>
        <v>0</v>
      </c>
      <c r="U2605" s="165" t="str">
        <f t="shared" si="283"/>
        <v/>
      </c>
      <c r="V2605" s="165" t="str">
        <f>IFERROR(IF(OR(C2605="",S2605&lt;0),"",IF(SUBTOTAL(3,C2605:C2605)=0,-1,SUBTOTAL(3,$C$4:C2605))),"")</f>
        <v/>
      </c>
      <c r="W2605" s="156" t="str">
        <f t="array" ref="W2605">IF(LEN(C2605)&gt;0,IFERROR(IF(MATCH(C2605,$C$3:$C2604,0)&gt;0,N2605-INDEX($N$3:N2604,SUMPRODUCT(MAX(ROW($C$3:$C2604)*(C2605=$C$3:$C2604)))-2,1),""),""),"")</f>
        <v/>
      </c>
      <c r="X2605" s="156">
        <f t="shared" ca="1" si="284"/>
        <v>1</v>
      </c>
      <c r="Y2605" s="156">
        <f t="shared" ca="1" si="285"/>
        <v>1</v>
      </c>
    </row>
    <row r="2606" spans="2:25" hidden="1" x14ac:dyDescent="0.25">
      <c r="B2606" s="390" t="str">
        <f>IFERROR(IF(LEN(INDEX(PlansAndNotes!$B$6:$B$2005,ROW(A2606)-ROW($B$3)))=0,"",INDEX(PlansAndNotes!$B$6:$B$2005,ROW(A2606)-ROW($B$3))),"")</f>
        <v/>
      </c>
      <c r="C2606" s="387" t="str">
        <f t="shared" si="286"/>
        <v/>
      </c>
      <c r="D2606" s="361" t="str">
        <f>IFERROR(IF(LEN(C2606)&gt;0,IF(LEN(INDEX(TasksList!$C$6:$C$25,MATCH(C2606,TasksList!$B$6:$B$25,0),1))=0,"",INDEX(TasksList!$C$6:$C$25,MATCH(C2606,TasksList!$B$6:$B$25,0),1)),""),"")</f>
        <v/>
      </c>
      <c r="E2606" s="361" t="str">
        <f>IFERROR(IF(LEN(C2606)&gt;0,IF(LEN(INDEX(TasksList!$F$6:$F$25,MATCH(C2606,TasksList!$B$6:$B$25,0),1))=0,"not set!",INDEX(TasksList!$F$6:$F$25,MATCH(C2606,TasksList!$B$6:$B$25,0),1)),""),"")</f>
        <v/>
      </c>
      <c r="F2606" s="360" t="str">
        <f>IFERROR(IF(LEN(D2606)&gt;0,IF(LEN(INDEX(AdressBook!$D$6:$D$25,MATCH(D2606,AdressBook!$B$6:$B$25,0),1))=0,"",INDEX(AdressBook!$D$6:$D$25,MATCH(D2606,AdressBook!$B$6:$B$25,0),1)),""),"")</f>
        <v/>
      </c>
      <c r="G2606" s="361" t="str">
        <f>IFERROR(IF(LEN(INDEX(PlansAndNotes!$F$6:$F$4005,ROW(B2606)-ROW($C$3)))=0,"",INDEX(PlansAndNotes!$F$6:$F$4005,ROW(B2606)-ROW($C$3))),"")</f>
        <v/>
      </c>
      <c r="H2606" s="361" t="str">
        <f>IFERROR(IF(LEN(C2606)&gt;0,IF(LEN(INDEX(TasksList!$G$6:$G$25,MATCH(C2606,TasksList!$B$6:$B$25,0),1))=0,"",INDEX(TasksList!$G$6:$G$25,MATCH(C2606,TasksList!$B$6:$B$25,0),1)),""),"")</f>
        <v/>
      </c>
      <c r="N2606" s="362" t="str">
        <f>IFERROR(IF(LEN(INDEX(PlansAndNotes!$D$6:$D$4005,ROW(B2606)-ROW($C$3)))=0,"",INDEX(PlansAndNotes!$D$6:$D$4005,ROW(B2606)-ROW($C$3))),"")</f>
        <v/>
      </c>
      <c r="O2606" s="165" t="str">
        <f t="shared" si="281"/>
        <v/>
      </c>
      <c r="P2606" s="363" t="str">
        <f>IFERROR(IF(LEN(INDEX(PlansAndNotes!$E$6:$E$4005,ROW(B2606)-ROW($C$3)))=0,"",INDEX(PlansAndNotes!$E$6:$E$4005,ROW(B2606)-ROW($C$3))),"")</f>
        <v/>
      </c>
      <c r="Q2606" s="363" t="str">
        <f>IFERROR(IF(LEN(INDEX(PlansAndNotes!$G$6:$G$4005,ROW(B2606)-ROW($C$3)))=0,"",INDEX(PlansAndNotes!$G$6:$G$4005,ROW(B2606)-ROW($C$3))),"")</f>
        <v/>
      </c>
      <c r="R2606" s="361" t="str">
        <f>IFERROR(IF(LEN(D2606)&gt;0,IF(LEN(INDEX(AdressBook!$C$6:$C$25,MATCH(D2606,AdressBook!$B$6:$B$25,0),1))=0,"",INDEX(AdressBook!$C$6:$C$25,MATCH(D2606,AdressBook!$B$6:$B$25,0),1)),""),"")</f>
        <v/>
      </c>
      <c r="S2606" s="165">
        <f>IF(LEN(C2606)&gt;0,IFERROR(IF(MATCH(C2606,C2607:$C$4004,0)&gt;0,-1,ROW(S2606)-ROW($S$3)),ROW(S2606)-ROW($S$3)),-1)</f>
        <v>-1</v>
      </c>
      <c r="T2606" s="165">
        <f t="shared" si="282"/>
        <v>0</v>
      </c>
      <c r="U2606" s="165" t="str">
        <f t="shared" si="283"/>
        <v/>
      </c>
      <c r="V2606" s="165" t="str">
        <f>IFERROR(IF(OR(C2606="",S2606&lt;0),"",IF(SUBTOTAL(3,C2606:C2606)=0,-1,SUBTOTAL(3,$C$4:C2606))),"")</f>
        <v/>
      </c>
      <c r="W2606" s="156" t="str">
        <f t="array" ref="W2606">IF(LEN(C2606)&gt;0,IFERROR(IF(MATCH(C2606,$C$3:$C2605,0)&gt;0,N2606-INDEX($N$3:N2605,SUMPRODUCT(MAX(ROW($C$3:$C2605)*(C2606=$C$3:$C2605)))-2,1),""),""),"")</f>
        <v/>
      </c>
      <c r="X2606" s="156">
        <f t="shared" ca="1" si="284"/>
        <v>1</v>
      </c>
      <c r="Y2606" s="156">
        <f t="shared" ca="1" si="285"/>
        <v>1</v>
      </c>
    </row>
    <row r="2607" spans="2:25" hidden="1" x14ac:dyDescent="0.25">
      <c r="B2607" s="390" t="str">
        <f>IFERROR(IF(LEN(INDEX(PlansAndNotes!$B$6:$B$2005,ROW(A2607)-ROW($B$3)))=0,"",INDEX(PlansAndNotes!$B$6:$B$2005,ROW(A2607)-ROW($B$3))),"")</f>
        <v/>
      </c>
      <c r="C2607" s="387" t="str">
        <f t="shared" si="286"/>
        <v/>
      </c>
      <c r="D2607" s="361" t="str">
        <f>IFERROR(IF(LEN(C2607)&gt;0,IF(LEN(INDEX(TasksList!$C$6:$C$25,MATCH(C2607,TasksList!$B$6:$B$25,0),1))=0,"",INDEX(TasksList!$C$6:$C$25,MATCH(C2607,TasksList!$B$6:$B$25,0),1)),""),"")</f>
        <v/>
      </c>
      <c r="E2607" s="361" t="str">
        <f>IFERROR(IF(LEN(C2607)&gt;0,IF(LEN(INDEX(TasksList!$F$6:$F$25,MATCH(C2607,TasksList!$B$6:$B$25,0),1))=0,"not set!",INDEX(TasksList!$F$6:$F$25,MATCH(C2607,TasksList!$B$6:$B$25,0),1)),""),"")</f>
        <v/>
      </c>
      <c r="F2607" s="360" t="str">
        <f>IFERROR(IF(LEN(D2607)&gt;0,IF(LEN(INDEX(AdressBook!$D$6:$D$25,MATCH(D2607,AdressBook!$B$6:$B$25,0),1))=0,"",INDEX(AdressBook!$D$6:$D$25,MATCH(D2607,AdressBook!$B$6:$B$25,0),1)),""),"")</f>
        <v/>
      </c>
      <c r="G2607" s="361" t="str">
        <f>IFERROR(IF(LEN(INDEX(PlansAndNotes!$F$6:$F$4005,ROW(B2607)-ROW($C$3)))=0,"",INDEX(PlansAndNotes!$F$6:$F$4005,ROW(B2607)-ROW($C$3))),"")</f>
        <v/>
      </c>
      <c r="H2607" s="361" t="str">
        <f>IFERROR(IF(LEN(C2607)&gt;0,IF(LEN(INDEX(TasksList!$G$6:$G$25,MATCH(C2607,TasksList!$B$6:$B$25,0),1))=0,"",INDEX(TasksList!$G$6:$G$25,MATCH(C2607,TasksList!$B$6:$B$25,0),1)),""),"")</f>
        <v/>
      </c>
      <c r="N2607" s="362" t="str">
        <f>IFERROR(IF(LEN(INDEX(PlansAndNotes!$D$6:$D$4005,ROW(B2607)-ROW($C$3)))=0,"",INDEX(PlansAndNotes!$D$6:$D$4005,ROW(B2607)-ROW($C$3))),"")</f>
        <v/>
      </c>
      <c r="O2607" s="165" t="str">
        <f t="shared" si="281"/>
        <v/>
      </c>
      <c r="P2607" s="363" t="str">
        <f>IFERROR(IF(LEN(INDEX(PlansAndNotes!$E$6:$E$4005,ROW(B2607)-ROW($C$3)))=0,"",INDEX(PlansAndNotes!$E$6:$E$4005,ROW(B2607)-ROW($C$3))),"")</f>
        <v/>
      </c>
      <c r="Q2607" s="363" t="str">
        <f>IFERROR(IF(LEN(INDEX(PlansAndNotes!$G$6:$G$4005,ROW(B2607)-ROW($C$3)))=0,"",INDEX(PlansAndNotes!$G$6:$G$4005,ROW(B2607)-ROW($C$3))),"")</f>
        <v/>
      </c>
      <c r="R2607" s="361" t="str">
        <f>IFERROR(IF(LEN(D2607)&gt;0,IF(LEN(INDEX(AdressBook!$C$6:$C$25,MATCH(D2607,AdressBook!$B$6:$B$25,0),1))=0,"",INDEX(AdressBook!$C$6:$C$25,MATCH(D2607,AdressBook!$B$6:$B$25,0),1)),""),"")</f>
        <v/>
      </c>
      <c r="S2607" s="165">
        <f>IF(LEN(C2607)&gt;0,IFERROR(IF(MATCH(C2607,C2608:$C$4004,0)&gt;0,-1,ROW(S2607)-ROW($S$3)),ROW(S2607)-ROW($S$3)),-1)</f>
        <v>-1</v>
      </c>
      <c r="T2607" s="165">
        <f t="shared" si="282"/>
        <v>0</v>
      </c>
      <c r="U2607" s="165" t="str">
        <f t="shared" si="283"/>
        <v/>
      </c>
      <c r="V2607" s="165" t="str">
        <f>IFERROR(IF(OR(C2607="",S2607&lt;0),"",IF(SUBTOTAL(3,C2607:C2607)=0,-1,SUBTOTAL(3,$C$4:C2607))),"")</f>
        <v/>
      </c>
      <c r="W2607" s="156" t="str">
        <f t="array" ref="W2607">IF(LEN(C2607)&gt;0,IFERROR(IF(MATCH(C2607,$C$3:$C2606,0)&gt;0,N2607-INDEX($N$3:N2606,SUMPRODUCT(MAX(ROW($C$3:$C2606)*(C2607=$C$3:$C2606)))-2,1),""),""),"")</f>
        <v/>
      </c>
      <c r="X2607" s="156">
        <f t="shared" ca="1" si="284"/>
        <v>1</v>
      </c>
      <c r="Y2607" s="156">
        <f t="shared" ca="1" si="285"/>
        <v>1</v>
      </c>
    </row>
    <row r="2608" spans="2:25" hidden="1" x14ac:dyDescent="0.25">
      <c r="B2608" s="390" t="str">
        <f>IFERROR(IF(LEN(INDEX(PlansAndNotes!$B$6:$B$2005,ROW(A2608)-ROW($B$3)))=0,"",INDEX(PlansAndNotes!$B$6:$B$2005,ROW(A2608)-ROW($B$3))),"")</f>
        <v/>
      </c>
      <c r="C2608" s="387" t="str">
        <f t="shared" si="286"/>
        <v/>
      </c>
      <c r="D2608" s="361" t="str">
        <f>IFERROR(IF(LEN(C2608)&gt;0,IF(LEN(INDEX(TasksList!$C$6:$C$25,MATCH(C2608,TasksList!$B$6:$B$25,0),1))=0,"",INDEX(TasksList!$C$6:$C$25,MATCH(C2608,TasksList!$B$6:$B$25,0),1)),""),"")</f>
        <v/>
      </c>
      <c r="E2608" s="361" t="str">
        <f>IFERROR(IF(LEN(C2608)&gt;0,IF(LEN(INDEX(TasksList!$F$6:$F$25,MATCH(C2608,TasksList!$B$6:$B$25,0),1))=0,"not set!",INDEX(TasksList!$F$6:$F$25,MATCH(C2608,TasksList!$B$6:$B$25,0),1)),""),"")</f>
        <v/>
      </c>
      <c r="F2608" s="360" t="str">
        <f>IFERROR(IF(LEN(D2608)&gt;0,IF(LEN(INDEX(AdressBook!$D$6:$D$25,MATCH(D2608,AdressBook!$B$6:$B$25,0),1))=0,"",INDEX(AdressBook!$D$6:$D$25,MATCH(D2608,AdressBook!$B$6:$B$25,0),1)),""),"")</f>
        <v/>
      </c>
      <c r="G2608" s="361" t="str">
        <f>IFERROR(IF(LEN(INDEX(PlansAndNotes!$F$6:$F$4005,ROW(B2608)-ROW($C$3)))=0,"",INDEX(PlansAndNotes!$F$6:$F$4005,ROW(B2608)-ROW($C$3))),"")</f>
        <v/>
      </c>
      <c r="H2608" s="361" t="str">
        <f>IFERROR(IF(LEN(C2608)&gt;0,IF(LEN(INDEX(TasksList!$G$6:$G$25,MATCH(C2608,TasksList!$B$6:$B$25,0),1))=0,"",INDEX(TasksList!$G$6:$G$25,MATCH(C2608,TasksList!$B$6:$B$25,0),1)),""),"")</f>
        <v/>
      </c>
      <c r="N2608" s="362" t="str">
        <f>IFERROR(IF(LEN(INDEX(PlansAndNotes!$D$6:$D$4005,ROW(B2608)-ROW($C$3)))=0,"",INDEX(PlansAndNotes!$D$6:$D$4005,ROW(B2608)-ROW($C$3))),"")</f>
        <v/>
      </c>
      <c r="O2608" s="165" t="str">
        <f t="shared" si="281"/>
        <v/>
      </c>
      <c r="P2608" s="363" t="str">
        <f>IFERROR(IF(LEN(INDEX(PlansAndNotes!$E$6:$E$4005,ROW(B2608)-ROW($C$3)))=0,"",INDEX(PlansAndNotes!$E$6:$E$4005,ROW(B2608)-ROW($C$3))),"")</f>
        <v/>
      </c>
      <c r="Q2608" s="363" t="str">
        <f>IFERROR(IF(LEN(INDEX(PlansAndNotes!$G$6:$G$4005,ROW(B2608)-ROW($C$3)))=0,"",INDEX(PlansAndNotes!$G$6:$G$4005,ROW(B2608)-ROW($C$3))),"")</f>
        <v/>
      </c>
      <c r="R2608" s="361" t="str">
        <f>IFERROR(IF(LEN(D2608)&gt;0,IF(LEN(INDEX(AdressBook!$C$6:$C$25,MATCH(D2608,AdressBook!$B$6:$B$25,0),1))=0,"",INDEX(AdressBook!$C$6:$C$25,MATCH(D2608,AdressBook!$B$6:$B$25,0),1)),""),"")</f>
        <v/>
      </c>
      <c r="S2608" s="165">
        <f>IF(LEN(C2608)&gt;0,IFERROR(IF(MATCH(C2608,C2609:$C$4004,0)&gt;0,-1,ROW(S2608)-ROW($S$3)),ROW(S2608)-ROW($S$3)),-1)</f>
        <v>-1</v>
      </c>
      <c r="T2608" s="165">
        <f t="shared" si="282"/>
        <v>0</v>
      </c>
      <c r="U2608" s="165" t="str">
        <f t="shared" si="283"/>
        <v/>
      </c>
      <c r="V2608" s="165" t="str">
        <f>IFERROR(IF(OR(C2608="",S2608&lt;0),"",IF(SUBTOTAL(3,C2608:C2608)=0,-1,SUBTOTAL(3,$C$4:C2608))),"")</f>
        <v/>
      </c>
      <c r="W2608" s="156" t="str">
        <f t="array" ref="W2608">IF(LEN(C2608)&gt;0,IFERROR(IF(MATCH(C2608,$C$3:$C2607,0)&gt;0,N2608-INDEX($N$3:N2607,SUMPRODUCT(MAX(ROW($C$3:$C2607)*(C2608=$C$3:$C2607)))-2,1),""),""),"")</f>
        <v/>
      </c>
      <c r="X2608" s="156">
        <f t="shared" ca="1" si="284"/>
        <v>1</v>
      </c>
      <c r="Y2608" s="156">
        <f t="shared" ca="1" si="285"/>
        <v>1</v>
      </c>
    </row>
    <row r="2609" spans="2:25" hidden="1" x14ac:dyDescent="0.25">
      <c r="B2609" s="390" t="str">
        <f>IFERROR(IF(LEN(INDEX(PlansAndNotes!$B$6:$B$2005,ROW(A2609)-ROW($B$3)))=0,"",INDEX(PlansAndNotes!$B$6:$B$2005,ROW(A2609)-ROW($B$3))),"")</f>
        <v/>
      </c>
      <c r="C2609" s="387" t="str">
        <f t="shared" si="286"/>
        <v/>
      </c>
      <c r="D2609" s="361" t="str">
        <f>IFERROR(IF(LEN(C2609)&gt;0,IF(LEN(INDEX(TasksList!$C$6:$C$25,MATCH(C2609,TasksList!$B$6:$B$25,0),1))=0,"",INDEX(TasksList!$C$6:$C$25,MATCH(C2609,TasksList!$B$6:$B$25,0),1)),""),"")</f>
        <v/>
      </c>
      <c r="E2609" s="361" t="str">
        <f>IFERROR(IF(LEN(C2609)&gt;0,IF(LEN(INDEX(TasksList!$F$6:$F$25,MATCH(C2609,TasksList!$B$6:$B$25,0),1))=0,"not set!",INDEX(TasksList!$F$6:$F$25,MATCH(C2609,TasksList!$B$6:$B$25,0),1)),""),"")</f>
        <v/>
      </c>
      <c r="F2609" s="360" t="str">
        <f>IFERROR(IF(LEN(D2609)&gt;0,IF(LEN(INDEX(AdressBook!$D$6:$D$25,MATCH(D2609,AdressBook!$B$6:$B$25,0),1))=0,"",INDEX(AdressBook!$D$6:$D$25,MATCH(D2609,AdressBook!$B$6:$B$25,0),1)),""),"")</f>
        <v/>
      </c>
      <c r="G2609" s="361" t="str">
        <f>IFERROR(IF(LEN(INDEX(PlansAndNotes!$F$6:$F$4005,ROW(B2609)-ROW($C$3)))=0,"",INDEX(PlansAndNotes!$F$6:$F$4005,ROW(B2609)-ROW($C$3))),"")</f>
        <v/>
      </c>
      <c r="H2609" s="361" t="str">
        <f>IFERROR(IF(LEN(C2609)&gt;0,IF(LEN(INDEX(TasksList!$G$6:$G$25,MATCH(C2609,TasksList!$B$6:$B$25,0),1))=0,"",INDEX(TasksList!$G$6:$G$25,MATCH(C2609,TasksList!$B$6:$B$25,0),1)),""),"")</f>
        <v/>
      </c>
      <c r="N2609" s="362" t="str">
        <f>IFERROR(IF(LEN(INDEX(PlansAndNotes!$D$6:$D$4005,ROW(B2609)-ROW($C$3)))=0,"",INDEX(PlansAndNotes!$D$6:$D$4005,ROW(B2609)-ROW($C$3))),"")</f>
        <v/>
      </c>
      <c r="O2609" s="165" t="str">
        <f t="shared" si="281"/>
        <v/>
      </c>
      <c r="P2609" s="363" t="str">
        <f>IFERROR(IF(LEN(INDEX(PlansAndNotes!$E$6:$E$4005,ROW(B2609)-ROW($C$3)))=0,"",INDEX(PlansAndNotes!$E$6:$E$4005,ROW(B2609)-ROW($C$3))),"")</f>
        <v/>
      </c>
      <c r="Q2609" s="363" t="str">
        <f>IFERROR(IF(LEN(INDEX(PlansAndNotes!$G$6:$G$4005,ROW(B2609)-ROW($C$3)))=0,"",INDEX(PlansAndNotes!$G$6:$G$4005,ROW(B2609)-ROW($C$3))),"")</f>
        <v/>
      </c>
      <c r="R2609" s="361" t="str">
        <f>IFERROR(IF(LEN(D2609)&gt;0,IF(LEN(INDEX(AdressBook!$C$6:$C$25,MATCH(D2609,AdressBook!$B$6:$B$25,0),1))=0,"",INDEX(AdressBook!$C$6:$C$25,MATCH(D2609,AdressBook!$B$6:$B$25,0),1)),""),"")</f>
        <v/>
      </c>
      <c r="S2609" s="165">
        <f>IF(LEN(C2609)&gt;0,IFERROR(IF(MATCH(C2609,C2610:$C$4004,0)&gt;0,-1,ROW(S2609)-ROW($S$3)),ROW(S2609)-ROW($S$3)),-1)</f>
        <v>-1</v>
      </c>
      <c r="T2609" s="165">
        <f t="shared" si="282"/>
        <v>0</v>
      </c>
      <c r="U2609" s="165" t="str">
        <f t="shared" si="283"/>
        <v/>
      </c>
      <c r="V2609" s="165" t="str">
        <f>IFERROR(IF(OR(C2609="",S2609&lt;0),"",IF(SUBTOTAL(3,C2609:C2609)=0,-1,SUBTOTAL(3,$C$4:C2609))),"")</f>
        <v/>
      </c>
      <c r="W2609" s="156" t="str">
        <f t="array" ref="W2609">IF(LEN(C2609)&gt;0,IFERROR(IF(MATCH(C2609,$C$3:$C2608,0)&gt;0,N2609-INDEX($N$3:N2608,SUMPRODUCT(MAX(ROW($C$3:$C2608)*(C2609=$C$3:$C2608)))-2,1),""),""),"")</f>
        <v/>
      </c>
      <c r="X2609" s="156">
        <f t="shared" ca="1" si="284"/>
        <v>1</v>
      </c>
      <c r="Y2609" s="156">
        <f t="shared" ca="1" si="285"/>
        <v>1</v>
      </c>
    </row>
    <row r="2610" spans="2:25" hidden="1" x14ac:dyDescent="0.25">
      <c r="B2610" s="390" t="str">
        <f>IFERROR(IF(LEN(INDEX(PlansAndNotes!$B$6:$B$2005,ROW(A2610)-ROW($B$3)))=0,"",INDEX(PlansAndNotes!$B$6:$B$2005,ROW(A2610)-ROW($B$3))),"")</f>
        <v/>
      </c>
      <c r="C2610" s="387" t="str">
        <f t="shared" si="286"/>
        <v/>
      </c>
      <c r="D2610" s="361" t="str">
        <f>IFERROR(IF(LEN(C2610)&gt;0,IF(LEN(INDEX(TasksList!$C$6:$C$25,MATCH(C2610,TasksList!$B$6:$B$25,0),1))=0,"",INDEX(TasksList!$C$6:$C$25,MATCH(C2610,TasksList!$B$6:$B$25,0),1)),""),"")</f>
        <v/>
      </c>
      <c r="E2610" s="361" t="str">
        <f>IFERROR(IF(LEN(C2610)&gt;0,IF(LEN(INDEX(TasksList!$F$6:$F$25,MATCH(C2610,TasksList!$B$6:$B$25,0),1))=0,"not set!",INDEX(TasksList!$F$6:$F$25,MATCH(C2610,TasksList!$B$6:$B$25,0),1)),""),"")</f>
        <v/>
      </c>
      <c r="F2610" s="360" t="str">
        <f>IFERROR(IF(LEN(D2610)&gt;0,IF(LEN(INDEX(AdressBook!$D$6:$D$25,MATCH(D2610,AdressBook!$B$6:$B$25,0),1))=0,"",INDEX(AdressBook!$D$6:$D$25,MATCH(D2610,AdressBook!$B$6:$B$25,0),1)),""),"")</f>
        <v/>
      </c>
      <c r="G2610" s="361" t="str">
        <f>IFERROR(IF(LEN(INDEX(PlansAndNotes!$F$6:$F$4005,ROW(B2610)-ROW($C$3)))=0,"",INDEX(PlansAndNotes!$F$6:$F$4005,ROW(B2610)-ROW($C$3))),"")</f>
        <v/>
      </c>
      <c r="H2610" s="361" t="str">
        <f>IFERROR(IF(LEN(C2610)&gt;0,IF(LEN(INDEX(TasksList!$G$6:$G$25,MATCH(C2610,TasksList!$B$6:$B$25,0),1))=0,"",INDEX(TasksList!$G$6:$G$25,MATCH(C2610,TasksList!$B$6:$B$25,0),1)),""),"")</f>
        <v/>
      </c>
      <c r="N2610" s="362" t="str">
        <f>IFERROR(IF(LEN(INDEX(PlansAndNotes!$D$6:$D$4005,ROW(B2610)-ROW($C$3)))=0,"",INDEX(PlansAndNotes!$D$6:$D$4005,ROW(B2610)-ROW($C$3))),"")</f>
        <v/>
      </c>
      <c r="O2610" s="165" t="str">
        <f t="shared" si="281"/>
        <v/>
      </c>
      <c r="P2610" s="363" t="str">
        <f>IFERROR(IF(LEN(INDEX(PlansAndNotes!$E$6:$E$4005,ROW(B2610)-ROW($C$3)))=0,"",INDEX(PlansAndNotes!$E$6:$E$4005,ROW(B2610)-ROW($C$3))),"")</f>
        <v/>
      </c>
      <c r="Q2610" s="363" t="str">
        <f>IFERROR(IF(LEN(INDEX(PlansAndNotes!$G$6:$G$4005,ROW(B2610)-ROW($C$3)))=0,"",INDEX(PlansAndNotes!$G$6:$G$4005,ROW(B2610)-ROW($C$3))),"")</f>
        <v/>
      </c>
      <c r="R2610" s="361" t="str">
        <f>IFERROR(IF(LEN(D2610)&gt;0,IF(LEN(INDEX(AdressBook!$C$6:$C$25,MATCH(D2610,AdressBook!$B$6:$B$25,0),1))=0,"",INDEX(AdressBook!$C$6:$C$25,MATCH(D2610,AdressBook!$B$6:$B$25,0),1)),""),"")</f>
        <v/>
      </c>
      <c r="S2610" s="165">
        <f>IF(LEN(C2610)&gt;0,IFERROR(IF(MATCH(C2610,C2611:$C$4004,0)&gt;0,-1,ROW(S2610)-ROW($S$3)),ROW(S2610)-ROW($S$3)),-1)</f>
        <v>-1</v>
      </c>
      <c r="T2610" s="165">
        <f t="shared" si="282"/>
        <v>0</v>
      </c>
      <c r="U2610" s="165" t="str">
        <f t="shared" si="283"/>
        <v/>
      </c>
      <c r="V2610" s="165" t="str">
        <f>IFERROR(IF(OR(C2610="",S2610&lt;0),"",IF(SUBTOTAL(3,C2610:C2610)=0,-1,SUBTOTAL(3,$C$4:C2610))),"")</f>
        <v/>
      </c>
      <c r="W2610" s="156" t="str">
        <f t="array" ref="W2610">IF(LEN(C2610)&gt;0,IFERROR(IF(MATCH(C2610,$C$3:$C2609,0)&gt;0,N2610-INDEX($N$3:N2609,SUMPRODUCT(MAX(ROW($C$3:$C2609)*(C2610=$C$3:$C2609)))-2,1),""),""),"")</f>
        <v/>
      </c>
      <c r="X2610" s="156">
        <f t="shared" ca="1" si="284"/>
        <v>1</v>
      </c>
      <c r="Y2610" s="156">
        <f t="shared" ca="1" si="285"/>
        <v>1</v>
      </c>
    </row>
    <row r="2611" spans="2:25" hidden="1" x14ac:dyDescent="0.25">
      <c r="B2611" s="390" t="str">
        <f>IFERROR(IF(LEN(INDEX(PlansAndNotes!$B$6:$B$2005,ROW(A2611)-ROW($B$3)))=0,"",INDEX(PlansAndNotes!$B$6:$B$2005,ROW(A2611)-ROW($B$3))),"")</f>
        <v/>
      </c>
      <c r="C2611" s="387" t="str">
        <f t="shared" si="286"/>
        <v/>
      </c>
      <c r="D2611" s="361" t="str">
        <f>IFERROR(IF(LEN(C2611)&gt;0,IF(LEN(INDEX(TasksList!$C$6:$C$25,MATCH(C2611,TasksList!$B$6:$B$25,0),1))=0,"",INDEX(TasksList!$C$6:$C$25,MATCH(C2611,TasksList!$B$6:$B$25,0),1)),""),"")</f>
        <v/>
      </c>
      <c r="E2611" s="361" t="str">
        <f>IFERROR(IF(LEN(C2611)&gt;0,IF(LEN(INDEX(TasksList!$F$6:$F$25,MATCH(C2611,TasksList!$B$6:$B$25,0),1))=0,"not set!",INDEX(TasksList!$F$6:$F$25,MATCH(C2611,TasksList!$B$6:$B$25,0),1)),""),"")</f>
        <v/>
      </c>
      <c r="F2611" s="360" t="str">
        <f>IFERROR(IF(LEN(D2611)&gt;0,IF(LEN(INDEX(AdressBook!$D$6:$D$25,MATCH(D2611,AdressBook!$B$6:$B$25,0),1))=0,"",INDEX(AdressBook!$D$6:$D$25,MATCH(D2611,AdressBook!$B$6:$B$25,0),1)),""),"")</f>
        <v/>
      </c>
      <c r="G2611" s="361" t="str">
        <f>IFERROR(IF(LEN(INDEX(PlansAndNotes!$F$6:$F$4005,ROW(B2611)-ROW($C$3)))=0,"",INDEX(PlansAndNotes!$F$6:$F$4005,ROW(B2611)-ROW($C$3))),"")</f>
        <v/>
      </c>
      <c r="H2611" s="361" t="str">
        <f>IFERROR(IF(LEN(C2611)&gt;0,IF(LEN(INDEX(TasksList!$G$6:$G$25,MATCH(C2611,TasksList!$B$6:$B$25,0),1))=0,"",INDEX(TasksList!$G$6:$G$25,MATCH(C2611,TasksList!$B$6:$B$25,0),1)),""),"")</f>
        <v/>
      </c>
      <c r="N2611" s="362" t="str">
        <f>IFERROR(IF(LEN(INDEX(PlansAndNotes!$D$6:$D$4005,ROW(B2611)-ROW($C$3)))=0,"",INDEX(PlansAndNotes!$D$6:$D$4005,ROW(B2611)-ROW($C$3))),"")</f>
        <v/>
      </c>
      <c r="O2611" s="165" t="str">
        <f t="shared" si="281"/>
        <v/>
      </c>
      <c r="P2611" s="363" t="str">
        <f>IFERROR(IF(LEN(INDEX(PlansAndNotes!$E$6:$E$4005,ROW(B2611)-ROW($C$3)))=0,"",INDEX(PlansAndNotes!$E$6:$E$4005,ROW(B2611)-ROW($C$3))),"")</f>
        <v/>
      </c>
      <c r="Q2611" s="363" t="str">
        <f>IFERROR(IF(LEN(INDEX(PlansAndNotes!$G$6:$G$4005,ROW(B2611)-ROW($C$3)))=0,"",INDEX(PlansAndNotes!$G$6:$G$4005,ROW(B2611)-ROW($C$3))),"")</f>
        <v/>
      </c>
      <c r="R2611" s="361" t="str">
        <f>IFERROR(IF(LEN(D2611)&gt;0,IF(LEN(INDEX(AdressBook!$C$6:$C$25,MATCH(D2611,AdressBook!$B$6:$B$25,0),1))=0,"",INDEX(AdressBook!$C$6:$C$25,MATCH(D2611,AdressBook!$B$6:$B$25,0),1)),""),"")</f>
        <v/>
      </c>
      <c r="S2611" s="165">
        <f>IF(LEN(C2611)&gt;0,IFERROR(IF(MATCH(C2611,C2612:$C$4004,0)&gt;0,-1,ROW(S2611)-ROW($S$3)),ROW(S2611)-ROW($S$3)),-1)</f>
        <v>-1</v>
      </c>
      <c r="T2611" s="165">
        <f t="shared" si="282"/>
        <v>0</v>
      </c>
      <c r="U2611" s="165" t="str">
        <f t="shared" si="283"/>
        <v/>
      </c>
      <c r="V2611" s="165" t="str">
        <f>IFERROR(IF(OR(C2611="",S2611&lt;0),"",IF(SUBTOTAL(3,C2611:C2611)=0,-1,SUBTOTAL(3,$C$4:C2611))),"")</f>
        <v/>
      </c>
      <c r="W2611" s="156" t="str">
        <f t="array" ref="W2611">IF(LEN(C2611)&gt;0,IFERROR(IF(MATCH(C2611,$C$3:$C2610,0)&gt;0,N2611-INDEX($N$3:N2610,SUMPRODUCT(MAX(ROW($C$3:$C2610)*(C2611=$C$3:$C2610)))-2,1),""),""),"")</f>
        <v/>
      </c>
      <c r="X2611" s="156">
        <f t="shared" ca="1" si="284"/>
        <v>1</v>
      </c>
      <c r="Y2611" s="156">
        <f t="shared" ca="1" si="285"/>
        <v>1</v>
      </c>
    </row>
    <row r="2612" spans="2:25" hidden="1" x14ac:dyDescent="0.25">
      <c r="B2612" s="390" t="str">
        <f>IFERROR(IF(LEN(INDEX(PlansAndNotes!$B$6:$B$2005,ROW(A2612)-ROW($B$3)))=0,"",INDEX(PlansAndNotes!$B$6:$B$2005,ROW(A2612)-ROW($B$3))),"")</f>
        <v/>
      </c>
      <c r="C2612" s="387" t="str">
        <f t="shared" si="286"/>
        <v/>
      </c>
      <c r="D2612" s="361" t="str">
        <f>IFERROR(IF(LEN(C2612)&gt;0,IF(LEN(INDEX(TasksList!$C$6:$C$25,MATCH(C2612,TasksList!$B$6:$B$25,0),1))=0,"",INDEX(TasksList!$C$6:$C$25,MATCH(C2612,TasksList!$B$6:$B$25,0),1)),""),"")</f>
        <v/>
      </c>
      <c r="E2612" s="361" t="str">
        <f>IFERROR(IF(LEN(C2612)&gt;0,IF(LEN(INDEX(TasksList!$F$6:$F$25,MATCH(C2612,TasksList!$B$6:$B$25,0),1))=0,"not set!",INDEX(TasksList!$F$6:$F$25,MATCH(C2612,TasksList!$B$6:$B$25,0),1)),""),"")</f>
        <v/>
      </c>
      <c r="F2612" s="360" t="str">
        <f>IFERROR(IF(LEN(D2612)&gt;0,IF(LEN(INDEX(AdressBook!$D$6:$D$25,MATCH(D2612,AdressBook!$B$6:$B$25,0),1))=0,"",INDEX(AdressBook!$D$6:$D$25,MATCH(D2612,AdressBook!$B$6:$B$25,0),1)),""),"")</f>
        <v/>
      </c>
      <c r="G2612" s="361" t="str">
        <f>IFERROR(IF(LEN(INDEX(PlansAndNotes!$F$6:$F$4005,ROW(B2612)-ROW($C$3)))=0,"",INDEX(PlansAndNotes!$F$6:$F$4005,ROW(B2612)-ROW($C$3))),"")</f>
        <v/>
      </c>
      <c r="H2612" s="361" t="str">
        <f>IFERROR(IF(LEN(C2612)&gt;0,IF(LEN(INDEX(TasksList!$G$6:$G$25,MATCH(C2612,TasksList!$B$6:$B$25,0),1))=0,"",INDEX(TasksList!$G$6:$G$25,MATCH(C2612,TasksList!$B$6:$B$25,0),1)),""),"")</f>
        <v/>
      </c>
      <c r="N2612" s="362" t="str">
        <f>IFERROR(IF(LEN(INDEX(PlansAndNotes!$D$6:$D$4005,ROW(B2612)-ROW($C$3)))=0,"",INDEX(PlansAndNotes!$D$6:$D$4005,ROW(B2612)-ROW($C$3))),"")</f>
        <v/>
      </c>
      <c r="O2612" s="165" t="str">
        <f t="shared" si="281"/>
        <v/>
      </c>
      <c r="P2612" s="363" t="str">
        <f>IFERROR(IF(LEN(INDEX(PlansAndNotes!$E$6:$E$4005,ROW(B2612)-ROW($C$3)))=0,"",INDEX(PlansAndNotes!$E$6:$E$4005,ROW(B2612)-ROW($C$3))),"")</f>
        <v/>
      </c>
      <c r="Q2612" s="363" t="str">
        <f>IFERROR(IF(LEN(INDEX(PlansAndNotes!$G$6:$G$4005,ROW(B2612)-ROW($C$3)))=0,"",INDEX(PlansAndNotes!$G$6:$G$4005,ROW(B2612)-ROW($C$3))),"")</f>
        <v/>
      </c>
      <c r="R2612" s="361" t="str">
        <f>IFERROR(IF(LEN(D2612)&gt;0,IF(LEN(INDEX(AdressBook!$C$6:$C$25,MATCH(D2612,AdressBook!$B$6:$B$25,0),1))=0,"",INDEX(AdressBook!$C$6:$C$25,MATCH(D2612,AdressBook!$B$6:$B$25,0),1)),""),"")</f>
        <v/>
      </c>
      <c r="S2612" s="165">
        <f>IF(LEN(C2612)&gt;0,IFERROR(IF(MATCH(C2612,C2613:$C$4004,0)&gt;0,-1,ROW(S2612)-ROW($S$3)),ROW(S2612)-ROW($S$3)),-1)</f>
        <v>-1</v>
      </c>
      <c r="T2612" s="165">
        <f t="shared" si="282"/>
        <v>0</v>
      </c>
      <c r="U2612" s="165" t="str">
        <f t="shared" si="283"/>
        <v/>
      </c>
      <c r="V2612" s="165" t="str">
        <f>IFERROR(IF(OR(C2612="",S2612&lt;0),"",IF(SUBTOTAL(3,C2612:C2612)=0,-1,SUBTOTAL(3,$C$4:C2612))),"")</f>
        <v/>
      </c>
      <c r="W2612" s="156" t="str">
        <f t="array" ref="W2612">IF(LEN(C2612)&gt;0,IFERROR(IF(MATCH(C2612,$C$3:$C2611,0)&gt;0,N2612-INDEX($N$3:N2611,SUMPRODUCT(MAX(ROW($C$3:$C2611)*(C2612=$C$3:$C2611)))-2,1),""),""),"")</f>
        <v/>
      </c>
      <c r="X2612" s="156">
        <f t="shared" ca="1" si="284"/>
        <v>1</v>
      </c>
      <c r="Y2612" s="156">
        <f t="shared" ca="1" si="285"/>
        <v>1</v>
      </c>
    </row>
    <row r="2613" spans="2:25" hidden="1" x14ac:dyDescent="0.25">
      <c r="B2613" s="390" t="str">
        <f>IFERROR(IF(LEN(INDEX(PlansAndNotes!$B$6:$B$2005,ROW(A2613)-ROW($B$3)))=0,"",INDEX(PlansAndNotes!$B$6:$B$2005,ROW(A2613)-ROW($B$3))),"")</f>
        <v/>
      </c>
      <c r="C2613" s="387" t="str">
        <f t="shared" si="286"/>
        <v/>
      </c>
      <c r="D2613" s="361" t="str">
        <f>IFERROR(IF(LEN(C2613)&gt;0,IF(LEN(INDEX(TasksList!$C$6:$C$25,MATCH(C2613,TasksList!$B$6:$B$25,0),1))=0,"",INDEX(TasksList!$C$6:$C$25,MATCH(C2613,TasksList!$B$6:$B$25,0),1)),""),"")</f>
        <v/>
      </c>
      <c r="E2613" s="361" t="str">
        <f>IFERROR(IF(LEN(C2613)&gt;0,IF(LEN(INDEX(TasksList!$F$6:$F$25,MATCH(C2613,TasksList!$B$6:$B$25,0),1))=0,"not set!",INDEX(TasksList!$F$6:$F$25,MATCH(C2613,TasksList!$B$6:$B$25,0),1)),""),"")</f>
        <v/>
      </c>
      <c r="F2613" s="360" t="str">
        <f>IFERROR(IF(LEN(D2613)&gt;0,IF(LEN(INDEX(AdressBook!$D$6:$D$25,MATCH(D2613,AdressBook!$B$6:$B$25,0),1))=0,"",INDEX(AdressBook!$D$6:$D$25,MATCH(D2613,AdressBook!$B$6:$B$25,0),1)),""),"")</f>
        <v/>
      </c>
      <c r="G2613" s="361" t="str">
        <f>IFERROR(IF(LEN(INDEX(PlansAndNotes!$F$6:$F$4005,ROW(B2613)-ROW($C$3)))=0,"",INDEX(PlansAndNotes!$F$6:$F$4005,ROW(B2613)-ROW($C$3))),"")</f>
        <v/>
      </c>
      <c r="H2613" s="361" t="str">
        <f>IFERROR(IF(LEN(C2613)&gt;0,IF(LEN(INDEX(TasksList!$G$6:$G$25,MATCH(C2613,TasksList!$B$6:$B$25,0),1))=0,"",INDEX(TasksList!$G$6:$G$25,MATCH(C2613,TasksList!$B$6:$B$25,0),1)),""),"")</f>
        <v/>
      </c>
      <c r="N2613" s="362" t="str">
        <f>IFERROR(IF(LEN(INDEX(PlansAndNotes!$D$6:$D$4005,ROW(B2613)-ROW($C$3)))=0,"",INDEX(PlansAndNotes!$D$6:$D$4005,ROW(B2613)-ROW($C$3))),"")</f>
        <v/>
      </c>
      <c r="O2613" s="165" t="str">
        <f t="shared" si="281"/>
        <v/>
      </c>
      <c r="P2613" s="363" t="str">
        <f>IFERROR(IF(LEN(INDEX(PlansAndNotes!$E$6:$E$4005,ROW(B2613)-ROW($C$3)))=0,"",INDEX(PlansAndNotes!$E$6:$E$4005,ROW(B2613)-ROW($C$3))),"")</f>
        <v/>
      </c>
      <c r="Q2613" s="363" t="str">
        <f>IFERROR(IF(LEN(INDEX(PlansAndNotes!$G$6:$G$4005,ROW(B2613)-ROW($C$3)))=0,"",INDEX(PlansAndNotes!$G$6:$G$4005,ROW(B2613)-ROW($C$3))),"")</f>
        <v/>
      </c>
      <c r="R2613" s="361" t="str">
        <f>IFERROR(IF(LEN(D2613)&gt;0,IF(LEN(INDEX(AdressBook!$C$6:$C$25,MATCH(D2613,AdressBook!$B$6:$B$25,0),1))=0,"",INDEX(AdressBook!$C$6:$C$25,MATCH(D2613,AdressBook!$B$6:$B$25,0),1)),""),"")</f>
        <v/>
      </c>
      <c r="S2613" s="165">
        <f>IF(LEN(C2613)&gt;0,IFERROR(IF(MATCH(C2613,C2614:$C$4004,0)&gt;0,-1,ROW(S2613)-ROW($S$3)),ROW(S2613)-ROW($S$3)),-1)</f>
        <v>-1</v>
      </c>
      <c r="T2613" s="165">
        <f t="shared" si="282"/>
        <v>0</v>
      </c>
      <c r="U2613" s="165" t="str">
        <f t="shared" si="283"/>
        <v/>
      </c>
      <c r="V2613" s="165" t="str">
        <f>IFERROR(IF(OR(C2613="",S2613&lt;0),"",IF(SUBTOTAL(3,C2613:C2613)=0,-1,SUBTOTAL(3,$C$4:C2613))),"")</f>
        <v/>
      </c>
      <c r="W2613" s="156" t="str">
        <f t="array" ref="W2613">IF(LEN(C2613)&gt;0,IFERROR(IF(MATCH(C2613,$C$3:$C2612,0)&gt;0,N2613-INDEX($N$3:N2612,SUMPRODUCT(MAX(ROW($C$3:$C2612)*(C2613=$C$3:$C2612)))-2,1),""),""),"")</f>
        <v/>
      </c>
      <c r="X2613" s="156">
        <f t="shared" ca="1" si="284"/>
        <v>1</v>
      </c>
      <c r="Y2613" s="156">
        <f t="shared" ca="1" si="285"/>
        <v>1</v>
      </c>
    </row>
    <row r="2614" spans="2:25" hidden="1" x14ac:dyDescent="0.25">
      <c r="B2614" s="390" t="str">
        <f>IFERROR(IF(LEN(INDEX(PlansAndNotes!$B$6:$B$2005,ROW(A2614)-ROW($B$3)))=0,"",INDEX(PlansAndNotes!$B$6:$B$2005,ROW(A2614)-ROW($B$3))),"")</f>
        <v/>
      </c>
      <c r="C2614" s="387" t="str">
        <f t="shared" si="286"/>
        <v/>
      </c>
      <c r="D2614" s="361" t="str">
        <f>IFERROR(IF(LEN(C2614)&gt;0,IF(LEN(INDEX(TasksList!$C$6:$C$25,MATCH(C2614,TasksList!$B$6:$B$25,0),1))=0,"",INDEX(TasksList!$C$6:$C$25,MATCH(C2614,TasksList!$B$6:$B$25,0),1)),""),"")</f>
        <v/>
      </c>
      <c r="E2614" s="361" t="str">
        <f>IFERROR(IF(LEN(C2614)&gt;0,IF(LEN(INDEX(TasksList!$F$6:$F$25,MATCH(C2614,TasksList!$B$6:$B$25,0),1))=0,"not set!",INDEX(TasksList!$F$6:$F$25,MATCH(C2614,TasksList!$B$6:$B$25,0),1)),""),"")</f>
        <v/>
      </c>
      <c r="F2614" s="360" t="str">
        <f>IFERROR(IF(LEN(D2614)&gt;0,IF(LEN(INDEX(AdressBook!$D$6:$D$25,MATCH(D2614,AdressBook!$B$6:$B$25,0),1))=0,"",INDEX(AdressBook!$D$6:$D$25,MATCH(D2614,AdressBook!$B$6:$B$25,0),1)),""),"")</f>
        <v/>
      </c>
      <c r="G2614" s="361" t="str">
        <f>IFERROR(IF(LEN(INDEX(PlansAndNotes!$F$6:$F$4005,ROW(B2614)-ROW($C$3)))=0,"",INDEX(PlansAndNotes!$F$6:$F$4005,ROW(B2614)-ROW($C$3))),"")</f>
        <v/>
      </c>
      <c r="H2614" s="361" t="str">
        <f>IFERROR(IF(LEN(C2614)&gt;0,IF(LEN(INDEX(TasksList!$G$6:$G$25,MATCH(C2614,TasksList!$B$6:$B$25,0),1))=0,"",INDEX(TasksList!$G$6:$G$25,MATCH(C2614,TasksList!$B$6:$B$25,0),1)),""),"")</f>
        <v/>
      </c>
      <c r="N2614" s="362" t="str">
        <f>IFERROR(IF(LEN(INDEX(PlansAndNotes!$D$6:$D$4005,ROW(B2614)-ROW($C$3)))=0,"",INDEX(PlansAndNotes!$D$6:$D$4005,ROW(B2614)-ROW($C$3))),"")</f>
        <v/>
      </c>
      <c r="O2614" s="165" t="str">
        <f t="shared" si="281"/>
        <v/>
      </c>
      <c r="P2614" s="363" t="str">
        <f>IFERROR(IF(LEN(INDEX(PlansAndNotes!$E$6:$E$4005,ROW(B2614)-ROW($C$3)))=0,"",INDEX(PlansAndNotes!$E$6:$E$4005,ROW(B2614)-ROW($C$3))),"")</f>
        <v/>
      </c>
      <c r="Q2614" s="363" t="str">
        <f>IFERROR(IF(LEN(INDEX(PlansAndNotes!$G$6:$G$4005,ROW(B2614)-ROW($C$3)))=0,"",INDEX(PlansAndNotes!$G$6:$G$4005,ROW(B2614)-ROW($C$3))),"")</f>
        <v/>
      </c>
      <c r="R2614" s="361" t="str">
        <f>IFERROR(IF(LEN(D2614)&gt;0,IF(LEN(INDEX(AdressBook!$C$6:$C$25,MATCH(D2614,AdressBook!$B$6:$B$25,0),1))=0,"",INDEX(AdressBook!$C$6:$C$25,MATCH(D2614,AdressBook!$B$6:$B$25,0),1)),""),"")</f>
        <v/>
      </c>
      <c r="S2614" s="165">
        <f>IF(LEN(C2614)&gt;0,IFERROR(IF(MATCH(C2614,C2615:$C$4004,0)&gt;0,-1,ROW(S2614)-ROW($S$3)),ROW(S2614)-ROW($S$3)),-1)</f>
        <v>-1</v>
      </c>
      <c r="T2614" s="165">
        <f t="shared" si="282"/>
        <v>0</v>
      </c>
      <c r="U2614" s="165" t="str">
        <f t="shared" si="283"/>
        <v/>
      </c>
      <c r="V2614" s="165" t="str">
        <f>IFERROR(IF(OR(C2614="",S2614&lt;0),"",IF(SUBTOTAL(3,C2614:C2614)=0,-1,SUBTOTAL(3,$C$4:C2614))),"")</f>
        <v/>
      </c>
      <c r="W2614" s="156" t="str">
        <f t="array" ref="W2614">IF(LEN(C2614)&gt;0,IFERROR(IF(MATCH(C2614,$C$3:$C2613,0)&gt;0,N2614-INDEX($N$3:N2613,SUMPRODUCT(MAX(ROW($C$3:$C2613)*(C2614=$C$3:$C2613)))-2,1),""),""),"")</f>
        <v/>
      </c>
      <c r="X2614" s="156">
        <f t="shared" ca="1" si="284"/>
        <v>1</v>
      </c>
      <c r="Y2614" s="156">
        <f t="shared" ca="1" si="285"/>
        <v>1</v>
      </c>
    </row>
    <row r="2615" spans="2:25" hidden="1" x14ac:dyDescent="0.25">
      <c r="B2615" s="390" t="str">
        <f>IFERROR(IF(LEN(INDEX(PlansAndNotes!$B$6:$B$2005,ROW(A2615)-ROW($B$3)))=0,"",INDEX(PlansAndNotes!$B$6:$B$2005,ROW(A2615)-ROW($B$3))),"")</f>
        <v/>
      </c>
      <c r="C2615" s="387" t="str">
        <f t="shared" si="286"/>
        <v/>
      </c>
      <c r="D2615" s="361" t="str">
        <f>IFERROR(IF(LEN(C2615)&gt;0,IF(LEN(INDEX(TasksList!$C$6:$C$25,MATCH(C2615,TasksList!$B$6:$B$25,0),1))=0,"",INDEX(TasksList!$C$6:$C$25,MATCH(C2615,TasksList!$B$6:$B$25,0),1)),""),"")</f>
        <v/>
      </c>
      <c r="E2615" s="361" t="str">
        <f>IFERROR(IF(LEN(C2615)&gt;0,IF(LEN(INDEX(TasksList!$F$6:$F$25,MATCH(C2615,TasksList!$B$6:$B$25,0),1))=0,"not set!",INDEX(TasksList!$F$6:$F$25,MATCH(C2615,TasksList!$B$6:$B$25,0),1)),""),"")</f>
        <v/>
      </c>
      <c r="F2615" s="360" t="str">
        <f>IFERROR(IF(LEN(D2615)&gt;0,IF(LEN(INDEX(AdressBook!$D$6:$D$25,MATCH(D2615,AdressBook!$B$6:$B$25,0),1))=0,"",INDEX(AdressBook!$D$6:$D$25,MATCH(D2615,AdressBook!$B$6:$B$25,0),1)),""),"")</f>
        <v/>
      </c>
      <c r="G2615" s="361" t="str">
        <f>IFERROR(IF(LEN(INDEX(PlansAndNotes!$F$6:$F$4005,ROW(B2615)-ROW($C$3)))=0,"",INDEX(PlansAndNotes!$F$6:$F$4005,ROW(B2615)-ROW($C$3))),"")</f>
        <v/>
      </c>
      <c r="H2615" s="361" t="str">
        <f>IFERROR(IF(LEN(C2615)&gt;0,IF(LEN(INDEX(TasksList!$G$6:$G$25,MATCH(C2615,TasksList!$B$6:$B$25,0),1))=0,"",INDEX(TasksList!$G$6:$G$25,MATCH(C2615,TasksList!$B$6:$B$25,0),1)),""),"")</f>
        <v/>
      </c>
      <c r="N2615" s="362" t="str">
        <f>IFERROR(IF(LEN(INDEX(PlansAndNotes!$D$6:$D$4005,ROW(B2615)-ROW($C$3)))=0,"",INDEX(PlansAndNotes!$D$6:$D$4005,ROW(B2615)-ROW($C$3))),"")</f>
        <v/>
      </c>
      <c r="O2615" s="165" t="str">
        <f t="shared" si="281"/>
        <v/>
      </c>
      <c r="P2615" s="363" t="str">
        <f>IFERROR(IF(LEN(INDEX(PlansAndNotes!$E$6:$E$4005,ROW(B2615)-ROW($C$3)))=0,"",INDEX(PlansAndNotes!$E$6:$E$4005,ROW(B2615)-ROW($C$3))),"")</f>
        <v/>
      </c>
      <c r="Q2615" s="363" t="str">
        <f>IFERROR(IF(LEN(INDEX(PlansAndNotes!$G$6:$G$4005,ROW(B2615)-ROW($C$3)))=0,"",INDEX(PlansAndNotes!$G$6:$G$4005,ROW(B2615)-ROW($C$3))),"")</f>
        <v/>
      </c>
      <c r="R2615" s="361" t="str">
        <f>IFERROR(IF(LEN(D2615)&gt;0,IF(LEN(INDEX(AdressBook!$C$6:$C$25,MATCH(D2615,AdressBook!$B$6:$B$25,0),1))=0,"",INDEX(AdressBook!$C$6:$C$25,MATCH(D2615,AdressBook!$B$6:$B$25,0),1)),""),"")</f>
        <v/>
      </c>
      <c r="S2615" s="165">
        <f>IF(LEN(C2615)&gt;0,IFERROR(IF(MATCH(C2615,C2616:$C$4004,0)&gt;0,-1,ROW(S2615)-ROW($S$3)),ROW(S2615)-ROW($S$3)),-1)</f>
        <v>-1</v>
      </c>
      <c r="T2615" s="165">
        <f t="shared" si="282"/>
        <v>0</v>
      </c>
      <c r="U2615" s="165" t="str">
        <f t="shared" si="283"/>
        <v/>
      </c>
      <c r="V2615" s="165" t="str">
        <f>IFERROR(IF(OR(C2615="",S2615&lt;0),"",IF(SUBTOTAL(3,C2615:C2615)=0,-1,SUBTOTAL(3,$C$4:C2615))),"")</f>
        <v/>
      </c>
      <c r="W2615" s="156" t="str">
        <f t="array" ref="W2615">IF(LEN(C2615)&gt;0,IFERROR(IF(MATCH(C2615,$C$3:$C2614,0)&gt;0,N2615-INDEX($N$3:N2614,SUMPRODUCT(MAX(ROW($C$3:$C2614)*(C2615=$C$3:$C2614)))-2,1),""),""),"")</f>
        <v/>
      </c>
      <c r="X2615" s="156">
        <f t="shared" ca="1" si="284"/>
        <v>1</v>
      </c>
      <c r="Y2615" s="156">
        <f t="shared" ca="1" si="285"/>
        <v>1</v>
      </c>
    </row>
    <row r="2616" spans="2:25" hidden="1" x14ac:dyDescent="0.25">
      <c r="B2616" s="390" t="str">
        <f>IFERROR(IF(LEN(INDEX(PlansAndNotes!$B$6:$B$2005,ROW(A2616)-ROW($B$3)))=0,"",INDEX(PlansAndNotes!$B$6:$B$2005,ROW(A2616)-ROW($B$3))),"")</f>
        <v/>
      </c>
      <c r="C2616" s="387" t="str">
        <f t="shared" si="286"/>
        <v/>
      </c>
      <c r="D2616" s="361" t="str">
        <f>IFERROR(IF(LEN(C2616)&gt;0,IF(LEN(INDEX(TasksList!$C$6:$C$25,MATCH(C2616,TasksList!$B$6:$B$25,0),1))=0,"",INDEX(TasksList!$C$6:$C$25,MATCH(C2616,TasksList!$B$6:$B$25,0),1)),""),"")</f>
        <v/>
      </c>
      <c r="E2616" s="361" t="str">
        <f>IFERROR(IF(LEN(C2616)&gt;0,IF(LEN(INDEX(TasksList!$F$6:$F$25,MATCH(C2616,TasksList!$B$6:$B$25,0),1))=0,"not set!",INDEX(TasksList!$F$6:$F$25,MATCH(C2616,TasksList!$B$6:$B$25,0),1)),""),"")</f>
        <v/>
      </c>
      <c r="F2616" s="360" t="str">
        <f>IFERROR(IF(LEN(D2616)&gt;0,IF(LEN(INDEX(AdressBook!$D$6:$D$25,MATCH(D2616,AdressBook!$B$6:$B$25,0),1))=0,"",INDEX(AdressBook!$D$6:$D$25,MATCH(D2616,AdressBook!$B$6:$B$25,0),1)),""),"")</f>
        <v/>
      </c>
      <c r="G2616" s="361" t="str">
        <f>IFERROR(IF(LEN(INDEX(PlansAndNotes!$F$6:$F$4005,ROW(B2616)-ROW($C$3)))=0,"",INDEX(PlansAndNotes!$F$6:$F$4005,ROW(B2616)-ROW($C$3))),"")</f>
        <v/>
      </c>
      <c r="H2616" s="361" t="str">
        <f>IFERROR(IF(LEN(C2616)&gt;0,IF(LEN(INDEX(TasksList!$G$6:$G$25,MATCH(C2616,TasksList!$B$6:$B$25,0),1))=0,"",INDEX(TasksList!$G$6:$G$25,MATCH(C2616,TasksList!$B$6:$B$25,0),1)),""),"")</f>
        <v/>
      </c>
      <c r="N2616" s="362" t="str">
        <f>IFERROR(IF(LEN(INDEX(PlansAndNotes!$D$6:$D$4005,ROW(B2616)-ROW($C$3)))=0,"",INDEX(PlansAndNotes!$D$6:$D$4005,ROW(B2616)-ROW($C$3))),"")</f>
        <v/>
      </c>
      <c r="O2616" s="165" t="str">
        <f t="shared" si="281"/>
        <v/>
      </c>
      <c r="P2616" s="363" t="str">
        <f>IFERROR(IF(LEN(INDEX(PlansAndNotes!$E$6:$E$4005,ROW(B2616)-ROW($C$3)))=0,"",INDEX(PlansAndNotes!$E$6:$E$4005,ROW(B2616)-ROW($C$3))),"")</f>
        <v/>
      </c>
      <c r="Q2616" s="363" t="str">
        <f>IFERROR(IF(LEN(INDEX(PlansAndNotes!$G$6:$G$4005,ROW(B2616)-ROW($C$3)))=0,"",INDEX(PlansAndNotes!$G$6:$G$4005,ROW(B2616)-ROW($C$3))),"")</f>
        <v/>
      </c>
      <c r="R2616" s="361" t="str">
        <f>IFERROR(IF(LEN(D2616)&gt;0,IF(LEN(INDEX(AdressBook!$C$6:$C$25,MATCH(D2616,AdressBook!$B$6:$B$25,0),1))=0,"",INDEX(AdressBook!$C$6:$C$25,MATCH(D2616,AdressBook!$B$6:$B$25,0),1)),""),"")</f>
        <v/>
      </c>
      <c r="S2616" s="165">
        <f>IF(LEN(C2616)&gt;0,IFERROR(IF(MATCH(C2616,C2617:$C$4004,0)&gt;0,-1,ROW(S2616)-ROW($S$3)),ROW(S2616)-ROW($S$3)),-1)</f>
        <v>-1</v>
      </c>
      <c r="T2616" s="165">
        <f t="shared" si="282"/>
        <v>0</v>
      </c>
      <c r="U2616" s="165" t="str">
        <f t="shared" si="283"/>
        <v/>
      </c>
      <c r="V2616" s="165" t="str">
        <f>IFERROR(IF(OR(C2616="",S2616&lt;0),"",IF(SUBTOTAL(3,C2616:C2616)=0,-1,SUBTOTAL(3,$C$4:C2616))),"")</f>
        <v/>
      </c>
      <c r="W2616" s="156" t="str">
        <f t="array" ref="W2616">IF(LEN(C2616)&gt;0,IFERROR(IF(MATCH(C2616,$C$3:$C2615,0)&gt;0,N2616-INDEX($N$3:N2615,SUMPRODUCT(MAX(ROW($C$3:$C2615)*(C2616=$C$3:$C2615)))-2,1),""),""),"")</f>
        <v/>
      </c>
      <c r="X2616" s="156">
        <f t="shared" ca="1" si="284"/>
        <v>1</v>
      </c>
      <c r="Y2616" s="156">
        <f t="shared" ca="1" si="285"/>
        <v>1</v>
      </c>
    </row>
    <row r="2617" spans="2:25" hidden="1" x14ac:dyDescent="0.25">
      <c r="B2617" s="390" t="str">
        <f>IFERROR(IF(LEN(INDEX(PlansAndNotes!$B$6:$B$2005,ROW(A2617)-ROW($B$3)))=0,"",INDEX(PlansAndNotes!$B$6:$B$2005,ROW(A2617)-ROW($B$3))),"")</f>
        <v/>
      </c>
      <c r="C2617" s="387" t="str">
        <f t="shared" si="286"/>
        <v/>
      </c>
      <c r="D2617" s="361" t="str">
        <f>IFERROR(IF(LEN(C2617)&gt;0,IF(LEN(INDEX(TasksList!$C$6:$C$25,MATCH(C2617,TasksList!$B$6:$B$25,0),1))=0,"",INDEX(TasksList!$C$6:$C$25,MATCH(C2617,TasksList!$B$6:$B$25,0),1)),""),"")</f>
        <v/>
      </c>
      <c r="E2617" s="361" t="str">
        <f>IFERROR(IF(LEN(C2617)&gt;0,IF(LEN(INDEX(TasksList!$F$6:$F$25,MATCH(C2617,TasksList!$B$6:$B$25,0),1))=0,"not set!",INDEX(TasksList!$F$6:$F$25,MATCH(C2617,TasksList!$B$6:$B$25,0),1)),""),"")</f>
        <v/>
      </c>
      <c r="F2617" s="360" t="str">
        <f>IFERROR(IF(LEN(D2617)&gt;0,IF(LEN(INDEX(AdressBook!$D$6:$D$25,MATCH(D2617,AdressBook!$B$6:$B$25,0),1))=0,"",INDEX(AdressBook!$D$6:$D$25,MATCH(D2617,AdressBook!$B$6:$B$25,0),1)),""),"")</f>
        <v/>
      </c>
      <c r="G2617" s="361" t="str">
        <f>IFERROR(IF(LEN(INDEX(PlansAndNotes!$F$6:$F$4005,ROW(B2617)-ROW($C$3)))=0,"",INDEX(PlansAndNotes!$F$6:$F$4005,ROW(B2617)-ROW($C$3))),"")</f>
        <v/>
      </c>
      <c r="H2617" s="361" t="str">
        <f>IFERROR(IF(LEN(C2617)&gt;0,IF(LEN(INDEX(TasksList!$G$6:$G$25,MATCH(C2617,TasksList!$B$6:$B$25,0),1))=0,"",INDEX(TasksList!$G$6:$G$25,MATCH(C2617,TasksList!$B$6:$B$25,0),1)),""),"")</f>
        <v/>
      </c>
      <c r="N2617" s="362" t="str">
        <f>IFERROR(IF(LEN(INDEX(PlansAndNotes!$D$6:$D$4005,ROW(B2617)-ROW($C$3)))=0,"",INDEX(PlansAndNotes!$D$6:$D$4005,ROW(B2617)-ROW($C$3))),"")</f>
        <v/>
      </c>
      <c r="O2617" s="165" t="str">
        <f t="shared" si="281"/>
        <v/>
      </c>
      <c r="P2617" s="363" t="str">
        <f>IFERROR(IF(LEN(INDEX(PlansAndNotes!$E$6:$E$4005,ROW(B2617)-ROW($C$3)))=0,"",INDEX(PlansAndNotes!$E$6:$E$4005,ROW(B2617)-ROW($C$3))),"")</f>
        <v/>
      </c>
      <c r="Q2617" s="363" t="str">
        <f>IFERROR(IF(LEN(INDEX(PlansAndNotes!$G$6:$G$4005,ROW(B2617)-ROW($C$3)))=0,"",INDEX(PlansAndNotes!$G$6:$G$4005,ROW(B2617)-ROW($C$3))),"")</f>
        <v/>
      </c>
      <c r="R2617" s="361" t="str">
        <f>IFERROR(IF(LEN(D2617)&gt;0,IF(LEN(INDEX(AdressBook!$C$6:$C$25,MATCH(D2617,AdressBook!$B$6:$B$25,0),1))=0,"",INDEX(AdressBook!$C$6:$C$25,MATCH(D2617,AdressBook!$B$6:$B$25,0),1)),""),"")</f>
        <v/>
      </c>
      <c r="S2617" s="165">
        <f>IF(LEN(C2617)&gt;0,IFERROR(IF(MATCH(C2617,C2618:$C$4004,0)&gt;0,-1,ROW(S2617)-ROW($S$3)),ROW(S2617)-ROW($S$3)),-1)</f>
        <v>-1</v>
      </c>
      <c r="T2617" s="165">
        <f t="shared" si="282"/>
        <v>0</v>
      </c>
      <c r="U2617" s="165" t="str">
        <f t="shared" si="283"/>
        <v/>
      </c>
      <c r="V2617" s="165" t="str">
        <f>IFERROR(IF(OR(C2617="",S2617&lt;0),"",IF(SUBTOTAL(3,C2617:C2617)=0,-1,SUBTOTAL(3,$C$4:C2617))),"")</f>
        <v/>
      </c>
      <c r="W2617" s="156" t="str">
        <f t="array" ref="W2617">IF(LEN(C2617)&gt;0,IFERROR(IF(MATCH(C2617,$C$3:$C2616,0)&gt;0,N2617-INDEX($N$3:N2616,SUMPRODUCT(MAX(ROW($C$3:$C2616)*(C2617=$C$3:$C2616)))-2,1),""),""),"")</f>
        <v/>
      </c>
      <c r="X2617" s="156">
        <f t="shared" ca="1" si="284"/>
        <v>1</v>
      </c>
      <c r="Y2617" s="156">
        <f t="shared" ca="1" si="285"/>
        <v>1</v>
      </c>
    </row>
    <row r="2618" spans="2:25" hidden="1" x14ac:dyDescent="0.25">
      <c r="B2618" s="390" t="str">
        <f>IFERROR(IF(LEN(INDEX(PlansAndNotes!$B$6:$B$2005,ROW(A2618)-ROW($B$3)))=0,"",INDEX(PlansAndNotes!$B$6:$B$2005,ROW(A2618)-ROW($B$3))),"")</f>
        <v/>
      </c>
      <c r="C2618" s="387" t="str">
        <f t="shared" si="286"/>
        <v/>
      </c>
      <c r="D2618" s="361" t="str">
        <f>IFERROR(IF(LEN(C2618)&gt;0,IF(LEN(INDEX(TasksList!$C$6:$C$25,MATCH(C2618,TasksList!$B$6:$B$25,0),1))=0,"",INDEX(TasksList!$C$6:$C$25,MATCH(C2618,TasksList!$B$6:$B$25,0),1)),""),"")</f>
        <v/>
      </c>
      <c r="E2618" s="361" t="str">
        <f>IFERROR(IF(LEN(C2618)&gt;0,IF(LEN(INDEX(TasksList!$F$6:$F$25,MATCH(C2618,TasksList!$B$6:$B$25,0),1))=0,"not set!",INDEX(TasksList!$F$6:$F$25,MATCH(C2618,TasksList!$B$6:$B$25,0),1)),""),"")</f>
        <v/>
      </c>
      <c r="F2618" s="360" t="str">
        <f>IFERROR(IF(LEN(D2618)&gt;0,IF(LEN(INDEX(AdressBook!$D$6:$D$25,MATCH(D2618,AdressBook!$B$6:$B$25,0),1))=0,"",INDEX(AdressBook!$D$6:$D$25,MATCH(D2618,AdressBook!$B$6:$B$25,0),1)),""),"")</f>
        <v/>
      </c>
      <c r="G2618" s="361" t="str">
        <f>IFERROR(IF(LEN(INDEX(PlansAndNotes!$F$6:$F$4005,ROW(B2618)-ROW($C$3)))=0,"",INDEX(PlansAndNotes!$F$6:$F$4005,ROW(B2618)-ROW($C$3))),"")</f>
        <v/>
      </c>
      <c r="H2618" s="361" t="str">
        <f>IFERROR(IF(LEN(C2618)&gt;0,IF(LEN(INDEX(TasksList!$G$6:$G$25,MATCH(C2618,TasksList!$B$6:$B$25,0),1))=0,"",INDEX(TasksList!$G$6:$G$25,MATCH(C2618,TasksList!$B$6:$B$25,0),1)),""),"")</f>
        <v/>
      </c>
      <c r="N2618" s="362" t="str">
        <f>IFERROR(IF(LEN(INDEX(PlansAndNotes!$D$6:$D$4005,ROW(B2618)-ROW($C$3)))=0,"",INDEX(PlansAndNotes!$D$6:$D$4005,ROW(B2618)-ROW($C$3))),"")</f>
        <v/>
      </c>
      <c r="O2618" s="165" t="str">
        <f t="shared" si="281"/>
        <v/>
      </c>
      <c r="P2618" s="363" t="str">
        <f>IFERROR(IF(LEN(INDEX(PlansAndNotes!$E$6:$E$4005,ROW(B2618)-ROW($C$3)))=0,"",INDEX(PlansAndNotes!$E$6:$E$4005,ROW(B2618)-ROW($C$3))),"")</f>
        <v/>
      </c>
      <c r="Q2618" s="363" t="str">
        <f>IFERROR(IF(LEN(INDEX(PlansAndNotes!$G$6:$G$4005,ROW(B2618)-ROW($C$3)))=0,"",INDEX(PlansAndNotes!$G$6:$G$4005,ROW(B2618)-ROW($C$3))),"")</f>
        <v/>
      </c>
      <c r="R2618" s="361" t="str">
        <f>IFERROR(IF(LEN(D2618)&gt;0,IF(LEN(INDEX(AdressBook!$C$6:$C$25,MATCH(D2618,AdressBook!$B$6:$B$25,0),1))=0,"",INDEX(AdressBook!$C$6:$C$25,MATCH(D2618,AdressBook!$B$6:$B$25,0),1)),""),"")</f>
        <v/>
      </c>
      <c r="S2618" s="165">
        <f>IF(LEN(C2618)&gt;0,IFERROR(IF(MATCH(C2618,C2619:$C$4004,0)&gt;0,-1,ROW(S2618)-ROW($S$3)),ROW(S2618)-ROW($S$3)),-1)</f>
        <v>-1</v>
      </c>
      <c r="T2618" s="165">
        <f t="shared" si="282"/>
        <v>0</v>
      </c>
      <c r="U2618" s="165" t="str">
        <f t="shared" si="283"/>
        <v/>
      </c>
      <c r="V2618" s="165" t="str">
        <f>IFERROR(IF(OR(C2618="",S2618&lt;0),"",IF(SUBTOTAL(3,C2618:C2618)=0,-1,SUBTOTAL(3,$C$4:C2618))),"")</f>
        <v/>
      </c>
      <c r="W2618" s="156" t="str">
        <f t="array" ref="W2618">IF(LEN(C2618)&gt;0,IFERROR(IF(MATCH(C2618,$C$3:$C2617,0)&gt;0,N2618-INDEX($N$3:N2617,SUMPRODUCT(MAX(ROW($C$3:$C2617)*(C2618=$C$3:$C2617)))-2,1),""),""),"")</f>
        <v/>
      </c>
      <c r="X2618" s="156">
        <f t="shared" ca="1" si="284"/>
        <v>1</v>
      </c>
      <c r="Y2618" s="156">
        <f t="shared" ca="1" si="285"/>
        <v>1</v>
      </c>
    </row>
    <row r="2619" spans="2:25" hidden="1" x14ac:dyDescent="0.25">
      <c r="B2619" s="390" t="str">
        <f>IFERROR(IF(LEN(INDEX(PlansAndNotes!$B$6:$B$2005,ROW(A2619)-ROW($B$3)))=0,"",INDEX(PlansAndNotes!$B$6:$B$2005,ROW(A2619)-ROW($B$3))),"")</f>
        <v/>
      </c>
      <c r="C2619" s="387" t="str">
        <f t="shared" si="286"/>
        <v/>
      </c>
      <c r="D2619" s="361" t="str">
        <f>IFERROR(IF(LEN(C2619)&gt;0,IF(LEN(INDEX(TasksList!$C$6:$C$25,MATCH(C2619,TasksList!$B$6:$B$25,0),1))=0,"",INDEX(TasksList!$C$6:$C$25,MATCH(C2619,TasksList!$B$6:$B$25,0),1)),""),"")</f>
        <v/>
      </c>
      <c r="E2619" s="361" t="str">
        <f>IFERROR(IF(LEN(C2619)&gt;0,IF(LEN(INDEX(TasksList!$F$6:$F$25,MATCH(C2619,TasksList!$B$6:$B$25,0),1))=0,"not set!",INDEX(TasksList!$F$6:$F$25,MATCH(C2619,TasksList!$B$6:$B$25,0),1)),""),"")</f>
        <v/>
      </c>
      <c r="F2619" s="360" t="str">
        <f>IFERROR(IF(LEN(D2619)&gt;0,IF(LEN(INDEX(AdressBook!$D$6:$D$25,MATCH(D2619,AdressBook!$B$6:$B$25,0),1))=0,"",INDEX(AdressBook!$D$6:$D$25,MATCH(D2619,AdressBook!$B$6:$B$25,0),1)),""),"")</f>
        <v/>
      </c>
      <c r="G2619" s="361" t="str">
        <f>IFERROR(IF(LEN(INDEX(PlansAndNotes!$F$6:$F$4005,ROW(B2619)-ROW($C$3)))=0,"",INDEX(PlansAndNotes!$F$6:$F$4005,ROW(B2619)-ROW($C$3))),"")</f>
        <v/>
      </c>
      <c r="H2619" s="361" t="str">
        <f>IFERROR(IF(LEN(C2619)&gt;0,IF(LEN(INDEX(TasksList!$G$6:$G$25,MATCH(C2619,TasksList!$B$6:$B$25,0),1))=0,"",INDEX(TasksList!$G$6:$G$25,MATCH(C2619,TasksList!$B$6:$B$25,0),1)),""),"")</f>
        <v/>
      </c>
      <c r="N2619" s="362" t="str">
        <f>IFERROR(IF(LEN(INDEX(PlansAndNotes!$D$6:$D$4005,ROW(B2619)-ROW($C$3)))=0,"",INDEX(PlansAndNotes!$D$6:$D$4005,ROW(B2619)-ROW($C$3))),"")</f>
        <v/>
      </c>
      <c r="O2619" s="165" t="str">
        <f t="shared" si="281"/>
        <v/>
      </c>
      <c r="P2619" s="363" t="str">
        <f>IFERROR(IF(LEN(INDEX(PlansAndNotes!$E$6:$E$4005,ROW(B2619)-ROW($C$3)))=0,"",INDEX(PlansAndNotes!$E$6:$E$4005,ROW(B2619)-ROW($C$3))),"")</f>
        <v/>
      </c>
      <c r="Q2619" s="363" t="str">
        <f>IFERROR(IF(LEN(INDEX(PlansAndNotes!$G$6:$G$4005,ROW(B2619)-ROW($C$3)))=0,"",INDEX(PlansAndNotes!$G$6:$G$4005,ROW(B2619)-ROW($C$3))),"")</f>
        <v/>
      </c>
      <c r="R2619" s="361" t="str">
        <f>IFERROR(IF(LEN(D2619)&gt;0,IF(LEN(INDEX(AdressBook!$C$6:$C$25,MATCH(D2619,AdressBook!$B$6:$B$25,0),1))=0,"",INDEX(AdressBook!$C$6:$C$25,MATCH(D2619,AdressBook!$B$6:$B$25,0),1)),""),"")</f>
        <v/>
      </c>
      <c r="S2619" s="165">
        <f>IF(LEN(C2619)&gt;0,IFERROR(IF(MATCH(C2619,C2620:$C$4004,0)&gt;0,-1,ROW(S2619)-ROW($S$3)),ROW(S2619)-ROW($S$3)),-1)</f>
        <v>-1</v>
      </c>
      <c r="T2619" s="165">
        <f t="shared" si="282"/>
        <v>0</v>
      </c>
      <c r="U2619" s="165" t="str">
        <f t="shared" si="283"/>
        <v/>
      </c>
      <c r="V2619" s="165" t="str">
        <f>IFERROR(IF(OR(C2619="",S2619&lt;0),"",IF(SUBTOTAL(3,C2619:C2619)=0,-1,SUBTOTAL(3,$C$4:C2619))),"")</f>
        <v/>
      </c>
      <c r="W2619" s="156" t="str">
        <f t="array" ref="W2619">IF(LEN(C2619)&gt;0,IFERROR(IF(MATCH(C2619,$C$3:$C2618,0)&gt;0,N2619-INDEX($N$3:N2618,SUMPRODUCT(MAX(ROW($C$3:$C2618)*(C2619=$C$3:$C2618)))-2,1),""),""),"")</f>
        <v/>
      </c>
      <c r="X2619" s="156">
        <f t="shared" ca="1" si="284"/>
        <v>1</v>
      </c>
      <c r="Y2619" s="156">
        <f t="shared" ca="1" si="285"/>
        <v>1</v>
      </c>
    </row>
    <row r="2620" spans="2:25" hidden="1" x14ac:dyDescent="0.25">
      <c r="B2620" s="390" t="str">
        <f>IFERROR(IF(LEN(INDEX(PlansAndNotes!$B$6:$B$2005,ROW(A2620)-ROW($B$3)))=0,"",INDEX(PlansAndNotes!$B$6:$B$2005,ROW(A2620)-ROW($B$3))),"")</f>
        <v/>
      </c>
      <c r="C2620" s="387" t="str">
        <f t="shared" si="286"/>
        <v/>
      </c>
      <c r="D2620" s="361" t="str">
        <f>IFERROR(IF(LEN(C2620)&gt;0,IF(LEN(INDEX(TasksList!$C$6:$C$25,MATCH(C2620,TasksList!$B$6:$B$25,0),1))=0,"",INDEX(TasksList!$C$6:$C$25,MATCH(C2620,TasksList!$B$6:$B$25,0),1)),""),"")</f>
        <v/>
      </c>
      <c r="E2620" s="361" t="str">
        <f>IFERROR(IF(LEN(C2620)&gt;0,IF(LEN(INDEX(TasksList!$F$6:$F$25,MATCH(C2620,TasksList!$B$6:$B$25,0),1))=0,"not set!",INDEX(TasksList!$F$6:$F$25,MATCH(C2620,TasksList!$B$6:$B$25,0),1)),""),"")</f>
        <v/>
      </c>
      <c r="F2620" s="360" t="str">
        <f>IFERROR(IF(LEN(D2620)&gt;0,IF(LEN(INDEX(AdressBook!$D$6:$D$25,MATCH(D2620,AdressBook!$B$6:$B$25,0),1))=0,"",INDEX(AdressBook!$D$6:$D$25,MATCH(D2620,AdressBook!$B$6:$B$25,0),1)),""),"")</f>
        <v/>
      </c>
      <c r="G2620" s="361" t="str">
        <f>IFERROR(IF(LEN(INDEX(PlansAndNotes!$F$6:$F$4005,ROW(B2620)-ROW($C$3)))=0,"",INDEX(PlansAndNotes!$F$6:$F$4005,ROW(B2620)-ROW($C$3))),"")</f>
        <v/>
      </c>
      <c r="H2620" s="361" t="str">
        <f>IFERROR(IF(LEN(C2620)&gt;0,IF(LEN(INDEX(TasksList!$G$6:$G$25,MATCH(C2620,TasksList!$B$6:$B$25,0),1))=0,"",INDEX(TasksList!$G$6:$G$25,MATCH(C2620,TasksList!$B$6:$B$25,0),1)),""),"")</f>
        <v/>
      </c>
      <c r="N2620" s="362" t="str">
        <f>IFERROR(IF(LEN(INDEX(PlansAndNotes!$D$6:$D$4005,ROW(B2620)-ROW($C$3)))=0,"",INDEX(PlansAndNotes!$D$6:$D$4005,ROW(B2620)-ROW($C$3))),"")</f>
        <v/>
      </c>
      <c r="O2620" s="165" t="str">
        <f t="shared" si="281"/>
        <v/>
      </c>
      <c r="P2620" s="363" t="str">
        <f>IFERROR(IF(LEN(INDEX(PlansAndNotes!$E$6:$E$4005,ROW(B2620)-ROW($C$3)))=0,"",INDEX(PlansAndNotes!$E$6:$E$4005,ROW(B2620)-ROW($C$3))),"")</f>
        <v/>
      </c>
      <c r="Q2620" s="363" t="str">
        <f>IFERROR(IF(LEN(INDEX(PlansAndNotes!$G$6:$G$4005,ROW(B2620)-ROW($C$3)))=0,"",INDEX(PlansAndNotes!$G$6:$G$4005,ROW(B2620)-ROW($C$3))),"")</f>
        <v/>
      </c>
      <c r="R2620" s="361" t="str">
        <f>IFERROR(IF(LEN(D2620)&gt;0,IF(LEN(INDEX(AdressBook!$C$6:$C$25,MATCH(D2620,AdressBook!$B$6:$B$25,0),1))=0,"",INDEX(AdressBook!$C$6:$C$25,MATCH(D2620,AdressBook!$B$6:$B$25,0),1)),""),"")</f>
        <v/>
      </c>
      <c r="S2620" s="165">
        <f>IF(LEN(C2620)&gt;0,IFERROR(IF(MATCH(C2620,C2621:$C$4004,0)&gt;0,-1,ROW(S2620)-ROW($S$3)),ROW(S2620)-ROW($S$3)),-1)</f>
        <v>-1</v>
      </c>
      <c r="T2620" s="165">
        <f t="shared" si="282"/>
        <v>0</v>
      </c>
      <c r="U2620" s="165" t="str">
        <f t="shared" si="283"/>
        <v/>
      </c>
      <c r="V2620" s="165" t="str">
        <f>IFERROR(IF(OR(C2620="",S2620&lt;0),"",IF(SUBTOTAL(3,C2620:C2620)=0,-1,SUBTOTAL(3,$C$4:C2620))),"")</f>
        <v/>
      </c>
      <c r="W2620" s="156" t="str">
        <f t="array" ref="W2620">IF(LEN(C2620)&gt;0,IFERROR(IF(MATCH(C2620,$C$3:$C2619,0)&gt;0,N2620-INDEX($N$3:N2619,SUMPRODUCT(MAX(ROW($C$3:$C2619)*(C2620=$C$3:$C2619)))-2,1),""),""),"")</f>
        <v/>
      </c>
      <c r="X2620" s="156">
        <f t="shared" ca="1" si="284"/>
        <v>1</v>
      </c>
      <c r="Y2620" s="156">
        <f t="shared" ca="1" si="285"/>
        <v>1</v>
      </c>
    </row>
    <row r="2621" spans="2:25" hidden="1" x14ac:dyDescent="0.25">
      <c r="B2621" s="390" t="str">
        <f>IFERROR(IF(LEN(INDEX(PlansAndNotes!$B$6:$B$2005,ROW(A2621)-ROW($B$3)))=0,"",INDEX(PlansAndNotes!$B$6:$B$2005,ROW(A2621)-ROW($B$3))),"")</f>
        <v/>
      </c>
      <c r="C2621" s="387" t="str">
        <f t="shared" si="286"/>
        <v/>
      </c>
      <c r="D2621" s="361" t="str">
        <f>IFERROR(IF(LEN(C2621)&gt;0,IF(LEN(INDEX(TasksList!$C$6:$C$25,MATCH(C2621,TasksList!$B$6:$B$25,0),1))=0,"",INDEX(TasksList!$C$6:$C$25,MATCH(C2621,TasksList!$B$6:$B$25,0),1)),""),"")</f>
        <v/>
      </c>
      <c r="E2621" s="361" t="str">
        <f>IFERROR(IF(LEN(C2621)&gt;0,IF(LEN(INDEX(TasksList!$F$6:$F$25,MATCH(C2621,TasksList!$B$6:$B$25,0),1))=0,"not set!",INDEX(TasksList!$F$6:$F$25,MATCH(C2621,TasksList!$B$6:$B$25,0),1)),""),"")</f>
        <v/>
      </c>
      <c r="F2621" s="360" t="str">
        <f>IFERROR(IF(LEN(D2621)&gt;0,IF(LEN(INDEX(AdressBook!$D$6:$D$25,MATCH(D2621,AdressBook!$B$6:$B$25,0),1))=0,"",INDEX(AdressBook!$D$6:$D$25,MATCH(D2621,AdressBook!$B$6:$B$25,0),1)),""),"")</f>
        <v/>
      </c>
      <c r="G2621" s="361" t="str">
        <f>IFERROR(IF(LEN(INDEX(PlansAndNotes!$F$6:$F$4005,ROW(B2621)-ROW($C$3)))=0,"",INDEX(PlansAndNotes!$F$6:$F$4005,ROW(B2621)-ROW($C$3))),"")</f>
        <v/>
      </c>
      <c r="H2621" s="361" t="str">
        <f>IFERROR(IF(LEN(C2621)&gt;0,IF(LEN(INDEX(TasksList!$G$6:$G$25,MATCH(C2621,TasksList!$B$6:$B$25,0),1))=0,"",INDEX(TasksList!$G$6:$G$25,MATCH(C2621,TasksList!$B$6:$B$25,0),1)),""),"")</f>
        <v/>
      </c>
      <c r="N2621" s="362" t="str">
        <f>IFERROR(IF(LEN(INDEX(PlansAndNotes!$D$6:$D$4005,ROW(B2621)-ROW($C$3)))=0,"",INDEX(PlansAndNotes!$D$6:$D$4005,ROW(B2621)-ROW($C$3))),"")</f>
        <v/>
      </c>
      <c r="O2621" s="165" t="str">
        <f t="shared" si="281"/>
        <v/>
      </c>
      <c r="P2621" s="363" t="str">
        <f>IFERROR(IF(LEN(INDEX(PlansAndNotes!$E$6:$E$4005,ROW(B2621)-ROW($C$3)))=0,"",INDEX(PlansAndNotes!$E$6:$E$4005,ROW(B2621)-ROW($C$3))),"")</f>
        <v/>
      </c>
      <c r="Q2621" s="363" t="str">
        <f>IFERROR(IF(LEN(INDEX(PlansAndNotes!$G$6:$G$4005,ROW(B2621)-ROW($C$3)))=0,"",INDEX(PlansAndNotes!$G$6:$G$4005,ROW(B2621)-ROW($C$3))),"")</f>
        <v/>
      </c>
      <c r="R2621" s="361" t="str">
        <f>IFERROR(IF(LEN(D2621)&gt;0,IF(LEN(INDEX(AdressBook!$C$6:$C$25,MATCH(D2621,AdressBook!$B$6:$B$25,0),1))=0,"",INDEX(AdressBook!$C$6:$C$25,MATCH(D2621,AdressBook!$B$6:$B$25,0),1)),""),"")</f>
        <v/>
      </c>
      <c r="S2621" s="165">
        <f>IF(LEN(C2621)&gt;0,IFERROR(IF(MATCH(C2621,C2622:$C$4004,0)&gt;0,-1,ROW(S2621)-ROW($S$3)),ROW(S2621)-ROW($S$3)),-1)</f>
        <v>-1</v>
      </c>
      <c r="T2621" s="165">
        <f t="shared" si="282"/>
        <v>0</v>
      </c>
      <c r="U2621" s="165" t="str">
        <f t="shared" si="283"/>
        <v/>
      </c>
      <c r="V2621" s="165" t="str">
        <f>IFERROR(IF(OR(C2621="",S2621&lt;0),"",IF(SUBTOTAL(3,C2621:C2621)=0,-1,SUBTOTAL(3,$C$4:C2621))),"")</f>
        <v/>
      </c>
      <c r="W2621" s="156" t="str">
        <f t="array" ref="W2621">IF(LEN(C2621)&gt;0,IFERROR(IF(MATCH(C2621,$C$3:$C2620,0)&gt;0,N2621-INDEX($N$3:N2620,SUMPRODUCT(MAX(ROW($C$3:$C2620)*(C2621=$C$3:$C2620)))-2,1),""),""),"")</f>
        <v/>
      </c>
      <c r="X2621" s="156">
        <f t="shared" ca="1" si="284"/>
        <v>1</v>
      </c>
      <c r="Y2621" s="156">
        <f t="shared" ca="1" si="285"/>
        <v>1</v>
      </c>
    </row>
    <row r="2622" spans="2:25" hidden="1" x14ac:dyDescent="0.25">
      <c r="B2622" s="390" t="str">
        <f>IFERROR(IF(LEN(INDEX(PlansAndNotes!$B$6:$B$2005,ROW(A2622)-ROW($B$3)))=0,"",INDEX(PlansAndNotes!$B$6:$B$2005,ROW(A2622)-ROW($B$3))),"")</f>
        <v/>
      </c>
      <c r="C2622" s="387" t="str">
        <f t="shared" si="286"/>
        <v/>
      </c>
      <c r="D2622" s="361" t="str">
        <f>IFERROR(IF(LEN(C2622)&gt;0,IF(LEN(INDEX(TasksList!$C$6:$C$25,MATCH(C2622,TasksList!$B$6:$B$25,0),1))=0,"",INDEX(TasksList!$C$6:$C$25,MATCH(C2622,TasksList!$B$6:$B$25,0),1)),""),"")</f>
        <v/>
      </c>
      <c r="E2622" s="361" t="str">
        <f>IFERROR(IF(LEN(C2622)&gt;0,IF(LEN(INDEX(TasksList!$F$6:$F$25,MATCH(C2622,TasksList!$B$6:$B$25,0),1))=0,"not set!",INDEX(TasksList!$F$6:$F$25,MATCH(C2622,TasksList!$B$6:$B$25,0),1)),""),"")</f>
        <v/>
      </c>
      <c r="F2622" s="360" t="str">
        <f>IFERROR(IF(LEN(D2622)&gt;0,IF(LEN(INDEX(AdressBook!$D$6:$D$25,MATCH(D2622,AdressBook!$B$6:$B$25,0),1))=0,"",INDEX(AdressBook!$D$6:$D$25,MATCH(D2622,AdressBook!$B$6:$B$25,0),1)),""),"")</f>
        <v/>
      </c>
      <c r="G2622" s="361" t="str">
        <f>IFERROR(IF(LEN(INDEX(PlansAndNotes!$F$6:$F$4005,ROW(B2622)-ROW($C$3)))=0,"",INDEX(PlansAndNotes!$F$6:$F$4005,ROW(B2622)-ROW($C$3))),"")</f>
        <v/>
      </c>
      <c r="H2622" s="361" t="str">
        <f>IFERROR(IF(LEN(C2622)&gt;0,IF(LEN(INDEX(TasksList!$G$6:$G$25,MATCH(C2622,TasksList!$B$6:$B$25,0),1))=0,"",INDEX(TasksList!$G$6:$G$25,MATCH(C2622,TasksList!$B$6:$B$25,0),1)),""),"")</f>
        <v/>
      </c>
      <c r="N2622" s="362" t="str">
        <f>IFERROR(IF(LEN(INDEX(PlansAndNotes!$D$6:$D$4005,ROW(B2622)-ROW($C$3)))=0,"",INDEX(PlansAndNotes!$D$6:$D$4005,ROW(B2622)-ROW($C$3))),"")</f>
        <v/>
      </c>
      <c r="O2622" s="165" t="str">
        <f t="shared" si="281"/>
        <v/>
      </c>
      <c r="P2622" s="363" t="str">
        <f>IFERROR(IF(LEN(INDEX(PlansAndNotes!$E$6:$E$4005,ROW(B2622)-ROW($C$3)))=0,"",INDEX(PlansAndNotes!$E$6:$E$4005,ROW(B2622)-ROW($C$3))),"")</f>
        <v/>
      </c>
      <c r="Q2622" s="363" t="str">
        <f>IFERROR(IF(LEN(INDEX(PlansAndNotes!$G$6:$G$4005,ROW(B2622)-ROW($C$3)))=0,"",INDEX(PlansAndNotes!$G$6:$G$4005,ROW(B2622)-ROW($C$3))),"")</f>
        <v/>
      </c>
      <c r="R2622" s="361" t="str">
        <f>IFERROR(IF(LEN(D2622)&gt;0,IF(LEN(INDEX(AdressBook!$C$6:$C$25,MATCH(D2622,AdressBook!$B$6:$B$25,0),1))=0,"",INDEX(AdressBook!$C$6:$C$25,MATCH(D2622,AdressBook!$B$6:$B$25,0),1)),""),"")</f>
        <v/>
      </c>
      <c r="S2622" s="165">
        <f>IF(LEN(C2622)&gt;0,IFERROR(IF(MATCH(C2622,C2623:$C$4004,0)&gt;0,-1,ROW(S2622)-ROW($S$3)),ROW(S2622)-ROW($S$3)),-1)</f>
        <v>-1</v>
      </c>
      <c r="T2622" s="165">
        <f t="shared" si="282"/>
        <v>0</v>
      </c>
      <c r="U2622" s="165" t="str">
        <f t="shared" si="283"/>
        <v/>
      </c>
      <c r="V2622" s="165" t="str">
        <f>IFERROR(IF(OR(C2622="",S2622&lt;0),"",IF(SUBTOTAL(3,C2622:C2622)=0,-1,SUBTOTAL(3,$C$4:C2622))),"")</f>
        <v/>
      </c>
      <c r="W2622" s="156" t="str">
        <f t="array" ref="W2622">IF(LEN(C2622)&gt;0,IFERROR(IF(MATCH(C2622,$C$3:$C2621,0)&gt;0,N2622-INDEX($N$3:N2621,SUMPRODUCT(MAX(ROW($C$3:$C2621)*(C2622=$C$3:$C2621)))-2,1),""),""),"")</f>
        <v/>
      </c>
      <c r="X2622" s="156">
        <f t="shared" ca="1" si="284"/>
        <v>1</v>
      </c>
      <c r="Y2622" s="156">
        <f t="shared" ca="1" si="285"/>
        <v>1</v>
      </c>
    </row>
    <row r="2623" spans="2:25" hidden="1" x14ac:dyDescent="0.25">
      <c r="B2623" s="390" t="str">
        <f>IFERROR(IF(LEN(INDEX(PlansAndNotes!$B$6:$B$2005,ROW(A2623)-ROW($B$3)))=0,"",INDEX(PlansAndNotes!$B$6:$B$2005,ROW(A2623)-ROW($B$3))),"")</f>
        <v/>
      </c>
      <c r="C2623" s="387" t="str">
        <f t="shared" si="286"/>
        <v/>
      </c>
      <c r="D2623" s="361" t="str">
        <f>IFERROR(IF(LEN(C2623)&gt;0,IF(LEN(INDEX(TasksList!$C$6:$C$25,MATCH(C2623,TasksList!$B$6:$B$25,0),1))=0,"",INDEX(TasksList!$C$6:$C$25,MATCH(C2623,TasksList!$B$6:$B$25,0),1)),""),"")</f>
        <v/>
      </c>
      <c r="E2623" s="361" t="str">
        <f>IFERROR(IF(LEN(C2623)&gt;0,IF(LEN(INDEX(TasksList!$F$6:$F$25,MATCH(C2623,TasksList!$B$6:$B$25,0),1))=0,"not set!",INDEX(TasksList!$F$6:$F$25,MATCH(C2623,TasksList!$B$6:$B$25,0),1)),""),"")</f>
        <v/>
      </c>
      <c r="F2623" s="360" t="str">
        <f>IFERROR(IF(LEN(D2623)&gt;0,IF(LEN(INDEX(AdressBook!$D$6:$D$25,MATCH(D2623,AdressBook!$B$6:$B$25,0),1))=0,"",INDEX(AdressBook!$D$6:$D$25,MATCH(D2623,AdressBook!$B$6:$B$25,0),1)),""),"")</f>
        <v/>
      </c>
      <c r="G2623" s="361" t="str">
        <f>IFERROR(IF(LEN(INDEX(PlansAndNotes!$F$6:$F$4005,ROW(B2623)-ROW($C$3)))=0,"",INDEX(PlansAndNotes!$F$6:$F$4005,ROW(B2623)-ROW($C$3))),"")</f>
        <v/>
      </c>
      <c r="H2623" s="361" t="str">
        <f>IFERROR(IF(LEN(C2623)&gt;0,IF(LEN(INDEX(TasksList!$G$6:$G$25,MATCH(C2623,TasksList!$B$6:$B$25,0),1))=0,"",INDEX(TasksList!$G$6:$G$25,MATCH(C2623,TasksList!$B$6:$B$25,0),1)),""),"")</f>
        <v/>
      </c>
      <c r="N2623" s="362" t="str">
        <f>IFERROR(IF(LEN(INDEX(PlansAndNotes!$D$6:$D$4005,ROW(B2623)-ROW($C$3)))=0,"",INDEX(PlansAndNotes!$D$6:$D$4005,ROW(B2623)-ROW($C$3))),"")</f>
        <v/>
      </c>
      <c r="O2623" s="165" t="str">
        <f t="shared" si="281"/>
        <v/>
      </c>
      <c r="P2623" s="363" t="str">
        <f>IFERROR(IF(LEN(INDEX(PlansAndNotes!$E$6:$E$4005,ROW(B2623)-ROW($C$3)))=0,"",INDEX(PlansAndNotes!$E$6:$E$4005,ROW(B2623)-ROW($C$3))),"")</f>
        <v/>
      </c>
      <c r="Q2623" s="363" t="str">
        <f>IFERROR(IF(LEN(INDEX(PlansAndNotes!$G$6:$G$4005,ROW(B2623)-ROW($C$3)))=0,"",INDEX(PlansAndNotes!$G$6:$G$4005,ROW(B2623)-ROW($C$3))),"")</f>
        <v/>
      </c>
      <c r="R2623" s="361" t="str">
        <f>IFERROR(IF(LEN(D2623)&gt;0,IF(LEN(INDEX(AdressBook!$C$6:$C$25,MATCH(D2623,AdressBook!$B$6:$B$25,0),1))=0,"",INDEX(AdressBook!$C$6:$C$25,MATCH(D2623,AdressBook!$B$6:$B$25,0),1)),""),"")</f>
        <v/>
      </c>
      <c r="S2623" s="165">
        <f>IF(LEN(C2623)&gt;0,IFERROR(IF(MATCH(C2623,C2624:$C$4004,0)&gt;0,-1,ROW(S2623)-ROW($S$3)),ROW(S2623)-ROW($S$3)),-1)</f>
        <v>-1</v>
      </c>
      <c r="T2623" s="165">
        <f t="shared" si="282"/>
        <v>0</v>
      </c>
      <c r="U2623" s="165" t="str">
        <f t="shared" si="283"/>
        <v/>
      </c>
      <c r="V2623" s="165" t="str">
        <f>IFERROR(IF(OR(C2623="",S2623&lt;0),"",IF(SUBTOTAL(3,C2623:C2623)=0,-1,SUBTOTAL(3,$C$4:C2623))),"")</f>
        <v/>
      </c>
      <c r="W2623" s="156" t="str">
        <f t="array" ref="W2623">IF(LEN(C2623)&gt;0,IFERROR(IF(MATCH(C2623,$C$3:$C2622,0)&gt;0,N2623-INDEX($N$3:N2622,SUMPRODUCT(MAX(ROW($C$3:$C2622)*(C2623=$C$3:$C2622)))-2,1),""),""),"")</f>
        <v/>
      </c>
      <c r="X2623" s="156">
        <f t="shared" ca="1" si="284"/>
        <v>1</v>
      </c>
      <c r="Y2623" s="156">
        <f t="shared" ca="1" si="285"/>
        <v>1</v>
      </c>
    </row>
    <row r="2624" spans="2:25" hidden="1" x14ac:dyDescent="0.25">
      <c r="B2624" s="390" t="str">
        <f>IFERROR(IF(LEN(INDEX(PlansAndNotes!$B$6:$B$2005,ROW(A2624)-ROW($B$3)))=0,"",INDEX(PlansAndNotes!$B$6:$B$2005,ROW(A2624)-ROW($B$3))),"")</f>
        <v/>
      </c>
      <c r="C2624" s="387" t="str">
        <f t="shared" si="286"/>
        <v/>
      </c>
      <c r="D2624" s="361" t="str">
        <f>IFERROR(IF(LEN(C2624)&gt;0,IF(LEN(INDEX(TasksList!$C$6:$C$25,MATCH(C2624,TasksList!$B$6:$B$25,0),1))=0,"",INDEX(TasksList!$C$6:$C$25,MATCH(C2624,TasksList!$B$6:$B$25,0),1)),""),"")</f>
        <v/>
      </c>
      <c r="E2624" s="361" t="str">
        <f>IFERROR(IF(LEN(C2624)&gt;0,IF(LEN(INDEX(TasksList!$F$6:$F$25,MATCH(C2624,TasksList!$B$6:$B$25,0),1))=0,"not set!",INDEX(TasksList!$F$6:$F$25,MATCH(C2624,TasksList!$B$6:$B$25,0),1)),""),"")</f>
        <v/>
      </c>
      <c r="F2624" s="360" t="str">
        <f>IFERROR(IF(LEN(D2624)&gt;0,IF(LEN(INDEX(AdressBook!$D$6:$D$25,MATCH(D2624,AdressBook!$B$6:$B$25,0),1))=0,"",INDEX(AdressBook!$D$6:$D$25,MATCH(D2624,AdressBook!$B$6:$B$25,0),1)),""),"")</f>
        <v/>
      </c>
      <c r="G2624" s="361" t="str">
        <f>IFERROR(IF(LEN(INDEX(PlansAndNotes!$F$6:$F$4005,ROW(B2624)-ROW($C$3)))=0,"",INDEX(PlansAndNotes!$F$6:$F$4005,ROW(B2624)-ROW($C$3))),"")</f>
        <v/>
      </c>
      <c r="H2624" s="361" t="str">
        <f>IFERROR(IF(LEN(C2624)&gt;0,IF(LEN(INDEX(TasksList!$G$6:$G$25,MATCH(C2624,TasksList!$B$6:$B$25,0),1))=0,"",INDEX(TasksList!$G$6:$G$25,MATCH(C2624,TasksList!$B$6:$B$25,0),1)),""),"")</f>
        <v/>
      </c>
      <c r="N2624" s="362" t="str">
        <f>IFERROR(IF(LEN(INDEX(PlansAndNotes!$D$6:$D$4005,ROW(B2624)-ROW($C$3)))=0,"",INDEX(PlansAndNotes!$D$6:$D$4005,ROW(B2624)-ROW($C$3))),"")</f>
        <v/>
      </c>
      <c r="O2624" s="165" t="str">
        <f t="shared" si="281"/>
        <v/>
      </c>
      <c r="P2624" s="363" t="str">
        <f>IFERROR(IF(LEN(INDEX(PlansAndNotes!$E$6:$E$4005,ROW(B2624)-ROW($C$3)))=0,"",INDEX(PlansAndNotes!$E$6:$E$4005,ROW(B2624)-ROW($C$3))),"")</f>
        <v/>
      </c>
      <c r="Q2624" s="363" t="str">
        <f>IFERROR(IF(LEN(INDEX(PlansAndNotes!$G$6:$G$4005,ROW(B2624)-ROW($C$3)))=0,"",INDEX(PlansAndNotes!$G$6:$G$4005,ROW(B2624)-ROW($C$3))),"")</f>
        <v/>
      </c>
      <c r="R2624" s="361" t="str">
        <f>IFERROR(IF(LEN(D2624)&gt;0,IF(LEN(INDEX(AdressBook!$C$6:$C$25,MATCH(D2624,AdressBook!$B$6:$B$25,0),1))=0,"",INDEX(AdressBook!$C$6:$C$25,MATCH(D2624,AdressBook!$B$6:$B$25,0),1)),""),"")</f>
        <v/>
      </c>
      <c r="S2624" s="165">
        <f>IF(LEN(C2624)&gt;0,IFERROR(IF(MATCH(C2624,C2625:$C$4004,0)&gt;0,-1,ROW(S2624)-ROW($S$3)),ROW(S2624)-ROW($S$3)),-1)</f>
        <v>-1</v>
      </c>
      <c r="T2624" s="165">
        <f t="shared" si="282"/>
        <v>0</v>
      </c>
      <c r="U2624" s="165" t="str">
        <f t="shared" si="283"/>
        <v/>
      </c>
      <c r="V2624" s="165" t="str">
        <f>IFERROR(IF(OR(C2624="",S2624&lt;0),"",IF(SUBTOTAL(3,C2624:C2624)=0,-1,SUBTOTAL(3,$C$4:C2624))),"")</f>
        <v/>
      </c>
      <c r="W2624" s="156" t="str">
        <f t="array" ref="W2624">IF(LEN(C2624)&gt;0,IFERROR(IF(MATCH(C2624,$C$3:$C2623,0)&gt;0,N2624-INDEX($N$3:N2623,SUMPRODUCT(MAX(ROW($C$3:$C2623)*(C2624=$C$3:$C2623)))-2,1),""),""),"")</f>
        <v/>
      </c>
      <c r="X2624" s="156">
        <f t="shared" ca="1" si="284"/>
        <v>1</v>
      </c>
      <c r="Y2624" s="156">
        <f t="shared" ca="1" si="285"/>
        <v>1</v>
      </c>
    </row>
    <row r="2625" spans="2:25" hidden="1" x14ac:dyDescent="0.25">
      <c r="B2625" s="390" t="str">
        <f>IFERROR(IF(LEN(INDEX(PlansAndNotes!$B$6:$B$2005,ROW(A2625)-ROW($B$3)))=0,"",INDEX(PlansAndNotes!$B$6:$B$2005,ROW(A2625)-ROW($B$3))),"")</f>
        <v/>
      </c>
      <c r="C2625" s="387" t="str">
        <f t="shared" si="286"/>
        <v/>
      </c>
      <c r="D2625" s="361" t="str">
        <f>IFERROR(IF(LEN(C2625)&gt;0,IF(LEN(INDEX(TasksList!$C$6:$C$25,MATCH(C2625,TasksList!$B$6:$B$25,0),1))=0,"",INDEX(TasksList!$C$6:$C$25,MATCH(C2625,TasksList!$B$6:$B$25,0),1)),""),"")</f>
        <v/>
      </c>
      <c r="E2625" s="361" t="str">
        <f>IFERROR(IF(LEN(C2625)&gt;0,IF(LEN(INDEX(TasksList!$F$6:$F$25,MATCH(C2625,TasksList!$B$6:$B$25,0),1))=0,"not set!",INDEX(TasksList!$F$6:$F$25,MATCH(C2625,TasksList!$B$6:$B$25,0),1)),""),"")</f>
        <v/>
      </c>
      <c r="F2625" s="360" t="str">
        <f>IFERROR(IF(LEN(D2625)&gt;0,IF(LEN(INDEX(AdressBook!$D$6:$D$25,MATCH(D2625,AdressBook!$B$6:$B$25,0),1))=0,"",INDEX(AdressBook!$D$6:$D$25,MATCH(D2625,AdressBook!$B$6:$B$25,0),1)),""),"")</f>
        <v/>
      </c>
      <c r="G2625" s="361" t="str">
        <f>IFERROR(IF(LEN(INDEX(PlansAndNotes!$F$6:$F$4005,ROW(B2625)-ROW($C$3)))=0,"",INDEX(PlansAndNotes!$F$6:$F$4005,ROW(B2625)-ROW($C$3))),"")</f>
        <v/>
      </c>
      <c r="H2625" s="361" t="str">
        <f>IFERROR(IF(LEN(C2625)&gt;0,IF(LEN(INDEX(TasksList!$G$6:$G$25,MATCH(C2625,TasksList!$B$6:$B$25,0),1))=0,"",INDEX(TasksList!$G$6:$G$25,MATCH(C2625,TasksList!$B$6:$B$25,0),1)),""),"")</f>
        <v/>
      </c>
      <c r="N2625" s="362" t="str">
        <f>IFERROR(IF(LEN(INDEX(PlansAndNotes!$D$6:$D$4005,ROW(B2625)-ROW($C$3)))=0,"",INDEX(PlansAndNotes!$D$6:$D$4005,ROW(B2625)-ROW($C$3))),"")</f>
        <v/>
      </c>
      <c r="O2625" s="165" t="str">
        <f t="shared" si="281"/>
        <v/>
      </c>
      <c r="P2625" s="363" t="str">
        <f>IFERROR(IF(LEN(INDEX(PlansAndNotes!$E$6:$E$4005,ROW(B2625)-ROW($C$3)))=0,"",INDEX(PlansAndNotes!$E$6:$E$4005,ROW(B2625)-ROW($C$3))),"")</f>
        <v/>
      </c>
      <c r="Q2625" s="363" t="str">
        <f>IFERROR(IF(LEN(INDEX(PlansAndNotes!$G$6:$G$4005,ROW(B2625)-ROW($C$3)))=0,"",INDEX(PlansAndNotes!$G$6:$G$4005,ROW(B2625)-ROW($C$3))),"")</f>
        <v/>
      </c>
      <c r="R2625" s="361" t="str">
        <f>IFERROR(IF(LEN(D2625)&gt;0,IF(LEN(INDEX(AdressBook!$C$6:$C$25,MATCH(D2625,AdressBook!$B$6:$B$25,0),1))=0,"",INDEX(AdressBook!$C$6:$C$25,MATCH(D2625,AdressBook!$B$6:$B$25,0),1)),""),"")</f>
        <v/>
      </c>
      <c r="S2625" s="165">
        <f>IF(LEN(C2625)&gt;0,IFERROR(IF(MATCH(C2625,C2626:$C$4004,0)&gt;0,-1,ROW(S2625)-ROW($S$3)),ROW(S2625)-ROW($S$3)),-1)</f>
        <v>-1</v>
      </c>
      <c r="T2625" s="165">
        <f t="shared" si="282"/>
        <v>0</v>
      </c>
      <c r="U2625" s="165" t="str">
        <f t="shared" si="283"/>
        <v/>
      </c>
      <c r="V2625" s="165" t="str">
        <f>IFERROR(IF(OR(C2625="",S2625&lt;0),"",IF(SUBTOTAL(3,C2625:C2625)=0,-1,SUBTOTAL(3,$C$4:C2625))),"")</f>
        <v/>
      </c>
      <c r="W2625" s="156" t="str">
        <f t="array" ref="W2625">IF(LEN(C2625)&gt;0,IFERROR(IF(MATCH(C2625,$C$3:$C2624,0)&gt;0,N2625-INDEX($N$3:N2624,SUMPRODUCT(MAX(ROW($C$3:$C2624)*(C2625=$C$3:$C2624)))-2,1),""),""),"")</f>
        <v/>
      </c>
      <c r="X2625" s="156">
        <f t="shared" ca="1" si="284"/>
        <v>1</v>
      </c>
      <c r="Y2625" s="156">
        <f t="shared" ca="1" si="285"/>
        <v>1</v>
      </c>
    </row>
    <row r="2626" spans="2:25" hidden="1" x14ac:dyDescent="0.25">
      <c r="B2626" s="390" t="str">
        <f>IFERROR(IF(LEN(INDEX(PlansAndNotes!$B$6:$B$2005,ROW(A2626)-ROW($B$3)))=0,"",INDEX(PlansAndNotes!$B$6:$B$2005,ROW(A2626)-ROW($B$3))),"")</f>
        <v/>
      </c>
      <c r="C2626" s="387" t="str">
        <f t="shared" si="286"/>
        <v/>
      </c>
      <c r="D2626" s="361" t="str">
        <f>IFERROR(IF(LEN(C2626)&gt;0,IF(LEN(INDEX(TasksList!$C$6:$C$25,MATCH(C2626,TasksList!$B$6:$B$25,0),1))=0,"",INDEX(TasksList!$C$6:$C$25,MATCH(C2626,TasksList!$B$6:$B$25,0),1)),""),"")</f>
        <v/>
      </c>
      <c r="E2626" s="361" t="str">
        <f>IFERROR(IF(LEN(C2626)&gt;0,IF(LEN(INDEX(TasksList!$F$6:$F$25,MATCH(C2626,TasksList!$B$6:$B$25,0),1))=0,"not set!",INDEX(TasksList!$F$6:$F$25,MATCH(C2626,TasksList!$B$6:$B$25,0),1)),""),"")</f>
        <v/>
      </c>
      <c r="F2626" s="360" t="str">
        <f>IFERROR(IF(LEN(D2626)&gt;0,IF(LEN(INDEX(AdressBook!$D$6:$D$25,MATCH(D2626,AdressBook!$B$6:$B$25,0),1))=0,"",INDEX(AdressBook!$D$6:$D$25,MATCH(D2626,AdressBook!$B$6:$B$25,0),1)),""),"")</f>
        <v/>
      </c>
      <c r="G2626" s="361" t="str">
        <f>IFERROR(IF(LEN(INDEX(PlansAndNotes!$F$6:$F$4005,ROW(B2626)-ROW($C$3)))=0,"",INDEX(PlansAndNotes!$F$6:$F$4005,ROW(B2626)-ROW($C$3))),"")</f>
        <v/>
      </c>
      <c r="H2626" s="361" t="str">
        <f>IFERROR(IF(LEN(C2626)&gt;0,IF(LEN(INDEX(TasksList!$G$6:$G$25,MATCH(C2626,TasksList!$B$6:$B$25,0),1))=0,"",INDEX(TasksList!$G$6:$G$25,MATCH(C2626,TasksList!$B$6:$B$25,0),1)),""),"")</f>
        <v/>
      </c>
      <c r="N2626" s="362" t="str">
        <f>IFERROR(IF(LEN(INDEX(PlansAndNotes!$D$6:$D$4005,ROW(B2626)-ROW($C$3)))=0,"",INDEX(PlansAndNotes!$D$6:$D$4005,ROW(B2626)-ROW($C$3))),"")</f>
        <v/>
      </c>
      <c r="O2626" s="165" t="str">
        <f t="shared" si="281"/>
        <v/>
      </c>
      <c r="P2626" s="363" t="str">
        <f>IFERROR(IF(LEN(INDEX(PlansAndNotes!$E$6:$E$4005,ROW(B2626)-ROW($C$3)))=0,"",INDEX(PlansAndNotes!$E$6:$E$4005,ROW(B2626)-ROW($C$3))),"")</f>
        <v/>
      </c>
      <c r="Q2626" s="363" t="str">
        <f>IFERROR(IF(LEN(INDEX(PlansAndNotes!$G$6:$G$4005,ROW(B2626)-ROW($C$3)))=0,"",INDEX(PlansAndNotes!$G$6:$G$4005,ROW(B2626)-ROW($C$3))),"")</f>
        <v/>
      </c>
      <c r="R2626" s="361" t="str">
        <f>IFERROR(IF(LEN(D2626)&gt;0,IF(LEN(INDEX(AdressBook!$C$6:$C$25,MATCH(D2626,AdressBook!$B$6:$B$25,0),1))=0,"",INDEX(AdressBook!$C$6:$C$25,MATCH(D2626,AdressBook!$B$6:$B$25,0),1)),""),"")</f>
        <v/>
      </c>
      <c r="S2626" s="165">
        <f>IF(LEN(C2626)&gt;0,IFERROR(IF(MATCH(C2626,C2627:$C$4004,0)&gt;0,-1,ROW(S2626)-ROW($S$3)),ROW(S2626)-ROW($S$3)),-1)</f>
        <v>-1</v>
      </c>
      <c r="T2626" s="165">
        <f t="shared" si="282"/>
        <v>0</v>
      </c>
      <c r="U2626" s="165" t="str">
        <f t="shared" si="283"/>
        <v/>
      </c>
      <c r="V2626" s="165" t="str">
        <f>IFERROR(IF(OR(C2626="",S2626&lt;0),"",IF(SUBTOTAL(3,C2626:C2626)=0,-1,SUBTOTAL(3,$C$4:C2626))),"")</f>
        <v/>
      </c>
      <c r="W2626" s="156" t="str">
        <f t="array" ref="W2626">IF(LEN(C2626)&gt;0,IFERROR(IF(MATCH(C2626,$C$3:$C2625,0)&gt;0,N2626-INDEX($N$3:N2625,SUMPRODUCT(MAX(ROW($C$3:$C2625)*(C2626=$C$3:$C2625)))-2,1),""),""),"")</f>
        <v/>
      </c>
      <c r="X2626" s="156">
        <f t="shared" ca="1" si="284"/>
        <v>1</v>
      </c>
      <c r="Y2626" s="156">
        <f t="shared" ca="1" si="285"/>
        <v>1</v>
      </c>
    </row>
    <row r="2627" spans="2:25" hidden="1" x14ac:dyDescent="0.25">
      <c r="B2627" s="390" t="str">
        <f>IFERROR(IF(LEN(INDEX(PlansAndNotes!$B$6:$B$2005,ROW(A2627)-ROW($B$3)))=0,"",INDEX(PlansAndNotes!$B$6:$B$2005,ROW(A2627)-ROW($B$3))),"")</f>
        <v/>
      </c>
      <c r="C2627" s="387" t="str">
        <f t="shared" si="286"/>
        <v/>
      </c>
      <c r="D2627" s="361" t="str">
        <f>IFERROR(IF(LEN(C2627)&gt;0,IF(LEN(INDEX(TasksList!$C$6:$C$25,MATCH(C2627,TasksList!$B$6:$B$25,0),1))=0,"",INDEX(TasksList!$C$6:$C$25,MATCH(C2627,TasksList!$B$6:$B$25,0),1)),""),"")</f>
        <v/>
      </c>
      <c r="E2627" s="361" t="str">
        <f>IFERROR(IF(LEN(C2627)&gt;0,IF(LEN(INDEX(TasksList!$F$6:$F$25,MATCH(C2627,TasksList!$B$6:$B$25,0),1))=0,"not set!",INDEX(TasksList!$F$6:$F$25,MATCH(C2627,TasksList!$B$6:$B$25,0),1)),""),"")</f>
        <v/>
      </c>
      <c r="F2627" s="360" t="str">
        <f>IFERROR(IF(LEN(D2627)&gt;0,IF(LEN(INDEX(AdressBook!$D$6:$D$25,MATCH(D2627,AdressBook!$B$6:$B$25,0),1))=0,"",INDEX(AdressBook!$D$6:$D$25,MATCH(D2627,AdressBook!$B$6:$B$25,0),1)),""),"")</f>
        <v/>
      </c>
      <c r="G2627" s="361" t="str">
        <f>IFERROR(IF(LEN(INDEX(PlansAndNotes!$F$6:$F$4005,ROW(B2627)-ROW($C$3)))=0,"",INDEX(PlansAndNotes!$F$6:$F$4005,ROW(B2627)-ROW($C$3))),"")</f>
        <v/>
      </c>
      <c r="H2627" s="361" t="str">
        <f>IFERROR(IF(LEN(C2627)&gt;0,IF(LEN(INDEX(TasksList!$G$6:$G$25,MATCH(C2627,TasksList!$B$6:$B$25,0),1))=0,"",INDEX(TasksList!$G$6:$G$25,MATCH(C2627,TasksList!$B$6:$B$25,0),1)),""),"")</f>
        <v/>
      </c>
      <c r="N2627" s="362" t="str">
        <f>IFERROR(IF(LEN(INDEX(PlansAndNotes!$D$6:$D$4005,ROW(B2627)-ROW($C$3)))=0,"",INDEX(PlansAndNotes!$D$6:$D$4005,ROW(B2627)-ROW($C$3))),"")</f>
        <v/>
      </c>
      <c r="O2627" s="165" t="str">
        <f t="shared" si="281"/>
        <v/>
      </c>
      <c r="P2627" s="363" t="str">
        <f>IFERROR(IF(LEN(INDEX(PlansAndNotes!$E$6:$E$4005,ROW(B2627)-ROW($C$3)))=0,"",INDEX(PlansAndNotes!$E$6:$E$4005,ROW(B2627)-ROW($C$3))),"")</f>
        <v/>
      </c>
      <c r="Q2627" s="363" t="str">
        <f>IFERROR(IF(LEN(INDEX(PlansAndNotes!$G$6:$G$4005,ROW(B2627)-ROW($C$3)))=0,"",INDEX(PlansAndNotes!$G$6:$G$4005,ROW(B2627)-ROW($C$3))),"")</f>
        <v/>
      </c>
      <c r="R2627" s="361" t="str">
        <f>IFERROR(IF(LEN(D2627)&gt;0,IF(LEN(INDEX(AdressBook!$C$6:$C$25,MATCH(D2627,AdressBook!$B$6:$B$25,0),1))=0,"",INDEX(AdressBook!$C$6:$C$25,MATCH(D2627,AdressBook!$B$6:$B$25,0),1)),""),"")</f>
        <v/>
      </c>
      <c r="S2627" s="165">
        <f>IF(LEN(C2627)&gt;0,IFERROR(IF(MATCH(C2627,C2628:$C$4004,0)&gt;0,-1,ROW(S2627)-ROW($S$3)),ROW(S2627)-ROW($S$3)),-1)</f>
        <v>-1</v>
      </c>
      <c r="T2627" s="165">
        <f t="shared" si="282"/>
        <v>0</v>
      </c>
      <c r="U2627" s="165" t="str">
        <f t="shared" si="283"/>
        <v/>
      </c>
      <c r="V2627" s="165" t="str">
        <f>IFERROR(IF(OR(C2627="",S2627&lt;0),"",IF(SUBTOTAL(3,C2627:C2627)=0,-1,SUBTOTAL(3,$C$4:C2627))),"")</f>
        <v/>
      </c>
      <c r="W2627" s="156" t="str">
        <f t="array" ref="W2627">IF(LEN(C2627)&gt;0,IFERROR(IF(MATCH(C2627,$C$3:$C2626,0)&gt;0,N2627-INDEX($N$3:N2626,SUMPRODUCT(MAX(ROW($C$3:$C2626)*(C2627=$C$3:$C2626)))-2,1),""),""),"")</f>
        <v/>
      </c>
      <c r="X2627" s="156">
        <f t="shared" ca="1" si="284"/>
        <v>1</v>
      </c>
      <c r="Y2627" s="156">
        <f t="shared" ca="1" si="285"/>
        <v>1</v>
      </c>
    </row>
    <row r="2628" spans="2:25" hidden="1" x14ac:dyDescent="0.25">
      <c r="B2628" s="390" t="str">
        <f>IFERROR(IF(LEN(INDEX(PlansAndNotes!$B$6:$B$2005,ROW(A2628)-ROW($B$3)))=0,"",INDEX(PlansAndNotes!$B$6:$B$2005,ROW(A2628)-ROW($B$3))),"")</f>
        <v/>
      </c>
      <c r="C2628" s="387" t="str">
        <f t="shared" si="286"/>
        <v/>
      </c>
      <c r="D2628" s="361" t="str">
        <f>IFERROR(IF(LEN(C2628)&gt;0,IF(LEN(INDEX(TasksList!$C$6:$C$25,MATCH(C2628,TasksList!$B$6:$B$25,0),1))=0,"",INDEX(TasksList!$C$6:$C$25,MATCH(C2628,TasksList!$B$6:$B$25,0),1)),""),"")</f>
        <v/>
      </c>
      <c r="E2628" s="361" t="str">
        <f>IFERROR(IF(LEN(C2628)&gt;0,IF(LEN(INDEX(TasksList!$F$6:$F$25,MATCH(C2628,TasksList!$B$6:$B$25,0),1))=0,"not set!",INDEX(TasksList!$F$6:$F$25,MATCH(C2628,TasksList!$B$6:$B$25,0),1)),""),"")</f>
        <v/>
      </c>
      <c r="F2628" s="360" t="str">
        <f>IFERROR(IF(LEN(D2628)&gt;0,IF(LEN(INDEX(AdressBook!$D$6:$D$25,MATCH(D2628,AdressBook!$B$6:$B$25,0),1))=0,"",INDEX(AdressBook!$D$6:$D$25,MATCH(D2628,AdressBook!$B$6:$B$25,0),1)),""),"")</f>
        <v/>
      </c>
      <c r="G2628" s="361" t="str">
        <f>IFERROR(IF(LEN(INDEX(PlansAndNotes!$F$6:$F$4005,ROW(B2628)-ROW($C$3)))=0,"",INDEX(PlansAndNotes!$F$6:$F$4005,ROW(B2628)-ROW($C$3))),"")</f>
        <v/>
      </c>
      <c r="H2628" s="361" t="str">
        <f>IFERROR(IF(LEN(C2628)&gt;0,IF(LEN(INDEX(TasksList!$G$6:$G$25,MATCH(C2628,TasksList!$B$6:$B$25,0),1))=0,"",INDEX(TasksList!$G$6:$G$25,MATCH(C2628,TasksList!$B$6:$B$25,0),1)),""),"")</f>
        <v/>
      </c>
      <c r="N2628" s="362" t="str">
        <f>IFERROR(IF(LEN(INDEX(PlansAndNotes!$D$6:$D$4005,ROW(B2628)-ROW($C$3)))=0,"",INDEX(PlansAndNotes!$D$6:$D$4005,ROW(B2628)-ROW($C$3))),"")</f>
        <v/>
      </c>
      <c r="O2628" s="165" t="str">
        <f t="shared" ref="O2628:O2691" si="287">IF(LEN(B2628)&gt;0,RIGHT(B2628,LEN(B2628)-SEARCH(" - ",B2628)-2),"")</f>
        <v/>
      </c>
      <c r="P2628" s="363" t="str">
        <f>IFERROR(IF(LEN(INDEX(PlansAndNotes!$E$6:$E$4005,ROW(B2628)-ROW($C$3)))=0,"",INDEX(PlansAndNotes!$E$6:$E$4005,ROW(B2628)-ROW($C$3))),"")</f>
        <v/>
      </c>
      <c r="Q2628" s="363" t="str">
        <f>IFERROR(IF(LEN(INDEX(PlansAndNotes!$G$6:$G$4005,ROW(B2628)-ROW($C$3)))=0,"",INDEX(PlansAndNotes!$G$6:$G$4005,ROW(B2628)-ROW($C$3))),"")</f>
        <v/>
      </c>
      <c r="R2628" s="361" t="str">
        <f>IFERROR(IF(LEN(D2628)&gt;0,IF(LEN(INDEX(AdressBook!$C$6:$C$25,MATCH(D2628,AdressBook!$B$6:$B$25,0),1))=0,"",INDEX(AdressBook!$C$6:$C$25,MATCH(D2628,AdressBook!$B$6:$B$25,0),1)),""),"")</f>
        <v/>
      </c>
      <c r="S2628" s="165">
        <f>IF(LEN(C2628)&gt;0,IFERROR(IF(MATCH(C2628,C2629:$C$4004,0)&gt;0,-1,ROW(S2628)-ROW($S$3)),ROW(S2628)-ROW($S$3)),-1)</f>
        <v>-1</v>
      </c>
      <c r="T2628" s="165">
        <f t="shared" ref="T2628:T2691" si="288">IF(OR(taskRange="All tasks (all stages)",taskRange=""),ROW(T2628)-ROW($T$3),IF(S2628&gt;0,ROW(T2628)-ROW($T$3),0))*IF(OR(calendarSalesmen="",calendarSalesmen="All salesmen"),1,IF(calendarSalesmen=G2628,1,0))*IF(OR(calendarStage="",calendarStage="All Stages"),1,IF(calendarStage=P2628,1,0))</f>
        <v>0</v>
      </c>
      <c r="U2628" s="165" t="str">
        <f t="shared" ref="U2628:U2691" si="289">IF(S2628&gt;0,P2628,"")</f>
        <v/>
      </c>
      <c r="V2628" s="165" t="str">
        <f>IFERROR(IF(OR(C2628="",S2628&lt;0),"",IF(SUBTOTAL(3,C2628:C2628)=0,-1,SUBTOTAL(3,$C$4:C2628))),"")</f>
        <v/>
      </c>
      <c r="W2628" s="156" t="str">
        <f t="array" ref="W2628">IF(LEN(C2628)&gt;0,IFERROR(IF(MATCH(C2628,$C$3:$C2627,0)&gt;0,N2628-INDEX($N$3:N2627,SUMPRODUCT(MAX(ROW($C$3:$C2627)*(C2628=$C$3:$C2627)))-2,1),""),""),"")</f>
        <v/>
      </c>
      <c r="X2628" s="156">
        <f t="shared" ca="1" si="284"/>
        <v>1</v>
      </c>
      <c r="Y2628" s="156">
        <f t="shared" ca="1" si="285"/>
        <v>1</v>
      </c>
    </row>
    <row r="2629" spans="2:25" hidden="1" x14ac:dyDescent="0.25">
      <c r="B2629" s="390" t="str">
        <f>IFERROR(IF(LEN(INDEX(PlansAndNotes!$B$6:$B$2005,ROW(A2629)-ROW($B$3)))=0,"",INDEX(PlansAndNotes!$B$6:$B$2005,ROW(A2629)-ROW($B$3))),"")</f>
        <v/>
      </c>
      <c r="C2629" s="387" t="str">
        <f t="shared" si="286"/>
        <v/>
      </c>
      <c r="D2629" s="361" t="str">
        <f>IFERROR(IF(LEN(C2629)&gt;0,IF(LEN(INDEX(TasksList!$C$6:$C$25,MATCH(C2629,TasksList!$B$6:$B$25,0),1))=0,"",INDEX(TasksList!$C$6:$C$25,MATCH(C2629,TasksList!$B$6:$B$25,0),1)),""),"")</f>
        <v/>
      </c>
      <c r="E2629" s="361" t="str">
        <f>IFERROR(IF(LEN(C2629)&gt;0,IF(LEN(INDEX(TasksList!$F$6:$F$25,MATCH(C2629,TasksList!$B$6:$B$25,0),1))=0,"not set!",INDEX(TasksList!$F$6:$F$25,MATCH(C2629,TasksList!$B$6:$B$25,0),1)),""),"")</f>
        <v/>
      </c>
      <c r="F2629" s="360" t="str">
        <f>IFERROR(IF(LEN(D2629)&gt;0,IF(LEN(INDEX(AdressBook!$D$6:$D$25,MATCH(D2629,AdressBook!$B$6:$B$25,0),1))=0,"",INDEX(AdressBook!$D$6:$D$25,MATCH(D2629,AdressBook!$B$6:$B$25,0),1)),""),"")</f>
        <v/>
      </c>
      <c r="G2629" s="361" t="str">
        <f>IFERROR(IF(LEN(INDEX(PlansAndNotes!$F$6:$F$4005,ROW(B2629)-ROW($C$3)))=0,"",INDEX(PlansAndNotes!$F$6:$F$4005,ROW(B2629)-ROW($C$3))),"")</f>
        <v/>
      </c>
      <c r="H2629" s="361" t="str">
        <f>IFERROR(IF(LEN(C2629)&gt;0,IF(LEN(INDEX(TasksList!$G$6:$G$25,MATCH(C2629,TasksList!$B$6:$B$25,0),1))=0,"",INDEX(TasksList!$G$6:$G$25,MATCH(C2629,TasksList!$B$6:$B$25,0),1)),""),"")</f>
        <v/>
      </c>
      <c r="N2629" s="362" t="str">
        <f>IFERROR(IF(LEN(INDEX(PlansAndNotes!$D$6:$D$4005,ROW(B2629)-ROW($C$3)))=0,"",INDEX(PlansAndNotes!$D$6:$D$4005,ROW(B2629)-ROW($C$3))),"")</f>
        <v/>
      </c>
      <c r="O2629" s="165" t="str">
        <f t="shared" si="287"/>
        <v/>
      </c>
      <c r="P2629" s="363" t="str">
        <f>IFERROR(IF(LEN(INDEX(PlansAndNotes!$E$6:$E$4005,ROW(B2629)-ROW($C$3)))=0,"",INDEX(PlansAndNotes!$E$6:$E$4005,ROW(B2629)-ROW($C$3))),"")</f>
        <v/>
      </c>
      <c r="Q2629" s="363" t="str">
        <f>IFERROR(IF(LEN(INDEX(PlansAndNotes!$G$6:$G$4005,ROW(B2629)-ROW($C$3)))=0,"",INDEX(PlansAndNotes!$G$6:$G$4005,ROW(B2629)-ROW($C$3))),"")</f>
        <v/>
      </c>
      <c r="R2629" s="361" t="str">
        <f>IFERROR(IF(LEN(D2629)&gt;0,IF(LEN(INDEX(AdressBook!$C$6:$C$25,MATCH(D2629,AdressBook!$B$6:$B$25,0),1))=0,"",INDEX(AdressBook!$C$6:$C$25,MATCH(D2629,AdressBook!$B$6:$B$25,0),1)),""),"")</f>
        <v/>
      </c>
      <c r="S2629" s="165">
        <f>IF(LEN(C2629)&gt;0,IFERROR(IF(MATCH(C2629,C2630:$C$4004,0)&gt;0,-1,ROW(S2629)-ROW($S$3)),ROW(S2629)-ROW($S$3)),-1)</f>
        <v>-1</v>
      </c>
      <c r="T2629" s="165">
        <f t="shared" si="288"/>
        <v>0</v>
      </c>
      <c r="U2629" s="165" t="str">
        <f t="shared" si="289"/>
        <v/>
      </c>
      <c r="V2629" s="165" t="str">
        <f>IFERROR(IF(OR(C2629="",S2629&lt;0),"",IF(SUBTOTAL(3,C2629:C2629)=0,-1,SUBTOTAL(3,$C$4:C2629))),"")</f>
        <v/>
      </c>
      <c r="W2629" s="156" t="str">
        <f t="array" ref="W2629">IF(LEN(C2629)&gt;0,IFERROR(IF(MATCH(C2629,$C$3:$C2628,0)&gt;0,N2629-INDEX($N$3:N2628,SUMPRODUCT(MAX(ROW($C$3:$C2628)*(C2629=$C$3:$C2628)))-2,1),""),""),"")</f>
        <v/>
      </c>
      <c r="X2629" s="156">
        <f t="shared" ref="X2629:X2692" ca="1" si="290">IFERROR(IF($X$2="",1,IF(AND(N2629&lt;=TODAY(),N2629+$X$2&gt;=TODAY()),1,0)),"")</f>
        <v>1</v>
      </c>
      <c r="Y2629" s="156">
        <f t="shared" ref="Y2629:Y2692" ca="1" si="291">IFERROR(IF($Y$2="",1,IF(AND(N2629&lt;=TODAY(),N2629+$Y$2&gt;=TODAY()),1,0)),"")</f>
        <v>1</v>
      </c>
    </row>
    <row r="2630" spans="2:25" hidden="1" x14ac:dyDescent="0.25">
      <c r="B2630" s="390" t="str">
        <f>IFERROR(IF(LEN(INDEX(PlansAndNotes!$B$6:$B$2005,ROW(A2630)-ROW($B$3)))=0,"",INDEX(PlansAndNotes!$B$6:$B$2005,ROW(A2630)-ROW($B$3))),"")</f>
        <v/>
      </c>
      <c r="C2630" s="387" t="str">
        <f t="shared" si="286"/>
        <v/>
      </c>
      <c r="D2630" s="361" t="str">
        <f>IFERROR(IF(LEN(C2630)&gt;0,IF(LEN(INDEX(TasksList!$C$6:$C$25,MATCH(C2630,TasksList!$B$6:$B$25,0),1))=0,"",INDEX(TasksList!$C$6:$C$25,MATCH(C2630,TasksList!$B$6:$B$25,0),1)),""),"")</f>
        <v/>
      </c>
      <c r="E2630" s="361" t="str">
        <f>IFERROR(IF(LEN(C2630)&gt;0,IF(LEN(INDEX(TasksList!$F$6:$F$25,MATCH(C2630,TasksList!$B$6:$B$25,0),1))=0,"not set!",INDEX(TasksList!$F$6:$F$25,MATCH(C2630,TasksList!$B$6:$B$25,0),1)),""),"")</f>
        <v/>
      </c>
      <c r="F2630" s="360" t="str">
        <f>IFERROR(IF(LEN(D2630)&gt;0,IF(LEN(INDEX(AdressBook!$D$6:$D$25,MATCH(D2630,AdressBook!$B$6:$B$25,0),1))=0,"",INDEX(AdressBook!$D$6:$D$25,MATCH(D2630,AdressBook!$B$6:$B$25,0),1)),""),"")</f>
        <v/>
      </c>
      <c r="G2630" s="361" t="str">
        <f>IFERROR(IF(LEN(INDEX(PlansAndNotes!$F$6:$F$4005,ROW(B2630)-ROW($C$3)))=0,"",INDEX(PlansAndNotes!$F$6:$F$4005,ROW(B2630)-ROW($C$3))),"")</f>
        <v/>
      </c>
      <c r="H2630" s="361" t="str">
        <f>IFERROR(IF(LEN(C2630)&gt;0,IF(LEN(INDEX(TasksList!$G$6:$G$25,MATCH(C2630,TasksList!$B$6:$B$25,0),1))=0,"",INDEX(TasksList!$G$6:$G$25,MATCH(C2630,TasksList!$B$6:$B$25,0),1)),""),"")</f>
        <v/>
      </c>
      <c r="N2630" s="362" t="str">
        <f>IFERROR(IF(LEN(INDEX(PlansAndNotes!$D$6:$D$4005,ROW(B2630)-ROW($C$3)))=0,"",INDEX(PlansAndNotes!$D$6:$D$4005,ROW(B2630)-ROW($C$3))),"")</f>
        <v/>
      </c>
      <c r="O2630" s="165" t="str">
        <f t="shared" si="287"/>
        <v/>
      </c>
      <c r="P2630" s="363" t="str">
        <f>IFERROR(IF(LEN(INDEX(PlansAndNotes!$E$6:$E$4005,ROW(B2630)-ROW($C$3)))=0,"",INDEX(PlansAndNotes!$E$6:$E$4005,ROW(B2630)-ROW($C$3))),"")</f>
        <v/>
      </c>
      <c r="Q2630" s="363" t="str">
        <f>IFERROR(IF(LEN(INDEX(PlansAndNotes!$G$6:$G$4005,ROW(B2630)-ROW($C$3)))=0,"",INDEX(PlansAndNotes!$G$6:$G$4005,ROW(B2630)-ROW($C$3))),"")</f>
        <v/>
      </c>
      <c r="R2630" s="361" t="str">
        <f>IFERROR(IF(LEN(D2630)&gt;0,IF(LEN(INDEX(AdressBook!$C$6:$C$25,MATCH(D2630,AdressBook!$B$6:$B$25,0),1))=0,"",INDEX(AdressBook!$C$6:$C$25,MATCH(D2630,AdressBook!$B$6:$B$25,0),1)),""),"")</f>
        <v/>
      </c>
      <c r="S2630" s="165">
        <f>IF(LEN(C2630)&gt;0,IFERROR(IF(MATCH(C2630,C2631:$C$4004,0)&gt;0,-1,ROW(S2630)-ROW($S$3)),ROW(S2630)-ROW($S$3)),-1)</f>
        <v>-1</v>
      </c>
      <c r="T2630" s="165">
        <f t="shared" si="288"/>
        <v>0</v>
      </c>
      <c r="U2630" s="165" t="str">
        <f t="shared" si="289"/>
        <v/>
      </c>
      <c r="V2630" s="165" t="str">
        <f>IFERROR(IF(OR(C2630="",S2630&lt;0),"",IF(SUBTOTAL(3,C2630:C2630)=0,-1,SUBTOTAL(3,$C$4:C2630))),"")</f>
        <v/>
      </c>
      <c r="W2630" s="156" t="str">
        <f t="array" ref="W2630">IF(LEN(C2630)&gt;0,IFERROR(IF(MATCH(C2630,$C$3:$C2629,0)&gt;0,N2630-INDEX($N$3:N2629,SUMPRODUCT(MAX(ROW($C$3:$C2629)*(C2630=$C$3:$C2629)))-2,1),""),""),"")</f>
        <v/>
      </c>
      <c r="X2630" s="156">
        <f t="shared" ca="1" si="290"/>
        <v>1</v>
      </c>
      <c r="Y2630" s="156">
        <f t="shared" ca="1" si="291"/>
        <v>1</v>
      </c>
    </row>
    <row r="2631" spans="2:25" hidden="1" x14ac:dyDescent="0.25">
      <c r="B2631" s="390" t="str">
        <f>IFERROR(IF(LEN(INDEX(PlansAndNotes!$B$6:$B$2005,ROW(A2631)-ROW($B$3)))=0,"",INDEX(PlansAndNotes!$B$6:$B$2005,ROW(A2631)-ROW($B$3))),"")</f>
        <v/>
      </c>
      <c r="C2631" s="387" t="str">
        <f t="shared" si="286"/>
        <v/>
      </c>
      <c r="D2631" s="361" t="str">
        <f>IFERROR(IF(LEN(C2631)&gt;0,IF(LEN(INDEX(TasksList!$C$6:$C$25,MATCH(C2631,TasksList!$B$6:$B$25,0),1))=0,"",INDEX(TasksList!$C$6:$C$25,MATCH(C2631,TasksList!$B$6:$B$25,0),1)),""),"")</f>
        <v/>
      </c>
      <c r="E2631" s="361" t="str">
        <f>IFERROR(IF(LEN(C2631)&gt;0,IF(LEN(INDEX(TasksList!$F$6:$F$25,MATCH(C2631,TasksList!$B$6:$B$25,0),1))=0,"not set!",INDEX(TasksList!$F$6:$F$25,MATCH(C2631,TasksList!$B$6:$B$25,0),1)),""),"")</f>
        <v/>
      </c>
      <c r="F2631" s="360" t="str">
        <f>IFERROR(IF(LEN(D2631)&gt;0,IF(LEN(INDEX(AdressBook!$D$6:$D$25,MATCH(D2631,AdressBook!$B$6:$B$25,0),1))=0,"",INDEX(AdressBook!$D$6:$D$25,MATCH(D2631,AdressBook!$B$6:$B$25,0),1)),""),"")</f>
        <v/>
      </c>
      <c r="G2631" s="361" t="str">
        <f>IFERROR(IF(LEN(INDEX(PlansAndNotes!$F$6:$F$4005,ROW(B2631)-ROW($C$3)))=0,"",INDEX(PlansAndNotes!$F$6:$F$4005,ROW(B2631)-ROW($C$3))),"")</f>
        <v/>
      </c>
      <c r="H2631" s="361" t="str">
        <f>IFERROR(IF(LEN(C2631)&gt;0,IF(LEN(INDEX(TasksList!$G$6:$G$25,MATCH(C2631,TasksList!$B$6:$B$25,0),1))=0,"",INDEX(TasksList!$G$6:$G$25,MATCH(C2631,TasksList!$B$6:$B$25,0),1)),""),"")</f>
        <v/>
      </c>
      <c r="N2631" s="362" t="str">
        <f>IFERROR(IF(LEN(INDEX(PlansAndNotes!$D$6:$D$4005,ROW(B2631)-ROW($C$3)))=0,"",INDEX(PlansAndNotes!$D$6:$D$4005,ROW(B2631)-ROW($C$3))),"")</f>
        <v/>
      </c>
      <c r="O2631" s="165" t="str">
        <f t="shared" si="287"/>
        <v/>
      </c>
      <c r="P2631" s="363" t="str">
        <f>IFERROR(IF(LEN(INDEX(PlansAndNotes!$E$6:$E$4005,ROW(B2631)-ROW($C$3)))=0,"",INDEX(PlansAndNotes!$E$6:$E$4005,ROW(B2631)-ROW($C$3))),"")</f>
        <v/>
      </c>
      <c r="Q2631" s="363" t="str">
        <f>IFERROR(IF(LEN(INDEX(PlansAndNotes!$G$6:$G$4005,ROW(B2631)-ROW($C$3)))=0,"",INDEX(PlansAndNotes!$G$6:$G$4005,ROW(B2631)-ROW($C$3))),"")</f>
        <v/>
      </c>
      <c r="R2631" s="361" t="str">
        <f>IFERROR(IF(LEN(D2631)&gt;0,IF(LEN(INDEX(AdressBook!$C$6:$C$25,MATCH(D2631,AdressBook!$B$6:$B$25,0),1))=0,"",INDEX(AdressBook!$C$6:$C$25,MATCH(D2631,AdressBook!$B$6:$B$25,0),1)),""),"")</f>
        <v/>
      </c>
      <c r="S2631" s="165">
        <f>IF(LEN(C2631)&gt;0,IFERROR(IF(MATCH(C2631,C2632:$C$4004,0)&gt;0,-1,ROW(S2631)-ROW($S$3)),ROW(S2631)-ROW($S$3)),-1)</f>
        <v>-1</v>
      </c>
      <c r="T2631" s="165">
        <f t="shared" si="288"/>
        <v>0</v>
      </c>
      <c r="U2631" s="165" t="str">
        <f t="shared" si="289"/>
        <v/>
      </c>
      <c r="V2631" s="165" t="str">
        <f>IFERROR(IF(OR(C2631="",S2631&lt;0),"",IF(SUBTOTAL(3,C2631:C2631)=0,-1,SUBTOTAL(3,$C$4:C2631))),"")</f>
        <v/>
      </c>
      <c r="W2631" s="156" t="str">
        <f t="array" ref="W2631">IF(LEN(C2631)&gt;0,IFERROR(IF(MATCH(C2631,$C$3:$C2630,0)&gt;0,N2631-INDEX($N$3:N2630,SUMPRODUCT(MAX(ROW($C$3:$C2630)*(C2631=$C$3:$C2630)))-2,1),""),""),"")</f>
        <v/>
      </c>
      <c r="X2631" s="156">
        <f t="shared" ca="1" si="290"/>
        <v>1</v>
      </c>
      <c r="Y2631" s="156">
        <f t="shared" ca="1" si="291"/>
        <v>1</v>
      </c>
    </row>
    <row r="2632" spans="2:25" hidden="1" x14ac:dyDescent="0.25">
      <c r="B2632" s="390" t="str">
        <f>IFERROR(IF(LEN(INDEX(PlansAndNotes!$B$6:$B$2005,ROW(A2632)-ROW($B$3)))=0,"",INDEX(PlansAndNotes!$B$6:$B$2005,ROW(A2632)-ROW($B$3))),"")</f>
        <v/>
      </c>
      <c r="C2632" s="387" t="str">
        <f t="shared" si="286"/>
        <v/>
      </c>
      <c r="D2632" s="361" t="str">
        <f>IFERROR(IF(LEN(C2632)&gt;0,IF(LEN(INDEX(TasksList!$C$6:$C$25,MATCH(C2632,TasksList!$B$6:$B$25,0),1))=0,"",INDEX(TasksList!$C$6:$C$25,MATCH(C2632,TasksList!$B$6:$B$25,0),1)),""),"")</f>
        <v/>
      </c>
      <c r="E2632" s="361" t="str">
        <f>IFERROR(IF(LEN(C2632)&gt;0,IF(LEN(INDEX(TasksList!$F$6:$F$25,MATCH(C2632,TasksList!$B$6:$B$25,0),1))=0,"not set!",INDEX(TasksList!$F$6:$F$25,MATCH(C2632,TasksList!$B$6:$B$25,0),1)),""),"")</f>
        <v/>
      </c>
      <c r="F2632" s="360" t="str">
        <f>IFERROR(IF(LEN(D2632)&gt;0,IF(LEN(INDEX(AdressBook!$D$6:$D$25,MATCH(D2632,AdressBook!$B$6:$B$25,0),1))=0,"",INDEX(AdressBook!$D$6:$D$25,MATCH(D2632,AdressBook!$B$6:$B$25,0),1)),""),"")</f>
        <v/>
      </c>
      <c r="G2632" s="361" t="str">
        <f>IFERROR(IF(LEN(INDEX(PlansAndNotes!$F$6:$F$4005,ROW(B2632)-ROW($C$3)))=0,"",INDEX(PlansAndNotes!$F$6:$F$4005,ROW(B2632)-ROW($C$3))),"")</f>
        <v/>
      </c>
      <c r="H2632" s="361" t="str">
        <f>IFERROR(IF(LEN(C2632)&gt;0,IF(LEN(INDEX(TasksList!$G$6:$G$25,MATCH(C2632,TasksList!$B$6:$B$25,0),1))=0,"",INDEX(TasksList!$G$6:$G$25,MATCH(C2632,TasksList!$B$6:$B$25,0),1)),""),"")</f>
        <v/>
      </c>
      <c r="N2632" s="362" t="str">
        <f>IFERROR(IF(LEN(INDEX(PlansAndNotes!$D$6:$D$4005,ROW(B2632)-ROW($C$3)))=0,"",INDEX(PlansAndNotes!$D$6:$D$4005,ROW(B2632)-ROW($C$3))),"")</f>
        <v/>
      </c>
      <c r="O2632" s="165" t="str">
        <f t="shared" si="287"/>
        <v/>
      </c>
      <c r="P2632" s="363" t="str">
        <f>IFERROR(IF(LEN(INDEX(PlansAndNotes!$E$6:$E$4005,ROW(B2632)-ROW($C$3)))=0,"",INDEX(PlansAndNotes!$E$6:$E$4005,ROW(B2632)-ROW($C$3))),"")</f>
        <v/>
      </c>
      <c r="Q2632" s="363" t="str">
        <f>IFERROR(IF(LEN(INDEX(PlansAndNotes!$G$6:$G$4005,ROW(B2632)-ROW($C$3)))=0,"",INDEX(PlansAndNotes!$G$6:$G$4005,ROW(B2632)-ROW($C$3))),"")</f>
        <v/>
      </c>
      <c r="R2632" s="361" t="str">
        <f>IFERROR(IF(LEN(D2632)&gt;0,IF(LEN(INDEX(AdressBook!$C$6:$C$25,MATCH(D2632,AdressBook!$B$6:$B$25,0),1))=0,"",INDEX(AdressBook!$C$6:$C$25,MATCH(D2632,AdressBook!$B$6:$B$25,0),1)),""),"")</f>
        <v/>
      </c>
      <c r="S2632" s="165">
        <f>IF(LEN(C2632)&gt;0,IFERROR(IF(MATCH(C2632,C2633:$C$4004,0)&gt;0,-1,ROW(S2632)-ROW($S$3)),ROW(S2632)-ROW($S$3)),-1)</f>
        <v>-1</v>
      </c>
      <c r="T2632" s="165">
        <f t="shared" si="288"/>
        <v>0</v>
      </c>
      <c r="U2632" s="165" t="str">
        <f t="shared" si="289"/>
        <v/>
      </c>
      <c r="V2632" s="165" t="str">
        <f>IFERROR(IF(OR(C2632="",S2632&lt;0),"",IF(SUBTOTAL(3,C2632:C2632)=0,-1,SUBTOTAL(3,$C$4:C2632))),"")</f>
        <v/>
      </c>
      <c r="W2632" s="156" t="str">
        <f t="array" ref="W2632">IF(LEN(C2632)&gt;0,IFERROR(IF(MATCH(C2632,$C$3:$C2631,0)&gt;0,N2632-INDEX($N$3:N2631,SUMPRODUCT(MAX(ROW($C$3:$C2631)*(C2632=$C$3:$C2631)))-2,1),""),""),"")</f>
        <v/>
      </c>
      <c r="X2632" s="156">
        <f t="shared" ca="1" si="290"/>
        <v>1</v>
      </c>
      <c r="Y2632" s="156">
        <f t="shared" ca="1" si="291"/>
        <v>1</v>
      </c>
    </row>
    <row r="2633" spans="2:25" hidden="1" x14ac:dyDescent="0.25">
      <c r="B2633" s="390" t="str">
        <f>IFERROR(IF(LEN(INDEX(PlansAndNotes!$B$6:$B$2005,ROW(A2633)-ROW($B$3)))=0,"",INDEX(PlansAndNotes!$B$6:$B$2005,ROW(A2633)-ROW($B$3))),"")</f>
        <v/>
      </c>
      <c r="C2633" s="387" t="str">
        <f t="shared" si="286"/>
        <v/>
      </c>
      <c r="D2633" s="361" t="str">
        <f>IFERROR(IF(LEN(C2633)&gt;0,IF(LEN(INDEX(TasksList!$C$6:$C$25,MATCH(C2633,TasksList!$B$6:$B$25,0),1))=0,"",INDEX(TasksList!$C$6:$C$25,MATCH(C2633,TasksList!$B$6:$B$25,0),1)),""),"")</f>
        <v/>
      </c>
      <c r="E2633" s="361" t="str">
        <f>IFERROR(IF(LEN(C2633)&gt;0,IF(LEN(INDEX(TasksList!$F$6:$F$25,MATCH(C2633,TasksList!$B$6:$B$25,0),1))=0,"not set!",INDEX(TasksList!$F$6:$F$25,MATCH(C2633,TasksList!$B$6:$B$25,0),1)),""),"")</f>
        <v/>
      </c>
      <c r="F2633" s="360" t="str">
        <f>IFERROR(IF(LEN(D2633)&gt;0,IF(LEN(INDEX(AdressBook!$D$6:$D$25,MATCH(D2633,AdressBook!$B$6:$B$25,0),1))=0,"",INDEX(AdressBook!$D$6:$D$25,MATCH(D2633,AdressBook!$B$6:$B$25,0),1)),""),"")</f>
        <v/>
      </c>
      <c r="G2633" s="361" t="str">
        <f>IFERROR(IF(LEN(INDEX(PlansAndNotes!$F$6:$F$4005,ROW(B2633)-ROW($C$3)))=0,"",INDEX(PlansAndNotes!$F$6:$F$4005,ROW(B2633)-ROW($C$3))),"")</f>
        <v/>
      </c>
      <c r="H2633" s="361" t="str">
        <f>IFERROR(IF(LEN(C2633)&gt;0,IF(LEN(INDEX(TasksList!$G$6:$G$25,MATCH(C2633,TasksList!$B$6:$B$25,0),1))=0,"",INDEX(TasksList!$G$6:$G$25,MATCH(C2633,TasksList!$B$6:$B$25,0),1)),""),"")</f>
        <v/>
      </c>
      <c r="N2633" s="362" t="str">
        <f>IFERROR(IF(LEN(INDEX(PlansAndNotes!$D$6:$D$4005,ROW(B2633)-ROW($C$3)))=0,"",INDEX(PlansAndNotes!$D$6:$D$4005,ROW(B2633)-ROW($C$3))),"")</f>
        <v/>
      </c>
      <c r="O2633" s="165" t="str">
        <f t="shared" si="287"/>
        <v/>
      </c>
      <c r="P2633" s="363" t="str">
        <f>IFERROR(IF(LEN(INDEX(PlansAndNotes!$E$6:$E$4005,ROW(B2633)-ROW($C$3)))=0,"",INDEX(PlansAndNotes!$E$6:$E$4005,ROW(B2633)-ROW($C$3))),"")</f>
        <v/>
      </c>
      <c r="Q2633" s="363" t="str">
        <f>IFERROR(IF(LEN(INDEX(PlansAndNotes!$G$6:$G$4005,ROW(B2633)-ROW($C$3)))=0,"",INDEX(PlansAndNotes!$G$6:$G$4005,ROW(B2633)-ROW($C$3))),"")</f>
        <v/>
      </c>
      <c r="R2633" s="361" t="str">
        <f>IFERROR(IF(LEN(D2633)&gt;0,IF(LEN(INDEX(AdressBook!$C$6:$C$25,MATCH(D2633,AdressBook!$B$6:$B$25,0),1))=0,"",INDEX(AdressBook!$C$6:$C$25,MATCH(D2633,AdressBook!$B$6:$B$25,0),1)),""),"")</f>
        <v/>
      </c>
      <c r="S2633" s="165">
        <f>IF(LEN(C2633)&gt;0,IFERROR(IF(MATCH(C2633,C2634:$C$4004,0)&gt;0,-1,ROW(S2633)-ROW($S$3)),ROW(S2633)-ROW($S$3)),-1)</f>
        <v>-1</v>
      </c>
      <c r="T2633" s="165">
        <f t="shared" si="288"/>
        <v>0</v>
      </c>
      <c r="U2633" s="165" t="str">
        <f t="shared" si="289"/>
        <v/>
      </c>
      <c r="V2633" s="165" t="str">
        <f>IFERROR(IF(OR(C2633="",S2633&lt;0),"",IF(SUBTOTAL(3,C2633:C2633)=0,-1,SUBTOTAL(3,$C$4:C2633))),"")</f>
        <v/>
      </c>
      <c r="W2633" s="156" t="str">
        <f t="array" ref="W2633">IF(LEN(C2633)&gt;0,IFERROR(IF(MATCH(C2633,$C$3:$C2632,0)&gt;0,N2633-INDEX($N$3:N2632,SUMPRODUCT(MAX(ROW($C$3:$C2632)*(C2633=$C$3:$C2632)))-2,1),""),""),"")</f>
        <v/>
      </c>
      <c r="X2633" s="156">
        <f t="shared" ca="1" si="290"/>
        <v>1</v>
      </c>
      <c r="Y2633" s="156">
        <f t="shared" ca="1" si="291"/>
        <v>1</v>
      </c>
    </row>
    <row r="2634" spans="2:25" hidden="1" x14ac:dyDescent="0.25">
      <c r="B2634" s="390" t="str">
        <f>IFERROR(IF(LEN(INDEX(PlansAndNotes!$B$6:$B$2005,ROW(A2634)-ROW($B$3)))=0,"",INDEX(PlansAndNotes!$B$6:$B$2005,ROW(A2634)-ROW($B$3))),"")</f>
        <v/>
      </c>
      <c r="C2634" s="387" t="str">
        <f t="shared" si="286"/>
        <v/>
      </c>
      <c r="D2634" s="361" t="str">
        <f>IFERROR(IF(LEN(C2634)&gt;0,IF(LEN(INDEX(TasksList!$C$6:$C$25,MATCH(C2634,TasksList!$B$6:$B$25,0),1))=0,"",INDEX(TasksList!$C$6:$C$25,MATCH(C2634,TasksList!$B$6:$B$25,0),1)),""),"")</f>
        <v/>
      </c>
      <c r="E2634" s="361" t="str">
        <f>IFERROR(IF(LEN(C2634)&gt;0,IF(LEN(INDEX(TasksList!$F$6:$F$25,MATCH(C2634,TasksList!$B$6:$B$25,0),1))=0,"not set!",INDEX(TasksList!$F$6:$F$25,MATCH(C2634,TasksList!$B$6:$B$25,0),1)),""),"")</f>
        <v/>
      </c>
      <c r="F2634" s="360" t="str">
        <f>IFERROR(IF(LEN(D2634)&gt;0,IF(LEN(INDEX(AdressBook!$D$6:$D$25,MATCH(D2634,AdressBook!$B$6:$B$25,0),1))=0,"",INDEX(AdressBook!$D$6:$D$25,MATCH(D2634,AdressBook!$B$6:$B$25,0),1)),""),"")</f>
        <v/>
      </c>
      <c r="G2634" s="361" t="str">
        <f>IFERROR(IF(LEN(INDEX(PlansAndNotes!$F$6:$F$4005,ROW(B2634)-ROW($C$3)))=0,"",INDEX(PlansAndNotes!$F$6:$F$4005,ROW(B2634)-ROW($C$3))),"")</f>
        <v/>
      </c>
      <c r="H2634" s="361" t="str">
        <f>IFERROR(IF(LEN(C2634)&gt;0,IF(LEN(INDEX(TasksList!$G$6:$G$25,MATCH(C2634,TasksList!$B$6:$B$25,0),1))=0,"",INDEX(TasksList!$G$6:$G$25,MATCH(C2634,TasksList!$B$6:$B$25,0),1)),""),"")</f>
        <v/>
      </c>
      <c r="N2634" s="362" t="str">
        <f>IFERROR(IF(LEN(INDEX(PlansAndNotes!$D$6:$D$4005,ROW(B2634)-ROW($C$3)))=0,"",INDEX(PlansAndNotes!$D$6:$D$4005,ROW(B2634)-ROW($C$3))),"")</f>
        <v/>
      </c>
      <c r="O2634" s="165" t="str">
        <f t="shared" si="287"/>
        <v/>
      </c>
      <c r="P2634" s="363" t="str">
        <f>IFERROR(IF(LEN(INDEX(PlansAndNotes!$E$6:$E$4005,ROW(B2634)-ROW($C$3)))=0,"",INDEX(PlansAndNotes!$E$6:$E$4005,ROW(B2634)-ROW($C$3))),"")</f>
        <v/>
      </c>
      <c r="Q2634" s="363" t="str">
        <f>IFERROR(IF(LEN(INDEX(PlansAndNotes!$G$6:$G$4005,ROW(B2634)-ROW($C$3)))=0,"",INDEX(PlansAndNotes!$G$6:$G$4005,ROW(B2634)-ROW($C$3))),"")</f>
        <v/>
      </c>
      <c r="R2634" s="361" t="str">
        <f>IFERROR(IF(LEN(D2634)&gt;0,IF(LEN(INDEX(AdressBook!$C$6:$C$25,MATCH(D2634,AdressBook!$B$6:$B$25,0),1))=0,"",INDEX(AdressBook!$C$6:$C$25,MATCH(D2634,AdressBook!$B$6:$B$25,0),1)),""),"")</f>
        <v/>
      </c>
      <c r="S2634" s="165">
        <f>IF(LEN(C2634)&gt;0,IFERROR(IF(MATCH(C2634,C2635:$C$4004,0)&gt;0,-1,ROW(S2634)-ROW($S$3)),ROW(S2634)-ROW($S$3)),-1)</f>
        <v>-1</v>
      </c>
      <c r="T2634" s="165">
        <f t="shared" si="288"/>
        <v>0</v>
      </c>
      <c r="U2634" s="165" t="str">
        <f t="shared" si="289"/>
        <v/>
      </c>
      <c r="V2634" s="165" t="str">
        <f>IFERROR(IF(OR(C2634="",S2634&lt;0),"",IF(SUBTOTAL(3,C2634:C2634)=0,-1,SUBTOTAL(3,$C$4:C2634))),"")</f>
        <v/>
      </c>
      <c r="W2634" s="156" t="str">
        <f t="array" ref="W2634">IF(LEN(C2634)&gt;0,IFERROR(IF(MATCH(C2634,$C$3:$C2633,0)&gt;0,N2634-INDEX($N$3:N2633,SUMPRODUCT(MAX(ROW($C$3:$C2633)*(C2634=$C$3:$C2633)))-2,1),""),""),"")</f>
        <v/>
      </c>
      <c r="X2634" s="156">
        <f t="shared" ca="1" si="290"/>
        <v>1</v>
      </c>
      <c r="Y2634" s="156">
        <f t="shared" ca="1" si="291"/>
        <v>1</v>
      </c>
    </row>
    <row r="2635" spans="2:25" hidden="1" x14ac:dyDescent="0.25">
      <c r="B2635" s="390" t="str">
        <f>IFERROR(IF(LEN(INDEX(PlansAndNotes!$B$6:$B$2005,ROW(A2635)-ROW($B$3)))=0,"",INDEX(PlansAndNotes!$B$6:$B$2005,ROW(A2635)-ROW($B$3))),"")</f>
        <v/>
      </c>
      <c r="C2635" s="387" t="str">
        <f t="shared" si="286"/>
        <v/>
      </c>
      <c r="D2635" s="361" t="str">
        <f>IFERROR(IF(LEN(C2635)&gt;0,IF(LEN(INDEX(TasksList!$C$6:$C$25,MATCH(C2635,TasksList!$B$6:$B$25,0),1))=0,"",INDEX(TasksList!$C$6:$C$25,MATCH(C2635,TasksList!$B$6:$B$25,0),1)),""),"")</f>
        <v/>
      </c>
      <c r="E2635" s="361" t="str">
        <f>IFERROR(IF(LEN(C2635)&gt;0,IF(LEN(INDEX(TasksList!$F$6:$F$25,MATCH(C2635,TasksList!$B$6:$B$25,0),1))=0,"not set!",INDEX(TasksList!$F$6:$F$25,MATCH(C2635,TasksList!$B$6:$B$25,0),1)),""),"")</f>
        <v/>
      </c>
      <c r="F2635" s="360" t="str">
        <f>IFERROR(IF(LEN(D2635)&gt;0,IF(LEN(INDEX(AdressBook!$D$6:$D$25,MATCH(D2635,AdressBook!$B$6:$B$25,0),1))=0,"",INDEX(AdressBook!$D$6:$D$25,MATCH(D2635,AdressBook!$B$6:$B$25,0),1)),""),"")</f>
        <v/>
      </c>
      <c r="G2635" s="361" t="str">
        <f>IFERROR(IF(LEN(INDEX(PlansAndNotes!$F$6:$F$4005,ROW(B2635)-ROW($C$3)))=0,"",INDEX(PlansAndNotes!$F$6:$F$4005,ROW(B2635)-ROW($C$3))),"")</f>
        <v/>
      </c>
      <c r="H2635" s="361" t="str">
        <f>IFERROR(IF(LEN(C2635)&gt;0,IF(LEN(INDEX(TasksList!$G$6:$G$25,MATCH(C2635,TasksList!$B$6:$B$25,0),1))=0,"",INDEX(TasksList!$G$6:$G$25,MATCH(C2635,TasksList!$B$6:$B$25,0),1)),""),"")</f>
        <v/>
      </c>
      <c r="N2635" s="362" t="str">
        <f>IFERROR(IF(LEN(INDEX(PlansAndNotes!$D$6:$D$4005,ROW(B2635)-ROW($C$3)))=0,"",INDEX(PlansAndNotes!$D$6:$D$4005,ROW(B2635)-ROW($C$3))),"")</f>
        <v/>
      </c>
      <c r="O2635" s="165" t="str">
        <f t="shared" si="287"/>
        <v/>
      </c>
      <c r="P2635" s="363" t="str">
        <f>IFERROR(IF(LEN(INDEX(PlansAndNotes!$E$6:$E$4005,ROW(B2635)-ROW($C$3)))=0,"",INDEX(PlansAndNotes!$E$6:$E$4005,ROW(B2635)-ROW($C$3))),"")</f>
        <v/>
      </c>
      <c r="Q2635" s="363" t="str">
        <f>IFERROR(IF(LEN(INDEX(PlansAndNotes!$G$6:$G$4005,ROW(B2635)-ROW($C$3)))=0,"",INDEX(PlansAndNotes!$G$6:$G$4005,ROW(B2635)-ROW($C$3))),"")</f>
        <v/>
      </c>
      <c r="R2635" s="361" t="str">
        <f>IFERROR(IF(LEN(D2635)&gt;0,IF(LEN(INDEX(AdressBook!$C$6:$C$25,MATCH(D2635,AdressBook!$B$6:$B$25,0),1))=0,"",INDEX(AdressBook!$C$6:$C$25,MATCH(D2635,AdressBook!$B$6:$B$25,0),1)),""),"")</f>
        <v/>
      </c>
      <c r="S2635" s="165">
        <f>IF(LEN(C2635)&gt;0,IFERROR(IF(MATCH(C2635,C2636:$C$4004,0)&gt;0,-1,ROW(S2635)-ROW($S$3)),ROW(S2635)-ROW($S$3)),-1)</f>
        <v>-1</v>
      </c>
      <c r="T2635" s="165">
        <f t="shared" si="288"/>
        <v>0</v>
      </c>
      <c r="U2635" s="165" t="str">
        <f t="shared" si="289"/>
        <v/>
      </c>
      <c r="V2635" s="165" t="str">
        <f>IFERROR(IF(OR(C2635="",S2635&lt;0),"",IF(SUBTOTAL(3,C2635:C2635)=0,-1,SUBTOTAL(3,$C$4:C2635))),"")</f>
        <v/>
      </c>
      <c r="W2635" s="156" t="str">
        <f t="array" ref="W2635">IF(LEN(C2635)&gt;0,IFERROR(IF(MATCH(C2635,$C$3:$C2634,0)&gt;0,N2635-INDEX($N$3:N2634,SUMPRODUCT(MAX(ROW($C$3:$C2634)*(C2635=$C$3:$C2634)))-2,1),""),""),"")</f>
        <v/>
      </c>
      <c r="X2635" s="156">
        <f t="shared" ca="1" si="290"/>
        <v>1</v>
      </c>
      <c r="Y2635" s="156">
        <f t="shared" ca="1" si="291"/>
        <v>1</v>
      </c>
    </row>
    <row r="2636" spans="2:25" hidden="1" x14ac:dyDescent="0.25">
      <c r="B2636" s="390" t="str">
        <f>IFERROR(IF(LEN(INDEX(PlansAndNotes!$B$6:$B$2005,ROW(A2636)-ROW($B$3)))=0,"",INDEX(PlansAndNotes!$B$6:$B$2005,ROW(A2636)-ROW($B$3))),"")</f>
        <v/>
      </c>
      <c r="C2636" s="387" t="str">
        <f t="shared" si="286"/>
        <v/>
      </c>
      <c r="D2636" s="361" t="str">
        <f>IFERROR(IF(LEN(C2636)&gt;0,IF(LEN(INDEX(TasksList!$C$6:$C$25,MATCH(C2636,TasksList!$B$6:$B$25,0),1))=0,"",INDEX(TasksList!$C$6:$C$25,MATCH(C2636,TasksList!$B$6:$B$25,0),1)),""),"")</f>
        <v/>
      </c>
      <c r="E2636" s="361" t="str">
        <f>IFERROR(IF(LEN(C2636)&gt;0,IF(LEN(INDEX(TasksList!$F$6:$F$25,MATCH(C2636,TasksList!$B$6:$B$25,0),1))=0,"not set!",INDEX(TasksList!$F$6:$F$25,MATCH(C2636,TasksList!$B$6:$B$25,0),1)),""),"")</f>
        <v/>
      </c>
      <c r="F2636" s="360" t="str">
        <f>IFERROR(IF(LEN(D2636)&gt;0,IF(LEN(INDEX(AdressBook!$D$6:$D$25,MATCH(D2636,AdressBook!$B$6:$B$25,0),1))=0,"",INDEX(AdressBook!$D$6:$D$25,MATCH(D2636,AdressBook!$B$6:$B$25,0),1)),""),"")</f>
        <v/>
      </c>
      <c r="G2636" s="361" t="str">
        <f>IFERROR(IF(LEN(INDEX(PlansAndNotes!$F$6:$F$4005,ROW(B2636)-ROW($C$3)))=0,"",INDEX(PlansAndNotes!$F$6:$F$4005,ROW(B2636)-ROW($C$3))),"")</f>
        <v/>
      </c>
      <c r="H2636" s="361" t="str">
        <f>IFERROR(IF(LEN(C2636)&gt;0,IF(LEN(INDEX(TasksList!$G$6:$G$25,MATCH(C2636,TasksList!$B$6:$B$25,0),1))=0,"",INDEX(TasksList!$G$6:$G$25,MATCH(C2636,TasksList!$B$6:$B$25,0),1)),""),"")</f>
        <v/>
      </c>
      <c r="N2636" s="362" t="str">
        <f>IFERROR(IF(LEN(INDEX(PlansAndNotes!$D$6:$D$4005,ROW(B2636)-ROW($C$3)))=0,"",INDEX(PlansAndNotes!$D$6:$D$4005,ROW(B2636)-ROW($C$3))),"")</f>
        <v/>
      </c>
      <c r="O2636" s="165" t="str">
        <f t="shared" si="287"/>
        <v/>
      </c>
      <c r="P2636" s="363" t="str">
        <f>IFERROR(IF(LEN(INDEX(PlansAndNotes!$E$6:$E$4005,ROW(B2636)-ROW($C$3)))=0,"",INDEX(PlansAndNotes!$E$6:$E$4005,ROW(B2636)-ROW($C$3))),"")</f>
        <v/>
      </c>
      <c r="Q2636" s="363" t="str">
        <f>IFERROR(IF(LEN(INDEX(PlansAndNotes!$G$6:$G$4005,ROW(B2636)-ROW($C$3)))=0,"",INDEX(PlansAndNotes!$G$6:$G$4005,ROW(B2636)-ROW($C$3))),"")</f>
        <v/>
      </c>
      <c r="R2636" s="361" t="str">
        <f>IFERROR(IF(LEN(D2636)&gt;0,IF(LEN(INDEX(AdressBook!$C$6:$C$25,MATCH(D2636,AdressBook!$B$6:$B$25,0),1))=0,"",INDEX(AdressBook!$C$6:$C$25,MATCH(D2636,AdressBook!$B$6:$B$25,0),1)),""),"")</f>
        <v/>
      </c>
      <c r="S2636" s="165">
        <f>IF(LEN(C2636)&gt;0,IFERROR(IF(MATCH(C2636,C2637:$C$4004,0)&gt;0,-1,ROW(S2636)-ROW($S$3)),ROW(S2636)-ROW($S$3)),-1)</f>
        <v>-1</v>
      </c>
      <c r="T2636" s="165">
        <f t="shared" si="288"/>
        <v>0</v>
      </c>
      <c r="U2636" s="165" t="str">
        <f t="shared" si="289"/>
        <v/>
      </c>
      <c r="V2636" s="165" t="str">
        <f>IFERROR(IF(OR(C2636="",S2636&lt;0),"",IF(SUBTOTAL(3,C2636:C2636)=0,-1,SUBTOTAL(3,$C$4:C2636))),"")</f>
        <v/>
      </c>
      <c r="W2636" s="156" t="str">
        <f t="array" ref="W2636">IF(LEN(C2636)&gt;0,IFERROR(IF(MATCH(C2636,$C$3:$C2635,0)&gt;0,N2636-INDEX($N$3:N2635,SUMPRODUCT(MAX(ROW($C$3:$C2635)*(C2636=$C$3:$C2635)))-2,1),""),""),"")</f>
        <v/>
      </c>
      <c r="X2636" s="156">
        <f t="shared" ca="1" si="290"/>
        <v>1</v>
      </c>
      <c r="Y2636" s="156">
        <f t="shared" ca="1" si="291"/>
        <v>1</v>
      </c>
    </row>
    <row r="2637" spans="2:25" hidden="1" x14ac:dyDescent="0.25">
      <c r="B2637" s="390" t="str">
        <f>IFERROR(IF(LEN(INDEX(PlansAndNotes!$B$6:$B$2005,ROW(A2637)-ROW($B$3)))=0,"",INDEX(PlansAndNotes!$B$6:$B$2005,ROW(A2637)-ROW($B$3))),"")</f>
        <v/>
      </c>
      <c r="C2637" s="387" t="str">
        <f t="shared" si="286"/>
        <v/>
      </c>
      <c r="D2637" s="361" t="str">
        <f>IFERROR(IF(LEN(C2637)&gt;0,IF(LEN(INDEX(TasksList!$C$6:$C$25,MATCH(C2637,TasksList!$B$6:$B$25,0),1))=0,"",INDEX(TasksList!$C$6:$C$25,MATCH(C2637,TasksList!$B$6:$B$25,0),1)),""),"")</f>
        <v/>
      </c>
      <c r="E2637" s="361" t="str">
        <f>IFERROR(IF(LEN(C2637)&gt;0,IF(LEN(INDEX(TasksList!$F$6:$F$25,MATCH(C2637,TasksList!$B$6:$B$25,0),1))=0,"not set!",INDEX(TasksList!$F$6:$F$25,MATCH(C2637,TasksList!$B$6:$B$25,0),1)),""),"")</f>
        <v/>
      </c>
      <c r="F2637" s="360" t="str">
        <f>IFERROR(IF(LEN(D2637)&gt;0,IF(LEN(INDEX(AdressBook!$D$6:$D$25,MATCH(D2637,AdressBook!$B$6:$B$25,0),1))=0,"",INDEX(AdressBook!$D$6:$D$25,MATCH(D2637,AdressBook!$B$6:$B$25,0),1)),""),"")</f>
        <v/>
      </c>
      <c r="G2637" s="361" t="str">
        <f>IFERROR(IF(LEN(INDEX(PlansAndNotes!$F$6:$F$4005,ROW(B2637)-ROW($C$3)))=0,"",INDEX(PlansAndNotes!$F$6:$F$4005,ROW(B2637)-ROW($C$3))),"")</f>
        <v/>
      </c>
      <c r="H2637" s="361" t="str">
        <f>IFERROR(IF(LEN(C2637)&gt;0,IF(LEN(INDEX(TasksList!$G$6:$G$25,MATCH(C2637,TasksList!$B$6:$B$25,0),1))=0,"",INDEX(TasksList!$G$6:$G$25,MATCH(C2637,TasksList!$B$6:$B$25,0),1)),""),"")</f>
        <v/>
      </c>
      <c r="N2637" s="362" t="str">
        <f>IFERROR(IF(LEN(INDEX(PlansAndNotes!$D$6:$D$4005,ROW(B2637)-ROW($C$3)))=0,"",INDEX(PlansAndNotes!$D$6:$D$4005,ROW(B2637)-ROW($C$3))),"")</f>
        <v/>
      </c>
      <c r="O2637" s="165" t="str">
        <f t="shared" si="287"/>
        <v/>
      </c>
      <c r="P2637" s="363" t="str">
        <f>IFERROR(IF(LEN(INDEX(PlansAndNotes!$E$6:$E$4005,ROW(B2637)-ROW($C$3)))=0,"",INDEX(PlansAndNotes!$E$6:$E$4005,ROW(B2637)-ROW($C$3))),"")</f>
        <v/>
      </c>
      <c r="Q2637" s="363" t="str">
        <f>IFERROR(IF(LEN(INDEX(PlansAndNotes!$G$6:$G$4005,ROW(B2637)-ROW($C$3)))=0,"",INDEX(PlansAndNotes!$G$6:$G$4005,ROW(B2637)-ROW($C$3))),"")</f>
        <v/>
      </c>
      <c r="R2637" s="361" t="str">
        <f>IFERROR(IF(LEN(D2637)&gt;0,IF(LEN(INDEX(AdressBook!$C$6:$C$25,MATCH(D2637,AdressBook!$B$6:$B$25,0),1))=0,"",INDEX(AdressBook!$C$6:$C$25,MATCH(D2637,AdressBook!$B$6:$B$25,0),1)),""),"")</f>
        <v/>
      </c>
      <c r="S2637" s="165">
        <f>IF(LEN(C2637)&gt;0,IFERROR(IF(MATCH(C2637,C2638:$C$4004,0)&gt;0,-1,ROW(S2637)-ROW($S$3)),ROW(S2637)-ROW($S$3)),-1)</f>
        <v>-1</v>
      </c>
      <c r="T2637" s="165">
        <f t="shared" si="288"/>
        <v>0</v>
      </c>
      <c r="U2637" s="165" t="str">
        <f t="shared" si="289"/>
        <v/>
      </c>
      <c r="V2637" s="165" t="str">
        <f>IFERROR(IF(OR(C2637="",S2637&lt;0),"",IF(SUBTOTAL(3,C2637:C2637)=0,-1,SUBTOTAL(3,$C$4:C2637))),"")</f>
        <v/>
      </c>
      <c r="W2637" s="156" t="str">
        <f t="array" ref="W2637">IF(LEN(C2637)&gt;0,IFERROR(IF(MATCH(C2637,$C$3:$C2636,0)&gt;0,N2637-INDEX($N$3:N2636,SUMPRODUCT(MAX(ROW($C$3:$C2636)*(C2637=$C$3:$C2636)))-2,1),""),""),"")</f>
        <v/>
      </c>
      <c r="X2637" s="156">
        <f t="shared" ca="1" si="290"/>
        <v>1</v>
      </c>
      <c r="Y2637" s="156">
        <f t="shared" ca="1" si="291"/>
        <v>1</v>
      </c>
    </row>
    <row r="2638" spans="2:25" hidden="1" x14ac:dyDescent="0.25">
      <c r="B2638" s="390" t="str">
        <f>IFERROR(IF(LEN(INDEX(PlansAndNotes!$B$6:$B$2005,ROW(A2638)-ROW($B$3)))=0,"",INDEX(PlansAndNotes!$B$6:$B$2005,ROW(A2638)-ROW($B$3))),"")</f>
        <v/>
      </c>
      <c r="C2638" s="387" t="str">
        <f t="shared" si="286"/>
        <v/>
      </c>
      <c r="D2638" s="361" t="str">
        <f>IFERROR(IF(LEN(C2638)&gt;0,IF(LEN(INDEX(TasksList!$C$6:$C$25,MATCH(C2638,TasksList!$B$6:$B$25,0),1))=0,"",INDEX(TasksList!$C$6:$C$25,MATCH(C2638,TasksList!$B$6:$B$25,0),1)),""),"")</f>
        <v/>
      </c>
      <c r="E2638" s="361" t="str">
        <f>IFERROR(IF(LEN(C2638)&gt;0,IF(LEN(INDEX(TasksList!$F$6:$F$25,MATCH(C2638,TasksList!$B$6:$B$25,0),1))=0,"not set!",INDEX(TasksList!$F$6:$F$25,MATCH(C2638,TasksList!$B$6:$B$25,0),1)),""),"")</f>
        <v/>
      </c>
      <c r="F2638" s="360" t="str">
        <f>IFERROR(IF(LEN(D2638)&gt;0,IF(LEN(INDEX(AdressBook!$D$6:$D$25,MATCH(D2638,AdressBook!$B$6:$B$25,0),1))=0,"",INDEX(AdressBook!$D$6:$D$25,MATCH(D2638,AdressBook!$B$6:$B$25,0),1)),""),"")</f>
        <v/>
      </c>
      <c r="G2638" s="361" t="str">
        <f>IFERROR(IF(LEN(INDEX(PlansAndNotes!$F$6:$F$4005,ROW(B2638)-ROW($C$3)))=0,"",INDEX(PlansAndNotes!$F$6:$F$4005,ROW(B2638)-ROW($C$3))),"")</f>
        <v/>
      </c>
      <c r="H2638" s="361" t="str">
        <f>IFERROR(IF(LEN(C2638)&gt;0,IF(LEN(INDEX(TasksList!$G$6:$G$25,MATCH(C2638,TasksList!$B$6:$B$25,0),1))=0,"",INDEX(TasksList!$G$6:$G$25,MATCH(C2638,TasksList!$B$6:$B$25,0),1)),""),"")</f>
        <v/>
      </c>
      <c r="N2638" s="362" t="str">
        <f>IFERROR(IF(LEN(INDEX(PlansAndNotes!$D$6:$D$4005,ROW(B2638)-ROW($C$3)))=0,"",INDEX(PlansAndNotes!$D$6:$D$4005,ROW(B2638)-ROW($C$3))),"")</f>
        <v/>
      </c>
      <c r="O2638" s="165" t="str">
        <f t="shared" si="287"/>
        <v/>
      </c>
      <c r="P2638" s="363" t="str">
        <f>IFERROR(IF(LEN(INDEX(PlansAndNotes!$E$6:$E$4005,ROW(B2638)-ROW($C$3)))=0,"",INDEX(PlansAndNotes!$E$6:$E$4005,ROW(B2638)-ROW($C$3))),"")</f>
        <v/>
      </c>
      <c r="Q2638" s="363" t="str">
        <f>IFERROR(IF(LEN(INDEX(PlansAndNotes!$G$6:$G$4005,ROW(B2638)-ROW($C$3)))=0,"",INDEX(PlansAndNotes!$G$6:$G$4005,ROW(B2638)-ROW($C$3))),"")</f>
        <v/>
      </c>
      <c r="R2638" s="361" t="str">
        <f>IFERROR(IF(LEN(D2638)&gt;0,IF(LEN(INDEX(AdressBook!$C$6:$C$25,MATCH(D2638,AdressBook!$B$6:$B$25,0),1))=0,"",INDEX(AdressBook!$C$6:$C$25,MATCH(D2638,AdressBook!$B$6:$B$25,0),1)),""),"")</f>
        <v/>
      </c>
      <c r="S2638" s="165">
        <f>IF(LEN(C2638)&gt;0,IFERROR(IF(MATCH(C2638,C2639:$C$4004,0)&gt;0,-1,ROW(S2638)-ROW($S$3)),ROW(S2638)-ROW($S$3)),-1)</f>
        <v>-1</v>
      </c>
      <c r="T2638" s="165">
        <f t="shared" si="288"/>
        <v>0</v>
      </c>
      <c r="U2638" s="165" t="str">
        <f t="shared" si="289"/>
        <v/>
      </c>
      <c r="V2638" s="165" t="str">
        <f>IFERROR(IF(OR(C2638="",S2638&lt;0),"",IF(SUBTOTAL(3,C2638:C2638)=0,-1,SUBTOTAL(3,$C$4:C2638))),"")</f>
        <v/>
      </c>
      <c r="W2638" s="156" t="str">
        <f t="array" ref="W2638">IF(LEN(C2638)&gt;0,IFERROR(IF(MATCH(C2638,$C$3:$C2637,0)&gt;0,N2638-INDEX($N$3:N2637,SUMPRODUCT(MAX(ROW($C$3:$C2637)*(C2638=$C$3:$C2637)))-2,1),""),""),"")</f>
        <v/>
      </c>
      <c r="X2638" s="156">
        <f t="shared" ca="1" si="290"/>
        <v>1</v>
      </c>
      <c r="Y2638" s="156">
        <f t="shared" ca="1" si="291"/>
        <v>1</v>
      </c>
    </row>
    <row r="2639" spans="2:25" hidden="1" x14ac:dyDescent="0.25">
      <c r="B2639" s="390" t="str">
        <f>IFERROR(IF(LEN(INDEX(PlansAndNotes!$B$6:$B$2005,ROW(A2639)-ROW($B$3)))=0,"",INDEX(PlansAndNotes!$B$6:$B$2005,ROW(A2639)-ROW($B$3))),"")</f>
        <v/>
      </c>
      <c r="C2639" s="387" t="str">
        <f t="shared" si="286"/>
        <v/>
      </c>
      <c r="D2639" s="361" t="str">
        <f>IFERROR(IF(LEN(C2639)&gt;0,IF(LEN(INDEX(TasksList!$C$6:$C$25,MATCH(C2639,TasksList!$B$6:$B$25,0),1))=0,"",INDEX(TasksList!$C$6:$C$25,MATCH(C2639,TasksList!$B$6:$B$25,0),1)),""),"")</f>
        <v/>
      </c>
      <c r="E2639" s="361" t="str">
        <f>IFERROR(IF(LEN(C2639)&gt;0,IF(LEN(INDEX(TasksList!$F$6:$F$25,MATCH(C2639,TasksList!$B$6:$B$25,0),1))=0,"not set!",INDEX(TasksList!$F$6:$F$25,MATCH(C2639,TasksList!$B$6:$B$25,0),1)),""),"")</f>
        <v/>
      </c>
      <c r="F2639" s="360" t="str">
        <f>IFERROR(IF(LEN(D2639)&gt;0,IF(LEN(INDEX(AdressBook!$D$6:$D$25,MATCH(D2639,AdressBook!$B$6:$B$25,0),1))=0,"",INDEX(AdressBook!$D$6:$D$25,MATCH(D2639,AdressBook!$B$6:$B$25,0),1)),""),"")</f>
        <v/>
      </c>
      <c r="G2639" s="361" t="str">
        <f>IFERROR(IF(LEN(INDEX(PlansAndNotes!$F$6:$F$4005,ROW(B2639)-ROW($C$3)))=0,"",INDEX(PlansAndNotes!$F$6:$F$4005,ROW(B2639)-ROW($C$3))),"")</f>
        <v/>
      </c>
      <c r="H2639" s="361" t="str">
        <f>IFERROR(IF(LEN(C2639)&gt;0,IF(LEN(INDEX(TasksList!$G$6:$G$25,MATCH(C2639,TasksList!$B$6:$B$25,0),1))=0,"",INDEX(TasksList!$G$6:$G$25,MATCH(C2639,TasksList!$B$6:$B$25,0),1)),""),"")</f>
        <v/>
      </c>
      <c r="N2639" s="362" t="str">
        <f>IFERROR(IF(LEN(INDEX(PlansAndNotes!$D$6:$D$4005,ROW(B2639)-ROW($C$3)))=0,"",INDEX(PlansAndNotes!$D$6:$D$4005,ROW(B2639)-ROW($C$3))),"")</f>
        <v/>
      </c>
      <c r="O2639" s="165" t="str">
        <f t="shared" si="287"/>
        <v/>
      </c>
      <c r="P2639" s="363" t="str">
        <f>IFERROR(IF(LEN(INDEX(PlansAndNotes!$E$6:$E$4005,ROW(B2639)-ROW($C$3)))=0,"",INDEX(PlansAndNotes!$E$6:$E$4005,ROW(B2639)-ROW($C$3))),"")</f>
        <v/>
      </c>
      <c r="Q2639" s="363" t="str">
        <f>IFERROR(IF(LEN(INDEX(PlansAndNotes!$G$6:$G$4005,ROW(B2639)-ROW($C$3)))=0,"",INDEX(PlansAndNotes!$G$6:$G$4005,ROW(B2639)-ROW($C$3))),"")</f>
        <v/>
      </c>
      <c r="R2639" s="361" t="str">
        <f>IFERROR(IF(LEN(D2639)&gt;0,IF(LEN(INDEX(AdressBook!$C$6:$C$25,MATCH(D2639,AdressBook!$B$6:$B$25,0),1))=0,"",INDEX(AdressBook!$C$6:$C$25,MATCH(D2639,AdressBook!$B$6:$B$25,0),1)),""),"")</f>
        <v/>
      </c>
      <c r="S2639" s="165">
        <f>IF(LEN(C2639)&gt;0,IFERROR(IF(MATCH(C2639,C2640:$C$4004,0)&gt;0,-1,ROW(S2639)-ROW($S$3)),ROW(S2639)-ROW($S$3)),-1)</f>
        <v>-1</v>
      </c>
      <c r="T2639" s="165">
        <f t="shared" si="288"/>
        <v>0</v>
      </c>
      <c r="U2639" s="165" t="str">
        <f t="shared" si="289"/>
        <v/>
      </c>
      <c r="V2639" s="165" t="str">
        <f>IFERROR(IF(OR(C2639="",S2639&lt;0),"",IF(SUBTOTAL(3,C2639:C2639)=0,-1,SUBTOTAL(3,$C$4:C2639))),"")</f>
        <v/>
      </c>
      <c r="W2639" s="156" t="str">
        <f t="array" ref="W2639">IF(LEN(C2639)&gt;0,IFERROR(IF(MATCH(C2639,$C$3:$C2638,0)&gt;0,N2639-INDEX($N$3:N2638,SUMPRODUCT(MAX(ROW($C$3:$C2638)*(C2639=$C$3:$C2638)))-2,1),""),""),"")</f>
        <v/>
      </c>
      <c r="X2639" s="156">
        <f t="shared" ca="1" si="290"/>
        <v>1</v>
      </c>
      <c r="Y2639" s="156">
        <f t="shared" ca="1" si="291"/>
        <v>1</v>
      </c>
    </row>
    <row r="2640" spans="2:25" hidden="1" x14ac:dyDescent="0.25">
      <c r="B2640" s="390" t="str">
        <f>IFERROR(IF(LEN(INDEX(PlansAndNotes!$B$6:$B$2005,ROW(A2640)-ROW($B$3)))=0,"",INDEX(PlansAndNotes!$B$6:$B$2005,ROW(A2640)-ROW($B$3))),"")</f>
        <v/>
      </c>
      <c r="C2640" s="387" t="str">
        <f t="shared" si="286"/>
        <v/>
      </c>
      <c r="D2640" s="361" t="str">
        <f>IFERROR(IF(LEN(C2640)&gt;0,IF(LEN(INDEX(TasksList!$C$6:$C$25,MATCH(C2640,TasksList!$B$6:$B$25,0),1))=0,"",INDEX(TasksList!$C$6:$C$25,MATCH(C2640,TasksList!$B$6:$B$25,0),1)),""),"")</f>
        <v/>
      </c>
      <c r="E2640" s="361" t="str">
        <f>IFERROR(IF(LEN(C2640)&gt;0,IF(LEN(INDEX(TasksList!$F$6:$F$25,MATCH(C2640,TasksList!$B$6:$B$25,0),1))=0,"not set!",INDEX(TasksList!$F$6:$F$25,MATCH(C2640,TasksList!$B$6:$B$25,0),1)),""),"")</f>
        <v/>
      </c>
      <c r="F2640" s="360" t="str">
        <f>IFERROR(IF(LEN(D2640)&gt;0,IF(LEN(INDEX(AdressBook!$D$6:$D$25,MATCH(D2640,AdressBook!$B$6:$B$25,0),1))=0,"",INDEX(AdressBook!$D$6:$D$25,MATCH(D2640,AdressBook!$B$6:$B$25,0),1)),""),"")</f>
        <v/>
      </c>
      <c r="G2640" s="361" t="str">
        <f>IFERROR(IF(LEN(INDEX(PlansAndNotes!$F$6:$F$4005,ROW(B2640)-ROW($C$3)))=0,"",INDEX(PlansAndNotes!$F$6:$F$4005,ROW(B2640)-ROW($C$3))),"")</f>
        <v/>
      </c>
      <c r="H2640" s="361" t="str">
        <f>IFERROR(IF(LEN(C2640)&gt;0,IF(LEN(INDEX(TasksList!$G$6:$G$25,MATCH(C2640,TasksList!$B$6:$B$25,0),1))=0,"",INDEX(TasksList!$G$6:$G$25,MATCH(C2640,TasksList!$B$6:$B$25,0),1)),""),"")</f>
        <v/>
      </c>
      <c r="N2640" s="362" t="str">
        <f>IFERROR(IF(LEN(INDEX(PlansAndNotes!$D$6:$D$4005,ROW(B2640)-ROW($C$3)))=0,"",INDEX(PlansAndNotes!$D$6:$D$4005,ROW(B2640)-ROW($C$3))),"")</f>
        <v/>
      </c>
      <c r="O2640" s="165" t="str">
        <f t="shared" si="287"/>
        <v/>
      </c>
      <c r="P2640" s="363" t="str">
        <f>IFERROR(IF(LEN(INDEX(PlansAndNotes!$E$6:$E$4005,ROW(B2640)-ROW($C$3)))=0,"",INDEX(PlansAndNotes!$E$6:$E$4005,ROW(B2640)-ROW($C$3))),"")</f>
        <v/>
      </c>
      <c r="Q2640" s="363" t="str">
        <f>IFERROR(IF(LEN(INDEX(PlansAndNotes!$G$6:$G$4005,ROW(B2640)-ROW($C$3)))=0,"",INDEX(PlansAndNotes!$G$6:$G$4005,ROW(B2640)-ROW($C$3))),"")</f>
        <v/>
      </c>
      <c r="R2640" s="361" t="str">
        <f>IFERROR(IF(LEN(D2640)&gt;0,IF(LEN(INDEX(AdressBook!$C$6:$C$25,MATCH(D2640,AdressBook!$B$6:$B$25,0),1))=0,"",INDEX(AdressBook!$C$6:$C$25,MATCH(D2640,AdressBook!$B$6:$B$25,0),1)),""),"")</f>
        <v/>
      </c>
      <c r="S2640" s="165">
        <f>IF(LEN(C2640)&gt;0,IFERROR(IF(MATCH(C2640,C2641:$C$4004,0)&gt;0,-1,ROW(S2640)-ROW($S$3)),ROW(S2640)-ROW($S$3)),-1)</f>
        <v>-1</v>
      </c>
      <c r="T2640" s="165">
        <f t="shared" si="288"/>
        <v>0</v>
      </c>
      <c r="U2640" s="165" t="str">
        <f t="shared" si="289"/>
        <v/>
      </c>
      <c r="V2640" s="165" t="str">
        <f>IFERROR(IF(OR(C2640="",S2640&lt;0),"",IF(SUBTOTAL(3,C2640:C2640)=0,-1,SUBTOTAL(3,$C$4:C2640))),"")</f>
        <v/>
      </c>
      <c r="W2640" s="156" t="str">
        <f t="array" ref="W2640">IF(LEN(C2640)&gt;0,IFERROR(IF(MATCH(C2640,$C$3:$C2639,0)&gt;0,N2640-INDEX($N$3:N2639,SUMPRODUCT(MAX(ROW($C$3:$C2639)*(C2640=$C$3:$C2639)))-2,1),""),""),"")</f>
        <v/>
      </c>
      <c r="X2640" s="156">
        <f t="shared" ca="1" si="290"/>
        <v>1</v>
      </c>
      <c r="Y2640" s="156">
        <f t="shared" ca="1" si="291"/>
        <v>1</v>
      </c>
    </row>
    <row r="2641" spans="2:25" hidden="1" x14ac:dyDescent="0.25">
      <c r="B2641" s="390" t="str">
        <f>IFERROR(IF(LEN(INDEX(PlansAndNotes!$B$6:$B$2005,ROW(A2641)-ROW($B$3)))=0,"",INDEX(PlansAndNotes!$B$6:$B$2005,ROW(A2641)-ROW($B$3))),"")</f>
        <v/>
      </c>
      <c r="C2641" s="387" t="str">
        <f t="shared" si="286"/>
        <v/>
      </c>
      <c r="D2641" s="361" t="str">
        <f>IFERROR(IF(LEN(C2641)&gt;0,IF(LEN(INDEX(TasksList!$C$6:$C$25,MATCH(C2641,TasksList!$B$6:$B$25,0),1))=0,"",INDEX(TasksList!$C$6:$C$25,MATCH(C2641,TasksList!$B$6:$B$25,0),1)),""),"")</f>
        <v/>
      </c>
      <c r="E2641" s="361" t="str">
        <f>IFERROR(IF(LEN(C2641)&gt;0,IF(LEN(INDEX(TasksList!$F$6:$F$25,MATCH(C2641,TasksList!$B$6:$B$25,0),1))=0,"not set!",INDEX(TasksList!$F$6:$F$25,MATCH(C2641,TasksList!$B$6:$B$25,0),1)),""),"")</f>
        <v/>
      </c>
      <c r="F2641" s="360" t="str">
        <f>IFERROR(IF(LEN(D2641)&gt;0,IF(LEN(INDEX(AdressBook!$D$6:$D$25,MATCH(D2641,AdressBook!$B$6:$B$25,0),1))=0,"",INDEX(AdressBook!$D$6:$D$25,MATCH(D2641,AdressBook!$B$6:$B$25,0),1)),""),"")</f>
        <v/>
      </c>
      <c r="G2641" s="361" t="str">
        <f>IFERROR(IF(LEN(INDEX(PlansAndNotes!$F$6:$F$4005,ROW(B2641)-ROW($C$3)))=0,"",INDEX(PlansAndNotes!$F$6:$F$4005,ROW(B2641)-ROW($C$3))),"")</f>
        <v/>
      </c>
      <c r="H2641" s="361" t="str">
        <f>IFERROR(IF(LEN(C2641)&gt;0,IF(LEN(INDEX(TasksList!$G$6:$G$25,MATCH(C2641,TasksList!$B$6:$B$25,0),1))=0,"",INDEX(TasksList!$G$6:$G$25,MATCH(C2641,TasksList!$B$6:$B$25,0),1)),""),"")</f>
        <v/>
      </c>
      <c r="N2641" s="362" t="str">
        <f>IFERROR(IF(LEN(INDEX(PlansAndNotes!$D$6:$D$4005,ROW(B2641)-ROW($C$3)))=0,"",INDEX(PlansAndNotes!$D$6:$D$4005,ROW(B2641)-ROW($C$3))),"")</f>
        <v/>
      </c>
      <c r="O2641" s="165" t="str">
        <f t="shared" si="287"/>
        <v/>
      </c>
      <c r="P2641" s="363" t="str">
        <f>IFERROR(IF(LEN(INDEX(PlansAndNotes!$E$6:$E$4005,ROW(B2641)-ROW($C$3)))=0,"",INDEX(PlansAndNotes!$E$6:$E$4005,ROW(B2641)-ROW($C$3))),"")</f>
        <v/>
      </c>
      <c r="Q2641" s="363" t="str">
        <f>IFERROR(IF(LEN(INDEX(PlansAndNotes!$G$6:$G$4005,ROW(B2641)-ROW($C$3)))=0,"",INDEX(PlansAndNotes!$G$6:$G$4005,ROW(B2641)-ROW($C$3))),"")</f>
        <v/>
      </c>
      <c r="R2641" s="361" t="str">
        <f>IFERROR(IF(LEN(D2641)&gt;0,IF(LEN(INDEX(AdressBook!$C$6:$C$25,MATCH(D2641,AdressBook!$B$6:$B$25,0),1))=0,"",INDEX(AdressBook!$C$6:$C$25,MATCH(D2641,AdressBook!$B$6:$B$25,0),1)),""),"")</f>
        <v/>
      </c>
      <c r="S2641" s="165">
        <f>IF(LEN(C2641)&gt;0,IFERROR(IF(MATCH(C2641,C2642:$C$4004,0)&gt;0,-1,ROW(S2641)-ROW($S$3)),ROW(S2641)-ROW($S$3)),-1)</f>
        <v>-1</v>
      </c>
      <c r="T2641" s="165">
        <f t="shared" si="288"/>
        <v>0</v>
      </c>
      <c r="U2641" s="165" t="str">
        <f t="shared" si="289"/>
        <v/>
      </c>
      <c r="V2641" s="165" t="str">
        <f>IFERROR(IF(OR(C2641="",S2641&lt;0),"",IF(SUBTOTAL(3,C2641:C2641)=0,-1,SUBTOTAL(3,$C$4:C2641))),"")</f>
        <v/>
      </c>
      <c r="W2641" s="156" t="str">
        <f t="array" ref="W2641">IF(LEN(C2641)&gt;0,IFERROR(IF(MATCH(C2641,$C$3:$C2640,0)&gt;0,N2641-INDEX($N$3:N2640,SUMPRODUCT(MAX(ROW($C$3:$C2640)*(C2641=$C$3:$C2640)))-2,1),""),""),"")</f>
        <v/>
      </c>
      <c r="X2641" s="156">
        <f t="shared" ca="1" si="290"/>
        <v>1</v>
      </c>
      <c r="Y2641" s="156">
        <f t="shared" ca="1" si="291"/>
        <v>1</v>
      </c>
    </row>
    <row r="2642" spans="2:25" hidden="1" x14ac:dyDescent="0.25">
      <c r="B2642" s="390" t="str">
        <f>IFERROR(IF(LEN(INDEX(PlansAndNotes!$B$6:$B$2005,ROW(A2642)-ROW($B$3)))=0,"",INDEX(PlansAndNotes!$B$6:$B$2005,ROW(A2642)-ROW($B$3))),"")</f>
        <v/>
      </c>
      <c r="C2642" s="387" t="str">
        <f t="shared" si="286"/>
        <v/>
      </c>
      <c r="D2642" s="361" t="str">
        <f>IFERROR(IF(LEN(C2642)&gt;0,IF(LEN(INDEX(TasksList!$C$6:$C$25,MATCH(C2642,TasksList!$B$6:$B$25,0),1))=0,"",INDEX(TasksList!$C$6:$C$25,MATCH(C2642,TasksList!$B$6:$B$25,0),1)),""),"")</f>
        <v/>
      </c>
      <c r="E2642" s="361" t="str">
        <f>IFERROR(IF(LEN(C2642)&gt;0,IF(LEN(INDEX(TasksList!$F$6:$F$25,MATCH(C2642,TasksList!$B$6:$B$25,0),1))=0,"not set!",INDEX(TasksList!$F$6:$F$25,MATCH(C2642,TasksList!$B$6:$B$25,0),1)),""),"")</f>
        <v/>
      </c>
      <c r="F2642" s="360" t="str">
        <f>IFERROR(IF(LEN(D2642)&gt;0,IF(LEN(INDEX(AdressBook!$D$6:$D$25,MATCH(D2642,AdressBook!$B$6:$B$25,0),1))=0,"",INDEX(AdressBook!$D$6:$D$25,MATCH(D2642,AdressBook!$B$6:$B$25,0),1)),""),"")</f>
        <v/>
      </c>
      <c r="G2642" s="361" t="str">
        <f>IFERROR(IF(LEN(INDEX(PlansAndNotes!$F$6:$F$4005,ROW(B2642)-ROW($C$3)))=0,"",INDEX(PlansAndNotes!$F$6:$F$4005,ROW(B2642)-ROW($C$3))),"")</f>
        <v/>
      </c>
      <c r="H2642" s="361" t="str">
        <f>IFERROR(IF(LEN(C2642)&gt;0,IF(LEN(INDEX(TasksList!$G$6:$G$25,MATCH(C2642,TasksList!$B$6:$B$25,0),1))=0,"",INDEX(TasksList!$G$6:$G$25,MATCH(C2642,TasksList!$B$6:$B$25,0),1)),""),"")</f>
        <v/>
      </c>
      <c r="N2642" s="362" t="str">
        <f>IFERROR(IF(LEN(INDEX(PlansAndNotes!$D$6:$D$4005,ROW(B2642)-ROW($C$3)))=0,"",INDEX(PlansAndNotes!$D$6:$D$4005,ROW(B2642)-ROW($C$3))),"")</f>
        <v/>
      </c>
      <c r="O2642" s="165" t="str">
        <f t="shared" si="287"/>
        <v/>
      </c>
      <c r="P2642" s="363" t="str">
        <f>IFERROR(IF(LEN(INDEX(PlansAndNotes!$E$6:$E$4005,ROW(B2642)-ROW($C$3)))=0,"",INDEX(PlansAndNotes!$E$6:$E$4005,ROW(B2642)-ROW($C$3))),"")</f>
        <v/>
      </c>
      <c r="Q2642" s="363" t="str">
        <f>IFERROR(IF(LEN(INDEX(PlansAndNotes!$G$6:$G$4005,ROW(B2642)-ROW($C$3)))=0,"",INDEX(PlansAndNotes!$G$6:$G$4005,ROW(B2642)-ROW($C$3))),"")</f>
        <v/>
      </c>
      <c r="R2642" s="361" t="str">
        <f>IFERROR(IF(LEN(D2642)&gt;0,IF(LEN(INDEX(AdressBook!$C$6:$C$25,MATCH(D2642,AdressBook!$B$6:$B$25,0),1))=0,"",INDEX(AdressBook!$C$6:$C$25,MATCH(D2642,AdressBook!$B$6:$B$25,0),1)),""),"")</f>
        <v/>
      </c>
      <c r="S2642" s="165">
        <f>IF(LEN(C2642)&gt;0,IFERROR(IF(MATCH(C2642,C2643:$C$4004,0)&gt;0,-1,ROW(S2642)-ROW($S$3)),ROW(S2642)-ROW($S$3)),-1)</f>
        <v>-1</v>
      </c>
      <c r="T2642" s="165">
        <f t="shared" si="288"/>
        <v>0</v>
      </c>
      <c r="U2642" s="165" t="str">
        <f t="shared" si="289"/>
        <v/>
      </c>
      <c r="V2642" s="165" t="str">
        <f>IFERROR(IF(OR(C2642="",S2642&lt;0),"",IF(SUBTOTAL(3,C2642:C2642)=0,-1,SUBTOTAL(3,$C$4:C2642))),"")</f>
        <v/>
      </c>
      <c r="W2642" s="156" t="str">
        <f t="array" ref="W2642">IF(LEN(C2642)&gt;0,IFERROR(IF(MATCH(C2642,$C$3:$C2641,0)&gt;0,N2642-INDEX($N$3:N2641,SUMPRODUCT(MAX(ROW($C$3:$C2641)*(C2642=$C$3:$C2641)))-2,1),""),""),"")</f>
        <v/>
      </c>
      <c r="X2642" s="156">
        <f t="shared" ca="1" si="290"/>
        <v>1</v>
      </c>
      <c r="Y2642" s="156">
        <f t="shared" ca="1" si="291"/>
        <v>1</v>
      </c>
    </row>
    <row r="2643" spans="2:25" hidden="1" x14ac:dyDescent="0.25">
      <c r="B2643" s="390" t="str">
        <f>IFERROR(IF(LEN(INDEX(PlansAndNotes!$B$6:$B$2005,ROW(A2643)-ROW($B$3)))=0,"",INDEX(PlansAndNotes!$B$6:$B$2005,ROW(A2643)-ROW($B$3))),"")</f>
        <v/>
      </c>
      <c r="C2643" s="387" t="str">
        <f t="shared" si="286"/>
        <v/>
      </c>
      <c r="D2643" s="361" t="str">
        <f>IFERROR(IF(LEN(C2643)&gt;0,IF(LEN(INDEX(TasksList!$C$6:$C$25,MATCH(C2643,TasksList!$B$6:$B$25,0),1))=0,"",INDEX(TasksList!$C$6:$C$25,MATCH(C2643,TasksList!$B$6:$B$25,0),1)),""),"")</f>
        <v/>
      </c>
      <c r="E2643" s="361" t="str">
        <f>IFERROR(IF(LEN(C2643)&gt;0,IF(LEN(INDEX(TasksList!$F$6:$F$25,MATCH(C2643,TasksList!$B$6:$B$25,0),1))=0,"not set!",INDEX(TasksList!$F$6:$F$25,MATCH(C2643,TasksList!$B$6:$B$25,0),1)),""),"")</f>
        <v/>
      </c>
      <c r="F2643" s="360" t="str">
        <f>IFERROR(IF(LEN(D2643)&gt;0,IF(LEN(INDEX(AdressBook!$D$6:$D$25,MATCH(D2643,AdressBook!$B$6:$B$25,0),1))=0,"",INDEX(AdressBook!$D$6:$D$25,MATCH(D2643,AdressBook!$B$6:$B$25,0),1)),""),"")</f>
        <v/>
      </c>
      <c r="G2643" s="361" t="str">
        <f>IFERROR(IF(LEN(INDEX(PlansAndNotes!$F$6:$F$4005,ROW(B2643)-ROW($C$3)))=0,"",INDEX(PlansAndNotes!$F$6:$F$4005,ROW(B2643)-ROW($C$3))),"")</f>
        <v/>
      </c>
      <c r="H2643" s="361" t="str">
        <f>IFERROR(IF(LEN(C2643)&gt;0,IF(LEN(INDEX(TasksList!$G$6:$G$25,MATCH(C2643,TasksList!$B$6:$B$25,0),1))=0,"",INDEX(TasksList!$G$6:$G$25,MATCH(C2643,TasksList!$B$6:$B$25,0),1)),""),"")</f>
        <v/>
      </c>
      <c r="N2643" s="362" t="str">
        <f>IFERROR(IF(LEN(INDEX(PlansAndNotes!$D$6:$D$4005,ROW(B2643)-ROW($C$3)))=0,"",INDEX(PlansAndNotes!$D$6:$D$4005,ROW(B2643)-ROW($C$3))),"")</f>
        <v/>
      </c>
      <c r="O2643" s="165" t="str">
        <f t="shared" si="287"/>
        <v/>
      </c>
      <c r="P2643" s="363" t="str">
        <f>IFERROR(IF(LEN(INDEX(PlansAndNotes!$E$6:$E$4005,ROW(B2643)-ROW($C$3)))=0,"",INDEX(PlansAndNotes!$E$6:$E$4005,ROW(B2643)-ROW($C$3))),"")</f>
        <v/>
      </c>
      <c r="Q2643" s="363" t="str">
        <f>IFERROR(IF(LEN(INDEX(PlansAndNotes!$G$6:$G$4005,ROW(B2643)-ROW($C$3)))=0,"",INDEX(PlansAndNotes!$G$6:$G$4005,ROW(B2643)-ROW($C$3))),"")</f>
        <v/>
      </c>
      <c r="R2643" s="361" t="str">
        <f>IFERROR(IF(LEN(D2643)&gt;0,IF(LEN(INDEX(AdressBook!$C$6:$C$25,MATCH(D2643,AdressBook!$B$6:$B$25,0),1))=0,"",INDEX(AdressBook!$C$6:$C$25,MATCH(D2643,AdressBook!$B$6:$B$25,0),1)),""),"")</f>
        <v/>
      </c>
      <c r="S2643" s="165">
        <f>IF(LEN(C2643)&gt;0,IFERROR(IF(MATCH(C2643,C2644:$C$4004,0)&gt;0,-1,ROW(S2643)-ROW($S$3)),ROW(S2643)-ROW($S$3)),-1)</f>
        <v>-1</v>
      </c>
      <c r="T2643" s="165">
        <f t="shared" si="288"/>
        <v>0</v>
      </c>
      <c r="U2643" s="165" t="str">
        <f t="shared" si="289"/>
        <v/>
      </c>
      <c r="V2643" s="165" t="str">
        <f>IFERROR(IF(OR(C2643="",S2643&lt;0),"",IF(SUBTOTAL(3,C2643:C2643)=0,-1,SUBTOTAL(3,$C$4:C2643))),"")</f>
        <v/>
      </c>
      <c r="W2643" s="156" t="str">
        <f t="array" ref="W2643">IF(LEN(C2643)&gt;0,IFERROR(IF(MATCH(C2643,$C$3:$C2642,0)&gt;0,N2643-INDEX($N$3:N2642,SUMPRODUCT(MAX(ROW($C$3:$C2642)*(C2643=$C$3:$C2642)))-2,1),""),""),"")</f>
        <v/>
      </c>
      <c r="X2643" s="156">
        <f t="shared" ca="1" si="290"/>
        <v>1</v>
      </c>
      <c r="Y2643" s="156">
        <f t="shared" ca="1" si="291"/>
        <v>1</v>
      </c>
    </row>
    <row r="2644" spans="2:25" hidden="1" x14ac:dyDescent="0.25">
      <c r="B2644" s="390" t="str">
        <f>IFERROR(IF(LEN(INDEX(PlansAndNotes!$B$6:$B$2005,ROW(A2644)-ROW($B$3)))=0,"",INDEX(PlansAndNotes!$B$6:$B$2005,ROW(A2644)-ROW($B$3))),"")</f>
        <v/>
      </c>
      <c r="C2644" s="387" t="str">
        <f t="shared" si="286"/>
        <v/>
      </c>
      <c r="D2644" s="361" t="str">
        <f>IFERROR(IF(LEN(C2644)&gt;0,IF(LEN(INDEX(TasksList!$C$6:$C$25,MATCH(C2644,TasksList!$B$6:$B$25,0),1))=0,"",INDEX(TasksList!$C$6:$C$25,MATCH(C2644,TasksList!$B$6:$B$25,0),1)),""),"")</f>
        <v/>
      </c>
      <c r="E2644" s="361" t="str">
        <f>IFERROR(IF(LEN(C2644)&gt;0,IF(LEN(INDEX(TasksList!$F$6:$F$25,MATCH(C2644,TasksList!$B$6:$B$25,0),1))=0,"not set!",INDEX(TasksList!$F$6:$F$25,MATCH(C2644,TasksList!$B$6:$B$25,0),1)),""),"")</f>
        <v/>
      </c>
      <c r="F2644" s="360" t="str">
        <f>IFERROR(IF(LEN(D2644)&gt;0,IF(LEN(INDEX(AdressBook!$D$6:$D$25,MATCH(D2644,AdressBook!$B$6:$B$25,0),1))=0,"",INDEX(AdressBook!$D$6:$D$25,MATCH(D2644,AdressBook!$B$6:$B$25,0),1)),""),"")</f>
        <v/>
      </c>
      <c r="G2644" s="361" t="str">
        <f>IFERROR(IF(LEN(INDEX(PlansAndNotes!$F$6:$F$4005,ROW(B2644)-ROW($C$3)))=0,"",INDEX(PlansAndNotes!$F$6:$F$4005,ROW(B2644)-ROW($C$3))),"")</f>
        <v/>
      </c>
      <c r="H2644" s="361" t="str">
        <f>IFERROR(IF(LEN(C2644)&gt;0,IF(LEN(INDEX(TasksList!$G$6:$G$25,MATCH(C2644,TasksList!$B$6:$B$25,0),1))=0,"",INDEX(TasksList!$G$6:$G$25,MATCH(C2644,TasksList!$B$6:$B$25,0),1)),""),"")</f>
        <v/>
      </c>
      <c r="N2644" s="362" t="str">
        <f>IFERROR(IF(LEN(INDEX(PlansAndNotes!$D$6:$D$4005,ROW(B2644)-ROW($C$3)))=0,"",INDEX(PlansAndNotes!$D$6:$D$4005,ROW(B2644)-ROW($C$3))),"")</f>
        <v/>
      </c>
      <c r="O2644" s="165" t="str">
        <f t="shared" si="287"/>
        <v/>
      </c>
      <c r="P2644" s="363" t="str">
        <f>IFERROR(IF(LEN(INDEX(PlansAndNotes!$E$6:$E$4005,ROW(B2644)-ROW($C$3)))=0,"",INDEX(PlansAndNotes!$E$6:$E$4005,ROW(B2644)-ROW($C$3))),"")</f>
        <v/>
      </c>
      <c r="Q2644" s="363" t="str">
        <f>IFERROR(IF(LEN(INDEX(PlansAndNotes!$G$6:$G$4005,ROW(B2644)-ROW($C$3)))=0,"",INDEX(PlansAndNotes!$G$6:$G$4005,ROW(B2644)-ROW($C$3))),"")</f>
        <v/>
      </c>
      <c r="R2644" s="361" t="str">
        <f>IFERROR(IF(LEN(D2644)&gt;0,IF(LEN(INDEX(AdressBook!$C$6:$C$25,MATCH(D2644,AdressBook!$B$6:$B$25,0),1))=0,"",INDEX(AdressBook!$C$6:$C$25,MATCH(D2644,AdressBook!$B$6:$B$25,0),1)),""),"")</f>
        <v/>
      </c>
      <c r="S2644" s="165">
        <f>IF(LEN(C2644)&gt;0,IFERROR(IF(MATCH(C2644,C2645:$C$4004,0)&gt;0,-1,ROW(S2644)-ROW($S$3)),ROW(S2644)-ROW($S$3)),-1)</f>
        <v>-1</v>
      </c>
      <c r="T2644" s="165">
        <f t="shared" si="288"/>
        <v>0</v>
      </c>
      <c r="U2644" s="165" t="str">
        <f t="shared" si="289"/>
        <v/>
      </c>
      <c r="V2644" s="165" t="str">
        <f>IFERROR(IF(OR(C2644="",S2644&lt;0),"",IF(SUBTOTAL(3,C2644:C2644)=0,-1,SUBTOTAL(3,$C$4:C2644))),"")</f>
        <v/>
      </c>
      <c r="W2644" s="156" t="str">
        <f t="array" ref="W2644">IF(LEN(C2644)&gt;0,IFERROR(IF(MATCH(C2644,$C$3:$C2643,0)&gt;0,N2644-INDEX($N$3:N2643,SUMPRODUCT(MAX(ROW($C$3:$C2643)*(C2644=$C$3:$C2643)))-2,1),""),""),"")</f>
        <v/>
      </c>
      <c r="X2644" s="156">
        <f t="shared" ca="1" si="290"/>
        <v>1</v>
      </c>
      <c r="Y2644" s="156">
        <f t="shared" ca="1" si="291"/>
        <v>1</v>
      </c>
    </row>
    <row r="2645" spans="2:25" hidden="1" x14ac:dyDescent="0.25">
      <c r="B2645" s="390" t="str">
        <f>IFERROR(IF(LEN(INDEX(PlansAndNotes!$B$6:$B$2005,ROW(A2645)-ROW($B$3)))=0,"",INDEX(PlansAndNotes!$B$6:$B$2005,ROW(A2645)-ROW($B$3))),"")</f>
        <v/>
      </c>
      <c r="C2645" s="387" t="str">
        <f t="shared" ref="C2645:C2708" si="292">IF(LEN(B2645)&gt;0,LEFT(B2645,SEARCH(" - ",B2645)-1)*1,"")</f>
        <v/>
      </c>
      <c r="D2645" s="361" t="str">
        <f>IFERROR(IF(LEN(C2645)&gt;0,IF(LEN(INDEX(TasksList!$C$6:$C$25,MATCH(C2645,TasksList!$B$6:$B$25,0),1))=0,"",INDEX(TasksList!$C$6:$C$25,MATCH(C2645,TasksList!$B$6:$B$25,0),1)),""),"")</f>
        <v/>
      </c>
      <c r="E2645" s="361" t="str">
        <f>IFERROR(IF(LEN(C2645)&gt;0,IF(LEN(INDEX(TasksList!$F$6:$F$25,MATCH(C2645,TasksList!$B$6:$B$25,0),1))=0,"not set!",INDEX(TasksList!$F$6:$F$25,MATCH(C2645,TasksList!$B$6:$B$25,0),1)),""),"")</f>
        <v/>
      </c>
      <c r="F2645" s="360" t="str">
        <f>IFERROR(IF(LEN(D2645)&gt;0,IF(LEN(INDEX(AdressBook!$D$6:$D$25,MATCH(D2645,AdressBook!$B$6:$B$25,0),1))=0,"",INDEX(AdressBook!$D$6:$D$25,MATCH(D2645,AdressBook!$B$6:$B$25,0),1)),""),"")</f>
        <v/>
      </c>
      <c r="G2645" s="361" t="str">
        <f>IFERROR(IF(LEN(INDEX(PlansAndNotes!$F$6:$F$4005,ROW(B2645)-ROW($C$3)))=0,"",INDEX(PlansAndNotes!$F$6:$F$4005,ROW(B2645)-ROW($C$3))),"")</f>
        <v/>
      </c>
      <c r="H2645" s="361" t="str">
        <f>IFERROR(IF(LEN(C2645)&gt;0,IF(LEN(INDEX(TasksList!$G$6:$G$25,MATCH(C2645,TasksList!$B$6:$B$25,0),1))=0,"",INDEX(TasksList!$G$6:$G$25,MATCH(C2645,TasksList!$B$6:$B$25,0),1)),""),"")</f>
        <v/>
      </c>
      <c r="N2645" s="362" t="str">
        <f>IFERROR(IF(LEN(INDEX(PlansAndNotes!$D$6:$D$4005,ROW(B2645)-ROW($C$3)))=0,"",INDEX(PlansAndNotes!$D$6:$D$4005,ROW(B2645)-ROW($C$3))),"")</f>
        <v/>
      </c>
      <c r="O2645" s="165" t="str">
        <f t="shared" si="287"/>
        <v/>
      </c>
      <c r="P2645" s="363" t="str">
        <f>IFERROR(IF(LEN(INDEX(PlansAndNotes!$E$6:$E$4005,ROW(B2645)-ROW($C$3)))=0,"",INDEX(PlansAndNotes!$E$6:$E$4005,ROW(B2645)-ROW($C$3))),"")</f>
        <v/>
      </c>
      <c r="Q2645" s="363" t="str">
        <f>IFERROR(IF(LEN(INDEX(PlansAndNotes!$G$6:$G$4005,ROW(B2645)-ROW($C$3)))=0,"",INDEX(PlansAndNotes!$G$6:$G$4005,ROW(B2645)-ROW($C$3))),"")</f>
        <v/>
      </c>
      <c r="R2645" s="361" t="str">
        <f>IFERROR(IF(LEN(D2645)&gt;0,IF(LEN(INDEX(AdressBook!$C$6:$C$25,MATCH(D2645,AdressBook!$B$6:$B$25,0),1))=0,"",INDEX(AdressBook!$C$6:$C$25,MATCH(D2645,AdressBook!$B$6:$B$25,0),1)),""),"")</f>
        <v/>
      </c>
      <c r="S2645" s="165">
        <f>IF(LEN(C2645)&gt;0,IFERROR(IF(MATCH(C2645,C2646:$C$4004,0)&gt;0,-1,ROW(S2645)-ROW($S$3)),ROW(S2645)-ROW($S$3)),-1)</f>
        <v>-1</v>
      </c>
      <c r="T2645" s="165">
        <f t="shared" si="288"/>
        <v>0</v>
      </c>
      <c r="U2645" s="165" t="str">
        <f t="shared" si="289"/>
        <v/>
      </c>
      <c r="V2645" s="165" t="str">
        <f>IFERROR(IF(OR(C2645="",S2645&lt;0),"",IF(SUBTOTAL(3,C2645:C2645)=0,-1,SUBTOTAL(3,$C$4:C2645))),"")</f>
        <v/>
      </c>
      <c r="W2645" s="156" t="str">
        <f t="array" ref="W2645">IF(LEN(C2645)&gt;0,IFERROR(IF(MATCH(C2645,$C$3:$C2644,0)&gt;0,N2645-INDEX($N$3:N2644,SUMPRODUCT(MAX(ROW($C$3:$C2644)*(C2645=$C$3:$C2644)))-2,1),""),""),"")</f>
        <v/>
      </c>
      <c r="X2645" s="156">
        <f t="shared" ca="1" si="290"/>
        <v>1</v>
      </c>
      <c r="Y2645" s="156">
        <f t="shared" ca="1" si="291"/>
        <v>1</v>
      </c>
    </row>
    <row r="2646" spans="2:25" hidden="1" x14ac:dyDescent="0.25">
      <c r="B2646" s="390" t="str">
        <f>IFERROR(IF(LEN(INDEX(PlansAndNotes!$B$6:$B$2005,ROW(A2646)-ROW($B$3)))=0,"",INDEX(PlansAndNotes!$B$6:$B$2005,ROW(A2646)-ROW($B$3))),"")</f>
        <v/>
      </c>
      <c r="C2646" s="387" t="str">
        <f t="shared" si="292"/>
        <v/>
      </c>
      <c r="D2646" s="361" t="str">
        <f>IFERROR(IF(LEN(C2646)&gt;0,IF(LEN(INDEX(TasksList!$C$6:$C$25,MATCH(C2646,TasksList!$B$6:$B$25,0),1))=0,"",INDEX(TasksList!$C$6:$C$25,MATCH(C2646,TasksList!$B$6:$B$25,0),1)),""),"")</f>
        <v/>
      </c>
      <c r="E2646" s="361" t="str">
        <f>IFERROR(IF(LEN(C2646)&gt;0,IF(LEN(INDEX(TasksList!$F$6:$F$25,MATCH(C2646,TasksList!$B$6:$B$25,0),1))=0,"not set!",INDEX(TasksList!$F$6:$F$25,MATCH(C2646,TasksList!$B$6:$B$25,0),1)),""),"")</f>
        <v/>
      </c>
      <c r="F2646" s="360" t="str">
        <f>IFERROR(IF(LEN(D2646)&gt;0,IF(LEN(INDEX(AdressBook!$D$6:$D$25,MATCH(D2646,AdressBook!$B$6:$B$25,0),1))=0,"",INDEX(AdressBook!$D$6:$D$25,MATCH(D2646,AdressBook!$B$6:$B$25,0),1)),""),"")</f>
        <v/>
      </c>
      <c r="G2646" s="361" t="str">
        <f>IFERROR(IF(LEN(INDEX(PlansAndNotes!$F$6:$F$4005,ROW(B2646)-ROW($C$3)))=0,"",INDEX(PlansAndNotes!$F$6:$F$4005,ROW(B2646)-ROW($C$3))),"")</f>
        <v/>
      </c>
      <c r="H2646" s="361" t="str">
        <f>IFERROR(IF(LEN(C2646)&gt;0,IF(LEN(INDEX(TasksList!$G$6:$G$25,MATCH(C2646,TasksList!$B$6:$B$25,0),1))=0,"",INDEX(TasksList!$G$6:$G$25,MATCH(C2646,TasksList!$B$6:$B$25,0),1)),""),"")</f>
        <v/>
      </c>
      <c r="N2646" s="362" t="str">
        <f>IFERROR(IF(LEN(INDEX(PlansAndNotes!$D$6:$D$4005,ROW(B2646)-ROW($C$3)))=0,"",INDEX(PlansAndNotes!$D$6:$D$4005,ROW(B2646)-ROW($C$3))),"")</f>
        <v/>
      </c>
      <c r="O2646" s="165" t="str">
        <f t="shared" si="287"/>
        <v/>
      </c>
      <c r="P2646" s="363" t="str">
        <f>IFERROR(IF(LEN(INDEX(PlansAndNotes!$E$6:$E$4005,ROW(B2646)-ROW($C$3)))=0,"",INDEX(PlansAndNotes!$E$6:$E$4005,ROW(B2646)-ROW($C$3))),"")</f>
        <v/>
      </c>
      <c r="Q2646" s="363" t="str">
        <f>IFERROR(IF(LEN(INDEX(PlansAndNotes!$G$6:$G$4005,ROW(B2646)-ROW($C$3)))=0,"",INDEX(PlansAndNotes!$G$6:$G$4005,ROW(B2646)-ROW($C$3))),"")</f>
        <v/>
      </c>
      <c r="R2646" s="361" t="str">
        <f>IFERROR(IF(LEN(D2646)&gt;0,IF(LEN(INDEX(AdressBook!$C$6:$C$25,MATCH(D2646,AdressBook!$B$6:$B$25,0),1))=0,"",INDEX(AdressBook!$C$6:$C$25,MATCH(D2646,AdressBook!$B$6:$B$25,0),1)),""),"")</f>
        <v/>
      </c>
      <c r="S2646" s="165">
        <f>IF(LEN(C2646)&gt;0,IFERROR(IF(MATCH(C2646,C2647:$C$4004,0)&gt;0,-1,ROW(S2646)-ROW($S$3)),ROW(S2646)-ROW($S$3)),-1)</f>
        <v>-1</v>
      </c>
      <c r="T2646" s="165">
        <f t="shared" si="288"/>
        <v>0</v>
      </c>
      <c r="U2646" s="165" t="str">
        <f t="shared" si="289"/>
        <v/>
      </c>
      <c r="V2646" s="165" t="str">
        <f>IFERROR(IF(OR(C2646="",S2646&lt;0),"",IF(SUBTOTAL(3,C2646:C2646)=0,-1,SUBTOTAL(3,$C$4:C2646))),"")</f>
        <v/>
      </c>
      <c r="W2646" s="156" t="str">
        <f t="array" ref="W2646">IF(LEN(C2646)&gt;0,IFERROR(IF(MATCH(C2646,$C$3:$C2645,0)&gt;0,N2646-INDEX($N$3:N2645,SUMPRODUCT(MAX(ROW($C$3:$C2645)*(C2646=$C$3:$C2645)))-2,1),""),""),"")</f>
        <v/>
      </c>
      <c r="X2646" s="156">
        <f t="shared" ca="1" si="290"/>
        <v>1</v>
      </c>
      <c r="Y2646" s="156">
        <f t="shared" ca="1" si="291"/>
        <v>1</v>
      </c>
    </row>
    <row r="2647" spans="2:25" hidden="1" x14ac:dyDescent="0.25">
      <c r="B2647" s="390" t="str">
        <f>IFERROR(IF(LEN(INDEX(PlansAndNotes!$B$6:$B$2005,ROW(A2647)-ROW($B$3)))=0,"",INDEX(PlansAndNotes!$B$6:$B$2005,ROW(A2647)-ROW($B$3))),"")</f>
        <v/>
      </c>
      <c r="C2647" s="387" t="str">
        <f t="shared" si="292"/>
        <v/>
      </c>
      <c r="D2647" s="361" t="str">
        <f>IFERROR(IF(LEN(C2647)&gt;0,IF(LEN(INDEX(TasksList!$C$6:$C$25,MATCH(C2647,TasksList!$B$6:$B$25,0),1))=0,"",INDEX(TasksList!$C$6:$C$25,MATCH(C2647,TasksList!$B$6:$B$25,0),1)),""),"")</f>
        <v/>
      </c>
      <c r="E2647" s="361" t="str">
        <f>IFERROR(IF(LEN(C2647)&gt;0,IF(LEN(INDEX(TasksList!$F$6:$F$25,MATCH(C2647,TasksList!$B$6:$B$25,0),1))=0,"not set!",INDEX(TasksList!$F$6:$F$25,MATCH(C2647,TasksList!$B$6:$B$25,0),1)),""),"")</f>
        <v/>
      </c>
      <c r="F2647" s="360" t="str">
        <f>IFERROR(IF(LEN(D2647)&gt;0,IF(LEN(INDEX(AdressBook!$D$6:$D$25,MATCH(D2647,AdressBook!$B$6:$B$25,0),1))=0,"",INDEX(AdressBook!$D$6:$D$25,MATCH(D2647,AdressBook!$B$6:$B$25,0),1)),""),"")</f>
        <v/>
      </c>
      <c r="G2647" s="361" t="str">
        <f>IFERROR(IF(LEN(INDEX(PlansAndNotes!$F$6:$F$4005,ROW(B2647)-ROW($C$3)))=0,"",INDEX(PlansAndNotes!$F$6:$F$4005,ROW(B2647)-ROW($C$3))),"")</f>
        <v/>
      </c>
      <c r="H2647" s="361" t="str">
        <f>IFERROR(IF(LEN(C2647)&gt;0,IF(LEN(INDEX(TasksList!$G$6:$G$25,MATCH(C2647,TasksList!$B$6:$B$25,0),1))=0,"",INDEX(TasksList!$G$6:$G$25,MATCH(C2647,TasksList!$B$6:$B$25,0),1)),""),"")</f>
        <v/>
      </c>
      <c r="N2647" s="362" t="str">
        <f>IFERROR(IF(LEN(INDEX(PlansAndNotes!$D$6:$D$4005,ROW(B2647)-ROW($C$3)))=0,"",INDEX(PlansAndNotes!$D$6:$D$4005,ROW(B2647)-ROW($C$3))),"")</f>
        <v/>
      </c>
      <c r="O2647" s="165" t="str">
        <f t="shared" si="287"/>
        <v/>
      </c>
      <c r="P2647" s="363" t="str">
        <f>IFERROR(IF(LEN(INDEX(PlansAndNotes!$E$6:$E$4005,ROW(B2647)-ROW($C$3)))=0,"",INDEX(PlansAndNotes!$E$6:$E$4005,ROW(B2647)-ROW($C$3))),"")</f>
        <v/>
      </c>
      <c r="Q2647" s="363" t="str">
        <f>IFERROR(IF(LEN(INDEX(PlansAndNotes!$G$6:$G$4005,ROW(B2647)-ROW($C$3)))=0,"",INDEX(PlansAndNotes!$G$6:$G$4005,ROW(B2647)-ROW($C$3))),"")</f>
        <v/>
      </c>
      <c r="R2647" s="361" t="str">
        <f>IFERROR(IF(LEN(D2647)&gt;0,IF(LEN(INDEX(AdressBook!$C$6:$C$25,MATCH(D2647,AdressBook!$B$6:$B$25,0),1))=0,"",INDEX(AdressBook!$C$6:$C$25,MATCH(D2647,AdressBook!$B$6:$B$25,0),1)),""),"")</f>
        <v/>
      </c>
      <c r="S2647" s="165">
        <f>IF(LEN(C2647)&gt;0,IFERROR(IF(MATCH(C2647,C2648:$C$4004,0)&gt;0,-1,ROW(S2647)-ROW($S$3)),ROW(S2647)-ROW($S$3)),-1)</f>
        <v>-1</v>
      </c>
      <c r="T2647" s="165">
        <f t="shared" si="288"/>
        <v>0</v>
      </c>
      <c r="U2647" s="165" t="str">
        <f t="shared" si="289"/>
        <v/>
      </c>
      <c r="V2647" s="165" t="str">
        <f>IFERROR(IF(OR(C2647="",S2647&lt;0),"",IF(SUBTOTAL(3,C2647:C2647)=0,-1,SUBTOTAL(3,$C$4:C2647))),"")</f>
        <v/>
      </c>
      <c r="W2647" s="156" t="str">
        <f t="array" ref="W2647">IF(LEN(C2647)&gt;0,IFERROR(IF(MATCH(C2647,$C$3:$C2646,0)&gt;0,N2647-INDEX($N$3:N2646,SUMPRODUCT(MAX(ROW($C$3:$C2646)*(C2647=$C$3:$C2646)))-2,1),""),""),"")</f>
        <v/>
      </c>
      <c r="X2647" s="156">
        <f t="shared" ca="1" si="290"/>
        <v>1</v>
      </c>
      <c r="Y2647" s="156">
        <f t="shared" ca="1" si="291"/>
        <v>1</v>
      </c>
    </row>
    <row r="2648" spans="2:25" hidden="1" x14ac:dyDescent="0.25">
      <c r="B2648" s="390" t="str">
        <f>IFERROR(IF(LEN(INDEX(PlansAndNotes!$B$6:$B$2005,ROW(A2648)-ROW($B$3)))=0,"",INDEX(PlansAndNotes!$B$6:$B$2005,ROW(A2648)-ROW($B$3))),"")</f>
        <v/>
      </c>
      <c r="C2648" s="387" t="str">
        <f t="shared" si="292"/>
        <v/>
      </c>
      <c r="D2648" s="361" t="str">
        <f>IFERROR(IF(LEN(C2648)&gt;0,IF(LEN(INDEX(TasksList!$C$6:$C$25,MATCH(C2648,TasksList!$B$6:$B$25,0),1))=0,"",INDEX(TasksList!$C$6:$C$25,MATCH(C2648,TasksList!$B$6:$B$25,0),1)),""),"")</f>
        <v/>
      </c>
      <c r="E2648" s="361" t="str">
        <f>IFERROR(IF(LEN(C2648)&gt;0,IF(LEN(INDEX(TasksList!$F$6:$F$25,MATCH(C2648,TasksList!$B$6:$B$25,0),1))=0,"not set!",INDEX(TasksList!$F$6:$F$25,MATCH(C2648,TasksList!$B$6:$B$25,0),1)),""),"")</f>
        <v/>
      </c>
      <c r="F2648" s="360" t="str">
        <f>IFERROR(IF(LEN(D2648)&gt;0,IF(LEN(INDEX(AdressBook!$D$6:$D$25,MATCH(D2648,AdressBook!$B$6:$B$25,0),1))=0,"",INDEX(AdressBook!$D$6:$D$25,MATCH(D2648,AdressBook!$B$6:$B$25,0),1)),""),"")</f>
        <v/>
      </c>
      <c r="G2648" s="361" t="str">
        <f>IFERROR(IF(LEN(INDEX(PlansAndNotes!$F$6:$F$4005,ROW(B2648)-ROW($C$3)))=0,"",INDEX(PlansAndNotes!$F$6:$F$4005,ROW(B2648)-ROW($C$3))),"")</f>
        <v/>
      </c>
      <c r="H2648" s="361" t="str">
        <f>IFERROR(IF(LEN(C2648)&gt;0,IF(LEN(INDEX(TasksList!$G$6:$G$25,MATCH(C2648,TasksList!$B$6:$B$25,0),1))=0,"",INDEX(TasksList!$G$6:$G$25,MATCH(C2648,TasksList!$B$6:$B$25,0),1)),""),"")</f>
        <v/>
      </c>
      <c r="N2648" s="362" t="str">
        <f>IFERROR(IF(LEN(INDEX(PlansAndNotes!$D$6:$D$4005,ROW(B2648)-ROW($C$3)))=0,"",INDEX(PlansAndNotes!$D$6:$D$4005,ROW(B2648)-ROW($C$3))),"")</f>
        <v/>
      </c>
      <c r="O2648" s="165" t="str">
        <f t="shared" si="287"/>
        <v/>
      </c>
      <c r="P2648" s="363" t="str">
        <f>IFERROR(IF(LEN(INDEX(PlansAndNotes!$E$6:$E$4005,ROW(B2648)-ROW($C$3)))=0,"",INDEX(PlansAndNotes!$E$6:$E$4005,ROW(B2648)-ROW($C$3))),"")</f>
        <v/>
      </c>
      <c r="Q2648" s="363" t="str">
        <f>IFERROR(IF(LEN(INDEX(PlansAndNotes!$G$6:$G$4005,ROW(B2648)-ROW($C$3)))=0,"",INDEX(PlansAndNotes!$G$6:$G$4005,ROW(B2648)-ROW($C$3))),"")</f>
        <v/>
      </c>
      <c r="R2648" s="361" t="str">
        <f>IFERROR(IF(LEN(D2648)&gt;0,IF(LEN(INDEX(AdressBook!$C$6:$C$25,MATCH(D2648,AdressBook!$B$6:$B$25,0),1))=0,"",INDEX(AdressBook!$C$6:$C$25,MATCH(D2648,AdressBook!$B$6:$B$25,0),1)),""),"")</f>
        <v/>
      </c>
      <c r="S2648" s="165">
        <f>IF(LEN(C2648)&gt;0,IFERROR(IF(MATCH(C2648,C2649:$C$4004,0)&gt;0,-1,ROW(S2648)-ROW($S$3)),ROW(S2648)-ROW($S$3)),-1)</f>
        <v>-1</v>
      </c>
      <c r="T2648" s="165">
        <f t="shared" si="288"/>
        <v>0</v>
      </c>
      <c r="U2648" s="165" t="str">
        <f t="shared" si="289"/>
        <v/>
      </c>
      <c r="V2648" s="165" t="str">
        <f>IFERROR(IF(OR(C2648="",S2648&lt;0),"",IF(SUBTOTAL(3,C2648:C2648)=0,-1,SUBTOTAL(3,$C$4:C2648))),"")</f>
        <v/>
      </c>
      <c r="W2648" s="156" t="str">
        <f t="array" ref="W2648">IF(LEN(C2648)&gt;0,IFERROR(IF(MATCH(C2648,$C$3:$C2647,0)&gt;0,N2648-INDEX($N$3:N2647,SUMPRODUCT(MAX(ROW($C$3:$C2647)*(C2648=$C$3:$C2647)))-2,1),""),""),"")</f>
        <v/>
      </c>
      <c r="X2648" s="156">
        <f t="shared" ca="1" si="290"/>
        <v>1</v>
      </c>
      <c r="Y2648" s="156">
        <f t="shared" ca="1" si="291"/>
        <v>1</v>
      </c>
    </row>
    <row r="2649" spans="2:25" hidden="1" x14ac:dyDescent="0.25">
      <c r="B2649" s="390" t="str">
        <f>IFERROR(IF(LEN(INDEX(PlansAndNotes!$B$6:$B$2005,ROW(A2649)-ROW($B$3)))=0,"",INDEX(PlansAndNotes!$B$6:$B$2005,ROW(A2649)-ROW($B$3))),"")</f>
        <v/>
      </c>
      <c r="C2649" s="387" t="str">
        <f t="shared" si="292"/>
        <v/>
      </c>
      <c r="D2649" s="361" t="str">
        <f>IFERROR(IF(LEN(C2649)&gt;0,IF(LEN(INDEX(TasksList!$C$6:$C$25,MATCH(C2649,TasksList!$B$6:$B$25,0),1))=0,"",INDEX(TasksList!$C$6:$C$25,MATCH(C2649,TasksList!$B$6:$B$25,0),1)),""),"")</f>
        <v/>
      </c>
      <c r="E2649" s="361" t="str">
        <f>IFERROR(IF(LEN(C2649)&gt;0,IF(LEN(INDEX(TasksList!$F$6:$F$25,MATCH(C2649,TasksList!$B$6:$B$25,0),1))=0,"not set!",INDEX(TasksList!$F$6:$F$25,MATCH(C2649,TasksList!$B$6:$B$25,0),1)),""),"")</f>
        <v/>
      </c>
      <c r="F2649" s="360" t="str">
        <f>IFERROR(IF(LEN(D2649)&gt;0,IF(LEN(INDEX(AdressBook!$D$6:$D$25,MATCH(D2649,AdressBook!$B$6:$B$25,0),1))=0,"",INDEX(AdressBook!$D$6:$D$25,MATCH(D2649,AdressBook!$B$6:$B$25,0),1)),""),"")</f>
        <v/>
      </c>
      <c r="G2649" s="361" t="str">
        <f>IFERROR(IF(LEN(INDEX(PlansAndNotes!$F$6:$F$4005,ROW(B2649)-ROW($C$3)))=0,"",INDEX(PlansAndNotes!$F$6:$F$4005,ROW(B2649)-ROW($C$3))),"")</f>
        <v/>
      </c>
      <c r="H2649" s="361" t="str">
        <f>IFERROR(IF(LEN(C2649)&gt;0,IF(LEN(INDEX(TasksList!$G$6:$G$25,MATCH(C2649,TasksList!$B$6:$B$25,0),1))=0,"",INDEX(TasksList!$G$6:$G$25,MATCH(C2649,TasksList!$B$6:$B$25,0),1)),""),"")</f>
        <v/>
      </c>
      <c r="N2649" s="362" t="str">
        <f>IFERROR(IF(LEN(INDEX(PlansAndNotes!$D$6:$D$4005,ROW(B2649)-ROW($C$3)))=0,"",INDEX(PlansAndNotes!$D$6:$D$4005,ROW(B2649)-ROW($C$3))),"")</f>
        <v/>
      </c>
      <c r="O2649" s="165" t="str">
        <f t="shared" si="287"/>
        <v/>
      </c>
      <c r="P2649" s="363" t="str">
        <f>IFERROR(IF(LEN(INDEX(PlansAndNotes!$E$6:$E$4005,ROW(B2649)-ROW($C$3)))=0,"",INDEX(PlansAndNotes!$E$6:$E$4005,ROW(B2649)-ROW($C$3))),"")</f>
        <v/>
      </c>
      <c r="Q2649" s="363" t="str">
        <f>IFERROR(IF(LEN(INDEX(PlansAndNotes!$G$6:$G$4005,ROW(B2649)-ROW($C$3)))=0,"",INDEX(PlansAndNotes!$G$6:$G$4005,ROW(B2649)-ROW($C$3))),"")</f>
        <v/>
      </c>
      <c r="R2649" s="361" t="str">
        <f>IFERROR(IF(LEN(D2649)&gt;0,IF(LEN(INDEX(AdressBook!$C$6:$C$25,MATCH(D2649,AdressBook!$B$6:$B$25,0),1))=0,"",INDEX(AdressBook!$C$6:$C$25,MATCH(D2649,AdressBook!$B$6:$B$25,0),1)),""),"")</f>
        <v/>
      </c>
      <c r="S2649" s="165">
        <f>IF(LEN(C2649)&gt;0,IFERROR(IF(MATCH(C2649,C2650:$C$4004,0)&gt;0,-1,ROW(S2649)-ROW($S$3)),ROW(S2649)-ROW($S$3)),-1)</f>
        <v>-1</v>
      </c>
      <c r="T2649" s="165">
        <f t="shared" si="288"/>
        <v>0</v>
      </c>
      <c r="U2649" s="165" t="str">
        <f t="shared" si="289"/>
        <v/>
      </c>
      <c r="V2649" s="165" t="str">
        <f>IFERROR(IF(OR(C2649="",S2649&lt;0),"",IF(SUBTOTAL(3,C2649:C2649)=0,-1,SUBTOTAL(3,$C$4:C2649))),"")</f>
        <v/>
      </c>
      <c r="W2649" s="156" t="str">
        <f t="array" ref="W2649">IF(LEN(C2649)&gt;0,IFERROR(IF(MATCH(C2649,$C$3:$C2648,0)&gt;0,N2649-INDEX($N$3:N2648,SUMPRODUCT(MAX(ROW($C$3:$C2648)*(C2649=$C$3:$C2648)))-2,1),""),""),"")</f>
        <v/>
      </c>
      <c r="X2649" s="156">
        <f t="shared" ca="1" si="290"/>
        <v>1</v>
      </c>
      <c r="Y2649" s="156">
        <f t="shared" ca="1" si="291"/>
        <v>1</v>
      </c>
    </row>
    <row r="2650" spans="2:25" hidden="1" x14ac:dyDescent="0.25">
      <c r="B2650" s="390" t="str">
        <f>IFERROR(IF(LEN(INDEX(PlansAndNotes!$B$6:$B$2005,ROW(A2650)-ROW($B$3)))=0,"",INDEX(PlansAndNotes!$B$6:$B$2005,ROW(A2650)-ROW($B$3))),"")</f>
        <v/>
      </c>
      <c r="C2650" s="387" t="str">
        <f t="shared" si="292"/>
        <v/>
      </c>
      <c r="D2650" s="361" t="str">
        <f>IFERROR(IF(LEN(C2650)&gt;0,IF(LEN(INDEX(TasksList!$C$6:$C$25,MATCH(C2650,TasksList!$B$6:$B$25,0),1))=0,"",INDEX(TasksList!$C$6:$C$25,MATCH(C2650,TasksList!$B$6:$B$25,0),1)),""),"")</f>
        <v/>
      </c>
      <c r="E2650" s="361" t="str">
        <f>IFERROR(IF(LEN(C2650)&gt;0,IF(LEN(INDEX(TasksList!$F$6:$F$25,MATCH(C2650,TasksList!$B$6:$B$25,0),1))=0,"not set!",INDEX(TasksList!$F$6:$F$25,MATCH(C2650,TasksList!$B$6:$B$25,0),1)),""),"")</f>
        <v/>
      </c>
      <c r="F2650" s="360" t="str">
        <f>IFERROR(IF(LEN(D2650)&gt;0,IF(LEN(INDEX(AdressBook!$D$6:$D$25,MATCH(D2650,AdressBook!$B$6:$B$25,0),1))=0,"",INDEX(AdressBook!$D$6:$D$25,MATCH(D2650,AdressBook!$B$6:$B$25,0),1)),""),"")</f>
        <v/>
      </c>
      <c r="G2650" s="361" t="str">
        <f>IFERROR(IF(LEN(INDEX(PlansAndNotes!$F$6:$F$4005,ROW(B2650)-ROW($C$3)))=0,"",INDEX(PlansAndNotes!$F$6:$F$4005,ROW(B2650)-ROW($C$3))),"")</f>
        <v/>
      </c>
      <c r="H2650" s="361" t="str">
        <f>IFERROR(IF(LEN(C2650)&gt;0,IF(LEN(INDEX(TasksList!$G$6:$G$25,MATCH(C2650,TasksList!$B$6:$B$25,0),1))=0,"",INDEX(TasksList!$G$6:$G$25,MATCH(C2650,TasksList!$B$6:$B$25,0),1)),""),"")</f>
        <v/>
      </c>
      <c r="N2650" s="362" t="str">
        <f>IFERROR(IF(LEN(INDEX(PlansAndNotes!$D$6:$D$4005,ROW(B2650)-ROW($C$3)))=0,"",INDEX(PlansAndNotes!$D$6:$D$4005,ROW(B2650)-ROW($C$3))),"")</f>
        <v/>
      </c>
      <c r="O2650" s="165" t="str">
        <f t="shared" si="287"/>
        <v/>
      </c>
      <c r="P2650" s="363" t="str">
        <f>IFERROR(IF(LEN(INDEX(PlansAndNotes!$E$6:$E$4005,ROW(B2650)-ROW($C$3)))=0,"",INDEX(PlansAndNotes!$E$6:$E$4005,ROW(B2650)-ROW($C$3))),"")</f>
        <v/>
      </c>
      <c r="Q2650" s="363" t="str">
        <f>IFERROR(IF(LEN(INDEX(PlansAndNotes!$G$6:$G$4005,ROW(B2650)-ROW($C$3)))=0,"",INDEX(PlansAndNotes!$G$6:$G$4005,ROW(B2650)-ROW($C$3))),"")</f>
        <v/>
      </c>
      <c r="R2650" s="361" t="str">
        <f>IFERROR(IF(LEN(D2650)&gt;0,IF(LEN(INDEX(AdressBook!$C$6:$C$25,MATCH(D2650,AdressBook!$B$6:$B$25,0),1))=0,"",INDEX(AdressBook!$C$6:$C$25,MATCH(D2650,AdressBook!$B$6:$B$25,0),1)),""),"")</f>
        <v/>
      </c>
      <c r="S2650" s="165">
        <f>IF(LEN(C2650)&gt;0,IFERROR(IF(MATCH(C2650,C2651:$C$4004,0)&gt;0,-1,ROW(S2650)-ROW($S$3)),ROW(S2650)-ROW($S$3)),-1)</f>
        <v>-1</v>
      </c>
      <c r="T2650" s="165">
        <f t="shared" si="288"/>
        <v>0</v>
      </c>
      <c r="U2650" s="165" t="str">
        <f t="shared" si="289"/>
        <v/>
      </c>
      <c r="V2650" s="165" t="str">
        <f>IFERROR(IF(OR(C2650="",S2650&lt;0),"",IF(SUBTOTAL(3,C2650:C2650)=0,-1,SUBTOTAL(3,$C$4:C2650))),"")</f>
        <v/>
      </c>
      <c r="W2650" s="156" t="str">
        <f t="array" ref="W2650">IF(LEN(C2650)&gt;0,IFERROR(IF(MATCH(C2650,$C$3:$C2649,0)&gt;0,N2650-INDEX($N$3:N2649,SUMPRODUCT(MAX(ROW($C$3:$C2649)*(C2650=$C$3:$C2649)))-2,1),""),""),"")</f>
        <v/>
      </c>
      <c r="X2650" s="156">
        <f t="shared" ca="1" si="290"/>
        <v>1</v>
      </c>
      <c r="Y2650" s="156">
        <f t="shared" ca="1" si="291"/>
        <v>1</v>
      </c>
    </row>
    <row r="2651" spans="2:25" hidden="1" x14ac:dyDescent="0.25">
      <c r="B2651" s="390" t="str">
        <f>IFERROR(IF(LEN(INDEX(PlansAndNotes!$B$6:$B$2005,ROW(A2651)-ROW($B$3)))=0,"",INDEX(PlansAndNotes!$B$6:$B$2005,ROW(A2651)-ROW($B$3))),"")</f>
        <v/>
      </c>
      <c r="C2651" s="387" t="str">
        <f t="shared" si="292"/>
        <v/>
      </c>
      <c r="D2651" s="361" t="str">
        <f>IFERROR(IF(LEN(C2651)&gt;0,IF(LEN(INDEX(TasksList!$C$6:$C$25,MATCH(C2651,TasksList!$B$6:$B$25,0),1))=0,"",INDEX(TasksList!$C$6:$C$25,MATCH(C2651,TasksList!$B$6:$B$25,0),1)),""),"")</f>
        <v/>
      </c>
      <c r="E2651" s="361" t="str">
        <f>IFERROR(IF(LEN(C2651)&gt;0,IF(LEN(INDEX(TasksList!$F$6:$F$25,MATCH(C2651,TasksList!$B$6:$B$25,0),1))=0,"not set!",INDEX(TasksList!$F$6:$F$25,MATCH(C2651,TasksList!$B$6:$B$25,0),1)),""),"")</f>
        <v/>
      </c>
      <c r="F2651" s="360" t="str">
        <f>IFERROR(IF(LEN(D2651)&gt;0,IF(LEN(INDEX(AdressBook!$D$6:$D$25,MATCH(D2651,AdressBook!$B$6:$B$25,0),1))=0,"",INDEX(AdressBook!$D$6:$D$25,MATCH(D2651,AdressBook!$B$6:$B$25,0),1)),""),"")</f>
        <v/>
      </c>
      <c r="G2651" s="361" t="str">
        <f>IFERROR(IF(LEN(INDEX(PlansAndNotes!$F$6:$F$4005,ROW(B2651)-ROW($C$3)))=0,"",INDEX(PlansAndNotes!$F$6:$F$4005,ROW(B2651)-ROW($C$3))),"")</f>
        <v/>
      </c>
      <c r="H2651" s="361" t="str">
        <f>IFERROR(IF(LEN(C2651)&gt;0,IF(LEN(INDEX(TasksList!$G$6:$G$25,MATCH(C2651,TasksList!$B$6:$B$25,0),1))=0,"",INDEX(TasksList!$G$6:$G$25,MATCH(C2651,TasksList!$B$6:$B$25,0),1)),""),"")</f>
        <v/>
      </c>
      <c r="N2651" s="362" t="str">
        <f>IFERROR(IF(LEN(INDEX(PlansAndNotes!$D$6:$D$4005,ROW(B2651)-ROW($C$3)))=0,"",INDEX(PlansAndNotes!$D$6:$D$4005,ROW(B2651)-ROW($C$3))),"")</f>
        <v/>
      </c>
      <c r="O2651" s="165" t="str">
        <f t="shared" si="287"/>
        <v/>
      </c>
      <c r="P2651" s="363" t="str">
        <f>IFERROR(IF(LEN(INDEX(PlansAndNotes!$E$6:$E$4005,ROW(B2651)-ROW($C$3)))=0,"",INDEX(PlansAndNotes!$E$6:$E$4005,ROW(B2651)-ROW($C$3))),"")</f>
        <v/>
      </c>
      <c r="Q2651" s="363" t="str">
        <f>IFERROR(IF(LEN(INDEX(PlansAndNotes!$G$6:$G$4005,ROW(B2651)-ROW($C$3)))=0,"",INDEX(PlansAndNotes!$G$6:$G$4005,ROW(B2651)-ROW($C$3))),"")</f>
        <v/>
      </c>
      <c r="R2651" s="361" t="str">
        <f>IFERROR(IF(LEN(D2651)&gt;0,IF(LEN(INDEX(AdressBook!$C$6:$C$25,MATCH(D2651,AdressBook!$B$6:$B$25,0),1))=0,"",INDEX(AdressBook!$C$6:$C$25,MATCH(D2651,AdressBook!$B$6:$B$25,0),1)),""),"")</f>
        <v/>
      </c>
      <c r="S2651" s="165">
        <f>IF(LEN(C2651)&gt;0,IFERROR(IF(MATCH(C2651,C2652:$C$4004,0)&gt;0,-1,ROW(S2651)-ROW($S$3)),ROW(S2651)-ROW($S$3)),-1)</f>
        <v>-1</v>
      </c>
      <c r="T2651" s="165">
        <f t="shared" si="288"/>
        <v>0</v>
      </c>
      <c r="U2651" s="165" t="str">
        <f t="shared" si="289"/>
        <v/>
      </c>
      <c r="V2651" s="165" t="str">
        <f>IFERROR(IF(OR(C2651="",S2651&lt;0),"",IF(SUBTOTAL(3,C2651:C2651)=0,-1,SUBTOTAL(3,$C$4:C2651))),"")</f>
        <v/>
      </c>
      <c r="W2651" s="156" t="str">
        <f t="array" ref="W2651">IF(LEN(C2651)&gt;0,IFERROR(IF(MATCH(C2651,$C$3:$C2650,0)&gt;0,N2651-INDEX($N$3:N2650,SUMPRODUCT(MAX(ROW($C$3:$C2650)*(C2651=$C$3:$C2650)))-2,1),""),""),"")</f>
        <v/>
      </c>
      <c r="X2651" s="156">
        <f t="shared" ca="1" si="290"/>
        <v>1</v>
      </c>
      <c r="Y2651" s="156">
        <f t="shared" ca="1" si="291"/>
        <v>1</v>
      </c>
    </row>
    <row r="2652" spans="2:25" hidden="1" x14ac:dyDescent="0.25">
      <c r="B2652" s="390" t="str">
        <f>IFERROR(IF(LEN(INDEX(PlansAndNotes!$B$6:$B$2005,ROW(A2652)-ROW($B$3)))=0,"",INDEX(PlansAndNotes!$B$6:$B$2005,ROW(A2652)-ROW($B$3))),"")</f>
        <v/>
      </c>
      <c r="C2652" s="387" t="str">
        <f t="shared" si="292"/>
        <v/>
      </c>
      <c r="D2652" s="361" t="str">
        <f>IFERROR(IF(LEN(C2652)&gt;0,IF(LEN(INDEX(TasksList!$C$6:$C$25,MATCH(C2652,TasksList!$B$6:$B$25,0),1))=0,"",INDEX(TasksList!$C$6:$C$25,MATCH(C2652,TasksList!$B$6:$B$25,0),1)),""),"")</f>
        <v/>
      </c>
      <c r="E2652" s="361" t="str">
        <f>IFERROR(IF(LEN(C2652)&gt;0,IF(LEN(INDEX(TasksList!$F$6:$F$25,MATCH(C2652,TasksList!$B$6:$B$25,0),1))=0,"not set!",INDEX(TasksList!$F$6:$F$25,MATCH(C2652,TasksList!$B$6:$B$25,0),1)),""),"")</f>
        <v/>
      </c>
      <c r="F2652" s="360" t="str">
        <f>IFERROR(IF(LEN(D2652)&gt;0,IF(LEN(INDEX(AdressBook!$D$6:$D$25,MATCH(D2652,AdressBook!$B$6:$B$25,0),1))=0,"",INDEX(AdressBook!$D$6:$D$25,MATCH(D2652,AdressBook!$B$6:$B$25,0),1)),""),"")</f>
        <v/>
      </c>
      <c r="G2652" s="361" t="str">
        <f>IFERROR(IF(LEN(INDEX(PlansAndNotes!$F$6:$F$4005,ROW(B2652)-ROW($C$3)))=0,"",INDEX(PlansAndNotes!$F$6:$F$4005,ROW(B2652)-ROW($C$3))),"")</f>
        <v/>
      </c>
      <c r="H2652" s="361" t="str">
        <f>IFERROR(IF(LEN(C2652)&gt;0,IF(LEN(INDEX(TasksList!$G$6:$G$25,MATCH(C2652,TasksList!$B$6:$B$25,0),1))=0,"",INDEX(TasksList!$G$6:$G$25,MATCH(C2652,TasksList!$B$6:$B$25,0),1)),""),"")</f>
        <v/>
      </c>
      <c r="N2652" s="362" t="str">
        <f>IFERROR(IF(LEN(INDEX(PlansAndNotes!$D$6:$D$4005,ROW(B2652)-ROW($C$3)))=0,"",INDEX(PlansAndNotes!$D$6:$D$4005,ROW(B2652)-ROW($C$3))),"")</f>
        <v/>
      </c>
      <c r="O2652" s="165" t="str">
        <f t="shared" si="287"/>
        <v/>
      </c>
      <c r="P2652" s="363" t="str">
        <f>IFERROR(IF(LEN(INDEX(PlansAndNotes!$E$6:$E$4005,ROW(B2652)-ROW($C$3)))=0,"",INDEX(PlansAndNotes!$E$6:$E$4005,ROW(B2652)-ROW($C$3))),"")</f>
        <v/>
      </c>
      <c r="Q2652" s="363" t="str">
        <f>IFERROR(IF(LEN(INDEX(PlansAndNotes!$G$6:$G$4005,ROW(B2652)-ROW($C$3)))=0,"",INDEX(PlansAndNotes!$G$6:$G$4005,ROW(B2652)-ROW($C$3))),"")</f>
        <v/>
      </c>
      <c r="R2652" s="361" t="str">
        <f>IFERROR(IF(LEN(D2652)&gt;0,IF(LEN(INDEX(AdressBook!$C$6:$C$25,MATCH(D2652,AdressBook!$B$6:$B$25,0),1))=0,"",INDEX(AdressBook!$C$6:$C$25,MATCH(D2652,AdressBook!$B$6:$B$25,0),1)),""),"")</f>
        <v/>
      </c>
      <c r="S2652" s="165">
        <f>IF(LEN(C2652)&gt;0,IFERROR(IF(MATCH(C2652,C2653:$C$4004,0)&gt;0,-1,ROW(S2652)-ROW($S$3)),ROW(S2652)-ROW($S$3)),-1)</f>
        <v>-1</v>
      </c>
      <c r="T2652" s="165">
        <f t="shared" si="288"/>
        <v>0</v>
      </c>
      <c r="U2652" s="165" t="str">
        <f t="shared" si="289"/>
        <v/>
      </c>
      <c r="V2652" s="165" t="str">
        <f>IFERROR(IF(OR(C2652="",S2652&lt;0),"",IF(SUBTOTAL(3,C2652:C2652)=0,-1,SUBTOTAL(3,$C$4:C2652))),"")</f>
        <v/>
      </c>
      <c r="W2652" s="156" t="str">
        <f t="array" ref="W2652">IF(LEN(C2652)&gt;0,IFERROR(IF(MATCH(C2652,$C$3:$C2651,0)&gt;0,N2652-INDEX($N$3:N2651,SUMPRODUCT(MAX(ROW($C$3:$C2651)*(C2652=$C$3:$C2651)))-2,1),""),""),"")</f>
        <v/>
      </c>
      <c r="X2652" s="156">
        <f t="shared" ca="1" si="290"/>
        <v>1</v>
      </c>
      <c r="Y2652" s="156">
        <f t="shared" ca="1" si="291"/>
        <v>1</v>
      </c>
    </row>
    <row r="2653" spans="2:25" hidden="1" x14ac:dyDescent="0.25">
      <c r="B2653" s="390" t="str">
        <f>IFERROR(IF(LEN(INDEX(PlansAndNotes!$B$6:$B$2005,ROW(A2653)-ROW($B$3)))=0,"",INDEX(PlansAndNotes!$B$6:$B$2005,ROW(A2653)-ROW($B$3))),"")</f>
        <v/>
      </c>
      <c r="C2653" s="387" t="str">
        <f t="shared" si="292"/>
        <v/>
      </c>
      <c r="D2653" s="361" t="str">
        <f>IFERROR(IF(LEN(C2653)&gt;0,IF(LEN(INDEX(TasksList!$C$6:$C$25,MATCH(C2653,TasksList!$B$6:$B$25,0),1))=0,"",INDEX(TasksList!$C$6:$C$25,MATCH(C2653,TasksList!$B$6:$B$25,0),1)),""),"")</f>
        <v/>
      </c>
      <c r="E2653" s="361" t="str">
        <f>IFERROR(IF(LEN(C2653)&gt;0,IF(LEN(INDEX(TasksList!$F$6:$F$25,MATCH(C2653,TasksList!$B$6:$B$25,0),1))=0,"not set!",INDEX(TasksList!$F$6:$F$25,MATCH(C2653,TasksList!$B$6:$B$25,0),1)),""),"")</f>
        <v/>
      </c>
      <c r="F2653" s="360" t="str">
        <f>IFERROR(IF(LEN(D2653)&gt;0,IF(LEN(INDEX(AdressBook!$D$6:$D$25,MATCH(D2653,AdressBook!$B$6:$B$25,0),1))=0,"",INDEX(AdressBook!$D$6:$D$25,MATCH(D2653,AdressBook!$B$6:$B$25,0),1)),""),"")</f>
        <v/>
      </c>
      <c r="G2653" s="361" t="str">
        <f>IFERROR(IF(LEN(INDEX(PlansAndNotes!$F$6:$F$4005,ROW(B2653)-ROW($C$3)))=0,"",INDEX(PlansAndNotes!$F$6:$F$4005,ROW(B2653)-ROW($C$3))),"")</f>
        <v/>
      </c>
      <c r="H2653" s="361" t="str">
        <f>IFERROR(IF(LEN(C2653)&gt;0,IF(LEN(INDEX(TasksList!$G$6:$G$25,MATCH(C2653,TasksList!$B$6:$B$25,0),1))=0,"",INDEX(TasksList!$G$6:$G$25,MATCH(C2653,TasksList!$B$6:$B$25,0),1)),""),"")</f>
        <v/>
      </c>
      <c r="N2653" s="362" t="str">
        <f>IFERROR(IF(LEN(INDEX(PlansAndNotes!$D$6:$D$4005,ROW(B2653)-ROW($C$3)))=0,"",INDEX(PlansAndNotes!$D$6:$D$4005,ROW(B2653)-ROW($C$3))),"")</f>
        <v/>
      </c>
      <c r="O2653" s="165" t="str">
        <f t="shared" si="287"/>
        <v/>
      </c>
      <c r="P2653" s="363" t="str">
        <f>IFERROR(IF(LEN(INDEX(PlansAndNotes!$E$6:$E$4005,ROW(B2653)-ROW($C$3)))=0,"",INDEX(PlansAndNotes!$E$6:$E$4005,ROW(B2653)-ROW($C$3))),"")</f>
        <v/>
      </c>
      <c r="Q2653" s="363" t="str">
        <f>IFERROR(IF(LEN(INDEX(PlansAndNotes!$G$6:$G$4005,ROW(B2653)-ROW($C$3)))=0,"",INDEX(PlansAndNotes!$G$6:$G$4005,ROW(B2653)-ROW($C$3))),"")</f>
        <v/>
      </c>
      <c r="R2653" s="361" t="str">
        <f>IFERROR(IF(LEN(D2653)&gt;0,IF(LEN(INDEX(AdressBook!$C$6:$C$25,MATCH(D2653,AdressBook!$B$6:$B$25,0),1))=0,"",INDEX(AdressBook!$C$6:$C$25,MATCH(D2653,AdressBook!$B$6:$B$25,0),1)),""),"")</f>
        <v/>
      </c>
      <c r="S2653" s="165">
        <f>IF(LEN(C2653)&gt;0,IFERROR(IF(MATCH(C2653,C2654:$C$4004,0)&gt;0,-1,ROW(S2653)-ROW($S$3)),ROW(S2653)-ROW($S$3)),-1)</f>
        <v>-1</v>
      </c>
      <c r="T2653" s="165">
        <f t="shared" si="288"/>
        <v>0</v>
      </c>
      <c r="U2653" s="165" t="str">
        <f t="shared" si="289"/>
        <v/>
      </c>
      <c r="V2653" s="165" t="str">
        <f>IFERROR(IF(OR(C2653="",S2653&lt;0),"",IF(SUBTOTAL(3,C2653:C2653)=0,-1,SUBTOTAL(3,$C$4:C2653))),"")</f>
        <v/>
      </c>
      <c r="W2653" s="156" t="str">
        <f t="array" ref="W2653">IF(LEN(C2653)&gt;0,IFERROR(IF(MATCH(C2653,$C$3:$C2652,0)&gt;0,N2653-INDEX($N$3:N2652,SUMPRODUCT(MAX(ROW($C$3:$C2652)*(C2653=$C$3:$C2652)))-2,1),""),""),"")</f>
        <v/>
      </c>
      <c r="X2653" s="156">
        <f t="shared" ca="1" si="290"/>
        <v>1</v>
      </c>
      <c r="Y2653" s="156">
        <f t="shared" ca="1" si="291"/>
        <v>1</v>
      </c>
    </row>
    <row r="2654" spans="2:25" hidden="1" x14ac:dyDescent="0.25">
      <c r="B2654" s="390" t="str">
        <f>IFERROR(IF(LEN(INDEX(PlansAndNotes!$B$6:$B$2005,ROW(A2654)-ROW($B$3)))=0,"",INDEX(PlansAndNotes!$B$6:$B$2005,ROW(A2654)-ROW($B$3))),"")</f>
        <v/>
      </c>
      <c r="C2654" s="387" t="str">
        <f t="shared" si="292"/>
        <v/>
      </c>
      <c r="D2654" s="361" t="str">
        <f>IFERROR(IF(LEN(C2654)&gt;0,IF(LEN(INDEX(TasksList!$C$6:$C$25,MATCH(C2654,TasksList!$B$6:$B$25,0),1))=0,"",INDEX(TasksList!$C$6:$C$25,MATCH(C2654,TasksList!$B$6:$B$25,0),1)),""),"")</f>
        <v/>
      </c>
      <c r="E2654" s="361" t="str">
        <f>IFERROR(IF(LEN(C2654)&gt;0,IF(LEN(INDEX(TasksList!$F$6:$F$25,MATCH(C2654,TasksList!$B$6:$B$25,0),1))=0,"not set!",INDEX(TasksList!$F$6:$F$25,MATCH(C2654,TasksList!$B$6:$B$25,0),1)),""),"")</f>
        <v/>
      </c>
      <c r="F2654" s="360" t="str">
        <f>IFERROR(IF(LEN(D2654)&gt;0,IF(LEN(INDEX(AdressBook!$D$6:$D$25,MATCH(D2654,AdressBook!$B$6:$B$25,0),1))=0,"",INDEX(AdressBook!$D$6:$D$25,MATCH(D2654,AdressBook!$B$6:$B$25,0),1)),""),"")</f>
        <v/>
      </c>
      <c r="G2654" s="361" t="str">
        <f>IFERROR(IF(LEN(INDEX(PlansAndNotes!$F$6:$F$4005,ROW(B2654)-ROW($C$3)))=0,"",INDEX(PlansAndNotes!$F$6:$F$4005,ROW(B2654)-ROW($C$3))),"")</f>
        <v/>
      </c>
      <c r="H2654" s="361" t="str">
        <f>IFERROR(IF(LEN(C2654)&gt;0,IF(LEN(INDEX(TasksList!$G$6:$G$25,MATCH(C2654,TasksList!$B$6:$B$25,0),1))=0,"",INDEX(TasksList!$G$6:$G$25,MATCH(C2654,TasksList!$B$6:$B$25,0),1)),""),"")</f>
        <v/>
      </c>
      <c r="N2654" s="362" t="str">
        <f>IFERROR(IF(LEN(INDEX(PlansAndNotes!$D$6:$D$4005,ROW(B2654)-ROW($C$3)))=0,"",INDEX(PlansAndNotes!$D$6:$D$4005,ROW(B2654)-ROW($C$3))),"")</f>
        <v/>
      </c>
      <c r="O2654" s="165" t="str">
        <f t="shared" si="287"/>
        <v/>
      </c>
      <c r="P2654" s="363" t="str">
        <f>IFERROR(IF(LEN(INDEX(PlansAndNotes!$E$6:$E$4005,ROW(B2654)-ROW($C$3)))=0,"",INDEX(PlansAndNotes!$E$6:$E$4005,ROW(B2654)-ROW($C$3))),"")</f>
        <v/>
      </c>
      <c r="Q2654" s="363" t="str">
        <f>IFERROR(IF(LEN(INDEX(PlansAndNotes!$G$6:$G$4005,ROW(B2654)-ROW($C$3)))=0,"",INDEX(PlansAndNotes!$G$6:$G$4005,ROW(B2654)-ROW($C$3))),"")</f>
        <v/>
      </c>
      <c r="R2654" s="361" t="str">
        <f>IFERROR(IF(LEN(D2654)&gt;0,IF(LEN(INDEX(AdressBook!$C$6:$C$25,MATCH(D2654,AdressBook!$B$6:$B$25,0),1))=0,"",INDEX(AdressBook!$C$6:$C$25,MATCH(D2654,AdressBook!$B$6:$B$25,0),1)),""),"")</f>
        <v/>
      </c>
      <c r="S2654" s="165">
        <f>IF(LEN(C2654)&gt;0,IFERROR(IF(MATCH(C2654,C2655:$C$4004,0)&gt;0,-1,ROW(S2654)-ROW($S$3)),ROW(S2654)-ROW($S$3)),-1)</f>
        <v>-1</v>
      </c>
      <c r="T2654" s="165">
        <f t="shared" si="288"/>
        <v>0</v>
      </c>
      <c r="U2654" s="165" t="str">
        <f t="shared" si="289"/>
        <v/>
      </c>
      <c r="V2654" s="165" t="str">
        <f>IFERROR(IF(OR(C2654="",S2654&lt;0),"",IF(SUBTOTAL(3,C2654:C2654)=0,-1,SUBTOTAL(3,$C$4:C2654))),"")</f>
        <v/>
      </c>
      <c r="W2654" s="156" t="str">
        <f t="array" ref="W2654">IF(LEN(C2654)&gt;0,IFERROR(IF(MATCH(C2654,$C$3:$C2653,0)&gt;0,N2654-INDEX($N$3:N2653,SUMPRODUCT(MAX(ROW($C$3:$C2653)*(C2654=$C$3:$C2653)))-2,1),""),""),"")</f>
        <v/>
      </c>
      <c r="X2654" s="156">
        <f t="shared" ca="1" si="290"/>
        <v>1</v>
      </c>
      <c r="Y2654" s="156">
        <f t="shared" ca="1" si="291"/>
        <v>1</v>
      </c>
    </row>
    <row r="2655" spans="2:25" hidden="1" x14ac:dyDescent="0.25">
      <c r="B2655" s="390" t="str">
        <f>IFERROR(IF(LEN(INDEX(PlansAndNotes!$B$6:$B$2005,ROW(A2655)-ROW($B$3)))=0,"",INDEX(PlansAndNotes!$B$6:$B$2005,ROW(A2655)-ROW($B$3))),"")</f>
        <v/>
      </c>
      <c r="C2655" s="387" t="str">
        <f t="shared" si="292"/>
        <v/>
      </c>
      <c r="D2655" s="361" t="str">
        <f>IFERROR(IF(LEN(C2655)&gt;0,IF(LEN(INDEX(TasksList!$C$6:$C$25,MATCH(C2655,TasksList!$B$6:$B$25,0),1))=0,"",INDEX(TasksList!$C$6:$C$25,MATCH(C2655,TasksList!$B$6:$B$25,0),1)),""),"")</f>
        <v/>
      </c>
      <c r="E2655" s="361" t="str">
        <f>IFERROR(IF(LEN(C2655)&gt;0,IF(LEN(INDEX(TasksList!$F$6:$F$25,MATCH(C2655,TasksList!$B$6:$B$25,0),1))=0,"not set!",INDEX(TasksList!$F$6:$F$25,MATCH(C2655,TasksList!$B$6:$B$25,0),1)),""),"")</f>
        <v/>
      </c>
      <c r="F2655" s="360" t="str">
        <f>IFERROR(IF(LEN(D2655)&gt;0,IF(LEN(INDEX(AdressBook!$D$6:$D$25,MATCH(D2655,AdressBook!$B$6:$B$25,0),1))=0,"",INDEX(AdressBook!$D$6:$D$25,MATCH(D2655,AdressBook!$B$6:$B$25,0),1)),""),"")</f>
        <v/>
      </c>
      <c r="G2655" s="361" t="str">
        <f>IFERROR(IF(LEN(INDEX(PlansAndNotes!$F$6:$F$4005,ROW(B2655)-ROW($C$3)))=0,"",INDEX(PlansAndNotes!$F$6:$F$4005,ROW(B2655)-ROW($C$3))),"")</f>
        <v/>
      </c>
      <c r="H2655" s="361" t="str">
        <f>IFERROR(IF(LEN(C2655)&gt;0,IF(LEN(INDEX(TasksList!$G$6:$G$25,MATCH(C2655,TasksList!$B$6:$B$25,0),1))=0,"",INDEX(TasksList!$G$6:$G$25,MATCH(C2655,TasksList!$B$6:$B$25,0),1)),""),"")</f>
        <v/>
      </c>
      <c r="N2655" s="362" t="str">
        <f>IFERROR(IF(LEN(INDEX(PlansAndNotes!$D$6:$D$4005,ROW(B2655)-ROW($C$3)))=0,"",INDEX(PlansAndNotes!$D$6:$D$4005,ROW(B2655)-ROW($C$3))),"")</f>
        <v/>
      </c>
      <c r="O2655" s="165" t="str">
        <f t="shared" si="287"/>
        <v/>
      </c>
      <c r="P2655" s="363" t="str">
        <f>IFERROR(IF(LEN(INDEX(PlansAndNotes!$E$6:$E$4005,ROW(B2655)-ROW($C$3)))=0,"",INDEX(PlansAndNotes!$E$6:$E$4005,ROW(B2655)-ROW($C$3))),"")</f>
        <v/>
      </c>
      <c r="Q2655" s="363" t="str">
        <f>IFERROR(IF(LEN(INDEX(PlansAndNotes!$G$6:$G$4005,ROW(B2655)-ROW($C$3)))=0,"",INDEX(PlansAndNotes!$G$6:$G$4005,ROW(B2655)-ROW($C$3))),"")</f>
        <v/>
      </c>
      <c r="R2655" s="361" t="str">
        <f>IFERROR(IF(LEN(D2655)&gt;0,IF(LEN(INDEX(AdressBook!$C$6:$C$25,MATCH(D2655,AdressBook!$B$6:$B$25,0),1))=0,"",INDEX(AdressBook!$C$6:$C$25,MATCH(D2655,AdressBook!$B$6:$B$25,0),1)),""),"")</f>
        <v/>
      </c>
      <c r="S2655" s="165">
        <f>IF(LEN(C2655)&gt;0,IFERROR(IF(MATCH(C2655,C2656:$C$4004,0)&gt;0,-1,ROW(S2655)-ROW($S$3)),ROW(S2655)-ROW($S$3)),-1)</f>
        <v>-1</v>
      </c>
      <c r="T2655" s="165">
        <f t="shared" si="288"/>
        <v>0</v>
      </c>
      <c r="U2655" s="165" t="str">
        <f t="shared" si="289"/>
        <v/>
      </c>
      <c r="V2655" s="165" t="str">
        <f>IFERROR(IF(OR(C2655="",S2655&lt;0),"",IF(SUBTOTAL(3,C2655:C2655)=0,-1,SUBTOTAL(3,$C$4:C2655))),"")</f>
        <v/>
      </c>
      <c r="W2655" s="156" t="str">
        <f t="array" ref="W2655">IF(LEN(C2655)&gt;0,IFERROR(IF(MATCH(C2655,$C$3:$C2654,0)&gt;0,N2655-INDEX($N$3:N2654,SUMPRODUCT(MAX(ROW($C$3:$C2654)*(C2655=$C$3:$C2654)))-2,1),""),""),"")</f>
        <v/>
      </c>
      <c r="X2655" s="156">
        <f t="shared" ca="1" si="290"/>
        <v>1</v>
      </c>
      <c r="Y2655" s="156">
        <f t="shared" ca="1" si="291"/>
        <v>1</v>
      </c>
    </row>
    <row r="2656" spans="2:25" hidden="1" x14ac:dyDescent="0.25">
      <c r="B2656" s="390" t="str">
        <f>IFERROR(IF(LEN(INDEX(PlansAndNotes!$B$6:$B$2005,ROW(A2656)-ROW($B$3)))=0,"",INDEX(PlansAndNotes!$B$6:$B$2005,ROW(A2656)-ROW($B$3))),"")</f>
        <v/>
      </c>
      <c r="C2656" s="387" t="str">
        <f t="shared" si="292"/>
        <v/>
      </c>
      <c r="D2656" s="361" t="str">
        <f>IFERROR(IF(LEN(C2656)&gt;0,IF(LEN(INDEX(TasksList!$C$6:$C$25,MATCH(C2656,TasksList!$B$6:$B$25,0),1))=0,"",INDEX(TasksList!$C$6:$C$25,MATCH(C2656,TasksList!$B$6:$B$25,0),1)),""),"")</f>
        <v/>
      </c>
      <c r="E2656" s="361" t="str">
        <f>IFERROR(IF(LEN(C2656)&gt;0,IF(LEN(INDEX(TasksList!$F$6:$F$25,MATCH(C2656,TasksList!$B$6:$B$25,0),1))=0,"not set!",INDEX(TasksList!$F$6:$F$25,MATCH(C2656,TasksList!$B$6:$B$25,0),1)),""),"")</f>
        <v/>
      </c>
      <c r="F2656" s="360" t="str">
        <f>IFERROR(IF(LEN(D2656)&gt;0,IF(LEN(INDEX(AdressBook!$D$6:$D$25,MATCH(D2656,AdressBook!$B$6:$B$25,0),1))=0,"",INDEX(AdressBook!$D$6:$D$25,MATCH(D2656,AdressBook!$B$6:$B$25,0),1)),""),"")</f>
        <v/>
      </c>
      <c r="G2656" s="361" t="str">
        <f>IFERROR(IF(LEN(INDEX(PlansAndNotes!$F$6:$F$4005,ROW(B2656)-ROW($C$3)))=0,"",INDEX(PlansAndNotes!$F$6:$F$4005,ROW(B2656)-ROW($C$3))),"")</f>
        <v/>
      </c>
      <c r="H2656" s="361" t="str">
        <f>IFERROR(IF(LEN(C2656)&gt;0,IF(LEN(INDEX(TasksList!$G$6:$G$25,MATCH(C2656,TasksList!$B$6:$B$25,0),1))=0,"",INDEX(TasksList!$G$6:$G$25,MATCH(C2656,TasksList!$B$6:$B$25,0),1)),""),"")</f>
        <v/>
      </c>
      <c r="N2656" s="362" t="str">
        <f>IFERROR(IF(LEN(INDEX(PlansAndNotes!$D$6:$D$4005,ROW(B2656)-ROW($C$3)))=0,"",INDEX(PlansAndNotes!$D$6:$D$4005,ROW(B2656)-ROW($C$3))),"")</f>
        <v/>
      </c>
      <c r="O2656" s="165" t="str">
        <f t="shared" si="287"/>
        <v/>
      </c>
      <c r="P2656" s="363" t="str">
        <f>IFERROR(IF(LEN(INDEX(PlansAndNotes!$E$6:$E$4005,ROW(B2656)-ROW($C$3)))=0,"",INDEX(PlansAndNotes!$E$6:$E$4005,ROW(B2656)-ROW($C$3))),"")</f>
        <v/>
      </c>
      <c r="Q2656" s="363" t="str">
        <f>IFERROR(IF(LEN(INDEX(PlansAndNotes!$G$6:$G$4005,ROW(B2656)-ROW($C$3)))=0,"",INDEX(PlansAndNotes!$G$6:$G$4005,ROW(B2656)-ROW($C$3))),"")</f>
        <v/>
      </c>
      <c r="R2656" s="361" t="str">
        <f>IFERROR(IF(LEN(D2656)&gt;0,IF(LEN(INDEX(AdressBook!$C$6:$C$25,MATCH(D2656,AdressBook!$B$6:$B$25,0),1))=0,"",INDEX(AdressBook!$C$6:$C$25,MATCH(D2656,AdressBook!$B$6:$B$25,0),1)),""),"")</f>
        <v/>
      </c>
      <c r="S2656" s="165">
        <f>IF(LEN(C2656)&gt;0,IFERROR(IF(MATCH(C2656,C2657:$C$4004,0)&gt;0,-1,ROW(S2656)-ROW($S$3)),ROW(S2656)-ROW($S$3)),-1)</f>
        <v>-1</v>
      </c>
      <c r="T2656" s="165">
        <f t="shared" si="288"/>
        <v>0</v>
      </c>
      <c r="U2656" s="165" t="str">
        <f t="shared" si="289"/>
        <v/>
      </c>
      <c r="V2656" s="165" t="str">
        <f>IFERROR(IF(OR(C2656="",S2656&lt;0),"",IF(SUBTOTAL(3,C2656:C2656)=0,-1,SUBTOTAL(3,$C$4:C2656))),"")</f>
        <v/>
      </c>
      <c r="W2656" s="156" t="str">
        <f t="array" ref="W2656">IF(LEN(C2656)&gt;0,IFERROR(IF(MATCH(C2656,$C$3:$C2655,0)&gt;0,N2656-INDEX($N$3:N2655,SUMPRODUCT(MAX(ROW($C$3:$C2655)*(C2656=$C$3:$C2655)))-2,1),""),""),"")</f>
        <v/>
      </c>
      <c r="X2656" s="156">
        <f t="shared" ca="1" si="290"/>
        <v>1</v>
      </c>
      <c r="Y2656" s="156">
        <f t="shared" ca="1" si="291"/>
        <v>1</v>
      </c>
    </row>
    <row r="2657" spans="2:25" hidden="1" x14ac:dyDescent="0.25">
      <c r="B2657" s="390" t="str">
        <f>IFERROR(IF(LEN(INDEX(PlansAndNotes!$B$6:$B$2005,ROW(A2657)-ROW($B$3)))=0,"",INDEX(PlansAndNotes!$B$6:$B$2005,ROW(A2657)-ROW($B$3))),"")</f>
        <v/>
      </c>
      <c r="C2657" s="387" t="str">
        <f t="shared" si="292"/>
        <v/>
      </c>
      <c r="D2657" s="361" t="str">
        <f>IFERROR(IF(LEN(C2657)&gt;0,IF(LEN(INDEX(TasksList!$C$6:$C$25,MATCH(C2657,TasksList!$B$6:$B$25,0),1))=0,"",INDEX(TasksList!$C$6:$C$25,MATCH(C2657,TasksList!$B$6:$B$25,0),1)),""),"")</f>
        <v/>
      </c>
      <c r="E2657" s="361" t="str">
        <f>IFERROR(IF(LEN(C2657)&gt;0,IF(LEN(INDEX(TasksList!$F$6:$F$25,MATCH(C2657,TasksList!$B$6:$B$25,0),1))=0,"not set!",INDEX(TasksList!$F$6:$F$25,MATCH(C2657,TasksList!$B$6:$B$25,0),1)),""),"")</f>
        <v/>
      </c>
      <c r="F2657" s="360" t="str">
        <f>IFERROR(IF(LEN(D2657)&gt;0,IF(LEN(INDEX(AdressBook!$D$6:$D$25,MATCH(D2657,AdressBook!$B$6:$B$25,0),1))=0,"",INDEX(AdressBook!$D$6:$D$25,MATCH(D2657,AdressBook!$B$6:$B$25,0),1)),""),"")</f>
        <v/>
      </c>
      <c r="G2657" s="361" t="str">
        <f>IFERROR(IF(LEN(INDEX(PlansAndNotes!$F$6:$F$4005,ROW(B2657)-ROW($C$3)))=0,"",INDEX(PlansAndNotes!$F$6:$F$4005,ROW(B2657)-ROW($C$3))),"")</f>
        <v/>
      </c>
      <c r="H2657" s="361" t="str">
        <f>IFERROR(IF(LEN(C2657)&gt;0,IF(LEN(INDEX(TasksList!$G$6:$G$25,MATCH(C2657,TasksList!$B$6:$B$25,0),1))=0,"",INDEX(TasksList!$G$6:$G$25,MATCH(C2657,TasksList!$B$6:$B$25,0),1)),""),"")</f>
        <v/>
      </c>
      <c r="N2657" s="362" t="str">
        <f>IFERROR(IF(LEN(INDEX(PlansAndNotes!$D$6:$D$4005,ROW(B2657)-ROW($C$3)))=0,"",INDEX(PlansAndNotes!$D$6:$D$4005,ROW(B2657)-ROW($C$3))),"")</f>
        <v/>
      </c>
      <c r="O2657" s="165" t="str">
        <f t="shared" si="287"/>
        <v/>
      </c>
      <c r="P2657" s="363" t="str">
        <f>IFERROR(IF(LEN(INDEX(PlansAndNotes!$E$6:$E$4005,ROW(B2657)-ROW($C$3)))=0,"",INDEX(PlansAndNotes!$E$6:$E$4005,ROW(B2657)-ROW($C$3))),"")</f>
        <v/>
      </c>
      <c r="Q2657" s="363" t="str">
        <f>IFERROR(IF(LEN(INDEX(PlansAndNotes!$G$6:$G$4005,ROW(B2657)-ROW($C$3)))=0,"",INDEX(PlansAndNotes!$G$6:$G$4005,ROW(B2657)-ROW($C$3))),"")</f>
        <v/>
      </c>
      <c r="R2657" s="361" t="str">
        <f>IFERROR(IF(LEN(D2657)&gt;0,IF(LEN(INDEX(AdressBook!$C$6:$C$25,MATCH(D2657,AdressBook!$B$6:$B$25,0),1))=0,"",INDEX(AdressBook!$C$6:$C$25,MATCH(D2657,AdressBook!$B$6:$B$25,0),1)),""),"")</f>
        <v/>
      </c>
      <c r="S2657" s="165">
        <f>IF(LEN(C2657)&gt;0,IFERROR(IF(MATCH(C2657,C2658:$C$4004,0)&gt;0,-1,ROW(S2657)-ROW($S$3)),ROW(S2657)-ROW($S$3)),-1)</f>
        <v>-1</v>
      </c>
      <c r="T2657" s="165">
        <f t="shared" si="288"/>
        <v>0</v>
      </c>
      <c r="U2657" s="165" t="str">
        <f t="shared" si="289"/>
        <v/>
      </c>
      <c r="V2657" s="165" t="str">
        <f>IFERROR(IF(OR(C2657="",S2657&lt;0),"",IF(SUBTOTAL(3,C2657:C2657)=0,-1,SUBTOTAL(3,$C$4:C2657))),"")</f>
        <v/>
      </c>
      <c r="W2657" s="156" t="str">
        <f t="array" ref="W2657">IF(LEN(C2657)&gt;0,IFERROR(IF(MATCH(C2657,$C$3:$C2656,0)&gt;0,N2657-INDEX($N$3:N2656,SUMPRODUCT(MAX(ROW($C$3:$C2656)*(C2657=$C$3:$C2656)))-2,1),""),""),"")</f>
        <v/>
      </c>
      <c r="X2657" s="156">
        <f t="shared" ca="1" si="290"/>
        <v>1</v>
      </c>
      <c r="Y2657" s="156">
        <f t="shared" ca="1" si="291"/>
        <v>1</v>
      </c>
    </row>
    <row r="2658" spans="2:25" hidden="1" x14ac:dyDescent="0.25">
      <c r="B2658" s="390" t="str">
        <f>IFERROR(IF(LEN(INDEX(PlansAndNotes!$B$6:$B$2005,ROW(A2658)-ROW($B$3)))=0,"",INDEX(PlansAndNotes!$B$6:$B$2005,ROW(A2658)-ROW($B$3))),"")</f>
        <v/>
      </c>
      <c r="C2658" s="387" t="str">
        <f t="shared" si="292"/>
        <v/>
      </c>
      <c r="D2658" s="361" t="str">
        <f>IFERROR(IF(LEN(C2658)&gt;0,IF(LEN(INDEX(TasksList!$C$6:$C$25,MATCH(C2658,TasksList!$B$6:$B$25,0),1))=0,"",INDEX(TasksList!$C$6:$C$25,MATCH(C2658,TasksList!$B$6:$B$25,0),1)),""),"")</f>
        <v/>
      </c>
      <c r="E2658" s="361" t="str">
        <f>IFERROR(IF(LEN(C2658)&gt;0,IF(LEN(INDEX(TasksList!$F$6:$F$25,MATCH(C2658,TasksList!$B$6:$B$25,0),1))=0,"not set!",INDEX(TasksList!$F$6:$F$25,MATCH(C2658,TasksList!$B$6:$B$25,0),1)),""),"")</f>
        <v/>
      </c>
      <c r="F2658" s="360" t="str">
        <f>IFERROR(IF(LEN(D2658)&gt;0,IF(LEN(INDEX(AdressBook!$D$6:$D$25,MATCH(D2658,AdressBook!$B$6:$B$25,0),1))=0,"",INDEX(AdressBook!$D$6:$D$25,MATCH(D2658,AdressBook!$B$6:$B$25,0),1)),""),"")</f>
        <v/>
      </c>
      <c r="G2658" s="361" t="str">
        <f>IFERROR(IF(LEN(INDEX(PlansAndNotes!$F$6:$F$4005,ROW(B2658)-ROW($C$3)))=0,"",INDEX(PlansAndNotes!$F$6:$F$4005,ROW(B2658)-ROW($C$3))),"")</f>
        <v/>
      </c>
      <c r="H2658" s="361" t="str">
        <f>IFERROR(IF(LEN(C2658)&gt;0,IF(LEN(INDEX(TasksList!$G$6:$G$25,MATCH(C2658,TasksList!$B$6:$B$25,0),1))=0,"",INDEX(TasksList!$G$6:$G$25,MATCH(C2658,TasksList!$B$6:$B$25,0),1)),""),"")</f>
        <v/>
      </c>
      <c r="N2658" s="362" t="str">
        <f>IFERROR(IF(LEN(INDEX(PlansAndNotes!$D$6:$D$4005,ROW(B2658)-ROW($C$3)))=0,"",INDEX(PlansAndNotes!$D$6:$D$4005,ROW(B2658)-ROW($C$3))),"")</f>
        <v/>
      </c>
      <c r="O2658" s="165" t="str">
        <f t="shared" si="287"/>
        <v/>
      </c>
      <c r="P2658" s="363" t="str">
        <f>IFERROR(IF(LEN(INDEX(PlansAndNotes!$E$6:$E$4005,ROW(B2658)-ROW($C$3)))=0,"",INDEX(PlansAndNotes!$E$6:$E$4005,ROW(B2658)-ROW($C$3))),"")</f>
        <v/>
      </c>
      <c r="Q2658" s="363" t="str">
        <f>IFERROR(IF(LEN(INDEX(PlansAndNotes!$G$6:$G$4005,ROW(B2658)-ROW($C$3)))=0,"",INDEX(PlansAndNotes!$G$6:$G$4005,ROW(B2658)-ROW($C$3))),"")</f>
        <v/>
      </c>
      <c r="R2658" s="361" t="str">
        <f>IFERROR(IF(LEN(D2658)&gt;0,IF(LEN(INDEX(AdressBook!$C$6:$C$25,MATCH(D2658,AdressBook!$B$6:$B$25,0),1))=0,"",INDEX(AdressBook!$C$6:$C$25,MATCH(D2658,AdressBook!$B$6:$B$25,0),1)),""),"")</f>
        <v/>
      </c>
      <c r="S2658" s="165">
        <f>IF(LEN(C2658)&gt;0,IFERROR(IF(MATCH(C2658,C2659:$C$4004,0)&gt;0,-1,ROW(S2658)-ROW($S$3)),ROW(S2658)-ROW($S$3)),-1)</f>
        <v>-1</v>
      </c>
      <c r="T2658" s="165">
        <f t="shared" si="288"/>
        <v>0</v>
      </c>
      <c r="U2658" s="165" t="str">
        <f t="shared" si="289"/>
        <v/>
      </c>
      <c r="V2658" s="165" t="str">
        <f>IFERROR(IF(OR(C2658="",S2658&lt;0),"",IF(SUBTOTAL(3,C2658:C2658)=0,-1,SUBTOTAL(3,$C$4:C2658))),"")</f>
        <v/>
      </c>
      <c r="W2658" s="156" t="str">
        <f t="array" ref="W2658">IF(LEN(C2658)&gt;0,IFERROR(IF(MATCH(C2658,$C$3:$C2657,0)&gt;0,N2658-INDEX($N$3:N2657,SUMPRODUCT(MAX(ROW($C$3:$C2657)*(C2658=$C$3:$C2657)))-2,1),""),""),"")</f>
        <v/>
      </c>
      <c r="X2658" s="156">
        <f t="shared" ca="1" si="290"/>
        <v>1</v>
      </c>
      <c r="Y2658" s="156">
        <f t="shared" ca="1" si="291"/>
        <v>1</v>
      </c>
    </row>
    <row r="2659" spans="2:25" hidden="1" x14ac:dyDescent="0.25">
      <c r="B2659" s="390" t="str">
        <f>IFERROR(IF(LEN(INDEX(PlansAndNotes!$B$6:$B$2005,ROW(A2659)-ROW($B$3)))=0,"",INDEX(PlansAndNotes!$B$6:$B$2005,ROW(A2659)-ROW($B$3))),"")</f>
        <v/>
      </c>
      <c r="C2659" s="387" t="str">
        <f t="shared" si="292"/>
        <v/>
      </c>
      <c r="D2659" s="361" t="str">
        <f>IFERROR(IF(LEN(C2659)&gt;0,IF(LEN(INDEX(TasksList!$C$6:$C$25,MATCH(C2659,TasksList!$B$6:$B$25,0),1))=0,"",INDEX(TasksList!$C$6:$C$25,MATCH(C2659,TasksList!$B$6:$B$25,0),1)),""),"")</f>
        <v/>
      </c>
      <c r="E2659" s="361" t="str">
        <f>IFERROR(IF(LEN(C2659)&gt;0,IF(LEN(INDEX(TasksList!$F$6:$F$25,MATCH(C2659,TasksList!$B$6:$B$25,0),1))=0,"not set!",INDEX(TasksList!$F$6:$F$25,MATCH(C2659,TasksList!$B$6:$B$25,0),1)),""),"")</f>
        <v/>
      </c>
      <c r="F2659" s="360" t="str">
        <f>IFERROR(IF(LEN(D2659)&gt;0,IF(LEN(INDEX(AdressBook!$D$6:$D$25,MATCH(D2659,AdressBook!$B$6:$B$25,0),1))=0,"",INDEX(AdressBook!$D$6:$D$25,MATCH(D2659,AdressBook!$B$6:$B$25,0),1)),""),"")</f>
        <v/>
      </c>
      <c r="G2659" s="361" t="str">
        <f>IFERROR(IF(LEN(INDEX(PlansAndNotes!$F$6:$F$4005,ROW(B2659)-ROW($C$3)))=0,"",INDEX(PlansAndNotes!$F$6:$F$4005,ROW(B2659)-ROW($C$3))),"")</f>
        <v/>
      </c>
      <c r="H2659" s="361" t="str">
        <f>IFERROR(IF(LEN(C2659)&gt;0,IF(LEN(INDEX(TasksList!$G$6:$G$25,MATCH(C2659,TasksList!$B$6:$B$25,0),1))=0,"",INDEX(TasksList!$G$6:$G$25,MATCH(C2659,TasksList!$B$6:$B$25,0),1)),""),"")</f>
        <v/>
      </c>
      <c r="N2659" s="362" t="str">
        <f>IFERROR(IF(LEN(INDEX(PlansAndNotes!$D$6:$D$4005,ROW(B2659)-ROW($C$3)))=0,"",INDEX(PlansAndNotes!$D$6:$D$4005,ROW(B2659)-ROW($C$3))),"")</f>
        <v/>
      </c>
      <c r="O2659" s="165" t="str">
        <f t="shared" si="287"/>
        <v/>
      </c>
      <c r="P2659" s="363" t="str">
        <f>IFERROR(IF(LEN(INDEX(PlansAndNotes!$E$6:$E$4005,ROW(B2659)-ROW($C$3)))=0,"",INDEX(PlansAndNotes!$E$6:$E$4005,ROW(B2659)-ROW($C$3))),"")</f>
        <v/>
      </c>
      <c r="Q2659" s="363" t="str">
        <f>IFERROR(IF(LEN(INDEX(PlansAndNotes!$G$6:$G$4005,ROW(B2659)-ROW($C$3)))=0,"",INDEX(PlansAndNotes!$G$6:$G$4005,ROW(B2659)-ROW($C$3))),"")</f>
        <v/>
      </c>
      <c r="R2659" s="361" t="str">
        <f>IFERROR(IF(LEN(D2659)&gt;0,IF(LEN(INDEX(AdressBook!$C$6:$C$25,MATCH(D2659,AdressBook!$B$6:$B$25,0),1))=0,"",INDEX(AdressBook!$C$6:$C$25,MATCH(D2659,AdressBook!$B$6:$B$25,0),1)),""),"")</f>
        <v/>
      </c>
      <c r="S2659" s="165">
        <f>IF(LEN(C2659)&gt;0,IFERROR(IF(MATCH(C2659,C2660:$C$4004,0)&gt;0,-1,ROW(S2659)-ROW($S$3)),ROW(S2659)-ROW($S$3)),-1)</f>
        <v>-1</v>
      </c>
      <c r="T2659" s="165">
        <f t="shared" si="288"/>
        <v>0</v>
      </c>
      <c r="U2659" s="165" t="str">
        <f t="shared" si="289"/>
        <v/>
      </c>
      <c r="V2659" s="165" t="str">
        <f>IFERROR(IF(OR(C2659="",S2659&lt;0),"",IF(SUBTOTAL(3,C2659:C2659)=0,-1,SUBTOTAL(3,$C$4:C2659))),"")</f>
        <v/>
      </c>
      <c r="W2659" s="156" t="str">
        <f t="array" ref="W2659">IF(LEN(C2659)&gt;0,IFERROR(IF(MATCH(C2659,$C$3:$C2658,0)&gt;0,N2659-INDEX($N$3:N2658,SUMPRODUCT(MAX(ROW($C$3:$C2658)*(C2659=$C$3:$C2658)))-2,1),""),""),"")</f>
        <v/>
      </c>
      <c r="X2659" s="156">
        <f t="shared" ca="1" si="290"/>
        <v>1</v>
      </c>
      <c r="Y2659" s="156">
        <f t="shared" ca="1" si="291"/>
        <v>1</v>
      </c>
    </row>
    <row r="2660" spans="2:25" hidden="1" x14ac:dyDescent="0.25">
      <c r="B2660" s="390" t="str">
        <f>IFERROR(IF(LEN(INDEX(PlansAndNotes!$B$6:$B$2005,ROW(A2660)-ROW($B$3)))=0,"",INDEX(PlansAndNotes!$B$6:$B$2005,ROW(A2660)-ROW($B$3))),"")</f>
        <v/>
      </c>
      <c r="C2660" s="387" t="str">
        <f t="shared" si="292"/>
        <v/>
      </c>
      <c r="D2660" s="361" t="str">
        <f>IFERROR(IF(LEN(C2660)&gt;0,IF(LEN(INDEX(TasksList!$C$6:$C$25,MATCH(C2660,TasksList!$B$6:$B$25,0),1))=0,"",INDEX(TasksList!$C$6:$C$25,MATCH(C2660,TasksList!$B$6:$B$25,0),1)),""),"")</f>
        <v/>
      </c>
      <c r="E2660" s="361" t="str">
        <f>IFERROR(IF(LEN(C2660)&gt;0,IF(LEN(INDEX(TasksList!$F$6:$F$25,MATCH(C2660,TasksList!$B$6:$B$25,0),1))=0,"not set!",INDEX(TasksList!$F$6:$F$25,MATCH(C2660,TasksList!$B$6:$B$25,0),1)),""),"")</f>
        <v/>
      </c>
      <c r="F2660" s="360" t="str">
        <f>IFERROR(IF(LEN(D2660)&gt;0,IF(LEN(INDEX(AdressBook!$D$6:$D$25,MATCH(D2660,AdressBook!$B$6:$B$25,0),1))=0,"",INDEX(AdressBook!$D$6:$D$25,MATCH(D2660,AdressBook!$B$6:$B$25,0),1)),""),"")</f>
        <v/>
      </c>
      <c r="G2660" s="361" t="str">
        <f>IFERROR(IF(LEN(INDEX(PlansAndNotes!$F$6:$F$4005,ROW(B2660)-ROW($C$3)))=0,"",INDEX(PlansAndNotes!$F$6:$F$4005,ROW(B2660)-ROW($C$3))),"")</f>
        <v/>
      </c>
      <c r="H2660" s="361" t="str">
        <f>IFERROR(IF(LEN(C2660)&gt;0,IF(LEN(INDEX(TasksList!$G$6:$G$25,MATCH(C2660,TasksList!$B$6:$B$25,0),1))=0,"",INDEX(TasksList!$G$6:$G$25,MATCH(C2660,TasksList!$B$6:$B$25,0),1)),""),"")</f>
        <v/>
      </c>
      <c r="N2660" s="362" t="str">
        <f>IFERROR(IF(LEN(INDEX(PlansAndNotes!$D$6:$D$4005,ROW(B2660)-ROW($C$3)))=0,"",INDEX(PlansAndNotes!$D$6:$D$4005,ROW(B2660)-ROW($C$3))),"")</f>
        <v/>
      </c>
      <c r="O2660" s="165" t="str">
        <f t="shared" si="287"/>
        <v/>
      </c>
      <c r="P2660" s="363" t="str">
        <f>IFERROR(IF(LEN(INDEX(PlansAndNotes!$E$6:$E$4005,ROW(B2660)-ROW($C$3)))=0,"",INDEX(PlansAndNotes!$E$6:$E$4005,ROW(B2660)-ROW($C$3))),"")</f>
        <v/>
      </c>
      <c r="Q2660" s="363" t="str">
        <f>IFERROR(IF(LEN(INDEX(PlansAndNotes!$G$6:$G$4005,ROW(B2660)-ROW($C$3)))=0,"",INDEX(PlansAndNotes!$G$6:$G$4005,ROW(B2660)-ROW($C$3))),"")</f>
        <v/>
      </c>
      <c r="R2660" s="361" t="str">
        <f>IFERROR(IF(LEN(D2660)&gt;0,IF(LEN(INDEX(AdressBook!$C$6:$C$25,MATCH(D2660,AdressBook!$B$6:$B$25,0),1))=0,"",INDEX(AdressBook!$C$6:$C$25,MATCH(D2660,AdressBook!$B$6:$B$25,0),1)),""),"")</f>
        <v/>
      </c>
      <c r="S2660" s="165">
        <f>IF(LEN(C2660)&gt;0,IFERROR(IF(MATCH(C2660,C2661:$C$4004,0)&gt;0,-1,ROW(S2660)-ROW($S$3)),ROW(S2660)-ROW($S$3)),-1)</f>
        <v>-1</v>
      </c>
      <c r="T2660" s="165">
        <f t="shared" si="288"/>
        <v>0</v>
      </c>
      <c r="U2660" s="165" t="str">
        <f t="shared" si="289"/>
        <v/>
      </c>
      <c r="V2660" s="165" t="str">
        <f>IFERROR(IF(OR(C2660="",S2660&lt;0),"",IF(SUBTOTAL(3,C2660:C2660)=0,-1,SUBTOTAL(3,$C$4:C2660))),"")</f>
        <v/>
      </c>
      <c r="W2660" s="156" t="str">
        <f t="array" ref="W2660">IF(LEN(C2660)&gt;0,IFERROR(IF(MATCH(C2660,$C$3:$C2659,0)&gt;0,N2660-INDEX($N$3:N2659,SUMPRODUCT(MAX(ROW($C$3:$C2659)*(C2660=$C$3:$C2659)))-2,1),""),""),"")</f>
        <v/>
      </c>
      <c r="X2660" s="156">
        <f t="shared" ca="1" si="290"/>
        <v>1</v>
      </c>
      <c r="Y2660" s="156">
        <f t="shared" ca="1" si="291"/>
        <v>1</v>
      </c>
    </row>
    <row r="2661" spans="2:25" hidden="1" x14ac:dyDescent="0.25">
      <c r="B2661" s="390" t="str">
        <f>IFERROR(IF(LEN(INDEX(PlansAndNotes!$B$6:$B$2005,ROW(A2661)-ROW($B$3)))=0,"",INDEX(PlansAndNotes!$B$6:$B$2005,ROW(A2661)-ROW($B$3))),"")</f>
        <v/>
      </c>
      <c r="C2661" s="387" t="str">
        <f t="shared" si="292"/>
        <v/>
      </c>
      <c r="D2661" s="361" t="str">
        <f>IFERROR(IF(LEN(C2661)&gt;0,IF(LEN(INDEX(TasksList!$C$6:$C$25,MATCH(C2661,TasksList!$B$6:$B$25,0),1))=0,"",INDEX(TasksList!$C$6:$C$25,MATCH(C2661,TasksList!$B$6:$B$25,0),1)),""),"")</f>
        <v/>
      </c>
      <c r="E2661" s="361" t="str">
        <f>IFERROR(IF(LEN(C2661)&gt;0,IF(LEN(INDEX(TasksList!$F$6:$F$25,MATCH(C2661,TasksList!$B$6:$B$25,0),1))=0,"not set!",INDEX(TasksList!$F$6:$F$25,MATCH(C2661,TasksList!$B$6:$B$25,0),1)),""),"")</f>
        <v/>
      </c>
      <c r="F2661" s="360" t="str">
        <f>IFERROR(IF(LEN(D2661)&gt;0,IF(LEN(INDEX(AdressBook!$D$6:$D$25,MATCH(D2661,AdressBook!$B$6:$B$25,0),1))=0,"",INDEX(AdressBook!$D$6:$D$25,MATCH(D2661,AdressBook!$B$6:$B$25,0),1)),""),"")</f>
        <v/>
      </c>
      <c r="G2661" s="361" t="str">
        <f>IFERROR(IF(LEN(INDEX(PlansAndNotes!$F$6:$F$4005,ROW(B2661)-ROW($C$3)))=0,"",INDEX(PlansAndNotes!$F$6:$F$4005,ROW(B2661)-ROW($C$3))),"")</f>
        <v/>
      </c>
      <c r="H2661" s="361" t="str">
        <f>IFERROR(IF(LEN(C2661)&gt;0,IF(LEN(INDEX(TasksList!$G$6:$G$25,MATCH(C2661,TasksList!$B$6:$B$25,0),1))=0,"",INDEX(TasksList!$G$6:$G$25,MATCH(C2661,TasksList!$B$6:$B$25,0),1)),""),"")</f>
        <v/>
      </c>
      <c r="N2661" s="362" t="str">
        <f>IFERROR(IF(LEN(INDEX(PlansAndNotes!$D$6:$D$4005,ROW(B2661)-ROW($C$3)))=0,"",INDEX(PlansAndNotes!$D$6:$D$4005,ROW(B2661)-ROW($C$3))),"")</f>
        <v/>
      </c>
      <c r="O2661" s="165" t="str">
        <f t="shared" si="287"/>
        <v/>
      </c>
      <c r="P2661" s="363" t="str">
        <f>IFERROR(IF(LEN(INDEX(PlansAndNotes!$E$6:$E$4005,ROW(B2661)-ROW($C$3)))=0,"",INDEX(PlansAndNotes!$E$6:$E$4005,ROW(B2661)-ROW($C$3))),"")</f>
        <v/>
      </c>
      <c r="Q2661" s="363" t="str">
        <f>IFERROR(IF(LEN(INDEX(PlansAndNotes!$G$6:$G$4005,ROW(B2661)-ROW($C$3)))=0,"",INDEX(PlansAndNotes!$G$6:$G$4005,ROW(B2661)-ROW($C$3))),"")</f>
        <v/>
      </c>
      <c r="R2661" s="361" t="str">
        <f>IFERROR(IF(LEN(D2661)&gt;0,IF(LEN(INDEX(AdressBook!$C$6:$C$25,MATCH(D2661,AdressBook!$B$6:$B$25,0),1))=0,"",INDEX(AdressBook!$C$6:$C$25,MATCH(D2661,AdressBook!$B$6:$B$25,0),1)),""),"")</f>
        <v/>
      </c>
      <c r="S2661" s="165">
        <f>IF(LEN(C2661)&gt;0,IFERROR(IF(MATCH(C2661,C2662:$C$4004,0)&gt;0,-1,ROW(S2661)-ROW($S$3)),ROW(S2661)-ROW($S$3)),-1)</f>
        <v>-1</v>
      </c>
      <c r="T2661" s="165">
        <f t="shared" si="288"/>
        <v>0</v>
      </c>
      <c r="U2661" s="165" t="str">
        <f t="shared" si="289"/>
        <v/>
      </c>
      <c r="V2661" s="165" t="str">
        <f>IFERROR(IF(OR(C2661="",S2661&lt;0),"",IF(SUBTOTAL(3,C2661:C2661)=0,-1,SUBTOTAL(3,$C$4:C2661))),"")</f>
        <v/>
      </c>
      <c r="W2661" s="156" t="str">
        <f t="array" ref="W2661">IF(LEN(C2661)&gt;0,IFERROR(IF(MATCH(C2661,$C$3:$C2660,0)&gt;0,N2661-INDEX($N$3:N2660,SUMPRODUCT(MAX(ROW($C$3:$C2660)*(C2661=$C$3:$C2660)))-2,1),""),""),"")</f>
        <v/>
      </c>
      <c r="X2661" s="156">
        <f t="shared" ca="1" si="290"/>
        <v>1</v>
      </c>
      <c r="Y2661" s="156">
        <f t="shared" ca="1" si="291"/>
        <v>1</v>
      </c>
    </row>
    <row r="2662" spans="2:25" hidden="1" x14ac:dyDescent="0.25">
      <c r="B2662" s="390" t="str">
        <f>IFERROR(IF(LEN(INDEX(PlansAndNotes!$B$6:$B$2005,ROW(A2662)-ROW($B$3)))=0,"",INDEX(PlansAndNotes!$B$6:$B$2005,ROW(A2662)-ROW($B$3))),"")</f>
        <v/>
      </c>
      <c r="C2662" s="387" t="str">
        <f t="shared" si="292"/>
        <v/>
      </c>
      <c r="D2662" s="361" t="str">
        <f>IFERROR(IF(LEN(C2662)&gt;0,IF(LEN(INDEX(TasksList!$C$6:$C$25,MATCH(C2662,TasksList!$B$6:$B$25,0),1))=0,"",INDEX(TasksList!$C$6:$C$25,MATCH(C2662,TasksList!$B$6:$B$25,0),1)),""),"")</f>
        <v/>
      </c>
      <c r="E2662" s="361" t="str">
        <f>IFERROR(IF(LEN(C2662)&gt;0,IF(LEN(INDEX(TasksList!$F$6:$F$25,MATCH(C2662,TasksList!$B$6:$B$25,0),1))=0,"not set!",INDEX(TasksList!$F$6:$F$25,MATCH(C2662,TasksList!$B$6:$B$25,0),1)),""),"")</f>
        <v/>
      </c>
      <c r="F2662" s="360" t="str">
        <f>IFERROR(IF(LEN(D2662)&gt;0,IF(LEN(INDEX(AdressBook!$D$6:$D$25,MATCH(D2662,AdressBook!$B$6:$B$25,0),1))=0,"",INDEX(AdressBook!$D$6:$D$25,MATCH(D2662,AdressBook!$B$6:$B$25,0),1)),""),"")</f>
        <v/>
      </c>
      <c r="G2662" s="361" t="str">
        <f>IFERROR(IF(LEN(INDEX(PlansAndNotes!$F$6:$F$4005,ROW(B2662)-ROW($C$3)))=0,"",INDEX(PlansAndNotes!$F$6:$F$4005,ROW(B2662)-ROW($C$3))),"")</f>
        <v/>
      </c>
      <c r="H2662" s="361" t="str">
        <f>IFERROR(IF(LEN(C2662)&gt;0,IF(LEN(INDEX(TasksList!$G$6:$G$25,MATCH(C2662,TasksList!$B$6:$B$25,0),1))=0,"",INDEX(TasksList!$G$6:$G$25,MATCH(C2662,TasksList!$B$6:$B$25,0),1)),""),"")</f>
        <v/>
      </c>
      <c r="N2662" s="362" t="str">
        <f>IFERROR(IF(LEN(INDEX(PlansAndNotes!$D$6:$D$4005,ROW(B2662)-ROW($C$3)))=0,"",INDEX(PlansAndNotes!$D$6:$D$4005,ROW(B2662)-ROW($C$3))),"")</f>
        <v/>
      </c>
      <c r="O2662" s="165" t="str">
        <f t="shared" si="287"/>
        <v/>
      </c>
      <c r="P2662" s="363" t="str">
        <f>IFERROR(IF(LEN(INDEX(PlansAndNotes!$E$6:$E$4005,ROW(B2662)-ROW($C$3)))=0,"",INDEX(PlansAndNotes!$E$6:$E$4005,ROW(B2662)-ROW($C$3))),"")</f>
        <v/>
      </c>
      <c r="Q2662" s="363" t="str">
        <f>IFERROR(IF(LEN(INDEX(PlansAndNotes!$G$6:$G$4005,ROW(B2662)-ROW($C$3)))=0,"",INDEX(PlansAndNotes!$G$6:$G$4005,ROW(B2662)-ROW($C$3))),"")</f>
        <v/>
      </c>
      <c r="R2662" s="361" t="str">
        <f>IFERROR(IF(LEN(D2662)&gt;0,IF(LEN(INDEX(AdressBook!$C$6:$C$25,MATCH(D2662,AdressBook!$B$6:$B$25,0),1))=0,"",INDEX(AdressBook!$C$6:$C$25,MATCH(D2662,AdressBook!$B$6:$B$25,0),1)),""),"")</f>
        <v/>
      </c>
      <c r="S2662" s="165">
        <f>IF(LEN(C2662)&gt;0,IFERROR(IF(MATCH(C2662,C2663:$C$4004,0)&gt;0,-1,ROW(S2662)-ROW($S$3)),ROW(S2662)-ROW($S$3)),-1)</f>
        <v>-1</v>
      </c>
      <c r="T2662" s="165">
        <f t="shared" si="288"/>
        <v>0</v>
      </c>
      <c r="U2662" s="165" t="str">
        <f t="shared" si="289"/>
        <v/>
      </c>
      <c r="V2662" s="165" t="str">
        <f>IFERROR(IF(OR(C2662="",S2662&lt;0),"",IF(SUBTOTAL(3,C2662:C2662)=0,-1,SUBTOTAL(3,$C$4:C2662))),"")</f>
        <v/>
      </c>
      <c r="W2662" s="156" t="str">
        <f t="array" ref="W2662">IF(LEN(C2662)&gt;0,IFERROR(IF(MATCH(C2662,$C$3:$C2661,0)&gt;0,N2662-INDEX($N$3:N2661,SUMPRODUCT(MAX(ROW($C$3:$C2661)*(C2662=$C$3:$C2661)))-2,1),""),""),"")</f>
        <v/>
      </c>
      <c r="X2662" s="156">
        <f t="shared" ca="1" si="290"/>
        <v>1</v>
      </c>
      <c r="Y2662" s="156">
        <f t="shared" ca="1" si="291"/>
        <v>1</v>
      </c>
    </row>
    <row r="2663" spans="2:25" hidden="1" x14ac:dyDescent="0.25">
      <c r="B2663" s="390" t="str">
        <f>IFERROR(IF(LEN(INDEX(PlansAndNotes!$B$6:$B$2005,ROW(A2663)-ROW($B$3)))=0,"",INDEX(PlansAndNotes!$B$6:$B$2005,ROW(A2663)-ROW($B$3))),"")</f>
        <v/>
      </c>
      <c r="C2663" s="387" t="str">
        <f t="shared" si="292"/>
        <v/>
      </c>
      <c r="D2663" s="361" t="str">
        <f>IFERROR(IF(LEN(C2663)&gt;0,IF(LEN(INDEX(TasksList!$C$6:$C$25,MATCH(C2663,TasksList!$B$6:$B$25,0),1))=0,"",INDEX(TasksList!$C$6:$C$25,MATCH(C2663,TasksList!$B$6:$B$25,0),1)),""),"")</f>
        <v/>
      </c>
      <c r="E2663" s="361" t="str">
        <f>IFERROR(IF(LEN(C2663)&gt;0,IF(LEN(INDEX(TasksList!$F$6:$F$25,MATCH(C2663,TasksList!$B$6:$B$25,0),1))=0,"not set!",INDEX(TasksList!$F$6:$F$25,MATCH(C2663,TasksList!$B$6:$B$25,0),1)),""),"")</f>
        <v/>
      </c>
      <c r="F2663" s="360" t="str">
        <f>IFERROR(IF(LEN(D2663)&gt;0,IF(LEN(INDEX(AdressBook!$D$6:$D$25,MATCH(D2663,AdressBook!$B$6:$B$25,0),1))=0,"",INDEX(AdressBook!$D$6:$D$25,MATCH(D2663,AdressBook!$B$6:$B$25,0),1)),""),"")</f>
        <v/>
      </c>
      <c r="G2663" s="361" t="str">
        <f>IFERROR(IF(LEN(INDEX(PlansAndNotes!$F$6:$F$4005,ROW(B2663)-ROW($C$3)))=0,"",INDEX(PlansAndNotes!$F$6:$F$4005,ROW(B2663)-ROW($C$3))),"")</f>
        <v/>
      </c>
      <c r="H2663" s="361" t="str">
        <f>IFERROR(IF(LEN(C2663)&gt;0,IF(LEN(INDEX(TasksList!$G$6:$G$25,MATCH(C2663,TasksList!$B$6:$B$25,0),1))=0,"",INDEX(TasksList!$G$6:$G$25,MATCH(C2663,TasksList!$B$6:$B$25,0),1)),""),"")</f>
        <v/>
      </c>
      <c r="N2663" s="362" t="str">
        <f>IFERROR(IF(LEN(INDEX(PlansAndNotes!$D$6:$D$4005,ROW(B2663)-ROW($C$3)))=0,"",INDEX(PlansAndNotes!$D$6:$D$4005,ROW(B2663)-ROW($C$3))),"")</f>
        <v/>
      </c>
      <c r="O2663" s="165" t="str">
        <f t="shared" si="287"/>
        <v/>
      </c>
      <c r="P2663" s="363" t="str">
        <f>IFERROR(IF(LEN(INDEX(PlansAndNotes!$E$6:$E$4005,ROW(B2663)-ROW($C$3)))=0,"",INDEX(PlansAndNotes!$E$6:$E$4005,ROW(B2663)-ROW($C$3))),"")</f>
        <v/>
      </c>
      <c r="Q2663" s="363" t="str">
        <f>IFERROR(IF(LEN(INDEX(PlansAndNotes!$G$6:$G$4005,ROW(B2663)-ROW($C$3)))=0,"",INDEX(PlansAndNotes!$G$6:$G$4005,ROW(B2663)-ROW($C$3))),"")</f>
        <v/>
      </c>
      <c r="R2663" s="361" t="str">
        <f>IFERROR(IF(LEN(D2663)&gt;0,IF(LEN(INDEX(AdressBook!$C$6:$C$25,MATCH(D2663,AdressBook!$B$6:$B$25,0),1))=0,"",INDEX(AdressBook!$C$6:$C$25,MATCH(D2663,AdressBook!$B$6:$B$25,0),1)),""),"")</f>
        <v/>
      </c>
      <c r="S2663" s="165">
        <f>IF(LEN(C2663)&gt;0,IFERROR(IF(MATCH(C2663,C2664:$C$4004,0)&gt;0,-1,ROW(S2663)-ROW($S$3)),ROW(S2663)-ROW($S$3)),-1)</f>
        <v>-1</v>
      </c>
      <c r="T2663" s="165">
        <f t="shared" si="288"/>
        <v>0</v>
      </c>
      <c r="U2663" s="165" t="str">
        <f t="shared" si="289"/>
        <v/>
      </c>
      <c r="V2663" s="165" t="str">
        <f>IFERROR(IF(OR(C2663="",S2663&lt;0),"",IF(SUBTOTAL(3,C2663:C2663)=0,-1,SUBTOTAL(3,$C$4:C2663))),"")</f>
        <v/>
      </c>
      <c r="W2663" s="156" t="str">
        <f t="array" ref="W2663">IF(LEN(C2663)&gt;0,IFERROR(IF(MATCH(C2663,$C$3:$C2662,0)&gt;0,N2663-INDEX($N$3:N2662,SUMPRODUCT(MAX(ROW($C$3:$C2662)*(C2663=$C$3:$C2662)))-2,1),""),""),"")</f>
        <v/>
      </c>
      <c r="X2663" s="156">
        <f t="shared" ca="1" si="290"/>
        <v>1</v>
      </c>
      <c r="Y2663" s="156">
        <f t="shared" ca="1" si="291"/>
        <v>1</v>
      </c>
    </row>
    <row r="2664" spans="2:25" hidden="1" x14ac:dyDescent="0.25">
      <c r="B2664" s="390" t="str">
        <f>IFERROR(IF(LEN(INDEX(PlansAndNotes!$B$6:$B$2005,ROW(A2664)-ROW($B$3)))=0,"",INDEX(PlansAndNotes!$B$6:$B$2005,ROW(A2664)-ROW($B$3))),"")</f>
        <v/>
      </c>
      <c r="C2664" s="387" t="str">
        <f t="shared" si="292"/>
        <v/>
      </c>
      <c r="D2664" s="361" t="str">
        <f>IFERROR(IF(LEN(C2664)&gt;0,IF(LEN(INDEX(TasksList!$C$6:$C$25,MATCH(C2664,TasksList!$B$6:$B$25,0),1))=0,"",INDEX(TasksList!$C$6:$C$25,MATCH(C2664,TasksList!$B$6:$B$25,0),1)),""),"")</f>
        <v/>
      </c>
      <c r="E2664" s="361" t="str">
        <f>IFERROR(IF(LEN(C2664)&gt;0,IF(LEN(INDEX(TasksList!$F$6:$F$25,MATCH(C2664,TasksList!$B$6:$B$25,0),1))=0,"not set!",INDEX(TasksList!$F$6:$F$25,MATCH(C2664,TasksList!$B$6:$B$25,0),1)),""),"")</f>
        <v/>
      </c>
      <c r="F2664" s="360" t="str">
        <f>IFERROR(IF(LEN(D2664)&gt;0,IF(LEN(INDEX(AdressBook!$D$6:$D$25,MATCH(D2664,AdressBook!$B$6:$B$25,0),1))=0,"",INDEX(AdressBook!$D$6:$D$25,MATCH(D2664,AdressBook!$B$6:$B$25,0),1)),""),"")</f>
        <v/>
      </c>
      <c r="G2664" s="361" t="str">
        <f>IFERROR(IF(LEN(INDEX(PlansAndNotes!$F$6:$F$4005,ROW(B2664)-ROW($C$3)))=0,"",INDEX(PlansAndNotes!$F$6:$F$4005,ROW(B2664)-ROW($C$3))),"")</f>
        <v/>
      </c>
      <c r="H2664" s="361" t="str">
        <f>IFERROR(IF(LEN(C2664)&gt;0,IF(LEN(INDEX(TasksList!$G$6:$G$25,MATCH(C2664,TasksList!$B$6:$B$25,0),1))=0,"",INDEX(TasksList!$G$6:$G$25,MATCH(C2664,TasksList!$B$6:$B$25,0),1)),""),"")</f>
        <v/>
      </c>
      <c r="N2664" s="362" t="str">
        <f>IFERROR(IF(LEN(INDEX(PlansAndNotes!$D$6:$D$4005,ROW(B2664)-ROW($C$3)))=0,"",INDEX(PlansAndNotes!$D$6:$D$4005,ROW(B2664)-ROW($C$3))),"")</f>
        <v/>
      </c>
      <c r="O2664" s="165" t="str">
        <f t="shared" si="287"/>
        <v/>
      </c>
      <c r="P2664" s="363" t="str">
        <f>IFERROR(IF(LEN(INDEX(PlansAndNotes!$E$6:$E$4005,ROW(B2664)-ROW($C$3)))=0,"",INDEX(PlansAndNotes!$E$6:$E$4005,ROW(B2664)-ROW($C$3))),"")</f>
        <v/>
      </c>
      <c r="Q2664" s="363" t="str">
        <f>IFERROR(IF(LEN(INDEX(PlansAndNotes!$G$6:$G$4005,ROW(B2664)-ROW($C$3)))=0,"",INDEX(PlansAndNotes!$G$6:$G$4005,ROW(B2664)-ROW($C$3))),"")</f>
        <v/>
      </c>
      <c r="R2664" s="361" t="str">
        <f>IFERROR(IF(LEN(D2664)&gt;0,IF(LEN(INDEX(AdressBook!$C$6:$C$25,MATCH(D2664,AdressBook!$B$6:$B$25,0),1))=0,"",INDEX(AdressBook!$C$6:$C$25,MATCH(D2664,AdressBook!$B$6:$B$25,0),1)),""),"")</f>
        <v/>
      </c>
      <c r="S2664" s="165">
        <f>IF(LEN(C2664)&gt;0,IFERROR(IF(MATCH(C2664,C2665:$C$4004,0)&gt;0,-1,ROW(S2664)-ROW($S$3)),ROW(S2664)-ROW($S$3)),-1)</f>
        <v>-1</v>
      </c>
      <c r="T2664" s="165">
        <f t="shared" si="288"/>
        <v>0</v>
      </c>
      <c r="U2664" s="165" t="str">
        <f t="shared" si="289"/>
        <v/>
      </c>
      <c r="V2664" s="165" t="str">
        <f>IFERROR(IF(OR(C2664="",S2664&lt;0),"",IF(SUBTOTAL(3,C2664:C2664)=0,-1,SUBTOTAL(3,$C$4:C2664))),"")</f>
        <v/>
      </c>
      <c r="W2664" s="156" t="str">
        <f t="array" ref="W2664">IF(LEN(C2664)&gt;0,IFERROR(IF(MATCH(C2664,$C$3:$C2663,0)&gt;0,N2664-INDEX($N$3:N2663,SUMPRODUCT(MAX(ROW($C$3:$C2663)*(C2664=$C$3:$C2663)))-2,1),""),""),"")</f>
        <v/>
      </c>
      <c r="X2664" s="156">
        <f t="shared" ca="1" si="290"/>
        <v>1</v>
      </c>
      <c r="Y2664" s="156">
        <f t="shared" ca="1" si="291"/>
        <v>1</v>
      </c>
    </row>
    <row r="2665" spans="2:25" hidden="1" x14ac:dyDescent="0.25">
      <c r="B2665" s="390" t="str">
        <f>IFERROR(IF(LEN(INDEX(PlansAndNotes!$B$6:$B$2005,ROW(A2665)-ROW($B$3)))=0,"",INDEX(PlansAndNotes!$B$6:$B$2005,ROW(A2665)-ROW($B$3))),"")</f>
        <v/>
      </c>
      <c r="C2665" s="387" t="str">
        <f t="shared" si="292"/>
        <v/>
      </c>
      <c r="D2665" s="361" t="str">
        <f>IFERROR(IF(LEN(C2665)&gt;0,IF(LEN(INDEX(TasksList!$C$6:$C$25,MATCH(C2665,TasksList!$B$6:$B$25,0),1))=0,"",INDEX(TasksList!$C$6:$C$25,MATCH(C2665,TasksList!$B$6:$B$25,0),1)),""),"")</f>
        <v/>
      </c>
      <c r="E2665" s="361" t="str">
        <f>IFERROR(IF(LEN(C2665)&gt;0,IF(LEN(INDEX(TasksList!$F$6:$F$25,MATCH(C2665,TasksList!$B$6:$B$25,0),1))=0,"not set!",INDEX(TasksList!$F$6:$F$25,MATCH(C2665,TasksList!$B$6:$B$25,0),1)),""),"")</f>
        <v/>
      </c>
      <c r="F2665" s="360" t="str">
        <f>IFERROR(IF(LEN(D2665)&gt;0,IF(LEN(INDEX(AdressBook!$D$6:$D$25,MATCH(D2665,AdressBook!$B$6:$B$25,0),1))=0,"",INDEX(AdressBook!$D$6:$D$25,MATCH(D2665,AdressBook!$B$6:$B$25,0),1)),""),"")</f>
        <v/>
      </c>
      <c r="G2665" s="361" t="str">
        <f>IFERROR(IF(LEN(INDEX(PlansAndNotes!$F$6:$F$4005,ROW(B2665)-ROW($C$3)))=0,"",INDEX(PlansAndNotes!$F$6:$F$4005,ROW(B2665)-ROW($C$3))),"")</f>
        <v/>
      </c>
      <c r="H2665" s="361" t="str">
        <f>IFERROR(IF(LEN(C2665)&gt;0,IF(LEN(INDEX(TasksList!$G$6:$G$25,MATCH(C2665,TasksList!$B$6:$B$25,0),1))=0,"",INDEX(TasksList!$G$6:$G$25,MATCH(C2665,TasksList!$B$6:$B$25,0),1)),""),"")</f>
        <v/>
      </c>
      <c r="N2665" s="362" t="str">
        <f>IFERROR(IF(LEN(INDEX(PlansAndNotes!$D$6:$D$4005,ROW(B2665)-ROW($C$3)))=0,"",INDEX(PlansAndNotes!$D$6:$D$4005,ROW(B2665)-ROW($C$3))),"")</f>
        <v/>
      </c>
      <c r="O2665" s="165" t="str">
        <f t="shared" si="287"/>
        <v/>
      </c>
      <c r="P2665" s="363" t="str">
        <f>IFERROR(IF(LEN(INDEX(PlansAndNotes!$E$6:$E$4005,ROW(B2665)-ROW($C$3)))=0,"",INDEX(PlansAndNotes!$E$6:$E$4005,ROW(B2665)-ROW($C$3))),"")</f>
        <v/>
      </c>
      <c r="Q2665" s="363" t="str">
        <f>IFERROR(IF(LEN(INDEX(PlansAndNotes!$G$6:$G$4005,ROW(B2665)-ROW($C$3)))=0,"",INDEX(PlansAndNotes!$G$6:$G$4005,ROW(B2665)-ROW($C$3))),"")</f>
        <v/>
      </c>
      <c r="R2665" s="361" t="str">
        <f>IFERROR(IF(LEN(D2665)&gt;0,IF(LEN(INDEX(AdressBook!$C$6:$C$25,MATCH(D2665,AdressBook!$B$6:$B$25,0),1))=0,"",INDEX(AdressBook!$C$6:$C$25,MATCH(D2665,AdressBook!$B$6:$B$25,0),1)),""),"")</f>
        <v/>
      </c>
      <c r="S2665" s="165">
        <f>IF(LEN(C2665)&gt;0,IFERROR(IF(MATCH(C2665,C2666:$C$4004,0)&gt;0,-1,ROW(S2665)-ROW($S$3)),ROW(S2665)-ROW($S$3)),-1)</f>
        <v>-1</v>
      </c>
      <c r="T2665" s="165">
        <f t="shared" si="288"/>
        <v>0</v>
      </c>
      <c r="U2665" s="165" t="str">
        <f t="shared" si="289"/>
        <v/>
      </c>
      <c r="V2665" s="165" t="str">
        <f>IFERROR(IF(OR(C2665="",S2665&lt;0),"",IF(SUBTOTAL(3,C2665:C2665)=0,-1,SUBTOTAL(3,$C$4:C2665))),"")</f>
        <v/>
      </c>
      <c r="W2665" s="156" t="str">
        <f t="array" ref="W2665">IF(LEN(C2665)&gt;0,IFERROR(IF(MATCH(C2665,$C$3:$C2664,0)&gt;0,N2665-INDEX($N$3:N2664,SUMPRODUCT(MAX(ROW($C$3:$C2664)*(C2665=$C$3:$C2664)))-2,1),""),""),"")</f>
        <v/>
      </c>
      <c r="X2665" s="156">
        <f t="shared" ca="1" si="290"/>
        <v>1</v>
      </c>
      <c r="Y2665" s="156">
        <f t="shared" ca="1" si="291"/>
        <v>1</v>
      </c>
    </row>
    <row r="2666" spans="2:25" hidden="1" x14ac:dyDescent="0.25">
      <c r="B2666" s="390" t="str">
        <f>IFERROR(IF(LEN(INDEX(PlansAndNotes!$B$6:$B$2005,ROW(A2666)-ROW($B$3)))=0,"",INDEX(PlansAndNotes!$B$6:$B$2005,ROW(A2666)-ROW($B$3))),"")</f>
        <v/>
      </c>
      <c r="C2666" s="387" t="str">
        <f t="shared" si="292"/>
        <v/>
      </c>
      <c r="D2666" s="361" t="str">
        <f>IFERROR(IF(LEN(C2666)&gt;0,IF(LEN(INDEX(TasksList!$C$6:$C$25,MATCH(C2666,TasksList!$B$6:$B$25,0),1))=0,"",INDEX(TasksList!$C$6:$C$25,MATCH(C2666,TasksList!$B$6:$B$25,0),1)),""),"")</f>
        <v/>
      </c>
      <c r="E2666" s="361" t="str">
        <f>IFERROR(IF(LEN(C2666)&gt;0,IF(LEN(INDEX(TasksList!$F$6:$F$25,MATCH(C2666,TasksList!$B$6:$B$25,0),1))=0,"not set!",INDEX(TasksList!$F$6:$F$25,MATCH(C2666,TasksList!$B$6:$B$25,0),1)),""),"")</f>
        <v/>
      </c>
      <c r="F2666" s="360" t="str">
        <f>IFERROR(IF(LEN(D2666)&gt;0,IF(LEN(INDEX(AdressBook!$D$6:$D$25,MATCH(D2666,AdressBook!$B$6:$B$25,0),1))=0,"",INDEX(AdressBook!$D$6:$D$25,MATCH(D2666,AdressBook!$B$6:$B$25,0),1)),""),"")</f>
        <v/>
      </c>
      <c r="G2666" s="361" t="str">
        <f>IFERROR(IF(LEN(INDEX(PlansAndNotes!$F$6:$F$4005,ROW(B2666)-ROW($C$3)))=0,"",INDEX(PlansAndNotes!$F$6:$F$4005,ROW(B2666)-ROW($C$3))),"")</f>
        <v/>
      </c>
      <c r="H2666" s="361" t="str">
        <f>IFERROR(IF(LEN(C2666)&gt;0,IF(LEN(INDEX(TasksList!$G$6:$G$25,MATCH(C2666,TasksList!$B$6:$B$25,0),1))=0,"",INDEX(TasksList!$G$6:$G$25,MATCH(C2666,TasksList!$B$6:$B$25,0),1)),""),"")</f>
        <v/>
      </c>
      <c r="N2666" s="362" t="str">
        <f>IFERROR(IF(LEN(INDEX(PlansAndNotes!$D$6:$D$4005,ROW(B2666)-ROW($C$3)))=0,"",INDEX(PlansAndNotes!$D$6:$D$4005,ROW(B2666)-ROW($C$3))),"")</f>
        <v/>
      </c>
      <c r="O2666" s="165" t="str">
        <f t="shared" si="287"/>
        <v/>
      </c>
      <c r="P2666" s="363" t="str">
        <f>IFERROR(IF(LEN(INDEX(PlansAndNotes!$E$6:$E$4005,ROW(B2666)-ROW($C$3)))=0,"",INDEX(PlansAndNotes!$E$6:$E$4005,ROW(B2666)-ROW($C$3))),"")</f>
        <v/>
      </c>
      <c r="Q2666" s="363" t="str">
        <f>IFERROR(IF(LEN(INDEX(PlansAndNotes!$G$6:$G$4005,ROW(B2666)-ROW($C$3)))=0,"",INDEX(PlansAndNotes!$G$6:$G$4005,ROW(B2666)-ROW($C$3))),"")</f>
        <v/>
      </c>
      <c r="R2666" s="361" t="str">
        <f>IFERROR(IF(LEN(D2666)&gt;0,IF(LEN(INDEX(AdressBook!$C$6:$C$25,MATCH(D2666,AdressBook!$B$6:$B$25,0),1))=0,"",INDEX(AdressBook!$C$6:$C$25,MATCH(D2666,AdressBook!$B$6:$B$25,0),1)),""),"")</f>
        <v/>
      </c>
      <c r="S2666" s="165">
        <f>IF(LEN(C2666)&gt;0,IFERROR(IF(MATCH(C2666,C2667:$C$4004,0)&gt;0,-1,ROW(S2666)-ROW($S$3)),ROW(S2666)-ROW($S$3)),-1)</f>
        <v>-1</v>
      </c>
      <c r="T2666" s="165">
        <f t="shared" si="288"/>
        <v>0</v>
      </c>
      <c r="U2666" s="165" t="str">
        <f t="shared" si="289"/>
        <v/>
      </c>
      <c r="V2666" s="165" t="str">
        <f>IFERROR(IF(OR(C2666="",S2666&lt;0),"",IF(SUBTOTAL(3,C2666:C2666)=0,-1,SUBTOTAL(3,$C$4:C2666))),"")</f>
        <v/>
      </c>
      <c r="W2666" s="156" t="str">
        <f t="array" ref="W2666">IF(LEN(C2666)&gt;0,IFERROR(IF(MATCH(C2666,$C$3:$C2665,0)&gt;0,N2666-INDEX($N$3:N2665,SUMPRODUCT(MAX(ROW($C$3:$C2665)*(C2666=$C$3:$C2665)))-2,1),""),""),"")</f>
        <v/>
      </c>
      <c r="X2666" s="156">
        <f t="shared" ca="1" si="290"/>
        <v>1</v>
      </c>
      <c r="Y2666" s="156">
        <f t="shared" ca="1" si="291"/>
        <v>1</v>
      </c>
    </row>
    <row r="2667" spans="2:25" hidden="1" x14ac:dyDescent="0.25">
      <c r="B2667" s="390" t="str">
        <f>IFERROR(IF(LEN(INDEX(PlansAndNotes!$B$6:$B$2005,ROW(A2667)-ROW($B$3)))=0,"",INDEX(PlansAndNotes!$B$6:$B$2005,ROW(A2667)-ROW($B$3))),"")</f>
        <v/>
      </c>
      <c r="C2667" s="387" t="str">
        <f t="shared" si="292"/>
        <v/>
      </c>
      <c r="D2667" s="361" t="str">
        <f>IFERROR(IF(LEN(C2667)&gt;0,IF(LEN(INDEX(TasksList!$C$6:$C$25,MATCH(C2667,TasksList!$B$6:$B$25,0),1))=0,"",INDEX(TasksList!$C$6:$C$25,MATCH(C2667,TasksList!$B$6:$B$25,0),1)),""),"")</f>
        <v/>
      </c>
      <c r="E2667" s="361" t="str">
        <f>IFERROR(IF(LEN(C2667)&gt;0,IF(LEN(INDEX(TasksList!$F$6:$F$25,MATCH(C2667,TasksList!$B$6:$B$25,0),1))=0,"not set!",INDEX(TasksList!$F$6:$F$25,MATCH(C2667,TasksList!$B$6:$B$25,0),1)),""),"")</f>
        <v/>
      </c>
      <c r="F2667" s="360" t="str">
        <f>IFERROR(IF(LEN(D2667)&gt;0,IF(LEN(INDEX(AdressBook!$D$6:$D$25,MATCH(D2667,AdressBook!$B$6:$B$25,0),1))=0,"",INDEX(AdressBook!$D$6:$D$25,MATCH(D2667,AdressBook!$B$6:$B$25,0),1)),""),"")</f>
        <v/>
      </c>
      <c r="G2667" s="361" t="str">
        <f>IFERROR(IF(LEN(INDEX(PlansAndNotes!$F$6:$F$4005,ROW(B2667)-ROW($C$3)))=0,"",INDEX(PlansAndNotes!$F$6:$F$4005,ROW(B2667)-ROW($C$3))),"")</f>
        <v/>
      </c>
      <c r="H2667" s="361" t="str">
        <f>IFERROR(IF(LEN(C2667)&gt;0,IF(LEN(INDEX(TasksList!$G$6:$G$25,MATCH(C2667,TasksList!$B$6:$B$25,0),1))=0,"",INDEX(TasksList!$G$6:$G$25,MATCH(C2667,TasksList!$B$6:$B$25,0),1)),""),"")</f>
        <v/>
      </c>
      <c r="N2667" s="362" t="str">
        <f>IFERROR(IF(LEN(INDEX(PlansAndNotes!$D$6:$D$4005,ROW(B2667)-ROW($C$3)))=0,"",INDEX(PlansAndNotes!$D$6:$D$4005,ROW(B2667)-ROW($C$3))),"")</f>
        <v/>
      </c>
      <c r="O2667" s="165" t="str">
        <f t="shared" si="287"/>
        <v/>
      </c>
      <c r="P2667" s="363" t="str">
        <f>IFERROR(IF(LEN(INDEX(PlansAndNotes!$E$6:$E$4005,ROW(B2667)-ROW($C$3)))=0,"",INDEX(PlansAndNotes!$E$6:$E$4005,ROW(B2667)-ROW($C$3))),"")</f>
        <v/>
      </c>
      <c r="Q2667" s="363" t="str">
        <f>IFERROR(IF(LEN(INDEX(PlansAndNotes!$G$6:$G$4005,ROW(B2667)-ROW($C$3)))=0,"",INDEX(PlansAndNotes!$G$6:$G$4005,ROW(B2667)-ROW($C$3))),"")</f>
        <v/>
      </c>
      <c r="R2667" s="361" t="str">
        <f>IFERROR(IF(LEN(D2667)&gt;0,IF(LEN(INDEX(AdressBook!$C$6:$C$25,MATCH(D2667,AdressBook!$B$6:$B$25,0),1))=0,"",INDEX(AdressBook!$C$6:$C$25,MATCH(D2667,AdressBook!$B$6:$B$25,0),1)),""),"")</f>
        <v/>
      </c>
      <c r="S2667" s="165">
        <f>IF(LEN(C2667)&gt;0,IFERROR(IF(MATCH(C2667,C2668:$C$4004,0)&gt;0,-1,ROW(S2667)-ROW($S$3)),ROW(S2667)-ROW($S$3)),-1)</f>
        <v>-1</v>
      </c>
      <c r="T2667" s="165">
        <f t="shared" si="288"/>
        <v>0</v>
      </c>
      <c r="U2667" s="165" t="str">
        <f t="shared" si="289"/>
        <v/>
      </c>
      <c r="V2667" s="165" t="str">
        <f>IFERROR(IF(OR(C2667="",S2667&lt;0),"",IF(SUBTOTAL(3,C2667:C2667)=0,-1,SUBTOTAL(3,$C$4:C2667))),"")</f>
        <v/>
      </c>
      <c r="W2667" s="156" t="str">
        <f t="array" ref="W2667">IF(LEN(C2667)&gt;0,IFERROR(IF(MATCH(C2667,$C$3:$C2666,0)&gt;0,N2667-INDEX($N$3:N2666,SUMPRODUCT(MAX(ROW($C$3:$C2666)*(C2667=$C$3:$C2666)))-2,1),""),""),"")</f>
        <v/>
      </c>
      <c r="X2667" s="156">
        <f t="shared" ca="1" si="290"/>
        <v>1</v>
      </c>
      <c r="Y2667" s="156">
        <f t="shared" ca="1" si="291"/>
        <v>1</v>
      </c>
    </row>
    <row r="2668" spans="2:25" hidden="1" x14ac:dyDescent="0.25">
      <c r="B2668" s="390" t="str">
        <f>IFERROR(IF(LEN(INDEX(PlansAndNotes!$B$6:$B$2005,ROW(A2668)-ROW($B$3)))=0,"",INDEX(PlansAndNotes!$B$6:$B$2005,ROW(A2668)-ROW($B$3))),"")</f>
        <v/>
      </c>
      <c r="C2668" s="387" t="str">
        <f t="shared" si="292"/>
        <v/>
      </c>
      <c r="D2668" s="361" t="str">
        <f>IFERROR(IF(LEN(C2668)&gt;0,IF(LEN(INDEX(TasksList!$C$6:$C$25,MATCH(C2668,TasksList!$B$6:$B$25,0),1))=0,"",INDEX(TasksList!$C$6:$C$25,MATCH(C2668,TasksList!$B$6:$B$25,0),1)),""),"")</f>
        <v/>
      </c>
      <c r="E2668" s="361" t="str">
        <f>IFERROR(IF(LEN(C2668)&gt;0,IF(LEN(INDEX(TasksList!$F$6:$F$25,MATCH(C2668,TasksList!$B$6:$B$25,0),1))=0,"not set!",INDEX(TasksList!$F$6:$F$25,MATCH(C2668,TasksList!$B$6:$B$25,0),1)),""),"")</f>
        <v/>
      </c>
      <c r="F2668" s="360" t="str">
        <f>IFERROR(IF(LEN(D2668)&gt;0,IF(LEN(INDEX(AdressBook!$D$6:$D$25,MATCH(D2668,AdressBook!$B$6:$B$25,0),1))=0,"",INDEX(AdressBook!$D$6:$D$25,MATCH(D2668,AdressBook!$B$6:$B$25,0),1)),""),"")</f>
        <v/>
      </c>
      <c r="G2668" s="361" t="str">
        <f>IFERROR(IF(LEN(INDEX(PlansAndNotes!$F$6:$F$4005,ROW(B2668)-ROW($C$3)))=0,"",INDEX(PlansAndNotes!$F$6:$F$4005,ROW(B2668)-ROW($C$3))),"")</f>
        <v/>
      </c>
      <c r="H2668" s="361" t="str">
        <f>IFERROR(IF(LEN(C2668)&gt;0,IF(LEN(INDEX(TasksList!$G$6:$G$25,MATCH(C2668,TasksList!$B$6:$B$25,0),1))=0,"",INDEX(TasksList!$G$6:$G$25,MATCH(C2668,TasksList!$B$6:$B$25,0),1)),""),"")</f>
        <v/>
      </c>
      <c r="N2668" s="362" t="str">
        <f>IFERROR(IF(LEN(INDEX(PlansAndNotes!$D$6:$D$4005,ROW(B2668)-ROW($C$3)))=0,"",INDEX(PlansAndNotes!$D$6:$D$4005,ROW(B2668)-ROW($C$3))),"")</f>
        <v/>
      </c>
      <c r="O2668" s="165" t="str">
        <f t="shared" si="287"/>
        <v/>
      </c>
      <c r="P2668" s="363" t="str">
        <f>IFERROR(IF(LEN(INDEX(PlansAndNotes!$E$6:$E$4005,ROW(B2668)-ROW($C$3)))=0,"",INDEX(PlansAndNotes!$E$6:$E$4005,ROW(B2668)-ROW($C$3))),"")</f>
        <v/>
      </c>
      <c r="Q2668" s="363" t="str">
        <f>IFERROR(IF(LEN(INDEX(PlansAndNotes!$G$6:$G$4005,ROW(B2668)-ROW($C$3)))=0,"",INDEX(PlansAndNotes!$G$6:$G$4005,ROW(B2668)-ROW($C$3))),"")</f>
        <v/>
      </c>
      <c r="R2668" s="361" t="str">
        <f>IFERROR(IF(LEN(D2668)&gt;0,IF(LEN(INDEX(AdressBook!$C$6:$C$25,MATCH(D2668,AdressBook!$B$6:$B$25,0),1))=0,"",INDEX(AdressBook!$C$6:$C$25,MATCH(D2668,AdressBook!$B$6:$B$25,0),1)),""),"")</f>
        <v/>
      </c>
      <c r="S2668" s="165">
        <f>IF(LEN(C2668)&gt;0,IFERROR(IF(MATCH(C2668,C2669:$C$4004,0)&gt;0,-1,ROW(S2668)-ROW($S$3)),ROW(S2668)-ROW($S$3)),-1)</f>
        <v>-1</v>
      </c>
      <c r="T2668" s="165">
        <f t="shared" si="288"/>
        <v>0</v>
      </c>
      <c r="U2668" s="165" t="str">
        <f t="shared" si="289"/>
        <v/>
      </c>
      <c r="V2668" s="165" t="str">
        <f>IFERROR(IF(OR(C2668="",S2668&lt;0),"",IF(SUBTOTAL(3,C2668:C2668)=0,-1,SUBTOTAL(3,$C$4:C2668))),"")</f>
        <v/>
      </c>
      <c r="W2668" s="156" t="str">
        <f t="array" ref="W2668">IF(LEN(C2668)&gt;0,IFERROR(IF(MATCH(C2668,$C$3:$C2667,0)&gt;0,N2668-INDEX($N$3:N2667,SUMPRODUCT(MAX(ROW($C$3:$C2667)*(C2668=$C$3:$C2667)))-2,1),""),""),"")</f>
        <v/>
      </c>
      <c r="X2668" s="156">
        <f t="shared" ca="1" si="290"/>
        <v>1</v>
      </c>
      <c r="Y2668" s="156">
        <f t="shared" ca="1" si="291"/>
        <v>1</v>
      </c>
    </row>
    <row r="2669" spans="2:25" hidden="1" x14ac:dyDescent="0.25">
      <c r="B2669" s="390" t="str">
        <f>IFERROR(IF(LEN(INDEX(PlansAndNotes!$B$6:$B$2005,ROW(A2669)-ROW($B$3)))=0,"",INDEX(PlansAndNotes!$B$6:$B$2005,ROW(A2669)-ROW($B$3))),"")</f>
        <v/>
      </c>
      <c r="C2669" s="387" t="str">
        <f t="shared" si="292"/>
        <v/>
      </c>
      <c r="D2669" s="361" t="str">
        <f>IFERROR(IF(LEN(C2669)&gt;0,IF(LEN(INDEX(TasksList!$C$6:$C$25,MATCH(C2669,TasksList!$B$6:$B$25,0),1))=0,"",INDEX(TasksList!$C$6:$C$25,MATCH(C2669,TasksList!$B$6:$B$25,0),1)),""),"")</f>
        <v/>
      </c>
      <c r="E2669" s="361" t="str">
        <f>IFERROR(IF(LEN(C2669)&gt;0,IF(LEN(INDEX(TasksList!$F$6:$F$25,MATCH(C2669,TasksList!$B$6:$B$25,0),1))=0,"not set!",INDEX(TasksList!$F$6:$F$25,MATCH(C2669,TasksList!$B$6:$B$25,0),1)),""),"")</f>
        <v/>
      </c>
      <c r="F2669" s="360" t="str">
        <f>IFERROR(IF(LEN(D2669)&gt;0,IF(LEN(INDEX(AdressBook!$D$6:$D$25,MATCH(D2669,AdressBook!$B$6:$B$25,0),1))=0,"",INDEX(AdressBook!$D$6:$D$25,MATCH(D2669,AdressBook!$B$6:$B$25,0),1)),""),"")</f>
        <v/>
      </c>
      <c r="G2669" s="361" t="str">
        <f>IFERROR(IF(LEN(INDEX(PlansAndNotes!$F$6:$F$4005,ROW(B2669)-ROW($C$3)))=0,"",INDEX(PlansAndNotes!$F$6:$F$4005,ROW(B2669)-ROW($C$3))),"")</f>
        <v/>
      </c>
      <c r="H2669" s="361" t="str">
        <f>IFERROR(IF(LEN(C2669)&gt;0,IF(LEN(INDEX(TasksList!$G$6:$G$25,MATCH(C2669,TasksList!$B$6:$B$25,0),1))=0,"",INDEX(TasksList!$G$6:$G$25,MATCH(C2669,TasksList!$B$6:$B$25,0),1)),""),"")</f>
        <v/>
      </c>
      <c r="N2669" s="362" t="str">
        <f>IFERROR(IF(LEN(INDEX(PlansAndNotes!$D$6:$D$4005,ROW(B2669)-ROW($C$3)))=0,"",INDEX(PlansAndNotes!$D$6:$D$4005,ROW(B2669)-ROW($C$3))),"")</f>
        <v/>
      </c>
      <c r="O2669" s="165" t="str">
        <f t="shared" si="287"/>
        <v/>
      </c>
      <c r="P2669" s="363" t="str">
        <f>IFERROR(IF(LEN(INDEX(PlansAndNotes!$E$6:$E$4005,ROW(B2669)-ROW($C$3)))=0,"",INDEX(PlansAndNotes!$E$6:$E$4005,ROW(B2669)-ROW($C$3))),"")</f>
        <v/>
      </c>
      <c r="Q2669" s="363" t="str">
        <f>IFERROR(IF(LEN(INDEX(PlansAndNotes!$G$6:$G$4005,ROW(B2669)-ROW($C$3)))=0,"",INDEX(PlansAndNotes!$G$6:$G$4005,ROW(B2669)-ROW($C$3))),"")</f>
        <v/>
      </c>
      <c r="R2669" s="361" t="str">
        <f>IFERROR(IF(LEN(D2669)&gt;0,IF(LEN(INDEX(AdressBook!$C$6:$C$25,MATCH(D2669,AdressBook!$B$6:$B$25,0),1))=0,"",INDEX(AdressBook!$C$6:$C$25,MATCH(D2669,AdressBook!$B$6:$B$25,0),1)),""),"")</f>
        <v/>
      </c>
      <c r="S2669" s="165">
        <f>IF(LEN(C2669)&gt;0,IFERROR(IF(MATCH(C2669,C2670:$C$4004,0)&gt;0,-1,ROW(S2669)-ROW($S$3)),ROW(S2669)-ROW($S$3)),-1)</f>
        <v>-1</v>
      </c>
      <c r="T2669" s="165">
        <f t="shared" si="288"/>
        <v>0</v>
      </c>
      <c r="U2669" s="165" t="str">
        <f t="shared" si="289"/>
        <v/>
      </c>
      <c r="V2669" s="165" t="str">
        <f>IFERROR(IF(OR(C2669="",S2669&lt;0),"",IF(SUBTOTAL(3,C2669:C2669)=0,-1,SUBTOTAL(3,$C$4:C2669))),"")</f>
        <v/>
      </c>
      <c r="W2669" s="156" t="str">
        <f t="array" ref="W2669">IF(LEN(C2669)&gt;0,IFERROR(IF(MATCH(C2669,$C$3:$C2668,0)&gt;0,N2669-INDEX($N$3:N2668,SUMPRODUCT(MAX(ROW($C$3:$C2668)*(C2669=$C$3:$C2668)))-2,1),""),""),"")</f>
        <v/>
      </c>
      <c r="X2669" s="156">
        <f t="shared" ca="1" si="290"/>
        <v>1</v>
      </c>
      <c r="Y2669" s="156">
        <f t="shared" ca="1" si="291"/>
        <v>1</v>
      </c>
    </row>
    <row r="2670" spans="2:25" hidden="1" x14ac:dyDescent="0.25">
      <c r="B2670" s="390" t="str">
        <f>IFERROR(IF(LEN(INDEX(PlansAndNotes!$B$6:$B$2005,ROW(A2670)-ROW($B$3)))=0,"",INDEX(PlansAndNotes!$B$6:$B$2005,ROW(A2670)-ROW($B$3))),"")</f>
        <v/>
      </c>
      <c r="C2670" s="387" t="str">
        <f t="shared" si="292"/>
        <v/>
      </c>
      <c r="D2670" s="361" t="str">
        <f>IFERROR(IF(LEN(C2670)&gt;0,IF(LEN(INDEX(TasksList!$C$6:$C$25,MATCH(C2670,TasksList!$B$6:$B$25,0),1))=0,"",INDEX(TasksList!$C$6:$C$25,MATCH(C2670,TasksList!$B$6:$B$25,0),1)),""),"")</f>
        <v/>
      </c>
      <c r="E2670" s="361" t="str">
        <f>IFERROR(IF(LEN(C2670)&gt;0,IF(LEN(INDEX(TasksList!$F$6:$F$25,MATCH(C2670,TasksList!$B$6:$B$25,0),1))=0,"not set!",INDEX(TasksList!$F$6:$F$25,MATCH(C2670,TasksList!$B$6:$B$25,0),1)),""),"")</f>
        <v/>
      </c>
      <c r="F2670" s="360" t="str">
        <f>IFERROR(IF(LEN(D2670)&gt;0,IF(LEN(INDEX(AdressBook!$D$6:$D$25,MATCH(D2670,AdressBook!$B$6:$B$25,0),1))=0,"",INDEX(AdressBook!$D$6:$D$25,MATCH(D2670,AdressBook!$B$6:$B$25,0),1)),""),"")</f>
        <v/>
      </c>
      <c r="G2670" s="361" t="str">
        <f>IFERROR(IF(LEN(INDEX(PlansAndNotes!$F$6:$F$4005,ROW(B2670)-ROW($C$3)))=0,"",INDEX(PlansAndNotes!$F$6:$F$4005,ROW(B2670)-ROW($C$3))),"")</f>
        <v/>
      </c>
      <c r="H2670" s="361" t="str">
        <f>IFERROR(IF(LEN(C2670)&gt;0,IF(LEN(INDEX(TasksList!$G$6:$G$25,MATCH(C2670,TasksList!$B$6:$B$25,0),1))=0,"",INDEX(TasksList!$G$6:$G$25,MATCH(C2670,TasksList!$B$6:$B$25,0),1)),""),"")</f>
        <v/>
      </c>
      <c r="N2670" s="362" t="str">
        <f>IFERROR(IF(LEN(INDEX(PlansAndNotes!$D$6:$D$4005,ROW(B2670)-ROW($C$3)))=0,"",INDEX(PlansAndNotes!$D$6:$D$4005,ROW(B2670)-ROW($C$3))),"")</f>
        <v/>
      </c>
      <c r="O2670" s="165" t="str">
        <f t="shared" si="287"/>
        <v/>
      </c>
      <c r="P2670" s="363" t="str">
        <f>IFERROR(IF(LEN(INDEX(PlansAndNotes!$E$6:$E$4005,ROW(B2670)-ROW($C$3)))=0,"",INDEX(PlansAndNotes!$E$6:$E$4005,ROW(B2670)-ROW($C$3))),"")</f>
        <v/>
      </c>
      <c r="Q2670" s="363" t="str">
        <f>IFERROR(IF(LEN(INDEX(PlansAndNotes!$G$6:$G$4005,ROW(B2670)-ROW($C$3)))=0,"",INDEX(PlansAndNotes!$G$6:$G$4005,ROW(B2670)-ROW($C$3))),"")</f>
        <v/>
      </c>
      <c r="R2670" s="361" t="str">
        <f>IFERROR(IF(LEN(D2670)&gt;0,IF(LEN(INDEX(AdressBook!$C$6:$C$25,MATCH(D2670,AdressBook!$B$6:$B$25,0),1))=0,"",INDEX(AdressBook!$C$6:$C$25,MATCH(D2670,AdressBook!$B$6:$B$25,0),1)),""),"")</f>
        <v/>
      </c>
      <c r="S2670" s="165">
        <f>IF(LEN(C2670)&gt;0,IFERROR(IF(MATCH(C2670,C2671:$C$4004,0)&gt;0,-1,ROW(S2670)-ROW($S$3)),ROW(S2670)-ROW($S$3)),-1)</f>
        <v>-1</v>
      </c>
      <c r="T2670" s="165">
        <f t="shared" si="288"/>
        <v>0</v>
      </c>
      <c r="U2670" s="165" t="str">
        <f t="shared" si="289"/>
        <v/>
      </c>
      <c r="V2670" s="165" t="str">
        <f>IFERROR(IF(OR(C2670="",S2670&lt;0),"",IF(SUBTOTAL(3,C2670:C2670)=0,-1,SUBTOTAL(3,$C$4:C2670))),"")</f>
        <v/>
      </c>
      <c r="W2670" s="156" t="str">
        <f t="array" ref="W2670">IF(LEN(C2670)&gt;0,IFERROR(IF(MATCH(C2670,$C$3:$C2669,0)&gt;0,N2670-INDEX($N$3:N2669,SUMPRODUCT(MAX(ROW($C$3:$C2669)*(C2670=$C$3:$C2669)))-2,1),""),""),"")</f>
        <v/>
      </c>
      <c r="X2670" s="156">
        <f t="shared" ca="1" si="290"/>
        <v>1</v>
      </c>
      <c r="Y2670" s="156">
        <f t="shared" ca="1" si="291"/>
        <v>1</v>
      </c>
    </row>
    <row r="2671" spans="2:25" hidden="1" x14ac:dyDescent="0.25">
      <c r="B2671" s="390" t="str">
        <f>IFERROR(IF(LEN(INDEX(PlansAndNotes!$B$6:$B$2005,ROW(A2671)-ROW($B$3)))=0,"",INDEX(PlansAndNotes!$B$6:$B$2005,ROW(A2671)-ROW($B$3))),"")</f>
        <v/>
      </c>
      <c r="C2671" s="387" t="str">
        <f t="shared" si="292"/>
        <v/>
      </c>
      <c r="D2671" s="361" t="str">
        <f>IFERROR(IF(LEN(C2671)&gt;0,IF(LEN(INDEX(TasksList!$C$6:$C$25,MATCH(C2671,TasksList!$B$6:$B$25,0),1))=0,"",INDEX(TasksList!$C$6:$C$25,MATCH(C2671,TasksList!$B$6:$B$25,0),1)),""),"")</f>
        <v/>
      </c>
      <c r="E2671" s="361" t="str">
        <f>IFERROR(IF(LEN(C2671)&gt;0,IF(LEN(INDEX(TasksList!$F$6:$F$25,MATCH(C2671,TasksList!$B$6:$B$25,0),1))=0,"not set!",INDEX(TasksList!$F$6:$F$25,MATCH(C2671,TasksList!$B$6:$B$25,0),1)),""),"")</f>
        <v/>
      </c>
      <c r="F2671" s="360" t="str">
        <f>IFERROR(IF(LEN(D2671)&gt;0,IF(LEN(INDEX(AdressBook!$D$6:$D$25,MATCH(D2671,AdressBook!$B$6:$B$25,0),1))=0,"",INDEX(AdressBook!$D$6:$D$25,MATCH(D2671,AdressBook!$B$6:$B$25,0),1)),""),"")</f>
        <v/>
      </c>
      <c r="G2671" s="361" t="str">
        <f>IFERROR(IF(LEN(INDEX(PlansAndNotes!$F$6:$F$4005,ROW(B2671)-ROW($C$3)))=0,"",INDEX(PlansAndNotes!$F$6:$F$4005,ROW(B2671)-ROW($C$3))),"")</f>
        <v/>
      </c>
      <c r="H2671" s="361" t="str">
        <f>IFERROR(IF(LEN(C2671)&gt;0,IF(LEN(INDEX(TasksList!$G$6:$G$25,MATCH(C2671,TasksList!$B$6:$B$25,0),1))=0,"",INDEX(TasksList!$G$6:$G$25,MATCH(C2671,TasksList!$B$6:$B$25,0),1)),""),"")</f>
        <v/>
      </c>
      <c r="N2671" s="362" t="str">
        <f>IFERROR(IF(LEN(INDEX(PlansAndNotes!$D$6:$D$4005,ROW(B2671)-ROW($C$3)))=0,"",INDEX(PlansAndNotes!$D$6:$D$4005,ROW(B2671)-ROW($C$3))),"")</f>
        <v/>
      </c>
      <c r="O2671" s="165" t="str">
        <f t="shared" si="287"/>
        <v/>
      </c>
      <c r="P2671" s="363" t="str">
        <f>IFERROR(IF(LEN(INDEX(PlansAndNotes!$E$6:$E$4005,ROW(B2671)-ROW($C$3)))=0,"",INDEX(PlansAndNotes!$E$6:$E$4005,ROW(B2671)-ROW($C$3))),"")</f>
        <v/>
      </c>
      <c r="Q2671" s="363" t="str">
        <f>IFERROR(IF(LEN(INDEX(PlansAndNotes!$G$6:$G$4005,ROW(B2671)-ROW($C$3)))=0,"",INDEX(PlansAndNotes!$G$6:$G$4005,ROW(B2671)-ROW($C$3))),"")</f>
        <v/>
      </c>
      <c r="R2671" s="361" t="str">
        <f>IFERROR(IF(LEN(D2671)&gt;0,IF(LEN(INDEX(AdressBook!$C$6:$C$25,MATCH(D2671,AdressBook!$B$6:$B$25,0),1))=0,"",INDEX(AdressBook!$C$6:$C$25,MATCH(D2671,AdressBook!$B$6:$B$25,0),1)),""),"")</f>
        <v/>
      </c>
      <c r="S2671" s="165">
        <f>IF(LEN(C2671)&gt;0,IFERROR(IF(MATCH(C2671,C2672:$C$4004,0)&gt;0,-1,ROW(S2671)-ROW($S$3)),ROW(S2671)-ROW($S$3)),-1)</f>
        <v>-1</v>
      </c>
      <c r="T2671" s="165">
        <f t="shared" si="288"/>
        <v>0</v>
      </c>
      <c r="U2671" s="165" t="str">
        <f t="shared" si="289"/>
        <v/>
      </c>
      <c r="V2671" s="165" t="str">
        <f>IFERROR(IF(OR(C2671="",S2671&lt;0),"",IF(SUBTOTAL(3,C2671:C2671)=0,-1,SUBTOTAL(3,$C$4:C2671))),"")</f>
        <v/>
      </c>
      <c r="W2671" s="156" t="str">
        <f t="array" ref="W2671">IF(LEN(C2671)&gt;0,IFERROR(IF(MATCH(C2671,$C$3:$C2670,0)&gt;0,N2671-INDEX($N$3:N2670,SUMPRODUCT(MAX(ROW($C$3:$C2670)*(C2671=$C$3:$C2670)))-2,1),""),""),"")</f>
        <v/>
      </c>
      <c r="X2671" s="156">
        <f t="shared" ca="1" si="290"/>
        <v>1</v>
      </c>
      <c r="Y2671" s="156">
        <f t="shared" ca="1" si="291"/>
        <v>1</v>
      </c>
    </row>
    <row r="2672" spans="2:25" hidden="1" x14ac:dyDescent="0.25">
      <c r="B2672" s="390" t="str">
        <f>IFERROR(IF(LEN(INDEX(PlansAndNotes!$B$6:$B$2005,ROW(A2672)-ROW($B$3)))=0,"",INDEX(PlansAndNotes!$B$6:$B$2005,ROW(A2672)-ROW($B$3))),"")</f>
        <v/>
      </c>
      <c r="C2672" s="387" t="str">
        <f t="shared" si="292"/>
        <v/>
      </c>
      <c r="D2672" s="361" t="str">
        <f>IFERROR(IF(LEN(C2672)&gt;0,IF(LEN(INDEX(TasksList!$C$6:$C$25,MATCH(C2672,TasksList!$B$6:$B$25,0),1))=0,"",INDEX(TasksList!$C$6:$C$25,MATCH(C2672,TasksList!$B$6:$B$25,0),1)),""),"")</f>
        <v/>
      </c>
      <c r="E2672" s="361" t="str">
        <f>IFERROR(IF(LEN(C2672)&gt;0,IF(LEN(INDEX(TasksList!$F$6:$F$25,MATCH(C2672,TasksList!$B$6:$B$25,0),1))=0,"not set!",INDEX(TasksList!$F$6:$F$25,MATCH(C2672,TasksList!$B$6:$B$25,0),1)),""),"")</f>
        <v/>
      </c>
      <c r="F2672" s="360" t="str">
        <f>IFERROR(IF(LEN(D2672)&gt;0,IF(LEN(INDEX(AdressBook!$D$6:$D$25,MATCH(D2672,AdressBook!$B$6:$B$25,0),1))=0,"",INDEX(AdressBook!$D$6:$D$25,MATCH(D2672,AdressBook!$B$6:$B$25,0),1)),""),"")</f>
        <v/>
      </c>
      <c r="G2672" s="361" t="str">
        <f>IFERROR(IF(LEN(INDEX(PlansAndNotes!$F$6:$F$4005,ROW(B2672)-ROW($C$3)))=0,"",INDEX(PlansAndNotes!$F$6:$F$4005,ROW(B2672)-ROW($C$3))),"")</f>
        <v/>
      </c>
      <c r="H2672" s="361" t="str">
        <f>IFERROR(IF(LEN(C2672)&gt;0,IF(LEN(INDEX(TasksList!$G$6:$G$25,MATCH(C2672,TasksList!$B$6:$B$25,0),1))=0,"",INDEX(TasksList!$G$6:$G$25,MATCH(C2672,TasksList!$B$6:$B$25,0),1)),""),"")</f>
        <v/>
      </c>
      <c r="N2672" s="362" t="str">
        <f>IFERROR(IF(LEN(INDEX(PlansAndNotes!$D$6:$D$4005,ROW(B2672)-ROW($C$3)))=0,"",INDEX(PlansAndNotes!$D$6:$D$4005,ROW(B2672)-ROW($C$3))),"")</f>
        <v/>
      </c>
      <c r="O2672" s="165" t="str">
        <f t="shared" si="287"/>
        <v/>
      </c>
      <c r="P2672" s="363" t="str">
        <f>IFERROR(IF(LEN(INDEX(PlansAndNotes!$E$6:$E$4005,ROW(B2672)-ROW($C$3)))=0,"",INDEX(PlansAndNotes!$E$6:$E$4005,ROW(B2672)-ROW($C$3))),"")</f>
        <v/>
      </c>
      <c r="Q2672" s="363" t="str">
        <f>IFERROR(IF(LEN(INDEX(PlansAndNotes!$G$6:$G$4005,ROW(B2672)-ROW($C$3)))=0,"",INDEX(PlansAndNotes!$G$6:$G$4005,ROW(B2672)-ROW($C$3))),"")</f>
        <v/>
      </c>
      <c r="R2672" s="361" t="str">
        <f>IFERROR(IF(LEN(D2672)&gt;0,IF(LEN(INDEX(AdressBook!$C$6:$C$25,MATCH(D2672,AdressBook!$B$6:$B$25,0),1))=0,"",INDEX(AdressBook!$C$6:$C$25,MATCH(D2672,AdressBook!$B$6:$B$25,0),1)),""),"")</f>
        <v/>
      </c>
      <c r="S2672" s="165">
        <f>IF(LEN(C2672)&gt;0,IFERROR(IF(MATCH(C2672,C2673:$C$4004,0)&gt;0,-1,ROW(S2672)-ROW($S$3)),ROW(S2672)-ROW($S$3)),-1)</f>
        <v>-1</v>
      </c>
      <c r="T2672" s="165">
        <f t="shared" si="288"/>
        <v>0</v>
      </c>
      <c r="U2672" s="165" t="str">
        <f t="shared" si="289"/>
        <v/>
      </c>
      <c r="V2672" s="165" t="str">
        <f>IFERROR(IF(OR(C2672="",S2672&lt;0),"",IF(SUBTOTAL(3,C2672:C2672)=0,-1,SUBTOTAL(3,$C$4:C2672))),"")</f>
        <v/>
      </c>
      <c r="W2672" s="156" t="str">
        <f t="array" ref="W2672">IF(LEN(C2672)&gt;0,IFERROR(IF(MATCH(C2672,$C$3:$C2671,0)&gt;0,N2672-INDEX($N$3:N2671,SUMPRODUCT(MAX(ROW($C$3:$C2671)*(C2672=$C$3:$C2671)))-2,1),""),""),"")</f>
        <v/>
      </c>
      <c r="X2672" s="156">
        <f t="shared" ca="1" si="290"/>
        <v>1</v>
      </c>
      <c r="Y2672" s="156">
        <f t="shared" ca="1" si="291"/>
        <v>1</v>
      </c>
    </row>
    <row r="2673" spans="2:25" hidden="1" x14ac:dyDescent="0.25">
      <c r="B2673" s="390" t="str">
        <f>IFERROR(IF(LEN(INDEX(PlansAndNotes!$B$6:$B$2005,ROW(A2673)-ROW($B$3)))=0,"",INDEX(PlansAndNotes!$B$6:$B$2005,ROW(A2673)-ROW($B$3))),"")</f>
        <v/>
      </c>
      <c r="C2673" s="387" t="str">
        <f t="shared" si="292"/>
        <v/>
      </c>
      <c r="D2673" s="361" t="str">
        <f>IFERROR(IF(LEN(C2673)&gt;0,IF(LEN(INDEX(TasksList!$C$6:$C$25,MATCH(C2673,TasksList!$B$6:$B$25,0),1))=0,"",INDEX(TasksList!$C$6:$C$25,MATCH(C2673,TasksList!$B$6:$B$25,0),1)),""),"")</f>
        <v/>
      </c>
      <c r="E2673" s="361" t="str">
        <f>IFERROR(IF(LEN(C2673)&gt;0,IF(LEN(INDEX(TasksList!$F$6:$F$25,MATCH(C2673,TasksList!$B$6:$B$25,0),1))=0,"not set!",INDEX(TasksList!$F$6:$F$25,MATCH(C2673,TasksList!$B$6:$B$25,0),1)),""),"")</f>
        <v/>
      </c>
      <c r="F2673" s="360" t="str">
        <f>IFERROR(IF(LEN(D2673)&gt;0,IF(LEN(INDEX(AdressBook!$D$6:$D$25,MATCH(D2673,AdressBook!$B$6:$B$25,0),1))=0,"",INDEX(AdressBook!$D$6:$D$25,MATCH(D2673,AdressBook!$B$6:$B$25,0),1)),""),"")</f>
        <v/>
      </c>
      <c r="G2673" s="361" t="str">
        <f>IFERROR(IF(LEN(INDEX(PlansAndNotes!$F$6:$F$4005,ROW(B2673)-ROW($C$3)))=0,"",INDEX(PlansAndNotes!$F$6:$F$4005,ROW(B2673)-ROW($C$3))),"")</f>
        <v/>
      </c>
      <c r="H2673" s="361" t="str">
        <f>IFERROR(IF(LEN(C2673)&gt;0,IF(LEN(INDEX(TasksList!$G$6:$G$25,MATCH(C2673,TasksList!$B$6:$B$25,0),1))=0,"",INDEX(TasksList!$G$6:$G$25,MATCH(C2673,TasksList!$B$6:$B$25,0),1)),""),"")</f>
        <v/>
      </c>
      <c r="N2673" s="362" t="str">
        <f>IFERROR(IF(LEN(INDEX(PlansAndNotes!$D$6:$D$4005,ROW(B2673)-ROW($C$3)))=0,"",INDEX(PlansAndNotes!$D$6:$D$4005,ROW(B2673)-ROW($C$3))),"")</f>
        <v/>
      </c>
      <c r="O2673" s="165" t="str">
        <f t="shared" si="287"/>
        <v/>
      </c>
      <c r="P2673" s="363" t="str">
        <f>IFERROR(IF(LEN(INDEX(PlansAndNotes!$E$6:$E$4005,ROW(B2673)-ROW($C$3)))=0,"",INDEX(PlansAndNotes!$E$6:$E$4005,ROW(B2673)-ROW($C$3))),"")</f>
        <v/>
      </c>
      <c r="Q2673" s="363" t="str">
        <f>IFERROR(IF(LEN(INDEX(PlansAndNotes!$G$6:$G$4005,ROW(B2673)-ROW($C$3)))=0,"",INDEX(PlansAndNotes!$G$6:$G$4005,ROW(B2673)-ROW($C$3))),"")</f>
        <v/>
      </c>
      <c r="R2673" s="361" t="str">
        <f>IFERROR(IF(LEN(D2673)&gt;0,IF(LEN(INDEX(AdressBook!$C$6:$C$25,MATCH(D2673,AdressBook!$B$6:$B$25,0),1))=0,"",INDEX(AdressBook!$C$6:$C$25,MATCH(D2673,AdressBook!$B$6:$B$25,0),1)),""),"")</f>
        <v/>
      </c>
      <c r="S2673" s="165">
        <f>IF(LEN(C2673)&gt;0,IFERROR(IF(MATCH(C2673,C2674:$C$4004,0)&gt;0,-1,ROW(S2673)-ROW($S$3)),ROW(S2673)-ROW($S$3)),-1)</f>
        <v>-1</v>
      </c>
      <c r="T2673" s="165">
        <f t="shared" si="288"/>
        <v>0</v>
      </c>
      <c r="U2673" s="165" t="str">
        <f t="shared" si="289"/>
        <v/>
      </c>
      <c r="V2673" s="165" t="str">
        <f>IFERROR(IF(OR(C2673="",S2673&lt;0),"",IF(SUBTOTAL(3,C2673:C2673)=0,-1,SUBTOTAL(3,$C$4:C2673))),"")</f>
        <v/>
      </c>
      <c r="W2673" s="156" t="str">
        <f t="array" ref="W2673">IF(LEN(C2673)&gt;0,IFERROR(IF(MATCH(C2673,$C$3:$C2672,0)&gt;0,N2673-INDEX($N$3:N2672,SUMPRODUCT(MAX(ROW($C$3:$C2672)*(C2673=$C$3:$C2672)))-2,1),""),""),"")</f>
        <v/>
      </c>
      <c r="X2673" s="156">
        <f t="shared" ca="1" si="290"/>
        <v>1</v>
      </c>
      <c r="Y2673" s="156">
        <f t="shared" ca="1" si="291"/>
        <v>1</v>
      </c>
    </row>
    <row r="2674" spans="2:25" hidden="1" x14ac:dyDescent="0.25">
      <c r="B2674" s="390" t="str">
        <f>IFERROR(IF(LEN(INDEX(PlansAndNotes!$B$6:$B$2005,ROW(A2674)-ROW($B$3)))=0,"",INDEX(PlansAndNotes!$B$6:$B$2005,ROW(A2674)-ROW($B$3))),"")</f>
        <v/>
      </c>
      <c r="C2674" s="387" t="str">
        <f t="shared" si="292"/>
        <v/>
      </c>
      <c r="D2674" s="361" t="str">
        <f>IFERROR(IF(LEN(C2674)&gt;0,IF(LEN(INDEX(TasksList!$C$6:$C$25,MATCH(C2674,TasksList!$B$6:$B$25,0),1))=0,"",INDEX(TasksList!$C$6:$C$25,MATCH(C2674,TasksList!$B$6:$B$25,0),1)),""),"")</f>
        <v/>
      </c>
      <c r="E2674" s="361" t="str">
        <f>IFERROR(IF(LEN(C2674)&gt;0,IF(LEN(INDEX(TasksList!$F$6:$F$25,MATCH(C2674,TasksList!$B$6:$B$25,0),1))=0,"not set!",INDEX(TasksList!$F$6:$F$25,MATCH(C2674,TasksList!$B$6:$B$25,0),1)),""),"")</f>
        <v/>
      </c>
      <c r="F2674" s="360" t="str">
        <f>IFERROR(IF(LEN(D2674)&gt;0,IF(LEN(INDEX(AdressBook!$D$6:$D$25,MATCH(D2674,AdressBook!$B$6:$B$25,0),1))=0,"",INDEX(AdressBook!$D$6:$D$25,MATCH(D2674,AdressBook!$B$6:$B$25,0),1)),""),"")</f>
        <v/>
      </c>
      <c r="G2674" s="361" t="str">
        <f>IFERROR(IF(LEN(INDEX(PlansAndNotes!$F$6:$F$4005,ROW(B2674)-ROW($C$3)))=0,"",INDEX(PlansAndNotes!$F$6:$F$4005,ROW(B2674)-ROW($C$3))),"")</f>
        <v/>
      </c>
      <c r="H2674" s="361" t="str">
        <f>IFERROR(IF(LEN(C2674)&gt;0,IF(LEN(INDEX(TasksList!$G$6:$G$25,MATCH(C2674,TasksList!$B$6:$B$25,0),1))=0,"",INDEX(TasksList!$G$6:$G$25,MATCH(C2674,TasksList!$B$6:$B$25,0),1)),""),"")</f>
        <v/>
      </c>
      <c r="N2674" s="362" t="str">
        <f>IFERROR(IF(LEN(INDEX(PlansAndNotes!$D$6:$D$4005,ROW(B2674)-ROW($C$3)))=0,"",INDEX(PlansAndNotes!$D$6:$D$4005,ROW(B2674)-ROW($C$3))),"")</f>
        <v/>
      </c>
      <c r="O2674" s="165" t="str">
        <f t="shared" si="287"/>
        <v/>
      </c>
      <c r="P2674" s="363" t="str">
        <f>IFERROR(IF(LEN(INDEX(PlansAndNotes!$E$6:$E$4005,ROW(B2674)-ROW($C$3)))=0,"",INDEX(PlansAndNotes!$E$6:$E$4005,ROW(B2674)-ROW($C$3))),"")</f>
        <v/>
      </c>
      <c r="Q2674" s="363" t="str">
        <f>IFERROR(IF(LEN(INDEX(PlansAndNotes!$G$6:$G$4005,ROW(B2674)-ROW($C$3)))=0,"",INDEX(PlansAndNotes!$G$6:$G$4005,ROW(B2674)-ROW($C$3))),"")</f>
        <v/>
      </c>
      <c r="R2674" s="361" t="str">
        <f>IFERROR(IF(LEN(D2674)&gt;0,IF(LEN(INDEX(AdressBook!$C$6:$C$25,MATCH(D2674,AdressBook!$B$6:$B$25,0),1))=0,"",INDEX(AdressBook!$C$6:$C$25,MATCH(D2674,AdressBook!$B$6:$B$25,0),1)),""),"")</f>
        <v/>
      </c>
      <c r="S2674" s="165">
        <f>IF(LEN(C2674)&gt;0,IFERROR(IF(MATCH(C2674,C2675:$C$4004,0)&gt;0,-1,ROW(S2674)-ROW($S$3)),ROW(S2674)-ROW($S$3)),-1)</f>
        <v>-1</v>
      </c>
      <c r="T2674" s="165">
        <f t="shared" si="288"/>
        <v>0</v>
      </c>
      <c r="U2674" s="165" t="str">
        <f t="shared" si="289"/>
        <v/>
      </c>
      <c r="V2674" s="165" t="str">
        <f>IFERROR(IF(OR(C2674="",S2674&lt;0),"",IF(SUBTOTAL(3,C2674:C2674)=0,-1,SUBTOTAL(3,$C$4:C2674))),"")</f>
        <v/>
      </c>
      <c r="W2674" s="156" t="str">
        <f t="array" ref="W2674">IF(LEN(C2674)&gt;0,IFERROR(IF(MATCH(C2674,$C$3:$C2673,0)&gt;0,N2674-INDEX($N$3:N2673,SUMPRODUCT(MAX(ROW($C$3:$C2673)*(C2674=$C$3:$C2673)))-2,1),""),""),"")</f>
        <v/>
      </c>
      <c r="X2674" s="156">
        <f t="shared" ca="1" si="290"/>
        <v>1</v>
      </c>
      <c r="Y2674" s="156">
        <f t="shared" ca="1" si="291"/>
        <v>1</v>
      </c>
    </row>
    <row r="2675" spans="2:25" hidden="1" x14ac:dyDescent="0.25">
      <c r="B2675" s="390" t="str">
        <f>IFERROR(IF(LEN(INDEX(PlansAndNotes!$B$6:$B$2005,ROW(A2675)-ROW($B$3)))=0,"",INDEX(PlansAndNotes!$B$6:$B$2005,ROW(A2675)-ROW($B$3))),"")</f>
        <v/>
      </c>
      <c r="C2675" s="387" t="str">
        <f t="shared" si="292"/>
        <v/>
      </c>
      <c r="D2675" s="361" t="str">
        <f>IFERROR(IF(LEN(C2675)&gt;0,IF(LEN(INDEX(TasksList!$C$6:$C$25,MATCH(C2675,TasksList!$B$6:$B$25,0),1))=0,"",INDEX(TasksList!$C$6:$C$25,MATCH(C2675,TasksList!$B$6:$B$25,0),1)),""),"")</f>
        <v/>
      </c>
      <c r="E2675" s="361" t="str">
        <f>IFERROR(IF(LEN(C2675)&gt;0,IF(LEN(INDEX(TasksList!$F$6:$F$25,MATCH(C2675,TasksList!$B$6:$B$25,0),1))=0,"not set!",INDEX(TasksList!$F$6:$F$25,MATCH(C2675,TasksList!$B$6:$B$25,0),1)),""),"")</f>
        <v/>
      </c>
      <c r="F2675" s="360" t="str">
        <f>IFERROR(IF(LEN(D2675)&gt;0,IF(LEN(INDEX(AdressBook!$D$6:$D$25,MATCH(D2675,AdressBook!$B$6:$B$25,0),1))=0,"",INDEX(AdressBook!$D$6:$D$25,MATCH(D2675,AdressBook!$B$6:$B$25,0),1)),""),"")</f>
        <v/>
      </c>
      <c r="G2675" s="361" t="str">
        <f>IFERROR(IF(LEN(INDEX(PlansAndNotes!$F$6:$F$4005,ROW(B2675)-ROW($C$3)))=0,"",INDEX(PlansAndNotes!$F$6:$F$4005,ROW(B2675)-ROW($C$3))),"")</f>
        <v/>
      </c>
      <c r="H2675" s="361" t="str">
        <f>IFERROR(IF(LEN(C2675)&gt;0,IF(LEN(INDEX(TasksList!$G$6:$G$25,MATCH(C2675,TasksList!$B$6:$B$25,0),1))=0,"",INDEX(TasksList!$G$6:$G$25,MATCH(C2675,TasksList!$B$6:$B$25,0),1)),""),"")</f>
        <v/>
      </c>
      <c r="N2675" s="362" t="str">
        <f>IFERROR(IF(LEN(INDEX(PlansAndNotes!$D$6:$D$4005,ROW(B2675)-ROW($C$3)))=0,"",INDEX(PlansAndNotes!$D$6:$D$4005,ROW(B2675)-ROW($C$3))),"")</f>
        <v/>
      </c>
      <c r="O2675" s="165" t="str">
        <f t="shared" si="287"/>
        <v/>
      </c>
      <c r="P2675" s="363" t="str">
        <f>IFERROR(IF(LEN(INDEX(PlansAndNotes!$E$6:$E$4005,ROW(B2675)-ROW($C$3)))=0,"",INDEX(PlansAndNotes!$E$6:$E$4005,ROW(B2675)-ROW($C$3))),"")</f>
        <v/>
      </c>
      <c r="Q2675" s="363" t="str">
        <f>IFERROR(IF(LEN(INDEX(PlansAndNotes!$G$6:$G$4005,ROW(B2675)-ROW($C$3)))=0,"",INDEX(PlansAndNotes!$G$6:$G$4005,ROW(B2675)-ROW($C$3))),"")</f>
        <v/>
      </c>
      <c r="R2675" s="361" t="str">
        <f>IFERROR(IF(LEN(D2675)&gt;0,IF(LEN(INDEX(AdressBook!$C$6:$C$25,MATCH(D2675,AdressBook!$B$6:$B$25,0),1))=0,"",INDEX(AdressBook!$C$6:$C$25,MATCH(D2675,AdressBook!$B$6:$B$25,0),1)),""),"")</f>
        <v/>
      </c>
      <c r="S2675" s="165">
        <f>IF(LEN(C2675)&gt;0,IFERROR(IF(MATCH(C2675,C2676:$C$4004,0)&gt;0,-1,ROW(S2675)-ROW($S$3)),ROW(S2675)-ROW($S$3)),-1)</f>
        <v>-1</v>
      </c>
      <c r="T2675" s="165">
        <f t="shared" si="288"/>
        <v>0</v>
      </c>
      <c r="U2675" s="165" t="str">
        <f t="shared" si="289"/>
        <v/>
      </c>
      <c r="V2675" s="165" t="str">
        <f>IFERROR(IF(OR(C2675="",S2675&lt;0),"",IF(SUBTOTAL(3,C2675:C2675)=0,-1,SUBTOTAL(3,$C$4:C2675))),"")</f>
        <v/>
      </c>
      <c r="W2675" s="156" t="str">
        <f t="array" ref="W2675">IF(LEN(C2675)&gt;0,IFERROR(IF(MATCH(C2675,$C$3:$C2674,0)&gt;0,N2675-INDEX($N$3:N2674,SUMPRODUCT(MAX(ROW($C$3:$C2674)*(C2675=$C$3:$C2674)))-2,1),""),""),"")</f>
        <v/>
      </c>
      <c r="X2675" s="156">
        <f t="shared" ca="1" si="290"/>
        <v>1</v>
      </c>
      <c r="Y2675" s="156">
        <f t="shared" ca="1" si="291"/>
        <v>1</v>
      </c>
    </row>
    <row r="2676" spans="2:25" hidden="1" x14ac:dyDescent="0.25">
      <c r="B2676" s="390" t="str">
        <f>IFERROR(IF(LEN(INDEX(PlansAndNotes!$B$6:$B$2005,ROW(A2676)-ROW($B$3)))=0,"",INDEX(PlansAndNotes!$B$6:$B$2005,ROW(A2676)-ROW($B$3))),"")</f>
        <v/>
      </c>
      <c r="C2676" s="387" t="str">
        <f t="shared" si="292"/>
        <v/>
      </c>
      <c r="D2676" s="361" t="str">
        <f>IFERROR(IF(LEN(C2676)&gt;0,IF(LEN(INDEX(TasksList!$C$6:$C$25,MATCH(C2676,TasksList!$B$6:$B$25,0),1))=0,"",INDEX(TasksList!$C$6:$C$25,MATCH(C2676,TasksList!$B$6:$B$25,0),1)),""),"")</f>
        <v/>
      </c>
      <c r="E2676" s="361" t="str">
        <f>IFERROR(IF(LEN(C2676)&gt;0,IF(LEN(INDEX(TasksList!$F$6:$F$25,MATCH(C2676,TasksList!$B$6:$B$25,0),1))=0,"not set!",INDEX(TasksList!$F$6:$F$25,MATCH(C2676,TasksList!$B$6:$B$25,0),1)),""),"")</f>
        <v/>
      </c>
      <c r="F2676" s="360" t="str">
        <f>IFERROR(IF(LEN(D2676)&gt;0,IF(LEN(INDEX(AdressBook!$D$6:$D$25,MATCH(D2676,AdressBook!$B$6:$B$25,0),1))=0,"",INDEX(AdressBook!$D$6:$D$25,MATCH(D2676,AdressBook!$B$6:$B$25,0),1)),""),"")</f>
        <v/>
      </c>
      <c r="G2676" s="361" t="str">
        <f>IFERROR(IF(LEN(INDEX(PlansAndNotes!$F$6:$F$4005,ROW(B2676)-ROW($C$3)))=0,"",INDEX(PlansAndNotes!$F$6:$F$4005,ROW(B2676)-ROW($C$3))),"")</f>
        <v/>
      </c>
      <c r="H2676" s="361" t="str">
        <f>IFERROR(IF(LEN(C2676)&gt;0,IF(LEN(INDEX(TasksList!$G$6:$G$25,MATCH(C2676,TasksList!$B$6:$B$25,0),1))=0,"",INDEX(TasksList!$G$6:$G$25,MATCH(C2676,TasksList!$B$6:$B$25,0),1)),""),"")</f>
        <v/>
      </c>
      <c r="N2676" s="362" t="str">
        <f>IFERROR(IF(LEN(INDEX(PlansAndNotes!$D$6:$D$4005,ROW(B2676)-ROW($C$3)))=0,"",INDEX(PlansAndNotes!$D$6:$D$4005,ROW(B2676)-ROW($C$3))),"")</f>
        <v/>
      </c>
      <c r="O2676" s="165" t="str">
        <f t="shared" si="287"/>
        <v/>
      </c>
      <c r="P2676" s="363" t="str">
        <f>IFERROR(IF(LEN(INDEX(PlansAndNotes!$E$6:$E$4005,ROW(B2676)-ROW($C$3)))=0,"",INDEX(PlansAndNotes!$E$6:$E$4005,ROW(B2676)-ROW($C$3))),"")</f>
        <v/>
      </c>
      <c r="Q2676" s="363" t="str">
        <f>IFERROR(IF(LEN(INDEX(PlansAndNotes!$G$6:$G$4005,ROW(B2676)-ROW($C$3)))=0,"",INDEX(PlansAndNotes!$G$6:$G$4005,ROW(B2676)-ROW($C$3))),"")</f>
        <v/>
      </c>
      <c r="R2676" s="361" t="str">
        <f>IFERROR(IF(LEN(D2676)&gt;0,IF(LEN(INDEX(AdressBook!$C$6:$C$25,MATCH(D2676,AdressBook!$B$6:$B$25,0),1))=0,"",INDEX(AdressBook!$C$6:$C$25,MATCH(D2676,AdressBook!$B$6:$B$25,0),1)),""),"")</f>
        <v/>
      </c>
      <c r="S2676" s="165">
        <f>IF(LEN(C2676)&gt;0,IFERROR(IF(MATCH(C2676,C2677:$C$4004,0)&gt;0,-1,ROW(S2676)-ROW($S$3)),ROW(S2676)-ROW($S$3)),-1)</f>
        <v>-1</v>
      </c>
      <c r="T2676" s="165">
        <f t="shared" si="288"/>
        <v>0</v>
      </c>
      <c r="U2676" s="165" t="str">
        <f t="shared" si="289"/>
        <v/>
      </c>
      <c r="V2676" s="165" t="str">
        <f>IFERROR(IF(OR(C2676="",S2676&lt;0),"",IF(SUBTOTAL(3,C2676:C2676)=0,-1,SUBTOTAL(3,$C$4:C2676))),"")</f>
        <v/>
      </c>
      <c r="W2676" s="156" t="str">
        <f t="array" ref="W2676">IF(LEN(C2676)&gt;0,IFERROR(IF(MATCH(C2676,$C$3:$C2675,0)&gt;0,N2676-INDEX($N$3:N2675,SUMPRODUCT(MAX(ROW($C$3:$C2675)*(C2676=$C$3:$C2675)))-2,1),""),""),"")</f>
        <v/>
      </c>
      <c r="X2676" s="156">
        <f t="shared" ca="1" si="290"/>
        <v>1</v>
      </c>
      <c r="Y2676" s="156">
        <f t="shared" ca="1" si="291"/>
        <v>1</v>
      </c>
    </row>
    <row r="2677" spans="2:25" hidden="1" x14ac:dyDescent="0.25">
      <c r="B2677" s="390" t="str">
        <f>IFERROR(IF(LEN(INDEX(PlansAndNotes!$B$6:$B$2005,ROW(A2677)-ROW($B$3)))=0,"",INDEX(PlansAndNotes!$B$6:$B$2005,ROW(A2677)-ROW($B$3))),"")</f>
        <v/>
      </c>
      <c r="C2677" s="387" t="str">
        <f t="shared" si="292"/>
        <v/>
      </c>
      <c r="D2677" s="361" t="str">
        <f>IFERROR(IF(LEN(C2677)&gt;0,IF(LEN(INDEX(TasksList!$C$6:$C$25,MATCH(C2677,TasksList!$B$6:$B$25,0),1))=0,"",INDEX(TasksList!$C$6:$C$25,MATCH(C2677,TasksList!$B$6:$B$25,0),1)),""),"")</f>
        <v/>
      </c>
      <c r="E2677" s="361" t="str">
        <f>IFERROR(IF(LEN(C2677)&gt;0,IF(LEN(INDEX(TasksList!$F$6:$F$25,MATCH(C2677,TasksList!$B$6:$B$25,0),1))=0,"not set!",INDEX(TasksList!$F$6:$F$25,MATCH(C2677,TasksList!$B$6:$B$25,0),1)),""),"")</f>
        <v/>
      </c>
      <c r="F2677" s="360" t="str">
        <f>IFERROR(IF(LEN(D2677)&gt;0,IF(LEN(INDEX(AdressBook!$D$6:$D$25,MATCH(D2677,AdressBook!$B$6:$B$25,0),1))=0,"",INDEX(AdressBook!$D$6:$D$25,MATCH(D2677,AdressBook!$B$6:$B$25,0),1)),""),"")</f>
        <v/>
      </c>
      <c r="G2677" s="361" t="str">
        <f>IFERROR(IF(LEN(INDEX(PlansAndNotes!$F$6:$F$4005,ROW(B2677)-ROW($C$3)))=0,"",INDEX(PlansAndNotes!$F$6:$F$4005,ROW(B2677)-ROW($C$3))),"")</f>
        <v/>
      </c>
      <c r="H2677" s="361" t="str">
        <f>IFERROR(IF(LEN(C2677)&gt;0,IF(LEN(INDEX(TasksList!$G$6:$G$25,MATCH(C2677,TasksList!$B$6:$B$25,0),1))=0,"",INDEX(TasksList!$G$6:$G$25,MATCH(C2677,TasksList!$B$6:$B$25,0),1)),""),"")</f>
        <v/>
      </c>
      <c r="N2677" s="362" t="str">
        <f>IFERROR(IF(LEN(INDEX(PlansAndNotes!$D$6:$D$4005,ROW(B2677)-ROW($C$3)))=0,"",INDEX(PlansAndNotes!$D$6:$D$4005,ROW(B2677)-ROW($C$3))),"")</f>
        <v/>
      </c>
      <c r="O2677" s="165" t="str">
        <f t="shared" si="287"/>
        <v/>
      </c>
      <c r="P2677" s="363" t="str">
        <f>IFERROR(IF(LEN(INDEX(PlansAndNotes!$E$6:$E$4005,ROW(B2677)-ROW($C$3)))=0,"",INDEX(PlansAndNotes!$E$6:$E$4005,ROW(B2677)-ROW($C$3))),"")</f>
        <v/>
      </c>
      <c r="Q2677" s="363" t="str">
        <f>IFERROR(IF(LEN(INDEX(PlansAndNotes!$G$6:$G$4005,ROW(B2677)-ROW($C$3)))=0,"",INDEX(PlansAndNotes!$G$6:$G$4005,ROW(B2677)-ROW($C$3))),"")</f>
        <v/>
      </c>
      <c r="R2677" s="361" t="str">
        <f>IFERROR(IF(LEN(D2677)&gt;0,IF(LEN(INDEX(AdressBook!$C$6:$C$25,MATCH(D2677,AdressBook!$B$6:$B$25,0),1))=0,"",INDEX(AdressBook!$C$6:$C$25,MATCH(D2677,AdressBook!$B$6:$B$25,0),1)),""),"")</f>
        <v/>
      </c>
      <c r="S2677" s="165">
        <f>IF(LEN(C2677)&gt;0,IFERROR(IF(MATCH(C2677,C2678:$C$4004,0)&gt;0,-1,ROW(S2677)-ROW($S$3)),ROW(S2677)-ROW($S$3)),-1)</f>
        <v>-1</v>
      </c>
      <c r="T2677" s="165">
        <f t="shared" si="288"/>
        <v>0</v>
      </c>
      <c r="U2677" s="165" t="str">
        <f t="shared" si="289"/>
        <v/>
      </c>
      <c r="V2677" s="165" t="str">
        <f>IFERROR(IF(OR(C2677="",S2677&lt;0),"",IF(SUBTOTAL(3,C2677:C2677)=0,-1,SUBTOTAL(3,$C$4:C2677))),"")</f>
        <v/>
      </c>
      <c r="W2677" s="156" t="str">
        <f t="array" ref="W2677">IF(LEN(C2677)&gt;0,IFERROR(IF(MATCH(C2677,$C$3:$C2676,0)&gt;0,N2677-INDEX($N$3:N2676,SUMPRODUCT(MAX(ROW($C$3:$C2676)*(C2677=$C$3:$C2676)))-2,1),""),""),"")</f>
        <v/>
      </c>
      <c r="X2677" s="156">
        <f t="shared" ca="1" si="290"/>
        <v>1</v>
      </c>
      <c r="Y2677" s="156">
        <f t="shared" ca="1" si="291"/>
        <v>1</v>
      </c>
    </row>
    <row r="2678" spans="2:25" hidden="1" x14ac:dyDescent="0.25">
      <c r="B2678" s="390" t="str">
        <f>IFERROR(IF(LEN(INDEX(PlansAndNotes!$B$6:$B$2005,ROW(A2678)-ROW($B$3)))=0,"",INDEX(PlansAndNotes!$B$6:$B$2005,ROW(A2678)-ROW($B$3))),"")</f>
        <v/>
      </c>
      <c r="C2678" s="387" t="str">
        <f t="shared" si="292"/>
        <v/>
      </c>
      <c r="D2678" s="361" t="str">
        <f>IFERROR(IF(LEN(C2678)&gt;0,IF(LEN(INDEX(TasksList!$C$6:$C$25,MATCH(C2678,TasksList!$B$6:$B$25,0),1))=0,"",INDEX(TasksList!$C$6:$C$25,MATCH(C2678,TasksList!$B$6:$B$25,0),1)),""),"")</f>
        <v/>
      </c>
      <c r="E2678" s="361" t="str">
        <f>IFERROR(IF(LEN(C2678)&gt;0,IF(LEN(INDEX(TasksList!$F$6:$F$25,MATCH(C2678,TasksList!$B$6:$B$25,0),1))=0,"not set!",INDEX(TasksList!$F$6:$F$25,MATCH(C2678,TasksList!$B$6:$B$25,0),1)),""),"")</f>
        <v/>
      </c>
      <c r="F2678" s="360" t="str">
        <f>IFERROR(IF(LEN(D2678)&gt;0,IF(LEN(INDEX(AdressBook!$D$6:$D$25,MATCH(D2678,AdressBook!$B$6:$B$25,0),1))=0,"",INDEX(AdressBook!$D$6:$D$25,MATCH(D2678,AdressBook!$B$6:$B$25,0),1)),""),"")</f>
        <v/>
      </c>
      <c r="G2678" s="361" t="str">
        <f>IFERROR(IF(LEN(INDEX(PlansAndNotes!$F$6:$F$4005,ROW(B2678)-ROW($C$3)))=0,"",INDEX(PlansAndNotes!$F$6:$F$4005,ROW(B2678)-ROW($C$3))),"")</f>
        <v/>
      </c>
      <c r="H2678" s="361" t="str">
        <f>IFERROR(IF(LEN(C2678)&gt;0,IF(LEN(INDEX(TasksList!$G$6:$G$25,MATCH(C2678,TasksList!$B$6:$B$25,0),1))=0,"",INDEX(TasksList!$G$6:$G$25,MATCH(C2678,TasksList!$B$6:$B$25,0),1)),""),"")</f>
        <v/>
      </c>
      <c r="N2678" s="362" t="str">
        <f>IFERROR(IF(LEN(INDEX(PlansAndNotes!$D$6:$D$4005,ROW(B2678)-ROW($C$3)))=0,"",INDEX(PlansAndNotes!$D$6:$D$4005,ROW(B2678)-ROW($C$3))),"")</f>
        <v/>
      </c>
      <c r="O2678" s="165" t="str">
        <f t="shared" si="287"/>
        <v/>
      </c>
      <c r="P2678" s="363" t="str">
        <f>IFERROR(IF(LEN(INDEX(PlansAndNotes!$E$6:$E$4005,ROW(B2678)-ROW($C$3)))=0,"",INDEX(PlansAndNotes!$E$6:$E$4005,ROW(B2678)-ROW($C$3))),"")</f>
        <v/>
      </c>
      <c r="Q2678" s="363" t="str">
        <f>IFERROR(IF(LEN(INDEX(PlansAndNotes!$G$6:$G$4005,ROW(B2678)-ROW($C$3)))=0,"",INDEX(PlansAndNotes!$G$6:$G$4005,ROW(B2678)-ROW($C$3))),"")</f>
        <v/>
      </c>
      <c r="R2678" s="361" t="str">
        <f>IFERROR(IF(LEN(D2678)&gt;0,IF(LEN(INDEX(AdressBook!$C$6:$C$25,MATCH(D2678,AdressBook!$B$6:$B$25,0),1))=0,"",INDEX(AdressBook!$C$6:$C$25,MATCH(D2678,AdressBook!$B$6:$B$25,0),1)),""),"")</f>
        <v/>
      </c>
      <c r="S2678" s="165">
        <f>IF(LEN(C2678)&gt;0,IFERROR(IF(MATCH(C2678,C2679:$C$4004,0)&gt;0,-1,ROW(S2678)-ROW($S$3)),ROW(S2678)-ROW($S$3)),-1)</f>
        <v>-1</v>
      </c>
      <c r="T2678" s="165">
        <f t="shared" si="288"/>
        <v>0</v>
      </c>
      <c r="U2678" s="165" t="str">
        <f t="shared" si="289"/>
        <v/>
      </c>
      <c r="V2678" s="165" t="str">
        <f>IFERROR(IF(OR(C2678="",S2678&lt;0),"",IF(SUBTOTAL(3,C2678:C2678)=0,-1,SUBTOTAL(3,$C$4:C2678))),"")</f>
        <v/>
      </c>
      <c r="W2678" s="156" t="str">
        <f t="array" ref="W2678">IF(LEN(C2678)&gt;0,IFERROR(IF(MATCH(C2678,$C$3:$C2677,0)&gt;0,N2678-INDEX($N$3:N2677,SUMPRODUCT(MAX(ROW($C$3:$C2677)*(C2678=$C$3:$C2677)))-2,1),""),""),"")</f>
        <v/>
      </c>
      <c r="X2678" s="156">
        <f t="shared" ca="1" si="290"/>
        <v>1</v>
      </c>
      <c r="Y2678" s="156">
        <f t="shared" ca="1" si="291"/>
        <v>1</v>
      </c>
    </row>
    <row r="2679" spans="2:25" hidden="1" x14ac:dyDescent="0.25">
      <c r="B2679" s="390" t="str">
        <f>IFERROR(IF(LEN(INDEX(PlansAndNotes!$B$6:$B$2005,ROW(A2679)-ROW($B$3)))=0,"",INDEX(PlansAndNotes!$B$6:$B$2005,ROW(A2679)-ROW($B$3))),"")</f>
        <v/>
      </c>
      <c r="C2679" s="387" t="str">
        <f t="shared" si="292"/>
        <v/>
      </c>
      <c r="D2679" s="361" t="str">
        <f>IFERROR(IF(LEN(C2679)&gt;0,IF(LEN(INDEX(TasksList!$C$6:$C$25,MATCH(C2679,TasksList!$B$6:$B$25,0),1))=0,"",INDEX(TasksList!$C$6:$C$25,MATCH(C2679,TasksList!$B$6:$B$25,0),1)),""),"")</f>
        <v/>
      </c>
      <c r="E2679" s="361" t="str">
        <f>IFERROR(IF(LEN(C2679)&gt;0,IF(LEN(INDEX(TasksList!$F$6:$F$25,MATCH(C2679,TasksList!$B$6:$B$25,0),1))=0,"not set!",INDEX(TasksList!$F$6:$F$25,MATCH(C2679,TasksList!$B$6:$B$25,0),1)),""),"")</f>
        <v/>
      </c>
      <c r="F2679" s="360" t="str">
        <f>IFERROR(IF(LEN(D2679)&gt;0,IF(LEN(INDEX(AdressBook!$D$6:$D$25,MATCH(D2679,AdressBook!$B$6:$B$25,0),1))=0,"",INDEX(AdressBook!$D$6:$D$25,MATCH(D2679,AdressBook!$B$6:$B$25,0),1)),""),"")</f>
        <v/>
      </c>
      <c r="G2679" s="361" t="str">
        <f>IFERROR(IF(LEN(INDEX(PlansAndNotes!$F$6:$F$4005,ROW(B2679)-ROW($C$3)))=0,"",INDEX(PlansAndNotes!$F$6:$F$4005,ROW(B2679)-ROW($C$3))),"")</f>
        <v/>
      </c>
      <c r="H2679" s="361" t="str">
        <f>IFERROR(IF(LEN(C2679)&gt;0,IF(LEN(INDEX(TasksList!$G$6:$G$25,MATCH(C2679,TasksList!$B$6:$B$25,0),1))=0,"",INDEX(TasksList!$G$6:$G$25,MATCH(C2679,TasksList!$B$6:$B$25,0),1)),""),"")</f>
        <v/>
      </c>
      <c r="N2679" s="362" t="str">
        <f>IFERROR(IF(LEN(INDEX(PlansAndNotes!$D$6:$D$4005,ROW(B2679)-ROW($C$3)))=0,"",INDEX(PlansAndNotes!$D$6:$D$4005,ROW(B2679)-ROW($C$3))),"")</f>
        <v/>
      </c>
      <c r="O2679" s="165" t="str">
        <f t="shared" si="287"/>
        <v/>
      </c>
      <c r="P2679" s="363" t="str">
        <f>IFERROR(IF(LEN(INDEX(PlansAndNotes!$E$6:$E$4005,ROW(B2679)-ROW($C$3)))=0,"",INDEX(PlansAndNotes!$E$6:$E$4005,ROW(B2679)-ROW($C$3))),"")</f>
        <v/>
      </c>
      <c r="Q2679" s="363" t="str">
        <f>IFERROR(IF(LEN(INDEX(PlansAndNotes!$G$6:$G$4005,ROW(B2679)-ROW($C$3)))=0,"",INDEX(PlansAndNotes!$G$6:$G$4005,ROW(B2679)-ROW($C$3))),"")</f>
        <v/>
      </c>
      <c r="R2679" s="361" t="str">
        <f>IFERROR(IF(LEN(D2679)&gt;0,IF(LEN(INDEX(AdressBook!$C$6:$C$25,MATCH(D2679,AdressBook!$B$6:$B$25,0),1))=0,"",INDEX(AdressBook!$C$6:$C$25,MATCH(D2679,AdressBook!$B$6:$B$25,0),1)),""),"")</f>
        <v/>
      </c>
      <c r="S2679" s="165">
        <f>IF(LEN(C2679)&gt;0,IFERROR(IF(MATCH(C2679,C2680:$C$4004,0)&gt;0,-1,ROW(S2679)-ROW($S$3)),ROW(S2679)-ROW($S$3)),-1)</f>
        <v>-1</v>
      </c>
      <c r="T2679" s="165">
        <f t="shared" si="288"/>
        <v>0</v>
      </c>
      <c r="U2679" s="165" t="str">
        <f t="shared" si="289"/>
        <v/>
      </c>
      <c r="V2679" s="165" t="str">
        <f>IFERROR(IF(OR(C2679="",S2679&lt;0),"",IF(SUBTOTAL(3,C2679:C2679)=0,-1,SUBTOTAL(3,$C$4:C2679))),"")</f>
        <v/>
      </c>
      <c r="W2679" s="156" t="str">
        <f t="array" ref="W2679">IF(LEN(C2679)&gt;0,IFERROR(IF(MATCH(C2679,$C$3:$C2678,0)&gt;0,N2679-INDEX($N$3:N2678,SUMPRODUCT(MAX(ROW($C$3:$C2678)*(C2679=$C$3:$C2678)))-2,1),""),""),"")</f>
        <v/>
      </c>
      <c r="X2679" s="156">
        <f t="shared" ca="1" si="290"/>
        <v>1</v>
      </c>
      <c r="Y2679" s="156">
        <f t="shared" ca="1" si="291"/>
        <v>1</v>
      </c>
    </row>
    <row r="2680" spans="2:25" hidden="1" x14ac:dyDescent="0.25">
      <c r="B2680" s="390" t="str">
        <f>IFERROR(IF(LEN(INDEX(PlansAndNotes!$B$6:$B$2005,ROW(A2680)-ROW($B$3)))=0,"",INDEX(PlansAndNotes!$B$6:$B$2005,ROW(A2680)-ROW($B$3))),"")</f>
        <v/>
      </c>
      <c r="C2680" s="387" t="str">
        <f t="shared" si="292"/>
        <v/>
      </c>
      <c r="D2680" s="361" t="str">
        <f>IFERROR(IF(LEN(C2680)&gt;0,IF(LEN(INDEX(TasksList!$C$6:$C$25,MATCH(C2680,TasksList!$B$6:$B$25,0),1))=0,"",INDEX(TasksList!$C$6:$C$25,MATCH(C2680,TasksList!$B$6:$B$25,0),1)),""),"")</f>
        <v/>
      </c>
      <c r="E2680" s="361" t="str">
        <f>IFERROR(IF(LEN(C2680)&gt;0,IF(LEN(INDEX(TasksList!$F$6:$F$25,MATCH(C2680,TasksList!$B$6:$B$25,0),1))=0,"not set!",INDEX(TasksList!$F$6:$F$25,MATCH(C2680,TasksList!$B$6:$B$25,0),1)),""),"")</f>
        <v/>
      </c>
      <c r="F2680" s="360" t="str">
        <f>IFERROR(IF(LEN(D2680)&gt;0,IF(LEN(INDEX(AdressBook!$D$6:$D$25,MATCH(D2680,AdressBook!$B$6:$B$25,0),1))=0,"",INDEX(AdressBook!$D$6:$D$25,MATCH(D2680,AdressBook!$B$6:$B$25,0),1)),""),"")</f>
        <v/>
      </c>
      <c r="G2680" s="361" t="str">
        <f>IFERROR(IF(LEN(INDEX(PlansAndNotes!$F$6:$F$4005,ROW(B2680)-ROW($C$3)))=0,"",INDEX(PlansAndNotes!$F$6:$F$4005,ROW(B2680)-ROW($C$3))),"")</f>
        <v/>
      </c>
      <c r="H2680" s="361" t="str">
        <f>IFERROR(IF(LEN(C2680)&gt;0,IF(LEN(INDEX(TasksList!$G$6:$G$25,MATCH(C2680,TasksList!$B$6:$B$25,0),1))=0,"",INDEX(TasksList!$G$6:$G$25,MATCH(C2680,TasksList!$B$6:$B$25,0),1)),""),"")</f>
        <v/>
      </c>
      <c r="N2680" s="362" t="str">
        <f>IFERROR(IF(LEN(INDEX(PlansAndNotes!$D$6:$D$4005,ROW(B2680)-ROW($C$3)))=0,"",INDEX(PlansAndNotes!$D$6:$D$4005,ROW(B2680)-ROW($C$3))),"")</f>
        <v/>
      </c>
      <c r="O2680" s="165" t="str">
        <f t="shared" si="287"/>
        <v/>
      </c>
      <c r="P2680" s="363" t="str">
        <f>IFERROR(IF(LEN(INDEX(PlansAndNotes!$E$6:$E$4005,ROW(B2680)-ROW($C$3)))=0,"",INDEX(PlansAndNotes!$E$6:$E$4005,ROW(B2680)-ROW($C$3))),"")</f>
        <v/>
      </c>
      <c r="Q2680" s="363" t="str">
        <f>IFERROR(IF(LEN(INDEX(PlansAndNotes!$G$6:$G$4005,ROW(B2680)-ROW($C$3)))=0,"",INDEX(PlansAndNotes!$G$6:$G$4005,ROW(B2680)-ROW($C$3))),"")</f>
        <v/>
      </c>
      <c r="R2680" s="361" t="str">
        <f>IFERROR(IF(LEN(D2680)&gt;0,IF(LEN(INDEX(AdressBook!$C$6:$C$25,MATCH(D2680,AdressBook!$B$6:$B$25,0),1))=0,"",INDEX(AdressBook!$C$6:$C$25,MATCH(D2680,AdressBook!$B$6:$B$25,0),1)),""),"")</f>
        <v/>
      </c>
      <c r="S2680" s="165">
        <f>IF(LEN(C2680)&gt;0,IFERROR(IF(MATCH(C2680,C2681:$C$4004,0)&gt;0,-1,ROW(S2680)-ROW($S$3)),ROW(S2680)-ROW($S$3)),-1)</f>
        <v>-1</v>
      </c>
      <c r="T2680" s="165">
        <f t="shared" si="288"/>
        <v>0</v>
      </c>
      <c r="U2680" s="165" t="str">
        <f t="shared" si="289"/>
        <v/>
      </c>
      <c r="V2680" s="165" t="str">
        <f>IFERROR(IF(OR(C2680="",S2680&lt;0),"",IF(SUBTOTAL(3,C2680:C2680)=0,-1,SUBTOTAL(3,$C$4:C2680))),"")</f>
        <v/>
      </c>
      <c r="W2680" s="156" t="str">
        <f t="array" ref="W2680">IF(LEN(C2680)&gt;0,IFERROR(IF(MATCH(C2680,$C$3:$C2679,0)&gt;0,N2680-INDEX($N$3:N2679,SUMPRODUCT(MAX(ROW($C$3:$C2679)*(C2680=$C$3:$C2679)))-2,1),""),""),"")</f>
        <v/>
      </c>
      <c r="X2680" s="156">
        <f t="shared" ca="1" si="290"/>
        <v>1</v>
      </c>
      <c r="Y2680" s="156">
        <f t="shared" ca="1" si="291"/>
        <v>1</v>
      </c>
    </row>
    <row r="2681" spans="2:25" hidden="1" x14ac:dyDescent="0.25">
      <c r="B2681" s="390" t="str">
        <f>IFERROR(IF(LEN(INDEX(PlansAndNotes!$B$6:$B$2005,ROW(A2681)-ROW($B$3)))=0,"",INDEX(PlansAndNotes!$B$6:$B$2005,ROW(A2681)-ROW($B$3))),"")</f>
        <v/>
      </c>
      <c r="C2681" s="387" t="str">
        <f t="shared" si="292"/>
        <v/>
      </c>
      <c r="D2681" s="361" t="str">
        <f>IFERROR(IF(LEN(C2681)&gt;0,IF(LEN(INDEX(TasksList!$C$6:$C$25,MATCH(C2681,TasksList!$B$6:$B$25,0),1))=0,"",INDEX(TasksList!$C$6:$C$25,MATCH(C2681,TasksList!$B$6:$B$25,0),1)),""),"")</f>
        <v/>
      </c>
      <c r="E2681" s="361" t="str">
        <f>IFERROR(IF(LEN(C2681)&gt;0,IF(LEN(INDEX(TasksList!$F$6:$F$25,MATCH(C2681,TasksList!$B$6:$B$25,0),1))=0,"not set!",INDEX(TasksList!$F$6:$F$25,MATCH(C2681,TasksList!$B$6:$B$25,0),1)),""),"")</f>
        <v/>
      </c>
      <c r="F2681" s="360" t="str">
        <f>IFERROR(IF(LEN(D2681)&gt;0,IF(LEN(INDEX(AdressBook!$D$6:$D$25,MATCH(D2681,AdressBook!$B$6:$B$25,0),1))=0,"",INDEX(AdressBook!$D$6:$D$25,MATCH(D2681,AdressBook!$B$6:$B$25,0),1)),""),"")</f>
        <v/>
      </c>
      <c r="G2681" s="361" t="str">
        <f>IFERROR(IF(LEN(INDEX(PlansAndNotes!$F$6:$F$4005,ROW(B2681)-ROW($C$3)))=0,"",INDEX(PlansAndNotes!$F$6:$F$4005,ROW(B2681)-ROW($C$3))),"")</f>
        <v/>
      </c>
      <c r="H2681" s="361" t="str">
        <f>IFERROR(IF(LEN(C2681)&gt;0,IF(LEN(INDEX(TasksList!$G$6:$G$25,MATCH(C2681,TasksList!$B$6:$B$25,0),1))=0,"",INDEX(TasksList!$G$6:$G$25,MATCH(C2681,TasksList!$B$6:$B$25,0),1)),""),"")</f>
        <v/>
      </c>
      <c r="N2681" s="362" t="str">
        <f>IFERROR(IF(LEN(INDEX(PlansAndNotes!$D$6:$D$4005,ROW(B2681)-ROW($C$3)))=0,"",INDEX(PlansAndNotes!$D$6:$D$4005,ROW(B2681)-ROW($C$3))),"")</f>
        <v/>
      </c>
      <c r="O2681" s="165" t="str">
        <f t="shared" si="287"/>
        <v/>
      </c>
      <c r="P2681" s="363" t="str">
        <f>IFERROR(IF(LEN(INDEX(PlansAndNotes!$E$6:$E$4005,ROW(B2681)-ROW($C$3)))=0,"",INDEX(PlansAndNotes!$E$6:$E$4005,ROW(B2681)-ROW($C$3))),"")</f>
        <v/>
      </c>
      <c r="Q2681" s="363" t="str">
        <f>IFERROR(IF(LEN(INDEX(PlansAndNotes!$G$6:$G$4005,ROW(B2681)-ROW($C$3)))=0,"",INDEX(PlansAndNotes!$G$6:$G$4005,ROW(B2681)-ROW($C$3))),"")</f>
        <v/>
      </c>
      <c r="R2681" s="361" t="str">
        <f>IFERROR(IF(LEN(D2681)&gt;0,IF(LEN(INDEX(AdressBook!$C$6:$C$25,MATCH(D2681,AdressBook!$B$6:$B$25,0),1))=0,"",INDEX(AdressBook!$C$6:$C$25,MATCH(D2681,AdressBook!$B$6:$B$25,0),1)),""),"")</f>
        <v/>
      </c>
      <c r="S2681" s="165">
        <f>IF(LEN(C2681)&gt;0,IFERROR(IF(MATCH(C2681,C2682:$C$4004,0)&gt;0,-1,ROW(S2681)-ROW($S$3)),ROW(S2681)-ROW($S$3)),-1)</f>
        <v>-1</v>
      </c>
      <c r="T2681" s="165">
        <f t="shared" si="288"/>
        <v>0</v>
      </c>
      <c r="U2681" s="165" t="str">
        <f t="shared" si="289"/>
        <v/>
      </c>
      <c r="V2681" s="165" t="str">
        <f>IFERROR(IF(OR(C2681="",S2681&lt;0),"",IF(SUBTOTAL(3,C2681:C2681)=0,-1,SUBTOTAL(3,$C$4:C2681))),"")</f>
        <v/>
      </c>
      <c r="W2681" s="156" t="str">
        <f t="array" ref="W2681">IF(LEN(C2681)&gt;0,IFERROR(IF(MATCH(C2681,$C$3:$C2680,0)&gt;0,N2681-INDEX($N$3:N2680,SUMPRODUCT(MAX(ROW($C$3:$C2680)*(C2681=$C$3:$C2680)))-2,1),""),""),"")</f>
        <v/>
      </c>
      <c r="X2681" s="156">
        <f t="shared" ca="1" si="290"/>
        <v>1</v>
      </c>
      <c r="Y2681" s="156">
        <f t="shared" ca="1" si="291"/>
        <v>1</v>
      </c>
    </row>
    <row r="2682" spans="2:25" hidden="1" x14ac:dyDescent="0.25">
      <c r="B2682" s="390" t="str">
        <f>IFERROR(IF(LEN(INDEX(PlansAndNotes!$B$6:$B$2005,ROW(A2682)-ROW($B$3)))=0,"",INDEX(PlansAndNotes!$B$6:$B$2005,ROW(A2682)-ROW($B$3))),"")</f>
        <v/>
      </c>
      <c r="C2682" s="387" t="str">
        <f t="shared" si="292"/>
        <v/>
      </c>
      <c r="D2682" s="361" t="str">
        <f>IFERROR(IF(LEN(C2682)&gt;0,IF(LEN(INDEX(TasksList!$C$6:$C$25,MATCH(C2682,TasksList!$B$6:$B$25,0),1))=0,"",INDEX(TasksList!$C$6:$C$25,MATCH(C2682,TasksList!$B$6:$B$25,0),1)),""),"")</f>
        <v/>
      </c>
      <c r="E2682" s="361" t="str">
        <f>IFERROR(IF(LEN(C2682)&gt;0,IF(LEN(INDEX(TasksList!$F$6:$F$25,MATCH(C2682,TasksList!$B$6:$B$25,0),1))=0,"not set!",INDEX(TasksList!$F$6:$F$25,MATCH(C2682,TasksList!$B$6:$B$25,0),1)),""),"")</f>
        <v/>
      </c>
      <c r="F2682" s="360" t="str">
        <f>IFERROR(IF(LEN(D2682)&gt;0,IF(LEN(INDEX(AdressBook!$D$6:$D$25,MATCH(D2682,AdressBook!$B$6:$B$25,0),1))=0,"",INDEX(AdressBook!$D$6:$D$25,MATCH(D2682,AdressBook!$B$6:$B$25,0),1)),""),"")</f>
        <v/>
      </c>
      <c r="G2682" s="361" t="str">
        <f>IFERROR(IF(LEN(INDEX(PlansAndNotes!$F$6:$F$4005,ROW(B2682)-ROW($C$3)))=0,"",INDEX(PlansAndNotes!$F$6:$F$4005,ROW(B2682)-ROW($C$3))),"")</f>
        <v/>
      </c>
      <c r="H2682" s="361" t="str">
        <f>IFERROR(IF(LEN(C2682)&gt;0,IF(LEN(INDEX(TasksList!$G$6:$G$25,MATCH(C2682,TasksList!$B$6:$B$25,0),1))=0,"",INDEX(TasksList!$G$6:$G$25,MATCH(C2682,TasksList!$B$6:$B$25,0),1)),""),"")</f>
        <v/>
      </c>
      <c r="N2682" s="362" t="str">
        <f>IFERROR(IF(LEN(INDEX(PlansAndNotes!$D$6:$D$4005,ROW(B2682)-ROW($C$3)))=0,"",INDEX(PlansAndNotes!$D$6:$D$4005,ROW(B2682)-ROW($C$3))),"")</f>
        <v/>
      </c>
      <c r="O2682" s="165" t="str">
        <f t="shared" si="287"/>
        <v/>
      </c>
      <c r="P2682" s="363" t="str">
        <f>IFERROR(IF(LEN(INDEX(PlansAndNotes!$E$6:$E$4005,ROW(B2682)-ROW($C$3)))=0,"",INDEX(PlansAndNotes!$E$6:$E$4005,ROW(B2682)-ROW($C$3))),"")</f>
        <v/>
      </c>
      <c r="Q2682" s="363" t="str">
        <f>IFERROR(IF(LEN(INDEX(PlansAndNotes!$G$6:$G$4005,ROW(B2682)-ROW($C$3)))=0,"",INDEX(PlansAndNotes!$G$6:$G$4005,ROW(B2682)-ROW($C$3))),"")</f>
        <v/>
      </c>
      <c r="R2682" s="361" t="str">
        <f>IFERROR(IF(LEN(D2682)&gt;0,IF(LEN(INDEX(AdressBook!$C$6:$C$25,MATCH(D2682,AdressBook!$B$6:$B$25,0),1))=0,"",INDEX(AdressBook!$C$6:$C$25,MATCH(D2682,AdressBook!$B$6:$B$25,0),1)),""),"")</f>
        <v/>
      </c>
      <c r="S2682" s="165">
        <f>IF(LEN(C2682)&gt;0,IFERROR(IF(MATCH(C2682,C2683:$C$4004,0)&gt;0,-1,ROW(S2682)-ROW($S$3)),ROW(S2682)-ROW($S$3)),-1)</f>
        <v>-1</v>
      </c>
      <c r="T2682" s="165">
        <f t="shared" si="288"/>
        <v>0</v>
      </c>
      <c r="U2682" s="165" t="str">
        <f t="shared" si="289"/>
        <v/>
      </c>
      <c r="V2682" s="165" t="str">
        <f>IFERROR(IF(OR(C2682="",S2682&lt;0),"",IF(SUBTOTAL(3,C2682:C2682)=0,-1,SUBTOTAL(3,$C$4:C2682))),"")</f>
        <v/>
      </c>
      <c r="W2682" s="156" t="str">
        <f t="array" ref="W2682">IF(LEN(C2682)&gt;0,IFERROR(IF(MATCH(C2682,$C$3:$C2681,0)&gt;0,N2682-INDEX($N$3:N2681,SUMPRODUCT(MAX(ROW($C$3:$C2681)*(C2682=$C$3:$C2681)))-2,1),""),""),"")</f>
        <v/>
      </c>
      <c r="X2682" s="156">
        <f t="shared" ca="1" si="290"/>
        <v>1</v>
      </c>
      <c r="Y2682" s="156">
        <f t="shared" ca="1" si="291"/>
        <v>1</v>
      </c>
    </row>
    <row r="2683" spans="2:25" hidden="1" x14ac:dyDescent="0.25">
      <c r="B2683" s="390" t="str">
        <f>IFERROR(IF(LEN(INDEX(PlansAndNotes!$B$6:$B$2005,ROW(A2683)-ROW($B$3)))=0,"",INDEX(PlansAndNotes!$B$6:$B$2005,ROW(A2683)-ROW($B$3))),"")</f>
        <v/>
      </c>
      <c r="C2683" s="387" t="str">
        <f t="shared" si="292"/>
        <v/>
      </c>
      <c r="D2683" s="361" t="str">
        <f>IFERROR(IF(LEN(C2683)&gt;0,IF(LEN(INDEX(TasksList!$C$6:$C$25,MATCH(C2683,TasksList!$B$6:$B$25,0),1))=0,"",INDEX(TasksList!$C$6:$C$25,MATCH(C2683,TasksList!$B$6:$B$25,0),1)),""),"")</f>
        <v/>
      </c>
      <c r="E2683" s="361" t="str">
        <f>IFERROR(IF(LEN(C2683)&gt;0,IF(LEN(INDEX(TasksList!$F$6:$F$25,MATCH(C2683,TasksList!$B$6:$B$25,0),1))=0,"not set!",INDEX(TasksList!$F$6:$F$25,MATCH(C2683,TasksList!$B$6:$B$25,0),1)),""),"")</f>
        <v/>
      </c>
      <c r="F2683" s="360" t="str">
        <f>IFERROR(IF(LEN(D2683)&gt;0,IF(LEN(INDEX(AdressBook!$D$6:$D$25,MATCH(D2683,AdressBook!$B$6:$B$25,0),1))=0,"",INDEX(AdressBook!$D$6:$D$25,MATCH(D2683,AdressBook!$B$6:$B$25,0),1)),""),"")</f>
        <v/>
      </c>
      <c r="G2683" s="361" t="str">
        <f>IFERROR(IF(LEN(INDEX(PlansAndNotes!$F$6:$F$4005,ROW(B2683)-ROW($C$3)))=0,"",INDEX(PlansAndNotes!$F$6:$F$4005,ROW(B2683)-ROW($C$3))),"")</f>
        <v/>
      </c>
      <c r="H2683" s="361" t="str">
        <f>IFERROR(IF(LEN(C2683)&gt;0,IF(LEN(INDEX(TasksList!$G$6:$G$25,MATCH(C2683,TasksList!$B$6:$B$25,0),1))=0,"",INDEX(TasksList!$G$6:$G$25,MATCH(C2683,TasksList!$B$6:$B$25,0),1)),""),"")</f>
        <v/>
      </c>
      <c r="N2683" s="362" t="str">
        <f>IFERROR(IF(LEN(INDEX(PlansAndNotes!$D$6:$D$4005,ROW(B2683)-ROW($C$3)))=0,"",INDEX(PlansAndNotes!$D$6:$D$4005,ROW(B2683)-ROW($C$3))),"")</f>
        <v/>
      </c>
      <c r="O2683" s="165" t="str">
        <f t="shared" si="287"/>
        <v/>
      </c>
      <c r="P2683" s="363" t="str">
        <f>IFERROR(IF(LEN(INDEX(PlansAndNotes!$E$6:$E$4005,ROW(B2683)-ROW($C$3)))=0,"",INDEX(PlansAndNotes!$E$6:$E$4005,ROW(B2683)-ROW($C$3))),"")</f>
        <v/>
      </c>
      <c r="Q2683" s="363" t="str">
        <f>IFERROR(IF(LEN(INDEX(PlansAndNotes!$G$6:$G$4005,ROW(B2683)-ROW($C$3)))=0,"",INDEX(PlansAndNotes!$G$6:$G$4005,ROW(B2683)-ROW($C$3))),"")</f>
        <v/>
      </c>
      <c r="R2683" s="361" t="str">
        <f>IFERROR(IF(LEN(D2683)&gt;0,IF(LEN(INDEX(AdressBook!$C$6:$C$25,MATCH(D2683,AdressBook!$B$6:$B$25,0),1))=0,"",INDEX(AdressBook!$C$6:$C$25,MATCH(D2683,AdressBook!$B$6:$B$25,0),1)),""),"")</f>
        <v/>
      </c>
      <c r="S2683" s="165">
        <f>IF(LEN(C2683)&gt;0,IFERROR(IF(MATCH(C2683,C2684:$C$4004,0)&gt;0,-1,ROW(S2683)-ROW($S$3)),ROW(S2683)-ROW($S$3)),-1)</f>
        <v>-1</v>
      </c>
      <c r="T2683" s="165">
        <f t="shared" si="288"/>
        <v>0</v>
      </c>
      <c r="U2683" s="165" t="str">
        <f t="shared" si="289"/>
        <v/>
      </c>
      <c r="V2683" s="165" t="str">
        <f>IFERROR(IF(OR(C2683="",S2683&lt;0),"",IF(SUBTOTAL(3,C2683:C2683)=0,-1,SUBTOTAL(3,$C$4:C2683))),"")</f>
        <v/>
      </c>
      <c r="W2683" s="156" t="str">
        <f t="array" ref="W2683">IF(LEN(C2683)&gt;0,IFERROR(IF(MATCH(C2683,$C$3:$C2682,0)&gt;0,N2683-INDEX($N$3:N2682,SUMPRODUCT(MAX(ROW($C$3:$C2682)*(C2683=$C$3:$C2682)))-2,1),""),""),"")</f>
        <v/>
      </c>
      <c r="X2683" s="156">
        <f t="shared" ca="1" si="290"/>
        <v>1</v>
      </c>
      <c r="Y2683" s="156">
        <f t="shared" ca="1" si="291"/>
        <v>1</v>
      </c>
    </row>
    <row r="2684" spans="2:25" hidden="1" x14ac:dyDescent="0.25">
      <c r="B2684" s="390" t="str">
        <f>IFERROR(IF(LEN(INDEX(PlansAndNotes!$B$6:$B$2005,ROW(A2684)-ROW($B$3)))=0,"",INDEX(PlansAndNotes!$B$6:$B$2005,ROW(A2684)-ROW($B$3))),"")</f>
        <v/>
      </c>
      <c r="C2684" s="387" t="str">
        <f t="shared" si="292"/>
        <v/>
      </c>
      <c r="D2684" s="361" t="str">
        <f>IFERROR(IF(LEN(C2684)&gt;0,IF(LEN(INDEX(TasksList!$C$6:$C$25,MATCH(C2684,TasksList!$B$6:$B$25,0),1))=0,"",INDEX(TasksList!$C$6:$C$25,MATCH(C2684,TasksList!$B$6:$B$25,0),1)),""),"")</f>
        <v/>
      </c>
      <c r="E2684" s="361" t="str">
        <f>IFERROR(IF(LEN(C2684)&gt;0,IF(LEN(INDEX(TasksList!$F$6:$F$25,MATCH(C2684,TasksList!$B$6:$B$25,0),1))=0,"not set!",INDEX(TasksList!$F$6:$F$25,MATCH(C2684,TasksList!$B$6:$B$25,0),1)),""),"")</f>
        <v/>
      </c>
      <c r="F2684" s="360" t="str">
        <f>IFERROR(IF(LEN(D2684)&gt;0,IF(LEN(INDEX(AdressBook!$D$6:$D$25,MATCH(D2684,AdressBook!$B$6:$B$25,0),1))=0,"",INDEX(AdressBook!$D$6:$D$25,MATCH(D2684,AdressBook!$B$6:$B$25,0),1)),""),"")</f>
        <v/>
      </c>
      <c r="G2684" s="361" t="str">
        <f>IFERROR(IF(LEN(INDEX(PlansAndNotes!$F$6:$F$4005,ROW(B2684)-ROW($C$3)))=0,"",INDEX(PlansAndNotes!$F$6:$F$4005,ROW(B2684)-ROW($C$3))),"")</f>
        <v/>
      </c>
      <c r="H2684" s="361" t="str">
        <f>IFERROR(IF(LEN(C2684)&gt;0,IF(LEN(INDEX(TasksList!$G$6:$G$25,MATCH(C2684,TasksList!$B$6:$B$25,0),1))=0,"",INDEX(TasksList!$G$6:$G$25,MATCH(C2684,TasksList!$B$6:$B$25,0),1)),""),"")</f>
        <v/>
      </c>
      <c r="N2684" s="362" t="str">
        <f>IFERROR(IF(LEN(INDEX(PlansAndNotes!$D$6:$D$4005,ROW(B2684)-ROW($C$3)))=0,"",INDEX(PlansAndNotes!$D$6:$D$4005,ROW(B2684)-ROW($C$3))),"")</f>
        <v/>
      </c>
      <c r="O2684" s="165" t="str">
        <f t="shared" si="287"/>
        <v/>
      </c>
      <c r="P2684" s="363" t="str">
        <f>IFERROR(IF(LEN(INDEX(PlansAndNotes!$E$6:$E$4005,ROW(B2684)-ROW($C$3)))=0,"",INDEX(PlansAndNotes!$E$6:$E$4005,ROW(B2684)-ROW($C$3))),"")</f>
        <v/>
      </c>
      <c r="Q2684" s="363" t="str">
        <f>IFERROR(IF(LEN(INDEX(PlansAndNotes!$G$6:$G$4005,ROW(B2684)-ROW($C$3)))=0,"",INDEX(PlansAndNotes!$G$6:$G$4005,ROW(B2684)-ROW($C$3))),"")</f>
        <v/>
      </c>
      <c r="R2684" s="361" t="str">
        <f>IFERROR(IF(LEN(D2684)&gt;0,IF(LEN(INDEX(AdressBook!$C$6:$C$25,MATCH(D2684,AdressBook!$B$6:$B$25,0),1))=0,"",INDEX(AdressBook!$C$6:$C$25,MATCH(D2684,AdressBook!$B$6:$B$25,0),1)),""),"")</f>
        <v/>
      </c>
      <c r="S2684" s="165">
        <f>IF(LEN(C2684)&gt;0,IFERROR(IF(MATCH(C2684,C2685:$C$4004,0)&gt;0,-1,ROW(S2684)-ROW($S$3)),ROW(S2684)-ROW($S$3)),-1)</f>
        <v>-1</v>
      </c>
      <c r="T2684" s="165">
        <f t="shared" si="288"/>
        <v>0</v>
      </c>
      <c r="U2684" s="165" t="str">
        <f t="shared" si="289"/>
        <v/>
      </c>
      <c r="V2684" s="165" t="str">
        <f>IFERROR(IF(OR(C2684="",S2684&lt;0),"",IF(SUBTOTAL(3,C2684:C2684)=0,-1,SUBTOTAL(3,$C$4:C2684))),"")</f>
        <v/>
      </c>
      <c r="W2684" s="156" t="str">
        <f t="array" ref="W2684">IF(LEN(C2684)&gt;0,IFERROR(IF(MATCH(C2684,$C$3:$C2683,0)&gt;0,N2684-INDEX($N$3:N2683,SUMPRODUCT(MAX(ROW($C$3:$C2683)*(C2684=$C$3:$C2683)))-2,1),""),""),"")</f>
        <v/>
      </c>
      <c r="X2684" s="156">
        <f t="shared" ca="1" si="290"/>
        <v>1</v>
      </c>
      <c r="Y2684" s="156">
        <f t="shared" ca="1" si="291"/>
        <v>1</v>
      </c>
    </row>
    <row r="2685" spans="2:25" hidden="1" x14ac:dyDescent="0.25">
      <c r="B2685" s="390" t="str">
        <f>IFERROR(IF(LEN(INDEX(PlansAndNotes!$B$6:$B$2005,ROW(A2685)-ROW($B$3)))=0,"",INDEX(PlansAndNotes!$B$6:$B$2005,ROW(A2685)-ROW($B$3))),"")</f>
        <v/>
      </c>
      <c r="C2685" s="387" t="str">
        <f t="shared" si="292"/>
        <v/>
      </c>
      <c r="D2685" s="361" t="str">
        <f>IFERROR(IF(LEN(C2685)&gt;0,IF(LEN(INDEX(TasksList!$C$6:$C$25,MATCH(C2685,TasksList!$B$6:$B$25,0),1))=0,"",INDEX(TasksList!$C$6:$C$25,MATCH(C2685,TasksList!$B$6:$B$25,0),1)),""),"")</f>
        <v/>
      </c>
      <c r="E2685" s="361" t="str">
        <f>IFERROR(IF(LEN(C2685)&gt;0,IF(LEN(INDEX(TasksList!$F$6:$F$25,MATCH(C2685,TasksList!$B$6:$B$25,0),1))=0,"not set!",INDEX(TasksList!$F$6:$F$25,MATCH(C2685,TasksList!$B$6:$B$25,0),1)),""),"")</f>
        <v/>
      </c>
      <c r="F2685" s="360" t="str">
        <f>IFERROR(IF(LEN(D2685)&gt;0,IF(LEN(INDEX(AdressBook!$D$6:$D$25,MATCH(D2685,AdressBook!$B$6:$B$25,0),1))=0,"",INDEX(AdressBook!$D$6:$D$25,MATCH(D2685,AdressBook!$B$6:$B$25,0),1)),""),"")</f>
        <v/>
      </c>
      <c r="G2685" s="361" t="str">
        <f>IFERROR(IF(LEN(INDEX(PlansAndNotes!$F$6:$F$4005,ROW(B2685)-ROW($C$3)))=0,"",INDEX(PlansAndNotes!$F$6:$F$4005,ROW(B2685)-ROW($C$3))),"")</f>
        <v/>
      </c>
      <c r="H2685" s="361" t="str">
        <f>IFERROR(IF(LEN(C2685)&gt;0,IF(LEN(INDEX(TasksList!$G$6:$G$25,MATCH(C2685,TasksList!$B$6:$B$25,0),1))=0,"",INDEX(TasksList!$G$6:$G$25,MATCH(C2685,TasksList!$B$6:$B$25,0),1)),""),"")</f>
        <v/>
      </c>
      <c r="N2685" s="362" t="str">
        <f>IFERROR(IF(LEN(INDEX(PlansAndNotes!$D$6:$D$4005,ROW(B2685)-ROW($C$3)))=0,"",INDEX(PlansAndNotes!$D$6:$D$4005,ROW(B2685)-ROW($C$3))),"")</f>
        <v/>
      </c>
      <c r="O2685" s="165" t="str">
        <f t="shared" si="287"/>
        <v/>
      </c>
      <c r="P2685" s="363" t="str">
        <f>IFERROR(IF(LEN(INDEX(PlansAndNotes!$E$6:$E$4005,ROW(B2685)-ROW($C$3)))=0,"",INDEX(PlansAndNotes!$E$6:$E$4005,ROW(B2685)-ROW($C$3))),"")</f>
        <v/>
      </c>
      <c r="Q2685" s="363" t="str">
        <f>IFERROR(IF(LEN(INDEX(PlansAndNotes!$G$6:$G$4005,ROW(B2685)-ROW($C$3)))=0,"",INDEX(PlansAndNotes!$G$6:$G$4005,ROW(B2685)-ROW($C$3))),"")</f>
        <v/>
      </c>
      <c r="R2685" s="361" t="str">
        <f>IFERROR(IF(LEN(D2685)&gt;0,IF(LEN(INDEX(AdressBook!$C$6:$C$25,MATCH(D2685,AdressBook!$B$6:$B$25,0),1))=0,"",INDEX(AdressBook!$C$6:$C$25,MATCH(D2685,AdressBook!$B$6:$B$25,0),1)),""),"")</f>
        <v/>
      </c>
      <c r="S2685" s="165">
        <f>IF(LEN(C2685)&gt;0,IFERROR(IF(MATCH(C2685,C2686:$C$4004,0)&gt;0,-1,ROW(S2685)-ROW($S$3)),ROW(S2685)-ROW($S$3)),-1)</f>
        <v>-1</v>
      </c>
      <c r="T2685" s="165">
        <f t="shared" si="288"/>
        <v>0</v>
      </c>
      <c r="U2685" s="165" t="str">
        <f t="shared" si="289"/>
        <v/>
      </c>
      <c r="V2685" s="165" t="str">
        <f>IFERROR(IF(OR(C2685="",S2685&lt;0),"",IF(SUBTOTAL(3,C2685:C2685)=0,-1,SUBTOTAL(3,$C$4:C2685))),"")</f>
        <v/>
      </c>
      <c r="W2685" s="156" t="str">
        <f t="array" ref="W2685">IF(LEN(C2685)&gt;0,IFERROR(IF(MATCH(C2685,$C$3:$C2684,0)&gt;0,N2685-INDEX($N$3:N2684,SUMPRODUCT(MAX(ROW($C$3:$C2684)*(C2685=$C$3:$C2684)))-2,1),""),""),"")</f>
        <v/>
      </c>
      <c r="X2685" s="156">
        <f t="shared" ca="1" si="290"/>
        <v>1</v>
      </c>
      <c r="Y2685" s="156">
        <f t="shared" ca="1" si="291"/>
        <v>1</v>
      </c>
    </row>
    <row r="2686" spans="2:25" hidden="1" x14ac:dyDescent="0.25">
      <c r="B2686" s="390" t="str">
        <f>IFERROR(IF(LEN(INDEX(PlansAndNotes!$B$6:$B$2005,ROW(A2686)-ROW($B$3)))=0,"",INDEX(PlansAndNotes!$B$6:$B$2005,ROW(A2686)-ROW($B$3))),"")</f>
        <v/>
      </c>
      <c r="C2686" s="387" t="str">
        <f t="shared" si="292"/>
        <v/>
      </c>
      <c r="D2686" s="361" t="str">
        <f>IFERROR(IF(LEN(C2686)&gt;0,IF(LEN(INDEX(TasksList!$C$6:$C$25,MATCH(C2686,TasksList!$B$6:$B$25,0),1))=0,"",INDEX(TasksList!$C$6:$C$25,MATCH(C2686,TasksList!$B$6:$B$25,0),1)),""),"")</f>
        <v/>
      </c>
      <c r="E2686" s="361" t="str">
        <f>IFERROR(IF(LEN(C2686)&gt;0,IF(LEN(INDEX(TasksList!$F$6:$F$25,MATCH(C2686,TasksList!$B$6:$B$25,0),1))=0,"not set!",INDEX(TasksList!$F$6:$F$25,MATCH(C2686,TasksList!$B$6:$B$25,0),1)),""),"")</f>
        <v/>
      </c>
      <c r="F2686" s="360" t="str">
        <f>IFERROR(IF(LEN(D2686)&gt;0,IF(LEN(INDEX(AdressBook!$D$6:$D$25,MATCH(D2686,AdressBook!$B$6:$B$25,0),1))=0,"",INDEX(AdressBook!$D$6:$D$25,MATCH(D2686,AdressBook!$B$6:$B$25,0),1)),""),"")</f>
        <v/>
      </c>
      <c r="G2686" s="361" t="str">
        <f>IFERROR(IF(LEN(INDEX(PlansAndNotes!$F$6:$F$4005,ROW(B2686)-ROW($C$3)))=0,"",INDEX(PlansAndNotes!$F$6:$F$4005,ROW(B2686)-ROW($C$3))),"")</f>
        <v/>
      </c>
      <c r="H2686" s="361" t="str">
        <f>IFERROR(IF(LEN(C2686)&gt;0,IF(LEN(INDEX(TasksList!$G$6:$G$25,MATCH(C2686,TasksList!$B$6:$B$25,0),1))=0,"",INDEX(TasksList!$G$6:$G$25,MATCH(C2686,TasksList!$B$6:$B$25,0),1)),""),"")</f>
        <v/>
      </c>
      <c r="N2686" s="362" t="str">
        <f>IFERROR(IF(LEN(INDEX(PlansAndNotes!$D$6:$D$4005,ROW(B2686)-ROW($C$3)))=0,"",INDEX(PlansAndNotes!$D$6:$D$4005,ROW(B2686)-ROW($C$3))),"")</f>
        <v/>
      </c>
      <c r="O2686" s="165" t="str">
        <f t="shared" si="287"/>
        <v/>
      </c>
      <c r="P2686" s="363" t="str">
        <f>IFERROR(IF(LEN(INDEX(PlansAndNotes!$E$6:$E$4005,ROW(B2686)-ROW($C$3)))=0,"",INDEX(PlansAndNotes!$E$6:$E$4005,ROW(B2686)-ROW($C$3))),"")</f>
        <v/>
      </c>
      <c r="Q2686" s="363" t="str">
        <f>IFERROR(IF(LEN(INDEX(PlansAndNotes!$G$6:$G$4005,ROW(B2686)-ROW($C$3)))=0,"",INDEX(PlansAndNotes!$G$6:$G$4005,ROW(B2686)-ROW($C$3))),"")</f>
        <v/>
      </c>
      <c r="R2686" s="361" t="str">
        <f>IFERROR(IF(LEN(D2686)&gt;0,IF(LEN(INDEX(AdressBook!$C$6:$C$25,MATCH(D2686,AdressBook!$B$6:$B$25,0),1))=0,"",INDEX(AdressBook!$C$6:$C$25,MATCH(D2686,AdressBook!$B$6:$B$25,0),1)),""),"")</f>
        <v/>
      </c>
      <c r="S2686" s="165">
        <f>IF(LEN(C2686)&gt;0,IFERROR(IF(MATCH(C2686,C2687:$C$4004,0)&gt;0,-1,ROW(S2686)-ROW($S$3)),ROW(S2686)-ROW($S$3)),-1)</f>
        <v>-1</v>
      </c>
      <c r="T2686" s="165">
        <f t="shared" si="288"/>
        <v>0</v>
      </c>
      <c r="U2686" s="165" t="str">
        <f t="shared" si="289"/>
        <v/>
      </c>
      <c r="V2686" s="165" t="str">
        <f>IFERROR(IF(OR(C2686="",S2686&lt;0),"",IF(SUBTOTAL(3,C2686:C2686)=0,-1,SUBTOTAL(3,$C$4:C2686))),"")</f>
        <v/>
      </c>
      <c r="W2686" s="156" t="str">
        <f t="array" ref="W2686">IF(LEN(C2686)&gt;0,IFERROR(IF(MATCH(C2686,$C$3:$C2685,0)&gt;0,N2686-INDEX($N$3:N2685,SUMPRODUCT(MAX(ROW($C$3:$C2685)*(C2686=$C$3:$C2685)))-2,1),""),""),"")</f>
        <v/>
      </c>
      <c r="X2686" s="156">
        <f t="shared" ca="1" si="290"/>
        <v>1</v>
      </c>
      <c r="Y2686" s="156">
        <f t="shared" ca="1" si="291"/>
        <v>1</v>
      </c>
    </row>
    <row r="2687" spans="2:25" hidden="1" x14ac:dyDescent="0.25">
      <c r="B2687" s="390" t="str">
        <f>IFERROR(IF(LEN(INDEX(PlansAndNotes!$B$6:$B$2005,ROW(A2687)-ROW($B$3)))=0,"",INDEX(PlansAndNotes!$B$6:$B$2005,ROW(A2687)-ROW($B$3))),"")</f>
        <v/>
      </c>
      <c r="C2687" s="387" t="str">
        <f t="shared" si="292"/>
        <v/>
      </c>
      <c r="D2687" s="361" t="str">
        <f>IFERROR(IF(LEN(C2687)&gt;0,IF(LEN(INDEX(TasksList!$C$6:$C$25,MATCH(C2687,TasksList!$B$6:$B$25,0),1))=0,"",INDEX(TasksList!$C$6:$C$25,MATCH(C2687,TasksList!$B$6:$B$25,0),1)),""),"")</f>
        <v/>
      </c>
      <c r="E2687" s="361" t="str">
        <f>IFERROR(IF(LEN(C2687)&gt;0,IF(LEN(INDEX(TasksList!$F$6:$F$25,MATCH(C2687,TasksList!$B$6:$B$25,0),1))=0,"not set!",INDEX(TasksList!$F$6:$F$25,MATCH(C2687,TasksList!$B$6:$B$25,0),1)),""),"")</f>
        <v/>
      </c>
      <c r="F2687" s="360" t="str">
        <f>IFERROR(IF(LEN(D2687)&gt;0,IF(LEN(INDEX(AdressBook!$D$6:$D$25,MATCH(D2687,AdressBook!$B$6:$B$25,0),1))=0,"",INDEX(AdressBook!$D$6:$D$25,MATCH(D2687,AdressBook!$B$6:$B$25,0),1)),""),"")</f>
        <v/>
      </c>
      <c r="G2687" s="361" t="str">
        <f>IFERROR(IF(LEN(INDEX(PlansAndNotes!$F$6:$F$4005,ROW(B2687)-ROW($C$3)))=0,"",INDEX(PlansAndNotes!$F$6:$F$4005,ROW(B2687)-ROW($C$3))),"")</f>
        <v/>
      </c>
      <c r="H2687" s="361" t="str">
        <f>IFERROR(IF(LEN(C2687)&gt;0,IF(LEN(INDEX(TasksList!$G$6:$G$25,MATCH(C2687,TasksList!$B$6:$B$25,0),1))=0,"",INDEX(TasksList!$G$6:$G$25,MATCH(C2687,TasksList!$B$6:$B$25,0),1)),""),"")</f>
        <v/>
      </c>
      <c r="N2687" s="362" t="str">
        <f>IFERROR(IF(LEN(INDEX(PlansAndNotes!$D$6:$D$4005,ROW(B2687)-ROW($C$3)))=0,"",INDEX(PlansAndNotes!$D$6:$D$4005,ROW(B2687)-ROW($C$3))),"")</f>
        <v/>
      </c>
      <c r="O2687" s="165" t="str">
        <f t="shared" si="287"/>
        <v/>
      </c>
      <c r="P2687" s="363" t="str">
        <f>IFERROR(IF(LEN(INDEX(PlansAndNotes!$E$6:$E$4005,ROW(B2687)-ROW($C$3)))=0,"",INDEX(PlansAndNotes!$E$6:$E$4005,ROW(B2687)-ROW($C$3))),"")</f>
        <v/>
      </c>
      <c r="Q2687" s="363" t="str">
        <f>IFERROR(IF(LEN(INDEX(PlansAndNotes!$G$6:$G$4005,ROW(B2687)-ROW($C$3)))=0,"",INDEX(PlansAndNotes!$G$6:$G$4005,ROW(B2687)-ROW($C$3))),"")</f>
        <v/>
      </c>
      <c r="R2687" s="361" t="str">
        <f>IFERROR(IF(LEN(D2687)&gt;0,IF(LEN(INDEX(AdressBook!$C$6:$C$25,MATCH(D2687,AdressBook!$B$6:$B$25,0),1))=0,"",INDEX(AdressBook!$C$6:$C$25,MATCH(D2687,AdressBook!$B$6:$B$25,0),1)),""),"")</f>
        <v/>
      </c>
      <c r="S2687" s="165">
        <f>IF(LEN(C2687)&gt;0,IFERROR(IF(MATCH(C2687,C2688:$C$4004,0)&gt;0,-1,ROW(S2687)-ROW($S$3)),ROW(S2687)-ROW($S$3)),-1)</f>
        <v>-1</v>
      </c>
      <c r="T2687" s="165">
        <f t="shared" si="288"/>
        <v>0</v>
      </c>
      <c r="U2687" s="165" t="str">
        <f t="shared" si="289"/>
        <v/>
      </c>
      <c r="V2687" s="165" t="str">
        <f>IFERROR(IF(OR(C2687="",S2687&lt;0),"",IF(SUBTOTAL(3,C2687:C2687)=0,-1,SUBTOTAL(3,$C$4:C2687))),"")</f>
        <v/>
      </c>
      <c r="W2687" s="156" t="str">
        <f t="array" ref="W2687">IF(LEN(C2687)&gt;0,IFERROR(IF(MATCH(C2687,$C$3:$C2686,0)&gt;0,N2687-INDEX($N$3:N2686,SUMPRODUCT(MAX(ROW($C$3:$C2686)*(C2687=$C$3:$C2686)))-2,1),""),""),"")</f>
        <v/>
      </c>
      <c r="X2687" s="156">
        <f t="shared" ca="1" si="290"/>
        <v>1</v>
      </c>
      <c r="Y2687" s="156">
        <f t="shared" ca="1" si="291"/>
        <v>1</v>
      </c>
    </row>
    <row r="2688" spans="2:25" hidden="1" x14ac:dyDescent="0.25">
      <c r="B2688" s="390" t="str">
        <f>IFERROR(IF(LEN(INDEX(PlansAndNotes!$B$6:$B$2005,ROW(A2688)-ROW($B$3)))=0,"",INDEX(PlansAndNotes!$B$6:$B$2005,ROW(A2688)-ROW($B$3))),"")</f>
        <v/>
      </c>
      <c r="C2688" s="387" t="str">
        <f t="shared" si="292"/>
        <v/>
      </c>
      <c r="D2688" s="361" t="str">
        <f>IFERROR(IF(LEN(C2688)&gt;0,IF(LEN(INDEX(TasksList!$C$6:$C$25,MATCH(C2688,TasksList!$B$6:$B$25,0),1))=0,"",INDEX(TasksList!$C$6:$C$25,MATCH(C2688,TasksList!$B$6:$B$25,0),1)),""),"")</f>
        <v/>
      </c>
      <c r="E2688" s="361" t="str">
        <f>IFERROR(IF(LEN(C2688)&gt;0,IF(LEN(INDEX(TasksList!$F$6:$F$25,MATCH(C2688,TasksList!$B$6:$B$25,0),1))=0,"not set!",INDEX(TasksList!$F$6:$F$25,MATCH(C2688,TasksList!$B$6:$B$25,0),1)),""),"")</f>
        <v/>
      </c>
      <c r="F2688" s="360" t="str">
        <f>IFERROR(IF(LEN(D2688)&gt;0,IF(LEN(INDEX(AdressBook!$D$6:$D$25,MATCH(D2688,AdressBook!$B$6:$B$25,0),1))=0,"",INDEX(AdressBook!$D$6:$D$25,MATCH(D2688,AdressBook!$B$6:$B$25,0),1)),""),"")</f>
        <v/>
      </c>
      <c r="G2688" s="361" t="str">
        <f>IFERROR(IF(LEN(INDEX(PlansAndNotes!$F$6:$F$4005,ROW(B2688)-ROW($C$3)))=0,"",INDEX(PlansAndNotes!$F$6:$F$4005,ROW(B2688)-ROW($C$3))),"")</f>
        <v/>
      </c>
      <c r="H2688" s="361" t="str">
        <f>IFERROR(IF(LEN(C2688)&gt;0,IF(LEN(INDEX(TasksList!$G$6:$G$25,MATCH(C2688,TasksList!$B$6:$B$25,0),1))=0,"",INDEX(TasksList!$G$6:$G$25,MATCH(C2688,TasksList!$B$6:$B$25,0),1)),""),"")</f>
        <v/>
      </c>
      <c r="N2688" s="362" t="str">
        <f>IFERROR(IF(LEN(INDEX(PlansAndNotes!$D$6:$D$4005,ROW(B2688)-ROW($C$3)))=0,"",INDEX(PlansAndNotes!$D$6:$D$4005,ROW(B2688)-ROW($C$3))),"")</f>
        <v/>
      </c>
      <c r="O2688" s="165" t="str">
        <f t="shared" si="287"/>
        <v/>
      </c>
      <c r="P2688" s="363" t="str">
        <f>IFERROR(IF(LEN(INDEX(PlansAndNotes!$E$6:$E$4005,ROW(B2688)-ROW($C$3)))=0,"",INDEX(PlansAndNotes!$E$6:$E$4005,ROW(B2688)-ROW($C$3))),"")</f>
        <v/>
      </c>
      <c r="Q2688" s="363" t="str">
        <f>IFERROR(IF(LEN(INDEX(PlansAndNotes!$G$6:$G$4005,ROW(B2688)-ROW($C$3)))=0,"",INDEX(PlansAndNotes!$G$6:$G$4005,ROW(B2688)-ROW($C$3))),"")</f>
        <v/>
      </c>
      <c r="R2688" s="361" t="str">
        <f>IFERROR(IF(LEN(D2688)&gt;0,IF(LEN(INDEX(AdressBook!$C$6:$C$25,MATCH(D2688,AdressBook!$B$6:$B$25,0),1))=0,"",INDEX(AdressBook!$C$6:$C$25,MATCH(D2688,AdressBook!$B$6:$B$25,0),1)),""),"")</f>
        <v/>
      </c>
      <c r="S2688" s="165">
        <f>IF(LEN(C2688)&gt;0,IFERROR(IF(MATCH(C2688,C2689:$C$4004,0)&gt;0,-1,ROW(S2688)-ROW($S$3)),ROW(S2688)-ROW($S$3)),-1)</f>
        <v>-1</v>
      </c>
      <c r="T2688" s="165">
        <f t="shared" si="288"/>
        <v>0</v>
      </c>
      <c r="U2688" s="165" t="str">
        <f t="shared" si="289"/>
        <v/>
      </c>
      <c r="V2688" s="165" t="str">
        <f>IFERROR(IF(OR(C2688="",S2688&lt;0),"",IF(SUBTOTAL(3,C2688:C2688)=0,-1,SUBTOTAL(3,$C$4:C2688))),"")</f>
        <v/>
      </c>
      <c r="W2688" s="156" t="str">
        <f t="array" ref="W2688">IF(LEN(C2688)&gt;0,IFERROR(IF(MATCH(C2688,$C$3:$C2687,0)&gt;0,N2688-INDEX($N$3:N2687,SUMPRODUCT(MAX(ROW($C$3:$C2687)*(C2688=$C$3:$C2687)))-2,1),""),""),"")</f>
        <v/>
      </c>
      <c r="X2688" s="156">
        <f t="shared" ca="1" si="290"/>
        <v>1</v>
      </c>
      <c r="Y2688" s="156">
        <f t="shared" ca="1" si="291"/>
        <v>1</v>
      </c>
    </row>
    <row r="2689" spans="2:25" hidden="1" x14ac:dyDescent="0.25">
      <c r="B2689" s="390" t="str">
        <f>IFERROR(IF(LEN(INDEX(PlansAndNotes!$B$6:$B$2005,ROW(A2689)-ROW($B$3)))=0,"",INDEX(PlansAndNotes!$B$6:$B$2005,ROW(A2689)-ROW($B$3))),"")</f>
        <v/>
      </c>
      <c r="C2689" s="387" t="str">
        <f t="shared" si="292"/>
        <v/>
      </c>
      <c r="D2689" s="361" t="str">
        <f>IFERROR(IF(LEN(C2689)&gt;0,IF(LEN(INDEX(TasksList!$C$6:$C$25,MATCH(C2689,TasksList!$B$6:$B$25,0),1))=0,"",INDEX(TasksList!$C$6:$C$25,MATCH(C2689,TasksList!$B$6:$B$25,0),1)),""),"")</f>
        <v/>
      </c>
      <c r="E2689" s="361" t="str">
        <f>IFERROR(IF(LEN(C2689)&gt;0,IF(LEN(INDEX(TasksList!$F$6:$F$25,MATCH(C2689,TasksList!$B$6:$B$25,0),1))=0,"not set!",INDEX(TasksList!$F$6:$F$25,MATCH(C2689,TasksList!$B$6:$B$25,0),1)),""),"")</f>
        <v/>
      </c>
      <c r="F2689" s="360" t="str">
        <f>IFERROR(IF(LEN(D2689)&gt;0,IF(LEN(INDEX(AdressBook!$D$6:$D$25,MATCH(D2689,AdressBook!$B$6:$B$25,0),1))=0,"",INDEX(AdressBook!$D$6:$D$25,MATCH(D2689,AdressBook!$B$6:$B$25,0),1)),""),"")</f>
        <v/>
      </c>
      <c r="G2689" s="361" t="str">
        <f>IFERROR(IF(LEN(INDEX(PlansAndNotes!$F$6:$F$4005,ROW(B2689)-ROW($C$3)))=0,"",INDEX(PlansAndNotes!$F$6:$F$4005,ROW(B2689)-ROW($C$3))),"")</f>
        <v/>
      </c>
      <c r="H2689" s="361" t="str">
        <f>IFERROR(IF(LEN(C2689)&gt;0,IF(LEN(INDEX(TasksList!$G$6:$G$25,MATCH(C2689,TasksList!$B$6:$B$25,0),1))=0,"",INDEX(TasksList!$G$6:$G$25,MATCH(C2689,TasksList!$B$6:$B$25,0),1)),""),"")</f>
        <v/>
      </c>
      <c r="N2689" s="362" t="str">
        <f>IFERROR(IF(LEN(INDEX(PlansAndNotes!$D$6:$D$4005,ROW(B2689)-ROW($C$3)))=0,"",INDEX(PlansAndNotes!$D$6:$D$4005,ROW(B2689)-ROW($C$3))),"")</f>
        <v/>
      </c>
      <c r="O2689" s="165" t="str">
        <f t="shared" si="287"/>
        <v/>
      </c>
      <c r="P2689" s="363" t="str">
        <f>IFERROR(IF(LEN(INDEX(PlansAndNotes!$E$6:$E$4005,ROW(B2689)-ROW($C$3)))=0,"",INDEX(PlansAndNotes!$E$6:$E$4005,ROW(B2689)-ROW($C$3))),"")</f>
        <v/>
      </c>
      <c r="Q2689" s="363" t="str">
        <f>IFERROR(IF(LEN(INDEX(PlansAndNotes!$G$6:$G$4005,ROW(B2689)-ROW($C$3)))=0,"",INDEX(PlansAndNotes!$G$6:$G$4005,ROW(B2689)-ROW($C$3))),"")</f>
        <v/>
      </c>
      <c r="R2689" s="361" t="str">
        <f>IFERROR(IF(LEN(D2689)&gt;0,IF(LEN(INDEX(AdressBook!$C$6:$C$25,MATCH(D2689,AdressBook!$B$6:$B$25,0),1))=0,"",INDEX(AdressBook!$C$6:$C$25,MATCH(D2689,AdressBook!$B$6:$B$25,0),1)),""),"")</f>
        <v/>
      </c>
      <c r="S2689" s="165">
        <f>IF(LEN(C2689)&gt;0,IFERROR(IF(MATCH(C2689,C2690:$C$4004,0)&gt;0,-1,ROW(S2689)-ROW($S$3)),ROW(S2689)-ROW($S$3)),-1)</f>
        <v>-1</v>
      </c>
      <c r="T2689" s="165">
        <f t="shared" si="288"/>
        <v>0</v>
      </c>
      <c r="U2689" s="165" t="str">
        <f t="shared" si="289"/>
        <v/>
      </c>
      <c r="V2689" s="165" t="str">
        <f>IFERROR(IF(OR(C2689="",S2689&lt;0),"",IF(SUBTOTAL(3,C2689:C2689)=0,-1,SUBTOTAL(3,$C$4:C2689))),"")</f>
        <v/>
      </c>
      <c r="W2689" s="156" t="str">
        <f t="array" ref="W2689">IF(LEN(C2689)&gt;0,IFERROR(IF(MATCH(C2689,$C$3:$C2688,0)&gt;0,N2689-INDEX($N$3:N2688,SUMPRODUCT(MAX(ROW($C$3:$C2688)*(C2689=$C$3:$C2688)))-2,1),""),""),"")</f>
        <v/>
      </c>
      <c r="X2689" s="156">
        <f t="shared" ca="1" si="290"/>
        <v>1</v>
      </c>
      <c r="Y2689" s="156">
        <f t="shared" ca="1" si="291"/>
        <v>1</v>
      </c>
    </row>
    <row r="2690" spans="2:25" hidden="1" x14ac:dyDescent="0.25">
      <c r="B2690" s="390" t="str">
        <f>IFERROR(IF(LEN(INDEX(PlansAndNotes!$B$6:$B$2005,ROW(A2690)-ROW($B$3)))=0,"",INDEX(PlansAndNotes!$B$6:$B$2005,ROW(A2690)-ROW($B$3))),"")</f>
        <v/>
      </c>
      <c r="C2690" s="387" t="str">
        <f t="shared" si="292"/>
        <v/>
      </c>
      <c r="D2690" s="361" t="str">
        <f>IFERROR(IF(LEN(C2690)&gt;0,IF(LEN(INDEX(TasksList!$C$6:$C$25,MATCH(C2690,TasksList!$B$6:$B$25,0),1))=0,"",INDEX(TasksList!$C$6:$C$25,MATCH(C2690,TasksList!$B$6:$B$25,0),1)),""),"")</f>
        <v/>
      </c>
      <c r="E2690" s="361" t="str">
        <f>IFERROR(IF(LEN(C2690)&gt;0,IF(LEN(INDEX(TasksList!$F$6:$F$25,MATCH(C2690,TasksList!$B$6:$B$25,0),1))=0,"not set!",INDEX(TasksList!$F$6:$F$25,MATCH(C2690,TasksList!$B$6:$B$25,0),1)),""),"")</f>
        <v/>
      </c>
      <c r="F2690" s="360" t="str">
        <f>IFERROR(IF(LEN(D2690)&gt;0,IF(LEN(INDEX(AdressBook!$D$6:$D$25,MATCH(D2690,AdressBook!$B$6:$B$25,0),1))=0,"",INDEX(AdressBook!$D$6:$D$25,MATCH(D2690,AdressBook!$B$6:$B$25,0),1)),""),"")</f>
        <v/>
      </c>
      <c r="G2690" s="361" t="str">
        <f>IFERROR(IF(LEN(INDEX(PlansAndNotes!$F$6:$F$4005,ROW(B2690)-ROW($C$3)))=0,"",INDEX(PlansAndNotes!$F$6:$F$4005,ROW(B2690)-ROW($C$3))),"")</f>
        <v/>
      </c>
      <c r="H2690" s="361" t="str">
        <f>IFERROR(IF(LEN(C2690)&gt;0,IF(LEN(INDEX(TasksList!$G$6:$G$25,MATCH(C2690,TasksList!$B$6:$B$25,0),1))=0,"",INDEX(TasksList!$G$6:$G$25,MATCH(C2690,TasksList!$B$6:$B$25,0),1)),""),"")</f>
        <v/>
      </c>
      <c r="N2690" s="362" t="str">
        <f>IFERROR(IF(LEN(INDEX(PlansAndNotes!$D$6:$D$4005,ROW(B2690)-ROW($C$3)))=0,"",INDEX(PlansAndNotes!$D$6:$D$4005,ROW(B2690)-ROW($C$3))),"")</f>
        <v/>
      </c>
      <c r="O2690" s="165" t="str">
        <f t="shared" si="287"/>
        <v/>
      </c>
      <c r="P2690" s="363" t="str">
        <f>IFERROR(IF(LEN(INDEX(PlansAndNotes!$E$6:$E$4005,ROW(B2690)-ROW($C$3)))=0,"",INDEX(PlansAndNotes!$E$6:$E$4005,ROW(B2690)-ROW($C$3))),"")</f>
        <v/>
      </c>
      <c r="Q2690" s="363" t="str">
        <f>IFERROR(IF(LEN(INDEX(PlansAndNotes!$G$6:$G$4005,ROW(B2690)-ROW($C$3)))=0,"",INDEX(PlansAndNotes!$G$6:$G$4005,ROW(B2690)-ROW($C$3))),"")</f>
        <v/>
      </c>
      <c r="R2690" s="361" t="str">
        <f>IFERROR(IF(LEN(D2690)&gt;0,IF(LEN(INDEX(AdressBook!$C$6:$C$25,MATCH(D2690,AdressBook!$B$6:$B$25,0),1))=0,"",INDEX(AdressBook!$C$6:$C$25,MATCH(D2690,AdressBook!$B$6:$B$25,0),1)),""),"")</f>
        <v/>
      </c>
      <c r="S2690" s="165">
        <f>IF(LEN(C2690)&gt;0,IFERROR(IF(MATCH(C2690,C2691:$C$4004,0)&gt;0,-1,ROW(S2690)-ROW($S$3)),ROW(S2690)-ROW($S$3)),-1)</f>
        <v>-1</v>
      </c>
      <c r="T2690" s="165">
        <f t="shared" si="288"/>
        <v>0</v>
      </c>
      <c r="U2690" s="165" t="str">
        <f t="shared" si="289"/>
        <v/>
      </c>
      <c r="V2690" s="165" t="str">
        <f>IFERROR(IF(OR(C2690="",S2690&lt;0),"",IF(SUBTOTAL(3,C2690:C2690)=0,-1,SUBTOTAL(3,$C$4:C2690))),"")</f>
        <v/>
      </c>
      <c r="W2690" s="156" t="str">
        <f t="array" ref="W2690">IF(LEN(C2690)&gt;0,IFERROR(IF(MATCH(C2690,$C$3:$C2689,0)&gt;0,N2690-INDEX($N$3:N2689,SUMPRODUCT(MAX(ROW($C$3:$C2689)*(C2690=$C$3:$C2689)))-2,1),""),""),"")</f>
        <v/>
      </c>
      <c r="X2690" s="156">
        <f t="shared" ca="1" si="290"/>
        <v>1</v>
      </c>
      <c r="Y2690" s="156">
        <f t="shared" ca="1" si="291"/>
        <v>1</v>
      </c>
    </row>
    <row r="2691" spans="2:25" hidden="1" x14ac:dyDescent="0.25">
      <c r="B2691" s="390" t="str">
        <f>IFERROR(IF(LEN(INDEX(PlansAndNotes!$B$6:$B$2005,ROW(A2691)-ROW($B$3)))=0,"",INDEX(PlansAndNotes!$B$6:$B$2005,ROW(A2691)-ROW($B$3))),"")</f>
        <v/>
      </c>
      <c r="C2691" s="387" t="str">
        <f t="shared" si="292"/>
        <v/>
      </c>
      <c r="D2691" s="361" t="str">
        <f>IFERROR(IF(LEN(C2691)&gt;0,IF(LEN(INDEX(TasksList!$C$6:$C$25,MATCH(C2691,TasksList!$B$6:$B$25,0),1))=0,"",INDEX(TasksList!$C$6:$C$25,MATCH(C2691,TasksList!$B$6:$B$25,0),1)),""),"")</f>
        <v/>
      </c>
      <c r="E2691" s="361" t="str">
        <f>IFERROR(IF(LEN(C2691)&gt;0,IF(LEN(INDEX(TasksList!$F$6:$F$25,MATCH(C2691,TasksList!$B$6:$B$25,0),1))=0,"not set!",INDEX(TasksList!$F$6:$F$25,MATCH(C2691,TasksList!$B$6:$B$25,0),1)),""),"")</f>
        <v/>
      </c>
      <c r="F2691" s="360" t="str">
        <f>IFERROR(IF(LEN(D2691)&gt;0,IF(LEN(INDEX(AdressBook!$D$6:$D$25,MATCH(D2691,AdressBook!$B$6:$B$25,0),1))=0,"",INDEX(AdressBook!$D$6:$D$25,MATCH(D2691,AdressBook!$B$6:$B$25,0),1)),""),"")</f>
        <v/>
      </c>
      <c r="G2691" s="361" t="str">
        <f>IFERROR(IF(LEN(INDEX(PlansAndNotes!$F$6:$F$4005,ROW(B2691)-ROW($C$3)))=0,"",INDEX(PlansAndNotes!$F$6:$F$4005,ROW(B2691)-ROW($C$3))),"")</f>
        <v/>
      </c>
      <c r="H2691" s="361" t="str">
        <f>IFERROR(IF(LEN(C2691)&gt;0,IF(LEN(INDEX(TasksList!$G$6:$G$25,MATCH(C2691,TasksList!$B$6:$B$25,0),1))=0,"",INDEX(TasksList!$G$6:$G$25,MATCH(C2691,TasksList!$B$6:$B$25,0),1)),""),"")</f>
        <v/>
      </c>
      <c r="N2691" s="362" t="str">
        <f>IFERROR(IF(LEN(INDEX(PlansAndNotes!$D$6:$D$4005,ROW(B2691)-ROW($C$3)))=0,"",INDEX(PlansAndNotes!$D$6:$D$4005,ROW(B2691)-ROW($C$3))),"")</f>
        <v/>
      </c>
      <c r="O2691" s="165" t="str">
        <f t="shared" si="287"/>
        <v/>
      </c>
      <c r="P2691" s="363" t="str">
        <f>IFERROR(IF(LEN(INDEX(PlansAndNotes!$E$6:$E$4005,ROW(B2691)-ROW($C$3)))=0,"",INDEX(PlansAndNotes!$E$6:$E$4005,ROW(B2691)-ROW($C$3))),"")</f>
        <v/>
      </c>
      <c r="Q2691" s="363" t="str">
        <f>IFERROR(IF(LEN(INDEX(PlansAndNotes!$G$6:$G$4005,ROW(B2691)-ROW($C$3)))=0,"",INDEX(PlansAndNotes!$G$6:$G$4005,ROW(B2691)-ROW($C$3))),"")</f>
        <v/>
      </c>
      <c r="R2691" s="361" t="str">
        <f>IFERROR(IF(LEN(D2691)&gt;0,IF(LEN(INDEX(AdressBook!$C$6:$C$25,MATCH(D2691,AdressBook!$B$6:$B$25,0),1))=0,"",INDEX(AdressBook!$C$6:$C$25,MATCH(D2691,AdressBook!$B$6:$B$25,0),1)),""),"")</f>
        <v/>
      </c>
      <c r="S2691" s="165">
        <f>IF(LEN(C2691)&gt;0,IFERROR(IF(MATCH(C2691,C2692:$C$4004,0)&gt;0,-1,ROW(S2691)-ROW($S$3)),ROW(S2691)-ROW($S$3)),-1)</f>
        <v>-1</v>
      </c>
      <c r="T2691" s="165">
        <f t="shared" si="288"/>
        <v>0</v>
      </c>
      <c r="U2691" s="165" t="str">
        <f t="shared" si="289"/>
        <v/>
      </c>
      <c r="V2691" s="165" t="str">
        <f>IFERROR(IF(OR(C2691="",S2691&lt;0),"",IF(SUBTOTAL(3,C2691:C2691)=0,-1,SUBTOTAL(3,$C$4:C2691))),"")</f>
        <v/>
      </c>
      <c r="W2691" s="156" t="str">
        <f t="array" ref="W2691">IF(LEN(C2691)&gt;0,IFERROR(IF(MATCH(C2691,$C$3:$C2690,0)&gt;0,N2691-INDEX($N$3:N2690,SUMPRODUCT(MAX(ROW($C$3:$C2690)*(C2691=$C$3:$C2690)))-2,1),""),""),"")</f>
        <v/>
      </c>
      <c r="X2691" s="156">
        <f t="shared" ca="1" si="290"/>
        <v>1</v>
      </c>
      <c r="Y2691" s="156">
        <f t="shared" ca="1" si="291"/>
        <v>1</v>
      </c>
    </row>
    <row r="2692" spans="2:25" hidden="1" x14ac:dyDescent="0.25">
      <c r="B2692" s="390" t="str">
        <f>IFERROR(IF(LEN(INDEX(PlansAndNotes!$B$6:$B$2005,ROW(A2692)-ROW($B$3)))=0,"",INDEX(PlansAndNotes!$B$6:$B$2005,ROW(A2692)-ROW($B$3))),"")</f>
        <v/>
      </c>
      <c r="C2692" s="387" t="str">
        <f t="shared" si="292"/>
        <v/>
      </c>
      <c r="D2692" s="361" t="str">
        <f>IFERROR(IF(LEN(C2692)&gt;0,IF(LEN(INDEX(TasksList!$C$6:$C$25,MATCH(C2692,TasksList!$B$6:$B$25,0),1))=0,"",INDEX(TasksList!$C$6:$C$25,MATCH(C2692,TasksList!$B$6:$B$25,0),1)),""),"")</f>
        <v/>
      </c>
      <c r="E2692" s="361" t="str">
        <f>IFERROR(IF(LEN(C2692)&gt;0,IF(LEN(INDEX(TasksList!$F$6:$F$25,MATCH(C2692,TasksList!$B$6:$B$25,0),1))=0,"not set!",INDEX(TasksList!$F$6:$F$25,MATCH(C2692,TasksList!$B$6:$B$25,0),1)),""),"")</f>
        <v/>
      </c>
      <c r="F2692" s="360" t="str">
        <f>IFERROR(IF(LEN(D2692)&gt;0,IF(LEN(INDEX(AdressBook!$D$6:$D$25,MATCH(D2692,AdressBook!$B$6:$B$25,0),1))=0,"",INDEX(AdressBook!$D$6:$D$25,MATCH(D2692,AdressBook!$B$6:$B$25,0),1)),""),"")</f>
        <v/>
      </c>
      <c r="G2692" s="361" t="str">
        <f>IFERROR(IF(LEN(INDEX(PlansAndNotes!$F$6:$F$4005,ROW(B2692)-ROW($C$3)))=0,"",INDEX(PlansAndNotes!$F$6:$F$4005,ROW(B2692)-ROW($C$3))),"")</f>
        <v/>
      </c>
      <c r="H2692" s="361" t="str">
        <f>IFERROR(IF(LEN(C2692)&gt;0,IF(LEN(INDEX(TasksList!$G$6:$G$25,MATCH(C2692,TasksList!$B$6:$B$25,0),1))=0,"",INDEX(TasksList!$G$6:$G$25,MATCH(C2692,TasksList!$B$6:$B$25,0),1)),""),"")</f>
        <v/>
      </c>
      <c r="N2692" s="362" t="str">
        <f>IFERROR(IF(LEN(INDEX(PlansAndNotes!$D$6:$D$4005,ROW(B2692)-ROW($C$3)))=0,"",INDEX(PlansAndNotes!$D$6:$D$4005,ROW(B2692)-ROW($C$3))),"")</f>
        <v/>
      </c>
      <c r="O2692" s="165" t="str">
        <f t="shared" ref="O2692:O2755" si="293">IF(LEN(B2692)&gt;0,RIGHT(B2692,LEN(B2692)-SEARCH(" - ",B2692)-2),"")</f>
        <v/>
      </c>
      <c r="P2692" s="363" t="str">
        <f>IFERROR(IF(LEN(INDEX(PlansAndNotes!$E$6:$E$4005,ROW(B2692)-ROW($C$3)))=0,"",INDEX(PlansAndNotes!$E$6:$E$4005,ROW(B2692)-ROW($C$3))),"")</f>
        <v/>
      </c>
      <c r="Q2692" s="363" t="str">
        <f>IFERROR(IF(LEN(INDEX(PlansAndNotes!$G$6:$G$4005,ROW(B2692)-ROW($C$3)))=0,"",INDEX(PlansAndNotes!$G$6:$G$4005,ROW(B2692)-ROW($C$3))),"")</f>
        <v/>
      </c>
      <c r="R2692" s="361" t="str">
        <f>IFERROR(IF(LEN(D2692)&gt;0,IF(LEN(INDEX(AdressBook!$C$6:$C$25,MATCH(D2692,AdressBook!$B$6:$B$25,0),1))=0,"",INDEX(AdressBook!$C$6:$C$25,MATCH(D2692,AdressBook!$B$6:$B$25,0),1)),""),"")</f>
        <v/>
      </c>
      <c r="S2692" s="165">
        <f>IF(LEN(C2692)&gt;0,IFERROR(IF(MATCH(C2692,C2693:$C$4004,0)&gt;0,-1,ROW(S2692)-ROW($S$3)),ROW(S2692)-ROW($S$3)),-1)</f>
        <v>-1</v>
      </c>
      <c r="T2692" s="165">
        <f t="shared" ref="T2692:T2755" si="294">IF(OR(taskRange="All tasks (all stages)",taskRange=""),ROW(T2692)-ROW($T$3),IF(S2692&gt;0,ROW(T2692)-ROW($T$3),0))*IF(OR(calendarSalesmen="",calendarSalesmen="All salesmen"),1,IF(calendarSalesmen=G2692,1,0))*IF(OR(calendarStage="",calendarStage="All Stages"),1,IF(calendarStage=P2692,1,0))</f>
        <v>0</v>
      </c>
      <c r="U2692" s="165" t="str">
        <f t="shared" ref="U2692:U2755" si="295">IF(S2692&gt;0,P2692,"")</f>
        <v/>
      </c>
      <c r="V2692" s="165" t="str">
        <f>IFERROR(IF(OR(C2692="",S2692&lt;0),"",IF(SUBTOTAL(3,C2692:C2692)=0,-1,SUBTOTAL(3,$C$4:C2692))),"")</f>
        <v/>
      </c>
      <c r="W2692" s="156" t="str">
        <f t="array" ref="W2692">IF(LEN(C2692)&gt;0,IFERROR(IF(MATCH(C2692,$C$3:$C2691,0)&gt;0,N2692-INDEX($N$3:N2691,SUMPRODUCT(MAX(ROW($C$3:$C2691)*(C2692=$C$3:$C2691)))-2,1),""),""),"")</f>
        <v/>
      </c>
      <c r="X2692" s="156">
        <f t="shared" ca="1" si="290"/>
        <v>1</v>
      </c>
      <c r="Y2692" s="156">
        <f t="shared" ca="1" si="291"/>
        <v>1</v>
      </c>
    </row>
    <row r="2693" spans="2:25" hidden="1" x14ac:dyDescent="0.25">
      <c r="B2693" s="390" t="str">
        <f>IFERROR(IF(LEN(INDEX(PlansAndNotes!$B$6:$B$2005,ROW(A2693)-ROW($B$3)))=0,"",INDEX(PlansAndNotes!$B$6:$B$2005,ROW(A2693)-ROW($B$3))),"")</f>
        <v/>
      </c>
      <c r="C2693" s="387" t="str">
        <f t="shared" si="292"/>
        <v/>
      </c>
      <c r="D2693" s="361" t="str">
        <f>IFERROR(IF(LEN(C2693)&gt;0,IF(LEN(INDEX(TasksList!$C$6:$C$25,MATCH(C2693,TasksList!$B$6:$B$25,0),1))=0,"",INDEX(TasksList!$C$6:$C$25,MATCH(C2693,TasksList!$B$6:$B$25,0),1)),""),"")</f>
        <v/>
      </c>
      <c r="E2693" s="361" t="str">
        <f>IFERROR(IF(LEN(C2693)&gt;0,IF(LEN(INDEX(TasksList!$F$6:$F$25,MATCH(C2693,TasksList!$B$6:$B$25,0),1))=0,"not set!",INDEX(TasksList!$F$6:$F$25,MATCH(C2693,TasksList!$B$6:$B$25,0),1)),""),"")</f>
        <v/>
      </c>
      <c r="F2693" s="360" t="str">
        <f>IFERROR(IF(LEN(D2693)&gt;0,IF(LEN(INDEX(AdressBook!$D$6:$D$25,MATCH(D2693,AdressBook!$B$6:$B$25,0),1))=0,"",INDEX(AdressBook!$D$6:$D$25,MATCH(D2693,AdressBook!$B$6:$B$25,0),1)),""),"")</f>
        <v/>
      </c>
      <c r="G2693" s="361" t="str">
        <f>IFERROR(IF(LEN(INDEX(PlansAndNotes!$F$6:$F$4005,ROW(B2693)-ROW($C$3)))=0,"",INDEX(PlansAndNotes!$F$6:$F$4005,ROW(B2693)-ROW($C$3))),"")</f>
        <v/>
      </c>
      <c r="H2693" s="361" t="str">
        <f>IFERROR(IF(LEN(C2693)&gt;0,IF(LEN(INDEX(TasksList!$G$6:$G$25,MATCH(C2693,TasksList!$B$6:$B$25,0),1))=0,"",INDEX(TasksList!$G$6:$G$25,MATCH(C2693,TasksList!$B$6:$B$25,0),1)),""),"")</f>
        <v/>
      </c>
      <c r="N2693" s="362" t="str">
        <f>IFERROR(IF(LEN(INDEX(PlansAndNotes!$D$6:$D$4005,ROW(B2693)-ROW($C$3)))=0,"",INDEX(PlansAndNotes!$D$6:$D$4005,ROW(B2693)-ROW($C$3))),"")</f>
        <v/>
      </c>
      <c r="O2693" s="165" t="str">
        <f t="shared" si="293"/>
        <v/>
      </c>
      <c r="P2693" s="363" t="str">
        <f>IFERROR(IF(LEN(INDEX(PlansAndNotes!$E$6:$E$4005,ROW(B2693)-ROW($C$3)))=0,"",INDEX(PlansAndNotes!$E$6:$E$4005,ROW(B2693)-ROW($C$3))),"")</f>
        <v/>
      </c>
      <c r="Q2693" s="363" t="str">
        <f>IFERROR(IF(LEN(INDEX(PlansAndNotes!$G$6:$G$4005,ROW(B2693)-ROW($C$3)))=0,"",INDEX(PlansAndNotes!$G$6:$G$4005,ROW(B2693)-ROW($C$3))),"")</f>
        <v/>
      </c>
      <c r="R2693" s="361" t="str">
        <f>IFERROR(IF(LEN(D2693)&gt;0,IF(LEN(INDEX(AdressBook!$C$6:$C$25,MATCH(D2693,AdressBook!$B$6:$B$25,0),1))=0,"",INDEX(AdressBook!$C$6:$C$25,MATCH(D2693,AdressBook!$B$6:$B$25,0),1)),""),"")</f>
        <v/>
      </c>
      <c r="S2693" s="165">
        <f>IF(LEN(C2693)&gt;0,IFERROR(IF(MATCH(C2693,C2694:$C$4004,0)&gt;0,-1,ROW(S2693)-ROW($S$3)),ROW(S2693)-ROW($S$3)),-1)</f>
        <v>-1</v>
      </c>
      <c r="T2693" s="165">
        <f t="shared" si="294"/>
        <v>0</v>
      </c>
      <c r="U2693" s="165" t="str">
        <f t="shared" si="295"/>
        <v/>
      </c>
      <c r="V2693" s="165" t="str">
        <f>IFERROR(IF(OR(C2693="",S2693&lt;0),"",IF(SUBTOTAL(3,C2693:C2693)=0,-1,SUBTOTAL(3,$C$4:C2693))),"")</f>
        <v/>
      </c>
      <c r="W2693" s="156" t="str">
        <f t="array" ref="W2693">IF(LEN(C2693)&gt;0,IFERROR(IF(MATCH(C2693,$C$3:$C2692,0)&gt;0,N2693-INDEX($N$3:N2692,SUMPRODUCT(MAX(ROW($C$3:$C2692)*(C2693=$C$3:$C2692)))-2,1),""),""),"")</f>
        <v/>
      </c>
      <c r="X2693" s="156">
        <f t="shared" ref="X2693:X2756" ca="1" si="296">IFERROR(IF($X$2="",1,IF(AND(N2693&lt;=TODAY(),N2693+$X$2&gt;=TODAY()),1,0)),"")</f>
        <v>1</v>
      </c>
      <c r="Y2693" s="156">
        <f t="shared" ref="Y2693:Y2756" ca="1" si="297">IFERROR(IF($Y$2="",1,IF(AND(N2693&lt;=TODAY(),N2693+$Y$2&gt;=TODAY()),1,0)),"")</f>
        <v>1</v>
      </c>
    </row>
    <row r="2694" spans="2:25" hidden="1" x14ac:dyDescent="0.25">
      <c r="B2694" s="390" t="str">
        <f>IFERROR(IF(LEN(INDEX(PlansAndNotes!$B$6:$B$2005,ROW(A2694)-ROW($B$3)))=0,"",INDEX(PlansAndNotes!$B$6:$B$2005,ROW(A2694)-ROW($B$3))),"")</f>
        <v/>
      </c>
      <c r="C2694" s="387" t="str">
        <f t="shared" si="292"/>
        <v/>
      </c>
      <c r="D2694" s="361" t="str">
        <f>IFERROR(IF(LEN(C2694)&gt;0,IF(LEN(INDEX(TasksList!$C$6:$C$25,MATCH(C2694,TasksList!$B$6:$B$25,0),1))=0,"",INDEX(TasksList!$C$6:$C$25,MATCH(C2694,TasksList!$B$6:$B$25,0),1)),""),"")</f>
        <v/>
      </c>
      <c r="E2694" s="361" t="str">
        <f>IFERROR(IF(LEN(C2694)&gt;0,IF(LEN(INDEX(TasksList!$F$6:$F$25,MATCH(C2694,TasksList!$B$6:$B$25,0),1))=0,"not set!",INDEX(TasksList!$F$6:$F$25,MATCH(C2694,TasksList!$B$6:$B$25,0),1)),""),"")</f>
        <v/>
      </c>
      <c r="F2694" s="360" t="str">
        <f>IFERROR(IF(LEN(D2694)&gt;0,IF(LEN(INDEX(AdressBook!$D$6:$D$25,MATCH(D2694,AdressBook!$B$6:$B$25,0),1))=0,"",INDEX(AdressBook!$D$6:$D$25,MATCH(D2694,AdressBook!$B$6:$B$25,0),1)),""),"")</f>
        <v/>
      </c>
      <c r="G2694" s="361" t="str">
        <f>IFERROR(IF(LEN(INDEX(PlansAndNotes!$F$6:$F$4005,ROW(B2694)-ROW($C$3)))=0,"",INDEX(PlansAndNotes!$F$6:$F$4005,ROW(B2694)-ROW($C$3))),"")</f>
        <v/>
      </c>
      <c r="H2694" s="361" t="str">
        <f>IFERROR(IF(LEN(C2694)&gt;0,IF(LEN(INDEX(TasksList!$G$6:$G$25,MATCH(C2694,TasksList!$B$6:$B$25,0),1))=0,"",INDEX(TasksList!$G$6:$G$25,MATCH(C2694,TasksList!$B$6:$B$25,0),1)),""),"")</f>
        <v/>
      </c>
      <c r="N2694" s="362" t="str">
        <f>IFERROR(IF(LEN(INDEX(PlansAndNotes!$D$6:$D$4005,ROW(B2694)-ROW($C$3)))=0,"",INDEX(PlansAndNotes!$D$6:$D$4005,ROW(B2694)-ROW($C$3))),"")</f>
        <v/>
      </c>
      <c r="O2694" s="165" t="str">
        <f t="shared" si="293"/>
        <v/>
      </c>
      <c r="P2694" s="363" t="str">
        <f>IFERROR(IF(LEN(INDEX(PlansAndNotes!$E$6:$E$4005,ROW(B2694)-ROW($C$3)))=0,"",INDEX(PlansAndNotes!$E$6:$E$4005,ROW(B2694)-ROW($C$3))),"")</f>
        <v/>
      </c>
      <c r="Q2694" s="363" t="str">
        <f>IFERROR(IF(LEN(INDEX(PlansAndNotes!$G$6:$G$4005,ROW(B2694)-ROW($C$3)))=0,"",INDEX(PlansAndNotes!$G$6:$G$4005,ROW(B2694)-ROW($C$3))),"")</f>
        <v/>
      </c>
      <c r="R2694" s="361" t="str">
        <f>IFERROR(IF(LEN(D2694)&gt;0,IF(LEN(INDEX(AdressBook!$C$6:$C$25,MATCH(D2694,AdressBook!$B$6:$B$25,0),1))=0,"",INDEX(AdressBook!$C$6:$C$25,MATCH(D2694,AdressBook!$B$6:$B$25,0),1)),""),"")</f>
        <v/>
      </c>
      <c r="S2694" s="165">
        <f>IF(LEN(C2694)&gt;0,IFERROR(IF(MATCH(C2694,C2695:$C$4004,0)&gt;0,-1,ROW(S2694)-ROW($S$3)),ROW(S2694)-ROW($S$3)),-1)</f>
        <v>-1</v>
      </c>
      <c r="T2694" s="165">
        <f t="shared" si="294"/>
        <v>0</v>
      </c>
      <c r="U2694" s="165" t="str">
        <f t="shared" si="295"/>
        <v/>
      </c>
      <c r="V2694" s="165" t="str">
        <f>IFERROR(IF(OR(C2694="",S2694&lt;0),"",IF(SUBTOTAL(3,C2694:C2694)=0,-1,SUBTOTAL(3,$C$4:C2694))),"")</f>
        <v/>
      </c>
      <c r="W2694" s="156" t="str">
        <f t="array" ref="W2694">IF(LEN(C2694)&gt;0,IFERROR(IF(MATCH(C2694,$C$3:$C2693,0)&gt;0,N2694-INDEX($N$3:N2693,SUMPRODUCT(MAX(ROW($C$3:$C2693)*(C2694=$C$3:$C2693)))-2,1),""),""),"")</f>
        <v/>
      </c>
      <c r="X2694" s="156">
        <f t="shared" ca="1" si="296"/>
        <v>1</v>
      </c>
      <c r="Y2694" s="156">
        <f t="shared" ca="1" si="297"/>
        <v>1</v>
      </c>
    </row>
    <row r="2695" spans="2:25" hidden="1" x14ac:dyDescent="0.25">
      <c r="B2695" s="390" t="str">
        <f>IFERROR(IF(LEN(INDEX(PlansAndNotes!$B$6:$B$2005,ROW(A2695)-ROW($B$3)))=0,"",INDEX(PlansAndNotes!$B$6:$B$2005,ROW(A2695)-ROW($B$3))),"")</f>
        <v/>
      </c>
      <c r="C2695" s="387" t="str">
        <f t="shared" si="292"/>
        <v/>
      </c>
      <c r="D2695" s="361" t="str">
        <f>IFERROR(IF(LEN(C2695)&gt;0,IF(LEN(INDEX(TasksList!$C$6:$C$25,MATCH(C2695,TasksList!$B$6:$B$25,0),1))=0,"",INDEX(TasksList!$C$6:$C$25,MATCH(C2695,TasksList!$B$6:$B$25,0),1)),""),"")</f>
        <v/>
      </c>
      <c r="E2695" s="361" t="str">
        <f>IFERROR(IF(LEN(C2695)&gt;0,IF(LEN(INDEX(TasksList!$F$6:$F$25,MATCH(C2695,TasksList!$B$6:$B$25,0),1))=0,"not set!",INDEX(TasksList!$F$6:$F$25,MATCH(C2695,TasksList!$B$6:$B$25,0),1)),""),"")</f>
        <v/>
      </c>
      <c r="F2695" s="360" t="str">
        <f>IFERROR(IF(LEN(D2695)&gt;0,IF(LEN(INDEX(AdressBook!$D$6:$D$25,MATCH(D2695,AdressBook!$B$6:$B$25,0),1))=0,"",INDEX(AdressBook!$D$6:$D$25,MATCH(D2695,AdressBook!$B$6:$B$25,0),1)),""),"")</f>
        <v/>
      </c>
      <c r="G2695" s="361" t="str">
        <f>IFERROR(IF(LEN(INDEX(PlansAndNotes!$F$6:$F$4005,ROW(B2695)-ROW($C$3)))=0,"",INDEX(PlansAndNotes!$F$6:$F$4005,ROW(B2695)-ROW($C$3))),"")</f>
        <v/>
      </c>
      <c r="H2695" s="361" t="str">
        <f>IFERROR(IF(LEN(C2695)&gt;0,IF(LEN(INDEX(TasksList!$G$6:$G$25,MATCH(C2695,TasksList!$B$6:$B$25,0),1))=0,"",INDEX(TasksList!$G$6:$G$25,MATCH(C2695,TasksList!$B$6:$B$25,0),1)),""),"")</f>
        <v/>
      </c>
      <c r="N2695" s="362" t="str">
        <f>IFERROR(IF(LEN(INDEX(PlansAndNotes!$D$6:$D$4005,ROW(B2695)-ROW($C$3)))=0,"",INDEX(PlansAndNotes!$D$6:$D$4005,ROW(B2695)-ROW($C$3))),"")</f>
        <v/>
      </c>
      <c r="O2695" s="165" t="str">
        <f t="shared" si="293"/>
        <v/>
      </c>
      <c r="P2695" s="363" t="str">
        <f>IFERROR(IF(LEN(INDEX(PlansAndNotes!$E$6:$E$4005,ROW(B2695)-ROW($C$3)))=0,"",INDEX(PlansAndNotes!$E$6:$E$4005,ROW(B2695)-ROW($C$3))),"")</f>
        <v/>
      </c>
      <c r="Q2695" s="363" t="str">
        <f>IFERROR(IF(LEN(INDEX(PlansAndNotes!$G$6:$G$4005,ROW(B2695)-ROW($C$3)))=0,"",INDEX(PlansAndNotes!$G$6:$G$4005,ROW(B2695)-ROW($C$3))),"")</f>
        <v/>
      </c>
      <c r="R2695" s="361" t="str">
        <f>IFERROR(IF(LEN(D2695)&gt;0,IF(LEN(INDEX(AdressBook!$C$6:$C$25,MATCH(D2695,AdressBook!$B$6:$B$25,0),1))=0,"",INDEX(AdressBook!$C$6:$C$25,MATCH(D2695,AdressBook!$B$6:$B$25,0),1)),""),"")</f>
        <v/>
      </c>
      <c r="S2695" s="165">
        <f>IF(LEN(C2695)&gt;0,IFERROR(IF(MATCH(C2695,C2696:$C$4004,0)&gt;0,-1,ROW(S2695)-ROW($S$3)),ROW(S2695)-ROW($S$3)),-1)</f>
        <v>-1</v>
      </c>
      <c r="T2695" s="165">
        <f t="shared" si="294"/>
        <v>0</v>
      </c>
      <c r="U2695" s="165" t="str">
        <f t="shared" si="295"/>
        <v/>
      </c>
      <c r="V2695" s="165" t="str">
        <f>IFERROR(IF(OR(C2695="",S2695&lt;0),"",IF(SUBTOTAL(3,C2695:C2695)=0,-1,SUBTOTAL(3,$C$4:C2695))),"")</f>
        <v/>
      </c>
      <c r="W2695" s="156" t="str">
        <f t="array" ref="W2695">IF(LEN(C2695)&gt;0,IFERROR(IF(MATCH(C2695,$C$3:$C2694,0)&gt;0,N2695-INDEX($N$3:N2694,SUMPRODUCT(MAX(ROW($C$3:$C2694)*(C2695=$C$3:$C2694)))-2,1),""),""),"")</f>
        <v/>
      </c>
      <c r="X2695" s="156">
        <f t="shared" ca="1" si="296"/>
        <v>1</v>
      </c>
      <c r="Y2695" s="156">
        <f t="shared" ca="1" si="297"/>
        <v>1</v>
      </c>
    </row>
    <row r="2696" spans="2:25" hidden="1" x14ac:dyDescent="0.25">
      <c r="B2696" s="390" t="str">
        <f>IFERROR(IF(LEN(INDEX(PlansAndNotes!$B$6:$B$2005,ROW(A2696)-ROW($B$3)))=0,"",INDEX(PlansAndNotes!$B$6:$B$2005,ROW(A2696)-ROW($B$3))),"")</f>
        <v/>
      </c>
      <c r="C2696" s="387" t="str">
        <f t="shared" si="292"/>
        <v/>
      </c>
      <c r="D2696" s="361" t="str">
        <f>IFERROR(IF(LEN(C2696)&gt;0,IF(LEN(INDEX(TasksList!$C$6:$C$25,MATCH(C2696,TasksList!$B$6:$B$25,0),1))=0,"",INDEX(TasksList!$C$6:$C$25,MATCH(C2696,TasksList!$B$6:$B$25,0),1)),""),"")</f>
        <v/>
      </c>
      <c r="E2696" s="361" t="str">
        <f>IFERROR(IF(LEN(C2696)&gt;0,IF(LEN(INDEX(TasksList!$F$6:$F$25,MATCH(C2696,TasksList!$B$6:$B$25,0),1))=0,"not set!",INDEX(TasksList!$F$6:$F$25,MATCH(C2696,TasksList!$B$6:$B$25,0),1)),""),"")</f>
        <v/>
      </c>
      <c r="F2696" s="360" t="str">
        <f>IFERROR(IF(LEN(D2696)&gt;0,IF(LEN(INDEX(AdressBook!$D$6:$D$25,MATCH(D2696,AdressBook!$B$6:$B$25,0),1))=0,"",INDEX(AdressBook!$D$6:$D$25,MATCH(D2696,AdressBook!$B$6:$B$25,0),1)),""),"")</f>
        <v/>
      </c>
      <c r="G2696" s="361" t="str">
        <f>IFERROR(IF(LEN(INDEX(PlansAndNotes!$F$6:$F$4005,ROW(B2696)-ROW($C$3)))=0,"",INDEX(PlansAndNotes!$F$6:$F$4005,ROW(B2696)-ROW($C$3))),"")</f>
        <v/>
      </c>
      <c r="H2696" s="361" t="str">
        <f>IFERROR(IF(LEN(C2696)&gt;0,IF(LEN(INDEX(TasksList!$G$6:$G$25,MATCH(C2696,TasksList!$B$6:$B$25,0),1))=0,"",INDEX(TasksList!$G$6:$G$25,MATCH(C2696,TasksList!$B$6:$B$25,0),1)),""),"")</f>
        <v/>
      </c>
      <c r="N2696" s="362" t="str">
        <f>IFERROR(IF(LEN(INDEX(PlansAndNotes!$D$6:$D$4005,ROW(B2696)-ROW($C$3)))=0,"",INDEX(PlansAndNotes!$D$6:$D$4005,ROW(B2696)-ROW($C$3))),"")</f>
        <v/>
      </c>
      <c r="O2696" s="165" t="str">
        <f t="shared" si="293"/>
        <v/>
      </c>
      <c r="P2696" s="363" t="str">
        <f>IFERROR(IF(LEN(INDEX(PlansAndNotes!$E$6:$E$4005,ROW(B2696)-ROW($C$3)))=0,"",INDEX(PlansAndNotes!$E$6:$E$4005,ROW(B2696)-ROW($C$3))),"")</f>
        <v/>
      </c>
      <c r="Q2696" s="363" t="str">
        <f>IFERROR(IF(LEN(INDEX(PlansAndNotes!$G$6:$G$4005,ROW(B2696)-ROW($C$3)))=0,"",INDEX(PlansAndNotes!$G$6:$G$4005,ROW(B2696)-ROW($C$3))),"")</f>
        <v/>
      </c>
      <c r="R2696" s="361" t="str">
        <f>IFERROR(IF(LEN(D2696)&gt;0,IF(LEN(INDEX(AdressBook!$C$6:$C$25,MATCH(D2696,AdressBook!$B$6:$B$25,0),1))=0,"",INDEX(AdressBook!$C$6:$C$25,MATCH(D2696,AdressBook!$B$6:$B$25,0),1)),""),"")</f>
        <v/>
      </c>
      <c r="S2696" s="165">
        <f>IF(LEN(C2696)&gt;0,IFERROR(IF(MATCH(C2696,C2697:$C$4004,0)&gt;0,-1,ROW(S2696)-ROW($S$3)),ROW(S2696)-ROW($S$3)),-1)</f>
        <v>-1</v>
      </c>
      <c r="T2696" s="165">
        <f t="shared" si="294"/>
        <v>0</v>
      </c>
      <c r="U2696" s="165" t="str">
        <f t="shared" si="295"/>
        <v/>
      </c>
      <c r="V2696" s="165" t="str">
        <f>IFERROR(IF(OR(C2696="",S2696&lt;0),"",IF(SUBTOTAL(3,C2696:C2696)=0,-1,SUBTOTAL(3,$C$4:C2696))),"")</f>
        <v/>
      </c>
      <c r="W2696" s="156" t="str">
        <f t="array" ref="W2696">IF(LEN(C2696)&gt;0,IFERROR(IF(MATCH(C2696,$C$3:$C2695,0)&gt;0,N2696-INDEX($N$3:N2695,SUMPRODUCT(MAX(ROW($C$3:$C2695)*(C2696=$C$3:$C2695)))-2,1),""),""),"")</f>
        <v/>
      </c>
      <c r="X2696" s="156">
        <f t="shared" ca="1" si="296"/>
        <v>1</v>
      </c>
      <c r="Y2696" s="156">
        <f t="shared" ca="1" si="297"/>
        <v>1</v>
      </c>
    </row>
    <row r="2697" spans="2:25" hidden="1" x14ac:dyDescent="0.25">
      <c r="B2697" s="390" t="str">
        <f>IFERROR(IF(LEN(INDEX(PlansAndNotes!$B$6:$B$2005,ROW(A2697)-ROW($B$3)))=0,"",INDEX(PlansAndNotes!$B$6:$B$2005,ROW(A2697)-ROW($B$3))),"")</f>
        <v/>
      </c>
      <c r="C2697" s="387" t="str">
        <f t="shared" si="292"/>
        <v/>
      </c>
      <c r="D2697" s="361" t="str">
        <f>IFERROR(IF(LEN(C2697)&gt;0,IF(LEN(INDEX(TasksList!$C$6:$C$25,MATCH(C2697,TasksList!$B$6:$B$25,0),1))=0,"",INDEX(TasksList!$C$6:$C$25,MATCH(C2697,TasksList!$B$6:$B$25,0),1)),""),"")</f>
        <v/>
      </c>
      <c r="E2697" s="361" t="str">
        <f>IFERROR(IF(LEN(C2697)&gt;0,IF(LEN(INDEX(TasksList!$F$6:$F$25,MATCH(C2697,TasksList!$B$6:$B$25,0),1))=0,"not set!",INDEX(TasksList!$F$6:$F$25,MATCH(C2697,TasksList!$B$6:$B$25,0),1)),""),"")</f>
        <v/>
      </c>
      <c r="F2697" s="360" t="str">
        <f>IFERROR(IF(LEN(D2697)&gt;0,IF(LEN(INDEX(AdressBook!$D$6:$D$25,MATCH(D2697,AdressBook!$B$6:$B$25,0),1))=0,"",INDEX(AdressBook!$D$6:$D$25,MATCH(D2697,AdressBook!$B$6:$B$25,0),1)),""),"")</f>
        <v/>
      </c>
      <c r="G2697" s="361" t="str">
        <f>IFERROR(IF(LEN(INDEX(PlansAndNotes!$F$6:$F$4005,ROW(B2697)-ROW($C$3)))=0,"",INDEX(PlansAndNotes!$F$6:$F$4005,ROW(B2697)-ROW($C$3))),"")</f>
        <v/>
      </c>
      <c r="H2697" s="361" t="str">
        <f>IFERROR(IF(LEN(C2697)&gt;0,IF(LEN(INDEX(TasksList!$G$6:$G$25,MATCH(C2697,TasksList!$B$6:$B$25,0),1))=0,"",INDEX(TasksList!$G$6:$G$25,MATCH(C2697,TasksList!$B$6:$B$25,0),1)),""),"")</f>
        <v/>
      </c>
      <c r="N2697" s="362" t="str">
        <f>IFERROR(IF(LEN(INDEX(PlansAndNotes!$D$6:$D$4005,ROW(B2697)-ROW($C$3)))=0,"",INDEX(PlansAndNotes!$D$6:$D$4005,ROW(B2697)-ROW($C$3))),"")</f>
        <v/>
      </c>
      <c r="O2697" s="165" t="str">
        <f t="shared" si="293"/>
        <v/>
      </c>
      <c r="P2697" s="363" t="str">
        <f>IFERROR(IF(LEN(INDEX(PlansAndNotes!$E$6:$E$4005,ROW(B2697)-ROW($C$3)))=0,"",INDEX(PlansAndNotes!$E$6:$E$4005,ROW(B2697)-ROW($C$3))),"")</f>
        <v/>
      </c>
      <c r="Q2697" s="363" t="str">
        <f>IFERROR(IF(LEN(INDEX(PlansAndNotes!$G$6:$G$4005,ROW(B2697)-ROW($C$3)))=0,"",INDEX(PlansAndNotes!$G$6:$G$4005,ROW(B2697)-ROW($C$3))),"")</f>
        <v/>
      </c>
      <c r="R2697" s="361" t="str">
        <f>IFERROR(IF(LEN(D2697)&gt;0,IF(LEN(INDEX(AdressBook!$C$6:$C$25,MATCH(D2697,AdressBook!$B$6:$B$25,0),1))=0,"",INDEX(AdressBook!$C$6:$C$25,MATCH(D2697,AdressBook!$B$6:$B$25,0),1)),""),"")</f>
        <v/>
      </c>
      <c r="S2697" s="165">
        <f>IF(LEN(C2697)&gt;0,IFERROR(IF(MATCH(C2697,C2698:$C$4004,0)&gt;0,-1,ROW(S2697)-ROW($S$3)),ROW(S2697)-ROW($S$3)),-1)</f>
        <v>-1</v>
      </c>
      <c r="T2697" s="165">
        <f t="shared" si="294"/>
        <v>0</v>
      </c>
      <c r="U2697" s="165" t="str">
        <f t="shared" si="295"/>
        <v/>
      </c>
      <c r="V2697" s="165" t="str">
        <f>IFERROR(IF(OR(C2697="",S2697&lt;0),"",IF(SUBTOTAL(3,C2697:C2697)=0,-1,SUBTOTAL(3,$C$4:C2697))),"")</f>
        <v/>
      </c>
      <c r="W2697" s="156" t="str">
        <f t="array" ref="W2697">IF(LEN(C2697)&gt;0,IFERROR(IF(MATCH(C2697,$C$3:$C2696,0)&gt;0,N2697-INDEX($N$3:N2696,SUMPRODUCT(MAX(ROW($C$3:$C2696)*(C2697=$C$3:$C2696)))-2,1),""),""),"")</f>
        <v/>
      </c>
      <c r="X2697" s="156">
        <f t="shared" ca="1" si="296"/>
        <v>1</v>
      </c>
      <c r="Y2697" s="156">
        <f t="shared" ca="1" si="297"/>
        <v>1</v>
      </c>
    </row>
    <row r="2698" spans="2:25" hidden="1" x14ac:dyDescent="0.25">
      <c r="B2698" s="390" t="str">
        <f>IFERROR(IF(LEN(INDEX(PlansAndNotes!$B$6:$B$2005,ROW(A2698)-ROW($B$3)))=0,"",INDEX(PlansAndNotes!$B$6:$B$2005,ROW(A2698)-ROW($B$3))),"")</f>
        <v/>
      </c>
      <c r="C2698" s="387" t="str">
        <f t="shared" si="292"/>
        <v/>
      </c>
      <c r="D2698" s="361" t="str">
        <f>IFERROR(IF(LEN(C2698)&gt;0,IF(LEN(INDEX(TasksList!$C$6:$C$25,MATCH(C2698,TasksList!$B$6:$B$25,0),1))=0,"",INDEX(TasksList!$C$6:$C$25,MATCH(C2698,TasksList!$B$6:$B$25,0),1)),""),"")</f>
        <v/>
      </c>
      <c r="E2698" s="361" t="str">
        <f>IFERROR(IF(LEN(C2698)&gt;0,IF(LEN(INDEX(TasksList!$F$6:$F$25,MATCH(C2698,TasksList!$B$6:$B$25,0),1))=0,"not set!",INDEX(TasksList!$F$6:$F$25,MATCH(C2698,TasksList!$B$6:$B$25,0),1)),""),"")</f>
        <v/>
      </c>
      <c r="F2698" s="360" t="str">
        <f>IFERROR(IF(LEN(D2698)&gt;0,IF(LEN(INDEX(AdressBook!$D$6:$D$25,MATCH(D2698,AdressBook!$B$6:$B$25,0),1))=0,"",INDEX(AdressBook!$D$6:$D$25,MATCH(D2698,AdressBook!$B$6:$B$25,0),1)),""),"")</f>
        <v/>
      </c>
      <c r="G2698" s="361" t="str">
        <f>IFERROR(IF(LEN(INDEX(PlansAndNotes!$F$6:$F$4005,ROW(B2698)-ROW($C$3)))=0,"",INDEX(PlansAndNotes!$F$6:$F$4005,ROW(B2698)-ROW($C$3))),"")</f>
        <v/>
      </c>
      <c r="H2698" s="361" t="str">
        <f>IFERROR(IF(LEN(C2698)&gt;0,IF(LEN(INDEX(TasksList!$G$6:$G$25,MATCH(C2698,TasksList!$B$6:$B$25,0),1))=0,"",INDEX(TasksList!$G$6:$G$25,MATCH(C2698,TasksList!$B$6:$B$25,0),1)),""),"")</f>
        <v/>
      </c>
      <c r="N2698" s="362" t="str">
        <f>IFERROR(IF(LEN(INDEX(PlansAndNotes!$D$6:$D$4005,ROW(B2698)-ROW($C$3)))=0,"",INDEX(PlansAndNotes!$D$6:$D$4005,ROW(B2698)-ROW($C$3))),"")</f>
        <v/>
      </c>
      <c r="O2698" s="165" t="str">
        <f t="shared" si="293"/>
        <v/>
      </c>
      <c r="P2698" s="363" t="str">
        <f>IFERROR(IF(LEN(INDEX(PlansAndNotes!$E$6:$E$4005,ROW(B2698)-ROW($C$3)))=0,"",INDEX(PlansAndNotes!$E$6:$E$4005,ROW(B2698)-ROW($C$3))),"")</f>
        <v/>
      </c>
      <c r="Q2698" s="363" t="str">
        <f>IFERROR(IF(LEN(INDEX(PlansAndNotes!$G$6:$G$4005,ROW(B2698)-ROW($C$3)))=0,"",INDEX(PlansAndNotes!$G$6:$G$4005,ROW(B2698)-ROW($C$3))),"")</f>
        <v/>
      </c>
      <c r="R2698" s="361" t="str">
        <f>IFERROR(IF(LEN(D2698)&gt;0,IF(LEN(INDEX(AdressBook!$C$6:$C$25,MATCH(D2698,AdressBook!$B$6:$B$25,0),1))=0,"",INDEX(AdressBook!$C$6:$C$25,MATCH(D2698,AdressBook!$B$6:$B$25,0),1)),""),"")</f>
        <v/>
      </c>
      <c r="S2698" s="165">
        <f>IF(LEN(C2698)&gt;0,IFERROR(IF(MATCH(C2698,C2699:$C$4004,0)&gt;0,-1,ROW(S2698)-ROW($S$3)),ROW(S2698)-ROW($S$3)),-1)</f>
        <v>-1</v>
      </c>
      <c r="T2698" s="165">
        <f t="shared" si="294"/>
        <v>0</v>
      </c>
      <c r="U2698" s="165" t="str">
        <f t="shared" si="295"/>
        <v/>
      </c>
      <c r="V2698" s="165" t="str">
        <f>IFERROR(IF(OR(C2698="",S2698&lt;0),"",IF(SUBTOTAL(3,C2698:C2698)=0,-1,SUBTOTAL(3,$C$4:C2698))),"")</f>
        <v/>
      </c>
      <c r="W2698" s="156" t="str">
        <f t="array" ref="W2698">IF(LEN(C2698)&gt;0,IFERROR(IF(MATCH(C2698,$C$3:$C2697,0)&gt;0,N2698-INDEX($N$3:N2697,SUMPRODUCT(MAX(ROW($C$3:$C2697)*(C2698=$C$3:$C2697)))-2,1),""),""),"")</f>
        <v/>
      </c>
      <c r="X2698" s="156">
        <f t="shared" ca="1" si="296"/>
        <v>1</v>
      </c>
      <c r="Y2698" s="156">
        <f t="shared" ca="1" si="297"/>
        <v>1</v>
      </c>
    </row>
    <row r="2699" spans="2:25" hidden="1" x14ac:dyDescent="0.25">
      <c r="B2699" s="390" t="str">
        <f>IFERROR(IF(LEN(INDEX(PlansAndNotes!$B$6:$B$2005,ROW(A2699)-ROW($B$3)))=0,"",INDEX(PlansAndNotes!$B$6:$B$2005,ROW(A2699)-ROW($B$3))),"")</f>
        <v/>
      </c>
      <c r="C2699" s="387" t="str">
        <f t="shared" si="292"/>
        <v/>
      </c>
      <c r="D2699" s="361" t="str">
        <f>IFERROR(IF(LEN(C2699)&gt;0,IF(LEN(INDEX(TasksList!$C$6:$C$25,MATCH(C2699,TasksList!$B$6:$B$25,0),1))=0,"",INDEX(TasksList!$C$6:$C$25,MATCH(C2699,TasksList!$B$6:$B$25,0),1)),""),"")</f>
        <v/>
      </c>
      <c r="E2699" s="361" t="str">
        <f>IFERROR(IF(LEN(C2699)&gt;0,IF(LEN(INDEX(TasksList!$F$6:$F$25,MATCH(C2699,TasksList!$B$6:$B$25,0),1))=0,"not set!",INDEX(TasksList!$F$6:$F$25,MATCH(C2699,TasksList!$B$6:$B$25,0),1)),""),"")</f>
        <v/>
      </c>
      <c r="F2699" s="360" t="str">
        <f>IFERROR(IF(LEN(D2699)&gt;0,IF(LEN(INDEX(AdressBook!$D$6:$D$25,MATCH(D2699,AdressBook!$B$6:$B$25,0),1))=0,"",INDEX(AdressBook!$D$6:$D$25,MATCH(D2699,AdressBook!$B$6:$B$25,0),1)),""),"")</f>
        <v/>
      </c>
      <c r="G2699" s="361" t="str">
        <f>IFERROR(IF(LEN(INDEX(PlansAndNotes!$F$6:$F$4005,ROW(B2699)-ROW($C$3)))=0,"",INDEX(PlansAndNotes!$F$6:$F$4005,ROW(B2699)-ROW($C$3))),"")</f>
        <v/>
      </c>
      <c r="H2699" s="361" t="str">
        <f>IFERROR(IF(LEN(C2699)&gt;0,IF(LEN(INDEX(TasksList!$G$6:$G$25,MATCH(C2699,TasksList!$B$6:$B$25,0),1))=0,"",INDEX(TasksList!$G$6:$G$25,MATCH(C2699,TasksList!$B$6:$B$25,0),1)),""),"")</f>
        <v/>
      </c>
      <c r="N2699" s="362" t="str">
        <f>IFERROR(IF(LEN(INDEX(PlansAndNotes!$D$6:$D$4005,ROW(B2699)-ROW($C$3)))=0,"",INDEX(PlansAndNotes!$D$6:$D$4005,ROW(B2699)-ROW($C$3))),"")</f>
        <v/>
      </c>
      <c r="O2699" s="165" t="str">
        <f t="shared" si="293"/>
        <v/>
      </c>
      <c r="P2699" s="363" t="str">
        <f>IFERROR(IF(LEN(INDEX(PlansAndNotes!$E$6:$E$4005,ROW(B2699)-ROW($C$3)))=0,"",INDEX(PlansAndNotes!$E$6:$E$4005,ROW(B2699)-ROW($C$3))),"")</f>
        <v/>
      </c>
      <c r="Q2699" s="363" t="str">
        <f>IFERROR(IF(LEN(INDEX(PlansAndNotes!$G$6:$G$4005,ROW(B2699)-ROW($C$3)))=0,"",INDEX(PlansAndNotes!$G$6:$G$4005,ROW(B2699)-ROW($C$3))),"")</f>
        <v/>
      </c>
      <c r="R2699" s="361" t="str">
        <f>IFERROR(IF(LEN(D2699)&gt;0,IF(LEN(INDEX(AdressBook!$C$6:$C$25,MATCH(D2699,AdressBook!$B$6:$B$25,0),1))=0,"",INDEX(AdressBook!$C$6:$C$25,MATCH(D2699,AdressBook!$B$6:$B$25,0),1)),""),"")</f>
        <v/>
      </c>
      <c r="S2699" s="165">
        <f>IF(LEN(C2699)&gt;0,IFERROR(IF(MATCH(C2699,C2700:$C$4004,0)&gt;0,-1,ROW(S2699)-ROW($S$3)),ROW(S2699)-ROW($S$3)),-1)</f>
        <v>-1</v>
      </c>
      <c r="T2699" s="165">
        <f t="shared" si="294"/>
        <v>0</v>
      </c>
      <c r="U2699" s="165" t="str">
        <f t="shared" si="295"/>
        <v/>
      </c>
      <c r="V2699" s="165" t="str">
        <f>IFERROR(IF(OR(C2699="",S2699&lt;0),"",IF(SUBTOTAL(3,C2699:C2699)=0,-1,SUBTOTAL(3,$C$4:C2699))),"")</f>
        <v/>
      </c>
      <c r="W2699" s="156" t="str">
        <f t="array" ref="W2699">IF(LEN(C2699)&gt;0,IFERROR(IF(MATCH(C2699,$C$3:$C2698,0)&gt;0,N2699-INDEX($N$3:N2698,SUMPRODUCT(MAX(ROW($C$3:$C2698)*(C2699=$C$3:$C2698)))-2,1),""),""),"")</f>
        <v/>
      </c>
      <c r="X2699" s="156">
        <f t="shared" ca="1" si="296"/>
        <v>1</v>
      </c>
      <c r="Y2699" s="156">
        <f t="shared" ca="1" si="297"/>
        <v>1</v>
      </c>
    </row>
    <row r="2700" spans="2:25" hidden="1" x14ac:dyDescent="0.25">
      <c r="B2700" s="390" t="str">
        <f>IFERROR(IF(LEN(INDEX(PlansAndNotes!$B$6:$B$2005,ROW(A2700)-ROW($B$3)))=0,"",INDEX(PlansAndNotes!$B$6:$B$2005,ROW(A2700)-ROW($B$3))),"")</f>
        <v/>
      </c>
      <c r="C2700" s="387" t="str">
        <f t="shared" si="292"/>
        <v/>
      </c>
      <c r="D2700" s="361" t="str">
        <f>IFERROR(IF(LEN(C2700)&gt;0,IF(LEN(INDEX(TasksList!$C$6:$C$25,MATCH(C2700,TasksList!$B$6:$B$25,0),1))=0,"",INDEX(TasksList!$C$6:$C$25,MATCH(C2700,TasksList!$B$6:$B$25,0),1)),""),"")</f>
        <v/>
      </c>
      <c r="E2700" s="361" t="str">
        <f>IFERROR(IF(LEN(C2700)&gt;0,IF(LEN(INDEX(TasksList!$F$6:$F$25,MATCH(C2700,TasksList!$B$6:$B$25,0),1))=0,"not set!",INDEX(TasksList!$F$6:$F$25,MATCH(C2700,TasksList!$B$6:$B$25,0),1)),""),"")</f>
        <v/>
      </c>
      <c r="F2700" s="360" t="str">
        <f>IFERROR(IF(LEN(D2700)&gt;0,IF(LEN(INDEX(AdressBook!$D$6:$D$25,MATCH(D2700,AdressBook!$B$6:$B$25,0),1))=0,"",INDEX(AdressBook!$D$6:$D$25,MATCH(D2700,AdressBook!$B$6:$B$25,0),1)),""),"")</f>
        <v/>
      </c>
      <c r="G2700" s="361" t="str">
        <f>IFERROR(IF(LEN(INDEX(PlansAndNotes!$F$6:$F$4005,ROW(B2700)-ROW($C$3)))=0,"",INDEX(PlansAndNotes!$F$6:$F$4005,ROW(B2700)-ROW($C$3))),"")</f>
        <v/>
      </c>
      <c r="H2700" s="361" t="str">
        <f>IFERROR(IF(LEN(C2700)&gt;0,IF(LEN(INDEX(TasksList!$G$6:$G$25,MATCH(C2700,TasksList!$B$6:$B$25,0),1))=0,"",INDEX(TasksList!$G$6:$G$25,MATCH(C2700,TasksList!$B$6:$B$25,0),1)),""),"")</f>
        <v/>
      </c>
      <c r="N2700" s="362" t="str">
        <f>IFERROR(IF(LEN(INDEX(PlansAndNotes!$D$6:$D$4005,ROW(B2700)-ROW($C$3)))=0,"",INDEX(PlansAndNotes!$D$6:$D$4005,ROW(B2700)-ROW($C$3))),"")</f>
        <v/>
      </c>
      <c r="O2700" s="165" t="str">
        <f t="shared" si="293"/>
        <v/>
      </c>
      <c r="P2700" s="363" t="str">
        <f>IFERROR(IF(LEN(INDEX(PlansAndNotes!$E$6:$E$4005,ROW(B2700)-ROW($C$3)))=0,"",INDEX(PlansAndNotes!$E$6:$E$4005,ROW(B2700)-ROW($C$3))),"")</f>
        <v/>
      </c>
      <c r="Q2700" s="363" t="str">
        <f>IFERROR(IF(LEN(INDEX(PlansAndNotes!$G$6:$G$4005,ROW(B2700)-ROW($C$3)))=0,"",INDEX(PlansAndNotes!$G$6:$G$4005,ROW(B2700)-ROW($C$3))),"")</f>
        <v/>
      </c>
      <c r="R2700" s="361" t="str">
        <f>IFERROR(IF(LEN(D2700)&gt;0,IF(LEN(INDEX(AdressBook!$C$6:$C$25,MATCH(D2700,AdressBook!$B$6:$B$25,0),1))=0,"",INDEX(AdressBook!$C$6:$C$25,MATCH(D2700,AdressBook!$B$6:$B$25,0),1)),""),"")</f>
        <v/>
      </c>
      <c r="S2700" s="165">
        <f>IF(LEN(C2700)&gt;0,IFERROR(IF(MATCH(C2700,C2701:$C$4004,0)&gt;0,-1,ROW(S2700)-ROW($S$3)),ROW(S2700)-ROW($S$3)),-1)</f>
        <v>-1</v>
      </c>
      <c r="T2700" s="165">
        <f t="shared" si="294"/>
        <v>0</v>
      </c>
      <c r="U2700" s="165" t="str">
        <f t="shared" si="295"/>
        <v/>
      </c>
      <c r="V2700" s="165" t="str">
        <f>IFERROR(IF(OR(C2700="",S2700&lt;0),"",IF(SUBTOTAL(3,C2700:C2700)=0,-1,SUBTOTAL(3,$C$4:C2700))),"")</f>
        <v/>
      </c>
      <c r="W2700" s="156" t="str">
        <f t="array" ref="W2700">IF(LEN(C2700)&gt;0,IFERROR(IF(MATCH(C2700,$C$3:$C2699,0)&gt;0,N2700-INDEX($N$3:N2699,SUMPRODUCT(MAX(ROW($C$3:$C2699)*(C2700=$C$3:$C2699)))-2,1),""),""),"")</f>
        <v/>
      </c>
      <c r="X2700" s="156">
        <f t="shared" ca="1" si="296"/>
        <v>1</v>
      </c>
      <c r="Y2700" s="156">
        <f t="shared" ca="1" si="297"/>
        <v>1</v>
      </c>
    </row>
    <row r="2701" spans="2:25" hidden="1" x14ac:dyDescent="0.25">
      <c r="B2701" s="390" t="str">
        <f>IFERROR(IF(LEN(INDEX(PlansAndNotes!$B$6:$B$2005,ROW(A2701)-ROW($B$3)))=0,"",INDEX(PlansAndNotes!$B$6:$B$2005,ROW(A2701)-ROW($B$3))),"")</f>
        <v/>
      </c>
      <c r="C2701" s="387" t="str">
        <f t="shared" si="292"/>
        <v/>
      </c>
      <c r="D2701" s="361" t="str">
        <f>IFERROR(IF(LEN(C2701)&gt;0,IF(LEN(INDEX(TasksList!$C$6:$C$25,MATCH(C2701,TasksList!$B$6:$B$25,0),1))=0,"",INDEX(TasksList!$C$6:$C$25,MATCH(C2701,TasksList!$B$6:$B$25,0),1)),""),"")</f>
        <v/>
      </c>
      <c r="E2701" s="361" t="str">
        <f>IFERROR(IF(LEN(C2701)&gt;0,IF(LEN(INDEX(TasksList!$F$6:$F$25,MATCH(C2701,TasksList!$B$6:$B$25,0),1))=0,"not set!",INDEX(TasksList!$F$6:$F$25,MATCH(C2701,TasksList!$B$6:$B$25,0),1)),""),"")</f>
        <v/>
      </c>
      <c r="F2701" s="360" t="str">
        <f>IFERROR(IF(LEN(D2701)&gt;0,IF(LEN(INDEX(AdressBook!$D$6:$D$25,MATCH(D2701,AdressBook!$B$6:$B$25,0),1))=0,"",INDEX(AdressBook!$D$6:$D$25,MATCH(D2701,AdressBook!$B$6:$B$25,0),1)),""),"")</f>
        <v/>
      </c>
      <c r="G2701" s="361" t="str">
        <f>IFERROR(IF(LEN(INDEX(PlansAndNotes!$F$6:$F$4005,ROW(B2701)-ROW($C$3)))=0,"",INDEX(PlansAndNotes!$F$6:$F$4005,ROW(B2701)-ROW($C$3))),"")</f>
        <v/>
      </c>
      <c r="H2701" s="361" t="str">
        <f>IFERROR(IF(LEN(C2701)&gt;0,IF(LEN(INDEX(TasksList!$G$6:$G$25,MATCH(C2701,TasksList!$B$6:$B$25,0),1))=0,"",INDEX(TasksList!$G$6:$G$25,MATCH(C2701,TasksList!$B$6:$B$25,0),1)),""),"")</f>
        <v/>
      </c>
      <c r="N2701" s="362" t="str">
        <f>IFERROR(IF(LEN(INDEX(PlansAndNotes!$D$6:$D$4005,ROW(B2701)-ROW($C$3)))=0,"",INDEX(PlansAndNotes!$D$6:$D$4005,ROW(B2701)-ROW($C$3))),"")</f>
        <v/>
      </c>
      <c r="O2701" s="165" t="str">
        <f t="shared" si="293"/>
        <v/>
      </c>
      <c r="P2701" s="363" t="str">
        <f>IFERROR(IF(LEN(INDEX(PlansAndNotes!$E$6:$E$4005,ROW(B2701)-ROW($C$3)))=0,"",INDEX(PlansAndNotes!$E$6:$E$4005,ROW(B2701)-ROW($C$3))),"")</f>
        <v/>
      </c>
      <c r="Q2701" s="363" t="str">
        <f>IFERROR(IF(LEN(INDEX(PlansAndNotes!$G$6:$G$4005,ROW(B2701)-ROW($C$3)))=0,"",INDEX(PlansAndNotes!$G$6:$G$4005,ROW(B2701)-ROW($C$3))),"")</f>
        <v/>
      </c>
      <c r="R2701" s="361" t="str">
        <f>IFERROR(IF(LEN(D2701)&gt;0,IF(LEN(INDEX(AdressBook!$C$6:$C$25,MATCH(D2701,AdressBook!$B$6:$B$25,0),1))=0,"",INDEX(AdressBook!$C$6:$C$25,MATCH(D2701,AdressBook!$B$6:$B$25,0),1)),""),"")</f>
        <v/>
      </c>
      <c r="S2701" s="165">
        <f>IF(LEN(C2701)&gt;0,IFERROR(IF(MATCH(C2701,C2702:$C$4004,0)&gt;0,-1,ROW(S2701)-ROW($S$3)),ROW(S2701)-ROW($S$3)),-1)</f>
        <v>-1</v>
      </c>
      <c r="T2701" s="165">
        <f t="shared" si="294"/>
        <v>0</v>
      </c>
      <c r="U2701" s="165" t="str">
        <f t="shared" si="295"/>
        <v/>
      </c>
      <c r="V2701" s="165" t="str">
        <f>IFERROR(IF(OR(C2701="",S2701&lt;0),"",IF(SUBTOTAL(3,C2701:C2701)=0,-1,SUBTOTAL(3,$C$4:C2701))),"")</f>
        <v/>
      </c>
      <c r="W2701" s="156" t="str">
        <f t="array" ref="W2701">IF(LEN(C2701)&gt;0,IFERROR(IF(MATCH(C2701,$C$3:$C2700,0)&gt;0,N2701-INDEX($N$3:N2700,SUMPRODUCT(MAX(ROW($C$3:$C2700)*(C2701=$C$3:$C2700)))-2,1),""),""),"")</f>
        <v/>
      </c>
      <c r="X2701" s="156">
        <f t="shared" ca="1" si="296"/>
        <v>1</v>
      </c>
      <c r="Y2701" s="156">
        <f t="shared" ca="1" si="297"/>
        <v>1</v>
      </c>
    </row>
    <row r="2702" spans="2:25" hidden="1" x14ac:dyDescent="0.25">
      <c r="B2702" s="390" t="str">
        <f>IFERROR(IF(LEN(INDEX(PlansAndNotes!$B$6:$B$2005,ROW(A2702)-ROW($B$3)))=0,"",INDEX(PlansAndNotes!$B$6:$B$2005,ROW(A2702)-ROW($B$3))),"")</f>
        <v/>
      </c>
      <c r="C2702" s="387" t="str">
        <f t="shared" si="292"/>
        <v/>
      </c>
      <c r="D2702" s="361" t="str">
        <f>IFERROR(IF(LEN(C2702)&gt;0,IF(LEN(INDEX(TasksList!$C$6:$C$25,MATCH(C2702,TasksList!$B$6:$B$25,0),1))=0,"",INDEX(TasksList!$C$6:$C$25,MATCH(C2702,TasksList!$B$6:$B$25,0),1)),""),"")</f>
        <v/>
      </c>
      <c r="E2702" s="361" t="str">
        <f>IFERROR(IF(LEN(C2702)&gt;0,IF(LEN(INDEX(TasksList!$F$6:$F$25,MATCH(C2702,TasksList!$B$6:$B$25,0),1))=0,"not set!",INDEX(TasksList!$F$6:$F$25,MATCH(C2702,TasksList!$B$6:$B$25,0),1)),""),"")</f>
        <v/>
      </c>
      <c r="F2702" s="360" t="str">
        <f>IFERROR(IF(LEN(D2702)&gt;0,IF(LEN(INDEX(AdressBook!$D$6:$D$25,MATCH(D2702,AdressBook!$B$6:$B$25,0),1))=0,"",INDEX(AdressBook!$D$6:$D$25,MATCH(D2702,AdressBook!$B$6:$B$25,0),1)),""),"")</f>
        <v/>
      </c>
      <c r="G2702" s="361" t="str">
        <f>IFERROR(IF(LEN(INDEX(PlansAndNotes!$F$6:$F$4005,ROW(B2702)-ROW($C$3)))=0,"",INDEX(PlansAndNotes!$F$6:$F$4005,ROW(B2702)-ROW($C$3))),"")</f>
        <v/>
      </c>
      <c r="H2702" s="361" t="str">
        <f>IFERROR(IF(LEN(C2702)&gt;0,IF(LEN(INDEX(TasksList!$G$6:$G$25,MATCH(C2702,TasksList!$B$6:$B$25,0),1))=0,"",INDEX(TasksList!$G$6:$G$25,MATCH(C2702,TasksList!$B$6:$B$25,0),1)),""),"")</f>
        <v/>
      </c>
      <c r="N2702" s="362" t="str">
        <f>IFERROR(IF(LEN(INDEX(PlansAndNotes!$D$6:$D$4005,ROW(B2702)-ROW($C$3)))=0,"",INDEX(PlansAndNotes!$D$6:$D$4005,ROW(B2702)-ROW($C$3))),"")</f>
        <v/>
      </c>
      <c r="O2702" s="165" t="str">
        <f t="shared" si="293"/>
        <v/>
      </c>
      <c r="P2702" s="363" t="str">
        <f>IFERROR(IF(LEN(INDEX(PlansAndNotes!$E$6:$E$4005,ROW(B2702)-ROW($C$3)))=0,"",INDEX(PlansAndNotes!$E$6:$E$4005,ROW(B2702)-ROW($C$3))),"")</f>
        <v/>
      </c>
      <c r="Q2702" s="363" t="str">
        <f>IFERROR(IF(LEN(INDEX(PlansAndNotes!$G$6:$G$4005,ROW(B2702)-ROW($C$3)))=0,"",INDEX(PlansAndNotes!$G$6:$G$4005,ROW(B2702)-ROW($C$3))),"")</f>
        <v/>
      </c>
      <c r="R2702" s="361" t="str">
        <f>IFERROR(IF(LEN(D2702)&gt;0,IF(LEN(INDEX(AdressBook!$C$6:$C$25,MATCH(D2702,AdressBook!$B$6:$B$25,0),1))=0,"",INDEX(AdressBook!$C$6:$C$25,MATCH(D2702,AdressBook!$B$6:$B$25,0),1)),""),"")</f>
        <v/>
      </c>
      <c r="S2702" s="165">
        <f>IF(LEN(C2702)&gt;0,IFERROR(IF(MATCH(C2702,C2703:$C$4004,0)&gt;0,-1,ROW(S2702)-ROW($S$3)),ROW(S2702)-ROW($S$3)),-1)</f>
        <v>-1</v>
      </c>
      <c r="T2702" s="165">
        <f t="shared" si="294"/>
        <v>0</v>
      </c>
      <c r="U2702" s="165" t="str">
        <f t="shared" si="295"/>
        <v/>
      </c>
      <c r="V2702" s="165" t="str">
        <f>IFERROR(IF(OR(C2702="",S2702&lt;0),"",IF(SUBTOTAL(3,C2702:C2702)=0,-1,SUBTOTAL(3,$C$4:C2702))),"")</f>
        <v/>
      </c>
      <c r="W2702" s="156" t="str">
        <f t="array" ref="W2702">IF(LEN(C2702)&gt;0,IFERROR(IF(MATCH(C2702,$C$3:$C2701,0)&gt;0,N2702-INDEX($N$3:N2701,SUMPRODUCT(MAX(ROW($C$3:$C2701)*(C2702=$C$3:$C2701)))-2,1),""),""),"")</f>
        <v/>
      </c>
      <c r="X2702" s="156">
        <f t="shared" ca="1" si="296"/>
        <v>1</v>
      </c>
      <c r="Y2702" s="156">
        <f t="shared" ca="1" si="297"/>
        <v>1</v>
      </c>
    </row>
    <row r="2703" spans="2:25" hidden="1" x14ac:dyDescent="0.25">
      <c r="B2703" s="390" t="str">
        <f>IFERROR(IF(LEN(INDEX(PlansAndNotes!$B$6:$B$2005,ROW(A2703)-ROW($B$3)))=0,"",INDEX(PlansAndNotes!$B$6:$B$2005,ROW(A2703)-ROW($B$3))),"")</f>
        <v/>
      </c>
      <c r="C2703" s="387" t="str">
        <f t="shared" si="292"/>
        <v/>
      </c>
      <c r="D2703" s="361" t="str">
        <f>IFERROR(IF(LEN(C2703)&gt;0,IF(LEN(INDEX(TasksList!$C$6:$C$25,MATCH(C2703,TasksList!$B$6:$B$25,0),1))=0,"",INDEX(TasksList!$C$6:$C$25,MATCH(C2703,TasksList!$B$6:$B$25,0),1)),""),"")</f>
        <v/>
      </c>
      <c r="E2703" s="361" t="str">
        <f>IFERROR(IF(LEN(C2703)&gt;0,IF(LEN(INDEX(TasksList!$F$6:$F$25,MATCH(C2703,TasksList!$B$6:$B$25,0),1))=0,"not set!",INDEX(TasksList!$F$6:$F$25,MATCH(C2703,TasksList!$B$6:$B$25,0),1)),""),"")</f>
        <v/>
      </c>
      <c r="F2703" s="360" t="str">
        <f>IFERROR(IF(LEN(D2703)&gt;0,IF(LEN(INDEX(AdressBook!$D$6:$D$25,MATCH(D2703,AdressBook!$B$6:$B$25,0),1))=0,"",INDEX(AdressBook!$D$6:$D$25,MATCH(D2703,AdressBook!$B$6:$B$25,0),1)),""),"")</f>
        <v/>
      </c>
      <c r="G2703" s="361" t="str">
        <f>IFERROR(IF(LEN(INDEX(PlansAndNotes!$F$6:$F$4005,ROW(B2703)-ROW($C$3)))=0,"",INDEX(PlansAndNotes!$F$6:$F$4005,ROW(B2703)-ROW($C$3))),"")</f>
        <v/>
      </c>
      <c r="H2703" s="361" t="str">
        <f>IFERROR(IF(LEN(C2703)&gt;0,IF(LEN(INDEX(TasksList!$G$6:$G$25,MATCH(C2703,TasksList!$B$6:$B$25,0),1))=0,"",INDEX(TasksList!$G$6:$G$25,MATCH(C2703,TasksList!$B$6:$B$25,0),1)),""),"")</f>
        <v/>
      </c>
      <c r="N2703" s="362" t="str">
        <f>IFERROR(IF(LEN(INDEX(PlansAndNotes!$D$6:$D$4005,ROW(B2703)-ROW($C$3)))=0,"",INDEX(PlansAndNotes!$D$6:$D$4005,ROW(B2703)-ROW($C$3))),"")</f>
        <v/>
      </c>
      <c r="O2703" s="165" t="str">
        <f t="shared" si="293"/>
        <v/>
      </c>
      <c r="P2703" s="363" t="str">
        <f>IFERROR(IF(LEN(INDEX(PlansAndNotes!$E$6:$E$4005,ROW(B2703)-ROW($C$3)))=0,"",INDEX(PlansAndNotes!$E$6:$E$4005,ROW(B2703)-ROW($C$3))),"")</f>
        <v/>
      </c>
      <c r="Q2703" s="363" t="str">
        <f>IFERROR(IF(LEN(INDEX(PlansAndNotes!$G$6:$G$4005,ROW(B2703)-ROW($C$3)))=0,"",INDEX(PlansAndNotes!$G$6:$G$4005,ROW(B2703)-ROW($C$3))),"")</f>
        <v/>
      </c>
      <c r="R2703" s="361" t="str">
        <f>IFERROR(IF(LEN(D2703)&gt;0,IF(LEN(INDEX(AdressBook!$C$6:$C$25,MATCH(D2703,AdressBook!$B$6:$B$25,0),1))=0,"",INDEX(AdressBook!$C$6:$C$25,MATCH(D2703,AdressBook!$B$6:$B$25,0),1)),""),"")</f>
        <v/>
      </c>
      <c r="S2703" s="165">
        <f>IF(LEN(C2703)&gt;0,IFERROR(IF(MATCH(C2703,C2704:$C$4004,0)&gt;0,-1,ROW(S2703)-ROW($S$3)),ROW(S2703)-ROW($S$3)),-1)</f>
        <v>-1</v>
      </c>
      <c r="T2703" s="165">
        <f t="shared" si="294"/>
        <v>0</v>
      </c>
      <c r="U2703" s="165" t="str">
        <f t="shared" si="295"/>
        <v/>
      </c>
      <c r="V2703" s="165" t="str">
        <f>IFERROR(IF(OR(C2703="",S2703&lt;0),"",IF(SUBTOTAL(3,C2703:C2703)=0,-1,SUBTOTAL(3,$C$4:C2703))),"")</f>
        <v/>
      </c>
      <c r="W2703" s="156" t="str">
        <f t="array" ref="W2703">IF(LEN(C2703)&gt;0,IFERROR(IF(MATCH(C2703,$C$3:$C2702,0)&gt;0,N2703-INDEX($N$3:N2702,SUMPRODUCT(MAX(ROW($C$3:$C2702)*(C2703=$C$3:$C2702)))-2,1),""),""),"")</f>
        <v/>
      </c>
      <c r="X2703" s="156">
        <f t="shared" ca="1" si="296"/>
        <v>1</v>
      </c>
      <c r="Y2703" s="156">
        <f t="shared" ca="1" si="297"/>
        <v>1</v>
      </c>
    </row>
    <row r="2704" spans="2:25" hidden="1" x14ac:dyDescent="0.25">
      <c r="B2704" s="390" t="str">
        <f>IFERROR(IF(LEN(INDEX(PlansAndNotes!$B$6:$B$2005,ROW(A2704)-ROW($B$3)))=0,"",INDEX(PlansAndNotes!$B$6:$B$2005,ROW(A2704)-ROW($B$3))),"")</f>
        <v/>
      </c>
      <c r="C2704" s="387" t="str">
        <f t="shared" si="292"/>
        <v/>
      </c>
      <c r="D2704" s="361" t="str">
        <f>IFERROR(IF(LEN(C2704)&gt;0,IF(LEN(INDEX(TasksList!$C$6:$C$25,MATCH(C2704,TasksList!$B$6:$B$25,0),1))=0,"",INDEX(TasksList!$C$6:$C$25,MATCH(C2704,TasksList!$B$6:$B$25,0),1)),""),"")</f>
        <v/>
      </c>
      <c r="E2704" s="361" t="str">
        <f>IFERROR(IF(LEN(C2704)&gt;0,IF(LEN(INDEX(TasksList!$F$6:$F$25,MATCH(C2704,TasksList!$B$6:$B$25,0),1))=0,"not set!",INDEX(TasksList!$F$6:$F$25,MATCH(C2704,TasksList!$B$6:$B$25,0),1)),""),"")</f>
        <v/>
      </c>
      <c r="F2704" s="360" t="str">
        <f>IFERROR(IF(LEN(D2704)&gt;0,IF(LEN(INDEX(AdressBook!$D$6:$D$25,MATCH(D2704,AdressBook!$B$6:$B$25,0),1))=0,"",INDEX(AdressBook!$D$6:$D$25,MATCH(D2704,AdressBook!$B$6:$B$25,0),1)),""),"")</f>
        <v/>
      </c>
      <c r="G2704" s="361" t="str">
        <f>IFERROR(IF(LEN(INDEX(PlansAndNotes!$F$6:$F$4005,ROW(B2704)-ROW($C$3)))=0,"",INDEX(PlansAndNotes!$F$6:$F$4005,ROW(B2704)-ROW($C$3))),"")</f>
        <v/>
      </c>
      <c r="H2704" s="361" t="str">
        <f>IFERROR(IF(LEN(C2704)&gt;0,IF(LEN(INDEX(TasksList!$G$6:$G$25,MATCH(C2704,TasksList!$B$6:$B$25,0),1))=0,"",INDEX(TasksList!$G$6:$G$25,MATCH(C2704,TasksList!$B$6:$B$25,0),1)),""),"")</f>
        <v/>
      </c>
      <c r="N2704" s="362" t="str">
        <f>IFERROR(IF(LEN(INDEX(PlansAndNotes!$D$6:$D$4005,ROW(B2704)-ROW($C$3)))=0,"",INDEX(PlansAndNotes!$D$6:$D$4005,ROW(B2704)-ROW($C$3))),"")</f>
        <v/>
      </c>
      <c r="O2704" s="165" t="str">
        <f t="shared" si="293"/>
        <v/>
      </c>
      <c r="P2704" s="363" t="str">
        <f>IFERROR(IF(LEN(INDEX(PlansAndNotes!$E$6:$E$4005,ROW(B2704)-ROW($C$3)))=0,"",INDEX(PlansAndNotes!$E$6:$E$4005,ROW(B2704)-ROW($C$3))),"")</f>
        <v/>
      </c>
      <c r="Q2704" s="363" t="str">
        <f>IFERROR(IF(LEN(INDEX(PlansAndNotes!$G$6:$G$4005,ROW(B2704)-ROW($C$3)))=0,"",INDEX(PlansAndNotes!$G$6:$G$4005,ROW(B2704)-ROW($C$3))),"")</f>
        <v/>
      </c>
      <c r="R2704" s="361" t="str">
        <f>IFERROR(IF(LEN(D2704)&gt;0,IF(LEN(INDEX(AdressBook!$C$6:$C$25,MATCH(D2704,AdressBook!$B$6:$B$25,0),1))=0,"",INDEX(AdressBook!$C$6:$C$25,MATCH(D2704,AdressBook!$B$6:$B$25,0),1)),""),"")</f>
        <v/>
      </c>
      <c r="S2704" s="165">
        <f>IF(LEN(C2704)&gt;0,IFERROR(IF(MATCH(C2704,C2705:$C$4004,0)&gt;0,-1,ROW(S2704)-ROW($S$3)),ROW(S2704)-ROW($S$3)),-1)</f>
        <v>-1</v>
      </c>
      <c r="T2704" s="165">
        <f t="shared" si="294"/>
        <v>0</v>
      </c>
      <c r="U2704" s="165" t="str">
        <f t="shared" si="295"/>
        <v/>
      </c>
      <c r="V2704" s="165" t="str">
        <f>IFERROR(IF(OR(C2704="",S2704&lt;0),"",IF(SUBTOTAL(3,C2704:C2704)=0,-1,SUBTOTAL(3,$C$4:C2704))),"")</f>
        <v/>
      </c>
      <c r="W2704" s="156" t="str">
        <f t="array" ref="W2704">IF(LEN(C2704)&gt;0,IFERROR(IF(MATCH(C2704,$C$3:$C2703,0)&gt;0,N2704-INDEX($N$3:N2703,SUMPRODUCT(MAX(ROW($C$3:$C2703)*(C2704=$C$3:$C2703)))-2,1),""),""),"")</f>
        <v/>
      </c>
      <c r="X2704" s="156">
        <f t="shared" ca="1" si="296"/>
        <v>1</v>
      </c>
      <c r="Y2704" s="156">
        <f t="shared" ca="1" si="297"/>
        <v>1</v>
      </c>
    </row>
    <row r="2705" spans="2:25" hidden="1" x14ac:dyDescent="0.25">
      <c r="B2705" s="390" t="str">
        <f>IFERROR(IF(LEN(INDEX(PlansAndNotes!$B$6:$B$2005,ROW(A2705)-ROW($B$3)))=0,"",INDEX(PlansAndNotes!$B$6:$B$2005,ROW(A2705)-ROW($B$3))),"")</f>
        <v/>
      </c>
      <c r="C2705" s="387" t="str">
        <f t="shared" si="292"/>
        <v/>
      </c>
      <c r="D2705" s="361" t="str">
        <f>IFERROR(IF(LEN(C2705)&gt;0,IF(LEN(INDEX(TasksList!$C$6:$C$25,MATCH(C2705,TasksList!$B$6:$B$25,0),1))=0,"",INDEX(TasksList!$C$6:$C$25,MATCH(C2705,TasksList!$B$6:$B$25,0),1)),""),"")</f>
        <v/>
      </c>
      <c r="E2705" s="361" t="str">
        <f>IFERROR(IF(LEN(C2705)&gt;0,IF(LEN(INDEX(TasksList!$F$6:$F$25,MATCH(C2705,TasksList!$B$6:$B$25,0),1))=0,"not set!",INDEX(TasksList!$F$6:$F$25,MATCH(C2705,TasksList!$B$6:$B$25,0),1)),""),"")</f>
        <v/>
      </c>
      <c r="F2705" s="360" t="str">
        <f>IFERROR(IF(LEN(D2705)&gt;0,IF(LEN(INDEX(AdressBook!$D$6:$D$25,MATCH(D2705,AdressBook!$B$6:$B$25,0),1))=0,"",INDEX(AdressBook!$D$6:$D$25,MATCH(D2705,AdressBook!$B$6:$B$25,0),1)),""),"")</f>
        <v/>
      </c>
      <c r="G2705" s="361" t="str">
        <f>IFERROR(IF(LEN(INDEX(PlansAndNotes!$F$6:$F$4005,ROW(B2705)-ROW($C$3)))=0,"",INDEX(PlansAndNotes!$F$6:$F$4005,ROW(B2705)-ROW($C$3))),"")</f>
        <v/>
      </c>
      <c r="H2705" s="361" t="str">
        <f>IFERROR(IF(LEN(C2705)&gt;0,IF(LEN(INDEX(TasksList!$G$6:$G$25,MATCH(C2705,TasksList!$B$6:$B$25,0),1))=0,"",INDEX(TasksList!$G$6:$G$25,MATCH(C2705,TasksList!$B$6:$B$25,0),1)),""),"")</f>
        <v/>
      </c>
      <c r="N2705" s="362" t="str">
        <f>IFERROR(IF(LEN(INDEX(PlansAndNotes!$D$6:$D$4005,ROW(B2705)-ROW($C$3)))=0,"",INDEX(PlansAndNotes!$D$6:$D$4005,ROW(B2705)-ROW($C$3))),"")</f>
        <v/>
      </c>
      <c r="O2705" s="165" t="str">
        <f t="shared" si="293"/>
        <v/>
      </c>
      <c r="P2705" s="363" t="str">
        <f>IFERROR(IF(LEN(INDEX(PlansAndNotes!$E$6:$E$4005,ROW(B2705)-ROW($C$3)))=0,"",INDEX(PlansAndNotes!$E$6:$E$4005,ROW(B2705)-ROW($C$3))),"")</f>
        <v/>
      </c>
      <c r="Q2705" s="363" t="str">
        <f>IFERROR(IF(LEN(INDEX(PlansAndNotes!$G$6:$G$4005,ROW(B2705)-ROW($C$3)))=0,"",INDEX(PlansAndNotes!$G$6:$G$4005,ROW(B2705)-ROW($C$3))),"")</f>
        <v/>
      </c>
      <c r="R2705" s="361" t="str">
        <f>IFERROR(IF(LEN(D2705)&gt;0,IF(LEN(INDEX(AdressBook!$C$6:$C$25,MATCH(D2705,AdressBook!$B$6:$B$25,0),1))=0,"",INDEX(AdressBook!$C$6:$C$25,MATCH(D2705,AdressBook!$B$6:$B$25,0),1)),""),"")</f>
        <v/>
      </c>
      <c r="S2705" s="165">
        <f>IF(LEN(C2705)&gt;0,IFERROR(IF(MATCH(C2705,C2706:$C$4004,0)&gt;0,-1,ROW(S2705)-ROW($S$3)),ROW(S2705)-ROW($S$3)),-1)</f>
        <v>-1</v>
      </c>
      <c r="T2705" s="165">
        <f t="shared" si="294"/>
        <v>0</v>
      </c>
      <c r="U2705" s="165" t="str">
        <f t="shared" si="295"/>
        <v/>
      </c>
      <c r="V2705" s="165" t="str">
        <f>IFERROR(IF(OR(C2705="",S2705&lt;0),"",IF(SUBTOTAL(3,C2705:C2705)=0,-1,SUBTOTAL(3,$C$4:C2705))),"")</f>
        <v/>
      </c>
      <c r="W2705" s="156" t="str">
        <f t="array" ref="W2705">IF(LEN(C2705)&gt;0,IFERROR(IF(MATCH(C2705,$C$3:$C2704,0)&gt;0,N2705-INDEX($N$3:N2704,SUMPRODUCT(MAX(ROW($C$3:$C2704)*(C2705=$C$3:$C2704)))-2,1),""),""),"")</f>
        <v/>
      </c>
      <c r="X2705" s="156">
        <f t="shared" ca="1" si="296"/>
        <v>1</v>
      </c>
      <c r="Y2705" s="156">
        <f t="shared" ca="1" si="297"/>
        <v>1</v>
      </c>
    </row>
    <row r="2706" spans="2:25" hidden="1" x14ac:dyDescent="0.25">
      <c r="B2706" s="390" t="str">
        <f>IFERROR(IF(LEN(INDEX(PlansAndNotes!$B$6:$B$2005,ROW(A2706)-ROW($B$3)))=0,"",INDEX(PlansAndNotes!$B$6:$B$2005,ROW(A2706)-ROW($B$3))),"")</f>
        <v/>
      </c>
      <c r="C2706" s="387" t="str">
        <f t="shared" si="292"/>
        <v/>
      </c>
      <c r="D2706" s="361" t="str">
        <f>IFERROR(IF(LEN(C2706)&gt;0,IF(LEN(INDEX(TasksList!$C$6:$C$25,MATCH(C2706,TasksList!$B$6:$B$25,0),1))=0,"",INDEX(TasksList!$C$6:$C$25,MATCH(C2706,TasksList!$B$6:$B$25,0),1)),""),"")</f>
        <v/>
      </c>
      <c r="E2706" s="361" t="str">
        <f>IFERROR(IF(LEN(C2706)&gt;0,IF(LEN(INDEX(TasksList!$F$6:$F$25,MATCH(C2706,TasksList!$B$6:$B$25,0),1))=0,"not set!",INDEX(TasksList!$F$6:$F$25,MATCH(C2706,TasksList!$B$6:$B$25,0),1)),""),"")</f>
        <v/>
      </c>
      <c r="F2706" s="360" t="str">
        <f>IFERROR(IF(LEN(D2706)&gt;0,IF(LEN(INDEX(AdressBook!$D$6:$D$25,MATCH(D2706,AdressBook!$B$6:$B$25,0),1))=0,"",INDEX(AdressBook!$D$6:$D$25,MATCH(D2706,AdressBook!$B$6:$B$25,0),1)),""),"")</f>
        <v/>
      </c>
      <c r="G2706" s="361" t="str">
        <f>IFERROR(IF(LEN(INDEX(PlansAndNotes!$F$6:$F$4005,ROW(B2706)-ROW($C$3)))=0,"",INDEX(PlansAndNotes!$F$6:$F$4005,ROW(B2706)-ROW($C$3))),"")</f>
        <v/>
      </c>
      <c r="H2706" s="361" t="str">
        <f>IFERROR(IF(LEN(C2706)&gt;0,IF(LEN(INDEX(TasksList!$G$6:$G$25,MATCH(C2706,TasksList!$B$6:$B$25,0),1))=0,"",INDEX(TasksList!$G$6:$G$25,MATCH(C2706,TasksList!$B$6:$B$25,0),1)),""),"")</f>
        <v/>
      </c>
      <c r="N2706" s="362" t="str">
        <f>IFERROR(IF(LEN(INDEX(PlansAndNotes!$D$6:$D$4005,ROW(B2706)-ROW($C$3)))=0,"",INDEX(PlansAndNotes!$D$6:$D$4005,ROW(B2706)-ROW($C$3))),"")</f>
        <v/>
      </c>
      <c r="O2706" s="165" t="str">
        <f t="shared" si="293"/>
        <v/>
      </c>
      <c r="P2706" s="363" t="str">
        <f>IFERROR(IF(LEN(INDEX(PlansAndNotes!$E$6:$E$4005,ROW(B2706)-ROW($C$3)))=0,"",INDEX(PlansAndNotes!$E$6:$E$4005,ROW(B2706)-ROW($C$3))),"")</f>
        <v/>
      </c>
      <c r="Q2706" s="363" t="str">
        <f>IFERROR(IF(LEN(INDEX(PlansAndNotes!$G$6:$G$4005,ROW(B2706)-ROW($C$3)))=0,"",INDEX(PlansAndNotes!$G$6:$G$4005,ROW(B2706)-ROW($C$3))),"")</f>
        <v/>
      </c>
      <c r="R2706" s="361" t="str">
        <f>IFERROR(IF(LEN(D2706)&gt;0,IF(LEN(INDEX(AdressBook!$C$6:$C$25,MATCH(D2706,AdressBook!$B$6:$B$25,0),1))=0,"",INDEX(AdressBook!$C$6:$C$25,MATCH(D2706,AdressBook!$B$6:$B$25,0),1)),""),"")</f>
        <v/>
      </c>
      <c r="S2706" s="165">
        <f>IF(LEN(C2706)&gt;0,IFERROR(IF(MATCH(C2706,C2707:$C$4004,0)&gt;0,-1,ROW(S2706)-ROW($S$3)),ROW(S2706)-ROW($S$3)),-1)</f>
        <v>-1</v>
      </c>
      <c r="T2706" s="165">
        <f t="shared" si="294"/>
        <v>0</v>
      </c>
      <c r="U2706" s="165" t="str">
        <f t="shared" si="295"/>
        <v/>
      </c>
      <c r="V2706" s="165" t="str">
        <f>IFERROR(IF(OR(C2706="",S2706&lt;0),"",IF(SUBTOTAL(3,C2706:C2706)=0,-1,SUBTOTAL(3,$C$4:C2706))),"")</f>
        <v/>
      </c>
      <c r="W2706" s="156" t="str">
        <f t="array" ref="W2706">IF(LEN(C2706)&gt;0,IFERROR(IF(MATCH(C2706,$C$3:$C2705,0)&gt;0,N2706-INDEX($N$3:N2705,SUMPRODUCT(MAX(ROW($C$3:$C2705)*(C2706=$C$3:$C2705)))-2,1),""),""),"")</f>
        <v/>
      </c>
      <c r="X2706" s="156">
        <f t="shared" ca="1" si="296"/>
        <v>1</v>
      </c>
      <c r="Y2706" s="156">
        <f t="shared" ca="1" si="297"/>
        <v>1</v>
      </c>
    </row>
    <row r="2707" spans="2:25" hidden="1" x14ac:dyDescent="0.25">
      <c r="B2707" s="390" t="str">
        <f>IFERROR(IF(LEN(INDEX(PlansAndNotes!$B$6:$B$2005,ROW(A2707)-ROW($B$3)))=0,"",INDEX(PlansAndNotes!$B$6:$B$2005,ROW(A2707)-ROW($B$3))),"")</f>
        <v/>
      </c>
      <c r="C2707" s="387" t="str">
        <f t="shared" si="292"/>
        <v/>
      </c>
      <c r="D2707" s="361" t="str">
        <f>IFERROR(IF(LEN(C2707)&gt;0,IF(LEN(INDEX(TasksList!$C$6:$C$25,MATCH(C2707,TasksList!$B$6:$B$25,0),1))=0,"",INDEX(TasksList!$C$6:$C$25,MATCH(C2707,TasksList!$B$6:$B$25,0),1)),""),"")</f>
        <v/>
      </c>
      <c r="E2707" s="361" t="str">
        <f>IFERROR(IF(LEN(C2707)&gt;0,IF(LEN(INDEX(TasksList!$F$6:$F$25,MATCH(C2707,TasksList!$B$6:$B$25,0),1))=0,"not set!",INDEX(TasksList!$F$6:$F$25,MATCH(C2707,TasksList!$B$6:$B$25,0),1)),""),"")</f>
        <v/>
      </c>
      <c r="F2707" s="360" t="str">
        <f>IFERROR(IF(LEN(D2707)&gt;0,IF(LEN(INDEX(AdressBook!$D$6:$D$25,MATCH(D2707,AdressBook!$B$6:$B$25,0),1))=0,"",INDEX(AdressBook!$D$6:$D$25,MATCH(D2707,AdressBook!$B$6:$B$25,0),1)),""),"")</f>
        <v/>
      </c>
      <c r="G2707" s="361" t="str">
        <f>IFERROR(IF(LEN(INDEX(PlansAndNotes!$F$6:$F$4005,ROW(B2707)-ROW($C$3)))=0,"",INDEX(PlansAndNotes!$F$6:$F$4005,ROW(B2707)-ROW($C$3))),"")</f>
        <v/>
      </c>
      <c r="H2707" s="361" t="str">
        <f>IFERROR(IF(LEN(C2707)&gt;0,IF(LEN(INDEX(TasksList!$G$6:$G$25,MATCH(C2707,TasksList!$B$6:$B$25,0),1))=0,"",INDEX(TasksList!$G$6:$G$25,MATCH(C2707,TasksList!$B$6:$B$25,0),1)),""),"")</f>
        <v/>
      </c>
      <c r="N2707" s="362" t="str">
        <f>IFERROR(IF(LEN(INDEX(PlansAndNotes!$D$6:$D$4005,ROW(B2707)-ROW($C$3)))=0,"",INDEX(PlansAndNotes!$D$6:$D$4005,ROW(B2707)-ROW($C$3))),"")</f>
        <v/>
      </c>
      <c r="O2707" s="165" t="str">
        <f t="shared" si="293"/>
        <v/>
      </c>
      <c r="P2707" s="363" t="str">
        <f>IFERROR(IF(LEN(INDEX(PlansAndNotes!$E$6:$E$4005,ROW(B2707)-ROW($C$3)))=0,"",INDEX(PlansAndNotes!$E$6:$E$4005,ROW(B2707)-ROW($C$3))),"")</f>
        <v/>
      </c>
      <c r="Q2707" s="363" t="str">
        <f>IFERROR(IF(LEN(INDEX(PlansAndNotes!$G$6:$G$4005,ROW(B2707)-ROW($C$3)))=0,"",INDEX(PlansAndNotes!$G$6:$G$4005,ROW(B2707)-ROW($C$3))),"")</f>
        <v/>
      </c>
      <c r="R2707" s="361" t="str">
        <f>IFERROR(IF(LEN(D2707)&gt;0,IF(LEN(INDEX(AdressBook!$C$6:$C$25,MATCH(D2707,AdressBook!$B$6:$B$25,0),1))=0,"",INDEX(AdressBook!$C$6:$C$25,MATCH(D2707,AdressBook!$B$6:$B$25,0),1)),""),"")</f>
        <v/>
      </c>
      <c r="S2707" s="165">
        <f>IF(LEN(C2707)&gt;0,IFERROR(IF(MATCH(C2707,C2708:$C$4004,0)&gt;0,-1,ROW(S2707)-ROW($S$3)),ROW(S2707)-ROW($S$3)),-1)</f>
        <v>-1</v>
      </c>
      <c r="T2707" s="165">
        <f t="shared" si="294"/>
        <v>0</v>
      </c>
      <c r="U2707" s="165" t="str">
        <f t="shared" si="295"/>
        <v/>
      </c>
      <c r="V2707" s="165" t="str">
        <f>IFERROR(IF(OR(C2707="",S2707&lt;0),"",IF(SUBTOTAL(3,C2707:C2707)=0,-1,SUBTOTAL(3,$C$4:C2707))),"")</f>
        <v/>
      </c>
      <c r="W2707" s="156" t="str">
        <f t="array" ref="W2707">IF(LEN(C2707)&gt;0,IFERROR(IF(MATCH(C2707,$C$3:$C2706,0)&gt;0,N2707-INDEX($N$3:N2706,SUMPRODUCT(MAX(ROW($C$3:$C2706)*(C2707=$C$3:$C2706)))-2,1),""),""),"")</f>
        <v/>
      </c>
      <c r="X2707" s="156">
        <f t="shared" ca="1" si="296"/>
        <v>1</v>
      </c>
      <c r="Y2707" s="156">
        <f t="shared" ca="1" si="297"/>
        <v>1</v>
      </c>
    </row>
    <row r="2708" spans="2:25" hidden="1" x14ac:dyDescent="0.25">
      <c r="B2708" s="390" t="str">
        <f>IFERROR(IF(LEN(INDEX(PlansAndNotes!$B$6:$B$2005,ROW(A2708)-ROW($B$3)))=0,"",INDEX(PlansAndNotes!$B$6:$B$2005,ROW(A2708)-ROW($B$3))),"")</f>
        <v/>
      </c>
      <c r="C2708" s="387" t="str">
        <f t="shared" si="292"/>
        <v/>
      </c>
      <c r="D2708" s="361" t="str">
        <f>IFERROR(IF(LEN(C2708)&gt;0,IF(LEN(INDEX(TasksList!$C$6:$C$25,MATCH(C2708,TasksList!$B$6:$B$25,0),1))=0,"",INDEX(TasksList!$C$6:$C$25,MATCH(C2708,TasksList!$B$6:$B$25,0),1)),""),"")</f>
        <v/>
      </c>
      <c r="E2708" s="361" t="str">
        <f>IFERROR(IF(LEN(C2708)&gt;0,IF(LEN(INDEX(TasksList!$F$6:$F$25,MATCH(C2708,TasksList!$B$6:$B$25,0),1))=0,"not set!",INDEX(TasksList!$F$6:$F$25,MATCH(C2708,TasksList!$B$6:$B$25,0),1)),""),"")</f>
        <v/>
      </c>
      <c r="F2708" s="360" t="str">
        <f>IFERROR(IF(LEN(D2708)&gt;0,IF(LEN(INDEX(AdressBook!$D$6:$D$25,MATCH(D2708,AdressBook!$B$6:$B$25,0),1))=0,"",INDEX(AdressBook!$D$6:$D$25,MATCH(D2708,AdressBook!$B$6:$B$25,0),1)),""),"")</f>
        <v/>
      </c>
      <c r="G2708" s="361" t="str">
        <f>IFERROR(IF(LEN(INDEX(PlansAndNotes!$F$6:$F$4005,ROW(B2708)-ROW($C$3)))=0,"",INDEX(PlansAndNotes!$F$6:$F$4005,ROW(B2708)-ROW($C$3))),"")</f>
        <v/>
      </c>
      <c r="H2708" s="361" t="str">
        <f>IFERROR(IF(LEN(C2708)&gt;0,IF(LEN(INDEX(TasksList!$G$6:$G$25,MATCH(C2708,TasksList!$B$6:$B$25,0),1))=0,"",INDEX(TasksList!$G$6:$G$25,MATCH(C2708,TasksList!$B$6:$B$25,0),1)),""),"")</f>
        <v/>
      </c>
      <c r="N2708" s="362" t="str">
        <f>IFERROR(IF(LEN(INDEX(PlansAndNotes!$D$6:$D$4005,ROW(B2708)-ROW($C$3)))=0,"",INDEX(PlansAndNotes!$D$6:$D$4005,ROW(B2708)-ROW($C$3))),"")</f>
        <v/>
      </c>
      <c r="O2708" s="165" t="str">
        <f t="shared" si="293"/>
        <v/>
      </c>
      <c r="P2708" s="363" t="str">
        <f>IFERROR(IF(LEN(INDEX(PlansAndNotes!$E$6:$E$4005,ROW(B2708)-ROW($C$3)))=0,"",INDEX(PlansAndNotes!$E$6:$E$4005,ROW(B2708)-ROW($C$3))),"")</f>
        <v/>
      </c>
      <c r="Q2708" s="363" t="str">
        <f>IFERROR(IF(LEN(INDEX(PlansAndNotes!$G$6:$G$4005,ROW(B2708)-ROW($C$3)))=0,"",INDEX(PlansAndNotes!$G$6:$G$4005,ROW(B2708)-ROW($C$3))),"")</f>
        <v/>
      </c>
      <c r="R2708" s="361" t="str">
        <f>IFERROR(IF(LEN(D2708)&gt;0,IF(LEN(INDEX(AdressBook!$C$6:$C$25,MATCH(D2708,AdressBook!$B$6:$B$25,0),1))=0,"",INDEX(AdressBook!$C$6:$C$25,MATCH(D2708,AdressBook!$B$6:$B$25,0),1)),""),"")</f>
        <v/>
      </c>
      <c r="S2708" s="165">
        <f>IF(LEN(C2708)&gt;0,IFERROR(IF(MATCH(C2708,C2709:$C$4004,0)&gt;0,-1,ROW(S2708)-ROW($S$3)),ROW(S2708)-ROW($S$3)),-1)</f>
        <v>-1</v>
      </c>
      <c r="T2708" s="165">
        <f t="shared" si="294"/>
        <v>0</v>
      </c>
      <c r="U2708" s="165" t="str">
        <f t="shared" si="295"/>
        <v/>
      </c>
      <c r="V2708" s="165" t="str">
        <f>IFERROR(IF(OR(C2708="",S2708&lt;0),"",IF(SUBTOTAL(3,C2708:C2708)=0,-1,SUBTOTAL(3,$C$4:C2708))),"")</f>
        <v/>
      </c>
      <c r="W2708" s="156" t="str">
        <f t="array" ref="W2708">IF(LEN(C2708)&gt;0,IFERROR(IF(MATCH(C2708,$C$3:$C2707,0)&gt;0,N2708-INDEX($N$3:N2707,SUMPRODUCT(MAX(ROW($C$3:$C2707)*(C2708=$C$3:$C2707)))-2,1),""),""),"")</f>
        <v/>
      </c>
      <c r="X2708" s="156">
        <f t="shared" ca="1" si="296"/>
        <v>1</v>
      </c>
      <c r="Y2708" s="156">
        <f t="shared" ca="1" si="297"/>
        <v>1</v>
      </c>
    </row>
    <row r="2709" spans="2:25" hidden="1" x14ac:dyDescent="0.25">
      <c r="B2709" s="390" t="str">
        <f>IFERROR(IF(LEN(INDEX(PlansAndNotes!$B$6:$B$2005,ROW(A2709)-ROW($B$3)))=0,"",INDEX(PlansAndNotes!$B$6:$B$2005,ROW(A2709)-ROW($B$3))),"")</f>
        <v/>
      </c>
      <c r="C2709" s="387" t="str">
        <f t="shared" ref="C2709:C2772" si="298">IF(LEN(B2709)&gt;0,LEFT(B2709,SEARCH(" - ",B2709)-1)*1,"")</f>
        <v/>
      </c>
      <c r="D2709" s="361" t="str">
        <f>IFERROR(IF(LEN(C2709)&gt;0,IF(LEN(INDEX(TasksList!$C$6:$C$25,MATCH(C2709,TasksList!$B$6:$B$25,0),1))=0,"",INDEX(TasksList!$C$6:$C$25,MATCH(C2709,TasksList!$B$6:$B$25,0),1)),""),"")</f>
        <v/>
      </c>
      <c r="E2709" s="361" t="str">
        <f>IFERROR(IF(LEN(C2709)&gt;0,IF(LEN(INDEX(TasksList!$F$6:$F$25,MATCH(C2709,TasksList!$B$6:$B$25,0),1))=0,"not set!",INDEX(TasksList!$F$6:$F$25,MATCH(C2709,TasksList!$B$6:$B$25,0),1)),""),"")</f>
        <v/>
      </c>
      <c r="F2709" s="360" t="str">
        <f>IFERROR(IF(LEN(D2709)&gt;0,IF(LEN(INDEX(AdressBook!$D$6:$D$25,MATCH(D2709,AdressBook!$B$6:$B$25,0),1))=0,"",INDEX(AdressBook!$D$6:$D$25,MATCH(D2709,AdressBook!$B$6:$B$25,0),1)),""),"")</f>
        <v/>
      </c>
      <c r="G2709" s="361" t="str">
        <f>IFERROR(IF(LEN(INDEX(PlansAndNotes!$F$6:$F$4005,ROW(B2709)-ROW($C$3)))=0,"",INDEX(PlansAndNotes!$F$6:$F$4005,ROW(B2709)-ROW($C$3))),"")</f>
        <v/>
      </c>
      <c r="H2709" s="361" t="str">
        <f>IFERROR(IF(LEN(C2709)&gt;0,IF(LEN(INDEX(TasksList!$G$6:$G$25,MATCH(C2709,TasksList!$B$6:$B$25,0),1))=0,"",INDEX(TasksList!$G$6:$G$25,MATCH(C2709,TasksList!$B$6:$B$25,0),1)),""),"")</f>
        <v/>
      </c>
      <c r="N2709" s="362" t="str">
        <f>IFERROR(IF(LEN(INDEX(PlansAndNotes!$D$6:$D$4005,ROW(B2709)-ROW($C$3)))=0,"",INDEX(PlansAndNotes!$D$6:$D$4005,ROW(B2709)-ROW($C$3))),"")</f>
        <v/>
      </c>
      <c r="O2709" s="165" t="str">
        <f t="shared" si="293"/>
        <v/>
      </c>
      <c r="P2709" s="363" t="str">
        <f>IFERROR(IF(LEN(INDEX(PlansAndNotes!$E$6:$E$4005,ROW(B2709)-ROW($C$3)))=0,"",INDEX(PlansAndNotes!$E$6:$E$4005,ROW(B2709)-ROW($C$3))),"")</f>
        <v/>
      </c>
      <c r="Q2709" s="363" t="str">
        <f>IFERROR(IF(LEN(INDEX(PlansAndNotes!$G$6:$G$4005,ROW(B2709)-ROW($C$3)))=0,"",INDEX(PlansAndNotes!$G$6:$G$4005,ROW(B2709)-ROW($C$3))),"")</f>
        <v/>
      </c>
      <c r="R2709" s="361" t="str">
        <f>IFERROR(IF(LEN(D2709)&gt;0,IF(LEN(INDEX(AdressBook!$C$6:$C$25,MATCH(D2709,AdressBook!$B$6:$B$25,0),1))=0,"",INDEX(AdressBook!$C$6:$C$25,MATCH(D2709,AdressBook!$B$6:$B$25,0),1)),""),"")</f>
        <v/>
      </c>
      <c r="S2709" s="165">
        <f>IF(LEN(C2709)&gt;0,IFERROR(IF(MATCH(C2709,C2710:$C$4004,0)&gt;0,-1,ROW(S2709)-ROW($S$3)),ROW(S2709)-ROW($S$3)),-1)</f>
        <v>-1</v>
      </c>
      <c r="T2709" s="165">
        <f t="shared" si="294"/>
        <v>0</v>
      </c>
      <c r="U2709" s="165" t="str">
        <f t="shared" si="295"/>
        <v/>
      </c>
      <c r="V2709" s="165" t="str">
        <f>IFERROR(IF(OR(C2709="",S2709&lt;0),"",IF(SUBTOTAL(3,C2709:C2709)=0,-1,SUBTOTAL(3,$C$4:C2709))),"")</f>
        <v/>
      </c>
      <c r="W2709" s="156" t="str">
        <f t="array" ref="W2709">IF(LEN(C2709)&gt;0,IFERROR(IF(MATCH(C2709,$C$3:$C2708,0)&gt;0,N2709-INDEX($N$3:N2708,SUMPRODUCT(MAX(ROW($C$3:$C2708)*(C2709=$C$3:$C2708)))-2,1),""),""),"")</f>
        <v/>
      </c>
      <c r="X2709" s="156">
        <f t="shared" ca="1" si="296"/>
        <v>1</v>
      </c>
      <c r="Y2709" s="156">
        <f t="shared" ca="1" si="297"/>
        <v>1</v>
      </c>
    </row>
    <row r="2710" spans="2:25" hidden="1" x14ac:dyDescent="0.25">
      <c r="B2710" s="390" t="str">
        <f>IFERROR(IF(LEN(INDEX(PlansAndNotes!$B$6:$B$2005,ROW(A2710)-ROW($B$3)))=0,"",INDEX(PlansAndNotes!$B$6:$B$2005,ROW(A2710)-ROW($B$3))),"")</f>
        <v/>
      </c>
      <c r="C2710" s="387" t="str">
        <f t="shared" si="298"/>
        <v/>
      </c>
      <c r="D2710" s="361" t="str">
        <f>IFERROR(IF(LEN(C2710)&gt;0,IF(LEN(INDEX(TasksList!$C$6:$C$25,MATCH(C2710,TasksList!$B$6:$B$25,0),1))=0,"",INDEX(TasksList!$C$6:$C$25,MATCH(C2710,TasksList!$B$6:$B$25,0),1)),""),"")</f>
        <v/>
      </c>
      <c r="E2710" s="361" t="str">
        <f>IFERROR(IF(LEN(C2710)&gt;0,IF(LEN(INDEX(TasksList!$F$6:$F$25,MATCH(C2710,TasksList!$B$6:$B$25,0),1))=0,"not set!",INDEX(TasksList!$F$6:$F$25,MATCH(C2710,TasksList!$B$6:$B$25,0),1)),""),"")</f>
        <v/>
      </c>
      <c r="F2710" s="360" t="str">
        <f>IFERROR(IF(LEN(D2710)&gt;0,IF(LEN(INDEX(AdressBook!$D$6:$D$25,MATCH(D2710,AdressBook!$B$6:$B$25,0),1))=0,"",INDEX(AdressBook!$D$6:$D$25,MATCH(D2710,AdressBook!$B$6:$B$25,0),1)),""),"")</f>
        <v/>
      </c>
      <c r="G2710" s="361" t="str">
        <f>IFERROR(IF(LEN(INDEX(PlansAndNotes!$F$6:$F$4005,ROW(B2710)-ROW($C$3)))=0,"",INDEX(PlansAndNotes!$F$6:$F$4005,ROW(B2710)-ROW($C$3))),"")</f>
        <v/>
      </c>
      <c r="H2710" s="361" t="str">
        <f>IFERROR(IF(LEN(C2710)&gt;0,IF(LEN(INDEX(TasksList!$G$6:$G$25,MATCH(C2710,TasksList!$B$6:$B$25,0),1))=0,"",INDEX(TasksList!$G$6:$G$25,MATCH(C2710,TasksList!$B$6:$B$25,0),1)),""),"")</f>
        <v/>
      </c>
      <c r="N2710" s="362" t="str">
        <f>IFERROR(IF(LEN(INDEX(PlansAndNotes!$D$6:$D$4005,ROW(B2710)-ROW($C$3)))=0,"",INDEX(PlansAndNotes!$D$6:$D$4005,ROW(B2710)-ROW($C$3))),"")</f>
        <v/>
      </c>
      <c r="O2710" s="165" t="str">
        <f t="shared" si="293"/>
        <v/>
      </c>
      <c r="P2710" s="363" t="str">
        <f>IFERROR(IF(LEN(INDEX(PlansAndNotes!$E$6:$E$4005,ROW(B2710)-ROW($C$3)))=0,"",INDEX(PlansAndNotes!$E$6:$E$4005,ROW(B2710)-ROW($C$3))),"")</f>
        <v/>
      </c>
      <c r="Q2710" s="363" t="str">
        <f>IFERROR(IF(LEN(INDEX(PlansAndNotes!$G$6:$G$4005,ROW(B2710)-ROW($C$3)))=0,"",INDEX(PlansAndNotes!$G$6:$G$4005,ROW(B2710)-ROW($C$3))),"")</f>
        <v/>
      </c>
      <c r="R2710" s="361" t="str">
        <f>IFERROR(IF(LEN(D2710)&gt;0,IF(LEN(INDEX(AdressBook!$C$6:$C$25,MATCH(D2710,AdressBook!$B$6:$B$25,0),1))=0,"",INDEX(AdressBook!$C$6:$C$25,MATCH(D2710,AdressBook!$B$6:$B$25,0),1)),""),"")</f>
        <v/>
      </c>
      <c r="S2710" s="165">
        <f>IF(LEN(C2710)&gt;0,IFERROR(IF(MATCH(C2710,C2711:$C$4004,0)&gt;0,-1,ROW(S2710)-ROW($S$3)),ROW(S2710)-ROW($S$3)),-1)</f>
        <v>-1</v>
      </c>
      <c r="T2710" s="165">
        <f t="shared" si="294"/>
        <v>0</v>
      </c>
      <c r="U2710" s="165" t="str">
        <f t="shared" si="295"/>
        <v/>
      </c>
      <c r="V2710" s="165" t="str">
        <f>IFERROR(IF(OR(C2710="",S2710&lt;0),"",IF(SUBTOTAL(3,C2710:C2710)=0,-1,SUBTOTAL(3,$C$4:C2710))),"")</f>
        <v/>
      </c>
      <c r="W2710" s="156" t="str">
        <f t="array" ref="W2710">IF(LEN(C2710)&gt;0,IFERROR(IF(MATCH(C2710,$C$3:$C2709,0)&gt;0,N2710-INDEX($N$3:N2709,SUMPRODUCT(MAX(ROW($C$3:$C2709)*(C2710=$C$3:$C2709)))-2,1),""),""),"")</f>
        <v/>
      </c>
      <c r="X2710" s="156">
        <f t="shared" ca="1" si="296"/>
        <v>1</v>
      </c>
      <c r="Y2710" s="156">
        <f t="shared" ca="1" si="297"/>
        <v>1</v>
      </c>
    </row>
    <row r="2711" spans="2:25" hidden="1" x14ac:dyDescent="0.25">
      <c r="B2711" s="390" t="str">
        <f>IFERROR(IF(LEN(INDEX(PlansAndNotes!$B$6:$B$2005,ROW(A2711)-ROW($B$3)))=0,"",INDEX(PlansAndNotes!$B$6:$B$2005,ROW(A2711)-ROW($B$3))),"")</f>
        <v/>
      </c>
      <c r="C2711" s="387" t="str">
        <f t="shared" si="298"/>
        <v/>
      </c>
      <c r="D2711" s="361" t="str">
        <f>IFERROR(IF(LEN(C2711)&gt;0,IF(LEN(INDEX(TasksList!$C$6:$C$25,MATCH(C2711,TasksList!$B$6:$B$25,0),1))=0,"",INDEX(TasksList!$C$6:$C$25,MATCH(C2711,TasksList!$B$6:$B$25,0),1)),""),"")</f>
        <v/>
      </c>
      <c r="E2711" s="361" t="str">
        <f>IFERROR(IF(LEN(C2711)&gt;0,IF(LEN(INDEX(TasksList!$F$6:$F$25,MATCH(C2711,TasksList!$B$6:$B$25,0),1))=0,"not set!",INDEX(TasksList!$F$6:$F$25,MATCH(C2711,TasksList!$B$6:$B$25,0),1)),""),"")</f>
        <v/>
      </c>
      <c r="F2711" s="360" t="str">
        <f>IFERROR(IF(LEN(D2711)&gt;0,IF(LEN(INDEX(AdressBook!$D$6:$D$25,MATCH(D2711,AdressBook!$B$6:$B$25,0),1))=0,"",INDEX(AdressBook!$D$6:$D$25,MATCH(D2711,AdressBook!$B$6:$B$25,0),1)),""),"")</f>
        <v/>
      </c>
      <c r="G2711" s="361" t="str">
        <f>IFERROR(IF(LEN(INDEX(PlansAndNotes!$F$6:$F$4005,ROW(B2711)-ROW($C$3)))=0,"",INDEX(PlansAndNotes!$F$6:$F$4005,ROW(B2711)-ROW($C$3))),"")</f>
        <v/>
      </c>
      <c r="H2711" s="361" t="str">
        <f>IFERROR(IF(LEN(C2711)&gt;0,IF(LEN(INDEX(TasksList!$G$6:$G$25,MATCH(C2711,TasksList!$B$6:$B$25,0),1))=0,"",INDEX(TasksList!$G$6:$G$25,MATCH(C2711,TasksList!$B$6:$B$25,0),1)),""),"")</f>
        <v/>
      </c>
      <c r="N2711" s="362" t="str">
        <f>IFERROR(IF(LEN(INDEX(PlansAndNotes!$D$6:$D$4005,ROW(B2711)-ROW($C$3)))=0,"",INDEX(PlansAndNotes!$D$6:$D$4005,ROW(B2711)-ROW($C$3))),"")</f>
        <v/>
      </c>
      <c r="O2711" s="165" t="str">
        <f t="shared" si="293"/>
        <v/>
      </c>
      <c r="P2711" s="363" t="str">
        <f>IFERROR(IF(LEN(INDEX(PlansAndNotes!$E$6:$E$4005,ROW(B2711)-ROW($C$3)))=0,"",INDEX(PlansAndNotes!$E$6:$E$4005,ROW(B2711)-ROW($C$3))),"")</f>
        <v/>
      </c>
      <c r="Q2711" s="363" t="str">
        <f>IFERROR(IF(LEN(INDEX(PlansAndNotes!$G$6:$G$4005,ROW(B2711)-ROW($C$3)))=0,"",INDEX(PlansAndNotes!$G$6:$G$4005,ROW(B2711)-ROW($C$3))),"")</f>
        <v/>
      </c>
      <c r="R2711" s="361" t="str">
        <f>IFERROR(IF(LEN(D2711)&gt;0,IF(LEN(INDEX(AdressBook!$C$6:$C$25,MATCH(D2711,AdressBook!$B$6:$B$25,0),1))=0,"",INDEX(AdressBook!$C$6:$C$25,MATCH(D2711,AdressBook!$B$6:$B$25,0),1)),""),"")</f>
        <v/>
      </c>
      <c r="S2711" s="165">
        <f>IF(LEN(C2711)&gt;0,IFERROR(IF(MATCH(C2711,C2712:$C$4004,0)&gt;0,-1,ROW(S2711)-ROW($S$3)),ROW(S2711)-ROW($S$3)),-1)</f>
        <v>-1</v>
      </c>
      <c r="T2711" s="165">
        <f t="shared" si="294"/>
        <v>0</v>
      </c>
      <c r="U2711" s="165" t="str">
        <f t="shared" si="295"/>
        <v/>
      </c>
      <c r="V2711" s="165" t="str">
        <f>IFERROR(IF(OR(C2711="",S2711&lt;0),"",IF(SUBTOTAL(3,C2711:C2711)=0,-1,SUBTOTAL(3,$C$4:C2711))),"")</f>
        <v/>
      </c>
      <c r="W2711" s="156" t="str">
        <f t="array" ref="W2711">IF(LEN(C2711)&gt;0,IFERROR(IF(MATCH(C2711,$C$3:$C2710,0)&gt;0,N2711-INDEX($N$3:N2710,SUMPRODUCT(MAX(ROW($C$3:$C2710)*(C2711=$C$3:$C2710)))-2,1),""),""),"")</f>
        <v/>
      </c>
      <c r="X2711" s="156">
        <f t="shared" ca="1" si="296"/>
        <v>1</v>
      </c>
      <c r="Y2711" s="156">
        <f t="shared" ca="1" si="297"/>
        <v>1</v>
      </c>
    </row>
    <row r="2712" spans="2:25" hidden="1" x14ac:dyDescent="0.25">
      <c r="B2712" s="390" t="str">
        <f>IFERROR(IF(LEN(INDEX(PlansAndNotes!$B$6:$B$2005,ROW(A2712)-ROW($B$3)))=0,"",INDEX(PlansAndNotes!$B$6:$B$2005,ROW(A2712)-ROW($B$3))),"")</f>
        <v/>
      </c>
      <c r="C2712" s="387" t="str">
        <f t="shared" si="298"/>
        <v/>
      </c>
      <c r="D2712" s="361" t="str">
        <f>IFERROR(IF(LEN(C2712)&gt;0,IF(LEN(INDEX(TasksList!$C$6:$C$25,MATCH(C2712,TasksList!$B$6:$B$25,0),1))=0,"",INDEX(TasksList!$C$6:$C$25,MATCH(C2712,TasksList!$B$6:$B$25,0),1)),""),"")</f>
        <v/>
      </c>
      <c r="E2712" s="361" t="str">
        <f>IFERROR(IF(LEN(C2712)&gt;0,IF(LEN(INDEX(TasksList!$F$6:$F$25,MATCH(C2712,TasksList!$B$6:$B$25,0),1))=0,"not set!",INDEX(TasksList!$F$6:$F$25,MATCH(C2712,TasksList!$B$6:$B$25,0),1)),""),"")</f>
        <v/>
      </c>
      <c r="F2712" s="360" t="str">
        <f>IFERROR(IF(LEN(D2712)&gt;0,IF(LEN(INDEX(AdressBook!$D$6:$D$25,MATCH(D2712,AdressBook!$B$6:$B$25,0),1))=0,"",INDEX(AdressBook!$D$6:$D$25,MATCH(D2712,AdressBook!$B$6:$B$25,0),1)),""),"")</f>
        <v/>
      </c>
      <c r="G2712" s="361" t="str">
        <f>IFERROR(IF(LEN(INDEX(PlansAndNotes!$F$6:$F$4005,ROW(B2712)-ROW($C$3)))=0,"",INDEX(PlansAndNotes!$F$6:$F$4005,ROW(B2712)-ROW($C$3))),"")</f>
        <v/>
      </c>
      <c r="H2712" s="361" t="str">
        <f>IFERROR(IF(LEN(C2712)&gt;0,IF(LEN(INDEX(TasksList!$G$6:$G$25,MATCH(C2712,TasksList!$B$6:$B$25,0),1))=0,"",INDEX(TasksList!$G$6:$G$25,MATCH(C2712,TasksList!$B$6:$B$25,0),1)),""),"")</f>
        <v/>
      </c>
      <c r="N2712" s="362" t="str">
        <f>IFERROR(IF(LEN(INDEX(PlansAndNotes!$D$6:$D$4005,ROW(B2712)-ROW($C$3)))=0,"",INDEX(PlansAndNotes!$D$6:$D$4005,ROW(B2712)-ROW($C$3))),"")</f>
        <v/>
      </c>
      <c r="O2712" s="165" t="str">
        <f t="shared" si="293"/>
        <v/>
      </c>
      <c r="P2712" s="363" t="str">
        <f>IFERROR(IF(LEN(INDEX(PlansAndNotes!$E$6:$E$4005,ROW(B2712)-ROW($C$3)))=0,"",INDEX(PlansAndNotes!$E$6:$E$4005,ROW(B2712)-ROW($C$3))),"")</f>
        <v/>
      </c>
      <c r="Q2712" s="363" t="str">
        <f>IFERROR(IF(LEN(INDEX(PlansAndNotes!$G$6:$G$4005,ROW(B2712)-ROW($C$3)))=0,"",INDEX(PlansAndNotes!$G$6:$G$4005,ROW(B2712)-ROW($C$3))),"")</f>
        <v/>
      </c>
      <c r="R2712" s="361" t="str">
        <f>IFERROR(IF(LEN(D2712)&gt;0,IF(LEN(INDEX(AdressBook!$C$6:$C$25,MATCH(D2712,AdressBook!$B$6:$B$25,0),1))=0,"",INDEX(AdressBook!$C$6:$C$25,MATCH(D2712,AdressBook!$B$6:$B$25,0),1)),""),"")</f>
        <v/>
      </c>
      <c r="S2712" s="165">
        <f>IF(LEN(C2712)&gt;0,IFERROR(IF(MATCH(C2712,C2713:$C$4004,0)&gt;0,-1,ROW(S2712)-ROW($S$3)),ROW(S2712)-ROW($S$3)),-1)</f>
        <v>-1</v>
      </c>
      <c r="T2712" s="165">
        <f t="shared" si="294"/>
        <v>0</v>
      </c>
      <c r="U2712" s="165" t="str">
        <f t="shared" si="295"/>
        <v/>
      </c>
      <c r="V2712" s="165" t="str">
        <f>IFERROR(IF(OR(C2712="",S2712&lt;0),"",IF(SUBTOTAL(3,C2712:C2712)=0,-1,SUBTOTAL(3,$C$4:C2712))),"")</f>
        <v/>
      </c>
      <c r="W2712" s="156" t="str">
        <f t="array" ref="W2712">IF(LEN(C2712)&gt;0,IFERROR(IF(MATCH(C2712,$C$3:$C2711,0)&gt;0,N2712-INDEX($N$3:N2711,SUMPRODUCT(MAX(ROW($C$3:$C2711)*(C2712=$C$3:$C2711)))-2,1),""),""),"")</f>
        <v/>
      </c>
      <c r="X2712" s="156">
        <f t="shared" ca="1" si="296"/>
        <v>1</v>
      </c>
      <c r="Y2712" s="156">
        <f t="shared" ca="1" si="297"/>
        <v>1</v>
      </c>
    </row>
    <row r="2713" spans="2:25" hidden="1" x14ac:dyDescent="0.25">
      <c r="B2713" s="390" t="str">
        <f>IFERROR(IF(LEN(INDEX(PlansAndNotes!$B$6:$B$2005,ROW(A2713)-ROW($B$3)))=0,"",INDEX(PlansAndNotes!$B$6:$B$2005,ROW(A2713)-ROW($B$3))),"")</f>
        <v/>
      </c>
      <c r="C2713" s="387" t="str">
        <f t="shared" si="298"/>
        <v/>
      </c>
      <c r="D2713" s="361" t="str">
        <f>IFERROR(IF(LEN(C2713)&gt;0,IF(LEN(INDEX(TasksList!$C$6:$C$25,MATCH(C2713,TasksList!$B$6:$B$25,0),1))=0,"",INDEX(TasksList!$C$6:$C$25,MATCH(C2713,TasksList!$B$6:$B$25,0),1)),""),"")</f>
        <v/>
      </c>
      <c r="E2713" s="361" t="str">
        <f>IFERROR(IF(LEN(C2713)&gt;0,IF(LEN(INDEX(TasksList!$F$6:$F$25,MATCH(C2713,TasksList!$B$6:$B$25,0),1))=0,"not set!",INDEX(TasksList!$F$6:$F$25,MATCH(C2713,TasksList!$B$6:$B$25,0),1)),""),"")</f>
        <v/>
      </c>
      <c r="F2713" s="360" t="str">
        <f>IFERROR(IF(LEN(D2713)&gt;0,IF(LEN(INDEX(AdressBook!$D$6:$D$25,MATCH(D2713,AdressBook!$B$6:$B$25,0),1))=0,"",INDEX(AdressBook!$D$6:$D$25,MATCH(D2713,AdressBook!$B$6:$B$25,0),1)),""),"")</f>
        <v/>
      </c>
      <c r="G2713" s="361" t="str">
        <f>IFERROR(IF(LEN(INDEX(PlansAndNotes!$F$6:$F$4005,ROW(B2713)-ROW($C$3)))=0,"",INDEX(PlansAndNotes!$F$6:$F$4005,ROW(B2713)-ROW($C$3))),"")</f>
        <v/>
      </c>
      <c r="H2713" s="361" t="str">
        <f>IFERROR(IF(LEN(C2713)&gt;0,IF(LEN(INDEX(TasksList!$G$6:$G$25,MATCH(C2713,TasksList!$B$6:$B$25,0),1))=0,"",INDEX(TasksList!$G$6:$G$25,MATCH(C2713,TasksList!$B$6:$B$25,0),1)),""),"")</f>
        <v/>
      </c>
      <c r="N2713" s="362" t="str">
        <f>IFERROR(IF(LEN(INDEX(PlansAndNotes!$D$6:$D$4005,ROW(B2713)-ROW($C$3)))=0,"",INDEX(PlansAndNotes!$D$6:$D$4005,ROW(B2713)-ROW($C$3))),"")</f>
        <v/>
      </c>
      <c r="O2713" s="165" t="str">
        <f t="shared" si="293"/>
        <v/>
      </c>
      <c r="P2713" s="363" t="str">
        <f>IFERROR(IF(LEN(INDEX(PlansAndNotes!$E$6:$E$4005,ROW(B2713)-ROW($C$3)))=0,"",INDEX(PlansAndNotes!$E$6:$E$4005,ROW(B2713)-ROW($C$3))),"")</f>
        <v/>
      </c>
      <c r="Q2713" s="363" t="str">
        <f>IFERROR(IF(LEN(INDEX(PlansAndNotes!$G$6:$G$4005,ROW(B2713)-ROW($C$3)))=0,"",INDEX(PlansAndNotes!$G$6:$G$4005,ROW(B2713)-ROW($C$3))),"")</f>
        <v/>
      </c>
      <c r="R2713" s="361" t="str">
        <f>IFERROR(IF(LEN(D2713)&gt;0,IF(LEN(INDEX(AdressBook!$C$6:$C$25,MATCH(D2713,AdressBook!$B$6:$B$25,0),1))=0,"",INDEX(AdressBook!$C$6:$C$25,MATCH(D2713,AdressBook!$B$6:$B$25,0),1)),""),"")</f>
        <v/>
      </c>
      <c r="S2713" s="165">
        <f>IF(LEN(C2713)&gt;0,IFERROR(IF(MATCH(C2713,C2714:$C$4004,0)&gt;0,-1,ROW(S2713)-ROW($S$3)),ROW(S2713)-ROW($S$3)),-1)</f>
        <v>-1</v>
      </c>
      <c r="T2713" s="165">
        <f t="shared" si="294"/>
        <v>0</v>
      </c>
      <c r="U2713" s="165" t="str">
        <f t="shared" si="295"/>
        <v/>
      </c>
      <c r="V2713" s="165" t="str">
        <f>IFERROR(IF(OR(C2713="",S2713&lt;0),"",IF(SUBTOTAL(3,C2713:C2713)=0,-1,SUBTOTAL(3,$C$4:C2713))),"")</f>
        <v/>
      </c>
      <c r="W2713" s="156" t="str">
        <f t="array" ref="W2713">IF(LEN(C2713)&gt;0,IFERROR(IF(MATCH(C2713,$C$3:$C2712,0)&gt;0,N2713-INDEX($N$3:N2712,SUMPRODUCT(MAX(ROW($C$3:$C2712)*(C2713=$C$3:$C2712)))-2,1),""),""),"")</f>
        <v/>
      </c>
      <c r="X2713" s="156">
        <f t="shared" ca="1" si="296"/>
        <v>1</v>
      </c>
      <c r="Y2713" s="156">
        <f t="shared" ca="1" si="297"/>
        <v>1</v>
      </c>
    </row>
    <row r="2714" spans="2:25" hidden="1" x14ac:dyDescent="0.25">
      <c r="B2714" s="390" t="str">
        <f>IFERROR(IF(LEN(INDEX(PlansAndNotes!$B$6:$B$2005,ROW(A2714)-ROW($B$3)))=0,"",INDEX(PlansAndNotes!$B$6:$B$2005,ROW(A2714)-ROW($B$3))),"")</f>
        <v/>
      </c>
      <c r="C2714" s="387" t="str">
        <f t="shared" si="298"/>
        <v/>
      </c>
      <c r="D2714" s="361" t="str">
        <f>IFERROR(IF(LEN(C2714)&gt;0,IF(LEN(INDEX(TasksList!$C$6:$C$25,MATCH(C2714,TasksList!$B$6:$B$25,0),1))=0,"",INDEX(TasksList!$C$6:$C$25,MATCH(C2714,TasksList!$B$6:$B$25,0),1)),""),"")</f>
        <v/>
      </c>
      <c r="E2714" s="361" t="str">
        <f>IFERROR(IF(LEN(C2714)&gt;0,IF(LEN(INDEX(TasksList!$F$6:$F$25,MATCH(C2714,TasksList!$B$6:$B$25,0),1))=0,"not set!",INDEX(TasksList!$F$6:$F$25,MATCH(C2714,TasksList!$B$6:$B$25,0),1)),""),"")</f>
        <v/>
      </c>
      <c r="F2714" s="360" t="str">
        <f>IFERROR(IF(LEN(D2714)&gt;0,IF(LEN(INDEX(AdressBook!$D$6:$D$25,MATCH(D2714,AdressBook!$B$6:$B$25,0),1))=0,"",INDEX(AdressBook!$D$6:$D$25,MATCH(D2714,AdressBook!$B$6:$B$25,0),1)),""),"")</f>
        <v/>
      </c>
      <c r="G2714" s="361" t="str">
        <f>IFERROR(IF(LEN(INDEX(PlansAndNotes!$F$6:$F$4005,ROW(B2714)-ROW($C$3)))=0,"",INDEX(PlansAndNotes!$F$6:$F$4005,ROW(B2714)-ROW($C$3))),"")</f>
        <v/>
      </c>
      <c r="H2714" s="361" t="str">
        <f>IFERROR(IF(LEN(C2714)&gt;0,IF(LEN(INDEX(TasksList!$G$6:$G$25,MATCH(C2714,TasksList!$B$6:$B$25,0),1))=0,"",INDEX(TasksList!$G$6:$G$25,MATCH(C2714,TasksList!$B$6:$B$25,0),1)),""),"")</f>
        <v/>
      </c>
      <c r="N2714" s="362" t="str">
        <f>IFERROR(IF(LEN(INDEX(PlansAndNotes!$D$6:$D$4005,ROW(B2714)-ROW($C$3)))=0,"",INDEX(PlansAndNotes!$D$6:$D$4005,ROW(B2714)-ROW($C$3))),"")</f>
        <v/>
      </c>
      <c r="O2714" s="165" t="str">
        <f t="shared" si="293"/>
        <v/>
      </c>
      <c r="P2714" s="363" t="str">
        <f>IFERROR(IF(LEN(INDEX(PlansAndNotes!$E$6:$E$4005,ROW(B2714)-ROW($C$3)))=0,"",INDEX(PlansAndNotes!$E$6:$E$4005,ROW(B2714)-ROW($C$3))),"")</f>
        <v/>
      </c>
      <c r="Q2714" s="363" t="str">
        <f>IFERROR(IF(LEN(INDEX(PlansAndNotes!$G$6:$G$4005,ROW(B2714)-ROW($C$3)))=0,"",INDEX(PlansAndNotes!$G$6:$G$4005,ROW(B2714)-ROW($C$3))),"")</f>
        <v/>
      </c>
      <c r="R2714" s="361" t="str">
        <f>IFERROR(IF(LEN(D2714)&gt;0,IF(LEN(INDEX(AdressBook!$C$6:$C$25,MATCH(D2714,AdressBook!$B$6:$B$25,0),1))=0,"",INDEX(AdressBook!$C$6:$C$25,MATCH(D2714,AdressBook!$B$6:$B$25,0),1)),""),"")</f>
        <v/>
      </c>
      <c r="S2714" s="165">
        <f>IF(LEN(C2714)&gt;0,IFERROR(IF(MATCH(C2714,C2715:$C$4004,0)&gt;0,-1,ROW(S2714)-ROW($S$3)),ROW(S2714)-ROW($S$3)),-1)</f>
        <v>-1</v>
      </c>
      <c r="T2714" s="165">
        <f t="shared" si="294"/>
        <v>0</v>
      </c>
      <c r="U2714" s="165" t="str">
        <f t="shared" si="295"/>
        <v/>
      </c>
      <c r="V2714" s="165" t="str">
        <f>IFERROR(IF(OR(C2714="",S2714&lt;0),"",IF(SUBTOTAL(3,C2714:C2714)=0,-1,SUBTOTAL(3,$C$4:C2714))),"")</f>
        <v/>
      </c>
      <c r="W2714" s="156" t="str">
        <f t="array" ref="W2714">IF(LEN(C2714)&gt;0,IFERROR(IF(MATCH(C2714,$C$3:$C2713,0)&gt;0,N2714-INDEX($N$3:N2713,SUMPRODUCT(MAX(ROW($C$3:$C2713)*(C2714=$C$3:$C2713)))-2,1),""),""),"")</f>
        <v/>
      </c>
      <c r="X2714" s="156">
        <f t="shared" ca="1" si="296"/>
        <v>1</v>
      </c>
      <c r="Y2714" s="156">
        <f t="shared" ca="1" si="297"/>
        <v>1</v>
      </c>
    </row>
    <row r="2715" spans="2:25" hidden="1" x14ac:dyDescent="0.25">
      <c r="B2715" s="390" t="str">
        <f>IFERROR(IF(LEN(INDEX(PlansAndNotes!$B$6:$B$2005,ROW(A2715)-ROW($B$3)))=0,"",INDEX(PlansAndNotes!$B$6:$B$2005,ROW(A2715)-ROW($B$3))),"")</f>
        <v/>
      </c>
      <c r="C2715" s="387" t="str">
        <f t="shared" si="298"/>
        <v/>
      </c>
      <c r="D2715" s="361" t="str">
        <f>IFERROR(IF(LEN(C2715)&gt;0,IF(LEN(INDEX(TasksList!$C$6:$C$25,MATCH(C2715,TasksList!$B$6:$B$25,0),1))=0,"",INDEX(TasksList!$C$6:$C$25,MATCH(C2715,TasksList!$B$6:$B$25,0),1)),""),"")</f>
        <v/>
      </c>
      <c r="E2715" s="361" t="str">
        <f>IFERROR(IF(LEN(C2715)&gt;0,IF(LEN(INDEX(TasksList!$F$6:$F$25,MATCH(C2715,TasksList!$B$6:$B$25,0),1))=0,"not set!",INDEX(TasksList!$F$6:$F$25,MATCH(C2715,TasksList!$B$6:$B$25,0),1)),""),"")</f>
        <v/>
      </c>
      <c r="F2715" s="360" t="str">
        <f>IFERROR(IF(LEN(D2715)&gt;0,IF(LEN(INDEX(AdressBook!$D$6:$D$25,MATCH(D2715,AdressBook!$B$6:$B$25,0),1))=0,"",INDEX(AdressBook!$D$6:$D$25,MATCH(D2715,AdressBook!$B$6:$B$25,0),1)),""),"")</f>
        <v/>
      </c>
      <c r="G2715" s="361" t="str">
        <f>IFERROR(IF(LEN(INDEX(PlansAndNotes!$F$6:$F$4005,ROW(B2715)-ROW($C$3)))=0,"",INDEX(PlansAndNotes!$F$6:$F$4005,ROW(B2715)-ROW($C$3))),"")</f>
        <v/>
      </c>
      <c r="H2715" s="361" t="str">
        <f>IFERROR(IF(LEN(C2715)&gt;0,IF(LEN(INDEX(TasksList!$G$6:$G$25,MATCH(C2715,TasksList!$B$6:$B$25,0),1))=0,"",INDEX(TasksList!$G$6:$G$25,MATCH(C2715,TasksList!$B$6:$B$25,0),1)),""),"")</f>
        <v/>
      </c>
      <c r="N2715" s="362" t="str">
        <f>IFERROR(IF(LEN(INDEX(PlansAndNotes!$D$6:$D$4005,ROW(B2715)-ROW($C$3)))=0,"",INDEX(PlansAndNotes!$D$6:$D$4005,ROW(B2715)-ROW($C$3))),"")</f>
        <v/>
      </c>
      <c r="O2715" s="165" t="str">
        <f t="shared" si="293"/>
        <v/>
      </c>
      <c r="P2715" s="363" t="str">
        <f>IFERROR(IF(LEN(INDEX(PlansAndNotes!$E$6:$E$4005,ROW(B2715)-ROW($C$3)))=0,"",INDEX(PlansAndNotes!$E$6:$E$4005,ROW(B2715)-ROW($C$3))),"")</f>
        <v/>
      </c>
      <c r="Q2715" s="363" t="str">
        <f>IFERROR(IF(LEN(INDEX(PlansAndNotes!$G$6:$G$4005,ROW(B2715)-ROW($C$3)))=0,"",INDEX(PlansAndNotes!$G$6:$G$4005,ROW(B2715)-ROW($C$3))),"")</f>
        <v/>
      </c>
      <c r="R2715" s="361" t="str">
        <f>IFERROR(IF(LEN(D2715)&gt;0,IF(LEN(INDEX(AdressBook!$C$6:$C$25,MATCH(D2715,AdressBook!$B$6:$B$25,0),1))=0,"",INDEX(AdressBook!$C$6:$C$25,MATCH(D2715,AdressBook!$B$6:$B$25,0),1)),""),"")</f>
        <v/>
      </c>
      <c r="S2715" s="165">
        <f>IF(LEN(C2715)&gt;0,IFERROR(IF(MATCH(C2715,C2716:$C$4004,0)&gt;0,-1,ROW(S2715)-ROW($S$3)),ROW(S2715)-ROW($S$3)),-1)</f>
        <v>-1</v>
      </c>
      <c r="T2715" s="165">
        <f t="shared" si="294"/>
        <v>0</v>
      </c>
      <c r="U2715" s="165" t="str">
        <f t="shared" si="295"/>
        <v/>
      </c>
      <c r="V2715" s="165" t="str">
        <f>IFERROR(IF(OR(C2715="",S2715&lt;0),"",IF(SUBTOTAL(3,C2715:C2715)=0,-1,SUBTOTAL(3,$C$4:C2715))),"")</f>
        <v/>
      </c>
      <c r="W2715" s="156" t="str">
        <f t="array" ref="W2715">IF(LEN(C2715)&gt;0,IFERROR(IF(MATCH(C2715,$C$3:$C2714,0)&gt;0,N2715-INDEX($N$3:N2714,SUMPRODUCT(MAX(ROW($C$3:$C2714)*(C2715=$C$3:$C2714)))-2,1),""),""),"")</f>
        <v/>
      </c>
      <c r="X2715" s="156">
        <f t="shared" ca="1" si="296"/>
        <v>1</v>
      </c>
      <c r="Y2715" s="156">
        <f t="shared" ca="1" si="297"/>
        <v>1</v>
      </c>
    </row>
    <row r="2716" spans="2:25" hidden="1" x14ac:dyDescent="0.25">
      <c r="B2716" s="390" t="str">
        <f>IFERROR(IF(LEN(INDEX(PlansAndNotes!$B$6:$B$2005,ROW(A2716)-ROW($B$3)))=0,"",INDEX(PlansAndNotes!$B$6:$B$2005,ROW(A2716)-ROW($B$3))),"")</f>
        <v/>
      </c>
      <c r="C2716" s="387" t="str">
        <f t="shared" si="298"/>
        <v/>
      </c>
      <c r="D2716" s="361" t="str">
        <f>IFERROR(IF(LEN(C2716)&gt;0,IF(LEN(INDEX(TasksList!$C$6:$C$25,MATCH(C2716,TasksList!$B$6:$B$25,0),1))=0,"",INDEX(TasksList!$C$6:$C$25,MATCH(C2716,TasksList!$B$6:$B$25,0),1)),""),"")</f>
        <v/>
      </c>
      <c r="E2716" s="361" t="str">
        <f>IFERROR(IF(LEN(C2716)&gt;0,IF(LEN(INDEX(TasksList!$F$6:$F$25,MATCH(C2716,TasksList!$B$6:$B$25,0),1))=0,"not set!",INDEX(TasksList!$F$6:$F$25,MATCH(C2716,TasksList!$B$6:$B$25,0),1)),""),"")</f>
        <v/>
      </c>
      <c r="F2716" s="360" t="str">
        <f>IFERROR(IF(LEN(D2716)&gt;0,IF(LEN(INDEX(AdressBook!$D$6:$D$25,MATCH(D2716,AdressBook!$B$6:$B$25,0),1))=0,"",INDEX(AdressBook!$D$6:$D$25,MATCH(D2716,AdressBook!$B$6:$B$25,0),1)),""),"")</f>
        <v/>
      </c>
      <c r="G2716" s="361" t="str">
        <f>IFERROR(IF(LEN(INDEX(PlansAndNotes!$F$6:$F$4005,ROW(B2716)-ROW($C$3)))=0,"",INDEX(PlansAndNotes!$F$6:$F$4005,ROW(B2716)-ROW($C$3))),"")</f>
        <v/>
      </c>
      <c r="H2716" s="361" t="str">
        <f>IFERROR(IF(LEN(C2716)&gt;0,IF(LEN(INDEX(TasksList!$G$6:$G$25,MATCH(C2716,TasksList!$B$6:$B$25,0),1))=0,"",INDEX(TasksList!$G$6:$G$25,MATCH(C2716,TasksList!$B$6:$B$25,0),1)),""),"")</f>
        <v/>
      </c>
      <c r="N2716" s="362" t="str">
        <f>IFERROR(IF(LEN(INDEX(PlansAndNotes!$D$6:$D$4005,ROW(B2716)-ROW($C$3)))=0,"",INDEX(PlansAndNotes!$D$6:$D$4005,ROW(B2716)-ROW($C$3))),"")</f>
        <v/>
      </c>
      <c r="O2716" s="165" t="str">
        <f t="shared" si="293"/>
        <v/>
      </c>
      <c r="P2716" s="363" t="str">
        <f>IFERROR(IF(LEN(INDEX(PlansAndNotes!$E$6:$E$4005,ROW(B2716)-ROW($C$3)))=0,"",INDEX(PlansAndNotes!$E$6:$E$4005,ROW(B2716)-ROW($C$3))),"")</f>
        <v/>
      </c>
      <c r="Q2716" s="363" t="str">
        <f>IFERROR(IF(LEN(INDEX(PlansAndNotes!$G$6:$G$4005,ROW(B2716)-ROW($C$3)))=0,"",INDEX(PlansAndNotes!$G$6:$G$4005,ROW(B2716)-ROW($C$3))),"")</f>
        <v/>
      </c>
      <c r="R2716" s="361" t="str">
        <f>IFERROR(IF(LEN(D2716)&gt;0,IF(LEN(INDEX(AdressBook!$C$6:$C$25,MATCH(D2716,AdressBook!$B$6:$B$25,0),1))=0,"",INDEX(AdressBook!$C$6:$C$25,MATCH(D2716,AdressBook!$B$6:$B$25,0),1)),""),"")</f>
        <v/>
      </c>
      <c r="S2716" s="165">
        <f>IF(LEN(C2716)&gt;0,IFERROR(IF(MATCH(C2716,C2717:$C$4004,0)&gt;0,-1,ROW(S2716)-ROW($S$3)),ROW(S2716)-ROW($S$3)),-1)</f>
        <v>-1</v>
      </c>
      <c r="T2716" s="165">
        <f t="shared" si="294"/>
        <v>0</v>
      </c>
      <c r="U2716" s="165" t="str">
        <f t="shared" si="295"/>
        <v/>
      </c>
      <c r="V2716" s="165" t="str">
        <f>IFERROR(IF(OR(C2716="",S2716&lt;0),"",IF(SUBTOTAL(3,C2716:C2716)=0,-1,SUBTOTAL(3,$C$4:C2716))),"")</f>
        <v/>
      </c>
      <c r="W2716" s="156" t="str">
        <f t="array" ref="W2716">IF(LEN(C2716)&gt;0,IFERROR(IF(MATCH(C2716,$C$3:$C2715,0)&gt;0,N2716-INDEX($N$3:N2715,SUMPRODUCT(MAX(ROW($C$3:$C2715)*(C2716=$C$3:$C2715)))-2,1),""),""),"")</f>
        <v/>
      </c>
      <c r="X2716" s="156">
        <f t="shared" ca="1" si="296"/>
        <v>1</v>
      </c>
      <c r="Y2716" s="156">
        <f t="shared" ca="1" si="297"/>
        <v>1</v>
      </c>
    </row>
    <row r="2717" spans="2:25" hidden="1" x14ac:dyDescent="0.25">
      <c r="B2717" s="390" t="str">
        <f>IFERROR(IF(LEN(INDEX(PlansAndNotes!$B$6:$B$2005,ROW(A2717)-ROW($B$3)))=0,"",INDEX(PlansAndNotes!$B$6:$B$2005,ROW(A2717)-ROW($B$3))),"")</f>
        <v/>
      </c>
      <c r="C2717" s="387" t="str">
        <f t="shared" si="298"/>
        <v/>
      </c>
      <c r="D2717" s="361" t="str">
        <f>IFERROR(IF(LEN(C2717)&gt;0,IF(LEN(INDEX(TasksList!$C$6:$C$25,MATCH(C2717,TasksList!$B$6:$B$25,0),1))=0,"",INDEX(TasksList!$C$6:$C$25,MATCH(C2717,TasksList!$B$6:$B$25,0),1)),""),"")</f>
        <v/>
      </c>
      <c r="E2717" s="361" t="str">
        <f>IFERROR(IF(LEN(C2717)&gt;0,IF(LEN(INDEX(TasksList!$F$6:$F$25,MATCH(C2717,TasksList!$B$6:$B$25,0),1))=0,"not set!",INDEX(TasksList!$F$6:$F$25,MATCH(C2717,TasksList!$B$6:$B$25,0),1)),""),"")</f>
        <v/>
      </c>
      <c r="F2717" s="360" t="str">
        <f>IFERROR(IF(LEN(D2717)&gt;0,IF(LEN(INDEX(AdressBook!$D$6:$D$25,MATCH(D2717,AdressBook!$B$6:$B$25,0),1))=0,"",INDEX(AdressBook!$D$6:$D$25,MATCH(D2717,AdressBook!$B$6:$B$25,0),1)),""),"")</f>
        <v/>
      </c>
      <c r="G2717" s="361" t="str">
        <f>IFERROR(IF(LEN(INDEX(PlansAndNotes!$F$6:$F$4005,ROW(B2717)-ROW($C$3)))=0,"",INDEX(PlansAndNotes!$F$6:$F$4005,ROW(B2717)-ROW($C$3))),"")</f>
        <v/>
      </c>
      <c r="H2717" s="361" t="str">
        <f>IFERROR(IF(LEN(C2717)&gt;0,IF(LEN(INDEX(TasksList!$G$6:$G$25,MATCH(C2717,TasksList!$B$6:$B$25,0),1))=0,"",INDEX(TasksList!$G$6:$G$25,MATCH(C2717,TasksList!$B$6:$B$25,0),1)),""),"")</f>
        <v/>
      </c>
      <c r="N2717" s="362" t="str">
        <f>IFERROR(IF(LEN(INDEX(PlansAndNotes!$D$6:$D$4005,ROW(B2717)-ROW($C$3)))=0,"",INDEX(PlansAndNotes!$D$6:$D$4005,ROW(B2717)-ROW($C$3))),"")</f>
        <v/>
      </c>
      <c r="O2717" s="165" t="str">
        <f t="shared" si="293"/>
        <v/>
      </c>
      <c r="P2717" s="363" t="str">
        <f>IFERROR(IF(LEN(INDEX(PlansAndNotes!$E$6:$E$4005,ROW(B2717)-ROW($C$3)))=0,"",INDEX(PlansAndNotes!$E$6:$E$4005,ROW(B2717)-ROW($C$3))),"")</f>
        <v/>
      </c>
      <c r="Q2717" s="363" t="str">
        <f>IFERROR(IF(LEN(INDEX(PlansAndNotes!$G$6:$G$4005,ROW(B2717)-ROW($C$3)))=0,"",INDEX(PlansAndNotes!$G$6:$G$4005,ROW(B2717)-ROW($C$3))),"")</f>
        <v/>
      </c>
      <c r="R2717" s="361" t="str">
        <f>IFERROR(IF(LEN(D2717)&gt;0,IF(LEN(INDEX(AdressBook!$C$6:$C$25,MATCH(D2717,AdressBook!$B$6:$B$25,0),1))=0,"",INDEX(AdressBook!$C$6:$C$25,MATCH(D2717,AdressBook!$B$6:$B$25,0),1)),""),"")</f>
        <v/>
      </c>
      <c r="S2717" s="165">
        <f>IF(LEN(C2717)&gt;0,IFERROR(IF(MATCH(C2717,C2718:$C$4004,0)&gt;0,-1,ROW(S2717)-ROW($S$3)),ROW(S2717)-ROW($S$3)),-1)</f>
        <v>-1</v>
      </c>
      <c r="T2717" s="165">
        <f t="shared" si="294"/>
        <v>0</v>
      </c>
      <c r="U2717" s="165" t="str">
        <f t="shared" si="295"/>
        <v/>
      </c>
      <c r="V2717" s="165" t="str">
        <f>IFERROR(IF(OR(C2717="",S2717&lt;0),"",IF(SUBTOTAL(3,C2717:C2717)=0,-1,SUBTOTAL(3,$C$4:C2717))),"")</f>
        <v/>
      </c>
      <c r="W2717" s="156" t="str">
        <f t="array" ref="W2717">IF(LEN(C2717)&gt;0,IFERROR(IF(MATCH(C2717,$C$3:$C2716,0)&gt;0,N2717-INDEX($N$3:N2716,SUMPRODUCT(MAX(ROW($C$3:$C2716)*(C2717=$C$3:$C2716)))-2,1),""),""),"")</f>
        <v/>
      </c>
      <c r="X2717" s="156">
        <f t="shared" ca="1" si="296"/>
        <v>1</v>
      </c>
      <c r="Y2717" s="156">
        <f t="shared" ca="1" si="297"/>
        <v>1</v>
      </c>
    </row>
    <row r="2718" spans="2:25" hidden="1" x14ac:dyDescent="0.25">
      <c r="B2718" s="390" t="str">
        <f>IFERROR(IF(LEN(INDEX(PlansAndNotes!$B$6:$B$2005,ROW(A2718)-ROW($B$3)))=0,"",INDEX(PlansAndNotes!$B$6:$B$2005,ROW(A2718)-ROW($B$3))),"")</f>
        <v/>
      </c>
      <c r="C2718" s="387" t="str">
        <f t="shared" si="298"/>
        <v/>
      </c>
      <c r="D2718" s="361" t="str">
        <f>IFERROR(IF(LEN(C2718)&gt;0,IF(LEN(INDEX(TasksList!$C$6:$C$25,MATCH(C2718,TasksList!$B$6:$B$25,0),1))=0,"",INDEX(TasksList!$C$6:$C$25,MATCH(C2718,TasksList!$B$6:$B$25,0),1)),""),"")</f>
        <v/>
      </c>
      <c r="E2718" s="361" t="str">
        <f>IFERROR(IF(LEN(C2718)&gt;0,IF(LEN(INDEX(TasksList!$F$6:$F$25,MATCH(C2718,TasksList!$B$6:$B$25,0),1))=0,"not set!",INDEX(TasksList!$F$6:$F$25,MATCH(C2718,TasksList!$B$6:$B$25,0),1)),""),"")</f>
        <v/>
      </c>
      <c r="F2718" s="360" t="str">
        <f>IFERROR(IF(LEN(D2718)&gt;0,IF(LEN(INDEX(AdressBook!$D$6:$D$25,MATCH(D2718,AdressBook!$B$6:$B$25,0),1))=0,"",INDEX(AdressBook!$D$6:$D$25,MATCH(D2718,AdressBook!$B$6:$B$25,0),1)),""),"")</f>
        <v/>
      </c>
      <c r="G2718" s="361" t="str">
        <f>IFERROR(IF(LEN(INDEX(PlansAndNotes!$F$6:$F$4005,ROW(B2718)-ROW($C$3)))=0,"",INDEX(PlansAndNotes!$F$6:$F$4005,ROW(B2718)-ROW($C$3))),"")</f>
        <v/>
      </c>
      <c r="H2718" s="361" t="str">
        <f>IFERROR(IF(LEN(C2718)&gt;0,IF(LEN(INDEX(TasksList!$G$6:$G$25,MATCH(C2718,TasksList!$B$6:$B$25,0),1))=0,"",INDEX(TasksList!$G$6:$G$25,MATCH(C2718,TasksList!$B$6:$B$25,0),1)),""),"")</f>
        <v/>
      </c>
      <c r="N2718" s="362" t="str">
        <f>IFERROR(IF(LEN(INDEX(PlansAndNotes!$D$6:$D$4005,ROW(B2718)-ROW($C$3)))=0,"",INDEX(PlansAndNotes!$D$6:$D$4005,ROW(B2718)-ROW($C$3))),"")</f>
        <v/>
      </c>
      <c r="O2718" s="165" t="str">
        <f t="shared" si="293"/>
        <v/>
      </c>
      <c r="P2718" s="363" t="str">
        <f>IFERROR(IF(LEN(INDEX(PlansAndNotes!$E$6:$E$4005,ROW(B2718)-ROW($C$3)))=0,"",INDEX(PlansAndNotes!$E$6:$E$4005,ROW(B2718)-ROW($C$3))),"")</f>
        <v/>
      </c>
      <c r="Q2718" s="363" t="str">
        <f>IFERROR(IF(LEN(INDEX(PlansAndNotes!$G$6:$G$4005,ROW(B2718)-ROW($C$3)))=0,"",INDEX(PlansAndNotes!$G$6:$G$4005,ROW(B2718)-ROW($C$3))),"")</f>
        <v/>
      </c>
      <c r="R2718" s="361" t="str">
        <f>IFERROR(IF(LEN(D2718)&gt;0,IF(LEN(INDEX(AdressBook!$C$6:$C$25,MATCH(D2718,AdressBook!$B$6:$B$25,0),1))=0,"",INDEX(AdressBook!$C$6:$C$25,MATCH(D2718,AdressBook!$B$6:$B$25,0),1)),""),"")</f>
        <v/>
      </c>
      <c r="S2718" s="165">
        <f>IF(LEN(C2718)&gt;0,IFERROR(IF(MATCH(C2718,C2719:$C$4004,0)&gt;0,-1,ROW(S2718)-ROW($S$3)),ROW(S2718)-ROW($S$3)),-1)</f>
        <v>-1</v>
      </c>
      <c r="T2718" s="165">
        <f t="shared" si="294"/>
        <v>0</v>
      </c>
      <c r="U2718" s="165" t="str">
        <f t="shared" si="295"/>
        <v/>
      </c>
      <c r="V2718" s="165" t="str">
        <f>IFERROR(IF(OR(C2718="",S2718&lt;0),"",IF(SUBTOTAL(3,C2718:C2718)=0,-1,SUBTOTAL(3,$C$4:C2718))),"")</f>
        <v/>
      </c>
      <c r="W2718" s="156" t="str">
        <f t="array" ref="W2718">IF(LEN(C2718)&gt;0,IFERROR(IF(MATCH(C2718,$C$3:$C2717,0)&gt;0,N2718-INDEX($N$3:N2717,SUMPRODUCT(MAX(ROW($C$3:$C2717)*(C2718=$C$3:$C2717)))-2,1),""),""),"")</f>
        <v/>
      </c>
      <c r="X2718" s="156">
        <f t="shared" ca="1" si="296"/>
        <v>1</v>
      </c>
      <c r="Y2718" s="156">
        <f t="shared" ca="1" si="297"/>
        <v>1</v>
      </c>
    </row>
    <row r="2719" spans="2:25" hidden="1" x14ac:dyDescent="0.25">
      <c r="B2719" s="390" t="str">
        <f>IFERROR(IF(LEN(INDEX(PlansAndNotes!$B$6:$B$2005,ROW(A2719)-ROW($B$3)))=0,"",INDEX(PlansAndNotes!$B$6:$B$2005,ROW(A2719)-ROW($B$3))),"")</f>
        <v/>
      </c>
      <c r="C2719" s="387" t="str">
        <f t="shared" si="298"/>
        <v/>
      </c>
      <c r="D2719" s="361" t="str">
        <f>IFERROR(IF(LEN(C2719)&gt;0,IF(LEN(INDEX(TasksList!$C$6:$C$25,MATCH(C2719,TasksList!$B$6:$B$25,0),1))=0,"",INDEX(TasksList!$C$6:$C$25,MATCH(C2719,TasksList!$B$6:$B$25,0),1)),""),"")</f>
        <v/>
      </c>
      <c r="E2719" s="361" t="str">
        <f>IFERROR(IF(LEN(C2719)&gt;0,IF(LEN(INDEX(TasksList!$F$6:$F$25,MATCH(C2719,TasksList!$B$6:$B$25,0),1))=0,"not set!",INDEX(TasksList!$F$6:$F$25,MATCH(C2719,TasksList!$B$6:$B$25,0),1)),""),"")</f>
        <v/>
      </c>
      <c r="F2719" s="360" t="str">
        <f>IFERROR(IF(LEN(D2719)&gt;0,IF(LEN(INDEX(AdressBook!$D$6:$D$25,MATCH(D2719,AdressBook!$B$6:$B$25,0),1))=0,"",INDEX(AdressBook!$D$6:$D$25,MATCH(D2719,AdressBook!$B$6:$B$25,0),1)),""),"")</f>
        <v/>
      </c>
      <c r="G2719" s="361" t="str">
        <f>IFERROR(IF(LEN(INDEX(PlansAndNotes!$F$6:$F$4005,ROW(B2719)-ROW($C$3)))=0,"",INDEX(PlansAndNotes!$F$6:$F$4005,ROW(B2719)-ROW($C$3))),"")</f>
        <v/>
      </c>
      <c r="H2719" s="361" t="str">
        <f>IFERROR(IF(LEN(C2719)&gt;0,IF(LEN(INDEX(TasksList!$G$6:$G$25,MATCH(C2719,TasksList!$B$6:$B$25,0),1))=0,"",INDEX(TasksList!$G$6:$G$25,MATCH(C2719,TasksList!$B$6:$B$25,0),1)),""),"")</f>
        <v/>
      </c>
      <c r="N2719" s="362" t="str">
        <f>IFERROR(IF(LEN(INDEX(PlansAndNotes!$D$6:$D$4005,ROW(B2719)-ROW($C$3)))=0,"",INDEX(PlansAndNotes!$D$6:$D$4005,ROW(B2719)-ROW($C$3))),"")</f>
        <v/>
      </c>
      <c r="O2719" s="165" t="str">
        <f t="shared" si="293"/>
        <v/>
      </c>
      <c r="P2719" s="363" t="str">
        <f>IFERROR(IF(LEN(INDEX(PlansAndNotes!$E$6:$E$4005,ROW(B2719)-ROW($C$3)))=0,"",INDEX(PlansAndNotes!$E$6:$E$4005,ROW(B2719)-ROW($C$3))),"")</f>
        <v/>
      </c>
      <c r="Q2719" s="363" t="str">
        <f>IFERROR(IF(LEN(INDEX(PlansAndNotes!$G$6:$G$4005,ROW(B2719)-ROW($C$3)))=0,"",INDEX(PlansAndNotes!$G$6:$G$4005,ROW(B2719)-ROW($C$3))),"")</f>
        <v/>
      </c>
      <c r="R2719" s="361" t="str">
        <f>IFERROR(IF(LEN(D2719)&gt;0,IF(LEN(INDEX(AdressBook!$C$6:$C$25,MATCH(D2719,AdressBook!$B$6:$B$25,0),1))=0,"",INDEX(AdressBook!$C$6:$C$25,MATCH(D2719,AdressBook!$B$6:$B$25,0),1)),""),"")</f>
        <v/>
      </c>
      <c r="S2719" s="165">
        <f>IF(LEN(C2719)&gt;0,IFERROR(IF(MATCH(C2719,C2720:$C$4004,0)&gt;0,-1,ROW(S2719)-ROW($S$3)),ROW(S2719)-ROW($S$3)),-1)</f>
        <v>-1</v>
      </c>
      <c r="T2719" s="165">
        <f t="shared" si="294"/>
        <v>0</v>
      </c>
      <c r="U2719" s="165" t="str">
        <f t="shared" si="295"/>
        <v/>
      </c>
      <c r="V2719" s="165" t="str">
        <f>IFERROR(IF(OR(C2719="",S2719&lt;0),"",IF(SUBTOTAL(3,C2719:C2719)=0,-1,SUBTOTAL(3,$C$4:C2719))),"")</f>
        <v/>
      </c>
      <c r="W2719" s="156" t="str">
        <f t="array" ref="W2719">IF(LEN(C2719)&gt;0,IFERROR(IF(MATCH(C2719,$C$3:$C2718,0)&gt;0,N2719-INDEX($N$3:N2718,SUMPRODUCT(MAX(ROW($C$3:$C2718)*(C2719=$C$3:$C2718)))-2,1),""),""),"")</f>
        <v/>
      </c>
      <c r="X2719" s="156">
        <f t="shared" ca="1" si="296"/>
        <v>1</v>
      </c>
      <c r="Y2719" s="156">
        <f t="shared" ca="1" si="297"/>
        <v>1</v>
      </c>
    </row>
    <row r="2720" spans="2:25" hidden="1" x14ac:dyDescent="0.25">
      <c r="B2720" s="390" t="str">
        <f>IFERROR(IF(LEN(INDEX(PlansAndNotes!$B$6:$B$2005,ROW(A2720)-ROW($B$3)))=0,"",INDEX(PlansAndNotes!$B$6:$B$2005,ROW(A2720)-ROW($B$3))),"")</f>
        <v/>
      </c>
      <c r="C2720" s="387" t="str">
        <f t="shared" si="298"/>
        <v/>
      </c>
      <c r="D2720" s="361" t="str">
        <f>IFERROR(IF(LEN(C2720)&gt;0,IF(LEN(INDEX(TasksList!$C$6:$C$25,MATCH(C2720,TasksList!$B$6:$B$25,0),1))=0,"",INDEX(TasksList!$C$6:$C$25,MATCH(C2720,TasksList!$B$6:$B$25,0),1)),""),"")</f>
        <v/>
      </c>
      <c r="E2720" s="361" t="str">
        <f>IFERROR(IF(LEN(C2720)&gt;0,IF(LEN(INDEX(TasksList!$F$6:$F$25,MATCH(C2720,TasksList!$B$6:$B$25,0),1))=0,"not set!",INDEX(TasksList!$F$6:$F$25,MATCH(C2720,TasksList!$B$6:$B$25,0),1)),""),"")</f>
        <v/>
      </c>
      <c r="F2720" s="360" t="str">
        <f>IFERROR(IF(LEN(D2720)&gt;0,IF(LEN(INDEX(AdressBook!$D$6:$D$25,MATCH(D2720,AdressBook!$B$6:$B$25,0),1))=0,"",INDEX(AdressBook!$D$6:$D$25,MATCH(D2720,AdressBook!$B$6:$B$25,0),1)),""),"")</f>
        <v/>
      </c>
      <c r="G2720" s="361" t="str">
        <f>IFERROR(IF(LEN(INDEX(PlansAndNotes!$F$6:$F$4005,ROW(B2720)-ROW($C$3)))=0,"",INDEX(PlansAndNotes!$F$6:$F$4005,ROW(B2720)-ROW($C$3))),"")</f>
        <v/>
      </c>
      <c r="H2720" s="361" t="str">
        <f>IFERROR(IF(LEN(C2720)&gt;0,IF(LEN(INDEX(TasksList!$G$6:$G$25,MATCH(C2720,TasksList!$B$6:$B$25,0),1))=0,"",INDEX(TasksList!$G$6:$G$25,MATCH(C2720,TasksList!$B$6:$B$25,0),1)),""),"")</f>
        <v/>
      </c>
      <c r="N2720" s="362" t="str">
        <f>IFERROR(IF(LEN(INDEX(PlansAndNotes!$D$6:$D$4005,ROW(B2720)-ROW($C$3)))=0,"",INDEX(PlansAndNotes!$D$6:$D$4005,ROW(B2720)-ROW($C$3))),"")</f>
        <v/>
      </c>
      <c r="O2720" s="165" t="str">
        <f t="shared" si="293"/>
        <v/>
      </c>
      <c r="P2720" s="363" t="str">
        <f>IFERROR(IF(LEN(INDEX(PlansAndNotes!$E$6:$E$4005,ROW(B2720)-ROW($C$3)))=0,"",INDEX(PlansAndNotes!$E$6:$E$4005,ROW(B2720)-ROW($C$3))),"")</f>
        <v/>
      </c>
      <c r="Q2720" s="363" t="str">
        <f>IFERROR(IF(LEN(INDEX(PlansAndNotes!$G$6:$G$4005,ROW(B2720)-ROW($C$3)))=0,"",INDEX(PlansAndNotes!$G$6:$G$4005,ROW(B2720)-ROW($C$3))),"")</f>
        <v/>
      </c>
      <c r="R2720" s="361" t="str">
        <f>IFERROR(IF(LEN(D2720)&gt;0,IF(LEN(INDEX(AdressBook!$C$6:$C$25,MATCH(D2720,AdressBook!$B$6:$B$25,0),1))=0,"",INDEX(AdressBook!$C$6:$C$25,MATCH(D2720,AdressBook!$B$6:$B$25,0),1)),""),"")</f>
        <v/>
      </c>
      <c r="S2720" s="165">
        <f>IF(LEN(C2720)&gt;0,IFERROR(IF(MATCH(C2720,C2721:$C$4004,0)&gt;0,-1,ROW(S2720)-ROW($S$3)),ROW(S2720)-ROW($S$3)),-1)</f>
        <v>-1</v>
      </c>
      <c r="T2720" s="165">
        <f t="shared" si="294"/>
        <v>0</v>
      </c>
      <c r="U2720" s="165" t="str">
        <f t="shared" si="295"/>
        <v/>
      </c>
      <c r="V2720" s="165" t="str">
        <f>IFERROR(IF(OR(C2720="",S2720&lt;0),"",IF(SUBTOTAL(3,C2720:C2720)=0,-1,SUBTOTAL(3,$C$4:C2720))),"")</f>
        <v/>
      </c>
      <c r="W2720" s="156" t="str">
        <f t="array" ref="W2720">IF(LEN(C2720)&gt;0,IFERROR(IF(MATCH(C2720,$C$3:$C2719,0)&gt;0,N2720-INDEX($N$3:N2719,SUMPRODUCT(MAX(ROW($C$3:$C2719)*(C2720=$C$3:$C2719)))-2,1),""),""),"")</f>
        <v/>
      </c>
      <c r="X2720" s="156">
        <f t="shared" ca="1" si="296"/>
        <v>1</v>
      </c>
      <c r="Y2720" s="156">
        <f t="shared" ca="1" si="297"/>
        <v>1</v>
      </c>
    </row>
    <row r="2721" spans="2:25" hidden="1" x14ac:dyDescent="0.25">
      <c r="B2721" s="390" t="str">
        <f>IFERROR(IF(LEN(INDEX(PlansAndNotes!$B$6:$B$2005,ROW(A2721)-ROW($B$3)))=0,"",INDEX(PlansAndNotes!$B$6:$B$2005,ROW(A2721)-ROW($B$3))),"")</f>
        <v/>
      </c>
      <c r="C2721" s="387" t="str">
        <f t="shared" si="298"/>
        <v/>
      </c>
      <c r="D2721" s="361" t="str">
        <f>IFERROR(IF(LEN(C2721)&gt;0,IF(LEN(INDEX(TasksList!$C$6:$C$25,MATCH(C2721,TasksList!$B$6:$B$25,0),1))=0,"",INDEX(TasksList!$C$6:$C$25,MATCH(C2721,TasksList!$B$6:$B$25,0),1)),""),"")</f>
        <v/>
      </c>
      <c r="E2721" s="361" t="str">
        <f>IFERROR(IF(LEN(C2721)&gt;0,IF(LEN(INDEX(TasksList!$F$6:$F$25,MATCH(C2721,TasksList!$B$6:$B$25,0),1))=0,"not set!",INDEX(TasksList!$F$6:$F$25,MATCH(C2721,TasksList!$B$6:$B$25,0),1)),""),"")</f>
        <v/>
      </c>
      <c r="F2721" s="360" t="str">
        <f>IFERROR(IF(LEN(D2721)&gt;0,IF(LEN(INDEX(AdressBook!$D$6:$D$25,MATCH(D2721,AdressBook!$B$6:$B$25,0),1))=0,"",INDEX(AdressBook!$D$6:$D$25,MATCH(D2721,AdressBook!$B$6:$B$25,0),1)),""),"")</f>
        <v/>
      </c>
      <c r="G2721" s="361" t="str">
        <f>IFERROR(IF(LEN(INDEX(PlansAndNotes!$F$6:$F$4005,ROW(B2721)-ROW($C$3)))=0,"",INDEX(PlansAndNotes!$F$6:$F$4005,ROW(B2721)-ROW($C$3))),"")</f>
        <v/>
      </c>
      <c r="H2721" s="361" t="str">
        <f>IFERROR(IF(LEN(C2721)&gt;0,IF(LEN(INDEX(TasksList!$G$6:$G$25,MATCH(C2721,TasksList!$B$6:$B$25,0),1))=0,"",INDEX(TasksList!$G$6:$G$25,MATCH(C2721,TasksList!$B$6:$B$25,0),1)),""),"")</f>
        <v/>
      </c>
      <c r="N2721" s="362" t="str">
        <f>IFERROR(IF(LEN(INDEX(PlansAndNotes!$D$6:$D$4005,ROW(B2721)-ROW($C$3)))=0,"",INDEX(PlansAndNotes!$D$6:$D$4005,ROW(B2721)-ROW($C$3))),"")</f>
        <v/>
      </c>
      <c r="O2721" s="165" t="str">
        <f t="shared" si="293"/>
        <v/>
      </c>
      <c r="P2721" s="363" t="str">
        <f>IFERROR(IF(LEN(INDEX(PlansAndNotes!$E$6:$E$4005,ROW(B2721)-ROW($C$3)))=0,"",INDEX(PlansAndNotes!$E$6:$E$4005,ROW(B2721)-ROW($C$3))),"")</f>
        <v/>
      </c>
      <c r="Q2721" s="363" t="str">
        <f>IFERROR(IF(LEN(INDEX(PlansAndNotes!$G$6:$G$4005,ROW(B2721)-ROW($C$3)))=0,"",INDEX(PlansAndNotes!$G$6:$G$4005,ROW(B2721)-ROW($C$3))),"")</f>
        <v/>
      </c>
      <c r="R2721" s="361" t="str">
        <f>IFERROR(IF(LEN(D2721)&gt;0,IF(LEN(INDEX(AdressBook!$C$6:$C$25,MATCH(D2721,AdressBook!$B$6:$B$25,0),1))=0,"",INDEX(AdressBook!$C$6:$C$25,MATCH(D2721,AdressBook!$B$6:$B$25,0),1)),""),"")</f>
        <v/>
      </c>
      <c r="S2721" s="165">
        <f>IF(LEN(C2721)&gt;0,IFERROR(IF(MATCH(C2721,C2722:$C$4004,0)&gt;0,-1,ROW(S2721)-ROW($S$3)),ROW(S2721)-ROW($S$3)),-1)</f>
        <v>-1</v>
      </c>
      <c r="T2721" s="165">
        <f t="shared" si="294"/>
        <v>0</v>
      </c>
      <c r="U2721" s="165" t="str">
        <f t="shared" si="295"/>
        <v/>
      </c>
      <c r="V2721" s="165" t="str">
        <f>IFERROR(IF(OR(C2721="",S2721&lt;0),"",IF(SUBTOTAL(3,C2721:C2721)=0,-1,SUBTOTAL(3,$C$4:C2721))),"")</f>
        <v/>
      </c>
      <c r="W2721" s="156" t="str">
        <f t="array" ref="W2721">IF(LEN(C2721)&gt;0,IFERROR(IF(MATCH(C2721,$C$3:$C2720,0)&gt;0,N2721-INDEX($N$3:N2720,SUMPRODUCT(MAX(ROW($C$3:$C2720)*(C2721=$C$3:$C2720)))-2,1),""),""),"")</f>
        <v/>
      </c>
      <c r="X2721" s="156">
        <f t="shared" ca="1" si="296"/>
        <v>1</v>
      </c>
      <c r="Y2721" s="156">
        <f t="shared" ca="1" si="297"/>
        <v>1</v>
      </c>
    </row>
    <row r="2722" spans="2:25" hidden="1" x14ac:dyDescent="0.25">
      <c r="B2722" s="390" t="str">
        <f>IFERROR(IF(LEN(INDEX(PlansAndNotes!$B$6:$B$2005,ROW(A2722)-ROW($B$3)))=0,"",INDEX(PlansAndNotes!$B$6:$B$2005,ROW(A2722)-ROW($B$3))),"")</f>
        <v/>
      </c>
      <c r="C2722" s="387" t="str">
        <f t="shared" si="298"/>
        <v/>
      </c>
      <c r="D2722" s="361" t="str">
        <f>IFERROR(IF(LEN(C2722)&gt;0,IF(LEN(INDEX(TasksList!$C$6:$C$25,MATCH(C2722,TasksList!$B$6:$B$25,0),1))=0,"",INDEX(TasksList!$C$6:$C$25,MATCH(C2722,TasksList!$B$6:$B$25,0),1)),""),"")</f>
        <v/>
      </c>
      <c r="E2722" s="361" t="str">
        <f>IFERROR(IF(LEN(C2722)&gt;0,IF(LEN(INDEX(TasksList!$F$6:$F$25,MATCH(C2722,TasksList!$B$6:$B$25,0),1))=0,"not set!",INDEX(TasksList!$F$6:$F$25,MATCH(C2722,TasksList!$B$6:$B$25,0),1)),""),"")</f>
        <v/>
      </c>
      <c r="F2722" s="360" t="str">
        <f>IFERROR(IF(LEN(D2722)&gt;0,IF(LEN(INDEX(AdressBook!$D$6:$D$25,MATCH(D2722,AdressBook!$B$6:$B$25,0),1))=0,"",INDEX(AdressBook!$D$6:$D$25,MATCH(D2722,AdressBook!$B$6:$B$25,0),1)),""),"")</f>
        <v/>
      </c>
      <c r="G2722" s="361" t="str">
        <f>IFERROR(IF(LEN(INDEX(PlansAndNotes!$F$6:$F$4005,ROW(B2722)-ROW($C$3)))=0,"",INDEX(PlansAndNotes!$F$6:$F$4005,ROW(B2722)-ROW($C$3))),"")</f>
        <v/>
      </c>
      <c r="H2722" s="361" t="str">
        <f>IFERROR(IF(LEN(C2722)&gt;0,IF(LEN(INDEX(TasksList!$G$6:$G$25,MATCH(C2722,TasksList!$B$6:$B$25,0),1))=0,"",INDEX(TasksList!$G$6:$G$25,MATCH(C2722,TasksList!$B$6:$B$25,0),1)),""),"")</f>
        <v/>
      </c>
      <c r="N2722" s="362" t="str">
        <f>IFERROR(IF(LEN(INDEX(PlansAndNotes!$D$6:$D$4005,ROW(B2722)-ROW($C$3)))=0,"",INDEX(PlansAndNotes!$D$6:$D$4005,ROW(B2722)-ROW($C$3))),"")</f>
        <v/>
      </c>
      <c r="O2722" s="165" t="str">
        <f t="shared" si="293"/>
        <v/>
      </c>
      <c r="P2722" s="363" t="str">
        <f>IFERROR(IF(LEN(INDEX(PlansAndNotes!$E$6:$E$4005,ROW(B2722)-ROW($C$3)))=0,"",INDEX(PlansAndNotes!$E$6:$E$4005,ROW(B2722)-ROW($C$3))),"")</f>
        <v/>
      </c>
      <c r="Q2722" s="363" t="str">
        <f>IFERROR(IF(LEN(INDEX(PlansAndNotes!$G$6:$G$4005,ROW(B2722)-ROW($C$3)))=0,"",INDEX(PlansAndNotes!$G$6:$G$4005,ROW(B2722)-ROW($C$3))),"")</f>
        <v/>
      </c>
      <c r="R2722" s="361" t="str">
        <f>IFERROR(IF(LEN(D2722)&gt;0,IF(LEN(INDEX(AdressBook!$C$6:$C$25,MATCH(D2722,AdressBook!$B$6:$B$25,0),1))=0,"",INDEX(AdressBook!$C$6:$C$25,MATCH(D2722,AdressBook!$B$6:$B$25,0),1)),""),"")</f>
        <v/>
      </c>
      <c r="S2722" s="165">
        <f>IF(LEN(C2722)&gt;0,IFERROR(IF(MATCH(C2722,C2723:$C$4004,0)&gt;0,-1,ROW(S2722)-ROW($S$3)),ROW(S2722)-ROW($S$3)),-1)</f>
        <v>-1</v>
      </c>
      <c r="T2722" s="165">
        <f t="shared" si="294"/>
        <v>0</v>
      </c>
      <c r="U2722" s="165" t="str">
        <f t="shared" si="295"/>
        <v/>
      </c>
      <c r="V2722" s="165" t="str">
        <f>IFERROR(IF(OR(C2722="",S2722&lt;0),"",IF(SUBTOTAL(3,C2722:C2722)=0,-1,SUBTOTAL(3,$C$4:C2722))),"")</f>
        <v/>
      </c>
      <c r="W2722" s="156" t="str">
        <f t="array" ref="W2722">IF(LEN(C2722)&gt;0,IFERROR(IF(MATCH(C2722,$C$3:$C2721,0)&gt;0,N2722-INDEX($N$3:N2721,SUMPRODUCT(MAX(ROW($C$3:$C2721)*(C2722=$C$3:$C2721)))-2,1),""),""),"")</f>
        <v/>
      </c>
      <c r="X2722" s="156">
        <f t="shared" ca="1" si="296"/>
        <v>1</v>
      </c>
      <c r="Y2722" s="156">
        <f t="shared" ca="1" si="297"/>
        <v>1</v>
      </c>
    </row>
    <row r="2723" spans="2:25" hidden="1" x14ac:dyDescent="0.25">
      <c r="B2723" s="390" t="str">
        <f>IFERROR(IF(LEN(INDEX(PlansAndNotes!$B$6:$B$2005,ROW(A2723)-ROW($B$3)))=0,"",INDEX(PlansAndNotes!$B$6:$B$2005,ROW(A2723)-ROW($B$3))),"")</f>
        <v/>
      </c>
      <c r="C2723" s="387" t="str">
        <f t="shared" si="298"/>
        <v/>
      </c>
      <c r="D2723" s="361" t="str">
        <f>IFERROR(IF(LEN(C2723)&gt;0,IF(LEN(INDEX(TasksList!$C$6:$C$25,MATCH(C2723,TasksList!$B$6:$B$25,0),1))=0,"",INDEX(TasksList!$C$6:$C$25,MATCH(C2723,TasksList!$B$6:$B$25,0),1)),""),"")</f>
        <v/>
      </c>
      <c r="E2723" s="361" t="str">
        <f>IFERROR(IF(LEN(C2723)&gt;0,IF(LEN(INDEX(TasksList!$F$6:$F$25,MATCH(C2723,TasksList!$B$6:$B$25,0),1))=0,"not set!",INDEX(TasksList!$F$6:$F$25,MATCH(C2723,TasksList!$B$6:$B$25,0),1)),""),"")</f>
        <v/>
      </c>
      <c r="F2723" s="360" t="str">
        <f>IFERROR(IF(LEN(D2723)&gt;0,IF(LEN(INDEX(AdressBook!$D$6:$D$25,MATCH(D2723,AdressBook!$B$6:$B$25,0),1))=0,"",INDEX(AdressBook!$D$6:$D$25,MATCH(D2723,AdressBook!$B$6:$B$25,0),1)),""),"")</f>
        <v/>
      </c>
      <c r="G2723" s="361" t="str">
        <f>IFERROR(IF(LEN(INDEX(PlansAndNotes!$F$6:$F$4005,ROW(B2723)-ROW($C$3)))=0,"",INDEX(PlansAndNotes!$F$6:$F$4005,ROW(B2723)-ROW($C$3))),"")</f>
        <v/>
      </c>
      <c r="H2723" s="361" t="str">
        <f>IFERROR(IF(LEN(C2723)&gt;0,IF(LEN(INDEX(TasksList!$G$6:$G$25,MATCH(C2723,TasksList!$B$6:$B$25,0),1))=0,"",INDEX(TasksList!$G$6:$G$25,MATCH(C2723,TasksList!$B$6:$B$25,0),1)),""),"")</f>
        <v/>
      </c>
      <c r="N2723" s="362" t="str">
        <f>IFERROR(IF(LEN(INDEX(PlansAndNotes!$D$6:$D$4005,ROW(B2723)-ROW($C$3)))=0,"",INDEX(PlansAndNotes!$D$6:$D$4005,ROW(B2723)-ROW($C$3))),"")</f>
        <v/>
      </c>
      <c r="O2723" s="165" t="str">
        <f t="shared" si="293"/>
        <v/>
      </c>
      <c r="P2723" s="363" t="str">
        <f>IFERROR(IF(LEN(INDEX(PlansAndNotes!$E$6:$E$4005,ROW(B2723)-ROW($C$3)))=0,"",INDEX(PlansAndNotes!$E$6:$E$4005,ROW(B2723)-ROW($C$3))),"")</f>
        <v/>
      </c>
      <c r="Q2723" s="363" t="str">
        <f>IFERROR(IF(LEN(INDEX(PlansAndNotes!$G$6:$G$4005,ROW(B2723)-ROW($C$3)))=0,"",INDEX(PlansAndNotes!$G$6:$G$4005,ROW(B2723)-ROW($C$3))),"")</f>
        <v/>
      </c>
      <c r="R2723" s="361" t="str">
        <f>IFERROR(IF(LEN(D2723)&gt;0,IF(LEN(INDEX(AdressBook!$C$6:$C$25,MATCH(D2723,AdressBook!$B$6:$B$25,0),1))=0,"",INDEX(AdressBook!$C$6:$C$25,MATCH(D2723,AdressBook!$B$6:$B$25,0),1)),""),"")</f>
        <v/>
      </c>
      <c r="S2723" s="165">
        <f>IF(LEN(C2723)&gt;0,IFERROR(IF(MATCH(C2723,C2724:$C$4004,0)&gt;0,-1,ROW(S2723)-ROW($S$3)),ROW(S2723)-ROW($S$3)),-1)</f>
        <v>-1</v>
      </c>
      <c r="T2723" s="165">
        <f t="shared" si="294"/>
        <v>0</v>
      </c>
      <c r="U2723" s="165" t="str">
        <f t="shared" si="295"/>
        <v/>
      </c>
      <c r="V2723" s="165" t="str">
        <f>IFERROR(IF(OR(C2723="",S2723&lt;0),"",IF(SUBTOTAL(3,C2723:C2723)=0,-1,SUBTOTAL(3,$C$4:C2723))),"")</f>
        <v/>
      </c>
      <c r="W2723" s="156" t="str">
        <f t="array" ref="W2723">IF(LEN(C2723)&gt;0,IFERROR(IF(MATCH(C2723,$C$3:$C2722,0)&gt;0,N2723-INDEX($N$3:N2722,SUMPRODUCT(MAX(ROW($C$3:$C2722)*(C2723=$C$3:$C2722)))-2,1),""),""),"")</f>
        <v/>
      </c>
      <c r="X2723" s="156">
        <f t="shared" ca="1" si="296"/>
        <v>1</v>
      </c>
      <c r="Y2723" s="156">
        <f t="shared" ca="1" si="297"/>
        <v>1</v>
      </c>
    </row>
    <row r="2724" spans="2:25" hidden="1" x14ac:dyDescent="0.25">
      <c r="B2724" s="390" t="str">
        <f>IFERROR(IF(LEN(INDEX(PlansAndNotes!$B$6:$B$2005,ROW(A2724)-ROW($B$3)))=0,"",INDEX(PlansAndNotes!$B$6:$B$2005,ROW(A2724)-ROW($B$3))),"")</f>
        <v/>
      </c>
      <c r="C2724" s="387" t="str">
        <f t="shared" si="298"/>
        <v/>
      </c>
      <c r="D2724" s="361" t="str">
        <f>IFERROR(IF(LEN(C2724)&gt;0,IF(LEN(INDEX(TasksList!$C$6:$C$25,MATCH(C2724,TasksList!$B$6:$B$25,0),1))=0,"",INDEX(TasksList!$C$6:$C$25,MATCH(C2724,TasksList!$B$6:$B$25,0),1)),""),"")</f>
        <v/>
      </c>
      <c r="E2724" s="361" t="str">
        <f>IFERROR(IF(LEN(C2724)&gt;0,IF(LEN(INDEX(TasksList!$F$6:$F$25,MATCH(C2724,TasksList!$B$6:$B$25,0),1))=0,"not set!",INDEX(TasksList!$F$6:$F$25,MATCH(C2724,TasksList!$B$6:$B$25,0),1)),""),"")</f>
        <v/>
      </c>
      <c r="F2724" s="360" t="str">
        <f>IFERROR(IF(LEN(D2724)&gt;0,IF(LEN(INDEX(AdressBook!$D$6:$D$25,MATCH(D2724,AdressBook!$B$6:$B$25,0),1))=0,"",INDEX(AdressBook!$D$6:$D$25,MATCH(D2724,AdressBook!$B$6:$B$25,0),1)),""),"")</f>
        <v/>
      </c>
      <c r="G2724" s="361" t="str">
        <f>IFERROR(IF(LEN(INDEX(PlansAndNotes!$F$6:$F$4005,ROW(B2724)-ROW($C$3)))=0,"",INDEX(PlansAndNotes!$F$6:$F$4005,ROW(B2724)-ROW($C$3))),"")</f>
        <v/>
      </c>
      <c r="H2724" s="361" t="str">
        <f>IFERROR(IF(LEN(C2724)&gt;0,IF(LEN(INDEX(TasksList!$G$6:$G$25,MATCH(C2724,TasksList!$B$6:$B$25,0),1))=0,"",INDEX(TasksList!$G$6:$G$25,MATCH(C2724,TasksList!$B$6:$B$25,0),1)),""),"")</f>
        <v/>
      </c>
      <c r="N2724" s="362" t="str">
        <f>IFERROR(IF(LEN(INDEX(PlansAndNotes!$D$6:$D$4005,ROW(B2724)-ROW($C$3)))=0,"",INDEX(PlansAndNotes!$D$6:$D$4005,ROW(B2724)-ROW($C$3))),"")</f>
        <v/>
      </c>
      <c r="O2724" s="165" t="str">
        <f t="shared" si="293"/>
        <v/>
      </c>
      <c r="P2724" s="363" t="str">
        <f>IFERROR(IF(LEN(INDEX(PlansAndNotes!$E$6:$E$4005,ROW(B2724)-ROW($C$3)))=0,"",INDEX(PlansAndNotes!$E$6:$E$4005,ROW(B2724)-ROW($C$3))),"")</f>
        <v/>
      </c>
      <c r="Q2724" s="363" t="str">
        <f>IFERROR(IF(LEN(INDEX(PlansAndNotes!$G$6:$G$4005,ROW(B2724)-ROW($C$3)))=0,"",INDEX(PlansAndNotes!$G$6:$G$4005,ROW(B2724)-ROW($C$3))),"")</f>
        <v/>
      </c>
      <c r="R2724" s="361" t="str">
        <f>IFERROR(IF(LEN(D2724)&gt;0,IF(LEN(INDEX(AdressBook!$C$6:$C$25,MATCH(D2724,AdressBook!$B$6:$B$25,0),1))=0,"",INDEX(AdressBook!$C$6:$C$25,MATCH(D2724,AdressBook!$B$6:$B$25,0),1)),""),"")</f>
        <v/>
      </c>
      <c r="S2724" s="165">
        <f>IF(LEN(C2724)&gt;0,IFERROR(IF(MATCH(C2724,C2725:$C$4004,0)&gt;0,-1,ROW(S2724)-ROW($S$3)),ROW(S2724)-ROW($S$3)),-1)</f>
        <v>-1</v>
      </c>
      <c r="T2724" s="165">
        <f t="shared" si="294"/>
        <v>0</v>
      </c>
      <c r="U2724" s="165" t="str">
        <f t="shared" si="295"/>
        <v/>
      </c>
      <c r="V2724" s="165" t="str">
        <f>IFERROR(IF(OR(C2724="",S2724&lt;0),"",IF(SUBTOTAL(3,C2724:C2724)=0,-1,SUBTOTAL(3,$C$4:C2724))),"")</f>
        <v/>
      </c>
      <c r="W2724" s="156" t="str">
        <f t="array" ref="W2724">IF(LEN(C2724)&gt;0,IFERROR(IF(MATCH(C2724,$C$3:$C2723,0)&gt;0,N2724-INDEX($N$3:N2723,SUMPRODUCT(MAX(ROW($C$3:$C2723)*(C2724=$C$3:$C2723)))-2,1),""),""),"")</f>
        <v/>
      </c>
      <c r="X2724" s="156">
        <f t="shared" ca="1" si="296"/>
        <v>1</v>
      </c>
      <c r="Y2724" s="156">
        <f t="shared" ca="1" si="297"/>
        <v>1</v>
      </c>
    </row>
    <row r="2725" spans="2:25" hidden="1" x14ac:dyDescent="0.25">
      <c r="B2725" s="390" t="str">
        <f>IFERROR(IF(LEN(INDEX(PlansAndNotes!$B$6:$B$2005,ROW(A2725)-ROW($B$3)))=0,"",INDEX(PlansAndNotes!$B$6:$B$2005,ROW(A2725)-ROW($B$3))),"")</f>
        <v/>
      </c>
      <c r="C2725" s="387" t="str">
        <f t="shared" si="298"/>
        <v/>
      </c>
      <c r="D2725" s="361" t="str">
        <f>IFERROR(IF(LEN(C2725)&gt;0,IF(LEN(INDEX(TasksList!$C$6:$C$25,MATCH(C2725,TasksList!$B$6:$B$25,0),1))=0,"",INDEX(TasksList!$C$6:$C$25,MATCH(C2725,TasksList!$B$6:$B$25,0),1)),""),"")</f>
        <v/>
      </c>
      <c r="E2725" s="361" t="str">
        <f>IFERROR(IF(LEN(C2725)&gt;0,IF(LEN(INDEX(TasksList!$F$6:$F$25,MATCH(C2725,TasksList!$B$6:$B$25,0),1))=0,"not set!",INDEX(TasksList!$F$6:$F$25,MATCH(C2725,TasksList!$B$6:$B$25,0),1)),""),"")</f>
        <v/>
      </c>
      <c r="F2725" s="360" t="str">
        <f>IFERROR(IF(LEN(D2725)&gt;0,IF(LEN(INDEX(AdressBook!$D$6:$D$25,MATCH(D2725,AdressBook!$B$6:$B$25,0),1))=0,"",INDEX(AdressBook!$D$6:$D$25,MATCH(D2725,AdressBook!$B$6:$B$25,0),1)),""),"")</f>
        <v/>
      </c>
      <c r="G2725" s="361" t="str">
        <f>IFERROR(IF(LEN(INDEX(PlansAndNotes!$F$6:$F$4005,ROW(B2725)-ROW($C$3)))=0,"",INDEX(PlansAndNotes!$F$6:$F$4005,ROW(B2725)-ROW($C$3))),"")</f>
        <v/>
      </c>
      <c r="H2725" s="361" t="str">
        <f>IFERROR(IF(LEN(C2725)&gt;0,IF(LEN(INDEX(TasksList!$G$6:$G$25,MATCH(C2725,TasksList!$B$6:$B$25,0),1))=0,"",INDEX(TasksList!$G$6:$G$25,MATCH(C2725,TasksList!$B$6:$B$25,0),1)),""),"")</f>
        <v/>
      </c>
      <c r="N2725" s="362" t="str">
        <f>IFERROR(IF(LEN(INDEX(PlansAndNotes!$D$6:$D$4005,ROW(B2725)-ROW($C$3)))=0,"",INDEX(PlansAndNotes!$D$6:$D$4005,ROW(B2725)-ROW($C$3))),"")</f>
        <v/>
      </c>
      <c r="O2725" s="165" t="str">
        <f t="shared" si="293"/>
        <v/>
      </c>
      <c r="P2725" s="363" t="str">
        <f>IFERROR(IF(LEN(INDEX(PlansAndNotes!$E$6:$E$4005,ROW(B2725)-ROW($C$3)))=0,"",INDEX(PlansAndNotes!$E$6:$E$4005,ROW(B2725)-ROW($C$3))),"")</f>
        <v/>
      </c>
      <c r="Q2725" s="363" t="str">
        <f>IFERROR(IF(LEN(INDEX(PlansAndNotes!$G$6:$G$4005,ROW(B2725)-ROW($C$3)))=0,"",INDEX(PlansAndNotes!$G$6:$G$4005,ROW(B2725)-ROW($C$3))),"")</f>
        <v/>
      </c>
      <c r="R2725" s="361" t="str">
        <f>IFERROR(IF(LEN(D2725)&gt;0,IF(LEN(INDEX(AdressBook!$C$6:$C$25,MATCH(D2725,AdressBook!$B$6:$B$25,0),1))=0,"",INDEX(AdressBook!$C$6:$C$25,MATCH(D2725,AdressBook!$B$6:$B$25,0),1)),""),"")</f>
        <v/>
      </c>
      <c r="S2725" s="165">
        <f>IF(LEN(C2725)&gt;0,IFERROR(IF(MATCH(C2725,C2726:$C$4004,0)&gt;0,-1,ROW(S2725)-ROW($S$3)),ROW(S2725)-ROW($S$3)),-1)</f>
        <v>-1</v>
      </c>
      <c r="T2725" s="165">
        <f t="shared" si="294"/>
        <v>0</v>
      </c>
      <c r="U2725" s="165" t="str">
        <f t="shared" si="295"/>
        <v/>
      </c>
      <c r="V2725" s="165" t="str">
        <f>IFERROR(IF(OR(C2725="",S2725&lt;0),"",IF(SUBTOTAL(3,C2725:C2725)=0,-1,SUBTOTAL(3,$C$4:C2725))),"")</f>
        <v/>
      </c>
      <c r="W2725" s="156" t="str">
        <f t="array" ref="W2725">IF(LEN(C2725)&gt;0,IFERROR(IF(MATCH(C2725,$C$3:$C2724,0)&gt;0,N2725-INDEX($N$3:N2724,SUMPRODUCT(MAX(ROW($C$3:$C2724)*(C2725=$C$3:$C2724)))-2,1),""),""),"")</f>
        <v/>
      </c>
      <c r="X2725" s="156">
        <f t="shared" ca="1" si="296"/>
        <v>1</v>
      </c>
      <c r="Y2725" s="156">
        <f t="shared" ca="1" si="297"/>
        <v>1</v>
      </c>
    </row>
    <row r="2726" spans="2:25" hidden="1" x14ac:dyDescent="0.25">
      <c r="B2726" s="390" t="str">
        <f>IFERROR(IF(LEN(INDEX(PlansAndNotes!$B$6:$B$2005,ROW(A2726)-ROW($B$3)))=0,"",INDEX(PlansAndNotes!$B$6:$B$2005,ROW(A2726)-ROW($B$3))),"")</f>
        <v/>
      </c>
      <c r="C2726" s="387" t="str">
        <f t="shared" si="298"/>
        <v/>
      </c>
      <c r="D2726" s="361" t="str">
        <f>IFERROR(IF(LEN(C2726)&gt;0,IF(LEN(INDEX(TasksList!$C$6:$C$25,MATCH(C2726,TasksList!$B$6:$B$25,0),1))=0,"",INDEX(TasksList!$C$6:$C$25,MATCH(C2726,TasksList!$B$6:$B$25,0),1)),""),"")</f>
        <v/>
      </c>
      <c r="E2726" s="361" t="str">
        <f>IFERROR(IF(LEN(C2726)&gt;0,IF(LEN(INDEX(TasksList!$F$6:$F$25,MATCH(C2726,TasksList!$B$6:$B$25,0),1))=0,"not set!",INDEX(TasksList!$F$6:$F$25,MATCH(C2726,TasksList!$B$6:$B$25,0),1)),""),"")</f>
        <v/>
      </c>
      <c r="F2726" s="360" t="str">
        <f>IFERROR(IF(LEN(D2726)&gt;0,IF(LEN(INDEX(AdressBook!$D$6:$D$25,MATCH(D2726,AdressBook!$B$6:$B$25,0),1))=0,"",INDEX(AdressBook!$D$6:$D$25,MATCH(D2726,AdressBook!$B$6:$B$25,0),1)),""),"")</f>
        <v/>
      </c>
      <c r="G2726" s="361" t="str">
        <f>IFERROR(IF(LEN(INDEX(PlansAndNotes!$F$6:$F$4005,ROW(B2726)-ROW($C$3)))=0,"",INDEX(PlansAndNotes!$F$6:$F$4005,ROW(B2726)-ROW($C$3))),"")</f>
        <v/>
      </c>
      <c r="H2726" s="361" t="str">
        <f>IFERROR(IF(LEN(C2726)&gt;0,IF(LEN(INDEX(TasksList!$G$6:$G$25,MATCH(C2726,TasksList!$B$6:$B$25,0),1))=0,"",INDEX(TasksList!$G$6:$G$25,MATCH(C2726,TasksList!$B$6:$B$25,0),1)),""),"")</f>
        <v/>
      </c>
      <c r="N2726" s="362" t="str">
        <f>IFERROR(IF(LEN(INDEX(PlansAndNotes!$D$6:$D$4005,ROW(B2726)-ROW($C$3)))=0,"",INDEX(PlansAndNotes!$D$6:$D$4005,ROW(B2726)-ROW($C$3))),"")</f>
        <v/>
      </c>
      <c r="O2726" s="165" t="str">
        <f t="shared" si="293"/>
        <v/>
      </c>
      <c r="P2726" s="363" t="str">
        <f>IFERROR(IF(LEN(INDEX(PlansAndNotes!$E$6:$E$4005,ROW(B2726)-ROW($C$3)))=0,"",INDEX(PlansAndNotes!$E$6:$E$4005,ROW(B2726)-ROW($C$3))),"")</f>
        <v/>
      </c>
      <c r="Q2726" s="363" t="str">
        <f>IFERROR(IF(LEN(INDEX(PlansAndNotes!$G$6:$G$4005,ROW(B2726)-ROW($C$3)))=0,"",INDEX(PlansAndNotes!$G$6:$G$4005,ROW(B2726)-ROW($C$3))),"")</f>
        <v/>
      </c>
      <c r="R2726" s="361" t="str">
        <f>IFERROR(IF(LEN(D2726)&gt;0,IF(LEN(INDEX(AdressBook!$C$6:$C$25,MATCH(D2726,AdressBook!$B$6:$B$25,0),1))=0,"",INDEX(AdressBook!$C$6:$C$25,MATCH(D2726,AdressBook!$B$6:$B$25,0),1)),""),"")</f>
        <v/>
      </c>
      <c r="S2726" s="165">
        <f>IF(LEN(C2726)&gt;0,IFERROR(IF(MATCH(C2726,C2727:$C$4004,0)&gt;0,-1,ROW(S2726)-ROW($S$3)),ROW(S2726)-ROW($S$3)),-1)</f>
        <v>-1</v>
      </c>
      <c r="T2726" s="165">
        <f t="shared" si="294"/>
        <v>0</v>
      </c>
      <c r="U2726" s="165" t="str">
        <f t="shared" si="295"/>
        <v/>
      </c>
      <c r="V2726" s="165" t="str">
        <f>IFERROR(IF(OR(C2726="",S2726&lt;0),"",IF(SUBTOTAL(3,C2726:C2726)=0,-1,SUBTOTAL(3,$C$4:C2726))),"")</f>
        <v/>
      </c>
      <c r="W2726" s="156" t="str">
        <f t="array" ref="W2726">IF(LEN(C2726)&gt;0,IFERROR(IF(MATCH(C2726,$C$3:$C2725,0)&gt;0,N2726-INDEX($N$3:N2725,SUMPRODUCT(MAX(ROW($C$3:$C2725)*(C2726=$C$3:$C2725)))-2,1),""),""),"")</f>
        <v/>
      </c>
      <c r="X2726" s="156">
        <f t="shared" ca="1" si="296"/>
        <v>1</v>
      </c>
      <c r="Y2726" s="156">
        <f t="shared" ca="1" si="297"/>
        <v>1</v>
      </c>
    </row>
    <row r="2727" spans="2:25" hidden="1" x14ac:dyDescent="0.25">
      <c r="B2727" s="390" t="str">
        <f>IFERROR(IF(LEN(INDEX(PlansAndNotes!$B$6:$B$2005,ROW(A2727)-ROW($B$3)))=0,"",INDEX(PlansAndNotes!$B$6:$B$2005,ROW(A2727)-ROW($B$3))),"")</f>
        <v/>
      </c>
      <c r="C2727" s="387" t="str">
        <f t="shared" si="298"/>
        <v/>
      </c>
      <c r="D2727" s="361" t="str">
        <f>IFERROR(IF(LEN(C2727)&gt;0,IF(LEN(INDEX(TasksList!$C$6:$C$25,MATCH(C2727,TasksList!$B$6:$B$25,0),1))=0,"",INDEX(TasksList!$C$6:$C$25,MATCH(C2727,TasksList!$B$6:$B$25,0),1)),""),"")</f>
        <v/>
      </c>
      <c r="E2727" s="361" t="str">
        <f>IFERROR(IF(LEN(C2727)&gt;0,IF(LEN(INDEX(TasksList!$F$6:$F$25,MATCH(C2727,TasksList!$B$6:$B$25,0),1))=0,"not set!",INDEX(TasksList!$F$6:$F$25,MATCH(C2727,TasksList!$B$6:$B$25,0),1)),""),"")</f>
        <v/>
      </c>
      <c r="F2727" s="360" t="str">
        <f>IFERROR(IF(LEN(D2727)&gt;0,IF(LEN(INDEX(AdressBook!$D$6:$D$25,MATCH(D2727,AdressBook!$B$6:$B$25,0),1))=0,"",INDEX(AdressBook!$D$6:$D$25,MATCH(D2727,AdressBook!$B$6:$B$25,0),1)),""),"")</f>
        <v/>
      </c>
      <c r="G2727" s="361" t="str">
        <f>IFERROR(IF(LEN(INDEX(PlansAndNotes!$F$6:$F$4005,ROW(B2727)-ROW($C$3)))=0,"",INDEX(PlansAndNotes!$F$6:$F$4005,ROW(B2727)-ROW($C$3))),"")</f>
        <v/>
      </c>
      <c r="H2727" s="361" t="str">
        <f>IFERROR(IF(LEN(C2727)&gt;0,IF(LEN(INDEX(TasksList!$G$6:$G$25,MATCH(C2727,TasksList!$B$6:$B$25,0),1))=0,"",INDEX(TasksList!$G$6:$G$25,MATCH(C2727,TasksList!$B$6:$B$25,0),1)),""),"")</f>
        <v/>
      </c>
      <c r="N2727" s="362" t="str">
        <f>IFERROR(IF(LEN(INDEX(PlansAndNotes!$D$6:$D$4005,ROW(B2727)-ROW($C$3)))=0,"",INDEX(PlansAndNotes!$D$6:$D$4005,ROW(B2727)-ROW($C$3))),"")</f>
        <v/>
      </c>
      <c r="O2727" s="165" t="str">
        <f t="shared" si="293"/>
        <v/>
      </c>
      <c r="P2727" s="363" t="str">
        <f>IFERROR(IF(LEN(INDEX(PlansAndNotes!$E$6:$E$4005,ROW(B2727)-ROW($C$3)))=0,"",INDEX(PlansAndNotes!$E$6:$E$4005,ROW(B2727)-ROW($C$3))),"")</f>
        <v/>
      </c>
      <c r="Q2727" s="363" t="str">
        <f>IFERROR(IF(LEN(INDEX(PlansAndNotes!$G$6:$G$4005,ROW(B2727)-ROW($C$3)))=0,"",INDEX(PlansAndNotes!$G$6:$G$4005,ROW(B2727)-ROW($C$3))),"")</f>
        <v/>
      </c>
      <c r="R2727" s="361" t="str">
        <f>IFERROR(IF(LEN(D2727)&gt;0,IF(LEN(INDEX(AdressBook!$C$6:$C$25,MATCH(D2727,AdressBook!$B$6:$B$25,0),1))=0,"",INDEX(AdressBook!$C$6:$C$25,MATCH(D2727,AdressBook!$B$6:$B$25,0),1)),""),"")</f>
        <v/>
      </c>
      <c r="S2727" s="165">
        <f>IF(LEN(C2727)&gt;0,IFERROR(IF(MATCH(C2727,C2728:$C$4004,0)&gt;0,-1,ROW(S2727)-ROW($S$3)),ROW(S2727)-ROW($S$3)),-1)</f>
        <v>-1</v>
      </c>
      <c r="T2727" s="165">
        <f t="shared" si="294"/>
        <v>0</v>
      </c>
      <c r="U2727" s="165" t="str">
        <f t="shared" si="295"/>
        <v/>
      </c>
      <c r="V2727" s="165" t="str">
        <f>IFERROR(IF(OR(C2727="",S2727&lt;0),"",IF(SUBTOTAL(3,C2727:C2727)=0,-1,SUBTOTAL(3,$C$4:C2727))),"")</f>
        <v/>
      </c>
      <c r="W2727" s="156" t="str">
        <f t="array" ref="W2727">IF(LEN(C2727)&gt;0,IFERROR(IF(MATCH(C2727,$C$3:$C2726,0)&gt;0,N2727-INDEX($N$3:N2726,SUMPRODUCT(MAX(ROW($C$3:$C2726)*(C2727=$C$3:$C2726)))-2,1),""),""),"")</f>
        <v/>
      </c>
      <c r="X2727" s="156">
        <f t="shared" ca="1" si="296"/>
        <v>1</v>
      </c>
      <c r="Y2727" s="156">
        <f t="shared" ca="1" si="297"/>
        <v>1</v>
      </c>
    </row>
    <row r="2728" spans="2:25" hidden="1" x14ac:dyDescent="0.25">
      <c r="B2728" s="390" t="str">
        <f>IFERROR(IF(LEN(INDEX(PlansAndNotes!$B$6:$B$2005,ROW(A2728)-ROW($B$3)))=0,"",INDEX(PlansAndNotes!$B$6:$B$2005,ROW(A2728)-ROW($B$3))),"")</f>
        <v/>
      </c>
      <c r="C2728" s="387" t="str">
        <f t="shared" si="298"/>
        <v/>
      </c>
      <c r="D2728" s="361" t="str">
        <f>IFERROR(IF(LEN(C2728)&gt;0,IF(LEN(INDEX(TasksList!$C$6:$C$25,MATCH(C2728,TasksList!$B$6:$B$25,0),1))=0,"",INDEX(TasksList!$C$6:$C$25,MATCH(C2728,TasksList!$B$6:$B$25,0),1)),""),"")</f>
        <v/>
      </c>
      <c r="E2728" s="361" t="str">
        <f>IFERROR(IF(LEN(C2728)&gt;0,IF(LEN(INDEX(TasksList!$F$6:$F$25,MATCH(C2728,TasksList!$B$6:$B$25,0),1))=0,"not set!",INDEX(TasksList!$F$6:$F$25,MATCH(C2728,TasksList!$B$6:$B$25,0),1)),""),"")</f>
        <v/>
      </c>
      <c r="F2728" s="360" t="str">
        <f>IFERROR(IF(LEN(D2728)&gt;0,IF(LEN(INDEX(AdressBook!$D$6:$D$25,MATCH(D2728,AdressBook!$B$6:$B$25,0),1))=0,"",INDEX(AdressBook!$D$6:$D$25,MATCH(D2728,AdressBook!$B$6:$B$25,0),1)),""),"")</f>
        <v/>
      </c>
      <c r="G2728" s="361" t="str">
        <f>IFERROR(IF(LEN(INDEX(PlansAndNotes!$F$6:$F$4005,ROW(B2728)-ROW($C$3)))=0,"",INDEX(PlansAndNotes!$F$6:$F$4005,ROW(B2728)-ROW($C$3))),"")</f>
        <v/>
      </c>
      <c r="H2728" s="361" t="str">
        <f>IFERROR(IF(LEN(C2728)&gt;0,IF(LEN(INDEX(TasksList!$G$6:$G$25,MATCH(C2728,TasksList!$B$6:$B$25,0),1))=0,"",INDEX(TasksList!$G$6:$G$25,MATCH(C2728,TasksList!$B$6:$B$25,0),1)),""),"")</f>
        <v/>
      </c>
      <c r="N2728" s="362" t="str">
        <f>IFERROR(IF(LEN(INDEX(PlansAndNotes!$D$6:$D$4005,ROW(B2728)-ROW($C$3)))=0,"",INDEX(PlansAndNotes!$D$6:$D$4005,ROW(B2728)-ROW($C$3))),"")</f>
        <v/>
      </c>
      <c r="O2728" s="165" t="str">
        <f t="shared" si="293"/>
        <v/>
      </c>
      <c r="P2728" s="363" t="str">
        <f>IFERROR(IF(LEN(INDEX(PlansAndNotes!$E$6:$E$4005,ROW(B2728)-ROW($C$3)))=0,"",INDEX(PlansAndNotes!$E$6:$E$4005,ROW(B2728)-ROW($C$3))),"")</f>
        <v/>
      </c>
      <c r="Q2728" s="363" t="str">
        <f>IFERROR(IF(LEN(INDEX(PlansAndNotes!$G$6:$G$4005,ROW(B2728)-ROW($C$3)))=0,"",INDEX(PlansAndNotes!$G$6:$G$4005,ROW(B2728)-ROW($C$3))),"")</f>
        <v/>
      </c>
      <c r="R2728" s="361" t="str">
        <f>IFERROR(IF(LEN(D2728)&gt;0,IF(LEN(INDEX(AdressBook!$C$6:$C$25,MATCH(D2728,AdressBook!$B$6:$B$25,0),1))=0,"",INDEX(AdressBook!$C$6:$C$25,MATCH(D2728,AdressBook!$B$6:$B$25,0),1)),""),"")</f>
        <v/>
      </c>
      <c r="S2728" s="165">
        <f>IF(LEN(C2728)&gt;0,IFERROR(IF(MATCH(C2728,C2729:$C$4004,0)&gt;0,-1,ROW(S2728)-ROW($S$3)),ROW(S2728)-ROW($S$3)),-1)</f>
        <v>-1</v>
      </c>
      <c r="T2728" s="165">
        <f t="shared" si="294"/>
        <v>0</v>
      </c>
      <c r="U2728" s="165" t="str">
        <f t="shared" si="295"/>
        <v/>
      </c>
      <c r="V2728" s="165" t="str">
        <f>IFERROR(IF(OR(C2728="",S2728&lt;0),"",IF(SUBTOTAL(3,C2728:C2728)=0,-1,SUBTOTAL(3,$C$4:C2728))),"")</f>
        <v/>
      </c>
      <c r="W2728" s="156" t="str">
        <f t="array" ref="W2728">IF(LEN(C2728)&gt;0,IFERROR(IF(MATCH(C2728,$C$3:$C2727,0)&gt;0,N2728-INDEX($N$3:N2727,SUMPRODUCT(MAX(ROW($C$3:$C2727)*(C2728=$C$3:$C2727)))-2,1),""),""),"")</f>
        <v/>
      </c>
      <c r="X2728" s="156">
        <f t="shared" ca="1" si="296"/>
        <v>1</v>
      </c>
      <c r="Y2728" s="156">
        <f t="shared" ca="1" si="297"/>
        <v>1</v>
      </c>
    </row>
    <row r="2729" spans="2:25" hidden="1" x14ac:dyDescent="0.25">
      <c r="B2729" s="390" t="str">
        <f>IFERROR(IF(LEN(INDEX(PlansAndNotes!$B$6:$B$2005,ROW(A2729)-ROW($B$3)))=0,"",INDEX(PlansAndNotes!$B$6:$B$2005,ROW(A2729)-ROW($B$3))),"")</f>
        <v/>
      </c>
      <c r="C2729" s="387" t="str">
        <f t="shared" si="298"/>
        <v/>
      </c>
      <c r="D2729" s="361" t="str">
        <f>IFERROR(IF(LEN(C2729)&gt;0,IF(LEN(INDEX(TasksList!$C$6:$C$25,MATCH(C2729,TasksList!$B$6:$B$25,0),1))=0,"",INDEX(TasksList!$C$6:$C$25,MATCH(C2729,TasksList!$B$6:$B$25,0),1)),""),"")</f>
        <v/>
      </c>
      <c r="E2729" s="361" t="str">
        <f>IFERROR(IF(LEN(C2729)&gt;0,IF(LEN(INDEX(TasksList!$F$6:$F$25,MATCH(C2729,TasksList!$B$6:$B$25,0),1))=0,"not set!",INDEX(TasksList!$F$6:$F$25,MATCH(C2729,TasksList!$B$6:$B$25,0),1)),""),"")</f>
        <v/>
      </c>
      <c r="F2729" s="360" t="str">
        <f>IFERROR(IF(LEN(D2729)&gt;0,IF(LEN(INDEX(AdressBook!$D$6:$D$25,MATCH(D2729,AdressBook!$B$6:$B$25,0),1))=0,"",INDEX(AdressBook!$D$6:$D$25,MATCH(D2729,AdressBook!$B$6:$B$25,0),1)),""),"")</f>
        <v/>
      </c>
      <c r="G2729" s="361" t="str">
        <f>IFERROR(IF(LEN(INDEX(PlansAndNotes!$F$6:$F$4005,ROW(B2729)-ROW($C$3)))=0,"",INDEX(PlansAndNotes!$F$6:$F$4005,ROW(B2729)-ROW($C$3))),"")</f>
        <v/>
      </c>
      <c r="H2729" s="361" t="str">
        <f>IFERROR(IF(LEN(C2729)&gt;0,IF(LEN(INDEX(TasksList!$G$6:$G$25,MATCH(C2729,TasksList!$B$6:$B$25,0),1))=0,"",INDEX(TasksList!$G$6:$G$25,MATCH(C2729,TasksList!$B$6:$B$25,0),1)),""),"")</f>
        <v/>
      </c>
      <c r="N2729" s="362" t="str">
        <f>IFERROR(IF(LEN(INDEX(PlansAndNotes!$D$6:$D$4005,ROW(B2729)-ROW($C$3)))=0,"",INDEX(PlansAndNotes!$D$6:$D$4005,ROW(B2729)-ROW($C$3))),"")</f>
        <v/>
      </c>
      <c r="O2729" s="165" t="str">
        <f t="shared" si="293"/>
        <v/>
      </c>
      <c r="P2729" s="363" t="str">
        <f>IFERROR(IF(LEN(INDEX(PlansAndNotes!$E$6:$E$4005,ROW(B2729)-ROW($C$3)))=0,"",INDEX(PlansAndNotes!$E$6:$E$4005,ROW(B2729)-ROW($C$3))),"")</f>
        <v/>
      </c>
      <c r="Q2729" s="363" t="str">
        <f>IFERROR(IF(LEN(INDEX(PlansAndNotes!$G$6:$G$4005,ROW(B2729)-ROW($C$3)))=0,"",INDEX(PlansAndNotes!$G$6:$G$4005,ROW(B2729)-ROW($C$3))),"")</f>
        <v/>
      </c>
      <c r="R2729" s="361" t="str">
        <f>IFERROR(IF(LEN(D2729)&gt;0,IF(LEN(INDEX(AdressBook!$C$6:$C$25,MATCH(D2729,AdressBook!$B$6:$B$25,0),1))=0,"",INDEX(AdressBook!$C$6:$C$25,MATCH(D2729,AdressBook!$B$6:$B$25,0),1)),""),"")</f>
        <v/>
      </c>
      <c r="S2729" s="165">
        <f>IF(LEN(C2729)&gt;0,IFERROR(IF(MATCH(C2729,C2730:$C$4004,0)&gt;0,-1,ROW(S2729)-ROW($S$3)),ROW(S2729)-ROW($S$3)),-1)</f>
        <v>-1</v>
      </c>
      <c r="T2729" s="165">
        <f t="shared" si="294"/>
        <v>0</v>
      </c>
      <c r="U2729" s="165" t="str">
        <f t="shared" si="295"/>
        <v/>
      </c>
      <c r="V2729" s="165" t="str">
        <f>IFERROR(IF(OR(C2729="",S2729&lt;0),"",IF(SUBTOTAL(3,C2729:C2729)=0,-1,SUBTOTAL(3,$C$4:C2729))),"")</f>
        <v/>
      </c>
      <c r="W2729" s="156" t="str">
        <f t="array" ref="W2729">IF(LEN(C2729)&gt;0,IFERROR(IF(MATCH(C2729,$C$3:$C2728,0)&gt;0,N2729-INDEX($N$3:N2728,SUMPRODUCT(MAX(ROW($C$3:$C2728)*(C2729=$C$3:$C2728)))-2,1),""),""),"")</f>
        <v/>
      </c>
      <c r="X2729" s="156">
        <f t="shared" ca="1" si="296"/>
        <v>1</v>
      </c>
      <c r="Y2729" s="156">
        <f t="shared" ca="1" si="297"/>
        <v>1</v>
      </c>
    </row>
    <row r="2730" spans="2:25" hidden="1" x14ac:dyDescent="0.25">
      <c r="B2730" s="390" t="str">
        <f>IFERROR(IF(LEN(INDEX(PlansAndNotes!$B$6:$B$2005,ROW(A2730)-ROW($B$3)))=0,"",INDEX(PlansAndNotes!$B$6:$B$2005,ROW(A2730)-ROW($B$3))),"")</f>
        <v/>
      </c>
      <c r="C2730" s="387" t="str">
        <f t="shared" si="298"/>
        <v/>
      </c>
      <c r="D2730" s="361" t="str">
        <f>IFERROR(IF(LEN(C2730)&gt;0,IF(LEN(INDEX(TasksList!$C$6:$C$25,MATCH(C2730,TasksList!$B$6:$B$25,0),1))=0,"",INDEX(TasksList!$C$6:$C$25,MATCH(C2730,TasksList!$B$6:$B$25,0),1)),""),"")</f>
        <v/>
      </c>
      <c r="E2730" s="361" t="str">
        <f>IFERROR(IF(LEN(C2730)&gt;0,IF(LEN(INDEX(TasksList!$F$6:$F$25,MATCH(C2730,TasksList!$B$6:$B$25,0),1))=0,"not set!",INDEX(TasksList!$F$6:$F$25,MATCH(C2730,TasksList!$B$6:$B$25,0),1)),""),"")</f>
        <v/>
      </c>
      <c r="F2730" s="360" t="str">
        <f>IFERROR(IF(LEN(D2730)&gt;0,IF(LEN(INDEX(AdressBook!$D$6:$D$25,MATCH(D2730,AdressBook!$B$6:$B$25,0),1))=0,"",INDEX(AdressBook!$D$6:$D$25,MATCH(D2730,AdressBook!$B$6:$B$25,0),1)),""),"")</f>
        <v/>
      </c>
      <c r="G2730" s="361" t="str">
        <f>IFERROR(IF(LEN(INDEX(PlansAndNotes!$F$6:$F$4005,ROW(B2730)-ROW($C$3)))=0,"",INDEX(PlansAndNotes!$F$6:$F$4005,ROW(B2730)-ROW($C$3))),"")</f>
        <v/>
      </c>
      <c r="H2730" s="361" t="str">
        <f>IFERROR(IF(LEN(C2730)&gt;0,IF(LEN(INDEX(TasksList!$G$6:$G$25,MATCH(C2730,TasksList!$B$6:$B$25,0),1))=0,"",INDEX(TasksList!$G$6:$G$25,MATCH(C2730,TasksList!$B$6:$B$25,0),1)),""),"")</f>
        <v/>
      </c>
      <c r="N2730" s="362" t="str">
        <f>IFERROR(IF(LEN(INDEX(PlansAndNotes!$D$6:$D$4005,ROW(B2730)-ROW($C$3)))=0,"",INDEX(PlansAndNotes!$D$6:$D$4005,ROW(B2730)-ROW($C$3))),"")</f>
        <v/>
      </c>
      <c r="O2730" s="165" t="str">
        <f t="shared" si="293"/>
        <v/>
      </c>
      <c r="P2730" s="363" t="str">
        <f>IFERROR(IF(LEN(INDEX(PlansAndNotes!$E$6:$E$4005,ROW(B2730)-ROW($C$3)))=0,"",INDEX(PlansAndNotes!$E$6:$E$4005,ROW(B2730)-ROW($C$3))),"")</f>
        <v/>
      </c>
      <c r="Q2730" s="363" t="str">
        <f>IFERROR(IF(LEN(INDEX(PlansAndNotes!$G$6:$G$4005,ROW(B2730)-ROW($C$3)))=0,"",INDEX(PlansAndNotes!$G$6:$G$4005,ROW(B2730)-ROW($C$3))),"")</f>
        <v/>
      </c>
      <c r="R2730" s="361" t="str">
        <f>IFERROR(IF(LEN(D2730)&gt;0,IF(LEN(INDEX(AdressBook!$C$6:$C$25,MATCH(D2730,AdressBook!$B$6:$B$25,0),1))=0,"",INDEX(AdressBook!$C$6:$C$25,MATCH(D2730,AdressBook!$B$6:$B$25,0),1)),""),"")</f>
        <v/>
      </c>
      <c r="S2730" s="165">
        <f>IF(LEN(C2730)&gt;0,IFERROR(IF(MATCH(C2730,C2731:$C$4004,0)&gt;0,-1,ROW(S2730)-ROW($S$3)),ROW(S2730)-ROW($S$3)),-1)</f>
        <v>-1</v>
      </c>
      <c r="T2730" s="165">
        <f t="shared" si="294"/>
        <v>0</v>
      </c>
      <c r="U2730" s="165" t="str">
        <f t="shared" si="295"/>
        <v/>
      </c>
      <c r="V2730" s="165" t="str">
        <f>IFERROR(IF(OR(C2730="",S2730&lt;0),"",IF(SUBTOTAL(3,C2730:C2730)=0,-1,SUBTOTAL(3,$C$4:C2730))),"")</f>
        <v/>
      </c>
      <c r="W2730" s="156" t="str">
        <f t="array" ref="W2730">IF(LEN(C2730)&gt;0,IFERROR(IF(MATCH(C2730,$C$3:$C2729,0)&gt;0,N2730-INDEX($N$3:N2729,SUMPRODUCT(MAX(ROW($C$3:$C2729)*(C2730=$C$3:$C2729)))-2,1),""),""),"")</f>
        <v/>
      </c>
      <c r="X2730" s="156">
        <f t="shared" ca="1" si="296"/>
        <v>1</v>
      </c>
      <c r="Y2730" s="156">
        <f t="shared" ca="1" si="297"/>
        <v>1</v>
      </c>
    </row>
    <row r="2731" spans="2:25" hidden="1" x14ac:dyDescent="0.25">
      <c r="B2731" s="390" t="str">
        <f>IFERROR(IF(LEN(INDEX(PlansAndNotes!$B$6:$B$2005,ROW(A2731)-ROW($B$3)))=0,"",INDEX(PlansAndNotes!$B$6:$B$2005,ROW(A2731)-ROW($B$3))),"")</f>
        <v/>
      </c>
      <c r="C2731" s="387" t="str">
        <f t="shared" si="298"/>
        <v/>
      </c>
      <c r="D2731" s="361" t="str">
        <f>IFERROR(IF(LEN(C2731)&gt;0,IF(LEN(INDEX(TasksList!$C$6:$C$25,MATCH(C2731,TasksList!$B$6:$B$25,0),1))=0,"",INDEX(TasksList!$C$6:$C$25,MATCH(C2731,TasksList!$B$6:$B$25,0),1)),""),"")</f>
        <v/>
      </c>
      <c r="E2731" s="361" t="str">
        <f>IFERROR(IF(LEN(C2731)&gt;0,IF(LEN(INDEX(TasksList!$F$6:$F$25,MATCH(C2731,TasksList!$B$6:$B$25,0),1))=0,"not set!",INDEX(TasksList!$F$6:$F$25,MATCH(C2731,TasksList!$B$6:$B$25,0),1)),""),"")</f>
        <v/>
      </c>
      <c r="F2731" s="360" t="str">
        <f>IFERROR(IF(LEN(D2731)&gt;0,IF(LEN(INDEX(AdressBook!$D$6:$D$25,MATCH(D2731,AdressBook!$B$6:$B$25,0),1))=0,"",INDEX(AdressBook!$D$6:$D$25,MATCH(D2731,AdressBook!$B$6:$B$25,0),1)),""),"")</f>
        <v/>
      </c>
      <c r="G2731" s="361" t="str">
        <f>IFERROR(IF(LEN(INDEX(PlansAndNotes!$F$6:$F$4005,ROW(B2731)-ROW($C$3)))=0,"",INDEX(PlansAndNotes!$F$6:$F$4005,ROW(B2731)-ROW($C$3))),"")</f>
        <v/>
      </c>
      <c r="H2731" s="361" t="str">
        <f>IFERROR(IF(LEN(C2731)&gt;0,IF(LEN(INDEX(TasksList!$G$6:$G$25,MATCH(C2731,TasksList!$B$6:$B$25,0),1))=0,"",INDEX(TasksList!$G$6:$G$25,MATCH(C2731,TasksList!$B$6:$B$25,0),1)),""),"")</f>
        <v/>
      </c>
      <c r="N2731" s="362" t="str">
        <f>IFERROR(IF(LEN(INDEX(PlansAndNotes!$D$6:$D$4005,ROW(B2731)-ROW($C$3)))=0,"",INDEX(PlansAndNotes!$D$6:$D$4005,ROW(B2731)-ROW($C$3))),"")</f>
        <v/>
      </c>
      <c r="O2731" s="165" t="str">
        <f t="shared" si="293"/>
        <v/>
      </c>
      <c r="P2731" s="363" t="str">
        <f>IFERROR(IF(LEN(INDEX(PlansAndNotes!$E$6:$E$4005,ROW(B2731)-ROW($C$3)))=0,"",INDEX(PlansAndNotes!$E$6:$E$4005,ROW(B2731)-ROW($C$3))),"")</f>
        <v/>
      </c>
      <c r="Q2731" s="363" t="str">
        <f>IFERROR(IF(LEN(INDEX(PlansAndNotes!$G$6:$G$4005,ROW(B2731)-ROW($C$3)))=0,"",INDEX(PlansAndNotes!$G$6:$G$4005,ROW(B2731)-ROW($C$3))),"")</f>
        <v/>
      </c>
      <c r="R2731" s="361" t="str">
        <f>IFERROR(IF(LEN(D2731)&gt;0,IF(LEN(INDEX(AdressBook!$C$6:$C$25,MATCH(D2731,AdressBook!$B$6:$B$25,0),1))=0,"",INDEX(AdressBook!$C$6:$C$25,MATCH(D2731,AdressBook!$B$6:$B$25,0),1)),""),"")</f>
        <v/>
      </c>
      <c r="S2731" s="165">
        <f>IF(LEN(C2731)&gt;0,IFERROR(IF(MATCH(C2731,C2732:$C$4004,0)&gt;0,-1,ROW(S2731)-ROW($S$3)),ROW(S2731)-ROW($S$3)),-1)</f>
        <v>-1</v>
      </c>
      <c r="T2731" s="165">
        <f t="shared" si="294"/>
        <v>0</v>
      </c>
      <c r="U2731" s="165" t="str">
        <f t="shared" si="295"/>
        <v/>
      </c>
      <c r="V2731" s="165" t="str">
        <f>IFERROR(IF(OR(C2731="",S2731&lt;0),"",IF(SUBTOTAL(3,C2731:C2731)=0,-1,SUBTOTAL(3,$C$4:C2731))),"")</f>
        <v/>
      </c>
      <c r="W2731" s="156" t="str">
        <f t="array" ref="W2731">IF(LEN(C2731)&gt;0,IFERROR(IF(MATCH(C2731,$C$3:$C2730,0)&gt;0,N2731-INDEX($N$3:N2730,SUMPRODUCT(MAX(ROW($C$3:$C2730)*(C2731=$C$3:$C2730)))-2,1),""),""),"")</f>
        <v/>
      </c>
      <c r="X2731" s="156">
        <f t="shared" ca="1" si="296"/>
        <v>1</v>
      </c>
      <c r="Y2731" s="156">
        <f t="shared" ca="1" si="297"/>
        <v>1</v>
      </c>
    </row>
    <row r="2732" spans="2:25" hidden="1" x14ac:dyDescent="0.25">
      <c r="B2732" s="390" t="str">
        <f>IFERROR(IF(LEN(INDEX(PlansAndNotes!$B$6:$B$2005,ROW(A2732)-ROW($B$3)))=0,"",INDEX(PlansAndNotes!$B$6:$B$2005,ROW(A2732)-ROW($B$3))),"")</f>
        <v/>
      </c>
      <c r="C2732" s="387" t="str">
        <f t="shared" si="298"/>
        <v/>
      </c>
      <c r="D2732" s="361" t="str">
        <f>IFERROR(IF(LEN(C2732)&gt;0,IF(LEN(INDEX(TasksList!$C$6:$C$25,MATCH(C2732,TasksList!$B$6:$B$25,0),1))=0,"",INDEX(TasksList!$C$6:$C$25,MATCH(C2732,TasksList!$B$6:$B$25,0),1)),""),"")</f>
        <v/>
      </c>
      <c r="E2732" s="361" t="str">
        <f>IFERROR(IF(LEN(C2732)&gt;0,IF(LEN(INDEX(TasksList!$F$6:$F$25,MATCH(C2732,TasksList!$B$6:$B$25,0),1))=0,"not set!",INDEX(TasksList!$F$6:$F$25,MATCH(C2732,TasksList!$B$6:$B$25,0),1)),""),"")</f>
        <v/>
      </c>
      <c r="F2732" s="360" t="str">
        <f>IFERROR(IF(LEN(D2732)&gt;0,IF(LEN(INDEX(AdressBook!$D$6:$D$25,MATCH(D2732,AdressBook!$B$6:$B$25,0),1))=0,"",INDEX(AdressBook!$D$6:$D$25,MATCH(D2732,AdressBook!$B$6:$B$25,0),1)),""),"")</f>
        <v/>
      </c>
      <c r="G2732" s="361" t="str">
        <f>IFERROR(IF(LEN(INDEX(PlansAndNotes!$F$6:$F$4005,ROW(B2732)-ROW($C$3)))=0,"",INDEX(PlansAndNotes!$F$6:$F$4005,ROW(B2732)-ROW($C$3))),"")</f>
        <v/>
      </c>
      <c r="H2732" s="361" t="str">
        <f>IFERROR(IF(LEN(C2732)&gt;0,IF(LEN(INDEX(TasksList!$G$6:$G$25,MATCH(C2732,TasksList!$B$6:$B$25,0),1))=0,"",INDEX(TasksList!$G$6:$G$25,MATCH(C2732,TasksList!$B$6:$B$25,0),1)),""),"")</f>
        <v/>
      </c>
      <c r="N2732" s="362" t="str">
        <f>IFERROR(IF(LEN(INDEX(PlansAndNotes!$D$6:$D$4005,ROW(B2732)-ROW($C$3)))=0,"",INDEX(PlansAndNotes!$D$6:$D$4005,ROW(B2732)-ROW($C$3))),"")</f>
        <v/>
      </c>
      <c r="O2732" s="165" t="str">
        <f t="shared" si="293"/>
        <v/>
      </c>
      <c r="P2732" s="363" t="str">
        <f>IFERROR(IF(LEN(INDEX(PlansAndNotes!$E$6:$E$4005,ROW(B2732)-ROW($C$3)))=0,"",INDEX(PlansAndNotes!$E$6:$E$4005,ROW(B2732)-ROW($C$3))),"")</f>
        <v/>
      </c>
      <c r="Q2732" s="363" t="str">
        <f>IFERROR(IF(LEN(INDEX(PlansAndNotes!$G$6:$G$4005,ROW(B2732)-ROW($C$3)))=0,"",INDEX(PlansAndNotes!$G$6:$G$4005,ROW(B2732)-ROW($C$3))),"")</f>
        <v/>
      </c>
      <c r="R2732" s="361" t="str">
        <f>IFERROR(IF(LEN(D2732)&gt;0,IF(LEN(INDEX(AdressBook!$C$6:$C$25,MATCH(D2732,AdressBook!$B$6:$B$25,0),1))=0,"",INDEX(AdressBook!$C$6:$C$25,MATCH(D2732,AdressBook!$B$6:$B$25,0),1)),""),"")</f>
        <v/>
      </c>
      <c r="S2732" s="165">
        <f>IF(LEN(C2732)&gt;0,IFERROR(IF(MATCH(C2732,C2733:$C$4004,0)&gt;0,-1,ROW(S2732)-ROW($S$3)),ROW(S2732)-ROW($S$3)),-1)</f>
        <v>-1</v>
      </c>
      <c r="T2732" s="165">
        <f t="shared" si="294"/>
        <v>0</v>
      </c>
      <c r="U2732" s="165" t="str">
        <f t="shared" si="295"/>
        <v/>
      </c>
      <c r="V2732" s="165" t="str">
        <f>IFERROR(IF(OR(C2732="",S2732&lt;0),"",IF(SUBTOTAL(3,C2732:C2732)=0,-1,SUBTOTAL(3,$C$4:C2732))),"")</f>
        <v/>
      </c>
      <c r="W2732" s="156" t="str">
        <f t="array" ref="W2732">IF(LEN(C2732)&gt;0,IFERROR(IF(MATCH(C2732,$C$3:$C2731,0)&gt;0,N2732-INDEX($N$3:N2731,SUMPRODUCT(MAX(ROW($C$3:$C2731)*(C2732=$C$3:$C2731)))-2,1),""),""),"")</f>
        <v/>
      </c>
      <c r="X2732" s="156">
        <f t="shared" ca="1" si="296"/>
        <v>1</v>
      </c>
      <c r="Y2732" s="156">
        <f t="shared" ca="1" si="297"/>
        <v>1</v>
      </c>
    </row>
    <row r="2733" spans="2:25" hidden="1" x14ac:dyDescent="0.25">
      <c r="B2733" s="390" t="str">
        <f>IFERROR(IF(LEN(INDEX(PlansAndNotes!$B$6:$B$2005,ROW(A2733)-ROW($B$3)))=0,"",INDEX(PlansAndNotes!$B$6:$B$2005,ROW(A2733)-ROW($B$3))),"")</f>
        <v/>
      </c>
      <c r="C2733" s="387" t="str">
        <f t="shared" si="298"/>
        <v/>
      </c>
      <c r="D2733" s="361" t="str">
        <f>IFERROR(IF(LEN(C2733)&gt;0,IF(LEN(INDEX(TasksList!$C$6:$C$25,MATCH(C2733,TasksList!$B$6:$B$25,0),1))=0,"",INDEX(TasksList!$C$6:$C$25,MATCH(C2733,TasksList!$B$6:$B$25,0),1)),""),"")</f>
        <v/>
      </c>
      <c r="E2733" s="361" t="str">
        <f>IFERROR(IF(LEN(C2733)&gt;0,IF(LEN(INDEX(TasksList!$F$6:$F$25,MATCH(C2733,TasksList!$B$6:$B$25,0),1))=0,"not set!",INDEX(TasksList!$F$6:$F$25,MATCH(C2733,TasksList!$B$6:$B$25,0),1)),""),"")</f>
        <v/>
      </c>
      <c r="F2733" s="360" t="str">
        <f>IFERROR(IF(LEN(D2733)&gt;0,IF(LEN(INDEX(AdressBook!$D$6:$D$25,MATCH(D2733,AdressBook!$B$6:$B$25,0),1))=0,"",INDEX(AdressBook!$D$6:$D$25,MATCH(D2733,AdressBook!$B$6:$B$25,0),1)),""),"")</f>
        <v/>
      </c>
      <c r="G2733" s="361" t="str">
        <f>IFERROR(IF(LEN(INDEX(PlansAndNotes!$F$6:$F$4005,ROW(B2733)-ROW($C$3)))=0,"",INDEX(PlansAndNotes!$F$6:$F$4005,ROW(B2733)-ROW($C$3))),"")</f>
        <v/>
      </c>
      <c r="H2733" s="361" t="str">
        <f>IFERROR(IF(LEN(C2733)&gt;0,IF(LEN(INDEX(TasksList!$G$6:$G$25,MATCH(C2733,TasksList!$B$6:$B$25,0),1))=0,"",INDEX(TasksList!$G$6:$G$25,MATCH(C2733,TasksList!$B$6:$B$25,0),1)),""),"")</f>
        <v/>
      </c>
      <c r="N2733" s="362" t="str">
        <f>IFERROR(IF(LEN(INDEX(PlansAndNotes!$D$6:$D$4005,ROW(B2733)-ROW($C$3)))=0,"",INDEX(PlansAndNotes!$D$6:$D$4005,ROW(B2733)-ROW($C$3))),"")</f>
        <v/>
      </c>
      <c r="O2733" s="165" t="str">
        <f t="shared" si="293"/>
        <v/>
      </c>
      <c r="P2733" s="363" t="str">
        <f>IFERROR(IF(LEN(INDEX(PlansAndNotes!$E$6:$E$4005,ROW(B2733)-ROW($C$3)))=0,"",INDEX(PlansAndNotes!$E$6:$E$4005,ROW(B2733)-ROW($C$3))),"")</f>
        <v/>
      </c>
      <c r="Q2733" s="363" t="str">
        <f>IFERROR(IF(LEN(INDEX(PlansAndNotes!$G$6:$G$4005,ROW(B2733)-ROW($C$3)))=0,"",INDEX(PlansAndNotes!$G$6:$G$4005,ROW(B2733)-ROW($C$3))),"")</f>
        <v/>
      </c>
      <c r="R2733" s="361" t="str">
        <f>IFERROR(IF(LEN(D2733)&gt;0,IF(LEN(INDEX(AdressBook!$C$6:$C$25,MATCH(D2733,AdressBook!$B$6:$B$25,0),1))=0,"",INDEX(AdressBook!$C$6:$C$25,MATCH(D2733,AdressBook!$B$6:$B$25,0),1)),""),"")</f>
        <v/>
      </c>
      <c r="S2733" s="165">
        <f>IF(LEN(C2733)&gt;0,IFERROR(IF(MATCH(C2733,C2734:$C$4004,0)&gt;0,-1,ROW(S2733)-ROW($S$3)),ROW(S2733)-ROW($S$3)),-1)</f>
        <v>-1</v>
      </c>
      <c r="T2733" s="165">
        <f t="shared" si="294"/>
        <v>0</v>
      </c>
      <c r="U2733" s="165" t="str">
        <f t="shared" si="295"/>
        <v/>
      </c>
      <c r="V2733" s="165" t="str">
        <f>IFERROR(IF(OR(C2733="",S2733&lt;0),"",IF(SUBTOTAL(3,C2733:C2733)=0,-1,SUBTOTAL(3,$C$4:C2733))),"")</f>
        <v/>
      </c>
      <c r="W2733" s="156" t="str">
        <f t="array" ref="W2733">IF(LEN(C2733)&gt;0,IFERROR(IF(MATCH(C2733,$C$3:$C2732,0)&gt;0,N2733-INDEX($N$3:N2732,SUMPRODUCT(MAX(ROW($C$3:$C2732)*(C2733=$C$3:$C2732)))-2,1),""),""),"")</f>
        <v/>
      </c>
      <c r="X2733" s="156">
        <f t="shared" ca="1" si="296"/>
        <v>1</v>
      </c>
      <c r="Y2733" s="156">
        <f t="shared" ca="1" si="297"/>
        <v>1</v>
      </c>
    </row>
    <row r="2734" spans="2:25" hidden="1" x14ac:dyDescent="0.25">
      <c r="B2734" s="390" t="str">
        <f>IFERROR(IF(LEN(INDEX(PlansAndNotes!$B$6:$B$2005,ROW(A2734)-ROW($B$3)))=0,"",INDEX(PlansAndNotes!$B$6:$B$2005,ROW(A2734)-ROW($B$3))),"")</f>
        <v/>
      </c>
      <c r="C2734" s="387" t="str">
        <f t="shared" si="298"/>
        <v/>
      </c>
      <c r="D2734" s="361" t="str">
        <f>IFERROR(IF(LEN(C2734)&gt;0,IF(LEN(INDEX(TasksList!$C$6:$C$25,MATCH(C2734,TasksList!$B$6:$B$25,0),1))=0,"",INDEX(TasksList!$C$6:$C$25,MATCH(C2734,TasksList!$B$6:$B$25,0),1)),""),"")</f>
        <v/>
      </c>
      <c r="E2734" s="361" t="str">
        <f>IFERROR(IF(LEN(C2734)&gt;0,IF(LEN(INDEX(TasksList!$F$6:$F$25,MATCH(C2734,TasksList!$B$6:$B$25,0),1))=0,"not set!",INDEX(TasksList!$F$6:$F$25,MATCH(C2734,TasksList!$B$6:$B$25,0),1)),""),"")</f>
        <v/>
      </c>
      <c r="F2734" s="360" t="str">
        <f>IFERROR(IF(LEN(D2734)&gt;0,IF(LEN(INDEX(AdressBook!$D$6:$D$25,MATCH(D2734,AdressBook!$B$6:$B$25,0),1))=0,"",INDEX(AdressBook!$D$6:$D$25,MATCH(D2734,AdressBook!$B$6:$B$25,0),1)),""),"")</f>
        <v/>
      </c>
      <c r="G2734" s="361" t="str">
        <f>IFERROR(IF(LEN(INDEX(PlansAndNotes!$F$6:$F$4005,ROW(B2734)-ROW($C$3)))=0,"",INDEX(PlansAndNotes!$F$6:$F$4005,ROW(B2734)-ROW($C$3))),"")</f>
        <v/>
      </c>
      <c r="H2734" s="361" t="str">
        <f>IFERROR(IF(LEN(C2734)&gt;0,IF(LEN(INDEX(TasksList!$G$6:$G$25,MATCH(C2734,TasksList!$B$6:$B$25,0),1))=0,"",INDEX(TasksList!$G$6:$G$25,MATCH(C2734,TasksList!$B$6:$B$25,0),1)),""),"")</f>
        <v/>
      </c>
      <c r="N2734" s="362" t="str">
        <f>IFERROR(IF(LEN(INDEX(PlansAndNotes!$D$6:$D$4005,ROW(B2734)-ROW($C$3)))=0,"",INDEX(PlansAndNotes!$D$6:$D$4005,ROW(B2734)-ROW($C$3))),"")</f>
        <v/>
      </c>
      <c r="O2734" s="165" t="str">
        <f t="shared" si="293"/>
        <v/>
      </c>
      <c r="P2734" s="363" t="str">
        <f>IFERROR(IF(LEN(INDEX(PlansAndNotes!$E$6:$E$4005,ROW(B2734)-ROW($C$3)))=0,"",INDEX(PlansAndNotes!$E$6:$E$4005,ROW(B2734)-ROW($C$3))),"")</f>
        <v/>
      </c>
      <c r="Q2734" s="363" t="str">
        <f>IFERROR(IF(LEN(INDEX(PlansAndNotes!$G$6:$G$4005,ROW(B2734)-ROW($C$3)))=0,"",INDEX(PlansAndNotes!$G$6:$G$4005,ROW(B2734)-ROW($C$3))),"")</f>
        <v/>
      </c>
      <c r="R2734" s="361" t="str">
        <f>IFERROR(IF(LEN(D2734)&gt;0,IF(LEN(INDEX(AdressBook!$C$6:$C$25,MATCH(D2734,AdressBook!$B$6:$B$25,0),1))=0,"",INDEX(AdressBook!$C$6:$C$25,MATCH(D2734,AdressBook!$B$6:$B$25,0),1)),""),"")</f>
        <v/>
      </c>
      <c r="S2734" s="165">
        <f>IF(LEN(C2734)&gt;0,IFERROR(IF(MATCH(C2734,C2735:$C$4004,0)&gt;0,-1,ROW(S2734)-ROW($S$3)),ROW(S2734)-ROW($S$3)),-1)</f>
        <v>-1</v>
      </c>
      <c r="T2734" s="165">
        <f t="shared" si="294"/>
        <v>0</v>
      </c>
      <c r="U2734" s="165" t="str">
        <f t="shared" si="295"/>
        <v/>
      </c>
      <c r="V2734" s="165" t="str">
        <f>IFERROR(IF(OR(C2734="",S2734&lt;0),"",IF(SUBTOTAL(3,C2734:C2734)=0,-1,SUBTOTAL(3,$C$4:C2734))),"")</f>
        <v/>
      </c>
      <c r="W2734" s="156" t="str">
        <f t="array" ref="W2734">IF(LEN(C2734)&gt;0,IFERROR(IF(MATCH(C2734,$C$3:$C2733,0)&gt;0,N2734-INDEX($N$3:N2733,SUMPRODUCT(MAX(ROW($C$3:$C2733)*(C2734=$C$3:$C2733)))-2,1),""),""),"")</f>
        <v/>
      </c>
      <c r="X2734" s="156">
        <f t="shared" ca="1" si="296"/>
        <v>1</v>
      </c>
      <c r="Y2734" s="156">
        <f t="shared" ca="1" si="297"/>
        <v>1</v>
      </c>
    </row>
    <row r="2735" spans="2:25" hidden="1" x14ac:dyDescent="0.25">
      <c r="B2735" s="390" t="str">
        <f>IFERROR(IF(LEN(INDEX(PlansAndNotes!$B$6:$B$2005,ROW(A2735)-ROW($B$3)))=0,"",INDEX(PlansAndNotes!$B$6:$B$2005,ROW(A2735)-ROW($B$3))),"")</f>
        <v/>
      </c>
      <c r="C2735" s="387" t="str">
        <f t="shared" si="298"/>
        <v/>
      </c>
      <c r="D2735" s="361" t="str">
        <f>IFERROR(IF(LEN(C2735)&gt;0,IF(LEN(INDEX(TasksList!$C$6:$C$25,MATCH(C2735,TasksList!$B$6:$B$25,0),1))=0,"",INDEX(TasksList!$C$6:$C$25,MATCH(C2735,TasksList!$B$6:$B$25,0),1)),""),"")</f>
        <v/>
      </c>
      <c r="E2735" s="361" t="str">
        <f>IFERROR(IF(LEN(C2735)&gt;0,IF(LEN(INDEX(TasksList!$F$6:$F$25,MATCH(C2735,TasksList!$B$6:$B$25,0),1))=0,"not set!",INDEX(TasksList!$F$6:$F$25,MATCH(C2735,TasksList!$B$6:$B$25,0),1)),""),"")</f>
        <v/>
      </c>
      <c r="F2735" s="360" t="str">
        <f>IFERROR(IF(LEN(D2735)&gt;0,IF(LEN(INDEX(AdressBook!$D$6:$D$25,MATCH(D2735,AdressBook!$B$6:$B$25,0),1))=0,"",INDEX(AdressBook!$D$6:$D$25,MATCH(D2735,AdressBook!$B$6:$B$25,0),1)),""),"")</f>
        <v/>
      </c>
      <c r="G2735" s="361" t="str">
        <f>IFERROR(IF(LEN(INDEX(PlansAndNotes!$F$6:$F$4005,ROW(B2735)-ROW($C$3)))=0,"",INDEX(PlansAndNotes!$F$6:$F$4005,ROW(B2735)-ROW($C$3))),"")</f>
        <v/>
      </c>
      <c r="H2735" s="361" t="str">
        <f>IFERROR(IF(LEN(C2735)&gt;0,IF(LEN(INDEX(TasksList!$G$6:$G$25,MATCH(C2735,TasksList!$B$6:$B$25,0),1))=0,"",INDEX(TasksList!$G$6:$G$25,MATCH(C2735,TasksList!$B$6:$B$25,0),1)),""),"")</f>
        <v/>
      </c>
      <c r="N2735" s="362" t="str">
        <f>IFERROR(IF(LEN(INDEX(PlansAndNotes!$D$6:$D$4005,ROW(B2735)-ROW($C$3)))=0,"",INDEX(PlansAndNotes!$D$6:$D$4005,ROW(B2735)-ROW($C$3))),"")</f>
        <v/>
      </c>
      <c r="O2735" s="165" t="str">
        <f t="shared" si="293"/>
        <v/>
      </c>
      <c r="P2735" s="363" t="str">
        <f>IFERROR(IF(LEN(INDEX(PlansAndNotes!$E$6:$E$4005,ROW(B2735)-ROW($C$3)))=0,"",INDEX(PlansAndNotes!$E$6:$E$4005,ROW(B2735)-ROW($C$3))),"")</f>
        <v/>
      </c>
      <c r="Q2735" s="363" t="str">
        <f>IFERROR(IF(LEN(INDEX(PlansAndNotes!$G$6:$G$4005,ROW(B2735)-ROW($C$3)))=0,"",INDEX(PlansAndNotes!$G$6:$G$4005,ROW(B2735)-ROW($C$3))),"")</f>
        <v/>
      </c>
      <c r="R2735" s="361" t="str">
        <f>IFERROR(IF(LEN(D2735)&gt;0,IF(LEN(INDEX(AdressBook!$C$6:$C$25,MATCH(D2735,AdressBook!$B$6:$B$25,0),1))=0,"",INDEX(AdressBook!$C$6:$C$25,MATCH(D2735,AdressBook!$B$6:$B$25,0),1)),""),"")</f>
        <v/>
      </c>
      <c r="S2735" s="165">
        <f>IF(LEN(C2735)&gt;0,IFERROR(IF(MATCH(C2735,C2736:$C$4004,0)&gt;0,-1,ROW(S2735)-ROW($S$3)),ROW(S2735)-ROW($S$3)),-1)</f>
        <v>-1</v>
      </c>
      <c r="T2735" s="165">
        <f t="shared" si="294"/>
        <v>0</v>
      </c>
      <c r="U2735" s="165" t="str">
        <f t="shared" si="295"/>
        <v/>
      </c>
      <c r="V2735" s="165" t="str">
        <f>IFERROR(IF(OR(C2735="",S2735&lt;0),"",IF(SUBTOTAL(3,C2735:C2735)=0,-1,SUBTOTAL(3,$C$4:C2735))),"")</f>
        <v/>
      </c>
      <c r="W2735" s="156" t="str">
        <f t="array" ref="W2735">IF(LEN(C2735)&gt;0,IFERROR(IF(MATCH(C2735,$C$3:$C2734,0)&gt;0,N2735-INDEX($N$3:N2734,SUMPRODUCT(MAX(ROW($C$3:$C2734)*(C2735=$C$3:$C2734)))-2,1),""),""),"")</f>
        <v/>
      </c>
      <c r="X2735" s="156">
        <f t="shared" ca="1" si="296"/>
        <v>1</v>
      </c>
      <c r="Y2735" s="156">
        <f t="shared" ca="1" si="297"/>
        <v>1</v>
      </c>
    </row>
    <row r="2736" spans="2:25" hidden="1" x14ac:dyDescent="0.25">
      <c r="B2736" s="390" t="str">
        <f>IFERROR(IF(LEN(INDEX(PlansAndNotes!$B$6:$B$2005,ROW(A2736)-ROW($B$3)))=0,"",INDEX(PlansAndNotes!$B$6:$B$2005,ROW(A2736)-ROW($B$3))),"")</f>
        <v/>
      </c>
      <c r="C2736" s="387" t="str">
        <f t="shared" si="298"/>
        <v/>
      </c>
      <c r="D2736" s="361" t="str">
        <f>IFERROR(IF(LEN(C2736)&gt;0,IF(LEN(INDEX(TasksList!$C$6:$C$25,MATCH(C2736,TasksList!$B$6:$B$25,0),1))=0,"",INDEX(TasksList!$C$6:$C$25,MATCH(C2736,TasksList!$B$6:$B$25,0),1)),""),"")</f>
        <v/>
      </c>
      <c r="E2736" s="361" t="str">
        <f>IFERROR(IF(LEN(C2736)&gt;0,IF(LEN(INDEX(TasksList!$F$6:$F$25,MATCH(C2736,TasksList!$B$6:$B$25,0),1))=0,"not set!",INDEX(TasksList!$F$6:$F$25,MATCH(C2736,TasksList!$B$6:$B$25,0),1)),""),"")</f>
        <v/>
      </c>
      <c r="F2736" s="360" t="str">
        <f>IFERROR(IF(LEN(D2736)&gt;0,IF(LEN(INDEX(AdressBook!$D$6:$D$25,MATCH(D2736,AdressBook!$B$6:$B$25,0),1))=0,"",INDEX(AdressBook!$D$6:$D$25,MATCH(D2736,AdressBook!$B$6:$B$25,0),1)),""),"")</f>
        <v/>
      </c>
      <c r="G2736" s="361" t="str">
        <f>IFERROR(IF(LEN(INDEX(PlansAndNotes!$F$6:$F$4005,ROW(B2736)-ROW($C$3)))=0,"",INDEX(PlansAndNotes!$F$6:$F$4005,ROW(B2736)-ROW($C$3))),"")</f>
        <v/>
      </c>
      <c r="H2736" s="361" t="str">
        <f>IFERROR(IF(LEN(C2736)&gt;0,IF(LEN(INDEX(TasksList!$G$6:$G$25,MATCH(C2736,TasksList!$B$6:$B$25,0),1))=0,"",INDEX(TasksList!$G$6:$G$25,MATCH(C2736,TasksList!$B$6:$B$25,0),1)),""),"")</f>
        <v/>
      </c>
      <c r="N2736" s="362" t="str">
        <f>IFERROR(IF(LEN(INDEX(PlansAndNotes!$D$6:$D$4005,ROW(B2736)-ROW($C$3)))=0,"",INDEX(PlansAndNotes!$D$6:$D$4005,ROW(B2736)-ROW($C$3))),"")</f>
        <v/>
      </c>
      <c r="O2736" s="165" t="str">
        <f t="shared" si="293"/>
        <v/>
      </c>
      <c r="P2736" s="363" t="str">
        <f>IFERROR(IF(LEN(INDEX(PlansAndNotes!$E$6:$E$4005,ROW(B2736)-ROW($C$3)))=0,"",INDEX(PlansAndNotes!$E$6:$E$4005,ROW(B2736)-ROW($C$3))),"")</f>
        <v/>
      </c>
      <c r="Q2736" s="363" t="str">
        <f>IFERROR(IF(LEN(INDEX(PlansAndNotes!$G$6:$G$4005,ROW(B2736)-ROW($C$3)))=0,"",INDEX(PlansAndNotes!$G$6:$G$4005,ROW(B2736)-ROW($C$3))),"")</f>
        <v/>
      </c>
      <c r="R2736" s="361" t="str">
        <f>IFERROR(IF(LEN(D2736)&gt;0,IF(LEN(INDEX(AdressBook!$C$6:$C$25,MATCH(D2736,AdressBook!$B$6:$B$25,0),1))=0,"",INDEX(AdressBook!$C$6:$C$25,MATCH(D2736,AdressBook!$B$6:$B$25,0),1)),""),"")</f>
        <v/>
      </c>
      <c r="S2736" s="165">
        <f>IF(LEN(C2736)&gt;0,IFERROR(IF(MATCH(C2736,C2737:$C$4004,0)&gt;0,-1,ROW(S2736)-ROW($S$3)),ROW(S2736)-ROW($S$3)),-1)</f>
        <v>-1</v>
      </c>
      <c r="T2736" s="165">
        <f t="shared" si="294"/>
        <v>0</v>
      </c>
      <c r="U2736" s="165" t="str">
        <f t="shared" si="295"/>
        <v/>
      </c>
      <c r="V2736" s="165" t="str">
        <f>IFERROR(IF(OR(C2736="",S2736&lt;0),"",IF(SUBTOTAL(3,C2736:C2736)=0,-1,SUBTOTAL(3,$C$4:C2736))),"")</f>
        <v/>
      </c>
      <c r="W2736" s="156" t="str">
        <f t="array" ref="W2736">IF(LEN(C2736)&gt;0,IFERROR(IF(MATCH(C2736,$C$3:$C2735,0)&gt;0,N2736-INDEX($N$3:N2735,SUMPRODUCT(MAX(ROW($C$3:$C2735)*(C2736=$C$3:$C2735)))-2,1),""),""),"")</f>
        <v/>
      </c>
      <c r="X2736" s="156">
        <f t="shared" ca="1" si="296"/>
        <v>1</v>
      </c>
      <c r="Y2736" s="156">
        <f t="shared" ca="1" si="297"/>
        <v>1</v>
      </c>
    </row>
    <row r="2737" spans="2:25" hidden="1" x14ac:dyDescent="0.25">
      <c r="B2737" s="390" t="str">
        <f>IFERROR(IF(LEN(INDEX(PlansAndNotes!$B$6:$B$2005,ROW(A2737)-ROW($B$3)))=0,"",INDEX(PlansAndNotes!$B$6:$B$2005,ROW(A2737)-ROW($B$3))),"")</f>
        <v/>
      </c>
      <c r="C2737" s="387" t="str">
        <f t="shared" si="298"/>
        <v/>
      </c>
      <c r="D2737" s="361" t="str">
        <f>IFERROR(IF(LEN(C2737)&gt;0,IF(LEN(INDEX(TasksList!$C$6:$C$25,MATCH(C2737,TasksList!$B$6:$B$25,0),1))=0,"",INDEX(TasksList!$C$6:$C$25,MATCH(C2737,TasksList!$B$6:$B$25,0),1)),""),"")</f>
        <v/>
      </c>
      <c r="E2737" s="361" t="str">
        <f>IFERROR(IF(LEN(C2737)&gt;0,IF(LEN(INDEX(TasksList!$F$6:$F$25,MATCH(C2737,TasksList!$B$6:$B$25,0),1))=0,"not set!",INDEX(TasksList!$F$6:$F$25,MATCH(C2737,TasksList!$B$6:$B$25,0),1)),""),"")</f>
        <v/>
      </c>
      <c r="F2737" s="360" t="str">
        <f>IFERROR(IF(LEN(D2737)&gt;0,IF(LEN(INDEX(AdressBook!$D$6:$D$25,MATCH(D2737,AdressBook!$B$6:$B$25,0),1))=0,"",INDEX(AdressBook!$D$6:$D$25,MATCH(D2737,AdressBook!$B$6:$B$25,0),1)),""),"")</f>
        <v/>
      </c>
      <c r="G2737" s="361" t="str">
        <f>IFERROR(IF(LEN(INDEX(PlansAndNotes!$F$6:$F$4005,ROW(B2737)-ROW($C$3)))=0,"",INDEX(PlansAndNotes!$F$6:$F$4005,ROW(B2737)-ROW($C$3))),"")</f>
        <v/>
      </c>
      <c r="H2737" s="361" t="str">
        <f>IFERROR(IF(LEN(C2737)&gt;0,IF(LEN(INDEX(TasksList!$G$6:$G$25,MATCH(C2737,TasksList!$B$6:$B$25,0),1))=0,"",INDEX(TasksList!$G$6:$G$25,MATCH(C2737,TasksList!$B$6:$B$25,0),1)),""),"")</f>
        <v/>
      </c>
      <c r="N2737" s="362" t="str">
        <f>IFERROR(IF(LEN(INDEX(PlansAndNotes!$D$6:$D$4005,ROW(B2737)-ROW($C$3)))=0,"",INDEX(PlansAndNotes!$D$6:$D$4005,ROW(B2737)-ROW($C$3))),"")</f>
        <v/>
      </c>
      <c r="O2737" s="165" t="str">
        <f t="shared" si="293"/>
        <v/>
      </c>
      <c r="P2737" s="363" t="str">
        <f>IFERROR(IF(LEN(INDEX(PlansAndNotes!$E$6:$E$4005,ROW(B2737)-ROW($C$3)))=0,"",INDEX(PlansAndNotes!$E$6:$E$4005,ROW(B2737)-ROW($C$3))),"")</f>
        <v/>
      </c>
      <c r="Q2737" s="363" t="str">
        <f>IFERROR(IF(LEN(INDEX(PlansAndNotes!$G$6:$G$4005,ROW(B2737)-ROW($C$3)))=0,"",INDEX(PlansAndNotes!$G$6:$G$4005,ROW(B2737)-ROW($C$3))),"")</f>
        <v/>
      </c>
      <c r="R2737" s="361" t="str">
        <f>IFERROR(IF(LEN(D2737)&gt;0,IF(LEN(INDEX(AdressBook!$C$6:$C$25,MATCH(D2737,AdressBook!$B$6:$B$25,0),1))=0,"",INDEX(AdressBook!$C$6:$C$25,MATCH(D2737,AdressBook!$B$6:$B$25,0),1)),""),"")</f>
        <v/>
      </c>
      <c r="S2737" s="165">
        <f>IF(LEN(C2737)&gt;0,IFERROR(IF(MATCH(C2737,C2738:$C$4004,0)&gt;0,-1,ROW(S2737)-ROW($S$3)),ROW(S2737)-ROW($S$3)),-1)</f>
        <v>-1</v>
      </c>
      <c r="T2737" s="165">
        <f t="shared" si="294"/>
        <v>0</v>
      </c>
      <c r="U2737" s="165" t="str">
        <f t="shared" si="295"/>
        <v/>
      </c>
      <c r="V2737" s="165" t="str">
        <f>IFERROR(IF(OR(C2737="",S2737&lt;0),"",IF(SUBTOTAL(3,C2737:C2737)=0,-1,SUBTOTAL(3,$C$4:C2737))),"")</f>
        <v/>
      </c>
      <c r="W2737" s="156" t="str">
        <f t="array" ref="W2737">IF(LEN(C2737)&gt;0,IFERROR(IF(MATCH(C2737,$C$3:$C2736,0)&gt;0,N2737-INDEX($N$3:N2736,SUMPRODUCT(MAX(ROW($C$3:$C2736)*(C2737=$C$3:$C2736)))-2,1),""),""),"")</f>
        <v/>
      </c>
      <c r="X2737" s="156">
        <f t="shared" ca="1" si="296"/>
        <v>1</v>
      </c>
      <c r="Y2737" s="156">
        <f t="shared" ca="1" si="297"/>
        <v>1</v>
      </c>
    </row>
    <row r="2738" spans="2:25" hidden="1" x14ac:dyDescent="0.25">
      <c r="B2738" s="390" t="str">
        <f>IFERROR(IF(LEN(INDEX(PlansAndNotes!$B$6:$B$2005,ROW(A2738)-ROW($B$3)))=0,"",INDEX(PlansAndNotes!$B$6:$B$2005,ROW(A2738)-ROW($B$3))),"")</f>
        <v/>
      </c>
      <c r="C2738" s="387" t="str">
        <f t="shared" si="298"/>
        <v/>
      </c>
      <c r="D2738" s="361" t="str">
        <f>IFERROR(IF(LEN(C2738)&gt;0,IF(LEN(INDEX(TasksList!$C$6:$C$25,MATCH(C2738,TasksList!$B$6:$B$25,0),1))=0,"",INDEX(TasksList!$C$6:$C$25,MATCH(C2738,TasksList!$B$6:$B$25,0),1)),""),"")</f>
        <v/>
      </c>
      <c r="E2738" s="361" t="str">
        <f>IFERROR(IF(LEN(C2738)&gt;0,IF(LEN(INDEX(TasksList!$F$6:$F$25,MATCH(C2738,TasksList!$B$6:$B$25,0),1))=0,"not set!",INDEX(TasksList!$F$6:$F$25,MATCH(C2738,TasksList!$B$6:$B$25,0),1)),""),"")</f>
        <v/>
      </c>
      <c r="F2738" s="360" t="str">
        <f>IFERROR(IF(LEN(D2738)&gt;0,IF(LEN(INDEX(AdressBook!$D$6:$D$25,MATCH(D2738,AdressBook!$B$6:$B$25,0),1))=0,"",INDEX(AdressBook!$D$6:$D$25,MATCH(D2738,AdressBook!$B$6:$B$25,0),1)),""),"")</f>
        <v/>
      </c>
      <c r="G2738" s="361" t="str">
        <f>IFERROR(IF(LEN(INDEX(PlansAndNotes!$F$6:$F$4005,ROW(B2738)-ROW($C$3)))=0,"",INDEX(PlansAndNotes!$F$6:$F$4005,ROW(B2738)-ROW($C$3))),"")</f>
        <v/>
      </c>
      <c r="H2738" s="361" t="str">
        <f>IFERROR(IF(LEN(C2738)&gt;0,IF(LEN(INDEX(TasksList!$G$6:$G$25,MATCH(C2738,TasksList!$B$6:$B$25,0),1))=0,"",INDEX(TasksList!$G$6:$G$25,MATCH(C2738,TasksList!$B$6:$B$25,0),1)),""),"")</f>
        <v/>
      </c>
      <c r="N2738" s="362" t="str">
        <f>IFERROR(IF(LEN(INDEX(PlansAndNotes!$D$6:$D$4005,ROW(B2738)-ROW($C$3)))=0,"",INDEX(PlansAndNotes!$D$6:$D$4005,ROW(B2738)-ROW($C$3))),"")</f>
        <v/>
      </c>
      <c r="O2738" s="165" t="str">
        <f t="shared" si="293"/>
        <v/>
      </c>
      <c r="P2738" s="363" t="str">
        <f>IFERROR(IF(LEN(INDEX(PlansAndNotes!$E$6:$E$4005,ROW(B2738)-ROW($C$3)))=0,"",INDEX(PlansAndNotes!$E$6:$E$4005,ROW(B2738)-ROW($C$3))),"")</f>
        <v/>
      </c>
      <c r="Q2738" s="363" t="str">
        <f>IFERROR(IF(LEN(INDEX(PlansAndNotes!$G$6:$G$4005,ROW(B2738)-ROW($C$3)))=0,"",INDEX(PlansAndNotes!$G$6:$G$4005,ROW(B2738)-ROW($C$3))),"")</f>
        <v/>
      </c>
      <c r="R2738" s="361" t="str">
        <f>IFERROR(IF(LEN(D2738)&gt;0,IF(LEN(INDEX(AdressBook!$C$6:$C$25,MATCH(D2738,AdressBook!$B$6:$B$25,0),1))=0,"",INDEX(AdressBook!$C$6:$C$25,MATCH(D2738,AdressBook!$B$6:$B$25,0),1)),""),"")</f>
        <v/>
      </c>
      <c r="S2738" s="165">
        <f>IF(LEN(C2738)&gt;0,IFERROR(IF(MATCH(C2738,C2739:$C$4004,0)&gt;0,-1,ROW(S2738)-ROW($S$3)),ROW(S2738)-ROW($S$3)),-1)</f>
        <v>-1</v>
      </c>
      <c r="T2738" s="165">
        <f t="shared" si="294"/>
        <v>0</v>
      </c>
      <c r="U2738" s="165" t="str">
        <f t="shared" si="295"/>
        <v/>
      </c>
      <c r="V2738" s="165" t="str">
        <f>IFERROR(IF(OR(C2738="",S2738&lt;0),"",IF(SUBTOTAL(3,C2738:C2738)=0,-1,SUBTOTAL(3,$C$4:C2738))),"")</f>
        <v/>
      </c>
      <c r="W2738" s="156" t="str">
        <f t="array" ref="W2738">IF(LEN(C2738)&gt;0,IFERROR(IF(MATCH(C2738,$C$3:$C2737,0)&gt;0,N2738-INDEX($N$3:N2737,SUMPRODUCT(MAX(ROW($C$3:$C2737)*(C2738=$C$3:$C2737)))-2,1),""),""),"")</f>
        <v/>
      </c>
      <c r="X2738" s="156">
        <f t="shared" ca="1" si="296"/>
        <v>1</v>
      </c>
      <c r="Y2738" s="156">
        <f t="shared" ca="1" si="297"/>
        <v>1</v>
      </c>
    </row>
    <row r="2739" spans="2:25" hidden="1" x14ac:dyDescent="0.25">
      <c r="B2739" s="390" t="str">
        <f>IFERROR(IF(LEN(INDEX(PlansAndNotes!$B$6:$B$2005,ROW(A2739)-ROW($B$3)))=0,"",INDEX(PlansAndNotes!$B$6:$B$2005,ROW(A2739)-ROW($B$3))),"")</f>
        <v/>
      </c>
      <c r="C2739" s="387" t="str">
        <f t="shared" si="298"/>
        <v/>
      </c>
      <c r="D2739" s="361" t="str">
        <f>IFERROR(IF(LEN(C2739)&gt;0,IF(LEN(INDEX(TasksList!$C$6:$C$25,MATCH(C2739,TasksList!$B$6:$B$25,0),1))=0,"",INDEX(TasksList!$C$6:$C$25,MATCH(C2739,TasksList!$B$6:$B$25,0),1)),""),"")</f>
        <v/>
      </c>
      <c r="E2739" s="361" t="str">
        <f>IFERROR(IF(LEN(C2739)&gt;0,IF(LEN(INDEX(TasksList!$F$6:$F$25,MATCH(C2739,TasksList!$B$6:$B$25,0),1))=0,"not set!",INDEX(TasksList!$F$6:$F$25,MATCH(C2739,TasksList!$B$6:$B$25,0),1)),""),"")</f>
        <v/>
      </c>
      <c r="F2739" s="360" t="str">
        <f>IFERROR(IF(LEN(D2739)&gt;0,IF(LEN(INDEX(AdressBook!$D$6:$D$25,MATCH(D2739,AdressBook!$B$6:$B$25,0),1))=0,"",INDEX(AdressBook!$D$6:$D$25,MATCH(D2739,AdressBook!$B$6:$B$25,0),1)),""),"")</f>
        <v/>
      </c>
      <c r="G2739" s="361" t="str">
        <f>IFERROR(IF(LEN(INDEX(PlansAndNotes!$F$6:$F$4005,ROW(B2739)-ROW($C$3)))=0,"",INDEX(PlansAndNotes!$F$6:$F$4005,ROW(B2739)-ROW($C$3))),"")</f>
        <v/>
      </c>
      <c r="H2739" s="361" t="str">
        <f>IFERROR(IF(LEN(C2739)&gt;0,IF(LEN(INDEX(TasksList!$G$6:$G$25,MATCH(C2739,TasksList!$B$6:$B$25,0),1))=0,"",INDEX(TasksList!$G$6:$G$25,MATCH(C2739,TasksList!$B$6:$B$25,0),1)),""),"")</f>
        <v/>
      </c>
      <c r="N2739" s="362" t="str">
        <f>IFERROR(IF(LEN(INDEX(PlansAndNotes!$D$6:$D$4005,ROW(B2739)-ROW($C$3)))=0,"",INDEX(PlansAndNotes!$D$6:$D$4005,ROW(B2739)-ROW($C$3))),"")</f>
        <v/>
      </c>
      <c r="O2739" s="165" t="str">
        <f t="shared" si="293"/>
        <v/>
      </c>
      <c r="P2739" s="363" t="str">
        <f>IFERROR(IF(LEN(INDEX(PlansAndNotes!$E$6:$E$4005,ROW(B2739)-ROW($C$3)))=0,"",INDEX(PlansAndNotes!$E$6:$E$4005,ROW(B2739)-ROW($C$3))),"")</f>
        <v/>
      </c>
      <c r="Q2739" s="363" t="str">
        <f>IFERROR(IF(LEN(INDEX(PlansAndNotes!$G$6:$G$4005,ROW(B2739)-ROW($C$3)))=0,"",INDEX(PlansAndNotes!$G$6:$G$4005,ROW(B2739)-ROW($C$3))),"")</f>
        <v/>
      </c>
      <c r="R2739" s="361" t="str">
        <f>IFERROR(IF(LEN(D2739)&gt;0,IF(LEN(INDEX(AdressBook!$C$6:$C$25,MATCH(D2739,AdressBook!$B$6:$B$25,0),1))=0,"",INDEX(AdressBook!$C$6:$C$25,MATCH(D2739,AdressBook!$B$6:$B$25,0),1)),""),"")</f>
        <v/>
      </c>
      <c r="S2739" s="165">
        <f>IF(LEN(C2739)&gt;0,IFERROR(IF(MATCH(C2739,C2740:$C$4004,0)&gt;0,-1,ROW(S2739)-ROW($S$3)),ROW(S2739)-ROW($S$3)),-1)</f>
        <v>-1</v>
      </c>
      <c r="T2739" s="165">
        <f t="shared" si="294"/>
        <v>0</v>
      </c>
      <c r="U2739" s="165" t="str">
        <f t="shared" si="295"/>
        <v/>
      </c>
      <c r="V2739" s="165" t="str">
        <f>IFERROR(IF(OR(C2739="",S2739&lt;0),"",IF(SUBTOTAL(3,C2739:C2739)=0,-1,SUBTOTAL(3,$C$4:C2739))),"")</f>
        <v/>
      </c>
      <c r="W2739" s="156" t="str">
        <f t="array" ref="W2739">IF(LEN(C2739)&gt;0,IFERROR(IF(MATCH(C2739,$C$3:$C2738,0)&gt;0,N2739-INDEX($N$3:N2738,SUMPRODUCT(MAX(ROW($C$3:$C2738)*(C2739=$C$3:$C2738)))-2,1),""),""),"")</f>
        <v/>
      </c>
      <c r="X2739" s="156">
        <f t="shared" ca="1" si="296"/>
        <v>1</v>
      </c>
      <c r="Y2739" s="156">
        <f t="shared" ca="1" si="297"/>
        <v>1</v>
      </c>
    </row>
    <row r="2740" spans="2:25" hidden="1" x14ac:dyDescent="0.25">
      <c r="B2740" s="390" t="str">
        <f>IFERROR(IF(LEN(INDEX(PlansAndNotes!$B$6:$B$2005,ROW(A2740)-ROW($B$3)))=0,"",INDEX(PlansAndNotes!$B$6:$B$2005,ROW(A2740)-ROW($B$3))),"")</f>
        <v/>
      </c>
      <c r="C2740" s="387" t="str">
        <f t="shared" si="298"/>
        <v/>
      </c>
      <c r="D2740" s="361" t="str">
        <f>IFERROR(IF(LEN(C2740)&gt;0,IF(LEN(INDEX(TasksList!$C$6:$C$25,MATCH(C2740,TasksList!$B$6:$B$25,0),1))=0,"",INDEX(TasksList!$C$6:$C$25,MATCH(C2740,TasksList!$B$6:$B$25,0),1)),""),"")</f>
        <v/>
      </c>
      <c r="E2740" s="361" t="str">
        <f>IFERROR(IF(LEN(C2740)&gt;0,IF(LEN(INDEX(TasksList!$F$6:$F$25,MATCH(C2740,TasksList!$B$6:$B$25,0),1))=0,"not set!",INDEX(TasksList!$F$6:$F$25,MATCH(C2740,TasksList!$B$6:$B$25,0),1)),""),"")</f>
        <v/>
      </c>
      <c r="F2740" s="360" t="str">
        <f>IFERROR(IF(LEN(D2740)&gt;0,IF(LEN(INDEX(AdressBook!$D$6:$D$25,MATCH(D2740,AdressBook!$B$6:$B$25,0),1))=0,"",INDEX(AdressBook!$D$6:$D$25,MATCH(D2740,AdressBook!$B$6:$B$25,0),1)),""),"")</f>
        <v/>
      </c>
      <c r="G2740" s="361" t="str">
        <f>IFERROR(IF(LEN(INDEX(PlansAndNotes!$F$6:$F$4005,ROW(B2740)-ROW($C$3)))=0,"",INDEX(PlansAndNotes!$F$6:$F$4005,ROW(B2740)-ROW($C$3))),"")</f>
        <v/>
      </c>
      <c r="H2740" s="361" t="str">
        <f>IFERROR(IF(LEN(C2740)&gt;0,IF(LEN(INDEX(TasksList!$G$6:$G$25,MATCH(C2740,TasksList!$B$6:$B$25,0),1))=0,"",INDEX(TasksList!$G$6:$G$25,MATCH(C2740,TasksList!$B$6:$B$25,0),1)),""),"")</f>
        <v/>
      </c>
      <c r="N2740" s="362" t="str">
        <f>IFERROR(IF(LEN(INDEX(PlansAndNotes!$D$6:$D$4005,ROW(B2740)-ROW($C$3)))=0,"",INDEX(PlansAndNotes!$D$6:$D$4005,ROW(B2740)-ROW($C$3))),"")</f>
        <v/>
      </c>
      <c r="O2740" s="165" t="str">
        <f t="shared" si="293"/>
        <v/>
      </c>
      <c r="P2740" s="363" t="str">
        <f>IFERROR(IF(LEN(INDEX(PlansAndNotes!$E$6:$E$4005,ROW(B2740)-ROW($C$3)))=0,"",INDEX(PlansAndNotes!$E$6:$E$4005,ROW(B2740)-ROW($C$3))),"")</f>
        <v/>
      </c>
      <c r="Q2740" s="363" t="str">
        <f>IFERROR(IF(LEN(INDEX(PlansAndNotes!$G$6:$G$4005,ROW(B2740)-ROW($C$3)))=0,"",INDEX(PlansAndNotes!$G$6:$G$4005,ROW(B2740)-ROW($C$3))),"")</f>
        <v/>
      </c>
      <c r="R2740" s="361" t="str">
        <f>IFERROR(IF(LEN(D2740)&gt;0,IF(LEN(INDEX(AdressBook!$C$6:$C$25,MATCH(D2740,AdressBook!$B$6:$B$25,0),1))=0,"",INDEX(AdressBook!$C$6:$C$25,MATCH(D2740,AdressBook!$B$6:$B$25,0),1)),""),"")</f>
        <v/>
      </c>
      <c r="S2740" s="165">
        <f>IF(LEN(C2740)&gt;0,IFERROR(IF(MATCH(C2740,C2741:$C$4004,0)&gt;0,-1,ROW(S2740)-ROW($S$3)),ROW(S2740)-ROW($S$3)),-1)</f>
        <v>-1</v>
      </c>
      <c r="T2740" s="165">
        <f t="shared" si="294"/>
        <v>0</v>
      </c>
      <c r="U2740" s="165" t="str">
        <f t="shared" si="295"/>
        <v/>
      </c>
      <c r="V2740" s="165" t="str">
        <f>IFERROR(IF(OR(C2740="",S2740&lt;0),"",IF(SUBTOTAL(3,C2740:C2740)=0,-1,SUBTOTAL(3,$C$4:C2740))),"")</f>
        <v/>
      </c>
      <c r="W2740" s="156" t="str">
        <f t="array" ref="W2740">IF(LEN(C2740)&gt;0,IFERROR(IF(MATCH(C2740,$C$3:$C2739,0)&gt;0,N2740-INDEX($N$3:N2739,SUMPRODUCT(MAX(ROW($C$3:$C2739)*(C2740=$C$3:$C2739)))-2,1),""),""),"")</f>
        <v/>
      </c>
      <c r="X2740" s="156">
        <f t="shared" ca="1" si="296"/>
        <v>1</v>
      </c>
      <c r="Y2740" s="156">
        <f t="shared" ca="1" si="297"/>
        <v>1</v>
      </c>
    </row>
    <row r="2741" spans="2:25" hidden="1" x14ac:dyDescent="0.25">
      <c r="B2741" s="390" t="str">
        <f>IFERROR(IF(LEN(INDEX(PlansAndNotes!$B$6:$B$2005,ROW(A2741)-ROW($B$3)))=0,"",INDEX(PlansAndNotes!$B$6:$B$2005,ROW(A2741)-ROW($B$3))),"")</f>
        <v/>
      </c>
      <c r="C2741" s="387" t="str">
        <f t="shared" si="298"/>
        <v/>
      </c>
      <c r="D2741" s="361" t="str">
        <f>IFERROR(IF(LEN(C2741)&gt;0,IF(LEN(INDEX(TasksList!$C$6:$C$25,MATCH(C2741,TasksList!$B$6:$B$25,0),1))=0,"",INDEX(TasksList!$C$6:$C$25,MATCH(C2741,TasksList!$B$6:$B$25,0),1)),""),"")</f>
        <v/>
      </c>
      <c r="E2741" s="361" t="str">
        <f>IFERROR(IF(LEN(C2741)&gt;0,IF(LEN(INDEX(TasksList!$F$6:$F$25,MATCH(C2741,TasksList!$B$6:$B$25,0),1))=0,"not set!",INDEX(TasksList!$F$6:$F$25,MATCH(C2741,TasksList!$B$6:$B$25,0),1)),""),"")</f>
        <v/>
      </c>
      <c r="F2741" s="360" t="str">
        <f>IFERROR(IF(LEN(D2741)&gt;0,IF(LEN(INDEX(AdressBook!$D$6:$D$25,MATCH(D2741,AdressBook!$B$6:$B$25,0),1))=0,"",INDEX(AdressBook!$D$6:$D$25,MATCH(D2741,AdressBook!$B$6:$B$25,0),1)),""),"")</f>
        <v/>
      </c>
      <c r="G2741" s="361" t="str">
        <f>IFERROR(IF(LEN(INDEX(PlansAndNotes!$F$6:$F$4005,ROW(B2741)-ROW($C$3)))=0,"",INDEX(PlansAndNotes!$F$6:$F$4005,ROW(B2741)-ROW($C$3))),"")</f>
        <v/>
      </c>
      <c r="H2741" s="361" t="str">
        <f>IFERROR(IF(LEN(C2741)&gt;0,IF(LEN(INDEX(TasksList!$G$6:$G$25,MATCH(C2741,TasksList!$B$6:$B$25,0),1))=0,"",INDEX(TasksList!$G$6:$G$25,MATCH(C2741,TasksList!$B$6:$B$25,0),1)),""),"")</f>
        <v/>
      </c>
      <c r="N2741" s="362" t="str">
        <f>IFERROR(IF(LEN(INDEX(PlansAndNotes!$D$6:$D$4005,ROW(B2741)-ROW($C$3)))=0,"",INDEX(PlansAndNotes!$D$6:$D$4005,ROW(B2741)-ROW($C$3))),"")</f>
        <v/>
      </c>
      <c r="O2741" s="165" t="str">
        <f t="shared" si="293"/>
        <v/>
      </c>
      <c r="P2741" s="363" t="str">
        <f>IFERROR(IF(LEN(INDEX(PlansAndNotes!$E$6:$E$4005,ROW(B2741)-ROW($C$3)))=0,"",INDEX(PlansAndNotes!$E$6:$E$4005,ROW(B2741)-ROW($C$3))),"")</f>
        <v/>
      </c>
      <c r="Q2741" s="363" t="str">
        <f>IFERROR(IF(LEN(INDEX(PlansAndNotes!$G$6:$G$4005,ROW(B2741)-ROW($C$3)))=0,"",INDEX(PlansAndNotes!$G$6:$G$4005,ROW(B2741)-ROW($C$3))),"")</f>
        <v/>
      </c>
      <c r="R2741" s="361" t="str">
        <f>IFERROR(IF(LEN(D2741)&gt;0,IF(LEN(INDEX(AdressBook!$C$6:$C$25,MATCH(D2741,AdressBook!$B$6:$B$25,0),1))=0,"",INDEX(AdressBook!$C$6:$C$25,MATCH(D2741,AdressBook!$B$6:$B$25,0),1)),""),"")</f>
        <v/>
      </c>
      <c r="S2741" s="165">
        <f>IF(LEN(C2741)&gt;0,IFERROR(IF(MATCH(C2741,C2742:$C$4004,0)&gt;0,-1,ROW(S2741)-ROW($S$3)),ROW(S2741)-ROW($S$3)),-1)</f>
        <v>-1</v>
      </c>
      <c r="T2741" s="165">
        <f t="shared" si="294"/>
        <v>0</v>
      </c>
      <c r="U2741" s="165" t="str">
        <f t="shared" si="295"/>
        <v/>
      </c>
      <c r="V2741" s="165" t="str">
        <f>IFERROR(IF(OR(C2741="",S2741&lt;0),"",IF(SUBTOTAL(3,C2741:C2741)=0,-1,SUBTOTAL(3,$C$4:C2741))),"")</f>
        <v/>
      </c>
      <c r="W2741" s="156" t="str">
        <f t="array" ref="W2741">IF(LEN(C2741)&gt;0,IFERROR(IF(MATCH(C2741,$C$3:$C2740,0)&gt;0,N2741-INDEX($N$3:N2740,SUMPRODUCT(MAX(ROW($C$3:$C2740)*(C2741=$C$3:$C2740)))-2,1),""),""),"")</f>
        <v/>
      </c>
      <c r="X2741" s="156">
        <f t="shared" ca="1" si="296"/>
        <v>1</v>
      </c>
      <c r="Y2741" s="156">
        <f t="shared" ca="1" si="297"/>
        <v>1</v>
      </c>
    </row>
    <row r="2742" spans="2:25" hidden="1" x14ac:dyDescent="0.25">
      <c r="B2742" s="390" t="str">
        <f>IFERROR(IF(LEN(INDEX(PlansAndNotes!$B$6:$B$2005,ROW(A2742)-ROW($B$3)))=0,"",INDEX(PlansAndNotes!$B$6:$B$2005,ROW(A2742)-ROW($B$3))),"")</f>
        <v/>
      </c>
      <c r="C2742" s="387" t="str">
        <f t="shared" si="298"/>
        <v/>
      </c>
      <c r="D2742" s="361" t="str">
        <f>IFERROR(IF(LEN(C2742)&gt;0,IF(LEN(INDEX(TasksList!$C$6:$C$25,MATCH(C2742,TasksList!$B$6:$B$25,0),1))=0,"",INDEX(TasksList!$C$6:$C$25,MATCH(C2742,TasksList!$B$6:$B$25,0),1)),""),"")</f>
        <v/>
      </c>
      <c r="E2742" s="361" t="str">
        <f>IFERROR(IF(LEN(C2742)&gt;0,IF(LEN(INDEX(TasksList!$F$6:$F$25,MATCH(C2742,TasksList!$B$6:$B$25,0),1))=0,"not set!",INDEX(TasksList!$F$6:$F$25,MATCH(C2742,TasksList!$B$6:$B$25,0),1)),""),"")</f>
        <v/>
      </c>
      <c r="F2742" s="360" t="str">
        <f>IFERROR(IF(LEN(D2742)&gt;0,IF(LEN(INDEX(AdressBook!$D$6:$D$25,MATCH(D2742,AdressBook!$B$6:$B$25,0),1))=0,"",INDEX(AdressBook!$D$6:$D$25,MATCH(D2742,AdressBook!$B$6:$B$25,0),1)),""),"")</f>
        <v/>
      </c>
      <c r="G2742" s="361" t="str">
        <f>IFERROR(IF(LEN(INDEX(PlansAndNotes!$F$6:$F$4005,ROW(B2742)-ROW($C$3)))=0,"",INDEX(PlansAndNotes!$F$6:$F$4005,ROW(B2742)-ROW($C$3))),"")</f>
        <v/>
      </c>
      <c r="H2742" s="361" t="str">
        <f>IFERROR(IF(LEN(C2742)&gt;0,IF(LEN(INDEX(TasksList!$G$6:$G$25,MATCH(C2742,TasksList!$B$6:$B$25,0),1))=0,"",INDEX(TasksList!$G$6:$G$25,MATCH(C2742,TasksList!$B$6:$B$25,0),1)),""),"")</f>
        <v/>
      </c>
      <c r="N2742" s="362" t="str">
        <f>IFERROR(IF(LEN(INDEX(PlansAndNotes!$D$6:$D$4005,ROW(B2742)-ROW($C$3)))=0,"",INDEX(PlansAndNotes!$D$6:$D$4005,ROW(B2742)-ROW($C$3))),"")</f>
        <v/>
      </c>
      <c r="O2742" s="165" t="str">
        <f t="shared" si="293"/>
        <v/>
      </c>
      <c r="P2742" s="363" t="str">
        <f>IFERROR(IF(LEN(INDEX(PlansAndNotes!$E$6:$E$4005,ROW(B2742)-ROW($C$3)))=0,"",INDEX(PlansAndNotes!$E$6:$E$4005,ROW(B2742)-ROW($C$3))),"")</f>
        <v/>
      </c>
      <c r="Q2742" s="363" t="str">
        <f>IFERROR(IF(LEN(INDEX(PlansAndNotes!$G$6:$G$4005,ROW(B2742)-ROW($C$3)))=0,"",INDEX(PlansAndNotes!$G$6:$G$4005,ROW(B2742)-ROW($C$3))),"")</f>
        <v/>
      </c>
      <c r="R2742" s="361" t="str">
        <f>IFERROR(IF(LEN(D2742)&gt;0,IF(LEN(INDEX(AdressBook!$C$6:$C$25,MATCH(D2742,AdressBook!$B$6:$B$25,0),1))=0,"",INDEX(AdressBook!$C$6:$C$25,MATCH(D2742,AdressBook!$B$6:$B$25,0),1)),""),"")</f>
        <v/>
      </c>
      <c r="S2742" s="165">
        <f>IF(LEN(C2742)&gt;0,IFERROR(IF(MATCH(C2742,C2743:$C$4004,0)&gt;0,-1,ROW(S2742)-ROW($S$3)),ROW(S2742)-ROW($S$3)),-1)</f>
        <v>-1</v>
      </c>
      <c r="T2742" s="165">
        <f t="shared" si="294"/>
        <v>0</v>
      </c>
      <c r="U2742" s="165" t="str">
        <f t="shared" si="295"/>
        <v/>
      </c>
      <c r="V2742" s="165" t="str">
        <f>IFERROR(IF(OR(C2742="",S2742&lt;0),"",IF(SUBTOTAL(3,C2742:C2742)=0,-1,SUBTOTAL(3,$C$4:C2742))),"")</f>
        <v/>
      </c>
      <c r="W2742" s="156" t="str">
        <f t="array" ref="W2742">IF(LEN(C2742)&gt;0,IFERROR(IF(MATCH(C2742,$C$3:$C2741,0)&gt;0,N2742-INDEX($N$3:N2741,SUMPRODUCT(MAX(ROW($C$3:$C2741)*(C2742=$C$3:$C2741)))-2,1),""),""),"")</f>
        <v/>
      </c>
      <c r="X2742" s="156">
        <f t="shared" ca="1" si="296"/>
        <v>1</v>
      </c>
      <c r="Y2742" s="156">
        <f t="shared" ca="1" si="297"/>
        <v>1</v>
      </c>
    </row>
    <row r="2743" spans="2:25" hidden="1" x14ac:dyDescent="0.25">
      <c r="B2743" s="390" t="str">
        <f>IFERROR(IF(LEN(INDEX(PlansAndNotes!$B$6:$B$2005,ROW(A2743)-ROW($B$3)))=0,"",INDEX(PlansAndNotes!$B$6:$B$2005,ROW(A2743)-ROW($B$3))),"")</f>
        <v/>
      </c>
      <c r="C2743" s="387" t="str">
        <f t="shared" si="298"/>
        <v/>
      </c>
      <c r="D2743" s="361" t="str">
        <f>IFERROR(IF(LEN(C2743)&gt;0,IF(LEN(INDEX(TasksList!$C$6:$C$25,MATCH(C2743,TasksList!$B$6:$B$25,0),1))=0,"",INDEX(TasksList!$C$6:$C$25,MATCH(C2743,TasksList!$B$6:$B$25,0),1)),""),"")</f>
        <v/>
      </c>
      <c r="E2743" s="361" t="str">
        <f>IFERROR(IF(LEN(C2743)&gt;0,IF(LEN(INDEX(TasksList!$F$6:$F$25,MATCH(C2743,TasksList!$B$6:$B$25,0),1))=0,"not set!",INDEX(TasksList!$F$6:$F$25,MATCH(C2743,TasksList!$B$6:$B$25,0),1)),""),"")</f>
        <v/>
      </c>
      <c r="F2743" s="360" t="str">
        <f>IFERROR(IF(LEN(D2743)&gt;0,IF(LEN(INDEX(AdressBook!$D$6:$D$25,MATCH(D2743,AdressBook!$B$6:$B$25,0),1))=0,"",INDEX(AdressBook!$D$6:$D$25,MATCH(D2743,AdressBook!$B$6:$B$25,0),1)),""),"")</f>
        <v/>
      </c>
      <c r="G2743" s="361" t="str">
        <f>IFERROR(IF(LEN(INDEX(PlansAndNotes!$F$6:$F$4005,ROW(B2743)-ROW($C$3)))=0,"",INDEX(PlansAndNotes!$F$6:$F$4005,ROW(B2743)-ROW($C$3))),"")</f>
        <v/>
      </c>
      <c r="H2743" s="361" t="str">
        <f>IFERROR(IF(LEN(C2743)&gt;0,IF(LEN(INDEX(TasksList!$G$6:$G$25,MATCH(C2743,TasksList!$B$6:$B$25,0),1))=0,"",INDEX(TasksList!$G$6:$G$25,MATCH(C2743,TasksList!$B$6:$B$25,0),1)),""),"")</f>
        <v/>
      </c>
      <c r="N2743" s="362" t="str">
        <f>IFERROR(IF(LEN(INDEX(PlansAndNotes!$D$6:$D$4005,ROW(B2743)-ROW($C$3)))=0,"",INDEX(PlansAndNotes!$D$6:$D$4005,ROW(B2743)-ROW($C$3))),"")</f>
        <v/>
      </c>
      <c r="O2743" s="165" t="str">
        <f t="shared" si="293"/>
        <v/>
      </c>
      <c r="P2743" s="363" t="str">
        <f>IFERROR(IF(LEN(INDEX(PlansAndNotes!$E$6:$E$4005,ROW(B2743)-ROW($C$3)))=0,"",INDEX(PlansAndNotes!$E$6:$E$4005,ROW(B2743)-ROW($C$3))),"")</f>
        <v/>
      </c>
      <c r="Q2743" s="363" t="str">
        <f>IFERROR(IF(LEN(INDEX(PlansAndNotes!$G$6:$G$4005,ROW(B2743)-ROW($C$3)))=0,"",INDEX(PlansAndNotes!$G$6:$G$4005,ROW(B2743)-ROW($C$3))),"")</f>
        <v/>
      </c>
      <c r="R2743" s="361" t="str">
        <f>IFERROR(IF(LEN(D2743)&gt;0,IF(LEN(INDEX(AdressBook!$C$6:$C$25,MATCH(D2743,AdressBook!$B$6:$B$25,0),1))=0,"",INDEX(AdressBook!$C$6:$C$25,MATCH(D2743,AdressBook!$B$6:$B$25,0),1)),""),"")</f>
        <v/>
      </c>
      <c r="S2743" s="165">
        <f>IF(LEN(C2743)&gt;0,IFERROR(IF(MATCH(C2743,C2744:$C$4004,0)&gt;0,-1,ROW(S2743)-ROW($S$3)),ROW(S2743)-ROW($S$3)),-1)</f>
        <v>-1</v>
      </c>
      <c r="T2743" s="165">
        <f t="shared" si="294"/>
        <v>0</v>
      </c>
      <c r="U2743" s="165" t="str">
        <f t="shared" si="295"/>
        <v/>
      </c>
      <c r="V2743" s="165" t="str">
        <f>IFERROR(IF(OR(C2743="",S2743&lt;0),"",IF(SUBTOTAL(3,C2743:C2743)=0,-1,SUBTOTAL(3,$C$4:C2743))),"")</f>
        <v/>
      </c>
      <c r="W2743" s="156" t="str">
        <f t="array" ref="W2743">IF(LEN(C2743)&gt;0,IFERROR(IF(MATCH(C2743,$C$3:$C2742,0)&gt;0,N2743-INDEX($N$3:N2742,SUMPRODUCT(MAX(ROW($C$3:$C2742)*(C2743=$C$3:$C2742)))-2,1),""),""),"")</f>
        <v/>
      </c>
      <c r="X2743" s="156">
        <f t="shared" ca="1" si="296"/>
        <v>1</v>
      </c>
      <c r="Y2743" s="156">
        <f t="shared" ca="1" si="297"/>
        <v>1</v>
      </c>
    </row>
    <row r="2744" spans="2:25" hidden="1" x14ac:dyDescent="0.25">
      <c r="B2744" s="390" t="str">
        <f>IFERROR(IF(LEN(INDEX(PlansAndNotes!$B$6:$B$2005,ROW(A2744)-ROW($B$3)))=0,"",INDEX(PlansAndNotes!$B$6:$B$2005,ROW(A2744)-ROW($B$3))),"")</f>
        <v/>
      </c>
      <c r="C2744" s="387" t="str">
        <f t="shared" si="298"/>
        <v/>
      </c>
      <c r="D2744" s="361" t="str">
        <f>IFERROR(IF(LEN(C2744)&gt;0,IF(LEN(INDEX(TasksList!$C$6:$C$25,MATCH(C2744,TasksList!$B$6:$B$25,0),1))=0,"",INDEX(TasksList!$C$6:$C$25,MATCH(C2744,TasksList!$B$6:$B$25,0),1)),""),"")</f>
        <v/>
      </c>
      <c r="E2744" s="361" t="str">
        <f>IFERROR(IF(LEN(C2744)&gt;0,IF(LEN(INDEX(TasksList!$F$6:$F$25,MATCH(C2744,TasksList!$B$6:$B$25,0),1))=0,"not set!",INDEX(TasksList!$F$6:$F$25,MATCH(C2744,TasksList!$B$6:$B$25,0),1)),""),"")</f>
        <v/>
      </c>
      <c r="F2744" s="360" t="str">
        <f>IFERROR(IF(LEN(D2744)&gt;0,IF(LEN(INDEX(AdressBook!$D$6:$D$25,MATCH(D2744,AdressBook!$B$6:$B$25,0),1))=0,"",INDEX(AdressBook!$D$6:$D$25,MATCH(D2744,AdressBook!$B$6:$B$25,0),1)),""),"")</f>
        <v/>
      </c>
      <c r="G2744" s="361" t="str">
        <f>IFERROR(IF(LEN(INDEX(PlansAndNotes!$F$6:$F$4005,ROW(B2744)-ROW($C$3)))=0,"",INDEX(PlansAndNotes!$F$6:$F$4005,ROW(B2744)-ROW($C$3))),"")</f>
        <v/>
      </c>
      <c r="H2744" s="361" t="str">
        <f>IFERROR(IF(LEN(C2744)&gt;0,IF(LEN(INDEX(TasksList!$G$6:$G$25,MATCH(C2744,TasksList!$B$6:$B$25,0),1))=0,"",INDEX(TasksList!$G$6:$G$25,MATCH(C2744,TasksList!$B$6:$B$25,0),1)),""),"")</f>
        <v/>
      </c>
      <c r="N2744" s="362" t="str">
        <f>IFERROR(IF(LEN(INDEX(PlansAndNotes!$D$6:$D$4005,ROW(B2744)-ROW($C$3)))=0,"",INDEX(PlansAndNotes!$D$6:$D$4005,ROW(B2744)-ROW($C$3))),"")</f>
        <v/>
      </c>
      <c r="O2744" s="165" t="str">
        <f t="shared" si="293"/>
        <v/>
      </c>
      <c r="P2744" s="363" t="str">
        <f>IFERROR(IF(LEN(INDEX(PlansAndNotes!$E$6:$E$4005,ROW(B2744)-ROW($C$3)))=0,"",INDEX(PlansAndNotes!$E$6:$E$4005,ROW(B2744)-ROW($C$3))),"")</f>
        <v/>
      </c>
      <c r="Q2744" s="363" t="str">
        <f>IFERROR(IF(LEN(INDEX(PlansAndNotes!$G$6:$G$4005,ROW(B2744)-ROW($C$3)))=0,"",INDEX(PlansAndNotes!$G$6:$G$4005,ROW(B2744)-ROW($C$3))),"")</f>
        <v/>
      </c>
      <c r="R2744" s="361" t="str">
        <f>IFERROR(IF(LEN(D2744)&gt;0,IF(LEN(INDEX(AdressBook!$C$6:$C$25,MATCH(D2744,AdressBook!$B$6:$B$25,0),1))=0,"",INDEX(AdressBook!$C$6:$C$25,MATCH(D2744,AdressBook!$B$6:$B$25,0),1)),""),"")</f>
        <v/>
      </c>
      <c r="S2744" s="165">
        <f>IF(LEN(C2744)&gt;0,IFERROR(IF(MATCH(C2744,C2745:$C$4004,0)&gt;0,-1,ROW(S2744)-ROW($S$3)),ROW(S2744)-ROW($S$3)),-1)</f>
        <v>-1</v>
      </c>
      <c r="T2744" s="165">
        <f t="shared" si="294"/>
        <v>0</v>
      </c>
      <c r="U2744" s="165" t="str">
        <f t="shared" si="295"/>
        <v/>
      </c>
      <c r="V2744" s="165" t="str">
        <f>IFERROR(IF(OR(C2744="",S2744&lt;0),"",IF(SUBTOTAL(3,C2744:C2744)=0,-1,SUBTOTAL(3,$C$4:C2744))),"")</f>
        <v/>
      </c>
      <c r="W2744" s="156" t="str">
        <f t="array" ref="W2744">IF(LEN(C2744)&gt;0,IFERROR(IF(MATCH(C2744,$C$3:$C2743,0)&gt;0,N2744-INDEX($N$3:N2743,SUMPRODUCT(MAX(ROW($C$3:$C2743)*(C2744=$C$3:$C2743)))-2,1),""),""),"")</f>
        <v/>
      </c>
      <c r="X2744" s="156">
        <f t="shared" ca="1" si="296"/>
        <v>1</v>
      </c>
      <c r="Y2744" s="156">
        <f t="shared" ca="1" si="297"/>
        <v>1</v>
      </c>
    </row>
    <row r="2745" spans="2:25" hidden="1" x14ac:dyDescent="0.25">
      <c r="B2745" s="390" t="str">
        <f>IFERROR(IF(LEN(INDEX(PlansAndNotes!$B$6:$B$2005,ROW(A2745)-ROW($B$3)))=0,"",INDEX(PlansAndNotes!$B$6:$B$2005,ROW(A2745)-ROW($B$3))),"")</f>
        <v/>
      </c>
      <c r="C2745" s="387" t="str">
        <f t="shared" si="298"/>
        <v/>
      </c>
      <c r="D2745" s="361" t="str">
        <f>IFERROR(IF(LEN(C2745)&gt;0,IF(LEN(INDEX(TasksList!$C$6:$C$25,MATCH(C2745,TasksList!$B$6:$B$25,0),1))=0,"",INDEX(TasksList!$C$6:$C$25,MATCH(C2745,TasksList!$B$6:$B$25,0),1)),""),"")</f>
        <v/>
      </c>
      <c r="E2745" s="361" t="str">
        <f>IFERROR(IF(LEN(C2745)&gt;0,IF(LEN(INDEX(TasksList!$F$6:$F$25,MATCH(C2745,TasksList!$B$6:$B$25,0),1))=0,"not set!",INDEX(TasksList!$F$6:$F$25,MATCH(C2745,TasksList!$B$6:$B$25,0),1)),""),"")</f>
        <v/>
      </c>
      <c r="F2745" s="360" t="str">
        <f>IFERROR(IF(LEN(D2745)&gt;0,IF(LEN(INDEX(AdressBook!$D$6:$D$25,MATCH(D2745,AdressBook!$B$6:$B$25,0),1))=0,"",INDEX(AdressBook!$D$6:$D$25,MATCH(D2745,AdressBook!$B$6:$B$25,0),1)),""),"")</f>
        <v/>
      </c>
      <c r="G2745" s="361" t="str">
        <f>IFERROR(IF(LEN(INDEX(PlansAndNotes!$F$6:$F$4005,ROW(B2745)-ROW($C$3)))=0,"",INDEX(PlansAndNotes!$F$6:$F$4005,ROW(B2745)-ROW($C$3))),"")</f>
        <v/>
      </c>
      <c r="H2745" s="361" t="str">
        <f>IFERROR(IF(LEN(C2745)&gt;0,IF(LEN(INDEX(TasksList!$G$6:$G$25,MATCH(C2745,TasksList!$B$6:$B$25,0),1))=0,"",INDEX(TasksList!$G$6:$G$25,MATCH(C2745,TasksList!$B$6:$B$25,0),1)),""),"")</f>
        <v/>
      </c>
      <c r="N2745" s="362" t="str">
        <f>IFERROR(IF(LEN(INDEX(PlansAndNotes!$D$6:$D$4005,ROW(B2745)-ROW($C$3)))=0,"",INDEX(PlansAndNotes!$D$6:$D$4005,ROW(B2745)-ROW($C$3))),"")</f>
        <v/>
      </c>
      <c r="O2745" s="165" t="str">
        <f t="shared" si="293"/>
        <v/>
      </c>
      <c r="P2745" s="363" t="str">
        <f>IFERROR(IF(LEN(INDEX(PlansAndNotes!$E$6:$E$4005,ROW(B2745)-ROW($C$3)))=0,"",INDEX(PlansAndNotes!$E$6:$E$4005,ROW(B2745)-ROW($C$3))),"")</f>
        <v/>
      </c>
      <c r="Q2745" s="363" t="str">
        <f>IFERROR(IF(LEN(INDEX(PlansAndNotes!$G$6:$G$4005,ROW(B2745)-ROW($C$3)))=0,"",INDEX(PlansAndNotes!$G$6:$G$4005,ROW(B2745)-ROW($C$3))),"")</f>
        <v/>
      </c>
      <c r="R2745" s="361" t="str">
        <f>IFERROR(IF(LEN(D2745)&gt;0,IF(LEN(INDEX(AdressBook!$C$6:$C$25,MATCH(D2745,AdressBook!$B$6:$B$25,0),1))=0,"",INDEX(AdressBook!$C$6:$C$25,MATCH(D2745,AdressBook!$B$6:$B$25,0),1)),""),"")</f>
        <v/>
      </c>
      <c r="S2745" s="165">
        <f>IF(LEN(C2745)&gt;0,IFERROR(IF(MATCH(C2745,C2746:$C$4004,0)&gt;0,-1,ROW(S2745)-ROW($S$3)),ROW(S2745)-ROW($S$3)),-1)</f>
        <v>-1</v>
      </c>
      <c r="T2745" s="165">
        <f t="shared" si="294"/>
        <v>0</v>
      </c>
      <c r="U2745" s="165" t="str">
        <f t="shared" si="295"/>
        <v/>
      </c>
      <c r="V2745" s="165" t="str">
        <f>IFERROR(IF(OR(C2745="",S2745&lt;0),"",IF(SUBTOTAL(3,C2745:C2745)=0,-1,SUBTOTAL(3,$C$4:C2745))),"")</f>
        <v/>
      </c>
      <c r="W2745" s="156" t="str">
        <f t="array" ref="W2745">IF(LEN(C2745)&gt;0,IFERROR(IF(MATCH(C2745,$C$3:$C2744,0)&gt;0,N2745-INDEX($N$3:N2744,SUMPRODUCT(MAX(ROW($C$3:$C2744)*(C2745=$C$3:$C2744)))-2,1),""),""),"")</f>
        <v/>
      </c>
      <c r="X2745" s="156">
        <f t="shared" ca="1" si="296"/>
        <v>1</v>
      </c>
      <c r="Y2745" s="156">
        <f t="shared" ca="1" si="297"/>
        <v>1</v>
      </c>
    </row>
    <row r="2746" spans="2:25" hidden="1" x14ac:dyDescent="0.25">
      <c r="B2746" s="390" t="str">
        <f>IFERROR(IF(LEN(INDEX(PlansAndNotes!$B$6:$B$2005,ROW(A2746)-ROW($B$3)))=0,"",INDEX(PlansAndNotes!$B$6:$B$2005,ROW(A2746)-ROW($B$3))),"")</f>
        <v/>
      </c>
      <c r="C2746" s="387" t="str">
        <f t="shared" si="298"/>
        <v/>
      </c>
      <c r="D2746" s="361" t="str">
        <f>IFERROR(IF(LEN(C2746)&gt;0,IF(LEN(INDEX(TasksList!$C$6:$C$25,MATCH(C2746,TasksList!$B$6:$B$25,0),1))=0,"",INDEX(TasksList!$C$6:$C$25,MATCH(C2746,TasksList!$B$6:$B$25,0),1)),""),"")</f>
        <v/>
      </c>
      <c r="E2746" s="361" t="str">
        <f>IFERROR(IF(LEN(C2746)&gt;0,IF(LEN(INDEX(TasksList!$F$6:$F$25,MATCH(C2746,TasksList!$B$6:$B$25,0),1))=0,"not set!",INDEX(TasksList!$F$6:$F$25,MATCH(C2746,TasksList!$B$6:$B$25,0),1)),""),"")</f>
        <v/>
      </c>
      <c r="F2746" s="360" t="str">
        <f>IFERROR(IF(LEN(D2746)&gt;0,IF(LEN(INDEX(AdressBook!$D$6:$D$25,MATCH(D2746,AdressBook!$B$6:$B$25,0),1))=0,"",INDEX(AdressBook!$D$6:$D$25,MATCH(D2746,AdressBook!$B$6:$B$25,0),1)),""),"")</f>
        <v/>
      </c>
      <c r="G2746" s="361" t="str">
        <f>IFERROR(IF(LEN(INDEX(PlansAndNotes!$F$6:$F$4005,ROW(B2746)-ROW($C$3)))=0,"",INDEX(PlansAndNotes!$F$6:$F$4005,ROW(B2746)-ROW($C$3))),"")</f>
        <v/>
      </c>
      <c r="H2746" s="361" t="str">
        <f>IFERROR(IF(LEN(C2746)&gt;0,IF(LEN(INDEX(TasksList!$G$6:$G$25,MATCH(C2746,TasksList!$B$6:$B$25,0),1))=0,"",INDEX(TasksList!$G$6:$G$25,MATCH(C2746,TasksList!$B$6:$B$25,0),1)),""),"")</f>
        <v/>
      </c>
      <c r="N2746" s="362" t="str">
        <f>IFERROR(IF(LEN(INDEX(PlansAndNotes!$D$6:$D$4005,ROW(B2746)-ROW($C$3)))=0,"",INDEX(PlansAndNotes!$D$6:$D$4005,ROW(B2746)-ROW($C$3))),"")</f>
        <v/>
      </c>
      <c r="O2746" s="165" t="str">
        <f t="shared" si="293"/>
        <v/>
      </c>
      <c r="P2746" s="363" t="str">
        <f>IFERROR(IF(LEN(INDEX(PlansAndNotes!$E$6:$E$4005,ROW(B2746)-ROW($C$3)))=0,"",INDEX(PlansAndNotes!$E$6:$E$4005,ROW(B2746)-ROW($C$3))),"")</f>
        <v/>
      </c>
      <c r="Q2746" s="363" t="str">
        <f>IFERROR(IF(LEN(INDEX(PlansAndNotes!$G$6:$G$4005,ROW(B2746)-ROW($C$3)))=0,"",INDEX(PlansAndNotes!$G$6:$G$4005,ROW(B2746)-ROW($C$3))),"")</f>
        <v/>
      </c>
      <c r="R2746" s="361" t="str">
        <f>IFERROR(IF(LEN(D2746)&gt;0,IF(LEN(INDEX(AdressBook!$C$6:$C$25,MATCH(D2746,AdressBook!$B$6:$B$25,0),1))=0,"",INDEX(AdressBook!$C$6:$C$25,MATCH(D2746,AdressBook!$B$6:$B$25,0),1)),""),"")</f>
        <v/>
      </c>
      <c r="S2746" s="165">
        <f>IF(LEN(C2746)&gt;0,IFERROR(IF(MATCH(C2746,C2747:$C$4004,0)&gt;0,-1,ROW(S2746)-ROW($S$3)),ROW(S2746)-ROW($S$3)),-1)</f>
        <v>-1</v>
      </c>
      <c r="T2746" s="165">
        <f t="shared" si="294"/>
        <v>0</v>
      </c>
      <c r="U2746" s="165" t="str">
        <f t="shared" si="295"/>
        <v/>
      </c>
      <c r="V2746" s="165" t="str">
        <f>IFERROR(IF(OR(C2746="",S2746&lt;0),"",IF(SUBTOTAL(3,C2746:C2746)=0,-1,SUBTOTAL(3,$C$4:C2746))),"")</f>
        <v/>
      </c>
      <c r="W2746" s="156" t="str">
        <f t="array" ref="W2746">IF(LEN(C2746)&gt;0,IFERROR(IF(MATCH(C2746,$C$3:$C2745,0)&gt;0,N2746-INDEX($N$3:N2745,SUMPRODUCT(MAX(ROW($C$3:$C2745)*(C2746=$C$3:$C2745)))-2,1),""),""),"")</f>
        <v/>
      </c>
      <c r="X2746" s="156">
        <f t="shared" ca="1" si="296"/>
        <v>1</v>
      </c>
      <c r="Y2746" s="156">
        <f t="shared" ca="1" si="297"/>
        <v>1</v>
      </c>
    </row>
    <row r="2747" spans="2:25" hidden="1" x14ac:dyDescent="0.25">
      <c r="B2747" s="390" t="str">
        <f>IFERROR(IF(LEN(INDEX(PlansAndNotes!$B$6:$B$2005,ROW(A2747)-ROW($B$3)))=0,"",INDEX(PlansAndNotes!$B$6:$B$2005,ROW(A2747)-ROW($B$3))),"")</f>
        <v/>
      </c>
      <c r="C2747" s="387" t="str">
        <f t="shared" si="298"/>
        <v/>
      </c>
      <c r="D2747" s="361" t="str">
        <f>IFERROR(IF(LEN(C2747)&gt;0,IF(LEN(INDEX(TasksList!$C$6:$C$25,MATCH(C2747,TasksList!$B$6:$B$25,0),1))=0,"",INDEX(TasksList!$C$6:$C$25,MATCH(C2747,TasksList!$B$6:$B$25,0),1)),""),"")</f>
        <v/>
      </c>
      <c r="E2747" s="361" t="str">
        <f>IFERROR(IF(LEN(C2747)&gt;0,IF(LEN(INDEX(TasksList!$F$6:$F$25,MATCH(C2747,TasksList!$B$6:$B$25,0),1))=0,"not set!",INDEX(TasksList!$F$6:$F$25,MATCH(C2747,TasksList!$B$6:$B$25,0),1)),""),"")</f>
        <v/>
      </c>
      <c r="F2747" s="360" t="str">
        <f>IFERROR(IF(LEN(D2747)&gt;0,IF(LEN(INDEX(AdressBook!$D$6:$D$25,MATCH(D2747,AdressBook!$B$6:$B$25,0),1))=0,"",INDEX(AdressBook!$D$6:$D$25,MATCH(D2747,AdressBook!$B$6:$B$25,0),1)),""),"")</f>
        <v/>
      </c>
      <c r="G2747" s="361" t="str">
        <f>IFERROR(IF(LEN(INDEX(PlansAndNotes!$F$6:$F$4005,ROW(B2747)-ROW($C$3)))=0,"",INDEX(PlansAndNotes!$F$6:$F$4005,ROW(B2747)-ROW($C$3))),"")</f>
        <v/>
      </c>
      <c r="H2747" s="361" t="str">
        <f>IFERROR(IF(LEN(C2747)&gt;0,IF(LEN(INDEX(TasksList!$G$6:$G$25,MATCH(C2747,TasksList!$B$6:$B$25,0),1))=0,"",INDEX(TasksList!$G$6:$G$25,MATCH(C2747,TasksList!$B$6:$B$25,0),1)),""),"")</f>
        <v/>
      </c>
      <c r="N2747" s="362" t="str">
        <f>IFERROR(IF(LEN(INDEX(PlansAndNotes!$D$6:$D$4005,ROW(B2747)-ROW($C$3)))=0,"",INDEX(PlansAndNotes!$D$6:$D$4005,ROW(B2747)-ROW($C$3))),"")</f>
        <v/>
      </c>
      <c r="O2747" s="165" t="str">
        <f t="shared" si="293"/>
        <v/>
      </c>
      <c r="P2747" s="363" t="str">
        <f>IFERROR(IF(LEN(INDEX(PlansAndNotes!$E$6:$E$4005,ROW(B2747)-ROW($C$3)))=0,"",INDEX(PlansAndNotes!$E$6:$E$4005,ROW(B2747)-ROW($C$3))),"")</f>
        <v/>
      </c>
      <c r="Q2747" s="363" t="str">
        <f>IFERROR(IF(LEN(INDEX(PlansAndNotes!$G$6:$G$4005,ROW(B2747)-ROW($C$3)))=0,"",INDEX(PlansAndNotes!$G$6:$G$4005,ROW(B2747)-ROW($C$3))),"")</f>
        <v/>
      </c>
      <c r="R2747" s="361" t="str">
        <f>IFERROR(IF(LEN(D2747)&gt;0,IF(LEN(INDEX(AdressBook!$C$6:$C$25,MATCH(D2747,AdressBook!$B$6:$B$25,0),1))=0,"",INDEX(AdressBook!$C$6:$C$25,MATCH(D2747,AdressBook!$B$6:$B$25,0),1)),""),"")</f>
        <v/>
      </c>
      <c r="S2747" s="165">
        <f>IF(LEN(C2747)&gt;0,IFERROR(IF(MATCH(C2747,C2748:$C$4004,0)&gt;0,-1,ROW(S2747)-ROW($S$3)),ROW(S2747)-ROW($S$3)),-1)</f>
        <v>-1</v>
      </c>
      <c r="T2747" s="165">
        <f t="shared" si="294"/>
        <v>0</v>
      </c>
      <c r="U2747" s="165" t="str">
        <f t="shared" si="295"/>
        <v/>
      </c>
      <c r="V2747" s="165" t="str">
        <f>IFERROR(IF(OR(C2747="",S2747&lt;0),"",IF(SUBTOTAL(3,C2747:C2747)=0,-1,SUBTOTAL(3,$C$4:C2747))),"")</f>
        <v/>
      </c>
      <c r="W2747" s="156" t="str">
        <f t="array" ref="W2747">IF(LEN(C2747)&gt;0,IFERROR(IF(MATCH(C2747,$C$3:$C2746,0)&gt;0,N2747-INDEX($N$3:N2746,SUMPRODUCT(MAX(ROW($C$3:$C2746)*(C2747=$C$3:$C2746)))-2,1),""),""),"")</f>
        <v/>
      </c>
      <c r="X2747" s="156">
        <f t="shared" ca="1" si="296"/>
        <v>1</v>
      </c>
      <c r="Y2747" s="156">
        <f t="shared" ca="1" si="297"/>
        <v>1</v>
      </c>
    </row>
    <row r="2748" spans="2:25" hidden="1" x14ac:dyDescent="0.25">
      <c r="B2748" s="390" t="str">
        <f>IFERROR(IF(LEN(INDEX(PlansAndNotes!$B$6:$B$2005,ROW(A2748)-ROW($B$3)))=0,"",INDEX(PlansAndNotes!$B$6:$B$2005,ROW(A2748)-ROW($B$3))),"")</f>
        <v/>
      </c>
      <c r="C2748" s="387" t="str">
        <f t="shared" si="298"/>
        <v/>
      </c>
      <c r="D2748" s="361" t="str">
        <f>IFERROR(IF(LEN(C2748)&gt;0,IF(LEN(INDEX(TasksList!$C$6:$C$25,MATCH(C2748,TasksList!$B$6:$B$25,0),1))=0,"",INDEX(TasksList!$C$6:$C$25,MATCH(C2748,TasksList!$B$6:$B$25,0),1)),""),"")</f>
        <v/>
      </c>
      <c r="E2748" s="361" t="str">
        <f>IFERROR(IF(LEN(C2748)&gt;0,IF(LEN(INDEX(TasksList!$F$6:$F$25,MATCH(C2748,TasksList!$B$6:$B$25,0),1))=0,"not set!",INDEX(TasksList!$F$6:$F$25,MATCH(C2748,TasksList!$B$6:$B$25,0),1)),""),"")</f>
        <v/>
      </c>
      <c r="F2748" s="360" t="str">
        <f>IFERROR(IF(LEN(D2748)&gt;0,IF(LEN(INDEX(AdressBook!$D$6:$D$25,MATCH(D2748,AdressBook!$B$6:$B$25,0),1))=0,"",INDEX(AdressBook!$D$6:$D$25,MATCH(D2748,AdressBook!$B$6:$B$25,0),1)),""),"")</f>
        <v/>
      </c>
      <c r="G2748" s="361" t="str">
        <f>IFERROR(IF(LEN(INDEX(PlansAndNotes!$F$6:$F$4005,ROW(B2748)-ROW($C$3)))=0,"",INDEX(PlansAndNotes!$F$6:$F$4005,ROW(B2748)-ROW($C$3))),"")</f>
        <v/>
      </c>
      <c r="H2748" s="361" t="str">
        <f>IFERROR(IF(LEN(C2748)&gt;0,IF(LEN(INDEX(TasksList!$G$6:$G$25,MATCH(C2748,TasksList!$B$6:$B$25,0),1))=0,"",INDEX(TasksList!$G$6:$G$25,MATCH(C2748,TasksList!$B$6:$B$25,0),1)),""),"")</f>
        <v/>
      </c>
      <c r="N2748" s="362" t="str">
        <f>IFERROR(IF(LEN(INDEX(PlansAndNotes!$D$6:$D$4005,ROW(B2748)-ROW($C$3)))=0,"",INDEX(PlansAndNotes!$D$6:$D$4005,ROW(B2748)-ROW($C$3))),"")</f>
        <v/>
      </c>
      <c r="O2748" s="165" t="str">
        <f t="shared" si="293"/>
        <v/>
      </c>
      <c r="P2748" s="363" t="str">
        <f>IFERROR(IF(LEN(INDEX(PlansAndNotes!$E$6:$E$4005,ROW(B2748)-ROW($C$3)))=0,"",INDEX(PlansAndNotes!$E$6:$E$4005,ROW(B2748)-ROW($C$3))),"")</f>
        <v/>
      </c>
      <c r="Q2748" s="363" t="str">
        <f>IFERROR(IF(LEN(INDEX(PlansAndNotes!$G$6:$G$4005,ROW(B2748)-ROW($C$3)))=0,"",INDEX(PlansAndNotes!$G$6:$G$4005,ROW(B2748)-ROW($C$3))),"")</f>
        <v/>
      </c>
      <c r="R2748" s="361" t="str">
        <f>IFERROR(IF(LEN(D2748)&gt;0,IF(LEN(INDEX(AdressBook!$C$6:$C$25,MATCH(D2748,AdressBook!$B$6:$B$25,0),1))=0,"",INDEX(AdressBook!$C$6:$C$25,MATCH(D2748,AdressBook!$B$6:$B$25,0),1)),""),"")</f>
        <v/>
      </c>
      <c r="S2748" s="165">
        <f>IF(LEN(C2748)&gt;0,IFERROR(IF(MATCH(C2748,C2749:$C$4004,0)&gt;0,-1,ROW(S2748)-ROW($S$3)),ROW(S2748)-ROW($S$3)),-1)</f>
        <v>-1</v>
      </c>
      <c r="T2748" s="165">
        <f t="shared" si="294"/>
        <v>0</v>
      </c>
      <c r="U2748" s="165" t="str">
        <f t="shared" si="295"/>
        <v/>
      </c>
      <c r="V2748" s="165" t="str">
        <f>IFERROR(IF(OR(C2748="",S2748&lt;0),"",IF(SUBTOTAL(3,C2748:C2748)=0,-1,SUBTOTAL(3,$C$4:C2748))),"")</f>
        <v/>
      </c>
      <c r="W2748" s="156" t="str">
        <f t="array" ref="W2748">IF(LEN(C2748)&gt;0,IFERROR(IF(MATCH(C2748,$C$3:$C2747,0)&gt;0,N2748-INDEX($N$3:N2747,SUMPRODUCT(MAX(ROW($C$3:$C2747)*(C2748=$C$3:$C2747)))-2,1),""),""),"")</f>
        <v/>
      </c>
      <c r="X2748" s="156">
        <f t="shared" ca="1" si="296"/>
        <v>1</v>
      </c>
      <c r="Y2748" s="156">
        <f t="shared" ca="1" si="297"/>
        <v>1</v>
      </c>
    </row>
    <row r="2749" spans="2:25" hidden="1" x14ac:dyDescent="0.25">
      <c r="B2749" s="390" t="str">
        <f>IFERROR(IF(LEN(INDEX(PlansAndNotes!$B$6:$B$2005,ROW(A2749)-ROW($B$3)))=0,"",INDEX(PlansAndNotes!$B$6:$B$2005,ROW(A2749)-ROW($B$3))),"")</f>
        <v/>
      </c>
      <c r="C2749" s="387" t="str">
        <f t="shared" si="298"/>
        <v/>
      </c>
      <c r="D2749" s="361" t="str">
        <f>IFERROR(IF(LEN(C2749)&gt;0,IF(LEN(INDEX(TasksList!$C$6:$C$25,MATCH(C2749,TasksList!$B$6:$B$25,0),1))=0,"",INDEX(TasksList!$C$6:$C$25,MATCH(C2749,TasksList!$B$6:$B$25,0),1)),""),"")</f>
        <v/>
      </c>
      <c r="E2749" s="361" t="str">
        <f>IFERROR(IF(LEN(C2749)&gt;0,IF(LEN(INDEX(TasksList!$F$6:$F$25,MATCH(C2749,TasksList!$B$6:$B$25,0),1))=0,"not set!",INDEX(TasksList!$F$6:$F$25,MATCH(C2749,TasksList!$B$6:$B$25,0),1)),""),"")</f>
        <v/>
      </c>
      <c r="F2749" s="360" t="str">
        <f>IFERROR(IF(LEN(D2749)&gt;0,IF(LEN(INDEX(AdressBook!$D$6:$D$25,MATCH(D2749,AdressBook!$B$6:$B$25,0),1))=0,"",INDEX(AdressBook!$D$6:$D$25,MATCH(D2749,AdressBook!$B$6:$B$25,0),1)),""),"")</f>
        <v/>
      </c>
      <c r="G2749" s="361" t="str">
        <f>IFERROR(IF(LEN(INDEX(PlansAndNotes!$F$6:$F$4005,ROW(B2749)-ROW($C$3)))=0,"",INDEX(PlansAndNotes!$F$6:$F$4005,ROW(B2749)-ROW($C$3))),"")</f>
        <v/>
      </c>
      <c r="H2749" s="361" t="str">
        <f>IFERROR(IF(LEN(C2749)&gt;0,IF(LEN(INDEX(TasksList!$G$6:$G$25,MATCH(C2749,TasksList!$B$6:$B$25,0),1))=0,"",INDEX(TasksList!$G$6:$G$25,MATCH(C2749,TasksList!$B$6:$B$25,0),1)),""),"")</f>
        <v/>
      </c>
      <c r="N2749" s="362" t="str">
        <f>IFERROR(IF(LEN(INDEX(PlansAndNotes!$D$6:$D$4005,ROW(B2749)-ROW($C$3)))=0,"",INDEX(PlansAndNotes!$D$6:$D$4005,ROW(B2749)-ROW($C$3))),"")</f>
        <v/>
      </c>
      <c r="O2749" s="165" t="str">
        <f t="shared" si="293"/>
        <v/>
      </c>
      <c r="P2749" s="363" t="str">
        <f>IFERROR(IF(LEN(INDEX(PlansAndNotes!$E$6:$E$4005,ROW(B2749)-ROW($C$3)))=0,"",INDEX(PlansAndNotes!$E$6:$E$4005,ROW(B2749)-ROW($C$3))),"")</f>
        <v/>
      </c>
      <c r="Q2749" s="363" t="str">
        <f>IFERROR(IF(LEN(INDEX(PlansAndNotes!$G$6:$G$4005,ROW(B2749)-ROW($C$3)))=0,"",INDEX(PlansAndNotes!$G$6:$G$4005,ROW(B2749)-ROW($C$3))),"")</f>
        <v/>
      </c>
      <c r="R2749" s="361" t="str">
        <f>IFERROR(IF(LEN(D2749)&gt;0,IF(LEN(INDEX(AdressBook!$C$6:$C$25,MATCH(D2749,AdressBook!$B$6:$B$25,0),1))=0,"",INDEX(AdressBook!$C$6:$C$25,MATCH(D2749,AdressBook!$B$6:$B$25,0),1)),""),"")</f>
        <v/>
      </c>
      <c r="S2749" s="165">
        <f>IF(LEN(C2749)&gt;0,IFERROR(IF(MATCH(C2749,C2750:$C$4004,0)&gt;0,-1,ROW(S2749)-ROW($S$3)),ROW(S2749)-ROW($S$3)),-1)</f>
        <v>-1</v>
      </c>
      <c r="T2749" s="165">
        <f t="shared" si="294"/>
        <v>0</v>
      </c>
      <c r="U2749" s="165" t="str">
        <f t="shared" si="295"/>
        <v/>
      </c>
      <c r="V2749" s="165" t="str">
        <f>IFERROR(IF(OR(C2749="",S2749&lt;0),"",IF(SUBTOTAL(3,C2749:C2749)=0,-1,SUBTOTAL(3,$C$4:C2749))),"")</f>
        <v/>
      </c>
      <c r="W2749" s="156" t="str">
        <f t="array" ref="W2749">IF(LEN(C2749)&gt;0,IFERROR(IF(MATCH(C2749,$C$3:$C2748,0)&gt;0,N2749-INDEX($N$3:N2748,SUMPRODUCT(MAX(ROW($C$3:$C2748)*(C2749=$C$3:$C2748)))-2,1),""),""),"")</f>
        <v/>
      </c>
      <c r="X2749" s="156">
        <f t="shared" ca="1" si="296"/>
        <v>1</v>
      </c>
      <c r="Y2749" s="156">
        <f t="shared" ca="1" si="297"/>
        <v>1</v>
      </c>
    </row>
    <row r="2750" spans="2:25" hidden="1" x14ac:dyDescent="0.25">
      <c r="B2750" s="390" t="str">
        <f>IFERROR(IF(LEN(INDEX(PlansAndNotes!$B$6:$B$2005,ROW(A2750)-ROW($B$3)))=0,"",INDEX(PlansAndNotes!$B$6:$B$2005,ROW(A2750)-ROW($B$3))),"")</f>
        <v/>
      </c>
      <c r="C2750" s="387" t="str">
        <f t="shared" si="298"/>
        <v/>
      </c>
      <c r="D2750" s="361" t="str">
        <f>IFERROR(IF(LEN(C2750)&gt;0,IF(LEN(INDEX(TasksList!$C$6:$C$25,MATCH(C2750,TasksList!$B$6:$B$25,0),1))=0,"",INDEX(TasksList!$C$6:$C$25,MATCH(C2750,TasksList!$B$6:$B$25,0),1)),""),"")</f>
        <v/>
      </c>
      <c r="E2750" s="361" t="str">
        <f>IFERROR(IF(LEN(C2750)&gt;0,IF(LEN(INDEX(TasksList!$F$6:$F$25,MATCH(C2750,TasksList!$B$6:$B$25,0),1))=0,"not set!",INDEX(TasksList!$F$6:$F$25,MATCH(C2750,TasksList!$B$6:$B$25,0),1)),""),"")</f>
        <v/>
      </c>
      <c r="F2750" s="360" t="str">
        <f>IFERROR(IF(LEN(D2750)&gt;0,IF(LEN(INDEX(AdressBook!$D$6:$D$25,MATCH(D2750,AdressBook!$B$6:$B$25,0),1))=0,"",INDEX(AdressBook!$D$6:$D$25,MATCH(D2750,AdressBook!$B$6:$B$25,0),1)),""),"")</f>
        <v/>
      </c>
      <c r="G2750" s="361" t="str">
        <f>IFERROR(IF(LEN(INDEX(PlansAndNotes!$F$6:$F$4005,ROW(B2750)-ROW($C$3)))=0,"",INDEX(PlansAndNotes!$F$6:$F$4005,ROW(B2750)-ROW($C$3))),"")</f>
        <v/>
      </c>
      <c r="H2750" s="361" t="str">
        <f>IFERROR(IF(LEN(C2750)&gt;0,IF(LEN(INDEX(TasksList!$G$6:$G$25,MATCH(C2750,TasksList!$B$6:$B$25,0),1))=0,"",INDEX(TasksList!$G$6:$G$25,MATCH(C2750,TasksList!$B$6:$B$25,0),1)),""),"")</f>
        <v/>
      </c>
      <c r="N2750" s="362" t="str">
        <f>IFERROR(IF(LEN(INDEX(PlansAndNotes!$D$6:$D$4005,ROW(B2750)-ROW($C$3)))=0,"",INDEX(PlansAndNotes!$D$6:$D$4005,ROW(B2750)-ROW($C$3))),"")</f>
        <v/>
      </c>
      <c r="O2750" s="165" t="str">
        <f t="shared" si="293"/>
        <v/>
      </c>
      <c r="P2750" s="363" t="str">
        <f>IFERROR(IF(LEN(INDEX(PlansAndNotes!$E$6:$E$4005,ROW(B2750)-ROW($C$3)))=0,"",INDEX(PlansAndNotes!$E$6:$E$4005,ROW(B2750)-ROW($C$3))),"")</f>
        <v/>
      </c>
      <c r="Q2750" s="363" t="str">
        <f>IFERROR(IF(LEN(INDEX(PlansAndNotes!$G$6:$G$4005,ROW(B2750)-ROW($C$3)))=0,"",INDEX(PlansAndNotes!$G$6:$G$4005,ROW(B2750)-ROW($C$3))),"")</f>
        <v/>
      </c>
      <c r="R2750" s="361" t="str">
        <f>IFERROR(IF(LEN(D2750)&gt;0,IF(LEN(INDEX(AdressBook!$C$6:$C$25,MATCH(D2750,AdressBook!$B$6:$B$25,0),1))=0,"",INDEX(AdressBook!$C$6:$C$25,MATCH(D2750,AdressBook!$B$6:$B$25,0),1)),""),"")</f>
        <v/>
      </c>
      <c r="S2750" s="165">
        <f>IF(LEN(C2750)&gt;0,IFERROR(IF(MATCH(C2750,C2751:$C$4004,0)&gt;0,-1,ROW(S2750)-ROW($S$3)),ROW(S2750)-ROW($S$3)),-1)</f>
        <v>-1</v>
      </c>
      <c r="T2750" s="165">
        <f t="shared" si="294"/>
        <v>0</v>
      </c>
      <c r="U2750" s="165" t="str">
        <f t="shared" si="295"/>
        <v/>
      </c>
      <c r="V2750" s="165" t="str">
        <f>IFERROR(IF(OR(C2750="",S2750&lt;0),"",IF(SUBTOTAL(3,C2750:C2750)=0,-1,SUBTOTAL(3,$C$4:C2750))),"")</f>
        <v/>
      </c>
      <c r="W2750" s="156" t="str">
        <f t="array" ref="W2750">IF(LEN(C2750)&gt;0,IFERROR(IF(MATCH(C2750,$C$3:$C2749,0)&gt;0,N2750-INDEX($N$3:N2749,SUMPRODUCT(MAX(ROW($C$3:$C2749)*(C2750=$C$3:$C2749)))-2,1),""),""),"")</f>
        <v/>
      </c>
      <c r="X2750" s="156">
        <f t="shared" ca="1" si="296"/>
        <v>1</v>
      </c>
      <c r="Y2750" s="156">
        <f t="shared" ca="1" si="297"/>
        <v>1</v>
      </c>
    </row>
    <row r="2751" spans="2:25" hidden="1" x14ac:dyDescent="0.25">
      <c r="B2751" s="390" t="str">
        <f>IFERROR(IF(LEN(INDEX(PlansAndNotes!$B$6:$B$2005,ROW(A2751)-ROW($B$3)))=0,"",INDEX(PlansAndNotes!$B$6:$B$2005,ROW(A2751)-ROW($B$3))),"")</f>
        <v/>
      </c>
      <c r="C2751" s="387" t="str">
        <f t="shared" si="298"/>
        <v/>
      </c>
      <c r="D2751" s="361" t="str">
        <f>IFERROR(IF(LEN(C2751)&gt;0,IF(LEN(INDEX(TasksList!$C$6:$C$25,MATCH(C2751,TasksList!$B$6:$B$25,0),1))=0,"",INDEX(TasksList!$C$6:$C$25,MATCH(C2751,TasksList!$B$6:$B$25,0),1)),""),"")</f>
        <v/>
      </c>
      <c r="E2751" s="361" t="str">
        <f>IFERROR(IF(LEN(C2751)&gt;0,IF(LEN(INDEX(TasksList!$F$6:$F$25,MATCH(C2751,TasksList!$B$6:$B$25,0),1))=0,"not set!",INDEX(TasksList!$F$6:$F$25,MATCH(C2751,TasksList!$B$6:$B$25,0),1)),""),"")</f>
        <v/>
      </c>
      <c r="F2751" s="360" t="str">
        <f>IFERROR(IF(LEN(D2751)&gt;0,IF(LEN(INDEX(AdressBook!$D$6:$D$25,MATCH(D2751,AdressBook!$B$6:$B$25,0),1))=0,"",INDEX(AdressBook!$D$6:$D$25,MATCH(D2751,AdressBook!$B$6:$B$25,0),1)),""),"")</f>
        <v/>
      </c>
      <c r="G2751" s="361" t="str">
        <f>IFERROR(IF(LEN(INDEX(PlansAndNotes!$F$6:$F$4005,ROW(B2751)-ROW($C$3)))=0,"",INDEX(PlansAndNotes!$F$6:$F$4005,ROW(B2751)-ROW($C$3))),"")</f>
        <v/>
      </c>
      <c r="H2751" s="361" t="str">
        <f>IFERROR(IF(LEN(C2751)&gt;0,IF(LEN(INDEX(TasksList!$G$6:$G$25,MATCH(C2751,TasksList!$B$6:$B$25,0),1))=0,"",INDEX(TasksList!$G$6:$G$25,MATCH(C2751,TasksList!$B$6:$B$25,0),1)),""),"")</f>
        <v/>
      </c>
      <c r="N2751" s="362" t="str">
        <f>IFERROR(IF(LEN(INDEX(PlansAndNotes!$D$6:$D$4005,ROW(B2751)-ROW($C$3)))=0,"",INDEX(PlansAndNotes!$D$6:$D$4005,ROW(B2751)-ROW($C$3))),"")</f>
        <v/>
      </c>
      <c r="O2751" s="165" t="str">
        <f t="shared" si="293"/>
        <v/>
      </c>
      <c r="P2751" s="363" t="str">
        <f>IFERROR(IF(LEN(INDEX(PlansAndNotes!$E$6:$E$4005,ROW(B2751)-ROW($C$3)))=0,"",INDEX(PlansAndNotes!$E$6:$E$4005,ROW(B2751)-ROW($C$3))),"")</f>
        <v/>
      </c>
      <c r="Q2751" s="363" t="str">
        <f>IFERROR(IF(LEN(INDEX(PlansAndNotes!$G$6:$G$4005,ROW(B2751)-ROW($C$3)))=0,"",INDEX(PlansAndNotes!$G$6:$G$4005,ROW(B2751)-ROW($C$3))),"")</f>
        <v/>
      </c>
      <c r="R2751" s="361" t="str">
        <f>IFERROR(IF(LEN(D2751)&gt;0,IF(LEN(INDEX(AdressBook!$C$6:$C$25,MATCH(D2751,AdressBook!$B$6:$B$25,0),1))=0,"",INDEX(AdressBook!$C$6:$C$25,MATCH(D2751,AdressBook!$B$6:$B$25,0),1)),""),"")</f>
        <v/>
      </c>
      <c r="S2751" s="165">
        <f>IF(LEN(C2751)&gt;0,IFERROR(IF(MATCH(C2751,C2752:$C$4004,0)&gt;0,-1,ROW(S2751)-ROW($S$3)),ROW(S2751)-ROW($S$3)),-1)</f>
        <v>-1</v>
      </c>
      <c r="T2751" s="165">
        <f t="shared" si="294"/>
        <v>0</v>
      </c>
      <c r="U2751" s="165" t="str">
        <f t="shared" si="295"/>
        <v/>
      </c>
      <c r="V2751" s="165" t="str">
        <f>IFERROR(IF(OR(C2751="",S2751&lt;0),"",IF(SUBTOTAL(3,C2751:C2751)=0,-1,SUBTOTAL(3,$C$4:C2751))),"")</f>
        <v/>
      </c>
      <c r="W2751" s="156" t="str">
        <f t="array" ref="W2751">IF(LEN(C2751)&gt;0,IFERROR(IF(MATCH(C2751,$C$3:$C2750,0)&gt;0,N2751-INDEX($N$3:N2750,SUMPRODUCT(MAX(ROW($C$3:$C2750)*(C2751=$C$3:$C2750)))-2,1),""),""),"")</f>
        <v/>
      </c>
      <c r="X2751" s="156">
        <f t="shared" ca="1" si="296"/>
        <v>1</v>
      </c>
      <c r="Y2751" s="156">
        <f t="shared" ca="1" si="297"/>
        <v>1</v>
      </c>
    </row>
    <row r="2752" spans="2:25" hidden="1" x14ac:dyDescent="0.25">
      <c r="B2752" s="390" t="str">
        <f>IFERROR(IF(LEN(INDEX(PlansAndNotes!$B$6:$B$2005,ROW(A2752)-ROW($B$3)))=0,"",INDEX(PlansAndNotes!$B$6:$B$2005,ROW(A2752)-ROW($B$3))),"")</f>
        <v/>
      </c>
      <c r="C2752" s="387" t="str">
        <f t="shared" si="298"/>
        <v/>
      </c>
      <c r="D2752" s="361" t="str">
        <f>IFERROR(IF(LEN(C2752)&gt;0,IF(LEN(INDEX(TasksList!$C$6:$C$25,MATCH(C2752,TasksList!$B$6:$B$25,0),1))=0,"",INDEX(TasksList!$C$6:$C$25,MATCH(C2752,TasksList!$B$6:$B$25,0),1)),""),"")</f>
        <v/>
      </c>
      <c r="E2752" s="361" t="str">
        <f>IFERROR(IF(LEN(C2752)&gt;0,IF(LEN(INDEX(TasksList!$F$6:$F$25,MATCH(C2752,TasksList!$B$6:$B$25,0),1))=0,"not set!",INDEX(TasksList!$F$6:$F$25,MATCH(C2752,TasksList!$B$6:$B$25,0),1)),""),"")</f>
        <v/>
      </c>
      <c r="F2752" s="360" t="str">
        <f>IFERROR(IF(LEN(D2752)&gt;0,IF(LEN(INDEX(AdressBook!$D$6:$D$25,MATCH(D2752,AdressBook!$B$6:$B$25,0),1))=0,"",INDEX(AdressBook!$D$6:$D$25,MATCH(D2752,AdressBook!$B$6:$B$25,0),1)),""),"")</f>
        <v/>
      </c>
      <c r="G2752" s="361" t="str">
        <f>IFERROR(IF(LEN(INDEX(PlansAndNotes!$F$6:$F$4005,ROW(B2752)-ROW($C$3)))=0,"",INDEX(PlansAndNotes!$F$6:$F$4005,ROW(B2752)-ROW($C$3))),"")</f>
        <v/>
      </c>
      <c r="H2752" s="361" t="str">
        <f>IFERROR(IF(LEN(C2752)&gt;0,IF(LEN(INDEX(TasksList!$G$6:$G$25,MATCH(C2752,TasksList!$B$6:$B$25,0),1))=0,"",INDEX(TasksList!$G$6:$G$25,MATCH(C2752,TasksList!$B$6:$B$25,0),1)),""),"")</f>
        <v/>
      </c>
      <c r="N2752" s="362" t="str">
        <f>IFERROR(IF(LEN(INDEX(PlansAndNotes!$D$6:$D$4005,ROW(B2752)-ROW($C$3)))=0,"",INDEX(PlansAndNotes!$D$6:$D$4005,ROW(B2752)-ROW($C$3))),"")</f>
        <v/>
      </c>
      <c r="O2752" s="165" t="str">
        <f t="shared" si="293"/>
        <v/>
      </c>
      <c r="P2752" s="363" t="str">
        <f>IFERROR(IF(LEN(INDEX(PlansAndNotes!$E$6:$E$4005,ROW(B2752)-ROW($C$3)))=0,"",INDEX(PlansAndNotes!$E$6:$E$4005,ROW(B2752)-ROW($C$3))),"")</f>
        <v/>
      </c>
      <c r="Q2752" s="363" t="str">
        <f>IFERROR(IF(LEN(INDEX(PlansAndNotes!$G$6:$G$4005,ROW(B2752)-ROW($C$3)))=0,"",INDEX(PlansAndNotes!$G$6:$G$4005,ROW(B2752)-ROW($C$3))),"")</f>
        <v/>
      </c>
      <c r="R2752" s="361" t="str">
        <f>IFERROR(IF(LEN(D2752)&gt;0,IF(LEN(INDEX(AdressBook!$C$6:$C$25,MATCH(D2752,AdressBook!$B$6:$B$25,0),1))=0,"",INDEX(AdressBook!$C$6:$C$25,MATCH(D2752,AdressBook!$B$6:$B$25,0),1)),""),"")</f>
        <v/>
      </c>
      <c r="S2752" s="165">
        <f>IF(LEN(C2752)&gt;0,IFERROR(IF(MATCH(C2752,C2753:$C$4004,0)&gt;0,-1,ROW(S2752)-ROW($S$3)),ROW(S2752)-ROW($S$3)),-1)</f>
        <v>-1</v>
      </c>
      <c r="T2752" s="165">
        <f t="shared" si="294"/>
        <v>0</v>
      </c>
      <c r="U2752" s="165" t="str">
        <f t="shared" si="295"/>
        <v/>
      </c>
      <c r="V2752" s="165" t="str">
        <f>IFERROR(IF(OR(C2752="",S2752&lt;0),"",IF(SUBTOTAL(3,C2752:C2752)=0,-1,SUBTOTAL(3,$C$4:C2752))),"")</f>
        <v/>
      </c>
      <c r="W2752" s="156" t="str">
        <f t="array" ref="W2752">IF(LEN(C2752)&gt;0,IFERROR(IF(MATCH(C2752,$C$3:$C2751,0)&gt;0,N2752-INDEX($N$3:N2751,SUMPRODUCT(MAX(ROW($C$3:$C2751)*(C2752=$C$3:$C2751)))-2,1),""),""),"")</f>
        <v/>
      </c>
      <c r="X2752" s="156">
        <f t="shared" ca="1" si="296"/>
        <v>1</v>
      </c>
      <c r="Y2752" s="156">
        <f t="shared" ca="1" si="297"/>
        <v>1</v>
      </c>
    </row>
    <row r="2753" spans="2:25" hidden="1" x14ac:dyDescent="0.25">
      <c r="B2753" s="390" t="str">
        <f>IFERROR(IF(LEN(INDEX(PlansAndNotes!$B$6:$B$2005,ROW(A2753)-ROW($B$3)))=0,"",INDEX(PlansAndNotes!$B$6:$B$2005,ROW(A2753)-ROW($B$3))),"")</f>
        <v/>
      </c>
      <c r="C2753" s="387" t="str">
        <f t="shared" si="298"/>
        <v/>
      </c>
      <c r="D2753" s="361" t="str">
        <f>IFERROR(IF(LEN(C2753)&gt;0,IF(LEN(INDEX(TasksList!$C$6:$C$25,MATCH(C2753,TasksList!$B$6:$B$25,0),1))=0,"",INDEX(TasksList!$C$6:$C$25,MATCH(C2753,TasksList!$B$6:$B$25,0),1)),""),"")</f>
        <v/>
      </c>
      <c r="E2753" s="361" t="str">
        <f>IFERROR(IF(LEN(C2753)&gt;0,IF(LEN(INDEX(TasksList!$F$6:$F$25,MATCH(C2753,TasksList!$B$6:$B$25,0),1))=0,"not set!",INDEX(TasksList!$F$6:$F$25,MATCH(C2753,TasksList!$B$6:$B$25,0),1)),""),"")</f>
        <v/>
      </c>
      <c r="F2753" s="360" t="str">
        <f>IFERROR(IF(LEN(D2753)&gt;0,IF(LEN(INDEX(AdressBook!$D$6:$D$25,MATCH(D2753,AdressBook!$B$6:$B$25,0),1))=0,"",INDEX(AdressBook!$D$6:$D$25,MATCH(D2753,AdressBook!$B$6:$B$25,0),1)),""),"")</f>
        <v/>
      </c>
      <c r="G2753" s="361" t="str">
        <f>IFERROR(IF(LEN(INDEX(PlansAndNotes!$F$6:$F$4005,ROW(B2753)-ROW($C$3)))=0,"",INDEX(PlansAndNotes!$F$6:$F$4005,ROW(B2753)-ROW($C$3))),"")</f>
        <v/>
      </c>
      <c r="H2753" s="361" t="str">
        <f>IFERROR(IF(LEN(C2753)&gt;0,IF(LEN(INDEX(TasksList!$G$6:$G$25,MATCH(C2753,TasksList!$B$6:$B$25,0),1))=0,"",INDEX(TasksList!$G$6:$G$25,MATCH(C2753,TasksList!$B$6:$B$25,0),1)),""),"")</f>
        <v/>
      </c>
      <c r="N2753" s="362" t="str">
        <f>IFERROR(IF(LEN(INDEX(PlansAndNotes!$D$6:$D$4005,ROW(B2753)-ROW($C$3)))=0,"",INDEX(PlansAndNotes!$D$6:$D$4005,ROW(B2753)-ROW($C$3))),"")</f>
        <v/>
      </c>
      <c r="O2753" s="165" t="str">
        <f t="shared" si="293"/>
        <v/>
      </c>
      <c r="P2753" s="363" t="str">
        <f>IFERROR(IF(LEN(INDEX(PlansAndNotes!$E$6:$E$4005,ROW(B2753)-ROW($C$3)))=0,"",INDEX(PlansAndNotes!$E$6:$E$4005,ROW(B2753)-ROW($C$3))),"")</f>
        <v/>
      </c>
      <c r="Q2753" s="363" t="str">
        <f>IFERROR(IF(LEN(INDEX(PlansAndNotes!$G$6:$G$4005,ROW(B2753)-ROW($C$3)))=0,"",INDEX(PlansAndNotes!$G$6:$G$4005,ROW(B2753)-ROW($C$3))),"")</f>
        <v/>
      </c>
      <c r="R2753" s="361" t="str">
        <f>IFERROR(IF(LEN(D2753)&gt;0,IF(LEN(INDEX(AdressBook!$C$6:$C$25,MATCH(D2753,AdressBook!$B$6:$B$25,0),1))=0,"",INDEX(AdressBook!$C$6:$C$25,MATCH(D2753,AdressBook!$B$6:$B$25,0),1)),""),"")</f>
        <v/>
      </c>
      <c r="S2753" s="165">
        <f>IF(LEN(C2753)&gt;0,IFERROR(IF(MATCH(C2753,C2754:$C$4004,0)&gt;0,-1,ROW(S2753)-ROW($S$3)),ROW(S2753)-ROW($S$3)),-1)</f>
        <v>-1</v>
      </c>
      <c r="T2753" s="165">
        <f t="shared" si="294"/>
        <v>0</v>
      </c>
      <c r="U2753" s="165" t="str">
        <f t="shared" si="295"/>
        <v/>
      </c>
      <c r="V2753" s="165" t="str">
        <f>IFERROR(IF(OR(C2753="",S2753&lt;0),"",IF(SUBTOTAL(3,C2753:C2753)=0,-1,SUBTOTAL(3,$C$4:C2753))),"")</f>
        <v/>
      </c>
      <c r="W2753" s="156" t="str">
        <f t="array" ref="W2753">IF(LEN(C2753)&gt;0,IFERROR(IF(MATCH(C2753,$C$3:$C2752,0)&gt;0,N2753-INDEX($N$3:N2752,SUMPRODUCT(MAX(ROW($C$3:$C2752)*(C2753=$C$3:$C2752)))-2,1),""),""),"")</f>
        <v/>
      </c>
      <c r="X2753" s="156">
        <f t="shared" ca="1" si="296"/>
        <v>1</v>
      </c>
      <c r="Y2753" s="156">
        <f t="shared" ca="1" si="297"/>
        <v>1</v>
      </c>
    </row>
    <row r="2754" spans="2:25" hidden="1" x14ac:dyDescent="0.25">
      <c r="B2754" s="390" t="str">
        <f>IFERROR(IF(LEN(INDEX(PlansAndNotes!$B$6:$B$2005,ROW(A2754)-ROW($B$3)))=0,"",INDEX(PlansAndNotes!$B$6:$B$2005,ROW(A2754)-ROW($B$3))),"")</f>
        <v/>
      </c>
      <c r="C2754" s="387" t="str">
        <f t="shared" si="298"/>
        <v/>
      </c>
      <c r="D2754" s="361" t="str">
        <f>IFERROR(IF(LEN(C2754)&gt;0,IF(LEN(INDEX(TasksList!$C$6:$C$25,MATCH(C2754,TasksList!$B$6:$B$25,0),1))=0,"",INDEX(TasksList!$C$6:$C$25,MATCH(C2754,TasksList!$B$6:$B$25,0),1)),""),"")</f>
        <v/>
      </c>
      <c r="E2754" s="361" t="str">
        <f>IFERROR(IF(LEN(C2754)&gt;0,IF(LEN(INDEX(TasksList!$F$6:$F$25,MATCH(C2754,TasksList!$B$6:$B$25,0),1))=0,"not set!",INDEX(TasksList!$F$6:$F$25,MATCH(C2754,TasksList!$B$6:$B$25,0),1)),""),"")</f>
        <v/>
      </c>
      <c r="F2754" s="360" t="str">
        <f>IFERROR(IF(LEN(D2754)&gt;0,IF(LEN(INDEX(AdressBook!$D$6:$D$25,MATCH(D2754,AdressBook!$B$6:$B$25,0),1))=0,"",INDEX(AdressBook!$D$6:$D$25,MATCH(D2754,AdressBook!$B$6:$B$25,0),1)),""),"")</f>
        <v/>
      </c>
      <c r="G2754" s="361" t="str">
        <f>IFERROR(IF(LEN(INDEX(PlansAndNotes!$F$6:$F$4005,ROW(B2754)-ROW($C$3)))=0,"",INDEX(PlansAndNotes!$F$6:$F$4005,ROW(B2754)-ROW($C$3))),"")</f>
        <v/>
      </c>
      <c r="H2754" s="361" t="str">
        <f>IFERROR(IF(LEN(C2754)&gt;0,IF(LEN(INDEX(TasksList!$G$6:$G$25,MATCH(C2754,TasksList!$B$6:$B$25,0),1))=0,"",INDEX(TasksList!$G$6:$G$25,MATCH(C2754,TasksList!$B$6:$B$25,0),1)),""),"")</f>
        <v/>
      </c>
      <c r="N2754" s="362" t="str">
        <f>IFERROR(IF(LEN(INDEX(PlansAndNotes!$D$6:$D$4005,ROW(B2754)-ROW($C$3)))=0,"",INDEX(PlansAndNotes!$D$6:$D$4005,ROW(B2754)-ROW($C$3))),"")</f>
        <v/>
      </c>
      <c r="O2754" s="165" t="str">
        <f t="shared" si="293"/>
        <v/>
      </c>
      <c r="P2754" s="363" t="str">
        <f>IFERROR(IF(LEN(INDEX(PlansAndNotes!$E$6:$E$4005,ROW(B2754)-ROW($C$3)))=0,"",INDEX(PlansAndNotes!$E$6:$E$4005,ROW(B2754)-ROW($C$3))),"")</f>
        <v/>
      </c>
      <c r="Q2754" s="363" t="str">
        <f>IFERROR(IF(LEN(INDEX(PlansAndNotes!$G$6:$G$4005,ROW(B2754)-ROW($C$3)))=0,"",INDEX(PlansAndNotes!$G$6:$G$4005,ROW(B2754)-ROW($C$3))),"")</f>
        <v/>
      </c>
      <c r="R2754" s="361" t="str">
        <f>IFERROR(IF(LEN(D2754)&gt;0,IF(LEN(INDEX(AdressBook!$C$6:$C$25,MATCH(D2754,AdressBook!$B$6:$B$25,0),1))=0,"",INDEX(AdressBook!$C$6:$C$25,MATCH(D2754,AdressBook!$B$6:$B$25,0),1)),""),"")</f>
        <v/>
      </c>
      <c r="S2754" s="165">
        <f>IF(LEN(C2754)&gt;0,IFERROR(IF(MATCH(C2754,C2755:$C$4004,0)&gt;0,-1,ROW(S2754)-ROW($S$3)),ROW(S2754)-ROW($S$3)),-1)</f>
        <v>-1</v>
      </c>
      <c r="T2754" s="165">
        <f t="shared" si="294"/>
        <v>0</v>
      </c>
      <c r="U2754" s="165" t="str">
        <f t="shared" si="295"/>
        <v/>
      </c>
      <c r="V2754" s="165" t="str">
        <f>IFERROR(IF(OR(C2754="",S2754&lt;0),"",IF(SUBTOTAL(3,C2754:C2754)=0,-1,SUBTOTAL(3,$C$4:C2754))),"")</f>
        <v/>
      </c>
      <c r="W2754" s="156" t="str">
        <f t="array" ref="W2754">IF(LEN(C2754)&gt;0,IFERROR(IF(MATCH(C2754,$C$3:$C2753,0)&gt;0,N2754-INDEX($N$3:N2753,SUMPRODUCT(MAX(ROW($C$3:$C2753)*(C2754=$C$3:$C2753)))-2,1),""),""),"")</f>
        <v/>
      </c>
      <c r="X2754" s="156">
        <f t="shared" ca="1" si="296"/>
        <v>1</v>
      </c>
      <c r="Y2754" s="156">
        <f t="shared" ca="1" si="297"/>
        <v>1</v>
      </c>
    </row>
    <row r="2755" spans="2:25" hidden="1" x14ac:dyDescent="0.25">
      <c r="B2755" s="390" t="str">
        <f>IFERROR(IF(LEN(INDEX(PlansAndNotes!$B$6:$B$2005,ROW(A2755)-ROW($B$3)))=0,"",INDEX(PlansAndNotes!$B$6:$B$2005,ROW(A2755)-ROW($B$3))),"")</f>
        <v/>
      </c>
      <c r="C2755" s="387" t="str">
        <f t="shared" si="298"/>
        <v/>
      </c>
      <c r="D2755" s="361" t="str">
        <f>IFERROR(IF(LEN(C2755)&gt;0,IF(LEN(INDEX(TasksList!$C$6:$C$25,MATCH(C2755,TasksList!$B$6:$B$25,0),1))=0,"",INDEX(TasksList!$C$6:$C$25,MATCH(C2755,TasksList!$B$6:$B$25,0),1)),""),"")</f>
        <v/>
      </c>
      <c r="E2755" s="361" t="str">
        <f>IFERROR(IF(LEN(C2755)&gt;0,IF(LEN(INDEX(TasksList!$F$6:$F$25,MATCH(C2755,TasksList!$B$6:$B$25,0),1))=0,"not set!",INDEX(TasksList!$F$6:$F$25,MATCH(C2755,TasksList!$B$6:$B$25,0),1)),""),"")</f>
        <v/>
      </c>
      <c r="F2755" s="360" t="str">
        <f>IFERROR(IF(LEN(D2755)&gt;0,IF(LEN(INDEX(AdressBook!$D$6:$D$25,MATCH(D2755,AdressBook!$B$6:$B$25,0),1))=0,"",INDEX(AdressBook!$D$6:$D$25,MATCH(D2755,AdressBook!$B$6:$B$25,0),1)),""),"")</f>
        <v/>
      </c>
      <c r="G2755" s="361" t="str">
        <f>IFERROR(IF(LEN(INDEX(PlansAndNotes!$F$6:$F$4005,ROW(B2755)-ROW($C$3)))=0,"",INDEX(PlansAndNotes!$F$6:$F$4005,ROW(B2755)-ROW($C$3))),"")</f>
        <v/>
      </c>
      <c r="H2755" s="361" t="str">
        <f>IFERROR(IF(LEN(C2755)&gt;0,IF(LEN(INDEX(TasksList!$G$6:$G$25,MATCH(C2755,TasksList!$B$6:$B$25,0),1))=0,"",INDEX(TasksList!$G$6:$G$25,MATCH(C2755,TasksList!$B$6:$B$25,0),1)),""),"")</f>
        <v/>
      </c>
      <c r="N2755" s="362" t="str">
        <f>IFERROR(IF(LEN(INDEX(PlansAndNotes!$D$6:$D$4005,ROW(B2755)-ROW($C$3)))=0,"",INDEX(PlansAndNotes!$D$6:$D$4005,ROW(B2755)-ROW($C$3))),"")</f>
        <v/>
      </c>
      <c r="O2755" s="165" t="str">
        <f t="shared" si="293"/>
        <v/>
      </c>
      <c r="P2755" s="363" t="str">
        <f>IFERROR(IF(LEN(INDEX(PlansAndNotes!$E$6:$E$4005,ROW(B2755)-ROW($C$3)))=0,"",INDEX(PlansAndNotes!$E$6:$E$4005,ROW(B2755)-ROW($C$3))),"")</f>
        <v/>
      </c>
      <c r="Q2755" s="363" t="str">
        <f>IFERROR(IF(LEN(INDEX(PlansAndNotes!$G$6:$G$4005,ROW(B2755)-ROW($C$3)))=0,"",INDEX(PlansAndNotes!$G$6:$G$4005,ROW(B2755)-ROW($C$3))),"")</f>
        <v/>
      </c>
      <c r="R2755" s="361" t="str">
        <f>IFERROR(IF(LEN(D2755)&gt;0,IF(LEN(INDEX(AdressBook!$C$6:$C$25,MATCH(D2755,AdressBook!$B$6:$B$25,0),1))=0,"",INDEX(AdressBook!$C$6:$C$25,MATCH(D2755,AdressBook!$B$6:$B$25,0),1)),""),"")</f>
        <v/>
      </c>
      <c r="S2755" s="165">
        <f>IF(LEN(C2755)&gt;0,IFERROR(IF(MATCH(C2755,C2756:$C$4004,0)&gt;0,-1,ROW(S2755)-ROW($S$3)),ROW(S2755)-ROW($S$3)),-1)</f>
        <v>-1</v>
      </c>
      <c r="T2755" s="165">
        <f t="shared" si="294"/>
        <v>0</v>
      </c>
      <c r="U2755" s="165" t="str">
        <f t="shared" si="295"/>
        <v/>
      </c>
      <c r="V2755" s="165" t="str">
        <f>IFERROR(IF(OR(C2755="",S2755&lt;0),"",IF(SUBTOTAL(3,C2755:C2755)=0,-1,SUBTOTAL(3,$C$4:C2755))),"")</f>
        <v/>
      </c>
      <c r="W2755" s="156" t="str">
        <f t="array" ref="W2755">IF(LEN(C2755)&gt;0,IFERROR(IF(MATCH(C2755,$C$3:$C2754,0)&gt;0,N2755-INDEX($N$3:N2754,SUMPRODUCT(MAX(ROW($C$3:$C2754)*(C2755=$C$3:$C2754)))-2,1),""),""),"")</f>
        <v/>
      </c>
      <c r="X2755" s="156">
        <f t="shared" ca="1" si="296"/>
        <v>1</v>
      </c>
      <c r="Y2755" s="156">
        <f t="shared" ca="1" si="297"/>
        <v>1</v>
      </c>
    </row>
    <row r="2756" spans="2:25" hidden="1" x14ac:dyDescent="0.25">
      <c r="B2756" s="390" t="str">
        <f>IFERROR(IF(LEN(INDEX(PlansAndNotes!$B$6:$B$2005,ROW(A2756)-ROW($B$3)))=0,"",INDEX(PlansAndNotes!$B$6:$B$2005,ROW(A2756)-ROW($B$3))),"")</f>
        <v/>
      </c>
      <c r="C2756" s="387" t="str">
        <f t="shared" si="298"/>
        <v/>
      </c>
      <c r="D2756" s="361" t="str">
        <f>IFERROR(IF(LEN(C2756)&gt;0,IF(LEN(INDEX(TasksList!$C$6:$C$25,MATCH(C2756,TasksList!$B$6:$B$25,0),1))=0,"",INDEX(TasksList!$C$6:$C$25,MATCH(C2756,TasksList!$B$6:$B$25,0),1)),""),"")</f>
        <v/>
      </c>
      <c r="E2756" s="361" t="str">
        <f>IFERROR(IF(LEN(C2756)&gt;0,IF(LEN(INDEX(TasksList!$F$6:$F$25,MATCH(C2756,TasksList!$B$6:$B$25,0),1))=0,"not set!",INDEX(TasksList!$F$6:$F$25,MATCH(C2756,TasksList!$B$6:$B$25,0),1)),""),"")</f>
        <v/>
      </c>
      <c r="F2756" s="360" t="str">
        <f>IFERROR(IF(LEN(D2756)&gt;0,IF(LEN(INDEX(AdressBook!$D$6:$D$25,MATCH(D2756,AdressBook!$B$6:$B$25,0),1))=0,"",INDEX(AdressBook!$D$6:$D$25,MATCH(D2756,AdressBook!$B$6:$B$25,0),1)),""),"")</f>
        <v/>
      </c>
      <c r="G2756" s="361" t="str">
        <f>IFERROR(IF(LEN(INDEX(PlansAndNotes!$F$6:$F$4005,ROW(B2756)-ROW($C$3)))=0,"",INDEX(PlansAndNotes!$F$6:$F$4005,ROW(B2756)-ROW($C$3))),"")</f>
        <v/>
      </c>
      <c r="H2756" s="361" t="str">
        <f>IFERROR(IF(LEN(C2756)&gt;0,IF(LEN(INDEX(TasksList!$G$6:$G$25,MATCH(C2756,TasksList!$B$6:$B$25,0),1))=0,"",INDEX(TasksList!$G$6:$G$25,MATCH(C2756,TasksList!$B$6:$B$25,0),1)),""),"")</f>
        <v/>
      </c>
      <c r="N2756" s="362" t="str">
        <f>IFERROR(IF(LEN(INDEX(PlansAndNotes!$D$6:$D$4005,ROW(B2756)-ROW($C$3)))=0,"",INDEX(PlansAndNotes!$D$6:$D$4005,ROW(B2756)-ROW($C$3))),"")</f>
        <v/>
      </c>
      <c r="O2756" s="165" t="str">
        <f t="shared" ref="O2756:O2819" si="299">IF(LEN(B2756)&gt;0,RIGHT(B2756,LEN(B2756)-SEARCH(" - ",B2756)-2),"")</f>
        <v/>
      </c>
      <c r="P2756" s="363" t="str">
        <f>IFERROR(IF(LEN(INDEX(PlansAndNotes!$E$6:$E$4005,ROW(B2756)-ROW($C$3)))=0,"",INDEX(PlansAndNotes!$E$6:$E$4005,ROW(B2756)-ROW($C$3))),"")</f>
        <v/>
      </c>
      <c r="Q2756" s="363" t="str">
        <f>IFERROR(IF(LEN(INDEX(PlansAndNotes!$G$6:$G$4005,ROW(B2756)-ROW($C$3)))=0,"",INDEX(PlansAndNotes!$G$6:$G$4005,ROW(B2756)-ROW($C$3))),"")</f>
        <v/>
      </c>
      <c r="R2756" s="361" t="str">
        <f>IFERROR(IF(LEN(D2756)&gt;0,IF(LEN(INDEX(AdressBook!$C$6:$C$25,MATCH(D2756,AdressBook!$B$6:$B$25,0),1))=0,"",INDEX(AdressBook!$C$6:$C$25,MATCH(D2756,AdressBook!$B$6:$B$25,0),1)),""),"")</f>
        <v/>
      </c>
      <c r="S2756" s="165">
        <f>IF(LEN(C2756)&gt;0,IFERROR(IF(MATCH(C2756,C2757:$C$4004,0)&gt;0,-1,ROW(S2756)-ROW($S$3)),ROW(S2756)-ROW($S$3)),-1)</f>
        <v>-1</v>
      </c>
      <c r="T2756" s="165">
        <f t="shared" ref="T2756:T2819" si="300">IF(OR(taskRange="All tasks (all stages)",taskRange=""),ROW(T2756)-ROW($T$3),IF(S2756&gt;0,ROW(T2756)-ROW($T$3),0))*IF(OR(calendarSalesmen="",calendarSalesmen="All salesmen"),1,IF(calendarSalesmen=G2756,1,0))*IF(OR(calendarStage="",calendarStage="All Stages"),1,IF(calendarStage=P2756,1,0))</f>
        <v>0</v>
      </c>
      <c r="U2756" s="165" t="str">
        <f t="shared" ref="U2756:U2819" si="301">IF(S2756&gt;0,P2756,"")</f>
        <v/>
      </c>
      <c r="V2756" s="165" t="str">
        <f>IFERROR(IF(OR(C2756="",S2756&lt;0),"",IF(SUBTOTAL(3,C2756:C2756)=0,-1,SUBTOTAL(3,$C$4:C2756))),"")</f>
        <v/>
      </c>
      <c r="W2756" s="156" t="str">
        <f t="array" ref="W2756">IF(LEN(C2756)&gt;0,IFERROR(IF(MATCH(C2756,$C$3:$C2755,0)&gt;0,N2756-INDEX($N$3:N2755,SUMPRODUCT(MAX(ROW($C$3:$C2755)*(C2756=$C$3:$C2755)))-2,1),""),""),"")</f>
        <v/>
      </c>
      <c r="X2756" s="156">
        <f t="shared" ca="1" si="296"/>
        <v>1</v>
      </c>
      <c r="Y2756" s="156">
        <f t="shared" ca="1" si="297"/>
        <v>1</v>
      </c>
    </row>
    <row r="2757" spans="2:25" hidden="1" x14ac:dyDescent="0.25">
      <c r="B2757" s="390" t="str">
        <f>IFERROR(IF(LEN(INDEX(PlansAndNotes!$B$6:$B$2005,ROW(A2757)-ROW($B$3)))=0,"",INDEX(PlansAndNotes!$B$6:$B$2005,ROW(A2757)-ROW($B$3))),"")</f>
        <v/>
      </c>
      <c r="C2757" s="387" t="str">
        <f t="shared" si="298"/>
        <v/>
      </c>
      <c r="D2757" s="361" t="str">
        <f>IFERROR(IF(LEN(C2757)&gt;0,IF(LEN(INDEX(TasksList!$C$6:$C$25,MATCH(C2757,TasksList!$B$6:$B$25,0),1))=0,"",INDEX(TasksList!$C$6:$C$25,MATCH(C2757,TasksList!$B$6:$B$25,0),1)),""),"")</f>
        <v/>
      </c>
      <c r="E2757" s="361" t="str">
        <f>IFERROR(IF(LEN(C2757)&gt;0,IF(LEN(INDEX(TasksList!$F$6:$F$25,MATCH(C2757,TasksList!$B$6:$B$25,0),1))=0,"not set!",INDEX(TasksList!$F$6:$F$25,MATCH(C2757,TasksList!$B$6:$B$25,0),1)),""),"")</f>
        <v/>
      </c>
      <c r="F2757" s="360" t="str">
        <f>IFERROR(IF(LEN(D2757)&gt;0,IF(LEN(INDEX(AdressBook!$D$6:$D$25,MATCH(D2757,AdressBook!$B$6:$B$25,0),1))=0,"",INDEX(AdressBook!$D$6:$D$25,MATCH(D2757,AdressBook!$B$6:$B$25,0),1)),""),"")</f>
        <v/>
      </c>
      <c r="G2757" s="361" t="str">
        <f>IFERROR(IF(LEN(INDEX(PlansAndNotes!$F$6:$F$4005,ROW(B2757)-ROW($C$3)))=0,"",INDEX(PlansAndNotes!$F$6:$F$4005,ROW(B2757)-ROW($C$3))),"")</f>
        <v/>
      </c>
      <c r="H2757" s="361" t="str">
        <f>IFERROR(IF(LEN(C2757)&gt;0,IF(LEN(INDEX(TasksList!$G$6:$G$25,MATCH(C2757,TasksList!$B$6:$B$25,0),1))=0,"",INDEX(TasksList!$G$6:$G$25,MATCH(C2757,TasksList!$B$6:$B$25,0),1)),""),"")</f>
        <v/>
      </c>
      <c r="N2757" s="362" t="str">
        <f>IFERROR(IF(LEN(INDEX(PlansAndNotes!$D$6:$D$4005,ROW(B2757)-ROW($C$3)))=0,"",INDEX(PlansAndNotes!$D$6:$D$4005,ROW(B2757)-ROW($C$3))),"")</f>
        <v/>
      </c>
      <c r="O2757" s="165" t="str">
        <f t="shared" si="299"/>
        <v/>
      </c>
      <c r="P2757" s="363" t="str">
        <f>IFERROR(IF(LEN(INDEX(PlansAndNotes!$E$6:$E$4005,ROW(B2757)-ROW($C$3)))=0,"",INDEX(PlansAndNotes!$E$6:$E$4005,ROW(B2757)-ROW($C$3))),"")</f>
        <v/>
      </c>
      <c r="Q2757" s="363" t="str">
        <f>IFERROR(IF(LEN(INDEX(PlansAndNotes!$G$6:$G$4005,ROW(B2757)-ROW($C$3)))=0,"",INDEX(PlansAndNotes!$G$6:$G$4005,ROW(B2757)-ROW($C$3))),"")</f>
        <v/>
      </c>
      <c r="R2757" s="361" t="str">
        <f>IFERROR(IF(LEN(D2757)&gt;0,IF(LEN(INDEX(AdressBook!$C$6:$C$25,MATCH(D2757,AdressBook!$B$6:$B$25,0),1))=0,"",INDEX(AdressBook!$C$6:$C$25,MATCH(D2757,AdressBook!$B$6:$B$25,0),1)),""),"")</f>
        <v/>
      </c>
      <c r="S2757" s="165">
        <f>IF(LEN(C2757)&gt;0,IFERROR(IF(MATCH(C2757,C2758:$C$4004,0)&gt;0,-1,ROW(S2757)-ROW($S$3)),ROW(S2757)-ROW($S$3)),-1)</f>
        <v>-1</v>
      </c>
      <c r="T2757" s="165">
        <f t="shared" si="300"/>
        <v>0</v>
      </c>
      <c r="U2757" s="165" t="str">
        <f t="shared" si="301"/>
        <v/>
      </c>
      <c r="V2757" s="165" t="str">
        <f>IFERROR(IF(OR(C2757="",S2757&lt;0),"",IF(SUBTOTAL(3,C2757:C2757)=0,-1,SUBTOTAL(3,$C$4:C2757))),"")</f>
        <v/>
      </c>
      <c r="W2757" s="156" t="str">
        <f t="array" ref="W2757">IF(LEN(C2757)&gt;0,IFERROR(IF(MATCH(C2757,$C$3:$C2756,0)&gt;0,N2757-INDEX($N$3:N2756,SUMPRODUCT(MAX(ROW($C$3:$C2756)*(C2757=$C$3:$C2756)))-2,1),""),""),"")</f>
        <v/>
      </c>
      <c r="X2757" s="156">
        <f t="shared" ref="X2757:X2820" ca="1" si="302">IFERROR(IF($X$2="",1,IF(AND(N2757&lt;=TODAY(),N2757+$X$2&gt;=TODAY()),1,0)),"")</f>
        <v>1</v>
      </c>
      <c r="Y2757" s="156">
        <f t="shared" ref="Y2757:Y2820" ca="1" si="303">IFERROR(IF($Y$2="",1,IF(AND(N2757&lt;=TODAY(),N2757+$Y$2&gt;=TODAY()),1,0)),"")</f>
        <v>1</v>
      </c>
    </row>
    <row r="2758" spans="2:25" hidden="1" x14ac:dyDescent="0.25">
      <c r="B2758" s="390" t="str">
        <f>IFERROR(IF(LEN(INDEX(PlansAndNotes!$B$6:$B$2005,ROW(A2758)-ROW($B$3)))=0,"",INDEX(PlansAndNotes!$B$6:$B$2005,ROW(A2758)-ROW($B$3))),"")</f>
        <v/>
      </c>
      <c r="C2758" s="387" t="str">
        <f t="shared" si="298"/>
        <v/>
      </c>
      <c r="D2758" s="361" t="str">
        <f>IFERROR(IF(LEN(C2758)&gt;0,IF(LEN(INDEX(TasksList!$C$6:$C$25,MATCH(C2758,TasksList!$B$6:$B$25,0),1))=0,"",INDEX(TasksList!$C$6:$C$25,MATCH(C2758,TasksList!$B$6:$B$25,0),1)),""),"")</f>
        <v/>
      </c>
      <c r="E2758" s="361" t="str">
        <f>IFERROR(IF(LEN(C2758)&gt;0,IF(LEN(INDEX(TasksList!$F$6:$F$25,MATCH(C2758,TasksList!$B$6:$B$25,0),1))=0,"not set!",INDEX(TasksList!$F$6:$F$25,MATCH(C2758,TasksList!$B$6:$B$25,0),1)),""),"")</f>
        <v/>
      </c>
      <c r="F2758" s="360" t="str">
        <f>IFERROR(IF(LEN(D2758)&gt;0,IF(LEN(INDEX(AdressBook!$D$6:$D$25,MATCH(D2758,AdressBook!$B$6:$B$25,0),1))=0,"",INDEX(AdressBook!$D$6:$D$25,MATCH(D2758,AdressBook!$B$6:$B$25,0),1)),""),"")</f>
        <v/>
      </c>
      <c r="G2758" s="361" t="str">
        <f>IFERROR(IF(LEN(INDEX(PlansAndNotes!$F$6:$F$4005,ROW(B2758)-ROW($C$3)))=0,"",INDEX(PlansAndNotes!$F$6:$F$4005,ROW(B2758)-ROW($C$3))),"")</f>
        <v/>
      </c>
      <c r="H2758" s="361" t="str">
        <f>IFERROR(IF(LEN(C2758)&gt;0,IF(LEN(INDEX(TasksList!$G$6:$G$25,MATCH(C2758,TasksList!$B$6:$B$25,0),1))=0,"",INDEX(TasksList!$G$6:$G$25,MATCH(C2758,TasksList!$B$6:$B$25,0),1)),""),"")</f>
        <v/>
      </c>
      <c r="N2758" s="362" t="str">
        <f>IFERROR(IF(LEN(INDEX(PlansAndNotes!$D$6:$D$4005,ROW(B2758)-ROW($C$3)))=0,"",INDEX(PlansAndNotes!$D$6:$D$4005,ROW(B2758)-ROW($C$3))),"")</f>
        <v/>
      </c>
      <c r="O2758" s="165" t="str">
        <f t="shared" si="299"/>
        <v/>
      </c>
      <c r="P2758" s="363" t="str">
        <f>IFERROR(IF(LEN(INDEX(PlansAndNotes!$E$6:$E$4005,ROW(B2758)-ROW($C$3)))=0,"",INDEX(PlansAndNotes!$E$6:$E$4005,ROW(B2758)-ROW($C$3))),"")</f>
        <v/>
      </c>
      <c r="Q2758" s="363" t="str">
        <f>IFERROR(IF(LEN(INDEX(PlansAndNotes!$G$6:$G$4005,ROW(B2758)-ROW($C$3)))=0,"",INDEX(PlansAndNotes!$G$6:$G$4005,ROW(B2758)-ROW($C$3))),"")</f>
        <v/>
      </c>
      <c r="R2758" s="361" t="str">
        <f>IFERROR(IF(LEN(D2758)&gt;0,IF(LEN(INDEX(AdressBook!$C$6:$C$25,MATCH(D2758,AdressBook!$B$6:$B$25,0),1))=0,"",INDEX(AdressBook!$C$6:$C$25,MATCH(D2758,AdressBook!$B$6:$B$25,0),1)),""),"")</f>
        <v/>
      </c>
      <c r="S2758" s="165">
        <f>IF(LEN(C2758)&gt;0,IFERROR(IF(MATCH(C2758,C2759:$C$4004,0)&gt;0,-1,ROW(S2758)-ROW($S$3)),ROW(S2758)-ROW($S$3)),-1)</f>
        <v>-1</v>
      </c>
      <c r="T2758" s="165">
        <f t="shared" si="300"/>
        <v>0</v>
      </c>
      <c r="U2758" s="165" t="str">
        <f t="shared" si="301"/>
        <v/>
      </c>
      <c r="V2758" s="165" t="str">
        <f>IFERROR(IF(OR(C2758="",S2758&lt;0),"",IF(SUBTOTAL(3,C2758:C2758)=0,-1,SUBTOTAL(3,$C$4:C2758))),"")</f>
        <v/>
      </c>
      <c r="W2758" s="156" t="str">
        <f t="array" ref="W2758">IF(LEN(C2758)&gt;0,IFERROR(IF(MATCH(C2758,$C$3:$C2757,0)&gt;0,N2758-INDEX($N$3:N2757,SUMPRODUCT(MAX(ROW($C$3:$C2757)*(C2758=$C$3:$C2757)))-2,1),""),""),"")</f>
        <v/>
      </c>
      <c r="X2758" s="156">
        <f t="shared" ca="1" si="302"/>
        <v>1</v>
      </c>
      <c r="Y2758" s="156">
        <f t="shared" ca="1" si="303"/>
        <v>1</v>
      </c>
    </row>
    <row r="2759" spans="2:25" hidden="1" x14ac:dyDescent="0.25">
      <c r="B2759" s="390" t="str">
        <f>IFERROR(IF(LEN(INDEX(PlansAndNotes!$B$6:$B$2005,ROW(A2759)-ROW($B$3)))=0,"",INDEX(PlansAndNotes!$B$6:$B$2005,ROW(A2759)-ROW($B$3))),"")</f>
        <v/>
      </c>
      <c r="C2759" s="387" t="str">
        <f t="shared" si="298"/>
        <v/>
      </c>
      <c r="D2759" s="361" t="str">
        <f>IFERROR(IF(LEN(C2759)&gt;0,IF(LEN(INDEX(TasksList!$C$6:$C$25,MATCH(C2759,TasksList!$B$6:$B$25,0),1))=0,"",INDEX(TasksList!$C$6:$C$25,MATCH(C2759,TasksList!$B$6:$B$25,0),1)),""),"")</f>
        <v/>
      </c>
      <c r="E2759" s="361" t="str">
        <f>IFERROR(IF(LEN(C2759)&gt;0,IF(LEN(INDEX(TasksList!$F$6:$F$25,MATCH(C2759,TasksList!$B$6:$B$25,0),1))=0,"not set!",INDEX(TasksList!$F$6:$F$25,MATCH(C2759,TasksList!$B$6:$B$25,0),1)),""),"")</f>
        <v/>
      </c>
      <c r="F2759" s="360" t="str">
        <f>IFERROR(IF(LEN(D2759)&gt;0,IF(LEN(INDEX(AdressBook!$D$6:$D$25,MATCH(D2759,AdressBook!$B$6:$B$25,0),1))=0,"",INDEX(AdressBook!$D$6:$D$25,MATCH(D2759,AdressBook!$B$6:$B$25,0),1)),""),"")</f>
        <v/>
      </c>
      <c r="G2759" s="361" t="str">
        <f>IFERROR(IF(LEN(INDEX(PlansAndNotes!$F$6:$F$4005,ROW(B2759)-ROW($C$3)))=0,"",INDEX(PlansAndNotes!$F$6:$F$4005,ROW(B2759)-ROW($C$3))),"")</f>
        <v/>
      </c>
      <c r="H2759" s="361" t="str">
        <f>IFERROR(IF(LEN(C2759)&gt;0,IF(LEN(INDEX(TasksList!$G$6:$G$25,MATCH(C2759,TasksList!$B$6:$B$25,0),1))=0,"",INDEX(TasksList!$G$6:$G$25,MATCH(C2759,TasksList!$B$6:$B$25,0),1)),""),"")</f>
        <v/>
      </c>
      <c r="N2759" s="362" t="str">
        <f>IFERROR(IF(LEN(INDEX(PlansAndNotes!$D$6:$D$4005,ROW(B2759)-ROW($C$3)))=0,"",INDEX(PlansAndNotes!$D$6:$D$4005,ROW(B2759)-ROW($C$3))),"")</f>
        <v/>
      </c>
      <c r="O2759" s="165" t="str">
        <f t="shared" si="299"/>
        <v/>
      </c>
      <c r="P2759" s="363" t="str">
        <f>IFERROR(IF(LEN(INDEX(PlansAndNotes!$E$6:$E$4005,ROW(B2759)-ROW($C$3)))=0,"",INDEX(PlansAndNotes!$E$6:$E$4005,ROW(B2759)-ROW($C$3))),"")</f>
        <v/>
      </c>
      <c r="Q2759" s="363" t="str">
        <f>IFERROR(IF(LEN(INDEX(PlansAndNotes!$G$6:$G$4005,ROW(B2759)-ROW($C$3)))=0,"",INDEX(PlansAndNotes!$G$6:$G$4005,ROW(B2759)-ROW($C$3))),"")</f>
        <v/>
      </c>
      <c r="R2759" s="361" t="str">
        <f>IFERROR(IF(LEN(D2759)&gt;0,IF(LEN(INDEX(AdressBook!$C$6:$C$25,MATCH(D2759,AdressBook!$B$6:$B$25,0),1))=0,"",INDEX(AdressBook!$C$6:$C$25,MATCH(D2759,AdressBook!$B$6:$B$25,0),1)),""),"")</f>
        <v/>
      </c>
      <c r="S2759" s="165">
        <f>IF(LEN(C2759)&gt;0,IFERROR(IF(MATCH(C2759,C2760:$C$4004,0)&gt;0,-1,ROW(S2759)-ROW($S$3)),ROW(S2759)-ROW($S$3)),-1)</f>
        <v>-1</v>
      </c>
      <c r="T2759" s="165">
        <f t="shared" si="300"/>
        <v>0</v>
      </c>
      <c r="U2759" s="165" t="str">
        <f t="shared" si="301"/>
        <v/>
      </c>
      <c r="V2759" s="165" t="str">
        <f>IFERROR(IF(OR(C2759="",S2759&lt;0),"",IF(SUBTOTAL(3,C2759:C2759)=0,-1,SUBTOTAL(3,$C$4:C2759))),"")</f>
        <v/>
      </c>
      <c r="W2759" s="156" t="str">
        <f t="array" ref="W2759">IF(LEN(C2759)&gt;0,IFERROR(IF(MATCH(C2759,$C$3:$C2758,0)&gt;0,N2759-INDEX($N$3:N2758,SUMPRODUCT(MAX(ROW($C$3:$C2758)*(C2759=$C$3:$C2758)))-2,1),""),""),"")</f>
        <v/>
      </c>
      <c r="X2759" s="156">
        <f t="shared" ca="1" si="302"/>
        <v>1</v>
      </c>
      <c r="Y2759" s="156">
        <f t="shared" ca="1" si="303"/>
        <v>1</v>
      </c>
    </row>
    <row r="2760" spans="2:25" hidden="1" x14ac:dyDescent="0.25">
      <c r="B2760" s="390" t="str">
        <f>IFERROR(IF(LEN(INDEX(PlansAndNotes!$B$6:$B$2005,ROW(A2760)-ROW($B$3)))=0,"",INDEX(PlansAndNotes!$B$6:$B$2005,ROW(A2760)-ROW($B$3))),"")</f>
        <v/>
      </c>
      <c r="C2760" s="387" t="str">
        <f t="shared" si="298"/>
        <v/>
      </c>
      <c r="D2760" s="361" t="str">
        <f>IFERROR(IF(LEN(C2760)&gt;0,IF(LEN(INDEX(TasksList!$C$6:$C$25,MATCH(C2760,TasksList!$B$6:$B$25,0),1))=0,"",INDEX(TasksList!$C$6:$C$25,MATCH(C2760,TasksList!$B$6:$B$25,0),1)),""),"")</f>
        <v/>
      </c>
      <c r="E2760" s="361" t="str">
        <f>IFERROR(IF(LEN(C2760)&gt;0,IF(LEN(INDEX(TasksList!$F$6:$F$25,MATCH(C2760,TasksList!$B$6:$B$25,0),1))=0,"not set!",INDEX(TasksList!$F$6:$F$25,MATCH(C2760,TasksList!$B$6:$B$25,0),1)),""),"")</f>
        <v/>
      </c>
      <c r="F2760" s="360" t="str">
        <f>IFERROR(IF(LEN(D2760)&gt;0,IF(LEN(INDEX(AdressBook!$D$6:$D$25,MATCH(D2760,AdressBook!$B$6:$B$25,0),1))=0,"",INDEX(AdressBook!$D$6:$D$25,MATCH(D2760,AdressBook!$B$6:$B$25,0),1)),""),"")</f>
        <v/>
      </c>
      <c r="G2760" s="361" t="str">
        <f>IFERROR(IF(LEN(INDEX(PlansAndNotes!$F$6:$F$4005,ROW(B2760)-ROW($C$3)))=0,"",INDEX(PlansAndNotes!$F$6:$F$4005,ROW(B2760)-ROW($C$3))),"")</f>
        <v/>
      </c>
      <c r="H2760" s="361" t="str">
        <f>IFERROR(IF(LEN(C2760)&gt;0,IF(LEN(INDEX(TasksList!$G$6:$G$25,MATCH(C2760,TasksList!$B$6:$B$25,0),1))=0,"",INDEX(TasksList!$G$6:$G$25,MATCH(C2760,TasksList!$B$6:$B$25,0),1)),""),"")</f>
        <v/>
      </c>
      <c r="N2760" s="362" t="str">
        <f>IFERROR(IF(LEN(INDEX(PlansAndNotes!$D$6:$D$4005,ROW(B2760)-ROW($C$3)))=0,"",INDEX(PlansAndNotes!$D$6:$D$4005,ROW(B2760)-ROW($C$3))),"")</f>
        <v/>
      </c>
      <c r="O2760" s="165" t="str">
        <f t="shared" si="299"/>
        <v/>
      </c>
      <c r="P2760" s="363" t="str">
        <f>IFERROR(IF(LEN(INDEX(PlansAndNotes!$E$6:$E$4005,ROW(B2760)-ROW($C$3)))=0,"",INDEX(PlansAndNotes!$E$6:$E$4005,ROW(B2760)-ROW($C$3))),"")</f>
        <v/>
      </c>
      <c r="Q2760" s="363" t="str">
        <f>IFERROR(IF(LEN(INDEX(PlansAndNotes!$G$6:$G$4005,ROW(B2760)-ROW($C$3)))=0,"",INDEX(PlansAndNotes!$G$6:$G$4005,ROW(B2760)-ROW($C$3))),"")</f>
        <v/>
      </c>
      <c r="R2760" s="361" t="str">
        <f>IFERROR(IF(LEN(D2760)&gt;0,IF(LEN(INDEX(AdressBook!$C$6:$C$25,MATCH(D2760,AdressBook!$B$6:$B$25,0),1))=0,"",INDEX(AdressBook!$C$6:$C$25,MATCH(D2760,AdressBook!$B$6:$B$25,0),1)),""),"")</f>
        <v/>
      </c>
      <c r="S2760" s="165">
        <f>IF(LEN(C2760)&gt;0,IFERROR(IF(MATCH(C2760,C2761:$C$4004,0)&gt;0,-1,ROW(S2760)-ROW($S$3)),ROW(S2760)-ROW($S$3)),-1)</f>
        <v>-1</v>
      </c>
      <c r="T2760" s="165">
        <f t="shared" si="300"/>
        <v>0</v>
      </c>
      <c r="U2760" s="165" t="str">
        <f t="shared" si="301"/>
        <v/>
      </c>
      <c r="V2760" s="165" t="str">
        <f>IFERROR(IF(OR(C2760="",S2760&lt;0),"",IF(SUBTOTAL(3,C2760:C2760)=0,-1,SUBTOTAL(3,$C$4:C2760))),"")</f>
        <v/>
      </c>
      <c r="W2760" s="156" t="str">
        <f t="array" ref="W2760">IF(LEN(C2760)&gt;0,IFERROR(IF(MATCH(C2760,$C$3:$C2759,0)&gt;0,N2760-INDEX($N$3:N2759,SUMPRODUCT(MAX(ROW($C$3:$C2759)*(C2760=$C$3:$C2759)))-2,1),""),""),"")</f>
        <v/>
      </c>
      <c r="X2760" s="156">
        <f t="shared" ca="1" si="302"/>
        <v>1</v>
      </c>
      <c r="Y2760" s="156">
        <f t="shared" ca="1" si="303"/>
        <v>1</v>
      </c>
    </row>
    <row r="2761" spans="2:25" hidden="1" x14ac:dyDescent="0.25">
      <c r="B2761" s="390" t="str">
        <f>IFERROR(IF(LEN(INDEX(PlansAndNotes!$B$6:$B$2005,ROW(A2761)-ROW($B$3)))=0,"",INDEX(PlansAndNotes!$B$6:$B$2005,ROW(A2761)-ROW($B$3))),"")</f>
        <v/>
      </c>
      <c r="C2761" s="387" t="str">
        <f t="shared" si="298"/>
        <v/>
      </c>
      <c r="D2761" s="361" t="str">
        <f>IFERROR(IF(LEN(C2761)&gt;0,IF(LEN(INDEX(TasksList!$C$6:$C$25,MATCH(C2761,TasksList!$B$6:$B$25,0),1))=0,"",INDEX(TasksList!$C$6:$C$25,MATCH(C2761,TasksList!$B$6:$B$25,0),1)),""),"")</f>
        <v/>
      </c>
      <c r="E2761" s="361" t="str">
        <f>IFERROR(IF(LEN(C2761)&gt;0,IF(LEN(INDEX(TasksList!$F$6:$F$25,MATCH(C2761,TasksList!$B$6:$B$25,0),1))=0,"not set!",INDEX(TasksList!$F$6:$F$25,MATCH(C2761,TasksList!$B$6:$B$25,0),1)),""),"")</f>
        <v/>
      </c>
      <c r="F2761" s="360" t="str">
        <f>IFERROR(IF(LEN(D2761)&gt;0,IF(LEN(INDEX(AdressBook!$D$6:$D$25,MATCH(D2761,AdressBook!$B$6:$B$25,0),1))=0,"",INDEX(AdressBook!$D$6:$D$25,MATCH(D2761,AdressBook!$B$6:$B$25,0),1)),""),"")</f>
        <v/>
      </c>
      <c r="G2761" s="361" t="str">
        <f>IFERROR(IF(LEN(INDEX(PlansAndNotes!$F$6:$F$4005,ROW(B2761)-ROW($C$3)))=0,"",INDEX(PlansAndNotes!$F$6:$F$4005,ROW(B2761)-ROW($C$3))),"")</f>
        <v/>
      </c>
      <c r="H2761" s="361" t="str">
        <f>IFERROR(IF(LEN(C2761)&gt;0,IF(LEN(INDEX(TasksList!$G$6:$G$25,MATCH(C2761,TasksList!$B$6:$B$25,0),1))=0,"",INDEX(TasksList!$G$6:$G$25,MATCH(C2761,TasksList!$B$6:$B$25,0),1)),""),"")</f>
        <v/>
      </c>
      <c r="N2761" s="362" t="str">
        <f>IFERROR(IF(LEN(INDEX(PlansAndNotes!$D$6:$D$4005,ROW(B2761)-ROW($C$3)))=0,"",INDEX(PlansAndNotes!$D$6:$D$4005,ROW(B2761)-ROW($C$3))),"")</f>
        <v/>
      </c>
      <c r="O2761" s="165" t="str">
        <f t="shared" si="299"/>
        <v/>
      </c>
      <c r="P2761" s="363" t="str">
        <f>IFERROR(IF(LEN(INDEX(PlansAndNotes!$E$6:$E$4005,ROW(B2761)-ROW($C$3)))=0,"",INDEX(PlansAndNotes!$E$6:$E$4005,ROW(B2761)-ROW($C$3))),"")</f>
        <v/>
      </c>
      <c r="Q2761" s="363" t="str">
        <f>IFERROR(IF(LEN(INDEX(PlansAndNotes!$G$6:$G$4005,ROW(B2761)-ROW($C$3)))=0,"",INDEX(PlansAndNotes!$G$6:$G$4005,ROW(B2761)-ROW($C$3))),"")</f>
        <v/>
      </c>
      <c r="R2761" s="361" t="str">
        <f>IFERROR(IF(LEN(D2761)&gt;0,IF(LEN(INDEX(AdressBook!$C$6:$C$25,MATCH(D2761,AdressBook!$B$6:$B$25,0),1))=0,"",INDEX(AdressBook!$C$6:$C$25,MATCH(D2761,AdressBook!$B$6:$B$25,0),1)),""),"")</f>
        <v/>
      </c>
      <c r="S2761" s="165">
        <f>IF(LEN(C2761)&gt;0,IFERROR(IF(MATCH(C2761,C2762:$C$4004,0)&gt;0,-1,ROW(S2761)-ROW($S$3)),ROW(S2761)-ROW($S$3)),-1)</f>
        <v>-1</v>
      </c>
      <c r="T2761" s="165">
        <f t="shared" si="300"/>
        <v>0</v>
      </c>
      <c r="U2761" s="165" t="str">
        <f t="shared" si="301"/>
        <v/>
      </c>
      <c r="V2761" s="165" t="str">
        <f>IFERROR(IF(OR(C2761="",S2761&lt;0),"",IF(SUBTOTAL(3,C2761:C2761)=0,-1,SUBTOTAL(3,$C$4:C2761))),"")</f>
        <v/>
      </c>
      <c r="W2761" s="156" t="str">
        <f t="array" ref="W2761">IF(LEN(C2761)&gt;0,IFERROR(IF(MATCH(C2761,$C$3:$C2760,0)&gt;0,N2761-INDEX($N$3:N2760,SUMPRODUCT(MAX(ROW($C$3:$C2760)*(C2761=$C$3:$C2760)))-2,1),""),""),"")</f>
        <v/>
      </c>
      <c r="X2761" s="156">
        <f t="shared" ca="1" si="302"/>
        <v>1</v>
      </c>
      <c r="Y2761" s="156">
        <f t="shared" ca="1" si="303"/>
        <v>1</v>
      </c>
    </row>
    <row r="2762" spans="2:25" hidden="1" x14ac:dyDescent="0.25">
      <c r="B2762" s="390" t="str">
        <f>IFERROR(IF(LEN(INDEX(PlansAndNotes!$B$6:$B$2005,ROW(A2762)-ROW($B$3)))=0,"",INDEX(PlansAndNotes!$B$6:$B$2005,ROW(A2762)-ROW($B$3))),"")</f>
        <v/>
      </c>
      <c r="C2762" s="387" t="str">
        <f t="shared" si="298"/>
        <v/>
      </c>
      <c r="D2762" s="361" t="str">
        <f>IFERROR(IF(LEN(C2762)&gt;0,IF(LEN(INDEX(TasksList!$C$6:$C$25,MATCH(C2762,TasksList!$B$6:$B$25,0),1))=0,"",INDEX(TasksList!$C$6:$C$25,MATCH(C2762,TasksList!$B$6:$B$25,0),1)),""),"")</f>
        <v/>
      </c>
      <c r="E2762" s="361" t="str">
        <f>IFERROR(IF(LEN(C2762)&gt;0,IF(LEN(INDEX(TasksList!$F$6:$F$25,MATCH(C2762,TasksList!$B$6:$B$25,0),1))=0,"not set!",INDEX(TasksList!$F$6:$F$25,MATCH(C2762,TasksList!$B$6:$B$25,0),1)),""),"")</f>
        <v/>
      </c>
      <c r="F2762" s="360" t="str">
        <f>IFERROR(IF(LEN(D2762)&gt;0,IF(LEN(INDEX(AdressBook!$D$6:$D$25,MATCH(D2762,AdressBook!$B$6:$B$25,0),1))=0,"",INDEX(AdressBook!$D$6:$D$25,MATCH(D2762,AdressBook!$B$6:$B$25,0),1)),""),"")</f>
        <v/>
      </c>
      <c r="G2762" s="361" t="str">
        <f>IFERROR(IF(LEN(INDEX(PlansAndNotes!$F$6:$F$4005,ROW(B2762)-ROW($C$3)))=0,"",INDEX(PlansAndNotes!$F$6:$F$4005,ROW(B2762)-ROW($C$3))),"")</f>
        <v/>
      </c>
      <c r="H2762" s="361" t="str">
        <f>IFERROR(IF(LEN(C2762)&gt;0,IF(LEN(INDEX(TasksList!$G$6:$G$25,MATCH(C2762,TasksList!$B$6:$B$25,0),1))=0,"",INDEX(TasksList!$G$6:$G$25,MATCH(C2762,TasksList!$B$6:$B$25,0),1)),""),"")</f>
        <v/>
      </c>
      <c r="N2762" s="362" t="str">
        <f>IFERROR(IF(LEN(INDEX(PlansAndNotes!$D$6:$D$4005,ROW(B2762)-ROW($C$3)))=0,"",INDEX(PlansAndNotes!$D$6:$D$4005,ROW(B2762)-ROW($C$3))),"")</f>
        <v/>
      </c>
      <c r="O2762" s="165" t="str">
        <f t="shared" si="299"/>
        <v/>
      </c>
      <c r="P2762" s="363" t="str">
        <f>IFERROR(IF(LEN(INDEX(PlansAndNotes!$E$6:$E$4005,ROW(B2762)-ROW($C$3)))=0,"",INDEX(PlansAndNotes!$E$6:$E$4005,ROW(B2762)-ROW($C$3))),"")</f>
        <v/>
      </c>
      <c r="Q2762" s="363" t="str">
        <f>IFERROR(IF(LEN(INDEX(PlansAndNotes!$G$6:$G$4005,ROW(B2762)-ROW($C$3)))=0,"",INDEX(PlansAndNotes!$G$6:$G$4005,ROW(B2762)-ROW($C$3))),"")</f>
        <v/>
      </c>
      <c r="R2762" s="361" t="str">
        <f>IFERROR(IF(LEN(D2762)&gt;0,IF(LEN(INDEX(AdressBook!$C$6:$C$25,MATCH(D2762,AdressBook!$B$6:$B$25,0),1))=0,"",INDEX(AdressBook!$C$6:$C$25,MATCH(D2762,AdressBook!$B$6:$B$25,0),1)),""),"")</f>
        <v/>
      </c>
      <c r="S2762" s="165">
        <f>IF(LEN(C2762)&gt;0,IFERROR(IF(MATCH(C2762,C2763:$C$4004,0)&gt;0,-1,ROW(S2762)-ROW($S$3)),ROW(S2762)-ROW($S$3)),-1)</f>
        <v>-1</v>
      </c>
      <c r="T2762" s="165">
        <f t="shared" si="300"/>
        <v>0</v>
      </c>
      <c r="U2762" s="165" t="str">
        <f t="shared" si="301"/>
        <v/>
      </c>
      <c r="V2762" s="165" t="str">
        <f>IFERROR(IF(OR(C2762="",S2762&lt;0),"",IF(SUBTOTAL(3,C2762:C2762)=0,-1,SUBTOTAL(3,$C$4:C2762))),"")</f>
        <v/>
      </c>
      <c r="W2762" s="156" t="str">
        <f t="array" ref="W2762">IF(LEN(C2762)&gt;0,IFERROR(IF(MATCH(C2762,$C$3:$C2761,0)&gt;0,N2762-INDEX($N$3:N2761,SUMPRODUCT(MAX(ROW($C$3:$C2761)*(C2762=$C$3:$C2761)))-2,1),""),""),"")</f>
        <v/>
      </c>
      <c r="X2762" s="156">
        <f t="shared" ca="1" si="302"/>
        <v>1</v>
      </c>
      <c r="Y2762" s="156">
        <f t="shared" ca="1" si="303"/>
        <v>1</v>
      </c>
    </row>
    <row r="2763" spans="2:25" hidden="1" x14ac:dyDescent="0.25">
      <c r="B2763" s="390" t="str">
        <f>IFERROR(IF(LEN(INDEX(PlansAndNotes!$B$6:$B$2005,ROW(A2763)-ROW($B$3)))=0,"",INDEX(PlansAndNotes!$B$6:$B$2005,ROW(A2763)-ROW($B$3))),"")</f>
        <v/>
      </c>
      <c r="C2763" s="387" t="str">
        <f t="shared" si="298"/>
        <v/>
      </c>
      <c r="D2763" s="361" t="str">
        <f>IFERROR(IF(LEN(C2763)&gt;0,IF(LEN(INDEX(TasksList!$C$6:$C$25,MATCH(C2763,TasksList!$B$6:$B$25,0),1))=0,"",INDEX(TasksList!$C$6:$C$25,MATCH(C2763,TasksList!$B$6:$B$25,0),1)),""),"")</f>
        <v/>
      </c>
      <c r="E2763" s="361" t="str">
        <f>IFERROR(IF(LEN(C2763)&gt;0,IF(LEN(INDEX(TasksList!$F$6:$F$25,MATCH(C2763,TasksList!$B$6:$B$25,0),1))=0,"not set!",INDEX(TasksList!$F$6:$F$25,MATCH(C2763,TasksList!$B$6:$B$25,0),1)),""),"")</f>
        <v/>
      </c>
      <c r="F2763" s="360" t="str">
        <f>IFERROR(IF(LEN(D2763)&gt;0,IF(LEN(INDEX(AdressBook!$D$6:$D$25,MATCH(D2763,AdressBook!$B$6:$B$25,0),1))=0,"",INDEX(AdressBook!$D$6:$D$25,MATCH(D2763,AdressBook!$B$6:$B$25,0),1)),""),"")</f>
        <v/>
      </c>
      <c r="G2763" s="361" t="str">
        <f>IFERROR(IF(LEN(INDEX(PlansAndNotes!$F$6:$F$4005,ROW(B2763)-ROW($C$3)))=0,"",INDEX(PlansAndNotes!$F$6:$F$4005,ROW(B2763)-ROW($C$3))),"")</f>
        <v/>
      </c>
      <c r="H2763" s="361" t="str">
        <f>IFERROR(IF(LEN(C2763)&gt;0,IF(LEN(INDEX(TasksList!$G$6:$G$25,MATCH(C2763,TasksList!$B$6:$B$25,0),1))=0,"",INDEX(TasksList!$G$6:$G$25,MATCH(C2763,TasksList!$B$6:$B$25,0),1)),""),"")</f>
        <v/>
      </c>
      <c r="N2763" s="362" t="str">
        <f>IFERROR(IF(LEN(INDEX(PlansAndNotes!$D$6:$D$4005,ROW(B2763)-ROW($C$3)))=0,"",INDEX(PlansAndNotes!$D$6:$D$4005,ROW(B2763)-ROW($C$3))),"")</f>
        <v/>
      </c>
      <c r="O2763" s="165" t="str">
        <f t="shared" si="299"/>
        <v/>
      </c>
      <c r="P2763" s="363" t="str">
        <f>IFERROR(IF(LEN(INDEX(PlansAndNotes!$E$6:$E$4005,ROW(B2763)-ROW($C$3)))=0,"",INDEX(PlansAndNotes!$E$6:$E$4005,ROW(B2763)-ROW($C$3))),"")</f>
        <v/>
      </c>
      <c r="Q2763" s="363" t="str">
        <f>IFERROR(IF(LEN(INDEX(PlansAndNotes!$G$6:$G$4005,ROW(B2763)-ROW($C$3)))=0,"",INDEX(PlansAndNotes!$G$6:$G$4005,ROW(B2763)-ROW($C$3))),"")</f>
        <v/>
      </c>
      <c r="R2763" s="361" t="str">
        <f>IFERROR(IF(LEN(D2763)&gt;0,IF(LEN(INDEX(AdressBook!$C$6:$C$25,MATCH(D2763,AdressBook!$B$6:$B$25,0),1))=0,"",INDEX(AdressBook!$C$6:$C$25,MATCH(D2763,AdressBook!$B$6:$B$25,0),1)),""),"")</f>
        <v/>
      </c>
      <c r="S2763" s="165">
        <f>IF(LEN(C2763)&gt;0,IFERROR(IF(MATCH(C2763,C2764:$C$4004,0)&gt;0,-1,ROW(S2763)-ROW($S$3)),ROW(S2763)-ROW($S$3)),-1)</f>
        <v>-1</v>
      </c>
      <c r="T2763" s="165">
        <f t="shared" si="300"/>
        <v>0</v>
      </c>
      <c r="U2763" s="165" t="str">
        <f t="shared" si="301"/>
        <v/>
      </c>
      <c r="V2763" s="165" t="str">
        <f>IFERROR(IF(OR(C2763="",S2763&lt;0),"",IF(SUBTOTAL(3,C2763:C2763)=0,-1,SUBTOTAL(3,$C$4:C2763))),"")</f>
        <v/>
      </c>
      <c r="W2763" s="156" t="str">
        <f t="array" ref="W2763">IF(LEN(C2763)&gt;0,IFERROR(IF(MATCH(C2763,$C$3:$C2762,0)&gt;0,N2763-INDEX($N$3:N2762,SUMPRODUCT(MAX(ROW($C$3:$C2762)*(C2763=$C$3:$C2762)))-2,1),""),""),"")</f>
        <v/>
      </c>
      <c r="X2763" s="156">
        <f t="shared" ca="1" si="302"/>
        <v>1</v>
      </c>
      <c r="Y2763" s="156">
        <f t="shared" ca="1" si="303"/>
        <v>1</v>
      </c>
    </row>
    <row r="2764" spans="2:25" hidden="1" x14ac:dyDescent="0.25">
      <c r="B2764" s="390" t="str">
        <f>IFERROR(IF(LEN(INDEX(PlansAndNotes!$B$6:$B$2005,ROW(A2764)-ROW($B$3)))=0,"",INDEX(PlansAndNotes!$B$6:$B$2005,ROW(A2764)-ROW($B$3))),"")</f>
        <v/>
      </c>
      <c r="C2764" s="387" t="str">
        <f t="shared" si="298"/>
        <v/>
      </c>
      <c r="D2764" s="361" t="str">
        <f>IFERROR(IF(LEN(C2764)&gt;0,IF(LEN(INDEX(TasksList!$C$6:$C$25,MATCH(C2764,TasksList!$B$6:$B$25,0),1))=0,"",INDEX(TasksList!$C$6:$C$25,MATCH(C2764,TasksList!$B$6:$B$25,0),1)),""),"")</f>
        <v/>
      </c>
      <c r="E2764" s="361" t="str">
        <f>IFERROR(IF(LEN(C2764)&gt;0,IF(LEN(INDEX(TasksList!$F$6:$F$25,MATCH(C2764,TasksList!$B$6:$B$25,0),1))=0,"not set!",INDEX(TasksList!$F$6:$F$25,MATCH(C2764,TasksList!$B$6:$B$25,0),1)),""),"")</f>
        <v/>
      </c>
      <c r="F2764" s="360" t="str">
        <f>IFERROR(IF(LEN(D2764)&gt;0,IF(LEN(INDEX(AdressBook!$D$6:$D$25,MATCH(D2764,AdressBook!$B$6:$B$25,0),1))=0,"",INDEX(AdressBook!$D$6:$D$25,MATCH(D2764,AdressBook!$B$6:$B$25,0),1)),""),"")</f>
        <v/>
      </c>
      <c r="G2764" s="361" t="str">
        <f>IFERROR(IF(LEN(INDEX(PlansAndNotes!$F$6:$F$4005,ROW(B2764)-ROW($C$3)))=0,"",INDEX(PlansAndNotes!$F$6:$F$4005,ROW(B2764)-ROW($C$3))),"")</f>
        <v/>
      </c>
      <c r="H2764" s="361" t="str">
        <f>IFERROR(IF(LEN(C2764)&gt;0,IF(LEN(INDEX(TasksList!$G$6:$G$25,MATCH(C2764,TasksList!$B$6:$B$25,0),1))=0,"",INDEX(TasksList!$G$6:$G$25,MATCH(C2764,TasksList!$B$6:$B$25,0),1)),""),"")</f>
        <v/>
      </c>
      <c r="N2764" s="362" t="str">
        <f>IFERROR(IF(LEN(INDEX(PlansAndNotes!$D$6:$D$4005,ROW(B2764)-ROW($C$3)))=0,"",INDEX(PlansAndNotes!$D$6:$D$4005,ROW(B2764)-ROW($C$3))),"")</f>
        <v/>
      </c>
      <c r="O2764" s="165" t="str">
        <f t="shared" si="299"/>
        <v/>
      </c>
      <c r="P2764" s="363" t="str">
        <f>IFERROR(IF(LEN(INDEX(PlansAndNotes!$E$6:$E$4005,ROW(B2764)-ROW($C$3)))=0,"",INDEX(PlansAndNotes!$E$6:$E$4005,ROW(B2764)-ROW($C$3))),"")</f>
        <v/>
      </c>
      <c r="Q2764" s="363" t="str">
        <f>IFERROR(IF(LEN(INDEX(PlansAndNotes!$G$6:$G$4005,ROW(B2764)-ROW($C$3)))=0,"",INDEX(PlansAndNotes!$G$6:$G$4005,ROW(B2764)-ROW($C$3))),"")</f>
        <v/>
      </c>
      <c r="R2764" s="361" t="str">
        <f>IFERROR(IF(LEN(D2764)&gt;0,IF(LEN(INDEX(AdressBook!$C$6:$C$25,MATCH(D2764,AdressBook!$B$6:$B$25,0),1))=0,"",INDEX(AdressBook!$C$6:$C$25,MATCH(D2764,AdressBook!$B$6:$B$25,0),1)),""),"")</f>
        <v/>
      </c>
      <c r="S2764" s="165">
        <f>IF(LEN(C2764)&gt;0,IFERROR(IF(MATCH(C2764,C2765:$C$4004,0)&gt;0,-1,ROW(S2764)-ROW($S$3)),ROW(S2764)-ROW($S$3)),-1)</f>
        <v>-1</v>
      </c>
      <c r="T2764" s="165">
        <f t="shared" si="300"/>
        <v>0</v>
      </c>
      <c r="U2764" s="165" t="str">
        <f t="shared" si="301"/>
        <v/>
      </c>
      <c r="V2764" s="165" t="str">
        <f>IFERROR(IF(OR(C2764="",S2764&lt;0),"",IF(SUBTOTAL(3,C2764:C2764)=0,-1,SUBTOTAL(3,$C$4:C2764))),"")</f>
        <v/>
      </c>
      <c r="W2764" s="156" t="str">
        <f t="array" ref="W2764">IF(LEN(C2764)&gt;0,IFERROR(IF(MATCH(C2764,$C$3:$C2763,0)&gt;0,N2764-INDEX($N$3:N2763,SUMPRODUCT(MAX(ROW($C$3:$C2763)*(C2764=$C$3:$C2763)))-2,1),""),""),"")</f>
        <v/>
      </c>
      <c r="X2764" s="156">
        <f t="shared" ca="1" si="302"/>
        <v>1</v>
      </c>
      <c r="Y2764" s="156">
        <f t="shared" ca="1" si="303"/>
        <v>1</v>
      </c>
    </row>
    <row r="2765" spans="2:25" hidden="1" x14ac:dyDescent="0.25">
      <c r="B2765" s="390" t="str">
        <f>IFERROR(IF(LEN(INDEX(PlansAndNotes!$B$6:$B$2005,ROW(A2765)-ROW($B$3)))=0,"",INDEX(PlansAndNotes!$B$6:$B$2005,ROW(A2765)-ROW($B$3))),"")</f>
        <v/>
      </c>
      <c r="C2765" s="387" t="str">
        <f t="shared" si="298"/>
        <v/>
      </c>
      <c r="D2765" s="361" t="str">
        <f>IFERROR(IF(LEN(C2765)&gt;0,IF(LEN(INDEX(TasksList!$C$6:$C$25,MATCH(C2765,TasksList!$B$6:$B$25,0),1))=0,"",INDEX(TasksList!$C$6:$C$25,MATCH(C2765,TasksList!$B$6:$B$25,0),1)),""),"")</f>
        <v/>
      </c>
      <c r="E2765" s="361" t="str">
        <f>IFERROR(IF(LEN(C2765)&gt;0,IF(LEN(INDEX(TasksList!$F$6:$F$25,MATCH(C2765,TasksList!$B$6:$B$25,0),1))=0,"not set!",INDEX(TasksList!$F$6:$F$25,MATCH(C2765,TasksList!$B$6:$B$25,0),1)),""),"")</f>
        <v/>
      </c>
      <c r="F2765" s="360" t="str">
        <f>IFERROR(IF(LEN(D2765)&gt;0,IF(LEN(INDEX(AdressBook!$D$6:$D$25,MATCH(D2765,AdressBook!$B$6:$B$25,0),1))=0,"",INDEX(AdressBook!$D$6:$D$25,MATCH(D2765,AdressBook!$B$6:$B$25,0),1)),""),"")</f>
        <v/>
      </c>
      <c r="G2765" s="361" t="str">
        <f>IFERROR(IF(LEN(INDEX(PlansAndNotes!$F$6:$F$4005,ROW(B2765)-ROW($C$3)))=0,"",INDEX(PlansAndNotes!$F$6:$F$4005,ROW(B2765)-ROW($C$3))),"")</f>
        <v/>
      </c>
      <c r="H2765" s="361" t="str">
        <f>IFERROR(IF(LEN(C2765)&gt;0,IF(LEN(INDEX(TasksList!$G$6:$G$25,MATCH(C2765,TasksList!$B$6:$B$25,0),1))=0,"",INDEX(TasksList!$G$6:$G$25,MATCH(C2765,TasksList!$B$6:$B$25,0),1)),""),"")</f>
        <v/>
      </c>
      <c r="N2765" s="362" t="str">
        <f>IFERROR(IF(LEN(INDEX(PlansAndNotes!$D$6:$D$4005,ROW(B2765)-ROW($C$3)))=0,"",INDEX(PlansAndNotes!$D$6:$D$4005,ROW(B2765)-ROW($C$3))),"")</f>
        <v/>
      </c>
      <c r="O2765" s="165" t="str">
        <f t="shared" si="299"/>
        <v/>
      </c>
      <c r="P2765" s="363" t="str">
        <f>IFERROR(IF(LEN(INDEX(PlansAndNotes!$E$6:$E$4005,ROW(B2765)-ROW($C$3)))=0,"",INDEX(PlansAndNotes!$E$6:$E$4005,ROW(B2765)-ROW($C$3))),"")</f>
        <v/>
      </c>
      <c r="Q2765" s="363" t="str">
        <f>IFERROR(IF(LEN(INDEX(PlansAndNotes!$G$6:$G$4005,ROW(B2765)-ROW($C$3)))=0,"",INDEX(PlansAndNotes!$G$6:$G$4005,ROW(B2765)-ROW($C$3))),"")</f>
        <v/>
      </c>
      <c r="R2765" s="361" t="str">
        <f>IFERROR(IF(LEN(D2765)&gt;0,IF(LEN(INDEX(AdressBook!$C$6:$C$25,MATCH(D2765,AdressBook!$B$6:$B$25,0),1))=0,"",INDEX(AdressBook!$C$6:$C$25,MATCH(D2765,AdressBook!$B$6:$B$25,0),1)),""),"")</f>
        <v/>
      </c>
      <c r="S2765" s="165">
        <f>IF(LEN(C2765)&gt;0,IFERROR(IF(MATCH(C2765,C2766:$C$4004,0)&gt;0,-1,ROW(S2765)-ROW($S$3)),ROW(S2765)-ROW($S$3)),-1)</f>
        <v>-1</v>
      </c>
      <c r="T2765" s="165">
        <f t="shared" si="300"/>
        <v>0</v>
      </c>
      <c r="U2765" s="165" t="str">
        <f t="shared" si="301"/>
        <v/>
      </c>
      <c r="V2765" s="165" t="str">
        <f>IFERROR(IF(OR(C2765="",S2765&lt;0),"",IF(SUBTOTAL(3,C2765:C2765)=0,-1,SUBTOTAL(3,$C$4:C2765))),"")</f>
        <v/>
      </c>
      <c r="W2765" s="156" t="str">
        <f t="array" ref="W2765">IF(LEN(C2765)&gt;0,IFERROR(IF(MATCH(C2765,$C$3:$C2764,0)&gt;0,N2765-INDEX($N$3:N2764,SUMPRODUCT(MAX(ROW($C$3:$C2764)*(C2765=$C$3:$C2764)))-2,1),""),""),"")</f>
        <v/>
      </c>
      <c r="X2765" s="156">
        <f t="shared" ca="1" si="302"/>
        <v>1</v>
      </c>
      <c r="Y2765" s="156">
        <f t="shared" ca="1" si="303"/>
        <v>1</v>
      </c>
    </row>
    <row r="2766" spans="2:25" hidden="1" x14ac:dyDescent="0.25">
      <c r="B2766" s="390" t="str">
        <f>IFERROR(IF(LEN(INDEX(PlansAndNotes!$B$6:$B$2005,ROW(A2766)-ROW($B$3)))=0,"",INDEX(PlansAndNotes!$B$6:$B$2005,ROW(A2766)-ROW($B$3))),"")</f>
        <v/>
      </c>
      <c r="C2766" s="387" t="str">
        <f t="shared" si="298"/>
        <v/>
      </c>
      <c r="D2766" s="361" t="str">
        <f>IFERROR(IF(LEN(C2766)&gt;0,IF(LEN(INDEX(TasksList!$C$6:$C$25,MATCH(C2766,TasksList!$B$6:$B$25,0),1))=0,"",INDEX(TasksList!$C$6:$C$25,MATCH(C2766,TasksList!$B$6:$B$25,0),1)),""),"")</f>
        <v/>
      </c>
      <c r="E2766" s="361" t="str">
        <f>IFERROR(IF(LEN(C2766)&gt;0,IF(LEN(INDEX(TasksList!$F$6:$F$25,MATCH(C2766,TasksList!$B$6:$B$25,0),1))=0,"not set!",INDEX(TasksList!$F$6:$F$25,MATCH(C2766,TasksList!$B$6:$B$25,0),1)),""),"")</f>
        <v/>
      </c>
      <c r="F2766" s="360" t="str">
        <f>IFERROR(IF(LEN(D2766)&gt;0,IF(LEN(INDEX(AdressBook!$D$6:$D$25,MATCH(D2766,AdressBook!$B$6:$B$25,0),1))=0,"",INDEX(AdressBook!$D$6:$D$25,MATCH(D2766,AdressBook!$B$6:$B$25,0),1)),""),"")</f>
        <v/>
      </c>
      <c r="G2766" s="361" t="str">
        <f>IFERROR(IF(LEN(INDEX(PlansAndNotes!$F$6:$F$4005,ROW(B2766)-ROW($C$3)))=0,"",INDEX(PlansAndNotes!$F$6:$F$4005,ROW(B2766)-ROW($C$3))),"")</f>
        <v/>
      </c>
      <c r="H2766" s="361" t="str">
        <f>IFERROR(IF(LEN(C2766)&gt;0,IF(LEN(INDEX(TasksList!$G$6:$G$25,MATCH(C2766,TasksList!$B$6:$B$25,0),1))=0,"",INDEX(TasksList!$G$6:$G$25,MATCH(C2766,TasksList!$B$6:$B$25,0),1)),""),"")</f>
        <v/>
      </c>
      <c r="N2766" s="362" t="str">
        <f>IFERROR(IF(LEN(INDEX(PlansAndNotes!$D$6:$D$4005,ROW(B2766)-ROW($C$3)))=0,"",INDEX(PlansAndNotes!$D$6:$D$4005,ROW(B2766)-ROW($C$3))),"")</f>
        <v/>
      </c>
      <c r="O2766" s="165" t="str">
        <f t="shared" si="299"/>
        <v/>
      </c>
      <c r="P2766" s="363" t="str">
        <f>IFERROR(IF(LEN(INDEX(PlansAndNotes!$E$6:$E$4005,ROW(B2766)-ROW($C$3)))=0,"",INDEX(PlansAndNotes!$E$6:$E$4005,ROW(B2766)-ROW($C$3))),"")</f>
        <v/>
      </c>
      <c r="Q2766" s="363" t="str">
        <f>IFERROR(IF(LEN(INDEX(PlansAndNotes!$G$6:$G$4005,ROW(B2766)-ROW($C$3)))=0,"",INDEX(PlansAndNotes!$G$6:$G$4005,ROW(B2766)-ROW($C$3))),"")</f>
        <v/>
      </c>
      <c r="R2766" s="361" t="str">
        <f>IFERROR(IF(LEN(D2766)&gt;0,IF(LEN(INDEX(AdressBook!$C$6:$C$25,MATCH(D2766,AdressBook!$B$6:$B$25,0),1))=0,"",INDEX(AdressBook!$C$6:$C$25,MATCH(D2766,AdressBook!$B$6:$B$25,0),1)),""),"")</f>
        <v/>
      </c>
      <c r="S2766" s="165">
        <f>IF(LEN(C2766)&gt;0,IFERROR(IF(MATCH(C2766,C2767:$C$4004,0)&gt;0,-1,ROW(S2766)-ROW($S$3)),ROW(S2766)-ROW($S$3)),-1)</f>
        <v>-1</v>
      </c>
      <c r="T2766" s="165">
        <f t="shared" si="300"/>
        <v>0</v>
      </c>
      <c r="U2766" s="165" t="str">
        <f t="shared" si="301"/>
        <v/>
      </c>
      <c r="V2766" s="165" t="str">
        <f>IFERROR(IF(OR(C2766="",S2766&lt;0),"",IF(SUBTOTAL(3,C2766:C2766)=0,-1,SUBTOTAL(3,$C$4:C2766))),"")</f>
        <v/>
      </c>
      <c r="W2766" s="156" t="str">
        <f t="array" ref="W2766">IF(LEN(C2766)&gt;0,IFERROR(IF(MATCH(C2766,$C$3:$C2765,0)&gt;0,N2766-INDEX($N$3:N2765,SUMPRODUCT(MAX(ROW($C$3:$C2765)*(C2766=$C$3:$C2765)))-2,1),""),""),"")</f>
        <v/>
      </c>
      <c r="X2766" s="156">
        <f t="shared" ca="1" si="302"/>
        <v>1</v>
      </c>
      <c r="Y2766" s="156">
        <f t="shared" ca="1" si="303"/>
        <v>1</v>
      </c>
    </row>
    <row r="2767" spans="2:25" hidden="1" x14ac:dyDescent="0.25">
      <c r="B2767" s="390" t="str">
        <f>IFERROR(IF(LEN(INDEX(PlansAndNotes!$B$6:$B$2005,ROW(A2767)-ROW($B$3)))=0,"",INDEX(PlansAndNotes!$B$6:$B$2005,ROW(A2767)-ROW($B$3))),"")</f>
        <v/>
      </c>
      <c r="C2767" s="387" t="str">
        <f t="shared" si="298"/>
        <v/>
      </c>
      <c r="D2767" s="361" t="str">
        <f>IFERROR(IF(LEN(C2767)&gt;0,IF(LEN(INDEX(TasksList!$C$6:$C$25,MATCH(C2767,TasksList!$B$6:$B$25,0),1))=0,"",INDEX(TasksList!$C$6:$C$25,MATCH(C2767,TasksList!$B$6:$B$25,0),1)),""),"")</f>
        <v/>
      </c>
      <c r="E2767" s="361" t="str">
        <f>IFERROR(IF(LEN(C2767)&gt;0,IF(LEN(INDEX(TasksList!$F$6:$F$25,MATCH(C2767,TasksList!$B$6:$B$25,0),1))=0,"not set!",INDEX(TasksList!$F$6:$F$25,MATCH(C2767,TasksList!$B$6:$B$25,0),1)),""),"")</f>
        <v/>
      </c>
      <c r="F2767" s="360" t="str">
        <f>IFERROR(IF(LEN(D2767)&gt;0,IF(LEN(INDEX(AdressBook!$D$6:$D$25,MATCH(D2767,AdressBook!$B$6:$B$25,0),1))=0,"",INDEX(AdressBook!$D$6:$D$25,MATCH(D2767,AdressBook!$B$6:$B$25,0),1)),""),"")</f>
        <v/>
      </c>
      <c r="G2767" s="361" t="str">
        <f>IFERROR(IF(LEN(INDEX(PlansAndNotes!$F$6:$F$4005,ROW(B2767)-ROW($C$3)))=0,"",INDEX(PlansAndNotes!$F$6:$F$4005,ROW(B2767)-ROW($C$3))),"")</f>
        <v/>
      </c>
      <c r="H2767" s="361" t="str">
        <f>IFERROR(IF(LEN(C2767)&gt;0,IF(LEN(INDEX(TasksList!$G$6:$G$25,MATCH(C2767,TasksList!$B$6:$B$25,0),1))=0,"",INDEX(TasksList!$G$6:$G$25,MATCH(C2767,TasksList!$B$6:$B$25,0),1)),""),"")</f>
        <v/>
      </c>
      <c r="N2767" s="362" t="str">
        <f>IFERROR(IF(LEN(INDEX(PlansAndNotes!$D$6:$D$4005,ROW(B2767)-ROW($C$3)))=0,"",INDEX(PlansAndNotes!$D$6:$D$4005,ROW(B2767)-ROW($C$3))),"")</f>
        <v/>
      </c>
      <c r="O2767" s="165" t="str">
        <f t="shared" si="299"/>
        <v/>
      </c>
      <c r="P2767" s="363" t="str">
        <f>IFERROR(IF(LEN(INDEX(PlansAndNotes!$E$6:$E$4005,ROW(B2767)-ROW($C$3)))=0,"",INDEX(PlansAndNotes!$E$6:$E$4005,ROW(B2767)-ROW($C$3))),"")</f>
        <v/>
      </c>
      <c r="Q2767" s="363" t="str">
        <f>IFERROR(IF(LEN(INDEX(PlansAndNotes!$G$6:$G$4005,ROW(B2767)-ROW($C$3)))=0,"",INDEX(PlansAndNotes!$G$6:$G$4005,ROW(B2767)-ROW($C$3))),"")</f>
        <v/>
      </c>
      <c r="R2767" s="361" t="str">
        <f>IFERROR(IF(LEN(D2767)&gt;0,IF(LEN(INDEX(AdressBook!$C$6:$C$25,MATCH(D2767,AdressBook!$B$6:$B$25,0),1))=0,"",INDEX(AdressBook!$C$6:$C$25,MATCH(D2767,AdressBook!$B$6:$B$25,0),1)),""),"")</f>
        <v/>
      </c>
      <c r="S2767" s="165">
        <f>IF(LEN(C2767)&gt;0,IFERROR(IF(MATCH(C2767,C2768:$C$4004,0)&gt;0,-1,ROW(S2767)-ROW($S$3)),ROW(S2767)-ROW($S$3)),-1)</f>
        <v>-1</v>
      </c>
      <c r="T2767" s="165">
        <f t="shared" si="300"/>
        <v>0</v>
      </c>
      <c r="U2767" s="165" t="str">
        <f t="shared" si="301"/>
        <v/>
      </c>
      <c r="V2767" s="165" t="str">
        <f>IFERROR(IF(OR(C2767="",S2767&lt;0),"",IF(SUBTOTAL(3,C2767:C2767)=0,-1,SUBTOTAL(3,$C$4:C2767))),"")</f>
        <v/>
      </c>
      <c r="W2767" s="156" t="str">
        <f t="array" ref="W2767">IF(LEN(C2767)&gt;0,IFERROR(IF(MATCH(C2767,$C$3:$C2766,0)&gt;0,N2767-INDEX($N$3:N2766,SUMPRODUCT(MAX(ROW($C$3:$C2766)*(C2767=$C$3:$C2766)))-2,1),""),""),"")</f>
        <v/>
      </c>
      <c r="X2767" s="156">
        <f t="shared" ca="1" si="302"/>
        <v>1</v>
      </c>
      <c r="Y2767" s="156">
        <f t="shared" ca="1" si="303"/>
        <v>1</v>
      </c>
    </row>
    <row r="2768" spans="2:25" hidden="1" x14ac:dyDescent="0.25">
      <c r="B2768" s="390" t="str">
        <f>IFERROR(IF(LEN(INDEX(PlansAndNotes!$B$6:$B$2005,ROW(A2768)-ROW($B$3)))=0,"",INDEX(PlansAndNotes!$B$6:$B$2005,ROW(A2768)-ROW($B$3))),"")</f>
        <v/>
      </c>
      <c r="C2768" s="387" t="str">
        <f t="shared" si="298"/>
        <v/>
      </c>
      <c r="D2768" s="361" t="str">
        <f>IFERROR(IF(LEN(C2768)&gt;0,IF(LEN(INDEX(TasksList!$C$6:$C$25,MATCH(C2768,TasksList!$B$6:$B$25,0),1))=0,"",INDEX(TasksList!$C$6:$C$25,MATCH(C2768,TasksList!$B$6:$B$25,0),1)),""),"")</f>
        <v/>
      </c>
      <c r="E2768" s="361" t="str">
        <f>IFERROR(IF(LEN(C2768)&gt;0,IF(LEN(INDEX(TasksList!$F$6:$F$25,MATCH(C2768,TasksList!$B$6:$B$25,0),1))=0,"not set!",INDEX(TasksList!$F$6:$F$25,MATCH(C2768,TasksList!$B$6:$B$25,0),1)),""),"")</f>
        <v/>
      </c>
      <c r="F2768" s="360" t="str">
        <f>IFERROR(IF(LEN(D2768)&gt;0,IF(LEN(INDEX(AdressBook!$D$6:$D$25,MATCH(D2768,AdressBook!$B$6:$B$25,0),1))=0,"",INDEX(AdressBook!$D$6:$D$25,MATCH(D2768,AdressBook!$B$6:$B$25,0),1)),""),"")</f>
        <v/>
      </c>
      <c r="G2768" s="361" t="str">
        <f>IFERROR(IF(LEN(INDEX(PlansAndNotes!$F$6:$F$4005,ROW(B2768)-ROW($C$3)))=0,"",INDEX(PlansAndNotes!$F$6:$F$4005,ROW(B2768)-ROW($C$3))),"")</f>
        <v/>
      </c>
      <c r="H2768" s="361" t="str">
        <f>IFERROR(IF(LEN(C2768)&gt;0,IF(LEN(INDEX(TasksList!$G$6:$G$25,MATCH(C2768,TasksList!$B$6:$B$25,0),1))=0,"",INDEX(TasksList!$G$6:$G$25,MATCH(C2768,TasksList!$B$6:$B$25,0),1)),""),"")</f>
        <v/>
      </c>
      <c r="N2768" s="362" t="str">
        <f>IFERROR(IF(LEN(INDEX(PlansAndNotes!$D$6:$D$4005,ROW(B2768)-ROW($C$3)))=0,"",INDEX(PlansAndNotes!$D$6:$D$4005,ROW(B2768)-ROW($C$3))),"")</f>
        <v/>
      </c>
      <c r="O2768" s="165" t="str">
        <f t="shared" si="299"/>
        <v/>
      </c>
      <c r="P2768" s="363" t="str">
        <f>IFERROR(IF(LEN(INDEX(PlansAndNotes!$E$6:$E$4005,ROW(B2768)-ROW($C$3)))=0,"",INDEX(PlansAndNotes!$E$6:$E$4005,ROW(B2768)-ROW($C$3))),"")</f>
        <v/>
      </c>
      <c r="Q2768" s="363" t="str">
        <f>IFERROR(IF(LEN(INDEX(PlansAndNotes!$G$6:$G$4005,ROW(B2768)-ROW($C$3)))=0,"",INDEX(PlansAndNotes!$G$6:$G$4005,ROW(B2768)-ROW($C$3))),"")</f>
        <v/>
      </c>
      <c r="R2768" s="361" t="str">
        <f>IFERROR(IF(LEN(D2768)&gt;0,IF(LEN(INDEX(AdressBook!$C$6:$C$25,MATCH(D2768,AdressBook!$B$6:$B$25,0),1))=0,"",INDEX(AdressBook!$C$6:$C$25,MATCH(D2768,AdressBook!$B$6:$B$25,0),1)),""),"")</f>
        <v/>
      </c>
      <c r="S2768" s="165">
        <f>IF(LEN(C2768)&gt;0,IFERROR(IF(MATCH(C2768,C2769:$C$4004,0)&gt;0,-1,ROW(S2768)-ROW($S$3)),ROW(S2768)-ROW($S$3)),-1)</f>
        <v>-1</v>
      </c>
      <c r="T2768" s="165">
        <f t="shared" si="300"/>
        <v>0</v>
      </c>
      <c r="U2768" s="165" t="str">
        <f t="shared" si="301"/>
        <v/>
      </c>
      <c r="V2768" s="165" t="str">
        <f>IFERROR(IF(OR(C2768="",S2768&lt;0),"",IF(SUBTOTAL(3,C2768:C2768)=0,-1,SUBTOTAL(3,$C$4:C2768))),"")</f>
        <v/>
      </c>
      <c r="W2768" s="156" t="str">
        <f t="array" ref="W2768">IF(LEN(C2768)&gt;0,IFERROR(IF(MATCH(C2768,$C$3:$C2767,0)&gt;0,N2768-INDEX($N$3:N2767,SUMPRODUCT(MAX(ROW($C$3:$C2767)*(C2768=$C$3:$C2767)))-2,1),""),""),"")</f>
        <v/>
      </c>
      <c r="X2768" s="156">
        <f t="shared" ca="1" si="302"/>
        <v>1</v>
      </c>
      <c r="Y2768" s="156">
        <f t="shared" ca="1" si="303"/>
        <v>1</v>
      </c>
    </row>
    <row r="2769" spans="2:25" hidden="1" x14ac:dyDescent="0.25">
      <c r="B2769" s="390" t="str">
        <f>IFERROR(IF(LEN(INDEX(PlansAndNotes!$B$6:$B$2005,ROW(A2769)-ROW($B$3)))=0,"",INDEX(PlansAndNotes!$B$6:$B$2005,ROW(A2769)-ROW($B$3))),"")</f>
        <v/>
      </c>
      <c r="C2769" s="387" t="str">
        <f t="shared" si="298"/>
        <v/>
      </c>
      <c r="D2769" s="361" t="str">
        <f>IFERROR(IF(LEN(C2769)&gt;0,IF(LEN(INDEX(TasksList!$C$6:$C$25,MATCH(C2769,TasksList!$B$6:$B$25,0),1))=0,"",INDEX(TasksList!$C$6:$C$25,MATCH(C2769,TasksList!$B$6:$B$25,0),1)),""),"")</f>
        <v/>
      </c>
      <c r="E2769" s="361" t="str">
        <f>IFERROR(IF(LEN(C2769)&gt;0,IF(LEN(INDEX(TasksList!$F$6:$F$25,MATCH(C2769,TasksList!$B$6:$B$25,0),1))=0,"not set!",INDEX(TasksList!$F$6:$F$25,MATCH(C2769,TasksList!$B$6:$B$25,0),1)),""),"")</f>
        <v/>
      </c>
      <c r="F2769" s="360" t="str">
        <f>IFERROR(IF(LEN(D2769)&gt;0,IF(LEN(INDEX(AdressBook!$D$6:$D$25,MATCH(D2769,AdressBook!$B$6:$B$25,0),1))=0,"",INDEX(AdressBook!$D$6:$D$25,MATCH(D2769,AdressBook!$B$6:$B$25,0),1)),""),"")</f>
        <v/>
      </c>
      <c r="G2769" s="361" t="str">
        <f>IFERROR(IF(LEN(INDEX(PlansAndNotes!$F$6:$F$4005,ROW(B2769)-ROW($C$3)))=0,"",INDEX(PlansAndNotes!$F$6:$F$4005,ROW(B2769)-ROW($C$3))),"")</f>
        <v/>
      </c>
      <c r="H2769" s="361" t="str">
        <f>IFERROR(IF(LEN(C2769)&gt;0,IF(LEN(INDEX(TasksList!$G$6:$G$25,MATCH(C2769,TasksList!$B$6:$B$25,0),1))=0,"",INDEX(TasksList!$G$6:$G$25,MATCH(C2769,TasksList!$B$6:$B$25,0),1)),""),"")</f>
        <v/>
      </c>
      <c r="N2769" s="362" t="str">
        <f>IFERROR(IF(LEN(INDEX(PlansAndNotes!$D$6:$D$4005,ROW(B2769)-ROW($C$3)))=0,"",INDEX(PlansAndNotes!$D$6:$D$4005,ROW(B2769)-ROW($C$3))),"")</f>
        <v/>
      </c>
      <c r="O2769" s="165" t="str">
        <f t="shared" si="299"/>
        <v/>
      </c>
      <c r="P2769" s="363" t="str">
        <f>IFERROR(IF(LEN(INDEX(PlansAndNotes!$E$6:$E$4005,ROW(B2769)-ROW($C$3)))=0,"",INDEX(PlansAndNotes!$E$6:$E$4005,ROW(B2769)-ROW($C$3))),"")</f>
        <v/>
      </c>
      <c r="Q2769" s="363" t="str">
        <f>IFERROR(IF(LEN(INDEX(PlansAndNotes!$G$6:$G$4005,ROW(B2769)-ROW($C$3)))=0,"",INDEX(PlansAndNotes!$G$6:$G$4005,ROW(B2769)-ROW($C$3))),"")</f>
        <v/>
      </c>
      <c r="R2769" s="361" t="str">
        <f>IFERROR(IF(LEN(D2769)&gt;0,IF(LEN(INDEX(AdressBook!$C$6:$C$25,MATCH(D2769,AdressBook!$B$6:$B$25,0),1))=0,"",INDEX(AdressBook!$C$6:$C$25,MATCH(D2769,AdressBook!$B$6:$B$25,0),1)),""),"")</f>
        <v/>
      </c>
      <c r="S2769" s="165">
        <f>IF(LEN(C2769)&gt;0,IFERROR(IF(MATCH(C2769,C2770:$C$4004,0)&gt;0,-1,ROW(S2769)-ROW($S$3)),ROW(S2769)-ROW($S$3)),-1)</f>
        <v>-1</v>
      </c>
      <c r="T2769" s="165">
        <f t="shared" si="300"/>
        <v>0</v>
      </c>
      <c r="U2769" s="165" t="str">
        <f t="shared" si="301"/>
        <v/>
      </c>
      <c r="V2769" s="165" t="str">
        <f>IFERROR(IF(OR(C2769="",S2769&lt;0),"",IF(SUBTOTAL(3,C2769:C2769)=0,-1,SUBTOTAL(3,$C$4:C2769))),"")</f>
        <v/>
      </c>
      <c r="W2769" s="156" t="str">
        <f t="array" ref="W2769">IF(LEN(C2769)&gt;0,IFERROR(IF(MATCH(C2769,$C$3:$C2768,0)&gt;0,N2769-INDEX($N$3:N2768,SUMPRODUCT(MAX(ROW($C$3:$C2768)*(C2769=$C$3:$C2768)))-2,1),""),""),"")</f>
        <v/>
      </c>
      <c r="X2769" s="156">
        <f t="shared" ca="1" si="302"/>
        <v>1</v>
      </c>
      <c r="Y2769" s="156">
        <f t="shared" ca="1" si="303"/>
        <v>1</v>
      </c>
    </row>
    <row r="2770" spans="2:25" hidden="1" x14ac:dyDescent="0.25">
      <c r="B2770" s="390" t="str">
        <f>IFERROR(IF(LEN(INDEX(PlansAndNotes!$B$6:$B$2005,ROW(A2770)-ROW($B$3)))=0,"",INDEX(PlansAndNotes!$B$6:$B$2005,ROW(A2770)-ROW($B$3))),"")</f>
        <v/>
      </c>
      <c r="C2770" s="387" t="str">
        <f t="shared" si="298"/>
        <v/>
      </c>
      <c r="D2770" s="361" t="str">
        <f>IFERROR(IF(LEN(C2770)&gt;0,IF(LEN(INDEX(TasksList!$C$6:$C$25,MATCH(C2770,TasksList!$B$6:$B$25,0),1))=0,"",INDEX(TasksList!$C$6:$C$25,MATCH(C2770,TasksList!$B$6:$B$25,0),1)),""),"")</f>
        <v/>
      </c>
      <c r="E2770" s="361" t="str">
        <f>IFERROR(IF(LEN(C2770)&gt;0,IF(LEN(INDEX(TasksList!$F$6:$F$25,MATCH(C2770,TasksList!$B$6:$B$25,0),1))=0,"not set!",INDEX(TasksList!$F$6:$F$25,MATCH(C2770,TasksList!$B$6:$B$25,0),1)),""),"")</f>
        <v/>
      </c>
      <c r="F2770" s="360" t="str">
        <f>IFERROR(IF(LEN(D2770)&gt;0,IF(LEN(INDEX(AdressBook!$D$6:$D$25,MATCH(D2770,AdressBook!$B$6:$B$25,0),1))=0,"",INDEX(AdressBook!$D$6:$D$25,MATCH(D2770,AdressBook!$B$6:$B$25,0),1)),""),"")</f>
        <v/>
      </c>
      <c r="G2770" s="361" t="str">
        <f>IFERROR(IF(LEN(INDEX(PlansAndNotes!$F$6:$F$4005,ROW(B2770)-ROW($C$3)))=0,"",INDEX(PlansAndNotes!$F$6:$F$4005,ROW(B2770)-ROW($C$3))),"")</f>
        <v/>
      </c>
      <c r="H2770" s="361" t="str">
        <f>IFERROR(IF(LEN(C2770)&gt;0,IF(LEN(INDEX(TasksList!$G$6:$G$25,MATCH(C2770,TasksList!$B$6:$B$25,0),1))=0,"",INDEX(TasksList!$G$6:$G$25,MATCH(C2770,TasksList!$B$6:$B$25,0),1)),""),"")</f>
        <v/>
      </c>
      <c r="N2770" s="362" t="str">
        <f>IFERROR(IF(LEN(INDEX(PlansAndNotes!$D$6:$D$4005,ROW(B2770)-ROW($C$3)))=0,"",INDEX(PlansAndNotes!$D$6:$D$4005,ROW(B2770)-ROW($C$3))),"")</f>
        <v/>
      </c>
      <c r="O2770" s="165" t="str">
        <f t="shared" si="299"/>
        <v/>
      </c>
      <c r="P2770" s="363" t="str">
        <f>IFERROR(IF(LEN(INDEX(PlansAndNotes!$E$6:$E$4005,ROW(B2770)-ROW($C$3)))=0,"",INDEX(PlansAndNotes!$E$6:$E$4005,ROW(B2770)-ROW($C$3))),"")</f>
        <v/>
      </c>
      <c r="Q2770" s="363" t="str">
        <f>IFERROR(IF(LEN(INDEX(PlansAndNotes!$G$6:$G$4005,ROW(B2770)-ROW($C$3)))=0,"",INDEX(PlansAndNotes!$G$6:$G$4005,ROW(B2770)-ROW($C$3))),"")</f>
        <v/>
      </c>
      <c r="R2770" s="361" t="str">
        <f>IFERROR(IF(LEN(D2770)&gt;0,IF(LEN(INDEX(AdressBook!$C$6:$C$25,MATCH(D2770,AdressBook!$B$6:$B$25,0),1))=0,"",INDEX(AdressBook!$C$6:$C$25,MATCH(D2770,AdressBook!$B$6:$B$25,0),1)),""),"")</f>
        <v/>
      </c>
      <c r="S2770" s="165">
        <f>IF(LEN(C2770)&gt;0,IFERROR(IF(MATCH(C2770,C2771:$C$4004,0)&gt;0,-1,ROW(S2770)-ROW($S$3)),ROW(S2770)-ROW($S$3)),-1)</f>
        <v>-1</v>
      </c>
      <c r="T2770" s="165">
        <f t="shared" si="300"/>
        <v>0</v>
      </c>
      <c r="U2770" s="165" t="str">
        <f t="shared" si="301"/>
        <v/>
      </c>
      <c r="V2770" s="165" t="str">
        <f>IFERROR(IF(OR(C2770="",S2770&lt;0),"",IF(SUBTOTAL(3,C2770:C2770)=0,-1,SUBTOTAL(3,$C$4:C2770))),"")</f>
        <v/>
      </c>
      <c r="W2770" s="156" t="str">
        <f t="array" ref="W2770">IF(LEN(C2770)&gt;0,IFERROR(IF(MATCH(C2770,$C$3:$C2769,0)&gt;0,N2770-INDEX($N$3:N2769,SUMPRODUCT(MAX(ROW($C$3:$C2769)*(C2770=$C$3:$C2769)))-2,1),""),""),"")</f>
        <v/>
      </c>
      <c r="X2770" s="156">
        <f t="shared" ca="1" si="302"/>
        <v>1</v>
      </c>
      <c r="Y2770" s="156">
        <f t="shared" ca="1" si="303"/>
        <v>1</v>
      </c>
    </row>
    <row r="2771" spans="2:25" hidden="1" x14ac:dyDescent="0.25">
      <c r="B2771" s="390" t="str">
        <f>IFERROR(IF(LEN(INDEX(PlansAndNotes!$B$6:$B$2005,ROW(A2771)-ROW($B$3)))=0,"",INDEX(PlansAndNotes!$B$6:$B$2005,ROW(A2771)-ROW($B$3))),"")</f>
        <v/>
      </c>
      <c r="C2771" s="387" t="str">
        <f t="shared" si="298"/>
        <v/>
      </c>
      <c r="D2771" s="361" t="str">
        <f>IFERROR(IF(LEN(C2771)&gt;0,IF(LEN(INDEX(TasksList!$C$6:$C$25,MATCH(C2771,TasksList!$B$6:$B$25,0),1))=0,"",INDEX(TasksList!$C$6:$C$25,MATCH(C2771,TasksList!$B$6:$B$25,0),1)),""),"")</f>
        <v/>
      </c>
      <c r="E2771" s="361" t="str">
        <f>IFERROR(IF(LEN(C2771)&gt;0,IF(LEN(INDEX(TasksList!$F$6:$F$25,MATCH(C2771,TasksList!$B$6:$B$25,0),1))=0,"not set!",INDEX(TasksList!$F$6:$F$25,MATCH(C2771,TasksList!$B$6:$B$25,0),1)),""),"")</f>
        <v/>
      </c>
      <c r="F2771" s="360" t="str">
        <f>IFERROR(IF(LEN(D2771)&gt;0,IF(LEN(INDEX(AdressBook!$D$6:$D$25,MATCH(D2771,AdressBook!$B$6:$B$25,0),1))=0,"",INDEX(AdressBook!$D$6:$D$25,MATCH(D2771,AdressBook!$B$6:$B$25,0),1)),""),"")</f>
        <v/>
      </c>
      <c r="G2771" s="361" t="str">
        <f>IFERROR(IF(LEN(INDEX(PlansAndNotes!$F$6:$F$4005,ROW(B2771)-ROW($C$3)))=0,"",INDEX(PlansAndNotes!$F$6:$F$4005,ROW(B2771)-ROW($C$3))),"")</f>
        <v/>
      </c>
      <c r="H2771" s="361" t="str">
        <f>IFERROR(IF(LEN(C2771)&gt;0,IF(LEN(INDEX(TasksList!$G$6:$G$25,MATCH(C2771,TasksList!$B$6:$B$25,0),1))=0,"",INDEX(TasksList!$G$6:$G$25,MATCH(C2771,TasksList!$B$6:$B$25,0),1)),""),"")</f>
        <v/>
      </c>
      <c r="N2771" s="362" t="str">
        <f>IFERROR(IF(LEN(INDEX(PlansAndNotes!$D$6:$D$4005,ROW(B2771)-ROW($C$3)))=0,"",INDEX(PlansAndNotes!$D$6:$D$4005,ROW(B2771)-ROW($C$3))),"")</f>
        <v/>
      </c>
      <c r="O2771" s="165" t="str">
        <f t="shared" si="299"/>
        <v/>
      </c>
      <c r="P2771" s="363" t="str">
        <f>IFERROR(IF(LEN(INDEX(PlansAndNotes!$E$6:$E$4005,ROW(B2771)-ROW($C$3)))=0,"",INDEX(PlansAndNotes!$E$6:$E$4005,ROW(B2771)-ROW($C$3))),"")</f>
        <v/>
      </c>
      <c r="Q2771" s="363" t="str">
        <f>IFERROR(IF(LEN(INDEX(PlansAndNotes!$G$6:$G$4005,ROW(B2771)-ROW($C$3)))=0,"",INDEX(PlansAndNotes!$G$6:$G$4005,ROW(B2771)-ROW($C$3))),"")</f>
        <v/>
      </c>
      <c r="R2771" s="361" t="str">
        <f>IFERROR(IF(LEN(D2771)&gt;0,IF(LEN(INDEX(AdressBook!$C$6:$C$25,MATCH(D2771,AdressBook!$B$6:$B$25,0),1))=0,"",INDEX(AdressBook!$C$6:$C$25,MATCH(D2771,AdressBook!$B$6:$B$25,0),1)),""),"")</f>
        <v/>
      </c>
      <c r="S2771" s="165">
        <f>IF(LEN(C2771)&gt;0,IFERROR(IF(MATCH(C2771,C2772:$C$4004,0)&gt;0,-1,ROW(S2771)-ROW($S$3)),ROW(S2771)-ROW($S$3)),-1)</f>
        <v>-1</v>
      </c>
      <c r="T2771" s="165">
        <f t="shared" si="300"/>
        <v>0</v>
      </c>
      <c r="U2771" s="165" t="str">
        <f t="shared" si="301"/>
        <v/>
      </c>
      <c r="V2771" s="165" t="str">
        <f>IFERROR(IF(OR(C2771="",S2771&lt;0),"",IF(SUBTOTAL(3,C2771:C2771)=0,-1,SUBTOTAL(3,$C$4:C2771))),"")</f>
        <v/>
      </c>
      <c r="W2771" s="156" t="str">
        <f t="array" ref="W2771">IF(LEN(C2771)&gt;0,IFERROR(IF(MATCH(C2771,$C$3:$C2770,0)&gt;0,N2771-INDEX($N$3:N2770,SUMPRODUCT(MAX(ROW($C$3:$C2770)*(C2771=$C$3:$C2770)))-2,1),""),""),"")</f>
        <v/>
      </c>
      <c r="X2771" s="156">
        <f t="shared" ca="1" si="302"/>
        <v>1</v>
      </c>
      <c r="Y2771" s="156">
        <f t="shared" ca="1" si="303"/>
        <v>1</v>
      </c>
    </row>
    <row r="2772" spans="2:25" hidden="1" x14ac:dyDescent="0.25">
      <c r="B2772" s="390" t="str">
        <f>IFERROR(IF(LEN(INDEX(PlansAndNotes!$B$6:$B$2005,ROW(A2772)-ROW($B$3)))=0,"",INDEX(PlansAndNotes!$B$6:$B$2005,ROW(A2772)-ROW($B$3))),"")</f>
        <v/>
      </c>
      <c r="C2772" s="387" t="str">
        <f t="shared" si="298"/>
        <v/>
      </c>
      <c r="D2772" s="361" t="str">
        <f>IFERROR(IF(LEN(C2772)&gt;0,IF(LEN(INDEX(TasksList!$C$6:$C$25,MATCH(C2772,TasksList!$B$6:$B$25,0),1))=0,"",INDEX(TasksList!$C$6:$C$25,MATCH(C2772,TasksList!$B$6:$B$25,0),1)),""),"")</f>
        <v/>
      </c>
      <c r="E2772" s="361" t="str">
        <f>IFERROR(IF(LEN(C2772)&gt;0,IF(LEN(INDEX(TasksList!$F$6:$F$25,MATCH(C2772,TasksList!$B$6:$B$25,0),1))=0,"not set!",INDEX(TasksList!$F$6:$F$25,MATCH(C2772,TasksList!$B$6:$B$25,0),1)),""),"")</f>
        <v/>
      </c>
      <c r="F2772" s="360" t="str">
        <f>IFERROR(IF(LEN(D2772)&gt;0,IF(LEN(INDEX(AdressBook!$D$6:$D$25,MATCH(D2772,AdressBook!$B$6:$B$25,0),1))=0,"",INDEX(AdressBook!$D$6:$D$25,MATCH(D2772,AdressBook!$B$6:$B$25,0),1)),""),"")</f>
        <v/>
      </c>
      <c r="G2772" s="361" t="str">
        <f>IFERROR(IF(LEN(INDEX(PlansAndNotes!$F$6:$F$4005,ROW(B2772)-ROW($C$3)))=0,"",INDEX(PlansAndNotes!$F$6:$F$4005,ROW(B2772)-ROW($C$3))),"")</f>
        <v/>
      </c>
      <c r="H2772" s="361" t="str">
        <f>IFERROR(IF(LEN(C2772)&gt;0,IF(LEN(INDEX(TasksList!$G$6:$G$25,MATCH(C2772,TasksList!$B$6:$B$25,0),1))=0,"",INDEX(TasksList!$G$6:$G$25,MATCH(C2772,TasksList!$B$6:$B$25,0),1)),""),"")</f>
        <v/>
      </c>
      <c r="N2772" s="362" t="str">
        <f>IFERROR(IF(LEN(INDEX(PlansAndNotes!$D$6:$D$4005,ROW(B2772)-ROW($C$3)))=0,"",INDEX(PlansAndNotes!$D$6:$D$4005,ROW(B2772)-ROW($C$3))),"")</f>
        <v/>
      </c>
      <c r="O2772" s="165" t="str">
        <f t="shared" si="299"/>
        <v/>
      </c>
      <c r="P2772" s="363" t="str">
        <f>IFERROR(IF(LEN(INDEX(PlansAndNotes!$E$6:$E$4005,ROW(B2772)-ROW($C$3)))=0,"",INDEX(PlansAndNotes!$E$6:$E$4005,ROW(B2772)-ROW($C$3))),"")</f>
        <v/>
      </c>
      <c r="Q2772" s="363" t="str">
        <f>IFERROR(IF(LEN(INDEX(PlansAndNotes!$G$6:$G$4005,ROW(B2772)-ROW($C$3)))=0,"",INDEX(PlansAndNotes!$G$6:$G$4005,ROW(B2772)-ROW($C$3))),"")</f>
        <v/>
      </c>
      <c r="R2772" s="361" t="str">
        <f>IFERROR(IF(LEN(D2772)&gt;0,IF(LEN(INDEX(AdressBook!$C$6:$C$25,MATCH(D2772,AdressBook!$B$6:$B$25,0),1))=0,"",INDEX(AdressBook!$C$6:$C$25,MATCH(D2772,AdressBook!$B$6:$B$25,0),1)),""),"")</f>
        <v/>
      </c>
      <c r="S2772" s="165">
        <f>IF(LEN(C2772)&gt;0,IFERROR(IF(MATCH(C2772,C2773:$C$4004,0)&gt;0,-1,ROW(S2772)-ROW($S$3)),ROW(S2772)-ROW($S$3)),-1)</f>
        <v>-1</v>
      </c>
      <c r="T2772" s="165">
        <f t="shared" si="300"/>
        <v>0</v>
      </c>
      <c r="U2772" s="165" t="str">
        <f t="shared" si="301"/>
        <v/>
      </c>
      <c r="V2772" s="165" t="str">
        <f>IFERROR(IF(OR(C2772="",S2772&lt;0),"",IF(SUBTOTAL(3,C2772:C2772)=0,-1,SUBTOTAL(3,$C$4:C2772))),"")</f>
        <v/>
      </c>
      <c r="W2772" s="156" t="str">
        <f t="array" ref="W2772">IF(LEN(C2772)&gt;0,IFERROR(IF(MATCH(C2772,$C$3:$C2771,0)&gt;0,N2772-INDEX($N$3:N2771,SUMPRODUCT(MAX(ROW($C$3:$C2771)*(C2772=$C$3:$C2771)))-2,1),""),""),"")</f>
        <v/>
      </c>
      <c r="X2772" s="156">
        <f t="shared" ca="1" si="302"/>
        <v>1</v>
      </c>
      <c r="Y2772" s="156">
        <f t="shared" ca="1" si="303"/>
        <v>1</v>
      </c>
    </row>
    <row r="2773" spans="2:25" hidden="1" x14ac:dyDescent="0.25">
      <c r="B2773" s="390" t="str">
        <f>IFERROR(IF(LEN(INDEX(PlansAndNotes!$B$6:$B$2005,ROW(A2773)-ROW($B$3)))=0,"",INDEX(PlansAndNotes!$B$6:$B$2005,ROW(A2773)-ROW($B$3))),"")</f>
        <v/>
      </c>
      <c r="C2773" s="387" t="str">
        <f t="shared" ref="C2773:C2836" si="304">IF(LEN(B2773)&gt;0,LEFT(B2773,SEARCH(" - ",B2773)-1)*1,"")</f>
        <v/>
      </c>
      <c r="D2773" s="361" t="str">
        <f>IFERROR(IF(LEN(C2773)&gt;0,IF(LEN(INDEX(TasksList!$C$6:$C$25,MATCH(C2773,TasksList!$B$6:$B$25,0),1))=0,"",INDEX(TasksList!$C$6:$C$25,MATCH(C2773,TasksList!$B$6:$B$25,0),1)),""),"")</f>
        <v/>
      </c>
      <c r="E2773" s="361" t="str">
        <f>IFERROR(IF(LEN(C2773)&gt;0,IF(LEN(INDEX(TasksList!$F$6:$F$25,MATCH(C2773,TasksList!$B$6:$B$25,0),1))=0,"not set!",INDEX(TasksList!$F$6:$F$25,MATCH(C2773,TasksList!$B$6:$B$25,0),1)),""),"")</f>
        <v/>
      </c>
      <c r="F2773" s="360" t="str">
        <f>IFERROR(IF(LEN(D2773)&gt;0,IF(LEN(INDEX(AdressBook!$D$6:$D$25,MATCH(D2773,AdressBook!$B$6:$B$25,0),1))=0,"",INDEX(AdressBook!$D$6:$D$25,MATCH(D2773,AdressBook!$B$6:$B$25,0),1)),""),"")</f>
        <v/>
      </c>
      <c r="G2773" s="361" t="str">
        <f>IFERROR(IF(LEN(INDEX(PlansAndNotes!$F$6:$F$4005,ROW(B2773)-ROW($C$3)))=0,"",INDEX(PlansAndNotes!$F$6:$F$4005,ROW(B2773)-ROW($C$3))),"")</f>
        <v/>
      </c>
      <c r="H2773" s="361" t="str">
        <f>IFERROR(IF(LEN(C2773)&gt;0,IF(LEN(INDEX(TasksList!$G$6:$G$25,MATCH(C2773,TasksList!$B$6:$B$25,0),1))=0,"",INDEX(TasksList!$G$6:$G$25,MATCH(C2773,TasksList!$B$6:$B$25,0),1)),""),"")</f>
        <v/>
      </c>
      <c r="N2773" s="362" t="str">
        <f>IFERROR(IF(LEN(INDEX(PlansAndNotes!$D$6:$D$4005,ROW(B2773)-ROW($C$3)))=0,"",INDEX(PlansAndNotes!$D$6:$D$4005,ROW(B2773)-ROW($C$3))),"")</f>
        <v/>
      </c>
      <c r="O2773" s="165" t="str">
        <f t="shared" si="299"/>
        <v/>
      </c>
      <c r="P2773" s="363" t="str">
        <f>IFERROR(IF(LEN(INDEX(PlansAndNotes!$E$6:$E$4005,ROW(B2773)-ROW($C$3)))=0,"",INDEX(PlansAndNotes!$E$6:$E$4005,ROW(B2773)-ROW($C$3))),"")</f>
        <v/>
      </c>
      <c r="Q2773" s="363" t="str">
        <f>IFERROR(IF(LEN(INDEX(PlansAndNotes!$G$6:$G$4005,ROW(B2773)-ROW($C$3)))=0,"",INDEX(PlansAndNotes!$G$6:$G$4005,ROW(B2773)-ROW($C$3))),"")</f>
        <v/>
      </c>
      <c r="R2773" s="361" t="str">
        <f>IFERROR(IF(LEN(D2773)&gt;0,IF(LEN(INDEX(AdressBook!$C$6:$C$25,MATCH(D2773,AdressBook!$B$6:$B$25,0),1))=0,"",INDEX(AdressBook!$C$6:$C$25,MATCH(D2773,AdressBook!$B$6:$B$25,0),1)),""),"")</f>
        <v/>
      </c>
      <c r="S2773" s="165">
        <f>IF(LEN(C2773)&gt;0,IFERROR(IF(MATCH(C2773,C2774:$C$4004,0)&gt;0,-1,ROW(S2773)-ROW($S$3)),ROW(S2773)-ROW($S$3)),-1)</f>
        <v>-1</v>
      </c>
      <c r="T2773" s="165">
        <f t="shared" si="300"/>
        <v>0</v>
      </c>
      <c r="U2773" s="165" t="str">
        <f t="shared" si="301"/>
        <v/>
      </c>
      <c r="V2773" s="165" t="str">
        <f>IFERROR(IF(OR(C2773="",S2773&lt;0),"",IF(SUBTOTAL(3,C2773:C2773)=0,-1,SUBTOTAL(3,$C$4:C2773))),"")</f>
        <v/>
      </c>
      <c r="W2773" s="156" t="str">
        <f t="array" ref="W2773">IF(LEN(C2773)&gt;0,IFERROR(IF(MATCH(C2773,$C$3:$C2772,0)&gt;0,N2773-INDEX($N$3:N2772,SUMPRODUCT(MAX(ROW($C$3:$C2772)*(C2773=$C$3:$C2772)))-2,1),""),""),"")</f>
        <v/>
      </c>
      <c r="X2773" s="156">
        <f t="shared" ca="1" si="302"/>
        <v>1</v>
      </c>
      <c r="Y2773" s="156">
        <f t="shared" ca="1" si="303"/>
        <v>1</v>
      </c>
    </row>
    <row r="2774" spans="2:25" hidden="1" x14ac:dyDescent="0.25">
      <c r="B2774" s="390" t="str">
        <f>IFERROR(IF(LEN(INDEX(PlansAndNotes!$B$6:$B$2005,ROW(A2774)-ROW($B$3)))=0,"",INDEX(PlansAndNotes!$B$6:$B$2005,ROW(A2774)-ROW($B$3))),"")</f>
        <v/>
      </c>
      <c r="C2774" s="387" t="str">
        <f t="shared" si="304"/>
        <v/>
      </c>
      <c r="D2774" s="361" t="str">
        <f>IFERROR(IF(LEN(C2774)&gt;0,IF(LEN(INDEX(TasksList!$C$6:$C$25,MATCH(C2774,TasksList!$B$6:$B$25,0),1))=0,"",INDEX(TasksList!$C$6:$C$25,MATCH(C2774,TasksList!$B$6:$B$25,0),1)),""),"")</f>
        <v/>
      </c>
      <c r="E2774" s="361" t="str">
        <f>IFERROR(IF(LEN(C2774)&gt;0,IF(LEN(INDEX(TasksList!$F$6:$F$25,MATCH(C2774,TasksList!$B$6:$B$25,0),1))=0,"not set!",INDEX(TasksList!$F$6:$F$25,MATCH(C2774,TasksList!$B$6:$B$25,0),1)),""),"")</f>
        <v/>
      </c>
      <c r="F2774" s="360" t="str">
        <f>IFERROR(IF(LEN(D2774)&gt;0,IF(LEN(INDEX(AdressBook!$D$6:$D$25,MATCH(D2774,AdressBook!$B$6:$B$25,0),1))=0,"",INDEX(AdressBook!$D$6:$D$25,MATCH(D2774,AdressBook!$B$6:$B$25,0),1)),""),"")</f>
        <v/>
      </c>
      <c r="G2774" s="361" t="str">
        <f>IFERROR(IF(LEN(INDEX(PlansAndNotes!$F$6:$F$4005,ROW(B2774)-ROW($C$3)))=0,"",INDEX(PlansAndNotes!$F$6:$F$4005,ROW(B2774)-ROW($C$3))),"")</f>
        <v/>
      </c>
      <c r="H2774" s="361" t="str">
        <f>IFERROR(IF(LEN(C2774)&gt;0,IF(LEN(INDEX(TasksList!$G$6:$G$25,MATCH(C2774,TasksList!$B$6:$B$25,0),1))=0,"",INDEX(TasksList!$G$6:$G$25,MATCH(C2774,TasksList!$B$6:$B$25,0),1)),""),"")</f>
        <v/>
      </c>
      <c r="N2774" s="362" t="str">
        <f>IFERROR(IF(LEN(INDEX(PlansAndNotes!$D$6:$D$4005,ROW(B2774)-ROW($C$3)))=0,"",INDEX(PlansAndNotes!$D$6:$D$4005,ROW(B2774)-ROW($C$3))),"")</f>
        <v/>
      </c>
      <c r="O2774" s="165" t="str">
        <f t="shared" si="299"/>
        <v/>
      </c>
      <c r="P2774" s="363" t="str">
        <f>IFERROR(IF(LEN(INDEX(PlansAndNotes!$E$6:$E$4005,ROW(B2774)-ROW($C$3)))=0,"",INDEX(PlansAndNotes!$E$6:$E$4005,ROW(B2774)-ROW($C$3))),"")</f>
        <v/>
      </c>
      <c r="Q2774" s="363" t="str">
        <f>IFERROR(IF(LEN(INDEX(PlansAndNotes!$G$6:$G$4005,ROW(B2774)-ROW($C$3)))=0,"",INDEX(PlansAndNotes!$G$6:$G$4005,ROW(B2774)-ROW($C$3))),"")</f>
        <v/>
      </c>
      <c r="R2774" s="361" t="str">
        <f>IFERROR(IF(LEN(D2774)&gt;0,IF(LEN(INDEX(AdressBook!$C$6:$C$25,MATCH(D2774,AdressBook!$B$6:$B$25,0),1))=0,"",INDEX(AdressBook!$C$6:$C$25,MATCH(D2774,AdressBook!$B$6:$B$25,0),1)),""),"")</f>
        <v/>
      </c>
      <c r="S2774" s="165">
        <f>IF(LEN(C2774)&gt;0,IFERROR(IF(MATCH(C2774,C2775:$C$4004,0)&gt;0,-1,ROW(S2774)-ROW($S$3)),ROW(S2774)-ROW($S$3)),-1)</f>
        <v>-1</v>
      </c>
      <c r="T2774" s="165">
        <f t="shared" si="300"/>
        <v>0</v>
      </c>
      <c r="U2774" s="165" t="str">
        <f t="shared" si="301"/>
        <v/>
      </c>
      <c r="V2774" s="165" t="str">
        <f>IFERROR(IF(OR(C2774="",S2774&lt;0),"",IF(SUBTOTAL(3,C2774:C2774)=0,-1,SUBTOTAL(3,$C$4:C2774))),"")</f>
        <v/>
      </c>
      <c r="W2774" s="156" t="str">
        <f t="array" ref="W2774">IF(LEN(C2774)&gt;0,IFERROR(IF(MATCH(C2774,$C$3:$C2773,0)&gt;0,N2774-INDEX($N$3:N2773,SUMPRODUCT(MAX(ROW($C$3:$C2773)*(C2774=$C$3:$C2773)))-2,1),""),""),"")</f>
        <v/>
      </c>
      <c r="X2774" s="156">
        <f t="shared" ca="1" si="302"/>
        <v>1</v>
      </c>
      <c r="Y2774" s="156">
        <f t="shared" ca="1" si="303"/>
        <v>1</v>
      </c>
    </row>
    <row r="2775" spans="2:25" hidden="1" x14ac:dyDescent="0.25">
      <c r="B2775" s="390" t="str">
        <f>IFERROR(IF(LEN(INDEX(PlansAndNotes!$B$6:$B$2005,ROW(A2775)-ROW($B$3)))=0,"",INDEX(PlansAndNotes!$B$6:$B$2005,ROW(A2775)-ROW($B$3))),"")</f>
        <v/>
      </c>
      <c r="C2775" s="387" t="str">
        <f t="shared" si="304"/>
        <v/>
      </c>
      <c r="D2775" s="361" t="str">
        <f>IFERROR(IF(LEN(C2775)&gt;0,IF(LEN(INDEX(TasksList!$C$6:$C$25,MATCH(C2775,TasksList!$B$6:$B$25,0),1))=0,"",INDEX(TasksList!$C$6:$C$25,MATCH(C2775,TasksList!$B$6:$B$25,0),1)),""),"")</f>
        <v/>
      </c>
      <c r="E2775" s="361" t="str">
        <f>IFERROR(IF(LEN(C2775)&gt;0,IF(LEN(INDEX(TasksList!$F$6:$F$25,MATCH(C2775,TasksList!$B$6:$B$25,0),1))=0,"not set!",INDEX(TasksList!$F$6:$F$25,MATCH(C2775,TasksList!$B$6:$B$25,0),1)),""),"")</f>
        <v/>
      </c>
      <c r="F2775" s="360" t="str">
        <f>IFERROR(IF(LEN(D2775)&gt;0,IF(LEN(INDEX(AdressBook!$D$6:$D$25,MATCH(D2775,AdressBook!$B$6:$B$25,0),1))=0,"",INDEX(AdressBook!$D$6:$D$25,MATCH(D2775,AdressBook!$B$6:$B$25,0),1)),""),"")</f>
        <v/>
      </c>
      <c r="G2775" s="361" t="str">
        <f>IFERROR(IF(LEN(INDEX(PlansAndNotes!$F$6:$F$4005,ROW(B2775)-ROW($C$3)))=0,"",INDEX(PlansAndNotes!$F$6:$F$4005,ROW(B2775)-ROW($C$3))),"")</f>
        <v/>
      </c>
      <c r="H2775" s="361" t="str">
        <f>IFERROR(IF(LEN(C2775)&gt;0,IF(LEN(INDEX(TasksList!$G$6:$G$25,MATCH(C2775,TasksList!$B$6:$B$25,0),1))=0,"",INDEX(TasksList!$G$6:$G$25,MATCH(C2775,TasksList!$B$6:$B$25,0),1)),""),"")</f>
        <v/>
      </c>
      <c r="N2775" s="362" t="str">
        <f>IFERROR(IF(LEN(INDEX(PlansAndNotes!$D$6:$D$4005,ROW(B2775)-ROW($C$3)))=0,"",INDEX(PlansAndNotes!$D$6:$D$4005,ROW(B2775)-ROW($C$3))),"")</f>
        <v/>
      </c>
      <c r="O2775" s="165" t="str">
        <f t="shared" si="299"/>
        <v/>
      </c>
      <c r="P2775" s="363" t="str">
        <f>IFERROR(IF(LEN(INDEX(PlansAndNotes!$E$6:$E$4005,ROW(B2775)-ROW($C$3)))=0,"",INDEX(PlansAndNotes!$E$6:$E$4005,ROW(B2775)-ROW($C$3))),"")</f>
        <v/>
      </c>
      <c r="Q2775" s="363" t="str">
        <f>IFERROR(IF(LEN(INDEX(PlansAndNotes!$G$6:$G$4005,ROW(B2775)-ROW($C$3)))=0,"",INDEX(PlansAndNotes!$G$6:$G$4005,ROW(B2775)-ROW($C$3))),"")</f>
        <v/>
      </c>
      <c r="R2775" s="361" t="str">
        <f>IFERROR(IF(LEN(D2775)&gt;0,IF(LEN(INDEX(AdressBook!$C$6:$C$25,MATCH(D2775,AdressBook!$B$6:$B$25,0),1))=0,"",INDEX(AdressBook!$C$6:$C$25,MATCH(D2775,AdressBook!$B$6:$B$25,0),1)),""),"")</f>
        <v/>
      </c>
      <c r="S2775" s="165">
        <f>IF(LEN(C2775)&gt;0,IFERROR(IF(MATCH(C2775,C2776:$C$4004,0)&gt;0,-1,ROW(S2775)-ROW($S$3)),ROW(S2775)-ROW($S$3)),-1)</f>
        <v>-1</v>
      </c>
      <c r="T2775" s="165">
        <f t="shared" si="300"/>
        <v>0</v>
      </c>
      <c r="U2775" s="165" t="str">
        <f t="shared" si="301"/>
        <v/>
      </c>
      <c r="V2775" s="165" t="str">
        <f>IFERROR(IF(OR(C2775="",S2775&lt;0),"",IF(SUBTOTAL(3,C2775:C2775)=0,-1,SUBTOTAL(3,$C$4:C2775))),"")</f>
        <v/>
      </c>
      <c r="W2775" s="156" t="str">
        <f t="array" ref="W2775">IF(LEN(C2775)&gt;0,IFERROR(IF(MATCH(C2775,$C$3:$C2774,0)&gt;0,N2775-INDEX($N$3:N2774,SUMPRODUCT(MAX(ROW($C$3:$C2774)*(C2775=$C$3:$C2774)))-2,1),""),""),"")</f>
        <v/>
      </c>
      <c r="X2775" s="156">
        <f t="shared" ca="1" si="302"/>
        <v>1</v>
      </c>
      <c r="Y2775" s="156">
        <f t="shared" ca="1" si="303"/>
        <v>1</v>
      </c>
    </row>
    <row r="2776" spans="2:25" hidden="1" x14ac:dyDescent="0.25">
      <c r="B2776" s="390" t="str">
        <f>IFERROR(IF(LEN(INDEX(PlansAndNotes!$B$6:$B$2005,ROW(A2776)-ROW($B$3)))=0,"",INDEX(PlansAndNotes!$B$6:$B$2005,ROW(A2776)-ROW($B$3))),"")</f>
        <v/>
      </c>
      <c r="C2776" s="387" t="str">
        <f t="shared" si="304"/>
        <v/>
      </c>
      <c r="D2776" s="361" t="str">
        <f>IFERROR(IF(LEN(C2776)&gt;0,IF(LEN(INDEX(TasksList!$C$6:$C$25,MATCH(C2776,TasksList!$B$6:$B$25,0),1))=0,"",INDEX(TasksList!$C$6:$C$25,MATCH(C2776,TasksList!$B$6:$B$25,0),1)),""),"")</f>
        <v/>
      </c>
      <c r="E2776" s="361" t="str">
        <f>IFERROR(IF(LEN(C2776)&gt;0,IF(LEN(INDEX(TasksList!$F$6:$F$25,MATCH(C2776,TasksList!$B$6:$B$25,0),1))=0,"not set!",INDEX(TasksList!$F$6:$F$25,MATCH(C2776,TasksList!$B$6:$B$25,0),1)),""),"")</f>
        <v/>
      </c>
      <c r="F2776" s="360" t="str">
        <f>IFERROR(IF(LEN(D2776)&gt;0,IF(LEN(INDEX(AdressBook!$D$6:$D$25,MATCH(D2776,AdressBook!$B$6:$B$25,0),1))=0,"",INDEX(AdressBook!$D$6:$D$25,MATCH(D2776,AdressBook!$B$6:$B$25,0),1)),""),"")</f>
        <v/>
      </c>
      <c r="G2776" s="361" t="str">
        <f>IFERROR(IF(LEN(INDEX(PlansAndNotes!$F$6:$F$4005,ROW(B2776)-ROW($C$3)))=0,"",INDEX(PlansAndNotes!$F$6:$F$4005,ROW(B2776)-ROW($C$3))),"")</f>
        <v/>
      </c>
      <c r="H2776" s="361" t="str">
        <f>IFERROR(IF(LEN(C2776)&gt;0,IF(LEN(INDEX(TasksList!$G$6:$G$25,MATCH(C2776,TasksList!$B$6:$B$25,0),1))=0,"",INDEX(TasksList!$G$6:$G$25,MATCH(C2776,TasksList!$B$6:$B$25,0),1)),""),"")</f>
        <v/>
      </c>
      <c r="N2776" s="362" t="str">
        <f>IFERROR(IF(LEN(INDEX(PlansAndNotes!$D$6:$D$4005,ROW(B2776)-ROW($C$3)))=0,"",INDEX(PlansAndNotes!$D$6:$D$4005,ROW(B2776)-ROW($C$3))),"")</f>
        <v/>
      </c>
      <c r="O2776" s="165" t="str">
        <f t="shared" si="299"/>
        <v/>
      </c>
      <c r="P2776" s="363" t="str">
        <f>IFERROR(IF(LEN(INDEX(PlansAndNotes!$E$6:$E$4005,ROW(B2776)-ROW($C$3)))=0,"",INDEX(PlansAndNotes!$E$6:$E$4005,ROW(B2776)-ROW($C$3))),"")</f>
        <v/>
      </c>
      <c r="Q2776" s="363" t="str">
        <f>IFERROR(IF(LEN(INDEX(PlansAndNotes!$G$6:$G$4005,ROW(B2776)-ROW($C$3)))=0,"",INDEX(PlansAndNotes!$G$6:$G$4005,ROW(B2776)-ROW($C$3))),"")</f>
        <v/>
      </c>
      <c r="R2776" s="361" t="str">
        <f>IFERROR(IF(LEN(D2776)&gt;0,IF(LEN(INDEX(AdressBook!$C$6:$C$25,MATCH(D2776,AdressBook!$B$6:$B$25,0),1))=0,"",INDEX(AdressBook!$C$6:$C$25,MATCH(D2776,AdressBook!$B$6:$B$25,0),1)),""),"")</f>
        <v/>
      </c>
      <c r="S2776" s="165">
        <f>IF(LEN(C2776)&gt;0,IFERROR(IF(MATCH(C2776,C2777:$C$4004,0)&gt;0,-1,ROW(S2776)-ROW($S$3)),ROW(S2776)-ROW($S$3)),-1)</f>
        <v>-1</v>
      </c>
      <c r="T2776" s="165">
        <f t="shared" si="300"/>
        <v>0</v>
      </c>
      <c r="U2776" s="165" t="str">
        <f t="shared" si="301"/>
        <v/>
      </c>
      <c r="V2776" s="165" t="str">
        <f>IFERROR(IF(OR(C2776="",S2776&lt;0),"",IF(SUBTOTAL(3,C2776:C2776)=0,-1,SUBTOTAL(3,$C$4:C2776))),"")</f>
        <v/>
      </c>
      <c r="W2776" s="156" t="str">
        <f t="array" ref="W2776">IF(LEN(C2776)&gt;0,IFERROR(IF(MATCH(C2776,$C$3:$C2775,0)&gt;0,N2776-INDEX($N$3:N2775,SUMPRODUCT(MAX(ROW($C$3:$C2775)*(C2776=$C$3:$C2775)))-2,1),""),""),"")</f>
        <v/>
      </c>
      <c r="X2776" s="156">
        <f t="shared" ca="1" si="302"/>
        <v>1</v>
      </c>
      <c r="Y2776" s="156">
        <f t="shared" ca="1" si="303"/>
        <v>1</v>
      </c>
    </row>
    <row r="2777" spans="2:25" hidden="1" x14ac:dyDescent="0.25">
      <c r="B2777" s="390" t="str">
        <f>IFERROR(IF(LEN(INDEX(PlansAndNotes!$B$6:$B$2005,ROW(A2777)-ROW($B$3)))=0,"",INDEX(PlansAndNotes!$B$6:$B$2005,ROW(A2777)-ROW($B$3))),"")</f>
        <v/>
      </c>
      <c r="C2777" s="387" t="str">
        <f t="shared" si="304"/>
        <v/>
      </c>
      <c r="D2777" s="361" t="str">
        <f>IFERROR(IF(LEN(C2777)&gt;0,IF(LEN(INDEX(TasksList!$C$6:$C$25,MATCH(C2777,TasksList!$B$6:$B$25,0),1))=0,"",INDEX(TasksList!$C$6:$C$25,MATCH(C2777,TasksList!$B$6:$B$25,0),1)),""),"")</f>
        <v/>
      </c>
      <c r="E2777" s="361" t="str">
        <f>IFERROR(IF(LEN(C2777)&gt;0,IF(LEN(INDEX(TasksList!$F$6:$F$25,MATCH(C2777,TasksList!$B$6:$B$25,0),1))=0,"not set!",INDEX(TasksList!$F$6:$F$25,MATCH(C2777,TasksList!$B$6:$B$25,0),1)),""),"")</f>
        <v/>
      </c>
      <c r="F2777" s="360" t="str">
        <f>IFERROR(IF(LEN(D2777)&gt;0,IF(LEN(INDEX(AdressBook!$D$6:$D$25,MATCH(D2777,AdressBook!$B$6:$B$25,0),1))=0,"",INDEX(AdressBook!$D$6:$D$25,MATCH(D2777,AdressBook!$B$6:$B$25,0),1)),""),"")</f>
        <v/>
      </c>
      <c r="G2777" s="361" t="str">
        <f>IFERROR(IF(LEN(INDEX(PlansAndNotes!$F$6:$F$4005,ROW(B2777)-ROW($C$3)))=0,"",INDEX(PlansAndNotes!$F$6:$F$4005,ROW(B2777)-ROW($C$3))),"")</f>
        <v/>
      </c>
      <c r="H2777" s="361" t="str">
        <f>IFERROR(IF(LEN(C2777)&gt;0,IF(LEN(INDEX(TasksList!$G$6:$G$25,MATCH(C2777,TasksList!$B$6:$B$25,0),1))=0,"",INDEX(TasksList!$G$6:$G$25,MATCH(C2777,TasksList!$B$6:$B$25,0),1)),""),"")</f>
        <v/>
      </c>
      <c r="N2777" s="362" t="str">
        <f>IFERROR(IF(LEN(INDEX(PlansAndNotes!$D$6:$D$4005,ROW(B2777)-ROW($C$3)))=0,"",INDEX(PlansAndNotes!$D$6:$D$4005,ROW(B2777)-ROW($C$3))),"")</f>
        <v/>
      </c>
      <c r="O2777" s="165" t="str">
        <f t="shared" si="299"/>
        <v/>
      </c>
      <c r="P2777" s="363" t="str">
        <f>IFERROR(IF(LEN(INDEX(PlansAndNotes!$E$6:$E$4005,ROW(B2777)-ROW($C$3)))=0,"",INDEX(PlansAndNotes!$E$6:$E$4005,ROW(B2777)-ROW($C$3))),"")</f>
        <v/>
      </c>
      <c r="Q2777" s="363" t="str">
        <f>IFERROR(IF(LEN(INDEX(PlansAndNotes!$G$6:$G$4005,ROW(B2777)-ROW($C$3)))=0,"",INDEX(PlansAndNotes!$G$6:$G$4005,ROW(B2777)-ROW($C$3))),"")</f>
        <v/>
      </c>
      <c r="R2777" s="361" t="str">
        <f>IFERROR(IF(LEN(D2777)&gt;0,IF(LEN(INDEX(AdressBook!$C$6:$C$25,MATCH(D2777,AdressBook!$B$6:$B$25,0),1))=0,"",INDEX(AdressBook!$C$6:$C$25,MATCH(D2777,AdressBook!$B$6:$B$25,0),1)),""),"")</f>
        <v/>
      </c>
      <c r="S2777" s="165">
        <f>IF(LEN(C2777)&gt;0,IFERROR(IF(MATCH(C2777,C2778:$C$4004,0)&gt;0,-1,ROW(S2777)-ROW($S$3)),ROW(S2777)-ROW($S$3)),-1)</f>
        <v>-1</v>
      </c>
      <c r="T2777" s="165">
        <f t="shared" si="300"/>
        <v>0</v>
      </c>
      <c r="U2777" s="165" t="str">
        <f t="shared" si="301"/>
        <v/>
      </c>
      <c r="V2777" s="165" t="str">
        <f>IFERROR(IF(OR(C2777="",S2777&lt;0),"",IF(SUBTOTAL(3,C2777:C2777)=0,-1,SUBTOTAL(3,$C$4:C2777))),"")</f>
        <v/>
      </c>
      <c r="W2777" s="156" t="str">
        <f t="array" ref="W2777">IF(LEN(C2777)&gt;0,IFERROR(IF(MATCH(C2777,$C$3:$C2776,0)&gt;0,N2777-INDEX($N$3:N2776,SUMPRODUCT(MAX(ROW($C$3:$C2776)*(C2777=$C$3:$C2776)))-2,1),""),""),"")</f>
        <v/>
      </c>
      <c r="X2777" s="156">
        <f t="shared" ca="1" si="302"/>
        <v>1</v>
      </c>
      <c r="Y2777" s="156">
        <f t="shared" ca="1" si="303"/>
        <v>1</v>
      </c>
    </row>
    <row r="2778" spans="2:25" hidden="1" x14ac:dyDescent="0.25">
      <c r="B2778" s="390" t="str">
        <f>IFERROR(IF(LEN(INDEX(PlansAndNotes!$B$6:$B$2005,ROW(A2778)-ROW($B$3)))=0,"",INDEX(PlansAndNotes!$B$6:$B$2005,ROW(A2778)-ROW($B$3))),"")</f>
        <v/>
      </c>
      <c r="C2778" s="387" t="str">
        <f t="shared" si="304"/>
        <v/>
      </c>
      <c r="D2778" s="361" t="str">
        <f>IFERROR(IF(LEN(C2778)&gt;0,IF(LEN(INDEX(TasksList!$C$6:$C$25,MATCH(C2778,TasksList!$B$6:$B$25,0),1))=0,"",INDEX(TasksList!$C$6:$C$25,MATCH(C2778,TasksList!$B$6:$B$25,0),1)),""),"")</f>
        <v/>
      </c>
      <c r="E2778" s="361" t="str">
        <f>IFERROR(IF(LEN(C2778)&gt;0,IF(LEN(INDEX(TasksList!$F$6:$F$25,MATCH(C2778,TasksList!$B$6:$B$25,0),1))=0,"not set!",INDEX(TasksList!$F$6:$F$25,MATCH(C2778,TasksList!$B$6:$B$25,0),1)),""),"")</f>
        <v/>
      </c>
      <c r="F2778" s="360" t="str">
        <f>IFERROR(IF(LEN(D2778)&gt;0,IF(LEN(INDEX(AdressBook!$D$6:$D$25,MATCH(D2778,AdressBook!$B$6:$B$25,0),1))=0,"",INDEX(AdressBook!$D$6:$D$25,MATCH(D2778,AdressBook!$B$6:$B$25,0),1)),""),"")</f>
        <v/>
      </c>
      <c r="G2778" s="361" t="str">
        <f>IFERROR(IF(LEN(INDEX(PlansAndNotes!$F$6:$F$4005,ROW(B2778)-ROW($C$3)))=0,"",INDEX(PlansAndNotes!$F$6:$F$4005,ROW(B2778)-ROW($C$3))),"")</f>
        <v/>
      </c>
      <c r="H2778" s="361" t="str">
        <f>IFERROR(IF(LEN(C2778)&gt;0,IF(LEN(INDEX(TasksList!$G$6:$G$25,MATCH(C2778,TasksList!$B$6:$B$25,0),1))=0,"",INDEX(TasksList!$G$6:$G$25,MATCH(C2778,TasksList!$B$6:$B$25,0),1)),""),"")</f>
        <v/>
      </c>
      <c r="N2778" s="362" t="str">
        <f>IFERROR(IF(LEN(INDEX(PlansAndNotes!$D$6:$D$4005,ROW(B2778)-ROW($C$3)))=0,"",INDEX(PlansAndNotes!$D$6:$D$4005,ROW(B2778)-ROW($C$3))),"")</f>
        <v/>
      </c>
      <c r="O2778" s="165" t="str">
        <f t="shared" si="299"/>
        <v/>
      </c>
      <c r="P2778" s="363" t="str">
        <f>IFERROR(IF(LEN(INDEX(PlansAndNotes!$E$6:$E$4005,ROW(B2778)-ROW($C$3)))=0,"",INDEX(PlansAndNotes!$E$6:$E$4005,ROW(B2778)-ROW($C$3))),"")</f>
        <v/>
      </c>
      <c r="Q2778" s="363" t="str">
        <f>IFERROR(IF(LEN(INDEX(PlansAndNotes!$G$6:$G$4005,ROW(B2778)-ROW($C$3)))=0,"",INDEX(PlansAndNotes!$G$6:$G$4005,ROW(B2778)-ROW($C$3))),"")</f>
        <v/>
      </c>
      <c r="R2778" s="361" t="str">
        <f>IFERROR(IF(LEN(D2778)&gt;0,IF(LEN(INDEX(AdressBook!$C$6:$C$25,MATCH(D2778,AdressBook!$B$6:$B$25,0),1))=0,"",INDEX(AdressBook!$C$6:$C$25,MATCH(D2778,AdressBook!$B$6:$B$25,0),1)),""),"")</f>
        <v/>
      </c>
      <c r="S2778" s="165">
        <f>IF(LEN(C2778)&gt;0,IFERROR(IF(MATCH(C2778,C2779:$C$4004,0)&gt;0,-1,ROW(S2778)-ROW($S$3)),ROW(S2778)-ROW($S$3)),-1)</f>
        <v>-1</v>
      </c>
      <c r="T2778" s="165">
        <f t="shared" si="300"/>
        <v>0</v>
      </c>
      <c r="U2778" s="165" t="str">
        <f t="shared" si="301"/>
        <v/>
      </c>
      <c r="V2778" s="165" t="str">
        <f>IFERROR(IF(OR(C2778="",S2778&lt;0),"",IF(SUBTOTAL(3,C2778:C2778)=0,-1,SUBTOTAL(3,$C$4:C2778))),"")</f>
        <v/>
      </c>
      <c r="W2778" s="156" t="str">
        <f t="array" ref="W2778">IF(LEN(C2778)&gt;0,IFERROR(IF(MATCH(C2778,$C$3:$C2777,0)&gt;0,N2778-INDEX($N$3:N2777,SUMPRODUCT(MAX(ROW($C$3:$C2777)*(C2778=$C$3:$C2777)))-2,1),""),""),"")</f>
        <v/>
      </c>
      <c r="X2778" s="156">
        <f t="shared" ca="1" si="302"/>
        <v>1</v>
      </c>
      <c r="Y2778" s="156">
        <f t="shared" ca="1" si="303"/>
        <v>1</v>
      </c>
    </row>
    <row r="2779" spans="2:25" hidden="1" x14ac:dyDescent="0.25">
      <c r="B2779" s="390" t="str">
        <f>IFERROR(IF(LEN(INDEX(PlansAndNotes!$B$6:$B$2005,ROW(A2779)-ROW($B$3)))=0,"",INDEX(PlansAndNotes!$B$6:$B$2005,ROW(A2779)-ROW($B$3))),"")</f>
        <v/>
      </c>
      <c r="C2779" s="387" t="str">
        <f t="shared" si="304"/>
        <v/>
      </c>
      <c r="D2779" s="361" t="str">
        <f>IFERROR(IF(LEN(C2779)&gt;0,IF(LEN(INDEX(TasksList!$C$6:$C$25,MATCH(C2779,TasksList!$B$6:$B$25,0),1))=0,"",INDEX(TasksList!$C$6:$C$25,MATCH(C2779,TasksList!$B$6:$B$25,0),1)),""),"")</f>
        <v/>
      </c>
      <c r="E2779" s="361" t="str">
        <f>IFERROR(IF(LEN(C2779)&gt;0,IF(LEN(INDEX(TasksList!$F$6:$F$25,MATCH(C2779,TasksList!$B$6:$B$25,0),1))=0,"not set!",INDEX(TasksList!$F$6:$F$25,MATCH(C2779,TasksList!$B$6:$B$25,0),1)),""),"")</f>
        <v/>
      </c>
      <c r="F2779" s="360" t="str">
        <f>IFERROR(IF(LEN(D2779)&gt;0,IF(LEN(INDEX(AdressBook!$D$6:$D$25,MATCH(D2779,AdressBook!$B$6:$B$25,0),1))=0,"",INDEX(AdressBook!$D$6:$D$25,MATCH(D2779,AdressBook!$B$6:$B$25,0),1)),""),"")</f>
        <v/>
      </c>
      <c r="G2779" s="361" t="str">
        <f>IFERROR(IF(LEN(INDEX(PlansAndNotes!$F$6:$F$4005,ROW(B2779)-ROW($C$3)))=0,"",INDEX(PlansAndNotes!$F$6:$F$4005,ROW(B2779)-ROW($C$3))),"")</f>
        <v/>
      </c>
      <c r="H2779" s="361" t="str">
        <f>IFERROR(IF(LEN(C2779)&gt;0,IF(LEN(INDEX(TasksList!$G$6:$G$25,MATCH(C2779,TasksList!$B$6:$B$25,0),1))=0,"",INDEX(TasksList!$G$6:$G$25,MATCH(C2779,TasksList!$B$6:$B$25,0),1)),""),"")</f>
        <v/>
      </c>
      <c r="N2779" s="362" t="str">
        <f>IFERROR(IF(LEN(INDEX(PlansAndNotes!$D$6:$D$4005,ROW(B2779)-ROW($C$3)))=0,"",INDEX(PlansAndNotes!$D$6:$D$4005,ROW(B2779)-ROW($C$3))),"")</f>
        <v/>
      </c>
      <c r="O2779" s="165" t="str">
        <f t="shared" si="299"/>
        <v/>
      </c>
      <c r="P2779" s="363" t="str">
        <f>IFERROR(IF(LEN(INDEX(PlansAndNotes!$E$6:$E$4005,ROW(B2779)-ROW($C$3)))=0,"",INDEX(PlansAndNotes!$E$6:$E$4005,ROW(B2779)-ROW($C$3))),"")</f>
        <v/>
      </c>
      <c r="Q2779" s="363" t="str">
        <f>IFERROR(IF(LEN(INDEX(PlansAndNotes!$G$6:$G$4005,ROW(B2779)-ROW($C$3)))=0,"",INDEX(PlansAndNotes!$G$6:$G$4005,ROW(B2779)-ROW($C$3))),"")</f>
        <v/>
      </c>
      <c r="R2779" s="361" t="str">
        <f>IFERROR(IF(LEN(D2779)&gt;0,IF(LEN(INDEX(AdressBook!$C$6:$C$25,MATCH(D2779,AdressBook!$B$6:$B$25,0),1))=0,"",INDEX(AdressBook!$C$6:$C$25,MATCH(D2779,AdressBook!$B$6:$B$25,0),1)),""),"")</f>
        <v/>
      </c>
      <c r="S2779" s="165">
        <f>IF(LEN(C2779)&gt;0,IFERROR(IF(MATCH(C2779,C2780:$C$4004,0)&gt;0,-1,ROW(S2779)-ROW($S$3)),ROW(S2779)-ROW($S$3)),-1)</f>
        <v>-1</v>
      </c>
      <c r="T2779" s="165">
        <f t="shared" si="300"/>
        <v>0</v>
      </c>
      <c r="U2779" s="165" t="str">
        <f t="shared" si="301"/>
        <v/>
      </c>
      <c r="V2779" s="165" t="str">
        <f>IFERROR(IF(OR(C2779="",S2779&lt;0),"",IF(SUBTOTAL(3,C2779:C2779)=0,-1,SUBTOTAL(3,$C$4:C2779))),"")</f>
        <v/>
      </c>
      <c r="W2779" s="156" t="str">
        <f t="array" ref="W2779">IF(LEN(C2779)&gt;0,IFERROR(IF(MATCH(C2779,$C$3:$C2778,0)&gt;0,N2779-INDEX($N$3:N2778,SUMPRODUCT(MAX(ROW($C$3:$C2778)*(C2779=$C$3:$C2778)))-2,1),""),""),"")</f>
        <v/>
      </c>
      <c r="X2779" s="156">
        <f t="shared" ca="1" si="302"/>
        <v>1</v>
      </c>
      <c r="Y2779" s="156">
        <f t="shared" ca="1" si="303"/>
        <v>1</v>
      </c>
    </row>
    <row r="2780" spans="2:25" hidden="1" x14ac:dyDescent="0.25">
      <c r="B2780" s="390" t="str">
        <f>IFERROR(IF(LEN(INDEX(PlansAndNotes!$B$6:$B$2005,ROW(A2780)-ROW($B$3)))=0,"",INDEX(PlansAndNotes!$B$6:$B$2005,ROW(A2780)-ROW($B$3))),"")</f>
        <v/>
      </c>
      <c r="C2780" s="387" t="str">
        <f t="shared" si="304"/>
        <v/>
      </c>
      <c r="D2780" s="361" t="str">
        <f>IFERROR(IF(LEN(C2780)&gt;0,IF(LEN(INDEX(TasksList!$C$6:$C$25,MATCH(C2780,TasksList!$B$6:$B$25,0),1))=0,"",INDEX(TasksList!$C$6:$C$25,MATCH(C2780,TasksList!$B$6:$B$25,0),1)),""),"")</f>
        <v/>
      </c>
      <c r="E2780" s="361" t="str">
        <f>IFERROR(IF(LEN(C2780)&gt;0,IF(LEN(INDEX(TasksList!$F$6:$F$25,MATCH(C2780,TasksList!$B$6:$B$25,0),1))=0,"not set!",INDEX(TasksList!$F$6:$F$25,MATCH(C2780,TasksList!$B$6:$B$25,0),1)),""),"")</f>
        <v/>
      </c>
      <c r="F2780" s="360" t="str">
        <f>IFERROR(IF(LEN(D2780)&gt;0,IF(LEN(INDEX(AdressBook!$D$6:$D$25,MATCH(D2780,AdressBook!$B$6:$B$25,0),1))=0,"",INDEX(AdressBook!$D$6:$D$25,MATCH(D2780,AdressBook!$B$6:$B$25,0),1)),""),"")</f>
        <v/>
      </c>
      <c r="G2780" s="361" t="str">
        <f>IFERROR(IF(LEN(INDEX(PlansAndNotes!$F$6:$F$4005,ROW(B2780)-ROW($C$3)))=0,"",INDEX(PlansAndNotes!$F$6:$F$4005,ROW(B2780)-ROW($C$3))),"")</f>
        <v/>
      </c>
      <c r="H2780" s="361" t="str">
        <f>IFERROR(IF(LEN(C2780)&gt;0,IF(LEN(INDEX(TasksList!$G$6:$G$25,MATCH(C2780,TasksList!$B$6:$B$25,0),1))=0,"",INDEX(TasksList!$G$6:$G$25,MATCH(C2780,TasksList!$B$6:$B$25,0),1)),""),"")</f>
        <v/>
      </c>
      <c r="N2780" s="362" t="str">
        <f>IFERROR(IF(LEN(INDEX(PlansAndNotes!$D$6:$D$4005,ROW(B2780)-ROW($C$3)))=0,"",INDEX(PlansAndNotes!$D$6:$D$4005,ROW(B2780)-ROW($C$3))),"")</f>
        <v/>
      </c>
      <c r="O2780" s="165" t="str">
        <f t="shared" si="299"/>
        <v/>
      </c>
      <c r="P2780" s="363" t="str">
        <f>IFERROR(IF(LEN(INDEX(PlansAndNotes!$E$6:$E$4005,ROW(B2780)-ROW($C$3)))=0,"",INDEX(PlansAndNotes!$E$6:$E$4005,ROW(B2780)-ROW($C$3))),"")</f>
        <v/>
      </c>
      <c r="Q2780" s="363" t="str">
        <f>IFERROR(IF(LEN(INDEX(PlansAndNotes!$G$6:$G$4005,ROW(B2780)-ROW($C$3)))=0,"",INDEX(PlansAndNotes!$G$6:$G$4005,ROW(B2780)-ROW($C$3))),"")</f>
        <v/>
      </c>
      <c r="R2780" s="361" t="str">
        <f>IFERROR(IF(LEN(D2780)&gt;0,IF(LEN(INDEX(AdressBook!$C$6:$C$25,MATCH(D2780,AdressBook!$B$6:$B$25,0),1))=0,"",INDEX(AdressBook!$C$6:$C$25,MATCH(D2780,AdressBook!$B$6:$B$25,0),1)),""),"")</f>
        <v/>
      </c>
      <c r="S2780" s="165">
        <f>IF(LEN(C2780)&gt;0,IFERROR(IF(MATCH(C2780,C2781:$C$4004,0)&gt;0,-1,ROW(S2780)-ROW($S$3)),ROW(S2780)-ROW($S$3)),-1)</f>
        <v>-1</v>
      </c>
      <c r="T2780" s="165">
        <f t="shared" si="300"/>
        <v>0</v>
      </c>
      <c r="U2780" s="165" t="str">
        <f t="shared" si="301"/>
        <v/>
      </c>
      <c r="V2780" s="165" t="str">
        <f>IFERROR(IF(OR(C2780="",S2780&lt;0),"",IF(SUBTOTAL(3,C2780:C2780)=0,-1,SUBTOTAL(3,$C$4:C2780))),"")</f>
        <v/>
      </c>
      <c r="W2780" s="156" t="str">
        <f t="array" ref="W2780">IF(LEN(C2780)&gt;0,IFERROR(IF(MATCH(C2780,$C$3:$C2779,0)&gt;0,N2780-INDEX($N$3:N2779,SUMPRODUCT(MAX(ROW($C$3:$C2779)*(C2780=$C$3:$C2779)))-2,1),""),""),"")</f>
        <v/>
      </c>
      <c r="X2780" s="156">
        <f t="shared" ca="1" si="302"/>
        <v>1</v>
      </c>
      <c r="Y2780" s="156">
        <f t="shared" ca="1" si="303"/>
        <v>1</v>
      </c>
    </row>
    <row r="2781" spans="2:25" hidden="1" x14ac:dyDescent="0.25">
      <c r="B2781" s="390" t="str">
        <f>IFERROR(IF(LEN(INDEX(PlansAndNotes!$B$6:$B$2005,ROW(A2781)-ROW($B$3)))=0,"",INDEX(PlansAndNotes!$B$6:$B$2005,ROW(A2781)-ROW($B$3))),"")</f>
        <v/>
      </c>
      <c r="C2781" s="387" t="str">
        <f t="shared" si="304"/>
        <v/>
      </c>
      <c r="D2781" s="361" t="str">
        <f>IFERROR(IF(LEN(C2781)&gt;0,IF(LEN(INDEX(TasksList!$C$6:$C$25,MATCH(C2781,TasksList!$B$6:$B$25,0),1))=0,"",INDEX(TasksList!$C$6:$C$25,MATCH(C2781,TasksList!$B$6:$B$25,0),1)),""),"")</f>
        <v/>
      </c>
      <c r="E2781" s="361" t="str">
        <f>IFERROR(IF(LEN(C2781)&gt;0,IF(LEN(INDEX(TasksList!$F$6:$F$25,MATCH(C2781,TasksList!$B$6:$B$25,0),1))=0,"not set!",INDEX(TasksList!$F$6:$F$25,MATCH(C2781,TasksList!$B$6:$B$25,0),1)),""),"")</f>
        <v/>
      </c>
      <c r="F2781" s="360" t="str">
        <f>IFERROR(IF(LEN(D2781)&gt;0,IF(LEN(INDEX(AdressBook!$D$6:$D$25,MATCH(D2781,AdressBook!$B$6:$B$25,0),1))=0,"",INDEX(AdressBook!$D$6:$D$25,MATCH(D2781,AdressBook!$B$6:$B$25,0),1)),""),"")</f>
        <v/>
      </c>
      <c r="G2781" s="361" t="str">
        <f>IFERROR(IF(LEN(INDEX(PlansAndNotes!$F$6:$F$4005,ROW(B2781)-ROW($C$3)))=0,"",INDEX(PlansAndNotes!$F$6:$F$4005,ROW(B2781)-ROW($C$3))),"")</f>
        <v/>
      </c>
      <c r="H2781" s="361" t="str">
        <f>IFERROR(IF(LEN(C2781)&gt;0,IF(LEN(INDEX(TasksList!$G$6:$G$25,MATCH(C2781,TasksList!$B$6:$B$25,0),1))=0,"",INDEX(TasksList!$G$6:$G$25,MATCH(C2781,TasksList!$B$6:$B$25,0),1)),""),"")</f>
        <v/>
      </c>
      <c r="N2781" s="362" t="str">
        <f>IFERROR(IF(LEN(INDEX(PlansAndNotes!$D$6:$D$4005,ROW(B2781)-ROW($C$3)))=0,"",INDEX(PlansAndNotes!$D$6:$D$4005,ROW(B2781)-ROW($C$3))),"")</f>
        <v/>
      </c>
      <c r="O2781" s="165" t="str">
        <f t="shared" si="299"/>
        <v/>
      </c>
      <c r="P2781" s="363" t="str">
        <f>IFERROR(IF(LEN(INDEX(PlansAndNotes!$E$6:$E$4005,ROW(B2781)-ROW($C$3)))=0,"",INDEX(PlansAndNotes!$E$6:$E$4005,ROW(B2781)-ROW($C$3))),"")</f>
        <v/>
      </c>
      <c r="Q2781" s="363" t="str">
        <f>IFERROR(IF(LEN(INDEX(PlansAndNotes!$G$6:$G$4005,ROW(B2781)-ROW($C$3)))=0,"",INDEX(PlansAndNotes!$G$6:$G$4005,ROW(B2781)-ROW($C$3))),"")</f>
        <v/>
      </c>
      <c r="R2781" s="361" t="str">
        <f>IFERROR(IF(LEN(D2781)&gt;0,IF(LEN(INDEX(AdressBook!$C$6:$C$25,MATCH(D2781,AdressBook!$B$6:$B$25,0),1))=0,"",INDEX(AdressBook!$C$6:$C$25,MATCH(D2781,AdressBook!$B$6:$B$25,0),1)),""),"")</f>
        <v/>
      </c>
      <c r="S2781" s="165">
        <f>IF(LEN(C2781)&gt;0,IFERROR(IF(MATCH(C2781,C2782:$C$4004,0)&gt;0,-1,ROW(S2781)-ROW($S$3)),ROW(S2781)-ROW($S$3)),-1)</f>
        <v>-1</v>
      </c>
      <c r="T2781" s="165">
        <f t="shared" si="300"/>
        <v>0</v>
      </c>
      <c r="U2781" s="165" t="str">
        <f t="shared" si="301"/>
        <v/>
      </c>
      <c r="V2781" s="165" t="str">
        <f>IFERROR(IF(OR(C2781="",S2781&lt;0),"",IF(SUBTOTAL(3,C2781:C2781)=0,-1,SUBTOTAL(3,$C$4:C2781))),"")</f>
        <v/>
      </c>
      <c r="W2781" s="156" t="str">
        <f t="array" ref="W2781">IF(LEN(C2781)&gt;0,IFERROR(IF(MATCH(C2781,$C$3:$C2780,0)&gt;0,N2781-INDEX($N$3:N2780,SUMPRODUCT(MAX(ROW($C$3:$C2780)*(C2781=$C$3:$C2780)))-2,1),""),""),"")</f>
        <v/>
      </c>
      <c r="X2781" s="156">
        <f t="shared" ca="1" si="302"/>
        <v>1</v>
      </c>
      <c r="Y2781" s="156">
        <f t="shared" ca="1" si="303"/>
        <v>1</v>
      </c>
    </row>
    <row r="2782" spans="2:25" hidden="1" x14ac:dyDescent="0.25">
      <c r="B2782" s="390" t="str">
        <f>IFERROR(IF(LEN(INDEX(PlansAndNotes!$B$6:$B$2005,ROW(A2782)-ROW($B$3)))=0,"",INDEX(PlansAndNotes!$B$6:$B$2005,ROW(A2782)-ROW($B$3))),"")</f>
        <v/>
      </c>
      <c r="C2782" s="387" t="str">
        <f t="shared" si="304"/>
        <v/>
      </c>
      <c r="D2782" s="361" t="str">
        <f>IFERROR(IF(LEN(C2782)&gt;0,IF(LEN(INDEX(TasksList!$C$6:$C$25,MATCH(C2782,TasksList!$B$6:$B$25,0),1))=0,"",INDEX(TasksList!$C$6:$C$25,MATCH(C2782,TasksList!$B$6:$B$25,0),1)),""),"")</f>
        <v/>
      </c>
      <c r="E2782" s="361" t="str">
        <f>IFERROR(IF(LEN(C2782)&gt;0,IF(LEN(INDEX(TasksList!$F$6:$F$25,MATCH(C2782,TasksList!$B$6:$B$25,0),1))=0,"not set!",INDEX(TasksList!$F$6:$F$25,MATCH(C2782,TasksList!$B$6:$B$25,0),1)),""),"")</f>
        <v/>
      </c>
      <c r="F2782" s="360" t="str">
        <f>IFERROR(IF(LEN(D2782)&gt;0,IF(LEN(INDEX(AdressBook!$D$6:$D$25,MATCH(D2782,AdressBook!$B$6:$B$25,0),1))=0,"",INDEX(AdressBook!$D$6:$D$25,MATCH(D2782,AdressBook!$B$6:$B$25,0),1)),""),"")</f>
        <v/>
      </c>
      <c r="G2782" s="361" t="str">
        <f>IFERROR(IF(LEN(INDEX(PlansAndNotes!$F$6:$F$4005,ROW(B2782)-ROW($C$3)))=0,"",INDEX(PlansAndNotes!$F$6:$F$4005,ROW(B2782)-ROW($C$3))),"")</f>
        <v/>
      </c>
      <c r="H2782" s="361" t="str">
        <f>IFERROR(IF(LEN(C2782)&gt;0,IF(LEN(INDEX(TasksList!$G$6:$G$25,MATCH(C2782,TasksList!$B$6:$B$25,0),1))=0,"",INDEX(TasksList!$G$6:$G$25,MATCH(C2782,TasksList!$B$6:$B$25,0),1)),""),"")</f>
        <v/>
      </c>
      <c r="N2782" s="362" t="str">
        <f>IFERROR(IF(LEN(INDEX(PlansAndNotes!$D$6:$D$4005,ROW(B2782)-ROW($C$3)))=0,"",INDEX(PlansAndNotes!$D$6:$D$4005,ROW(B2782)-ROW($C$3))),"")</f>
        <v/>
      </c>
      <c r="O2782" s="165" t="str">
        <f t="shared" si="299"/>
        <v/>
      </c>
      <c r="P2782" s="363" t="str">
        <f>IFERROR(IF(LEN(INDEX(PlansAndNotes!$E$6:$E$4005,ROW(B2782)-ROW($C$3)))=0,"",INDEX(PlansAndNotes!$E$6:$E$4005,ROW(B2782)-ROW($C$3))),"")</f>
        <v/>
      </c>
      <c r="Q2782" s="363" t="str">
        <f>IFERROR(IF(LEN(INDEX(PlansAndNotes!$G$6:$G$4005,ROW(B2782)-ROW($C$3)))=0,"",INDEX(PlansAndNotes!$G$6:$G$4005,ROW(B2782)-ROW($C$3))),"")</f>
        <v/>
      </c>
      <c r="R2782" s="361" t="str">
        <f>IFERROR(IF(LEN(D2782)&gt;0,IF(LEN(INDEX(AdressBook!$C$6:$C$25,MATCH(D2782,AdressBook!$B$6:$B$25,0),1))=0,"",INDEX(AdressBook!$C$6:$C$25,MATCH(D2782,AdressBook!$B$6:$B$25,0),1)),""),"")</f>
        <v/>
      </c>
      <c r="S2782" s="165">
        <f>IF(LEN(C2782)&gt;0,IFERROR(IF(MATCH(C2782,C2783:$C$4004,0)&gt;0,-1,ROW(S2782)-ROW($S$3)),ROW(S2782)-ROW($S$3)),-1)</f>
        <v>-1</v>
      </c>
      <c r="T2782" s="165">
        <f t="shared" si="300"/>
        <v>0</v>
      </c>
      <c r="U2782" s="165" t="str">
        <f t="shared" si="301"/>
        <v/>
      </c>
      <c r="V2782" s="165" t="str">
        <f>IFERROR(IF(OR(C2782="",S2782&lt;0),"",IF(SUBTOTAL(3,C2782:C2782)=0,-1,SUBTOTAL(3,$C$4:C2782))),"")</f>
        <v/>
      </c>
      <c r="W2782" s="156" t="str">
        <f t="array" ref="W2782">IF(LEN(C2782)&gt;0,IFERROR(IF(MATCH(C2782,$C$3:$C2781,0)&gt;0,N2782-INDEX($N$3:N2781,SUMPRODUCT(MAX(ROW($C$3:$C2781)*(C2782=$C$3:$C2781)))-2,1),""),""),"")</f>
        <v/>
      </c>
      <c r="X2782" s="156">
        <f t="shared" ca="1" si="302"/>
        <v>1</v>
      </c>
      <c r="Y2782" s="156">
        <f t="shared" ca="1" si="303"/>
        <v>1</v>
      </c>
    </row>
    <row r="2783" spans="2:25" hidden="1" x14ac:dyDescent="0.25">
      <c r="B2783" s="390" t="str">
        <f>IFERROR(IF(LEN(INDEX(PlansAndNotes!$B$6:$B$2005,ROW(A2783)-ROW($B$3)))=0,"",INDEX(PlansAndNotes!$B$6:$B$2005,ROW(A2783)-ROW($B$3))),"")</f>
        <v/>
      </c>
      <c r="C2783" s="387" t="str">
        <f t="shared" si="304"/>
        <v/>
      </c>
      <c r="D2783" s="361" t="str">
        <f>IFERROR(IF(LEN(C2783)&gt;0,IF(LEN(INDEX(TasksList!$C$6:$C$25,MATCH(C2783,TasksList!$B$6:$B$25,0),1))=0,"",INDEX(TasksList!$C$6:$C$25,MATCH(C2783,TasksList!$B$6:$B$25,0),1)),""),"")</f>
        <v/>
      </c>
      <c r="E2783" s="361" t="str">
        <f>IFERROR(IF(LEN(C2783)&gt;0,IF(LEN(INDEX(TasksList!$F$6:$F$25,MATCH(C2783,TasksList!$B$6:$B$25,0),1))=0,"not set!",INDEX(TasksList!$F$6:$F$25,MATCH(C2783,TasksList!$B$6:$B$25,0),1)),""),"")</f>
        <v/>
      </c>
      <c r="F2783" s="360" t="str">
        <f>IFERROR(IF(LEN(D2783)&gt;0,IF(LEN(INDEX(AdressBook!$D$6:$D$25,MATCH(D2783,AdressBook!$B$6:$B$25,0),1))=0,"",INDEX(AdressBook!$D$6:$D$25,MATCH(D2783,AdressBook!$B$6:$B$25,0),1)),""),"")</f>
        <v/>
      </c>
      <c r="G2783" s="361" t="str">
        <f>IFERROR(IF(LEN(INDEX(PlansAndNotes!$F$6:$F$4005,ROW(B2783)-ROW($C$3)))=0,"",INDEX(PlansAndNotes!$F$6:$F$4005,ROW(B2783)-ROW($C$3))),"")</f>
        <v/>
      </c>
      <c r="H2783" s="361" t="str">
        <f>IFERROR(IF(LEN(C2783)&gt;0,IF(LEN(INDEX(TasksList!$G$6:$G$25,MATCH(C2783,TasksList!$B$6:$B$25,0),1))=0,"",INDEX(TasksList!$G$6:$G$25,MATCH(C2783,TasksList!$B$6:$B$25,0),1)),""),"")</f>
        <v/>
      </c>
      <c r="N2783" s="362" t="str">
        <f>IFERROR(IF(LEN(INDEX(PlansAndNotes!$D$6:$D$4005,ROW(B2783)-ROW($C$3)))=0,"",INDEX(PlansAndNotes!$D$6:$D$4005,ROW(B2783)-ROW($C$3))),"")</f>
        <v/>
      </c>
      <c r="O2783" s="165" t="str">
        <f t="shared" si="299"/>
        <v/>
      </c>
      <c r="P2783" s="363" t="str">
        <f>IFERROR(IF(LEN(INDEX(PlansAndNotes!$E$6:$E$4005,ROW(B2783)-ROW($C$3)))=0,"",INDEX(PlansAndNotes!$E$6:$E$4005,ROW(B2783)-ROW($C$3))),"")</f>
        <v/>
      </c>
      <c r="Q2783" s="363" t="str">
        <f>IFERROR(IF(LEN(INDEX(PlansAndNotes!$G$6:$G$4005,ROW(B2783)-ROW($C$3)))=0,"",INDEX(PlansAndNotes!$G$6:$G$4005,ROW(B2783)-ROW($C$3))),"")</f>
        <v/>
      </c>
      <c r="R2783" s="361" t="str">
        <f>IFERROR(IF(LEN(D2783)&gt;0,IF(LEN(INDEX(AdressBook!$C$6:$C$25,MATCH(D2783,AdressBook!$B$6:$B$25,0),1))=0,"",INDEX(AdressBook!$C$6:$C$25,MATCH(D2783,AdressBook!$B$6:$B$25,0),1)),""),"")</f>
        <v/>
      </c>
      <c r="S2783" s="165">
        <f>IF(LEN(C2783)&gt;0,IFERROR(IF(MATCH(C2783,C2784:$C$4004,0)&gt;0,-1,ROW(S2783)-ROW($S$3)),ROW(S2783)-ROW($S$3)),-1)</f>
        <v>-1</v>
      </c>
      <c r="T2783" s="165">
        <f t="shared" si="300"/>
        <v>0</v>
      </c>
      <c r="U2783" s="165" t="str">
        <f t="shared" si="301"/>
        <v/>
      </c>
      <c r="V2783" s="165" t="str">
        <f>IFERROR(IF(OR(C2783="",S2783&lt;0),"",IF(SUBTOTAL(3,C2783:C2783)=0,-1,SUBTOTAL(3,$C$4:C2783))),"")</f>
        <v/>
      </c>
      <c r="W2783" s="156" t="str">
        <f t="array" ref="W2783">IF(LEN(C2783)&gt;0,IFERROR(IF(MATCH(C2783,$C$3:$C2782,0)&gt;0,N2783-INDEX($N$3:N2782,SUMPRODUCT(MAX(ROW($C$3:$C2782)*(C2783=$C$3:$C2782)))-2,1),""),""),"")</f>
        <v/>
      </c>
      <c r="X2783" s="156">
        <f t="shared" ca="1" si="302"/>
        <v>1</v>
      </c>
      <c r="Y2783" s="156">
        <f t="shared" ca="1" si="303"/>
        <v>1</v>
      </c>
    </row>
    <row r="2784" spans="2:25" hidden="1" x14ac:dyDescent="0.25">
      <c r="B2784" s="390" t="str">
        <f>IFERROR(IF(LEN(INDEX(PlansAndNotes!$B$6:$B$2005,ROW(A2784)-ROW($B$3)))=0,"",INDEX(PlansAndNotes!$B$6:$B$2005,ROW(A2784)-ROW($B$3))),"")</f>
        <v/>
      </c>
      <c r="C2784" s="387" t="str">
        <f t="shared" si="304"/>
        <v/>
      </c>
      <c r="D2784" s="361" t="str">
        <f>IFERROR(IF(LEN(C2784)&gt;0,IF(LEN(INDEX(TasksList!$C$6:$C$25,MATCH(C2784,TasksList!$B$6:$B$25,0),1))=0,"",INDEX(TasksList!$C$6:$C$25,MATCH(C2784,TasksList!$B$6:$B$25,0),1)),""),"")</f>
        <v/>
      </c>
      <c r="E2784" s="361" t="str">
        <f>IFERROR(IF(LEN(C2784)&gt;0,IF(LEN(INDEX(TasksList!$F$6:$F$25,MATCH(C2784,TasksList!$B$6:$B$25,0),1))=0,"not set!",INDEX(TasksList!$F$6:$F$25,MATCH(C2784,TasksList!$B$6:$B$25,0),1)),""),"")</f>
        <v/>
      </c>
      <c r="F2784" s="360" t="str">
        <f>IFERROR(IF(LEN(D2784)&gt;0,IF(LEN(INDEX(AdressBook!$D$6:$D$25,MATCH(D2784,AdressBook!$B$6:$B$25,0),1))=0,"",INDEX(AdressBook!$D$6:$D$25,MATCH(D2784,AdressBook!$B$6:$B$25,0),1)),""),"")</f>
        <v/>
      </c>
      <c r="G2784" s="361" t="str">
        <f>IFERROR(IF(LEN(INDEX(PlansAndNotes!$F$6:$F$4005,ROW(B2784)-ROW($C$3)))=0,"",INDEX(PlansAndNotes!$F$6:$F$4005,ROW(B2784)-ROW($C$3))),"")</f>
        <v/>
      </c>
      <c r="H2784" s="361" t="str">
        <f>IFERROR(IF(LEN(C2784)&gt;0,IF(LEN(INDEX(TasksList!$G$6:$G$25,MATCH(C2784,TasksList!$B$6:$B$25,0),1))=0,"",INDEX(TasksList!$G$6:$G$25,MATCH(C2784,TasksList!$B$6:$B$25,0),1)),""),"")</f>
        <v/>
      </c>
      <c r="N2784" s="362" t="str">
        <f>IFERROR(IF(LEN(INDEX(PlansAndNotes!$D$6:$D$4005,ROW(B2784)-ROW($C$3)))=0,"",INDEX(PlansAndNotes!$D$6:$D$4005,ROW(B2784)-ROW($C$3))),"")</f>
        <v/>
      </c>
      <c r="O2784" s="165" t="str">
        <f t="shared" si="299"/>
        <v/>
      </c>
      <c r="P2784" s="363" t="str">
        <f>IFERROR(IF(LEN(INDEX(PlansAndNotes!$E$6:$E$4005,ROW(B2784)-ROW($C$3)))=0,"",INDEX(PlansAndNotes!$E$6:$E$4005,ROW(B2784)-ROW($C$3))),"")</f>
        <v/>
      </c>
      <c r="Q2784" s="363" t="str">
        <f>IFERROR(IF(LEN(INDEX(PlansAndNotes!$G$6:$G$4005,ROW(B2784)-ROW($C$3)))=0,"",INDEX(PlansAndNotes!$G$6:$G$4005,ROW(B2784)-ROW($C$3))),"")</f>
        <v/>
      </c>
      <c r="R2784" s="361" t="str">
        <f>IFERROR(IF(LEN(D2784)&gt;0,IF(LEN(INDEX(AdressBook!$C$6:$C$25,MATCH(D2784,AdressBook!$B$6:$B$25,0),1))=0,"",INDEX(AdressBook!$C$6:$C$25,MATCH(D2784,AdressBook!$B$6:$B$25,0),1)),""),"")</f>
        <v/>
      </c>
      <c r="S2784" s="165">
        <f>IF(LEN(C2784)&gt;0,IFERROR(IF(MATCH(C2784,C2785:$C$4004,0)&gt;0,-1,ROW(S2784)-ROW($S$3)),ROW(S2784)-ROW($S$3)),-1)</f>
        <v>-1</v>
      </c>
      <c r="T2784" s="165">
        <f t="shared" si="300"/>
        <v>0</v>
      </c>
      <c r="U2784" s="165" t="str">
        <f t="shared" si="301"/>
        <v/>
      </c>
      <c r="V2784" s="165" t="str">
        <f>IFERROR(IF(OR(C2784="",S2784&lt;0),"",IF(SUBTOTAL(3,C2784:C2784)=0,-1,SUBTOTAL(3,$C$4:C2784))),"")</f>
        <v/>
      </c>
      <c r="W2784" s="156" t="str">
        <f t="array" ref="W2784">IF(LEN(C2784)&gt;0,IFERROR(IF(MATCH(C2784,$C$3:$C2783,0)&gt;0,N2784-INDEX($N$3:N2783,SUMPRODUCT(MAX(ROW($C$3:$C2783)*(C2784=$C$3:$C2783)))-2,1),""),""),"")</f>
        <v/>
      </c>
      <c r="X2784" s="156">
        <f t="shared" ca="1" si="302"/>
        <v>1</v>
      </c>
      <c r="Y2784" s="156">
        <f t="shared" ca="1" si="303"/>
        <v>1</v>
      </c>
    </row>
    <row r="2785" spans="2:25" hidden="1" x14ac:dyDescent="0.25">
      <c r="B2785" s="390" t="str">
        <f>IFERROR(IF(LEN(INDEX(PlansAndNotes!$B$6:$B$2005,ROW(A2785)-ROW($B$3)))=0,"",INDEX(PlansAndNotes!$B$6:$B$2005,ROW(A2785)-ROW($B$3))),"")</f>
        <v/>
      </c>
      <c r="C2785" s="387" t="str">
        <f t="shared" si="304"/>
        <v/>
      </c>
      <c r="D2785" s="361" t="str">
        <f>IFERROR(IF(LEN(C2785)&gt;0,IF(LEN(INDEX(TasksList!$C$6:$C$25,MATCH(C2785,TasksList!$B$6:$B$25,0),1))=0,"",INDEX(TasksList!$C$6:$C$25,MATCH(C2785,TasksList!$B$6:$B$25,0),1)),""),"")</f>
        <v/>
      </c>
      <c r="E2785" s="361" t="str">
        <f>IFERROR(IF(LEN(C2785)&gt;0,IF(LEN(INDEX(TasksList!$F$6:$F$25,MATCH(C2785,TasksList!$B$6:$B$25,0),1))=0,"not set!",INDEX(TasksList!$F$6:$F$25,MATCH(C2785,TasksList!$B$6:$B$25,0),1)),""),"")</f>
        <v/>
      </c>
      <c r="F2785" s="360" t="str">
        <f>IFERROR(IF(LEN(D2785)&gt;0,IF(LEN(INDEX(AdressBook!$D$6:$D$25,MATCH(D2785,AdressBook!$B$6:$B$25,0),1))=0,"",INDEX(AdressBook!$D$6:$D$25,MATCH(D2785,AdressBook!$B$6:$B$25,0),1)),""),"")</f>
        <v/>
      </c>
      <c r="G2785" s="361" t="str">
        <f>IFERROR(IF(LEN(INDEX(PlansAndNotes!$F$6:$F$4005,ROW(B2785)-ROW($C$3)))=0,"",INDEX(PlansAndNotes!$F$6:$F$4005,ROW(B2785)-ROW($C$3))),"")</f>
        <v/>
      </c>
      <c r="H2785" s="361" t="str">
        <f>IFERROR(IF(LEN(C2785)&gt;0,IF(LEN(INDEX(TasksList!$G$6:$G$25,MATCH(C2785,TasksList!$B$6:$B$25,0),1))=0,"",INDEX(TasksList!$G$6:$G$25,MATCH(C2785,TasksList!$B$6:$B$25,0),1)),""),"")</f>
        <v/>
      </c>
      <c r="N2785" s="362" t="str">
        <f>IFERROR(IF(LEN(INDEX(PlansAndNotes!$D$6:$D$4005,ROW(B2785)-ROW($C$3)))=0,"",INDEX(PlansAndNotes!$D$6:$D$4005,ROW(B2785)-ROW($C$3))),"")</f>
        <v/>
      </c>
      <c r="O2785" s="165" t="str">
        <f t="shared" si="299"/>
        <v/>
      </c>
      <c r="P2785" s="363" t="str">
        <f>IFERROR(IF(LEN(INDEX(PlansAndNotes!$E$6:$E$4005,ROW(B2785)-ROW($C$3)))=0,"",INDEX(PlansAndNotes!$E$6:$E$4005,ROW(B2785)-ROW($C$3))),"")</f>
        <v/>
      </c>
      <c r="Q2785" s="363" t="str">
        <f>IFERROR(IF(LEN(INDEX(PlansAndNotes!$G$6:$G$4005,ROW(B2785)-ROW($C$3)))=0,"",INDEX(PlansAndNotes!$G$6:$G$4005,ROW(B2785)-ROW($C$3))),"")</f>
        <v/>
      </c>
      <c r="R2785" s="361" t="str">
        <f>IFERROR(IF(LEN(D2785)&gt;0,IF(LEN(INDEX(AdressBook!$C$6:$C$25,MATCH(D2785,AdressBook!$B$6:$B$25,0),1))=0,"",INDEX(AdressBook!$C$6:$C$25,MATCH(D2785,AdressBook!$B$6:$B$25,0),1)),""),"")</f>
        <v/>
      </c>
      <c r="S2785" s="165">
        <f>IF(LEN(C2785)&gt;0,IFERROR(IF(MATCH(C2785,C2786:$C$4004,0)&gt;0,-1,ROW(S2785)-ROW($S$3)),ROW(S2785)-ROW($S$3)),-1)</f>
        <v>-1</v>
      </c>
      <c r="T2785" s="165">
        <f t="shared" si="300"/>
        <v>0</v>
      </c>
      <c r="U2785" s="165" t="str">
        <f t="shared" si="301"/>
        <v/>
      </c>
      <c r="V2785" s="165" t="str">
        <f>IFERROR(IF(OR(C2785="",S2785&lt;0),"",IF(SUBTOTAL(3,C2785:C2785)=0,-1,SUBTOTAL(3,$C$4:C2785))),"")</f>
        <v/>
      </c>
      <c r="W2785" s="156" t="str">
        <f t="array" ref="W2785">IF(LEN(C2785)&gt;0,IFERROR(IF(MATCH(C2785,$C$3:$C2784,0)&gt;0,N2785-INDEX($N$3:N2784,SUMPRODUCT(MAX(ROW($C$3:$C2784)*(C2785=$C$3:$C2784)))-2,1),""),""),"")</f>
        <v/>
      </c>
      <c r="X2785" s="156">
        <f t="shared" ca="1" si="302"/>
        <v>1</v>
      </c>
      <c r="Y2785" s="156">
        <f t="shared" ca="1" si="303"/>
        <v>1</v>
      </c>
    </row>
    <row r="2786" spans="2:25" hidden="1" x14ac:dyDescent="0.25">
      <c r="B2786" s="390" t="str">
        <f>IFERROR(IF(LEN(INDEX(PlansAndNotes!$B$6:$B$2005,ROW(A2786)-ROW($B$3)))=0,"",INDEX(PlansAndNotes!$B$6:$B$2005,ROW(A2786)-ROW($B$3))),"")</f>
        <v/>
      </c>
      <c r="C2786" s="387" t="str">
        <f t="shared" si="304"/>
        <v/>
      </c>
      <c r="D2786" s="361" t="str">
        <f>IFERROR(IF(LEN(C2786)&gt;0,IF(LEN(INDEX(TasksList!$C$6:$C$25,MATCH(C2786,TasksList!$B$6:$B$25,0),1))=0,"",INDEX(TasksList!$C$6:$C$25,MATCH(C2786,TasksList!$B$6:$B$25,0),1)),""),"")</f>
        <v/>
      </c>
      <c r="E2786" s="361" t="str">
        <f>IFERROR(IF(LEN(C2786)&gt;0,IF(LEN(INDEX(TasksList!$F$6:$F$25,MATCH(C2786,TasksList!$B$6:$B$25,0),1))=0,"not set!",INDEX(TasksList!$F$6:$F$25,MATCH(C2786,TasksList!$B$6:$B$25,0),1)),""),"")</f>
        <v/>
      </c>
      <c r="F2786" s="360" t="str">
        <f>IFERROR(IF(LEN(D2786)&gt;0,IF(LEN(INDEX(AdressBook!$D$6:$D$25,MATCH(D2786,AdressBook!$B$6:$B$25,0),1))=0,"",INDEX(AdressBook!$D$6:$D$25,MATCH(D2786,AdressBook!$B$6:$B$25,0),1)),""),"")</f>
        <v/>
      </c>
      <c r="G2786" s="361" t="str">
        <f>IFERROR(IF(LEN(INDEX(PlansAndNotes!$F$6:$F$4005,ROW(B2786)-ROW($C$3)))=0,"",INDEX(PlansAndNotes!$F$6:$F$4005,ROW(B2786)-ROW($C$3))),"")</f>
        <v/>
      </c>
      <c r="H2786" s="361" t="str">
        <f>IFERROR(IF(LEN(C2786)&gt;0,IF(LEN(INDEX(TasksList!$G$6:$G$25,MATCH(C2786,TasksList!$B$6:$B$25,0),1))=0,"",INDEX(TasksList!$G$6:$G$25,MATCH(C2786,TasksList!$B$6:$B$25,0),1)),""),"")</f>
        <v/>
      </c>
      <c r="N2786" s="362" t="str">
        <f>IFERROR(IF(LEN(INDEX(PlansAndNotes!$D$6:$D$4005,ROW(B2786)-ROW($C$3)))=0,"",INDEX(PlansAndNotes!$D$6:$D$4005,ROW(B2786)-ROW($C$3))),"")</f>
        <v/>
      </c>
      <c r="O2786" s="165" t="str">
        <f t="shared" si="299"/>
        <v/>
      </c>
      <c r="P2786" s="363" t="str">
        <f>IFERROR(IF(LEN(INDEX(PlansAndNotes!$E$6:$E$4005,ROW(B2786)-ROW($C$3)))=0,"",INDEX(PlansAndNotes!$E$6:$E$4005,ROW(B2786)-ROW($C$3))),"")</f>
        <v/>
      </c>
      <c r="Q2786" s="363" t="str">
        <f>IFERROR(IF(LEN(INDEX(PlansAndNotes!$G$6:$G$4005,ROW(B2786)-ROW($C$3)))=0,"",INDEX(PlansAndNotes!$G$6:$G$4005,ROW(B2786)-ROW($C$3))),"")</f>
        <v/>
      </c>
      <c r="R2786" s="361" t="str">
        <f>IFERROR(IF(LEN(D2786)&gt;0,IF(LEN(INDEX(AdressBook!$C$6:$C$25,MATCH(D2786,AdressBook!$B$6:$B$25,0),1))=0,"",INDEX(AdressBook!$C$6:$C$25,MATCH(D2786,AdressBook!$B$6:$B$25,0),1)),""),"")</f>
        <v/>
      </c>
      <c r="S2786" s="165">
        <f>IF(LEN(C2786)&gt;0,IFERROR(IF(MATCH(C2786,C2787:$C$4004,0)&gt;0,-1,ROW(S2786)-ROW($S$3)),ROW(S2786)-ROW($S$3)),-1)</f>
        <v>-1</v>
      </c>
      <c r="T2786" s="165">
        <f t="shared" si="300"/>
        <v>0</v>
      </c>
      <c r="U2786" s="165" t="str">
        <f t="shared" si="301"/>
        <v/>
      </c>
      <c r="V2786" s="165" t="str">
        <f>IFERROR(IF(OR(C2786="",S2786&lt;0),"",IF(SUBTOTAL(3,C2786:C2786)=0,-1,SUBTOTAL(3,$C$4:C2786))),"")</f>
        <v/>
      </c>
      <c r="W2786" s="156" t="str">
        <f t="array" ref="W2786">IF(LEN(C2786)&gt;0,IFERROR(IF(MATCH(C2786,$C$3:$C2785,0)&gt;0,N2786-INDEX($N$3:N2785,SUMPRODUCT(MAX(ROW($C$3:$C2785)*(C2786=$C$3:$C2785)))-2,1),""),""),"")</f>
        <v/>
      </c>
      <c r="X2786" s="156">
        <f t="shared" ca="1" si="302"/>
        <v>1</v>
      </c>
      <c r="Y2786" s="156">
        <f t="shared" ca="1" si="303"/>
        <v>1</v>
      </c>
    </row>
    <row r="2787" spans="2:25" hidden="1" x14ac:dyDescent="0.25">
      <c r="B2787" s="390" t="str">
        <f>IFERROR(IF(LEN(INDEX(PlansAndNotes!$B$6:$B$2005,ROW(A2787)-ROW($B$3)))=0,"",INDEX(PlansAndNotes!$B$6:$B$2005,ROW(A2787)-ROW($B$3))),"")</f>
        <v/>
      </c>
      <c r="C2787" s="387" t="str">
        <f t="shared" si="304"/>
        <v/>
      </c>
      <c r="D2787" s="361" t="str">
        <f>IFERROR(IF(LEN(C2787)&gt;0,IF(LEN(INDEX(TasksList!$C$6:$C$25,MATCH(C2787,TasksList!$B$6:$B$25,0),1))=0,"",INDEX(TasksList!$C$6:$C$25,MATCH(C2787,TasksList!$B$6:$B$25,0),1)),""),"")</f>
        <v/>
      </c>
      <c r="E2787" s="361" t="str">
        <f>IFERROR(IF(LEN(C2787)&gt;0,IF(LEN(INDEX(TasksList!$F$6:$F$25,MATCH(C2787,TasksList!$B$6:$B$25,0),1))=0,"not set!",INDEX(TasksList!$F$6:$F$25,MATCH(C2787,TasksList!$B$6:$B$25,0),1)),""),"")</f>
        <v/>
      </c>
      <c r="F2787" s="360" t="str">
        <f>IFERROR(IF(LEN(D2787)&gt;0,IF(LEN(INDEX(AdressBook!$D$6:$D$25,MATCH(D2787,AdressBook!$B$6:$B$25,0),1))=0,"",INDEX(AdressBook!$D$6:$D$25,MATCH(D2787,AdressBook!$B$6:$B$25,0),1)),""),"")</f>
        <v/>
      </c>
      <c r="G2787" s="361" t="str">
        <f>IFERROR(IF(LEN(INDEX(PlansAndNotes!$F$6:$F$4005,ROW(B2787)-ROW($C$3)))=0,"",INDEX(PlansAndNotes!$F$6:$F$4005,ROW(B2787)-ROW($C$3))),"")</f>
        <v/>
      </c>
      <c r="H2787" s="361" t="str">
        <f>IFERROR(IF(LEN(C2787)&gt;0,IF(LEN(INDEX(TasksList!$G$6:$G$25,MATCH(C2787,TasksList!$B$6:$B$25,0),1))=0,"",INDEX(TasksList!$G$6:$G$25,MATCH(C2787,TasksList!$B$6:$B$25,0),1)),""),"")</f>
        <v/>
      </c>
      <c r="N2787" s="362" t="str">
        <f>IFERROR(IF(LEN(INDEX(PlansAndNotes!$D$6:$D$4005,ROW(B2787)-ROW($C$3)))=0,"",INDEX(PlansAndNotes!$D$6:$D$4005,ROW(B2787)-ROW($C$3))),"")</f>
        <v/>
      </c>
      <c r="O2787" s="165" t="str">
        <f t="shared" si="299"/>
        <v/>
      </c>
      <c r="P2787" s="363" t="str">
        <f>IFERROR(IF(LEN(INDEX(PlansAndNotes!$E$6:$E$4005,ROW(B2787)-ROW($C$3)))=0,"",INDEX(PlansAndNotes!$E$6:$E$4005,ROW(B2787)-ROW($C$3))),"")</f>
        <v/>
      </c>
      <c r="Q2787" s="363" t="str">
        <f>IFERROR(IF(LEN(INDEX(PlansAndNotes!$G$6:$G$4005,ROW(B2787)-ROW($C$3)))=0,"",INDEX(PlansAndNotes!$G$6:$G$4005,ROW(B2787)-ROW($C$3))),"")</f>
        <v/>
      </c>
      <c r="R2787" s="361" t="str">
        <f>IFERROR(IF(LEN(D2787)&gt;0,IF(LEN(INDEX(AdressBook!$C$6:$C$25,MATCH(D2787,AdressBook!$B$6:$B$25,0),1))=0,"",INDEX(AdressBook!$C$6:$C$25,MATCH(D2787,AdressBook!$B$6:$B$25,0),1)),""),"")</f>
        <v/>
      </c>
      <c r="S2787" s="165">
        <f>IF(LEN(C2787)&gt;0,IFERROR(IF(MATCH(C2787,C2788:$C$4004,0)&gt;0,-1,ROW(S2787)-ROW($S$3)),ROW(S2787)-ROW($S$3)),-1)</f>
        <v>-1</v>
      </c>
      <c r="T2787" s="165">
        <f t="shared" si="300"/>
        <v>0</v>
      </c>
      <c r="U2787" s="165" t="str">
        <f t="shared" si="301"/>
        <v/>
      </c>
      <c r="V2787" s="165" t="str">
        <f>IFERROR(IF(OR(C2787="",S2787&lt;0),"",IF(SUBTOTAL(3,C2787:C2787)=0,-1,SUBTOTAL(3,$C$4:C2787))),"")</f>
        <v/>
      </c>
      <c r="W2787" s="156" t="str">
        <f t="array" ref="W2787">IF(LEN(C2787)&gt;0,IFERROR(IF(MATCH(C2787,$C$3:$C2786,0)&gt;0,N2787-INDEX($N$3:N2786,SUMPRODUCT(MAX(ROW($C$3:$C2786)*(C2787=$C$3:$C2786)))-2,1),""),""),"")</f>
        <v/>
      </c>
      <c r="X2787" s="156">
        <f t="shared" ca="1" si="302"/>
        <v>1</v>
      </c>
      <c r="Y2787" s="156">
        <f t="shared" ca="1" si="303"/>
        <v>1</v>
      </c>
    </row>
    <row r="2788" spans="2:25" hidden="1" x14ac:dyDescent="0.25">
      <c r="B2788" s="390" t="str">
        <f>IFERROR(IF(LEN(INDEX(PlansAndNotes!$B$6:$B$2005,ROW(A2788)-ROW($B$3)))=0,"",INDEX(PlansAndNotes!$B$6:$B$2005,ROW(A2788)-ROW($B$3))),"")</f>
        <v/>
      </c>
      <c r="C2788" s="387" t="str">
        <f t="shared" si="304"/>
        <v/>
      </c>
      <c r="D2788" s="361" t="str">
        <f>IFERROR(IF(LEN(C2788)&gt;0,IF(LEN(INDEX(TasksList!$C$6:$C$25,MATCH(C2788,TasksList!$B$6:$B$25,0),1))=0,"",INDEX(TasksList!$C$6:$C$25,MATCH(C2788,TasksList!$B$6:$B$25,0),1)),""),"")</f>
        <v/>
      </c>
      <c r="E2788" s="361" t="str">
        <f>IFERROR(IF(LEN(C2788)&gt;0,IF(LEN(INDEX(TasksList!$F$6:$F$25,MATCH(C2788,TasksList!$B$6:$B$25,0),1))=0,"not set!",INDEX(TasksList!$F$6:$F$25,MATCH(C2788,TasksList!$B$6:$B$25,0),1)),""),"")</f>
        <v/>
      </c>
      <c r="F2788" s="360" t="str">
        <f>IFERROR(IF(LEN(D2788)&gt;0,IF(LEN(INDEX(AdressBook!$D$6:$D$25,MATCH(D2788,AdressBook!$B$6:$B$25,0),1))=0,"",INDEX(AdressBook!$D$6:$D$25,MATCH(D2788,AdressBook!$B$6:$B$25,0),1)),""),"")</f>
        <v/>
      </c>
      <c r="G2788" s="361" t="str">
        <f>IFERROR(IF(LEN(INDEX(PlansAndNotes!$F$6:$F$4005,ROW(B2788)-ROW($C$3)))=0,"",INDEX(PlansAndNotes!$F$6:$F$4005,ROW(B2788)-ROW($C$3))),"")</f>
        <v/>
      </c>
      <c r="H2788" s="361" t="str">
        <f>IFERROR(IF(LEN(C2788)&gt;0,IF(LEN(INDEX(TasksList!$G$6:$G$25,MATCH(C2788,TasksList!$B$6:$B$25,0),1))=0,"",INDEX(TasksList!$G$6:$G$25,MATCH(C2788,TasksList!$B$6:$B$25,0),1)),""),"")</f>
        <v/>
      </c>
      <c r="N2788" s="362" t="str">
        <f>IFERROR(IF(LEN(INDEX(PlansAndNotes!$D$6:$D$4005,ROW(B2788)-ROW($C$3)))=0,"",INDEX(PlansAndNotes!$D$6:$D$4005,ROW(B2788)-ROW($C$3))),"")</f>
        <v/>
      </c>
      <c r="O2788" s="165" t="str">
        <f t="shared" si="299"/>
        <v/>
      </c>
      <c r="P2788" s="363" t="str">
        <f>IFERROR(IF(LEN(INDEX(PlansAndNotes!$E$6:$E$4005,ROW(B2788)-ROW($C$3)))=0,"",INDEX(PlansAndNotes!$E$6:$E$4005,ROW(B2788)-ROW($C$3))),"")</f>
        <v/>
      </c>
      <c r="Q2788" s="363" t="str">
        <f>IFERROR(IF(LEN(INDEX(PlansAndNotes!$G$6:$G$4005,ROW(B2788)-ROW($C$3)))=0,"",INDEX(PlansAndNotes!$G$6:$G$4005,ROW(B2788)-ROW($C$3))),"")</f>
        <v/>
      </c>
      <c r="R2788" s="361" t="str">
        <f>IFERROR(IF(LEN(D2788)&gt;0,IF(LEN(INDEX(AdressBook!$C$6:$C$25,MATCH(D2788,AdressBook!$B$6:$B$25,0),1))=0,"",INDEX(AdressBook!$C$6:$C$25,MATCH(D2788,AdressBook!$B$6:$B$25,0),1)),""),"")</f>
        <v/>
      </c>
      <c r="S2788" s="165">
        <f>IF(LEN(C2788)&gt;0,IFERROR(IF(MATCH(C2788,C2789:$C$4004,0)&gt;0,-1,ROW(S2788)-ROW($S$3)),ROW(S2788)-ROW($S$3)),-1)</f>
        <v>-1</v>
      </c>
      <c r="T2788" s="165">
        <f t="shared" si="300"/>
        <v>0</v>
      </c>
      <c r="U2788" s="165" t="str">
        <f t="shared" si="301"/>
        <v/>
      </c>
      <c r="V2788" s="165" t="str">
        <f>IFERROR(IF(OR(C2788="",S2788&lt;0),"",IF(SUBTOTAL(3,C2788:C2788)=0,-1,SUBTOTAL(3,$C$4:C2788))),"")</f>
        <v/>
      </c>
      <c r="W2788" s="156" t="str">
        <f t="array" ref="W2788">IF(LEN(C2788)&gt;0,IFERROR(IF(MATCH(C2788,$C$3:$C2787,0)&gt;0,N2788-INDEX($N$3:N2787,SUMPRODUCT(MAX(ROW($C$3:$C2787)*(C2788=$C$3:$C2787)))-2,1),""),""),"")</f>
        <v/>
      </c>
      <c r="X2788" s="156">
        <f t="shared" ca="1" si="302"/>
        <v>1</v>
      </c>
      <c r="Y2788" s="156">
        <f t="shared" ca="1" si="303"/>
        <v>1</v>
      </c>
    </row>
    <row r="2789" spans="2:25" hidden="1" x14ac:dyDescent="0.25">
      <c r="B2789" s="390" t="str">
        <f>IFERROR(IF(LEN(INDEX(PlansAndNotes!$B$6:$B$2005,ROW(A2789)-ROW($B$3)))=0,"",INDEX(PlansAndNotes!$B$6:$B$2005,ROW(A2789)-ROW($B$3))),"")</f>
        <v/>
      </c>
      <c r="C2789" s="387" t="str">
        <f t="shared" si="304"/>
        <v/>
      </c>
      <c r="D2789" s="361" t="str">
        <f>IFERROR(IF(LEN(C2789)&gt;0,IF(LEN(INDEX(TasksList!$C$6:$C$25,MATCH(C2789,TasksList!$B$6:$B$25,0),1))=0,"",INDEX(TasksList!$C$6:$C$25,MATCH(C2789,TasksList!$B$6:$B$25,0),1)),""),"")</f>
        <v/>
      </c>
      <c r="E2789" s="361" t="str">
        <f>IFERROR(IF(LEN(C2789)&gt;0,IF(LEN(INDEX(TasksList!$F$6:$F$25,MATCH(C2789,TasksList!$B$6:$B$25,0),1))=0,"not set!",INDEX(TasksList!$F$6:$F$25,MATCH(C2789,TasksList!$B$6:$B$25,0),1)),""),"")</f>
        <v/>
      </c>
      <c r="F2789" s="360" t="str">
        <f>IFERROR(IF(LEN(D2789)&gt;0,IF(LEN(INDEX(AdressBook!$D$6:$D$25,MATCH(D2789,AdressBook!$B$6:$B$25,0),1))=0,"",INDEX(AdressBook!$D$6:$D$25,MATCH(D2789,AdressBook!$B$6:$B$25,0),1)),""),"")</f>
        <v/>
      </c>
      <c r="G2789" s="361" t="str">
        <f>IFERROR(IF(LEN(INDEX(PlansAndNotes!$F$6:$F$4005,ROW(B2789)-ROW($C$3)))=0,"",INDEX(PlansAndNotes!$F$6:$F$4005,ROW(B2789)-ROW($C$3))),"")</f>
        <v/>
      </c>
      <c r="H2789" s="361" t="str">
        <f>IFERROR(IF(LEN(C2789)&gt;0,IF(LEN(INDEX(TasksList!$G$6:$G$25,MATCH(C2789,TasksList!$B$6:$B$25,0),1))=0,"",INDEX(TasksList!$G$6:$G$25,MATCH(C2789,TasksList!$B$6:$B$25,0),1)),""),"")</f>
        <v/>
      </c>
      <c r="N2789" s="362" t="str">
        <f>IFERROR(IF(LEN(INDEX(PlansAndNotes!$D$6:$D$4005,ROW(B2789)-ROW($C$3)))=0,"",INDEX(PlansAndNotes!$D$6:$D$4005,ROW(B2789)-ROW($C$3))),"")</f>
        <v/>
      </c>
      <c r="O2789" s="165" t="str">
        <f t="shared" si="299"/>
        <v/>
      </c>
      <c r="P2789" s="363" t="str">
        <f>IFERROR(IF(LEN(INDEX(PlansAndNotes!$E$6:$E$4005,ROW(B2789)-ROW($C$3)))=0,"",INDEX(PlansAndNotes!$E$6:$E$4005,ROW(B2789)-ROW($C$3))),"")</f>
        <v/>
      </c>
      <c r="Q2789" s="363" t="str">
        <f>IFERROR(IF(LEN(INDEX(PlansAndNotes!$G$6:$G$4005,ROW(B2789)-ROW($C$3)))=0,"",INDEX(PlansAndNotes!$G$6:$G$4005,ROW(B2789)-ROW($C$3))),"")</f>
        <v/>
      </c>
      <c r="R2789" s="361" t="str">
        <f>IFERROR(IF(LEN(D2789)&gt;0,IF(LEN(INDEX(AdressBook!$C$6:$C$25,MATCH(D2789,AdressBook!$B$6:$B$25,0),1))=0,"",INDEX(AdressBook!$C$6:$C$25,MATCH(D2789,AdressBook!$B$6:$B$25,0),1)),""),"")</f>
        <v/>
      </c>
      <c r="S2789" s="165">
        <f>IF(LEN(C2789)&gt;0,IFERROR(IF(MATCH(C2789,C2790:$C$4004,0)&gt;0,-1,ROW(S2789)-ROW($S$3)),ROW(S2789)-ROW($S$3)),-1)</f>
        <v>-1</v>
      </c>
      <c r="T2789" s="165">
        <f t="shared" si="300"/>
        <v>0</v>
      </c>
      <c r="U2789" s="165" t="str">
        <f t="shared" si="301"/>
        <v/>
      </c>
      <c r="V2789" s="165" t="str">
        <f>IFERROR(IF(OR(C2789="",S2789&lt;0),"",IF(SUBTOTAL(3,C2789:C2789)=0,-1,SUBTOTAL(3,$C$4:C2789))),"")</f>
        <v/>
      </c>
      <c r="W2789" s="156" t="str">
        <f t="array" ref="W2789">IF(LEN(C2789)&gt;0,IFERROR(IF(MATCH(C2789,$C$3:$C2788,0)&gt;0,N2789-INDEX($N$3:N2788,SUMPRODUCT(MAX(ROW($C$3:$C2788)*(C2789=$C$3:$C2788)))-2,1),""),""),"")</f>
        <v/>
      </c>
      <c r="X2789" s="156">
        <f t="shared" ca="1" si="302"/>
        <v>1</v>
      </c>
      <c r="Y2789" s="156">
        <f t="shared" ca="1" si="303"/>
        <v>1</v>
      </c>
    </row>
    <row r="2790" spans="2:25" hidden="1" x14ac:dyDescent="0.25">
      <c r="B2790" s="390" t="str">
        <f>IFERROR(IF(LEN(INDEX(PlansAndNotes!$B$6:$B$2005,ROW(A2790)-ROW($B$3)))=0,"",INDEX(PlansAndNotes!$B$6:$B$2005,ROW(A2790)-ROW($B$3))),"")</f>
        <v/>
      </c>
      <c r="C2790" s="387" t="str">
        <f t="shared" si="304"/>
        <v/>
      </c>
      <c r="D2790" s="361" t="str">
        <f>IFERROR(IF(LEN(C2790)&gt;0,IF(LEN(INDEX(TasksList!$C$6:$C$25,MATCH(C2790,TasksList!$B$6:$B$25,0),1))=0,"",INDEX(TasksList!$C$6:$C$25,MATCH(C2790,TasksList!$B$6:$B$25,0),1)),""),"")</f>
        <v/>
      </c>
      <c r="E2790" s="361" t="str">
        <f>IFERROR(IF(LEN(C2790)&gt;0,IF(LEN(INDEX(TasksList!$F$6:$F$25,MATCH(C2790,TasksList!$B$6:$B$25,0),1))=0,"not set!",INDEX(TasksList!$F$6:$F$25,MATCH(C2790,TasksList!$B$6:$B$25,0),1)),""),"")</f>
        <v/>
      </c>
      <c r="F2790" s="360" t="str">
        <f>IFERROR(IF(LEN(D2790)&gt;0,IF(LEN(INDEX(AdressBook!$D$6:$D$25,MATCH(D2790,AdressBook!$B$6:$B$25,0),1))=0,"",INDEX(AdressBook!$D$6:$D$25,MATCH(D2790,AdressBook!$B$6:$B$25,0),1)),""),"")</f>
        <v/>
      </c>
      <c r="G2790" s="361" t="str">
        <f>IFERROR(IF(LEN(INDEX(PlansAndNotes!$F$6:$F$4005,ROW(B2790)-ROW($C$3)))=0,"",INDEX(PlansAndNotes!$F$6:$F$4005,ROW(B2790)-ROW($C$3))),"")</f>
        <v/>
      </c>
      <c r="H2790" s="361" t="str">
        <f>IFERROR(IF(LEN(C2790)&gt;0,IF(LEN(INDEX(TasksList!$G$6:$G$25,MATCH(C2790,TasksList!$B$6:$B$25,0),1))=0,"",INDEX(TasksList!$G$6:$G$25,MATCH(C2790,TasksList!$B$6:$B$25,0),1)),""),"")</f>
        <v/>
      </c>
      <c r="N2790" s="362" t="str">
        <f>IFERROR(IF(LEN(INDEX(PlansAndNotes!$D$6:$D$4005,ROW(B2790)-ROW($C$3)))=0,"",INDEX(PlansAndNotes!$D$6:$D$4005,ROW(B2790)-ROW($C$3))),"")</f>
        <v/>
      </c>
      <c r="O2790" s="165" t="str">
        <f t="shared" si="299"/>
        <v/>
      </c>
      <c r="P2790" s="363" t="str">
        <f>IFERROR(IF(LEN(INDEX(PlansAndNotes!$E$6:$E$4005,ROW(B2790)-ROW($C$3)))=0,"",INDEX(PlansAndNotes!$E$6:$E$4005,ROW(B2790)-ROW($C$3))),"")</f>
        <v/>
      </c>
      <c r="Q2790" s="363" t="str">
        <f>IFERROR(IF(LEN(INDEX(PlansAndNotes!$G$6:$G$4005,ROW(B2790)-ROW($C$3)))=0,"",INDEX(PlansAndNotes!$G$6:$G$4005,ROW(B2790)-ROW($C$3))),"")</f>
        <v/>
      </c>
      <c r="R2790" s="361" t="str">
        <f>IFERROR(IF(LEN(D2790)&gt;0,IF(LEN(INDEX(AdressBook!$C$6:$C$25,MATCH(D2790,AdressBook!$B$6:$B$25,0),1))=0,"",INDEX(AdressBook!$C$6:$C$25,MATCH(D2790,AdressBook!$B$6:$B$25,0),1)),""),"")</f>
        <v/>
      </c>
      <c r="S2790" s="165">
        <f>IF(LEN(C2790)&gt;0,IFERROR(IF(MATCH(C2790,C2791:$C$4004,0)&gt;0,-1,ROW(S2790)-ROW($S$3)),ROW(S2790)-ROW($S$3)),-1)</f>
        <v>-1</v>
      </c>
      <c r="T2790" s="165">
        <f t="shared" si="300"/>
        <v>0</v>
      </c>
      <c r="U2790" s="165" t="str">
        <f t="shared" si="301"/>
        <v/>
      </c>
      <c r="V2790" s="165" t="str">
        <f>IFERROR(IF(OR(C2790="",S2790&lt;0),"",IF(SUBTOTAL(3,C2790:C2790)=0,-1,SUBTOTAL(3,$C$4:C2790))),"")</f>
        <v/>
      </c>
      <c r="W2790" s="156" t="str">
        <f t="array" ref="W2790">IF(LEN(C2790)&gt;0,IFERROR(IF(MATCH(C2790,$C$3:$C2789,0)&gt;0,N2790-INDEX($N$3:N2789,SUMPRODUCT(MAX(ROW($C$3:$C2789)*(C2790=$C$3:$C2789)))-2,1),""),""),"")</f>
        <v/>
      </c>
      <c r="X2790" s="156">
        <f t="shared" ca="1" si="302"/>
        <v>1</v>
      </c>
      <c r="Y2790" s="156">
        <f t="shared" ca="1" si="303"/>
        <v>1</v>
      </c>
    </row>
    <row r="2791" spans="2:25" hidden="1" x14ac:dyDescent="0.25">
      <c r="B2791" s="390" t="str">
        <f>IFERROR(IF(LEN(INDEX(PlansAndNotes!$B$6:$B$2005,ROW(A2791)-ROW($B$3)))=0,"",INDEX(PlansAndNotes!$B$6:$B$2005,ROW(A2791)-ROW($B$3))),"")</f>
        <v/>
      </c>
      <c r="C2791" s="387" t="str">
        <f t="shared" si="304"/>
        <v/>
      </c>
      <c r="D2791" s="361" t="str">
        <f>IFERROR(IF(LEN(C2791)&gt;0,IF(LEN(INDEX(TasksList!$C$6:$C$25,MATCH(C2791,TasksList!$B$6:$B$25,0),1))=0,"",INDEX(TasksList!$C$6:$C$25,MATCH(C2791,TasksList!$B$6:$B$25,0),1)),""),"")</f>
        <v/>
      </c>
      <c r="E2791" s="361" t="str">
        <f>IFERROR(IF(LEN(C2791)&gt;0,IF(LEN(INDEX(TasksList!$F$6:$F$25,MATCH(C2791,TasksList!$B$6:$B$25,0),1))=0,"not set!",INDEX(TasksList!$F$6:$F$25,MATCH(C2791,TasksList!$B$6:$B$25,0),1)),""),"")</f>
        <v/>
      </c>
      <c r="F2791" s="360" t="str">
        <f>IFERROR(IF(LEN(D2791)&gt;0,IF(LEN(INDEX(AdressBook!$D$6:$D$25,MATCH(D2791,AdressBook!$B$6:$B$25,0),1))=0,"",INDEX(AdressBook!$D$6:$D$25,MATCH(D2791,AdressBook!$B$6:$B$25,0),1)),""),"")</f>
        <v/>
      </c>
      <c r="G2791" s="361" t="str">
        <f>IFERROR(IF(LEN(INDEX(PlansAndNotes!$F$6:$F$4005,ROW(B2791)-ROW($C$3)))=0,"",INDEX(PlansAndNotes!$F$6:$F$4005,ROW(B2791)-ROW($C$3))),"")</f>
        <v/>
      </c>
      <c r="H2791" s="361" t="str">
        <f>IFERROR(IF(LEN(C2791)&gt;0,IF(LEN(INDEX(TasksList!$G$6:$G$25,MATCH(C2791,TasksList!$B$6:$B$25,0),1))=0,"",INDEX(TasksList!$G$6:$G$25,MATCH(C2791,TasksList!$B$6:$B$25,0),1)),""),"")</f>
        <v/>
      </c>
      <c r="N2791" s="362" t="str">
        <f>IFERROR(IF(LEN(INDEX(PlansAndNotes!$D$6:$D$4005,ROW(B2791)-ROW($C$3)))=0,"",INDEX(PlansAndNotes!$D$6:$D$4005,ROW(B2791)-ROW($C$3))),"")</f>
        <v/>
      </c>
      <c r="O2791" s="165" t="str">
        <f t="shared" si="299"/>
        <v/>
      </c>
      <c r="P2791" s="363" t="str">
        <f>IFERROR(IF(LEN(INDEX(PlansAndNotes!$E$6:$E$4005,ROW(B2791)-ROW($C$3)))=0,"",INDEX(PlansAndNotes!$E$6:$E$4005,ROW(B2791)-ROW($C$3))),"")</f>
        <v/>
      </c>
      <c r="Q2791" s="363" t="str">
        <f>IFERROR(IF(LEN(INDEX(PlansAndNotes!$G$6:$G$4005,ROW(B2791)-ROW($C$3)))=0,"",INDEX(PlansAndNotes!$G$6:$G$4005,ROW(B2791)-ROW($C$3))),"")</f>
        <v/>
      </c>
      <c r="R2791" s="361" t="str">
        <f>IFERROR(IF(LEN(D2791)&gt;0,IF(LEN(INDEX(AdressBook!$C$6:$C$25,MATCH(D2791,AdressBook!$B$6:$B$25,0),1))=0,"",INDEX(AdressBook!$C$6:$C$25,MATCH(D2791,AdressBook!$B$6:$B$25,0),1)),""),"")</f>
        <v/>
      </c>
      <c r="S2791" s="165">
        <f>IF(LEN(C2791)&gt;0,IFERROR(IF(MATCH(C2791,C2792:$C$4004,0)&gt;0,-1,ROW(S2791)-ROW($S$3)),ROW(S2791)-ROW($S$3)),-1)</f>
        <v>-1</v>
      </c>
      <c r="T2791" s="165">
        <f t="shared" si="300"/>
        <v>0</v>
      </c>
      <c r="U2791" s="165" t="str">
        <f t="shared" si="301"/>
        <v/>
      </c>
      <c r="V2791" s="165" t="str">
        <f>IFERROR(IF(OR(C2791="",S2791&lt;0),"",IF(SUBTOTAL(3,C2791:C2791)=0,-1,SUBTOTAL(3,$C$4:C2791))),"")</f>
        <v/>
      </c>
      <c r="W2791" s="156" t="str">
        <f t="array" ref="W2791">IF(LEN(C2791)&gt;0,IFERROR(IF(MATCH(C2791,$C$3:$C2790,0)&gt;0,N2791-INDEX($N$3:N2790,SUMPRODUCT(MAX(ROW($C$3:$C2790)*(C2791=$C$3:$C2790)))-2,1),""),""),"")</f>
        <v/>
      </c>
      <c r="X2791" s="156">
        <f t="shared" ca="1" si="302"/>
        <v>1</v>
      </c>
      <c r="Y2791" s="156">
        <f t="shared" ca="1" si="303"/>
        <v>1</v>
      </c>
    </row>
    <row r="2792" spans="2:25" hidden="1" x14ac:dyDescent="0.25">
      <c r="B2792" s="390" t="str">
        <f>IFERROR(IF(LEN(INDEX(PlansAndNotes!$B$6:$B$2005,ROW(A2792)-ROW($B$3)))=0,"",INDEX(PlansAndNotes!$B$6:$B$2005,ROW(A2792)-ROW($B$3))),"")</f>
        <v/>
      </c>
      <c r="C2792" s="387" t="str">
        <f t="shared" si="304"/>
        <v/>
      </c>
      <c r="D2792" s="361" t="str">
        <f>IFERROR(IF(LEN(C2792)&gt;0,IF(LEN(INDEX(TasksList!$C$6:$C$25,MATCH(C2792,TasksList!$B$6:$B$25,0),1))=0,"",INDEX(TasksList!$C$6:$C$25,MATCH(C2792,TasksList!$B$6:$B$25,0),1)),""),"")</f>
        <v/>
      </c>
      <c r="E2792" s="361" t="str">
        <f>IFERROR(IF(LEN(C2792)&gt;0,IF(LEN(INDEX(TasksList!$F$6:$F$25,MATCH(C2792,TasksList!$B$6:$B$25,0),1))=0,"not set!",INDEX(TasksList!$F$6:$F$25,MATCH(C2792,TasksList!$B$6:$B$25,0),1)),""),"")</f>
        <v/>
      </c>
      <c r="F2792" s="360" t="str">
        <f>IFERROR(IF(LEN(D2792)&gt;0,IF(LEN(INDEX(AdressBook!$D$6:$D$25,MATCH(D2792,AdressBook!$B$6:$B$25,0),1))=0,"",INDEX(AdressBook!$D$6:$D$25,MATCH(D2792,AdressBook!$B$6:$B$25,0),1)),""),"")</f>
        <v/>
      </c>
      <c r="G2792" s="361" t="str">
        <f>IFERROR(IF(LEN(INDEX(PlansAndNotes!$F$6:$F$4005,ROW(B2792)-ROW($C$3)))=0,"",INDEX(PlansAndNotes!$F$6:$F$4005,ROW(B2792)-ROW($C$3))),"")</f>
        <v/>
      </c>
      <c r="H2792" s="361" t="str">
        <f>IFERROR(IF(LEN(C2792)&gt;0,IF(LEN(INDEX(TasksList!$G$6:$G$25,MATCH(C2792,TasksList!$B$6:$B$25,0),1))=0,"",INDEX(TasksList!$G$6:$G$25,MATCH(C2792,TasksList!$B$6:$B$25,0),1)),""),"")</f>
        <v/>
      </c>
      <c r="N2792" s="362" t="str">
        <f>IFERROR(IF(LEN(INDEX(PlansAndNotes!$D$6:$D$4005,ROW(B2792)-ROW($C$3)))=0,"",INDEX(PlansAndNotes!$D$6:$D$4005,ROW(B2792)-ROW($C$3))),"")</f>
        <v/>
      </c>
      <c r="O2792" s="165" t="str">
        <f t="shared" si="299"/>
        <v/>
      </c>
      <c r="P2792" s="363" t="str">
        <f>IFERROR(IF(LEN(INDEX(PlansAndNotes!$E$6:$E$4005,ROW(B2792)-ROW($C$3)))=0,"",INDEX(PlansAndNotes!$E$6:$E$4005,ROW(B2792)-ROW($C$3))),"")</f>
        <v/>
      </c>
      <c r="Q2792" s="363" t="str">
        <f>IFERROR(IF(LEN(INDEX(PlansAndNotes!$G$6:$G$4005,ROW(B2792)-ROW($C$3)))=0,"",INDEX(PlansAndNotes!$G$6:$G$4005,ROW(B2792)-ROW($C$3))),"")</f>
        <v/>
      </c>
      <c r="R2792" s="361" t="str">
        <f>IFERROR(IF(LEN(D2792)&gt;0,IF(LEN(INDEX(AdressBook!$C$6:$C$25,MATCH(D2792,AdressBook!$B$6:$B$25,0),1))=0,"",INDEX(AdressBook!$C$6:$C$25,MATCH(D2792,AdressBook!$B$6:$B$25,0),1)),""),"")</f>
        <v/>
      </c>
      <c r="S2792" s="165">
        <f>IF(LEN(C2792)&gt;0,IFERROR(IF(MATCH(C2792,C2793:$C$4004,0)&gt;0,-1,ROW(S2792)-ROW($S$3)),ROW(S2792)-ROW($S$3)),-1)</f>
        <v>-1</v>
      </c>
      <c r="T2792" s="165">
        <f t="shared" si="300"/>
        <v>0</v>
      </c>
      <c r="U2792" s="165" t="str">
        <f t="shared" si="301"/>
        <v/>
      </c>
      <c r="V2792" s="165" t="str">
        <f>IFERROR(IF(OR(C2792="",S2792&lt;0),"",IF(SUBTOTAL(3,C2792:C2792)=0,-1,SUBTOTAL(3,$C$4:C2792))),"")</f>
        <v/>
      </c>
      <c r="W2792" s="156" t="str">
        <f t="array" ref="W2792">IF(LEN(C2792)&gt;0,IFERROR(IF(MATCH(C2792,$C$3:$C2791,0)&gt;0,N2792-INDEX($N$3:N2791,SUMPRODUCT(MAX(ROW($C$3:$C2791)*(C2792=$C$3:$C2791)))-2,1),""),""),"")</f>
        <v/>
      </c>
      <c r="X2792" s="156">
        <f t="shared" ca="1" si="302"/>
        <v>1</v>
      </c>
      <c r="Y2792" s="156">
        <f t="shared" ca="1" si="303"/>
        <v>1</v>
      </c>
    </row>
    <row r="2793" spans="2:25" hidden="1" x14ac:dyDescent="0.25">
      <c r="B2793" s="390" t="str">
        <f>IFERROR(IF(LEN(INDEX(PlansAndNotes!$B$6:$B$2005,ROW(A2793)-ROW($B$3)))=0,"",INDEX(PlansAndNotes!$B$6:$B$2005,ROW(A2793)-ROW($B$3))),"")</f>
        <v/>
      </c>
      <c r="C2793" s="387" t="str">
        <f t="shared" si="304"/>
        <v/>
      </c>
      <c r="D2793" s="361" t="str">
        <f>IFERROR(IF(LEN(C2793)&gt;0,IF(LEN(INDEX(TasksList!$C$6:$C$25,MATCH(C2793,TasksList!$B$6:$B$25,0),1))=0,"",INDEX(TasksList!$C$6:$C$25,MATCH(C2793,TasksList!$B$6:$B$25,0),1)),""),"")</f>
        <v/>
      </c>
      <c r="E2793" s="361" t="str">
        <f>IFERROR(IF(LEN(C2793)&gt;0,IF(LEN(INDEX(TasksList!$F$6:$F$25,MATCH(C2793,TasksList!$B$6:$B$25,0),1))=0,"not set!",INDEX(TasksList!$F$6:$F$25,MATCH(C2793,TasksList!$B$6:$B$25,0),1)),""),"")</f>
        <v/>
      </c>
      <c r="F2793" s="360" t="str">
        <f>IFERROR(IF(LEN(D2793)&gt;0,IF(LEN(INDEX(AdressBook!$D$6:$D$25,MATCH(D2793,AdressBook!$B$6:$B$25,0),1))=0,"",INDEX(AdressBook!$D$6:$D$25,MATCH(D2793,AdressBook!$B$6:$B$25,0),1)),""),"")</f>
        <v/>
      </c>
      <c r="G2793" s="361" t="str">
        <f>IFERROR(IF(LEN(INDEX(PlansAndNotes!$F$6:$F$4005,ROW(B2793)-ROW($C$3)))=0,"",INDEX(PlansAndNotes!$F$6:$F$4005,ROW(B2793)-ROW($C$3))),"")</f>
        <v/>
      </c>
      <c r="H2793" s="361" t="str">
        <f>IFERROR(IF(LEN(C2793)&gt;0,IF(LEN(INDEX(TasksList!$G$6:$G$25,MATCH(C2793,TasksList!$B$6:$B$25,0),1))=0,"",INDEX(TasksList!$G$6:$G$25,MATCH(C2793,TasksList!$B$6:$B$25,0),1)),""),"")</f>
        <v/>
      </c>
      <c r="N2793" s="362" t="str">
        <f>IFERROR(IF(LEN(INDEX(PlansAndNotes!$D$6:$D$4005,ROW(B2793)-ROW($C$3)))=0,"",INDEX(PlansAndNotes!$D$6:$D$4005,ROW(B2793)-ROW($C$3))),"")</f>
        <v/>
      </c>
      <c r="O2793" s="165" t="str">
        <f t="shared" si="299"/>
        <v/>
      </c>
      <c r="P2793" s="363" t="str">
        <f>IFERROR(IF(LEN(INDEX(PlansAndNotes!$E$6:$E$4005,ROW(B2793)-ROW($C$3)))=0,"",INDEX(PlansAndNotes!$E$6:$E$4005,ROW(B2793)-ROW($C$3))),"")</f>
        <v/>
      </c>
      <c r="Q2793" s="363" t="str">
        <f>IFERROR(IF(LEN(INDEX(PlansAndNotes!$G$6:$G$4005,ROW(B2793)-ROW($C$3)))=0,"",INDEX(PlansAndNotes!$G$6:$G$4005,ROW(B2793)-ROW($C$3))),"")</f>
        <v/>
      </c>
      <c r="R2793" s="361" t="str">
        <f>IFERROR(IF(LEN(D2793)&gt;0,IF(LEN(INDEX(AdressBook!$C$6:$C$25,MATCH(D2793,AdressBook!$B$6:$B$25,0),1))=0,"",INDEX(AdressBook!$C$6:$C$25,MATCH(D2793,AdressBook!$B$6:$B$25,0),1)),""),"")</f>
        <v/>
      </c>
      <c r="S2793" s="165">
        <f>IF(LEN(C2793)&gt;0,IFERROR(IF(MATCH(C2793,C2794:$C$4004,0)&gt;0,-1,ROW(S2793)-ROW($S$3)),ROW(S2793)-ROW($S$3)),-1)</f>
        <v>-1</v>
      </c>
      <c r="T2793" s="165">
        <f t="shared" si="300"/>
        <v>0</v>
      </c>
      <c r="U2793" s="165" t="str">
        <f t="shared" si="301"/>
        <v/>
      </c>
      <c r="V2793" s="165" t="str">
        <f>IFERROR(IF(OR(C2793="",S2793&lt;0),"",IF(SUBTOTAL(3,C2793:C2793)=0,-1,SUBTOTAL(3,$C$4:C2793))),"")</f>
        <v/>
      </c>
      <c r="W2793" s="156" t="str">
        <f t="array" ref="W2793">IF(LEN(C2793)&gt;0,IFERROR(IF(MATCH(C2793,$C$3:$C2792,0)&gt;0,N2793-INDEX($N$3:N2792,SUMPRODUCT(MAX(ROW($C$3:$C2792)*(C2793=$C$3:$C2792)))-2,1),""),""),"")</f>
        <v/>
      </c>
      <c r="X2793" s="156">
        <f t="shared" ca="1" si="302"/>
        <v>1</v>
      </c>
      <c r="Y2793" s="156">
        <f t="shared" ca="1" si="303"/>
        <v>1</v>
      </c>
    </row>
    <row r="2794" spans="2:25" hidden="1" x14ac:dyDescent="0.25">
      <c r="B2794" s="390" t="str">
        <f>IFERROR(IF(LEN(INDEX(PlansAndNotes!$B$6:$B$2005,ROW(A2794)-ROW($B$3)))=0,"",INDEX(PlansAndNotes!$B$6:$B$2005,ROW(A2794)-ROW($B$3))),"")</f>
        <v/>
      </c>
      <c r="C2794" s="387" t="str">
        <f t="shared" si="304"/>
        <v/>
      </c>
      <c r="D2794" s="361" t="str">
        <f>IFERROR(IF(LEN(C2794)&gt;0,IF(LEN(INDEX(TasksList!$C$6:$C$25,MATCH(C2794,TasksList!$B$6:$B$25,0),1))=0,"",INDEX(TasksList!$C$6:$C$25,MATCH(C2794,TasksList!$B$6:$B$25,0),1)),""),"")</f>
        <v/>
      </c>
      <c r="E2794" s="361" t="str">
        <f>IFERROR(IF(LEN(C2794)&gt;0,IF(LEN(INDEX(TasksList!$F$6:$F$25,MATCH(C2794,TasksList!$B$6:$B$25,0),1))=0,"not set!",INDEX(TasksList!$F$6:$F$25,MATCH(C2794,TasksList!$B$6:$B$25,0),1)),""),"")</f>
        <v/>
      </c>
      <c r="F2794" s="360" t="str">
        <f>IFERROR(IF(LEN(D2794)&gt;0,IF(LEN(INDEX(AdressBook!$D$6:$D$25,MATCH(D2794,AdressBook!$B$6:$B$25,0),1))=0,"",INDEX(AdressBook!$D$6:$D$25,MATCH(D2794,AdressBook!$B$6:$B$25,0),1)),""),"")</f>
        <v/>
      </c>
      <c r="G2794" s="361" t="str">
        <f>IFERROR(IF(LEN(INDEX(PlansAndNotes!$F$6:$F$4005,ROW(B2794)-ROW($C$3)))=0,"",INDEX(PlansAndNotes!$F$6:$F$4005,ROW(B2794)-ROW($C$3))),"")</f>
        <v/>
      </c>
      <c r="H2794" s="361" t="str">
        <f>IFERROR(IF(LEN(C2794)&gt;0,IF(LEN(INDEX(TasksList!$G$6:$G$25,MATCH(C2794,TasksList!$B$6:$B$25,0),1))=0,"",INDEX(TasksList!$G$6:$G$25,MATCH(C2794,TasksList!$B$6:$B$25,0),1)),""),"")</f>
        <v/>
      </c>
      <c r="N2794" s="362" t="str">
        <f>IFERROR(IF(LEN(INDEX(PlansAndNotes!$D$6:$D$4005,ROW(B2794)-ROW($C$3)))=0,"",INDEX(PlansAndNotes!$D$6:$D$4005,ROW(B2794)-ROW($C$3))),"")</f>
        <v/>
      </c>
      <c r="O2794" s="165" t="str">
        <f t="shared" si="299"/>
        <v/>
      </c>
      <c r="P2794" s="363" t="str">
        <f>IFERROR(IF(LEN(INDEX(PlansAndNotes!$E$6:$E$4005,ROW(B2794)-ROW($C$3)))=0,"",INDEX(PlansAndNotes!$E$6:$E$4005,ROW(B2794)-ROW($C$3))),"")</f>
        <v/>
      </c>
      <c r="Q2794" s="363" t="str">
        <f>IFERROR(IF(LEN(INDEX(PlansAndNotes!$G$6:$G$4005,ROW(B2794)-ROW($C$3)))=0,"",INDEX(PlansAndNotes!$G$6:$G$4005,ROW(B2794)-ROW($C$3))),"")</f>
        <v/>
      </c>
      <c r="R2794" s="361" t="str">
        <f>IFERROR(IF(LEN(D2794)&gt;0,IF(LEN(INDEX(AdressBook!$C$6:$C$25,MATCH(D2794,AdressBook!$B$6:$B$25,0),1))=0,"",INDEX(AdressBook!$C$6:$C$25,MATCH(D2794,AdressBook!$B$6:$B$25,0),1)),""),"")</f>
        <v/>
      </c>
      <c r="S2794" s="165">
        <f>IF(LEN(C2794)&gt;0,IFERROR(IF(MATCH(C2794,C2795:$C$4004,0)&gt;0,-1,ROW(S2794)-ROW($S$3)),ROW(S2794)-ROW($S$3)),-1)</f>
        <v>-1</v>
      </c>
      <c r="T2794" s="165">
        <f t="shared" si="300"/>
        <v>0</v>
      </c>
      <c r="U2794" s="165" t="str">
        <f t="shared" si="301"/>
        <v/>
      </c>
      <c r="V2794" s="165" t="str">
        <f>IFERROR(IF(OR(C2794="",S2794&lt;0),"",IF(SUBTOTAL(3,C2794:C2794)=0,-1,SUBTOTAL(3,$C$4:C2794))),"")</f>
        <v/>
      </c>
      <c r="W2794" s="156" t="str">
        <f t="array" ref="W2794">IF(LEN(C2794)&gt;0,IFERROR(IF(MATCH(C2794,$C$3:$C2793,0)&gt;0,N2794-INDEX($N$3:N2793,SUMPRODUCT(MAX(ROW($C$3:$C2793)*(C2794=$C$3:$C2793)))-2,1),""),""),"")</f>
        <v/>
      </c>
      <c r="X2794" s="156">
        <f t="shared" ca="1" si="302"/>
        <v>1</v>
      </c>
      <c r="Y2794" s="156">
        <f t="shared" ca="1" si="303"/>
        <v>1</v>
      </c>
    </row>
    <row r="2795" spans="2:25" hidden="1" x14ac:dyDescent="0.25">
      <c r="B2795" s="390" t="str">
        <f>IFERROR(IF(LEN(INDEX(PlansAndNotes!$B$6:$B$2005,ROW(A2795)-ROW($B$3)))=0,"",INDEX(PlansAndNotes!$B$6:$B$2005,ROW(A2795)-ROW($B$3))),"")</f>
        <v/>
      </c>
      <c r="C2795" s="387" t="str">
        <f t="shared" si="304"/>
        <v/>
      </c>
      <c r="D2795" s="361" t="str">
        <f>IFERROR(IF(LEN(C2795)&gt;0,IF(LEN(INDEX(TasksList!$C$6:$C$25,MATCH(C2795,TasksList!$B$6:$B$25,0),1))=0,"",INDEX(TasksList!$C$6:$C$25,MATCH(C2795,TasksList!$B$6:$B$25,0),1)),""),"")</f>
        <v/>
      </c>
      <c r="E2795" s="361" t="str">
        <f>IFERROR(IF(LEN(C2795)&gt;0,IF(LEN(INDEX(TasksList!$F$6:$F$25,MATCH(C2795,TasksList!$B$6:$B$25,0),1))=0,"not set!",INDEX(TasksList!$F$6:$F$25,MATCH(C2795,TasksList!$B$6:$B$25,0),1)),""),"")</f>
        <v/>
      </c>
      <c r="F2795" s="360" t="str">
        <f>IFERROR(IF(LEN(D2795)&gt;0,IF(LEN(INDEX(AdressBook!$D$6:$D$25,MATCH(D2795,AdressBook!$B$6:$B$25,0),1))=0,"",INDEX(AdressBook!$D$6:$D$25,MATCH(D2795,AdressBook!$B$6:$B$25,0),1)),""),"")</f>
        <v/>
      </c>
      <c r="G2795" s="361" t="str">
        <f>IFERROR(IF(LEN(INDEX(PlansAndNotes!$F$6:$F$4005,ROW(B2795)-ROW($C$3)))=0,"",INDEX(PlansAndNotes!$F$6:$F$4005,ROW(B2795)-ROW($C$3))),"")</f>
        <v/>
      </c>
      <c r="H2795" s="361" t="str">
        <f>IFERROR(IF(LEN(C2795)&gt;0,IF(LEN(INDEX(TasksList!$G$6:$G$25,MATCH(C2795,TasksList!$B$6:$B$25,0),1))=0,"",INDEX(TasksList!$G$6:$G$25,MATCH(C2795,TasksList!$B$6:$B$25,0),1)),""),"")</f>
        <v/>
      </c>
      <c r="N2795" s="362" t="str">
        <f>IFERROR(IF(LEN(INDEX(PlansAndNotes!$D$6:$D$4005,ROW(B2795)-ROW($C$3)))=0,"",INDEX(PlansAndNotes!$D$6:$D$4005,ROW(B2795)-ROW($C$3))),"")</f>
        <v/>
      </c>
      <c r="O2795" s="165" t="str">
        <f t="shared" si="299"/>
        <v/>
      </c>
      <c r="P2795" s="363" t="str">
        <f>IFERROR(IF(LEN(INDEX(PlansAndNotes!$E$6:$E$4005,ROW(B2795)-ROW($C$3)))=0,"",INDEX(PlansAndNotes!$E$6:$E$4005,ROW(B2795)-ROW($C$3))),"")</f>
        <v/>
      </c>
      <c r="Q2795" s="363" t="str">
        <f>IFERROR(IF(LEN(INDEX(PlansAndNotes!$G$6:$G$4005,ROW(B2795)-ROW($C$3)))=0,"",INDEX(PlansAndNotes!$G$6:$G$4005,ROW(B2795)-ROW($C$3))),"")</f>
        <v/>
      </c>
      <c r="R2795" s="361" t="str">
        <f>IFERROR(IF(LEN(D2795)&gt;0,IF(LEN(INDEX(AdressBook!$C$6:$C$25,MATCH(D2795,AdressBook!$B$6:$B$25,0),1))=0,"",INDEX(AdressBook!$C$6:$C$25,MATCH(D2795,AdressBook!$B$6:$B$25,0),1)),""),"")</f>
        <v/>
      </c>
      <c r="S2795" s="165">
        <f>IF(LEN(C2795)&gt;0,IFERROR(IF(MATCH(C2795,C2796:$C$4004,0)&gt;0,-1,ROW(S2795)-ROW($S$3)),ROW(S2795)-ROW($S$3)),-1)</f>
        <v>-1</v>
      </c>
      <c r="T2795" s="165">
        <f t="shared" si="300"/>
        <v>0</v>
      </c>
      <c r="U2795" s="165" t="str">
        <f t="shared" si="301"/>
        <v/>
      </c>
      <c r="V2795" s="165" t="str">
        <f>IFERROR(IF(OR(C2795="",S2795&lt;0),"",IF(SUBTOTAL(3,C2795:C2795)=0,-1,SUBTOTAL(3,$C$4:C2795))),"")</f>
        <v/>
      </c>
      <c r="W2795" s="156" t="str">
        <f t="array" ref="W2795">IF(LEN(C2795)&gt;0,IFERROR(IF(MATCH(C2795,$C$3:$C2794,0)&gt;0,N2795-INDEX($N$3:N2794,SUMPRODUCT(MAX(ROW($C$3:$C2794)*(C2795=$C$3:$C2794)))-2,1),""),""),"")</f>
        <v/>
      </c>
      <c r="X2795" s="156">
        <f t="shared" ca="1" si="302"/>
        <v>1</v>
      </c>
      <c r="Y2795" s="156">
        <f t="shared" ca="1" si="303"/>
        <v>1</v>
      </c>
    </row>
    <row r="2796" spans="2:25" hidden="1" x14ac:dyDescent="0.25">
      <c r="B2796" s="390" t="str">
        <f>IFERROR(IF(LEN(INDEX(PlansAndNotes!$B$6:$B$2005,ROW(A2796)-ROW($B$3)))=0,"",INDEX(PlansAndNotes!$B$6:$B$2005,ROW(A2796)-ROW($B$3))),"")</f>
        <v/>
      </c>
      <c r="C2796" s="387" t="str">
        <f t="shared" si="304"/>
        <v/>
      </c>
      <c r="D2796" s="361" t="str">
        <f>IFERROR(IF(LEN(C2796)&gt;0,IF(LEN(INDEX(TasksList!$C$6:$C$25,MATCH(C2796,TasksList!$B$6:$B$25,0),1))=0,"",INDEX(TasksList!$C$6:$C$25,MATCH(C2796,TasksList!$B$6:$B$25,0),1)),""),"")</f>
        <v/>
      </c>
      <c r="E2796" s="361" t="str">
        <f>IFERROR(IF(LEN(C2796)&gt;0,IF(LEN(INDEX(TasksList!$F$6:$F$25,MATCH(C2796,TasksList!$B$6:$B$25,0),1))=0,"not set!",INDEX(TasksList!$F$6:$F$25,MATCH(C2796,TasksList!$B$6:$B$25,0),1)),""),"")</f>
        <v/>
      </c>
      <c r="F2796" s="360" t="str">
        <f>IFERROR(IF(LEN(D2796)&gt;0,IF(LEN(INDEX(AdressBook!$D$6:$D$25,MATCH(D2796,AdressBook!$B$6:$B$25,0),1))=0,"",INDEX(AdressBook!$D$6:$D$25,MATCH(D2796,AdressBook!$B$6:$B$25,0),1)),""),"")</f>
        <v/>
      </c>
      <c r="G2796" s="361" t="str">
        <f>IFERROR(IF(LEN(INDEX(PlansAndNotes!$F$6:$F$4005,ROW(B2796)-ROW($C$3)))=0,"",INDEX(PlansAndNotes!$F$6:$F$4005,ROW(B2796)-ROW($C$3))),"")</f>
        <v/>
      </c>
      <c r="H2796" s="361" t="str">
        <f>IFERROR(IF(LEN(C2796)&gt;0,IF(LEN(INDEX(TasksList!$G$6:$G$25,MATCH(C2796,TasksList!$B$6:$B$25,0),1))=0,"",INDEX(TasksList!$G$6:$G$25,MATCH(C2796,TasksList!$B$6:$B$25,0),1)),""),"")</f>
        <v/>
      </c>
      <c r="N2796" s="362" t="str">
        <f>IFERROR(IF(LEN(INDEX(PlansAndNotes!$D$6:$D$4005,ROW(B2796)-ROW($C$3)))=0,"",INDEX(PlansAndNotes!$D$6:$D$4005,ROW(B2796)-ROW($C$3))),"")</f>
        <v/>
      </c>
      <c r="O2796" s="165" t="str">
        <f t="shared" si="299"/>
        <v/>
      </c>
      <c r="P2796" s="363" t="str">
        <f>IFERROR(IF(LEN(INDEX(PlansAndNotes!$E$6:$E$4005,ROW(B2796)-ROW($C$3)))=0,"",INDEX(PlansAndNotes!$E$6:$E$4005,ROW(B2796)-ROW($C$3))),"")</f>
        <v/>
      </c>
      <c r="Q2796" s="363" t="str">
        <f>IFERROR(IF(LEN(INDEX(PlansAndNotes!$G$6:$G$4005,ROW(B2796)-ROW($C$3)))=0,"",INDEX(PlansAndNotes!$G$6:$G$4005,ROW(B2796)-ROW($C$3))),"")</f>
        <v/>
      </c>
      <c r="R2796" s="361" t="str">
        <f>IFERROR(IF(LEN(D2796)&gt;0,IF(LEN(INDEX(AdressBook!$C$6:$C$25,MATCH(D2796,AdressBook!$B$6:$B$25,0),1))=0,"",INDEX(AdressBook!$C$6:$C$25,MATCH(D2796,AdressBook!$B$6:$B$25,0),1)),""),"")</f>
        <v/>
      </c>
      <c r="S2796" s="165">
        <f>IF(LEN(C2796)&gt;0,IFERROR(IF(MATCH(C2796,C2797:$C$4004,0)&gt;0,-1,ROW(S2796)-ROW($S$3)),ROW(S2796)-ROW($S$3)),-1)</f>
        <v>-1</v>
      </c>
      <c r="T2796" s="165">
        <f t="shared" si="300"/>
        <v>0</v>
      </c>
      <c r="U2796" s="165" t="str">
        <f t="shared" si="301"/>
        <v/>
      </c>
      <c r="V2796" s="165" t="str">
        <f>IFERROR(IF(OR(C2796="",S2796&lt;0),"",IF(SUBTOTAL(3,C2796:C2796)=0,-1,SUBTOTAL(3,$C$4:C2796))),"")</f>
        <v/>
      </c>
      <c r="W2796" s="156" t="str">
        <f t="array" ref="W2796">IF(LEN(C2796)&gt;0,IFERROR(IF(MATCH(C2796,$C$3:$C2795,0)&gt;0,N2796-INDEX($N$3:N2795,SUMPRODUCT(MAX(ROW($C$3:$C2795)*(C2796=$C$3:$C2795)))-2,1),""),""),"")</f>
        <v/>
      </c>
      <c r="X2796" s="156">
        <f t="shared" ca="1" si="302"/>
        <v>1</v>
      </c>
      <c r="Y2796" s="156">
        <f t="shared" ca="1" si="303"/>
        <v>1</v>
      </c>
    </row>
    <row r="2797" spans="2:25" hidden="1" x14ac:dyDescent="0.25">
      <c r="B2797" s="390" t="str">
        <f>IFERROR(IF(LEN(INDEX(PlansAndNotes!$B$6:$B$2005,ROW(A2797)-ROW($B$3)))=0,"",INDEX(PlansAndNotes!$B$6:$B$2005,ROW(A2797)-ROW($B$3))),"")</f>
        <v/>
      </c>
      <c r="C2797" s="387" t="str">
        <f t="shared" si="304"/>
        <v/>
      </c>
      <c r="D2797" s="361" t="str">
        <f>IFERROR(IF(LEN(C2797)&gt;0,IF(LEN(INDEX(TasksList!$C$6:$C$25,MATCH(C2797,TasksList!$B$6:$B$25,0),1))=0,"",INDEX(TasksList!$C$6:$C$25,MATCH(C2797,TasksList!$B$6:$B$25,0),1)),""),"")</f>
        <v/>
      </c>
      <c r="E2797" s="361" t="str">
        <f>IFERROR(IF(LEN(C2797)&gt;0,IF(LEN(INDEX(TasksList!$F$6:$F$25,MATCH(C2797,TasksList!$B$6:$B$25,0),1))=0,"not set!",INDEX(TasksList!$F$6:$F$25,MATCH(C2797,TasksList!$B$6:$B$25,0),1)),""),"")</f>
        <v/>
      </c>
      <c r="F2797" s="360" t="str">
        <f>IFERROR(IF(LEN(D2797)&gt;0,IF(LEN(INDEX(AdressBook!$D$6:$D$25,MATCH(D2797,AdressBook!$B$6:$B$25,0),1))=0,"",INDEX(AdressBook!$D$6:$D$25,MATCH(D2797,AdressBook!$B$6:$B$25,0),1)),""),"")</f>
        <v/>
      </c>
      <c r="G2797" s="361" t="str">
        <f>IFERROR(IF(LEN(INDEX(PlansAndNotes!$F$6:$F$4005,ROW(B2797)-ROW($C$3)))=0,"",INDEX(PlansAndNotes!$F$6:$F$4005,ROW(B2797)-ROW($C$3))),"")</f>
        <v/>
      </c>
      <c r="H2797" s="361" t="str">
        <f>IFERROR(IF(LEN(C2797)&gt;0,IF(LEN(INDEX(TasksList!$G$6:$G$25,MATCH(C2797,TasksList!$B$6:$B$25,0),1))=0,"",INDEX(TasksList!$G$6:$G$25,MATCH(C2797,TasksList!$B$6:$B$25,0),1)),""),"")</f>
        <v/>
      </c>
      <c r="N2797" s="362" t="str">
        <f>IFERROR(IF(LEN(INDEX(PlansAndNotes!$D$6:$D$4005,ROW(B2797)-ROW($C$3)))=0,"",INDEX(PlansAndNotes!$D$6:$D$4005,ROW(B2797)-ROW($C$3))),"")</f>
        <v/>
      </c>
      <c r="O2797" s="165" t="str">
        <f t="shared" si="299"/>
        <v/>
      </c>
      <c r="P2797" s="363" t="str">
        <f>IFERROR(IF(LEN(INDEX(PlansAndNotes!$E$6:$E$4005,ROW(B2797)-ROW($C$3)))=0,"",INDEX(PlansAndNotes!$E$6:$E$4005,ROW(B2797)-ROW($C$3))),"")</f>
        <v/>
      </c>
      <c r="Q2797" s="363" t="str">
        <f>IFERROR(IF(LEN(INDEX(PlansAndNotes!$G$6:$G$4005,ROW(B2797)-ROW($C$3)))=0,"",INDEX(PlansAndNotes!$G$6:$G$4005,ROW(B2797)-ROW($C$3))),"")</f>
        <v/>
      </c>
      <c r="R2797" s="361" t="str">
        <f>IFERROR(IF(LEN(D2797)&gt;0,IF(LEN(INDEX(AdressBook!$C$6:$C$25,MATCH(D2797,AdressBook!$B$6:$B$25,0),1))=0,"",INDEX(AdressBook!$C$6:$C$25,MATCH(D2797,AdressBook!$B$6:$B$25,0),1)),""),"")</f>
        <v/>
      </c>
      <c r="S2797" s="165">
        <f>IF(LEN(C2797)&gt;0,IFERROR(IF(MATCH(C2797,C2798:$C$4004,0)&gt;0,-1,ROW(S2797)-ROW($S$3)),ROW(S2797)-ROW($S$3)),-1)</f>
        <v>-1</v>
      </c>
      <c r="T2797" s="165">
        <f t="shared" si="300"/>
        <v>0</v>
      </c>
      <c r="U2797" s="165" t="str">
        <f t="shared" si="301"/>
        <v/>
      </c>
      <c r="V2797" s="165" t="str">
        <f>IFERROR(IF(OR(C2797="",S2797&lt;0),"",IF(SUBTOTAL(3,C2797:C2797)=0,-1,SUBTOTAL(3,$C$4:C2797))),"")</f>
        <v/>
      </c>
      <c r="W2797" s="156" t="str">
        <f t="array" ref="W2797">IF(LEN(C2797)&gt;0,IFERROR(IF(MATCH(C2797,$C$3:$C2796,0)&gt;0,N2797-INDEX($N$3:N2796,SUMPRODUCT(MAX(ROW($C$3:$C2796)*(C2797=$C$3:$C2796)))-2,1),""),""),"")</f>
        <v/>
      </c>
      <c r="X2797" s="156">
        <f t="shared" ca="1" si="302"/>
        <v>1</v>
      </c>
      <c r="Y2797" s="156">
        <f t="shared" ca="1" si="303"/>
        <v>1</v>
      </c>
    </row>
    <row r="2798" spans="2:25" hidden="1" x14ac:dyDescent="0.25">
      <c r="B2798" s="390" t="str">
        <f>IFERROR(IF(LEN(INDEX(PlansAndNotes!$B$6:$B$2005,ROW(A2798)-ROW($B$3)))=0,"",INDEX(PlansAndNotes!$B$6:$B$2005,ROW(A2798)-ROW($B$3))),"")</f>
        <v/>
      </c>
      <c r="C2798" s="387" t="str">
        <f t="shared" si="304"/>
        <v/>
      </c>
      <c r="D2798" s="361" t="str">
        <f>IFERROR(IF(LEN(C2798)&gt;0,IF(LEN(INDEX(TasksList!$C$6:$C$25,MATCH(C2798,TasksList!$B$6:$B$25,0),1))=0,"",INDEX(TasksList!$C$6:$C$25,MATCH(C2798,TasksList!$B$6:$B$25,0),1)),""),"")</f>
        <v/>
      </c>
      <c r="E2798" s="361" t="str">
        <f>IFERROR(IF(LEN(C2798)&gt;0,IF(LEN(INDEX(TasksList!$F$6:$F$25,MATCH(C2798,TasksList!$B$6:$B$25,0),1))=0,"not set!",INDEX(TasksList!$F$6:$F$25,MATCH(C2798,TasksList!$B$6:$B$25,0),1)),""),"")</f>
        <v/>
      </c>
      <c r="F2798" s="360" t="str">
        <f>IFERROR(IF(LEN(D2798)&gt;0,IF(LEN(INDEX(AdressBook!$D$6:$D$25,MATCH(D2798,AdressBook!$B$6:$B$25,0),1))=0,"",INDEX(AdressBook!$D$6:$D$25,MATCH(D2798,AdressBook!$B$6:$B$25,0),1)),""),"")</f>
        <v/>
      </c>
      <c r="G2798" s="361" t="str">
        <f>IFERROR(IF(LEN(INDEX(PlansAndNotes!$F$6:$F$4005,ROW(B2798)-ROW($C$3)))=0,"",INDEX(PlansAndNotes!$F$6:$F$4005,ROW(B2798)-ROW($C$3))),"")</f>
        <v/>
      </c>
      <c r="H2798" s="361" t="str">
        <f>IFERROR(IF(LEN(C2798)&gt;0,IF(LEN(INDEX(TasksList!$G$6:$G$25,MATCH(C2798,TasksList!$B$6:$B$25,0),1))=0,"",INDEX(TasksList!$G$6:$G$25,MATCH(C2798,TasksList!$B$6:$B$25,0),1)),""),"")</f>
        <v/>
      </c>
      <c r="N2798" s="362" t="str">
        <f>IFERROR(IF(LEN(INDEX(PlansAndNotes!$D$6:$D$4005,ROW(B2798)-ROW($C$3)))=0,"",INDEX(PlansAndNotes!$D$6:$D$4005,ROW(B2798)-ROW($C$3))),"")</f>
        <v/>
      </c>
      <c r="O2798" s="165" t="str">
        <f t="shared" si="299"/>
        <v/>
      </c>
      <c r="P2798" s="363" t="str">
        <f>IFERROR(IF(LEN(INDEX(PlansAndNotes!$E$6:$E$4005,ROW(B2798)-ROW($C$3)))=0,"",INDEX(PlansAndNotes!$E$6:$E$4005,ROW(B2798)-ROW($C$3))),"")</f>
        <v/>
      </c>
      <c r="Q2798" s="363" t="str">
        <f>IFERROR(IF(LEN(INDEX(PlansAndNotes!$G$6:$G$4005,ROW(B2798)-ROW($C$3)))=0,"",INDEX(PlansAndNotes!$G$6:$G$4005,ROW(B2798)-ROW($C$3))),"")</f>
        <v/>
      </c>
      <c r="R2798" s="361" t="str">
        <f>IFERROR(IF(LEN(D2798)&gt;0,IF(LEN(INDEX(AdressBook!$C$6:$C$25,MATCH(D2798,AdressBook!$B$6:$B$25,0),1))=0,"",INDEX(AdressBook!$C$6:$C$25,MATCH(D2798,AdressBook!$B$6:$B$25,0),1)),""),"")</f>
        <v/>
      </c>
      <c r="S2798" s="165">
        <f>IF(LEN(C2798)&gt;0,IFERROR(IF(MATCH(C2798,C2799:$C$4004,0)&gt;0,-1,ROW(S2798)-ROW($S$3)),ROW(S2798)-ROW($S$3)),-1)</f>
        <v>-1</v>
      </c>
      <c r="T2798" s="165">
        <f t="shared" si="300"/>
        <v>0</v>
      </c>
      <c r="U2798" s="165" t="str">
        <f t="shared" si="301"/>
        <v/>
      </c>
      <c r="V2798" s="165" t="str">
        <f>IFERROR(IF(OR(C2798="",S2798&lt;0),"",IF(SUBTOTAL(3,C2798:C2798)=0,-1,SUBTOTAL(3,$C$4:C2798))),"")</f>
        <v/>
      </c>
      <c r="W2798" s="156" t="str">
        <f t="array" ref="W2798">IF(LEN(C2798)&gt;0,IFERROR(IF(MATCH(C2798,$C$3:$C2797,0)&gt;0,N2798-INDEX($N$3:N2797,SUMPRODUCT(MAX(ROW($C$3:$C2797)*(C2798=$C$3:$C2797)))-2,1),""),""),"")</f>
        <v/>
      </c>
      <c r="X2798" s="156">
        <f t="shared" ca="1" si="302"/>
        <v>1</v>
      </c>
      <c r="Y2798" s="156">
        <f t="shared" ca="1" si="303"/>
        <v>1</v>
      </c>
    </row>
    <row r="2799" spans="2:25" hidden="1" x14ac:dyDescent="0.25">
      <c r="B2799" s="390" t="str">
        <f>IFERROR(IF(LEN(INDEX(PlansAndNotes!$B$6:$B$2005,ROW(A2799)-ROW($B$3)))=0,"",INDEX(PlansAndNotes!$B$6:$B$2005,ROW(A2799)-ROW($B$3))),"")</f>
        <v/>
      </c>
      <c r="C2799" s="387" t="str">
        <f t="shared" si="304"/>
        <v/>
      </c>
      <c r="D2799" s="361" t="str">
        <f>IFERROR(IF(LEN(C2799)&gt;0,IF(LEN(INDEX(TasksList!$C$6:$C$25,MATCH(C2799,TasksList!$B$6:$B$25,0),1))=0,"",INDEX(TasksList!$C$6:$C$25,MATCH(C2799,TasksList!$B$6:$B$25,0),1)),""),"")</f>
        <v/>
      </c>
      <c r="E2799" s="361" t="str">
        <f>IFERROR(IF(LEN(C2799)&gt;0,IF(LEN(INDEX(TasksList!$F$6:$F$25,MATCH(C2799,TasksList!$B$6:$B$25,0),1))=0,"not set!",INDEX(TasksList!$F$6:$F$25,MATCH(C2799,TasksList!$B$6:$B$25,0),1)),""),"")</f>
        <v/>
      </c>
      <c r="F2799" s="360" t="str">
        <f>IFERROR(IF(LEN(D2799)&gt;0,IF(LEN(INDEX(AdressBook!$D$6:$D$25,MATCH(D2799,AdressBook!$B$6:$B$25,0),1))=0,"",INDEX(AdressBook!$D$6:$D$25,MATCH(D2799,AdressBook!$B$6:$B$25,0),1)),""),"")</f>
        <v/>
      </c>
      <c r="G2799" s="361" t="str">
        <f>IFERROR(IF(LEN(INDEX(PlansAndNotes!$F$6:$F$4005,ROW(B2799)-ROW($C$3)))=0,"",INDEX(PlansAndNotes!$F$6:$F$4005,ROW(B2799)-ROW($C$3))),"")</f>
        <v/>
      </c>
      <c r="H2799" s="361" t="str">
        <f>IFERROR(IF(LEN(C2799)&gt;0,IF(LEN(INDEX(TasksList!$G$6:$G$25,MATCH(C2799,TasksList!$B$6:$B$25,0),1))=0,"",INDEX(TasksList!$G$6:$G$25,MATCH(C2799,TasksList!$B$6:$B$25,0),1)),""),"")</f>
        <v/>
      </c>
      <c r="N2799" s="362" t="str">
        <f>IFERROR(IF(LEN(INDEX(PlansAndNotes!$D$6:$D$4005,ROW(B2799)-ROW($C$3)))=0,"",INDEX(PlansAndNotes!$D$6:$D$4005,ROW(B2799)-ROW($C$3))),"")</f>
        <v/>
      </c>
      <c r="O2799" s="165" t="str">
        <f t="shared" si="299"/>
        <v/>
      </c>
      <c r="P2799" s="363" t="str">
        <f>IFERROR(IF(LEN(INDEX(PlansAndNotes!$E$6:$E$4005,ROW(B2799)-ROW($C$3)))=0,"",INDEX(PlansAndNotes!$E$6:$E$4005,ROW(B2799)-ROW($C$3))),"")</f>
        <v/>
      </c>
      <c r="Q2799" s="363" t="str">
        <f>IFERROR(IF(LEN(INDEX(PlansAndNotes!$G$6:$G$4005,ROW(B2799)-ROW($C$3)))=0,"",INDEX(PlansAndNotes!$G$6:$G$4005,ROW(B2799)-ROW($C$3))),"")</f>
        <v/>
      </c>
      <c r="R2799" s="361" t="str">
        <f>IFERROR(IF(LEN(D2799)&gt;0,IF(LEN(INDEX(AdressBook!$C$6:$C$25,MATCH(D2799,AdressBook!$B$6:$B$25,0),1))=0,"",INDEX(AdressBook!$C$6:$C$25,MATCH(D2799,AdressBook!$B$6:$B$25,0),1)),""),"")</f>
        <v/>
      </c>
      <c r="S2799" s="165">
        <f>IF(LEN(C2799)&gt;0,IFERROR(IF(MATCH(C2799,C2800:$C$4004,0)&gt;0,-1,ROW(S2799)-ROW($S$3)),ROW(S2799)-ROW($S$3)),-1)</f>
        <v>-1</v>
      </c>
      <c r="T2799" s="165">
        <f t="shared" si="300"/>
        <v>0</v>
      </c>
      <c r="U2799" s="165" t="str">
        <f t="shared" si="301"/>
        <v/>
      </c>
      <c r="V2799" s="165" t="str">
        <f>IFERROR(IF(OR(C2799="",S2799&lt;0),"",IF(SUBTOTAL(3,C2799:C2799)=0,-1,SUBTOTAL(3,$C$4:C2799))),"")</f>
        <v/>
      </c>
      <c r="W2799" s="156" t="str">
        <f t="array" ref="W2799">IF(LEN(C2799)&gt;0,IFERROR(IF(MATCH(C2799,$C$3:$C2798,0)&gt;0,N2799-INDEX($N$3:N2798,SUMPRODUCT(MAX(ROW($C$3:$C2798)*(C2799=$C$3:$C2798)))-2,1),""),""),"")</f>
        <v/>
      </c>
      <c r="X2799" s="156">
        <f t="shared" ca="1" si="302"/>
        <v>1</v>
      </c>
      <c r="Y2799" s="156">
        <f t="shared" ca="1" si="303"/>
        <v>1</v>
      </c>
    </row>
    <row r="2800" spans="2:25" hidden="1" x14ac:dyDescent="0.25">
      <c r="B2800" s="390" t="str">
        <f>IFERROR(IF(LEN(INDEX(PlansAndNotes!$B$6:$B$2005,ROW(A2800)-ROW($B$3)))=0,"",INDEX(PlansAndNotes!$B$6:$B$2005,ROW(A2800)-ROW($B$3))),"")</f>
        <v/>
      </c>
      <c r="C2800" s="387" t="str">
        <f t="shared" si="304"/>
        <v/>
      </c>
      <c r="D2800" s="361" t="str">
        <f>IFERROR(IF(LEN(C2800)&gt;0,IF(LEN(INDEX(TasksList!$C$6:$C$25,MATCH(C2800,TasksList!$B$6:$B$25,0),1))=0,"",INDEX(TasksList!$C$6:$C$25,MATCH(C2800,TasksList!$B$6:$B$25,0),1)),""),"")</f>
        <v/>
      </c>
      <c r="E2800" s="361" t="str">
        <f>IFERROR(IF(LEN(C2800)&gt;0,IF(LEN(INDEX(TasksList!$F$6:$F$25,MATCH(C2800,TasksList!$B$6:$B$25,0),1))=0,"not set!",INDEX(TasksList!$F$6:$F$25,MATCH(C2800,TasksList!$B$6:$B$25,0),1)),""),"")</f>
        <v/>
      </c>
      <c r="F2800" s="360" t="str">
        <f>IFERROR(IF(LEN(D2800)&gt;0,IF(LEN(INDEX(AdressBook!$D$6:$D$25,MATCH(D2800,AdressBook!$B$6:$B$25,0),1))=0,"",INDEX(AdressBook!$D$6:$D$25,MATCH(D2800,AdressBook!$B$6:$B$25,0),1)),""),"")</f>
        <v/>
      </c>
      <c r="G2800" s="361" t="str">
        <f>IFERROR(IF(LEN(INDEX(PlansAndNotes!$F$6:$F$4005,ROW(B2800)-ROW($C$3)))=0,"",INDEX(PlansAndNotes!$F$6:$F$4005,ROW(B2800)-ROW($C$3))),"")</f>
        <v/>
      </c>
      <c r="H2800" s="361" t="str">
        <f>IFERROR(IF(LEN(C2800)&gt;0,IF(LEN(INDEX(TasksList!$G$6:$G$25,MATCH(C2800,TasksList!$B$6:$B$25,0),1))=0,"",INDEX(TasksList!$G$6:$G$25,MATCH(C2800,TasksList!$B$6:$B$25,0),1)),""),"")</f>
        <v/>
      </c>
      <c r="N2800" s="362" t="str">
        <f>IFERROR(IF(LEN(INDEX(PlansAndNotes!$D$6:$D$4005,ROW(B2800)-ROW($C$3)))=0,"",INDEX(PlansAndNotes!$D$6:$D$4005,ROW(B2800)-ROW($C$3))),"")</f>
        <v/>
      </c>
      <c r="O2800" s="165" t="str">
        <f t="shared" si="299"/>
        <v/>
      </c>
      <c r="P2800" s="363" t="str">
        <f>IFERROR(IF(LEN(INDEX(PlansAndNotes!$E$6:$E$4005,ROW(B2800)-ROW($C$3)))=0,"",INDEX(PlansAndNotes!$E$6:$E$4005,ROW(B2800)-ROW($C$3))),"")</f>
        <v/>
      </c>
      <c r="Q2800" s="363" t="str">
        <f>IFERROR(IF(LEN(INDEX(PlansAndNotes!$G$6:$G$4005,ROW(B2800)-ROW($C$3)))=0,"",INDEX(PlansAndNotes!$G$6:$G$4005,ROW(B2800)-ROW($C$3))),"")</f>
        <v/>
      </c>
      <c r="R2800" s="361" t="str">
        <f>IFERROR(IF(LEN(D2800)&gt;0,IF(LEN(INDEX(AdressBook!$C$6:$C$25,MATCH(D2800,AdressBook!$B$6:$B$25,0),1))=0,"",INDEX(AdressBook!$C$6:$C$25,MATCH(D2800,AdressBook!$B$6:$B$25,0),1)),""),"")</f>
        <v/>
      </c>
      <c r="S2800" s="165">
        <f>IF(LEN(C2800)&gt;0,IFERROR(IF(MATCH(C2800,C2801:$C$4004,0)&gt;0,-1,ROW(S2800)-ROW($S$3)),ROW(S2800)-ROW($S$3)),-1)</f>
        <v>-1</v>
      </c>
      <c r="T2800" s="165">
        <f t="shared" si="300"/>
        <v>0</v>
      </c>
      <c r="U2800" s="165" t="str">
        <f t="shared" si="301"/>
        <v/>
      </c>
      <c r="V2800" s="165" t="str">
        <f>IFERROR(IF(OR(C2800="",S2800&lt;0),"",IF(SUBTOTAL(3,C2800:C2800)=0,-1,SUBTOTAL(3,$C$4:C2800))),"")</f>
        <v/>
      </c>
      <c r="W2800" s="156" t="str">
        <f t="array" ref="W2800">IF(LEN(C2800)&gt;0,IFERROR(IF(MATCH(C2800,$C$3:$C2799,0)&gt;0,N2800-INDEX($N$3:N2799,SUMPRODUCT(MAX(ROW($C$3:$C2799)*(C2800=$C$3:$C2799)))-2,1),""),""),"")</f>
        <v/>
      </c>
      <c r="X2800" s="156">
        <f t="shared" ca="1" si="302"/>
        <v>1</v>
      </c>
      <c r="Y2800" s="156">
        <f t="shared" ca="1" si="303"/>
        <v>1</v>
      </c>
    </row>
    <row r="2801" spans="2:25" hidden="1" x14ac:dyDescent="0.25">
      <c r="B2801" s="390" t="str">
        <f>IFERROR(IF(LEN(INDEX(PlansAndNotes!$B$6:$B$2005,ROW(A2801)-ROW($B$3)))=0,"",INDEX(PlansAndNotes!$B$6:$B$2005,ROW(A2801)-ROW($B$3))),"")</f>
        <v/>
      </c>
      <c r="C2801" s="387" t="str">
        <f t="shared" si="304"/>
        <v/>
      </c>
      <c r="D2801" s="361" t="str">
        <f>IFERROR(IF(LEN(C2801)&gt;0,IF(LEN(INDEX(TasksList!$C$6:$C$25,MATCH(C2801,TasksList!$B$6:$B$25,0),1))=0,"",INDEX(TasksList!$C$6:$C$25,MATCH(C2801,TasksList!$B$6:$B$25,0),1)),""),"")</f>
        <v/>
      </c>
      <c r="E2801" s="361" t="str">
        <f>IFERROR(IF(LEN(C2801)&gt;0,IF(LEN(INDEX(TasksList!$F$6:$F$25,MATCH(C2801,TasksList!$B$6:$B$25,0),1))=0,"not set!",INDEX(TasksList!$F$6:$F$25,MATCH(C2801,TasksList!$B$6:$B$25,0),1)),""),"")</f>
        <v/>
      </c>
      <c r="F2801" s="360" t="str">
        <f>IFERROR(IF(LEN(D2801)&gt;0,IF(LEN(INDEX(AdressBook!$D$6:$D$25,MATCH(D2801,AdressBook!$B$6:$B$25,0),1))=0,"",INDEX(AdressBook!$D$6:$D$25,MATCH(D2801,AdressBook!$B$6:$B$25,0),1)),""),"")</f>
        <v/>
      </c>
      <c r="G2801" s="361" t="str">
        <f>IFERROR(IF(LEN(INDEX(PlansAndNotes!$F$6:$F$4005,ROW(B2801)-ROW($C$3)))=0,"",INDEX(PlansAndNotes!$F$6:$F$4005,ROW(B2801)-ROW($C$3))),"")</f>
        <v/>
      </c>
      <c r="H2801" s="361" t="str">
        <f>IFERROR(IF(LEN(C2801)&gt;0,IF(LEN(INDEX(TasksList!$G$6:$G$25,MATCH(C2801,TasksList!$B$6:$B$25,0),1))=0,"",INDEX(TasksList!$G$6:$G$25,MATCH(C2801,TasksList!$B$6:$B$25,0),1)),""),"")</f>
        <v/>
      </c>
      <c r="N2801" s="362" t="str">
        <f>IFERROR(IF(LEN(INDEX(PlansAndNotes!$D$6:$D$4005,ROW(B2801)-ROW($C$3)))=0,"",INDEX(PlansAndNotes!$D$6:$D$4005,ROW(B2801)-ROW($C$3))),"")</f>
        <v/>
      </c>
      <c r="O2801" s="165" t="str">
        <f t="shared" si="299"/>
        <v/>
      </c>
      <c r="P2801" s="363" t="str">
        <f>IFERROR(IF(LEN(INDEX(PlansAndNotes!$E$6:$E$4005,ROW(B2801)-ROW($C$3)))=0,"",INDEX(PlansAndNotes!$E$6:$E$4005,ROW(B2801)-ROW($C$3))),"")</f>
        <v/>
      </c>
      <c r="Q2801" s="363" t="str">
        <f>IFERROR(IF(LEN(INDEX(PlansAndNotes!$G$6:$G$4005,ROW(B2801)-ROW($C$3)))=0,"",INDEX(PlansAndNotes!$G$6:$G$4005,ROW(B2801)-ROW($C$3))),"")</f>
        <v/>
      </c>
      <c r="R2801" s="361" t="str">
        <f>IFERROR(IF(LEN(D2801)&gt;0,IF(LEN(INDEX(AdressBook!$C$6:$C$25,MATCH(D2801,AdressBook!$B$6:$B$25,0),1))=0,"",INDEX(AdressBook!$C$6:$C$25,MATCH(D2801,AdressBook!$B$6:$B$25,0),1)),""),"")</f>
        <v/>
      </c>
      <c r="S2801" s="165">
        <f>IF(LEN(C2801)&gt;0,IFERROR(IF(MATCH(C2801,C2802:$C$4004,0)&gt;0,-1,ROW(S2801)-ROW($S$3)),ROW(S2801)-ROW($S$3)),-1)</f>
        <v>-1</v>
      </c>
      <c r="T2801" s="165">
        <f t="shared" si="300"/>
        <v>0</v>
      </c>
      <c r="U2801" s="165" t="str">
        <f t="shared" si="301"/>
        <v/>
      </c>
      <c r="V2801" s="165" t="str">
        <f>IFERROR(IF(OR(C2801="",S2801&lt;0),"",IF(SUBTOTAL(3,C2801:C2801)=0,-1,SUBTOTAL(3,$C$4:C2801))),"")</f>
        <v/>
      </c>
      <c r="W2801" s="156" t="str">
        <f t="array" ref="W2801">IF(LEN(C2801)&gt;0,IFERROR(IF(MATCH(C2801,$C$3:$C2800,0)&gt;0,N2801-INDEX($N$3:N2800,SUMPRODUCT(MAX(ROW($C$3:$C2800)*(C2801=$C$3:$C2800)))-2,1),""),""),"")</f>
        <v/>
      </c>
      <c r="X2801" s="156">
        <f t="shared" ca="1" si="302"/>
        <v>1</v>
      </c>
      <c r="Y2801" s="156">
        <f t="shared" ca="1" si="303"/>
        <v>1</v>
      </c>
    </row>
    <row r="2802" spans="2:25" hidden="1" x14ac:dyDescent="0.25">
      <c r="B2802" s="390" t="str">
        <f>IFERROR(IF(LEN(INDEX(PlansAndNotes!$B$6:$B$2005,ROW(A2802)-ROW($B$3)))=0,"",INDEX(PlansAndNotes!$B$6:$B$2005,ROW(A2802)-ROW($B$3))),"")</f>
        <v/>
      </c>
      <c r="C2802" s="387" t="str">
        <f t="shared" si="304"/>
        <v/>
      </c>
      <c r="D2802" s="361" t="str">
        <f>IFERROR(IF(LEN(C2802)&gt;0,IF(LEN(INDEX(TasksList!$C$6:$C$25,MATCH(C2802,TasksList!$B$6:$B$25,0),1))=0,"",INDEX(TasksList!$C$6:$C$25,MATCH(C2802,TasksList!$B$6:$B$25,0),1)),""),"")</f>
        <v/>
      </c>
      <c r="E2802" s="361" t="str">
        <f>IFERROR(IF(LEN(C2802)&gt;0,IF(LEN(INDEX(TasksList!$F$6:$F$25,MATCH(C2802,TasksList!$B$6:$B$25,0),1))=0,"not set!",INDEX(TasksList!$F$6:$F$25,MATCH(C2802,TasksList!$B$6:$B$25,0),1)),""),"")</f>
        <v/>
      </c>
      <c r="F2802" s="360" t="str">
        <f>IFERROR(IF(LEN(D2802)&gt;0,IF(LEN(INDEX(AdressBook!$D$6:$D$25,MATCH(D2802,AdressBook!$B$6:$B$25,0),1))=0,"",INDEX(AdressBook!$D$6:$D$25,MATCH(D2802,AdressBook!$B$6:$B$25,0),1)),""),"")</f>
        <v/>
      </c>
      <c r="G2802" s="361" t="str">
        <f>IFERROR(IF(LEN(INDEX(PlansAndNotes!$F$6:$F$4005,ROW(B2802)-ROW($C$3)))=0,"",INDEX(PlansAndNotes!$F$6:$F$4005,ROW(B2802)-ROW($C$3))),"")</f>
        <v/>
      </c>
      <c r="H2802" s="361" t="str">
        <f>IFERROR(IF(LEN(C2802)&gt;0,IF(LEN(INDEX(TasksList!$G$6:$G$25,MATCH(C2802,TasksList!$B$6:$B$25,0),1))=0,"",INDEX(TasksList!$G$6:$G$25,MATCH(C2802,TasksList!$B$6:$B$25,0),1)),""),"")</f>
        <v/>
      </c>
      <c r="N2802" s="362" t="str">
        <f>IFERROR(IF(LEN(INDEX(PlansAndNotes!$D$6:$D$4005,ROW(B2802)-ROW($C$3)))=0,"",INDEX(PlansAndNotes!$D$6:$D$4005,ROW(B2802)-ROW($C$3))),"")</f>
        <v/>
      </c>
      <c r="O2802" s="165" t="str">
        <f t="shared" si="299"/>
        <v/>
      </c>
      <c r="P2802" s="363" t="str">
        <f>IFERROR(IF(LEN(INDEX(PlansAndNotes!$E$6:$E$4005,ROW(B2802)-ROW($C$3)))=0,"",INDEX(PlansAndNotes!$E$6:$E$4005,ROW(B2802)-ROW($C$3))),"")</f>
        <v/>
      </c>
      <c r="Q2802" s="363" t="str">
        <f>IFERROR(IF(LEN(INDEX(PlansAndNotes!$G$6:$G$4005,ROW(B2802)-ROW($C$3)))=0,"",INDEX(PlansAndNotes!$G$6:$G$4005,ROW(B2802)-ROW($C$3))),"")</f>
        <v/>
      </c>
      <c r="R2802" s="361" t="str">
        <f>IFERROR(IF(LEN(D2802)&gt;0,IF(LEN(INDEX(AdressBook!$C$6:$C$25,MATCH(D2802,AdressBook!$B$6:$B$25,0),1))=0,"",INDEX(AdressBook!$C$6:$C$25,MATCH(D2802,AdressBook!$B$6:$B$25,0),1)),""),"")</f>
        <v/>
      </c>
      <c r="S2802" s="165">
        <f>IF(LEN(C2802)&gt;0,IFERROR(IF(MATCH(C2802,C2803:$C$4004,0)&gt;0,-1,ROW(S2802)-ROW($S$3)),ROW(S2802)-ROW($S$3)),-1)</f>
        <v>-1</v>
      </c>
      <c r="T2802" s="165">
        <f t="shared" si="300"/>
        <v>0</v>
      </c>
      <c r="U2802" s="165" t="str">
        <f t="shared" si="301"/>
        <v/>
      </c>
      <c r="V2802" s="165" t="str">
        <f>IFERROR(IF(OR(C2802="",S2802&lt;0),"",IF(SUBTOTAL(3,C2802:C2802)=0,-1,SUBTOTAL(3,$C$4:C2802))),"")</f>
        <v/>
      </c>
      <c r="W2802" s="156" t="str">
        <f t="array" ref="W2802">IF(LEN(C2802)&gt;0,IFERROR(IF(MATCH(C2802,$C$3:$C2801,0)&gt;0,N2802-INDEX($N$3:N2801,SUMPRODUCT(MAX(ROW($C$3:$C2801)*(C2802=$C$3:$C2801)))-2,1),""),""),"")</f>
        <v/>
      </c>
      <c r="X2802" s="156">
        <f t="shared" ca="1" si="302"/>
        <v>1</v>
      </c>
      <c r="Y2802" s="156">
        <f t="shared" ca="1" si="303"/>
        <v>1</v>
      </c>
    </row>
    <row r="2803" spans="2:25" hidden="1" x14ac:dyDescent="0.25">
      <c r="B2803" s="390" t="str">
        <f>IFERROR(IF(LEN(INDEX(PlansAndNotes!$B$6:$B$2005,ROW(A2803)-ROW($B$3)))=0,"",INDEX(PlansAndNotes!$B$6:$B$2005,ROW(A2803)-ROW($B$3))),"")</f>
        <v/>
      </c>
      <c r="C2803" s="387" t="str">
        <f t="shared" si="304"/>
        <v/>
      </c>
      <c r="D2803" s="361" t="str">
        <f>IFERROR(IF(LEN(C2803)&gt;0,IF(LEN(INDEX(TasksList!$C$6:$C$25,MATCH(C2803,TasksList!$B$6:$B$25,0),1))=0,"",INDEX(TasksList!$C$6:$C$25,MATCH(C2803,TasksList!$B$6:$B$25,0),1)),""),"")</f>
        <v/>
      </c>
      <c r="E2803" s="361" t="str">
        <f>IFERROR(IF(LEN(C2803)&gt;0,IF(LEN(INDEX(TasksList!$F$6:$F$25,MATCH(C2803,TasksList!$B$6:$B$25,0),1))=0,"not set!",INDEX(TasksList!$F$6:$F$25,MATCH(C2803,TasksList!$B$6:$B$25,0),1)),""),"")</f>
        <v/>
      </c>
      <c r="F2803" s="360" t="str">
        <f>IFERROR(IF(LEN(D2803)&gt;0,IF(LEN(INDEX(AdressBook!$D$6:$D$25,MATCH(D2803,AdressBook!$B$6:$B$25,0),1))=0,"",INDEX(AdressBook!$D$6:$D$25,MATCH(D2803,AdressBook!$B$6:$B$25,0),1)),""),"")</f>
        <v/>
      </c>
      <c r="G2803" s="361" t="str">
        <f>IFERROR(IF(LEN(INDEX(PlansAndNotes!$F$6:$F$4005,ROW(B2803)-ROW($C$3)))=0,"",INDEX(PlansAndNotes!$F$6:$F$4005,ROW(B2803)-ROW($C$3))),"")</f>
        <v/>
      </c>
      <c r="H2803" s="361" t="str">
        <f>IFERROR(IF(LEN(C2803)&gt;0,IF(LEN(INDEX(TasksList!$G$6:$G$25,MATCH(C2803,TasksList!$B$6:$B$25,0),1))=0,"",INDEX(TasksList!$G$6:$G$25,MATCH(C2803,TasksList!$B$6:$B$25,0),1)),""),"")</f>
        <v/>
      </c>
      <c r="N2803" s="362" t="str">
        <f>IFERROR(IF(LEN(INDEX(PlansAndNotes!$D$6:$D$4005,ROW(B2803)-ROW($C$3)))=0,"",INDEX(PlansAndNotes!$D$6:$D$4005,ROW(B2803)-ROW($C$3))),"")</f>
        <v/>
      </c>
      <c r="O2803" s="165" t="str">
        <f t="shared" si="299"/>
        <v/>
      </c>
      <c r="P2803" s="363" t="str">
        <f>IFERROR(IF(LEN(INDEX(PlansAndNotes!$E$6:$E$4005,ROW(B2803)-ROW($C$3)))=0,"",INDEX(PlansAndNotes!$E$6:$E$4005,ROW(B2803)-ROW($C$3))),"")</f>
        <v/>
      </c>
      <c r="Q2803" s="363" t="str">
        <f>IFERROR(IF(LEN(INDEX(PlansAndNotes!$G$6:$G$4005,ROW(B2803)-ROW($C$3)))=0,"",INDEX(PlansAndNotes!$G$6:$G$4005,ROW(B2803)-ROW($C$3))),"")</f>
        <v/>
      </c>
      <c r="R2803" s="361" t="str">
        <f>IFERROR(IF(LEN(D2803)&gt;0,IF(LEN(INDEX(AdressBook!$C$6:$C$25,MATCH(D2803,AdressBook!$B$6:$B$25,0),1))=0,"",INDEX(AdressBook!$C$6:$C$25,MATCH(D2803,AdressBook!$B$6:$B$25,0),1)),""),"")</f>
        <v/>
      </c>
      <c r="S2803" s="165">
        <f>IF(LEN(C2803)&gt;0,IFERROR(IF(MATCH(C2803,C2804:$C$4004,0)&gt;0,-1,ROW(S2803)-ROW($S$3)),ROW(S2803)-ROW($S$3)),-1)</f>
        <v>-1</v>
      </c>
      <c r="T2803" s="165">
        <f t="shared" si="300"/>
        <v>0</v>
      </c>
      <c r="U2803" s="165" t="str">
        <f t="shared" si="301"/>
        <v/>
      </c>
      <c r="V2803" s="165" t="str">
        <f>IFERROR(IF(OR(C2803="",S2803&lt;0),"",IF(SUBTOTAL(3,C2803:C2803)=0,-1,SUBTOTAL(3,$C$4:C2803))),"")</f>
        <v/>
      </c>
      <c r="W2803" s="156" t="str">
        <f t="array" ref="W2803">IF(LEN(C2803)&gt;0,IFERROR(IF(MATCH(C2803,$C$3:$C2802,0)&gt;0,N2803-INDEX($N$3:N2802,SUMPRODUCT(MAX(ROW($C$3:$C2802)*(C2803=$C$3:$C2802)))-2,1),""),""),"")</f>
        <v/>
      </c>
      <c r="X2803" s="156">
        <f t="shared" ca="1" si="302"/>
        <v>1</v>
      </c>
      <c r="Y2803" s="156">
        <f t="shared" ca="1" si="303"/>
        <v>1</v>
      </c>
    </row>
    <row r="2804" spans="2:25" hidden="1" x14ac:dyDescent="0.25">
      <c r="B2804" s="390" t="str">
        <f>IFERROR(IF(LEN(INDEX(PlansAndNotes!$B$6:$B$2005,ROW(A2804)-ROW($B$3)))=0,"",INDEX(PlansAndNotes!$B$6:$B$2005,ROW(A2804)-ROW($B$3))),"")</f>
        <v/>
      </c>
      <c r="C2804" s="387" t="str">
        <f t="shared" si="304"/>
        <v/>
      </c>
      <c r="D2804" s="361" t="str">
        <f>IFERROR(IF(LEN(C2804)&gt;0,IF(LEN(INDEX(TasksList!$C$6:$C$25,MATCH(C2804,TasksList!$B$6:$B$25,0),1))=0,"",INDEX(TasksList!$C$6:$C$25,MATCH(C2804,TasksList!$B$6:$B$25,0),1)),""),"")</f>
        <v/>
      </c>
      <c r="E2804" s="361" t="str">
        <f>IFERROR(IF(LEN(C2804)&gt;0,IF(LEN(INDEX(TasksList!$F$6:$F$25,MATCH(C2804,TasksList!$B$6:$B$25,0),1))=0,"not set!",INDEX(TasksList!$F$6:$F$25,MATCH(C2804,TasksList!$B$6:$B$25,0),1)),""),"")</f>
        <v/>
      </c>
      <c r="F2804" s="360" t="str">
        <f>IFERROR(IF(LEN(D2804)&gt;0,IF(LEN(INDEX(AdressBook!$D$6:$D$25,MATCH(D2804,AdressBook!$B$6:$B$25,0),1))=0,"",INDEX(AdressBook!$D$6:$D$25,MATCH(D2804,AdressBook!$B$6:$B$25,0),1)),""),"")</f>
        <v/>
      </c>
      <c r="G2804" s="361" t="str">
        <f>IFERROR(IF(LEN(INDEX(PlansAndNotes!$F$6:$F$4005,ROW(B2804)-ROW($C$3)))=0,"",INDEX(PlansAndNotes!$F$6:$F$4005,ROW(B2804)-ROW($C$3))),"")</f>
        <v/>
      </c>
      <c r="H2804" s="361" t="str">
        <f>IFERROR(IF(LEN(C2804)&gt;0,IF(LEN(INDEX(TasksList!$G$6:$G$25,MATCH(C2804,TasksList!$B$6:$B$25,0),1))=0,"",INDEX(TasksList!$G$6:$G$25,MATCH(C2804,TasksList!$B$6:$B$25,0),1)),""),"")</f>
        <v/>
      </c>
      <c r="N2804" s="362" t="str">
        <f>IFERROR(IF(LEN(INDEX(PlansAndNotes!$D$6:$D$4005,ROW(B2804)-ROW($C$3)))=0,"",INDEX(PlansAndNotes!$D$6:$D$4005,ROW(B2804)-ROW($C$3))),"")</f>
        <v/>
      </c>
      <c r="O2804" s="165" t="str">
        <f t="shared" si="299"/>
        <v/>
      </c>
      <c r="P2804" s="363" t="str">
        <f>IFERROR(IF(LEN(INDEX(PlansAndNotes!$E$6:$E$4005,ROW(B2804)-ROW($C$3)))=0,"",INDEX(PlansAndNotes!$E$6:$E$4005,ROW(B2804)-ROW($C$3))),"")</f>
        <v/>
      </c>
      <c r="Q2804" s="363" t="str">
        <f>IFERROR(IF(LEN(INDEX(PlansAndNotes!$G$6:$G$4005,ROW(B2804)-ROW($C$3)))=0,"",INDEX(PlansAndNotes!$G$6:$G$4005,ROW(B2804)-ROW($C$3))),"")</f>
        <v/>
      </c>
      <c r="R2804" s="361" t="str">
        <f>IFERROR(IF(LEN(D2804)&gt;0,IF(LEN(INDEX(AdressBook!$C$6:$C$25,MATCH(D2804,AdressBook!$B$6:$B$25,0),1))=0,"",INDEX(AdressBook!$C$6:$C$25,MATCH(D2804,AdressBook!$B$6:$B$25,0),1)),""),"")</f>
        <v/>
      </c>
      <c r="S2804" s="165">
        <f>IF(LEN(C2804)&gt;0,IFERROR(IF(MATCH(C2804,C2805:$C$4004,0)&gt;0,-1,ROW(S2804)-ROW($S$3)),ROW(S2804)-ROW($S$3)),-1)</f>
        <v>-1</v>
      </c>
      <c r="T2804" s="165">
        <f t="shared" si="300"/>
        <v>0</v>
      </c>
      <c r="U2804" s="165" t="str">
        <f t="shared" si="301"/>
        <v/>
      </c>
      <c r="V2804" s="165" t="str">
        <f>IFERROR(IF(OR(C2804="",S2804&lt;0),"",IF(SUBTOTAL(3,C2804:C2804)=0,-1,SUBTOTAL(3,$C$4:C2804))),"")</f>
        <v/>
      </c>
      <c r="W2804" s="156" t="str">
        <f t="array" ref="W2804">IF(LEN(C2804)&gt;0,IFERROR(IF(MATCH(C2804,$C$3:$C2803,0)&gt;0,N2804-INDEX($N$3:N2803,SUMPRODUCT(MAX(ROW($C$3:$C2803)*(C2804=$C$3:$C2803)))-2,1),""),""),"")</f>
        <v/>
      </c>
      <c r="X2804" s="156">
        <f t="shared" ca="1" si="302"/>
        <v>1</v>
      </c>
      <c r="Y2804" s="156">
        <f t="shared" ca="1" si="303"/>
        <v>1</v>
      </c>
    </row>
    <row r="2805" spans="2:25" hidden="1" x14ac:dyDescent="0.25">
      <c r="B2805" s="390" t="str">
        <f>IFERROR(IF(LEN(INDEX(PlansAndNotes!$B$6:$B$2005,ROW(A2805)-ROW($B$3)))=0,"",INDEX(PlansAndNotes!$B$6:$B$2005,ROW(A2805)-ROW($B$3))),"")</f>
        <v/>
      </c>
      <c r="C2805" s="387" t="str">
        <f t="shared" si="304"/>
        <v/>
      </c>
      <c r="D2805" s="361" t="str">
        <f>IFERROR(IF(LEN(C2805)&gt;0,IF(LEN(INDEX(TasksList!$C$6:$C$25,MATCH(C2805,TasksList!$B$6:$B$25,0),1))=0,"",INDEX(TasksList!$C$6:$C$25,MATCH(C2805,TasksList!$B$6:$B$25,0),1)),""),"")</f>
        <v/>
      </c>
      <c r="E2805" s="361" t="str">
        <f>IFERROR(IF(LEN(C2805)&gt;0,IF(LEN(INDEX(TasksList!$F$6:$F$25,MATCH(C2805,TasksList!$B$6:$B$25,0),1))=0,"not set!",INDEX(TasksList!$F$6:$F$25,MATCH(C2805,TasksList!$B$6:$B$25,0),1)),""),"")</f>
        <v/>
      </c>
      <c r="F2805" s="360" t="str">
        <f>IFERROR(IF(LEN(D2805)&gt;0,IF(LEN(INDEX(AdressBook!$D$6:$D$25,MATCH(D2805,AdressBook!$B$6:$B$25,0),1))=0,"",INDEX(AdressBook!$D$6:$D$25,MATCH(D2805,AdressBook!$B$6:$B$25,0),1)),""),"")</f>
        <v/>
      </c>
      <c r="G2805" s="361" t="str">
        <f>IFERROR(IF(LEN(INDEX(PlansAndNotes!$F$6:$F$4005,ROW(B2805)-ROW($C$3)))=0,"",INDEX(PlansAndNotes!$F$6:$F$4005,ROW(B2805)-ROW($C$3))),"")</f>
        <v/>
      </c>
      <c r="H2805" s="361" t="str">
        <f>IFERROR(IF(LEN(C2805)&gt;0,IF(LEN(INDEX(TasksList!$G$6:$G$25,MATCH(C2805,TasksList!$B$6:$B$25,0),1))=0,"",INDEX(TasksList!$G$6:$G$25,MATCH(C2805,TasksList!$B$6:$B$25,0),1)),""),"")</f>
        <v/>
      </c>
      <c r="N2805" s="362" t="str">
        <f>IFERROR(IF(LEN(INDEX(PlansAndNotes!$D$6:$D$4005,ROW(B2805)-ROW($C$3)))=0,"",INDEX(PlansAndNotes!$D$6:$D$4005,ROW(B2805)-ROW($C$3))),"")</f>
        <v/>
      </c>
      <c r="O2805" s="165" t="str">
        <f t="shared" si="299"/>
        <v/>
      </c>
      <c r="P2805" s="363" t="str">
        <f>IFERROR(IF(LEN(INDEX(PlansAndNotes!$E$6:$E$4005,ROW(B2805)-ROW($C$3)))=0,"",INDEX(PlansAndNotes!$E$6:$E$4005,ROW(B2805)-ROW($C$3))),"")</f>
        <v/>
      </c>
      <c r="Q2805" s="363" t="str">
        <f>IFERROR(IF(LEN(INDEX(PlansAndNotes!$G$6:$G$4005,ROW(B2805)-ROW($C$3)))=0,"",INDEX(PlansAndNotes!$G$6:$G$4005,ROW(B2805)-ROW($C$3))),"")</f>
        <v/>
      </c>
      <c r="R2805" s="361" t="str">
        <f>IFERROR(IF(LEN(D2805)&gt;0,IF(LEN(INDEX(AdressBook!$C$6:$C$25,MATCH(D2805,AdressBook!$B$6:$B$25,0),1))=0,"",INDEX(AdressBook!$C$6:$C$25,MATCH(D2805,AdressBook!$B$6:$B$25,0),1)),""),"")</f>
        <v/>
      </c>
      <c r="S2805" s="165">
        <f>IF(LEN(C2805)&gt;0,IFERROR(IF(MATCH(C2805,C2806:$C$4004,0)&gt;0,-1,ROW(S2805)-ROW($S$3)),ROW(S2805)-ROW($S$3)),-1)</f>
        <v>-1</v>
      </c>
      <c r="T2805" s="165">
        <f t="shared" si="300"/>
        <v>0</v>
      </c>
      <c r="U2805" s="165" t="str">
        <f t="shared" si="301"/>
        <v/>
      </c>
      <c r="V2805" s="165" t="str">
        <f>IFERROR(IF(OR(C2805="",S2805&lt;0),"",IF(SUBTOTAL(3,C2805:C2805)=0,-1,SUBTOTAL(3,$C$4:C2805))),"")</f>
        <v/>
      </c>
      <c r="W2805" s="156" t="str">
        <f t="array" ref="W2805">IF(LEN(C2805)&gt;0,IFERROR(IF(MATCH(C2805,$C$3:$C2804,0)&gt;0,N2805-INDEX($N$3:N2804,SUMPRODUCT(MAX(ROW($C$3:$C2804)*(C2805=$C$3:$C2804)))-2,1),""),""),"")</f>
        <v/>
      </c>
      <c r="X2805" s="156">
        <f t="shared" ca="1" si="302"/>
        <v>1</v>
      </c>
      <c r="Y2805" s="156">
        <f t="shared" ca="1" si="303"/>
        <v>1</v>
      </c>
    </row>
    <row r="2806" spans="2:25" hidden="1" x14ac:dyDescent="0.25">
      <c r="B2806" s="390" t="str">
        <f>IFERROR(IF(LEN(INDEX(PlansAndNotes!$B$6:$B$2005,ROW(A2806)-ROW($B$3)))=0,"",INDEX(PlansAndNotes!$B$6:$B$2005,ROW(A2806)-ROW($B$3))),"")</f>
        <v/>
      </c>
      <c r="C2806" s="387" t="str">
        <f t="shared" si="304"/>
        <v/>
      </c>
      <c r="D2806" s="361" t="str">
        <f>IFERROR(IF(LEN(C2806)&gt;0,IF(LEN(INDEX(TasksList!$C$6:$C$25,MATCH(C2806,TasksList!$B$6:$B$25,0),1))=0,"",INDEX(TasksList!$C$6:$C$25,MATCH(C2806,TasksList!$B$6:$B$25,0),1)),""),"")</f>
        <v/>
      </c>
      <c r="E2806" s="361" t="str">
        <f>IFERROR(IF(LEN(C2806)&gt;0,IF(LEN(INDEX(TasksList!$F$6:$F$25,MATCH(C2806,TasksList!$B$6:$B$25,0),1))=0,"not set!",INDEX(TasksList!$F$6:$F$25,MATCH(C2806,TasksList!$B$6:$B$25,0),1)),""),"")</f>
        <v/>
      </c>
      <c r="F2806" s="360" t="str">
        <f>IFERROR(IF(LEN(D2806)&gt;0,IF(LEN(INDEX(AdressBook!$D$6:$D$25,MATCH(D2806,AdressBook!$B$6:$B$25,0),1))=0,"",INDEX(AdressBook!$D$6:$D$25,MATCH(D2806,AdressBook!$B$6:$B$25,0),1)),""),"")</f>
        <v/>
      </c>
      <c r="G2806" s="361" t="str">
        <f>IFERROR(IF(LEN(INDEX(PlansAndNotes!$F$6:$F$4005,ROW(B2806)-ROW($C$3)))=0,"",INDEX(PlansAndNotes!$F$6:$F$4005,ROW(B2806)-ROW($C$3))),"")</f>
        <v/>
      </c>
      <c r="H2806" s="361" t="str">
        <f>IFERROR(IF(LEN(C2806)&gt;0,IF(LEN(INDEX(TasksList!$G$6:$G$25,MATCH(C2806,TasksList!$B$6:$B$25,0),1))=0,"",INDEX(TasksList!$G$6:$G$25,MATCH(C2806,TasksList!$B$6:$B$25,0),1)),""),"")</f>
        <v/>
      </c>
      <c r="N2806" s="362" t="str">
        <f>IFERROR(IF(LEN(INDEX(PlansAndNotes!$D$6:$D$4005,ROW(B2806)-ROW($C$3)))=0,"",INDEX(PlansAndNotes!$D$6:$D$4005,ROW(B2806)-ROW($C$3))),"")</f>
        <v/>
      </c>
      <c r="O2806" s="165" t="str">
        <f t="shared" si="299"/>
        <v/>
      </c>
      <c r="P2806" s="363" t="str">
        <f>IFERROR(IF(LEN(INDEX(PlansAndNotes!$E$6:$E$4005,ROW(B2806)-ROW($C$3)))=0,"",INDEX(PlansAndNotes!$E$6:$E$4005,ROW(B2806)-ROW($C$3))),"")</f>
        <v/>
      </c>
      <c r="Q2806" s="363" t="str">
        <f>IFERROR(IF(LEN(INDEX(PlansAndNotes!$G$6:$G$4005,ROW(B2806)-ROW($C$3)))=0,"",INDEX(PlansAndNotes!$G$6:$G$4005,ROW(B2806)-ROW($C$3))),"")</f>
        <v/>
      </c>
      <c r="R2806" s="361" t="str">
        <f>IFERROR(IF(LEN(D2806)&gt;0,IF(LEN(INDEX(AdressBook!$C$6:$C$25,MATCH(D2806,AdressBook!$B$6:$B$25,0),1))=0,"",INDEX(AdressBook!$C$6:$C$25,MATCH(D2806,AdressBook!$B$6:$B$25,0),1)),""),"")</f>
        <v/>
      </c>
      <c r="S2806" s="165">
        <f>IF(LEN(C2806)&gt;0,IFERROR(IF(MATCH(C2806,C2807:$C$4004,0)&gt;0,-1,ROW(S2806)-ROW($S$3)),ROW(S2806)-ROW($S$3)),-1)</f>
        <v>-1</v>
      </c>
      <c r="T2806" s="165">
        <f t="shared" si="300"/>
        <v>0</v>
      </c>
      <c r="U2806" s="165" t="str">
        <f t="shared" si="301"/>
        <v/>
      </c>
      <c r="V2806" s="165" t="str">
        <f>IFERROR(IF(OR(C2806="",S2806&lt;0),"",IF(SUBTOTAL(3,C2806:C2806)=0,-1,SUBTOTAL(3,$C$4:C2806))),"")</f>
        <v/>
      </c>
      <c r="W2806" s="156" t="str">
        <f t="array" ref="W2806">IF(LEN(C2806)&gt;0,IFERROR(IF(MATCH(C2806,$C$3:$C2805,0)&gt;0,N2806-INDEX($N$3:N2805,SUMPRODUCT(MAX(ROW($C$3:$C2805)*(C2806=$C$3:$C2805)))-2,1),""),""),"")</f>
        <v/>
      </c>
      <c r="X2806" s="156">
        <f t="shared" ca="1" si="302"/>
        <v>1</v>
      </c>
      <c r="Y2806" s="156">
        <f t="shared" ca="1" si="303"/>
        <v>1</v>
      </c>
    </row>
    <row r="2807" spans="2:25" hidden="1" x14ac:dyDescent="0.25">
      <c r="B2807" s="390" t="str">
        <f>IFERROR(IF(LEN(INDEX(PlansAndNotes!$B$6:$B$2005,ROW(A2807)-ROW($B$3)))=0,"",INDEX(PlansAndNotes!$B$6:$B$2005,ROW(A2807)-ROW($B$3))),"")</f>
        <v/>
      </c>
      <c r="C2807" s="387" t="str">
        <f t="shared" si="304"/>
        <v/>
      </c>
      <c r="D2807" s="361" t="str">
        <f>IFERROR(IF(LEN(C2807)&gt;0,IF(LEN(INDEX(TasksList!$C$6:$C$25,MATCH(C2807,TasksList!$B$6:$B$25,0),1))=0,"",INDEX(TasksList!$C$6:$C$25,MATCH(C2807,TasksList!$B$6:$B$25,0),1)),""),"")</f>
        <v/>
      </c>
      <c r="E2807" s="361" t="str">
        <f>IFERROR(IF(LEN(C2807)&gt;0,IF(LEN(INDEX(TasksList!$F$6:$F$25,MATCH(C2807,TasksList!$B$6:$B$25,0),1))=0,"not set!",INDEX(TasksList!$F$6:$F$25,MATCH(C2807,TasksList!$B$6:$B$25,0),1)),""),"")</f>
        <v/>
      </c>
      <c r="F2807" s="360" t="str">
        <f>IFERROR(IF(LEN(D2807)&gt;0,IF(LEN(INDEX(AdressBook!$D$6:$D$25,MATCH(D2807,AdressBook!$B$6:$B$25,0),1))=0,"",INDEX(AdressBook!$D$6:$D$25,MATCH(D2807,AdressBook!$B$6:$B$25,0),1)),""),"")</f>
        <v/>
      </c>
      <c r="G2807" s="361" t="str">
        <f>IFERROR(IF(LEN(INDEX(PlansAndNotes!$F$6:$F$4005,ROW(B2807)-ROW($C$3)))=0,"",INDEX(PlansAndNotes!$F$6:$F$4005,ROW(B2807)-ROW($C$3))),"")</f>
        <v/>
      </c>
      <c r="H2807" s="361" t="str">
        <f>IFERROR(IF(LEN(C2807)&gt;0,IF(LEN(INDEX(TasksList!$G$6:$G$25,MATCH(C2807,TasksList!$B$6:$B$25,0),1))=0,"",INDEX(TasksList!$G$6:$G$25,MATCH(C2807,TasksList!$B$6:$B$25,0),1)),""),"")</f>
        <v/>
      </c>
      <c r="N2807" s="362" t="str">
        <f>IFERROR(IF(LEN(INDEX(PlansAndNotes!$D$6:$D$4005,ROW(B2807)-ROW($C$3)))=0,"",INDEX(PlansAndNotes!$D$6:$D$4005,ROW(B2807)-ROW($C$3))),"")</f>
        <v/>
      </c>
      <c r="O2807" s="165" t="str">
        <f t="shared" si="299"/>
        <v/>
      </c>
      <c r="P2807" s="363" t="str">
        <f>IFERROR(IF(LEN(INDEX(PlansAndNotes!$E$6:$E$4005,ROW(B2807)-ROW($C$3)))=0,"",INDEX(PlansAndNotes!$E$6:$E$4005,ROW(B2807)-ROW($C$3))),"")</f>
        <v/>
      </c>
      <c r="Q2807" s="363" t="str">
        <f>IFERROR(IF(LEN(INDEX(PlansAndNotes!$G$6:$G$4005,ROW(B2807)-ROW($C$3)))=0,"",INDEX(PlansAndNotes!$G$6:$G$4005,ROW(B2807)-ROW($C$3))),"")</f>
        <v/>
      </c>
      <c r="R2807" s="361" t="str">
        <f>IFERROR(IF(LEN(D2807)&gt;0,IF(LEN(INDEX(AdressBook!$C$6:$C$25,MATCH(D2807,AdressBook!$B$6:$B$25,0),1))=0,"",INDEX(AdressBook!$C$6:$C$25,MATCH(D2807,AdressBook!$B$6:$B$25,0),1)),""),"")</f>
        <v/>
      </c>
      <c r="S2807" s="165">
        <f>IF(LEN(C2807)&gt;0,IFERROR(IF(MATCH(C2807,C2808:$C$4004,0)&gt;0,-1,ROW(S2807)-ROW($S$3)),ROW(S2807)-ROW($S$3)),-1)</f>
        <v>-1</v>
      </c>
      <c r="T2807" s="165">
        <f t="shared" si="300"/>
        <v>0</v>
      </c>
      <c r="U2807" s="165" t="str">
        <f t="shared" si="301"/>
        <v/>
      </c>
      <c r="V2807" s="165" t="str">
        <f>IFERROR(IF(OR(C2807="",S2807&lt;0),"",IF(SUBTOTAL(3,C2807:C2807)=0,-1,SUBTOTAL(3,$C$4:C2807))),"")</f>
        <v/>
      </c>
      <c r="W2807" s="156" t="str">
        <f t="array" ref="W2807">IF(LEN(C2807)&gt;0,IFERROR(IF(MATCH(C2807,$C$3:$C2806,0)&gt;0,N2807-INDEX($N$3:N2806,SUMPRODUCT(MAX(ROW($C$3:$C2806)*(C2807=$C$3:$C2806)))-2,1),""),""),"")</f>
        <v/>
      </c>
      <c r="X2807" s="156">
        <f t="shared" ca="1" si="302"/>
        <v>1</v>
      </c>
      <c r="Y2807" s="156">
        <f t="shared" ca="1" si="303"/>
        <v>1</v>
      </c>
    </row>
    <row r="2808" spans="2:25" hidden="1" x14ac:dyDescent="0.25">
      <c r="B2808" s="390" t="str">
        <f>IFERROR(IF(LEN(INDEX(PlansAndNotes!$B$6:$B$2005,ROW(A2808)-ROW($B$3)))=0,"",INDEX(PlansAndNotes!$B$6:$B$2005,ROW(A2808)-ROW($B$3))),"")</f>
        <v/>
      </c>
      <c r="C2808" s="387" t="str">
        <f t="shared" si="304"/>
        <v/>
      </c>
      <c r="D2808" s="361" t="str">
        <f>IFERROR(IF(LEN(C2808)&gt;0,IF(LEN(INDEX(TasksList!$C$6:$C$25,MATCH(C2808,TasksList!$B$6:$B$25,0),1))=0,"",INDEX(TasksList!$C$6:$C$25,MATCH(C2808,TasksList!$B$6:$B$25,0),1)),""),"")</f>
        <v/>
      </c>
      <c r="E2808" s="361" t="str">
        <f>IFERROR(IF(LEN(C2808)&gt;0,IF(LEN(INDEX(TasksList!$F$6:$F$25,MATCH(C2808,TasksList!$B$6:$B$25,0),1))=0,"not set!",INDEX(TasksList!$F$6:$F$25,MATCH(C2808,TasksList!$B$6:$B$25,0),1)),""),"")</f>
        <v/>
      </c>
      <c r="F2808" s="360" t="str">
        <f>IFERROR(IF(LEN(D2808)&gt;0,IF(LEN(INDEX(AdressBook!$D$6:$D$25,MATCH(D2808,AdressBook!$B$6:$B$25,0),1))=0,"",INDEX(AdressBook!$D$6:$D$25,MATCH(D2808,AdressBook!$B$6:$B$25,0),1)),""),"")</f>
        <v/>
      </c>
      <c r="G2808" s="361" t="str">
        <f>IFERROR(IF(LEN(INDEX(PlansAndNotes!$F$6:$F$4005,ROW(B2808)-ROW($C$3)))=0,"",INDEX(PlansAndNotes!$F$6:$F$4005,ROW(B2808)-ROW($C$3))),"")</f>
        <v/>
      </c>
      <c r="H2808" s="361" t="str">
        <f>IFERROR(IF(LEN(C2808)&gt;0,IF(LEN(INDEX(TasksList!$G$6:$G$25,MATCH(C2808,TasksList!$B$6:$B$25,0),1))=0,"",INDEX(TasksList!$G$6:$G$25,MATCH(C2808,TasksList!$B$6:$B$25,0),1)),""),"")</f>
        <v/>
      </c>
      <c r="N2808" s="362" t="str">
        <f>IFERROR(IF(LEN(INDEX(PlansAndNotes!$D$6:$D$4005,ROW(B2808)-ROW($C$3)))=0,"",INDEX(PlansAndNotes!$D$6:$D$4005,ROW(B2808)-ROW($C$3))),"")</f>
        <v/>
      </c>
      <c r="O2808" s="165" t="str">
        <f t="shared" si="299"/>
        <v/>
      </c>
      <c r="P2808" s="363" t="str">
        <f>IFERROR(IF(LEN(INDEX(PlansAndNotes!$E$6:$E$4005,ROW(B2808)-ROW($C$3)))=0,"",INDEX(PlansAndNotes!$E$6:$E$4005,ROW(B2808)-ROW($C$3))),"")</f>
        <v/>
      </c>
      <c r="Q2808" s="363" t="str">
        <f>IFERROR(IF(LEN(INDEX(PlansAndNotes!$G$6:$G$4005,ROW(B2808)-ROW($C$3)))=0,"",INDEX(PlansAndNotes!$G$6:$G$4005,ROW(B2808)-ROW($C$3))),"")</f>
        <v/>
      </c>
      <c r="R2808" s="361" t="str">
        <f>IFERROR(IF(LEN(D2808)&gt;0,IF(LEN(INDEX(AdressBook!$C$6:$C$25,MATCH(D2808,AdressBook!$B$6:$B$25,0),1))=0,"",INDEX(AdressBook!$C$6:$C$25,MATCH(D2808,AdressBook!$B$6:$B$25,0),1)),""),"")</f>
        <v/>
      </c>
      <c r="S2808" s="165">
        <f>IF(LEN(C2808)&gt;0,IFERROR(IF(MATCH(C2808,C2809:$C$4004,0)&gt;0,-1,ROW(S2808)-ROW($S$3)),ROW(S2808)-ROW($S$3)),-1)</f>
        <v>-1</v>
      </c>
      <c r="T2808" s="165">
        <f t="shared" si="300"/>
        <v>0</v>
      </c>
      <c r="U2808" s="165" t="str">
        <f t="shared" si="301"/>
        <v/>
      </c>
      <c r="V2808" s="165" t="str">
        <f>IFERROR(IF(OR(C2808="",S2808&lt;0),"",IF(SUBTOTAL(3,C2808:C2808)=0,-1,SUBTOTAL(3,$C$4:C2808))),"")</f>
        <v/>
      </c>
      <c r="W2808" s="156" t="str">
        <f t="array" ref="W2808">IF(LEN(C2808)&gt;0,IFERROR(IF(MATCH(C2808,$C$3:$C2807,0)&gt;0,N2808-INDEX($N$3:N2807,SUMPRODUCT(MAX(ROW($C$3:$C2807)*(C2808=$C$3:$C2807)))-2,1),""),""),"")</f>
        <v/>
      </c>
      <c r="X2808" s="156">
        <f t="shared" ca="1" si="302"/>
        <v>1</v>
      </c>
      <c r="Y2808" s="156">
        <f t="shared" ca="1" si="303"/>
        <v>1</v>
      </c>
    </row>
    <row r="2809" spans="2:25" hidden="1" x14ac:dyDescent="0.25">
      <c r="B2809" s="390" t="str">
        <f>IFERROR(IF(LEN(INDEX(PlansAndNotes!$B$6:$B$2005,ROW(A2809)-ROW($B$3)))=0,"",INDEX(PlansAndNotes!$B$6:$B$2005,ROW(A2809)-ROW($B$3))),"")</f>
        <v/>
      </c>
      <c r="C2809" s="387" t="str">
        <f t="shared" si="304"/>
        <v/>
      </c>
      <c r="D2809" s="361" t="str">
        <f>IFERROR(IF(LEN(C2809)&gt;0,IF(LEN(INDEX(TasksList!$C$6:$C$25,MATCH(C2809,TasksList!$B$6:$B$25,0),1))=0,"",INDEX(TasksList!$C$6:$C$25,MATCH(C2809,TasksList!$B$6:$B$25,0),1)),""),"")</f>
        <v/>
      </c>
      <c r="E2809" s="361" t="str">
        <f>IFERROR(IF(LEN(C2809)&gt;0,IF(LEN(INDEX(TasksList!$F$6:$F$25,MATCH(C2809,TasksList!$B$6:$B$25,0),1))=0,"not set!",INDEX(TasksList!$F$6:$F$25,MATCH(C2809,TasksList!$B$6:$B$25,0),1)),""),"")</f>
        <v/>
      </c>
      <c r="F2809" s="360" t="str">
        <f>IFERROR(IF(LEN(D2809)&gt;0,IF(LEN(INDEX(AdressBook!$D$6:$D$25,MATCH(D2809,AdressBook!$B$6:$B$25,0),1))=0,"",INDEX(AdressBook!$D$6:$D$25,MATCH(D2809,AdressBook!$B$6:$B$25,0),1)),""),"")</f>
        <v/>
      </c>
      <c r="G2809" s="361" t="str">
        <f>IFERROR(IF(LEN(INDEX(PlansAndNotes!$F$6:$F$4005,ROW(B2809)-ROW($C$3)))=0,"",INDEX(PlansAndNotes!$F$6:$F$4005,ROW(B2809)-ROW($C$3))),"")</f>
        <v/>
      </c>
      <c r="H2809" s="361" t="str">
        <f>IFERROR(IF(LEN(C2809)&gt;0,IF(LEN(INDEX(TasksList!$G$6:$G$25,MATCH(C2809,TasksList!$B$6:$B$25,0),1))=0,"",INDEX(TasksList!$G$6:$G$25,MATCH(C2809,TasksList!$B$6:$B$25,0),1)),""),"")</f>
        <v/>
      </c>
      <c r="N2809" s="362" t="str">
        <f>IFERROR(IF(LEN(INDEX(PlansAndNotes!$D$6:$D$4005,ROW(B2809)-ROW($C$3)))=0,"",INDEX(PlansAndNotes!$D$6:$D$4005,ROW(B2809)-ROW($C$3))),"")</f>
        <v/>
      </c>
      <c r="O2809" s="165" t="str">
        <f t="shared" si="299"/>
        <v/>
      </c>
      <c r="P2809" s="363" t="str">
        <f>IFERROR(IF(LEN(INDEX(PlansAndNotes!$E$6:$E$4005,ROW(B2809)-ROW($C$3)))=0,"",INDEX(PlansAndNotes!$E$6:$E$4005,ROW(B2809)-ROW($C$3))),"")</f>
        <v/>
      </c>
      <c r="Q2809" s="363" t="str">
        <f>IFERROR(IF(LEN(INDEX(PlansAndNotes!$G$6:$G$4005,ROW(B2809)-ROW($C$3)))=0,"",INDEX(PlansAndNotes!$G$6:$G$4005,ROW(B2809)-ROW($C$3))),"")</f>
        <v/>
      </c>
      <c r="R2809" s="361" t="str">
        <f>IFERROR(IF(LEN(D2809)&gt;0,IF(LEN(INDEX(AdressBook!$C$6:$C$25,MATCH(D2809,AdressBook!$B$6:$B$25,0),1))=0,"",INDEX(AdressBook!$C$6:$C$25,MATCH(D2809,AdressBook!$B$6:$B$25,0),1)),""),"")</f>
        <v/>
      </c>
      <c r="S2809" s="165">
        <f>IF(LEN(C2809)&gt;0,IFERROR(IF(MATCH(C2809,C2810:$C$4004,0)&gt;0,-1,ROW(S2809)-ROW($S$3)),ROW(S2809)-ROW($S$3)),-1)</f>
        <v>-1</v>
      </c>
      <c r="T2809" s="165">
        <f t="shared" si="300"/>
        <v>0</v>
      </c>
      <c r="U2809" s="165" t="str">
        <f t="shared" si="301"/>
        <v/>
      </c>
      <c r="V2809" s="165" t="str">
        <f>IFERROR(IF(OR(C2809="",S2809&lt;0),"",IF(SUBTOTAL(3,C2809:C2809)=0,-1,SUBTOTAL(3,$C$4:C2809))),"")</f>
        <v/>
      </c>
      <c r="W2809" s="156" t="str">
        <f t="array" ref="W2809">IF(LEN(C2809)&gt;0,IFERROR(IF(MATCH(C2809,$C$3:$C2808,0)&gt;0,N2809-INDEX($N$3:N2808,SUMPRODUCT(MAX(ROW($C$3:$C2808)*(C2809=$C$3:$C2808)))-2,1),""),""),"")</f>
        <v/>
      </c>
      <c r="X2809" s="156">
        <f t="shared" ca="1" si="302"/>
        <v>1</v>
      </c>
      <c r="Y2809" s="156">
        <f t="shared" ca="1" si="303"/>
        <v>1</v>
      </c>
    </row>
    <row r="2810" spans="2:25" hidden="1" x14ac:dyDescent="0.25">
      <c r="B2810" s="390" t="str">
        <f>IFERROR(IF(LEN(INDEX(PlansAndNotes!$B$6:$B$2005,ROW(A2810)-ROW($B$3)))=0,"",INDEX(PlansAndNotes!$B$6:$B$2005,ROW(A2810)-ROW($B$3))),"")</f>
        <v/>
      </c>
      <c r="C2810" s="387" t="str">
        <f t="shared" si="304"/>
        <v/>
      </c>
      <c r="D2810" s="361" t="str">
        <f>IFERROR(IF(LEN(C2810)&gt;0,IF(LEN(INDEX(TasksList!$C$6:$C$25,MATCH(C2810,TasksList!$B$6:$B$25,0),1))=0,"",INDEX(TasksList!$C$6:$C$25,MATCH(C2810,TasksList!$B$6:$B$25,0),1)),""),"")</f>
        <v/>
      </c>
      <c r="E2810" s="361" t="str">
        <f>IFERROR(IF(LEN(C2810)&gt;0,IF(LEN(INDEX(TasksList!$F$6:$F$25,MATCH(C2810,TasksList!$B$6:$B$25,0),1))=0,"not set!",INDEX(TasksList!$F$6:$F$25,MATCH(C2810,TasksList!$B$6:$B$25,0),1)),""),"")</f>
        <v/>
      </c>
      <c r="F2810" s="360" t="str">
        <f>IFERROR(IF(LEN(D2810)&gt;0,IF(LEN(INDEX(AdressBook!$D$6:$D$25,MATCH(D2810,AdressBook!$B$6:$B$25,0),1))=0,"",INDEX(AdressBook!$D$6:$D$25,MATCH(D2810,AdressBook!$B$6:$B$25,0),1)),""),"")</f>
        <v/>
      </c>
      <c r="G2810" s="361" t="str">
        <f>IFERROR(IF(LEN(INDEX(PlansAndNotes!$F$6:$F$4005,ROW(B2810)-ROW($C$3)))=0,"",INDEX(PlansAndNotes!$F$6:$F$4005,ROW(B2810)-ROW($C$3))),"")</f>
        <v/>
      </c>
      <c r="H2810" s="361" t="str">
        <f>IFERROR(IF(LEN(C2810)&gt;0,IF(LEN(INDEX(TasksList!$G$6:$G$25,MATCH(C2810,TasksList!$B$6:$B$25,0),1))=0,"",INDEX(TasksList!$G$6:$G$25,MATCH(C2810,TasksList!$B$6:$B$25,0),1)),""),"")</f>
        <v/>
      </c>
      <c r="N2810" s="362" t="str">
        <f>IFERROR(IF(LEN(INDEX(PlansAndNotes!$D$6:$D$4005,ROW(B2810)-ROW($C$3)))=0,"",INDEX(PlansAndNotes!$D$6:$D$4005,ROW(B2810)-ROW($C$3))),"")</f>
        <v/>
      </c>
      <c r="O2810" s="165" t="str">
        <f t="shared" si="299"/>
        <v/>
      </c>
      <c r="P2810" s="363" t="str">
        <f>IFERROR(IF(LEN(INDEX(PlansAndNotes!$E$6:$E$4005,ROW(B2810)-ROW($C$3)))=0,"",INDEX(PlansAndNotes!$E$6:$E$4005,ROW(B2810)-ROW($C$3))),"")</f>
        <v/>
      </c>
      <c r="Q2810" s="363" t="str">
        <f>IFERROR(IF(LEN(INDEX(PlansAndNotes!$G$6:$G$4005,ROW(B2810)-ROW($C$3)))=0,"",INDEX(PlansAndNotes!$G$6:$G$4005,ROW(B2810)-ROW($C$3))),"")</f>
        <v/>
      </c>
      <c r="R2810" s="361" t="str">
        <f>IFERROR(IF(LEN(D2810)&gt;0,IF(LEN(INDEX(AdressBook!$C$6:$C$25,MATCH(D2810,AdressBook!$B$6:$B$25,0),1))=0,"",INDEX(AdressBook!$C$6:$C$25,MATCH(D2810,AdressBook!$B$6:$B$25,0),1)),""),"")</f>
        <v/>
      </c>
      <c r="S2810" s="165">
        <f>IF(LEN(C2810)&gt;0,IFERROR(IF(MATCH(C2810,C2811:$C$4004,0)&gt;0,-1,ROW(S2810)-ROW($S$3)),ROW(S2810)-ROW($S$3)),-1)</f>
        <v>-1</v>
      </c>
      <c r="T2810" s="165">
        <f t="shared" si="300"/>
        <v>0</v>
      </c>
      <c r="U2810" s="165" t="str">
        <f t="shared" si="301"/>
        <v/>
      </c>
      <c r="V2810" s="165" t="str">
        <f>IFERROR(IF(OR(C2810="",S2810&lt;0),"",IF(SUBTOTAL(3,C2810:C2810)=0,-1,SUBTOTAL(3,$C$4:C2810))),"")</f>
        <v/>
      </c>
      <c r="W2810" s="156" t="str">
        <f t="array" ref="W2810">IF(LEN(C2810)&gt;0,IFERROR(IF(MATCH(C2810,$C$3:$C2809,0)&gt;0,N2810-INDEX($N$3:N2809,SUMPRODUCT(MAX(ROW($C$3:$C2809)*(C2810=$C$3:$C2809)))-2,1),""),""),"")</f>
        <v/>
      </c>
      <c r="X2810" s="156">
        <f t="shared" ca="1" si="302"/>
        <v>1</v>
      </c>
      <c r="Y2810" s="156">
        <f t="shared" ca="1" si="303"/>
        <v>1</v>
      </c>
    </row>
    <row r="2811" spans="2:25" hidden="1" x14ac:dyDescent="0.25">
      <c r="B2811" s="390" t="str">
        <f>IFERROR(IF(LEN(INDEX(PlansAndNotes!$B$6:$B$2005,ROW(A2811)-ROW($B$3)))=0,"",INDEX(PlansAndNotes!$B$6:$B$2005,ROW(A2811)-ROW($B$3))),"")</f>
        <v/>
      </c>
      <c r="C2811" s="387" t="str">
        <f t="shared" si="304"/>
        <v/>
      </c>
      <c r="D2811" s="361" t="str">
        <f>IFERROR(IF(LEN(C2811)&gt;0,IF(LEN(INDEX(TasksList!$C$6:$C$25,MATCH(C2811,TasksList!$B$6:$B$25,0),1))=0,"",INDEX(TasksList!$C$6:$C$25,MATCH(C2811,TasksList!$B$6:$B$25,0),1)),""),"")</f>
        <v/>
      </c>
      <c r="E2811" s="361" t="str">
        <f>IFERROR(IF(LEN(C2811)&gt;0,IF(LEN(INDEX(TasksList!$F$6:$F$25,MATCH(C2811,TasksList!$B$6:$B$25,0),1))=0,"not set!",INDEX(TasksList!$F$6:$F$25,MATCH(C2811,TasksList!$B$6:$B$25,0),1)),""),"")</f>
        <v/>
      </c>
      <c r="F2811" s="360" t="str">
        <f>IFERROR(IF(LEN(D2811)&gt;0,IF(LEN(INDEX(AdressBook!$D$6:$D$25,MATCH(D2811,AdressBook!$B$6:$B$25,0),1))=0,"",INDEX(AdressBook!$D$6:$D$25,MATCH(D2811,AdressBook!$B$6:$B$25,0),1)),""),"")</f>
        <v/>
      </c>
      <c r="G2811" s="361" t="str">
        <f>IFERROR(IF(LEN(INDEX(PlansAndNotes!$F$6:$F$4005,ROW(B2811)-ROW($C$3)))=0,"",INDEX(PlansAndNotes!$F$6:$F$4005,ROW(B2811)-ROW($C$3))),"")</f>
        <v/>
      </c>
      <c r="H2811" s="361" t="str">
        <f>IFERROR(IF(LEN(C2811)&gt;0,IF(LEN(INDEX(TasksList!$G$6:$G$25,MATCH(C2811,TasksList!$B$6:$B$25,0),1))=0,"",INDEX(TasksList!$G$6:$G$25,MATCH(C2811,TasksList!$B$6:$B$25,0),1)),""),"")</f>
        <v/>
      </c>
      <c r="N2811" s="362" t="str">
        <f>IFERROR(IF(LEN(INDEX(PlansAndNotes!$D$6:$D$4005,ROW(B2811)-ROW($C$3)))=0,"",INDEX(PlansAndNotes!$D$6:$D$4005,ROW(B2811)-ROW($C$3))),"")</f>
        <v/>
      </c>
      <c r="O2811" s="165" t="str">
        <f t="shared" si="299"/>
        <v/>
      </c>
      <c r="P2811" s="363" t="str">
        <f>IFERROR(IF(LEN(INDEX(PlansAndNotes!$E$6:$E$4005,ROW(B2811)-ROW($C$3)))=0,"",INDEX(PlansAndNotes!$E$6:$E$4005,ROW(B2811)-ROW($C$3))),"")</f>
        <v/>
      </c>
      <c r="Q2811" s="363" t="str">
        <f>IFERROR(IF(LEN(INDEX(PlansAndNotes!$G$6:$G$4005,ROW(B2811)-ROW($C$3)))=0,"",INDEX(PlansAndNotes!$G$6:$G$4005,ROW(B2811)-ROW($C$3))),"")</f>
        <v/>
      </c>
      <c r="R2811" s="361" t="str">
        <f>IFERROR(IF(LEN(D2811)&gt;0,IF(LEN(INDEX(AdressBook!$C$6:$C$25,MATCH(D2811,AdressBook!$B$6:$B$25,0),1))=0,"",INDEX(AdressBook!$C$6:$C$25,MATCH(D2811,AdressBook!$B$6:$B$25,0),1)),""),"")</f>
        <v/>
      </c>
      <c r="S2811" s="165">
        <f>IF(LEN(C2811)&gt;0,IFERROR(IF(MATCH(C2811,C2812:$C$4004,0)&gt;0,-1,ROW(S2811)-ROW($S$3)),ROW(S2811)-ROW($S$3)),-1)</f>
        <v>-1</v>
      </c>
      <c r="T2811" s="165">
        <f t="shared" si="300"/>
        <v>0</v>
      </c>
      <c r="U2811" s="165" t="str">
        <f t="shared" si="301"/>
        <v/>
      </c>
      <c r="V2811" s="165" t="str">
        <f>IFERROR(IF(OR(C2811="",S2811&lt;0),"",IF(SUBTOTAL(3,C2811:C2811)=0,-1,SUBTOTAL(3,$C$4:C2811))),"")</f>
        <v/>
      </c>
      <c r="W2811" s="156" t="str">
        <f t="array" ref="W2811">IF(LEN(C2811)&gt;0,IFERROR(IF(MATCH(C2811,$C$3:$C2810,0)&gt;0,N2811-INDEX($N$3:N2810,SUMPRODUCT(MAX(ROW($C$3:$C2810)*(C2811=$C$3:$C2810)))-2,1),""),""),"")</f>
        <v/>
      </c>
      <c r="X2811" s="156">
        <f t="shared" ca="1" si="302"/>
        <v>1</v>
      </c>
      <c r="Y2811" s="156">
        <f t="shared" ca="1" si="303"/>
        <v>1</v>
      </c>
    </row>
    <row r="2812" spans="2:25" hidden="1" x14ac:dyDescent="0.25">
      <c r="B2812" s="390" t="str">
        <f>IFERROR(IF(LEN(INDEX(PlansAndNotes!$B$6:$B$2005,ROW(A2812)-ROW($B$3)))=0,"",INDEX(PlansAndNotes!$B$6:$B$2005,ROW(A2812)-ROW($B$3))),"")</f>
        <v/>
      </c>
      <c r="C2812" s="387" t="str">
        <f t="shared" si="304"/>
        <v/>
      </c>
      <c r="D2812" s="361" t="str">
        <f>IFERROR(IF(LEN(C2812)&gt;0,IF(LEN(INDEX(TasksList!$C$6:$C$25,MATCH(C2812,TasksList!$B$6:$B$25,0),1))=0,"",INDEX(TasksList!$C$6:$C$25,MATCH(C2812,TasksList!$B$6:$B$25,0),1)),""),"")</f>
        <v/>
      </c>
      <c r="E2812" s="361" t="str">
        <f>IFERROR(IF(LEN(C2812)&gt;0,IF(LEN(INDEX(TasksList!$F$6:$F$25,MATCH(C2812,TasksList!$B$6:$B$25,0),1))=0,"not set!",INDEX(TasksList!$F$6:$F$25,MATCH(C2812,TasksList!$B$6:$B$25,0),1)),""),"")</f>
        <v/>
      </c>
      <c r="F2812" s="360" t="str">
        <f>IFERROR(IF(LEN(D2812)&gt;0,IF(LEN(INDEX(AdressBook!$D$6:$D$25,MATCH(D2812,AdressBook!$B$6:$B$25,0),1))=0,"",INDEX(AdressBook!$D$6:$D$25,MATCH(D2812,AdressBook!$B$6:$B$25,0),1)),""),"")</f>
        <v/>
      </c>
      <c r="G2812" s="361" t="str">
        <f>IFERROR(IF(LEN(INDEX(PlansAndNotes!$F$6:$F$4005,ROW(B2812)-ROW($C$3)))=0,"",INDEX(PlansAndNotes!$F$6:$F$4005,ROW(B2812)-ROW($C$3))),"")</f>
        <v/>
      </c>
      <c r="H2812" s="361" t="str">
        <f>IFERROR(IF(LEN(C2812)&gt;0,IF(LEN(INDEX(TasksList!$G$6:$G$25,MATCH(C2812,TasksList!$B$6:$B$25,0),1))=0,"",INDEX(TasksList!$G$6:$G$25,MATCH(C2812,TasksList!$B$6:$B$25,0),1)),""),"")</f>
        <v/>
      </c>
      <c r="N2812" s="362" t="str">
        <f>IFERROR(IF(LEN(INDEX(PlansAndNotes!$D$6:$D$4005,ROW(B2812)-ROW($C$3)))=0,"",INDEX(PlansAndNotes!$D$6:$D$4005,ROW(B2812)-ROW($C$3))),"")</f>
        <v/>
      </c>
      <c r="O2812" s="165" t="str">
        <f t="shared" si="299"/>
        <v/>
      </c>
      <c r="P2812" s="363" t="str">
        <f>IFERROR(IF(LEN(INDEX(PlansAndNotes!$E$6:$E$4005,ROW(B2812)-ROW($C$3)))=0,"",INDEX(PlansAndNotes!$E$6:$E$4005,ROW(B2812)-ROW($C$3))),"")</f>
        <v/>
      </c>
      <c r="Q2812" s="363" t="str">
        <f>IFERROR(IF(LEN(INDEX(PlansAndNotes!$G$6:$G$4005,ROW(B2812)-ROW($C$3)))=0,"",INDEX(PlansAndNotes!$G$6:$G$4005,ROW(B2812)-ROW($C$3))),"")</f>
        <v/>
      </c>
      <c r="R2812" s="361" t="str">
        <f>IFERROR(IF(LEN(D2812)&gt;0,IF(LEN(INDEX(AdressBook!$C$6:$C$25,MATCH(D2812,AdressBook!$B$6:$B$25,0),1))=0,"",INDEX(AdressBook!$C$6:$C$25,MATCH(D2812,AdressBook!$B$6:$B$25,0),1)),""),"")</f>
        <v/>
      </c>
      <c r="S2812" s="165">
        <f>IF(LEN(C2812)&gt;0,IFERROR(IF(MATCH(C2812,C2813:$C$4004,0)&gt;0,-1,ROW(S2812)-ROW($S$3)),ROW(S2812)-ROW($S$3)),-1)</f>
        <v>-1</v>
      </c>
      <c r="T2812" s="165">
        <f t="shared" si="300"/>
        <v>0</v>
      </c>
      <c r="U2812" s="165" t="str">
        <f t="shared" si="301"/>
        <v/>
      </c>
      <c r="V2812" s="165" t="str">
        <f>IFERROR(IF(OR(C2812="",S2812&lt;0),"",IF(SUBTOTAL(3,C2812:C2812)=0,-1,SUBTOTAL(3,$C$4:C2812))),"")</f>
        <v/>
      </c>
      <c r="W2812" s="156" t="str">
        <f t="array" ref="W2812">IF(LEN(C2812)&gt;0,IFERROR(IF(MATCH(C2812,$C$3:$C2811,0)&gt;0,N2812-INDEX($N$3:N2811,SUMPRODUCT(MAX(ROW($C$3:$C2811)*(C2812=$C$3:$C2811)))-2,1),""),""),"")</f>
        <v/>
      </c>
      <c r="X2812" s="156">
        <f t="shared" ca="1" si="302"/>
        <v>1</v>
      </c>
      <c r="Y2812" s="156">
        <f t="shared" ca="1" si="303"/>
        <v>1</v>
      </c>
    </row>
    <row r="2813" spans="2:25" hidden="1" x14ac:dyDescent="0.25">
      <c r="B2813" s="390" t="str">
        <f>IFERROR(IF(LEN(INDEX(PlansAndNotes!$B$6:$B$2005,ROW(A2813)-ROW($B$3)))=0,"",INDEX(PlansAndNotes!$B$6:$B$2005,ROW(A2813)-ROW($B$3))),"")</f>
        <v/>
      </c>
      <c r="C2813" s="387" t="str">
        <f t="shared" si="304"/>
        <v/>
      </c>
      <c r="D2813" s="361" t="str">
        <f>IFERROR(IF(LEN(C2813)&gt;0,IF(LEN(INDEX(TasksList!$C$6:$C$25,MATCH(C2813,TasksList!$B$6:$B$25,0),1))=0,"",INDEX(TasksList!$C$6:$C$25,MATCH(C2813,TasksList!$B$6:$B$25,0),1)),""),"")</f>
        <v/>
      </c>
      <c r="E2813" s="361" t="str">
        <f>IFERROR(IF(LEN(C2813)&gt;0,IF(LEN(INDEX(TasksList!$F$6:$F$25,MATCH(C2813,TasksList!$B$6:$B$25,0),1))=0,"not set!",INDEX(TasksList!$F$6:$F$25,MATCH(C2813,TasksList!$B$6:$B$25,0),1)),""),"")</f>
        <v/>
      </c>
      <c r="F2813" s="360" t="str">
        <f>IFERROR(IF(LEN(D2813)&gt;0,IF(LEN(INDEX(AdressBook!$D$6:$D$25,MATCH(D2813,AdressBook!$B$6:$B$25,0),1))=0,"",INDEX(AdressBook!$D$6:$D$25,MATCH(D2813,AdressBook!$B$6:$B$25,0),1)),""),"")</f>
        <v/>
      </c>
      <c r="G2813" s="361" t="str">
        <f>IFERROR(IF(LEN(INDEX(PlansAndNotes!$F$6:$F$4005,ROW(B2813)-ROW($C$3)))=0,"",INDEX(PlansAndNotes!$F$6:$F$4005,ROW(B2813)-ROW($C$3))),"")</f>
        <v/>
      </c>
      <c r="H2813" s="361" t="str">
        <f>IFERROR(IF(LEN(C2813)&gt;0,IF(LEN(INDEX(TasksList!$G$6:$G$25,MATCH(C2813,TasksList!$B$6:$B$25,0),1))=0,"",INDEX(TasksList!$G$6:$G$25,MATCH(C2813,TasksList!$B$6:$B$25,0),1)),""),"")</f>
        <v/>
      </c>
      <c r="N2813" s="362" t="str">
        <f>IFERROR(IF(LEN(INDEX(PlansAndNotes!$D$6:$D$4005,ROW(B2813)-ROW($C$3)))=0,"",INDEX(PlansAndNotes!$D$6:$D$4005,ROW(B2813)-ROW($C$3))),"")</f>
        <v/>
      </c>
      <c r="O2813" s="165" t="str">
        <f t="shared" si="299"/>
        <v/>
      </c>
      <c r="P2813" s="363" t="str">
        <f>IFERROR(IF(LEN(INDEX(PlansAndNotes!$E$6:$E$4005,ROW(B2813)-ROW($C$3)))=0,"",INDEX(PlansAndNotes!$E$6:$E$4005,ROW(B2813)-ROW($C$3))),"")</f>
        <v/>
      </c>
      <c r="Q2813" s="363" t="str">
        <f>IFERROR(IF(LEN(INDEX(PlansAndNotes!$G$6:$G$4005,ROW(B2813)-ROW($C$3)))=0,"",INDEX(PlansAndNotes!$G$6:$G$4005,ROW(B2813)-ROW($C$3))),"")</f>
        <v/>
      </c>
      <c r="R2813" s="361" t="str">
        <f>IFERROR(IF(LEN(D2813)&gt;0,IF(LEN(INDEX(AdressBook!$C$6:$C$25,MATCH(D2813,AdressBook!$B$6:$B$25,0),1))=0,"",INDEX(AdressBook!$C$6:$C$25,MATCH(D2813,AdressBook!$B$6:$B$25,0),1)),""),"")</f>
        <v/>
      </c>
      <c r="S2813" s="165">
        <f>IF(LEN(C2813)&gt;0,IFERROR(IF(MATCH(C2813,C2814:$C$4004,0)&gt;0,-1,ROW(S2813)-ROW($S$3)),ROW(S2813)-ROW($S$3)),-1)</f>
        <v>-1</v>
      </c>
      <c r="T2813" s="165">
        <f t="shared" si="300"/>
        <v>0</v>
      </c>
      <c r="U2813" s="165" t="str">
        <f t="shared" si="301"/>
        <v/>
      </c>
      <c r="V2813" s="165" t="str">
        <f>IFERROR(IF(OR(C2813="",S2813&lt;0),"",IF(SUBTOTAL(3,C2813:C2813)=0,-1,SUBTOTAL(3,$C$4:C2813))),"")</f>
        <v/>
      </c>
      <c r="W2813" s="156" t="str">
        <f t="array" ref="W2813">IF(LEN(C2813)&gt;0,IFERROR(IF(MATCH(C2813,$C$3:$C2812,0)&gt;0,N2813-INDEX($N$3:N2812,SUMPRODUCT(MAX(ROW($C$3:$C2812)*(C2813=$C$3:$C2812)))-2,1),""),""),"")</f>
        <v/>
      </c>
      <c r="X2813" s="156">
        <f t="shared" ca="1" si="302"/>
        <v>1</v>
      </c>
      <c r="Y2813" s="156">
        <f t="shared" ca="1" si="303"/>
        <v>1</v>
      </c>
    </row>
    <row r="2814" spans="2:25" hidden="1" x14ac:dyDescent="0.25">
      <c r="B2814" s="390" t="str">
        <f>IFERROR(IF(LEN(INDEX(PlansAndNotes!$B$6:$B$2005,ROW(A2814)-ROW($B$3)))=0,"",INDEX(PlansAndNotes!$B$6:$B$2005,ROW(A2814)-ROW($B$3))),"")</f>
        <v/>
      </c>
      <c r="C2814" s="387" t="str">
        <f t="shared" si="304"/>
        <v/>
      </c>
      <c r="D2814" s="361" t="str">
        <f>IFERROR(IF(LEN(C2814)&gt;0,IF(LEN(INDEX(TasksList!$C$6:$C$25,MATCH(C2814,TasksList!$B$6:$B$25,0),1))=0,"",INDEX(TasksList!$C$6:$C$25,MATCH(C2814,TasksList!$B$6:$B$25,0),1)),""),"")</f>
        <v/>
      </c>
      <c r="E2814" s="361" t="str">
        <f>IFERROR(IF(LEN(C2814)&gt;0,IF(LEN(INDEX(TasksList!$F$6:$F$25,MATCH(C2814,TasksList!$B$6:$B$25,0),1))=0,"not set!",INDEX(TasksList!$F$6:$F$25,MATCH(C2814,TasksList!$B$6:$B$25,0),1)),""),"")</f>
        <v/>
      </c>
      <c r="F2814" s="360" t="str">
        <f>IFERROR(IF(LEN(D2814)&gt;0,IF(LEN(INDEX(AdressBook!$D$6:$D$25,MATCH(D2814,AdressBook!$B$6:$B$25,0),1))=0,"",INDEX(AdressBook!$D$6:$D$25,MATCH(D2814,AdressBook!$B$6:$B$25,0),1)),""),"")</f>
        <v/>
      </c>
      <c r="G2814" s="361" t="str">
        <f>IFERROR(IF(LEN(INDEX(PlansAndNotes!$F$6:$F$4005,ROW(B2814)-ROW($C$3)))=0,"",INDEX(PlansAndNotes!$F$6:$F$4005,ROW(B2814)-ROW($C$3))),"")</f>
        <v/>
      </c>
      <c r="H2814" s="361" t="str">
        <f>IFERROR(IF(LEN(C2814)&gt;0,IF(LEN(INDEX(TasksList!$G$6:$G$25,MATCH(C2814,TasksList!$B$6:$B$25,0),1))=0,"",INDEX(TasksList!$G$6:$G$25,MATCH(C2814,TasksList!$B$6:$B$25,0),1)),""),"")</f>
        <v/>
      </c>
      <c r="N2814" s="362" t="str">
        <f>IFERROR(IF(LEN(INDEX(PlansAndNotes!$D$6:$D$4005,ROW(B2814)-ROW($C$3)))=0,"",INDEX(PlansAndNotes!$D$6:$D$4005,ROW(B2814)-ROW($C$3))),"")</f>
        <v/>
      </c>
      <c r="O2814" s="165" t="str">
        <f t="shared" si="299"/>
        <v/>
      </c>
      <c r="P2814" s="363" t="str">
        <f>IFERROR(IF(LEN(INDEX(PlansAndNotes!$E$6:$E$4005,ROW(B2814)-ROW($C$3)))=0,"",INDEX(PlansAndNotes!$E$6:$E$4005,ROW(B2814)-ROW($C$3))),"")</f>
        <v/>
      </c>
      <c r="Q2814" s="363" t="str">
        <f>IFERROR(IF(LEN(INDEX(PlansAndNotes!$G$6:$G$4005,ROW(B2814)-ROW($C$3)))=0,"",INDEX(PlansAndNotes!$G$6:$G$4005,ROW(B2814)-ROW($C$3))),"")</f>
        <v/>
      </c>
      <c r="R2814" s="361" t="str">
        <f>IFERROR(IF(LEN(D2814)&gt;0,IF(LEN(INDEX(AdressBook!$C$6:$C$25,MATCH(D2814,AdressBook!$B$6:$B$25,0),1))=0,"",INDEX(AdressBook!$C$6:$C$25,MATCH(D2814,AdressBook!$B$6:$B$25,0),1)),""),"")</f>
        <v/>
      </c>
      <c r="S2814" s="165">
        <f>IF(LEN(C2814)&gt;0,IFERROR(IF(MATCH(C2814,C2815:$C$4004,0)&gt;0,-1,ROW(S2814)-ROW($S$3)),ROW(S2814)-ROW($S$3)),-1)</f>
        <v>-1</v>
      </c>
      <c r="T2814" s="165">
        <f t="shared" si="300"/>
        <v>0</v>
      </c>
      <c r="U2814" s="165" t="str">
        <f t="shared" si="301"/>
        <v/>
      </c>
      <c r="V2814" s="165" t="str">
        <f>IFERROR(IF(OR(C2814="",S2814&lt;0),"",IF(SUBTOTAL(3,C2814:C2814)=0,-1,SUBTOTAL(3,$C$4:C2814))),"")</f>
        <v/>
      </c>
      <c r="W2814" s="156" t="str">
        <f t="array" ref="W2814">IF(LEN(C2814)&gt;0,IFERROR(IF(MATCH(C2814,$C$3:$C2813,0)&gt;0,N2814-INDEX($N$3:N2813,SUMPRODUCT(MAX(ROW($C$3:$C2813)*(C2814=$C$3:$C2813)))-2,1),""),""),"")</f>
        <v/>
      </c>
      <c r="X2814" s="156">
        <f t="shared" ca="1" si="302"/>
        <v>1</v>
      </c>
      <c r="Y2814" s="156">
        <f t="shared" ca="1" si="303"/>
        <v>1</v>
      </c>
    </row>
    <row r="2815" spans="2:25" hidden="1" x14ac:dyDescent="0.25">
      <c r="B2815" s="390" t="str">
        <f>IFERROR(IF(LEN(INDEX(PlansAndNotes!$B$6:$B$2005,ROW(A2815)-ROW($B$3)))=0,"",INDEX(PlansAndNotes!$B$6:$B$2005,ROW(A2815)-ROW($B$3))),"")</f>
        <v/>
      </c>
      <c r="C2815" s="387" t="str">
        <f t="shared" si="304"/>
        <v/>
      </c>
      <c r="D2815" s="361" t="str">
        <f>IFERROR(IF(LEN(C2815)&gt;0,IF(LEN(INDEX(TasksList!$C$6:$C$25,MATCH(C2815,TasksList!$B$6:$B$25,0),1))=0,"",INDEX(TasksList!$C$6:$C$25,MATCH(C2815,TasksList!$B$6:$B$25,0),1)),""),"")</f>
        <v/>
      </c>
      <c r="E2815" s="361" t="str">
        <f>IFERROR(IF(LEN(C2815)&gt;0,IF(LEN(INDEX(TasksList!$F$6:$F$25,MATCH(C2815,TasksList!$B$6:$B$25,0),1))=0,"not set!",INDEX(TasksList!$F$6:$F$25,MATCH(C2815,TasksList!$B$6:$B$25,0),1)),""),"")</f>
        <v/>
      </c>
      <c r="F2815" s="360" t="str">
        <f>IFERROR(IF(LEN(D2815)&gt;0,IF(LEN(INDEX(AdressBook!$D$6:$D$25,MATCH(D2815,AdressBook!$B$6:$B$25,0),1))=0,"",INDEX(AdressBook!$D$6:$D$25,MATCH(D2815,AdressBook!$B$6:$B$25,0),1)),""),"")</f>
        <v/>
      </c>
      <c r="G2815" s="361" t="str">
        <f>IFERROR(IF(LEN(INDEX(PlansAndNotes!$F$6:$F$4005,ROW(B2815)-ROW($C$3)))=0,"",INDEX(PlansAndNotes!$F$6:$F$4005,ROW(B2815)-ROW($C$3))),"")</f>
        <v/>
      </c>
      <c r="H2815" s="361" t="str">
        <f>IFERROR(IF(LEN(C2815)&gt;0,IF(LEN(INDEX(TasksList!$G$6:$G$25,MATCH(C2815,TasksList!$B$6:$B$25,0),1))=0,"",INDEX(TasksList!$G$6:$G$25,MATCH(C2815,TasksList!$B$6:$B$25,0),1)),""),"")</f>
        <v/>
      </c>
      <c r="N2815" s="362" t="str">
        <f>IFERROR(IF(LEN(INDEX(PlansAndNotes!$D$6:$D$4005,ROW(B2815)-ROW($C$3)))=0,"",INDEX(PlansAndNotes!$D$6:$D$4005,ROW(B2815)-ROW($C$3))),"")</f>
        <v/>
      </c>
      <c r="O2815" s="165" t="str">
        <f t="shared" si="299"/>
        <v/>
      </c>
      <c r="P2815" s="363" t="str">
        <f>IFERROR(IF(LEN(INDEX(PlansAndNotes!$E$6:$E$4005,ROW(B2815)-ROW($C$3)))=0,"",INDEX(PlansAndNotes!$E$6:$E$4005,ROW(B2815)-ROW($C$3))),"")</f>
        <v/>
      </c>
      <c r="Q2815" s="363" t="str">
        <f>IFERROR(IF(LEN(INDEX(PlansAndNotes!$G$6:$G$4005,ROW(B2815)-ROW($C$3)))=0,"",INDEX(PlansAndNotes!$G$6:$G$4005,ROW(B2815)-ROW($C$3))),"")</f>
        <v/>
      </c>
      <c r="R2815" s="361" t="str">
        <f>IFERROR(IF(LEN(D2815)&gt;0,IF(LEN(INDEX(AdressBook!$C$6:$C$25,MATCH(D2815,AdressBook!$B$6:$B$25,0),1))=0,"",INDEX(AdressBook!$C$6:$C$25,MATCH(D2815,AdressBook!$B$6:$B$25,0),1)),""),"")</f>
        <v/>
      </c>
      <c r="S2815" s="165">
        <f>IF(LEN(C2815)&gt;0,IFERROR(IF(MATCH(C2815,C2816:$C$4004,0)&gt;0,-1,ROW(S2815)-ROW($S$3)),ROW(S2815)-ROW($S$3)),-1)</f>
        <v>-1</v>
      </c>
      <c r="T2815" s="165">
        <f t="shared" si="300"/>
        <v>0</v>
      </c>
      <c r="U2815" s="165" t="str">
        <f t="shared" si="301"/>
        <v/>
      </c>
      <c r="V2815" s="165" t="str">
        <f>IFERROR(IF(OR(C2815="",S2815&lt;0),"",IF(SUBTOTAL(3,C2815:C2815)=0,-1,SUBTOTAL(3,$C$4:C2815))),"")</f>
        <v/>
      </c>
      <c r="W2815" s="156" t="str">
        <f t="array" ref="W2815">IF(LEN(C2815)&gt;0,IFERROR(IF(MATCH(C2815,$C$3:$C2814,0)&gt;0,N2815-INDEX($N$3:N2814,SUMPRODUCT(MAX(ROW($C$3:$C2814)*(C2815=$C$3:$C2814)))-2,1),""),""),"")</f>
        <v/>
      </c>
      <c r="X2815" s="156">
        <f t="shared" ca="1" si="302"/>
        <v>1</v>
      </c>
      <c r="Y2815" s="156">
        <f t="shared" ca="1" si="303"/>
        <v>1</v>
      </c>
    </row>
    <row r="2816" spans="2:25" hidden="1" x14ac:dyDescent="0.25">
      <c r="B2816" s="390" t="str">
        <f>IFERROR(IF(LEN(INDEX(PlansAndNotes!$B$6:$B$2005,ROW(A2816)-ROW($B$3)))=0,"",INDEX(PlansAndNotes!$B$6:$B$2005,ROW(A2816)-ROW($B$3))),"")</f>
        <v/>
      </c>
      <c r="C2816" s="387" t="str">
        <f t="shared" si="304"/>
        <v/>
      </c>
      <c r="D2816" s="361" t="str">
        <f>IFERROR(IF(LEN(C2816)&gt;0,IF(LEN(INDEX(TasksList!$C$6:$C$25,MATCH(C2816,TasksList!$B$6:$B$25,0),1))=0,"",INDEX(TasksList!$C$6:$C$25,MATCH(C2816,TasksList!$B$6:$B$25,0),1)),""),"")</f>
        <v/>
      </c>
      <c r="E2816" s="361" t="str">
        <f>IFERROR(IF(LEN(C2816)&gt;0,IF(LEN(INDEX(TasksList!$F$6:$F$25,MATCH(C2816,TasksList!$B$6:$B$25,0),1))=0,"not set!",INDEX(TasksList!$F$6:$F$25,MATCH(C2816,TasksList!$B$6:$B$25,0),1)),""),"")</f>
        <v/>
      </c>
      <c r="F2816" s="360" t="str">
        <f>IFERROR(IF(LEN(D2816)&gt;0,IF(LEN(INDEX(AdressBook!$D$6:$D$25,MATCH(D2816,AdressBook!$B$6:$B$25,0),1))=0,"",INDEX(AdressBook!$D$6:$D$25,MATCH(D2816,AdressBook!$B$6:$B$25,0),1)),""),"")</f>
        <v/>
      </c>
      <c r="G2816" s="361" t="str">
        <f>IFERROR(IF(LEN(INDEX(PlansAndNotes!$F$6:$F$4005,ROW(B2816)-ROW($C$3)))=0,"",INDEX(PlansAndNotes!$F$6:$F$4005,ROW(B2816)-ROW($C$3))),"")</f>
        <v/>
      </c>
      <c r="H2816" s="361" t="str">
        <f>IFERROR(IF(LEN(C2816)&gt;0,IF(LEN(INDEX(TasksList!$G$6:$G$25,MATCH(C2816,TasksList!$B$6:$B$25,0),1))=0,"",INDEX(TasksList!$G$6:$G$25,MATCH(C2816,TasksList!$B$6:$B$25,0),1)),""),"")</f>
        <v/>
      </c>
      <c r="N2816" s="362" t="str">
        <f>IFERROR(IF(LEN(INDEX(PlansAndNotes!$D$6:$D$4005,ROW(B2816)-ROW($C$3)))=0,"",INDEX(PlansAndNotes!$D$6:$D$4005,ROW(B2816)-ROW($C$3))),"")</f>
        <v/>
      </c>
      <c r="O2816" s="165" t="str">
        <f t="shared" si="299"/>
        <v/>
      </c>
      <c r="P2816" s="363" t="str">
        <f>IFERROR(IF(LEN(INDEX(PlansAndNotes!$E$6:$E$4005,ROW(B2816)-ROW($C$3)))=0,"",INDEX(PlansAndNotes!$E$6:$E$4005,ROW(B2816)-ROW($C$3))),"")</f>
        <v/>
      </c>
      <c r="Q2816" s="363" t="str">
        <f>IFERROR(IF(LEN(INDEX(PlansAndNotes!$G$6:$G$4005,ROW(B2816)-ROW($C$3)))=0,"",INDEX(PlansAndNotes!$G$6:$G$4005,ROW(B2816)-ROW($C$3))),"")</f>
        <v/>
      </c>
      <c r="R2816" s="361" t="str">
        <f>IFERROR(IF(LEN(D2816)&gt;0,IF(LEN(INDEX(AdressBook!$C$6:$C$25,MATCH(D2816,AdressBook!$B$6:$B$25,0),1))=0,"",INDEX(AdressBook!$C$6:$C$25,MATCH(D2816,AdressBook!$B$6:$B$25,0),1)),""),"")</f>
        <v/>
      </c>
      <c r="S2816" s="165">
        <f>IF(LEN(C2816)&gt;0,IFERROR(IF(MATCH(C2816,C2817:$C$4004,0)&gt;0,-1,ROW(S2816)-ROW($S$3)),ROW(S2816)-ROW($S$3)),-1)</f>
        <v>-1</v>
      </c>
      <c r="T2816" s="165">
        <f t="shared" si="300"/>
        <v>0</v>
      </c>
      <c r="U2816" s="165" t="str">
        <f t="shared" si="301"/>
        <v/>
      </c>
      <c r="V2816" s="165" t="str">
        <f>IFERROR(IF(OR(C2816="",S2816&lt;0),"",IF(SUBTOTAL(3,C2816:C2816)=0,-1,SUBTOTAL(3,$C$4:C2816))),"")</f>
        <v/>
      </c>
      <c r="W2816" s="156" t="str">
        <f t="array" ref="W2816">IF(LEN(C2816)&gt;0,IFERROR(IF(MATCH(C2816,$C$3:$C2815,0)&gt;0,N2816-INDEX($N$3:N2815,SUMPRODUCT(MAX(ROW($C$3:$C2815)*(C2816=$C$3:$C2815)))-2,1),""),""),"")</f>
        <v/>
      </c>
      <c r="X2816" s="156">
        <f t="shared" ca="1" si="302"/>
        <v>1</v>
      </c>
      <c r="Y2816" s="156">
        <f t="shared" ca="1" si="303"/>
        <v>1</v>
      </c>
    </row>
    <row r="2817" spans="2:25" hidden="1" x14ac:dyDescent="0.25">
      <c r="B2817" s="390" t="str">
        <f>IFERROR(IF(LEN(INDEX(PlansAndNotes!$B$6:$B$2005,ROW(A2817)-ROW($B$3)))=0,"",INDEX(PlansAndNotes!$B$6:$B$2005,ROW(A2817)-ROW($B$3))),"")</f>
        <v/>
      </c>
      <c r="C2817" s="387" t="str">
        <f t="shared" si="304"/>
        <v/>
      </c>
      <c r="D2817" s="361" t="str">
        <f>IFERROR(IF(LEN(C2817)&gt;0,IF(LEN(INDEX(TasksList!$C$6:$C$25,MATCH(C2817,TasksList!$B$6:$B$25,0),1))=0,"",INDEX(TasksList!$C$6:$C$25,MATCH(C2817,TasksList!$B$6:$B$25,0),1)),""),"")</f>
        <v/>
      </c>
      <c r="E2817" s="361" t="str">
        <f>IFERROR(IF(LEN(C2817)&gt;0,IF(LEN(INDEX(TasksList!$F$6:$F$25,MATCH(C2817,TasksList!$B$6:$B$25,0),1))=0,"not set!",INDEX(TasksList!$F$6:$F$25,MATCH(C2817,TasksList!$B$6:$B$25,0),1)),""),"")</f>
        <v/>
      </c>
      <c r="F2817" s="360" t="str">
        <f>IFERROR(IF(LEN(D2817)&gt;0,IF(LEN(INDEX(AdressBook!$D$6:$D$25,MATCH(D2817,AdressBook!$B$6:$B$25,0),1))=0,"",INDEX(AdressBook!$D$6:$D$25,MATCH(D2817,AdressBook!$B$6:$B$25,0),1)),""),"")</f>
        <v/>
      </c>
      <c r="G2817" s="361" t="str">
        <f>IFERROR(IF(LEN(INDEX(PlansAndNotes!$F$6:$F$4005,ROW(B2817)-ROW($C$3)))=0,"",INDEX(PlansAndNotes!$F$6:$F$4005,ROW(B2817)-ROW($C$3))),"")</f>
        <v/>
      </c>
      <c r="H2817" s="361" t="str">
        <f>IFERROR(IF(LEN(C2817)&gt;0,IF(LEN(INDEX(TasksList!$G$6:$G$25,MATCH(C2817,TasksList!$B$6:$B$25,0),1))=0,"",INDEX(TasksList!$G$6:$G$25,MATCH(C2817,TasksList!$B$6:$B$25,0),1)),""),"")</f>
        <v/>
      </c>
      <c r="N2817" s="362" t="str">
        <f>IFERROR(IF(LEN(INDEX(PlansAndNotes!$D$6:$D$4005,ROW(B2817)-ROW($C$3)))=0,"",INDEX(PlansAndNotes!$D$6:$D$4005,ROW(B2817)-ROW($C$3))),"")</f>
        <v/>
      </c>
      <c r="O2817" s="165" t="str">
        <f t="shared" si="299"/>
        <v/>
      </c>
      <c r="P2817" s="363" t="str">
        <f>IFERROR(IF(LEN(INDEX(PlansAndNotes!$E$6:$E$4005,ROW(B2817)-ROW($C$3)))=0,"",INDEX(PlansAndNotes!$E$6:$E$4005,ROW(B2817)-ROW($C$3))),"")</f>
        <v/>
      </c>
      <c r="Q2817" s="363" t="str">
        <f>IFERROR(IF(LEN(INDEX(PlansAndNotes!$G$6:$G$4005,ROW(B2817)-ROW($C$3)))=0,"",INDEX(PlansAndNotes!$G$6:$G$4005,ROW(B2817)-ROW($C$3))),"")</f>
        <v/>
      </c>
      <c r="R2817" s="361" t="str">
        <f>IFERROR(IF(LEN(D2817)&gt;0,IF(LEN(INDEX(AdressBook!$C$6:$C$25,MATCH(D2817,AdressBook!$B$6:$B$25,0),1))=0,"",INDEX(AdressBook!$C$6:$C$25,MATCH(D2817,AdressBook!$B$6:$B$25,0),1)),""),"")</f>
        <v/>
      </c>
      <c r="S2817" s="165">
        <f>IF(LEN(C2817)&gt;0,IFERROR(IF(MATCH(C2817,C2818:$C$4004,0)&gt;0,-1,ROW(S2817)-ROW($S$3)),ROW(S2817)-ROW($S$3)),-1)</f>
        <v>-1</v>
      </c>
      <c r="T2817" s="165">
        <f t="shared" si="300"/>
        <v>0</v>
      </c>
      <c r="U2817" s="165" t="str">
        <f t="shared" si="301"/>
        <v/>
      </c>
      <c r="V2817" s="165" t="str">
        <f>IFERROR(IF(OR(C2817="",S2817&lt;0),"",IF(SUBTOTAL(3,C2817:C2817)=0,-1,SUBTOTAL(3,$C$4:C2817))),"")</f>
        <v/>
      </c>
      <c r="W2817" s="156" t="str">
        <f t="array" ref="W2817">IF(LEN(C2817)&gt;0,IFERROR(IF(MATCH(C2817,$C$3:$C2816,0)&gt;0,N2817-INDEX($N$3:N2816,SUMPRODUCT(MAX(ROW($C$3:$C2816)*(C2817=$C$3:$C2816)))-2,1),""),""),"")</f>
        <v/>
      </c>
      <c r="X2817" s="156">
        <f t="shared" ca="1" si="302"/>
        <v>1</v>
      </c>
      <c r="Y2817" s="156">
        <f t="shared" ca="1" si="303"/>
        <v>1</v>
      </c>
    </row>
    <row r="2818" spans="2:25" hidden="1" x14ac:dyDescent="0.25">
      <c r="B2818" s="390" t="str">
        <f>IFERROR(IF(LEN(INDEX(PlansAndNotes!$B$6:$B$2005,ROW(A2818)-ROW($B$3)))=0,"",INDEX(PlansAndNotes!$B$6:$B$2005,ROW(A2818)-ROW($B$3))),"")</f>
        <v/>
      </c>
      <c r="C2818" s="387" t="str">
        <f t="shared" si="304"/>
        <v/>
      </c>
      <c r="D2818" s="361" t="str">
        <f>IFERROR(IF(LEN(C2818)&gt;0,IF(LEN(INDEX(TasksList!$C$6:$C$25,MATCH(C2818,TasksList!$B$6:$B$25,0),1))=0,"",INDEX(TasksList!$C$6:$C$25,MATCH(C2818,TasksList!$B$6:$B$25,0),1)),""),"")</f>
        <v/>
      </c>
      <c r="E2818" s="361" t="str">
        <f>IFERROR(IF(LEN(C2818)&gt;0,IF(LEN(INDEX(TasksList!$F$6:$F$25,MATCH(C2818,TasksList!$B$6:$B$25,0),1))=0,"not set!",INDEX(TasksList!$F$6:$F$25,MATCH(C2818,TasksList!$B$6:$B$25,0),1)),""),"")</f>
        <v/>
      </c>
      <c r="F2818" s="360" t="str">
        <f>IFERROR(IF(LEN(D2818)&gt;0,IF(LEN(INDEX(AdressBook!$D$6:$D$25,MATCH(D2818,AdressBook!$B$6:$B$25,0),1))=0,"",INDEX(AdressBook!$D$6:$D$25,MATCH(D2818,AdressBook!$B$6:$B$25,0),1)),""),"")</f>
        <v/>
      </c>
      <c r="G2818" s="361" t="str">
        <f>IFERROR(IF(LEN(INDEX(PlansAndNotes!$F$6:$F$4005,ROW(B2818)-ROW($C$3)))=0,"",INDEX(PlansAndNotes!$F$6:$F$4005,ROW(B2818)-ROW($C$3))),"")</f>
        <v/>
      </c>
      <c r="H2818" s="361" t="str">
        <f>IFERROR(IF(LEN(C2818)&gt;0,IF(LEN(INDEX(TasksList!$G$6:$G$25,MATCH(C2818,TasksList!$B$6:$B$25,0),1))=0,"",INDEX(TasksList!$G$6:$G$25,MATCH(C2818,TasksList!$B$6:$B$25,0),1)),""),"")</f>
        <v/>
      </c>
      <c r="N2818" s="362" t="str">
        <f>IFERROR(IF(LEN(INDEX(PlansAndNotes!$D$6:$D$4005,ROW(B2818)-ROW($C$3)))=0,"",INDEX(PlansAndNotes!$D$6:$D$4005,ROW(B2818)-ROW($C$3))),"")</f>
        <v/>
      </c>
      <c r="O2818" s="165" t="str">
        <f t="shared" si="299"/>
        <v/>
      </c>
      <c r="P2818" s="363" t="str">
        <f>IFERROR(IF(LEN(INDEX(PlansAndNotes!$E$6:$E$4005,ROW(B2818)-ROW($C$3)))=0,"",INDEX(PlansAndNotes!$E$6:$E$4005,ROW(B2818)-ROW($C$3))),"")</f>
        <v/>
      </c>
      <c r="Q2818" s="363" t="str">
        <f>IFERROR(IF(LEN(INDEX(PlansAndNotes!$G$6:$G$4005,ROW(B2818)-ROW($C$3)))=0,"",INDEX(PlansAndNotes!$G$6:$G$4005,ROW(B2818)-ROW($C$3))),"")</f>
        <v/>
      </c>
      <c r="R2818" s="361" t="str">
        <f>IFERROR(IF(LEN(D2818)&gt;0,IF(LEN(INDEX(AdressBook!$C$6:$C$25,MATCH(D2818,AdressBook!$B$6:$B$25,0),1))=0,"",INDEX(AdressBook!$C$6:$C$25,MATCH(D2818,AdressBook!$B$6:$B$25,0),1)),""),"")</f>
        <v/>
      </c>
      <c r="S2818" s="165">
        <f>IF(LEN(C2818)&gt;0,IFERROR(IF(MATCH(C2818,C2819:$C$4004,0)&gt;0,-1,ROW(S2818)-ROW($S$3)),ROW(S2818)-ROW($S$3)),-1)</f>
        <v>-1</v>
      </c>
      <c r="T2818" s="165">
        <f t="shared" si="300"/>
        <v>0</v>
      </c>
      <c r="U2818" s="165" t="str">
        <f t="shared" si="301"/>
        <v/>
      </c>
      <c r="V2818" s="165" t="str">
        <f>IFERROR(IF(OR(C2818="",S2818&lt;0),"",IF(SUBTOTAL(3,C2818:C2818)=0,-1,SUBTOTAL(3,$C$4:C2818))),"")</f>
        <v/>
      </c>
      <c r="W2818" s="156" t="str">
        <f t="array" ref="W2818">IF(LEN(C2818)&gt;0,IFERROR(IF(MATCH(C2818,$C$3:$C2817,0)&gt;0,N2818-INDEX($N$3:N2817,SUMPRODUCT(MAX(ROW($C$3:$C2817)*(C2818=$C$3:$C2817)))-2,1),""),""),"")</f>
        <v/>
      </c>
      <c r="X2818" s="156">
        <f t="shared" ca="1" si="302"/>
        <v>1</v>
      </c>
      <c r="Y2818" s="156">
        <f t="shared" ca="1" si="303"/>
        <v>1</v>
      </c>
    </row>
    <row r="2819" spans="2:25" hidden="1" x14ac:dyDescent="0.25">
      <c r="B2819" s="390" t="str">
        <f>IFERROR(IF(LEN(INDEX(PlansAndNotes!$B$6:$B$2005,ROW(A2819)-ROW($B$3)))=0,"",INDEX(PlansAndNotes!$B$6:$B$2005,ROW(A2819)-ROW($B$3))),"")</f>
        <v/>
      </c>
      <c r="C2819" s="387" t="str">
        <f t="shared" si="304"/>
        <v/>
      </c>
      <c r="D2819" s="361" t="str">
        <f>IFERROR(IF(LEN(C2819)&gt;0,IF(LEN(INDEX(TasksList!$C$6:$C$25,MATCH(C2819,TasksList!$B$6:$B$25,0),1))=0,"",INDEX(TasksList!$C$6:$C$25,MATCH(C2819,TasksList!$B$6:$B$25,0),1)),""),"")</f>
        <v/>
      </c>
      <c r="E2819" s="361" t="str">
        <f>IFERROR(IF(LEN(C2819)&gt;0,IF(LEN(INDEX(TasksList!$F$6:$F$25,MATCH(C2819,TasksList!$B$6:$B$25,0),1))=0,"not set!",INDEX(TasksList!$F$6:$F$25,MATCH(C2819,TasksList!$B$6:$B$25,0),1)),""),"")</f>
        <v/>
      </c>
      <c r="F2819" s="360" t="str">
        <f>IFERROR(IF(LEN(D2819)&gt;0,IF(LEN(INDEX(AdressBook!$D$6:$D$25,MATCH(D2819,AdressBook!$B$6:$B$25,0),1))=0,"",INDEX(AdressBook!$D$6:$D$25,MATCH(D2819,AdressBook!$B$6:$B$25,0),1)),""),"")</f>
        <v/>
      </c>
      <c r="G2819" s="361" t="str">
        <f>IFERROR(IF(LEN(INDEX(PlansAndNotes!$F$6:$F$4005,ROW(B2819)-ROW($C$3)))=0,"",INDEX(PlansAndNotes!$F$6:$F$4005,ROW(B2819)-ROW($C$3))),"")</f>
        <v/>
      </c>
      <c r="H2819" s="361" t="str">
        <f>IFERROR(IF(LEN(C2819)&gt;0,IF(LEN(INDEX(TasksList!$G$6:$G$25,MATCH(C2819,TasksList!$B$6:$B$25,0),1))=0,"",INDEX(TasksList!$G$6:$G$25,MATCH(C2819,TasksList!$B$6:$B$25,0),1)),""),"")</f>
        <v/>
      </c>
      <c r="N2819" s="362" t="str">
        <f>IFERROR(IF(LEN(INDEX(PlansAndNotes!$D$6:$D$4005,ROW(B2819)-ROW($C$3)))=0,"",INDEX(PlansAndNotes!$D$6:$D$4005,ROW(B2819)-ROW($C$3))),"")</f>
        <v/>
      </c>
      <c r="O2819" s="165" t="str">
        <f t="shared" si="299"/>
        <v/>
      </c>
      <c r="P2819" s="363" t="str">
        <f>IFERROR(IF(LEN(INDEX(PlansAndNotes!$E$6:$E$4005,ROW(B2819)-ROW($C$3)))=0,"",INDEX(PlansAndNotes!$E$6:$E$4005,ROW(B2819)-ROW($C$3))),"")</f>
        <v/>
      </c>
      <c r="Q2819" s="363" t="str">
        <f>IFERROR(IF(LEN(INDEX(PlansAndNotes!$G$6:$G$4005,ROW(B2819)-ROW($C$3)))=0,"",INDEX(PlansAndNotes!$G$6:$G$4005,ROW(B2819)-ROW($C$3))),"")</f>
        <v/>
      </c>
      <c r="R2819" s="361" t="str">
        <f>IFERROR(IF(LEN(D2819)&gt;0,IF(LEN(INDEX(AdressBook!$C$6:$C$25,MATCH(D2819,AdressBook!$B$6:$B$25,0),1))=0,"",INDEX(AdressBook!$C$6:$C$25,MATCH(D2819,AdressBook!$B$6:$B$25,0),1)),""),"")</f>
        <v/>
      </c>
      <c r="S2819" s="165">
        <f>IF(LEN(C2819)&gt;0,IFERROR(IF(MATCH(C2819,C2820:$C$4004,0)&gt;0,-1,ROW(S2819)-ROW($S$3)),ROW(S2819)-ROW($S$3)),-1)</f>
        <v>-1</v>
      </c>
      <c r="T2819" s="165">
        <f t="shared" si="300"/>
        <v>0</v>
      </c>
      <c r="U2819" s="165" t="str">
        <f t="shared" si="301"/>
        <v/>
      </c>
      <c r="V2819" s="165" t="str">
        <f>IFERROR(IF(OR(C2819="",S2819&lt;0),"",IF(SUBTOTAL(3,C2819:C2819)=0,-1,SUBTOTAL(3,$C$4:C2819))),"")</f>
        <v/>
      </c>
      <c r="W2819" s="156" t="str">
        <f t="array" ref="W2819">IF(LEN(C2819)&gt;0,IFERROR(IF(MATCH(C2819,$C$3:$C2818,0)&gt;0,N2819-INDEX($N$3:N2818,SUMPRODUCT(MAX(ROW($C$3:$C2818)*(C2819=$C$3:$C2818)))-2,1),""),""),"")</f>
        <v/>
      </c>
      <c r="X2819" s="156">
        <f t="shared" ca="1" si="302"/>
        <v>1</v>
      </c>
      <c r="Y2819" s="156">
        <f t="shared" ca="1" si="303"/>
        <v>1</v>
      </c>
    </row>
    <row r="2820" spans="2:25" hidden="1" x14ac:dyDescent="0.25">
      <c r="B2820" s="390" t="str">
        <f>IFERROR(IF(LEN(INDEX(PlansAndNotes!$B$6:$B$2005,ROW(A2820)-ROW($B$3)))=0,"",INDEX(PlansAndNotes!$B$6:$B$2005,ROW(A2820)-ROW($B$3))),"")</f>
        <v/>
      </c>
      <c r="C2820" s="387" t="str">
        <f t="shared" si="304"/>
        <v/>
      </c>
      <c r="D2820" s="361" t="str">
        <f>IFERROR(IF(LEN(C2820)&gt;0,IF(LEN(INDEX(TasksList!$C$6:$C$25,MATCH(C2820,TasksList!$B$6:$B$25,0),1))=0,"",INDEX(TasksList!$C$6:$C$25,MATCH(C2820,TasksList!$B$6:$B$25,0),1)),""),"")</f>
        <v/>
      </c>
      <c r="E2820" s="361" t="str">
        <f>IFERROR(IF(LEN(C2820)&gt;0,IF(LEN(INDEX(TasksList!$F$6:$F$25,MATCH(C2820,TasksList!$B$6:$B$25,0),1))=0,"not set!",INDEX(TasksList!$F$6:$F$25,MATCH(C2820,TasksList!$B$6:$B$25,0),1)),""),"")</f>
        <v/>
      </c>
      <c r="F2820" s="360" t="str">
        <f>IFERROR(IF(LEN(D2820)&gt;0,IF(LEN(INDEX(AdressBook!$D$6:$D$25,MATCH(D2820,AdressBook!$B$6:$B$25,0),1))=0,"",INDEX(AdressBook!$D$6:$D$25,MATCH(D2820,AdressBook!$B$6:$B$25,0),1)),""),"")</f>
        <v/>
      </c>
      <c r="G2820" s="361" t="str">
        <f>IFERROR(IF(LEN(INDEX(PlansAndNotes!$F$6:$F$4005,ROW(B2820)-ROW($C$3)))=0,"",INDEX(PlansAndNotes!$F$6:$F$4005,ROW(B2820)-ROW($C$3))),"")</f>
        <v/>
      </c>
      <c r="H2820" s="361" t="str">
        <f>IFERROR(IF(LEN(C2820)&gt;0,IF(LEN(INDEX(TasksList!$G$6:$G$25,MATCH(C2820,TasksList!$B$6:$B$25,0),1))=0,"",INDEX(TasksList!$G$6:$G$25,MATCH(C2820,TasksList!$B$6:$B$25,0),1)),""),"")</f>
        <v/>
      </c>
      <c r="N2820" s="362" t="str">
        <f>IFERROR(IF(LEN(INDEX(PlansAndNotes!$D$6:$D$4005,ROW(B2820)-ROW($C$3)))=0,"",INDEX(PlansAndNotes!$D$6:$D$4005,ROW(B2820)-ROW($C$3))),"")</f>
        <v/>
      </c>
      <c r="O2820" s="165" t="str">
        <f t="shared" ref="O2820:O2883" si="305">IF(LEN(B2820)&gt;0,RIGHT(B2820,LEN(B2820)-SEARCH(" - ",B2820)-2),"")</f>
        <v/>
      </c>
      <c r="P2820" s="363" t="str">
        <f>IFERROR(IF(LEN(INDEX(PlansAndNotes!$E$6:$E$4005,ROW(B2820)-ROW($C$3)))=0,"",INDEX(PlansAndNotes!$E$6:$E$4005,ROW(B2820)-ROW($C$3))),"")</f>
        <v/>
      </c>
      <c r="Q2820" s="363" t="str">
        <f>IFERROR(IF(LEN(INDEX(PlansAndNotes!$G$6:$G$4005,ROW(B2820)-ROW($C$3)))=0,"",INDEX(PlansAndNotes!$G$6:$G$4005,ROW(B2820)-ROW($C$3))),"")</f>
        <v/>
      </c>
      <c r="R2820" s="361" t="str">
        <f>IFERROR(IF(LEN(D2820)&gt;0,IF(LEN(INDEX(AdressBook!$C$6:$C$25,MATCH(D2820,AdressBook!$B$6:$B$25,0),1))=0,"",INDEX(AdressBook!$C$6:$C$25,MATCH(D2820,AdressBook!$B$6:$B$25,0),1)),""),"")</f>
        <v/>
      </c>
      <c r="S2820" s="165">
        <f>IF(LEN(C2820)&gt;0,IFERROR(IF(MATCH(C2820,C2821:$C$4004,0)&gt;0,-1,ROW(S2820)-ROW($S$3)),ROW(S2820)-ROW($S$3)),-1)</f>
        <v>-1</v>
      </c>
      <c r="T2820" s="165">
        <f t="shared" ref="T2820:T2883" si="306">IF(OR(taskRange="All tasks (all stages)",taskRange=""),ROW(T2820)-ROW($T$3),IF(S2820&gt;0,ROW(T2820)-ROW($T$3),0))*IF(OR(calendarSalesmen="",calendarSalesmen="All salesmen"),1,IF(calendarSalesmen=G2820,1,0))*IF(OR(calendarStage="",calendarStage="All Stages"),1,IF(calendarStage=P2820,1,0))</f>
        <v>0</v>
      </c>
      <c r="U2820" s="165" t="str">
        <f t="shared" ref="U2820:U2883" si="307">IF(S2820&gt;0,P2820,"")</f>
        <v/>
      </c>
      <c r="V2820" s="165" t="str">
        <f>IFERROR(IF(OR(C2820="",S2820&lt;0),"",IF(SUBTOTAL(3,C2820:C2820)=0,-1,SUBTOTAL(3,$C$4:C2820))),"")</f>
        <v/>
      </c>
      <c r="W2820" s="156" t="str">
        <f t="array" ref="W2820">IF(LEN(C2820)&gt;0,IFERROR(IF(MATCH(C2820,$C$3:$C2819,0)&gt;0,N2820-INDEX($N$3:N2819,SUMPRODUCT(MAX(ROW($C$3:$C2819)*(C2820=$C$3:$C2819)))-2,1),""),""),"")</f>
        <v/>
      </c>
      <c r="X2820" s="156">
        <f t="shared" ca="1" si="302"/>
        <v>1</v>
      </c>
      <c r="Y2820" s="156">
        <f t="shared" ca="1" si="303"/>
        <v>1</v>
      </c>
    </row>
    <row r="2821" spans="2:25" hidden="1" x14ac:dyDescent="0.25">
      <c r="B2821" s="390" t="str">
        <f>IFERROR(IF(LEN(INDEX(PlansAndNotes!$B$6:$B$2005,ROW(A2821)-ROW($B$3)))=0,"",INDEX(PlansAndNotes!$B$6:$B$2005,ROW(A2821)-ROW($B$3))),"")</f>
        <v/>
      </c>
      <c r="C2821" s="387" t="str">
        <f t="shared" si="304"/>
        <v/>
      </c>
      <c r="D2821" s="361" t="str">
        <f>IFERROR(IF(LEN(C2821)&gt;0,IF(LEN(INDEX(TasksList!$C$6:$C$25,MATCH(C2821,TasksList!$B$6:$B$25,0),1))=0,"",INDEX(TasksList!$C$6:$C$25,MATCH(C2821,TasksList!$B$6:$B$25,0),1)),""),"")</f>
        <v/>
      </c>
      <c r="E2821" s="361" t="str">
        <f>IFERROR(IF(LEN(C2821)&gt;0,IF(LEN(INDEX(TasksList!$F$6:$F$25,MATCH(C2821,TasksList!$B$6:$B$25,0),1))=0,"not set!",INDEX(TasksList!$F$6:$F$25,MATCH(C2821,TasksList!$B$6:$B$25,0),1)),""),"")</f>
        <v/>
      </c>
      <c r="F2821" s="360" t="str">
        <f>IFERROR(IF(LEN(D2821)&gt;0,IF(LEN(INDEX(AdressBook!$D$6:$D$25,MATCH(D2821,AdressBook!$B$6:$B$25,0),1))=0,"",INDEX(AdressBook!$D$6:$D$25,MATCH(D2821,AdressBook!$B$6:$B$25,0),1)),""),"")</f>
        <v/>
      </c>
      <c r="G2821" s="361" t="str">
        <f>IFERROR(IF(LEN(INDEX(PlansAndNotes!$F$6:$F$4005,ROW(B2821)-ROW($C$3)))=0,"",INDEX(PlansAndNotes!$F$6:$F$4005,ROW(B2821)-ROW($C$3))),"")</f>
        <v/>
      </c>
      <c r="H2821" s="361" t="str">
        <f>IFERROR(IF(LEN(C2821)&gt;0,IF(LEN(INDEX(TasksList!$G$6:$G$25,MATCH(C2821,TasksList!$B$6:$B$25,0),1))=0,"",INDEX(TasksList!$G$6:$G$25,MATCH(C2821,TasksList!$B$6:$B$25,0),1)),""),"")</f>
        <v/>
      </c>
      <c r="N2821" s="362" t="str">
        <f>IFERROR(IF(LEN(INDEX(PlansAndNotes!$D$6:$D$4005,ROW(B2821)-ROW($C$3)))=0,"",INDEX(PlansAndNotes!$D$6:$D$4005,ROW(B2821)-ROW($C$3))),"")</f>
        <v/>
      </c>
      <c r="O2821" s="165" t="str">
        <f t="shared" si="305"/>
        <v/>
      </c>
      <c r="P2821" s="363" t="str">
        <f>IFERROR(IF(LEN(INDEX(PlansAndNotes!$E$6:$E$4005,ROW(B2821)-ROW($C$3)))=0,"",INDEX(PlansAndNotes!$E$6:$E$4005,ROW(B2821)-ROW($C$3))),"")</f>
        <v/>
      </c>
      <c r="Q2821" s="363" t="str">
        <f>IFERROR(IF(LEN(INDEX(PlansAndNotes!$G$6:$G$4005,ROW(B2821)-ROW($C$3)))=0,"",INDEX(PlansAndNotes!$G$6:$G$4005,ROW(B2821)-ROW($C$3))),"")</f>
        <v/>
      </c>
      <c r="R2821" s="361" t="str">
        <f>IFERROR(IF(LEN(D2821)&gt;0,IF(LEN(INDEX(AdressBook!$C$6:$C$25,MATCH(D2821,AdressBook!$B$6:$B$25,0),1))=0,"",INDEX(AdressBook!$C$6:$C$25,MATCH(D2821,AdressBook!$B$6:$B$25,0),1)),""),"")</f>
        <v/>
      </c>
      <c r="S2821" s="165">
        <f>IF(LEN(C2821)&gt;0,IFERROR(IF(MATCH(C2821,C2822:$C$4004,0)&gt;0,-1,ROW(S2821)-ROW($S$3)),ROW(S2821)-ROW($S$3)),-1)</f>
        <v>-1</v>
      </c>
      <c r="T2821" s="165">
        <f t="shared" si="306"/>
        <v>0</v>
      </c>
      <c r="U2821" s="165" t="str">
        <f t="shared" si="307"/>
        <v/>
      </c>
      <c r="V2821" s="165" t="str">
        <f>IFERROR(IF(OR(C2821="",S2821&lt;0),"",IF(SUBTOTAL(3,C2821:C2821)=0,-1,SUBTOTAL(3,$C$4:C2821))),"")</f>
        <v/>
      </c>
      <c r="W2821" s="156" t="str">
        <f t="array" ref="W2821">IF(LEN(C2821)&gt;0,IFERROR(IF(MATCH(C2821,$C$3:$C2820,0)&gt;0,N2821-INDEX($N$3:N2820,SUMPRODUCT(MAX(ROW($C$3:$C2820)*(C2821=$C$3:$C2820)))-2,1),""),""),"")</f>
        <v/>
      </c>
      <c r="X2821" s="156">
        <f t="shared" ref="X2821:X2884" ca="1" si="308">IFERROR(IF($X$2="",1,IF(AND(N2821&lt;=TODAY(),N2821+$X$2&gt;=TODAY()),1,0)),"")</f>
        <v>1</v>
      </c>
      <c r="Y2821" s="156">
        <f t="shared" ref="Y2821:Y2884" ca="1" si="309">IFERROR(IF($Y$2="",1,IF(AND(N2821&lt;=TODAY(),N2821+$Y$2&gt;=TODAY()),1,0)),"")</f>
        <v>1</v>
      </c>
    </row>
    <row r="2822" spans="2:25" hidden="1" x14ac:dyDescent="0.25">
      <c r="B2822" s="390" t="str">
        <f>IFERROR(IF(LEN(INDEX(PlansAndNotes!$B$6:$B$2005,ROW(A2822)-ROW($B$3)))=0,"",INDEX(PlansAndNotes!$B$6:$B$2005,ROW(A2822)-ROW($B$3))),"")</f>
        <v/>
      </c>
      <c r="C2822" s="387" t="str">
        <f t="shared" si="304"/>
        <v/>
      </c>
      <c r="D2822" s="361" t="str">
        <f>IFERROR(IF(LEN(C2822)&gt;0,IF(LEN(INDEX(TasksList!$C$6:$C$25,MATCH(C2822,TasksList!$B$6:$B$25,0),1))=0,"",INDEX(TasksList!$C$6:$C$25,MATCH(C2822,TasksList!$B$6:$B$25,0),1)),""),"")</f>
        <v/>
      </c>
      <c r="E2822" s="361" t="str">
        <f>IFERROR(IF(LEN(C2822)&gt;0,IF(LEN(INDEX(TasksList!$F$6:$F$25,MATCH(C2822,TasksList!$B$6:$B$25,0),1))=0,"not set!",INDEX(TasksList!$F$6:$F$25,MATCH(C2822,TasksList!$B$6:$B$25,0),1)),""),"")</f>
        <v/>
      </c>
      <c r="F2822" s="360" t="str">
        <f>IFERROR(IF(LEN(D2822)&gt;0,IF(LEN(INDEX(AdressBook!$D$6:$D$25,MATCH(D2822,AdressBook!$B$6:$B$25,0),1))=0,"",INDEX(AdressBook!$D$6:$D$25,MATCH(D2822,AdressBook!$B$6:$B$25,0),1)),""),"")</f>
        <v/>
      </c>
      <c r="G2822" s="361" t="str">
        <f>IFERROR(IF(LEN(INDEX(PlansAndNotes!$F$6:$F$4005,ROW(B2822)-ROW($C$3)))=0,"",INDEX(PlansAndNotes!$F$6:$F$4005,ROW(B2822)-ROW($C$3))),"")</f>
        <v/>
      </c>
      <c r="H2822" s="361" t="str">
        <f>IFERROR(IF(LEN(C2822)&gt;0,IF(LEN(INDEX(TasksList!$G$6:$G$25,MATCH(C2822,TasksList!$B$6:$B$25,0),1))=0,"",INDEX(TasksList!$G$6:$G$25,MATCH(C2822,TasksList!$B$6:$B$25,0),1)),""),"")</f>
        <v/>
      </c>
      <c r="N2822" s="362" t="str">
        <f>IFERROR(IF(LEN(INDEX(PlansAndNotes!$D$6:$D$4005,ROW(B2822)-ROW($C$3)))=0,"",INDEX(PlansAndNotes!$D$6:$D$4005,ROW(B2822)-ROW($C$3))),"")</f>
        <v/>
      </c>
      <c r="O2822" s="165" t="str">
        <f t="shared" si="305"/>
        <v/>
      </c>
      <c r="P2822" s="363" t="str">
        <f>IFERROR(IF(LEN(INDEX(PlansAndNotes!$E$6:$E$4005,ROW(B2822)-ROW($C$3)))=0,"",INDEX(PlansAndNotes!$E$6:$E$4005,ROW(B2822)-ROW($C$3))),"")</f>
        <v/>
      </c>
      <c r="Q2822" s="363" t="str">
        <f>IFERROR(IF(LEN(INDEX(PlansAndNotes!$G$6:$G$4005,ROW(B2822)-ROW($C$3)))=0,"",INDEX(PlansAndNotes!$G$6:$G$4005,ROW(B2822)-ROW($C$3))),"")</f>
        <v/>
      </c>
      <c r="R2822" s="361" t="str">
        <f>IFERROR(IF(LEN(D2822)&gt;0,IF(LEN(INDEX(AdressBook!$C$6:$C$25,MATCH(D2822,AdressBook!$B$6:$B$25,0),1))=0,"",INDEX(AdressBook!$C$6:$C$25,MATCH(D2822,AdressBook!$B$6:$B$25,0),1)),""),"")</f>
        <v/>
      </c>
      <c r="S2822" s="165">
        <f>IF(LEN(C2822)&gt;0,IFERROR(IF(MATCH(C2822,C2823:$C$4004,0)&gt;0,-1,ROW(S2822)-ROW($S$3)),ROW(S2822)-ROW($S$3)),-1)</f>
        <v>-1</v>
      </c>
      <c r="T2822" s="165">
        <f t="shared" si="306"/>
        <v>0</v>
      </c>
      <c r="U2822" s="165" t="str">
        <f t="shared" si="307"/>
        <v/>
      </c>
      <c r="V2822" s="165" t="str">
        <f>IFERROR(IF(OR(C2822="",S2822&lt;0),"",IF(SUBTOTAL(3,C2822:C2822)=0,-1,SUBTOTAL(3,$C$4:C2822))),"")</f>
        <v/>
      </c>
      <c r="W2822" s="156" t="str">
        <f t="array" ref="W2822">IF(LEN(C2822)&gt;0,IFERROR(IF(MATCH(C2822,$C$3:$C2821,0)&gt;0,N2822-INDEX($N$3:N2821,SUMPRODUCT(MAX(ROW($C$3:$C2821)*(C2822=$C$3:$C2821)))-2,1),""),""),"")</f>
        <v/>
      </c>
      <c r="X2822" s="156">
        <f t="shared" ca="1" si="308"/>
        <v>1</v>
      </c>
      <c r="Y2822" s="156">
        <f t="shared" ca="1" si="309"/>
        <v>1</v>
      </c>
    </row>
    <row r="2823" spans="2:25" hidden="1" x14ac:dyDescent="0.25">
      <c r="B2823" s="390" t="str">
        <f>IFERROR(IF(LEN(INDEX(PlansAndNotes!$B$6:$B$2005,ROW(A2823)-ROW($B$3)))=0,"",INDEX(PlansAndNotes!$B$6:$B$2005,ROW(A2823)-ROW($B$3))),"")</f>
        <v/>
      </c>
      <c r="C2823" s="387" t="str">
        <f t="shared" si="304"/>
        <v/>
      </c>
      <c r="D2823" s="361" t="str">
        <f>IFERROR(IF(LEN(C2823)&gt;0,IF(LEN(INDEX(TasksList!$C$6:$C$25,MATCH(C2823,TasksList!$B$6:$B$25,0),1))=0,"",INDEX(TasksList!$C$6:$C$25,MATCH(C2823,TasksList!$B$6:$B$25,0),1)),""),"")</f>
        <v/>
      </c>
      <c r="E2823" s="361" t="str">
        <f>IFERROR(IF(LEN(C2823)&gt;0,IF(LEN(INDEX(TasksList!$F$6:$F$25,MATCH(C2823,TasksList!$B$6:$B$25,0),1))=0,"not set!",INDEX(TasksList!$F$6:$F$25,MATCH(C2823,TasksList!$B$6:$B$25,0),1)),""),"")</f>
        <v/>
      </c>
      <c r="F2823" s="360" t="str">
        <f>IFERROR(IF(LEN(D2823)&gt;0,IF(LEN(INDEX(AdressBook!$D$6:$D$25,MATCH(D2823,AdressBook!$B$6:$B$25,0),1))=0,"",INDEX(AdressBook!$D$6:$D$25,MATCH(D2823,AdressBook!$B$6:$B$25,0),1)),""),"")</f>
        <v/>
      </c>
      <c r="G2823" s="361" t="str">
        <f>IFERROR(IF(LEN(INDEX(PlansAndNotes!$F$6:$F$4005,ROW(B2823)-ROW($C$3)))=0,"",INDEX(PlansAndNotes!$F$6:$F$4005,ROW(B2823)-ROW($C$3))),"")</f>
        <v/>
      </c>
      <c r="H2823" s="361" t="str">
        <f>IFERROR(IF(LEN(C2823)&gt;0,IF(LEN(INDEX(TasksList!$G$6:$G$25,MATCH(C2823,TasksList!$B$6:$B$25,0),1))=0,"",INDEX(TasksList!$G$6:$G$25,MATCH(C2823,TasksList!$B$6:$B$25,0),1)),""),"")</f>
        <v/>
      </c>
      <c r="N2823" s="362" t="str">
        <f>IFERROR(IF(LEN(INDEX(PlansAndNotes!$D$6:$D$4005,ROW(B2823)-ROW($C$3)))=0,"",INDEX(PlansAndNotes!$D$6:$D$4005,ROW(B2823)-ROW($C$3))),"")</f>
        <v/>
      </c>
      <c r="O2823" s="165" t="str">
        <f t="shared" si="305"/>
        <v/>
      </c>
      <c r="P2823" s="363" t="str">
        <f>IFERROR(IF(LEN(INDEX(PlansAndNotes!$E$6:$E$4005,ROW(B2823)-ROW($C$3)))=0,"",INDEX(PlansAndNotes!$E$6:$E$4005,ROW(B2823)-ROW($C$3))),"")</f>
        <v/>
      </c>
      <c r="Q2823" s="363" t="str">
        <f>IFERROR(IF(LEN(INDEX(PlansAndNotes!$G$6:$G$4005,ROW(B2823)-ROW($C$3)))=0,"",INDEX(PlansAndNotes!$G$6:$G$4005,ROW(B2823)-ROW($C$3))),"")</f>
        <v/>
      </c>
      <c r="R2823" s="361" t="str">
        <f>IFERROR(IF(LEN(D2823)&gt;0,IF(LEN(INDEX(AdressBook!$C$6:$C$25,MATCH(D2823,AdressBook!$B$6:$B$25,0),1))=0,"",INDEX(AdressBook!$C$6:$C$25,MATCH(D2823,AdressBook!$B$6:$B$25,0),1)),""),"")</f>
        <v/>
      </c>
      <c r="S2823" s="165">
        <f>IF(LEN(C2823)&gt;0,IFERROR(IF(MATCH(C2823,C2824:$C$4004,0)&gt;0,-1,ROW(S2823)-ROW($S$3)),ROW(S2823)-ROW($S$3)),-1)</f>
        <v>-1</v>
      </c>
      <c r="T2823" s="165">
        <f t="shared" si="306"/>
        <v>0</v>
      </c>
      <c r="U2823" s="165" t="str">
        <f t="shared" si="307"/>
        <v/>
      </c>
      <c r="V2823" s="165" t="str">
        <f>IFERROR(IF(OR(C2823="",S2823&lt;0),"",IF(SUBTOTAL(3,C2823:C2823)=0,-1,SUBTOTAL(3,$C$4:C2823))),"")</f>
        <v/>
      </c>
      <c r="W2823" s="156" t="str">
        <f t="array" ref="W2823">IF(LEN(C2823)&gt;0,IFERROR(IF(MATCH(C2823,$C$3:$C2822,0)&gt;0,N2823-INDEX($N$3:N2822,SUMPRODUCT(MAX(ROW($C$3:$C2822)*(C2823=$C$3:$C2822)))-2,1),""),""),"")</f>
        <v/>
      </c>
      <c r="X2823" s="156">
        <f t="shared" ca="1" si="308"/>
        <v>1</v>
      </c>
      <c r="Y2823" s="156">
        <f t="shared" ca="1" si="309"/>
        <v>1</v>
      </c>
    </row>
    <row r="2824" spans="2:25" hidden="1" x14ac:dyDescent="0.25">
      <c r="B2824" s="390" t="str">
        <f>IFERROR(IF(LEN(INDEX(PlansAndNotes!$B$6:$B$2005,ROW(A2824)-ROW($B$3)))=0,"",INDEX(PlansAndNotes!$B$6:$B$2005,ROW(A2824)-ROW($B$3))),"")</f>
        <v/>
      </c>
      <c r="C2824" s="387" t="str">
        <f t="shared" si="304"/>
        <v/>
      </c>
      <c r="D2824" s="361" t="str">
        <f>IFERROR(IF(LEN(C2824)&gt;0,IF(LEN(INDEX(TasksList!$C$6:$C$25,MATCH(C2824,TasksList!$B$6:$B$25,0),1))=0,"",INDEX(TasksList!$C$6:$C$25,MATCH(C2824,TasksList!$B$6:$B$25,0),1)),""),"")</f>
        <v/>
      </c>
      <c r="E2824" s="361" t="str">
        <f>IFERROR(IF(LEN(C2824)&gt;0,IF(LEN(INDEX(TasksList!$F$6:$F$25,MATCH(C2824,TasksList!$B$6:$B$25,0),1))=0,"not set!",INDEX(TasksList!$F$6:$F$25,MATCH(C2824,TasksList!$B$6:$B$25,0),1)),""),"")</f>
        <v/>
      </c>
      <c r="F2824" s="360" t="str">
        <f>IFERROR(IF(LEN(D2824)&gt;0,IF(LEN(INDEX(AdressBook!$D$6:$D$25,MATCH(D2824,AdressBook!$B$6:$B$25,0),1))=0,"",INDEX(AdressBook!$D$6:$D$25,MATCH(D2824,AdressBook!$B$6:$B$25,0),1)),""),"")</f>
        <v/>
      </c>
      <c r="G2824" s="361" t="str">
        <f>IFERROR(IF(LEN(INDEX(PlansAndNotes!$F$6:$F$4005,ROW(B2824)-ROW($C$3)))=0,"",INDEX(PlansAndNotes!$F$6:$F$4005,ROW(B2824)-ROW($C$3))),"")</f>
        <v/>
      </c>
      <c r="H2824" s="361" t="str">
        <f>IFERROR(IF(LEN(C2824)&gt;0,IF(LEN(INDEX(TasksList!$G$6:$G$25,MATCH(C2824,TasksList!$B$6:$B$25,0),1))=0,"",INDEX(TasksList!$G$6:$G$25,MATCH(C2824,TasksList!$B$6:$B$25,0),1)),""),"")</f>
        <v/>
      </c>
      <c r="N2824" s="362" t="str">
        <f>IFERROR(IF(LEN(INDEX(PlansAndNotes!$D$6:$D$4005,ROW(B2824)-ROW($C$3)))=0,"",INDEX(PlansAndNotes!$D$6:$D$4005,ROW(B2824)-ROW($C$3))),"")</f>
        <v/>
      </c>
      <c r="O2824" s="165" t="str">
        <f t="shared" si="305"/>
        <v/>
      </c>
      <c r="P2824" s="363" t="str">
        <f>IFERROR(IF(LEN(INDEX(PlansAndNotes!$E$6:$E$4005,ROW(B2824)-ROW($C$3)))=0,"",INDEX(PlansAndNotes!$E$6:$E$4005,ROW(B2824)-ROW($C$3))),"")</f>
        <v/>
      </c>
      <c r="Q2824" s="363" t="str">
        <f>IFERROR(IF(LEN(INDEX(PlansAndNotes!$G$6:$G$4005,ROW(B2824)-ROW($C$3)))=0,"",INDEX(PlansAndNotes!$G$6:$G$4005,ROW(B2824)-ROW($C$3))),"")</f>
        <v/>
      </c>
      <c r="R2824" s="361" t="str">
        <f>IFERROR(IF(LEN(D2824)&gt;0,IF(LEN(INDEX(AdressBook!$C$6:$C$25,MATCH(D2824,AdressBook!$B$6:$B$25,0),1))=0,"",INDEX(AdressBook!$C$6:$C$25,MATCH(D2824,AdressBook!$B$6:$B$25,0),1)),""),"")</f>
        <v/>
      </c>
      <c r="S2824" s="165">
        <f>IF(LEN(C2824)&gt;0,IFERROR(IF(MATCH(C2824,C2825:$C$4004,0)&gt;0,-1,ROW(S2824)-ROW($S$3)),ROW(S2824)-ROW($S$3)),-1)</f>
        <v>-1</v>
      </c>
      <c r="T2824" s="165">
        <f t="shared" si="306"/>
        <v>0</v>
      </c>
      <c r="U2824" s="165" t="str">
        <f t="shared" si="307"/>
        <v/>
      </c>
      <c r="V2824" s="165" t="str">
        <f>IFERROR(IF(OR(C2824="",S2824&lt;0),"",IF(SUBTOTAL(3,C2824:C2824)=0,-1,SUBTOTAL(3,$C$4:C2824))),"")</f>
        <v/>
      </c>
      <c r="W2824" s="156" t="str">
        <f t="array" ref="W2824">IF(LEN(C2824)&gt;0,IFERROR(IF(MATCH(C2824,$C$3:$C2823,0)&gt;0,N2824-INDEX($N$3:N2823,SUMPRODUCT(MAX(ROW($C$3:$C2823)*(C2824=$C$3:$C2823)))-2,1),""),""),"")</f>
        <v/>
      </c>
      <c r="X2824" s="156">
        <f t="shared" ca="1" si="308"/>
        <v>1</v>
      </c>
      <c r="Y2824" s="156">
        <f t="shared" ca="1" si="309"/>
        <v>1</v>
      </c>
    </row>
    <row r="2825" spans="2:25" hidden="1" x14ac:dyDescent="0.25">
      <c r="B2825" s="390" t="str">
        <f>IFERROR(IF(LEN(INDEX(PlansAndNotes!$B$6:$B$2005,ROW(A2825)-ROW($B$3)))=0,"",INDEX(PlansAndNotes!$B$6:$B$2005,ROW(A2825)-ROW($B$3))),"")</f>
        <v/>
      </c>
      <c r="C2825" s="387" t="str">
        <f t="shared" si="304"/>
        <v/>
      </c>
      <c r="D2825" s="361" t="str">
        <f>IFERROR(IF(LEN(C2825)&gt;0,IF(LEN(INDEX(TasksList!$C$6:$C$25,MATCH(C2825,TasksList!$B$6:$B$25,0),1))=0,"",INDEX(TasksList!$C$6:$C$25,MATCH(C2825,TasksList!$B$6:$B$25,0),1)),""),"")</f>
        <v/>
      </c>
      <c r="E2825" s="361" t="str">
        <f>IFERROR(IF(LEN(C2825)&gt;0,IF(LEN(INDEX(TasksList!$F$6:$F$25,MATCH(C2825,TasksList!$B$6:$B$25,0),1))=0,"not set!",INDEX(TasksList!$F$6:$F$25,MATCH(C2825,TasksList!$B$6:$B$25,0),1)),""),"")</f>
        <v/>
      </c>
      <c r="F2825" s="360" t="str">
        <f>IFERROR(IF(LEN(D2825)&gt;0,IF(LEN(INDEX(AdressBook!$D$6:$D$25,MATCH(D2825,AdressBook!$B$6:$B$25,0),1))=0,"",INDEX(AdressBook!$D$6:$D$25,MATCH(D2825,AdressBook!$B$6:$B$25,0),1)),""),"")</f>
        <v/>
      </c>
      <c r="G2825" s="361" t="str">
        <f>IFERROR(IF(LEN(INDEX(PlansAndNotes!$F$6:$F$4005,ROW(B2825)-ROW($C$3)))=0,"",INDEX(PlansAndNotes!$F$6:$F$4005,ROW(B2825)-ROW($C$3))),"")</f>
        <v/>
      </c>
      <c r="H2825" s="361" t="str">
        <f>IFERROR(IF(LEN(C2825)&gt;0,IF(LEN(INDEX(TasksList!$G$6:$G$25,MATCH(C2825,TasksList!$B$6:$B$25,0),1))=0,"",INDEX(TasksList!$G$6:$G$25,MATCH(C2825,TasksList!$B$6:$B$25,0),1)),""),"")</f>
        <v/>
      </c>
      <c r="N2825" s="362" t="str">
        <f>IFERROR(IF(LEN(INDEX(PlansAndNotes!$D$6:$D$4005,ROW(B2825)-ROW($C$3)))=0,"",INDEX(PlansAndNotes!$D$6:$D$4005,ROW(B2825)-ROW($C$3))),"")</f>
        <v/>
      </c>
      <c r="O2825" s="165" t="str">
        <f t="shared" si="305"/>
        <v/>
      </c>
      <c r="P2825" s="363" t="str">
        <f>IFERROR(IF(LEN(INDEX(PlansAndNotes!$E$6:$E$4005,ROW(B2825)-ROW($C$3)))=0,"",INDEX(PlansAndNotes!$E$6:$E$4005,ROW(B2825)-ROW($C$3))),"")</f>
        <v/>
      </c>
      <c r="Q2825" s="363" t="str">
        <f>IFERROR(IF(LEN(INDEX(PlansAndNotes!$G$6:$G$4005,ROW(B2825)-ROW($C$3)))=0,"",INDEX(PlansAndNotes!$G$6:$G$4005,ROW(B2825)-ROW($C$3))),"")</f>
        <v/>
      </c>
      <c r="R2825" s="361" t="str">
        <f>IFERROR(IF(LEN(D2825)&gt;0,IF(LEN(INDEX(AdressBook!$C$6:$C$25,MATCH(D2825,AdressBook!$B$6:$B$25,0),1))=0,"",INDEX(AdressBook!$C$6:$C$25,MATCH(D2825,AdressBook!$B$6:$B$25,0),1)),""),"")</f>
        <v/>
      </c>
      <c r="S2825" s="165">
        <f>IF(LEN(C2825)&gt;0,IFERROR(IF(MATCH(C2825,C2826:$C$4004,0)&gt;0,-1,ROW(S2825)-ROW($S$3)),ROW(S2825)-ROW($S$3)),-1)</f>
        <v>-1</v>
      </c>
      <c r="T2825" s="165">
        <f t="shared" si="306"/>
        <v>0</v>
      </c>
      <c r="U2825" s="165" t="str">
        <f t="shared" si="307"/>
        <v/>
      </c>
      <c r="V2825" s="165" t="str">
        <f>IFERROR(IF(OR(C2825="",S2825&lt;0),"",IF(SUBTOTAL(3,C2825:C2825)=0,-1,SUBTOTAL(3,$C$4:C2825))),"")</f>
        <v/>
      </c>
      <c r="W2825" s="156" t="str">
        <f t="array" ref="W2825">IF(LEN(C2825)&gt;0,IFERROR(IF(MATCH(C2825,$C$3:$C2824,0)&gt;0,N2825-INDEX($N$3:N2824,SUMPRODUCT(MAX(ROW($C$3:$C2824)*(C2825=$C$3:$C2824)))-2,1),""),""),"")</f>
        <v/>
      </c>
      <c r="X2825" s="156">
        <f t="shared" ca="1" si="308"/>
        <v>1</v>
      </c>
      <c r="Y2825" s="156">
        <f t="shared" ca="1" si="309"/>
        <v>1</v>
      </c>
    </row>
    <row r="2826" spans="2:25" hidden="1" x14ac:dyDescent="0.25">
      <c r="B2826" s="390" t="str">
        <f>IFERROR(IF(LEN(INDEX(PlansAndNotes!$B$6:$B$2005,ROW(A2826)-ROW($B$3)))=0,"",INDEX(PlansAndNotes!$B$6:$B$2005,ROW(A2826)-ROW($B$3))),"")</f>
        <v/>
      </c>
      <c r="C2826" s="387" t="str">
        <f t="shared" si="304"/>
        <v/>
      </c>
      <c r="D2826" s="361" t="str">
        <f>IFERROR(IF(LEN(C2826)&gt;0,IF(LEN(INDEX(TasksList!$C$6:$C$25,MATCH(C2826,TasksList!$B$6:$B$25,0),1))=0,"",INDEX(TasksList!$C$6:$C$25,MATCH(C2826,TasksList!$B$6:$B$25,0),1)),""),"")</f>
        <v/>
      </c>
      <c r="E2826" s="361" t="str">
        <f>IFERROR(IF(LEN(C2826)&gt;0,IF(LEN(INDEX(TasksList!$F$6:$F$25,MATCH(C2826,TasksList!$B$6:$B$25,0),1))=0,"not set!",INDEX(TasksList!$F$6:$F$25,MATCH(C2826,TasksList!$B$6:$B$25,0),1)),""),"")</f>
        <v/>
      </c>
      <c r="F2826" s="360" t="str">
        <f>IFERROR(IF(LEN(D2826)&gt;0,IF(LEN(INDEX(AdressBook!$D$6:$D$25,MATCH(D2826,AdressBook!$B$6:$B$25,0),1))=0,"",INDEX(AdressBook!$D$6:$D$25,MATCH(D2826,AdressBook!$B$6:$B$25,0),1)),""),"")</f>
        <v/>
      </c>
      <c r="G2826" s="361" t="str">
        <f>IFERROR(IF(LEN(INDEX(PlansAndNotes!$F$6:$F$4005,ROW(B2826)-ROW($C$3)))=0,"",INDEX(PlansAndNotes!$F$6:$F$4005,ROW(B2826)-ROW($C$3))),"")</f>
        <v/>
      </c>
      <c r="H2826" s="361" t="str">
        <f>IFERROR(IF(LEN(C2826)&gt;0,IF(LEN(INDEX(TasksList!$G$6:$G$25,MATCH(C2826,TasksList!$B$6:$B$25,0),1))=0,"",INDEX(TasksList!$G$6:$G$25,MATCH(C2826,TasksList!$B$6:$B$25,0),1)),""),"")</f>
        <v/>
      </c>
      <c r="N2826" s="362" t="str">
        <f>IFERROR(IF(LEN(INDEX(PlansAndNotes!$D$6:$D$4005,ROW(B2826)-ROW($C$3)))=0,"",INDEX(PlansAndNotes!$D$6:$D$4005,ROW(B2826)-ROW($C$3))),"")</f>
        <v/>
      </c>
      <c r="O2826" s="165" t="str">
        <f t="shared" si="305"/>
        <v/>
      </c>
      <c r="P2826" s="363" t="str">
        <f>IFERROR(IF(LEN(INDEX(PlansAndNotes!$E$6:$E$4005,ROW(B2826)-ROW($C$3)))=0,"",INDEX(PlansAndNotes!$E$6:$E$4005,ROW(B2826)-ROW($C$3))),"")</f>
        <v/>
      </c>
      <c r="Q2826" s="363" t="str">
        <f>IFERROR(IF(LEN(INDEX(PlansAndNotes!$G$6:$G$4005,ROW(B2826)-ROW($C$3)))=0,"",INDEX(PlansAndNotes!$G$6:$G$4005,ROW(B2826)-ROW($C$3))),"")</f>
        <v/>
      </c>
      <c r="R2826" s="361" t="str">
        <f>IFERROR(IF(LEN(D2826)&gt;0,IF(LEN(INDEX(AdressBook!$C$6:$C$25,MATCH(D2826,AdressBook!$B$6:$B$25,0),1))=0,"",INDEX(AdressBook!$C$6:$C$25,MATCH(D2826,AdressBook!$B$6:$B$25,0),1)),""),"")</f>
        <v/>
      </c>
      <c r="S2826" s="165">
        <f>IF(LEN(C2826)&gt;0,IFERROR(IF(MATCH(C2826,C2827:$C$4004,0)&gt;0,-1,ROW(S2826)-ROW($S$3)),ROW(S2826)-ROW($S$3)),-1)</f>
        <v>-1</v>
      </c>
      <c r="T2826" s="165">
        <f t="shared" si="306"/>
        <v>0</v>
      </c>
      <c r="U2826" s="165" t="str">
        <f t="shared" si="307"/>
        <v/>
      </c>
      <c r="V2826" s="165" t="str">
        <f>IFERROR(IF(OR(C2826="",S2826&lt;0),"",IF(SUBTOTAL(3,C2826:C2826)=0,-1,SUBTOTAL(3,$C$4:C2826))),"")</f>
        <v/>
      </c>
      <c r="W2826" s="156" t="str">
        <f t="array" ref="W2826">IF(LEN(C2826)&gt;0,IFERROR(IF(MATCH(C2826,$C$3:$C2825,0)&gt;0,N2826-INDEX($N$3:N2825,SUMPRODUCT(MAX(ROW($C$3:$C2825)*(C2826=$C$3:$C2825)))-2,1),""),""),"")</f>
        <v/>
      </c>
      <c r="X2826" s="156">
        <f t="shared" ca="1" si="308"/>
        <v>1</v>
      </c>
      <c r="Y2826" s="156">
        <f t="shared" ca="1" si="309"/>
        <v>1</v>
      </c>
    </row>
    <row r="2827" spans="2:25" hidden="1" x14ac:dyDescent="0.25">
      <c r="B2827" s="390" t="str">
        <f>IFERROR(IF(LEN(INDEX(PlansAndNotes!$B$6:$B$2005,ROW(A2827)-ROW($B$3)))=0,"",INDEX(PlansAndNotes!$B$6:$B$2005,ROW(A2827)-ROW($B$3))),"")</f>
        <v/>
      </c>
      <c r="C2827" s="387" t="str">
        <f t="shared" si="304"/>
        <v/>
      </c>
      <c r="D2827" s="361" t="str">
        <f>IFERROR(IF(LEN(C2827)&gt;0,IF(LEN(INDEX(TasksList!$C$6:$C$25,MATCH(C2827,TasksList!$B$6:$B$25,0),1))=0,"",INDEX(TasksList!$C$6:$C$25,MATCH(C2827,TasksList!$B$6:$B$25,0),1)),""),"")</f>
        <v/>
      </c>
      <c r="E2827" s="361" t="str">
        <f>IFERROR(IF(LEN(C2827)&gt;0,IF(LEN(INDEX(TasksList!$F$6:$F$25,MATCH(C2827,TasksList!$B$6:$B$25,0),1))=0,"not set!",INDEX(TasksList!$F$6:$F$25,MATCH(C2827,TasksList!$B$6:$B$25,0),1)),""),"")</f>
        <v/>
      </c>
      <c r="F2827" s="360" t="str">
        <f>IFERROR(IF(LEN(D2827)&gt;0,IF(LEN(INDEX(AdressBook!$D$6:$D$25,MATCH(D2827,AdressBook!$B$6:$B$25,0),1))=0,"",INDEX(AdressBook!$D$6:$D$25,MATCH(D2827,AdressBook!$B$6:$B$25,0),1)),""),"")</f>
        <v/>
      </c>
      <c r="G2827" s="361" t="str">
        <f>IFERROR(IF(LEN(INDEX(PlansAndNotes!$F$6:$F$4005,ROW(B2827)-ROW($C$3)))=0,"",INDEX(PlansAndNotes!$F$6:$F$4005,ROW(B2827)-ROW($C$3))),"")</f>
        <v/>
      </c>
      <c r="H2827" s="361" t="str">
        <f>IFERROR(IF(LEN(C2827)&gt;0,IF(LEN(INDEX(TasksList!$G$6:$G$25,MATCH(C2827,TasksList!$B$6:$B$25,0),1))=0,"",INDEX(TasksList!$G$6:$G$25,MATCH(C2827,TasksList!$B$6:$B$25,0),1)),""),"")</f>
        <v/>
      </c>
      <c r="N2827" s="362" t="str">
        <f>IFERROR(IF(LEN(INDEX(PlansAndNotes!$D$6:$D$4005,ROW(B2827)-ROW($C$3)))=0,"",INDEX(PlansAndNotes!$D$6:$D$4005,ROW(B2827)-ROW($C$3))),"")</f>
        <v/>
      </c>
      <c r="O2827" s="165" t="str">
        <f t="shared" si="305"/>
        <v/>
      </c>
      <c r="P2827" s="363" t="str">
        <f>IFERROR(IF(LEN(INDEX(PlansAndNotes!$E$6:$E$4005,ROW(B2827)-ROW($C$3)))=0,"",INDEX(PlansAndNotes!$E$6:$E$4005,ROW(B2827)-ROW($C$3))),"")</f>
        <v/>
      </c>
      <c r="Q2827" s="363" t="str">
        <f>IFERROR(IF(LEN(INDEX(PlansAndNotes!$G$6:$G$4005,ROW(B2827)-ROW($C$3)))=0,"",INDEX(PlansAndNotes!$G$6:$G$4005,ROW(B2827)-ROW($C$3))),"")</f>
        <v/>
      </c>
      <c r="R2827" s="361" t="str">
        <f>IFERROR(IF(LEN(D2827)&gt;0,IF(LEN(INDEX(AdressBook!$C$6:$C$25,MATCH(D2827,AdressBook!$B$6:$B$25,0),1))=0,"",INDEX(AdressBook!$C$6:$C$25,MATCH(D2827,AdressBook!$B$6:$B$25,0),1)),""),"")</f>
        <v/>
      </c>
      <c r="S2827" s="165">
        <f>IF(LEN(C2827)&gt;0,IFERROR(IF(MATCH(C2827,C2828:$C$4004,0)&gt;0,-1,ROW(S2827)-ROW($S$3)),ROW(S2827)-ROW($S$3)),-1)</f>
        <v>-1</v>
      </c>
      <c r="T2827" s="165">
        <f t="shared" si="306"/>
        <v>0</v>
      </c>
      <c r="U2827" s="165" t="str">
        <f t="shared" si="307"/>
        <v/>
      </c>
      <c r="V2827" s="165" t="str">
        <f>IFERROR(IF(OR(C2827="",S2827&lt;0),"",IF(SUBTOTAL(3,C2827:C2827)=0,-1,SUBTOTAL(3,$C$4:C2827))),"")</f>
        <v/>
      </c>
      <c r="W2827" s="156" t="str">
        <f t="array" ref="W2827">IF(LEN(C2827)&gt;0,IFERROR(IF(MATCH(C2827,$C$3:$C2826,0)&gt;0,N2827-INDEX($N$3:N2826,SUMPRODUCT(MAX(ROW($C$3:$C2826)*(C2827=$C$3:$C2826)))-2,1),""),""),"")</f>
        <v/>
      </c>
      <c r="X2827" s="156">
        <f t="shared" ca="1" si="308"/>
        <v>1</v>
      </c>
      <c r="Y2827" s="156">
        <f t="shared" ca="1" si="309"/>
        <v>1</v>
      </c>
    </row>
    <row r="2828" spans="2:25" hidden="1" x14ac:dyDescent="0.25">
      <c r="B2828" s="390" t="str">
        <f>IFERROR(IF(LEN(INDEX(PlansAndNotes!$B$6:$B$2005,ROW(A2828)-ROW($B$3)))=0,"",INDEX(PlansAndNotes!$B$6:$B$2005,ROW(A2828)-ROW($B$3))),"")</f>
        <v/>
      </c>
      <c r="C2828" s="387" t="str">
        <f t="shared" si="304"/>
        <v/>
      </c>
      <c r="D2828" s="361" t="str">
        <f>IFERROR(IF(LEN(C2828)&gt;0,IF(LEN(INDEX(TasksList!$C$6:$C$25,MATCH(C2828,TasksList!$B$6:$B$25,0),1))=0,"",INDEX(TasksList!$C$6:$C$25,MATCH(C2828,TasksList!$B$6:$B$25,0),1)),""),"")</f>
        <v/>
      </c>
      <c r="E2828" s="361" t="str">
        <f>IFERROR(IF(LEN(C2828)&gt;0,IF(LEN(INDEX(TasksList!$F$6:$F$25,MATCH(C2828,TasksList!$B$6:$B$25,0),1))=0,"not set!",INDEX(TasksList!$F$6:$F$25,MATCH(C2828,TasksList!$B$6:$B$25,0),1)),""),"")</f>
        <v/>
      </c>
      <c r="F2828" s="360" t="str">
        <f>IFERROR(IF(LEN(D2828)&gt;0,IF(LEN(INDEX(AdressBook!$D$6:$D$25,MATCH(D2828,AdressBook!$B$6:$B$25,0),1))=0,"",INDEX(AdressBook!$D$6:$D$25,MATCH(D2828,AdressBook!$B$6:$B$25,0),1)),""),"")</f>
        <v/>
      </c>
      <c r="G2828" s="361" t="str">
        <f>IFERROR(IF(LEN(INDEX(PlansAndNotes!$F$6:$F$4005,ROW(B2828)-ROW($C$3)))=0,"",INDEX(PlansAndNotes!$F$6:$F$4005,ROW(B2828)-ROW($C$3))),"")</f>
        <v/>
      </c>
      <c r="H2828" s="361" t="str">
        <f>IFERROR(IF(LEN(C2828)&gt;0,IF(LEN(INDEX(TasksList!$G$6:$G$25,MATCH(C2828,TasksList!$B$6:$B$25,0),1))=0,"",INDEX(TasksList!$G$6:$G$25,MATCH(C2828,TasksList!$B$6:$B$25,0),1)),""),"")</f>
        <v/>
      </c>
      <c r="N2828" s="362" t="str">
        <f>IFERROR(IF(LEN(INDEX(PlansAndNotes!$D$6:$D$4005,ROW(B2828)-ROW($C$3)))=0,"",INDEX(PlansAndNotes!$D$6:$D$4005,ROW(B2828)-ROW($C$3))),"")</f>
        <v/>
      </c>
      <c r="O2828" s="165" t="str">
        <f t="shared" si="305"/>
        <v/>
      </c>
      <c r="P2828" s="363" t="str">
        <f>IFERROR(IF(LEN(INDEX(PlansAndNotes!$E$6:$E$4005,ROW(B2828)-ROW($C$3)))=0,"",INDEX(PlansAndNotes!$E$6:$E$4005,ROW(B2828)-ROW($C$3))),"")</f>
        <v/>
      </c>
      <c r="Q2828" s="363" t="str">
        <f>IFERROR(IF(LEN(INDEX(PlansAndNotes!$G$6:$G$4005,ROW(B2828)-ROW($C$3)))=0,"",INDEX(PlansAndNotes!$G$6:$G$4005,ROW(B2828)-ROW($C$3))),"")</f>
        <v/>
      </c>
      <c r="R2828" s="361" t="str">
        <f>IFERROR(IF(LEN(D2828)&gt;0,IF(LEN(INDEX(AdressBook!$C$6:$C$25,MATCH(D2828,AdressBook!$B$6:$B$25,0),1))=0,"",INDEX(AdressBook!$C$6:$C$25,MATCH(D2828,AdressBook!$B$6:$B$25,0),1)),""),"")</f>
        <v/>
      </c>
      <c r="S2828" s="165">
        <f>IF(LEN(C2828)&gt;0,IFERROR(IF(MATCH(C2828,C2829:$C$4004,0)&gt;0,-1,ROW(S2828)-ROW($S$3)),ROW(S2828)-ROW($S$3)),-1)</f>
        <v>-1</v>
      </c>
      <c r="T2828" s="165">
        <f t="shared" si="306"/>
        <v>0</v>
      </c>
      <c r="U2828" s="165" t="str">
        <f t="shared" si="307"/>
        <v/>
      </c>
      <c r="V2828" s="165" t="str">
        <f>IFERROR(IF(OR(C2828="",S2828&lt;0),"",IF(SUBTOTAL(3,C2828:C2828)=0,-1,SUBTOTAL(3,$C$4:C2828))),"")</f>
        <v/>
      </c>
      <c r="W2828" s="156" t="str">
        <f t="array" ref="W2828">IF(LEN(C2828)&gt;0,IFERROR(IF(MATCH(C2828,$C$3:$C2827,0)&gt;0,N2828-INDEX($N$3:N2827,SUMPRODUCT(MAX(ROW($C$3:$C2827)*(C2828=$C$3:$C2827)))-2,1),""),""),"")</f>
        <v/>
      </c>
      <c r="X2828" s="156">
        <f t="shared" ca="1" si="308"/>
        <v>1</v>
      </c>
      <c r="Y2828" s="156">
        <f t="shared" ca="1" si="309"/>
        <v>1</v>
      </c>
    </row>
    <row r="2829" spans="2:25" hidden="1" x14ac:dyDescent="0.25">
      <c r="B2829" s="390" t="str">
        <f>IFERROR(IF(LEN(INDEX(PlansAndNotes!$B$6:$B$2005,ROW(A2829)-ROW($B$3)))=0,"",INDEX(PlansAndNotes!$B$6:$B$2005,ROW(A2829)-ROW($B$3))),"")</f>
        <v/>
      </c>
      <c r="C2829" s="387" t="str">
        <f t="shared" si="304"/>
        <v/>
      </c>
      <c r="D2829" s="361" t="str">
        <f>IFERROR(IF(LEN(C2829)&gt;0,IF(LEN(INDEX(TasksList!$C$6:$C$25,MATCH(C2829,TasksList!$B$6:$B$25,0),1))=0,"",INDEX(TasksList!$C$6:$C$25,MATCH(C2829,TasksList!$B$6:$B$25,0),1)),""),"")</f>
        <v/>
      </c>
      <c r="E2829" s="361" t="str">
        <f>IFERROR(IF(LEN(C2829)&gt;0,IF(LEN(INDEX(TasksList!$F$6:$F$25,MATCH(C2829,TasksList!$B$6:$B$25,0),1))=0,"not set!",INDEX(TasksList!$F$6:$F$25,MATCH(C2829,TasksList!$B$6:$B$25,0),1)),""),"")</f>
        <v/>
      </c>
      <c r="F2829" s="360" t="str">
        <f>IFERROR(IF(LEN(D2829)&gt;0,IF(LEN(INDEX(AdressBook!$D$6:$D$25,MATCH(D2829,AdressBook!$B$6:$B$25,0),1))=0,"",INDEX(AdressBook!$D$6:$D$25,MATCH(D2829,AdressBook!$B$6:$B$25,0),1)),""),"")</f>
        <v/>
      </c>
      <c r="G2829" s="361" t="str">
        <f>IFERROR(IF(LEN(INDEX(PlansAndNotes!$F$6:$F$4005,ROW(B2829)-ROW($C$3)))=0,"",INDEX(PlansAndNotes!$F$6:$F$4005,ROW(B2829)-ROW($C$3))),"")</f>
        <v/>
      </c>
      <c r="H2829" s="361" t="str">
        <f>IFERROR(IF(LEN(C2829)&gt;0,IF(LEN(INDEX(TasksList!$G$6:$G$25,MATCH(C2829,TasksList!$B$6:$B$25,0),1))=0,"",INDEX(TasksList!$G$6:$G$25,MATCH(C2829,TasksList!$B$6:$B$25,0),1)),""),"")</f>
        <v/>
      </c>
      <c r="N2829" s="362" t="str">
        <f>IFERROR(IF(LEN(INDEX(PlansAndNotes!$D$6:$D$4005,ROW(B2829)-ROW($C$3)))=0,"",INDEX(PlansAndNotes!$D$6:$D$4005,ROW(B2829)-ROW($C$3))),"")</f>
        <v/>
      </c>
      <c r="O2829" s="165" t="str">
        <f t="shared" si="305"/>
        <v/>
      </c>
      <c r="P2829" s="363" t="str">
        <f>IFERROR(IF(LEN(INDEX(PlansAndNotes!$E$6:$E$4005,ROW(B2829)-ROW($C$3)))=0,"",INDEX(PlansAndNotes!$E$6:$E$4005,ROW(B2829)-ROW($C$3))),"")</f>
        <v/>
      </c>
      <c r="Q2829" s="363" t="str">
        <f>IFERROR(IF(LEN(INDEX(PlansAndNotes!$G$6:$G$4005,ROW(B2829)-ROW($C$3)))=0,"",INDEX(PlansAndNotes!$G$6:$G$4005,ROW(B2829)-ROW($C$3))),"")</f>
        <v/>
      </c>
      <c r="R2829" s="361" t="str">
        <f>IFERROR(IF(LEN(D2829)&gt;0,IF(LEN(INDEX(AdressBook!$C$6:$C$25,MATCH(D2829,AdressBook!$B$6:$B$25,0),1))=0,"",INDEX(AdressBook!$C$6:$C$25,MATCH(D2829,AdressBook!$B$6:$B$25,0),1)),""),"")</f>
        <v/>
      </c>
      <c r="S2829" s="165">
        <f>IF(LEN(C2829)&gt;0,IFERROR(IF(MATCH(C2829,C2830:$C$4004,0)&gt;0,-1,ROW(S2829)-ROW($S$3)),ROW(S2829)-ROW($S$3)),-1)</f>
        <v>-1</v>
      </c>
      <c r="T2829" s="165">
        <f t="shared" si="306"/>
        <v>0</v>
      </c>
      <c r="U2829" s="165" t="str">
        <f t="shared" si="307"/>
        <v/>
      </c>
      <c r="V2829" s="165" t="str">
        <f>IFERROR(IF(OR(C2829="",S2829&lt;0),"",IF(SUBTOTAL(3,C2829:C2829)=0,-1,SUBTOTAL(3,$C$4:C2829))),"")</f>
        <v/>
      </c>
      <c r="W2829" s="156" t="str">
        <f t="array" ref="W2829">IF(LEN(C2829)&gt;0,IFERROR(IF(MATCH(C2829,$C$3:$C2828,0)&gt;0,N2829-INDEX($N$3:N2828,SUMPRODUCT(MAX(ROW($C$3:$C2828)*(C2829=$C$3:$C2828)))-2,1),""),""),"")</f>
        <v/>
      </c>
      <c r="X2829" s="156">
        <f t="shared" ca="1" si="308"/>
        <v>1</v>
      </c>
      <c r="Y2829" s="156">
        <f t="shared" ca="1" si="309"/>
        <v>1</v>
      </c>
    </row>
    <row r="2830" spans="2:25" hidden="1" x14ac:dyDescent="0.25">
      <c r="B2830" s="390" t="str">
        <f>IFERROR(IF(LEN(INDEX(PlansAndNotes!$B$6:$B$2005,ROW(A2830)-ROW($B$3)))=0,"",INDEX(PlansAndNotes!$B$6:$B$2005,ROW(A2830)-ROW($B$3))),"")</f>
        <v/>
      </c>
      <c r="C2830" s="387" t="str">
        <f t="shared" si="304"/>
        <v/>
      </c>
      <c r="D2830" s="361" t="str">
        <f>IFERROR(IF(LEN(C2830)&gt;0,IF(LEN(INDEX(TasksList!$C$6:$C$25,MATCH(C2830,TasksList!$B$6:$B$25,0),1))=0,"",INDEX(TasksList!$C$6:$C$25,MATCH(C2830,TasksList!$B$6:$B$25,0),1)),""),"")</f>
        <v/>
      </c>
      <c r="E2830" s="361" t="str">
        <f>IFERROR(IF(LEN(C2830)&gt;0,IF(LEN(INDEX(TasksList!$F$6:$F$25,MATCH(C2830,TasksList!$B$6:$B$25,0),1))=0,"not set!",INDEX(TasksList!$F$6:$F$25,MATCH(C2830,TasksList!$B$6:$B$25,0),1)),""),"")</f>
        <v/>
      </c>
      <c r="F2830" s="360" t="str">
        <f>IFERROR(IF(LEN(D2830)&gt;0,IF(LEN(INDEX(AdressBook!$D$6:$D$25,MATCH(D2830,AdressBook!$B$6:$B$25,0),1))=0,"",INDEX(AdressBook!$D$6:$D$25,MATCH(D2830,AdressBook!$B$6:$B$25,0),1)),""),"")</f>
        <v/>
      </c>
      <c r="G2830" s="361" t="str">
        <f>IFERROR(IF(LEN(INDEX(PlansAndNotes!$F$6:$F$4005,ROW(B2830)-ROW($C$3)))=0,"",INDEX(PlansAndNotes!$F$6:$F$4005,ROW(B2830)-ROW($C$3))),"")</f>
        <v/>
      </c>
      <c r="H2830" s="361" t="str">
        <f>IFERROR(IF(LEN(C2830)&gt;0,IF(LEN(INDEX(TasksList!$G$6:$G$25,MATCH(C2830,TasksList!$B$6:$B$25,0),1))=0,"",INDEX(TasksList!$G$6:$G$25,MATCH(C2830,TasksList!$B$6:$B$25,0),1)),""),"")</f>
        <v/>
      </c>
      <c r="N2830" s="362" t="str">
        <f>IFERROR(IF(LEN(INDEX(PlansAndNotes!$D$6:$D$4005,ROW(B2830)-ROW($C$3)))=0,"",INDEX(PlansAndNotes!$D$6:$D$4005,ROW(B2830)-ROW($C$3))),"")</f>
        <v/>
      </c>
      <c r="O2830" s="165" t="str">
        <f t="shared" si="305"/>
        <v/>
      </c>
      <c r="P2830" s="363" t="str">
        <f>IFERROR(IF(LEN(INDEX(PlansAndNotes!$E$6:$E$4005,ROW(B2830)-ROW($C$3)))=0,"",INDEX(PlansAndNotes!$E$6:$E$4005,ROW(B2830)-ROW($C$3))),"")</f>
        <v/>
      </c>
      <c r="Q2830" s="363" t="str">
        <f>IFERROR(IF(LEN(INDEX(PlansAndNotes!$G$6:$G$4005,ROW(B2830)-ROW($C$3)))=0,"",INDEX(PlansAndNotes!$G$6:$G$4005,ROW(B2830)-ROW($C$3))),"")</f>
        <v/>
      </c>
      <c r="R2830" s="361" t="str">
        <f>IFERROR(IF(LEN(D2830)&gt;0,IF(LEN(INDEX(AdressBook!$C$6:$C$25,MATCH(D2830,AdressBook!$B$6:$B$25,0),1))=0,"",INDEX(AdressBook!$C$6:$C$25,MATCH(D2830,AdressBook!$B$6:$B$25,0),1)),""),"")</f>
        <v/>
      </c>
      <c r="S2830" s="165">
        <f>IF(LEN(C2830)&gt;0,IFERROR(IF(MATCH(C2830,C2831:$C$4004,0)&gt;0,-1,ROW(S2830)-ROW($S$3)),ROW(S2830)-ROW($S$3)),-1)</f>
        <v>-1</v>
      </c>
      <c r="T2830" s="165">
        <f t="shared" si="306"/>
        <v>0</v>
      </c>
      <c r="U2830" s="165" t="str">
        <f t="shared" si="307"/>
        <v/>
      </c>
      <c r="V2830" s="165" t="str">
        <f>IFERROR(IF(OR(C2830="",S2830&lt;0),"",IF(SUBTOTAL(3,C2830:C2830)=0,-1,SUBTOTAL(3,$C$4:C2830))),"")</f>
        <v/>
      </c>
      <c r="W2830" s="156" t="str">
        <f t="array" ref="W2830">IF(LEN(C2830)&gt;0,IFERROR(IF(MATCH(C2830,$C$3:$C2829,0)&gt;0,N2830-INDEX($N$3:N2829,SUMPRODUCT(MAX(ROW($C$3:$C2829)*(C2830=$C$3:$C2829)))-2,1),""),""),"")</f>
        <v/>
      </c>
      <c r="X2830" s="156">
        <f t="shared" ca="1" si="308"/>
        <v>1</v>
      </c>
      <c r="Y2830" s="156">
        <f t="shared" ca="1" si="309"/>
        <v>1</v>
      </c>
    </row>
    <row r="2831" spans="2:25" hidden="1" x14ac:dyDescent="0.25">
      <c r="B2831" s="390" t="str">
        <f>IFERROR(IF(LEN(INDEX(PlansAndNotes!$B$6:$B$2005,ROW(A2831)-ROW($B$3)))=0,"",INDEX(PlansAndNotes!$B$6:$B$2005,ROW(A2831)-ROW($B$3))),"")</f>
        <v/>
      </c>
      <c r="C2831" s="387" t="str">
        <f t="shared" si="304"/>
        <v/>
      </c>
      <c r="D2831" s="361" t="str">
        <f>IFERROR(IF(LEN(C2831)&gt;0,IF(LEN(INDEX(TasksList!$C$6:$C$25,MATCH(C2831,TasksList!$B$6:$B$25,0),1))=0,"",INDEX(TasksList!$C$6:$C$25,MATCH(C2831,TasksList!$B$6:$B$25,0),1)),""),"")</f>
        <v/>
      </c>
      <c r="E2831" s="361" t="str">
        <f>IFERROR(IF(LEN(C2831)&gt;0,IF(LEN(INDEX(TasksList!$F$6:$F$25,MATCH(C2831,TasksList!$B$6:$B$25,0),1))=0,"not set!",INDEX(TasksList!$F$6:$F$25,MATCH(C2831,TasksList!$B$6:$B$25,0),1)),""),"")</f>
        <v/>
      </c>
      <c r="F2831" s="360" t="str">
        <f>IFERROR(IF(LEN(D2831)&gt;0,IF(LEN(INDEX(AdressBook!$D$6:$D$25,MATCH(D2831,AdressBook!$B$6:$B$25,0),1))=0,"",INDEX(AdressBook!$D$6:$D$25,MATCH(D2831,AdressBook!$B$6:$B$25,0),1)),""),"")</f>
        <v/>
      </c>
      <c r="G2831" s="361" t="str">
        <f>IFERROR(IF(LEN(INDEX(PlansAndNotes!$F$6:$F$4005,ROW(B2831)-ROW($C$3)))=0,"",INDEX(PlansAndNotes!$F$6:$F$4005,ROW(B2831)-ROW($C$3))),"")</f>
        <v/>
      </c>
      <c r="H2831" s="361" t="str">
        <f>IFERROR(IF(LEN(C2831)&gt;0,IF(LEN(INDEX(TasksList!$G$6:$G$25,MATCH(C2831,TasksList!$B$6:$B$25,0),1))=0,"",INDEX(TasksList!$G$6:$G$25,MATCH(C2831,TasksList!$B$6:$B$25,0),1)),""),"")</f>
        <v/>
      </c>
      <c r="N2831" s="362" t="str">
        <f>IFERROR(IF(LEN(INDEX(PlansAndNotes!$D$6:$D$4005,ROW(B2831)-ROW($C$3)))=0,"",INDEX(PlansAndNotes!$D$6:$D$4005,ROW(B2831)-ROW($C$3))),"")</f>
        <v/>
      </c>
      <c r="O2831" s="165" t="str">
        <f t="shared" si="305"/>
        <v/>
      </c>
      <c r="P2831" s="363" t="str">
        <f>IFERROR(IF(LEN(INDEX(PlansAndNotes!$E$6:$E$4005,ROW(B2831)-ROW($C$3)))=0,"",INDEX(PlansAndNotes!$E$6:$E$4005,ROW(B2831)-ROW($C$3))),"")</f>
        <v/>
      </c>
      <c r="Q2831" s="363" t="str">
        <f>IFERROR(IF(LEN(INDEX(PlansAndNotes!$G$6:$G$4005,ROW(B2831)-ROW($C$3)))=0,"",INDEX(PlansAndNotes!$G$6:$G$4005,ROW(B2831)-ROW($C$3))),"")</f>
        <v/>
      </c>
      <c r="R2831" s="361" t="str">
        <f>IFERROR(IF(LEN(D2831)&gt;0,IF(LEN(INDEX(AdressBook!$C$6:$C$25,MATCH(D2831,AdressBook!$B$6:$B$25,0),1))=0,"",INDEX(AdressBook!$C$6:$C$25,MATCH(D2831,AdressBook!$B$6:$B$25,0),1)),""),"")</f>
        <v/>
      </c>
      <c r="S2831" s="165">
        <f>IF(LEN(C2831)&gt;0,IFERROR(IF(MATCH(C2831,C2832:$C$4004,0)&gt;0,-1,ROW(S2831)-ROW($S$3)),ROW(S2831)-ROW($S$3)),-1)</f>
        <v>-1</v>
      </c>
      <c r="T2831" s="165">
        <f t="shared" si="306"/>
        <v>0</v>
      </c>
      <c r="U2831" s="165" t="str">
        <f t="shared" si="307"/>
        <v/>
      </c>
      <c r="V2831" s="165" t="str">
        <f>IFERROR(IF(OR(C2831="",S2831&lt;0),"",IF(SUBTOTAL(3,C2831:C2831)=0,-1,SUBTOTAL(3,$C$4:C2831))),"")</f>
        <v/>
      </c>
      <c r="W2831" s="156" t="str">
        <f t="array" ref="W2831">IF(LEN(C2831)&gt;0,IFERROR(IF(MATCH(C2831,$C$3:$C2830,0)&gt;0,N2831-INDEX($N$3:N2830,SUMPRODUCT(MAX(ROW($C$3:$C2830)*(C2831=$C$3:$C2830)))-2,1),""),""),"")</f>
        <v/>
      </c>
      <c r="X2831" s="156">
        <f t="shared" ca="1" si="308"/>
        <v>1</v>
      </c>
      <c r="Y2831" s="156">
        <f t="shared" ca="1" si="309"/>
        <v>1</v>
      </c>
    </row>
    <row r="2832" spans="2:25" hidden="1" x14ac:dyDescent="0.25">
      <c r="B2832" s="390" t="str">
        <f>IFERROR(IF(LEN(INDEX(PlansAndNotes!$B$6:$B$2005,ROW(A2832)-ROW($B$3)))=0,"",INDEX(PlansAndNotes!$B$6:$B$2005,ROW(A2832)-ROW($B$3))),"")</f>
        <v/>
      </c>
      <c r="C2832" s="387" t="str">
        <f t="shared" si="304"/>
        <v/>
      </c>
      <c r="D2832" s="361" t="str">
        <f>IFERROR(IF(LEN(C2832)&gt;0,IF(LEN(INDEX(TasksList!$C$6:$C$25,MATCH(C2832,TasksList!$B$6:$B$25,0),1))=0,"",INDEX(TasksList!$C$6:$C$25,MATCH(C2832,TasksList!$B$6:$B$25,0),1)),""),"")</f>
        <v/>
      </c>
      <c r="E2832" s="361" t="str">
        <f>IFERROR(IF(LEN(C2832)&gt;0,IF(LEN(INDEX(TasksList!$F$6:$F$25,MATCH(C2832,TasksList!$B$6:$B$25,0),1))=0,"not set!",INDEX(TasksList!$F$6:$F$25,MATCH(C2832,TasksList!$B$6:$B$25,0),1)),""),"")</f>
        <v/>
      </c>
      <c r="F2832" s="360" t="str">
        <f>IFERROR(IF(LEN(D2832)&gt;0,IF(LEN(INDEX(AdressBook!$D$6:$D$25,MATCH(D2832,AdressBook!$B$6:$B$25,0),1))=0,"",INDEX(AdressBook!$D$6:$D$25,MATCH(D2832,AdressBook!$B$6:$B$25,0),1)),""),"")</f>
        <v/>
      </c>
      <c r="G2832" s="361" t="str">
        <f>IFERROR(IF(LEN(INDEX(PlansAndNotes!$F$6:$F$4005,ROW(B2832)-ROW($C$3)))=0,"",INDEX(PlansAndNotes!$F$6:$F$4005,ROW(B2832)-ROW($C$3))),"")</f>
        <v/>
      </c>
      <c r="H2832" s="361" t="str">
        <f>IFERROR(IF(LEN(C2832)&gt;0,IF(LEN(INDEX(TasksList!$G$6:$G$25,MATCH(C2832,TasksList!$B$6:$B$25,0),1))=0,"",INDEX(TasksList!$G$6:$G$25,MATCH(C2832,TasksList!$B$6:$B$25,0),1)),""),"")</f>
        <v/>
      </c>
      <c r="N2832" s="362" t="str">
        <f>IFERROR(IF(LEN(INDEX(PlansAndNotes!$D$6:$D$4005,ROW(B2832)-ROW($C$3)))=0,"",INDEX(PlansAndNotes!$D$6:$D$4005,ROW(B2832)-ROW($C$3))),"")</f>
        <v/>
      </c>
      <c r="O2832" s="165" t="str">
        <f t="shared" si="305"/>
        <v/>
      </c>
      <c r="P2832" s="363" t="str">
        <f>IFERROR(IF(LEN(INDEX(PlansAndNotes!$E$6:$E$4005,ROW(B2832)-ROW($C$3)))=0,"",INDEX(PlansAndNotes!$E$6:$E$4005,ROW(B2832)-ROW($C$3))),"")</f>
        <v/>
      </c>
      <c r="Q2832" s="363" t="str">
        <f>IFERROR(IF(LEN(INDEX(PlansAndNotes!$G$6:$G$4005,ROW(B2832)-ROW($C$3)))=0,"",INDEX(PlansAndNotes!$G$6:$G$4005,ROW(B2832)-ROW($C$3))),"")</f>
        <v/>
      </c>
      <c r="R2832" s="361" t="str">
        <f>IFERROR(IF(LEN(D2832)&gt;0,IF(LEN(INDEX(AdressBook!$C$6:$C$25,MATCH(D2832,AdressBook!$B$6:$B$25,0),1))=0,"",INDEX(AdressBook!$C$6:$C$25,MATCH(D2832,AdressBook!$B$6:$B$25,0),1)),""),"")</f>
        <v/>
      </c>
      <c r="S2832" s="165">
        <f>IF(LEN(C2832)&gt;0,IFERROR(IF(MATCH(C2832,C2833:$C$4004,0)&gt;0,-1,ROW(S2832)-ROW($S$3)),ROW(S2832)-ROW($S$3)),-1)</f>
        <v>-1</v>
      </c>
      <c r="T2832" s="165">
        <f t="shared" si="306"/>
        <v>0</v>
      </c>
      <c r="U2832" s="165" t="str">
        <f t="shared" si="307"/>
        <v/>
      </c>
      <c r="V2832" s="165" t="str">
        <f>IFERROR(IF(OR(C2832="",S2832&lt;0),"",IF(SUBTOTAL(3,C2832:C2832)=0,-1,SUBTOTAL(3,$C$4:C2832))),"")</f>
        <v/>
      </c>
      <c r="W2832" s="156" t="str">
        <f t="array" ref="W2832">IF(LEN(C2832)&gt;0,IFERROR(IF(MATCH(C2832,$C$3:$C2831,0)&gt;0,N2832-INDEX($N$3:N2831,SUMPRODUCT(MAX(ROW($C$3:$C2831)*(C2832=$C$3:$C2831)))-2,1),""),""),"")</f>
        <v/>
      </c>
      <c r="X2832" s="156">
        <f t="shared" ca="1" si="308"/>
        <v>1</v>
      </c>
      <c r="Y2832" s="156">
        <f t="shared" ca="1" si="309"/>
        <v>1</v>
      </c>
    </row>
    <row r="2833" spans="2:25" hidden="1" x14ac:dyDescent="0.25">
      <c r="B2833" s="390" t="str">
        <f>IFERROR(IF(LEN(INDEX(PlansAndNotes!$B$6:$B$2005,ROW(A2833)-ROW($B$3)))=0,"",INDEX(PlansAndNotes!$B$6:$B$2005,ROW(A2833)-ROW($B$3))),"")</f>
        <v/>
      </c>
      <c r="C2833" s="387" t="str">
        <f t="shared" si="304"/>
        <v/>
      </c>
      <c r="D2833" s="361" t="str">
        <f>IFERROR(IF(LEN(C2833)&gt;0,IF(LEN(INDEX(TasksList!$C$6:$C$25,MATCH(C2833,TasksList!$B$6:$B$25,0),1))=0,"",INDEX(TasksList!$C$6:$C$25,MATCH(C2833,TasksList!$B$6:$B$25,0),1)),""),"")</f>
        <v/>
      </c>
      <c r="E2833" s="361" t="str">
        <f>IFERROR(IF(LEN(C2833)&gt;0,IF(LEN(INDEX(TasksList!$F$6:$F$25,MATCH(C2833,TasksList!$B$6:$B$25,0),1))=0,"not set!",INDEX(TasksList!$F$6:$F$25,MATCH(C2833,TasksList!$B$6:$B$25,0),1)),""),"")</f>
        <v/>
      </c>
      <c r="F2833" s="360" t="str">
        <f>IFERROR(IF(LEN(D2833)&gt;0,IF(LEN(INDEX(AdressBook!$D$6:$D$25,MATCH(D2833,AdressBook!$B$6:$B$25,0),1))=0,"",INDEX(AdressBook!$D$6:$D$25,MATCH(D2833,AdressBook!$B$6:$B$25,0),1)),""),"")</f>
        <v/>
      </c>
      <c r="G2833" s="361" t="str">
        <f>IFERROR(IF(LEN(INDEX(PlansAndNotes!$F$6:$F$4005,ROW(B2833)-ROW($C$3)))=0,"",INDEX(PlansAndNotes!$F$6:$F$4005,ROW(B2833)-ROW($C$3))),"")</f>
        <v/>
      </c>
      <c r="H2833" s="361" t="str">
        <f>IFERROR(IF(LEN(C2833)&gt;0,IF(LEN(INDEX(TasksList!$G$6:$G$25,MATCH(C2833,TasksList!$B$6:$B$25,0),1))=0,"",INDEX(TasksList!$G$6:$G$25,MATCH(C2833,TasksList!$B$6:$B$25,0),1)),""),"")</f>
        <v/>
      </c>
      <c r="N2833" s="362" t="str">
        <f>IFERROR(IF(LEN(INDEX(PlansAndNotes!$D$6:$D$4005,ROW(B2833)-ROW($C$3)))=0,"",INDEX(PlansAndNotes!$D$6:$D$4005,ROW(B2833)-ROW($C$3))),"")</f>
        <v/>
      </c>
      <c r="O2833" s="165" t="str">
        <f t="shared" si="305"/>
        <v/>
      </c>
      <c r="P2833" s="363" t="str">
        <f>IFERROR(IF(LEN(INDEX(PlansAndNotes!$E$6:$E$4005,ROW(B2833)-ROW($C$3)))=0,"",INDEX(PlansAndNotes!$E$6:$E$4005,ROW(B2833)-ROW($C$3))),"")</f>
        <v/>
      </c>
      <c r="Q2833" s="363" t="str">
        <f>IFERROR(IF(LEN(INDEX(PlansAndNotes!$G$6:$G$4005,ROW(B2833)-ROW($C$3)))=0,"",INDEX(PlansAndNotes!$G$6:$G$4005,ROW(B2833)-ROW($C$3))),"")</f>
        <v/>
      </c>
      <c r="R2833" s="361" t="str">
        <f>IFERROR(IF(LEN(D2833)&gt;0,IF(LEN(INDEX(AdressBook!$C$6:$C$25,MATCH(D2833,AdressBook!$B$6:$B$25,0),1))=0,"",INDEX(AdressBook!$C$6:$C$25,MATCH(D2833,AdressBook!$B$6:$B$25,0),1)),""),"")</f>
        <v/>
      </c>
      <c r="S2833" s="165">
        <f>IF(LEN(C2833)&gt;0,IFERROR(IF(MATCH(C2833,C2834:$C$4004,0)&gt;0,-1,ROW(S2833)-ROW($S$3)),ROW(S2833)-ROW($S$3)),-1)</f>
        <v>-1</v>
      </c>
      <c r="T2833" s="165">
        <f t="shared" si="306"/>
        <v>0</v>
      </c>
      <c r="U2833" s="165" t="str">
        <f t="shared" si="307"/>
        <v/>
      </c>
      <c r="V2833" s="165" t="str">
        <f>IFERROR(IF(OR(C2833="",S2833&lt;0),"",IF(SUBTOTAL(3,C2833:C2833)=0,-1,SUBTOTAL(3,$C$4:C2833))),"")</f>
        <v/>
      </c>
      <c r="W2833" s="156" t="str">
        <f t="array" ref="W2833">IF(LEN(C2833)&gt;0,IFERROR(IF(MATCH(C2833,$C$3:$C2832,0)&gt;0,N2833-INDEX($N$3:N2832,SUMPRODUCT(MAX(ROW($C$3:$C2832)*(C2833=$C$3:$C2832)))-2,1),""),""),"")</f>
        <v/>
      </c>
      <c r="X2833" s="156">
        <f t="shared" ca="1" si="308"/>
        <v>1</v>
      </c>
      <c r="Y2833" s="156">
        <f t="shared" ca="1" si="309"/>
        <v>1</v>
      </c>
    </row>
    <row r="2834" spans="2:25" hidden="1" x14ac:dyDescent="0.25">
      <c r="B2834" s="390" t="str">
        <f>IFERROR(IF(LEN(INDEX(PlansAndNotes!$B$6:$B$2005,ROW(A2834)-ROW($B$3)))=0,"",INDEX(PlansAndNotes!$B$6:$B$2005,ROW(A2834)-ROW($B$3))),"")</f>
        <v/>
      </c>
      <c r="C2834" s="387" t="str">
        <f t="shared" si="304"/>
        <v/>
      </c>
      <c r="D2834" s="361" t="str">
        <f>IFERROR(IF(LEN(C2834)&gt;0,IF(LEN(INDEX(TasksList!$C$6:$C$25,MATCH(C2834,TasksList!$B$6:$B$25,0),1))=0,"",INDEX(TasksList!$C$6:$C$25,MATCH(C2834,TasksList!$B$6:$B$25,0),1)),""),"")</f>
        <v/>
      </c>
      <c r="E2834" s="361" t="str">
        <f>IFERROR(IF(LEN(C2834)&gt;0,IF(LEN(INDEX(TasksList!$F$6:$F$25,MATCH(C2834,TasksList!$B$6:$B$25,0),1))=0,"not set!",INDEX(TasksList!$F$6:$F$25,MATCH(C2834,TasksList!$B$6:$B$25,0),1)),""),"")</f>
        <v/>
      </c>
      <c r="F2834" s="360" t="str">
        <f>IFERROR(IF(LEN(D2834)&gt;0,IF(LEN(INDEX(AdressBook!$D$6:$D$25,MATCH(D2834,AdressBook!$B$6:$B$25,0),1))=0,"",INDEX(AdressBook!$D$6:$D$25,MATCH(D2834,AdressBook!$B$6:$B$25,0),1)),""),"")</f>
        <v/>
      </c>
      <c r="G2834" s="361" t="str">
        <f>IFERROR(IF(LEN(INDEX(PlansAndNotes!$F$6:$F$4005,ROW(B2834)-ROW($C$3)))=0,"",INDEX(PlansAndNotes!$F$6:$F$4005,ROW(B2834)-ROW($C$3))),"")</f>
        <v/>
      </c>
      <c r="H2834" s="361" t="str">
        <f>IFERROR(IF(LEN(C2834)&gt;0,IF(LEN(INDEX(TasksList!$G$6:$G$25,MATCH(C2834,TasksList!$B$6:$B$25,0),1))=0,"",INDEX(TasksList!$G$6:$G$25,MATCH(C2834,TasksList!$B$6:$B$25,0),1)),""),"")</f>
        <v/>
      </c>
      <c r="N2834" s="362" t="str">
        <f>IFERROR(IF(LEN(INDEX(PlansAndNotes!$D$6:$D$4005,ROW(B2834)-ROW($C$3)))=0,"",INDEX(PlansAndNotes!$D$6:$D$4005,ROW(B2834)-ROW($C$3))),"")</f>
        <v/>
      </c>
      <c r="O2834" s="165" t="str">
        <f t="shared" si="305"/>
        <v/>
      </c>
      <c r="P2834" s="363" t="str">
        <f>IFERROR(IF(LEN(INDEX(PlansAndNotes!$E$6:$E$4005,ROW(B2834)-ROW($C$3)))=0,"",INDEX(PlansAndNotes!$E$6:$E$4005,ROW(B2834)-ROW($C$3))),"")</f>
        <v/>
      </c>
      <c r="Q2834" s="363" t="str">
        <f>IFERROR(IF(LEN(INDEX(PlansAndNotes!$G$6:$G$4005,ROW(B2834)-ROW($C$3)))=0,"",INDEX(PlansAndNotes!$G$6:$G$4005,ROW(B2834)-ROW($C$3))),"")</f>
        <v/>
      </c>
      <c r="R2834" s="361" t="str">
        <f>IFERROR(IF(LEN(D2834)&gt;0,IF(LEN(INDEX(AdressBook!$C$6:$C$25,MATCH(D2834,AdressBook!$B$6:$B$25,0),1))=0,"",INDEX(AdressBook!$C$6:$C$25,MATCH(D2834,AdressBook!$B$6:$B$25,0),1)),""),"")</f>
        <v/>
      </c>
      <c r="S2834" s="165">
        <f>IF(LEN(C2834)&gt;0,IFERROR(IF(MATCH(C2834,C2835:$C$4004,0)&gt;0,-1,ROW(S2834)-ROW($S$3)),ROW(S2834)-ROW($S$3)),-1)</f>
        <v>-1</v>
      </c>
      <c r="T2834" s="165">
        <f t="shared" si="306"/>
        <v>0</v>
      </c>
      <c r="U2834" s="165" t="str">
        <f t="shared" si="307"/>
        <v/>
      </c>
      <c r="V2834" s="165" t="str">
        <f>IFERROR(IF(OR(C2834="",S2834&lt;0),"",IF(SUBTOTAL(3,C2834:C2834)=0,-1,SUBTOTAL(3,$C$4:C2834))),"")</f>
        <v/>
      </c>
      <c r="W2834" s="156" t="str">
        <f t="array" ref="W2834">IF(LEN(C2834)&gt;0,IFERROR(IF(MATCH(C2834,$C$3:$C2833,0)&gt;0,N2834-INDEX($N$3:N2833,SUMPRODUCT(MAX(ROW($C$3:$C2833)*(C2834=$C$3:$C2833)))-2,1),""),""),"")</f>
        <v/>
      </c>
      <c r="X2834" s="156">
        <f t="shared" ca="1" si="308"/>
        <v>1</v>
      </c>
      <c r="Y2834" s="156">
        <f t="shared" ca="1" si="309"/>
        <v>1</v>
      </c>
    </row>
    <row r="2835" spans="2:25" hidden="1" x14ac:dyDescent="0.25">
      <c r="B2835" s="390" t="str">
        <f>IFERROR(IF(LEN(INDEX(PlansAndNotes!$B$6:$B$2005,ROW(A2835)-ROW($B$3)))=0,"",INDEX(PlansAndNotes!$B$6:$B$2005,ROW(A2835)-ROW($B$3))),"")</f>
        <v/>
      </c>
      <c r="C2835" s="387" t="str">
        <f t="shared" si="304"/>
        <v/>
      </c>
      <c r="D2835" s="361" t="str">
        <f>IFERROR(IF(LEN(C2835)&gt;0,IF(LEN(INDEX(TasksList!$C$6:$C$25,MATCH(C2835,TasksList!$B$6:$B$25,0),1))=0,"",INDEX(TasksList!$C$6:$C$25,MATCH(C2835,TasksList!$B$6:$B$25,0),1)),""),"")</f>
        <v/>
      </c>
      <c r="E2835" s="361" t="str">
        <f>IFERROR(IF(LEN(C2835)&gt;0,IF(LEN(INDEX(TasksList!$F$6:$F$25,MATCH(C2835,TasksList!$B$6:$B$25,0),1))=0,"not set!",INDEX(TasksList!$F$6:$F$25,MATCH(C2835,TasksList!$B$6:$B$25,0),1)),""),"")</f>
        <v/>
      </c>
      <c r="F2835" s="360" t="str">
        <f>IFERROR(IF(LEN(D2835)&gt;0,IF(LEN(INDEX(AdressBook!$D$6:$D$25,MATCH(D2835,AdressBook!$B$6:$B$25,0),1))=0,"",INDEX(AdressBook!$D$6:$D$25,MATCH(D2835,AdressBook!$B$6:$B$25,0),1)),""),"")</f>
        <v/>
      </c>
      <c r="G2835" s="361" t="str">
        <f>IFERROR(IF(LEN(INDEX(PlansAndNotes!$F$6:$F$4005,ROW(B2835)-ROW($C$3)))=0,"",INDEX(PlansAndNotes!$F$6:$F$4005,ROW(B2835)-ROW($C$3))),"")</f>
        <v/>
      </c>
      <c r="H2835" s="361" t="str">
        <f>IFERROR(IF(LEN(C2835)&gt;0,IF(LEN(INDEX(TasksList!$G$6:$G$25,MATCH(C2835,TasksList!$B$6:$B$25,0),1))=0,"",INDEX(TasksList!$G$6:$G$25,MATCH(C2835,TasksList!$B$6:$B$25,0),1)),""),"")</f>
        <v/>
      </c>
      <c r="N2835" s="362" t="str">
        <f>IFERROR(IF(LEN(INDEX(PlansAndNotes!$D$6:$D$4005,ROW(B2835)-ROW($C$3)))=0,"",INDEX(PlansAndNotes!$D$6:$D$4005,ROW(B2835)-ROW($C$3))),"")</f>
        <v/>
      </c>
      <c r="O2835" s="165" t="str">
        <f t="shared" si="305"/>
        <v/>
      </c>
      <c r="P2835" s="363" t="str">
        <f>IFERROR(IF(LEN(INDEX(PlansAndNotes!$E$6:$E$4005,ROW(B2835)-ROW($C$3)))=0,"",INDEX(PlansAndNotes!$E$6:$E$4005,ROW(B2835)-ROW($C$3))),"")</f>
        <v/>
      </c>
      <c r="Q2835" s="363" t="str">
        <f>IFERROR(IF(LEN(INDEX(PlansAndNotes!$G$6:$G$4005,ROW(B2835)-ROW($C$3)))=0,"",INDEX(PlansAndNotes!$G$6:$G$4005,ROW(B2835)-ROW($C$3))),"")</f>
        <v/>
      </c>
      <c r="R2835" s="361" t="str">
        <f>IFERROR(IF(LEN(D2835)&gt;0,IF(LEN(INDEX(AdressBook!$C$6:$C$25,MATCH(D2835,AdressBook!$B$6:$B$25,0),1))=0,"",INDEX(AdressBook!$C$6:$C$25,MATCH(D2835,AdressBook!$B$6:$B$25,0),1)),""),"")</f>
        <v/>
      </c>
      <c r="S2835" s="165">
        <f>IF(LEN(C2835)&gt;0,IFERROR(IF(MATCH(C2835,C2836:$C$4004,0)&gt;0,-1,ROW(S2835)-ROW($S$3)),ROW(S2835)-ROW($S$3)),-1)</f>
        <v>-1</v>
      </c>
      <c r="T2835" s="165">
        <f t="shared" si="306"/>
        <v>0</v>
      </c>
      <c r="U2835" s="165" t="str">
        <f t="shared" si="307"/>
        <v/>
      </c>
      <c r="V2835" s="165" t="str">
        <f>IFERROR(IF(OR(C2835="",S2835&lt;0),"",IF(SUBTOTAL(3,C2835:C2835)=0,-1,SUBTOTAL(3,$C$4:C2835))),"")</f>
        <v/>
      </c>
      <c r="W2835" s="156" t="str">
        <f t="array" ref="W2835">IF(LEN(C2835)&gt;0,IFERROR(IF(MATCH(C2835,$C$3:$C2834,0)&gt;0,N2835-INDEX($N$3:N2834,SUMPRODUCT(MAX(ROW($C$3:$C2834)*(C2835=$C$3:$C2834)))-2,1),""),""),"")</f>
        <v/>
      </c>
      <c r="X2835" s="156">
        <f t="shared" ca="1" si="308"/>
        <v>1</v>
      </c>
      <c r="Y2835" s="156">
        <f t="shared" ca="1" si="309"/>
        <v>1</v>
      </c>
    </row>
    <row r="2836" spans="2:25" hidden="1" x14ac:dyDescent="0.25">
      <c r="B2836" s="390" t="str">
        <f>IFERROR(IF(LEN(INDEX(PlansAndNotes!$B$6:$B$2005,ROW(A2836)-ROW($B$3)))=0,"",INDEX(PlansAndNotes!$B$6:$B$2005,ROW(A2836)-ROW($B$3))),"")</f>
        <v/>
      </c>
      <c r="C2836" s="387" t="str">
        <f t="shared" si="304"/>
        <v/>
      </c>
      <c r="D2836" s="361" t="str">
        <f>IFERROR(IF(LEN(C2836)&gt;0,IF(LEN(INDEX(TasksList!$C$6:$C$25,MATCH(C2836,TasksList!$B$6:$B$25,0),1))=0,"",INDEX(TasksList!$C$6:$C$25,MATCH(C2836,TasksList!$B$6:$B$25,0),1)),""),"")</f>
        <v/>
      </c>
      <c r="E2836" s="361" t="str">
        <f>IFERROR(IF(LEN(C2836)&gt;0,IF(LEN(INDEX(TasksList!$F$6:$F$25,MATCH(C2836,TasksList!$B$6:$B$25,0),1))=0,"not set!",INDEX(TasksList!$F$6:$F$25,MATCH(C2836,TasksList!$B$6:$B$25,0),1)),""),"")</f>
        <v/>
      </c>
      <c r="F2836" s="360" t="str">
        <f>IFERROR(IF(LEN(D2836)&gt;0,IF(LEN(INDEX(AdressBook!$D$6:$D$25,MATCH(D2836,AdressBook!$B$6:$B$25,0),1))=0,"",INDEX(AdressBook!$D$6:$D$25,MATCH(D2836,AdressBook!$B$6:$B$25,0),1)),""),"")</f>
        <v/>
      </c>
      <c r="G2836" s="361" t="str">
        <f>IFERROR(IF(LEN(INDEX(PlansAndNotes!$F$6:$F$4005,ROW(B2836)-ROW($C$3)))=0,"",INDEX(PlansAndNotes!$F$6:$F$4005,ROW(B2836)-ROW($C$3))),"")</f>
        <v/>
      </c>
      <c r="H2836" s="361" t="str">
        <f>IFERROR(IF(LEN(C2836)&gt;0,IF(LEN(INDEX(TasksList!$G$6:$G$25,MATCH(C2836,TasksList!$B$6:$B$25,0),1))=0,"",INDEX(TasksList!$G$6:$G$25,MATCH(C2836,TasksList!$B$6:$B$25,0),1)),""),"")</f>
        <v/>
      </c>
      <c r="N2836" s="362" t="str">
        <f>IFERROR(IF(LEN(INDEX(PlansAndNotes!$D$6:$D$4005,ROW(B2836)-ROW($C$3)))=0,"",INDEX(PlansAndNotes!$D$6:$D$4005,ROW(B2836)-ROW($C$3))),"")</f>
        <v/>
      </c>
      <c r="O2836" s="165" t="str">
        <f t="shared" si="305"/>
        <v/>
      </c>
      <c r="P2836" s="363" t="str">
        <f>IFERROR(IF(LEN(INDEX(PlansAndNotes!$E$6:$E$4005,ROW(B2836)-ROW($C$3)))=0,"",INDEX(PlansAndNotes!$E$6:$E$4005,ROW(B2836)-ROW($C$3))),"")</f>
        <v/>
      </c>
      <c r="Q2836" s="363" t="str">
        <f>IFERROR(IF(LEN(INDEX(PlansAndNotes!$G$6:$G$4005,ROW(B2836)-ROW($C$3)))=0,"",INDEX(PlansAndNotes!$G$6:$G$4005,ROW(B2836)-ROW($C$3))),"")</f>
        <v/>
      </c>
      <c r="R2836" s="361" t="str">
        <f>IFERROR(IF(LEN(D2836)&gt;0,IF(LEN(INDEX(AdressBook!$C$6:$C$25,MATCH(D2836,AdressBook!$B$6:$B$25,0),1))=0,"",INDEX(AdressBook!$C$6:$C$25,MATCH(D2836,AdressBook!$B$6:$B$25,0),1)),""),"")</f>
        <v/>
      </c>
      <c r="S2836" s="165">
        <f>IF(LEN(C2836)&gt;0,IFERROR(IF(MATCH(C2836,C2837:$C$4004,0)&gt;0,-1,ROW(S2836)-ROW($S$3)),ROW(S2836)-ROW($S$3)),-1)</f>
        <v>-1</v>
      </c>
      <c r="T2836" s="165">
        <f t="shared" si="306"/>
        <v>0</v>
      </c>
      <c r="U2836" s="165" t="str">
        <f t="shared" si="307"/>
        <v/>
      </c>
      <c r="V2836" s="165" t="str">
        <f>IFERROR(IF(OR(C2836="",S2836&lt;0),"",IF(SUBTOTAL(3,C2836:C2836)=0,-1,SUBTOTAL(3,$C$4:C2836))),"")</f>
        <v/>
      </c>
      <c r="W2836" s="156" t="str">
        <f t="array" ref="W2836">IF(LEN(C2836)&gt;0,IFERROR(IF(MATCH(C2836,$C$3:$C2835,0)&gt;0,N2836-INDEX($N$3:N2835,SUMPRODUCT(MAX(ROW($C$3:$C2835)*(C2836=$C$3:$C2835)))-2,1),""),""),"")</f>
        <v/>
      </c>
      <c r="X2836" s="156">
        <f t="shared" ca="1" si="308"/>
        <v>1</v>
      </c>
      <c r="Y2836" s="156">
        <f t="shared" ca="1" si="309"/>
        <v>1</v>
      </c>
    </row>
    <row r="2837" spans="2:25" hidden="1" x14ac:dyDescent="0.25">
      <c r="B2837" s="390" t="str">
        <f>IFERROR(IF(LEN(INDEX(PlansAndNotes!$B$6:$B$2005,ROW(A2837)-ROW($B$3)))=0,"",INDEX(PlansAndNotes!$B$6:$B$2005,ROW(A2837)-ROW($B$3))),"")</f>
        <v/>
      </c>
      <c r="C2837" s="387" t="str">
        <f t="shared" ref="C2837:C2895" si="310">IF(LEN(B2837)&gt;0,LEFT(B2837,SEARCH(" - ",B2837)-1)*1,"")</f>
        <v/>
      </c>
      <c r="D2837" s="361" t="str">
        <f>IFERROR(IF(LEN(C2837)&gt;0,IF(LEN(INDEX(TasksList!$C$6:$C$25,MATCH(C2837,TasksList!$B$6:$B$25,0),1))=0,"",INDEX(TasksList!$C$6:$C$25,MATCH(C2837,TasksList!$B$6:$B$25,0),1)),""),"")</f>
        <v/>
      </c>
      <c r="E2837" s="361" t="str">
        <f>IFERROR(IF(LEN(C2837)&gt;0,IF(LEN(INDEX(TasksList!$F$6:$F$25,MATCH(C2837,TasksList!$B$6:$B$25,0),1))=0,"not set!",INDEX(TasksList!$F$6:$F$25,MATCH(C2837,TasksList!$B$6:$B$25,0),1)),""),"")</f>
        <v/>
      </c>
      <c r="F2837" s="360" t="str">
        <f>IFERROR(IF(LEN(D2837)&gt;0,IF(LEN(INDEX(AdressBook!$D$6:$D$25,MATCH(D2837,AdressBook!$B$6:$B$25,0),1))=0,"",INDEX(AdressBook!$D$6:$D$25,MATCH(D2837,AdressBook!$B$6:$B$25,0),1)),""),"")</f>
        <v/>
      </c>
      <c r="G2837" s="361" t="str">
        <f>IFERROR(IF(LEN(INDEX(PlansAndNotes!$F$6:$F$4005,ROW(B2837)-ROW($C$3)))=0,"",INDEX(PlansAndNotes!$F$6:$F$4005,ROW(B2837)-ROW($C$3))),"")</f>
        <v/>
      </c>
      <c r="H2837" s="361" t="str">
        <f>IFERROR(IF(LEN(C2837)&gt;0,IF(LEN(INDEX(TasksList!$G$6:$G$25,MATCH(C2837,TasksList!$B$6:$B$25,0),1))=0,"",INDEX(TasksList!$G$6:$G$25,MATCH(C2837,TasksList!$B$6:$B$25,0),1)),""),"")</f>
        <v/>
      </c>
      <c r="N2837" s="362" t="str">
        <f>IFERROR(IF(LEN(INDEX(PlansAndNotes!$D$6:$D$4005,ROW(B2837)-ROW($C$3)))=0,"",INDEX(PlansAndNotes!$D$6:$D$4005,ROW(B2837)-ROW($C$3))),"")</f>
        <v/>
      </c>
      <c r="O2837" s="165" t="str">
        <f t="shared" si="305"/>
        <v/>
      </c>
      <c r="P2837" s="363" t="str">
        <f>IFERROR(IF(LEN(INDEX(PlansAndNotes!$E$6:$E$4005,ROW(B2837)-ROW($C$3)))=0,"",INDEX(PlansAndNotes!$E$6:$E$4005,ROW(B2837)-ROW($C$3))),"")</f>
        <v/>
      </c>
      <c r="Q2837" s="363" t="str">
        <f>IFERROR(IF(LEN(INDEX(PlansAndNotes!$G$6:$G$4005,ROW(B2837)-ROW($C$3)))=0,"",INDEX(PlansAndNotes!$G$6:$G$4005,ROW(B2837)-ROW($C$3))),"")</f>
        <v/>
      </c>
      <c r="R2837" s="361" t="str">
        <f>IFERROR(IF(LEN(D2837)&gt;0,IF(LEN(INDEX(AdressBook!$C$6:$C$25,MATCH(D2837,AdressBook!$B$6:$B$25,0),1))=0,"",INDEX(AdressBook!$C$6:$C$25,MATCH(D2837,AdressBook!$B$6:$B$25,0),1)),""),"")</f>
        <v/>
      </c>
      <c r="S2837" s="165">
        <f>IF(LEN(C2837)&gt;0,IFERROR(IF(MATCH(C2837,C2838:$C$4004,0)&gt;0,-1,ROW(S2837)-ROW($S$3)),ROW(S2837)-ROW($S$3)),-1)</f>
        <v>-1</v>
      </c>
      <c r="T2837" s="165">
        <f t="shared" si="306"/>
        <v>0</v>
      </c>
      <c r="U2837" s="165" t="str">
        <f t="shared" si="307"/>
        <v/>
      </c>
      <c r="V2837" s="165" t="str">
        <f>IFERROR(IF(OR(C2837="",S2837&lt;0),"",IF(SUBTOTAL(3,C2837:C2837)=0,-1,SUBTOTAL(3,$C$4:C2837))),"")</f>
        <v/>
      </c>
      <c r="W2837" s="156" t="str">
        <f t="array" ref="W2837">IF(LEN(C2837)&gt;0,IFERROR(IF(MATCH(C2837,$C$3:$C2836,0)&gt;0,N2837-INDEX($N$3:N2836,SUMPRODUCT(MAX(ROW($C$3:$C2836)*(C2837=$C$3:$C2836)))-2,1),""),""),"")</f>
        <v/>
      </c>
      <c r="X2837" s="156">
        <f t="shared" ca="1" si="308"/>
        <v>1</v>
      </c>
      <c r="Y2837" s="156">
        <f t="shared" ca="1" si="309"/>
        <v>1</v>
      </c>
    </row>
    <row r="2838" spans="2:25" hidden="1" x14ac:dyDescent="0.25">
      <c r="B2838" s="390" t="str">
        <f>IFERROR(IF(LEN(INDEX(PlansAndNotes!$B$6:$B$2005,ROW(A2838)-ROW($B$3)))=0,"",INDEX(PlansAndNotes!$B$6:$B$2005,ROW(A2838)-ROW($B$3))),"")</f>
        <v/>
      </c>
      <c r="C2838" s="387" t="str">
        <f t="shared" si="310"/>
        <v/>
      </c>
      <c r="D2838" s="361" t="str">
        <f>IFERROR(IF(LEN(C2838)&gt;0,IF(LEN(INDEX(TasksList!$C$6:$C$25,MATCH(C2838,TasksList!$B$6:$B$25,0),1))=0,"",INDEX(TasksList!$C$6:$C$25,MATCH(C2838,TasksList!$B$6:$B$25,0),1)),""),"")</f>
        <v/>
      </c>
      <c r="E2838" s="361" t="str">
        <f>IFERROR(IF(LEN(C2838)&gt;0,IF(LEN(INDEX(TasksList!$F$6:$F$25,MATCH(C2838,TasksList!$B$6:$B$25,0),1))=0,"not set!",INDEX(TasksList!$F$6:$F$25,MATCH(C2838,TasksList!$B$6:$B$25,0),1)),""),"")</f>
        <v/>
      </c>
      <c r="F2838" s="360" t="str">
        <f>IFERROR(IF(LEN(D2838)&gt;0,IF(LEN(INDEX(AdressBook!$D$6:$D$25,MATCH(D2838,AdressBook!$B$6:$B$25,0),1))=0,"",INDEX(AdressBook!$D$6:$D$25,MATCH(D2838,AdressBook!$B$6:$B$25,0),1)),""),"")</f>
        <v/>
      </c>
      <c r="G2838" s="361" t="str">
        <f>IFERROR(IF(LEN(INDEX(PlansAndNotes!$F$6:$F$4005,ROW(B2838)-ROW($C$3)))=0,"",INDEX(PlansAndNotes!$F$6:$F$4005,ROW(B2838)-ROW($C$3))),"")</f>
        <v/>
      </c>
      <c r="H2838" s="361" t="str">
        <f>IFERROR(IF(LEN(C2838)&gt;0,IF(LEN(INDEX(TasksList!$G$6:$G$25,MATCH(C2838,TasksList!$B$6:$B$25,0),1))=0,"",INDEX(TasksList!$G$6:$G$25,MATCH(C2838,TasksList!$B$6:$B$25,0),1)),""),"")</f>
        <v/>
      </c>
      <c r="N2838" s="362" t="str">
        <f>IFERROR(IF(LEN(INDEX(PlansAndNotes!$D$6:$D$4005,ROW(B2838)-ROW($C$3)))=0,"",INDEX(PlansAndNotes!$D$6:$D$4005,ROW(B2838)-ROW($C$3))),"")</f>
        <v/>
      </c>
      <c r="O2838" s="165" t="str">
        <f t="shared" si="305"/>
        <v/>
      </c>
      <c r="P2838" s="363" t="str">
        <f>IFERROR(IF(LEN(INDEX(PlansAndNotes!$E$6:$E$4005,ROW(B2838)-ROW($C$3)))=0,"",INDEX(PlansAndNotes!$E$6:$E$4005,ROW(B2838)-ROW($C$3))),"")</f>
        <v/>
      </c>
      <c r="Q2838" s="363" t="str">
        <f>IFERROR(IF(LEN(INDEX(PlansAndNotes!$G$6:$G$4005,ROW(B2838)-ROW($C$3)))=0,"",INDEX(PlansAndNotes!$G$6:$G$4005,ROW(B2838)-ROW($C$3))),"")</f>
        <v/>
      </c>
      <c r="R2838" s="361" t="str">
        <f>IFERROR(IF(LEN(D2838)&gt;0,IF(LEN(INDEX(AdressBook!$C$6:$C$25,MATCH(D2838,AdressBook!$B$6:$B$25,0),1))=0,"",INDEX(AdressBook!$C$6:$C$25,MATCH(D2838,AdressBook!$B$6:$B$25,0),1)),""),"")</f>
        <v/>
      </c>
      <c r="S2838" s="165">
        <f>IF(LEN(C2838)&gt;0,IFERROR(IF(MATCH(C2838,C2839:$C$4004,0)&gt;0,-1,ROW(S2838)-ROW($S$3)),ROW(S2838)-ROW($S$3)),-1)</f>
        <v>-1</v>
      </c>
      <c r="T2838" s="165">
        <f t="shared" si="306"/>
        <v>0</v>
      </c>
      <c r="U2838" s="165" t="str">
        <f t="shared" si="307"/>
        <v/>
      </c>
      <c r="V2838" s="165" t="str">
        <f>IFERROR(IF(OR(C2838="",S2838&lt;0),"",IF(SUBTOTAL(3,C2838:C2838)=0,-1,SUBTOTAL(3,$C$4:C2838))),"")</f>
        <v/>
      </c>
      <c r="W2838" s="156" t="str">
        <f t="array" ref="W2838">IF(LEN(C2838)&gt;0,IFERROR(IF(MATCH(C2838,$C$3:$C2837,0)&gt;0,N2838-INDEX($N$3:N2837,SUMPRODUCT(MAX(ROW($C$3:$C2837)*(C2838=$C$3:$C2837)))-2,1),""),""),"")</f>
        <v/>
      </c>
      <c r="X2838" s="156">
        <f t="shared" ca="1" si="308"/>
        <v>1</v>
      </c>
      <c r="Y2838" s="156">
        <f t="shared" ca="1" si="309"/>
        <v>1</v>
      </c>
    </row>
    <row r="2839" spans="2:25" hidden="1" x14ac:dyDescent="0.25">
      <c r="B2839" s="390" t="str">
        <f>IFERROR(IF(LEN(INDEX(PlansAndNotes!$B$6:$B$2005,ROW(A2839)-ROW($B$3)))=0,"",INDEX(PlansAndNotes!$B$6:$B$2005,ROW(A2839)-ROW($B$3))),"")</f>
        <v/>
      </c>
      <c r="C2839" s="387" t="str">
        <f t="shared" si="310"/>
        <v/>
      </c>
      <c r="D2839" s="361" t="str">
        <f>IFERROR(IF(LEN(C2839)&gt;0,IF(LEN(INDEX(TasksList!$C$6:$C$25,MATCH(C2839,TasksList!$B$6:$B$25,0),1))=0,"",INDEX(TasksList!$C$6:$C$25,MATCH(C2839,TasksList!$B$6:$B$25,0),1)),""),"")</f>
        <v/>
      </c>
      <c r="E2839" s="361" t="str">
        <f>IFERROR(IF(LEN(C2839)&gt;0,IF(LEN(INDEX(TasksList!$F$6:$F$25,MATCH(C2839,TasksList!$B$6:$B$25,0),1))=0,"not set!",INDEX(TasksList!$F$6:$F$25,MATCH(C2839,TasksList!$B$6:$B$25,0),1)),""),"")</f>
        <v/>
      </c>
      <c r="F2839" s="360" t="str">
        <f>IFERROR(IF(LEN(D2839)&gt;0,IF(LEN(INDEX(AdressBook!$D$6:$D$25,MATCH(D2839,AdressBook!$B$6:$B$25,0),1))=0,"",INDEX(AdressBook!$D$6:$D$25,MATCH(D2839,AdressBook!$B$6:$B$25,0),1)),""),"")</f>
        <v/>
      </c>
      <c r="G2839" s="361" t="str">
        <f>IFERROR(IF(LEN(INDEX(PlansAndNotes!$F$6:$F$4005,ROW(B2839)-ROW($C$3)))=0,"",INDEX(PlansAndNotes!$F$6:$F$4005,ROW(B2839)-ROW($C$3))),"")</f>
        <v/>
      </c>
      <c r="H2839" s="361" t="str">
        <f>IFERROR(IF(LEN(C2839)&gt;0,IF(LEN(INDEX(TasksList!$G$6:$G$25,MATCH(C2839,TasksList!$B$6:$B$25,0),1))=0,"",INDEX(TasksList!$G$6:$G$25,MATCH(C2839,TasksList!$B$6:$B$25,0),1)),""),"")</f>
        <v/>
      </c>
      <c r="N2839" s="362" t="str">
        <f>IFERROR(IF(LEN(INDEX(PlansAndNotes!$D$6:$D$4005,ROW(B2839)-ROW($C$3)))=0,"",INDEX(PlansAndNotes!$D$6:$D$4005,ROW(B2839)-ROW($C$3))),"")</f>
        <v/>
      </c>
      <c r="O2839" s="165" t="str">
        <f t="shared" si="305"/>
        <v/>
      </c>
      <c r="P2839" s="363" t="str">
        <f>IFERROR(IF(LEN(INDEX(PlansAndNotes!$E$6:$E$4005,ROW(B2839)-ROW($C$3)))=0,"",INDEX(PlansAndNotes!$E$6:$E$4005,ROW(B2839)-ROW($C$3))),"")</f>
        <v/>
      </c>
      <c r="Q2839" s="363" t="str">
        <f>IFERROR(IF(LEN(INDEX(PlansAndNotes!$G$6:$G$4005,ROW(B2839)-ROW($C$3)))=0,"",INDEX(PlansAndNotes!$G$6:$G$4005,ROW(B2839)-ROW($C$3))),"")</f>
        <v/>
      </c>
      <c r="R2839" s="361" t="str">
        <f>IFERROR(IF(LEN(D2839)&gt;0,IF(LEN(INDEX(AdressBook!$C$6:$C$25,MATCH(D2839,AdressBook!$B$6:$B$25,0),1))=0,"",INDEX(AdressBook!$C$6:$C$25,MATCH(D2839,AdressBook!$B$6:$B$25,0),1)),""),"")</f>
        <v/>
      </c>
      <c r="S2839" s="165">
        <f>IF(LEN(C2839)&gt;0,IFERROR(IF(MATCH(C2839,C2840:$C$4004,0)&gt;0,-1,ROW(S2839)-ROW($S$3)),ROW(S2839)-ROW($S$3)),-1)</f>
        <v>-1</v>
      </c>
      <c r="T2839" s="165">
        <f t="shared" si="306"/>
        <v>0</v>
      </c>
      <c r="U2839" s="165" t="str">
        <f t="shared" si="307"/>
        <v/>
      </c>
      <c r="V2839" s="165" t="str">
        <f>IFERROR(IF(OR(C2839="",S2839&lt;0),"",IF(SUBTOTAL(3,C2839:C2839)=0,-1,SUBTOTAL(3,$C$4:C2839))),"")</f>
        <v/>
      </c>
      <c r="W2839" s="156" t="str">
        <f t="array" ref="W2839">IF(LEN(C2839)&gt;0,IFERROR(IF(MATCH(C2839,$C$3:$C2838,0)&gt;0,N2839-INDEX($N$3:N2838,SUMPRODUCT(MAX(ROW($C$3:$C2838)*(C2839=$C$3:$C2838)))-2,1),""),""),"")</f>
        <v/>
      </c>
      <c r="X2839" s="156">
        <f t="shared" ca="1" si="308"/>
        <v>1</v>
      </c>
      <c r="Y2839" s="156">
        <f t="shared" ca="1" si="309"/>
        <v>1</v>
      </c>
    </row>
    <row r="2840" spans="2:25" hidden="1" x14ac:dyDescent="0.25">
      <c r="B2840" s="390" t="str">
        <f>IFERROR(IF(LEN(INDEX(PlansAndNotes!$B$6:$B$2005,ROW(A2840)-ROW($B$3)))=0,"",INDEX(PlansAndNotes!$B$6:$B$2005,ROW(A2840)-ROW($B$3))),"")</f>
        <v/>
      </c>
      <c r="C2840" s="387" t="str">
        <f t="shared" si="310"/>
        <v/>
      </c>
      <c r="D2840" s="361" t="str">
        <f>IFERROR(IF(LEN(C2840)&gt;0,IF(LEN(INDEX(TasksList!$C$6:$C$25,MATCH(C2840,TasksList!$B$6:$B$25,0),1))=0,"",INDEX(TasksList!$C$6:$C$25,MATCH(C2840,TasksList!$B$6:$B$25,0),1)),""),"")</f>
        <v/>
      </c>
      <c r="E2840" s="361" t="str">
        <f>IFERROR(IF(LEN(C2840)&gt;0,IF(LEN(INDEX(TasksList!$F$6:$F$25,MATCH(C2840,TasksList!$B$6:$B$25,0),1))=0,"not set!",INDEX(TasksList!$F$6:$F$25,MATCH(C2840,TasksList!$B$6:$B$25,0),1)),""),"")</f>
        <v/>
      </c>
      <c r="F2840" s="360" t="str">
        <f>IFERROR(IF(LEN(D2840)&gt;0,IF(LEN(INDEX(AdressBook!$D$6:$D$25,MATCH(D2840,AdressBook!$B$6:$B$25,0),1))=0,"",INDEX(AdressBook!$D$6:$D$25,MATCH(D2840,AdressBook!$B$6:$B$25,0),1)),""),"")</f>
        <v/>
      </c>
      <c r="G2840" s="361" t="str">
        <f>IFERROR(IF(LEN(INDEX(PlansAndNotes!$F$6:$F$4005,ROW(B2840)-ROW($C$3)))=0,"",INDEX(PlansAndNotes!$F$6:$F$4005,ROW(B2840)-ROW($C$3))),"")</f>
        <v/>
      </c>
      <c r="H2840" s="361" t="str">
        <f>IFERROR(IF(LEN(C2840)&gt;0,IF(LEN(INDEX(TasksList!$G$6:$G$25,MATCH(C2840,TasksList!$B$6:$B$25,0),1))=0,"",INDEX(TasksList!$G$6:$G$25,MATCH(C2840,TasksList!$B$6:$B$25,0),1)),""),"")</f>
        <v/>
      </c>
      <c r="N2840" s="362" t="str">
        <f>IFERROR(IF(LEN(INDEX(PlansAndNotes!$D$6:$D$4005,ROW(B2840)-ROW($C$3)))=0,"",INDEX(PlansAndNotes!$D$6:$D$4005,ROW(B2840)-ROW($C$3))),"")</f>
        <v/>
      </c>
      <c r="O2840" s="165" t="str">
        <f t="shared" si="305"/>
        <v/>
      </c>
      <c r="P2840" s="363" t="str">
        <f>IFERROR(IF(LEN(INDEX(PlansAndNotes!$E$6:$E$4005,ROW(B2840)-ROW($C$3)))=0,"",INDEX(PlansAndNotes!$E$6:$E$4005,ROW(B2840)-ROW($C$3))),"")</f>
        <v/>
      </c>
      <c r="Q2840" s="363" t="str">
        <f>IFERROR(IF(LEN(INDEX(PlansAndNotes!$G$6:$G$4005,ROW(B2840)-ROW($C$3)))=0,"",INDEX(PlansAndNotes!$G$6:$G$4005,ROW(B2840)-ROW($C$3))),"")</f>
        <v/>
      </c>
      <c r="R2840" s="361" t="str">
        <f>IFERROR(IF(LEN(D2840)&gt;0,IF(LEN(INDEX(AdressBook!$C$6:$C$25,MATCH(D2840,AdressBook!$B$6:$B$25,0),1))=0,"",INDEX(AdressBook!$C$6:$C$25,MATCH(D2840,AdressBook!$B$6:$B$25,0),1)),""),"")</f>
        <v/>
      </c>
      <c r="S2840" s="165">
        <f>IF(LEN(C2840)&gt;0,IFERROR(IF(MATCH(C2840,C2841:$C$4004,0)&gt;0,-1,ROW(S2840)-ROW($S$3)),ROW(S2840)-ROW($S$3)),-1)</f>
        <v>-1</v>
      </c>
      <c r="T2840" s="165">
        <f t="shared" si="306"/>
        <v>0</v>
      </c>
      <c r="U2840" s="165" t="str">
        <f t="shared" si="307"/>
        <v/>
      </c>
      <c r="V2840" s="165" t="str">
        <f>IFERROR(IF(OR(C2840="",S2840&lt;0),"",IF(SUBTOTAL(3,C2840:C2840)=0,-1,SUBTOTAL(3,$C$4:C2840))),"")</f>
        <v/>
      </c>
      <c r="W2840" s="156" t="str">
        <f t="array" ref="W2840">IF(LEN(C2840)&gt;0,IFERROR(IF(MATCH(C2840,$C$3:$C2839,0)&gt;0,N2840-INDEX($N$3:N2839,SUMPRODUCT(MAX(ROW($C$3:$C2839)*(C2840=$C$3:$C2839)))-2,1),""),""),"")</f>
        <v/>
      </c>
      <c r="X2840" s="156">
        <f t="shared" ca="1" si="308"/>
        <v>1</v>
      </c>
      <c r="Y2840" s="156">
        <f t="shared" ca="1" si="309"/>
        <v>1</v>
      </c>
    </row>
    <row r="2841" spans="2:25" hidden="1" x14ac:dyDescent="0.25">
      <c r="B2841" s="390" t="str">
        <f>IFERROR(IF(LEN(INDEX(PlansAndNotes!$B$6:$B$2005,ROW(A2841)-ROW($B$3)))=0,"",INDEX(PlansAndNotes!$B$6:$B$2005,ROW(A2841)-ROW($B$3))),"")</f>
        <v/>
      </c>
      <c r="C2841" s="387" t="str">
        <f t="shared" si="310"/>
        <v/>
      </c>
      <c r="D2841" s="361" t="str">
        <f>IFERROR(IF(LEN(C2841)&gt;0,IF(LEN(INDEX(TasksList!$C$6:$C$25,MATCH(C2841,TasksList!$B$6:$B$25,0),1))=0,"",INDEX(TasksList!$C$6:$C$25,MATCH(C2841,TasksList!$B$6:$B$25,0),1)),""),"")</f>
        <v/>
      </c>
      <c r="E2841" s="361" t="str">
        <f>IFERROR(IF(LEN(C2841)&gt;0,IF(LEN(INDEX(TasksList!$F$6:$F$25,MATCH(C2841,TasksList!$B$6:$B$25,0),1))=0,"not set!",INDEX(TasksList!$F$6:$F$25,MATCH(C2841,TasksList!$B$6:$B$25,0),1)),""),"")</f>
        <v/>
      </c>
      <c r="F2841" s="360" t="str">
        <f>IFERROR(IF(LEN(D2841)&gt;0,IF(LEN(INDEX(AdressBook!$D$6:$D$25,MATCH(D2841,AdressBook!$B$6:$B$25,0),1))=0,"",INDEX(AdressBook!$D$6:$D$25,MATCH(D2841,AdressBook!$B$6:$B$25,0),1)),""),"")</f>
        <v/>
      </c>
      <c r="G2841" s="361" t="str">
        <f>IFERROR(IF(LEN(INDEX(PlansAndNotes!$F$6:$F$4005,ROW(B2841)-ROW($C$3)))=0,"",INDEX(PlansAndNotes!$F$6:$F$4005,ROW(B2841)-ROW($C$3))),"")</f>
        <v/>
      </c>
      <c r="H2841" s="361" t="str">
        <f>IFERROR(IF(LEN(C2841)&gt;0,IF(LEN(INDEX(TasksList!$G$6:$G$25,MATCH(C2841,TasksList!$B$6:$B$25,0),1))=0,"",INDEX(TasksList!$G$6:$G$25,MATCH(C2841,TasksList!$B$6:$B$25,0),1)),""),"")</f>
        <v/>
      </c>
      <c r="N2841" s="362" t="str">
        <f>IFERROR(IF(LEN(INDEX(PlansAndNotes!$D$6:$D$4005,ROW(B2841)-ROW($C$3)))=0,"",INDEX(PlansAndNotes!$D$6:$D$4005,ROW(B2841)-ROW($C$3))),"")</f>
        <v/>
      </c>
      <c r="O2841" s="165" t="str">
        <f t="shared" si="305"/>
        <v/>
      </c>
      <c r="P2841" s="363" t="str">
        <f>IFERROR(IF(LEN(INDEX(PlansAndNotes!$E$6:$E$4005,ROW(B2841)-ROW($C$3)))=0,"",INDEX(PlansAndNotes!$E$6:$E$4005,ROW(B2841)-ROW($C$3))),"")</f>
        <v/>
      </c>
      <c r="Q2841" s="363" t="str">
        <f>IFERROR(IF(LEN(INDEX(PlansAndNotes!$G$6:$G$4005,ROW(B2841)-ROW($C$3)))=0,"",INDEX(PlansAndNotes!$G$6:$G$4005,ROW(B2841)-ROW($C$3))),"")</f>
        <v/>
      </c>
      <c r="R2841" s="361" t="str">
        <f>IFERROR(IF(LEN(D2841)&gt;0,IF(LEN(INDEX(AdressBook!$C$6:$C$25,MATCH(D2841,AdressBook!$B$6:$B$25,0),1))=0,"",INDEX(AdressBook!$C$6:$C$25,MATCH(D2841,AdressBook!$B$6:$B$25,0),1)),""),"")</f>
        <v/>
      </c>
      <c r="S2841" s="165">
        <f>IF(LEN(C2841)&gt;0,IFERROR(IF(MATCH(C2841,C2842:$C$4004,0)&gt;0,-1,ROW(S2841)-ROW($S$3)),ROW(S2841)-ROW($S$3)),-1)</f>
        <v>-1</v>
      </c>
      <c r="T2841" s="165">
        <f t="shared" si="306"/>
        <v>0</v>
      </c>
      <c r="U2841" s="165" t="str">
        <f t="shared" si="307"/>
        <v/>
      </c>
      <c r="V2841" s="165" t="str">
        <f>IFERROR(IF(OR(C2841="",S2841&lt;0),"",IF(SUBTOTAL(3,C2841:C2841)=0,-1,SUBTOTAL(3,$C$4:C2841))),"")</f>
        <v/>
      </c>
      <c r="W2841" s="156" t="str">
        <f t="array" ref="W2841">IF(LEN(C2841)&gt;0,IFERROR(IF(MATCH(C2841,$C$3:$C2840,0)&gt;0,N2841-INDEX($N$3:N2840,SUMPRODUCT(MAX(ROW($C$3:$C2840)*(C2841=$C$3:$C2840)))-2,1),""),""),"")</f>
        <v/>
      </c>
      <c r="X2841" s="156">
        <f t="shared" ca="1" si="308"/>
        <v>1</v>
      </c>
      <c r="Y2841" s="156">
        <f t="shared" ca="1" si="309"/>
        <v>1</v>
      </c>
    </row>
    <row r="2842" spans="2:25" hidden="1" x14ac:dyDescent="0.25">
      <c r="B2842" s="390" t="str">
        <f>IFERROR(IF(LEN(INDEX(PlansAndNotes!$B$6:$B$2005,ROW(A2842)-ROW($B$3)))=0,"",INDEX(PlansAndNotes!$B$6:$B$2005,ROW(A2842)-ROW($B$3))),"")</f>
        <v/>
      </c>
      <c r="C2842" s="387" t="str">
        <f t="shared" si="310"/>
        <v/>
      </c>
      <c r="D2842" s="361" t="str">
        <f>IFERROR(IF(LEN(C2842)&gt;0,IF(LEN(INDEX(TasksList!$C$6:$C$25,MATCH(C2842,TasksList!$B$6:$B$25,0),1))=0,"",INDEX(TasksList!$C$6:$C$25,MATCH(C2842,TasksList!$B$6:$B$25,0),1)),""),"")</f>
        <v/>
      </c>
      <c r="E2842" s="361" t="str">
        <f>IFERROR(IF(LEN(C2842)&gt;0,IF(LEN(INDEX(TasksList!$F$6:$F$25,MATCH(C2842,TasksList!$B$6:$B$25,0),1))=0,"not set!",INDEX(TasksList!$F$6:$F$25,MATCH(C2842,TasksList!$B$6:$B$25,0),1)),""),"")</f>
        <v/>
      </c>
      <c r="F2842" s="360" t="str">
        <f>IFERROR(IF(LEN(D2842)&gt;0,IF(LEN(INDEX(AdressBook!$D$6:$D$25,MATCH(D2842,AdressBook!$B$6:$B$25,0),1))=0,"",INDEX(AdressBook!$D$6:$D$25,MATCH(D2842,AdressBook!$B$6:$B$25,0),1)),""),"")</f>
        <v/>
      </c>
      <c r="G2842" s="361" t="str">
        <f>IFERROR(IF(LEN(INDEX(PlansAndNotes!$F$6:$F$4005,ROW(B2842)-ROW($C$3)))=0,"",INDEX(PlansAndNotes!$F$6:$F$4005,ROW(B2842)-ROW($C$3))),"")</f>
        <v/>
      </c>
      <c r="H2842" s="361" t="str">
        <f>IFERROR(IF(LEN(C2842)&gt;0,IF(LEN(INDEX(TasksList!$G$6:$G$25,MATCH(C2842,TasksList!$B$6:$B$25,0),1))=0,"",INDEX(TasksList!$G$6:$G$25,MATCH(C2842,TasksList!$B$6:$B$25,0),1)),""),"")</f>
        <v/>
      </c>
      <c r="N2842" s="362" t="str">
        <f>IFERROR(IF(LEN(INDEX(PlansAndNotes!$D$6:$D$4005,ROW(B2842)-ROW($C$3)))=0,"",INDEX(PlansAndNotes!$D$6:$D$4005,ROW(B2842)-ROW($C$3))),"")</f>
        <v/>
      </c>
      <c r="O2842" s="165" t="str">
        <f t="shared" si="305"/>
        <v/>
      </c>
      <c r="P2842" s="363" t="str">
        <f>IFERROR(IF(LEN(INDEX(PlansAndNotes!$E$6:$E$4005,ROW(B2842)-ROW($C$3)))=0,"",INDEX(PlansAndNotes!$E$6:$E$4005,ROW(B2842)-ROW($C$3))),"")</f>
        <v/>
      </c>
      <c r="Q2842" s="363" t="str">
        <f>IFERROR(IF(LEN(INDEX(PlansAndNotes!$G$6:$G$4005,ROW(B2842)-ROW($C$3)))=0,"",INDEX(PlansAndNotes!$G$6:$G$4005,ROW(B2842)-ROW($C$3))),"")</f>
        <v/>
      </c>
      <c r="R2842" s="361" t="str">
        <f>IFERROR(IF(LEN(D2842)&gt;0,IF(LEN(INDEX(AdressBook!$C$6:$C$25,MATCH(D2842,AdressBook!$B$6:$B$25,0),1))=0,"",INDEX(AdressBook!$C$6:$C$25,MATCH(D2842,AdressBook!$B$6:$B$25,0),1)),""),"")</f>
        <v/>
      </c>
      <c r="S2842" s="165">
        <f>IF(LEN(C2842)&gt;0,IFERROR(IF(MATCH(C2842,C2843:$C$4004,0)&gt;0,-1,ROW(S2842)-ROW($S$3)),ROW(S2842)-ROW($S$3)),-1)</f>
        <v>-1</v>
      </c>
      <c r="T2842" s="165">
        <f t="shared" si="306"/>
        <v>0</v>
      </c>
      <c r="U2842" s="165" t="str">
        <f t="shared" si="307"/>
        <v/>
      </c>
      <c r="V2842" s="165" t="str">
        <f>IFERROR(IF(OR(C2842="",S2842&lt;0),"",IF(SUBTOTAL(3,C2842:C2842)=0,-1,SUBTOTAL(3,$C$4:C2842))),"")</f>
        <v/>
      </c>
      <c r="W2842" s="156" t="str">
        <f t="array" ref="W2842">IF(LEN(C2842)&gt;0,IFERROR(IF(MATCH(C2842,$C$3:$C2841,0)&gt;0,N2842-INDEX($N$3:N2841,SUMPRODUCT(MAX(ROW($C$3:$C2841)*(C2842=$C$3:$C2841)))-2,1),""),""),"")</f>
        <v/>
      </c>
      <c r="X2842" s="156">
        <f t="shared" ca="1" si="308"/>
        <v>1</v>
      </c>
      <c r="Y2842" s="156">
        <f t="shared" ca="1" si="309"/>
        <v>1</v>
      </c>
    </row>
    <row r="2843" spans="2:25" hidden="1" x14ac:dyDescent="0.25">
      <c r="B2843" s="390" t="str">
        <f>IFERROR(IF(LEN(INDEX(PlansAndNotes!$B$6:$B$2005,ROW(A2843)-ROW($B$3)))=0,"",INDEX(PlansAndNotes!$B$6:$B$2005,ROW(A2843)-ROW($B$3))),"")</f>
        <v/>
      </c>
      <c r="C2843" s="387" t="str">
        <f t="shared" si="310"/>
        <v/>
      </c>
      <c r="D2843" s="361" t="str">
        <f>IFERROR(IF(LEN(C2843)&gt;0,IF(LEN(INDEX(TasksList!$C$6:$C$25,MATCH(C2843,TasksList!$B$6:$B$25,0),1))=0,"",INDEX(TasksList!$C$6:$C$25,MATCH(C2843,TasksList!$B$6:$B$25,0),1)),""),"")</f>
        <v/>
      </c>
      <c r="E2843" s="361" t="str">
        <f>IFERROR(IF(LEN(C2843)&gt;0,IF(LEN(INDEX(TasksList!$F$6:$F$25,MATCH(C2843,TasksList!$B$6:$B$25,0),1))=0,"not set!",INDEX(TasksList!$F$6:$F$25,MATCH(C2843,TasksList!$B$6:$B$25,0),1)),""),"")</f>
        <v/>
      </c>
      <c r="F2843" s="360" t="str">
        <f>IFERROR(IF(LEN(D2843)&gt;0,IF(LEN(INDEX(AdressBook!$D$6:$D$25,MATCH(D2843,AdressBook!$B$6:$B$25,0),1))=0,"",INDEX(AdressBook!$D$6:$D$25,MATCH(D2843,AdressBook!$B$6:$B$25,0),1)),""),"")</f>
        <v/>
      </c>
      <c r="G2843" s="361" t="str">
        <f>IFERROR(IF(LEN(INDEX(PlansAndNotes!$F$6:$F$4005,ROW(B2843)-ROW($C$3)))=0,"",INDEX(PlansAndNotes!$F$6:$F$4005,ROW(B2843)-ROW($C$3))),"")</f>
        <v/>
      </c>
      <c r="H2843" s="361" t="str">
        <f>IFERROR(IF(LEN(C2843)&gt;0,IF(LEN(INDEX(TasksList!$G$6:$G$25,MATCH(C2843,TasksList!$B$6:$B$25,0),1))=0,"",INDEX(TasksList!$G$6:$G$25,MATCH(C2843,TasksList!$B$6:$B$25,0),1)),""),"")</f>
        <v/>
      </c>
      <c r="N2843" s="362" t="str">
        <f>IFERROR(IF(LEN(INDEX(PlansAndNotes!$D$6:$D$4005,ROW(B2843)-ROW($C$3)))=0,"",INDEX(PlansAndNotes!$D$6:$D$4005,ROW(B2843)-ROW($C$3))),"")</f>
        <v/>
      </c>
      <c r="O2843" s="165" t="str">
        <f t="shared" si="305"/>
        <v/>
      </c>
      <c r="P2843" s="363" t="str">
        <f>IFERROR(IF(LEN(INDEX(PlansAndNotes!$E$6:$E$4005,ROW(B2843)-ROW($C$3)))=0,"",INDEX(PlansAndNotes!$E$6:$E$4005,ROW(B2843)-ROW($C$3))),"")</f>
        <v/>
      </c>
      <c r="Q2843" s="363" t="str">
        <f>IFERROR(IF(LEN(INDEX(PlansAndNotes!$G$6:$G$4005,ROW(B2843)-ROW($C$3)))=0,"",INDEX(PlansAndNotes!$G$6:$G$4005,ROW(B2843)-ROW($C$3))),"")</f>
        <v/>
      </c>
      <c r="R2843" s="361" t="str">
        <f>IFERROR(IF(LEN(D2843)&gt;0,IF(LEN(INDEX(AdressBook!$C$6:$C$25,MATCH(D2843,AdressBook!$B$6:$B$25,0),1))=0,"",INDEX(AdressBook!$C$6:$C$25,MATCH(D2843,AdressBook!$B$6:$B$25,0),1)),""),"")</f>
        <v/>
      </c>
      <c r="S2843" s="165">
        <f>IF(LEN(C2843)&gt;0,IFERROR(IF(MATCH(C2843,C2844:$C$4004,0)&gt;0,-1,ROW(S2843)-ROW($S$3)),ROW(S2843)-ROW($S$3)),-1)</f>
        <v>-1</v>
      </c>
      <c r="T2843" s="165">
        <f t="shared" si="306"/>
        <v>0</v>
      </c>
      <c r="U2843" s="165" t="str">
        <f t="shared" si="307"/>
        <v/>
      </c>
      <c r="V2843" s="165" t="str">
        <f>IFERROR(IF(OR(C2843="",S2843&lt;0),"",IF(SUBTOTAL(3,C2843:C2843)=0,-1,SUBTOTAL(3,$C$4:C2843))),"")</f>
        <v/>
      </c>
      <c r="W2843" s="156" t="str">
        <f t="array" ref="W2843">IF(LEN(C2843)&gt;0,IFERROR(IF(MATCH(C2843,$C$3:$C2842,0)&gt;0,N2843-INDEX($N$3:N2842,SUMPRODUCT(MAX(ROW($C$3:$C2842)*(C2843=$C$3:$C2842)))-2,1),""),""),"")</f>
        <v/>
      </c>
      <c r="X2843" s="156">
        <f t="shared" ca="1" si="308"/>
        <v>1</v>
      </c>
      <c r="Y2843" s="156">
        <f t="shared" ca="1" si="309"/>
        <v>1</v>
      </c>
    </row>
    <row r="2844" spans="2:25" hidden="1" x14ac:dyDescent="0.25">
      <c r="B2844" s="390" t="str">
        <f>IFERROR(IF(LEN(INDEX(PlansAndNotes!$B$6:$B$2005,ROW(A2844)-ROW($B$3)))=0,"",INDEX(PlansAndNotes!$B$6:$B$2005,ROW(A2844)-ROW($B$3))),"")</f>
        <v/>
      </c>
      <c r="C2844" s="387" t="str">
        <f t="shared" si="310"/>
        <v/>
      </c>
      <c r="D2844" s="361" t="str">
        <f>IFERROR(IF(LEN(C2844)&gt;0,IF(LEN(INDEX(TasksList!$C$6:$C$25,MATCH(C2844,TasksList!$B$6:$B$25,0),1))=0,"",INDEX(TasksList!$C$6:$C$25,MATCH(C2844,TasksList!$B$6:$B$25,0),1)),""),"")</f>
        <v/>
      </c>
      <c r="E2844" s="361" t="str">
        <f>IFERROR(IF(LEN(C2844)&gt;0,IF(LEN(INDEX(TasksList!$F$6:$F$25,MATCH(C2844,TasksList!$B$6:$B$25,0),1))=0,"not set!",INDEX(TasksList!$F$6:$F$25,MATCH(C2844,TasksList!$B$6:$B$25,0),1)),""),"")</f>
        <v/>
      </c>
      <c r="F2844" s="360" t="str">
        <f>IFERROR(IF(LEN(D2844)&gt;0,IF(LEN(INDEX(AdressBook!$D$6:$D$25,MATCH(D2844,AdressBook!$B$6:$B$25,0),1))=0,"",INDEX(AdressBook!$D$6:$D$25,MATCH(D2844,AdressBook!$B$6:$B$25,0),1)),""),"")</f>
        <v/>
      </c>
      <c r="G2844" s="361" t="str">
        <f>IFERROR(IF(LEN(INDEX(PlansAndNotes!$F$6:$F$4005,ROW(B2844)-ROW($C$3)))=0,"",INDEX(PlansAndNotes!$F$6:$F$4005,ROW(B2844)-ROW($C$3))),"")</f>
        <v/>
      </c>
      <c r="H2844" s="361" t="str">
        <f>IFERROR(IF(LEN(C2844)&gt;0,IF(LEN(INDEX(TasksList!$G$6:$G$25,MATCH(C2844,TasksList!$B$6:$B$25,0),1))=0,"",INDEX(TasksList!$G$6:$G$25,MATCH(C2844,TasksList!$B$6:$B$25,0),1)),""),"")</f>
        <v/>
      </c>
      <c r="N2844" s="362" t="str">
        <f>IFERROR(IF(LEN(INDEX(PlansAndNotes!$D$6:$D$4005,ROW(B2844)-ROW($C$3)))=0,"",INDEX(PlansAndNotes!$D$6:$D$4005,ROW(B2844)-ROW($C$3))),"")</f>
        <v/>
      </c>
      <c r="O2844" s="165" t="str">
        <f t="shared" si="305"/>
        <v/>
      </c>
      <c r="P2844" s="363" t="str">
        <f>IFERROR(IF(LEN(INDEX(PlansAndNotes!$E$6:$E$4005,ROW(B2844)-ROW($C$3)))=0,"",INDEX(PlansAndNotes!$E$6:$E$4005,ROW(B2844)-ROW($C$3))),"")</f>
        <v/>
      </c>
      <c r="Q2844" s="363" t="str">
        <f>IFERROR(IF(LEN(INDEX(PlansAndNotes!$G$6:$G$4005,ROW(B2844)-ROW($C$3)))=0,"",INDEX(PlansAndNotes!$G$6:$G$4005,ROW(B2844)-ROW($C$3))),"")</f>
        <v/>
      </c>
      <c r="R2844" s="361" t="str">
        <f>IFERROR(IF(LEN(D2844)&gt;0,IF(LEN(INDEX(AdressBook!$C$6:$C$25,MATCH(D2844,AdressBook!$B$6:$B$25,0),1))=0,"",INDEX(AdressBook!$C$6:$C$25,MATCH(D2844,AdressBook!$B$6:$B$25,0),1)),""),"")</f>
        <v/>
      </c>
      <c r="S2844" s="165">
        <f>IF(LEN(C2844)&gt;0,IFERROR(IF(MATCH(C2844,C2845:$C$4004,0)&gt;0,-1,ROW(S2844)-ROW($S$3)),ROW(S2844)-ROW($S$3)),-1)</f>
        <v>-1</v>
      </c>
      <c r="T2844" s="165">
        <f t="shared" si="306"/>
        <v>0</v>
      </c>
      <c r="U2844" s="165" t="str">
        <f t="shared" si="307"/>
        <v/>
      </c>
      <c r="V2844" s="165" t="str">
        <f>IFERROR(IF(OR(C2844="",S2844&lt;0),"",IF(SUBTOTAL(3,C2844:C2844)=0,-1,SUBTOTAL(3,$C$4:C2844))),"")</f>
        <v/>
      </c>
      <c r="W2844" s="156" t="str">
        <f t="array" ref="W2844">IF(LEN(C2844)&gt;0,IFERROR(IF(MATCH(C2844,$C$3:$C2843,0)&gt;0,N2844-INDEX($N$3:N2843,SUMPRODUCT(MAX(ROW($C$3:$C2843)*(C2844=$C$3:$C2843)))-2,1),""),""),"")</f>
        <v/>
      </c>
      <c r="X2844" s="156">
        <f t="shared" ca="1" si="308"/>
        <v>1</v>
      </c>
      <c r="Y2844" s="156">
        <f t="shared" ca="1" si="309"/>
        <v>1</v>
      </c>
    </row>
    <row r="2845" spans="2:25" hidden="1" x14ac:dyDescent="0.25">
      <c r="B2845" s="390" t="str">
        <f>IFERROR(IF(LEN(INDEX(PlansAndNotes!$B$6:$B$2005,ROW(A2845)-ROW($B$3)))=0,"",INDEX(PlansAndNotes!$B$6:$B$2005,ROW(A2845)-ROW($B$3))),"")</f>
        <v/>
      </c>
      <c r="C2845" s="387" t="str">
        <f t="shared" si="310"/>
        <v/>
      </c>
      <c r="D2845" s="361" t="str">
        <f>IFERROR(IF(LEN(C2845)&gt;0,IF(LEN(INDEX(TasksList!$C$6:$C$25,MATCH(C2845,TasksList!$B$6:$B$25,0),1))=0,"",INDEX(TasksList!$C$6:$C$25,MATCH(C2845,TasksList!$B$6:$B$25,0),1)),""),"")</f>
        <v/>
      </c>
      <c r="E2845" s="361" t="str">
        <f>IFERROR(IF(LEN(C2845)&gt;0,IF(LEN(INDEX(TasksList!$F$6:$F$25,MATCH(C2845,TasksList!$B$6:$B$25,0),1))=0,"not set!",INDEX(TasksList!$F$6:$F$25,MATCH(C2845,TasksList!$B$6:$B$25,0),1)),""),"")</f>
        <v/>
      </c>
      <c r="F2845" s="360" t="str">
        <f>IFERROR(IF(LEN(D2845)&gt;0,IF(LEN(INDEX(AdressBook!$D$6:$D$25,MATCH(D2845,AdressBook!$B$6:$B$25,0),1))=0,"",INDEX(AdressBook!$D$6:$D$25,MATCH(D2845,AdressBook!$B$6:$B$25,0),1)),""),"")</f>
        <v/>
      </c>
      <c r="G2845" s="361" t="str">
        <f>IFERROR(IF(LEN(INDEX(PlansAndNotes!$F$6:$F$4005,ROW(B2845)-ROW($C$3)))=0,"",INDEX(PlansAndNotes!$F$6:$F$4005,ROW(B2845)-ROW($C$3))),"")</f>
        <v/>
      </c>
      <c r="H2845" s="361" t="str">
        <f>IFERROR(IF(LEN(C2845)&gt;0,IF(LEN(INDEX(TasksList!$G$6:$G$25,MATCH(C2845,TasksList!$B$6:$B$25,0),1))=0,"",INDEX(TasksList!$G$6:$G$25,MATCH(C2845,TasksList!$B$6:$B$25,0),1)),""),"")</f>
        <v/>
      </c>
      <c r="N2845" s="362" t="str">
        <f>IFERROR(IF(LEN(INDEX(PlansAndNotes!$D$6:$D$4005,ROW(B2845)-ROW($C$3)))=0,"",INDEX(PlansAndNotes!$D$6:$D$4005,ROW(B2845)-ROW($C$3))),"")</f>
        <v/>
      </c>
      <c r="O2845" s="165" t="str">
        <f t="shared" si="305"/>
        <v/>
      </c>
      <c r="P2845" s="363" t="str">
        <f>IFERROR(IF(LEN(INDEX(PlansAndNotes!$E$6:$E$4005,ROW(B2845)-ROW($C$3)))=0,"",INDEX(PlansAndNotes!$E$6:$E$4005,ROW(B2845)-ROW($C$3))),"")</f>
        <v/>
      </c>
      <c r="Q2845" s="363" t="str">
        <f>IFERROR(IF(LEN(INDEX(PlansAndNotes!$G$6:$G$4005,ROW(B2845)-ROW($C$3)))=0,"",INDEX(PlansAndNotes!$G$6:$G$4005,ROW(B2845)-ROW($C$3))),"")</f>
        <v/>
      </c>
      <c r="R2845" s="361" t="str">
        <f>IFERROR(IF(LEN(D2845)&gt;0,IF(LEN(INDEX(AdressBook!$C$6:$C$25,MATCH(D2845,AdressBook!$B$6:$B$25,0),1))=0,"",INDEX(AdressBook!$C$6:$C$25,MATCH(D2845,AdressBook!$B$6:$B$25,0),1)),""),"")</f>
        <v/>
      </c>
      <c r="S2845" s="165">
        <f>IF(LEN(C2845)&gt;0,IFERROR(IF(MATCH(C2845,C2846:$C$4004,0)&gt;0,-1,ROW(S2845)-ROW($S$3)),ROW(S2845)-ROW($S$3)),-1)</f>
        <v>-1</v>
      </c>
      <c r="T2845" s="165">
        <f t="shared" si="306"/>
        <v>0</v>
      </c>
      <c r="U2845" s="165" t="str">
        <f t="shared" si="307"/>
        <v/>
      </c>
      <c r="V2845" s="165" t="str">
        <f>IFERROR(IF(OR(C2845="",S2845&lt;0),"",IF(SUBTOTAL(3,C2845:C2845)=0,-1,SUBTOTAL(3,$C$4:C2845))),"")</f>
        <v/>
      </c>
      <c r="W2845" s="156" t="str">
        <f t="array" ref="W2845">IF(LEN(C2845)&gt;0,IFERROR(IF(MATCH(C2845,$C$3:$C2844,0)&gt;0,N2845-INDEX($N$3:N2844,SUMPRODUCT(MAX(ROW($C$3:$C2844)*(C2845=$C$3:$C2844)))-2,1),""),""),"")</f>
        <v/>
      </c>
      <c r="X2845" s="156">
        <f t="shared" ca="1" si="308"/>
        <v>1</v>
      </c>
      <c r="Y2845" s="156">
        <f t="shared" ca="1" si="309"/>
        <v>1</v>
      </c>
    </row>
    <row r="2846" spans="2:25" hidden="1" x14ac:dyDescent="0.25">
      <c r="B2846" s="390" t="str">
        <f>IFERROR(IF(LEN(INDEX(PlansAndNotes!$B$6:$B$2005,ROW(A2846)-ROW($B$3)))=0,"",INDEX(PlansAndNotes!$B$6:$B$2005,ROW(A2846)-ROW($B$3))),"")</f>
        <v/>
      </c>
      <c r="C2846" s="387" t="str">
        <f t="shared" si="310"/>
        <v/>
      </c>
      <c r="D2846" s="361" t="str">
        <f>IFERROR(IF(LEN(C2846)&gt;0,IF(LEN(INDEX(TasksList!$C$6:$C$25,MATCH(C2846,TasksList!$B$6:$B$25,0),1))=0,"",INDEX(TasksList!$C$6:$C$25,MATCH(C2846,TasksList!$B$6:$B$25,0),1)),""),"")</f>
        <v/>
      </c>
      <c r="E2846" s="361" t="str">
        <f>IFERROR(IF(LEN(C2846)&gt;0,IF(LEN(INDEX(TasksList!$F$6:$F$25,MATCH(C2846,TasksList!$B$6:$B$25,0),1))=0,"not set!",INDEX(TasksList!$F$6:$F$25,MATCH(C2846,TasksList!$B$6:$B$25,0),1)),""),"")</f>
        <v/>
      </c>
      <c r="F2846" s="360" t="str">
        <f>IFERROR(IF(LEN(D2846)&gt;0,IF(LEN(INDEX(AdressBook!$D$6:$D$25,MATCH(D2846,AdressBook!$B$6:$B$25,0),1))=0,"",INDEX(AdressBook!$D$6:$D$25,MATCH(D2846,AdressBook!$B$6:$B$25,0),1)),""),"")</f>
        <v/>
      </c>
      <c r="G2846" s="361" t="str">
        <f>IFERROR(IF(LEN(INDEX(PlansAndNotes!$F$6:$F$4005,ROW(B2846)-ROW($C$3)))=0,"",INDEX(PlansAndNotes!$F$6:$F$4005,ROW(B2846)-ROW($C$3))),"")</f>
        <v/>
      </c>
      <c r="H2846" s="361" t="str">
        <f>IFERROR(IF(LEN(C2846)&gt;0,IF(LEN(INDEX(TasksList!$G$6:$G$25,MATCH(C2846,TasksList!$B$6:$B$25,0),1))=0,"",INDEX(TasksList!$G$6:$G$25,MATCH(C2846,TasksList!$B$6:$B$25,0),1)),""),"")</f>
        <v/>
      </c>
      <c r="N2846" s="362" t="str">
        <f>IFERROR(IF(LEN(INDEX(PlansAndNotes!$D$6:$D$4005,ROW(B2846)-ROW($C$3)))=0,"",INDEX(PlansAndNotes!$D$6:$D$4005,ROW(B2846)-ROW($C$3))),"")</f>
        <v/>
      </c>
      <c r="O2846" s="165" t="str">
        <f t="shared" si="305"/>
        <v/>
      </c>
      <c r="P2846" s="363" t="str">
        <f>IFERROR(IF(LEN(INDEX(PlansAndNotes!$E$6:$E$4005,ROW(B2846)-ROW($C$3)))=0,"",INDEX(PlansAndNotes!$E$6:$E$4005,ROW(B2846)-ROW($C$3))),"")</f>
        <v/>
      </c>
      <c r="Q2846" s="363" t="str">
        <f>IFERROR(IF(LEN(INDEX(PlansAndNotes!$G$6:$G$4005,ROW(B2846)-ROW($C$3)))=0,"",INDEX(PlansAndNotes!$G$6:$G$4005,ROW(B2846)-ROW($C$3))),"")</f>
        <v/>
      </c>
      <c r="R2846" s="361" t="str">
        <f>IFERROR(IF(LEN(D2846)&gt;0,IF(LEN(INDEX(AdressBook!$C$6:$C$25,MATCH(D2846,AdressBook!$B$6:$B$25,0),1))=0,"",INDEX(AdressBook!$C$6:$C$25,MATCH(D2846,AdressBook!$B$6:$B$25,0),1)),""),"")</f>
        <v/>
      </c>
      <c r="S2846" s="165">
        <f>IF(LEN(C2846)&gt;0,IFERROR(IF(MATCH(C2846,C2847:$C$4004,0)&gt;0,-1,ROW(S2846)-ROW($S$3)),ROW(S2846)-ROW($S$3)),-1)</f>
        <v>-1</v>
      </c>
      <c r="T2846" s="165">
        <f t="shared" si="306"/>
        <v>0</v>
      </c>
      <c r="U2846" s="165" t="str">
        <f t="shared" si="307"/>
        <v/>
      </c>
      <c r="V2846" s="165" t="str">
        <f>IFERROR(IF(OR(C2846="",S2846&lt;0),"",IF(SUBTOTAL(3,C2846:C2846)=0,-1,SUBTOTAL(3,$C$4:C2846))),"")</f>
        <v/>
      </c>
      <c r="W2846" s="156" t="str">
        <f t="array" ref="W2846">IF(LEN(C2846)&gt;0,IFERROR(IF(MATCH(C2846,$C$3:$C2845,0)&gt;0,N2846-INDEX($N$3:N2845,SUMPRODUCT(MAX(ROW($C$3:$C2845)*(C2846=$C$3:$C2845)))-2,1),""),""),"")</f>
        <v/>
      </c>
      <c r="X2846" s="156">
        <f t="shared" ca="1" si="308"/>
        <v>1</v>
      </c>
      <c r="Y2846" s="156">
        <f t="shared" ca="1" si="309"/>
        <v>1</v>
      </c>
    </row>
    <row r="2847" spans="2:25" hidden="1" x14ac:dyDescent="0.25">
      <c r="B2847" s="390" t="str">
        <f>IFERROR(IF(LEN(INDEX(PlansAndNotes!$B$6:$B$2005,ROW(A2847)-ROW($B$3)))=0,"",INDEX(PlansAndNotes!$B$6:$B$2005,ROW(A2847)-ROW($B$3))),"")</f>
        <v/>
      </c>
      <c r="C2847" s="387" t="str">
        <f t="shared" si="310"/>
        <v/>
      </c>
      <c r="D2847" s="361" t="str">
        <f>IFERROR(IF(LEN(C2847)&gt;0,IF(LEN(INDEX(TasksList!$C$6:$C$25,MATCH(C2847,TasksList!$B$6:$B$25,0),1))=0,"",INDEX(TasksList!$C$6:$C$25,MATCH(C2847,TasksList!$B$6:$B$25,0),1)),""),"")</f>
        <v/>
      </c>
      <c r="E2847" s="361" t="str">
        <f>IFERROR(IF(LEN(C2847)&gt;0,IF(LEN(INDEX(TasksList!$F$6:$F$25,MATCH(C2847,TasksList!$B$6:$B$25,0),1))=0,"not set!",INDEX(TasksList!$F$6:$F$25,MATCH(C2847,TasksList!$B$6:$B$25,0),1)),""),"")</f>
        <v/>
      </c>
      <c r="F2847" s="360" t="str">
        <f>IFERROR(IF(LEN(D2847)&gt;0,IF(LEN(INDEX(AdressBook!$D$6:$D$25,MATCH(D2847,AdressBook!$B$6:$B$25,0),1))=0,"",INDEX(AdressBook!$D$6:$D$25,MATCH(D2847,AdressBook!$B$6:$B$25,0),1)),""),"")</f>
        <v/>
      </c>
      <c r="G2847" s="361" t="str">
        <f>IFERROR(IF(LEN(INDEX(PlansAndNotes!$F$6:$F$4005,ROW(B2847)-ROW($C$3)))=0,"",INDEX(PlansAndNotes!$F$6:$F$4005,ROW(B2847)-ROW($C$3))),"")</f>
        <v/>
      </c>
      <c r="H2847" s="361" t="str">
        <f>IFERROR(IF(LEN(C2847)&gt;0,IF(LEN(INDEX(TasksList!$G$6:$G$25,MATCH(C2847,TasksList!$B$6:$B$25,0),1))=0,"",INDEX(TasksList!$G$6:$G$25,MATCH(C2847,TasksList!$B$6:$B$25,0),1)),""),"")</f>
        <v/>
      </c>
      <c r="N2847" s="362" t="str">
        <f>IFERROR(IF(LEN(INDEX(PlansAndNotes!$D$6:$D$4005,ROW(B2847)-ROW($C$3)))=0,"",INDEX(PlansAndNotes!$D$6:$D$4005,ROW(B2847)-ROW($C$3))),"")</f>
        <v/>
      </c>
      <c r="O2847" s="165" t="str">
        <f t="shared" si="305"/>
        <v/>
      </c>
      <c r="P2847" s="363" t="str">
        <f>IFERROR(IF(LEN(INDEX(PlansAndNotes!$E$6:$E$4005,ROW(B2847)-ROW($C$3)))=0,"",INDEX(PlansAndNotes!$E$6:$E$4005,ROW(B2847)-ROW($C$3))),"")</f>
        <v/>
      </c>
      <c r="Q2847" s="363" t="str">
        <f>IFERROR(IF(LEN(INDEX(PlansAndNotes!$G$6:$G$4005,ROW(B2847)-ROW($C$3)))=0,"",INDEX(PlansAndNotes!$G$6:$G$4005,ROW(B2847)-ROW($C$3))),"")</f>
        <v/>
      </c>
      <c r="R2847" s="361" t="str">
        <f>IFERROR(IF(LEN(D2847)&gt;0,IF(LEN(INDEX(AdressBook!$C$6:$C$25,MATCH(D2847,AdressBook!$B$6:$B$25,0),1))=0,"",INDEX(AdressBook!$C$6:$C$25,MATCH(D2847,AdressBook!$B$6:$B$25,0),1)),""),"")</f>
        <v/>
      </c>
      <c r="S2847" s="165">
        <f>IF(LEN(C2847)&gt;0,IFERROR(IF(MATCH(C2847,C2848:$C$4004,0)&gt;0,-1,ROW(S2847)-ROW($S$3)),ROW(S2847)-ROW($S$3)),-1)</f>
        <v>-1</v>
      </c>
      <c r="T2847" s="165">
        <f t="shared" si="306"/>
        <v>0</v>
      </c>
      <c r="U2847" s="165" t="str">
        <f t="shared" si="307"/>
        <v/>
      </c>
      <c r="V2847" s="165" t="str">
        <f>IFERROR(IF(OR(C2847="",S2847&lt;0),"",IF(SUBTOTAL(3,C2847:C2847)=0,-1,SUBTOTAL(3,$C$4:C2847))),"")</f>
        <v/>
      </c>
      <c r="W2847" s="156" t="str">
        <f t="array" ref="W2847">IF(LEN(C2847)&gt;0,IFERROR(IF(MATCH(C2847,$C$3:$C2846,0)&gt;0,N2847-INDEX($N$3:N2846,SUMPRODUCT(MAX(ROW($C$3:$C2846)*(C2847=$C$3:$C2846)))-2,1),""),""),"")</f>
        <v/>
      </c>
      <c r="X2847" s="156">
        <f t="shared" ca="1" si="308"/>
        <v>1</v>
      </c>
      <c r="Y2847" s="156">
        <f t="shared" ca="1" si="309"/>
        <v>1</v>
      </c>
    </row>
    <row r="2848" spans="2:25" hidden="1" x14ac:dyDescent="0.25">
      <c r="B2848" s="390" t="str">
        <f>IFERROR(IF(LEN(INDEX(PlansAndNotes!$B$6:$B$2005,ROW(A2848)-ROW($B$3)))=0,"",INDEX(PlansAndNotes!$B$6:$B$2005,ROW(A2848)-ROW($B$3))),"")</f>
        <v/>
      </c>
      <c r="C2848" s="387" t="str">
        <f t="shared" si="310"/>
        <v/>
      </c>
      <c r="D2848" s="361" t="str">
        <f>IFERROR(IF(LEN(C2848)&gt;0,IF(LEN(INDEX(TasksList!$C$6:$C$25,MATCH(C2848,TasksList!$B$6:$B$25,0),1))=0,"",INDEX(TasksList!$C$6:$C$25,MATCH(C2848,TasksList!$B$6:$B$25,0),1)),""),"")</f>
        <v/>
      </c>
      <c r="E2848" s="361" t="str">
        <f>IFERROR(IF(LEN(C2848)&gt;0,IF(LEN(INDEX(TasksList!$F$6:$F$25,MATCH(C2848,TasksList!$B$6:$B$25,0),1))=0,"not set!",INDEX(TasksList!$F$6:$F$25,MATCH(C2848,TasksList!$B$6:$B$25,0),1)),""),"")</f>
        <v/>
      </c>
      <c r="F2848" s="360" t="str">
        <f>IFERROR(IF(LEN(D2848)&gt;0,IF(LEN(INDEX(AdressBook!$D$6:$D$25,MATCH(D2848,AdressBook!$B$6:$B$25,0),1))=0,"",INDEX(AdressBook!$D$6:$D$25,MATCH(D2848,AdressBook!$B$6:$B$25,0),1)),""),"")</f>
        <v/>
      </c>
      <c r="G2848" s="361" t="str">
        <f>IFERROR(IF(LEN(INDEX(PlansAndNotes!$F$6:$F$4005,ROW(B2848)-ROW($C$3)))=0,"",INDEX(PlansAndNotes!$F$6:$F$4005,ROW(B2848)-ROW($C$3))),"")</f>
        <v/>
      </c>
      <c r="H2848" s="361" t="str">
        <f>IFERROR(IF(LEN(C2848)&gt;0,IF(LEN(INDEX(TasksList!$G$6:$G$25,MATCH(C2848,TasksList!$B$6:$B$25,0),1))=0,"",INDEX(TasksList!$G$6:$G$25,MATCH(C2848,TasksList!$B$6:$B$25,0),1)),""),"")</f>
        <v/>
      </c>
      <c r="N2848" s="362" t="str">
        <f>IFERROR(IF(LEN(INDEX(PlansAndNotes!$D$6:$D$4005,ROW(B2848)-ROW($C$3)))=0,"",INDEX(PlansAndNotes!$D$6:$D$4005,ROW(B2848)-ROW($C$3))),"")</f>
        <v/>
      </c>
      <c r="O2848" s="165" t="str">
        <f t="shared" si="305"/>
        <v/>
      </c>
      <c r="P2848" s="363" t="str">
        <f>IFERROR(IF(LEN(INDEX(PlansAndNotes!$E$6:$E$4005,ROW(B2848)-ROW($C$3)))=0,"",INDEX(PlansAndNotes!$E$6:$E$4005,ROW(B2848)-ROW($C$3))),"")</f>
        <v/>
      </c>
      <c r="Q2848" s="363" t="str">
        <f>IFERROR(IF(LEN(INDEX(PlansAndNotes!$G$6:$G$4005,ROW(B2848)-ROW($C$3)))=0,"",INDEX(PlansAndNotes!$G$6:$G$4005,ROW(B2848)-ROW($C$3))),"")</f>
        <v/>
      </c>
      <c r="R2848" s="361" t="str">
        <f>IFERROR(IF(LEN(D2848)&gt;0,IF(LEN(INDEX(AdressBook!$C$6:$C$25,MATCH(D2848,AdressBook!$B$6:$B$25,0),1))=0,"",INDEX(AdressBook!$C$6:$C$25,MATCH(D2848,AdressBook!$B$6:$B$25,0),1)),""),"")</f>
        <v/>
      </c>
      <c r="S2848" s="165">
        <f>IF(LEN(C2848)&gt;0,IFERROR(IF(MATCH(C2848,C2849:$C$4004,0)&gt;0,-1,ROW(S2848)-ROW($S$3)),ROW(S2848)-ROW($S$3)),-1)</f>
        <v>-1</v>
      </c>
      <c r="T2848" s="165">
        <f t="shared" si="306"/>
        <v>0</v>
      </c>
      <c r="U2848" s="165" t="str">
        <f t="shared" si="307"/>
        <v/>
      </c>
      <c r="V2848" s="165" t="str">
        <f>IFERROR(IF(OR(C2848="",S2848&lt;0),"",IF(SUBTOTAL(3,C2848:C2848)=0,-1,SUBTOTAL(3,$C$4:C2848))),"")</f>
        <v/>
      </c>
      <c r="W2848" s="156" t="str">
        <f t="array" ref="W2848">IF(LEN(C2848)&gt;0,IFERROR(IF(MATCH(C2848,$C$3:$C2847,0)&gt;0,N2848-INDEX($N$3:N2847,SUMPRODUCT(MAX(ROW($C$3:$C2847)*(C2848=$C$3:$C2847)))-2,1),""),""),"")</f>
        <v/>
      </c>
      <c r="X2848" s="156">
        <f t="shared" ca="1" si="308"/>
        <v>1</v>
      </c>
      <c r="Y2848" s="156">
        <f t="shared" ca="1" si="309"/>
        <v>1</v>
      </c>
    </row>
    <row r="2849" spans="2:25" hidden="1" x14ac:dyDescent="0.25">
      <c r="B2849" s="390" t="str">
        <f>IFERROR(IF(LEN(INDEX(PlansAndNotes!$B$6:$B$2005,ROW(A2849)-ROW($B$3)))=0,"",INDEX(PlansAndNotes!$B$6:$B$2005,ROW(A2849)-ROW($B$3))),"")</f>
        <v/>
      </c>
      <c r="C2849" s="387" t="str">
        <f t="shared" si="310"/>
        <v/>
      </c>
      <c r="D2849" s="361" t="str">
        <f>IFERROR(IF(LEN(C2849)&gt;0,IF(LEN(INDEX(TasksList!$C$6:$C$25,MATCH(C2849,TasksList!$B$6:$B$25,0),1))=0,"",INDEX(TasksList!$C$6:$C$25,MATCH(C2849,TasksList!$B$6:$B$25,0),1)),""),"")</f>
        <v/>
      </c>
      <c r="E2849" s="361" t="str">
        <f>IFERROR(IF(LEN(C2849)&gt;0,IF(LEN(INDEX(TasksList!$F$6:$F$25,MATCH(C2849,TasksList!$B$6:$B$25,0),1))=0,"not set!",INDEX(TasksList!$F$6:$F$25,MATCH(C2849,TasksList!$B$6:$B$25,0),1)),""),"")</f>
        <v/>
      </c>
      <c r="F2849" s="360" t="str">
        <f>IFERROR(IF(LEN(D2849)&gt;0,IF(LEN(INDEX(AdressBook!$D$6:$D$25,MATCH(D2849,AdressBook!$B$6:$B$25,0),1))=0,"",INDEX(AdressBook!$D$6:$D$25,MATCH(D2849,AdressBook!$B$6:$B$25,0),1)),""),"")</f>
        <v/>
      </c>
      <c r="G2849" s="361" t="str">
        <f>IFERROR(IF(LEN(INDEX(PlansAndNotes!$F$6:$F$4005,ROW(B2849)-ROW($C$3)))=0,"",INDEX(PlansAndNotes!$F$6:$F$4005,ROW(B2849)-ROW($C$3))),"")</f>
        <v/>
      </c>
      <c r="H2849" s="361" t="str">
        <f>IFERROR(IF(LEN(C2849)&gt;0,IF(LEN(INDEX(TasksList!$G$6:$G$25,MATCH(C2849,TasksList!$B$6:$B$25,0),1))=0,"",INDEX(TasksList!$G$6:$G$25,MATCH(C2849,TasksList!$B$6:$B$25,0),1)),""),"")</f>
        <v/>
      </c>
      <c r="N2849" s="362" t="str">
        <f>IFERROR(IF(LEN(INDEX(PlansAndNotes!$D$6:$D$4005,ROW(B2849)-ROW($C$3)))=0,"",INDEX(PlansAndNotes!$D$6:$D$4005,ROW(B2849)-ROW($C$3))),"")</f>
        <v/>
      </c>
      <c r="O2849" s="165" t="str">
        <f t="shared" si="305"/>
        <v/>
      </c>
      <c r="P2849" s="363" t="str">
        <f>IFERROR(IF(LEN(INDEX(PlansAndNotes!$E$6:$E$4005,ROW(B2849)-ROW($C$3)))=0,"",INDEX(PlansAndNotes!$E$6:$E$4005,ROW(B2849)-ROW($C$3))),"")</f>
        <v/>
      </c>
      <c r="Q2849" s="363" t="str">
        <f>IFERROR(IF(LEN(INDEX(PlansAndNotes!$G$6:$G$4005,ROW(B2849)-ROW($C$3)))=0,"",INDEX(PlansAndNotes!$G$6:$G$4005,ROW(B2849)-ROW($C$3))),"")</f>
        <v/>
      </c>
      <c r="R2849" s="361" t="str">
        <f>IFERROR(IF(LEN(D2849)&gt;0,IF(LEN(INDEX(AdressBook!$C$6:$C$25,MATCH(D2849,AdressBook!$B$6:$B$25,0),1))=0,"",INDEX(AdressBook!$C$6:$C$25,MATCH(D2849,AdressBook!$B$6:$B$25,0),1)),""),"")</f>
        <v/>
      </c>
      <c r="S2849" s="165">
        <f>IF(LEN(C2849)&gt;0,IFERROR(IF(MATCH(C2849,C2850:$C$4004,0)&gt;0,-1,ROW(S2849)-ROW($S$3)),ROW(S2849)-ROW($S$3)),-1)</f>
        <v>-1</v>
      </c>
      <c r="T2849" s="165">
        <f t="shared" si="306"/>
        <v>0</v>
      </c>
      <c r="U2849" s="165" t="str">
        <f t="shared" si="307"/>
        <v/>
      </c>
      <c r="V2849" s="165" t="str">
        <f>IFERROR(IF(OR(C2849="",S2849&lt;0),"",IF(SUBTOTAL(3,C2849:C2849)=0,-1,SUBTOTAL(3,$C$4:C2849))),"")</f>
        <v/>
      </c>
      <c r="W2849" s="156" t="str">
        <f t="array" ref="W2849">IF(LEN(C2849)&gt;0,IFERROR(IF(MATCH(C2849,$C$3:$C2848,0)&gt;0,N2849-INDEX($N$3:N2848,SUMPRODUCT(MAX(ROW($C$3:$C2848)*(C2849=$C$3:$C2848)))-2,1),""),""),"")</f>
        <v/>
      </c>
      <c r="X2849" s="156">
        <f t="shared" ca="1" si="308"/>
        <v>1</v>
      </c>
      <c r="Y2849" s="156">
        <f t="shared" ca="1" si="309"/>
        <v>1</v>
      </c>
    </row>
    <row r="2850" spans="2:25" hidden="1" x14ac:dyDescent="0.25">
      <c r="B2850" s="390" t="str">
        <f>IFERROR(IF(LEN(INDEX(PlansAndNotes!$B$6:$B$2005,ROW(A2850)-ROW($B$3)))=0,"",INDEX(PlansAndNotes!$B$6:$B$2005,ROW(A2850)-ROW($B$3))),"")</f>
        <v/>
      </c>
      <c r="C2850" s="387" t="str">
        <f t="shared" si="310"/>
        <v/>
      </c>
      <c r="D2850" s="361" t="str">
        <f>IFERROR(IF(LEN(C2850)&gt;0,IF(LEN(INDEX(TasksList!$C$6:$C$25,MATCH(C2850,TasksList!$B$6:$B$25,0),1))=0,"",INDEX(TasksList!$C$6:$C$25,MATCH(C2850,TasksList!$B$6:$B$25,0),1)),""),"")</f>
        <v/>
      </c>
      <c r="E2850" s="361" t="str">
        <f>IFERROR(IF(LEN(C2850)&gt;0,IF(LEN(INDEX(TasksList!$F$6:$F$25,MATCH(C2850,TasksList!$B$6:$B$25,0),1))=0,"not set!",INDEX(TasksList!$F$6:$F$25,MATCH(C2850,TasksList!$B$6:$B$25,0),1)),""),"")</f>
        <v/>
      </c>
      <c r="F2850" s="360" t="str">
        <f>IFERROR(IF(LEN(D2850)&gt;0,IF(LEN(INDEX(AdressBook!$D$6:$D$25,MATCH(D2850,AdressBook!$B$6:$B$25,0),1))=0,"",INDEX(AdressBook!$D$6:$D$25,MATCH(D2850,AdressBook!$B$6:$B$25,0),1)),""),"")</f>
        <v/>
      </c>
      <c r="G2850" s="361" t="str">
        <f>IFERROR(IF(LEN(INDEX(PlansAndNotes!$F$6:$F$4005,ROW(B2850)-ROW($C$3)))=0,"",INDEX(PlansAndNotes!$F$6:$F$4005,ROW(B2850)-ROW($C$3))),"")</f>
        <v/>
      </c>
      <c r="H2850" s="361" t="str">
        <f>IFERROR(IF(LEN(C2850)&gt;0,IF(LEN(INDEX(TasksList!$G$6:$G$25,MATCH(C2850,TasksList!$B$6:$B$25,0),1))=0,"",INDEX(TasksList!$G$6:$G$25,MATCH(C2850,TasksList!$B$6:$B$25,0),1)),""),"")</f>
        <v/>
      </c>
      <c r="N2850" s="362" t="str">
        <f>IFERROR(IF(LEN(INDEX(PlansAndNotes!$D$6:$D$4005,ROW(B2850)-ROW($C$3)))=0,"",INDEX(PlansAndNotes!$D$6:$D$4005,ROW(B2850)-ROW($C$3))),"")</f>
        <v/>
      </c>
      <c r="O2850" s="165" t="str">
        <f t="shared" si="305"/>
        <v/>
      </c>
      <c r="P2850" s="363" t="str">
        <f>IFERROR(IF(LEN(INDEX(PlansAndNotes!$E$6:$E$4005,ROW(B2850)-ROW($C$3)))=0,"",INDEX(PlansAndNotes!$E$6:$E$4005,ROW(B2850)-ROW($C$3))),"")</f>
        <v/>
      </c>
      <c r="Q2850" s="363" t="str">
        <f>IFERROR(IF(LEN(INDEX(PlansAndNotes!$G$6:$G$4005,ROW(B2850)-ROW($C$3)))=0,"",INDEX(PlansAndNotes!$G$6:$G$4005,ROW(B2850)-ROW($C$3))),"")</f>
        <v/>
      </c>
      <c r="R2850" s="361" t="str">
        <f>IFERROR(IF(LEN(D2850)&gt;0,IF(LEN(INDEX(AdressBook!$C$6:$C$25,MATCH(D2850,AdressBook!$B$6:$B$25,0),1))=0,"",INDEX(AdressBook!$C$6:$C$25,MATCH(D2850,AdressBook!$B$6:$B$25,0),1)),""),"")</f>
        <v/>
      </c>
      <c r="S2850" s="165">
        <f>IF(LEN(C2850)&gt;0,IFERROR(IF(MATCH(C2850,C2851:$C$4004,0)&gt;0,-1,ROW(S2850)-ROW($S$3)),ROW(S2850)-ROW($S$3)),-1)</f>
        <v>-1</v>
      </c>
      <c r="T2850" s="165">
        <f t="shared" si="306"/>
        <v>0</v>
      </c>
      <c r="U2850" s="165" t="str">
        <f t="shared" si="307"/>
        <v/>
      </c>
      <c r="V2850" s="165" t="str">
        <f>IFERROR(IF(OR(C2850="",S2850&lt;0),"",IF(SUBTOTAL(3,C2850:C2850)=0,-1,SUBTOTAL(3,$C$4:C2850))),"")</f>
        <v/>
      </c>
      <c r="W2850" s="156" t="str">
        <f t="array" ref="W2850">IF(LEN(C2850)&gt;0,IFERROR(IF(MATCH(C2850,$C$3:$C2849,0)&gt;0,N2850-INDEX($N$3:N2849,SUMPRODUCT(MAX(ROW($C$3:$C2849)*(C2850=$C$3:$C2849)))-2,1),""),""),"")</f>
        <v/>
      </c>
      <c r="X2850" s="156">
        <f t="shared" ca="1" si="308"/>
        <v>1</v>
      </c>
      <c r="Y2850" s="156">
        <f t="shared" ca="1" si="309"/>
        <v>1</v>
      </c>
    </row>
    <row r="2851" spans="2:25" hidden="1" x14ac:dyDescent="0.25">
      <c r="B2851" s="390" t="str">
        <f>IFERROR(IF(LEN(INDEX(PlansAndNotes!$B$6:$B$2005,ROW(A2851)-ROW($B$3)))=0,"",INDEX(PlansAndNotes!$B$6:$B$2005,ROW(A2851)-ROW($B$3))),"")</f>
        <v/>
      </c>
      <c r="C2851" s="387" t="str">
        <f t="shared" si="310"/>
        <v/>
      </c>
      <c r="D2851" s="361" t="str">
        <f>IFERROR(IF(LEN(C2851)&gt;0,IF(LEN(INDEX(TasksList!$C$6:$C$25,MATCH(C2851,TasksList!$B$6:$B$25,0),1))=0,"",INDEX(TasksList!$C$6:$C$25,MATCH(C2851,TasksList!$B$6:$B$25,0),1)),""),"")</f>
        <v/>
      </c>
      <c r="E2851" s="361" t="str">
        <f>IFERROR(IF(LEN(C2851)&gt;0,IF(LEN(INDEX(TasksList!$F$6:$F$25,MATCH(C2851,TasksList!$B$6:$B$25,0),1))=0,"not set!",INDEX(TasksList!$F$6:$F$25,MATCH(C2851,TasksList!$B$6:$B$25,0),1)),""),"")</f>
        <v/>
      </c>
      <c r="F2851" s="360" t="str">
        <f>IFERROR(IF(LEN(D2851)&gt;0,IF(LEN(INDEX(AdressBook!$D$6:$D$25,MATCH(D2851,AdressBook!$B$6:$B$25,0),1))=0,"",INDEX(AdressBook!$D$6:$D$25,MATCH(D2851,AdressBook!$B$6:$B$25,0),1)),""),"")</f>
        <v/>
      </c>
      <c r="G2851" s="361" t="str">
        <f>IFERROR(IF(LEN(INDEX(PlansAndNotes!$F$6:$F$4005,ROW(B2851)-ROW($C$3)))=0,"",INDEX(PlansAndNotes!$F$6:$F$4005,ROW(B2851)-ROW($C$3))),"")</f>
        <v/>
      </c>
      <c r="H2851" s="361" t="str">
        <f>IFERROR(IF(LEN(C2851)&gt;0,IF(LEN(INDEX(TasksList!$G$6:$G$25,MATCH(C2851,TasksList!$B$6:$B$25,0),1))=0,"",INDEX(TasksList!$G$6:$G$25,MATCH(C2851,TasksList!$B$6:$B$25,0),1)),""),"")</f>
        <v/>
      </c>
      <c r="N2851" s="362" t="str">
        <f>IFERROR(IF(LEN(INDEX(PlansAndNotes!$D$6:$D$4005,ROW(B2851)-ROW($C$3)))=0,"",INDEX(PlansAndNotes!$D$6:$D$4005,ROW(B2851)-ROW($C$3))),"")</f>
        <v/>
      </c>
      <c r="O2851" s="165" t="str">
        <f t="shared" si="305"/>
        <v/>
      </c>
      <c r="P2851" s="363" t="str">
        <f>IFERROR(IF(LEN(INDEX(PlansAndNotes!$E$6:$E$4005,ROW(B2851)-ROW($C$3)))=0,"",INDEX(PlansAndNotes!$E$6:$E$4005,ROW(B2851)-ROW($C$3))),"")</f>
        <v/>
      </c>
      <c r="Q2851" s="363" t="str">
        <f>IFERROR(IF(LEN(INDEX(PlansAndNotes!$G$6:$G$4005,ROW(B2851)-ROW($C$3)))=0,"",INDEX(PlansAndNotes!$G$6:$G$4005,ROW(B2851)-ROW($C$3))),"")</f>
        <v/>
      </c>
      <c r="R2851" s="361" t="str">
        <f>IFERROR(IF(LEN(D2851)&gt;0,IF(LEN(INDEX(AdressBook!$C$6:$C$25,MATCH(D2851,AdressBook!$B$6:$B$25,0),1))=0,"",INDEX(AdressBook!$C$6:$C$25,MATCH(D2851,AdressBook!$B$6:$B$25,0),1)),""),"")</f>
        <v/>
      </c>
      <c r="S2851" s="165">
        <f>IF(LEN(C2851)&gt;0,IFERROR(IF(MATCH(C2851,C2852:$C$4004,0)&gt;0,-1,ROW(S2851)-ROW($S$3)),ROW(S2851)-ROW($S$3)),-1)</f>
        <v>-1</v>
      </c>
      <c r="T2851" s="165">
        <f t="shared" si="306"/>
        <v>0</v>
      </c>
      <c r="U2851" s="165" t="str">
        <f t="shared" si="307"/>
        <v/>
      </c>
      <c r="V2851" s="165" t="str">
        <f>IFERROR(IF(OR(C2851="",S2851&lt;0),"",IF(SUBTOTAL(3,C2851:C2851)=0,-1,SUBTOTAL(3,$C$4:C2851))),"")</f>
        <v/>
      </c>
      <c r="W2851" s="156" t="str">
        <f t="array" ref="W2851">IF(LEN(C2851)&gt;0,IFERROR(IF(MATCH(C2851,$C$3:$C2850,0)&gt;0,N2851-INDEX($N$3:N2850,SUMPRODUCT(MAX(ROW($C$3:$C2850)*(C2851=$C$3:$C2850)))-2,1),""),""),"")</f>
        <v/>
      </c>
      <c r="X2851" s="156">
        <f t="shared" ca="1" si="308"/>
        <v>1</v>
      </c>
      <c r="Y2851" s="156">
        <f t="shared" ca="1" si="309"/>
        <v>1</v>
      </c>
    </row>
    <row r="2852" spans="2:25" hidden="1" x14ac:dyDescent="0.25">
      <c r="B2852" s="390" t="str">
        <f>IFERROR(IF(LEN(INDEX(PlansAndNotes!$B$6:$B$2005,ROW(A2852)-ROW($B$3)))=0,"",INDEX(PlansAndNotes!$B$6:$B$2005,ROW(A2852)-ROW($B$3))),"")</f>
        <v/>
      </c>
      <c r="C2852" s="387" t="str">
        <f t="shared" si="310"/>
        <v/>
      </c>
      <c r="D2852" s="361" t="str">
        <f>IFERROR(IF(LEN(C2852)&gt;0,IF(LEN(INDEX(TasksList!$C$6:$C$25,MATCH(C2852,TasksList!$B$6:$B$25,0),1))=0,"",INDEX(TasksList!$C$6:$C$25,MATCH(C2852,TasksList!$B$6:$B$25,0),1)),""),"")</f>
        <v/>
      </c>
      <c r="E2852" s="361" t="str">
        <f>IFERROR(IF(LEN(C2852)&gt;0,IF(LEN(INDEX(TasksList!$F$6:$F$25,MATCH(C2852,TasksList!$B$6:$B$25,0),1))=0,"not set!",INDEX(TasksList!$F$6:$F$25,MATCH(C2852,TasksList!$B$6:$B$25,0),1)),""),"")</f>
        <v/>
      </c>
      <c r="F2852" s="360" t="str">
        <f>IFERROR(IF(LEN(D2852)&gt;0,IF(LEN(INDEX(AdressBook!$D$6:$D$25,MATCH(D2852,AdressBook!$B$6:$B$25,0),1))=0,"",INDEX(AdressBook!$D$6:$D$25,MATCH(D2852,AdressBook!$B$6:$B$25,0),1)),""),"")</f>
        <v/>
      </c>
      <c r="G2852" s="361" t="str">
        <f>IFERROR(IF(LEN(INDEX(PlansAndNotes!$F$6:$F$4005,ROW(B2852)-ROW($C$3)))=0,"",INDEX(PlansAndNotes!$F$6:$F$4005,ROW(B2852)-ROW($C$3))),"")</f>
        <v/>
      </c>
      <c r="H2852" s="361" t="str">
        <f>IFERROR(IF(LEN(C2852)&gt;0,IF(LEN(INDEX(TasksList!$G$6:$G$25,MATCH(C2852,TasksList!$B$6:$B$25,0),1))=0,"",INDEX(TasksList!$G$6:$G$25,MATCH(C2852,TasksList!$B$6:$B$25,0),1)),""),"")</f>
        <v/>
      </c>
      <c r="N2852" s="362" t="str">
        <f>IFERROR(IF(LEN(INDEX(PlansAndNotes!$D$6:$D$4005,ROW(B2852)-ROW($C$3)))=0,"",INDEX(PlansAndNotes!$D$6:$D$4005,ROW(B2852)-ROW($C$3))),"")</f>
        <v/>
      </c>
      <c r="O2852" s="165" t="str">
        <f t="shared" si="305"/>
        <v/>
      </c>
      <c r="P2852" s="363" t="str">
        <f>IFERROR(IF(LEN(INDEX(PlansAndNotes!$E$6:$E$4005,ROW(B2852)-ROW($C$3)))=0,"",INDEX(PlansAndNotes!$E$6:$E$4005,ROW(B2852)-ROW($C$3))),"")</f>
        <v/>
      </c>
      <c r="Q2852" s="363" t="str">
        <f>IFERROR(IF(LEN(INDEX(PlansAndNotes!$G$6:$G$4005,ROW(B2852)-ROW($C$3)))=0,"",INDEX(PlansAndNotes!$G$6:$G$4005,ROW(B2852)-ROW($C$3))),"")</f>
        <v/>
      </c>
      <c r="R2852" s="361" t="str">
        <f>IFERROR(IF(LEN(D2852)&gt;0,IF(LEN(INDEX(AdressBook!$C$6:$C$25,MATCH(D2852,AdressBook!$B$6:$B$25,0),1))=0,"",INDEX(AdressBook!$C$6:$C$25,MATCH(D2852,AdressBook!$B$6:$B$25,0),1)),""),"")</f>
        <v/>
      </c>
      <c r="S2852" s="165">
        <f>IF(LEN(C2852)&gt;0,IFERROR(IF(MATCH(C2852,C2853:$C$4004,0)&gt;0,-1,ROW(S2852)-ROW($S$3)),ROW(S2852)-ROW($S$3)),-1)</f>
        <v>-1</v>
      </c>
      <c r="T2852" s="165">
        <f t="shared" si="306"/>
        <v>0</v>
      </c>
      <c r="U2852" s="165" t="str">
        <f t="shared" si="307"/>
        <v/>
      </c>
      <c r="V2852" s="165" t="str">
        <f>IFERROR(IF(OR(C2852="",S2852&lt;0),"",IF(SUBTOTAL(3,C2852:C2852)=0,-1,SUBTOTAL(3,$C$4:C2852))),"")</f>
        <v/>
      </c>
      <c r="W2852" s="156" t="str">
        <f t="array" ref="W2852">IF(LEN(C2852)&gt;0,IFERROR(IF(MATCH(C2852,$C$3:$C2851,0)&gt;0,N2852-INDEX($N$3:N2851,SUMPRODUCT(MAX(ROW($C$3:$C2851)*(C2852=$C$3:$C2851)))-2,1),""),""),"")</f>
        <v/>
      </c>
      <c r="X2852" s="156">
        <f t="shared" ca="1" si="308"/>
        <v>1</v>
      </c>
      <c r="Y2852" s="156">
        <f t="shared" ca="1" si="309"/>
        <v>1</v>
      </c>
    </row>
    <row r="2853" spans="2:25" hidden="1" x14ac:dyDescent="0.25">
      <c r="B2853" s="390" t="str">
        <f>IFERROR(IF(LEN(INDEX(PlansAndNotes!$B$6:$B$2005,ROW(A2853)-ROW($B$3)))=0,"",INDEX(PlansAndNotes!$B$6:$B$2005,ROW(A2853)-ROW($B$3))),"")</f>
        <v/>
      </c>
      <c r="C2853" s="387" t="str">
        <f t="shared" si="310"/>
        <v/>
      </c>
      <c r="D2853" s="361" t="str">
        <f>IFERROR(IF(LEN(C2853)&gt;0,IF(LEN(INDEX(TasksList!$C$6:$C$25,MATCH(C2853,TasksList!$B$6:$B$25,0),1))=0,"",INDEX(TasksList!$C$6:$C$25,MATCH(C2853,TasksList!$B$6:$B$25,0),1)),""),"")</f>
        <v/>
      </c>
      <c r="E2853" s="361" t="str">
        <f>IFERROR(IF(LEN(C2853)&gt;0,IF(LEN(INDEX(TasksList!$F$6:$F$25,MATCH(C2853,TasksList!$B$6:$B$25,0),1))=0,"not set!",INDEX(TasksList!$F$6:$F$25,MATCH(C2853,TasksList!$B$6:$B$25,0),1)),""),"")</f>
        <v/>
      </c>
      <c r="F2853" s="360" t="str">
        <f>IFERROR(IF(LEN(D2853)&gt;0,IF(LEN(INDEX(AdressBook!$D$6:$D$25,MATCH(D2853,AdressBook!$B$6:$B$25,0),1))=0,"",INDEX(AdressBook!$D$6:$D$25,MATCH(D2853,AdressBook!$B$6:$B$25,0),1)),""),"")</f>
        <v/>
      </c>
      <c r="G2853" s="361" t="str">
        <f>IFERROR(IF(LEN(INDEX(PlansAndNotes!$F$6:$F$4005,ROW(B2853)-ROW($C$3)))=0,"",INDEX(PlansAndNotes!$F$6:$F$4005,ROW(B2853)-ROW($C$3))),"")</f>
        <v/>
      </c>
      <c r="H2853" s="361" t="str">
        <f>IFERROR(IF(LEN(C2853)&gt;0,IF(LEN(INDEX(TasksList!$G$6:$G$25,MATCH(C2853,TasksList!$B$6:$B$25,0),1))=0,"",INDEX(TasksList!$G$6:$G$25,MATCH(C2853,TasksList!$B$6:$B$25,0),1)),""),"")</f>
        <v/>
      </c>
      <c r="N2853" s="362" t="str">
        <f>IFERROR(IF(LEN(INDEX(PlansAndNotes!$D$6:$D$4005,ROW(B2853)-ROW($C$3)))=0,"",INDEX(PlansAndNotes!$D$6:$D$4005,ROW(B2853)-ROW($C$3))),"")</f>
        <v/>
      </c>
      <c r="O2853" s="165" t="str">
        <f t="shared" si="305"/>
        <v/>
      </c>
      <c r="P2853" s="363" t="str">
        <f>IFERROR(IF(LEN(INDEX(PlansAndNotes!$E$6:$E$4005,ROW(B2853)-ROW($C$3)))=0,"",INDEX(PlansAndNotes!$E$6:$E$4005,ROW(B2853)-ROW($C$3))),"")</f>
        <v/>
      </c>
      <c r="Q2853" s="363" t="str">
        <f>IFERROR(IF(LEN(INDEX(PlansAndNotes!$G$6:$G$4005,ROW(B2853)-ROW($C$3)))=0,"",INDEX(PlansAndNotes!$G$6:$G$4005,ROW(B2853)-ROW($C$3))),"")</f>
        <v/>
      </c>
      <c r="R2853" s="361" t="str">
        <f>IFERROR(IF(LEN(D2853)&gt;0,IF(LEN(INDEX(AdressBook!$C$6:$C$25,MATCH(D2853,AdressBook!$B$6:$B$25,0),1))=0,"",INDEX(AdressBook!$C$6:$C$25,MATCH(D2853,AdressBook!$B$6:$B$25,0),1)),""),"")</f>
        <v/>
      </c>
      <c r="S2853" s="165">
        <f>IF(LEN(C2853)&gt;0,IFERROR(IF(MATCH(C2853,C2854:$C$4004,0)&gt;0,-1,ROW(S2853)-ROW($S$3)),ROW(S2853)-ROW($S$3)),-1)</f>
        <v>-1</v>
      </c>
      <c r="T2853" s="165">
        <f t="shared" si="306"/>
        <v>0</v>
      </c>
      <c r="U2853" s="165" t="str">
        <f t="shared" si="307"/>
        <v/>
      </c>
      <c r="V2853" s="165" t="str">
        <f>IFERROR(IF(OR(C2853="",S2853&lt;0),"",IF(SUBTOTAL(3,C2853:C2853)=0,-1,SUBTOTAL(3,$C$4:C2853))),"")</f>
        <v/>
      </c>
      <c r="W2853" s="156" t="str">
        <f t="array" ref="W2853">IF(LEN(C2853)&gt;0,IFERROR(IF(MATCH(C2853,$C$3:$C2852,0)&gt;0,N2853-INDEX($N$3:N2852,SUMPRODUCT(MAX(ROW($C$3:$C2852)*(C2853=$C$3:$C2852)))-2,1),""),""),"")</f>
        <v/>
      </c>
      <c r="X2853" s="156">
        <f t="shared" ca="1" si="308"/>
        <v>1</v>
      </c>
      <c r="Y2853" s="156">
        <f t="shared" ca="1" si="309"/>
        <v>1</v>
      </c>
    </row>
    <row r="2854" spans="2:25" hidden="1" x14ac:dyDescent="0.25">
      <c r="B2854" s="390" t="str">
        <f>IFERROR(IF(LEN(INDEX(PlansAndNotes!$B$6:$B$2005,ROW(A2854)-ROW($B$3)))=0,"",INDEX(PlansAndNotes!$B$6:$B$2005,ROW(A2854)-ROW($B$3))),"")</f>
        <v/>
      </c>
      <c r="C2854" s="387" t="str">
        <f t="shared" si="310"/>
        <v/>
      </c>
      <c r="D2854" s="361" t="str">
        <f>IFERROR(IF(LEN(C2854)&gt;0,IF(LEN(INDEX(TasksList!$C$6:$C$25,MATCH(C2854,TasksList!$B$6:$B$25,0),1))=0,"",INDEX(TasksList!$C$6:$C$25,MATCH(C2854,TasksList!$B$6:$B$25,0),1)),""),"")</f>
        <v/>
      </c>
      <c r="E2854" s="361" t="str">
        <f>IFERROR(IF(LEN(C2854)&gt;0,IF(LEN(INDEX(TasksList!$F$6:$F$25,MATCH(C2854,TasksList!$B$6:$B$25,0),1))=0,"not set!",INDEX(TasksList!$F$6:$F$25,MATCH(C2854,TasksList!$B$6:$B$25,0),1)),""),"")</f>
        <v/>
      </c>
      <c r="F2854" s="360" t="str">
        <f>IFERROR(IF(LEN(D2854)&gt;0,IF(LEN(INDEX(AdressBook!$D$6:$D$25,MATCH(D2854,AdressBook!$B$6:$B$25,0),1))=0,"",INDEX(AdressBook!$D$6:$D$25,MATCH(D2854,AdressBook!$B$6:$B$25,0),1)),""),"")</f>
        <v/>
      </c>
      <c r="G2854" s="361" t="str">
        <f>IFERROR(IF(LEN(INDEX(PlansAndNotes!$F$6:$F$4005,ROW(B2854)-ROW($C$3)))=0,"",INDEX(PlansAndNotes!$F$6:$F$4005,ROW(B2854)-ROW($C$3))),"")</f>
        <v/>
      </c>
      <c r="H2854" s="361" t="str">
        <f>IFERROR(IF(LEN(C2854)&gt;0,IF(LEN(INDEX(TasksList!$G$6:$G$25,MATCH(C2854,TasksList!$B$6:$B$25,0),1))=0,"",INDEX(TasksList!$G$6:$G$25,MATCH(C2854,TasksList!$B$6:$B$25,0),1)),""),"")</f>
        <v/>
      </c>
      <c r="N2854" s="362" t="str">
        <f>IFERROR(IF(LEN(INDEX(PlansAndNotes!$D$6:$D$4005,ROW(B2854)-ROW($C$3)))=0,"",INDEX(PlansAndNotes!$D$6:$D$4005,ROW(B2854)-ROW($C$3))),"")</f>
        <v/>
      </c>
      <c r="O2854" s="165" t="str">
        <f t="shared" si="305"/>
        <v/>
      </c>
      <c r="P2854" s="363" t="str">
        <f>IFERROR(IF(LEN(INDEX(PlansAndNotes!$E$6:$E$4005,ROW(B2854)-ROW($C$3)))=0,"",INDEX(PlansAndNotes!$E$6:$E$4005,ROW(B2854)-ROW($C$3))),"")</f>
        <v/>
      </c>
      <c r="Q2854" s="363" t="str">
        <f>IFERROR(IF(LEN(INDEX(PlansAndNotes!$G$6:$G$4005,ROW(B2854)-ROW($C$3)))=0,"",INDEX(PlansAndNotes!$G$6:$G$4005,ROW(B2854)-ROW($C$3))),"")</f>
        <v/>
      </c>
      <c r="R2854" s="361" t="str">
        <f>IFERROR(IF(LEN(D2854)&gt;0,IF(LEN(INDEX(AdressBook!$C$6:$C$25,MATCH(D2854,AdressBook!$B$6:$B$25,0),1))=0,"",INDEX(AdressBook!$C$6:$C$25,MATCH(D2854,AdressBook!$B$6:$B$25,0),1)),""),"")</f>
        <v/>
      </c>
      <c r="S2854" s="165">
        <f>IF(LEN(C2854)&gt;0,IFERROR(IF(MATCH(C2854,C2855:$C$4004,0)&gt;0,-1,ROW(S2854)-ROW($S$3)),ROW(S2854)-ROW($S$3)),-1)</f>
        <v>-1</v>
      </c>
      <c r="T2854" s="165">
        <f t="shared" si="306"/>
        <v>0</v>
      </c>
      <c r="U2854" s="165" t="str">
        <f t="shared" si="307"/>
        <v/>
      </c>
      <c r="V2854" s="165" t="str">
        <f>IFERROR(IF(OR(C2854="",S2854&lt;0),"",IF(SUBTOTAL(3,C2854:C2854)=0,-1,SUBTOTAL(3,$C$4:C2854))),"")</f>
        <v/>
      </c>
      <c r="W2854" s="156" t="str">
        <f t="array" ref="W2854">IF(LEN(C2854)&gt;0,IFERROR(IF(MATCH(C2854,$C$3:$C2853,0)&gt;0,N2854-INDEX($N$3:N2853,SUMPRODUCT(MAX(ROW($C$3:$C2853)*(C2854=$C$3:$C2853)))-2,1),""),""),"")</f>
        <v/>
      </c>
      <c r="X2854" s="156">
        <f t="shared" ca="1" si="308"/>
        <v>1</v>
      </c>
      <c r="Y2854" s="156">
        <f t="shared" ca="1" si="309"/>
        <v>1</v>
      </c>
    </row>
    <row r="2855" spans="2:25" hidden="1" x14ac:dyDescent="0.25">
      <c r="B2855" s="390" t="str">
        <f>IFERROR(IF(LEN(INDEX(PlansAndNotes!$B$6:$B$2005,ROW(A2855)-ROW($B$3)))=0,"",INDEX(PlansAndNotes!$B$6:$B$2005,ROW(A2855)-ROW($B$3))),"")</f>
        <v/>
      </c>
      <c r="C2855" s="387" t="str">
        <f t="shared" si="310"/>
        <v/>
      </c>
      <c r="D2855" s="361" t="str">
        <f>IFERROR(IF(LEN(C2855)&gt;0,IF(LEN(INDEX(TasksList!$C$6:$C$25,MATCH(C2855,TasksList!$B$6:$B$25,0),1))=0,"",INDEX(TasksList!$C$6:$C$25,MATCH(C2855,TasksList!$B$6:$B$25,0),1)),""),"")</f>
        <v/>
      </c>
      <c r="E2855" s="361" t="str">
        <f>IFERROR(IF(LEN(C2855)&gt;0,IF(LEN(INDEX(TasksList!$F$6:$F$25,MATCH(C2855,TasksList!$B$6:$B$25,0),1))=0,"not set!",INDEX(TasksList!$F$6:$F$25,MATCH(C2855,TasksList!$B$6:$B$25,0),1)),""),"")</f>
        <v/>
      </c>
      <c r="F2855" s="360" t="str">
        <f>IFERROR(IF(LEN(D2855)&gt;0,IF(LEN(INDEX(AdressBook!$D$6:$D$25,MATCH(D2855,AdressBook!$B$6:$B$25,0),1))=0,"",INDEX(AdressBook!$D$6:$D$25,MATCH(D2855,AdressBook!$B$6:$B$25,0),1)),""),"")</f>
        <v/>
      </c>
      <c r="G2855" s="361" t="str">
        <f>IFERROR(IF(LEN(INDEX(PlansAndNotes!$F$6:$F$4005,ROW(B2855)-ROW($C$3)))=0,"",INDEX(PlansAndNotes!$F$6:$F$4005,ROW(B2855)-ROW($C$3))),"")</f>
        <v/>
      </c>
      <c r="H2855" s="361" t="str">
        <f>IFERROR(IF(LEN(C2855)&gt;0,IF(LEN(INDEX(TasksList!$G$6:$G$25,MATCH(C2855,TasksList!$B$6:$B$25,0),1))=0,"",INDEX(TasksList!$G$6:$G$25,MATCH(C2855,TasksList!$B$6:$B$25,0),1)),""),"")</f>
        <v/>
      </c>
      <c r="N2855" s="362" t="str">
        <f>IFERROR(IF(LEN(INDEX(PlansAndNotes!$D$6:$D$4005,ROW(B2855)-ROW($C$3)))=0,"",INDEX(PlansAndNotes!$D$6:$D$4005,ROW(B2855)-ROW($C$3))),"")</f>
        <v/>
      </c>
      <c r="O2855" s="165" t="str">
        <f t="shared" si="305"/>
        <v/>
      </c>
      <c r="P2855" s="363" t="str">
        <f>IFERROR(IF(LEN(INDEX(PlansAndNotes!$E$6:$E$4005,ROW(B2855)-ROW($C$3)))=0,"",INDEX(PlansAndNotes!$E$6:$E$4005,ROW(B2855)-ROW($C$3))),"")</f>
        <v/>
      </c>
      <c r="Q2855" s="363" t="str">
        <f>IFERROR(IF(LEN(INDEX(PlansAndNotes!$G$6:$G$4005,ROW(B2855)-ROW($C$3)))=0,"",INDEX(PlansAndNotes!$G$6:$G$4005,ROW(B2855)-ROW($C$3))),"")</f>
        <v/>
      </c>
      <c r="R2855" s="361" t="str">
        <f>IFERROR(IF(LEN(D2855)&gt;0,IF(LEN(INDEX(AdressBook!$C$6:$C$25,MATCH(D2855,AdressBook!$B$6:$B$25,0),1))=0,"",INDEX(AdressBook!$C$6:$C$25,MATCH(D2855,AdressBook!$B$6:$B$25,0),1)),""),"")</f>
        <v/>
      </c>
      <c r="S2855" s="165">
        <f>IF(LEN(C2855)&gt;0,IFERROR(IF(MATCH(C2855,C2856:$C$4004,0)&gt;0,-1,ROW(S2855)-ROW($S$3)),ROW(S2855)-ROW($S$3)),-1)</f>
        <v>-1</v>
      </c>
      <c r="T2855" s="165">
        <f t="shared" si="306"/>
        <v>0</v>
      </c>
      <c r="U2855" s="165" t="str">
        <f t="shared" si="307"/>
        <v/>
      </c>
      <c r="V2855" s="165" t="str">
        <f>IFERROR(IF(OR(C2855="",S2855&lt;0),"",IF(SUBTOTAL(3,C2855:C2855)=0,-1,SUBTOTAL(3,$C$4:C2855))),"")</f>
        <v/>
      </c>
      <c r="W2855" s="156" t="str">
        <f t="array" ref="W2855">IF(LEN(C2855)&gt;0,IFERROR(IF(MATCH(C2855,$C$3:$C2854,0)&gt;0,N2855-INDEX($N$3:N2854,SUMPRODUCT(MAX(ROW($C$3:$C2854)*(C2855=$C$3:$C2854)))-2,1),""),""),"")</f>
        <v/>
      </c>
      <c r="X2855" s="156">
        <f t="shared" ca="1" si="308"/>
        <v>1</v>
      </c>
      <c r="Y2855" s="156">
        <f t="shared" ca="1" si="309"/>
        <v>1</v>
      </c>
    </row>
    <row r="2856" spans="2:25" hidden="1" x14ac:dyDescent="0.25">
      <c r="B2856" s="390" t="str">
        <f>IFERROR(IF(LEN(INDEX(PlansAndNotes!$B$6:$B$2005,ROW(A2856)-ROW($B$3)))=0,"",INDEX(PlansAndNotes!$B$6:$B$2005,ROW(A2856)-ROW($B$3))),"")</f>
        <v/>
      </c>
      <c r="C2856" s="387" t="str">
        <f t="shared" si="310"/>
        <v/>
      </c>
      <c r="D2856" s="361" t="str">
        <f>IFERROR(IF(LEN(C2856)&gt;0,IF(LEN(INDEX(TasksList!$C$6:$C$25,MATCH(C2856,TasksList!$B$6:$B$25,0),1))=0,"",INDEX(TasksList!$C$6:$C$25,MATCH(C2856,TasksList!$B$6:$B$25,0),1)),""),"")</f>
        <v/>
      </c>
      <c r="E2856" s="361" t="str">
        <f>IFERROR(IF(LEN(C2856)&gt;0,IF(LEN(INDEX(TasksList!$F$6:$F$25,MATCH(C2856,TasksList!$B$6:$B$25,0),1))=0,"not set!",INDEX(TasksList!$F$6:$F$25,MATCH(C2856,TasksList!$B$6:$B$25,0),1)),""),"")</f>
        <v/>
      </c>
      <c r="F2856" s="360" t="str">
        <f>IFERROR(IF(LEN(D2856)&gt;0,IF(LEN(INDEX(AdressBook!$D$6:$D$25,MATCH(D2856,AdressBook!$B$6:$B$25,0),1))=0,"",INDEX(AdressBook!$D$6:$D$25,MATCH(D2856,AdressBook!$B$6:$B$25,0),1)),""),"")</f>
        <v/>
      </c>
      <c r="G2856" s="361" t="str">
        <f>IFERROR(IF(LEN(INDEX(PlansAndNotes!$F$6:$F$4005,ROW(B2856)-ROW($C$3)))=0,"",INDEX(PlansAndNotes!$F$6:$F$4005,ROW(B2856)-ROW($C$3))),"")</f>
        <v/>
      </c>
      <c r="H2856" s="361" t="str">
        <f>IFERROR(IF(LEN(C2856)&gt;0,IF(LEN(INDEX(TasksList!$G$6:$G$25,MATCH(C2856,TasksList!$B$6:$B$25,0),1))=0,"",INDEX(TasksList!$G$6:$G$25,MATCH(C2856,TasksList!$B$6:$B$25,0),1)),""),"")</f>
        <v/>
      </c>
      <c r="N2856" s="362" t="str">
        <f>IFERROR(IF(LEN(INDEX(PlansAndNotes!$D$6:$D$4005,ROW(B2856)-ROW($C$3)))=0,"",INDEX(PlansAndNotes!$D$6:$D$4005,ROW(B2856)-ROW($C$3))),"")</f>
        <v/>
      </c>
      <c r="O2856" s="165" t="str">
        <f t="shared" si="305"/>
        <v/>
      </c>
      <c r="P2856" s="363" t="str">
        <f>IFERROR(IF(LEN(INDEX(PlansAndNotes!$E$6:$E$4005,ROW(B2856)-ROW($C$3)))=0,"",INDEX(PlansAndNotes!$E$6:$E$4005,ROW(B2856)-ROW($C$3))),"")</f>
        <v/>
      </c>
      <c r="Q2856" s="363" t="str">
        <f>IFERROR(IF(LEN(INDEX(PlansAndNotes!$G$6:$G$4005,ROW(B2856)-ROW($C$3)))=0,"",INDEX(PlansAndNotes!$G$6:$G$4005,ROW(B2856)-ROW($C$3))),"")</f>
        <v/>
      </c>
      <c r="R2856" s="361" t="str">
        <f>IFERROR(IF(LEN(D2856)&gt;0,IF(LEN(INDEX(AdressBook!$C$6:$C$25,MATCH(D2856,AdressBook!$B$6:$B$25,0),1))=0,"",INDEX(AdressBook!$C$6:$C$25,MATCH(D2856,AdressBook!$B$6:$B$25,0),1)),""),"")</f>
        <v/>
      </c>
      <c r="S2856" s="165">
        <f>IF(LEN(C2856)&gt;0,IFERROR(IF(MATCH(C2856,C2857:$C$4004,0)&gt;0,-1,ROW(S2856)-ROW($S$3)),ROW(S2856)-ROW($S$3)),-1)</f>
        <v>-1</v>
      </c>
      <c r="T2856" s="165">
        <f t="shared" si="306"/>
        <v>0</v>
      </c>
      <c r="U2856" s="165" t="str">
        <f t="shared" si="307"/>
        <v/>
      </c>
      <c r="V2856" s="165" t="str">
        <f>IFERROR(IF(OR(C2856="",S2856&lt;0),"",IF(SUBTOTAL(3,C2856:C2856)=0,-1,SUBTOTAL(3,$C$4:C2856))),"")</f>
        <v/>
      </c>
      <c r="W2856" s="156" t="str">
        <f t="array" ref="W2856">IF(LEN(C2856)&gt;0,IFERROR(IF(MATCH(C2856,$C$3:$C2855,0)&gt;0,N2856-INDEX($N$3:N2855,SUMPRODUCT(MAX(ROW($C$3:$C2855)*(C2856=$C$3:$C2855)))-2,1),""),""),"")</f>
        <v/>
      </c>
      <c r="X2856" s="156">
        <f t="shared" ca="1" si="308"/>
        <v>1</v>
      </c>
      <c r="Y2856" s="156">
        <f t="shared" ca="1" si="309"/>
        <v>1</v>
      </c>
    </row>
    <row r="2857" spans="2:25" hidden="1" x14ac:dyDescent="0.25">
      <c r="B2857" s="390" t="str">
        <f>IFERROR(IF(LEN(INDEX(PlansAndNotes!$B$6:$B$2005,ROW(A2857)-ROW($B$3)))=0,"",INDEX(PlansAndNotes!$B$6:$B$2005,ROW(A2857)-ROW($B$3))),"")</f>
        <v/>
      </c>
      <c r="C2857" s="387" t="str">
        <f t="shared" si="310"/>
        <v/>
      </c>
      <c r="D2857" s="361" t="str">
        <f>IFERROR(IF(LEN(C2857)&gt;0,IF(LEN(INDEX(TasksList!$C$6:$C$25,MATCH(C2857,TasksList!$B$6:$B$25,0),1))=0,"",INDEX(TasksList!$C$6:$C$25,MATCH(C2857,TasksList!$B$6:$B$25,0),1)),""),"")</f>
        <v/>
      </c>
      <c r="E2857" s="361" t="str">
        <f>IFERROR(IF(LEN(C2857)&gt;0,IF(LEN(INDEX(TasksList!$F$6:$F$25,MATCH(C2857,TasksList!$B$6:$B$25,0),1))=0,"not set!",INDEX(TasksList!$F$6:$F$25,MATCH(C2857,TasksList!$B$6:$B$25,0),1)),""),"")</f>
        <v/>
      </c>
      <c r="F2857" s="360" t="str">
        <f>IFERROR(IF(LEN(D2857)&gt;0,IF(LEN(INDEX(AdressBook!$D$6:$D$25,MATCH(D2857,AdressBook!$B$6:$B$25,0),1))=0,"",INDEX(AdressBook!$D$6:$D$25,MATCH(D2857,AdressBook!$B$6:$B$25,0),1)),""),"")</f>
        <v/>
      </c>
      <c r="G2857" s="361" t="str">
        <f>IFERROR(IF(LEN(INDEX(PlansAndNotes!$F$6:$F$4005,ROW(B2857)-ROW($C$3)))=0,"",INDEX(PlansAndNotes!$F$6:$F$4005,ROW(B2857)-ROW($C$3))),"")</f>
        <v/>
      </c>
      <c r="H2857" s="361" t="str">
        <f>IFERROR(IF(LEN(C2857)&gt;0,IF(LEN(INDEX(TasksList!$G$6:$G$25,MATCH(C2857,TasksList!$B$6:$B$25,0),1))=0,"",INDEX(TasksList!$G$6:$G$25,MATCH(C2857,TasksList!$B$6:$B$25,0),1)),""),"")</f>
        <v/>
      </c>
      <c r="N2857" s="362" t="str">
        <f>IFERROR(IF(LEN(INDEX(PlansAndNotes!$D$6:$D$4005,ROW(B2857)-ROW($C$3)))=0,"",INDEX(PlansAndNotes!$D$6:$D$4005,ROW(B2857)-ROW($C$3))),"")</f>
        <v/>
      </c>
      <c r="O2857" s="165" t="str">
        <f t="shared" si="305"/>
        <v/>
      </c>
      <c r="P2857" s="363" t="str">
        <f>IFERROR(IF(LEN(INDEX(PlansAndNotes!$E$6:$E$4005,ROW(B2857)-ROW($C$3)))=0,"",INDEX(PlansAndNotes!$E$6:$E$4005,ROW(B2857)-ROW($C$3))),"")</f>
        <v/>
      </c>
      <c r="Q2857" s="363" t="str">
        <f>IFERROR(IF(LEN(INDEX(PlansAndNotes!$G$6:$G$4005,ROW(B2857)-ROW($C$3)))=0,"",INDEX(PlansAndNotes!$G$6:$G$4005,ROW(B2857)-ROW($C$3))),"")</f>
        <v/>
      </c>
      <c r="R2857" s="361" t="str">
        <f>IFERROR(IF(LEN(D2857)&gt;0,IF(LEN(INDEX(AdressBook!$C$6:$C$25,MATCH(D2857,AdressBook!$B$6:$B$25,0),1))=0,"",INDEX(AdressBook!$C$6:$C$25,MATCH(D2857,AdressBook!$B$6:$B$25,0),1)),""),"")</f>
        <v/>
      </c>
      <c r="S2857" s="165">
        <f>IF(LEN(C2857)&gt;0,IFERROR(IF(MATCH(C2857,C2858:$C$4004,0)&gt;0,-1,ROW(S2857)-ROW($S$3)),ROW(S2857)-ROW($S$3)),-1)</f>
        <v>-1</v>
      </c>
      <c r="T2857" s="165">
        <f t="shared" si="306"/>
        <v>0</v>
      </c>
      <c r="U2857" s="165" t="str">
        <f t="shared" si="307"/>
        <v/>
      </c>
      <c r="V2857" s="165" t="str">
        <f>IFERROR(IF(OR(C2857="",S2857&lt;0),"",IF(SUBTOTAL(3,C2857:C2857)=0,-1,SUBTOTAL(3,$C$4:C2857))),"")</f>
        <v/>
      </c>
      <c r="W2857" s="156" t="str">
        <f t="array" ref="W2857">IF(LEN(C2857)&gt;0,IFERROR(IF(MATCH(C2857,$C$3:$C2856,0)&gt;0,N2857-INDEX($N$3:N2856,SUMPRODUCT(MAX(ROW($C$3:$C2856)*(C2857=$C$3:$C2856)))-2,1),""),""),"")</f>
        <v/>
      </c>
      <c r="X2857" s="156">
        <f t="shared" ca="1" si="308"/>
        <v>1</v>
      </c>
      <c r="Y2857" s="156">
        <f t="shared" ca="1" si="309"/>
        <v>1</v>
      </c>
    </row>
    <row r="2858" spans="2:25" hidden="1" x14ac:dyDescent="0.25">
      <c r="B2858" s="390" t="str">
        <f>IFERROR(IF(LEN(INDEX(PlansAndNotes!$B$6:$B$2005,ROW(A2858)-ROW($B$3)))=0,"",INDEX(PlansAndNotes!$B$6:$B$2005,ROW(A2858)-ROW($B$3))),"")</f>
        <v/>
      </c>
      <c r="C2858" s="387" t="str">
        <f t="shared" si="310"/>
        <v/>
      </c>
      <c r="D2858" s="361" t="str">
        <f>IFERROR(IF(LEN(C2858)&gt;0,IF(LEN(INDEX(TasksList!$C$6:$C$25,MATCH(C2858,TasksList!$B$6:$B$25,0),1))=0,"",INDEX(TasksList!$C$6:$C$25,MATCH(C2858,TasksList!$B$6:$B$25,0),1)),""),"")</f>
        <v/>
      </c>
      <c r="E2858" s="361" t="str">
        <f>IFERROR(IF(LEN(C2858)&gt;0,IF(LEN(INDEX(TasksList!$F$6:$F$25,MATCH(C2858,TasksList!$B$6:$B$25,0),1))=0,"not set!",INDEX(TasksList!$F$6:$F$25,MATCH(C2858,TasksList!$B$6:$B$25,0),1)),""),"")</f>
        <v/>
      </c>
      <c r="F2858" s="360" t="str">
        <f>IFERROR(IF(LEN(D2858)&gt;0,IF(LEN(INDEX(AdressBook!$D$6:$D$25,MATCH(D2858,AdressBook!$B$6:$B$25,0),1))=0,"",INDEX(AdressBook!$D$6:$D$25,MATCH(D2858,AdressBook!$B$6:$B$25,0),1)),""),"")</f>
        <v/>
      </c>
      <c r="G2858" s="361" t="str">
        <f>IFERROR(IF(LEN(INDEX(PlansAndNotes!$F$6:$F$4005,ROW(B2858)-ROW($C$3)))=0,"",INDEX(PlansAndNotes!$F$6:$F$4005,ROW(B2858)-ROW($C$3))),"")</f>
        <v/>
      </c>
      <c r="H2858" s="361" t="str">
        <f>IFERROR(IF(LEN(C2858)&gt;0,IF(LEN(INDEX(TasksList!$G$6:$G$25,MATCH(C2858,TasksList!$B$6:$B$25,0),1))=0,"",INDEX(TasksList!$G$6:$G$25,MATCH(C2858,TasksList!$B$6:$B$25,0),1)),""),"")</f>
        <v/>
      </c>
      <c r="N2858" s="362" t="str">
        <f>IFERROR(IF(LEN(INDEX(PlansAndNotes!$D$6:$D$4005,ROW(B2858)-ROW($C$3)))=0,"",INDEX(PlansAndNotes!$D$6:$D$4005,ROW(B2858)-ROW($C$3))),"")</f>
        <v/>
      </c>
      <c r="O2858" s="165" t="str">
        <f t="shared" si="305"/>
        <v/>
      </c>
      <c r="P2858" s="363" t="str">
        <f>IFERROR(IF(LEN(INDEX(PlansAndNotes!$E$6:$E$4005,ROW(B2858)-ROW($C$3)))=0,"",INDEX(PlansAndNotes!$E$6:$E$4005,ROW(B2858)-ROW($C$3))),"")</f>
        <v/>
      </c>
      <c r="Q2858" s="363" t="str">
        <f>IFERROR(IF(LEN(INDEX(PlansAndNotes!$G$6:$G$4005,ROW(B2858)-ROW($C$3)))=0,"",INDEX(PlansAndNotes!$G$6:$G$4005,ROW(B2858)-ROW($C$3))),"")</f>
        <v/>
      </c>
      <c r="R2858" s="361" t="str">
        <f>IFERROR(IF(LEN(D2858)&gt;0,IF(LEN(INDEX(AdressBook!$C$6:$C$25,MATCH(D2858,AdressBook!$B$6:$B$25,0),1))=0,"",INDEX(AdressBook!$C$6:$C$25,MATCH(D2858,AdressBook!$B$6:$B$25,0),1)),""),"")</f>
        <v/>
      </c>
      <c r="S2858" s="165">
        <f>IF(LEN(C2858)&gt;0,IFERROR(IF(MATCH(C2858,C2859:$C$4004,0)&gt;0,-1,ROW(S2858)-ROW($S$3)),ROW(S2858)-ROW($S$3)),-1)</f>
        <v>-1</v>
      </c>
      <c r="T2858" s="165">
        <f t="shared" si="306"/>
        <v>0</v>
      </c>
      <c r="U2858" s="165" t="str">
        <f t="shared" si="307"/>
        <v/>
      </c>
      <c r="V2858" s="165" t="str">
        <f>IFERROR(IF(OR(C2858="",S2858&lt;0),"",IF(SUBTOTAL(3,C2858:C2858)=0,-1,SUBTOTAL(3,$C$4:C2858))),"")</f>
        <v/>
      </c>
      <c r="W2858" s="156" t="str">
        <f t="array" ref="W2858">IF(LEN(C2858)&gt;0,IFERROR(IF(MATCH(C2858,$C$3:$C2857,0)&gt;0,N2858-INDEX($N$3:N2857,SUMPRODUCT(MAX(ROW($C$3:$C2857)*(C2858=$C$3:$C2857)))-2,1),""),""),"")</f>
        <v/>
      </c>
      <c r="X2858" s="156">
        <f t="shared" ca="1" si="308"/>
        <v>1</v>
      </c>
      <c r="Y2858" s="156">
        <f t="shared" ca="1" si="309"/>
        <v>1</v>
      </c>
    </row>
    <row r="2859" spans="2:25" hidden="1" x14ac:dyDescent="0.25">
      <c r="B2859" s="390" t="str">
        <f>IFERROR(IF(LEN(INDEX(PlansAndNotes!$B$6:$B$2005,ROW(A2859)-ROW($B$3)))=0,"",INDEX(PlansAndNotes!$B$6:$B$2005,ROW(A2859)-ROW($B$3))),"")</f>
        <v/>
      </c>
      <c r="C2859" s="387" t="str">
        <f t="shared" si="310"/>
        <v/>
      </c>
      <c r="D2859" s="361" t="str">
        <f>IFERROR(IF(LEN(C2859)&gt;0,IF(LEN(INDEX(TasksList!$C$6:$C$25,MATCH(C2859,TasksList!$B$6:$B$25,0),1))=0,"",INDEX(TasksList!$C$6:$C$25,MATCH(C2859,TasksList!$B$6:$B$25,0),1)),""),"")</f>
        <v/>
      </c>
      <c r="E2859" s="361" t="str">
        <f>IFERROR(IF(LEN(C2859)&gt;0,IF(LEN(INDEX(TasksList!$F$6:$F$25,MATCH(C2859,TasksList!$B$6:$B$25,0),1))=0,"not set!",INDEX(TasksList!$F$6:$F$25,MATCH(C2859,TasksList!$B$6:$B$25,0),1)),""),"")</f>
        <v/>
      </c>
      <c r="F2859" s="360" t="str">
        <f>IFERROR(IF(LEN(D2859)&gt;0,IF(LEN(INDEX(AdressBook!$D$6:$D$25,MATCH(D2859,AdressBook!$B$6:$B$25,0),1))=0,"",INDEX(AdressBook!$D$6:$D$25,MATCH(D2859,AdressBook!$B$6:$B$25,0),1)),""),"")</f>
        <v/>
      </c>
      <c r="G2859" s="361" t="str">
        <f>IFERROR(IF(LEN(INDEX(PlansAndNotes!$F$6:$F$4005,ROW(B2859)-ROW($C$3)))=0,"",INDEX(PlansAndNotes!$F$6:$F$4005,ROW(B2859)-ROW($C$3))),"")</f>
        <v/>
      </c>
      <c r="H2859" s="361" t="str">
        <f>IFERROR(IF(LEN(C2859)&gt;0,IF(LEN(INDEX(TasksList!$G$6:$G$25,MATCH(C2859,TasksList!$B$6:$B$25,0),1))=0,"",INDEX(TasksList!$G$6:$G$25,MATCH(C2859,TasksList!$B$6:$B$25,0),1)),""),"")</f>
        <v/>
      </c>
      <c r="N2859" s="362" t="str">
        <f>IFERROR(IF(LEN(INDEX(PlansAndNotes!$D$6:$D$4005,ROW(B2859)-ROW($C$3)))=0,"",INDEX(PlansAndNotes!$D$6:$D$4005,ROW(B2859)-ROW($C$3))),"")</f>
        <v/>
      </c>
      <c r="O2859" s="165" t="str">
        <f t="shared" si="305"/>
        <v/>
      </c>
      <c r="P2859" s="363" t="str">
        <f>IFERROR(IF(LEN(INDEX(PlansAndNotes!$E$6:$E$4005,ROW(B2859)-ROW($C$3)))=0,"",INDEX(PlansAndNotes!$E$6:$E$4005,ROW(B2859)-ROW($C$3))),"")</f>
        <v/>
      </c>
      <c r="Q2859" s="363" t="str">
        <f>IFERROR(IF(LEN(INDEX(PlansAndNotes!$G$6:$G$4005,ROW(B2859)-ROW($C$3)))=0,"",INDEX(PlansAndNotes!$G$6:$G$4005,ROW(B2859)-ROW($C$3))),"")</f>
        <v/>
      </c>
      <c r="R2859" s="361" t="str">
        <f>IFERROR(IF(LEN(D2859)&gt;0,IF(LEN(INDEX(AdressBook!$C$6:$C$25,MATCH(D2859,AdressBook!$B$6:$B$25,0),1))=0,"",INDEX(AdressBook!$C$6:$C$25,MATCH(D2859,AdressBook!$B$6:$B$25,0),1)),""),"")</f>
        <v/>
      </c>
      <c r="S2859" s="165">
        <f>IF(LEN(C2859)&gt;0,IFERROR(IF(MATCH(C2859,C2860:$C$4004,0)&gt;0,-1,ROW(S2859)-ROW($S$3)),ROW(S2859)-ROW($S$3)),-1)</f>
        <v>-1</v>
      </c>
      <c r="T2859" s="165">
        <f t="shared" si="306"/>
        <v>0</v>
      </c>
      <c r="U2859" s="165" t="str">
        <f t="shared" si="307"/>
        <v/>
      </c>
      <c r="V2859" s="165" t="str">
        <f>IFERROR(IF(OR(C2859="",S2859&lt;0),"",IF(SUBTOTAL(3,C2859:C2859)=0,-1,SUBTOTAL(3,$C$4:C2859))),"")</f>
        <v/>
      </c>
      <c r="W2859" s="156" t="str">
        <f t="array" ref="W2859">IF(LEN(C2859)&gt;0,IFERROR(IF(MATCH(C2859,$C$3:$C2858,0)&gt;0,N2859-INDEX($N$3:N2858,SUMPRODUCT(MAX(ROW($C$3:$C2858)*(C2859=$C$3:$C2858)))-2,1),""),""),"")</f>
        <v/>
      </c>
      <c r="X2859" s="156">
        <f t="shared" ca="1" si="308"/>
        <v>1</v>
      </c>
      <c r="Y2859" s="156">
        <f t="shared" ca="1" si="309"/>
        <v>1</v>
      </c>
    </row>
    <row r="2860" spans="2:25" hidden="1" x14ac:dyDescent="0.25">
      <c r="B2860" s="390" t="str">
        <f>IFERROR(IF(LEN(INDEX(PlansAndNotes!$B$6:$B$2005,ROW(A2860)-ROW($B$3)))=0,"",INDEX(PlansAndNotes!$B$6:$B$2005,ROW(A2860)-ROW($B$3))),"")</f>
        <v/>
      </c>
      <c r="C2860" s="387" t="str">
        <f t="shared" si="310"/>
        <v/>
      </c>
      <c r="D2860" s="361" t="str">
        <f>IFERROR(IF(LEN(C2860)&gt;0,IF(LEN(INDEX(TasksList!$C$6:$C$25,MATCH(C2860,TasksList!$B$6:$B$25,0),1))=0,"",INDEX(TasksList!$C$6:$C$25,MATCH(C2860,TasksList!$B$6:$B$25,0),1)),""),"")</f>
        <v/>
      </c>
      <c r="E2860" s="361" t="str">
        <f>IFERROR(IF(LEN(C2860)&gt;0,IF(LEN(INDEX(TasksList!$F$6:$F$25,MATCH(C2860,TasksList!$B$6:$B$25,0),1))=0,"not set!",INDEX(TasksList!$F$6:$F$25,MATCH(C2860,TasksList!$B$6:$B$25,0),1)),""),"")</f>
        <v/>
      </c>
      <c r="F2860" s="360" t="str">
        <f>IFERROR(IF(LEN(D2860)&gt;0,IF(LEN(INDEX(AdressBook!$D$6:$D$25,MATCH(D2860,AdressBook!$B$6:$B$25,0),1))=0,"",INDEX(AdressBook!$D$6:$D$25,MATCH(D2860,AdressBook!$B$6:$B$25,0),1)),""),"")</f>
        <v/>
      </c>
      <c r="G2860" s="361" t="str">
        <f>IFERROR(IF(LEN(INDEX(PlansAndNotes!$F$6:$F$4005,ROW(B2860)-ROW($C$3)))=0,"",INDEX(PlansAndNotes!$F$6:$F$4005,ROW(B2860)-ROW($C$3))),"")</f>
        <v/>
      </c>
      <c r="H2860" s="361" t="str">
        <f>IFERROR(IF(LEN(C2860)&gt;0,IF(LEN(INDEX(TasksList!$G$6:$G$25,MATCH(C2860,TasksList!$B$6:$B$25,0),1))=0,"",INDEX(TasksList!$G$6:$G$25,MATCH(C2860,TasksList!$B$6:$B$25,0),1)),""),"")</f>
        <v/>
      </c>
      <c r="N2860" s="362" t="str">
        <f>IFERROR(IF(LEN(INDEX(PlansAndNotes!$D$6:$D$4005,ROW(B2860)-ROW($C$3)))=0,"",INDEX(PlansAndNotes!$D$6:$D$4005,ROW(B2860)-ROW($C$3))),"")</f>
        <v/>
      </c>
      <c r="O2860" s="165" t="str">
        <f t="shared" si="305"/>
        <v/>
      </c>
      <c r="P2860" s="363" t="str">
        <f>IFERROR(IF(LEN(INDEX(PlansAndNotes!$E$6:$E$4005,ROW(B2860)-ROW($C$3)))=0,"",INDEX(PlansAndNotes!$E$6:$E$4005,ROW(B2860)-ROW($C$3))),"")</f>
        <v/>
      </c>
      <c r="Q2860" s="363" t="str">
        <f>IFERROR(IF(LEN(INDEX(PlansAndNotes!$G$6:$G$4005,ROW(B2860)-ROW($C$3)))=0,"",INDEX(PlansAndNotes!$G$6:$G$4005,ROW(B2860)-ROW($C$3))),"")</f>
        <v/>
      </c>
      <c r="R2860" s="361" t="str">
        <f>IFERROR(IF(LEN(D2860)&gt;0,IF(LEN(INDEX(AdressBook!$C$6:$C$25,MATCH(D2860,AdressBook!$B$6:$B$25,0),1))=0,"",INDEX(AdressBook!$C$6:$C$25,MATCH(D2860,AdressBook!$B$6:$B$25,0),1)),""),"")</f>
        <v/>
      </c>
      <c r="S2860" s="165">
        <f>IF(LEN(C2860)&gt;0,IFERROR(IF(MATCH(C2860,C2861:$C$4004,0)&gt;0,-1,ROW(S2860)-ROW($S$3)),ROW(S2860)-ROW($S$3)),-1)</f>
        <v>-1</v>
      </c>
      <c r="T2860" s="165">
        <f t="shared" si="306"/>
        <v>0</v>
      </c>
      <c r="U2860" s="165" t="str">
        <f t="shared" si="307"/>
        <v/>
      </c>
      <c r="V2860" s="165" t="str">
        <f>IFERROR(IF(OR(C2860="",S2860&lt;0),"",IF(SUBTOTAL(3,C2860:C2860)=0,-1,SUBTOTAL(3,$C$4:C2860))),"")</f>
        <v/>
      </c>
      <c r="W2860" s="156" t="str">
        <f t="array" ref="W2860">IF(LEN(C2860)&gt;0,IFERROR(IF(MATCH(C2860,$C$3:$C2859,0)&gt;0,N2860-INDEX($N$3:N2859,SUMPRODUCT(MAX(ROW($C$3:$C2859)*(C2860=$C$3:$C2859)))-2,1),""),""),"")</f>
        <v/>
      </c>
      <c r="X2860" s="156">
        <f t="shared" ca="1" si="308"/>
        <v>1</v>
      </c>
      <c r="Y2860" s="156">
        <f t="shared" ca="1" si="309"/>
        <v>1</v>
      </c>
    </row>
    <row r="2861" spans="2:25" hidden="1" x14ac:dyDescent="0.25">
      <c r="B2861" s="390" t="str">
        <f>IFERROR(IF(LEN(INDEX(PlansAndNotes!$B$6:$B$2005,ROW(A2861)-ROW($B$3)))=0,"",INDEX(PlansAndNotes!$B$6:$B$2005,ROW(A2861)-ROW($B$3))),"")</f>
        <v/>
      </c>
      <c r="C2861" s="387" t="str">
        <f t="shared" si="310"/>
        <v/>
      </c>
      <c r="D2861" s="361" t="str">
        <f>IFERROR(IF(LEN(C2861)&gt;0,IF(LEN(INDEX(TasksList!$C$6:$C$25,MATCH(C2861,TasksList!$B$6:$B$25,0),1))=0,"",INDEX(TasksList!$C$6:$C$25,MATCH(C2861,TasksList!$B$6:$B$25,0),1)),""),"")</f>
        <v/>
      </c>
      <c r="E2861" s="361" t="str">
        <f>IFERROR(IF(LEN(C2861)&gt;0,IF(LEN(INDEX(TasksList!$F$6:$F$25,MATCH(C2861,TasksList!$B$6:$B$25,0),1))=0,"not set!",INDEX(TasksList!$F$6:$F$25,MATCH(C2861,TasksList!$B$6:$B$25,0),1)),""),"")</f>
        <v/>
      </c>
      <c r="F2861" s="360" t="str">
        <f>IFERROR(IF(LEN(D2861)&gt;0,IF(LEN(INDEX(AdressBook!$D$6:$D$25,MATCH(D2861,AdressBook!$B$6:$B$25,0),1))=0,"",INDEX(AdressBook!$D$6:$D$25,MATCH(D2861,AdressBook!$B$6:$B$25,0),1)),""),"")</f>
        <v/>
      </c>
      <c r="G2861" s="361" t="str">
        <f>IFERROR(IF(LEN(INDEX(PlansAndNotes!$F$6:$F$4005,ROW(B2861)-ROW($C$3)))=0,"",INDEX(PlansAndNotes!$F$6:$F$4005,ROW(B2861)-ROW($C$3))),"")</f>
        <v/>
      </c>
      <c r="H2861" s="361" t="str">
        <f>IFERROR(IF(LEN(C2861)&gt;0,IF(LEN(INDEX(TasksList!$G$6:$G$25,MATCH(C2861,TasksList!$B$6:$B$25,0),1))=0,"",INDEX(TasksList!$G$6:$G$25,MATCH(C2861,TasksList!$B$6:$B$25,0),1)),""),"")</f>
        <v/>
      </c>
      <c r="N2861" s="362" t="str">
        <f>IFERROR(IF(LEN(INDEX(PlansAndNotes!$D$6:$D$4005,ROW(B2861)-ROW($C$3)))=0,"",INDEX(PlansAndNotes!$D$6:$D$4005,ROW(B2861)-ROW($C$3))),"")</f>
        <v/>
      </c>
      <c r="O2861" s="165" t="str">
        <f t="shared" si="305"/>
        <v/>
      </c>
      <c r="P2861" s="363" t="str">
        <f>IFERROR(IF(LEN(INDEX(PlansAndNotes!$E$6:$E$4005,ROW(B2861)-ROW($C$3)))=0,"",INDEX(PlansAndNotes!$E$6:$E$4005,ROW(B2861)-ROW($C$3))),"")</f>
        <v/>
      </c>
      <c r="Q2861" s="363" t="str">
        <f>IFERROR(IF(LEN(INDEX(PlansAndNotes!$G$6:$G$4005,ROW(B2861)-ROW($C$3)))=0,"",INDEX(PlansAndNotes!$G$6:$G$4005,ROW(B2861)-ROW($C$3))),"")</f>
        <v/>
      </c>
      <c r="R2861" s="361" t="str">
        <f>IFERROR(IF(LEN(D2861)&gt;0,IF(LEN(INDEX(AdressBook!$C$6:$C$25,MATCH(D2861,AdressBook!$B$6:$B$25,0),1))=0,"",INDEX(AdressBook!$C$6:$C$25,MATCH(D2861,AdressBook!$B$6:$B$25,0),1)),""),"")</f>
        <v/>
      </c>
      <c r="S2861" s="165">
        <f>IF(LEN(C2861)&gt;0,IFERROR(IF(MATCH(C2861,C2862:$C$4004,0)&gt;0,-1,ROW(S2861)-ROW($S$3)),ROW(S2861)-ROW($S$3)),-1)</f>
        <v>-1</v>
      </c>
      <c r="T2861" s="165">
        <f t="shared" si="306"/>
        <v>0</v>
      </c>
      <c r="U2861" s="165" t="str">
        <f t="shared" si="307"/>
        <v/>
      </c>
      <c r="V2861" s="165" t="str">
        <f>IFERROR(IF(OR(C2861="",S2861&lt;0),"",IF(SUBTOTAL(3,C2861:C2861)=0,-1,SUBTOTAL(3,$C$4:C2861))),"")</f>
        <v/>
      </c>
      <c r="W2861" s="156" t="str">
        <f t="array" ref="W2861">IF(LEN(C2861)&gt;0,IFERROR(IF(MATCH(C2861,$C$3:$C2860,0)&gt;0,N2861-INDEX($N$3:N2860,SUMPRODUCT(MAX(ROW($C$3:$C2860)*(C2861=$C$3:$C2860)))-2,1),""),""),"")</f>
        <v/>
      </c>
      <c r="X2861" s="156">
        <f t="shared" ca="1" si="308"/>
        <v>1</v>
      </c>
      <c r="Y2861" s="156">
        <f t="shared" ca="1" si="309"/>
        <v>1</v>
      </c>
    </row>
    <row r="2862" spans="2:25" hidden="1" x14ac:dyDescent="0.25">
      <c r="B2862" s="390" t="str">
        <f>IFERROR(IF(LEN(INDEX(PlansAndNotes!$B$6:$B$2005,ROW(A2862)-ROW($B$3)))=0,"",INDEX(PlansAndNotes!$B$6:$B$2005,ROW(A2862)-ROW($B$3))),"")</f>
        <v/>
      </c>
      <c r="C2862" s="387" t="str">
        <f t="shared" si="310"/>
        <v/>
      </c>
      <c r="D2862" s="361" t="str">
        <f>IFERROR(IF(LEN(C2862)&gt;0,IF(LEN(INDEX(TasksList!$C$6:$C$25,MATCH(C2862,TasksList!$B$6:$B$25,0),1))=0,"",INDEX(TasksList!$C$6:$C$25,MATCH(C2862,TasksList!$B$6:$B$25,0),1)),""),"")</f>
        <v/>
      </c>
      <c r="E2862" s="361" t="str">
        <f>IFERROR(IF(LEN(C2862)&gt;0,IF(LEN(INDEX(TasksList!$F$6:$F$25,MATCH(C2862,TasksList!$B$6:$B$25,0),1))=0,"not set!",INDEX(TasksList!$F$6:$F$25,MATCH(C2862,TasksList!$B$6:$B$25,0),1)),""),"")</f>
        <v/>
      </c>
      <c r="F2862" s="360" t="str">
        <f>IFERROR(IF(LEN(D2862)&gt;0,IF(LEN(INDEX(AdressBook!$D$6:$D$25,MATCH(D2862,AdressBook!$B$6:$B$25,0),1))=0,"",INDEX(AdressBook!$D$6:$D$25,MATCH(D2862,AdressBook!$B$6:$B$25,0),1)),""),"")</f>
        <v/>
      </c>
      <c r="G2862" s="361" t="str">
        <f>IFERROR(IF(LEN(INDEX(PlansAndNotes!$F$6:$F$4005,ROW(B2862)-ROW($C$3)))=0,"",INDEX(PlansAndNotes!$F$6:$F$4005,ROW(B2862)-ROW($C$3))),"")</f>
        <v/>
      </c>
      <c r="H2862" s="361" t="str">
        <f>IFERROR(IF(LEN(C2862)&gt;0,IF(LEN(INDEX(TasksList!$G$6:$G$25,MATCH(C2862,TasksList!$B$6:$B$25,0),1))=0,"",INDEX(TasksList!$G$6:$G$25,MATCH(C2862,TasksList!$B$6:$B$25,0),1)),""),"")</f>
        <v/>
      </c>
      <c r="N2862" s="362" t="str">
        <f>IFERROR(IF(LEN(INDEX(PlansAndNotes!$D$6:$D$4005,ROW(B2862)-ROW($C$3)))=0,"",INDEX(PlansAndNotes!$D$6:$D$4005,ROW(B2862)-ROW($C$3))),"")</f>
        <v/>
      </c>
      <c r="O2862" s="165" t="str">
        <f t="shared" si="305"/>
        <v/>
      </c>
      <c r="P2862" s="363" t="str">
        <f>IFERROR(IF(LEN(INDEX(PlansAndNotes!$E$6:$E$4005,ROW(B2862)-ROW($C$3)))=0,"",INDEX(PlansAndNotes!$E$6:$E$4005,ROW(B2862)-ROW($C$3))),"")</f>
        <v/>
      </c>
      <c r="Q2862" s="363" t="str">
        <f>IFERROR(IF(LEN(INDEX(PlansAndNotes!$G$6:$G$4005,ROW(B2862)-ROW($C$3)))=0,"",INDEX(PlansAndNotes!$G$6:$G$4005,ROW(B2862)-ROW($C$3))),"")</f>
        <v/>
      </c>
      <c r="R2862" s="361" t="str">
        <f>IFERROR(IF(LEN(D2862)&gt;0,IF(LEN(INDEX(AdressBook!$C$6:$C$25,MATCH(D2862,AdressBook!$B$6:$B$25,0),1))=0,"",INDEX(AdressBook!$C$6:$C$25,MATCH(D2862,AdressBook!$B$6:$B$25,0),1)),""),"")</f>
        <v/>
      </c>
      <c r="S2862" s="165">
        <f>IF(LEN(C2862)&gt;0,IFERROR(IF(MATCH(C2862,C2863:$C$4004,0)&gt;0,-1,ROW(S2862)-ROW($S$3)),ROW(S2862)-ROW($S$3)),-1)</f>
        <v>-1</v>
      </c>
      <c r="T2862" s="165">
        <f t="shared" si="306"/>
        <v>0</v>
      </c>
      <c r="U2862" s="165" t="str">
        <f t="shared" si="307"/>
        <v/>
      </c>
      <c r="V2862" s="165" t="str">
        <f>IFERROR(IF(OR(C2862="",S2862&lt;0),"",IF(SUBTOTAL(3,C2862:C2862)=0,-1,SUBTOTAL(3,$C$4:C2862))),"")</f>
        <v/>
      </c>
      <c r="W2862" s="156" t="str">
        <f t="array" ref="W2862">IF(LEN(C2862)&gt;0,IFERROR(IF(MATCH(C2862,$C$3:$C2861,0)&gt;0,N2862-INDEX($N$3:N2861,SUMPRODUCT(MAX(ROW($C$3:$C2861)*(C2862=$C$3:$C2861)))-2,1),""),""),"")</f>
        <v/>
      </c>
      <c r="X2862" s="156">
        <f t="shared" ca="1" si="308"/>
        <v>1</v>
      </c>
      <c r="Y2862" s="156">
        <f t="shared" ca="1" si="309"/>
        <v>1</v>
      </c>
    </row>
    <row r="2863" spans="2:25" hidden="1" x14ac:dyDescent="0.25">
      <c r="B2863" s="390" t="str">
        <f>IFERROR(IF(LEN(INDEX(PlansAndNotes!$B$6:$B$2005,ROW(A2863)-ROW($B$3)))=0,"",INDEX(PlansAndNotes!$B$6:$B$2005,ROW(A2863)-ROW($B$3))),"")</f>
        <v/>
      </c>
      <c r="C2863" s="387" t="str">
        <f t="shared" si="310"/>
        <v/>
      </c>
      <c r="D2863" s="361" t="str">
        <f>IFERROR(IF(LEN(C2863)&gt;0,IF(LEN(INDEX(TasksList!$C$6:$C$25,MATCH(C2863,TasksList!$B$6:$B$25,0),1))=0,"",INDEX(TasksList!$C$6:$C$25,MATCH(C2863,TasksList!$B$6:$B$25,0),1)),""),"")</f>
        <v/>
      </c>
      <c r="E2863" s="361" t="str">
        <f>IFERROR(IF(LEN(C2863)&gt;0,IF(LEN(INDEX(TasksList!$F$6:$F$25,MATCH(C2863,TasksList!$B$6:$B$25,0),1))=0,"not set!",INDEX(TasksList!$F$6:$F$25,MATCH(C2863,TasksList!$B$6:$B$25,0),1)),""),"")</f>
        <v/>
      </c>
      <c r="F2863" s="360" t="str">
        <f>IFERROR(IF(LEN(D2863)&gt;0,IF(LEN(INDEX(AdressBook!$D$6:$D$25,MATCH(D2863,AdressBook!$B$6:$B$25,0),1))=0,"",INDEX(AdressBook!$D$6:$D$25,MATCH(D2863,AdressBook!$B$6:$B$25,0),1)),""),"")</f>
        <v/>
      </c>
      <c r="G2863" s="361" t="str">
        <f>IFERROR(IF(LEN(INDEX(PlansAndNotes!$F$6:$F$4005,ROW(B2863)-ROW($C$3)))=0,"",INDEX(PlansAndNotes!$F$6:$F$4005,ROW(B2863)-ROW($C$3))),"")</f>
        <v/>
      </c>
      <c r="H2863" s="361" t="str">
        <f>IFERROR(IF(LEN(C2863)&gt;0,IF(LEN(INDEX(TasksList!$G$6:$G$25,MATCH(C2863,TasksList!$B$6:$B$25,0),1))=0,"",INDEX(TasksList!$G$6:$G$25,MATCH(C2863,TasksList!$B$6:$B$25,0),1)),""),"")</f>
        <v/>
      </c>
      <c r="N2863" s="362" t="str">
        <f>IFERROR(IF(LEN(INDEX(PlansAndNotes!$D$6:$D$4005,ROW(B2863)-ROW($C$3)))=0,"",INDEX(PlansAndNotes!$D$6:$D$4005,ROW(B2863)-ROW($C$3))),"")</f>
        <v/>
      </c>
      <c r="O2863" s="165" t="str">
        <f t="shared" si="305"/>
        <v/>
      </c>
      <c r="P2863" s="363" t="str">
        <f>IFERROR(IF(LEN(INDEX(PlansAndNotes!$E$6:$E$4005,ROW(B2863)-ROW($C$3)))=0,"",INDEX(PlansAndNotes!$E$6:$E$4005,ROW(B2863)-ROW($C$3))),"")</f>
        <v/>
      </c>
      <c r="Q2863" s="363" t="str">
        <f>IFERROR(IF(LEN(INDEX(PlansAndNotes!$G$6:$G$4005,ROW(B2863)-ROW($C$3)))=0,"",INDEX(PlansAndNotes!$G$6:$G$4005,ROW(B2863)-ROW($C$3))),"")</f>
        <v/>
      </c>
      <c r="R2863" s="361" t="str">
        <f>IFERROR(IF(LEN(D2863)&gt;0,IF(LEN(INDEX(AdressBook!$C$6:$C$25,MATCH(D2863,AdressBook!$B$6:$B$25,0),1))=0,"",INDEX(AdressBook!$C$6:$C$25,MATCH(D2863,AdressBook!$B$6:$B$25,0),1)),""),"")</f>
        <v/>
      </c>
      <c r="S2863" s="165">
        <f>IF(LEN(C2863)&gt;0,IFERROR(IF(MATCH(C2863,C2864:$C$4004,0)&gt;0,-1,ROW(S2863)-ROW($S$3)),ROW(S2863)-ROW($S$3)),-1)</f>
        <v>-1</v>
      </c>
      <c r="T2863" s="165">
        <f t="shared" si="306"/>
        <v>0</v>
      </c>
      <c r="U2863" s="165" t="str">
        <f t="shared" si="307"/>
        <v/>
      </c>
      <c r="V2863" s="165" t="str">
        <f>IFERROR(IF(OR(C2863="",S2863&lt;0),"",IF(SUBTOTAL(3,C2863:C2863)=0,-1,SUBTOTAL(3,$C$4:C2863))),"")</f>
        <v/>
      </c>
      <c r="W2863" s="156" t="str">
        <f t="array" ref="W2863">IF(LEN(C2863)&gt;0,IFERROR(IF(MATCH(C2863,$C$3:$C2862,0)&gt;0,N2863-INDEX($N$3:N2862,SUMPRODUCT(MAX(ROW($C$3:$C2862)*(C2863=$C$3:$C2862)))-2,1),""),""),"")</f>
        <v/>
      </c>
      <c r="X2863" s="156">
        <f t="shared" ca="1" si="308"/>
        <v>1</v>
      </c>
      <c r="Y2863" s="156">
        <f t="shared" ca="1" si="309"/>
        <v>1</v>
      </c>
    </row>
    <row r="2864" spans="2:25" hidden="1" x14ac:dyDescent="0.25">
      <c r="B2864" s="390" t="str">
        <f>IFERROR(IF(LEN(INDEX(PlansAndNotes!$B$6:$B$2005,ROW(A2864)-ROW($B$3)))=0,"",INDEX(PlansAndNotes!$B$6:$B$2005,ROW(A2864)-ROW($B$3))),"")</f>
        <v/>
      </c>
      <c r="C2864" s="387" t="str">
        <f t="shared" si="310"/>
        <v/>
      </c>
      <c r="D2864" s="361" t="str">
        <f>IFERROR(IF(LEN(C2864)&gt;0,IF(LEN(INDEX(TasksList!$C$6:$C$25,MATCH(C2864,TasksList!$B$6:$B$25,0),1))=0,"",INDEX(TasksList!$C$6:$C$25,MATCH(C2864,TasksList!$B$6:$B$25,0),1)),""),"")</f>
        <v/>
      </c>
      <c r="E2864" s="361" t="str">
        <f>IFERROR(IF(LEN(C2864)&gt;0,IF(LEN(INDEX(TasksList!$F$6:$F$25,MATCH(C2864,TasksList!$B$6:$B$25,0),1))=0,"not set!",INDEX(TasksList!$F$6:$F$25,MATCH(C2864,TasksList!$B$6:$B$25,0),1)),""),"")</f>
        <v/>
      </c>
      <c r="F2864" s="360" t="str">
        <f>IFERROR(IF(LEN(D2864)&gt;0,IF(LEN(INDEX(AdressBook!$D$6:$D$25,MATCH(D2864,AdressBook!$B$6:$B$25,0),1))=0,"",INDEX(AdressBook!$D$6:$D$25,MATCH(D2864,AdressBook!$B$6:$B$25,0),1)),""),"")</f>
        <v/>
      </c>
      <c r="G2864" s="361" t="str">
        <f>IFERROR(IF(LEN(INDEX(PlansAndNotes!$F$6:$F$4005,ROW(B2864)-ROW($C$3)))=0,"",INDEX(PlansAndNotes!$F$6:$F$4005,ROW(B2864)-ROW($C$3))),"")</f>
        <v/>
      </c>
      <c r="H2864" s="361" t="str">
        <f>IFERROR(IF(LEN(C2864)&gt;0,IF(LEN(INDEX(TasksList!$G$6:$G$25,MATCH(C2864,TasksList!$B$6:$B$25,0),1))=0,"",INDEX(TasksList!$G$6:$G$25,MATCH(C2864,TasksList!$B$6:$B$25,0),1)),""),"")</f>
        <v/>
      </c>
      <c r="N2864" s="362" t="str">
        <f>IFERROR(IF(LEN(INDEX(PlansAndNotes!$D$6:$D$4005,ROW(B2864)-ROW($C$3)))=0,"",INDEX(PlansAndNotes!$D$6:$D$4005,ROW(B2864)-ROW($C$3))),"")</f>
        <v/>
      </c>
      <c r="O2864" s="165" t="str">
        <f t="shared" si="305"/>
        <v/>
      </c>
      <c r="P2864" s="363" t="str">
        <f>IFERROR(IF(LEN(INDEX(PlansAndNotes!$E$6:$E$4005,ROW(B2864)-ROW($C$3)))=0,"",INDEX(PlansAndNotes!$E$6:$E$4005,ROW(B2864)-ROW($C$3))),"")</f>
        <v/>
      </c>
      <c r="Q2864" s="363" t="str">
        <f>IFERROR(IF(LEN(INDEX(PlansAndNotes!$G$6:$G$4005,ROW(B2864)-ROW($C$3)))=0,"",INDEX(PlansAndNotes!$G$6:$G$4005,ROW(B2864)-ROW($C$3))),"")</f>
        <v/>
      </c>
      <c r="R2864" s="361" t="str">
        <f>IFERROR(IF(LEN(D2864)&gt;0,IF(LEN(INDEX(AdressBook!$C$6:$C$25,MATCH(D2864,AdressBook!$B$6:$B$25,0),1))=0,"",INDEX(AdressBook!$C$6:$C$25,MATCH(D2864,AdressBook!$B$6:$B$25,0),1)),""),"")</f>
        <v/>
      </c>
      <c r="S2864" s="165">
        <f>IF(LEN(C2864)&gt;0,IFERROR(IF(MATCH(C2864,C2865:$C$4004,0)&gt;0,-1,ROW(S2864)-ROW($S$3)),ROW(S2864)-ROW($S$3)),-1)</f>
        <v>-1</v>
      </c>
      <c r="T2864" s="165">
        <f t="shared" si="306"/>
        <v>0</v>
      </c>
      <c r="U2864" s="165" t="str">
        <f t="shared" si="307"/>
        <v/>
      </c>
      <c r="V2864" s="165" t="str">
        <f>IFERROR(IF(OR(C2864="",S2864&lt;0),"",IF(SUBTOTAL(3,C2864:C2864)=0,-1,SUBTOTAL(3,$C$4:C2864))),"")</f>
        <v/>
      </c>
      <c r="W2864" s="156" t="str">
        <f t="array" ref="W2864">IF(LEN(C2864)&gt;0,IFERROR(IF(MATCH(C2864,$C$3:$C2863,0)&gt;0,N2864-INDEX($N$3:N2863,SUMPRODUCT(MAX(ROW($C$3:$C2863)*(C2864=$C$3:$C2863)))-2,1),""),""),"")</f>
        <v/>
      </c>
      <c r="X2864" s="156">
        <f t="shared" ca="1" si="308"/>
        <v>1</v>
      </c>
      <c r="Y2864" s="156">
        <f t="shared" ca="1" si="309"/>
        <v>1</v>
      </c>
    </row>
    <row r="2865" spans="2:25" hidden="1" x14ac:dyDescent="0.25">
      <c r="B2865" s="390" t="str">
        <f>IFERROR(IF(LEN(INDEX(PlansAndNotes!$B$6:$B$2005,ROW(A2865)-ROW($B$3)))=0,"",INDEX(PlansAndNotes!$B$6:$B$2005,ROW(A2865)-ROW($B$3))),"")</f>
        <v/>
      </c>
      <c r="C2865" s="387" t="str">
        <f t="shared" si="310"/>
        <v/>
      </c>
      <c r="D2865" s="361" t="str">
        <f>IFERROR(IF(LEN(C2865)&gt;0,IF(LEN(INDEX(TasksList!$C$6:$C$25,MATCH(C2865,TasksList!$B$6:$B$25,0),1))=0,"",INDEX(TasksList!$C$6:$C$25,MATCH(C2865,TasksList!$B$6:$B$25,0),1)),""),"")</f>
        <v/>
      </c>
      <c r="E2865" s="361" t="str">
        <f>IFERROR(IF(LEN(C2865)&gt;0,IF(LEN(INDEX(TasksList!$F$6:$F$25,MATCH(C2865,TasksList!$B$6:$B$25,0),1))=0,"not set!",INDEX(TasksList!$F$6:$F$25,MATCH(C2865,TasksList!$B$6:$B$25,0),1)),""),"")</f>
        <v/>
      </c>
      <c r="F2865" s="360" t="str">
        <f>IFERROR(IF(LEN(D2865)&gt;0,IF(LEN(INDEX(AdressBook!$D$6:$D$25,MATCH(D2865,AdressBook!$B$6:$B$25,0),1))=0,"",INDEX(AdressBook!$D$6:$D$25,MATCH(D2865,AdressBook!$B$6:$B$25,0),1)),""),"")</f>
        <v/>
      </c>
      <c r="G2865" s="361" t="str">
        <f>IFERROR(IF(LEN(INDEX(PlansAndNotes!$F$6:$F$4005,ROW(B2865)-ROW($C$3)))=0,"",INDEX(PlansAndNotes!$F$6:$F$4005,ROW(B2865)-ROW($C$3))),"")</f>
        <v/>
      </c>
      <c r="H2865" s="361" t="str">
        <f>IFERROR(IF(LEN(C2865)&gt;0,IF(LEN(INDEX(TasksList!$G$6:$G$25,MATCH(C2865,TasksList!$B$6:$B$25,0),1))=0,"",INDEX(TasksList!$G$6:$G$25,MATCH(C2865,TasksList!$B$6:$B$25,0),1)),""),"")</f>
        <v/>
      </c>
      <c r="N2865" s="362" t="str">
        <f>IFERROR(IF(LEN(INDEX(PlansAndNotes!$D$6:$D$4005,ROW(B2865)-ROW($C$3)))=0,"",INDEX(PlansAndNotes!$D$6:$D$4005,ROW(B2865)-ROW($C$3))),"")</f>
        <v/>
      </c>
      <c r="O2865" s="165" t="str">
        <f t="shared" si="305"/>
        <v/>
      </c>
      <c r="P2865" s="363" t="str">
        <f>IFERROR(IF(LEN(INDEX(PlansAndNotes!$E$6:$E$4005,ROW(B2865)-ROW($C$3)))=0,"",INDEX(PlansAndNotes!$E$6:$E$4005,ROW(B2865)-ROW($C$3))),"")</f>
        <v/>
      </c>
      <c r="Q2865" s="363" t="str">
        <f>IFERROR(IF(LEN(INDEX(PlansAndNotes!$G$6:$G$4005,ROW(B2865)-ROW($C$3)))=0,"",INDEX(PlansAndNotes!$G$6:$G$4005,ROW(B2865)-ROW($C$3))),"")</f>
        <v/>
      </c>
      <c r="R2865" s="361" t="str">
        <f>IFERROR(IF(LEN(D2865)&gt;0,IF(LEN(INDEX(AdressBook!$C$6:$C$25,MATCH(D2865,AdressBook!$B$6:$B$25,0),1))=0,"",INDEX(AdressBook!$C$6:$C$25,MATCH(D2865,AdressBook!$B$6:$B$25,0),1)),""),"")</f>
        <v/>
      </c>
      <c r="S2865" s="165">
        <f>IF(LEN(C2865)&gt;0,IFERROR(IF(MATCH(C2865,C2866:$C$4004,0)&gt;0,-1,ROW(S2865)-ROW($S$3)),ROW(S2865)-ROW($S$3)),-1)</f>
        <v>-1</v>
      </c>
      <c r="T2865" s="165">
        <f t="shared" si="306"/>
        <v>0</v>
      </c>
      <c r="U2865" s="165" t="str">
        <f t="shared" si="307"/>
        <v/>
      </c>
      <c r="V2865" s="165" t="str">
        <f>IFERROR(IF(OR(C2865="",S2865&lt;0),"",IF(SUBTOTAL(3,C2865:C2865)=0,-1,SUBTOTAL(3,$C$4:C2865))),"")</f>
        <v/>
      </c>
      <c r="W2865" s="156" t="str">
        <f t="array" ref="W2865">IF(LEN(C2865)&gt;0,IFERROR(IF(MATCH(C2865,$C$3:$C2864,0)&gt;0,N2865-INDEX($N$3:N2864,SUMPRODUCT(MAX(ROW($C$3:$C2864)*(C2865=$C$3:$C2864)))-2,1),""),""),"")</f>
        <v/>
      </c>
      <c r="X2865" s="156">
        <f t="shared" ca="1" si="308"/>
        <v>1</v>
      </c>
      <c r="Y2865" s="156">
        <f t="shared" ca="1" si="309"/>
        <v>1</v>
      </c>
    </row>
    <row r="2866" spans="2:25" hidden="1" x14ac:dyDescent="0.25">
      <c r="B2866" s="390" t="str">
        <f>IFERROR(IF(LEN(INDEX(PlansAndNotes!$B$6:$B$2005,ROW(A2866)-ROW($B$3)))=0,"",INDEX(PlansAndNotes!$B$6:$B$2005,ROW(A2866)-ROW($B$3))),"")</f>
        <v/>
      </c>
      <c r="C2866" s="387" t="str">
        <f t="shared" si="310"/>
        <v/>
      </c>
      <c r="D2866" s="361" t="str">
        <f>IFERROR(IF(LEN(C2866)&gt;0,IF(LEN(INDEX(TasksList!$C$6:$C$25,MATCH(C2866,TasksList!$B$6:$B$25,0),1))=0,"",INDEX(TasksList!$C$6:$C$25,MATCH(C2866,TasksList!$B$6:$B$25,0),1)),""),"")</f>
        <v/>
      </c>
      <c r="E2866" s="361" t="str">
        <f>IFERROR(IF(LEN(C2866)&gt;0,IF(LEN(INDEX(TasksList!$F$6:$F$25,MATCH(C2866,TasksList!$B$6:$B$25,0),1))=0,"not set!",INDEX(TasksList!$F$6:$F$25,MATCH(C2866,TasksList!$B$6:$B$25,0),1)),""),"")</f>
        <v/>
      </c>
      <c r="F2866" s="360" t="str">
        <f>IFERROR(IF(LEN(D2866)&gt;0,IF(LEN(INDEX(AdressBook!$D$6:$D$25,MATCH(D2866,AdressBook!$B$6:$B$25,0),1))=0,"",INDEX(AdressBook!$D$6:$D$25,MATCH(D2866,AdressBook!$B$6:$B$25,0),1)),""),"")</f>
        <v/>
      </c>
      <c r="G2866" s="361" t="str">
        <f>IFERROR(IF(LEN(INDEX(PlansAndNotes!$F$6:$F$4005,ROW(B2866)-ROW($C$3)))=0,"",INDEX(PlansAndNotes!$F$6:$F$4005,ROW(B2866)-ROW($C$3))),"")</f>
        <v/>
      </c>
      <c r="H2866" s="361" t="str">
        <f>IFERROR(IF(LEN(C2866)&gt;0,IF(LEN(INDEX(TasksList!$G$6:$G$25,MATCH(C2866,TasksList!$B$6:$B$25,0),1))=0,"",INDEX(TasksList!$G$6:$G$25,MATCH(C2866,TasksList!$B$6:$B$25,0),1)),""),"")</f>
        <v/>
      </c>
      <c r="N2866" s="362" t="str">
        <f>IFERROR(IF(LEN(INDEX(PlansAndNotes!$D$6:$D$4005,ROW(B2866)-ROW($C$3)))=0,"",INDEX(PlansAndNotes!$D$6:$D$4005,ROW(B2866)-ROW($C$3))),"")</f>
        <v/>
      </c>
      <c r="O2866" s="165" t="str">
        <f t="shared" si="305"/>
        <v/>
      </c>
      <c r="P2866" s="363" t="str">
        <f>IFERROR(IF(LEN(INDEX(PlansAndNotes!$E$6:$E$4005,ROW(B2866)-ROW($C$3)))=0,"",INDEX(PlansAndNotes!$E$6:$E$4005,ROW(B2866)-ROW($C$3))),"")</f>
        <v/>
      </c>
      <c r="Q2866" s="363" t="str">
        <f>IFERROR(IF(LEN(INDEX(PlansAndNotes!$G$6:$G$4005,ROW(B2866)-ROW($C$3)))=0,"",INDEX(PlansAndNotes!$G$6:$G$4005,ROW(B2866)-ROW($C$3))),"")</f>
        <v/>
      </c>
      <c r="R2866" s="361" t="str">
        <f>IFERROR(IF(LEN(D2866)&gt;0,IF(LEN(INDEX(AdressBook!$C$6:$C$25,MATCH(D2866,AdressBook!$B$6:$B$25,0),1))=0,"",INDEX(AdressBook!$C$6:$C$25,MATCH(D2866,AdressBook!$B$6:$B$25,0),1)),""),"")</f>
        <v/>
      </c>
      <c r="S2866" s="165">
        <f>IF(LEN(C2866)&gt;0,IFERROR(IF(MATCH(C2866,C2867:$C$4004,0)&gt;0,-1,ROW(S2866)-ROW($S$3)),ROW(S2866)-ROW($S$3)),-1)</f>
        <v>-1</v>
      </c>
      <c r="T2866" s="165">
        <f t="shared" si="306"/>
        <v>0</v>
      </c>
      <c r="U2866" s="165" t="str">
        <f t="shared" si="307"/>
        <v/>
      </c>
      <c r="V2866" s="165" t="str">
        <f>IFERROR(IF(OR(C2866="",S2866&lt;0),"",IF(SUBTOTAL(3,C2866:C2866)=0,-1,SUBTOTAL(3,$C$4:C2866))),"")</f>
        <v/>
      </c>
      <c r="W2866" s="156" t="str">
        <f t="array" ref="W2866">IF(LEN(C2866)&gt;0,IFERROR(IF(MATCH(C2866,$C$3:$C2865,0)&gt;0,N2866-INDEX($N$3:N2865,SUMPRODUCT(MAX(ROW($C$3:$C2865)*(C2866=$C$3:$C2865)))-2,1),""),""),"")</f>
        <v/>
      </c>
      <c r="X2866" s="156">
        <f t="shared" ca="1" si="308"/>
        <v>1</v>
      </c>
      <c r="Y2866" s="156">
        <f t="shared" ca="1" si="309"/>
        <v>1</v>
      </c>
    </row>
    <row r="2867" spans="2:25" hidden="1" x14ac:dyDescent="0.25">
      <c r="B2867" s="390" t="str">
        <f>IFERROR(IF(LEN(INDEX(PlansAndNotes!$B$6:$B$2005,ROW(A2867)-ROW($B$3)))=0,"",INDEX(PlansAndNotes!$B$6:$B$2005,ROW(A2867)-ROW($B$3))),"")</f>
        <v/>
      </c>
      <c r="C2867" s="387" t="str">
        <f t="shared" si="310"/>
        <v/>
      </c>
      <c r="D2867" s="361" t="str">
        <f>IFERROR(IF(LEN(C2867)&gt;0,IF(LEN(INDEX(TasksList!$C$6:$C$25,MATCH(C2867,TasksList!$B$6:$B$25,0),1))=0,"",INDEX(TasksList!$C$6:$C$25,MATCH(C2867,TasksList!$B$6:$B$25,0),1)),""),"")</f>
        <v/>
      </c>
      <c r="E2867" s="361" t="str">
        <f>IFERROR(IF(LEN(C2867)&gt;0,IF(LEN(INDEX(TasksList!$F$6:$F$25,MATCH(C2867,TasksList!$B$6:$B$25,0),1))=0,"not set!",INDEX(TasksList!$F$6:$F$25,MATCH(C2867,TasksList!$B$6:$B$25,0),1)),""),"")</f>
        <v/>
      </c>
      <c r="F2867" s="360" t="str">
        <f>IFERROR(IF(LEN(D2867)&gt;0,IF(LEN(INDEX(AdressBook!$D$6:$D$25,MATCH(D2867,AdressBook!$B$6:$B$25,0),1))=0,"",INDEX(AdressBook!$D$6:$D$25,MATCH(D2867,AdressBook!$B$6:$B$25,0),1)),""),"")</f>
        <v/>
      </c>
      <c r="G2867" s="361" t="str">
        <f>IFERROR(IF(LEN(INDEX(PlansAndNotes!$F$6:$F$4005,ROW(B2867)-ROW($C$3)))=0,"",INDEX(PlansAndNotes!$F$6:$F$4005,ROW(B2867)-ROW($C$3))),"")</f>
        <v/>
      </c>
      <c r="H2867" s="361" t="str">
        <f>IFERROR(IF(LEN(C2867)&gt;0,IF(LEN(INDEX(TasksList!$G$6:$G$25,MATCH(C2867,TasksList!$B$6:$B$25,0),1))=0,"",INDEX(TasksList!$G$6:$G$25,MATCH(C2867,TasksList!$B$6:$B$25,0),1)),""),"")</f>
        <v/>
      </c>
      <c r="N2867" s="362" t="str">
        <f>IFERROR(IF(LEN(INDEX(PlansAndNotes!$D$6:$D$4005,ROW(B2867)-ROW($C$3)))=0,"",INDEX(PlansAndNotes!$D$6:$D$4005,ROW(B2867)-ROW($C$3))),"")</f>
        <v/>
      </c>
      <c r="O2867" s="165" t="str">
        <f t="shared" si="305"/>
        <v/>
      </c>
      <c r="P2867" s="363" t="str">
        <f>IFERROR(IF(LEN(INDEX(PlansAndNotes!$E$6:$E$4005,ROW(B2867)-ROW($C$3)))=0,"",INDEX(PlansAndNotes!$E$6:$E$4005,ROW(B2867)-ROW($C$3))),"")</f>
        <v/>
      </c>
      <c r="Q2867" s="363" t="str">
        <f>IFERROR(IF(LEN(INDEX(PlansAndNotes!$G$6:$G$4005,ROW(B2867)-ROW($C$3)))=0,"",INDEX(PlansAndNotes!$G$6:$G$4005,ROW(B2867)-ROW($C$3))),"")</f>
        <v/>
      </c>
      <c r="R2867" s="361" t="str">
        <f>IFERROR(IF(LEN(D2867)&gt;0,IF(LEN(INDEX(AdressBook!$C$6:$C$25,MATCH(D2867,AdressBook!$B$6:$B$25,0),1))=0,"",INDEX(AdressBook!$C$6:$C$25,MATCH(D2867,AdressBook!$B$6:$B$25,0),1)),""),"")</f>
        <v/>
      </c>
      <c r="S2867" s="165">
        <f>IF(LEN(C2867)&gt;0,IFERROR(IF(MATCH(C2867,C2868:$C$4004,0)&gt;0,-1,ROW(S2867)-ROW($S$3)),ROW(S2867)-ROW($S$3)),-1)</f>
        <v>-1</v>
      </c>
      <c r="T2867" s="165">
        <f t="shared" si="306"/>
        <v>0</v>
      </c>
      <c r="U2867" s="165" t="str">
        <f t="shared" si="307"/>
        <v/>
      </c>
      <c r="V2867" s="165" t="str">
        <f>IFERROR(IF(OR(C2867="",S2867&lt;0),"",IF(SUBTOTAL(3,C2867:C2867)=0,-1,SUBTOTAL(3,$C$4:C2867))),"")</f>
        <v/>
      </c>
      <c r="W2867" s="156" t="str">
        <f t="array" ref="W2867">IF(LEN(C2867)&gt;0,IFERROR(IF(MATCH(C2867,$C$3:$C2866,0)&gt;0,N2867-INDEX($N$3:N2866,SUMPRODUCT(MAX(ROW($C$3:$C2866)*(C2867=$C$3:$C2866)))-2,1),""),""),"")</f>
        <v/>
      </c>
      <c r="X2867" s="156">
        <f t="shared" ca="1" si="308"/>
        <v>1</v>
      </c>
      <c r="Y2867" s="156">
        <f t="shared" ca="1" si="309"/>
        <v>1</v>
      </c>
    </row>
    <row r="2868" spans="2:25" hidden="1" x14ac:dyDescent="0.25">
      <c r="B2868" s="390" t="str">
        <f>IFERROR(IF(LEN(INDEX(PlansAndNotes!$B$6:$B$2005,ROW(A2868)-ROW($B$3)))=0,"",INDEX(PlansAndNotes!$B$6:$B$2005,ROW(A2868)-ROW($B$3))),"")</f>
        <v/>
      </c>
      <c r="C2868" s="387" t="str">
        <f t="shared" si="310"/>
        <v/>
      </c>
      <c r="D2868" s="361" t="str">
        <f>IFERROR(IF(LEN(C2868)&gt;0,IF(LEN(INDEX(TasksList!$C$6:$C$25,MATCH(C2868,TasksList!$B$6:$B$25,0),1))=0,"",INDEX(TasksList!$C$6:$C$25,MATCH(C2868,TasksList!$B$6:$B$25,0),1)),""),"")</f>
        <v/>
      </c>
      <c r="E2868" s="361" t="str">
        <f>IFERROR(IF(LEN(C2868)&gt;0,IF(LEN(INDEX(TasksList!$F$6:$F$25,MATCH(C2868,TasksList!$B$6:$B$25,0),1))=0,"not set!",INDEX(TasksList!$F$6:$F$25,MATCH(C2868,TasksList!$B$6:$B$25,0),1)),""),"")</f>
        <v/>
      </c>
      <c r="F2868" s="360" t="str">
        <f>IFERROR(IF(LEN(D2868)&gt;0,IF(LEN(INDEX(AdressBook!$D$6:$D$25,MATCH(D2868,AdressBook!$B$6:$B$25,0),1))=0,"",INDEX(AdressBook!$D$6:$D$25,MATCH(D2868,AdressBook!$B$6:$B$25,0),1)),""),"")</f>
        <v/>
      </c>
      <c r="G2868" s="361" t="str">
        <f>IFERROR(IF(LEN(INDEX(PlansAndNotes!$F$6:$F$4005,ROW(B2868)-ROW($C$3)))=0,"",INDEX(PlansAndNotes!$F$6:$F$4005,ROW(B2868)-ROW($C$3))),"")</f>
        <v/>
      </c>
      <c r="H2868" s="361" t="str">
        <f>IFERROR(IF(LEN(C2868)&gt;0,IF(LEN(INDEX(TasksList!$G$6:$G$25,MATCH(C2868,TasksList!$B$6:$B$25,0),1))=0,"",INDEX(TasksList!$G$6:$G$25,MATCH(C2868,TasksList!$B$6:$B$25,0),1)),""),"")</f>
        <v/>
      </c>
      <c r="N2868" s="362" t="str">
        <f>IFERROR(IF(LEN(INDEX(PlansAndNotes!$D$6:$D$4005,ROW(B2868)-ROW($C$3)))=0,"",INDEX(PlansAndNotes!$D$6:$D$4005,ROW(B2868)-ROW($C$3))),"")</f>
        <v/>
      </c>
      <c r="O2868" s="165" t="str">
        <f t="shared" si="305"/>
        <v/>
      </c>
      <c r="P2868" s="363" t="str">
        <f>IFERROR(IF(LEN(INDEX(PlansAndNotes!$E$6:$E$4005,ROW(B2868)-ROW($C$3)))=0,"",INDEX(PlansAndNotes!$E$6:$E$4005,ROW(B2868)-ROW($C$3))),"")</f>
        <v/>
      </c>
      <c r="Q2868" s="363" t="str">
        <f>IFERROR(IF(LEN(INDEX(PlansAndNotes!$G$6:$G$4005,ROW(B2868)-ROW($C$3)))=0,"",INDEX(PlansAndNotes!$G$6:$G$4005,ROW(B2868)-ROW($C$3))),"")</f>
        <v/>
      </c>
      <c r="R2868" s="361" t="str">
        <f>IFERROR(IF(LEN(D2868)&gt;0,IF(LEN(INDEX(AdressBook!$C$6:$C$25,MATCH(D2868,AdressBook!$B$6:$B$25,0),1))=0,"",INDEX(AdressBook!$C$6:$C$25,MATCH(D2868,AdressBook!$B$6:$B$25,0),1)),""),"")</f>
        <v/>
      </c>
      <c r="S2868" s="165">
        <f>IF(LEN(C2868)&gt;0,IFERROR(IF(MATCH(C2868,C2869:$C$4004,0)&gt;0,-1,ROW(S2868)-ROW($S$3)),ROW(S2868)-ROW($S$3)),-1)</f>
        <v>-1</v>
      </c>
      <c r="T2868" s="165">
        <f t="shared" si="306"/>
        <v>0</v>
      </c>
      <c r="U2868" s="165" t="str">
        <f t="shared" si="307"/>
        <v/>
      </c>
      <c r="V2868" s="165" t="str">
        <f>IFERROR(IF(OR(C2868="",S2868&lt;0),"",IF(SUBTOTAL(3,C2868:C2868)=0,-1,SUBTOTAL(3,$C$4:C2868))),"")</f>
        <v/>
      </c>
      <c r="W2868" s="156" t="str">
        <f t="array" ref="W2868">IF(LEN(C2868)&gt;0,IFERROR(IF(MATCH(C2868,$C$3:$C2867,0)&gt;0,N2868-INDEX($N$3:N2867,SUMPRODUCT(MAX(ROW($C$3:$C2867)*(C2868=$C$3:$C2867)))-2,1),""),""),"")</f>
        <v/>
      </c>
      <c r="X2868" s="156">
        <f t="shared" ca="1" si="308"/>
        <v>1</v>
      </c>
      <c r="Y2868" s="156">
        <f t="shared" ca="1" si="309"/>
        <v>1</v>
      </c>
    </row>
    <row r="2869" spans="2:25" hidden="1" x14ac:dyDescent="0.25">
      <c r="B2869" s="390" t="str">
        <f>IFERROR(IF(LEN(INDEX(PlansAndNotes!$B$6:$B$2005,ROW(A2869)-ROW($B$3)))=0,"",INDEX(PlansAndNotes!$B$6:$B$2005,ROW(A2869)-ROW($B$3))),"")</f>
        <v/>
      </c>
      <c r="C2869" s="387" t="str">
        <f t="shared" si="310"/>
        <v/>
      </c>
      <c r="D2869" s="361" t="str">
        <f>IFERROR(IF(LEN(C2869)&gt;0,IF(LEN(INDEX(TasksList!$C$6:$C$25,MATCH(C2869,TasksList!$B$6:$B$25,0),1))=0,"",INDEX(TasksList!$C$6:$C$25,MATCH(C2869,TasksList!$B$6:$B$25,0),1)),""),"")</f>
        <v/>
      </c>
      <c r="E2869" s="361" t="str">
        <f>IFERROR(IF(LEN(C2869)&gt;0,IF(LEN(INDEX(TasksList!$F$6:$F$25,MATCH(C2869,TasksList!$B$6:$B$25,0),1))=0,"not set!",INDEX(TasksList!$F$6:$F$25,MATCH(C2869,TasksList!$B$6:$B$25,0),1)),""),"")</f>
        <v/>
      </c>
      <c r="F2869" s="360" t="str">
        <f>IFERROR(IF(LEN(D2869)&gt;0,IF(LEN(INDEX(AdressBook!$D$6:$D$25,MATCH(D2869,AdressBook!$B$6:$B$25,0),1))=0,"",INDEX(AdressBook!$D$6:$D$25,MATCH(D2869,AdressBook!$B$6:$B$25,0),1)),""),"")</f>
        <v/>
      </c>
      <c r="G2869" s="361" t="str">
        <f>IFERROR(IF(LEN(INDEX(PlansAndNotes!$F$6:$F$4005,ROW(B2869)-ROW($C$3)))=0,"",INDEX(PlansAndNotes!$F$6:$F$4005,ROW(B2869)-ROW($C$3))),"")</f>
        <v/>
      </c>
      <c r="H2869" s="361" t="str">
        <f>IFERROR(IF(LEN(C2869)&gt;0,IF(LEN(INDEX(TasksList!$G$6:$G$25,MATCH(C2869,TasksList!$B$6:$B$25,0),1))=0,"",INDEX(TasksList!$G$6:$G$25,MATCH(C2869,TasksList!$B$6:$B$25,0),1)),""),"")</f>
        <v/>
      </c>
      <c r="N2869" s="362" t="str">
        <f>IFERROR(IF(LEN(INDEX(PlansAndNotes!$D$6:$D$4005,ROW(B2869)-ROW($C$3)))=0,"",INDEX(PlansAndNotes!$D$6:$D$4005,ROW(B2869)-ROW($C$3))),"")</f>
        <v/>
      </c>
      <c r="O2869" s="165" t="str">
        <f t="shared" si="305"/>
        <v/>
      </c>
      <c r="P2869" s="363" t="str">
        <f>IFERROR(IF(LEN(INDEX(PlansAndNotes!$E$6:$E$4005,ROW(B2869)-ROW($C$3)))=0,"",INDEX(PlansAndNotes!$E$6:$E$4005,ROW(B2869)-ROW($C$3))),"")</f>
        <v/>
      </c>
      <c r="Q2869" s="363" t="str">
        <f>IFERROR(IF(LEN(INDEX(PlansAndNotes!$G$6:$G$4005,ROW(B2869)-ROW($C$3)))=0,"",INDEX(PlansAndNotes!$G$6:$G$4005,ROW(B2869)-ROW($C$3))),"")</f>
        <v/>
      </c>
      <c r="R2869" s="361" t="str">
        <f>IFERROR(IF(LEN(D2869)&gt;0,IF(LEN(INDEX(AdressBook!$C$6:$C$25,MATCH(D2869,AdressBook!$B$6:$B$25,0),1))=0,"",INDEX(AdressBook!$C$6:$C$25,MATCH(D2869,AdressBook!$B$6:$B$25,0),1)),""),"")</f>
        <v/>
      </c>
      <c r="S2869" s="165">
        <f>IF(LEN(C2869)&gt;0,IFERROR(IF(MATCH(C2869,C2870:$C$4004,0)&gt;0,-1,ROW(S2869)-ROW($S$3)),ROW(S2869)-ROW($S$3)),-1)</f>
        <v>-1</v>
      </c>
      <c r="T2869" s="165">
        <f t="shared" si="306"/>
        <v>0</v>
      </c>
      <c r="U2869" s="165" t="str">
        <f t="shared" si="307"/>
        <v/>
      </c>
      <c r="V2869" s="165" t="str">
        <f>IFERROR(IF(OR(C2869="",S2869&lt;0),"",IF(SUBTOTAL(3,C2869:C2869)=0,-1,SUBTOTAL(3,$C$4:C2869))),"")</f>
        <v/>
      </c>
      <c r="W2869" s="156" t="str">
        <f t="array" ref="W2869">IF(LEN(C2869)&gt;0,IFERROR(IF(MATCH(C2869,$C$3:$C2868,0)&gt;0,N2869-INDEX($N$3:N2868,SUMPRODUCT(MAX(ROW($C$3:$C2868)*(C2869=$C$3:$C2868)))-2,1),""),""),"")</f>
        <v/>
      </c>
      <c r="X2869" s="156">
        <f t="shared" ca="1" si="308"/>
        <v>1</v>
      </c>
      <c r="Y2869" s="156">
        <f t="shared" ca="1" si="309"/>
        <v>1</v>
      </c>
    </row>
    <row r="2870" spans="2:25" hidden="1" x14ac:dyDescent="0.25">
      <c r="B2870" s="390" t="str">
        <f>IFERROR(IF(LEN(INDEX(PlansAndNotes!$B$6:$B$2005,ROW(A2870)-ROW($B$3)))=0,"",INDEX(PlansAndNotes!$B$6:$B$2005,ROW(A2870)-ROW($B$3))),"")</f>
        <v/>
      </c>
      <c r="C2870" s="387" t="str">
        <f t="shared" si="310"/>
        <v/>
      </c>
      <c r="D2870" s="361" t="str">
        <f>IFERROR(IF(LEN(C2870)&gt;0,IF(LEN(INDEX(TasksList!$C$6:$C$25,MATCH(C2870,TasksList!$B$6:$B$25,0),1))=0,"",INDEX(TasksList!$C$6:$C$25,MATCH(C2870,TasksList!$B$6:$B$25,0),1)),""),"")</f>
        <v/>
      </c>
      <c r="E2870" s="361" t="str">
        <f>IFERROR(IF(LEN(C2870)&gt;0,IF(LEN(INDEX(TasksList!$F$6:$F$25,MATCH(C2870,TasksList!$B$6:$B$25,0),1))=0,"not set!",INDEX(TasksList!$F$6:$F$25,MATCH(C2870,TasksList!$B$6:$B$25,0),1)),""),"")</f>
        <v/>
      </c>
      <c r="F2870" s="360" t="str">
        <f>IFERROR(IF(LEN(D2870)&gt;0,IF(LEN(INDEX(AdressBook!$D$6:$D$25,MATCH(D2870,AdressBook!$B$6:$B$25,0),1))=0,"",INDEX(AdressBook!$D$6:$D$25,MATCH(D2870,AdressBook!$B$6:$B$25,0),1)),""),"")</f>
        <v/>
      </c>
      <c r="G2870" s="361" t="str">
        <f>IFERROR(IF(LEN(INDEX(PlansAndNotes!$F$6:$F$4005,ROW(B2870)-ROW($C$3)))=0,"",INDEX(PlansAndNotes!$F$6:$F$4005,ROW(B2870)-ROW($C$3))),"")</f>
        <v/>
      </c>
      <c r="H2870" s="361" t="str">
        <f>IFERROR(IF(LEN(C2870)&gt;0,IF(LEN(INDEX(TasksList!$G$6:$G$25,MATCH(C2870,TasksList!$B$6:$B$25,0),1))=0,"",INDEX(TasksList!$G$6:$G$25,MATCH(C2870,TasksList!$B$6:$B$25,0),1)),""),"")</f>
        <v/>
      </c>
      <c r="N2870" s="362" t="str">
        <f>IFERROR(IF(LEN(INDEX(PlansAndNotes!$D$6:$D$4005,ROW(B2870)-ROW($C$3)))=0,"",INDEX(PlansAndNotes!$D$6:$D$4005,ROW(B2870)-ROW($C$3))),"")</f>
        <v/>
      </c>
      <c r="O2870" s="165" t="str">
        <f t="shared" si="305"/>
        <v/>
      </c>
      <c r="P2870" s="363" t="str">
        <f>IFERROR(IF(LEN(INDEX(PlansAndNotes!$E$6:$E$4005,ROW(B2870)-ROW($C$3)))=0,"",INDEX(PlansAndNotes!$E$6:$E$4005,ROW(B2870)-ROW($C$3))),"")</f>
        <v/>
      </c>
      <c r="Q2870" s="363" t="str">
        <f>IFERROR(IF(LEN(INDEX(PlansAndNotes!$G$6:$G$4005,ROW(B2870)-ROW($C$3)))=0,"",INDEX(PlansAndNotes!$G$6:$G$4005,ROW(B2870)-ROW($C$3))),"")</f>
        <v/>
      </c>
      <c r="R2870" s="361" t="str">
        <f>IFERROR(IF(LEN(D2870)&gt;0,IF(LEN(INDEX(AdressBook!$C$6:$C$25,MATCH(D2870,AdressBook!$B$6:$B$25,0),1))=0,"",INDEX(AdressBook!$C$6:$C$25,MATCH(D2870,AdressBook!$B$6:$B$25,0),1)),""),"")</f>
        <v/>
      </c>
      <c r="S2870" s="165">
        <f>IF(LEN(C2870)&gt;0,IFERROR(IF(MATCH(C2870,C2871:$C$4004,0)&gt;0,-1,ROW(S2870)-ROW($S$3)),ROW(S2870)-ROW($S$3)),-1)</f>
        <v>-1</v>
      </c>
      <c r="T2870" s="165">
        <f t="shared" si="306"/>
        <v>0</v>
      </c>
      <c r="U2870" s="165" t="str">
        <f t="shared" si="307"/>
        <v/>
      </c>
      <c r="V2870" s="165" t="str">
        <f>IFERROR(IF(OR(C2870="",S2870&lt;0),"",IF(SUBTOTAL(3,C2870:C2870)=0,-1,SUBTOTAL(3,$C$4:C2870))),"")</f>
        <v/>
      </c>
      <c r="W2870" s="156" t="str">
        <f t="array" ref="W2870">IF(LEN(C2870)&gt;0,IFERROR(IF(MATCH(C2870,$C$3:$C2869,0)&gt;0,N2870-INDEX($N$3:N2869,SUMPRODUCT(MAX(ROW($C$3:$C2869)*(C2870=$C$3:$C2869)))-2,1),""),""),"")</f>
        <v/>
      </c>
      <c r="X2870" s="156">
        <f t="shared" ca="1" si="308"/>
        <v>1</v>
      </c>
      <c r="Y2870" s="156">
        <f t="shared" ca="1" si="309"/>
        <v>1</v>
      </c>
    </row>
    <row r="2871" spans="2:25" hidden="1" x14ac:dyDescent="0.25">
      <c r="B2871" s="390" t="str">
        <f>IFERROR(IF(LEN(INDEX(PlansAndNotes!$B$6:$B$2005,ROW(A2871)-ROW($B$3)))=0,"",INDEX(PlansAndNotes!$B$6:$B$2005,ROW(A2871)-ROW($B$3))),"")</f>
        <v/>
      </c>
      <c r="C2871" s="387" t="str">
        <f t="shared" si="310"/>
        <v/>
      </c>
      <c r="D2871" s="361" t="str">
        <f>IFERROR(IF(LEN(C2871)&gt;0,IF(LEN(INDEX(TasksList!$C$6:$C$25,MATCH(C2871,TasksList!$B$6:$B$25,0),1))=0,"",INDEX(TasksList!$C$6:$C$25,MATCH(C2871,TasksList!$B$6:$B$25,0),1)),""),"")</f>
        <v/>
      </c>
      <c r="E2871" s="361" t="str">
        <f>IFERROR(IF(LEN(C2871)&gt;0,IF(LEN(INDEX(TasksList!$F$6:$F$25,MATCH(C2871,TasksList!$B$6:$B$25,0),1))=0,"not set!",INDEX(TasksList!$F$6:$F$25,MATCH(C2871,TasksList!$B$6:$B$25,0),1)),""),"")</f>
        <v/>
      </c>
      <c r="F2871" s="360" t="str">
        <f>IFERROR(IF(LEN(D2871)&gt;0,IF(LEN(INDEX(AdressBook!$D$6:$D$25,MATCH(D2871,AdressBook!$B$6:$B$25,0),1))=0,"",INDEX(AdressBook!$D$6:$D$25,MATCH(D2871,AdressBook!$B$6:$B$25,0),1)),""),"")</f>
        <v/>
      </c>
      <c r="G2871" s="361" t="str">
        <f>IFERROR(IF(LEN(INDEX(PlansAndNotes!$F$6:$F$4005,ROW(B2871)-ROW($C$3)))=0,"",INDEX(PlansAndNotes!$F$6:$F$4005,ROW(B2871)-ROW($C$3))),"")</f>
        <v/>
      </c>
      <c r="H2871" s="361" t="str">
        <f>IFERROR(IF(LEN(C2871)&gt;0,IF(LEN(INDEX(TasksList!$G$6:$G$25,MATCH(C2871,TasksList!$B$6:$B$25,0),1))=0,"",INDEX(TasksList!$G$6:$G$25,MATCH(C2871,TasksList!$B$6:$B$25,0),1)),""),"")</f>
        <v/>
      </c>
      <c r="N2871" s="362" t="str">
        <f>IFERROR(IF(LEN(INDEX(PlansAndNotes!$D$6:$D$4005,ROW(B2871)-ROW($C$3)))=0,"",INDEX(PlansAndNotes!$D$6:$D$4005,ROW(B2871)-ROW($C$3))),"")</f>
        <v/>
      </c>
      <c r="O2871" s="165" t="str">
        <f t="shared" si="305"/>
        <v/>
      </c>
      <c r="P2871" s="363" t="str">
        <f>IFERROR(IF(LEN(INDEX(PlansAndNotes!$E$6:$E$4005,ROW(B2871)-ROW($C$3)))=0,"",INDEX(PlansAndNotes!$E$6:$E$4005,ROW(B2871)-ROW($C$3))),"")</f>
        <v/>
      </c>
      <c r="Q2871" s="363" t="str">
        <f>IFERROR(IF(LEN(INDEX(PlansAndNotes!$G$6:$G$4005,ROW(B2871)-ROW($C$3)))=0,"",INDEX(PlansAndNotes!$G$6:$G$4005,ROW(B2871)-ROW($C$3))),"")</f>
        <v/>
      </c>
      <c r="R2871" s="361" t="str">
        <f>IFERROR(IF(LEN(D2871)&gt;0,IF(LEN(INDEX(AdressBook!$C$6:$C$25,MATCH(D2871,AdressBook!$B$6:$B$25,0),1))=0,"",INDEX(AdressBook!$C$6:$C$25,MATCH(D2871,AdressBook!$B$6:$B$25,0),1)),""),"")</f>
        <v/>
      </c>
      <c r="S2871" s="165">
        <f>IF(LEN(C2871)&gt;0,IFERROR(IF(MATCH(C2871,C2872:$C$4004,0)&gt;0,-1,ROW(S2871)-ROW($S$3)),ROW(S2871)-ROW($S$3)),-1)</f>
        <v>-1</v>
      </c>
      <c r="T2871" s="165">
        <f t="shared" si="306"/>
        <v>0</v>
      </c>
      <c r="U2871" s="165" t="str">
        <f t="shared" si="307"/>
        <v/>
      </c>
      <c r="V2871" s="165" t="str">
        <f>IFERROR(IF(OR(C2871="",S2871&lt;0),"",IF(SUBTOTAL(3,C2871:C2871)=0,-1,SUBTOTAL(3,$C$4:C2871))),"")</f>
        <v/>
      </c>
      <c r="W2871" s="156" t="str">
        <f t="array" ref="W2871">IF(LEN(C2871)&gt;0,IFERROR(IF(MATCH(C2871,$C$3:$C2870,0)&gt;0,N2871-INDEX($N$3:N2870,SUMPRODUCT(MAX(ROW($C$3:$C2870)*(C2871=$C$3:$C2870)))-2,1),""),""),"")</f>
        <v/>
      </c>
      <c r="X2871" s="156">
        <f t="shared" ca="1" si="308"/>
        <v>1</v>
      </c>
      <c r="Y2871" s="156">
        <f t="shared" ca="1" si="309"/>
        <v>1</v>
      </c>
    </row>
    <row r="2872" spans="2:25" hidden="1" x14ac:dyDescent="0.25">
      <c r="B2872" s="390" t="str">
        <f>IFERROR(IF(LEN(INDEX(PlansAndNotes!$B$6:$B$2005,ROW(A2872)-ROW($B$3)))=0,"",INDEX(PlansAndNotes!$B$6:$B$2005,ROW(A2872)-ROW($B$3))),"")</f>
        <v/>
      </c>
      <c r="C2872" s="387" t="str">
        <f t="shared" si="310"/>
        <v/>
      </c>
      <c r="D2872" s="361" t="str">
        <f>IFERROR(IF(LEN(C2872)&gt;0,IF(LEN(INDEX(TasksList!$C$6:$C$25,MATCH(C2872,TasksList!$B$6:$B$25,0),1))=0,"",INDEX(TasksList!$C$6:$C$25,MATCH(C2872,TasksList!$B$6:$B$25,0),1)),""),"")</f>
        <v/>
      </c>
      <c r="E2872" s="361" t="str">
        <f>IFERROR(IF(LEN(C2872)&gt;0,IF(LEN(INDEX(TasksList!$F$6:$F$25,MATCH(C2872,TasksList!$B$6:$B$25,0),1))=0,"not set!",INDEX(TasksList!$F$6:$F$25,MATCH(C2872,TasksList!$B$6:$B$25,0),1)),""),"")</f>
        <v/>
      </c>
      <c r="F2872" s="360" t="str">
        <f>IFERROR(IF(LEN(D2872)&gt;0,IF(LEN(INDEX(AdressBook!$D$6:$D$25,MATCH(D2872,AdressBook!$B$6:$B$25,0),1))=0,"",INDEX(AdressBook!$D$6:$D$25,MATCH(D2872,AdressBook!$B$6:$B$25,0),1)),""),"")</f>
        <v/>
      </c>
      <c r="G2872" s="361" t="str">
        <f>IFERROR(IF(LEN(INDEX(PlansAndNotes!$F$6:$F$4005,ROW(B2872)-ROW($C$3)))=0,"",INDEX(PlansAndNotes!$F$6:$F$4005,ROW(B2872)-ROW($C$3))),"")</f>
        <v/>
      </c>
      <c r="H2872" s="361" t="str">
        <f>IFERROR(IF(LEN(C2872)&gt;0,IF(LEN(INDEX(TasksList!$G$6:$G$25,MATCH(C2872,TasksList!$B$6:$B$25,0),1))=0,"",INDEX(TasksList!$G$6:$G$25,MATCH(C2872,TasksList!$B$6:$B$25,0),1)),""),"")</f>
        <v/>
      </c>
      <c r="N2872" s="362" t="str">
        <f>IFERROR(IF(LEN(INDEX(PlansAndNotes!$D$6:$D$4005,ROW(B2872)-ROW($C$3)))=0,"",INDEX(PlansAndNotes!$D$6:$D$4005,ROW(B2872)-ROW($C$3))),"")</f>
        <v/>
      </c>
      <c r="O2872" s="165" t="str">
        <f t="shared" si="305"/>
        <v/>
      </c>
      <c r="P2872" s="363" t="str">
        <f>IFERROR(IF(LEN(INDEX(PlansAndNotes!$E$6:$E$4005,ROW(B2872)-ROW($C$3)))=0,"",INDEX(PlansAndNotes!$E$6:$E$4005,ROW(B2872)-ROW($C$3))),"")</f>
        <v/>
      </c>
      <c r="Q2872" s="363" t="str">
        <f>IFERROR(IF(LEN(INDEX(PlansAndNotes!$G$6:$G$4005,ROW(B2872)-ROW($C$3)))=0,"",INDEX(PlansAndNotes!$G$6:$G$4005,ROW(B2872)-ROW($C$3))),"")</f>
        <v/>
      </c>
      <c r="R2872" s="361" t="str">
        <f>IFERROR(IF(LEN(D2872)&gt;0,IF(LEN(INDEX(AdressBook!$C$6:$C$25,MATCH(D2872,AdressBook!$B$6:$B$25,0),1))=0,"",INDEX(AdressBook!$C$6:$C$25,MATCH(D2872,AdressBook!$B$6:$B$25,0),1)),""),"")</f>
        <v/>
      </c>
      <c r="S2872" s="165">
        <f>IF(LEN(C2872)&gt;0,IFERROR(IF(MATCH(C2872,C2873:$C$4004,0)&gt;0,-1,ROW(S2872)-ROW($S$3)),ROW(S2872)-ROW($S$3)),-1)</f>
        <v>-1</v>
      </c>
      <c r="T2872" s="165">
        <f t="shared" si="306"/>
        <v>0</v>
      </c>
      <c r="U2872" s="165" t="str">
        <f t="shared" si="307"/>
        <v/>
      </c>
      <c r="V2872" s="165" t="str">
        <f>IFERROR(IF(OR(C2872="",S2872&lt;0),"",IF(SUBTOTAL(3,C2872:C2872)=0,-1,SUBTOTAL(3,$C$4:C2872))),"")</f>
        <v/>
      </c>
      <c r="W2872" s="156" t="str">
        <f t="array" ref="W2872">IF(LEN(C2872)&gt;0,IFERROR(IF(MATCH(C2872,$C$3:$C2871,0)&gt;0,N2872-INDEX($N$3:N2871,SUMPRODUCT(MAX(ROW($C$3:$C2871)*(C2872=$C$3:$C2871)))-2,1),""),""),"")</f>
        <v/>
      </c>
      <c r="X2872" s="156">
        <f t="shared" ca="1" si="308"/>
        <v>1</v>
      </c>
      <c r="Y2872" s="156">
        <f t="shared" ca="1" si="309"/>
        <v>1</v>
      </c>
    </row>
    <row r="2873" spans="2:25" hidden="1" x14ac:dyDescent="0.25">
      <c r="B2873" s="390" t="str">
        <f>IFERROR(IF(LEN(INDEX(PlansAndNotes!$B$6:$B$2005,ROW(A2873)-ROW($B$3)))=0,"",INDEX(PlansAndNotes!$B$6:$B$2005,ROW(A2873)-ROW($B$3))),"")</f>
        <v/>
      </c>
      <c r="C2873" s="387" t="str">
        <f t="shared" si="310"/>
        <v/>
      </c>
      <c r="D2873" s="361" t="str">
        <f>IFERROR(IF(LEN(C2873)&gt;0,IF(LEN(INDEX(TasksList!$C$6:$C$25,MATCH(C2873,TasksList!$B$6:$B$25,0),1))=0,"",INDEX(TasksList!$C$6:$C$25,MATCH(C2873,TasksList!$B$6:$B$25,0),1)),""),"")</f>
        <v/>
      </c>
      <c r="E2873" s="361" t="str">
        <f>IFERROR(IF(LEN(C2873)&gt;0,IF(LEN(INDEX(TasksList!$F$6:$F$25,MATCH(C2873,TasksList!$B$6:$B$25,0),1))=0,"not set!",INDEX(TasksList!$F$6:$F$25,MATCH(C2873,TasksList!$B$6:$B$25,0),1)),""),"")</f>
        <v/>
      </c>
      <c r="F2873" s="360" t="str">
        <f>IFERROR(IF(LEN(D2873)&gt;0,IF(LEN(INDEX(AdressBook!$D$6:$D$25,MATCH(D2873,AdressBook!$B$6:$B$25,0),1))=0,"",INDEX(AdressBook!$D$6:$D$25,MATCH(D2873,AdressBook!$B$6:$B$25,0),1)),""),"")</f>
        <v/>
      </c>
      <c r="G2873" s="361" t="str">
        <f>IFERROR(IF(LEN(INDEX(PlansAndNotes!$F$6:$F$4005,ROW(B2873)-ROW($C$3)))=0,"",INDEX(PlansAndNotes!$F$6:$F$4005,ROW(B2873)-ROW($C$3))),"")</f>
        <v/>
      </c>
      <c r="H2873" s="361" t="str">
        <f>IFERROR(IF(LEN(C2873)&gt;0,IF(LEN(INDEX(TasksList!$G$6:$G$25,MATCH(C2873,TasksList!$B$6:$B$25,0),1))=0,"",INDEX(TasksList!$G$6:$G$25,MATCH(C2873,TasksList!$B$6:$B$25,0),1)),""),"")</f>
        <v/>
      </c>
      <c r="N2873" s="362" t="str">
        <f>IFERROR(IF(LEN(INDEX(PlansAndNotes!$D$6:$D$4005,ROW(B2873)-ROW($C$3)))=0,"",INDEX(PlansAndNotes!$D$6:$D$4005,ROW(B2873)-ROW($C$3))),"")</f>
        <v/>
      </c>
      <c r="O2873" s="165" t="str">
        <f t="shared" si="305"/>
        <v/>
      </c>
      <c r="P2873" s="363" t="str">
        <f>IFERROR(IF(LEN(INDEX(PlansAndNotes!$E$6:$E$4005,ROW(B2873)-ROW($C$3)))=0,"",INDEX(PlansAndNotes!$E$6:$E$4005,ROW(B2873)-ROW($C$3))),"")</f>
        <v/>
      </c>
      <c r="Q2873" s="363" t="str">
        <f>IFERROR(IF(LEN(INDEX(PlansAndNotes!$G$6:$G$4005,ROW(B2873)-ROW($C$3)))=0,"",INDEX(PlansAndNotes!$G$6:$G$4005,ROW(B2873)-ROW($C$3))),"")</f>
        <v/>
      </c>
      <c r="R2873" s="361" t="str">
        <f>IFERROR(IF(LEN(D2873)&gt;0,IF(LEN(INDEX(AdressBook!$C$6:$C$25,MATCH(D2873,AdressBook!$B$6:$B$25,0),1))=0,"",INDEX(AdressBook!$C$6:$C$25,MATCH(D2873,AdressBook!$B$6:$B$25,0),1)),""),"")</f>
        <v/>
      </c>
      <c r="S2873" s="165">
        <f>IF(LEN(C2873)&gt;0,IFERROR(IF(MATCH(C2873,C2874:$C$4004,0)&gt;0,-1,ROW(S2873)-ROW($S$3)),ROW(S2873)-ROW($S$3)),-1)</f>
        <v>-1</v>
      </c>
      <c r="T2873" s="165">
        <f t="shared" si="306"/>
        <v>0</v>
      </c>
      <c r="U2873" s="165" t="str">
        <f t="shared" si="307"/>
        <v/>
      </c>
      <c r="V2873" s="165" t="str">
        <f>IFERROR(IF(OR(C2873="",S2873&lt;0),"",IF(SUBTOTAL(3,C2873:C2873)=0,-1,SUBTOTAL(3,$C$4:C2873))),"")</f>
        <v/>
      </c>
      <c r="W2873" s="156" t="str">
        <f t="array" ref="W2873">IF(LEN(C2873)&gt;0,IFERROR(IF(MATCH(C2873,$C$3:$C2872,0)&gt;0,N2873-INDEX($N$3:N2872,SUMPRODUCT(MAX(ROW($C$3:$C2872)*(C2873=$C$3:$C2872)))-2,1),""),""),"")</f>
        <v/>
      </c>
      <c r="X2873" s="156">
        <f t="shared" ca="1" si="308"/>
        <v>1</v>
      </c>
      <c r="Y2873" s="156">
        <f t="shared" ca="1" si="309"/>
        <v>1</v>
      </c>
    </row>
    <row r="2874" spans="2:25" hidden="1" x14ac:dyDescent="0.25">
      <c r="B2874" s="390" t="str">
        <f>IFERROR(IF(LEN(INDEX(PlansAndNotes!$B$6:$B$2005,ROW(A2874)-ROW($B$3)))=0,"",INDEX(PlansAndNotes!$B$6:$B$2005,ROW(A2874)-ROW($B$3))),"")</f>
        <v/>
      </c>
      <c r="C2874" s="387" t="str">
        <f t="shared" si="310"/>
        <v/>
      </c>
      <c r="D2874" s="361" t="str">
        <f>IFERROR(IF(LEN(C2874)&gt;0,IF(LEN(INDEX(TasksList!$C$6:$C$25,MATCH(C2874,TasksList!$B$6:$B$25,0),1))=0,"",INDEX(TasksList!$C$6:$C$25,MATCH(C2874,TasksList!$B$6:$B$25,0),1)),""),"")</f>
        <v/>
      </c>
      <c r="E2874" s="361" t="str">
        <f>IFERROR(IF(LEN(C2874)&gt;0,IF(LEN(INDEX(TasksList!$F$6:$F$25,MATCH(C2874,TasksList!$B$6:$B$25,0),1))=0,"not set!",INDEX(TasksList!$F$6:$F$25,MATCH(C2874,TasksList!$B$6:$B$25,0),1)),""),"")</f>
        <v/>
      </c>
      <c r="F2874" s="360" t="str">
        <f>IFERROR(IF(LEN(D2874)&gt;0,IF(LEN(INDEX(AdressBook!$D$6:$D$25,MATCH(D2874,AdressBook!$B$6:$B$25,0),1))=0,"",INDEX(AdressBook!$D$6:$D$25,MATCH(D2874,AdressBook!$B$6:$B$25,0),1)),""),"")</f>
        <v/>
      </c>
      <c r="G2874" s="361" t="str">
        <f>IFERROR(IF(LEN(INDEX(PlansAndNotes!$F$6:$F$4005,ROW(B2874)-ROW($C$3)))=0,"",INDEX(PlansAndNotes!$F$6:$F$4005,ROW(B2874)-ROW($C$3))),"")</f>
        <v/>
      </c>
      <c r="H2874" s="361" t="str">
        <f>IFERROR(IF(LEN(C2874)&gt;0,IF(LEN(INDEX(TasksList!$G$6:$G$25,MATCH(C2874,TasksList!$B$6:$B$25,0),1))=0,"",INDEX(TasksList!$G$6:$G$25,MATCH(C2874,TasksList!$B$6:$B$25,0),1)),""),"")</f>
        <v/>
      </c>
      <c r="N2874" s="362" t="str">
        <f>IFERROR(IF(LEN(INDEX(PlansAndNotes!$D$6:$D$4005,ROW(B2874)-ROW($C$3)))=0,"",INDEX(PlansAndNotes!$D$6:$D$4005,ROW(B2874)-ROW($C$3))),"")</f>
        <v/>
      </c>
      <c r="O2874" s="165" t="str">
        <f t="shared" si="305"/>
        <v/>
      </c>
      <c r="P2874" s="363" t="str">
        <f>IFERROR(IF(LEN(INDEX(PlansAndNotes!$E$6:$E$4005,ROW(B2874)-ROW($C$3)))=0,"",INDEX(PlansAndNotes!$E$6:$E$4005,ROW(B2874)-ROW($C$3))),"")</f>
        <v/>
      </c>
      <c r="Q2874" s="363" t="str">
        <f>IFERROR(IF(LEN(INDEX(PlansAndNotes!$G$6:$G$4005,ROW(B2874)-ROW($C$3)))=0,"",INDEX(PlansAndNotes!$G$6:$G$4005,ROW(B2874)-ROW($C$3))),"")</f>
        <v/>
      </c>
      <c r="R2874" s="361" t="str">
        <f>IFERROR(IF(LEN(D2874)&gt;0,IF(LEN(INDEX(AdressBook!$C$6:$C$25,MATCH(D2874,AdressBook!$B$6:$B$25,0),1))=0,"",INDEX(AdressBook!$C$6:$C$25,MATCH(D2874,AdressBook!$B$6:$B$25,0),1)),""),"")</f>
        <v/>
      </c>
      <c r="S2874" s="165">
        <f>IF(LEN(C2874)&gt;0,IFERROR(IF(MATCH(C2874,C2875:$C$4004,0)&gt;0,-1,ROW(S2874)-ROW($S$3)),ROW(S2874)-ROW($S$3)),-1)</f>
        <v>-1</v>
      </c>
      <c r="T2874" s="165">
        <f t="shared" si="306"/>
        <v>0</v>
      </c>
      <c r="U2874" s="165" t="str">
        <f t="shared" si="307"/>
        <v/>
      </c>
      <c r="V2874" s="165" t="str">
        <f>IFERROR(IF(OR(C2874="",S2874&lt;0),"",IF(SUBTOTAL(3,C2874:C2874)=0,-1,SUBTOTAL(3,$C$4:C2874))),"")</f>
        <v/>
      </c>
      <c r="W2874" s="156" t="str">
        <f t="array" ref="W2874">IF(LEN(C2874)&gt;0,IFERROR(IF(MATCH(C2874,$C$3:$C2873,0)&gt;0,N2874-INDEX($N$3:N2873,SUMPRODUCT(MAX(ROW($C$3:$C2873)*(C2874=$C$3:$C2873)))-2,1),""),""),"")</f>
        <v/>
      </c>
      <c r="X2874" s="156">
        <f t="shared" ca="1" si="308"/>
        <v>1</v>
      </c>
      <c r="Y2874" s="156">
        <f t="shared" ca="1" si="309"/>
        <v>1</v>
      </c>
    </row>
    <row r="2875" spans="2:25" hidden="1" x14ac:dyDescent="0.25">
      <c r="B2875" s="390" t="str">
        <f>IFERROR(IF(LEN(INDEX(PlansAndNotes!$B$6:$B$2005,ROW(A2875)-ROW($B$3)))=0,"",INDEX(PlansAndNotes!$B$6:$B$2005,ROW(A2875)-ROW($B$3))),"")</f>
        <v/>
      </c>
      <c r="C2875" s="387" t="str">
        <f t="shared" si="310"/>
        <v/>
      </c>
      <c r="D2875" s="361" t="str">
        <f>IFERROR(IF(LEN(C2875)&gt;0,IF(LEN(INDEX(TasksList!$C$6:$C$25,MATCH(C2875,TasksList!$B$6:$B$25,0),1))=0,"",INDEX(TasksList!$C$6:$C$25,MATCH(C2875,TasksList!$B$6:$B$25,0),1)),""),"")</f>
        <v/>
      </c>
      <c r="E2875" s="361" t="str">
        <f>IFERROR(IF(LEN(C2875)&gt;0,IF(LEN(INDEX(TasksList!$F$6:$F$25,MATCH(C2875,TasksList!$B$6:$B$25,0),1))=0,"not set!",INDEX(TasksList!$F$6:$F$25,MATCH(C2875,TasksList!$B$6:$B$25,0),1)),""),"")</f>
        <v/>
      </c>
      <c r="F2875" s="360" t="str">
        <f>IFERROR(IF(LEN(D2875)&gt;0,IF(LEN(INDEX(AdressBook!$D$6:$D$25,MATCH(D2875,AdressBook!$B$6:$B$25,0),1))=0,"",INDEX(AdressBook!$D$6:$D$25,MATCH(D2875,AdressBook!$B$6:$B$25,0),1)),""),"")</f>
        <v/>
      </c>
      <c r="G2875" s="361" t="str">
        <f>IFERROR(IF(LEN(INDEX(PlansAndNotes!$F$6:$F$4005,ROW(B2875)-ROW($C$3)))=0,"",INDEX(PlansAndNotes!$F$6:$F$4005,ROW(B2875)-ROW($C$3))),"")</f>
        <v/>
      </c>
      <c r="H2875" s="361" t="str">
        <f>IFERROR(IF(LEN(C2875)&gt;0,IF(LEN(INDEX(TasksList!$G$6:$G$25,MATCH(C2875,TasksList!$B$6:$B$25,0),1))=0,"",INDEX(TasksList!$G$6:$G$25,MATCH(C2875,TasksList!$B$6:$B$25,0),1)),""),"")</f>
        <v/>
      </c>
      <c r="N2875" s="362" t="str">
        <f>IFERROR(IF(LEN(INDEX(PlansAndNotes!$D$6:$D$4005,ROW(B2875)-ROW($C$3)))=0,"",INDEX(PlansAndNotes!$D$6:$D$4005,ROW(B2875)-ROW($C$3))),"")</f>
        <v/>
      </c>
      <c r="O2875" s="165" t="str">
        <f t="shared" si="305"/>
        <v/>
      </c>
      <c r="P2875" s="363" t="str">
        <f>IFERROR(IF(LEN(INDEX(PlansAndNotes!$E$6:$E$4005,ROW(B2875)-ROW($C$3)))=0,"",INDEX(PlansAndNotes!$E$6:$E$4005,ROW(B2875)-ROW($C$3))),"")</f>
        <v/>
      </c>
      <c r="Q2875" s="363" t="str">
        <f>IFERROR(IF(LEN(INDEX(PlansAndNotes!$G$6:$G$4005,ROW(B2875)-ROW($C$3)))=0,"",INDEX(PlansAndNotes!$G$6:$G$4005,ROW(B2875)-ROW($C$3))),"")</f>
        <v/>
      </c>
      <c r="R2875" s="361" t="str">
        <f>IFERROR(IF(LEN(D2875)&gt;0,IF(LEN(INDEX(AdressBook!$C$6:$C$25,MATCH(D2875,AdressBook!$B$6:$B$25,0),1))=0,"",INDEX(AdressBook!$C$6:$C$25,MATCH(D2875,AdressBook!$B$6:$B$25,0),1)),""),"")</f>
        <v/>
      </c>
      <c r="S2875" s="165">
        <f>IF(LEN(C2875)&gt;0,IFERROR(IF(MATCH(C2875,C2876:$C$4004,0)&gt;0,-1,ROW(S2875)-ROW($S$3)),ROW(S2875)-ROW($S$3)),-1)</f>
        <v>-1</v>
      </c>
      <c r="T2875" s="165">
        <f t="shared" si="306"/>
        <v>0</v>
      </c>
      <c r="U2875" s="165" t="str">
        <f t="shared" si="307"/>
        <v/>
      </c>
      <c r="V2875" s="165" t="str">
        <f>IFERROR(IF(OR(C2875="",S2875&lt;0),"",IF(SUBTOTAL(3,C2875:C2875)=0,-1,SUBTOTAL(3,$C$4:C2875))),"")</f>
        <v/>
      </c>
      <c r="W2875" s="156" t="str">
        <f t="array" ref="W2875">IF(LEN(C2875)&gt;0,IFERROR(IF(MATCH(C2875,$C$3:$C2874,0)&gt;0,N2875-INDEX($N$3:N2874,SUMPRODUCT(MAX(ROW($C$3:$C2874)*(C2875=$C$3:$C2874)))-2,1),""),""),"")</f>
        <v/>
      </c>
      <c r="X2875" s="156">
        <f t="shared" ca="1" si="308"/>
        <v>1</v>
      </c>
      <c r="Y2875" s="156">
        <f t="shared" ca="1" si="309"/>
        <v>1</v>
      </c>
    </row>
    <row r="2876" spans="2:25" hidden="1" x14ac:dyDescent="0.25">
      <c r="B2876" s="390" t="str">
        <f>IFERROR(IF(LEN(INDEX(PlansAndNotes!$B$6:$B$2005,ROW(A2876)-ROW($B$3)))=0,"",INDEX(PlansAndNotes!$B$6:$B$2005,ROW(A2876)-ROW($B$3))),"")</f>
        <v/>
      </c>
      <c r="C2876" s="387" t="str">
        <f t="shared" si="310"/>
        <v/>
      </c>
      <c r="D2876" s="361" t="str">
        <f>IFERROR(IF(LEN(C2876)&gt;0,IF(LEN(INDEX(TasksList!$C$6:$C$25,MATCH(C2876,TasksList!$B$6:$B$25,0),1))=0,"",INDEX(TasksList!$C$6:$C$25,MATCH(C2876,TasksList!$B$6:$B$25,0),1)),""),"")</f>
        <v/>
      </c>
      <c r="E2876" s="361" t="str">
        <f>IFERROR(IF(LEN(C2876)&gt;0,IF(LEN(INDEX(TasksList!$F$6:$F$25,MATCH(C2876,TasksList!$B$6:$B$25,0),1))=0,"not set!",INDEX(TasksList!$F$6:$F$25,MATCH(C2876,TasksList!$B$6:$B$25,0),1)),""),"")</f>
        <v/>
      </c>
      <c r="F2876" s="360" t="str">
        <f>IFERROR(IF(LEN(D2876)&gt;0,IF(LEN(INDEX(AdressBook!$D$6:$D$25,MATCH(D2876,AdressBook!$B$6:$B$25,0),1))=0,"",INDEX(AdressBook!$D$6:$D$25,MATCH(D2876,AdressBook!$B$6:$B$25,0),1)),""),"")</f>
        <v/>
      </c>
      <c r="G2876" s="361" t="str">
        <f>IFERROR(IF(LEN(INDEX(PlansAndNotes!$F$6:$F$4005,ROW(B2876)-ROW($C$3)))=0,"",INDEX(PlansAndNotes!$F$6:$F$4005,ROW(B2876)-ROW($C$3))),"")</f>
        <v/>
      </c>
      <c r="H2876" s="361" t="str">
        <f>IFERROR(IF(LEN(C2876)&gt;0,IF(LEN(INDEX(TasksList!$G$6:$G$25,MATCH(C2876,TasksList!$B$6:$B$25,0),1))=0,"",INDEX(TasksList!$G$6:$G$25,MATCH(C2876,TasksList!$B$6:$B$25,0),1)),""),"")</f>
        <v/>
      </c>
      <c r="N2876" s="362" t="str">
        <f>IFERROR(IF(LEN(INDEX(PlansAndNotes!$D$6:$D$4005,ROW(B2876)-ROW($C$3)))=0,"",INDEX(PlansAndNotes!$D$6:$D$4005,ROW(B2876)-ROW($C$3))),"")</f>
        <v/>
      </c>
      <c r="O2876" s="165" t="str">
        <f t="shared" si="305"/>
        <v/>
      </c>
      <c r="P2876" s="363" t="str">
        <f>IFERROR(IF(LEN(INDEX(PlansAndNotes!$E$6:$E$4005,ROW(B2876)-ROW($C$3)))=0,"",INDEX(PlansAndNotes!$E$6:$E$4005,ROW(B2876)-ROW($C$3))),"")</f>
        <v/>
      </c>
      <c r="Q2876" s="363" t="str">
        <f>IFERROR(IF(LEN(INDEX(PlansAndNotes!$G$6:$G$4005,ROW(B2876)-ROW($C$3)))=0,"",INDEX(PlansAndNotes!$G$6:$G$4005,ROW(B2876)-ROW($C$3))),"")</f>
        <v/>
      </c>
      <c r="R2876" s="361" t="str">
        <f>IFERROR(IF(LEN(D2876)&gt;0,IF(LEN(INDEX(AdressBook!$C$6:$C$25,MATCH(D2876,AdressBook!$B$6:$B$25,0),1))=0,"",INDEX(AdressBook!$C$6:$C$25,MATCH(D2876,AdressBook!$B$6:$B$25,0),1)),""),"")</f>
        <v/>
      </c>
      <c r="S2876" s="165">
        <f>IF(LEN(C2876)&gt;0,IFERROR(IF(MATCH(C2876,C2877:$C$4004,0)&gt;0,-1,ROW(S2876)-ROW($S$3)),ROW(S2876)-ROW($S$3)),-1)</f>
        <v>-1</v>
      </c>
      <c r="T2876" s="165">
        <f t="shared" si="306"/>
        <v>0</v>
      </c>
      <c r="U2876" s="165" t="str">
        <f t="shared" si="307"/>
        <v/>
      </c>
      <c r="V2876" s="165" t="str">
        <f>IFERROR(IF(OR(C2876="",S2876&lt;0),"",IF(SUBTOTAL(3,C2876:C2876)=0,-1,SUBTOTAL(3,$C$4:C2876))),"")</f>
        <v/>
      </c>
      <c r="W2876" s="156" t="str">
        <f t="array" ref="W2876">IF(LEN(C2876)&gt;0,IFERROR(IF(MATCH(C2876,$C$3:$C2875,0)&gt;0,N2876-INDEX($N$3:N2875,SUMPRODUCT(MAX(ROW($C$3:$C2875)*(C2876=$C$3:$C2875)))-2,1),""),""),"")</f>
        <v/>
      </c>
      <c r="X2876" s="156">
        <f t="shared" ca="1" si="308"/>
        <v>1</v>
      </c>
      <c r="Y2876" s="156">
        <f t="shared" ca="1" si="309"/>
        <v>1</v>
      </c>
    </row>
    <row r="2877" spans="2:25" hidden="1" x14ac:dyDescent="0.25">
      <c r="B2877" s="390" t="str">
        <f>IFERROR(IF(LEN(INDEX(PlansAndNotes!$B$6:$B$2005,ROW(A2877)-ROW($B$3)))=0,"",INDEX(PlansAndNotes!$B$6:$B$2005,ROW(A2877)-ROW($B$3))),"")</f>
        <v/>
      </c>
      <c r="C2877" s="387" t="str">
        <f t="shared" si="310"/>
        <v/>
      </c>
      <c r="D2877" s="361" t="str">
        <f>IFERROR(IF(LEN(C2877)&gt;0,IF(LEN(INDEX(TasksList!$C$6:$C$25,MATCH(C2877,TasksList!$B$6:$B$25,0),1))=0,"",INDEX(TasksList!$C$6:$C$25,MATCH(C2877,TasksList!$B$6:$B$25,0),1)),""),"")</f>
        <v/>
      </c>
      <c r="E2877" s="361" t="str">
        <f>IFERROR(IF(LEN(C2877)&gt;0,IF(LEN(INDEX(TasksList!$F$6:$F$25,MATCH(C2877,TasksList!$B$6:$B$25,0),1))=0,"not set!",INDEX(TasksList!$F$6:$F$25,MATCH(C2877,TasksList!$B$6:$B$25,0),1)),""),"")</f>
        <v/>
      </c>
      <c r="F2877" s="360" t="str">
        <f>IFERROR(IF(LEN(D2877)&gt;0,IF(LEN(INDEX(AdressBook!$D$6:$D$25,MATCH(D2877,AdressBook!$B$6:$B$25,0),1))=0,"",INDEX(AdressBook!$D$6:$D$25,MATCH(D2877,AdressBook!$B$6:$B$25,0),1)),""),"")</f>
        <v/>
      </c>
      <c r="G2877" s="361" t="str">
        <f>IFERROR(IF(LEN(INDEX(PlansAndNotes!$F$6:$F$4005,ROW(B2877)-ROW($C$3)))=0,"",INDEX(PlansAndNotes!$F$6:$F$4005,ROW(B2877)-ROW($C$3))),"")</f>
        <v/>
      </c>
      <c r="H2877" s="361" t="str">
        <f>IFERROR(IF(LEN(C2877)&gt;0,IF(LEN(INDEX(TasksList!$G$6:$G$25,MATCH(C2877,TasksList!$B$6:$B$25,0),1))=0,"",INDEX(TasksList!$G$6:$G$25,MATCH(C2877,TasksList!$B$6:$B$25,0),1)),""),"")</f>
        <v/>
      </c>
      <c r="N2877" s="362" t="str">
        <f>IFERROR(IF(LEN(INDEX(PlansAndNotes!$D$6:$D$4005,ROW(B2877)-ROW($C$3)))=0,"",INDEX(PlansAndNotes!$D$6:$D$4005,ROW(B2877)-ROW($C$3))),"")</f>
        <v/>
      </c>
      <c r="O2877" s="165" t="str">
        <f t="shared" si="305"/>
        <v/>
      </c>
      <c r="P2877" s="363" t="str">
        <f>IFERROR(IF(LEN(INDEX(PlansAndNotes!$E$6:$E$4005,ROW(B2877)-ROW($C$3)))=0,"",INDEX(PlansAndNotes!$E$6:$E$4005,ROW(B2877)-ROW($C$3))),"")</f>
        <v/>
      </c>
      <c r="Q2877" s="363" t="str">
        <f>IFERROR(IF(LEN(INDEX(PlansAndNotes!$G$6:$G$4005,ROW(B2877)-ROW($C$3)))=0,"",INDEX(PlansAndNotes!$G$6:$G$4005,ROW(B2877)-ROW($C$3))),"")</f>
        <v/>
      </c>
      <c r="R2877" s="361" t="str">
        <f>IFERROR(IF(LEN(D2877)&gt;0,IF(LEN(INDEX(AdressBook!$C$6:$C$25,MATCH(D2877,AdressBook!$B$6:$B$25,0),1))=0,"",INDEX(AdressBook!$C$6:$C$25,MATCH(D2877,AdressBook!$B$6:$B$25,0),1)),""),"")</f>
        <v/>
      </c>
      <c r="S2877" s="165">
        <f>IF(LEN(C2877)&gt;0,IFERROR(IF(MATCH(C2877,C2878:$C$4004,0)&gt;0,-1,ROW(S2877)-ROW($S$3)),ROW(S2877)-ROW($S$3)),-1)</f>
        <v>-1</v>
      </c>
      <c r="T2877" s="165">
        <f t="shared" si="306"/>
        <v>0</v>
      </c>
      <c r="U2877" s="165" t="str">
        <f t="shared" si="307"/>
        <v/>
      </c>
      <c r="V2877" s="165" t="str">
        <f>IFERROR(IF(OR(C2877="",S2877&lt;0),"",IF(SUBTOTAL(3,C2877:C2877)=0,-1,SUBTOTAL(3,$C$4:C2877))),"")</f>
        <v/>
      </c>
      <c r="W2877" s="156" t="str">
        <f t="array" ref="W2877">IF(LEN(C2877)&gt;0,IFERROR(IF(MATCH(C2877,$C$3:$C2876,0)&gt;0,N2877-INDEX($N$3:N2876,SUMPRODUCT(MAX(ROW($C$3:$C2876)*(C2877=$C$3:$C2876)))-2,1),""),""),"")</f>
        <v/>
      </c>
      <c r="X2877" s="156">
        <f t="shared" ca="1" si="308"/>
        <v>1</v>
      </c>
      <c r="Y2877" s="156">
        <f t="shared" ca="1" si="309"/>
        <v>1</v>
      </c>
    </row>
    <row r="2878" spans="2:25" hidden="1" x14ac:dyDescent="0.25">
      <c r="B2878" s="390" t="str">
        <f>IFERROR(IF(LEN(INDEX(PlansAndNotes!$B$6:$B$2005,ROW(A2878)-ROW($B$3)))=0,"",INDEX(PlansAndNotes!$B$6:$B$2005,ROW(A2878)-ROW($B$3))),"")</f>
        <v/>
      </c>
      <c r="C2878" s="387" t="str">
        <f t="shared" si="310"/>
        <v/>
      </c>
      <c r="D2878" s="361" t="str">
        <f>IFERROR(IF(LEN(C2878)&gt;0,IF(LEN(INDEX(TasksList!$C$6:$C$25,MATCH(C2878,TasksList!$B$6:$B$25,0),1))=0,"",INDEX(TasksList!$C$6:$C$25,MATCH(C2878,TasksList!$B$6:$B$25,0),1)),""),"")</f>
        <v/>
      </c>
      <c r="E2878" s="361" t="str">
        <f>IFERROR(IF(LEN(C2878)&gt;0,IF(LEN(INDEX(TasksList!$F$6:$F$25,MATCH(C2878,TasksList!$B$6:$B$25,0),1))=0,"not set!",INDEX(TasksList!$F$6:$F$25,MATCH(C2878,TasksList!$B$6:$B$25,0),1)),""),"")</f>
        <v/>
      </c>
      <c r="F2878" s="360" t="str">
        <f>IFERROR(IF(LEN(D2878)&gt;0,IF(LEN(INDEX(AdressBook!$D$6:$D$25,MATCH(D2878,AdressBook!$B$6:$B$25,0),1))=0,"",INDEX(AdressBook!$D$6:$D$25,MATCH(D2878,AdressBook!$B$6:$B$25,0),1)),""),"")</f>
        <v/>
      </c>
      <c r="G2878" s="361" t="str">
        <f>IFERROR(IF(LEN(INDEX(PlansAndNotes!$F$6:$F$4005,ROW(B2878)-ROW($C$3)))=0,"",INDEX(PlansAndNotes!$F$6:$F$4005,ROW(B2878)-ROW($C$3))),"")</f>
        <v/>
      </c>
      <c r="H2878" s="361" t="str">
        <f>IFERROR(IF(LEN(C2878)&gt;0,IF(LEN(INDEX(TasksList!$G$6:$G$25,MATCH(C2878,TasksList!$B$6:$B$25,0),1))=0,"",INDEX(TasksList!$G$6:$G$25,MATCH(C2878,TasksList!$B$6:$B$25,0),1)),""),"")</f>
        <v/>
      </c>
      <c r="N2878" s="362" t="str">
        <f>IFERROR(IF(LEN(INDEX(PlansAndNotes!$D$6:$D$4005,ROW(B2878)-ROW($C$3)))=0,"",INDEX(PlansAndNotes!$D$6:$D$4005,ROW(B2878)-ROW($C$3))),"")</f>
        <v/>
      </c>
      <c r="O2878" s="165" t="str">
        <f t="shared" si="305"/>
        <v/>
      </c>
      <c r="P2878" s="363" t="str">
        <f>IFERROR(IF(LEN(INDEX(PlansAndNotes!$E$6:$E$4005,ROW(B2878)-ROW($C$3)))=0,"",INDEX(PlansAndNotes!$E$6:$E$4005,ROW(B2878)-ROW($C$3))),"")</f>
        <v/>
      </c>
      <c r="Q2878" s="363" t="str">
        <f>IFERROR(IF(LEN(INDEX(PlansAndNotes!$G$6:$G$4005,ROW(B2878)-ROW($C$3)))=0,"",INDEX(PlansAndNotes!$G$6:$G$4005,ROW(B2878)-ROW($C$3))),"")</f>
        <v/>
      </c>
      <c r="R2878" s="361" t="str">
        <f>IFERROR(IF(LEN(D2878)&gt;0,IF(LEN(INDEX(AdressBook!$C$6:$C$25,MATCH(D2878,AdressBook!$B$6:$B$25,0),1))=0,"",INDEX(AdressBook!$C$6:$C$25,MATCH(D2878,AdressBook!$B$6:$B$25,0),1)),""),"")</f>
        <v/>
      </c>
      <c r="S2878" s="165">
        <f>IF(LEN(C2878)&gt;0,IFERROR(IF(MATCH(C2878,C2879:$C$4004,0)&gt;0,-1,ROW(S2878)-ROW($S$3)),ROW(S2878)-ROW($S$3)),-1)</f>
        <v>-1</v>
      </c>
      <c r="T2878" s="165">
        <f t="shared" si="306"/>
        <v>0</v>
      </c>
      <c r="U2878" s="165" t="str">
        <f t="shared" si="307"/>
        <v/>
      </c>
      <c r="V2878" s="165" t="str">
        <f>IFERROR(IF(OR(C2878="",S2878&lt;0),"",IF(SUBTOTAL(3,C2878:C2878)=0,-1,SUBTOTAL(3,$C$4:C2878))),"")</f>
        <v/>
      </c>
      <c r="W2878" s="156" t="str">
        <f t="array" ref="W2878">IF(LEN(C2878)&gt;0,IFERROR(IF(MATCH(C2878,$C$3:$C2877,0)&gt;0,N2878-INDEX($N$3:N2877,SUMPRODUCT(MAX(ROW($C$3:$C2877)*(C2878=$C$3:$C2877)))-2,1),""),""),"")</f>
        <v/>
      </c>
      <c r="X2878" s="156">
        <f t="shared" ca="1" si="308"/>
        <v>1</v>
      </c>
      <c r="Y2878" s="156">
        <f t="shared" ca="1" si="309"/>
        <v>1</v>
      </c>
    </row>
    <row r="2879" spans="2:25" hidden="1" x14ac:dyDescent="0.25">
      <c r="B2879" s="390" t="str">
        <f>IFERROR(IF(LEN(INDEX(PlansAndNotes!$B$6:$B$2005,ROW(A2879)-ROW($B$3)))=0,"",INDEX(PlansAndNotes!$B$6:$B$2005,ROW(A2879)-ROW($B$3))),"")</f>
        <v/>
      </c>
      <c r="C2879" s="387" t="str">
        <f t="shared" si="310"/>
        <v/>
      </c>
      <c r="D2879" s="361" t="str">
        <f>IFERROR(IF(LEN(C2879)&gt;0,IF(LEN(INDEX(TasksList!$C$6:$C$25,MATCH(C2879,TasksList!$B$6:$B$25,0),1))=0,"",INDEX(TasksList!$C$6:$C$25,MATCH(C2879,TasksList!$B$6:$B$25,0),1)),""),"")</f>
        <v/>
      </c>
      <c r="E2879" s="361" t="str">
        <f>IFERROR(IF(LEN(C2879)&gt;0,IF(LEN(INDEX(TasksList!$F$6:$F$25,MATCH(C2879,TasksList!$B$6:$B$25,0),1))=0,"not set!",INDEX(TasksList!$F$6:$F$25,MATCH(C2879,TasksList!$B$6:$B$25,0),1)),""),"")</f>
        <v/>
      </c>
      <c r="F2879" s="360" t="str">
        <f>IFERROR(IF(LEN(D2879)&gt;0,IF(LEN(INDEX(AdressBook!$D$6:$D$25,MATCH(D2879,AdressBook!$B$6:$B$25,0),1))=0,"",INDEX(AdressBook!$D$6:$D$25,MATCH(D2879,AdressBook!$B$6:$B$25,0),1)),""),"")</f>
        <v/>
      </c>
      <c r="G2879" s="361" t="str">
        <f>IFERROR(IF(LEN(INDEX(PlansAndNotes!$F$6:$F$4005,ROW(B2879)-ROW($C$3)))=0,"",INDEX(PlansAndNotes!$F$6:$F$4005,ROW(B2879)-ROW($C$3))),"")</f>
        <v/>
      </c>
      <c r="H2879" s="361" t="str">
        <f>IFERROR(IF(LEN(C2879)&gt;0,IF(LEN(INDEX(TasksList!$G$6:$G$25,MATCH(C2879,TasksList!$B$6:$B$25,0),1))=0,"",INDEX(TasksList!$G$6:$G$25,MATCH(C2879,TasksList!$B$6:$B$25,0),1)),""),"")</f>
        <v/>
      </c>
      <c r="N2879" s="362" t="str">
        <f>IFERROR(IF(LEN(INDEX(PlansAndNotes!$D$6:$D$4005,ROW(B2879)-ROW($C$3)))=0,"",INDEX(PlansAndNotes!$D$6:$D$4005,ROW(B2879)-ROW($C$3))),"")</f>
        <v/>
      </c>
      <c r="O2879" s="165" t="str">
        <f t="shared" si="305"/>
        <v/>
      </c>
      <c r="P2879" s="363" t="str">
        <f>IFERROR(IF(LEN(INDEX(PlansAndNotes!$E$6:$E$4005,ROW(B2879)-ROW($C$3)))=0,"",INDEX(PlansAndNotes!$E$6:$E$4005,ROW(B2879)-ROW($C$3))),"")</f>
        <v/>
      </c>
      <c r="Q2879" s="363" t="str">
        <f>IFERROR(IF(LEN(INDEX(PlansAndNotes!$G$6:$G$4005,ROW(B2879)-ROW($C$3)))=0,"",INDEX(PlansAndNotes!$G$6:$G$4005,ROW(B2879)-ROW($C$3))),"")</f>
        <v/>
      </c>
      <c r="R2879" s="361" t="str">
        <f>IFERROR(IF(LEN(D2879)&gt;0,IF(LEN(INDEX(AdressBook!$C$6:$C$25,MATCH(D2879,AdressBook!$B$6:$B$25,0),1))=0,"",INDEX(AdressBook!$C$6:$C$25,MATCH(D2879,AdressBook!$B$6:$B$25,0),1)),""),"")</f>
        <v/>
      </c>
      <c r="S2879" s="165">
        <f>IF(LEN(C2879)&gt;0,IFERROR(IF(MATCH(C2879,C2880:$C$4004,0)&gt;0,-1,ROW(S2879)-ROW($S$3)),ROW(S2879)-ROW($S$3)),-1)</f>
        <v>-1</v>
      </c>
      <c r="T2879" s="165">
        <f t="shared" si="306"/>
        <v>0</v>
      </c>
      <c r="U2879" s="165" t="str">
        <f t="shared" si="307"/>
        <v/>
      </c>
      <c r="V2879" s="165" t="str">
        <f>IFERROR(IF(OR(C2879="",S2879&lt;0),"",IF(SUBTOTAL(3,C2879:C2879)=0,-1,SUBTOTAL(3,$C$4:C2879))),"")</f>
        <v/>
      </c>
      <c r="W2879" s="156" t="str">
        <f t="array" ref="W2879">IF(LEN(C2879)&gt;0,IFERROR(IF(MATCH(C2879,$C$3:$C2878,0)&gt;0,N2879-INDEX($N$3:N2878,SUMPRODUCT(MAX(ROW($C$3:$C2878)*(C2879=$C$3:$C2878)))-2,1),""),""),"")</f>
        <v/>
      </c>
      <c r="X2879" s="156">
        <f t="shared" ca="1" si="308"/>
        <v>1</v>
      </c>
      <c r="Y2879" s="156">
        <f t="shared" ca="1" si="309"/>
        <v>1</v>
      </c>
    </row>
    <row r="2880" spans="2:25" hidden="1" x14ac:dyDescent="0.25">
      <c r="B2880" s="390" t="str">
        <f>IFERROR(IF(LEN(INDEX(PlansAndNotes!$B$6:$B$2005,ROW(A2880)-ROW($B$3)))=0,"",INDEX(PlansAndNotes!$B$6:$B$2005,ROW(A2880)-ROW($B$3))),"")</f>
        <v/>
      </c>
      <c r="C2880" s="387" t="str">
        <f t="shared" si="310"/>
        <v/>
      </c>
      <c r="D2880" s="361" t="str">
        <f>IFERROR(IF(LEN(C2880)&gt;0,IF(LEN(INDEX(TasksList!$C$6:$C$25,MATCH(C2880,TasksList!$B$6:$B$25,0),1))=0,"",INDEX(TasksList!$C$6:$C$25,MATCH(C2880,TasksList!$B$6:$B$25,0),1)),""),"")</f>
        <v/>
      </c>
      <c r="E2880" s="361" t="str">
        <f>IFERROR(IF(LEN(C2880)&gt;0,IF(LEN(INDEX(TasksList!$F$6:$F$25,MATCH(C2880,TasksList!$B$6:$B$25,0),1))=0,"not set!",INDEX(TasksList!$F$6:$F$25,MATCH(C2880,TasksList!$B$6:$B$25,0),1)),""),"")</f>
        <v/>
      </c>
      <c r="F2880" s="360" t="str">
        <f>IFERROR(IF(LEN(D2880)&gt;0,IF(LEN(INDEX(AdressBook!$D$6:$D$25,MATCH(D2880,AdressBook!$B$6:$B$25,0),1))=0,"",INDEX(AdressBook!$D$6:$D$25,MATCH(D2880,AdressBook!$B$6:$B$25,0),1)),""),"")</f>
        <v/>
      </c>
      <c r="G2880" s="361" t="str">
        <f>IFERROR(IF(LEN(INDEX(PlansAndNotes!$F$6:$F$4005,ROW(B2880)-ROW($C$3)))=0,"",INDEX(PlansAndNotes!$F$6:$F$4005,ROW(B2880)-ROW($C$3))),"")</f>
        <v/>
      </c>
      <c r="H2880" s="361" t="str">
        <f>IFERROR(IF(LEN(C2880)&gt;0,IF(LEN(INDEX(TasksList!$G$6:$G$25,MATCH(C2880,TasksList!$B$6:$B$25,0),1))=0,"",INDEX(TasksList!$G$6:$G$25,MATCH(C2880,TasksList!$B$6:$B$25,0),1)),""),"")</f>
        <v/>
      </c>
      <c r="N2880" s="362" t="str">
        <f>IFERROR(IF(LEN(INDEX(PlansAndNotes!$D$6:$D$4005,ROW(B2880)-ROW($C$3)))=0,"",INDEX(PlansAndNotes!$D$6:$D$4005,ROW(B2880)-ROW($C$3))),"")</f>
        <v/>
      </c>
      <c r="O2880" s="165" t="str">
        <f t="shared" si="305"/>
        <v/>
      </c>
      <c r="P2880" s="363" t="str">
        <f>IFERROR(IF(LEN(INDEX(PlansAndNotes!$E$6:$E$4005,ROW(B2880)-ROW($C$3)))=0,"",INDEX(PlansAndNotes!$E$6:$E$4005,ROW(B2880)-ROW($C$3))),"")</f>
        <v/>
      </c>
      <c r="Q2880" s="363" t="str">
        <f>IFERROR(IF(LEN(INDEX(PlansAndNotes!$G$6:$G$4005,ROW(B2880)-ROW($C$3)))=0,"",INDEX(PlansAndNotes!$G$6:$G$4005,ROW(B2880)-ROW($C$3))),"")</f>
        <v/>
      </c>
      <c r="R2880" s="361" t="str">
        <f>IFERROR(IF(LEN(D2880)&gt;0,IF(LEN(INDEX(AdressBook!$C$6:$C$25,MATCH(D2880,AdressBook!$B$6:$B$25,0),1))=0,"",INDEX(AdressBook!$C$6:$C$25,MATCH(D2880,AdressBook!$B$6:$B$25,0),1)),""),"")</f>
        <v/>
      </c>
      <c r="S2880" s="165">
        <f>IF(LEN(C2880)&gt;0,IFERROR(IF(MATCH(C2880,C2881:$C$4004,0)&gt;0,-1,ROW(S2880)-ROW($S$3)),ROW(S2880)-ROW($S$3)),-1)</f>
        <v>-1</v>
      </c>
      <c r="T2880" s="165">
        <f t="shared" si="306"/>
        <v>0</v>
      </c>
      <c r="U2880" s="165" t="str">
        <f t="shared" si="307"/>
        <v/>
      </c>
      <c r="V2880" s="165" t="str">
        <f>IFERROR(IF(OR(C2880="",S2880&lt;0),"",IF(SUBTOTAL(3,C2880:C2880)=0,-1,SUBTOTAL(3,$C$4:C2880))),"")</f>
        <v/>
      </c>
      <c r="W2880" s="156" t="str">
        <f t="array" ref="W2880">IF(LEN(C2880)&gt;0,IFERROR(IF(MATCH(C2880,$C$3:$C2879,0)&gt;0,N2880-INDEX($N$3:N2879,SUMPRODUCT(MAX(ROW($C$3:$C2879)*(C2880=$C$3:$C2879)))-2,1),""),""),"")</f>
        <v/>
      </c>
      <c r="X2880" s="156">
        <f t="shared" ca="1" si="308"/>
        <v>1</v>
      </c>
      <c r="Y2880" s="156">
        <f t="shared" ca="1" si="309"/>
        <v>1</v>
      </c>
    </row>
    <row r="2881" spans="2:25" hidden="1" x14ac:dyDescent="0.25">
      <c r="B2881" s="390" t="str">
        <f>IFERROR(IF(LEN(INDEX(PlansAndNotes!$B$6:$B$2005,ROW(A2881)-ROW($B$3)))=0,"",INDEX(PlansAndNotes!$B$6:$B$2005,ROW(A2881)-ROW($B$3))),"")</f>
        <v/>
      </c>
      <c r="C2881" s="387" t="str">
        <f t="shared" si="310"/>
        <v/>
      </c>
      <c r="D2881" s="361" t="str">
        <f>IFERROR(IF(LEN(C2881)&gt;0,IF(LEN(INDEX(TasksList!$C$6:$C$25,MATCH(C2881,TasksList!$B$6:$B$25,0),1))=0,"",INDEX(TasksList!$C$6:$C$25,MATCH(C2881,TasksList!$B$6:$B$25,0),1)),""),"")</f>
        <v/>
      </c>
      <c r="E2881" s="361" t="str">
        <f>IFERROR(IF(LEN(C2881)&gt;0,IF(LEN(INDEX(TasksList!$F$6:$F$25,MATCH(C2881,TasksList!$B$6:$B$25,0),1))=0,"not set!",INDEX(TasksList!$F$6:$F$25,MATCH(C2881,TasksList!$B$6:$B$25,0),1)),""),"")</f>
        <v/>
      </c>
      <c r="F2881" s="360" t="str">
        <f>IFERROR(IF(LEN(D2881)&gt;0,IF(LEN(INDEX(AdressBook!$D$6:$D$25,MATCH(D2881,AdressBook!$B$6:$B$25,0),1))=0,"",INDEX(AdressBook!$D$6:$D$25,MATCH(D2881,AdressBook!$B$6:$B$25,0),1)),""),"")</f>
        <v/>
      </c>
      <c r="G2881" s="361" t="str">
        <f>IFERROR(IF(LEN(INDEX(PlansAndNotes!$F$6:$F$4005,ROW(B2881)-ROW($C$3)))=0,"",INDEX(PlansAndNotes!$F$6:$F$4005,ROW(B2881)-ROW($C$3))),"")</f>
        <v/>
      </c>
      <c r="H2881" s="361" t="str">
        <f>IFERROR(IF(LEN(C2881)&gt;0,IF(LEN(INDEX(TasksList!$G$6:$G$25,MATCH(C2881,TasksList!$B$6:$B$25,0),1))=0,"",INDEX(TasksList!$G$6:$G$25,MATCH(C2881,TasksList!$B$6:$B$25,0),1)),""),"")</f>
        <v/>
      </c>
      <c r="N2881" s="362" t="str">
        <f>IFERROR(IF(LEN(INDEX(PlansAndNotes!$D$6:$D$4005,ROW(B2881)-ROW($C$3)))=0,"",INDEX(PlansAndNotes!$D$6:$D$4005,ROW(B2881)-ROW($C$3))),"")</f>
        <v/>
      </c>
      <c r="O2881" s="165" t="str">
        <f t="shared" si="305"/>
        <v/>
      </c>
      <c r="P2881" s="363" t="str">
        <f>IFERROR(IF(LEN(INDEX(PlansAndNotes!$E$6:$E$4005,ROW(B2881)-ROW($C$3)))=0,"",INDEX(PlansAndNotes!$E$6:$E$4005,ROW(B2881)-ROW($C$3))),"")</f>
        <v/>
      </c>
      <c r="Q2881" s="363" t="str">
        <f>IFERROR(IF(LEN(INDEX(PlansAndNotes!$G$6:$G$4005,ROW(B2881)-ROW($C$3)))=0,"",INDEX(PlansAndNotes!$G$6:$G$4005,ROW(B2881)-ROW($C$3))),"")</f>
        <v/>
      </c>
      <c r="R2881" s="361" t="str">
        <f>IFERROR(IF(LEN(D2881)&gt;0,IF(LEN(INDEX(AdressBook!$C$6:$C$25,MATCH(D2881,AdressBook!$B$6:$B$25,0),1))=0,"",INDEX(AdressBook!$C$6:$C$25,MATCH(D2881,AdressBook!$B$6:$B$25,0),1)),""),"")</f>
        <v/>
      </c>
      <c r="S2881" s="165">
        <f>IF(LEN(C2881)&gt;0,IFERROR(IF(MATCH(C2881,C2882:$C$4004,0)&gt;0,-1,ROW(S2881)-ROW($S$3)),ROW(S2881)-ROW($S$3)),-1)</f>
        <v>-1</v>
      </c>
      <c r="T2881" s="165">
        <f t="shared" si="306"/>
        <v>0</v>
      </c>
      <c r="U2881" s="165" t="str">
        <f t="shared" si="307"/>
        <v/>
      </c>
      <c r="V2881" s="165" t="str">
        <f>IFERROR(IF(OR(C2881="",S2881&lt;0),"",IF(SUBTOTAL(3,C2881:C2881)=0,-1,SUBTOTAL(3,$C$4:C2881))),"")</f>
        <v/>
      </c>
      <c r="W2881" s="156" t="str">
        <f t="array" ref="W2881">IF(LEN(C2881)&gt;0,IFERROR(IF(MATCH(C2881,$C$3:$C2880,0)&gt;0,N2881-INDEX($N$3:N2880,SUMPRODUCT(MAX(ROW($C$3:$C2880)*(C2881=$C$3:$C2880)))-2,1),""),""),"")</f>
        <v/>
      </c>
      <c r="X2881" s="156">
        <f t="shared" ca="1" si="308"/>
        <v>1</v>
      </c>
      <c r="Y2881" s="156">
        <f t="shared" ca="1" si="309"/>
        <v>1</v>
      </c>
    </row>
    <row r="2882" spans="2:25" hidden="1" x14ac:dyDescent="0.25">
      <c r="B2882" s="390" t="str">
        <f>IFERROR(IF(LEN(INDEX(PlansAndNotes!$B$6:$B$2005,ROW(A2882)-ROW($B$3)))=0,"",INDEX(PlansAndNotes!$B$6:$B$2005,ROW(A2882)-ROW($B$3))),"")</f>
        <v/>
      </c>
      <c r="C2882" s="387" t="str">
        <f t="shared" si="310"/>
        <v/>
      </c>
      <c r="D2882" s="361" t="str">
        <f>IFERROR(IF(LEN(C2882)&gt;0,IF(LEN(INDEX(TasksList!$C$6:$C$25,MATCH(C2882,TasksList!$B$6:$B$25,0),1))=0,"",INDEX(TasksList!$C$6:$C$25,MATCH(C2882,TasksList!$B$6:$B$25,0),1)),""),"")</f>
        <v/>
      </c>
      <c r="E2882" s="361" t="str">
        <f>IFERROR(IF(LEN(C2882)&gt;0,IF(LEN(INDEX(TasksList!$F$6:$F$25,MATCH(C2882,TasksList!$B$6:$B$25,0),1))=0,"not set!",INDEX(TasksList!$F$6:$F$25,MATCH(C2882,TasksList!$B$6:$B$25,0),1)),""),"")</f>
        <v/>
      </c>
      <c r="F2882" s="360" t="str">
        <f>IFERROR(IF(LEN(D2882)&gt;0,IF(LEN(INDEX(AdressBook!$D$6:$D$25,MATCH(D2882,AdressBook!$B$6:$B$25,0),1))=0,"",INDEX(AdressBook!$D$6:$D$25,MATCH(D2882,AdressBook!$B$6:$B$25,0),1)),""),"")</f>
        <v/>
      </c>
      <c r="G2882" s="361" t="str">
        <f>IFERROR(IF(LEN(INDEX(PlansAndNotes!$F$6:$F$4005,ROW(B2882)-ROW($C$3)))=0,"",INDEX(PlansAndNotes!$F$6:$F$4005,ROW(B2882)-ROW($C$3))),"")</f>
        <v/>
      </c>
      <c r="H2882" s="361" t="str">
        <f>IFERROR(IF(LEN(C2882)&gt;0,IF(LEN(INDEX(TasksList!$G$6:$G$25,MATCH(C2882,TasksList!$B$6:$B$25,0),1))=0,"",INDEX(TasksList!$G$6:$G$25,MATCH(C2882,TasksList!$B$6:$B$25,0),1)),""),"")</f>
        <v/>
      </c>
      <c r="N2882" s="362" t="str">
        <f>IFERROR(IF(LEN(INDEX(PlansAndNotes!$D$6:$D$4005,ROW(B2882)-ROW($C$3)))=0,"",INDEX(PlansAndNotes!$D$6:$D$4005,ROW(B2882)-ROW($C$3))),"")</f>
        <v/>
      </c>
      <c r="O2882" s="165" t="str">
        <f t="shared" si="305"/>
        <v/>
      </c>
      <c r="P2882" s="363" t="str">
        <f>IFERROR(IF(LEN(INDEX(PlansAndNotes!$E$6:$E$4005,ROW(B2882)-ROW($C$3)))=0,"",INDEX(PlansAndNotes!$E$6:$E$4005,ROW(B2882)-ROW($C$3))),"")</f>
        <v/>
      </c>
      <c r="Q2882" s="363" t="str">
        <f>IFERROR(IF(LEN(INDEX(PlansAndNotes!$G$6:$G$4005,ROW(B2882)-ROW($C$3)))=0,"",INDEX(PlansAndNotes!$G$6:$G$4005,ROW(B2882)-ROW($C$3))),"")</f>
        <v/>
      </c>
      <c r="R2882" s="361" t="str">
        <f>IFERROR(IF(LEN(D2882)&gt;0,IF(LEN(INDEX(AdressBook!$C$6:$C$25,MATCH(D2882,AdressBook!$B$6:$B$25,0),1))=0,"",INDEX(AdressBook!$C$6:$C$25,MATCH(D2882,AdressBook!$B$6:$B$25,0),1)),""),"")</f>
        <v/>
      </c>
      <c r="S2882" s="165">
        <f>IF(LEN(C2882)&gt;0,IFERROR(IF(MATCH(C2882,C2883:$C$4004,0)&gt;0,-1,ROW(S2882)-ROW($S$3)),ROW(S2882)-ROW($S$3)),-1)</f>
        <v>-1</v>
      </c>
      <c r="T2882" s="165">
        <f t="shared" si="306"/>
        <v>0</v>
      </c>
      <c r="U2882" s="165" t="str">
        <f t="shared" si="307"/>
        <v/>
      </c>
      <c r="V2882" s="165" t="str">
        <f>IFERROR(IF(OR(C2882="",S2882&lt;0),"",IF(SUBTOTAL(3,C2882:C2882)=0,-1,SUBTOTAL(3,$C$4:C2882))),"")</f>
        <v/>
      </c>
      <c r="W2882" s="156" t="str">
        <f t="array" ref="W2882">IF(LEN(C2882)&gt;0,IFERROR(IF(MATCH(C2882,$C$3:$C2881,0)&gt;0,N2882-INDEX($N$3:N2881,SUMPRODUCT(MAX(ROW($C$3:$C2881)*(C2882=$C$3:$C2881)))-2,1),""),""),"")</f>
        <v/>
      </c>
      <c r="X2882" s="156">
        <f t="shared" ca="1" si="308"/>
        <v>1</v>
      </c>
      <c r="Y2882" s="156">
        <f t="shared" ca="1" si="309"/>
        <v>1</v>
      </c>
    </row>
    <row r="2883" spans="2:25" hidden="1" x14ac:dyDescent="0.25">
      <c r="B2883" s="390" t="str">
        <f>IFERROR(IF(LEN(INDEX(PlansAndNotes!$B$6:$B$2005,ROW(A2883)-ROW($B$3)))=0,"",INDEX(PlansAndNotes!$B$6:$B$2005,ROW(A2883)-ROW($B$3))),"")</f>
        <v/>
      </c>
      <c r="C2883" s="387" t="str">
        <f t="shared" si="310"/>
        <v/>
      </c>
      <c r="D2883" s="361" t="str">
        <f>IFERROR(IF(LEN(C2883)&gt;0,IF(LEN(INDEX(TasksList!$C$6:$C$25,MATCH(C2883,TasksList!$B$6:$B$25,0),1))=0,"",INDEX(TasksList!$C$6:$C$25,MATCH(C2883,TasksList!$B$6:$B$25,0),1)),""),"")</f>
        <v/>
      </c>
      <c r="E2883" s="361" t="str">
        <f>IFERROR(IF(LEN(C2883)&gt;0,IF(LEN(INDEX(TasksList!$F$6:$F$25,MATCH(C2883,TasksList!$B$6:$B$25,0),1))=0,"not set!",INDEX(TasksList!$F$6:$F$25,MATCH(C2883,TasksList!$B$6:$B$25,0),1)),""),"")</f>
        <v/>
      </c>
      <c r="F2883" s="360" t="str">
        <f>IFERROR(IF(LEN(D2883)&gt;0,IF(LEN(INDEX(AdressBook!$D$6:$D$25,MATCH(D2883,AdressBook!$B$6:$B$25,0),1))=0,"",INDEX(AdressBook!$D$6:$D$25,MATCH(D2883,AdressBook!$B$6:$B$25,0),1)),""),"")</f>
        <v/>
      </c>
      <c r="G2883" s="361" t="str">
        <f>IFERROR(IF(LEN(INDEX(PlansAndNotes!$F$6:$F$4005,ROW(B2883)-ROW($C$3)))=0,"",INDEX(PlansAndNotes!$F$6:$F$4005,ROW(B2883)-ROW($C$3))),"")</f>
        <v/>
      </c>
      <c r="H2883" s="361" t="str">
        <f>IFERROR(IF(LEN(C2883)&gt;0,IF(LEN(INDEX(TasksList!$G$6:$G$25,MATCH(C2883,TasksList!$B$6:$B$25,0),1))=0,"",INDEX(TasksList!$G$6:$G$25,MATCH(C2883,TasksList!$B$6:$B$25,0),1)),""),"")</f>
        <v/>
      </c>
      <c r="N2883" s="362" t="str">
        <f>IFERROR(IF(LEN(INDEX(PlansAndNotes!$D$6:$D$4005,ROW(B2883)-ROW($C$3)))=0,"",INDEX(PlansAndNotes!$D$6:$D$4005,ROW(B2883)-ROW($C$3))),"")</f>
        <v/>
      </c>
      <c r="O2883" s="165" t="str">
        <f t="shared" si="305"/>
        <v/>
      </c>
      <c r="P2883" s="363" t="str">
        <f>IFERROR(IF(LEN(INDEX(PlansAndNotes!$E$6:$E$4005,ROW(B2883)-ROW($C$3)))=0,"",INDEX(PlansAndNotes!$E$6:$E$4005,ROW(B2883)-ROW($C$3))),"")</f>
        <v/>
      </c>
      <c r="Q2883" s="363" t="str">
        <f>IFERROR(IF(LEN(INDEX(PlansAndNotes!$G$6:$G$4005,ROW(B2883)-ROW($C$3)))=0,"",INDEX(PlansAndNotes!$G$6:$G$4005,ROW(B2883)-ROW($C$3))),"")</f>
        <v/>
      </c>
      <c r="R2883" s="361" t="str">
        <f>IFERROR(IF(LEN(D2883)&gt;0,IF(LEN(INDEX(AdressBook!$C$6:$C$25,MATCH(D2883,AdressBook!$B$6:$B$25,0),1))=0,"",INDEX(AdressBook!$C$6:$C$25,MATCH(D2883,AdressBook!$B$6:$B$25,0),1)),""),"")</f>
        <v/>
      </c>
      <c r="S2883" s="165">
        <f>IF(LEN(C2883)&gt;0,IFERROR(IF(MATCH(C2883,C2884:$C$4004,0)&gt;0,-1,ROW(S2883)-ROW($S$3)),ROW(S2883)-ROW($S$3)),-1)</f>
        <v>-1</v>
      </c>
      <c r="T2883" s="165">
        <f t="shared" si="306"/>
        <v>0</v>
      </c>
      <c r="U2883" s="165" t="str">
        <f t="shared" si="307"/>
        <v/>
      </c>
      <c r="V2883" s="165" t="str">
        <f>IFERROR(IF(OR(C2883="",S2883&lt;0),"",IF(SUBTOTAL(3,C2883:C2883)=0,-1,SUBTOTAL(3,$C$4:C2883))),"")</f>
        <v/>
      </c>
      <c r="W2883" s="156" t="str">
        <f t="array" ref="W2883">IF(LEN(C2883)&gt;0,IFERROR(IF(MATCH(C2883,$C$3:$C2882,0)&gt;0,N2883-INDEX($N$3:N2882,SUMPRODUCT(MAX(ROW($C$3:$C2882)*(C2883=$C$3:$C2882)))-2,1),""),""),"")</f>
        <v/>
      </c>
      <c r="X2883" s="156">
        <f t="shared" ca="1" si="308"/>
        <v>1</v>
      </c>
      <c r="Y2883" s="156">
        <f t="shared" ca="1" si="309"/>
        <v>1</v>
      </c>
    </row>
    <row r="2884" spans="2:25" hidden="1" x14ac:dyDescent="0.25">
      <c r="B2884" s="390" t="str">
        <f>IFERROR(IF(LEN(INDEX(PlansAndNotes!$B$6:$B$2005,ROW(A2884)-ROW($B$3)))=0,"",INDEX(PlansAndNotes!$B$6:$B$2005,ROW(A2884)-ROW($B$3))),"")</f>
        <v/>
      </c>
      <c r="C2884" s="387" t="str">
        <f t="shared" si="310"/>
        <v/>
      </c>
      <c r="D2884" s="361" t="str">
        <f>IFERROR(IF(LEN(C2884)&gt;0,IF(LEN(INDEX(TasksList!$C$6:$C$25,MATCH(C2884,TasksList!$B$6:$B$25,0),1))=0,"",INDEX(TasksList!$C$6:$C$25,MATCH(C2884,TasksList!$B$6:$B$25,0),1)),""),"")</f>
        <v/>
      </c>
      <c r="E2884" s="361" t="str">
        <f>IFERROR(IF(LEN(C2884)&gt;0,IF(LEN(INDEX(TasksList!$F$6:$F$25,MATCH(C2884,TasksList!$B$6:$B$25,0),1))=0,"not set!",INDEX(TasksList!$F$6:$F$25,MATCH(C2884,TasksList!$B$6:$B$25,0),1)),""),"")</f>
        <v/>
      </c>
      <c r="F2884" s="360" t="str">
        <f>IFERROR(IF(LEN(D2884)&gt;0,IF(LEN(INDEX(AdressBook!$D$6:$D$25,MATCH(D2884,AdressBook!$B$6:$B$25,0),1))=0,"",INDEX(AdressBook!$D$6:$D$25,MATCH(D2884,AdressBook!$B$6:$B$25,0),1)),""),"")</f>
        <v/>
      </c>
      <c r="G2884" s="361" t="str">
        <f>IFERROR(IF(LEN(INDEX(PlansAndNotes!$F$6:$F$4005,ROW(B2884)-ROW($C$3)))=0,"",INDEX(PlansAndNotes!$F$6:$F$4005,ROW(B2884)-ROW($C$3))),"")</f>
        <v/>
      </c>
      <c r="H2884" s="361" t="str">
        <f>IFERROR(IF(LEN(C2884)&gt;0,IF(LEN(INDEX(TasksList!$G$6:$G$25,MATCH(C2884,TasksList!$B$6:$B$25,0),1))=0,"",INDEX(TasksList!$G$6:$G$25,MATCH(C2884,TasksList!$B$6:$B$25,0),1)),""),"")</f>
        <v/>
      </c>
      <c r="N2884" s="362" t="str">
        <f>IFERROR(IF(LEN(INDEX(PlansAndNotes!$D$6:$D$4005,ROW(B2884)-ROW($C$3)))=0,"",INDEX(PlansAndNotes!$D$6:$D$4005,ROW(B2884)-ROW($C$3))),"")</f>
        <v/>
      </c>
      <c r="O2884" s="165" t="str">
        <f t="shared" ref="O2884:O2947" si="311">IF(LEN(B2884)&gt;0,RIGHT(B2884,LEN(B2884)-SEARCH(" - ",B2884)-2),"")</f>
        <v/>
      </c>
      <c r="P2884" s="363" t="str">
        <f>IFERROR(IF(LEN(INDEX(PlansAndNotes!$E$6:$E$4005,ROW(B2884)-ROW($C$3)))=0,"",INDEX(PlansAndNotes!$E$6:$E$4005,ROW(B2884)-ROW($C$3))),"")</f>
        <v/>
      </c>
      <c r="Q2884" s="363" t="str">
        <f>IFERROR(IF(LEN(INDEX(PlansAndNotes!$G$6:$G$4005,ROW(B2884)-ROW($C$3)))=0,"",INDEX(PlansAndNotes!$G$6:$G$4005,ROW(B2884)-ROW($C$3))),"")</f>
        <v/>
      </c>
      <c r="R2884" s="361" t="str">
        <f>IFERROR(IF(LEN(D2884)&gt;0,IF(LEN(INDEX(AdressBook!$C$6:$C$25,MATCH(D2884,AdressBook!$B$6:$B$25,0),1))=0,"",INDEX(AdressBook!$C$6:$C$25,MATCH(D2884,AdressBook!$B$6:$B$25,0),1)),""),"")</f>
        <v/>
      </c>
      <c r="S2884" s="165">
        <f>IF(LEN(C2884)&gt;0,IFERROR(IF(MATCH(C2884,C2885:$C$4004,0)&gt;0,-1,ROW(S2884)-ROW($S$3)),ROW(S2884)-ROW($S$3)),-1)</f>
        <v>-1</v>
      </c>
      <c r="T2884" s="165">
        <f t="shared" ref="T2884:T2947" si="312">IF(OR(taskRange="All tasks (all stages)",taskRange=""),ROW(T2884)-ROW($T$3),IF(S2884&gt;0,ROW(T2884)-ROW($T$3),0))*IF(OR(calendarSalesmen="",calendarSalesmen="All salesmen"),1,IF(calendarSalesmen=G2884,1,0))*IF(OR(calendarStage="",calendarStage="All Stages"),1,IF(calendarStage=P2884,1,0))</f>
        <v>0</v>
      </c>
      <c r="U2884" s="165" t="str">
        <f t="shared" ref="U2884:U2947" si="313">IF(S2884&gt;0,P2884,"")</f>
        <v/>
      </c>
      <c r="V2884" s="165" t="str">
        <f>IFERROR(IF(OR(C2884="",S2884&lt;0),"",IF(SUBTOTAL(3,C2884:C2884)=0,-1,SUBTOTAL(3,$C$4:C2884))),"")</f>
        <v/>
      </c>
      <c r="W2884" s="156" t="str">
        <f t="array" ref="W2884">IF(LEN(C2884)&gt;0,IFERROR(IF(MATCH(C2884,$C$3:$C2883,0)&gt;0,N2884-INDEX($N$3:N2883,SUMPRODUCT(MAX(ROW($C$3:$C2883)*(C2884=$C$3:$C2883)))-2,1),""),""),"")</f>
        <v/>
      </c>
      <c r="X2884" s="156">
        <f t="shared" ca="1" si="308"/>
        <v>1</v>
      </c>
      <c r="Y2884" s="156">
        <f t="shared" ca="1" si="309"/>
        <v>1</v>
      </c>
    </row>
    <row r="2885" spans="2:25" hidden="1" x14ac:dyDescent="0.25">
      <c r="B2885" s="390" t="str">
        <f>IFERROR(IF(LEN(INDEX(PlansAndNotes!$B$6:$B$2005,ROW(A2885)-ROW($B$3)))=0,"",INDEX(PlansAndNotes!$B$6:$B$2005,ROW(A2885)-ROW($B$3))),"")</f>
        <v/>
      </c>
      <c r="C2885" s="387" t="str">
        <f t="shared" si="310"/>
        <v/>
      </c>
      <c r="D2885" s="361" t="str">
        <f>IFERROR(IF(LEN(C2885)&gt;0,IF(LEN(INDEX(TasksList!$C$6:$C$25,MATCH(C2885,TasksList!$B$6:$B$25,0),1))=0,"",INDEX(TasksList!$C$6:$C$25,MATCH(C2885,TasksList!$B$6:$B$25,0),1)),""),"")</f>
        <v/>
      </c>
      <c r="E2885" s="361" t="str">
        <f>IFERROR(IF(LEN(C2885)&gt;0,IF(LEN(INDEX(TasksList!$F$6:$F$25,MATCH(C2885,TasksList!$B$6:$B$25,0),1))=0,"not set!",INDEX(TasksList!$F$6:$F$25,MATCH(C2885,TasksList!$B$6:$B$25,0),1)),""),"")</f>
        <v/>
      </c>
      <c r="F2885" s="360" t="str">
        <f>IFERROR(IF(LEN(D2885)&gt;0,IF(LEN(INDEX(AdressBook!$D$6:$D$25,MATCH(D2885,AdressBook!$B$6:$B$25,0),1))=0,"",INDEX(AdressBook!$D$6:$D$25,MATCH(D2885,AdressBook!$B$6:$B$25,0),1)),""),"")</f>
        <v/>
      </c>
      <c r="G2885" s="361" t="str">
        <f>IFERROR(IF(LEN(INDEX(PlansAndNotes!$F$6:$F$4005,ROW(B2885)-ROW($C$3)))=0,"",INDEX(PlansAndNotes!$F$6:$F$4005,ROW(B2885)-ROW($C$3))),"")</f>
        <v/>
      </c>
      <c r="H2885" s="361" t="str">
        <f>IFERROR(IF(LEN(C2885)&gt;0,IF(LEN(INDEX(TasksList!$G$6:$G$25,MATCH(C2885,TasksList!$B$6:$B$25,0),1))=0,"",INDEX(TasksList!$G$6:$G$25,MATCH(C2885,TasksList!$B$6:$B$25,0),1)),""),"")</f>
        <v/>
      </c>
      <c r="N2885" s="362" t="str">
        <f>IFERROR(IF(LEN(INDEX(PlansAndNotes!$D$6:$D$4005,ROW(B2885)-ROW($C$3)))=0,"",INDEX(PlansAndNotes!$D$6:$D$4005,ROW(B2885)-ROW($C$3))),"")</f>
        <v/>
      </c>
      <c r="O2885" s="165" t="str">
        <f t="shared" si="311"/>
        <v/>
      </c>
      <c r="P2885" s="363" t="str">
        <f>IFERROR(IF(LEN(INDEX(PlansAndNotes!$E$6:$E$4005,ROW(B2885)-ROW($C$3)))=0,"",INDEX(PlansAndNotes!$E$6:$E$4005,ROW(B2885)-ROW($C$3))),"")</f>
        <v/>
      </c>
      <c r="Q2885" s="363" t="str">
        <f>IFERROR(IF(LEN(INDEX(PlansAndNotes!$G$6:$G$4005,ROW(B2885)-ROW($C$3)))=0,"",INDEX(PlansAndNotes!$G$6:$G$4005,ROW(B2885)-ROW($C$3))),"")</f>
        <v/>
      </c>
      <c r="R2885" s="361" t="str">
        <f>IFERROR(IF(LEN(D2885)&gt;0,IF(LEN(INDEX(AdressBook!$C$6:$C$25,MATCH(D2885,AdressBook!$B$6:$B$25,0),1))=0,"",INDEX(AdressBook!$C$6:$C$25,MATCH(D2885,AdressBook!$B$6:$B$25,0),1)),""),"")</f>
        <v/>
      </c>
      <c r="S2885" s="165">
        <f>IF(LEN(C2885)&gt;0,IFERROR(IF(MATCH(C2885,C2886:$C$4004,0)&gt;0,-1,ROW(S2885)-ROW($S$3)),ROW(S2885)-ROW($S$3)),-1)</f>
        <v>-1</v>
      </c>
      <c r="T2885" s="165">
        <f t="shared" si="312"/>
        <v>0</v>
      </c>
      <c r="U2885" s="165" t="str">
        <f t="shared" si="313"/>
        <v/>
      </c>
      <c r="V2885" s="165" t="str">
        <f>IFERROR(IF(OR(C2885="",S2885&lt;0),"",IF(SUBTOTAL(3,C2885:C2885)=0,-1,SUBTOTAL(3,$C$4:C2885))),"")</f>
        <v/>
      </c>
      <c r="W2885" s="156" t="str">
        <f t="array" ref="W2885">IF(LEN(C2885)&gt;0,IFERROR(IF(MATCH(C2885,$C$3:$C2884,0)&gt;0,N2885-INDEX($N$3:N2884,SUMPRODUCT(MAX(ROW($C$3:$C2884)*(C2885=$C$3:$C2884)))-2,1),""),""),"")</f>
        <v/>
      </c>
      <c r="X2885" s="156">
        <f t="shared" ref="X2885:X2948" ca="1" si="314">IFERROR(IF($X$2="",1,IF(AND(N2885&lt;=TODAY(),N2885+$X$2&gt;=TODAY()),1,0)),"")</f>
        <v>1</v>
      </c>
      <c r="Y2885" s="156">
        <f t="shared" ref="Y2885:Y2948" ca="1" si="315">IFERROR(IF($Y$2="",1,IF(AND(N2885&lt;=TODAY(),N2885+$Y$2&gt;=TODAY()),1,0)),"")</f>
        <v>1</v>
      </c>
    </row>
    <row r="2886" spans="2:25" hidden="1" x14ac:dyDescent="0.25">
      <c r="B2886" s="390" t="str">
        <f>IFERROR(IF(LEN(INDEX(PlansAndNotes!$B$6:$B$2005,ROW(A2886)-ROW($B$3)))=0,"",INDEX(PlansAndNotes!$B$6:$B$2005,ROW(A2886)-ROW($B$3))),"")</f>
        <v/>
      </c>
      <c r="C2886" s="387" t="str">
        <f t="shared" si="310"/>
        <v/>
      </c>
      <c r="D2886" s="361" t="str">
        <f>IFERROR(IF(LEN(C2886)&gt;0,IF(LEN(INDEX(TasksList!$C$6:$C$25,MATCH(C2886,TasksList!$B$6:$B$25,0),1))=0,"",INDEX(TasksList!$C$6:$C$25,MATCH(C2886,TasksList!$B$6:$B$25,0),1)),""),"")</f>
        <v/>
      </c>
      <c r="E2886" s="361" t="str">
        <f>IFERROR(IF(LEN(C2886)&gt;0,IF(LEN(INDEX(TasksList!$F$6:$F$25,MATCH(C2886,TasksList!$B$6:$B$25,0),1))=0,"not set!",INDEX(TasksList!$F$6:$F$25,MATCH(C2886,TasksList!$B$6:$B$25,0),1)),""),"")</f>
        <v/>
      </c>
      <c r="F2886" s="360" t="str">
        <f>IFERROR(IF(LEN(D2886)&gt;0,IF(LEN(INDEX(AdressBook!$D$6:$D$25,MATCH(D2886,AdressBook!$B$6:$B$25,0),1))=0,"",INDEX(AdressBook!$D$6:$D$25,MATCH(D2886,AdressBook!$B$6:$B$25,0),1)),""),"")</f>
        <v/>
      </c>
      <c r="G2886" s="361" t="str">
        <f>IFERROR(IF(LEN(INDEX(PlansAndNotes!$F$6:$F$4005,ROW(B2886)-ROW($C$3)))=0,"",INDEX(PlansAndNotes!$F$6:$F$4005,ROW(B2886)-ROW($C$3))),"")</f>
        <v/>
      </c>
      <c r="H2886" s="361" t="str">
        <f>IFERROR(IF(LEN(C2886)&gt;0,IF(LEN(INDEX(TasksList!$G$6:$G$25,MATCH(C2886,TasksList!$B$6:$B$25,0),1))=0,"",INDEX(TasksList!$G$6:$G$25,MATCH(C2886,TasksList!$B$6:$B$25,0),1)),""),"")</f>
        <v/>
      </c>
      <c r="N2886" s="362" t="str">
        <f>IFERROR(IF(LEN(INDEX(PlansAndNotes!$D$6:$D$4005,ROW(B2886)-ROW($C$3)))=0,"",INDEX(PlansAndNotes!$D$6:$D$4005,ROW(B2886)-ROW($C$3))),"")</f>
        <v/>
      </c>
      <c r="O2886" s="165" t="str">
        <f t="shared" si="311"/>
        <v/>
      </c>
      <c r="P2886" s="363" t="str">
        <f>IFERROR(IF(LEN(INDEX(PlansAndNotes!$E$6:$E$4005,ROW(B2886)-ROW($C$3)))=0,"",INDEX(PlansAndNotes!$E$6:$E$4005,ROW(B2886)-ROW($C$3))),"")</f>
        <v/>
      </c>
      <c r="Q2886" s="363" t="str">
        <f>IFERROR(IF(LEN(INDEX(PlansAndNotes!$G$6:$G$4005,ROW(B2886)-ROW($C$3)))=0,"",INDEX(PlansAndNotes!$G$6:$G$4005,ROW(B2886)-ROW($C$3))),"")</f>
        <v/>
      </c>
      <c r="R2886" s="361" t="str">
        <f>IFERROR(IF(LEN(D2886)&gt;0,IF(LEN(INDEX(AdressBook!$C$6:$C$25,MATCH(D2886,AdressBook!$B$6:$B$25,0),1))=0,"",INDEX(AdressBook!$C$6:$C$25,MATCH(D2886,AdressBook!$B$6:$B$25,0),1)),""),"")</f>
        <v/>
      </c>
      <c r="S2886" s="165">
        <f>IF(LEN(C2886)&gt;0,IFERROR(IF(MATCH(C2886,C2887:$C$4004,0)&gt;0,-1,ROW(S2886)-ROW($S$3)),ROW(S2886)-ROW($S$3)),-1)</f>
        <v>-1</v>
      </c>
      <c r="T2886" s="165">
        <f t="shared" si="312"/>
        <v>0</v>
      </c>
      <c r="U2886" s="165" t="str">
        <f t="shared" si="313"/>
        <v/>
      </c>
      <c r="V2886" s="165" t="str">
        <f>IFERROR(IF(OR(C2886="",S2886&lt;0),"",IF(SUBTOTAL(3,C2886:C2886)=0,-1,SUBTOTAL(3,$C$4:C2886))),"")</f>
        <v/>
      </c>
      <c r="W2886" s="156" t="str">
        <f t="array" ref="W2886">IF(LEN(C2886)&gt;0,IFERROR(IF(MATCH(C2886,$C$3:$C2885,0)&gt;0,N2886-INDEX($N$3:N2885,SUMPRODUCT(MAX(ROW($C$3:$C2885)*(C2886=$C$3:$C2885)))-2,1),""),""),"")</f>
        <v/>
      </c>
      <c r="X2886" s="156">
        <f t="shared" ca="1" si="314"/>
        <v>1</v>
      </c>
      <c r="Y2886" s="156">
        <f t="shared" ca="1" si="315"/>
        <v>1</v>
      </c>
    </row>
    <row r="2887" spans="2:25" hidden="1" x14ac:dyDescent="0.25">
      <c r="B2887" s="390" t="str">
        <f>IFERROR(IF(LEN(INDEX(PlansAndNotes!$B$6:$B$2005,ROW(A2887)-ROW($B$3)))=0,"",INDEX(PlansAndNotes!$B$6:$B$2005,ROW(A2887)-ROW($B$3))),"")</f>
        <v/>
      </c>
      <c r="C2887" s="387" t="str">
        <f t="shared" si="310"/>
        <v/>
      </c>
      <c r="D2887" s="361" t="str">
        <f>IFERROR(IF(LEN(C2887)&gt;0,IF(LEN(INDEX(TasksList!$C$6:$C$25,MATCH(C2887,TasksList!$B$6:$B$25,0),1))=0,"",INDEX(TasksList!$C$6:$C$25,MATCH(C2887,TasksList!$B$6:$B$25,0),1)),""),"")</f>
        <v/>
      </c>
      <c r="E2887" s="361" t="str">
        <f>IFERROR(IF(LEN(C2887)&gt;0,IF(LEN(INDEX(TasksList!$F$6:$F$25,MATCH(C2887,TasksList!$B$6:$B$25,0),1))=0,"not set!",INDEX(TasksList!$F$6:$F$25,MATCH(C2887,TasksList!$B$6:$B$25,0),1)),""),"")</f>
        <v/>
      </c>
      <c r="F2887" s="360" t="str">
        <f>IFERROR(IF(LEN(D2887)&gt;0,IF(LEN(INDEX(AdressBook!$D$6:$D$25,MATCH(D2887,AdressBook!$B$6:$B$25,0),1))=0,"",INDEX(AdressBook!$D$6:$D$25,MATCH(D2887,AdressBook!$B$6:$B$25,0),1)),""),"")</f>
        <v/>
      </c>
      <c r="G2887" s="361" t="str">
        <f>IFERROR(IF(LEN(INDEX(PlansAndNotes!$F$6:$F$4005,ROW(B2887)-ROW($C$3)))=0,"",INDEX(PlansAndNotes!$F$6:$F$4005,ROW(B2887)-ROW($C$3))),"")</f>
        <v/>
      </c>
      <c r="H2887" s="361" t="str">
        <f>IFERROR(IF(LEN(C2887)&gt;0,IF(LEN(INDEX(TasksList!$G$6:$G$25,MATCH(C2887,TasksList!$B$6:$B$25,0),1))=0,"",INDEX(TasksList!$G$6:$G$25,MATCH(C2887,TasksList!$B$6:$B$25,0),1)),""),"")</f>
        <v/>
      </c>
      <c r="N2887" s="362" t="str">
        <f>IFERROR(IF(LEN(INDEX(PlansAndNotes!$D$6:$D$4005,ROW(B2887)-ROW($C$3)))=0,"",INDEX(PlansAndNotes!$D$6:$D$4005,ROW(B2887)-ROW($C$3))),"")</f>
        <v/>
      </c>
      <c r="O2887" s="165" t="str">
        <f t="shared" si="311"/>
        <v/>
      </c>
      <c r="P2887" s="363" t="str">
        <f>IFERROR(IF(LEN(INDEX(PlansAndNotes!$E$6:$E$4005,ROW(B2887)-ROW($C$3)))=0,"",INDEX(PlansAndNotes!$E$6:$E$4005,ROW(B2887)-ROW($C$3))),"")</f>
        <v/>
      </c>
      <c r="Q2887" s="363" t="str">
        <f>IFERROR(IF(LEN(INDEX(PlansAndNotes!$G$6:$G$4005,ROW(B2887)-ROW($C$3)))=0,"",INDEX(PlansAndNotes!$G$6:$G$4005,ROW(B2887)-ROW($C$3))),"")</f>
        <v/>
      </c>
      <c r="R2887" s="361" t="str">
        <f>IFERROR(IF(LEN(D2887)&gt;0,IF(LEN(INDEX(AdressBook!$C$6:$C$25,MATCH(D2887,AdressBook!$B$6:$B$25,0),1))=0,"",INDEX(AdressBook!$C$6:$C$25,MATCH(D2887,AdressBook!$B$6:$B$25,0),1)),""),"")</f>
        <v/>
      </c>
      <c r="S2887" s="165">
        <f>IF(LEN(C2887)&gt;0,IFERROR(IF(MATCH(C2887,C2888:$C$4004,0)&gt;0,-1,ROW(S2887)-ROW($S$3)),ROW(S2887)-ROW($S$3)),-1)</f>
        <v>-1</v>
      </c>
      <c r="T2887" s="165">
        <f t="shared" si="312"/>
        <v>0</v>
      </c>
      <c r="U2887" s="165" t="str">
        <f t="shared" si="313"/>
        <v/>
      </c>
      <c r="V2887" s="165" t="str">
        <f>IFERROR(IF(OR(C2887="",S2887&lt;0),"",IF(SUBTOTAL(3,C2887:C2887)=0,-1,SUBTOTAL(3,$C$4:C2887))),"")</f>
        <v/>
      </c>
      <c r="W2887" s="156" t="str">
        <f t="array" ref="W2887">IF(LEN(C2887)&gt;0,IFERROR(IF(MATCH(C2887,$C$3:$C2886,0)&gt;0,N2887-INDEX($N$3:N2886,SUMPRODUCT(MAX(ROW($C$3:$C2886)*(C2887=$C$3:$C2886)))-2,1),""),""),"")</f>
        <v/>
      </c>
      <c r="X2887" s="156">
        <f t="shared" ca="1" si="314"/>
        <v>1</v>
      </c>
      <c r="Y2887" s="156">
        <f t="shared" ca="1" si="315"/>
        <v>1</v>
      </c>
    </row>
    <row r="2888" spans="2:25" hidden="1" x14ac:dyDescent="0.25">
      <c r="B2888" s="390" t="str">
        <f>IFERROR(IF(LEN(INDEX(PlansAndNotes!$B$6:$B$2005,ROW(A2888)-ROW($B$3)))=0,"",INDEX(PlansAndNotes!$B$6:$B$2005,ROW(A2888)-ROW($B$3))),"")</f>
        <v/>
      </c>
      <c r="C2888" s="387" t="str">
        <f t="shared" si="310"/>
        <v/>
      </c>
      <c r="D2888" s="361" t="str">
        <f>IFERROR(IF(LEN(C2888)&gt;0,IF(LEN(INDEX(TasksList!$C$6:$C$25,MATCH(C2888,TasksList!$B$6:$B$25,0),1))=0,"",INDEX(TasksList!$C$6:$C$25,MATCH(C2888,TasksList!$B$6:$B$25,0),1)),""),"")</f>
        <v/>
      </c>
      <c r="E2888" s="361" t="str">
        <f>IFERROR(IF(LEN(C2888)&gt;0,IF(LEN(INDEX(TasksList!$F$6:$F$25,MATCH(C2888,TasksList!$B$6:$B$25,0),1))=0,"not set!",INDEX(TasksList!$F$6:$F$25,MATCH(C2888,TasksList!$B$6:$B$25,0),1)),""),"")</f>
        <v/>
      </c>
      <c r="F2888" s="360" t="str">
        <f>IFERROR(IF(LEN(D2888)&gt;0,IF(LEN(INDEX(AdressBook!$D$6:$D$25,MATCH(D2888,AdressBook!$B$6:$B$25,0),1))=0,"",INDEX(AdressBook!$D$6:$D$25,MATCH(D2888,AdressBook!$B$6:$B$25,0),1)),""),"")</f>
        <v/>
      </c>
      <c r="G2888" s="361" t="str">
        <f>IFERROR(IF(LEN(INDEX(PlansAndNotes!$F$6:$F$4005,ROW(B2888)-ROW($C$3)))=0,"",INDEX(PlansAndNotes!$F$6:$F$4005,ROW(B2888)-ROW($C$3))),"")</f>
        <v/>
      </c>
      <c r="H2888" s="361" t="str">
        <f>IFERROR(IF(LEN(C2888)&gt;0,IF(LEN(INDEX(TasksList!$G$6:$G$25,MATCH(C2888,TasksList!$B$6:$B$25,0),1))=0,"",INDEX(TasksList!$G$6:$G$25,MATCH(C2888,TasksList!$B$6:$B$25,0),1)),""),"")</f>
        <v/>
      </c>
      <c r="N2888" s="362" t="str">
        <f>IFERROR(IF(LEN(INDEX(PlansAndNotes!$D$6:$D$4005,ROW(B2888)-ROW($C$3)))=0,"",INDEX(PlansAndNotes!$D$6:$D$4005,ROW(B2888)-ROW($C$3))),"")</f>
        <v/>
      </c>
      <c r="O2888" s="165" t="str">
        <f t="shared" si="311"/>
        <v/>
      </c>
      <c r="P2888" s="363" t="str">
        <f>IFERROR(IF(LEN(INDEX(PlansAndNotes!$E$6:$E$4005,ROW(B2888)-ROW($C$3)))=0,"",INDEX(PlansAndNotes!$E$6:$E$4005,ROW(B2888)-ROW($C$3))),"")</f>
        <v/>
      </c>
      <c r="Q2888" s="363" t="str">
        <f>IFERROR(IF(LEN(INDEX(PlansAndNotes!$G$6:$G$4005,ROW(B2888)-ROW($C$3)))=0,"",INDEX(PlansAndNotes!$G$6:$G$4005,ROW(B2888)-ROW($C$3))),"")</f>
        <v/>
      </c>
      <c r="R2888" s="361" t="str">
        <f>IFERROR(IF(LEN(D2888)&gt;0,IF(LEN(INDEX(AdressBook!$C$6:$C$25,MATCH(D2888,AdressBook!$B$6:$B$25,0),1))=0,"",INDEX(AdressBook!$C$6:$C$25,MATCH(D2888,AdressBook!$B$6:$B$25,0),1)),""),"")</f>
        <v/>
      </c>
      <c r="S2888" s="165">
        <f>IF(LEN(C2888)&gt;0,IFERROR(IF(MATCH(C2888,C2889:$C$4004,0)&gt;0,-1,ROW(S2888)-ROW($S$3)),ROW(S2888)-ROW($S$3)),-1)</f>
        <v>-1</v>
      </c>
      <c r="T2888" s="165">
        <f t="shared" si="312"/>
        <v>0</v>
      </c>
      <c r="U2888" s="165" t="str">
        <f t="shared" si="313"/>
        <v/>
      </c>
      <c r="V2888" s="165" t="str">
        <f>IFERROR(IF(OR(C2888="",S2888&lt;0),"",IF(SUBTOTAL(3,C2888:C2888)=0,-1,SUBTOTAL(3,$C$4:C2888))),"")</f>
        <v/>
      </c>
      <c r="W2888" s="156" t="str">
        <f t="array" ref="W2888">IF(LEN(C2888)&gt;0,IFERROR(IF(MATCH(C2888,$C$3:$C2887,0)&gt;0,N2888-INDEX($N$3:N2887,SUMPRODUCT(MAX(ROW($C$3:$C2887)*(C2888=$C$3:$C2887)))-2,1),""),""),"")</f>
        <v/>
      </c>
      <c r="X2888" s="156">
        <f t="shared" ca="1" si="314"/>
        <v>1</v>
      </c>
      <c r="Y2888" s="156">
        <f t="shared" ca="1" si="315"/>
        <v>1</v>
      </c>
    </row>
    <row r="2889" spans="2:25" hidden="1" x14ac:dyDescent="0.25">
      <c r="B2889" s="390" t="str">
        <f>IFERROR(IF(LEN(INDEX(PlansAndNotes!$B$6:$B$2005,ROW(A2889)-ROW($B$3)))=0,"",INDEX(PlansAndNotes!$B$6:$B$2005,ROW(A2889)-ROW($B$3))),"")</f>
        <v/>
      </c>
      <c r="C2889" s="387" t="str">
        <f t="shared" si="310"/>
        <v/>
      </c>
      <c r="D2889" s="361" t="str">
        <f>IFERROR(IF(LEN(C2889)&gt;0,IF(LEN(INDEX(TasksList!$C$6:$C$25,MATCH(C2889,TasksList!$B$6:$B$25,0),1))=0,"",INDEX(TasksList!$C$6:$C$25,MATCH(C2889,TasksList!$B$6:$B$25,0),1)),""),"")</f>
        <v/>
      </c>
      <c r="E2889" s="361" t="str">
        <f>IFERROR(IF(LEN(C2889)&gt;0,IF(LEN(INDEX(TasksList!$F$6:$F$25,MATCH(C2889,TasksList!$B$6:$B$25,0),1))=0,"not set!",INDEX(TasksList!$F$6:$F$25,MATCH(C2889,TasksList!$B$6:$B$25,0),1)),""),"")</f>
        <v/>
      </c>
      <c r="F2889" s="360" t="str">
        <f>IFERROR(IF(LEN(D2889)&gt;0,IF(LEN(INDEX(AdressBook!$D$6:$D$25,MATCH(D2889,AdressBook!$B$6:$B$25,0),1))=0,"",INDEX(AdressBook!$D$6:$D$25,MATCH(D2889,AdressBook!$B$6:$B$25,0),1)),""),"")</f>
        <v/>
      </c>
      <c r="G2889" s="361" t="str">
        <f>IFERROR(IF(LEN(INDEX(PlansAndNotes!$F$6:$F$4005,ROW(B2889)-ROW($C$3)))=0,"",INDEX(PlansAndNotes!$F$6:$F$4005,ROW(B2889)-ROW($C$3))),"")</f>
        <v/>
      </c>
      <c r="H2889" s="361" t="str">
        <f>IFERROR(IF(LEN(C2889)&gt;0,IF(LEN(INDEX(TasksList!$G$6:$G$25,MATCH(C2889,TasksList!$B$6:$B$25,0),1))=0,"",INDEX(TasksList!$G$6:$G$25,MATCH(C2889,TasksList!$B$6:$B$25,0),1)),""),"")</f>
        <v/>
      </c>
      <c r="N2889" s="362" t="str">
        <f>IFERROR(IF(LEN(INDEX(PlansAndNotes!$D$6:$D$4005,ROW(B2889)-ROW($C$3)))=0,"",INDEX(PlansAndNotes!$D$6:$D$4005,ROW(B2889)-ROW($C$3))),"")</f>
        <v/>
      </c>
      <c r="O2889" s="165" t="str">
        <f t="shared" si="311"/>
        <v/>
      </c>
      <c r="P2889" s="363" t="str">
        <f>IFERROR(IF(LEN(INDEX(PlansAndNotes!$E$6:$E$4005,ROW(B2889)-ROW($C$3)))=0,"",INDEX(PlansAndNotes!$E$6:$E$4005,ROW(B2889)-ROW($C$3))),"")</f>
        <v/>
      </c>
      <c r="Q2889" s="363" t="str">
        <f>IFERROR(IF(LEN(INDEX(PlansAndNotes!$G$6:$G$4005,ROW(B2889)-ROW($C$3)))=0,"",INDEX(PlansAndNotes!$G$6:$G$4005,ROW(B2889)-ROW($C$3))),"")</f>
        <v/>
      </c>
      <c r="R2889" s="361" t="str">
        <f>IFERROR(IF(LEN(D2889)&gt;0,IF(LEN(INDEX(AdressBook!$C$6:$C$25,MATCH(D2889,AdressBook!$B$6:$B$25,0),1))=0,"",INDEX(AdressBook!$C$6:$C$25,MATCH(D2889,AdressBook!$B$6:$B$25,0),1)),""),"")</f>
        <v/>
      </c>
      <c r="S2889" s="165">
        <f>IF(LEN(C2889)&gt;0,IFERROR(IF(MATCH(C2889,C2890:$C$4004,0)&gt;0,-1,ROW(S2889)-ROW($S$3)),ROW(S2889)-ROW($S$3)),-1)</f>
        <v>-1</v>
      </c>
      <c r="T2889" s="165">
        <f t="shared" si="312"/>
        <v>0</v>
      </c>
      <c r="U2889" s="165" t="str">
        <f t="shared" si="313"/>
        <v/>
      </c>
      <c r="V2889" s="165" t="str">
        <f>IFERROR(IF(OR(C2889="",S2889&lt;0),"",IF(SUBTOTAL(3,C2889:C2889)=0,-1,SUBTOTAL(3,$C$4:C2889))),"")</f>
        <v/>
      </c>
      <c r="W2889" s="156" t="str">
        <f t="array" ref="W2889">IF(LEN(C2889)&gt;0,IFERROR(IF(MATCH(C2889,$C$3:$C2888,0)&gt;0,N2889-INDEX($N$3:N2888,SUMPRODUCT(MAX(ROW($C$3:$C2888)*(C2889=$C$3:$C2888)))-2,1),""),""),"")</f>
        <v/>
      </c>
      <c r="X2889" s="156">
        <f t="shared" ca="1" si="314"/>
        <v>1</v>
      </c>
      <c r="Y2889" s="156">
        <f t="shared" ca="1" si="315"/>
        <v>1</v>
      </c>
    </row>
    <row r="2890" spans="2:25" hidden="1" x14ac:dyDescent="0.25">
      <c r="B2890" s="390" t="str">
        <f>IFERROR(IF(LEN(INDEX(PlansAndNotes!$B$6:$B$2005,ROW(A2890)-ROW($B$3)))=0,"",INDEX(PlansAndNotes!$B$6:$B$2005,ROW(A2890)-ROW($B$3))),"")</f>
        <v/>
      </c>
      <c r="C2890" s="387" t="str">
        <f t="shared" si="310"/>
        <v/>
      </c>
      <c r="D2890" s="361" t="str">
        <f>IFERROR(IF(LEN(C2890)&gt;0,IF(LEN(INDEX(TasksList!$C$6:$C$25,MATCH(C2890,TasksList!$B$6:$B$25,0),1))=0,"",INDEX(TasksList!$C$6:$C$25,MATCH(C2890,TasksList!$B$6:$B$25,0),1)),""),"")</f>
        <v/>
      </c>
      <c r="E2890" s="361" t="str">
        <f>IFERROR(IF(LEN(C2890)&gt;0,IF(LEN(INDEX(TasksList!$F$6:$F$25,MATCH(C2890,TasksList!$B$6:$B$25,0),1))=0,"not set!",INDEX(TasksList!$F$6:$F$25,MATCH(C2890,TasksList!$B$6:$B$25,0),1)),""),"")</f>
        <v/>
      </c>
      <c r="F2890" s="360" t="str">
        <f>IFERROR(IF(LEN(D2890)&gt;0,IF(LEN(INDEX(AdressBook!$D$6:$D$25,MATCH(D2890,AdressBook!$B$6:$B$25,0),1))=0,"",INDEX(AdressBook!$D$6:$D$25,MATCH(D2890,AdressBook!$B$6:$B$25,0),1)),""),"")</f>
        <v/>
      </c>
      <c r="G2890" s="361" t="str">
        <f>IFERROR(IF(LEN(INDEX(PlansAndNotes!$F$6:$F$4005,ROW(B2890)-ROW($C$3)))=0,"",INDEX(PlansAndNotes!$F$6:$F$4005,ROW(B2890)-ROW($C$3))),"")</f>
        <v/>
      </c>
      <c r="H2890" s="361" t="str">
        <f>IFERROR(IF(LEN(C2890)&gt;0,IF(LEN(INDEX(TasksList!$G$6:$G$25,MATCH(C2890,TasksList!$B$6:$B$25,0),1))=0,"",INDEX(TasksList!$G$6:$G$25,MATCH(C2890,TasksList!$B$6:$B$25,0),1)),""),"")</f>
        <v/>
      </c>
      <c r="N2890" s="362" t="str">
        <f>IFERROR(IF(LEN(INDEX(PlansAndNotes!$D$6:$D$4005,ROW(B2890)-ROW($C$3)))=0,"",INDEX(PlansAndNotes!$D$6:$D$4005,ROW(B2890)-ROW($C$3))),"")</f>
        <v/>
      </c>
      <c r="O2890" s="165" t="str">
        <f t="shared" si="311"/>
        <v/>
      </c>
      <c r="P2890" s="363" t="str">
        <f>IFERROR(IF(LEN(INDEX(PlansAndNotes!$E$6:$E$4005,ROW(B2890)-ROW($C$3)))=0,"",INDEX(PlansAndNotes!$E$6:$E$4005,ROW(B2890)-ROW($C$3))),"")</f>
        <v/>
      </c>
      <c r="Q2890" s="363" t="str">
        <f>IFERROR(IF(LEN(INDEX(PlansAndNotes!$G$6:$G$4005,ROW(B2890)-ROW($C$3)))=0,"",INDEX(PlansAndNotes!$G$6:$G$4005,ROW(B2890)-ROW($C$3))),"")</f>
        <v/>
      </c>
      <c r="R2890" s="361" t="str">
        <f>IFERROR(IF(LEN(D2890)&gt;0,IF(LEN(INDEX(AdressBook!$C$6:$C$25,MATCH(D2890,AdressBook!$B$6:$B$25,0),1))=0,"",INDEX(AdressBook!$C$6:$C$25,MATCH(D2890,AdressBook!$B$6:$B$25,0),1)),""),"")</f>
        <v/>
      </c>
      <c r="S2890" s="165">
        <f>IF(LEN(C2890)&gt;0,IFERROR(IF(MATCH(C2890,C2891:$C$4004,0)&gt;0,-1,ROW(S2890)-ROW($S$3)),ROW(S2890)-ROW($S$3)),-1)</f>
        <v>-1</v>
      </c>
      <c r="T2890" s="165">
        <f t="shared" si="312"/>
        <v>0</v>
      </c>
      <c r="U2890" s="165" t="str">
        <f t="shared" si="313"/>
        <v/>
      </c>
      <c r="V2890" s="165" t="str">
        <f>IFERROR(IF(OR(C2890="",S2890&lt;0),"",IF(SUBTOTAL(3,C2890:C2890)=0,-1,SUBTOTAL(3,$C$4:C2890))),"")</f>
        <v/>
      </c>
      <c r="W2890" s="156" t="str">
        <f t="array" ref="W2890">IF(LEN(C2890)&gt;0,IFERROR(IF(MATCH(C2890,$C$3:$C2889,0)&gt;0,N2890-INDEX($N$3:N2889,SUMPRODUCT(MAX(ROW($C$3:$C2889)*(C2890=$C$3:$C2889)))-2,1),""),""),"")</f>
        <v/>
      </c>
      <c r="X2890" s="156">
        <f t="shared" ca="1" si="314"/>
        <v>1</v>
      </c>
      <c r="Y2890" s="156">
        <f t="shared" ca="1" si="315"/>
        <v>1</v>
      </c>
    </row>
    <row r="2891" spans="2:25" hidden="1" x14ac:dyDescent="0.25">
      <c r="B2891" s="390" t="str">
        <f>IFERROR(IF(LEN(INDEX(PlansAndNotes!$B$6:$B$2005,ROW(A2891)-ROW($B$3)))=0,"",INDEX(PlansAndNotes!$B$6:$B$2005,ROW(A2891)-ROW($B$3))),"")</f>
        <v/>
      </c>
      <c r="C2891" s="387" t="str">
        <f t="shared" si="310"/>
        <v/>
      </c>
      <c r="D2891" s="361" t="str">
        <f>IFERROR(IF(LEN(C2891)&gt;0,IF(LEN(INDEX(TasksList!$C$6:$C$25,MATCH(C2891,TasksList!$B$6:$B$25,0),1))=0,"",INDEX(TasksList!$C$6:$C$25,MATCH(C2891,TasksList!$B$6:$B$25,0),1)),""),"")</f>
        <v/>
      </c>
      <c r="E2891" s="361" t="str">
        <f>IFERROR(IF(LEN(C2891)&gt;0,IF(LEN(INDEX(TasksList!$F$6:$F$25,MATCH(C2891,TasksList!$B$6:$B$25,0),1))=0,"not set!",INDEX(TasksList!$F$6:$F$25,MATCH(C2891,TasksList!$B$6:$B$25,0),1)),""),"")</f>
        <v/>
      </c>
      <c r="F2891" s="360" t="str">
        <f>IFERROR(IF(LEN(D2891)&gt;0,IF(LEN(INDEX(AdressBook!$D$6:$D$25,MATCH(D2891,AdressBook!$B$6:$B$25,0),1))=0,"",INDEX(AdressBook!$D$6:$D$25,MATCH(D2891,AdressBook!$B$6:$B$25,0),1)),""),"")</f>
        <v/>
      </c>
      <c r="G2891" s="361" t="str">
        <f>IFERROR(IF(LEN(INDEX(PlansAndNotes!$F$6:$F$4005,ROW(B2891)-ROW($C$3)))=0,"",INDEX(PlansAndNotes!$F$6:$F$4005,ROW(B2891)-ROW($C$3))),"")</f>
        <v/>
      </c>
      <c r="H2891" s="361" t="str">
        <f>IFERROR(IF(LEN(C2891)&gt;0,IF(LEN(INDEX(TasksList!$G$6:$G$25,MATCH(C2891,TasksList!$B$6:$B$25,0),1))=0,"",INDEX(TasksList!$G$6:$G$25,MATCH(C2891,TasksList!$B$6:$B$25,0),1)),""),"")</f>
        <v/>
      </c>
      <c r="N2891" s="362" t="str">
        <f>IFERROR(IF(LEN(INDEX(PlansAndNotes!$D$6:$D$4005,ROW(B2891)-ROW($C$3)))=0,"",INDEX(PlansAndNotes!$D$6:$D$4005,ROW(B2891)-ROW($C$3))),"")</f>
        <v/>
      </c>
      <c r="O2891" s="165" t="str">
        <f t="shared" si="311"/>
        <v/>
      </c>
      <c r="P2891" s="363" t="str">
        <f>IFERROR(IF(LEN(INDEX(PlansAndNotes!$E$6:$E$4005,ROW(B2891)-ROW($C$3)))=0,"",INDEX(PlansAndNotes!$E$6:$E$4005,ROW(B2891)-ROW($C$3))),"")</f>
        <v/>
      </c>
      <c r="Q2891" s="363" t="str">
        <f>IFERROR(IF(LEN(INDEX(PlansAndNotes!$G$6:$G$4005,ROW(B2891)-ROW($C$3)))=0,"",INDEX(PlansAndNotes!$G$6:$G$4005,ROW(B2891)-ROW($C$3))),"")</f>
        <v/>
      </c>
      <c r="R2891" s="361" t="str">
        <f>IFERROR(IF(LEN(D2891)&gt;0,IF(LEN(INDEX(AdressBook!$C$6:$C$25,MATCH(D2891,AdressBook!$B$6:$B$25,0),1))=0,"",INDEX(AdressBook!$C$6:$C$25,MATCH(D2891,AdressBook!$B$6:$B$25,0),1)),""),"")</f>
        <v/>
      </c>
      <c r="S2891" s="165">
        <f>IF(LEN(C2891)&gt;0,IFERROR(IF(MATCH(C2891,C2892:$C$4004,0)&gt;0,-1,ROW(S2891)-ROW($S$3)),ROW(S2891)-ROW($S$3)),-1)</f>
        <v>-1</v>
      </c>
      <c r="T2891" s="165">
        <f t="shared" si="312"/>
        <v>0</v>
      </c>
      <c r="U2891" s="165" t="str">
        <f t="shared" si="313"/>
        <v/>
      </c>
      <c r="V2891" s="165" t="str">
        <f>IFERROR(IF(OR(C2891="",S2891&lt;0),"",IF(SUBTOTAL(3,C2891:C2891)=0,-1,SUBTOTAL(3,$C$4:C2891))),"")</f>
        <v/>
      </c>
      <c r="W2891" s="156" t="str">
        <f t="array" ref="W2891">IF(LEN(C2891)&gt;0,IFERROR(IF(MATCH(C2891,$C$3:$C2890,0)&gt;0,N2891-INDEX($N$3:N2890,SUMPRODUCT(MAX(ROW($C$3:$C2890)*(C2891=$C$3:$C2890)))-2,1),""),""),"")</f>
        <v/>
      </c>
      <c r="X2891" s="156">
        <f t="shared" ca="1" si="314"/>
        <v>1</v>
      </c>
      <c r="Y2891" s="156">
        <f t="shared" ca="1" si="315"/>
        <v>1</v>
      </c>
    </row>
    <row r="2892" spans="2:25" hidden="1" x14ac:dyDescent="0.25">
      <c r="B2892" s="390" t="str">
        <f>IFERROR(IF(LEN(INDEX(PlansAndNotes!$B$6:$B$2005,ROW(A2892)-ROW($B$3)))=0,"",INDEX(PlansAndNotes!$B$6:$B$2005,ROW(A2892)-ROW($B$3))),"")</f>
        <v/>
      </c>
      <c r="C2892" s="387" t="str">
        <f t="shared" si="310"/>
        <v/>
      </c>
      <c r="D2892" s="361" t="str">
        <f>IFERROR(IF(LEN(C2892)&gt;0,IF(LEN(INDEX(TasksList!$C$6:$C$25,MATCH(C2892,TasksList!$B$6:$B$25,0),1))=0,"",INDEX(TasksList!$C$6:$C$25,MATCH(C2892,TasksList!$B$6:$B$25,0),1)),""),"")</f>
        <v/>
      </c>
      <c r="E2892" s="361" t="str">
        <f>IFERROR(IF(LEN(C2892)&gt;0,IF(LEN(INDEX(TasksList!$F$6:$F$25,MATCH(C2892,TasksList!$B$6:$B$25,0),1))=0,"not set!",INDEX(TasksList!$F$6:$F$25,MATCH(C2892,TasksList!$B$6:$B$25,0),1)),""),"")</f>
        <v/>
      </c>
      <c r="F2892" s="360" t="str">
        <f>IFERROR(IF(LEN(D2892)&gt;0,IF(LEN(INDEX(AdressBook!$D$6:$D$25,MATCH(D2892,AdressBook!$B$6:$B$25,0),1))=0,"",INDEX(AdressBook!$D$6:$D$25,MATCH(D2892,AdressBook!$B$6:$B$25,0),1)),""),"")</f>
        <v/>
      </c>
      <c r="G2892" s="361" t="str">
        <f>IFERROR(IF(LEN(INDEX(PlansAndNotes!$F$6:$F$4005,ROW(B2892)-ROW($C$3)))=0,"",INDEX(PlansAndNotes!$F$6:$F$4005,ROW(B2892)-ROW($C$3))),"")</f>
        <v/>
      </c>
      <c r="H2892" s="361" t="str">
        <f>IFERROR(IF(LEN(C2892)&gt;0,IF(LEN(INDEX(TasksList!$G$6:$G$25,MATCH(C2892,TasksList!$B$6:$B$25,0),1))=0,"",INDEX(TasksList!$G$6:$G$25,MATCH(C2892,TasksList!$B$6:$B$25,0),1)),""),"")</f>
        <v/>
      </c>
      <c r="N2892" s="362" t="str">
        <f>IFERROR(IF(LEN(INDEX(PlansAndNotes!$D$6:$D$4005,ROW(B2892)-ROW($C$3)))=0,"",INDEX(PlansAndNotes!$D$6:$D$4005,ROW(B2892)-ROW($C$3))),"")</f>
        <v/>
      </c>
      <c r="O2892" s="165" t="str">
        <f t="shared" si="311"/>
        <v/>
      </c>
      <c r="P2892" s="363" t="str">
        <f>IFERROR(IF(LEN(INDEX(PlansAndNotes!$E$6:$E$4005,ROW(B2892)-ROW($C$3)))=0,"",INDEX(PlansAndNotes!$E$6:$E$4005,ROW(B2892)-ROW($C$3))),"")</f>
        <v/>
      </c>
      <c r="Q2892" s="363" t="str">
        <f>IFERROR(IF(LEN(INDEX(PlansAndNotes!$G$6:$G$4005,ROW(B2892)-ROW($C$3)))=0,"",INDEX(PlansAndNotes!$G$6:$G$4005,ROW(B2892)-ROW($C$3))),"")</f>
        <v/>
      </c>
      <c r="R2892" s="361" t="str">
        <f>IFERROR(IF(LEN(D2892)&gt;0,IF(LEN(INDEX(AdressBook!$C$6:$C$25,MATCH(D2892,AdressBook!$B$6:$B$25,0),1))=0,"",INDEX(AdressBook!$C$6:$C$25,MATCH(D2892,AdressBook!$B$6:$B$25,0),1)),""),"")</f>
        <v/>
      </c>
      <c r="S2892" s="165">
        <f>IF(LEN(C2892)&gt;0,IFERROR(IF(MATCH(C2892,C2893:$C$4004,0)&gt;0,-1,ROW(S2892)-ROW($S$3)),ROW(S2892)-ROW($S$3)),-1)</f>
        <v>-1</v>
      </c>
      <c r="T2892" s="165">
        <f t="shared" si="312"/>
        <v>0</v>
      </c>
      <c r="U2892" s="165" t="str">
        <f t="shared" si="313"/>
        <v/>
      </c>
      <c r="V2892" s="165" t="str">
        <f>IFERROR(IF(OR(C2892="",S2892&lt;0),"",IF(SUBTOTAL(3,C2892:C2892)=0,-1,SUBTOTAL(3,$C$4:C2892))),"")</f>
        <v/>
      </c>
      <c r="W2892" s="156" t="str">
        <f t="array" ref="W2892">IF(LEN(C2892)&gt;0,IFERROR(IF(MATCH(C2892,$C$3:$C2891,0)&gt;0,N2892-INDEX($N$3:N2891,SUMPRODUCT(MAX(ROW($C$3:$C2891)*(C2892=$C$3:$C2891)))-2,1),""),""),"")</f>
        <v/>
      </c>
      <c r="X2892" s="156">
        <f t="shared" ca="1" si="314"/>
        <v>1</v>
      </c>
      <c r="Y2892" s="156">
        <f t="shared" ca="1" si="315"/>
        <v>1</v>
      </c>
    </row>
    <row r="2893" spans="2:25" hidden="1" x14ac:dyDescent="0.25">
      <c r="B2893" s="390" t="str">
        <f>IFERROR(IF(LEN(INDEX(PlansAndNotes!$B$6:$B$2005,ROW(A2893)-ROW($B$3)))=0,"",INDEX(PlansAndNotes!$B$6:$B$2005,ROW(A2893)-ROW($B$3))),"")</f>
        <v/>
      </c>
      <c r="C2893" s="387" t="str">
        <f t="shared" si="310"/>
        <v/>
      </c>
      <c r="D2893" s="361" t="str">
        <f>IFERROR(IF(LEN(C2893)&gt;0,IF(LEN(INDEX(TasksList!$C$6:$C$25,MATCH(C2893,TasksList!$B$6:$B$25,0),1))=0,"",INDEX(TasksList!$C$6:$C$25,MATCH(C2893,TasksList!$B$6:$B$25,0),1)),""),"")</f>
        <v/>
      </c>
      <c r="E2893" s="361" t="str">
        <f>IFERROR(IF(LEN(C2893)&gt;0,IF(LEN(INDEX(TasksList!$F$6:$F$25,MATCH(C2893,TasksList!$B$6:$B$25,0),1))=0,"not set!",INDEX(TasksList!$F$6:$F$25,MATCH(C2893,TasksList!$B$6:$B$25,0),1)),""),"")</f>
        <v/>
      </c>
      <c r="F2893" s="360" t="str">
        <f>IFERROR(IF(LEN(D2893)&gt;0,IF(LEN(INDEX(AdressBook!$D$6:$D$25,MATCH(D2893,AdressBook!$B$6:$B$25,0),1))=0,"",INDEX(AdressBook!$D$6:$D$25,MATCH(D2893,AdressBook!$B$6:$B$25,0),1)),""),"")</f>
        <v/>
      </c>
      <c r="G2893" s="361" t="str">
        <f>IFERROR(IF(LEN(INDEX(PlansAndNotes!$F$6:$F$4005,ROW(B2893)-ROW($C$3)))=0,"",INDEX(PlansAndNotes!$F$6:$F$4005,ROW(B2893)-ROW($C$3))),"")</f>
        <v/>
      </c>
      <c r="H2893" s="361" t="str">
        <f>IFERROR(IF(LEN(C2893)&gt;0,IF(LEN(INDEX(TasksList!$G$6:$G$25,MATCH(C2893,TasksList!$B$6:$B$25,0),1))=0,"",INDEX(TasksList!$G$6:$G$25,MATCH(C2893,TasksList!$B$6:$B$25,0),1)),""),"")</f>
        <v/>
      </c>
      <c r="N2893" s="362" t="str">
        <f>IFERROR(IF(LEN(INDEX(PlansAndNotes!$D$6:$D$4005,ROW(B2893)-ROW($C$3)))=0,"",INDEX(PlansAndNotes!$D$6:$D$4005,ROW(B2893)-ROW($C$3))),"")</f>
        <v/>
      </c>
      <c r="O2893" s="165" t="str">
        <f t="shared" si="311"/>
        <v/>
      </c>
      <c r="P2893" s="363" t="str">
        <f>IFERROR(IF(LEN(INDEX(PlansAndNotes!$E$6:$E$4005,ROW(B2893)-ROW($C$3)))=0,"",INDEX(PlansAndNotes!$E$6:$E$4005,ROW(B2893)-ROW($C$3))),"")</f>
        <v/>
      </c>
      <c r="Q2893" s="363" t="str">
        <f>IFERROR(IF(LEN(INDEX(PlansAndNotes!$G$6:$G$4005,ROW(B2893)-ROW($C$3)))=0,"",INDEX(PlansAndNotes!$G$6:$G$4005,ROW(B2893)-ROW($C$3))),"")</f>
        <v/>
      </c>
      <c r="R2893" s="361" t="str">
        <f>IFERROR(IF(LEN(D2893)&gt;0,IF(LEN(INDEX(AdressBook!$C$6:$C$25,MATCH(D2893,AdressBook!$B$6:$B$25,0),1))=0,"",INDEX(AdressBook!$C$6:$C$25,MATCH(D2893,AdressBook!$B$6:$B$25,0),1)),""),"")</f>
        <v/>
      </c>
      <c r="S2893" s="165">
        <f>IF(LEN(C2893)&gt;0,IFERROR(IF(MATCH(C2893,C2894:$C$4004,0)&gt;0,-1,ROW(S2893)-ROW($S$3)),ROW(S2893)-ROW($S$3)),-1)</f>
        <v>-1</v>
      </c>
      <c r="T2893" s="165">
        <f t="shared" si="312"/>
        <v>0</v>
      </c>
      <c r="U2893" s="165" t="str">
        <f t="shared" si="313"/>
        <v/>
      </c>
      <c r="V2893" s="165" t="str">
        <f>IFERROR(IF(OR(C2893="",S2893&lt;0),"",IF(SUBTOTAL(3,C2893:C2893)=0,-1,SUBTOTAL(3,$C$4:C2893))),"")</f>
        <v/>
      </c>
      <c r="W2893" s="156" t="str">
        <f t="array" ref="W2893">IF(LEN(C2893)&gt;0,IFERROR(IF(MATCH(C2893,$C$3:$C2892,0)&gt;0,N2893-INDEX($N$3:N2892,SUMPRODUCT(MAX(ROW($C$3:$C2892)*(C2893=$C$3:$C2892)))-2,1),""),""),"")</f>
        <v/>
      </c>
      <c r="X2893" s="156">
        <f t="shared" ca="1" si="314"/>
        <v>1</v>
      </c>
      <c r="Y2893" s="156">
        <f t="shared" ca="1" si="315"/>
        <v>1</v>
      </c>
    </row>
    <row r="2894" spans="2:25" hidden="1" x14ac:dyDescent="0.25">
      <c r="B2894" s="390" t="str">
        <f>IFERROR(IF(LEN(INDEX(PlansAndNotes!$B$6:$B$2005,ROW(A2894)-ROW($B$3)))=0,"",INDEX(PlansAndNotes!$B$6:$B$2005,ROW(A2894)-ROW($B$3))),"")</f>
        <v/>
      </c>
      <c r="C2894" s="387" t="str">
        <f t="shared" si="310"/>
        <v/>
      </c>
      <c r="D2894" s="361" t="str">
        <f>IFERROR(IF(LEN(C2894)&gt;0,IF(LEN(INDEX(TasksList!$C$6:$C$25,MATCH(C2894,TasksList!$B$6:$B$25,0),1))=0,"",INDEX(TasksList!$C$6:$C$25,MATCH(C2894,TasksList!$B$6:$B$25,0),1)),""),"")</f>
        <v/>
      </c>
      <c r="E2894" s="361" t="str">
        <f>IFERROR(IF(LEN(C2894)&gt;0,IF(LEN(INDEX(TasksList!$F$6:$F$25,MATCH(C2894,TasksList!$B$6:$B$25,0),1))=0,"not set!",INDEX(TasksList!$F$6:$F$25,MATCH(C2894,TasksList!$B$6:$B$25,0),1)),""),"")</f>
        <v/>
      </c>
      <c r="F2894" s="360" t="str">
        <f>IFERROR(IF(LEN(D2894)&gt;0,IF(LEN(INDEX(AdressBook!$D$6:$D$25,MATCH(D2894,AdressBook!$B$6:$B$25,0),1))=0,"",INDEX(AdressBook!$D$6:$D$25,MATCH(D2894,AdressBook!$B$6:$B$25,0),1)),""),"")</f>
        <v/>
      </c>
      <c r="G2894" s="361" t="str">
        <f>IFERROR(IF(LEN(INDEX(PlansAndNotes!$F$6:$F$4005,ROW(B2894)-ROW($C$3)))=0,"",INDEX(PlansAndNotes!$F$6:$F$4005,ROW(B2894)-ROW($C$3))),"")</f>
        <v/>
      </c>
      <c r="H2894" s="361" t="str">
        <f>IFERROR(IF(LEN(C2894)&gt;0,IF(LEN(INDEX(TasksList!$G$6:$G$25,MATCH(C2894,TasksList!$B$6:$B$25,0),1))=0,"",INDEX(TasksList!$G$6:$G$25,MATCH(C2894,TasksList!$B$6:$B$25,0),1)),""),"")</f>
        <v/>
      </c>
      <c r="N2894" s="362" t="str">
        <f>IFERROR(IF(LEN(INDEX(PlansAndNotes!$D$6:$D$4005,ROW(B2894)-ROW($C$3)))=0,"",INDEX(PlansAndNotes!$D$6:$D$4005,ROW(B2894)-ROW($C$3))),"")</f>
        <v/>
      </c>
      <c r="O2894" s="165" t="str">
        <f t="shared" si="311"/>
        <v/>
      </c>
      <c r="P2894" s="363" t="str">
        <f>IFERROR(IF(LEN(INDEX(PlansAndNotes!$E$6:$E$4005,ROW(B2894)-ROW($C$3)))=0,"",INDEX(PlansAndNotes!$E$6:$E$4005,ROW(B2894)-ROW($C$3))),"")</f>
        <v/>
      </c>
      <c r="Q2894" s="363" t="str">
        <f>IFERROR(IF(LEN(INDEX(PlansAndNotes!$G$6:$G$4005,ROW(B2894)-ROW($C$3)))=0,"",INDEX(PlansAndNotes!$G$6:$G$4005,ROW(B2894)-ROW($C$3))),"")</f>
        <v/>
      </c>
      <c r="R2894" s="361" t="str">
        <f>IFERROR(IF(LEN(D2894)&gt;0,IF(LEN(INDEX(AdressBook!$C$6:$C$25,MATCH(D2894,AdressBook!$B$6:$B$25,0),1))=0,"",INDEX(AdressBook!$C$6:$C$25,MATCH(D2894,AdressBook!$B$6:$B$25,0),1)),""),"")</f>
        <v/>
      </c>
      <c r="S2894" s="165">
        <f>IF(LEN(C2894)&gt;0,IFERROR(IF(MATCH(C2894,C2895:$C$4004,0)&gt;0,-1,ROW(S2894)-ROW($S$3)),ROW(S2894)-ROW($S$3)),-1)</f>
        <v>-1</v>
      </c>
      <c r="T2894" s="165">
        <f t="shared" si="312"/>
        <v>0</v>
      </c>
      <c r="U2894" s="165" t="str">
        <f t="shared" si="313"/>
        <v/>
      </c>
      <c r="V2894" s="165" t="str">
        <f>IFERROR(IF(OR(C2894="",S2894&lt;0),"",IF(SUBTOTAL(3,C2894:C2894)=0,-1,SUBTOTAL(3,$C$4:C2894))),"")</f>
        <v/>
      </c>
      <c r="W2894" s="156" t="str">
        <f t="array" ref="W2894">IF(LEN(C2894)&gt;0,IFERROR(IF(MATCH(C2894,$C$3:$C2893,0)&gt;0,N2894-INDEX($N$3:N2893,SUMPRODUCT(MAX(ROW($C$3:$C2893)*(C2894=$C$3:$C2893)))-2,1),""),""),"")</f>
        <v/>
      </c>
      <c r="X2894" s="156">
        <f t="shared" ca="1" si="314"/>
        <v>1</v>
      </c>
      <c r="Y2894" s="156">
        <f t="shared" ca="1" si="315"/>
        <v>1</v>
      </c>
    </row>
    <row r="2895" spans="2:25" hidden="1" x14ac:dyDescent="0.25">
      <c r="B2895" s="394" t="str">
        <f>IFERROR(IF(LEN(INDEX(PlansAndNotes!$B$6:$B$2005,ROW(A2895)-ROW($B$3)))=0,"",INDEX(PlansAndNotes!$B$6:$B$2005,ROW(A2895)-ROW($B$3))),"")</f>
        <v/>
      </c>
      <c r="C2895" s="388" t="str">
        <f t="shared" si="310"/>
        <v/>
      </c>
      <c r="D2895" s="386" t="str">
        <f>IFERROR(IF(LEN(C2895)&gt;0,IF(LEN(INDEX(TasksList!$C$6:$C$25,MATCH(C2895,TasksList!$B$6:$B$25,0),1))=0,"",INDEX(TasksList!$C$6:$C$25,MATCH(C2895,TasksList!$B$6:$B$25,0),1)),""),"")</f>
        <v/>
      </c>
      <c r="E2895" s="386" t="str">
        <f>IFERROR(IF(LEN(C2895)&gt;0,IF(LEN(INDEX(TasksList!$F$6:$F$25,MATCH(C2895,TasksList!$B$6:$B$25,0),1))=0,"not set!",INDEX(TasksList!$F$6:$F$25,MATCH(C2895,TasksList!$B$6:$B$25,0),1)),""),"")</f>
        <v/>
      </c>
      <c r="F2895" s="360" t="str">
        <f>IFERROR(IF(LEN(D2895)&gt;0,IF(LEN(INDEX(AdressBook!$D$6:$D$25,MATCH(D2895,AdressBook!$B$6:$B$25,0),1))=0,"",INDEX(AdressBook!$D$6:$D$25,MATCH(D2895,AdressBook!$B$6:$B$25,0),1)),""),"")</f>
        <v/>
      </c>
      <c r="G2895" s="386" t="str">
        <f>IFERROR(IF(LEN(INDEX(PlansAndNotes!$F$6:$F$4005,ROW(B2895)-ROW($C$3)))=0,"",INDEX(PlansAndNotes!$F$6:$F$4005,ROW(B2895)-ROW($C$3))),"")</f>
        <v/>
      </c>
      <c r="H2895" s="361" t="str">
        <f>IFERROR(IF(LEN(C2895)&gt;0,IF(LEN(INDEX(TasksList!$G$6:$G$25,MATCH(C2895,TasksList!$B$6:$B$25,0),1))=0,"",INDEX(TasksList!$G$6:$G$25,MATCH(C2895,TasksList!$B$6:$B$25,0),1)),""),"")</f>
        <v/>
      </c>
      <c r="N2895" s="362" t="str">
        <f>IFERROR(IF(LEN(INDEX(PlansAndNotes!$D$6:$D$4005,ROW(B2895)-ROW($C$3)))=0,"",INDEX(PlansAndNotes!$D$6:$D$4005,ROW(B2895)-ROW($C$3))),"")</f>
        <v/>
      </c>
      <c r="O2895" s="165" t="str">
        <f t="shared" si="311"/>
        <v/>
      </c>
      <c r="P2895" s="363" t="str">
        <f>IFERROR(IF(LEN(INDEX(PlansAndNotes!$E$6:$E$4005,ROW(B2895)-ROW($C$3)))=0,"",INDEX(PlansAndNotes!$E$6:$E$4005,ROW(B2895)-ROW($C$3))),"")</f>
        <v/>
      </c>
      <c r="Q2895" s="363" t="str">
        <f>IFERROR(IF(LEN(INDEX(PlansAndNotes!$G$6:$G$4005,ROW(B2895)-ROW($C$3)))=0,"",INDEX(PlansAndNotes!$G$6:$G$4005,ROW(B2895)-ROW($C$3))),"")</f>
        <v/>
      </c>
      <c r="R2895" s="361" t="str">
        <f>IFERROR(IF(LEN(D2895)&gt;0,IF(LEN(INDEX(AdressBook!$C$6:$C$25,MATCH(D2895,AdressBook!$B$6:$B$25,0),1))=0,"",INDEX(AdressBook!$C$6:$C$25,MATCH(D2895,AdressBook!$B$6:$B$25,0),1)),""),"")</f>
        <v/>
      </c>
      <c r="S2895" s="165">
        <f>IF(LEN(C2895)&gt;0,IFERROR(IF(MATCH(C2895,C2896:$C$4004,0)&gt;0,-1,ROW(S2895)-ROW($S$3)),ROW(S2895)-ROW($S$3)),-1)</f>
        <v>-1</v>
      </c>
      <c r="T2895" s="165">
        <f t="shared" si="312"/>
        <v>0</v>
      </c>
      <c r="U2895" s="165" t="str">
        <f t="shared" si="313"/>
        <v/>
      </c>
      <c r="V2895" s="165" t="str">
        <f>IFERROR(IF(OR(C2895="",S2895&lt;0),"",IF(SUBTOTAL(3,C2895:C2895)=0,-1,SUBTOTAL(3,$C$4:C2895))),"")</f>
        <v/>
      </c>
      <c r="W2895" s="156" t="str">
        <f t="array" ref="W2895">IF(LEN(C2895)&gt;0,IFERROR(IF(MATCH(C2895,$C$3:$C2894,0)&gt;0,N2895-INDEX($N$3:N2894,SUMPRODUCT(MAX(ROW($C$3:$C2894)*(C2895=$C$3:$C2894)))-2,1),""),""),"")</f>
        <v/>
      </c>
      <c r="X2895" s="156">
        <f t="shared" ca="1" si="314"/>
        <v>1</v>
      </c>
      <c r="Y2895" s="156">
        <f t="shared" ca="1" si="315"/>
        <v>1</v>
      </c>
    </row>
    <row r="2896" spans="2:25" hidden="1" x14ac:dyDescent="0.25">
      <c r="B2896" s="390" t="str">
        <f>IFERROR(IF(LEN(INDEX(PlansAndNotes!$B$6:$B$2005,ROW(A2896)-ROW($B$3)))=0,"",INDEX(PlansAndNotes!$B$6:$B$2005,ROW(A2896)-ROW($B$3))),"")</f>
        <v/>
      </c>
      <c r="C2896" s="387" t="str">
        <f t="shared" ref="C2896:C2959" si="316">IF(LEN(B2896)&gt;0,LEFT(B2896,SEARCH(" - ",B2896)-1)*1,"")</f>
        <v/>
      </c>
      <c r="D2896" s="361" t="str">
        <f>IFERROR(IF(LEN(C2896)&gt;0,IF(LEN(INDEX(TasksList!$C$6:$C$25,MATCH(C2896,TasksList!$B$6:$B$25,0),1))=0,"",INDEX(TasksList!$C$6:$C$25,MATCH(C2896,TasksList!$B$6:$B$25,0),1)),""),"")</f>
        <v/>
      </c>
      <c r="E2896" s="361" t="str">
        <f>IFERROR(IF(LEN(C2896)&gt;0,IF(LEN(INDEX(TasksList!$F$6:$F$25,MATCH(C2896,TasksList!$B$6:$B$25,0),1))=0,"not set!",INDEX(TasksList!$F$6:$F$25,MATCH(C2896,TasksList!$B$6:$B$25,0),1)),""),"")</f>
        <v/>
      </c>
      <c r="F2896" s="360" t="str">
        <f>IFERROR(IF(LEN(D2896)&gt;0,IF(LEN(INDEX(AdressBook!$D$6:$D$25,MATCH(D2896,AdressBook!$B$6:$B$25,0),1))=0,"",INDEX(AdressBook!$D$6:$D$25,MATCH(D2896,AdressBook!$B$6:$B$25,0),1)),""),"")</f>
        <v/>
      </c>
      <c r="G2896" s="361" t="str">
        <f>IFERROR(IF(LEN(INDEX(PlansAndNotes!$F$6:$F$4005,ROW(B2896)-ROW($C$3)))=0,"",INDEX(PlansAndNotes!$F$6:$F$4005,ROW(B2896)-ROW($C$3))),"")</f>
        <v/>
      </c>
      <c r="H2896" s="361" t="str">
        <f>IFERROR(IF(LEN(C2896)&gt;0,IF(LEN(INDEX(TasksList!$G$6:$G$25,MATCH(C2896,TasksList!$B$6:$B$25,0),1))=0,"",INDEX(TasksList!$G$6:$G$25,MATCH(C2896,TasksList!$B$6:$B$25,0),1)),""),"")</f>
        <v/>
      </c>
      <c r="N2896" s="362" t="str">
        <f>IFERROR(IF(LEN(INDEX(PlansAndNotes!$D$6:$D$4005,ROW(B2896)-ROW($C$3)))=0,"",INDEX(PlansAndNotes!$D$6:$D$4005,ROW(B2896)-ROW($C$3))),"")</f>
        <v/>
      </c>
      <c r="O2896" s="165" t="str">
        <f t="shared" si="311"/>
        <v/>
      </c>
      <c r="P2896" s="363" t="str">
        <f>IFERROR(IF(LEN(INDEX(PlansAndNotes!$E$6:$E$4005,ROW(B2896)-ROW($C$3)))=0,"",INDEX(PlansAndNotes!$E$6:$E$4005,ROW(B2896)-ROW($C$3))),"")</f>
        <v/>
      </c>
      <c r="Q2896" s="363" t="str">
        <f>IFERROR(IF(LEN(INDEX(PlansAndNotes!$G$6:$G$4005,ROW(B2896)-ROW($C$3)))=0,"",INDEX(PlansAndNotes!$G$6:$G$4005,ROW(B2896)-ROW($C$3))),"")</f>
        <v/>
      </c>
      <c r="R2896" s="361" t="str">
        <f>IFERROR(IF(LEN(D2896)&gt;0,IF(LEN(INDEX(AdressBook!$C$6:$C$25,MATCH(D2896,AdressBook!$B$6:$B$25,0),1))=0,"",INDEX(AdressBook!$C$6:$C$25,MATCH(D2896,AdressBook!$B$6:$B$25,0),1)),""),"")</f>
        <v/>
      </c>
      <c r="S2896" s="165">
        <f>IF(LEN(C2896)&gt;0,IFERROR(IF(MATCH(C2896,C2897:$C$4004,0)&gt;0,-1,ROW(S2896)-ROW($S$3)),ROW(S2896)-ROW($S$3)),-1)</f>
        <v>-1</v>
      </c>
      <c r="T2896" s="165">
        <f t="shared" si="312"/>
        <v>0</v>
      </c>
      <c r="U2896" s="165" t="str">
        <f t="shared" si="313"/>
        <v/>
      </c>
      <c r="V2896" s="165" t="str">
        <f>IFERROR(IF(OR(C2896="",S2896&lt;0),"",IF(SUBTOTAL(3,C2896:C2896)=0,-1,SUBTOTAL(3,$C$4:C2896))),"")</f>
        <v/>
      </c>
      <c r="W2896" s="156" t="str">
        <f t="array" ref="W2896">IF(LEN(C2896)&gt;0,IFERROR(IF(MATCH(C2896,$C$3:$C2895,0)&gt;0,N2896-INDEX($N$3:N2895,SUMPRODUCT(MAX(ROW($C$3:$C2895)*(C2896=$C$3:$C2895)))-2,1),""),""),"")</f>
        <v/>
      </c>
      <c r="X2896" s="156">
        <f t="shared" ca="1" si="314"/>
        <v>1</v>
      </c>
      <c r="Y2896" s="156">
        <f t="shared" ca="1" si="315"/>
        <v>1</v>
      </c>
    </row>
    <row r="2897" spans="2:25" hidden="1" x14ac:dyDescent="0.25">
      <c r="B2897" s="390" t="str">
        <f>IFERROR(IF(LEN(INDEX(PlansAndNotes!$B$6:$B$2005,ROW(A2897)-ROW($B$3)))=0,"",INDEX(PlansAndNotes!$B$6:$B$2005,ROW(A2897)-ROW($B$3))),"")</f>
        <v/>
      </c>
      <c r="C2897" s="387" t="str">
        <f t="shared" si="316"/>
        <v/>
      </c>
      <c r="D2897" s="361" t="str">
        <f>IFERROR(IF(LEN(C2897)&gt;0,IF(LEN(INDEX(TasksList!$C$6:$C$25,MATCH(C2897,TasksList!$B$6:$B$25,0),1))=0,"",INDEX(TasksList!$C$6:$C$25,MATCH(C2897,TasksList!$B$6:$B$25,0),1)),""),"")</f>
        <v/>
      </c>
      <c r="E2897" s="361" t="str">
        <f>IFERROR(IF(LEN(C2897)&gt;0,IF(LEN(INDEX(TasksList!$F$6:$F$25,MATCH(C2897,TasksList!$B$6:$B$25,0),1))=0,"not set!",INDEX(TasksList!$F$6:$F$25,MATCH(C2897,TasksList!$B$6:$B$25,0),1)),""),"")</f>
        <v/>
      </c>
      <c r="F2897" s="360" t="str">
        <f>IFERROR(IF(LEN(D2897)&gt;0,IF(LEN(INDEX(AdressBook!$D$6:$D$25,MATCH(D2897,AdressBook!$B$6:$B$25,0),1))=0,"",INDEX(AdressBook!$D$6:$D$25,MATCH(D2897,AdressBook!$B$6:$B$25,0),1)),""),"")</f>
        <v/>
      </c>
      <c r="G2897" s="361" t="str">
        <f>IFERROR(IF(LEN(INDEX(PlansAndNotes!$F$6:$F$4005,ROW(B2897)-ROW($C$3)))=0,"",INDEX(PlansAndNotes!$F$6:$F$4005,ROW(B2897)-ROW($C$3))),"")</f>
        <v/>
      </c>
      <c r="H2897" s="361" t="str">
        <f>IFERROR(IF(LEN(C2897)&gt;0,IF(LEN(INDEX(TasksList!$G$6:$G$25,MATCH(C2897,TasksList!$B$6:$B$25,0),1))=0,"",INDEX(TasksList!$G$6:$G$25,MATCH(C2897,TasksList!$B$6:$B$25,0),1)),""),"")</f>
        <v/>
      </c>
      <c r="N2897" s="362" t="str">
        <f>IFERROR(IF(LEN(INDEX(PlansAndNotes!$D$6:$D$4005,ROW(B2897)-ROW($C$3)))=0,"",INDEX(PlansAndNotes!$D$6:$D$4005,ROW(B2897)-ROW($C$3))),"")</f>
        <v/>
      </c>
      <c r="O2897" s="165" t="str">
        <f t="shared" si="311"/>
        <v/>
      </c>
      <c r="P2897" s="363" t="str">
        <f>IFERROR(IF(LEN(INDEX(PlansAndNotes!$E$6:$E$4005,ROW(B2897)-ROW($C$3)))=0,"",INDEX(PlansAndNotes!$E$6:$E$4005,ROW(B2897)-ROW($C$3))),"")</f>
        <v/>
      </c>
      <c r="Q2897" s="363" t="str">
        <f>IFERROR(IF(LEN(INDEX(PlansAndNotes!$G$6:$G$4005,ROW(B2897)-ROW($C$3)))=0,"",INDEX(PlansAndNotes!$G$6:$G$4005,ROW(B2897)-ROW($C$3))),"")</f>
        <v/>
      </c>
      <c r="R2897" s="361" t="str">
        <f>IFERROR(IF(LEN(D2897)&gt;0,IF(LEN(INDEX(AdressBook!$C$6:$C$25,MATCH(D2897,AdressBook!$B$6:$B$25,0),1))=0,"",INDEX(AdressBook!$C$6:$C$25,MATCH(D2897,AdressBook!$B$6:$B$25,0),1)),""),"")</f>
        <v/>
      </c>
      <c r="S2897" s="165">
        <f>IF(LEN(C2897)&gt;0,IFERROR(IF(MATCH(C2897,C2898:$C$4004,0)&gt;0,-1,ROW(S2897)-ROW($S$3)),ROW(S2897)-ROW($S$3)),-1)</f>
        <v>-1</v>
      </c>
      <c r="T2897" s="165">
        <f t="shared" si="312"/>
        <v>0</v>
      </c>
      <c r="U2897" s="165" t="str">
        <f t="shared" si="313"/>
        <v/>
      </c>
      <c r="V2897" s="165" t="str">
        <f>IFERROR(IF(OR(C2897="",S2897&lt;0),"",IF(SUBTOTAL(3,C2897:C2897)=0,-1,SUBTOTAL(3,$C$4:C2897))),"")</f>
        <v/>
      </c>
      <c r="W2897" s="156" t="str">
        <f t="array" ref="W2897">IF(LEN(C2897)&gt;0,IFERROR(IF(MATCH(C2897,$C$3:$C2896,0)&gt;0,N2897-INDEX($N$3:N2896,SUMPRODUCT(MAX(ROW($C$3:$C2896)*(C2897=$C$3:$C2896)))-2,1),""),""),"")</f>
        <v/>
      </c>
      <c r="X2897" s="156">
        <f t="shared" ca="1" si="314"/>
        <v>1</v>
      </c>
      <c r="Y2897" s="156">
        <f t="shared" ca="1" si="315"/>
        <v>1</v>
      </c>
    </row>
    <row r="2898" spans="2:25" hidden="1" x14ac:dyDescent="0.25">
      <c r="B2898" s="390" t="str">
        <f>IFERROR(IF(LEN(INDEX(PlansAndNotes!$B$6:$B$2005,ROW(A2898)-ROW($B$3)))=0,"",INDEX(PlansAndNotes!$B$6:$B$2005,ROW(A2898)-ROW($B$3))),"")</f>
        <v/>
      </c>
      <c r="C2898" s="387" t="str">
        <f t="shared" si="316"/>
        <v/>
      </c>
      <c r="D2898" s="361" t="str">
        <f>IFERROR(IF(LEN(C2898)&gt;0,IF(LEN(INDEX(TasksList!$C$6:$C$25,MATCH(C2898,TasksList!$B$6:$B$25,0),1))=0,"",INDEX(TasksList!$C$6:$C$25,MATCH(C2898,TasksList!$B$6:$B$25,0),1)),""),"")</f>
        <v/>
      </c>
      <c r="E2898" s="361" t="str">
        <f>IFERROR(IF(LEN(C2898)&gt;0,IF(LEN(INDEX(TasksList!$F$6:$F$25,MATCH(C2898,TasksList!$B$6:$B$25,0),1))=0,"not set!",INDEX(TasksList!$F$6:$F$25,MATCH(C2898,TasksList!$B$6:$B$25,0),1)),""),"")</f>
        <v/>
      </c>
      <c r="F2898" s="360" t="str">
        <f>IFERROR(IF(LEN(D2898)&gt;0,IF(LEN(INDEX(AdressBook!$D$6:$D$25,MATCH(D2898,AdressBook!$B$6:$B$25,0),1))=0,"",INDEX(AdressBook!$D$6:$D$25,MATCH(D2898,AdressBook!$B$6:$B$25,0),1)),""),"")</f>
        <v/>
      </c>
      <c r="G2898" s="361" t="str">
        <f>IFERROR(IF(LEN(INDEX(PlansAndNotes!$F$6:$F$4005,ROW(B2898)-ROW($C$3)))=0,"",INDEX(PlansAndNotes!$F$6:$F$4005,ROW(B2898)-ROW($C$3))),"")</f>
        <v/>
      </c>
      <c r="H2898" s="361" t="str">
        <f>IFERROR(IF(LEN(C2898)&gt;0,IF(LEN(INDEX(TasksList!$G$6:$G$25,MATCH(C2898,TasksList!$B$6:$B$25,0),1))=0,"",INDEX(TasksList!$G$6:$G$25,MATCH(C2898,TasksList!$B$6:$B$25,0),1)),""),"")</f>
        <v/>
      </c>
      <c r="N2898" s="362" t="str">
        <f>IFERROR(IF(LEN(INDEX(PlansAndNotes!$D$6:$D$4005,ROW(B2898)-ROW($C$3)))=0,"",INDEX(PlansAndNotes!$D$6:$D$4005,ROW(B2898)-ROW($C$3))),"")</f>
        <v/>
      </c>
      <c r="O2898" s="165" t="str">
        <f t="shared" si="311"/>
        <v/>
      </c>
      <c r="P2898" s="363" t="str">
        <f>IFERROR(IF(LEN(INDEX(PlansAndNotes!$E$6:$E$4005,ROW(B2898)-ROW($C$3)))=0,"",INDEX(PlansAndNotes!$E$6:$E$4005,ROW(B2898)-ROW($C$3))),"")</f>
        <v/>
      </c>
      <c r="Q2898" s="363" t="str">
        <f>IFERROR(IF(LEN(INDEX(PlansAndNotes!$G$6:$G$4005,ROW(B2898)-ROW($C$3)))=0,"",INDEX(PlansAndNotes!$G$6:$G$4005,ROW(B2898)-ROW($C$3))),"")</f>
        <v/>
      </c>
      <c r="R2898" s="361" t="str">
        <f>IFERROR(IF(LEN(D2898)&gt;0,IF(LEN(INDEX(AdressBook!$C$6:$C$25,MATCH(D2898,AdressBook!$B$6:$B$25,0),1))=0,"",INDEX(AdressBook!$C$6:$C$25,MATCH(D2898,AdressBook!$B$6:$B$25,0),1)),""),"")</f>
        <v/>
      </c>
      <c r="S2898" s="165">
        <f>IF(LEN(C2898)&gt;0,IFERROR(IF(MATCH(C2898,C2899:$C$4004,0)&gt;0,-1,ROW(S2898)-ROW($S$3)),ROW(S2898)-ROW($S$3)),-1)</f>
        <v>-1</v>
      </c>
      <c r="T2898" s="165">
        <f t="shared" si="312"/>
        <v>0</v>
      </c>
      <c r="U2898" s="165" t="str">
        <f t="shared" si="313"/>
        <v/>
      </c>
      <c r="V2898" s="165" t="str">
        <f>IFERROR(IF(OR(C2898="",S2898&lt;0),"",IF(SUBTOTAL(3,C2898:C2898)=0,-1,SUBTOTAL(3,$C$4:C2898))),"")</f>
        <v/>
      </c>
      <c r="W2898" s="156" t="str">
        <f t="array" ref="W2898">IF(LEN(C2898)&gt;0,IFERROR(IF(MATCH(C2898,$C$3:$C2897,0)&gt;0,N2898-INDEX($N$3:N2897,SUMPRODUCT(MAX(ROW($C$3:$C2897)*(C2898=$C$3:$C2897)))-2,1),""),""),"")</f>
        <v/>
      </c>
      <c r="X2898" s="156">
        <f t="shared" ca="1" si="314"/>
        <v>1</v>
      </c>
      <c r="Y2898" s="156">
        <f t="shared" ca="1" si="315"/>
        <v>1</v>
      </c>
    </row>
    <row r="2899" spans="2:25" hidden="1" x14ac:dyDescent="0.25">
      <c r="B2899" s="390" t="str">
        <f>IFERROR(IF(LEN(INDEX(PlansAndNotes!$B$6:$B$2005,ROW(A2899)-ROW($B$3)))=0,"",INDEX(PlansAndNotes!$B$6:$B$2005,ROW(A2899)-ROW($B$3))),"")</f>
        <v/>
      </c>
      <c r="C2899" s="387" t="str">
        <f t="shared" si="316"/>
        <v/>
      </c>
      <c r="D2899" s="361" t="str">
        <f>IFERROR(IF(LEN(C2899)&gt;0,IF(LEN(INDEX(TasksList!$C$6:$C$25,MATCH(C2899,TasksList!$B$6:$B$25,0),1))=0,"",INDEX(TasksList!$C$6:$C$25,MATCH(C2899,TasksList!$B$6:$B$25,0),1)),""),"")</f>
        <v/>
      </c>
      <c r="E2899" s="361" t="str">
        <f>IFERROR(IF(LEN(C2899)&gt;0,IF(LEN(INDEX(TasksList!$F$6:$F$25,MATCH(C2899,TasksList!$B$6:$B$25,0),1))=0,"not set!",INDEX(TasksList!$F$6:$F$25,MATCH(C2899,TasksList!$B$6:$B$25,0),1)),""),"")</f>
        <v/>
      </c>
      <c r="F2899" s="360" t="str">
        <f>IFERROR(IF(LEN(D2899)&gt;0,IF(LEN(INDEX(AdressBook!$D$6:$D$25,MATCH(D2899,AdressBook!$B$6:$B$25,0),1))=0,"",INDEX(AdressBook!$D$6:$D$25,MATCH(D2899,AdressBook!$B$6:$B$25,0),1)),""),"")</f>
        <v/>
      </c>
      <c r="G2899" s="361" t="str">
        <f>IFERROR(IF(LEN(INDEX(PlansAndNotes!$F$6:$F$4005,ROW(B2899)-ROW($C$3)))=0,"",INDEX(PlansAndNotes!$F$6:$F$4005,ROW(B2899)-ROW($C$3))),"")</f>
        <v/>
      </c>
      <c r="H2899" s="361" t="str">
        <f>IFERROR(IF(LEN(C2899)&gt;0,IF(LEN(INDEX(TasksList!$G$6:$G$25,MATCH(C2899,TasksList!$B$6:$B$25,0),1))=0,"",INDEX(TasksList!$G$6:$G$25,MATCH(C2899,TasksList!$B$6:$B$25,0),1)),""),"")</f>
        <v/>
      </c>
      <c r="N2899" s="362" t="str">
        <f>IFERROR(IF(LEN(INDEX(PlansAndNotes!$D$6:$D$4005,ROW(B2899)-ROW($C$3)))=0,"",INDEX(PlansAndNotes!$D$6:$D$4005,ROW(B2899)-ROW($C$3))),"")</f>
        <v/>
      </c>
      <c r="O2899" s="165" t="str">
        <f t="shared" si="311"/>
        <v/>
      </c>
      <c r="P2899" s="363" t="str">
        <f>IFERROR(IF(LEN(INDEX(PlansAndNotes!$E$6:$E$4005,ROW(B2899)-ROW($C$3)))=0,"",INDEX(PlansAndNotes!$E$6:$E$4005,ROW(B2899)-ROW($C$3))),"")</f>
        <v/>
      </c>
      <c r="Q2899" s="363" t="str">
        <f>IFERROR(IF(LEN(INDEX(PlansAndNotes!$G$6:$G$4005,ROW(B2899)-ROW($C$3)))=0,"",INDEX(PlansAndNotes!$G$6:$G$4005,ROW(B2899)-ROW($C$3))),"")</f>
        <v/>
      </c>
      <c r="R2899" s="361" t="str">
        <f>IFERROR(IF(LEN(D2899)&gt;0,IF(LEN(INDEX(AdressBook!$C$6:$C$25,MATCH(D2899,AdressBook!$B$6:$B$25,0),1))=0,"",INDEX(AdressBook!$C$6:$C$25,MATCH(D2899,AdressBook!$B$6:$B$25,0),1)),""),"")</f>
        <v/>
      </c>
      <c r="S2899" s="165">
        <f>IF(LEN(C2899)&gt;0,IFERROR(IF(MATCH(C2899,C2900:$C$4004,0)&gt;0,-1,ROW(S2899)-ROW($S$3)),ROW(S2899)-ROW($S$3)),-1)</f>
        <v>-1</v>
      </c>
      <c r="T2899" s="165">
        <f t="shared" si="312"/>
        <v>0</v>
      </c>
      <c r="U2899" s="165" t="str">
        <f t="shared" si="313"/>
        <v/>
      </c>
      <c r="V2899" s="165" t="str">
        <f>IFERROR(IF(OR(C2899="",S2899&lt;0),"",IF(SUBTOTAL(3,C2899:C2899)=0,-1,SUBTOTAL(3,$C$4:C2899))),"")</f>
        <v/>
      </c>
      <c r="W2899" s="156" t="str">
        <f t="array" ref="W2899">IF(LEN(C2899)&gt;0,IFERROR(IF(MATCH(C2899,$C$3:$C2898,0)&gt;0,N2899-INDEX($N$3:N2898,SUMPRODUCT(MAX(ROW($C$3:$C2898)*(C2899=$C$3:$C2898)))-2,1),""),""),"")</f>
        <v/>
      </c>
      <c r="X2899" s="156">
        <f t="shared" ca="1" si="314"/>
        <v>1</v>
      </c>
      <c r="Y2899" s="156">
        <f t="shared" ca="1" si="315"/>
        <v>1</v>
      </c>
    </row>
    <row r="2900" spans="2:25" hidden="1" x14ac:dyDescent="0.25">
      <c r="B2900" s="390" t="str">
        <f>IFERROR(IF(LEN(INDEX(PlansAndNotes!$B$6:$B$2005,ROW(A2900)-ROW($B$3)))=0,"",INDEX(PlansAndNotes!$B$6:$B$2005,ROW(A2900)-ROW($B$3))),"")</f>
        <v/>
      </c>
      <c r="C2900" s="387" t="str">
        <f t="shared" si="316"/>
        <v/>
      </c>
      <c r="D2900" s="361" t="str">
        <f>IFERROR(IF(LEN(C2900)&gt;0,IF(LEN(INDEX(TasksList!$C$6:$C$25,MATCH(C2900,TasksList!$B$6:$B$25,0),1))=0,"",INDEX(TasksList!$C$6:$C$25,MATCH(C2900,TasksList!$B$6:$B$25,0),1)),""),"")</f>
        <v/>
      </c>
      <c r="E2900" s="361" t="str">
        <f>IFERROR(IF(LEN(C2900)&gt;0,IF(LEN(INDEX(TasksList!$F$6:$F$25,MATCH(C2900,TasksList!$B$6:$B$25,0),1))=0,"not set!",INDEX(TasksList!$F$6:$F$25,MATCH(C2900,TasksList!$B$6:$B$25,0),1)),""),"")</f>
        <v/>
      </c>
      <c r="F2900" s="360" t="str">
        <f>IFERROR(IF(LEN(D2900)&gt;0,IF(LEN(INDEX(AdressBook!$D$6:$D$25,MATCH(D2900,AdressBook!$B$6:$B$25,0),1))=0,"",INDEX(AdressBook!$D$6:$D$25,MATCH(D2900,AdressBook!$B$6:$B$25,0),1)),""),"")</f>
        <v/>
      </c>
      <c r="G2900" s="361" t="str">
        <f>IFERROR(IF(LEN(INDEX(PlansAndNotes!$F$6:$F$4005,ROW(B2900)-ROW($C$3)))=0,"",INDEX(PlansAndNotes!$F$6:$F$4005,ROW(B2900)-ROW($C$3))),"")</f>
        <v/>
      </c>
      <c r="H2900" s="361" t="str">
        <f>IFERROR(IF(LEN(C2900)&gt;0,IF(LEN(INDEX(TasksList!$G$6:$G$25,MATCH(C2900,TasksList!$B$6:$B$25,0),1))=0,"",INDEX(TasksList!$G$6:$G$25,MATCH(C2900,TasksList!$B$6:$B$25,0),1)),""),"")</f>
        <v/>
      </c>
      <c r="N2900" s="362" t="str">
        <f>IFERROR(IF(LEN(INDEX(PlansAndNotes!$D$6:$D$4005,ROW(B2900)-ROW($C$3)))=0,"",INDEX(PlansAndNotes!$D$6:$D$4005,ROW(B2900)-ROW($C$3))),"")</f>
        <v/>
      </c>
      <c r="O2900" s="165" t="str">
        <f t="shared" si="311"/>
        <v/>
      </c>
      <c r="P2900" s="363" t="str">
        <f>IFERROR(IF(LEN(INDEX(PlansAndNotes!$E$6:$E$4005,ROW(B2900)-ROW($C$3)))=0,"",INDEX(PlansAndNotes!$E$6:$E$4005,ROW(B2900)-ROW($C$3))),"")</f>
        <v/>
      </c>
      <c r="Q2900" s="363" t="str">
        <f>IFERROR(IF(LEN(INDEX(PlansAndNotes!$G$6:$G$4005,ROW(B2900)-ROW($C$3)))=0,"",INDEX(PlansAndNotes!$G$6:$G$4005,ROW(B2900)-ROW($C$3))),"")</f>
        <v/>
      </c>
      <c r="R2900" s="361" t="str">
        <f>IFERROR(IF(LEN(D2900)&gt;0,IF(LEN(INDEX(AdressBook!$C$6:$C$25,MATCH(D2900,AdressBook!$B$6:$B$25,0),1))=0,"",INDEX(AdressBook!$C$6:$C$25,MATCH(D2900,AdressBook!$B$6:$B$25,0),1)),""),"")</f>
        <v/>
      </c>
      <c r="S2900" s="165">
        <f>IF(LEN(C2900)&gt;0,IFERROR(IF(MATCH(C2900,C2901:$C$4004,0)&gt;0,-1,ROW(S2900)-ROW($S$3)),ROW(S2900)-ROW($S$3)),-1)</f>
        <v>-1</v>
      </c>
      <c r="T2900" s="165">
        <f t="shared" si="312"/>
        <v>0</v>
      </c>
      <c r="U2900" s="165" t="str">
        <f t="shared" si="313"/>
        <v/>
      </c>
      <c r="V2900" s="165" t="str">
        <f>IFERROR(IF(OR(C2900="",S2900&lt;0),"",IF(SUBTOTAL(3,C2900:C2900)=0,-1,SUBTOTAL(3,$C$4:C2900))),"")</f>
        <v/>
      </c>
      <c r="W2900" s="156" t="str">
        <f t="array" ref="W2900">IF(LEN(C2900)&gt;0,IFERROR(IF(MATCH(C2900,$C$3:$C2899,0)&gt;0,N2900-INDEX($N$3:N2899,SUMPRODUCT(MAX(ROW($C$3:$C2899)*(C2900=$C$3:$C2899)))-2,1),""),""),"")</f>
        <v/>
      </c>
      <c r="X2900" s="156">
        <f t="shared" ca="1" si="314"/>
        <v>1</v>
      </c>
      <c r="Y2900" s="156">
        <f t="shared" ca="1" si="315"/>
        <v>1</v>
      </c>
    </row>
    <row r="2901" spans="2:25" hidden="1" x14ac:dyDescent="0.25">
      <c r="B2901" s="390" t="str">
        <f>IFERROR(IF(LEN(INDEX(PlansAndNotes!$B$6:$B$2005,ROW(A2901)-ROW($B$3)))=0,"",INDEX(PlansAndNotes!$B$6:$B$2005,ROW(A2901)-ROW($B$3))),"")</f>
        <v/>
      </c>
      <c r="C2901" s="387" t="str">
        <f t="shared" si="316"/>
        <v/>
      </c>
      <c r="D2901" s="361" t="str">
        <f>IFERROR(IF(LEN(C2901)&gt;0,IF(LEN(INDEX(TasksList!$C$6:$C$25,MATCH(C2901,TasksList!$B$6:$B$25,0),1))=0,"",INDEX(TasksList!$C$6:$C$25,MATCH(C2901,TasksList!$B$6:$B$25,0),1)),""),"")</f>
        <v/>
      </c>
      <c r="E2901" s="361" t="str">
        <f>IFERROR(IF(LEN(C2901)&gt;0,IF(LEN(INDEX(TasksList!$F$6:$F$25,MATCH(C2901,TasksList!$B$6:$B$25,0),1))=0,"not set!",INDEX(TasksList!$F$6:$F$25,MATCH(C2901,TasksList!$B$6:$B$25,0),1)),""),"")</f>
        <v/>
      </c>
      <c r="F2901" s="360" t="str">
        <f>IFERROR(IF(LEN(D2901)&gt;0,IF(LEN(INDEX(AdressBook!$D$6:$D$25,MATCH(D2901,AdressBook!$B$6:$B$25,0),1))=0,"",INDEX(AdressBook!$D$6:$D$25,MATCH(D2901,AdressBook!$B$6:$B$25,0),1)),""),"")</f>
        <v/>
      </c>
      <c r="G2901" s="361" t="str">
        <f>IFERROR(IF(LEN(INDEX(PlansAndNotes!$F$6:$F$4005,ROW(B2901)-ROW($C$3)))=0,"",INDEX(PlansAndNotes!$F$6:$F$4005,ROW(B2901)-ROW($C$3))),"")</f>
        <v/>
      </c>
      <c r="H2901" s="361" t="str">
        <f>IFERROR(IF(LEN(C2901)&gt;0,IF(LEN(INDEX(TasksList!$G$6:$G$25,MATCH(C2901,TasksList!$B$6:$B$25,0),1))=0,"",INDEX(TasksList!$G$6:$G$25,MATCH(C2901,TasksList!$B$6:$B$25,0),1)),""),"")</f>
        <v/>
      </c>
      <c r="N2901" s="362" t="str">
        <f>IFERROR(IF(LEN(INDEX(PlansAndNotes!$D$6:$D$4005,ROW(B2901)-ROW($C$3)))=0,"",INDEX(PlansAndNotes!$D$6:$D$4005,ROW(B2901)-ROW($C$3))),"")</f>
        <v/>
      </c>
      <c r="O2901" s="165" t="str">
        <f t="shared" si="311"/>
        <v/>
      </c>
      <c r="P2901" s="363" t="str">
        <f>IFERROR(IF(LEN(INDEX(PlansAndNotes!$E$6:$E$4005,ROW(B2901)-ROW($C$3)))=0,"",INDEX(PlansAndNotes!$E$6:$E$4005,ROW(B2901)-ROW($C$3))),"")</f>
        <v/>
      </c>
      <c r="Q2901" s="363" t="str">
        <f>IFERROR(IF(LEN(INDEX(PlansAndNotes!$G$6:$G$4005,ROW(B2901)-ROW($C$3)))=0,"",INDEX(PlansAndNotes!$G$6:$G$4005,ROW(B2901)-ROW($C$3))),"")</f>
        <v/>
      </c>
      <c r="R2901" s="361" t="str">
        <f>IFERROR(IF(LEN(D2901)&gt;0,IF(LEN(INDEX(AdressBook!$C$6:$C$25,MATCH(D2901,AdressBook!$B$6:$B$25,0),1))=0,"",INDEX(AdressBook!$C$6:$C$25,MATCH(D2901,AdressBook!$B$6:$B$25,0),1)),""),"")</f>
        <v/>
      </c>
      <c r="S2901" s="165">
        <f>IF(LEN(C2901)&gt;0,IFERROR(IF(MATCH(C2901,C2902:$C$4004,0)&gt;0,-1,ROW(S2901)-ROW($S$3)),ROW(S2901)-ROW($S$3)),-1)</f>
        <v>-1</v>
      </c>
      <c r="T2901" s="165">
        <f t="shared" si="312"/>
        <v>0</v>
      </c>
      <c r="U2901" s="165" t="str">
        <f t="shared" si="313"/>
        <v/>
      </c>
      <c r="V2901" s="165" t="str">
        <f>IFERROR(IF(OR(C2901="",S2901&lt;0),"",IF(SUBTOTAL(3,C2901:C2901)=0,-1,SUBTOTAL(3,$C$4:C2901))),"")</f>
        <v/>
      </c>
      <c r="W2901" s="156" t="str">
        <f t="array" ref="W2901">IF(LEN(C2901)&gt;0,IFERROR(IF(MATCH(C2901,$C$3:$C2900,0)&gt;0,N2901-INDEX($N$3:N2900,SUMPRODUCT(MAX(ROW($C$3:$C2900)*(C2901=$C$3:$C2900)))-2,1),""),""),"")</f>
        <v/>
      </c>
      <c r="X2901" s="156">
        <f t="shared" ca="1" si="314"/>
        <v>1</v>
      </c>
      <c r="Y2901" s="156">
        <f t="shared" ca="1" si="315"/>
        <v>1</v>
      </c>
    </row>
    <row r="2902" spans="2:25" hidden="1" x14ac:dyDescent="0.25">
      <c r="B2902" s="390" t="str">
        <f>IFERROR(IF(LEN(INDEX(PlansAndNotes!$B$6:$B$2005,ROW(A2902)-ROW($B$3)))=0,"",INDEX(PlansAndNotes!$B$6:$B$2005,ROW(A2902)-ROW($B$3))),"")</f>
        <v/>
      </c>
      <c r="C2902" s="387" t="str">
        <f t="shared" si="316"/>
        <v/>
      </c>
      <c r="D2902" s="361" t="str">
        <f>IFERROR(IF(LEN(C2902)&gt;0,IF(LEN(INDEX(TasksList!$C$6:$C$25,MATCH(C2902,TasksList!$B$6:$B$25,0),1))=0,"",INDEX(TasksList!$C$6:$C$25,MATCH(C2902,TasksList!$B$6:$B$25,0),1)),""),"")</f>
        <v/>
      </c>
      <c r="E2902" s="361" t="str">
        <f>IFERROR(IF(LEN(C2902)&gt;0,IF(LEN(INDEX(TasksList!$F$6:$F$25,MATCH(C2902,TasksList!$B$6:$B$25,0),1))=0,"not set!",INDEX(TasksList!$F$6:$F$25,MATCH(C2902,TasksList!$B$6:$B$25,0),1)),""),"")</f>
        <v/>
      </c>
      <c r="F2902" s="360" t="str">
        <f>IFERROR(IF(LEN(D2902)&gt;0,IF(LEN(INDEX(AdressBook!$D$6:$D$25,MATCH(D2902,AdressBook!$B$6:$B$25,0),1))=0,"",INDEX(AdressBook!$D$6:$D$25,MATCH(D2902,AdressBook!$B$6:$B$25,0),1)),""),"")</f>
        <v/>
      </c>
      <c r="G2902" s="361" t="str">
        <f>IFERROR(IF(LEN(INDEX(PlansAndNotes!$F$6:$F$4005,ROW(B2902)-ROW($C$3)))=0,"",INDEX(PlansAndNotes!$F$6:$F$4005,ROW(B2902)-ROW($C$3))),"")</f>
        <v/>
      </c>
      <c r="H2902" s="361" t="str">
        <f>IFERROR(IF(LEN(C2902)&gt;0,IF(LEN(INDEX(TasksList!$G$6:$G$25,MATCH(C2902,TasksList!$B$6:$B$25,0),1))=0,"",INDEX(TasksList!$G$6:$G$25,MATCH(C2902,TasksList!$B$6:$B$25,0),1)),""),"")</f>
        <v/>
      </c>
      <c r="N2902" s="362" t="str">
        <f>IFERROR(IF(LEN(INDEX(PlansAndNotes!$D$6:$D$4005,ROW(B2902)-ROW($C$3)))=0,"",INDEX(PlansAndNotes!$D$6:$D$4005,ROW(B2902)-ROW($C$3))),"")</f>
        <v/>
      </c>
      <c r="O2902" s="165" t="str">
        <f t="shared" si="311"/>
        <v/>
      </c>
      <c r="P2902" s="363" t="str">
        <f>IFERROR(IF(LEN(INDEX(PlansAndNotes!$E$6:$E$4005,ROW(B2902)-ROW($C$3)))=0,"",INDEX(PlansAndNotes!$E$6:$E$4005,ROW(B2902)-ROW($C$3))),"")</f>
        <v/>
      </c>
      <c r="Q2902" s="363" t="str">
        <f>IFERROR(IF(LEN(INDEX(PlansAndNotes!$G$6:$G$4005,ROW(B2902)-ROW($C$3)))=0,"",INDEX(PlansAndNotes!$G$6:$G$4005,ROW(B2902)-ROW($C$3))),"")</f>
        <v/>
      </c>
      <c r="R2902" s="361" t="str">
        <f>IFERROR(IF(LEN(D2902)&gt;0,IF(LEN(INDEX(AdressBook!$C$6:$C$25,MATCH(D2902,AdressBook!$B$6:$B$25,0),1))=0,"",INDEX(AdressBook!$C$6:$C$25,MATCH(D2902,AdressBook!$B$6:$B$25,0),1)),""),"")</f>
        <v/>
      </c>
      <c r="S2902" s="165">
        <f>IF(LEN(C2902)&gt;0,IFERROR(IF(MATCH(C2902,C2903:$C$4004,0)&gt;0,-1,ROW(S2902)-ROW($S$3)),ROW(S2902)-ROW($S$3)),-1)</f>
        <v>-1</v>
      </c>
      <c r="T2902" s="165">
        <f t="shared" si="312"/>
        <v>0</v>
      </c>
      <c r="U2902" s="165" t="str">
        <f t="shared" si="313"/>
        <v/>
      </c>
      <c r="V2902" s="165" t="str">
        <f>IFERROR(IF(OR(C2902="",S2902&lt;0),"",IF(SUBTOTAL(3,C2902:C2902)=0,-1,SUBTOTAL(3,$C$4:C2902))),"")</f>
        <v/>
      </c>
      <c r="W2902" s="156" t="str">
        <f t="array" ref="W2902">IF(LEN(C2902)&gt;0,IFERROR(IF(MATCH(C2902,$C$3:$C2901,0)&gt;0,N2902-INDEX($N$3:N2901,SUMPRODUCT(MAX(ROW($C$3:$C2901)*(C2902=$C$3:$C2901)))-2,1),""),""),"")</f>
        <v/>
      </c>
      <c r="X2902" s="156">
        <f t="shared" ca="1" si="314"/>
        <v>1</v>
      </c>
      <c r="Y2902" s="156">
        <f t="shared" ca="1" si="315"/>
        <v>1</v>
      </c>
    </row>
    <row r="2903" spans="2:25" hidden="1" x14ac:dyDescent="0.25">
      <c r="B2903" s="390" t="str">
        <f>IFERROR(IF(LEN(INDEX(PlansAndNotes!$B$6:$B$2005,ROW(A2903)-ROW($B$3)))=0,"",INDEX(PlansAndNotes!$B$6:$B$2005,ROW(A2903)-ROW($B$3))),"")</f>
        <v/>
      </c>
      <c r="C2903" s="387" t="str">
        <f t="shared" si="316"/>
        <v/>
      </c>
      <c r="D2903" s="361" t="str">
        <f>IFERROR(IF(LEN(C2903)&gt;0,IF(LEN(INDEX(TasksList!$C$6:$C$25,MATCH(C2903,TasksList!$B$6:$B$25,0),1))=0,"",INDEX(TasksList!$C$6:$C$25,MATCH(C2903,TasksList!$B$6:$B$25,0),1)),""),"")</f>
        <v/>
      </c>
      <c r="E2903" s="361" t="str">
        <f>IFERROR(IF(LEN(C2903)&gt;0,IF(LEN(INDEX(TasksList!$F$6:$F$25,MATCH(C2903,TasksList!$B$6:$B$25,0),1))=0,"not set!",INDEX(TasksList!$F$6:$F$25,MATCH(C2903,TasksList!$B$6:$B$25,0),1)),""),"")</f>
        <v/>
      </c>
      <c r="F2903" s="360" t="str">
        <f>IFERROR(IF(LEN(D2903)&gt;0,IF(LEN(INDEX(AdressBook!$D$6:$D$25,MATCH(D2903,AdressBook!$B$6:$B$25,0),1))=0,"",INDEX(AdressBook!$D$6:$D$25,MATCH(D2903,AdressBook!$B$6:$B$25,0),1)),""),"")</f>
        <v/>
      </c>
      <c r="G2903" s="361" t="str">
        <f>IFERROR(IF(LEN(INDEX(PlansAndNotes!$F$6:$F$4005,ROW(B2903)-ROW($C$3)))=0,"",INDEX(PlansAndNotes!$F$6:$F$4005,ROW(B2903)-ROW($C$3))),"")</f>
        <v/>
      </c>
      <c r="H2903" s="361" t="str">
        <f>IFERROR(IF(LEN(C2903)&gt;0,IF(LEN(INDEX(TasksList!$G$6:$G$25,MATCH(C2903,TasksList!$B$6:$B$25,0),1))=0,"",INDEX(TasksList!$G$6:$G$25,MATCH(C2903,TasksList!$B$6:$B$25,0),1)),""),"")</f>
        <v/>
      </c>
      <c r="N2903" s="362" t="str">
        <f>IFERROR(IF(LEN(INDEX(PlansAndNotes!$D$6:$D$4005,ROW(B2903)-ROW($C$3)))=0,"",INDEX(PlansAndNotes!$D$6:$D$4005,ROW(B2903)-ROW($C$3))),"")</f>
        <v/>
      </c>
      <c r="O2903" s="165" t="str">
        <f t="shared" si="311"/>
        <v/>
      </c>
      <c r="P2903" s="363" t="str">
        <f>IFERROR(IF(LEN(INDEX(PlansAndNotes!$E$6:$E$4005,ROW(B2903)-ROW($C$3)))=0,"",INDEX(PlansAndNotes!$E$6:$E$4005,ROW(B2903)-ROW($C$3))),"")</f>
        <v/>
      </c>
      <c r="Q2903" s="363" t="str">
        <f>IFERROR(IF(LEN(INDEX(PlansAndNotes!$G$6:$G$4005,ROW(B2903)-ROW($C$3)))=0,"",INDEX(PlansAndNotes!$G$6:$G$4005,ROW(B2903)-ROW($C$3))),"")</f>
        <v/>
      </c>
      <c r="R2903" s="361" t="str">
        <f>IFERROR(IF(LEN(D2903)&gt;0,IF(LEN(INDEX(AdressBook!$C$6:$C$25,MATCH(D2903,AdressBook!$B$6:$B$25,0),1))=0,"",INDEX(AdressBook!$C$6:$C$25,MATCH(D2903,AdressBook!$B$6:$B$25,0),1)),""),"")</f>
        <v/>
      </c>
      <c r="S2903" s="165">
        <f>IF(LEN(C2903)&gt;0,IFERROR(IF(MATCH(C2903,C2904:$C$4004,0)&gt;0,-1,ROW(S2903)-ROW($S$3)),ROW(S2903)-ROW($S$3)),-1)</f>
        <v>-1</v>
      </c>
      <c r="T2903" s="165">
        <f t="shared" si="312"/>
        <v>0</v>
      </c>
      <c r="U2903" s="165" t="str">
        <f t="shared" si="313"/>
        <v/>
      </c>
      <c r="V2903" s="165" t="str">
        <f>IFERROR(IF(OR(C2903="",S2903&lt;0),"",IF(SUBTOTAL(3,C2903:C2903)=0,-1,SUBTOTAL(3,$C$4:C2903))),"")</f>
        <v/>
      </c>
      <c r="W2903" s="156" t="str">
        <f t="array" ref="W2903">IF(LEN(C2903)&gt;0,IFERROR(IF(MATCH(C2903,$C$3:$C2902,0)&gt;0,N2903-INDEX($N$3:N2902,SUMPRODUCT(MAX(ROW($C$3:$C2902)*(C2903=$C$3:$C2902)))-2,1),""),""),"")</f>
        <v/>
      </c>
      <c r="X2903" s="156">
        <f t="shared" ca="1" si="314"/>
        <v>1</v>
      </c>
      <c r="Y2903" s="156">
        <f t="shared" ca="1" si="315"/>
        <v>1</v>
      </c>
    </row>
    <row r="2904" spans="2:25" hidden="1" x14ac:dyDescent="0.25">
      <c r="B2904" s="390" t="str">
        <f>IFERROR(IF(LEN(INDEX(PlansAndNotes!$B$6:$B$2005,ROW(A2904)-ROW($B$3)))=0,"",INDEX(PlansAndNotes!$B$6:$B$2005,ROW(A2904)-ROW($B$3))),"")</f>
        <v/>
      </c>
      <c r="C2904" s="387" t="str">
        <f t="shared" si="316"/>
        <v/>
      </c>
      <c r="D2904" s="361" t="str">
        <f>IFERROR(IF(LEN(C2904)&gt;0,IF(LEN(INDEX(TasksList!$C$6:$C$25,MATCH(C2904,TasksList!$B$6:$B$25,0),1))=0,"",INDEX(TasksList!$C$6:$C$25,MATCH(C2904,TasksList!$B$6:$B$25,0),1)),""),"")</f>
        <v/>
      </c>
      <c r="E2904" s="361" t="str">
        <f>IFERROR(IF(LEN(C2904)&gt;0,IF(LEN(INDEX(TasksList!$F$6:$F$25,MATCH(C2904,TasksList!$B$6:$B$25,0),1))=0,"not set!",INDEX(TasksList!$F$6:$F$25,MATCH(C2904,TasksList!$B$6:$B$25,0),1)),""),"")</f>
        <v/>
      </c>
      <c r="F2904" s="360" t="str">
        <f>IFERROR(IF(LEN(D2904)&gt;0,IF(LEN(INDEX(AdressBook!$D$6:$D$25,MATCH(D2904,AdressBook!$B$6:$B$25,0),1))=0,"",INDEX(AdressBook!$D$6:$D$25,MATCH(D2904,AdressBook!$B$6:$B$25,0),1)),""),"")</f>
        <v/>
      </c>
      <c r="G2904" s="361" t="str">
        <f>IFERROR(IF(LEN(INDEX(PlansAndNotes!$F$6:$F$4005,ROW(B2904)-ROW($C$3)))=0,"",INDEX(PlansAndNotes!$F$6:$F$4005,ROW(B2904)-ROW($C$3))),"")</f>
        <v/>
      </c>
      <c r="H2904" s="361" t="str">
        <f>IFERROR(IF(LEN(C2904)&gt;0,IF(LEN(INDEX(TasksList!$G$6:$G$25,MATCH(C2904,TasksList!$B$6:$B$25,0),1))=0,"",INDEX(TasksList!$G$6:$G$25,MATCH(C2904,TasksList!$B$6:$B$25,0),1)),""),"")</f>
        <v/>
      </c>
      <c r="N2904" s="362" t="str">
        <f>IFERROR(IF(LEN(INDEX(PlansAndNotes!$D$6:$D$4005,ROW(B2904)-ROW($C$3)))=0,"",INDEX(PlansAndNotes!$D$6:$D$4005,ROW(B2904)-ROW($C$3))),"")</f>
        <v/>
      </c>
      <c r="O2904" s="165" t="str">
        <f t="shared" si="311"/>
        <v/>
      </c>
      <c r="P2904" s="363" t="str">
        <f>IFERROR(IF(LEN(INDEX(PlansAndNotes!$E$6:$E$4005,ROW(B2904)-ROW($C$3)))=0,"",INDEX(PlansAndNotes!$E$6:$E$4005,ROW(B2904)-ROW($C$3))),"")</f>
        <v/>
      </c>
      <c r="Q2904" s="363" t="str">
        <f>IFERROR(IF(LEN(INDEX(PlansAndNotes!$G$6:$G$4005,ROW(B2904)-ROW($C$3)))=0,"",INDEX(PlansAndNotes!$G$6:$G$4005,ROW(B2904)-ROW($C$3))),"")</f>
        <v/>
      </c>
      <c r="R2904" s="361" t="str">
        <f>IFERROR(IF(LEN(D2904)&gt;0,IF(LEN(INDEX(AdressBook!$C$6:$C$25,MATCH(D2904,AdressBook!$B$6:$B$25,0),1))=0,"",INDEX(AdressBook!$C$6:$C$25,MATCH(D2904,AdressBook!$B$6:$B$25,0),1)),""),"")</f>
        <v/>
      </c>
      <c r="S2904" s="165">
        <f>IF(LEN(C2904)&gt;0,IFERROR(IF(MATCH(C2904,C2905:$C$4004,0)&gt;0,-1,ROW(S2904)-ROW($S$3)),ROW(S2904)-ROW($S$3)),-1)</f>
        <v>-1</v>
      </c>
      <c r="T2904" s="165">
        <f t="shared" si="312"/>
        <v>0</v>
      </c>
      <c r="U2904" s="165" t="str">
        <f t="shared" si="313"/>
        <v/>
      </c>
      <c r="V2904" s="165" t="str">
        <f>IFERROR(IF(OR(C2904="",S2904&lt;0),"",IF(SUBTOTAL(3,C2904:C2904)=0,-1,SUBTOTAL(3,$C$4:C2904))),"")</f>
        <v/>
      </c>
      <c r="W2904" s="156" t="str">
        <f t="array" ref="W2904">IF(LEN(C2904)&gt;0,IFERROR(IF(MATCH(C2904,$C$3:$C2903,0)&gt;0,N2904-INDEX($N$3:N2903,SUMPRODUCT(MAX(ROW($C$3:$C2903)*(C2904=$C$3:$C2903)))-2,1),""),""),"")</f>
        <v/>
      </c>
      <c r="X2904" s="156">
        <f t="shared" ca="1" si="314"/>
        <v>1</v>
      </c>
      <c r="Y2904" s="156">
        <f t="shared" ca="1" si="315"/>
        <v>1</v>
      </c>
    </row>
    <row r="2905" spans="2:25" hidden="1" x14ac:dyDescent="0.25">
      <c r="B2905" s="390" t="str">
        <f>IFERROR(IF(LEN(INDEX(PlansAndNotes!$B$6:$B$2005,ROW(A2905)-ROW($B$3)))=0,"",INDEX(PlansAndNotes!$B$6:$B$2005,ROW(A2905)-ROW($B$3))),"")</f>
        <v/>
      </c>
      <c r="C2905" s="387" t="str">
        <f t="shared" si="316"/>
        <v/>
      </c>
      <c r="D2905" s="361" t="str">
        <f>IFERROR(IF(LEN(C2905)&gt;0,IF(LEN(INDEX(TasksList!$C$6:$C$25,MATCH(C2905,TasksList!$B$6:$B$25,0),1))=0,"",INDEX(TasksList!$C$6:$C$25,MATCH(C2905,TasksList!$B$6:$B$25,0),1)),""),"")</f>
        <v/>
      </c>
      <c r="E2905" s="361" t="str">
        <f>IFERROR(IF(LEN(C2905)&gt;0,IF(LEN(INDEX(TasksList!$F$6:$F$25,MATCH(C2905,TasksList!$B$6:$B$25,0),1))=0,"not set!",INDEX(TasksList!$F$6:$F$25,MATCH(C2905,TasksList!$B$6:$B$25,0),1)),""),"")</f>
        <v/>
      </c>
      <c r="F2905" s="360" t="str">
        <f>IFERROR(IF(LEN(D2905)&gt;0,IF(LEN(INDEX(AdressBook!$D$6:$D$25,MATCH(D2905,AdressBook!$B$6:$B$25,0),1))=0,"",INDEX(AdressBook!$D$6:$D$25,MATCH(D2905,AdressBook!$B$6:$B$25,0),1)),""),"")</f>
        <v/>
      </c>
      <c r="G2905" s="361" t="str">
        <f>IFERROR(IF(LEN(INDEX(PlansAndNotes!$F$6:$F$4005,ROW(B2905)-ROW($C$3)))=0,"",INDEX(PlansAndNotes!$F$6:$F$4005,ROW(B2905)-ROW($C$3))),"")</f>
        <v/>
      </c>
      <c r="H2905" s="361" t="str">
        <f>IFERROR(IF(LEN(C2905)&gt;0,IF(LEN(INDEX(TasksList!$G$6:$G$25,MATCH(C2905,TasksList!$B$6:$B$25,0),1))=0,"",INDEX(TasksList!$G$6:$G$25,MATCH(C2905,TasksList!$B$6:$B$25,0),1)),""),"")</f>
        <v/>
      </c>
      <c r="N2905" s="362" t="str">
        <f>IFERROR(IF(LEN(INDEX(PlansAndNotes!$D$6:$D$4005,ROW(B2905)-ROW($C$3)))=0,"",INDEX(PlansAndNotes!$D$6:$D$4005,ROW(B2905)-ROW($C$3))),"")</f>
        <v/>
      </c>
      <c r="O2905" s="165" t="str">
        <f t="shared" si="311"/>
        <v/>
      </c>
      <c r="P2905" s="363" t="str">
        <f>IFERROR(IF(LEN(INDEX(PlansAndNotes!$E$6:$E$4005,ROW(B2905)-ROW($C$3)))=0,"",INDEX(PlansAndNotes!$E$6:$E$4005,ROW(B2905)-ROW($C$3))),"")</f>
        <v/>
      </c>
      <c r="Q2905" s="363" t="str">
        <f>IFERROR(IF(LEN(INDEX(PlansAndNotes!$G$6:$G$4005,ROW(B2905)-ROW($C$3)))=0,"",INDEX(PlansAndNotes!$G$6:$G$4005,ROW(B2905)-ROW($C$3))),"")</f>
        <v/>
      </c>
      <c r="R2905" s="361" t="str">
        <f>IFERROR(IF(LEN(D2905)&gt;0,IF(LEN(INDEX(AdressBook!$C$6:$C$25,MATCH(D2905,AdressBook!$B$6:$B$25,0),1))=0,"",INDEX(AdressBook!$C$6:$C$25,MATCH(D2905,AdressBook!$B$6:$B$25,0),1)),""),"")</f>
        <v/>
      </c>
      <c r="S2905" s="165">
        <f>IF(LEN(C2905)&gt;0,IFERROR(IF(MATCH(C2905,C2906:$C$4004,0)&gt;0,-1,ROW(S2905)-ROW($S$3)),ROW(S2905)-ROW($S$3)),-1)</f>
        <v>-1</v>
      </c>
      <c r="T2905" s="165">
        <f t="shared" si="312"/>
        <v>0</v>
      </c>
      <c r="U2905" s="165" t="str">
        <f t="shared" si="313"/>
        <v/>
      </c>
      <c r="V2905" s="165" t="str">
        <f>IFERROR(IF(OR(C2905="",S2905&lt;0),"",IF(SUBTOTAL(3,C2905:C2905)=0,-1,SUBTOTAL(3,$C$4:C2905))),"")</f>
        <v/>
      </c>
      <c r="W2905" s="156" t="str">
        <f t="array" ref="W2905">IF(LEN(C2905)&gt;0,IFERROR(IF(MATCH(C2905,$C$3:$C2904,0)&gt;0,N2905-INDEX($N$3:N2904,SUMPRODUCT(MAX(ROW($C$3:$C2904)*(C2905=$C$3:$C2904)))-2,1),""),""),"")</f>
        <v/>
      </c>
      <c r="X2905" s="156">
        <f t="shared" ca="1" si="314"/>
        <v>1</v>
      </c>
      <c r="Y2905" s="156">
        <f t="shared" ca="1" si="315"/>
        <v>1</v>
      </c>
    </row>
    <row r="2906" spans="2:25" hidden="1" x14ac:dyDescent="0.25">
      <c r="B2906" s="390" t="str">
        <f>IFERROR(IF(LEN(INDEX(PlansAndNotes!$B$6:$B$2005,ROW(A2906)-ROW($B$3)))=0,"",INDEX(PlansAndNotes!$B$6:$B$2005,ROW(A2906)-ROW($B$3))),"")</f>
        <v/>
      </c>
      <c r="C2906" s="387" t="str">
        <f t="shared" si="316"/>
        <v/>
      </c>
      <c r="D2906" s="361" t="str">
        <f>IFERROR(IF(LEN(C2906)&gt;0,IF(LEN(INDEX(TasksList!$C$6:$C$25,MATCH(C2906,TasksList!$B$6:$B$25,0),1))=0,"",INDEX(TasksList!$C$6:$C$25,MATCH(C2906,TasksList!$B$6:$B$25,0),1)),""),"")</f>
        <v/>
      </c>
      <c r="E2906" s="361" t="str">
        <f>IFERROR(IF(LEN(C2906)&gt;0,IF(LEN(INDEX(TasksList!$F$6:$F$25,MATCH(C2906,TasksList!$B$6:$B$25,0),1))=0,"not set!",INDEX(TasksList!$F$6:$F$25,MATCH(C2906,TasksList!$B$6:$B$25,0),1)),""),"")</f>
        <v/>
      </c>
      <c r="F2906" s="360" t="str">
        <f>IFERROR(IF(LEN(D2906)&gt;0,IF(LEN(INDEX(AdressBook!$D$6:$D$25,MATCH(D2906,AdressBook!$B$6:$B$25,0),1))=0,"",INDEX(AdressBook!$D$6:$D$25,MATCH(D2906,AdressBook!$B$6:$B$25,0),1)),""),"")</f>
        <v/>
      </c>
      <c r="G2906" s="361" t="str">
        <f>IFERROR(IF(LEN(INDEX(PlansAndNotes!$F$6:$F$4005,ROW(B2906)-ROW($C$3)))=0,"",INDEX(PlansAndNotes!$F$6:$F$4005,ROW(B2906)-ROW($C$3))),"")</f>
        <v/>
      </c>
      <c r="H2906" s="361" t="str">
        <f>IFERROR(IF(LEN(C2906)&gt;0,IF(LEN(INDEX(TasksList!$G$6:$G$25,MATCH(C2906,TasksList!$B$6:$B$25,0),1))=0,"",INDEX(TasksList!$G$6:$G$25,MATCH(C2906,TasksList!$B$6:$B$25,0),1)),""),"")</f>
        <v/>
      </c>
      <c r="N2906" s="362" t="str">
        <f>IFERROR(IF(LEN(INDEX(PlansAndNotes!$D$6:$D$4005,ROW(B2906)-ROW($C$3)))=0,"",INDEX(PlansAndNotes!$D$6:$D$4005,ROW(B2906)-ROW($C$3))),"")</f>
        <v/>
      </c>
      <c r="O2906" s="165" t="str">
        <f t="shared" si="311"/>
        <v/>
      </c>
      <c r="P2906" s="363" t="str">
        <f>IFERROR(IF(LEN(INDEX(PlansAndNotes!$E$6:$E$4005,ROW(B2906)-ROW($C$3)))=0,"",INDEX(PlansAndNotes!$E$6:$E$4005,ROW(B2906)-ROW($C$3))),"")</f>
        <v/>
      </c>
      <c r="Q2906" s="363" t="str">
        <f>IFERROR(IF(LEN(INDEX(PlansAndNotes!$G$6:$G$4005,ROW(B2906)-ROW($C$3)))=0,"",INDEX(PlansAndNotes!$G$6:$G$4005,ROW(B2906)-ROW($C$3))),"")</f>
        <v/>
      </c>
      <c r="R2906" s="361" t="str">
        <f>IFERROR(IF(LEN(D2906)&gt;0,IF(LEN(INDEX(AdressBook!$C$6:$C$25,MATCH(D2906,AdressBook!$B$6:$B$25,0),1))=0,"",INDEX(AdressBook!$C$6:$C$25,MATCH(D2906,AdressBook!$B$6:$B$25,0),1)),""),"")</f>
        <v/>
      </c>
      <c r="S2906" s="165">
        <f>IF(LEN(C2906)&gt;0,IFERROR(IF(MATCH(C2906,C2907:$C$4004,0)&gt;0,-1,ROW(S2906)-ROW($S$3)),ROW(S2906)-ROW($S$3)),-1)</f>
        <v>-1</v>
      </c>
      <c r="T2906" s="165">
        <f t="shared" si="312"/>
        <v>0</v>
      </c>
      <c r="U2906" s="165" t="str">
        <f t="shared" si="313"/>
        <v/>
      </c>
      <c r="V2906" s="165" t="str">
        <f>IFERROR(IF(OR(C2906="",S2906&lt;0),"",IF(SUBTOTAL(3,C2906:C2906)=0,-1,SUBTOTAL(3,$C$4:C2906))),"")</f>
        <v/>
      </c>
      <c r="W2906" s="156" t="str">
        <f t="array" ref="W2906">IF(LEN(C2906)&gt;0,IFERROR(IF(MATCH(C2906,$C$3:$C2905,0)&gt;0,N2906-INDEX($N$3:N2905,SUMPRODUCT(MAX(ROW($C$3:$C2905)*(C2906=$C$3:$C2905)))-2,1),""),""),"")</f>
        <v/>
      </c>
      <c r="X2906" s="156">
        <f t="shared" ca="1" si="314"/>
        <v>1</v>
      </c>
      <c r="Y2906" s="156">
        <f t="shared" ca="1" si="315"/>
        <v>1</v>
      </c>
    </row>
    <row r="2907" spans="2:25" hidden="1" x14ac:dyDescent="0.25">
      <c r="B2907" s="390" t="str">
        <f>IFERROR(IF(LEN(INDEX(PlansAndNotes!$B$6:$B$2005,ROW(A2907)-ROW($B$3)))=0,"",INDEX(PlansAndNotes!$B$6:$B$2005,ROW(A2907)-ROW($B$3))),"")</f>
        <v/>
      </c>
      <c r="C2907" s="387" t="str">
        <f t="shared" si="316"/>
        <v/>
      </c>
      <c r="D2907" s="361" t="str">
        <f>IFERROR(IF(LEN(C2907)&gt;0,IF(LEN(INDEX(TasksList!$C$6:$C$25,MATCH(C2907,TasksList!$B$6:$B$25,0),1))=0,"",INDEX(TasksList!$C$6:$C$25,MATCH(C2907,TasksList!$B$6:$B$25,0),1)),""),"")</f>
        <v/>
      </c>
      <c r="E2907" s="361" t="str">
        <f>IFERROR(IF(LEN(C2907)&gt;0,IF(LEN(INDEX(TasksList!$F$6:$F$25,MATCH(C2907,TasksList!$B$6:$B$25,0),1))=0,"not set!",INDEX(TasksList!$F$6:$F$25,MATCH(C2907,TasksList!$B$6:$B$25,0),1)),""),"")</f>
        <v/>
      </c>
      <c r="F2907" s="360" t="str">
        <f>IFERROR(IF(LEN(D2907)&gt;0,IF(LEN(INDEX(AdressBook!$D$6:$D$25,MATCH(D2907,AdressBook!$B$6:$B$25,0),1))=0,"",INDEX(AdressBook!$D$6:$D$25,MATCH(D2907,AdressBook!$B$6:$B$25,0),1)),""),"")</f>
        <v/>
      </c>
      <c r="G2907" s="361" t="str">
        <f>IFERROR(IF(LEN(INDEX(PlansAndNotes!$F$6:$F$4005,ROW(B2907)-ROW($C$3)))=0,"",INDEX(PlansAndNotes!$F$6:$F$4005,ROW(B2907)-ROW($C$3))),"")</f>
        <v/>
      </c>
      <c r="H2907" s="361" t="str">
        <f>IFERROR(IF(LEN(C2907)&gt;0,IF(LEN(INDEX(TasksList!$G$6:$G$25,MATCH(C2907,TasksList!$B$6:$B$25,0),1))=0,"",INDEX(TasksList!$G$6:$G$25,MATCH(C2907,TasksList!$B$6:$B$25,0),1)),""),"")</f>
        <v/>
      </c>
      <c r="N2907" s="362" t="str">
        <f>IFERROR(IF(LEN(INDEX(PlansAndNotes!$D$6:$D$4005,ROW(B2907)-ROW($C$3)))=0,"",INDEX(PlansAndNotes!$D$6:$D$4005,ROW(B2907)-ROW($C$3))),"")</f>
        <v/>
      </c>
      <c r="O2907" s="165" t="str">
        <f t="shared" si="311"/>
        <v/>
      </c>
      <c r="P2907" s="363" t="str">
        <f>IFERROR(IF(LEN(INDEX(PlansAndNotes!$E$6:$E$4005,ROW(B2907)-ROW($C$3)))=0,"",INDEX(PlansAndNotes!$E$6:$E$4005,ROW(B2907)-ROW($C$3))),"")</f>
        <v/>
      </c>
      <c r="Q2907" s="363" t="str">
        <f>IFERROR(IF(LEN(INDEX(PlansAndNotes!$G$6:$G$4005,ROW(B2907)-ROW($C$3)))=0,"",INDEX(PlansAndNotes!$G$6:$G$4005,ROW(B2907)-ROW($C$3))),"")</f>
        <v/>
      </c>
      <c r="R2907" s="361" t="str">
        <f>IFERROR(IF(LEN(D2907)&gt;0,IF(LEN(INDEX(AdressBook!$C$6:$C$25,MATCH(D2907,AdressBook!$B$6:$B$25,0),1))=0,"",INDEX(AdressBook!$C$6:$C$25,MATCH(D2907,AdressBook!$B$6:$B$25,0),1)),""),"")</f>
        <v/>
      </c>
      <c r="S2907" s="165">
        <f>IF(LEN(C2907)&gt;0,IFERROR(IF(MATCH(C2907,C2908:$C$4004,0)&gt;0,-1,ROW(S2907)-ROW($S$3)),ROW(S2907)-ROW($S$3)),-1)</f>
        <v>-1</v>
      </c>
      <c r="T2907" s="165">
        <f t="shared" si="312"/>
        <v>0</v>
      </c>
      <c r="U2907" s="165" t="str">
        <f t="shared" si="313"/>
        <v/>
      </c>
      <c r="V2907" s="165" t="str">
        <f>IFERROR(IF(OR(C2907="",S2907&lt;0),"",IF(SUBTOTAL(3,C2907:C2907)=0,-1,SUBTOTAL(3,$C$4:C2907))),"")</f>
        <v/>
      </c>
      <c r="W2907" s="156" t="str">
        <f t="array" ref="W2907">IF(LEN(C2907)&gt;0,IFERROR(IF(MATCH(C2907,$C$3:$C2906,0)&gt;0,N2907-INDEX($N$3:N2906,SUMPRODUCT(MAX(ROW($C$3:$C2906)*(C2907=$C$3:$C2906)))-2,1),""),""),"")</f>
        <v/>
      </c>
      <c r="X2907" s="156">
        <f t="shared" ca="1" si="314"/>
        <v>1</v>
      </c>
      <c r="Y2907" s="156">
        <f t="shared" ca="1" si="315"/>
        <v>1</v>
      </c>
    </row>
    <row r="2908" spans="2:25" hidden="1" x14ac:dyDescent="0.25">
      <c r="B2908" s="390" t="str">
        <f>IFERROR(IF(LEN(INDEX(PlansAndNotes!$B$6:$B$2005,ROW(A2908)-ROW($B$3)))=0,"",INDEX(PlansAndNotes!$B$6:$B$2005,ROW(A2908)-ROW($B$3))),"")</f>
        <v/>
      </c>
      <c r="C2908" s="387" t="str">
        <f t="shared" si="316"/>
        <v/>
      </c>
      <c r="D2908" s="361" t="str">
        <f>IFERROR(IF(LEN(C2908)&gt;0,IF(LEN(INDEX(TasksList!$C$6:$C$25,MATCH(C2908,TasksList!$B$6:$B$25,0),1))=0,"",INDEX(TasksList!$C$6:$C$25,MATCH(C2908,TasksList!$B$6:$B$25,0),1)),""),"")</f>
        <v/>
      </c>
      <c r="E2908" s="361" t="str">
        <f>IFERROR(IF(LEN(C2908)&gt;0,IF(LEN(INDEX(TasksList!$F$6:$F$25,MATCH(C2908,TasksList!$B$6:$B$25,0),1))=0,"not set!",INDEX(TasksList!$F$6:$F$25,MATCH(C2908,TasksList!$B$6:$B$25,0),1)),""),"")</f>
        <v/>
      </c>
      <c r="F2908" s="360" t="str">
        <f>IFERROR(IF(LEN(D2908)&gt;0,IF(LEN(INDEX(AdressBook!$D$6:$D$25,MATCH(D2908,AdressBook!$B$6:$B$25,0),1))=0,"",INDEX(AdressBook!$D$6:$D$25,MATCH(D2908,AdressBook!$B$6:$B$25,0),1)),""),"")</f>
        <v/>
      </c>
      <c r="G2908" s="361" t="str">
        <f>IFERROR(IF(LEN(INDEX(PlansAndNotes!$F$6:$F$4005,ROW(B2908)-ROW($C$3)))=0,"",INDEX(PlansAndNotes!$F$6:$F$4005,ROW(B2908)-ROW($C$3))),"")</f>
        <v/>
      </c>
      <c r="H2908" s="361" t="str">
        <f>IFERROR(IF(LEN(C2908)&gt;0,IF(LEN(INDEX(TasksList!$G$6:$G$25,MATCH(C2908,TasksList!$B$6:$B$25,0),1))=0,"",INDEX(TasksList!$G$6:$G$25,MATCH(C2908,TasksList!$B$6:$B$25,0),1)),""),"")</f>
        <v/>
      </c>
      <c r="N2908" s="362" t="str">
        <f>IFERROR(IF(LEN(INDEX(PlansAndNotes!$D$6:$D$4005,ROW(B2908)-ROW($C$3)))=0,"",INDEX(PlansAndNotes!$D$6:$D$4005,ROW(B2908)-ROW($C$3))),"")</f>
        <v/>
      </c>
      <c r="O2908" s="165" t="str">
        <f t="shared" si="311"/>
        <v/>
      </c>
      <c r="P2908" s="363" t="str">
        <f>IFERROR(IF(LEN(INDEX(PlansAndNotes!$E$6:$E$4005,ROW(B2908)-ROW($C$3)))=0,"",INDEX(PlansAndNotes!$E$6:$E$4005,ROW(B2908)-ROW($C$3))),"")</f>
        <v/>
      </c>
      <c r="Q2908" s="363" t="str">
        <f>IFERROR(IF(LEN(INDEX(PlansAndNotes!$G$6:$G$4005,ROW(B2908)-ROW($C$3)))=0,"",INDEX(PlansAndNotes!$G$6:$G$4005,ROW(B2908)-ROW($C$3))),"")</f>
        <v/>
      </c>
      <c r="R2908" s="361" t="str">
        <f>IFERROR(IF(LEN(D2908)&gt;0,IF(LEN(INDEX(AdressBook!$C$6:$C$25,MATCH(D2908,AdressBook!$B$6:$B$25,0),1))=0,"",INDEX(AdressBook!$C$6:$C$25,MATCH(D2908,AdressBook!$B$6:$B$25,0),1)),""),"")</f>
        <v/>
      </c>
      <c r="S2908" s="165">
        <f>IF(LEN(C2908)&gt;0,IFERROR(IF(MATCH(C2908,C2909:$C$4004,0)&gt;0,-1,ROW(S2908)-ROW($S$3)),ROW(S2908)-ROW($S$3)),-1)</f>
        <v>-1</v>
      </c>
      <c r="T2908" s="165">
        <f t="shared" si="312"/>
        <v>0</v>
      </c>
      <c r="U2908" s="165" t="str">
        <f t="shared" si="313"/>
        <v/>
      </c>
      <c r="V2908" s="165" t="str">
        <f>IFERROR(IF(OR(C2908="",S2908&lt;0),"",IF(SUBTOTAL(3,C2908:C2908)=0,-1,SUBTOTAL(3,$C$4:C2908))),"")</f>
        <v/>
      </c>
      <c r="W2908" s="156" t="str">
        <f t="array" ref="W2908">IF(LEN(C2908)&gt;0,IFERROR(IF(MATCH(C2908,$C$3:$C2907,0)&gt;0,N2908-INDEX($N$3:N2907,SUMPRODUCT(MAX(ROW($C$3:$C2907)*(C2908=$C$3:$C2907)))-2,1),""),""),"")</f>
        <v/>
      </c>
      <c r="X2908" s="156">
        <f t="shared" ca="1" si="314"/>
        <v>1</v>
      </c>
      <c r="Y2908" s="156">
        <f t="shared" ca="1" si="315"/>
        <v>1</v>
      </c>
    </row>
    <row r="2909" spans="2:25" hidden="1" x14ac:dyDescent="0.25">
      <c r="B2909" s="390" t="str">
        <f>IFERROR(IF(LEN(INDEX(PlansAndNotes!$B$6:$B$2005,ROW(A2909)-ROW($B$3)))=0,"",INDEX(PlansAndNotes!$B$6:$B$2005,ROW(A2909)-ROW($B$3))),"")</f>
        <v/>
      </c>
      <c r="C2909" s="387" t="str">
        <f t="shared" si="316"/>
        <v/>
      </c>
      <c r="D2909" s="361" t="str">
        <f>IFERROR(IF(LEN(C2909)&gt;0,IF(LEN(INDEX(TasksList!$C$6:$C$25,MATCH(C2909,TasksList!$B$6:$B$25,0),1))=0,"",INDEX(TasksList!$C$6:$C$25,MATCH(C2909,TasksList!$B$6:$B$25,0),1)),""),"")</f>
        <v/>
      </c>
      <c r="E2909" s="361" t="str">
        <f>IFERROR(IF(LEN(C2909)&gt;0,IF(LEN(INDEX(TasksList!$F$6:$F$25,MATCH(C2909,TasksList!$B$6:$B$25,0),1))=0,"not set!",INDEX(TasksList!$F$6:$F$25,MATCH(C2909,TasksList!$B$6:$B$25,0),1)),""),"")</f>
        <v/>
      </c>
      <c r="F2909" s="360" t="str">
        <f>IFERROR(IF(LEN(D2909)&gt;0,IF(LEN(INDEX(AdressBook!$D$6:$D$25,MATCH(D2909,AdressBook!$B$6:$B$25,0),1))=0,"",INDEX(AdressBook!$D$6:$D$25,MATCH(D2909,AdressBook!$B$6:$B$25,0),1)),""),"")</f>
        <v/>
      </c>
      <c r="G2909" s="361" t="str">
        <f>IFERROR(IF(LEN(INDEX(PlansAndNotes!$F$6:$F$4005,ROW(B2909)-ROW($C$3)))=0,"",INDEX(PlansAndNotes!$F$6:$F$4005,ROW(B2909)-ROW($C$3))),"")</f>
        <v/>
      </c>
      <c r="H2909" s="361" t="str">
        <f>IFERROR(IF(LEN(C2909)&gt;0,IF(LEN(INDEX(TasksList!$G$6:$G$25,MATCH(C2909,TasksList!$B$6:$B$25,0),1))=0,"",INDEX(TasksList!$G$6:$G$25,MATCH(C2909,TasksList!$B$6:$B$25,0),1)),""),"")</f>
        <v/>
      </c>
      <c r="N2909" s="362" t="str">
        <f>IFERROR(IF(LEN(INDEX(PlansAndNotes!$D$6:$D$4005,ROW(B2909)-ROW($C$3)))=0,"",INDEX(PlansAndNotes!$D$6:$D$4005,ROW(B2909)-ROW($C$3))),"")</f>
        <v/>
      </c>
      <c r="O2909" s="165" t="str">
        <f t="shared" si="311"/>
        <v/>
      </c>
      <c r="P2909" s="363" t="str">
        <f>IFERROR(IF(LEN(INDEX(PlansAndNotes!$E$6:$E$4005,ROW(B2909)-ROW($C$3)))=0,"",INDEX(PlansAndNotes!$E$6:$E$4005,ROW(B2909)-ROW($C$3))),"")</f>
        <v/>
      </c>
      <c r="Q2909" s="363" t="str">
        <f>IFERROR(IF(LEN(INDEX(PlansAndNotes!$G$6:$G$4005,ROW(B2909)-ROW($C$3)))=0,"",INDEX(PlansAndNotes!$G$6:$G$4005,ROW(B2909)-ROW($C$3))),"")</f>
        <v/>
      </c>
      <c r="R2909" s="361" t="str">
        <f>IFERROR(IF(LEN(D2909)&gt;0,IF(LEN(INDEX(AdressBook!$C$6:$C$25,MATCH(D2909,AdressBook!$B$6:$B$25,0),1))=0,"",INDEX(AdressBook!$C$6:$C$25,MATCH(D2909,AdressBook!$B$6:$B$25,0),1)),""),"")</f>
        <v/>
      </c>
      <c r="S2909" s="165">
        <f>IF(LEN(C2909)&gt;0,IFERROR(IF(MATCH(C2909,C2910:$C$4004,0)&gt;0,-1,ROW(S2909)-ROW($S$3)),ROW(S2909)-ROW($S$3)),-1)</f>
        <v>-1</v>
      </c>
      <c r="T2909" s="165">
        <f t="shared" si="312"/>
        <v>0</v>
      </c>
      <c r="U2909" s="165" t="str">
        <f t="shared" si="313"/>
        <v/>
      </c>
      <c r="V2909" s="165" t="str">
        <f>IFERROR(IF(OR(C2909="",S2909&lt;0),"",IF(SUBTOTAL(3,C2909:C2909)=0,-1,SUBTOTAL(3,$C$4:C2909))),"")</f>
        <v/>
      </c>
      <c r="W2909" s="156" t="str">
        <f t="array" ref="W2909">IF(LEN(C2909)&gt;0,IFERROR(IF(MATCH(C2909,$C$3:$C2908,0)&gt;0,N2909-INDEX($N$3:N2908,SUMPRODUCT(MAX(ROW($C$3:$C2908)*(C2909=$C$3:$C2908)))-2,1),""),""),"")</f>
        <v/>
      </c>
      <c r="X2909" s="156">
        <f t="shared" ca="1" si="314"/>
        <v>1</v>
      </c>
      <c r="Y2909" s="156">
        <f t="shared" ca="1" si="315"/>
        <v>1</v>
      </c>
    </row>
    <row r="2910" spans="2:25" hidden="1" x14ac:dyDescent="0.25">
      <c r="B2910" s="390" t="str">
        <f>IFERROR(IF(LEN(INDEX(PlansAndNotes!$B$6:$B$2005,ROW(A2910)-ROW($B$3)))=0,"",INDEX(PlansAndNotes!$B$6:$B$2005,ROW(A2910)-ROW($B$3))),"")</f>
        <v/>
      </c>
      <c r="C2910" s="387" t="str">
        <f t="shared" si="316"/>
        <v/>
      </c>
      <c r="D2910" s="361" t="str">
        <f>IFERROR(IF(LEN(C2910)&gt;0,IF(LEN(INDEX(TasksList!$C$6:$C$25,MATCH(C2910,TasksList!$B$6:$B$25,0),1))=0,"",INDEX(TasksList!$C$6:$C$25,MATCH(C2910,TasksList!$B$6:$B$25,0),1)),""),"")</f>
        <v/>
      </c>
      <c r="E2910" s="361" t="str">
        <f>IFERROR(IF(LEN(C2910)&gt;0,IF(LEN(INDEX(TasksList!$F$6:$F$25,MATCH(C2910,TasksList!$B$6:$B$25,0),1))=0,"not set!",INDEX(TasksList!$F$6:$F$25,MATCH(C2910,TasksList!$B$6:$B$25,0),1)),""),"")</f>
        <v/>
      </c>
      <c r="F2910" s="360" t="str">
        <f>IFERROR(IF(LEN(D2910)&gt;0,IF(LEN(INDEX(AdressBook!$D$6:$D$25,MATCH(D2910,AdressBook!$B$6:$B$25,0),1))=0,"",INDEX(AdressBook!$D$6:$D$25,MATCH(D2910,AdressBook!$B$6:$B$25,0),1)),""),"")</f>
        <v/>
      </c>
      <c r="G2910" s="361" t="str">
        <f>IFERROR(IF(LEN(INDEX(PlansAndNotes!$F$6:$F$4005,ROW(B2910)-ROW($C$3)))=0,"",INDEX(PlansAndNotes!$F$6:$F$4005,ROW(B2910)-ROW($C$3))),"")</f>
        <v/>
      </c>
      <c r="H2910" s="361" t="str">
        <f>IFERROR(IF(LEN(C2910)&gt;0,IF(LEN(INDEX(TasksList!$G$6:$G$25,MATCH(C2910,TasksList!$B$6:$B$25,0),1))=0,"",INDEX(TasksList!$G$6:$G$25,MATCH(C2910,TasksList!$B$6:$B$25,0),1)),""),"")</f>
        <v/>
      </c>
      <c r="N2910" s="362" t="str">
        <f>IFERROR(IF(LEN(INDEX(PlansAndNotes!$D$6:$D$4005,ROW(B2910)-ROW($C$3)))=0,"",INDEX(PlansAndNotes!$D$6:$D$4005,ROW(B2910)-ROW($C$3))),"")</f>
        <v/>
      </c>
      <c r="O2910" s="165" t="str">
        <f t="shared" si="311"/>
        <v/>
      </c>
      <c r="P2910" s="363" t="str">
        <f>IFERROR(IF(LEN(INDEX(PlansAndNotes!$E$6:$E$4005,ROW(B2910)-ROW($C$3)))=0,"",INDEX(PlansAndNotes!$E$6:$E$4005,ROW(B2910)-ROW($C$3))),"")</f>
        <v/>
      </c>
      <c r="Q2910" s="363" t="str">
        <f>IFERROR(IF(LEN(INDEX(PlansAndNotes!$G$6:$G$4005,ROW(B2910)-ROW($C$3)))=0,"",INDEX(PlansAndNotes!$G$6:$G$4005,ROW(B2910)-ROW($C$3))),"")</f>
        <v/>
      </c>
      <c r="R2910" s="361" t="str">
        <f>IFERROR(IF(LEN(D2910)&gt;0,IF(LEN(INDEX(AdressBook!$C$6:$C$25,MATCH(D2910,AdressBook!$B$6:$B$25,0),1))=0,"",INDEX(AdressBook!$C$6:$C$25,MATCH(D2910,AdressBook!$B$6:$B$25,0),1)),""),"")</f>
        <v/>
      </c>
      <c r="S2910" s="165">
        <f>IF(LEN(C2910)&gt;0,IFERROR(IF(MATCH(C2910,C2911:$C$4004,0)&gt;0,-1,ROW(S2910)-ROW($S$3)),ROW(S2910)-ROW($S$3)),-1)</f>
        <v>-1</v>
      </c>
      <c r="T2910" s="165">
        <f t="shared" si="312"/>
        <v>0</v>
      </c>
      <c r="U2910" s="165" t="str">
        <f t="shared" si="313"/>
        <v/>
      </c>
      <c r="V2910" s="165" t="str">
        <f>IFERROR(IF(OR(C2910="",S2910&lt;0),"",IF(SUBTOTAL(3,C2910:C2910)=0,-1,SUBTOTAL(3,$C$4:C2910))),"")</f>
        <v/>
      </c>
      <c r="W2910" s="156" t="str">
        <f t="array" ref="W2910">IF(LEN(C2910)&gt;0,IFERROR(IF(MATCH(C2910,$C$3:$C2909,0)&gt;0,N2910-INDEX($N$3:N2909,SUMPRODUCT(MAX(ROW($C$3:$C2909)*(C2910=$C$3:$C2909)))-2,1),""),""),"")</f>
        <v/>
      </c>
      <c r="X2910" s="156">
        <f t="shared" ca="1" si="314"/>
        <v>1</v>
      </c>
      <c r="Y2910" s="156">
        <f t="shared" ca="1" si="315"/>
        <v>1</v>
      </c>
    </row>
    <row r="2911" spans="2:25" hidden="1" x14ac:dyDescent="0.25">
      <c r="B2911" s="390" t="str">
        <f>IFERROR(IF(LEN(INDEX(PlansAndNotes!$B$6:$B$2005,ROW(A2911)-ROW($B$3)))=0,"",INDEX(PlansAndNotes!$B$6:$B$2005,ROW(A2911)-ROW($B$3))),"")</f>
        <v/>
      </c>
      <c r="C2911" s="387" t="str">
        <f t="shared" si="316"/>
        <v/>
      </c>
      <c r="D2911" s="361" t="str">
        <f>IFERROR(IF(LEN(C2911)&gt;0,IF(LEN(INDEX(TasksList!$C$6:$C$25,MATCH(C2911,TasksList!$B$6:$B$25,0),1))=0,"",INDEX(TasksList!$C$6:$C$25,MATCH(C2911,TasksList!$B$6:$B$25,0),1)),""),"")</f>
        <v/>
      </c>
      <c r="E2911" s="361" t="str">
        <f>IFERROR(IF(LEN(C2911)&gt;0,IF(LEN(INDEX(TasksList!$F$6:$F$25,MATCH(C2911,TasksList!$B$6:$B$25,0),1))=0,"not set!",INDEX(TasksList!$F$6:$F$25,MATCH(C2911,TasksList!$B$6:$B$25,0),1)),""),"")</f>
        <v/>
      </c>
      <c r="F2911" s="360" t="str">
        <f>IFERROR(IF(LEN(D2911)&gt;0,IF(LEN(INDEX(AdressBook!$D$6:$D$25,MATCH(D2911,AdressBook!$B$6:$B$25,0),1))=0,"",INDEX(AdressBook!$D$6:$D$25,MATCH(D2911,AdressBook!$B$6:$B$25,0),1)),""),"")</f>
        <v/>
      </c>
      <c r="G2911" s="361" t="str">
        <f>IFERROR(IF(LEN(INDEX(PlansAndNotes!$F$6:$F$4005,ROW(B2911)-ROW($C$3)))=0,"",INDEX(PlansAndNotes!$F$6:$F$4005,ROW(B2911)-ROW($C$3))),"")</f>
        <v/>
      </c>
      <c r="H2911" s="361" t="str">
        <f>IFERROR(IF(LEN(C2911)&gt;0,IF(LEN(INDEX(TasksList!$G$6:$G$25,MATCH(C2911,TasksList!$B$6:$B$25,0),1))=0,"",INDEX(TasksList!$G$6:$G$25,MATCH(C2911,TasksList!$B$6:$B$25,0),1)),""),"")</f>
        <v/>
      </c>
      <c r="N2911" s="362" t="str">
        <f>IFERROR(IF(LEN(INDEX(PlansAndNotes!$D$6:$D$4005,ROW(B2911)-ROW($C$3)))=0,"",INDEX(PlansAndNotes!$D$6:$D$4005,ROW(B2911)-ROW($C$3))),"")</f>
        <v/>
      </c>
      <c r="O2911" s="165" t="str">
        <f t="shared" si="311"/>
        <v/>
      </c>
      <c r="P2911" s="363" t="str">
        <f>IFERROR(IF(LEN(INDEX(PlansAndNotes!$E$6:$E$4005,ROW(B2911)-ROW($C$3)))=0,"",INDEX(PlansAndNotes!$E$6:$E$4005,ROW(B2911)-ROW($C$3))),"")</f>
        <v/>
      </c>
      <c r="Q2911" s="363" t="str">
        <f>IFERROR(IF(LEN(INDEX(PlansAndNotes!$G$6:$G$4005,ROW(B2911)-ROW($C$3)))=0,"",INDEX(PlansAndNotes!$G$6:$G$4005,ROW(B2911)-ROW($C$3))),"")</f>
        <v/>
      </c>
      <c r="R2911" s="361" t="str">
        <f>IFERROR(IF(LEN(D2911)&gt;0,IF(LEN(INDEX(AdressBook!$C$6:$C$25,MATCH(D2911,AdressBook!$B$6:$B$25,0),1))=0,"",INDEX(AdressBook!$C$6:$C$25,MATCH(D2911,AdressBook!$B$6:$B$25,0),1)),""),"")</f>
        <v/>
      </c>
      <c r="S2911" s="165">
        <f>IF(LEN(C2911)&gt;0,IFERROR(IF(MATCH(C2911,C2912:$C$4004,0)&gt;0,-1,ROW(S2911)-ROW($S$3)),ROW(S2911)-ROW($S$3)),-1)</f>
        <v>-1</v>
      </c>
      <c r="T2911" s="165">
        <f t="shared" si="312"/>
        <v>0</v>
      </c>
      <c r="U2911" s="165" t="str">
        <f t="shared" si="313"/>
        <v/>
      </c>
      <c r="V2911" s="165" t="str">
        <f>IFERROR(IF(OR(C2911="",S2911&lt;0),"",IF(SUBTOTAL(3,C2911:C2911)=0,-1,SUBTOTAL(3,$C$4:C2911))),"")</f>
        <v/>
      </c>
      <c r="W2911" s="156" t="str">
        <f t="array" ref="W2911">IF(LEN(C2911)&gt;0,IFERROR(IF(MATCH(C2911,$C$3:$C2910,0)&gt;0,N2911-INDEX($N$3:N2910,SUMPRODUCT(MAX(ROW($C$3:$C2910)*(C2911=$C$3:$C2910)))-2,1),""),""),"")</f>
        <v/>
      </c>
      <c r="X2911" s="156">
        <f t="shared" ca="1" si="314"/>
        <v>1</v>
      </c>
      <c r="Y2911" s="156">
        <f t="shared" ca="1" si="315"/>
        <v>1</v>
      </c>
    </row>
    <row r="2912" spans="2:25" hidden="1" x14ac:dyDescent="0.25">
      <c r="B2912" s="390" t="str">
        <f>IFERROR(IF(LEN(INDEX(PlansAndNotes!$B$6:$B$2005,ROW(A2912)-ROW($B$3)))=0,"",INDEX(PlansAndNotes!$B$6:$B$2005,ROW(A2912)-ROW($B$3))),"")</f>
        <v/>
      </c>
      <c r="C2912" s="387" t="str">
        <f t="shared" si="316"/>
        <v/>
      </c>
      <c r="D2912" s="361" t="str">
        <f>IFERROR(IF(LEN(C2912)&gt;0,IF(LEN(INDEX(TasksList!$C$6:$C$25,MATCH(C2912,TasksList!$B$6:$B$25,0),1))=0,"",INDEX(TasksList!$C$6:$C$25,MATCH(C2912,TasksList!$B$6:$B$25,0),1)),""),"")</f>
        <v/>
      </c>
      <c r="E2912" s="361" t="str">
        <f>IFERROR(IF(LEN(C2912)&gt;0,IF(LEN(INDEX(TasksList!$F$6:$F$25,MATCH(C2912,TasksList!$B$6:$B$25,0),1))=0,"not set!",INDEX(TasksList!$F$6:$F$25,MATCH(C2912,TasksList!$B$6:$B$25,0),1)),""),"")</f>
        <v/>
      </c>
      <c r="F2912" s="360" t="str">
        <f>IFERROR(IF(LEN(D2912)&gt;0,IF(LEN(INDEX(AdressBook!$D$6:$D$25,MATCH(D2912,AdressBook!$B$6:$B$25,0),1))=0,"",INDEX(AdressBook!$D$6:$D$25,MATCH(D2912,AdressBook!$B$6:$B$25,0),1)),""),"")</f>
        <v/>
      </c>
      <c r="G2912" s="361" t="str">
        <f>IFERROR(IF(LEN(INDEX(PlansAndNotes!$F$6:$F$4005,ROW(B2912)-ROW($C$3)))=0,"",INDEX(PlansAndNotes!$F$6:$F$4005,ROW(B2912)-ROW($C$3))),"")</f>
        <v/>
      </c>
      <c r="H2912" s="361" t="str">
        <f>IFERROR(IF(LEN(C2912)&gt;0,IF(LEN(INDEX(TasksList!$G$6:$G$25,MATCH(C2912,TasksList!$B$6:$B$25,0),1))=0,"",INDEX(TasksList!$G$6:$G$25,MATCH(C2912,TasksList!$B$6:$B$25,0),1)),""),"")</f>
        <v/>
      </c>
      <c r="N2912" s="362" t="str">
        <f>IFERROR(IF(LEN(INDEX(PlansAndNotes!$D$6:$D$4005,ROW(B2912)-ROW($C$3)))=0,"",INDEX(PlansAndNotes!$D$6:$D$4005,ROW(B2912)-ROW($C$3))),"")</f>
        <v/>
      </c>
      <c r="O2912" s="165" t="str">
        <f t="shared" si="311"/>
        <v/>
      </c>
      <c r="P2912" s="363" t="str">
        <f>IFERROR(IF(LEN(INDEX(PlansAndNotes!$E$6:$E$4005,ROW(B2912)-ROW($C$3)))=0,"",INDEX(PlansAndNotes!$E$6:$E$4005,ROW(B2912)-ROW($C$3))),"")</f>
        <v/>
      </c>
      <c r="Q2912" s="363" t="str">
        <f>IFERROR(IF(LEN(INDEX(PlansAndNotes!$G$6:$G$4005,ROW(B2912)-ROW($C$3)))=0,"",INDEX(PlansAndNotes!$G$6:$G$4005,ROW(B2912)-ROW($C$3))),"")</f>
        <v/>
      </c>
      <c r="R2912" s="361" t="str">
        <f>IFERROR(IF(LEN(D2912)&gt;0,IF(LEN(INDEX(AdressBook!$C$6:$C$25,MATCH(D2912,AdressBook!$B$6:$B$25,0),1))=0,"",INDEX(AdressBook!$C$6:$C$25,MATCH(D2912,AdressBook!$B$6:$B$25,0),1)),""),"")</f>
        <v/>
      </c>
      <c r="S2912" s="165">
        <f>IF(LEN(C2912)&gt;0,IFERROR(IF(MATCH(C2912,C2913:$C$4004,0)&gt;0,-1,ROW(S2912)-ROW($S$3)),ROW(S2912)-ROW($S$3)),-1)</f>
        <v>-1</v>
      </c>
      <c r="T2912" s="165">
        <f t="shared" si="312"/>
        <v>0</v>
      </c>
      <c r="U2912" s="165" t="str">
        <f t="shared" si="313"/>
        <v/>
      </c>
      <c r="V2912" s="165" t="str">
        <f>IFERROR(IF(OR(C2912="",S2912&lt;0),"",IF(SUBTOTAL(3,C2912:C2912)=0,-1,SUBTOTAL(3,$C$4:C2912))),"")</f>
        <v/>
      </c>
      <c r="W2912" s="156" t="str">
        <f t="array" ref="W2912">IF(LEN(C2912)&gt;0,IFERROR(IF(MATCH(C2912,$C$3:$C2911,0)&gt;0,N2912-INDEX($N$3:N2911,SUMPRODUCT(MAX(ROW($C$3:$C2911)*(C2912=$C$3:$C2911)))-2,1),""),""),"")</f>
        <v/>
      </c>
      <c r="X2912" s="156">
        <f t="shared" ca="1" si="314"/>
        <v>1</v>
      </c>
      <c r="Y2912" s="156">
        <f t="shared" ca="1" si="315"/>
        <v>1</v>
      </c>
    </row>
    <row r="2913" spans="2:25" hidden="1" x14ac:dyDescent="0.25">
      <c r="B2913" s="390" t="str">
        <f>IFERROR(IF(LEN(INDEX(PlansAndNotes!$B$6:$B$2005,ROW(A2913)-ROW($B$3)))=0,"",INDEX(PlansAndNotes!$B$6:$B$2005,ROW(A2913)-ROW($B$3))),"")</f>
        <v/>
      </c>
      <c r="C2913" s="387" t="str">
        <f t="shared" si="316"/>
        <v/>
      </c>
      <c r="D2913" s="361" t="str">
        <f>IFERROR(IF(LEN(C2913)&gt;0,IF(LEN(INDEX(TasksList!$C$6:$C$25,MATCH(C2913,TasksList!$B$6:$B$25,0),1))=0,"",INDEX(TasksList!$C$6:$C$25,MATCH(C2913,TasksList!$B$6:$B$25,0),1)),""),"")</f>
        <v/>
      </c>
      <c r="E2913" s="361" t="str">
        <f>IFERROR(IF(LEN(C2913)&gt;0,IF(LEN(INDEX(TasksList!$F$6:$F$25,MATCH(C2913,TasksList!$B$6:$B$25,0),1))=0,"not set!",INDEX(TasksList!$F$6:$F$25,MATCH(C2913,TasksList!$B$6:$B$25,0),1)),""),"")</f>
        <v/>
      </c>
      <c r="F2913" s="360" t="str">
        <f>IFERROR(IF(LEN(D2913)&gt;0,IF(LEN(INDEX(AdressBook!$D$6:$D$25,MATCH(D2913,AdressBook!$B$6:$B$25,0),1))=0,"",INDEX(AdressBook!$D$6:$D$25,MATCH(D2913,AdressBook!$B$6:$B$25,0),1)),""),"")</f>
        <v/>
      </c>
      <c r="G2913" s="361" t="str">
        <f>IFERROR(IF(LEN(INDEX(PlansAndNotes!$F$6:$F$4005,ROW(B2913)-ROW($C$3)))=0,"",INDEX(PlansAndNotes!$F$6:$F$4005,ROW(B2913)-ROW($C$3))),"")</f>
        <v/>
      </c>
      <c r="H2913" s="361" t="str">
        <f>IFERROR(IF(LEN(C2913)&gt;0,IF(LEN(INDEX(TasksList!$G$6:$G$25,MATCH(C2913,TasksList!$B$6:$B$25,0),1))=0,"",INDEX(TasksList!$G$6:$G$25,MATCH(C2913,TasksList!$B$6:$B$25,0),1)),""),"")</f>
        <v/>
      </c>
      <c r="N2913" s="362" t="str">
        <f>IFERROR(IF(LEN(INDEX(PlansAndNotes!$D$6:$D$4005,ROW(B2913)-ROW($C$3)))=0,"",INDEX(PlansAndNotes!$D$6:$D$4005,ROW(B2913)-ROW($C$3))),"")</f>
        <v/>
      </c>
      <c r="O2913" s="165" t="str">
        <f t="shared" si="311"/>
        <v/>
      </c>
      <c r="P2913" s="363" t="str">
        <f>IFERROR(IF(LEN(INDEX(PlansAndNotes!$E$6:$E$4005,ROW(B2913)-ROW($C$3)))=0,"",INDEX(PlansAndNotes!$E$6:$E$4005,ROW(B2913)-ROW($C$3))),"")</f>
        <v/>
      </c>
      <c r="Q2913" s="363" t="str">
        <f>IFERROR(IF(LEN(INDEX(PlansAndNotes!$G$6:$G$4005,ROW(B2913)-ROW($C$3)))=0,"",INDEX(PlansAndNotes!$G$6:$G$4005,ROW(B2913)-ROW($C$3))),"")</f>
        <v/>
      </c>
      <c r="R2913" s="361" t="str">
        <f>IFERROR(IF(LEN(D2913)&gt;0,IF(LEN(INDEX(AdressBook!$C$6:$C$25,MATCH(D2913,AdressBook!$B$6:$B$25,0),1))=0,"",INDEX(AdressBook!$C$6:$C$25,MATCH(D2913,AdressBook!$B$6:$B$25,0),1)),""),"")</f>
        <v/>
      </c>
      <c r="S2913" s="165">
        <f>IF(LEN(C2913)&gt;0,IFERROR(IF(MATCH(C2913,C2914:$C$4004,0)&gt;0,-1,ROW(S2913)-ROW($S$3)),ROW(S2913)-ROW($S$3)),-1)</f>
        <v>-1</v>
      </c>
      <c r="T2913" s="165">
        <f t="shared" si="312"/>
        <v>0</v>
      </c>
      <c r="U2913" s="165" t="str">
        <f t="shared" si="313"/>
        <v/>
      </c>
      <c r="V2913" s="165" t="str">
        <f>IFERROR(IF(OR(C2913="",S2913&lt;0),"",IF(SUBTOTAL(3,C2913:C2913)=0,-1,SUBTOTAL(3,$C$4:C2913))),"")</f>
        <v/>
      </c>
      <c r="W2913" s="156" t="str">
        <f t="array" ref="W2913">IF(LEN(C2913)&gt;0,IFERROR(IF(MATCH(C2913,$C$3:$C2912,0)&gt;0,N2913-INDEX($N$3:N2912,SUMPRODUCT(MAX(ROW($C$3:$C2912)*(C2913=$C$3:$C2912)))-2,1),""),""),"")</f>
        <v/>
      </c>
      <c r="X2913" s="156">
        <f t="shared" ca="1" si="314"/>
        <v>1</v>
      </c>
      <c r="Y2913" s="156">
        <f t="shared" ca="1" si="315"/>
        <v>1</v>
      </c>
    </row>
    <row r="2914" spans="2:25" hidden="1" x14ac:dyDescent="0.25">
      <c r="B2914" s="390" t="str">
        <f>IFERROR(IF(LEN(INDEX(PlansAndNotes!$B$6:$B$2005,ROW(A2914)-ROW($B$3)))=0,"",INDEX(PlansAndNotes!$B$6:$B$2005,ROW(A2914)-ROW($B$3))),"")</f>
        <v/>
      </c>
      <c r="C2914" s="387" t="str">
        <f t="shared" si="316"/>
        <v/>
      </c>
      <c r="D2914" s="361" t="str">
        <f>IFERROR(IF(LEN(C2914)&gt;0,IF(LEN(INDEX(TasksList!$C$6:$C$25,MATCH(C2914,TasksList!$B$6:$B$25,0),1))=0,"",INDEX(TasksList!$C$6:$C$25,MATCH(C2914,TasksList!$B$6:$B$25,0),1)),""),"")</f>
        <v/>
      </c>
      <c r="E2914" s="361" t="str">
        <f>IFERROR(IF(LEN(C2914)&gt;0,IF(LEN(INDEX(TasksList!$F$6:$F$25,MATCH(C2914,TasksList!$B$6:$B$25,0),1))=0,"not set!",INDEX(TasksList!$F$6:$F$25,MATCH(C2914,TasksList!$B$6:$B$25,0),1)),""),"")</f>
        <v/>
      </c>
      <c r="F2914" s="360" t="str">
        <f>IFERROR(IF(LEN(D2914)&gt;0,IF(LEN(INDEX(AdressBook!$D$6:$D$25,MATCH(D2914,AdressBook!$B$6:$B$25,0),1))=0,"",INDEX(AdressBook!$D$6:$D$25,MATCH(D2914,AdressBook!$B$6:$B$25,0),1)),""),"")</f>
        <v/>
      </c>
      <c r="G2914" s="361" t="str">
        <f>IFERROR(IF(LEN(INDEX(PlansAndNotes!$F$6:$F$4005,ROW(B2914)-ROW($C$3)))=0,"",INDEX(PlansAndNotes!$F$6:$F$4005,ROW(B2914)-ROW($C$3))),"")</f>
        <v/>
      </c>
      <c r="H2914" s="361" t="str">
        <f>IFERROR(IF(LEN(C2914)&gt;0,IF(LEN(INDEX(TasksList!$G$6:$G$25,MATCH(C2914,TasksList!$B$6:$B$25,0),1))=0,"",INDEX(TasksList!$G$6:$G$25,MATCH(C2914,TasksList!$B$6:$B$25,0),1)),""),"")</f>
        <v/>
      </c>
      <c r="N2914" s="362" t="str">
        <f>IFERROR(IF(LEN(INDEX(PlansAndNotes!$D$6:$D$4005,ROW(B2914)-ROW($C$3)))=0,"",INDEX(PlansAndNotes!$D$6:$D$4005,ROW(B2914)-ROW($C$3))),"")</f>
        <v/>
      </c>
      <c r="O2914" s="165" t="str">
        <f t="shared" si="311"/>
        <v/>
      </c>
      <c r="P2914" s="363" t="str">
        <f>IFERROR(IF(LEN(INDEX(PlansAndNotes!$E$6:$E$4005,ROW(B2914)-ROW($C$3)))=0,"",INDEX(PlansAndNotes!$E$6:$E$4005,ROW(B2914)-ROW($C$3))),"")</f>
        <v/>
      </c>
      <c r="Q2914" s="363" t="str">
        <f>IFERROR(IF(LEN(INDEX(PlansAndNotes!$G$6:$G$4005,ROW(B2914)-ROW($C$3)))=0,"",INDEX(PlansAndNotes!$G$6:$G$4005,ROW(B2914)-ROW($C$3))),"")</f>
        <v/>
      </c>
      <c r="R2914" s="361" t="str">
        <f>IFERROR(IF(LEN(D2914)&gt;0,IF(LEN(INDEX(AdressBook!$C$6:$C$25,MATCH(D2914,AdressBook!$B$6:$B$25,0),1))=0,"",INDEX(AdressBook!$C$6:$C$25,MATCH(D2914,AdressBook!$B$6:$B$25,0),1)),""),"")</f>
        <v/>
      </c>
      <c r="S2914" s="165">
        <f>IF(LEN(C2914)&gt;0,IFERROR(IF(MATCH(C2914,C2915:$C$4004,0)&gt;0,-1,ROW(S2914)-ROW($S$3)),ROW(S2914)-ROW($S$3)),-1)</f>
        <v>-1</v>
      </c>
      <c r="T2914" s="165">
        <f t="shared" si="312"/>
        <v>0</v>
      </c>
      <c r="U2914" s="165" t="str">
        <f t="shared" si="313"/>
        <v/>
      </c>
      <c r="V2914" s="165" t="str">
        <f>IFERROR(IF(OR(C2914="",S2914&lt;0),"",IF(SUBTOTAL(3,C2914:C2914)=0,-1,SUBTOTAL(3,$C$4:C2914))),"")</f>
        <v/>
      </c>
      <c r="W2914" s="156" t="str">
        <f t="array" ref="W2914">IF(LEN(C2914)&gt;0,IFERROR(IF(MATCH(C2914,$C$3:$C2913,0)&gt;0,N2914-INDEX($N$3:N2913,SUMPRODUCT(MAX(ROW($C$3:$C2913)*(C2914=$C$3:$C2913)))-2,1),""),""),"")</f>
        <v/>
      </c>
      <c r="X2914" s="156">
        <f t="shared" ca="1" si="314"/>
        <v>1</v>
      </c>
      <c r="Y2914" s="156">
        <f t="shared" ca="1" si="315"/>
        <v>1</v>
      </c>
    </row>
    <row r="2915" spans="2:25" hidden="1" x14ac:dyDescent="0.25">
      <c r="B2915" s="390" t="str">
        <f>IFERROR(IF(LEN(INDEX(PlansAndNotes!$B$6:$B$2005,ROW(A2915)-ROW($B$3)))=0,"",INDEX(PlansAndNotes!$B$6:$B$2005,ROW(A2915)-ROW($B$3))),"")</f>
        <v/>
      </c>
      <c r="C2915" s="387" t="str">
        <f t="shared" si="316"/>
        <v/>
      </c>
      <c r="D2915" s="361" t="str">
        <f>IFERROR(IF(LEN(C2915)&gt;0,IF(LEN(INDEX(TasksList!$C$6:$C$25,MATCH(C2915,TasksList!$B$6:$B$25,0),1))=0,"",INDEX(TasksList!$C$6:$C$25,MATCH(C2915,TasksList!$B$6:$B$25,0),1)),""),"")</f>
        <v/>
      </c>
      <c r="E2915" s="361" t="str">
        <f>IFERROR(IF(LEN(C2915)&gt;0,IF(LEN(INDEX(TasksList!$F$6:$F$25,MATCH(C2915,TasksList!$B$6:$B$25,0),1))=0,"not set!",INDEX(TasksList!$F$6:$F$25,MATCH(C2915,TasksList!$B$6:$B$25,0),1)),""),"")</f>
        <v/>
      </c>
      <c r="F2915" s="360" t="str">
        <f>IFERROR(IF(LEN(D2915)&gt;0,IF(LEN(INDEX(AdressBook!$D$6:$D$25,MATCH(D2915,AdressBook!$B$6:$B$25,0),1))=0,"",INDEX(AdressBook!$D$6:$D$25,MATCH(D2915,AdressBook!$B$6:$B$25,0),1)),""),"")</f>
        <v/>
      </c>
      <c r="G2915" s="361" t="str">
        <f>IFERROR(IF(LEN(INDEX(PlansAndNotes!$F$6:$F$4005,ROW(B2915)-ROW($C$3)))=0,"",INDEX(PlansAndNotes!$F$6:$F$4005,ROW(B2915)-ROW($C$3))),"")</f>
        <v/>
      </c>
      <c r="H2915" s="361" t="str">
        <f>IFERROR(IF(LEN(C2915)&gt;0,IF(LEN(INDEX(TasksList!$G$6:$G$25,MATCH(C2915,TasksList!$B$6:$B$25,0),1))=0,"",INDEX(TasksList!$G$6:$G$25,MATCH(C2915,TasksList!$B$6:$B$25,0),1)),""),"")</f>
        <v/>
      </c>
      <c r="N2915" s="362" t="str">
        <f>IFERROR(IF(LEN(INDEX(PlansAndNotes!$D$6:$D$4005,ROW(B2915)-ROW($C$3)))=0,"",INDEX(PlansAndNotes!$D$6:$D$4005,ROW(B2915)-ROW($C$3))),"")</f>
        <v/>
      </c>
      <c r="O2915" s="165" t="str">
        <f t="shared" si="311"/>
        <v/>
      </c>
      <c r="P2915" s="363" t="str">
        <f>IFERROR(IF(LEN(INDEX(PlansAndNotes!$E$6:$E$4005,ROW(B2915)-ROW($C$3)))=0,"",INDEX(PlansAndNotes!$E$6:$E$4005,ROW(B2915)-ROW($C$3))),"")</f>
        <v/>
      </c>
      <c r="Q2915" s="363" t="str">
        <f>IFERROR(IF(LEN(INDEX(PlansAndNotes!$G$6:$G$4005,ROW(B2915)-ROW($C$3)))=0,"",INDEX(PlansAndNotes!$G$6:$G$4005,ROW(B2915)-ROW($C$3))),"")</f>
        <v/>
      </c>
      <c r="R2915" s="361" t="str">
        <f>IFERROR(IF(LEN(D2915)&gt;0,IF(LEN(INDEX(AdressBook!$C$6:$C$25,MATCH(D2915,AdressBook!$B$6:$B$25,0),1))=0,"",INDEX(AdressBook!$C$6:$C$25,MATCH(D2915,AdressBook!$B$6:$B$25,0),1)),""),"")</f>
        <v/>
      </c>
      <c r="S2915" s="165">
        <f>IF(LEN(C2915)&gt;0,IFERROR(IF(MATCH(C2915,C2916:$C$4004,0)&gt;0,-1,ROW(S2915)-ROW($S$3)),ROW(S2915)-ROW($S$3)),-1)</f>
        <v>-1</v>
      </c>
      <c r="T2915" s="165">
        <f t="shared" si="312"/>
        <v>0</v>
      </c>
      <c r="U2915" s="165" t="str">
        <f t="shared" si="313"/>
        <v/>
      </c>
      <c r="V2915" s="165" t="str">
        <f>IFERROR(IF(OR(C2915="",S2915&lt;0),"",IF(SUBTOTAL(3,C2915:C2915)=0,-1,SUBTOTAL(3,$C$4:C2915))),"")</f>
        <v/>
      </c>
      <c r="W2915" s="156" t="str">
        <f t="array" ref="W2915">IF(LEN(C2915)&gt;0,IFERROR(IF(MATCH(C2915,$C$3:$C2914,0)&gt;0,N2915-INDEX($N$3:N2914,SUMPRODUCT(MAX(ROW($C$3:$C2914)*(C2915=$C$3:$C2914)))-2,1),""),""),"")</f>
        <v/>
      </c>
      <c r="X2915" s="156">
        <f t="shared" ca="1" si="314"/>
        <v>1</v>
      </c>
      <c r="Y2915" s="156">
        <f t="shared" ca="1" si="315"/>
        <v>1</v>
      </c>
    </row>
    <row r="2916" spans="2:25" hidden="1" x14ac:dyDescent="0.25">
      <c r="B2916" s="390" t="str">
        <f>IFERROR(IF(LEN(INDEX(PlansAndNotes!$B$6:$B$2005,ROW(A2916)-ROW($B$3)))=0,"",INDEX(PlansAndNotes!$B$6:$B$2005,ROW(A2916)-ROW($B$3))),"")</f>
        <v/>
      </c>
      <c r="C2916" s="387" t="str">
        <f t="shared" si="316"/>
        <v/>
      </c>
      <c r="D2916" s="361" t="str">
        <f>IFERROR(IF(LEN(C2916)&gt;0,IF(LEN(INDEX(TasksList!$C$6:$C$25,MATCH(C2916,TasksList!$B$6:$B$25,0),1))=0,"",INDEX(TasksList!$C$6:$C$25,MATCH(C2916,TasksList!$B$6:$B$25,0),1)),""),"")</f>
        <v/>
      </c>
      <c r="E2916" s="361" t="str">
        <f>IFERROR(IF(LEN(C2916)&gt;0,IF(LEN(INDEX(TasksList!$F$6:$F$25,MATCH(C2916,TasksList!$B$6:$B$25,0),1))=0,"not set!",INDEX(TasksList!$F$6:$F$25,MATCH(C2916,TasksList!$B$6:$B$25,0),1)),""),"")</f>
        <v/>
      </c>
      <c r="F2916" s="360" t="str">
        <f>IFERROR(IF(LEN(D2916)&gt;0,IF(LEN(INDEX(AdressBook!$D$6:$D$25,MATCH(D2916,AdressBook!$B$6:$B$25,0),1))=0,"",INDEX(AdressBook!$D$6:$D$25,MATCH(D2916,AdressBook!$B$6:$B$25,0),1)),""),"")</f>
        <v/>
      </c>
      <c r="G2916" s="361" t="str">
        <f>IFERROR(IF(LEN(INDEX(PlansAndNotes!$F$6:$F$4005,ROW(B2916)-ROW($C$3)))=0,"",INDEX(PlansAndNotes!$F$6:$F$4005,ROW(B2916)-ROW($C$3))),"")</f>
        <v/>
      </c>
      <c r="H2916" s="361" t="str">
        <f>IFERROR(IF(LEN(C2916)&gt;0,IF(LEN(INDEX(TasksList!$G$6:$G$25,MATCH(C2916,TasksList!$B$6:$B$25,0),1))=0,"",INDEX(TasksList!$G$6:$G$25,MATCH(C2916,TasksList!$B$6:$B$25,0),1)),""),"")</f>
        <v/>
      </c>
      <c r="N2916" s="362" t="str">
        <f>IFERROR(IF(LEN(INDEX(PlansAndNotes!$D$6:$D$4005,ROW(B2916)-ROW($C$3)))=0,"",INDEX(PlansAndNotes!$D$6:$D$4005,ROW(B2916)-ROW($C$3))),"")</f>
        <v/>
      </c>
      <c r="O2916" s="165" t="str">
        <f t="shared" si="311"/>
        <v/>
      </c>
      <c r="P2916" s="363" t="str">
        <f>IFERROR(IF(LEN(INDEX(PlansAndNotes!$E$6:$E$4005,ROW(B2916)-ROW($C$3)))=0,"",INDEX(PlansAndNotes!$E$6:$E$4005,ROW(B2916)-ROW($C$3))),"")</f>
        <v/>
      </c>
      <c r="Q2916" s="363" t="str">
        <f>IFERROR(IF(LEN(INDEX(PlansAndNotes!$G$6:$G$4005,ROW(B2916)-ROW($C$3)))=0,"",INDEX(PlansAndNotes!$G$6:$G$4005,ROW(B2916)-ROW($C$3))),"")</f>
        <v/>
      </c>
      <c r="R2916" s="361" t="str">
        <f>IFERROR(IF(LEN(D2916)&gt;0,IF(LEN(INDEX(AdressBook!$C$6:$C$25,MATCH(D2916,AdressBook!$B$6:$B$25,0),1))=0,"",INDEX(AdressBook!$C$6:$C$25,MATCH(D2916,AdressBook!$B$6:$B$25,0),1)),""),"")</f>
        <v/>
      </c>
      <c r="S2916" s="165">
        <f>IF(LEN(C2916)&gt;0,IFERROR(IF(MATCH(C2916,C2917:$C$4004,0)&gt;0,-1,ROW(S2916)-ROW($S$3)),ROW(S2916)-ROW($S$3)),-1)</f>
        <v>-1</v>
      </c>
      <c r="T2916" s="165">
        <f t="shared" si="312"/>
        <v>0</v>
      </c>
      <c r="U2916" s="165" t="str">
        <f t="shared" si="313"/>
        <v/>
      </c>
      <c r="V2916" s="165" t="str">
        <f>IFERROR(IF(OR(C2916="",S2916&lt;0),"",IF(SUBTOTAL(3,C2916:C2916)=0,-1,SUBTOTAL(3,$C$4:C2916))),"")</f>
        <v/>
      </c>
      <c r="W2916" s="156" t="str">
        <f t="array" ref="W2916">IF(LEN(C2916)&gt;0,IFERROR(IF(MATCH(C2916,$C$3:$C2915,0)&gt;0,N2916-INDEX($N$3:N2915,SUMPRODUCT(MAX(ROW($C$3:$C2915)*(C2916=$C$3:$C2915)))-2,1),""),""),"")</f>
        <v/>
      </c>
      <c r="X2916" s="156">
        <f t="shared" ca="1" si="314"/>
        <v>1</v>
      </c>
      <c r="Y2916" s="156">
        <f t="shared" ca="1" si="315"/>
        <v>1</v>
      </c>
    </row>
    <row r="2917" spans="2:25" hidden="1" x14ac:dyDescent="0.25">
      <c r="B2917" s="390" t="str">
        <f>IFERROR(IF(LEN(INDEX(PlansAndNotes!$B$6:$B$2005,ROW(A2917)-ROW($B$3)))=0,"",INDEX(PlansAndNotes!$B$6:$B$2005,ROW(A2917)-ROW($B$3))),"")</f>
        <v/>
      </c>
      <c r="C2917" s="387" t="str">
        <f t="shared" si="316"/>
        <v/>
      </c>
      <c r="D2917" s="361" t="str">
        <f>IFERROR(IF(LEN(C2917)&gt;0,IF(LEN(INDEX(TasksList!$C$6:$C$25,MATCH(C2917,TasksList!$B$6:$B$25,0),1))=0,"",INDEX(TasksList!$C$6:$C$25,MATCH(C2917,TasksList!$B$6:$B$25,0),1)),""),"")</f>
        <v/>
      </c>
      <c r="E2917" s="361" t="str">
        <f>IFERROR(IF(LEN(C2917)&gt;0,IF(LEN(INDEX(TasksList!$F$6:$F$25,MATCH(C2917,TasksList!$B$6:$B$25,0),1))=0,"not set!",INDEX(TasksList!$F$6:$F$25,MATCH(C2917,TasksList!$B$6:$B$25,0),1)),""),"")</f>
        <v/>
      </c>
      <c r="F2917" s="360" t="str">
        <f>IFERROR(IF(LEN(D2917)&gt;0,IF(LEN(INDEX(AdressBook!$D$6:$D$25,MATCH(D2917,AdressBook!$B$6:$B$25,0),1))=0,"",INDEX(AdressBook!$D$6:$D$25,MATCH(D2917,AdressBook!$B$6:$B$25,0),1)),""),"")</f>
        <v/>
      </c>
      <c r="G2917" s="361" t="str">
        <f>IFERROR(IF(LEN(INDEX(PlansAndNotes!$F$6:$F$4005,ROW(B2917)-ROW($C$3)))=0,"",INDEX(PlansAndNotes!$F$6:$F$4005,ROW(B2917)-ROW($C$3))),"")</f>
        <v/>
      </c>
      <c r="H2917" s="361" t="str">
        <f>IFERROR(IF(LEN(C2917)&gt;0,IF(LEN(INDEX(TasksList!$G$6:$G$25,MATCH(C2917,TasksList!$B$6:$B$25,0),1))=0,"",INDEX(TasksList!$G$6:$G$25,MATCH(C2917,TasksList!$B$6:$B$25,0),1)),""),"")</f>
        <v/>
      </c>
      <c r="N2917" s="362" t="str">
        <f>IFERROR(IF(LEN(INDEX(PlansAndNotes!$D$6:$D$4005,ROW(B2917)-ROW($C$3)))=0,"",INDEX(PlansAndNotes!$D$6:$D$4005,ROW(B2917)-ROW($C$3))),"")</f>
        <v/>
      </c>
      <c r="O2917" s="165" t="str">
        <f t="shared" si="311"/>
        <v/>
      </c>
      <c r="P2917" s="363" t="str">
        <f>IFERROR(IF(LEN(INDEX(PlansAndNotes!$E$6:$E$4005,ROW(B2917)-ROW($C$3)))=0,"",INDEX(PlansAndNotes!$E$6:$E$4005,ROW(B2917)-ROW($C$3))),"")</f>
        <v/>
      </c>
      <c r="Q2917" s="363" t="str">
        <f>IFERROR(IF(LEN(INDEX(PlansAndNotes!$G$6:$G$4005,ROW(B2917)-ROW($C$3)))=0,"",INDEX(PlansAndNotes!$G$6:$G$4005,ROW(B2917)-ROW($C$3))),"")</f>
        <v/>
      </c>
      <c r="R2917" s="361" t="str">
        <f>IFERROR(IF(LEN(D2917)&gt;0,IF(LEN(INDEX(AdressBook!$C$6:$C$25,MATCH(D2917,AdressBook!$B$6:$B$25,0),1))=0,"",INDEX(AdressBook!$C$6:$C$25,MATCH(D2917,AdressBook!$B$6:$B$25,0),1)),""),"")</f>
        <v/>
      </c>
      <c r="S2917" s="165">
        <f>IF(LEN(C2917)&gt;0,IFERROR(IF(MATCH(C2917,C2918:$C$4004,0)&gt;0,-1,ROW(S2917)-ROW($S$3)),ROW(S2917)-ROW($S$3)),-1)</f>
        <v>-1</v>
      </c>
      <c r="T2917" s="165">
        <f t="shared" si="312"/>
        <v>0</v>
      </c>
      <c r="U2917" s="165" t="str">
        <f t="shared" si="313"/>
        <v/>
      </c>
      <c r="V2917" s="165" t="str">
        <f>IFERROR(IF(OR(C2917="",S2917&lt;0),"",IF(SUBTOTAL(3,C2917:C2917)=0,-1,SUBTOTAL(3,$C$4:C2917))),"")</f>
        <v/>
      </c>
      <c r="W2917" s="156" t="str">
        <f t="array" ref="W2917">IF(LEN(C2917)&gt;0,IFERROR(IF(MATCH(C2917,$C$3:$C2916,0)&gt;0,N2917-INDEX($N$3:N2916,SUMPRODUCT(MAX(ROW($C$3:$C2916)*(C2917=$C$3:$C2916)))-2,1),""),""),"")</f>
        <v/>
      </c>
      <c r="X2917" s="156">
        <f t="shared" ca="1" si="314"/>
        <v>1</v>
      </c>
      <c r="Y2917" s="156">
        <f t="shared" ca="1" si="315"/>
        <v>1</v>
      </c>
    </row>
    <row r="2918" spans="2:25" hidden="1" x14ac:dyDescent="0.25">
      <c r="B2918" s="390" t="str">
        <f>IFERROR(IF(LEN(INDEX(PlansAndNotes!$B$6:$B$2005,ROW(A2918)-ROW($B$3)))=0,"",INDEX(PlansAndNotes!$B$6:$B$2005,ROW(A2918)-ROW($B$3))),"")</f>
        <v/>
      </c>
      <c r="C2918" s="387" t="str">
        <f t="shared" si="316"/>
        <v/>
      </c>
      <c r="D2918" s="361" t="str">
        <f>IFERROR(IF(LEN(C2918)&gt;0,IF(LEN(INDEX(TasksList!$C$6:$C$25,MATCH(C2918,TasksList!$B$6:$B$25,0),1))=0,"",INDEX(TasksList!$C$6:$C$25,MATCH(C2918,TasksList!$B$6:$B$25,0),1)),""),"")</f>
        <v/>
      </c>
      <c r="E2918" s="361" t="str">
        <f>IFERROR(IF(LEN(C2918)&gt;0,IF(LEN(INDEX(TasksList!$F$6:$F$25,MATCH(C2918,TasksList!$B$6:$B$25,0),1))=0,"not set!",INDEX(TasksList!$F$6:$F$25,MATCH(C2918,TasksList!$B$6:$B$25,0),1)),""),"")</f>
        <v/>
      </c>
      <c r="F2918" s="360" t="str">
        <f>IFERROR(IF(LEN(D2918)&gt;0,IF(LEN(INDEX(AdressBook!$D$6:$D$25,MATCH(D2918,AdressBook!$B$6:$B$25,0),1))=0,"",INDEX(AdressBook!$D$6:$D$25,MATCH(D2918,AdressBook!$B$6:$B$25,0),1)),""),"")</f>
        <v/>
      </c>
      <c r="G2918" s="361" t="str">
        <f>IFERROR(IF(LEN(INDEX(PlansAndNotes!$F$6:$F$4005,ROW(B2918)-ROW($C$3)))=0,"",INDEX(PlansAndNotes!$F$6:$F$4005,ROW(B2918)-ROW($C$3))),"")</f>
        <v/>
      </c>
      <c r="H2918" s="361" t="str">
        <f>IFERROR(IF(LEN(C2918)&gt;0,IF(LEN(INDEX(TasksList!$G$6:$G$25,MATCH(C2918,TasksList!$B$6:$B$25,0),1))=0,"",INDEX(TasksList!$G$6:$G$25,MATCH(C2918,TasksList!$B$6:$B$25,0),1)),""),"")</f>
        <v/>
      </c>
      <c r="N2918" s="362" t="str">
        <f>IFERROR(IF(LEN(INDEX(PlansAndNotes!$D$6:$D$4005,ROW(B2918)-ROW($C$3)))=0,"",INDEX(PlansAndNotes!$D$6:$D$4005,ROW(B2918)-ROW($C$3))),"")</f>
        <v/>
      </c>
      <c r="O2918" s="165" t="str">
        <f t="shared" si="311"/>
        <v/>
      </c>
      <c r="P2918" s="363" t="str">
        <f>IFERROR(IF(LEN(INDEX(PlansAndNotes!$E$6:$E$4005,ROW(B2918)-ROW($C$3)))=0,"",INDEX(PlansAndNotes!$E$6:$E$4005,ROW(B2918)-ROW($C$3))),"")</f>
        <v/>
      </c>
      <c r="Q2918" s="363" t="str">
        <f>IFERROR(IF(LEN(INDEX(PlansAndNotes!$G$6:$G$4005,ROW(B2918)-ROW($C$3)))=0,"",INDEX(PlansAndNotes!$G$6:$G$4005,ROW(B2918)-ROW($C$3))),"")</f>
        <v/>
      </c>
      <c r="R2918" s="361" t="str">
        <f>IFERROR(IF(LEN(D2918)&gt;0,IF(LEN(INDEX(AdressBook!$C$6:$C$25,MATCH(D2918,AdressBook!$B$6:$B$25,0),1))=0,"",INDEX(AdressBook!$C$6:$C$25,MATCH(D2918,AdressBook!$B$6:$B$25,0),1)),""),"")</f>
        <v/>
      </c>
      <c r="S2918" s="165">
        <f>IF(LEN(C2918)&gt;0,IFERROR(IF(MATCH(C2918,C2919:$C$4004,0)&gt;0,-1,ROW(S2918)-ROW($S$3)),ROW(S2918)-ROW($S$3)),-1)</f>
        <v>-1</v>
      </c>
      <c r="T2918" s="165">
        <f t="shared" si="312"/>
        <v>0</v>
      </c>
      <c r="U2918" s="165" t="str">
        <f t="shared" si="313"/>
        <v/>
      </c>
      <c r="V2918" s="165" t="str">
        <f>IFERROR(IF(OR(C2918="",S2918&lt;0),"",IF(SUBTOTAL(3,C2918:C2918)=0,-1,SUBTOTAL(3,$C$4:C2918))),"")</f>
        <v/>
      </c>
      <c r="W2918" s="156" t="str">
        <f t="array" ref="W2918">IF(LEN(C2918)&gt;0,IFERROR(IF(MATCH(C2918,$C$3:$C2917,0)&gt;0,N2918-INDEX($N$3:N2917,SUMPRODUCT(MAX(ROW($C$3:$C2917)*(C2918=$C$3:$C2917)))-2,1),""),""),"")</f>
        <v/>
      </c>
      <c r="X2918" s="156">
        <f t="shared" ca="1" si="314"/>
        <v>1</v>
      </c>
      <c r="Y2918" s="156">
        <f t="shared" ca="1" si="315"/>
        <v>1</v>
      </c>
    </row>
    <row r="2919" spans="2:25" hidden="1" x14ac:dyDescent="0.25">
      <c r="B2919" s="390" t="str">
        <f>IFERROR(IF(LEN(INDEX(PlansAndNotes!$B$6:$B$2005,ROW(A2919)-ROW($B$3)))=0,"",INDEX(PlansAndNotes!$B$6:$B$2005,ROW(A2919)-ROW($B$3))),"")</f>
        <v/>
      </c>
      <c r="C2919" s="387" t="str">
        <f t="shared" si="316"/>
        <v/>
      </c>
      <c r="D2919" s="361" t="str">
        <f>IFERROR(IF(LEN(C2919)&gt;0,IF(LEN(INDEX(TasksList!$C$6:$C$25,MATCH(C2919,TasksList!$B$6:$B$25,0),1))=0,"",INDEX(TasksList!$C$6:$C$25,MATCH(C2919,TasksList!$B$6:$B$25,0),1)),""),"")</f>
        <v/>
      </c>
      <c r="E2919" s="361" t="str">
        <f>IFERROR(IF(LEN(C2919)&gt;0,IF(LEN(INDEX(TasksList!$F$6:$F$25,MATCH(C2919,TasksList!$B$6:$B$25,0),1))=0,"not set!",INDEX(TasksList!$F$6:$F$25,MATCH(C2919,TasksList!$B$6:$B$25,0),1)),""),"")</f>
        <v/>
      </c>
      <c r="F2919" s="360" t="str">
        <f>IFERROR(IF(LEN(D2919)&gt;0,IF(LEN(INDEX(AdressBook!$D$6:$D$25,MATCH(D2919,AdressBook!$B$6:$B$25,0),1))=0,"",INDEX(AdressBook!$D$6:$D$25,MATCH(D2919,AdressBook!$B$6:$B$25,0),1)),""),"")</f>
        <v/>
      </c>
      <c r="G2919" s="361" t="str">
        <f>IFERROR(IF(LEN(INDEX(PlansAndNotes!$F$6:$F$4005,ROW(B2919)-ROW($C$3)))=0,"",INDEX(PlansAndNotes!$F$6:$F$4005,ROW(B2919)-ROW($C$3))),"")</f>
        <v/>
      </c>
      <c r="H2919" s="361" t="str">
        <f>IFERROR(IF(LEN(C2919)&gt;0,IF(LEN(INDEX(TasksList!$G$6:$G$25,MATCH(C2919,TasksList!$B$6:$B$25,0),1))=0,"",INDEX(TasksList!$G$6:$G$25,MATCH(C2919,TasksList!$B$6:$B$25,0),1)),""),"")</f>
        <v/>
      </c>
      <c r="N2919" s="362" t="str">
        <f>IFERROR(IF(LEN(INDEX(PlansAndNotes!$D$6:$D$4005,ROW(B2919)-ROW($C$3)))=0,"",INDEX(PlansAndNotes!$D$6:$D$4005,ROW(B2919)-ROW($C$3))),"")</f>
        <v/>
      </c>
      <c r="O2919" s="165" t="str">
        <f t="shared" si="311"/>
        <v/>
      </c>
      <c r="P2919" s="363" t="str">
        <f>IFERROR(IF(LEN(INDEX(PlansAndNotes!$E$6:$E$4005,ROW(B2919)-ROW($C$3)))=0,"",INDEX(PlansAndNotes!$E$6:$E$4005,ROW(B2919)-ROW($C$3))),"")</f>
        <v/>
      </c>
      <c r="Q2919" s="363" t="str">
        <f>IFERROR(IF(LEN(INDEX(PlansAndNotes!$G$6:$G$4005,ROW(B2919)-ROW($C$3)))=0,"",INDEX(PlansAndNotes!$G$6:$G$4005,ROW(B2919)-ROW($C$3))),"")</f>
        <v/>
      </c>
      <c r="R2919" s="361" t="str">
        <f>IFERROR(IF(LEN(D2919)&gt;0,IF(LEN(INDEX(AdressBook!$C$6:$C$25,MATCH(D2919,AdressBook!$B$6:$B$25,0),1))=0,"",INDEX(AdressBook!$C$6:$C$25,MATCH(D2919,AdressBook!$B$6:$B$25,0),1)),""),"")</f>
        <v/>
      </c>
      <c r="S2919" s="165">
        <f>IF(LEN(C2919)&gt;0,IFERROR(IF(MATCH(C2919,C2920:$C$4004,0)&gt;0,-1,ROW(S2919)-ROW($S$3)),ROW(S2919)-ROW($S$3)),-1)</f>
        <v>-1</v>
      </c>
      <c r="T2919" s="165">
        <f t="shared" si="312"/>
        <v>0</v>
      </c>
      <c r="U2919" s="165" t="str">
        <f t="shared" si="313"/>
        <v/>
      </c>
      <c r="V2919" s="165" t="str">
        <f>IFERROR(IF(OR(C2919="",S2919&lt;0),"",IF(SUBTOTAL(3,C2919:C2919)=0,-1,SUBTOTAL(3,$C$4:C2919))),"")</f>
        <v/>
      </c>
      <c r="W2919" s="156" t="str">
        <f t="array" ref="W2919">IF(LEN(C2919)&gt;0,IFERROR(IF(MATCH(C2919,$C$3:$C2918,0)&gt;0,N2919-INDEX($N$3:N2918,SUMPRODUCT(MAX(ROW($C$3:$C2918)*(C2919=$C$3:$C2918)))-2,1),""),""),"")</f>
        <v/>
      </c>
      <c r="X2919" s="156">
        <f t="shared" ca="1" si="314"/>
        <v>1</v>
      </c>
      <c r="Y2919" s="156">
        <f t="shared" ca="1" si="315"/>
        <v>1</v>
      </c>
    </row>
    <row r="2920" spans="2:25" hidden="1" x14ac:dyDescent="0.25">
      <c r="B2920" s="390" t="str">
        <f>IFERROR(IF(LEN(INDEX(PlansAndNotes!$B$6:$B$2005,ROW(A2920)-ROW($B$3)))=0,"",INDEX(PlansAndNotes!$B$6:$B$2005,ROW(A2920)-ROW($B$3))),"")</f>
        <v/>
      </c>
      <c r="C2920" s="387" t="str">
        <f t="shared" si="316"/>
        <v/>
      </c>
      <c r="D2920" s="361" t="str">
        <f>IFERROR(IF(LEN(C2920)&gt;0,IF(LEN(INDEX(TasksList!$C$6:$C$25,MATCH(C2920,TasksList!$B$6:$B$25,0),1))=0,"",INDEX(TasksList!$C$6:$C$25,MATCH(C2920,TasksList!$B$6:$B$25,0),1)),""),"")</f>
        <v/>
      </c>
      <c r="E2920" s="361" t="str">
        <f>IFERROR(IF(LEN(C2920)&gt;0,IF(LEN(INDEX(TasksList!$F$6:$F$25,MATCH(C2920,TasksList!$B$6:$B$25,0),1))=0,"not set!",INDEX(TasksList!$F$6:$F$25,MATCH(C2920,TasksList!$B$6:$B$25,0),1)),""),"")</f>
        <v/>
      </c>
      <c r="F2920" s="360" t="str">
        <f>IFERROR(IF(LEN(D2920)&gt;0,IF(LEN(INDEX(AdressBook!$D$6:$D$25,MATCH(D2920,AdressBook!$B$6:$B$25,0),1))=0,"",INDEX(AdressBook!$D$6:$D$25,MATCH(D2920,AdressBook!$B$6:$B$25,0),1)),""),"")</f>
        <v/>
      </c>
      <c r="G2920" s="361" t="str">
        <f>IFERROR(IF(LEN(INDEX(PlansAndNotes!$F$6:$F$4005,ROW(B2920)-ROW($C$3)))=0,"",INDEX(PlansAndNotes!$F$6:$F$4005,ROW(B2920)-ROW($C$3))),"")</f>
        <v/>
      </c>
      <c r="H2920" s="361" t="str">
        <f>IFERROR(IF(LEN(C2920)&gt;0,IF(LEN(INDEX(TasksList!$G$6:$G$25,MATCH(C2920,TasksList!$B$6:$B$25,0),1))=0,"",INDEX(TasksList!$G$6:$G$25,MATCH(C2920,TasksList!$B$6:$B$25,0),1)),""),"")</f>
        <v/>
      </c>
      <c r="N2920" s="362" t="str">
        <f>IFERROR(IF(LEN(INDEX(PlansAndNotes!$D$6:$D$4005,ROW(B2920)-ROW($C$3)))=0,"",INDEX(PlansAndNotes!$D$6:$D$4005,ROW(B2920)-ROW($C$3))),"")</f>
        <v/>
      </c>
      <c r="O2920" s="165" t="str">
        <f t="shared" si="311"/>
        <v/>
      </c>
      <c r="P2920" s="363" t="str">
        <f>IFERROR(IF(LEN(INDEX(PlansAndNotes!$E$6:$E$4005,ROW(B2920)-ROW($C$3)))=0,"",INDEX(PlansAndNotes!$E$6:$E$4005,ROW(B2920)-ROW($C$3))),"")</f>
        <v/>
      </c>
      <c r="Q2920" s="363" t="str">
        <f>IFERROR(IF(LEN(INDEX(PlansAndNotes!$G$6:$G$4005,ROW(B2920)-ROW($C$3)))=0,"",INDEX(PlansAndNotes!$G$6:$G$4005,ROW(B2920)-ROW($C$3))),"")</f>
        <v/>
      </c>
      <c r="R2920" s="361" t="str">
        <f>IFERROR(IF(LEN(D2920)&gt;0,IF(LEN(INDEX(AdressBook!$C$6:$C$25,MATCH(D2920,AdressBook!$B$6:$B$25,0),1))=0,"",INDEX(AdressBook!$C$6:$C$25,MATCH(D2920,AdressBook!$B$6:$B$25,0),1)),""),"")</f>
        <v/>
      </c>
      <c r="S2920" s="165">
        <f>IF(LEN(C2920)&gt;0,IFERROR(IF(MATCH(C2920,C2921:$C$4004,0)&gt;0,-1,ROW(S2920)-ROW($S$3)),ROW(S2920)-ROW($S$3)),-1)</f>
        <v>-1</v>
      </c>
      <c r="T2920" s="165">
        <f t="shared" si="312"/>
        <v>0</v>
      </c>
      <c r="U2920" s="165" t="str">
        <f t="shared" si="313"/>
        <v/>
      </c>
      <c r="V2920" s="165" t="str">
        <f>IFERROR(IF(OR(C2920="",S2920&lt;0),"",IF(SUBTOTAL(3,C2920:C2920)=0,-1,SUBTOTAL(3,$C$4:C2920))),"")</f>
        <v/>
      </c>
      <c r="W2920" s="156" t="str">
        <f t="array" ref="W2920">IF(LEN(C2920)&gt;0,IFERROR(IF(MATCH(C2920,$C$3:$C2919,0)&gt;0,N2920-INDEX($N$3:N2919,SUMPRODUCT(MAX(ROW($C$3:$C2919)*(C2920=$C$3:$C2919)))-2,1),""),""),"")</f>
        <v/>
      </c>
      <c r="X2920" s="156">
        <f t="shared" ca="1" si="314"/>
        <v>1</v>
      </c>
      <c r="Y2920" s="156">
        <f t="shared" ca="1" si="315"/>
        <v>1</v>
      </c>
    </row>
    <row r="2921" spans="2:25" hidden="1" x14ac:dyDescent="0.25">
      <c r="B2921" s="390" t="str">
        <f>IFERROR(IF(LEN(INDEX(PlansAndNotes!$B$6:$B$2005,ROW(A2921)-ROW($B$3)))=0,"",INDEX(PlansAndNotes!$B$6:$B$2005,ROW(A2921)-ROW($B$3))),"")</f>
        <v/>
      </c>
      <c r="C2921" s="387" t="str">
        <f t="shared" si="316"/>
        <v/>
      </c>
      <c r="D2921" s="361" t="str">
        <f>IFERROR(IF(LEN(C2921)&gt;0,IF(LEN(INDEX(TasksList!$C$6:$C$25,MATCH(C2921,TasksList!$B$6:$B$25,0),1))=0,"",INDEX(TasksList!$C$6:$C$25,MATCH(C2921,TasksList!$B$6:$B$25,0),1)),""),"")</f>
        <v/>
      </c>
      <c r="E2921" s="361" t="str">
        <f>IFERROR(IF(LEN(C2921)&gt;0,IF(LEN(INDEX(TasksList!$F$6:$F$25,MATCH(C2921,TasksList!$B$6:$B$25,0),1))=0,"not set!",INDEX(TasksList!$F$6:$F$25,MATCH(C2921,TasksList!$B$6:$B$25,0),1)),""),"")</f>
        <v/>
      </c>
      <c r="F2921" s="360" t="str">
        <f>IFERROR(IF(LEN(D2921)&gt;0,IF(LEN(INDEX(AdressBook!$D$6:$D$25,MATCH(D2921,AdressBook!$B$6:$B$25,0),1))=0,"",INDEX(AdressBook!$D$6:$D$25,MATCH(D2921,AdressBook!$B$6:$B$25,0),1)),""),"")</f>
        <v/>
      </c>
      <c r="G2921" s="361" t="str">
        <f>IFERROR(IF(LEN(INDEX(PlansAndNotes!$F$6:$F$4005,ROW(B2921)-ROW($C$3)))=0,"",INDEX(PlansAndNotes!$F$6:$F$4005,ROW(B2921)-ROW($C$3))),"")</f>
        <v/>
      </c>
      <c r="H2921" s="361" t="str">
        <f>IFERROR(IF(LEN(C2921)&gt;0,IF(LEN(INDEX(TasksList!$G$6:$G$25,MATCH(C2921,TasksList!$B$6:$B$25,0),1))=0,"",INDEX(TasksList!$G$6:$G$25,MATCH(C2921,TasksList!$B$6:$B$25,0),1)),""),"")</f>
        <v/>
      </c>
      <c r="N2921" s="362" t="str">
        <f>IFERROR(IF(LEN(INDEX(PlansAndNotes!$D$6:$D$4005,ROW(B2921)-ROW($C$3)))=0,"",INDEX(PlansAndNotes!$D$6:$D$4005,ROW(B2921)-ROW($C$3))),"")</f>
        <v/>
      </c>
      <c r="O2921" s="165" t="str">
        <f t="shared" si="311"/>
        <v/>
      </c>
      <c r="P2921" s="363" t="str">
        <f>IFERROR(IF(LEN(INDEX(PlansAndNotes!$E$6:$E$4005,ROW(B2921)-ROW($C$3)))=0,"",INDEX(PlansAndNotes!$E$6:$E$4005,ROW(B2921)-ROW($C$3))),"")</f>
        <v/>
      </c>
      <c r="Q2921" s="363" t="str">
        <f>IFERROR(IF(LEN(INDEX(PlansAndNotes!$G$6:$G$4005,ROW(B2921)-ROW($C$3)))=0,"",INDEX(PlansAndNotes!$G$6:$G$4005,ROW(B2921)-ROW($C$3))),"")</f>
        <v/>
      </c>
      <c r="R2921" s="361" t="str">
        <f>IFERROR(IF(LEN(D2921)&gt;0,IF(LEN(INDEX(AdressBook!$C$6:$C$25,MATCH(D2921,AdressBook!$B$6:$B$25,0),1))=0,"",INDEX(AdressBook!$C$6:$C$25,MATCH(D2921,AdressBook!$B$6:$B$25,0),1)),""),"")</f>
        <v/>
      </c>
      <c r="S2921" s="165">
        <f>IF(LEN(C2921)&gt;0,IFERROR(IF(MATCH(C2921,C2922:$C$4004,0)&gt;0,-1,ROW(S2921)-ROW($S$3)),ROW(S2921)-ROW($S$3)),-1)</f>
        <v>-1</v>
      </c>
      <c r="T2921" s="165">
        <f t="shared" si="312"/>
        <v>0</v>
      </c>
      <c r="U2921" s="165" t="str">
        <f t="shared" si="313"/>
        <v/>
      </c>
      <c r="V2921" s="165" t="str">
        <f>IFERROR(IF(OR(C2921="",S2921&lt;0),"",IF(SUBTOTAL(3,C2921:C2921)=0,-1,SUBTOTAL(3,$C$4:C2921))),"")</f>
        <v/>
      </c>
      <c r="W2921" s="156" t="str">
        <f t="array" ref="W2921">IF(LEN(C2921)&gt;0,IFERROR(IF(MATCH(C2921,$C$3:$C2920,0)&gt;0,N2921-INDEX($N$3:N2920,SUMPRODUCT(MAX(ROW($C$3:$C2920)*(C2921=$C$3:$C2920)))-2,1),""),""),"")</f>
        <v/>
      </c>
      <c r="X2921" s="156">
        <f t="shared" ca="1" si="314"/>
        <v>1</v>
      </c>
      <c r="Y2921" s="156">
        <f t="shared" ca="1" si="315"/>
        <v>1</v>
      </c>
    </row>
    <row r="2922" spans="2:25" hidden="1" x14ac:dyDescent="0.25">
      <c r="B2922" s="390" t="str">
        <f>IFERROR(IF(LEN(INDEX(PlansAndNotes!$B$6:$B$2005,ROW(A2922)-ROW($B$3)))=0,"",INDEX(PlansAndNotes!$B$6:$B$2005,ROW(A2922)-ROW($B$3))),"")</f>
        <v/>
      </c>
      <c r="C2922" s="387" t="str">
        <f t="shared" si="316"/>
        <v/>
      </c>
      <c r="D2922" s="361" t="str">
        <f>IFERROR(IF(LEN(C2922)&gt;0,IF(LEN(INDEX(TasksList!$C$6:$C$25,MATCH(C2922,TasksList!$B$6:$B$25,0),1))=0,"",INDEX(TasksList!$C$6:$C$25,MATCH(C2922,TasksList!$B$6:$B$25,0),1)),""),"")</f>
        <v/>
      </c>
      <c r="E2922" s="361" t="str">
        <f>IFERROR(IF(LEN(C2922)&gt;0,IF(LEN(INDEX(TasksList!$F$6:$F$25,MATCH(C2922,TasksList!$B$6:$B$25,0),1))=0,"not set!",INDEX(TasksList!$F$6:$F$25,MATCH(C2922,TasksList!$B$6:$B$25,0),1)),""),"")</f>
        <v/>
      </c>
      <c r="F2922" s="360" t="str">
        <f>IFERROR(IF(LEN(D2922)&gt;0,IF(LEN(INDEX(AdressBook!$D$6:$D$25,MATCH(D2922,AdressBook!$B$6:$B$25,0),1))=0,"",INDEX(AdressBook!$D$6:$D$25,MATCH(D2922,AdressBook!$B$6:$B$25,0),1)),""),"")</f>
        <v/>
      </c>
      <c r="G2922" s="361" t="str">
        <f>IFERROR(IF(LEN(INDEX(PlansAndNotes!$F$6:$F$4005,ROW(B2922)-ROW($C$3)))=0,"",INDEX(PlansAndNotes!$F$6:$F$4005,ROW(B2922)-ROW($C$3))),"")</f>
        <v/>
      </c>
      <c r="H2922" s="361" t="str">
        <f>IFERROR(IF(LEN(C2922)&gt;0,IF(LEN(INDEX(TasksList!$G$6:$G$25,MATCH(C2922,TasksList!$B$6:$B$25,0),1))=0,"",INDEX(TasksList!$G$6:$G$25,MATCH(C2922,TasksList!$B$6:$B$25,0),1)),""),"")</f>
        <v/>
      </c>
      <c r="N2922" s="362" t="str">
        <f>IFERROR(IF(LEN(INDEX(PlansAndNotes!$D$6:$D$4005,ROW(B2922)-ROW($C$3)))=0,"",INDEX(PlansAndNotes!$D$6:$D$4005,ROW(B2922)-ROW($C$3))),"")</f>
        <v/>
      </c>
      <c r="O2922" s="165" t="str">
        <f t="shared" si="311"/>
        <v/>
      </c>
      <c r="P2922" s="363" t="str">
        <f>IFERROR(IF(LEN(INDEX(PlansAndNotes!$E$6:$E$4005,ROW(B2922)-ROW($C$3)))=0,"",INDEX(PlansAndNotes!$E$6:$E$4005,ROW(B2922)-ROW($C$3))),"")</f>
        <v/>
      </c>
      <c r="Q2922" s="363" t="str">
        <f>IFERROR(IF(LEN(INDEX(PlansAndNotes!$G$6:$G$4005,ROW(B2922)-ROW($C$3)))=0,"",INDEX(PlansAndNotes!$G$6:$G$4005,ROW(B2922)-ROW($C$3))),"")</f>
        <v/>
      </c>
      <c r="R2922" s="361" t="str">
        <f>IFERROR(IF(LEN(D2922)&gt;0,IF(LEN(INDEX(AdressBook!$C$6:$C$25,MATCH(D2922,AdressBook!$B$6:$B$25,0),1))=0,"",INDEX(AdressBook!$C$6:$C$25,MATCH(D2922,AdressBook!$B$6:$B$25,0),1)),""),"")</f>
        <v/>
      </c>
      <c r="S2922" s="165">
        <f>IF(LEN(C2922)&gt;0,IFERROR(IF(MATCH(C2922,C2923:$C$4004,0)&gt;0,-1,ROW(S2922)-ROW($S$3)),ROW(S2922)-ROW($S$3)),-1)</f>
        <v>-1</v>
      </c>
      <c r="T2922" s="165">
        <f t="shared" si="312"/>
        <v>0</v>
      </c>
      <c r="U2922" s="165" t="str">
        <f t="shared" si="313"/>
        <v/>
      </c>
      <c r="V2922" s="165" t="str">
        <f>IFERROR(IF(OR(C2922="",S2922&lt;0),"",IF(SUBTOTAL(3,C2922:C2922)=0,-1,SUBTOTAL(3,$C$4:C2922))),"")</f>
        <v/>
      </c>
      <c r="W2922" s="156" t="str">
        <f t="array" ref="W2922">IF(LEN(C2922)&gt;0,IFERROR(IF(MATCH(C2922,$C$3:$C2921,0)&gt;0,N2922-INDEX($N$3:N2921,SUMPRODUCT(MAX(ROW($C$3:$C2921)*(C2922=$C$3:$C2921)))-2,1),""),""),"")</f>
        <v/>
      </c>
      <c r="X2922" s="156">
        <f t="shared" ca="1" si="314"/>
        <v>1</v>
      </c>
      <c r="Y2922" s="156">
        <f t="shared" ca="1" si="315"/>
        <v>1</v>
      </c>
    </row>
    <row r="2923" spans="2:25" hidden="1" x14ac:dyDescent="0.25">
      <c r="B2923" s="390" t="str">
        <f>IFERROR(IF(LEN(INDEX(PlansAndNotes!$B$6:$B$2005,ROW(A2923)-ROW($B$3)))=0,"",INDEX(PlansAndNotes!$B$6:$B$2005,ROW(A2923)-ROW($B$3))),"")</f>
        <v/>
      </c>
      <c r="C2923" s="387" t="str">
        <f t="shared" si="316"/>
        <v/>
      </c>
      <c r="D2923" s="361" t="str">
        <f>IFERROR(IF(LEN(C2923)&gt;0,IF(LEN(INDEX(TasksList!$C$6:$C$25,MATCH(C2923,TasksList!$B$6:$B$25,0),1))=0,"",INDEX(TasksList!$C$6:$C$25,MATCH(C2923,TasksList!$B$6:$B$25,0),1)),""),"")</f>
        <v/>
      </c>
      <c r="E2923" s="361" t="str">
        <f>IFERROR(IF(LEN(C2923)&gt;0,IF(LEN(INDEX(TasksList!$F$6:$F$25,MATCH(C2923,TasksList!$B$6:$B$25,0),1))=0,"not set!",INDEX(TasksList!$F$6:$F$25,MATCH(C2923,TasksList!$B$6:$B$25,0),1)),""),"")</f>
        <v/>
      </c>
      <c r="F2923" s="360" t="str">
        <f>IFERROR(IF(LEN(D2923)&gt;0,IF(LEN(INDEX(AdressBook!$D$6:$D$25,MATCH(D2923,AdressBook!$B$6:$B$25,0),1))=0,"",INDEX(AdressBook!$D$6:$D$25,MATCH(D2923,AdressBook!$B$6:$B$25,0),1)),""),"")</f>
        <v/>
      </c>
      <c r="G2923" s="361" t="str">
        <f>IFERROR(IF(LEN(INDEX(PlansAndNotes!$F$6:$F$4005,ROW(B2923)-ROW($C$3)))=0,"",INDEX(PlansAndNotes!$F$6:$F$4005,ROW(B2923)-ROW($C$3))),"")</f>
        <v/>
      </c>
      <c r="H2923" s="361" t="str">
        <f>IFERROR(IF(LEN(C2923)&gt;0,IF(LEN(INDEX(TasksList!$G$6:$G$25,MATCH(C2923,TasksList!$B$6:$B$25,0),1))=0,"",INDEX(TasksList!$G$6:$G$25,MATCH(C2923,TasksList!$B$6:$B$25,0),1)),""),"")</f>
        <v/>
      </c>
      <c r="N2923" s="362" t="str">
        <f>IFERROR(IF(LEN(INDEX(PlansAndNotes!$D$6:$D$4005,ROW(B2923)-ROW($C$3)))=0,"",INDEX(PlansAndNotes!$D$6:$D$4005,ROW(B2923)-ROW($C$3))),"")</f>
        <v/>
      </c>
      <c r="O2923" s="165" t="str">
        <f t="shared" si="311"/>
        <v/>
      </c>
      <c r="P2923" s="363" t="str">
        <f>IFERROR(IF(LEN(INDEX(PlansAndNotes!$E$6:$E$4005,ROW(B2923)-ROW($C$3)))=0,"",INDEX(PlansAndNotes!$E$6:$E$4005,ROW(B2923)-ROW($C$3))),"")</f>
        <v/>
      </c>
      <c r="Q2923" s="363" t="str">
        <f>IFERROR(IF(LEN(INDEX(PlansAndNotes!$G$6:$G$4005,ROW(B2923)-ROW($C$3)))=0,"",INDEX(PlansAndNotes!$G$6:$G$4005,ROW(B2923)-ROW($C$3))),"")</f>
        <v/>
      </c>
      <c r="R2923" s="361" t="str">
        <f>IFERROR(IF(LEN(D2923)&gt;0,IF(LEN(INDEX(AdressBook!$C$6:$C$25,MATCH(D2923,AdressBook!$B$6:$B$25,0),1))=0,"",INDEX(AdressBook!$C$6:$C$25,MATCH(D2923,AdressBook!$B$6:$B$25,0),1)),""),"")</f>
        <v/>
      </c>
      <c r="S2923" s="165">
        <f>IF(LEN(C2923)&gt;0,IFERROR(IF(MATCH(C2923,C2924:$C$4004,0)&gt;0,-1,ROW(S2923)-ROW($S$3)),ROW(S2923)-ROW($S$3)),-1)</f>
        <v>-1</v>
      </c>
      <c r="T2923" s="165">
        <f t="shared" si="312"/>
        <v>0</v>
      </c>
      <c r="U2923" s="165" t="str">
        <f t="shared" si="313"/>
        <v/>
      </c>
      <c r="V2923" s="165" t="str">
        <f>IFERROR(IF(OR(C2923="",S2923&lt;0),"",IF(SUBTOTAL(3,C2923:C2923)=0,-1,SUBTOTAL(3,$C$4:C2923))),"")</f>
        <v/>
      </c>
      <c r="W2923" s="156" t="str">
        <f t="array" ref="W2923">IF(LEN(C2923)&gt;0,IFERROR(IF(MATCH(C2923,$C$3:$C2922,0)&gt;0,N2923-INDEX($N$3:N2922,SUMPRODUCT(MAX(ROW($C$3:$C2922)*(C2923=$C$3:$C2922)))-2,1),""),""),"")</f>
        <v/>
      </c>
      <c r="X2923" s="156">
        <f t="shared" ca="1" si="314"/>
        <v>1</v>
      </c>
      <c r="Y2923" s="156">
        <f t="shared" ca="1" si="315"/>
        <v>1</v>
      </c>
    </row>
    <row r="2924" spans="2:25" hidden="1" x14ac:dyDescent="0.25">
      <c r="B2924" s="390" t="str">
        <f>IFERROR(IF(LEN(INDEX(PlansAndNotes!$B$6:$B$2005,ROW(A2924)-ROW($B$3)))=0,"",INDEX(PlansAndNotes!$B$6:$B$2005,ROW(A2924)-ROW($B$3))),"")</f>
        <v/>
      </c>
      <c r="C2924" s="387" t="str">
        <f t="shared" si="316"/>
        <v/>
      </c>
      <c r="D2924" s="361" t="str">
        <f>IFERROR(IF(LEN(C2924)&gt;0,IF(LEN(INDEX(TasksList!$C$6:$C$25,MATCH(C2924,TasksList!$B$6:$B$25,0),1))=0,"",INDEX(TasksList!$C$6:$C$25,MATCH(C2924,TasksList!$B$6:$B$25,0),1)),""),"")</f>
        <v/>
      </c>
      <c r="E2924" s="361" t="str">
        <f>IFERROR(IF(LEN(C2924)&gt;0,IF(LEN(INDEX(TasksList!$F$6:$F$25,MATCH(C2924,TasksList!$B$6:$B$25,0),1))=0,"not set!",INDEX(TasksList!$F$6:$F$25,MATCH(C2924,TasksList!$B$6:$B$25,0),1)),""),"")</f>
        <v/>
      </c>
      <c r="F2924" s="360" t="str">
        <f>IFERROR(IF(LEN(D2924)&gt;0,IF(LEN(INDEX(AdressBook!$D$6:$D$25,MATCH(D2924,AdressBook!$B$6:$B$25,0),1))=0,"",INDEX(AdressBook!$D$6:$D$25,MATCH(D2924,AdressBook!$B$6:$B$25,0),1)),""),"")</f>
        <v/>
      </c>
      <c r="G2924" s="361" t="str">
        <f>IFERROR(IF(LEN(INDEX(PlansAndNotes!$F$6:$F$4005,ROW(B2924)-ROW($C$3)))=0,"",INDEX(PlansAndNotes!$F$6:$F$4005,ROW(B2924)-ROW($C$3))),"")</f>
        <v/>
      </c>
      <c r="H2924" s="361" t="str">
        <f>IFERROR(IF(LEN(C2924)&gt;0,IF(LEN(INDEX(TasksList!$G$6:$G$25,MATCH(C2924,TasksList!$B$6:$B$25,0),1))=0,"",INDEX(TasksList!$G$6:$G$25,MATCH(C2924,TasksList!$B$6:$B$25,0),1)),""),"")</f>
        <v/>
      </c>
      <c r="N2924" s="362" t="str">
        <f>IFERROR(IF(LEN(INDEX(PlansAndNotes!$D$6:$D$4005,ROW(B2924)-ROW($C$3)))=0,"",INDEX(PlansAndNotes!$D$6:$D$4005,ROW(B2924)-ROW($C$3))),"")</f>
        <v/>
      </c>
      <c r="O2924" s="165" t="str">
        <f t="shared" si="311"/>
        <v/>
      </c>
      <c r="P2924" s="363" t="str">
        <f>IFERROR(IF(LEN(INDEX(PlansAndNotes!$E$6:$E$4005,ROW(B2924)-ROW($C$3)))=0,"",INDEX(PlansAndNotes!$E$6:$E$4005,ROW(B2924)-ROW($C$3))),"")</f>
        <v/>
      </c>
      <c r="Q2924" s="363" t="str">
        <f>IFERROR(IF(LEN(INDEX(PlansAndNotes!$G$6:$G$4005,ROW(B2924)-ROW($C$3)))=0,"",INDEX(PlansAndNotes!$G$6:$G$4005,ROW(B2924)-ROW($C$3))),"")</f>
        <v/>
      </c>
      <c r="R2924" s="361" t="str">
        <f>IFERROR(IF(LEN(D2924)&gt;0,IF(LEN(INDEX(AdressBook!$C$6:$C$25,MATCH(D2924,AdressBook!$B$6:$B$25,0),1))=0,"",INDEX(AdressBook!$C$6:$C$25,MATCH(D2924,AdressBook!$B$6:$B$25,0),1)),""),"")</f>
        <v/>
      </c>
      <c r="S2924" s="165">
        <f>IF(LEN(C2924)&gt;0,IFERROR(IF(MATCH(C2924,C2925:$C$4004,0)&gt;0,-1,ROW(S2924)-ROW($S$3)),ROW(S2924)-ROW($S$3)),-1)</f>
        <v>-1</v>
      </c>
      <c r="T2924" s="165">
        <f t="shared" si="312"/>
        <v>0</v>
      </c>
      <c r="U2924" s="165" t="str">
        <f t="shared" si="313"/>
        <v/>
      </c>
      <c r="V2924" s="165" t="str">
        <f>IFERROR(IF(OR(C2924="",S2924&lt;0),"",IF(SUBTOTAL(3,C2924:C2924)=0,-1,SUBTOTAL(3,$C$4:C2924))),"")</f>
        <v/>
      </c>
      <c r="W2924" s="156" t="str">
        <f t="array" ref="W2924">IF(LEN(C2924)&gt;0,IFERROR(IF(MATCH(C2924,$C$3:$C2923,0)&gt;0,N2924-INDEX($N$3:N2923,SUMPRODUCT(MAX(ROW($C$3:$C2923)*(C2924=$C$3:$C2923)))-2,1),""),""),"")</f>
        <v/>
      </c>
      <c r="X2924" s="156">
        <f t="shared" ca="1" si="314"/>
        <v>1</v>
      </c>
      <c r="Y2924" s="156">
        <f t="shared" ca="1" si="315"/>
        <v>1</v>
      </c>
    </row>
    <row r="2925" spans="2:25" hidden="1" x14ac:dyDescent="0.25">
      <c r="B2925" s="390" t="str">
        <f>IFERROR(IF(LEN(INDEX(PlansAndNotes!$B$6:$B$2005,ROW(A2925)-ROW($B$3)))=0,"",INDEX(PlansAndNotes!$B$6:$B$2005,ROW(A2925)-ROW($B$3))),"")</f>
        <v/>
      </c>
      <c r="C2925" s="387" t="str">
        <f t="shared" si="316"/>
        <v/>
      </c>
      <c r="D2925" s="361" t="str">
        <f>IFERROR(IF(LEN(C2925)&gt;0,IF(LEN(INDEX(TasksList!$C$6:$C$25,MATCH(C2925,TasksList!$B$6:$B$25,0),1))=0,"",INDEX(TasksList!$C$6:$C$25,MATCH(C2925,TasksList!$B$6:$B$25,0),1)),""),"")</f>
        <v/>
      </c>
      <c r="E2925" s="361" t="str">
        <f>IFERROR(IF(LEN(C2925)&gt;0,IF(LEN(INDEX(TasksList!$F$6:$F$25,MATCH(C2925,TasksList!$B$6:$B$25,0),1))=0,"not set!",INDEX(TasksList!$F$6:$F$25,MATCH(C2925,TasksList!$B$6:$B$25,0),1)),""),"")</f>
        <v/>
      </c>
      <c r="F2925" s="360" t="str">
        <f>IFERROR(IF(LEN(D2925)&gt;0,IF(LEN(INDEX(AdressBook!$D$6:$D$25,MATCH(D2925,AdressBook!$B$6:$B$25,0),1))=0,"",INDEX(AdressBook!$D$6:$D$25,MATCH(D2925,AdressBook!$B$6:$B$25,0),1)),""),"")</f>
        <v/>
      </c>
      <c r="G2925" s="361" t="str">
        <f>IFERROR(IF(LEN(INDEX(PlansAndNotes!$F$6:$F$4005,ROW(B2925)-ROW($C$3)))=0,"",INDEX(PlansAndNotes!$F$6:$F$4005,ROW(B2925)-ROW($C$3))),"")</f>
        <v/>
      </c>
      <c r="H2925" s="361" t="str">
        <f>IFERROR(IF(LEN(C2925)&gt;0,IF(LEN(INDEX(TasksList!$G$6:$G$25,MATCH(C2925,TasksList!$B$6:$B$25,0),1))=0,"",INDEX(TasksList!$G$6:$G$25,MATCH(C2925,TasksList!$B$6:$B$25,0),1)),""),"")</f>
        <v/>
      </c>
      <c r="N2925" s="362" t="str">
        <f>IFERROR(IF(LEN(INDEX(PlansAndNotes!$D$6:$D$4005,ROW(B2925)-ROW($C$3)))=0,"",INDEX(PlansAndNotes!$D$6:$D$4005,ROW(B2925)-ROW($C$3))),"")</f>
        <v/>
      </c>
      <c r="O2925" s="165" t="str">
        <f t="shared" si="311"/>
        <v/>
      </c>
      <c r="P2925" s="363" t="str">
        <f>IFERROR(IF(LEN(INDEX(PlansAndNotes!$E$6:$E$4005,ROW(B2925)-ROW($C$3)))=0,"",INDEX(PlansAndNotes!$E$6:$E$4005,ROW(B2925)-ROW($C$3))),"")</f>
        <v/>
      </c>
      <c r="Q2925" s="363" t="str">
        <f>IFERROR(IF(LEN(INDEX(PlansAndNotes!$G$6:$G$4005,ROW(B2925)-ROW($C$3)))=0,"",INDEX(PlansAndNotes!$G$6:$G$4005,ROW(B2925)-ROW($C$3))),"")</f>
        <v/>
      </c>
      <c r="R2925" s="361" t="str">
        <f>IFERROR(IF(LEN(D2925)&gt;0,IF(LEN(INDEX(AdressBook!$C$6:$C$25,MATCH(D2925,AdressBook!$B$6:$B$25,0),1))=0,"",INDEX(AdressBook!$C$6:$C$25,MATCH(D2925,AdressBook!$B$6:$B$25,0),1)),""),"")</f>
        <v/>
      </c>
      <c r="S2925" s="165">
        <f>IF(LEN(C2925)&gt;0,IFERROR(IF(MATCH(C2925,C2926:$C$4004,0)&gt;0,-1,ROW(S2925)-ROW($S$3)),ROW(S2925)-ROW($S$3)),-1)</f>
        <v>-1</v>
      </c>
      <c r="T2925" s="165">
        <f t="shared" si="312"/>
        <v>0</v>
      </c>
      <c r="U2925" s="165" t="str">
        <f t="shared" si="313"/>
        <v/>
      </c>
      <c r="V2925" s="165" t="str">
        <f>IFERROR(IF(OR(C2925="",S2925&lt;0),"",IF(SUBTOTAL(3,C2925:C2925)=0,-1,SUBTOTAL(3,$C$4:C2925))),"")</f>
        <v/>
      </c>
      <c r="W2925" s="156" t="str">
        <f t="array" ref="W2925">IF(LEN(C2925)&gt;0,IFERROR(IF(MATCH(C2925,$C$3:$C2924,0)&gt;0,N2925-INDEX($N$3:N2924,SUMPRODUCT(MAX(ROW($C$3:$C2924)*(C2925=$C$3:$C2924)))-2,1),""),""),"")</f>
        <v/>
      </c>
      <c r="X2925" s="156">
        <f t="shared" ca="1" si="314"/>
        <v>1</v>
      </c>
      <c r="Y2925" s="156">
        <f t="shared" ca="1" si="315"/>
        <v>1</v>
      </c>
    </row>
    <row r="2926" spans="2:25" hidden="1" x14ac:dyDescent="0.25">
      <c r="B2926" s="390" t="str">
        <f>IFERROR(IF(LEN(INDEX(PlansAndNotes!$B$6:$B$2005,ROW(A2926)-ROW($B$3)))=0,"",INDEX(PlansAndNotes!$B$6:$B$2005,ROW(A2926)-ROW($B$3))),"")</f>
        <v/>
      </c>
      <c r="C2926" s="387" t="str">
        <f t="shared" si="316"/>
        <v/>
      </c>
      <c r="D2926" s="361" t="str">
        <f>IFERROR(IF(LEN(C2926)&gt;0,IF(LEN(INDEX(TasksList!$C$6:$C$25,MATCH(C2926,TasksList!$B$6:$B$25,0),1))=0,"",INDEX(TasksList!$C$6:$C$25,MATCH(C2926,TasksList!$B$6:$B$25,0),1)),""),"")</f>
        <v/>
      </c>
      <c r="E2926" s="361" t="str">
        <f>IFERROR(IF(LEN(C2926)&gt;0,IF(LEN(INDEX(TasksList!$F$6:$F$25,MATCH(C2926,TasksList!$B$6:$B$25,0),1))=0,"not set!",INDEX(TasksList!$F$6:$F$25,MATCH(C2926,TasksList!$B$6:$B$25,0),1)),""),"")</f>
        <v/>
      </c>
      <c r="F2926" s="360" t="str">
        <f>IFERROR(IF(LEN(D2926)&gt;0,IF(LEN(INDEX(AdressBook!$D$6:$D$25,MATCH(D2926,AdressBook!$B$6:$B$25,0),1))=0,"",INDEX(AdressBook!$D$6:$D$25,MATCH(D2926,AdressBook!$B$6:$B$25,0),1)),""),"")</f>
        <v/>
      </c>
      <c r="G2926" s="361" t="str">
        <f>IFERROR(IF(LEN(INDEX(PlansAndNotes!$F$6:$F$4005,ROW(B2926)-ROW($C$3)))=0,"",INDEX(PlansAndNotes!$F$6:$F$4005,ROW(B2926)-ROW($C$3))),"")</f>
        <v/>
      </c>
      <c r="H2926" s="361" t="str">
        <f>IFERROR(IF(LEN(C2926)&gt;0,IF(LEN(INDEX(TasksList!$G$6:$G$25,MATCH(C2926,TasksList!$B$6:$B$25,0),1))=0,"",INDEX(TasksList!$G$6:$G$25,MATCH(C2926,TasksList!$B$6:$B$25,0),1)),""),"")</f>
        <v/>
      </c>
      <c r="N2926" s="362" t="str">
        <f>IFERROR(IF(LEN(INDEX(PlansAndNotes!$D$6:$D$4005,ROW(B2926)-ROW($C$3)))=0,"",INDEX(PlansAndNotes!$D$6:$D$4005,ROW(B2926)-ROW($C$3))),"")</f>
        <v/>
      </c>
      <c r="O2926" s="165" t="str">
        <f t="shared" si="311"/>
        <v/>
      </c>
      <c r="P2926" s="363" t="str">
        <f>IFERROR(IF(LEN(INDEX(PlansAndNotes!$E$6:$E$4005,ROW(B2926)-ROW($C$3)))=0,"",INDEX(PlansAndNotes!$E$6:$E$4005,ROW(B2926)-ROW($C$3))),"")</f>
        <v/>
      </c>
      <c r="Q2926" s="363" t="str">
        <f>IFERROR(IF(LEN(INDEX(PlansAndNotes!$G$6:$G$4005,ROW(B2926)-ROW($C$3)))=0,"",INDEX(PlansAndNotes!$G$6:$G$4005,ROW(B2926)-ROW($C$3))),"")</f>
        <v/>
      </c>
      <c r="R2926" s="361" t="str">
        <f>IFERROR(IF(LEN(D2926)&gt;0,IF(LEN(INDEX(AdressBook!$C$6:$C$25,MATCH(D2926,AdressBook!$B$6:$B$25,0),1))=0,"",INDEX(AdressBook!$C$6:$C$25,MATCH(D2926,AdressBook!$B$6:$B$25,0),1)),""),"")</f>
        <v/>
      </c>
      <c r="S2926" s="165">
        <f>IF(LEN(C2926)&gt;0,IFERROR(IF(MATCH(C2926,C2927:$C$4004,0)&gt;0,-1,ROW(S2926)-ROW($S$3)),ROW(S2926)-ROW($S$3)),-1)</f>
        <v>-1</v>
      </c>
      <c r="T2926" s="165">
        <f t="shared" si="312"/>
        <v>0</v>
      </c>
      <c r="U2926" s="165" t="str">
        <f t="shared" si="313"/>
        <v/>
      </c>
      <c r="V2926" s="165" t="str">
        <f>IFERROR(IF(OR(C2926="",S2926&lt;0),"",IF(SUBTOTAL(3,C2926:C2926)=0,-1,SUBTOTAL(3,$C$4:C2926))),"")</f>
        <v/>
      </c>
      <c r="W2926" s="156" t="str">
        <f t="array" ref="W2926">IF(LEN(C2926)&gt;0,IFERROR(IF(MATCH(C2926,$C$3:$C2925,0)&gt;0,N2926-INDEX($N$3:N2925,SUMPRODUCT(MAX(ROW($C$3:$C2925)*(C2926=$C$3:$C2925)))-2,1),""),""),"")</f>
        <v/>
      </c>
      <c r="X2926" s="156">
        <f t="shared" ca="1" si="314"/>
        <v>1</v>
      </c>
      <c r="Y2926" s="156">
        <f t="shared" ca="1" si="315"/>
        <v>1</v>
      </c>
    </row>
    <row r="2927" spans="2:25" hidden="1" x14ac:dyDescent="0.25">
      <c r="B2927" s="390" t="str">
        <f>IFERROR(IF(LEN(INDEX(PlansAndNotes!$B$6:$B$2005,ROW(A2927)-ROW($B$3)))=0,"",INDEX(PlansAndNotes!$B$6:$B$2005,ROW(A2927)-ROW($B$3))),"")</f>
        <v/>
      </c>
      <c r="C2927" s="387" t="str">
        <f t="shared" si="316"/>
        <v/>
      </c>
      <c r="D2927" s="361" t="str">
        <f>IFERROR(IF(LEN(C2927)&gt;0,IF(LEN(INDEX(TasksList!$C$6:$C$25,MATCH(C2927,TasksList!$B$6:$B$25,0),1))=0,"",INDEX(TasksList!$C$6:$C$25,MATCH(C2927,TasksList!$B$6:$B$25,0),1)),""),"")</f>
        <v/>
      </c>
      <c r="E2927" s="361" t="str">
        <f>IFERROR(IF(LEN(C2927)&gt;0,IF(LEN(INDEX(TasksList!$F$6:$F$25,MATCH(C2927,TasksList!$B$6:$B$25,0),1))=0,"not set!",INDEX(TasksList!$F$6:$F$25,MATCH(C2927,TasksList!$B$6:$B$25,0),1)),""),"")</f>
        <v/>
      </c>
      <c r="F2927" s="360" t="str">
        <f>IFERROR(IF(LEN(D2927)&gt;0,IF(LEN(INDEX(AdressBook!$D$6:$D$25,MATCH(D2927,AdressBook!$B$6:$B$25,0),1))=0,"",INDEX(AdressBook!$D$6:$D$25,MATCH(D2927,AdressBook!$B$6:$B$25,0),1)),""),"")</f>
        <v/>
      </c>
      <c r="G2927" s="361" t="str">
        <f>IFERROR(IF(LEN(INDEX(PlansAndNotes!$F$6:$F$4005,ROW(B2927)-ROW($C$3)))=0,"",INDEX(PlansAndNotes!$F$6:$F$4005,ROW(B2927)-ROW($C$3))),"")</f>
        <v/>
      </c>
      <c r="H2927" s="361" t="str">
        <f>IFERROR(IF(LEN(C2927)&gt;0,IF(LEN(INDEX(TasksList!$G$6:$G$25,MATCH(C2927,TasksList!$B$6:$B$25,0),1))=0,"",INDEX(TasksList!$G$6:$G$25,MATCH(C2927,TasksList!$B$6:$B$25,0),1)),""),"")</f>
        <v/>
      </c>
      <c r="N2927" s="362" t="str">
        <f>IFERROR(IF(LEN(INDEX(PlansAndNotes!$D$6:$D$4005,ROW(B2927)-ROW($C$3)))=0,"",INDEX(PlansAndNotes!$D$6:$D$4005,ROW(B2927)-ROW($C$3))),"")</f>
        <v/>
      </c>
      <c r="O2927" s="165" t="str">
        <f t="shared" si="311"/>
        <v/>
      </c>
      <c r="P2927" s="363" t="str">
        <f>IFERROR(IF(LEN(INDEX(PlansAndNotes!$E$6:$E$4005,ROW(B2927)-ROW($C$3)))=0,"",INDEX(PlansAndNotes!$E$6:$E$4005,ROW(B2927)-ROW($C$3))),"")</f>
        <v/>
      </c>
      <c r="Q2927" s="363" t="str">
        <f>IFERROR(IF(LEN(INDEX(PlansAndNotes!$G$6:$G$4005,ROW(B2927)-ROW($C$3)))=0,"",INDEX(PlansAndNotes!$G$6:$G$4005,ROW(B2927)-ROW($C$3))),"")</f>
        <v/>
      </c>
      <c r="R2927" s="361" t="str">
        <f>IFERROR(IF(LEN(D2927)&gt;0,IF(LEN(INDEX(AdressBook!$C$6:$C$25,MATCH(D2927,AdressBook!$B$6:$B$25,0),1))=0,"",INDEX(AdressBook!$C$6:$C$25,MATCH(D2927,AdressBook!$B$6:$B$25,0),1)),""),"")</f>
        <v/>
      </c>
      <c r="S2927" s="165">
        <f>IF(LEN(C2927)&gt;0,IFERROR(IF(MATCH(C2927,C2928:$C$4004,0)&gt;0,-1,ROW(S2927)-ROW($S$3)),ROW(S2927)-ROW($S$3)),-1)</f>
        <v>-1</v>
      </c>
      <c r="T2927" s="165">
        <f t="shared" si="312"/>
        <v>0</v>
      </c>
      <c r="U2927" s="165" t="str">
        <f t="shared" si="313"/>
        <v/>
      </c>
      <c r="V2927" s="165" t="str">
        <f>IFERROR(IF(OR(C2927="",S2927&lt;0),"",IF(SUBTOTAL(3,C2927:C2927)=0,-1,SUBTOTAL(3,$C$4:C2927))),"")</f>
        <v/>
      </c>
      <c r="W2927" s="156" t="str">
        <f t="array" ref="W2927">IF(LEN(C2927)&gt;0,IFERROR(IF(MATCH(C2927,$C$3:$C2926,0)&gt;0,N2927-INDEX($N$3:N2926,SUMPRODUCT(MAX(ROW($C$3:$C2926)*(C2927=$C$3:$C2926)))-2,1),""),""),"")</f>
        <v/>
      </c>
      <c r="X2927" s="156">
        <f t="shared" ca="1" si="314"/>
        <v>1</v>
      </c>
      <c r="Y2927" s="156">
        <f t="shared" ca="1" si="315"/>
        <v>1</v>
      </c>
    </row>
    <row r="2928" spans="2:25" hidden="1" x14ac:dyDescent="0.25">
      <c r="B2928" s="390" t="str">
        <f>IFERROR(IF(LEN(INDEX(PlansAndNotes!$B$6:$B$2005,ROW(A2928)-ROW($B$3)))=0,"",INDEX(PlansAndNotes!$B$6:$B$2005,ROW(A2928)-ROW($B$3))),"")</f>
        <v/>
      </c>
      <c r="C2928" s="387" t="str">
        <f t="shared" si="316"/>
        <v/>
      </c>
      <c r="D2928" s="361" t="str">
        <f>IFERROR(IF(LEN(C2928)&gt;0,IF(LEN(INDEX(TasksList!$C$6:$C$25,MATCH(C2928,TasksList!$B$6:$B$25,0),1))=0,"",INDEX(TasksList!$C$6:$C$25,MATCH(C2928,TasksList!$B$6:$B$25,0),1)),""),"")</f>
        <v/>
      </c>
      <c r="E2928" s="361" t="str">
        <f>IFERROR(IF(LEN(C2928)&gt;0,IF(LEN(INDEX(TasksList!$F$6:$F$25,MATCH(C2928,TasksList!$B$6:$B$25,0),1))=0,"not set!",INDEX(TasksList!$F$6:$F$25,MATCH(C2928,TasksList!$B$6:$B$25,0),1)),""),"")</f>
        <v/>
      </c>
      <c r="F2928" s="360" t="str">
        <f>IFERROR(IF(LEN(D2928)&gt;0,IF(LEN(INDEX(AdressBook!$D$6:$D$25,MATCH(D2928,AdressBook!$B$6:$B$25,0),1))=0,"",INDEX(AdressBook!$D$6:$D$25,MATCH(D2928,AdressBook!$B$6:$B$25,0),1)),""),"")</f>
        <v/>
      </c>
      <c r="G2928" s="361" t="str">
        <f>IFERROR(IF(LEN(INDEX(PlansAndNotes!$F$6:$F$4005,ROW(B2928)-ROW($C$3)))=0,"",INDEX(PlansAndNotes!$F$6:$F$4005,ROW(B2928)-ROW($C$3))),"")</f>
        <v/>
      </c>
      <c r="H2928" s="361" t="str">
        <f>IFERROR(IF(LEN(C2928)&gt;0,IF(LEN(INDEX(TasksList!$G$6:$G$25,MATCH(C2928,TasksList!$B$6:$B$25,0),1))=0,"",INDEX(TasksList!$G$6:$G$25,MATCH(C2928,TasksList!$B$6:$B$25,0),1)),""),"")</f>
        <v/>
      </c>
      <c r="N2928" s="362" t="str">
        <f>IFERROR(IF(LEN(INDEX(PlansAndNotes!$D$6:$D$4005,ROW(B2928)-ROW($C$3)))=0,"",INDEX(PlansAndNotes!$D$6:$D$4005,ROW(B2928)-ROW($C$3))),"")</f>
        <v/>
      </c>
      <c r="O2928" s="165" t="str">
        <f t="shared" si="311"/>
        <v/>
      </c>
      <c r="P2928" s="363" t="str">
        <f>IFERROR(IF(LEN(INDEX(PlansAndNotes!$E$6:$E$4005,ROW(B2928)-ROW($C$3)))=0,"",INDEX(PlansAndNotes!$E$6:$E$4005,ROW(B2928)-ROW($C$3))),"")</f>
        <v/>
      </c>
      <c r="Q2928" s="363" t="str">
        <f>IFERROR(IF(LEN(INDEX(PlansAndNotes!$G$6:$G$4005,ROW(B2928)-ROW($C$3)))=0,"",INDEX(PlansAndNotes!$G$6:$G$4005,ROW(B2928)-ROW($C$3))),"")</f>
        <v/>
      </c>
      <c r="R2928" s="361" t="str">
        <f>IFERROR(IF(LEN(D2928)&gt;0,IF(LEN(INDEX(AdressBook!$C$6:$C$25,MATCH(D2928,AdressBook!$B$6:$B$25,0),1))=0,"",INDEX(AdressBook!$C$6:$C$25,MATCH(D2928,AdressBook!$B$6:$B$25,0),1)),""),"")</f>
        <v/>
      </c>
      <c r="S2928" s="165">
        <f>IF(LEN(C2928)&gt;0,IFERROR(IF(MATCH(C2928,C2929:$C$4004,0)&gt;0,-1,ROW(S2928)-ROW($S$3)),ROW(S2928)-ROW($S$3)),-1)</f>
        <v>-1</v>
      </c>
      <c r="T2928" s="165">
        <f t="shared" si="312"/>
        <v>0</v>
      </c>
      <c r="U2928" s="165" t="str">
        <f t="shared" si="313"/>
        <v/>
      </c>
      <c r="V2928" s="165" t="str">
        <f>IFERROR(IF(OR(C2928="",S2928&lt;0),"",IF(SUBTOTAL(3,C2928:C2928)=0,-1,SUBTOTAL(3,$C$4:C2928))),"")</f>
        <v/>
      </c>
      <c r="W2928" s="156" t="str">
        <f t="array" ref="W2928">IF(LEN(C2928)&gt;0,IFERROR(IF(MATCH(C2928,$C$3:$C2927,0)&gt;0,N2928-INDEX($N$3:N2927,SUMPRODUCT(MAX(ROW($C$3:$C2927)*(C2928=$C$3:$C2927)))-2,1),""),""),"")</f>
        <v/>
      </c>
      <c r="X2928" s="156">
        <f t="shared" ca="1" si="314"/>
        <v>1</v>
      </c>
      <c r="Y2928" s="156">
        <f t="shared" ca="1" si="315"/>
        <v>1</v>
      </c>
    </row>
    <row r="2929" spans="2:25" hidden="1" x14ac:dyDescent="0.25">
      <c r="B2929" s="390" t="str">
        <f>IFERROR(IF(LEN(INDEX(PlansAndNotes!$B$6:$B$2005,ROW(A2929)-ROW($B$3)))=0,"",INDEX(PlansAndNotes!$B$6:$B$2005,ROW(A2929)-ROW($B$3))),"")</f>
        <v/>
      </c>
      <c r="C2929" s="387" t="str">
        <f t="shared" si="316"/>
        <v/>
      </c>
      <c r="D2929" s="361" t="str">
        <f>IFERROR(IF(LEN(C2929)&gt;0,IF(LEN(INDEX(TasksList!$C$6:$C$25,MATCH(C2929,TasksList!$B$6:$B$25,0),1))=0,"",INDEX(TasksList!$C$6:$C$25,MATCH(C2929,TasksList!$B$6:$B$25,0),1)),""),"")</f>
        <v/>
      </c>
      <c r="E2929" s="361" t="str">
        <f>IFERROR(IF(LEN(C2929)&gt;0,IF(LEN(INDEX(TasksList!$F$6:$F$25,MATCH(C2929,TasksList!$B$6:$B$25,0),1))=0,"not set!",INDEX(TasksList!$F$6:$F$25,MATCH(C2929,TasksList!$B$6:$B$25,0),1)),""),"")</f>
        <v/>
      </c>
      <c r="F2929" s="360" t="str">
        <f>IFERROR(IF(LEN(D2929)&gt;0,IF(LEN(INDEX(AdressBook!$D$6:$D$25,MATCH(D2929,AdressBook!$B$6:$B$25,0),1))=0,"",INDEX(AdressBook!$D$6:$D$25,MATCH(D2929,AdressBook!$B$6:$B$25,0),1)),""),"")</f>
        <v/>
      </c>
      <c r="G2929" s="361" t="str">
        <f>IFERROR(IF(LEN(INDEX(PlansAndNotes!$F$6:$F$4005,ROW(B2929)-ROW($C$3)))=0,"",INDEX(PlansAndNotes!$F$6:$F$4005,ROW(B2929)-ROW($C$3))),"")</f>
        <v/>
      </c>
      <c r="H2929" s="361" t="str">
        <f>IFERROR(IF(LEN(C2929)&gt;0,IF(LEN(INDEX(TasksList!$G$6:$G$25,MATCH(C2929,TasksList!$B$6:$B$25,0),1))=0,"",INDEX(TasksList!$G$6:$G$25,MATCH(C2929,TasksList!$B$6:$B$25,0),1)),""),"")</f>
        <v/>
      </c>
      <c r="N2929" s="362" t="str">
        <f>IFERROR(IF(LEN(INDEX(PlansAndNotes!$D$6:$D$4005,ROW(B2929)-ROW($C$3)))=0,"",INDEX(PlansAndNotes!$D$6:$D$4005,ROW(B2929)-ROW($C$3))),"")</f>
        <v/>
      </c>
      <c r="O2929" s="165" t="str">
        <f t="shared" si="311"/>
        <v/>
      </c>
      <c r="P2929" s="363" t="str">
        <f>IFERROR(IF(LEN(INDEX(PlansAndNotes!$E$6:$E$4005,ROW(B2929)-ROW($C$3)))=0,"",INDEX(PlansAndNotes!$E$6:$E$4005,ROW(B2929)-ROW($C$3))),"")</f>
        <v/>
      </c>
      <c r="Q2929" s="363" t="str">
        <f>IFERROR(IF(LEN(INDEX(PlansAndNotes!$G$6:$G$4005,ROW(B2929)-ROW($C$3)))=0,"",INDEX(PlansAndNotes!$G$6:$G$4005,ROW(B2929)-ROW($C$3))),"")</f>
        <v/>
      </c>
      <c r="R2929" s="361" t="str">
        <f>IFERROR(IF(LEN(D2929)&gt;0,IF(LEN(INDEX(AdressBook!$C$6:$C$25,MATCH(D2929,AdressBook!$B$6:$B$25,0),1))=0,"",INDEX(AdressBook!$C$6:$C$25,MATCH(D2929,AdressBook!$B$6:$B$25,0),1)),""),"")</f>
        <v/>
      </c>
      <c r="S2929" s="165">
        <f>IF(LEN(C2929)&gt;0,IFERROR(IF(MATCH(C2929,C2930:$C$4004,0)&gt;0,-1,ROW(S2929)-ROW($S$3)),ROW(S2929)-ROW($S$3)),-1)</f>
        <v>-1</v>
      </c>
      <c r="T2929" s="165">
        <f t="shared" si="312"/>
        <v>0</v>
      </c>
      <c r="U2929" s="165" t="str">
        <f t="shared" si="313"/>
        <v/>
      </c>
      <c r="V2929" s="165" t="str">
        <f>IFERROR(IF(OR(C2929="",S2929&lt;0),"",IF(SUBTOTAL(3,C2929:C2929)=0,-1,SUBTOTAL(3,$C$4:C2929))),"")</f>
        <v/>
      </c>
      <c r="W2929" s="156" t="str">
        <f t="array" ref="W2929">IF(LEN(C2929)&gt;0,IFERROR(IF(MATCH(C2929,$C$3:$C2928,0)&gt;0,N2929-INDEX($N$3:N2928,SUMPRODUCT(MAX(ROW($C$3:$C2928)*(C2929=$C$3:$C2928)))-2,1),""),""),"")</f>
        <v/>
      </c>
      <c r="X2929" s="156">
        <f t="shared" ca="1" si="314"/>
        <v>1</v>
      </c>
      <c r="Y2929" s="156">
        <f t="shared" ca="1" si="315"/>
        <v>1</v>
      </c>
    </row>
    <row r="2930" spans="2:25" hidden="1" x14ac:dyDescent="0.25">
      <c r="B2930" s="390" t="str">
        <f>IFERROR(IF(LEN(INDEX(PlansAndNotes!$B$6:$B$2005,ROW(A2930)-ROW($B$3)))=0,"",INDEX(PlansAndNotes!$B$6:$B$2005,ROW(A2930)-ROW($B$3))),"")</f>
        <v/>
      </c>
      <c r="C2930" s="387" t="str">
        <f t="shared" si="316"/>
        <v/>
      </c>
      <c r="D2930" s="361" t="str">
        <f>IFERROR(IF(LEN(C2930)&gt;0,IF(LEN(INDEX(TasksList!$C$6:$C$25,MATCH(C2930,TasksList!$B$6:$B$25,0),1))=0,"",INDEX(TasksList!$C$6:$C$25,MATCH(C2930,TasksList!$B$6:$B$25,0),1)),""),"")</f>
        <v/>
      </c>
      <c r="E2930" s="361" t="str">
        <f>IFERROR(IF(LEN(C2930)&gt;0,IF(LEN(INDEX(TasksList!$F$6:$F$25,MATCH(C2930,TasksList!$B$6:$B$25,0),1))=0,"not set!",INDEX(TasksList!$F$6:$F$25,MATCH(C2930,TasksList!$B$6:$B$25,0),1)),""),"")</f>
        <v/>
      </c>
      <c r="F2930" s="360" t="str">
        <f>IFERROR(IF(LEN(D2930)&gt;0,IF(LEN(INDEX(AdressBook!$D$6:$D$25,MATCH(D2930,AdressBook!$B$6:$B$25,0),1))=0,"",INDEX(AdressBook!$D$6:$D$25,MATCH(D2930,AdressBook!$B$6:$B$25,0),1)),""),"")</f>
        <v/>
      </c>
      <c r="G2930" s="361" t="str">
        <f>IFERROR(IF(LEN(INDEX(PlansAndNotes!$F$6:$F$4005,ROW(B2930)-ROW($C$3)))=0,"",INDEX(PlansAndNotes!$F$6:$F$4005,ROW(B2930)-ROW($C$3))),"")</f>
        <v/>
      </c>
      <c r="H2930" s="361" t="str">
        <f>IFERROR(IF(LEN(C2930)&gt;0,IF(LEN(INDEX(TasksList!$G$6:$G$25,MATCH(C2930,TasksList!$B$6:$B$25,0),1))=0,"",INDEX(TasksList!$G$6:$G$25,MATCH(C2930,TasksList!$B$6:$B$25,0),1)),""),"")</f>
        <v/>
      </c>
      <c r="N2930" s="362" t="str">
        <f>IFERROR(IF(LEN(INDEX(PlansAndNotes!$D$6:$D$4005,ROW(B2930)-ROW($C$3)))=0,"",INDEX(PlansAndNotes!$D$6:$D$4005,ROW(B2930)-ROW($C$3))),"")</f>
        <v/>
      </c>
      <c r="O2930" s="165" t="str">
        <f t="shared" si="311"/>
        <v/>
      </c>
      <c r="P2930" s="363" t="str">
        <f>IFERROR(IF(LEN(INDEX(PlansAndNotes!$E$6:$E$4005,ROW(B2930)-ROW($C$3)))=0,"",INDEX(PlansAndNotes!$E$6:$E$4005,ROW(B2930)-ROW($C$3))),"")</f>
        <v/>
      </c>
      <c r="Q2930" s="363" t="str">
        <f>IFERROR(IF(LEN(INDEX(PlansAndNotes!$G$6:$G$4005,ROW(B2930)-ROW($C$3)))=0,"",INDEX(PlansAndNotes!$G$6:$G$4005,ROW(B2930)-ROW($C$3))),"")</f>
        <v/>
      </c>
      <c r="R2930" s="361" t="str">
        <f>IFERROR(IF(LEN(D2930)&gt;0,IF(LEN(INDEX(AdressBook!$C$6:$C$25,MATCH(D2930,AdressBook!$B$6:$B$25,0),1))=0,"",INDEX(AdressBook!$C$6:$C$25,MATCH(D2930,AdressBook!$B$6:$B$25,0),1)),""),"")</f>
        <v/>
      </c>
      <c r="S2930" s="165">
        <f>IF(LEN(C2930)&gt;0,IFERROR(IF(MATCH(C2930,C2931:$C$4004,0)&gt;0,-1,ROW(S2930)-ROW($S$3)),ROW(S2930)-ROW($S$3)),-1)</f>
        <v>-1</v>
      </c>
      <c r="T2930" s="165">
        <f t="shared" si="312"/>
        <v>0</v>
      </c>
      <c r="U2930" s="165" t="str">
        <f t="shared" si="313"/>
        <v/>
      </c>
      <c r="V2930" s="165" t="str">
        <f>IFERROR(IF(OR(C2930="",S2930&lt;0),"",IF(SUBTOTAL(3,C2930:C2930)=0,-1,SUBTOTAL(3,$C$4:C2930))),"")</f>
        <v/>
      </c>
      <c r="W2930" s="156" t="str">
        <f t="array" ref="W2930">IF(LEN(C2930)&gt;0,IFERROR(IF(MATCH(C2930,$C$3:$C2929,0)&gt;0,N2930-INDEX($N$3:N2929,SUMPRODUCT(MAX(ROW($C$3:$C2929)*(C2930=$C$3:$C2929)))-2,1),""),""),"")</f>
        <v/>
      </c>
      <c r="X2930" s="156">
        <f t="shared" ca="1" si="314"/>
        <v>1</v>
      </c>
      <c r="Y2930" s="156">
        <f t="shared" ca="1" si="315"/>
        <v>1</v>
      </c>
    </row>
    <row r="2931" spans="2:25" hidden="1" x14ac:dyDescent="0.25">
      <c r="B2931" s="390" t="str">
        <f>IFERROR(IF(LEN(INDEX(PlansAndNotes!$B$6:$B$2005,ROW(A2931)-ROW($B$3)))=0,"",INDEX(PlansAndNotes!$B$6:$B$2005,ROW(A2931)-ROW($B$3))),"")</f>
        <v/>
      </c>
      <c r="C2931" s="387" t="str">
        <f t="shared" si="316"/>
        <v/>
      </c>
      <c r="D2931" s="361" t="str">
        <f>IFERROR(IF(LEN(C2931)&gt;0,IF(LEN(INDEX(TasksList!$C$6:$C$25,MATCH(C2931,TasksList!$B$6:$B$25,0),1))=0,"",INDEX(TasksList!$C$6:$C$25,MATCH(C2931,TasksList!$B$6:$B$25,0),1)),""),"")</f>
        <v/>
      </c>
      <c r="E2931" s="361" t="str">
        <f>IFERROR(IF(LEN(C2931)&gt;0,IF(LEN(INDEX(TasksList!$F$6:$F$25,MATCH(C2931,TasksList!$B$6:$B$25,0),1))=0,"not set!",INDEX(TasksList!$F$6:$F$25,MATCH(C2931,TasksList!$B$6:$B$25,0),1)),""),"")</f>
        <v/>
      </c>
      <c r="F2931" s="360" t="str">
        <f>IFERROR(IF(LEN(D2931)&gt;0,IF(LEN(INDEX(AdressBook!$D$6:$D$25,MATCH(D2931,AdressBook!$B$6:$B$25,0),1))=0,"",INDEX(AdressBook!$D$6:$D$25,MATCH(D2931,AdressBook!$B$6:$B$25,0),1)),""),"")</f>
        <v/>
      </c>
      <c r="G2931" s="361" t="str">
        <f>IFERROR(IF(LEN(INDEX(PlansAndNotes!$F$6:$F$4005,ROW(B2931)-ROW($C$3)))=0,"",INDEX(PlansAndNotes!$F$6:$F$4005,ROW(B2931)-ROW($C$3))),"")</f>
        <v/>
      </c>
      <c r="H2931" s="361" t="str">
        <f>IFERROR(IF(LEN(C2931)&gt;0,IF(LEN(INDEX(TasksList!$G$6:$G$25,MATCH(C2931,TasksList!$B$6:$B$25,0),1))=0,"",INDEX(TasksList!$G$6:$G$25,MATCH(C2931,TasksList!$B$6:$B$25,0),1)),""),"")</f>
        <v/>
      </c>
      <c r="N2931" s="362" t="str">
        <f>IFERROR(IF(LEN(INDEX(PlansAndNotes!$D$6:$D$4005,ROW(B2931)-ROW($C$3)))=0,"",INDEX(PlansAndNotes!$D$6:$D$4005,ROW(B2931)-ROW($C$3))),"")</f>
        <v/>
      </c>
      <c r="O2931" s="165" t="str">
        <f t="shared" si="311"/>
        <v/>
      </c>
      <c r="P2931" s="363" t="str">
        <f>IFERROR(IF(LEN(INDEX(PlansAndNotes!$E$6:$E$4005,ROW(B2931)-ROW($C$3)))=0,"",INDEX(PlansAndNotes!$E$6:$E$4005,ROW(B2931)-ROW($C$3))),"")</f>
        <v/>
      </c>
      <c r="Q2931" s="363" t="str">
        <f>IFERROR(IF(LEN(INDEX(PlansAndNotes!$G$6:$G$4005,ROW(B2931)-ROW($C$3)))=0,"",INDEX(PlansAndNotes!$G$6:$G$4005,ROW(B2931)-ROW($C$3))),"")</f>
        <v/>
      </c>
      <c r="R2931" s="361" t="str">
        <f>IFERROR(IF(LEN(D2931)&gt;0,IF(LEN(INDEX(AdressBook!$C$6:$C$25,MATCH(D2931,AdressBook!$B$6:$B$25,0),1))=0,"",INDEX(AdressBook!$C$6:$C$25,MATCH(D2931,AdressBook!$B$6:$B$25,0),1)),""),"")</f>
        <v/>
      </c>
      <c r="S2931" s="165">
        <f>IF(LEN(C2931)&gt;0,IFERROR(IF(MATCH(C2931,C2932:$C$4004,0)&gt;0,-1,ROW(S2931)-ROW($S$3)),ROW(S2931)-ROW($S$3)),-1)</f>
        <v>-1</v>
      </c>
      <c r="T2931" s="165">
        <f t="shared" si="312"/>
        <v>0</v>
      </c>
      <c r="U2931" s="165" t="str">
        <f t="shared" si="313"/>
        <v/>
      </c>
      <c r="V2931" s="165" t="str">
        <f>IFERROR(IF(OR(C2931="",S2931&lt;0),"",IF(SUBTOTAL(3,C2931:C2931)=0,-1,SUBTOTAL(3,$C$4:C2931))),"")</f>
        <v/>
      </c>
      <c r="W2931" s="156" t="str">
        <f t="array" ref="W2931">IF(LEN(C2931)&gt;0,IFERROR(IF(MATCH(C2931,$C$3:$C2930,0)&gt;0,N2931-INDEX($N$3:N2930,SUMPRODUCT(MAX(ROW($C$3:$C2930)*(C2931=$C$3:$C2930)))-2,1),""),""),"")</f>
        <v/>
      </c>
      <c r="X2931" s="156">
        <f t="shared" ca="1" si="314"/>
        <v>1</v>
      </c>
      <c r="Y2931" s="156">
        <f t="shared" ca="1" si="315"/>
        <v>1</v>
      </c>
    </row>
    <row r="2932" spans="2:25" hidden="1" x14ac:dyDescent="0.25">
      <c r="B2932" s="390" t="str">
        <f>IFERROR(IF(LEN(INDEX(PlansAndNotes!$B$6:$B$2005,ROW(A2932)-ROW($B$3)))=0,"",INDEX(PlansAndNotes!$B$6:$B$2005,ROW(A2932)-ROW($B$3))),"")</f>
        <v/>
      </c>
      <c r="C2932" s="387" t="str">
        <f t="shared" si="316"/>
        <v/>
      </c>
      <c r="D2932" s="361" t="str">
        <f>IFERROR(IF(LEN(C2932)&gt;0,IF(LEN(INDEX(TasksList!$C$6:$C$25,MATCH(C2932,TasksList!$B$6:$B$25,0),1))=0,"",INDEX(TasksList!$C$6:$C$25,MATCH(C2932,TasksList!$B$6:$B$25,0),1)),""),"")</f>
        <v/>
      </c>
      <c r="E2932" s="361" t="str">
        <f>IFERROR(IF(LEN(C2932)&gt;0,IF(LEN(INDEX(TasksList!$F$6:$F$25,MATCH(C2932,TasksList!$B$6:$B$25,0),1))=0,"not set!",INDEX(TasksList!$F$6:$F$25,MATCH(C2932,TasksList!$B$6:$B$25,0),1)),""),"")</f>
        <v/>
      </c>
      <c r="F2932" s="360" t="str">
        <f>IFERROR(IF(LEN(D2932)&gt;0,IF(LEN(INDEX(AdressBook!$D$6:$D$25,MATCH(D2932,AdressBook!$B$6:$B$25,0),1))=0,"",INDEX(AdressBook!$D$6:$D$25,MATCH(D2932,AdressBook!$B$6:$B$25,0),1)),""),"")</f>
        <v/>
      </c>
      <c r="G2932" s="361" t="str">
        <f>IFERROR(IF(LEN(INDEX(PlansAndNotes!$F$6:$F$4005,ROW(B2932)-ROW($C$3)))=0,"",INDEX(PlansAndNotes!$F$6:$F$4005,ROW(B2932)-ROW($C$3))),"")</f>
        <v/>
      </c>
      <c r="H2932" s="361" t="str">
        <f>IFERROR(IF(LEN(C2932)&gt;0,IF(LEN(INDEX(TasksList!$G$6:$G$25,MATCH(C2932,TasksList!$B$6:$B$25,0),1))=0,"",INDEX(TasksList!$G$6:$G$25,MATCH(C2932,TasksList!$B$6:$B$25,0),1)),""),"")</f>
        <v/>
      </c>
      <c r="N2932" s="362" t="str">
        <f>IFERROR(IF(LEN(INDEX(PlansAndNotes!$D$6:$D$4005,ROW(B2932)-ROW($C$3)))=0,"",INDEX(PlansAndNotes!$D$6:$D$4005,ROW(B2932)-ROW($C$3))),"")</f>
        <v/>
      </c>
      <c r="O2932" s="165" t="str">
        <f t="shared" si="311"/>
        <v/>
      </c>
      <c r="P2932" s="363" t="str">
        <f>IFERROR(IF(LEN(INDEX(PlansAndNotes!$E$6:$E$4005,ROW(B2932)-ROW($C$3)))=0,"",INDEX(PlansAndNotes!$E$6:$E$4005,ROW(B2932)-ROW($C$3))),"")</f>
        <v/>
      </c>
      <c r="Q2932" s="363" t="str">
        <f>IFERROR(IF(LEN(INDEX(PlansAndNotes!$G$6:$G$4005,ROW(B2932)-ROW($C$3)))=0,"",INDEX(PlansAndNotes!$G$6:$G$4005,ROW(B2932)-ROW($C$3))),"")</f>
        <v/>
      </c>
      <c r="R2932" s="361" t="str">
        <f>IFERROR(IF(LEN(D2932)&gt;0,IF(LEN(INDEX(AdressBook!$C$6:$C$25,MATCH(D2932,AdressBook!$B$6:$B$25,0),1))=0,"",INDEX(AdressBook!$C$6:$C$25,MATCH(D2932,AdressBook!$B$6:$B$25,0),1)),""),"")</f>
        <v/>
      </c>
      <c r="S2932" s="165">
        <f>IF(LEN(C2932)&gt;0,IFERROR(IF(MATCH(C2932,C2933:$C$4004,0)&gt;0,-1,ROW(S2932)-ROW($S$3)),ROW(S2932)-ROW($S$3)),-1)</f>
        <v>-1</v>
      </c>
      <c r="T2932" s="165">
        <f t="shared" si="312"/>
        <v>0</v>
      </c>
      <c r="U2932" s="165" t="str">
        <f t="shared" si="313"/>
        <v/>
      </c>
      <c r="V2932" s="165" t="str">
        <f>IFERROR(IF(OR(C2932="",S2932&lt;0),"",IF(SUBTOTAL(3,C2932:C2932)=0,-1,SUBTOTAL(3,$C$4:C2932))),"")</f>
        <v/>
      </c>
      <c r="W2932" s="156" t="str">
        <f t="array" ref="W2932">IF(LEN(C2932)&gt;0,IFERROR(IF(MATCH(C2932,$C$3:$C2931,0)&gt;0,N2932-INDEX($N$3:N2931,SUMPRODUCT(MAX(ROW($C$3:$C2931)*(C2932=$C$3:$C2931)))-2,1),""),""),"")</f>
        <v/>
      </c>
      <c r="X2932" s="156">
        <f t="shared" ca="1" si="314"/>
        <v>1</v>
      </c>
      <c r="Y2932" s="156">
        <f t="shared" ca="1" si="315"/>
        <v>1</v>
      </c>
    </row>
    <row r="2933" spans="2:25" hidden="1" x14ac:dyDescent="0.25">
      <c r="B2933" s="390" t="str">
        <f>IFERROR(IF(LEN(INDEX(PlansAndNotes!$B$6:$B$2005,ROW(A2933)-ROW($B$3)))=0,"",INDEX(PlansAndNotes!$B$6:$B$2005,ROW(A2933)-ROW($B$3))),"")</f>
        <v/>
      </c>
      <c r="C2933" s="387" t="str">
        <f t="shared" si="316"/>
        <v/>
      </c>
      <c r="D2933" s="361" t="str">
        <f>IFERROR(IF(LEN(C2933)&gt;0,IF(LEN(INDEX(TasksList!$C$6:$C$25,MATCH(C2933,TasksList!$B$6:$B$25,0),1))=0,"",INDEX(TasksList!$C$6:$C$25,MATCH(C2933,TasksList!$B$6:$B$25,0),1)),""),"")</f>
        <v/>
      </c>
      <c r="E2933" s="361" t="str">
        <f>IFERROR(IF(LEN(C2933)&gt;0,IF(LEN(INDEX(TasksList!$F$6:$F$25,MATCH(C2933,TasksList!$B$6:$B$25,0),1))=0,"not set!",INDEX(TasksList!$F$6:$F$25,MATCH(C2933,TasksList!$B$6:$B$25,0),1)),""),"")</f>
        <v/>
      </c>
      <c r="F2933" s="360" t="str">
        <f>IFERROR(IF(LEN(D2933)&gt;0,IF(LEN(INDEX(AdressBook!$D$6:$D$25,MATCH(D2933,AdressBook!$B$6:$B$25,0),1))=0,"",INDEX(AdressBook!$D$6:$D$25,MATCH(D2933,AdressBook!$B$6:$B$25,0),1)),""),"")</f>
        <v/>
      </c>
      <c r="G2933" s="361" t="str">
        <f>IFERROR(IF(LEN(INDEX(PlansAndNotes!$F$6:$F$4005,ROW(B2933)-ROW($C$3)))=0,"",INDEX(PlansAndNotes!$F$6:$F$4005,ROW(B2933)-ROW($C$3))),"")</f>
        <v/>
      </c>
      <c r="H2933" s="361" t="str">
        <f>IFERROR(IF(LEN(C2933)&gt;0,IF(LEN(INDEX(TasksList!$G$6:$G$25,MATCH(C2933,TasksList!$B$6:$B$25,0),1))=0,"",INDEX(TasksList!$G$6:$G$25,MATCH(C2933,TasksList!$B$6:$B$25,0),1)),""),"")</f>
        <v/>
      </c>
      <c r="N2933" s="362" t="str">
        <f>IFERROR(IF(LEN(INDEX(PlansAndNotes!$D$6:$D$4005,ROW(B2933)-ROW($C$3)))=0,"",INDEX(PlansAndNotes!$D$6:$D$4005,ROW(B2933)-ROW($C$3))),"")</f>
        <v/>
      </c>
      <c r="O2933" s="165" t="str">
        <f t="shared" si="311"/>
        <v/>
      </c>
      <c r="P2933" s="363" t="str">
        <f>IFERROR(IF(LEN(INDEX(PlansAndNotes!$E$6:$E$4005,ROW(B2933)-ROW($C$3)))=0,"",INDEX(PlansAndNotes!$E$6:$E$4005,ROW(B2933)-ROW($C$3))),"")</f>
        <v/>
      </c>
      <c r="Q2933" s="363" t="str">
        <f>IFERROR(IF(LEN(INDEX(PlansAndNotes!$G$6:$G$4005,ROW(B2933)-ROW($C$3)))=0,"",INDEX(PlansAndNotes!$G$6:$G$4005,ROW(B2933)-ROW($C$3))),"")</f>
        <v/>
      </c>
      <c r="R2933" s="361" t="str">
        <f>IFERROR(IF(LEN(D2933)&gt;0,IF(LEN(INDEX(AdressBook!$C$6:$C$25,MATCH(D2933,AdressBook!$B$6:$B$25,0),1))=0,"",INDEX(AdressBook!$C$6:$C$25,MATCH(D2933,AdressBook!$B$6:$B$25,0),1)),""),"")</f>
        <v/>
      </c>
      <c r="S2933" s="165">
        <f>IF(LEN(C2933)&gt;0,IFERROR(IF(MATCH(C2933,C2934:$C$4004,0)&gt;0,-1,ROW(S2933)-ROW($S$3)),ROW(S2933)-ROW($S$3)),-1)</f>
        <v>-1</v>
      </c>
      <c r="T2933" s="165">
        <f t="shared" si="312"/>
        <v>0</v>
      </c>
      <c r="U2933" s="165" t="str">
        <f t="shared" si="313"/>
        <v/>
      </c>
      <c r="V2933" s="165" t="str">
        <f>IFERROR(IF(OR(C2933="",S2933&lt;0),"",IF(SUBTOTAL(3,C2933:C2933)=0,-1,SUBTOTAL(3,$C$4:C2933))),"")</f>
        <v/>
      </c>
      <c r="W2933" s="156" t="str">
        <f t="array" ref="W2933">IF(LEN(C2933)&gt;0,IFERROR(IF(MATCH(C2933,$C$3:$C2932,0)&gt;0,N2933-INDEX($N$3:N2932,SUMPRODUCT(MAX(ROW($C$3:$C2932)*(C2933=$C$3:$C2932)))-2,1),""),""),"")</f>
        <v/>
      </c>
      <c r="X2933" s="156">
        <f t="shared" ca="1" si="314"/>
        <v>1</v>
      </c>
      <c r="Y2933" s="156">
        <f t="shared" ca="1" si="315"/>
        <v>1</v>
      </c>
    </row>
    <row r="2934" spans="2:25" hidden="1" x14ac:dyDescent="0.25">
      <c r="B2934" s="390" t="str">
        <f>IFERROR(IF(LEN(INDEX(PlansAndNotes!$B$6:$B$2005,ROW(A2934)-ROW($B$3)))=0,"",INDEX(PlansAndNotes!$B$6:$B$2005,ROW(A2934)-ROW($B$3))),"")</f>
        <v/>
      </c>
      <c r="C2934" s="387" t="str">
        <f t="shared" si="316"/>
        <v/>
      </c>
      <c r="D2934" s="361" t="str">
        <f>IFERROR(IF(LEN(C2934)&gt;0,IF(LEN(INDEX(TasksList!$C$6:$C$25,MATCH(C2934,TasksList!$B$6:$B$25,0),1))=0,"",INDEX(TasksList!$C$6:$C$25,MATCH(C2934,TasksList!$B$6:$B$25,0),1)),""),"")</f>
        <v/>
      </c>
      <c r="E2934" s="361" t="str">
        <f>IFERROR(IF(LEN(C2934)&gt;0,IF(LEN(INDEX(TasksList!$F$6:$F$25,MATCH(C2934,TasksList!$B$6:$B$25,0),1))=0,"not set!",INDEX(TasksList!$F$6:$F$25,MATCH(C2934,TasksList!$B$6:$B$25,0),1)),""),"")</f>
        <v/>
      </c>
      <c r="F2934" s="360" t="str">
        <f>IFERROR(IF(LEN(D2934)&gt;0,IF(LEN(INDEX(AdressBook!$D$6:$D$25,MATCH(D2934,AdressBook!$B$6:$B$25,0),1))=0,"",INDEX(AdressBook!$D$6:$D$25,MATCH(D2934,AdressBook!$B$6:$B$25,0),1)),""),"")</f>
        <v/>
      </c>
      <c r="G2934" s="361" t="str">
        <f>IFERROR(IF(LEN(INDEX(PlansAndNotes!$F$6:$F$4005,ROW(B2934)-ROW($C$3)))=0,"",INDEX(PlansAndNotes!$F$6:$F$4005,ROW(B2934)-ROW($C$3))),"")</f>
        <v/>
      </c>
      <c r="H2934" s="361" t="str">
        <f>IFERROR(IF(LEN(C2934)&gt;0,IF(LEN(INDEX(TasksList!$G$6:$G$25,MATCH(C2934,TasksList!$B$6:$B$25,0),1))=0,"",INDEX(TasksList!$G$6:$G$25,MATCH(C2934,TasksList!$B$6:$B$25,0),1)),""),"")</f>
        <v/>
      </c>
      <c r="N2934" s="362" t="str">
        <f>IFERROR(IF(LEN(INDEX(PlansAndNotes!$D$6:$D$4005,ROW(B2934)-ROW($C$3)))=0,"",INDEX(PlansAndNotes!$D$6:$D$4005,ROW(B2934)-ROW($C$3))),"")</f>
        <v/>
      </c>
      <c r="O2934" s="165" t="str">
        <f t="shared" si="311"/>
        <v/>
      </c>
      <c r="P2934" s="363" t="str">
        <f>IFERROR(IF(LEN(INDEX(PlansAndNotes!$E$6:$E$4005,ROW(B2934)-ROW($C$3)))=0,"",INDEX(PlansAndNotes!$E$6:$E$4005,ROW(B2934)-ROW($C$3))),"")</f>
        <v/>
      </c>
      <c r="Q2934" s="363" t="str">
        <f>IFERROR(IF(LEN(INDEX(PlansAndNotes!$G$6:$G$4005,ROW(B2934)-ROW($C$3)))=0,"",INDEX(PlansAndNotes!$G$6:$G$4005,ROW(B2934)-ROW($C$3))),"")</f>
        <v/>
      </c>
      <c r="R2934" s="361" t="str">
        <f>IFERROR(IF(LEN(D2934)&gt;0,IF(LEN(INDEX(AdressBook!$C$6:$C$25,MATCH(D2934,AdressBook!$B$6:$B$25,0),1))=0,"",INDEX(AdressBook!$C$6:$C$25,MATCH(D2934,AdressBook!$B$6:$B$25,0),1)),""),"")</f>
        <v/>
      </c>
      <c r="S2934" s="165">
        <f>IF(LEN(C2934)&gt;0,IFERROR(IF(MATCH(C2934,C2935:$C$4004,0)&gt;0,-1,ROW(S2934)-ROW($S$3)),ROW(S2934)-ROW($S$3)),-1)</f>
        <v>-1</v>
      </c>
      <c r="T2934" s="165">
        <f t="shared" si="312"/>
        <v>0</v>
      </c>
      <c r="U2934" s="165" t="str">
        <f t="shared" si="313"/>
        <v/>
      </c>
      <c r="V2934" s="165" t="str">
        <f>IFERROR(IF(OR(C2934="",S2934&lt;0),"",IF(SUBTOTAL(3,C2934:C2934)=0,-1,SUBTOTAL(3,$C$4:C2934))),"")</f>
        <v/>
      </c>
      <c r="W2934" s="156" t="str">
        <f t="array" ref="W2934">IF(LEN(C2934)&gt;0,IFERROR(IF(MATCH(C2934,$C$3:$C2933,0)&gt;0,N2934-INDEX($N$3:N2933,SUMPRODUCT(MAX(ROW($C$3:$C2933)*(C2934=$C$3:$C2933)))-2,1),""),""),"")</f>
        <v/>
      </c>
      <c r="X2934" s="156">
        <f t="shared" ca="1" si="314"/>
        <v>1</v>
      </c>
      <c r="Y2934" s="156">
        <f t="shared" ca="1" si="315"/>
        <v>1</v>
      </c>
    </row>
    <row r="2935" spans="2:25" hidden="1" x14ac:dyDescent="0.25">
      <c r="B2935" s="390" t="str">
        <f>IFERROR(IF(LEN(INDEX(PlansAndNotes!$B$6:$B$2005,ROW(A2935)-ROW($B$3)))=0,"",INDEX(PlansAndNotes!$B$6:$B$2005,ROW(A2935)-ROW($B$3))),"")</f>
        <v/>
      </c>
      <c r="C2935" s="387" t="str">
        <f t="shared" si="316"/>
        <v/>
      </c>
      <c r="D2935" s="361" t="str">
        <f>IFERROR(IF(LEN(C2935)&gt;0,IF(LEN(INDEX(TasksList!$C$6:$C$25,MATCH(C2935,TasksList!$B$6:$B$25,0),1))=0,"",INDEX(TasksList!$C$6:$C$25,MATCH(C2935,TasksList!$B$6:$B$25,0),1)),""),"")</f>
        <v/>
      </c>
      <c r="E2935" s="361" t="str">
        <f>IFERROR(IF(LEN(C2935)&gt;0,IF(LEN(INDEX(TasksList!$F$6:$F$25,MATCH(C2935,TasksList!$B$6:$B$25,0),1))=0,"not set!",INDEX(TasksList!$F$6:$F$25,MATCH(C2935,TasksList!$B$6:$B$25,0),1)),""),"")</f>
        <v/>
      </c>
      <c r="F2935" s="360" t="str">
        <f>IFERROR(IF(LEN(D2935)&gt;0,IF(LEN(INDEX(AdressBook!$D$6:$D$25,MATCH(D2935,AdressBook!$B$6:$B$25,0),1))=0,"",INDEX(AdressBook!$D$6:$D$25,MATCH(D2935,AdressBook!$B$6:$B$25,0),1)),""),"")</f>
        <v/>
      </c>
      <c r="G2935" s="361" t="str">
        <f>IFERROR(IF(LEN(INDEX(PlansAndNotes!$F$6:$F$4005,ROW(B2935)-ROW($C$3)))=0,"",INDEX(PlansAndNotes!$F$6:$F$4005,ROW(B2935)-ROW($C$3))),"")</f>
        <v/>
      </c>
      <c r="H2935" s="361" t="str">
        <f>IFERROR(IF(LEN(C2935)&gt;0,IF(LEN(INDEX(TasksList!$G$6:$G$25,MATCH(C2935,TasksList!$B$6:$B$25,0),1))=0,"",INDEX(TasksList!$G$6:$G$25,MATCH(C2935,TasksList!$B$6:$B$25,0),1)),""),"")</f>
        <v/>
      </c>
      <c r="N2935" s="362" t="str">
        <f>IFERROR(IF(LEN(INDEX(PlansAndNotes!$D$6:$D$4005,ROW(B2935)-ROW($C$3)))=0,"",INDEX(PlansAndNotes!$D$6:$D$4005,ROW(B2935)-ROW($C$3))),"")</f>
        <v/>
      </c>
      <c r="O2935" s="165" t="str">
        <f t="shared" si="311"/>
        <v/>
      </c>
      <c r="P2935" s="363" t="str">
        <f>IFERROR(IF(LEN(INDEX(PlansAndNotes!$E$6:$E$4005,ROW(B2935)-ROW($C$3)))=0,"",INDEX(PlansAndNotes!$E$6:$E$4005,ROW(B2935)-ROW($C$3))),"")</f>
        <v/>
      </c>
      <c r="Q2935" s="363" t="str">
        <f>IFERROR(IF(LEN(INDEX(PlansAndNotes!$G$6:$G$4005,ROW(B2935)-ROW($C$3)))=0,"",INDEX(PlansAndNotes!$G$6:$G$4005,ROW(B2935)-ROW($C$3))),"")</f>
        <v/>
      </c>
      <c r="R2935" s="361" t="str">
        <f>IFERROR(IF(LEN(D2935)&gt;0,IF(LEN(INDEX(AdressBook!$C$6:$C$25,MATCH(D2935,AdressBook!$B$6:$B$25,0),1))=0,"",INDEX(AdressBook!$C$6:$C$25,MATCH(D2935,AdressBook!$B$6:$B$25,0),1)),""),"")</f>
        <v/>
      </c>
      <c r="S2935" s="165">
        <f>IF(LEN(C2935)&gt;0,IFERROR(IF(MATCH(C2935,C2936:$C$4004,0)&gt;0,-1,ROW(S2935)-ROW($S$3)),ROW(S2935)-ROW($S$3)),-1)</f>
        <v>-1</v>
      </c>
      <c r="T2935" s="165">
        <f t="shared" si="312"/>
        <v>0</v>
      </c>
      <c r="U2935" s="165" t="str">
        <f t="shared" si="313"/>
        <v/>
      </c>
      <c r="V2935" s="165" t="str">
        <f>IFERROR(IF(OR(C2935="",S2935&lt;0),"",IF(SUBTOTAL(3,C2935:C2935)=0,-1,SUBTOTAL(3,$C$4:C2935))),"")</f>
        <v/>
      </c>
      <c r="W2935" s="156" t="str">
        <f t="array" ref="W2935">IF(LEN(C2935)&gt;0,IFERROR(IF(MATCH(C2935,$C$3:$C2934,0)&gt;0,N2935-INDEX($N$3:N2934,SUMPRODUCT(MAX(ROW($C$3:$C2934)*(C2935=$C$3:$C2934)))-2,1),""),""),"")</f>
        <v/>
      </c>
      <c r="X2935" s="156">
        <f t="shared" ca="1" si="314"/>
        <v>1</v>
      </c>
      <c r="Y2935" s="156">
        <f t="shared" ca="1" si="315"/>
        <v>1</v>
      </c>
    </row>
    <row r="2936" spans="2:25" hidden="1" x14ac:dyDescent="0.25">
      <c r="B2936" s="390" t="str">
        <f>IFERROR(IF(LEN(INDEX(PlansAndNotes!$B$6:$B$2005,ROW(A2936)-ROW($B$3)))=0,"",INDEX(PlansAndNotes!$B$6:$B$2005,ROW(A2936)-ROW($B$3))),"")</f>
        <v/>
      </c>
      <c r="C2936" s="387" t="str">
        <f t="shared" si="316"/>
        <v/>
      </c>
      <c r="D2936" s="361" t="str">
        <f>IFERROR(IF(LEN(C2936)&gt;0,IF(LEN(INDEX(TasksList!$C$6:$C$25,MATCH(C2936,TasksList!$B$6:$B$25,0),1))=0,"",INDEX(TasksList!$C$6:$C$25,MATCH(C2936,TasksList!$B$6:$B$25,0),1)),""),"")</f>
        <v/>
      </c>
      <c r="E2936" s="361" t="str">
        <f>IFERROR(IF(LEN(C2936)&gt;0,IF(LEN(INDEX(TasksList!$F$6:$F$25,MATCH(C2936,TasksList!$B$6:$B$25,0),1))=0,"not set!",INDEX(TasksList!$F$6:$F$25,MATCH(C2936,TasksList!$B$6:$B$25,0),1)),""),"")</f>
        <v/>
      </c>
      <c r="F2936" s="360" t="str">
        <f>IFERROR(IF(LEN(D2936)&gt;0,IF(LEN(INDEX(AdressBook!$D$6:$D$25,MATCH(D2936,AdressBook!$B$6:$B$25,0),1))=0,"",INDEX(AdressBook!$D$6:$D$25,MATCH(D2936,AdressBook!$B$6:$B$25,0),1)),""),"")</f>
        <v/>
      </c>
      <c r="G2936" s="361" t="str">
        <f>IFERROR(IF(LEN(INDEX(PlansAndNotes!$F$6:$F$4005,ROW(B2936)-ROW($C$3)))=0,"",INDEX(PlansAndNotes!$F$6:$F$4005,ROW(B2936)-ROW($C$3))),"")</f>
        <v/>
      </c>
      <c r="H2936" s="361" t="str">
        <f>IFERROR(IF(LEN(C2936)&gt;0,IF(LEN(INDEX(TasksList!$G$6:$G$25,MATCH(C2936,TasksList!$B$6:$B$25,0),1))=0,"",INDEX(TasksList!$G$6:$G$25,MATCH(C2936,TasksList!$B$6:$B$25,0),1)),""),"")</f>
        <v/>
      </c>
      <c r="N2936" s="362" t="str">
        <f>IFERROR(IF(LEN(INDEX(PlansAndNotes!$D$6:$D$4005,ROW(B2936)-ROW($C$3)))=0,"",INDEX(PlansAndNotes!$D$6:$D$4005,ROW(B2936)-ROW($C$3))),"")</f>
        <v/>
      </c>
      <c r="O2936" s="165" t="str">
        <f t="shared" si="311"/>
        <v/>
      </c>
      <c r="P2936" s="363" t="str">
        <f>IFERROR(IF(LEN(INDEX(PlansAndNotes!$E$6:$E$4005,ROW(B2936)-ROW($C$3)))=0,"",INDEX(PlansAndNotes!$E$6:$E$4005,ROW(B2936)-ROW($C$3))),"")</f>
        <v/>
      </c>
      <c r="Q2936" s="363" t="str">
        <f>IFERROR(IF(LEN(INDEX(PlansAndNotes!$G$6:$G$4005,ROW(B2936)-ROW($C$3)))=0,"",INDEX(PlansAndNotes!$G$6:$G$4005,ROW(B2936)-ROW($C$3))),"")</f>
        <v/>
      </c>
      <c r="R2936" s="361" t="str">
        <f>IFERROR(IF(LEN(D2936)&gt;0,IF(LEN(INDEX(AdressBook!$C$6:$C$25,MATCH(D2936,AdressBook!$B$6:$B$25,0),1))=0,"",INDEX(AdressBook!$C$6:$C$25,MATCH(D2936,AdressBook!$B$6:$B$25,0),1)),""),"")</f>
        <v/>
      </c>
      <c r="S2936" s="165">
        <f>IF(LEN(C2936)&gt;0,IFERROR(IF(MATCH(C2936,C2937:$C$4004,0)&gt;0,-1,ROW(S2936)-ROW($S$3)),ROW(S2936)-ROW($S$3)),-1)</f>
        <v>-1</v>
      </c>
      <c r="T2936" s="165">
        <f t="shared" si="312"/>
        <v>0</v>
      </c>
      <c r="U2936" s="165" t="str">
        <f t="shared" si="313"/>
        <v/>
      </c>
      <c r="V2936" s="165" t="str">
        <f>IFERROR(IF(OR(C2936="",S2936&lt;0),"",IF(SUBTOTAL(3,C2936:C2936)=0,-1,SUBTOTAL(3,$C$4:C2936))),"")</f>
        <v/>
      </c>
      <c r="W2936" s="156" t="str">
        <f t="array" ref="W2936">IF(LEN(C2936)&gt;0,IFERROR(IF(MATCH(C2936,$C$3:$C2935,0)&gt;0,N2936-INDEX($N$3:N2935,SUMPRODUCT(MAX(ROW($C$3:$C2935)*(C2936=$C$3:$C2935)))-2,1),""),""),"")</f>
        <v/>
      </c>
      <c r="X2936" s="156">
        <f t="shared" ca="1" si="314"/>
        <v>1</v>
      </c>
      <c r="Y2936" s="156">
        <f t="shared" ca="1" si="315"/>
        <v>1</v>
      </c>
    </row>
    <row r="2937" spans="2:25" hidden="1" x14ac:dyDescent="0.25">
      <c r="B2937" s="390" t="str">
        <f>IFERROR(IF(LEN(INDEX(PlansAndNotes!$B$6:$B$2005,ROW(A2937)-ROW($B$3)))=0,"",INDEX(PlansAndNotes!$B$6:$B$2005,ROW(A2937)-ROW($B$3))),"")</f>
        <v/>
      </c>
      <c r="C2937" s="387" t="str">
        <f t="shared" si="316"/>
        <v/>
      </c>
      <c r="D2937" s="361" t="str">
        <f>IFERROR(IF(LEN(C2937)&gt;0,IF(LEN(INDEX(TasksList!$C$6:$C$25,MATCH(C2937,TasksList!$B$6:$B$25,0),1))=0,"",INDEX(TasksList!$C$6:$C$25,MATCH(C2937,TasksList!$B$6:$B$25,0),1)),""),"")</f>
        <v/>
      </c>
      <c r="E2937" s="361" t="str">
        <f>IFERROR(IF(LEN(C2937)&gt;0,IF(LEN(INDEX(TasksList!$F$6:$F$25,MATCH(C2937,TasksList!$B$6:$B$25,0),1))=0,"not set!",INDEX(TasksList!$F$6:$F$25,MATCH(C2937,TasksList!$B$6:$B$25,0),1)),""),"")</f>
        <v/>
      </c>
      <c r="F2937" s="360" t="str">
        <f>IFERROR(IF(LEN(D2937)&gt;0,IF(LEN(INDEX(AdressBook!$D$6:$D$25,MATCH(D2937,AdressBook!$B$6:$B$25,0),1))=0,"",INDEX(AdressBook!$D$6:$D$25,MATCH(D2937,AdressBook!$B$6:$B$25,0),1)),""),"")</f>
        <v/>
      </c>
      <c r="G2937" s="361" t="str">
        <f>IFERROR(IF(LEN(INDEX(PlansAndNotes!$F$6:$F$4005,ROW(B2937)-ROW($C$3)))=0,"",INDEX(PlansAndNotes!$F$6:$F$4005,ROW(B2937)-ROW($C$3))),"")</f>
        <v/>
      </c>
      <c r="H2937" s="361" t="str">
        <f>IFERROR(IF(LEN(C2937)&gt;0,IF(LEN(INDEX(TasksList!$G$6:$G$25,MATCH(C2937,TasksList!$B$6:$B$25,0),1))=0,"",INDEX(TasksList!$G$6:$G$25,MATCH(C2937,TasksList!$B$6:$B$25,0),1)),""),"")</f>
        <v/>
      </c>
      <c r="N2937" s="362" t="str">
        <f>IFERROR(IF(LEN(INDEX(PlansAndNotes!$D$6:$D$4005,ROW(B2937)-ROW($C$3)))=0,"",INDEX(PlansAndNotes!$D$6:$D$4005,ROW(B2937)-ROW($C$3))),"")</f>
        <v/>
      </c>
      <c r="O2937" s="165" t="str">
        <f t="shared" si="311"/>
        <v/>
      </c>
      <c r="P2937" s="363" t="str">
        <f>IFERROR(IF(LEN(INDEX(PlansAndNotes!$E$6:$E$4005,ROW(B2937)-ROW($C$3)))=0,"",INDEX(PlansAndNotes!$E$6:$E$4005,ROW(B2937)-ROW($C$3))),"")</f>
        <v/>
      </c>
      <c r="Q2937" s="363" t="str">
        <f>IFERROR(IF(LEN(INDEX(PlansAndNotes!$G$6:$G$4005,ROW(B2937)-ROW($C$3)))=0,"",INDEX(PlansAndNotes!$G$6:$G$4005,ROW(B2937)-ROW($C$3))),"")</f>
        <v/>
      </c>
      <c r="R2937" s="361" t="str">
        <f>IFERROR(IF(LEN(D2937)&gt;0,IF(LEN(INDEX(AdressBook!$C$6:$C$25,MATCH(D2937,AdressBook!$B$6:$B$25,0),1))=0,"",INDEX(AdressBook!$C$6:$C$25,MATCH(D2937,AdressBook!$B$6:$B$25,0),1)),""),"")</f>
        <v/>
      </c>
      <c r="S2937" s="165">
        <f>IF(LEN(C2937)&gt;0,IFERROR(IF(MATCH(C2937,C2938:$C$4004,0)&gt;0,-1,ROW(S2937)-ROW($S$3)),ROW(S2937)-ROW($S$3)),-1)</f>
        <v>-1</v>
      </c>
      <c r="T2937" s="165">
        <f t="shared" si="312"/>
        <v>0</v>
      </c>
      <c r="U2937" s="165" t="str">
        <f t="shared" si="313"/>
        <v/>
      </c>
      <c r="V2937" s="165" t="str">
        <f>IFERROR(IF(OR(C2937="",S2937&lt;0),"",IF(SUBTOTAL(3,C2937:C2937)=0,-1,SUBTOTAL(3,$C$4:C2937))),"")</f>
        <v/>
      </c>
      <c r="W2937" s="156" t="str">
        <f t="array" ref="W2937">IF(LEN(C2937)&gt;0,IFERROR(IF(MATCH(C2937,$C$3:$C2936,0)&gt;0,N2937-INDEX($N$3:N2936,SUMPRODUCT(MAX(ROW($C$3:$C2936)*(C2937=$C$3:$C2936)))-2,1),""),""),"")</f>
        <v/>
      </c>
      <c r="X2937" s="156">
        <f t="shared" ca="1" si="314"/>
        <v>1</v>
      </c>
      <c r="Y2937" s="156">
        <f t="shared" ca="1" si="315"/>
        <v>1</v>
      </c>
    </row>
    <row r="2938" spans="2:25" hidden="1" x14ac:dyDescent="0.25">
      <c r="B2938" s="390" t="str">
        <f>IFERROR(IF(LEN(INDEX(PlansAndNotes!$B$6:$B$2005,ROW(A2938)-ROW($B$3)))=0,"",INDEX(PlansAndNotes!$B$6:$B$2005,ROW(A2938)-ROW($B$3))),"")</f>
        <v/>
      </c>
      <c r="C2938" s="387" t="str">
        <f t="shared" si="316"/>
        <v/>
      </c>
      <c r="D2938" s="361" t="str">
        <f>IFERROR(IF(LEN(C2938)&gt;0,IF(LEN(INDEX(TasksList!$C$6:$C$25,MATCH(C2938,TasksList!$B$6:$B$25,0),1))=0,"",INDEX(TasksList!$C$6:$C$25,MATCH(C2938,TasksList!$B$6:$B$25,0),1)),""),"")</f>
        <v/>
      </c>
      <c r="E2938" s="361" t="str">
        <f>IFERROR(IF(LEN(C2938)&gt;0,IF(LEN(INDEX(TasksList!$F$6:$F$25,MATCH(C2938,TasksList!$B$6:$B$25,0),1))=0,"not set!",INDEX(TasksList!$F$6:$F$25,MATCH(C2938,TasksList!$B$6:$B$25,0),1)),""),"")</f>
        <v/>
      </c>
      <c r="F2938" s="360" t="str">
        <f>IFERROR(IF(LEN(D2938)&gt;0,IF(LEN(INDEX(AdressBook!$D$6:$D$25,MATCH(D2938,AdressBook!$B$6:$B$25,0),1))=0,"",INDEX(AdressBook!$D$6:$D$25,MATCH(D2938,AdressBook!$B$6:$B$25,0),1)),""),"")</f>
        <v/>
      </c>
      <c r="G2938" s="361" t="str">
        <f>IFERROR(IF(LEN(INDEX(PlansAndNotes!$F$6:$F$4005,ROW(B2938)-ROW($C$3)))=0,"",INDEX(PlansAndNotes!$F$6:$F$4005,ROW(B2938)-ROW($C$3))),"")</f>
        <v/>
      </c>
      <c r="H2938" s="361" t="str">
        <f>IFERROR(IF(LEN(C2938)&gt;0,IF(LEN(INDEX(TasksList!$G$6:$G$25,MATCH(C2938,TasksList!$B$6:$B$25,0),1))=0,"",INDEX(TasksList!$G$6:$G$25,MATCH(C2938,TasksList!$B$6:$B$25,0),1)),""),"")</f>
        <v/>
      </c>
      <c r="N2938" s="362" t="str">
        <f>IFERROR(IF(LEN(INDEX(PlansAndNotes!$D$6:$D$4005,ROW(B2938)-ROW($C$3)))=0,"",INDEX(PlansAndNotes!$D$6:$D$4005,ROW(B2938)-ROW($C$3))),"")</f>
        <v/>
      </c>
      <c r="O2938" s="165" t="str">
        <f t="shared" si="311"/>
        <v/>
      </c>
      <c r="P2938" s="363" t="str">
        <f>IFERROR(IF(LEN(INDEX(PlansAndNotes!$E$6:$E$4005,ROW(B2938)-ROW($C$3)))=0,"",INDEX(PlansAndNotes!$E$6:$E$4005,ROW(B2938)-ROW($C$3))),"")</f>
        <v/>
      </c>
      <c r="Q2938" s="363" t="str">
        <f>IFERROR(IF(LEN(INDEX(PlansAndNotes!$G$6:$G$4005,ROW(B2938)-ROW($C$3)))=0,"",INDEX(PlansAndNotes!$G$6:$G$4005,ROW(B2938)-ROW($C$3))),"")</f>
        <v/>
      </c>
      <c r="R2938" s="361" t="str">
        <f>IFERROR(IF(LEN(D2938)&gt;0,IF(LEN(INDEX(AdressBook!$C$6:$C$25,MATCH(D2938,AdressBook!$B$6:$B$25,0),1))=0,"",INDEX(AdressBook!$C$6:$C$25,MATCH(D2938,AdressBook!$B$6:$B$25,0),1)),""),"")</f>
        <v/>
      </c>
      <c r="S2938" s="165">
        <f>IF(LEN(C2938)&gt;0,IFERROR(IF(MATCH(C2938,C2939:$C$4004,0)&gt;0,-1,ROW(S2938)-ROW($S$3)),ROW(S2938)-ROW($S$3)),-1)</f>
        <v>-1</v>
      </c>
      <c r="T2938" s="165">
        <f t="shared" si="312"/>
        <v>0</v>
      </c>
      <c r="U2938" s="165" t="str">
        <f t="shared" si="313"/>
        <v/>
      </c>
      <c r="V2938" s="165" t="str">
        <f>IFERROR(IF(OR(C2938="",S2938&lt;0),"",IF(SUBTOTAL(3,C2938:C2938)=0,-1,SUBTOTAL(3,$C$4:C2938))),"")</f>
        <v/>
      </c>
      <c r="W2938" s="156" t="str">
        <f t="array" ref="W2938">IF(LEN(C2938)&gt;0,IFERROR(IF(MATCH(C2938,$C$3:$C2937,0)&gt;0,N2938-INDEX($N$3:N2937,SUMPRODUCT(MAX(ROW($C$3:$C2937)*(C2938=$C$3:$C2937)))-2,1),""),""),"")</f>
        <v/>
      </c>
      <c r="X2938" s="156">
        <f t="shared" ca="1" si="314"/>
        <v>1</v>
      </c>
      <c r="Y2938" s="156">
        <f t="shared" ca="1" si="315"/>
        <v>1</v>
      </c>
    </row>
    <row r="2939" spans="2:25" hidden="1" x14ac:dyDescent="0.25">
      <c r="B2939" s="390" t="str">
        <f>IFERROR(IF(LEN(INDEX(PlansAndNotes!$B$6:$B$2005,ROW(A2939)-ROW($B$3)))=0,"",INDEX(PlansAndNotes!$B$6:$B$2005,ROW(A2939)-ROW($B$3))),"")</f>
        <v/>
      </c>
      <c r="C2939" s="387" t="str">
        <f t="shared" si="316"/>
        <v/>
      </c>
      <c r="D2939" s="361" t="str">
        <f>IFERROR(IF(LEN(C2939)&gt;0,IF(LEN(INDEX(TasksList!$C$6:$C$25,MATCH(C2939,TasksList!$B$6:$B$25,0),1))=0,"",INDEX(TasksList!$C$6:$C$25,MATCH(C2939,TasksList!$B$6:$B$25,0),1)),""),"")</f>
        <v/>
      </c>
      <c r="E2939" s="361" t="str">
        <f>IFERROR(IF(LEN(C2939)&gt;0,IF(LEN(INDEX(TasksList!$F$6:$F$25,MATCH(C2939,TasksList!$B$6:$B$25,0),1))=0,"not set!",INDEX(TasksList!$F$6:$F$25,MATCH(C2939,TasksList!$B$6:$B$25,0),1)),""),"")</f>
        <v/>
      </c>
      <c r="F2939" s="360" t="str">
        <f>IFERROR(IF(LEN(D2939)&gt;0,IF(LEN(INDEX(AdressBook!$D$6:$D$25,MATCH(D2939,AdressBook!$B$6:$B$25,0),1))=0,"",INDEX(AdressBook!$D$6:$D$25,MATCH(D2939,AdressBook!$B$6:$B$25,0),1)),""),"")</f>
        <v/>
      </c>
      <c r="G2939" s="361" t="str">
        <f>IFERROR(IF(LEN(INDEX(PlansAndNotes!$F$6:$F$4005,ROW(B2939)-ROW($C$3)))=0,"",INDEX(PlansAndNotes!$F$6:$F$4005,ROW(B2939)-ROW($C$3))),"")</f>
        <v/>
      </c>
      <c r="H2939" s="361" t="str">
        <f>IFERROR(IF(LEN(C2939)&gt;0,IF(LEN(INDEX(TasksList!$G$6:$G$25,MATCH(C2939,TasksList!$B$6:$B$25,0),1))=0,"",INDEX(TasksList!$G$6:$G$25,MATCH(C2939,TasksList!$B$6:$B$25,0),1)),""),"")</f>
        <v/>
      </c>
      <c r="N2939" s="362" t="str">
        <f>IFERROR(IF(LEN(INDEX(PlansAndNotes!$D$6:$D$4005,ROW(B2939)-ROW($C$3)))=0,"",INDEX(PlansAndNotes!$D$6:$D$4005,ROW(B2939)-ROW($C$3))),"")</f>
        <v/>
      </c>
      <c r="O2939" s="165" t="str">
        <f t="shared" si="311"/>
        <v/>
      </c>
      <c r="P2939" s="363" t="str">
        <f>IFERROR(IF(LEN(INDEX(PlansAndNotes!$E$6:$E$4005,ROW(B2939)-ROW($C$3)))=0,"",INDEX(PlansAndNotes!$E$6:$E$4005,ROW(B2939)-ROW($C$3))),"")</f>
        <v/>
      </c>
      <c r="Q2939" s="363" t="str">
        <f>IFERROR(IF(LEN(INDEX(PlansAndNotes!$G$6:$G$4005,ROW(B2939)-ROW($C$3)))=0,"",INDEX(PlansAndNotes!$G$6:$G$4005,ROW(B2939)-ROW($C$3))),"")</f>
        <v/>
      </c>
      <c r="R2939" s="361" t="str">
        <f>IFERROR(IF(LEN(D2939)&gt;0,IF(LEN(INDEX(AdressBook!$C$6:$C$25,MATCH(D2939,AdressBook!$B$6:$B$25,0),1))=0,"",INDEX(AdressBook!$C$6:$C$25,MATCH(D2939,AdressBook!$B$6:$B$25,0),1)),""),"")</f>
        <v/>
      </c>
      <c r="S2939" s="165">
        <f>IF(LEN(C2939)&gt;0,IFERROR(IF(MATCH(C2939,C2940:$C$4004,0)&gt;0,-1,ROW(S2939)-ROW($S$3)),ROW(S2939)-ROW($S$3)),-1)</f>
        <v>-1</v>
      </c>
      <c r="T2939" s="165">
        <f t="shared" si="312"/>
        <v>0</v>
      </c>
      <c r="U2939" s="165" t="str">
        <f t="shared" si="313"/>
        <v/>
      </c>
      <c r="V2939" s="165" t="str">
        <f>IFERROR(IF(OR(C2939="",S2939&lt;0),"",IF(SUBTOTAL(3,C2939:C2939)=0,-1,SUBTOTAL(3,$C$4:C2939))),"")</f>
        <v/>
      </c>
      <c r="W2939" s="156" t="str">
        <f t="array" ref="W2939">IF(LEN(C2939)&gt;0,IFERROR(IF(MATCH(C2939,$C$3:$C2938,0)&gt;0,N2939-INDEX($N$3:N2938,SUMPRODUCT(MAX(ROW($C$3:$C2938)*(C2939=$C$3:$C2938)))-2,1),""),""),"")</f>
        <v/>
      </c>
      <c r="X2939" s="156">
        <f t="shared" ca="1" si="314"/>
        <v>1</v>
      </c>
      <c r="Y2939" s="156">
        <f t="shared" ca="1" si="315"/>
        <v>1</v>
      </c>
    </row>
    <row r="2940" spans="2:25" hidden="1" x14ac:dyDescent="0.25">
      <c r="B2940" s="390" t="str">
        <f>IFERROR(IF(LEN(INDEX(PlansAndNotes!$B$6:$B$2005,ROW(A2940)-ROW($B$3)))=0,"",INDEX(PlansAndNotes!$B$6:$B$2005,ROW(A2940)-ROW($B$3))),"")</f>
        <v/>
      </c>
      <c r="C2940" s="387" t="str">
        <f t="shared" si="316"/>
        <v/>
      </c>
      <c r="D2940" s="361" t="str">
        <f>IFERROR(IF(LEN(C2940)&gt;0,IF(LEN(INDEX(TasksList!$C$6:$C$25,MATCH(C2940,TasksList!$B$6:$B$25,0),1))=0,"",INDEX(TasksList!$C$6:$C$25,MATCH(C2940,TasksList!$B$6:$B$25,0),1)),""),"")</f>
        <v/>
      </c>
      <c r="E2940" s="361" t="str">
        <f>IFERROR(IF(LEN(C2940)&gt;0,IF(LEN(INDEX(TasksList!$F$6:$F$25,MATCH(C2940,TasksList!$B$6:$B$25,0),1))=0,"not set!",INDEX(TasksList!$F$6:$F$25,MATCH(C2940,TasksList!$B$6:$B$25,0),1)),""),"")</f>
        <v/>
      </c>
      <c r="F2940" s="360" t="str">
        <f>IFERROR(IF(LEN(D2940)&gt;0,IF(LEN(INDEX(AdressBook!$D$6:$D$25,MATCH(D2940,AdressBook!$B$6:$B$25,0),1))=0,"",INDEX(AdressBook!$D$6:$D$25,MATCH(D2940,AdressBook!$B$6:$B$25,0),1)),""),"")</f>
        <v/>
      </c>
      <c r="G2940" s="361" t="str">
        <f>IFERROR(IF(LEN(INDEX(PlansAndNotes!$F$6:$F$4005,ROW(B2940)-ROW($C$3)))=0,"",INDEX(PlansAndNotes!$F$6:$F$4005,ROW(B2940)-ROW($C$3))),"")</f>
        <v/>
      </c>
      <c r="H2940" s="361" t="str">
        <f>IFERROR(IF(LEN(C2940)&gt;0,IF(LEN(INDEX(TasksList!$G$6:$G$25,MATCH(C2940,TasksList!$B$6:$B$25,0),1))=0,"",INDEX(TasksList!$G$6:$G$25,MATCH(C2940,TasksList!$B$6:$B$25,0),1)),""),"")</f>
        <v/>
      </c>
      <c r="N2940" s="362" t="str">
        <f>IFERROR(IF(LEN(INDEX(PlansAndNotes!$D$6:$D$4005,ROW(B2940)-ROW($C$3)))=0,"",INDEX(PlansAndNotes!$D$6:$D$4005,ROW(B2940)-ROW($C$3))),"")</f>
        <v/>
      </c>
      <c r="O2940" s="165" t="str">
        <f t="shared" si="311"/>
        <v/>
      </c>
      <c r="P2940" s="363" t="str">
        <f>IFERROR(IF(LEN(INDEX(PlansAndNotes!$E$6:$E$4005,ROW(B2940)-ROW($C$3)))=0,"",INDEX(PlansAndNotes!$E$6:$E$4005,ROW(B2940)-ROW($C$3))),"")</f>
        <v/>
      </c>
      <c r="Q2940" s="363" t="str">
        <f>IFERROR(IF(LEN(INDEX(PlansAndNotes!$G$6:$G$4005,ROW(B2940)-ROW($C$3)))=0,"",INDEX(PlansAndNotes!$G$6:$G$4005,ROW(B2940)-ROW($C$3))),"")</f>
        <v/>
      </c>
      <c r="R2940" s="361" t="str">
        <f>IFERROR(IF(LEN(D2940)&gt;0,IF(LEN(INDEX(AdressBook!$C$6:$C$25,MATCH(D2940,AdressBook!$B$6:$B$25,0),1))=0,"",INDEX(AdressBook!$C$6:$C$25,MATCH(D2940,AdressBook!$B$6:$B$25,0),1)),""),"")</f>
        <v/>
      </c>
      <c r="S2940" s="165">
        <f>IF(LEN(C2940)&gt;0,IFERROR(IF(MATCH(C2940,C2941:$C$4004,0)&gt;0,-1,ROW(S2940)-ROW($S$3)),ROW(S2940)-ROW($S$3)),-1)</f>
        <v>-1</v>
      </c>
      <c r="T2940" s="165">
        <f t="shared" si="312"/>
        <v>0</v>
      </c>
      <c r="U2940" s="165" t="str">
        <f t="shared" si="313"/>
        <v/>
      </c>
      <c r="V2940" s="165" t="str">
        <f>IFERROR(IF(OR(C2940="",S2940&lt;0),"",IF(SUBTOTAL(3,C2940:C2940)=0,-1,SUBTOTAL(3,$C$4:C2940))),"")</f>
        <v/>
      </c>
      <c r="W2940" s="156" t="str">
        <f t="array" ref="W2940">IF(LEN(C2940)&gt;0,IFERROR(IF(MATCH(C2940,$C$3:$C2939,0)&gt;0,N2940-INDEX($N$3:N2939,SUMPRODUCT(MAX(ROW($C$3:$C2939)*(C2940=$C$3:$C2939)))-2,1),""),""),"")</f>
        <v/>
      </c>
      <c r="X2940" s="156">
        <f t="shared" ca="1" si="314"/>
        <v>1</v>
      </c>
      <c r="Y2940" s="156">
        <f t="shared" ca="1" si="315"/>
        <v>1</v>
      </c>
    </row>
    <row r="2941" spans="2:25" hidden="1" x14ac:dyDescent="0.25">
      <c r="B2941" s="390" t="str">
        <f>IFERROR(IF(LEN(INDEX(PlansAndNotes!$B$6:$B$2005,ROW(A2941)-ROW($B$3)))=0,"",INDEX(PlansAndNotes!$B$6:$B$2005,ROW(A2941)-ROW($B$3))),"")</f>
        <v/>
      </c>
      <c r="C2941" s="387" t="str">
        <f t="shared" si="316"/>
        <v/>
      </c>
      <c r="D2941" s="361" t="str">
        <f>IFERROR(IF(LEN(C2941)&gt;0,IF(LEN(INDEX(TasksList!$C$6:$C$25,MATCH(C2941,TasksList!$B$6:$B$25,0),1))=0,"",INDEX(TasksList!$C$6:$C$25,MATCH(C2941,TasksList!$B$6:$B$25,0),1)),""),"")</f>
        <v/>
      </c>
      <c r="E2941" s="361" t="str">
        <f>IFERROR(IF(LEN(C2941)&gt;0,IF(LEN(INDEX(TasksList!$F$6:$F$25,MATCH(C2941,TasksList!$B$6:$B$25,0),1))=0,"not set!",INDEX(TasksList!$F$6:$F$25,MATCH(C2941,TasksList!$B$6:$B$25,0),1)),""),"")</f>
        <v/>
      </c>
      <c r="F2941" s="360" t="str">
        <f>IFERROR(IF(LEN(D2941)&gt;0,IF(LEN(INDEX(AdressBook!$D$6:$D$25,MATCH(D2941,AdressBook!$B$6:$B$25,0),1))=0,"",INDEX(AdressBook!$D$6:$D$25,MATCH(D2941,AdressBook!$B$6:$B$25,0),1)),""),"")</f>
        <v/>
      </c>
      <c r="G2941" s="361" t="str">
        <f>IFERROR(IF(LEN(INDEX(PlansAndNotes!$F$6:$F$4005,ROW(B2941)-ROW($C$3)))=0,"",INDEX(PlansAndNotes!$F$6:$F$4005,ROW(B2941)-ROW($C$3))),"")</f>
        <v/>
      </c>
      <c r="H2941" s="361" t="str">
        <f>IFERROR(IF(LEN(C2941)&gt;0,IF(LEN(INDEX(TasksList!$G$6:$G$25,MATCH(C2941,TasksList!$B$6:$B$25,0),1))=0,"",INDEX(TasksList!$G$6:$G$25,MATCH(C2941,TasksList!$B$6:$B$25,0),1)),""),"")</f>
        <v/>
      </c>
      <c r="N2941" s="362" t="str">
        <f>IFERROR(IF(LEN(INDEX(PlansAndNotes!$D$6:$D$4005,ROW(B2941)-ROW($C$3)))=0,"",INDEX(PlansAndNotes!$D$6:$D$4005,ROW(B2941)-ROW($C$3))),"")</f>
        <v/>
      </c>
      <c r="O2941" s="165" t="str">
        <f t="shared" si="311"/>
        <v/>
      </c>
      <c r="P2941" s="363" t="str">
        <f>IFERROR(IF(LEN(INDEX(PlansAndNotes!$E$6:$E$4005,ROW(B2941)-ROW($C$3)))=0,"",INDEX(PlansAndNotes!$E$6:$E$4005,ROW(B2941)-ROW($C$3))),"")</f>
        <v/>
      </c>
      <c r="Q2941" s="363" t="str">
        <f>IFERROR(IF(LEN(INDEX(PlansAndNotes!$G$6:$G$4005,ROW(B2941)-ROW($C$3)))=0,"",INDEX(PlansAndNotes!$G$6:$G$4005,ROW(B2941)-ROW($C$3))),"")</f>
        <v/>
      </c>
      <c r="R2941" s="361" t="str">
        <f>IFERROR(IF(LEN(D2941)&gt;0,IF(LEN(INDEX(AdressBook!$C$6:$C$25,MATCH(D2941,AdressBook!$B$6:$B$25,0),1))=0,"",INDEX(AdressBook!$C$6:$C$25,MATCH(D2941,AdressBook!$B$6:$B$25,0),1)),""),"")</f>
        <v/>
      </c>
      <c r="S2941" s="165">
        <f>IF(LEN(C2941)&gt;0,IFERROR(IF(MATCH(C2941,C2942:$C$4004,0)&gt;0,-1,ROW(S2941)-ROW($S$3)),ROW(S2941)-ROW($S$3)),-1)</f>
        <v>-1</v>
      </c>
      <c r="T2941" s="165">
        <f t="shared" si="312"/>
        <v>0</v>
      </c>
      <c r="U2941" s="165" t="str">
        <f t="shared" si="313"/>
        <v/>
      </c>
      <c r="V2941" s="165" t="str">
        <f>IFERROR(IF(OR(C2941="",S2941&lt;0),"",IF(SUBTOTAL(3,C2941:C2941)=0,-1,SUBTOTAL(3,$C$4:C2941))),"")</f>
        <v/>
      </c>
      <c r="W2941" s="156" t="str">
        <f t="array" ref="W2941">IF(LEN(C2941)&gt;0,IFERROR(IF(MATCH(C2941,$C$3:$C2940,0)&gt;0,N2941-INDEX($N$3:N2940,SUMPRODUCT(MAX(ROW($C$3:$C2940)*(C2941=$C$3:$C2940)))-2,1),""),""),"")</f>
        <v/>
      </c>
      <c r="X2941" s="156">
        <f t="shared" ca="1" si="314"/>
        <v>1</v>
      </c>
      <c r="Y2941" s="156">
        <f t="shared" ca="1" si="315"/>
        <v>1</v>
      </c>
    </row>
    <row r="2942" spans="2:25" hidden="1" x14ac:dyDescent="0.25">
      <c r="B2942" s="390" t="str">
        <f>IFERROR(IF(LEN(INDEX(PlansAndNotes!$B$6:$B$2005,ROW(A2942)-ROW($B$3)))=0,"",INDEX(PlansAndNotes!$B$6:$B$2005,ROW(A2942)-ROW($B$3))),"")</f>
        <v/>
      </c>
      <c r="C2942" s="387" t="str">
        <f t="shared" si="316"/>
        <v/>
      </c>
      <c r="D2942" s="361" t="str">
        <f>IFERROR(IF(LEN(C2942)&gt;0,IF(LEN(INDEX(TasksList!$C$6:$C$25,MATCH(C2942,TasksList!$B$6:$B$25,0),1))=0,"",INDEX(TasksList!$C$6:$C$25,MATCH(C2942,TasksList!$B$6:$B$25,0),1)),""),"")</f>
        <v/>
      </c>
      <c r="E2942" s="361" t="str">
        <f>IFERROR(IF(LEN(C2942)&gt;0,IF(LEN(INDEX(TasksList!$F$6:$F$25,MATCH(C2942,TasksList!$B$6:$B$25,0),1))=0,"not set!",INDEX(TasksList!$F$6:$F$25,MATCH(C2942,TasksList!$B$6:$B$25,0),1)),""),"")</f>
        <v/>
      </c>
      <c r="F2942" s="360" t="str">
        <f>IFERROR(IF(LEN(D2942)&gt;0,IF(LEN(INDEX(AdressBook!$D$6:$D$25,MATCH(D2942,AdressBook!$B$6:$B$25,0),1))=0,"",INDEX(AdressBook!$D$6:$D$25,MATCH(D2942,AdressBook!$B$6:$B$25,0),1)),""),"")</f>
        <v/>
      </c>
      <c r="G2942" s="361" t="str">
        <f>IFERROR(IF(LEN(INDEX(PlansAndNotes!$F$6:$F$4005,ROW(B2942)-ROW($C$3)))=0,"",INDEX(PlansAndNotes!$F$6:$F$4005,ROW(B2942)-ROW($C$3))),"")</f>
        <v/>
      </c>
      <c r="H2942" s="361" t="str">
        <f>IFERROR(IF(LEN(C2942)&gt;0,IF(LEN(INDEX(TasksList!$G$6:$G$25,MATCH(C2942,TasksList!$B$6:$B$25,0),1))=0,"",INDEX(TasksList!$G$6:$G$25,MATCH(C2942,TasksList!$B$6:$B$25,0),1)),""),"")</f>
        <v/>
      </c>
      <c r="N2942" s="362" t="str">
        <f>IFERROR(IF(LEN(INDEX(PlansAndNotes!$D$6:$D$4005,ROW(B2942)-ROW($C$3)))=0,"",INDEX(PlansAndNotes!$D$6:$D$4005,ROW(B2942)-ROW($C$3))),"")</f>
        <v/>
      </c>
      <c r="O2942" s="165" t="str">
        <f t="shared" si="311"/>
        <v/>
      </c>
      <c r="P2942" s="363" t="str">
        <f>IFERROR(IF(LEN(INDEX(PlansAndNotes!$E$6:$E$4005,ROW(B2942)-ROW($C$3)))=0,"",INDEX(PlansAndNotes!$E$6:$E$4005,ROW(B2942)-ROW($C$3))),"")</f>
        <v/>
      </c>
      <c r="Q2942" s="363" t="str">
        <f>IFERROR(IF(LEN(INDEX(PlansAndNotes!$G$6:$G$4005,ROW(B2942)-ROW($C$3)))=0,"",INDEX(PlansAndNotes!$G$6:$G$4005,ROW(B2942)-ROW($C$3))),"")</f>
        <v/>
      </c>
      <c r="R2942" s="361" t="str">
        <f>IFERROR(IF(LEN(D2942)&gt;0,IF(LEN(INDEX(AdressBook!$C$6:$C$25,MATCH(D2942,AdressBook!$B$6:$B$25,0),1))=0,"",INDEX(AdressBook!$C$6:$C$25,MATCH(D2942,AdressBook!$B$6:$B$25,0),1)),""),"")</f>
        <v/>
      </c>
      <c r="S2942" s="165">
        <f>IF(LEN(C2942)&gt;0,IFERROR(IF(MATCH(C2942,C2943:$C$4004,0)&gt;0,-1,ROW(S2942)-ROW($S$3)),ROW(S2942)-ROW($S$3)),-1)</f>
        <v>-1</v>
      </c>
      <c r="T2942" s="165">
        <f t="shared" si="312"/>
        <v>0</v>
      </c>
      <c r="U2942" s="165" t="str">
        <f t="shared" si="313"/>
        <v/>
      </c>
      <c r="V2942" s="165" t="str">
        <f>IFERROR(IF(OR(C2942="",S2942&lt;0),"",IF(SUBTOTAL(3,C2942:C2942)=0,-1,SUBTOTAL(3,$C$4:C2942))),"")</f>
        <v/>
      </c>
      <c r="W2942" s="156" t="str">
        <f t="array" ref="W2942">IF(LEN(C2942)&gt;0,IFERROR(IF(MATCH(C2942,$C$3:$C2941,0)&gt;0,N2942-INDEX($N$3:N2941,SUMPRODUCT(MAX(ROW($C$3:$C2941)*(C2942=$C$3:$C2941)))-2,1),""),""),"")</f>
        <v/>
      </c>
      <c r="X2942" s="156">
        <f t="shared" ca="1" si="314"/>
        <v>1</v>
      </c>
      <c r="Y2942" s="156">
        <f t="shared" ca="1" si="315"/>
        <v>1</v>
      </c>
    </row>
    <row r="2943" spans="2:25" hidden="1" x14ac:dyDescent="0.25">
      <c r="B2943" s="390" t="str">
        <f>IFERROR(IF(LEN(INDEX(PlansAndNotes!$B$6:$B$2005,ROW(A2943)-ROW($B$3)))=0,"",INDEX(PlansAndNotes!$B$6:$B$2005,ROW(A2943)-ROW($B$3))),"")</f>
        <v/>
      </c>
      <c r="C2943" s="387" t="str">
        <f t="shared" si="316"/>
        <v/>
      </c>
      <c r="D2943" s="361" t="str">
        <f>IFERROR(IF(LEN(C2943)&gt;0,IF(LEN(INDEX(TasksList!$C$6:$C$25,MATCH(C2943,TasksList!$B$6:$B$25,0),1))=0,"",INDEX(TasksList!$C$6:$C$25,MATCH(C2943,TasksList!$B$6:$B$25,0),1)),""),"")</f>
        <v/>
      </c>
      <c r="E2943" s="361" t="str">
        <f>IFERROR(IF(LEN(C2943)&gt;0,IF(LEN(INDEX(TasksList!$F$6:$F$25,MATCH(C2943,TasksList!$B$6:$B$25,0),1))=0,"not set!",INDEX(TasksList!$F$6:$F$25,MATCH(C2943,TasksList!$B$6:$B$25,0),1)),""),"")</f>
        <v/>
      </c>
      <c r="F2943" s="360" t="str">
        <f>IFERROR(IF(LEN(D2943)&gt;0,IF(LEN(INDEX(AdressBook!$D$6:$D$25,MATCH(D2943,AdressBook!$B$6:$B$25,0),1))=0,"",INDEX(AdressBook!$D$6:$D$25,MATCH(D2943,AdressBook!$B$6:$B$25,0),1)),""),"")</f>
        <v/>
      </c>
      <c r="G2943" s="361" t="str">
        <f>IFERROR(IF(LEN(INDEX(PlansAndNotes!$F$6:$F$4005,ROW(B2943)-ROW($C$3)))=0,"",INDEX(PlansAndNotes!$F$6:$F$4005,ROW(B2943)-ROW($C$3))),"")</f>
        <v/>
      </c>
      <c r="H2943" s="361" t="str">
        <f>IFERROR(IF(LEN(C2943)&gt;0,IF(LEN(INDEX(TasksList!$G$6:$G$25,MATCH(C2943,TasksList!$B$6:$B$25,0),1))=0,"",INDEX(TasksList!$G$6:$G$25,MATCH(C2943,TasksList!$B$6:$B$25,0),1)),""),"")</f>
        <v/>
      </c>
      <c r="N2943" s="362" t="str">
        <f>IFERROR(IF(LEN(INDEX(PlansAndNotes!$D$6:$D$4005,ROW(B2943)-ROW($C$3)))=0,"",INDEX(PlansAndNotes!$D$6:$D$4005,ROW(B2943)-ROW($C$3))),"")</f>
        <v/>
      </c>
      <c r="O2943" s="165" t="str">
        <f t="shared" si="311"/>
        <v/>
      </c>
      <c r="P2943" s="363" t="str">
        <f>IFERROR(IF(LEN(INDEX(PlansAndNotes!$E$6:$E$4005,ROW(B2943)-ROW($C$3)))=0,"",INDEX(PlansAndNotes!$E$6:$E$4005,ROW(B2943)-ROW($C$3))),"")</f>
        <v/>
      </c>
      <c r="Q2943" s="363" t="str">
        <f>IFERROR(IF(LEN(INDEX(PlansAndNotes!$G$6:$G$4005,ROW(B2943)-ROW($C$3)))=0,"",INDEX(PlansAndNotes!$G$6:$G$4005,ROW(B2943)-ROW($C$3))),"")</f>
        <v/>
      </c>
      <c r="R2943" s="361" t="str">
        <f>IFERROR(IF(LEN(D2943)&gt;0,IF(LEN(INDEX(AdressBook!$C$6:$C$25,MATCH(D2943,AdressBook!$B$6:$B$25,0),1))=0,"",INDEX(AdressBook!$C$6:$C$25,MATCH(D2943,AdressBook!$B$6:$B$25,0),1)),""),"")</f>
        <v/>
      </c>
      <c r="S2943" s="165">
        <f>IF(LEN(C2943)&gt;0,IFERROR(IF(MATCH(C2943,C2944:$C$4004,0)&gt;0,-1,ROW(S2943)-ROW($S$3)),ROW(S2943)-ROW($S$3)),-1)</f>
        <v>-1</v>
      </c>
      <c r="T2943" s="165">
        <f t="shared" si="312"/>
        <v>0</v>
      </c>
      <c r="U2943" s="165" t="str">
        <f t="shared" si="313"/>
        <v/>
      </c>
      <c r="V2943" s="165" t="str">
        <f>IFERROR(IF(OR(C2943="",S2943&lt;0),"",IF(SUBTOTAL(3,C2943:C2943)=0,-1,SUBTOTAL(3,$C$4:C2943))),"")</f>
        <v/>
      </c>
      <c r="W2943" s="156" t="str">
        <f t="array" ref="W2943">IF(LEN(C2943)&gt;0,IFERROR(IF(MATCH(C2943,$C$3:$C2942,0)&gt;0,N2943-INDEX($N$3:N2942,SUMPRODUCT(MAX(ROW($C$3:$C2942)*(C2943=$C$3:$C2942)))-2,1),""),""),"")</f>
        <v/>
      </c>
      <c r="X2943" s="156">
        <f t="shared" ca="1" si="314"/>
        <v>1</v>
      </c>
      <c r="Y2943" s="156">
        <f t="shared" ca="1" si="315"/>
        <v>1</v>
      </c>
    </row>
    <row r="2944" spans="2:25" hidden="1" x14ac:dyDescent="0.25">
      <c r="B2944" s="390" t="str">
        <f>IFERROR(IF(LEN(INDEX(PlansAndNotes!$B$6:$B$2005,ROW(A2944)-ROW($B$3)))=0,"",INDEX(PlansAndNotes!$B$6:$B$2005,ROW(A2944)-ROW($B$3))),"")</f>
        <v/>
      </c>
      <c r="C2944" s="387" t="str">
        <f t="shared" si="316"/>
        <v/>
      </c>
      <c r="D2944" s="361" t="str">
        <f>IFERROR(IF(LEN(C2944)&gt;0,IF(LEN(INDEX(TasksList!$C$6:$C$25,MATCH(C2944,TasksList!$B$6:$B$25,0),1))=0,"",INDEX(TasksList!$C$6:$C$25,MATCH(C2944,TasksList!$B$6:$B$25,0),1)),""),"")</f>
        <v/>
      </c>
      <c r="E2944" s="361" t="str">
        <f>IFERROR(IF(LEN(C2944)&gt;0,IF(LEN(INDEX(TasksList!$F$6:$F$25,MATCH(C2944,TasksList!$B$6:$B$25,0),1))=0,"not set!",INDEX(TasksList!$F$6:$F$25,MATCH(C2944,TasksList!$B$6:$B$25,0),1)),""),"")</f>
        <v/>
      </c>
      <c r="F2944" s="360" t="str">
        <f>IFERROR(IF(LEN(D2944)&gt;0,IF(LEN(INDEX(AdressBook!$D$6:$D$25,MATCH(D2944,AdressBook!$B$6:$B$25,0),1))=0,"",INDEX(AdressBook!$D$6:$D$25,MATCH(D2944,AdressBook!$B$6:$B$25,0),1)),""),"")</f>
        <v/>
      </c>
      <c r="G2944" s="361" t="str">
        <f>IFERROR(IF(LEN(INDEX(PlansAndNotes!$F$6:$F$4005,ROW(B2944)-ROW($C$3)))=0,"",INDEX(PlansAndNotes!$F$6:$F$4005,ROW(B2944)-ROW($C$3))),"")</f>
        <v/>
      </c>
      <c r="H2944" s="361" t="str">
        <f>IFERROR(IF(LEN(C2944)&gt;0,IF(LEN(INDEX(TasksList!$G$6:$G$25,MATCH(C2944,TasksList!$B$6:$B$25,0),1))=0,"",INDEX(TasksList!$G$6:$G$25,MATCH(C2944,TasksList!$B$6:$B$25,0),1)),""),"")</f>
        <v/>
      </c>
      <c r="N2944" s="362" t="str">
        <f>IFERROR(IF(LEN(INDEX(PlansAndNotes!$D$6:$D$4005,ROW(B2944)-ROW($C$3)))=0,"",INDEX(PlansAndNotes!$D$6:$D$4005,ROW(B2944)-ROW($C$3))),"")</f>
        <v/>
      </c>
      <c r="O2944" s="165" t="str">
        <f t="shared" si="311"/>
        <v/>
      </c>
      <c r="P2944" s="363" t="str">
        <f>IFERROR(IF(LEN(INDEX(PlansAndNotes!$E$6:$E$4005,ROW(B2944)-ROW($C$3)))=0,"",INDEX(PlansAndNotes!$E$6:$E$4005,ROW(B2944)-ROW($C$3))),"")</f>
        <v/>
      </c>
      <c r="Q2944" s="363" t="str">
        <f>IFERROR(IF(LEN(INDEX(PlansAndNotes!$G$6:$G$4005,ROW(B2944)-ROW($C$3)))=0,"",INDEX(PlansAndNotes!$G$6:$G$4005,ROW(B2944)-ROW($C$3))),"")</f>
        <v/>
      </c>
      <c r="R2944" s="361" t="str">
        <f>IFERROR(IF(LEN(D2944)&gt;0,IF(LEN(INDEX(AdressBook!$C$6:$C$25,MATCH(D2944,AdressBook!$B$6:$B$25,0),1))=0,"",INDEX(AdressBook!$C$6:$C$25,MATCH(D2944,AdressBook!$B$6:$B$25,0),1)),""),"")</f>
        <v/>
      </c>
      <c r="S2944" s="165">
        <f>IF(LEN(C2944)&gt;0,IFERROR(IF(MATCH(C2944,C2945:$C$4004,0)&gt;0,-1,ROW(S2944)-ROW($S$3)),ROW(S2944)-ROW($S$3)),-1)</f>
        <v>-1</v>
      </c>
      <c r="T2944" s="165">
        <f t="shared" si="312"/>
        <v>0</v>
      </c>
      <c r="U2944" s="165" t="str">
        <f t="shared" si="313"/>
        <v/>
      </c>
      <c r="V2944" s="165" t="str">
        <f>IFERROR(IF(OR(C2944="",S2944&lt;0),"",IF(SUBTOTAL(3,C2944:C2944)=0,-1,SUBTOTAL(3,$C$4:C2944))),"")</f>
        <v/>
      </c>
      <c r="W2944" s="156" t="str">
        <f t="array" ref="W2944">IF(LEN(C2944)&gt;0,IFERROR(IF(MATCH(C2944,$C$3:$C2943,0)&gt;0,N2944-INDEX($N$3:N2943,SUMPRODUCT(MAX(ROW($C$3:$C2943)*(C2944=$C$3:$C2943)))-2,1),""),""),"")</f>
        <v/>
      </c>
      <c r="X2944" s="156">
        <f t="shared" ca="1" si="314"/>
        <v>1</v>
      </c>
      <c r="Y2944" s="156">
        <f t="shared" ca="1" si="315"/>
        <v>1</v>
      </c>
    </row>
    <row r="2945" spans="2:25" hidden="1" x14ac:dyDescent="0.25">
      <c r="B2945" s="390" t="str">
        <f>IFERROR(IF(LEN(INDEX(PlansAndNotes!$B$6:$B$2005,ROW(A2945)-ROW($B$3)))=0,"",INDEX(PlansAndNotes!$B$6:$B$2005,ROW(A2945)-ROW($B$3))),"")</f>
        <v/>
      </c>
      <c r="C2945" s="387" t="str">
        <f t="shared" si="316"/>
        <v/>
      </c>
      <c r="D2945" s="361" t="str">
        <f>IFERROR(IF(LEN(C2945)&gt;0,IF(LEN(INDEX(TasksList!$C$6:$C$25,MATCH(C2945,TasksList!$B$6:$B$25,0),1))=0,"",INDEX(TasksList!$C$6:$C$25,MATCH(C2945,TasksList!$B$6:$B$25,0),1)),""),"")</f>
        <v/>
      </c>
      <c r="E2945" s="361" t="str">
        <f>IFERROR(IF(LEN(C2945)&gt;0,IF(LEN(INDEX(TasksList!$F$6:$F$25,MATCH(C2945,TasksList!$B$6:$B$25,0),1))=0,"not set!",INDEX(TasksList!$F$6:$F$25,MATCH(C2945,TasksList!$B$6:$B$25,0),1)),""),"")</f>
        <v/>
      </c>
      <c r="F2945" s="360" t="str">
        <f>IFERROR(IF(LEN(D2945)&gt;0,IF(LEN(INDEX(AdressBook!$D$6:$D$25,MATCH(D2945,AdressBook!$B$6:$B$25,0),1))=0,"",INDEX(AdressBook!$D$6:$D$25,MATCH(D2945,AdressBook!$B$6:$B$25,0),1)),""),"")</f>
        <v/>
      </c>
      <c r="G2945" s="361" t="str">
        <f>IFERROR(IF(LEN(INDEX(PlansAndNotes!$F$6:$F$4005,ROW(B2945)-ROW($C$3)))=0,"",INDEX(PlansAndNotes!$F$6:$F$4005,ROW(B2945)-ROW($C$3))),"")</f>
        <v/>
      </c>
      <c r="H2945" s="361" t="str">
        <f>IFERROR(IF(LEN(C2945)&gt;0,IF(LEN(INDEX(TasksList!$G$6:$G$25,MATCH(C2945,TasksList!$B$6:$B$25,0),1))=0,"",INDEX(TasksList!$G$6:$G$25,MATCH(C2945,TasksList!$B$6:$B$25,0),1)),""),"")</f>
        <v/>
      </c>
      <c r="N2945" s="362" t="str">
        <f>IFERROR(IF(LEN(INDEX(PlansAndNotes!$D$6:$D$4005,ROW(B2945)-ROW($C$3)))=0,"",INDEX(PlansAndNotes!$D$6:$D$4005,ROW(B2945)-ROW($C$3))),"")</f>
        <v/>
      </c>
      <c r="O2945" s="165" t="str">
        <f t="shared" si="311"/>
        <v/>
      </c>
      <c r="P2945" s="363" t="str">
        <f>IFERROR(IF(LEN(INDEX(PlansAndNotes!$E$6:$E$4005,ROW(B2945)-ROW($C$3)))=0,"",INDEX(PlansAndNotes!$E$6:$E$4005,ROW(B2945)-ROW($C$3))),"")</f>
        <v/>
      </c>
      <c r="Q2945" s="363" t="str">
        <f>IFERROR(IF(LEN(INDEX(PlansAndNotes!$G$6:$G$4005,ROW(B2945)-ROW($C$3)))=0,"",INDEX(PlansAndNotes!$G$6:$G$4005,ROW(B2945)-ROW($C$3))),"")</f>
        <v/>
      </c>
      <c r="R2945" s="361" t="str">
        <f>IFERROR(IF(LEN(D2945)&gt;0,IF(LEN(INDEX(AdressBook!$C$6:$C$25,MATCH(D2945,AdressBook!$B$6:$B$25,0),1))=0,"",INDEX(AdressBook!$C$6:$C$25,MATCH(D2945,AdressBook!$B$6:$B$25,0),1)),""),"")</f>
        <v/>
      </c>
      <c r="S2945" s="165">
        <f>IF(LEN(C2945)&gt;0,IFERROR(IF(MATCH(C2945,C2946:$C$4004,0)&gt;0,-1,ROW(S2945)-ROW($S$3)),ROW(S2945)-ROW($S$3)),-1)</f>
        <v>-1</v>
      </c>
      <c r="T2945" s="165">
        <f t="shared" si="312"/>
        <v>0</v>
      </c>
      <c r="U2945" s="165" t="str">
        <f t="shared" si="313"/>
        <v/>
      </c>
      <c r="V2945" s="165" t="str">
        <f>IFERROR(IF(OR(C2945="",S2945&lt;0),"",IF(SUBTOTAL(3,C2945:C2945)=0,-1,SUBTOTAL(3,$C$4:C2945))),"")</f>
        <v/>
      </c>
      <c r="W2945" s="156" t="str">
        <f t="array" ref="W2945">IF(LEN(C2945)&gt;0,IFERROR(IF(MATCH(C2945,$C$3:$C2944,0)&gt;0,N2945-INDEX($N$3:N2944,SUMPRODUCT(MAX(ROW($C$3:$C2944)*(C2945=$C$3:$C2944)))-2,1),""),""),"")</f>
        <v/>
      </c>
      <c r="X2945" s="156">
        <f t="shared" ca="1" si="314"/>
        <v>1</v>
      </c>
      <c r="Y2945" s="156">
        <f t="shared" ca="1" si="315"/>
        <v>1</v>
      </c>
    </row>
    <row r="2946" spans="2:25" hidden="1" x14ac:dyDescent="0.25">
      <c r="B2946" s="390" t="str">
        <f>IFERROR(IF(LEN(INDEX(PlansAndNotes!$B$6:$B$2005,ROW(A2946)-ROW($B$3)))=0,"",INDEX(PlansAndNotes!$B$6:$B$2005,ROW(A2946)-ROW($B$3))),"")</f>
        <v/>
      </c>
      <c r="C2946" s="387" t="str">
        <f t="shared" si="316"/>
        <v/>
      </c>
      <c r="D2946" s="361" t="str">
        <f>IFERROR(IF(LEN(C2946)&gt;0,IF(LEN(INDEX(TasksList!$C$6:$C$25,MATCH(C2946,TasksList!$B$6:$B$25,0),1))=0,"",INDEX(TasksList!$C$6:$C$25,MATCH(C2946,TasksList!$B$6:$B$25,0),1)),""),"")</f>
        <v/>
      </c>
      <c r="E2946" s="361" t="str">
        <f>IFERROR(IF(LEN(C2946)&gt;0,IF(LEN(INDEX(TasksList!$F$6:$F$25,MATCH(C2946,TasksList!$B$6:$B$25,0),1))=0,"not set!",INDEX(TasksList!$F$6:$F$25,MATCH(C2946,TasksList!$B$6:$B$25,0),1)),""),"")</f>
        <v/>
      </c>
      <c r="F2946" s="360" t="str">
        <f>IFERROR(IF(LEN(D2946)&gt;0,IF(LEN(INDEX(AdressBook!$D$6:$D$25,MATCH(D2946,AdressBook!$B$6:$B$25,0),1))=0,"",INDEX(AdressBook!$D$6:$D$25,MATCH(D2946,AdressBook!$B$6:$B$25,0),1)),""),"")</f>
        <v/>
      </c>
      <c r="G2946" s="361" t="str">
        <f>IFERROR(IF(LEN(INDEX(PlansAndNotes!$F$6:$F$4005,ROW(B2946)-ROW($C$3)))=0,"",INDEX(PlansAndNotes!$F$6:$F$4005,ROW(B2946)-ROW($C$3))),"")</f>
        <v/>
      </c>
      <c r="H2946" s="361" t="str">
        <f>IFERROR(IF(LEN(C2946)&gt;0,IF(LEN(INDEX(TasksList!$G$6:$G$25,MATCH(C2946,TasksList!$B$6:$B$25,0),1))=0,"",INDEX(TasksList!$G$6:$G$25,MATCH(C2946,TasksList!$B$6:$B$25,0),1)),""),"")</f>
        <v/>
      </c>
      <c r="N2946" s="362" t="str">
        <f>IFERROR(IF(LEN(INDEX(PlansAndNotes!$D$6:$D$4005,ROW(B2946)-ROW($C$3)))=0,"",INDEX(PlansAndNotes!$D$6:$D$4005,ROW(B2946)-ROW($C$3))),"")</f>
        <v/>
      </c>
      <c r="O2946" s="165" t="str">
        <f t="shared" si="311"/>
        <v/>
      </c>
      <c r="P2946" s="363" t="str">
        <f>IFERROR(IF(LEN(INDEX(PlansAndNotes!$E$6:$E$4005,ROW(B2946)-ROW($C$3)))=0,"",INDEX(PlansAndNotes!$E$6:$E$4005,ROW(B2946)-ROW($C$3))),"")</f>
        <v/>
      </c>
      <c r="Q2946" s="363" t="str">
        <f>IFERROR(IF(LEN(INDEX(PlansAndNotes!$G$6:$G$4005,ROW(B2946)-ROW($C$3)))=0,"",INDEX(PlansAndNotes!$G$6:$G$4005,ROW(B2946)-ROW($C$3))),"")</f>
        <v/>
      </c>
      <c r="R2946" s="361" t="str">
        <f>IFERROR(IF(LEN(D2946)&gt;0,IF(LEN(INDEX(AdressBook!$C$6:$C$25,MATCH(D2946,AdressBook!$B$6:$B$25,0),1))=0,"",INDEX(AdressBook!$C$6:$C$25,MATCH(D2946,AdressBook!$B$6:$B$25,0),1)),""),"")</f>
        <v/>
      </c>
      <c r="S2946" s="165">
        <f>IF(LEN(C2946)&gt;0,IFERROR(IF(MATCH(C2946,C2947:$C$4004,0)&gt;0,-1,ROW(S2946)-ROW($S$3)),ROW(S2946)-ROW($S$3)),-1)</f>
        <v>-1</v>
      </c>
      <c r="T2946" s="165">
        <f t="shared" si="312"/>
        <v>0</v>
      </c>
      <c r="U2946" s="165" t="str">
        <f t="shared" si="313"/>
        <v/>
      </c>
      <c r="V2946" s="165" t="str">
        <f>IFERROR(IF(OR(C2946="",S2946&lt;0),"",IF(SUBTOTAL(3,C2946:C2946)=0,-1,SUBTOTAL(3,$C$4:C2946))),"")</f>
        <v/>
      </c>
      <c r="W2946" s="156" t="str">
        <f t="array" ref="W2946">IF(LEN(C2946)&gt;0,IFERROR(IF(MATCH(C2946,$C$3:$C2945,0)&gt;0,N2946-INDEX($N$3:N2945,SUMPRODUCT(MAX(ROW($C$3:$C2945)*(C2946=$C$3:$C2945)))-2,1),""),""),"")</f>
        <v/>
      </c>
      <c r="X2946" s="156">
        <f t="shared" ca="1" si="314"/>
        <v>1</v>
      </c>
      <c r="Y2946" s="156">
        <f t="shared" ca="1" si="315"/>
        <v>1</v>
      </c>
    </row>
    <row r="2947" spans="2:25" hidden="1" x14ac:dyDescent="0.25">
      <c r="B2947" s="390" t="str">
        <f>IFERROR(IF(LEN(INDEX(PlansAndNotes!$B$6:$B$2005,ROW(A2947)-ROW($B$3)))=0,"",INDEX(PlansAndNotes!$B$6:$B$2005,ROW(A2947)-ROW($B$3))),"")</f>
        <v/>
      </c>
      <c r="C2947" s="387" t="str">
        <f t="shared" si="316"/>
        <v/>
      </c>
      <c r="D2947" s="361" t="str">
        <f>IFERROR(IF(LEN(C2947)&gt;0,IF(LEN(INDEX(TasksList!$C$6:$C$25,MATCH(C2947,TasksList!$B$6:$B$25,0),1))=0,"",INDEX(TasksList!$C$6:$C$25,MATCH(C2947,TasksList!$B$6:$B$25,0),1)),""),"")</f>
        <v/>
      </c>
      <c r="E2947" s="361" t="str">
        <f>IFERROR(IF(LEN(C2947)&gt;0,IF(LEN(INDEX(TasksList!$F$6:$F$25,MATCH(C2947,TasksList!$B$6:$B$25,0),1))=0,"not set!",INDEX(TasksList!$F$6:$F$25,MATCH(C2947,TasksList!$B$6:$B$25,0),1)),""),"")</f>
        <v/>
      </c>
      <c r="F2947" s="360" t="str">
        <f>IFERROR(IF(LEN(D2947)&gt;0,IF(LEN(INDEX(AdressBook!$D$6:$D$25,MATCH(D2947,AdressBook!$B$6:$B$25,0),1))=0,"",INDEX(AdressBook!$D$6:$D$25,MATCH(D2947,AdressBook!$B$6:$B$25,0),1)),""),"")</f>
        <v/>
      </c>
      <c r="G2947" s="361" t="str">
        <f>IFERROR(IF(LEN(INDEX(PlansAndNotes!$F$6:$F$4005,ROW(B2947)-ROW($C$3)))=0,"",INDEX(PlansAndNotes!$F$6:$F$4005,ROW(B2947)-ROW($C$3))),"")</f>
        <v/>
      </c>
      <c r="H2947" s="361" t="str">
        <f>IFERROR(IF(LEN(C2947)&gt;0,IF(LEN(INDEX(TasksList!$G$6:$G$25,MATCH(C2947,TasksList!$B$6:$B$25,0),1))=0,"",INDEX(TasksList!$G$6:$G$25,MATCH(C2947,TasksList!$B$6:$B$25,0),1)),""),"")</f>
        <v/>
      </c>
      <c r="N2947" s="362" t="str">
        <f>IFERROR(IF(LEN(INDEX(PlansAndNotes!$D$6:$D$4005,ROW(B2947)-ROW($C$3)))=0,"",INDEX(PlansAndNotes!$D$6:$D$4005,ROW(B2947)-ROW($C$3))),"")</f>
        <v/>
      </c>
      <c r="O2947" s="165" t="str">
        <f t="shared" si="311"/>
        <v/>
      </c>
      <c r="P2947" s="363" t="str">
        <f>IFERROR(IF(LEN(INDEX(PlansAndNotes!$E$6:$E$4005,ROW(B2947)-ROW($C$3)))=0,"",INDEX(PlansAndNotes!$E$6:$E$4005,ROW(B2947)-ROW($C$3))),"")</f>
        <v/>
      </c>
      <c r="Q2947" s="363" t="str">
        <f>IFERROR(IF(LEN(INDEX(PlansAndNotes!$G$6:$G$4005,ROW(B2947)-ROW($C$3)))=0,"",INDEX(PlansAndNotes!$G$6:$G$4005,ROW(B2947)-ROW($C$3))),"")</f>
        <v/>
      </c>
      <c r="R2947" s="361" t="str">
        <f>IFERROR(IF(LEN(D2947)&gt;0,IF(LEN(INDEX(AdressBook!$C$6:$C$25,MATCH(D2947,AdressBook!$B$6:$B$25,0),1))=0,"",INDEX(AdressBook!$C$6:$C$25,MATCH(D2947,AdressBook!$B$6:$B$25,0),1)),""),"")</f>
        <v/>
      </c>
      <c r="S2947" s="165">
        <f>IF(LEN(C2947)&gt;0,IFERROR(IF(MATCH(C2947,C2948:$C$4004,0)&gt;0,-1,ROW(S2947)-ROW($S$3)),ROW(S2947)-ROW($S$3)),-1)</f>
        <v>-1</v>
      </c>
      <c r="T2947" s="165">
        <f t="shared" si="312"/>
        <v>0</v>
      </c>
      <c r="U2947" s="165" t="str">
        <f t="shared" si="313"/>
        <v/>
      </c>
      <c r="V2947" s="165" t="str">
        <f>IFERROR(IF(OR(C2947="",S2947&lt;0),"",IF(SUBTOTAL(3,C2947:C2947)=0,-1,SUBTOTAL(3,$C$4:C2947))),"")</f>
        <v/>
      </c>
      <c r="W2947" s="156" t="str">
        <f t="array" ref="W2947">IF(LEN(C2947)&gt;0,IFERROR(IF(MATCH(C2947,$C$3:$C2946,0)&gt;0,N2947-INDEX($N$3:N2946,SUMPRODUCT(MAX(ROW($C$3:$C2946)*(C2947=$C$3:$C2946)))-2,1),""),""),"")</f>
        <v/>
      </c>
      <c r="X2947" s="156">
        <f t="shared" ca="1" si="314"/>
        <v>1</v>
      </c>
      <c r="Y2947" s="156">
        <f t="shared" ca="1" si="315"/>
        <v>1</v>
      </c>
    </row>
    <row r="2948" spans="2:25" hidden="1" x14ac:dyDescent="0.25">
      <c r="B2948" s="390" t="str">
        <f>IFERROR(IF(LEN(INDEX(PlansAndNotes!$B$6:$B$2005,ROW(A2948)-ROW($B$3)))=0,"",INDEX(PlansAndNotes!$B$6:$B$2005,ROW(A2948)-ROW($B$3))),"")</f>
        <v/>
      </c>
      <c r="C2948" s="387" t="str">
        <f t="shared" si="316"/>
        <v/>
      </c>
      <c r="D2948" s="361" t="str">
        <f>IFERROR(IF(LEN(C2948)&gt;0,IF(LEN(INDEX(TasksList!$C$6:$C$25,MATCH(C2948,TasksList!$B$6:$B$25,0),1))=0,"",INDEX(TasksList!$C$6:$C$25,MATCH(C2948,TasksList!$B$6:$B$25,0),1)),""),"")</f>
        <v/>
      </c>
      <c r="E2948" s="361" t="str">
        <f>IFERROR(IF(LEN(C2948)&gt;0,IF(LEN(INDEX(TasksList!$F$6:$F$25,MATCH(C2948,TasksList!$B$6:$B$25,0),1))=0,"not set!",INDEX(TasksList!$F$6:$F$25,MATCH(C2948,TasksList!$B$6:$B$25,0),1)),""),"")</f>
        <v/>
      </c>
      <c r="F2948" s="360" t="str">
        <f>IFERROR(IF(LEN(D2948)&gt;0,IF(LEN(INDEX(AdressBook!$D$6:$D$25,MATCH(D2948,AdressBook!$B$6:$B$25,0),1))=0,"",INDEX(AdressBook!$D$6:$D$25,MATCH(D2948,AdressBook!$B$6:$B$25,0),1)),""),"")</f>
        <v/>
      </c>
      <c r="G2948" s="361" t="str">
        <f>IFERROR(IF(LEN(INDEX(PlansAndNotes!$F$6:$F$4005,ROW(B2948)-ROW($C$3)))=0,"",INDEX(PlansAndNotes!$F$6:$F$4005,ROW(B2948)-ROW($C$3))),"")</f>
        <v/>
      </c>
      <c r="H2948" s="361" t="str">
        <f>IFERROR(IF(LEN(C2948)&gt;0,IF(LEN(INDEX(TasksList!$G$6:$G$25,MATCH(C2948,TasksList!$B$6:$B$25,0),1))=0,"",INDEX(TasksList!$G$6:$G$25,MATCH(C2948,TasksList!$B$6:$B$25,0),1)),""),"")</f>
        <v/>
      </c>
      <c r="N2948" s="362" t="str">
        <f>IFERROR(IF(LEN(INDEX(PlansAndNotes!$D$6:$D$4005,ROW(B2948)-ROW($C$3)))=0,"",INDEX(PlansAndNotes!$D$6:$D$4005,ROW(B2948)-ROW($C$3))),"")</f>
        <v/>
      </c>
      <c r="O2948" s="165" t="str">
        <f t="shared" ref="O2948:O3011" si="317">IF(LEN(B2948)&gt;0,RIGHT(B2948,LEN(B2948)-SEARCH(" - ",B2948)-2),"")</f>
        <v/>
      </c>
      <c r="P2948" s="363" t="str">
        <f>IFERROR(IF(LEN(INDEX(PlansAndNotes!$E$6:$E$4005,ROW(B2948)-ROW($C$3)))=0,"",INDEX(PlansAndNotes!$E$6:$E$4005,ROW(B2948)-ROW($C$3))),"")</f>
        <v/>
      </c>
      <c r="Q2948" s="363" t="str">
        <f>IFERROR(IF(LEN(INDEX(PlansAndNotes!$G$6:$G$4005,ROW(B2948)-ROW($C$3)))=0,"",INDEX(PlansAndNotes!$G$6:$G$4005,ROW(B2948)-ROW($C$3))),"")</f>
        <v/>
      </c>
      <c r="R2948" s="361" t="str">
        <f>IFERROR(IF(LEN(D2948)&gt;0,IF(LEN(INDEX(AdressBook!$C$6:$C$25,MATCH(D2948,AdressBook!$B$6:$B$25,0),1))=0,"",INDEX(AdressBook!$C$6:$C$25,MATCH(D2948,AdressBook!$B$6:$B$25,0),1)),""),"")</f>
        <v/>
      </c>
      <c r="S2948" s="165">
        <f>IF(LEN(C2948)&gt;0,IFERROR(IF(MATCH(C2948,C2949:$C$4004,0)&gt;0,-1,ROW(S2948)-ROW($S$3)),ROW(S2948)-ROW($S$3)),-1)</f>
        <v>-1</v>
      </c>
      <c r="T2948" s="165">
        <f t="shared" ref="T2948:T3011" si="318">IF(OR(taskRange="All tasks (all stages)",taskRange=""),ROW(T2948)-ROW($T$3),IF(S2948&gt;0,ROW(T2948)-ROW($T$3),0))*IF(OR(calendarSalesmen="",calendarSalesmen="All salesmen"),1,IF(calendarSalesmen=G2948,1,0))*IF(OR(calendarStage="",calendarStage="All Stages"),1,IF(calendarStage=P2948,1,0))</f>
        <v>0</v>
      </c>
      <c r="U2948" s="165" t="str">
        <f t="shared" ref="U2948:U3011" si="319">IF(S2948&gt;0,P2948,"")</f>
        <v/>
      </c>
      <c r="V2948" s="165" t="str">
        <f>IFERROR(IF(OR(C2948="",S2948&lt;0),"",IF(SUBTOTAL(3,C2948:C2948)=0,-1,SUBTOTAL(3,$C$4:C2948))),"")</f>
        <v/>
      </c>
      <c r="W2948" s="156" t="str">
        <f t="array" ref="W2948">IF(LEN(C2948)&gt;0,IFERROR(IF(MATCH(C2948,$C$3:$C2947,0)&gt;0,N2948-INDEX($N$3:N2947,SUMPRODUCT(MAX(ROW($C$3:$C2947)*(C2948=$C$3:$C2947)))-2,1),""),""),"")</f>
        <v/>
      </c>
      <c r="X2948" s="156">
        <f t="shared" ca="1" si="314"/>
        <v>1</v>
      </c>
      <c r="Y2948" s="156">
        <f t="shared" ca="1" si="315"/>
        <v>1</v>
      </c>
    </row>
    <row r="2949" spans="2:25" hidden="1" x14ac:dyDescent="0.25">
      <c r="B2949" s="390" t="str">
        <f>IFERROR(IF(LEN(INDEX(PlansAndNotes!$B$6:$B$2005,ROW(A2949)-ROW($B$3)))=0,"",INDEX(PlansAndNotes!$B$6:$B$2005,ROW(A2949)-ROW($B$3))),"")</f>
        <v/>
      </c>
      <c r="C2949" s="387" t="str">
        <f t="shared" si="316"/>
        <v/>
      </c>
      <c r="D2949" s="361" t="str">
        <f>IFERROR(IF(LEN(C2949)&gt;0,IF(LEN(INDEX(TasksList!$C$6:$C$25,MATCH(C2949,TasksList!$B$6:$B$25,0),1))=0,"",INDEX(TasksList!$C$6:$C$25,MATCH(C2949,TasksList!$B$6:$B$25,0),1)),""),"")</f>
        <v/>
      </c>
      <c r="E2949" s="361" t="str">
        <f>IFERROR(IF(LEN(C2949)&gt;0,IF(LEN(INDEX(TasksList!$F$6:$F$25,MATCH(C2949,TasksList!$B$6:$B$25,0),1))=0,"not set!",INDEX(TasksList!$F$6:$F$25,MATCH(C2949,TasksList!$B$6:$B$25,0),1)),""),"")</f>
        <v/>
      </c>
      <c r="F2949" s="360" t="str">
        <f>IFERROR(IF(LEN(D2949)&gt;0,IF(LEN(INDEX(AdressBook!$D$6:$D$25,MATCH(D2949,AdressBook!$B$6:$B$25,0),1))=0,"",INDEX(AdressBook!$D$6:$D$25,MATCH(D2949,AdressBook!$B$6:$B$25,0),1)),""),"")</f>
        <v/>
      </c>
      <c r="G2949" s="361" t="str">
        <f>IFERROR(IF(LEN(INDEX(PlansAndNotes!$F$6:$F$4005,ROW(B2949)-ROW($C$3)))=0,"",INDEX(PlansAndNotes!$F$6:$F$4005,ROW(B2949)-ROW($C$3))),"")</f>
        <v/>
      </c>
      <c r="H2949" s="361" t="str">
        <f>IFERROR(IF(LEN(C2949)&gt;0,IF(LEN(INDEX(TasksList!$G$6:$G$25,MATCH(C2949,TasksList!$B$6:$B$25,0),1))=0,"",INDEX(TasksList!$G$6:$G$25,MATCH(C2949,TasksList!$B$6:$B$25,0),1)),""),"")</f>
        <v/>
      </c>
      <c r="N2949" s="362" t="str">
        <f>IFERROR(IF(LEN(INDEX(PlansAndNotes!$D$6:$D$4005,ROW(B2949)-ROW($C$3)))=0,"",INDEX(PlansAndNotes!$D$6:$D$4005,ROW(B2949)-ROW($C$3))),"")</f>
        <v/>
      </c>
      <c r="O2949" s="165" t="str">
        <f t="shared" si="317"/>
        <v/>
      </c>
      <c r="P2949" s="363" t="str">
        <f>IFERROR(IF(LEN(INDEX(PlansAndNotes!$E$6:$E$4005,ROW(B2949)-ROW($C$3)))=0,"",INDEX(PlansAndNotes!$E$6:$E$4005,ROW(B2949)-ROW($C$3))),"")</f>
        <v/>
      </c>
      <c r="Q2949" s="363" t="str">
        <f>IFERROR(IF(LEN(INDEX(PlansAndNotes!$G$6:$G$4005,ROW(B2949)-ROW($C$3)))=0,"",INDEX(PlansAndNotes!$G$6:$G$4005,ROW(B2949)-ROW($C$3))),"")</f>
        <v/>
      </c>
      <c r="R2949" s="361" t="str">
        <f>IFERROR(IF(LEN(D2949)&gt;0,IF(LEN(INDEX(AdressBook!$C$6:$C$25,MATCH(D2949,AdressBook!$B$6:$B$25,0),1))=0,"",INDEX(AdressBook!$C$6:$C$25,MATCH(D2949,AdressBook!$B$6:$B$25,0),1)),""),"")</f>
        <v/>
      </c>
      <c r="S2949" s="165">
        <f>IF(LEN(C2949)&gt;0,IFERROR(IF(MATCH(C2949,C2950:$C$4004,0)&gt;0,-1,ROW(S2949)-ROW($S$3)),ROW(S2949)-ROW($S$3)),-1)</f>
        <v>-1</v>
      </c>
      <c r="T2949" s="165">
        <f t="shared" si="318"/>
        <v>0</v>
      </c>
      <c r="U2949" s="165" t="str">
        <f t="shared" si="319"/>
        <v/>
      </c>
      <c r="V2949" s="165" t="str">
        <f>IFERROR(IF(OR(C2949="",S2949&lt;0),"",IF(SUBTOTAL(3,C2949:C2949)=0,-1,SUBTOTAL(3,$C$4:C2949))),"")</f>
        <v/>
      </c>
      <c r="W2949" s="156" t="str">
        <f t="array" ref="W2949">IF(LEN(C2949)&gt;0,IFERROR(IF(MATCH(C2949,$C$3:$C2948,0)&gt;0,N2949-INDEX($N$3:N2948,SUMPRODUCT(MAX(ROW($C$3:$C2948)*(C2949=$C$3:$C2948)))-2,1),""),""),"")</f>
        <v/>
      </c>
      <c r="X2949" s="156">
        <f t="shared" ref="X2949:X3012" ca="1" si="320">IFERROR(IF($X$2="",1,IF(AND(N2949&lt;=TODAY(),N2949+$X$2&gt;=TODAY()),1,0)),"")</f>
        <v>1</v>
      </c>
      <c r="Y2949" s="156">
        <f t="shared" ref="Y2949:Y3012" ca="1" si="321">IFERROR(IF($Y$2="",1,IF(AND(N2949&lt;=TODAY(),N2949+$Y$2&gt;=TODAY()),1,0)),"")</f>
        <v>1</v>
      </c>
    </row>
    <row r="2950" spans="2:25" hidden="1" x14ac:dyDescent="0.25">
      <c r="B2950" s="390" t="str">
        <f>IFERROR(IF(LEN(INDEX(PlansAndNotes!$B$6:$B$2005,ROW(A2950)-ROW($B$3)))=0,"",INDEX(PlansAndNotes!$B$6:$B$2005,ROW(A2950)-ROW($B$3))),"")</f>
        <v/>
      </c>
      <c r="C2950" s="387" t="str">
        <f t="shared" si="316"/>
        <v/>
      </c>
      <c r="D2950" s="361" t="str">
        <f>IFERROR(IF(LEN(C2950)&gt;0,IF(LEN(INDEX(TasksList!$C$6:$C$25,MATCH(C2950,TasksList!$B$6:$B$25,0),1))=0,"",INDEX(TasksList!$C$6:$C$25,MATCH(C2950,TasksList!$B$6:$B$25,0),1)),""),"")</f>
        <v/>
      </c>
      <c r="E2950" s="361" t="str">
        <f>IFERROR(IF(LEN(C2950)&gt;0,IF(LEN(INDEX(TasksList!$F$6:$F$25,MATCH(C2950,TasksList!$B$6:$B$25,0),1))=0,"not set!",INDEX(TasksList!$F$6:$F$25,MATCH(C2950,TasksList!$B$6:$B$25,0),1)),""),"")</f>
        <v/>
      </c>
      <c r="F2950" s="360" t="str">
        <f>IFERROR(IF(LEN(D2950)&gt;0,IF(LEN(INDEX(AdressBook!$D$6:$D$25,MATCH(D2950,AdressBook!$B$6:$B$25,0),1))=0,"",INDEX(AdressBook!$D$6:$D$25,MATCH(D2950,AdressBook!$B$6:$B$25,0),1)),""),"")</f>
        <v/>
      </c>
      <c r="G2950" s="361" t="str">
        <f>IFERROR(IF(LEN(INDEX(PlansAndNotes!$F$6:$F$4005,ROW(B2950)-ROW($C$3)))=0,"",INDEX(PlansAndNotes!$F$6:$F$4005,ROW(B2950)-ROW($C$3))),"")</f>
        <v/>
      </c>
      <c r="H2950" s="361" t="str">
        <f>IFERROR(IF(LEN(C2950)&gt;0,IF(LEN(INDEX(TasksList!$G$6:$G$25,MATCH(C2950,TasksList!$B$6:$B$25,0),1))=0,"",INDEX(TasksList!$G$6:$G$25,MATCH(C2950,TasksList!$B$6:$B$25,0),1)),""),"")</f>
        <v/>
      </c>
      <c r="N2950" s="362" t="str">
        <f>IFERROR(IF(LEN(INDEX(PlansAndNotes!$D$6:$D$4005,ROW(B2950)-ROW($C$3)))=0,"",INDEX(PlansAndNotes!$D$6:$D$4005,ROW(B2950)-ROW($C$3))),"")</f>
        <v/>
      </c>
      <c r="O2950" s="165" t="str">
        <f t="shared" si="317"/>
        <v/>
      </c>
      <c r="P2950" s="363" t="str">
        <f>IFERROR(IF(LEN(INDEX(PlansAndNotes!$E$6:$E$4005,ROW(B2950)-ROW($C$3)))=0,"",INDEX(PlansAndNotes!$E$6:$E$4005,ROW(B2950)-ROW($C$3))),"")</f>
        <v/>
      </c>
      <c r="Q2950" s="363" t="str">
        <f>IFERROR(IF(LEN(INDEX(PlansAndNotes!$G$6:$G$4005,ROW(B2950)-ROW($C$3)))=0,"",INDEX(PlansAndNotes!$G$6:$G$4005,ROW(B2950)-ROW($C$3))),"")</f>
        <v/>
      </c>
      <c r="R2950" s="361" t="str">
        <f>IFERROR(IF(LEN(D2950)&gt;0,IF(LEN(INDEX(AdressBook!$C$6:$C$25,MATCH(D2950,AdressBook!$B$6:$B$25,0),1))=0,"",INDEX(AdressBook!$C$6:$C$25,MATCH(D2950,AdressBook!$B$6:$B$25,0),1)),""),"")</f>
        <v/>
      </c>
      <c r="S2950" s="165">
        <f>IF(LEN(C2950)&gt;0,IFERROR(IF(MATCH(C2950,C2951:$C$4004,0)&gt;0,-1,ROW(S2950)-ROW($S$3)),ROW(S2950)-ROW($S$3)),-1)</f>
        <v>-1</v>
      </c>
      <c r="T2950" s="165">
        <f t="shared" si="318"/>
        <v>0</v>
      </c>
      <c r="U2950" s="165" t="str">
        <f t="shared" si="319"/>
        <v/>
      </c>
      <c r="V2950" s="165" t="str">
        <f>IFERROR(IF(OR(C2950="",S2950&lt;0),"",IF(SUBTOTAL(3,C2950:C2950)=0,-1,SUBTOTAL(3,$C$4:C2950))),"")</f>
        <v/>
      </c>
      <c r="W2950" s="156" t="str">
        <f t="array" ref="W2950">IF(LEN(C2950)&gt;0,IFERROR(IF(MATCH(C2950,$C$3:$C2949,0)&gt;0,N2950-INDEX($N$3:N2949,SUMPRODUCT(MAX(ROW($C$3:$C2949)*(C2950=$C$3:$C2949)))-2,1),""),""),"")</f>
        <v/>
      </c>
      <c r="X2950" s="156">
        <f t="shared" ca="1" si="320"/>
        <v>1</v>
      </c>
      <c r="Y2950" s="156">
        <f t="shared" ca="1" si="321"/>
        <v>1</v>
      </c>
    </row>
    <row r="2951" spans="2:25" hidden="1" x14ac:dyDescent="0.25">
      <c r="B2951" s="390" t="str">
        <f>IFERROR(IF(LEN(INDEX(PlansAndNotes!$B$6:$B$2005,ROW(A2951)-ROW($B$3)))=0,"",INDEX(PlansAndNotes!$B$6:$B$2005,ROW(A2951)-ROW($B$3))),"")</f>
        <v/>
      </c>
      <c r="C2951" s="387" t="str">
        <f t="shared" si="316"/>
        <v/>
      </c>
      <c r="D2951" s="361" t="str">
        <f>IFERROR(IF(LEN(C2951)&gt;0,IF(LEN(INDEX(TasksList!$C$6:$C$25,MATCH(C2951,TasksList!$B$6:$B$25,0),1))=0,"",INDEX(TasksList!$C$6:$C$25,MATCH(C2951,TasksList!$B$6:$B$25,0),1)),""),"")</f>
        <v/>
      </c>
      <c r="E2951" s="361" t="str">
        <f>IFERROR(IF(LEN(C2951)&gt;0,IF(LEN(INDEX(TasksList!$F$6:$F$25,MATCH(C2951,TasksList!$B$6:$B$25,0),1))=0,"not set!",INDEX(TasksList!$F$6:$F$25,MATCH(C2951,TasksList!$B$6:$B$25,0),1)),""),"")</f>
        <v/>
      </c>
      <c r="F2951" s="360" t="str">
        <f>IFERROR(IF(LEN(D2951)&gt;0,IF(LEN(INDEX(AdressBook!$D$6:$D$25,MATCH(D2951,AdressBook!$B$6:$B$25,0),1))=0,"",INDEX(AdressBook!$D$6:$D$25,MATCH(D2951,AdressBook!$B$6:$B$25,0),1)),""),"")</f>
        <v/>
      </c>
      <c r="G2951" s="361" t="str">
        <f>IFERROR(IF(LEN(INDEX(PlansAndNotes!$F$6:$F$4005,ROW(B2951)-ROW($C$3)))=0,"",INDEX(PlansAndNotes!$F$6:$F$4005,ROW(B2951)-ROW($C$3))),"")</f>
        <v/>
      </c>
      <c r="H2951" s="361" t="str">
        <f>IFERROR(IF(LEN(C2951)&gt;0,IF(LEN(INDEX(TasksList!$G$6:$G$25,MATCH(C2951,TasksList!$B$6:$B$25,0),1))=0,"",INDEX(TasksList!$G$6:$G$25,MATCH(C2951,TasksList!$B$6:$B$25,0),1)),""),"")</f>
        <v/>
      </c>
      <c r="N2951" s="362" t="str">
        <f>IFERROR(IF(LEN(INDEX(PlansAndNotes!$D$6:$D$4005,ROW(B2951)-ROW($C$3)))=0,"",INDEX(PlansAndNotes!$D$6:$D$4005,ROW(B2951)-ROW($C$3))),"")</f>
        <v/>
      </c>
      <c r="O2951" s="165" t="str">
        <f t="shared" si="317"/>
        <v/>
      </c>
      <c r="P2951" s="363" t="str">
        <f>IFERROR(IF(LEN(INDEX(PlansAndNotes!$E$6:$E$4005,ROW(B2951)-ROW($C$3)))=0,"",INDEX(PlansAndNotes!$E$6:$E$4005,ROW(B2951)-ROW($C$3))),"")</f>
        <v/>
      </c>
      <c r="Q2951" s="363" t="str">
        <f>IFERROR(IF(LEN(INDEX(PlansAndNotes!$G$6:$G$4005,ROW(B2951)-ROW($C$3)))=0,"",INDEX(PlansAndNotes!$G$6:$G$4005,ROW(B2951)-ROW($C$3))),"")</f>
        <v/>
      </c>
      <c r="R2951" s="361" t="str">
        <f>IFERROR(IF(LEN(D2951)&gt;0,IF(LEN(INDEX(AdressBook!$C$6:$C$25,MATCH(D2951,AdressBook!$B$6:$B$25,0),1))=0,"",INDEX(AdressBook!$C$6:$C$25,MATCH(D2951,AdressBook!$B$6:$B$25,0),1)),""),"")</f>
        <v/>
      </c>
      <c r="S2951" s="165">
        <f>IF(LEN(C2951)&gt;0,IFERROR(IF(MATCH(C2951,C2952:$C$4004,0)&gt;0,-1,ROW(S2951)-ROW($S$3)),ROW(S2951)-ROW($S$3)),-1)</f>
        <v>-1</v>
      </c>
      <c r="T2951" s="165">
        <f t="shared" si="318"/>
        <v>0</v>
      </c>
      <c r="U2951" s="165" t="str">
        <f t="shared" si="319"/>
        <v/>
      </c>
      <c r="V2951" s="165" t="str">
        <f>IFERROR(IF(OR(C2951="",S2951&lt;0),"",IF(SUBTOTAL(3,C2951:C2951)=0,-1,SUBTOTAL(3,$C$4:C2951))),"")</f>
        <v/>
      </c>
      <c r="W2951" s="156" t="str">
        <f t="array" ref="W2951">IF(LEN(C2951)&gt;0,IFERROR(IF(MATCH(C2951,$C$3:$C2950,0)&gt;0,N2951-INDEX($N$3:N2950,SUMPRODUCT(MAX(ROW($C$3:$C2950)*(C2951=$C$3:$C2950)))-2,1),""),""),"")</f>
        <v/>
      </c>
      <c r="X2951" s="156">
        <f t="shared" ca="1" si="320"/>
        <v>1</v>
      </c>
      <c r="Y2951" s="156">
        <f t="shared" ca="1" si="321"/>
        <v>1</v>
      </c>
    </row>
    <row r="2952" spans="2:25" hidden="1" x14ac:dyDescent="0.25">
      <c r="B2952" s="390" t="str">
        <f>IFERROR(IF(LEN(INDEX(PlansAndNotes!$B$6:$B$2005,ROW(A2952)-ROW($B$3)))=0,"",INDEX(PlansAndNotes!$B$6:$B$2005,ROW(A2952)-ROW($B$3))),"")</f>
        <v/>
      </c>
      <c r="C2952" s="387" t="str">
        <f t="shared" si="316"/>
        <v/>
      </c>
      <c r="D2952" s="361" t="str">
        <f>IFERROR(IF(LEN(C2952)&gt;0,IF(LEN(INDEX(TasksList!$C$6:$C$25,MATCH(C2952,TasksList!$B$6:$B$25,0),1))=0,"",INDEX(TasksList!$C$6:$C$25,MATCH(C2952,TasksList!$B$6:$B$25,0),1)),""),"")</f>
        <v/>
      </c>
      <c r="E2952" s="361" t="str">
        <f>IFERROR(IF(LEN(C2952)&gt;0,IF(LEN(INDEX(TasksList!$F$6:$F$25,MATCH(C2952,TasksList!$B$6:$B$25,0),1))=0,"not set!",INDEX(TasksList!$F$6:$F$25,MATCH(C2952,TasksList!$B$6:$B$25,0),1)),""),"")</f>
        <v/>
      </c>
      <c r="F2952" s="360" t="str">
        <f>IFERROR(IF(LEN(D2952)&gt;0,IF(LEN(INDEX(AdressBook!$D$6:$D$25,MATCH(D2952,AdressBook!$B$6:$B$25,0),1))=0,"",INDEX(AdressBook!$D$6:$D$25,MATCH(D2952,AdressBook!$B$6:$B$25,0),1)),""),"")</f>
        <v/>
      </c>
      <c r="G2952" s="361" t="str">
        <f>IFERROR(IF(LEN(INDEX(PlansAndNotes!$F$6:$F$4005,ROW(B2952)-ROW($C$3)))=0,"",INDEX(PlansAndNotes!$F$6:$F$4005,ROW(B2952)-ROW($C$3))),"")</f>
        <v/>
      </c>
      <c r="H2952" s="361" t="str">
        <f>IFERROR(IF(LEN(C2952)&gt;0,IF(LEN(INDEX(TasksList!$G$6:$G$25,MATCH(C2952,TasksList!$B$6:$B$25,0),1))=0,"",INDEX(TasksList!$G$6:$G$25,MATCH(C2952,TasksList!$B$6:$B$25,0),1)),""),"")</f>
        <v/>
      </c>
      <c r="N2952" s="362" t="str">
        <f>IFERROR(IF(LEN(INDEX(PlansAndNotes!$D$6:$D$4005,ROW(B2952)-ROW($C$3)))=0,"",INDEX(PlansAndNotes!$D$6:$D$4005,ROW(B2952)-ROW($C$3))),"")</f>
        <v/>
      </c>
      <c r="O2952" s="165" t="str">
        <f t="shared" si="317"/>
        <v/>
      </c>
      <c r="P2952" s="363" t="str">
        <f>IFERROR(IF(LEN(INDEX(PlansAndNotes!$E$6:$E$4005,ROW(B2952)-ROW($C$3)))=0,"",INDEX(PlansAndNotes!$E$6:$E$4005,ROW(B2952)-ROW($C$3))),"")</f>
        <v/>
      </c>
      <c r="Q2952" s="363" t="str">
        <f>IFERROR(IF(LEN(INDEX(PlansAndNotes!$G$6:$G$4005,ROW(B2952)-ROW($C$3)))=0,"",INDEX(PlansAndNotes!$G$6:$G$4005,ROW(B2952)-ROW($C$3))),"")</f>
        <v/>
      </c>
      <c r="R2952" s="361" t="str">
        <f>IFERROR(IF(LEN(D2952)&gt;0,IF(LEN(INDEX(AdressBook!$C$6:$C$25,MATCH(D2952,AdressBook!$B$6:$B$25,0),1))=0,"",INDEX(AdressBook!$C$6:$C$25,MATCH(D2952,AdressBook!$B$6:$B$25,0),1)),""),"")</f>
        <v/>
      </c>
      <c r="S2952" s="165">
        <f>IF(LEN(C2952)&gt;0,IFERROR(IF(MATCH(C2952,C2953:$C$4004,0)&gt;0,-1,ROW(S2952)-ROW($S$3)),ROW(S2952)-ROW($S$3)),-1)</f>
        <v>-1</v>
      </c>
      <c r="T2952" s="165">
        <f t="shared" si="318"/>
        <v>0</v>
      </c>
      <c r="U2952" s="165" t="str">
        <f t="shared" si="319"/>
        <v/>
      </c>
      <c r="V2952" s="165" t="str">
        <f>IFERROR(IF(OR(C2952="",S2952&lt;0),"",IF(SUBTOTAL(3,C2952:C2952)=0,-1,SUBTOTAL(3,$C$4:C2952))),"")</f>
        <v/>
      </c>
      <c r="W2952" s="156" t="str">
        <f t="array" ref="W2952">IF(LEN(C2952)&gt;0,IFERROR(IF(MATCH(C2952,$C$3:$C2951,0)&gt;0,N2952-INDEX($N$3:N2951,SUMPRODUCT(MAX(ROW($C$3:$C2951)*(C2952=$C$3:$C2951)))-2,1),""),""),"")</f>
        <v/>
      </c>
      <c r="X2952" s="156">
        <f t="shared" ca="1" si="320"/>
        <v>1</v>
      </c>
      <c r="Y2952" s="156">
        <f t="shared" ca="1" si="321"/>
        <v>1</v>
      </c>
    </row>
    <row r="2953" spans="2:25" hidden="1" x14ac:dyDescent="0.25">
      <c r="B2953" s="390" t="str">
        <f>IFERROR(IF(LEN(INDEX(PlansAndNotes!$B$6:$B$2005,ROW(A2953)-ROW($B$3)))=0,"",INDEX(PlansAndNotes!$B$6:$B$2005,ROW(A2953)-ROW($B$3))),"")</f>
        <v/>
      </c>
      <c r="C2953" s="387" t="str">
        <f t="shared" si="316"/>
        <v/>
      </c>
      <c r="D2953" s="361" t="str">
        <f>IFERROR(IF(LEN(C2953)&gt;0,IF(LEN(INDEX(TasksList!$C$6:$C$25,MATCH(C2953,TasksList!$B$6:$B$25,0),1))=0,"",INDEX(TasksList!$C$6:$C$25,MATCH(C2953,TasksList!$B$6:$B$25,0),1)),""),"")</f>
        <v/>
      </c>
      <c r="E2953" s="361" t="str">
        <f>IFERROR(IF(LEN(C2953)&gt;0,IF(LEN(INDEX(TasksList!$F$6:$F$25,MATCH(C2953,TasksList!$B$6:$B$25,0),1))=0,"not set!",INDEX(TasksList!$F$6:$F$25,MATCH(C2953,TasksList!$B$6:$B$25,0),1)),""),"")</f>
        <v/>
      </c>
      <c r="F2953" s="360" t="str">
        <f>IFERROR(IF(LEN(D2953)&gt;0,IF(LEN(INDEX(AdressBook!$D$6:$D$25,MATCH(D2953,AdressBook!$B$6:$B$25,0),1))=0,"",INDEX(AdressBook!$D$6:$D$25,MATCH(D2953,AdressBook!$B$6:$B$25,0),1)),""),"")</f>
        <v/>
      </c>
      <c r="G2953" s="361" t="str">
        <f>IFERROR(IF(LEN(INDEX(PlansAndNotes!$F$6:$F$4005,ROW(B2953)-ROW($C$3)))=0,"",INDEX(PlansAndNotes!$F$6:$F$4005,ROW(B2953)-ROW($C$3))),"")</f>
        <v/>
      </c>
      <c r="H2953" s="361" t="str">
        <f>IFERROR(IF(LEN(C2953)&gt;0,IF(LEN(INDEX(TasksList!$G$6:$G$25,MATCH(C2953,TasksList!$B$6:$B$25,0),1))=0,"",INDEX(TasksList!$G$6:$G$25,MATCH(C2953,TasksList!$B$6:$B$25,0),1)),""),"")</f>
        <v/>
      </c>
      <c r="N2953" s="362" t="str">
        <f>IFERROR(IF(LEN(INDEX(PlansAndNotes!$D$6:$D$4005,ROW(B2953)-ROW($C$3)))=0,"",INDEX(PlansAndNotes!$D$6:$D$4005,ROW(B2953)-ROW($C$3))),"")</f>
        <v/>
      </c>
      <c r="O2953" s="165" t="str">
        <f t="shared" si="317"/>
        <v/>
      </c>
      <c r="P2953" s="363" t="str">
        <f>IFERROR(IF(LEN(INDEX(PlansAndNotes!$E$6:$E$4005,ROW(B2953)-ROW($C$3)))=0,"",INDEX(PlansAndNotes!$E$6:$E$4005,ROW(B2953)-ROW($C$3))),"")</f>
        <v/>
      </c>
      <c r="Q2953" s="363" t="str">
        <f>IFERROR(IF(LEN(INDEX(PlansAndNotes!$G$6:$G$4005,ROW(B2953)-ROW($C$3)))=0,"",INDEX(PlansAndNotes!$G$6:$G$4005,ROW(B2953)-ROW($C$3))),"")</f>
        <v/>
      </c>
      <c r="R2953" s="361" t="str">
        <f>IFERROR(IF(LEN(D2953)&gt;0,IF(LEN(INDEX(AdressBook!$C$6:$C$25,MATCH(D2953,AdressBook!$B$6:$B$25,0),1))=0,"",INDEX(AdressBook!$C$6:$C$25,MATCH(D2953,AdressBook!$B$6:$B$25,0),1)),""),"")</f>
        <v/>
      </c>
      <c r="S2953" s="165">
        <f>IF(LEN(C2953)&gt;0,IFERROR(IF(MATCH(C2953,C2954:$C$4004,0)&gt;0,-1,ROW(S2953)-ROW($S$3)),ROW(S2953)-ROW($S$3)),-1)</f>
        <v>-1</v>
      </c>
      <c r="T2953" s="165">
        <f t="shared" si="318"/>
        <v>0</v>
      </c>
      <c r="U2953" s="165" t="str">
        <f t="shared" si="319"/>
        <v/>
      </c>
      <c r="V2953" s="165" t="str">
        <f>IFERROR(IF(OR(C2953="",S2953&lt;0),"",IF(SUBTOTAL(3,C2953:C2953)=0,-1,SUBTOTAL(3,$C$4:C2953))),"")</f>
        <v/>
      </c>
      <c r="W2953" s="156" t="str">
        <f t="array" ref="W2953">IF(LEN(C2953)&gt;0,IFERROR(IF(MATCH(C2953,$C$3:$C2952,0)&gt;0,N2953-INDEX($N$3:N2952,SUMPRODUCT(MAX(ROW($C$3:$C2952)*(C2953=$C$3:$C2952)))-2,1),""),""),"")</f>
        <v/>
      </c>
      <c r="X2953" s="156">
        <f t="shared" ca="1" si="320"/>
        <v>1</v>
      </c>
      <c r="Y2953" s="156">
        <f t="shared" ca="1" si="321"/>
        <v>1</v>
      </c>
    </row>
    <row r="2954" spans="2:25" hidden="1" x14ac:dyDescent="0.25">
      <c r="B2954" s="390" t="str">
        <f>IFERROR(IF(LEN(INDEX(PlansAndNotes!$B$6:$B$2005,ROW(A2954)-ROW($B$3)))=0,"",INDEX(PlansAndNotes!$B$6:$B$2005,ROW(A2954)-ROW($B$3))),"")</f>
        <v/>
      </c>
      <c r="C2954" s="387" t="str">
        <f t="shared" si="316"/>
        <v/>
      </c>
      <c r="D2954" s="361" t="str">
        <f>IFERROR(IF(LEN(C2954)&gt;0,IF(LEN(INDEX(TasksList!$C$6:$C$25,MATCH(C2954,TasksList!$B$6:$B$25,0),1))=0,"",INDEX(TasksList!$C$6:$C$25,MATCH(C2954,TasksList!$B$6:$B$25,0),1)),""),"")</f>
        <v/>
      </c>
      <c r="E2954" s="361" t="str">
        <f>IFERROR(IF(LEN(C2954)&gt;0,IF(LEN(INDEX(TasksList!$F$6:$F$25,MATCH(C2954,TasksList!$B$6:$B$25,0),1))=0,"not set!",INDEX(TasksList!$F$6:$F$25,MATCH(C2954,TasksList!$B$6:$B$25,0),1)),""),"")</f>
        <v/>
      </c>
      <c r="F2954" s="360" t="str">
        <f>IFERROR(IF(LEN(D2954)&gt;0,IF(LEN(INDEX(AdressBook!$D$6:$D$25,MATCH(D2954,AdressBook!$B$6:$B$25,0),1))=0,"",INDEX(AdressBook!$D$6:$D$25,MATCH(D2954,AdressBook!$B$6:$B$25,0),1)),""),"")</f>
        <v/>
      </c>
      <c r="G2954" s="361" t="str">
        <f>IFERROR(IF(LEN(INDEX(PlansAndNotes!$F$6:$F$4005,ROW(B2954)-ROW($C$3)))=0,"",INDEX(PlansAndNotes!$F$6:$F$4005,ROW(B2954)-ROW($C$3))),"")</f>
        <v/>
      </c>
      <c r="H2954" s="361" t="str">
        <f>IFERROR(IF(LEN(C2954)&gt;0,IF(LEN(INDEX(TasksList!$G$6:$G$25,MATCH(C2954,TasksList!$B$6:$B$25,0),1))=0,"",INDEX(TasksList!$G$6:$G$25,MATCH(C2954,TasksList!$B$6:$B$25,0),1)),""),"")</f>
        <v/>
      </c>
      <c r="N2954" s="362" t="str">
        <f>IFERROR(IF(LEN(INDEX(PlansAndNotes!$D$6:$D$4005,ROW(B2954)-ROW($C$3)))=0,"",INDEX(PlansAndNotes!$D$6:$D$4005,ROW(B2954)-ROW($C$3))),"")</f>
        <v/>
      </c>
      <c r="O2954" s="165" t="str">
        <f t="shared" si="317"/>
        <v/>
      </c>
      <c r="P2954" s="363" t="str">
        <f>IFERROR(IF(LEN(INDEX(PlansAndNotes!$E$6:$E$4005,ROW(B2954)-ROW($C$3)))=0,"",INDEX(PlansAndNotes!$E$6:$E$4005,ROW(B2954)-ROW($C$3))),"")</f>
        <v/>
      </c>
      <c r="Q2954" s="363" t="str">
        <f>IFERROR(IF(LEN(INDEX(PlansAndNotes!$G$6:$G$4005,ROW(B2954)-ROW($C$3)))=0,"",INDEX(PlansAndNotes!$G$6:$G$4005,ROW(B2954)-ROW($C$3))),"")</f>
        <v/>
      </c>
      <c r="R2954" s="361" t="str">
        <f>IFERROR(IF(LEN(D2954)&gt;0,IF(LEN(INDEX(AdressBook!$C$6:$C$25,MATCH(D2954,AdressBook!$B$6:$B$25,0),1))=0,"",INDEX(AdressBook!$C$6:$C$25,MATCH(D2954,AdressBook!$B$6:$B$25,0),1)),""),"")</f>
        <v/>
      </c>
      <c r="S2954" s="165">
        <f>IF(LEN(C2954)&gt;0,IFERROR(IF(MATCH(C2954,C2955:$C$4004,0)&gt;0,-1,ROW(S2954)-ROW($S$3)),ROW(S2954)-ROW($S$3)),-1)</f>
        <v>-1</v>
      </c>
      <c r="T2954" s="165">
        <f t="shared" si="318"/>
        <v>0</v>
      </c>
      <c r="U2954" s="165" t="str">
        <f t="shared" si="319"/>
        <v/>
      </c>
      <c r="V2954" s="165" t="str">
        <f>IFERROR(IF(OR(C2954="",S2954&lt;0),"",IF(SUBTOTAL(3,C2954:C2954)=0,-1,SUBTOTAL(3,$C$4:C2954))),"")</f>
        <v/>
      </c>
      <c r="W2954" s="156" t="str">
        <f t="array" ref="W2954">IF(LEN(C2954)&gt;0,IFERROR(IF(MATCH(C2954,$C$3:$C2953,0)&gt;0,N2954-INDEX($N$3:N2953,SUMPRODUCT(MAX(ROW($C$3:$C2953)*(C2954=$C$3:$C2953)))-2,1),""),""),"")</f>
        <v/>
      </c>
      <c r="X2954" s="156">
        <f t="shared" ca="1" si="320"/>
        <v>1</v>
      </c>
      <c r="Y2954" s="156">
        <f t="shared" ca="1" si="321"/>
        <v>1</v>
      </c>
    </row>
    <row r="2955" spans="2:25" hidden="1" x14ac:dyDescent="0.25">
      <c r="B2955" s="390" t="str">
        <f>IFERROR(IF(LEN(INDEX(PlansAndNotes!$B$6:$B$2005,ROW(A2955)-ROW($B$3)))=0,"",INDEX(PlansAndNotes!$B$6:$B$2005,ROW(A2955)-ROW($B$3))),"")</f>
        <v/>
      </c>
      <c r="C2955" s="387" t="str">
        <f t="shared" si="316"/>
        <v/>
      </c>
      <c r="D2955" s="361" t="str">
        <f>IFERROR(IF(LEN(C2955)&gt;0,IF(LEN(INDEX(TasksList!$C$6:$C$25,MATCH(C2955,TasksList!$B$6:$B$25,0),1))=0,"",INDEX(TasksList!$C$6:$C$25,MATCH(C2955,TasksList!$B$6:$B$25,0),1)),""),"")</f>
        <v/>
      </c>
      <c r="E2955" s="361" t="str">
        <f>IFERROR(IF(LEN(C2955)&gt;0,IF(LEN(INDEX(TasksList!$F$6:$F$25,MATCH(C2955,TasksList!$B$6:$B$25,0),1))=0,"not set!",INDEX(TasksList!$F$6:$F$25,MATCH(C2955,TasksList!$B$6:$B$25,0),1)),""),"")</f>
        <v/>
      </c>
      <c r="F2955" s="360" t="str">
        <f>IFERROR(IF(LEN(D2955)&gt;0,IF(LEN(INDEX(AdressBook!$D$6:$D$25,MATCH(D2955,AdressBook!$B$6:$B$25,0),1))=0,"",INDEX(AdressBook!$D$6:$D$25,MATCH(D2955,AdressBook!$B$6:$B$25,0),1)),""),"")</f>
        <v/>
      </c>
      <c r="G2955" s="361" t="str">
        <f>IFERROR(IF(LEN(INDEX(PlansAndNotes!$F$6:$F$4005,ROW(B2955)-ROW($C$3)))=0,"",INDEX(PlansAndNotes!$F$6:$F$4005,ROW(B2955)-ROW($C$3))),"")</f>
        <v/>
      </c>
      <c r="H2955" s="361" t="str">
        <f>IFERROR(IF(LEN(C2955)&gt;0,IF(LEN(INDEX(TasksList!$G$6:$G$25,MATCH(C2955,TasksList!$B$6:$B$25,0),1))=0,"",INDEX(TasksList!$G$6:$G$25,MATCH(C2955,TasksList!$B$6:$B$25,0),1)),""),"")</f>
        <v/>
      </c>
      <c r="N2955" s="362" t="str">
        <f>IFERROR(IF(LEN(INDEX(PlansAndNotes!$D$6:$D$4005,ROW(B2955)-ROW($C$3)))=0,"",INDEX(PlansAndNotes!$D$6:$D$4005,ROW(B2955)-ROW($C$3))),"")</f>
        <v/>
      </c>
      <c r="O2955" s="165" t="str">
        <f t="shared" si="317"/>
        <v/>
      </c>
      <c r="P2955" s="363" t="str">
        <f>IFERROR(IF(LEN(INDEX(PlansAndNotes!$E$6:$E$4005,ROW(B2955)-ROW($C$3)))=0,"",INDEX(PlansAndNotes!$E$6:$E$4005,ROW(B2955)-ROW($C$3))),"")</f>
        <v/>
      </c>
      <c r="Q2955" s="363" t="str">
        <f>IFERROR(IF(LEN(INDEX(PlansAndNotes!$G$6:$G$4005,ROW(B2955)-ROW($C$3)))=0,"",INDEX(PlansAndNotes!$G$6:$G$4005,ROW(B2955)-ROW($C$3))),"")</f>
        <v/>
      </c>
      <c r="R2955" s="361" t="str">
        <f>IFERROR(IF(LEN(D2955)&gt;0,IF(LEN(INDEX(AdressBook!$C$6:$C$25,MATCH(D2955,AdressBook!$B$6:$B$25,0),1))=0,"",INDEX(AdressBook!$C$6:$C$25,MATCH(D2955,AdressBook!$B$6:$B$25,0),1)),""),"")</f>
        <v/>
      </c>
      <c r="S2955" s="165">
        <f>IF(LEN(C2955)&gt;0,IFERROR(IF(MATCH(C2955,C2956:$C$4004,0)&gt;0,-1,ROW(S2955)-ROW($S$3)),ROW(S2955)-ROW($S$3)),-1)</f>
        <v>-1</v>
      </c>
      <c r="T2955" s="165">
        <f t="shared" si="318"/>
        <v>0</v>
      </c>
      <c r="U2955" s="165" t="str">
        <f t="shared" si="319"/>
        <v/>
      </c>
      <c r="V2955" s="165" t="str">
        <f>IFERROR(IF(OR(C2955="",S2955&lt;0),"",IF(SUBTOTAL(3,C2955:C2955)=0,-1,SUBTOTAL(3,$C$4:C2955))),"")</f>
        <v/>
      </c>
      <c r="W2955" s="156" t="str">
        <f t="array" ref="W2955">IF(LEN(C2955)&gt;0,IFERROR(IF(MATCH(C2955,$C$3:$C2954,0)&gt;0,N2955-INDEX($N$3:N2954,SUMPRODUCT(MAX(ROW($C$3:$C2954)*(C2955=$C$3:$C2954)))-2,1),""),""),"")</f>
        <v/>
      </c>
      <c r="X2955" s="156">
        <f t="shared" ca="1" si="320"/>
        <v>1</v>
      </c>
      <c r="Y2955" s="156">
        <f t="shared" ca="1" si="321"/>
        <v>1</v>
      </c>
    </row>
    <row r="2956" spans="2:25" hidden="1" x14ac:dyDescent="0.25">
      <c r="B2956" s="390" t="str">
        <f>IFERROR(IF(LEN(INDEX(PlansAndNotes!$B$6:$B$2005,ROW(A2956)-ROW($B$3)))=0,"",INDEX(PlansAndNotes!$B$6:$B$2005,ROW(A2956)-ROW($B$3))),"")</f>
        <v/>
      </c>
      <c r="C2956" s="387" t="str">
        <f t="shared" si="316"/>
        <v/>
      </c>
      <c r="D2956" s="361" t="str">
        <f>IFERROR(IF(LEN(C2956)&gt;0,IF(LEN(INDEX(TasksList!$C$6:$C$25,MATCH(C2956,TasksList!$B$6:$B$25,0),1))=0,"",INDEX(TasksList!$C$6:$C$25,MATCH(C2956,TasksList!$B$6:$B$25,0),1)),""),"")</f>
        <v/>
      </c>
      <c r="E2956" s="361" t="str">
        <f>IFERROR(IF(LEN(C2956)&gt;0,IF(LEN(INDEX(TasksList!$F$6:$F$25,MATCH(C2956,TasksList!$B$6:$B$25,0),1))=0,"not set!",INDEX(TasksList!$F$6:$F$25,MATCH(C2956,TasksList!$B$6:$B$25,0),1)),""),"")</f>
        <v/>
      </c>
      <c r="F2956" s="360" t="str">
        <f>IFERROR(IF(LEN(D2956)&gt;0,IF(LEN(INDEX(AdressBook!$D$6:$D$25,MATCH(D2956,AdressBook!$B$6:$B$25,0),1))=0,"",INDEX(AdressBook!$D$6:$D$25,MATCH(D2956,AdressBook!$B$6:$B$25,0),1)),""),"")</f>
        <v/>
      </c>
      <c r="G2956" s="361" t="str">
        <f>IFERROR(IF(LEN(INDEX(PlansAndNotes!$F$6:$F$4005,ROW(B2956)-ROW($C$3)))=0,"",INDEX(PlansAndNotes!$F$6:$F$4005,ROW(B2956)-ROW($C$3))),"")</f>
        <v/>
      </c>
      <c r="H2956" s="361" t="str">
        <f>IFERROR(IF(LEN(C2956)&gt;0,IF(LEN(INDEX(TasksList!$G$6:$G$25,MATCH(C2956,TasksList!$B$6:$B$25,0),1))=0,"",INDEX(TasksList!$G$6:$G$25,MATCH(C2956,TasksList!$B$6:$B$25,0),1)),""),"")</f>
        <v/>
      </c>
      <c r="N2956" s="362" t="str">
        <f>IFERROR(IF(LEN(INDEX(PlansAndNotes!$D$6:$D$4005,ROW(B2956)-ROW($C$3)))=0,"",INDEX(PlansAndNotes!$D$6:$D$4005,ROW(B2956)-ROW($C$3))),"")</f>
        <v/>
      </c>
      <c r="O2956" s="165" t="str">
        <f t="shared" si="317"/>
        <v/>
      </c>
      <c r="P2956" s="363" t="str">
        <f>IFERROR(IF(LEN(INDEX(PlansAndNotes!$E$6:$E$4005,ROW(B2956)-ROW($C$3)))=0,"",INDEX(PlansAndNotes!$E$6:$E$4005,ROW(B2956)-ROW($C$3))),"")</f>
        <v/>
      </c>
      <c r="Q2956" s="363" t="str">
        <f>IFERROR(IF(LEN(INDEX(PlansAndNotes!$G$6:$G$4005,ROW(B2956)-ROW($C$3)))=0,"",INDEX(PlansAndNotes!$G$6:$G$4005,ROW(B2956)-ROW($C$3))),"")</f>
        <v/>
      </c>
      <c r="R2956" s="361" t="str">
        <f>IFERROR(IF(LEN(D2956)&gt;0,IF(LEN(INDEX(AdressBook!$C$6:$C$25,MATCH(D2956,AdressBook!$B$6:$B$25,0),1))=0,"",INDEX(AdressBook!$C$6:$C$25,MATCH(D2956,AdressBook!$B$6:$B$25,0),1)),""),"")</f>
        <v/>
      </c>
      <c r="S2956" s="165">
        <f>IF(LEN(C2956)&gt;0,IFERROR(IF(MATCH(C2956,C2957:$C$4004,0)&gt;0,-1,ROW(S2956)-ROW($S$3)),ROW(S2956)-ROW($S$3)),-1)</f>
        <v>-1</v>
      </c>
      <c r="T2956" s="165">
        <f t="shared" si="318"/>
        <v>0</v>
      </c>
      <c r="U2956" s="165" t="str">
        <f t="shared" si="319"/>
        <v/>
      </c>
      <c r="V2956" s="165" t="str">
        <f>IFERROR(IF(OR(C2956="",S2956&lt;0),"",IF(SUBTOTAL(3,C2956:C2956)=0,-1,SUBTOTAL(3,$C$4:C2956))),"")</f>
        <v/>
      </c>
      <c r="W2956" s="156" t="str">
        <f t="array" ref="W2956">IF(LEN(C2956)&gt;0,IFERROR(IF(MATCH(C2956,$C$3:$C2955,0)&gt;0,N2956-INDEX($N$3:N2955,SUMPRODUCT(MAX(ROW($C$3:$C2955)*(C2956=$C$3:$C2955)))-2,1),""),""),"")</f>
        <v/>
      </c>
      <c r="X2956" s="156">
        <f t="shared" ca="1" si="320"/>
        <v>1</v>
      </c>
      <c r="Y2956" s="156">
        <f t="shared" ca="1" si="321"/>
        <v>1</v>
      </c>
    </row>
    <row r="2957" spans="2:25" hidden="1" x14ac:dyDescent="0.25">
      <c r="B2957" s="390" t="str">
        <f>IFERROR(IF(LEN(INDEX(PlansAndNotes!$B$6:$B$2005,ROW(A2957)-ROW($B$3)))=0,"",INDEX(PlansAndNotes!$B$6:$B$2005,ROW(A2957)-ROW($B$3))),"")</f>
        <v/>
      </c>
      <c r="C2957" s="387" t="str">
        <f t="shared" si="316"/>
        <v/>
      </c>
      <c r="D2957" s="361" t="str">
        <f>IFERROR(IF(LEN(C2957)&gt;0,IF(LEN(INDEX(TasksList!$C$6:$C$25,MATCH(C2957,TasksList!$B$6:$B$25,0),1))=0,"",INDEX(TasksList!$C$6:$C$25,MATCH(C2957,TasksList!$B$6:$B$25,0),1)),""),"")</f>
        <v/>
      </c>
      <c r="E2957" s="361" t="str">
        <f>IFERROR(IF(LEN(C2957)&gt;0,IF(LEN(INDEX(TasksList!$F$6:$F$25,MATCH(C2957,TasksList!$B$6:$B$25,0),1))=0,"not set!",INDEX(TasksList!$F$6:$F$25,MATCH(C2957,TasksList!$B$6:$B$25,0),1)),""),"")</f>
        <v/>
      </c>
      <c r="F2957" s="360" t="str">
        <f>IFERROR(IF(LEN(D2957)&gt;0,IF(LEN(INDEX(AdressBook!$D$6:$D$25,MATCH(D2957,AdressBook!$B$6:$B$25,0),1))=0,"",INDEX(AdressBook!$D$6:$D$25,MATCH(D2957,AdressBook!$B$6:$B$25,0),1)),""),"")</f>
        <v/>
      </c>
      <c r="G2957" s="361" t="str">
        <f>IFERROR(IF(LEN(INDEX(PlansAndNotes!$F$6:$F$4005,ROW(B2957)-ROW($C$3)))=0,"",INDEX(PlansAndNotes!$F$6:$F$4005,ROW(B2957)-ROW($C$3))),"")</f>
        <v/>
      </c>
      <c r="H2957" s="361" t="str">
        <f>IFERROR(IF(LEN(C2957)&gt;0,IF(LEN(INDEX(TasksList!$G$6:$G$25,MATCH(C2957,TasksList!$B$6:$B$25,0),1))=0,"",INDEX(TasksList!$G$6:$G$25,MATCH(C2957,TasksList!$B$6:$B$25,0),1)),""),"")</f>
        <v/>
      </c>
      <c r="N2957" s="362" t="str">
        <f>IFERROR(IF(LEN(INDEX(PlansAndNotes!$D$6:$D$4005,ROW(B2957)-ROW($C$3)))=0,"",INDEX(PlansAndNotes!$D$6:$D$4005,ROW(B2957)-ROW($C$3))),"")</f>
        <v/>
      </c>
      <c r="O2957" s="165" t="str">
        <f t="shared" si="317"/>
        <v/>
      </c>
      <c r="P2957" s="363" t="str">
        <f>IFERROR(IF(LEN(INDEX(PlansAndNotes!$E$6:$E$4005,ROW(B2957)-ROW($C$3)))=0,"",INDEX(PlansAndNotes!$E$6:$E$4005,ROW(B2957)-ROW($C$3))),"")</f>
        <v/>
      </c>
      <c r="Q2957" s="363" t="str">
        <f>IFERROR(IF(LEN(INDEX(PlansAndNotes!$G$6:$G$4005,ROW(B2957)-ROW($C$3)))=0,"",INDEX(PlansAndNotes!$G$6:$G$4005,ROW(B2957)-ROW($C$3))),"")</f>
        <v/>
      </c>
      <c r="R2957" s="361" t="str">
        <f>IFERROR(IF(LEN(D2957)&gt;0,IF(LEN(INDEX(AdressBook!$C$6:$C$25,MATCH(D2957,AdressBook!$B$6:$B$25,0),1))=0,"",INDEX(AdressBook!$C$6:$C$25,MATCH(D2957,AdressBook!$B$6:$B$25,0),1)),""),"")</f>
        <v/>
      </c>
      <c r="S2957" s="165">
        <f>IF(LEN(C2957)&gt;0,IFERROR(IF(MATCH(C2957,C2958:$C$4004,0)&gt;0,-1,ROW(S2957)-ROW($S$3)),ROW(S2957)-ROW($S$3)),-1)</f>
        <v>-1</v>
      </c>
      <c r="T2957" s="165">
        <f t="shared" si="318"/>
        <v>0</v>
      </c>
      <c r="U2957" s="165" t="str">
        <f t="shared" si="319"/>
        <v/>
      </c>
      <c r="V2957" s="165" t="str">
        <f>IFERROR(IF(OR(C2957="",S2957&lt;0),"",IF(SUBTOTAL(3,C2957:C2957)=0,-1,SUBTOTAL(3,$C$4:C2957))),"")</f>
        <v/>
      </c>
      <c r="W2957" s="156" t="str">
        <f t="array" ref="W2957">IF(LEN(C2957)&gt;0,IFERROR(IF(MATCH(C2957,$C$3:$C2956,0)&gt;0,N2957-INDEX($N$3:N2956,SUMPRODUCT(MAX(ROW($C$3:$C2956)*(C2957=$C$3:$C2956)))-2,1),""),""),"")</f>
        <v/>
      </c>
      <c r="X2957" s="156">
        <f t="shared" ca="1" si="320"/>
        <v>1</v>
      </c>
      <c r="Y2957" s="156">
        <f t="shared" ca="1" si="321"/>
        <v>1</v>
      </c>
    </row>
    <row r="2958" spans="2:25" hidden="1" x14ac:dyDescent="0.25">
      <c r="B2958" s="390" t="str">
        <f>IFERROR(IF(LEN(INDEX(PlansAndNotes!$B$6:$B$2005,ROW(A2958)-ROW($B$3)))=0,"",INDEX(PlansAndNotes!$B$6:$B$2005,ROW(A2958)-ROW($B$3))),"")</f>
        <v/>
      </c>
      <c r="C2958" s="387" t="str">
        <f t="shared" si="316"/>
        <v/>
      </c>
      <c r="D2958" s="361" t="str">
        <f>IFERROR(IF(LEN(C2958)&gt;0,IF(LEN(INDEX(TasksList!$C$6:$C$25,MATCH(C2958,TasksList!$B$6:$B$25,0),1))=0,"",INDEX(TasksList!$C$6:$C$25,MATCH(C2958,TasksList!$B$6:$B$25,0),1)),""),"")</f>
        <v/>
      </c>
      <c r="E2958" s="361" t="str">
        <f>IFERROR(IF(LEN(C2958)&gt;0,IF(LEN(INDEX(TasksList!$F$6:$F$25,MATCH(C2958,TasksList!$B$6:$B$25,0),1))=0,"not set!",INDEX(TasksList!$F$6:$F$25,MATCH(C2958,TasksList!$B$6:$B$25,0),1)),""),"")</f>
        <v/>
      </c>
      <c r="F2958" s="360" t="str">
        <f>IFERROR(IF(LEN(D2958)&gt;0,IF(LEN(INDEX(AdressBook!$D$6:$D$25,MATCH(D2958,AdressBook!$B$6:$B$25,0),1))=0,"",INDEX(AdressBook!$D$6:$D$25,MATCH(D2958,AdressBook!$B$6:$B$25,0),1)),""),"")</f>
        <v/>
      </c>
      <c r="G2958" s="361" t="str">
        <f>IFERROR(IF(LEN(INDEX(PlansAndNotes!$F$6:$F$4005,ROW(B2958)-ROW($C$3)))=0,"",INDEX(PlansAndNotes!$F$6:$F$4005,ROW(B2958)-ROW($C$3))),"")</f>
        <v/>
      </c>
      <c r="H2958" s="361" t="str">
        <f>IFERROR(IF(LEN(C2958)&gt;0,IF(LEN(INDEX(TasksList!$G$6:$G$25,MATCH(C2958,TasksList!$B$6:$B$25,0),1))=0,"",INDEX(TasksList!$G$6:$G$25,MATCH(C2958,TasksList!$B$6:$B$25,0),1)),""),"")</f>
        <v/>
      </c>
      <c r="N2958" s="362" t="str">
        <f>IFERROR(IF(LEN(INDEX(PlansAndNotes!$D$6:$D$4005,ROW(B2958)-ROW($C$3)))=0,"",INDEX(PlansAndNotes!$D$6:$D$4005,ROW(B2958)-ROW($C$3))),"")</f>
        <v/>
      </c>
      <c r="O2958" s="165" t="str">
        <f t="shared" si="317"/>
        <v/>
      </c>
      <c r="P2958" s="363" t="str">
        <f>IFERROR(IF(LEN(INDEX(PlansAndNotes!$E$6:$E$4005,ROW(B2958)-ROW($C$3)))=0,"",INDEX(PlansAndNotes!$E$6:$E$4005,ROW(B2958)-ROW($C$3))),"")</f>
        <v/>
      </c>
      <c r="Q2958" s="363" t="str">
        <f>IFERROR(IF(LEN(INDEX(PlansAndNotes!$G$6:$G$4005,ROW(B2958)-ROW($C$3)))=0,"",INDEX(PlansAndNotes!$G$6:$G$4005,ROW(B2958)-ROW($C$3))),"")</f>
        <v/>
      </c>
      <c r="R2958" s="361" t="str">
        <f>IFERROR(IF(LEN(D2958)&gt;0,IF(LEN(INDEX(AdressBook!$C$6:$C$25,MATCH(D2958,AdressBook!$B$6:$B$25,0),1))=0,"",INDEX(AdressBook!$C$6:$C$25,MATCH(D2958,AdressBook!$B$6:$B$25,0),1)),""),"")</f>
        <v/>
      </c>
      <c r="S2958" s="165">
        <f>IF(LEN(C2958)&gt;0,IFERROR(IF(MATCH(C2958,C2959:$C$4004,0)&gt;0,-1,ROW(S2958)-ROW($S$3)),ROW(S2958)-ROW($S$3)),-1)</f>
        <v>-1</v>
      </c>
      <c r="T2958" s="165">
        <f t="shared" si="318"/>
        <v>0</v>
      </c>
      <c r="U2958" s="165" t="str">
        <f t="shared" si="319"/>
        <v/>
      </c>
      <c r="V2958" s="165" t="str">
        <f>IFERROR(IF(OR(C2958="",S2958&lt;0),"",IF(SUBTOTAL(3,C2958:C2958)=0,-1,SUBTOTAL(3,$C$4:C2958))),"")</f>
        <v/>
      </c>
      <c r="W2958" s="156" t="str">
        <f t="array" ref="W2958">IF(LEN(C2958)&gt;0,IFERROR(IF(MATCH(C2958,$C$3:$C2957,0)&gt;0,N2958-INDEX($N$3:N2957,SUMPRODUCT(MAX(ROW($C$3:$C2957)*(C2958=$C$3:$C2957)))-2,1),""),""),"")</f>
        <v/>
      </c>
      <c r="X2958" s="156">
        <f t="shared" ca="1" si="320"/>
        <v>1</v>
      </c>
      <c r="Y2958" s="156">
        <f t="shared" ca="1" si="321"/>
        <v>1</v>
      </c>
    </row>
    <row r="2959" spans="2:25" hidden="1" x14ac:dyDescent="0.25">
      <c r="B2959" s="390" t="str">
        <f>IFERROR(IF(LEN(INDEX(PlansAndNotes!$B$6:$B$2005,ROW(A2959)-ROW($B$3)))=0,"",INDEX(PlansAndNotes!$B$6:$B$2005,ROW(A2959)-ROW($B$3))),"")</f>
        <v/>
      </c>
      <c r="C2959" s="387" t="str">
        <f t="shared" si="316"/>
        <v/>
      </c>
      <c r="D2959" s="361" t="str">
        <f>IFERROR(IF(LEN(C2959)&gt;0,IF(LEN(INDEX(TasksList!$C$6:$C$25,MATCH(C2959,TasksList!$B$6:$B$25,0),1))=0,"",INDEX(TasksList!$C$6:$C$25,MATCH(C2959,TasksList!$B$6:$B$25,0),1)),""),"")</f>
        <v/>
      </c>
      <c r="E2959" s="361" t="str">
        <f>IFERROR(IF(LEN(C2959)&gt;0,IF(LEN(INDEX(TasksList!$F$6:$F$25,MATCH(C2959,TasksList!$B$6:$B$25,0),1))=0,"not set!",INDEX(TasksList!$F$6:$F$25,MATCH(C2959,TasksList!$B$6:$B$25,0),1)),""),"")</f>
        <v/>
      </c>
      <c r="F2959" s="360" t="str">
        <f>IFERROR(IF(LEN(D2959)&gt;0,IF(LEN(INDEX(AdressBook!$D$6:$D$25,MATCH(D2959,AdressBook!$B$6:$B$25,0),1))=0,"",INDEX(AdressBook!$D$6:$D$25,MATCH(D2959,AdressBook!$B$6:$B$25,0),1)),""),"")</f>
        <v/>
      </c>
      <c r="G2959" s="361" t="str">
        <f>IFERROR(IF(LEN(INDEX(PlansAndNotes!$F$6:$F$4005,ROW(B2959)-ROW($C$3)))=0,"",INDEX(PlansAndNotes!$F$6:$F$4005,ROW(B2959)-ROW($C$3))),"")</f>
        <v/>
      </c>
      <c r="H2959" s="361" t="str">
        <f>IFERROR(IF(LEN(C2959)&gt;0,IF(LEN(INDEX(TasksList!$G$6:$G$25,MATCH(C2959,TasksList!$B$6:$B$25,0),1))=0,"",INDEX(TasksList!$G$6:$G$25,MATCH(C2959,TasksList!$B$6:$B$25,0),1)),""),"")</f>
        <v/>
      </c>
      <c r="N2959" s="362" t="str">
        <f>IFERROR(IF(LEN(INDEX(PlansAndNotes!$D$6:$D$4005,ROW(B2959)-ROW($C$3)))=0,"",INDEX(PlansAndNotes!$D$6:$D$4005,ROW(B2959)-ROW($C$3))),"")</f>
        <v/>
      </c>
      <c r="O2959" s="165" t="str">
        <f t="shared" si="317"/>
        <v/>
      </c>
      <c r="P2959" s="363" t="str">
        <f>IFERROR(IF(LEN(INDEX(PlansAndNotes!$E$6:$E$4005,ROW(B2959)-ROW($C$3)))=0,"",INDEX(PlansAndNotes!$E$6:$E$4005,ROW(B2959)-ROW($C$3))),"")</f>
        <v/>
      </c>
      <c r="Q2959" s="363" t="str">
        <f>IFERROR(IF(LEN(INDEX(PlansAndNotes!$G$6:$G$4005,ROW(B2959)-ROW($C$3)))=0,"",INDEX(PlansAndNotes!$G$6:$G$4005,ROW(B2959)-ROW($C$3))),"")</f>
        <v/>
      </c>
      <c r="R2959" s="361" t="str">
        <f>IFERROR(IF(LEN(D2959)&gt;0,IF(LEN(INDEX(AdressBook!$C$6:$C$25,MATCH(D2959,AdressBook!$B$6:$B$25,0),1))=0,"",INDEX(AdressBook!$C$6:$C$25,MATCH(D2959,AdressBook!$B$6:$B$25,0),1)),""),"")</f>
        <v/>
      </c>
      <c r="S2959" s="165">
        <f>IF(LEN(C2959)&gt;0,IFERROR(IF(MATCH(C2959,C2960:$C$4004,0)&gt;0,-1,ROW(S2959)-ROW($S$3)),ROW(S2959)-ROW($S$3)),-1)</f>
        <v>-1</v>
      </c>
      <c r="T2959" s="165">
        <f t="shared" si="318"/>
        <v>0</v>
      </c>
      <c r="U2959" s="165" t="str">
        <f t="shared" si="319"/>
        <v/>
      </c>
      <c r="V2959" s="165" t="str">
        <f>IFERROR(IF(OR(C2959="",S2959&lt;0),"",IF(SUBTOTAL(3,C2959:C2959)=0,-1,SUBTOTAL(3,$C$4:C2959))),"")</f>
        <v/>
      </c>
      <c r="W2959" s="156" t="str">
        <f t="array" ref="W2959">IF(LEN(C2959)&gt;0,IFERROR(IF(MATCH(C2959,$C$3:$C2958,0)&gt;0,N2959-INDEX($N$3:N2958,SUMPRODUCT(MAX(ROW($C$3:$C2958)*(C2959=$C$3:$C2958)))-2,1),""),""),"")</f>
        <v/>
      </c>
      <c r="X2959" s="156">
        <f t="shared" ca="1" si="320"/>
        <v>1</v>
      </c>
      <c r="Y2959" s="156">
        <f t="shared" ca="1" si="321"/>
        <v>1</v>
      </c>
    </row>
    <row r="2960" spans="2:25" hidden="1" x14ac:dyDescent="0.25">
      <c r="B2960" s="390" t="str">
        <f>IFERROR(IF(LEN(INDEX(PlansAndNotes!$B$6:$B$2005,ROW(A2960)-ROW($B$3)))=0,"",INDEX(PlansAndNotes!$B$6:$B$2005,ROW(A2960)-ROW($B$3))),"")</f>
        <v/>
      </c>
      <c r="C2960" s="387" t="str">
        <f t="shared" ref="C2960:C3023" si="322">IF(LEN(B2960)&gt;0,LEFT(B2960,SEARCH(" - ",B2960)-1)*1,"")</f>
        <v/>
      </c>
      <c r="D2960" s="361" t="str">
        <f>IFERROR(IF(LEN(C2960)&gt;0,IF(LEN(INDEX(TasksList!$C$6:$C$25,MATCH(C2960,TasksList!$B$6:$B$25,0),1))=0,"",INDEX(TasksList!$C$6:$C$25,MATCH(C2960,TasksList!$B$6:$B$25,0),1)),""),"")</f>
        <v/>
      </c>
      <c r="E2960" s="361" t="str">
        <f>IFERROR(IF(LEN(C2960)&gt;0,IF(LEN(INDEX(TasksList!$F$6:$F$25,MATCH(C2960,TasksList!$B$6:$B$25,0),1))=0,"not set!",INDEX(TasksList!$F$6:$F$25,MATCH(C2960,TasksList!$B$6:$B$25,0),1)),""),"")</f>
        <v/>
      </c>
      <c r="F2960" s="360" t="str">
        <f>IFERROR(IF(LEN(D2960)&gt;0,IF(LEN(INDEX(AdressBook!$D$6:$D$25,MATCH(D2960,AdressBook!$B$6:$B$25,0),1))=0,"",INDEX(AdressBook!$D$6:$D$25,MATCH(D2960,AdressBook!$B$6:$B$25,0),1)),""),"")</f>
        <v/>
      </c>
      <c r="G2960" s="361" t="str">
        <f>IFERROR(IF(LEN(INDEX(PlansAndNotes!$F$6:$F$4005,ROW(B2960)-ROW($C$3)))=0,"",INDEX(PlansAndNotes!$F$6:$F$4005,ROW(B2960)-ROW($C$3))),"")</f>
        <v/>
      </c>
      <c r="H2960" s="361" t="str">
        <f>IFERROR(IF(LEN(C2960)&gt;0,IF(LEN(INDEX(TasksList!$G$6:$G$25,MATCH(C2960,TasksList!$B$6:$B$25,0),1))=0,"",INDEX(TasksList!$G$6:$G$25,MATCH(C2960,TasksList!$B$6:$B$25,0),1)),""),"")</f>
        <v/>
      </c>
      <c r="N2960" s="362" t="str">
        <f>IFERROR(IF(LEN(INDEX(PlansAndNotes!$D$6:$D$4005,ROW(B2960)-ROW($C$3)))=0,"",INDEX(PlansAndNotes!$D$6:$D$4005,ROW(B2960)-ROW($C$3))),"")</f>
        <v/>
      </c>
      <c r="O2960" s="165" t="str">
        <f t="shared" si="317"/>
        <v/>
      </c>
      <c r="P2960" s="363" t="str">
        <f>IFERROR(IF(LEN(INDEX(PlansAndNotes!$E$6:$E$4005,ROW(B2960)-ROW($C$3)))=0,"",INDEX(PlansAndNotes!$E$6:$E$4005,ROW(B2960)-ROW($C$3))),"")</f>
        <v/>
      </c>
      <c r="Q2960" s="363" t="str">
        <f>IFERROR(IF(LEN(INDEX(PlansAndNotes!$G$6:$G$4005,ROW(B2960)-ROW($C$3)))=0,"",INDEX(PlansAndNotes!$G$6:$G$4005,ROW(B2960)-ROW($C$3))),"")</f>
        <v/>
      </c>
      <c r="R2960" s="361" t="str">
        <f>IFERROR(IF(LEN(D2960)&gt;0,IF(LEN(INDEX(AdressBook!$C$6:$C$25,MATCH(D2960,AdressBook!$B$6:$B$25,0),1))=0,"",INDEX(AdressBook!$C$6:$C$25,MATCH(D2960,AdressBook!$B$6:$B$25,0),1)),""),"")</f>
        <v/>
      </c>
      <c r="S2960" s="165">
        <f>IF(LEN(C2960)&gt;0,IFERROR(IF(MATCH(C2960,C2961:$C$4004,0)&gt;0,-1,ROW(S2960)-ROW($S$3)),ROW(S2960)-ROW($S$3)),-1)</f>
        <v>-1</v>
      </c>
      <c r="T2960" s="165">
        <f t="shared" si="318"/>
        <v>0</v>
      </c>
      <c r="U2960" s="165" t="str">
        <f t="shared" si="319"/>
        <v/>
      </c>
      <c r="V2960" s="165" t="str">
        <f>IFERROR(IF(OR(C2960="",S2960&lt;0),"",IF(SUBTOTAL(3,C2960:C2960)=0,-1,SUBTOTAL(3,$C$4:C2960))),"")</f>
        <v/>
      </c>
      <c r="W2960" s="156" t="str">
        <f t="array" ref="W2960">IF(LEN(C2960)&gt;0,IFERROR(IF(MATCH(C2960,$C$3:$C2959,0)&gt;0,N2960-INDEX($N$3:N2959,SUMPRODUCT(MAX(ROW($C$3:$C2959)*(C2960=$C$3:$C2959)))-2,1),""),""),"")</f>
        <v/>
      </c>
      <c r="X2960" s="156">
        <f t="shared" ca="1" si="320"/>
        <v>1</v>
      </c>
      <c r="Y2960" s="156">
        <f t="shared" ca="1" si="321"/>
        <v>1</v>
      </c>
    </row>
    <row r="2961" spans="2:25" hidden="1" x14ac:dyDescent="0.25">
      <c r="B2961" s="390" t="str">
        <f>IFERROR(IF(LEN(INDEX(PlansAndNotes!$B$6:$B$2005,ROW(A2961)-ROW($B$3)))=0,"",INDEX(PlansAndNotes!$B$6:$B$2005,ROW(A2961)-ROW($B$3))),"")</f>
        <v/>
      </c>
      <c r="C2961" s="387" t="str">
        <f t="shared" si="322"/>
        <v/>
      </c>
      <c r="D2961" s="361" t="str">
        <f>IFERROR(IF(LEN(C2961)&gt;0,IF(LEN(INDEX(TasksList!$C$6:$C$25,MATCH(C2961,TasksList!$B$6:$B$25,0),1))=0,"",INDEX(TasksList!$C$6:$C$25,MATCH(C2961,TasksList!$B$6:$B$25,0),1)),""),"")</f>
        <v/>
      </c>
      <c r="E2961" s="361" t="str">
        <f>IFERROR(IF(LEN(C2961)&gt;0,IF(LEN(INDEX(TasksList!$F$6:$F$25,MATCH(C2961,TasksList!$B$6:$B$25,0),1))=0,"not set!",INDEX(TasksList!$F$6:$F$25,MATCH(C2961,TasksList!$B$6:$B$25,0),1)),""),"")</f>
        <v/>
      </c>
      <c r="F2961" s="360" t="str">
        <f>IFERROR(IF(LEN(D2961)&gt;0,IF(LEN(INDEX(AdressBook!$D$6:$D$25,MATCH(D2961,AdressBook!$B$6:$B$25,0),1))=0,"",INDEX(AdressBook!$D$6:$D$25,MATCH(D2961,AdressBook!$B$6:$B$25,0),1)),""),"")</f>
        <v/>
      </c>
      <c r="G2961" s="361" t="str">
        <f>IFERROR(IF(LEN(INDEX(PlansAndNotes!$F$6:$F$4005,ROW(B2961)-ROW($C$3)))=0,"",INDEX(PlansAndNotes!$F$6:$F$4005,ROW(B2961)-ROW($C$3))),"")</f>
        <v/>
      </c>
      <c r="H2961" s="361" t="str">
        <f>IFERROR(IF(LEN(C2961)&gt;0,IF(LEN(INDEX(TasksList!$G$6:$G$25,MATCH(C2961,TasksList!$B$6:$B$25,0),1))=0,"",INDEX(TasksList!$G$6:$G$25,MATCH(C2961,TasksList!$B$6:$B$25,0),1)),""),"")</f>
        <v/>
      </c>
      <c r="N2961" s="362" t="str">
        <f>IFERROR(IF(LEN(INDEX(PlansAndNotes!$D$6:$D$4005,ROW(B2961)-ROW($C$3)))=0,"",INDEX(PlansAndNotes!$D$6:$D$4005,ROW(B2961)-ROW($C$3))),"")</f>
        <v/>
      </c>
      <c r="O2961" s="165" t="str">
        <f t="shared" si="317"/>
        <v/>
      </c>
      <c r="P2961" s="363" t="str">
        <f>IFERROR(IF(LEN(INDEX(PlansAndNotes!$E$6:$E$4005,ROW(B2961)-ROW($C$3)))=0,"",INDEX(PlansAndNotes!$E$6:$E$4005,ROW(B2961)-ROW($C$3))),"")</f>
        <v/>
      </c>
      <c r="Q2961" s="363" t="str">
        <f>IFERROR(IF(LEN(INDEX(PlansAndNotes!$G$6:$G$4005,ROW(B2961)-ROW($C$3)))=0,"",INDEX(PlansAndNotes!$G$6:$G$4005,ROW(B2961)-ROW($C$3))),"")</f>
        <v/>
      </c>
      <c r="R2961" s="361" t="str">
        <f>IFERROR(IF(LEN(D2961)&gt;0,IF(LEN(INDEX(AdressBook!$C$6:$C$25,MATCH(D2961,AdressBook!$B$6:$B$25,0),1))=0,"",INDEX(AdressBook!$C$6:$C$25,MATCH(D2961,AdressBook!$B$6:$B$25,0),1)),""),"")</f>
        <v/>
      </c>
      <c r="S2961" s="165">
        <f>IF(LEN(C2961)&gt;0,IFERROR(IF(MATCH(C2961,C2962:$C$4004,0)&gt;0,-1,ROW(S2961)-ROW($S$3)),ROW(S2961)-ROW($S$3)),-1)</f>
        <v>-1</v>
      </c>
      <c r="T2961" s="165">
        <f t="shared" si="318"/>
        <v>0</v>
      </c>
      <c r="U2961" s="165" t="str">
        <f t="shared" si="319"/>
        <v/>
      </c>
      <c r="V2961" s="165" t="str">
        <f>IFERROR(IF(OR(C2961="",S2961&lt;0),"",IF(SUBTOTAL(3,C2961:C2961)=0,-1,SUBTOTAL(3,$C$4:C2961))),"")</f>
        <v/>
      </c>
      <c r="W2961" s="156" t="str">
        <f t="array" ref="W2961">IF(LEN(C2961)&gt;0,IFERROR(IF(MATCH(C2961,$C$3:$C2960,0)&gt;0,N2961-INDEX($N$3:N2960,SUMPRODUCT(MAX(ROW($C$3:$C2960)*(C2961=$C$3:$C2960)))-2,1),""),""),"")</f>
        <v/>
      </c>
      <c r="X2961" s="156">
        <f t="shared" ca="1" si="320"/>
        <v>1</v>
      </c>
      <c r="Y2961" s="156">
        <f t="shared" ca="1" si="321"/>
        <v>1</v>
      </c>
    </row>
    <row r="2962" spans="2:25" hidden="1" x14ac:dyDescent="0.25">
      <c r="B2962" s="390" t="str">
        <f>IFERROR(IF(LEN(INDEX(PlansAndNotes!$B$6:$B$2005,ROW(A2962)-ROW($B$3)))=0,"",INDEX(PlansAndNotes!$B$6:$B$2005,ROW(A2962)-ROW($B$3))),"")</f>
        <v/>
      </c>
      <c r="C2962" s="387" t="str">
        <f t="shared" si="322"/>
        <v/>
      </c>
      <c r="D2962" s="361" t="str">
        <f>IFERROR(IF(LEN(C2962)&gt;0,IF(LEN(INDEX(TasksList!$C$6:$C$25,MATCH(C2962,TasksList!$B$6:$B$25,0),1))=0,"",INDEX(TasksList!$C$6:$C$25,MATCH(C2962,TasksList!$B$6:$B$25,0),1)),""),"")</f>
        <v/>
      </c>
      <c r="E2962" s="361" t="str">
        <f>IFERROR(IF(LEN(C2962)&gt;0,IF(LEN(INDEX(TasksList!$F$6:$F$25,MATCH(C2962,TasksList!$B$6:$B$25,0),1))=0,"not set!",INDEX(TasksList!$F$6:$F$25,MATCH(C2962,TasksList!$B$6:$B$25,0),1)),""),"")</f>
        <v/>
      </c>
      <c r="F2962" s="360" t="str">
        <f>IFERROR(IF(LEN(D2962)&gt;0,IF(LEN(INDEX(AdressBook!$D$6:$D$25,MATCH(D2962,AdressBook!$B$6:$B$25,0),1))=0,"",INDEX(AdressBook!$D$6:$D$25,MATCH(D2962,AdressBook!$B$6:$B$25,0),1)),""),"")</f>
        <v/>
      </c>
      <c r="G2962" s="361" t="str">
        <f>IFERROR(IF(LEN(INDEX(PlansAndNotes!$F$6:$F$4005,ROW(B2962)-ROW($C$3)))=0,"",INDEX(PlansAndNotes!$F$6:$F$4005,ROW(B2962)-ROW($C$3))),"")</f>
        <v/>
      </c>
      <c r="H2962" s="361" t="str">
        <f>IFERROR(IF(LEN(C2962)&gt;0,IF(LEN(INDEX(TasksList!$G$6:$G$25,MATCH(C2962,TasksList!$B$6:$B$25,0),1))=0,"",INDEX(TasksList!$G$6:$G$25,MATCH(C2962,TasksList!$B$6:$B$25,0),1)),""),"")</f>
        <v/>
      </c>
      <c r="N2962" s="362" t="str">
        <f>IFERROR(IF(LEN(INDEX(PlansAndNotes!$D$6:$D$4005,ROW(B2962)-ROW($C$3)))=0,"",INDEX(PlansAndNotes!$D$6:$D$4005,ROW(B2962)-ROW($C$3))),"")</f>
        <v/>
      </c>
      <c r="O2962" s="165" t="str">
        <f t="shared" si="317"/>
        <v/>
      </c>
      <c r="P2962" s="363" t="str">
        <f>IFERROR(IF(LEN(INDEX(PlansAndNotes!$E$6:$E$4005,ROW(B2962)-ROW($C$3)))=0,"",INDEX(PlansAndNotes!$E$6:$E$4005,ROW(B2962)-ROW($C$3))),"")</f>
        <v/>
      </c>
      <c r="Q2962" s="363" t="str">
        <f>IFERROR(IF(LEN(INDEX(PlansAndNotes!$G$6:$G$4005,ROW(B2962)-ROW($C$3)))=0,"",INDEX(PlansAndNotes!$G$6:$G$4005,ROW(B2962)-ROW($C$3))),"")</f>
        <v/>
      </c>
      <c r="R2962" s="361" t="str">
        <f>IFERROR(IF(LEN(D2962)&gt;0,IF(LEN(INDEX(AdressBook!$C$6:$C$25,MATCH(D2962,AdressBook!$B$6:$B$25,0),1))=0,"",INDEX(AdressBook!$C$6:$C$25,MATCH(D2962,AdressBook!$B$6:$B$25,0),1)),""),"")</f>
        <v/>
      </c>
      <c r="S2962" s="165">
        <f>IF(LEN(C2962)&gt;0,IFERROR(IF(MATCH(C2962,C2963:$C$4004,0)&gt;0,-1,ROW(S2962)-ROW($S$3)),ROW(S2962)-ROW($S$3)),-1)</f>
        <v>-1</v>
      </c>
      <c r="T2962" s="165">
        <f t="shared" si="318"/>
        <v>0</v>
      </c>
      <c r="U2962" s="165" t="str">
        <f t="shared" si="319"/>
        <v/>
      </c>
      <c r="V2962" s="165" t="str">
        <f>IFERROR(IF(OR(C2962="",S2962&lt;0),"",IF(SUBTOTAL(3,C2962:C2962)=0,-1,SUBTOTAL(3,$C$4:C2962))),"")</f>
        <v/>
      </c>
      <c r="W2962" s="156" t="str">
        <f t="array" ref="W2962">IF(LEN(C2962)&gt;0,IFERROR(IF(MATCH(C2962,$C$3:$C2961,0)&gt;0,N2962-INDEX($N$3:N2961,SUMPRODUCT(MAX(ROW($C$3:$C2961)*(C2962=$C$3:$C2961)))-2,1),""),""),"")</f>
        <v/>
      </c>
      <c r="X2962" s="156">
        <f t="shared" ca="1" si="320"/>
        <v>1</v>
      </c>
      <c r="Y2962" s="156">
        <f t="shared" ca="1" si="321"/>
        <v>1</v>
      </c>
    </row>
    <row r="2963" spans="2:25" hidden="1" x14ac:dyDescent="0.25">
      <c r="B2963" s="390" t="str">
        <f>IFERROR(IF(LEN(INDEX(PlansAndNotes!$B$6:$B$2005,ROW(A2963)-ROW($B$3)))=0,"",INDEX(PlansAndNotes!$B$6:$B$2005,ROW(A2963)-ROW($B$3))),"")</f>
        <v/>
      </c>
      <c r="C2963" s="387" t="str">
        <f t="shared" si="322"/>
        <v/>
      </c>
      <c r="D2963" s="361" t="str">
        <f>IFERROR(IF(LEN(C2963)&gt;0,IF(LEN(INDEX(TasksList!$C$6:$C$25,MATCH(C2963,TasksList!$B$6:$B$25,0),1))=0,"",INDEX(TasksList!$C$6:$C$25,MATCH(C2963,TasksList!$B$6:$B$25,0),1)),""),"")</f>
        <v/>
      </c>
      <c r="E2963" s="361" t="str">
        <f>IFERROR(IF(LEN(C2963)&gt;0,IF(LEN(INDEX(TasksList!$F$6:$F$25,MATCH(C2963,TasksList!$B$6:$B$25,0),1))=0,"not set!",INDEX(TasksList!$F$6:$F$25,MATCH(C2963,TasksList!$B$6:$B$25,0),1)),""),"")</f>
        <v/>
      </c>
      <c r="F2963" s="360" t="str">
        <f>IFERROR(IF(LEN(D2963)&gt;0,IF(LEN(INDEX(AdressBook!$D$6:$D$25,MATCH(D2963,AdressBook!$B$6:$B$25,0),1))=0,"",INDEX(AdressBook!$D$6:$D$25,MATCH(D2963,AdressBook!$B$6:$B$25,0),1)),""),"")</f>
        <v/>
      </c>
      <c r="G2963" s="361" t="str">
        <f>IFERROR(IF(LEN(INDEX(PlansAndNotes!$F$6:$F$4005,ROW(B2963)-ROW($C$3)))=0,"",INDEX(PlansAndNotes!$F$6:$F$4005,ROW(B2963)-ROW($C$3))),"")</f>
        <v/>
      </c>
      <c r="H2963" s="361" t="str">
        <f>IFERROR(IF(LEN(C2963)&gt;0,IF(LEN(INDEX(TasksList!$G$6:$G$25,MATCH(C2963,TasksList!$B$6:$B$25,0),1))=0,"",INDEX(TasksList!$G$6:$G$25,MATCH(C2963,TasksList!$B$6:$B$25,0),1)),""),"")</f>
        <v/>
      </c>
      <c r="N2963" s="362" t="str">
        <f>IFERROR(IF(LEN(INDEX(PlansAndNotes!$D$6:$D$4005,ROW(B2963)-ROW($C$3)))=0,"",INDEX(PlansAndNotes!$D$6:$D$4005,ROW(B2963)-ROW($C$3))),"")</f>
        <v/>
      </c>
      <c r="O2963" s="165" t="str">
        <f t="shared" si="317"/>
        <v/>
      </c>
      <c r="P2963" s="363" t="str">
        <f>IFERROR(IF(LEN(INDEX(PlansAndNotes!$E$6:$E$4005,ROW(B2963)-ROW($C$3)))=0,"",INDEX(PlansAndNotes!$E$6:$E$4005,ROW(B2963)-ROW($C$3))),"")</f>
        <v/>
      </c>
      <c r="Q2963" s="363" t="str">
        <f>IFERROR(IF(LEN(INDEX(PlansAndNotes!$G$6:$G$4005,ROW(B2963)-ROW($C$3)))=0,"",INDEX(PlansAndNotes!$G$6:$G$4005,ROW(B2963)-ROW($C$3))),"")</f>
        <v/>
      </c>
      <c r="R2963" s="361" t="str">
        <f>IFERROR(IF(LEN(D2963)&gt;0,IF(LEN(INDEX(AdressBook!$C$6:$C$25,MATCH(D2963,AdressBook!$B$6:$B$25,0),1))=0,"",INDEX(AdressBook!$C$6:$C$25,MATCH(D2963,AdressBook!$B$6:$B$25,0),1)),""),"")</f>
        <v/>
      </c>
      <c r="S2963" s="165">
        <f>IF(LEN(C2963)&gt;0,IFERROR(IF(MATCH(C2963,C2964:$C$4004,0)&gt;0,-1,ROW(S2963)-ROW($S$3)),ROW(S2963)-ROW($S$3)),-1)</f>
        <v>-1</v>
      </c>
      <c r="T2963" s="165">
        <f t="shared" si="318"/>
        <v>0</v>
      </c>
      <c r="U2963" s="165" t="str">
        <f t="shared" si="319"/>
        <v/>
      </c>
      <c r="V2963" s="165" t="str">
        <f>IFERROR(IF(OR(C2963="",S2963&lt;0),"",IF(SUBTOTAL(3,C2963:C2963)=0,-1,SUBTOTAL(3,$C$4:C2963))),"")</f>
        <v/>
      </c>
      <c r="W2963" s="156" t="str">
        <f t="array" ref="W2963">IF(LEN(C2963)&gt;0,IFERROR(IF(MATCH(C2963,$C$3:$C2962,0)&gt;0,N2963-INDEX($N$3:N2962,SUMPRODUCT(MAX(ROW($C$3:$C2962)*(C2963=$C$3:$C2962)))-2,1),""),""),"")</f>
        <v/>
      </c>
      <c r="X2963" s="156">
        <f t="shared" ca="1" si="320"/>
        <v>1</v>
      </c>
      <c r="Y2963" s="156">
        <f t="shared" ca="1" si="321"/>
        <v>1</v>
      </c>
    </row>
    <row r="2964" spans="2:25" hidden="1" x14ac:dyDescent="0.25">
      <c r="B2964" s="390" t="str">
        <f>IFERROR(IF(LEN(INDEX(PlansAndNotes!$B$6:$B$2005,ROW(A2964)-ROW($B$3)))=0,"",INDEX(PlansAndNotes!$B$6:$B$2005,ROW(A2964)-ROW($B$3))),"")</f>
        <v/>
      </c>
      <c r="C2964" s="387" t="str">
        <f t="shared" si="322"/>
        <v/>
      </c>
      <c r="D2964" s="361" t="str">
        <f>IFERROR(IF(LEN(C2964)&gt;0,IF(LEN(INDEX(TasksList!$C$6:$C$25,MATCH(C2964,TasksList!$B$6:$B$25,0),1))=0,"",INDEX(TasksList!$C$6:$C$25,MATCH(C2964,TasksList!$B$6:$B$25,0),1)),""),"")</f>
        <v/>
      </c>
      <c r="E2964" s="361" t="str">
        <f>IFERROR(IF(LEN(C2964)&gt;0,IF(LEN(INDEX(TasksList!$F$6:$F$25,MATCH(C2964,TasksList!$B$6:$B$25,0),1))=0,"not set!",INDEX(TasksList!$F$6:$F$25,MATCH(C2964,TasksList!$B$6:$B$25,0),1)),""),"")</f>
        <v/>
      </c>
      <c r="F2964" s="360" t="str">
        <f>IFERROR(IF(LEN(D2964)&gt;0,IF(LEN(INDEX(AdressBook!$D$6:$D$25,MATCH(D2964,AdressBook!$B$6:$B$25,0),1))=0,"",INDEX(AdressBook!$D$6:$D$25,MATCH(D2964,AdressBook!$B$6:$B$25,0),1)),""),"")</f>
        <v/>
      </c>
      <c r="G2964" s="361" t="str">
        <f>IFERROR(IF(LEN(INDEX(PlansAndNotes!$F$6:$F$4005,ROW(B2964)-ROW($C$3)))=0,"",INDEX(PlansAndNotes!$F$6:$F$4005,ROW(B2964)-ROW($C$3))),"")</f>
        <v/>
      </c>
      <c r="H2964" s="361" t="str">
        <f>IFERROR(IF(LEN(C2964)&gt;0,IF(LEN(INDEX(TasksList!$G$6:$G$25,MATCH(C2964,TasksList!$B$6:$B$25,0),1))=0,"",INDEX(TasksList!$G$6:$G$25,MATCH(C2964,TasksList!$B$6:$B$25,0),1)),""),"")</f>
        <v/>
      </c>
      <c r="N2964" s="362" t="str">
        <f>IFERROR(IF(LEN(INDEX(PlansAndNotes!$D$6:$D$4005,ROW(B2964)-ROW($C$3)))=0,"",INDEX(PlansAndNotes!$D$6:$D$4005,ROW(B2964)-ROW($C$3))),"")</f>
        <v/>
      </c>
      <c r="O2964" s="165" t="str">
        <f t="shared" si="317"/>
        <v/>
      </c>
      <c r="P2964" s="363" t="str">
        <f>IFERROR(IF(LEN(INDEX(PlansAndNotes!$E$6:$E$4005,ROW(B2964)-ROW($C$3)))=0,"",INDEX(PlansAndNotes!$E$6:$E$4005,ROW(B2964)-ROW($C$3))),"")</f>
        <v/>
      </c>
      <c r="Q2964" s="363" t="str">
        <f>IFERROR(IF(LEN(INDEX(PlansAndNotes!$G$6:$G$4005,ROW(B2964)-ROW($C$3)))=0,"",INDEX(PlansAndNotes!$G$6:$G$4005,ROW(B2964)-ROW($C$3))),"")</f>
        <v/>
      </c>
      <c r="R2964" s="361" t="str">
        <f>IFERROR(IF(LEN(D2964)&gt;0,IF(LEN(INDEX(AdressBook!$C$6:$C$25,MATCH(D2964,AdressBook!$B$6:$B$25,0),1))=0,"",INDEX(AdressBook!$C$6:$C$25,MATCH(D2964,AdressBook!$B$6:$B$25,0),1)),""),"")</f>
        <v/>
      </c>
      <c r="S2964" s="165">
        <f>IF(LEN(C2964)&gt;0,IFERROR(IF(MATCH(C2964,C2965:$C$4004,0)&gt;0,-1,ROW(S2964)-ROW($S$3)),ROW(S2964)-ROW($S$3)),-1)</f>
        <v>-1</v>
      </c>
      <c r="T2964" s="165">
        <f t="shared" si="318"/>
        <v>0</v>
      </c>
      <c r="U2964" s="165" t="str">
        <f t="shared" si="319"/>
        <v/>
      </c>
      <c r="V2964" s="165" t="str">
        <f>IFERROR(IF(OR(C2964="",S2964&lt;0),"",IF(SUBTOTAL(3,C2964:C2964)=0,-1,SUBTOTAL(3,$C$4:C2964))),"")</f>
        <v/>
      </c>
      <c r="W2964" s="156" t="str">
        <f t="array" ref="W2964">IF(LEN(C2964)&gt;0,IFERROR(IF(MATCH(C2964,$C$3:$C2963,0)&gt;0,N2964-INDEX($N$3:N2963,SUMPRODUCT(MAX(ROW($C$3:$C2963)*(C2964=$C$3:$C2963)))-2,1),""),""),"")</f>
        <v/>
      </c>
      <c r="X2964" s="156">
        <f t="shared" ca="1" si="320"/>
        <v>1</v>
      </c>
      <c r="Y2964" s="156">
        <f t="shared" ca="1" si="321"/>
        <v>1</v>
      </c>
    </row>
    <row r="2965" spans="2:25" hidden="1" x14ac:dyDescent="0.25">
      <c r="B2965" s="390" t="str">
        <f>IFERROR(IF(LEN(INDEX(PlansAndNotes!$B$6:$B$2005,ROW(A2965)-ROW($B$3)))=0,"",INDEX(PlansAndNotes!$B$6:$B$2005,ROW(A2965)-ROW($B$3))),"")</f>
        <v/>
      </c>
      <c r="C2965" s="387" t="str">
        <f t="shared" si="322"/>
        <v/>
      </c>
      <c r="D2965" s="361" t="str">
        <f>IFERROR(IF(LEN(C2965)&gt;0,IF(LEN(INDEX(TasksList!$C$6:$C$25,MATCH(C2965,TasksList!$B$6:$B$25,0),1))=0,"",INDEX(TasksList!$C$6:$C$25,MATCH(C2965,TasksList!$B$6:$B$25,0),1)),""),"")</f>
        <v/>
      </c>
      <c r="E2965" s="361" t="str">
        <f>IFERROR(IF(LEN(C2965)&gt;0,IF(LEN(INDEX(TasksList!$F$6:$F$25,MATCH(C2965,TasksList!$B$6:$B$25,0),1))=0,"not set!",INDEX(TasksList!$F$6:$F$25,MATCH(C2965,TasksList!$B$6:$B$25,0),1)),""),"")</f>
        <v/>
      </c>
      <c r="F2965" s="360" t="str">
        <f>IFERROR(IF(LEN(D2965)&gt;0,IF(LEN(INDEX(AdressBook!$D$6:$D$25,MATCH(D2965,AdressBook!$B$6:$B$25,0),1))=0,"",INDEX(AdressBook!$D$6:$D$25,MATCH(D2965,AdressBook!$B$6:$B$25,0),1)),""),"")</f>
        <v/>
      </c>
      <c r="G2965" s="361" t="str">
        <f>IFERROR(IF(LEN(INDEX(PlansAndNotes!$F$6:$F$4005,ROW(B2965)-ROW($C$3)))=0,"",INDEX(PlansAndNotes!$F$6:$F$4005,ROW(B2965)-ROW($C$3))),"")</f>
        <v/>
      </c>
      <c r="H2965" s="361" t="str">
        <f>IFERROR(IF(LEN(C2965)&gt;0,IF(LEN(INDEX(TasksList!$G$6:$G$25,MATCH(C2965,TasksList!$B$6:$B$25,0),1))=0,"",INDEX(TasksList!$G$6:$G$25,MATCH(C2965,TasksList!$B$6:$B$25,0),1)),""),"")</f>
        <v/>
      </c>
      <c r="N2965" s="362" t="str">
        <f>IFERROR(IF(LEN(INDEX(PlansAndNotes!$D$6:$D$4005,ROW(B2965)-ROW($C$3)))=0,"",INDEX(PlansAndNotes!$D$6:$D$4005,ROW(B2965)-ROW($C$3))),"")</f>
        <v/>
      </c>
      <c r="O2965" s="165" t="str">
        <f t="shared" si="317"/>
        <v/>
      </c>
      <c r="P2965" s="363" t="str">
        <f>IFERROR(IF(LEN(INDEX(PlansAndNotes!$E$6:$E$4005,ROW(B2965)-ROW($C$3)))=0,"",INDEX(PlansAndNotes!$E$6:$E$4005,ROW(B2965)-ROW($C$3))),"")</f>
        <v/>
      </c>
      <c r="Q2965" s="363" t="str">
        <f>IFERROR(IF(LEN(INDEX(PlansAndNotes!$G$6:$G$4005,ROW(B2965)-ROW($C$3)))=0,"",INDEX(PlansAndNotes!$G$6:$G$4005,ROW(B2965)-ROW($C$3))),"")</f>
        <v/>
      </c>
      <c r="R2965" s="361" t="str">
        <f>IFERROR(IF(LEN(D2965)&gt;0,IF(LEN(INDEX(AdressBook!$C$6:$C$25,MATCH(D2965,AdressBook!$B$6:$B$25,0),1))=0,"",INDEX(AdressBook!$C$6:$C$25,MATCH(D2965,AdressBook!$B$6:$B$25,0),1)),""),"")</f>
        <v/>
      </c>
      <c r="S2965" s="165">
        <f>IF(LEN(C2965)&gt;0,IFERROR(IF(MATCH(C2965,C2966:$C$4004,0)&gt;0,-1,ROW(S2965)-ROW($S$3)),ROW(S2965)-ROW($S$3)),-1)</f>
        <v>-1</v>
      </c>
      <c r="T2965" s="165">
        <f t="shared" si="318"/>
        <v>0</v>
      </c>
      <c r="U2965" s="165" t="str">
        <f t="shared" si="319"/>
        <v/>
      </c>
      <c r="V2965" s="165" t="str">
        <f>IFERROR(IF(OR(C2965="",S2965&lt;0),"",IF(SUBTOTAL(3,C2965:C2965)=0,-1,SUBTOTAL(3,$C$4:C2965))),"")</f>
        <v/>
      </c>
      <c r="W2965" s="156" t="str">
        <f t="array" ref="W2965">IF(LEN(C2965)&gt;0,IFERROR(IF(MATCH(C2965,$C$3:$C2964,0)&gt;0,N2965-INDEX($N$3:N2964,SUMPRODUCT(MAX(ROW($C$3:$C2964)*(C2965=$C$3:$C2964)))-2,1),""),""),"")</f>
        <v/>
      </c>
      <c r="X2965" s="156">
        <f t="shared" ca="1" si="320"/>
        <v>1</v>
      </c>
      <c r="Y2965" s="156">
        <f t="shared" ca="1" si="321"/>
        <v>1</v>
      </c>
    </row>
    <row r="2966" spans="2:25" hidden="1" x14ac:dyDescent="0.25">
      <c r="B2966" s="390" t="str">
        <f>IFERROR(IF(LEN(INDEX(PlansAndNotes!$B$6:$B$2005,ROW(A2966)-ROW($B$3)))=0,"",INDEX(PlansAndNotes!$B$6:$B$2005,ROW(A2966)-ROW($B$3))),"")</f>
        <v/>
      </c>
      <c r="C2966" s="387" t="str">
        <f t="shared" si="322"/>
        <v/>
      </c>
      <c r="D2966" s="361" t="str">
        <f>IFERROR(IF(LEN(C2966)&gt;0,IF(LEN(INDEX(TasksList!$C$6:$C$25,MATCH(C2966,TasksList!$B$6:$B$25,0),1))=0,"",INDEX(TasksList!$C$6:$C$25,MATCH(C2966,TasksList!$B$6:$B$25,0),1)),""),"")</f>
        <v/>
      </c>
      <c r="E2966" s="361" t="str">
        <f>IFERROR(IF(LEN(C2966)&gt;0,IF(LEN(INDEX(TasksList!$F$6:$F$25,MATCH(C2966,TasksList!$B$6:$B$25,0),1))=0,"not set!",INDEX(TasksList!$F$6:$F$25,MATCH(C2966,TasksList!$B$6:$B$25,0),1)),""),"")</f>
        <v/>
      </c>
      <c r="F2966" s="360" t="str">
        <f>IFERROR(IF(LEN(D2966)&gt;0,IF(LEN(INDEX(AdressBook!$D$6:$D$25,MATCH(D2966,AdressBook!$B$6:$B$25,0),1))=0,"",INDEX(AdressBook!$D$6:$D$25,MATCH(D2966,AdressBook!$B$6:$B$25,0),1)),""),"")</f>
        <v/>
      </c>
      <c r="G2966" s="361" t="str">
        <f>IFERROR(IF(LEN(INDEX(PlansAndNotes!$F$6:$F$4005,ROW(B2966)-ROW($C$3)))=0,"",INDEX(PlansAndNotes!$F$6:$F$4005,ROW(B2966)-ROW($C$3))),"")</f>
        <v/>
      </c>
      <c r="H2966" s="361" t="str">
        <f>IFERROR(IF(LEN(C2966)&gt;0,IF(LEN(INDEX(TasksList!$G$6:$G$25,MATCH(C2966,TasksList!$B$6:$B$25,0),1))=0,"",INDEX(TasksList!$G$6:$G$25,MATCH(C2966,TasksList!$B$6:$B$25,0),1)),""),"")</f>
        <v/>
      </c>
      <c r="N2966" s="362" t="str">
        <f>IFERROR(IF(LEN(INDEX(PlansAndNotes!$D$6:$D$4005,ROW(B2966)-ROW($C$3)))=0,"",INDEX(PlansAndNotes!$D$6:$D$4005,ROW(B2966)-ROW($C$3))),"")</f>
        <v/>
      </c>
      <c r="O2966" s="165" t="str">
        <f t="shared" si="317"/>
        <v/>
      </c>
      <c r="P2966" s="363" t="str">
        <f>IFERROR(IF(LEN(INDEX(PlansAndNotes!$E$6:$E$4005,ROW(B2966)-ROW($C$3)))=0,"",INDEX(PlansAndNotes!$E$6:$E$4005,ROW(B2966)-ROW($C$3))),"")</f>
        <v/>
      </c>
      <c r="Q2966" s="363" t="str">
        <f>IFERROR(IF(LEN(INDEX(PlansAndNotes!$G$6:$G$4005,ROW(B2966)-ROW($C$3)))=0,"",INDEX(PlansAndNotes!$G$6:$G$4005,ROW(B2966)-ROW($C$3))),"")</f>
        <v/>
      </c>
      <c r="R2966" s="361" t="str">
        <f>IFERROR(IF(LEN(D2966)&gt;0,IF(LEN(INDEX(AdressBook!$C$6:$C$25,MATCH(D2966,AdressBook!$B$6:$B$25,0),1))=0,"",INDEX(AdressBook!$C$6:$C$25,MATCH(D2966,AdressBook!$B$6:$B$25,0),1)),""),"")</f>
        <v/>
      </c>
      <c r="S2966" s="165">
        <f>IF(LEN(C2966)&gt;0,IFERROR(IF(MATCH(C2966,C2967:$C$4004,0)&gt;0,-1,ROW(S2966)-ROW($S$3)),ROW(S2966)-ROW($S$3)),-1)</f>
        <v>-1</v>
      </c>
      <c r="T2966" s="165">
        <f t="shared" si="318"/>
        <v>0</v>
      </c>
      <c r="U2966" s="165" t="str">
        <f t="shared" si="319"/>
        <v/>
      </c>
      <c r="V2966" s="165" t="str">
        <f>IFERROR(IF(OR(C2966="",S2966&lt;0),"",IF(SUBTOTAL(3,C2966:C2966)=0,-1,SUBTOTAL(3,$C$4:C2966))),"")</f>
        <v/>
      </c>
      <c r="W2966" s="156" t="str">
        <f t="array" ref="W2966">IF(LEN(C2966)&gt;0,IFERROR(IF(MATCH(C2966,$C$3:$C2965,0)&gt;0,N2966-INDEX($N$3:N2965,SUMPRODUCT(MAX(ROW($C$3:$C2965)*(C2966=$C$3:$C2965)))-2,1),""),""),"")</f>
        <v/>
      </c>
      <c r="X2966" s="156">
        <f t="shared" ca="1" si="320"/>
        <v>1</v>
      </c>
      <c r="Y2966" s="156">
        <f t="shared" ca="1" si="321"/>
        <v>1</v>
      </c>
    </row>
    <row r="2967" spans="2:25" hidden="1" x14ac:dyDescent="0.25">
      <c r="B2967" s="390" t="str">
        <f>IFERROR(IF(LEN(INDEX(PlansAndNotes!$B$6:$B$2005,ROW(A2967)-ROW($B$3)))=0,"",INDEX(PlansAndNotes!$B$6:$B$2005,ROW(A2967)-ROW($B$3))),"")</f>
        <v/>
      </c>
      <c r="C2967" s="387" t="str">
        <f t="shared" si="322"/>
        <v/>
      </c>
      <c r="D2967" s="361" t="str">
        <f>IFERROR(IF(LEN(C2967)&gt;0,IF(LEN(INDEX(TasksList!$C$6:$C$25,MATCH(C2967,TasksList!$B$6:$B$25,0),1))=0,"",INDEX(TasksList!$C$6:$C$25,MATCH(C2967,TasksList!$B$6:$B$25,0),1)),""),"")</f>
        <v/>
      </c>
      <c r="E2967" s="361" t="str">
        <f>IFERROR(IF(LEN(C2967)&gt;0,IF(LEN(INDEX(TasksList!$F$6:$F$25,MATCH(C2967,TasksList!$B$6:$B$25,0),1))=0,"not set!",INDEX(TasksList!$F$6:$F$25,MATCH(C2967,TasksList!$B$6:$B$25,0),1)),""),"")</f>
        <v/>
      </c>
      <c r="F2967" s="360" t="str">
        <f>IFERROR(IF(LEN(D2967)&gt;0,IF(LEN(INDEX(AdressBook!$D$6:$D$25,MATCH(D2967,AdressBook!$B$6:$B$25,0),1))=0,"",INDEX(AdressBook!$D$6:$D$25,MATCH(D2967,AdressBook!$B$6:$B$25,0),1)),""),"")</f>
        <v/>
      </c>
      <c r="G2967" s="361" t="str">
        <f>IFERROR(IF(LEN(INDEX(PlansAndNotes!$F$6:$F$4005,ROW(B2967)-ROW($C$3)))=0,"",INDEX(PlansAndNotes!$F$6:$F$4005,ROW(B2967)-ROW($C$3))),"")</f>
        <v/>
      </c>
      <c r="H2967" s="361" t="str">
        <f>IFERROR(IF(LEN(C2967)&gt;0,IF(LEN(INDEX(TasksList!$G$6:$G$25,MATCH(C2967,TasksList!$B$6:$B$25,0),1))=0,"",INDEX(TasksList!$G$6:$G$25,MATCH(C2967,TasksList!$B$6:$B$25,0),1)),""),"")</f>
        <v/>
      </c>
      <c r="N2967" s="362" t="str">
        <f>IFERROR(IF(LEN(INDEX(PlansAndNotes!$D$6:$D$4005,ROW(B2967)-ROW($C$3)))=0,"",INDEX(PlansAndNotes!$D$6:$D$4005,ROW(B2967)-ROW($C$3))),"")</f>
        <v/>
      </c>
      <c r="O2967" s="165" t="str">
        <f t="shared" si="317"/>
        <v/>
      </c>
      <c r="P2967" s="363" t="str">
        <f>IFERROR(IF(LEN(INDEX(PlansAndNotes!$E$6:$E$4005,ROW(B2967)-ROW($C$3)))=0,"",INDEX(PlansAndNotes!$E$6:$E$4005,ROW(B2967)-ROW($C$3))),"")</f>
        <v/>
      </c>
      <c r="Q2967" s="363" t="str">
        <f>IFERROR(IF(LEN(INDEX(PlansAndNotes!$G$6:$G$4005,ROW(B2967)-ROW($C$3)))=0,"",INDEX(PlansAndNotes!$G$6:$G$4005,ROW(B2967)-ROW($C$3))),"")</f>
        <v/>
      </c>
      <c r="R2967" s="361" t="str">
        <f>IFERROR(IF(LEN(D2967)&gt;0,IF(LEN(INDEX(AdressBook!$C$6:$C$25,MATCH(D2967,AdressBook!$B$6:$B$25,0),1))=0,"",INDEX(AdressBook!$C$6:$C$25,MATCH(D2967,AdressBook!$B$6:$B$25,0),1)),""),"")</f>
        <v/>
      </c>
      <c r="S2967" s="165">
        <f>IF(LEN(C2967)&gt;0,IFERROR(IF(MATCH(C2967,C2968:$C$4004,0)&gt;0,-1,ROW(S2967)-ROW($S$3)),ROW(S2967)-ROW($S$3)),-1)</f>
        <v>-1</v>
      </c>
      <c r="T2967" s="165">
        <f t="shared" si="318"/>
        <v>0</v>
      </c>
      <c r="U2967" s="165" t="str">
        <f t="shared" si="319"/>
        <v/>
      </c>
      <c r="V2967" s="165" t="str">
        <f>IFERROR(IF(OR(C2967="",S2967&lt;0),"",IF(SUBTOTAL(3,C2967:C2967)=0,-1,SUBTOTAL(3,$C$4:C2967))),"")</f>
        <v/>
      </c>
      <c r="W2967" s="156" t="str">
        <f t="array" ref="W2967">IF(LEN(C2967)&gt;0,IFERROR(IF(MATCH(C2967,$C$3:$C2966,0)&gt;0,N2967-INDEX($N$3:N2966,SUMPRODUCT(MAX(ROW($C$3:$C2966)*(C2967=$C$3:$C2966)))-2,1),""),""),"")</f>
        <v/>
      </c>
      <c r="X2967" s="156">
        <f t="shared" ca="1" si="320"/>
        <v>1</v>
      </c>
      <c r="Y2967" s="156">
        <f t="shared" ca="1" si="321"/>
        <v>1</v>
      </c>
    </row>
    <row r="2968" spans="2:25" hidden="1" x14ac:dyDescent="0.25">
      <c r="B2968" s="390" t="str">
        <f>IFERROR(IF(LEN(INDEX(PlansAndNotes!$B$6:$B$2005,ROW(A2968)-ROW($B$3)))=0,"",INDEX(PlansAndNotes!$B$6:$B$2005,ROW(A2968)-ROW($B$3))),"")</f>
        <v/>
      </c>
      <c r="C2968" s="387" t="str">
        <f t="shared" si="322"/>
        <v/>
      </c>
      <c r="D2968" s="361" t="str">
        <f>IFERROR(IF(LEN(C2968)&gt;0,IF(LEN(INDEX(TasksList!$C$6:$C$25,MATCH(C2968,TasksList!$B$6:$B$25,0),1))=0,"",INDEX(TasksList!$C$6:$C$25,MATCH(C2968,TasksList!$B$6:$B$25,0),1)),""),"")</f>
        <v/>
      </c>
      <c r="E2968" s="361" t="str">
        <f>IFERROR(IF(LEN(C2968)&gt;0,IF(LEN(INDEX(TasksList!$F$6:$F$25,MATCH(C2968,TasksList!$B$6:$B$25,0),1))=0,"not set!",INDEX(TasksList!$F$6:$F$25,MATCH(C2968,TasksList!$B$6:$B$25,0),1)),""),"")</f>
        <v/>
      </c>
      <c r="F2968" s="360" t="str">
        <f>IFERROR(IF(LEN(D2968)&gt;0,IF(LEN(INDEX(AdressBook!$D$6:$D$25,MATCH(D2968,AdressBook!$B$6:$B$25,0),1))=0,"",INDEX(AdressBook!$D$6:$D$25,MATCH(D2968,AdressBook!$B$6:$B$25,0),1)),""),"")</f>
        <v/>
      </c>
      <c r="G2968" s="361" t="str">
        <f>IFERROR(IF(LEN(INDEX(PlansAndNotes!$F$6:$F$4005,ROW(B2968)-ROW($C$3)))=0,"",INDEX(PlansAndNotes!$F$6:$F$4005,ROW(B2968)-ROW($C$3))),"")</f>
        <v/>
      </c>
      <c r="H2968" s="361" t="str">
        <f>IFERROR(IF(LEN(C2968)&gt;0,IF(LEN(INDEX(TasksList!$G$6:$G$25,MATCH(C2968,TasksList!$B$6:$B$25,0),1))=0,"",INDEX(TasksList!$G$6:$G$25,MATCH(C2968,TasksList!$B$6:$B$25,0),1)),""),"")</f>
        <v/>
      </c>
      <c r="N2968" s="362" t="str">
        <f>IFERROR(IF(LEN(INDEX(PlansAndNotes!$D$6:$D$4005,ROW(B2968)-ROW($C$3)))=0,"",INDEX(PlansAndNotes!$D$6:$D$4005,ROW(B2968)-ROW($C$3))),"")</f>
        <v/>
      </c>
      <c r="O2968" s="165" t="str">
        <f t="shared" si="317"/>
        <v/>
      </c>
      <c r="P2968" s="363" t="str">
        <f>IFERROR(IF(LEN(INDEX(PlansAndNotes!$E$6:$E$4005,ROW(B2968)-ROW($C$3)))=0,"",INDEX(PlansAndNotes!$E$6:$E$4005,ROW(B2968)-ROW($C$3))),"")</f>
        <v/>
      </c>
      <c r="Q2968" s="363" t="str">
        <f>IFERROR(IF(LEN(INDEX(PlansAndNotes!$G$6:$G$4005,ROW(B2968)-ROW($C$3)))=0,"",INDEX(PlansAndNotes!$G$6:$G$4005,ROW(B2968)-ROW($C$3))),"")</f>
        <v/>
      </c>
      <c r="R2968" s="361" t="str">
        <f>IFERROR(IF(LEN(D2968)&gt;0,IF(LEN(INDEX(AdressBook!$C$6:$C$25,MATCH(D2968,AdressBook!$B$6:$B$25,0),1))=0,"",INDEX(AdressBook!$C$6:$C$25,MATCH(D2968,AdressBook!$B$6:$B$25,0),1)),""),"")</f>
        <v/>
      </c>
      <c r="S2968" s="165">
        <f>IF(LEN(C2968)&gt;0,IFERROR(IF(MATCH(C2968,C2969:$C$4004,0)&gt;0,-1,ROW(S2968)-ROW($S$3)),ROW(S2968)-ROW($S$3)),-1)</f>
        <v>-1</v>
      </c>
      <c r="T2968" s="165">
        <f t="shared" si="318"/>
        <v>0</v>
      </c>
      <c r="U2968" s="165" t="str">
        <f t="shared" si="319"/>
        <v/>
      </c>
      <c r="V2968" s="165" t="str">
        <f>IFERROR(IF(OR(C2968="",S2968&lt;0),"",IF(SUBTOTAL(3,C2968:C2968)=0,-1,SUBTOTAL(3,$C$4:C2968))),"")</f>
        <v/>
      </c>
      <c r="W2968" s="156" t="str">
        <f t="array" ref="W2968">IF(LEN(C2968)&gt;0,IFERROR(IF(MATCH(C2968,$C$3:$C2967,0)&gt;0,N2968-INDEX($N$3:N2967,SUMPRODUCT(MAX(ROW($C$3:$C2967)*(C2968=$C$3:$C2967)))-2,1),""),""),"")</f>
        <v/>
      </c>
      <c r="X2968" s="156">
        <f t="shared" ca="1" si="320"/>
        <v>1</v>
      </c>
      <c r="Y2968" s="156">
        <f t="shared" ca="1" si="321"/>
        <v>1</v>
      </c>
    </row>
    <row r="2969" spans="2:25" hidden="1" x14ac:dyDescent="0.25">
      <c r="B2969" s="390" t="str">
        <f>IFERROR(IF(LEN(INDEX(PlansAndNotes!$B$6:$B$2005,ROW(A2969)-ROW($B$3)))=0,"",INDEX(PlansAndNotes!$B$6:$B$2005,ROW(A2969)-ROW($B$3))),"")</f>
        <v/>
      </c>
      <c r="C2969" s="387" t="str">
        <f t="shared" si="322"/>
        <v/>
      </c>
      <c r="D2969" s="361" t="str">
        <f>IFERROR(IF(LEN(C2969)&gt;0,IF(LEN(INDEX(TasksList!$C$6:$C$25,MATCH(C2969,TasksList!$B$6:$B$25,0),1))=0,"",INDEX(TasksList!$C$6:$C$25,MATCH(C2969,TasksList!$B$6:$B$25,0),1)),""),"")</f>
        <v/>
      </c>
      <c r="E2969" s="361" t="str">
        <f>IFERROR(IF(LEN(C2969)&gt;0,IF(LEN(INDEX(TasksList!$F$6:$F$25,MATCH(C2969,TasksList!$B$6:$B$25,0),1))=0,"not set!",INDEX(TasksList!$F$6:$F$25,MATCH(C2969,TasksList!$B$6:$B$25,0),1)),""),"")</f>
        <v/>
      </c>
      <c r="F2969" s="360" t="str">
        <f>IFERROR(IF(LEN(D2969)&gt;0,IF(LEN(INDEX(AdressBook!$D$6:$D$25,MATCH(D2969,AdressBook!$B$6:$B$25,0),1))=0,"",INDEX(AdressBook!$D$6:$D$25,MATCH(D2969,AdressBook!$B$6:$B$25,0),1)),""),"")</f>
        <v/>
      </c>
      <c r="G2969" s="361" t="str">
        <f>IFERROR(IF(LEN(INDEX(PlansAndNotes!$F$6:$F$4005,ROW(B2969)-ROW($C$3)))=0,"",INDEX(PlansAndNotes!$F$6:$F$4005,ROW(B2969)-ROW($C$3))),"")</f>
        <v/>
      </c>
      <c r="H2969" s="361" t="str">
        <f>IFERROR(IF(LEN(C2969)&gt;0,IF(LEN(INDEX(TasksList!$G$6:$G$25,MATCH(C2969,TasksList!$B$6:$B$25,0),1))=0,"",INDEX(TasksList!$G$6:$G$25,MATCH(C2969,TasksList!$B$6:$B$25,0),1)),""),"")</f>
        <v/>
      </c>
      <c r="N2969" s="362" t="str">
        <f>IFERROR(IF(LEN(INDEX(PlansAndNotes!$D$6:$D$4005,ROW(B2969)-ROW($C$3)))=0,"",INDEX(PlansAndNotes!$D$6:$D$4005,ROW(B2969)-ROW($C$3))),"")</f>
        <v/>
      </c>
      <c r="O2969" s="165" t="str">
        <f t="shared" si="317"/>
        <v/>
      </c>
      <c r="P2969" s="363" t="str">
        <f>IFERROR(IF(LEN(INDEX(PlansAndNotes!$E$6:$E$4005,ROW(B2969)-ROW($C$3)))=0,"",INDEX(PlansAndNotes!$E$6:$E$4005,ROW(B2969)-ROW($C$3))),"")</f>
        <v/>
      </c>
      <c r="Q2969" s="363" t="str">
        <f>IFERROR(IF(LEN(INDEX(PlansAndNotes!$G$6:$G$4005,ROW(B2969)-ROW($C$3)))=0,"",INDEX(PlansAndNotes!$G$6:$G$4005,ROW(B2969)-ROW($C$3))),"")</f>
        <v/>
      </c>
      <c r="R2969" s="361" t="str">
        <f>IFERROR(IF(LEN(D2969)&gt;0,IF(LEN(INDEX(AdressBook!$C$6:$C$25,MATCH(D2969,AdressBook!$B$6:$B$25,0),1))=0,"",INDEX(AdressBook!$C$6:$C$25,MATCH(D2969,AdressBook!$B$6:$B$25,0),1)),""),"")</f>
        <v/>
      </c>
      <c r="S2969" s="165">
        <f>IF(LEN(C2969)&gt;0,IFERROR(IF(MATCH(C2969,C2970:$C$4004,0)&gt;0,-1,ROW(S2969)-ROW($S$3)),ROW(S2969)-ROW($S$3)),-1)</f>
        <v>-1</v>
      </c>
      <c r="T2969" s="165">
        <f t="shared" si="318"/>
        <v>0</v>
      </c>
      <c r="U2969" s="165" t="str">
        <f t="shared" si="319"/>
        <v/>
      </c>
      <c r="V2969" s="165" t="str">
        <f>IFERROR(IF(OR(C2969="",S2969&lt;0),"",IF(SUBTOTAL(3,C2969:C2969)=0,-1,SUBTOTAL(3,$C$4:C2969))),"")</f>
        <v/>
      </c>
      <c r="W2969" s="156" t="str">
        <f t="array" ref="W2969">IF(LEN(C2969)&gt;0,IFERROR(IF(MATCH(C2969,$C$3:$C2968,0)&gt;0,N2969-INDEX($N$3:N2968,SUMPRODUCT(MAX(ROW($C$3:$C2968)*(C2969=$C$3:$C2968)))-2,1),""),""),"")</f>
        <v/>
      </c>
      <c r="X2969" s="156">
        <f t="shared" ca="1" si="320"/>
        <v>1</v>
      </c>
      <c r="Y2969" s="156">
        <f t="shared" ca="1" si="321"/>
        <v>1</v>
      </c>
    </row>
    <row r="2970" spans="2:25" hidden="1" x14ac:dyDescent="0.25">
      <c r="B2970" s="390" t="str">
        <f>IFERROR(IF(LEN(INDEX(PlansAndNotes!$B$6:$B$2005,ROW(A2970)-ROW($B$3)))=0,"",INDEX(PlansAndNotes!$B$6:$B$2005,ROW(A2970)-ROW($B$3))),"")</f>
        <v/>
      </c>
      <c r="C2970" s="387" t="str">
        <f t="shared" si="322"/>
        <v/>
      </c>
      <c r="D2970" s="361" t="str">
        <f>IFERROR(IF(LEN(C2970)&gt;0,IF(LEN(INDEX(TasksList!$C$6:$C$25,MATCH(C2970,TasksList!$B$6:$B$25,0),1))=0,"",INDEX(TasksList!$C$6:$C$25,MATCH(C2970,TasksList!$B$6:$B$25,0),1)),""),"")</f>
        <v/>
      </c>
      <c r="E2970" s="361" t="str">
        <f>IFERROR(IF(LEN(C2970)&gt;0,IF(LEN(INDEX(TasksList!$F$6:$F$25,MATCH(C2970,TasksList!$B$6:$B$25,0),1))=0,"not set!",INDEX(TasksList!$F$6:$F$25,MATCH(C2970,TasksList!$B$6:$B$25,0),1)),""),"")</f>
        <v/>
      </c>
      <c r="F2970" s="360" t="str">
        <f>IFERROR(IF(LEN(D2970)&gt;0,IF(LEN(INDEX(AdressBook!$D$6:$D$25,MATCH(D2970,AdressBook!$B$6:$B$25,0),1))=0,"",INDEX(AdressBook!$D$6:$D$25,MATCH(D2970,AdressBook!$B$6:$B$25,0),1)),""),"")</f>
        <v/>
      </c>
      <c r="G2970" s="361" t="str">
        <f>IFERROR(IF(LEN(INDEX(PlansAndNotes!$F$6:$F$4005,ROW(B2970)-ROW($C$3)))=0,"",INDEX(PlansAndNotes!$F$6:$F$4005,ROW(B2970)-ROW($C$3))),"")</f>
        <v/>
      </c>
      <c r="H2970" s="361" t="str">
        <f>IFERROR(IF(LEN(C2970)&gt;0,IF(LEN(INDEX(TasksList!$G$6:$G$25,MATCH(C2970,TasksList!$B$6:$B$25,0),1))=0,"",INDEX(TasksList!$G$6:$G$25,MATCH(C2970,TasksList!$B$6:$B$25,0),1)),""),"")</f>
        <v/>
      </c>
      <c r="N2970" s="362" t="str">
        <f>IFERROR(IF(LEN(INDEX(PlansAndNotes!$D$6:$D$4005,ROW(B2970)-ROW($C$3)))=0,"",INDEX(PlansAndNotes!$D$6:$D$4005,ROW(B2970)-ROW($C$3))),"")</f>
        <v/>
      </c>
      <c r="O2970" s="165" t="str">
        <f t="shared" si="317"/>
        <v/>
      </c>
      <c r="P2970" s="363" t="str">
        <f>IFERROR(IF(LEN(INDEX(PlansAndNotes!$E$6:$E$4005,ROW(B2970)-ROW($C$3)))=0,"",INDEX(PlansAndNotes!$E$6:$E$4005,ROW(B2970)-ROW($C$3))),"")</f>
        <v/>
      </c>
      <c r="Q2970" s="363" t="str">
        <f>IFERROR(IF(LEN(INDEX(PlansAndNotes!$G$6:$G$4005,ROW(B2970)-ROW($C$3)))=0,"",INDEX(PlansAndNotes!$G$6:$G$4005,ROW(B2970)-ROW($C$3))),"")</f>
        <v/>
      </c>
      <c r="R2970" s="361" t="str">
        <f>IFERROR(IF(LEN(D2970)&gt;0,IF(LEN(INDEX(AdressBook!$C$6:$C$25,MATCH(D2970,AdressBook!$B$6:$B$25,0),1))=0,"",INDEX(AdressBook!$C$6:$C$25,MATCH(D2970,AdressBook!$B$6:$B$25,0),1)),""),"")</f>
        <v/>
      </c>
      <c r="S2970" s="165">
        <f>IF(LEN(C2970)&gt;0,IFERROR(IF(MATCH(C2970,C2971:$C$4004,0)&gt;0,-1,ROW(S2970)-ROW($S$3)),ROW(S2970)-ROW($S$3)),-1)</f>
        <v>-1</v>
      </c>
      <c r="T2970" s="165">
        <f t="shared" si="318"/>
        <v>0</v>
      </c>
      <c r="U2970" s="165" t="str">
        <f t="shared" si="319"/>
        <v/>
      </c>
      <c r="V2970" s="165" t="str">
        <f>IFERROR(IF(OR(C2970="",S2970&lt;0),"",IF(SUBTOTAL(3,C2970:C2970)=0,-1,SUBTOTAL(3,$C$4:C2970))),"")</f>
        <v/>
      </c>
      <c r="W2970" s="156" t="str">
        <f t="array" ref="W2970">IF(LEN(C2970)&gt;0,IFERROR(IF(MATCH(C2970,$C$3:$C2969,0)&gt;0,N2970-INDEX($N$3:N2969,SUMPRODUCT(MAX(ROW($C$3:$C2969)*(C2970=$C$3:$C2969)))-2,1),""),""),"")</f>
        <v/>
      </c>
      <c r="X2970" s="156">
        <f t="shared" ca="1" si="320"/>
        <v>1</v>
      </c>
      <c r="Y2970" s="156">
        <f t="shared" ca="1" si="321"/>
        <v>1</v>
      </c>
    </row>
    <row r="2971" spans="2:25" hidden="1" x14ac:dyDescent="0.25">
      <c r="B2971" s="390" t="str">
        <f>IFERROR(IF(LEN(INDEX(PlansAndNotes!$B$6:$B$2005,ROW(A2971)-ROW($B$3)))=0,"",INDEX(PlansAndNotes!$B$6:$B$2005,ROW(A2971)-ROW($B$3))),"")</f>
        <v/>
      </c>
      <c r="C2971" s="387" t="str">
        <f t="shared" si="322"/>
        <v/>
      </c>
      <c r="D2971" s="361" t="str">
        <f>IFERROR(IF(LEN(C2971)&gt;0,IF(LEN(INDEX(TasksList!$C$6:$C$25,MATCH(C2971,TasksList!$B$6:$B$25,0),1))=0,"",INDEX(TasksList!$C$6:$C$25,MATCH(C2971,TasksList!$B$6:$B$25,0),1)),""),"")</f>
        <v/>
      </c>
      <c r="E2971" s="361" t="str">
        <f>IFERROR(IF(LEN(C2971)&gt;0,IF(LEN(INDEX(TasksList!$F$6:$F$25,MATCH(C2971,TasksList!$B$6:$B$25,0),1))=0,"not set!",INDEX(TasksList!$F$6:$F$25,MATCH(C2971,TasksList!$B$6:$B$25,0),1)),""),"")</f>
        <v/>
      </c>
      <c r="F2971" s="360" t="str">
        <f>IFERROR(IF(LEN(D2971)&gt;0,IF(LEN(INDEX(AdressBook!$D$6:$D$25,MATCH(D2971,AdressBook!$B$6:$B$25,0),1))=0,"",INDEX(AdressBook!$D$6:$D$25,MATCH(D2971,AdressBook!$B$6:$B$25,0),1)),""),"")</f>
        <v/>
      </c>
      <c r="G2971" s="361" t="str">
        <f>IFERROR(IF(LEN(INDEX(PlansAndNotes!$F$6:$F$4005,ROW(B2971)-ROW($C$3)))=0,"",INDEX(PlansAndNotes!$F$6:$F$4005,ROW(B2971)-ROW($C$3))),"")</f>
        <v/>
      </c>
      <c r="H2971" s="361" t="str">
        <f>IFERROR(IF(LEN(C2971)&gt;0,IF(LEN(INDEX(TasksList!$G$6:$G$25,MATCH(C2971,TasksList!$B$6:$B$25,0),1))=0,"",INDEX(TasksList!$G$6:$G$25,MATCH(C2971,TasksList!$B$6:$B$25,0),1)),""),"")</f>
        <v/>
      </c>
      <c r="N2971" s="362" t="str">
        <f>IFERROR(IF(LEN(INDEX(PlansAndNotes!$D$6:$D$4005,ROW(B2971)-ROW($C$3)))=0,"",INDEX(PlansAndNotes!$D$6:$D$4005,ROW(B2971)-ROW($C$3))),"")</f>
        <v/>
      </c>
      <c r="O2971" s="165" t="str">
        <f t="shared" si="317"/>
        <v/>
      </c>
      <c r="P2971" s="363" t="str">
        <f>IFERROR(IF(LEN(INDEX(PlansAndNotes!$E$6:$E$4005,ROW(B2971)-ROW($C$3)))=0,"",INDEX(PlansAndNotes!$E$6:$E$4005,ROW(B2971)-ROW($C$3))),"")</f>
        <v/>
      </c>
      <c r="Q2971" s="363" t="str">
        <f>IFERROR(IF(LEN(INDEX(PlansAndNotes!$G$6:$G$4005,ROW(B2971)-ROW($C$3)))=0,"",INDEX(PlansAndNotes!$G$6:$G$4005,ROW(B2971)-ROW($C$3))),"")</f>
        <v/>
      </c>
      <c r="R2971" s="361" t="str">
        <f>IFERROR(IF(LEN(D2971)&gt;0,IF(LEN(INDEX(AdressBook!$C$6:$C$25,MATCH(D2971,AdressBook!$B$6:$B$25,0),1))=0,"",INDEX(AdressBook!$C$6:$C$25,MATCH(D2971,AdressBook!$B$6:$B$25,0),1)),""),"")</f>
        <v/>
      </c>
      <c r="S2971" s="165">
        <f>IF(LEN(C2971)&gt;0,IFERROR(IF(MATCH(C2971,C2972:$C$4004,0)&gt;0,-1,ROW(S2971)-ROW($S$3)),ROW(S2971)-ROW($S$3)),-1)</f>
        <v>-1</v>
      </c>
      <c r="T2971" s="165">
        <f t="shared" si="318"/>
        <v>0</v>
      </c>
      <c r="U2971" s="165" t="str">
        <f t="shared" si="319"/>
        <v/>
      </c>
      <c r="V2971" s="165" t="str">
        <f>IFERROR(IF(OR(C2971="",S2971&lt;0),"",IF(SUBTOTAL(3,C2971:C2971)=0,-1,SUBTOTAL(3,$C$4:C2971))),"")</f>
        <v/>
      </c>
      <c r="W2971" s="156" t="str">
        <f t="array" ref="W2971">IF(LEN(C2971)&gt;0,IFERROR(IF(MATCH(C2971,$C$3:$C2970,0)&gt;0,N2971-INDEX($N$3:N2970,SUMPRODUCT(MAX(ROW($C$3:$C2970)*(C2971=$C$3:$C2970)))-2,1),""),""),"")</f>
        <v/>
      </c>
      <c r="X2971" s="156">
        <f t="shared" ca="1" si="320"/>
        <v>1</v>
      </c>
      <c r="Y2971" s="156">
        <f t="shared" ca="1" si="321"/>
        <v>1</v>
      </c>
    </row>
    <row r="2972" spans="2:25" hidden="1" x14ac:dyDescent="0.25">
      <c r="B2972" s="390" t="str">
        <f>IFERROR(IF(LEN(INDEX(PlansAndNotes!$B$6:$B$2005,ROW(A2972)-ROW($B$3)))=0,"",INDEX(PlansAndNotes!$B$6:$B$2005,ROW(A2972)-ROW($B$3))),"")</f>
        <v/>
      </c>
      <c r="C2972" s="387" t="str">
        <f t="shared" si="322"/>
        <v/>
      </c>
      <c r="D2972" s="361" t="str">
        <f>IFERROR(IF(LEN(C2972)&gt;0,IF(LEN(INDEX(TasksList!$C$6:$C$25,MATCH(C2972,TasksList!$B$6:$B$25,0),1))=0,"",INDEX(TasksList!$C$6:$C$25,MATCH(C2972,TasksList!$B$6:$B$25,0),1)),""),"")</f>
        <v/>
      </c>
      <c r="E2972" s="361" t="str">
        <f>IFERROR(IF(LEN(C2972)&gt;0,IF(LEN(INDEX(TasksList!$F$6:$F$25,MATCH(C2972,TasksList!$B$6:$B$25,0),1))=0,"not set!",INDEX(TasksList!$F$6:$F$25,MATCH(C2972,TasksList!$B$6:$B$25,0),1)),""),"")</f>
        <v/>
      </c>
      <c r="F2972" s="360" t="str">
        <f>IFERROR(IF(LEN(D2972)&gt;0,IF(LEN(INDEX(AdressBook!$D$6:$D$25,MATCH(D2972,AdressBook!$B$6:$B$25,0),1))=0,"",INDEX(AdressBook!$D$6:$D$25,MATCH(D2972,AdressBook!$B$6:$B$25,0),1)),""),"")</f>
        <v/>
      </c>
      <c r="G2972" s="361" t="str">
        <f>IFERROR(IF(LEN(INDEX(PlansAndNotes!$F$6:$F$4005,ROW(B2972)-ROW($C$3)))=0,"",INDEX(PlansAndNotes!$F$6:$F$4005,ROW(B2972)-ROW($C$3))),"")</f>
        <v/>
      </c>
      <c r="H2972" s="361" t="str">
        <f>IFERROR(IF(LEN(C2972)&gt;0,IF(LEN(INDEX(TasksList!$G$6:$G$25,MATCH(C2972,TasksList!$B$6:$B$25,0),1))=0,"",INDEX(TasksList!$G$6:$G$25,MATCH(C2972,TasksList!$B$6:$B$25,0),1)),""),"")</f>
        <v/>
      </c>
      <c r="N2972" s="362" t="str">
        <f>IFERROR(IF(LEN(INDEX(PlansAndNotes!$D$6:$D$4005,ROW(B2972)-ROW($C$3)))=0,"",INDEX(PlansAndNotes!$D$6:$D$4005,ROW(B2972)-ROW($C$3))),"")</f>
        <v/>
      </c>
      <c r="O2972" s="165" t="str">
        <f t="shared" si="317"/>
        <v/>
      </c>
      <c r="P2972" s="363" t="str">
        <f>IFERROR(IF(LEN(INDEX(PlansAndNotes!$E$6:$E$4005,ROW(B2972)-ROW($C$3)))=0,"",INDEX(PlansAndNotes!$E$6:$E$4005,ROW(B2972)-ROW($C$3))),"")</f>
        <v/>
      </c>
      <c r="Q2972" s="363" t="str">
        <f>IFERROR(IF(LEN(INDEX(PlansAndNotes!$G$6:$G$4005,ROW(B2972)-ROW($C$3)))=0,"",INDEX(PlansAndNotes!$G$6:$G$4005,ROW(B2972)-ROW($C$3))),"")</f>
        <v/>
      </c>
      <c r="R2972" s="361" t="str">
        <f>IFERROR(IF(LEN(D2972)&gt;0,IF(LEN(INDEX(AdressBook!$C$6:$C$25,MATCH(D2972,AdressBook!$B$6:$B$25,0),1))=0,"",INDEX(AdressBook!$C$6:$C$25,MATCH(D2972,AdressBook!$B$6:$B$25,0),1)),""),"")</f>
        <v/>
      </c>
      <c r="S2972" s="165">
        <f>IF(LEN(C2972)&gt;0,IFERROR(IF(MATCH(C2972,C2973:$C$4004,0)&gt;0,-1,ROW(S2972)-ROW($S$3)),ROW(S2972)-ROW($S$3)),-1)</f>
        <v>-1</v>
      </c>
      <c r="T2972" s="165">
        <f t="shared" si="318"/>
        <v>0</v>
      </c>
      <c r="U2972" s="165" t="str">
        <f t="shared" si="319"/>
        <v/>
      </c>
      <c r="V2972" s="165" t="str">
        <f>IFERROR(IF(OR(C2972="",S2972&lt;0),"",IF(SUBTOTAL(3,C2972:C2972)=0,-1,SUBTOTAL(3,$C$4:C2972))),"")</f>
        <v/>
      </c>
      <c r="W2972" s="156" t="str">
        <f t="array" ref="W2972">IF(LEN(C2972)&gt;0,IFERROR(IF(MATCH(C2972,$C$3:$C2971,0)&gt;0,N2972-INDEX($N$3:N2971,SUMPRODUCT(MAX(ROW($C$3:$C2971)*(C2972=$C$3:$C2971)))-2,1),""),""),"")</f>
        <v/>
      </c>
      <c r="X2972" s="156">
        <f t="shared" ca="1" si="320"/>
        <v>1</v>
      </c>
      <c r="Y2972" s="156">
        <f t="shared" ca="1" si="321"/>
        <v>1</v>
      </c>
    </row>
    <row r="2973" spans="2:25" hidden="1" x14ac:dyDescent="0.25">
      <c r="B2973" s="390" t="str">
        <f>IFERROR(IF(LEN(INDEX(PlansAndNotes!$B$6:$B$2005,ROW(A2973)-ROW($B$3)))=0,"",INDEX(PlansAndNotes!$B$6:$B$2005,ROW(A2973)-ROW($B$3))),"")</f>
        <v/>
      </c>
      <c r="C2973" s="387" t="str">
        <f t="shared" si="322"/>
        <v/>
      </c>
      <c r="D2973" s="361" t="str">
        <f>IFERROR(IF(LEN(C2973)&gt;0,IF(LEN(INDEX(TasksList!$C$6:$C$25,MATCH(C2973,TasksList!$B$6:$B$25,0),1))=0,"",INDEX(TasksList!$C$6:$C$25,MATCH(C2973,TasksList!$B$6:$B$25,0),1)),""),"")</f>
        <v/>
      </c>
      <c r="E2973" s="361" t="str">
        <f>IFERROR(IF(LEN(C2973)&gt;0,IF(LEN(INDEX(TasksList!$F$6:$F$25,MATCH(C2973,TasksList!$B$6:$B$25,0),1))=0,"not set!",INDEX(TasksList!$F$6:$F$25,MATCH(C2973,TasksList!$B$6:$B$25,0),1)),""),"")</f>
        <v/>
      </c>
      <c r="F2973" s="360" t="str">
        <f>IFERROR(IF(LEN(D2973)&gt;0,IF(LEN(INDEX(AdressBook!$D$6:$D$25,MATCH(D2973,AdressBook!$B$6:$B$25,0),1))=0,"",INDEX(AdressBook!$D$6:$D$25,MATCH(D2973,AdressBook!$B$6:$B$25,0),1)),""),"")</f>
        <v/>
      </c>
      <c r="G2973" s="361" t="str">
        <f>IFERROR(IF(LEN(INDEX(PlansAndNotes!$F$6:$F$4005,ROW(B2973)-ROW($C$3)))=0,"",INDEX(PlansAndNotes!$F$6:$F$4005,ROW(B2973)-ROW($C$3))),"")</f>
        <v/>
      </c>
      <c r="H2973" s="361" t="str">
        <f>IFERROR(IF(LEN(C2973)&gt;0,IF(LEN(INDEX(TasksList!$G$6:$G$25,MATCH(C2973,TasksList!$B$6:$B$25,0),1))=0,"",INDEX(TasksList!$G$6:$G$25,MATCH(C2973,TasksList!$B$6:$B$25,0),1)),""),"")</f>
        <v/>
      </c>
      <c r="N2973" s="362" t="str">
        <f>IFERROR(IF(LEN(INDEX(PlansAndNotes!$D$6:$D$4005,ROW(B2973)-ROW($C$3)))=0,"",INDEX(PlansAndNotes!$D$6:$D$4005,ROW(B2973)-ROW($C$3))),"")</f>
        <v/>
      </c>
      <c r="O2973" s="165" t="str">
        <f t="shared" si="317"/>
        <v/>
      </c>
      <c r="P2973" s="363" t="str">
        <f>IFERROR(IF(LEN(INDEX(PlansAndNotes!$E$6:$E$4005,ROW(B2973)-ROW($C$3)))=0,"",INDEX(PlansAndNotes!$E$6:$E$4005,ROW(B2973)-ROW($C$3))),"")</f>
        <v/>
      </c>
      <c r="Q2973" s="363" t="str">
        <f>IFERROR(IF(LEN(INDEX(PlansAndNotes!$G$6:$G$4005,ROW(B2973)-ROW($C$3)))=0,"",INDEX(PlansAndNotes!$G$6:$G$4005,ROW(B2973)-ROW($C$3))),"")</f>
        <v/>
      </c>
      <c r="R2973" s="361" t="str">
        <f>IFERROR(IF(LEN(D2973)&gt;0,IF(LEN(INDEX(AdressBook!$C$6:$C$25,MATCH(D2973,AdressBook!$B$6:$B$25,0),1))=0,"",INDEX(AdressBook!$C$6:$C$25,MATCH(D2973,AdressBook!$B$6:$B$25,0),1)),""),"")</f>
        <v/>
      </c>
      <c r="S2973" s="165">
        <f>IF(LEN(C2973)&gt;0,IFERROR(IF(MATCH(C2973,C2974:$C$4004,0)&gt;0,-1,ROW(S2973)-ROW($S$3)),ROW(S2973)-ROW($S$3)),-1)</f>
        <v>-1</v>
      </c>
      <c r="T2973" s="165">
        <f t="shared" si="318"/>
        <v>0</v>
      </c>
      <c r="U2973" s="165" t="str">
        <f t="shared" si="319"/>
        <v/>
      </c>
      <c r="V2973" s="165" t="str">
        <f>IFERROR(IF(OR(C2973="",S2973&lt;0),"",IF(SUBTOTAL(3,C2973:C2973)=0,-1,SUBTOTAL(3,$C$4:C2973))),"")</f>
        <v/>
      </c>
      <c r="W2973" s="156" t="str">
        <f t="array" ref="W2973">IF(LEN(C2973)&gt;0,IFERROR(IF(MATCH(C2973,$C$3:$C2972,0)&gt;0,N2973-INDEX($N$3:N2972,SUMPRODUCT(MAX(ROW($C$3:$C2972)*(C2973=$C$3:$C2972)))-2,1),""),""),"")</f>
        <v/>
      </c>
      <c r="X2973" s="156">
        <f t="shared" ca="1" si="320"/>
        <v>1</v>
      </c>
      <c r="Y2973" s="156">
        <f t="shared" ca="1" si="321"/>
        <v>1</v>
      </c>
    </row>
    <row r="2974" spans="2:25" hidden="1" x14ac:dyDescent="0.25">
      <c r="B2974" s="390" t="str">
        <f>IFERROR(IF(LEN(INDEX(PlansAndNotes!$B$6:$B$2005,ROW(A2974)-ROW($B$3)))=0,"",INDEX(PlansAndNotes!$B$6:$B$2005,ROW(A2974)-ROW($B$3))),"")</f>
        <v/>
      </c>
      <c r="C2974" s="387" t="str">
        <f t="shared" si="322"/>
        <v/>
      </c>
      <c r="D2974" s="361" t="str">
        <f>IFERROR(IF(LEN(C2974)&gt;0,IF(LEN(INDEX(TasksList!$C$6:$C$25,MATCH(C2974,TasksList!$B$6:$B$25,0),1))=0,"",INDEX(TasksList!$C$6:$C$25,MATCH(C2974,TasksList!$B$6:$B$25,0),1)),""),"")</f>
        <v/>
      </c>
      <c r="E2974" s="361" t="str">
        <f>IFERROR(IF(LEN(C2974)&gt;0,IF(LEN(INDEX(TasksList!$F$6:$F$25,MATCH(C2974,TasksList!$B$6:$B$25,0),1))=0,"not set!",INDEX(TasksList!$F$6:$F$25,MATCH(C2974,TasksList!$B$6:$B$25,0),1)),""),"")</f>
        <v/>
      </c>
      <c r="F2974" s="360" t="str">
        <f>IFERROR(IF(LEN(D2974)&gt;0,IF(LEN(INDEX(AdressBook!$D$6:$D$25,MATCH(D2974,AdressBook!$B$6:$B$25,0),1))=0,"",INDEX(AdressBook!$D$6:$D$25,MATCH(D2974,AdressBook!$B$6:$B$25,0),1)),""),"")</f>
        <v/>
      </c>
      <c r="G2974" s="361" t="str">
        <f>IFERROR(IF(LEN(INDEX(PlansAndNotes!$F$6:$F$4005,ROW(B2974)-ROW($C$3)))=0,"",INDEX(PlansAndNotes!$F$6:$F$4005,ROW(B2974)-ROW($C$3))),"")</f>
        <v/>
      </c>
      <c r="H2974" s="361" t="str">
        <f>IFERROR(IF(LEN(C2974)&gt;0,IF(LEN(INDEX(TasksList!$G$6:$G$25,MATCH(C2974,TasksList!$B$6:$B$25,0),1))=0,"",INDEX(TasksList!$G$6:$G$25,MATCH(C2974,TasksList!$B$6:$B$25,0),1)),""),"")</f>
        <v/>
      </c>
      <c r="N2974" s="362" t="str">
        <f>IFERROR(IF(LEN(INDEX(PlansAndNotes!$D$6:$D$4005,ROW(B2974)-ROW($C$3)))=0,"",INDEX(PlansAndNotes!$D$6:$D$4005,ROW(B2974)-ROW($C$3))),"")</f>
        <v/>
      </c>
      <c r="O2974" s="165" t="str">
        <f t="shared" si="317"/>
        <v/>
      </c>
      <c r="P2974" s="363" t="str">
        <f>IFERROR(IF(LEN(INDEX(PlansAndNotes!$E$6:$E$4005,ROW(B2974)-ROW($C$3)))=0,"",INDEX(PlansAndNotes!$E$6:$E$4005,ROW(B2974)-ROW($C$3))),"")</f>
        <v/>
      </c>
      <c r="Q2974" s="363" t="str">
        <f>IFERROR(IF(LEN(INDEX(PlansAndNotes!$G$6:$G$4005,ROW(B2974)-ROW($C$3)))=0,"",INDEX(PlansAndNotes!$G$6:$G$4005,ROW(B2974)-ROW($C$3))),"")</f>
        <v/>
      </c>
      <c r="R2974" s="361" t="str">
        <f>IFERROR(IF(LEN(D2974)&gt;0,IF(LEN(INDEX(AdressBook!$C$6:$C$25,MATCH(D2974,AdressBook!$B$6:$B$25,0),1))=0,"",INDEX(AdressBook!$C$6:$C$25,MATCH(D2974,AdressBook!$B$6:$B$25,0),1)),""),"")</f>
        <v/>
      </c>
      <c r="S2974" s="165">
        <f>IF(LEN(C2974)&gt;0,IFERROR(IF(MATCH(C2974,C2975:$C$4004,0)&gt;0,-1,ROW(S2974)-ROW($S$3)),ROW(S2974)-ROW($S$3)),-1)</f>
        <v>-1</v>
      </c>
      <c r="T2974" s="165">
        <f t="shared" si="318"/>
        <v>0</v>
      </c>
      <c r="U2974" s="165" t="str">
        <f t="shared" si="319"/>
        <v/>
      </c>
      <c r="V2974" s="165" t="str">
        <f>IFERROR(IF(OR(C2974="",S2974&lt;0),"",IF(SUBTOTAL(3,C2974:C2974)=0,-1,SUBTOTAL(3,$C$4:C2974))),"")</f>
        <v/>
      </c>
      <c r="W2974" s="156" t="str">
        <f t="array" ref="W2974">IF(LEN(C2974)&gt;0,IFERROR(IF(MATCH(C2974,$C$3:$C2973,0)&gt;0,N2974-INDEX($N$3:N2973,SUMPRODUCT(MAX(ROW($C$3:$C2973)*(C2974=$C$3:$C2973)))-2,1),""),""),"")</f>
        <v/>
      </c>
      <c r="X2974" s="156">
        <f t="shared" ca="1" si="320"/>
        <v>1</v>
      </c>
      <c r="Y2974" s="156">
        <f t="shared" ca="1" si="321"/>
        <v>1</v>
      </c>
    </row>
    <row r="2975" spans="2:25" hidden="1" x14ac:dyDescent="0.25">
      <c r="B2975" s="390" t="str">
        <f>IFERROR(IF(LEN(INDEX(PlansAndNotes!$B$6:$B$2005,ROW(A2975)-ROW($B$3)))=0,"",INDEX(PlansAndNotes!$B$6:$B$2005,ROW(A2975)-ROW($B$3))),"")</f>
        <v/>
      </c>
      <c r="C2975" s="387" t="str">
        <f t="shared" si="322"/>
        <v/>
      </c>
      <c r="D2975" s="361" t="str">
        <f>IFERROR(IF(LEN(C2975)&gt;0,IF(LEN(INDEX(TasksList!$C$6:$C$25,MATCH(C2975,TasksList!$B$6:$B$25,0),1))=0,"",INDEX(TasksList!$C$6:$C$25,MATCH(C2975,TasksList!$B$6:$B$25,0),1)),""),"")</f>
        <v/>
      </c>
      <c r="E2975" s="361" t="str">
        <f>IFERROR(IF(LEN(C2975)&gt;0,IF(LEN(INDEX(TasksList!$F$6:$F$25,MATCH(C2975,TasksList!$B$6:$B$25,0),1))=0,"not set!",INDEX(TasksList!$F$6:$F$25,MATCH(C2975,TasksList!$B$6:$B$25,0),1)),""),"")</f>
        <v/>
      </c>
      <c r="F2975" s="360" t="str">
        <f>IFERROR(IF(LEN(D2975)&gt;0,IF(LEN(INDEX(AdressBook!$D$6:$D$25,MATCH(D2975,AdressBook!$B$6:$B$25,0),1))=0,"",INDEX(AdressBook!$D$6:$D$25,MATCH(D2975,AdressBook!$B$6:$B$25,0),1)),""),"")</f>
        <v/>
      </c>
      <c r="G2975" s="361" t="str">
        <f>IFERROR(IF(LEN(INDEX(PlansAndNotes!$F$6:$F$4005,ROW(B2975)-ROW($C$3)))=0,"",INDEX(PlansAndNotes!$F$6:$F$4005,ROW(B2975)-ROW($C$3))),"")</f>
        <v/>
      </c>
      <c r="H2975" s="361" t="str">
        <f>IFERROR(IF(LEN(C2975)&gt;0,IF(LEN(INDEX(TasksList!$G$6:$G$25,MATCH(C2975,TasksList!$B$6:$B$25,0),1))=0,"",INDEX(TasksList!$G$6:$G$25,MATCH(C2975,TasksList!$B$6:$B$25,0),1)),""),"")</f>
        <v/>
      </c>
      <c r="N2975" s="362" t="str">
        <f>IFERROR(IF(LEN(INDEX(PlansAndNotes!$D$6:$D$4005,ROW(B2975)-ROW($C$3)))=0,"",INDEX(PlansAndNotes!$D$6:$D$4005,ROW(B2975)-ROW($C$3))),"")</f>
        <v/>
      </c>
      <c r="O2975" s="165" t="str">
        <f t="shared" si="317"/>
        <v/>
      </c>
      <c r="P2975" s="363" t="str">
        <f>IFERROR(IF(LEN(INDEX(PlansAndNotes!$E$6:$E$4005,ROW(B2975)-ROW($C$3)))=0,"",INDEX(PlansAndNotes!$E$6:$E$4005,ROW(B2975)-ROW($C$3))),"")</f>
        <v/>
      </c>
      <c r="Q2975" s="363" t="str">
        <f>IFERROR(IF(LEN(INDEX(PlansAndNotes!$G$6:$G$4005,ROW(B2975)-ROW($C$3)))=0,"",INDEX(PlansAndNotes!$G$6:$G$4005,ROW(B2975)-ROW($C$3))),"")</f>
        <v/>
      </c>
      <c r="R2975" s="361" t="str">
        <f>IFERROR(IF(LEN(D2975)&gt;0,IF(LEN(INDEX(AdressBook!$C$6:$C$25,MATCH(D2975,AdressBook!$B$6:$B$25,0),1))=0,"",INDEX(AdressBook!$C$6:$C$25,MATCH(D2975,AdressBook!$B$6:$B$25,0),1)),""),"")</f>
        <v/>
      </c>
      <c r="S2975" s="165">
        <f>IF(LEN(C2975)&gt;0,IFERROR(IF(MATCH(C2975,C2976:$C$4004,0)&gt;0,-1,ROW(S2975)-ROW($S$3)),ROW(S2975)-ROW($S$3)),-1)</f>
        <v>-1</v>
      </c>
      <c r="T2975" s="165">
        <f t="shared" si="318"/>
        <v>0</v>
      </c>
      <c r="U2975" s="165" t="str">
        <f t="shared" si="319"/>
        <v/>
      </c>
      <c r="V2975" s="165" t="str">
        <f>IFERROR(IF(OR(C2975="",S2975&lt;0),"",IF(SUBTOTAL(3,C2975:C2975)=0,-1,SUBTOTAL(3,$C$4:C2975))),"")</f>
        <v/>
      </c>
      <c r="W2975" s="156" t="str">
        <f t="array" ref="W2975">IF(LEN(C2975)&gt;0,IFERROR(IF(MATCH(C2975,$C$3:$C2974,0)&gt;0,N2975-INDEX($N$3:N2974,SUMPRODUCT(MAX(ROW($C$3:$C2974)*(C2975=$C$3:$C2974)))-2,1),""),""),"")</f>
        <v/>
      </c>
      <c r="X2975" s="156">
        <f t="shared" ca="1" si="320"/>
        <v>1</v>
      </c>
      <c r="Y2975" s="156">
        <f t="shared" ca="1" si="321"/>
        <v>1</v>
      </c>
    </row>
    <row r="2976" spans="2:25" hidden="1" x14ac:dyDescent="0.25">
      <c r="B2976" s="390" t="str">
        <f>IFERROR(IF(LEN(INDEX(PlansAndNotes!$B$6:$B$2005,ROW(A2976)-ROW($B$3)))=0,"",INDEX(PlansAndNotes!$B$6:$B$2005,ROW(A2976)-ROW($B$3))),"")</f>
        <v/>
      </c>
      <c r="C2976" s="387" t="str">
        <f t="shared" si="322"/>
        <v/>
      </c>
      <c r="D2976" s="361" t="str">
        <f>IFERROR(IF(LEN(C2976)&gt;0,IF(LEN(INDEX(TasksList!$C$6:$C$25,MATCH(C2976,TasksList!$B$6:$B$25,0),1))=0,"",INDEX(TasksList!$C$6:$C$25,MATCH(C2976,TasksList!$B$6:$B$25,0),1)),""),"")</f>
        <v/>
      </c>
      <c r="E2976" s="361" t="str">
        <f>IFERROR(IF(LEN(C2976)&gt;0,IF(LEN(INDEX(TasksList!$F$6:$F$25,MATCH(C2976,TasksList!$B$6:$B$25,0),1))=0,"not set!",INDEX(TasksList!$F$6:$F$25,MATCH(C2976,TasksList!$B$6:$B$25,0),1)),""),"")</f>
        <v/>
      </c>
      <c r="F2976" s="360" t="str">
        <f>IFERROR(IF(LEN(D2976)&gt;0,IF(LEN(INDEX(AdressBook!$D$6:$D$25,MATCH(D2976,AdressBook!$B$6:$B$25,0),1))=0,"",INDEX(AdressBook!$D$6:$D$25,MATCH(D2976,AdressBook!$B$6:$B$25,0),1)),""),"")</f>
        <v/>
      </c>
      <c r="G2976" s="361" t="str">
        <f>IFERROR(IF(LEN(INDEX(PlansAndNotes!$F$6:$F$4005,ROW(B2976)-ROW($C$3)))=0,"",INDEX(PlansAndNotes!$F$6:$F$4005,ROW(B2976)-ROW($C$3))),"")</f>
        <v/>
      </c>
      <c r="H2976" s="361" t="str">
        <f>IFERROR(IF(LEN(C2976)&gt;0,IF(LEN(INDEX(TasksList!$G$6:$G$25,MATCH(C2976,TasksList!$B$6:$B$25,0),1))=0,"",INDEX(TasksList!$G$6:$G$25,MATCH(C2976,TasksList!$B$6:$B$25,0),1)),""),"")</f>
        <v/>
      </c>
      <c r="N2976" s="362" t="str">
        <f>IFERROR(IF(LEN(INDEX(PlansAndNotes!$D$6:$D$4005,ROW(B2976)-ROW($C$3)))=0,"",INDEX(PlansAndNotes!$D$6:$D$4005,ROW(B2976)-ROW($C$3))),"")</f>
        <v/>
      </c>
      <c r="O2976" s="165" t="str">
        <f t="shared" si="317"/>
        <v/>
      </c>
      <c r="P2976" s="363" t="str">
        <f>IFERROR(IF(LEN(INDEX(PlansAndNotes!$E$6:$E$4005,ROW(B2976)-ROW($C$3)))=0,"",INDEX(PlansAndNotes!$E$6:$E$4005,ROW(B2976)-ROW($C$3))),"")</f>
        <v/>
      </c>
      <c r="Q2976" s="363" t="str">
        <f>IFERROR(IF(LEN(INDEX(PlansAndNotes!$G$6:$G$4005,ROW(B2976)-ROW($C$3)))=0,"",INDEX(PlansAndNotes!$G$6:$G$4005,ROW(B2976)-ROW($C$3))),"")</f>
        <v/>
      </c>
      <c r="R2976" s="361" t="str">
        <f>IFERROR(IF(LEN(D2976)&gt;0,IF(LEN(INDEX(AdressBook!$C$6:$C$25,MATCH(D2976,AdressBook!$B$6:$B$25,0),1))=0,"",INDEX(AdressBook!$C$6:$C$25,MATCH(D2976,AdressBook!$B$6:$B$25,0),1)),""),"")</f>
        <v/>
      </c>
      <c r="S2976" s="165">
        <f>IF(LEN(C2976)&gt;0,IFERROR(IF(MATCH(C2976,C2977:$C$4004,0)&gt;0,-1,ROW(S2976)-ROW($S$3)),ROW(S2976)-ROW($S$3)),-1)</f>
        <v>-1</v>
      </c>
      <c r="T2976" s="165">
        <f t="shared" si="318"/>
        <v>0</v>
      </c>
      <c r="U2976" s="165" t="str">
        <f t="shared" si="319"/>
        <v/>
      </c>
      <c r="V2976" s="165" t="str">
        <f>IFERROR(IF(OR(C2976="",S2976&lt;0),"",IF(SUBTOTAL(3,C2976:C2976)=0,-1,SUBTOTAL(3,$C$4:C2976))),"")</f>
        <v/>
      </c>
      <c r="W2976" s="156" t="str">
        <f t="array" ref="W2976">IF(LEN(C2976)&gt;0,IFERROR(IF(MATCH(C2976,$C$3:$C2975,0)&gt;0,N2976-INDEX($N$3:N2975,SUMPRODUCT(MAX(ROW($C$3:$C2975)*(C2976=$C$3:$C2975)))-2,1),""),""),"")</f>
        <v/>
      </c>
      <c r="X2976" s="156">
        <f t="shared" ca="1" si="320"/>
        <v>1</v>
      </c>
      <c r="Y2976" s="156">
        <f t="shared" ca="1" si="321"/>
        <v>1</v>
      </c>
    </row>
    <row r="2977" spans="2:25" hidden="1" x14ac:dyDescent="0.25">
      <c r="B2977" s="390" t="str">
        <f>IFERROR(IF(LEN(INDEX(PlansAndNotes!$B$6:$B$2005,ROW(A2977)-ROW($B$3)))=0,"",INDEX(PlansAndNotes!$B$6:$B$2005,ROW(A2977)-ROW($B$3))),"")</f>
        <v/>
      </c>
      <c r="C2977" s="387" t="str">
        <f t="shared" si="322"/>
        <v/>
      </c>
      <c r="D2977" s="361" t="str">
        <f>IFERROR(IF(LEN(C2977)&gt;0,IF(LEN(INDEX(TasksList!$C$6:$C$25,MATCH(C2977,TasksList!$B$6:$B$25,0),1))=0,"",INDEX(TasksList!$C$6:$C$25,MATCH(C2977,TasksList!$B$6:$B$25,0),1)),""),"")</f>
        <v/>
      </c>
      <c r="E2977" s="361" t="str">
        <f>IFERROR(IF(LEN(C2977)&gt;0,IF(LEN(INDEX(TasksList!$F$6:$F$25,MATCH(C2977,TasksList!$B$6:$B$25,0),1))=0,"not set!",INDEX(TasksList!$F$6:$F$25,MATCH(C2977,TasksList!$B$6:$B$25,0),1)),""),"")</f>
        <v/>
      </c>
      <c r="F2977" s="360" t="str">
        <f>IFERROR(IF(LEN(D2977)&gt;0,IF(LEN(INDEX(AdressBook!$D$6:$D$25,MATCH(D2977,AdressBook!$B$6:$B$25,0),1))=0,"",INDEX(AdressBook!$D$6:$D$25,MATCH(D2977,AdressBook!$B$6:$B$25,0),1)),""),"")</f>
        <v/>
      </c>
      <c r="G2977" s="361" t="str">
        <f>IFERROR(IF(LEN(INDEX(PlansAndNotes!$F$6:$F$4005,ROW(B2977)-ROW($C$3)))=0,"",INDEX(PlansAndNotes!$F$6:$F$4005,ROW(B2977)-ROW($C$3))),"")</f>
        <v/>
      </c>
      <c r="H2977" s="361" t="str">
        <f>IFERROR(IF(LEN(C2977)&gt;0,IF(LEN(INDEX(TasksList!$G$6:$G$25,MATCH(C2977,TasksList!$B$6:$B$25,0),1))=0,"",INDEX(TasksList!$G$6:$G$25,MATCH(C2977,TasksList!$B$6:$B$25,0),1)),""),"")</f>
        <v/>
      </c>
      <c r="N2977" s="362" t="str">
        <f>IFERROR(IF(LEN(INDEX(PlansAndNotes!$D$6:$D$4005,ROW(B2977)-ROW($C$3)))=0,"",INDEX(PlansAndNotes!$D$6:$D$4005,ROW(B2977)-ROW($C$3))),"")</f>
        <v/>
      </c>
      <c r="O2977" s="165" t="str">
        <f t="shared" si="317"/>
        <v/>
      </c>
      <c r="P2977" s="363" t="str">
        <f>IFERROR(IF(LEN(INDEX(PlansAndNotes!$E$6:$E$4005,ROW(B2977)-ROW($C$3)))=0,"",INDEX(PlansAndNotes!$E$6:$E$4005,ROW(B2977)-ROW($C$3))),"")</f>
        <v/>
      </c>
      <c r="Q2977" s="363" t="str">
        <f>IFERROR(IF(LEN(INDEX(PlansAndNotes!$G$6:$G$4005,ROW(B2977)-ROW($C$3)))=0,"",INDEX(PlansAndNotes!$G$6:$G$4005,ROW(B2977)-ROW($C$3))),"")</f>
        <v/>
      </c>
      <c r="R2977" s="361" t="str">
        <f>IFERROR(IF(LEN(D2977)&gt;0,IF(LEN(INDEX(AdressBook!$C$6:$C$25,MATCH(D2977,AdressBook!$B$6:$B$25,0),1))=0,"",INDEX(AdressBook!$C$6:$C$25,MATCH(D2977,AdressBook!$B$6:$B$25,0),1)),""),"")</f>
        <v/>
      </c>
      <c r="S2977" s="165">
        <f>IF(LEN(C2977)&gt;0,IFERROR(IF(MATCH(C2977,C2978:$C$4004,0)&gt;0,-1,ROW(S2977)-ROW($S$3)),ROW(S2977)-ROW($S$3)),-1)</f>
        <v>-1</v>
      </c>
      <c r="T2977" s="165">
        <f t="shared" si="318"/>
        <v>0</v>
      </c>
      <c r="U2977" s="165" t="str">
        <f t="shared" si="319"/>
        <v/>
      </c>
      <c r="V2977" s="165" t="str">
        <f>IFERROR(IF(OR(C2977="",S2977&lt;0),"",IF(SUBTOTAL(3,C2977:C2977)=0,-1,SUBTOTAL(3,$C$4:C2977))),"")</f>
        <v/>
      </c>
      <c r="W2977" s="156" t="str">
        <f t="array" ref="W2977">IF(LEN(C2977)&gt;0,IFERROR(IF(MATCH(C2977,$C$3:$C2976,0)&gt;0,N2977-INDEX($N$3:N2976,SUMPRODUCT(MAX(ROW($C$3:$C2976)*(C2977=$C$3:$C2976)))-2,1),""),""),"")</f>
        <v/>
      </c>
      <c r="X2977" s="156">
        <f t="shared" ca="1" si="320"/>
        <v>1</v>
      </c>
      <c r="Y2977" s="156">
        <f t="shared" ca="1" si="321"/>
        <v>1</v>
      </c>
    </row>
    <row r="2978" spans="2:25" hidden="1" x14ac:dyDescent="0.25">
      <c r="B2978" s="390" t="str">
        <f>IFERROR(IF(LEN(INDEX(PlansAndNotes!$B$6:$B$2005,ROW(A2978)-ROW($B$3)))=0,"",INDEX(PlansAndNotes!$B$6:$B$2005,ROW(A2978)-ROW($B$3))),"")</f>
        <v/>
      </c>
      <c r="C2978" s="387" t="str">
        <f t="shared" si="322"/>
        <v/>
      </c>
      <c r="D2978" s="361" t="str">
        <f>IFERROR(IF(LEN(C2978)&gt;0,IF(LEN(INDEX(TasksList!$C$6:$C$25,MATCH(C2978,TasksList!$B$6:$B$25,0),1))=0,"",INDEX(TasksList!$C$6:$C$25,MATCH(C2978,TasksList!$B$6:$B$25,0),1)),""),"")</f>
        <v/>
      </c>
      <c r="E2978" s="361" t="str">
        <f>IFERROR(IF(LEN(C2978)&gt;0,IF(LEN(INDEX(TasksList!$F$6:$F$25,MATCH(C2978,TasksList!$B$6:$B$25,0),1))=0,"not set!",INDEX(TasksList!$F$6:$F$25,MATCH(C2978,TasksList!$B$6:$B$25,0),1)),""),"")</f>
        <v/>
      </c>
      <c r="F2978" s="360" t="str">
        <f>IFERROR(IF(LEN(D2978)&gt;0,IF(LEN(INDEX(AdressBook!$D$6:$D$25,MATCH(D2978,AdressBook!$B$6:$B$25,0),1))=0,"",INDEX(AdressBook!$D$6:$D$25,MATCH(D2978,AdressBook!$B$6:$B$25,0),1)),""),"")</f>
        <v/>
      </c>
      <c r="G2978" s="361" t="str">
        <f>IFERROR(IF(LEN(INDEX(PlansAndNotes!$F$6:$F$4005,ROW(B2978)-ROW($C$3)))=0,"",INDEX(PlansAndNotes!$F$6:$F$4005,ROW(B2978)-ROW($C$3))),"")</f>
        <v/>
      </c>
      <c r="H2978" s="361" t="str">
        <f>IFERROR(IF(LEN(C2978)&gt;0,IF(LEN(INDEX(TasksList!$G$6:$G$25,MATCH(C2978,TasksList!$B$6:$B$25,0),1))=0,"",INDEX(TasksList!$G$6:$G$25,MATCH(C2978,TasksList!$B$6:$B$25,0),1)),""),"")</f>
        <v/>
      </c>
      <c r="N2978" s="362" t="str">
        <f>IFERROR(IF(LEN(INDEX(PlansAndNotes!$D$6:$D$4005,ROW(B2978)-ROW($C$3)))=0,"",INDEX(PlansAndNotes!$D$6:$D$4005,ROW(B2978)-ROW($C$3))),"")</f>
        <v/>
      </c>
      <c r="O2978" s="165" t="str">
        <f t="shared" si="317"/>
        <v/>
      </c>
      <c r="P2978" s="363" t="str">
        <f>IFERROR(IF(LEN(INDEX(PlansAndNotes!$E$6:$E$4005,ROW(B2978)-ROW($C$3)))=0,"",INDEX(PlansAndNotes!$E$6:$E$4005,ROW(B2978)-ROW($C$3))),"")</f>
        <v/>
      </c>
      <c r="Q2978" s="363" t="str">
        <f>IFERROR(IF(LEN(INDEX(PlansAndNotes!$G$6:$G$4005,ROW(B2978)-ROW($C$3)))=0,"",INDEX(PlansAndNotes!$G$6:$G$4005,ROW(B2978)-ROW($C$3))),"")</f>
        <v/>
      </c>
      <c r="R2978" s="361" t="str">
        <f>IFERROR(IF(LEN(D2978)&gt;0,IF(LEN(INDEX(AdressBook!$C$6:$C$25,MATCH(D2978,AdressBook!$B$6:$B$25,0),1))=0,"",INDEX(AdressBook!$C$6:$C$25,MATCH(D2978,AdressBook!$B$6:$B$25,0),1)),""),"")</f>
        <v/>
      </c>
      <c r="S2978" s="165">
        <f>IF(LEN(C2978)&gt;0,IFERROR(IF(MATCH(C2978,C2979:$C$4004,0)&gt;0,-1,ROW(S2978)-ROW($S$3)),ROW(S2978)-ROW($S$3)),-1)</f>
        <v>-1</v>
      </c>
      <c r="T2978" s="165">
        <f t="shared" si="318"/>
        <v>0</v>
      </c>
      <c r="U2978" s="165" t="str">
        <f t="shared" si="319"/>
        <v/>
      </c>
      <c r="V2978" s="165" t="str">
        <f>IFERROR(IF(OR(C2978="",S2978&lt;0),"",IF(SUBTOTAL(3,C2978:C2978)=0,-1,SUBTOTAL(3,$C$4:C2978))),"")</f>
        <v/>
      </c>
      <c r="W2978" s="156" t="str">
        <f t="array" ref="W2978">IF(LEN(C2978)&gt;0,IFERROR(IF(MATCH(C2978,$C$3:$C2977,0)&gt;0,N2978-INDEX($N$3:N2977,SUMPRODUCT(MAX(ROW($C$3:$C2977)*(C2978=$C$3:$C2977)))-2,1),""),""),"")</f>
        <v/>
      </c>
      <c r="X2978" s="156">
        <f t="shared" ca="1" si="320"/>
        <v>1</v>
      </c>
      <c r="Y2978" s="156">
        <f t="shared" ca="1" si="321"/>
        <v>1</v>
      </c>
    </row>
    <row r="2979" spans="2:25" hidden="1" x14ac:dyDescent="0.25">
      <c r="B2979" s="390" t="str">
        <f>IFERROR(IF(LEN(INDEX(PlansAndNotes!$B$6:$B$2005,ROW(A2979)-ROW($B$3)))=0,"",INDEX(PlansAndNotes!$B$6:$B$2005,ROW(A2979)-ROW($B$3))),"")</f>
        <v/>
      </c>
      <c r="C2979" s="387" t="str">
        <f t="shared" si="322"/>
        <v/>
      </c>
      <c r="D2979" s="361" t="str">
        <f>IFERROR(IF(LEN(C2979)&gt;0,IF(LEN(INDEX(TasksList!$C$6:$C$25,MATCH(C2979,TasksList!$B$6:$B$25,0),1))=0,"",INDEX(TasksList!$C$6:$C$25,MATCH(C2979,TasksList!$B$6:$B$25,0),1)),""),"")</f>
        <v/>
      </c>
      <c r="E2979" s="361" t="str">
        <f>IFERROR(IF(LEN(C2979)&gt;0,IF(LEN(INDEX(TasksList!$F$6:$F$25,MATCH(C2979,TasksList!$B$6:$B$25,0),1))=0,"not set!",INDEX(TasksList!$F$6:$F$25,MATCH(C2979,TasksList!$B$6:$B$25,0),1)),""),"")</f>
        <v/>
      </c>
      <c r="F2979" s="360" t="str">
        <f>IFERROR(IF(LEN(D2979)&gt;0,IF(LEN(INDEX(AdressBook!$D$6:$D$25,MATCH(D2979,AdressBook!$B$6:$B$25,0),1))=0,"",INDEX(AdressBook!$D$6:$D$25,MATCH(D2979,AdressBook!$B$6:$B$25,0),1)),""),"")</f>
        <v/>
      </c>
      <c r="G2979" s="361" t="str">
        <f>IFERROR(IF(LEN(INDEX(PlansAndNotes!$F$6:$F$4005,ROW(B2979)-ROW($C$3)))=0,"",INDEX(PlansAndNotes!$F$6:$F$4005,ROW(B2979)-ROW($C$3))),"")</f>
        <v/>
      </c>
      <c r="H2979" s="361" t="str">
        <f>IFERROR(IF(LEN(C2979)&gt;0,IF(LEN(INDEX(TasksList!$G$6:$G$25,MATCH(C2979,TasksList!$B$6:$B$25,0),1))=0,"",INDEX(TasksList!$G$6:$G$25,MATCH(C2979,TasksList!$B$6:$B$25,0),1)),""),"")</f>
        <v/>
      </c>
      <c r="N2979" s="362" t="str">
        <f>IFERROR(IF(LEN(INDEX(PlansAndNotes!$D$6:$D$4005,ROW(B2979)-ROW($C$3)))=0,"",INDEX(PlansAndNotes!$D$6:$D$4005,ROW(B2979)-ROW($C$3))),"")</f>
        <v/>
      </c>
      <c r="O2979" s="165" t="str">
        <f t="shared" si="317"/>
        <v/>
      </c>
      <c r="P2979" s="363" t="str">
        <f>IFERROR(IF(LEN(INDEX(PlansAndNotes!$E$6:$E$4005,ROW(B2979)-ROW($C$3)))=0,"",INDEX(PlansAndNotes!$E$6:$E$4005,ROW(B2979)-ROW($C$3))),"")</f>
        <v/>
      </c>
      <c r="Q2979" s="363" t="str">
        <f>IFERROR(IF(LEN(INDEX(PlansAndNotes!$G$6:$G$4005,ROW(B2979)-ROW($C$3)))=0,"",INDEX(PlansAndNotes!$G$6:$G$4005,ROW(B2979)-ROW($C$3))),"")</f>
        <v/>
      </c>
      <c r="R2979" s="361" t="str">
        <f>IFERROR(IF(LEN(D2979)&gt;0,IF(LEN(INDEX(AdressBook!$C$6:$C$25,MATCH(D2979,AdressBook!$B$6:$B$25,0),1))=0,"",INDEX(AdressBook!$C$6:$C$25,MATCH(D2979,AdressBook!$B$6:$B$25,0),1)),""),"")</f>
        <v/>
      </c>
      <c r="S2979" s="165">
        <f>IF(LEN(C2979)&gt;0,IFERROR(IF(MATCH(C2979,C2980:$C$4004,0)&gt;0,-1,ROW(S2979)-ROW($S$3)),ROW(S2979)-ROW($S$3)),-1)</f>
        <v>-1</v>
      </c>
      <c r="T2979" s="165">
        <f t="shared" si="318"/>
        <v>0</v>
      </c>
      <c r="U2979" s="165" t="str">
        <f t="shared" si="319"/>
        <v/>
      </c>
      <c r="V2979" s="165" t="str">
        <f>IFERROR(IF(OR(C2979="",S2979&lt;0),"",IF(SUBTOTAL(3,C2979:C2979)=0,-1,SUBTOTAL(3,$C$4:C2979))),"")</f>
        <v/>
      </c>
      <c r="W2979" s="156" t="str">
        <f t="array" ref="W2979">IF(LEN(C2979)&gt;0,IFERROR(IF(MATCH(C2979,$C$3:$C2978,0)&gt;0,N2979-INDEX($N$3:N2978,SUMPRODUCT(MAX(ROW($C$3:$C2978)*(C2979=$C$3:$C2978)))-2,1),""),""),"")</f>
        <v/>
      </c>
      <c r="X2979" s="156">
        <f t="shared" ca="1" si="320"/>
        <v>1</v>
      </c>
      <c r="Y2979" s="156">
        <f t="shared" ca="1" si="321"/>
        <v>1</v>
      </c>
    </row>
    <row r="2980" spans="2:25" hidden="1" x14ac:dyDescent="0.25">
      <c r="B2980" s="390" t="str">
        <f>IFERROR(IF(LEN(INDEX(PlansAndNotes!$B$6:$B$2005,ROW(A2980)-ROW($B$3)))=0,"",INDEX(PlansAndNotes!$B$6:$B$2005,ROW(A2980)-ROW($B$3))),"")</f>
        <v/>
      </c>
      <c r="C2980" s="387" t="str">
        <f t="shared" si="322"/>
        <v/>
      </c>
      <c r="D2980" s="361" t="str">
        <f>IFERROR(IF(LEN(C2980)&gt;0,IF(LEN(INDEX(TasksList!$C$6:$C$25,MATCH(C2980,TasksList!$B$6:$B$25,0),1))=0,"",INDEX(TasksList!$C$6:$C$25,MATCH(C2980,TasksList!$B$6:$B$25,0),1)),""),"")</f>
        <v/>
      </c>
      <c r="E2980" s="361" t="str">
        <f>IFERROR(IF(LEN(C2980)&gt;0,IF(LEN(INDEX(TasksList!$F$6:$F$25,MATCH(C2980,TasksList!$B$6:$B$25,0),1))=0,"not set!",INDEX(TasksList!$F$6:$F$25,MATCH(C2980,TasksList!$B$6:$B$25,0),1)),""),"")</f>
        <v/>
      </c>
      <c r="F2980" s="360" t="str">
        <f>IFERROR(IF(LEN(D2980)&gt;0,IF(LEN(INDEX(AdressBook!$D$6:$D$25,MATCH(D2980,AdressBook!$B$6:$B$25,0),1))=0,"",INDEX(AdressBook!$D$6:$D$25,MATCH(D2980,AdressBook!$B$6:$B$25,0),1)),""),"")</f>
        <v/>
      </c>
      <c r="G2980" s="361" t="str">
        <f>IFERROR(IF(LEN(INDEX(PlansAndNotes!$F$6:$F$4005,ROW(B2980)-ROW($C$3)))=0,"",INDEX(PlansAndNotes!$F$6:$F$4005,ROW(B2980)-ROW($C$3))),"")</f>
        <v/>
      </c>
      <c r="H2980" s="361" t="str">
        <f>IFERROR(IF(LEN(C2980)&gt;0,IF(LEN(INDEX(TasksList!$G$6:$G$25,MATCH(C2980,TasksList!$B$6:$B$25,0),1))=0,"",INDEX(TasksList!$G$6:$G$25,MATCH(C2980,TasksList!$B$6:$B$25,0),1)),""),"")</f>
        <v/>
      </c>
      <c r="N2980" s="362" t="str">
        <f>IFERROR(IF(LEN(INDEX(PlansAndNotes!$D$6:$D$4005,ROW(B2980)-ROW($C$3)))=0,"",INDEX(PlansAndNotes!$D$6:$D$4005,ROW(B2980)-ROW($C$3))),"")</f>
        <v/>
      </c>
      <c r="O2980" s="165" t="str">
        <f t="shared" si="317"/>
        <v/>
      </c>
      <c r="P2980" s="363" t="str">
        <f>IFERROR(IF(LEN(INDEX(PlansAndNotes!$E$6:$E$4005,ROW(B2980)-ROW($C$3)))=0,"",INDEX(PlansAndNotes!$E$6:$E$4005,ROW(B2980)-ROW($C$3))),"")</f>
        <v/>
      </c>
      <c r="Q2980" s="363" t="str">
        <f>IFERROR(IF(LEN(INDEX(PlansAndNotes!$G$6:$G$4005,ROW(B2980)-ROW($C$3)))=0,"",INDEX(PlansAndNotes!$G$6:$G$4005,ROW(B2980)-ROW($C$3))),"")</f>
        <v/>
      </c>
      <c r="R2980" s="361" t="str">
        <f>IFERROR(IF(LEN(D2980)&gt;0,IF(LEN(INDEX(AdressBook!$C$6:$C$25,MATCH(D2980,AdressBook!$B$6:$B$25,0),1))=0,"",INDEX(AdressBook!$C$6:$C$25,MATCH(D2980,AdressBook!$B$6:$B$25,0),1)),""),"")</f>
        <v/>
      </c>
      <c r="S2980" s="165">
        <f>IF(LEN(C2980)&gt;0,IFERROR(IF(MATCH(C2980,C2981:$C$4004,0)&gt;0,-1,ROW(S2980)-ROW($S$3)),ROW(S2980)-ROW($S$3)),-1)</f>
        <v>-1</v>
      </c>
      <c r="T2980" s="165">
        <f t="shared" si="318"/>
        <v>0</v>
      </c>
      <c r="U2980" s="165" t="str">
        <f t="shared" si="319"/>
        <v/>
      </c>
      <c r="V2980" s="165" t="str">
        <f>IFERROR(IF(OR(C2980="",S2980&lt;0),"",IF(SUBTOTAL(3,C2980:C2980)=0,-1,SUBTOTAL(3,$C$4:C2980))),"")</f>
        <v/>
      </c>
      <c r="W2980" s="156" t="str">
        <f t="array" ref="W2980">IF(LEN(C2980)&gt;0,IFERROR(IF(MATCH(C2980,$C$3:$C2979,0)&gt;0,N2980-INDEX($N$3:N2979,SUMPRODUCT(MAX(ROW($C$3:$C2979)*(C2980=$C$3:$C2979)))-2,1),""),""),"")</f>
        <v/>
      </c>
      <c r="X2980" s="156">
        <f t="shared" ca="1" si="320"/>
        <v>1</v>
      </c>
      <c r="Y2980" s="156">
        <f t="shared" ca="1" si="321"/>
        <v>1</v>
      </c>
    </row>
    <row r="2981" spans="2:25" hidden="1" x14ac:dyDescent="0.25">
      <c r="B2981" s="390" t="str">
        <f>IFERROR(IF(LEN(INDEX(PlansAndNotes!$B$6:$B$2005,ROW(A2981)-ROW($B$3)))=0,"",INDEX(PlansAndNotes!$B$6:$B$2005,ROW(A2981)-ROW($B$3))),"")</f>
        <v/>
      </c>
      <c r="C2981" s="387" t="str">
        <f t="shared" si="322"/>
        <v/>
      </c>
      <c r="D2981" s="361" t="str">
        <f>IFERROR(IF(LEN(C2981)&gt;0,IF(LEN(INDEX(TasksList!$C$6:$C$25,MATCH(C2981,TasksList!$B$6:$B$25,0),1))=0,"",INDEX(TasksList!$C$6:$C$25,MATCH(C2981,TasksList!$B$6:$B$25,0),1)),""),"")</f>
        <v/>
      </c>
      <c r="E2981" s="361" t="str">
        <f>IFERROR(IF(LEN(C2981)&gt;0,IF(LEN(INDEX(TasksList!$F$6:$F$25,MATCH(C2981,TasksList!$B$6:$B$25,0),1))=0,"not set!",INDEX(TasksList!$F$6:$F$25,MATCH(C2981,TasksList!$B$6:$B$25,0),1)),""),"")</f>
        <v/>
      </c>
      <c r="F2981" s="360" t="str">
        <f>IFERROR(IF(LEN(D2981)&gt;0,IF(LEN(INDEX(AdressBook!$D$6:$D$25,MATCH(D2981,AdressBook!$B$6:$B$25,0),1))=0,"",INDEX(AdressBook!$D$6:$D$25,MATCH(D2981,AdressBook!$B$6:$B$25,0),1)),""),"")</f>
        <v/>
      </c>
      <c r="G2981" s="361" t="str">
        <f>IFERROR(IF(LEN(INDEX(PlansAndNotes!$F$6:$F$4005,ROW(B2981)-ROW($C$3)))=0,"",INDEX(PlansAndNotes!$F$6:$F$4005,ROW(B2981)-ROW($C$3))),"")</f>
        <v/>
      </c>
      <c r="H2981" s="361" t="str">
        <f>IFERROR(IF(LEN(C2981)&gt;0,IF(LEN(INDEX(TasksList!$G$6:$G$25,MATCH(C2981,TasksList!$B$6:$B$25,0),1))=0,"",INDEX(TasksList!$G$6:$G$25,MATCH(C2981,TasksList!$B$6:$B$25,0),1)),""),"")</f>
        <v/>
      </c>
      <c r="N2981" s="362" t="str">
        <f>IFERROR(IF(LEN(INDEX(PlansAndNotes!$D$6:$D$4005,ROW(B2981)-ROW($C$3)))=0,"",INDEX(PlansAndNotes!$D$6:$D$4005,ROW(B2981)-ROW($C$3))),"")</f>
        <v/>
      </c>
      <c r="O2981" s="165" t="str">
        <f t="shared" si="317"/>
        <v/>
      </c>
      <c r="P2981" s="363" t="str">
        <f>IFERROR(IF(LEN(INDEX(PlansAndNotes!$E$6:$E$4005,ROW(B2981)-ROW($C$3)))=0,"",INDEX(PlansAndNotes!$E$6:$E$4005,ROW(B2981)-ROW($C$3))),"")</f>
        <v/>
      </c>
      <c r="Q2981" s="363" t="str">
        <f>IFERROR(IF(LEN(INDEX(PlansAndNotes!$G$6:$G$4005,ROW(B2981)-ROW($C$3)))=0,"",INDEX(PlansAndNotes!$G$6:$G$4005,ROW(B2981)-ROW($C$3))),"")</f>
        <v/>
      </c>
      <c r="R2981" s="361" t="str">
        <f>IFERROR(IF(LEN(D2981)&gt;0,IF(LEN(INDEX(AdressBook!$C$6:$C$25,MATCH(D2981,AdressBook!$B$6:$B$25,0),1))=0,"",INDEX(AdressBook!$C$6:$C$25,MATCH(D2981,AdressBook!$B$6:$B$25,0),1)),""),"")</f>
        <v/>
      </c>
      <c r="S2981" s="165">
        <f>IF(LEN(C2981)&gt;0,IFERROR(IF(MATCH(C2981,C2982:$C$4004,0)&gt;0,-1,ROW(S2981)-ROW($S$3)),ROW(S2981)-ROW($S$3)),-1)</f>
        <v>-1</v>
      </c>
      <c r="T2981" s="165">
        <f t="shared" si="318"/>
        <v>0</v>
      </c>
      <c r="U2981" s="165" t="str">
        <f t="shared" si="319"/>
        <v/>
      </c>
      <c r="V2981" s="165" t="str">
        <f>IFERROR(IF(OR(C2981="",S2981&lt;0),"",IF(SUBTOTAL(3,C2981:C2981)=0,-1,SUBTOTAL(3,$C$4:C2981))),"")</f>
        <v/>
      </c>
      <c r="W2981" s="156" t="str">
        <f t="array" ref="W2981">IF(LEN(C2981)&gt;0,IFERROR(IF(MATCH(C2981,$C$3:$C2980,0)&gt;0,N2981-INDEX($N$3:N2980,SUMPRODUCT(MAX(ROW($C$3:$C2980)*(C2981=$C$3:$C2980)))-2,1),""),""),"")</f>
        <v/>
      </c>
      <c r="X2981" s="156">
        <f t="shared" ca="1" si="320"/>
        <v>1</v>
      </c>
      <c r="Y2981" s="156">
        <f t="shared" ca="1" si="321"/>
        <v>1</v>
      </c>
    </row>
    <row r="2982" spans="2:25" hidden="1" x14ac:dyDescent="0.25">
      <c r="B2982" s="390" t="str">
        <f>IFERROR(IF(LEN(INDEX(PlansAndNotes!$B$6:$B$2005,ROW(A2982)-ROW($B$3)))=0,"",INDEX(PlansAndNotes!$B$6:$B$2005,ROW(A2982)-ROW($B$3))),"")</f>
        <v/>
      </c>
      <c r="C2982" s="387" t="str">
        <f t="shared" si="322"/>
        <v/>
      </c>
      <c r="D2982" s="361" t="str">
        <f>IFERROR(IF(LEN(C2982)&gt;0,IF(LEN(INDEX(TasksList!$C$6:$C$25,MATCH(C2982,TasksList!$B$6:$B$25,0),1))=0,"",INDEX(TasksList!$C$6:$C$25,MATCH(C2982,TasksList!$B$6:$B$25,0),1)),""),"")</f>
        <v/>
      </c>
      <c r="E2982" s="361" t="str">
        <f>IFERROR(IF(LEN(C2982)&gt;0,IF(LEN(INDEX(TasksList!$F$6:$F$25,MATCH(C2982,TasksList!$B$6:$B$25,0),1))=0,"not set!",INDEX(TasksList!$F$6:$F$25,MATCH(C2982,TasksList!$B$6:$B$25,0),1)),""),"")</f>
        <v/>
      </c>
      <c r="F2982" s="360" t="str">
        <f>IFERROR(IF(LEN(D2982)&gt;0,IF(LEN(INDEX(AdressBook!$D$6:$D$25,MATCH(D2982,AdressBook!$B$6:$B$25,0),1))=0,"",INDEX(AdressBook!$D$6:$D$25,MATCH(D2982,AdressBook!$B$6:$B$25,0),1)),""),"")</f>
        <v/>
      </c>
      <c r="G2982" s="361" t="str">
        <f>IFERROR(IF(LEN(INDEX(PlansAndNotes!$F$6:$F$4005,ROW(B2982)-ROW($C$3)))=0,"",INDEX(PlansAndNotes!$F$6:$F$4005,ROW(B2982)-ROW($C$3))),"")</f>
        <v/>
      </c>
      <c r="H2982" s="361" t="str">
        <f>IFERROR(IF(LEN(C2982)&gt;0,IF(LEN(INDEX(TasksList!$G$6:$G$25,MATCH(C2982,TasksList!$B$6:$B$25,0),1))=0,"",INDEX(TasksList!$G$6:$G$25,MATCH(C2982,TasksList!$B$6:$B$25,0),1)),""),"")</f>
        <v/>
      </c>
      <c r="N2982" s="362" t="str">
        <f>IFERROR(IF(LEN(INDEX(PlansAndNotes!$D$6:$D$4005,ROW(B2982)-ROW($C$3)))=0,"",INDEX(PlansAndNotes!$D$6:$D$4005,ROW(B2982)-ROW($C$3))),"")</f>
        <v/>
      </c>
      <c r="O2982" s="165" t="str">
        <f t="shared" si="317"/>
        <v/>
      </c>
      <c r="P2982" s="363" t="str">
        <f>IFERROR(IF(LEN(INDEX(PlansAndNotes!$E$6:$E$4005,ROW(B2982)-ROW($C$3)))=0,"",INDEX(PlansAndNotes!$E$6:$E$4005,ROW(B2982)-ROW($C$3))),"")</f>
        <v/>
      </c>
      <c r="Q2982" s="363" t="str">
        <f>IFERROR(IF(LEN(INDEX(PlansAndNotes!$G$6:$G$4005,ROW(B2982)-ROW($C$3)))=0,"",INDEX(PlansAndNotes!$G$6:$G$4005,ROW(B2982)-ROW($C$3))),"")</f>
        <v/>
      </c>
      <c r="R2982" s="361" t="str">
        <f>IFERROR(IF(LEN(D2982)&gt;0,IF(LEN(INDEX(AdressBook!$C$6:$C$25,MATCH(D2982,AdressBook!$B$6:$B$25,0),1))=0,"",INDEX(AdressBook!$C$6:$C$25,MATCH(D2982,AdressBook!$B$6:$B$25,0),1)),""),"")</f>
        <v/>
      </c>
      <c r="S2982" s="165">
        <f>IF(LEN(C2982)&gt;0,IFERROR(IF(MATCH(C2982,C2983:$C$4004,0)&gt;0,-1,ROW(S2982)-ROW($S$3)),ROW(S2982)-ROW($S$3)),-1)</f>
        <v>-1</v>
      </c>
      <c r="T2982" s="165">
        <f t="shared" si="318"/>
        <v>0</v>
      </c>
      <c r="U2982" s="165" t="str">
        <f t="shared" si="319"/>
        <v/>
      </c>
      <c r="V2982" s="165" t="str">
        <f>IFERROR(IF(OR(C2982="",S2982&lt;0),"",IF(SUBTOTAL(3,C2982:C2982)=0,-1,SUBTOTAL(3,$C$4:C2982))),"")</f>
        <v/>
      </c>
      <c r="W2982" s="156" t="str">
        <f t="array" ref="W2982">IF(LEN(C2982)&gt;0,IFERROR(IF(MATCH(C2982,$C$3:$C2981,0)&gt;0,N2982-INDEX($N$3:N2981,SUMPRODUCT(MAX(ROW($C$3:$C2981)*(C2982=$C$3:$C2981)))-2,1),""),""),"")</f>
        <v/>
      </c>
      <c r="X2982" s="156">
        <f t="shared" ca="1" si="320"/>
        <v>1</v>
      </c>
      <c r="Y2982" s="156">
        <f t="shared" ca="1" si="321"/>
        <v>1</v>
      </c>
    </row>
    <row r="2983" spans="2:25" hidden="1" x14ac:dyDescent="0.25">
      <c r="B2983" s="390" t="str">
        <f>IFERROR(IF(LEN(INDEX(PlansAndNotes!$B$6:$B$2005,ROW(A2983)-ROW($B$3)))=0,"",INDEX(PlansAndNotes!$B$6:$B$2005,ROW(A2983)-ROW($B$3))),"")</f>
        <v/>
      </c>
      <c r="C2983" s="387" t="str">
        <f t="shared" si="322"/>
        <v/>
      </c>
      <c r="D2983" s="361" t="str">
        <f>IFERROR(IF(LEN(C2983)&gt;0,IF(LEN(INDEX(TasksList!$C$6:$C$25,MATCH(C2983,TasksList!$B$6:$B$25,0),1))=0,"",INDEX(TasksList!$C$6:$C$25,MATCH(C2983,TasksList!$B$6:$B$25,0),1)),""),"")</f>
        <v/>
      </c>
      <c r="E2983" s="361" t="str">
        <f>IFERROR(IF(LEN(C2983)&gt;0,IF(LEN(INDEX(TasksList!$F$6:$F$25,MATCH(C2983,TasksList!$B$6:$B$25,0),1))=0,"not set!",INDEX(TasksList!$F$6:$F$25,MATCH(C2983,TasksList!$B$6:$B$25,0),1)),""),"")</f>
        <v/>
      </c>
      <c r="F2983" s="360" t="str">
        <f>IFERROR(IF(LEN(D2983)&gt;0,IF(LEN(INDEX(AdressBook!$D$6:$D$25,MATCH(D2983,AdressBook!$B$6:$B$25,0),1))=0,"",INDEX(AdressBook!$D$6:$D$25,MATCH(D2983,AdressBook!$B$6:$B$25,0),1)),""),"")</f>
        <v/>
      </c>
      <c r="G2983" s="361" t="str">
        <f>IFERROR(IF(LEN(INDEX(PlansAndNotes!$F$6:$F$4005,ROW(B2983)-ROW($C$3)))=0,"",INDEX(PlansAndNotes!$F$6:$F$4005,ROW(B2983)-ROW($C$3))),"")</f>
        <v/>
      </c>
      <c r="H2983" s="361" t="str">
        <f>IFERROR(IF(LEN(C2983)&gt;0,IF(LEN(INDEX(TasksList!$G$6:$G$25,MATCH(C2983,TasksList!$B$6:$B$25,0),1))=0,"",INDEX(TasksList!$G$6:$G$25,MATCH(C2983,TasksList!$B$6:$B$25,0),1)),""),"")</f>
        <v/>
      </c>
      <c r="N2983" s="362" t="str">
        <f>IFERROR(IF(LEN(INDEX(PlansAndNotes!$D$6:$D$4005,ROW(B2983)-ROW($C$3)))=0,"",INDEX(PlansAndNotes!$D$6:$D$4005,ROW(B2983)-ROW($C$3))),"")</f>
        <v/>
      </c>
      <c r="O2983" s="165" t="str">
        <f t="shared" si="317"/>
        <v/>
      </c>
      <c r="P2983" s="363" t="str">
        <f>IFERROR(IF(LEN(INDEX(PlansAndNotes!$E$6:$E$4005,ROW(B2983)-ROW($C$3)))=0,"",INDEX(PlansAndNotes!$E$6:$E$4005,ROW(B2983)-ROW($C$3))),"")</f>
        <v/>
      </c>
      <c r="Q2983" s="363" t="str">
        <f>IFERROR(IF(LEN(INDEX(PlansAndNotes!$G$6:$G$4005,ROW(B2983)-ROW($C$3)))=0,"",INDEX(PlansAndNotes!$G$6:$G$4005,ROW(B2983)-ROW($C$3))),"")</f>
        <v/>
      </c>
      <c r="R2983" s="361" t="str">
        <f>IFERROR(IF(LEN(D2983)&gt;0,IF(LEN(INDEX(AdressBook!$C$6:$C$25,MATCH(D2983,AdressBook!$B$6:$B$25,0),1))=0,"",INDEX(AdressBook!$C$6:$C$25,MATCH(D2983,AdressBook!$B$6:$B$25,0),1)),""),"")</f>
        <v/>
      </c>
      <c r="S2983" s="165">
        <f>IF(LEN(C2983)&gt;0,IFERROR(IF(MATCH(C2983,C2984:$C$4004,0)&gt;0,-1,ROW(S2983)-ROW($S$3)),ROW(S2983)-ROW($S$3)),-1)</f>
        <v>-1</v>
      </c>
      <c r="T2983" s="165">
        <f t="shared" si="318"/>
        <v>0</v>
      </c>
      <c r="U2983" s="165" t="str">
        <f t="shared" si="319"/>
        <v/>
      </c>
      <c r="V2983" s="165" t="str">
        <f>IFERROR(IF(OR(C2983="",S2983&lt;0),"",IF(SUBTOTAL(3,C2983:C2983)=0,-1,SUBTOTAL(3,$C$4:C2983))),"")</f>
        <v/>
      </c>
      <c r="W2983" s="156" t="str">
        <f t="array" ref="W2983">IF(LEN(C2983)&gt;0,IFERROR(IF(MATCH(C2983,$C$3:$C2982,0)&gt;0,N2983-INDEX($N$3:N2982,SUMPRODUCT(MAX(ROW($C$3:$C2982)*(C2983=$C$3:$C2982)))-2,1),""),""),"")</f>
        <v/>
      </c>
      <c r="X2983" s="156">
        <f t="shared" ca="1" si="320"/>
        <v>1</v>
      </c>
      <c r="Y2983" s="156">
        <f t="shared" ca="1" si="321"/>
        <v>1</v>
      </c>
    </row>
    <row r="2984" spans="2:25" hidden="1" x14ac:dyDescent="0.25">
      <c r="B2984" s="390" t="str">
        <f>IFERROR(IF(LEN(INDEX(PlansAndNotes!$B$6:$B$2005,ROW(A2984)-ROW($B$3)))=0,"",INDEX(PlansAndNotes!$B$6:$B$2005,ROW(A2984)-ROW($B$3))),"")</f>
        <v/>
      </c>
      <c r="C2984" s="387" t="str">
        <f t="shared" si="322"/>
        <v/>
      </c>
      <c r="D2984" s="361" t="str">
        <f>IFERROR(IF(LEN(C2984)&gt;0,IF(LEN(INDEX(TasksList!$C$6:$C$25,MATCH(C2984,TasksList!$B$6:$B$25,0),1))=0,"",INDEX(TasksList!$C$6:$C$25,MATCH(C2984,TasksList!$B$6:$B$25,0),1)),""),"")</f>
        <v/>
      </c>
      <c r="E2984" s="361" t="str">
        <f>IFERROR(IF(LEN(C2984)&gt;0,IF(LEN(INDEX(TasksList!$F$6:$F$25,MATCH(C2984,TasksList!$B$6:$B$25,0),1))=0,"not set!",INDEX(TasksList!$F$6:$F$25,MATCH(C2984,TasksList!$B$6:$B$25,0),1)),""),"")</f>
        <v/>
      </c>
      <c r="F2984" s="360" t="str">
        <f>IFERROR(IF(LEN(D2984)&gt;0,IF(LEN(INDEX(AdressBook!$D$6:$D$25,MATCH(D2984,AdressBook!$B$6:$B$25,0),1))=0,"",INDEX(AdressBook!$D$6:$D$25,MATCH(D2984,AdressBook!$B$6:$B$25,0),1)),""),"")</f>
        <v/>
      </c>
      <c r="G2984" s="361" t="str">
        <f>IFERROR(IF(LEN(INDEX(PlansAndNotes!$F$6:$F$4005,ROW(B2984)-ROW($C$3)))=0,"",INDEX(PlansAndNotes!$F$6:$F$4005,ROW(B2984)-ROW($C$3))),"")</f>
        <v/>
      </c>
      <c r="H2984" s="361" t="str">
        <f>IFERROR(IF(LEN(C2984)&gt;0,IF(LEN(INDEX(TasksList!$G$6:$G$25,MATCH(C2984,TasksList!$B$6:$B$25,0),1))=0,"",INDEX(TasksList!$G$6:$G$25,MATCH(C2984,TasksList!$B$6:$B$25,0),1)),""),"")</f>
        <v/>
      </c>
      <c r="N2984" s="362" t="str">
        <f>IFERROR(IF(LEN(INDEX(PlansAndNotes!$D$6:$D$4005,ROW(B2984)-ROW($C$3)))=0,"",INDEX(PlansAndNotes!$D$6:$D$4005,ROW(B2984)-ROW($C$3))),"")</f>
        <v/>
      </c>
      <c r="O2984" s="165" t="str">
        <f t="shared" si="317"/>
        <v/>
      </c>
      <c r="P2984" s="363" t="str">
        <f>IFERROR(IF(LEN(INDEX(PlansAndNotes!$E$6:$E$4005,ROW(B2984)-ROW($C$3)))=0,"",INDEX(PlansAndNotes!$E$6:$E$4005,ROW(B2984)-ROW($C$3))),"")</f>
        <v/>
      </c>
      <c r="Q2984" s="363" t="str">
        <f>IFERROR(IF(LEN(INDEX(PlansAndNotes!$G$6:$G$4005,ROW(B2984)-ROW($C$3)))=0,"",INDEX(PlansAndNotes!$G$6:$G$4005,ROW(B2984)-ROW($C$3))),"")</f>
        <v/>
      </c>
      <c r="R2984" s="361" t="str">
        <f>IFERROR(IF(LEN(D2984)&gt;0,IF(LEN(INDEX(AdressBook!$C$6:$C$25,MATCH(D2984,AdressBook!$B$6:$B$25,0),1))=0,"",INDEX(AdressBook!$C$6:$C$25,MATCH(D2984,AdressBook!$B$6:$B$25,0),1)),""),"")</f>
        <v/>
      </c>
      <c r="S2984" s="165">
        <f>IF(LEN(C2984)&gt;0,IFERROR(IF(MATCH(C2984,C2985:$C$4004,0)&gt;0,-1,ROW(S2984)-ROW($S$3)),ROW(S2984)-ROW($S$3)),-1)</f>
        <v>-1</v>
      </c>
      <c r="T2984" s="165">
        <f t="shared" si="318"/>
        <v>0</v>
      </c>
      <c r="U2984" s="165" t="str">
        <f t="shared" si="319"/>
        <v/>
      </c>
      <c r="V2984" s="165" t="str">
        <f>IFERROR(IF(OR(C2984="",S2984&lt;0),"",IF(SUBTOTAL(3,C2984:C2984)=0,-1,SUBTOTAL(3,$C$4:C2984))),"")</f>
        <v/>
      </c>
      <c r="W2984" s="156" t="str">
        <f t="array" ref="W2984">IF(LEN(C2984)&gt;0,IFERROR(IF(MATCH(C2984,$C$3:$C2983,0)&gt;0,N2984-INDEX($N$3:N2983,SUMPRODUCT(MAX(ROW($C$3:$C2983)*(C2984=$C$3:$C2983)))-2,1),""),""),"")</f>
        <v/>
      </c>
      <c r="X2984" s="156">
        <f t="shared" ca="1" si="320"/>
        <v>1</v>
      </c>
      <c r="Y2984" s="156">
        <f t="shared" ca="1" si="321"/>
        <v>1</v>
      </c>
    </row>
    <row r="2985" spans="2:25" hidden="1" x14ac:dyDescent="0.25">
      <c r="B2985" s="390" t="str">
        <f>IFERROR(IF(LEN(INDEX(PlansAndNotes!$B$6:$B$2005,ROW(A2985)-ROW($B$3)))=0,"",INDEX(PlansAndNotes!$B$6:$B$2005,ROW(A2985)-ROW($B$3))),"")</f>
        <v/>
      </c>
      <c r="C2985" s="387" t="str">
        <f t="shared" si="322"/>
        <v/>
      </c>
      <c r="D2985" s="361" t="str">
        <f>IFERROR(IF(LEN(C2985)&gt;0,IF(LEN(INDEX(TasksList!$C$6:$C$25,MATCH(C2985,TasksList!$B$6:$B$25,0),1))=0,"",INDEX(TasksList!$C$6:$C$25,MATCH(C2985,TasksList!$B$6:$B$25,0),1)),""),"")</f>
        <v/>
      </c>
      <c r="E2985" s="361" t="str">
        <f>IFERROR(IF(LEN(C2985)&gt;0,IF(LEN(INDEX(TasksList!$F$6:$F$25,MATCH(C2985,TasksList!$B$6:$B$25,0),1))=0,"not set!",INDEX(TasksList!$F$6:$F$25,MATCH(C2985,TasksList!$B$6:$B$25,0),1)),""),"")</f>
        <v/>
      </c>
      <c r="F2985" s="360" t="str">
        <f>IFERROR(IF(LEN(D2985)&gt;0,IF(LEN(INDEX(AdressBook!$D$6:$D$25,MATCH(D2985,AdressBook!$B$6:$B$25,0),1))=0,"",INDEX(AdressBook!$D$6:$D$25,MATCH(D2985,AdressBook!$B$6:$B$25,0),1)),""),"")</f>
        <v/>
      </c>
      <c r="G2985" s="361" t="str">
        <f>IFERROR(IF(LEN(INDEX(PlansAndNotes!$F$6:$F$4005,ROW(B2985)-ROW($C$3)))=0,"",INDEX(PlansAndNotes!$F$6:$F$4005,ROW(B2985)-ROW($C$3))),"")</f>
        <v/>
      </c>
      <c r="H2985" s="361" t="str">
        <f>IFERROR(IF(LEN(C2985)&gt;0,IF(LEN(INDEX(TasksList!$G$6:$G$25,MATCH(C2985,TasksList!$B$6:$B$25,0),1))=0,"",INDEX(TasksList!$G$6:$G$25,MATCH(C2985,TasksList!$B$6:$B$25,0),1)),""),"")</f>
        <v/>
      </c>
      <c r="N2985" s="362" t="str">
        <f>IFERROR(IF(LEN(INDEX(PlansAndNotes!$D$6:$D$4005,ROW(B2985)-ROW($C$3)))=0,"",INDEX(PlansAndNotes!$D$6:$D$4005,ROW(B2985)-ROW($C$3))),"")</f>
        <v/>
      </c>
      <c r="O2985" s="165" t="str">
        <f t="shared" si="317"/>
        <v/>
      </c>
      <c r="P2985" s="363" t="str">
        <f>IFERROR(IF(LEN(INDEX(PlansAndNotes!$E$6:$E$4005,ROW(B2985)-ROW($C$3)))=0,"",INDEX(PlansAndNotes!$E$6:$E$4005,ROW(B2985)-ROW($C$3))),"")</f>
        <v/>
      </c>
      <c r="Q2985" s="363" t="str">
        <f>IFERROR(IF(LEN(INDEX(PlansAndNotes!$G$6:$G$4005,ROW(B2985)-ROW($C$3)))=0,"",INDEX(PlansAndNotes!$G$6:$G$4005,ROW(B2985)-ROW($C$3))),"")</f>
        <v/>
      </c>
      <c r="R2985" s="361" t="str">
        <f>IFERROR(IF(LEN(D2985)&gt;0,IF(LEN(INDEX(AdressBook!$C$6:$C$25,MATCH(D2985,AdressBook!$B$6:$B$25,0),1))=0,"",INDEX(AdressBook!$C$6:$C$25,MATCH(D2985,AdressBook!$B$6:$B$25,0),1)),""),"")</f>
        <v/>
      </c>
      <c r="S2985" s="165">
        <f>IF(LEN(C2985)&gt;0,IFERROR(IF(MATCH(C2985,C2986:$C$4004,0)&gt;0,-1,ROW(S2985)-ROW($S$3)),ROW(S2985)-ROW($S$3)),-1)</f>
        <v>-1</v>
      </c>
      <c r="T2985" s="165">
        <f t="shared" si="318"/>
        <v>0</v>
      </c>
      <c r="U2985" s="165" t="str">
        <f t="shared" si="319"/>
        <v/>
      </c>
      <c r="V2985" s="165" t="str">
        <f>IFERROR(IF(OR(C2985="",S2985&lt;0),"",IF(SUBTOTAL(3,C2985:C2985)=0,-1,SUBTOTAL(3,$C$4:C2985))),"")</f>
        <v/>
      </c>
      <c r="W2985" s="156" t="str">
        <f t="array" ref="W2985">IF(LEN(C2985)&gt;0,IFERROR(IF(MATCH(C2985,$C$3:$C2984,0)&gt;0,N2985-INDEX($N$3:N2984,SUMPRODUCT(MAX(ROW($C$3:$C2984)*(C2985=$C$3:$C2984)))-2,1),""),""),"")</f>
        <v/>
      </c>
      <c r="X2985" s="156">
        <f t="shared" ca="1" si="320"/>
        <v>1</v>
      </c>
      <c r="Y2985" s="156">
        <f t="shared" ca="1" si="321"/>
        <v>1</v>
      </c>
    </row>
    <row r="2986" spans="2:25" hidden="1" x14ac:dyDescent="0.25">
      <c r="B2986" s="390" t="str">
        <f>IFERROR(IF(LEN(INDEX(PlansAndNotes!$B$6:$B$2005,ROW(A2986)-ROW($B$3)))=0,"",INDEX(PlansAndNotes!$B$6:$B$2005,ROW(A2986)-ROW($B$3))),"")</f>
        <v/>
      </c>
      <c r="C2986" s="387" t="str">
        <f t="shared" si="322"/>
        <v/>
      </c>
      <c r="D2986" s="361" t="str">
        <f>IFERROR(IF(LEN(C2986)&gt;0,IF(LEN(INDEX(TasksList!$C$6:$C$25,MATCH(C2986,TasksList!$B$6:$B$25,0),1))=0,"",INDEX(TasksList!$C$6:$C$25,MATCH(C2986,TasksList!$B$6:$B$25,0),1)),""),"")</f>
        <v/>
      </c>
      <c r="E2986" s="361" t="str">
        <f>IFERROR(IF(LEN(C2986)&gt;0,IF(LEN(INDEX(TasksList!$F$6:$F$25,MATCH(C2986,TasksList!$B$6:$B$25,0),1))=0,"not set!",INDEX(TasksList!$F$6:$F$25,MATCH(C2986,TasksList!$B$6:$B$25,0),1)),""),"")</f>
        <v/>
      </c>
      <c r="F2986" s="360" t="str">
        <f>IFERROR(IF(LEN(D2986)&gt;0,IF(LEN(INDEX(AdressBook!$D$6:$D$25,MATCH(D2986,AdressBook!$B$6:$B$25,0),1))=0,"",INDEX(AdressBook!$D$6:$D$25,MATCH(D2986,AdressBook!$B$6:$B$25,0),1)),""),"")</f>
        <v/>
      </c>
      <c r="G2986" s="361" t="str">
        <f>IFERROR(IF(LEN(INDEX(PlansAndNotes!$F$6:$F$4005,ROW(B2986)-ROW($C$3)))=0,"",INDEX(PlansAndNotes!$F$6:$F$4005,ROW(B2986)-ROW($C$3))),"")</f>
        <v/>
      </c>
      <c r="H2986" s="361" t="str">
        <f>IFERROR(IF(LEN(C2986)&gt;0,IF(LEN(INDEX(TasksList!$G$6:$G$25,MATCH(C2986,TasksList!$B$6:$B$25,0),1))=0,"",INDEX(TasksList!$G$6:$G$25,MATCH(C2986,TasksList!$B$6:$B$25,0),1)),""),"")</f>
        <v/>
      </c>
      <c r="N2986" s="362" t="str">
        <f>IFERROR(IF(LEN(INDEX(PlansAndNotes!$D$6:$D$4005,ROW(B2986)-ROW($C$3)))=0,"",INDEX(PlansAndNotes!$D$6:$D$4005,ROW(B2986)-ROW($C$3))),"")</f>
        <v/>
      </c>
      <c r="O2986" s="165" t="str">
        <f t="shared" si="317"/>
        <v/>
      </c>
      <c r="P2986" s="363" t="str">
        <f>IFERROR(IF(LEN(INDEX(PlansAndNotes!$E$6:$E$4005,ROW(B2986)-ROW($C$3)))=0,"",INDEX(PlansAndNotes!$E$6:$E$4005,ROW(B2986)-ROW($C$3))),"")</f>
        <v/>
      </c>
      <c r="Q2986" s="363" t="str">
        <f>IFERROR(IF(LEN(INDEX(PlansAndNotes!$G$6:$G$4005,ROW(B2986)-ROW($C$3)))=0,"",INDEX(PlansAndNotes!$G$6:$G$4005,ROW(B2986)-ROW($C$3))),"")</f>
        <v/>
      </c>
      <c r="R2986" s="361" t="str">
        <f>IFERROR(IF(LEN(D2986)&gt;0,IF(LEN(INDEX(AdressBook!$C$6:$C$25,MATCH(D2986,AdressBook!$B$6:$B$25,0),1))=0,"",INDEX(AdressBook!$C$6:$C$25,MATCH(D2986,AdressBook!$B$6:$B$25,0),1)),""),"")</f>
        <v/>
      </c>
      <c r="S2986" s="165">
        <f>IF(LEN(C2986)&gt;0,IFERROR(IF(MATCH(C2986,C2987:$C$4004,0)&gt;0,-1,ROW(S2986)-ROW($S$3)),ROW(S2986)-ROW($S$3)),-1)</f>
        <v>-1</v>
      </c>
      <c r="T2986" s="165">
        <f t="shared" si="318"/>
        <v>0</v>
      </c>
      <c r="U2986" s="165" t="str">
        <f t="shared" si="319"/>
        <v/>
      </c>
      <c r="V2986" s="165" t="str">
        <f>IFERROR(IF(OR(C2986="",S2986&lt;0),"",IF(SUBTOTAL(3,C2986:C2986)=0,-1,SUBTOTAL(3,$C$4:C2986))),"")</f>
        <v/>
      </c>
      <c r="W2986" s="156" t="str">
        <f t="array" ref="W2986">IF(LEN(C2986)&gt;0,IFERROR(IF(MATCH(C2986,$C$3:$C2985,0)&gt;0,N2986-INDEX($N$3:N2985,SUMPRODUCT(MAX(ROW($C$3:$C2985)*(C2986=$C$3:$C2985)))-2,1),""),""),"")</f>
        <v/>
      </c>
      <c r="X2986" s="156">
        <f t="shared" ca="1" si="320"/>
        <v>1</v>
      </c>
      <c r="Y2986" s="156">
        <f t="shared" ca="1" si="321"/>
        <v>1</v>
      </c>
    </row>
    <row r="2987" spans="2:25" hidden="1" x14ac:dyDescent="0.25">
      <c r="B2987" s="390" t="str">
        <f>IFERROR(IF(LEN(INDEX(PlansAndNotes!$B$6:$B$2005,ROW(A2987)-ROW($B$3)))=0,"",INDEX(PlansAndNotes!$B$6:$B$2005,ROW(A2987)-ROW($B$3))),"")</f>
        <v/>
      </c>
      <c r="C2987" s="387" t="str">
        <f t="shared" si="322"/>
        <v/>
      </c>
      <c r="D2987" s="361" t="str">
        <f>IFERROR(IF(LEN(C2987)&gt;0,IF(LEN(INDEX(TasksList!$C$6:$C$25,MATCH(C2987,TasksList!$B$6:$B$25,0),1))=0,"",INDEX(TasksList!$C$6:$C$25,MATCH(C2987,TasksList!$B$6:$B$25,0),1)),""),"")</f>
        <v/>
      </c>
      <c r="E2987" s="361" t="str">
        <f>IFERROR(IF(LEN(C2987)&gt;0,IF(LEN(INDEX(TasksList!$F$6:$F$25,MATCH(C2987,TasksList!$B$6:$B$25,0),1))=0,"not set!",INDEX(TasksList!$F$6:$F$25,MATCH(C2987,TasksList!$B$6:$B$25,0),1)),""),"")</f>
        <v/>
      </c>
      <c r="F2987" s="360" t="str">
        <f>IFERROR(IF(LEN(D2987)&gt;0,IF(LEN(INDEX(AdressBook!$D$6:$D$25,MATCH(D2987,AdressBook!$B$6:$B$25,0),1))=0,"",INDEX(AdressBook!$D$6:$D$25,MATCH(D2987,AdressBook!$B$6:$B$25,0),1)),""),"")</f>
        <v/>
      </c>
      <c r="G2987" s="361" t="str">
        <f>IFERROR(IF(LEN(INDEX(PlansAndNotes!$F$6:$F$4005,ROW(B2987)-ROW($C$3)))=0,"",INDEX(PlansAndNotes!$F$6:$F$4005,ROW(B2987)-ROW($C$3))),"")</f>
        <v/>
      </c>
      <c r="H2987" s="361" t="str">
        <f>IFERROR(IF(LEN(C2987)&gt;0,IF(LEN(INDEX(TasksList!$G$6:$G$25,MATCH(C2987,TasksList!$B$6:$B$25,0),1))=0,"",INDEX(TasksList!$G$6:$G$25,MATCH(C2987,TasksList!$B$6:$B$25,0),1)),""),"")</f>
        <v/>
      </c>
      <c r="N2987" s="362" t="str">
        <f>IFERROR(IF(LEN(INDEX(PlansAndNotes!$D$6:$D$4005,ROW(B2987)-ROW($C$3)))=0,"",INDEX(PlansAndNotes!$D$6:$D$4005,ROW(B2987)-ROW($C$3))),"")</f>
        <v/>
      </c>
      <c r="O2987" s="165" t="str">
        <f t="shared" si="317"/>
        <v/>
      </c>
      <c r="P2987" s="363" t="str">
        <f>IFERROR(IF(LEN(INDEX(PlansAndNotes!$E$6:$E$4005,ROW(B2987)-ROW($C$3)))=0,"",INDEX(PlansAndNotes!$E$6:$E$4005,ROW(B2987)-ROW($C$3))),"")</f>
        <v/>
      </c>
      <c r="Q2987" s="363" t="str">
        <f>IFERROR(IF(LEN(INDEX(PlansAndNotes!$G$6:$G$4005,ROW(B2987)-ROW($C$3)))=0,"",INDEX(PlansAndNotes!$G$6:$G$4005,ROW(B2987)-ROW($C$3))),"")</f>
        <v/>
      </c>
      <c r="R2987" s="361" t="str">
        <f>IFERROR(IF(LEN(D2987)&gt;0,IF(LEN(INDEX(AdressBook!$C$6:$C$25,MATCH(D2987,AdressBook!$B$6:$B$25,0),1))=0,"",INDEX(AdressBook!$C$6:$C$25,MATCH(D2987,AdressBook!$B$6:$B$25,0),1)),""),"")</f>
        <v/>
      </c>
      <c r="S2987" s="165">
        <f>IF(LEN(C2987)&gt;0,IFERROR(IF(MATCH(C2987,C2988:$C$4004,0)&gt;0,-1,ROW(S2987)-ROW($S$3)),ROW(S2987)-ROW($S$3)),-1)</f>
        <v>-1</v>
      </c>
      <c r="T2987" s="165">
        <f t="shared" si="318"/>
        <v>0</v>
      </c>
      <c r="U2987" s="165" t="str">
        <f t="shared" si="319"/>
        <v/>
      </c>
      <c r="V2987" s="165" t="str">
        <f>IFERROR(IF(OR(C2987="",S2987&lt;0),"",IF(SUBTOTAL(3,C2987:C2987)=0,-1,SUBTOTAL(3,$C$4:C2987))),"")</f>
        <v/>
      </c>
      <c r="W2987" s="156" t="str">
        <f t="array" ref="W2987">IF(LEN(C2987)&gt;0,IFERROR(IF(MATCH(C2987,$C$3:$C2986,0)&gt;0,N2987-INDEX($N$3:N2986,SUMPRODUCT(MAX(ROW($C$3:$C2986)*(C2987=$C$3:$C2986)))-2,1),""),""),"")</f>
        <v/>
      </c>
      <c r="X2987" s="156">
        <f t="shared" ca="1" si="320"/>
        <v>1</v>
      </c>
      <c r="Y2987" s="156">
        <f t="shared" ca="1" si="321"/>
        <v>1</v>
      </c>
    </row>
    <row r="2988" spans="2:25" hidden="1" x14ac:dyDescent="0.25">
      <c r="B2988" s="390" t="str">
        <f>IFERROR(IF(LEN(INDEX(PlansAndNotes!$B$6:$B$2005,ROW(A2988)-ROW($B$3)))=0,"",INDEX(PlansAndNotes!$B$6:$B$2005,ROW(A2988)-ROW($B$3))),"")</f>
        <v/>
      </c>
      <c r="C2988" s="387" t="str">
        <f t="shared" si="322"/>
        <v/>
      </c>
      <c r="D2988" s="361" t="str">
        <f>IFERROR(IF(LEN(C2988)&gt;0,IF(LEN(INDEX(TasksList!$C$6:$C$25,MATCH(C2988,TasksList!$B$6:$B$25,0),1))=0,"",INDEX(TasksList!$C$6:$C$25,MATCH(C2988,TasksList!$B$6:$B$25,0),1)),""),"")</f>
        <v/>
      </c>
      <c r="E2988" s="361" t="str">
        <f>IFERROR(IF(LEN(C2988)&gt;0,IF(LEN(INDEX(TasksList!$F$6:$F$25,MATCH(C2988,TasksList!$B$6:$B$25,0),1))=0,"not set!",INDEX(TasksList!$F$6:$F$25,MATCH(C2988,TasksList!$B$6:$B$25,0),1)),""),"")</f>
        <v/>
      </c>
      <c r="F2988" s="360" t="str">
        <f>IFERROR(IF(LEN(D2988)&gt;0,IF(LEN(INDEX(AdressBook!$D$6:$D$25,MATCH(D2988,AdressBook!$B$6:$B$25,0),1))=0,"",INDEX(AdressBook!$D$6:$D$25,MATCH(D2988,AdressBook!$B$6:$B$25,0),1)),""),"")</f>
        <v/>
      </c>
      <c r="G2988" s="361" t="str">
        <f>IFERROR(IF(LEN(INDEX(PlansAndNotes!$F$6:$F$4005,ROW(B2988)-ROW($C$3)))=0,"",INDEX(PlansAndNotes!$F$6:$F$4005,ROW(B2988)-ROW($C$3))),"")</f>
        <v/>
      </c>
      <c r="H2988" s="361" t="str">
        <f>IFERROR(IF(LEN(C2988)&gt;0,IF(LEN(INDEX(TasksList!$G$6:$G$25,MATCH(C2988,TasksList!$B$6:$B$25,0),1))=0,"",INDEX(TasksList!$G$6:$G$25,MATCH(C2988,TasksList!$B$6:$B$25,0),1)),""),"")</f>
        <v/>
      </c>
      <c r="N2988" s="362" t="str">
        <f>IFERROR(IF(LEN(INDEX(PlansAndNotes!$D$6:$D$4005,ROW(B2988)-ROW($C$3)))=0,"",INDEX(PlansAndNotes!$D$6:$D$4005,ROW(B2988)-ROW($C$3))),"")</f>
        <v/>
      </c>
      <c r="O2988" s="165" t="str">
        <f t="shared" si="317"/>
        <v/>
      </c>
      <c r="P2988" s="363" t="str">
        <f>IFERROR(IF(LEN(INDEX(PlansAndNotes!$E$6:$E$4005,ROW(B2988)-ROW($C$3)))=0,"",INDEX(PlansAndNotes!$E$6:$E$4005,ROW(B2988)-ROW($C$3))),"")</f>
        <v/>
      </c>
      <c r="Q2988" s="363" t="str">
        <f>IFERROR(IF(LEN(INDEX(PlansAndNotes!$G$6:$G$4005,ROW(B2988)-ROW($C$3)))=0,"",INDEX(PlansAndNotes!$G$6:$G$4005,ROW(B2988)-ROW($C$3))),"")</f>
        <v/>
      </c>
      <c r="R2988" s="361" t="str">
        <f>IFERROR(IF(LEN(D2988)&gt;0,IF(LEN(INDEX(AdressBook!$C$6:$C$25,MATCH(D2988,AdressBook!$B$6:$B$25,0),1))=0,"",INDEX(AdressBook!$C$6:$C$25,MATCH(D2988,AdressBook!$B$6:$B$25,0),1)),""),"")</f>
        <v/>
      </c>
      <c r="S2988" s="165">
        <f>IF(LEN(C2988)&gt;0,IFERROR(IF(MATCH(C2988,C2989:$C$4004,0)&gt;0,-1,ROW(S2988)-ROW($S$3)),ROW(S2988)-ROW($S$3)),-1)</f>
        <v>-1</v>
      </c>
      <c r="T2988" s="165">
        <f t="shared" si="318"/>
        <v>0</v>
      </c>
      <c r="U2988" s="165" t="str">
        <f t="shared" si="319"/>
        <v/>
      </c>
      <c r="V2988" s="165" t="str">
        <f>IFERROR(IF(OR(C2988="",S2988&lt;0),"",IF(SUBTOTAL(3,C2988:C2988)=0,-1,SUBTOTAL(3,$C$4:C2988))),"")</f>
        <v/>
      </c>
      <c r="W2988" s="156" t="str">
        <f t="array" ref="W2988">IF(LEN(C2988)&gt;0,IFERROR(IF(MATCH(C2988,$C$3:$C2987,0)&gt;0,N2988-INDEX($N$3:N2987,SUMPRODUCT(MAX(ROW($C$3:$C2987)*(C2988=$C$3:$C2987)))-2,1),""),""),"")</f>
        <v/>
      </c>
      <c r="X2988" s="156">
        <f t="shared" ca="1" si="320"/>
        <v>1</v>
      </c>
      <c r="Y2988" s="156">
        <f t="shared" ca="1" si="321"/>
        <v>1</v>
      </c>
    </row>
    <row r="2989" spans="2:25" hidden="1" x14ac:dyDescent="0.25">
      <c r="B2989" s="390" t="str">
        <f>IFERROR(IF(LEN(INDEX(PlansAndNotes!$B$6:$B$2005,ROW(A2989)-ROW($B$3)))=0,"",INDEX(PlansAndNotes!$B$6:$B$2005,ROW(A2989)-ROW($B$3))),"")</f>
        <v/>
      </c>
      <c r="C2989" s="387" t="str">
        <f t="shared" si="322"/>
        <v/>
      </c>
      <c r="D2989" s="361" t="str">
        <f>IFERROR(IF(LEN(C2989)&gt;0,IF(LEN(INDEX(TasksList!$C$6:$C$25,MATCH(C2989,TasksList!$B$6:$B$25,0),1))=0,"",INDEX(TasksList!$C$6:$C$25,MATCH(C2989,TasksList!$B$6:$B$25,0),1)),""),"")</f>
        <v/>
      </c>
      <c r="E2989" s="361" t="str">
        <f>IFERROR(IF(LEN(C2989)&gt;0,IF(LEN(INDEX(TasksList!$F$6:$F$25,MATCH(C2989,TasksList!$B$6:$B$25,0),1))=0,"not set!",INDEX(TasksList!$F$6:$F$25,MATCH(C2989,TasksList!$B$6:$B$25,0),1)),""),"")</f>
        <v/>
      </c>
      <c r="F2989" s="360" t="str">
        <f>IFERROR(IF(LEN(D2989)&gt;0,IF(LEN(INDEX(AdressBook!$D$6:$D$25,MATCH(D2989,AdressBook!$B$6:$B$25,0),1))=0,"",INDEX(AdressBook!$D$6:$D$25,MATCH(D2989,AdressBook!$B$6:$B$25,0),1)),""),"")</f>
        <v/>
      </c>
      <c r="G2989" s="361" t="str">
        <f>IFERROR(IF(LEN(INDEX(PlansAndNotes!$F$6:$F$4005,ROW(B2989)-ROW($C$3)))=0,"",INDEX(PlansAndNotes!$F$6:$F$4005,ROW(B2989)-ROW($C$3))),"")</f>
        <v/>
      </c>
      <c r="H2989" s="361" t="str">
        <f>IFERROR(IF(LEN(C2989)&gt;0,IF(LEN(INDEX(TasksList!$G$6:$G$25,MATCH(C2989,TasksList!$B$6:$B$25,0),1))=0,"",INDEX(TasksList!$G$6:$G$25,MATCH(C2989,TasksList!$B$6:$B$25,0),1)),""),"")</f>
        <v/>
      </c>
      <c r="N2989" s="362" t="str">
        <f>IFERROR(IF(LEN(INDEX(PlansAndNotes!$D$6:$D$4005,ROW(B2989)-ROW($C$3)))=0,"",INDEX(PlansAndNotes!$D$6:$D$4005,ROW(B2989)-ROW($C$3))),"")</f>
        <v/>
      </c>
      <c r="O2989" s="165" t="str">
        <f t="shared" si="317"/>
        <v/>
      </c>
      <c r="P2989" s="363" t="str">
        <f>IFERROR(IF(LEN(INDEX(PlansAndNotes!$E$6:$E$4005,ROW(B2989)-ROW($C$3)))=0,"",INDEX(PlansAndNotes!$E$6:$E$4005,ROW(B2989)-ROW($C$3))),"")</f>
        <v/>
      </c>
      <c r="Q2989" s="363" t="str">
        <f>IFERROR(IF(LEN(INDEX(PlansAndNotes!$G$6:$G$4005,ROW(B2989)-ROW($C$3)))=0,"",INDEX(PlansAndNotes!$G$6:$G$4005,ROW(B2989)-ROW($C$3))),"")</f>
        <v/>
      </c>
      <c r="R2989" s="361" t="str">
        <f>IFERROR(IF(LEN(D2989)&gt;0,IF(LEN(INDEX(AdressBook!$C$6:$C$25,MATCH(D2989,AdressBook!$B$6:$B$25,0),1))=0,"",INDEX(AdressBook!$C$6:$C$25,MATCH(D2989,AdressBook!$B$6:$B$25,0),1)),""),"")</f>
        <v/>
      </c>
      <c r="S2989" s="165">
        <f>IF(LEN(C2989)&gt;0,IFERROR(IF(MATCH(C2989,C2990:$C$4004,0)&gt;0,-1,ROW(S2989)-ROW($S$3)),ROW(S2989)-ROW($S$3)),-1)</f>
        <v>-1</v>
      </c>
      <c r="T2989" s="165">
        <f t="shared" si="318"/>
        <v>0</v>
      </c>
      <c r="U2989" s="165" t="str">
        <f t="shared" si="319"/>
        <v/>
      </c>
      <c r="V2989" s="165" t="str">
        <f>IFERROR(IF(OR(C2989="",S2989&lt;0),"",IF(SUBTOTAL(3,C2989:C2989)=0,-1,SUBTOTAL(3,$C$4:C2989))),"")</f>
        <v/>
      </c>
      <c r="W2989" s="156" t="str">
        <f t="array" ref="W2989">IF(LEN(C2989)&gt;0,IFERROR(IF(MATCH(C2989,$C$3:$C2988,0)&gt;0,N2989-INDEX($N$3:N2988,SUMPRODUCT(MAX(ROW($C$3:$C2988)*(C2989=$C$3:$C2988)))-2,1),""),""),"")</f>
        <v/>
      </c>
      <c r="X2989" s="156">
        <f t="shared" ca="1" si="320"/>
        <v>1</v>
      </c>
      <c r="Y2989" s="156">
        <f t="shared" ca="1" si="321"/>
        <v>1</v>
      </c>
    </row>
    <row r="2990" spans="2:25" hidden="1" x14ac:dyDescent="0.25">
      <c r="B2990" s="390" t="str">
        <f>IFERROR(IF(LEN(INDEX(PlansAndNotes!$B$6:$B$2005,ROW(A2990)-ROW($B$3)))=0,"",INDEX(PlansAndNotes!$B$6:$B$2005,ROW(A2990)-ROW($B$3))),"")</f>
        <v/>
      </c>
      <c r="C2990" s="387" t="str">
        <f t="shared" si="322"/>
        <v/>
      </c>
      <c r="D2990" s="361" t="str">
        <f>IFERROR(IF(LEN(C2990)&gt;0,IF(LEN(INDEX(TasksList!$C$6:$C$25,MATCH(C2990,TasksList!$B$6:$B$25,0),1))=0,"",INDEX(TasksList!$C$6:$C$25,MATCH(C2990,TasksList!$B$6:$B$25,0),1)),""),"")</f>
        <v/>
      </c>
      <c r="E2990" s="361" t="str">
        <f>IFERROR(IF(LEN(C2990)&gt;0,IF(LEN(INDEX(TasksList!$F$6:$F$25,MATCH(C2990,TasksList!$B$6:$B$25,0),1))=0,"not set!",INDEX(TasksList!$F$6:$F$25,MATCH(C2990,TasksList!$B$6:$B$25,0),1)),""),"")</f>
        <v/>
      </c>
      <c r="F2990" s="360" t="str">
        <f>IFERROR(IF(LEN(D2990)&gt;0,IF(LEN(INDEX(AdressBook!$D$6:$D$25,MATCH(D2990,AdressBook!$B$6:$B$25,0),1))=0,"",INDEX(AdressBook!$D$6:$D$25,MATCH(D2990,AdressBook!$B$6:$B$25,0),1)),""),"")</f>
        <v/>
      </c>
      <c r="G2990" s="361" t="str">
        <f>IFERROR(IF(LEN(INDEX(PlansAndNotes!$F$6:$F$4005,ROW(B2990)-ROW($C$3)))=0,"",INDEX(PlansAndNotes!$F$6:$F$4005,ROW(B2990)-ROW($C$3))),"")</f>
        <v/>
      </c>
      <c r="H2990" s="361" t="str">
        <f>IFERROR(IF(LEN(C2990)&gt;0,IF(LEN(INDEX(TasksList!$G$6:$G$25,MATCH(C2990,TasksList!$B$6:$B$25,0),1))=0,"",INDEX(TasksList!$G$6:$G$25,MATCH(C2990,TasksList!$B$6:$B$25,0),1)),""),"")</f>
        <v/>
      </c>
      <c r="N2990" s="362" t="str">
        <f>IFERROR(IF(LEN(INDEX(PlansAndNotes!$D$6:$D$4005,ROW(B2990)-ROW($C$3)))=0,"",INDEX(PlansAndNotes!$D$6:$D$4005,ROW(B2990)-ROW($C$3))),"")</f>
        <v/>
      </c>
      <c r="O2990" s="165" t="str">
        <f t="shared" si="317"/>
        <v/>
      </c>
      <c r="P2990" s="363" t="str">
        <f>IFERROR(IF(LEN(INDEX(PlansAndNotes!$E$6:$E$4005,ROW(B2990)-ROW($C$3)))=0,"",INDEX(PlansAndNotes!$E$6:$E$4005,ROW(B2990)-ROW($C$3))),"")</f>
        <v/>
      </c>
      <c r="Q2990" s="363" t="str">
        <f>IFERROR(IF(LEN(INDEX(PlansAndNotes!$G$6:$G$4005,ROW(B2990)-ROW($C$3)))=0,"",INDEX(PlansAndNotes!$G$6:$G$4005,ROW(B2990)-ROW($C$3))),"")</f>
        <v/>
      </c>
      <c r="R2990" s="361" t="str">
        <f>IFERROR(IF(LEN(D2990)&gt;0,IF(LEN(INDEX(AdressBook!$C$6:$C$25,MATCH(D2990,AdressBook!$B$6:$B$25,0),1))=0,"",INDEX(AdressBook!$C$6:$C$25,MATCH(D2990,AdressBook!$B$6:$B$25,0),1)),""),"")</f>
        <v/>
      </c>
      <c r="S2990" s="165">
        <f>IF(LEN(C2990)&gt;0,IFERROR(IF(MATCH(C2990,C2991:$C$4004,0)&gt;0,-1,ROW(S2990)-ROW($S$3)),ROW(S2990)-ROW($S$3)),-1)</f>
        <v>-1</v>
      </c>
      <c r="T2990" s="165">
        <f t="shared" si="318"/>
        <v>0</v>
      </c>
      <c r="U2990" s="165" t="str">
        <f t="shared" si="319"/>
        <v/>
      </c>
      <c r="V2990" s="165" t="str">
        <f>IFERROR(IF(OR(C2990="",S2990&lt;0),"",IF(SUBTOTAL(3,C2990:C2990)=0,-1,SUBTOTAL(3,$C$4:C2990))),"")</f>
        <v/>
      </c>
      <c r="W2990" s="156" t="str">
        <f t="array" ref="W2990">IF(LEN(C2990)&gt;0,IFERROR(IF(MATCH(C2990,$C$3:$C2989,0)&gt;0,N2990-INDEX($N$3:N2989,SUMPRODUCT(MAX(ROW($C$3:$C2989)*(C2990=$C$3:$C2989)))-2,1),""),""),"")</f>
        <v/>
      </c>
      <c r="X2990" s="156">
        <f t="shared" ca="1" si="320"/>
        <v>1</v>
      </c>
      <c r="Y2990" s="156">
        <f t="shared" ca="1" si="321"/>
        <v>1</v>
      </c>
    </row>
    <row r="2991" spans="2:25" hidden="1" x14ac:dyDescent="0.25">
      <c r="B2991" s="390" t="str">
        <f>IFERROR(IF(LEN(INDEX(PlansAndNotes!$B$6:$B$2005,ROW(A2991)-ROW($B$3)))=0,"",INDEX(PlansAndNotes!$B$6:$B$2005,ROW(A2991)-ROW($B$3))),"")</f>
        <v/>
      </c>
      <c r="C2991" s="387" t="str">
        <f t="shared" si="322"/>
        <v/>
      </c>
      <c r="D2991" s="361" t="str">
        <f>IFERROR(IF(LEN(C2991)&gt;0,IF(LEN(INDEX(TasksList!$C$6:$C$25,MATCH(C2991,TasksList!$B$6:$B$25,0),1))=0,"",INDEX(TasksList!$C$6:$C$25,MATCH(C2991,TasksList!$B$6:$B$25,0),1)),""),"")</f>
        <v/>
      </c>
      <c r="E2991" s="361" t="str">
        <f>IFERROR(IF(LEN(C2991)&gt;0,IF(LEN(INDEX(TasksList!$F$6:$F$25,MATCH(C2991,TasksList!$B$6:$B$25,0),1))=0,"not set!",INDEX(TasksList!$F$6:$F$25,MATCH(C2991,TasksList!$B$6:$B$25,0),1)),""),"")</f>
        <v/>
      </c>
      <c r="F2991" s="360" t="str">
        <f>IFERROR(IF(LEN(D2991)&gt;0,IF(LEN(INDEX(AdressBook!$D$6:$D$25,MATCH(D2991,AdressBook!$B$6:$B$25,0),1))=0,"",INDEX(AdressBook!$D$6:$D$25,MATCH(D2991,AdressBook!$B$6:$B$25,0),1)),""),"")</f>
        <v/>
      </c>
      <c r="G2991" s="361" t="str">
        <f>IFERROR(IF(LEN(INDEX(PlansAndNotes!$F$6:$F$4005,ROW(B2991)-ROW($C$3)))=0,"",INDEX(PlansAndNotes!$F$6:$F$4005,ROW(B2991)-ROW($C$3))),"")</f>
        <v/>
      </c>
      <c r="H2991" s="361" t="str">
        <f>IFERROR(IF(LEN(C2991)&gt;0,IF(LEN(INDEX(TasksList!$G$6:$G$25,MATCH(C2991,TasksList!$B$6:$B$25,0),1))=0,"",INDEX(TasksList!$G$6:$G$25,MATCH(C2991,TasksList!$B$6:$B$25,0),1)),""),"")</f>
        <v/>
      </c>
      <c r="N2991" s="362" t="str">
        <f>IFERROR(IF(LEN(INDEX(PlansAndNotes!$D$6:$D$4005,ROW(B2991)-ROW($C$3)))=0,"",INDEX(PlansAndNotes!$D$6:$D$4005,ROW(B2991)-ROW($C$3))),"")</f>
        <v/>
      </c>
      <c r="O2991" s="165" t="str">
        <f t="shared" si="317"/>
        <v/>
      </c>
      <c r="P2991" s="363" t="str">
        <f>IFERROR(IF(LEN(INDEX(PlansAndNotes!$E$6:$E$4005,ROW(B2991)-ROW($C$3)))=0,"",INDEX(PlansAndNotes!$E$6:$E$4005,ROW(B2991)-ROW($C$3))),"")</f>
        <v/>
      </c>
      <c r="Q2991" s="363" t="str">
        <f>IFERROR(IF(LEN(INDEX(PlansAndNotes!$G$6:$G$4005,ROW(B2991)-ROW($C$3)))=0,"",INDEX(PlansAndNotes!$G$6:$G$4005,ROW(B2991)-ROW($C$3))),"")</f>
        <v/>
      </c>
      <c r="R2991" s="361" t="str">
        <f>IFERROR(IF(LEN(D2991)&gt;0,IF(LEN(INDEX(AdressBook!$C$6:$C$25,MATCH(D2991,AdressBook!$B$6:$B$25,0),1))=0,"",INDEX(AdressBook!$C$6:$C$25,MATCH(D2991,AdressBook!$B$6:$B$25,0),1)),""),"")</f>
        <v/>
      </c>
      <c r="S2991" s="165">
        <f>IF(LEN(C2991)&gt;0,IFERROR(IF(MATCH(C2991,C2992:$C$4004,0)&gt;0,-1,ROW(S2991)-ROW($S$3)),ROW(S2991)-ROW($S$3)),-1)</f>
        <v>-1</v>
      </c>
      <c r="T2991" s="165">
        <f t="shared" si="318"/>
        <v>0</v>
      </c>
      <c r="U2991" s="165" t="str">
        <f t="shared" si="319"/>
        <v/>
      </c>
      <c r="V2991" s="165" t="str">
        <f>IFERROR(IF(OR(C2991="",S2991&lt;0),"",IF(SUBTOTAL(3,C2991:C2991)=0,-1,SUBTOTAL(3,$C$4:C2991))),"")</f>
        <v/>
      </c>
      <c r="W2991" s="156" t="str">
        <f t="array" ref="W2991">IF(LEN(C2991)&gt;0,IFERROR(IF(MATCH(C2991,$C$3:$C2990,0)&gt;0,N2991-INDEX($N$3:N2990,SUMPRODUCT(MAX(ROW($C$3:$C2990)*(C2991=$C$3:$C2990)))-2,1),""),""),"")</f>
        <v/>
      </c>
      <c r="X2991" s="156">
        <f t="shared" ca="1" si="320"/>
        <v>1</v>
      </c>
      <c r="Y2991" s="156">
        <f t="shared" ca="1" si="321"/>
        <v>1</v>
      </c>
    </row>
    <row r="2992" spans="2:25" hidden="1" x14ac:dyDescent="0.25">
      <c r="B2992" s="390" t="str">
        <f>IFERROR(IF(LEN(INDEX(PlansAndNotes!$B$6:$B$2005,ROW(A2992)-ROW($B$3)))=0,"",INDEX(PlansAndNotes!$B$6:$B$2005,ROW(A2992)-ROW($B$3))),"")</f>
        <v/>
      </c>
      <c r="C2992" s="387" t="str">
        <f t="shared" si="322"/>
        <v/>
      </c>
      <c r="D2992" s="361" t="str">
        <f>IFERROR(IF(LEN(C2992)&gt;0,IF(LEN(INDEX(TasksList!$C$6:$C$25,MATCH(C2992,TasksList!$B$6:$B$25,0),1))=0,"",INDEX(TasksList!$C$6:$C$25,MATCH(C2992,TasksList!$B$6:$B$25,0),1)),""),"")</f>
        <v/>
      </c>
      <c r="E2992" s="361" t="str">
        <f>IFERROR(IF(LEN(C2992)&gt;0,IF(LEN(INDEX(TasksList!$F$6:$F$25,MATCH(C2992,TasksList!$B$6:$B$25,0),1))=0,"not set!",INDEX(TasksList!$F$6:$F$25,MATCH(C2992,TasksList!$B$6:$B$25,0),1)),""),"")</f>
        <v/>
      </c>
      <c r="F2992" s="360" t="str">
        <f>IFERROR(IF(LEN(D2992)&gt;0,IF(LEN(INDEX(AdressBook!$D$6:$D$25,MATCH(D2992,AdressBook!$B$6:$B$25,0),1))=0,"",INDEX(AdressBook!$D$6:$D$25,MATCH(D2992,AdressBook!$B$6:$B$25,0),1)),""),"")</f>
        <v/>
      </c>
      <c r="G2992" s="361" t="str">
        <f>IFERROR(IF(LEN(INDEX(PlansAndNotes!$F$6:$F$4005,ROW(B2992)-ROW($C$3)))=0,"",INDEX(PlansAndNotes!$F$6:$F$4005,ROW(B2992)-ROW($C$3))),"")</f>
        <v/>
      </c>
      <c r="H2992" s="361" t="str">
        <f>IFERROR(IF(LEN(C2992)&gt;0,IF(LEN(INDEX(TasksList!$G$6:$G$25,MATCH(C2992,TasksList!$B$6:$B$25,0),1))=0,"",INDEX(TasksList!$G$6:$G$25,MATCH(C2992,TasksList!$B$6:$B$25,0),1)),""),"")</f>
        <v/>
      </c>
      <c r="N2992" s="362" t="str">
        <f>IFERROR(IF(LEN(INDEX(PlansAndNotes!$D$6:$D$4005,ROW(B2992)-ROW($C$3)))=0,"",INDEX(PlansAndNotes!$D$6:$D$4005,ROW(B2992)-ROW($C$3))),"")</f>
        <v/>
      </c>
      <c r="O2992" s="165" t="str">
        <f t="shared" si="317"/>
        <v/>
      </c>
      <c r="P2992" s="363" t="str">
        <f>IFERROR(IF(LEN(INDEX(PlansAndNotes!$E$6:$E$4005,ROW(B2992)-ROW($C$3)))=0,"",INDEX(PlansAndNotes!$E$6:$E$4005,ROW(B2992)-ROW($C$3))),"")</f>
        <v/>
      </c>
      <c r="Q2992" s="363" t="str">
        <f>IFERROR(IF(LEN(INDEX(PlansAndNotes!$G$6:$G$4005,ROW(B2992)-ROW($C$3)))=0,"",INDEX(PlansAndNotes!$G$6:$G$4005,ROW(B2992)-ROW($C$3))),"")</f>
        <v/>
      </c>
      <c r="R2992" s="361" t="str">
        <f>IFERROR(IF(LEN(D2992)&gt;0,IF(LEN(INDEX(AdressBook!$C$6:$C$25,MATCH(D2992,AdressBook!$B$6:$B$25,0),1))=0,"",INDEX(AdressBook!$C$6:$C$25,MATCH(D2992,AdressBook!$B$6:$B$25,0),1)),""),"")</f>
        <v/>
      </c>
      <c r="S2992" s="165">
        <f>IF(LEN(C2992)&gt;0,IFERROR(IF(MATCH(C2992,C2993:$C$4004,0)&gt;0,-1,ROW(S2992)-ROW($S$3)),ROW(S2992)-ROW($S$3)),-1)</f>
        <v>-1</v>
      </c>
      <c r="T2992" s="165">
        <f t="shared" si="318"/>
        <v>0</v>
      </c>
      <c r="U2992" s="165" t="str">
        <f t="shared" si="319"/>
        <v/>
      </c>
      <c r="V2992" s="165" t="str">
        <f>IFERROR(IF(OR(C2992="",S2992&lt;0),"",IF(SUBTOTAL(3,C2992:C2992)=0,-1,SUBTOTAL(3,$C$4:C2992))),"")</f>
        <v/>
      </c>
      <c r="W2992" s="156" t="str">
        <f t="array" ref="W2992">IF(LEN(C2992)&gt;0,IFERROR(IF(MATCH(C2992,$C$3:$C2991,0)&gt;0,N2992-INDEX($N$3:N2991,SUMPRODUCT(MAX(ROW($C$3:$C2991)*(C2992=$C$3:$C2991)))-2,1),""),""),"")</f>
        <v/>
      </c>
      <c r="X2992" s="156">
        <f t="shared" ca="1" si="320"/>
        <v>1</v>
      </c>
      <c r="Y2992" s="156">
        <f t="shared" ca="1" si="321"/>
        <v>1</v>
      </c>
    </row>
    <row r="2993" spans="2:25" hidden="1" x14ac:dyDescent="0.25">
      <c r="B2993" s="390" t="str">
        <f>IFERROR(IF(LEN(INDEX(PlansAndNotes!$B$6:$B$2005,ROW(A2993)-ROW($B$3)))=0,"",INDEX(PlansAndNotes!$B$6:$B$2005,ROW(A2993)-ROW($B$3))),"")</f>
        <v/>
      </c>
      <c r="C2993" s="387" t="str">
        <f t="shared" si="322"/>
        <v/>
      </c>
      <c r="D2993" s="361" t="str">
        <f>IFERROR(IF(LEN(C2993)&gt;0,IF(LEN(INDEX(TasksList!$C$6:$C$25,MATCH(C2993,TasksList!$B$6:$B$25,0),1))=0,"",INDEX(TasksList!$C$6:$C$25,MATCH(C2993,TasksList!$B$6:$B$25,0),1)),""),"")</f>
        <v/>
      </c>
      <c r="E2993" s="361" t="str">
        <f>IFERROR(IF(LEN(C2993)&gt;0,IF(LEN(INDEX(TasksList!$F$6:$F$25,MATCH(C2993,TasksList!$B$6:$B$25,0),1))=0,"not set!",INDEX(TasksList!$F$6:$F$25,MATCH(C2993,TasksList!$B$6:$B$25,0),1)),""),"")</f>
        <v/>
      </c>
      <c r="F2993" s="360" t="str">
        <f>IFERROR(IF(LEN(D2993)&gt;0,IF(LEN(INDEX(AdressBook!$D$6:$D$25,MATCH(D2993,AdressBook!$B$6:$B$25,0),1))=0,"",INDEX(AdressBook!$D$6:$D$25,MATCH(D2993,AdressBook!$B$6:$B$25,0),1)),""),"")</f>
        <v/>
      </c>
      <c r="G2993" s="361" t="str">
        <f>IFERROR(IF(LEN(INDEX(PlansAndNotes!$F$6:$F$4005,ROW(B2993)-ROW($C$3)))=0,"",INDEX(PlansAndNotes!$F$6:$F$4005,ROW(B2993)-ROW($C$3))),"")</f>
        <v/>
      </c>
      <c r="H2993" s="361" t="str">
        <f>IFERROR(IF(LEN(C2993)&gt;0,IF(LEN(INDEX(TasksList!$G$6:$G$25,MATCH(C2993,TasksList!$B$6:$B$25,0),1))=0,"",INDEX(TasksList!$G$6:$G$25,MATCH(C2993,TasksList!$B$6:$B$25,0),1)),""),"")</f>
        <v/>
      </c>
      <c r="N2993" s="362" t="str">
        <f>IFERROR(IF(LEN(INDEX(PlansAndNotes!$D$6:$D$4005,ROW(B2993)-ROW($C$3)))=0,"",INDEX(PlansAndNotes!$D$6:$D$4005,ROW(B2993)-ROW($C$3))),"")</f>
        <v/>
      </c>
      <c r="O2993" s="165" t="str">
        <f t="shared" si="317"/>
        <v/>
      </c>
      <c r="P2993" s="363" t="str">
        <f>IFERROR(IF(LEN(INDEX(PlansAndNotes!$E$6:$E$4005,ROW(B2993)-ROW($C$3)))=0,"",INDEX(PlansAndNotes!$E$6:$E$4005,ROW(B2993)-ROW($C$3))),"")</f>
        <v/>
      </c>
      <c r="Q2993" s="363" t="str">
        <f>IFERROR(IF(LEN(INDEX(PlansAndNotes!$G$6:$G$4005,ROW(B2993)-ROW($C$3)))=0,"",INDEX(PlansAndNotes!$G$6:$G$4005,ROW(B2993)-ROW($C$3))),"")</f>
        <v/>
      </c>
      <c r="R2993" s="361" t="str">
        <f>IFERROR(IF(LEN(D2993)&gt;0,IF(LEN(INDEX(AdressBook!$C$6:$C$25,MATCH(D2993,AdressBook!$B$6:$B$25,0),1))=0,"",INDEX(AdressBook!$C$6:$C$25,MATCH(D2993,AdressBook!$B$6:$B$25,0),1)),""),"")</f>
        <v/>
      </c>
      <c r="S2993" s="165">
        <f>IF(LEN(C2993)&gt;0,IFERROR(IF(MATCH(C2993,C2994:$C$4004,0)&gt;0,-1,ROW(S2993)-ROW($S$3)),ROW(S2993)-ROW($S$3)),-1)</f>
        <v>-1</v>
      </c>
      <c r="T2993" s="165">
        <f t="shared" si="318"/>
        <v>0</v>
      </c>
      <c r="U2993" s="165" t="str">
        <f t="shared" si="319"/>
        <v/>
      </c>
      <c r="V2993" s="165" t="str">
        <f>IFERROR(IF(OR(C2993="",S2993&lt;0),"",IF(SUBTOTAL(3,C2993:C2993)=0,-1,SUBTOTAL(3,$C$4:C2993))),"")</f>
        <v/>
      </c>
      <c r="W2993" s="156" t="str">
        <f t="array" ref="W2993">IF(LEN(C2993)&gt;0,IFERROR(IF(MATCH(C2993,$C$3:$C2992,0)&gt;0,N2993-INDEX($N$3:N2992,SUMPRODUCT(MAX(ROW($C$3:$C2992)*(C2993=$C$3:$C2992)))-2,1),""),""),"")</f>
        <v/>
      </c>
      <c r="X2993" s="156">
        <f t="shared" ca="1" si="320"/>
        <v>1</v>
      </c>
      <c r="Y2993" s="156">
        <f t="shared" ca="1" si="321"/>
        <v>1</v>
      </c>
    </row>
    <row r="2994" spans="2:25" hidden="1" x14ac:dyDescent="0.25">
      <c r="B2994" s="390" t="str">
        <f>IFERROR(IF(LEN(INDEX(PlansAndNotes!$B$6:$B$2005,ROW(A2994)-ROW($B$3)))=0,"",INDEX(PlansAndNotes!$B$6:$B$2005,ROW(A2994)-ROW($B$3))),"")</f>
        <v/>
      </c>
      <c r="C2994" s="387" t="str">
        <f t="shared" si="322"/>
        <v/>
      </c>
      <c r="D2994" s="361" t="str">
        <f>IFERROR(IF(LEN(C2994)&gt;0,IF(LEN(INDEX(TasksList!$C$6:$C$25,MATCH(C2994,TasksList!$B$6:$B$25,0),1))=0,"",INDEX(TasksList!$C$6:$C$25,MATCH(C2994,TasksList!$B$6:$B$25,0),1)),""),"")</f>
        <v/>
      </c>
      <c r="E2994" s="361" t="str">
        <f>IFERROR(IF(LEN(C2994)&gt;0,IF(LEN(INDEX(TasksList!$F$6:$F$25,MATCH(C2994,TasksList!$B$6:$B$25,0),1))=0,"not set!",INDEX(TasksList!$F$6:$F$25,MATCH(C2994,TasksList!$B$6:$B$25,0),1)),""),"")</f>
        <v/>
      </c>
      <c r="F2994" s="360" t="str">
        <f>IFERROR(IF(LEN(D2994)&gt;0,IF(LEN(INDEX(AdressBook!$D$6:$D$25,MATCH(D2994,AdressBook!$B$6:$B$25,0),1))=0,"",INDEX(AdressBook!$D$6:$D$25,MATCH(D2994,AdressBook!$B$6:$B$25,0),1)),""),"")</f>
        <v/>
      </c>
      <c r="G2994" s="361" t="str">
        <f>IFERROR(IF(LEN(INDEX(PlansAndNotes!$F$6:$F$4005,ROW(B2994)-ROW($C$3)))=0,"",INDEX(PlansAndNotes!$F$6:$F$4005,ROW(B2994)-ROW($C$3))),"")</f>
        <v/>
      </c>
      <c r="H2994" s="361" t="str">
        <f>IFERROR(IF(LEN(C2994)&gt;0,IF(LEN(INDEX(TasksList!$G$6:$G$25,MATCH(C2994,TasksList!$B$6:$B$25,0),1))=0,"",INDEX(TasksList!$G$6:$G$25,MATCH(C2994,TasksList!$B$6:$B$25,0),1)),""),"")</f>
        <v/>
      </c>
      <c r="N2994" s="362" t="str">
        <f>IFERROR(IF(LEN(INDEX(PlansAndNotes!$D$6:$D$4005,ROW(B2994)-ROW($C$3)))=0,"",INDEX(PlansAndNotes!$D$6:$D$4005,ROW(B2994)-ROW($C$3))),"")</f>
        <v/>
      </c>
      <c r="O2994" s="165" t="str">
        <f t="shared" si="317"/>
        <v/>
      </c>
      <c r="P2994" s="363" t="str">
        <f>IFERROR(IF(LEN(INDEX(PlansAndNotes!$E$6:$E$4005,ROW(B2994)-ROW($C$3)))=0,"",INDEX(PlansAndNotes!$E$6:$E$4005,ROW(B2994)-ROW($C$3))),"")</f>
        <v/>
      </c>
      <c r="Q2994" s="363" t="str">
        <f>IFERROR(IF(LEN(INDEX(PlansAndNotes!$G$6:$G$4005,ROW(B2994)-ROW($C$3)))=0,"",INDEX(PlansAndNotes!$G$6:$G$4005,ROW(B2994)-ROW($C$3))),"")</f>
        <v/>
      </c>
      <c r="R2994" s="361" t="str">
        <f>IFERROR(IF(LEN(D2994)&gt;0,IF(LEN(INDEX(AdressBook!$C$6:$C$25,MATCH(D2994,AdressBook!$B$6:$B$25,0),1))=0,"",INDEX(AdressBook!$C$6:$C$25,MATCH(D2994,AdressBook!$B$6:$B$25,0),1)),""),"")</f>
        <v/>
      </c>
      <c r="S2994" s="165">
        <f>IF(LEN(C2994)&gt;0,IFERROR(IF(MATCH(C2994,C2995:$C$4004,0)&gt;0,-1,ROW(S2994)-ROW($S$3)),ROW(S2994)-ROW($S$3)),-1)</f>
        <v>-1</v>
      </c>
      <c r="T2994" s="165">
        <f t="shared" si="318"/>
        <v>0</v>
      </c>
      <c r="U2994" s="165" t="str">
        <f t="shared" si="319"/>
        <v/>
      </c>
      <c r="V2994" s="165" t="str">
        <f>IFERROR(IF(OR(C2994="",S2994&lt;0),"",IF(SUBTOTAL(3,C2994:C2994)=0,-1,SUBTOTAL(3,$C$4:C2994))),"")</f>
        <v/>
      </c>
      <c r="W2994" s="156" t="str">
        <f t="array" ref="W2994">IF(LEN(C2994)&gt;0,IFERROR(IF(MATCH(C2994,$C$3:$C2993,0)&gt;0,N2994-INDEX($N$3:N2993,SUMPRODUCT(MAX(ROW($C$3:$C2993)*(C2994=$C$3:$C2993)))-2,1),""),""),"")</f>
        <v/>
      </c>
      <c r="X2994" s="156">
        <f t="shared" ca="1" si="320"/>
        <v>1</v>
      </c>
      <c r="Y2994" s="156">
        <f t="shared" ca="1" si="321"/>
        <v>1</v>
      </c>
    </row>
    <row r="2995" spans="2:25" hidden="1" x14ac:dyDescent="0.25">
      <c r="B2995" s="390" t="str">
        <f>IFERROR(IF(LEN(INDEX(PlansAndNotes!$B$6:$B$2005,ROW(A2995)-ROW($B$3)))=0,"",INDEX(PlansAndNotes!$B$6:$B$2005,ROW(A2995)-ROW($B$3))),"")</f>
        <v/>
      </c>
      <c r="C2995" s="387" t="str">
        <f t="shared" si="322"/>
        <v/>
      </c>
      <c r="D2995" s="361" t="str">
        <f>IFERROR(IF(LEN(C2995)&gt;0,IF(LEN(INDEX(TasksList!$C$6:$C$25,MATCH(C2995,TasksList!$B$6:$B$25,0),1))=0,"",INDEX(TasksList!$C$6:$C$25,MATCH(C2995,TasksList!$B$6:$B$25,0),1)),""),"")</f>
        <v/>
      </c>
      <c r="E2995" s="361" t="str">
        <f>IFERROR(IF(LEN(C2995)&gt;0,IF(LEN(INDEX(TasksList!$F$6:$F$25,MATCH(C2995,TasksList!$B$6:$B$25,0),1))=0,"not set!",INDEX(TasksList!$F$6:$F$25,MATCH(C2995,TasksList!$B$6:$B$25,0),1)),""),"")</f>
        <v/>
      </c>
      <c r="F2995" s="360" t="str">
        <f>IFERROR(IF(LEN(D2995)&gt;0,IF(LEN(INDEX(AdressBook!$D$6:$D$25,MATCH(D2995,AdressBook!$B$6:$B$25,0),1))=0,"",INDEX(AdressBook!$D$6:$D$25,MATCH(D2995,AdressBook!$B$6:$B$25,0),1)),""),"")</f>
        <v/>
      </c>
      <c r="G2995" s="361" t="str">
        <f>IFERROR(IF(LEN(INDEX(PlansAndNotes!$F$6:$F$4005,ROW(B2995)-ROW($C$3)))=0,"",INDEX(PlansAndNotes!$F$6:$F$4005,ROW(B2995)-ROW($C$3))),"")</f>
        <v/>
      </c>
      <c r="H2995" s="361" t="str">
        <f>IFERROR(IF(LEN(C2995)&gt;0,IF(LEN(INDEX(TasksList!$G$6:$G$25,MATCH(C2995,TasksList!$B$6:$B$25,0),1))=0,"",INDEX(TasksList!$G$6:$G$25,MATCH(C2995,TasksList!$B$6:$B$25,0),1)),""),"")</f>
        <v/>
      </c>
      <c r="N2995" s="362" t="str">
        <f>IFERROR(IF(LEN(INDEX(PlansAndNotes!$D$6:$D$4005,ROW(B2995)-ROW($C$3)))=0,"",INDEX(PlansAndNotes!$D$6:$D$4005,ROW(B2995)-ROW($C$3))),"")</f>
        <v/>
      </c>
      <c r="O2995" s="165" t="str">
        <f t="shared" si="317"/>
        <v/>
      </c>
      <c r="P2995" s="363" t="str">
        <f>IFERROR(IF(LEN(INDEX(PlansAndNotes!$E$6:$E$4005,ROW(B2995)-ROW($C$3)))=0,"",INDEX(PlansAndNotes!$E$6:$E$4005,ROW(B2995)-ROW($C$3))),"")</f>
        <v/>
      </c>
      <c r="Q2995" s="363" t="str">
        <f>IFERROR(IF(LEN(INDEX(PlansAndNotes!$G$6:$G$4005,ROW(B2995)-ROW($C$3)))=0,"",INDEX(PlansAndNotes!$G$6:$G$4005,ROW(B2995)-ROW($C$3))),"")</f>
        <v/>
      </c>
      <c r="R2995" s="361" t="str">
        <f>IFERROR(IF(LEN(D2995)&gt;0,IF(LEN(INDEX(AdressBook!$C$6:$C$25,MATCH(D2995,AdressBook!$B$6:$B$25,0),1))=0,"",INDEX(AdressBook!$C$6:$C$25,MATCH(D2995,AdressBook!$B$6:$B$25,0),1)),""),"")</f>
        <v/>
      </c>
      <c r="S2995" s="165">
        <f>IF(LEN(C2995)&gt;0,IFERROR(IF(MATCH(C2995,C2996:$C$4004,0)&gt;0,-1,ROW(S2995)-ROW($S$3)),ROW(S2995)-ROW($S$3)),-1)</f>
        <v>-1</v>
      </c>
      <c r="T2995" s="165">
        <f t="shared" si="318"/>
        <v>0</v>
      </c>
      <c r="U2995" s="165" t="str">
        <f t="shared" si="319"/>
        <v/>
      </c>
      <c r="V2995" s="165" t="str">
        <f>IFERROR(IF(OR(C2995="",S2995&lt;0),"",IF(SUBTOTAL(3,C2995:C2995)=0,-1,SUBTOTAL(3,$C$4:C2995))),"")</f>
        <v/>
      </c>
      <c r="W2995" s="156" t="str">
        <f t="array" ref="W2995">IF(LEN(C2995)&gt;0,IFERROR(IF(MATCH(C2995,$C$3:$C2994,0)&gt;0,N2995-INDEX($N$3:N2994,SUMPRODUCT(MAX(ROW($C$3:$C2994)*(C2995=$C$3:$C2994)))-2,1),""),""),"")</f>
        <v/>
      </c>
      <c r="X2995" s="156">
        <f t="shared" ca="1" si="320"/>
        <v>1</v>
      </c>
      <c r="Y2995" s="156">
        <f t="shared" ca="1" si="321"/>
        <v>1</v>
      </c>
    </row>
    <row r="2996" spans="2:25" hidden="1" x14ac:dyDescent="0.25">
      <c r="B2996" s="390" t="str">
        <f>IFERROR(IF(LEN(INDEX(PlansAndNotes!$B$6:$B$2005,ROW(A2996)-ROW($B$3)))=0,"",INDEX(PlansAndNotes!$B$6:$B$2005,ROW(A2996)-ROW($B$3))),"")</f>
        <v/>
      </c>
      <c r="C2996" s="387" t="str">
        <f t="shared" si="322"/>
        <v/>
      </c>
      <c r="D2996" s="361" t="str">
        <f>IFERROR(IF(LEN(C2996)&gt;0,IF(LEN(INDEX(TasksList!$C$6:$C$25,MATCH(C2996,TasksList!$B$6:$B$25,0),1))=0,"",INDEX(TasksList!$C$6:$C$25,MATCH(C2996,TasksList!$B$6:$B$25,0),1)),""),"")</f>
        <v/>
      </c>
      <c r="E2996" s="361" t="str">
        <f>IFERROR(IF(LEN(C2996)&gt;0,IF(LEN(INDEX(TasksList!$F$6:$F$25,MATCH(C2996,TasksList!$B$6:$B$25,0),1))=0,"not set!",INDEX(TasksList!$F$6:$F$25,MATCH(C2996,TasksList!$B$6:$B$25,0),1)),""),"")</f>
        <v/>
      </c>
      <c r="F2996" s="360" t="str">
        <f>IFERROR(IF(LEN(D2996)&gt;0,IF(LEN(INDEX(AdressBook!$D$6:$D$25,MATCH(D2996,AdressBook!$B$6:$B$25,0),1))=0,"",INDEX(AdressBook!$D$6:$D$25,MATCH(D2996,AdressBook!$B$6:$B$25,0),1)),""),"")</f>
        <v/>
      </c>
      <c r="G2996" s="361" t="str">
        <f>IFERROR(IF(LEN(INDEX(PlansAndNotes!$F$6:$F$4005,ROW(B2996)-ROW($C$3)))=0,"",INDEX(PlansAndNotes!$F$6:$F$4005,ROW(B2996)-ROW($C$3))),"")</f>
        <v/>
      </c>
      <c r="H2996" s="361" t="str">
        <f>IFERROR(IF(LEN(C2996)&gt;0,IF(LEN(INDEX(TasksList!$G$6:$G$25,MATCH(C2996,TasksList!$B$6:$B$25,0),1))=0,"",INDEX(TasksList!$G$6:$G$25,MATCH(C2996,TasksList!$B$6:$B$25,0),1)),""),"")</f>
        <v/>
      </c>
      <c r="N2996" s="362" t="str">
        <f>IFERROR(IF(LEN(INDEX(PlansAndNotes!$D$6:$D$4005,ROW(B2996)-ROW($C$3)))=0,"",INDEX(PlansAndNotes!$D$6:$D$4005,ROW(B2996)-ROW($C$3))),"")</f>
        <v/>
      </c>
      <c r="O2996" s="165" t="str">
        <f t="shared" si="317"/>
        <v/>
      </c>
      <c r="P2996" s="363" t="str">
        <f>IFERROR(IF(LEN(INDEX(PlansAndNotes!$E$6:$E$4005,ROW(B2996)-ROW($C$3)))=0,"",INDEX(PlansAndNotes!$E$6:$E$4005,ROW(B2996)-ROW($C$3))),"")</f>
        <v/>
      </c>
      <c r="Q2996" s="363" t="str">
        <f>IFERROR(IF(LEN(INDEX(PlansAndNotes!$G$6:$G$4005,ROW(B2996)-ROW($C$3)))=0,"",INDEX(PlansAndNotes!$G$6:$G$4005,ROW(B2996)-ROW($C$3))),"")</f>
        <v/>
      </c>
      <c r="R2996" s="361" t="str">
        <f>IFERROR(IF(LEN(D2996)&gt;0,IF(LEN(INDEX(AdressBook!$C$6:$C$25,MATCH(D2996,AdressBook!$B$6:$B$25,0),1))=0,"",INDEX(AdressBook!$C$6:$C$25,MATCH(D2996,AdressBook!$B$6:$B$25,0),1)),""),"")</f>
        <v/>
      </c>
      <c r="S2996" s="165">
        <f>IF(LEN(C2996)&gt;0,IFERROR(IF(MATCH(C2996,C2997:$C$4004,0)&gt;0,-1,ROW(S2996)-ROW($S$3)),ROW(S2996)-ROW($S$3)),-1)</f>
        <v>-1</v>
      </c>
      <c r="T2996" s="165">
        <f t="shared" si="318"/>
        <v>0</v>
      </c>
      <c r="U2996" s="165" t="str">
        <f t="shared" si="319"/>
        <v/>
      </c>
      <c r="V2996" s="165" t="str">
        <f>IFERROR(IF(OR(C2996="",S2996&lt;0),"",IF(SUBTOTAL(3,C2996:C2996)=0,-1,SUBTOTAL(3,$C$4:C2996))),"")</f>
        <v/>
      </c>
      <c r="W2996" s="156" t="str">
        <f t="array" ref="W2996">IF(LEN(C2996)&gt;0,IFERROR(IF(MATCH(C2996,$C$3:$C2995,0)&gt;0,N2996-INDEX($N$3:N2995,SUMPRODUCT(MAX(ROW($C$3:$C2995)*(C2996=$C$3:$C2995)))-2,1),""),""),"")</f>
        <v/>
      </c>
      <c r="X2996" s="156">
        <f t="shared" ca="1" si="320"/>
        <v>1</v>
      </c>
      <c r="Y2996" s="156">
        <f t="shared" ca="1" si="321"/>
        <v>1</v>
      </c>
    </row>
    <row r="2997" spans="2:25" hidden="1" x14ac:dyDescent="0.25">
      <c r="B2997" s="390" t="str">
        <f>IFERROR(IF(LEN(INDEX(PlansAndNotes!$B$6:$B$2005,ROW(A2997)-ROW($B$3)))=0,"",INDEX(PlansAndNotes!$B$6:$B$2005,ROW(A2997)-ROW($B$3))),"")</f>
        <v/>
      </c>
      <c r="C2997" s="387" t="str">
        <f t="shared" si="322"/>
        <v/>
      </c>
      <c r="D2997" s="361" t="str">
        <f>IFERROR(IF(LEN(C2997)&gt;0,IF(LEN(INDEX(TasksList!$C$6:$C$25,MATCH(C2997,TasksList!$B$6:$B$25,0),1))=0,"",INDEX(TasksList!$C$6:$C$25,MATCH(C2997,TasksList!$B$6:$B$25,0),1)),""),"")</f>
        <v/>
      </c>
      <c r="E2997" s="361" t="str">
        <f>IFERROR(IF(LEN(C2997)&gt;0,IF(LEN(INDEX(TasksList!$F$6:$F$25,MATCH(C2997,TasksList!$B$6:$B$25,0),1))=0,"not set!",INDEX(TasksList!$F$6:$F$25,MATCH(C2997,TasksList!$B$6:$B$25,0),1)),""),"")</f>
        <v/>
      </c>
      <c r="F2997" s="360" t="str">
        <f>IFERROR(IF(LEN(D2997)&gt;0,IF(LEN(INDEX(AdressBook!$D$6:$D$25,MATCH(D2997,AdressBook!$B$6:$B$25,0),1))=0,"",INDEX(AdressBook!$D$6:$D$25,MATCH(D2997,AdressBook!$B$6:$B$25,0),1)),""),"")</f>
        <v/>
      </c>
      <c r="G2997" s="361" t="str">
        <f>IFERROR(IF(LEN(INDEX(PlansAndNotes!$F$6:$F$4005,ROW(B2997)-ROW($C$3)))=0,"",INDEX(PlansAndNotes!$F$6:$F$4005,ROW(B2997)-ROW($C$3))),"")</f>
        <v/>
      </c>
      <c r="H2997" s="361" t="str">
        <f>IFERROR(IF(LEN(C2997)&gt;0,IF(LEN(INDEX(TasksList!$G$6:$G$25,MATCH(C2997,TasksList!$B$6:$B$25,0),1))=0,"",INDEX(TasksList!$G$6:$G$25,MATCH(C2997,TasksList!$B$6:$B$25,0),1)),""),"")</f>
        <v/>
      </c>
      <c r="N2997" s="362" t="str">
        <f>IFERROR(IF(LEN(INDEX(PlansAndNotes!$D$6:$D$4005,ROW(B2997)-ROW($C$3)))=0,"",INDEX(PlansAndNotes!$D$6:$D$4005,ROW(B2997)-ROW($C$3))),"")</f>
        <v/>
      </c>
      <c r="O2997" s="165" t="str">
        <f t="shared" si="317"/>
        <v/>
      </c>
      <c r="P2997" s="363" t="str">
        <f>IFERROR(IF(LEN(INDEX(PlansAndNotes!$E$6:$E$4005,ROW(B2997)-ROW($C$3)))=0,"",INDEX(PlansAndNotes!$E$6:$E$4005,ROW(B2997)-ROW($C$3))),"")</f>
        <v/>
      </c>
      <c r="Q2997" s="363" t="str">
        <f>IFERROR(IF(LEN(INDEX(PlansAndNotes!$G$6:$G$4005,ROW(B2997)-ROW($C$3)))=0,"",INDEX(PlansAndNotes!$G$6:$G$4005,ROW(B2997)-ROW($C$3))),"")</f>
        <v/>
      </c>
      <c r="R2997" s="361" t="str">
        <f>IFERROR(IF(LEN(D2997)&gt;0,IF(LEN(INDEX(AdressBook!$C$6:$C$25,MATCH(D2997,AdressBook!$B$6:$B$25,0),1))=0,"",INDEX(AdressBook!$C$6:$C$25,MATCH(D2997,AdressBook!$B$6:$B$25,0),1)),""),"")</f>
        <v/>
      </c>
      <c r="S2997" s="165">
        <f>IF(LEN(C2997)&gt;0,IFERROR(IF(MATCH(C2997,C2998:$C$4004,0)&gt;0,-1,ROW(S2997)-ROW($S$3)),ROW(S2997)-ROW($S$3)),-1)</f>
        <v>-1</v>
      </c>
      <c r="T2997" s="165">
        <f t="shared" si="318"/>
        <v>0</v>
      </c>
      <c r="U2997" s="165" t="str">
        <f t="shared" si="319"/>
        <v/>
      </c>
      <c r="V2997" s="165" t="str">
        <f>IFERROR(IF(OR(C2997="",S2997&lt;0),"",IF(SUBTOTAL(3,C2997:C2997)=0,-1,SUBTOTAL(3,$C$4:C2997))),"")</f>
        <v/>
      </c>
      <c r="W2997" s="156" t="str">
        <f t="array" ref="W2997">IF(LEN(C2997)&gt;0,IFERROR(IF(MATCH(C2997,$C$3:$C2996,0)&gt;0,N2997-INDEX($N$3:N2996,SUMPRODUCT(MAX(ROW($C$3:$C2996)*(C2997=$C$3:$C2996)))-2,1),""),""),"")</f>
        <v/>
      </c>
      <c r="X2997" s="156">
        <f t="shared" ca="1" si="320"/>
        <v>1</v>
      </c>
      <c r="Y2997" s="156">
        <f t="shared" ca="1" si="321"/>
        <v>1</v>
      </c>
    </row>
    <row r="2998" spans="2:25" hidden="1" x14ac:dyDescent="0.25">
      <c r="B2998" s="390" t="str">
        <f>IFERROR(IF(LEN(INDEX(PlansAndNotes!$B$6:$B$2005,ROW(A2998)-ROW($B$3)))=0,"",INDEX(PlansAndNotes!$B$6:$B$2005,ROW(A2998)-ROW($B$3))),"")</f>
        <v/>
      </c>
      <c r="C2998" s="387" t="str">
        <f t="shared" si="322"/>
        <v/>
      </c>
      <c r="D2998" s="361" t="str">
        <f>IFERROR(IF(LEN(C2998)&gt;0,IF(LEN(INDEX(TasksList!$C$6:$C$25,MATCH(C2998,TasksList!$B$6:$B$25,0),1))=0,"",INDEX(TasksList!$C$6:$C$25,MATCH(C2998,TasksList!$B$6:$B$25,0),1)),""),"")</f>
        <v/>
      </c>
      <c r="E2998" s="361" t="str">
        <f>IFERROR(IF(LEN(C2998)&gt;0,IF(LEN(INDEX(TasksList!$F$6:$F$25,MATCH(C2998,TasksList!$B$6:$B$25,0),1))=0,"not set!",INDEX(TasksList!$F$6:$F$25,MATCH(C2998,TasksList!$B$6:$B$25,0),1)),""),"")</f>
        <v/>
      </c>
      <c r="F2998" s="360" t="str">
        <f>IFERROR(IF(LEN(D2998)&gt;0,IF(LEN(INDEX(AdressBook!$D$6:$D$25,MATCH(D2998,AdressBook!$B$6:$B$25,0),1))=0,"",INDEX(AdressBook!$D$6:$D$25,MATCH(D2998,AdressBook!$B$6:$B$25,0),1)),""),"")</f>
        <v/>
      </c>
      <c r="G2998" s="361" t="str">
        <f>IFERROR(IF(LEN(INDEX(PlansAndNotes!$F$6:$F$4005,ROW(B2998)-ROW($C$3)))=0,"",INDEX(PlansAndNotes!$F$6:$F$4005,ROW(B2998)-ROW($C$3))),"")</f>
        <v/>
      </c>
      <c r="H2998" s="361" t="str">
        <f>IFERROR(IF(LEN(C2998)&gt;0,IF(LEN(INDEX(TasksList!$G$6:$G$25,MATCH(C2998,TasksList!$B$6:$B$25,0),1))=0,"",INDEX(TasksList!$G$6:$G$25,MATCH(C2998,TasksList!$B$6:$B$25,0),1)),""),"")</f>
        <v/>
      </c>
      <c r="N2998" s="362" t="str">
        <f>IFERROR(IF(LEN(INDEX(PlansAndNotes!$D$6:$D$4005,ROW(B2998)-ROW($C$3)))=0,"",INDEX(PlansAndNotes!$D$6:$D$4005,ROW(B2998)-ROW($C$3))),"")</f>
        <v/>
      </c>
      <c r="O2998" s="165" t="str">
        <f t="shared" si="317"/>
        <v/>
      </c>
      <c r="P2998" s="363" t="str">
        <f>IFERROR(IF(LEN(INDEX(PlansAndNotes!$E$6:$E$4005,ROW(B2998)-ROW($C$3)))=0,"",INDEX(PlansAndNotes!$E$6:$E$4005,ROW(B2998)-ROW($C$3))),"")</f>
        <v/>
      </c>
      <c r="Q2998" s="363" t="str">
        <f>IFERROR(IF(LEN(INDEX(PlansAndNotes!$G$6:$G$4005,ROW(B2998)-ROW($C$3)))=0,"",INDEX(PlansAndNotes!$G$6:$G$4005,ROW(B2998)-ROW($C$3))),"")</f>
        <v/>
      </c>
      <c r="R2998" s="361" t="str">
        <f>IFERROR(IF(LEN(D2998)&gt;0,IF(LEN(INDEX(AdressBook!$C$6:$C$25,MATCH(D2998,AdressBook!$B$6:$B$25,0),1))=0,"",INDEX(AdressBook!$C$6:$C$25,MATCH(D2998,AdressBook!$B$6:$B$25,0),1)),""),"")</f>
        <v/>
      </c>
      <c r="S2998" s="165">
        <f>IF(LEN(C2998)&gt;0,IFERROR(IF(MATCH(C2998,C2999:$C$4004,0)&gt;0,-1,ROW(S2998)-ROW($S$3)),ROW(S2998)-ROW($S$3)),-1)</f>
        <v>-1</v>
      </c>
      <c r="T2998" s="165">
        <f t="shared" si="318"/>
        <v>0</v>
      </c>
      <c r="U2998" s="165" t="str">
        <f t="shared" si="319"/>
        <v/>
      </c>
      <c r="V2998" s="165" t="str">
        <f>IFERROR(IF(OR(C2998="",S2998&lt;0),"",IF(SUBTOTAL(3,C2998:C2998)=0,-1,SUBTOTAL(3,$C$4:C2998))),"")</f>
        <v/>
      </c>
      <c r="W2998" s="156" t="str">
        <f t="array" ref="W2998">IF(LEN(C2998)&gt;0,IFERROR(IF(MATCH(C2998,$C$3:$C2997,0)&gt;0,N2998-INDEX($N$3:N2997,SUMPRODUCT(MAX(ROW($C$3:$C2997)*(C2998=$C$3:$C2997)))-2,1),""),""),"")</f>
        <v/>
      </c>
      <c r="X2998" s="156">
        <f t="shared" ca="1" si="320"/>
        <v>1</v>
      </c>
      <c r="Y2998" s="156">
        <f t="shared" ca="1" si="321"/>
        <v>1</v>
      </c>
    </row>
    <row r="2999" spans="2:25" hidden="1" x14ac:dyDescent="0.25">
      <c r="B2999" s="390" t="str">
        <f>IFERROR(IF(LEN(INDEX(PlansAndNotes!$B$6:$B$2005,ROW(A2999)-ROW($B$3)))=0,"",INDEX(PlansAndNotes!$B$6:$B$2005,ROW(A2999)-ROW($B$3))),"")</f>
        <v/>
      </c>
      <c r="C2999" s="387" t="str">
        <f t="shared" si="322"/>
        <v/>
      </c>
      <c r="D2999" s="361" t="str">
        <f>IFERROR(IF(LEN(C2999)&gt;0,IF(LEN(INDEX(TasksList!$C$6:$C$25,MATCH(C2999,TasksList!$B$6:$B$25,0),1))=0,"",INDEX(TasksList!$C$6:$C$25,MATCH(C2999,TasksList!$B$6:$B$25,0),1)),""),"")</f>
        <v/>
      </c>
      <c r="E2999" s="361" t="str">
        <f>IFERROR(IF(LEN(C2999)&gt;0,IF(LEN(INDEX(TasksList!$F$6:$F$25,MATCH(C2999,TasksList!$B$6:$B$25,0),1))=0,"not set!",INDEX(TasksList!$F$6:$F$25,MATCH(C2999,TasksList!$B$6:$B$25,0),1)),""),"")</f>
        <v/>
      </c>
      <c r="F2999" s="360" t="str">
        <f>IFERROR(IF(LEN(D2999)&gt;0,IF(LEN(INDEX(AdressBook!$D$6:$D$25,MATCH(D2999,AdressBook!$B$6:$B$25,0),1))=0,"",INDEX(AdressBook!$D$6:$D$25,MATCH(D2999,AdressBook!$B$6:$B$25,0),1)),""),"")</f>
        <v/>
      </c>
      <c r="G2999" s="361" t="str">
        <f>IFERROR(IF(LEN(INDEX(PlansAndNotes!$F$6:$F$4005,ROW(B2999)-ROW($C$3)))=0,"",INDEX(PlansAndNotes!$F$6:$F$4005,ROW(B2999)-ROW($C$3))),"")</f>
        <v/>
      </c>
      <c r="H2999" s="361" t="str">
        <f>IFERROR(IF(LEN(C2999)&gt;0,IF(LEN(INDEX(TasksList!$G$6:$G$25,MATCH(C2999,TasksList!$B$6:$B$25,0),1))=0,"",INDEX(TasksList!$G$6:$G$25,MATCH(C2999,TasksList!$B$6:$B$25,0),1)),""),"")</f>
        <v/>
      </c>
      <c r="N2999" s="362" t="str">
        <f>IFERROR(IF(LEN(INDEX(PlansAndNotes!$D$6:$D$4005,ROW(B2999)-ROW($C$3)))=0,"",INDEX(PlansAndNotes!$D$6:$D$4005,ROW(B2999)-ROW($C$3))),"")</f>
        <v/>
      </c>
      <c r="O2999" s="165" t="str">
        <f t="shared" si="317"/>
        <v/>
      </c>
      <c r="P2999" s="363" t="str">
        <f>IFERROR(IF(LEN(INDEX(PlansAndNotes!$E$6:$E$4005,ROW(B2999)-ROW($C$3)))=0,"",INDEX(PlansAndNotes!$E$6:$E$4005,ROW(B2999)-ROW($C$3))),"")</f>
        <v/>
      </c>
      <c r="Q2999" s="363" t="str">
        <f>IFERROR(IF(LEN(INDEX(PlansAndNotes!$G$6:$G$4005,ROW(B2999)-ROW($C$3)))=0,"",INDEX(PlansAndNotes!$G$6:$G$4005,ROW(B2999)-ROW($C$3))),"")</f>
        <v/>
      </c>
      <c r="R2999" s="361" t="str">
        <f>IFERROR(IF(LEN(D2999)&gt;0,IF(LEN(INDEX(AdressBook!$C$6:$C$25,MATCH(D2999,AdressBook!$B$6:$B$25,0),1))=0,"",INDEX(AdressBook!$C$6:$C$25,MATCH(D2999,AdressBook!$B$6:$B$25,0),1)),""),"")</f>
        <v/>
      </c>
      <c r="S2999" s="165">
        <f>IF(LEN(C2999)&gt;0,IFERROR(IF(MATCH(C2999,C3000:$C$4004,0)&gt;0,-1,ROW(S2999)-ROW($S$3)),ROW(S2999)-ROW($S$3)),-1)</f>
        <v>-1</v>
      </c>
      <c r="T2999" s="165">
        <f t="shared" si="318"/>
        <v>0</v>
      </c>
      <c r="U2999" s="165" t="str">
        <f t="shared" si="319"/>
        <v/>
      </c>
      <c r="V2999" s="165" t="str">
        <f>IFERROR(IF(OR(C2999="",S2999&lt;0),"",IF(SUBTOTAL(3,C2999:C2999)=0,-1,SUBTOTAL(3,$C$4:C2999))),"")</f>
        <v/>
      </c>
      <c r="W2999" s="156" t="str">
        <f t="array" ref="W2999">IF(LEN(C2999)&gt;0,IFERROR(IF(MATCH(C2999,$C$3:$C2998,0)&gt;0,N2999-INDEX($N$3:N2998,SUMPRODUCT(MAX(ROW($C$3:$C2998)*(C2999=$C$3:$C2998)))-2,1),""),""),"")</f>
        <v/>
      </c>
      <c r="X2999" s="156">
        <f t="shared" ca="1" si="320"/>
        <v>1</v>
      </c>
      <c r="Y2999" s="156">
        <f t="shared" ca="1" si="321"/>
        <v>1</v>
      </c>
    </row>
    <row r="3000" spans="2:25" hidden="1" x14ac:dyDescent="0.25">
      <c r="B3000" s="390" t="str">
        <f>IFERROR(IF(LEN(INDEX(PlansAndNotes!$B$6:$B$2005,ROW(A3000)-ROW($B$3)))=0,"",INDEX(PlansAndNotes!$B$6:$B$2005,ROW(A3000)-ROW($B$3))),"")</f>
        <v/>
      </c>
      <c r="C3000" s="387" t="str">
        <f t="shared" si="322"/>
        <v/>
      </c>
      <c r="D3000" s="361" t="str">
        <f>IFERROR(IF(LEN(C3000)&gt;0,IF(LEN(INDEX(TasksList!$C$6:$C$25,MATCH(C3000,TasksList!$B$6:$B$25,0),1))=0,"",INDEX(TasksList!$C$6:$C$25,MATCH(C3000,TasksList!$B$6:$B$25,0),1)),""),"")</f>
        <v/>
      </c>
      <c r="E3000" s="361" t="str">
        <f>IFERROR(IF(LEN(C3000)&gt;0,IF(LEN(INDEX(TasksList!$F$6:$F$25,MATCH(C3000,TasksList!$B$6:$B$25,0),1))=0,"not set!",INDEX(TasksList!$F$6:$F$25,MATCH(C3000,TasksList!$B$6:$B$25,0),1)),""),"")</f>
        <v/>
      </c>
      <c r="F3000" s="360" t="str">
        <f>IFERROR(IF(LEN(D3000)&gt;0,IF(LEN(INDEX(AdressBook!$D$6:$D$25,MATCH(D3000,AdressBook!$B$6:$B$25,0),1))=0,"",INDEX(AdressBook!$D$6:$D$25,MATCH(D3000,AdressBook!$B$6:$B$25,0),1)),""),"")</f>
        <v/>
      </c>
      <c r="G3000" s="361" t="str">
        <f>IFERROR(IF(LEN(INDEX(PlansAndNotes!$F$6:$F$4005,ROW(B3000)-ROW($C$3)))=0,"",INDEX(PlansAndNotes!$F$6:$F$4005,ROW(B3000)-ROW($C$3))),"")</f>
        <v/>
      </c>
      <c r="H3000" s="361" t="str">
        <f>IFERROR(IF(LEN(C3000)&gt;0,IF(LEN(INDEX(TasksList!$G$6:$G$25,MATCH(C3000,TasksList!$B$6:$B$25,0),1))=0,"",INDEX(TasksList!$G$6:$G$25,MATCH(C3000,TasksList!$B$6:$B$25,0),1)),""),"")</f>
        <v/>
      </c>
      <c r="N3000" s="362" t="str">
        <f>IFERROR(IF(LEN(INDEX(PlansAndNotes!$D$6:$D$4005,ROW(B3000)-ROW($C$3)))=0,"",INDEX(PlansAndNotes!$D$6:$D$4005,ROW(B3000)-ROW($C$3))),"")</f>
        <v/>
      </c>
      <c r="O3000" s="165" t="str">
        <f t="shared" si="317"/>
        <v/>
      </c>
      <c r="P3000" s="363" t="str">
        <f>IFERROR(IF(LEN(INDEX(PlansAndNotes!$E$6:$E$4005,ROW(B3000)-ROW($C$3)))=0,"",INDEX(PlansAndNotes!$E$6:$E$4005,ROW(B3000)-ROW($C$3))),"")</f>
        <v/>
      </c>
      <c r="Q3000" s="363" t="str">
        <f>IFERROR(IF(LEN(INDEX(PlansAndNotes!$G$6:$G$4005,ROW(B3000)-ROW($C$3)))=0,"",INDEX(PlansAndNotes!$G$6:$G$4005,ROW(B3000)-ROW($C$3))),"")</f>
        <v/>
      </c>
      <c r="R3000" s="361" t="str">
        <f>IFERROR(IF(LEN(D3000)&gt;0,IF(LEN(INDEX(AdressBook!$C$6:$C$25,MATCH(D3000,AdressBook!$B$6:$B$25,0),1))=0,"",INDEX(AdressBook!$C$6:$C$25,MATCH(D3000,AdressBook!$B$6:$B$25,0),1)),""),"")</f>
        <v/>
      </c>
      <c r="S3000" s="165">
        <f>IF(LEN(C3000)&gt;0,IFERROR(IF(MATCH(C3000,C3001:$C$4004,0)&gt;0,-1,ROW(S3000)-ROW($S$3)),ROW(S3000)-ROW($S$3)),-1)</f>
        <v>-1</v>
      </c>
      <c r="T3000" s="165">
        <f t="shared" si="318"/>
        <v>0</v>
      </c>
      <c r="U3000" s="165" t="str">
        <f t="shared" si="319"/>
        <v/>
      </c>
      <c r="V3000" s="165" t="str">
        <f>IFERROR(IF(OR(C3000="",S3000&lt;0),"",IF(SUBTOTAL(3,C3000:C3000)=0,-1,SUBTOTAL(3,$C$4:C3000))),"")</f>
        <v/>
      </c>
      <c r="W3000" s="156" t="str">
        <f t="array" ref="W3000">IF(LEN(C3000)&gt;0,IFERROR(IF(MATCH(C3000,$C$3:$C2999,0)&gt;0,N3000-INDEX($N$3:N2999,SUMPRODUCT(MAX(ROW($C$3:$C2999)*(C3000=$C$3:$C2999)))-2,1),""),""),"")</f>
        <v/>
      </c>
      <c r="X3000" s="156">
        <f t="shared" ca="1" si="320"/>
        <v>1</v>
      </c>
      <c r="Y3000" s="156">
        <f t="shared" ca="1" si="321"/>
        <v>1</v>
      </c>
    </row>
    <row r="3001" spans="2:25" hidden="1" x14ac:dyDescent="0.25">
      <c r="B3001" s="390" t="str">
        <f>IFERROR(IF(LEN(INDEX(PlansAndNotes!$B$6:$B$2005,ROW(A3001)-ROW($B$3)))=0,"",INDEX(PlansAndNotes!$B$6:$B$2005,ROW(A3001)-ROW($B$3))),"")</f>
        <v/>
      </c>
      <c r="C3001" s="387" t="str">
        <f t="shared" si="322"/>
        <v/>
      </c>
      <c r="D3001" s="361" t="str">
        <f>IFERROR(IF(LEN(C3001)&gt;0,IF(LEN(INDEX(TasksList!$C$6:$C$25,MATCH(C3001,TasksList!$B$6:$B$25,0),1))=0,"",INDEX(TasksList!$C$6:$C$25,MATCH(C3001,TasksList!$B$6:$B$25,0),1)),""),"")</f>
        <v/>
      </c>
      <c r="E3001" s="361" t="str">
        <f>IFERROR(IF(LEN(C3001)&gt;0,IF(LEN(INDEX(TasksList!$F$6:$F$25,MATCH(C3001,TasksList!$B$6:$B$25,0),1))=0,"not set!",INDEX(TasksList!$F$6:$F$25,MATCH(C3001,TasksList!$B$6:$B$25,0),1)),""),"")</f>
        <v/>
      </c>
      <c r="F3001" s="360" t="str">
        <f>IFERROR(IF(LEN(D3001)&gt;0,IF(LEN(INDEX(AdressBook!$D$6:$D$25,MATCH(D3001,AdressBook!$B$6:$B$25,0),1))=0,"",INDEX(AdressBook!$D$6:$D$25,MATCH(D3001,AdressBook!$B$6:$B$25,0),1)),""),"")</f>
        <v/>
      </c>
      <c r="G3001" s="361" t="str">
        <f>IFERROR(IF(LEN(INDEX(PlansAndNotes!$F$6:$F$4005,ROW(B3001)-ROW($C$3)))=0,"",INDEX(PlansAndNotes!$F$6:$F$4005,ROW(B3001)-ROW($C$3))),"")</f>
        <v/>
      </c>
      <c r="H3001" s="361" t="str">
        <f>IFERROR(IF(LEN(C3001)&gt;0,IF(LEN(INDEX(TasksList!$G$6:$G$25,MATCH(C3001,TasksList!$B$6:$B$25,0),1))=0,"",INDEX(TasksList!$G$6:$G$25,MATCH(C3001,TasksList!$B$6:$B$25,0),1)),""),"")</f>
        <v/>
      </c>
      <c r="N3001" s="362" t="str">
        <f>IFERROR(IF(LEN(INDEX(PlansAndNotes!$D$6:$D$4005,ROW(B3001)-ROW($C$3)))=0,"",INDEX(PlansAndNotes!$D$6:$D$4005,ROW(B3001)-ROW($C$3))),"")</f>
        <v/>
      </c>
      <c r="O3001" s="165" t="str">
        <f t="shared" si="317"/>
        <v/>
      </c>
      <c r="P3001" s="363" t="str">
        <f>IFERROR(IF(LEN(INDEX(PlansAndNotes!$E$6:$E$4005,ROW(B3001)-ROW($C$3)))=0,"",INDEX(PlansAndNotes!$E$6:$E$4005,ROW(B3001)-ROW($C$3))),"")</f>
        <v/>
      </c>
      <c r="Q3001" s="363" t="str">
        <f>IFERROR(IF(LEN(INDEX(PlansAndNotes!$G$6:$G$4005,ROW(B3001)-ROW($C$3)))=0,"",INDEX(PlansAndNotes!$G$6:$G$4005,ROW(B3001)-ROW($C$3))),"")</f>
        <v/>
      </c>
      <c r="R3001" s="361" t="str">
        <f>IFERROR(IF(LEN(D3001)&gt;0,IF(LEN(INDEX(AdressBook!$C$6:$C$25,MATCH(D3001,AdressBook!$B$6:$B$25,0),1))=0,"",INDEX(AdressBook!$C$6:$C$25,MATCH(D3001,AdressBook!$B$6:$B$25,0),1)),""),"")</f>
        <v/>
      </c>
      <c r="S3001" s="165">
        <f>IF(LEN(C3001)&gt;0,IFERROR(IF(MATCH(C3001,C3002:$C$4004,0)&gt;0,-1,ROW(S3001)-ROW($S$3)),ROW(S3001)-ROW($S$3)),-1)</f>
        <v>-1</v>
      </c>
      <c r="T3001" s="165">
        <f t="shared" si="318"/>
        <v>0</v>
      </c>
      <c r="U3001" s="165" t="str">
        <f t="shared" si="319"/>
        <v/>
      </c>
      <c r="V3001" s="165" t="str">
        <f>IFERROR(IF(OR(C3001="",S3001&lt;0),"",IF(SUBTOTAL(3,C3001:C3001)=0,-1,SUBTOTAL(3,$C$4:C3001))),"")</f>
        <v/>
      </c>
      <c r="W3001" s="156" t="str">
        <f t="array" ref="W3001">IF(LEN(C3001)&gt;0,IFERROR(IF(MATCH(C3001,$C$3:$C3000,0)&gt;0,N3001-INDEX($N$3:N3000,SUMPRODUCT(MAX(ROW($C$3:$C3000)*(C3001=$C$3:$C3000)))-2,1),""),""),"")</f>
        <v/>
      </c>
      <c r="X3001" s="156">
        <f t="shared" ca="1" si="320"/>
        <v>1</v>
      </c>
      <c r="Y3001" s="156">
        <f t="shared" ca="1" si="321"/>
        <v>1</v>
      </c>
    </row>
    <row r="3002" spans="2:25" hidden="1" x14ac:dyDescent="0.25">
      <c r="B3002" s="390" t="str">
        <f>IFERROR(IF(LEN(INDEX(PlansAndNotes!$B$6:$B$2005,ROW(A3002)-ROW($B$3)))=0,"",INDEX(PlansAndNotes!$B$6:$B$2005,ROW(A3002)-ROW($B$3))),"")</f>
        <v/>
      </c>
      <c r="C3002" s="387" t="str">
        <f t="shared" si="322"/>
        <v/>
      </c>
      <c r="D3002" s="361" t="str">
        <f>IFERROR(IF(LEN(C3002)&gt;0,IF(LEN(INDEX(TasksList!$C$6:$C$25,MATCH(C3002,TasksList!$B$6:$B$25,0),1))=0,"",INDEX(TasksList!$C$6:$C$25,MATCH(C3002,TasksList!$B$6:$B$25,0),1)),""),"")</f>
        <v/>
      </c>
      <c r="E3002" s="361" t="str">
        <f>IFERROR(IF(LEN(C3002)&gt;0,IF(LEN(INDEX(TasksList!$F$6:$F$25,MATCH(C3002,TasksList!$B$6:$B$25,0),1))=0,"not set!",INDEX(TasksList!$F$6:$F$25,MATCH(C3002,TasksList!$B$6:$B$25,0),1)),""),"")</f>
        <v/>
      </c>
      <c r="F3002" s="360" t="str">
        <f>IFERROR(IF(LEN(D3002)&gt;0,IF(LEN(INDEX(AdressBook!$D$6:$D$25,MATCH(D3002,AdressBook!$B$6:$B$25,0),1))=0,"",INDEX(AdressBook!$D$6:$D$25,MATCH(D3002,AdressBook!$B$6:$B$25,0),1)),""),"")</f>
        <v/>
      </c>
      <c r="G3002" s="361" t="str">
        <f>IFERROR(IF(LEN(INDEX(PlansAndNotes!$F$6:$F$4005,ROW(B3002)-ROW($C$3)))=0,"",INDEX(PlansAndNotes!$F$6:$F$4005,ROW(B3002)-ROW($C$3))),"")</f>
        <v/>
      </c>
      <c r="H3002" s="361" t="str">
        <f>IFERROR(IF(LEN(C3002)&gt;0,IF(LEN(INDEX(TasksList!$G$6:$G$25,MATCH(C3002,TasksList!$B$6:$B$25,0),1))=0,"",INDEX(TasksList!$G$6:$G$25,MATCH(C3002,TasksList!$B$6:$B$25,0),1)),""),"")</f>
        <v/>
      </c>
      <c r="N3002" s="362" t="str">
        <f>IFERROR(IF(LEN(INDEX(PlansAndNotes!$D$6:$D$4005,ROW(B3002)-ROW($C$3)))=0,"",INDEX(PlansAndNotes!$D$6:$D$4005,ROW(B3002)-ROW($C$3))),"")</f>
        <v/>
      </c>
      <c r="O3002" s="165" t="str">
        <f t="shared" si="317"/>
        <v/>
      </c>
      <c r="P3002" s="363" t="str">
        <f>IFERROR(IF(LEN(INDEX(PlansAndNotes!$E$6:$E$4005,ROW(B3002)-ROW($C$3)))=0,"",INDEX(PlansAndNotes!$E$6:$E$4005,ROW(B3002)-ROW($C$3))),"")</f>
        <v/>
      </c>
      <c r="Q3002" s="363" t="str">
        <f>IFERROR(IF(LEN(INDEX(PlansAndNotes!$G$6:$G$4005,ROW(B3002)-ROW($C$3)))=0,"",INDEX(PlansAndNotes!$G$6:$G$4005,ROW(B3002)-ROW($C$3))),"")</f>
        <v/>
      </c>
      <c r="R3002" s="361" t="str">
        <f>IFERROR(IF(LEN(D3002)&gt;0,IF(LEN(INDEX(AdressBook!$C$6:$C$25,MATCH(D3002,AdressBook!$B$6:$B$25,0),1))=0,"",INDEX(AdressBook!$C$6:$C$25,MATCH(D3002,AdressBook!$B$6:$B$25,0),1)),""),"")</f>
        <v/>
      </c>
      <c r="S3002" s="165">
        <f>IF(LEN(C3002)&gt;0,IFERROR(IF(MATCH(C3002,C3003:$C$4004,0)&gt;0,-1,ROW(S3002)-ROW($S$3)),ROW(S3002)-ROW($S$3)),-1)</f>
        <v>-1</v>
      </c>
      <c r="T3002" s="165">
        <f t="shared" si="318"/>
        <v>0</v>
      </c>
      <c r="U3002" s="165" t="str">
        <f t="shared" si="319"/>
        <v/>
      </c>
      <c r="V3002" s="165" t="str">
        <f>IFERROR(IF(OR(C3002="",S3002&lt;0),"",IF(SUBTOTAL(3,C3002:C3002)=0,-1,SUBTOTAL(3,$C$4:C3002))),"")</f>
        <v/>
      </c>
      <c r="W3002" s="156" t="str">
        <f t="array" ref="W3002">IF(LEN(C3002)&gt;0,IFERROR(IF(MATCH(C3002,$C$3:$C3001,0)&gt;0,N3002-INDEX($N$3:N3001,SUMPRODUCT(MAX(ROW($C$3:$C3001)*(C3002=$C$3:$C3001)))-2,1),""),""),"")</f>
        <v/>
      </c>
      <c r="X3002" s="156">
        <f t="shared" ca="1" si="320"/>
        <v>1</v>
      </c>
      <c r="Y3002" s="156">
        <f t="shared" ca="1" si="321"/>
        <v>1</v>
      </c>
    </row>
    <row r="3003" spans="2:25" hidden="1" x14ac:dyDescent="0.25">
      <c r="B3003" s="390" t="str">
        <f>IFERROR(IF(LEN(INDEX(PlansAndNotes!$B$6:$B$2005,ROW(A3003)-ROW($B$3)))=0,"",INDEX(PlansAndNotes!$B$6:$B$2005,ROW(A3003)-ROW($B$3))),"")</f>
        <v/>
      </c>
      <c r="C3003" s="387" t="str">
        <f t="shared" si="322"/>
        <v/>
      </c>
      <c r="D3003" s="361" t="str">
        <f>IFERROR(IF(LEN(C3003)&gt;0,IF(LEN(INDEX(TasksList!$C$6:$C$25,MATCH(C3003,TasksList!$B$6:$B$25,0),1))=0,"",INDEX(TasksList!$C$6:$C$25,MATCH(C3003,TasksList!$B$6:$B$25,0),1)),""),"")</f>
        <v/>
      </c>
      <c r="E3003" s="361" t="str">
        <f>IFERROR(IF(LEN(C3003)&gt;0,IF(LEN(INDEX(TasksList!$F$6:$F$25,MATCH(C3003,TasksList!$B$6:$B$25,0),1))=0,"not set!",INDEX(TasksList!$F$6:$F$25,MATCH(C3003,TasksList!$B$6:$B$25,0),1)),""),"")</f>
        <v/>
      </c>
      <c r="F3003" s="360" t="str">
        <f>IFERROR(IF(LEN(D3003)&gt;0,IF(LEN(INDEX(AdressBook!$D$6:$D$25,MATCH(D3003,AdressBook!$B$6:$B$25,0),1))=0,"",INDEX(AdressBook!$D$6:$D$25,MATCH(D3003,AdressBook!$B$6:$B$25,0),1)),""),"")</f>
        <v/>
      </c>
      <c r="G3003" s="361" t="str">
        <f>IFERROR(IF(LEN(INDEX(PlansAndNotes!$F$6:$F$4005,ROW(B3003)-ROW($C$3)))=0,"",INDEX(PlansAndNotes!$F$6:$F$4005,ROW(B3003)-ROW($C$3))),"")</f>
        <v/>
      </c>
      <c r="H3003" s="361" t="str">
        <f>IFERROR(IF(LEN(C3003)&gt;0,IF(LEN(INDEX(TasksList!$G$6:$G$25,MATCH(C3003,TasksList!$B$6:$B$25,0),1))=0,"",INDEX(TasksList!$G$6:$G$25,MATCH(C3003,TasksList!$B$6:$B$25,0),1)),""),"")</f>
        <v/>
      </c>
      <c r="N3003" s="362" t="str">
        <f>IFERROR(IF(LEN(INDEX(PlansAndNotes!$D$6:$D$4005,ROW(B3003)-ROW($C$3)))=0,"",INDEX(PlansAndNotes!$D$6:$D$4005,ROW(B3003)-ROW($C$3))),"")</f>
        <v/>
      </c>
      <c r="O3003" s="165" t="str">
        <f t="shared" si="317"/>
        <v/>
      </c>
      <c r="P3003" s="363" t="str">
        <f>IFERROR(IF(LEN(INDEX(PlansAndNotes!$E$6:$E$4005,ROW(B3003)-ROW($C$3)))=0,"",INDEX(PlansAndNotes!$E$6:$E$4005,ROW(B3003)-ROW($C$3))),"")</f>
        <v/>
      </c>
      <c r="Q3003" s="363" t="str">
        <f>IFERROR(IF(LEN(INDEX(PlansAndNotes!$G$6:$G$4005,ROW(B3003)-ROW($C$3)))=0,"",INDEX(PlansAndNotes!$G$6:$G$4005,ROW(B3003)-ROW($C$3))),"")</f>
        <v/>
      </c>
      <c r="R3003" s="361" t="str">
        <f>IFERROR(IF(LEN(D3003)&gt;0,IF(LEN(INDEX(AdressBook!$C$6:$C$25,MATCH(D3003,AdressBook!$B$6:$B$25,0),1))=0,"",INDEX(AdressBook!$C$6:$C$25,MATCH(D3003,AdressBook!$B$6:$B$25,0),1)),""),"")</f>
        <v/>
      </c>
      <c r="S3003" s="165">
        <f>IF(LEN(C3003)&gt;0,IFERROR(IF(MATCH(C3003,C3004:$C$4004,0)&gt;0,-1,ROW(S3003)-ROW($S$3)),ROW(S3003)-ROW($S$3)),-1)</f>
        <v>-1</v>
      </c>
      <c r="T3003" s="165">
        <f t="shared" si="318"/>
        <v>0</v>
      </c>
      <c r="U3003" s="165" t="str">
        <f t="shared" si="319"/>
        <v/>
      </c>
      <c r="V3003" s="165" t="str">
        <f>IFERROR(IF(OR(C3003="",S3003&lt;0),"",IF(SUBTOTAL(3,C3003:C3003)=0,-1,SUBTOTAL(3,$C$4:C3003))),"")</f>
        <v/>
      </c>
      <c r="W3003" s="156" t="str">
        <f t="array" ref="W3003">IF(LEN(C3003)&gt;0,IFERROR(IF(MATCH(C3003,$C$3:$C3002,0)&gt;0,N3003-INDEX($N$3:N3002,SUMPRODUCT(MAX(ROW($C$3:$C3002)*(C3003=$C$3:$C3002)))-2,1),""),""),"")</f>
        <v/>
      </c>
      <c r="X3003" s="156">
        <f t="shared" ca="1" si="320"/>
        <v>1</v>
      </c>
      <c r="Y3003" s="156">
        <f t="shared" ca="1" si="321"/>
        <v>1</v>
      </c>
    </row>
    <row r="3004" spans="2:25" hidden="1" x14ac:dyDescent="0.25">
      <c r="B3004" s="390" t="str">
        <f>IFERROR(IF(LEN(INDEX(PlansAndNotes!$B$6:$B$2005,ROW(A3004)-ROW($B$3)))=0,"",INDEX(PlansAndNotes!$B$6:$B$2005,ROW(A3004)-ROW($B$3))),"")</f>
        <v/>
      </c>
      <c r="C3004" s="387" t="str">
        <f t="shared" si="322"/>
        <v/>
      </c>
      <c r="D3004" s="361" t="str">
        <f>IFERROR(IF(LEN(C3004)&gt;0,IF(LEN(INDEX(TasksList!$C$6:$C$25,MATCH(C3004,TasksList!$B$6:$B$25,0),1))=0,"",INDEX(TasksList!$C$6:$C$25,MATCH(C3004,TasksList!$B$6:$B$25,0),1)),""),"")</f>
        <v/>
      </c>
      <c r="E3004" s="361" t="str">
        <f>IFERROR(IF(LEN(C3004)&gt;0,IF(LEN(INDEX(TasksList!$F$6:$F$25,MATCH(C3004,TasksList!$B$6:$B$25,0),1))=0,"not set!",INDEX(TasksList!$F$6:$F$25,MATCH(C3004,TasksList!$B$6:$B$25,0),1)),""),"")</f>
        <v/>
      </c>
      <c r="F3004" s="360" t="str">
        <f>IFERROR(IF(LEN(D3004)&gt;0,IF(LEN(INDEX(AdressBook!$D$6:$D$25,MATCH(D3004,AdressBook!$B$6:$B$25,0),1))=0,"",INDEX(AdressBook!$D$6:$D$25,MATCH(D3004,AdressBook!$B$6:$B$25,0),1)),""),"")</f>
        <v/>
      </c>
      <c r="G3004" s="361" t="str">
        <f>IFERROR(IF(LEN(INDEX(PlansAndNotes!$F$6:$F$4005,ROW(B3004)-ROW($C$3)))=0,"",INDEX(PlansAndNotes!$F$6:$F$4005,ROW(B3004)-ROW($C$3))),"")</f>
        <v/>
      </c>
      <c r="H3004" s="361" t="str">
        <f>IFERROR(IF(LEN(C3004)&gt;0,IF(LEN(INDEX(TasksList!$G$6:$G$25,MATCH(C3004,TasksList!$B$6:$B$25,0),1))=0,"",INDEX(TasksList!$G$6:$G$25,MATCH(C3004,TasksList!$B$6:$B$25,0),1)),""),"")</f>
        <v/>
      </c>
      <c r="N3004" s="362" t="str">
        <f>IFERROR(IF(LEN(INDEX(PlansAndNotes!$D$6:$D$4005,ROW(B3004)-ROW($C$3)))=0,"",INDEX(PlansAndNotes!$D$6:$D$4005,ROW(B3004)-ROW($C$3))),"")</f>
        <v/>
      </c>
      <c r="O3004" s="165" t="str">
        <f t="shared" si="317"/>
        <v/>
      </c>
      <c r="P3004" s="363" t="str">
        <f>IFERROR(IF(LEN(INDEX(PlansAndNotes!$E$6:$E$4005,ROW(B3004)-ROW($C$3)))=0,"",INDEX(PlansAndNotes!$E$6:$E$4005,ROW(B3004)-ROW($C$3))),"")</f>
        <v/>
      </c>
      <c r="Q3004" s="363" t="str">
        <f>IFERROR(IF(LEN(INDEX(PlansAndNotes!$G$6:$G$4005,ROW(B3004)-ROW($C$3)))=0,"",INDEX(PlansAndNotes!$G$6:$G$4005,ROW(B3004)-ROW($C$3))),"")</f>
        <v/>
      </c>
      <c r="R3004" s="361" t="str">
        <f>IFERROR(IF(LEN(D3004)&gt;0,IF(LEN(INDEX(AdressBook!$C$6:$C$25,MATCH(D3004,AdressBook!$B$6:$B$25,0),1))=0,"",INDEX(AdressBook!$C$6:$C$25,MATCH(D3004,AdressBook!$B$6:$B$25,0),1)),""),"")</f>
        <v/>
      </c>
      <c r="S3004" s="165">
        <f>IF(LEN(C3004)&gt;0,IFERROR(IF(MATCH(C3004,C3005:$C$4004,0)&gt;0,-1,ROW(S3004)-ROW($S$3)),ROW(S3004)-ROW($S$3)),-1)</f>
        <v>-1</v>
      </c>
      <c r="T3004" s="165">
        <f t="shared" si="318"/>
        <v>0</v>
      </c>
      <c r="U3004" s="165" t="str">
        <f t="shared" si="319"/>
        <v/>
      </c>
      <c r="V3004" s="165" t="str">
        <f>IFERROR(IF(OR(C3004="",S3004&lt;0),"",IF(SUBTOTAL(3,C3004:C3004)=0,-1,SUBTOTAL(3,$C$4:C3004))),"")</f>
        <v/>
      </c>
      <c r="W3004" s="156" t="str">
        <f t="array" ref="W3004">IF(LEN(C3004)&gt;0,IFERROR(IF(MATCH(C3004,$C$3:$C3003,0)&gt;0,N3004-INDEX($N$3:N3003,SUMPRODUCT(MAX(ROW($C$3:$C3003)*(C3004=$C$3:$C3003)))-2,1),""),""),"")</f>
        <v/>
      </c>
      <c r="X3004" s="156">
        <f t="shared" ca="1" si="320"/>
        <v>1</v>
      </c>
      <c r="Y3004" s="156">
        <f t="shared" ca="1" si="321"/>
        <v>1</v>
      </c>
    </row>
    <row r="3005" spans="2:25" hidden="1" x14ac:dyDescent="0.25">
      <c r="B3005" s="390" t="str">
        <f>IFERROR(IF(LEN(INDEX(PlansAndNotes!$B$6:$B$2005,ROW(A3005)-ROW($B$3)))=0,"",INDEX(PlansAndNotes!$B$6:$B$2005,ROW(A3005)-ROW($B$3))),"")</f>
        <v/>
      </c>
      <c r="C3005" s="387" t="str">
        <f t="shared" si="322"/>
        <v/>
      </c>
      <c r="D3005" s="361" t="str">
        <f>IFERROR(IF(LEN(C3005)&gt;0,IF(LEN(INDEX(TasksList!$C$6:$C$25,MATCH(C3005,TasksList!$B$6:$B$25,0),1))=0,"",INDEX(TasksList!$C$6:$C$25,MATCH(C3005,TasksList!$B$6:$B$25,0),1)),""),"")</f>
        <v/>
      </c>
      <c r="E3005" s="361" t="str">
        <f>IFERROR(IF(LEN(C3005)&gt;0,IF(LEN(INDEX(TasksList!$F$6:$F$25,MATCH(C3005,TasksList!$B$6:$B$25,0),1))=0,"not set!",INDEX(TasksList!$F$6:$F$25,MATCH(C3005,TasksList!$B$6:$B$25,0),1)),""),"")</f>
        <v/>
      </c>
      <c r="F3005" s="360" t="str">
        <f>IFERROR(IF(LEN(D3005)&gt;0,IF(LEN(INDEX(AdressBook!$D$6:$D$25,MATCH(D3005,AdressBook!$B$6:$B$25,0),1))=0,"",INDEX(AdressBook!$D$6:$D$25,MATCH(D3005,AdressBook!$B$6:$B$25,0),1)),""),"")</f>
        <v/>
      </c>
      <c r="G3005" s="361" t="str">
        <f>IFERROR(IF(LEN(INDEX(PlansAndNotes!$F$6:$F$4005,ROW(B3005)-ROW($C$3)))=0,"",INDEX(PlansAndNotes!$F$6:$F$4005,ROW(B3005)-ROW($C$3))),"")</f>
        <v/>
      </c>
      <c r="H3005" s="361" t="str">
        <f>IFERROR(IF(LEN(C3005)&gt;0,IF(LEN(INDEX(TasksList!$G$6:$G$25,MATCH(C3005,TasksList!$B$6:$B$25,0),1))=0,"",INDEX(TasksList!$G$6:$G$25,MATCH(C3005,TasksList!$B$6:$B$25,0),1)),""),"")</f>
        <v/>
      </c>
      <c r="N3005" s="362" t="str">
        <f>IFERROR(IF(LEN(INDEX(PlansAndNotes!$D$6:$D$4005,ROW(B3005)-ROW($C$3)))=0,"",INDEX(PlansAndNotes!$D$6:$D$4005,ROW(B3005)-ROW($C$3))),"")</f>
        <v/>
      </c>
      <c r="O3005" s="165" t="str">
        <f t="shared" si="317"/>
        <v/>
      </c>
      <c r="P3005" s="363" t="str">
        <f>IFERROR(IF(LEN(INDEX(PlansAndNotes!$E$6:$E$4005,ROW(B3005)-ROW($C$3)))=0,"",INDEX(PlansAndNotes!$E$6:$E$4005,ROW(B3005)-ROW($C$3))),"")</f>
        <v/>
      </c>
      <c r="Q3005" s="363" t="str">
        <f>IFERROR(IF(LEN(INDEX(PlansAndNotes!$G$6:$G$4005,ROW(B3005)-ROW($C$3)))=0,"",INDEX(PlansAndNotes!$G$6:$G$4005,ROW(B3005)-ROW($C$3))),"")</f>
        <v/>
      </c>
      <c r="R3005" s="361" t="str">
        <f>IFERROR(IF(LEN(D3005)&gt;0,IF(LEN(INDEX(AdressBook!$C$6:$C$25,MATCH(D3005,AdressBook!$B$6:$B$25,0),1))=0,"",INDEX(AdressBook!$C$6:$C$25,MATCH(D3005,AdressBook!$B$6:$B$25,0),1)),""),"")</f>
        <v/>
      </c>
      <c r="S3005" s="165">
        <f>IF(LEN(C3005)&gt;0,IFERROR(IF(MATCH(C3005,C3006:$C$4004,0)&gt;0,-1,ROW(S3005)-ROW($S$3)),ROW(S3005)-ROW($S$3)),-1)</f>
        <v>-1</v>
      </c>
      <c r="T3005" s="165">
        <f t="shared" si="318"/>
        <v>0</v>
      </c>
      <c r="U3005" s="165" t="str">
        <f t="shared" si="319"/>
        <v/>
      </c>
      <c r="V3005" s="165" t="str">
        <f>IFERROR(IF(OR(C3005="",S3005&lt;0),"",IF(SUBTOTAL(3,C3005:C3005)=0,-1,SUBTOTAL(3,$C$4:C3005))),"")</f>
        <v/>
      </c>
      <c r="W3005" s="156" t="str">
        <f t="array" ref="W3005">IF(LEN(C3005)&gt;0,IFERROR(IF(MATCH(C3005,$C$3:$C3004,0)&gt;0,N3005-INDEX($N$3:N3004,SUMPRODUCT(MAX(ROW($C$3:$C3004)*(C3005=$C$3:$C3004)))-2,1),""),""),"")</f>
        <v/>
      </c>
      <c r="X3005" s="156">
        <f t="shared" ca="1" si="320"/>
        <v>1</v>
      </c>
      <c r="Y3005" s="156">
        <f t="shared" ca="1" si="321"/>
        <v>1</v>
      </c>
    </row>
    <row r="3006" spans="2:25" hidden="1" x14ac:dyDescent="0.25">
      <c r="B3006" s="390" t="str">
        <f>IFERROR(IF(LEN(INDEX(PlansAndNotes!$B$6:$B$2005,ROW(A3006)-ROW($B$3)))=0,"",INDEX(PlansAndNotes!$B$6:$B$2005,ROW(A3006)-ROW($B$3))),"")</f>
        <v/>
      </c>
      <c r="C3006" s="387" t="str">
        <f t="shared" si="322"/>
        <v/>
      </c>
      <c r="D3006" s="361" t="str">
        <f>IFERROR(IF(LEN(C3006)&gt;0,IF(LEN(INDEX(TasksList!$C$6:$C$25,MATCH(C3006,TasksList!$B$6:$B$25,0),1))=0,"",INDEX(TasksList!$C$6:$C$25,MATCH(C3006,TasksList!$B$6:$B$25,0),1)),""),"")</f>
        <v/>
      </c>
      <c r="E3006" s="361" t="str">
        <f>IFERROR(IF(LEN(C3006)&gt;0,IF(LEN(INDEX(TasksList!$F$6:$F$25,MATCH(C3006,TasksList!$B$6:$B$25,0),1))=0,"not set!",INDEX(TasksList!$F$6:$F$25,MATCH(C3006,TasksList!$B$6:$B$25,0),1)),""),"")</f>
        <v/>
      </c>
      <c r="F3006" s="360" t="str">
        <f>IFERROR(IF(LEN(D3006)&gt;0,IF(LEN(INDEX(AdressBook!$D$6:$D$25,MATCH(D3006,AdressBook!$B$6:$B$25,0),1))=0,"",INDEX(AdressBook!$D$6:$D$25,MATCH(D3006,AdressBook!$B$6:$B$25,0),1)),""),"")</f>
        <v/>
      </c>
      <c r="G3006" s="361" t="str">
        <f>IFERROR(IF(LEN(INDEX(PlansAndNotes!$F$6:$F$4005,ROW(B3006)-ROW($C$3)))=0,"",INDEX(PlansAndNotes!$F$6:$F$4005,ROW(B3006)-ROW($C$3))),"")</f>
        <v/>
      </c>
      <c r="H3006" s="361" t="str">
        <f>IFERROR(IF(LEN(C3006)&gt;0,IF(LEN(INDEX(TasksList!$G$6:$G$25,MATCH(C3006,TasksList!$B$6:$B$25,0),1))=0,"",INDEX(TasksList!$G$6:$G$25,MATCH(C3006,TasksList!$B$6:$B$25,0),1)),""),"")</f>
        <v/>
      </c>
      <c r="N3006" s="362" t="str">
        <f>IFERROR(IF(LEN(INDEX(PlansAndNotes!$D$6:$D$4005,ROW(B3006)-ROW($C$3)))=0,"",INDEX(PlansAndNotes!$D$6:$D$4005,ROW(B3006)-ROW($C$3))),"")</f>
        <v/>
      </c>
      <c r="O3006" s="165" t="str">
        <f t="shared" si="317"/>
        <v/>
      </c>
      <c r="P3006" s="363" t="str">
        <f>IFERROR(IF(LEN(INDEX(PlansAndNotes!$E$6:$E$4005,ROW(B3006)-ROW($C$3)))=0,"",INDEX(PlansAndNotes!$E$6:$E$4005,ROW(B3006)-ROW($C$3))),"")</f>
        <v/>
      </c>
      <c r="Q3006" s="363" t="str">
        <f>IFERROR(IF(LEN(INDEX(PlansAndNotes!$G$6:$G$4005,ROW(B3006)-ROW($C$3)))=0,"",INDEX(PlansAndNotes!$G$6:$G$4005,ROW(B3006)-ROW($C$3))),"")</f>
        <v/>
      </c>
      <c r="R3006" s="361" t="str">
        <f>IFERROR(IF(LEN(D3006)&gt;0,IF(LEN(INDEX(AdressBook!$C$6:$C$25,MATCH(D3006,AdressBook!$B$6:$B$25,0),1))=0,"",INDEX(AdressBook!$C$6:$C$25,MATCH(D3006,AdressBook!$B$6:$B$25,0),1)),""),"")</f>
        <v/>
      </c>
      <c r="S3006" s="165">
        <f>IF(LEN(C3006)&gt;0,IFERROR(IF(MATCH(C3006,C3007:$C$4004,0)&gt;0,-1,ROW(S3006)-ROW($S$3)),ROW(S3006)-ROW($S$3)),-1)</f>
        <v>-1</v>
      </c>
      <c r="T3006" s="165">
        <f t="shared" si="318"/>
        <v>0</v>
      </c>
      <c r="U3006" s="165" t="str">
        <f t="shared" si="319"/>
        <v/>
      </c>
      <c r="V3006" s="165" t="str">
        <f>IFERROR(IF(OR(C3006="",S3006&lt;0),"",IF(SUBTOTAL(3,C3006:C3006)=0,-1,SUBTOTAL(3,$C$4:C3006))),"")</f>
        <v/>
      </c>
      <c r="W3006" s="156" t="str">
        <f t="array" ref="W3006">IF(LEN(C3006)&gt;0,IFERROR(IF(MATCH(C3006,$C$3:$C3005,0)&gt;0,N3006-INDEX($N$3:N3005,SUMPRODUCT(MAX(ROW($C$3:$C3005)*(C3006=$C$3:$C3005)))-2,1),""),""),"")</f>
        <v/>
      </c>
      <c r="X3006" s="156">
        <f t="shared" ca="1" si="320"/>
        <v>1</v>
      </c>
      <c r="Y3006" s="156">
        <f t="shared" ca="1" si="321"/>
        <v>1</v>
      </c>
    </row>
    <row r="3007" spans="2:25" hidden="1" x14ac:dyDescent="0.25">
      <c r="B3007" s="390" t="str">
        <f>IFERROR(IF(LEN(INDEX(PlansAndNotes!$B$6:$B$2005,ROW(A3007)-ROW($B$3)))=0,"",INDEX(PlansAndNotes!$B$6:$B$2005,ROW(A3007)-ROW($B$3))),"")</f>
        <v/>
      </c>
      <c r="C3007" s="387" t="str">
        <f t="shared" si="322"/>
        <v/>
      </c>
      <c r="D3007" s="361" t="str">
        <f>IFERROR(IF(LEN(C3007)&gt;0,IF(LEN(INDEX(TasksList!$C$6:$C$25,MATCH(C3007,TasksList!$B$6:$B$25,0),1))=0,"",INDEX(TasksList!$C$6:$C$25,MATCH(C3007,TasksList!$B$6:$B$25,0),1)),""),"")</f>
        <v/>
      </c>
      <c r="E3007" s="361" t="str">
        <f>IFERROR(IF(LEN(C3007)&gt;0,IF(LEN(INDEX(TasksList!$F$6:$F$25,MATCH(C3007,TasksList!$B$6:$B$25,0),1))=0,"not set!",INDEX(TasksList!$F$6:$F$25,MATCH(C3007,TasksList!$B$6:$B$25,0),1)),""),"")</f>
        <v/>
      </c>
      <c r="F3007" s="360" t="str">
        <f>IFERROR(IF(LEN(D3007)&gt;0,IF(LEN(INDEX(AdressBook!$D$6:$D$25,MATCH(D3007,AdressBook!$B$6:$B$25,0),1))=0,"",INDEX(AdressBook!$D$6:$D$25,MATCH(D3007,AdressBook!$B$6:$B$25,0),1)),""),"")</f>
        <v/>
      </c>
      <c r="G3007" s="361" t="str">
        <f>IFERROR(IF(LEN(INDEX(PlansAndNotes!$F$6:$F$4005,ROW(B3007)-ROW($C$3)))=0,"",INDEX(PlansAndNotes!$F$6:$F$4005,ROW(B3007)-ROW($C$3))),"")</f>
        <v/>
      </c>
      <c r="H3007" s="361" t="str">
        <f>IFERROR(IF(LEN(C3007)&gt;0,IF(LEN(INDEX(TasksList!$G$6:$G$25,MATCH(C3007,TasksList!$B$6:$B$25,0),1))=0,"",INDEX(TasksList!$G$6:$G$25,MATCH(C3007,TasksList!$B$6:$B$25,0),1)),""),"")</f>
        <v/>
      </c>
      <c r="N3007" s="362" t="str">
        <f>IFERROR(IF(LEN(INDEX(PlansAndNotes!$D$6:$D$4005,ROW(B3007)-ROW($C$3)))=0,"",INDEX(PlansAndNotes!$D$6:$D$4005,ROW(B3007)-ROW($C$3))),"")</f>
        <v/>
      </c>
      <c r="O3007" s="165" t="str">
        <f t="shared" si="317"/>
        <v/>
      </c>
      <c r="P3007" s="363" t="str">
        <f>IFERROR(IF(LEN(INDEX(PlansAndNotes!$E$6:$E$4005,ROW(B3007)-ROW($C$3)))=0,"",INDEX(PlansAndNotes!$E$6:$E$4005,ROW(B3007)-ROW($C$3))),"")</f>
        <v/>
      </c>
      <c r="Q3007" s="363" t="str">
        <f>IFERROR(IF(LEN(INDEX(PlansAndNotes!$G$6:$G$4005,ROW(B3007)-ROW($C$3)))=0,"",INDEX(PlansAndNotes!$G$6:$G$4005,ROW(B3007)-ROW($C$3))),"")</f>
        <v/>
      </c>
      <c r="R3007" s="361" t="str">
        <f>IFERROR(IF(LEN(D3007)&gt;0,IF(LEN(INDEX(AdressBook!$C$6:$C$25,MATCH(D3007,AdressBook!$B$6:$B$25,0),1))=0,"",INDEX(AdressBook!$C$6:$C$25,MATCH(D3007,AdressBook!$B$6:$B$25,0),1)),""),"")</f>
        <v/>
      </c>
      <c r="S3007" s="165">
        <f>IF(LEN(C3007)&gt;0,IFERROR(IF(MATCH(C3007,C3008:$C$4004,0)&gt;0,-1,ROW(S3007)-ROW($S$3)),ROW(S3007)-ROW($S$3)),-1)</f>
        <v>-1</v>
      </c>
      <c r="T3007" s="165">
        <f t="shared" si="318"/>
        <v>0</v>
      </c>
      <c r="U3007" s="165" t="str">
        <f t="shared" si="319"/>
        <v/>
      </c>
      <c r="V3007" s="165" t="str">
        <f>IFERROR(IF(OR(C3007="",S3007&lt;0),"",IF(SUBTOTAL(3,C3007:C3007)=0,-1,SUBTOTAL(3,$C$4:C3007))),"")</f>
        <v/>
      </c>
      <c r="W3007" s="156" t="str">
        <f t="array" ref="W3007">IF(LEN(C3007)&gt;0,IFERROR(IF(MATCH(C3007,$C$3:$C3006,0)&gt;0,N3007-INDEX($N$3:N3006,SUMPRODUCT(MAX(ROW($C$3:$C3006)*(C3007=$C$3:$C3006)))-2,1),""),""),"")</f>
        <v/>
      </c>
      <c r="X3007" s="156">
        <f t="shared" ca="1" si="320"/>
        <v>1</v>
      </c>
      <c r="Y3007" s="156">
        <f t="shared" ca="1" si="321"/>
        <v>1</v>
      </c>
    </row>
    <row r="3008" spans="2:25" hidden="1" x14ac:dyDescent="0.25">
      <c r="B3008" s="390" t="str">
        <f>IFERROR(IF(LEN(INDEX(PlansAndNotes!$B$6:$B$2005,ROW(A3008)-ROW($B$3)))=0,"",INDEX(PlansAndNotes!$B$6:$B$2005,ROW(A3008)-ROW($B$3))),"")</f>
        <v/>
      </c>
      <c r="C3008" s="387" t="str">
        <f t="shared" si="322"/>
        <v/>
      </c>
      <c r="D3008" s="361" t="str">
        <f>IFERROR(IF(LEN(C3008)&gt;0,IF(LEN(INDEX(TasksList!$C$6:$C$25,MATCH(C3008,TasksList!$B$6:$B$25,0),1))=0,"",INDEX(TasksList!$C$6:$C$25,MATCH(C3008,TasksList!$B$6:$B$25,0),1)),""),"")</f>
        <v/>
      </c>
      <c r="E3008" s="361" t="str">
        <f>IFERROR(IF(LEN(C3008)&gt;0,IF(LEN(INDEX(TasksList!$F$6:$F$25,MATCH(C3008,TasksList!$B$6:$B$25,0),1))=0,"not set!",INDEX(TasksList!$F$6:$F$25,MATCH(C3008,TasksList!$B$6:$B$25,0),1)),""),"")</f>
        <v/>
      </c>
      <c r="F3008" s="360" t="str">
        <f>IFERROR(IF(LEN(D3008)&gt;0,IF(LEN(INDEX(AdressBook!$D$6:$D$25,MATCH(D3008,AdressBook!$B$6:$B$25,0),1))=0,"",INDEX(AdressBook!$D$6:$D$25,MATCH(D3008,AdressBook!$B$6:$B$25,0),1)),""),"")</f>
        <v/>
      </c>
      <c r="G3008" s="361" t="str">
        <f>IFERROR(IF(LEN(INDEX(PlansAndNotes!$F$6:$F$4005,ROW(B3008)-ROW($C$3)))=0,"",INDEX(PlansAndNotes!$F$6:$F$4005,ROW(B3008)-ROW($C$3))),"")</f>
        <v/>
      </c>
      <c r="H3008" s="361" t="str">
        <f>IFERROR(IF(LEN(C3008)&gt;0,IF(LEN(INDEX(TasksList!$G$6:$G$25,MATCH(C3008,TasksList!$B$6:$B$25,0),1))=0,"",INDEX(TasksList!$G$6:$G$25,MATCH(C3008,TasksList!$B$6:$B$25,0),1)),""),"")</f>
        <v/>
      </c>
      <c r="N3008" s="362" t="str">
        <f>IFERROR(IF(LEN(INDEX(PlansAndNotes!$D$6:$D$4005,ROW(B3008)-ROW($C$3)))=0,"",INDEX(PlansAndNotes!$D$6:$D$4005,ROW(B3008)-ROW($C$3))),"")</f>
        <v/>
      </c>
      <c r="O3008" s="165" t="str">
        <f t="shared" si="317"/>
        <v/>
      </c>
      <c r="P3008" s="363" t="str">
        <f>IFERROR(IF(LEN(INDEX(PlansAndNotes!$E$6:$E$4005,ROW(B3008)-ROW($C$3)))=0,"",INDEX(PlansAndNotes!$E$6:$E$4005,ROW(B3008)-ROW($C$3))),"")</f>
        <v/>
      </c>
      <c r="Q3008" s="363" t="str">
        <f>IFERROR(IF(LEN(INDEX(PlansAndNotes!$G$6:$G$4005,ROW(B3008)-ROW($C$3)))=0,"",INDEX(PlansAndNotes!$G$6:$G$4005,ROW(B3008)-ROW($C$3))),"")</f>
        <v/>
      </c>
      <c r="R3008" s="361" t="str">
        <f>IFERROR(IF(LEN(D3008)&gt;0,IF(LEN(INDEX(AdressBook!$C$6:$C$25,MATCH(D3008,AdressBook!$B$6:$B$25,0),1))=0,"",INDEX(AdressBook!$C$6:$C$25,MATCH(D3008,AdressBook!$B$6:$B$25,0),1)),""),"")</f>
        <v/>
      </c>
      <c r="S3008" s="165">
        <f>IF(LEN(C3008)&gt;0,IFERROR(IF(MATCH(C3008,C3009:$C$4004,0)&gt;0,-1,ROW(S3008)-ROW($S$3)),ROW(S3008)-ROW($S$3)),-1)</f>
        <v>-1</v>
      </c>
      <c r="T3008" s="165">
        <f t="shared" si="318"/>
        <v>0</v>
      </c>
      <c r="U3008" s="165" t="str">
        <f t="shared" si="319"/>
        <v/>
      </c>
      <c r="V3008" s="165" t="str">
        <f>IFERROR(IF(OR(C3008="",S3008&lt;0),"",IF(SUBTOTAL(3,C3008:C3008)=0,-1,SUBTOTAL(3,$C$4:C3008))),"")</f>
        <v/>
      </c>
      <c r="W3008" s="156" t="str">
        <f t="array" ref="W3008">IF(LEN(C3008)&gt;0,IFERROR(IF(MATCH(C3008,$C$3:$C3007,0)&gt;0,N3008-INDEX($N$3:N3007,SUMPRODUCT(MAX(ROW($C$3:$C3007)*(C3008=$C$3:$C3007)))-2,1),""),""),"")</f>
        <v/>
      </c>
      <c r="X3008" s="156">
        <f t="shared" ca="1" si="320"/>
        <v>1</v>
      </c>
      <c r="Y3008" s="156">
        <f t="shared" ca="1" si="321"/>
        <v>1</v>
      </c>
    </row>
    <row r="3009" spans="2:25" hidden="1" x14ac:dyDescent="0.25">
      <c r="B3009" s="390" t="str">
        <f>IFERROR(IF(LEN(INDEX(PlansAndNotes!$B$6:$B$2005,ROW(A3009)-ROW($B$3)))=0,"",INDEX(PlansAndNotes!$B$6:$B$2005,ROW(A3009)-ROW($B$3))),"")</f>
        <v/>
      </c>
      <c r="C3009" s="387" t="str">
        <f t="shared" si="322"/>
        <v/>
      </c>
      <c r="D3009" s="361" t="str">
        <f>IFERROR(IF(LEN(C3009)&gt;0,IF(LEN(INDEX(TasksList!$C$6:$C$25,MATCH(C3009,TasksList!$B$6:$B$25,0),1))=0,"",INDEX(TasksList!$C$6:$C$25,MATCH(C3009,TasksList!$B$6:$B$25,0),1)),""),"")</f>
        <v/>
      </c>
      <c r="E3009" s="361" t="str">
        <f>IFERROR(IF(LEN(C3009)&gt;0,IF(LEN(INDEX(TasksList!$F$6:$F$25,MATCH(C3009,TasksList!$B$6:$B$25,0),1))=0,"not set!",INDEX(TasksList!$F$6:$F$25,MATCH(C3009,TasksList!$B$6:$B$25,0),1)),""),"")</f>
        <v/>
      </c>
      <c r="F3009" s="360" t="str">
        <f>IFERROR(IF(LEN(D3009)&gt;0,IF(LEN(INDEX(AdressBook!$D$6:$D$25,MATCH(D3009,AdressBook!$B$6:$B$25,0),1))=0,"",INDEX(AdressBook!$D$6:$D$25,MATCH(D3009,AdressBook!$B$6:$B$25,0),1)),""),"")</f>
        <v/>
      </c>
      <c r="G3009" s="361" t="str">
        <f>IFERROR(IF(LEN(INDEX(PlansAndNotes!$F$6:$F$4005,ROW(B3009)-ROW($C$3)))=0,"",INDEX(PlansAndNotes!$F$6:$F$4005,ROW(B3009)-ROW($C$3))),"")</f>
        <v/>
      </c>
      <c r="H3009" s="361" t="str">
        <f>IFERROR(IF(LEN(C3009)&gt;0,IF(LEN(INDEX(TasksList!$G$6:$G$25,MATCH(C3009,TasksList!$B$6:$B$25,0),1))=0,"",INDEX(TasksList!$G$6:$G$25,MATCH(C3009,TasksList!$B$6:$B$25,0),1)),""),"")</f>
        <v/>
      </c>
      <c r="N3009" s="362" t="str">
        <f>IFERROR(IF(LEN(INDEX(PlansAndNotes!$D$6:$D$4005,ROW(B3009)-ROW($C$3)))=0,"",INDEX(PlansAndNotes!$D$6:$D$4005,ROW(B3009)-ROW($C$3))),"")</f>
        <v/>
      </c>
      <c r="O3009" s="165" t="str">
        <f t="shared" si="317"/>
        <v/>
      </c>
      <c r="P3009" s="363" t="str">
        <f>IFERROR(IF(LEN(INDEX(PlansAndNotes!$E$6:$E$4005,ROW(B3009)-ROW($C$3)))=0,"",INDEX(PlansAndNotes!$E$6:$E$4005,ROW(B3009)-ROW($C$3))),"")</f>
        <v/>
      </c>
      <c r="Q3009" s="363" t="str">
        <f>IFERROR(IF(LEN(INDEX(PlansAndNotes!$G$6:$G$4005,ROW(B3009)-ROW($C$3)))=0,"",INDEX(PlansAndNotes!$G$6:$G$4005,ROW(B3009)-ROW($C$3))),"")</f>
        <v/>
      </c>
      <c r="R3009" s="361" t="str">
        <f>IFERROR(IF(LEN(D3009)&gt;0,IF(LEN(INDEX(AdressBook!$C$6:$C$25,MATCH(D3009,AdressBook!$B$6:$B$25,0),1))=0,"",INDEX(AdressBook!$C$6:$C$25,MATCH(D3009,AdressBook!$B$6:$B$25,0),1)),""),"")</f>
        <v/>
      </c>
      <c r="S3009" s="165">
        <f>IF(LEN(C3009)&gt;0,IFERROR(IF(MATCH(C3009,C3010:$C$4004,0)&gt;0,-1,ROW(S3009)-ROW($S$3)),ROW(S3009)-ROW($S$3)),-1)</f>
        <v>-1</v>
      </c>
      <c r="T3009" s="165">
        <f t="shared" si="318"/>
        <v>0</v>
      </c>
      <c r="U3009" s="165" t="str">
        <f t="shared" si="319"/>
        <v/>
      </c>
      <c r="V3009" s="165" t="str">
        <f>IFERROR(IF(OR(C3009="",S3009&lt;0),"",IF(SUBTOTAL(3,C3009:C3009)=0,-1,SUBTOTAL(3,$C$4:C3009))),"")</f>
        <v/>
      </c>
      <c r="W3009" s="156" t="str">
        <f t="array" ref="W3009">IF(LEN(C3009)&gt;0,IFERROR(IF(MATCH(C3009,$C$3:$C3008,0)&gt;0,N3009-INDEX($N$3:N3008,SUMPRODUCT(MAX(ROW($C$3:$C3008)*(C3009=$C$3:$C3008)))-2,1),""),""),"")</f>
        <v/>
      </c>
      <c r="X3009" s="156">
        <f t="shared" ca="1" si="320"/>
        <v>1</v>
      </c>
      <c r="Y3009" s="156">
        <f t="shared" ca="1" si="321"/>
        <v>1</v>
      </c>
    </row>
    <row r="3010" spans="2:25" hidden="1" x14ac:dyDescent="0.25">
      <c r="B3010" s="390" t="str">
        <f>IFERROR(IF(LEN(INDEX(PlansAndNotes!$B$6:$B$2005,ROW(A3010)-ROW($B$3)))=0,"",INDEX(PlansAndNotes!$B$6:$B$2005,ROW(A3010)-ROW($B$3))),"")</f>
        <v/>
      </c>
      <c r="C3010" s="387" t="str">
        <f t="shared" si="322"/>
        <v/>
      </c>
      <c r="D3010" s="361" t="str">
        <f>IFERROR(IF(LEN(C3010)&gt;0,IF(LEN(INDEX(TasksList!$C$6:$C$25,MATCH(C3010,TasksList!$B$6:$B$25,0),1))=0,"",INDEX(TasksList!$C$6:$C$25,MATCH(C3010,TasksList!$B$6:$B$25,0),1)),""),"")</f>
        <v/>
      </c>
      <c r="E3010" s="361" t="str">
        <f>IFERROR(IF(LEN(C3010)&gt;0,IF(LEN(INDEX(TasksList!$F$6:$F$25,MATCH(C3010,TasksList!$B$6:$B$25,0),1))=0,"not set!",INDEX(TasksList!$F$6:$F$25,MATCH(C3010,TasksList!$B$6:$B$25,0),1)),""),"")</f>
        <v/>
      </c>
      <c r="F3010" s="360" t="str">
        <f>IFERROR(IF(LEN(D3010)&gt;0,IF(LEN(INDEX(AdressBook!$D$6:$D$25,MATCH(D3010,AdressBook!$B$6:$B$25,0),1))=0,"",INDEX(AdressBook!$D$6:$D$25,MATCH(D3010,AdressBook!$B$6:$B$25,0),1)),""),"")</f>
        <v/>
      </c>
      <c r="G3010" s="361" t="str">
        <f>IFERROR(IF(LEN(INDEX(PlansAndNotes!$F$6:$F$4005,ROW(B3010)-ROW($C$3)))=0,"",INDEX(PlansAndNotes!$F$6:$F$4005,ROW(B3010)-ROW($C$3))),"")</f>
        <v/>
      </c>
      <c r="H3010" s="361" t="str">
        <f>IFERROR(IF(LEN(C3010)&gt;0,IF(LEN(INDEX(TasksList!$G$6:$G$25,MATCH(C3010,TasksList!$B$6:$B$25,0),1))=0,"",INDEX(TasksList!$G$6:$G$25,MATCH(C3010,TasksList!$B$6:$B$25,0),1)),""),"")</f>
        <v/>
      </c>
      <c r="N3010" s="362" t="str">
        <f>IFERROR(IF(LEN(INDEX(PlansAndNotes!$D$6:$D$4005,ROW(B3010)-ROW($C$3)))=0,"",INDEX(PlansAndNotes!$D$6:$D$4005,ROW(B3010)-ROW($C$3))),"")</f>
        <v/>
      </c>
      <c r="O3010" s="165" t="str">
        <f t="shared" si="317"/>
        <v/>
      </c>
      <c r="P3010" s="363" t="str">
        <f>IFERROR(IF(LEN(INDEX(PlansAndNotes!$E$6:$E$4005,ROW(B3010)-ROW($C$3)))=0,"",INDEX(PlansAndNotes!$E$6:$E$4005,ROW(B3010)-ROW($C$3))),"")</f>
        <v/>
      </c>
      <c r="Q3010" s="363" t="str">
        <f>IFERROR(IF(LEN(INDEX(PlansAndNotes!$G$6:$G$4005,ROW(B3010)-ROW($C$3)))=0,"",INDEX(PlansAndNotes!$G$6:$G$4005,ROW(B3010)-ROW($C$3))),"")</f>
        <v/>
      </c>
      <c r="R3010" s="361" t="str">
        <f>IFERROR(IF(LEN(D3010)&gt;0,IF(LEN(INDEX(AdressBook!$C$6:$C$25,MATCH(D3010,AdressBook!$B$6:$B$25,0),1))=0,"",INDEX(AdressBook!$C$6:$C$25,MATCH(D3010,AdressBook!$B$6:$B$25,0),1)),""),"")</f>
        <v/>
      </c>
      <c r="S3010" s="165">
        <f>IF(LEN(C3010)&gt;0,IFERROR(IF(MATCH(C3010,C3011:$C$4004,0)&gt;0,-1,ROW(S3010)-ROW($S$3)),ROW(S3010)-ROW($S$3)),-1)</f>
        <v>-1</v>
      </c>
      <c r="T3010" s="165">
        <f t="shared" si="318"/>
        <v>0</v>
      </c>
      <c r="U3010" s="165" t="str">
        <f t="shared" si="319"/>
        <v/>
      </c>
      <c r="V3010" s="165" t="str">
        <f>IFERROR(IF(OR(C3010="",S3010&lt;0),"",IF(SUBTOTAL(3,C3010:C3010)=0,-1,SUBTOTAL(3,$C$4:C3010))),"")</f>
        <v/>
      </c>
      <c r="W3010" s="156" t="str">
        <f t="array" ref="W3010">IF(LEN(C3010)&gt;0,IFERROR(IF(MATCH(C3010,$C$3:$C3009,0)&gt;0,N3010-INDEX($N$3:N3009,SUMPRODUCT(MAX(ROW($C$3:$C3009)*(C3010=$C$3:$C3009)))-2,1),""),""),"")</f>
        <v/>
      </c>
      <c r="X3010" s="156">
        <f t="shared" ca="1" si="320"/>
        <v>1</v>
      </c>
      <c r="Y3010" s="156">
        <f t="shared" ca="1" si="321"/>
        <v>1</v>
      </c>
    </row>
    <row r="3011" spans="2:25" hidden="1" x14ac:dyDescent="0.25">
      <c r="B3011" s="390" t="str">
        <f>IFERROR(IF(LEN(INDEX(PlansAndNotes!$B$6:$B$2005,ROW(A3011)-ROW($B$3)))=0,"",INDEX(PlansAndNotes!$B$6:$B$2005,ROW(A3011)-ROW($B$3))),"")</f>
        <v/>
      </c>
      <c r="C3011" s="387" t="str">
        <f t="shared" si="322"/>
        <v/>
      </c>
      <c r="D3011" s="361" t="str">
        <f>IFERROR(IF(LEN(C3011)&gt;0,IF(LEN(INDEX(TasksList!$C$6:$C$25,MATCH(C3011,TasksList!$B$6:$B$25,0),1))=0,"",INDEX(TasksList!$C$6:$C$25,MATCH(C3011,TasksList!$B$6:$B$25,0),1)),""),"")</f>
        <v/>
      </c>
      <c r="E3011" s="361" t="str">
        <f>IFERROR(IF(LEN(C3011)&gt;0,IF(LEN(INDEX(TasksList!$F$6:$F$25,MATCH(C3011,TasksList!$B$6:$B$25,0),1))=0,"not set!",INDEX(TasksList!$F$6:$F$25,MATCH(C3011,TasksList!$B$6:$B$25,0),1)),""),"")</f>
        <v/>
      </c>
      <c r="F3011" s="360" t="str">
        <f>IFERROR(IF(LEN(D3011)&gt;0,IF(LEN(INDEX(AdressBook!$D$6:$D$25,MATCH(D3011,AdressBook!$B$6:$B$25,0),1))=0,"",INDEX(AdressBook!$D$6:$D$25,MATCH(D3011,AdressBook!$B$6:$B$25,0),1)),""),"")</f>
        <v/>
      </c>
      <c r="G3011" s="361" t="str">
        <f>IFERROR(IF(LEN(INDEX(PlansAndNotes!$F$6:$F$4005,ROW(B3011)-ROW($C$3)))=0,"",INDEX(PlansAndNotes!$F$6:$F$4005,ROW(B3011)-ROW($C$3))),"")</f>
        <v/>
      </c>
      <c r="H3011" s="361" t="str">
        <f>IFERROR(IF(LEN(C3011)&gt;0,IF(LEN(INDEX(TasksList!$G$6:$G$25,MATCH(C3011,TasksList!$B$6:$B$25,0),1))=0,"",INDEX(TasksList!$G$6:$G$25,MATCH(C3011,TasksList!$B$6:$B$25,0),1)),""),"")</f>
        <v/>
      </c>
      <c r="N3011" s="362" t="str">
        <f>IFERROR(IF(LEN(INDEX(PlansAndNotes!$D$6:$D$4005,ROW(B3011)-ROW($C$3)))=0,"",INDEX(PlansAndNotes!$D$6:$D$4005,ROW(B3011)-ROW($C$3))),"")</f>
        <v/>
      </c>
      <c r="O3011" s="165" t="str">
        <f t="shared" si="317"/>
        <v/>
      </c>
      <c r="P3011" s="363" t="str">
        <f>IFERROR(IF(LEN(INDEX(PlansAndNotes!$E$6:$E$4005,ROW(B3011)-ROW($C$3)))=0,"",INDEX(PlansAndNotes!$E$6:$E$4005,ROW(B3011)-ROW($C$3))),"")</f>
        <v/>
      </c>
      <c r="Q3011" s="363" t="str">
        <f>IFERROR(IF(LEN(INDEX(PlansAndNotes!$G$6:$G$4005,ROW(B3011)-ROW($C$3)))=0,"",INDEX(PlansAndNotes!$G$6:$G$4005,ROW(B3011)-ROW($C$3))),"")</f>
        <v/>
      </c>
      <c r="R3011" s="361" t="str">
        <f>IFERROR(IF(LEN(D3011)&gt;0,IF(LEN(INDEX(AdressBook!$C$6:$C$25,MATCH(D3011,AdressBook!$B$6:$B$25,0),1))=0,"",INDEX(AdressBook!$C$6:$C$25,MATCH(D3011,AdressBook!$B$6:$B$25,0),1)),""),"")</f>
        <v/>
      </c>
      <c r="S3011" s="165">
        <f>IF(LEN(C3011)&gt;0,IFERROR(IF(MATCH(C3011,C3012:$C$4004,0)&gt;0,-1,ROW(S3011)-ROW($S$3)),ROW(S3011)-ROW($S$3)),-1)</f>
        <v>-1</v>
      </c>
      <c r="T3011" s="165">
        <f t="shared" si="318"/>
        <v>0</v>
      </c>
      <c r="U3011" s="165" t="str">
        <f t="shared" si="319"/>
        <v/>
      </c>
      <c r="V3011" s="165" t="str">
        <f>IFERROR(IF(OR(C3011="",S3011&lt;0),"",IF(SUBTOTAL(3,C3011:C3011)=0,-1,SUBTOTAL(3,$C$4:C3011))),"")</f>
        <v/>
      </c>
      <c r="W3011" s="156" t="str">
        <f t="array" ref="W3011">IF(LEN(C3011)&gt;0,IFERROR(IF(MATCH(C3011,$C$3:$C3010,0)&gt;0,N3011-INDEX($N$3:N3010,SUMPRODUCT(MAX(ROW($C$3:$C3010)*(C3011=$C$3:$C3010)))-2,1),""),""),"")</f>
        <v/>
      </c>
      <c r="X3011" s="156">
        <f t="shared" ca="1" si="320"/>
        <v>1</v>
      </c>
      <c r="Y3011" s="156">
        <f t="shared" ca="1" si="321"/>
        <v>1</v>
      </c>
    </row>
    <row r="3012" spans="2:25" hidden="1" x14ac:dyDescent="0.25">
      <c r="B3012" s="390" t="str">
        <f>IFERROR(IF(LEN(INDEX(PlansAndNotes!$B$6:$B$2005,ROW(A3012)-ROW($B$3)))=0,"",INDEX(PlansAndNotes!$B$6:$B$2005,ROW(A3012)-ROW($B$3))),"")</f>
        <v/>
      </c>
      <c r="C3012" s="387" t="str">
        <f t="shared" si="322"/>
        <v/>
      </c>
      <c r="D3012" s="361" t="str">
        <f>IFERROR(IF(LEN(C3012)&gt;0,IF(LEN(INDEX(TasksList!$C$6:$C$25,MATCH(C3012,TasksList!$B$6:$B$25,0),1))=0,"",INDEX(TasksList!$C$6:$C$25,MATCH(C3012,TasksList!$B$6:$B$25,0),1)),""),"")</f>
        <v/>
      </c>
      <c r="E3012" s="361" t="str">
        <f>IFERROR(IF(LEN(C3012)&gt;0,IF(LEN(INDEX(TasksList!$F$6:$F$25,MATCH(C3012,TasksList!$B$6:$B$25,0),1))=0,"not set!",INDEX(TasksList!$F$6:$F$25,MATCH(C3012,TasksList!$B$6:$B$25,0),1)),""),"")</f>
        <v/>
      </c>
      <c r="F3012" s="360" t="str">
        <f>IFERROR(IF(LEN(D3012)&gt;0,IF(LEN(INDEX(AdressBook!$D$6:$D$25,MATCH(D3012,AdressBook!$B$6:$B$25,0),1))=0,"",INDEX(AdressBook!$D$6:$D$25,MATCH(D3012,AdressBook!$B$6:$B$25,0),1)),""),"")</f>
        <v/>
      </c>
      <c r="G3012" s="361" t="str">
        <f>IFERROR(IF(LEN(INDEX(PlansAndNotes!$F$6:$F$4005,ROW(B3012)-ROW($C$3)))=0,"",INDEX(PlansAndNotes!$F$6:$F$4005,ROW(B3012)-ROW($C$3))),"")</f>
        <v/>
      </c>
      <c r="H3012" s="361" t="str">
        <f>IFERROR(IF(LEN(C3012)&gt;0,IF(LEN(INDEX(TasksList!$G$6:$G$25,MATCH(C3012,TasksList!$B$6:$B$25,0),1))=0,"",INDEX(TasksList!$G$6:$G$25,MATCH(C3012,TasksList!$B$6:$B$25,0),1)),""),"")</f>
        <v/>
      </c>
      <c r="N3012" s="362" t="str">
        <f>IFERROR(IF(LEN(INDEX(PlansAndNotes!$D$6:$D$4005,ROW(B3012)-ROW($C$3)))=0,"",INDEX(PlansAndNotes!$D$6:$D$4005,ROW(B3012)-ROW($C$3))),"")</f>
        <v/>
      </c>
      <c r="O3012" s="165" t="str">
        <f t="shared" ref="O3012:O3075" si="323">IF(LEN(B3012)&gt;0,RIGHT(B3012,LEN(B3012)-SEARCH(" - ",B3012)-2),"")</f>
        <v/>
      </c>
      <c r="P3012" s="363" t="str">
        <f>IFERROR(IF(LEN(INDEX(PlansAndNotes!$E$6:$E$4005,ROW(B3012)-ROW($C$3)))=0,"",INDEX(PlansAndNotes!$E$6:$E$4005,ROW(B3012)-ROW($C$3))),"")</f>
        <v/>
      </c>
      <c r="Q3012" s="363" t="str">
        <f>IFERROR(IF(LEN(INDEX(PlansAndNotes!$G$6:$G$4005,ROW(B3012)-ROW($C$3)))=0,"",INDEX(PlansAndNotes!$G$6:$G$4005,ROW(B3012)-ROW($C$3))),"")</f>
        <v/>
      </c>
      <c r="R3012" s="361" t="str">
        <f>IFERROR(IF(LEN(D3012)&gt;0,IF(LEN(INDEX(AdressBook!$C$6:$C$25,MATCH(D3012,AdressBook!$B$6:$B$25,0),1))=0,"",INDEX(AdressBook!$C$6:$C$25,MATCH(D3012,AdressBook!$B$6:$B$25,0),1)),""),"")</f>
        <v/>
      </c>
      <c r="S3012" s="165">
        <f>IF(LEN(C3012)&gt;0,IFERROR(IF(MATCH(C3012,C3013:$C$4004,0)&gt;0,-1,ROW(S3012)-ROW($S$3)),ROW(S3012)-ROW($S$3)),-1)</f>
        <v>-1</v>
      </c>
      <c r="T3012" s="165">
        <f t="shared" ref="T3012:T3075" si="324">IF(OR(taskRange="All tasks (all stages)",taskRange=""),ROW(T3012)-ROW($T$3),IF(S3012&gt;0,ROW(T3012)-ROW($T$3),0))*IF(OR(calendarSalesmen="",calendarSalesmen="All salesmen"),1,IF(calendarSalesmen=G3012,1,0))*IF(OR(calendarStage="",calendarStage="All Stages"),1,IF(calendarStage=P3012,1,0))</f>
        <v>0</v>
      </c>
      <c r="U3012" s="165" t="str">
        <f t="shared" ref="U3012:U3075" si="325">IF(S3012&gt;0,P3012,"")</f>
        <v/>
      </c>
      <c r="V3012" s="165" t="str">
        <f>IFERROR(IF(OR(C3012="",S3012&lt;0),"",IF(SUBTOTAL(3,C3012:C3012)=0,-1,SUBTOTAL(3,$C$4:C3012))),"")</f>
        <v/>
      </c>
      <c r="W3012" s="156" t="str">
        <f t="array" ref="W3012">IF(LEN(C3012)&gt;0,IFERROR(IF(MATCH(C3012,$C$3:$C3011,0)&gt;0,N3012-INDEX($N$3:N3011,SUMPRODUCT(MAX(ROW($C$3:$C3011)*(C3012=$C$3:$C3011)))-2,1),""),""),"")</f>
        <v/>
      </c>
      <c r="X3012" s="156">
        <f t="shared" ca="1" si="320"/>
        <v>1</v>
      </c>
      <c r="Y3012" s="156">
        <f t="shared" ca="1" si="321"/>
        <v>1</v>
      </c>
    </row>
    <row r="3013" spans="2:25" hidden="1" x14ac:dyDescent="0.25">
      <c r="B3013" s="390" t="str">
        <f>IFERROR(IF(LEN(INDEX(PlansAndNotes!$B$6:$B$2005,ROW(A3013)-ROW($B$3)))=0,"",INDEX(PlansAndNotes!$B$6:$B$2005,ROW(A3013)-ROW($B$3))),"")</f>
        <v/>
      </c>
      <c r="C3013" s="387" t="str">
        <f t="shared" si="322"/>
        <v/>
      </c>
      <c r="D3013" s="361" t="str">
        <f>IFERROR(IF(LEN(C3013)&gt;0,IF(LEN(INDEX(TasksList!$C$6:$C$25,MATCH(C3013,TasksList!$B$6:$B$25,0),1))=0,"",INDEX(TasksList!$C$6:$C$25,MATCH(C3013,TasksList!$B$6:$B$25,0),1)),""),"")</f>
        <v/>
      </c>
      <c r="E3013" s="361" t="str">
        <f>IFERROR(IF(LEN(C3013)&gt;0,IF(LEN(INDEX(TasksList!$F$6:$F$25,MATCH(C3013,TasksList!$B$6:$B$25,0),1))=0,"not set!",INDEX(TasksList!$F$6:$F$25,MATCH(C3013,TasksList!$B$6:$B$25,0),1)),""),"")</f>
        <v/>
      </c>
      <c r="F3013" s="360" t="str">
        <f>IFERROR(IF(LEN(D3013)&gt;0,IF(LEN(INDEX(AdressBook!$D$6:$D$25,MATCH(D3013,AdressBook!$B$6:$B$25,0),1))=0,"",INDEX(AdressBook!$D$6:$D$25,MATCH(D3013,AdressBook!$B$6:$B$25,0),1)),""),"")</f>
        <v/>
      </c>
      <c r="G3013" s="361" t="str">
        <f>IFERROR(IF(LEN(INDEX(PlansAndNotes!$F$6:$F$4005,ROW(B3013)-ROW($C$3)))=0,"",INDEX(PlansAndNotes!$F$6:$F$4005,ROW(B3013)-ROW($C$3))),"")</f>
        <v/>
      </c>
      <c r="H3013" s="361" t="str">
        <f>IFERROR(IF(LEN(C3013)&gt;0,IF(LEN(INDEX(TasksList!$G$6:$G$25,MATCH(C3013,TasksList!$B$6:$B$25,0),1))=0,"",INDEX(TasksList!$G$6:$G$25,MATCH(C3013,TasksList!$B$6:$B$25,0),1)),""),"")</f>
        <v/>
      </c>
      <c r="N3013" s="362" t="str">
        <f>IFERROR(IF(LEN(INDEX(PlansAndNotes!$D$6:$D$4005,ROW(B3013)-ROW($C$3)))=0,"",INDEX(PlansAndNotes!$D$6:$D$4005,ROW(B3013)-ROW($C$3))),"")</f>
        <v/>
      </c>
      <c r="O3013" s="165" t="str">
        <f t="shared" si="323"/>
        <v/>
      </c>
      <c r="P3013" s="363" t="str">
        <f>IFERROR(IF(LEN(INDEX(PlansAndNotes!$E$6:$E$4005,ROW(B3013)-ROW($C$3)))=0,"",INDEX(PlansAndNotes!$E$6:$E$4005,ROW(B3013)-ROW($C$3))),"")</f>
        <v/>
      </c>
      <c r="Q3013" s="363" t="str">
        <f>IFERROR(IF(LEN(INDEX(PlansAndNotes!$G$6:$G$4005,ROW(B3013)-ROW($C$3)))=0,"",INDEX(PlansAndNotes!$G$6:$G$4005,ROW(B3013)-ROW($C$3))),"")</f>
        <v/>
      </c>
      <c r="R3013" s="361" t="str">
        <f>IFERROR(IF(LEN(D3013)&gt;0,IF(LEN(INDEX(AdressBook!$C$6:$C$25,MATCH(D3013,AdressBook!$B$6:$B$25,0),1))=0,"",INDEX(AdressBook!$C$6:$C$25,MATCH(D3013,AdressBook!$B$6:$B$25,0),1)),""),"")</f>
        <v/>
      </c>
      <c r="S3013" s="165">
        <f>IF(LEN(C3013)&gt;0,IFERROR(IF(MATCH(C3013,C3014:$C$4004,0)&gt;0,-1,ROW(S3013)-ROW($S$3)),ROW(S3013)-ROW($S$3)),-1)</f>
        <v>-1</v>
      </c>
      <c r="T3013" s="165">
        <f t="shared" si="324"/>
        <v>0</v>
      </c>
      <c r="U3013" s="165" t="str">
        <f t="shared" si="325"/>
        <v/>
      </c>
      <c r="V3013" s="165" t="str">
        <f>IFERROR(IF(OR(C3013="",S3013&lt;0),"",IF(SUBTOTAL(3,C3013:C3013)=0,-1,SUBTOTAL(3,$C$4:C3013))),"")</f>
        <v/>
      </c>
      <c r="W3013" s="156" t="str">
        <f t="array" ref="W3013">IF(LEN(C3013)&gt;0,IFERROR(IF(MATCH(C3013,$C$3:$C3012,0)&gt;0,N3013-INDEX($N$3:N3012,SUMPRODUCT(MAX(ROW($C$3:$C3012)*(C3013=$C$3:$C3012)))-2,1),""),""),"")</f>
        <v/>
      </c>
      <c r="X3013" s="156">
        <f t="shared" ref="X3013:X3076" ca="1" si="326">IFERROR(IF($X$2="",1,IF(AND(N3013&lt;=TODAY(),N3013+$X$2&gt;=TODAY()),1,0)),"")</f>
        <v>1</v>
      </c>
      <c r="Y3013" s="156">
        <f t="shared" ref="Y3013:Y3076" ca="1" si="327">IFERROR(IF($Y$2="",1,IF(AND(N3013&lt;=TODAY(),N3013+$Y$2&gt;=TODAY()),1,0)),"")</f>
        <v>1</v>
      </c>
    </row>
    <row r="3014" spans="2:25" hidden="1" x14ac:dyDescent="0.25">
      <c r="B3014" s="390" t="str">
        <f>IFERROR(IF(LEN(INDEX(PlansAndNotes!$B$6:$B$2005,ROW(A3014)-ROW($B$3)))=0,"",INDEX(PlansAndNotes!$B$6:$B$2005,ROW(A3014)-ROW($B$3))),"")</f>
        <v/>
      </c>
      <c r="C3014" s="387" t="str">
        <f t="shared" si="322"/>
        <v/>
      </c>
      <c r="D3014" s="361" t="str">
        <f>IFERROR(IF(LEN(C3014)&gt;0,IF(LEN(INDEX(TasksList!$C$6:$C$25,MATCH(C3014,TasksList!$B$6:$B$25,0),1))=0,"",INDEX(TasksList!$C$6:$C$25,MATCH(C3014,TasksList!$B$6:$B$25,0),1)),""),"")</f>
        <v/>
      </c>
      <c r="E3014" s="361" t="str">
        <f>IFERROR(IF(LEN(C3014)&gt;0,IF(LEN(INDEX(TasksList!$F$6:$F$25,MATCH(C3014,TasksList!$B$6:$B$25,0),1))=0,"not set!",INDEX(TasksList!$F$6:$F$25,MATCH(C3014,TasksList!$B$6:$B$25,0),1)),""),"")</f>
        <v/>
      </c>
      <c r="F3014" s="360" t="str">
        <f>IFERROR(IF(LEN(D3014)&gt;0,IF(LEN(INDEX(AdressBook!$D$6:$D$25,MATCH(D3014,AdressBook!$B$6:$B$25,0),1))=0,"",INDEX(AdressBook!$D$6:$D$25,MATCH(D3014,AdressBook!$B$6:$B$25,0),1)),""),"")</f>
        <v/>
      </c>
      <c r="G3014" s="361" t="str">
        <f>IFERROR(IF(LEN(INDEX(PlansAndNotes!$F$6:$F$4005,ROW(B3014)-ROW($C$3)))=0,"",INDEX(PlansAndNotes!$F$6:$F$4005,ROW(B3014)-ROW($C$3))),"")</f>
        <v/>
      </c>
      <c r="H3014" s="361" t="str">
        <f>IFERROR(IF(LEN(C3014)&gt;0,IF(LEN(INDEX(TasksList!$G$6:$G$25,MATCH(C3014,TasksList!$B$6:$B$25,0),1))=0,"",INDEX(TasksList!$G$6:$G$25,MATCH(C3014,TasksList!$B$6:$B$25,0),1)),""),"")</f>
        <v/>
      </c>
      <c r="N3014" s="362" t="str">
        <f>IFERROR(IF(LEN(INDEX(PlansAndNotes!$D$6:$D$4005,ROW(B3014)-ROW($C$3)))=0,"",INDEX(PlansAndNotes!$D$6:$D$4005,ROW(B3014)-ROW($C$3))),"")</f>
        <v/>
      </c>
      <c r="O3014" s="165" t="str">
        <f t="shared" si="323"/>
        <v/>
      </c>
      <c r="P3014" s="363" t="str">
        <f>IFERROR(IF(LEN(INDEX(PlansAndNotes!$E$6:$E$4005,ROW(B3014)-ROW($C$3)))=0,"",INDEX(PlansAndNotes!$E$6:$E$4005,ROW(B3014)-ROW($C$3))),"")</f>
        <v/>
      </c>
      <c r="Q3014" s="363" t="str">
        <f>IFERROR(IF(LEN(INDEX(PlansAndNotes!$G$6:$G$4005,ROW(B3014)-ROW($C$3)))=0,"",INDEX(PlansAndNotes!$G$6:$G$4005,ROW(B3014)-ROW($C$3))),"")</f>
        <v/>
      </c>
      <c r="R3014" s="361" t="str">
        <f>IFERROR(IF(LEN(D3014)&gt;0,IF(LEN(INDEX(AdressBook!$C$6:$C$25,MATCH(D3014,AdressBook!$B$6:$B$25,0),1))=0,"",INDEX(AdressBook!$C$6:$C$25,MATCH(D3014,AdressBook!$B$6:$B$25,0),1)),""),"")</f>
        <v/>
      </c>
      <c r="S3014" s="165">
        <f>IF(LEN(C3014)&gt;0,IFERROR(IF(MATCH(C3014,C3015:$C$4004,0)&gt;0,-1,ROW(S3014)-ROW($S$3)),ROW(S3014)-ROW($S$3)),-1)</f>
        <v>-1</v>
      </c>
      <c r="T3014" s="165">
        <f t="shared" si="324"/>
        <v>0</v>
      </c>
      <c r="U3014" s="165" t="str">
        <f t="shared" si="325"/>
        <v/>
      </c>
      <c r="V3014" s="165" t="str">
        <f>IFERROR(IF(OR(C3014="",S3014&lt;0),"",IF(SUBTOTAL(3,C3014:C3014)=0,-1,SUBTOTAL(3,$C$4:C3014))),"")</f>
        <v/>
      </c>
      <c r="W3014" s="156" t="str">
        <f t="array" ref="W3014">IF(LEN(C3014)&gt;0,IFERROR(IF(MATCH(C3014,$C$3:$C3013,0)&gt;0,N3014-INDEX($N$3:N3013,SUMPRODUCT(MAX(ROW($C$3:$C3013)*(C3014=$C$3:$C3013)))-2,1),""),""),"")</f>
        <v/>
      </c>
      <c r="X3014" s="156">
        <f t="shared" ca="1" si="326"/>
        <v>1</v>
      </c>
      <c r="Y3014" s="156">
        <f t="shared" ca="1" si="327"/>
        <v>1</v>
      </c>
    </row>
    <row r="3015" spans="2:25" hidden="1" x14ac:dyDescent="0.25">
      <c r="B3015" s="390" t="str">
        <f>IFERROR(IF(LEN(INDEX(PlansAndNotes!$B$6:$B$2005,ROW(A3015)-ROW($B$3)))=0,"",INDEX(PlansAndNotes!$B$6:$B$2005,ROW(A3015)-ROW($B$3))),"")</f>
        <v/>
      </c>
      <c r="C3015" s="387" t="str">
        <f t="shared" si="322"/>
        <v/>
      </c>
      <c r="D3015" s="361" t="str">
        <f>IFERROR(IF(LEN(C3015)&gt;0,IF(LEN(INDEX(TasksList!$C$6:$C$25,MATCH(C3015,TasksList!$B$6:$B$25,0),1))=0,"",INDEX(TasksList!$C$6:$C$25,MATCH(C3015,TasksList!$B$6:$B$25,0),1)),""),"")</f>
        <v/>
      </c>
      <c r="E3015" s="361" t="str">
        <f>IFERROR(IF(LEN(C3015)&gt;0,IF(LEN(INDEX(TasksList!$F$6:$F$25,MATCH(C3015,TasksList!$B$6:$B$25,0),1))=0,"not set!",INDEX(TasksList!$F$6:$F$25,MATCH(C3015,TasksList!$B$6:$B$25,0),1)),""),"")</f>
        <v/>
      </c>
      <c r="F3015" s="360" t="str">
        <f>IFERROR(IF(LEN(D3015)&gt;0,IF(LEN(INDEX(AdressBook!$D$6:$D$25,MATCH(D3015,AdressBook!$B$6:$B$25,0),1))=0,"",INDEX(AdressBook!$D$6:$D$25,MATCH(D3015,AdressBook!$B$6:$B$25,0),1)),""),"")</f>
        <v/>
      </c>
      <c r="G3015" s="361" t="str">
        <f>IFERROR(IF(LEN(INDEX(PlansAndNotes!$F$6:$F$4005,ROW(B3015)-ROW($C$3)))=0,"",INDEX(PlansAndNotes!$F$6:$F$4005,ROW(B3015)-ROW($C$3))),"")</f>
        <v/>
      </c>
      <c r="H3015" s="361" t="str">
        <f>IFERROR(IF(LEN(C3015)&gt;0,IF(LEN(INDEX(TasksList!$G$6:$G$25,MATCH(C3015,TasksList!$B$6:$B$25,0),1))=0,"",INDEX(TasksList!$G$6:$G$25,MATCH(C3015,TasksList!$B$6:$B$25,0),1)),""),"")</f>
        <v/>
      </c>
      <c r="N3015" s="362" t="str">
        <f>IFERROR(IF(LEN(INDEX(PlansAndNotes!$D$6:$D$4005,ROW(B3015)-ROW($C$3)))=0,"",INDEX(PlansAndNotes!$D$6:$D$4005,ROW(B3015)-ROW($C$3))),"")</f>
        <v/>
      </c>
      <c r="O3015" s="165" t="str">
        <f t="shared" si="323"/>
        <v/>
      </c>
      <c r="P3015" s="363" t="str">
        <f>IFERROR(IF(LEN(INDEX(PlansAndNotes!$E$6:$E$4005,ROW(B3015)-ROW($C$3)))=0,"",INDEX(PlansAndNotes!$E$6:$E$4005,ROW(B3015)-ROW($C$3))),"")</f>
        <v/>
      </c>
      <c r="Q3015" s="363" t="str">
        <f>IFERROR(IF(LEN(INDEX(PlansAndNotes!$G$6:$G$4005,ROW(B3015)-ROW($C$3)))=0,"",INDEX(PlansAndNotes!$G$6:$G$4005,ROW(B3015)-ROW($C$3))),"")</f>
        <v/>
      </c>
      <c r="R3015" s="361" t="str">
        <f>IFERROR(IF(LEN(D3015)&gt;0,IF(LEN(INDEX(AdressBook!$C$6:$C$25,MATCH(D3015,AdressBook!$B$6:$B$25,0),1))=0,"",INDEX(AdressBook!$C$6:$C$25,MATCH(D3015,AdressBook!$B$6:$B$25,0),1)),""),"")</f>
        <v/>
      </c>
      <c r="S3015" s="165">
        <f>IF(LEN(C3015)&gt;0,IFERROR(IF(MATCH(C3015,C3016:$C$4004,0)&gt;0,-1,ROW(S3015)-ROW($S$3)),ROW(S3015)-ROW($S$3)),-1)</f>
        <v>-1</v>
      </c>
      <c r="T3015" s="165">
        <f t="shared" si="324"/>
        <v>0</v>
      </c>
      <c r="U3015" s="165" t="str">
        <f t="shared" si="325"/>
        <v/>
      </c>
      <c r="V3015" s="165" t="str">
        <f>IFERROR(IF(OR(C3015="",S3015&lt;0),"",IF(SUBTOTAL(3,C3015:C3015)=0,-1,SUBTOTAL(3,$C$4:C3015))),"")</f>
        <v/>
      </c>
      <c r="W3015" s="156" t="str">
        <f t="array" ref="W3015">IF(LEN(C3015)&gt;0,IFERROR(IF(MATCH(C3015,$C$3:$C3014,0)&gt;0,N3015-INDEX($N$3:N3014,SUMPRODUCT(MAX(ROW($C$3:$C3014)*(C3015=$C$3:$C3014)))-2,1),""),""),"")</f>
        <v/>
      </c>
      <c r="X3015" s="156">
        <f t="shared" ca="1" si="326"/>
        <v>1</v>
      </c>
      <c r="Y3015" s="156">
        <f t="shared" ca="1" si="327"/>
        <v>1</v>
      </c>
    </row>
    <row r="3016" spans="2:25" hidden="1" x14ac:dyDescent="0.25">
      <c r="B3016" s="390" t="str">
        <f>IFERROR(IF(LEN(INDEX(PlansAndNotes!$B$6:$B$2005,ROW(A3016)-ROW($B$3)))=0,"",INDEX(PlansAndNotes!$B$6:$B$2005,ROW(A3016)-ROW($B$3))),"")</f>
        <v/>
      </c>
      <c r="C3016" s="387" t="str">
        <f t="shared" si="322"/>
        <v/>
      </c>
      <c r="D3016" s="361" t="str">
        <f>IFERROR(IF(LEN(C3016)&gt;0,IF(LEN(INDEX(TasksList!$C$6:$C$25,MATCH(C3016,TasksList!$B$6:$B$25,0),1))=0,"",INDEX(TasksList!$C$6:$C$25,MATCH(C3016,TasksList!$B$6:$B$25,0),1)),""),"")</f>
        <v/>
      </c>
      <c r="E3016" s="361" t="str">
        <f>IFERROR(IF(LEN(C3016)&gt;0,IF(LEN(INDEX(TasksList!$F$6:$F$25,MATCH(C3016,TasksList!$B$6:$B$25,0),1))=0,"not set!",INDEX(TasksList!$F$6:$F$25,MATCH(C3016,TasksList!$B$6:$B$25,0),1)),""),"")</f>
        <v/>
      </c>
      <c r="F3016" s="360" t="str">
        <f>IFERROR(IF(LEN(D3016)&gt;0,IF(LEN(INDEX(AdressBook!$D$6:$D$25,MATCH(D3016,AdressBook!$B$6:$B$25,0),1))=0,"",INDEX(AdressBook!$D$6:$D$25,MATCH(D3016,AdressBook!$B$6:$B$25,0),1)),""),"")</f>
        <v/>
      </c>
      <c r="G3016" s="361" t="str">
        <f>IFERROR(IF(LEN(INDEX(PlansAndNotes!$F$6:$F$4005,ROW(B3016)-ROW($C$3)))=0,"",INDEX(PlansAndNotes!$F$6:$F$4005,ROW(B3016)-ROW($C$3))),"")</f>
        <v/>
      </c>
      <c r="H3016" s="361" t="str">
        <f>IFERROR(IF(LEN(C3016)&gt;0,IF(LEN(INDEX(TasksList!$G$6:$G$25,MATCH(C3016,TasksList!$B$6:$B$25,0),1))=0,"",INDEX(TasksList!$G$6:$G$25,MATCH(C3016,TasksList!$B$6:$B$25,0),1)),""),"")</f>
        <v/>
      </c>
      <c r="N3016" s="362" t="str">
        <f>IFERROR(IF(LEN(INDEX(PlansAndNotes!$D$6:$D$4005,ROW(B3016)-ROW($C$3)))=0,"",INDEX(PlansAndNotes!$D$6:$D$4005,ROW(B3016)-ROW($C$3))),"")</f>
        <v/>
      </c>
      <c r="O3016" s="165" t="str">
        <f t="shared" si="323"/>
        <v/>
      </c>
      <c r="P3016" s="363" t="str">
        <f>IFERROR(IF(LEN(INDEX(PlansAndNotes!$E$6:$E$4005,ROW(B3016)-ROW($C$3)))=0,"",INDEX(PlansAndNotes!$E$6:$E$4005,ROW(B3016)-ROW($C$3))),"")</f>
        <v/>
      </c>
      <c r="Q3016" s="363" t="str">
        <f>IFERROR(IF(LEN(INDEX(PlansAndNotes!$G$6:$G$4005,ROW(B3016)-ROW($C$3)))=0,"",INDEX(PlansAndNotes!$G$6:$G$4005,ROW(B3016)-ROW($C$3))),"")</f>
        <v/>
      </c>
      <c r="R3016" s="361" t="str">
        <f>IFERROR(IF(LEN(D3016)&gt;0,IF(LEN(INDEX(AdressBook!$C$6:$C$25,MATCH(D3016,AdressBook!$B$6:$B$25,0),1))=0,"",INDEX(AdressBook!$C$6:$C$25,MATCH(D3016,AdressBook!$B$6:$B$25,0),1)),""),"")</f>
        <v/>
      </c>
      <c r="S3016" s="165">
        <f>IF(LEN(C3016)&gt;0,IFERROR(IF(MATCH(C3016,C3017:$C$4004,0)&gt;0,-1,ROW(S3016)-ROW($S$3)),ROW(S3016)-ROW($S$3)),-1)</f>
        <v>-1</v>
      </c>
      <c r="T3016" s="165">
        <f t="shared" si="324"/>
        <v>0</v>
      </c>
      <c r="U3016" s="165" t="str">
        <f t="shared" si="325"/>
        <v/>
      </c>
      <c r="V3016" s="165" t="str">
        <f>IFERROR(IF(OR(C3016="",S3016&lt;0),"",IF(SUBTOTAL(3,C3016:C3016)=0,-1,SUBTOTAL(3,$C$4:C3016))),"")</f>
        <v/>
      </c>
      <c r="W3016" s="156" t="str">
        <f t="array" ref="W3016">IF(LEN(C3016)&gt;0,IFERROR(IF(MATCH(C3016,$C$3:$C3015,0)&gt;0,N3016-INDEX($N$3:N3015,SUMPRODUCT(MAX(ROW($C$3:$C3015)*(C3016=$C$3:$C3015)))-2,1),""),""),"")</f>
        <v/>
      </c>
      <c r="X3016" s="156">
        <f t="shared" ca="1" si="326"/>
        <v>1</v>
      </c>
      <c r="Y3016" s="156">
        <f t="shared" ca="1" si="327"/>
        <v>1</v>
      </c>
    </row>
    <row r="3017" spans="2:25" hidden="1" x14ac:dyDescent="0.25">
      <c r="B3017" s="390" t="str">
        <f>IFERROR(IF(LEN(INDEX(PlansAndNotes!$B$6:$B$2005,ROW(A3017)-ROW($B$3)))=0,"",INDEX(PlansAndNotes!$B$6:$B$2005,ROW(A3017)-ROW($B$3))),"")</f>
        <v/>
      </c>
      <c r="C3017" s="387" t="str">
        <f t="shared" si="322"/>
        <v/>
      </c>
      <c r="D3017" s="361" t="str">
        <f>IFERROR(IF(LEN(C3017)&gt;0,IF(LEN(INDEX(TasksList!$C$6:$C$25,MATCH(C3017,TasksList!$B$6:$B$25,0),1))=0,"",INDEX(TasksList!$C$6:$C$25,MATCH(C3017,TasksList!$B$6:$B$25,0),1)),""),"")</f>
        <v/>
      </c>
      <c r="E3017" s="361" t="str">
        <f>IFERROR(IF(LEN(C3017)&gt;0,IF(LEN(INDEX(TasksList!$F$6:$F$25,MATCH(C3017,TasksList!$B$6:$B$25,0),1))=0,"not set!",INDEX(TasksList!$F$6:$F$25,MATCH(C3017,TasksList!$B$6:$B$25,0),1)),""),"")</f>
        <v/>
      </c>
      <c r="F3017" s="360" t="str">
        <f>IFERROR(IF(LEN(D3017)&gt;0,IF(LEN(INDEX(AdressBook!$D$6:$D$25,MATCH(D3017,AdressBook!$B$6:$B$25,0),1))=0,"",INDEX(AdressBook!$D$6:$D$25,MATCH(D3017,AdressBook!$B$6:$B$25,0),1)),""),"")</f>
        <v/>
      </c>
      <c r="G3017" s="361" t="str">
        <f>IFERROR(IF(LEN(INDEX(PlansAndNotes!$F$6:$F$4005,ROW(B3017)-ROW($C$3)))=0,"",INDEX(PlansAndNotes!$F$6:$F$4005,ROW(B3017)-ROW($C$3))),"")</f>
        <v/>
      </c>
      <c r="H3017" s="361" t="str">
        <f>IFERROR(IF(LEN(C3017)&gt;0,IF(LEN(INDEX(TasksList!$G$6:$G$25,MATCH(C3017,TasksList!$B$6:$B$25,0),1))=0,"",INDEX(TasksList!$G$6:$G$25,MATCH(C3017,TasksList!$B$6:$B$25,0),1)),""),"")</f>
        <v/>
      </c>
      <c r="N3017" s="362" t="str">
        <f>IFERROR(IF(LEN(INDEX(PlansAndNotes!$D$6:$D$4005,ROW(B3017)-ROW($C$3)))=0,"",INDEX(PlansAndNotes!$D$6:$D$4005,ROW(B3017)-ROW($C$3))),"")</f>
        <v/>
      </c>
      <c r="O3017" s="165" t="str">
        <f t="shared" si="323"/>
        <v/>
      </c>
      <c r="P3017" s="363" t="str">
        <f>IFERROR(IF(LEN(INDEX(PlansAndNotes!$E$6:$E$4005,ROW(B3017)-ROW($C$3)))=0,"",INDEX(PlansAndNotes!$E$6:$E$4005,ROW(B3017)-ROW($C$3))),"")</f>
        <v/>
      </c>
      <c r="Q3017" s="363" t="str">
        <f>IFERROR(IF(LEN(INDEX(PlansAndNotes!$G$6:$G$4005,ROW(B3017)-ROW($C$3)))=0,"",INDEX(PlansAndNotes!$G$6:$G$4005,ROW(B3017)-ROW($C$3))),"")</f>
        <v/>
      </c>
      <c r="R3017" s="361" t="str">
        <f>IFERROR(IF(LEN(D3017)&gt;0,IF(LEN(INDEX(AdressBook!$C$6:$C$25,MATCH(D3017,AdressBook!$B$6:$B$25,0),1))=0,"",INDEX(AdressBook!$C$6:$C$25,MATCH(D3017,AdressBook!$B$6:$B$25,0),1)),""),"")</f>
        <v/>
      </c>
      <c r="S3017" s="165">
        <f>IF(LEN(C3017)&gt;0,IFERROR(IF(MATCH(C3017,C3018:$C$4004,0)&gt;0,-1,ROW(S3017)-ROW($S$3)),ROW(S3017)-ROW($S$3)),-1)</f>
        <v>-1</v>
      </c>
      <c r="T3017" s="165">
        <f t="shared" si="324"/>
        <v>0</v>
      </c>
      <c r="U3017" s="165" t="str">
        <f t="shared" si="325"/>
        <v/>
      </c>
      <c r="V3017" s="165" t="str">
        <f>IFERROR(IF(OR(C3017="",S3017&lt;0),"",IF(SUBTOTAL(3,C3017:C3017)=0,-1,SUBTOTAL(3,$C$4:C3017))),"")</f>
        <v/>
      </c>
      <c r="W3017" s="156" t="str">
        <f t="array" ref="W3017">IF(LEN(C3017)&gt;0,IFERROR(IF(MATCH(C3017,$C$3:$C3016,0)&gt;0,N3017-INDEX($N$3:N3016,SUMPRODUCT(MAX(ROW($C$3:$C3016)*(C3017=$C$3:$C3016)))-2,1),""),""),"")</f>
        <v/>
      </c>
      <c r="X3017" s="156">
        <f t="shared" ca="1" si="326"/>
        <v>1</v>
      </c>
      <c r="Y3017" s="156">
        <f t="shared" ca="1" si="327"/>
        <v>1</v>
      </c>
    </row>
    <row r="3018" spans="2:25" hidden="1" x14ac:dyDescent="0.25">
      <c r="B3018" s="390" t="str">
        <f>IFERROR(IF(LEN(INDEX(PlansAndNotes!$B$6:$B$2005,ROW(A3018)-ROW($B$3)))=0,"",INDEX(PlansAndNotes!$B$6:$B$2005,ROW(A3018)-ROW($B$3))),"")</f>
        <v/>
      </c>
      <c r="C3018" s="387" t="str">
        <f t="shared" si="322"/>
        <v/>
      </c>
      <c r="D3018" s="361" t="str">
        <f>IFERROR(IF(LEN(C3018)&gt;0,IF(LEN(INDEX(TasksList!$C$6:$C$25,MATCH(C3018,TasksList!$B$6:$B$25,0),1))=0,"",INDEX(TasksList!$C$6:$C$25,MATCH(C3018,TasksList!$B$6:$B$25,0),1)),""),"")</f>
        <v/>
      </c>
      <c r="E3018" s="361" t="str">
        <f>IFERROR(IF(LEN(C3018)&gt;0,IF(LEN(INDEX(TasksList!$F$6:$F$25,MATCH(C3018,TasksList!$B$6:$B$25,0),1))=0,"not set!",INDEX(TasksList!$F$6:$F$25,MATCH(C3018,TasksList!$B$6:$B$25,0),1)),""),"")</f>
        <v/>
      </c>
      <c r="F3018" s="360" t="str">
        <f>IFERROR(IF(LEN(D3018)&gt;0,IF(LEN(INDEX(AdressBook!$D$6:$D$25,MATCH(D3018,AdressBook!$B$6:$B$25,0),1))=0,"",INDEX(AdressBook!$D$6:$D$25,MATCH(D3018,AdressBook!$B$6:$B$25,0),1)),""),"")</f>
        <v/>
      </c>
      <c r="G3018" s="361" t="str">
        <f>IFERROR(IF(LEN(INDEX(PlansAndNotes!$F$6:$F$4005,ROW(B3018)-ROW($C$3)))=0,"",INDEX(PlansAndNotes!$F$6:$F$4005,ROW(B3018)-ROW($C$3))),"")</f>
        <v/>
      </c>
      <c r="H3018" s="361" t="str">
        <f>IFERROR(IF(LEN(C3018)&gt;0,IF(LEN(INDEX(TasksList!$G$6:$G$25,MATCH(C3018,TasksList!$B$6:$B$25,0),1))=0,"",INDEX(TasksList!$G$6:$G$25,MATCH(C3018,TasksList!$B$6:$B$25,0),1)),""),"")</f>
        <v/>
      </c>
      <c r="N3018" s="362" t="str">
        <f>IFERROR(IF(LEN(INDEX(PlansAndNotes!$D$6:$D$4005,ROW(B3018)-ROW($C$3)))=0,"",INDEX(PlansAndNotes!$D$6:$D$4005,ROW(B3018)-ROW($C$3))),"")</f>
        <v/>
      </c>
      <c r="O3018" s="165" t="str">
        <f t="shared" si="323"/>
        <v/>
      </c>
      <c r="P3018" s="363" t="str">
        <f>IFERROR(IF(LEN(INDEX(PlansAndNotes!$E$6:$E$4005,ROW(B3018)-ROW($C$3)))=0,"",INDEX(PlansAndNotes!$E$6:$E$4005,ROW(B3018)-ROW($C$3))),"")</f>
        <v/>
      </c>
      <c r="Q3018" s="363" t="str">
        <f>IFERROR(IF(LEN(INDEX(PlansAndNotes!$G$6:$G$4005,ROW(B3018)-ROW($C$3)))=0,"",INDEX(PlansAndNotes!$G$6:$G$4005,ROW(B3018)-ROW($C$3))),"")</f>
        <v/>
      </c>
      <c r="R3018" s="361" t="str">
        <f>IFERROR(IF(LEN(D3018)&gt;0,IF(LEN(INDEX(AdressBook!$C$6:$C$25,MATCH(D3018,AdressBook!$B$6:$B$25,0),1))=0,"",INDEX(AdressBook!$C$6:$C$25,MATCH(D3018,AdressBook!$B$6:$B$25,0),1)),""),"")</f>
        <v/>
      </c>
      <c r="S3018" s="165">
        <f>IF(LEN(C3018)&gt;0,IFERROR(IF(MATCH(C3018,C3019:$C$4004,0)&gt;0,-1,ROW(S3018)-ROW($S$3)),ROW(S3018)-ROW($S$3)),-1)</f>
        <v>-1</v>
      </c>
      <c r="T3018" s="165">
        <f t="shared" si="324"/>
        <v>0</v>
      </c>
      <c r="U3018" s="165" t="str">
        <f t="shared" si="325"/>
        <v/>
      </c>
      <c r="V3018" s="165" t="str">
        <f>IFERROR(IF(OR(C3018="",S3018&lt;0),"",IF(SUBTOTAL(3,C3018:C3018)=0,-1,SUBTOTAL(3,$C$4:C3018))),"")</f>
        <v/>
      </c>
      <c r="W3018" s="156" t="str">
        <f t="array" ref="W3018">IF(LEN(C3018)&gt;0,IFERROR(IF(MATCH(C3018,$C$3:$C3017,0)&gt;0,N3018-INDEX($N$3:N3017,SUMPRODUCT(MAX(ROW($C$3:$C3017)*(C3018=$C$3:$C3017)))-2,1),""),""),"")</f>
        <v/>
      </c>
      <c r="X3018" s="156">
        <f t="shared" ca="1" si="326"/>
        <v>1</v>
      </c>
      <c r="Y3018" s="156">
        <f t="shared" ca="1" si="327"/>
        <v>1</v>
      </c>
    </row>
    <row r="3019" spans="2:25" hidden="1" x14ac:dyDescent="0.25">
      <c r="B3019" s="390" t="str">
        <f>IFERROR(IF(LEN(INDEX(PlansAndNotes!$B$6:$B$2005,ROW(A3019)-ROW($B$3)))=0,"",INDEX(PlansAndNotes!$B$6:$B$2005,ROW(A3019)-ROW($B$3))),"")</f>
        <v/>
      </c>
      <c r="C3019" s="387" t="str">
        <f t="shared" si="322"/>
        <v/>
      </c>
      <c r="D3019" s="361" t="str">
        <f>IFERROR(IF(LEN(C3019)&gt;0,IF(LEN(INDEX(TasksList!$C$6:$C$25,MATCH(C3019,TasksList!$B$6:$B$25,0),1))=0,"",INDEX(TasksList!$C$6:$C$25,MATCH(C3019,TasksList!$B$6:$B$25,0),1)),""),"")</f>
        <v/>
      </c>
      <c r="E3019" s="361" t="str">
        <f>IFERROR(IF(LEN(C3019)&gt;0,IF(LEN(INDEX(TasksList!$F$6:$F$25,MATCH(C3019,TasksList!$B$6:$B$25,0),1))=0,"not set!",INDEX(TasksList!$F$6:$F$25,MATCH(C3019,TasksList!$B$6:$B$25,0),1)),""),"")</f>
        <v/>
      </c>
      <c r="F3019" s="360" t="str">
        <f>IFERROR(IF(LEN(D3019)&gt;0,IF(LEN(INDEX(AdressBook!$D$6:$D$25,MATCH(D3019,AdressBook!$B$6:$B$25,0),1))=0,"",INDEX(AdressBook!$D$6:$D$25,MATCH(D3019,AdressBook!$B$6:$B$25,0),1)),""),"")</f>
        <v/>
      </c>
      <c r="G3019" s="361" t="str">
        <f>IFERROR(IF(LEN(INDEX(PlansAndNotes!$F$6:$F$4005,ROW(B3019)-ROW($C$3)))=0,"",INDEX(PlansAndNotes!$F$6:$F$4005,ROW(B3019)-ROW($C$3))),"")</f>
        <v/>
      </c>
      <c r="H3019" s="361" t="str">
        <f>IFERROR(IF(LEN(C3019)&gt;0,IF(LEN(INDEX(TasksList!$G$6:$G$25,MATCH(C3019,TasksList!$B$6:$B$25,0),1))=0,"",INDEX(TasksList!$G$6:$G$25,MATCH(C3019,TasksList!$B$6:$B$25,0),1)),""),"")</f>
        <v/>
      </c>
      <c r="N3019" s="362" t="str">
        <f>IFERROR(IF(LEN(INDEX(PlansAndNotes!$D$6:$D$4005,ROW(B3019)-ROW($C$3)))=0,"",INDEX(PlansAndNotes!$D$6:$D$4005,ROW(B3019)-ROW($C$3))),"")</f>
        <v/>
      </c>
      <c r="O3019" s="165" t="str">
        <f t="shared" si="323"/>
        <v/>
      </c>
      <c r="P3019" s="363" t="str">
        <f>IFERROR(IF(LEN(INDEX(PlansAndNotes!$E$6:$E$4005,ROW(B3019)-ROW($C$3)))=0,"",INDEX(PlansAndNotes!$E$6:$E$4005,ROW(B3019)-ROW($C$3))),"")</f>
        <v/>
      </c>
      <c r="Q3019" s="363" t="str">
        <f>IFERROR(IF(LEN(INDEX(PlansAndNotes!$G$6:$G$4005,ROW(B3019)-ROW($C$3)))=0,"",INDEX(PlansAndNotes!$G$6:$G$4005,ROW(B3019)-ROW($C$3))),"")</f>
        <v/>
      </c>
      <c r="R3019" s="361" t="str">
        <f>IFERROR(IF(LEN(D3019)&gt;0,IF(LEN(INDEX(AdressBook!$C$6:$C$25,MATCH(D3019,AdressBook!$B$6:$B$25,0),1))=0,"",INDEX(AdressBook!$C$6:$C$25,MATCH(D3019,AdressBook!$B$6:$B$25,0),1)),""),"")</f>
        <v/>
      </c>
      <c r="S3019" s="165">
        <f>IF(LEN(C3019)&gt;0,IFERROR(IF(MATCH(C3019,C3020:$C$4004,0)&gt;0,-1,ROW(S3019)-ROW($S$3)),ROW(S3019)-ROW($S$3)),-1)</f>
        <v>-1</v>
      </c>
      <c r="T3019" s="165">
        <f t="shared" si="324"/>
        <v>0</v>
      </c>
      <c r="U3019" s="165" t="str">
        <f t="shared" si="325"/>
        <v/>
      </c>
      <c r="V3019" s="165" t="str">
        <f>IFERROR(IF(OR(C3019="",S3019&lt;0),"",IF(SUBTOTAL(3,C3019:C3019)=0,-1,SUBTOTAL(3,$C$4:C3019))),"")</f>
        <v/>
      </c>
      <c r="W3019" s="156" t="str">
        <f t="array" ref="W3019">IF(LEN(C3019)&gt;0,IFERROR(IF(MATCH(C3019,$C$3:$C3018,0)&gt;0,N3019-INDEX($N$3:N3018,SUMPRODUCT(MAX(ROW($C$3:$C3018)*(C3019=$C$3:$C3018)))-2,1),""),""),"")</f>
        <v/>
      </c>
      <c r="X3019" s="156">
        <f t="shared" ca="1" si="326"/>
        <v>1</v>
      </c>
      <c r="Y3019" s="156">
        <f t="shared" ca="1" si="327"/>
        <v>1</v>
      </c>
    </row>
    <row r="3020" spans="2:25" hidden="1" x14ac:dyDescent="0.25">
      <c r="B3020" s="390" t="str">
        <f>IFERROR(IF(LEN(INDEX(PlansAndNotes!$B$6:$B$2005,ROW(A3020)-ROW($B$3)))=0,"",INDEX(PlansAndNotes!$B$6:$B$2005,ROW(A3020)-ROW($B$3))),"")</f>
        <v/>
      </c>
      <c r="C3020" s="387" t="str">
        <f t="shared" si="322"/>
        <v/>
      </c>
      <c r="D3020" s="361" t="str">
        <f>IFERROR(IF(LEN(C3020)&gt;0,IF(LEN(INDEX(TasksList!$C$6:$C$25,MATCH(C3020,TasksList!$B$6:$B$25,0),1))=0,"",INDEX(TasksList!$C$6:$C$25,MATCH(C3020,TasksList!$B$6:$B$25,0),1)),""),"")</f>
        <v/>
      </c>
      <c r="E3020" s="361" t="str">
        <f>IFERROR(IF(LEN(C3020)&gt;0,IF(LEN(INDEX(TasksList!$F$6:$F$25,MATCH(C3020,TasksList!$B$6:$B$25,0),1))=0,"not set!",INDEX(TasksList!$F$6:$F$25,MATCH(C3020,TasksList!$B$6:$B$25,0),1)),""),"")</f>
        <v/>
      </c>
      <c r="F3020" s="360" t="str">
        <f>IFERROR(IF(LEN(D3020)&gt;0,IF(LEN(INDEX(AdressBook!$D$6:$D$25,MATCH(D3020,AdressBook!$B$6:$B$25,0),1))=0,"",INDEX(AdressBook!$D$6:$D$25,MATCH(D3020,AdressBook!$B$6:$B$25,0),1)),""),"")</f>
        <v/>
      </c>
      <c r="G3020" s="361" t="str">
        <f>IFERROR(IF(LEN(INDEX(PlansAndNotes!$F$6:$F$4005,ROW(B3020)-ROW($C$3)))=0,"",INDEX(PlansAndNotes!$F$6:$F$4005,ROW(B3020)-ROW($C$3))),"")</f>
        <v/>
      </c>
      <c r="H3020" s="361" t="str">
        <f>IFERROR(IF(LEN(C3020)&gt;0,IF(LEN(INDEX(TasksList!$G$6:$G$25,MATCH(C3020,TasksList!$B$6:$B$25,0),1))=0,"",INDEX(TasksList!$G$6:$G$25,MATCH(C3020,TasksList!$B$6:$B$25,0),1)),""),"")</f>
        <v/>
      </c>
      <c r="N3020" s="362" t="str">
        <f>IFERROR(IF(LEN(INDEX(PlansAndNotes!$D$6:$D$4005,ROW(B3020)-ROW($C$3)))=0,"",INDEX(PlansAndNotes!$D$6:$D$4005,ROW(B3020)-ROW($C$3))),"")</f>
        <v/>
      </c>
      <c r="O3020" s="165" t="str">
        <f t="shared" si="323"/>
        <v/>
      </c>
      <c r="P3020" s="363" t="str">
        <f>IFERROR(IF(LEN(INDEX(PlansAndNotes!$E$6:$E$4005,ROW(B3020)-ROW($C$3)))=0,"",INDEX(PlansAndNotes!$E$6:$E$4005,ROW(B3020)-ROW($C$3))),"")</f>
        <v/>
      </c>
      <c r="Q3020" s="363" t="str">
        <f>IFERROR(IF(LEN(INDEX(PlansAndNotes!$G$6:$G$4005,ROW(B3020)-ROW($C$3)))=0,"",INDEX(PlansAndNotes!$G$6:$G$4005,ROW(B3020)-ROW($C$3))),"")</f>
        <v/>
      </c>
      <c r="R3020" s="361" t="str">
        <f>IFERROR(IF(LEN(D3020)&gt;0,IF(LEN(INDEX(AdressBook!$C$6:$C$25,MATCH(D3020,AdressBook!$B$6:$B$25,0),1))=0,"",INDEX(AdressBook!$C$6:$C$25,MATCH(D3020,AdressBook!$B$6:$B$25,0),1)),""),"")</f>
        <v/>
      </c>
      <c r="S3020" s="165">
        <f>IF(LEN(C3020)&gt;0,IFERROR(IF(MATCH(C3020,C3021:$C$4004,0)&gt;0,-1,ROW(S3020)-ROW($S$3)),ROW(S3020)-ROW($S$3)),-1)</f>
        <v>-1</v>
      </c>
      <c r="T3020" s="165">
        <f t="shared" si="324"/>
        <v>0</v>
      </c>
      <c r="U3020" s="165" t="str">
        <f t="shared" si="325"/>
        <v/>
      </c>
      <c r="V3020" s="165" t="str">
        <f>IFERROR(IF(OR(C3020="",S3020&lt;0),"",IF(SUBTOTAL(3,C3020:C3020)=0,-1,SUBTOTAL(3,$C$4:C3020))),"")</f>
        <v/>
      </c>
      <c r="W3020" s="156" t="str">
        <f t="array" ref="W3020">IF(LEN(C3020)&gt;0,IFERROR(IF(MATCH(C3020,$C$3:$C3019,0)&gt;0,N3020-INDEX($N$3:N3019,SUMPRODUCT(MAX(ROW($C$3:$C3019)*(C3020=$C$3:$C3019)))-2,1),""),""),"")</f>
        <v/>
      </c>
      <c r="X3020" s="156">
        <f t="shared" ca="1" si="326"/>
        <v>1</v>
      </c>
      <c r="Y3020" s="156">
        <f t="shared" ca="1" si="327"/>
        <v>1</v>
      </c>
    </row>
    <row r="3021" spans="2:25" hidden="1" x14ac:dyDescent="0.25">
      <c r="B3021" s="390" t="str">
        <f>IFERROR(IF(LEN(INDEX(PlansAndNotes!$B$6:$B$2005,ROW(A3021)-ROW($B$3)))=0,"",INDEX(PlansAndNotes!$B$6:$B$2005,ROW(A3021)-ROW($B$3))),"")</f>
        <v/>
      </c>
      <c r="C3021" s="387" t="str">
        <f t="shared" si="322"/>
        <v/>
      </c>
      <c r="D3021" s="361" t="str">
        <f>IFERROR(IF(LEN(C3021)&gt;0,IF(LEN(INDEX(TasksList!$C$6:$C$25,MATCH(C3021,TasksList!$B$6:$B$25,0),1))=0,"",INDEX(TasksList!$C$6:$C$25,MATCH(C3021,TasksList!$B$6:$B$25,0),1)),""),"")</f>
        <v/>
      </c>
      <c r="E3021" s="361" t="str">
        <f>IFERROR(IF(LEN(C3021)&gt;0,IF(LEN(INDEX(TasksList!$F$6:$F$25,MATCH(C3021,TasksList!$B$6:$B$25,0),1))=0,"not set!",INDEX(TasksList!$F$6:$F$25,MATCH(C3021,TasksList!$B$6:$B$25,0),1)),""),"")</f>
        <v/>
      </c>
      <c r="F3021" s="360" t="str">
        <f>IFERROR(IF(LEN(D3021)&gt;0,IF(LEN(INDEX(AdressBook!$D$6:$D$25,MATCH(D3021,AdressBook!$B$6:$B$25,0),1))=0,"",INDEX(AdressBook!$D$6:$D$25,MATCH(D3021,AdressBook!$B$6:$B$25,0),1)),""),"")</f>
        <v/>
      </c>
      <c r="G3021" s="361" t="str">
        <f>IFERROR(IF(LEN(INDEX(PlansAndNotes!$F$6:$F$4005,ROW(B3021)-ROW($C$3)))=0,"",INDEX(PlansAndNotes!$F$6:$F$4005,ROW(B3021)-ROW($C$3))),"")</f>
        <v/>
      </c>
      <c r="H3021" s="361" t="str">
        <f>IFERROR(IF(LEN(C3021)&gt;0,IF(LEN(INDEX(TasksList!$G$6:$G$25,MATCH(C3021,TasksList!$B$6:$B$25,0),1))=0,"",INDEX(TasksList!$G$6:$G$25,MATCH(C3021,TasksList!$B$6:$B$25,0),1)),""),"")</f>
        <v/>
      </c>
      <c r="N3021" s="362" t="str">
        <f>IFERROR(IF(LEN(INDEX(PlansAndNotes!$D$6:$D$4005,ROW(B3021)-ROW($C$3)))=0,"",INDEX(PlansAndNotes!$D$6:$D$4005,ROW(B3021)-ROW($C$3))),"")</f>
        <v/>
      </c>
      <c r="O3021" s="165" t="str">
        <f t="shared" si="323"/>
        <v/>
      </c>
      <c r="P3021" s="363" t="str">
        <f>IFERROR(IF(LEN(INDEX(PlansAndNotes!$E$6:$E$4005,ROW(B3021)-ROW($C$3)))=0,"",INDEX(PlansAndNotes!$E$6:$E$4005,ROW(B3021)-ROW($C$3))),"")</f>
        <v/>
      </c>
      <c r="Q3021" s="363" t="str">
        <f>IFERROR(IF(LEN(INDEX(PlansAndNotes!$G$6:$G$4005,ROW(B3021)-ROW($C$3)))=0,"",INDEX(PlansAndNotes!$G$6:$G$4005,ROW(B3021)-ROW($C$3))),"")</f>
        <v/>
      </c>
      <c r="R3021" s="361" t="str">
        <f>IFERROR(IF(LEN(D3021)&gt;0,IF(LEN(INDEX(AdressBook!$C$6:$C$25,MATCH(D3021,AdressBook!$B$6:$B$25,0),1))=0,"",INDEX(AdressBook!$C$6:$C$25,MATCH(D3021,AdressBook!$B$6:$B$25,0),1)),""),"")</f>
        <v/>
      </c>
      <c r="S3021" s="165">
        <f>IF(LEN(C3021)&gt;0,IFERROR(IF(MATCH(C3021,C3022:$C$4004,0)&gt;0,-1,ROW(S3021)-ROW($S$3)),ROW(S3021)-ROW($S$3)),-1)</f>
        <v>-1</v>
      </c>
      <c r="T3021" s="165">
        <f t="shared" si="324"/>
        <v>0</v>
      </c>
      <c r="U3021" s="165" t="str">
        <f t="shared" si="325"/>
        <v/>
      </c>
      <c r="V3021" s="165" t="str">
        <f>IFERROR(IF(OR(C3021="",S3021&lt;0),"",IF(SUBTOTAL(3,C3021:C3021)=0,-1,SUBTOTAL(3,$C$4:C3021))),"")</f>
        <v/>
      </c>
      <c r="W3021" s="156" t="str">
        <f t="array" ref="W3021">IF(LEN(C3021)&gt;0,IFERROR(IF(MATCH(C3021,$C$3:$C3020,0)&gt;0,N3021-INDEX($N$3:N3020,SUMPRODUCT(MAX(ROW($C$3:$C3020)*(C3021=$C$3:$C3020)))-2,1),""),""),"")</f>
        <v/>
      </c>
      <c r="X3021" s="156">
        <f t="shared" ca="1" si="326"/>
        <v>1</v>
      </c>
      <c r="Y3021" s="156">
        <f t="shared" ca="1" si="327"/>
        <v>1</v>
      </c>
    </row>
    <row r="3022" spans="2:25" hidden="1" x14ac:dyDescent="0.25">
      <c r="B3022" s="390" t="str">
        <f>IFERROR(IF(LEN(INDEX(PlansAndNotes!$B$6:$B$2005,ROW(A3022)-ROW($B$3)))=0,"",INDEX(PlansAndNotes!$B$6:$B$2005,ROW(A3022)-ROW($B$3))),"")</f>
        <v/>
      </c>
      <c r="C3022" s="387" t="str">
        <f t="shared" si="322"/>
        <v/>
      </c>
      <c r="D3022" s="361" t="str">
        <f>IFERROR(IF(LEN(C3022)&gt;0,IF(LEN(INDEX(TasksList!$C$6:$C$25,MATCH(C3022,TasksList!$B$6:$B$25,0),1))=0,"",INDEX(TasksList!$C$6:$C$25,MATCH(C3022,TasksList!$B$6:$B$25,0),1)),""),"")</f>
        <v/>
      </c>
      <c r="E3022" s="361" t="str">
        <f>IFERROR(IF(LEN(C3022)&gt;0,IF(LEN(INDEX(TasksList!$F$6:$F$25,MATCH(C3022,TasksList!$B$6:$B$25,0),1))=0,"not set!",INDEX(TasksList!$F$6:$F$25,MATCH(C3022,TasksList!$B$6:$B$25,0),1)),""),"")</f>
        <v/>
      </c>
      <c r="F3022" s="360" t="str">
        <f>IFERROR(IF(LEN(D3022)&gt;0,IF(LEN(INDEX(AdressBook!$D$6:$D$25,MATCH(D3022,AdressBook!$B$6:$B$25,0),1))=0,"",INDEX(AdressBook!$D$6:$D$25,MATCH(D3022,AdressBook!$B$6:$B$25,0),1)),""),"")</f>
        <v/>
      </c>
      <c r="G3022" s="361" t="str">
        <f>IFERROR(IF(LEN(INDEX(PlansAndNotes!$F$6:$F$4005,ROW(B3022)-ROW($C$3)))=0,"",INDEX(PlansAndNotes!$F$6:$F$4005,ROW(B3022)-ROW($C$3))),"")</f>
        <v/>
      </c>
      <c r="H3022" s="361" t="str">
        <f>IFERROR(IF(LEN(C3022)&gt;0,IF(LEN(INDEX(TasksList!$G$6:$G$25,MATCH(C3022,TasksList!$B$6:$B$25,0),1))=0,"",INDEX(TasksList!$G$6:$G$25,MATCH(C3022,TasksList!$B$6:$B$25,0),1)),""),"")</f>
        <v/>
      </c>
      <c r="N3022" s="362" t="str">
        <f>IFERROR(IF(LEN(INDEX(PlansAndNotes!$D$6:$D$4005,ROW(B3022)-ROW($C$3)))=0,"",INDEX(PlansAndNotes!$D$6:$D$4005,ROW(B3022)-ROW($C$3))),"")</f>
        <v/>
      </c>
      <c r="O3022" s="165" t="str">
        <f t="shared" si="323"/>
        <v/>
      </c>
      <c r="P3022" s="363" t="str">
        <f>IFERROR(IF(LEN(INDEX(PlansAndNotes!$E$6:$E$4005,ROW(B3022)-ROW($C$3)))=0,"",INDEX(PlansAndNotes!$E$6:$E$4005,ROW(B3022)-ROW($C$3))),"")</f>
        <v/>
      </c>
      <c r="Q3022" s="363" t="str">
        <f>IFERROR(IF(LEN(INDEX(PlansAndNotes!$G$6:$G$4005,ROW(B3022)-ROW($C$3)))=0,"",INDEX(PlansAndNotes!$G$6:$G$4005,ROW(B3022)-ROW($C$3))),"")</f>
        <v/>
      </c>
      <c r="R3022" s="361" t="str">
        <f>IFERROR(IF(LEN(D3022)&gt;0,IF(LEN(INDEX(AdressBook!$C$6:$C$25,MATCH(D3022,AdressBook!$B$6:$B$25,0),1))=0,"",INDEX(AdressBook!$C$6:$C$25,MATCH(D3022,AdressBook!$B$6:$B$25,0),1)),""),"")</f>
        <v/>
      </c>
      <c r="S3022" s="165">
        <f>IF(LEN(C3022)&gt;0,IFERROR(IF(MATCH(C3022,C3023:$C$4004,0)&gt;0,-1,ROW(S3022)-ROW($S$3)),ROW(S3022)-ROW($S$3)),-1)</f>
        <v>-1</v>
      </c>
      <c r="T3022" s="165">
        <f t="shared" si="324"/>
        <v>0</v>
      </c>
      <c r="U3022" s="165" t="str">
        <f t="shared" si="325"/>
        <v/>
      </c>
      <c r="V3022" s="165" t="str">
        <f>IFERROR(IF(OR(C3022="",S3022&lt;0),"",IF(SUBTOTAL(3,C3022:C3022)=0,-1,SUBTOTAL(3,$C$4:C3022))),"")</f>
        <v/>
      </c>
      <c r="W3022" s="156" t="str">
        <f t="array" ref="W3022">IF(LEN(C3022)&gt;0,IFERROR(IF(MATCH(C3022,$C$3:$C3021,0)&gt;0,N3022-INDEX($N$3:N3021,SUMPRODUCT(MAX(ROW($C$3:$C3021)*(C3022=$C$3:$C3021)))-2,1),""),""),"")</f>
        <v/>
      </c>
      <c r="X3022" s="156">
        <f t="shared" ca="1" si="326"/>
        <v>1</v>
      </c>
      <c r="Y3022" s="156">
        <f t="shared" ca="1" si="327"/>
        <v>1</v>
      </c>
    </row>
    <row r="3023" spans="2:25" hidden="1" x14ac:dyDescent="0.25">
      <c r="B3023" s="390" t="str">
        <f>IFERROR(IF(LEN(INDEX(PlansAndNotes!$B$6:$B$2005,ROW(A3023)-ROW($B$3)))=0,"",INDEX(PlansAndNotes!$B$6:$B$2005,ROW(A3023)-ROW($B$3))),"")</f>
        <v/>
      </c>
      <c r="C3023" s="387" t="str">
        <f t="shared" si="322"/>
        <v/>
      </c>
      <c r="D3023" s="361" t="str">
        <f>IFERROR(IF(LEN(C3023)&gt;0,IF(LEN(INDEX(TasksList!$C$6:$C$25,MATCH(C3023,TasksList!$B$6:$B$25,0),1))=0,"",INDEX(TasksList!$C$6:$C$25,MATCH(C3023,TasksList!$B$6:$B$25,0),1)),""),"")</f>
        <v/>
      </c>
      <c r="E3023" s="361" t="str">
        <f>IFERROR(IF(LEN(C3023)&gt;0,IF(LEN(INDEX(TasksList!$F$6:$F$25,MATCH(C3023,TasksList!$B$6:$B$25,0),1))=0,"not set!",INDEX(TasksList!$F$6:$F$25,MATCH(C3023,TasksList!$B$6:$B$25,0),1)),""),"")</f>
        <v/>
      </c>
      <c r="F3023" s="360" t="str">
        <f>IFERROR(IF(LEN(D3023)&gt;0,IF(LEN(INDEX(AdressBook!$D$6:$D$25,MATCH(D3023,AdressBook!$B$6:$B$25,0),1))=0,"",INDEX(AdressBook!$D$6:$D$25,MATCH(D3023,AdressBook!$B$6:$B$25,0),1)),""),"")</f>
        <v/>
      </c>
      <c r="G3023" s="361" t="str">
        <f>IFERROR(IF(LEN(INDEX(PlansAndNotes!$F$6:$F$4005,ROW(B3023)-ROW($C$3)))=0,"",INDEX(PlansAndNotes!$F$6:$F$4005,ROW(B3023)-ROW($C$3))),"")</f>
        <v/>
      </c>
      <c r="H3023" s="361" t="str">
        <f>IFERROR(IF(LEN(C3023)&gt;0,IF(LEN(INDEX(TasksList!$G$6:$G$25,MATCH(C3023,TasksList!$B$6:$B$25,0),1))=0,"",INDEX(TasksList!$G$6:$G$25,MATCH(C3023,TasksList!$B$6:$B$25,0),1)),""),"")</f>
        <v/>
      </c>
      <c r="N3023" s="362" t="str">
        <f>IFERROR(IF(LEN(INDEX(PlansAndNotes!$D$6:$D$4005,ROW(B3023)-ROW($C$3)))=0,"",INDEX(PlansAndNotes!$D$6:$D$4005,ROW(B3023)-ROW($C$3))),"")</f>
        <v/>
      </c>
      <c r="O3023" s="165" t="str">
        <f t="shared" si="323"/>
        <v/>
      </c>
      <c r="P3023" s="363" t="str">
        <f>IFERROR(IF(LEN(INDEX(PlansAndNotes!$E$6:$E$4005,ROW(B3023)-ROW($C$3)))=0,"",INDEX(PlansAndNotes!$E$6:$E$4005,ROW(B3023)-ROW($C$3))),"")</f>
        <v/>
      </c>
      <c r="Q3023" s="363" t="str">
        <f>IFERROR(IF(LEN(INDEX(PlansAndNotes!$G$6:$G$4005,ROW(B3023)-ROW($C$3)))=0,"",INDEX(PlansAndNotes!$G$6:$G$4005,ROW(B3023)-ROW($C$3))),"")</f>
        <v/>
      </c>
      <c r="R3023" s="361" t="str">
        <f>IFERROR(IF(LEN(D3023)&gt;0,IF(LEN(INDEX(AdressBook!$C$6:$C$25,MATCH(D3023,AdressBook!$B$6:$B$25,0),1))=0,"",INDEX(AdressBook!$C$6:$C$25,MATCH(D3023,AdressBook!$B$6:$B$25,0),1)),""),"")</f>
        <v/>
      </c>
      <c r="S3023" s="165">
        <f>IF(LEN(C3023)&gt;0,IFERROR(IF(MATCH(C3023,C3024:$C$4004,0)&gt;0,-1,ROW(S3023)-ROW($S$3)),ROW(S3023)-ROW($S$3)),-1)</f>
        <v>-1</v>
      </c>
      <c r="T3023" s="165">
        <f t="shared" si="324"/>
        <v>0</v>
      </c>
      <c r="U3023" s="165" t="str">
        <f t="shared" si="325"/>
        <v/>
      </c>
      <c r="V3023" s="165" t="str">
        <f>IFERROR(IF(OR(C3023="",S3023&lt;0),"",IF(SUBTOTAL(3,C3023:C3023)=0,-1,SUBTOTAL(3,$C$4:C3023))),"")</f>
        <v/>
      </c>
      <c r="W3023" s="156" t="str">
        <f t="array" ref="W3023">IF(LEN(C3023)&gt;0,IFERROR(IF(MATCH(C3023,$C$3:$C3022,0)&gt;0,N3023-INDEX($N$3:N3022,SUMPRODUCT(MAX(ROW($C$3:$C3022)*(C3023=$C$3:$C3022)))-2,1),""),""),"")</f>
        <v/>
      </c>
      <c r="X3023" s="156">
        <f t="shared" ca="1" si="326"/>
        <v>1</v>
      </c>
      <c r="Y3023" s="156">
        <f t="shared" ca="1" si="327"/>
        <v>1</v>
      </c>
    </row>
    <row r="3024" spans="2:25" hidden="1" x14ac:dyDescent="0.25">
      <c r="B3024" s="390" t="str">
        <f>IFERROR(IF(LEN(INDEX(PlansAndNotes!$B$6:$B$2005,ROW(A3024)-ROW($B$3)))=0,"",INDEX(PlansAndNotes!$B$6:$B$2005,ROW(A3024)-ROW($B$3))),"")</f>
        <v/>
      </c>
      <c r="C3024" s="387" t="str">
        <f t="shared" ref="C3024:C3087" si="328">IF(LEN(B3024)&gt;0,LEFT(B3024,SEARCH(" - ",B3024)-1)*1,"")</f>
        <v/>
      </c>
      <c r="D3024" s="361" t="str">
        <f>IFERROR(IF(LEN(C3024)&gt;0,IF(LEN(INDEX(TasksList!$C$6:$C$25,MATCH(C3024,TasksList!$B$6:$B$25,0),1))=0,"",INDEX(TasksList!$C$6:$C$25,MATCH(C3024,TasksList!$B$6:$B$25,0),1)),""),"")</f>
        <v/>
      </c>
      <c r="E3024" s="361" t="str">
        <f>IFERROR(IF(LEN(C3024)&gt;0,IF(LEN(INDEX(TasksList!$F$6:$F$25,MATCH(C3024,TasksList!$B$6:$B$25,0),1))=0,"not set!",INDEX(TasksList!$F$6:$F$25,MATCH(C3024,TasksList!$B$6:$B$25,0),1)),""),"")</f>
        <v/>
      </c>
      <c r="F3024" s="360" t="str">
        <f>IFERROR(IF(LEN(D3024)&gt;0,IF(LEN(INDEX(AdressBook!$D$6:$D$25,MATCH(D3024,AdressBook!$B$6:$B$25,0),1))=0,"",INDEX(AdressBook!$D$6:$D$25,MATCH(D3024,AdressBook!$B$6:$B$25,0),1)),""),"")</f>
        <v/>
      </c>
      <c r="G3024" s="361" t="str">
        <f>IFERROR(IF(LEN(INDEX(PlansAndNotes!$F$6:$F$4005,ROW(B3024)-ROW($C$3)))=0,"",INDEX(PlansAndNotes!$F$6:$F$4005,ROW(B3024)-ROW($C$3))),"")</f>
        <v/>
      </c>
      <c r="H3024" s="361" t="str">
        <f>IFERROR(IF(LEN(C3024)&gt;0,IF(LEN(INDEX(TasksList!$G$6:$G$25,MATCH(C3024,TasksList!$B$6:$B$25,0),1))=0,"",INDEX(TasksList!$G$6:$G$25,MATCH(C3024,TasksList!$B$6:$B$25,0),1)),""),"")</f>
        <v/>
      </c>
      <c r="N3024" s="362" t="str">
        <f>IFERROR(IF(LEN(INDEX(PlansAndNotes!$D$6:$D$4005,ROW(B3024)-ROW($C$3)))=0,"",INDEX(PlansAndNotes!$D$6:$D$4005,ROW(B3024)-ROW($C$3))),"")</f>
        <v/>
      </c>
      <c r="O3024" s="165" t="str">
        <f t="shared" si="323"/>
        <v/>
      </c>
      <c r="P3024" s="363" t="str">
        <f>IFERROR(IF(LEN(INDEX(PlansAndNotes!$E$6:$E$4005,ROW(B3024)-ROW($C$3)))=0,"",INDEX(PlansAndNotes!$E$6:$E$4005,ROW(B3024)-ROW($C$3))),"")</f>
        <v/>
      </c>
      <c r="Q3024" s="363" t="str">
        <f>IFERROR(IF(LEN(INDEX(PlansAndNotes!$G$6:$G$4005,ROW(B3024)-ROW($C$3)))=0,"",INDEX(PlansAndNotes!$G$6:$G$4005,ROW(B3024)-ROW($C$3))),"")</f>
        <v/>
      </c>
      <c r="R3024" s="361" t="str">
        <f>IFERROR(IF(LEN(D3024)&gt;0,IF(LEN(INDEX(AdressBook!$C$6:$C$25,MATCH(D3024,AdressBook!$B$6:$B$25,0),1))=0,"",INDEX(AdressBook!$C$6:$C$25,MATCH(D3024,AdressBook!$B$6:$B$25,0),1)),""),"")</f>
        <v/>
      </c>
      <c r="S3024" s="165">
        <f>IF(LEN(C3024)&gt;0,IFERROR(IF(MATCH(C3024,C3025:$C$4004,0)&gt;0,-1,ROW(S3024)-ROW($S$3)),ROW(S3024)-ROW($S$3)),-1)</f>
        <v>-1</v>
      </c>
      <c r="T3024" s="165">
        <f t="shared" si="324"/>
        <v>0</v>
      </c>
      <c r="U3024" s="165" t="str">
        <f t="shared" si="325"/>
        <v/>
      </c>
      <c r="V3024" s="165" t="str">
        <f>IFERROR(IF(OR(C3024="",S3024&lt;0),"",IF(SUBTOTAL(3,C3024:C3024)=0,-1,SUBTOTAL(3,$C$4:C3024))),"")</f>
        <v/>
      </c>
      <c r="W3024" s="156" t="str">
        <f t="array" ref="W3024">IF(LEN(C3024)&gt;0,IFERROR(IF(MATCH(C3024,$C$3:$C3023,0)&gt;0,N3024-INDEX($N$3:N3023,SUMPRODUCT(MAX(ROW($C$3:$C3023)*(C3024=$C$3:$C3023)))-2,1),""),""),"")</f>
        <v/>
      </c>
      <c r="X3024" s="156">
        <f t="shared" ca="1" si="326"/>
        <v>1</v>
      </c>
      <c r="Y3024" s="156">
        <f t="shared" ca="1" si="327"/>
        <v>1</v>
      </c>
    </row>
    <row r="3025" spans="2:25" hidden="1" x14ac:dyDescent="0.25">
      <c r="B3025" s="390" t="str">
        <f>IFERROR(IF(LEN(INDEX(PlansAndNotes!$B$6:$B$2005,ROW(A3025)-ROW($B$3)))=0,"",INDEX(PlansAndNotes!$B$6:$B$2005,ROW(A3025)-ROW($B$3))),"")</f>
        <v/>
      </c>
      <c r="C3025" s="387" t="str">
        <f t="shared" si="328"/>
        <v/>
      </c>
      <c r="D3025" s="361" t="str">
        <f>IFERROR(IF(LEN(C3025)&gt;0,IF(LEN(INDEX(TasksList!$C$6:$C$25,MATCH(C3025,TasksList!$B$6:$B$25,0),1))=0,"",INDEX(TasksList!$C$6:$C$25,MATCH(C3025,TasksList!$B$6:$B$25,0),1)),""),"")</f>
        <v/>
      </c>
      <c r="E3025" s="361" t="str">
        <f>IFERROR(IF(LEN(C3025)&gt;0,IF(LEN(INDEX(TasksList!$F$6:$F$25,MATCH(C3025,TasksList!$B$6:$B$25,0),1))=0,"not set!",INDEX(TasksList!$F$6:$F$25,MATCH(C3025,TasksList!$B$6:$B$25,0),1)),""),"")</f>
        <v/>
      </c>
      <c r="F3025" s="360" t="str">
        <f>IFERROR(IF(LEN(D3025)&gt;0,IF(LEN(INDEX(AdressBook!$D$6:$D$25,MATCH(D3025,AdressBook!$B$6:$B$25,0),1))=0,"",INDEX(AdressBook!$D$6:$D$25,MATCH(D3025,AdressBook!$B$6:$B$25,0),1)),""),"")</f>
        <v/>
      </c>
      <c r="G3025" s="361" t="str">
        <f>IFERROR(IF(LEN(INDEX(PlansAndNotes!$F$6:$F$4005,ROW(B3025)-ROW($C$3)))=0,"",INDEX(PlansAndNotes!$F$6:$F$4005,ROW(B3025)-ROW($C$3))),"")</f>
        <v/>
      </c>
      <c r="H3025" s="361" t="str">
        <f>IFERROR(IF(LEN(C3025)&gt;0,IF(LEN(INDEX(TasksList!$G$6:$G$25,MATCH(C3025,TasksList!$B$6:$B$25,0),1))=0,"",INDEX(TasksList!$G$6:$G$25,MATCH(C3025,TasksList!$B$6:$B$25,0),1)),""),"")</f>
        <v/>
      </c>
      <c r="N3025" s="362" t="str">
        <f>IFERROR(IF(LEN(INDEX(PlansAndNotes!$D$6:$D$4005,ROW(B3025)-ROW($C$3)))=0,"",INDEX(PlansAndNotes!$D$6:$D$4005,ROW(B3025)-ROW($C$3))),"")</f>
        <v/>
      </c>
      <c r="O3025" s="165" t="str">
        <f t="shared" si="323"/>
        <v/>
      </c>
      <c r="P3025" s="363" t="str">
        <f>IFERROR(IF(LEN(INDEX(PlansAndNotes!$E$6:$E$4005,ROW(B3025)-ROW($C$3)))=0,"",INDEX(PlansAndNotes!$E$6:$E$4005,ROW(B3025)-ROW($C$3))),"")</f>
        <v/>
      </c>
      <c r="Q3025" s="363" t="str">
        <f>IFERROR(IF(LEN(INDEX(PlansAndNotes!$G$6:$G$4005,ROW(B3025)-ROW($C$3)))=0,"",INDEX(PlansAndNotes!$G$6:$G$4005,ROW(B3025)-ROW($C$3))),"")</f>
        <v/>
      </c>
      <c r="R3025" s="361" t="str">
        <f>IFERROR(IF(LEN(D3025)&gt;0,IF(LEN(INDEX(AdressBook!$C$6:$C$25,MATCH(D3025,AdressBook!$B$6:$B$25,0),1))=0,"",INDEX(AdressBook!$C$6:$C$25,MATCH(D3025,AdressBook!$B$6:$B$25,0),1)),""),"")</f>
        <v/>
      </c>
      <c r="S3025" s="165">
        <f>IF(LEN(C3025)&gt;0,IFERROR(IF(MATCH(C3025,C3026:$C$4004,0)&gt;0,-1,ROW(S3025)-ROW($S$3)),ROW(S3025)-ROW($S$3)),-1)</f>
        <v>-1</v>
      </c>
      <c r="T3025" s="165">
        <f t="shared" si="324"/>
        <v>0</v>
      </c>
      <c r="U3025" s="165" t="str">
        <f t="shared" si="325"/>
        <v/>
      </c>
      <c r="V3025" s="165" t="str">
        <f>IFERROR(IF(OR(C3025="",S3025&lt;0),"",IF(SUBTOTAL(3,C3025:C3025)=0,-1,SUBTOTAL(3,$C$4:C3025))),"")</f>
        <v/>
      </c>
      <c r="W3025" s="156" t="str">
        <f t="array" ref="W3025">IF(LEN(C3025)&gt;0,IFERROR(IF(MATCH(C3025,$C$3:$C3024,0)&gt;0,N3025-INDEX($N$3:N3024,SUMPRODUCT(MAX(ROW($C$3:$C3024)*(C3025=$C$3:$C3024)))-2,1),""),""),"")</f>
        <v/>
      </c>
      <c r="X3025" s="156">
        <f t="shared" ca="1" si="326"/>
        <v>1</v>
      </c>
      <c r="Y3025" s="156">
        <f t="shared" ca="1" si="327"/>
        <v>1</v>
      </c>
    </row>
    <row r="3026" spans="2:25" hidden="1" x14ac:dyDescent="0.25">
      <c r="B3026" s="390" t="str">
        <f>IFERROR(IF(LEN(INDEX(PlansAndNotes!$B$6:$B$2005,ROW(A3026)-ROW($B$3)))=0,"",INDEX(PlansAndNotes!$B$6:$B$2005,ROW(A3026)-ROW($B$3))),"")</f>
        <v/>
      </c>
      <c r="C3026" s="387" t="str">
        <f t="shared" si="328"/>
        <v/>
      </c>
      <c r="D3026" s="361" t="str">
        <f>IFERROR(IF(LEN(C3026)&gt;0,IF(LEN(INDEX(TasksList!$C$6:$C$25,MATCH(C3026,TasksList!$B$6:$B$25,0),1))=0,"",INDEX(TasksList!$C$6:$C$25,MATCH(C3026,TasksList!$B$6:$B$25,0),1)),""),"")</f>
        <v/>
      </c>
      <c r="E3026" s="361" t="str">
        <f>IFERROR(IF(LEN(C3026)&gt;0,IF(LEN(INDEX(TasksList!$F$6:$F$25,MATCH(C3026,TasksList!$B$6:$B$25,0),1))=0,"not set!",INDEX(TasksList!$F$6:$F$25,MATCH(C3026,TasksList!$B$6:$B$25,0),1)),""),"")</f>
        <v/>
      </c>
      <c r="F3026" s="360" t="str">
        <f>IFERROR(IF(LEN(D3026)&gt;0,IF(LEN(INDEX(AdressBook!$D$6:$D$25,MATCH(D3026,AdressBook!$B$6:$B$25,0),1))=0,"",INDEX(AdressBook!$D$6:$D$25,MATCH(D3026,AdressBook!$B$6:$B$25,0),1)),""),"")</f>
        <v/>
      </c>
      <c r="G3026" s="361" t="str">
        <f>IFERROR(IF(LEN(INDEX(PlansAndNotes!$F$6:$F$4005,ROW(B3026)-ROW($C$3)))=0,"",INDEX(PlansAndNotes!$F$6:$F$4005,ROW(B3026)-ROW($C$3))),"")</f>
        <v/>
      </c>
      <c r="H3026" s="361" t="str">
        <f>IFERROR(IF(LEN(C3026)&gt;0,IF(LEN(INDEX(TasksList!$G$6:$G$25,MATCH(C3026,TasksList!$B$6:$B$25,0),1))=0,"",INDEX(TasksList!$G$6:$G$25,MATCH(C3026,TasksList!$B$6:$B$25,0),1)),""),"")</f>
        <v/>
      </c>
      <c r="N3026" s="362" t="str">
        <f>IFERROR(IF(LEN(INDEX(PlansAndNotes!$D$6:$D$4005,ROW(B3026)-ROW($C$3)))=0,"",INDEX(PlansAndNotes!$D$6:$D$4005,ROW(B3026)-ROW($C$3))),"")</f>
        <v/>
      </c>
      <c r="O3026" s="165" t="str">
        <f t="shared" si="323"/>
        <v/>
      </c>
      <c r="P3026" s="363" t="str">
        <f>IFERROR(IF(LEN(INDEX(PlansAndNotes!$E$6:$E$4005,ROW(B3026)-ROW($C$3)))=0,"",INDEX(PlansAndNotes!$E$6:$E$4005,ROW(B3026)-ROW($C$3))),"")</f>
        <v/>
      </c>
      <c r="Q3026" s="363" t="str">
        <f>IFERROR(IF(LEN(INDEX(PlansAndNotes!$G$6:$G$4005,ROW(B3026)-ROW($C$3)))=0,"",INDEX(PlansAndNotes!$G$6:$G$4005,ROW(B3026)-ROW($C$3))),"")</f>
        <v/>
      </c>
      <c r="R3026" s="361" t="str">
        <f>IFERROR(IF(LEN(D3026)&gt;0,IF(LEN(INDEX(AdressBook!$C$6:$C$25,MATCH(D3026,AdressBook!$B$6:$B$25,0),1))=0,"",INDEX(AdressBook!$C$6:$C$25,MATCH(D3026,AdressBook!$B$6:$B$25,0),1)),""),"")</f>
        <v/>
      </c>
      <c r="S3026" s="165">
        <f>IF(LEN(C3026)&gt;0,IFERROR(IF(MATCH(C3026,C3027:$C$4004,0)&gt;0,-1,ROW(S3026)-ROW($S$3)),ROW(S3026)-ROW($S$3)),-1)</f>
        <v>-1</v>
      </c>
      <c r="T3026" s="165">
        <f t="shared" si="324"/>
        <v>0</v>
      </c>
      <c r="U3026" s="165" t="str">
        <f t="shared" si="325"/>
        <v/>
      </c>
      <c r="V3026" s="165" t="str">
        <f>IFERROR(IF(OR(C3026="",S3026&lt;0),"",IF(SUBTOTAL(3,C3026:C3026)=0,-1,SUBTOTAL(3,$C$4:C3026))),"")</f>
        <v/>
      </c>
      <c r="W3026" s="156" t="str">
        <f t="array" ref="W3026">IF(LEN(C3026)&gt;0,IFERROR(IF(MATCH(C3026,$C$3:$C3025,0)&gt;0,N3026-INDEX($N$3:N3025,SUMPRODUCT(MAX(ROW($C$3:$C3025)*(C3026=$C$3:$C3025)))-2,1),""),""),"")</f>
        <v/>
      </c>
      <c r="X3026" s="156">
        <f t="shared" ca="1" si="326"/>
        <v>1</v>
      </c>
      <c r="Y3026" s="156">
        <f t="shared" ca="1" si="327"/>
        <v>1</v>
      </c>
    </row>
    <row r="3027" spans="2:25" hidden="1" x14ac:dyDescent="0.25">
      <c r="B3027" s="390" t="str">
        <f>IFERROR(IF(LEN(INDEX(PlansAndNotes!$B$6:$B$2005,ROW(A3027)-ROW($B$3)))=0,"",INDEX(PlansAndNotes!$B$6:$B$2005,ROW(A3027)-ROW($B$3))),"")</f>
        <v/>
      </c>
      <c r="C3027" s="387" t="str">
        <f t="shared" si="328"/>
        <v/>
      </c>
      <c r="D3027" s="361" t="str">
        <f>IFERROR(IF(LEN(C3027)&gt;0,IF(LEN(INDEX(TasksList!$C$6:$C$25,MATCH(C3027,TasksList!$B$6:$B$25,0),1))=0,"",INDEX(TasksList!$C$6:$C$25,MATCH(C3027,TasksList!$B$6:$B$25,0),1)),""),"")</f>
        <v/>
      </c>
      <c r="E3027" s="361" t="str">
        <f>IFERROR(IF(LEN(C3027)&gt;0,IF(LEN(INDEX(TasksList!$F$6:$F$25,MATCH(C3027,TasksList!$B$6:$B$25,0),1))=0,"not set!",INDEX(TasksList!$F$6:$F$25,MATCH(C3027,TasksList!$B$6:$B$25,0),1)),""),"")</f>
        <v/>
      </c>
      <c r="F3027" s="360" t="str">
        <f>IFERROR(IF(LEN(D3027)&gt;0,IF(LEN(INDEX(AdressBook!$D$6:$D$25,MATCH(D3027,AdressBook!$B$6:$B$25,0),1))=0,"",INDEX(AdressBook!$D$6:$D$25,MATCH(D3027,AdressBook!$B$6:$B$25,0),1)),""),"")</f>
        <v/>
      </c>
      <c r="G3027" s="361" t="str">
        <f>IFERROR(IF(LEN(INDEX(PlansAndNotes!$F$6:$F$4005,ROW(B3027)-ROW($C$3)))=0,"",INDEX(PlansAndNotes!$F$6:$F$4005,ROW(B3027)-ROW($C$3))),"")</f>
        <v/>
      </c>
      <c r="H3027" s="361" t="str">
        <f>IFERROR(IF(LEN(C3027)&gt;0,IF(LEN(INDEX(TasksList!$G$6:$G$25,MATCH(C3027,TasksList!$B$6:$B$25,0),1))=0,"",INDEX(TasksList!$G$6:$G$25,MATCH(C3027,TasksList!$B$6:$B$25,0),1)),""),"")</f>
        <v/>
      </c>
      <c r="N3027" s="362" t="str">
        <f>IFERROR(IF(LEN(INDEX(PlansAndNotes!$D$6:$D$4005,ROW(B3027)-ROW($C$3)))=0,"",INDEX(PlansAndNotes!$D$6:$D$4005,ROW(B3027)-ROW($C$3))),"")</f>
        <v/>
      </c>
      <c r="O3027" s="165" t="str">
        <f t="shared" si="323"/>
        <v/>
      </c>
      <c r="P3027" s="363" t="str">
        <f>IFERROR(IF(LEN(INDEX(PlansAndNotes!$E$6:$E$4005,ROW(B3027)-ROW($C$3)))=0,"",INDEX(PlansAndNotes!$E$6:$E$4005,ROW(B3027)-ROW($C$3))),"")</f>
        <v/>
      </c>
      <c r="Q3027" s="363" t="str">
        <f>IFERROR(IF(LEN(INDEX(PlansAndNotes!$G$6:$G$4005,ROW(B3027)-ROW($C$3)))=0,"",INDEX(PlansAndNotes!$G$6:$G$4005,ROW(B3027)-ROW($C$3))),"")</f>
        <v/>
      </c>
      <c r="R3027" s="361" t="str">
        <f>IFERROR(IF(LEN(D3027)&gt;0,IF(LEN(INDEX(AdressBook!$C$6:$C$25,MATCH(D3027,AdressBook!$B$6:$B$25,0),1))=0,"",INDEX(AdressBook!$C$6:$C$25,MATCH(D3027,AdressBook!$B$6:$B$25,0),1)),""),"")</f>
        <v/>
      </c>
      <c r="S3027" s="165">
        <f>IF(LEN(C3027)&gt;0,IFERROR(IF(MATCH(C3027,C3028:$C$4004,0)&gt;0,-1,ROW(S3027)-ROW($S$3)),ROW(S3027)-ROW($S$3)),-1)</f>
        <v>-1</v>
      </c>
      <c r="T3027" s="165">
        <f t="shared" si="324"/>
        <v>0</v>
      </c>
      <c r="U3027" s="165" t="str">
        <f t="shared" si="325"/>
        <v/>
      </c>
      <c r="V3027" s="165" t="str">
        <f>IFERROR(IF(OR(C3027="",S3027&lt;0),"",IF(SUBTOTAL(3,C3027:C3027)=0,-1,SUBTOTAL(3,$C$4:C3027))),"")</f>
        <v/>
      </c>
      <c r="W3027" s="156" t="str">
        <f t="array" ref="W3027">IF(LEN(C3027)&gt;0,IFERROR(IF(MATCH(C3027,$C$3:$C3026,0)&gt;0,N3027-INDEX($N$3:N3026,SUMPRODUCT(MAX(ROW($C$3:$C3026)*(C3027=$C$3:$C3026)))-2,1),""),""),"")</f>
        <v/>
      </c>
      <c r="X3027" s="156">
        <f t="shared" ca="1" si="326"/>
        <v>1</v>
      </c>
      <c r="Y3027" s="156">
        <f t="shared" ca="1" si="327"/>
        <v>1</v>
      </c>
    </row>
    <row r="3028" spans="2:25" hidden="1" x14ac:dyDescent="0.25">
      <c r="B3028" s="390" t="str">
        <f>IFERROR(IF(LEN(INDEX(PlansAndNotes!$B$6:$B$2005,ROW(A3028)-ROW($B$3)))=0,"",INDEX(PlansAndNotes!$B$6:$B$2005,ROW(A3028)-ROW($B$3))),"")</f>
        <v/>
      </c>
      <c r="C3028" s="387" t="str">
        <f t="shared" si="328"/>
        <v/>
      </c>
      <c r="D3028" s="361" t="str">
        <f>IFERROR(IF(LEN(C3028)&gt;0,IF(LEN(INDEX(TasksList!$C$6:$C$25,MATCH(C3028,TasksList!$B$6:$B$25,0),1))=0,"",INDEX(TasksList!$C$6:$C$25,MATCH(C3028,TasksList!$B$6:$B$25,0),1)),""),"")</f>
        <v/>
      </c>
      <c r="E3028" s="361" t="str">
        <f>IFERROR(IF(LEN(C3028)&gt;0,IF(LEN(INDEX(TasksList!$F$6:$F$25,MATCH(C3028,TasksList!$B$6:$B$25,0),1))=0,"not set!",INDEX(TasksList!$F$6:$F$25,MATCH(C3028,TasksList!$B$6:$B$25,0),1)),""),"")</f>
        <v/>
      </c>
      <c r="F3028" s="360" t="str">
        <f>IFERROR(IF(LEN(D3028)&gt;0,IF(LEN(INDEX(AdressBook!$D$6:$D$25,MATCH(D3028,AdressBook!$B$6:$B$25,0),1))=0,"",INDEX(AdressBook!$D$6:$D$25,MATCH(D3028,AdressBook!$B$6:$B$25,0),1)),""),"")</f>
        <v/>
      </c>
      <c r="G3028" s="361" t="str">
        <f>IFERROR(IF(LEN(INDEX(PlansAndNotes!$F$6:$F$4005,ROW(B3028)-ROW($C$3)))=0,"",INDEX(PlansAndNotes!$F$6:$F$4005,ROW(B3028)-ROW($C$3))),"")</f>
        <v/>
      </c>
      <c r="H3028" s="361" t="str">
        <f>IFERROR(IF(LEN(C3028)&gt;0,IF(LEN(INDEX(TasksList!$G$6:$G$25,MATCH(C3028,TasksList!$B$6:$B$25,0),1))=0,"",INDEX(TasksList!$G$6:$G$25,MATCH(C3028,TasksList!$B$6:$B$25,0),1)),""),"")</f>
        <v/>
      </c>
      <c r="N3028" s="362" t="str">
        <f>IFERROR(IF(LEN(INDEX(PlansAndNotes!$D$6:$D$4005,ROW(B3028)-ROW($C$3)))=0,"",INDEX(PlansAndNotes!$D$6:$D$4005,ROW(B3028)-ROW($C$3))),"")</f>
        <v/>
      </c>
      <c r="O3028" s="165" t="str">
        <f t="shared" si="323"/>
        <v/>
      </c>
      <c r="P3028" s="363" t="str">
        <f>IFERROR(IF(LEN(INDEX(PlansAndNotes!$E$6:$E$4005,ROW(B3028)-ROW($C$3)))=0,"",INDEX(PlansAndNotes!$E$6:$E$4005,ROW(B3028)-ROW($C$3))),"")</f>
        <v/>
      </c>
      <c r="Q3028" s="363" t="str">
        <f>IFERROR(IF(LEN(INDEX(PlansAndNotes!$G$6:$G$4005,ROW(B3028)-ROW($C$3)))=0,"",INDEX(PlansAndNotes!$G$6:$G$4005,ROW(B3028)-ROW($C$3))),"")</f>
        <v/>
      </c>
      <c r="R3028" s="361" t="str">
        <f>IFERROR(IF(LEN(D3028)&gt;0,IF(LEN(INDEX(AdressBook!$C$6:$C$25,MATCH(D3028,AdressBook!$B$6:$B$25,0),1))=0,"",INDEX(AdressBook!$C$6:$C$25,MATCH(D3028,AdressBook!$B$6:$B$25,0),1)),""),"")</f>
        <v/>
      </c>
      <c r="S3028" s="165">
        <f>IF(LEN(C3028)&gt;0,IFERROR(IF(MATCH(C3028,C3029:$C$4004,0)&gt;0,-1,ROW(S3028)-ROW($S$3)),ROW(S3028)-ROW($S$3)),-1)</f>
        <v>-1</v>
      </c>
      <c r="T3028" s="165">
        <f t="shared" si="324"/>
        <v>0</v>
      </c>
      <c r="U3028" s="165" t="str">
        <f t="shared" si="325"/>
        <v/>
      </c>
      <c r="V3028" s="165" t="str">
        <f>IFERROR(IF(OR(C3028="",S3028&lt;0),"",IF(SUBTOTAL(3,C3028:C3028)=0,-1,SUBTOTAL(3,$C$4:C3028))),"")</f>
        <v/>
      </c>
      <c r="W3028" s="156" t="str">
        <f t="array" ref="W3028">IF(LEN(C3028)&gt;0,IFERROR(IF(MATCH(C3028,$C$3:$C3027,0)&gt;0,N3028-INDEX($N$3:N3027,SUMPRODUCT(MAX(ROW($C$3:$C3027)*(C3028=$C$3:$C3027)))-2,1),""),""),"")</f>
        <v/>
      </c>
      <c r="X3028" s="156">
        <f t="shared" ca="1" si="326"/>
        <v>1</v>
      </c>
      <c r="Y3028" s="156">
        <f t="shared" ca="1" si="327"/>
        <v>1</v>
      </c>
    </row>
    <row r="3029" spans="2:25" hidden="1" x14ac:dyDescent="0.25">
      <c r="B3029" s="390" t="str">
        <f>IFERROR(IF(LEN(INDEX(PlansAndNotes!$B$6:$B$2005,ROW(A3029)-ROW($B$3)))=0,"",INDEX(PlansAndNotes!$B$6:$B$2005,ROW(A3029)-ROW($B$3))),"")</f>
        <v/>
      </c>
      <c r="C3029" s="387" t="str">
        <f t="shared" si="328"/>
        <v/>
      </c>
      <c r="D3029" s="361" t="str">
        <f>IFERROR(IF(LEN(C3029)&gt;0,IF(LEN(INDEX(TasksList!$C$6:$C$25,MATCH(C3029,TasksList!$B$6:$B$25,0),1))=0,"",INDEX(TasksList!$C$6:$C$25,MATCH(C3029,TasksList!$B$6:$B$25,0),1)),""),"")</f>
        <v/>
      </c>
      <c r="E3029" s="361" t="str">
        <f>IFERROR(IF(LEN(C3029)&gt;0,IF(LEN(INDEX(TasksList!$F$6:$F$25,MATCH(C3029,TasksList!$B$6:$B$25,0),1))=0,"not set!",INDEX(TasksList!$F$6:$F$25,MATCH(C3029,TasksList!$B$6:$B$25,0),1)),""),"")</f>
        <v/>
      </c>
      <c r="F3029" s="360" t="str">
        <f>IFERROR(IF(LEN(D3029)&gt;0,IF(LEN(INDEX(AdressBook!$D$6:$D$25,MATCH(D3029,AdressBook!$B$6:$B$25,0),1))=0,"",INDEX(AdressBook!$D$6:$D$25,MATCH(D3029,AdressBook!$B$6:$B$25,0),1)),""),"")</f>
        <v/>
      </c>
      <c r="G3029" s="361" t="str">
        <f>IFERROR(IF(LEN(INDEX(PlansAndNotes!$F$6:$F$4005,ROW(B3029)-ROW($C$3)))=0,"",INDEX(PlansAndNotes!$F$6:$F$4005,ROW(B3029)-ROW($C$3))),"")</f>
        <v/>
      </c>
      <c r="H3029" s="361" t="str">
        <f>IFERROR(IF(LEN(C3029)&gt;0,IF(LEN(INDEX(TasksList!$G$6:$G$25,MATCH(C3029,TasksList!$B$6:$B$25,0),1))=0,"",INDEX(TasksList!$G$6:$G$25,MATCH(C3029,TasksList!$B$6:$B$25,0),1)),""),"")</f>
        <v/>
      </c>
      <c r="N3029" s="362" t="str">
        <f>IFERROR(IF(LEN(INDEX(PlansAndNotes!$D$6:$D$4005,ROW(B3029)-ROW($C$3)))=0,"",INDEX(PlansAndNotes!$D$6:$D$4005,ROW(B3029)-ROW($C$3))),"")</f>
        <v/>
      </c>
      <c r="O3029" s="165" t="str">
        <f t="shared" si="323"/>
        <v/>
      </c>
      <c r="P3029" s="363" t="str">
        <f>IFERROR(IF(LEN(INDEX(PlansAndNotes!$E$6:$E$4005,ROW(B3029)-ROW($C$3)))=0,"",INDEX(PlansAndNotes!$E$6:$E$4005,ROW(B3029)-ROW($C$3))),"")</f>
        <v/>
      </c>
      <c r="Q3029" s="363" t="str">
        <f>IFERROR(IF(LEN(INDEX(PlansAndNotes!$G$6:$G$4005,ROW(B3029)-ROW($C$3)))=0,"",INDEX(PlansAndNotes!$G$6:$G$4005,ROW(B3029)-ROW($C$3))),"")</f>
        <v/>
      </c>
      <c r="R3029" s="361" t="str">
        <f>IFERROR(IF(LEN(D3029)&gt;0,IF(LEN(INDEX(AdressBook!$C$6:$C$25,MATCH(D3029,AdressBook!$B$6:$B$25,0),1))=0,"",INDEX(AdressBook!$C$6:$C$25,MATCH(D3029,AdressBook!$B$6:$B$25,0),1)),""),"")</f>
        <v/>
      </c>
      <c r="S3029" s="165">
        <f>IF(LEN(C3029)&gt;0,IFERROR(IF(MATCH(C3029,C3030:$C$4004,0)&gt;0,-1,ROW(S3029)-ROW($S$3)),ROW(S3029)-ROW($S$3)),-1)</f>
        <v>-1</v>
      </c>
      <c r="T3029" s="165">
        <f t="shared" si="324"/>
        <v>0</v>
      </c>
      <c r="U3029" s="165" t="str">
        <f t="shared" si="325"/>
        <v/>
      </c>
      <c r="V3029" s="165" t="str">
        <f>IFERROR(IF(OR(C3029="",S3029&lt;0),"",IF(SUBTOTAL(3,C3029:C3029)=0,-1,SUBTOTAL(3,$C$4:C3029))),"")</f>
        <v/>
      </c>
      <c r="W3029" s="156" t="str">
        <f t="array" ref="W3029">IF(LEN(C3029)&gt;0,IFERROR(IF(MATCH(C3029,$C$3:$C3028,0)&gt;0,N3029-INDEX($N$3:N3028,SUMPRODUCT(MAX(ROW($C$3:$C3028)*(C3029=$C$3:$C3028)))-2,1),""),""),"")</f>
        <v/>
      </c>
      <c r="X3029" s="156">
        <f t="shared" ca="1" si="326"/>
        <v>1</v>
      </c>
      <c r="Y3029" s="156">
        <f t="shared" ca="1" si="327"/>
        <v>1</v>
      </c>
    </row>
    <row r="3030" spans="2:25" hidden="1" x14ac:dyDescent="0.25">
      <c r="B3030" s="390" t="str">
        <f>IFERROR(IF(LEN(INDEX(PlansAndNotes!$B$6:$B$2005,ROW(A3030)-ROW($B$3)))=0,"",INDEX(PlansAndNotes!$B$6:$B$2005,ROW(A3030)-ROW($B$3))),"")</f>
        <v/>
      </c>
      <c r="C3030" s="387" t="str">
        <f t="shared" si="328"/>
        <v/>
      </c>
      <c r="D3030" s="361" t="str">
        <f>IFERROR(IF(LEN(C3030)&gt;0,IF(LEN(INDEX(TasksList!$C$6:$C$25,MATCH(C3030,TasksList!$B$6:$B$25,0),1))=0,"",INDEX(TasksList!$C$6:$C$25,MATCH(C3030,TasksList!$B$6:$B$25,0),1)),""),"")</f>
        <v/>
      </c>
      <c r="E3030" s="361" t="str">
        <f>IFERROR(IF(LEN(C3030)&gt;0,IF(LEN(INDEX(TasksList!$F$6:$F$25,MATCH(C3030,TasksList!$B$6:$B$25,0),1))=0,"not set!",INDEX(TasksList!$F$6:$F$25,MATCH(C3030,TasksList!$B$6:$B$25,0),1)),""),"")</f>
        <v/>
      </c>
      <c r="F3030" s="360" t="str">
        <f>IFERROR(IF(LEN(D3030)&gt;0,IF(LEN(INDEX(AdressBook!$D$6:$D$25,MATCH(D3030,AdressBook!$B$6:$B$25,0),1))=0,"",INDEX(AdressBook!$D$6:$D$25,MATCH(D3030,AdressBook!$B$6:$B$25,0),1)),""),"")</f>
        <v/>
      </c>
      <c r="G3030" s="361" t="str">
        <f>IFERROR(IF(LEN(INDEX(PlansAndNotes!$F$6:$F$4005,ROW(B3030)-ROW($C$3)))=0,"",INDEX(PlansAndNotes!$F$6:$F$4005,ROW(B3030)-ROW($C$3))),"")</f>
        <v/>
      </c>
      <c r="H3030" s="361" t="str">
        <f>IFERROR(IF(LEN(C3030)&gt;0,IF(LEN(INDEX(TasksList!$G$6:$G$25,MATCH(C3030,TasksList!$B$6:$B$25,0),1))=0,"",INDEX(TasksList!$G$6:$G$25,MATCH(C3030,TasksList!$B$6:$B$25,0),1)),""),"")</f>
        <v/>
      </c>
      <c r="N3030" s="362" t="str">
        <f>IFERROR(IF(LEN(INDEX(PlansAndNotes!$D$6:$D$4005,ROW(B3030)-ROW($C$3)))=0,"",INDEX(PlansAndNotes!$D$6:$D$4005,ROW(B3030)-ROW($C$3))),"")</f>
        <v/>
      </c>
      <c r="O3030" s="165" t="str">
        <f t="shared" si="323"/>
        <v/>
      </c>
      <c r="P3030" s="363" t="str">
        <f>IFERROR(IF(LEN(INDEX(PlansAndNotes!$E$6:$E$4005,ROW(B3030)-ROW($C$3)))=0,"",INDEX(PlansAndNotes!$E$6:$E$4005,ROW(B3030)-ROW($C$3))),"")</f>
        <v/>
      </c>
      <c r="Q3030" s="363" t="str">
        <f>IFERROR(IF(LEN(INDEX(PlansAndNotes!$G$6:$G$4005,ROW(B3030)-ROW($C$3)))=0,"",INDEX(PlansAndNotes!$G$6:$G$4005,ROW(B3030)-ROW($C$3))),"")</f>
        <v/>
      </c>
      <c r="R3030" s="361" t="str">
        <f>IFERROR(IF(LEN(D3030)&gt;0,IF(LEN(INDEX(AdressBook!$C$6:$C$25,MATCH(D3030,AdressBook!$B$6:$B$25,0),1))=0,"",INDEX(AdressBook!$C$6:$C$25,MATCH(D3030,AdressBook!$B$6:$B$25,0),1)),""),"")</f>
        <v/>
      </c>
      <c r="S3030" s="165">
        <f>IF(LEN(C3030)&gt;0,IFERROR(IF(MATCH(C3030,C3031:$C$4004,0)&gt;0,-1,ROW(S3030)-ROW($S$3)),ROW(S3030)-ROW($S$3)),-1)</f>
        <v>-1</v>
      </c>
      <c r="T3030" s="165">
        <f t="shared" si="324"/>
        <v>0</v>
      </c>
      <c r="U3030" s="165" t="str">
        <f t="shared" si="325"/>
        <v/>
      </c>
      <c r="V3030" s="165" t="str">
        <f>IFERROR(IF(OR(C3030="",S3030&lt;0),"",IF(SUBTOTAL(3,C3030:C3030)=0,-1,SUBTOTAL(3,$C$4:C3030))),"")</f>
        <v/>
      </c>
      <c r="W3030" s="156" t="str">
        <f t="array" ref="W3030">IF(LEN(C3030)&gt;0,IFERROR(IF(MATCH(C3030,$C$3:$C3029,0)&gt;0,N3030-INDEX($N$3:N3029,SUMPRODUCT(MAX(ROW($C$3:$C3029)*(C3030=$C$3:$C3029)))-2,1),""),""),"")</f>
        <v/>
      </c>
      <c r="X3030" s="156">
        <f t="shared" ca="1" si="326"/>
        <v>1</v>
      </c>
      <c r="Y3030" s="156">
        <f t="shared" ca="1" si="327"/>
        <v>1</v>
      </c>
    </row>
    <row r="3031" spans="2:25" hidden="1" x14ac:dyDescent="0.25">
      <c r="B3031" s="390" t="str">
        <f>IFERROR(IF(LEN(INDEX(PlansAndNotes!$B$6:$B$2005,ROW(A3031)-ROW($B$3)))=0,"",INDEX(PlansAndNotes!$B$6:$B$2005,ROW(A3031)-ROW($B$3))),"")</f>
        <v/>
      </c>
      <c r="C3031" s="387" t="str">
        <f t="shared" si="328"/>
        <v/>
      </c>
      <c r="D3031" s="361" t="str">
        <f>IFERROR(IF(LEN(C3031)&gt;0,IF(LEN(INDEX(TasksList!$C$6:$C$25,MATCH(C3031,TasksList!$B$6:$B$25,0),1))=0,"",INDEX(TasksList!$C$6:$C$25,MATCH(C3031,TasksList!$B$6:$B$25,0),1)),""),"")</f>
        <v/>
      </c>
      <c r="E3031" s="361" t="str">
        <f>IFERROR(IF(LEN(C3031)&gt;0,IF(LEN(INDEX(TasksList!$F$6:$F$25,MATCH(C3031,TasksList!$B$6:$B$25,0),1))=0,"not set!",INDEX(TasksList!$F$6:$F$25,MATCH(C3031,TasksList!$B$6:$B$25,0),1)),""),"")</f>
        <v/>
      </c>
      <c r="F3031" s="360" t="str">
        <f>IFERROR(IF(LEN(D3031)&gt;0,IF(LEN(INDEX(AdressBook!$D$6:$D$25,MATCH(D3031,AdressBook!$B$6:$B$25,0),1))=0,"",INDEX(AdressBook!$D$6:$D$25,MATCH(D3031,AdressBook!$B$6:$B$25,0),1)),""),"")</f>
        <v/>
      </c>
      <c r="G3031" s="361" t="str">
        <f>IFERROR(IF(LEN(INDEX(PlansAndNotes!$F$6:$F$4005,ROW(B3031)-ROW($C$3)))=0,"",INDEX(PlansAndNotes!$F$6:$F$4005,ROW(B3031)-ROW($C$3))),"")</f>
        <v/>
      </c>
      <c r="H3031" s="361" t="str">
        <f>IFERROR(IF(LEN(C3031)&gt;0,IF(LEN(INDEX(TasksList!$G$6:$G$25,MATCH(C3031,TasksList!$B$6:$B$25,0),1))=0,"",INDEX(TasksList!$G$6:$G$25,MATCH(C3031,TasksList!$B$6:$B$25,0),1)),""),"")</f>
        <v/>
      </c>
      <c r="N3031" s="362" t="str">
        <f>IFERROR(IF(LEN(INDEX(PlansAndNotes!$D$6:$D$4005,ROW(B3031)-ROW($C$3)))=0,"",INDEX(PlansAndNotes!$D$6:$D$4005,ROW(B3031)-ROW($C$3))),"")</f>
        <v/>
      </c>
      <c r="O3031" s="165" t="str">
        <f t="shared" si="323"/>
        <v/>
      </c>
      <c r="P3031" s="363" t="str">
        <f>IFERROR(IF(LEN(INDEX(PlansAndNotes!$E$6:$E$4005,ROW(B3031)-ROW($C$3)))=0,"",INDEX(PlansAndNotes!$E$6:$E$4005,ROW(B3031)-ROW($C$3))),"")</f>
        <v/>
      </c>
      <c r="Q3031" s="363" t="str">
        <f>IFERROR(IF(LEN(INDEX(PlansAndNotes!$G$6:$G$4005,ROW(B3031)-ROW($C$3)))=0,"",INDEX(PlansAndNotes!$G$6:$G$4005,ROW(B3031)-ROW($C$3))),"")</f>
        <v/>
      </c>
      <c r="R3031" s="361" t="str">
        <f>IFERROR(IF(LEN(D3031)&gt;0,IF(LEN(INDEX(AdressBook!$C$6:$C$25,MATCH(D3031,AdressBook!$B$6:$B$25,0),1))=0,"",INDEX(AdressBook!$C$6:$C$25,MATCH(D3031,AdressBook!$B$6:$B$25,0),1)),""),"")</f>
        <v/>
      </c>
      <c r="S3031" s="165">
        <f>IF(LEN(C3031)&gt;0,IFERROR(IF(MATCH(C3031,C3032:$C$4004,0)&gt;0,-1,ROW(S3031)-ROW($S$3)),ROW(S3031)-ROW($S$3)),-1)</f>
        <v>-1</v>
      </c>
      <c r="T3031" s="165">
        <f t="shared" si="324"/>
        <v>0</v>
      </c>
      <c r="U3031" s="165" t="str">
        <f t="shared" si="325"/>
        <v/>
      </c>
      <c r="V3031" s="165" t="str">
        <f>IFERROR(IF(OR(C3031="",S3031&lt;0),"",IF(SUBTOTAL(3,C3031:C3031)=0,-1,SUBTOTAL(3,$C$4:C3031))),"")</f>
        <v/>
      </c>
      <c r="W3031" s="156" t="str">
        <f t="array" ref="W3031">IF(LEN(C3031)&gt;0,IFERROR(IF(MATCH(C3031,$C$3:$C3030,0)&gt;0,N3031-INDEX($N$3:N3030,SUMPRODUCT(MAX(ROW($C$3:$C3030)*(C3031=$C$3:$C3030)))-2,1),""),""),"")</f>
        <v/>
      </c>
      <c r="X3031" s="156">
        <f t="shared" ca="1" si="326"/>
        <v>1</v>
      </c>
      <c r="Y3031" s="156">
        <f t="shared" ca="1" si="327"/>
        <v>1</v>
      </c>
    </row>
    <row r="3032" spans="2:25" hidden="1" x14ac:dyDescent="0.25">
      <c r="B3032" s="390" t="str">
        <f>IFERROR(IF(LEN(INDEX(PlansAndNotes!$B$6:$B$2005,ROW(A3032)-ROW($B$3)))=0,"",INDEX(PlansAndNotes!$B$6:$B$2005,ROW(A3032)-ROW($B$3))),"")</f>
        <v/>
      </c>
      <c r="C3032" s="387" t="str">
        <f t="shared" si="328"/>
        <v/>
      </c>
      <c r="D3032" s="361" t="str">
        <f>IFERROR(IF(LEN(C3032)&gt;0,IF(LEN(INDEX(TasksList!$C$6:$C$25,MATCH(C3032,TasksList!$B$6:$B$25,0),1))=0,"",INDEX(TasksList!$C$6:$C$25,MATCH(C3032,TasksList!$B$6:$B$25,0),1)),""),"")</f>
        <v/>
      </c>
      <c r="E3032" s="361" t="str">
        <f>IFERROR(IF(LEN(C3032)&gt;0,IF(LEN(INDEX(TasksList!$F$6:$F$25,MATCH(C3032,TasksList!$B$6:$B$25,0),1))=0,"not set!",INDEX(TasksList!$F$6:$F$25,MATCH(C3032,TasksList!$B$6:$B$25,0),1)),""),"")</f>
        <v/>
      </c>
      <c r="F3032" s="360" t="str">
        <f>IFERROR(IF(LEN(D3032)&gt;0,IF(LEN(INDEX(AdressBook!$D$6:$D$25,MATCH(D3032,AdressBook!$B$6:$B$25,0),1))=0,"",INDEX(AdressBook!$D$6:$D$25,MATCH(D3032,AdressBook!$B$6:$B$25,0),1)),""),"")</f>
        <v/>
      </c>
      <c r="G3032" s="361" t="str">
        <f>IFERROR(IF(LEN(INDEX(PlansAndNotes!$F$6:$F$4005,ROW(B3032)-ROW($C$3)))=0,"",INDEX(PlansAndNotes!$F$6:$F$4005,ROW(B3032)-ROW($C$3))),"")</f>
        <v/>
      </c>
      <c r="H3032" s="361" t="str">
        <f>IFERROR(IF(LEN(C3032)&gt;0,IF(LEN(INDEX(TasksList!$G$6:$G$25,MATCH(C3032,TasksList!$B$6:$B$25,0),1))=0,"",INDEX(TasksList!$G$6:$G$25,MATCH(C3032,TasksList!$B$6:$B$25,0),1)),""),"")</f>
        <v/>
      </c>
      <c r="N3032" s="362" t="str">
        <f>IFERROR(IF(LEN(INDEX(PlansAndNotes!$D$6:$D$4005,ROW(B3032)-ROW($C$3)))=0,"",INDEX(PlansAndNotes!$D$6:$D$4005,ROW(B3032)-ROW($C$3))),"")</f>
        <v/>
      </c>
      <c r="O3032" s="165" t="str">
        <f t="shared" si="323"/>
        <v/>
      </c>
      <c r="P3032" s="363" t="str">
        <f>IFERROR(IF(LEN(INDEX(PlansAndNotes!$E$6:$E$4005,ROW(B3032)-ROW($C$3)))=0,"",INDEX(PlansAndNotes!$E$6:$E$4005,ROW(B3032)-ROW($C$3))),"")</f>
        <v/>
      </c>
      <c r="Q3032" s="363" t="str">
        <f>IFERROR(IF(LEN(INDEX(PlansAndNotes!$G$6:$G$4005,ROW(B3032)-ROW($C$3)))=0,"",INDEX(PlansAndNotes!$G$6:$G$4005,ROW(B3032)-ROW($C$3))),"")</f>
        <v/>
      </c>
      <c r="R3032" s="361" t="str">
        <f>IFERROR(IF(LEN(D3032)&gt;0,IF(LEN(INDEX(AdressBook!$C$6:$C$25,MATCH(D3032,AdressBook!$B$6:$B$25,0),1))=0,"",INDEX(AdressBook!$C$6:$C$25,MATCH(D3032,AdressBook!$B$6:$B$25,0),1)),""),"")</f>
        <v/>
      </c>
      <c r="S3032" s="165">
        <f>IF(LEN(C3032)&gt;0,IFERROR(IF(MATCH(C3032,C3033:$C$4004,0)&gt;0,-1,ROW(S3032)-ROW($S$3)),ROW(S3032)-ROW($S$3)),-1)</f>
        <v>-1</v>
      </c>
      <c r="T3032" s="165">
        <f t="shared" si="324"/>
        <v>0</v>
      </c>
      <c r="U3032" s="165" t="str">
        <f t="shared" si="325"/>
        <v/>
      </c>
      <c r="V3032" s="165" t="str">
        <f>IFERROR(IF(OR(C3032="",S3032&lt;0),"",IF(SUBTOTAL(3,C3032:C3032)=0,-1,SUBTOTAL(3,$C$4:C3032))),"")</f>
        <v/>
      </c>
      <c r="W3032" s="156" t="str">
        <f t="array" ref="W3032">IF(LEN(C3032)&gt;0,IFERROR(IF(MATCH(C3032,$C$3:$C3031,0)&gt;0,N3032-INDEX($N$3:N3031,SUMPRODUCT(MAX(ROW($C$3:$C3031)*(C3032=$C$3:$C3031)))-2,1),""),""),"")</f>
        <v/>
      </c>
      <c r="X3032" s="156">
        <f t="shared" ca="1" si="326"/>
        <v>1</v>
      </c>
      <c r="Y3032" s="156">
        <f t="shared" ca="1" si="327"/>
        <v>1</v>
      </c>
    </row>
    <row r="3033" spans="2:25" hidden="1" x14ac:dyDescent="0.25">
      <c r="B3033" s="390" t="str">
        <f>IFERROR(IF(LEN(INDEX(PlansAndNotes!$B$6:$B$2005,ROW(A3033)-ROW($B$3)))=0,"",INDEX(PlansAndNotes!$B$6:$B$2005,ROW(A3033)-ROW($B$3))),"")</f>
        <v/>
      </c>
      <c r="C3033" s="387" t="str">
        <f t="shared" si="328"/>
        <v/>
      </c>
      <c r="D3033" s="361" t="str">
        <f>IFERROR(IF(LEN(C3033)&gt;0,IF(LEN(INDEX(TasksList!$C$6:$C$25,MATCH(C3033,TasksList!$B$6:$B$25,0),1))=0,"",INDEX(TasksList!$C$6:$C$25,MATCH(C3033,TasksList!$B$6:$B$25,0),1)),""),"")</f>
        <v/>
      </c>
      <c r="E3033" s="361" t="str">
        <f>IFERROR(IF(LEN(C3033)&gt;0,IF(LEN(INDEX(TasksList!$F$6:$F$25,MATCH(C3033,TasksList!$B$6:$B$25,0),1))=0,"not set!",INDEX(TasksList!$F$6:$F$25,MATCH(C3033,TasksList!$B$6:$B$25,0),1)),""),"")</f>
        <v/>
      </c>
      <c r="F3033" s="360" t="str">
        <f>IFERROR(IF(LEN(D3033)&gt;0,IF(LEN(INDEX(AdressBook!$D$6:$D$25,MATCH(D3033,AdressBook!$B$6:$B$25,0),1))=0,"",INDEX(AdressBook!$D$6:$D$25,MATCH(D3033,AdressBook!$B$6:$B$25,0),1)),""),"")</f>
        <v/>
      </c>
      <c r="G3033" s="361" t="str">
        <f>IFERROR(IF(LEN(INDEX(PlansAndNotes!$F$6:$F$4005,ROW(B3033)-ROW($C$3)))=0,"",INDEX(PlansAndNotes!$F$6:$F$4005,ROW(B3033)-ROW($C$3))),"")</f>
        <v/>
      </c>
      <c r="H3033" s="361" t="str">
        <f>IFERROR(IF(LEN(C3033)&gt;0,IF(LEN(INDEX(TasksList!$G$6:$G$25,MATCH(C3033,TasksList!$B$6:$B$25,0),1))=0,"",INDEX(TasksList!$G$6:$G$25,MATCH(C3033,TasksList!$B$6:$B$25,0),1)),""),"")</f>
        <v/>
      </c>
      <c r="N3033" s="362" t="str">
        <f>IFERROR(IF(LEN(INDEX(PlansAndNotes!$D$6:$D$4005,ROW(B3033)-ROW($C$3)))=0,"",INDEX(PlansAndNotes!$D$6:$D$4005,ROW(B3033)-ROW($C$3))),"")</f>
        <v/>
      </c>
      <c r="O3033" s="165" t="str">
        <f t="shared" si="323"/>
        <v/>
      </c>
      <c r="P3033" s="363" t="str">
        <f>IFERROR(IF(LEN(INDEX(PlansAndNotes!$E$6:$E$4005,ROW(B3033)-ROW($C$3)))=0,"",INDEX(PlansAndNotes!$E$6:$E$4005,ROW(B3033)-ROW($C$3))),"")</f>
        <v/>
      </c>
      <c r="Q3033" s="363" t="str">
        <f>IFERROR(IF(LEN(INDEX(PlansAndNotes!$G$6:$G$4005,ROW(B3033)-ROW($C$3)))=0,"",INDEX(PlansAndNotes!$G$6:$G$4005,ROW(B3033)-ROW($C$3))),"")</f>
        <v/>
      </c>
      <c r="R3033" s="361" t="str">
        <f>IFERROR(IF(LEN(D3033)&gt;0,IF(LEN(INDEX(AdressBook!$C$6:$C$25,MATCH(D3033,AdressBook!$B$6:$B$25,0),1))=0,"",INDEX(AdressBook!$C$6:$C$25,MATCH(D3033,AdressBook!$B$6:$B$25,0),1)),""),"")</f>
        <v/>
      </c>
      <c r="S3033" s="165">
        <f>IF(LEN(C3033)&gt;0,IFERROR(IF(MATCH(C3033,C3034:$C$4004,0)&gt;0,-1,ROW(S3033)-ROW($S$3)),ROW(S3033)-ROW($S$3)),-1)</f>
        <v>-1</v>
      </c>
      <c r="T3033" s="165">
        <f t="shared" si="324"/>
        <v>0</v>
      </c>
      <c r="U3033" s="165" t="str">
        <f t="shared" si="325"/>
        <v/>
      </c>
      <c r="V3033" s="165" t="str">
        <f>IFERROR(IF(OR(C3033="",S3033&lt;0),"",IF(SUBTOTAL(3,C3033:C3033)=0,-1,SUBTOTAL(3,$C$4:C3033))),"")</f>
        <v/>
      </c>
      <c r="W3033" s="156" t="str">
        <f t="array" ref="W3033">IF(LEN(C3033)&gt;0,IFERROR(IF(MATCH(C3033,$C$3:$C3032,0)&gt;0,N3033-INDEX($N$3:N3032,SUMPRODUCT(MAX(ROW($C$3:$C3032)*(C3033=$C$3:$C3032)))-2,1),""),""),"")</f>
        <v/>
      </c>
      <c r="X3033" s="156">
        <f t="shared" ca="1" si="326"/>
        <v>1</v>
      </c>
      <c r="Y3033" s="156">
        <f t="shared" ca="1" si="327"/>
        <v>1</v>
      </c>
    </row>
    <row r="3034" spans="2:25" hidden="1" x14ac:dyDescent="0.25">
      <c r="B3034" s="390" t="str">
        <f>IFERROR(IF(LEN(INDEX(PlansAndNotes!$B$6:$B$2005,ROW(A3034)-ROW($B$3)))=0,"",INDEX(PlansAndNotes!$B$6:$B$2005,ROW(A3034)-ROW($B$3))),"")</f>
        <v/>
      </c>
      <c r="C3034" s="387" t="str">
        <f t="shared" si="328"/>
        <v/>
      </c>
      <c r="D3034" s="361" t="str">
        <f>IFERROR(IF(LEN(C3034)&gt;0,IF(LEN(INDEX(TasksList!$C$6:$C$25,MATCH(C3034,TasksList!$B$6:$B$25,0),1))=0,"",INDEX(TasksList!$C$6:$C$25,MATCH(C3034,TasksList!$B$6:$B$25,0),1)),""),"")</f>
        <v/>
      </c>
      <c r="E3034" s="361" t="str">
        <f>IFERROR(IF(LEN(C3034)&gt;0,IF(LEN(INDEX(TasksList!$F$6:$F$25,MATCH(C3034,TasksList!$B$6:$B$25,0),1))=0,"not set!",INDEX(TasksList!$F$6:$F$25,MATCH(C3034,TasksList!$B$6:$B$25,0),1)),""),"")</f>
        <v/>
      </c>
      <c r="F3034" s="360" t="str">
        <f>IFERROR(IF(LEN(D3034)&gt;0,IF(LEN(INDEX(AdressBook!$D$6:$D$25,MATCH(D3034,AdressBook!$B$6:$B$25,0),1))=0,"",INDEX(AdressBook!$D$6:$D$25,MATCH(D3034,AdressBook!$B$6:$B$25,0),1)),""),"")</f>
        <v/>
      </c>
      <c r="G3034" s="361" t="str">
        <f>IFERROR(IF(LEN(INDEX(PlansAndNotes!$F$6:$F$4005,ROW(B3034)-ROW($C$3)))=0,"",INDEX(PlansAndNotes!$F$6:$F$4005,ROW(B3034)-ROW($C$3))),"")</f>
        <v/>
      </c>
      <c r="H3034" s="361" t="str">
        <f>IFERROR(IF(LEN(C3034)&gt;0,IF(LEN(INDEX(TasksList!$G$6:$G$25,MATCH(C3034,TasksList!$B$6:$B$25,0),1))=0,"",INDEX(TasksList!$G$6:$G$25,MATCH(C3034,TasksList!$B$6:$B$25,0),1)),""),"")</f>
        <v/>
      </c>
      <c r="N3034" s="362" t="str">
        <f>IFERROR(IF(LEN(INDEX(PlansAndNotes!$D$6:$D$4005,ROW(B3034)-ROW($C$3)))=0,"",INDEX(PlansAndNotes!$D$6:$D$4005,ROW(B3034)-ROW($C$3))),"")</f>
        <v/>
      </c>
      <c r="O3034" s="165" t="str">
        <f t="shared" si="323"/>
        <v/>
      </c>
      <c r="P3034" s="363" t="str">
        <f>IFERROR(IF(LEN(INDEX(PlansAndNotes!$E$6:$E$4005,ROW(B3034)-ROW($C$3)))=0,"",INDEX(PlansAndNotes!$E$6:$E$4005,ROW(B3034)-ROW($C$3))),"")</f>
        <v/>
      </c>
      <c r="Q3034" s="363" t="str">
        <f>IFERROR(IF(LEN(INDEX(PlansAndNotes!$G$6:$G$4005,ROW(B3034)-ROW($C$3)))=0,"",INDEX(PlansAndNotes!$G$6:$G$4005,ROW(B3034)-ROW($C$3))),"")</f>
        <v/>
      </c>
      <c r="R3034" s="361" t="str">
        <f>IFERROR(IF(LEN(D3034)&gt;0,IF(LEN(INDEX(AdressBook!$C$6:$C$25,MATCH(D3034,AdressBook!$B$6:$B$25,0),1))=0,"",INDEX(AdressBook!$C$6:$C$25,MATCH(D3034,AdressBook!$B$6:$B$25,0),1)),""),"")</f>
        <v/>
      </c>
      <c r="S3034" s="165">
        <f>IF(LEN(C3034)&gt;0,IFERROR(IF(MATCH(C3034,C3035:$C$4004,0)&gt;0,-1,ROW(S3034)-ROW($S$3)),ROW(S3034)-ROW($S$3)),-1)</f>
        <v>-1</v>
      </c>
      <c r="T3034" s="165">
        <f t="shared" si="324"/>
        <v>0</v>
      </c>
      <c r="U3034" s="165" t="str">
        <f t="shared" si="325"/>
        <v/>
      </c>
      <c r="V3034" s="165" t="str">
        <f>IFERROR(IF(OR(C3034="",S3034&lt;0),"",IF(SUBTOTAL(3,C3034:C3034)=0,-1,SUBTOTAL(3,$C$4:C3034))),"")</f>
        <v/>
      </c>
      <c r="W3034" s="156" t="str">
        <f t="array" ref="W3034">IF(LEN(C3034)&gt;0,IFERROR(IF(MATCH(C3034,$C$3:$C3033,0)&gt;0,N3034-INDEX($N$3:N3033,SUMPRODUCT(MAX(ROW($C$3:$C3033)*(C3034=$C$3:$C3033)))-2,1),""),""),"")</f>
        <v/>
      </c>
      <c r="X3034" s="156">
        <f t="shared" ca="1" si="326"/>
        <v>1</v>
      </c>
      <c r="Y3034" s="156">
        <f t="shared" ca="1" si="327"/>
        <v>1</v>
      </c>
    </row>
    <row r="3035" spans="2:25" hidden="1" x14ac:dyDescent="0.25">
      <c r="B3035" s="390" t="str">
        <f>IFERROR(IF(LEN(INDEX(PlansAndNotes!$B$6:$B$2005,ROW(A3035)-ROW($B$3)))=0,"",INDEX(PlansAndNotes!$B$6:$B$2005,ROW(A3035)-ROW($B$3))),"")</f>
        <v/>
      </c>
      <c r="C3035" s="387" t="str">
        <f t="shared" si="328"/>
        <v/>
      </c>
      <c r="D3035" s="361" t="str">
        <f>IFERROR(IF(LEN(C3035)&gt;0,IF(LEN(INDEX(TasksList!$C$6:$C$25,MATCH(C3035,TasksList!$B$6:$B$25,0),1))=0,"",INDEX(TasksList!$C$6:$C$25,MATCH(C3035,TasksList!$B$6:$B$25,0),1)),""),"")</f>
        <v/>
      </c>
      <c r="E3035" s="361" t="str">
        <f>IFERROR(IF(LEN(C3035)&gt;0,IF(LEN(INDEX(TasksList!$F$6:$F$25,MATCH(C3035,TasksList!$B$6:$B$25,0),1))=0,"not set!",INDEX(TasksList!$F$6:$F$25,MATCH(C3035,TasksList!$B$6:$B$25,0),1)),""),"")</f>
        <v/>
      </c>
      <c r="F3035" s="360" t="str">
        <f>IFERROR(IF(LEN(D3035)&gt;0,IF(LEN(INDEX(AdressBook!$D$6:$D$25,MATCH(D3035,AdressBook!$B$6:$B$25,0),1))=0,"",INDEX(AdressBook!$D$6:$D$25,MATCH(D3035,AdressBook!$B$6:$B$25,0),1)),""),"")</f>
        <v/>
      </c>
      <c r="G3035" s="361" t="str">
        <f>IFERROR(IF(LEN(INDEX(PlansAndNotes!$F$6:$F$4005,ROW(B3035)-ROW($C$3)))=0,"",INDEX(PlansAndNotes!$F$6:$F$4005,ROW(B3035)-ROW($C$3))),"")</f>
        <v/>
      </c>
      <c r="H3035" s="361" t="str">
        <f>IFERROR(IF(LEN(C3035)&gt;0,IF(LEN(INDEX(TasksList!$G$6:$G$25,MATCH(C3035,TasksList!$B$6:$B$25,0),1))=0,"",INDEX(TasksList!$G$6:$G$25,MATCH(C3035,TasksList!$B$6:$B$25,0),1)),""),"")</f>
        <v/>
      </c>
      <c r="N3035" s="362" t="str">
        <f>IFERROR(IF(LEN(INDEX(PlansAndNotes!$D$6:$D$4005,ROW(B3035)-ROW($C$3)))=0,"",INDEX(PlansAndNotes!$D$6:$D$4005,ROW(B3035)-ROW($C$3))),"")</f>
        <v/>
      </c>
      <c r="O3035" s="165" t="str">
        <f t="shared" si="323"/>
        <v/>
      </c>
      <c r="P3035" s="363" t="str">
        <f>IFERROR(IF(LEN(INDEX(PlansAndNotes!$E$6:$E$4005,ROW(B3035)-ROW($C$3)))=0,"",INDEX(PlansAndNotes!$E$6:$E$4005,ROW(B3035)-ROW($C$3))),"")</f>
        <v/>
      </c>
      <c r="Q3035" s="363" t="str">
        <f>IFERROR(IF(LEN(INDEX(PlansAndNotes!$G$6:$G$4005,ROW(B3035)-ROW($C$3)))=0,"",INDEX(PlansAndNotes!$G$6:$G$4005,ROW(B3035)-ROW($C$3))),"")</f>
        <v/>
      </c>
      <c r="R3035" s="361" t="str">
        <f>IFERROR(IF(LEN(D3035)&gt;0,IF(LEN(INDEX(AdressBook!$C$6:$C$25,MATCH(D3035,AdressBook!$B$6:$B$25,0),1))=0,"",INDEX(AdressBook!$C$6:$C$25,MATCH(D3035,AdressBook!$B$6:$B$25,0),1)),""),"")</f>
        <v/>
      </c>
      <c r="S3035" s="165">
        <f>IF(LEN(C3035)&gt;0,IFERROR(IF(MATCH(C3035,C3036:$C$4004,0)&gt;0,-1,ROW(S3035)-ROW($S$3)),ROW(S3035)-ROW($S$3)),-1)</f>
        <v>-1</v>
      </c>
      <c r="T3035" s="165">
        <f t="shared" si="324"/>
        <v>0</v>
      </c>
      <c r="U3035" s="165" t="str">
        <f t="shared" si="325"/>
        <v/>
      </c>
      <c r="V3035" s="165" t="str">
        <f>IFERROR(IF(OR(C3035="",S3035&lt;0),"",IF(SUBTOTAL(3,C3035:C3035)=0,-1,SUBTOTAL(3,$C$4:C3035))),"")</f>
        <v/>
      </c>
      <c r="W3035" s="156" t="str">
        <f t="array" ref="W3035">IF(LEN(C3035)&gt;0,IFERROR(IF(MATCH(C3035,$C$3:$C3034,0)&gt;0,N3035-INDEX($N$3:N3034,SUMPRODUCT(MAX(ROW($C$3:$C3034)*(C3035=$C$3:$C3034)))-2,1),""),""),"")</f>
        <v/>
      </c>
      <c r="X3035" s="156">
        <f t="shared" ca="1" si="326"/>
        <v>1</v>
      </c>
      <c r="Y3035" s="156">
        <f t="shared" ca="1" si="327"/>
        <v>1</v>
      </c>
    </row>
    <row r="3036" spans="2:25" hidden="1" x14ac:dyDescent="0.25">
      <c r="B3036" s="390" t="str">
        <f>IFERROR(IF(LEN(INDEX(PlansAndNotes!$B$6:$B$2005,ROW(A3036)-ROW($B$3)))=0,"",INDEX(PlansAndNotes!$B$6:$B$2005,ROW(A3036)-ROW($B$3))),"")</f>
        <v/>
      </c>
      <c r="C3036" s="387" t="str">
        <f t="shared" si="328"/>
        <v/>
      </c>
      <c r="D3036" s="361" t="str">
        <f>IFERROR(IF(LEN(C3036)&gt;0,IF(LEN(INDEX(TasksList!$C$6:$C$25,MATCH(C3036,TasksList!$B$6:$B$25,0),1))=0,"",INDEX(TasksList!$C$6:$C$25,MATCH(C3036,TasksList!$B$6:$B$25,0),1)),""),"")</f>
        <v/>
      </c>
      <c r="E3036" s="361" t="str">
        <f>IFERROR(IF(LEN(C3036)&gt;0,IF(LEN(INDEX(TasksList!$F$6:$F$25,MATCH(C3036,TasksList!$B$6:$B$25,0),1))=0,"not set!",INDEX(TasksList!$F$6:$F$25,MATCH(C3036,TasksList!$B$6:$B$25,0),1)),""),"")</f>
        <v/>
      </c>
      <c r="F3036" s="360" t="str">
        <f>IFERROR(IF(LEN(D3036)&gt;0,IF(LEN(INDEX(AdressBook!$D$6:$D$25,MATCH(D3036,AdressBook!$B$6:$B$25,0),1))=0,"",INDEX(AdressBook!$D$6:$D$25,MATCH(D3036,AdressBook!$B$6:$B$25,0),1)),""),"")</f>
        <v/>
      </c>
      <c r="G3036" s="361" t="str">
        <f>IFERROR(IF(LEN(INDEX(PlansAndNotes!$F$6:$F$4005,ROW(B3036)-ROW($C$3)))=0,"",INDEX(PlansAndNotes!$F$6:$F$4005,ROW(B3036)-ROW($C$3))),"")</f>
        <v/>
      </c>
      <c r="H3036" s="361" t="str">
        <f>IFERROR(IF(LEN(C3036)&gt;0,IF(LEN(INDEX(TasksList!$G$6:$G$25,MATCH(C3036,TasksList!$B$6:$B$25,0),1))=0,"",INDEX(TasksList!$G$6:$G$25,MATCH(C3036,TasksList!$B$6:$B$25,0),1)),""),"")</f>
        <v/>
      </c>
      <c r="N3036" s="362" t="str">
        <f>IFERROR(IF(LEN(INDEX(PlansAndNotes!$D$6:$D$4005,ROW(B3036)-ROW($C$3)))=0,"",INDEX(PlansAndNotes!$D$6:$D$4005,ROW(B3036)-ROW($C$3))),"")</f>
        <v/>
      </c>
      <c r="O3036" s="165" t="str">
        <f t="shared" si="323"/>
        <v/>
      </c>
      <c r="P3036" s="363" t="str">
        <f>IFERROR(IF(LEN(INDEX(PlansAndNotes!$E$6:$E$4005,ROW(B3036)-ROW($C$3)))=0,"",INDEX(PlansAndNotes!$E$6:$E$4005,ROW(B3036)-ROW($C$3))),"")</f>
        <v/>
      </c>
      <c r="Q3036" s="363" t="str">
        <f>IFERROR(IF(LEN(INDEX(PlansAndNotes!$G$6:$G$4005,ROW(B3036)-ROW($C$3)))=0,"",INDEX(PlansAndNotes!$G$6:$G$4005,ROW(B3036)-ROW($C$3))),"")</f>
        <v/>
      </c>
      <c r="R3036" s="361" t="str">
        <f>IFERROR(IF(LEN(D3036)&gt;0,IF(LEN(INDEX(AdressBook!$C$6:$C$25,MATCH(D3036,AdressBook!$B$6:$B$25,0),1))=0,"",INDEX(AdressBook!$C$6:$C$25,MATCH(D3036,AdressBook!$B$6:$B$25,0),1)),""),"")</f>
        <v/>
      </c>
      <c r="S3036" s="165">
        <f>IF(LEN(C3036)&gt;0,IFERROR(IF(MATCH(C3036,C3037:$C$4004,0)&gt;0,-1,ROW(S3036)-ROW($S$3)),ROW(S3036)-ROW($S$3)),-1)</f>
        <v>-1</v>
      </c>
      <c r="T3036" s="165">
        <f t="shared" si="324"/>
        <v>0</v>
      </c>
      <c r="U3036" s="165" t="str">
        <f t="shared" si="325"/>
        <v/>
      </c>
      <c r="V3036" s="165" t="str">
        <f>IFERROR(IF(OR(C3036="",S3036&lt;0),"",IF(SUBTOTAL(3,C3036:C3036)=0,-1,SUBTOTAL(3,$C$4:C3036))),"")</f>
        <v/>
      </c>
      <c r="W3036" s="156" t="str">
        <f t="array" ref="W3036">IF(LEN(C3036)&gt;0,IFERROR(IF(MATCH(C3036,$C$3:$C3035,0)&gt;0,N3036-INDEX($N$3:N3035,SUMPRODUCT(MAX(ROW($C$3:$C3035)*(C3036=$C$3:$C3035)))-2,1),""),""),"")</f>
        <v/>
      </c>
      <c r="X3036" s="156">
        <f t="shared" ca="1" si="326"/>
        <v>1</v>
      </c>
      <c r="Y3036" s="156">
        <f t="shared" ca="1" si="327"/>
        <v>1</v>
      </c>
    </row>
    <row r="3037" spans="2:25" hidden="1" x14ac:dyDescent="0.25">
      <c r="B3037" s="390" t="str">
        <f>IFERROR(IF(LEN(INDEX(PlansAndNotes!$B$6:$B$2005,ROW(A3037)-ROW($B$3)))=0,"",INDEX(PlansAndNotes!$B$6:$B$2005,ROW(A3037)-ROW($B$3))),"")</f>
        <v/>
      </c>
      <c r="C3037" s="387" t="str">
        <f t="shared" si="328"/>
        <v/>
      </c>
      <c r="D3037" s="361" t="str">
        <f>IFERROR(IF(LEN(C3037)&gt;0,IF(LEN(INDEX(TasksList!$C$6:$C$25,MATCH(C3037,TasksList!$B$6:$B$25,0),1))=0,"",INDEX(TasksList!$C$6:$C$25,MATCH(C3037,TasksList!$B$6:$B$25,0),1)),""),"")</f>
        <v/>
      </c>
      <c r="E3037" s="361" t="str">
        <f>IFERROR(IF(LEN(C3037)&gt;0,IF(LEN(INDEX(TasksList!$F$6:$F$25,MATCH(C3037,TasksList!$B$6:$B$25,0),1))=0,"not set!",INDEX(TasksList!$F$6:$F$25,MATCH(C3037,TasksList!$B$6:$B$25,0),1)),""),"")</f>
        <v/>
      </c>
      <c r="F3037" s="360" t="str">
        <f>IFERROR(IF(LEN(D3037)&gt;0,IF(LEN(INDEX(AdressBook!$D$6:$D$25,MATCH(D3037,AdressBook!$B$6:$B$25,0),1))=0,"",INDEX(AdressBook!$D$6:$D$25,MATCH(D3037,AdressBook!$B$6:$B$25,0),1)),""),"")</f>
        <v/>
      </c>
      <c r="G3037" s="361" t="str">
        <f>IFERROR(IF(LEN(INDEX(PlansAndNotes!$F$6:$F$4005,ROW(B3037)-ROW($C$3)))=0,"",INDEX(PlansAndNotes!$F$6:$F$4005,ROW(B3037)-ROW($C$3))),"")</f>
        <v/>
      </c>
      <c r="H3037" s="361" t="str">
        <f>IFERROR(IF(LEN(C3037)&gt;0,IF(LEN(INDEX(TasksList!$G$6:$G$25,MATCH(C3037,TasksList!$B$6:$B$25,0),1))=0,"",INDEX(TasksList!$G$6:$G$25,MATCH(C3037,TasksList!$B$6:$B$25,0),1)),""),"")</f>
        <v/>
      </c>
      <c r="N3037" s="362" t="str">
        <f>IFERROR(IF(LEN(INDEX(PlansAndNotes!$D$6:$D$4005,ROW(B3037)-ROW($C$3)))=0,"",INDEX(PlansAndNotes!$D$6:$D$4005,ROW(B3037)-ROW($C$3))),"")</f>
        <v/>
      </c>
      <c r="O3037" s="165" t="str">
        <f t="shared" si="323"/>
        <v/>
      </c>
      <c r="P3037" s="363" t="str">
        <f>IFERROR(IF(LEN(INDEX(PlansAndNotes!$E$6:$E$4005,ROW(B3037)-ROW($C$3)))=0,"",INDEX(PlansAndNotes!$E$6:$E$4005,ROW(B3037)-ROW($C$3))),"")</f>
        <v/>
      </c>
      <c r="Q3037" s="363" t="str">
        <f>IFERROR(IF(LEN(INDEX(PlansAndNotes!$G$6:$G$4005,ROW(B3037)-ROW($C$3)))=0,"",INDEX(PlansAndNotes!$G$6:$G$4005,ROW(B3037)-ROW($C$3))),"")</f>
        <v/>
      </c>
      <c r="R3037" s="361" t="str">
        <f>IFERROR(IF(LEN(D3037)&gt;0,IF(LEN(INDEX(AdressBook!$C$6:$C$25,MATCH(D3037,AdressBook!$B$6:$B$25,0),1))=0,"",INDEX(AdressBook!$C$6:$C$25,MATCH(D3037,AdressBook!$B$6:$B$25,0),1)),""),"")</f>
        <v/>
      </c>
      <c r="S3037" s="165">
        <f>IF(LEN(C3037)&gt;0,IFERROR(IF(MATCH(C3037,C3038:$C$4004,0)&gt;0,-1,ROW(S3037)-ROW($S$3)),ROW(S3037)-ROW($S$3)),-1)</f>
        <v>-1</v>
      </c>
      <c r="T3037" s="165">
        <f t="shared" si="324"/>
        <v>0</v>
      </c>
      <c r="U3037" s="165" t="str">
        <f t="shared" si="325"/>
        <v/>
      </c>
      <c r="V3037" s="165" t="str">
        <f>IFERROR(IF(OR(C3037="",S3037&lt;0),"",IF(SUBTOTAL(3,C3037:C3037)=0,-1,SUBTOTAL(3,$C$4:C3037))),"")</f>
        <v/>
      </c>
      <c r="W3037" s="156" t="str">
        <f t="array" ref="W3037">IF(LEN(C3037)&gt;0,IFERROR(IF(MATCH(C3037,$C$3:$C3036,0)&gt;0,N3037-INDEX($N$3:N3036,SUMPRODUCT(MAX(ROW($C$3:$C3036)*(C3037=$C$3:$C3036)))-2,1),""),""),"")</f>
        <v/>
      </c>
      <c r="X3037" s="156">
        <f t="shared" ca="1" si="326"/>
        <v>1</v>
      </c>
      <c r="Y3037" s="156">
        <f t="shared" ca="1" si="327"/>
        <v>1</v>
      </c>
    </row>
    <row r="3038" spans="2:25" hidden="1" x14ac:dyDescent="0.25">
      <c r="B3038" s="390" t="str">
        <f>IFERROR(IF(LEN(INDEX(PlansAndNotes!$B$6:$B$2005,ROW(A3038)-ROW($B$3)))=0,"",INDEX(PlansAndNotes!$B$6:$B$2005,ROW(A3038)-ROW($B$3))),"")</f>
        <v/>
      </c>
      <c r="C3038" s="387" t="str">
        <f t="shared" si="328"/>
        <v/>
      </c>
      <c r="D3038" s="361" t="str">
        <f>IFERROR(IF(LEN(C3038)&gt;0,IF(LEN(INDEX(TasksList!$C$6:$C$25,MATCH(C3038,TasksList!$B$6:$B$25,0),1))=0,"",INDEX(TasksList!$C$6:$C$25,MATCH(C3038,TasksList!$B$6:$B$25,0),1)),""),"")</f>
        <v/>
      </c>
      <c r="E3038" s="361" t="str">
        <f>IFERROR(IF(LEN(C3038)&gt;0,IF(LEN(INDEX(TasksList!$F$6:$F$25,MATCH(C3038,TasksList!$B$6:$B$25,0),1))=0,"not set!",INDEX(TasksList!$F$6:$F$25,MATCH(C3038,TasksList!$B$6:$B$25,0),1)),""),"")</f>
        <v/>
      </c>
      <c r="F3038" s="360" t="str">
        <f>IFERROR(IF(LEN(D3038)&gt;0,IF(LEN(INDEX(AdressBook!$D$6:$D$25,MATCH(D3038,AdressBook!$B$6:$B$25,0),1))=0,"",INDEX(AdressBook!$D$6:$D$25,MATCH(D3038,AdressBook!$B$6:$B$25,0),1)),""),"")</f>
        <v/>
      </c>
      <c r="G3038" s="361" t="str">
        <f>IFERROR(IF(LEN(INDEX(PlansAndNotes!$F$6:$F$4005,ROW(B3038)-ROW($C$3)))=0,"",INDEX(PlansAndNotes!$F$6:$F$4005,ROW(B3038)-ROW($C$3))),"")</f>
        <v/>
      </c>
      <c r="H3038" s="361" t="str">
        <f>IFERROR(IF(LEN(C3038)&gt;0,IF(LEN(INDEX(TasksList!$G$6:$G$25,MATCH(C3038,TasksList!$B$6:$B$25,0),1))=0,"",INDEX(TasksList!$G$6:$G$25,MATCH(C3038,TasksList!$B$6:$B$25,0),1)),""),"")</f>
        <v/>
      </c>
      <c r="N3038" s="362" t="str">
        <f>IFERROR(IF(LEN(INDEX(PlansAndNotes!$D$6:$D$4005,ROW(B3038)-ROW($C$3)))=0,"",INDEX(PlansAndNotes!$D$6:$D$4005,ROW(B3038)-ROW($C$3))),"")</f>
        <v/>
      </c>
      <c r="O3038" s="165" t="str">
        <f t="shared" si="323"/>
        <v/>
      </c>
      <c r="P3038" s="363" t="str">
        <f>IFERROR(IF(LEN(INDEX(PlansAndNotes!$E$6:$E$4005,ROW(B3038)-ROW($C$3)))=0,"",INDEX(PlansAndNotes!$E$6:$E$4005,ROW(B3038)-ROW($C$3))),"")</f>
        <v/>
      </c>
      <c r="Q3038" s="363" t="str">
        <f>IFERROR(IF(LEN(INDEX(PlansAndNotes!$G$6:$G$4005,ROW(B3038)-ROW($C$3)))=0,"",INDEX(PlansAndNotes!$G$6:$G$4005,ROW(B3038)-ROW($C$3))),"")</f>
        <v/>
      </c>
      <c r="R3038" s="361" t="str">
        <f>IFERROR(IF(LEN(D3038)&gt;0,IF(LEN(INDEX(AdressBook!$C$6:$C$25,MATCH(D3038,AdressBook!$B$6:$B$25,0),1))=0,"",INDEX(AdressBook!$C$6:$C$25,MATCH(D3038,AdressBook!$B$6:$B$25,0),1)),""),"")</f>
        <v/>
      </c>
      <c r="S3038" s="165">
        <f>IF(LEN(C3038)&gt;0,IFERROR(IF(MATCH(C3038,C3039:$C$4004,0)&gt;0,-1,ROW(S3038)-ROW($S$3)),ROW(S3038)-ROW($S$3)),-1)</f>
        <v>-1</v>
      </c>
      <c r="T3038" s="165">
        <f t="shared" si="324"/>
        <v>0</v>
      </c>
      <c r="U3038" s="165" t="str">
        <f t="shared" si="325"/>
        <v/>
      </c>
      <c r="V3038" s="165" t="str">
        <f>IFERROR(IF(OR(C3038="",S3038&lt;0),"",IF(SUBTOTAL(3,C3038:C3038)=0,-1,SUBTOTAL(3,$C$4:C3038))),"")</f>
        <v/>
      </c>
      <c r="W3038" s="156" t="str">
        <f t="array" ref="W3038">IF(LEN(C3038)&gt;0,IFERROR(IF(MATCH(C3038,$C$3:$C3037,0)&gt;0,N3038-INDEX($N$3:N3037,SUMPRODUCT(MAX(ROW($C$3:$C3037)*(C3038=$C$3:$C3037)))-2,1),""),""),"")</f>
        <v/>
      </c>
      <c r="X3038" s="156">
        <f t="shared" ca="1" si="326"/>
        <v>1</v>
      </c>
      <c r="Y3038" s="156">
        <f t="shared" ca="1" si="327"/>
        <v>1</v>
      </c>
    </row>
    <row r="3039" spans="2:25" hidden="1" x14ac:dyDescent="0.25">
      <c r="B3039" s="390" t="str">
        <f>IFERROR(IF(LEN(INDEX(PlansAndNotes!$B$6:$B$2005,ROW(A3039)-ROW($B$3)))=0,"",INDEX(PlansAndNotes!$B$6:$B$2005,ROW(A3039)-ROW($B$3))),"")</f>
        <v/>
      </c>
      <c r="C3039" s="387" t="str">
        <f t="shared" si="328"/>
        <v/>
      </c>
      <c r="D3039" s="361" t="str">
        <f>IFERROR(IF(LEN(C3039)&gt;0,IF(LEN(INDEX(TasksList!$C$6:$C$25,MATCH(C3039,TasksList!$B$6:$B$25,0),1))=0,"",INDEX(TasksList!$C$6:$C$25,MATCH(C3039,TasksList!$B$6:$B$25,0),1)),""),"")</f>
        <v/>
      </c>
      <c r="E3039" s="361" t="str">
        <f>IFERROR(IF(LEN(C3039)&gt;0,IF(LEN(INDEX(TasksList!$F$6:$F$25,MATCH(C3039,TasksList!$B$6:$B$25,0),1))=0,"not set!",INDEX(TasksList!$F$6:$F$25,MATCH(C3039,TasksList!$B$6:$B$25,0),1)),""),"")</f>
        <v/>
      </c>
      <c r="F3039" s="360" t="str">
        <f>IFERROR(IF(LEN(D3039)&gt;0,IF(LEN(INDEX(AdressBook!$D$6:$D$25,MATCH(D3039,AdressBook!$B$6:$B$25,0),1))=0,"",INDEX(AdressBook!$D$6:$D$25,MATCH(D3039,AdressBook!$B$6:$B$25,0),1)),""),"")</f>
        <v/>
      </c>
      <c r="G3039" s="361" t="str">
        <f>IFERROR(IF(LEN(INDEX(PlansAndNotes!$F$6:$F$4005,ROW(B3039)-ROW($C$3)))=0,"",INDEX(PlansAndNotes!$F$6:$F$4005,ROW(B3039)-ROW($C$3))),"")</f>
        <v/>
      </c>
      <c r="H3039" s="361" t="str">
        <f>IFERROR(IF(LEN(C3039)&gt;0,IF(LEN(INDEX(TasksList!$G$6:$G$25,MATCH(C3039,TasksList!$B$6:$B$25,0),1))=0,"",INDEX(TasksList!$G$6:$G$25,MATCH(C3039,TasksList!$B$6:$B$25,0),1)),""),"")</f>
        <v/>
      </c>
      <c r="N3039" s="362" t="str">
        <f>IFERROR(IF(LEN(INDEX(PlansAndNotes!$D$6:$D$4005,ROW(B3039)-ROW($C$3)))=0,"",INDEX(PlansAndNotes!$D$6:$D$4005,ROW(B3039)-ROW($C$3))),"")</f>
        <v/>
      </c>
      <c r="O3039" s="165" t="str">
        <f t="shared" si="323"/>
        <v/>
      </c>
      <c r="P3039" s="363" t="str">
        <f>IFERROR(IF(LEN(INDEX(PlansAndNotes!$E$6:$E$4005,ROW(B3039)-ROW($C$3)))=0,"",INDEX(PlansAndNotes!$E$6:$E$4005,ROW(B3039)-ROW($C$3))),"")</f>
        <v/>
      </c>
      <c r="Q3039" s="363" t="str">
        <f>IFERROR(IF(LEN(INDEX(PlansAndNotes!$G$6:$G$4005,ROW(B3039)-ROW($C$3)))=0,"",INDEX(PlansAndNotes!$G$6:$G$4005,ROW(B3039)-ROW($C$3))),"")</f>
        <v/>
      </c>
      <c r="R3039" s="361" t="str">
        <f>IFERROR(IF(LEN(D3039)&gt;0,IF(LEN(INDEX(AdressBook!$C$6:$C$25,MATCH(D3039,AdressBook!$B$6:$B$25,0),1))=0,"",INDEX(AdressBook!$C$6:$C$25,MATCH(D3039,AdressBook!$B$6:$B$25,0),1)),""),"")</f>
        <v/>
      </c>
      <c r="S3039" s="165">
        <f>IF(LEN(C3039)&gt;0,IFERROR(IF(MATCH(C3039,C3040:$C$4004,0)&gt;0,-1,ROW(S3039)-ROW($S$3)),ROW(S3039)-ROW($S$3)),-1)</f>
        <v>-1</v>
      </c>
      <c r="T3039" s="165">
        <f t="shared" si="324"/>
        <v>0</v>
      </c>
      <c r="U3039" s="165" t="str">
        <f t="shared" si="325"/>
        <v/>
      </c>
      <c r="V3039" s="165" t="str">
        <f>IFERROR(IF(OR(C3039="",S3039&lt;0),"",IF(SUBTOTAL(3,C3039:C3039)=0,-1,SUBTOTAL(3,$C$4:C3039))),"")</f>
        <v/>
      </c>
      <c r="W3039" s="156" t="str">
        <f t="array" ref="W3039">IF(LEN(C3039)&gt;0,IFERROR(IF(MATCH(C3039,$C$3:$C3038,0)&gt;0,N3039-INDEX($N$3:N3038,SUMPRODUCT(MAX(ROW($C$3:$C3038)*(C3039=$C$3:$C3038)))-2,1),""),""),"")</f>
        <v/>
      </c>
      <c r="X3039" s="156">
        <f t="shared" ca="1" si="326"/>
        <v>1</v>
      </c>
      <c r="Y3039" s="156">
        <f t="shared" ca="1" si="327"/>
        <v>1</v>
      </c>
    </row>
    <row r="3040" spans="2:25" hidden="1" x14ac:dyDescent="0.25">
      <c r="B3040" s="390" t="str">
        <f>IFERROR(IF(LEN(INDEX(PlansAndNotes!$B$6:$B$2005,ROW(A3040)-ROW($B$3)))=0,"",INDEX(PlansAndNotes!$B$6:$B$2005,ROW(A3040)-ROW($B$3))),"")</f>
        <v/>
      </c>
      <c r="C3040" s="387" t="str">
        <f t="shared" si="328"/>
        <v/>
      </c>
      <c r="D3040" s="361" t="str">
        <f>IFERROR(IF(LEN(C3040)&gt;0,IF(LEN(INDEX(TasksList!$C$6:$C$25,MATCH(C3040,TasksList!$B$6:$B$25,0),1))=0,"",INDEX(TasksList!$C$6:$C$25,MATCH(C3040,TasksList!$B$6:$B$25,0),1)),""),"")</f>
        <v/>
      </c>
      <c r="E3040" s="361" t="str">
        <f>IFERROR(IF(LEN(C3040)&gt;0,IF(LEN(INDEX(TasksList!$F$6:$F$25,MATCH(C3040,TasksList!$B$6:$B$25,0),1))=0,"not set!",INDEX(TasksList!$F$6:$F$25,MATCH(C3040,TasksList!$B$6:$B$25,0),1)),""),"")</f>
        <v/>
      </c>
      <c r="F3040" s="360" t="str">
        <f>IFERROR(IF(LEN(D3040)&gt;0,IF(LEN(INDEX(AdressBook!$D$6:$D$25,MATCH(D3040,AdressBook!$B$6:$B$25,0),1))=0,"",INDEX(AdressBook!$D$6:$D$25,MATCH(D3040,AdressBook!$B$6:$B$25,0),1)),""),"")</f>
        <v/>
      </c>
      <c r="G3040" s="361" t="str">
        <f>IFERROR(IF(LEN(INDEX(PlansAndNotes!$F$6:$F$4005,ROW(B3040)-ROW($C$3)))=0,"",INDEX(PlansAndNotes!$F$6:$F$4005,ROW(B3040)-ROW($C$3))),"")</f>
        <v/>
      </c>
      <c r="H3040" s="361" t="str">
        <f>IFERROR(IF(LEN(C3040)&gt;0,IF(LEN(INDEX(TasksList!$G$6:$G$25,MATCH(C3040,TasksList!$B$6:$B$25,0),1))=0,"",INDEX(TasksList!$G$6:$G$25,MATCH(C3040,TasksList!$B$6:$B$25,0),1)),""),"")</f>
        <v/>
      </c>
      <c r="N3040" s="362" t="str">
        <f>IFERROR(IF(LEN(INDEX(PlansAndNotes!$D$6:$D$4005,ROW(B3040)-ROW($C$3)))=0,"",INDEX(PlansAndNotes!$D$6:$D$4005,ROW(B3040)-ROW($C$3))),"")</f>
        <v/>
      </c>
      <c r="O3040" s="165" t="str">
        <f t="shared" si="323"/>
        <v/>
      </c>
      <c r="P3040" s="363" t="str">
        <f>IFERROR(IF(LEN(INDEX(PlansAndNotes!$E$6:$E$4005,ROW(B3040)-ROW($C$3)))=0,"",INDEX(PlansAndNotes!$E$6:$E$4005,ROW(B3040)-ROW($C$3))),"")</f>
        <v/>
      </c>
      <c r="Q3040" s="363" t="str">
        <f>IFERROR(IF(LEN(INDEX(PlansAndNotes!$G$6:$G$4005,ROW(B3040)-ROW($C$3)))=0,"",INDEX(PlansAndNotes!$G$6:$G$4005,ROW(B3040)-ROW($C$3))),"")</f>
        <v/>
      </c>
      <c r="R3040" s="361" t="str">
        <f>IFERROR(IF(LEN(D3040)&gt;0,IF(LEN(INDEX(AdressBook!$C$6:$C$25,MATCH(D3040,AdressBook!$B$6:$B$25,0),1))=0,"",INDEX(AdressBook!$C$6:$C$25,MATCH(D3040,AdressBook!$B$6:$B$25,0),1)),""),"")</f>
        <v/>
      </c>
      <c r="S3040" s="165">
        <f>IF(LEN(C3040)&gt;0,IFERROR(IF(MATCH(C3040,C3041:$C$4004,0)&gt;0,-1,ROW(S3040)-ROW($S$3)),ROW(S3040)-ROW($S$3)),-1)</f>
        <v>-1</v>
      </c>
      <c r="T3040" s="165">
        <f t="shared" si="324"/>
        <v>0</v>
      </c>
      <c r="U3040" s="165" t="str">
        <f t="shared" si="325"/>
        <v/>
      </c>
      <c r="V3040" s="165" t="str">
        <f>IFERROR(IF(OR(C3040="",S3040&lt;0),"",IF(SUBTOTAL(3,C3040:C3040)=0,-1,SUBTOTAL(3,$C$4:C3040))),"")</f>
        <v/>
      </c>
      <c r="W3040" s="156" t="str">
        <f t="array" ref="W3040">IF(LEN(C3040)&gt;0,IFERROR(IF(MATCH(C3040,$C$3:$C3039,0)&gt;0,N3040-INDEX($N$3:N3039,SUMPRODUCT(MAX(ROW($C$3:$C3039)*(C3040=$C$3:$C3039)))-2,1),""),""),"")</f>
        <v/>
      </c>
      <c r="X3040" s="156">
        <f t="shared" ca="1" si="326"/>
        <v>1</v>
      </c>
      <c r="Y3040" s="156">
        <f t="shared" ca="1" si="327"/>
        <v>1</v>
      </c>
    </row>
    <row r="3041" spans="2:25" hidden="1" x14ac:dyDescent="0.25">
      <c r="B3041" s="390" t="str">
        <f>IFERROR(IF(LEN(INDEX(PlansAndNotes!$B$6:$B$2005,ROW(A3041)-ROW($B$3)))=0,"",INDEX(PlansAndNotes!$B$6:$B$2005,ROW(A3041)-ROW($B$3))),"")</f>
        <v/>
      </c>
      <c r="C3041" s="387" t="str">
        <f t="shared" si="328"/>
        <v/>
      </c>
      <c r="D3041" s="361" t="str">
        <f>IFERROR(IF(LEN(C3041)&gt;0,IF(LEN(INDEX(TasksList!$C$6:$C$25,MATCH(C3041,TasksList!$B$6:$B$25,0),1))=0,"",INDEX(TasksList!$C$6:$C$25,MATCH(C3041,TasksList!$B$6:$B$25,0),1)),""),"")</f>
        <v/>
      </c>
      <c r="E3041" s="361" t="str">
        <f>IFERROR(IF(LEN(C3041)&gt;0,IF(LEN(INDEX(TasksList!$F$6:$F$25,MATCH(C3041,TasksList!$B$6:$B$25,0),1))=0,"not set!",INDEX(TasksList!$F$6:$F$25,MATCH(C3041,TasksList!$B$6:$B$25,0),1)),""),"")</f>
        <v/>
      </c>
      <c r="F3041" s="360" t="str">
        <f>IFERROR(IF(LEN(D3041)&gt;0,IF(LEN(INDEX(AdressBook!$D$6:$D$25,MATCH(D3041,AdressBook!$B$6:$B$25,0),1))=0,"",INDEX(AdressBook!$D$6:$D$25,MATCH(D3041,AdressBook!$B$6:$B$25,0),1)),""),"")</f>
        <v/>
      </c>
      <c r="G3041" s="361" t="str">
        <f>IFERROR(IF(LEN(INDEX(PlansAndNotes!$F$6:$F$4005,ROW(B3041)-ROW($C$3)))=0,"",INDEX(PlansAndNotes!$F$6:$F$4005,ROW(B3041)-ROW($C$3))),"")</f>
        <v/>
      </c>
      <c r="H3041" s="361" t="str">
        <f>IFERROR(IF(LEN(C3041)&gt;0,IF(LEN(INDEX(TasksList!$G$6:$G$25,MATCH(C3041,TasksList!$B$6:$B$25,0),1))=0,"",INDEX(TasksList!$G$6:$G$25,MATCH(C3041,TasksList!$B$6:$B$25,0),1)),""),"")</f>
        <v/>
      </c>
      <c r="N3041" s="362" t="str">
        <f>IFERROR(IF(LEN(INDEX(PlansAndNotes!$D$6:$D$4005,ROW(B3041)-ROW($C$3)))=0,"",INDEX(PlansAndNotes!$D$6:$D$4005,ROW(B3041)-ROW($C$3))),"")</f>
        <v/>
      </c>
      <c r="O3041" s="165" t="str">
        <f t="shared" si="323"/>
        <v/>
      </c>
      <c r="P3041" s="363" t="str">
        <f>IFERROR(IF(LEN(INDEX(PlansAndNotes!$E$6:$E$4005,ROW(B3041)-ROW($C$3)))=0,"",INDEX(PlansAndNotes!$E$6:$E$4005,ROW(B3041)-ROW($C$3))),"")</f>
        <v/>
      </c>
      <c r="Q3041" s="363" t="str">
        <f>IFERROR(IF(LEN(INDEX(PlansAndNotes!$G$6:$G$4005,ROW(B3041)-ROW($C$3)))=0,"",INDEX(PlansAndNotes!$G$6:$G$4005,ROW(B3041)-ROW($C$3))),"")</f>
        <v/>
      </c>
      <c r="R3041" s="361" t="str">
        <f>IFERROR(IF(LEN(D3041)&gt;0,IF(LEN(INDEX(AdressBook!$C$6:$C$25,MATCH(D3041,AdressBook!$B$6:$B$25,0),1))=0,"",INDEX(AdressBook!$C$6:$C$25,MATCH(D3041,AdressBook!$B$6:$B$25,0),1)),""),"")</f>
        <v/>
      </c>
      <c r="S3041" s="165">
        <f>IF(LEN(C3041)&gt;0,IFERROR(IF(MATCH(C3041,C3042:$C$4004,0)&gt;0,-1,ROW(S3041)-ROW($S$3)),ROW(S3041)-ROW($S$3)),-1)</f>
        <v>-1</v>
      </c>
      <c r="T3041" s="165">
        <f t="shared" si="324"/>
        <v>0</v>
      </c>
      <c r="U3041" s="165" t="str">
        <f t="shared" si="325"/>
        <v/>
      </c>
      <c r="V3041" s="165" t="str">
        <f>IFERROR(IF(OR(C3041="",S3041&lt;0),"",IF(SUBTOTAL(3,C3041:C3041)=0,-1,SUBTOTAL(3,$C$4:C3041))),"")</f>
        <v/>
      </c>
      <c r="W3041" s="156" t="str">
        <f t="array" ref="W3041">IF(LEN(C3041)&gt;0,IFERROR(IF(MATCH(C3041,$C$3:$C3040,0)&gt;0,N3041-INDEX($N$3:N3040,SUMPRODUCT(MAX(ROW($C$3:$C3040)*(C3041=$C$3:$C3040)))-2,1),""),""),"")</f>
        <v/>
      </c>
      <c r="X3041" s="156">
        <f t="shared" ca="1" si="326"/>
        <v>1</v>
      </c>
      <c r="Y3041" s="156">
        <f t="shared" ca="1" si="327"/>
        <v>1</v>
      </c>
    </row>
    <row r="3042" spans="2:25" hidden="1" x14ac:dyDescent="0.25">
      <c r="B3042" s="390" t="str">
        <f>IFERROR(IF(LEN(INDEX(PlansAndNotes!$B$6:$B$2005,ROW(A3042)-ROW($B$3)))=0,"",INDEX(PlansAndNotes!$B$6:$B$2005,ROW(A3042)-ROW($B$3))),"")</f>
        <v/>
      </c>
      <c r="C3042" s="387" t="str">
        <f t="shared" si="328"/>
        <v/>
      </c>
      <c r="D3042" s="361" t="str">
        <f>IFERROR(IF(LEN(C3042)&gt;0,IF(LEN(INDEX(TasksList!$C$6:$C$25,MATCH(C3042,TasksList!$B$6:$B$25,0),1))=0,"",INDEX(TasksList!$C$6:$C$25,MATCH(C3042,TasksList!$B$6:$B$25,0),1)),""),"")</f>
        <v/>
      </c>
      <c r="E3042" s="361" t="str">
        <f>IFERROR(IF(LEN(C3042)&gt;0,IF(LEN(INDEX(TasksList!$F$6:$F$25,MATCH(C3042,TasksList!$B$6:$B$25,0),1))=0,"not set!",INDEX(TasksList!$F$6:$F$25,MATCH(C3042,TasksList!$B$6:$B$25,0),1)),""),"")</f>
        <v/>
      </c>
      <c r="F3042" s="360" t="str">
        <f>IFERROR(IF(LEN(D3042)&gt;0,IF(LEN(INDEX(AdressBook!$D$6:$D$25,MATCH(D3042,AdressBook!$B$6:$B$25,0),1))=0,"",INDEX(AdressBook!$D$6:$D$25,MATCH(D3042,AdressBook!$B$6:$B$25,0),1)),""),"")</f>
        <v/>
      </c>
      <c r="G3042" s="361" t="str">
        <f>IFERROR(IF(LEN(INDEX(PlansAndNotes!$F$6:$F$4005,ROW(B3042)-ROW($C$3)))=0,"",INDEX(PlansAndNotes!$F$6:$F$4005,ROW(B3042)-ROW($C$3))),"")</f>
        <v/>
      </c>
      <c r="H3042" s="361" t="str">
        <f>IFERROR(IF(LEN(C3042)&gt;0,IF(LEN(INDEX(TasksList!$G$6:$G$25,MATCH(C3042,TasksList!$B$6:$B$25,0),1))=0,"",INDEX(TasksList!$G$6:$G$25,MATCH(C3042,TasksList!$B$6:$B$25,0),1)),""),"")</f>
        <v/>
      </c>
      <c r="N3042" s="362" t="str">
        <f>IFERROR(IF(LEN(INDEX(PlansAndNotes!$D$6:$D$4005,ROW(B3042)-ROW($C$3)))=0,"",INDEX(PlansAndNotes!$D$6:$D$4005,ROW(B3042)-ROW($C$3))),"")</f>
        <v/>
      </c>
      <c r="O3042" s="165" t="str">
        <f t="shared" si="323"/>
        <v/>
      </c>
      <c r="P3042" s="363" t="str">
        <f>IFERROR(IF(LEN(INDEX(PlansAndNotes!$E$6:$E$4005,ROW(B3042)-ROW($C$3)))=0,"",INDEX(PlansAndNotes!$E$6:$E$4005,ROW(B3042)-ROW($C$3))),"")</f>
        <v/>
      </c>
      <c r="Q3042" s="363" t="str">
        <f>IFERROR(IF(LEN(INDEX(PlansAndNotes!$G$6:$G$4005,ROW(B3042)-ROW($C$3)))=0,"",INDEX(PlansAndNotes!$G$6:$G$4005,ROW(B3042)-ROW($C$3))),"")</f>
        <v/>
      </c>
      <c r="R3042" s="361" t="str">
        <f>IFERROR(IF(LEN(D3042)&gt;0,IF(LEN(INDEX(AdressBook!$C$6:$C$25,MATCH(D3042,AdressBook!$B$6:$B$25,0),1))=0,"",INDEX(AdressBook!$C$6:$C$25,MATCH(D3042,AdressBook!$B$6:$B$25,0),1)),""),"")</f>
        <v/>
      </c>
      <c r="S3042" s="165">
        <f>IF(LEN(C3042)&gt;0,IFERROR(IF(MATCH(C3042,C3043:$C$4004,0)&gt;0,-1,ROW(S3042)-ROW($S$3)),ROW(S3042)-ROW($S$3)),-1)</f>
        <v>-1</v>
      </c>
      <c r="T3042" s="165">
        <f t="shared" si="324"/>
        <v>0</v>
      </c>
      <c r="U3042" s="165" t="str">
        <f t="shared" si="325"/>
        <v/>
      </c>
      <c r="V3042" s="165" t="str">
        <f>IFERROR(IF(OR(C3042="",S3042&lt;0),"",IF(SUBTOTAL(3,C3042:C3042)=0,-1,SUBTOTAL(3,$C$4:C3042))),"")</f>
        <v/>
      </c>
      <c r="W3042" s="156" t="str">
        <f t="array" ref="W3042">IF(LEN(C3042)&gt;0,IFERROR(IF(MATCH(C3042,$C$3:$C3041,0)&gt;0,N3042-INDEX($N$3:N3041,SUMPRODUCT(MAX(ROW($C$3:$C3041)*(C3042=$C$3:$C3041)))-2,1),""),""),"")</f>
        <v/>
      </c>
      <c r="X3042" s="156">
        <f t="shared" ca="1" si="326"/>
        <v>1</v>
      </c>
      <c r="Y3042" s="156">
        <f t="shared" ca="1" si="327"/>
        <v>1</v>
      </c>
    </row>
    <row r="3043" spans="2:25" hidden="1" x14ac:dyDescent="0.25">
      <c r="B3043" s="390" t="str">
        <f>IFERROR(IF(LEN(INDEX(PlansAndNotes!$B$6:$B$2005,ROW(A3043)-ROW($B$3)))=0,"",INDEX(PlansAndNotes!$B$6:$B$2005,ROW(A3043)-ROW($B$3))),"")</f>
        <v/>
      </c>
      <c r="C3043" s="387" t="str">
        <f t="shared" si="328"/>
        <v/>
      </c>
      <c r="D3043" s="361" t="str">
        <f>IFERROR(IF(LEN(C3043)&gt;0,IF(LEN(INDEX(TasksList!$C$6:$C$25,MATCH(C3043,TasksList!$B$6:$B$25,0),1))=0,"",INDEX(TasksList!$C$6:$C$25,MATCH(C3043,TasksList!$B$6:$B$25,0),1)),""),"")</f>
        <v/>
      </c>
      <c r="E3043" s="361" t="str">
        <f>IFERROR(IF(LEN(C3043)&gt;0,IF(LEN(INDEX(TasksList!$F$6:$F$25,MATCH(C3043,TasksList!$B$6:$B$25,0),1))=0,"not set!",INDEX(TasksList!$F$6:$F$25,MATCH(C3043,TasksList!$B$6:$B$25,0),1)),""),"")</f>
        <v/>
      </c>
      <c r="F3043" s="360" t="str">
        <f>IFERROR(IF(LEN(D3043)&gt;0,IF(LEN(INDEX(AdressBook!$D$6:$D$25,MATCH(D3043,AdressBook!$B$6:$B$25,0),1))=0,"",INDEX(AdressBook!$D$6:$D$25,MATCH(D3043,AdressBook!$B$6:$B$25,0),1)),""),"")</f>
        <v/>
      </c>
      <c r="G3043" s="361" t="str">
        <f>IFERROR(IF(LEN(INDEX(PlansAndNotes!$F$6:$F$4005,ROW(B3043)-ROW($C$3)))=0,"",INDEX(PlansAndNotes!$F$6:$F$4005,ROW(B3043)-ROW($C$3))),"")</f>
        <v/>
      </c>
      <c r="H3043" s="361" t="str">
        <f>IFERROR(IF(LEN(C3043)&gt;0,IF(LEN(INDEX(TasksList!$G$6:$G$25,MATCH(C3043,TasksList!$B$6:$B$25,0),1))=0,"",INDEX(TasksList!$G$6:$G$25,MATCH(C3043,TasksList!$B$6:$B$25,0),1)),""),"")</f>
        <v/>
      </c>
      <c r="N3043" s="362" t="str">
        <f>IFERROR(IF(LEN(INDEX(PlansAndNotes!$D$6:$D$4005,ROW(B3043)-ROW($C$3)))=0,"",INDEX(PlansAndNotes!$D$6:$D$4005,ROW(B3043)-ROW($C$3))),"")</f>
        <v/>
      </c>
      <c r="O3043" s="165" t="str">
        <f t="shared" si="323"/>
        <v/>
      </c>
      <c r="P3043" s="363" t="str">
        <f>IFERROR(IF(LEN(INDEX(PlansAndNotes!$E$6:$E$4005,ROW(B3043)-ROW($C$3)))=0,"",INDEX(PlansAndNotes!$E$6:$E$4005,ROW(B3043)-ROW($C$3))),"")</f>
        <v/>
      </c>
      <c r="Q3043" s="363" t="str">
        <f>IFERROR(IF(LEN(INDEX(PlansAndNotes!$G$6:$G$4005,ROW(B3043)-ROW($C$3)))=0,"",INDEX(PlansAndNotes!$G$6:$G$4005,ROW(B3043)-ROW($C$3))),"")</f>
        <v/>
      </c>
      <c r="R3043" s="361" t="str">
        <f>IFERROR(IF(LEN(D3043)&gt;0,IF(LEN(INDEX(AdressBook!$C$6:$C$25,MATCH(D3043,AdressBook!$B$6:$B$25,0),1))=0,"",INDEX(AdressBook!$C$6:$C$25,MATCH(D3043,AdressBook!$B$6:$B$25,0),1)),""),"")</f>
        <v/>
      </c>
      <c r="S3043" s="165">
        <f>IF(LEN(C3043)&gt;0,IFERROR(IF(MATCH(C3043,C3044:$C$4004,0)&gt;0,-1,ROW(S3043)-ROW($S$3)),ROW(S3043)-ROW($S$3)),-1)</f>
        <v>-1</v>
      </c>
      <c r="T3043" s="165">
        <f t="shared" si="324"/>
        <v>0</v>
      </c>
      <c r="U3043" s="165" t="str">
        <f t="shared" si="325"/>
        <v/>
      </c>
      <c r="V3043" s="165" t="str">
        <f>IFERROR(IF(OR(C3043="",S3043&lt;0),"",IF(SUBTOTAL(3,C3043:C3043)=0,-1,SUBTOTAL(3,$C$4:C3043))),"")</f>
        <v/>
      </c>
      <c r="W3043" s="156" t="str">
        <f t="array" ref="W3043">IF(LEN(C3043)&gt;0,IFERROR(IF(MATCH(C3043,$C$3:$C3042,0)&gt;0,N3043-INDEX($N$3:N3042,SUMPRODUCT(MAX(ROW($C$3:$C3042)*(C3043=$C$3:$C3042)))-2,1),""),""),"")</f>
        <v/>
      </c>
      <c r="X3043" s="156">
        <f t="shared" ca="1" si="326"/>
        <v>1</v>
      </c>
      <c r="Y3043" s="156">
        <f t="shared" ca="1" si="327"/>
        <v>1</v>
      </c>
    </row>
    <row r="3044" spans="2:25" hidden="1" x14ac:dyDescent="0.25">
      <c r="B3044" s="390" t="str">
        <f>IFERROR(IF(LEN(INDEX(PlansAndNotes!$B$6:$B$2005,ROW(A3044)-ROW($B$3)))=0,"",INDEX(PlansAndNotes!$B$6:$B$2005,ROW(A3044)-ROW($B$3))),"")</f>
        <v/>
      </c>
      <c r="C3044" s="387" t="str">
        <f t="shared" si="328"/>
        <v/>
      </c>
      <c r="D3044" s="361" t="str">
        <f>IFERROR(IF(LEN(C3044)&gt;0,IF(LEN(INDEX(TasksList!$C$6:$C$25,MATCH(C3044,TasksList!$B$6:$B$25,0),1))=0,"",INDEX(TasksList!$C$6:$C$25,MATCH(C3044,TasksList!$B$6:$B$25,0),1)),""),"")</f>
        <v/>
      </c>
      <c r="E3044" s="361" t="str">
        <f>IFERROR(IF(LEN(C3044)&gt;0,IF(LEN(INDEX(TasksList!$F$6:$F$25,MATCH(C3044,TasksList!$B$6:$B$25,0),1))=0,"not set!",INDEX(TasksList!$F$6:$F$25,MATCH(C3044,TasksList!$B$6:$B$25,0),1)),""),"")</f>
        <v/>
      </c>
      <c r="F3044" s="360" t="str">
        <f>IFERROR(IF(LEN(D3044)&gt;0,IF(LEN(INDEX(AdressBook!$D$6:$D$25,MATCH(D3044,AdressBook!$B$6:$B$25,0),1))=0,"",INDEX(AdressBook!$D$6:$D$25,MATCH(D3044,AdressBook!$B$6:$B$25,0),1)),""),"")</f>
        <v/>
      </c>
      <c r="G3044" s="361" t="str">
        <f>IFERROR(IF(LEN(INDEX(PlansAndNotes!$F$6:$F$4005,ROW(B3044)-ROW($C$3)))=0,"",INDEX(PlansAndNotes!$F$6:$F$4005,ROW(B3044)-ROW($C$3))),"")</f>
        <v/>
      </c>
      <c r="H3044" s="361" t="str">
        <f>IFERROR(IF(LEN(C3044)&gt;0,IF(LEN(INDEX(TasksList!$G$6:$G$25,MATCH(C3044,TasksList!$B$6:$B$25,0),1))=0,"",INDEX(TasksList!$G$6:$G$25,MATCH(C3044,TasksList!$B$6:$B$25,0),1)),""),"")</f>
        <v/>
      </c>
      <c r="N3044" s="362" t="str">
        <f>IFERROR(IF(LEN(INDEX(PlansAndNotes!$D$6:$D$4005,ROW(B3044)-ROW($C$3)))=0,"",INDEX(PlansAndNotes!$D$6:$D$4005,ROW(B3044)-ROW($C$3))),"")</f>
        <v/>
      </c>
      <c r="O3044" s="165" t="str">
        <f t="shared" si="323"/>
        <v/>
      </c>
      <c r="P3044" s="363" t="str">
        <f>IFERROR(IF(LEN(INDEX(PlansAndNotes!$E$6:$E$4005,ROW(B3044)-ROW($C$3)))=0,"",INDEX(PlansAndNotes!$E$6:$E$4005,ROW(B3044)-ROW($C$3))),"")</f>
        <v/>
      </c>
      <c r="Q3044" s="363" t="str">
        <f>IFERROR(IF(LEN(INDEX(PlansAndNotes!$G$6:$G$4005,ROW(B3044)-ROW($C$3)))=0,"",INDEX(PlansAndNotes!$G$6:$G$4005,ROW(B3044)-ROW($C$3))),"")</f>
        <v/>
      </c>
      <c r="R3044" s="361" t="str">
        <f>IFERROR(IF(LEN(D3044)&gt;0,IF(LEN(INDEX(AdressBook!$C$6:$C$25,MATCH(D3044,AdressBook!$B$6:$B$25,0),1))=0,"",INDEX(AdressBook!$C$6:$C$25,MATCH(D3044,AdressBook!$B$6:$B$25,0),1)),""),"")</f>
        <v/>
      </c>
      <c r="S3044" s="165">
        <f>IF(LEN(C3044)&gt;0,IFERROR(IF(MATCH(C3044,C3045:$C$4004,0)&gt;0,-1,ROW(S3044)-ROW($S$3)),ROW(S3044)-ROW($S$3)),-1)</f>
        <v>-1</v>
      </c>
      <c r="T3044" s="165">
        <f t="shared" si="324"/>
        <v>0</v>
      </c>
      <c r="U3044" s="165" t="str">
        <f t="shared" si="325"/>
        <v/>
      </c>
      <c r="V3044" s="165" t="str">
        <f>IFERROR(IF(OR(C3044="",S3044&lt;0),"",IF(SUBTOTAL(3,C3044:C3044)=0,-1,SUBTOTAL(3,$C$4:C3044))),"")</f>
        <v/>
      </c>
      <c r="W3044" s="156" t="str">
        <f t="array" ref="W3044">IF(LEN(C3044)&gt;0,IFERROR(IF(MATCH(C3044,$C$3:$C3043,0)&gt;0,N3044-INDEX($N$3:N3043,SUMPRODUCT(MAX(ROW($C$3:$C3043)*(C3044=$C$3:$C3043)))-2,1),""),""),"")</f>
        <v/>
      </c>
      <c r="X3044" s="156">
        <f t="shared" ca="1" si="326"/>
        <v>1</v>
      </c>
      <c r="Y3044" s="156">
        <f t="shared" ca="1" si="327"/>
        <v>1</v>
      </c>
    </row>
    <row r="3045" spans="2:25" hidden="1" x14ac:dyDescent="0.25">
      <c r="B3045" s="390" t="str">
        <f>IFERROR(IF(LEN(INDEX(PlansAndNotes!$B$6:$B$2005,ROW(A3045)-ROW($B$3)))=0,"",INDEX(PlansAndNotes!$B$6:$B$2005,ROW(A3045)-ROW($B$3))),"")</f>
        <v/>
      </c>
      <c r="C3045" s="387" t="str">
        <f t="shared" si="328"/>
        <v/>
      </c>
      <c r="D3045" s="361" t="str">
        <f>IFERROR(IF(LEN(C3045)&gt;0,IF(LEN(INDEX(TasksList!$C$6:$C$25,MATCH(C3045,TasksList!$B$6:$B$25,0),1))=0,"",INDEX(TasksList!$C$6:$C$25,MATCH(C3045,TasksList!$B$6:$B$25,0),1)),""),"")</f>
        <v/>
      </c>
      <c r="E3045" s="361" t="str">
        <f>IFERROR(IF(LEN(C3045)&gt;0,IF(LEN(INDEX(TasksList!$F$6:$F$25,MATCH(C3045,TasksList!$B$6:$B$25,0),1))=0,"not set!",INDEX(TasksList!$F$6:$F$25,MATCH(C3045,TasksList!$B$6:$B$25,0),1)),""),"")</f>
        <v/>
      </c>
      <c r="F3045" s="360" t="str">
        <f>IFERROR(IF(LEN(D3045)&gt;0,IF(LEN(INDEX(AdressBook!$D$6:$D$25,MATCH(D3045,AdressBook!$B$6:$B$25,0),1))=0,"",INDEX(AdressBook!$D$6:$D$25,MATCH(D3045,AdressBook!$B$6:$B$25,0),1)),""),"")</f>
        <v/>
      </c>
      <c r="G3045" s="361" t="str">
        <f>IFERROR(IF(LEN(INDEX(PlansAndNotes!$F$6:$F$4005,ROW(B3045)-ROW($C$3)))=0,"",INDEX(PlansAndNotes!$F$6:$F$4005,ROW(B3045)-ROW($C$3))),"")</f>
        <v/>
      </c>
      <c r="H3045" s="361" t="str">
        <f>IFERROR(IF(LEN(C3045)&gt;0,IF(LEN(INDEX(TasksList!$G$6:$G$25,MATCH(C3045,TasksList!$B$6:$B$25,0),1))=0,"",INDEX(TasksList!$G$6:$G$25,MATCH(C3045,TasksList!$B$6:$B$25,0),1)),""),"")</f>
        <v/>
      </c>
      <c r="N3045" s="362" t="str">
        <f>IFERROR(IF(LEN(INDEX(PlansAndNotes!$D$6:$D$4005,ROW(B3045)-ROW($C$3)))=0,"",INDEX(PlansAndNotes!$D$6:$D$4005,ROW(B3045)-ROW($C$3))),"")</f>
        <v/>
      </c>
      <c r="O3045" s="165" t="str">
        <f t="shared" si="323"/>
        <v/>
      </c>
      <c r="P3045" s="363" t="str">
        <f>IFERROR(IF(LEN(INDEX(PlansAndNotes!$E$6:$E$4005,ROW(B3045)-ROW($C$3)))=0,"",INDEX(PlansAndNotes!$E$6:$E$4005,ROW(B3045)-ROW($C$3))),"")</f>
        <v/>
      </c>
      <c r="Q3045" s="363" t="str">
        <f>IFERROR(IF(LEN(INDEX(PlansAndNotes!$G$6:$G$4005,ROW(B3045)-ROW($C$3)))=0,"",INDEX(PlansAndNotes!$G$6:$G$4005,ROW(B3045)-ROW($C$3))),"")</f>
        <v/>
      </c>
      <c r="R3045" s="361" t="str">
        <f>IFERROR(IF(LEN(D3045)&gt;0,IF(LEN(INDEX(AdressBook!$C$6:$C$25,MATCH(D3045,AdressBook!$B$6:$B$25,0),1))=0,"",INDEX(AdressBook!$C$6:$C$25,MATCH(D3045,AdressBook!$B$6:$B$25,0),1)),""),"")</f>
        <v/>
      </c>
      <c r="S3045" s="165">
        <f>IF(LEN(C3045)&gt;0,IFERROR(IF(MATCH(C3045,C3046:$C$4004,0)&gt;0,-1,ROW(S3045)-ROW($S$3)),ROW(S3045)-ROW($S$3)),-1)</f>
        <v>-1</v>
      </c>
      <c r="T3045" s="165">
        <f t="shared" si="324"/>
        <v>0</v>
      </c>
      <c r="U3045" s="165" t="str">
        <f t="shared" si="325"/>
        <v/>
      </c>
      <c r="V3045" s="165" t="str">
        <f>IFERROR(IF(OR(C3045="",S3045&lt;0),"",IF(SUBTOTAL(3,C3045:C3045)=0,-1,SUBTOTAL(3,$C$4:C3045))),"")</f>
        <v/>
      </c>
      <c r="W3045" s="156" t="str">
        <f t="array" ref="W3045">IF(LEN(C3045)&gt;0,IFERROR(IF(MATCH(C3045,$C$3:$C3044,0)&gt;0,N3045-INDEX($N$3:N3044,SUMPRODUCT(MAX(ROW($C$3:$C3044)*(C3045=$C$3:$C3044)))-2,1),""),""),"")</f>
        <v/>
      </c>
      <c r="X3045" s="156">
        <f t="shared" ca="1" si="326"/>
        <v>1</v>
      </c>
      <c r="Y3045" s="156">
        <f t="shared" ca="1" si="327"/>
        <v>1</v>
      </c>
    </row>
    <row r="3046" spans="2:25" hidden="1" x14ac:dyDescent="0.25">
      <c r="B3046" s="390" t="str">
        <f>IFERROR(IF(LEN(INDEX(PlansAndNotes!$B$6:$B$2005,ROW(A3046)-ROW($B$3)))=0,"",INDEX(PlansAndNotes!$B$6:$B$2005,ROW(A3046)-ROW($B$3))),"")</f>
        <v/>
      </c>
      <c r="C3046" s="387" t="str">
        <f t="shared" si="328"/>
        <v/>
      </c>
      <c r="D3046" s="361" t="str">
        <f>IFERROR(IF(LEN(C3046)&gt;0,IF(LEN(INDEX(TasksList!$C$6:$C$25,MATCH(C3046,TasksList!$B$6:$B$25,0),1))=0,"",INDEX(TasksList!$C$6:$C$25,MATCH(C3046,TasksList!$B$6:$B$25,0),1)),""),"")</f>
        <v/>
      </c>
      <c r="E3046" s="361" t="str">
        <f>IFERROR(IF(LEN(C3046)&gt;0,IF(LEN(INDEX(TasksList!$F$6:$F$25,MATCH(C3046,TasksList!$B$6:$B$25,0),1))=0,"not set!",INDEX(TasksList!$F$6:$F$25,MATCH(C3046,TasksList!$B$6:$B$25,0),1)),""),"")</f>
        <v/>
      </c>
      <c r="F3046" s="360" t="str">
        <f>IFERROR(IF(LEN(D3046)&gt;0,IF(LEN(INDEX(AdressBook!$D$6:$D$25,MATCH(D3046,AdressBook!$B$6:$B$25,0),1))=0,"",INDEX(AdressBook!$D$6:$D$25,MATCH(D3046,AdressBook!$B$6:$B$25,0),1)),""),"")</f>
        <v/>
      </c>
      <c r="G3046" s="361" t="str">
        <f>IFERROR(IF(LEN(INDEX(PlansAndNotes!$F$6:$F$4005,ROW(B3046)-ROW($C$3)))=0,"",INDEX(PlansAndNotes!$F$6:$F$4005,ROW(B3046)-ROW($C$3))),"")</f>
        <v/>
      </c>
      <c r="H3046" s="361" t="str">
        <f>IFERROR(IF(LEN(C3046)&gt;0,IF(LEN(INDEX(TasksList!$G$6:$G$25,MATCH(C3046,TasksList!$B$6:$B$25,0),1))=0,"",INDEX(TasksList!$G$6:$G$25,MATCH(C3046,TasksList!$B$6:$B$25,0),1)),""),"")</f>
        <v/>
      </c>
      <c r="N3046" s="362" t="str">
        <f>IFERROR(IF(LEN(INDEX(PlansAndNotes!$D$6:$D$4005,ROW(B3046)-ROW($C$3)))=0,"",INDEX(PlansAndNotes!$D$6:$D$4005,ROW(B3046)-ROW($C$3))),"")</f>
        <v/>
      </c>
      <c r="O3046" s="165" t="str">
        <f t="shared" si="323"/>
        <v/>
      </c>
      <c r="P3046" s="363" t="str">
        <f>IFERROR(IF(LEN(INDEX(PlansAndNotes!$E$6:$E$4005,ROW(B3046)-ROW($C$3)))=0,"",INDEX(PlansAndNotes!$E$6:$E$4005,ROW(B3046)-ROW($C$3))),"")</f>
        <v/>
      </c>
      <c r="Q3046" s="363" t="str">
        <f>IFERROR(IF(LEN(INDEX(PlansAndNotes!$G$6:$G$4005,ROW(B3046)-ROW($C$3)))=0,"",INDEX(PlansAndNotes!$G$6:$G$4005,ROW(B3046)-ROW($C$3))),"")</f>
        <v/>
      </c>
      <c r="R3046" s="361" t="str">
        <f>IFERROR(IF(LEN(D3046)&gt;0,IF(LEN(INDEX(AdressBook!$C$6:$C$25,MATCH(D3046,AdressBook!$B$6:$B$25,0),1))=0,"",INDEX(AdressBook!$C$6:$C$25,MATCH(D3046,AdressBook!$B$6:$B$25,0),1)),""),"")</f>
        <v/>
      </c>
      <c r="S3046" s="165">
        <f>IF(LEN(C3046)&gt;0,IFERROR(IF(MATCH(C3046,C3047:$C$4004,0)&gt;0,-1,ROW(S3046)-ROW($S$3)),ROW(S3046)-ROW($S$3)),-1)</f>
        <v>-1</v>
      </c>
      <c r="T3046" s="165">
        <f t="shared" si="324"/>
        <v>0</v>
      </c>
      <c r="U3046" s="165" t="str">
        <f t="shared" si="325"/>
        <v/>
      </c>
      <c r="V3046" s="165" t="str">
        <f>IFERROR(IF(OR(C3046="",S3046&lt;0),"",IF(SUBTOTAL(3,C3046:C3046)=0,-1,SUBTOTAL(3,$C$4:C3046))),"")</f>
        <v/>
      </c>
      <c r="W3046" s="156" t="str">
        <f t="array" ref="W3046">IF(LEN(C3046)&gt;0,IFERROR(IF(MATCH(C3046,$C$3:$C3045,0)&gt;0,N3046-INDEX($N$3:N3045,SUMPRODUCT(MAX(ROW($C$3:$C3045)*(C3046=$C$3:$C3045)))-2,1),""),""),"")</f>
        <v/>
      </c>
      <c r="X3046" s="156">
        <f t="shared" ca="1" si="326"/>
        <v>1</v>
      </c>
      <c r="Y3046" s="156">
        <f t="shared" ca="1" si="327"/>
        <v>1</v>
      </c>
    </row>
    <row r="3047" spans="2:25" hidden="1" x14ac:dyDescent="0.25">
      <c r="B3047" s="390" t="str">
        <f>IFERROR(IF(LEN(INDEX(PlansAndNotes!$B$6:$B$2005,ROW(A3047)-ROW($B$3)))=0,"",INDEX(PlansAndNotes!$B$6:$B$2005,ROW(A3047)-ROW($B$3))),"")</f>
        <v/>
      </c>
      <c r="C3047" s="387" t="str">
        <f t="shared" si="328"/>
        <v/>
      </c>
      <c r="D3047" s="361" t="str">
        <f>IFERROR(IF(LEN(C3047)&gt;0,IF(LEN(INDEX(TasksList!$C$6:$C$25,MATCH(C3047,TasksList!$B$6:$B$25,0),1))=0,"",INDEX(TasksList!$C$6:$C$25,MATCH(C3047,TasksList!$B$6:$B$25,0),1)),""),"")</f>
        <v/>
      </c>
      <c r="E3047" s="361" t="str">
        <f>IFERROR(IF(LEN(C3047)&gt;0,IF(LEN(INDEX(TasksList!$F$6:$F$25,MATCH(C3047,TasksList!$B$6:$B$25,0),1))=0,"not set!",INDEX(TasksList!$F$6:$F$25,MATCH(C3047,TasksList!$B$6:$B$25,0),1)),""),"")</f>
        <v/>
      </c>
      <c r="F3047" s="360" t="str">
        <f>IFERROR(IF(LEN(D3047)&gt;0,IF(LEN(INDEX(AdressBook!$D$6:$D$25,MATCH(D3047,AdressBook!$B$6:$B$25,0),1))=0,"",INDEX(AdressBook!$D$6:$D$25,MATCH(D3047,AdressBook!$B$6:$B$25,0),1)),""),"")</f>
        <v/>
      </c>
      <c r="G3047" s="361" t="str">
        <f>IFERROR(IF(LEN(INDEX(PlansAndNotes!$F$6:$F$4005,ROW(B3047)-ROW($C$3)))=0,"",INDEX(PlansAndNotes!$F$6:$F$4005,ROW(B3047)-ROW($C$3))),"")</f>
        <v/>
      </c>
      <c r="H3047" s="361" t="str">
        <f>IFERROR(IF(LEN(C3047)&gt;0,IF(LEN(INDEX(TasksList!$G$6:$G$25,MATCH(C3047,TasksList!$B$6:$B$25,0),1))=0,"",INDEX(TasksList!$G$6:$G$25,MATCH(C3047,TasksList!$B$6:$B$25,0),1)),""),"")</f>
        <v/>
      </c>
      <c r="N3047" s="362" t="str">
        <f>IFERROR(IF(LEN(INDEX(PlansAndNotes!$D$6:$D$4005,ROW(B3047)-ROW($C$3)))=0,"",INDEX(PlansAndNotes!$D$6:$D$4005,ROW(B3047)-ROW($C$3))),"")</f>
        <v/>
      </c>
      <c r="O3047" s="165" t="str">
        <f t="shared" si="323"/>
        <v/>
      </c>
      <c r="P3047" s="363" t="str">
        <f>IFERROR(IF(LEN(INDEX(PlansAndNotes!$E$6:$E$4005,ROW(B3047)-ROW($C$3)))=0,"",INDEX(PlansAndNotes!$E$6:$E$4005,ROW(B3047)-ROW($C$3))),"")</f>
        <v/>
      </c>
      <c r="Q3047" s="363" t="str">
        <f>IFERROR(IF(LEN(INDEX(PlansAndNotes!$G$6:$G$4005,ROW(B3047)-ROW($C$3)))=0,"",INDEX(PlansAndNotes!$G$6:$G$4005,ROW(B3047)-ROW($C$3))),"")</f>
        <v/>
      </c>
      <c r="R3047" s="361" t="str">
        <f>IFERROR(IF(LEN(D3047)&gt;0,IF(LEN(INDEX(AdressBook!$C$6:$C$25,MATCH(D3047,AdressBook!$B$6:$B$25,0),1))=0,"",INDEX(AdressBook!$C$6:$C$25,MATCH(D3047,AdressBook!$B$6:$B$25,0),1)),""),"")</f>
        <v/>
      </c>
      <c r="S3047" s="165">
        <f>IF(LEN(C3047)&gt;0,IFERROR(IF(MATCH(C3047,C3048:$C$4004,0)&gt;0,-1,ROW(S3047)-ROW($S$3)),ROW(S3047)-ROW($S$3)),-1)</f>
        <v>-1</v>
      </c>
      <c r="T3047" s="165">
        <f t="shared" si="324"/>
        <v>0</v>
      </c>
      <c r="U3047" s="165" t="str">
        <f t="shared" si="325"/>
        <v/>
      </c>
      <c r="V3047" s="165" t="str">
        <f>IFERROR(IF(OR(C3047="",S3047&lt;0),"",IF(SUBTOTAL(3,C3047:C3047)=0,-1,SUBTOTAL(3,$C$4:C3047))),"")</f>
        <v/>
      </c>
      <c r="W3047" s="156" t="str">
        <f t="array" ref="W3047">IF(LEN(C3047)&gt;0,IFERROR(IF(MATCH(C3047,$C$3:$C3046,0)&gt;0,N3047-INDEX($N$3:N3046,SUMPRODUCT(MAX(ROW($C$3:$C3046)*(C3047=$C$3:$C3046)))-2,1),""),""),"")</f>
        <v/>
      </c>
      <c r="X3047" s="156">
        <f t="shared" ca="1" si="326"/>
        <v>1</v>
      </c>
      <c r="Y3047" s="156">
        <f t="shared" ca="1" si="327"/>
        <v>1</v>
      </c>
    </row>
    <row r="3048" spans="2:25" hidden="1" x14ac:dyDescent="0.25">
      <c r="B3048" s="390" t="str">
        <f>IFERROR(IF(LEN(INDEX(PlansAndNotes!$B$6:$B$2005,ROW(A3048)-ROW($B$3)))=0,"",INDEX(PlansAndNotes!$B$6:$B$2005,ROW(A3048)-ROW($B$3))),"")</f>
        <v/>
      </c>
      <c r="C3048" s="387" t="str">
        <f t="shared" si="328"/>
        <v/>
      </c>
      <c r="D3048" s="361" t="str">
        <f>IFERROR(IF(LEN(C3048)&gt;0,IF(LEN(INDEX(TasksList!$C$6:$C$25,MATCH(C3048,TasksList!$B$6:$B$25,0),1))=0,"",INDEX(TasksList!$C$6:$C$25,MATCH(C3048,TasksList!$B$6:$B$25,0),1)),""),"")</f>
        <v/>
      </c>
      <c r="E3048" s="361" t="str">
        <f>IFERROR(IF(LEN(C3048)&gt;0,IF(LEN(INDEX(TasksList!$F$6:$F$25,MATCH(C3048,TasksList!$B$6:$B$25,0),1))=0,"not set!",INDEX(TasksList!$F$6:$F$25,MATCH(C3048,TasksList!$B$6:$B$25,0),1)),""),"")</f>
        <v/>
      </c>
      <c r="F3048" s="360" t="str">
        <f>IFERROR(IF(LEN(D3048)&gt;0,IF(LEN(INDEX(AdressBook!$D$6:$D$25,MATCH(D3048,AdressBook!$B$6:$B$25,0),1))=0,"",INDEX(AdressBook!$D$6:$D$25,MATCH(D3048,AdressBook!$B$6:$B$25,0),1)),""),"")</f>
        <v/>
      </c>
      <c r="G3048" s="361" t="str">
        <f>IFERROR(IF(LEN(INDEX(PlansAndNotes!$F$6:$F$4005,ROW(B3048)-ROW($C$3)))=0,"",INDEX(PlansAndNotes!$F$6:$F$4005,ROW(B3048)-ROW($C$3))),"")</f>
        <v/>
      </c>
      <c r="H3048" s="361" t="str">
        <f>IFERROR(IF(LEN(C3048)&gt;0,IF(LEN(INDEX(TasksList!$G$6:$G$25,MATCH(C3048,TasksList!$B$6:$B$25,0),1))=0,"",INDEX(TasksList!$G$6:$G$25,MATCH(C3048,TasksList!$B$6:$B$25,0),1)),""),"")</f>
        <v/>
      </c>
      <c r="N3048" s="362" t="str">
        <f>IFERROR(IF(LEN(INDEX(PlansAndNotes!$D$6:$D$4005,ROW(B3048)-ROW($C$3)))=0,"",INDEX(PlansAndNotes!$D$6:$D$4005,ROW(B3048)-ROW($C$3))),"")</f>
        <v/>
      </c>
      <c r="O3048" s="165" t="str">
        <f t="shared" si="323"/>
        <v/>
      </c>
      <c r="P3048" s="363" t="str">
        <f>IFERROR(IF(LEN(INDEX(PlansAndNotes!$E$6:$E$4005,ROW(B3048)-ROW($C$3)))=0,"",INDEX(PlansAndNotes!$E$6:$E$4005,ROW(B3048)-ROW($C$3))),"")</f>
        <v/>
      </c>
      <c r="Q3048" s="363" t="str">
        <f>IFERROR(IF(LEN(INDEX(PlansAndNotes!$G$6:$G$4005,ROW(B3048)-ROW($C$3)))=0,"",INDEX(PlansAndNotes!$G$6:$G$4005,ROW(B3048)-ROW($C$3))),"")</f>
        <v/>
      </c>
      <c r="R3048" s="361" t="str">
        <f>IFERROR(IF(LEN(D3048)&gt;0,IF(LEN(INDEX(AdressBook!$C$6:$C$25,MATCH(D3048,AdressBook!$B$6:$B$25,0),1))=0,"",INDEX(AdressBook!$C$6:$C$25,MATCH(D3048,AdressBook!$B$6:$B$25,0),1)),""),"")</f>
        <v/>
      </c>
      <c r="S3048" s="165">
        <f>IF(LEN(C3048)&gt;0,IFERROR(IF(MATCH(C3048,C3049:$C$4004,0)&gt;0,-1,ROW(S3048)-ROW($S$3)),ROW(S3048)-ROW($S$3)),-1)</f>
        <v>-1</v>
      </c>
      <c r="T3048" s="165">
        <f t="shared" si="324"/>
        <v>0</v>
      </c>
      <c r="U3048" s="165" t="str">
        <f t="shared" si="325"/>
        <v/>
      </c>
      <c r="V3048" s="165" t="str">
        <f>IFERROR(IF(OR(C3048="",S3048&lt;0),"",IF(SUBTOTAL(3,C3048:C3048)=0,-1,SUBTOTAL(3,$C$4:C3048))),"")</f>
        <v/>
      </c>
      <c r="W3048" s="156" t="str">
        <f t="array" ref="W3048">IF(LEN(C3048)&gt;0,IFERROR(IF(MATCH(C3048,$C$3:$C3047,0)&gt;0,N3048-INDEX($N$3:N3047,SUMPRODUCT(MAX(ROW($C$3:$C3047)*(C3048=$C$3:$C3047)))-2,1),""),""),"")</f>
        <v/>
      </c>
      <c r="X3048" s="156">
        <f t="shared" ca="1" si="326"/>
        <v>1</v>
      </c>
      <c r="Y3048" s="156">
        <f t="shared" ca="1" si="327"/>
        <v>1</v>
      </c>
    </row>
    <row r="3049" spans="2:25" hidden="1" x14ac:dyDescent="0.25">
      <c r="B3049" s="390" t="str">
        <f>IFERROR(IF(LEN(INDEX(PlansAndNotes!$B$6:$B$2005,ROW(A3049)-ROW($B$3)))=0,"",INDEX(PlansAndNotes!$B$6:$B$2005,ROW(A3049)-ROW($B$3))),"")</f>
        <v/>
      </c>
      <c r="C3049" s="387" t="str">
        <f t="shared" si="328"/>
        <v/>
      </c>
      <c r="D3049" s="361" t="str">
        <f>IFERROR(IF(LEN(C3049)&gt;0,IF(LEN(INDEX(TasksList!$C$6:$C$25,MATCH(C3049,TasksList!$B$6:$B$25,0),1))=0,"",INDEX(TasksList!$C$6:$C$25,MATCH(C3049,TasksList!$B$6:$B$25,0),1)),""),"")</f>
        <v/>
      </c>
      <c r="E3049" s="361" t="str">
        <f>IFERROR(IF(LEN(C3049)&gt;0,IF(LEN(INDEX(TasksList!$F$6:$F$25,MATCH(C3049,TasksList!$B$6:$B$25,0),1))=0,"not set!",INDEX(TasksList!$F$6:$F$25,MATCH(C3049,TasksList!$B$6:$B$25,0),1)),""),"")</f>
        <v/>
      </c>
      <c r="F3049" s="360" t="str">
        <f>IFERROR(IF(LEN(D3049)&gt;0,IF(LEN(INDEX(AdressBook!$D$6:$D$25,MATCH(D3049,AdressBook!$B$6:$B$25,0),1))=0,"",INDEX(AdressBook!$D$6:$D$25,MATCH(D3049,AdressBook!$B$6:$B$25,0),1)),""),"")</f>
        <v/>
      </c>
      <c r="G3049" s="361" t="str">
        <f>IFERROR(IF(LEN(INDEX(PlansAndNotes!$F$6:$F$4005,ROW(B3049)-ROW($C$3)))=0,"",INDEX(PlansAndNotes!$F$6:$F$4005,ROW(B3049)-ROW($C$3))),"")</f>
        <v/>
      </c>
      <c r="H3049" s="361" t="str">
        <f>IFERROR(IF(LEN(C3049)&gt;0,IF(LEN(INDEX(TasksList!$G$6:$G$25,MATCH(C3049,TasksList!$B$6:$B$25,0),1))=0,"",INDEX(TasksList!$G$6:$G$25,MATCH(C3049,TasksList!$B$6:$B$25,0),1)),""),"")</f>
        <v/>
      </c>
      <c r="N3049" s="362" t="str">
        <f>IFERROR(IF(LEN(INDEX(PlansAndNotes!$D$6:$D$4005,ROW(B3049)-ROW($C$3)))=0,"",INDEX(PlansAndNotes!$D$6:$D$4005,ROW(B3049)-ROW($C$3))),"")</f>
        <v/>
      </c>
      <c r="O3049" s="165" t="str">
        <f t="shared" si="323"/>
        <v/>
      </c>
      <c r="P3049" s="363" t="str">
        <f>IFERROR(IF(LEN(INDEX(PlansAndNotes!$E$6:$E$4005,ROW(B3049)-ROW($C$3)))=0,"",INDEX(PlansAndNotes!$E$6:$E$4005,ROW(B3049)-ROW($C$3))),"")</f>
        <v/>
      </c>
      <c r="Q3049" s="363" t="str">
        <f>IFERROR(IF(LEN(INDEX(PlansAndNotes!$G$6:$G$4005,ROW(B3049)-ROW($C$3)))=0,"",INDEX(PlansAndNotes!$G$6:$G$4005,ROW(B3049)-ROW($C$3))),"")</f>
        <v/>
      </c>
      <c r="R3049" s="361" t="str">
        <f>IFERROR(IF(LEN(D3049)&gt;0,IF(LEN(INDEX(AdressBook!$C$6:$C$25,MATCH(D3049,AdressBook!$B$6:$B$25,0),1))=0,"",INDEX(AdressBook!$C$6:$C$25,MATCH(D3049,AdressBook!$B$6:$B$25,0),1)),""),"")</f>
        <v/>
      </c>
      <c r="S3049" s="165">
        <f>IF(LEN(C3049)&gt;0,IFERROR(IF(MATCH(C3049,C3050:$C$4004,0)&gt;0,-1,ROW(S3049)-ROW($S$3)),ROW(S3049)-ROW($S$3)),-1)</f>
        <v>-1</v>
      </c>
      <c r="T3049" s="165">
        <f t="shared" si="324"/>
        <v>0</v>
      </c>
      <c r="U3049" s="165" t="str">
        <f t="shared" si="325"/>
        <v/>
      </c>
      <c r="V3049" s="165" t="str">
        <f>IFERROR(IF(OR(C3049="",S3049&lt;0),"",IF(SUBTOTAL(3,C3049:C3049)=0,-1,SUBTOTAL(3,$C$4:C3049))),"")</f>
        <v/>
      </c>
      <c r="W3049" s="156" t="str">
        <f t="array" ref="W3049">IF(LEN(C3049)&gt;0,IFERROR(IF(MATCH(C3049,$C$3:$C3048,0)&gt;0,N3049-INDEX($N$3:N3048,SUMPRODUCT(MAX(ROW($C$3:$C3048)*(C3049=$C$3:$C3048)))-2,1),""),""),"")</f>
        <v/>
      </c>
      <c r="X3049" s="156">
        <f t="shared" ca="1" si="326"/>
        <v>1</v>
      </c>
      <c r="Y3049" s="156">
        <f t="shared" ca="1" si="327"/>
        <v>1</v>
      </c>
    </row>
    <row r="3050" spans="2:25" hidden="1" x14ac:dyDescent="0.25">
      <c r="B3050" s="390" t="str">
        <f>IFERROR(IF(LEN(INDEX(PlansAndNotes!$B$6:$B$2005,ROW(A3050)-ROW($B$3)))=0,"",INDEX(PlansAndNotes!$B$6:$B$2005,ROW(A3050)-ROW($B$3))),"")</f>
        <v/>
      </c>
      <c r="C3050" s="387" t="str">
        <f t="shared" si="328"/>
        <v/>
      </c>
      <c r="D3050" s="361" t="str">
        <f>IFERROR(IF(LEN(C3050)&gt;0,IF(LEN(INDEX(TasksList!$C$6:$C$25,MATCH(C3050,TasksList!$B$6:$B$25,0),1))=0,"",INDEX(TasksList!$C$6:$C$25,MATCH(C3050,TasksList!$B$6:$B$25,0),1)),""),"")</f>
        <v/>
      </c>
      <c r="E3050" s="361" t="str">
        <f>IFERROR(IF(LEN(C3050)&gt;0,IF(LEN(INDEX(TasksList!$F$6:$F$25,MATCH(C3050,TasksList!$B$6:$B$25,0),1))=0,"not set!",INDEX(TasksList!$F$6:$F$25,MATCH(C3050,TasksList!$B$6:$B$25,0),1)),""),"")</f>
        <v/>
      </c>
      <c r="F3050" s="360" t="str">
        <f>IFERROR(IF(LEN(D3050)&gt;0,IF(LEN(INDEX(AdressBook!$D$6:$D$25,MATCH(D3050,AdressBook!$B$6:$B$25,0),1))=0,"",INDEX(AdressBook!$D$6:$D$25,MATCH(D3050,AdressBook!$B$6:$B$25,0),1)),""),"")</f>
        <v/>
      </c>
      <c r="G3050" s="361" t="str">
        <f>IFERROR(IF(LEN(INDEX(PlansAndNotes!$F$6:$F$4005,ROW(B3050)-ROW($C$3)))=0,"",INDEX(PlansAndNotes!$F$6:$F$4005,ROW(B3050)-ROW($C$3))),"")</f>
        <v/>
      </c>
      <c r="H3050" s="361" t="str">
        <f>IFERROR(IF(LEN(C3050)&gt;0,IF(LEN(INDEX(TasksList!$G$6:$G$25,MATCH(C3050,TasksList!$B$6:$B$25,0),1))=0,"",INDEX(TasksList!$G$6:$G$25,MATCH(C3050,TasksList!$B$6:$B$25,0),1)),""),"")</f>
        <v/>
      </c>
      <c r="N3050" s="362" t="str">
        <f>IFERROR(IF(LEN(INDEX(PlansAndNotes!$D$6:$D$4005,ROW(B3050)-ROW($C$3)))=0,"",INDEX(PlansAndNotes!$D$6:$D$4005,ROW(B3050)-ROW($C$3))),"")</f>
        <v/>
      </c>
      <c r="O3050" s="165" t="str">
        <f t="shared" si="323"/>
        <v/>
      </c>
      <c r="P3050" s="363" t="str">
        <f>IFERROR(IF(LEN(INDEX(PlansAndNotes!$E$6:$E$4005,ROW(B3050)-ROW($C$3)))=0,"",INDEX(PlansAndNotes!$E$6:$E$4005,ROW(B3050)-ROW($C$3))),"")</f>
        <v/>
      </c>
      <c r="Q3050" s="363" t="str">
        <f>IFERROR(IF(LEN(INDEX(PlansAndNotes!$G$6:$G$4005,ROW(B3050)-ROW($C$3)))=0,"",INDEX(PlansAndNotes!$G$6:$G$4005,ROW(B3050)-ROW($C$3))),"")</f>
        <v/>
      </c>
      <c r="R3050" s="361" t="str">
        <f>IFERROR(IF(LEN(D3050)&gt;0,IF(LEN(INDEX(AdressBook!$C$6:$C$25,MATCH(D3050,AdressBook!$B$6:$B$25,0),1))=0,"",INDEX(AdressBook!$C$6:$C$25,MATCH(D3050,AdressBook!$B$6:$B$25,0),1)),""),"")</f>
        <v/>
      </c>
      <c r="S3050" s="165">
        <f>IF(LEN(C3050)&gt;0,IFERROR(IF(MATCH(C3050,C3051:$C$4004,0)&gt;0,-1,ROW(S3050)-ROW($S$3)),ROW(S3050)-ROW($S$3)),-1)</f>
        <v>-1</v>
      </c>
      <c r="T3050" s="165">
        <f t="shared" si="324"/>
        <v>0</v>
      </c>
      <c r="U3050" s="165" t="str">
        <f t="shared" si="325"/>
        <v/>
      </c>
      <c r="V3050" s="165" t="str">
        <f>IFERROR(IF(OR(C3050="",S3050&lt;0),"",IF(SUBTOTAL(3,C3050:C3050)=0,-1,SUBTOTAL(3,$C$4:C3050))),"")</f>
        <v/>
      </c>
      <c r="W3050" s="156" t="str">
        <f t="array" ref="W3050">IF(LEN(C3050)&gt;0,IFERROR(IF(MATCH(C3050,$C$3:$C3049,0)&gt;0,N3050-INDEX($N$3:N3049,SUMPRODUCT(MAX(ROW($C$3:$C3049)*(C3050=$C$3:$C3049)))-2,1),""),""),"")</f>
        <v/>
      </c>
      <c r="X3050" s="156">
        <f t="shared" ca="1" si="326"/>
        <v>1</v>
      </c>
      <c r="Y3050" s="156">
        <f t="shared" ca="1" si="327"/>
        <v>1</v>
      </c>
    </row>
    <row r="3051" spans="2:25" hidden="1" x14ac:dyDescent="0.25">
      <c r="B3051" s="390" t="str">
        <f>IFERROR(IF(LEN(INDEX(PlansAndNotes!$B$6:$B$2005,ROW(A3051)-ROW($B$3)))=0,"",INDEX(PlansAndNotes!$B$6:$B$2005,ROW(A3051)-ROW($B$3))),"")</f>
        <v/>
      </c>
      <c r="C3051" s="387" t="str">
        <f t="shared" si="328"/>
        <v/>
      </c>
      <c r="D3051" s="361" t="str">
        <f>IFERROR(IF(LEN(C3051)&gt;0,IF(LEN(INDEX(TasksList!$C$6:$C$25,MATCH(C3051,TasksList!$B$6:$B$25,0),1))=0,"",INDEX(TasksList!$C$6:$C$25,MATCH(C3051,TasksList!$B$6:$B$25,0),1)),""),"")</f>
        <v/>
      </c>
      <c r="E3051" s="361" t="str">
        <f>IFERROR(IF(LEN(C3051)&gt;0,IF(LEN(INDEX(TasksList!$F$6:$F$25,MATCH(C3051,TasksList!$B$6:$B$25,0),1))=0,"not set!",INDEX(TasksList!$F$6:$F$25,MATCH(C3051,TasksList!$B$6:$B$25,0),1)),""),"")</f>
        <v/>
      </c>
      <c r="F3051" s="360" t="str">
        <f>IFERROR(IF(LEN(D3051)&gt;0,IF(LEN(INDEX(AdressBook!$D$6:$D$25,MATCH(D3051,AdressBook!$B$6:$B$25,0),1))=0,"",INDEX(AdressBook!$D$6:$D$25,MATCH(D3051,AdressBook!$B$6:$B$25,0),1)),""),"")</f>
        <v/>
      </c>
      <c r="G3051" s="361" t="str">
        <f>IFERROR(IF(LEN(INDEX(PlansAndNotes!$F$6:$F$4005,ROW(B3051)-ROW($C$3)))=0,"",INDEX(PlansAndNotes!$F$6:$F$4005,ROW(B3051)-ROW($C$3))),"")</f>
        <v/>
      </c>
      <c r="H3051" s="361" t="str">
        <f>IFERROR(IF(LEN(C3051)&gt;0,IF(LEN(INDEX(TasksList!$G$6:$G$25,MATCH(C3051,TasksList!$B$6:$B$25,0),1))=0,"",INDEX(TasksList!$G$6:$G$25,MATCH(C3051,TasksList!$B$6:$B$25,0),1)),""),"")</f>
        <v/>
      </c>
      <c r="N3051" s="362" t="str">
        <f>IFERROR(IF(LEN(INDEX(PlansAndNotes!$D$6:$D$4005,ROW(B3051)-ROW($C$3)))=0,"",INDEX(PlansAndNotes!$D$6:$D$4005,ROW(B3051)-ROW($C$3))),"")</f>
        <v/>
      </c>
      <c r="O3051" s="165" t="str">
        <f t="shared" si="323"/>
        <v/>
      </c>
      <c r="P3051" s="363" t="str">
        <f>IFERROR(IF(LEN(INDEX(PlansAndNotes!$E$6:$E$4005,ROW(B3051)-ROW($C$3)))=0,"",INDEX(PlansAndNotes!$E$6:$E$4005,ROW(B3051)-ROW($C$3))),"")</f>
        <v/>
      </c>
      <c r="Q3051" s="363" t="str">
        <f>IFERROR(IF(LEN(INDEX(PlansAndNotes!$G$6:$G$4005,ROW(B3051)-ROW($C$3)))=0,"",INDEX(PlansAndNotes!$G$6:$G$4005,ROW(B3051)-ROW($C$3))),"")</f>
        <v/>
      </c>
      <c r="R3051" s="361" t="str">
        <f>IFERROR(IF(LEN(D3051)&gt;0,IF(LEN(INDEX(AdressBook!$C$6:$C$25,MATCH(D3051,AdressBook!$B$6:$B$25,0),1))=0,"",INDEX(AdressBook!$C$6:$C$25,MATCH(D3051,AdressBook!$B$6:$B$25,0),1)),""),"")</f>
        <v/>
      </c>
      <c r="S3051" s="165">
        <f>IF(LEN(C3051)&gt;0,IFERROR(IF(MATCH(C3051,C3052:$C$4004,0)&gt;0,-1,ROW(S3051)-ROW($S$3)),ROW(S3051)-ROW($S$3)),-1)</f>
        <v>-1</v>
      </c>
      <c r="T3051" s="165">
        <f t="shared" si="324"/>
        <v>0</v>
      </c>
      <c r="U3051" s="165" t="str">
        <f t="shared" si="325"/>
        <v/>
      </c>
      <c r="V3051" s="165" t="str">
        <f>IFERROR(IF(OR(C3051="",S3051&lt;0),"",IF(SUBTOTAL(3,C3051:C3051)=0,-1,SUBTOTAL(3,$C$4:C3051))),"")</f>
        <v/>
      </c>
      <c r="W3051" s="156" t="str">
        <f t="array" ref="W3051">IF(LEN(C3051)&gt;0,IFERROR(IF(MATCH(C3051,$C$3:$C3050,0)&gt;0,N3051-INDEX($N$3:N3050,SUMPRODUCT(MAX(ROW($C$3:$C3050)*(C3051=$C$3:$C3050)))-2,1),""),""),"")</f>
        <v/>
      </c>
      <c r="X3051" s="156">
        <f t="shared" ca="1" si="326"/>
        <v>1</v>
      </c>
      <c r="Y3051" s="156">
        <f t="shared" ca="1" si="327"/>
        <v>1</v>
      </c>
    </row>
    <row r="3052" spans="2:25" hidden="1" x14ac:dyDescent="0.25">
      <c r="B3052" s="390" t="str">
        <f>IFERROR(IF(LEN(INDEX(PlansAndNotes!$B$6:$B$2005,ROW(A3052)-ROW($B$3)))=0,"",INDEX(PlansAndNotes!$B$6:$B$2005,ROW(A3052)-ROW($B$3))),"")</f>
        <v/>
      </c>
      <c r="C3052" s="387" t="str">
        <f t="shared" si="328"/>
        <v/>
      </c>
      <c r="D3052" s="361" t="str">
        <f>IFERROR(IF(LEN(C3052)&gt;0,IF(LEN(INDEX(TasksList!$C$6:$C$25,MATCH(C3052,TasksList!$B$6:$B$25,0),1))=0,"",INDEX(TasksList!$C$6:$C$25,MATCH(C3052,TasksList!$B$6:$B$25,0),1)),""),"")</f>
        <v/>
      </c>
      <c r="E3052" s="361" t="str">
        <f>IFERROR(IF(LEN(C3052)&gt;0,IF(LEN(INDEX(TasksList!$F$6:$F$25,MATCH(C3052,TasksList!$B$6:$B$25,0),1))=0,"not set!",INDEX(TasksList!$F$6:$F$25,MATCH(C3052,TasksList!$B$6:$B$25,0),1)),""),"")</f>
        <v/>
      </c>
      <c r="F3052" s="360" t="str">
        <f>IFERROR(IF(LEN(D3052)&gt;0,IF(LEN(INDEX(AdressBook!$D$6:$D$25,MATCH(D3052,AdressBook!$B$6:$B$25,0),1))=0,"",INDEX(AdressBook!$D$6:$D$25,MATCH(D3052,AdressBook!$B$6:$B$25,0),1)),""),"")</f>
        <v/>
      </c>
      <c r="G3052" s="361" t="str">
        <f>IFERROR(IF(LEN(INDEX(PlansAndNotes!$F$6:$F$4005,ROW(B3052)-ROW($C$3)))=0,"",INDEX(PlansAndNotes!$F$6:$F$4005,ROW(B3052)-ROW($C$3))),"")</f>
        <v/>
      </c>
      <c r="H3052" s="361" t="str">
        <f>IFERROR(IF(LEN(C3052)&gt;0,IF(LEN(INDEX(TasksList!$G$6:$G$25,MATCH(C3052,TasksList!$B$6:$B$25,0),1))=0,"",INDEX(TasksList!$G$6:$G$25,MATCH(C3052,TasksList!$B$6:$B$25,0),1)),""),"")</f>
        <v/>
      </c>
      <c r="N3052" s="362" t="str">
        <f>IFERROR(IF(LEN(INDEX(PlansAndNotes!$D$6:$D$4005,ROW(B3052)-ROW($C$3)))=0,"",INDEX(PlansAndNotes!$D$6:$D$4005,ROW(B3052)-ROW($C$3))),"")</f>
        <v/>
      </c>
      <c r="O3052" s="165" t="str">
        <f t="shared" si="323"/>
        <v/>
      </c>
      <c r="P3052" s="363" t="str">
        <f>IFERROR(IF(LEN(INDEX(PlansAndNotes!$E$6:$E$4005,ROW(B3052)-ROW($C$3)))=0,"",INDEX(PlansAndNotes!$E$6:$E$4005,ROW(B3052)-ROW($C$3))),"")</f>
        <v/>
      </c>
      <c r="Q3052" s="363" t="str">
        <f>IFERROR(IF(LEN(INDEX(PlansAndNotes!$G$6:$G$4005,ROW(B3052)-ROW($C$3)))=0,"",INDEX(PlansAndNotes!$G$6:$G$4005,ROW(B3052)-ROW($C$3))),"")</f>
        <v/>
      </c>
      <c r="R3052" s="361" t="str">
        <f>IFERROR(IF(LEN(D3052)&gt;0,IF(LEN(INDEX(AdressBook!$C$6:$C$25,MATCH(D3052,AdressBook!$B$6:$B$25,0),1))=0,"",INDEX(AdressBook!$C$6:$C$25,MATCH(D3052,AdressBook!$B$6:$B$25,0),1)),""),"")</f>
        <v/>
      </c>
      <c r="S3052" s="165">
        <f>IF(LEN(C3052)&gt;0,IFERROR(IF(MATCH(C3052,C3053:$C$4004,0)&gt;0,-1,ROW(S3052)-ROW($S$3)),ROW(S3052)-ROW($S$3)),-1)</f>
        <v>-1</v>
      </c>
      <c r="T3052" s="165">
        <f t="shared" si="324"/>
        <v>0</v>
      </c>
      <c r="U3052" s="165" t="str">
        <f t="shared" si="325"/>
        <v/>
      </c>
      <c r="V3052" s="165" t="str">
        <f>IFERROR(IF(OR(C3052="",S3052&lt;0),"",IF(SUBTOTAL(3,C3052:C3052)=0,-1,SUBTOTAL(3,$C$4:C3052))),"")</f>
        <v/>
      </c>
      <c r="W3052" s="156" t="str">
        <f t="array" ref="W3052">IF(LEN(C3052)&gt;0,IFERROR(IF(MATCH(C3052,$C$3:$C3051,0)&gt;0,N3052-INDEX($N$3:N3051,SUMPRODUCT(MAX(ROW($C$3:$C3051)*(C3052=$C$3:$C3051)))-2,1),""),""),"")</f>
        <v/>
      </c>
      <c r="X3052" s="156">
        <f t="shared" ca="1" si="326"/>
        <v>1</v>
      </c>
      <c r="Y3052" s="156">
        <f t="shared" ca="1" si="327"/>
        <v>1</v>
      </c>
    </row>
    <row r="3053" spans="2:25" hidden="1" x14ac:dyDescent="0.25">
      <c r="B3053" s="390" t="str">
        <f>IFERROR(IF(LEN(INDEX(PlansAndNotes!$B$6:$B$2005,ROW(A3053)-ROW($B$3)))=0,"",INDEX(PlansAndNotes!$B$6:$B$2005,ROW(A3053)-ROW($B$3))),"")</f>
        <v/>
      </c>
      <c r="C3053" s="387" t="str">
        <f t="shared" si="328"/>
        <v/>
      </c>
      <c r="D3053" s="361" t="str">
        <f>IFERROR(IF(LEN(C3053)&gt;0,IF(LEN(INDEX(TasksList!$C$6:$C$25,MATCH(C3053,TasksList!$B$6:$B$25,0),1))=0,"",INDEX(TasksList!$C$6:$C$25,MATCH(C3053,TasksList!$B$6:$B$25,0),1)),""),"")</f>
        <v/>
      </c>
      <c r="E3053" s="361" t="str">
        <f>IFERROR(IF(LEN(C3053)&gt;0,IF(LEN(INDEX(TasksList!$F$6:$F$25,MATCH(C3053,TasksList!$B$6:$B$25,0),1))=0,"not set!",INDEX(TasksList!$F$6:$F$25,MATCH(C3053,TasksList!$B$6:$B$25,0),1)),""),"")</f>
        <v/>
      </c>
      <c r="F3053" s="360" t="str">
        <f>IFERROR(IF(LEN(D3053)&gt;0,IF(LEN(INDEX(AdressBook!$D$6:$D$25,MATCH(D3053,AdressBook!$B$6:$B$25,0),1))=0,"",INDEX(AdressBook!$D$6:$D$25,MATCH(D3053,AdressBook!$B$6:$B$25,0),1)),""),"")</f>
        <v/>
      </c>
      <c r="G3053" s="361" t="str">
        <f>IFERROR(IF(LEN(INDEX(PlansAndNotes!$F$6:$F$4005,ROW(B3053)-ROW($C$3)))=0,"",INDEX(PlansAndNotes!$F$6:$F$4005,ROW(B3053)-ROW($C$3))),"")</f>
        <v/>
      </c>
      <c r="H3053" s="361" t="str">
        <f>IFERROR(IF(LEN(C3053)&gt;0,IF(LEN(INDEX(TasksList!$G$6:$G$25,MATCH(C3053,TasksList!$B$6:$B$25,0),1))=0,"",INDEX(TasksList!$G$6:$G$25,MATCH(C3053,TasksList!$B$6:$B$25,0),1)),""),"")</f>
        <v/>
      </c>
      <c r="N3053" s="362" t="str">
        <f>IFERROR(IF(LEN(INDEX(PlansAndNotes!$D$6:$D$4005,ROW(B3053)-ROW($C$3)))=0,"",INDEX(PlansAndNotes!$D$6:$D$4005,ROW(B3053)-ROW($C$3))),"")</f>
        <v/>
      </c>
      <c r="O3053" s="165" t="str">
        <f t="shared" si="323"/>
        <v/>
      </c>
      <c r="P3053" s="363" t="str">
        <f>IFERROR(IF(LEN(INDEX(PlansAndNotes!$E$6:$E$4005,ROW(B3053)-ROW($C$3)))=0,"",INDEX(PlansAndNotes!$E$6:$E$4005,ROW(B3053)-ROW($C$3))),"")</f>
        <v/>
      </c>
      <c r="Q3053" s="363" t="str">
        <f>IFERROR(IF(LEN(INDEX(PlansAndNotes!$G$6:$G$4005,ROW(B3053)-ROW($C$3)))=0,"",INDEX(PlansAndNotes!$G$6:$G$4005,ROW(B3053)-ROW($C$3))),"")</f>
        <v/>
      </c>
      <c r="R3053" s="361" t="str">
        <f>IFERROR(IF(LEN(D3053)&gt;0,IF(LEN(INDEX(AdressBook!$C$6:$C$25,MATCH(D3053,AdressBook!$B$6:$B$25,0),1))=0,"",INDEX(AdressBook!$C$6:$C$25,MATCH(D3053,AdressBook!$B$6:$B$25,0),1)),""),"")</f>
        <v/>
      </c>
      <c r="S3053" s="165">
        <f>IF(LEN(C3053)&gt;0,IFERROR(IF(MATCH(C3053,C3054:$C$4004,0)&gt;0,-1,ROW(S3053)-ROW($S$3)),ROW(S3053)-ROW($S$3)),-1)</f>
        <v>-1</v>
      </c>
      <c r="T3053" s="165">
        <f t="shared" si="324"/>
        <v>0</v>
      </c>
      <c r="U3053" s="165" t="str">
        <f t="shared" si="325"/>
        <v/>
      </c>
      <c r="V3053" s="165" t="str">
        <f>IFERROR(IF(OR(C3053="",S3053&lt;0),"",IF(SUBTOTAL(3,C3053:C3053)=0,-1,SUBTOTAL(3,$C$4:C3053))),"")</f>
        <v/>
      </c>
      <c r="W3053" s="156" t="str">
        <f t="array" ref="W3053">IF(LEN(C3053)&gt;0,IFERROR(IF(MATCH(C3053,$C$3:$C3052,0)&gt;0,N3053-INDEX($N$3:N3052,SUMPRODUCT(MAX(ROW($C$3:$C3052)*(C3053=$C$3:$C3052)))-2,1),""),""),"")</f>
        <v/>
      </c>
      <c r="X3053" s="156">
        <f t="shared" ca="1" si="326"/>
        <v>1</v>
      </c>
      <c r="Y3053" s="156">
        <f t="shared" ca="1" si="327"/>
        <v>1</v>
      </c>
    </row>
    <row r="3054" spans="2:25" hidden="1" x14ac:dyDescent="0.25">
      <c r="B3054" s="390" t="str">
        <f>IFERROR(IF(LEN(INDEX(PlansAndNotes!$B$6:$B$2005,ROW(A3054)-ROW($B$3)))=0,"",INDEX(PlansAndNotes!$B$6:$B$2005,ROW(A3054)-ROW($B$3))),"")</f>
        <v/>
      </c>
      <c r="C3054" s="387" t="str">
        <f t="shared" si="328"/>
        <v/>
      </c>
      <c r="D3054" s="361" t="str">
        <f>IFERROR(IF(LEN(C3054)&gt;0,IF(LEN(INDEX(TasksList!$C$6:$C$25,MATCH(C3054,TasksList!$B$6:$B$25,0),1))=0,"",INDEX(TasksList!$C$6:$C$25,MATCH(C3054,TasksList!$B$6:$B$25,0),1)),""),"")</f>
        <v/>
      </c>
      <c r="E3054" s="361" t="str">
        <f>IFERROR(IF(LEN(C3054)&gt;0,IF(LEN(INDEX(TasksList!$F$6:$F$25,MATCH(C3054,TasksList!$B$6:$B$25,0),1))=0,"not set!",INDEX(TasksList!$F$6:$F$25,MATCH(C3054,TasksList!$B$6:$B$25,0),1)),""),"")</f>
        <v/>
      </c>
      <c r="F3054" s="360" t="str">
        <f>IFERROR(IF(LEN(D3054)&gt;0,IF(LEN(INDEX(AdressBook!$D$6:$D$25,MATCH(D3054,AdressBook!$B$6:$B$25,0),1))=0,"",INDEX(AdressBook!$D$6:$D$25,MATCH(D3054,AdressBook!$B$6:$B$25,0),1)),""),"")</f>
        <v/>
      </c>
      <c r="G3054" s="361" t="str">
        <f>IFERROR(IF(LEN(INDEX(PlansAndNotes!$F$6:$F$4005,ROW(B3054)-ROW($C$3)))=0,"",INDEX(PlansAndNotes!$F$6:$F$4005,ROW(B3054)-ROW($C$3))),"")</f>
        <v/>
      </c>
      <c r="H3054" s="361" t="str">
        <f>IFERROR(IF(LEN(C3054)&gt;0,IF(LEN(INDEX(TasksList!$G$6:$G$25,MATCH(C3054,TasksList!$B$6:$B$25,0),1))=0,"",INDEX(TasksList!$G$6:$G$25,MATCH(C3054,TasksList!$B$6:$B$25,0),1)),""),"")</f>
        <v/>
      </c>
      <c r="N3054" s="362" t="str">
        <f>IFERROR(IF(LEN(INDEX(PlansAndNotes!$D$6:$D$4005,ROW(B3054)-ROW($C$3)))=0,"",INDEX(PlansAndNotes!$D$6:$D$4005,ROW(B3054)-ROW($C$3))),"")</f>
        <v/>
      </c>
      <c r="O3054" s="165" t="str">
        <f t="shared" si="323"/>
        <v/>
      </c>
      <c r="P3054" s="363" t="str">
        <f>IFERROR(IF(LEN(INDEX(PlansAndNotes!$E$6:$E$4005,ROW(B3054)-ROW($C$3)))=0,"",INDEX(PlansAndNotes!$E$6:$E$4005,ROW(B3054)-ROW($C$3))),"")</f>
        <v/>
      </c>
      <c r="Q3054" s="363" t="str">
        <f>IFERROR(IF(LEN(INDEX(PlansAndNotes!$G$6:$G$4005,ROW(B3054)-ROW($C$3)))=0,"",INDEX(PlansAndNotes!$G$6:$G$4005,ROW(B3054)-ROW($C$3))),"")</f>
        <v/>
      </c>
      <c r="R3054" s="361" t="str">
        <f>IFERROR(IF(LEN(D3054)&gt;0,IF(LEN(INDEX(AdressBook!$C$6:$C$25,MATCH(D3054,AdressBook!$B$6:$B$25,0),1))=0,"",INDEX(AdressBook!$C$6:$C$25,MATCH(D3054,AdressBook!$B$6:$B$25,0),1)),""),"")</f>
        <v/>
      </c>
      <c r="S3054" s="165">
        <f>IF(LEN(C3054)&gt;0,IFERROR(IF(MATCH(C3054,C3055:$C$4004,0)&gt;0,-1,ROW(S3054)-ROW($S$3)),ROW(S3054)-ROW($S$3)),-1)</f>
        <v>-1</v>
      </c>
      <c r="T3054" s="165">
        <f t="shared" si="324"/>
        <v>0</v>
      </c>
      <c r="U3054" s="165" t="str">
        <f t="shared" si="325"/>
        <v/>
      </c>
      <c r="V3054" s="165" t="str">
        <f>IFERROR(IF(OR(C3054="",S3054&lt;0),"",IF(SUBTOTAL(3,C3054:C3054)=0,-1,SUBTOTAL(3,$C$4:C3054))),"")</f>
        <v/>
      </c>
      <c r="W3054" s="156" t="str">
        <f t="array" ref="W3054">IF(LEN(C3054)&gt;0,IFERROR(IF(MATCH(C3054,$C$3:$C3053,0)&gt;0,N3054-INDEX($N$3:N3053,SUMPRODUCT(MAX(ROW($C$3:$C3053)*(C3054=$C$3:$C3053)))-2,1),""),""),"")</f>
        <v/>
      </c>
      <c r="X3054" s="156">
        <f t="shared" ca="1" si="326"/>
        <v>1</v>
      </c>
      <c r="Y3054" s="156">
        <f t="shared" ca="1" si="327"/>
        <v>1</v>
      </c>
    </row>
    <row r="3055" spans="2:25" hidden="1" x14ac:dyDescent="0.25">
      <c r="B3055" s="390" t="str">
        <f>IFERROR(IF(LEN(INDEX(PlansAndNotes!$B$6:$B$2005,ROW(A3055)-ROW($B$3)))=0,"",INDEX(PlansAndNotes!$B$6:$B$2005,ROW(A3055)-ROW($B$3))),"")</f>
        <v/>
      </c>
      <c r="C3055" s="387" t="str">
        <f t="shared" si="328"/>
        <v/>
      </c>
      <c r="D3055" s="361" t="str">
        <f>IFERROR(IF(LEN(C3055)&gt;0,IF(LEN(INDEX(TasksList!$C$6:$C$25,MATCH(C3055,TasksList!$B$6:$B$25,0),1))=0,"",INDEX(TasksList!$C$6:$C$25,MATCH(C3055,TasksList!$B$6:$B$25,0),1)),""),"")</f>
        <v/>
      </c>
      <c r="E3055" s="361" t="str">
        <f>IFERROR(IF(LEN(C3055)&gt;0,IF(LEN(INDEX(TasksList!$F$6:$F$25,MATCH(C3055,TasksList!$B$6:$B$25,0),1))=0,"not set!",INDEX(TasksList!$F$6:$F$25,MATCH(C3055,TasksList!$B$6:$B$25,0),1)),""),"")</f>
        <v/>
      </c>
      <c r="F3055" s="360" t="str">
        <f>IFERROR(IF(LEN(D3055)&gt;0,IF(LEN(INDEX(AdressBook!$D$6:$D$25,MATCH(D3055,AdressBook!$B$6:$B$25,0),1))=0,"",INDEX(AdressBook!$D$6:$D$25,MATCH(D3055,AdressBook!$B$6:$B$25,0),1)),""),"")</f>
        <v/>
      </c>
      <c r="G3055" s="361" t="str">
        <f>IFERROR(IF(LEN(INDEX(PlansAndNotes!$F$6:$F$4005,ROW(B3055)-ROW($C$3)))=0,"",INDEX(PlansAndNotes!$F$6:$F$4005,ROW(B3055)-ROW($C$3))),"")</f>
        <v/>
      </c>
      <c r="H3055" s="361" t="str">
        <f>IFERROR(IF(LEN(C3055)&gt;0,IF(LEN(INDEX(TasksList!$G$6:$G$25,MATCH(C3055,TasksList!$B$6:$B$25,0),1))=0,"",INDEX(TasksList!$G$6:$G$25,MATCH(C3055,TasksList!$B$6:$B$25,0),1)),""),"")</f>
        <v/>
      </c>
      <c r="N3055" s="362" t="str">
        <f>IFERROR(IF(LEN(INDEX(PlansAndNotes!$D$6:$D$4005,ROW(B3055)-ROW($C$3)))=0,"",INDEX(PlansAndNotes!$D$6:$D$4005,ROW(B3055)-ROW($C$3))),"")</f>
        <v/>
      </c>
      <c r="O3055" s="165" t="str">
        <f t="shared" si="323"/>
        <v/>
      </c>
      <c r="P3055" s="363" t="str">
        <f>IFERROR(IF(LEN(INDEX(PlansAndNotes!$E$6:$E$4005,ROW(B3055)-ROW($C$3)))=0,"",INDEX(PlansAndNotes!$E$6:$E$4005,ROW(B3055)-ROW($C$3))),"")</f>
        <v/>
      </c>
      <c r="Q3055" s="363" t="str">
        <f>IFERROR(IF(LEN(INDEX(PlansAndNotes!$G$6:$G$4005,ROW(B3055)-ROW($C$3)))=0,"",INDEX(PlansAndNotes!$G$6:$G$4005,ROW(B3055)-ROW($C$3))),"")</f>
        <v/>
      </c>
      <c r="R3055" s="361" t="str">
        <f>IFERROR(IF(LEN(D3055)&gt;0,IF(LEN(INDEX(AdressBook!$C$6:$C$25,MATCH(D3055,AdressBook!$B$6:$B$25,0),1))=0,"",INDEX(AdressBook!$C$6:$C$25,MATCH(D3055,AdressBook!$B$6:$B$25,0),1)),""),"")</f>
        <v/>
      </c>
      <c r="S3055" s="165">
        <f>IF(LEN(C3055)&gt;0,IFERROR(IF(MATCH(C3055,C3056:$C$4004,0)&gt;0,-1,ROW(S3055)-ROW($S$3)),ROW(S3055)-ROW($S$3)),-1)</f>
        <v>-1</v>
      </c>
      <c r="T3055" s="165">
        <f t="shared" si="324"/>
        <v>0</v>
      </c>
      <c r="U3055" s="165" t="str">
        <f t="shared" si="325"/>
        <v/>
      </c>
      <c r="V3055" s="165" t="str">
        <f>IFERROR(IF(OR(C3055="",S3055&lt;0),"",IF(SUBTOTAL(3,C3055:C3055)=0,-1,SUBTOTAL(3,$C$4:C3055))),"")</f>
        <v/>
      </c>
      <c r="W3055" s="156" t="str">
        <f t="array" ref="W3055">IF(LEN(C3055)&gt;0,IFERROR(IF(MATCH(C3055,$C$3:$C3054,0)&gt;0,N3055-INDEX($N$3:N3054,SUMPRODUCT(MAX(ROW($C$3:$C3054)*(C3055=$C$3:$C3054)))-2,1),""),""),"")</f>
        <v/>
      </c>
      <c r="X3055" s="156">
        <f t="shared" ca="1" si="326"/>
        <v>1</v>
      </c>
      <c r="Y3055" s="156">
        <f t="shared" ca="1" si="327"/>
        <v>1</v>
      </c>
    </row>
    <row r="3056" spans="2:25" hidden="1" x14ac:dyDescent="0.25">
      <c r="B3056" s="390" t="str">
        <f>IFERROR(IF(LEN(INDEX(PlansAndNotes!$B$6:$B$2005,ROW(A3056)-ROW($B$3)))=0,"",INDEX(PlansAndNotes!$B$6:$B$2005,ROW(A3056)-ROW($B$3))),"")</f>
        <v/>
      </c>
      <c r="C3056" s="387" t="str">
        <f t="shared" si="328"/>
        <v/>
      </c>
      <c r="D3056" s="361" t="str">
        <f>IFERROR(IF(LEN(C3056)&gt;0,IF(LEN(INDEX(TasksList!$C$6:$C$25,MATCH(C3056,TasksList!$B$6:$B$25,0),1))=0,"",INDEX(TasksList!$C$6:$C$25,MATCH(C3056,TasksList!$B$6:$B$25,0),1)),""),"")</f>
        <v/>
      </c>
      <c r="E3056" s="361" t="str">
        <f>IFERROR(IF(LEN(C3056)&gt;0,IF(LEN(INDEX(TasksList!$F$6:$F$25,MATCH(C3056,TasksList!$B$6:$B$25,0),1))=0,"not set!",INDEX(TasksList!$F$6:$F$25,MATCH(C3056,TasksList!$B$6:$B$25,0),1)),""),"")</f>
        <v/>
      </c>
      <c r="F3056" s="360" t="str">
        <f>IFERROR(IF(LEN(D3056)&gt;0,IF(LEN(INDEX(AdressBook!$D$6:$D$25,MATCH(D3056,AdressBook!$B$6:$B$25,0),1))=0,"",INDEX(AdressBook!$D$6:$D$25,MATCH(D3056,AdressBook!$B$6:$B$25,0),1)),""),"")</f>
        <v/>
      </c>
      <c r="G3056" s="361" t="str">
        <f>IFERROR(IF(LEN(INDEX(PlansAndNotes!$F$6:$F$4005,ROW(B3056)-ROW($C$3)))=0,"",INDEX(PlansAndNotes!$F$6:$F$4005,ROW(B3056)-ROW($C$3))),"")</f>
        <v/>
      </c>
      <c r="H3056" s="361" t="str">
        <f>IFERROR(IF(LEN(C3056)&gt;0,IF(LEN(INDEX(TasksList!$G$6:$G$25,MATCH(C3056,TasksList!$B$6:$B$25,0),1))=0,"",INDEX(TasksList!$G$6:$G$25,MATCH(C3056,TasksList!$B$6:$B$25,0),1)),""),"")</f>
        <v/>
      </c>
      <c r="N3056" s="362" t="str">
        <f>IFERROR(IF(LEN(INDEX(PlansAndNotes!$D$6:$D$4005,ROW(B3056)-ROW($C$3)))=0,"",INDEX(PlansAndNotes!$D$6:$D$4005,ROW(B3056)-ROW($C$3))),"")</f>
        <v/>
      </c>
      <c r="O3056" s="165" t="str">
        <f t="shared" si="323"/>
        <v/>
      </c>
      <c r="P3056" s="363" t="str">
        <f>IFERROR(IF(LEN(INDEX(PlansAndNotes!$E$6:$E$4005,ROW(B3056)-ROW($C$3)))=0,"",INDEX(PlansAndNotes!$E$6:$E$4005,ROW(B3056)-ROW($C$3))),"")</f>
        <v/>
      </c>
      <c r="Q3056" s="363" t="str">
        <f>IFERROR(IF(LEN(INDEX(PlansAndNotes!$G$6:$G$4005,ROW(B3056)-ROW($C$3)))=0,"",INDEX(PlansAndNotes!$G$6:$G$4005,ROW(B3056)-ROW($C$3))),"")</f>
        <v/>
      </c>
      <c r="R3056" s="361" t="str">
        <f>IFERROR(IF(LEN(D3056)&gt;0,IF(LEN(INDEX(AdressBook!$C$6:$C$25,MATCH(D3056,AdressBook!$B$6:$B$25,0),1))=0,"",INDEX(AdressBook!$C$6:$C$25,MATCH(D3056,AdressBook!$B$6:$B$25,0),1)),""),"")</f>
        <v/>
      </c>
      <c r="S3056" s="165">
        <f>IF(LEN(C3056)&gt;0,IFERROR(IF(MATCH(C3056,C3057:$C$4004,0)&gt;0,-1,ROW(S3056)-ROW($S$3)),ROW(S3056)-ROW($S$3)),-1)</f>
        <v>-1</v>
      </c>
      <c r="T3056" s="165">
        <f t="shared" si="324"/>
        <v>0</v>
      </c>
      <c r="U3056" s="165" t="str">
        <f t="shared" si="325"/>
        <v/>
      </c>
      <c r="V3056" s="165" t="str">
        <f>IFERROR(IF(OR(C3056="",S3056&lt;0),"",IF(SUBTOTAL(3,C3056:C3056)=0,-1,SUBTOTAL(3,$C$4:C3056))),"")</f>
        <v/>
      </c>
      <c r="W3056" s="156" t="str">
        <f t="array" ref="W3056">IF(LEN(C3056)&gt;0,IFERROR(IF(MATCH(C3056,$C$3:$C3055,0)&gt;0,N3056-INDEX($N$3:N3055,SUMPRODUCT(MAX(ROW($C$3:$C3055)*(C3056=$C$3:$C3055)))-2,1),""),""),"")</f>
        <v/>
      </c>
      <c r="X3056" s="156">
        <f t="shared" ca="1" si="326"/>
        <v>1</v>
      </c>
      <c r="Y3056" s="156">
        <f t="shared" ca="1" si="327"/>
        <v>1</v>
      </c>
    </row>
    <row r="3057" spans="2:25" hidden="1" x14ac:dyDescent="0.25">
      <c r="B3057" s="390" t="str">
        <f>IFERROR(IF(LEN(INDEX(PlansAndNotes!$B$6:$B$2005,ROW(A3057)-ROW($B$3)))=0,"",INDEX(PlansAndNotes!$B$6:$B$2005,ROW(A3057)-ROW($B$3))),"")</f>
        <v/>
      </c>
      <c r="C3057" s="387" t="str">
        <f t="shared" si="328"/>
        <v/>
      </c>
      <c r="D3057" s="361" t="str">
        <f>IFERROR(IF(LEN(C3057)&gt;0,IF(LEN(INDEX(TasksList!$C$6:$C$25,MATCH(C3057,TasksList!$B$6:$B$25,0),1))=0,"",INDEX(TasksList!$C$6:$C$25,MATCH(C3057,TasksList!$B$6:$B$25,0),1)),""),"")</f>
        <v/>
      </c>
      <c r="E3057" s="361" t="str">
        <f>IFERROR(IF(LEN(C3057)&gt;0,IF(LEN(INDEX(TasksList!$F$6:$F$25,MATCH(C3057,TasksList!$B$6:$B$25,0),1))=0,"not set!",INDEX(TasksList!$F$6:$F$25,MATCH(C3057,TasksList!$B$6:$B$25,0),1)),""),"")</f>
        <v/>
      </c>
      <c r="F3057" s="360" t="str">
        <f>IFERROR(IF(LEN(D3057)&gt;0,IF(LEN(INDEX(AdressBook!$D$6:$D$25,MATCH(D3057,AdressBook!$B$6:$B$25,0),1))=0,"",INDEX(AdressBook!$D$6:$D$25,MATCH(D3057,AdressBook!$B$6:$B$25,0),1)),""),"")</f>
        <v/>
      </c>
      <c r="G3057" s="361" t="str">
        <f>IFERROR(IF(LEN(INDEX(PlansAndNotes!$F$6:$F$4005,ROW(B3057)-ROW($C$3)))=0,"",INDEX(PlansAndNotes!$F$6:$F$4005,ROW(B3057)-ROW($C$3))),"")</f>
        <v/>
      </c>
      <c r="H3057" s="361" t="str">
        <f>IFERROR(IF(LEN(C3057)&gt;0,IF(LEN(INDEX(TasksList!$G$6:$G$25,MATCH(C3057,TasksList!$B$6:$B$25,0),1))=0,"",INDEX(TasksList!$G$6:$G$25,MATCH(C3057,TasksList!$B$6:$B$25,0),1)),""),"")</f>
        <v/>
      </c>
      <c r="N3057" s="362" t="str">
        <f>IFERROR(IF(LEN(INDEX(PlansAndNotes!$D$6:$D$4005,ROW(B3057)-ROW($C$3)))=0,"",INDEX(PlansAndNotes!$D$6:$D$4005,ROW(B3057)-ROW($C$3))),"")</f>
        <v/>
      </c>
      <c r="O3057" s="165" t="str">
        <f t="shared" si="323"/>
        <v/>
      </c>
      <c r="P3057" s="363" t="str">
        <f>IFERROR(IF(LEN(INDEX(PlansAndNotes!$E$6:$E$4005,ROW(B3057)-ROW($C$3)))=0,"",INDEX(PlansAndNotes!$E$6:$E$4005,ROW(B3057)-ROW($C$3))),"")</f>
        <v/>
      </c>
      <c r="Q3057" s="363" t="str">
        <f>IFERROR(IF(LEN(INDEX(PlansAndNotes!$G$6:$G$4005,ROW(B3057)-ROW($C$3)))=0,"",INDEX(PlansAndNotes!$G$6:$G$4005,ROW(B3057)-ROW($C$3))),"")</f>
        <v/>
      </c>
      <c r="R3057" s="361" t="str">
        <f>IFERROR(IF(LEN(D3057)&gt;0,IF(LEN(INDEX(AdressBook!$C$6:$C$25,MATCH(D3057,AdressBook!$B$6:$B$25,0),1))=0,"",INDEX(AdressBook!$C$6:$C$25,MATCH(D3057,AdressBook!$B$6:$B$25,0),1)),""),"")</f>
        <v/>
      </c>
      <c r="S3057" s="165">
        <f>IF(LEN(C3057)&gt;0,IFERROR(IF(MATCH(C3057,C3058:$C$4004,0)&gt;0,-1,ROW(S3057)-ROW($S$3)),ROW(S3057)-ROW($S$3)),-1)</f>
        <v>-1</v>
      </c>
      <c r="T3057" s="165">
        <f t="shared" si="324"/>
        <v>0</v>
      </c>
      <c r="U3057" s="165" t="str">
        <f t="shared" si="325"/>
        <v/>
      </c>
      <c r="V3057" s="165" t="str">
        <f>IFERROR(IF(OR(C3057="",S3057&lt;0),"",IF(SUBTOTAL(3,C3057:C3057)=0,-1,SUBTOTAL(3,$C$4:C3057))),"")</f>
        <v/>
      </c>
      <c r="W3057" s="156" t="str">
        <f t="array" ref="W3057">IF(LEN(C3057)&gt;0,IFERROR(IF(MATCH(C3057,$C$3:$C3056,0)&gt;0,N3057-INDEX($N$3:N3056,SUMPRODUCT(MAX(ROW($C$3:$C3056)*(C3057=$C$3:$C3056)))-2,1),""),""),"")</f>
        <v/>
      </c>
      <c r="X3057" s="156">
        <f t="shared" ca="1" si="326"/>
        <v>1</v>
      </c>
      <c r="Y3057" s="156">
        <f t="shared" ca="1" si="327"/>
        <v>1</v>
      </c>
    </row>
    <row r="3058" spans="2:25" hidden="1" x14ac:dyDescent="0.25">
      <c r="B3058" s="390" t="str">
        <f>IFERROR(IF(LEN(INDEX(PlansAndNotes!$B$6:$B$2005,ROW(A3058)-ROW($B$3)))=0,"",INDEX(PlansAndNotes!$B$6:$B$2005,ROW(A3058)-ROW($B$3))),"")</f>
        <v/>
      </c>
      <c r="C3058" s="387" t="str">
        <f t="shared" si="328"/>
        <v/>
      </c>
      <c r="D3058" s="361" t="str">
        <f>IFERROR(IF(LEN(C3058)&gt;0,IF(LEN(INDEX(TasksList!$C$6:$C$25,MATCH(C3058,TasksList!$B$6:$B$25,0),1))=0,"",INDEX(TasksList!$C$6:$C$25,MATCH(C3058,TasksList!$B$6:$B$25,0),1)),""),"")</f>
        <v/>
      </c>
      <c r="E3058" s="361" t="str">
        <f>IFERROR(IF(LEN(C3058)&gt;0,IF(LEN(INDEX(TasksList!$F$6:$F$25,MATCH(C3058,TasksList!$B$6:$B$25,0),1))=0,"not set!",INDEX(TasksList!$F$6:$F$25,MATCH(C3058,TasksList!$B$6:$B$25,0),1)),""),"")</f>
        <v/>
      </c>
      <c r="F3058" s="360" t="str">
        <f>IFERROR(IF(LEN(D3058)&gt;0,IF(LEN(INDEX(AdressBook!$D$6:$D$25,MATCH(D3058,AdressBook!$B$6:$B$25,0),1))=0,"",INDEX(AdressBook!$D$6:$D$25,MATCH(D3058,AdressBook!$B$6:$B$25,0),1)),""),"")</f>
        <v/>
      </c>
      <c r="G3058" s="361" t="str">
        <f>IFERROR(IF(LEN(INDEX(PlansAndNotes!$F$6:$F$4005,ROW(B3058)-ROW($C$3)))=0,"",INDEX(PlansAndNotes!$F$6:$F$4005,ROW(B3058)-ROW($C$3))),"")</f>
        <v/>
      </c>
      <c r="H3058" s="361" t="str">
        <f>IFERROR(IF(LEN(C3058)&gt;0,IF(LEN(INDEX(TasksList!$G$6:$G$25,MATCH(C3058,TasksList!$B$6:$B$25,0),1))=0,"",INDEX(TasksList!$G$6:$G$25,MATCH(C3058,TasksList!$B$6:$B$25,0),1)),""),"")</f>
        <v/>
      </c>
      <c r="N3058" s="362" t="str">
        <f>IFERROR(IF(LEN(INDEX(PlansAndNotes!$D$6:$D$4005,ROW(B3058)-ROW($C$3)))=0,"",INDEX(PlansAndNotes!$D$6:$D$4005,ROW(B3058)-ROW($C$3))),"")</f>
        <v/>
      </c>
      <c r="O3058" s="165" t="str">
        <f t="shared" si="323"/>
        <v/>
      </c>
      <c r="P3058" s="363" t="str">
        <f>IFERROR(IF(LEN(INDEX(PlansAndNotes!$E$6:$E$4005,ROW(B3058)-ROW($C$3)))=0,"",INDEX(PlansAndNotes!$E$6:$E$4005,ROW(B3058)-ROW($C$3))),"")</f>
        <v/>
      </c>
      <c r="Q3058" s="363" t="str">
        <f>IFERROR(IF(LEN(INDEX(PlansAndNotes!$G$6:$G$4005,ROW(B3058)-ROW($C$3)))=0,"",INDEX(PlansAndNotes!$G$6:$G$4005,ROW(B3058)-ROW($C$3))),"")</f>
        <v/>
      </c>
      <c r="R3058" s="361" t="str">
        <f>IFERROR(IF(LEN(D3058)&gt;0,IF(LEN(INDEX(AdressBook!$C$6:$C$25,MATCH(D3058,AdressBook!$B$6:$B$25,0),1))=0,"",INDEX(AdressBook!$C$6:$C$25,MATCH(D3058,AdressBook!$B$6:$B$25,0),1)),""),"")</f>
        <v/>
      </c>
      <c r="S3058" s="165">
        <f>IF(LEN(C3058)&gt;0,IFERROR(IF(MATCH(C3058,C3059:$C$4004,0)&gt;0,-1,ROW(S3058)-ROW($S$3)),ROW(S3058)-ROW($S$3)),-1)</f>
        <v>-1</v>
      </c>
      <c r="T3058" s="165">
        <f t="shared" si="324"/>
        <v>0</v>
      </c>
      <c r="U3058" s="165" t="str">
        <f t="shared" si="325"/>
        <v/>
      </c>
      <c r="V3058" s="165" t="str">
        <f>IFERROR(IF(OR(C3058="",S3058&lt;0),"",IF(SUBTOTAL(3,C3058:C3058)=0,-1,SUBTOTAL(3,$C$4:C3058))),"")</f>
        <v/>
      </c>
      <c r="W3058" s="156" t="str">
        <f t="array" ref="W3058">IF(LEN(C3058)&gt;0,IFERROR(IF(MATCH(C3058,$C$3:$C3057,0)&gt;0,N3058-INDEX($N$3:N3057,SUMPRODUCT(MAX(ROW($C$3:$C3057)*(C3058=$C$3:$C3057)))-2,1),""),""),"")</f>
        <v/>
      </c>
      <c r="X3058" s="156">
        <f t="shared" ca="1" si="326"/>
        <v>1</v>
      </c>
      <c r="Y3058" s="156">
        <f t="shared" ca="1" si="327"/>
        <v>1</v>
      </c>
    </row>
    <row r="3059" spans="2:25" hidden="1" x14ac:dyDescent="0.25">
      <c r="B3059" s="390" t="str">
        <f>IFERROR(IF(LEN(INDEX(PlansAndNotes!$B$6:$B$2005,ROW(A3059)-ROW($B$3)))=0,"",INDEX(PlansAndNotes!$B$6:$B$2005,ROW(A3059)-ROW($B$3))),"")</f>
        <v/>
      </c>
      <c r="C3059" s="387" t="str">
        <f t="shared" si="328"/>
        <v/>
      </c>
      <c r="D3059" s="361" t="str">
        <f>IFERROR(IF(LEN(C3059)&gt;0,IF(LEN(INDEX(TasksList!$C$6:$C$25,MATCH(C3059,TasksList!$B$6:$B$25,0),1))=0,"",INDEX(TasksList!$C$6:$C$25,MATCH(C3059,TasksList!$B$6:$B$25,0),1)),""),"")</f>
        <v/>
      </c>
      <c r="E3059" s="361" t="str">
        <f>IFERROR(IF(LEN(C3059)&gt;0,IF(LEN(INDEX(TasksList!$F$6:$F$25,MATCH(C3059,TasksList!$B$6:$B$25,0),1))=0,"not set!",INDEX(TasksList!$F$6:$F$25,MATCH(C3059,TasksList!$B$6:$B$25,0),1)),""),"")</f>
        <v/>
      </c>
      <c r="F3059" s="360" t="str">
        <f>IFERROR(IF(LEN(D3059)&gt;0,IF(LEN(INDEX(AdressBook!$D$6:$D$25,MATCH(D3059,AdressBook!$B$6:$B$25,0),1))=0,"",INDEX(AdressBook!$D$6:$D$25,MATCH(D3059,AdressBook!$B$6:$B$25,0),1)),""),"")</f>
        <v/>
      </c>
      <c r="G3059" s="361" t="str">
        <f>IFERROR(IF(LEN(INDEX(PlansAndNotes!$F$6:$F$4005,ROW(B3059)-ROW($C$3)))=0,"",INDEX(PlansAndNotes!$F$6:$F$4005,ROW(B3059)-ROW($C$3))),"")</f>
        <v/>
      </c>
      <c r="H3059" s="361" t="str">
        <f>IFERROR(IF(LEN(C3059)&gt;0,IF(LEN(INDEX(TasksList!$G$6:$G$25,MATCH(C3059,TasksList!$B$6:$B$25,0),1))=0,"",INDEX(TasksList!$G$6:$G$25,MATCH(C3059,TasksList!$B$6:$B$25,0),1)),""),"")</f>
        <v/>
      </c>
      <c r="N3059" s="362" t="str">
        <f>IFERROR(IF(LEN(INDEX(PlansAndNotes!$D$6:$D$4005,ROW(B3059)-ROW($C$3)))=0,"",INDEX(PlansAndNotes!$D$6:$D$4005,ROW(B3059)-ROW($C$3))),"")</f>
        <v/>
      </c>
      <c r="O3059" s="165" t="str">
        <f t="shared" si="323"/>
        <v/>
      </c>
      <c r="P3059" s="363" t="str">
        <f>IFERROR(IF(LEN(INDEX(PlansAndNotes!$E$6:$E$4005,ROW(B3059)-ROW($C$3)))=0,"",INDEX(PlansAndNotes!$E$6:$E$4005,ROW(B3059)-ROW($C$3))),"")</f>
        <v/>
      </c>
      <c r="Q3059" s="363" t="str">
        <f>IFERROR(IF(LEN(INDEX(PlansAndNotes!$G$6:$G$4005,ROW(B3059)-ROW($C$3)))=0,"",INDEX(PlansAndNotes!$G$6:$G$4005,ROW(B3059)-ROW($C$3))),"")</f>
        <v/>
      </c>
      <c r="R3059" s="361" t="str">
        <f>IFERROR(IF(LEN(D3059)&gt;0,IF(LEN(INDEX(AdressBook!$C$6:$C$25,MATCH(D3059,AdressBook!$B$6:$B$25,0),1))=0,"",INDEX(AdressBook!$C$6:$C$25,MATCH(D3059,AdressBook!$B$6:$B$25,0),1)),""),"")</f>
        <v/>
      </c>
      <c r="S3059" s="165">
        <f>IF(LEN(C3059)&gt;0,IFERROR(IF(MATCH(C3059,C3060:$C$4004,0)&gt;0,-1,ROW(S3059)-ROW($S$3)),ROW(S3059)-ROW($S$3)),-1)</f>
        <v>-1</v>
      </c>
      <c r="T3059" s="165">
        <f t="shared" si="324"/>
        <v>0</v>
      </c>
      <c r="U3059" s="165" t="str">
        <f t="shared" si="325"/>
        <v/>
      </c>
      <c r="V3059" s="165" t="str">
        <f>IFERROR(IF(OR(C3059="",S3059&lt;0),"",IF(SUBTOTAL(3,C3059:C3059)=0,-1,SUBTOTAL(3,$C$4:C3059))),"")</f>
        <v/>
      </c>
      <c r="W3059" s="156" t="str">
        <f t="array" ref="W3059">IF(LEN(C3059)&gt;0,IFERROR(IF(MATCH(C3059,$C$3:$C3058,0)&gt;0,N3059-INDEX($N$3:N3058,SUMPRODUCT(MAX(ROW($C$3:$C3058)*(C3059=$C$3:$C3058)))-2,1),""),""),"")</f>
        <v/>
      </c>
      <c r="X3059" s="156">
        <f t="shared" ca="1" si="326"/>
        <v>1</v>
      </c>
      <c r="Y3059" s="156">
        <f t="shared" ca="1" si="327"/>
        <v>1</v>
      </c>
    </row>
    <row r="3060" spans="2:25" hidden="1" x14ac:dyDescent="0.25">
      <c r="B3060" s="390" t="str">
        <f>IFERROR(IF(LEN(INDEX(PlansAndNotes!$B$6:$B$2005,ROW(A3060)-ROW($B$3)))=0,"",INDEX(PlansAndNotes!$B$6:$B$2005,ROW(A3060)-ROW($B$3))),"")</f>
        <v/>
      </c>
      <c r="C3060" s="387" t="str">
        <f t="shared" si="328"/>
        <v/>
      </c>
      <c r="D3060" s="361" t="str">
        <f>IFERROR(IF(LEN(C3060)&gt;0,IF(LEN(INDEX(TasksList!$C$6:$C$25,MATCH(C3060,TasksList!$B$6:$B$25,0),1))=0,"",INDEX(TasksList!$C$6:$C$25,MATCH(C3060,TasksList!$B$6:$B$25,0),1)),""),"")</f>
        <v/>
      </c>
      <c r="E3060" s="361" t="str">
        <f>IFERROR(IF(LEN(C3060)&gt;0,IF(LEN(INDEX(TasksList!$F$6:$F$25,MATCH(C3060,TasksList!$B$6:$B$25,0),1))=0,"not set!",INDEX(TasksList!$F$6:$F$25,MATCH(C3060,TasksList!$B$6:$B$25,0),1)),""),"")</f>
        <v/>
      </c>
      <c r="F3060" s="360" t="str">
        <f>IFERROR(IF(LEN(D3060)&gt;0,IF(LEN(INDEX(AdressBook!$D$6:$D$25,MATCH(D3060,AdressBook!$B$6:$B$25,0),1))=0,"",INDEX(AdressBook!$D$6:$D$25,MATCH(D3060,AdressBook!$B$6:$B$25,0),1)),""),"")</f>
        <v/>
      </c>
      <c r="G3060" s="361" t="str">
        <f>IFERROR(IF(LEN(INDEX(PlansAndNotes!$F$6:$F$4005,ROW(B3060)-ROW($C$3)))=0,"",INDEX(PlansAndNotes!$F$6:$F$4005,ROW(B3060)-ROW($C$3))),"")</f>
        <v/>
      </c>
      <c r="H3060" s="361" t="str">
        <f>IFERROR(IF(LEN(C3060)&gt;0,IF(LEN(INDEX(TasksList!$G$6:$G$25,MATCH(C3060,TasksList!$B$6:$B$25,0),1))=0,"",INDEX(TasksList!$G$6:$G$25,MATCH(C3060,TasksList!$B$6:$B$25,0),1)),""),"")</f>
        <v/>
      </c>
      <c r="N3060" s="362" t="str">
        <f>IFERROR(IF(LEN(INDEX(PlansAndNotes!$D$6:$D$4005,ROW(B3060)-ROW($C$3)))=0,"",INDEX(PlansAndNotes!$D$6:$D$4005,ROW(B3060)-ROW($C$3))),"")</f>
        <v/>
      </c>
      <c r="O3060" s="165" t="str">
        <f t="shared" si="323"/>
        <v/>
      </c>
      <c r="P3060" s="363" t="str">
        <f>IFERROR(IF(LEN(INDEX(PlansAndNotes!$E$6:$E$4005,ROW(B3060)-ROW($C$3)))=0,"",INDEX(PlansAndNotes!$E$6:$E$4005,ROW(B3060)-ROW($C$3))),"")</f>
        <v/>
      </c>
      <c r="Q3060" s="363" t="str">
        <f>IFERROR(IF(LEN(INDEX(PlansAndNotes!$G$6:$G$4005,ROW(B3060)-ROW($C$3)))=0,"",INDEX(PlansAndNotes!$G$6:$G$4005,ROW(B3060)-ROW($C$3))),"")</f>
        <v/>
      </c>
      <c r="R3060" s="361" t="str">
        <f>IFERROR(IF(LEN(D3060)&gt;0,IF(LEN(INDEX(AdressBook!$C$6:$C$25,MATCH(D3060,AdressBook!$B$6:$B$25,0),1))=0,"",INDEX(AdressBook!$C$6:$C$25,MATCH(D3060,AdressBook!$B$6:$B$25,0),1)),""),"")</f>
        <v/>
      </c>
      <c r="S3060" s="165">
        <f>IF(LEN(C3060)&gt;0,IFERROR(IF(MATCH(C3060,C3061:$C$4004,0)&gt;0,-1,ROW(S3060)-ROW($S$3)),ROW(S3060)-ROW($S$3)),-1)</f>
        <v>-1</v>
      </c>
      <c r="T3060" s="165">
        <f t="shared" si="324"/>
        <v>0</v>
      </c>
      <c r="U3060" s="165" t="str">
        <f t="shared" si="325"/>
        <v/>
      </c>
      <c r="V3060" s="165" t="str">
        <f>IFERROR(IF(OR(C3060="",S3060&lt;0),"",IF(SUBTOTAL(3,C3060:C3060)=0,-1,SUBTOTAL(3,$C$4:C3060))),"")</f>
        <v/>
      </c>
      <c r="W3060" s="156" t="str">
        <f t="array" ref="W3060">IF(LEN(C3060)&gt;0,IFERROR(IF(MATCH(C3060,$C$3:$C3059,0)&gt;0,N3060-INDEX($N$3:N3059,SUMPRODUCT(MAX(ROW($C$3:$C3059)*(C3060=$C$3:$C3059)))-2,1),""),""),"")</f>
        <v/>
      </c>
      <c r="X3060" s="156">
        <f t="shared" ca="1" si="326"/>
        <v>1</v>
      </c>
      <c r="Y3060" s="156">
        <f t="shared" ca="1" si="327"/>
        <v>1</v>
      </c>
    </row>
    <row r="3061" spans="2:25" hidden="1" x14ac:dyDescent="0.25">
      <c r="B3061" s="390" t="str">
        <f>IFERROR(IF(LEN(INDEX(PlansAndNotes!$B$6:$B$2005,ROW(A3061)-ROW($B$3)))=0,"",INDEX(PlansAndNotes!$B$6:$B$2005,ROW(A3061)-ROW($B$3))),"")</f>
        <v/>
      </c>
      <c r="C3061" s="387" t="str">
        <f t="shared" si="328"/>
        <v/>
      </c>
      <c r="D3061" s="361" t="str">
        <f>IFERROR(IF(LEN(C3061)&gt;0,IF(LEN(INDEX(TasksList!$C$6:$C$25,MATCH(C3061,TasksList!$B$6:$B$25,0),1))=0,"",INDEX(TasksList!$C$6:$C$25,MATCH(C3061,TasksList!$B$6:$B$25,0),1)),""),"")</f>
        <v/>
      </c>
      <c r="E3061" s="361" t="str">
        <f>IFERROR(IF(LEN(C3061)&gt;0,IF(LEN(INDEX(TasksList!$F$6:$F$25,MATCH(C3061,TasksList!$B$6:$B$25,0),1))=0,"not set!",INDEX(TasksList!$F$6:$F$25,MATCH(C3061,TasksList!$B$6:$B$25,0),1)),""),"")</f>
        <v/>
      </c>
      <c r="F3061" s="360" t="str">
        <f>IFERROR(IF(LEN(D3061)&gt;0,IF(LEN(INDEX(AdressBook!$D$6:$D$25,MATCH(D3061,AdressBook!$B$6:$B$25,0),1))=0,"",INDEX(AdressBook!$D$6:$D$25,MATCH(D3061,AdressBook!$B$6:$B$25,0),1)),""),"")</f>
        <v/>
      </c>
      <c r="G3061" s="361" t="str">
        <f>IFERROR(IF(LEN(INDEX(PlansAndNotes!$F$6:$F$4005,ROW(B3061)-ROW($C$3)))=0,"",INDEX(PlansAndNotes!$F$6:$F$4005,ROW(B3061)-ROW($C$3))),"")</f>
        <v/>
      </c>
      <c r="H3061" s="361" t="str">
        <f>IFERROR(IF(LEN(C3061)&gt;0,IF(LEN(INDEX(TasksList!$G$6:$G$25,MATCH(C3061,TasksList!$B$6:$B$25,0),1))=0,"",INDEX(TasksList!$G$6:$G$25,MATCH(C3061,TasksList!$B$6:$B$25,0),1)),""),"")</f>
        <v/>
      </c>
      <c r="N3061" s="362" t="str">
        <f>IFERROR(IF(LEN(INDEX(PlansAndNotes!$D$6:$D$4005,ROW(B3061)-ROW($C$3)))=0,"",INDEX(PlansAndNotes!$D$6:$D$4005,ROW(B3061)-ROW($C$3))),"")</f>
        <v/>
      </c>
      <c r="O3061" s="165" t="str">
        <f t="shared" si="323"/>
        <v/>
      </c>
      <c r="P3061" s="363" t="str">
        <f>IFERROR(IF(LEN(INDEX(PlansAndNotes!$E$6:$E$4005,ROW(B3061)-ROW($C$3)))=0,"",INDEX(PlansAndNotes!$E$6:$E$4005,ROW(B3061)-ROW($C$3))),"")</f>
        <v/>
      </c>
      <c r="Q3061" s="363" t="str">
        <f>IFERROR(IF(LEN(INDEX(PlansAndNotes!$G$6:$G$4005,ROW(B3061)-ROW($C$3)))=0,"",INDEX(PlansAndNotes!$G$6:$G$4005,ROW(B3061)-ROW($C$3))),"")</f>
        <v/>
      </c>
      <c r="R3061" s="361" t="str">
        <f>IFERROR(IF(LEN(D3061)&gt;0,IF(LEN(INDEX(AdressBook!$C$6:$C$25,MATCH(D3061,AdressBook!$B$6:$B$25,0),1))=0,"",INDEX(AdressBook!$C$6:$C$25,MATCH(D3061,AdressBook!$B$6:$B$25,0),1)),""),"")</f>
        <v/>
      </c>
      <c r="S3061" s="165">
        <f>IF(LEN(C3061)&gt;0,IFERROR(IF(MATCH(C3061,C3062:$C$4004,0)&gt;0,-1,ROW(S3061)-ROW($S$3)),ROW(S3061)-ROW($S$3)),-1)</f>
        <v>-1</v>
      </c>
      <c r="T3061" s="165">
        <f t="shared" si="324"/>
        <v>0</v>
      </c>
      <c r="U3061" s="165" t="str">
        <f t="shared" si="325"/>
        <v/>
      </c>
      <c r="V3061" s="165" t="str">
        <f>IFERROR(IF(OR(C3061="",S3061&lt;0),"",IF(SUBTOTAL(3,C3061:C3061)=0,-1,SUBTOTAL(3,$C$4:C3061))),"")</f>
        <v/>
      </c>
      <c r="W3061" s="156" t="str">
        <f t="array" ref="W3061">IF(LEN(C3061)&gt;0,IFERROR(IF(MATCH(C3061,$C$3:$C3060,0)&gt;0,N3061-INDEX($N$3:N3060,SUMPRODUCT(MAX(ROW($C$3:$C3060)*(C3061=$C$3:$C3060)))-2,1),""),""),"")</f>
        <v/>
      </c>
      <c r="X3061" s="156">
        <f t="shared" ca="1" si="326"/>
        <v>1</v>
      </c>
      <c r="Y3061" s="156">
        <f t="shared" ca="1" si="327"/>
        <v>1</v>
      </c>
    </row>
    <row r="3062" spans="2:25" hidden="1" x14ac:dyDescent="0.25">
      <c r="B3062" s="390" t="str">
        <f>IFERROR(IF(LEN(INDEX(PlansAndNotes!$B$6:$B$2005,ROW(A3062)-ROW($B$3)))=0,"",INDEX(PlansAndNotes!$B$6:$B$2005,ROW(A3062)-ROW($B$3))),"")</f>
        <v/>
      </c>
      <c r="C3062" s="387" t="str">
        <f t="shared" si="328"/>
        <v/>
      </c>
      <c r="D3062" s="361" t="str">
        <f>IFERROR(IF(LEN(C3062)&gt;0,IF(LEN(INDEX(TasksList!$C$6:$C$25,MATCH(C3062,TasksList!$B$6:$B$25,0),1))=0,"",INDEX(TasksList!$C$6:$C$25,MATCH(C3062,TasksList!$B$6:$B$25,0),1)),""),"")</f>
        <v/>
      </c>
      <c r="E3062" s="361" t="str">
        <f>IFERROR(IF(LEN(C3062)&gt;0,IF(LEN(INDEX(TasksList!$F$6:$F$25,MATCH(C3062,TasksList!$B$6:$B$25,0),1))=0,"not set!",INDEX(TasksList!$F$6:$F$25,MATCH(C3062,TasksList!$B$6:$B$25,0),1)),""),"")</f>
        <v/>
      </c>
      <c r="F3062" s="360" t="str">
        <f>IFERROR(IF(LEN(D3062)&gt;0,IF(LEN(INDEX(AdressBook!$D$6:$D$25,MATCH(D3062,AdressBook!$B$6:$B$25,0),1))=0,"",INDEX(AdressBook!$D$6:$D$25,MATCH(D3062,AdressBook!$B$6:$B$25,0),1)),""),"")</f>
        <v/>
      </c>
      <c r="G3062" s="361" t="str">
        <f>IFERROR(IF(LEN(INDEX(PlansAndNotes!$F$6:$F$4005,ROW(B3062)-ROW($C$3)))=0,"",INDEX(PlansAndNotes!$F$6:$F$4005,ROW(B3062)-ROW($C$3))),"")</f>
        <v/>
      </c>
      <c r="H3062" s="361" t="str">
        <f>IFERROR(IF(LEN(C3062)&gt;0,IF(LEN(INDEX(TasksList!$G$6:$G$25,MATCH(C3062,TasksList!$B$6:$B$25,0),1))=0,"",INDEX(TasksList!$G$6:$G$25,MATCH(C3062,TasksList!$B$6:$B$25,0),1)),""),"")</f>
        <v/>
      </c>
      <c r="N3062" s="362" t="str">
        <f>IFERROR(IF(LEN(INDEX(PlansAndNotes!$D$6:$D$4005,ROW(B3062)-ROW($C$3)))=0,"",INDEX(PlansAndNotes!$D$6:$D$4005,ROW(B3062)-ROW($C$3))),"")</f>
        <v/>
      </c>
      <c r="O3062" s="165" t="str">
        <f t="shared" si="323"/>
        <v/>
      </c>
      <c r="P3062" s="363" t="str">
        <f>IFERROR(IF(LEN(INDEX(PlansAndNotes!$E$6:$E$4005,ROW(B3062)-ROW($C$3)))=0,"",INDEX(PlansAndNotes!$E$6:$E$4005,ROW(B3062)-ROW($C$3))),"")</f>
        <v/>
      </c>
      <c r="Q3062" s="363" t="str">
        <f>IFERROR(IF(LEN(INDEX(PlansAndNotes!$G$6:$G$4005,ROW(B3062)-ROW($C$3)))=0,"",INDEX(PlansAndNotes!$G$6:$G$4005,ROW(B3062)-ROW($C$3))),"")</f>
        <v/>
      </c>
      <c r="R3062" s="361" t="str">
        <f>IFERROR(IF(LEN(D3062)&gt;0,IF(LEN(INDEX(AdressBook!$C$6:$C$25,MATCH(D3062,AdressBook!$B$6:$B$25,0),1))=0,"",INDEX(AdressBook!$C$6:$C$25,MATCH(D3062,AdressBook!$B$6:$B$25,0),1)),""),"")</f>
        <v/>
      </c>
      <c r="S3062" s="165">
        <f>IF(LEN(C3062)&gt;0,IFERROR(IF(MATCH(C3062,C3063:$C$4004,0)&gt;0,-1,ROW(S3062)-ROW($S$3)),ROW(S3062)-ROW($S$3)),-1)</f>
        <v>-1</v>
      </c>
      <c r="T3062" s="165">
        <f t="shared" si="324"/>
        <v>0</v>
      </c>
      <c r="U3062" s="165" t="str">
        <f t="shared" si="325"/>
        <v/>
      </c>
      <c r="V3062" s="165" t="str">
        <f>IFERROR(IF(OR(C3062="",S3062&lt;0),"",IF(SUBTOTAL(3,C3062:C3062)=0,-1,SUBTOTAL(3,$C$4:C3062))),"")</f>
        <v/>
      </c>
      <c r="W3062" s="156" t="str">
        <f t="array" ref="W3062">IF(LEN(C3062)&gt;0,IFERROR(IF(MATCH(C3062,$C$3:$C3061,0)&gt;0,N3062-INDEX($N$3:N3061,SUMPRODUCT(MAX(ROW($C$3:$C3061)*(C3062=$C$3:$C3061)))-2,1),""),""),"")</f>
        <v/>
      </c>
      <c r="X3062" s="156">
        <f t="shared" ca="1" si="326"/>
        <v>1</v>
      </c>
      <c r="Y3062" s="156">
        <f t="shared" ca="1" si="327"/>
        <v>1</v>
      </c>
    </row>
    <row r="3063" spans="2:25" hidden="1" x14ac:dyDescent="0.25">
      <c r="B3063" s="390" t="str">
        <f>IFERROR(IF(LEN(INDEX(PlansAndNotes!$B$6:$B$2005,ROW(A3063)-ROW($B$3)))=0,"",INDEX(PlansAndNotes!$B$6:$B$2005,ROW(A3063)-ROW($B$3))),"")</f>
        <v/>
      </c>
      <c r="C3063" s="387" t="str">
        <f t="shared" si="328"/>
        <v/>
      </c>
      <c r="D3063" s="361" t="str">
        <f>IFERROR(IF(LEN(C3063)&gt;0,IF(LEN(INDEX(TasksList!$C$6:$C$25,MATCH(C3063,TasksList!$B$6:$B$25,0),1))=0,"",INDEX(TasksList!$C$6:$C$25,MATCH(C3063,TasksList!$B$6:$B$25,0),1)),""),"")</f>
        <v/>
      </c>
      <c r="E3063" s="361" t="str">
        <f>IFERROR(IF(LEN(C3063)&gt;0,IF(LEN(INDEX(TasksList!$F$6:$F$25,MATCH(C3063,TasksList!$B$6:$B$25,0),1))=0,"not set!",INDEX(TasksList!$F$6:$F$25,MATCH(C3063,TasksList!$B$6:$B$25,0),1)),""),"")</f>
        <v/>
      </c>
      <c r="F3063" s="360" t="str">
        <f>IFERROR(IF(LEN(D3063)&gt;0,IF(LEN(INDEX(AdressBook!$D$6:$D$25,MATCH(D3063,AdressBook!$B$6:$B$25,0),1))=0,"",INDEX(AdressBook!$D$6:$D$25,MATCH(D3063,AdressBook!$B$6:$B$25,0),1)),""),"")</f>
        <v/>
      </c>
      <c r="G3063" s="361" t="str">
        <f>IFERROR(IF(LEN(INDEX(PlansAndNotes!$F$6:$F$4005,ROW(B3063)-ROW($C$3)))=0,"",INDEX(PlansAndNotes!$F$6:$F$4005,ROW(B3063)-ROW($C$3))),"")</f>
        <v/>
      </c>
      <c r="H3063" s="361" t="str">
        <f>IFERROR(IF(LEN(C3063)&gt;0,IF(LEN(INDEX(TasksList!$G$6:$G$25,MATCH(C3063,TasksList!$B$6:$B$25,0),1))=0,"",INDEX(TasksList!$G$6:$G$25,MATCH(C3063,TasksList!$B$6:$B$25,0),1)),""),"")</f>
        <v/>
      </c>
      <c r="N3063" s="362" t="str">
        <f>IFERROR(IF(LEN(INDEX(PlansAndNotes!$D$6:$D$4005,ROW(B3063)-ROW($C$3)))=0,"",INDEX(PlansAndNotes!$D$6:$D$4005,ROW(B3063)-ROW($C$3))),"")</f>
        <v/>
      </c>
      <c r="O3063" s="165" t="str">
        <f t="shared" si="323"/>
        <v/>
      </c>
      <c r="P3063" s="363" t="str">
        <f>IFERROR(IF(LEN(INDEX(PlansAndNotes!$E$6:$E$4005,ROW(B3063)-ROW($C$3)))=0,"",INDEX(PlansAndNotes!$E$6:$E$4005,ROW(B3063)-ROW($C$3))),"")</f>
        <v/>
      </c>
      <c r="Q3063" s="363" t="str">
        <f>IFERROR(IF(LEN(INDEX(PlansAndNotes!$G$6:$G$4005,ROW(B3063)-ROW($C$3)))=0,"",INDEX(PlansAndNotes!$G$6:$G$4005,ROW(B3063)-ROW($C$3))),"")</f>
        <v/>
      </c>
      <c r="R3063" s="361" t="str">
        <f>IFERROR(IF(LEN(D3063)&gt;0,IF(LEN(INDEX(AdressBook!$C$6:$C$25,MATCH(D3063,AdressBook!$B$6:$B$25,0),1))=0,"",INDEX(AdressBook!$C$6:$C$25,MATCH(D3063,AdressBook!$B$6:$B$25,0),1)),""),"")</f>
        <v/>
      </c>
      <c r="S3063" s="165">
        <f>IF(LEN(C3063)&gt;0,IFERROR(IF(MATCH(C3063,C3064:$C$4004,0)&gt;0,-1,ROW(S3063)-ROW($S$3)),ROW(S3063)-ROW($S$3)),-1)</f>
        <v>-1</v>
      </c>
      <c r="T3063" s="165">
        <f t="shared" si="324"/>
        <v>0</v>
      </c>
      <c r="U3063" s="165" t="str">
        <f t="shared" si="325"/>
        <v/>
      </c>
      <c r="V3063" s="165" t="str">
        <f>IFERROR(IF(OR(C3063="",S3063&lt;0),"",IF(SUBTOTAL(3,C3063:C3063)=0,-1,SUBTOTAL(3,$C$4:C3063))),"")</f>
        <v/>
      </c>
      <c r="W3063" s="156" t="str">
        <f t="array" ref="W3063">IF(LEN(C3063)&gt;0,IFERROR(IF(MATCH(C3063,$C$3:$C3062,0)&gt;0,N3063-INDEX($N$3:N3062,SUMPRODUCT(MAX(ROW($C$3:$C3062)*(C3063=$C$3:$C3062)))-2,1),""),""),"")</f>
        <v/>
      </c>
      <c r="X3063" s="156">
        <f t="shared" ca="1" si="326"/>
        <v>1</v>
      </c>
      <c r="Y3063" s="156">
        <f t="shared" ca="1" si="327"/>
        <v>1</v>
      </c>
    </row>
    <row r="3064" spans="2:25" hidden="1" x14ac:dyDescent="0.25">
      <c r="B3064" s="390" t="str">
        <f>IFERROR(IF(LEN(INDEX(PlansAndNotes!$B$6:$B$2005,ROW(A3064)-ROW($B$3)))=0,"",INDEX(PlansAndNotes!$B$6:$B$2005,ROW(A3064)-ROW($B$3))),"")</f>
        <v/>
      </c>
      <c r="C3064" s="387" t="str">
        <f t="shared" si="328"/>
        <v/>
      </c>
      <c r="D3064" s="361" t="str">
        <f>IFERROR(IF(LEN(C3064)&gt;0,IF(LEN(INDEX(TasksList!$C$6:$C$25,MATCH(C3064,TasksList!$B$6:$B$25,0),1))=0,"",INDEX(TasksList!$C$6:$C$25,MATCH(C3064,TasksList!$B$6:$B$25,0),1)),""),"")</f>
        <v/>
      </c>
      <c r="E3064" s="361" t="str">
        <f>IFERROR(IF(LEN(C3064)&gt;0,IF(LEN(INDEX(TasksList!$F$6:$F$25,MATCH(C3064,TasksList!$B$6:$B$25,0),1))=0,"not set!",INDEX(TasksList!$F$6:$F$25,MATCH(C3064,TasksList!$B$6:$B$25,0),1)),""),"")</f>
        <v/>
      </c>
      <c r="F3064" s="360" t="str">
        <f>IFERROR(IF(LEN(D3064)&gt;0,IF(LEN(INDEX(AdressBook!$D$6:$D$25,MATCH(D3064,AdressBook!$B$6:$B$25,0),1))=0,"",INDEX(AdressBook!$D$6:$D$25,MATCH(D3064,AdressBook!$B$6:$B$25,0),1)),""),"")</f>
        <v/>
      </c>
      <c r="G3064" s="361" t="str">
        <f>IFERROR(IF(LEN(INDEX(PlansAndNotes!$F$6:$F$4005,ROW(B3064)-ROW($C$3)))=0,"",INDEX(PlansAndNotes!$F$6:$F$4005,ROW(B3064)-ROW($C$3))),"")</f>
        <v/>
      </c>
      <c r="H3064" s="361" t="str">
        <f>IFERROR(IF(LEN(C3064)&gt;0,IF(LEN(INDEX(TasksList!$G$6:$G$25,MATCH(C3064,TasksList!$B$6:$B$25,0),1))=0,"",INDEX(TasksList!$G$6:$G$25,MATCH(C3064,TasksList!$B$6:$B$25,0),1)),""),"")</f>
        <v/>
      </c>
      <c r="N3064" s="362" t="str">
        <f>IFERROR(IF(LEN(INDEX(PlansAndNotes!$D$6:$D$4005,ROW(B3064)-ROW($C$3)))=0,"",INDEX(PlansAndNotes!$D$6:$D$4005,ROW(B3064)-ROW($C$3))),"")</f>
        <v/>
      </c>
      <c r="O3064" s="165" t="str">
        <f t="shared" si="323"/>
        <v/>
      </c>
      <c r="P3064" s="363" t="str">
        <f>IFERROR(IF(LEN(INDEX(PlansAndNotes!$E$6:$E$4005,ROW(B3064)-ROW($C$3)))=0,"",INDEX(PlansAndNotes!$E$6:$E$4005,ROW(B3064)-ROW($C$3))),"")</f>
        <v/>
      </c>
      <c r="Q3064" s="363" t="str">
        <f>IFERROR(IF(LEN(INDEX(PlansAndNotes!$G$6:$G$4005,ROW(B3064)-ROW($C$3)))=0,"",INDEX(PlansAndNotes!$G$6:$G$4005,ROW(B3064)-ROW($C$3))),"")</f>
        <v/>
      </c>
      <c r="R3064" s="361" t="str">
        <f>IFERROR(IF(LEN(D3064)&gt;0,IF(LEN(INDEX(AdressBook!$C$6:$C$25,MATCH(D3064,AdressBook!$B$6:$B$25,0),1))=0,"",INDEX(AdressBook!$C$6:$C$25,MATCH(D3064,AdressBook!$B$6:$B$25,0),1)),""),"")</f>
        <v/>
      </c>
      <c r="S3064" s="165">
        <f>IF(LEN(C3064)&gt;0,IFERROR(IF(MATCH(C3064,C3065:$C$4004,0)&gt;0,-1,ROW(S3064)-ROW($S$3)),ROW(S3064)-ROW($S$3)),-1)</f>
        <v>-1</v>
      </c>
      <c r="T3064" s="165">
        <f t="shared" si="324"/>
        <v>0</v>
      </c>
      <c r="U3064" s="165" t="str">
        <f t="shared" si="325"/>
        <v/>
      </c>
      <c r="V3064" s="165" t="str">
        <f>IFERROR(IF(OR(C3064="",S3064&lt;0),"",IF(SUBTOTAL(3,C3064:C3064)=0,-1,SUBTOTAL(3,$C$4:C3064))),"")</f>
        <v/>
      </c>
      <c r="W3064" s="156" t="str">
        <f t="array" ref="W3064">IF(LEN(C3064)&gt;0,IFERROR(IF(MATCH(C3064,$C$3:$C3063,0)&gt;0,N3064-INDEX($N$3:N3063,SUMPRODUCT(MAX(ROW($C$3:$C3063)*(C3064=$C$3:$C3063)))-2,1),""),""),"")</f>
        <v/>
      </c>
      <c r="X3064" s="156">
        <f t="shared" ca="1" si="326"/>
        <v>1</v>
      </c>
      <c r="Y3064" s="156">
        <f t="shared" ca="1" si="327"/>
        <v>1</v>
      </c>
    </row>
    <row r="3065" spans="2:25" hidden="1" x14ac:dyDescent="0.25">
      <c r="B3065" s="390" t="str">
        <f>IFERROR(IF(LEN(INDEX(PlansAndNotes!$B$6:$B$2005,ROW(A3065)-ROW($B$3)))=0,"",INDEX(PlansAndNotes!$B$6:$B$2005,ROW(A3065)-ROW($B$3))),"")</f>
        <v/>
      </c>
      <c r="C3065" s="387" t="str">
        <f t="shared" si="328"/>
        <v/>
      </c>
      <c r="D3065" s="361" t="str">
        <f>IFERROR(IF(LEN(C3065)&gt;0,IF(LEN(INDEX(TasksList!$C$6:$C$25,MATCH(C3065,TasksList!$B$6:$B$25,0),1))=0,"",INDEX(TasksList!$C$6:$C$25,MATCH(C3065,TasksList!$B$6:$B$25,0),1)),""),"")</f>
        <v/>
      </c>
      <c r="E3065" s="361" t="str">
        <f>IFERROR(IF(LEN(C3065)&gt;0,IF(LEN(INDEX(TasksList!$F$6:$F$25,MATCH(C3065,TasksList!$B$6:$B$25,0),1))=0,"not set!",INDEX(TasksList!$F$6:$F$25,MATCH(C3065,TasksList!$B$6:$B$25,0),1)),""),"")</f>
        <v/>
      </c>
      <c r="F3065" s="360" t="str">
        <f>IFERROR(IF(LEN(D3065)&gt;0,IF(LEN(INDEX(AdressBook!$D$6:$D$25,MATCH(D3065,AdressBook!$B$6:$B$25,0),1))=0,"",INDEX(AdressBook!$D$6:$D$25,MATCH(D3065,AdressBook!$B$6:$B$25,0),1)),""),"")</f>
        <v/>
      </c>
      <c r="G3065" s="361" t="str">
        <f>IFERROR(IF(LEN(INDEX(PlansAndNotes!$F$6:$F$4005,ROW(B3065)-ROW($C$3)))=0,"",INDEX(PlansAndNotes!$F$6:$F$4005,ROW(B3065)-ROW($C$3))),"")</f>
        <v/>
      </c>
      <c r="H3065" s="361" t="str">
        <f>IFERROR(IF(LEN(C3065)&gt;0,IF(LEN(INDEX(TasksList!$G$6:$G$25,MATCH(C3065,TasksList!$B$6:$B$25,0),1))=0,"",INDEX(TasksList!$G$6:$G$25,MATCH(C3065,TasksList!$B$6:$B$25,0),1)),""),"")</f>
        <v/>
      </c>
      <c r="N3065" s="362" t="str">
        <f>IFERROR(IF(LEN(INDEX(PlansAndNotes!$D$6:$D$4005,ROW(B3065)-ROW($C$3)))=0,"",INDEX(PlansAndNotes!$D$6:$D$4005,ROW(B3065)-ROW($C$3))),"")</f>
        <v/>
      </c>
      <c r="O3065" s="165" t="str">
        <f t="shared" si="323"/>
        <v/>
      </c>
      <c r="P3065" s="363" t="str">
        <f>IFERROR(IF(LEN(INDEX(PlansAndNotes!$E$6:$E$4005,ROW(B3065)-ROW($C$3)))=0,"",INDEX(PlansAndNotes!$E$6:$E$4005,ROW(B3065)-ROW($C$3))),"")</f>
        <v/>
      </c>
      <c r="Q3065" s="363" t="str">
        <f>IFERROR(IF(LEN(INDEX(PlansAndNotes!$G$6:$G$4005,ROW(B3065)-ROW($C$3)))=0,"",INDEX(PlansAndNotes!$G$6:$G$4005,ROW(B3065)-ROW($C$3))),"")</f>
        <v/>
      </c>
      <c r="R3065" s="361" t="str">
        <f>IFERROR(IF(LEN(D3065)&gt;0,IF(LEN(INDEX(AdressBook!$C$6:$C$25,MATCH(D3065,AdressBook!$B$6:$B$25,0),1))=0,"",INDEX(AdressBook!$C$6:$C$25,MATCH(D3065,AdressBook!$B$6:$B$25,0),1)),""),"")</f>
        <v/>
      </c>
      <c r="S3065" s="165">
        <f>IF(LEN(C3065)&gt;0,IFERROR(IF(MATCH(C3065,C3066:$C$4004,0)&gt;0,-1,ROW(S3065)-ROW($S$3)),ROW(S3065)-ROW($S$3)),-1)</f>
        <v>-1</v>
      </c>
      <c r="T3065" s="165">
        <f t="shared" si="324"/>
        <v>0</v>
      </c>
      <c r="U3065" s="165" t="str">
        <f t="shared" si="325"/>
        <v/>
      </c>
      <c r="V3065" s="165" t="str">
        <f>IFERROR(IF(OR(C3065="",S3065&lt;0),"",IF(SUBTOTAL(3,C3065:C3065)=0,-1,SUBTOTAL(3,$C$4:C3065))),"")</f>
        <v/>
      </c>
      <c r="W3065" s="156" t="str">
        <f t="array" ref="W3065">IF(LEN(C3065)&gt;0,IFERROR(IF(MATCH(C3065,$C$3:$C3064,0)&gt;0,N3065-INDEX($N$3:N3064,SUMPRODUCT(MAX(ROW($C$3:$C3064)*(C3065=$C$3:$C3064)))-2,1),""),""),"")</f>
        <v/>
      </c>
      <c r="X3065" s="156">
        <f t="shared" ca="1" si="326"/>
        <v>1</v>
      </c>
      <c r="Y3065" s="156">
        <f t="shared" ca="1" si="327"/>
        <v>1</v>
      </c>
    </row>
    <row r="3066" spans="2:25" hidden="1" x14ac:dyDescent="0.25">
      <c r="B3066" s="390" t="str">
        <f>IFERROR(IF(LEN(INDEX(PlansAndNotes!$B$6:$B$2005,ROW(A3066)-ROW($B$3)))=0,"",INDEX(PlansAndNotes!$B$6:$B$2005,ROW(A3066)-ROW($B$3))),"")</f>
        <v/>
      </c>
      <c r="C3066" s="387" t="str">
        <f t="shared" si="328"/>
        <v/>
      </c>
      <c r="D3066" s="361" t="str">
        <f>IFERROR(IF(LEN(C3066)&gt;0,IF(LEN(INDEX(TasksList!$C$6:$C$25,MATCH(C3066,TasksList!$B$6:$B$25,0),1))=0,"",INDEX(TasksList!$C$6:$C$25,MATCH(C3066,TasksList!$B$6:$B$25,0),1)),""),"")</f>
        <v/>
      </c>
      <c r="E3066" s="361" t="str">
        <f>IFERROR(IF(LEN(C3066)&gt;0,IF(LEN(INDEX(TasksList!$F$6:$F$25,MATCH(C3066,TasksList!$B$6:$B$25,0),1))=0,"not set!",INDEX(TasksList!$F$6:$F$25,MATCH(C3066,TasksList!$B$6:$B$25,0),1)),""),"")</f>
        <v/>
      </c>
      <c r="F3066" s="360" t="str">
        <f>IFERROR(IF(LEN(D3066)&gt;0,IF(LEN(INDEX(AdressBook!$D$6:$D$25,MATCH(D3066,AdressBook!$B$6:$B$25,0),1))=0,"",INDEX(AdressBook!$D$6:$D$25,MATCH(D3066,AdressBook!$B$6:$B$25,0),1)),""),"")</f>
        <v/>
      </c>
      <c r="G3066" s="361" t="str">
        <f>IFERROR(IF(LEN(INDEX(PlansAndNotes!$F$6:$F$4005,ROW(B3066)-ROW($C$3)))=0,"",INDEX(PlansAndNotes!$F$6:$F$4005,ROW(B3066)-ROW($C$3))),"")</f>
        <v/>
      </c>
      <c r="H3066" s="361" t="str">
        <f>IFERROR(IF(LEN(C3066)&gt;0,IF(LEN(INDEX(TasksList!$G$6:$G$25,MATCH(C3066,TasksList!$B$6:$B$25,0),1))=0,"",INDEX(TasksList!$G$6:$G$25,MATCH(C3066,TasksList!$B$6:$B$25,0),1)),""),"")</f>
        <v/>
      </c>
      <c r="N3066" s="362" t="str">
        <f>IFERROR(IF(LEN(INDEX(PlansAndNotes!$D$6:$D$4005,ROW(B3066)-ROW($C$3)))=0,"",INDEX(PlansAndNotes!$D$6:$D$4005,ROW(B3066)-ROW($C$3))),"")</f>
        <v/>
      </c>
      <c r="O3066" s="165" t="str">
        <f t="shared" si="323"/>
        <v/>
      </c>
      <c r="P3066" s="363" t="str">
        <f>IFERROR(IF(LEN(INDEX(PlansAndNotes!$E$6:$E$4005,ROW(B3066)-ROW($C$3)))=0,"",INDEX(PlansAndNotes!$E$6:$E$4005,ROW(B3066)-ROW($C$3))),"")</f>
        <v/>
      </c>
      <c r="Q3066" s="363" t="str">
        <f>IFERROR(IF(LEN(INDEX(PlansAndNotes!$G$6:$G$4005,ROW(B3066)-ROW($C$3)))=0,"",INDEX(PlansAndNotes!$G$6:$G$4005,ROW(B3066)-ROW($C$3))),"")</f>
        <v/>
      </c>
      <c r="R3066" s="361" t="str">
        <f>IFERROR(IF(LEN(D3066)&gt;0,IF(LEN(INDEX(AdressBook!$C$6:$C$25,MATCH(D3066,AdressBook!$B$6:$B$25,0),1))=0,"",INDEX(AdressBook!$C$6:$C$25,MATCH(D3066,AdressBook!$B$6:$B$25,0),1)),""),"")</f>
        <v/>
      </c>
      <c r="S3066" s="165">
        <f>IF(LEN(C3066)&gt;0,IFERROR(IF(MATCH(C3066,C3067:$C$4004,0)&gt;0,-1,ROW(S3066)-ROW($S$3)),ROW(S3066)-ROW($S$3)),-1)</f>
        <v>-1</v>
      </c>
      <c r="T3066" s="165">
        <f t="shared" si="324"/>
        <v>0</v>
      </c>
      <c r="U3066" s="165" t="str">
        <f t="shared" si="325"/>
        <v/>
      </c>
      <c r="V3066" s="165" t="str">
        <f>IFERROR(IF(OR(C3066="",S3066&lt;0),"",IF(SUBTOTAL(3,C3066:C3066)=0,-1,SUBTOTAL(3,$C$4:C3066))),"")</f>
        <v/>
      </c>
      <c r="W3066" s="156" t="str">
        <f t="array" ref="W3066">IF(LEN(C3066)&gt;0,IFERROR(IF(MATCH(C3066,$C$3:$C3065,0)&gt;0,N3066-INDEX($N$3:N3065,SUMPRODUCT(MAX(ROW($C$3:$C3065)*(C3066=$C$3:$C3065)))-2,1),""),""),"")</f>
        <v/>
      </c>
      <c r="X3066" s="156">
        <f t="shared" ca="1" si="326"/>
        <v>1</v>
      </c>
      <c r="Y3066" s="156">
        <f t="shared" ca="1" si="327"/>
        <v>1</v>
      </c>
    </row>
    <row r="3067" spans="2:25" hidden="1" x14ac:dyDescent="0.25">
      <c r="B3067" s="390" t="str">
        <f>IFERROR(IF(LEN(INDEX(PlansAndNotes!$B$6:$B$2005,ROW(A3067)-ROW($B$3)))=0,"",INDEX(PlansAndNotes!$B$6:$B$2005,ROW(A3067)-ROW($B$3))),"")</f>
        <v/>
      </c>
      <c r="C3067" s="387" t="str">
        <f t="shared" si="328"/>
        <v/>
      </c>
      <c r="D3067" s="361" t="str">
        <f>IFERROR(IF(LEN(C3067)&gt;0,IF(LEN(INDEX(TasksList!$C$6:$C$25,MATCH(C3067,TasksList!$B$6:$B$25,0),1))=0,"",INDEX(TasksList!$C$6:$C$25,MATCH(C3067,TasksList!$B$6:$B$25,0),1)),""),"")</f>
        <v/>
      </c>
      <c r="E3067" s="361" t="str">
        <f>IFERROR(IF(LEN(C3067)&gt;0,IF(LEN(INDEX(TasksList!$F$6:$F$25,MATCH(C3067,TasksList!$B$6:$B$25,0),1))=0,"not set!",INDEX(TasksList!$F$6:$F$25,MATCH(C3067,TasksList!$B$6:$B$25,0),1)),""),"")</f>
        <v/>
      </c>
      <c r="F3067" s="360" t="str">
        <f>IFERROR(IF(LEN(D3067)&gt;0,IF(LEN(INDEX(AdressBook!$D$6:$D$25,MATCH(D3067,AdressBook!$B$6:$B$25,0),1))=0,"",INDEX(AdressBook!$D$6:$D$25,MATCH(D3067,AdressBook!$B$6:$B$25,0),1)),""),"")</f>
        <v/>
      </c>
      <c r="G3067" s="361" t="str">
        <f>IFERROR(IF(LEN(INDEX(PlansAndNotes!$F$6:$F$4005,ROW(B3067)-ROW($C$3)))=0,"",INDEX(PlansAndNotes!$F$6:$F$4005,ROW(B3067)-ROW($C$3))),"")</f>
        <v/>
      </c>
      <c r="H3067" s="361" t="str">
        <f>IFERROR(IF(LEN(C3067)&gt;0,IF(LEN(INDEX(TasksList!$G$6:$G$25,MATCH(C3067,TasksList!$B$6:$B$25,0),1))=0,"",INDEX(TasksList!$G$6:$G$25,MATCH(C3067,TasksList!$B$6:$B$25,0),1)),""),"")</f>
        <v/>
      </c>
      <c r="N3067" s="362" t="str">
        <f>IFERROR(IF(LEN(INDEX(PlansAndNotes!$D$6:$D$4005,ROW(B3067)-ROW($C$3)))=0,"",INDEX(PlansAndNotes!$D$6:$D$4005,ROW(B3067)-ROW($C$3))),"")</f>
        <v/>
      </c>
      <c r="O3067" s="165" t="str">
        <f t="shared" si="323"/>
        <v/>
      </c>
      <c r="P3067" s="363" t="str">
        <f>IFERROR(IF(LEN(INDEX(PlansAndNotes!$E$6:$E$4005,ROW(B3067)-ROW($C$3)))=0,"",INDEX(PlansAndNotes!$E$6:$E$4005,ROW(B3067)-ROW($C$3))),"")</f>
        <v/>
      </c>
      <c r="Q3067" s="363" t="str">
        <f>IFERROR(IF(LEN(INDEX(PlansAndNotes!$G$6:$G$4005,ROW(B3067)-ROW($C$3)))=0,"",INDEX(PlansAndNotes!$G$6:$G$4005,ROW(B3067)-ROW($C$3))),"")</f>
        <v/>
      </c>
      <c r="R3067" s="361" t="str">
        <f>IFERROR(IF(LEN(D3067)&gt;0,IF(LEN(INDEX(AdressBook!$C$6:$C$25,MATCH(D3067,AdressBook!$B$6:$B$25,0),1))=0,"",INDEX(AdressBook!$C$6:$C$25,MATCH(D3067,AdressBook!$B$6:$B$25,0),1)),""),"")</f>
        <v/>
      </c>
      <c r="S3067" s="165">
        <f>IF(LEN(C3067)&gt;0,IFERROR(IF(MATCH(C3067,C3068:$C$4004,0)&gt;0,-1,ROW(S3067)-ROW($S$3)),ROW(S3067)-ROW($S$3)),-1)</f>
        <v>-1</v>
      </c>
      <c r="T3067" s="165">
        <f t="shared" si="324"/>
        <v>0</v>
      </c>
      <c r="U3067" s="165" t="str">
        <f t="shared" si="325"/>
        <v/>
      </c>
      <c r="V3067" s="165" t="str">
        <f>IFERROR(IF(OR(C3067="",S3067&lt;0),"",IF(SUBTOTAL(3,C3067:C3067)=0,-1,SUBTOTAL(3,$C$4:C3067))),"")</f>
        <v/>
      </c>
      <c r="W3067" s="156" t="str">
        <f t="array" ref="W3067">IF(LEN(C3067)&gt;0,IFERROR(IF(MATCH(C3067,$C$3:$C3066,0)&gt;0,N3067-INDEX($N$3:N3066,SUMPRODUCT(MAX(ROW($C$3:$C3066)*(C3067=$C$3:$C3066)))-2,1),""),""),"")</f>
        <v/>
      </c>
      <c r="X3067" s="156">
        <f t="shared" ca="1" si="326"/>
        <v>1</v>
      </c>
      <c r="Y3067" s="156">
        <f t="shared" ca="1" si="327"/>
        <v>1</v>
      </c>
    </row>
    <row r="3068" spans="2:25" hidden="1" x14ac:dyDescent="0.25">
      <c r="B3068" s="390" t="str">
        <f>IFERROR(IF(LEN(INDEX(PlansAndNotes!$B$6:$B$2005,ROW(A3068)-ROW($B$3)))=0,"",INDEX(PlansAndNotes!$B$6:$B$2005,ROW(A3068)-ROW($B$3))),"")</f>
        <v/>
      </c>
      <c r="C3068" s="387" t="str">
        <f t="shared" si="328"/>
        <v/>
      </c>
      <c r="D3068" s="361" t="str">
        <f>IFERROR(IF(LEN(C3068)&gt;0,IF(LEN(INDEX(TasksList!$C$6:$C$25,MATCH(C3068,TasksList!$B$6:$B$25,0),1))=0,"",INDEX(TasksList!$C$6:$C$25,MATCH(C3068,TasksList!$B$6:$B$25,0),1)),""),"")</f>
        <v/>
      </c>
      <c r="E3068" s="361" t="str">
        <f>IFERROR(IF(LEN(C3068)&gt;0,IF(LEN(INDEX(TasksList!$F$6:$F$25,MATCH(C3068,TasksList!$B$6:$B$25,0),1))=0,"not set!",INDEX(TasksList!$F$6:$F$25,MATCH(C3068,TasksList!$B$6:$B$25,0),1)),""),"")</f>
        <v/>
      </c>
      <c r="F3068" s="360" t="str">
        <f>IFERROR(IF(LEN(D3068)&gt;0,IF(LEN(INDEX(AdressBook!$D$6:$D$25,MATCH(D3068,AdressBook!$B$6:$B$25,0),1))=0,"",INDEX(AdressBook!$D$6:$D$25,MATCH(D3068,AdressBook!$B$6:$B$25,0),1)),""),"")</f>
        <v/>
      </c>
      <c r="G3068" s="361" t="str">
        <f>IFERROR(IF(LEN(INDEX(PlansAndNotes!$F$6:$F$4005,ROW(B3068)-ROW($C$3)))=0,"",INDEX(PlansAndNotes!$F$6:$F$4005,ROW(B3068)-ROW($C$3))),"")</f>
        <v/>
      </c>
      <c r="H3068" s="361" t="str">
        <f>IFERROR(IF(LEN(C3068)&gt;0,IF(LEN(INDEX(TasksList!$G$6:$G$25,MATCH(C3068,TasksList!$B$6:$B$25,0),1))=0,"",INDEX(TasksList!$G$6:$G$25,MATCH(C3068,TasksList!$B$6:$B$25,0),1)),""),"")</f>
        <v/>
      </c>
      <c r="N3068" s="362" t="str">
        <f>IFERROR(IF(LEN(INDEX(PlansAndNotes!$D$6:$D$4005,ROW(B3068)-ROW($C$3)))=0,"",INDEX(PlansAndNotes!$D$6:$D$4005,ROW(B3068)-ROW($C$3))),"")</f>
        <v/>
      </c>
      <c r="O3068" s="165" t="str">
        <f t="shared" si="323"/>
        <v/>
      </c>
      <c r="P3068" s="363" t="str">
        <f>IFERROR(IF(LEN(INDEX(PlansAndNotes!$E$6:$E$4005,ROW(B3068)-ROW($C$3)))=0,"",INDEX(PlansAndNotes!$E$6:$E$4005,ROW(B3068)-ROW($C$3))),"")</f>
        <v/>
      </c>
      <c r="Q3068" s="363" t="str">
        <f>IFERROR(IF(LEN(INDEX(PlansAndNotes!$G$6:$G$4005,ROW(B3068)-ROW($C$3)))=0,"",INDEX(PlansAndNotes!$G$6:$G$4005,ROW(B3068)-ROW($C$3))),"")</f>
        <v/>
      </c>
      <c r="R3068" s="361" t="str">
        <f>IFERROR(IF(LEN(D3068)&gt;0,IF(LEN(INDEX(AdressBook!$C$6:$C$25,MATCH(D3068,AdressBook!$B$6:$B$25,0),1))=0,"",INDEX(AdressBook!$C$6:$C$25,MATCH(D3068,AdressBook!$B$6:$B$25,0),1)),""),"")</f>
        <v/>
      </c>
      <c r="S3068" s="165">
        <f>IF(LEN(C3068)&gt;0,IFERROR(IF(MATCH(C3068,C3069:$C$4004,0)&gt;0,-1,ROW(S3068)-ROW($S$3)),ROW(S3068)-ROW($S$3)),-1)</f>
        <v>-1</v>
      </c>
      <c r="T3068" s="165">
        <f t="shared" si="324"/>
        <v>0</v>
      </c>
      <c r="U3068" s="165" t="str">
        <f t="shared" si="325"/>
        <v/>
      </c>
      <c r="V3068" s="165" t="str">
        <f>IFERROR(IF(OR(C3068="",S3068&lt;0),"",IF(SUBTOTAL(3,C3068:C3068)=0,-1,SUBTOTAL(3,$C$4:C3068))),"")</f>
        <v/>
      </c>
      <c r="W3068" s="156" t="str">
        <f t="array" ref="W3068">IF(LEN(C3068)&gt;0,IFERROR(IF(MATCH(C3068,$C$3:$C3067,0)&gt;0,N3068-INDEX($N$3:N3067,SUMPRODUCT(MAX(ROW($C$3:$C3067)*(C3068=$C$3:$C3067)))-2,1),""),""),"")</f>
        <v/>
      </c>
      <c r="X3068" s="156">
        <f t="shared" ca="1" si="326"/>
        <v>1</v>
      </c>
      <c r="Y3068" s="156">
        <f t="shared" ca="1" si="327"/>
        <v>1</v>
      </c>
    </row>
    <row r="3069" spans="2:25" hidden="1" x14ac:dyDescent="0.25">
      <c r="B3069" s="390" t="str">
        <f>IFERROR(IF(LEN(INDEX(PlansAndNotes!$B$6:$B$2005,ROW(A3069)-ROW($B$3)))=0,"",INDEX(PlansAndNotes!$B$6:$B$2005,ROW(A3069)-ROW($B$3))),"")</f>
        <v/>
      </c>
      <c r="C3069" s="387" t="str">
        <f t="shared" si="328"/>
        <v/>
      </c>
      <c r="D3069" s="361" t="str">
        <f>IFERROR(IF(LEN(C3069)&gt;0,IF(LEN(INDEX(TasksList!$C$6:$C$25,MATCH(C3069,TasksList!$B$6:$B$25,0),1))=0,"",INDEX(TasksList!$C$6:$C$25,MATCH(C3069,TasksList!$B$6:$B$25,0),1)),""),"")</f>
        <v/>
      </c>
      <c r="E3069" s="361" t="str">
        <f>IFERROR(IF(LEN(C3069)&gt;0,IF(LEN(INDEX(TasksList!$F$6:$F$25,MATCH(C3069,TasksList!$B$6:$B$25,0),1))=0,"not set!",INDEX(TasksList!$F$6:$F$25,MATCH(C3069,TasksList!$B$6:$B$25,0),1)),""),"")</f>
        <v/>
      </c>
      <c r="F3069" s="360" t="str">
        <f>IFERROR(IF(LEN(D3069)&gt;0,IF(LEN(INDEX(AdressBook!$D$6:$D$25,MATCH(D3069,AdressBook!$B$6:$B$25,0),1))=0,"",INDEX(AdressBook!$D$6:$D$25,MATCH(D3069,AdressBook!$B$6:$B$25,0),1)),""),"")</f>
        <v/>
      </c>
      <c r="G3069" s="361" t="str">
        <f>IFERROR(IF(LEN(INDEX(PlansAndNotes!$F$6:$F$4005,ROW(B3069)-ROW($C$3)))=0,"",INDEX(PlansAndNotes!$F$6:$F$4005,ROW(B3069)-ROW($C$3))),"")</f>
        <v/>
      </c>
      <c r="H3069" s="361" t="str">
        <f>IFERROR(IF(LEN(C3069)&gt;0,IF(LEN(INDEX(TasksList!$G$6:$G$25,MATCH(C3069,TasksList!$B$6:$B$25,0),1))=0,"",INDEX(TasksList!$G$6:$G$25,MATCH(C3069,TasksList!$B$6:$B$25,0),1)),""),"")</f>
        <v/>
      </c>
      <c r="N3069" s="362" t="str">
        <f>IFERROR(IF(LEN(INDEX(PlansAndNotes!$D$6:$D$4005,ROW(B3069)-ROW($C$3)))=0,"",INDEX(PlansAndNotes!$D$6:$D$4005,ROW(B3069)-ROW($C$3))),"")</f>
        <v/>
      </c>
      <c r="O3069" s="165" t="str">
        <f t="shared" si="323"/>
        <v/>
      </c>
      <c r="P3069" s="363" t="str">
        <f>IFERROR(IF(LEN(INDEX(PlansAndNotes!$E$6:$E$4005,ROW(B3069)-ROW($C$3)))=0,"",INDEX(PlansAndNotes!$E$6:$E$4005,ROW(B3069)-ROW($C$3))),"")</f>
        <v/>
      </c>
      <c r="Q3069" s="363" t="str">
        <f>IFERROR(IF(LEN(INDEX(PlansAndNotes!$G$6:$G$4005,ROW(B3069)-ROW($C$3)))=0,"",INDEX(PlansAndNotes!$G$6:$G$4005,ROW(B3069)-ROW($C$3))),"")</f>
        <v/>
      </c>
      <c r="R3069" s="361" t="str">
        <f>IFERROR(IF(LEN(D3069)&gt;0,IF(LEN(INDEX(AdressBook!$C$6:$C$25,MATCH(D3069,AdressBook!$B$6:$B$25,0),1))=0,"",INDEX(AdressBook!$C$6:$C$25,MATCH(D3069,AdressBook!$B$6:$B$25,0),1)),""),"")</f>
        <v/>
      </c>
      <c r="S3069" s="165">
        <f>IF(LEN(C3069)&gt;0,IFERROR(IF(MATCH(C3069,C3070:$C$4004,0)&gt;0,-1,ROW(S3069)-ROW($S$3)),ROW(S3069)-ROW($S$3)),-1)</f>
        <v>-1</v>
      </c>
      <c r="T3069" s="165">
        <f t="shared" si="324"/>
        <v>0</v>
      </c>
      <c r="U3069" s="165" t="str">
        <f t="shared" si="325"/>
        <v/>
      </c>
      <c r="V3069" s="165" t="str">
        <f>IFERROR(IF(OR(C3069="",S3069&lt;0),"",IF(SUBTOTAL(3,C3069:C3069)=0,-1,SUBTOTAL(3,$C$4:C3069))),"")</f>
        <v/>
      </c>
      <c r="W3069" s="156" t="str">
        <f t="array" ref="W3069">IF(LEN(C3069)&gt;0,IFERROR(IF(MATCH(C3069,$C$3:$C3068,0)&gt;0,N3069-INDEX($N$3:N3068,SUMPRODUCT(MAX(ROW($C$3:$C3068)*(C3069=$C$3:$C3068)))-2,1),""),""),"")</f>
        <v/>
      </c>
      <c r="X3069" s="156">
        <f t="shared" ca="1" si="326"/>
        <v>1</v>
      </c>
      <c r="Y3069" s="156">
        <f t="shared" ca="1" si="327"/>
        <v>1</v>
      </c>
    </row>
    <row r="3070" spans="2:25" hidden="1" x14ac:dyDescent="0.25">
      <c r="B3070" s="390" t="str">
        <f>IFERROR(IF(LEN(INDEX(PlansAndNotes!$B$6:$B$2005,ROW(A3070)-ROW($B$3)))=0,"",INDEX(PlansAndNotes!$B$6:$B$2005,ROW(A3070)-ROW($B$3))),"")</f>
        <v/>
      </c>
      <c r="C3070" s="387" t="str">
        <f t="shared" si="328"/>
        <v/>
      </c>
      <c r="D3070" s="361" t="str">
        <f>IFERROR(IF(LEN(C3070)&gt;0,IF(LEN(INDEX(TasksList!$C$6:$C$25,MATCH(C3070,TasksList!$B$6:$B$25,0),1))=0,"",INDEX(TasksList!$C$6:$C$25,MATCH(C3070,TasksList!$B$6:$B$25,0),1)),""),"")</f>
        <v/>
      </c>
      <c r="E3070" s="361" t="str">
        <f>IFERROR(IF(LEN(C3070)&gt;0,IF(LEN(INDEX(TasksList!$F$6:$F$25,MATCH(C3070,TasksList!$B$6:$B$25,0),1))=0,"not set!",INDEX(TasksList!$F$6:$F$25,MATCH(C3070,TasksList!$B$6:$B$25,0),1)),""),"")</f>
        <v/>
      </c>
      <c r="F3070" s="360" t="str">
        <f>IFERROR(IF(LEN(D3070)&gt;0,IF(LEN(INDEX(AdressBook!$D$6:$D$25,MATCH(D3070,AdressBook!$B$6:$B$25,0),1))=0,"",INDEX(AdressBook!$D$6:$D$25,MATCH(D3070,AdressBook!$B$6:$B$25,0),1)),""),"")</f>
        <v/>
      </c>
      <c r="G3070" s="361" t="str">
        <f>IFERROR(IF(LEN(INDEX(PlansAndNotes!$F$6:$F$4005,ROW(B3070)-ROW($C$3)))=0,"",INDEX(PlansAndNotes!$F$6:$F$4005,ROW(B3070)-ROW($C$3))),"")</f>
        <v/>
      </c>
      <c r="H3070" s="361" t="str">
        <f>IFERROR(IF(LEN(C3070)&gt;0,IF(LEN(INDEX(TasksList!$G$6:$G$25,MATCH(C3070,TasksList!$B$6:$B$25,0),1))=0,"",INDEX(TasksList!$G$6:$G$25,MATCH(C3070,TasksList!$B$6:$B$25,0),1)),""),"")</f>
        <v/>
      </c>
      <c r="N3070" s="362" t="str">
        <f>IFERROR(IF(LEN(INDEX(PlansAndNotes!$D$6:$D$4005,ROW(B3070)-ROW($C$3)))=0,"",INDEX(PlansAndNotes!$D$6:$D$4005,ROW(B3070)-ROW($C$3))),"")</f>
        <v/>
      </c>
      <c r="O3070" s="165" t="str">
        <f t="shared" si="323"/>
        <v/>
      </c>
      <c r="P3070" s="363" t="str">
        <f>IFERROR(IF(LEN(INDEX(PlansAndNotes!$E$6:$E$4005,ROW(B3070)-ROW($C$3)))=0,"",INDEX(PlansAndNotes!$E$6:$E$4005,ROW(B3070)-ROW($C$3))),"")</f>
        <v/>
      </c>
      <c r="Q3070" s="363" t="str">
        <f>IFERROR(IF(LEN(INDEX(PlansAndNotes!$G$6:$G$4005,ROW(B3070)-ROW($C$3)))=0,"",INDEX(PlansAndNotes!$G$6:$G$4005,ROW(B3070)-ROW($C$3))),"")</f>
        <v/>
      </c>
      <c r="R3070" s="361" t="str">
        <f>IFERROR(IF(LEN(D3070)&gt;0,IF(LEN(INDEX(AdressBook!$C$6:$C$25,MATCH(D3070,AdressBook!$B$6:$B$25,0),1))=0,"",INDEX(AdressBook!$C$6:$C$25,MATCH(D3070,AdressBook!$B$6:$B$25,0),1)),""),"")</f>
        <v/>
      </c>
      <c r="S3070" s="165">
        <f>IF(LEN(C3070)&gt;0,IFERROR(IF(MATCH(C3070,C3071:$C$4004,0)&gt;0,-1,ROW(S3070)-ROW($S$3)),ROW(S3070)-ROW($S$3)),-1)</f>
        <v>-1</v>
      </c>
      <c r="T3070" s="165">
        <f t="shared" si="324"/>
        <v>0</v>
      </c>
      <c r="U3070" s="165" t="str">
        <f t="shared" si="325"/>
        <v/>
      </c>
      <c r="V3070" s="165" t="str">
        <f>IFERROR(IF(OR(C3070="",S3070&lt;0),"",IF(SUBTOTAL(3,C3070:C3070)=0,-1,SUBTOTAL(3,$C$4:C3070))),"")</f>
        <v/>
      </c>
      <c r="W3070" s="156" t="str">
        <f t="array" ref="W3070">IF(LEN(C3070)&gt;0,IFERROR(IF(MATCH(C3070,$C$3:$C3069,0)&gt;0,N3070-INDEX($N$3:N3069,SUMPRODUCT(MAX(ROW($C$3:$C3069)*(C3070=$C$3:$C3069)))-2,1),""),""),"")</f>
        <v/>
      </c>
      <c r="X3070" s="156">
        <f t="shared" ca="1" si="326"/>
        <v>1</v>
      </c>
      <c r="Y3070" s="156">
        <f t="shared" ca="1" si="327"/>
        <v>1</v>
      </c>
    </row>
    <row r="3071" spans="2:25" hidden="1" x14ac:dyDescent="0.25">
      <c r="B3071" s="390" t="str">
        <f>IFERROR(IF(LEN(INDEX(PlansAndNotes!$B$6:$B$2005,ROW(A3071)-ROW($B$3)))=0,"",INDEX(PlansAndNotes!$B$6:$B$2005,ROW(A3071)-ROW($B$3))),"")</f>
        <v/>
      </c>
      <c r="C3071" s="387" t="str">
        <f t="shared" si="328"/>
        <v/>
      </c>
      <c r="D3071" s="361" t="str">
        <f>IFERROR(IF(LEN(C3071)&gt;0,IF(LEN(INDEX(TasksList!$C$6:$C$25,MATCH(C3071,TasksList!$B$6:$B$25,0),1))=0,"",INDEX(TasksList!$C$6:$C$25,MATCH(C3071,TasksList!$B$6:$B$25,0),1)),""),"")</f>
        <v/>
      </c>
      <c r="E3071" s="361" t="str">
        <f>IFERROR(IF(LEN(C3071)&gt;0,IF(LEN(INDEX(TasksList!$F$6:$F$25,MATCH(C3071,TasksList!$B$6:$B$25,0),1))=0,"not set!",INDEX(TasksList!$F$6:$F$25,MATCH(C3071,TasksList!$B$6:$B$25,0),1)),""),"")</f>
        <v/>
      </c>
      <c r="F3071" s="360" t="str">
        <f>IFERROR(IF(LEN(D3071)&gt;0,IF(LEN(INDEX(AdressBook!$D$6:$D$25,MATCH(D3071,AdressBook!$B$6:$B$25,0),1))=0,"",INDEX(AdressBook!$D$6:$D$25,MATCH(D3071,AdressBook!$B$6:$B$25,0),1)),""),"")</f>
        <v/>
      </c>
      <c r="G3071" s="361" t="str">
        <f>IFERROR(IF(LEN(INDEX(PlansAndNotes!$F$6:$F$4005,ROW(B3071)-ROW($C$3)))=0,"",INDEX(PlansAndNotes!$F$6:$F$4005,ROW(B3071)-ROW($C$3))),"")</f>
        <v/>
      </c>
      <c r="H3071" s="361" t="str">
        <f>IFERROR(IF(LEN(C3071)&gt;0,IF(LEN(INDEX(TasksList!$G$6:$G$25,MATCH(C3071,TasksList!$B$6:$B$25,0),1))=0,"",INDEX(TasksList!$G$6:$G$25,MATCH(C3071,TasksList!$B$6:$B$25,0),1)),""),"")</f>
        <v/>
      </c>
      <c r="N3071" s="362" t="str">
        <f>IFERROR(IF(LEN(INDEX(PlansAndNotes!$D$6:$D$4005,ROW(B3071)-ROW($C$3)))=0,"",INDEX(PlansAndNotes!$D$6:$D$4005,ROW(B3071)-ROW($C$3))),"")</f>
        <v/>
      </c>
      <c r="O3071" s="165" t="str">
        <f t="shared" si="323"/>
        <v/>
      </c>
      <c r="P3071" s="363" t="str">
        <f>IFERROR(IF(LEN(INDEX(PlansAndNotes!$E$6:$E$4005,ROW(B3071)-ROW($C$3)))=0,"",INDEX(PlansAndNotes!$E$6:$E$4005,ROW(B3071)-ROW($C$3))),"")</f>
        <v/>
      </c>
      <c r="Q3071" s="363" t="str">
        <f>IFERROR(IF(LEN(INDEX(PlansAndNotes!$G$6:$G$4005,ROW(B3071)-ROW($C$3)))=0,"",INDEX(PlansAndNotes!$G$6:$G$4005,ROW(B3071)-ROW($C$3))),"")</f>
        <v/>
      </c>
      <c r="R3071" s="361" t="str">
        <f>IFERROR(IF(LEN(D3071)&gt;0,IF(LEN(INDEX(AdressBook!$C$6:$C$25,MATCH(D3071,AdressBook!$B$6:$B$25,0),1))=0,"",INDEX(AdressBook!$C$6:$C$25,MATCH(D3071,AdressBook!$B$6:$B$25,0),1)),""),"")</f>
        <v/>
      </c>
      <c r="S3071" s="165">
        <f>IF(LEN(C3071)&gt;0,IFERROR(IF(MATCH(C3071,C3072:$C$4004,0)&gt;0,-1,ROW(S3071)-ROW($S$3)),ROW(S3071)-ROW($S$3)),-1)</f>
        <v>-1</v>
      </c>
      <c r="T3071" s="165">
        <f t="shared" si="324"/>
        <v>0</v>
      </c>
      <c r="U3071" s="165" t="str">
        <f t="shared" si="325"/>
        <v/>
      </c>
      <c r="V3071" s="165" t="str">
        <f>IFERROR(IF(OR(C3071="",S3071&lt;0),"",IF(SUBTOTAL(3,C3071:C3071)=0,-1,SUBTOTAL(3,$C$4:C3071))),"")</f>
        <v/>
      </c>
      <c r="W3071" s="156" t="str">
        <f t="array" ref="W3071">IF(LEN(C3071)&gt;0,IFERROR(IF(MATCH(C3071,$C$3:$C3070,0)&gt;0,N3071-INDEX($N$3:N3070,SUMPRODUCT(MAX(ROW($C$3:$C3070)*(C3071=$C$3:$C3070)))-2,1),""),""),"")</f>
        <v/>
      </c>
      <c r="X3071" s="156">
        <f t="shared" ca="1" si="326"/>
        <v>1</v>
      </c>
      <c r="Y3071" s="156">
        <f t="shared" ca="1" si="327"/>
        <v>1</v>
      </c>
    </row>
    <row r="3072" spans="2:25" hidden="1" x14ac:dyDescent="0.25">
      <c r="B3072" s="390" t="str">
        <f>IFERROR(IF(LEN(INDEX(PlansAndNotes!$B$6:$B$2005,ROW(A3072)-ROW($B$3)))=0,"",INDEX(PlansAndNotes!$B$6:$B$2005,ROW(A3072)-ROW($B$3))),"")</f>
        <v/>
      </c>
      <c r="C3072" s="387" t="str">
        <f t="shared" si="328"/>
        <v/>
      </c>
      <c r="D3072" s="361" t="str">
        <f>IFERROR(IF(LEN(C3072)&gt;0,IF(LEN(INDEX(TasksList!$C$6:$C$25,MATCH(C3072,TasksList!$B$6:$B$25,0),1))=0,"",INDEX(TasksList!$C$6:$C$25,MATCH(C3072,TasksList!$B$6:$B$25,0),1)),""),"")</f>
        <v/>
      </c>
      <c r="E3072" s="361" t="str">
        <f>IFERROR(IF(LEN(C3072)&gt;0,IF(LEN(INDEX(TasksList!$F$6:$F$25,MATCH(C3072,TasksList!$B$6:$B$25,0),1))=0,"not set!",INDEX(TasksList!$F$6:$F$25,MATCH(C3072,TasksList!$B$6:$B$25,0),1)),""),"")</f>
        <v/>
      </c>
      <c r="F3072" s="360" t="str">
        <f>IFERROR(IF(LEN(D3072)&gt;0,IF(LEN(INDEX(AdressBook!$D$6:$D$25,MATCH(D3072,AdressBook!$B$6:$B$25,0),1))=0,"",INDEX(AdressBook!$D$6:$D$25,MATCH(D3072,AdressBook!$B$6:$B$25,0),1)),""),"")</f>
        <v/>
      </c>
      <c r="G3072" s="361" t="str">
        <f>IFERROR(IF(LEN(INDEX(PlansAndNotes!$F$6:$F$4005,ROW(B3072)-ROW($C$3)))=0,"",INDEX(PlansAndNotes!$F$6:$F$4005,ROW(B3072)-ROW($C$3))),"")</f>
        <v/>
      </c>
      <c r="H3072" s="361" t="str">
        <f>IFERROR(IF(LEN(C3072)&gt;0,IF(LEN(INDEX(TasksList!$G$6:$G$25,MATCH(C3072,TasksList!$B$6:$B$25,0),1))=0,"",INDEX(TasksList!$G$6:$G$25,MATCH(C3072,TasksList!$B$6:$B$25,0),1)),""),"")</f>
        <v/>
      </c>
      <c r="N3072" s="362" t="str">
        <f>IFERROR(IF(LEN(INDEX(PlansAndNotes!$D$6:$D$4005,ROW(B3072)-ROW($C$3)))=0,"",INDEX(PlansAndNotes!$D$6:$D$4005,ROW(B3072)-ROW($C$3))),"")</f>
        <v/>
      </c>
      <c r="O3072" s="165" t="str">
        <f t="shared" si="323"/>
        <v/>
      </c>
      <c r="P3072" s="363" t="str">
        <f>IFERROR(IF(LEN(INDEX(PlansAndNotes!$E$6:$E$4005,ROW(B3072)-ROW($C$3)))=0,"",INDEX(PlansAndNotes!$E$6:$E$4005,ROW(B3072)-ROW($C$3))),"")</f>
        <v/>
      </c>
      <c r="Q3072" s="363" t="str">
        <f>IFERROR(IF(LEN(INDEX(PlansAndNotes!$G$6:$G$4005,ROW(B3072)-ROW($C$3)))=0,"",INDEX(PlansAndNotes!$G$6:$G$4005,ROW(B3072)-ROW($C$3))),"")</f>
        <v/>
      </c>
      <c r="R3072" s="361" t="str">
        <f>IFERROR(IF(LEN(D3072)&gt;0,IF(LEN(INDEX(AdressBook!$C$6:$C$25,MATCH(D3072,AdressBook!$B$6:$B$25,0),1))=0,"",INDEX(AdressBook!$C$6:$C$25,MATCH(D3072,AdressBook!$B$6:$B$25,0),1)),""),"")</f>
        <v/>
      </c>
      <c r="S3072" s="165">
        <f>IF(LEN(C3072)&gt;0,IFERROR(IF(MATCH(C3072,C3073:$C$4004,0)&gt;0,-1,ROW(S3072)-ROW($S$3)),ROW(S3072)-ROW($S$3)),-1)</f>
        <v>-1</v>
      </c>
      <c r="T3072" s="165">
        <f t="shared" si="324"/>
        <v>0</v>
      </c>
      <c r="U3072" s="165" t="str">
        <f t="shared" si="325"/>
        <v/>
      </c>
      <c r="V3072" s="165" t="str">
        <f>IFERROR(IF(OR(C3072="",S3072&lt;0),"",IF(SUBTOTAL(3,C3072:C3072)=0,-1,SUBTOTAL(3,$C$4:C3072))),"")</f>
        <v/>
      </c>
      <c r="W3072" s="156" t="str">
        <f t="array" ref="W3072">IF(LEN(C3072)&gt;0,IFERROR(IF(MATCH(C3072,$C$3:$C3071,0)&gt;0,N3072-INDEX($N$3:N3071,SUMPRODUCT(MAX(ROW($C$3:$C3071)*(C3072=$C$3:$C3071)))-2,1),""),""),"")</f>
        <v/>
      </c>
      <c r="X3072" s="156">
        <f t="shared" ca="1" si="326"/>
        <v>1</v>
      </c>
      <c r="Y3072" s="156">
        <f t="shared" ca="1" si="327"/>
        <v>1</v>
      </c>
    </row>
    <row r="3073" spans="2:25" hidden="1" x14ac:dyDescent="0.25">
      <c r="B3073" s="390" t="str">
        <f>IFERROR(IF(LEN(INDEX(PlansAndNotes!$B$6:$B$2005,ROW(A3073)-ROW($B$3)))=0,"",INDEX(PlansAndNotes!$B$6:$B$2005,ROW(A3073)-ROW($B$3))),"")</f>
        <v/>
      </c>
      <c r="C3073" s="387" t="str">
        <f t="shared" si="328"/>
        <v/>
      </c>
      <c r="D3073" s="361" t="str">
        <f>IFERROR(IF(LEN(C3073)&gt;0,IF(LEN(INDEX(TasksList!$C$6:$C$25,MATCH(C3073,TasksList!$B$6:$B$25,0),1))=0,"",INDEX(TasksList!$C$6:$C$25,MATCH(C3073,TasksList!$B$6:$B$25,0),1)),""),"")</f>
        <v/>
      </c>
      <c r="E3073" s="361" t="str">
        <f>IFERROR(IF(LEN(C3073)&gt;0,IF(LEN(INDEX(TasksList!$F$6:$F$25,MATCH(C3073,TasksList!$B$6:$B$25,0),1))=0,"not set!",INDEX(TasksList!$F$6:$F$25,MATCH(C3073,TasksList!$B$6:$B$25,0),1)),""),"")</f>
        <v/>
      </c>
      <c r="F3073" s="360" t="str">
        <f>IFERROR(IF(LEN(D3073)&gt;0,IF(LEN(INDEX(AdressBook!$D$6:$D$25,MATCH(D3073,AdressBook!$B$6:$B$25,0),1))=0,"",INDEX(AdressBook!$D$6:$D$25,MATCH(D3073,AdressBook!$B$6:$B$25,0),1)),""),"")</f>
        <v/>
      </c>
      <c r="G3073" s="361" t="str">
        <f>IFERROR(IF(LEN(INDEX(PlansAndNotes!$F$6:$F$4005,ROW(B3073)-ROW($C$3)))=0,"",INDEX(PlansAndNotes!$F$6:$F$4005,ROW(B3073)-ROW($C$3))),"")</f>
        <v/>
      </c>
      <c r="H3073" s="361" t="str">
        <f>IFERROR(IF(LEN(C3073)&gt;0,IF(LEN(INDEX(TasksList!$G$6:$G$25,MATCH(C3073,TasksList!$B$6:$B$25,0),1))=0,"",INDEX(TasksList!$G$6:$G$25,MATCH(C3073,TasksList!$B$6:$B$25,0),1)),""),"")</f>
        <v/>
      </c>
      <c r="N3073" s="362" t="str">
        <f>IFERROR(IF(LEN(INDEX(PlansAndNotes!$D$6:$D$4005,ROW(B3073)-ROW($C$3)))=0,"",INDEX(PlansAndNotes!$D$6:$D$4005,ROW(B3073)-ROW($C$3))),"")</f>
        <v/>
      </c>
      <c r="O3073" s="165" t="str">
        <f t="shared" si="323"/>
        <v/>
      </c>
      <c r="P3073" s="363" t="str">
        <f>IFERROR(IF(LEN(INDEX(PlansAndNotes!$E$6:$E$4005,ROW(B3073)-ROW($C$3)))=0,"",INDEX(PlansAndNotes!$E$6:$E$4005,ROW(B3073)-ROW($C$3))),"")</f>
        <v/>
      </c>
      <c r="Q3073" s="363" t="str">
        <f>IFERROR(IF(LEN(INDEX(PlansAndNotes!$G$6:$G$4005,ROW(B3073)-ROW($C$3)))=0,"",INDEX(PlansAndNotes!$G$6:$G$4005,ROW(B3073)-ROW($C$3))),"")</f>
        <v/>
      </c>
      <c r="R3073" s="361" t="str">
        <f>IFERROR(IF(LEN(D3073)&gt;0,IF(LEN(INDEX(AdressBook!$C$6:$C$25,MATCH(D3073,AdressBook!$B$6:$B$25,0),1))=0,"",INDEX(AdressBook!$C$6:$C$25,MATCH(D3073,AdressBook!$B$6:$B$25,0),1)),""),"")</f>
        <v/>
      </c>
      <c r="S3073" s="165">
        <f>IF(LEN(C3073)&gt;0,IFERROR(IF(MATCH(C3073,C3074:$C$4004,0)&gt;0,-1,ROW(S3073)-ROW($S$3)),ROW(S3073)-ROW($S$3)),-1)</f>
        <v>-1</v>
      </c>
      <c r="T3073" s="165">
        <f t="shared" si="324"/>
        <v>0</v>
      </c>
      <c r="U3073" s="165" t="str">
        <f t="shared" si="325"/>
        <v/>
      </c>
      <c r="V3073" s="165" t="str">
        <f>IFERROR(IF(OR(C3073="",S3073&lt;0),"",IF(SUBTOTAL(3,C3073:C3073)=0,-1,SUBTOTAL(3,$C$4:C3073))),"")</f>
        <v/>
      </c>
      <c r="W3073" s="156" t="str">
        <f t="array" ref="W3073">IF(LEN(C3073)&gt;0,IFERROR(IF(MATCH(C3073,$C$3:$C3072,0)&gt;0,N3073-INDEX($N$3:N3072,SUMPRODUCT(MAX(ROW($C$3:$C3072)*(C3073=$C$3:$C3072)))-2,1),""),""),"")</f>
        <v/>
      </c>
      <c r="X3073" s="156">
        <f t="shared" ca="1" si="326"/>
        <v>1</v>
      </c>
      <c r="Y3073" s="156">
        <f t="shared" ca="1" si="327"/>
        <v>1</v>
      </c>
    </row>
    <row r="3074" spans="2:25" hidden="1" x14ac:dyDescent="0.25">
      <c r="B3074" s="390" t="str">
        <f>IFERROR(IF(LEN(INDEX(PlansAndNotes!$B$6:$B$2005,ROW(A3074)-ROW($B$3)))=0,"",INDEX(PlansAndNotes!$B$6:$B$2005,ROW(A3074)-ROW($B$3))),"")</f>
        <v/>
      </c>
      <c r="C3074" s="387" t="str">
        <f t="shared" si="328"/>
        <v/>
      </c>
      <c r="D3074" s="361" t="str">
        <f>IFERROR(IF(LEN(C3074)&gt;0,IF(LEN(INDEX(TasksList!$C$6:$C$25,MATCH(C3074,TasksList!$B$6:$B$25,0),1))=0,"",INDEX(TasksList!$C$6:$C$25,MATCH(C3074,TasksList!$B$6:$B$25,0),1)),""),"")</f>
        <v/>
      </c>
      <c r="E3074" s="361" t="str">
        <f>IFERROR(IF(LEN(C3074)&gt;0,IF(LEN(INDEX(TasksList!$F$6:$F$25,MATCH(C3074,TasksList!$B$6:$B$25,0),1))=0,"not set!",INDEX(TasksList!$F$6:$F$25,MATCH(C3074,TasksList!$B$6:$B$25,0),1)),""),"")</f>
        <v/>
      </c>
      <c r="F3074" s="360" t="str">
        <f>IFERROR(IF(LEN(D3074)&gt;0,IF(LEN(INDEX(AdressBook!$D$6:$D$25,MATCH(D3074,AdressBook!$B$6:$B$25,0),1))=0,"",INDEX(AdressBook!$D$6:$D$25,MATCH(D3074,AdressBook!$B$6:$B$25,0),1)),""),"")</f>
        <v/>
      </c>
      <c r="G3074" s="361" t="str">
        <f>IFERROR(IF(LEN(INDEX(PlansAndNotes!$F$6:$F$4005,ROW(B3074)-ROW($C$3)))=0,"",INDEX(PlansAndNotes!$F$6:$F$4005,ROW(B3074)-ROW($C$3))),"")</f>
        <v/>
      </c>
      <c r="H3074" s="361" t="str">
        <f>IFERROR(IF(LEN(C3074)&gt;0,IF(LEN(INDEX(TasksList!$G$6:$G$25,MATCH(C3074,TasksList!$B$6:$B$25,0),1))=0,"",INDEX(TasksList!$G$6:$G$25,MATCH(C3074,TasksList!$B$6:$B$25,0),1)),""),"")</f>
        <v/>
      </c>
      <c r="N3074" s="362" t="str">
        <f>IFERROR(IF(LEN(INDEX(PlansAndNotes!$D$6:$D$4005,ROW(B3074)-ROW($C$3)))=0,"",INDEX(PlansAndNotes!$D$6:$D$4005,ROW(B3074)-ROW($C$3))),"")</f>
        <v/>
      </c>
      <c r="O3074" s="165" t="str">
        <f t="shared" si="323"/>
        <v/>
      </c>
      <c r="P3074" s="363" t="str">
        <f>IFERROR(IF(LEN(INDEX(PlansAndNotes!$E$6:$E$4005,ROW(B3074)-ROW($C$3)))=0,"",INDEX(PlansAndNotes!$E$6:$E$4005,ROW(B3074)-ROW($C$3))),"")</f>
        <v/>
      </c>
      <c r="Q3074" s="363" t="str">
        <f>IFERROR(IF(LEN(INDEX(PlansAndNotes!$G$6:$G$4005,ROW(B3074)-ROW($C$3)))=0,"",INDEX(PlansAndNotes!$G$6:$G$4005,ROW(B3074)-ROW($C$3))),"")</f>
        <v/>
      </c>
      <c r="R3074" s="361" t="str">
        <f>IFERROR(IF(LEN(D3074)&gt;0,IF(LEN(INDEX(AdressBook!$C$6:$C$25,MATCH(D3074,AdressBook!$B$6:$B$25,0),1))=0,"",INDEX(AdressBook!$C$6:$C$25,MATCH(D3074,AdressBook!$B$6:$B$25,0),1)),""),"")</f>
        <v/>
      </c>
      <c r="S3074" s="165">
        <f>IF(LEN(C3074)&gt;0,IFERROR(IF(MATCH(C3074,C3075:$C$4004,0)&gt;0,-1,ROW(S3074)-ROW($S$3)),ROW(S3074)-ROW($S$3)),-1)</f>
        <v>-1</v>
      </c>
      <c r="T3074" s="165">
        <f t="shared" si="324"/>
        <v>0</v>
      </c>
      <c r="U3074" s="165" t="str">
        <f t="shared" si="325"/>
        <v/>
      </c>
      <c r="V3074" s="165" t="str">
        <f>IFERROR(IF(OR(C3074="",S3074&lt;0),"",IF(SUBTOTAL(3,C3074:C3074)=0,-1,SUBTOTAL(3,$C$4:C3074))),"")</f>
        <v/>
      </c>
      <c r="W3074" s="156" t="str">
        <f t="array" ref="W3074">IF(LEN(C3074)&gt;0,IFERROR(IF(MATCH(C3074,$C$3:$C3073,0)&gt;0,N3074-INDEX($N$3:N3073,SUMPRODUCT(MAX(ROW($C$3:$C3073)*(C3074=$C$3:$C3073)))-2,1),""),""),"")</f>
        <v/>
      </c>
      <c r="X3074" s="156">
        <f t="shared" ca="1" si="326"/>
        <v>1</v>
      </c>
      <c r="Y3074" s="156">
        <f t="shared" ca="1" si="327"/>
        <v>1</v>
      </c>
    </row>
    <row r="3075" spans="2:25" hidden="1" x14ac:dyDescent="0.25">
      <c r="B3075" s="390" t="str">
        <f>IFERROR(IF(LEN(INDEX(PlansAndNotes!$B$6:$B$2005,ROW(A3075)-ROW($B$3)))=0,"",INDEX(PlansAndNotes!$B$6:$B$2005,ROW(A3075)-ROW($B$3))),"")</f>
        <v/>
      </c>
      <c r="C3075" s="387" t="str">
        <f t="shared" si="328"/>
        <v/>
      </c>
      <c r="D3075" s="361" t="str">
        <f>IFERROR(IF(LEN(C3075)&gt;0,IF(LEN(INDEX(TasksList!$C$6:$C$25,MATCH(C3075,TasksList!$B$6:$B$25,0),1))=0,"",INDEX(TasksList!$C$6:$C$25,MATCH(C3075,TasksList!$B$6:$B$25,0),1)),""),"")</f>
        <v/>
      </c>
      <c r="E3075" s="361" t="str">
        <f>IFERROR(IF(LEN(C3075)&gt;0,IF(LEN(INDEX(TasksList!$F$6:$F$25,MATCH(C3075,TasksList!$B$6:$B$25,0),1))=0,"not set!",INDEX(TasksList!$F$6:$F$25,MATCH(C3075,TasksList!$B$6:$B$25,0),1)),""),"")</f>
        <v/>
      </c>
      <c r="F3075" s="360" t="str">
        <f>IFERROR(IF(LEN(D3075)&gt;0,IF(LEN(INDEX(AdressBook!$D$6:$D$25,MATCH(D3075,AdressBook!$B$6:$B$25,0),1))=0,"",INDEX(AdressBook!$D$6:$D$25,MATCH(D3075,AdressBook!$B$6:$B$25,0),1)),""),"")</f>
        <v/>
      </c>
      <c r="G3075" s="361" t="str">
        <f>IFERROR(IF(LEN(INDEX(PlansAndNotes!$F$6:$F$4005,ROW(B3075)-ROW($C$3)))=0,"",INDEX(PlansAndNotes!$F$6:$F$4005,ROW(B3075)-ROW($C$3))),"")</f>
        <v/>
      </c>
      <c r="H3075" s="361" t="str">
        <f>IFERROR(IF(LEN(C3075)&gt;0,IF(LEN(INDEX(TasksList!$G$6:$G$25,MATCH(C3075,TasksList!$B$6:$B$25,0),1))=0,"",INDEX(TasksList!$G$6:$G$25,MATCH(C3075,TasksList!$B$6:$B$25,0),1)),""),"")</f>
        <v/>
      </c>
      <c r="N3075" s="362" t="str">
        <f>IFERROR(IF(LEN(INDEX(PlansAndNotes!$D$6:$D$4005,ROW(B3075)-ROW($C$3)))=0,"",INDEX(PlansAndNotes!$D$6:$D$4005,ROW(B3075)-ROW($C$3))),"")</f>
        <v/>
      </c>
      <c r="O3075" s="165" t="str">
        <f t="shared" si="323"/>
        <v/>
      </c>
      <c r="P3075" s="363" t="str">
        <f>IFERROR(IF(LEN(INDEX(PlansAndNotes!$E$6:$E$4005,ROW(B3075)-ROW($C$3)))=0,"",INDEX(PlansAndNotes!$E$6:$E$4005,ROW(B3075)-ROW($C$3))),"")</f>
        <v/>
      </c>
      <c r="Q3075" s="363" t="str">
        <f>IFERROR(IF(LEN(INDEX(PlansAndNotes!$G$6:$G$4005,ROW(B3075)-ROW($C$3)))=0,"",INDEX(PlansAndNotes!$G$6:$G$4005,ROW(B3075)-ROW($C$3))),"")</f>
        <v/>
      </c>
      <c r="R3075" s="361" t="str">
        <f>IFERROR(IF(LEN(D3075)&gt;0,IF(LEN(INDEX(AdressBook!$C$6:$C$25,MATCH(D3075,AdressBook!$B$6:$B$25,0),1))=0,"",INDEX(AdressBook!$C$6:$C$25,MATCH(D3075,AdressBook!$B$6:$B$25,0),1)),""),"")</f>
        <v/>
      </c>
      <c r="S3075" s="165">
        <f>IF(LEN(C3075)&gt;0,IFERROR(IF(MATCH(C3075,C3076:$C$4004,0)&gt;0,-1,ROW(S3075)-ROW($S$3)),ROW(S3075)-ROW($S$3)),-1)</f>
        <v>-1</v>
      </c>
      <c r="T3075" s="165">
        <f t="shared" si="324"/>
        <v>0</v>
      </c>
      <c r="U3075" s="165" t="str">
        <f t="shared" si="325"/>
        <v/>
      </c>
      <c r="V3075" s="165" t="str">
        <f>IFERROR(IF(OR(C3075="",S3075&lt;0),"",IF(SUBTOTAL(3,C3075:C3075)=0,-1,SUBTOTAL(3,$C$4:C3075))),"")</f>
        <v/>
      </c>
      <c r="W3075" s="156" t="str">
        <f t="array" ref="W3075">IF(LEN(C3075)&gt;0,IFERROR(IF(MATCH(C3075,$C$3:$C3074,0)&gt;0,N3075-INDEX($N$3:N3074,SUMPRODUCT(MAX(ROW($C$3:$C3074)*(C3075=$C$3:$C3074)))-2,1),""),""),"")</f>
        <v/>
      </c>
      <c r="X3075" s="156">
        <f t="shared" ca="1" si="326"/>
        <v>1</v>
      </c>
      <c r="Y3075" s="156">
        <f t="shared" ca="1" si="327"/>
        <v>1</v>
      </c>
    </row>
    <row r="3076" spans="2:25" hidden="1" x14ac:dyDescent="0.25">
      <c r="B3076" s="390" t="str">
        <f>IFERROR(IF(LEN(INDEX(PlansAndNotes!$B$6:$B$2005,ROW(A3076)-ROW($B$3)))=0,"",INDEX(PlansAndNotes!$B$6:$B$2005,ROW(A3076)-ROW($B$3))),"")</f>
        <v/>
      </c>
      <c r="C3076" s="387" t="str">
        <f t="shared" si="328"/>
        <v/>
      </c>
      <c r="D3076" s="361" t="str">
        <f>IFERROR(IF(LEN(C3076)&gt;0,IF(LEN(INDEX(TasksList!$C$6:$C$25,MATCH(C3076,TasksList!$B$6:$B$25,0),1))=0,"",INDEX(TasksList!$C$6:$C$25,MATCH(C3076,TasksList!$B$6:$B$25,0),1)),""),"")</f>
        <v/>
      </c>
      <c r="E3076" s="361" t="str">
        <f>IFERROR(IF(LEN(C3076)&gt;0,IF(LEN(INDEX(TasksList!$F$6:$F$25,MATCH(C3076,TasksList!$B$6:$B$25,0),1))=0,"not set!",INDEX(TasksList!$F$6:$F$25,MATCH(C3076,TasksList!$B$6:$B$25,0),1)),""),"")</f>
        <v/>
      </c>
      <c r="F3076" s="360" t="str">
        <f>IFERROR(IF(LEN(D3076)&gt;0,IF(LEN(INDEX(AdressBook!$D$6:$D$25,MATCH(D3076,AdressBook!$B$6:$B$25,0),1))=0,"",INDEX(AdressBook!$D$6:$D$25,MATCH(D3076,AdressBook!$B$6:$B$25,0),1)),""),"")</f>
        <v/>
      </c>
      <c r="G3076" s="361" t="str">
        <f>IFERROR(IF(LEN(INDEX(PlansAndNotes!$F$6:$F$4005,ROW(B3076)-ROW($C$3)))=0,"",INDEX(PlansAndNotes!$F$6:$F$4005,ROW(B3076)-ROW($C$3))),"")</f>
        <v/>
      </c>
      <c r="H3076" s="361" t="str">
        <f>IFERROR(IF(LEN(C3076)&gt;0,IF(LEN(INDEX(TasksList!$G$6:$G$25,MATCH(C3076,TasksList!$B$6:$B$25,0),1))=0,"",INDEX(TasksList!$G$6:$G$25,MATCH(C3076,TasksList!$B$6:$B$25,0),1)),""),"")</f>
        <v/>
      </c>
      <c r="N3076" s="362" t="str">
        <f>IFERROR(IF(LEN(INDEX(PlansAndNotes!$D$6:$D$4005,ROW(B3076)-ROW($C$3)))=0,"",INDEX(PlansAndNotes!$D$6:$D$4005,ROW(B3076)-ROW($C$3))),"")</f>
        <v/>
      </c>
      <c r="O3076" s="165" t="str">
        <f t="shared" ref="O3076:O3139" si="329">IF(LEN(B3076)&gt;0,RIGHT(B3076,LEN(B3076)-SEARCH(" - ",B3076)-2),"")</f>
        <v/>
      </c>
      <c r="P3076" s="363" t="str">
        <f>IFERROR(IF(LEN(INDEX(PlansAndNotes!$E$6:$E$4005,ROW(B3076)-ROW($C$3)))=0,"",INDEX(PlansAndNotes!$E$6:$E$4005,ROW(B3076)-ROW($C$3))),"")</f>
        <v/>
      </c>
      <c r="Q3076" s="363" t="str">
        <f>IFERROR(IF(LEN(INDEX(PlansAndNotes!$G$6:$G$4005,ROW(B3076)-ROW($C$3)))=0,"",INDEX(PlansAndNotes!$G$6:$G$4005,ROW(B3076)-ROW($C$3))),"")</f>
        <v/>
      </c>
      <c r="R3076" s="361" t="str">
        <f>IFERROR(IF(LEN(D3076)&gt;0,IF(LEN(INDEX(AdressBook!$C$6:$C$25,MATCH(D3076,AdressBook!$B$6:$B$25,0),1))=0,"",INDEX(AdressBook!$C$6:$C$25,MATCH(D3076,AdressBook!$B$6:$B$25,0),1)),""),"")</f>
        <v/>
      </c>
      <c r="S3076" s="165">
        <f>IF(LEN(C3076)&gt;0,IFERROR(IF(MATCH(C3076,C3077:$C$4004,0)&gt;0,-1,ROW(S3076)-ROW($S$3)),ROW(S3076)-ROW($S$3)),-1)</f>
        <v>-1</v>
      </c>
      <c r="T3076" s="165">
        <f t="shared" ref="T3076:T3139" si="330">IF(OR(taskRange="All tasks (all stages)",taskRange=""),ROW(T3076)-ROW($T$3),IF(S3076&gt;0,ROW(T3076)-ROW($T$3),0))*IF(OR(calendarSalesmen="",calendarSalesmen="All salesmen"),1,IF(calendarSalesmen=G3076,1,0))*IF(OR(calendarStage="",calendarStage="All Stages"),1,IF(calendarStage=P3076,1,0))</f>
        <v>0</v>
      </c>
      <c r="U3076" s="165" t="str">
        <f t="shared" ref="U3076:U3139" si="331">IF(S3076&gt;0,P3076,"")</f>
        <v/>
      </c>
      <c r="V3076" s="165" t="str">
        <f>IFERROR(IF(OR(C3076="",S3076&lt;0),"",IF(SUBTOTAL(3,C3076:C3076)=0,-1,SUBTOTAL(3,$C$4:C3076))),"")</f>
        <v/>
      </c>
      <c r="W3076" s="156" t="str">
        <f t="array" ref="W3076">IF(LEN(C3076)&gt;0,IFERROR(IF(MATCH(C3076,$C$3:$C3075,0)&gt;0,N3076-INDEX($N$3:N3075,SUMPRODUCT(MAX(ROW($C$3:$C3075)*(C3076=$C$3:$C3075)))-2,1),""),""),"")</f>
        <v/>
      </c>
      <c r="X3076" s="156">
        <f t="shared" ca="1" si="326"/>
        <v>1</v>
      </c>
      <c r="Y3076" s="156">
        <f t="shared" ca="1" si="327"/>
        <v>1</v>
      </c>
    </row>
    <row r="3077" spans="2:25" hidden="1" x14ac:dyDescent="0.25">
      <c r="B3077" s="390" t="str">
        <f>IFERROR(IF(LEN(INDEX(PlansAndNotes!$B$6:$B$2005,ROW(A3077)-ROW($B$3)))=0,"",INDEX(PlansAndNotes!$B$6:$B$2005,ROW(A3077)-ROW($B$3))),"")</f>
        <v/>
      </c>
      <c r="C3077" s="387" t="str">
        <f t="shared" si="328"/>
        <v/>
      </c>
      <c r="D3077" s="361" t="str">
        <f>IFERROR(IF(LEN(C3077)&gt;0,IF(LEN(INDEX(TasksList!$C$6:$C$25,MATCH(C3077,TasksList!$B$6:$B$25,0),1))=0,"",INDEX(TasksList!$C$6:$C$25,MATCH(C3077,TasksList!$B$6:$B$25,0),1)),""),"")</f>
        <v/>
      </c>
      <c r="E3077" s="361" t="str">
        <f>IFERROR(IF(LEN(C3077)&gt;0,IF(LEN(INDEX(TasksList!$F$6:$F$25,MATCH(C3077,TasksList!$B$6:$B$25,0),1))=0,"not set!",INDEX(TasksList!$F$6:$F$25,MATCH(C3077,TasksList!$B$6:$B$25,0),1)),""),"")</f>
        <v/>
      </c>
      <c r="F3077" s="360" t="str">
        <f>IFERROR(IF(LEN(D3077)&gt;0,IF(LEN(INDEX(AdressBook!$D$6:$D$25,MATCH(D3077,AdressBook!$B$6:$B$25,0),1))=0,"",INDEX(AdressBook!$D$6:$D$25,MATCH(D3077,AdressBook!$B$6:$B$25,0),1)),""),"")</f>
        <v/>
      </c>
      <c r="G3077" s="361" t="str">
        <f>IFERROR(IF(LEN(INDEX(PlansAndNotes!$F$6:$F$4005,ROW(B3077)-ROW($C$3)))=0,"",INDEX(PlansAndNotes!$F$6:$F$4005,ROW(B3077)-ROW($C$3))),"")</f>
        <v/>
      </c>
      <c r="H3077" s="361" t="str">
        <f>IFERROR(IF(LEN(C3077)&gt;0,IF(LEN(INDEX(TasksList!$G$6:$G$25,MATCH(C3077,TasksList!$B$6:$B$25,0),1))=0,"",INDEX(TasksList!$G$6:$G$25,MATCH(C3077,TasksList!$B$6:$B$25,0),1)),""),"")</f>
        <v/>
      </c>
      <c r="N3077" s="362" t="str">
        <f>IFERROR(IF(LEN(INDEX(PlansAndNotes!$D$6:$D$4005,ROW(B3077)-ROW($C$3)))=0,"",INDEX(PlansAndNotes!$D$6:$D$4005,ROW(B3077)-ROW($C$3))),"")</f>
        <v/>
      </c>
      <c r="O3077" s="165" t="str">
        <f t="shared" si="329"/>
        <v/>
      </c>
      <c r="P3077" s="363" t="str">
        <f>IFERROR(IF(LEN(INDEX(PlansAndNotes!$E$6:$E$4005,ROW(B3077)-ROW($C$3)))=0,"",INDEX(PlansAndNotes!$E$6:$E$4005,ROW(B3077)-ROW($C$3))),"")</f>
        <v/>
      </c>
      <c r="Q3077" s="363" t="str">
        <f>IFERROR(IF(LEN(INDEX(PlansAndNotes!$G$6:$G$4005,ROW(B3077)-ROW($C$3)))=0,"",INDEX(PlansAndNotes!$G$6:$G$4005,ROW(B3077)-ROW($C$3))),"")</f>
        <v/>
      </c>
      <c r="R3077" s="361" t="str">
        <f>IFERROR(IF(LEN(D3077)&gt;0,IF(LEN(INDEX(AdressBook!$C$6:$C$25,MATCH(D3077,AdressBook!$B$6:$B$25,0),1))=0,"",INDEX(AdressBook!$C$6:$C$25,MATCH(D3077,AdressBook!$B$6:$B$25,0),1)),""),"")</f>
        <v/>
      </c>
      <c r="S3077" s="165">
        <f>IF(LEN(C3077)&gt;0,IFERROR(IF(MATCH(C3077,C3078:$C$4004,0)&gt;0,-1,ROW(S3077)-ROW($S$3)),ROW(S3077)-ROW($S$3)),-1)</f>
        <v>-1</v>
      </c>
      <c r="T3077" s="165">
        <f t="shared" si="330"/>
        <v>0</v>
      </c>
      <c r="U3077" s="165" t="str">
        <f t="shared" si="331"/>
        <v/>
      </c>
      <c r="V3077" s="165" t="str">
        <f>IFERROR(IF(OR(C3077="",S3077&lt;0),"",IF(SUBTOTAL(3,C3077:C3077)=0,-1,SUBTOTAL(3,$C$4:C3077))),"")</f>
        <v/>
      </c>
      <c r="W3077" s="156" t="str">
        <f t="array" ref="W3077">IF(LEN(C3077)&gt;0,IFERROR(IF(MATCH(C3077,$C$3:$C3076,0)&gt;0,N3077-INDEX($N$3:N3076,SUMPRODUCT(MAX(ROW($C$3:$C3076)*(C3077=$C$3:$C3076)))-2,1),""),""),"")</f>
        <v/>
      </c>
      <c r="X3077" s="156">
        <f t="shared" ref="X3077:X3140" ca="1" si="332">IFERROR(IF($X$2="",1,IF(AND(N3077&lt;=TODAY(),N3077+$X$2&gt;=TODAY()),1,0)),"")</f>
        <v>1</v>
      </c>
      <c r="Y3077" s="156">
        <f t="shared" ref="Y3077:Y3140" ca="1" si="333">IFERROR(IF($Y$2="",1,IF(AND(N3077&lt;=TODAY(),N3077+$Y$2&gt;=TODAY()),1,0)),"")</f>
        <v>1</v>
      </c>
    </row>
    <row r="3078" spans="2:25" hidden="1" x14ac:dyDescent="0.25">
      <c r="B3078" s="390" t="str">
        <f>IFERROR(IF(LEN(INDEX(PlansAndNotes!$B$6:$B$2005,ROW(A3078)-ROW($B$3)))=0,"",INDEX(PlansAndNotes!$B$6:$B$2005,ROW(A3078)-ROW($B$3))),"")</f>
        <v/>
      </c>
      <c r="C3078" s="387" t="str">
        <f t="shared" si="328"/>
        <v/>
      </c>
      <c r="D3078" s="361" t="str">
        <f>IFERROR(IF(LEN(C3078)&gt;0,IF(LEN(INDEX(TasksList!$C$6:$C$25,MATCH(C3078,TasksList!$B$6:$B$25,0),1))=0,"",INDEX(TasksList!$C$6:$C$25,MATCH(C3078,TasksList!$B$6:$B$25,0),1)),""),"")</f>
        <v/>
      </c>
      <c r="E3078" s="361" t="str">
        <f>IFERROR(IF(LEN(C3078)&gt;0,IF(LEN(INDEX(TasksList!$F$6:$F$25,MATCH(C3078,TasksList!$B$6:$B$25,0),1))=0,"not set!",INDEX(TasksList!$F$6:$F$25,MATCH(C3078,TasksList!$B$6:$B$25,0),1)),""),"")</f>
        <v/>
      </c>
      <c r="F3078" s="360" t="str">
        <f>IFERROR(IF(LEN(D3078)&gt;0,IF(LEN(INDEX(AdressBook!$D$6:$D$25,MATCH(D3078,AdressBook!$B$6:$B$25,0),1))=0,"",INDEX(AdressBook!$D$6:$D$25,MATCH(D3078,AdressBook!$B$6:$B$25,0),1)),""),"")</f>
        <v/>
      </c>
      <c r="G3078" s="361" t="str">
        <f>IFERROR(IF(LEN(INDEX(PlansAndNotes!$F$6:$F$4005,ROW(B3078)-ROW($C$3)))=0,"",INDEX(PlansAndNotes!$F$6:$F$4005,ROW(B3078)-ROW($C$3))),"")</f>
        <v/>
      </c>
      <c r="H3078" s="361" t="str">
        <f>IFERROR(IF(LEN(C3078)&gt;0,IF(LEN(INDEX(TasksList!$G$6:$G$25,MATCH(C3078,TasksList!$B$6:$B$25,0),1))=0,"",INDEX(TasksList!$G$6:$G$25,MATCH(C3078,TasksList!$B$6:$B$25,0),1)),""),"")</f>
        <v/>
      </c>
      <c r="N3078" s="362" t="str">
        <f>IFERROR(IF(LEN(INDEX(PlansAndNotes!$D$6:$D$4005,ROW(B3078)-ROW($C$3)))=0,"",INDEX(PlansAndNotes!$D$6:$D$4005,ROW(B3078)-ROW($C$3))),"")</f>
        <v/>
      </c>
      <c r="O3078" s="165" t="str">
        <f t="shared" si="329"/>
        <v/>
      </c>
      <c r="P3078" s="363" t="str">
        <f>IFERROR(IF(LEN(INDEX(PlansAndNotes!$E$6:$E$4005,ROW(B3078)-ROW($C$3)))=0,"",INDEX(PlansAndNotes!$E$6:$E$4005,ROW(B3078)-ROW($C$3))),"")</f>
        <v/>
      </c>
      <c r="Q3078" s="363" t="str">
        <f>IFERROR(IF(LEN(INDEX(PlansAndNotes!$G$6:$G$4005,ROW(B3078)-ROW($C$3)))=0,"",INDEX(PlansAndNotes!$G$6:$G$4005,ROW(B3078)-ROW($C$3))),"")</f>
        <v/>
      </c>
      <c r="R3078" s="361" t="str">
        <f>IFERROR(IF(LEN(D3078)&gt;0,IF(LEN(INDEX(AdressBook!$C$6:$C$25,MATCH(D3078,AdressBook!$B$6:$B$25,0),1))=0,"",INDEX(AdressBook!$C$6:$C$25,MATCH(D3078,AdressBook!$B$6:$B$25,0),1)),""),"")</f>
        <v/>
      </c>
      <c r="S3078" s="165">
        <f>IF(LEN(C3078)&gt;0,IFERROR(IF(MATCH(C3078,C3079:$C$4004,0)&gt;0,-1,ROW(S3078)-ROW($S$3)),ROW(S3078)-ROW($S$3)),-1)</f>
        <v>-1</v>
      </c>
      <c r="T3078" s="165">
        <f t="shared" si="330"/>
        <v>0</v>
      </c>
      <c r="U3078" s="165" t="str">
        <f t="shared" si="331"/>
        <v/>
      </c>
      <c r="V3078" s="165" t="str">
        <f>IFERROR(IF(OR(C3078="",S3078&lt;0),"",IF(SUBTOTAL(3,C3078:C3078)=0,-1,SUBTOTAL(3,$C$4:C3078))),"")</f>
        <v/>
      </c>
      <c r="W3078" s="156" t="str">
        <f t="array" ref="W3078">IF(LEN(C3078)&gt;0,IFERROR(IF(MATCH(C3078,$C$3:$C3077,0)&gt;0,N3078-INDEX($N$3:N3077,SUMPRODUCT(MAX(ROW($C$3:$C3077)*(C3078=$C$3:$C3077)))-2,1),""),""),"")</f>
        <v/>
      </c>
      <c r="X3078" s="156">
        <f t="shared" ca="1" si="332"/>
        <v>1</v>
      </c>
      <c r="Y3078" s="156">
        <f t="shared" ca="1" si="333"/>
        <v>1</v>
      </c>
    </row>
    <row r="3079" spans="2:25" hidden="1" x14ac:dyDescent="0.25">
      <c r="B3079" s="390" t="str">
        <f>IFERROR(IF(LEN(INDEX(PlansAndNotes!$B$6:$B$2005,ROW(A3079)-ROW($B$3)))=0,"",INDEX(PlansAndNotes!$B$6:$B$2005,ROW(A3079)-ROW($B$3))),"")</f>
        <v/>
      </c>
      <c r="C3079" s="387" t="str">
        <f t="shared" si="328"/>
        <v/>
      </c>
      <c r="D3079" s="361" t="str">
        <f>IFERROR(IF(LEN(C3079)&gt;0,IF(LEN(INDEX(TasksList!$C$6:$C$25,MATCH(C3079,TasksList!$B$6:$B$25,0),1))=0,"",INDEX(TasksList!$C$6:$C$25,MATCH(C3079,TasksList!$B$6:$B$25,0),1)),""),"")</f>
        <v/>
      </c>
      <c r="E3079" s="361" t="str">
        <f>IFERROR(IF(LEN(C3079)&gt;0,IF(LEN(INDEX(TasksList!$F$6:$F$25,MATCH(C3079,TasksList!$B$6:$B$25,0),1))=0,"not set!",INDEX(TasksList!$F$6:$F$25,MATCH(C3079,TasksList!$B$6:$B$25,0),1)),""),"")</f>
        <v/>
      </c>
      <c r="F3079" s="360" t="str">
        <f>IFERROR(IF(LEN(D3079)&gt;0,IF(LEN(INDEX(AdressBook!$D$6:$D$25,MATCH(D3079,AdressBook!$B$6:$B$25,0),1))=0,"",INDEX(AdressBook!$D$6:$D$25,MATCH(D3079,AdressBook!$B$6:$B$25,0),1)),""),"")</f>
        <v/>
      </c>
      <c r="G3079" s="361" t="str">
        <f>IFERROR(IF(LEN(INDEX(PlansAndNotes!$F$6:$F$4005,ROW(B3079)-ROW($C$3)))=0,"",INDEX(PlansAndNotes!$F$6:$F$4005,ROW(B3079)-ROW($C$3))),"")</f>
        <v/>
      </c>
      <c r="H3079" s="361" t="str">
        <f>IFERROR(IF(LEN(C3079)&gt;0,IF(LEN(INDEX(TasksList!$G$6:$G$25,MATCH(C3079,TasksList!$B$6:$B$25,0),1))=0,"",INDEX(TasksList!$G$6:$G$25,MATCH(C3079,TasksList!$B$6:$B$25,0),1)),""),"")</f>
        <v/>
      </c>
      <c r="N3079" s="362" t="str">
        <f>IFERROR(IF(LEN(INDEX(PlansAndNotes!$D$6:$D$4005,ROW(B3079)-ROW($C$3)))=0,"",INDEX(PlansAndNotes!$D$6:$D$4005,ROW(B3079)-ROW($C$3))),"")</f>
        <v/>
      </c>
      <c r="O3079" s="165" t="str">
        <f t="shared" si="329"/>
        <v/>
      </c>
      <c r="P3079" s="363" t="str">
        <f>IFERROR(IF(LEN(INDEX(PlansAndNotes!$E$6:$E$4005,ROW(B3079)-ROW($C$3)))=0,"",INDEX(PlansAndNotes!$E$6:$E$4005,ROW(B3079)-ROW($C$3))),"")</f>
        <v/>
      </c>
      <c r="Q3079" s="363" t="str">
        <f>IFERROR(IF(LEN(INDEX(PlansAndNotes!$G$6:$G$4005,ROW(B3079)-ROW($C$3)))=0,"",INDEX(PlansAndNotes!$G$6:$G$4005,ROW(B3079)-ROW($C$3))),"")</f>
        <v/>
      </c>
      <c r="R3079" s="361" t="str">
        <f>IFERROR(IF(LEN(D3079)&gt;0,IF(LEN(INDEX(AdressBook!$C$6:$C$25,MATCH(D3079,AdressBook!$B$6:$B$25,0),1))=0,"",INDEX(AdressBook!$C$6:$C$25,MATCH(D3079,AdressBook!$B$6:$B$25,0),1)),""),"")</f>
        <v/>
      </c>
      <c r="S3079" s="165">
        <f>IF(LEN(C3079)&gt;0,IFERROR(IF(MATCH(C3079,C3080:$C$4004,0)&gt;0,-1,ROW(S3079)-ROW($S$3)),ROW(S3079)-ROW($S$3)),-1)</f>
        <v>-1</v>
      </c>
      <c r="T3079" s="165">
        <f t="shared" si="330"/>
        <v>0</v>
      </c>
      <c r="U3079" s="165" t="str">
        <f t="shared" si="331"/>
        <v/>
      </c>
      <c r="V3079" s="165" t="str">
        <f>IFERROR(IF(OR(C3079="",S3079&lt;0),"",IF(SUBTOTAL(3,C3079:C3079)=0,-1,SUBTOTAL(3,$C$4:C3079))),"")</f>
        <v/>
      </c>
      <c r="W3079" s="156" t="str">
        <f t="array" ref="W3079">IF(LEN(C3079)&gt;0,IFERROR(IF(MATCH(C3079,$C$3:$C3078,0)&gt;0,N3079-INDEX($N$3:N3078,SUMPRODUCT(MAX(ROW($C$3:$C3078)*(C3079=$C$3:$C3078)))-2,1),""),""),"")</f>
        <v/>
      </c>
      <c r="X3079" s="156">
        <f t="shared" ca="1" si="332"/>
        <v>1</v>
      </c>
      <c r="Y3079" s="156">
        <f t="shared" ca="1" si="333"/>
        <v>1</v>
      </c>
    </row>
    <row r="3080" spans="2:25" hidden="1" x14ac:dyDescent="0.25">
      <c r="B3080" s="390" t="str">
        <f>IFERROR(IF(LEN(INDEX(PlansAndNotes!$B$6:$B$2005,ROW(A3080)-ROW($B$3)))=0,"",INDEX(PlansAndNotes!$B$6:$B$2005,ROW(A3080)-ROW($B$3))),"")</f>
        <v/>
      </c>
      <c r="C3080" s="387" t="str">
        <f t="shared" si="328"/>
        <v/>
      </c>
      <c r="D3080" s="361" t="str">
        <f>IFERROR(IF(LEN(C3080)&gt;0,IF(LEN(INDEX(TasksList!$C$6:$C$25,MATCH(C3080,TasksList!$B$6:$B$25,0),1))=0,"",INDEX(TasksList!$C$6:$C$25,MATCH(C3080,TasksList!$B$6:$B$25,0),1)),""),"")</f>
        <v/>
      </c>
      <c r="E3080" s="361" t="str">
        <f>IFERROR(IF(LEN(C3080)&gt;0,IF(LEN(INDEX(TasksList!$F$6:$F$25,MATCH(C3080,TasksList!$B$6:$B$25,0),1))=0,"not set!",INDEX(TasksList!$F$6:$F$25,MATCH(C3080,TasksList!$B$6:$B$25,0),1)),""),"")</f>
        <v/>
      </c>
      <c r="F3080" s="360" t="str">
        <f>IFERROR(IF(LEN(D3080)&gt;0,IF(LEN(INDEX(AdressBook!$D$6:$D$25,MATCH(D3080,AdressBook!$B$6:$B$25,0),1))=0,"",INDEX(AdressBook!$D$6:$D$25,MATCH(D3080,AdressBook!$B$6:$B$25,0),1)),""),"")</f>
        <v/>
      </c>
      <c r="G3080" s="361" t="str">
        <f>IFERROR(IF(LEN(INDEX(PlansAndNotes!$F$6:$F$4005,ROW(B3080)-ROW($C$3)))=0,"",INDEX(PlansAndNotes!$F$6:$F$4005,ROW(B3080)-ROW($C$3))),"")</f>
        <v/>
      </c>
      <c r="H3080" s="361" t="str">
        <f>IFERROR(IF(LEN(C3080)&gt;0,IF(LEN(INDEX(TasksList!$G$6:$G$25,MATCH(C3080,TasksList!$B$6:$B$25,0),1))=0,"",INDEX(TasksList!$G$6:$G$25,MATCH(C3080,TasksList!$B$6:$B$25,0),1)),""),"")</f>
        <v/>
      </c>
      <c r="N3080" s="362" t="str">
        <f>IFERROR(IF(LEN(INDEX(PlansAndNotes!$D$6:$D$4005,ROW(B3080)-ROW($C$3)))=0,"",INDEX(PlansAndNotes!$D$6:$D$4005,ROW(B3080)-ROW($C$3))),"")</f>
        <v/>
      </c>
      <c r="O3080" s="165" t="str">
        <f t="shared" si="329"/>
        <v/>
      </c>
      <c r="P3080" s="363" t="str">
        <f>IFERROR(IF(LEN(INDEX(PlansAndNotes!$E$6:$E$4005,ROW(B3080)-ROW($C$3)))=0,"",INDEX(PlansAndNotes!$E$6:$E$4005,ROW(B3080)-ROW($C$3))),"")</f>
        <v/>
      </c>
      <c r="Q3080" s="363" t="str">
        <f>IFERROR(IF(LEN(INDEX(PlansAndNotes!$G$6:$G$4005,ROW(B3080)-ROW($C$3)))=0,"",INDEX(PlansAndNotes!$G$6:$G$4005,ROW(B3080)-ROW($C$3))),"")</f>
        <v/>
      </c>
      <c r="R3080" s="361" t="str">
        <f>IFERROR(IF(LEN(D3080)&gt;0,IF(LEN(INDEX(AdressBook!$C$6:$C$25,MATCH(D3080,AdressBook!$B$6:$B$25,0),1))=0,"",INDEX(AdressBook!$C$6:$C$25,MATCH(D3080,AdressBook!$B$6:$B$25,0),1)),""),"")</f>
        <v/>
      </c>
      <c r="S3080" s="165">
        <f>IF(LEN(C3080)&gt;0,IFERROR(IF(MATCH(C3080,C3081:$C$4004,0)&gt;0,-1,ROW(S3080)-ROW($S$3)),ROW(S3080)-ROW($S$3)),-1)</f>
        <v>-1</v>
      </c>
      <c r="T3080" s="165">
        <f t="shared" si="330"/>
        <v>0</v>
      </c>
      <c r="U3080" s="165" t="str">
        <f t="shared" si="331"/>
        <v/>
      </c>
      <c r="V3080" s="165" t="str">
        <f>IFERROR(IF(OR(C3080="",S3080&lt;0),"",IF(SUBTOTAL(3,C3080:C3080)=0,-1,SUBTOTAL(3,$C$4:C3080))),"")</f>
        <v/>
      </c>
      <c r="W3080" s="156" t="str">
        <f t="array" ref="W3080">IF(LEN(C3080)&gt;0,IFERROR(IF(MATCH(C3080,$C$3:$C3079,0)&gt;0,N3080-INDEX($N$3:N3079,SUMPRODUCT(MAX(ROW($C$3:$C3079)*(C3080=$C$3:$C3079)))-2,1),""),""),"")</f>
        <v/>
      </c>
      <c r="X3080" s="156">
        <f t="shared" ca="1" si="332"/>
        <v>1</v>
      </c>
      <c r="Y3080" s="156">
        <f t="shared" ca="1" si="333"/>
        <v>1</v>
      </c>
    </row>
    <row r="3081" spans="2:25" hidden="1" x14ac:dyDescent="0.25">
      <c r="B3081" s="390" t="str">
        <f>IFERROR(IF(LEN(INDEX(PlansAndNotes!$B$6:$B$2005,ROW(A3081)-ROW($B$3)))=0,"",INDEX(PlansAndNotes!$B$6:$B$2005,ROW(A3081)-ROW($B$3))),"")</f>
        <v/>
      </c>
      <c r="C3081" s="387" t="str">
        <f t="shared" si="328"/>
        <v/>
      </c>
      <c r="D3081" s="361" t="str">
        <f>IFERROR(IF(LEN(C3081)&gt;0,IF(LEN(INDEX(TasksList!$C$6:$C$25,MATCH(C3081,TasksList!$B$6:$B$25,0),1))=0,"",INDEX(TasksList!$C$6:$C$25,MATCH(C3081,TasksList!$B$6:$B$25,0),1)),""),"")</f>
        <v/>
      </c>
      <c r="E3081" s="361" t="str">
        <f>IFERROR(IF(LEN(C3081)&gt;0,IF(LEN(INDEX(TasksList!$F$6:$F$25,MATCH(C3081,TasksList!$B$6:$B$25,0),1))=0,"not set!",INDEX(TasksList!$F$6:$F$25,MATCH(C3081,TasksList!$B$6:$B$25,0),1)),""),"")</f>
        <v/>
      </c>
      <c r="F3081" s="360" t="str">
        <f>IFERROR(IF(LEN(D3081)&gt;0,IF(LEN(INDEX(AdressBook!$D$6:$D$25,MATCH(D3081,AdressBook!$B$6:$B$25,0),1))=0,"",INDEX(AdressBook!$D$6:$D$25,MATCH(D3081,AdressBook!$B$6:$B$25,0),1)),""),"")</f>
        <v/>
      </c>
      <c r="G3081" s="361" t="str">
        <f>IFERROR(IF(LEN(INDEX(PlansAndNotes!$F$6:$F$4005,ROW(B3081)-ROW($C$3)))=0,"",INDEX(PlansAndNotes!$F$6:$F$4005,ROW(B3081)-ROW($C$3))),"")</f>
        <v/>
      </c>
      <c r="H3081" s="361" t="str">
        <f>IFERROR(IF(LEN(C3081)&gt;0,IF(LEN(INDEX(TasksList!$G$6:$G$25,MATCH(C3081,TasksList!$B$6:$B$25,0),1))=0,"",INDEX(TasksList!$G$6:$G$25,MATCH(C3081,TasksList!$B$6:$B$25,0),1)),""),"")</f>
        <v/>
      </c>
      <c r="N3081" s="362" t="str">
        <f>IFERROR(IF(LEN(INDEX(PlansAndNotes!$D$6:$D$4005,ROW(B3081)-ROW($C$3)))=0,"",INDEX(PlansAndNotes!$D$6:$D$4005,ROW(B3081)-ROW($C$3))),"")</f>
        <v/>
      </c>
      <c r="O3081" s="165" t="str">
        <f t="shared" si="329"/>
        <v/>
      </c>
      <c r="P3081" s="363" t="str">
        <f>IFERROR(IF(LEN(INDEX(PlansAndNotes!$E$6:$E$4005,ROW(B3081)-ROW($C$3)))=0,"",INDEX(PlansAndNotes!$E$6:$E$4005,ROW(B3081)-ROW($C$3))),"")</f>
        <v/>
      </c>
      <c r="Q3081" s="363" t="str">
        <f>IFERROR(IF(LEN(INDEX(PlansAndNotes!$G$6:$G$4005,ROW(B3081)-ROW($C$3)))=0,"",INDEX(PlansAndNotes!$G$6:$G$4005,ROW(B3081)-ROW($C$3))),"")</f>
        <v/>
      </c>
      <c r="R3081" s="361" t="str">
        <f>IFERROR(IF(LEN(D3081)&gt;0,IF(LEN(INDEX(AdressBook!$C$6:$C$25,MATCH(D3081,AdressBook!$B$6:$B$25,0),1))=0,"",INDEX(AdressBook!$C$6:$C$25,MATCH(D3081,AdressBook!$B$6:$B$25,0),1)),""),"")</f>
        <v/>
      </c>
      <c r="S3081" s="165">
        <f>IF(LEN(C3081)&gt;0,IFERROR(IF(MATCH(C3081,C3082:$C$4004,0)&gt;0,-1,ROW(S3081)-ROW($S$3)),ROW(S3081)-ROW($S$3)),-1)</f>
        <v>-1</v>
      </c>
      <c r="T3081" s="165">
        <f t="shared" si="330"/>
        <v>0</v>
      </c>
      <c r="U3081" s="165" t="str">
        <f t="shared" si="331"/>
        <v/>
      </c>
      <c r="V3081" s="165" t="str">
        <f>IFERROR(IF(OR(C3081="",S3081&lt;0),"",IF(SUBTOTAL(3,C3081:C3081)=0,-1,SUBTOTAL(3,$C$4:C3081))),"")</f>
        <v/>
      </c>
      <c r="W3081" s="156" t="str">
        <f t="array" ref="W3081">IF(LEN(C3081)&gt;0,IFERROR(IF(MATCH(C3081,$C$3:$C3080,0)&gt;0,N3081-INDEX($N$3:N3080,SUMPRODUCT(MAX(ROW($C$3:$C3080)*(C3081=$C$3:$C3080)))-2,1),""),""),"")</f>
        <v/>
      </c>
      <c r="X3081" s="156">
        <f t="shared" ca="1" si="332"/>
        <v>1</v>
      </c>
      <c r="Y3081" s="156">
        <f t="shared" ca="1" si="333"/>
        <v>1</v>
      </c>
    </row>
    <row r="3082" spans="2:25" hidden="1" x14ac:dyDescent="0.25">
      <c r="B3082" s="390" t="str">
        <f>IFERROR(IF(LEN(INDEX(PlansAndNotes!$B$6:$B$2005,ROW(A3082)-ROW($B$3)))=0,"",INDEX(PlansAndNotes!$B$6:$B$2005,ROW(A3082)-ROW($B$3))),"")</f>
        <v/>
      </c>
      <c r="C3082" s="387" t="str">
        <f t="shared" si="328"/>
        <v/>
      </c>
      <c r="D3082" s="361" t="str">
        <f>IFERROR(IF(LEN(C3082)&gt;0,IF(LEN(INDEX(TasksList!$C$6:$C$25,MATCH(C3082,TasksList!$B$6:$B$25,0),1))=0,"",INDEX(TasksList!$C$6:$C$25,MATCH(C3082,TasksList!$B$6:$B$25,0),1)),""),"")</f>
        <v/>
      </c>
      <c r="E3082" s="361" t="str">
        <f>IFERROR(IF(LEN(C3082)&gt;0,IF(LEN(INDEX(TasksList!$F$6:$F$25,MATCH(C3082,TasksList!$B$6:$B$25,0),1))=0,"not set!",INDEX(TasksList!$F$6:$F$25,MATCH(C3082,TasksList!$B$6:$B$25,0),1)),""),"")</f>
        <v/>
      </c>
      <c r="F3082" s="360" t="str">
        <f>IFERROR(IF(LEN(D3082)&gt;0,IF(LEN(INDEX(AdressBook!$D$6:$D$25,MATCH(D3082,AdressBook!$B$6:$B$25,0),1))=0,"",INDEX(AdressBook!$D$6:$D$25,MATCH(D3082,AdressBook!$B$6:$B$25,0),1)),""),"")</f>
        <v/>
      </c>
      <c r="G3082" s="361" t="str">
        <f>IFERROR(IF(LEN(INDEX(PlansAndNotes!$F$6:$F$4005,ROW(B3082)-ROW($C$3)))=0,"",INDEX(PlansAndNotes!$F$6:$F$4005,ROW(B3082)-ROW($C$3))),"")</f>
        <v/>
      </c>
      <c r="H3082" s="361" t="str">
        <f>IFERROR(IF(LEN(C3082)&gt;0,IF(LEN(INDEX(TasksList!$G$6:$G$25,MATCH(C3082,TasksList!$B$6:$B$25,0),1))=0,"",INDEX(TasksList!$G$6:$G$25,MATCH(C3082,TasksList!$B$6:$B$25,0),1)),""),"")</f>
        <v/>
      </c>
      <c r="N3082" s="362" t="str">
        <f>IFERROR(IF(LEN(INDEX(PlansAndNotes!$D$6:$D$4005,ROW(B3082)-ROW($C$3)))=0,"",INDEX(PlansAndNotes!$D$6:$D$4005,ROW(B3082)-ROW($C$3))),"")</f>
        <v/>
      </c>
      <c r="O3082" s="165" t="str">
        <f t="shared" si="329"/>
        <v/>
      </c>
      <c r="P3082" s="363" t="str">
        <f>IFERROR(IF(LEN(INDEX(PlansAndNotes!$E$6:$E$4005,ROW(B3082)-ROW($C$3)))=0,"",INDEX(PlansAndNotes!$E$6:$E$4005,ROW(B3082)-ROW($C$3))),"")</f>
        <v/>
      </c>
      <c r="Q3082" s="363" t="str">
        <f>IFERROR(IF(LEN(INDEX(PlansAndNotes!$G$6:$G$4005,ROW(B3082)-ROW($C$3)))=0,"",INDEX(PlansAndNotes!$G$6:$G$4005,ROW(B3082)-ROW($C$3))),"")</f>
        <v/>
      </c>
      <c r="R3082" s="361" t="str">
        <f>IFERROR(IF(LEN(D3082)&gt;0,IF(LEN(INDEX(AdressBook!$C$6:$C$25,MATCH(D3082,AdressBook!$B$6:$B$25,0),1))=0,"",INDEX(AdressBook!$C$6:$C$25,MATCH(D3082,AdressBook!$B$6:$B$25,0),1)),""),"")</f>
        <v/>
      </c>
      <c r="S3082" s="165">
        <f>IF(LEN(C3082)&gt;0,IFERROR(IF(MATCH(C3082,C3083:$C$4004,0)&gt;0,-1,ROW(S3082)-ROW($S$3)),ROW(S3082)-ROW($S$3)),-1)</f>
        <v>-1</v>
      </c>
      <c r="T3082" s="165">
        <f t="shared" si="330"/>
        <v>0</v>
      </c>
      <c r="U3082" s="165" t="str">
        <f t="shared" si="331"/>
        <v/>
      </c>
      <c r="V3082" s="165" t="str">
        <f>IFERROR(IF(OR(C3082="",S3082&lt;0),"",IF(SUBTOTAL(3,C3082:C3082)=0,-1,SUBTOTAL(3,$C$4:C3082))),"")</f>
        <v/>
      </c>
      <c r="W3082" s="156" t="str">
        <f t="array" ref="W3082">IF(LEN(C3082)&gt;0,IFERROR(IF(MATCH(C3082,$C$3:$C3081,0)&gt;0,N3082-INDEX($N$3:N3081,SUMPRODUCT(MAX(ROW($C$3:$C3081)*(C3082=$C$3:$C3081)))-2,1),""),""),"")</f>
        <v/>
      </c>
      <c r="X3082" s="156">
        <f t="shared" ca="1" si="332"/>
        <v>1</v>
      </c>
      <c r="Y3082" s="156">
        <f t="shared" ca="1" si="333"/>
        <v>1</v>
      </c>
    </row>
    <row r="3083" spans="2:25" hidden="1" x14ac:dyDescent="0.25">
      <c r="B3083" s="390" t="str">
        <f>IFERROR(IF(LEN(INDEX(PlansAndNotes!$B$6:$B$2005,ROW(A3083)-ROW($B$3)))=0,"",INDEX(PlansAndNotes!$B$6:$B$2005,ROW(A3083)-ROW($B$3))),"")</f>
        <v/>
      </c>
      <c r="C3083" s="387" t="str">
        <f t="shared" si="328"/>
        <v/>
      </c>
      <c r="D3083" s="361" t="str">
        <f>IFERROR(IF(LEN(C3083)&gt;0,IF(LEN(INDEX(TasksList!$C$6:$C$25,MATCH(C3083,TasksList!$B$6:$B$25,0),1))=0,"",INDEX(TasksList!$C$6:$C$25,MATCH(C3083,TasksList!$B$6:$B$25,0),1)),""),"")</f>
        <v/>
      </c>
      <c r="E3083" s="361" t="str">
        <f>IFERROR(IF(LEN(C3083)&gt;0,IF(LEN(INDEX(TasksList!$F$6:$F$25,MATCH(C3083,TasksList!$B$6:$B$25,0),1))=0,"not set!",INDEX(TasksList!$F$6:$F$25,MATCH(C3083,TasksList!$B$6:$B$25,0),1)),""),"")</f>
        <v/>
      </c>
      <c r="F3083" s="360" t="str">
        <f>IFERROR(IF(LEN(D3083)&gt;0,IF(LEN(INDEX(AdressBook!$D$6:$D$25,MATCH(D3083,AdressBook!$B$6:$B$25,0),1))=0,"",INDEX(AdressBook!$D$6:$D$25,MATCH(D3083,AdressBook!$B$6:$B$25,0),1)),""),"")</f>
        <v/>
      </c>
      <c r="G3083" s="361" t="str">
        <f>IFERROR(IF(LEN(INDEX(PlansAndNotes!$F$6:$F$4005,ROW(B3083)-ROW($C$3)))=0,"",INDEX(PlansAndNotes!$F$6:$F$4005,ROW(B3083)-ROW($C$3))),"")</f>
        <v/>
      </c>
      <c r="H3083" s="361" t="str">
        <f>IFERROR(IF(LEN(C3083)&gt;0,IF(LEN(INDEX(TasksList!$G$6:$G$25,MATCH(C3083,TasksList!$B$6:$B$25,0),1))=0,"",INDEX(TasksList!$G$6:$G$25,MATCH(C3083,TasksList!$B$6:$B$25,0),1)),""),"")</f>
        <v/>
      </c>
      <c r="N3083" s="362" t="str">
        <f>IFERROR(IF(LEN(INDEX(PlansAndNotes!$D$6:$D$4005,ROW(B3083)-ROW($C$3)))=0,"",INDEX(PlansAndNotes!$D$6:$D$4005,ROW(B3083)-ROW($C$3))),"")</f>
        <v/>
      </c>
      <c r="O3083" s="165" t="str">
        <f t="shared" si="329"/>
        <v/>
      </c>
      <c r="P3083" s="363" t="str">
        <f>IFERROR(IF(LEN(INDEX(PlansAndNotes!$E$6:$E$4005,ROW(B3083)-ROW($C$3)))=0,"",INDEX(PlansAndNotes!$E$6:$E$4005,ROW(B3083)-ROW($C$3))),"")</f>
        <v/>
      </c>
      <c r="Q3083" s="363" t="str">
        <f>IFERROR(IF(LEN(INDEX(PlansAndNotes!$G$6:$G$4005,ROW(B3083)-ROW($C$3)))=0,"",INDEX(PlansAndNotes!$G$6:$G$4005,ROW(B3083)-ROW($C$3))),"")</f>
        <v/>
      </c>
      <c r="R3083" s="361" t="str">
        <f>IFERROR(IF(LEN(D3083)&gt;0,IF(LEN(INDEX(AdressBook!$C$6:$C$25,MATCH(D3083,AdressBook!$B$6:$B$25,0),1))=0,"",INDEX(AdressBook!$C$6:$C$25,MATCH(D3083,AdressBook!$B$6:$B$25,0),1)),""),"")</f>
        <v/>
      </c>
      <c r="S3083" s="165">
        <f>IF(LEN(C3083)&gt;0,IFERROR(IF(MATCH(C3083,C3084:$C$4004,0)&gt;0,-1,ROW(S3083)-ROW($S$3)),ROW(S3083)-ROW($S$3)),-1)</f>
        <v>-1</v>
      </c>
      <c r="T3083" s="165">
        <f t="shared" si="330"/>
        <v>0</v>
      </c>
      <c r="U3083" s="165" t="str">
        <f t="shared" si="331"/>
        <v/>
      </c>
      <c r="V3083" s="165" t="str">
        <f>IFERROR(IF(OR(C3083="",S3083&lt;0),"",IF(SUBTOTAL(3,C3083:C3083)=0,-1,SUBTOTAL(3,$C$4:C3083))),"")</f>
        <v/>
      </c>
      <c r="W3083" s="156" t="str">
        <f t="array" ref="W3083">IF(LEN(C3083)&gt;0,IFERROR(IF(MATCH(C3083,$C$3:$C3082,0)&gt;0,N3083-INDEX($N$3:N3082,SUMPRODUCT(MAX(ROW($C$3:$C3082)*(C3083=$C$3:$C3082)))-2,1),""),""),"")</f>
        <v/>
      </c>
      <c r="X3083" s="156">
        <f t="shared" ca="1" si="332"/>
        <v>1</v>
      </c>
      <c r="Y3083" s="156">
        <f t="shared" ca="1" si="333"/>
        <v>1</v>
      </c>
    </row>
    <row r="3084" spans="2:25" hidden="1" x14ac:dyDescent="0.25">
      <c r="B3084" s="390" t="str">
        <f>IFERROR(IF(LEN(INDEX(PlansAndNotes!$B$6:$B$2005,ROW(A3084)-ROW($B$3)))=0,"",INDEX(PlansAndNotes!$B$6:$B$2005,ROW(A3084)-ROW($B$3))),"")</f>
        <v/>
      </c>
      <c r="C3084" s="387" t="str">
        <f t="shared" si="328"/>
        <v/>
      </c>
      <c r="D3084" s="361" t="str">
        <f>IFERROR(IF(LEN(C3084)&gt;0,IF(LEN(INDEX(TasksList!$C$6:$C$25,MATCH(C3084,TasksList!$B$6:$B$25,0),1))=0,"",INDEX(TasksList!$C$6:$C$25,MATCH(C3084,TasksList!$B$6:$B$25,0),1)),""),"")</f>
        <v/>
      </c>
      <c r="E3084" s="361" t="str">
        <f>IFERROR(IF(LEN(C3084)&gt;0,IF(LEN(INDEX(TasksList!$F$6:$F$25,MATCH(C3084,TasksList!$B$6:$B$25,0),1))=0,"not set!",INDEX(TasksList!$F$6:$F$25,MATCH(C3084,TasksList!$B$6:$B$25,0),1)),""),"")</f>
        <v/>
      </c>
      <c r="F3084" s="360" t="str">
        <f>IFERROR(IF(LEN(D3084)&gt;0,IF(LEN(INDEX(AdressBook!$D$6:$D$25,MATCH(D3084,AdressBook!$B$6:$B$25,0),1))=0,"",INDEX(AdressBook!$D$6:$D$25,MATCH(D3084,AdressBook!$B$6:$B$25,0),1)),""),"")</f>
        <v/>
      </c>
      <c r="G3084" s="361" t="str">
        <f>IFERROR(IF(LEN(INDEX(PlansAndNotes!$F$6:$F$4005,ROW(B3084)-ROW($C$3)))=0,"",INDEX(PlansAndNotes!$F$6:$F$4005,ROW(B3084)-ROW($C$3))),"")</f>
        <v/>
      </c>
      <c r="H3084" s="361" t="str">
        <f>IFERROR(IF(LEN(C3084)&gt;0,IF(LEN(INDEX(TasksList!$G$6:$G$25,MATCH(C3084,TasksList!$B$6:$B$25,0),1))=0,"",INDEX(TasksList!$G$6:$G$25,MATCH(C3084,TasksList!$B$6:$B$25,0),1)),""),"")</f>
        <v/>
      </c>
      <c r="N3084" s="362" t="str">
        <f>IFERROR(IF(LEN(INDEX(PlansAndNotes!$D$6:$D$4005,ROW(B3084)-ROW($C$3)))=0,"",INDEX(PlansAndNotes!$D$6:$D$4005,ROW(B3084)-ROW($C$3))),"")</f>
        <v/>
      </c>
      <c r="O3084" s="165" t="str">
        <f t="shared" si="329"/>
        <v/>
      </c>
      <c r="P3084" s="363" t="str">
        <f>IFERROR(IF(LEN(INDEX(PlansAndNotes!$E$6:$E$4005,ROW(B3084)-ROW($C$3)))=0,"",INDEX(PlansAndNotes!$E$6:$E$4005,ROW(B3084)-ROW($C$3))),"")</f>
        <v/>
      </c>
      <c r="Q3084" s="363" t="str">
        <f>IFERROR(IF(LEN(INDEX(PlansAndNotes!$G$6:$G$4005,ROW(B3084)-ROW($C$3)))=0,"",INDEX(PlansAndNotes!$G$6:$G$4005,ROW(B3084)-ROW($C$3))),"")</f>
        <v/>
      </c>
      <c r="R3084" s="361" t="str">
        <f>IFERROR(IF(LEN(D3084)&gt;0,IF(LEN(INDEX(AdressBook!$C$6:$C$25,MATCH(D3084,AdressBook!$B$6:$B$25,0),1))=0,"",INDEX(AdressBook!$C$6:$C$25,MATCH(D3084,AdressBook!$B$6:$B$25,0),1)),""),"")</f>
        <v/>
      </c>
      <c r="S3084" s="165">
        <f>IF(LEN(C3084)&gt;0,IFERROR(IF(MATCH(C3084,C3085:$C$4004,0)&gt;0,-1,ROW(S3084)-ROW($S$3)),ROW(S3084)-ROW($S$3)),-1)</f>
        <v>-1</v>
      </c>
      <c r="T3084" s="165">
        <f t="shared" si="330"/>
        <v>0</v>
      </c>
      <c r="U3084" s="165" t="str">
        <f t="shared" si="331"/>
        <v/>
      </c>
      <c r="V3084" s="165" t="str">
        <f>IFERROR(IF(OR(C3084="",S3084&lt;0),"",IF(SUBTOTAL(3,C3084:C3084)=0,-1,SUBTOTAL(3,$C$4:C3084))),"")</f>
        <v/>
      </c>
      <c r="W3084" s="156" t="str">
        <f t="array" ref="W3084">IF(LEN(C3084)&gt;0,IFERROR(IF(MATCH(C3084,$C$3:$C3083,0)&gt;0,N3084-INDEX($N$3:N3083,SUMPRODUCT(MAX(ROW($C$3:$C3083)*(C3084=$C$3:$C3083)))-2,1),""),""),"")</f>
        <v/>
      </c>
      <c r="X3084" s="156">
        <f t="shared" ca="1" si="332"/>
        <v>1</v>
      </c>
      <c r="Y3084" s="156">
        <f t="shared" ca="1" si="333"/>
        <v>1</v>
      </c>
    </row>
    <row r="3085" spans="2:25" hidden="1" x14ac:dyDescent="0.25">
      <c r="B3085" s="390" t="str">
        <f>IFERROR(IF(LEN(INDEX(PlansAndNotes!$B$6:$B$2005,ROW(A3085)-ROW($B$3)))=0,"",INDEX(PlansAndNotes!$B$6:$B$2005,ROW(A3085)-ROW($B$3))),"")</f>
        <v/>
      </c>
      <c r="C3085" s="387" t="str">
        <f t="shared" si="328"/>
        <v/>
      </c>
      <c r="D3085" s="361" t="str">
        <f>IFERROR(IF(LEN(C3085)&gt;0,IF(LEN(INDEX(TasksList!$C$6:$C$25,MATCH(C3085,TasksList!$B$6:$B$25,0),1))=0,"",INDEX(TasksList!$C$6:$C$25,MATCH(C3085,TasksList!$B$6:$B$25,0),1)),""),"")</f>
        <v/>
      </c>
      <c r="E3085" s="361" t="str">
        <f>IFERROR(IF(LEN(C3085)&gt;0,IF(LEN(INDEX(TasksList!$F$6:$F$25,MATCH(C3085,TasksList!$B$6:$B$25,0),1))=0,"not set!",INDEX(TasksList!$F$6:$F$25,MATCH(C3085,TasksList!$B$6:$B$25,0),1)),""),"")</f>
        <v/>
      </c>
      <c r="F3085" s="360" t="str">
        <f>IFERROR(IF(LEN(D3085)&gt;0,IF(LEN(INDEX(AdressBook!$D$6:$D$25,MATCH(D3085,AdressBook!$B$6:$B$25,0),1))=0,"",INDEX(AdressBook!$D$6:$D$25,MATCH(D3085,AdressBook!$B$6:$B$25,0),1)),""),"")</f>
        <v/>
      </c>
      <c r="G3085" s="361" t="str">
        <f>IFERROR(IF(LEN(INDEX(PlansAndNotes!$F$6:$F$4005,ROW(B3085)-ROW($C$3)))=0,"",INDEX(PlansAndNotes!$F$6:$F$4005,ROW(B3085)-ROW($C$3))),"")</f>
        <v/>
      </c>
      <c r="H3085" s="361" t="str">
        <f>IFERROR(IF(LEN(C3085)&gt;0,IF(LEN(INDEX(TasksList!$G$6:$G$25,MATCH(C3085,TasksList!$B$6:$B$25,0),1))=0,"",INDEX(TasksList!$G$6:$G$25,MATCH(C3085,TasksList!$B$6:$B$25,0),1)),""),"")</f>
        <v/>
      </c>
      <c r="N3085" s="362" t="str">
        <f>IFERROR(IF(LEN(INDEX(PlansAndNotes!$D$6:$D$4005,ROW(B3085)-ROW($C$3)))=0,"",INDEX(PlansAndNotes!$D$6:$D$4005,ROW(B3085)-ROW($C$3))),"")</f>
        <v/>
      </c>
      <c r="O3085" s="165" t="str">
        <f t="shared" si="329"/>
        <v/>
      </c>
      <c r="P3085" s="363" t="str">
        <f>IFERROR(IF(LEN(INDEX(PlansAndNotes!$E$6:$E$4005,ROW(B3085)-ROW($C$3)))=0,"",INDEX(PlansAndNotes!$E$6:$E$4005,ROW(B3085)-ROW($C$3))),"")</f>
        <v/>
      </c>
      <c r="Q3085" s="363" t="str">
        <f>IFERROR(IF(LEN(INDEX(PlansAndNotes!$G$6:$G$4005,ROW(B3085)-ROW($C$3)))=0,"",INDEX(PlansAndNotes!$G$6:$G$4005,ROW(B3085)-ROW($C$3))),"")</f>
        <v/>
      </c>
      <c r="R3085" s="361" t="str">
        <f>IFERROR(IF(LEN(D3085)&gt;0,IF(LEN(INDEX(AdressBook!$C$6:$C$25,MATCH(D3085,AdressBook!$B$6:$B$25,0),1))=0,"",INDEX(AdressBook!$C$6:$C$25,MATCH(D3085,AdressBook!$B$6:$B$25,0),1)),""),"")</f>
        <v/>
      </c>
      <c r="S3085" s="165">
        <f>IF(LEN(C3085)&gt;0,IFERROR(IF(MATCH(C3085,C3086:$C$4004,0)&gt;0,-1,ROW(S3085)-ROW($S$3)),ROW(S3085)-ROW($S$3)),-1)</f>
        <v>-1</v>
      </c>
      <c r="T3085" s="165">
        <f t="shared" si="330"/>
        <v>0</v>
      </c>
      <c r="U3085" s="165" t="str">
        <f t="shared" si="331"/>
        <v/>
      </c>
      <c r="V3085" s="165" t="str">
        <f>IFERROR(IF(OR(C3085="",S3085&lt;0),"",IF(SUBTOTAL(3,C3085:C3085)=0,-1,SUBTOTAL(3,$C$4:C3085))),"")</f>
        <v/>
      </c>
      <c r="W3085" s="156" t="str">
        <f t="array" ref="W3085">IF(LEN(C3085)&gt;0,IFERROR(IF(MATCH(C3085,$C$3:$C3084,0)&gt;0,N3085-INDEX($N$3:N3084,SUMPRODUCT(MAX(ROW($C$3:$C3084)*(C3085=$C$3:$C3084)))-2,1),""),""),"")</f>
        <v/>
      </c>
      <c r="X3085" s="156">
        <f t="shared" ca="1" si="332"/>
        <v>1</v>
      </c>
      <c r="Y3085" s="156">
        <f t="shared" ca="1" si="333"/>
        <v>1</v>
      </c>
    </row>
    <row r="3086" spans="2:25" hidden="1" x14ac:dyDescent="0.25">
      <c r="B3086" s="390" t="str">
        <f>IFERROR(IF(LEN(INDEX(PlansAndNotes!$B$6:$B$2005,ROW(A3086)-ROW($B$3)))=0,"",INDEX(PlansAndNotes!$B$6:$B$2005,ROW(A3086)-ROW($B$3))),"")</f>
        <v/>
      </c>
      <c r="C3086" s="387" t="str">
        <f t="shared" si="328"/>
        <v/>
      </c>
      <c r="D3086" s="361" t="str">
        <f>IFERROR(IF(LEN(C3086)&gt;0,IF(LEN(INDEX(TasksList!$C$6:$C$25,MATCH(C3086,TasksList!$B$6:$B$25,0),1))=0,"",INDEX(TasksList!$C$6:$C$25,MATCH(C3086,TasksList!$B$6:$B$25,0),1)),""),"")</f>
        <v/>
      </c>
      <c r="E3086" s="361" t="str">
        <f>IFERROR(IF(LEN(C3086)&gt;0,IF(LEN(INDEX(TasksList!$F$6:$F$25,MATCH(C3086,TasksList!$B$6:$B$25,0),1))=0,"not set!",INDEX(TasksList!$F$6:$F$25,MATCH(C3086,TasksList!$B$6:$B$25,0),1)),""),"")</f>
        <v/>
      </c>
      <c r="F3086" s="360" t="str">
        <f>IFERROR(IF(LEN(D3086)&gt;0,IF(LEN(INDEX(AdressBook!$D$6:$D$25,MATCH(D3086,AdressBook!$B$6:$B$25,0),1))=0,"",INDEX(AdressBook!$D$6:$D$25,MATCH(D3086,AdressBook!$B$6:$B$25,0),1)),""),"")</f>
        <v/>
      </c>
      <c r="G3086" s="361" t="str">
        <f>IFERROR(IF(LEN(INDEX(PlansAndNotes!$F$6:$F$4005,ROW(B3086)-ROW($C$3)))=0,"",INDEX(PlansAndNotes!$F$6:$F$4005,ROW(B3086)-ROW($C$3))),"")</f>
        <v/>
      </c>
      <c r="H3086" s="361" t="str">
        <f>IFERROR(IF(LEN(C3086)&gt;0,IF(LEN(INDEX(TasksList!$G$6:$G$25,MATCH(C3086,TasksList!$B$6:$B$25,0),1))=0,"",INDEX(TasksList!$G$6:$G$25,MATCH(C3086,TasksList!$B$6:$B$25,0),1)),""),"")</f>
        <v/>
      </c>
      <c r="N3086" s="362" t="str">
        <f>IFERROR(IF(LEN(INDEX(PlansAndNotes!$D$6:$D$4005,ROW(B3086)-ROW($C$3)))=0,"",INDEX(PlansAndNotes!$D$6:$D$4005,ROW(B3086)-ROW($C$3))),"")</f>
        <v/>
      </c>
      <c r="O3086" s="165" t="str">
        <f t="shared" si="329"/>
        <v/>
      </c>
      <c r="P3086" s="363" t="str">
        <f>IFERROR(IF(LEN(INDEX(PlansAndNotes!$E$6:$E$4005,ROW(B3086)-ROW($C$3)))=0,"",INDEX(PlansAndNotes!$E$6:$E$4005,ROW(B3086)-ROW($C$3))),"")</f>
        <v/>
      </c>
      <c r="Q3086" s="363" t="str">
        <f>IFERROR(IF(LEN(INDEX(PlansAndNotes!$G$6:$G$4005,ROW(B3086)-ROW($C$3)))=0,"",INDEX(PlansAndNotes!$G$6:$G$4005,ROW(B3086)-ROW($C$3))),"")</f>
        <v/>
      </c>
      <c r="R3086" s="361" t="str">
        <f>IFERROR(IF(LEN(D3086)&gt;0,IF(LEN(INDEX(AdressBook!$C$6:$C$25,MATCH(D3086,AdressBook!$B$6:$B$25,0),1))=0,"",INDEX(AdressBook!$C$6:$C$25,MATCH(D3086,AdressBook!$B$6:$B$25,0),1)),""),"")</f>
        <v/>
      </c>
      <c r="S3086" s="165">
        <f>IF(LEN(C3086)&gt;0,IFERROR(IF(MATCH(C3086,C3087:$C$4004,0)&gt;0,-1,ROW(S3086)-ROW($S$3)),ROW(S3086)-ROW($S$3)),-1)</f>
        <v>-1</v>
      </c>
      <c r="T3086" s="165">
        <f t="shared" si="330"/>
        <v>0</v>
      </c>
      <c r="U3086" s="165" t="str">
        <f t="shared" si="331"/>
        <v/>
      </c>
      <c r="V3086" s="165" t="str">
        <f>IFERROR(IF(OR(C3086="",S3086&lt;0),"",IF(SUBTOTAL(3,C3086:C3086)=0,-1,SUBTOTAL(3,$C$4:C3086))),"")</f>
        <v/>
      </c>
      <c r="W3086" s="156" t="str">
        <f t="array" ref="W3086">IF(LEN(C3086)&gt;0,IFERROR(IF(MATCH(C3086,$C$3:$C3085,0)&gt;0,N3086-INDEX($N$3:N3085,SUMPRODUCT(MAX(ROW($C$3:$C3085)*(C3086=$C$3:$C3085)))-2,1),""),""),"")</f>
        <v/>
      </c>
      <c r="X3086" s="156">
        <f t="shared" ca="1" si="332"/>
        <v>1</v>
      </c>
      <c r="Y3086" s="156">
        <f t="shared" ca="1" si="333"/>
        <v>1</v>
      </c>
    </row>
    <row r="3087" spans="2:25" hidden="1" x14ac:dyDescent="0.25">
      <c r="B3087" s="390" t="str">
        <f>IFERROR(IF(LEN(INDEX(PlansAndNotes!$B$6:$B$2005,ROW(A3087)-ROW($B$3)))=0,"",INDEX(PlansAndNotes!$B$6:$B$2005,ROW(A3087)-ROW($B$3))),"")</f>
        <v/>
      </c>
      <c r="C3087" s="387" t="str">
        <f t="shared" si="328"/>
        <v/>
      </c>
      <c r="D3087" s="361" t="str">
        <f>IFERROR(IF(LEN(C3087)&gt;0,IF(LEN(INDEX(TasksList!$C$6:$C$25,MATCH(C3087,TasksList!$B$6:$B$25,0),1))=0,"",INDEX(TasksList!$C$6:$C$25,MATCH(C3087,TasksList!$B$6:$B$25,0),1)),""),"")</f>
        <v/>
      </c>
      <c r="E3087" s="361" t="str">
        <f>IFERROR(IF(LEN(C3087)&gt;0,IF(LEN(INDEX(TasksList!$F$6:$F$25,MATCH(C3087,TasksList!$B$6:$B$25,0),1))=0,"not set!",INDEX(TasksList!$F$6:$F$25,MATCH(C3087,TasksList!$B$6:$B$25,0),1)),""),"")</f>
        <v/>
      </c>
      <c r="F3087" s="360" t="str">
        <f>IFERROR(IF(LEN(D3087)&gt;0,IF(LEN(INDEX(AdressBook!$D$6:$D$25,MATCH(D3087,AdressBook!$B$6:$B$25,0),1))=0,"",INDEX(AdressBook!$D$6:$D$25,MATCH(D3087,AdressBook!$B$6:$B$25,0),1)),""),"")</f>
        <v/>
      </c>
      <c r="G3087" s="361" t="str">
        <f>IFERROR(IF(LEN(INDEX(PlansAndNotes!$F$6:$F$4005,ROW(B3087)-ROW($C$3)))=0,"",INDEX(PlansAndNotes!$F$6:$F$4005,ROW(B3087)-ROW($C$3))),"")</f>
        <v/>
      </c>
      <c r="H3087" s="361" t="str">
        <f>IFERROR(IF(LEN(C3087)&gt;0,IF(LEN(INDEX(TasksList!$G$6:$G$25,MATCH(C3087,TasksList!$B$6:$B$25,0),1))=0,"",INDEX(TasksList!$G$6:$G$25,MATCH(C3087,TasksList!$B$6:$B$25,0),1)),""),"")</f>
        <v/>
      </c>
      <c r="N3087" s="362" t="str">
        <f>IFERROR(IF(LEN(INDEX(PlansAndNotes!$D$6:$D$4005,ROW(B3087)-ROW($C$3)))=0,"",INDEX(PlansAndNotes!$D$6:$D$4005,ROW(B3087)-ROW($C$3))),"")</f>
        <v/>
      </c>
      <c r="O3087" s="165" t="str">
        <f t="shared" si="329"/>
        <v/>
      </c>
      <c r="P3087" s="363" t="str">
        <f>IFERROR(IF(LEN(INDEX(PlansAndNotes!$E$6:$E$4005,ROW(B3087)-ROW($C$3)))=0,"",INDEX(PlansAndNotes!$E$6:$E$4005,ROW(B3087)-ROW($C$3))),"")</f>
        <v/>
      </c>
      <c r="Q3087" s="363" t="str">
        <f>IFERROR(IF(LEN(INDEX(PlansAndNotes!$G$6:$G$4005,ROW(B3087)-ROW($C$3)))=0,"",INDEX(PlansAndNotes!$G$6:$G$4005,ROW(B3087)-ROW($C$3))),"")</f>
        <v/>
      </c>
      <c r="R3087" s="361" t="str">
        <f>IFERROR(IF(LEN(D3087)&gt;0,IF(LEN(INDEX(AdressBook!$C$6:$C$25,MATCH(D3087,AdressBook!$B$6:$B$25,0),1))=0,"",INDEX(AdressBook!$C$6:$C$25,MATCH(D3087,AdressBook!$B$6:$B$25,0),1)),""),"")</f>
        <v/>
      </c>
      <c r="S3087" s="165">
        <f>IF(LEN(C3087)&gt;0,IFERROR(IF(MATCH(C3087,C3088:$C$4004,0)&gt;0,-1,ROW(S3087)-ROW($S$3)),ROW(S3087)-ROW($S$3)),-1)</f>
        <v>-1</v>
      </c>
      <c r="T3087" s="165">
        <f t="shared" si="330"/>
        <v>0</v>
      </c>
      <c r="U3087" s="165" t="str">
        <f t="shared" si="331"/>
        <v/>
      </c>
      <c r="V3087" s="165" t="str">
        <f>IFERROR(IF(OR(C3087="",S3087&lt;0),"",IF(SUBTOTAL(3,C3087:C3087)=0,-1,SUBTOTAL(3,$C$4:C3087))),"")</f>
        <v/>
      </c>
      <c r="W3087" s="156" t="str">
        <f t="array" ref="W3087">IF(LEN(C3087)&gt;0,IFERROR(IF(MATCH(C3087,$C$3:$C3086,0)&gt;0,N3087-INDEX($N$3:N3086,SUMPRODUCT(MAX(ROW($C$3:$C3086)*(C3087=$C$3:$C3086)))-2,1),""),""),"")</f>
        <v/>
      </c>
      <c r="X3087" s="156">
        <f t="shared" ca="1" si="332"/>
        <v>1</v>
      </c>
      <c r="Y3087" s="156">
        <f t="shared" ca="1" si="333"/>
        <v>1</v>
      </c>
    </row>
    <row r="3088" spans="2:25" hidden="1" x14ac:dyDescent="0.25">
      <c r="B3088" s="390" t="str">
        <f>IFERROR(IF(LEN(INDEX(PlansAndNotes!$B$6:$B$2005,ROW(A3088)-ROW($B$3)))=0,"",INDEX(PlansAndNotes!$B$6:$B$2005,ROW(A3088)-ROW($B$3))),"")</f>
        <v/>
      </c>
      <c r="C3088" s="387" t="str">
        <f t="shared" ref="C3088:C3119" si="334">IF(LEN(B3088)&gt;0,LEFT(B3088,SEARCH(" - ",B3088)-1)*1,"")</f>
        <v/>
      </c>
      <c r="D3088" s="361" t="str">
        <f>IFERROR(IF(LEN(C3088)&gt;0,IF(LEN(INDEX(TasksList!$C$6:$C$25,MATCH(C3088,TasksList!$B$6:$B$25,0),1))=0,"",INDEX(TasksList!$C$6:$C$25,MATCH(C3088,TasksList!$B$6:$B$25,0),1)),""),"")</f>
        <v/>
      </c>
      <c r="E3088" s="361" t="str">
        <f>IFERROR(IF(LEN(C3088)&gt;0,IF(LEN(INDEX(TasksList!$F$6:$F$25,MATCH(C3088,TasksList!$B$6:$B$25,0),1))=0,"not set!",INDEX(TasksList!$F$6:$F$25,MATCH(C3088,TasksList!$B$6:$B$25,0),1)),""),"")</f>
        <v/>
      </c>
      <c r="F3088" s="360" t="str">
        <f>IFERROR(IF(LEN(D3088)&gt;0,IF(LEN(INDEX(AdressBook!$D$6:$D$25,MATCH(D3088,AdressBook!$B$6:$B$25,0),1))=0,"",INDEX(AdressBook!$D$6:$D$25,MATCH(D3088,AdressBook!$B$6:$B$25,0),1)),""),"")</f>
        <v/>
      </c>
      <c r="G3088" s="361" t="str">
        <f>IFERROR(IF(LEN(INDEX(PlansAndNotes!$F$6:$F$4005,ROW(B3088)-ROW($C$3)))=0,"",INDEX(PlansAndNotes!$F$6:$F$4005,ROW(B3088)-ROW($C$3))),"")</f>
        <v/>
      </c>
      <c r="H3088" s="361" t="str">
        <f>IFERROR(IF(LEN(C3088)&gt;0,IF(LEN(INDEX(TasksList!$G$6:$G$25,MATCH(C3088,TasksList!$B$6:$B$25,0),1))=0,"",INDEX(TasksList!$G$6:$G$25,MATCH(C3088,TasksList!$B$6:$B$25,0),1)),""),"")</f>
        <v/>
      </c>
      <c r="N3088" s="362" t="str">
        <f>IFERROR(IF(LEN(INDEX(PlansAndNotes!$D$6:$D$4005,ROW(B3088)-ROW($C$3)))=0,"",INDEX(PlansAndNotes!$D$6:$D$4005,ROW(B3088)-ROW($C$3))),"")</f>
        <v/>
      </c>
      <c r="O3088" s="165" t="str">
        <f t="shared" si="329"/>
        <v/>
      </c>
      <c r="P3088" s="363" t="str">
        <f>IFERROR(IF(LEN(INDEX(PlansAndNotes!$E$6:$E$4005,ROW(B3088)-ROW($C$3)))=0,"",INDEX(PlansAndNotes!$E$6:$E$4005,ROW(B3088)-ROW($C$3))),"")</f>
        <v/>
      </c>
      <c r="Q3088" s="363" t="str">
        <f>IFERROR(IF(LEN(INDEX(PlansAndNotes!$G$6:$G$4005,ROW(B3088)-ROW($C$3)))=0,"",INDEX(PlansAndNotes!$G$6:$G$4005,ROW(B3088)-ROW($C$3))),"")</f>
        <v/>
      </c>
      <c r="R3088" s="361" t="str">
        <f>IFERROR(IF(LEN(D3088)&gt;0,IF(LEN(INDEX(AdressBook!$C$6:$C$25,MATCH(D3088,AdressBook!$B$6:$B$25,0),1))=0,"",INDEX(AdressBook!$C$6:$C$25,MATCH(D3088,AdressBook!$B$6:$B$25,0),1)),""),"")</f>
        <v/>
      </c>
      <c r="S3088" s="165">
        <f>IF(LEN(C3088)&gt;0,IFERROR(IF(MATCH(C3088,C3089:$C$4004,0)&gt;0,-1,ROW(S3088)-ROW($S$3)),ROW(S3088)-ROW($S$3)),-1)</f>
        <v>-1</v>
      </c>
      <c r="T3088" s="165">
        <f t="shared" si="330"/>
        <v>0</v>
      </c>
      <c r="U3088" s="165" t="str">
        <f t="shared" si="331"/>
        <v/>
      </c>
      <c r="V3088" s="165" t="str">
        <f>IFERROR(IF(OR(C3088="",S3088&lt;0),"",IF(SUBTOTAL(3,C3088:C3088)=0,-1,SUBTOTAL(3,$C$4:C3088))),"")</f>
        <v/>
      </c>
      <c r="W3088" s="156" t="str">
        <f t="array" ref="W3088">IF(LEN(C3088)&gt;0,IFERROR(IF(MATCH(C3088,$C$3:$C3087,0)&gt;0,N3088-INDEX($N$3:N3087,SUMPRODUCT(MAX(ROW($C$3:$C3087)*(C3088=$C$3:$C3087)))-2,1),""),""),"")</f>
        <v/>
      </c>
      <c r="X3088" s="156">
        <f t="shared" ca="1" si="332"/>
        <v>1</v>
      </c>
      <c r="Y3088" s="156">
        <f t="shared" ca="1" si="333"/>
        <v>1</v>
      </c>
    </row>
    <row r="3089" spans="2:25" hidden="1" x14ac:dyDescent="0.25">
      <c r="B3089" s="390" t="str">
        <f>IFERROR(IF(LEN(INDEX(PlansAndNotes!$B$6:$B$2005,ROW(A3089)-ROW($B$3)))=0,"",INDEX(PlansAndNotes!$B$6:$B$2005,ROW(A3089)-ROW($B$3))),"")</f>
        <v/>
      </c>
      <c r="C3089" s="387" t="str">
        <f t="shared" si="334"/>
        <v/>
      </c>
      <c r="D3089" s="361" t="str">
        <f>IFERROR(IF(LEN(C3089)&gt;0,IF(LEN(INDEX(TasksList!$C$6:$C$25,MATCH(C3089,TasksList!$B$6:$B$25,0),1))=0,"",INDEX(TasksList!$C$6:$C$25,MATCH(C3089,TasksList!$B$6:$B$25,0),1)),""),"")</f>
        <v/>
      </c>
      <c r="E3089" s="361" t="str">
        <f>IFERROR(IF(LEN(C3089)&gt;0,IF(LEN(INDEX(TasksList!$F$6:$F$25,MATCH(C3089,TasksList!$B$6:$B$25,0),1))=0,"not set!",INDEX(TasksList!$F$6:$F$25,MATCH(C3089,TasksList!$B$6:$B$25,0),1)),""),"")</f>
        <v/>
      </c>
      <c r="F3089" s="360" t="str">
        <f>IFERROR(IF(LEN(D3089)&gt;0,IF(LEN(INDEX(AdressBook!$D$6:$D$25,MATCH(D3089,AdressBook!$B$6:$B$25,0),1))=0,"",INDEX(AdressBook!$D$6:$D$25,MATCH(D3089,AdressBook!$B$6:$B$25,0),1)),""),"")</f>
        <v/>
      </c>
      <c r="G3089" s="361" t="str">
        <f>IFERROR(IF(LEN(INDEX(PlansAndNotes!$F$6:$F$4005,ROW(B3089)-ROW($C$3)))=0,"",INDEX(PlansAndNotes!$F$6:$F$4005,ROW(B3089)-ROW($C$3))),"")</f>
        <v/>
      </c>
      <c r="H3089" s="361" t="str">
        <f>IFERROR(IF(LEN(C3089)&gt;0,IF(LEN(INDEX(TasksList!$G$6:$G$25,MATCH(C3089,TasksList!$B$6:$B$25,0),1))=0,"",INDEX(TasksList!$G$6:$G$25,MATCH(C3089,TasksList!$B$6:$B$25,0),1)),""),"")</f>
        <v/>
      </c>
      <c r="N3089" s="362" t="str">
        <f>IFERROR(IF(LEN(INDEX(PlansAndNotes!$D$6:$D$4005,ROW(B3089)-ROW($C$3)))=0,"",INDEX(PlansAndNotes!$D$6:$D$4005,ROW(B3089)-ROW($C$3))),"")</f>
        <v/>
      </c>
      <c r="O3089" s="165" t="str">
        <f t="shared" si="329"/>
        <v/>
      </c>
      <c r="P3089" s="363" t="str">
        <f>IFERROR(IF(LEN(INDEX(PlansAndNotes!$E$6:$E$4005,ROW(B3089)-ROW($C$3)))=0,"",INDEX(PlansAndNotes!$E$6:$E$4005,ROW(B3089)-ROW($C$3))),"")</f>
        <v/>
      </c>
      <c r="Q3089" s="363" t="str">
        <f>IFERROR(IF(LEN(INDEX(PlansAndNotes!$G$6:$G$4005,ROW(B3089)-ROW($C$3)))=0,"",INDEX(PlansAndNotes!$G$6:$G$4005,ROW(B3089)-ROW($C$3))),"")</f>
        <v/>
      </c>
      <c r="R3089" s="361" t="str">
        <f>IFERROR(IF(LEN(D3089)&gt;0,IF(LEN(INDEX(AdressBook!$C$6:$C$25,MATCH(D3089,AdressBook!$B$6:$B$25,0),1))=0,"",INDEX(AdressBook!$C$6:$C$25,MATCH(D3089,AdressBook!$B$6:$B$25,0),1)),""),"")</f>
        <v/>
      </c>
      <c r="S3089" s="165">
        <f>IF(LEN(C3089)&gt;0,IFERROR(IF(MATCH(C3089,C3090:$C$4004,0)&gt;0,-1,ROW(S3089)-ROW($S$3)),ROW(S3089)-ROW($S$3)),-1)</f>
        <v>-1</v>
      </c>
      <c r="T3089" s="165">
        <f t="shared" si="330"/>
        <v>0</v>
      </c>
      <c r="U3089" s="165" t="str">
        <f t="shared" si="331"/>
        <v/>
      </c>
      <c r="V3089" s="165" t="str">
        <f>IFERROR(IF(OR(C3089="",S3089&lt;0),"",IF(SUBTOTAL(3,C3089:C3089)=0,-1,SUBTOTAL(3,$C$4:C3089))),"")</f>
        <v/>
      </c>
      <c r="W3089" s="156" t="str">
        <f t="array" ref="W3089">IF(LEN(C3089)&gt;0,IFERROR(IF(MATCH(C3089,$C$3:$C3088,0)&gt;0,N3089-INDEX($N$3:N3088,SUMPRODUCT(MAX(ROW($C$3:$C3088)*(C3089=$C$3:$C3088)))-2,1),""),""),"")</f>
        <v/>
      </c>
      <c r="X3089" s="156">
        <f t="shared" ca="1" si="332"/>
        <v>1</v>
      </c>
      <c r="Y3089" s="156">
        <f t="shared" ca="1" si="333"/>
        <v>1</v>
      </c>
    </row>
    <row r="3090" spans="2:25" hidden="1" x14ac:dyDescent="0.25">
      <c r="B3090" s="390" t="str">
        <f>IFERROR(IF(LEN(INDEX(PlansAndNotes!$B$6:$B$2005,ROW(A3090)-ROW($B$3)))=0,"",INDEX(PlansAndNotes!$B$6:$B$2005,ROW(A3090)-ROW($B$3))),"")</f>
        <v/>
      </c>
      <c r="C3090" s="387" t="str">
        <f t="shared" si="334"/>
        <v/>
      </c>
      <c r="D3090" s="361" t="str">
        <f>IFERROR(IF(LEN(C3090)&gt;0,IF(LEN(INDEX(TasksList!$C$6:$C$25,MATCH(C3090,TasksList!$B$6:$B$25,0),1))=0,"",INDEX(TasksList!$C$6:$C$25,MATCH(C3090,TasksList!$B$6:$B$25,0),1)),""),"")</f>
        <v/>
      </c>
      <c r="E3090" s="361" t="str">
        <f>IFERROR(IF(LEN(C3090)&gt;0,IF(LEN(INDEX(TasksList!$F$6:$F$25,MATCH(C3090,TasksList!$B$6:$B$25,0),1))=0,"not set!",INDEX(TasksList!$F$6:$F$25,MATCH(C3090,TasksList!$B$6:$B$25,0),1)),""),"")</f>
        <v/>
      </c>
      <c r="F3090" s="360" t="str">
        <f>IFERROR(IF(LEN(D3090)&gt;0,IF(LEN(INDEX(AdressBook!$D$6:$D$25,MATCH(D3090,AdressBook!$B$6:$B$25,0),1))=0,"",INDEX(AdressBook!$D$6:$D$25,MATCH(D3090,AdressBook!$B$6:$B$25,0),1)),""),"")</f>
        <v/>
      </c>
      <c r="G3090" s="361" t="str">
        <f>IFERROR(IF(LEN(INDEX(PlansAndNotes!$F$6:$F$4005,ROW(B3090)-ROW($C$3)))=0,"",INDEX(PlansAndNotes!$F$6:$F$4005,ROW(B3090)-ROW($C$3))),"")</f>
        <v/>
      </c>
      <c r="H3090" s="361" t="str">
        <f>IFERROR(IF(LEN(C3090)&gt;0,IF(LEN(INDEX(TasksList!$G$6:$G$25,MATCH(C3090,TasksList!$B$6:$B$25,0),1))=0,"",INDEX(TasksList!$G$6:$G$25,MATCH(C3090,TasksList!$B$6:$B$25,0),1)),""),"")</f>
        <v/>
      </c>
      <c r="N3090" s="362" t="str">
        <f>IFERROR(IF(LEN(INDEX(PlansAndNotes!$D$6:$D$4005,ROW(B3090)-ROW($C$3)))=0,"",INDEX(PlansAndNotes!$D$6:$D$4005,ROW(B3090)-ROW($C$3))),"")</f>
        <v/>
      </c>
      <c r="O3090" s="165" t="str">
        <f t="shared" si="329"/>
        <v/>
      </c>
      <c r="P3090" s="363" t="str">
        <f>IFERROR(IF(LEN(INDEX(PlansAndNotes!$E$6:$E$4005,ROW(B3090)-ROW($C$3)))=0,"",INDEX(PlansAndNotes!$E$6:$E$4005,ROW(B3090)-ROW($C$3))),"")</f>
        <v/>
      </c>
      <c r="Q3090" s="363" t="str">
        <f>IFERROR(IF(LEN(INDEX(PlansAndNotes!$G$6:$G$4005,ROW(B3090)-ROW($C$3)))=0,"",INDEX(PlansAndNotes!$G$6:$G$4005,ROW(B3090)-ROW($C$3))),"")</f>
        <v/>
      </c>
      <c r="R3090" s="361" t="str">
        <f>IFERROR(IF(LEN(D3090)&gt;0,IF(LEN(INDEX(AdressBook!$C$6:$C$25,MATCH(D3090,AdressBook!$B$6:$B$25,0),1))=0,"",INDEX(AdressBook!$C$6:$C$25,MATCH(D3090,AdressBook!$B$6:$B$25,0),1)),""),"")</f>
        <v/>
      </c>
      <c r="S3090" s="165">
        <f>IF(LEN(C3090)&gt;0,IFERROR(IF(MATCH(C3090,C3091:$C$4004,0)&gt;0,-1,ROW(S3090)-ROW($S$3)),ROW(S3090)-ROW($S$3)),-1)</f>
        <v>-1</v>
      </c>
      <c r="T3090" s="165">
        <f t="shared" si="330"/>
        <v>0</v>
      </c>
      <c r="U3090" s="165" t="str">
        <f t="shared" si="331"/>
        <v/>
      </c>
      <c r="V3090" s="165" t="str">
        <f>IFERROR(IF(OR(C3090="",S3090&lt;0),"",IF(SUBTOTAL(3,C3090:C3090)=0,-1,SUBTOTAL(3,$C$4:C3090))),"")</f>
        <v/>
      </c>
      <c r="W3090" s="156" t="str">
        <f t="array" ref="W3090">IF(LEN(C3090)&gt;0,IFERROR(IF(MATCH(C3090,$C$3:$C3089,0)&gt;0,N3090-INDEX($N$3:N3089,SUMPRODUCT(MAX(ROW($C$3:$C3089)*(C3090=$C$3:$C3089)))-2,1),""),""),"")</f>
        <v/>
      </c>
      <c r="X3090" s="156">
        <f t="shared" ca="1" si="332"/>
        <v>1</v>
      </c>
      <c r="Y3090" s="156">
        <f t="shared" ca="1" si="333"/>
        <v>1</v>
      </c>
    </row>
    <row r="3091" spans="2:25" hidden="1" x14ac:dyDescent="0.25">
      <c r="B3091" s="390" t="str">
        <f>IFERROR(IF(LEN(INDEX(PlansAndNotes!$B$6:$B$2005,ROW(A3091)-ROW($B$3)))=0,"",INDEX(PlansAndNotes!$B$6:$B$2005,ROW(A3091)-ROW($B$3))),"")</f>
        <v/>
      </c>
      <c r="C3091" s="387" t="str">
        <f t="shared" si="334"/>
        <v/>
      </c>
      <c r="D3091" s="361" t="str">
        <f>IFERROR(IF(LEN(C3091)&gt;0,IF(LEN(INDEX(TasksList!$C$6:$C$25,MATCH(C3091,TasksList!$B$6:$B$25,0),1))=0,"",INDEX(TasksList!$C$6:$C$25,MATCH(C3091,TasksList!$B$6:$B$25,0),1)),""),"")</f>
        <v/>
      </c>
      <c r="E3091" s="361" t="str">
        <f>IFERROR(IF(LEN(C3091)&gt;0,IF(LEN(INDEX(TasksList!$F$6:$F$25,MATCH(C3091,TasksList!$B$6:$B$25,0),1))=0,"not set!",INDEX(TasksList!$F$6:$F$25,MATCH(C3091,TasksList!$B$6:$B$25,0),1)),""),"")</f>
        <v/>
      </c>
      <c r="F3091" s="360" t="str">
        <f>IFERROR(IF(LEN(D3091)&gt;0,IF(LEN(INDEX(AdressBook!$D$6:$D$25,MATCH(D3091,AdressBook!$B$6:$B$25,0),1))=0,"",INDEX(AdressBook!$D$6:$D$25,MATCH(D3091,AdressBook!$B$6:$B$25,0),1)),""),"")</f>
        <v/>
      </c>
      <c r="G3091" s="361" t="str">
        <f>IFERROR(IF(LEN(INDEX(PlansAndNotes!$F$6:$F$4005,ROW(B3091)-ROW($C$3)))=0,"",INDEX(PlansAndNotes!$F$6:$F$4005,ROW(B3091)-ROW($C$3))),"")</f>
        <v/>
      </c>
      <c r="H3091" s="361" t="str">
        <f>IFERROR(IF(LEN(C3091)&gt;0,IF(LEN(INDEX(TasksList!$G$6:$G$25,MATCH(C3091,TasksList!$B$6:$B$25,0),1))=0,"",INDEX(TasksList!$G$6:$G$25,MATCH(C3091,TasksList!$B$6:$B$25,0),1)),""),"")</f>
        <v/>
      </c>
      <c r="N3091" s="362" t="str">
        <f>IFERROR(IF(LEN(INDEX(PlansAndNotes!$D$6:$D$4005,ROW(B3091)-ROW($C$3)))=0,"",INDEX(PlansAndNotes!$D$6:$D$4005,ROW(B3091)-ROW($C$3))),"")</f>
        <v/>
      </c>
      <c r="O3091" s="165" t="str">
        <f t="shared" si="329"/>
        <v/>
      </c>
      <c r="P3091" s="363" t="str">
        <f>IFERROR(IF(LEN(INDEX(PlansAndNotes!$E$6:$E$4005,ROW(B3091)-ROW($C$3)))=0,"",INDEX(PlansAndNotes!$E$6:$E$4005,ROW(B3091)-ROW($C$3))),"")</f>
        <v/>
      </c>
      <c r="Q3091" s="363" t="str">
        <f>IFERROR(IF(LEN(INDEX(PlansAndNotes!$G$6:$G$4005,ROW(B3091)-ROW($C$3)))=0,"",INDEX(PlansAndNotes!$G$6:$G$4005,ROW(B3091)-ROW($C$3))),"")</f>
        <v/>
      </c>
      <c r="R3091" s="361" t="str">
        <f>IFERROR(IF(LEN(D3091)&gt;0,IF(LEN(INDEX(AdressBook!$C$6:$C$25,MATCH(D3091,AdressBook!$B$6:$B$25,0),1))=0,"",INDEX(AdressBook!$C$6:$C$25,MATCH(D3091,AdressBook!$B$6:$B$25,0),1)),""),"")</f>
        <v/>
      </c>
      <c r="S3091" s="165">
        <f>IF(LEN(C3091)&gt;0,IFERROR(IF(MATCH(C3091,C3092:$C$4004,0)&gt;0,-1,ROW(S3091)-ROW($S$3)),ROW(S3091)-ROW($S$3)),-1)</f>
        <v>-1</v>
      </c>
      <c r="T3091" s="165">
        <f t="shared" si="330"/>
        <v>0</v>
      </c>
      <c r="U3091" s="165" t="str">
        <f t="shared" si="331"/>
        <v/>
      </c>
      <c r="V3091" s="165" t="str">
        <f>IFERROR(IF(OR(C3091="",S3091&lt;0),"",IF(SUBTOTAL(3,C3091:C3091)=0,-1,SUBTOTAL(3,$C$4:C3091))),"")</f>
        <v/>
      </c>
      <c r="W3091" s="156" t="str">
        <f t="array" ref="W3091">IF(LEN(C3091)&gt;0,IFERROR(IF(MATCH(C3091,$C$3:$C3090,0)&gt;0,N3091-INDEX($N$3:N3090,SUMPRODUCT(MAX(ROW($C$3:$C3090)*(C3091=$C$3:$C3090)))-2,1),""),""),"")</f>
        <v/>
      </c>
      <c r="X3091" s="156">
        <f t="shared" ca="1" si="332"/>
        <v>1</v>
      </c>
      <c r="Y3091" s="156">
        <f t="shared" ca="1" si="333"/>
        <v>1</v>
      </c>
    </row>
    <row r="3092" spans="2:25" hidden="1" x14ac:dyDescent="0.25">
      <c r="B3092" s="390" t="str">
        <f>IFERROR(IF(LEN(INDEX(PlansAndNotes!$B$6:$B$2005,ROW(A3092)-ROW($B$3)))=0,"",INDEX(PlansAndNotes!$B$6:$B$2005,ROW(A3092)-ROW($B$3))),"")</f>
        <v/>
      </c>
      <c r="C3092" s="387" t="str">
        <f t="shared" si="334"/>
        <v/>
      </c>
      <c r="D3092" s="361" t="str">
        <f>IFERROR(IF(LEN(C3092)&gt;0,IF(LEN(INDEX(TasksList!$C$6:$C$25,MATCH(C3092,TasksList!$B$6:$B$25,0),1))=0,"",INDEX(TasksList!$C$6:$C$25,MATCH(C3092,TasksList!$B$6:$B$25,0),1)),""),"")</f>
        <v/>
      </c>
      <c r="E3092" s="361" t="str">
        <f>IFERROR(IF(LEN(C3092)&gt;0,IF(LEN(INDEX(TasksList!$F$6:$F$25,MATCH(C3092,TasksList!$B$6:$B$25,0),1))=0,"not set!",INDEX(TasksList!$F$6:$F$25,MATCH(C3092,TasksList!$B$6:$B$25,0),1)),""),"")</f>
        <v/>
      </c>
      <c r="F3092" s="360" t="str">
        <f>IFERROR(IF(LEN(D3092)&gt;0,IF(LEN(INDEX(AdressBook!$D$6:$D$25,MATCH(D3092,AdressBook!$B$6:$B$25,0),1))=0,"",INDEX(AdressBook!$D$6:$D$25,MATCH(D3092,AdressBook!$B$6:$B$25,0),1)),""),"")</f>
        <v/>
      </c>
      <c r="G3092" s="361" t="str">
        <f>IFERROR(IF(LEN(INDEX(PlansAndNotes!$F$6:$F$4005,ROW(B3092)-ROW($C$3)))=0,"",INDEX(PlansAndNotes!$F$6:$F$4005,ROW(B3092)-ROW($C$3))),"")</f>
        <v/>
      </c>
      <c r="H3092" s="361" t="str">
        <f>IFERROR(IF(LEN(C3092)&gt;0,IF(LEN(INDEX(TasksList!$G$6:$G$25,MATCH(C3092,TasksList!$B$6:$B$25,0),1))=0,"",INDEX(TasksList!$G$6:$G$25,MATCH(C3092,TasksList!$B$6:$B$25,0),1)),""),"")</f>
        <v/>
      </c>
      <c r="N3092" s="362" t="str">
        <f>IFERROR(IF(LEN(INDEX(PlansAndNotes!$D$6:$D$4005,ROW(B3092)-ROW($C$3)))=0,"",INDEX(PlansAndNotes!$D$6:$D$4005,ROW(B3092)-ROW($C$3))),"")</f>
        <v/>
      </c>
      <c r="O3092" s="165" t="str">
        <f t="shared" si="329"/>
        <v/>
      </c>
      <c r="P3092" s="363" t="str">
        <f>IFERROR(IF(LEN(INDEX(PlansAndNotes!$E$6:$E$4005,ROW(B3092)-ROW($C$3)))=0,"",INDEX(PlansAndNotes!$E$6:$E$4005,ROW(B3092)-ROW($C$3))),"")</f>
        <v/>
      </c>
      <c r="Q3092" s="363" t="str">
        <f>IFERROR(IF(LEN(INDEX(PlansAndNotes!$G$6:$G$4005,ROW(B3092)-ROW($C$3)))=0,"",INDEX(PlansAndNotes!$G$6:$G$4005,ROW(B3092)-ROW($C$3))),"")</f>
        <v/>
      </c>
      <c r="R3092" s="361" t="str">
        <f>IFERROR(IF(LEN(D3092)&gt;0,IF(LEN(INDEX(AdressBook!$C$6:$C$25,MATCH(D3092,AdressBook!$B$6:$B$25,0),1))=0,"",INDEX(AdressBook!$C$6:$C$25,MATCH(D3092,AdressBook!$B$6:$B$25,0),1)),""),"")</f>
        <v/>
      </c>
      <c r="S3092" s="165">
        <f>IF(LEN(C3092)&gt;0,IFERROR(IF(MATCH(C3092,C3093:$C$4004,0)&gt;0,-1,ROW(S3092)-ROW($S$3)),ROW(S3092)-ROW($S$3)),-1)</f>
        <v>-1</v>
      </c>
      <c r="T3092" s="165">
        <f t="shared" si="330"/>
        <v>0</v>
      </c>
      <c r="U3092" s="165" t="str">
        <f t="shared" si="331"/>
        <v/>
      </c>
      <c r="V3092" s="165" t="str">
        <f>IFERROR(IF(OR(C3092="",S3092&lt;0),"",IF(SUBTOTAL(3,C3092:C3092)=0,-1,SUBTOTAL(3,$C$4:C3092))),"")</f>
        <v/>
      </c>
      <c r="W3092" s="156" t="str">
        <f t="array" ref="W3092">IF(LEN(C3092)&gt;0,IFERROR(IF(MATCH(C3092,$C$3:$C3091,0)&gt;0,N3092-INDEX($N$3:N3091,SUMPRODUCT(MAX(ROW($C$3:$C3091)*(C3092=$C$3:$C3091)))-2,1),""),""),"")</f>
        <v/>
      </c>
      <c r="X3092" s="156">
        <f t="shared" ca="1" si="332"/>
        <v>1</v>
      </c>
      <c r="Y3092" s="156">
        <f t="shared" ca="1" si="333"/>
        <v>1</v>
      </c>
    </row>
    <row r="3093" spans="2:25" hidden="1" x14ac:dyDescent="0.25">
      <c r="B3093" s="390" t="str">
        <f>IFERROR(IF(LEN(INDEX(PlansAndNotes!$B$6:$B$2005,ROW(A3093)-ROW($B$3)))=0,"",INDEX(PlansAndNotes!$B$6:$B$2005,ROW(A3093)-ROW($B$3))),"")</f>
        <v/>
      </c>
      <c r="C3093" s="387" t="str">
        <f t="shared" si="334"/>
        <v/>
      </c>
      <c r="D3093" s="361" t="str">
        <f>IFERROR(IF(LEN(C3093)&gt;0,IF(LEN(INDEX(TasksList!$C$6:$C$25,MATCH(C3093,TasksList!$B$6:$B$25,0),1))=0,"",INDEX(TasksList!$C$6:$C$25,MATCH(C3093,TasksList!$B$6:$B$25,0),1)),""),"")</f>
        <v/>
      </c>
      <c r="E3093" s="361" t="str">
        <f>IFERROR(IF(LEN(C3093)&gt;0,IF(LEN(INDEX(TasksList!$F$6:$F$25,MATCH(C3093,TasksList!$B$6:$B$25,0),1))=0,"not set!",INDEX(TasksList!$F$6:$F$25,MATCH(C3093,TasksList!$B$6:$B$25,0),1)),""),"")</f>
        <v/>
      </c>
      <c r="F3093" s="360" t="str">
        <f>IFERROR(IF(LEN(D3093)&gt;0,IF(LEN(INDEX(AdressBook!$D$6:$D$25,MATCH(D3093,AdressBook!$B$6:$B$25,0),1))=0,"",INDEX(AdressBook!$D$6:$D$25,MATCH(D3093,AdressBook!$B$6:$B$25,0),1)),""),"")</f>
        <v/>
      </c>
      <c r="G3093" s="361" t="str">
        <f>IFERROR(IF(LEN(INDEX(PlansAndNotes!$F$6:$F$4005,ROW(B3093)-ROW($C$3)))=0,"",INDEX(PlansAndNotes!$F$6:$F$4005,ROW(B3093)-ROW($C$3))),"")</f>
        <v/>
      </c>
      <c r="H3093" s="361" t="str">
        <f>IFERROR(IF(LEN(C3093)&gt;0,IF(LEN(INDEX(TasksList!$G$6:$G$25,MATCH(C3093,TasksList!$B$6:$B$25,0),1))=0,"",INDEX(TasksList!$G$6:$G$25,MATCH(C3093,TasksList!$B$6:$B$25,0),1)),""),"")</f>
        <v/>
      </c>
      <c r="N3093" s="362" t="str">
        <f>IFERROR(IF(LEN(INDEX(PlansAndNotes!$D$6:$D$4005,ROW(B3093)-ROW($C$3)))=0,"",INDEX(PlansAndNotes!$D$6:$D$4005,ROW(B3093)-ROW($C$3))),"")</f>
        <v/>
      </c>
      <c r="O3093" s="165" t="str">
        <f t="shared" si="329"/>
        <v/>
      </c>
      <c r="P3093" s="363" t="str">
        <f>IFERROR(IF(LEN(INDEX(PlansAndNotes!$E$6:$E$4005,ROW(B3093)-ROW($C$3)))=0,"",INDEX(PlansAndNotes!$E$6:$E$4005,ROW(B3093)-ROW($C$3))),"")</f>
        <v/>
      </c>
      <c r="Q3093" s="363" t="str">
        <f>IFERROR(IF(LEN(INDEX(PlansAndNotes!$G$6:$G$4005,ROW(B3093)-ROW($C$3)))=0,"",INDEX(PlansAndNotes!$G$6:$G$4005,ROW(B3093)-ROW($C$3))),"")</f>
        <v/>
      </c>
      <c r="R3093" s="361" t="str">
        <f>IFERROR(IF(LEN(D3093)&gt;0,IF(LEN(INDEX(AdressBook!$C$6:$C$25,MATCH(D3093,AdressBook!$B$6:$B$25,0),1))=0,"",INDEX(AdressBook!$C$6:$C$25,MATCH(D3093,AdressBook!$B$6:$B$25,0),1)),""),"")</f>
        <v/>
      </c>
      <c r="S3093" s="165">
        <f>IF(LEN(C3093)&gt;0,IFERROR(IF(MATCH(C3093,C3094:$C$4004,0)&gt;0,-1,ROW(S3093)-ROW($S$3)),ROW(S3093)-ROW($S$3)),-1)</f>
        <v>-1</v>
      </c>
      <c r="T3093" s="165">
        <f t="shared" si="330"/>
        <v>0</v>
      </c>
      <c r="U3093" s="165" t="str">
        <f t="shared" si="331"/>
        <v/>
      </c>
      <c r="V3093" s="165" t="str">
        <f>IFERROR(IF(OR(C3093="",S3093&lt;0),"",IF(SUBTOTAL(3,C3093:C3093)=0,-1,SUBTOTAL(3,$C$4:C3093))),"")</f>
        <v/>
      </c>
      <c r="W3093" s="156" t="str">
        <f t="array" ref="W3093">IF(LEN(C3093)&gt;0,IFERROR(IF(MATCH(C3093,$C$3:$C3092,0)&gt;0,N3093-INDEX($N$3:N3092,SUMPRODUCT(MAX(ROW($C$3:$C3092)*(C3093=$C$3:$C3092)))-2,1),""),""),"")</f>
        <v/>
      </c>
      <c r="X3093" s="156">
        <f t="shared" ca="1" si="332"/>
        <v>1</v>
      </c>
      <c r="Y3093" s="156">
        <f t="shared" ca="1" si="333"/>
        <v>1</v>
      </c>
    </row>
    <row r="3094" spans="2:25" hidden="1" x14ac:dyDescent="0.25">
      <c r="B3094" s="390" t="str">
        <f>IFERROR(IF(LEN(INDEX(PlansAndNotes!$B$6:$B$2005,ROW(A3094)-ROW($B$3)))=0,"",INDEX(PlansAndNotes!$B$6:$B$2005,ROW(A3094)-ROW($B$3))),"")</f>
        <v/>
      </c>
      <c r="C3094" s="387" t="str">
        <f t="shared" si="334"/>
        <v/>
      </c>
      <c r="D3094" s="361" t="str">
        <f>IFERROR(IF(LEN(C3094)&gt;0,IF(LEN(INDEX(TasksList!$C$6:$C$25,MATCH(C3094,TasksList!$B$6:$B$25,0),1))=0,"",INDEX(TasksList!$C$6:$C$25,MATCH(C3094,TasksList!$B$6:$B$25,0),1)),""),"")</f>
        <v/>
      </c>
      <c r="E3094" s="361" t="str">
        <f>IFERROR(IF(LEN(C3094)&gt;0,IF(LEN(INDEX(TasksList!$F$6:$F$25,MATCH(C3094,TasksList!$B$6:$B$25,0),1))=0,"not set!",INDEX(TasksList!$F$6:$F$25,MATCH(C3094,TasksList!$B$6:$B$25,0),1)),""),"")</f>
        <v/>
      </c>
      <c r="F3094" s="360" t="str">
        <f>IFERROR(IF(LEN(D3094)&gt;0,IF(LEN(INDEX(AdressBook!$D$6:$D$25,MATCH(D3094,AdressBook!$B$6:$B$25,0),1))=0,"",INDEX(AdressBook!$D$6:$D$25,MATCH(D3094,AdressBook!$B$6:$B$25,0),1)),""),"")</f>
        <v/>
      </c>
      <c r="G3094" s="361" t="str">
        <f>IFERROR(IF(LEN(INDEX(PlansAndNotes!$F$6:$F$4005,ROW(B3094)-ROW($C$3)))=0,"",INDEX(PlansAndNotes!$F$6:$F$4005,ROW(B3094)-ROW($C$3))),"")</f>
        <v/>
      </c>
      <c r="H3094" s="361" t="str">
        <f>IFERROR(IF(LEN(C3094)&gt;0,IF(LEN(INDEX(TasksList!$G$6:$G$25,MATCH(C3094,TasksList!$B$6:$B$25,0),1))=0,"",INDEX(TasksList!$G$6:$G$25,MATCH(C3094,TasksList!$B$6:$B$25,0),1)),""),"")</f>
        <v/>
      </c>
      <c r="N3094" s="362" t="str">
        <f>IFERROR(IF(LEN(INDEX(PlansAndNotes!$D$6:$D$4005,ROW(B3094)-ROW($C$3)))=0,"",INDEX(PlansAndNotes!$D$6:$D$4005,ROW(B3094)-ROW($C$3))),"")</f>
        <v/>
      </c>
      <c r="O3094" s="165" t="str">
        <f t="shared" si="329"/>
        <v/>
      </c>
      <c r="P3094" s="363" t="str">
        <f>IFERROR(IF(LEN(INDEX(PlansAndNotes!$E$6:$E$4005,ROW(B3094)-ROW($C$3)))=0,"",INDEX(PlansAndNotes!$E$6:$E$4005,ROW(B3094)-ROW($C$3))),"")</f>
        <v/>
      </c>
      <c r="Q3094" s="363" t="str">
        <f>IFERROR(IF(LEN(INDEX(PlansAndNotes!$G$6:$G$4005,ROW(B3094)-ROW($C$3)))=0,"",INDEX(PlansAndNotes!$G$6:$G$4005,ROW(B3094)-ROW($C$3))),"")</f>
        <v/>
      </c>
      <c r="R3094" s="361" t="str">
        <f>IFERROR(IF(LEN(D3094)&gt;0,IF(LEN(INDEX(AdressBook!$C$6:$C$25,MATCH(D3094,AdressBook!$B$6:$B$25,0),1))=0,"",INDEX(AdressBook!$C$6:$C$25,MATCH(D3094,AdressBook!$B$6:$B$25,0),1)),""),"")</f>
        <v/>
      </c>
      <c r="S3094" s="165">
        <f>IF(LEN(C3094)&gt;0,IFERROR(IF(MATCH(C3094,C3095:$C$4004,0)&gt;0,-1,ROW(S3094)-ROW($S$3)),ROW(S3094)-ROW($S$3)),-1)</f>
        <v>-1</v>
      </c>
      <c r="T3094" s="165">
        <f t="shared" si="330"/>
        <v>0</v>
      </c>
      <c r="U3094" s="165" t="str">
        <f t="shared" si="331"/>
        <v/>
      </c>
      <c r="V3094" s="165" t="str">
        <f>IFERROR(IF(OR(C3094="",S3094&lt;0),"",IF(SUBTOTAL(3,C3094:C3094)=0,-1,SUBTOTAL(3,$C$4:C3094))),"")</f>
        <v/>
      </c>
      <c r="W3094" s="156" t="str">
        <f t="array" ref="W3094">IF(LEN(C3094)&gt;0,IFERROR(IF(MATCH(C3094,$C$3:$C3093,0)&gt;0,N3094-INDEX($N$3:N3093,SUMPRODUCT(MAX(ROW($C$3:$C3093)*(C3094=$C$3:$C3093)))-2,1),""),""),"")</f>
        <v/>
      </c>
      <c r="X3094" s="156">
        <f t="shared" ca="1" si="332"/>
        <v>1</v>
      </c>
      <c r="Y3094" s="156">
        <f t="shared" ca="1" si="333"/>
        <v>1</v>
      </c>
    </row>
    <row r="3095" spans="2:25" hidden="1" x14ac:dyDescent="0.25">
      <c r="B3095" s="390" t="str">
        <f>IFERROR(IF(LEN(INDEX(PlansAndNotes!$B$6:$B$2005,ROW(A3095)-ROW($B$3)))=0,"",INDEX(PlansAndNotes!$B$6:$B$2005,ROW(A3095)-ROW($B$3))),"")</f>
        <v/>
      </c>
      <c r="C3095" s="387" t="str">
        <f t="shared" si="334"/>
        <v/>
      </c>
      <c r="D3095" s="361" t="str">
        <f>IFERROR(IF(LEN(C3095)&gt;0,IF(LEN(INDEX(TasksList!$C$6:$C$25,MATCH(C3095,TasksList!$B$6:$B$25,0),1))=0,"",INDEX(TasksList!$C$6:$C$25,MATCH(C3095,TasksList!$B$6:$B$25,0),1)),""),"")</f>
        <v/>
      </c>
      <c r="E3095" s="361" t="str">
        <f>IFERROR(IF(LEN(C3095)&gt;0,IF(LEN(INDEX(TasksList!$F$6:$F$25,MATCH(C3095,TasksList!$B$6:$B$25,0),1))=0,"not set!",INDEX(TasksList!$F$6:$F$25,MATCH(C3095,TasksList!$B$6:$B$25,0),1)),""),"")</f>
        <v/>
      </c>
      <c r="F3095" s="360" t="str">
        <f>IFERROR(IF(LEN(D3095)&gt;0,IF(LEN(INDEX(AdressBook!$D$6:$D$25,MATCH(D3095,AdressBook!$B$6:$B$25,0),1))=0,"",INDEX(AdressBook!$D$6:$D$25,MATCH(D3095,AdressBook!$B$6:$B$25,0),1)),""),"")</f>
        <v/>
      </c>
      <c r="G3095" s="361" t="str">
        <f>IFERROR(IF(LEN(INDEX(PlansAndNotes!$F$6:$F$4005,ROW(B3095)-ROW($C$3)))=0,"",INDEX(PlansAndNotes!$F$6:$F$4005,ROW(B3095)-ROW($C$3))),"")</f>
        <v/>
      </c>
      <c r="H3095" s="361" t="str">
        <f>IFERROR(IF(LEN(C3095)&gt;0,IF(LEN(INDEX(TasksList!$G$6:$G$25,MATCH(C3095,TasksList!$B$6:$B$25,0),1))=0,"",INDEX(TasksList!$G$6:$G$25,MATCH(C3095,TasksList!$B$6:$B$25,0),1)),""),"")</f>
        <v/>
      </c>
      <c r="N3095" s="362" t="str">
        <f>IFERROR(IF(LEN(INDEX(PlansAndNotes!$D$6:$D$4005,ROW(B3095)-ROW($C$3)))=0,"",INDEX(PlansAndNotes!$D$6:$D$4005,ROW(B3095)-ROW($C$3))),"")</f>
        <v/>
      </c>
      <c r="O3095" s="165" t="str">
        <f t="shared" si="329"/>
        <v/>
      </c>
      <c r="P3095" s="363" t="str">
        <f>IFERROR(IF(LEN(INDEX(PlansAndNotes!$E$6:$E$4005,ROW(B3095)-ROW($C$3)))=0,"",INDEX(PlansAndNotes!$E$6:$E$4005,ROW(B3095)-ROW($C$3))),"")</f>
        <v/>
      </c>
      <c r="Q3095" s="363" t="str">
        <f>IFERROR(IF(LEN(INDEX(PlansAndNotes!$G$6:$G$4005,ROW(B3095)-ROW($C$3)))=0,"",INDEX(PlansAndNotes!$G$6:$G$4005,ROW(B3095)-ROW($C$3))),"")</f>
        <v/>
      </c>
      <c r="R3095" s="361" t="str">
        <f>IFERROR(IF(LEN(D3095)&gt;0,IF(LEN(INDEX(AdressBook!$C$6:$C$25,MATCH(D3095,AdressBook!$B$6:$B$25,0),1))=0,"",INDEX(AdressBook!$C$6:$C$25,MATCH(D3095,AdressBook!$B$6:$B$25,0),1)),""),"")</f>
        <v/>
      </c>
      <c r="S3095" s="165">
        <f>IF(LEN(C3095)&gt;0,IFERROR(IF(MATCH(C3095,C3096:$C$4004,0)&gt;0,-1,ROW(S3095)-ROW($S$3)),ROW(S3095)-ROW($S$3)),-1)</f>
        <v>-1</v>
      </c>
      <c r="T3095" s="165">
        <f t="shared" si="330"/>
        <v>0</v>
      </c>
      <c r="U3095" s="165" t="str">
        <f t="shared" si="331"/>
        <v/>
      </c>
      <c r="V3095" s="165" t="str">
        <f>IFERROR(IF(OR(C3095="",S3095&lt;0),"",IF(SUBTOTAL(3,C3095:C3095)=0,-1,SUBTOTAL(3,$C$4:C3095))),"")</f>
        <v/>
      </c>
      <c r="W3095" s="156" t="str">
        <f t="array" ref="W3095">IF(LEN(C3095)&gt;0,IFERROR(IF(MATCH(C3095,$C$3:$C3094,0)&gt;0,N3095-INDEX($N$3:N3094,SUMPRODUCT(MAX(ROW($C$3:$C3094)*(C3095=$C$3:$C3094)))-2,1),""),""),"")</f>
        <v/>
      </c>
      <c r="X3095" s="156">
        <f t="shared" ca="1" si="332"/>
        <v>1</v>
      </c>
      <c r="Y3095" s="156">
        <f t="shared" ca="1" si="333"/>
        <v>1</v>
      </c>
    </row>
    <row r="3096" spans="2:25" hidden="1" x14ac:dyDescent="0.25">
      <c r="B3096" s="390" t="str">
        <f>IFERROR(IF(LEN(INDEX(PlansAndNotes!$B$6:$B$2005,ROW(A3096)-ROW($B$3)))=0,"",INDEX(PlansAndNotes!$B$6:$B$2005,ROW(A3096)-ROW($B$3))),"")</f>
        <v/>
      </c>
      <c r="C3096" s="387" t="str">
        <f t="shared" si="334"/>
        <v/>
      </c>
      <c r="D3096" s="361" t="str">
        <f>IFERROR(IF(LEN(C3096)&gt;0,IF(LEN(INDEX(TasksList!$C$6:$C$25,MATCH(C3096,TasksList!$B$6:$B$25,0),1))=0,"",INDEX(TasksList!$C$6:$C$25,MATCH(C3096,TasksList!$B$6:$B$25,0),1)),""),"")</f>
        <v/>
      </c>
      <c r="E3096" s="361" t="str">
        <f>IFERROR(IF(LEN(C3096)&gt;0,IF(LEN(INDEX(TasksList!$F$6:$F$25,MATCH(C3096,TasksList!$B$6:$B$25,0),1))=0,"not set!",INDEX(TasksList!$F$6:$F$25,MATCH(C3096,TasksList!$B$6:$B$25,0),1)),""),"")</f>
        <v/>
      </c>
      <c r="F3096" s="360" t="str">
        <f>IFERROR(IF(LEN(D3096)&gt;0,IF(LEN(INDEX(AdressBook!$D$6:$D$25,MATCH(D3096,AdressBook!$B$6:$B$25,0),1))=0,"",INDEX(AdressBook!$D$6:$D$25,MATCH(D3096,AdressBook!$B$6:$B$25,0),1)),""),"")</f>
        <v/>
      </c>
      <c r="G3096" s="361" t="str">
        <f>IFERROR(IF(LEN(INDEX(PlansAndNotes!$F$6:$F$4005,ROW(B3096)-ROW($C$3)))=0,"",INDEX(PlansAndNotes!$F$6:$F$4005,ROW(B3096)-ROW($C$3))),"")</f>
        <v/>
      </c>
      <c r="H3096" s="361" t="str">
        <f>IFERROR(IF(LEN(C3096)&gt;0,IF(LEN(INDEX(TasksList!$G$6:$G$25,MATCH(C3096,TasksList!$B$6:$B$25,0),1))=0,"",INDEX(TasksList!$G$6:$G$25,MATCH(C3096,TasksList!$B$6:$B$25,0),1)),""),"")</f>
        <v/>
      </c>
      <c r="N3096" s="362" t="str">
        <f>IFERROR(IF(LEN(INDEX(PlansAndNotes!$D$6:$D$4005,ROW(B3096)-ROW($C$3)))=0,"",INDEX(PlansAndNotes!$D$6:$D$4005,ROW(B3096)-ROW($C$3))),"")</f>
        <v/>
      </c>
      <c r="O3096" s="165" t="str">
        <f t="shared" si="329"/>
        <v/>
      </c>
      <c r="P3096" s="363" t="str">
        <f>IFERROR(IF(LEN(INDEX(PlansAndNotes!$E$6:$E$4005,ROW(B3096)-ROW($C$3)))=0,"",INDEX(PlansAndNotes!$E$6:$E$4005,ROW(B3096)-ROW($C$3))),"")</f>
        <v/>
      </c>
      <c r="Q3096" s="363" t="str">
        <f>IFERROR(IF(LEN(INDEX(PlansAndNotes!$G$6:$G$4005,ROW(B3096)-ROW($C$3)))=0,"",INDEX(PlansAndNotes!$G$6:$G$4005,ROW(B3096)-ROW($C$3))),"")</f>
        <v/>
      </c>
      <c r="R3096" s="361" t="str">
        <f>IFERROR(IF(LEN(D3096)&gt;0,IF(LEN(INDEX(AdressBook!$C$6:$C$25,MATCH(D3096,AdressBook!$B$6:$B$25,0),1))=0,"",INDEX(AdressBook!$C$6:$C$25,MATCH(D3096,AdressBook!$B$6:$B$25,0),1)),""),"")</f>
        <v/>
      </c>
      <c r="S3096" s="165">
        <f>IF(LEN(C3096)&gt;0,IFERROR(IF(MATCH(C3096,C3097:$C$4004,0)&gt;0,-1,ROW(S3096)-ROW($S$3)),ROW(S3096)-ROW($S$3)),-1)</f>
        <v>-1</v>
      </c>
      <c r="T3096" s="165">
        <f t="shared" si="330"/>
        <v>0</v>
      </c>
      <c r="U3096" s="165" t="str">
        <f t="shared" si="331"/>
        <v/>
      </c>
      <c r="V3096" s="165" t="str">
        <f>IFERROR(IF(OR(C3096="",S3096&lt;0),"",IF(SUBTOTAL(3,C3096:C3096)=0,-1,SUBTOTAL(3,$C$4:C3096))),"")</f>
        <v/>
      </c>
      <c r="W3096" s="156" t="str">
        <f t="array" ref="W3096">IF(LEN(C3096)&gt;0,IFERROR(IF(MATCH(C3096,$C$3:$C3095,0)&gt;0,N3096-INDEX($N$3:N3095,SUMPRODUCT(MAX(ROW($C$3:$C3095)*(C3096=$C$3:$C3095)))-2,1),""),""),"")</f>
        <v/>
      </c>
      <c r="X3096" s="156">
        <f t="shared" ca="1" si="332"/>
        <v>1</v>
      </c>
      <c r="Y3096" s="156">
        <f t="shared" ca="1" si="333"/>
        <v>1</v>
      </c>
    </row>
    <row r="3097" spans="2:25" hidden="1" x14ac:dyDescent="0.25">
      <c r="B3097" s="390" t="str">
        <f>IFERROR(IF(LEN(INDEX(PlansAndNotes!$B$6:$B$2005,ROW(A3097)-ROW($B$3)))=0,"",INDEX(PlansAndNotes!$B$6:$B$2005,ROW(A3097)-ROW($B$3))),"")</f>
        <v/>
      </c>
      <c r="C3097" s="387" t="str">
        <f t="shared" si="334"/>
        <v/>
      </c>
      <c r="D3097" s="361" t="str">
        <f>IFERROR(IF(LEN(C3097)&gt;0,IF(LEN(INDEX(TasksList!$C$6:$C$25,MATCH(C3097,TasksList!$B$6:$B$25,0),1))=0,"",INDEX(TasksList!$C$6:$C$25,MATCH(C3097,TasksList!$B$6:$B$25,0),1)),""),"")</f>
        <v/>
      </c>
      <c r="E3097" s="361" t="str">
        <f>IFERROR(IF(LEN(C3097)&gt;0,IF(LEN(INDEX(TasksList!$F$6:$F$25,MATCH(C3097,TasksList!$B$6:$B$25,0),1))=0,"not set!",INDEX(TasksList!$F$6:$F$25,MATCH(C3097,TasksList!$B$6:$B$25,0),1)),""),"")</f>
        <v/>
      </c>
      <c r="F3097" s="360" t="str">
        <f>IFERROR(IF(LEN(D3097)&gt;0,IF(LEN(INDEX(AdressBook!$D$6:$D$25,MATCH(D3097,AdressBook!$B$6:$B$25,0),1))=0,"",INDEX(AdressBook!$D$6:$D$25,MATCH(D3097,AdressBook!$B$6:$B$25,0),1)),""),"")</f>
        <v/>
      </c>
      <c r="G3097" s="361" t="str">
        <f>IFERROR(IF(LEN(INDEX(PlansAndNotes!$F$6:$F$4005,ROW(B3097)-ROW($C$3)))=0,"",INDEX(PlansAndNotes!$F$6:$F$4005,ROW(B3097)-ROW($C$3))),"")</f>
        <v/>
      </c>
      <c r="H3097" s="361" t="str">
        <f>IFERROR(IF(LEN(C3097)&gt;0,IF(LEN(INDEX(TasksList!$G$6:$G$25,MATCH(C3097,TasksList!$B$6:$B$25,0),1))=0,"",INDEX(TasksList!$G$6:$G$25,MATCH(C3097,TasksList!$B$6:$B$25,0),1)),""),"")</f>
        <v/>
      </c>
      <c r="N3097" s="362" t="str">
        <f>IFERROR(IF(LEN(INDEX(PlansAndNotes!$D$6:$D$4005,ROW(B3097)-ROW($C$3)))=0,"",INDEX(PlansAndNotes!$D$6:$D$4005,ROW(B3097)-ROW($C$3))),"")</f>
        <v/>
      </c>
      <c r="O3097" s="165" t="str">
        <f t="shared" si="329"/>
        <v/>
      </c>
      <c r="P3097" s="363" t="str">
        <f>IFERROR(IF(LEN(INDEX(PlansAndNotes!$E$6:$E$4005,ROW(B3097)-ROW($C$3)))=0,"",INDEX(PlansAndNotes!$E$6:$E$4005,ROW(B3097)-ROW($C$3))),"")</f>
        <v/>
      </c>
      <c r="Q3097" s="363" t="str">
        <f>IFERROR(IF(LEN(INDEX(PlansAndNotes!$G$6:$G$4005,ROW(B3097)-ROW($C$3)))=0,"",INDEX(PlansAndNotes!$G$6:$G$4005,ROW(B3097)-ROW($C$3))),"")</f>
        <v/>
      </c>
      <c r="R3097" s="361" t="str">
        <f>IFERROR(IF(LEN(D3097)&gt;0,IF(LEN(INDEX(AdressBook!$C$6:$C$25,MATCH(D3097,AdressBook!$B$6:$B$25,0),1))=0,"",INDEX(AdressBook!$C$6:$C$25,MATCH(D3097,AdressBook!$B$6:$B$25,0),1)),""),"")</f>
        <v/>
      </c>
      <c r="S3097" s="165">
        <f>IF(LEN(C3097)&gt;0,IFERROR(IF(MATCH(C3097,C3098:$C$4004,0)&gt;0,-1,ROW(S3097)-ROW($S$3)),ROW(S3097)-ROW($S$3)),-1)</f>
        <v>-1</v>
      </c>
      <c r="T3097" s="165">
        <f t="shared" si="330"/>
        <v>0</v>
      </c>
      <c r="U3097" s="165" t="str">
        <f t="shared" si="331"/>
        <v/>
      </c>
      <c r="V3097" s="165" t="str">
        <f>IFERROR(IF(OR(C3097="",S3097&lt;0),"",IF(SUBTOTAL(3,C3097:C3097)=0,-1,SUBTOTAL(3,$C$4:C3097))),"")</f>
        <v/>
      </c>
      <c r="W3097" s="156" t="str">
        <f t="array" ref="W3097">IF(LEN(C3097)&gt;0,IFERROR(IF(MATCH(C3097,$C$3:$C3096,0)&gt;0,N3097-INDEX($N$3:N3096,SUMPRODUCT(MAX(ROW($C$3:$C3096)*(C3097=$C$3:$C3096)))-2,1),""),""),"")</f>
        <v/>
      </c>
      <c r="X3097" s="156">
        <f t="shared" ca="1" si="332"/>
        <v>1</v>
      </c>
      <c r="Y3097" s="156">
        <f t="shared" ca="1" si="333"/>
        <v>1</v>
      </c>
    </row>
    <row r="3098" spans="2:25" hidden="1" x14ac:dyDescent="0.25">
      <c r="B3098" s="390" t="str">
        <f>IFERROR(IF(LEN(INDEX(PlansAndNotes!$B$6:$B$2005,ROW(A3098)-ROW($B$3)))=0,"",INDEX(PlansAndNotes!$B$6:$B$2005,ROW(A3098)-ROW($B$3))),"")</f>
        <v/>
      </c>
      <c r="C3098" s="387" t="str">
        <f t="shared" si="334"/>
        <v/>
      </c>
      <c r="D3098" s="361" t="str">
        <f>IFERROR(IF(LEN(C3098)&gt;0,IF(LEN(INDEX(TasksList!$C$6:$C$25,MATCH(C3098,TasksList!$B$6:$B$25,0),1))=0,"",INDEX(TasksList!$C$6:$C$25,MATCH(C3098,TasksList!$B$6:$B$25,0),1)),""),"")</f>
        <v/>
      </c>
      <c r="E3098" s="361" t="str">
        <f>IFERROR(IF(LEN(C3098)&gt;0,IF(LEN(INDEX(TasksList!$F$6:$F$25,MATCH(C3098,TasksList!$B$6:$B$25,0),1))=0,"not set!",INDEX(TasksList!$F$6:$F$25,MATCH(C3098,TasksList!$B$6:$B$25,0),1)),""),"")</f>
        <v/>
      </c>
      <c r="F3098" s="360" t="str">
        <f>IFERROR(IF(LEN(D3098)&gt;0,IF(LEN(INDEX(AdressBook!$D$6:$D$25,MATCH(D3098,AdressBook!$B$6:$B$25,0),1))=0,"",INDEX(AdressBook!$D$6:$D$25,MATCH(D3098,AdressBook!$B$6:$B$25,0),1)),""),"")</f>
        <v/>
      </c>
      <c r="G3098" s="361" t="str">
        <f>IFERROR(IF(LEN(INDEX(PlansAndNotes!$F$6:$F$4005,ROW(B3098)-ROW($C$3)))=0,"",INDEX(PlansAndNotes!$F$6:$F$4005,ROW(B3098)-ROW($C$3))),"")</f>
        <v/>
      </c>
      <c r="H3098" s="361" t="str">
        <f>IFERROR(IF(LEN(C3098)&gt;0,IF(LEN(INDEX(TasksList!$G$6:$G$25,MATCH(C3098,TasksList!$B$6:$B$25,0),1))=0,"",INDEX(TasksList!$G$6:$G$25,MATCH(C3098,TasksList!$B$6:$B$25,0),1)),""),"")</f>
        <v/>
      </c>
      <c r="N3098" s="362" t="str">
        <f>IFERROR(IF(LEN(INDEX(PlansAndNotes!$D$6:$D$4005,ROW(B3098)-ROW($C$3)))=0,"",INDEX(PlansAndNotes!$D$6:$D$4005,ROW(B3098)-ROW($C$3))),"")</f>
        <v/>
      </c>
      <c r="O3098" s="165" t="str">
        <f t="shared" si="329"/>
        <v/>
      </c>
      <c r="P3098" s="363" t="str">
        <f>IFERROR(IF(LEN(INDEX(PlansAndNotes!$E$6:$E$4005,ROW(B3098)-ROW($C$3)))=0,"",INDEX(PlansAndNotes!$E$6:$E$4005,ROW(B3098)-ROW($C$3))),"")</f>
        <v/>
      </c>
      <c r="Q3098" s="363" t="str">
        <f>IFERROR(IF(LEN(INDEX(PlansAndNotes!$G$6:$G$4005,ROW(B3098)-ROW($C$3)))=0,"",INDEX(PlansAndNotes!$G$6:$G$4005,ROW(B3098)-ROW($C$3))),"")</f>
        <v/>
      </c>
      <c r="R3098" s="361" t="str">
        <f>IFERROR(IF(LEN(D3098)&gt;0,IF(LEN(INDEX(AdressBook!$C$6:$C$25,MATCH(D3098,AdressBook!$B$6:$B$25,0),1))=0,"",INDEX(AdressBook!$C$6:$C$25,MATCH(D3098,AdressBook!$B$6:$B$25,0),1)),""),"")</f>
        <v/>
      </c>
      <c r="S3098" s="165">
        <f>IF(LEN(C3098)&gt;0,IFERROR(IF(MATCH(C3098,C3099:$C$4004,0)&gt;0,-1,ROW(S3098)-ROW($S$3)),ROW(S3098)-ROW($S$3)),-1)</f>
        <v>-1</v>
      </c>
      <c r="T3098" s="165">
        <f t="shared" si="330"/>
        <v>0</v>
      </c>
      <c r="U3098" s="165" t="str">
        <f t="shared" si="331"/>
        <v/>
      </c>
      <c r="V3098" s="165" t="str">
        <f>IFERROR(IF(OR(C3098="",S3098&lt;0),"",IF(SUBTOTAL(3,C3098:C3098)=0,-1,SUBTOTAL(3,$C$4:C3098))),"")</f>
        <v/>
      </c>
      <c r="W3098" s="156" t="str">
        <f t="array" ref="W3098">IF(LEN(C3098)&gt;0,IFERROR(IF(MATCH(C3098,$C$3:$C3097,0)&gt;0,N3098-INDEX($N$3:N3097,SUMPRODUCT(MAX(ROW($C$3:$C3097)*(C3098=$C$3:$C3097)))-2,1),""),""),"")</f>
        <v/>
      </c>
      <c r="X3098" s="156">
        <f t="shared" ca="1" si="332"/>
        <v>1</v>
      </c>
      <c r="Y3098" s="156">
        <f t="shared" ca="1" si="333"/>
        <v>1</v>
      </c>
    </row>
    <row r="3099" spans="2:25" hidden="1" x14ac:dyDescent="0.25">
      <c r="B3099" s="390" t="str">
        <f>IFERROR(IF(LEN(INDEX(PlansAndNotes!$B$6:$B$2005,ROW(A3099)-ROW($B$3)))=0,"",INDEX(PlansAndNotes!$B$6:$B$2005,ROW(A3099)-ROW($B$3))),"")</f>
        <v/>
      </c>
      <c r="C3099" s="387" t="str">
        <f t="shared" si="334"/>
        <v/>
      </c>
      <c r="D3099" s="361" t="str">
        <f>IFERROR(IF(LEN(C3099)&gt;0,IF(LEN(INDEX(TasksList!$C$6:$C$25,MATCH(C3099,TasksList!$B$6:$B$25,0),1))=0,"",INDEX(TasksList!$C$6:$C$25,MATCH(C3099,TasksList!$B$6:$B$25,0),1)),""),"")</f>
        <v/>
      </c>
      <c r="E3099" s="361" t="str">
        <f>IFERROR(IF(LEN(C3099)&gt;0,IF(LEN(INDEX(TasksList!$F$6:$F$25,MATCH(C3099,TasksList!$B$6:$B$25,0),1))=0,"not set!",INDEX(TasksList!$F$6:$F$25,MATCH(C3099,TasksList!$B$6:$B$25,0),1)),""),"")</f>
        <v/>
      </c>
      <c r="F3099" s="360" t="str">
        <f>IFERROR(IF(LEN(D3099)&gt;0,IF(LEN(INDEX(AdressBook!$D$6:$D$25,MATCH(D3099,AdressBook!$B$6:$B$25,0),1))=0,"",INDEX(AdressBook!$D$6:$D$25,MATCH(D3099,AdressBook!$B$6:$B$25,0),1)),""),"")</f>
        <v/>
      </c>
      <c r="G3099" s="361" t="str">
        <f>IFERROR(IF(LEN(INDEX(PlansAndNotes!$F$6:$F$4005,ROW(B3099)-ROW($C$3)))=0,"",INDEX(PlansAndNotes!$F$6:$F$4005,ROW(B3099)-ROW($C$3))),"")</f>
        <v/>
      </c>
      <c r="H3099" s="361" t="str">
        <f>IFERROR(IF(LEN(C3099)&gt;0,IF(LEN(INDEX(TasksList!$G$6:$G$25,MATCH(C3099,TasksList!$B$6:$B$25,0),1))=0,"",INDEX(TasksList!$G$6:$G$25,MATCH(C3099,TasksList!$B$6:$B$25,0),1)),""),"")</f>
        <v/>
      </c>
      <c r="N3099" s="362" t="str">
        <f>IFERROR(IF(LEN(INDEX(PlansAndNotes!$D$6:$D$4005,ROW(B3099)-ROW($C$3)))=0,"",INDEX(PlansAndNotes!$D$6:$D$4005,ROW(B3099)-ROW($C$3))),"")</f>
        <v/>
      </c>
      <c r="O3099" s="165" t="str">
        <f t="shared" si="329"/>
        <v/>
      </c>
      <c r="P3099" s="363" t="str">
        <f>IFERROR(IF(LEN(INDEX(PlansAndNotes!$E$6:$E$4005,ROW(B3099)-ROW($C$3)))=0,"",INDEX(PlansAndNotes!$E$6:$E$4005,ROW(B3099)-ROW($C$3))),"")</f>
        <v/>
      </c>
      <c r="Q3099" s="363" t="str">
        <f>IFERROR(IF(LEN(INDEX(PlansAndNotes!$G$6:$G$4005,ROW(B3099)-ROW($C$3)))=0,"",INDEX(PlansAndNotes!$G$6:$G$4005,ROW(B3099)-ROW($C$3))),"")</f>
        <v/>
      </c>
      <c r="R3099" s="361" t="str">
        <f>IFERROR(IF(LEN(D3099)&gt;0,IF(LEN(INDEX(AdressBook!$C$6:$C$25,MATCH(D3099,AdressBook!$B$6:$B$25,0),1))=0,"",INDEX(AdressBook!$C$6:$C$25,MATCH(D3099,AdressBook!$B$6:$B$25,0),1)),""),"")</f>
        <v/>
      </c>
      <c r="S3099" s="165">
        <f>IF(LEN(C3099)&gt;0,IFERROR(IF(MATCH(C3099,C3100:$C$4004,0)&gt;0,-1,ROW(S3099)-ROW($S$3)),ROW(S3099)-ROW($S$3)),-1)</f>
        <v>-1</v>
      </c>
      <c r="T3099" s="165">
        <f t="shared" si="330"/>
        <v>0</v>
      </c>
      <c r="U3099" s="165" t="str">
        <f t="shared" si="331"/>
        <v/>
      </c>
      <c r="V3099" s="165" t="str">
        <f>IFERROR(IF(OR(C3099="",S3099&lt;0),"",IF(SUBTOTAL(3,C3099:C3099)=0,-1,SUBTOTAL(3,$C$4:C3099))),"")</f>
        <v/>
      </c>
      <c r="W3099" s="156" t="str">
        <f t="array" ref="W3099">IF(LEN(C3099)&gt;0,IFERROR(IF(MATCH(C3099,$C$3:$C3098,0)&gt;0,N3099-INDEX($N$3:N3098,SUMPRODUCT(MAX(ROW($C$3:$C3098)*(C3099=$C$3:$C3098)))-2,1),""),""),"")</f>
        <v/>
      </c>
      <c r="X3099" s="156">
        <f t="shared" ca="1" si="332"/>
        <v>1</v>
      </c>
      <c r="Y3099" s="156">
        <f t="shared" ca="1" si="333"/>
        <v>1</v>
      </c>
    </row>
    <row r="3100" spans="2:25" hidden="1" x14ac:dyDescent="0.25">
      <c r="B3100" s="390" t="str">
        <f>IFERROR(IF(LEN(INDEX(PlansAndNotes!$B$6:$B$2005,ROW(A3100)-ROW($B$3)))=0,"",INDEX(PlansAndNotes!$B$6:$B$2005,ROW(A3100)-ROW($B$3))),"")</f>
        <v/>
      </c>
      <c r="C3100" s="387" t="str">
        <f t="shared" si="334"/>
        <v/>
      </c>
      <c r="D3100" s="361" t="str">
        <f>IFERROR(IF(LEN(C3100)&gt;0,IF(LEN(INDEX(TasksList!$C$6:$C$25,MATCH(C3100,TasksList!$B$6:$B$25,0),1))=0,"",INDEX(TasksList!$C$6:$C$25,MATCH(C3100,TasksList!$B$6:$B$25,0),1)),""),"")</f>
        <v/>
      </c>
      <c r="E3100" s="361" t="str">
        <f>IFERROR(IF(LEN(C3100)&gt;0,IF(LEN(INDEX(TasksList!$F$6:$F$25,MATCH(C3100,TasksList!$B$6:$B$25,0),1))=0,"not set!",INDEX(TasksList!$F$6:$F$25,MATCH(C3100,TasksList!$B$6:$B$25,0),1)),""),"")</f>
        <v/>
      </c>
      <c r="F3100" s="360" t="str">
        <f>IFERROR(IF(LEN(D3100)&gt;0,IF(LEN(INDEX(AdressBook!$D$6:$D$25,MATCH(D3100,AdressBook!$B$6:$B$25,0),1))=0,"",INDEX(AdressBook!$D$6:$D$25,MATCH(D3100,AdressBook!$B$6:$B$25,0),1)),""),"")</f>
        <v/>
      </c>
      <c r="G3100" s="361" t="str">
        <f>IFERROR(IF(LEN(INDEX(PlansAndNotes!$F$6:$F$4005,ROW(B3100)-ROW($C$3)))=0,"",INDEX(PlansAndNotes!$F$6:$F$4005,ROW(B3100)-ROW($C$3))),"")</f>
        <v/>
      </c>
      <c r="H3100" s="361" t="str">
        <f>IFERROR(IF(LEN(C3100)&gt;0,IF(LEN(INDEX(TasksList!$G$6:$G$25,MATCH(C3100,TasksList!$B$6:$B$25,0),1))=0,"",INDEX(TasksList!$G$6:$G$25,MATCH(C3100,TasksList!$B$6:$B$25,0),1)),""),"")</f>
        <v/>
      </c>
      <c r="N3100" s="362" t="str">
        <f>IFERROR(IF(LEN(INDEX(PlansAndNotes!$D$6:$D$4005,ROW(B3100)-ROW($C$3)))=0,"",INDEX(PlansAndNotes!$D$6:$D$4005,ROW(B3100)-ROW($C$3))),"")</f>
        <v/>
      </c>
      <c r="O3100" s="165" t="str">
        <f t="shared" si="329"/>
        <v/>
      </c>
      <c r="P3100" s="363" t="str">
        <f>IFERROR(IF(LEN(INDEX(PlansAndNotes!$E$6:$E$4005,ROW(B3100)-ROW($C$3)))=0,"",INDEX(PlansAndNotes!$E$6:$E$4005,ROW(B3100)-ROW($C$3))),"")</f>
        <v/>
      </c>
      <c r="Q3100" s="363" t="str">
        <f>IFERROR(IF(LEN(INDEX(PlansAndNotes!$G$6:$G$4005,ROW(B3100)-ROW($C$3)))=0,"",INDEX(PlansAndNotes!$G$6:$G$4005,ROW(B3100)-ROW($C$3))),"")</f>
        <v/>
      </c>
      <c r="R3100" s="361" t="str">
        <f>IFERROR(IF(LEN(D3100)&gt;0,IF(LEN(INDEX(AdressBook!$C$6:$C$25,MATCH(D3100,AdressBook!$B$6:$B$25,0),1))=0,"",INDEX(AdressBook!$C$6:$C$25,MATCH(D3100,AdressBook!$B$6:$B$25,0),1)),""),"")</f>
        <v/>
      </c>
      <c r="S3100" s="165">
        <f>IF(LEN(C3100)&gt;0,IFERROR(IF(MATCH(C3100,C3101:$C$4004,0)&gt;0,-1,ROW(S3100)-ROW($S$3)),ROW(S3100)-ROW($S$3)),-1)</f>
        <v>-1</v>
      </c>
      <c r="T3100" s="165">
        <f t="shared" si="330"/>
        <v>0</v>
      </c>
      <c r="U3100" s="165" t="str">
        <f t="shared" si="331"/>
        <v/>
      </c>
      <c r="V3100" s="165" t="str">
        <f>IFERROR(IF(OR(C3100="",S3100&lt;0),"",IF(SUBTOTAL(3,C3100:C3100)=0,-1,SUBTOTAL(3,$C$4:C3100))),"")</f>
        <v/>
      </c>
      <c r="W3100" s="156" t="str">
        <f t="array" ref="W3100">IF(LEN(C3100)&gt;0,IFERROR(IF(MATCH(C3100,$C$3:$C3099,0)&gt;0,N3100-INDEX($N$3:N3099,SUMPRODUCT(MAX(ROW($C$3:$C3099)*(C3100=$C$3:$C3099)))-2,1),""),""),"")</f>
        <v/>
      </c>
      <c r="X3100" s="156">
        <f t="shared" ca="1" si="332"/>
        <v>1</v>
      </c>
      <c r="Y3100" s="156">
        <f t="shared" ca="1" si="333"/>
        <v>1</v>
      </c>
    </row>
    <row r="3101" spans="2:25" hidden="1" x14ac:dyDescent="0.25">
      <c r="B3101" s="390" t="str">
        <f>IFERROR(IF(LEN(INDEX(PlansAndNotes!$B$6:$B$2005,ROW(A3101)-ROW($B$3)))=0,"",INDEX(PlansAndNotes!$B$6:$B$2005,ROW(A3101)-ROW($B$3))),"")</f>
        <v/>
      </c>
      <c r="C3101" s="387" t="str">
        <f t="shared" si="334"/>
        <v/>
      </c>
      <c r="D3101" s="361" t="str">
        <f>IFERROR(IF(LEN(C3101)&gt;0,IF(LEN(INDEX(TasksList!$C$6:$C$25,MATCH(C3101,TasksList!$B$6:$B$25,0),1))=0,"",INDEX(TasksList!$C$6:$C$25,MATCH(C3101,TasksList!$B$6:$B$25,0),1)),""),"")</f>
        <v/>
      </c>
      <c r="E3101" s="361" t="str">
        <f>IFERROR(IF(LEN(C3101)&gt;0,IF(LEN(INDEX(TasksList!$F$6:$F$25,MATCH(C3101,TasksList!$B$6:$B$25,0),1))=0,"not set!",INDEX(TasksList!$F$6:$F$25,MATCH(C3101,TasksList!$B$6:$B$25,0),1)),""),"")</f>
        <v/>
      </c>
      <c r="F3101" s="360" t="str">
        <f>IFERROR(IF(LEN(D3101)&gt;0,IF(LEN(INDEX(AdressBook!$D$6:$D$25,MATCH(D3101,AdressBook!$B$6:$B$25,0),1))=0,"",INDEX(AdressBook!$D$6:$D$25,MATCH(D3101,AdressBook!$B$6:$B$25,0),1)),""),"")</f>
        <v/>
      </c>
      <c r="G3101" s="361" t="str">
        <f>IFERROR(IF(LEN(INDEX(PlansAndNotes!$F$6:$F$4005,ROW(B3101)-ROW($C$3)))=0,"",INDEX(PlansAndNotes!$F$6:$F$4005,ROW(B3101)-ROW($C$3))),"")</f>
        <v/>
      </c>
      <c r="H3101" s="361" t="str">
        <f>IFERROR(IF(LEN(C3101)&gt;0,IF(LEN(INDEX(TasksList!$G$6:$G$25,MATCH(C3101,TasksList!$B$6:$B$25,0),1))=0,"",INDEX(TasksList!$G$6:$G$25,MATCH(C3101,TasksList!$B$6:$B$25,0),1)),""),"")</f>
        <v/>
      </c>
      <c r="N3101" s="362" t="str">
        <f>IFERROR(IF(LEN(INDEX(PlansAndNotes!$D$6:$D$4005,ROW(B3101)-ROW($C$3)))=0,"",INDEX(PlansAndNotes!$D$6:$D$4005,ROW(B3101)-ROW($C$3))),"")</f>
        <v/>
      </c>
      <c r="O3101" s="165" t="str">
        <f t="shared" si="329"/>
        <v/>
      </c>
      <c r="P3101" s="363" t="str">
        <f>IFERROR(IF(LEN(INDEX(PlansAndNotes!$E$6:$E$4005,ROW(B3101)-ROW($C$3)))=0,"",INDEX(PlansAndNotes!$E$6:$E$4005,ROW(B3101)-ROW($C$3))),"")</f>
        <v/>
      </c>
      <c r="Q3101" s="363" t="str">
        <f>IFERROR(IF(LEN(INDEX(PlansAndNotes!$G$6:$G$4005,ROW(B3101)-ROW($C$3)))=0,"",INDEX(PlansAndNotes!$G$6:$G$4005,ROW(B3101)-ROW($C$3))),"")</f>
        <v/>
      </c>
      <c r="R3101" s="361" t="str">
        <f>IFERROR(IF(LEN(D3101)&gt;0,IF(LEN(INDEX(AdressBook!$C$6:$C$25,MATCH(D3101,AdressBook!$B$6:$B$25,0),1))=0,"",INDEX(AdressBook!$C$6:$C$25,MATCH(D3101,AdressBook!$B$6:$B$25,0),1)),""),"")</f>
        <v/>
      </c>
      <c r="S3101" s="165">
        <f>IF(LEN(C3101)&gt;0,IFERROR(IF(MATCH(C3101,C3102:$C$4004,0)&gt;0,-1,ROW(S3101)-ROW($S$3)),ROW(S3101)-ROW($S$3)),-1)</f>
        <v>-1</v>
      </c>
      <c r="T3101" s="165">
        <f t="shared" si="330"/>
        <v>0</v>
      </c>
      <c r="U3101" s="165" t="str">
        <f t="shared" si="331"/>
        <v/>
      </c>
      <c r="V3101" s="165" t="str">
        <f>IFERROR(IF(OR(C3101="",S3101&lt;0),"",IF(SUBTOTAL(3,C3101:C3101)=0,-1,SUBTOTAL(3,$C$4:C3101))),"")</f>
        <v/>
      </c>
      <c r="W3101" s="156" t="str">
        <f t="array" ref="W3101">IF(LEN(C3101)&gt;0,IFERROR(IF(MATCH(C3101,$C$3:$C3100,0)&gt;0,N3101-INDEX($N$3:N3100,SUMPRODUCT(MAX(ROW($C$3:$C3100)*(C3101=$C$3:$C3100)))-2,1),""),""),"")</f>
        <v/>
      </c>
      <c r="X3101" s="156">
        <f t="shared" ca="1" si="332"/>
        <v>1</v>
      </c>
      <c r="Y3101" s="156">
        <f t="shared" ca="1" si="333"/>
        <v>1</v>
      </c>
    </row>
    <row r="3102" spans="2:25" hidden="1" x14ac:dyDescent="0.25">
      <c r="B3102" s="390" t="str">
        <f>IFERROR(IF(LEN(INDEX(PlansAndNotes!$B$6:$B$2005,ROW(A3102)-ROW($B$3)))=0,"",INDEX(PlansAndNotes!$B$6:$B$2005,ROW(A3102)-ROW($B$3))),"")</f>
        <v/>
      </c>
      <c r="C3102" s="387" t="str">
        <f t="shared" si="334"/>
        <v/>
      </c>
      <c r="D3102" s="361" t="str">
        <f>IFERROR(IF(LEN(C3102)&gt;0,IF(LEN(INDEX(TasksList!$C$6:$C$25,MATCH(C3102,TasksList!$B$6:$B$25,0),1))=0,"",INDEX(TasksList!$C$6:$C$25,MATCH(C3102,TasksList!$B$6:$B$25,0),1)),""),"")</f>
        <v/>
      </c>
      <c r="E3102" s="361" t="str">
        <f>IFERROR(IF(LEN(C3102)&gt;0,IF(LEN(INDEX(TasksList!$F$6:$F$25,MATCH(C3102,TasksList!$B$6:$B$25,0),1))=0,"not set!",INDEX(TasksList!$F$6:$F$25,MATCH(C3102,TasksList!$B$6:$B$25,0),1)),""),"")</f>
        <v/>
      </c>
      <c r="F3102" s="360" t="str">
        <f>IFERROR(IF(LEN(D3102)&gt;0,IF(LEN(INDEX(AdressBook!$D$6:$D$25,MATCH(D3102,AdressBook!$B$6:$B$25,0),1))=0,"",INDEX(AdressBook!$D$6:$D$25,MATCH(D3102,AdressBook!$B$6:$B$25,0),1)),""),"")</f>
        <v/>
      </c>
      <c r="G3102" s="361" t="str">
        <f>IFERROR(IF(LEN(INDEX(PlansAndNotes!$F$6:$F$4005,ROW(B3102)-ROW($C$3)))=0,"",INDEX(PlansAndNotes!$F$6:$F$4005,ROW(B3102)-ROW($C$3))),"")</f>
        <v/>
      </c>
      <c r="H3102" s="361" t="str">
        <f>IFERROR(IF(LEN(C3102)&gt;0,IF(LEN(INDEX(TasksList!$G$6:$G$25,MATCH(C3102,TasksList!$B$6:$B$25,0),1))=0,"",INDEX(TasksList!$G$6:$G$25,MATCH(C3102,TasksList!$B$6:$B$25,0),1)),""),"")</f>
        <v/>
      </c>
      <c r="N3102" s="362" t="str">
        <f>IFERROR(IF(LEN(INDEX(PlansAndNotes!$D$6:$D$4005,ROW(B3102)-ROW($C$3)))=0,"",INDEX(PlansAndNotes!$D$6:$D$4005,ROW(B3102)-ROW($C$3))),"")</f>
        <v/>
      </c>
      <c r="O3102" s="165" t="str">
        <f t="shared" si="329"/>
        <v/>
      </c>
      <c r="P3102" s="363" t="str">
        <f>IFERROR(IF(LEN(INDEX(PlansAndNotes!$E$6:$E$4005,ROW(B3102)-ROW($C$3)))=0,"",INDEX(PlansAndNotes!$E$6:$E$4005,ROW(B3102)-ROW($C$3))),"")</f>
        <v/>
      </c>
      <c r="Q3102" s="363" t="str">
        <f>IFERROR(IF(LEN(INDEX(PlansAndNotes!$G$6:$G$4005,ROW(B3102)-ROW($C$3)))=0,"",INDEX(PlansAndNotes!$G$6:$G$4005,ROW(B3102)-ROW($C$3))),"")</f>
        <v/>
      </c>
      <c r="R3102" s="361" t="str">
        <f>IFERROR(IF(LEN(D3102)&gt;0,IF(LEN(INDEX(AdressBook!$C$6:$C$25,MATCH(D3102,AdressBook!$B$6:$B$25,0),1))=0,"",INDEX(AdressBook!$C$6:$C$25,MATCH(D3102,AdressBook!$B$6:$B$25,0),1)),""),"")</f>
        <v/>
      </c>
      <c r="S3102" s="165">
        <f>IF(LEN(C3102)&gt;0,IFERROR(IF(MATCH(C3102,C3103:$C$4004,0)&gt;0,-1,ROW(S3102)-ROW($S$3)),ROW(S3102)-ROW($S$3)),-1)</f>
        <v>-1</v>
      </c>
      <c r="T3102" s="165">
        <f t="shared" si="330"/>
        <v>0</v>
      </c>
      <c r="U3102" s="165" t="str">
        <f t="shared" si="331"/>
        <v/>
      </c>
      <c r="V3102" s="165" t="str">
        <f>IFERROR(IF(OR(C3102="",S3102&lt;0),"",IF(SUBTOTAL(3,C3102:C3102)=0,-1,SUBTOTAL(3,$C$4:C3102))),"")</f>
        <v/>
      </c>
      <c r="W3102" s="156" t="str">
        <f t="array" ref="W3102">IF(LEN(C3102)&gt;0,IFERROR(IF(MATCH(C3102,$C$3:$C3101,0)&gt;0,N3102-INDEX($N$3:N3101,SUMPRODUCT(MAX(ROW($C$3:$C3101)*(C3102=$C$3:$C3101)))-2,1),""),""),"")</f>
        <v/>
      </c>
      <c r="X3102" s="156">
        <f t="shared" ca="1" si="332"/>
        <v>1</v>
      </c>
      <c r="Y3102" s="156">
        <f t="shared" ca="1" si="333"/>
        <v>1</v>
      </c>
    </row>
    <row r="3103" spans="2:25" hidden="1" x14ac:dyDescent="0.25">
      <c r="B3103" s="390" t="str">
        <f>IFERROR(IF(LEN(INDEX(PlansAndNotes!$B$6:$B$2005,ROW(A3103)-ROW($B$3)))=0,"",INDEX(PlansAndNotes!$B$6:$B$2005,ROW(A3103)-ROW($B$3))),"")</f>
        <v/>
      </c>
      <c r="C3103" s="387" t="str">
        <f t="shared" si="334"/>
        <v/>
      </c>
      <c r="D3103" s="361" t="str">
        <f>IFERROR(IF(LEN(C3103)&gt;0,IF(LEN(INDEX(TasksList!$C$6:$C$25,MATCH(C3103,TasksList!$B$6:$B$25,0),1))=0,"",INDEX(TasksList!$C$6:$C$25,MATCH(C3103,TasksList!$B$6:$B$25,0),1)),""),"")</f>
        <v/>
      </c>
      <c r="E3103" s="361" t="str">
        <f>IFERROR(IF(LEN(C3103)&gt;0,IF(LEN(INDEX(TasksList!$F$6:$F$25,MATCH(C3103,TasksList!$B$6:$B$25,0),1))=0,"not set!",INDEX(TasksList!$F$6:$F$25,MATCH(C3103,TasksList!$B$6:$B$25,0),1)),""),"")</f>
        <v/>
      </c>
      <c r="F3103" s="360" t="str">
        <f>IFERROR(IF(LEN(D3103)&gt;0,IF(LEN(INDEX(AdressBook!$D$6:$D$25,MATCH(D3103,AdressBook!$B$6:$B$25,0),1))=0,"",INDEX(AdressBook!$D$6:$D$25,MATCH(D3103,AdressBook!$B$6:$B$25,0),1)),""),"")</f>
        <v/>
      </c>
      <c r="G3103" s="361" t="str">
        <f>IFERROR(IF(LEN(INDEX(PlansAndNotes!$F$6:$F$4005,ROW(B3103)-ROW($C$3)))=0,"",INDEX(PlansAndNotes!$F$6:$F$4005,ROW(B3103)-ROW($C$3))),"")</f>
        <v/>
      </c>
      <c r="H3103" s="361" t="str">
        <f>IFERROR(IF(LEN(C3103)&gt;0,IF(LEN(INDEX(TasksList!$G$6:$G$25,MATCH(C3103,TasksList!$B$6:$B$25,0),1))=0,"",INDEX(TasksList!$G$6:$G$25,MATCH(C3103,TasksList!$B$6:$B$25,0),1)),""),"")</f>
        <v/>
      </c>
      <c r="N3103" s="362" t="str">
        <f>IFERROR(IF(LEN(INDEX(PlansAndNotes!$D$6:$D$4005,ROW(B3103)-ROW($C$3)))=0,"",INDEX(PlansAndNotes!$D$6:$D$4005,ROW(B3103)-ROW($C$3))),"")</f>
        <v/>
      </c>
      <c r="O3103" s="165" t="str">
        <f t="shared" si="329"/>
        <v/>
      </c>
      <c r="P3103" s="363" t="str">
        <f>IFERROR(IF(LEN(INDEX(PlansAndNotes!$E$6:$E$4005,ROW(B3103)-ROW($C$3)))=0,"",INDEX(PlansAndNotes!$E$6:$E$4005,ROW(B3103)-ROW($C$3))),"")</f>
        <v/>
      </c>
      <c r="Q3103" s="363" t="str">
        <f>IFERROR(IF(LEN(INDEX(PlansAndNotes!$G$6:$G$4005,ROW(B3103)-ROW($C$3)))=0,"",INDEX(PlansAndNotes!$G$6:$G$4005,ROW(B3103)-ROW($C$3))),"")</f>
        <v/>
      </c>
      <c r="R3103" s="361" t="str">
        <f>IFERROR(IF(LEN(D3103)&gt;0,IF(LEN(INDEX(AdressBook!$C$6:$C$25,MATCH(D3103,AdressBook!$B$6:$B$25,0),1))=0,"",INDEX(AdressBook!$C$6:$C$25,MATCH(D3103,AdressBook!$B$6:$B$25,0),1)),""),"")</f>
        <v/>
      </c>
      <c r="S3103" s="165">
        <f>IF(LEN(C3103)&gt;0,IFERROR(IF(MATCH(C3103,C3104:$C$4004,0)&gt;0,-1,ROW(S3103)-ROW($S$3)),ROW(S3103)-ROW($S$3)),-1)</f>
        <v>-1</v>
      </c>
      <c r="T3103" s="165">
        <f t="shared" si="330"/>
        <v>0</v>
      </c>
      <c r="U3103" s="165" t="str">
        <f t="shared" si="331"/>
        <v/>
      </c>
      <c r="V3103" s="165" t="str">
        <f>IFERROR(IF(OR(C3103="",S3103&lt;0),"",IF(SUBTOTAL(3,C3103:C3103)=0,-1,SUBTOTAL(3,$C$4:C3103))),"")</f>
        <v/>
      </c>
      <c r="W3103" s="156" t="str">
        <f t="array" ref="W3103">IF(LEN(C3103)&gt;0,IFERROR(IF(MATCH(C3103,$C$3:$C3102,0)&gt;0,N3103-INDEX($N$3:N3102,SUMPRODUCT(MAX(ROW($C$3:$C3102)*(C3103=$C$3:$C3102)))-2,1),""),""),"")</f>
        <v/>
      </c>
      <c r="X3103" s="156">
        <f t="shared" ca="1" si="332"/>
        <v>1</v>
      </c>
      <c r="Y3103" s="156">
        <f t="shared" ca="1" si="333"/>
        <v>1</v>
      </c>
    </row>
    <row r="3104" spans="2:25" hidden="1" x14ac:dyDescent="0.25">
      <c r="B3104" s="390" t="str">
        <f>IFERROR(IF(LEN(INDEX(PlansAndNotes!$B$6:$B$2005,ROW(A3104)-ROW($B$3)))=0,"",INDEX(PlansAndNotes!$B$6:$B$2005,ROW(A3104)-ROW($B$3))),"")</f>
        <v/>
      </c>
      <c r="C3104" s="387" t="str">
        <f t="shared" si="334"/>
        <v/>
      </c>
      <c r="D3104" s="361" t="str">
        <f>IFERROR(IF(LEN(C3104)&gt;0,IF(LEN(INDEX(TasksList!$C$6:$C$25,MATCH(C3104,TasksList!$B$6:$B$25,0),1))=0,"",INDEX(TasksList!$C$6:$C$25,MATCH(C3104,TasksList!$B$6:$B$25,0),1)),""),"")</f>
        <v/>
      </c>
      <c r="E3104" s="361" t="str">
        <f>IFERROR(IF(LEN(C3104)&gt;0,IF(LEN(INDEX(TasksList!$F$6:$F$25,MATCH(C3104,TasksList!$B$6:$B$25,0),1))=0,"not set!",INDEX(TasksList!$F$6:$F$25,MATCH(C3104,TasksList!$B$6:$B$25,0),1)),""),"")</f>
        <v/>
      </c>
      <c r="F3104" s="360" t="str">
        <f>IFERROR(IF(LEN(D3104)&gt;0,IF(LEN(INDEX(AdressBook!$D$6:$D$25,MATCH(D3104,AdressBook!$B$6:$B$25,0),1))=0,"",INDEX(AdressBook!$D$6:$D$25,MATCH(D3104,AdressBook!$B$6:$B$25,0),1)),""),"")</f>
        <v/>
      </c>
      <c r="G3104" s="361" t="str">
        <f>IFERROR(IF(LEN(INDEX(PlansAndNotes!$F$6:$F$4005,ROW(B3104)-ROW($C$3)))=0,"",INDEX(PlansAndNotes!$F$6:$F$4005,ROW(B3104)-ROW($C$3))),"")</f>
        <v/>
      </c>
      <c r="H3104" s="361" t="str">
        <f>IFERROR(IF(LEN(C3104)&gt;0,IF(LEN(INDEX(TasksList!$G$6:$G$25,MATCH(C3104,TasksList!$B$6:$B$25,0),1))=0,"",INDEX(TasksList!$G$6:$G$25,MATCH(C3104,TasksList!$B$6:$B$25,0),1)),""),"")</f>
        <v/>
      </c>
      <c r="N3104" s="362" t="str">
        <f>IFERROR(IF(LEN(INDEX(PlansAndNotes!$D$6:$D$4005,ROW(B3104)-ROW($C$3)))=0,"",INDEX(PlansAndNotes!$D$6:$D$4005,ROW(B3104)-ROW($C$3))),"")</f>
        <v/>
      </c>
      <c r="O3104" s="165" t="str">
        <f t="shared" si="329"/>
        <v/>
      </c>
      <c r="P3104" s="363" t="str">
        <f>IFERROR(IF(LEN(INDEX(PlansAndNotes!$E$6:$E$4005,ROW(B3104)-ROW($C$3)))=0,"",INDEX(PlansAndNotes!$E$6:$E$4005,ROW(B3104)-ROW($C$3))),"")</f>
        <v/>
      </c>
      <c r="Q3104" s="363" t="str">
        <f>IFERROR(IF(LEN(INDEX(PlansAndNotes!$G$6:$G$4005,ROW(B3104)-ROW($C$3)))=0,"",INDEX(PlansAndNotes!$G$6:$G$4005,ROW(B3104)-ROW($C$3))),"")</f>
        <v/>
      </c>
      <c r="R3104" s="361" t="str">
        <f>IFERROR(IF(LEN(D3104)&gt;0,IF(LEN(INDEX(AdressBook!$C$6:$C$25,MATCH(D3104,AdressBook!$B$6:$B$25,0),1))=0,"",INDEX(AdressBook!$C$6:$C$25,MATCH(D3104,AdressBook!$B$6:$B$25,0),1)),""),"")</f>
        <v/>
      </c>
      <c r="S3104" s="165">
        <f>IF(LEN(C3104)&gt;0,IFERROR(IF(MATCH(C3104,C3105:$C$4004,0)&gt;0,-1,ROW(S3104)-ROW($S$3)),ROW(S3104)-ROW($S$3)),-1)</f>
        <v>-1</v>
      </c>
      <c r="T3104" s="165">
        <f t="shared" si="330"/>
        <v>0</v>
      </c>
      <c r="U3104" s="165" t="str">
        <f t="shared" si="331"/>
        <v/>
      </c>
      <c r="V3104" s="165" t="str">
        <f>IFERROR(IF(OR(C3104="",S3104&lt;0),"",IF(SUBTOTAL(3,C3104:C3104)=0,-1,SUBTOTAL(3,$C$4:C3104))),"")</f>
        <v/>
      </c>
      <c r="W3104" s="156" t="str">
        <f t="array" ref="W3104">IF(LEN(C3104)&gt;0,IFERROR(IF(MATCH(C3104,$C$3:$C3103,0)&gt;0,N3104-INDEX($N$3:N3103,SUMPRODUCT(MAX(ROW($C$3:$C3103)*(C3104=$C$3:$C3103)))-2,1),""),""),"")</f>
        <v/>
      </c>
      <c r="X3104" s="156">
        <f t="shared" ca="1" si="332"/>
        <v>1</v>
      </c>
      <c r="Y3104" s="156">
        <f t="shared" ca="1" si="333"/>
        <v>1</v>
      </c>
    </row>
    <row r="3105" spans="2:25" hidden="1" x14ac:dyDescent="0.25">
      <c r="B3105" s="390" t="str">
        <f>IFERROR(IF(LEN(INDEX(PlansAndNotes!$B$6:$B$2005,ROW(A3105)-ROW($B$3)))=0,"",INDEX(PlansAndNotes!$B$6:$B$2005,ROW(A3105)-ROW($B$3))),"")</f>
        <v/>
      </c>
      <c r="C3105" s="387" t="str">
        <f t="shared" si="334"/>
        <v/>
      </c>
      <c r="D3105" s="361" t="str">
        <f>IFERROR(IF(LEN(C3105)&gt;0,IF(LEN(INDEX(TasksList!$C$6:$C$25,MATCH(C3105,TasksList!$B$6:$B$25,0),1))=0,"",INDEX(TasksList!$C$6:$C$25,MATCH(C3105,TasksList!$B$6:$B$25,0),1)),""),"")</f>
        <v/>
      </c>
      <c r="E3105" s="361" t="str">
        <f>IFERROR(IF(LEN(C3105)&gt;0,IF(LEN(INDEX(TasksList!$F$6:$F$25,MATCH(C3105,TasksList!$B$6:$B$25,0),1))=0,"not set!",INDEX(TasksList!$F$6:$F$25,MATCH(C3105,TasksList!$B$6:$B$25,0),1)),""),"")</f>
        <v/>
      </c>
      <c r="F3105" s="360" t="str">
        <f>IFERROR(IF(LEN(D3105)&gt;0,IF(LEN(INDEX(AdressBook!$D$6:$D$25,MATCH(D3105,AdressBook!$B$6:$B$25,0),1))=0,"",INDEX(AdressBook!$D$6:$D$25,MATCH(D3105,AdressBook!$B$6:$B$25,0),1)),""),"")</f>
        <v/>
      </c>
      <c r="G3105" s="361" t="str">
        <f>IFERROR(IF(LEN(INDEX(PlansAndNotes!$F$6:$F$4005,ROW(B3105)-ROW($C$3)))=0,"",INDEX(PlansAndNotes!$F$6:$F$4005,ROW(B3105)-ROW($C$3))),"")</f>
        <v/>
      </c>
      <c r="H3105" s="361" t="str">
        <f>IFERROR(IF(LEN(C3105)&gt;0,IF(LEN(INDEX(TasksList!$G$6:$G$25,MATCH(C3105,TasksList!$B$6:$B$25,0),1))=0,"",INDEX(TasksList!$G$6:$G$25,MATCH(C3105,TasksList!$B$6:$B$25,0),1)),""),"")</f>
        <v/>
      </c>
      <c r="N3105" s="362" t="str">
        <f>IFERROR(IF(LEN(INDEX(PlansAndNotes!$D$6:$D$4005,ROW(B3105)-ROW($C$3)))=0,"",INDEX(PlansAndNotes!$D$6:$D$4005,ROW(B3105)-ROW($C$3))),"")</f>
        <v/>
      </c>
      <c r="O3105" s="165" t="str">
        <f t="shared" si="329"/>
        <v/>
      </c>
      <c r="P3105" s="363" t="str">
        <f>IFERROR(IF(LEN(INDEX(PlansAndNotes!$E$6:$E$4005,ROW(B3105)-ROW($C$3)))=0,"",INDEX(PlansAndNotes!$E$6:$E$4005,ROW(B3105)-ROW($C$3))),"")</f>
        <v/>
      </c>
      <c r="Q3105" s="363" t="str">
        <f>IFERROR(IF(LEN(INDEX(PlansAndNotes!$G$6:$G$4005,ROW(B3105)-ROW($C$3)))=0,"",INDEX(PlansAndNotes!$G$6:$G$4005,ROW(B3105)-ROW($C$3))),"")</f>
        <v/>
      </c>
      <c r="R3105" s="361" t="str">
        <f>IFERROR(IF(LEN(D3105)&gt;0,IF(LEN(INDEX(AdressBook!$C$6:$C$25,MATCH(D3105,AdressBook!$B$6:$B$25,0),1))=0,"",INDEX(AdressBook!$C$6:$C$25,MATCH(D3105,AdressBook!$B$6:$B$25,0),1)),""),"")</f>
        <v/>
      </c>
      <c r="S3105" s="165">
        <f>IF(LEN(C3105)&gt;0,IFERROR(IF(MATCH(C3105,C3106:$C$4004,0)&gt;0,-1,ROW(S3105)-ROW($S$3)),ROW(S3105)-ROW($S$3)),-1)</f>
        <v>-1</v>
      </c>
      <c r="T3105" s="165">
        <f t="shared" si="330"/>
        <v>0</v>
      </c>
      <c r="U3105" s="165" t="str">
        <f t="shared" si="331"/>
        <v/>
      </c>
      <c r="V3105" s="165" t="str">
        <f>IFERROR(IF(OR(C3105="",S3105&lt;0),"",IF(SUBTOTAL(3,C3105:C3105)=0,-1,SUBTOTAL(3,$C$4:C3105))),"")</f>
        <v/>
      </c>
      <c r="W3105" s="156" t="str">
        <f t="array" ref="W3105">IF(LEN(C3105)&gt;0,IFERROR(IF(MATCH(C3105,$C$3:$C3104,0)&gt;0,N3105-INDEX($N$3:N3104,SUMPRODUCT(MAX(ROW($C$3:$C3104)*(C3105=$C$3:$C3104)))-2,1),""),""),"")</f>
        <v/>
      </c>
      <c r="X3105" s="156">
        <f t="shared" ca="1" si="332"/>
        <v>1</v>
      </c>
      <c r="Y3105" s="156">
        <f t="shared" ca="1" si="333"/>
        <v>1</v>
      </c>
    </row>
    <row r="3106" spans="2:25" hidden="1" x14ac:dyDescent="0.25">
      <c r="B3106" s="390" t="str">
        <f>IFERROR(IF(LEN(INDEX(PlansAndNotes!$B$6:$B$2005,ROW(A3106)-ROW($B$3)))=0,"",INDEX(PlansAndNotes!$B$6:$B$2005,ROW(A3106)-ROW($B$3))),"")</f>
        <v/>
      </c>
      <c r="C3106" s="387" t="str">
        <f t="shared" si="334"/>
        <v/>
      </c>
      <c r="D3106" s="361" t="str">
        <f>IFERROR(IF(LEN(C3106)&gt;0,IF(LEN(INDEX(TasksList!$C$6:$C$25,MATCH(C3106,TasksList!$B$6:$B$25,0),1))=0,"",INDEX(TasksList!$C$6:$C$25,MATCH(C3106,TasksList!$B$6:$B$25,0),1)),""),"")</f>
        <v/>
      </c>
      <c r="E3106" s="361" t="str">
        <f>IFERROR(IF(LEN(C3106)&gt;0,IF(LEN(INDEX(TasksList!$F$6:$F$25,MATCH(C3106,TasksList!$B$6:$B$25,0),1))=0,"not set!",INDEX(TasksList!$F$6:$F$25,MATCH(C3106,TasksList!$B$6:$B$25,0),1)),""),"")</f>
        <v/>
      </c>
      <c r="F3106" s="360" t="str">
        <f>IFERROR(IF(LEN(D3106)&gt;0,IF(LEN(INDEX(AdressBook!$D$6:$D$25,MATCH(D3106,AdressBook!$B$6:$B$25,0),1))=0,"",INDEX(AdressBook!$D$6:$D$25,MATCH(D3106,AdressBook!$B$6:$B$25,0),1)),""),"")</f>
        <v/>
      </c>
      <c r="G3106" s="361" t="str">
        <f>IFERROR(IF(LEN(INDEX(PlansAndNotes!$F$6:$F$4005,ROW(B3106)-ROW($C$3)))=0,"",INDEX(PlansAndNotes!$F$6:$F$4005,ROW(B3106)-ROW($C$3))),"")</f>
        <v/>
      </c>
      <c r="H3106" s="361" t="str">
        <f>IFERROR(IF(LEN(C3106)&gt;0,IF(LEN(INDEX(TasksList!$G$6:$G$25,MATCH(C3106,TasksList!$B$6:$B$25,0),1))=0,"",INDEX(TasksList!$G$6:$G$25,MATCH(C3106,TasksList!$B$6:$B$25,0),1)),""),"")</f>
        <v/>
      </c>
      <c r="N3106" s="362" t="str">
        <f>IFERROR(IF(LEN(INDEX(PlansAndNotes!$D$6:$D$4005,ROW(B3106)-ROW($C$3)))=0,"",INDEX(PlansAndNotes!$D$6:$D$4005,ROW(B3106)-ROW($C$3))),"")</f>
        <v/>
      </c>
      <c r="O3106" s="165" t="str">
        <f t="shared" si="329"/>
        <v/>
      </c>
      <c r="P3106" s="363" t="str">
        <f>IFERROR(IF(LEN(INDEX(PlansAndNotes!$E$6:$E$4005,ROW(B3106)-ROW($C$3)))=0,"",INDEX(PlansAndNotes!$E$6:$E$4005,ROW(B3106)-ROW($C$3))),"")</f>
        <v/>
      </c>
      <c r="Q3106" s="363" t="str">
        <f>IFERROR(IF(LEN(INDEX(PlansAndNotes!$G$6:$G$4005,ROW(B3106)-ROW($C$3)))=0,"",INDEX(PlansAndNotes!$G$6:$G$4005,ROW(B3106)-ROW($C$3))),"")</f>
        <v/>
      </c>
      <c r="R3106" s="361" t="str">
        <f>IFERROR(IF(LEN(D3106)&gt;0,IF(LEN(INDEX(AdressBook!$C$6:$C$25,MATCH(D3106,AdressBook!$B$6:$B$25,0),1))=0,"",INDEX(AdressBook!$C$6:$C$25,MATCH(D3106,AdressBook!$B$6:$B$25,0),1)),""),"")</f>
        <v/>
      </c>
      <c r="S3106" s="165">
        <f>IF(LEN(C3106)&gt;0,IFERROR(IF(MATCH(C3106,C3107:$C$4004,0)&gt;0,-1,ROW(S3106)-ROW($S$3)),ROW(S3106)-ROW($S$3)),-1)</f>
        <v>-1</v>
      </c>
      <c r="T3106" s="165">
        <f t="shared" si="330"/>
        <v>0</v>
      </c>
      <c r="U3106" s="165" t="str">
        <f t="shared" si="331"/>
        <v/>
      </c>
      <c r="V3106" s="165" t="str">
        <f>IFERROR(IF(OR(C3106="",S3106&lt;0),"",IF(SUBTOTAL(3,C3106:C3106)=0,-1,SUBTOTAL(3,$C$4:C3106))),"")</f>
        <v/>
      </c>
      <c r="W3106" s="156" t="str">
        <f t="array" ref="W3106">IF(LEN(C3106)&gt;0,IFERROR(IF(MATCH(C3106,$C$3:$C3105,0)&gt;0,N3106-INDEX($N$3:N3105,SUMPRODUCT(MAX(ROW($C$3:$C3105)*(C3106=$C$3:$C3105)))-2,1),""),""),"")</f>
        <v/>
      </c>
      <c r="X3106" s="156">
        <f t="shared" ca="1" si="332"/>
        <v>1</v>
      </c>
      <c r="Y3106" s="156">
        <f t="shared" ca="1" si="333"/>
        <v>1</v>
      </c>
    </row>
    <row r="3107" spans="2:25" hidden="1" x14ac:dyDescent="0.25">
      <c r="B3107" s="390" t="str">
        <f>IFERROR(IF(LEN(INDEX(PlansAndNotes!$B$6:$B$2005,ROW(A3107)-ROW($B$3)))=0,"",INDEX(PlansAndNotes!$B$6:$B$2005,ROW(A3107)-ROW($B$3))),"")</f>
        <v/>
      </c>
      <c r="C3107" s="387" t="str">
        <f t="shared" si="334"/>
        <v/>
      </c>
      <c r="D3107" s="361" t="str">
        <f>IFERROR(IF(LEN(C3107)&gt;0,IF(LEN(INDEX(TasksList!$C$6:$C$25,MATCH(C3107,TasksList!$B$6:$B$25,0),1))=0,"",INDEX(TasksList!$C$6:$C$25,MATCH(C3107,TasksList!$B$6:$B$25,0),1)),""),"")</f>
        <v/>
      </c>
      <c r="E3107" s="361" t="str">
        <f>IFERROR(IF(LEN(C3107)&gt;0,IF(LEN(INDEX(TasksList!$F$6:$F$25,MATCH(C3107,TasksList!$B$6:$B$25,0),1))=0,"not set!",INDEX(TasksList!$F$6:$F$25,MATCH(C3107,TasksList!$B$6:$B$25,0),1)),""),"")</f>
        <v/>
      </c>
      <c r="F3107" s="360" t="str">
        <f>IFERROR(IF(LEN(D3107)&gt;0,IF(LEN(INDEX(AdressBook!$D$6:$D$25,MATCH(D3107,AdressBook!$B$6:$B$25,0),1))=0,"",INDEX(AdressBook!$D$6:$D$25,MATCH(D3107,AdressBook!$B$6:$B$25,0),1)),""),"")</f>
        <v/>
      </c>
      <c r="G3107" s="361" t="str">
        <f>IFERROR(IF(LEN(INDEX(PlansAndNotes!$F$6:$F$4005,ROW(B3107)-ROW($C$3)))=0,"",INDEX(PlansAndNotes!$F$6:$F$4005,ROW(B3107)-ROW($C$3))),"")</f>
        <v/>
      </c>
      <c r="H3107" s="361" t="str">
        <f>IFERROR(IF(LEN(C3107)&gt;0,IF(LEN(INDEX(TasksList!$G$6:$G$25,MATCH(C3107,TasksList!$B$6:$B$25,0),1))=0,"",INDEX(TasksList!$G$6:$G$25,MATCH(C3107,TasksList!$B$6:$B$25,0),1)),""),"")</f>
        <v/>
      </c>
      <c r="N3107" s="362" t="str">
        <f>IFERROR(IF(LEN(INDEX(PlansAndNotes!$D$6:$D$4005,ROW(B3107)-ROW($C$3)))=0,"",INDEX(PlansAndNotes!$D$6:$D$4005,ROW(B3107)-ROW($C$3))),"")</f>
        <v/>
      </c>
      <c r="O3107" s="165" t="str">
        <f t="shared" si="329"/>
        <v/>
      </c>
      <c r="P3107" s="363" t="str">
        <f>IFERROR(IF(LEN(INDEX(PlansAndNotes!$E$6:$E$4005,ROW(B3107)-ROW($C$3)))=0,"",INDEX(PlansAndNotes!$E$6:$E$4005,ROW(B3107)-ROW($C$3))),"")</f>
        <v/>
      </c>
      <c r="Q3107" s="363" t="str">
        <f>IFERROR(IF(LEN(INDEX(PlansAndNotes!$G$6:$G$4005,ROW(B3107)-ROW($C$3)))=0,"",INDEX(PlansAndNotes!$G$6:$G$4005,ROW(B3107)-ROW($C$3))),"")</f>
        <v/>
      </c>
      <c r="R3107" s="361" t="str">
        <f>IFERROR(IF(LEN(D3107)&gt;0,IF(LEN(INDEX(AdressBook!$C$6:$C$25,MATCH(D3107,AdressBook!$B$6:$B$25,0),1))=0,"",INDEX(AdressBook!$C$6:$C$25,MATCH(D3107,AdressBook!$B$6:$B$25,0),1)),""),"")</f>
        <v/>
      </c>
      <c r="S3107" s="165">
        <f>IF(LEN(C3107)&gt;0,IFERROR(IF(MATCH(C3107,C3108:$C$4004,0)&gt;0,-1,ROW(S3107)-ROW($S$3)),ROW(S3107)-ROW($S$3)),-1)</f>
        <v>-1</v>
      </c>
      <c r="T3107" s="165">
        <f t="shared" si="330"/>
        <v>0</v>
      </c>
      <c r="U3107" s="165" t="str">
        <f t="shared" si="331"/>
        <v/>
      </c>
      <c r="V3107" s="165" t="str">
        <f>IFERROR(IF(OR(C3107="",S3107&lt;0),"",IF(SUBTOTAL(3,C3107:C3107)=0,-1,SUBTOTAL(3,$C$4:C3107))),"")</f>
        <v/>
      </c>
      <c r="W3107" s="156" t="str">
        <f t="array" ref="W3107">IF(LEN(C3107)&gt;0,IFERROR(IF(MATCH(C3107,$C$3:$C3106,0)&gt;0,N3107-INDEX($N$3:N3106,SUMPRODUCT(MAX(ROW($C$3:$C3106)*(C3107=$C$3:$C3106)))-2,1),""),""),"")</f>
        <v/>
      </c>
      <c r="X3107" s="156">
        <f t="shared" ca="1" si="332"/>
        <v>1</v>
      </c>
      <c r="Y3107" s="156">
        <f t="shared" ca="1" si="333"/>
        <v>1</v>
      </c>
    </row>
    <row r="3108" spans="2:25" hidden="1" x14ac:dyDescent="0.25">
      <c r="B3108" s="390" t="str">
        <f>IFERROR(IF(LEN(INDEX(PlansAndNotes!$B$6:$B$2005,ROW(A3108)-ROW($B$3)))=0,"",INDEX(PlansAndNotes!$B$6:$B$2005,ROW(A3108)-ROW($B$3))),"")</f>
        <v/>
      </c>
      <c r="C3108" s="387" t="str">
        <f t="shared" si="334"/>
        <v/>
      </c>
      <c r="D3108" s="361" t="str">
        <f>IFERROR(IF(LEN(C3108)&gt;0,IF(LEN(INDEX(TasksList!$C$6:$C$25,MATCH(C3108,TasksList!$B$6:$B$25,0),1))=0,"",INDEX(TasksList!$C$6:$C$25,MATCH(C3108,TasksList!$B$6:$B$25,0),1)),""),"")</f>
        <v/>
      </c>
      <c r="E3108" s="361" t="str">
        <f>IFERROR(IF(LEN(C3108)&gt;0,IF(LEN(INDEX(TasksList!$F$6:$F$25,MATCH(C3108,TasksList!$B$6:$B$25,0),1))=0,"not set!",INDEX(TasksList!$F$6:$F$25,MATCH(C3108,TasksList!$B$6:$B$25,0),1)),""),"")</f>
        <v/>
      </c>
      <c r="F3108" s="360" t="str">
        <f>IFERROR(IF(LEN(D3108)&gt;0,IF(LEN(INDEX(AdressBook!$D$6:$D$25,MATCH(D3108,AdressBook!$B$6:$B$25,0),1))=0,"",INDEX(AdressBook!$D$6:$D$25,MATCH(D3108,AdressBook!$B$6:$B$25,0),1)),""),"")</f>
        <v/>
      </c>
      <c r="G3108" s="361" t="str">
        <f>IFERROR(IF(LEN(INDEX(PlansAndNotes!$F$6:$F$4005,ROW(B3108)-ROW($C$3)))=0,"",INDEX(PlansAndNotes!$F$6:$F$4005,ROW(B3108)-ROW($C$3))),"")</f>
        <v/>
      </c>
      <c r="H3108" s="361" t="str">
        <f>IFERROR(IF(LEN(C3108)&gt;0,IF(LEN(INDEX(TasksList!$G$6:$G$25,MATCH(C3108,TasksList!$B$6:$B$25,0),1))=0,"",INDEX(TasksList!$G$6:$G$25,MATCH(C3108,TasksList!$B$6:$B$25,0),1)),""),"")</f>
        <v/>
      </c>
      <c r="N3108" s="362" t="str">
        <f>IFERROR(IF(LEN(INDEX(PlansAndNotes!$D$6:$D$4005,ROW(B3108)-ROW($C$3)))=0,"",INDEX(PlansAndNotes!$D$6:$D$4005,ROW(B3108)-ROW($C$3))),"")</f>
        <v/>
      </c>
      <c r="O3108" s="165" t="str">
        <f t="shared" si="329"/>
        <v/>
      </c>
      <c r="P3108" s="363" t="str">
        <f>IFERROR(IF(LEN(INDEX(PlansAndNotes!$E$6:$E$4005,ROW(B3108)-ROW($C$3)))=0,"",INDEX(PlansAndNotes!$E$6:$E$4005,ROW(B3108)-ROW($C$3))),"")</f>
        <v/>
      </c>
      <c r="Q3108" s="363" t="str">
        <f>IFERROR(IF(LEN(INDEX(PlansAndNotes!$G$6:$G$4005,ROW(B3108)-ROW($C$3)))=0,"",INDEX(PlansAndNotes!$G$6:$G$4005,ROW(B3108)-ROW($C$3))),"")</f>
        <v/>
      </c>
      <c r="R3108" s="361" t="str">
        <f>IFERROR(IF(LEN(D3108)&gt;0,IF(LEN(INDEX(AdressBook!$C$6:$C$25,MATCH(D3108,AdressBook!$B$6:$B$25,0),1))=0,"",INDEX(AdressBook!$C$6:$C$25,MATCH(D3108,AdressBook!$B$6:$B$25,0),1)),""),"")</f>
        <v/>
      </c>
      <c r="S3108" s="165">
        <f>IF(LEN(C3108)&gt;0,IFERROR(IF(MATCH(C3108,C3109:$C$4004,0)&gt;0,-1,ROW(S3108)-ROW($S$3)),ROW(S3108)-ROW($S$3)),-1)</f>
        <v>-1</v>
      </c>
      <c r="T3108" s="165">
        <f t="shared" si="330"/>
        <v>0</v>
      </c>
      <c r="U3108" s="165" t="str">
        <f t="shared" si="331"/>
        <v/>
      </c>
      <c r="V3108" s="165" t="str">
        <f>IFERROR(IF(OR(C3108="",S3108&lt;0),"",IF(SUBTOTAL(3,C3108:C3108)=0,-1,SUBTOTAL(3,$C$4:C3108))),"")</f>
        <v/>
      </c>
      <c r="W3108" s="156" t="str">
        <f t="array" ref="W3108">IF(LEN(C3108)&gt;0,IFERROR(IF(MATCH(C3108,$C$3:$C3107,0)&gt;0,N3108-INDEX($N$3:N3107,SUMPRODUCT(MAX(ROW($C$3:$C3107)*(C3108=$C$3:$C3107)))-2,1),""),""),"")</f>
        <v/>
      </c>
      <c r="X3108" s="156">
        <f t="shared" ca="1" si="332"/>
        <v>1</v>
      </c>
      <c r="Y3108" s="156">
        <f t="shared" ca="1" si="333"/>
        <v>1</v>
      </c>
    </row>
    <row r="3109" spans="2:25" hidden="1" x14ac:dyDescent="0.25">
      <c r="B3109" s="390" t="str">
        <f>IFERROR(IF(LEN(INDEX(PlansAndNotes!$B$6:$B$2005,ROW(A3109)-ROW($B$3)))=0,"",INDEX(PlansAndNotes!$B$6:$B$2005,ROW(A3109)-ROW($B$3))),"")</f>
        <v/>
      </c>
      <c r="C3109" s="387" t="str">
        <f t="shared" si="334"/>
        <v/>
      </c>
      <c r="D3109" s="361" t="str">
        <f>IFERROR(IF(LEN(C3109)&gt;0,IF(LEN(INDEX(TasksList!$C$6:$C$25,MATCH(C3109,TasksList!$B$6:$B$25,0),1))=0,"",INDEX(TasksList!$C$6:$C$25,MATCH(C3109,TasksList!$B$6:$B$25,0),1)),""),"")</f>
        <v/>
      </c>
      <c r="E3109" s="361" t="str">
        <f>IFERROR(IF(LEN(C3109)&gt;0,IF(LEN(INDEX(TasksList!$F$6:$F$25,MATCH(C3109,TasksList!$B$6:$B$25,0),1))=0,"not set!",INDEX(TasksList!$F$6:$F$25,MATCH(C3109,TasksList!$B$6:$B$25,0),1)),""),"")</f>
        <v/>
      </c>
      <c r="F3109" s="360" t="str">
        <f>IFERROR(IF(LEN(D3109)&gt;0,IF(LEN(INDEX(AdressBook!$D$6:$D$25,MATCH(D3109,AdressBook!$B$6:$B$25,0),1))=0,"",INDEX(AdressBook!$D$6:$D$25,MATCH(D3109,AdressBook!$B$6:$B$25,0),1)),""),"")</f>
        <v/>
      </c>
      <c r="G3109" s="361" t="str">
        <f>IFERROR(IF(LEN(INDEX(PlansAndNotes!$F$6:$F$4005,ROW(B3109)-ROW($C$3)))=0,"",INDEX(PlansAndNotes!$F$6:$F$4005,ROW(B3109)-ROW($C$3))),"")</f>
        <v/>
      </c>
      <c r="H3109" s="361" t="str">
        <f>IFERROR(IF(LEN(C3109)&gt;0,IF(LEN(INDEX(TasksList!$G$6:$G$25,MATCH(C3109,TasksList!$B$6:$B$25,0),1))=0,"",INDEX(TasksList!$G$6:$G$25,MATCH(C3109,TasksList!$B$6:$B$25,0),1)),""),"")</f>
        <v/>
      </c>
      <c r="N3109" s="362" t="str">
        <f>IFERROR(IF(LEN(INDEX(PlansAndNotes!$D$6:$D$4005,ROW(B3109)-ROW($C$3)))=0,"",INDEX(PlansAndNotes!$D$6:$D$4005,ROW(B3109)-ROW($C$3))),"")</f>
        <v/>
      </c>
      <c r="O3109" s="165" t="str">
        <f t="shared" si="329"/>
        <v/>
      </c>
      <c r="P3109" s="363" t="str">
        <f>IFERROR(IF(LEN(INDEX(PlansAndNotes!$E$6:$E$4005,ROW(B3109)-ROW($C$3)))=0,"",INDEX(PlansAndNotes!$E$6:$E$4005,ROW(B3109)-ROW($C$3))),"")</f>
        <v/>
      </c>
      <c r="Q3109" s="363" t="str">
        <f>IFERROR(IF(LEN(INDEX(PlansAndNotes!$G$6:$G$4005,ROW(B3109)-ROW($C$3)))=0,"",INDEX(PlansAndNotes!$G$6:$G$4005,ROW(B3109)-ROW($C$3))),"")</f>
        <v/>
      </c>
      <c r="R3109" s="361" t="str">
        <f>IFERROR(IF(LEN(D3109)&gt;0,IF(LEN(INDEX(AdressBook!$C$6:$C$25,MATCH(D3109,AdressBook!$B$6:$B$25,0),1))=0,"",INDEX(AdressBook!$C$6:$C$25,MATCH(D3109,AdressBook!$B$6:$B$25,0),1)),""),"")</f>
        <v/>
      </c>
      <c r="S3109" s="165">
        <f>IF(LEN(C3109)&gt;0,IFERROR(IF(MATCH(C3109,C3110:$C$4004,0)&gt;0,-1,ROW(S3109)-ROW($S$3)),ROW(S3109)-ROW($S$3)),-1)</f>
        <v>-1</v>
      </c>
      <c r="T3109" s="165">
        <f t="shared" si="330"/>
        <v>0</v>
      </c>
      <c r="U3109" s="165" t="str">
        <f t="shared" si="331"/>
        <v/>
      </c>
      <c r="V3109" s="165" t="str">
        <f>IFERROR(IF(OR(C3109="",S3109&lt;0),"",IF(SUBTOTAL(3,C3109:C3109)=0,-1,SUBTOTAL(3,$C$4:C3109))),"")</f>
        <v/>
      </c>
      <c r="W3109" s="156" t="str">
        <f t="array" ref="W3109">IF(LEN(C3109)&gt;0,IFERROR(IF(MATCH(C3109,$C$3:$C3108,0)&gt;0,N3109-INDEX($N$3:N3108,SUMPRODUCT(MAX(ROW($C$3:$C3108)*(C3109=$C$3:$C3108)))-2,1),""),""),"")</f>
        <v/>
      </c>
      <c r="X3109" s="156">
        <f t="shared" ca="1" si="332"/>
        <v>1</v>
      </c>
      <c r="Y3109" s="156">
        <f t="shared" ca="1" si="333"/>
        <v>1</v>
      </c>
    </row>
    <row r="3110" spans="2:25" hidden="1" x14ac:dyDescent="0.25">
      <c r="B3110" s="390" t="str">
        <f>IFERROR(IF(LEN(INDEX(PlansAndNotes!$B$6:$B$2005,ROW(A3110)-ROW($B$3)))=0,"",INDEX(PlansAndNotes!$B$6:$B$2005,ROW(A3110)-ROW($B$3))),"")</f>
        <v/>
      </c>
      <c r="C3110" s="387" t="str">
        <f t="shared" si="334"/>
        <v/>
      </c>
      <c r="D3110" s="361" t="str">
        <f>IFERROR(IF(LEN(C3110)&gt;0,IF(LEN(INDEX(TasksList!$C$6:$C$25,MATCH(C3110,TasksList!$B$6:$B$25,0),1))=0,"",INDEX(TasksList!$C$6:$C$25,MATCH(C3110,TasksList!$B$6:$B$25,0),1)),""),"")</f>
        <v/>
      </c>
      <c r="E3110" s="361" t="str">
        <f>IFERROR(IF(LEN(C3110)&gt;0,IF(LEN(INDEX(TasksList!$F$6:$F$25,MATCH(C3110,TasksList!$B$6:$B$25,0),1))=0,"not set!",INDEX(TasksList!$F$6:$F$25,MATCH(C3110,TasksList!$B$6:$B$25,0),1)),""),"")</f>
        <v/>
      </c>
      <c r="F3110" s="360" t="str">
        <f>IFERROR(IF(LEN(D3110)&gt;0,IF(LEN(INDEX(AdressBook!$D$6:$D$25,MATCH(D3110,AdressBook!$B$6:$B$25,0),1))=0,"",INDEX(AdressBook!$D$6:$D$25,MATCH(D3110,AdressBook!$B$6:$B$25,0),1)),""),"")</f>
        <v/>
      </c>
      <c r="G3110" s="361" t="str">
        <f>IFERROR(IF(LEN(INDEX(PlansAndNotes!$F$6:$F$4005,ROW(B3110)-ROW($C$3)))=0,"",INDEX(PlansAndNotes!$F$6:$F$4005,ROW(B3110)-ROW($C$3))),"")</f>
        <v/>
      </c>
      <c r="H3110" s="361" t="str">
        <f>IFERROR(IF(LEN(C3110)&gt;0,IF(LEN(INDEX(TasksList!$G$6:$G$25,MATCH(C3110,TasksList!$B$6:$B$25,0),1))=0,"",INDEX(TasksList!$G$6:$G$25,MATCH(C3110,TasksList!$B$6:$B$25,0),1)),""),"")</f>
        <v/>
      </c>
      <c r="N3110" s="362" t="str">
        <f>IFERROR(IF(LEN(INDEX(PlansAndNotes!$D$6:$D$4005,ROW(B3110)-ROW($C$3)))=0,"",INDEX(PlansAndNotes!$D$6:$D$4005,ROW(B3110)-ROW($C$3))),"")</f>
        <v/>
      </c>
      <c r="O3110" s="165" t="str">
        <f t="shared" si="329"/>
        <v/>
      </c>
      <c r="P3110" s="363" t="str">
        <f>IFERROR(IF(LEN(INDEX(PlansAndNotes!$E$6:$E$4005,ROW(B3110)-ROW($C$3)))=0,"",INDEX(PlansAndNotes!$E$6:$E$4005,ROW(B3110)-ROW($C$3))),"")</f>
        <v/>
      </c>
      <c r="Q3110" s="363" t="str">
        <f>IFERROR(IF(LEN(INDEX(PlansAndNotes!$G$6:$G$4005,ROW(B3110)-ROW($C$3)))=0,"",INDEX(PlansAndNotes!$G$6:$G$4005,ROW(B3110)-ROW($C$3))),"")</f>
        <v/>
      </c>
      <c r="R3110" s="361" t="str">
        <f>IFERROR(IF(LEN(D3110)&gt;0,IF(LEN(INDEX(AdressBook!$C$6:$C$25,MATCH(D3110,AdressBook!$B$6:$B$25,0),1))=0,"",INDEX(AdressBook!$C$6:$C$25,MATCH(D3110,AdressBook!$B$6:$B$25,0),1)),""),"")</f>
        <v/>
      </c>
      <c r="S3110" s="165">
        <f>IF(LEN(C3110)&gt;0,IFERROR(IF(MATCH(C3110,C3111:$C$4004,0)&gt;0,-1,ROW(S3110)-ROW($S$3)),ROW(S3110)-ROW($S$3)),-1)</f>
        <v>-1</v>
      </c>
      <c r="T3110" s="165">
        <f t="shared" si="330"/>
        <v>0</v>
      </c>
      <c r="U3110" s="165" t="str">
        <f t="shared" si="331"/>
        <v/>
      </c>
      <c r="V3110" s="165" t="str">
        <f>IFERROR(IF(OR(C3110="",S3110&lt;0),"",IF(SUBTOTAL(3,C3110:C3110)=0,-1,SUBTOTAL(3,$C$4:C3110))),"")</f>
        <v/>
      </c>
      <c r="W3110" s="156" t="str">
        <f t="array" ref="W3110">IF(LEN(C3110)&gt;0,IFERROR(IF(MATCH(C3110,$C$3:$C3109,0)&gt;0,N3110-INDEX($N$3:N3109,SUMPRODUCT(MAX(ROW($C$3:$C3109)*(C3110=$C$3:$C3109)))-2,1),""),""),"")</f>
        <v/>
      </c>
      <c r="X3110" s="156">
        <f t="shared" ca="1" si="332"/>
        <v>1</v>
      </c>
      <c r="Y3110" s="156">
        <f t="shared" ca="1" si="333"/>
        <v>1</v>
      </c>
    </row>
    <row r="3111" spans="2:25" hidden="1" x14ac:dyDescent="0.25">
      <c r="B3111" s="390" t="str">
        <f>IFERROR(IF(LEN(INDEX(PlansAndNotes!$B$6:$B$2005,ROW(A3111)-ROW($B$3)))=0,"",INDEX(PlansAndNotes!$B$6:$B$2005,ROW(A3111)-ROW($B$3))),"")</f>
        <v/>
      </c>
      <c r="C3111" s="387" t="str">
        <f t="shared" si="334"/>
        <v/>
      </c>
      <c r="D3111" s="361" t="str">
        <f>IFERROR(IF(LEN(C3111)&gt;0,IF(LEN(INDEX(TasksList!$C$6:$C$25,MATCH(C3111,TasksList!$B$6:$B$25,0),1))=0,"",INDEX(TasksList!$C$6:$C$25,MATCH(C3111,TasksList!$B$6:$B$25,0),1)),""),"")</f>
        <v/>
      </c>
      <c r="E3111" s="361" t="str">
        <f>IFERROR(IF(LEN(C3111)&gt;0,IF(LEN(INDEX(TasksList!$F$6:$F$25,MATCH(C3111,TasksList!$B$6:$B$25,0),1))=0,"not set!",INDEX(TasksList!$F$6:$F$25,MATCH(C3111,TasksList!$B$6:$B$25,0),1)),""),"")</f>
        <v/>
      </c>
      <c r="F3111" s="360" t="str">
        <f>IFERROR(IF(LEN(D3111)&gt;0,IF(LEN(INDEX(AdressBook!$D$6:$D$25,MATCH(D3111,AdressBook!$B$6:$B$25,0),1))=0,"",INDEX(AdressBook!$D$6:$D$25,MATCH(D3111,AdressBook!$B$6:$B$25,0),1)),""),"")</f>
        <v/>
      </c>
      <c r="G3111" s="361" t="str">
        <f>IFERROR(IF(LEN(INDEX(PlansAndNotes!$F$6:$F$4005,ROW(B3111)-ROW($C$3)))=0,"",INDEX(PlansAndNotes!$F$6:$F$4005,ROW(B3111)-ROW($C$3))),"")</f>
        <v/>
      </c>
      <c r="H3111" s="361" t="str">
        <f>IFERROR(IF(LEN(C3111)&gt;0,IF(LEN(INDEX(TasksList!$G$6:$G$25,MATCH(C3111,TasksList!$B$6:$B$25,0),1))=0,"",INDEX(TasksList!$G$6:$G$25,MATCH(C3111,TasksList!$B$6:$B$25,0),1)),""),"")</f>
        <v/>
      </c>
      <c r="N3111" s="362" t="str">
        <f>IFERROR(IF(LEN(INDEX(PlansAndNotes!$D$6:$D$4005,ROW(B3111)-ROW($C$3)))=0,"",INDEX(PlansAndNotes!$D$6:$D$4005,ROW(B3111)-ROW($C$3))),"")</f>
        <v/>
      </c>
      <c r="O3111" s="165" t="str">
        <f t="shared" si="329"/>
        <v/>
      </c>
      <c r="P3111" s="363" t="str">
        <f>IFERROR(IF(LEN(INDEX(PlansAndNotes!$E$6:$E$4005,ROW(B3111)-ROW($C$3)))=0,"",INDEX(PlansAndNotes!$E$6:$E$4005,ROW(B3111)-ROW($C$3))),"")</f>
        <v/>
      </c>
      <c r="Q3111" s="363" t="str">
        <f>IFERROR(IF(LEN(INDEX(PlansAndNotes!$G$6:$G$4005,ROW(B3111)-ROW($C$3)))=0,"",INDEX(PlansAndNotes!$G$6:$G$4005,ROW(B3111)-ROW($C$3))),"")</f>
        <v/>
      </c>
      <c r="R3111" s="361" t="str">
        <f>IFERROR(IF(LEN(D3111)&gt;0,IF(LEN(INDEX(AdressBook!$C$6:$C$25,MATCH(D3111,AdressBook!$B$6:$B$25,0),1))=0,"",INDEX(AdressBook!$C$6:$C$25,MATCH(D3111,AdressBook!$B$6:$B$25,0),1)),""),"")</f>
        <v/>
      </c>
      <c r="S3111" s="165">
        <f>IF(LEN(C3111)&gt;0,IFERROR(IF(MATCH(C3111,C3112:$C$4004,0)&gt;0,-1,ROW(S3111)-ROW($S$3)),ROW(S3111)-ROW($S$3)),-1)</f>
        <v>-1</v>
      </c>
      <c r="T3111" s="165">
        <f t="shared" si="330"/>
        <v>0</v>
      </c>
      <c r="U3111" s="165" t="str">
        <f t="shared" si="331"/>
        <v/>
      </c>
      <c r="V3111" s="165" t="str">
        <f>IFERROR(IF(OR(C3111="",S3111&lt;0),"",IF(SUBTOTAL(3,C3111:C3111)=0,-1,SUBTOTAL(3,$C$4:C3111))),"")</f>
        <v/>
      </c>
      <c r="W3111" s="156" t="str">
        <f t="array" ref="W3111">IF(LEN(C3111)&gt;0,IFERROR(IF(MATCH(C3111,$C$3:$C3110,0)&gt;0,N3111-INDEX($N$3:N3110,SUMPRODUCT(MAX(ROW($C$3:$C3110)*(C3111=$C$3:$C3110)))-2,1),""),""),"")</f>
        <v/>
      </c>
      <c r="X3111" s="156">
        <f t="shared" ca="1" si="332"/>
        <v>1</v>
      </c>
      <c r="Y3111" s="156">
        <f t="shared" ca="1" si="333"/>
        <v>1</v>
      </c>
    </row>
    <row r="3112" spans="2:25" hidden="1" x14ac:dyDescent="0.25">
      <c r="B3112" s="390" t="str">
        <f>IFERROR(IF(LEN(INDEX(PlansAndNotes!$B$6:$B$2005,ROW(A3112)-ROW($B$3)))=0,"",INDEX(PlansAndNotes!$B$6:$B$2005,ROW(A3112)-ROW($B$3))),"")</f>
        <v/>
      </c>
      <c r="C3112" s="387" t="str">
        <f t="shared" si="334"/>
        <v/>
      </c>
      <c r="D3112" s="361" t="str">
        <f>IFERROR(IF(LEN(C3112)&gt;0,IF(LEN(INDEX(TasksList!$C$6:$C$25,MATCH(C3112,TasksList!$B$6:$B$25,0),1))=0,"",INDEX(TasksList!$C$6:$C$25,MATCH(C3112,TasksList!$B$6:$B$25,0),1)),""),"")</f>
        <v/>
      </c>
      <c r="E3112" s="361" t="str">
        <f>IFERROR(IF(LEN(C3112)&gt;0,IF(LEN(INDEX(TasksList!$F$6:$F$25,MATCH(C3112,TasksList!$B$6:$B$25,0),1))=0,"not set!",INDEX(TasksList!$F$6:$F$25,MATCH(C3112,TasksList!$B$6:$B$25,0),1)),""),"")</f>
        <v/>
      </c>
      <c r="F3112" s="360" t="str">
        <f>IFERROR(IF(LEN(D3112)&gt;0,IF(LEN(INDEX(AdressBook!$D$6:$D$25,MATCH(D3112,AdressBook!$B$6:$B$25,0),1))=0,"",INDEX(AdressBook!$D$6:$D$25,MATCH(D3112,AdressBook!$B$6:$B$25,0),1)),""),"")</f>
        <v/>
      </c>
      <c r="G3112" s="361" t="str">
        <f>IFERROR(IF(LEN(INDEX(PlansAndNotes!$F$6:$F$4005,ROW(B3112)-ROW($C$3)))=0,"",INDEX(PlansAndNotes!$F$6:$F$4005,ROW(B3112)-ROW($C$3))),"")</f>
        <v/>
      </c>
      <c r="H3112" s="361" t="str">
        <f>IFERROR(IF(LEN(C3112)&gt;0,IF(LEN(INDEX(TasksList!$G$6:$G$25,MATCH(C3112,TasksList!$B$6:$B$25,0),1))=0,"",INDEX(TasksList!$G$6:$G$25,MATCH(C3112,TasksList!$B$6:$B$25,0),1)),""),"")</f>
        <v/>
      </c>
      <c r="N3112" s="362" t="str">
        <f>IFERROR(IF(LEN(INDEX(PlansAndNotes!$D$6:$D$4005,ROW(B3112)-ROW($C$3)))=0,"",INDEX(PlansAndNotes!$D$6:$D$4005,ROW(B3112)-ROW($C$3))),"")</f>
        <v/>
      </c>
      <c r="O3112" s="165" t="str">
        <f t="shared" si="329"/>
        <v/>
      </c>
      <c r="P3112" s="363" t="str">
        <f>IFERROR(IF(LEN(INDEX(PlansAndNotes!$E$6:$E$4005,ROW(B3112)-ROW($C$3)))=0,"",INDEX(PlansAndNotes!$E$6:$E$4005,ROW(B3112)-ROW($C$3))),"")</f>
        <v/>
      </c>
      <c r="Q3112" s="363" t="str">
        <f>IFERROR(IF(LEN(INDEX(PlansAndNotes!$G$6:$G$4005,ROW(B3112)-ROW($C$3)))=0,"",INDEX(PlansAndNotes!$G$6:$G$4005,ROW(B3112)-ROW($C$3))),"")</f>
        <v/>
      </c>
      <c r="R3112" s="361" t="str">
        <f>IFERROR(IF(LEN(D3112)&gt;0,IF(LEN(INDEX(AdressBook!$C$6:$C$25,MATCH(D3112,AdressBook!$B$6:$B$25,0),1))=0,"",INDEX(AdressBook!$C$6:$C$25,MATCH(D3112,AdressBook!$B$6:$B$25,0),1)),""),"")</f>
        <v/>
      </c>
      <c r="S3112" s="165">
        <f>IF(LEN(C3112)&gt;0,IFERROR(IF(MATCH(C3112,C3113:$C$4004,0)&gt;0,-1,ROW(S3112)-ROW($S$3)),ROW(S3112)-ROW($S$3)),-1)</f>
        <v>-1</v>
      </c>
      <c r="T3112" s="165">
        <f t="shared" si="330"/>
        <v>0</v>
      </c>
      <c r="U3112" s="165" t="str">
        <f t="shared" si="331"/>
        <v/>
      </c>
      <c r="V3112" s="165" t="str">
        <f>IFERROR(IF(OR(C3112="",S3112&lt;0),"",IF(SUBTOTAL(3,C3112:C3112)=0,-1,SUBTOTAL(3,$C$4:C3112))),"")</f>
        <v/>
      </c>
      <c r="W3112" s="156" t="str">
        <f t="array" ref="W3112">IF(LEN(C3112)&gt;0,IFERROR(IF(MATCH(C3112,$C$3:$C3111,0)&gt;0,N3112-INDEX($N$3:N3111,SUMPRODUCT(MAX(ROW($C$3:$C3111)*(C3112=$C$3:$C3111)))-2,1),""),""),"")</f>
        <v/>
      </c>
      <c r="X3112" s="156">
        <f t="shared" ca="1" si="332"/>
        <v>1</v>
      </c>
      <c r="Y3112" s="156">
        <f t="shared" ca="1" si="333"/>
        <v>1</v>
      </c>
    </row>
    <row r="3113" spans="2:25" hidden="1" x14ac:dyDescent="0.25">
      <c r="B3113" s="390" t="str">
        <f>IFERROR(IF(LEN(INDEX(PlansAndNotes!$B$6:$B$2005,ROW(A3113)-ROW($B$3)))=0,"",INDEX(PlansAndNotes!$B$6:$B$2005,ROW(A3113)-ROW($B$3))),"")</f>
        <v/>
      </c>
      <c r="C3113" s="387" t="str">
        <f t="shared" si="334"/>
        <v/>
      </c>
      <c r="D3113" s="361" t="str">
        <f>IFERROR(IF(LEN(C3113)&gt;0,IF(LEN(INDEX(TasksList!$C$6:$C$25,MATCH(C3113,TasksList!$B$6:$B$25,0),1))=0,"",INDEX(TasksList!$C$6:$C$25,MATCH(C3113,TasksList!$B$6:$B$25,0),1)),""),"")</f>
        <v/>
      </c>
      <c r="E3113" s="361" t="str">
        <f>IFERROR(IF(LEN(C3113)&gt;0,IF(LEN(INDEX(TasksList!$F$6:$F$25,MATCH(C3113,TasksList!$B$6:$B$25,0),1))=0,"not set!",INDEX(TasksList!$F$6:$F$25,MATCH(C3113,TasksList!$B$6:$B$25,0),1)),""),"")</f>
        <v/>
      </c>
      <c r="F3113" s="360" t="str">
        <f>IFERROR(IF(LEN(D3113)&gt;0,IF(LEN(INDEX(AdressBook!$D$6:$D$25,MATCH(D3113,AdressBook!$B$6:$B$25,0),1))=0,"",INDEX(AdressBook!$D$6:$D$25,MATCH(D3113,AdressBook!$B$6:$B$25,0),1)),""),"")</f>
        <v/>
      </c>
      <c r="G3113" s="361" t="str">
        <f>IFERROR(IF(LEN(INDEX(PlansAndNotes!$F$6:$F$4005,ROW(B3113)-ROW($C$3)))=0,"",INDEX(PlansAndNotes!$F$6:$F$4005,ROW(B3113)-ROW($C$3))),"")</f>
        <v/>
      </c>
      <c r="H3113" s="361" t="str">
        <f>IFERROR(IF(LEN(C3113)&gt;0,IF(LEN(INDEX(TasksList!$G$6:$G$25,MATCH(C3113,TasksList!$B$6:$B$25,0),1))=0,"",INDEX(TasksList!$G$6:$G$25,MATCH(C3113,TasksList!$B$6:$B$25,0),1)),""),"")</f>
        <v/>
      </c>
      <c r="N3113" s="362" t="str">
        <f>IFERROR(IF(LEN(INDEX(PlansAndNotes!$D$6:$D$4005,ROW(B3113)-ROW($C$3)))=0,"",INDEX(PlansAndNotes!$D$6:$D$4005,ROW(B3113)-ROW($C$3))),"")</f>
        <v/>
      </c>
      <c r="O3113" s="165" t="str">
        <f t="shared" si="329"/>
        <v/>
      </c>
      <c r="P3113" s="363" t="str">
        <f>IFERROR(IF(LEN(INDEX(PlansAndNotes!$E$6:$E$4005,ROW(B3113)-ROW($C$3)))=0,"",INDEX(PlansAndNotes!$E$6:$E$4005,ROW(B3113)-ROW($C$3))),"")</f>
        <v/>
      </c>
      <c r="Q3113" s="363" t="str">
        <f>IFERROR(IF(LEN(INDEX(PlansAndNotes!$G$6:$G$4005,ROW(B3113)-ROW($C$3)))=0,"",INDEX(PlansAndNotes!$G$6:$G$4005,ROW(B3113)-ROW($C$3))),"")</f>
        <v/>
      </c>
      <c r="R3113" s="361" t="str">
        <f>IFERROR(IF(LEN(D3113)&gt;0,IF(LEN(INDEX(AdressBook!$C$6:$C$25,MATCH(D3113,AdressBook!$B$6:$B$25,0),1))=0,"",INDEX(AdressBook!$C$6:$C$25,MATCH(D3113,AdressBook!$B$6:$B$25,0),1)),""),"")</f>
        <v/>
      </c>
      <c r="S3113" s="165">
        <f>IF(LEN(C3113)&gt;0,IFERROR(IF(MATCH(C3113,C3114:$C$4004,0)&gt;0,-1,ROW(S3113)-ROW($S$3)),ROW(S3113)-ROW($S$3)),-1)</f>
        <v>-1</v>
      </c>
      <c r="T3113" s="165">
        <f t="shared" si="330"/>
        <v>0</v>
      </c>
      <c r="U3113" s="165" t="str">
        <f t="shared" si="331"/>
        <v/>
      </c>
      <c r="V3113" s="165" t="str">
        <f>IFERROR(IF(OR(C3113="",S3113&lt;0),"",IF(SUBTOTAL(3,C3113:C3113)=0,-1,SUBTOTAL(3,$C$4:C3113))),"")</f>
        <v/>
      </c>
      <c r="W3113" s="156" t="str">
        <f t="array" ref="W3113">IF(LEN(C3113)&gt;0,IFERROR(IF(MATCH(C3113,$C$3:$C3112,0)&gt;0,N3113-INDEX($N$3:N3112,SUMPRODUCT(MAX(ROW($C$3:$C3112)*(C3113=$C$3:$C3112)))-2,1),""),""),"")</f>
        <v/>
      </c>
      <c r="X3113" s="156">
        <f t="shared" ca="1" si="332"/>
        <v>1</v>
      </c>
      <c r="Y3113" s="156">
        <f t="shared" ca="1" si="333"/>
        <v>1</v>
      </c>
    </row>
    <row r="3114" spans="2:25" hidden="1" x14ac:dyDescent="0.25">
      <c r="B3114" s="390" t="str">
        <f>IFERROR(IF(LEN(INDEX(PlansAndNotes!$B$6:$B$2005,ROW(A3114)-ROW($B$3)))=0,"",INDEX(PlansAndNotes!$B$6:$B$2005,ROW(A3114)-ROW($B$3))),"")</f>
        <v/>
      </c>
      <c r="C3114" s="387" t="str">
        <f t="shared" si="334"/>
        <v/>
      </c>
      <c r="D3114" s="361" t="str">
        <f>IFERROR(IF(LEN(C3114)&gt;0,IF(LEN(INDEX(TasksList!$C$6:$C$25,MATCH(C3114,TasksList!$B$6:$B$25,0),1))=0,"",INDEX(TasksList!$C$6:$C$25,MATCH(C3114,TasksList!$B$6:$B$25,0),1)),""),"")</f>
        <v/>
      </c>
      <c r="E3114" s="361" t="str">
        <f>IFERROR(IF(LEN(C3114)&gt;0,IF(LEN(INDEX(TasksList!$F$6:$F$25,MATCH(C3114,TasksList!$B$6:$B$25,0),1))=0,"not set!",INDEX(TasksList!$F$6:$F$25,MATCH(C3114,TasksList!$B$6:$B$25,0),1)),""),"")</f>
        <v/>
      </c>
      <c r="F3114" s="360" t="str">
        <f>IFERROR(IF(LEN(D3114)&gt;0,IF(LEN(INDEX(AdressBook!$D$6:$D$25,MATCH(D3114,AdressBook!$B$6:$B$25,0),1))=0,"",INDEX(AdressBook!$D$6:$D$25,MATCH(D3114,AdressBook!$B$6:$B$25,0),1)),""),"")</f>
        <v/>
      </c>
      <c r="G3114" s="361" t="str">
        <f>IFERROR(IF(LEN(INDEX(PlansAndNotes!$F$6:$F$4005,ROW(B3114)-ROW($C$3)))=0,"",INDEX(PlansAndNotes!$F$6:$F$4005,ROW(B3114)-ROW($C$3))),"")</f>
        <v/>
      </c>
      <c r="H3114" s="361" t="str">
        <f>IFERROR(IF(LEN(C3114)&gt;0,IF(LEN(INDEX(TasksList!$G$6:$G$25,MATCH(C3114,TasksList!$B$6:$B$25,0),1))=0,"",INDEX(TasksList!$G$6:$G$25,MATCH(C3114,TasksList!$B$6:$B$25,0),1)),""),"")</f>
        <v/>
      </c>
      <c r="N3114" s="362" t="str">
        <f>IFERROR(IF(LEN(INDEX(PlansAndNotes!$D$6:$D$4005,ROW(B3114)-ROW($C$3)))=0,"",INDEX(PlansAndNotes!$D$6:$D$4005,ROW(B3114)-ROW($C$3))),"")</f>
        <v/>
      </c>
      <c r="O3114" s="165" t="str">
        <f t="shared" si="329"/>
        <v/>
      </c>
      <c r="P3114" s="363" t="str">
        <f>IFERROR(IF(LEN(INDEX(PlansAndNotes!$E$6:$E$4005,ROW(B3114)-ROW($C$3)))=0,"",INDEX(PlansAndNotes!$E$6:$E$4005,ROW(B3114)-ROW($C$3))),"")</f>
        <v/>
      </c>
      <c r="Q3114" s="363" t="str">
        <f>IFERROR(IF(LEN(INDEX(PlansAndNotes!$G$6:$G$4005,ROW(B3114)-ROW($C$3)))=0,"",INDEX(PlansAndNotes!$G$6:$G$4005,ROW(B3114)-ROW($C$3))),"")</f>
        <v/>
      </c>
      <c r="R3114" s="361" t="str">
        <f>IFERROR(IF(LEN(D3114)&gt;0,IF(LEN(INDEX(AdressBook!$C$6:$C$25,MATCH(D3114,AdressBook!$B$6:$B$25,0),1))=0,"",INDEX(AdressBook!$C$6:$C$25,MATCH(D3114,AdressBook!$B$6:$B$25,0),1)),""),"")</f>
        <v/>
      </c>
      <c r="S3114" s="165">
        <f>IF(LEN(C3114)&gt;0,IFERROR(IF(MATCH(C3114,C3115:$C$4004,0)&gt;0,-1,ROW(S3114)-ROW($S$3)),ROW(S3114)-ROW($S$3)),-1)</f>
        <v>-1</v>
      </c>
      <c r="T3114" s="165">
        <f t="shared" si="330"/>
        <v>0</v>
      </c>
      <c r="U3114" s="165" t="str">
        <f t="shared" si="331"/>
        <v/>
      </c>
      <c r="V3114" s="165" t="str">
        <f>IFERROR(IF(OR(C3114="",S3114&lt;0),"",IF(SUBTOTAL(3,C3114:C3114)=0,-1,SUBTOTAL(3,$C$4:C3114))),"")</f>
        <v/>
      </c>
      <c r="W3114" s="156" t="str">
        <f t="array" ref="W3114">IF(LEN(C3114)&gt;0,IFERROR(IF(MATCH(C3114,$C$3:$C3113,0)&gt;0,N3114-INDEX($N$3:N3113,SUMPRODUCT(MAX(ROW($C$3:$C3113)*(C3114=$C$3:$C3113)))-2,1),""),""),"")</f>
        <v/>
      </c>
      <c r="X3114" s="156">
        <f t="shared" ca="1" si="332"/>
        <v>1</v>
      </c>
      <c r="Y3114" s="156">
        <f t="shared" ca="1" si="333"/>
        <v>1</v>
      </c>
    </row>
    <row r="3115" spans="2:25" hidden="1" x14ac:dyDescent="0.25">
      <c r="B3115" s="390" t="str">
        <f>IFERROR(IF(LEN(INDEX(PlansAndNotes!$B$6:$B$2005,ROW(A3115)-ROW($B$3)))=0,"",INDEX(PlansAndNotes!$B$6:$B$2005,ROW(A3115)-ROW($B$3))),"")</f>
        <v/>
      </c>
      <c r="C3115" s="387" t="str">
        <f t="shared" si="334"/>
        <v/>
      </c>
      <c r="D3115" s="361" t="str">
        <f>IFERROR(IF(LEN(C3115)&gt;0,IF(LEN(INDEX(TasksList!$C$6:$C$25,MATCH(C3115,TasksList!$B$6:$B$25,0),1))=0,"",INDEX(TasksList!$C$6:$C$25,MATCH(C3115,TasksList!$B$6:$B$25,0),1)),""),"")</f>
        <v/>
      </c>
      <c r="E3115" s="361" t="str">
        <f>IFERROR(IF(LEN(C3115)&gt;0,IF(LEN(INDEX(TasksList!$F$6:$F$25,MATCH(C3115,TasksList!$B$6:$B$25,0),1))=0,"not set!",INDEX(TasksList!$F$6:$F$25,MATCH(C3115,TasksList!$B$6:$B$25,0),1)),""),"")</f>
        <v/>
      </c>
      <c r="F3115" s="360" t="str">
        <f>IFERROR(IF(LEN(D3115)&gt;0,IF(LEN(INDEX(AdressBook!$D$6:$D$25,MATCH(D3115,AdressBook!$B$6:$B$25,0),1))=0,"",INDEX(AdressBook!$D$6:$D$25,MATCH(D3115,AdressBook!$B$6:$B$25,0),1)),""),"")</f>
        <v/>
      </c>
      <c r="G3115" s="361" t="str">
        <f>IFERROR(IF(LEN(INDEX(PlansAndNotes!$F$6:$F$4005,ROW(B3115)-ROW($C$3)))=0,"",INDEX(PlansAndNotes!$F$6:$F$4005,ROW(B3115)-ROW($C$3))),"")</f>
        <v/>
      </c>
      <c r="H3115" s="361" t="str">
        <f>IFERROR(IF(LEN(C3115)&gt;0,IF(LEN(INDEX(TasksList!$G$6:$G$25,MATCH(C3115,TasksList!$B$6:$B$25,0),1))=0,"",INDEX(TasksList!$G$6:$G$25,MATCH(C3115,TasksList!$B$6:$B$25,0),1)),""),"")</f>
        <v/>
      </c>
      <c r="N3115" s="362" t="str">
        <f>IFERROR(IF(LEN(INDEX(PlansAndNotes!$D$6:$D$4005,ROW(B3115)-ROW($C$3)))=0,"",INDEX(PlansAndNotes!$D$6:$D$4005,ROW(B3115)-ROW($C$3))),"")</f>
        <v/>
      </c>
      <c r="O3115" s="165" t="str">
        <f t="shared" si="329"/>
        <v/>
      </c>
      <c r="P3115" s="363" t="str">
        <f>IFERROR(IF(LEN(INDEX(PlansAndNotes!$E$6:$E$4005,ROW(B3115)-ROW($C$3)))=0,"",INDEX(PlansAndNotes!$E$6:$E$4005,ROW(B3115)-ROW($C$3))),"")</f>
        <v/>
      </c>
      <c r="Q3115" s="363" t="str">
        <f>IFERROR(IF(LEN(INDEX(PlansAndNotes!$G$6:$G$4005,ROW(B3115)-ROW($C$3)))=0,"",INDEX(PlansAndNotes!$G$6:$G$4005,ROW(B3115)-ROW($C$3))),"")</f>
        <v/>
      </c>
      <c r="R3115" s="361" t="str">
        <f>IFERROR(IF(LEN(D3115)&gt;0,IF(LEN(INDEX(AdressBook!$C$6:$C$25,MATCH(D3115,AdressBook!$B$6:$B$25,0),1))=0,"",INDEX(AdressBook!$C$6:$C$25,MATCH(D3115,AdressBook!$B$6:$B$25,0),1)),""),"")</f>
        <v/>
      </c>
      <c r="S3115" s="165">
        <f>IF(LEN(C3115)&gt;0,IFERROR(IF(MATCH(C3115,C3116:$C$4004,0)&gt;0,-1,ROW(S3115)-ROW($S$3)),ROW(S3115)-ROW($S$3)),-1)</f>
        <v>-1</v>
      </c>
      <c r="T3115" s="165">
        <f t="shared" si="330"/>
        <v>0</v>
      </c>
      <c r="U3115" s="165" t="str">
        <f t="shared" si="331"/>
        <v/>
      </c>
      <c r="V3115" s="165" t="str">
        <f>IFERROR(IF(OR(C3115="",S3115&lt;0),"",IF(SUBTOTAL(3,C3115:C3115)=0,-1,SUBTOTAL(3,$C$4:C3115))),"")</f>
        <v/>
      </c>
      <c r="W3115" s="156" t="str">
        <f t="array" ref="W3115">IF(LEN(C3115)&gt;0,IFERROR(IF(MATCH(C3115,$C$3:$C3114,0)&gt;0,N3115-INDEX($N$3:N3114,SUMPRODUCT(MAX(ROW($C$3:$C3114)*(C3115=$C$3:$C3114)))-2,1),""),""),"")</f>
        <v/>
      </c>
      <c r="X3115" s="156">
        <f t="shared" ca="1" si="332"/>
        <v>1</v>
      </c>
      <c r="Y3115" s="156">
        <f t="shared" ca="1" si="333"/>
        <v>1</v>
      </c>
    </row>
    <row r="3116" spans="2:25" hidden="1" x14ac:dyDescent="0.25">
      <c r="B3116" s="390" t="str">
        <f>IFERROR(IF(LEN(INDEX(PlansAndNotes!$B$6:$B$2005,ROW(A3116)-ROW($B$3)))=0,"",INDEX(PlansAndNotes!$B$6:$B$2005,ROW(A3116)-ROW($B$3))),"")</f>
        <v/>
      </c>
      <c r="C3116" s="387" t="str">
        <f t="shared" si="334"/>
        <v/>
      </c>
      <c r="D3116" s="361" t="str">
        <f>IFERROR(IF(LEN(C3116)&gt;0,IF(LEN(INDEX(TasksList!$C$6:$C$25,MATCH(C3116,TasksList!$B$6:$B$25,0),1))=0,"",INDEX(TasksList!$C$6:$C$25,MATCH(C3116,TasksList!$B$6:$B$25,0),1)),""),"")</f>
        <v/>
      </c>
      <c r="E3116" s="361" t="str">
        <f>IFERROR(IF(LEN(C3116)&gt;0,IF(LEN(INDEX(TasksList!$F$6:$F$25,MATCH(C3116,TasksList!$B$6:$B$25,0),1))=0,"not set!",INDEX(TasksList!$F$6:$F$25,MATCH(C3116,TasksList!$B$6:$B$25,0),1)),""),"")</f>
        <v/>
      </c>
      <c r="F3116" s="360" t="str">
        <f>IFERROR(IF(LEN(D3116)&gt;0,IF(LEN(INDEX(AdressBook!$D$6:$D$25,MATCH(D3116,AdressBook!$B$6:$B$25,0),1))=0,"",INDEX(AdressBook!$D$6:$D$25,MATCH(D3116,AdressBook!$B$6:$B$25,0),1)),""),"")</f>
        <v/>
      </c>
      <c r="G3116" s="361" t="str">
        <f>IFERROR(IF(LEN(INDEX(PlansAndNotes!$F$6:$F$4005,ROW(B3116)-ROW($C$3)))=0,"",INDEX(PlansAndNotes!$F$6:$F$4005,ROW(B3116)-ROW($C$3))),"")</f>
        <v/>
      </c>
      <c r="H3116" s="361" t="str">
        <f>IFERROR(IF(LEN(C3116)&gt;0,IF(LEN(INDEX(TasksList!$G$6:$G$25,MATCH(C3116,TasksList!$B$6:$B$25,0),1))=0,"",INDEX(TasksList!$G$6:$G$25,MATCH(C3116,TasksList!$B$6:$B$25,0),1)),""),"")</f>
        <v/>
      </c>
      <c r="N3116" s="362" t="str">
        <f>IFERROR(IF(LEN(INDEX(PlansAndNotes!$D$6:$D$4005,ROW(B3116)-ROW($C$3)))=0,"",INDEX(PlansAndNotes!$D$6:$D$4005,ROW(B3116)-ROW($C$3))),"")</f>
        <v/>
      </c>
      <c r="O3116" s="165" t="str">
        <f t="shared" si="329"/>
        <v/>
      </c>
      <c r="P3116" s="363" t="str">
        <f>IFERROR(IF(LEN(INDEX(PlansAndNotes!$E$6:$E$4005,ROW(B3116)-ROW($C$3)))=0,"",INDEX(PlansAndNotes!$E$6:$E$4005,ROW(B3116)-ROW($C$3))),"")</f>
        <v/>
      </c>
      <c r="Q3116" s="363" t="str">
        <f>IFERROR(IF(LEN(INDEX(PlansAndNotes!$G$6:$G$4005,ROW(B3116)-ROW($C$3)))=0,"",INDEX(PlansAndNotes!$G$6:$G$4005,ROW(B3116)-ROW($C$3))),"")</f>
        <v/>
      </c>
      <c r="R3116" s="361" t="str">
        <f>IFERROR(IF(LEN(D3116)&gt;0,IF(LEN(INDEX(AdressBook!$C$6:$C$25,MATCH(D3116,AdressBook!$B$6:$B$25,0),1))=0,"",INDEX(AdressBook!$C$6:$C$25,MATCH(D3116,AdressBook!$B$6:$B$25,0),1)),""),"")</f>
        <v/>
      </c>
      <c r="S3116" s="165">
        <f>IF(LEN(C3116)&gt;0,IFERROR(IF(MATCH(C3116,C3117:$C$4004,0)&gt;0,-1,ROW(S3116)-ROW($S$3)),ROW(S3116)-ROW($S$3)),-1)</f>
        <v>-1</v>
      </c>
      <c r="T3116" s="165">
        <f t="shared" si="330"/>
        <v>0</v>
      </c>
      <c r="U3116" s="165" t="str">
        <f t="shared" si="331"/>
        <v/>
      </c>
      <c r="V3116" s="165" t="str">
        <f>IFERROR(IF(OR(C3116="",S3116&lt;0),"",IF(SUBTOTAL(3,C3116:C3116)=0,-1,SUBTOTAL(3,$C$4:C3116))),"")</f>
        <v/>
      </c>
      <c r="W3116" s="156" t="str">
        <f t="array" ref="W3116">IF(LEN(C3116)&gt;0,IFERROR(IF(MATCH(C3116,$C$3:$C3115,0)&gt;0,N3116-INDEX($N$3:N3115,SUMPRODUCT(MAX(ROW($C$3:$C3115)*(C3116=$C$3:$C3115)))-2,1),""),""),"")</f>
        <v/>
      </c>
      <c r="X3116" s="156">
        <f t="shared" ca="1" si="332"/>
        <v>1</v>
      </c>
      <c r="Y3116" s="156">
        <f t="shared" ca="1" si="333"/>
        <v>1</v>
      </c>
    </row>
    <row r="3117" spans="2:25" hidden="1" x14ac:dyDescent="0.25">
      <c r="B3117" s="390" t="str">
        <f>IFERROR(IF(LEN(INDEX(PlansAndNotes!$B$6:$B$2005,ROW(A3117)-ROW($B$3)))=0,"",INDEX(PlansAndNotes!$B$6:$B$2005,ROW(A3117)-ROW($B$3))),"")</f>
        <v/>
      </c>
      <c r="C3117" s="387" t="str">
        <f t="shared" si="334"/>
        <v/>
      </c>
      <c r="D3117" s="361" t="str">
        <f>IFERROR(IF(LEN(C3117)&gt;0,IF(LEN(INDEX(TasksList!$C$6:$C$25,MATCH(C3117,TasksList!$B$6:$B$25,0),1))=0,"",INDEX(TasksList!$C$6:$C$25,MATCH(C3117,TasksList!$B$6:$B$25,0),1)),""),"")</f>
        <v/>
      </c>
      <c r="E3117" s="361" t="str">
        <f>IFERROR(IF(LEN(C3117)&gt;0,IF(LEN(INDEX(TasksList!$F$6:$F$25,MATCH(C3117,TasksList!$B$6:$B$25,0),1))=0,"not set!",INDEX(TasksList!$F$6:$F$25,MATCH(C3117,TasksList!$B$6:$B$25,0),1)),""),"")</f>
        <v/>
      </c>
      <c r="F3117" s="360" t="str">
        <f>IFERROR(IF(LEN(D3117)&gt;0,IF(LEN(INDEX(AdressBook!$D$6:$D$25,MATCH(D3117,AdressBook!$B$6:$B$25,0),1))=0,"",INDEX(AdressBook!$D$6:$D$25,MATCH(D3117,AdressBook!$B$6:$B$25,0),1)),""),"")</f>
        <v/>
      </c>
      <c r="G3117" s="361" t="str">
        <f>IFERROR(IF(LEN(INDEX(PlansAndNotes!$F$6:$F$4005,ROW(B3117)-ROW($C$3)))=0,"",INDEX(PlansAndNotes!$F$6:$F$4005,ROW(B3117)-ROW($C$3))),"")</f>
        <v/>
      </c>
      <c r="H3117" s="361" t="str">
        <f>IFERROR(IF(LEN(C3117)&gt;0,IF(LEN(INDEX(TasksList!$G$6:$G$25,MATCH(C3117,TasksList!$B$6:$B$25,0),1))=0,"",INDEX(TasksList!$G$6:$G$25,MATCH(C3117,TasksList!$B$6:$B$25,0),1)),""),"")</f>
        <v/>
      </c>
      <c r="N3117" s="362" t="str">
        <f>IFERROR(IF(LEN(INDEX(PlansAndNotes!$D$6:$D$4005,ROW(B3117)-ROW($C$3)))=0,"",INDEX(PlansAndNotes!$D$6:$D$4005,ROW(B3117)-ROW($C$3))),"")</f>
        <v/>
      </c>
      <c r="O3117" s="165" t="str">
        <f t="shared" si="329"/>
        <v/>
      </c>
      <c r="P3117" s="363" t="str">
        <f>IFERROR(IF(LEN(INDEX(PlansAndNotes!$E$6:$E$4005,ROW(B3117)-ROW($C$3)))=0,"",INDEX(PlansAndNotes!$E$6:$E$4005,ROW(B3117)-ROW($C$3))),"")</f>
        <v/>
      </c>
      <c r="Q3117" s="363" t="str">
        <f>IFERROR(IF(LEN(INDEX(PlansAndNotes!$G$6:$G$4005,ROW(B3117)-ROW($C$3)))=0,"",INDEX(PlansAndNotes!$G$6:$G$4005,ROW(B3117)-ROW($C$3))),"")</f>
        <v/>
      </c>
      <c r="R3117" s="361" t="str">
        <f>IFERROR(IF(LEN(D3117)&gt;0,IF(LEN(INDEX(AdressBook!$C$6:$C$25,MATCH(D3117,AdressBook!$B$6:$B$25,0),1))=0,"",INDEX(AdressBook!$C$6:$C$25,MATCH(D3117,AdressBook!$B$6:$B$25,0),1)),""),"")</f>
        <v/>
      </c>
      <c r="S3117" s="165">
        <f>IF(LEN(C3117)&gt;0,IFERROR(IF(MATCH(C3117,C3118:$C$4004,0)&gt;0,-1,ROW(S3117)-ROW($S$3)),ROW(S3117)-ROW($S$3)),-1)</f>
        <v>-1</v>
      </c>
      <c r="T3117" s="165">
        <f t="shared" si="330"/>
        <v>0</v>
      </c>
      <c r="U3117" s="165" t="str">
        <f t="shared" si="331"/>
        <v/>
      </c>
      <c r="V3117" s="165" t="str">
        <f>IFERROR(IF(OR(C3117="",S3117&lt;0),"",IF(SUBTOTAL(3,C3117:C3117)=0,-1,SUBTOTAL(3,$C$4:C3117))),"")</f>
        <v/>
      </c>
      <c r="W3117" s="156" t="str">
        <f t="array" ref="W3117">IF(LEN(C3117)&gt;0,IFERROR(IF(MATCH(C3117,$C$3:$C3116,0)&gt;0,N3117-INDEX($N$3:N3116,SUMPRODUCT(MAX(ROW($C$3:$C3116)*(C3117=$C$3:$C3116)))-2,1),""),""),"")</f>
        <v/>
      </c>
      <c r="X3117" s="156">
        <f t="shared" ca="1" si="332"/>
        <v>1</v>
      </c>
      <c r="Y3117" s="156">
        <f t="shared" ca="1" si="333"/>
        <v>1</v>
      </c>
    </row>
    <row r="3118" spans="2:25" hidden="1" x14ac:dyDescent="0.25">
      <c r="B3118" s="390" t="str">
        <f>IFERROR(IF(LEN(INDEX(PlansAndNotes!$B$6:$B$2005,ROW(A3118)-ROW($B$3)))=0,"",INDEX(PlansAndNotes!$B$6:$B$2005,ROW(A3118)-ROW($B$3))),"")</f>
        <v/>
      </c>
      <c r="C3118" s="387" t="str">
        <f t="shared" si="334"/>
        <v/>
      </c>
      <c r="D3118" s="361" t="str">
        <f>IFERROR(IF(LEN(C3118)&gt;0,IF(LEN(INDEX(TasksList!$C$6:$C$25,MATCH(C3118,TasksList!$B$6:$B$25,0),1))=0,"",INDEX(TasksList!$C$6:$C$25,MATCH(C3118,TasksList!$B$6:$B$25,0),1)),""),"")</f>
        <v/>
      </c>
      <c r="E3118" s="361" t="str">
        <f>IFERROR(IF(LEN(C3118)&gt;0,IF(LEN(INDEX(TasksList!$F$6:$F$25,MATCH(C3118,TasksList!$B$6:$B$25,0),1))=0,"not set!",INDEX(TasksList!$F$6:$F$25,MATCH(C3118,TasksList!$B$6:$B$25,0),1)),""),"")</f>
        <v/>
      </c>
      <c r="F3118" s="360" t="str">
        <f>IFERROR(IF(LEN(D3118)&gt;0,IF(LEN(INDEX(AdressBook!$D$6:$D$25,MATCH(D3118,AdressBook!$B$6:$B$25,0),1))=0,"",INDEX(AdressBook!$D$6:$D$25,MATCH(D3118,AdressBook!$B$6:$B$25,0),1)),""),"")</f>
        <v/>
      </c>
      <c r="G3118" s="361" t="str">
        <f>IFERROR(IF(LEN(INDEX(PlansAndNotes!$F$6:$F$4005,ROW(B3118)-ROW($C$3)))=0,"",INDEX(PlansAndNotes!$F$6:$F$4005,ROW(B3118)-ROW($C$3))),"")</f>
        <v/>
      </c>
      <c r="H3118" s="361" t="str">
        <f>IFERROR(IF(LEN(C3118)&gt;0,IF(LEN(INDEX(TasksList!$G$6:$G$25,MATCH(C3118,TasksList!$B$6:$B$25,0),1))=0,"",INDEX(TasksList!$G$6:$G$25,MATCH(C3118,TasksList!$B$6:$B$25,0),1)),""),"")</f>
        <v/>
      </c>
      <c r="N3118" s="362" t="str">
        <f>IFERROR(IF(LEN(INDEX(PlansAndNotes!$D$6:$D$4005,ROW(B3118)-ROW($C$3)))=0,"",INDEX(PlansAndNotes!$D$6:$D$4005,ROW(B3118)-ROW($C$3))),"")</f>
        <v/>
      </c>
      <c r="O3118" s="165" t="str">
        <f t="shared" si="329"/>
        <v/>
      </c>
      <c r="P3118" s="363" t="str">
        <f>IFERROR(IF(LEN(INDEX(PlansAndNotes!$E$6:$E$4005,ROW(B3118)-ROW($C$3)))=0,"",INDEX(PlansAndNotes!$E$6:$E$4005,ROW(B3118)-ROW($C$3))),"")</f>
        <v/>
      </c>
      <c r="Q3118" s="363" t="str">
        <f>IFERROR(IF(LEN(INDEX(PlansAndNotes!$G$6:$G$4005,ROW(B3118)-ROW($C$3)))=0,"",INDEX(PlansAndNotes!$G$6:$G$4005,ROW(B3118)-ROW($C$3))),"")</f>
        <v/>
      </c>
      <c r="R3118" s="361" t="str">
        <f>IFERROR(IF(LEN(D3118)&gt;0,IF(LEN(INDEX(AdressBook!$C$6:$C$25,MATCH(D3118,AdressBook!$B$6:$B$25,0),1))=0,"",INDEX(AdressBook!$C$6:$C$25,MATCH(D3118,AdressBook!$B$6:$B$25,0),1)),""),"")</f>
        <v/>
      </c>
      <c r="S3118" s="165">
        <f>IF(LEN(C3118)&gt;0,IFERROR(IF(MATCH(C3118,C3119:$C$4004,0)&gt;0,-1,ROW(S3118)-ROW($S$3)),ROW(S3118)-ROW($S$3)),-1)</f>
        <v>-1</v>
      </c>
      <c r="T3118" s="165">
        <f t="shared" si="330"/>
        <v>0</v>
      </c>
      <c r="U3118" s="165" t="str">
        <f t="shared" si="331"/>
        <v/>
      </c>
      <c r="V3118" s="165" t="str">
        <f>IFERROR(IF(OR(C3118="",S3118&lt;0),"",IF(SUBTOTAL(3,C3118:C3118)=0,-1,SUBTOTAL(3,$C$4:C3118))),"")</f>
        <v/>
      </c>
      <c r="W3118" s="156" t="str">
        <f t="array" ref="W3118">IF(LEN(C3118)&gt;0,IFERROR(IF(MATCH(C3118,$C$3:$C3117,0)&gt;0,N3118-INDEX($N$3:N3117,SUMPRODUCT(MAX(ROW($C$3:$C3117)*(C3118=$C$3:$C3117)))-2,1),""),""),"")</f>
        <v/>
      </c>
      <c r="X3118" s="156">
        <f t="shared" ca="1" si="332"/>
        <v>1</v>
      </c>
      <c r="Y3118" s="156">
        <f t="shared" ca="1" si="333"/>
        <v>1</v>
      </c>
    </row>
    <row r="3119" spans="2:25" hidden="1" x14ac:dyDescent="0.25">
      <c r="B3119" s="394" t="str">
        <f>IFERROR(IF(LEN(INDEX(PlansAndNotes!$B$6:$B$2005,ROW(A3119)-ROW($B$3)))=0,"",INDEX(PlansAndNotes!$B$6:$B$2005,ROW(A3119)-ROW($B$3))),"")</f>
        <v/>
      </c>
      <c r="C3119" s="388" t="str">
        <f t="shared" si="334"/>
        <v/>
      </c>
      <c r="D3119" s="386" t="str">
        <f>IFERROR(IF(LEN(C3119)&gt;0,IF(LEN(INDEX(TasksList!$C$6:$C$25,MATCH(C3119,TasksList!$B$6:$B$25,0),1))=0,"",INDEX(TasksList!$C$6:$C$25,MATCH(C3119,TasksList!$B$6:$B$25,0),1)),""),"")</f>
        <v/>
      </c>
      <c r="E3119" s="386" t="str">
        <f>IFERROR(IF(LEN(C3119)&gt;0,IF(LEN(INDEX(TasksList!$F$6:$F$25,MATCH(C3119,TasksList!$B$6:$B$25,0),1))=0,"not set!",INDEX(TasksList!$F$6:$F$25,MATCH(C3119,TasksList!$B$6:$B$25,0),1)),""),"")</f>
        <v/>
      </c>
      <c r="F3119" s="360" t="str">
        <f>IFERROR(IF(LEN(D3119)&gt;0,IF(LEN(INDEX(AdressBook!$D$6:$D$25,MATCH(D3119,AdressBook!$B$6:$B$25,0),1))=0,"",INDEX(AdressBook!$D$6:$D$25,MATCH(D3119,AdressBook!$B$6:$B$25,0),1)),""),"")</f>
        <v/>
      </c>
      <c r="G3119" s="386" t="str">
        <f>IFERROR(IF(LEN(INDEX(PlansAndNotes!$F$6:$F$4005,ROW(B3119)-ROW($C$3)))=0,"",INDEX(PlansAndNotes!$F$6:$F$4005,ROW(B3119)-ROW($C$3))),"")</f>
        <v/>
      </c>
      <c r="H3119" s="361" t="str">
        <f>IFERROR(IF(LEN(C3119)&gt;0,IF(LEN(INDEX(TasksList!$G$6:$G$25,MATCH(C3119,TasksList!$B$6:$B$25,0),1))=0,"",INDEX(TasksList!$G$6:$G$25,MATCH(C3119,TasksList!$B$6:$B$25,0),1)),""),"")</f>
        <v/>
      </c>
      <c r="N3119" s="362" t="str">
        <f>IFERROR(IF(LEN(INDEX(PlansAndNotes!$D$6:$D$4005,ROW(B3119)-ROW($C$3)))=0,"",INDEX(PlansAndNotes!$D$6:$D$4005,ROW(B3119)-ROW($C$3))),"")</f>
        <v/>
      </c>
      <c r="O3119" s="165" t="str">
        <f t="shared" si="329"/>
        <v/>
      </c>
      <c r="P3119" s="363" t="str">
        <f>IFERROR(IF(LEN(INDEX(PlansAndNotes!$E$6:$E$4005,ROW(B3119)-ROW($C$3)))=0,"",INDEX(PlansAndNotes!$E$6:$E$4005,ROW(B3119)-ROW($C$3))),"")</f>
        <v/>
      </c>
      <c r="Q3119" s="363" t="str">
        <f>IFERROR(IF(LEN(INDEX(PlansAndNotes!$G$6:$G$4005,ROW(B3119)-ROW($C$3)))=0,"",INDEX(PlansAndNotes!$G$6:$G$4005,ROW(B3119)-ROW($C$3))),"")</f>
        <v/>
      </c>
      <c r="R3119" s="361" t="str">
        <f>IFERROR(IF(LEN(D3119)&gt;0,IF(LEN(INDEX(AdressBook!$C$6:$C$25,MATCH(D3119,AdressBook!$B$6:$B$25,0),1))=0,"",INDEX(AdressBook!$C$6:$C$25,MATCH(D3119,AdressBook!$B$6:$B$25,0),1)),""),"")</f>
        <v/>
      </c>
      <c r="S3119" s="165">
        <f>IF(LEN(C3119)&gt;0,IFERROR(IF(MATCH(C3119,C3120:$C$4004,0)&gt;0,-1,ROW(S3119)-ROW($S$3)),ROW(S3119)-ROW($S$3)),-1)</f>
        <v>-1</v>
      </c>
      <c r="T3119" s="165">
        <f t="shared" si="330"/>
        <v>0</v>
      </c>
      <c r="U3119" s="165" t="str">
        <f t="shared" si="331"/>
        <v/>
      </c>
      <c r="V3119" s="165" t="str">
        <f>IFERROR(IF(OR(C3119="",S3119&lt;0),"",IF(SUBTOTAL(3,C3119:C3119)=0,-1,SUBTOTAL(3,$C$4:C3119))),"")</f>
        <v/>
      </c>
      <c r="W3119" s="156" t="str">
        <f t="array" ref="W3119">IF(LEN(C3119)&gt;0,IFERROR(IF(MATCH(C3119,$C$3:$C3118,0)&gt;0,N3119-INDEX($N$3:N3118,SUMPRODUCT(MAX(ROW($C$3:$C3118)*(C3119=$C$3:$C3118)))-2,1),""),""),"")</f>
        <v/>
      </c>
      <c r="X3119" s="156">
        <f t="shared" ca="1" si="332"/>
        <v>1</v>
      </c>
      <c r="Y3119" s="156">
        <f t="shared" ca="1" si="333"/>
        <v>1</v>
      </c>
    </row>
    <row r="3120" spans="2:25" hidden="1" x14ac:dyDescent="0.25">
      <c r="B3120" s="390" t="str">
        <f>IFERROR(IF(LEN(INDEX(PlansAndNotes!$B$6:$B$2005,ROW(A3120)-ROW($B$3)))=0,"",INDEX(PlansAndNotes!$B$6:$B$2005,ROW(A3120)-ROW($B$3))),"")</f>
        <v/>
      </c>
      <c r="C3120" s="387" t="str">
        <f t="shared" ref="C3120:C3142" si="335">IF(LEN(B3120)&gt;0,LEFT(B3120,SEARCH(" - ",B3120)-1)*1,"")</f>
        <v/>
      </c>
      <c r="D3120" s="361" t="str">
        <f>IFERROR(IF(LEN(C3120)&gt;0,IF(LEN(INDEX(TasksList!$C$6:$C$25,MATCH(C3120,TasksList!$B$6:$B$25,0),1))=0,"",INDEX(TasksList!$C$6:$C$25,MATCH(C3120,TasksList!$B$6:$B$25,0),1)),""),"")</f>
        <v/>
      </c>
      <c r="E3120" s="361" t="str">
        <f>IFERROR(IF(LEN(C3120)&gt;0,IF(LEN(INDEX(TasksList!$F$6:$F$25,MATCH(C3120,TasksList!$B$6:$B$25,0),1))=0,"not set!",INDEX(TasksList!$F$6:$F$25,MATCH(C3120,TasksList!$B$6:$B$25,0),1)),""),"")</f>
        <v/>
      </c>
      <c r="F3120" s="360" t="str">
        <f>IFERROR(IF(LEN(D3120)&gt;0,IF(LEN(INDEX(AdressBook!$D$6:$D$25,MATCH(D3120,AdressBook!$B$6:$B$25,0),1))=0,"",INDEX(AdressBook!$D$6:$D$25,MATCH(D3120,AdressBook!$B$6:$B$25,0),1)),""),"")</f>
        <v/>
      </c>
      <c r="G3120" s="361" t="str">
        <f>IFERROR(IF(LEN(INDEX(PlansAndNotes!$F$6:$F$4005,ROW(B3120)-ROW($C$3)))=0,"",INDEX(PlansAndNotes!$F$6:$F$4005,ROW(B3120)-ROW($C$3))),"")</f>
        <v/>
      </c>
      <c r="H3120" s="361" t="str">
        <f>IFERROR(IF(LEN(C3120)&gt;0,IF(LEN(INDEX(TasksList!$G$6:$G$25,MATCH(C3120,TasksList!$B$6:$B$25,0),1))=0,"",INDEX(TasksList!$G$6:$G$25,MATCH(C3120,TasksList!$B$6:$B$25,0),1)),""),"")</f>
        <v/>
      </c>
      <c r="N3120" s="362" t="str">
        <f>IFERROR(IF(LEN(INDEX(PlansAndNotes!$D$6:$D$4005,ROW(B3120)-ROW($C$3)))=0,"",INDEX(PlansAndNotes!$D$6:$D$4005,ROW(B3120)-ROW($C$3))),"")</f>
        <v/>
      </c>
      <c r="O3120" s="165" t="str">
        <f t="shared" si="329"/>
        <v/>
      </c>
      <c r="P3120" s="363" t="str">
        <f>IFERROR(IF(LEN(INDEX(PlansAndNotes!$E$6:$E$4005,ROW(B3120)-ROW($C$3)))=0,"",INDEX(PlansAndNotes!$E$6:$E$4005,ROW(B3120)-ROW($C$3))),"")</f>
        <v/>
      </c>
      <c r="Q3120" s="363" t="str">
        <f>IFERROR(IF(LEN(INDEX(PlansAndNotes!$G$6:$G$4005,ROW(B3120)-ROW($C$3)))=0,"",INDEX(PlansAndNotes!$G$6:$G$4005,ROW(B3120)-ROW($C$3))),"")</f>
        <v/>
      </c>
      <c r="R3120" s="361" t="str">
        <f>IFERROR(IF(LEN(D3120)&gt;0,IF(LEN(INDEX(AdressBook!$C$6:$C$25,MATCH(D3120,AdressBook!$B$6:$B$25,0),1))=0,"",INDEX(AdressBook!$C$6:$C$25,MATCH(D3120,AdressBook!$B$6:$B$25,0),1)),""),"")</f>
        <v/>
      </c>
      <c r="S3120" s="165">
        <f>IF(LEN(C3120)&gt;0,IFERROR(IF(MATCH(C3120,C3121:$C$4004,0)&gt;0,-1,ROW(S3120)-ROW($S$3)),ROW(S3120)-ROW($S$3)),-1)</f>
        <v>-1</v>
      </c>
      <c r="T3120" s="165">
        <f t="shared" si="330"/>
        <v>0</v>
      </c>
      <c r="U3120" s="165" t="str">
        <f t="shared" si="331"/>
        <v/>
      </c>
      <c r="V3120" s="165" t="str">
        <f>IFERROR(IF(OR(C3120="",S3120&lt;0),"",IF(SUBTOTAL(3,C3120:C3120)=0,-1,SUBTOTAL(3,$C$4:C3120))),"")</f>
        <v/>
      </c>
      <c r="W3120" s="156" t="str">
        <f t="array" ref="W3120">IF(LEN(C3120)&gt;0,IFERROR(IF(MATCH(C3120,$C$3:$C3119,0)&gt;0,N3120-INDEX($N$3:N3119,SUMPRODUCT(MAX(ROW($C$3:$C3119)*(C3120=$C$3:$C3119)))-2,1),""),""),"")</f>
        <v/>
      </c>
      <c r="X3120" s="156">
        <f t="shared" ca="1" si="332"/>
        <v>1</v>
      </c>
      <c r="Y3120" s="156">
        <f t="shared" ca="1" si="333"/>
        <v>1</v>
      </c>
    </row>
    <row r="3121" spans="2:25" hidden="1" x14ac:dyDescent="0.25">
      <c r="B3121" s="390" t="str">
        <f>IFERROR(IF(LEN(INDEX(PlansAndNotes!$B$6:$B$2005,ROW(A3121)-ROW($B$3)))=0,"",INDEX(PlansAndNotes!$B$6:$B$2005,ROW(A3121)-ROW($B$3))),"")</f>
        <v/>
      </c>
      <c r="C3121" s="387" t="str">
        <f t="shared" si="335"/>
        <v/>
      </c>
      <c r="D3121" s="361" t="str">
        <f>IFERROR(IF(LEN(C3121)&gt;0,IF(LEN(INDEX(TasksList!$C$6:$C$25,MATCH(C3121,TasksList!$B$6:$B$25,0),1))=0,"",INDEX(TasksList!$C$6:$C$25,MATCH(C3121,TasksList!$B$6:$B$25,0),1)),""),"")</f>
        <v/>
      </c>
      <c r="E3121" s="361" t="str">
        <f>IFERROR(IF(LEN(C3121)&gt;0,IF(LEN(INDEX(TasksList!$F$6:$F$25,MATCH(C3121,TasksList!$B$6:$B$25,0),1))=0,"not set!",INDEX(TasksList!$F$6:$F$25,MATCH(C3121,TasksList!$B$6:$B$25,0),1)),""),"")</f>
        <v/>
      </c>
      <c r="F3121" s="360" t="str">
        <f>IFERROR(IF(LEN(D3121)&gt;0,IF(LEN(INDEX(AdressBook!$D$6:$D$25,MATCH(D3121,AdressBook!$B$6:$B$25,0),1))=0,"",INDEX(AdressBook!$D$6:$D$25,MATCH(D3121,AdressBook!$B$6:$B$25,0),1)),""),"")</f>
        <v/>
      </c>
      <c r="G3121" s="361" t="str">
        <f>IFERROR(IF(LEN(INDEX(PlansAndNotes!$F$6:$F$4005,ROW(B3121)-ROW($C$3)))=0,"",INDEX(PlansAndNotes!$F$6:$F$4005,ROW(B3121)-ROW($C$3))),"")</f>
        <v/>
      </c>
      <c r="H3121" s="361" t="str">
        <f>IFERROR(IF(LEN(C3121)&gt;0,IF(LEN(INDEX(TasksList!$G$6:$G$25,MATCH(C3121,TasksList!$B$6:$B$25,0),1))=0,"",INDEX(TasksList!$G$6:$G$25,MATCH(C3121,TasksList!$B$6:$B$25,0),1)),""),"")</f>
        <v/>
      </c>
      <c r="N3121" s="362" t="str">
        <f>IFERROR(IF(LEN(INDEX(PlansAndNotes!$D$6:$D$4005,ROW(B3121)-ROW($C$3)))=0,"",INDEX(PlansAndNotes!$D$6:$D$4005,ROW(B3121)-ROW($C$3))),"")</f>
        <v/>
      </c>
      <c r="O3121" s="165" t="str">
        <f t="shared" si="329"/>
        <v/>
      </c>
      <c r="P3121" s="363" t="str">
        <f>IFERROR(IF(LEN(INDEX(PlansAndNotes!$E$6:$E$4005,ROW(B3121)-ROW($C$3)))=0,"",INDEX(PlansAndNotes!$E$6:$E$4005,ROW(B3121)-ROW($C$3))),"")</f>
        <v/>
      </c>
      <c r="Q3121" s="363" t="str">
        <f>IFERROR(IF(LEN(INDEX(PlansAndNotes!$G$6:$G$4005,ROW(B3121)-ROW($C$3)))=0,"",INDEX(PlansAndNotes!$G$6:$G$4005,ROW(B3121)-ROW($C$3))),"")</f>
        <v/>
      </c>
      <c r="R3121" s="361" t="str">
        <f>IFERROR(IF(LEN(D3121)&gt;0,IF(LEN(INDEX(AdressBook!$C$6:$C$25,MATCH(D3121,AdressBook!$B$6:$B$25,0),1))=0,"",INDEX(AdressBook!$C$6:$C$25,MATCH(D3121,AdressBook!$B$6:$B$25,0),1)),""),"")</f>
        <v/>
      </c>
      <c r="S3121" s="165">
        <f>IF(LEN(C3121)&gt;0,IFERROR(IF(MATCH(C3121,C3122:$C$4004,0)&gt;0,-1,ROW(S3121)-ROW($S$3)),ROW(S3121)-ROW($S$3)),-1)</f>
        <v>-1</v>
      </c>
      <c r="T3121" s="165">
        <f t="shared" si="330"/>
        <v>0</v>
      </c>
      <c r="U3121" s="165" t="str">
        <f t="shared" si="331"/>
        <v/>
      </c>
      <c r="V3121" s="165" t="str">
        <f>IFERROR(IF(OR(C3121="",S3121&lt;0),"",IF(SUBTOTAL(3,C3121:C3121)=0,-1,SUBTOTAL(3,$C$4:C3121))),"")</f>
        <v/>
      </c>
      <c r="W3121" s="156" t="str">
        <f t="array" ref="W3121">IF(LEN(C3121)&gt;0,IFERROR(IF(MATCH(C3121,$C$3:$C3120,0)&gt;0,N3121-INDEX($N$3:N3120,SUMPRODUCT(MAX(ROW($C$3:$C3120)*(C3121=$C$3:$C3120)))-2,1),""),""),"")</f>
        <v/>
      </c>
      <c r="X3121" s="156">
        <f t="shared" ca="1" si="332"/>
        <v>1</v>
      </c>
      <c r="Y3121" s="156">
        <f t="shared" ca="1" si="333"/>
        <v>1</v>
      </c>
    </row>
    <row r="3122" spans="2:25" hidden="1" x14ac:dyDescent="0.25">
      <c r="B3122" s="390" t="str">
        <f>IFERROR(IF(LEN(INDEX(PlansAndNotes!$B$6:$B$2005,ROW(A3122)-ROW($B$3)))=0,"",INDEX(PlansAndNotes!$B$6:$B$2005,ROW(A3122)-ROW($B$3))),"")</f>
        <v/>
      </c>
      <c r="C3122" s="387" t="str">
        <f t="shared" si="335"/>
        <v/>
      </c>
      <c r="D3122" s="361" t="str">
        <f>IFERROR(IF(LEN(C3122)&gt;0,IF(LEN(INDEX(TasksList!$C$6:$C$25,MATCH(C3122,TasksList!$B$6:$B$25,0),1))=0,"",INDEX(TasksList!$C$6:$C$25,MATCH(C3122,TasksList!$B$6:$B$25,0),1)),""),"")</f>
        <v/>
      </c>
      <c r="E3122" s="361" t="str">
        <f>IFERROR(IF(LEN(C3122)&gt;0,IF(LEN(INDEX(TasksList!$F$6:$F$25,MATCH(C3122,TasksList!$B$6:$B$25,0),1))=0,"not set!",INDEX(TasksList!$F$6:$F$25,MATCH(C3122,TasksList!$B$6:$B$25,0),1)),""),"")</f>
        <v/>
      </c>
      <c r="F3122" s="360" t="str">
        <f>IFERROR(IF(LEN(D3122)&gt;0,IF(LEN(INDEX(AdressBook!$D$6:$D$25,MATCH(D3122,AdressBook!$B$6:$B$25,0),1))=0,"",INDEX(AdressBook!$D$6:$D$25,MATCH(D3122,AdressBook!$B$6:$B$25,0),1)),""),"")</f>
        <v/>
      </c>
      <c r="G3122" s="361" t="str">
        <f>IFERROR(IF(LEN(INDEX(PlansAndNotes!$F$6:$F$4005,ROW(B3122)-ROW($C$3)))=0,"",INDEX(PlansAndNotes!$F$6:$F$4005,ROW(B3122)-ROW($C$3))),"")</f>
        <v/>
      </c>
      <c r="H3122" s="361" t="str">
        <f>IFERROR(IF(LEN(C3122)&gt;0,IF(LEN(INDEX(TasksList!$G$6:$G$25,MATCH(C3122,TasksList!$B$6:$B$25,0),1))=0,"",INDEX(TasksList!$G$6:$G$25,MATCH(C3122,TasksList!$B$6:$B$25,0),1)),""),"")</f>
        <v/>
      </c>
      <c r="N3122" s="362" t="str">
        <f>IFERROR(IF(LEN(INDEX(PlansAndNotes!$D$6:$D$4005,ROW(B3122)-ROW($C$3)))=0,"",INDEX(PlansAndNotes!$D$6:$D$4005,ROW(B3122)-ROW($C$3))),"")</f>
        <v/>
      </c>
      <c r="O3122" s="165" t="str">
        <f t="shared" si="329"/>
        <v/>
      </c>
      <c r="P3122" s="363" t="str">
        <f>IFERROR(IF(LEN(INDEX(PlansAndNotes!$E$6:$E$4005,ROW(B3122)-ROW($C$3)))=0,"",INDEX(PlansAndNotes!$E$6:$E$4005,ROW(B3122)-ROW($C$3))),"")</f>
        <v/>
      </c>
      <c r="Q3122" s="363" t="str">
        <f>IFERROR(IF(LEN(INDEX(PlansAndNotes!$G$6:$G$4005,ROW(B3122)-ROW($C$3)))=0,"",INDEX(PlansAndNotes!$G$6:$G$4005,ROW(B3122)-ROW($C$3))),"")</f>
        <v/>
      </c>
      <c r="R3122" s="361" t="str">
        <f>IFERROR(IF(LEN(D3122)&gt;0,IF(LEN(INDEX(AdressBook!$C$6:$C$25,MATCH(D3122,AdressBook!$B$6:$B$25,0),1))=0,"",INDEX(AdressBook!$C$6:$C$25,MATCH(D3122,AdressBook!$B$6:$B$25,0),1)),""),"")</f>
        <v/>
      </c>
      <c r="S3122" s="165">
        <f>IF(LEN(C3122)&gt;0,IFERROR(IF(MATCH(C3122,C3123:$C$4004,0)&gt;0,-1,ROW(S3122)-ROW($S$3)),ROW(S3122)-ROW($S$3)),-1)</f>
        <v>-1</v>
      </c>
      <c r="T3122" s="165">
        <f t="shared" si="330"/>
        <v>0</v>
      </c>
      <c r="U3122" s="165" t="str">
        <f t="shared" si="331"/>
        <v/>
      </c>
      <c r="V3122" s="165" t="str">
        <f>IFERROR(IF(OR(C3122="",S3122&lt;0),"",IF(SUBTOTAL(3,C3122:C3122)=0,-1,SUBTOTAL(3,$C$4:C3122))),"")</f>
        <v/>
      </c>
      <c r="W3122" s="156" t="str">
        <f t="array" ref="W3122">IF(LEN(C3122)&gt;0,IFERROR(IF(MATCH(C3122,$C$3:$C3121,0)&gt;0,N3122-INDEX($N$3:N3121,SUMPRODUCT(MAX(ROW($C$3:$C3121)*(C3122=$C$3:$C3121)))-2,1),""),""),"")</f>
        <v/>
      </c>
      <c r="X3122" s="156">
        <f t="shared" ca="1" si="332"/>
        <v>1</v>
      </c>
      <c r="Y3122" s="156">
        <f t="shared" ca="1" si="333"/>
        <v>1</v>
      </c>
    </row>
    <row r="3123" spans="2:25" hidden="1" x14ac:dyDescent="0.25">
      <c r="B3123" s="390" t="str">
        <f>IFERROR(IF(LEN(INDEX(PlansAndNotes!$B$6:$B$2005,ROW(A3123)-ROW($B$3)))=0,"",INDEX(PlansAndNotes!$B$6:$B$2005,ROW(A3123)-ROW($B$3))),"")</f>
        <v/>
      </c>
      <c r="C3123" s="387" t="str">
        <f t="shared" si="335"/>
        <v/>
      </c>
      <c r="D3123" s="361" t="str">
        <f>IFERROR(IF(LEN(C3123)&gt;0,IF(LEN(INDEX(TasksList!$C$6:$C$25,MATCH(C3123,TasksList!$B$6:$B$25,0),1))=0,"",INDEX(TasksList!$C$6:$C$25,MATCH(C3123,TasksList!$B$6:$B$25,0),1)),""),"")</f>
        <v/>
      </c>
      <c r="E3123" s="361" t="str">
        <f>IFERROR(IF(LEN(C3123)&gt;0,IF(LEN(INDEX(TasksList!$F$6:$F$25,MATCH(C3123,TasksList!$B$6:$B$25,0),1))=0,"not set!",INDEX(TasksList!$F$6:$F$25,MATCH(C3123,TasksList!$B$6:$B$25,0),1)),""),"")</f>
        <v/>
      </c>
      <c r="F3123" s="360" t="str">
        <f>IFERROR(IF(LEN(D3123)&gt;0,IF(LEN(INDEX(AdressBook!$D$6:$D$25,MATCH(D3123,AdressBook!$B$6:$B$25,0),1))=0,"",INDEX(AdressBook!$D$6:$D$25,MATCH(D3123,AdressBook!$B$6:$B$25,0),1)),""),"")</f>
        <v/>
      </c>
      <c r="G3123" s="361" t="str">
        <f>IFERROR(IF(LEN(INDEX(PlansAndNotes!$F$6:$F$4005,ROW(B3123)-ROW($C$3)))=0,"",INDEX(PlansAndNotes!$F$6:$F$4005,ROW(B3123)-ROW($C$3))),"")</f>
        <v/>
      </c>
      <c r="H3123" s="361" t="str">
        <f>IFERROR(IF(LEN(C3123)&gt;0,IF(LEN(INDEX(TasksList!$G$6:$G$25,MATCH(C3123,TasksList!$B$6:$B$25,0),1))=0,"",INDEX(TasksList!$G$6:$G$25,MATCH(C3123,TasksList!$B$6:$B$25,0),1)),""),"")</f>
        <v/>
      </c>
      <c r="N3123" s="362" t="str">
        <f>IFERROR(IF(LEN(INDEX(PlansAndNotes!$D$6:$D$4005,ROW(B3123)-ROW($C$3)))=0,"",INDEX(PlansAndNotes!$D$6:$D$4005,ROW(B3123)-ROW($C$3))),"")</f>
        <v/>
      </c>
      <c r="O3123" s="165" t="str">
        <f t="shared" si="329"/>
        <v/>
      </c>
      <c r="P3123" s="363" t="str">
        <f>IFERROR(IF(LEN(INDEX(PlansAndNotes!$E$6:$E$4005,ROW(B3123)-ROW($C$3)))=0,"",INDEX(PlansAndNotes!$E$6:$E$4005,ROW(B3123)-ROW($C$3))),"")</f>
        <v/>
      </c>
      <c r="Q3123" s="363" t="str">
        <f>IFERROR(IF(LEN(INDEX(PlansAndNotes!$G$6:$G$4005,ROW(B3123)-ROW($C$3)))=0,"",INDEX(PlansAndNotes!$G$6:$G$4005,ROW(B3123)-ROW($C$3))),"")</f>
        <v/>
      </c>
      <c r="R3123" s="361" t="str">
        <f>IFERROR(IF(LEN(D3123)&gt;0,IF(LEN(INDEX(AdressBook!$C$6:$C$25,MATCH(D3123,AdressBook!$B$6:$B$25,0),1))=0,"",INDEX(AdressBook!$C$6:$C$25,MATCH(D3123,AdressBook!$B$6:$B$25,0),1)),""),"")</f>
        <v/>
      </c>
      <c r="S3123" s="165">
        <f>IF(LEN(C3123)&gt;0,IFERROR(IF(MATCH(C3123,C3124:$C$4004,0)&gt;0,-1,ROW(S3123)-ROW($S$3)),ROW(S3123)-ROW($S$3)),-1)</f>
        <v>-1</v>
      </c>
      <c r="T3123" s="165">
        <f t="shared" si="330"/>
        <v>0</v>
      </c>
      <c r="U3123" s="165" t="str">
        <f t="shared" si="331"/>
        <v/>
      </c>
      <c r="V3123" s="165" t="str">
        <f>IFERROR(IF(OR(C3123="",S3123&lt;0),"",IF(SUBTOTAL(3,C3123:C3123)=0,-1,SUBTOTAL(3,$C$4:C3123))),"")</f>
        <v/>
      </c>
      <c r="W3123" s="156" t="str">
        <f t="array" ref="W3123">IF(LEN(C3123)&gt;0,IFERROR(IF(MATCH(C3123,$C$3:$C3122,0)&gt;0,N3123-INDEX($N$3:N3122,SUMPRODUCT(MAX(ROW($C$3:$C3122)*(C3123=$C$3:$C3122)))-2,1),""),""),"")</f>
        <v/>
      </c>
      <c r="X3123" s="156">
        <f t="shared" ca="1" si="332"/>
        <v>1</v>
      </c>
      <c r="Y3123" s="156">
        <f t="shared" ca="1" si="333"/>
        <v>1</v>
      </c>
    </row>
    <row r="3124" spans="2:25" hidden="1" x14ac:dyDescent="0.25">
      <c r="B3124" s="390" t="str">
        <f>IFERROR(IF(LEN(INDEX(PlansAndNotes!$B$6:$B$2005,ROW(A3124)-ROW($B$3)))=0,"",INDEX(PlansAndNotes!$B$6:$B$2005,ROW(A3124)-ROW($B$3))),"")</f>
        <v/>
      </c>
      <c r="C3124" s="387" t="str">
        <f t="shared" si="335"/>
        <v/>
      </c>
      <c r="D3124" s="361" t="str">
        <f>IFERROR(IF(LEN(C3124)&gt;0,IF(LEN(INDEX(TasksList!$C$6:$C$25,MATCH(C3124,TasksList!$B$6:$B$25,0),1))=0,"",INDEX(TasksList!$C$6:$C$25,MATCH(C3124,TasksList!$B$6:$B$25,0),1)),""),"")</f>
        <v/>
      </c>
      <c r="E3124" s="361" t="str">
        <f>IFERROR(IF(LEN(C3124)&gt;0,IF(LEN(INDEX(TasksList!$F$6:$F$25,MATCH(C3124,TasksList!$B$6:$B$25,0),1))=0,"not set!",INDEX(TasksList!$F$6:$F$25,MATCH(C3124,TasksList!$B$6:$B$25,0),1)),""),"")</f>
        <v/>
      </c>
      <c r="F3124" s="360" t="str">
        <f>IFERROR(IF(LEN(D3124)&gt;0,IF(LEN(INDEX(AdressBook!$D$6:$D$25,MATCH(D3124,AdressBook!$B$6:$B$25,0),1))=0,"",INDEX(AdressBook!$D$6:$D$25,MATCH(D3124,AdressBook!$B$6:$B$25,0),1)),""),"")</f>
        <v/>
      </c>
      <c r="G3124" s="361" t="str">
        <f>IFERROR(IF(LEN(INDEX(PlansAndNotes!$F$6:$F$4005,ROW(B3124)-ROW($C$3)))=0,"",INDEX(PlansAndNotes!$F$6:$F$4005,ROW(B3124)-ROW($C$3))),"")</f>
        <v/>
      </c>
      <c r="H3124" s="361" t="str">
        <f>IFERROR(IF(LEN(C3124)&gt;0,IF(LEN(INDEX(TasksList!$G$6:$G$25,MATCH(C3124,TasksList!$B$6:$B$25,0),1))=0,"",INDEX(TasksList!$G$6:$G$25,MATCH(C3124,TasksList!$B$6:$B$25,0),1)),""),"")</f>
        <v/>
      </c>
      <c r="N3124" s="362" t="str">
        <f>IFERROR(IF(LEN(INDEX(PlansAndNotes!$D$6:$D$4005,ROW(B3124)-ROW($C$3)))=0,"",INDEX(PlansAndNotes!$D$6:$D$4005,ROW(B3124)-ROW($C$3))),"")</f>
        <v/>
      </c>
      <c r="O3124" s="165" t="str">
        <f t="shared" si="329"/>
        <v/>
      </c>
      <c r="P3124" s="363" t="str">
        <f>IFERROR(IF(LEN(INDEX(PlansAndNotes!$E$6:$E$4005,ROW(B3124)-ROW($C$3)))=0,"",INDEX(PlansAndNotes!$E$6:$E$4005,ROW(B3124)-ROW($C$3))),"")</f>
        <v/>
      </c>
      <c r="Q3124" s="363" t="str">
        <f>IFERROR(IF(LEN(INDEX(PlansAndNotes!$G$6:$G$4005,ROW(B3124)-ROW($C$3)))=0,"",INDEX(PlansAndNotes!$G$6:$G$4005,ROW(B3124)-ROW($C$3))),"")</f>
        <v/>
      </c>
      <c r="R3124" s="361" t="str">
        <f>IFERROR(IF(LEN(D3124)&gt;0,IF(LEN(INDEX(AdressBook!$C$6:$C$25,MATCH(D3124,AdressBook!$B$6:$B$25,0),1))=0,"",INDEX(AdressBook!$C$6:$C$25,MATCH(D3124,AdressBook!$B$6:$B$25,0),1)),""),"")</f>
        <v/>
      </c>
      <c r="S3124" s="165">
        <f>IF(LEN(C3124)&gt;0,IFERROR(IF(MATCH(C3124,C3125:$C$4004,0)&gt;0,-1,ROW(S3124)-ROW($S$3)),ROW(S3124)-ROW($S$3)),-1)</f>
        <v>-1</v>
      </c>
      <c r="T3124" s="165">
        <f t="shared" si="330"/>
        <v>0</v>
      </c>
      <c r="U3124" s="165" t="str">
        <f t="shared" si="331"/>
        <v/>
      </c>
      <c r="V3124" s="165" t="str">
        <f>IFERROR(IF(OR(C3124="",S3124&lt;0),"",IF(SUBTOTAL(3,C3124:C3124)=0,-1,SUBTOTAL(3,$C$4:C3124))),"")</f>
        <v/>
      </c>
      <c r="W3124" s="156" t="str">
        <f t="array" ref="W3124">IF(LEN(C3124)&gt;0,IFERROR(IF(MATCH(C3124,$C$3:$C3123,0)&gt;0,N3124-INDEX($N$3:N3123,SUMPRODUCT(MAX(ROW($C$3:$C3123)*(C3124=$C$3:$C3123)))-2,1),""),""),"")</f>
        <v/>
      </c>
      <c r="X3124" s="156">
        <f t="shared" ca="1" si="332"/>
        <v>1</v>
      </c>
      <c r="Y3124" s="156">
        <f t="shared" ca="1" si="333"/>
        <v>1</v>
      </c>
    </row>
    <row r="3125" spans="2:25" hidden="1" x14ac:dyDescent="0.25">
      <c r="B3125" s="390" t="str">
        <f>IFERROR(IF(LEN(INDEX(PlansAndNotes!$B$6:$B$2005,ROW(A3125)-ROW($B$3)))=0,"",INDEX(PlansAndNotes!$B$6:$B$2005,ROW(A3125)-ROW($B$3))),"")</f>
        <v/>
      </c>
      <c r="C3125" s="387" t="str">
        <f t="shared" si="335"/>
        <v/>
      </c>
      <c r="D3125" s="361" t="str">
        <f>IFERROR(IF(LEN(C3125)&gt;0,IF(LEN(INDEX(TasksList!$C$6:$C$25,MATCH(C3125,TasksList!$B$6:$B$25,0),1))=0,"",INDEX(TasksList!$C$6:$C$25,MATCH(C3125,TasksList!$B$6:$B$25,0),1)),""),"")</f>
        <v/>
      </c>
      <c r="E3125" s="361" t="str">
        <f>IFERROR(IF(LEN(C3125)&gt;0,IF(LEN(INDEX(TasksList!$F$6:$F$25,MATCH(C3125,TasksList!$B$6:$B$25,0),1))=0,"not set!",INDEX(TasksList!$F$6:$F$25,MATCH(C3125,TasksList!$B$6:$B$25,0),1)),""),"")</f>
        <v/>
      </c>
      <c r="F3125" s="360" t="str">
        <f>IFERROR(IF(LEN(D3125)&gt;0,IF(LEN(INDEX(AdressBook!$D$6:$D$25,MATCH(D3125,AdressBook!$B$6:$B$25,0),1))=0,"",INDEX(AdressBook!$D$6:$D$25,MATCH(D3125,AdressBook!$B$6:$B$25,0),1)),""),"")</f>
        <v/>
      </c>
      <c r="G3125" s="361" t="str">
        <f>IFERROR(IF(LEN(INDEX(PlansAndNotes!$F$6:$F$4005,ROW(B3125)-ROW($C$3)))=0,"",INDEX(PlansAndNotes!$F$6:$F$4005,ROW(B3125)-ROW($C$3))),"")</f>
        <v/>
      </c>
      <c r="H3125" s="361" t="str">
        <f>IFERROR(IF(LEN(C3125)&gt;0,IF(LEN(INDEX(TasksList!$G$6:$G$25,MATCH(C3125,TasksList!$B$6:$B$25,0),1))=0,"",INDEX(TasksList!$G$6:$G$25,MATCH(C3125,TasksList!$B$6:$B$25,0),1)),""),"")</f>
        <v/>
      </c>
      <c r="N3125" s="362" t="str">
        <f>IFERROR(IF(LEN(INDEX(PlansAndNotes!$D$6:$D$4005,ROW(B3125)-ROW($C$3)))=0,"",INDEX(PlansAndNotes!$D$6:$D$4005,ROW(B3125)-ROW($C$3))),"")</f>
        <v/>
      </c>
      <c r="O3125" s="165" t="str">
        <f t="shared" si="329"/>
        <v/>
      </c>
      <c r="P3125" s="363" t="str">
        <f>IFERROR(IF(LEN(INDEX(PlansAndNotes!$E$6:$E$4005,ROW(B3125)-ROW($C$3)))=0,"",INDEX(PlansAndNotes!$E$6:$E$4005,ROW(B3125)-ROW($C$3))),"")</f>
        <v/>
      </c>
      <c r="Q3125" s="363" t="str">
        <f>IFERROR(IF(LEN(INDEX(PlansAndNotes!$G$6:$G$4005,ROW(B3125)-ROW($C$3)))=0,"",INDEX(PlansAndNotes!$G$6:$G$4005,ROW(B3125)-ROW($C$3))),"")</f>
        <v/>
      </c>
      <c r="R3125" s="361" t="str">
        <f>IFERROR(IF(LEN(D3125)&gt;0,IF(LEN(INDEX(AdressBook!$C$6:$C$25,MATCH(D3125,AdressBook!$B$6:$B$25,0),1))=0,"",INDEX(AdressBook!$C$6:$C$25,MATCH(D3125,AdressBook!$B$6:$B$25,0),1)),""),"")</f>
        <v/>
      </c>
      <c r="S3125" s="165">
        <f>IF(LEN(C3125)&gt;0,IFERROR(IF(MATCH(C3125,C3126:$C$4004,0)&gt;0,-1,ROW(S3125)-ROW($S$3)),ROW(S3125)-ROW($S$3)),-1)</f>
        <v>-1</v>
      </c>
      <c r="T3125" s="165">
        <f t="shared" si="330"/>
        <v>0</v>
      </c>
      <c r="U3125" s="165" t="str">
        <f t="shared" si="331"/>
        <v/>
      </c>
      <c r="V3125" s="165" t="str">
        <f>IFERROR(IF(OR(C3125="",S3125&lt;0),"",IF(SUBTOTAL(3,C3125:C3125)=0,-1,SUBTOTAL(3,$C$4:C3125))),"")</f>
        <v/>
      </c>
      <c r="W3125" s="156" t="str">
        <f t="array" ref="W3125">IF(LEN(C3125)&gt;0,IFERROR(IF(MATCH(C3125,$C$3:$C3124,0)&gt;0,N3125-INDEX($N$3:N3124,SUMPRODUCT(MAX(ROW($C$3:$C3124)*(C3125=$C$3:$C3124)))-2,1),""),""),"")</f>
        <v/>
      </c>
      <c r="X3125" s="156">
        <f t="shared" ca="1" si="332"/>
        <v>1</v>
      </c>
      <c r="Y3125" s="156">
        <f t="shared" ca="1" si="333"/>
        <v>1</v>
      </c>
    </row>
    <row r="3126" spans="2:25" hidden="1" x14ac:dyDescent="0.25">
      <c r="B3126" s="390" t="str">
        <f>IFERROR(IF(LEN(INDEX(PlansAndNotes!$B$6:$B$2005,ROW(A3126)-ROW($B$3)))=0,"",INDEX(PlansAndNotes!$B$6:$B$2005,ROW(A3126)-ROW($B$3))),"")</f>
        <v/>
      </c>
      <c r="C3126" s="387" t="str">
        <f t="shared" si="335"/>
        <v/>
      </c>
      <c r="D3126" s="361" t="str">
        <f>IFERROR(IF(LEN(C3126)&gt;0,IF(LEN(INDEX(TasksList!$C$6:$C$25,MATCH(C3126,TasksList!$B$6:$B$25,0),1))=0,"",INDEX(TasksList!$C$6:$C$25,MATCH(C3126,TasksList!$B$6:$B$25,0),1)),""),"")</f>
        <v/>
      </c>
      <c r="E3126" s="361" t="str">
        <f>IFERROR(IF(LEN(C3126)&gt;0,IF(LEN(INDEX(TasksList!$F$6:$F$25,MATCH(C3126,TasksList!$B$6:$B$25,0),1))=0,"not set!",INDEX(TasksList!$F$6:$F$25,MATCH(C3126,TasksList!$B$6:$B$25,0),1)),""),"")</f>
        <v/>
      </c>
      <c r="F3126" s="360" t="str">
        <f>IFERROR(IF(LEN(D3126)&gt;0,IF(LEN(INDEX(AdressBook!$D$6:$D$25,MATCH(D3126,AdressBook!$B$6:$B$25,0),1))=0,"",INDEX(AdressBook!$D$6:$D$25,MATCH(D3126,AdressBook!$B$6:$B$25,0),1)),""),"")</f>
        <v/>
      </c>
      <c r="G3126" s="361" t="str">
        <f>IFERROR(IF(LEN(INDEX(PlansAndNotes!$F$6:$F$4005,ROW(B3126)-ROW($C$3)))=0,"",INDEX(PlansAndNotes!$F$6:$F$4005,ROW(B3126)-ROW($C$3))),"")</f>
        <v/>
      </c>
      <c r="H3126" s="361" t="str">
        <f>IFERROR(IF(LEN(C3126)&gt;0,IF(LEN(INDEX(TasksList!$G$6:$G$25,MATCH(C3126,TasksList!$B$6:$B$25,0),1))=0,"",INDEX(TasksList!$G$6:$G$25,MATCH(C3126,TasksList!$B$6:$B$25,0),1)),""),"")</f>
        <v/>
      </c>
      <c r="N3126" s="362" t="str">
        <f>IFERROR(IF(LEN(INDEX(PlansAndNotes!$D$6:$D$4005,ROW(B3126)-ROW($C$3)))=0,"",INDEX(PlansAndNotes!$D$6:$D$4005,ROW(B3126)-ROW($C$3))),"")</f>
        <v/>
      </c>
      <c r="O3126" s="165" t="str">
        <f t="shared" si="329"/>
        <v/>
      </c>
      <c r="P3126" s="363" t="str">
        <f>IFERROR(IF(LEN(INDEX(PlansAndNotes!$E$6:$E$4005,ROW(B3126)-ROW($C$3)))=0,"",INDEX(PlansAndNotes!$E$6:$E$4005,ROW(B3126)-ROW($C$3))),"")</f>
        <v/>
      </c>
      <c r="Q3126" s="363" t="str">
        <f>IFERROR(IF(LEN(INDEX(PlansAndNotes!$G$6:$G$4005,ROW(B3126)-ROW($C$3)))=0,"",INDEX(PlansAndNotes!$G$6:$G$4005,ROW(B3126)-ROW($C$3))),"")</f>
        <v/>
      </c>
      <c r="R3126" s="361" t="str">
        <f>IFERROR(IF(LEN(D3126)&gt;0,IF(LEN(INDEX(AdressBook!$C$6:$C$25,MATCH(D3126,AdressBook!$B$6:$B$25,0),1))=0,"",INDEX(AdressBook!$C$6:$C$25,MATCH(D3126,AdressBook!$B$6:$B$25,0),1)),""),"")</f>
        <v/>
      </c>
      <c r="S3126" s="165">
        <f>IF(LEN(C3126)&gt;0,IFERROR(IF(MATCH(C3126,C3127:$C$4004,0)&gt;0,-1,ROW(S3126)-ROW($S$3)),ROW(S3126)-ROW($S$3)),-1)</f>
        <v>-1</v>
      </c>
      <c r="T3126" s="165">
        <f t="shared" si="330"/>
        <v>0</v>
      </c>
      <c r="U3126" s="165" t="str">
        <f t="shared" si="331"/>
        <v/>
      </c>
      <c r="V3126" s="165" t="str">
        <f>IFERROR(IF(OR(C3126="",S3126&lt;0),"",IF(SUBTOTAL(3,C3126:C3126)=0,-1,SUBTOTAL(3,$C$4:C3126))),"")</f>
        <v/>
      </c>
      <c r="W3126" s="156" t="str">
        <f t="array" ref="W3126">IF(LEN(C3126)&gt;0,IFERROR(IF(MATCH(C3126,$C$3:$C3125,0)&gt;0,N3126-INDEX($N$3:N3125,SUMPRODUCT(MAX(ROW($C$3:$C3125)*(C3126=$C$3:$C3125)))-2,1),""),""),"")</f>
        <v/>
      </c>
      <c r="X3126" s="156">
        <f t="shared" ca="1" si="332"/>
        <v>1</v>
      </c>
      <c r="Y3126" s="156">
        <f t="shared" ca="1" si="333"/>
        <v>1</v>
      </c>
    </row>
    <row r="3127" spans="2:25" hidden="1" x14ac:dyDescent="0.25">
      <c r="B3127" s="390" t="str">
        <f>IFERROR(IF(LEN(INDEX(PlansAndNotes!$B$6:$B$2005,ROW(A3127)-ROW($B$3)))=0,"",INDEX(PlansAndNotes!$B$6:$B$2005,ROW(A3127)-ROW($B$3))),"")</f>
        <v/>
      </c>
      <c r="C3127" s="387" t="str">
        <f t="shared" si="335"/>
        <v/>
      </c>
      <c r="D3127" s="361" t="str">
        <f>IFERROR(IF(LEN(C3127)&gt;0,IF(LEN(INDEX(TasksList!$C$6:$C$25,MATCH(C3127,TasksList!$B$6:$B$25,0),1))=0,"",INDEX(TasksList!$C$6:$C$25,MATCH(C3127,TasksList!$B$6:$B$25,0),1)),""),"")</f>
        <v/>
      </c>
      <c r="E3127" s="361" t="str">
        <f>IFERROR(IF(LEN(C3127)&gt;0,IF(LEN(INDEX(TasksList!$F$6:$F$25,MATCH(C3127,TasksList!$B$6:$B$25,0),1))=0,"not set!",INDEX(TasksList!$F$6:$F$25,MATCH(C3127,TasksList!$B$6:$B$25,0),1)),""),"")</f>
        <v/>
      </c>
      <c r="F3127" s="360" t="str">
        <f>IFERROR(IF(LEN(D3127)&gt;0,IF(LEN(INDEX(AdressBook!$D$6:$D$25,MATCH(D3127,AdressBook!$B$6:$B$25,0),1))=0,"",INDEX(AdressBook!$D$6:$D$25,MATCH(D3127,AdressBook!$B$6:$B$25,0),1)),""),"")</f>
        <v/>
      </c>
      <c r="G3127" s="361" t="str">
        <f>IFERROR(IF(LEN(INDEX(PlansAndNotes!$F$6:$F$4005,ROW(B3127)-ROW($C$3)))=0,"",INDEX(PlansAndNotes!$F$6:$F$4005,ROW(B3127)-ROW($C$3))),"")</f>
        <v/>
      </c>
      <c r="H3127" s="361" t="str">
        <f>IFERROR(IF(LEN(C3127)&gt;0,IF(LEN(INDEX(TasksList!$G$6:$G$25,MATCH(C3127,TasksList!$B$6:$B$25,0),1))=0,"",INDEX(TasksList!$G$6:$G$25,MATCH(C3127,TasksList!$B$6:$B$25,0),1)),""),"")</f>
        <v/>
      </c>
      <c r="N3127" s="362" t="str">
        <f>IFERROR(IF(LEN(INDEX(PlansAndNotes!$D$6:$D$4005,ROW(B3127)-ROW($C$3)))=0,"",INDEX(PlansAndNotes!$D$6:$D$4005,ROW(B3127)-ROW($C$3))),"")</f>
        <v/>
      </c>
      <c r="O3127" s="165" t="str">
        <f t="shared" si="329"/>
        <v/>
      </c>
      <c r="P3127" s="363" t="str">
        <f>IFERROR(IF(LEN(INDEX(PlansAndNotes!$E$6:$E$4005,ROW(B3127)-ROW($C$3)))=0,"",INDEX(PlansAndNotes!$E$6:$E$4005,ROW(B3127)-ROW($C$3))),"")</f>
        <v/>
      </c>
      <c r="Q3127" s="363" t="str">
        <f>IFERROR(IF(LEN(INDEX(PlansAndNotes!$G$6:$G$4005,ROW(B3127)-ROW($C$3)))=0,"",INDEX(PlansAndNotes!$G$6:$G$4005,ROW(B3127)-ROW($C$3))),"")</f>
        <v/>
      </c>
      <c r="R3127" s="361" t="str">
        <f>IFERROR(IF(LEN(D3127)&gt;0,IF(LEN(INDEX(AdressBook!$C$6:$C$25,MATCH(D3127,AdressBook!$B$6:$B$25,0),1))=0,"",INDEX(AdressBook!$C$6:$C$25,MATCH(D3127,AdressBook!$B$6:$B$25,0),1)),""),"")</f>
        <v/>
      </c>
      <c r="S3127" s="165">
        <f>IF(LEN(C3127)&gt;0,IFERROR(IF(MATCH(C3127,C3128:$C$4004,0)&gt;0,-1,ROW(S3127)-ROW($S$3)),ROW(S3127)-ROW($S$3)),-1)</f>
        <v>-1</v>
      </c>
      <c r="T3127" s="165">
        <f t="shared" si="330"/>
        <v>0</v>
      </c>
      <c r="U3127" s="165" t="str">
        <f t="shared" si="331"/>
        <v/>
      </c>
      <c r="V3127" s="165" t="str">
        <f>IFERROR(IF(OR(C3127="",S3127&lt;0),"",IF(SUBTOTAL(3,C3127:C3127)=0,-1,SUBTOTAL(3,$C$4:C3127))),"")</f>
        <v/>
      </c>
      <c r="W3127" s="156" t="str">
        <f t="array" ref="W3127">IF(LEN(C3127)&gt;0,IFERROR(IF(MATCH(C3127,$C$3:$C3126,0)&gt;0,N3127-INDEX($N$3:N3126,SUMPRODUCT(MAX(ROW($C$3:$C3126)*(C3127=$C$3:$C3126)))-2,1),""),""),"")</f>
        <v/>
      </c>
      <c r="X3127" s="156">
        <f t="shared" ca="1" si="332"/>
        <v>1</v>
      </c>
      <c r="Y3127" s="156">
        <f t="shared" ca="1" si="333"/>
        <v>1</v>
      </c>
    </row>
    <row r="3128" spans="2:25" hidden="1" x14ac:dyDescent="0.25">
      <c r="B3128" s="390" t="str">
        <f>IFERROR(IF(LEN(INDEX(PlansAndNotes!$B$6:$B$2005,ROW(A3128)-ROW($B$3)))=0,"",INDEX(PlansAndNotes!$B$6:$B$2005,ROW(A3128)-ROW($B$3))),"")</f>
        <v/>
      </c>
      <c r="C3128" s="387" t="str">
        <f t="shared" si="335"/>
        <v/>
      </c>
      <c r="D3128" s="361" t="str">
        <f>IFERROR(IF(LEN(C3128)&gt;0,IF(LEN(INDEX(TasksList!$C$6:$C$25,MATCH(C3128,TasksList!$B$6:$B$25,0),1))=0,"",INDEX(TasksList!$C$6:$C$25,MATCH(C3128,TasksList!$B$6:$B$25,0),1)),""),"")</f>
        <v/>
      </c>
      <c r="E3128" s="361" t="str">
        <f>IFERROR(IF(LEN(C3128)&gt;0,IF(LEN(INDEX(TasksList!$F$6:$F$25,MATCH(C3128,TasksList!$B$6:$B$25,0),1))=0,"not set!",INDEX(TasksList!$F$6:$F$25,MATCH(C3128,TasksList!$B$6:$B$25,0),1)),""),"")</f>
        <v/>
      </c>
      <c r="F3128" s="360" t="str">
        <f>IFERROR(IF(LEN(D3128)&gt;0,IF(LEN(INDEX(AdressBook!$D$6:$D$25,MATCH(D3128,AdressBook!$B$6:$B$25,0),1))=0,"",INDEX(AdressBook!$D$6:$D$25,MATCH(D3128,AdressBook!$B$6:$B$25,0),1)),""),"")</f>
        <v/>
      </c>
      <c r="G3128" s="361" t="str">
        <f>IFERROR(IF(LEN(INDEX(PlansAndNotes!$F$6:$F$4005,ROW(B3128)-ROW($C$3)))=0,"",INDEX(PlansAndNotes!$F$6:$F$4005,ROW(B3128)-ROW($C$3))),"")</f>
        <v/>
      </c>
      <c r="H3128" s="361" t="str">
        <f>IFERROR(IF(LEN(C3128)&gt;0,IF(LEN(INDEX(TasksList!$G$6:$G$25,MATCH(C3128,TasksList!$B$6:$B$25,0),1))=0,"",INDEX(TasksList!$G$6:$G$25,MATCH(C3128,TasksList!$B$6:$B$25,0),1)),""),"")</f>
        <v/>
      </c>
      <c r="N3128" s="362" t="str">
        <f>IFERROR(IF(LEN(INDEX(PlansAndNotes!$D$6:$D$4005,ROW(B3128)-ROW($C$3)))=0,"",INDEX(PlansAndNotes!$D$6:$D$4005,ROW(B3128)-ROW($C$3))),"")</f>
        <v/>
      </c>
      <c r="O3128" s="165" t="str">
        <f t="shared" si="329"/>
        <v/>
      </c>
      <c r="P3128" s="363" t="str">
        <f>IFERROR(IF(LEN(INDEX(PlansAndNotes!$E$6:$E$4005,ROW(B3128)-ROW($C$3)))=0,"",INDEX(PlansAndNotes!$E$6:$E$4005,ROW(B3128)-ROW($C$3))),"")</f>
        <v/>
      </c>
      <c r="Q3128" s="363" t="str">
        <f>IFERROR(IF(LEN(INDEX(PlansAndNotes!$G$6:$G$4005,ROW(B3128)-ROW($C$3)))=0,"",INDEX(PlansAndNotes!$G$6:$G$4005,ROW(B3128)-ROW($C$3))),"")</f>
        <v/>
      </c>
      <c r="R3128" s="361" t="str">
        <f>IFERROR(IF(LEN(D3128)&gt;0,IF(LEN(INDEX(AdressBook!$C$6:$C$25,MATCH(D3128,AdressBook!$B$6:$B$25,0),1))=0,"",INDEX(AdressBook!$C$6:$C$25,MATCH(D3128,AdressBook!$B$6:$B$25,0),1)),""),"")</f>
        <v/>
      </c>
      <c r="S3128" s="165">
        <f>IF(LEN(C3128)&gt;0,IFERROR(IF(MATCH(C3128,C3129:$C$4004,0)&gt;0,-1,ROW(S3128)-ROW($S$3)),ROW(S3128)-ROW($S$3)),-1)</f>
        <v>-1</v>
      </c>
      <c r="T3128" s="165">
        <f t="shared" si="330"/>
        <v>0</v>
      </c>
      <c r="U3128" s="165" t="str">
        <f t="shared" si="331"/>
        <v/>
      </c>
      <c r="V3128" s="165" t="str">
        <f>IFERROR(IF(OR(C3128="",S3128&lt;0),"",IF(SUBTOTAL(3,C3128:C3128)=0,-1,SUBTOTAL(3,$C$4:C3128))),"")</f>
        <v/>
      </c>
      <c r="W3128" s="156" t="str">
        <f t="array" ref="W3128">IF(LEN(C3128)&gt;0,IFERROR(IF(MATCH(C3128,$C$3:$C3127,0)&gt;0,N3128-INDEX($N$3:N3127,SUMPRODUCT(MAX(ROW($C$3:$C3127)*(C3128=$C$3:$C3127)))-2,1),""),""),"")</f>
        <v/>
      </c>
      <c r="X3128" s="156">
        <f t="shared" ca="1" si="332"/>
        <v>1</v>
      </c>
      <c r="Y3128" s="156">
        <f t="shared" ca="1" si="333"/>
        <v>1</v>
      </c>
    </row>
    <row r="3129" spans="2:25" hidden="1" x14ac:dyDescent="0.25">
      <c r="B3129" s="390" t="str">
        <f>IFERROR(IF(LEN(INDEX(PlansAndNotes!$B$6:$B$2005,ROW(A3129)-ROW($B$3)))=0,"",INDEX(PlansAndNotes!$B$6:$B$2005,ROW(A3129)-ROW($B$3))),"")</f>
        <v/>
      </c>
      <c r="C3129" s="387" t="str">
        <f t="shared" si="335"/>
        <v/>
      </c>
      <c r="D3129" s="361" t="str">
        <f>IFERROR(IF(LEN(C3129)&gt;0,IF(LEN(INDEX(TasksList!$C$6:$C$25,MATCH(C3129,TasksList!$B$6:$B$25,0),1))=0,"",INDEX(TasksList!$C$6:$C$25,MATCH(C3129,TasksList!$B$6:$B$25,0),1)),""),"")</f>
        <v/>
      </c>
      <c r="E3129" s="361" t="str">
        <f>IFERROR(IF(LEN(C3129)&gt;0,IF(LEN(INDEX(TasksList!$F$6:$F$25,MATCH(C3129,TasksList!$B$6:$B$25,0),1))=0,"not set!",INDEX(TasksList!$F$6:$F$25,MATCH(C3129,TasksList!$B$6:$B$25,0),1)),""),"")</f>
        <v/>
      </c>
      <c r="F3129" s="360" t="str">
        <f>IFERROR(IF(LEN(D3129)&gt;0,IF(LEN(INDEX(AdressBook!$D$6:$D$25,MATCH(D3129,AdressBook!$B$6:$B$25,0),1))=0,"",INDEX(AdressBook!$D$6:$D$25,MATCH(D3129,AdressBook!$B$6:$B$25,0),1)),""),"")</f>
        <v/>
      </c>
      <c r="G3129" s="361" t="str">
        <f>IFERROR(IF(LEN(INDEX(PlansAndNotes!$F$6:$F$4005,ROW(B3129)-ROW($C$3)))=0,"",INDEX(PlansAndNotes!$F$6:$F$4005,ROW(B3129)-ROW($C$3))),"")</f>
        <v/>
      </c>
      <c r="H3129" s="361" t="str">
        <f>IFERROR(IF(LEN(C3129)&gt;0,IF(LEN(INDEX(TasksList!$G$6:$G$25,MATCH(C3129,TasksList!$B$6:$B$25,0),1))=0,"",INDEX(TasksList!$G$6:$G$25,MATCH(C3129,TasksList!$B$6:$B$25,0),1)),""),"")</f>
        <v/>
      </c>
      <c r="N3129" s="362" t="str">
        <f>IFERROR(IF(LEN(INDEX(PlansAndNotes!$D$6:$D$4005,ROW(B3129)-ROW($C$3)))=0,"",INDEX(PlansAndNotes!$D$6:$D$4005,ROW(B3129)-ROW($C$3))),"")</f>
        <v/>
      </c>
      <c r="O3129" s="165" t="str">
        <f t="shared" si="329"/>
        <v/>
      </c>
      <c r="P3129" s="363" t="str">
        <f>IFERROR(IF(LEN(INDEX(PlansAndNotes!$E$6:$E$4005,ROW(B3129)-ROW($C$3)))=0,"",INDEX(PlansAndNotes!$E$6:$E$4005,ROW(B3129)-ROW($C$3))),"")</f>
        <v/>
      </c>
      <c r="Q3129" s="363" t="str">
        <f>IFERROR(IF(LEN(INDEX(PlansAndNotes!$G$6:$G$4005,ROW(B3129)-ROW($C$3)))=0,"",INDEX(PlansAndNotes!$G$6:$G$4005,ROW(B3129)-ROW($C$3))),"")</f>
        <v/>
      </c>
      <c r="R3129" s="361" t="str">
        <f>IFERROR(IF(LEN(D3129)&gt;0,IF(LEN(INDEX(AdressBook!$C$6:$C$25,MATCH(D3129,AdressBook!$B$6:$B$25,0),1))=0,"",INDEX(AdressBook!$C$6:$C$25,MATCH(D3129,AdressBook!$B$6:$B$25,0),1)),""),"")</f>
        <v/>
      </c>
      <c r="S3129" s="165">
        <f>IF(LEN(C3129)&gt;0,IFERROR(IF(MATCH(C3129,C3130:$C$4004,0)&gt;0,-1,ROW(S3129)-ROW($S$3)),ROW(S3129)-ROW($S$3)),-1)</f>
        <v>-1</v>
      </c>
      <c r="T3129" s="165">
        <f t="shared" si="330"/>
        <v>0</v>
      </c>
      <c r="U3129" s="165" t="str">
        <f t="shared" si="331"/>
        <v/>
      </c>
      <c r="V3129" s="165" t="str">
        <f>IFERROR(IF(OR(C3129="",S3129&lt;0),"",IF(SUBTOTAL(3,C3129:C3129)=0,-1,SUBTOTAL(3,$C$4:C3129))),"")</f>
        <v/>
      </c>
      <c r="W3129" s="156" t="str">
        <f t="array" ref="W3129">IF(LEN(C3129)&gt;0,IFERROR(IF(MATCH(C3129,$C$3:$C3128,0)&gt;0,N3129-INDEX($N$3:N3128,SUMPRODUCT(MAX(ROW($C$3:$C3128)*(C3129=$C$3:$C3128)))-2,1),""),""),"")</f>
        <v/>
      </c>
      <c r="X3129" s="156">
        <f t="shared" ca="1" si="332"/>
        <v>1</v>
      </c>
      <c r="Y3129" s="156">
        <f t="shared" ca="1" si="333"/>
        <v>1</v>
      </c>
    </row>
    <row r="3130" spans="2:25" hidden="1" x14ac:dyDescent="0.25">
      <c r="B3130" s="390" t="str">
        <f>IFERROR(IF(LEN(INDEX(PlansAndNotes!$B$6:$B$2005,ROW(A3130)-ROW($B$3)))=0,"",INDEX(PlansAndNotes!$B$6:$B$2005,ROW(A3130)-ROW($B$3))),"")</f>
        <v/>
      </c>
      <c r="C3130" s="387" t="str">
        <f t="shared" si="335"/>
        <v/>
      </c>
      <c r="D3130" s="361" t="str">
        <f>IFERROR(IF(LEN(C3130)&gt;0,IF(LEN(INDEX(TasksList!$C$6:$C$25,MATCH(C3130,TasksList!$B$6:$B$25,0),1))=0,"",INDEX(TasksList!$C$6:$C$25,MATCH(C3130,TasksList!$B$6:$B$25,0),1)),""),"")</f>
        <v/>
      </c>
      <c r="E3130" s="361" t="str">
        <f>IFERROR(IF(LEN(C3130)&gt;0,IF(LEN(INDEX(TasksList!$F$6:$F$25,MATCH(C3130,TasksList!$B$6:$B$25,0),1))=0,"not set!",INDEX(TasksList!$F$6:$F$25,MATCH(C3130,TasksList!$B$6:$B$25,0),1)),""),"")</f>
        <v/>
      </c>
      <c r="F3130" s="360" t="str">
        <f>IFERROR(IF(LEN(D3130)&gt;0,IF(LEN(INDEX(AdressBook!$D$6:$D$25,MATCH(D3130,AdressBook!$B$6:$B$25,0),1))=0,"",INDEX(AdressBook!$D$6:$D$25,MATCH(D3130,AdressBook!$B$6:$B$25,0),1)),""),"")</f>
        <v/>
      </c>
      <c r="G3130" s="361" t="str">
        <f>IFERROR(IF(LEN(INDEX(PlansAndNotes!$F$6:$F$4005,ROW(B3130)-ROW($C$3)))=0,"",INDEX(PlansAndNotes!$F$6:$F$4005,ROW(B3130)-ROW($C$3))),"")</f>
        <v/>
      </c>
      <c r="H3130" s="361" t="str">
        <f>IFERROR(IF(LEN(C3130)&gt;0,IF(LEN(INDEX(TasksList!$G$6:$G$25,MATCH(C3130,TasksList!$B$6:$B$25,0),1))=0,"",INDEX(TasksList!$G$6:$G$25,MATCH(C3130,TasksList!$B$6:$B$25,0),1)),""),"")</f>
        <v/>
      </c>
      <c r="N3130" s="362" t="str">
        <f>IFERROR(IF(LEN(INDEX(PlansAndNotes!$D$6:$D$4005,ROW(B3130)-ROW($C$3)))=0,"",INDEX(PlansAndNotes!$D$6:$D$4005,ROW(B3130)-ROW($C$3))),"")</f>
        <v/>
      </c>
      <c r="O3130" s="165" t="str">
        <f t="shared" si="329"/>
        <v/>
      </c>
      <c r="P3130" s="363" t="str">
        <f>IFERROR(IF(LEN(INDEX(PlansAndNotes!$E$6:$E$4005,ROW(B3130)-ROW($C$3)))=0,"",INDEX(PlansAndNotes!$E$6:$E$4005,ROW(B3130)-ROW($C$3))),"")</f>
        <v/>
      </c>
      <c r="Q3130" s="363" t="str">
        <f>IFERROR(IF(LEN(INDEX(PlansAndNotes!$G$6:$G$4005,ROW(B3130)-ROW($C$3)))=0,"",INDEX(PlansAndNotes!$G$6:$G$4005,ROW(B3130)-ROW($C$3))),"")</f>
        <v/>
      </c>
      <c r="R3130" s="361" t="str">
        <f>IFERROR(IF(LEN(D3130)&gt;0,IF(LEN(INDEX(AdressBook!$C$6:$C$25,MATCH(D3130,AdressBook!$B$6:$B$25,0),1))=0,"",INDEX(AdressBook!$C$6:$C$25,MATCH(D3130,AdressBook!$B$6:$B$25,0),1)),""),"")</f>
        <v/>
      </c>
      <c r="S3130" s="165">
        <f>IF(LEN(C3130)&gt;0,IFERROR(IF(MATCH(C3130,C3131:$C$4004,0)&gt;0,-1,ROW(S3130)-ROW($S$3)),ROW(S3130)-ROW($S$3)),-1)</f>
        <v>-1</v>
      </c>
      <c r="T3130" s="165">
        <f t="shared" si="330"/>
        <v>0</v>
      </c>
      <c r="U3130" s="165" t="str">
        <f t="shared" si="331"/>
        <v/>
      </c>
      <c r="V3130" s="165" t="str">
        <f>IFERROR(IF(OR(C3130="",S3130&lt;0),"",IF(SUBTOTAL(3,C3130:C3130)=0,-1,SUBTOTAL(3,$C$4:C3130))),"")</f>
        <v/>
      </c>
      <c r="W3130" s="156" t="str">
        <f t="array" ref="W3130">IF(LEN(C3130)&gt;0,IFERROR(IF(MATCH(C3130,$C$3:$C3129,0)&gt;0,N3130-INDEX($N$3:N3129,SUMPRODUCT(MAX(ROW($C$3:$C3129)*(C3130=$C$3:$C3129)))-2,1),""),""),"")</f>
        <v/>
      </c>
      <c r="X3130" s="156">
        <f t="shared" ca="1" si="332"/>
        <v>1</v>
      </c>
      <c r="Y3130" s="156">
        <f t="shared" ca="1" si="333"/>
        <v>1</v>
      </c>
    </row>
    <row r="3131" spans="2:25" hidden="1" x14ac:dyDescent="0.25">
      <c r="B3131" s="390" t="str">
        <f>IFERROR(IF(LEN(INDEX(PlansAndNotes!$B$6:$B$2005,ROW(A3131)-ROW($B$3)))=0,"",INDEX(PlansAndNotes!$B$6:$B$2005,ROW(A3131)-ROW($B$3))),"")</f>
        <v/>
      </c>
      <c r="C3131" s="387" t="str">
        <f t="shared" si="335"/>
        <v/>
      </c>
      <c r="D3131" s="361" t="str">
        <f>IFERROR(IF(LEN(C3131)&gt;0,IF(LEN(INDEX(TasksList!$C$6:$C$25,MATCH(C3131,TasksList!$B$6:$B$25,0),1))=0,"",INDEX(TasksList!$C$6:$C$25,MATCH(C3131,TasksList!$B$6:$B$25,0),1)),""),"")</f>
        <v/>
      </c>
      <c r="E3131" s="361" t="str">
        <f>IFERROR(IF(LEN(C3131)&gt;0,IF(LEN(INDEX(TasksList!$F$6:$F$25,MATCH(C3131,TasksList!$B$6:$B$25,0),1))=0,"not set!",INDEX(TasksList!$F$6:$F$25,MATCH(C3131,TasksList!$B$6:$B$25,0),1)),""),"")</f>
        <v/>
      </c>
      <c r="F3131" s="360" t="str">
        <f>IFERROR(IF(LEN(D3131)&gt;0,IF(LEN(INDEX(AdressBook!$D$6:$D$25,MATCH(D3131,AdressBook!$B$6:$B$25,0),1))=0,"",INDEX(AdressBook!$D$6:$D$25,MATCH(D3131,AdressBook!$B$6:$B$25,0),1)),""),"")</f>
        <v/>
      </c>
      <c r="G3131" s="361" t="str">
        <f>IFERROR(IF(LEN(INDEX(PlansAndNotes!$F$6:$F$4005,ROW(B3131)-ROW($C$3)))=0,"",INDEX(PlansAndNotes!$F$6:$F$4005,ROW(B3131)-ROW($C$3))),"")</f>
        <v/>
      </c>
      <c r="H3131" s="361" t="str">
        <f>IFERROR(IF(LEN(C3131)&gt;0,IF(LEN(INDEX(TasksList!$G$6:$G$25,MATCH(C3131,TasksList!$B$6:$B$25,0),1))=0,"",INDEX(TasksList!$G$6:$G$25,MATCH(C3131,TasksList!$B$6:$B$25,0),1)),""),"")</f>
        <v/>
      </c>
      <c r="N3131" s="362" t="str">
        <f>IFERROR(IF(LEN(INDEX(PlansAndNotes!$D$6:$D$4005,ROW(B3131)-ROW($C$3)))=0,"",INDEX(PlansAndNotes!$D$6:$D$4005,ROW(B3131)-ROW($C$3))),"")</f>
        <v/>
      </c>
      <c r="O3131" s="165" t="str">
        <f t="shared" si="329"/>
        <v/>
      </c>
      <c r="P3131" s="363" t="str">
        <f>IFERROR(IF(LEN(INDEX(PlansAndNotes!$E$6:$E$4005,ROW(B3131)-ROW($C$3)))=0,"",INDEX(PlansAndNotes!$E$6:$E$4005,ROW(B3131)-ROW($C$3))),"")</f>
        <v/>
      </c>
      <c r="Q3131" s="363" t="str">
        <f>IFERROR(IF(LEN(INDEX(PlansAndNotes!$G$6:$G$4005,ROW(B3131)-ROW($C$3)))=0,"",INDEX(PlansAndNotes!$G$6:$G$4005,ROW(B3131)-ROW($C$3))),"")</f>
        <v/>
      </c>
      <c r="R3131" s="361" t="str">
        <f>IFERROR(IF(LEN(D3131)&gt;0,IF(LEN(INDEX(AdressBook!$C$6:$C$25,MATCH(D3131,AdressBook!$B$6:$B$25,0),1))=0,"",INDEX(AdressBook!$C$6:$C$25,MATCH(D3131,AdressBook!$B$6:$B$25,0),1)),""),"")</f>
        <v/>
      </c>
      <c r="S3131" s="165">
        <f>IF(LEN(C3131)&gt;0,IFERROR(IF(MATCH(C3131,C3132:$C$4004,0)&gt;0,-1,ROW(S3131)-ROW($S$3)),ROW(S3131)-ROW($S$3)),-1)</f>
        <v>-1</v>
      </c>
      <c r="T3131" s="165">
        <f t="shared" si="330"/>
        <v>0</v>
      </c>
      <c r="U3131" s="165" t="str">
        <f t="shared" si="331"/>
        <v/>
      </c>
      <c r="V3131" s="165" t="str">
        <f>IFERROR(IF(OR(C3131="",S3131&lt;0),"",IF(SUBTOTAL(3,C3131:C3131)=0,-1,SUBTOTAL(3,$C$4:C3131))),"")</f>
        <v/>
      </c>
      <c r="W3131" s="156" t="str">
        <f t="array" ref="W3131">IF(LEN(C3131)&gt;0,IFERROR(IF(MATCH(C3131,$C$3:$C3130,0)&gt;0,N3131-INDEX($N$3:N3130,SUMPRODUCT(MAX(ROW($C$3:$C3130)*(C3131=$C$3:$C3130)))-2,1),""),""),"")</f>
        <v/>
      </c>
      <c r="X3131" s="156">
        <f t="shared" ca="1" si="332"/>
        <v>1</v>
      </c>
      <c r="Y3131" s="156">
        <f t="shared" ca="1" si="333"/>
        <v>1</v>
      </c>
    </row>
    <row r="3132" spans="2:25" hidden="1" x14ac:dyDescent="0.25">
      <c r="B3132" s="390" t="str">
        <f>IFERROR(IF(LEN(INDEX(PlansAndNotes!$B$6:$B$2005,ROW(A3132)-ROW($B$3)))=0,"",INDEX(PlansAndNotes!$B$6:$B$2005,ROW(A3132)-ROW($B$3))),"")</f>
        <v/>
      </c>
      <c r="C3132" s="387" t="str">
        <f t="shared" si="335"/>
        <v/>
      </c>
      <c r="D3132" s="361" t="str">
        <f>IFERROR(IF(LEN(C3132)&gt;0,IF(LEN(INDEX(TasksList!$C$6:$C$25,MATCH(C3132,TasksList!$B$6:$B$25,0),1))=0,"",INDEX(TasksList!$C$6:$C$25,MATCH(C3132,TasksList!$B$6:$B$25,0),1)),""),"")</f>
        <v/>
      </c>
      <c r="E3132" s="361" t="str">
        <f>IFERROR(IF(LEN(C3132)&gt;0,IF(LEN(INDEX(TasksList!$F$6:$F$25,MATCH(C3132,TasksList!$B$6:$B$25,0),1))=0,"not set!",INDEX(TasksList!$F$6:$F$25,MATCH(C3132,TasksList!$B$6:$B$25,0),1)),""),"")</f>
        <v/>
      </c>
      <c r="F3132" s="360" t="str">
        <f>IFERROR(IF(LEN(D3132)&gt;0,IF(LEN(INDEX(AdressBook!$D$6:$D$25,MATCH(D3132,AdressBook!$B$6:$B$25,0),1))=0,"",INDEX(AdressBook!$D$6:$D$25,MATCH(D3132,AdressBook!$B$6:$B$25,0),1)),""),"")</f>
        <v/>
      </c>
      <c r="G3132" s="361" t="str">
        <f>IFERROR(IF(LEN(INDEX(PlansAndNotes!$F$6:$F$4005,ROW(B3132)-ROW($C$3)))=0,"",INDEX(PlansAndNotes!$F$6:$F$4005,ROW(B3132)-ROW($C$3))),"")</f>
        <v/>
      </c>
      <c r="H3132" s="361" t="str">
        <f>IFERROR(IF(LEN(C3132)&gt;0,IF(LEN(INDEX(TasksList!$G$6:$G$25,MATCH(C3132,TasksList!$B$6:$B$25,0),1))=0,"",INDEX(TasksList!$G$6:$G$25,MATCH(C3132,TasksList!$B$6:$B$25,0),1)),""),"")</f>
        <v/>
      </c>
      <c r="N3132" s="362" t="str">
        <f>IFERROR(IF(LEN(INDEX(PlansAndNotes!$D$6:$D$4005,ROW(B3132)-ROW($C$3)))=0,"",INDEX(PlansAndNotes!$D$6:$D$4005,ROW(B3132)-ROW($C$3))),"")</f>
        <v/>
      </c>
      <c r="O3132" s="165" t="str">
        <f t="shared" si="329"/>
        <v/>
      </c>
      <c r="P3132" s="363" t="str">
        <f>IFERROR(IF(LEN(INDEX(PlansAndNotes!$E$6:$E$4005,ROW(B3132)-ROW($C$3)))=0,"",INDEX(PlansAndNotes!$E$6:$E$4005,ROW(B3132)-ROW($C$3))),"")</f>
        <v/>
      </c>
      <c r="Q3132" s="363" t="str">
        <f>IFERROR(IF(LEN(INDEX(PlansAndNotes!$G$6:$G$4005,ROW(B3132)-ROW($C$3)))=0,"",INDEX(PlansAndNotes!$G$6:$G$4005,ROW(B3132)-ROW($C$3))),"")</f>
        <v/>
      </c>
      <c r="R3132" s="361" t="str">
        <f>IFERROR(IF(LEN(D3132)&gt;0,IF(LEN(INDEX(AdressBook!$C$6:$C$25,MATCH(D3132,AdressBook!$B$6:$B$25,0),1))=0,"",INDEX(AdressBook!$C$6:$C$25,MATCH(D3132,AdressBook!$B$6:$B$25,0),1)),""),"")</f>
        <v/>
      </c>
      <c r="S3132" s="165">
        <f>IF(LEN(C3132)&gt;0,IFERROR(IF(MATCH(C3132,C3133:$C$4004,0)&gt;0,-1,ROW(S3132)-ROW($S$3)),ROW(S3132)-ROW($S$3)),-1)</f>
        <v>-1</v>
      </c>
      <c r="T3132" s="165">
        <f t="shared" si="330"/>
        <v>0</v>
      </c>
      <c r="U3132" s="165" t="str">
        <f t="shared" si="331"/>
        <v/>
      </c>
      <c r="V3132" s="165" t="str">
        <f>IFERROR(IF(OR(C3132="",S3132&lt;0),"",IF(SUBTOTAL(3,C3132:C3132)=0,-1,SUBTOTAL(3,$C$4:C3132))),"")</f>
        <v/>
      </c>
      <c r="W3132" s="156" t="str">
        <f t="array" ref="W3132">IF(LEN(C3132)&gt;0,IFERROR(IF(MATCH(C3132,$C$3:$C3131,0)&gt;0,N3132-INDEX($N$3:N3131,SUMPRODUCT(MAX(ROW($C$3:$C3131)*(C3132=$C$3:$C3131)))-2,1),""),""),"")</f>
        <v/>
      </c>
      <c r="X3132" s="156">
        <f t="shared" ca="1" si="332"/>
        <v>1</v>
      </c>
      <c r="Y3132" s="156">
        <f t="shared" ca="1" si="333"/>
        <v>1</v>
      </c>
    </row>
    <row r="3133" spans="2:25" hidden="1" x14ac:dyDescent="0.25">
      <c r="B3133" s="390" t="str">
        <f>IFERROR(IF(LEN(INDEX(PlansAndNotes!$B$6:$B$2005,ROW(A3133)-ROW($B$3)))=0,"",INDEX(PlansAndNotes!$B$6:$B$2005,ROW(A3133)-ROW($B$3))),"")</f>
        <v/>
      </c>
      <c r="C3133" s="387" t="str">
        <f t="shared" si="335"/>
        <v/>
      </c>
      <c r="D3133" s="361" t="str">
        <f>IFERROR(IF(LEN(C3133)&gt;0,IF(LEN(INDEX(TasksList!$C$6:$C$25,MATCH(C3133,TasksList!$B$6:$B$25,0),1))=0,"",INDEX(TasksList!$C$6:$C$25,MATCH(C3133,TasksList!$B$6:$B$25,0),1)),""),"")</f>
        <v/>
      </c>
      <c r="E3133" s="361" t="str">
        <f>IFERROR(IF(LEN(C3133)&gt;0,IF(LEN(INDEX(TasksList!$F$6:$F$25,MATCH(C3133,TasksList!$B$6:$B$25,0),1))=0,"not set!",INDEX(TasksList!$F$6:$F$25,MATCH(C3133,TasksList!$B$6:$B$25,0),1)),""),"")</f>
        <v/>
      </c>
      <c r="F3133" s="360" t="str">
        <f>IFERROR(IF(LEN(D3133)&gt;0,IF(LEN(INDEX(AdressBook!$D$6:$D$25,MATCH(D3133,AdressBook!$B$6:$B$25,0),1))=0,"",INDEX(AdressBook!$D$6:$D$25,MATCH(D3133,AdressBook!$B$6:$B$25,0),1)),""),"")</f>
        <v/>
      </c>
      <c r="G3133" s="361" t="str">
        <f>IFERROR(IF(LEN(INDEX(PlansAndNotes!$F$6:$F$4005,ROW(B3133)-ROW($C$3)))=0,"",INDEX(PlansAndNotes!$F$6:$F$4005,ROW(B3133)-ROW($C$3))),"")</f>
        <v/>
      </c>
      <c r="H3133" s="361" t="str">
        <f>IFERROR(IF(LEN(C3133)&gt;0,IF(LEN(INDEX(TasksList!$G$6:$G$25,MATCH(C3133,TasksList!$B$6:$B$25,0),1))=0,"",INDEX(TasksList!$G$6:$G$25,MATCH(C3133,TasksList!$B$6:$B$25,0),1)),""),"")</f>
        <v/>
      </c>
      <c r="N3133" s="362" t="str">
        <f>IFERROR(IF(LEN(INDEX(PlansAndNotes!$D$6:$D$4005,ROW(B3133)-ROW($C$3)))=0,"",INDEX(PlansAndNotes!$D$6:$D$4005,ROW(B3133)-ROW($C$3))),"")</f>
        <v/>
      </c>
      <c r="O3133" s="165" t="str">
        <f t="shared" si="329"/>
        <v/>
      </c>
      <c r="P3133" s="363" t="str">
        <f>IFERROR(IF(LEN(INDEX(PlansAndNotes!$E$6:$E$4005,ROW(B3133)-ROW($C$3)))=0,"",INDEX(PlansAndNotes!$E$6:$E$4005,ROW(B3133)-ROW($C$3))),"")</f>
        <v/>
      </c>
      <c r="Q3133" s="363" t="str">
        <f>IFERROR(IF(LEN(INDEX(PlansAndNotes!$G$6:$G$4005,ROW(B3133)-ROW($C$3)))=0,"",INDEX(PlansAndNotes!$G$6:$G$4005,ROW(B3133)-ROW($C$3))),"")</f>
        <v/>
      </c>
      <c r="R3133" s="361" t="str">
        <f>IFERROR(IF(LEN(D3133)&gt;0,IF(LEN(INDEX(AdressBook!$C$6:$C$25,MATCH(D3133,AdressBook!$B$6:$B$25,0),1))=0,"",INDEX(AdressBook!$C$6:$C$25,MATCH(D3133,AdressBook!$B$6:$B$25,0),1)),""),"")</f>
        <v/>
      </c>
      <c r="S3133" s="165">
        <f>IF(LEN(C3133)&gt;0,IFERROR(IF(MATCH(C3133,C3134:$C$4004,0)&gt;0,-1,ROW(S3133)-ROW($S$3)),ROW(S3133)-ROW($S$3)),-1)</f>
        <v>-1</v>
      </c>
      <c r="T3133" s="165">
        <f t="shared" si="330"/>
        <v>0</v>
      </c>
      <c r="U3133" s="165" t="str">
        <f t="shared" si="331"/>
        <v/>
      </c>
      <c r="V3133" s="165" t="str">
        <f>IFERROR(IF(OR(C3133="",S3133&lt;0),"",IF(SUBTOTAL(3,C3133:C3133)=0,-1,SUBTOTAL(3,$C$4:C3133))),"")</f>
        <v/>
      </c>
      <c r="W3133" s="156" t="str">
        <f t="array" ref="W3133">IF(LEN(C3133)&gt;0,IFERROR(IF(MATCH(C3133,$C$3:$C3132,0)&gt;0,N3133-INDEX($N$3:N3132,SUMPRODUCT(MAX(ROW($C$3:$C3132)*(C3133=$C$3:$C3132)))-2,1),""),""),"")</f>
        <v/>
      </c>
      <c r="X3133" s="156">
        <f t="shared" ca="1" si="332"/>
        <v>1</v>
      </c>
      <c r="Y3133" s="156">
        <f t="shared" ca="1" si="333"/>
        <v>1</v>
      </c>
    </row>
    <row r="3134" spans="2:25" hidden="1" x14ac:dyDescent="0.25">
      <c r="B3134" s="390" t="str">
        <f>IFERROR(IF(LEN(INDEX(PlansAndNotes!$B$6:$B$2005,ROW(A3134)-ROW($B$3)))=0,"",INDEX(PlansAndNotes!$B$6:$B$2005,ROW(A3134)-ROW($B$3))),"")</f>
        <v/>
      </c>
      <c r="C3134" s="387" t="str">
        <f t="shared" si="335"/>
        <v/>
      </c>
      <c r="D3134" s="361" t="str">
        <f>IFERROR(IF(LEN(C3134)&gt;0,IF(LEN(INDEX(TasksList!$C$6:$C$25,MATCH(C3134,TasksList!$B$6:$B$25,0),1))=0,"",INDEX(TasksList!$C$6:$C$25,MATCH(C3134,TasksList!$B$6:$B$25,0),1)),""),"")</f>
        <v/>
      </c>
      <c r="E3134" s="361" t="str">
        <f>IFERROR(IF(LEN(C3134)&gt;0,IF(LEN(INDEX(TasksList!$F$6:$F$25,MATCH(C3134,TasksList!$B$6:$B$25,0),1))=0,"not set!",INDEX(TasksList!$F$6:$F$25,MATCH(C3134,TasksList!$B$6:$B$25,0),1)),""),"")</f>
        <v/>
      </c>
      <c r="F3134" s="360" t="str">
        <f>IFERROR(IF(LEN(D3134)&gt;0,IF(LEN(INDEX(AdressBook!$D$6:$D$25,MATCH(D3134,AdressBook!$B$6:$B$25,0),1))=0,"",INDEX(AdressBook!$D$6:$D$25,MATCH(D3134,AdressBook!$B$6:$B$25,0),1)),""),"")</f>
        <v/>
      </c>
      <c r="G3134" s="361" t="str">
        <f>IFERROR(IF(LEN(INDEX(PlansAndNotes!$F$6:$F$4005,ROW(B3134)-ROW($C$3)))=0,"",INDEX(PlansAndNotes!$F$6:$F$4005,ROW(B3134)-ROW($C$3))),"")</f>
        <v/>
      </c>
      <c r="H3134" s="361" t="str">
        <f>IFERROR(IF(LEN(C3134)&gt;0,IF(LEN(INDEX(TasksList!$G$6:$G$25,MATCH(C3134,TasksList!$B$6:$B$25,0),1))=0,"",INDEX(TasksList!$G$6:$G$25,MATCH(C3134,TasksList!$B$6:$B$25,0),1)),""),"")</f>
        <v/>
      </c>
      <c r="N3134" s="362" t="str">
        <f>IFERROR(IF(LEN(INDEX(PlansAndNotes!$D$6:$D$4005,ROW(B3134)-ROW($C$3)))=0,"",INDEX(PlansAndNotes!$D$6:$D$4005,ROW(B3134)-ROW($C$3))),"")</f>
        <v/>
      </c>
      <c r="O3134" s="165" t="str">
        <f t="shared" si="329"/>
        <v/>
      </c>
      <c r="P3134" s="363" t="str">
        <f>IFERROR(IF(LEN(INDEX(PlansAndNotes!$E$6:$E$4005,ROW(B3134)-ROW($C$3)))=0,"",INDEX(PlansAndNotes!$E$6:$E$4005,ROW(B3134)-ROW($C$3))),"")</f>
        <v/>
      </c>
      <c r="Q3134" s="363" t="str">
        <f>IFERROR(IF(LEN(INDEX(PlansAndNotes!$G$6:$G$4005,ROW(B3134)-ROW($C$3)))=0,"",INDEX(PlansAndNotes!$G$6:$G$4005,ROW(B3134)-ROW($C$3))),"")</f>
        <v/>
      </c>
      <c r="R3134" s="361" t="str">
        <f>IFERROR(IF(LEN(D3134)&gt;0,IF(LEN(INDEX(AdressBook!$C$6:$C$25,MATCH(D3134,AdressBook!$B$6:$B$25,0),1))=0,"",INDEX(AdressBook!$C$6:$C$25,MATCH(D3134,AdressBook!$B$6:$B$25,0),1)),""),"")</f>
        <v/>
      </c>
      <c r="S3134" s="165">
        <f>IF(LEN(C3134)&gt;0,IFERROR(IF(MATCH(C3134,C3135:$C$4004,0)&gt;0,-1,ROW(S3134)-ROW($S$3)),ROW(S3134)-ROW($S$3)),-1)</f>
        <v>-1</v>
      </c>
      <c r="T3134" s="165">
        <f t="shared" si="330"/>
        <v>0</v>
      </c>
      <c r="U3134" s="165" t="str">
        <f t="shared" si="331"/>
        <v/>
      </c>
      <c r="V3134" s="165" t="str">
        <f>IFERROR(IF(OR(C3134="",S3134&lt;0),"",IF(SUBTOTAL(3,C3134:C3134)=0,-1,SUBTOTAL(3,$C$4:C3134))),"")</f>
        <v/>
      </c>
      <c r="W3134" s="156" t="str">
        <f t="array" ref="W3134">IF(LEN(C3134)&gt;0,IFERROR(IF(MATCH(C3134,$C$3:$C3133,0)&gt;0,N3134-INDEX($N$3:N3133,SUMPRODUCT(MAX(ROW($C$3:$C3133)*(C3134=$C$3:$C3133)))-2,1),""),""),"")</f>
        <v/>
      </c>
      <c r="X3134" s="156">
        <f t="shared" ca="1" si="332"/>
        <v>1</v>
      </c>
      <c r="Y3134" s="156">
        <f t="shared" ca="1" si="333"/>
        <v>1</v>
      </c>
    </row>
    <row r="3135" spans="2:25" hidden="1" x14ac:dyDescent="0.25">
      <c r="B3135" s="390" t="str">
        <f>IFERROR(IF(LEN(INDEX(PlansAndNotes!$B$6:$B$2005,ROW(A3135)-ROW($B$3)))=0,"",INDEX(PlansAndNotes!$B$6:$B$2005,ROW(A3135)-ROW($B$3))),"")</f>
        <v/>
      </c>
      <c r="C3135" s="387" t="str">
        <f t="shared" si="335"/>
        <v/>
      </c>
      <c r="D3135" s="361" t="str">
        <f>IFERROR(IF(LEN(C3135)&gt;0,IF(LEN(INDEX(TasksList!$C$6:$C$25,MATCH(C3135,TasksList!$B$6:$B$25,0),1))=0,"",INDEX(TasksList!$C$6:$C$25,MATCH(C3135,TasksList!$B$6:$B$25,0),1)),""),"")</f>
        <v/>
      </c>
      <c r="E3135" s="361" t="str">
        <f>IFERROR(IF(LEN(C3135)&gt;0,IF(LEN(INDEX(TasksList!$F$6:$F$25,MATCH(C3135,TasksList!$B$6:$B$25,0),1))=0,"not set!",INDEX(TasksList!$F$6:$F$25,MATCH(C3135,TasksList!$B$6:$B$25,0),1)),""),"")</f>
        <v/>
      </c>
      <c r="F3135" s="360" t="str">
        <f>IFERROR(IF(LEN(D3135)&gt;0,IF(LEN(INDEX(AdressBook!$D$6:$D$25,MATCH(D3135,AdressBook!$B$6:$B$25,0),1))=0,"",INDEX(AdressBook!$D$6:$D$25,MATCH(D3135,AdressBook!$B$6:$B$25,0),1)),""),"")</f>
        <v/>
      </c>
      <c r="G3135" s="361" t="str">
        <f>IFERROR(IF(LEN(INDEX(PlansAndNotes!$F$6:$F$4005,ROW(B3135)-ROW($C$3)))=0,"",INDEX(PlansAndNotes!$F$6:$F$4005,ROW(B3135)-ROW($C$3))),"")</f>
        <v/>
      </c>
      <c r="H3135" s="361" t="str">
        <f>IFERROR(IF(LEN(C3135)&gt;0,IF(LEN(INDEX(TasksList!$G$6:$G$25,MATCH(C3135,TasksList!$B$6:$B$25,0),1))=0,"",INDEX(TasksList!$G$6:$G$25,MATCH(C3135,TasksList!$B$6:$B$25,0),1)),""),"")</f>
        <v/>
      </c>
      <c r="N3135" s="362" t="str">
        <f>IFERROR(IF(LEN(INDEX(PlansAndNotes!$D$6:$D$4005,ROW(B3135)-ROW($C$3)))=0,"",INDEX(PlansAndNotes!$D$6:$D$4005,ROW(B3135)-ROW($C$3))),"")</f>
        <v/>
      </c>
      <c r="O3135" s="165" t="str">
        <f t="shared" si="329"/>
        <v/>
      </c>
      <c r="P3135" s="363" t="str">
        <f>IFERROR(IF(LEN(INDEX(PlansAndNotes!$E$6:$E$4005,ROW(B3135)-ROW($C$3)))=0,"",INDEX(PlansAndNotes!$E$6:$E$4005,ROW(B3135)-ROW($C$3))),"")</f>
        <v/>
      </c>
      <c r="Q3135" s="363" t="str">
        <f>IFERROR(IF(LEN(INDEX(PlansAndNotes!$G$6:$G$4005,ROW(B3135)-ROW($C$3)))=0,"",INDEX(PlansAndNotes!$G$6:$G$4005,ROW(B3135)-ROW($C$3))),"")</f>
        <v/>
      </c>
      <c r="R3135" s="361" t="str">
        <f>IFERROR(IF(LEN(D3135)&gt;0,IF(LEN(INDEX(AdressBook!$C$6:$C$25,MATCH(D3135,AdressBook!$B$6:$B$25,0),1))=0,"",INDEX(AdressBook!$C$6:$C$25,MATCH(D3135,AdressBook!$B$6:$B$25,0),1)),""),"")</f>
        <v/>
      </c>
      <c r="S3135" s="165">
        <f>IF(LEN(C3135)&gt;0,IFERROR(IF(MATCH(C3135,C3136:$C$4004,0)&gt;0,-1,ROW(S3135)-ROW($S$3)),ROW(S3135)-ROW($S$3)),-1)</f>
        <v>-1</v>
      </c>
      <c r="T3135" s="165">
        <f t="shared" si="330"/>
        <v>0</v>
      </c>
      <c r="U3135" s="165" t="str">
        <f t="shared" si="331"/>
        <v/>
      </c>
      <c r="V3135" s="165" t="str">
        <f>IFERROR(IF(OR(C3135="",S3135&lt;0),"",IF(SUBTOTAL(3,C3135:C3135)=0,-1,SUBTOTAL(3,$C$4:C3135))),"")</f>
        <v/>
      </c>
      <c r="W3135" s="156" t="str">
        <f t="array" ref="W3135">IF(LEN(C3135)&gt;0,IFERROR(IF(MATCH(C3135,$C$3:$C3134,0)&gt;0,N3135-INDEX($N$3:N3134,SUMPRODUCT(MAX(ROW($C$3:$C3134)*(C3135=$C$3:$C3134)))-2,1),""),""),"")</f>
        <v/>
      </c>
      <c r="X3135" s="156">
        <f t="shared" ca="1" si="332"/>
        <v>1</v>
      </c>
      <c r="Y3135" s="156">
        <f t="shared" ca="1" si="333"/>
        <v>1</v>
      </c>
    </row>
    <row r="3136" spans="2:25" hidden="1" x14ac:dyDescent="0.25">
      <c r="B3136" s="390" t="str">
        <f>IFERROR(IF(LEN(INDEX(PlansAndNotes!$B$6:$B$2005,ROW(A3136)-ROW($B$3)))=0,"",INDEX(PlansAndNotes!$B$6:$B$2005,ROW(A3136)-ROW($B$3))),"")</f>
        <v/>
      </c>
      <c r="C3136" s="387" t="str">
        <f t="shared" si="335"/>
        <v/>
      </c>
      <c r="D3136" s="361" t="str">
        <f>IFERROR(IF(LEN(C3136)&gt;0,IF(LEN(INDEX(TasksList!$C$6:$C$25,MATCH(C3136,TasksList!$B$6:$B$25,0),1))=0,"",INDEX(TasksList!$C$6:$C$25,MATCH(C3136,TasksList!$B$6:$B$25,0),1)),""),"")</f>
        <v/>
      </c>
      <c r="E3136" s="361" t="str">
        <f>IFERROR(IF(LEN(C3136)&gt;0,IF(LEN(INDEX(TasksList!$F$6:$F$25,MATCH(C3136,TasksList!$B$6:$B$25,0),1))=0,"not set!",INDEX(TasksList!$F$6:$F$25,MATCH(C3136,TasksList!$B$6:$B$25,0),1)),""),"")</f>
        <v/>
      </c>
      <c r="F3136" s="360" t="str">
        <f>IFERROR(IF(LEN(D3136)&gt;0,IF(LEN(INDEX(AdressBook!$D$6:$D$25,MATCH(D3136,AdressBook!$B$6:$B$25,0),1))=0,"",INDEX(AdressBook!$D$6:$D$25,MATCH(D3136,AdressBook!$B$6:$B$25,0),1)),""),"")</f>
        <v/>
      </c>
      <c r="G3136" s="361" t="str">
        <f>IFERROR(IF(LEN(INDEX(PlansAndNotes!$F$6:$F$4005,ROW(B3136)-ROW($C$3)))=0,"",INDEX(PlansAndNotes!$F$6:$F$4005,ROW(B3136)-ROW($C$3))),"")</f>
        <v/>
      </c>
      <c r="H3136" s="361" t="str">
        <f>IFERROR(IF(LEN(C3136)&gt;0,IF(LEN(INDEX(TasksList!$G$6:$G$25,MATCH(C3136,TasksList!$B$6:$B$25,0),1))=0,"",INDEX(TasksList!$G$6:$G$25,MATCH(C3136,TasksList!$B$6:$B$25,0),1)),""),"")</f>
        <v/>
      </c>
      <c r="N3136" s="362" t="str">
        <f>IFERROR(IF(LEN(INDEX(PlansAndNotes!$D$6:$D$4005,ROW(B3136)-ROW($C$3)))=0,"",INDEX(PlansAndNotes!$D$6:$D$4005,ROW(B3136)-ROW($C$3))),"")</f>
        <v/>
      </c>
      <c r="O3136" s="165" t="str">
        <f t="shared" si="329"/>
        <v/>
      </c>
      <c r="P3136" s="363" t="str">
        <f>IFERROR(IF(LEN(INDEX(PlansAndNotes!$E$6:$E$4005,ROW(B3136)-ROW($C$3)))=0,"",INDEX(PlansAndNotes!$E$6:$E$4005,ROW(B3136)-ROW($C$3))),"")</f>
        <v/>
      </c>
      <c r="Q3136" s="363" t="str">
        <f>IFERROR(IF(LEN(INDEX(PlansAndNotes!$G$6:$G$4005,ROW(B3136)-ROW($C$3)))=0,"",INDEX(PlansAndNotes!$G$6:$G$4005,ROW(B3136)-ROW($C$3))),"")</f>
        <v/>
      </c>
      <c r="R3136" s="361" t="str">
        <f>IFERROR(IF(LEN(D3136)&gt;0,IF(LEN(INDEX(AdressBook!$C$6:$C$25,MATCH(D3136,AdressBook!$B$6:$B$25,0),1))=0,"",INDEX(AdressBook!$C$6:$C$25,MATCH(D3136,AdressBook!$B$6:$B$25,0),1)),""),"")</f>
        <v/>
      </c>
      <c r="S3136" s="165">
        <f>IF(LEN(C3136)&gt;0,IFERROR(IF(MATCH(C3136,C3137:$C$4004,0)&gt;0,-1,ROW(S3136)-ROW($S$3)),ROW(S3136)-ROW($S$3)),-1)</f>
        <v>-1</v>
      </c>
      <c r="T3136" s="165">
        <f t="shared" si="330"/>
        <v>0</v>
      </c>
      <c r="U3136" s="165" t="str">
        <f t="shared" si="331"/>
        <v/>
      </c>
      <c r="V3136" s="165" t="str">
        <f>IFERROR(IF(OR(C3136="",S3136&lt;0),"",IF(SUBTOTAL(3,C3136:C3136)=0,-1,SUBTOTAL(3,$C$4:C3136))),"")</f>
        <v/>
      </c>
      <c r="W3136" s="156" t="str">
        <f t="array" ref="W3136">IF(LEN(C3136)&gt;0,IFERROR(IF(MATCH(C3136,$C$3:$C3135,0)&gt;0,N3136-INDEX($N$3:N3135,SUMPRODUCT(MAX(ROW($C$3:$C3135)*(C3136=$C$3:$C3135)))-2,1),""),""),"")</f>
        <v/>
      </c>
      <c r="X3136" s="156">
        <f t="shared" ca="1" si="332"/>
        <v>1</v>
      </c>
      <c r="Y3136" s="156">
        <f t="shared" ca="1" si="333"/>
        <v>1</v>
      </c>
    </row>
    <row r="3137" spans="2:25" hidden="1" x14ac:dyDescent="0.25">
      <c r="B3137" s="390" t="str">
        <f>IFERROR(IF(LEN(INDEX(PlansAndNotes!$B$6:$B$2005,ROW(A3137)-ROW($B$3)))=0,"",INDEX(PlansAndNotes!$B$6:$B$2005,ROW(A3137)-ROW($B$3))),"")</f>
        <v/>
      </c>
      <c r="C3137" s="387" t="str">
        <f t="shared" si="335"/>
        <v/>
      </c>
      <c r="D3137" s="361" t="str">
        <f>IFERROR(IF(LEN(C3137)&gt;0,IF(LEN(INDEX(TasksList!$C$6:$C$25,MATCH(C3137,TasksList!$B$6:$B$25,0),1))=0,"",INDEX(TasksList!$C$6:$C$25,MATCH(C3137,TasksList!$B$6:$B$25,0),1)),""),"")</f>
        <v/>
      </c>
      <c r="E3137" s="361" t="str">
        <f>IFERROR(IF(LEN(C3137)&gt;0,IF(LEN(INDEX(TasksList!$F$6:$F$25,MATCH(C3137,TasksList!$B$6:$B$25,0),1))=0,"not set!",INDEX(TasksList!$F$6:$F$25,MATCH(C3137,TasksList!$B$6:$B$25,0),1)),""),"")</f>
        <v/>
      </c>
      <c r="F3137" s="360" t="str">
        <f>IFERROR(IF(LEN(D3137)&gt;0,IF(LEN(INDEX(AdressBook!$D$6:$D$25,MATCH(D3137,AdressBook!$B$6:$B$25,0),1))=0,"",INDEX(AdressBook!$D$6:$D$25,MATCH(D3137,AdressBook!$B$6:$B$25,0),1)),""),"")</f>
        <v/>
      </c>
      <c r="G3137" s="361" t="str">
        <f>IFERROR(IF(LEN(INDEX(PlansAndNotes!$F$6:$F$4005,ROW(B3137)-ROW($C$3)))=0,"",INDEX(PlansAndNotes!$F$6:$F$4005,ROW(B3137)-ROW($C$3))),"")</f>
        <v/>
      </c>
      <c r="H3137" s="361" t="str">
        <f>IFERROR(IF(LEN(C3137)&gt;0,IF(LEN(INDEX(TasksList!$G$6:$G$25,MATCH(C3137,TasksList!$B$6:$B$25,0),1))=0,"",INDEX(TasksList!$G$6:$G$25,MATCH(C3137,TasksList!$B$6:$B$25,0),1)),""),"")</f>
        <v/>
      </c>
      <c r="N3137" s="362" t="str">
        <f>IFERROR(IF(LEN(INDEX(PlansAndNotes!$D$6:$D$4005,ROW(B3137)-ROW($C$3)))=0,"",INDEX(PlansAndNotes!$D$6:$D$4005,ROW(B3137)-ROW($C$3))),"")</f>
        <v/>
      </c>
      <c r="O3137" s="165" t="str">
        <f t="shared" si="329"/>
        <v/>
      </c>
      <c r="P3137" s="363" t="str">
        <f>IFERROR(IF(LEN(INDEX(PlansAndNotes!$E$6:$E$4005,ROW(B3137)-ROW($C$3)))=0,"",INDEX(PlansAndNotes!$E$6:$E$4005,ROW(B3137)-ROW($C$3))),"")</f>
        <v/>
      </c>
      <c r="Q3137" s="363" t="str">
        <f>IFERROR(IF(LEN(INDEX(PlansAndNotes!$G$6:$G$4005,ROW(B3137)-ROW($C$3)))=0,"",INDEX(PlansAndNotes!$G$6:$G$4005,ROW(B3137)-ROW($C$3))),"")</f>
        <v/>
      </c>
      <c r="R3137" s="361" t="str">
        <f>IFERROR(IF(LEN(D3137)&gt;0,IF(LEN(INDEX(AdressBook!$C$6:$C$25,MATCH(D3137,AdressBook!$B$6:$B$25,0),1))=0,"",INDEX(AdressBook!$C$6:$C$25,MATCH(D3137,AdressBook!$B$6:$B$25,0),1)),""),"")</f>
        <v/>
      </c>
      <c r="S3137" s="165">
        <f>IF(LEN(C3137)&gt;0,IFERROR(IF(MATCH(C3137,C3138:$C$4004,0)&gt;0,-1,ROW(S3137)-ROW($S$3)),ROW(S3137)-ROW($S$3)),-1)</f>
        <v>-1</v>
      </c>
      <c r="T3137" s="165">
        <f t="shared" si="330"/>
        <v>0</v>
      </c>
      <c r="U3137" s="165" t="str">
        <f t="shared" si="331"/>
        <v/>
      </c>
      <c r="V3137" s="165" t="str">
        <f>IFERROR(IF(OR(C3137="",S3137&lt;0),"",IF(SUBTOTAL(3,C3137:C3137)=0,-1,SUBTOTAL(3,$C$4:C3137))),"")</f>
        <v/>
      </c>
      <c r="W3137" s="156" t="str">
        <f t="array" ref="W3137">IF(LEN(C3137)&gt;0,IFERROR(IF(MATCH(C3137,$C$3:$C3136,0)&gt;0,N3137-INDEX($N$3:N3136,SUMPRODUCT(MAX(ROW($C$3:$C3136)*(C3137=$C$3:$C3136)))-2,1),""),""),"")</f>
        <v/>
      </c>
      <c r="X3137" s="156">
        <f t="shared" ca="1" si="332"/>
        <v>1</v>
      </c>
      <c r="Y3137" s="156">
        <f t="shared" ca="1" si="333"/>
        <v>1</v>
      </c>
    </row>
    <row r="3138" spans="2:25" hidden="1" x14ac:dyDescent="0.25">
      <c r="B3138" s="390" t="str">
        <f>IFERROR(IF(LEN(INDEX(PlansAndNotes!$B$6:$B$2005,ROW(A3138)-ROW($B$3)))=0,"",INDEX(PlansAndNotes!$B$6:$B$2005,ROW(A3138)-ROW($B$3))),"")</f>
        <v/>
      </c>
      <c r="C3138" s="387" t="str">
        <f t="shared" si="335"/>
        <v/>
      </c>
      <c r="D3138" s="361" t="str">
        <f>IFERROR(IF(LEN(C3138)&gt;0,IF(LEN(INDEX(TasksList!$C$6:$C$25,MATCH(C3138,TasksList!$B$6:$B$25,0),1))=0,"",INDEX(TasksList!$C$6:$C$25,MATCH(C3138,TasksList!$B$6:$B$25,0),1)),""),"")</f>
        <v/>
      </c>
      <c r="E3138" s="361" t="str">
        <f>IFERROR(IF(LEN(C3138)&gt;0,IF(LEN(INDEX(TasksList!$F$6:$F$25,MATCH(C3138,TasksList!$B$6:$B$25,0),1))=0,"not set!",INDEX(TasksList!$F$6:$F$25,MATCH(C3138,TasksList!$B$6:$B$25,0),1)),""),"")</f>
        <v/>
      </c>
      <c r="F3138" s="360" t="str">
        <f>IFERROR(IF(LEN(D3138)&gt;0,IF(LEN(INDEX(AdressBook!$D$6:$D$25,MATCH(D3138,AdressBook!$B$6:$B$25,0),1))=0,"",INDEX(AdressBook!$D$6:$D$25,MATCH(D3138,AdressBook!$B$6:$B$25,0),1)),""),"")</f>
        <v/>
      </c>
      <c r="G3138" s="361" t="str">
        <f>IFERROR(IF(LEN(INDEX(PlansAndNotes!$F$6:$F$4005,ROW(B3138)-ROW($C$3)))=0,"",INDEX(PlansAndNotes!$F$6:$F$4005,ROW(B3138)-ROW($C$3))),"")</f>
        <v/>
      </c>
      <c r="H3138" s="361" t="str">
        <f>IFERROR(IF(LEN(C3138)&gt;0,IF(LEN(INDEX(TasksList!$G$6:$G$25,MATCH(C3138,TasksList!$B$6:$B$25,0),1))=0,"",INDEX(TasksList!$G$6:$G$25,MATCH(C3138,TasksList!$B$6:$B$25,0),1)),""),"")</f>
        <v/>
      </c>
      <c r="N3138" s="362" t="str">
        <f>IFERROR(IF(LEN(INDEX(PlansAndNotes!$D$6:$D$4005,ROW(B3138)-ROW($C$3)))=0,"",INDEX(PlansAndNotes!$D$6:$D$4005,ROW(B3138)-ROW($C$3))),"")</f>
        <v/>
      </c>
      <c r="O3138" s="165" t="str">
        <f t="shared" si="329"/>
        <v/>
      </c>
      <c r="P3138" s="363" t="str">
        <f>IFERROR(IF(LEN(INDEX(PlansAndNotes!$E$6:$E$4005,ROW(B3138)-ROW($C$3)))=0,"",INDEX(PlansAndNotes!$E$6:$E$4005,ROW(B3138)-ROW($C$3))),"")</f>
        <v/>
      </c>
      <c r="Q3138" s="363" t="str">
        <f>IFERROR(IF(LEN(INDEX(PlansAndNotes!$G$6:$G$4005,ROW(B3138)-ROW($C$3)))=0,"",INDEX(PlansAndNotes!$G$6:$G$4005,ROW(B3138)-ROW($C$3))),"")</f>
        <v/>
      </c>
      <c r="R3138" s="361" t="str">
        <f>IFERROR(IF(LEN(D3138)&gt;0,IF(LEN(INDEX(AdressBook!$C$6:$C$25,MATCH(D3138,AdressBook!$B$6:$B$25,0),1))=0,"",INDEX(AdressBook!$C$6:$C$25,MATCH(D3138,AdressBook!$B$6:$B$25,0),1)),""),"")</f>
        <v/>
      </c>
      <c r="S3138" s="165">
        <f>IF(LEN(C3138)&gt;0,IFERROR(IF(MATCH(C3138,C3139:$C$4004,0)&gt;0,-1,ROW(S3138)-ROW($S$3)),ROW(S3138)-ROW($S$3)),-1)</f>
        <v>-1</v>
      </c>
      <c r="T3138" s="165">
        <f t="shared" si="330"/>
        <v>0</v>
      </c>
      <c r="U3138" s="165" t="str">
        <f t="shared" si="331"/>
        <v/>
      </c>
      <c r="V3138" s="165" t="str">
        <f>IFERROR(IF(OR(C3138="",S3138&lt;0),"",IF(SUBTOTAL(3,C3138:C3138)=0,-1,SUBTOTAL(3,$C$4:C3138))),"")</f>
        <v/>
      </c>
      <c r="W3138" s="156" t="str">
        <f t="array" ref="W3138">IF(LEN(C3138)&gt;0,IFERROR(IF(MATCH(C3138,$C$3:$C3137,0)&gt;0,N3138-INDEX($N$3:N3137,SUMPRODUCT(MAX(ROW($C$3:$C3137)*(C3138=$C$3:$C3137)))-2,1),""),""),"")</f>
        <v/>
      </c>
      <c r="X3138" s="156">
        <f t="shared" ca="1" si="332"/>
        <v>1</v>
      </c>
      <c r="Y3138" s="156">
        <f t="shared" ca="1" si="333"/>
        <v>1</v>
      </c>
    </row>
    <row r="3139" spans="2:25" hidden="1" x14ac:dyDescent="0.25">
      <c r="B3139" s="390" t="str">
        <f>IFERROR(IF(LEN(INDEX(PlansAndNotes!$B$6:$B$2005,ROW(A3139)-ROW($B$3)))=0,"",INDEX(PlansAndNotes!$B$6:$B$2005,ROW(A3139)-ROW($B$3))),"")</f>
        <v/>
      </c>
      <c r="C3139" s="387" t="str">
        <f t="shared" si="335"/>
        <v/>
      </c>
      <c r="D3139" s="361" t="str">
        <f>IFERROR(IF(LEN(C3139)&gt;0,IF(LEN(INDEX(TasksList!$C$6:$C$25,MATCH(C3139,TasksList!$B$6:$B$25,0),1))=0,"",INDEX(TasksList!$C$6:$C$25,MATCH(C3139,TasksList!$B$6:$B$25,0),1)),""),"")</f>
        <v/>
      </c>
      <c r="E3139" s="361" t="str">
        <f>IFERROR(IF(LEN(C3139)&gt;0,IF(LEN(INDEX(TasksList!$F$6:$F$25,MATCH(C3139,TasksList!$B$6:$B$25,0),1))=0,"not set!",INDEX(TasksList!$F$6:$F$25,MATCH(C3139,TasksList!$B$6:$B$25,0),1)),""),"")</f>
        <v/>
      </c>
      <c r="F3139" s="360" t="str">
        <f>IFERROR(IF(LEN(D3139)&gt;0,IF(LEN(INDEX(AdressBook!$D$6:$D$25,MATCH(D3139,AdressBook!$B$6:$B$25,0),1))=0,"",INDEX(AdressBook!$D$6:$D$25,MATCH(D3139,AdressBook!$B$6:$B$25,0),1)),""),"")</f>
        <v/>
      </c>
      <c r="G3139" s="361" t="str">
        <f>IFERROR(IF(LEN(INDEX(PlansAndNotes!$F$6:$F$4005,ROW(B3139)-ROW($C$3)))=0,"",INDEX(PlansAndNotes!$F$6:$F$4005,ROW(B3139)-ROW($C$3))),"")</f>
        <v/>
      </c>
      <c r="H3139" s="361" t="str">
        <f>IFERROR(IF(LEN(C3139)&gt;0,IF(LEN(INDEX(TasksList!$G$6:$G$25,MATCH(C3139,TasksList!$B$6:$B$25,0),1))=0,"",INDEX(TasksList!$G$6:$G$25,MATCH(C3139,TasksList!$B$6:$B$25,0),1)),""),"")</f>
        <v/>
      </c>
      <c r="N3139" s="362" t="str">
        <f>IFERROR(IF(LEN(INDEX(PlansAndNotes!$D$6:$D$4005,ROW(B3139)-ROW($C$3)))=0,"",INDEX(PlansAndNotes!$D$6:$D$4005,ROW(B3139)-ROW($C$3))),"")</f>
        <v/>
      </c>
      <c r="O3139" s="165" t="str">
        <f t="shared" si="329"/>
        <v/>
      </c>
      <c r="P3139" s="363" t="str">
        <f>IFERROR(IF(LEN(INDEX(PlansAndNotes!$E$6:$E$4005,ROW(B3139)-ROW($C$3)))=0,"",INDEX(PlansAndNotes!$E$6:$E$4005,ROW(B3139)-ROW($C$3))),"")</f>
        <v/>
      </c>
      <c r="Q3139" s="363" t="str">
        <f>IFERROR(IF(LEN(INDEX(PlansAndNotes!$G$6:$G$4005,ROW(B3139)-ROW($C$3)))=0,"",INDEX(PlansAndNotes!$G$6:$G$4005,ROW(B3139)-ROW($C$3))),"")</f>
        <v/>
      </c>
      <c r="R3139" s="361" t="str">
        <f>IFERROR(IF(LEN(D3139)&gt;0,IF(LEN(INDEX(AdressBook!$C$6:$C$25,MATCH(D3139,AdressBook!$B$6:$B$25,0),1))=0,"",INDEX(AdressBook!$C$6:$C$25,MATCH(D3139,AdressBook!$B$6:$B$25,0),1)),""),"")</f>
        <v/>
      </c>
      <c r="S3139" s="165">
        <f>IF(LEN(C3139)&gt;0,IFERROR(IF(MATCH(C3139,C3140:$C$4004,0)&gt;0,-1,ROW(S3139)-ROW($S$3)),ROW(S3139)-ROW($S$3)),-1)</f>
        <v>-1</v>
      </c>
      <c r="T3139" s="165">
        <f t="shared" si="330"/>
        <v>0</v>
      </c>
      <c r="U3139" s="165" t="str">
        <f t="shared" si="331"/>
        <v/>
      </c>
      <c r="V3139" s="165" t="str">
        <f>IFERROR(IF(OR(C3139="",S3139&lt;0),"",IF(SUBTOTAL(3,C3139:C3139)=0,-1,SUBTOTAL(3,$C$4:C3139))),"")</f>
        <v/>
      </c>
      <c r="W3139" s="156" t="str">
        <f t="array" ref="W3139">IF(LEN(C3139)&gt;0,IFERROR(IF(MATCH(C3139,$C$3:$C3138,0)&gt;0,N3139-INDEX($N$3:N3138,SUMPRODUCT(MAX(ROW($C$3:$C3138)*(C3139=$C$3:$C3138)))-2,1),""),""),"")</f>
        <v/>
      </c>
      <c r="X3139" s="156">
        <f t="shared" ca="1" si="332"/>
        <v>1</v>
      </c>
      <c r="Y3139" s="156">
        <f t="shared" ca="1" si="333"/>
        <v>1</v>
      </c>
    </row>
    <row r="3140" spans="2:25" hidden="1" x14ac:dyDescent="0.25">
      <c r="B3140" s="390" t="str">
        <f>IFERROR(IF(LEN(INDEX(PlansAndNotes!$B$6:$B$2005,ROW(A3140)-ROW($B$3)))=0,"",INDEX(PlansAndNotes!$B$6:$B$2005,ROW(A3140)-ROW($B$3))),"")</f>
        <v/>
      </c>
      <c r="C3140" s="387" t="str">
        <f t="shared" si="335"/>
        <v/>
      </c>
      <c r="D3140" s="361" t="str">
        <f>IFERROR(IF(LEN(C3140)&gt;0,IF(LEN(INDEX(TasksList!$C$6:$C$25,MATCH(C3140,TasksList!$B$6:$B$25,0),1))=0,"",INDEX(TasksList!$C$6:$C$25,MATCH(C3140,TasksList!$B$6:$B$25,0),1)),""),"")</f>
        <v/>
      </c>
      <c r="E3140" s="361" t="str">
        <f>IFERROR(IF(LEN(C3140)&gt;0,IF(LEN(INDEX(TasksList!$F$6:$F$25,MATCH(C3140,TasksList!$B$6:$B$25,0),1))=0,"not set!",INDEX(TasksList!$F$6:$F$25,MATCH(C3140,TasksList!$B$6:$B$25,0),1)),""),"")</f>
        <v/>
      </c>
      <c r="F3140" s="360" t="str">
        <f>IFERROR(IF(LEN(D3140)&gt;0,IF(LEN(INDEX(AdressBook!$D$6:$D$25,MATCH(D3140,AdressBook!$B$6:$B$25,0),1))=0,"",INDEX(AdressBook!$D$6:$D$25,MATCH(D3140,AdressBook!$B$6:$B$25,0),1)),""),"")</f>
        <v/>
      </c>
      <c r="G3140" s="361" t="str">
        <f>IFERROR(IF(LEN(INDEX(PlansAndNotes!$F$6:$F$4005,ROW(B3140)-ROW($C$3)))=0,"",INDEX(PlansAndNotes!$F$6:$F$4005,ROW(B3140)-ROW($C$3))),"")</f>
        <v/>
      </c>
      <c r="H3140" s="361" t="str">
        <f>IFERROR(IF(LEN(C3140)&gt;0,IF(LEN(INDEX(TasksList!$G$6:$G$25,MATCH(C3140,TasksList!$B$6:$B$25,0),1))=0,"",INDEX(TasksList!$G$6:$G$25,MATCH(C3140,TasksList!$B$6:$B$25,0),1)),""),"")</f>
        <v/>
      </c>
      <c r="N3140" s="362" t="str">
        <f>IFERROR(IF(LEN(INDEX(PlansAndNotes!$D$6:$D$4005,ROW(B3140)-ROW($C$3)))=0,"",INDEX(PlansAndNotes!$D$6:$D$4005,ROW(B3140)-ROW($C$3))),"")</f>
        <v/>
      </c>
      <c r="O3140" s="165" t="str">
        <f t="shared" ref="O3140:O3203" si="336">IF(LEN(B3140)&gt;0,RIGHT(B3140,LEN(B3140)-SEARCH(" - ",B3140)-2),"")</f>
        <v/>
      </c>
      <c r="P3140" s="363" t="str">
        <f>IFERROR(IF(LEN(INDEX(PlansAndNotes!$E$6:$E$4005,ROW(B3140)-ROW($C$3)))=0,"",INDEX(PlansAndNotes!$E$6:$E$4005,ROW(B3140)-ROW($C$3))),"")</f>
        <v/>
      </c>
      <c r="Q3140" s="363" t="str">
        <f>IFERROR(IF(LEN(INDEX(PlansAndNotes!$G$6:$G$4005,ROW(B3140)-ROW($C$3)))=0,"",INDEX(PlansAndNotes!$G$6:$G$4005,ROW(B3140)-ROW($C$3))),"")</f>
        <v/>
      </c>
      <c r="R3140" s="361" t="str">
        <f>IFERROR(IF(LEN(D3140)&gt;0,IF(LEN(INDEX(AdressBook!$C$6:$C$25,MATCH(D3140,AdressBook!$B$6:$B$25,0),1))=0,"",INDEX(AdressBook!$C$6:$C$25,MATCH(D3140,AdressBook!$B$6:$B$25,0),1)),""),"")</f>
        <v/>
      </c>
      <c r="S3140" s="165">
        <f>IF(LEN(C3140)&gt;0,IFERROR(IF(MATCH(C3140,C3141:$C$4004,0)&gt;0,-1,ROW(S3140)-ROW($S$3)),ROW(S3140)-ROW($S$3)),-1)</f>
        <v>-1</v>
      </c>
      <c r="T3140" s="165">
        <f t="shared" ref="T3140:T3203" si="337">IF(OR(taskRange="All tasks (all stages)",taskRange=""),ROW(T3140)-ROW($T$3),IF(S3140&gt;0,ROW(T3140)-ROW($T$3),0))*IF(OR(calendarSalesmen="",calendarSalesmen="All salesmen"),1,IF(calendarSalesmen=G3140,1,0))*IF(OR(calendarStage="",calendarStage="All Stages"),1,IF(calendarStage=P3140,1,0))</f>
        <v>0</v>
      </c>
      <c r="U3140" s="165" t="str">
        <f t="shared" ref="U3140:U3203" si="338">IF(S3140&gt;0,P3140,"")</f>
        <v/>
      </c>
      <c r="V3140" s="165" t="str">
        <f>IFERROR(IF(OR(C3140="",S3140&lt;0),"",IF(SUBTOTAL(3,C3140:C3140)=0,-1,SUBTOTAL(3,$C$4:C3140))),"")</f>
        <v/>
      </c>
      <c r="W3140" s="156" t="str">
        <f t="array" ref="W3140">IF(LEN(C3140)&gt;0,IFERROR(IF(MATCH(C3140,$C$3:$C3139,0)&gt;0,N3140-INDEX($N$3:N3139,SUMPRODUCT(MAX(ROW($C$3:$C3139)*(C3140=$C$3:$C3139)))-2,1),""),""),"")</f>
        <v/>
      </c>
      <c r="X3140" s="156">
        <f t="shared" ca="1" si="332"/>
        <v>1</v>
      </c>
      <c r="Y3140" s="156">
        <f t="shared" ca="1" si="333"/>
        <v>1</v>
      </c>
    </row>
    <row r="3141" spans="2:25" hidden="1" x14ac:dyDescent="0.25">
      <c r="B3141" s="390" t="str">
        <f>IFERROR(IF(LEN(INDEX(PlansAndNotes!$B$6:$B$2005,ROW(A3141)-ROW($B$3)))=0,"",INDEX(PlansAndNotes!$B$6:$B$2005,ROW(A3141)-ROW($B$3))),"")</f>
        <v/>
      </c>
      <c r="C3141" s="387" t="str">
        <f t="shared" si="335"/>
        <v/>
      </c>
      <c r="D3141" s="361" t="str">
        <f>IFERROR(IF(LEN(C3141)&gt;0,IF(LEN(INDEX(TasksList!$C$6:$C$25,MATCH(C3141,TasksList!$B$6:$B$25,0),1))=0,"",INDEX(TasksList!$C$6:$C$25,MATCH(C3141,TasksList!$B$6:$B$25,0),1)),""),"")</f>
        <v/>
      </c>
      <c r="E3141" s="361" t="str">
        <f>IFERROR(IF(LEN(C3141)&gt;0,IF(LEN(INDEX(TasksList!$F$6:$F$25,MATCH(C3141,TasksList!$B$6:$B$25,0),1))=0,"not set!",INDEX(TasksList!$F$6:$F$25,MATCH(C3141,TasksList!$B$6:$B$25,0),1)),""),"")</f>
        <v/>
      </c>
      <c r="F3141" s="360" t="str">
        <f>IFERROR(IF(LEN(D3141)&gt;0,IF(LEN(INDEX(AdressBook!$D$6:$D$25,MATCH(D3141,AdressBook!$B$6:$B$25,0),1))=0,"",INDEX(AdressBook!$D$6:$D$25,MATCH(D3141,AdressBook!$B$6:$B$25,0),1)),""),"")</f>
        <v/>
      </c>
      <c r="G3141" s="361" t="str">
        <f>IFERROR(IF(LEN(INDEX(PlansAndNotes!$F$6:$F$4005,ROW(B3141)-ROW($C$3)))=0,"",INDEX(PlansAndNotes!$F$6:$F$4005,ROW(B3141)-ROW($C$3))),"")</f>
        <v/>
      </c>
      <c r="H3141" s="361" t="str">
        <f>IFERROR(IF(LEN(C3141)&gt;0,IF(LEN(INDEX(TasksList!$G$6:$G$25,MATCH(C3141,TasksList!$B$6:$B$25,0),1))=0,"",INDEX(TasksList!$G$6:$G$25,MATCH(C3141,TasksList!$B$6:$B$25,0),1)),""),"")</f>
        <v/>
      </c>
      <c r="N3141" s="362" t="str">
        <f>IFERROR(IF(LEN(INDEX(PlansAndNotes!$D$6:$D$4005,ROW(B3141)-ROW($C$3)))=0,"",INDEX(PlansAndNotes!$D$6:$D$4005,ROW(B3141)-ROW($C$3))),"")</f>
        <v/>
      </c>
      <c r="O3141" s="165" t="str">
        <f t="shared" si="336"/>
        <v/>
      </c>
      <c r="P3141" s="363" t="str">
        <f>IFERROR(IF(LEN(INDEX(PlansAndNotes!$E$6:$E$4005,ROW(B3141)-ROW($C$3)))=0,"",INDEX(PlansAndNotes!$E$6:$E$4005,ROW(B3141)-ROW($C$3))),"")</f>
        <v/>
      </c>
      <c r="Q3141" s="363" t="str">
        <f>IFERROR(IF(LEN(INDEX(PlansAndNotes!$G$6:$G$4005,ROW(B3141)-ROW($C$3)))=0,"",INDEX(PlansAndNotes!$G$6:$G$4005,ROW(B3141)-ROW($C$3))),"")</f>
        <v/>
      </c>
      <c r="R3141" s="361" t="str">
        <f>IFERROR(IF(LEN(D3141)&gt;0,IF(LEN(INDEX(AdressBook!$C$6:$C$25,MATCH(D3141,AdressBook!$B$6:$B$25,0),1))=0,"",INDEX(AdressBook!$C$6:$C$25,MATCH(D3141,AdressBook!$B$6:$B$25,0),1)),""),"")</f>
        <v/>
      </c>
      <c r="S3141" s="165">
        <f>IF(LEN(C3141)&gt;0,IFERROR(IF(MATCH(C3141,C3142:$C$4004,0)&gt;0,-1,ROW(S3141)-ROW($S$3)),ROW(S3141)-ROW($S$3)),-1)</f>
        <v>-1</v>
      </c>
      <c r="T3141" s="165">
        <f t="shared" si="337"/>
        <v>0</v>
      </c>
      <c r="U3141" s="165" t="str">
        <f t="shared" si="338"/>
        <v/>
      </c>
      <c r="V3141" s="165" t="str">
        <f>IFERROR(IF(OR(C3141="",S3141&lt;0),"",IF(SUBTOTAL(3,C3141:C3141)=0,-1,SUBTOTAL(3,$C$4:C3141))),"")</f>
        <v/>
      </c>
      <c r="W3141" s="156" t="str">
        <f t="array" ref="W3141">IF(LEN(C3141)&gt;0,IFERROR(IF(MATCH(C3141,$C$3:$C3140,0)&gt;0,N3141-INDEX($N$3:N3140,SUMPRODUCT(MAX(ROW($C$3:$C3140)*(C3141=$C$3:$C3140)))-2,1),""),""),"")</f>
        <v/>
      </c>
      <c r="X3141" s="156">
        <f t="shared" ref="X3141:X3204" ca="1" si="339">IFERROR(IF($X$2="",1,IF(AND(N3141&lt;=TODAY(),N3141+$X$2&gt;=TODAY()),1,0)),"")</f>
        <v>1</v>
      </c>
      <c r="Y3141" s="156">
        <f t="shared" ref="Y3141:Y3204" ca="1" si="340">IFERROR(IF($Y$2="",1,IF(AND(N3141&lt;=TODAY(),N3141+$Y$2&gt;=TODAY()),1,0)),"")</f>
        <v>1</v>
      </c>
    </row>
    <row r="3142" spans="2:25" hidden="1" x14ac:dyDescent="0.25">
      <c r="B3142" s="394" t="str">
        <f>IFERROR(IF(LEN(INDEX(PlansAndNotes!$B$6:$B$2005,ROW(A3142)-ROW($B$3)))=0,"",INDEX(PlansAndNotes!$B$6:$B$2005,ROW(A3142)-ROW($B$3))),"")</f>
        <v/>
      </c>
      <c r="C3142" s="388" t="str">
        <f t="shared" si="335"/>
        <v/>
      </c>
      <c r="D3142" s="386" t="str">
        <f>IFERROR(IF(LEN(C3142)&gt;0,IF(LEN(INDEX(TasksList!$C$6:$C$25,MATCH(C3142,TasksList!$B$6:$B$25,0),1))=0,"",INDEX(TasksList!$C$6:$C$25,MATCH(C3142,TasksList!$B$6:$B$25,0),1)),""),"")</f>
        <v/>
      </c>
      <c r="E3142" s="386" t="str">
        <f>IFERROR(IF(LEN(C3142)&gt;0,IF(LEN(INDEX(TasksList!$F$6:$F$25,MATCH(C3142,TasksList!$B$6:$B$25,0),1))=0,"not set!",INDEX(TasksList!$F$6:$F$25,MATCH(C3142,TasksList!$B$6:$B$25,0),1)),""),"")</f>
        <v/>
      </c>
      <c r="F3142" s="360" t="str">
        <f>IFERROR(IF(LEN(D3142)&gt;0,IF(LEN(INDEX(AdressBook!$D$6:$D$25,MATCH(D3142,AdressBook!$B$6:$B$25,0),1))=0,"",INDEX(AdressBook!$D$6:$D$25,MATCH(D3142,AdressBook!$B$6:$B$25,0),1)),""),"")</f>
        <v/>
      </c>
      <c r="G3142" s="386" t="str">
        <f>IFERROR(IF(LEN(INDEX(PlansAndNotes!$F$6:$F$4005,ROW(B3142)-ROW($C$3)))=0,"",INDEX(PlansAndNotes!$F$6:$F$4005,ROW(B3142)-ROW($C$3))),"")</f>
        <v/>
      </c>
      <c r="H3142" s="361" t="str">
        <f>IFERROR(IF(LEN(C3142)&gt;0,IF(LEN(INDEX(TasksList!$G$6:$G$25,MATCH(C3142,TasksList!$B$6:$B$25,0),1))=0,"",INDEX(TasksList!$G$6:$G$25,MATCH(C3142,TasksList!$B$6:$B$25,0),1)),""),"")</f>
        <v/>
      </c>
      <c r="N3142" s="362" t="str">
        <f>IFERROR(IF(LEN(INDEX(PlansAndNotes!$D$6:$D$4005,ROW(B3142)-ROW($C$3)))=0,"",INDEX(PlansAndNotes!$D$6:$D$4005,ROW(B3142)-ROW($C$3))),"")</f>
        <v/>
      </c>
      <c r="O3142" s="165" t="str">
        <f t="shared" si="336"/>
        <v/>
      </c>
      <c r="P3142" s="363" t="str">
        <f>IFERROR(IF(LEN(INDEX(PlansAndNotes!$E$6:$E$4005,ROW(B3142)-ROW($C$3)))=0,"",INDEX(PlansAndNotes!$E$6:$E$4005,ROW(B3142)-ROW($C$3))),"")</f>
        <v/>
      </c>
      <c r="Q3142" s="363" t="str">
        <f>IFERROR(IF(LEN(INDEX(PlansAndNotes!$G$6:$G$4005,ROW(B3142)-ROW($C$3)))=0,"",INDEX(PlansAndNotes!$G$6:$G$4005,ROW(B3142)-ROW($C$3))),"")</f>
        <v/>
      </c>
      <c r="R3142" s="361" t="str">
        <f>IFERROR(IF(LEN(D3142)&gt;0,IF(LEN(INDEX(AdressBook!$C$6:$C$25,MATCH(D3142,AdressBook!$B$6:$B$25,0),1))=0,"",INDEX(AdressBook!$C$6:$C$25,MATCH(D3142,AdressBook!$B$6:$B$25,0),1)),""),"")</f>
        <v/>
      </c>
      <c r="S3142" s="165">
        <f>IF(LEN(C3142)&gt;0,IFERROR(IF(MATCH(C3142,C3143:$C$4004,0)&gt;0,-1,ROW(S3142)-ROW($S$3)),ROW(S3142)-ROW($S$3)),-1)</f>
        <v>-1</v>
      </c>
      <c r="T3142" s="165">
        <f t="shared" si="337"/>
        <v>0</v>
      </c>
      <c r="U3142" s="165" t="str">
        <f t="shared" si="338"/>
        <v/>
      </c>
      <c r="V3142" s="165" t="str">
        <f>IFERROR(IF(OR(C3142="",S3142&lt;0),"",IF(SUBTOTAL(3,C3142:C3142)=0,-1,SUBTOTAL(3,$C$4:C3142))),"")</f>
        <v/>
      </c>
      <c r="W3142" s="156" t="str">
        <f t="array" ref="W3142">IF(LEN(C3142)&gt;0,IFERROR(IF(MATCH(C3142,$C$3:$C3141,0)&gt;0,N3142-INDEX($N$3:N3141,SUMPRODUCT(MAX(ROW($C$3:$C3141)*(C3142=$C$3:$C3141)))-2,1),""),""),"")</f>
        <v/>
      </c>
      <c r="X3142" s="156">
        <f t="shared" ca="1" si="339"/>
        <v>1</v>
      </c>
      <c r="Y3142" s="156">
        <f t="shared" ca="1" si="340"/>
        <v>1</v>
      </c>
    </row>
    <row r="3143" spans="2:25" hidden="1" x14ac:dyDescent="0.25">
      <c r="B3143" s="390" t="str">
        <f>IFERROR(IF(LEN(INDEX(PlansAndNotes!$B$6:$B$2005,ROW(A3143)-ROW($B$3)))=0,"",INDEX(PlansAndNotes!$B$6:$B$2005,ROW(A3143)-ROW($B$3))),"")</f>
        <v/>
      </c>
      <c r="C3143" s="387" t="str">
        <f t="shared" ref="C3143:C3206" si="341">IF(LEN(B3143)&gt;0,LEFT(B3143,SEARCH(" - ",B3143)-1)*1,"")</f>
        <v/>
      </c>
      <c r="D3143" s="361" t="str">
        <f>IFERROR(IF(LEN(C3143)&gt;0,IF(LEN(INDEX(TasksList!$C$6:$C$25,MATCH(C3143,TasksList!$B$6:$B$25,0),1))=0,"",INDEX(TasksList!$C$6:$C$25,MATCH(C3143,TasksList!$B$6:$B$25,0),1)),""),"")</f>
        <v/>
      </c>
      <c r="E3143" s="361" t="str">
        <f>IFERROR(IF(LEN(C3143)&gt;0,IF(LEN(INDEX(TasksList!$F$6:$F$25,MATCH(C3143,TasksList!$B$6:$B$25,0),1))=0,"not set!",INDEX(TasksList!$F$6:$F$25,MATCH(C3143,TasksList!$B$6:$B$25,0),1)),""),"")</f>
        <v/>
      </c>
      <c r="F3143" s="360" t="str">
        <f>IFERROR(IF(LEN(D3143)&gt;0,IF(LEN(INDEX(AdressBook!$D$6:$D$25,MATCH(D3143,AdressBook!$B$6:$B$25,0),1))=0,"",INDEX(AdressBook!$D$6:$D$25,MATCH(D3143,AdressBook!$B$6:$B$25,0),1)),""),"")</f>
        <v/>
      </c>
      <c r="G3143" s="361" t="str">
        <f>IFERROR(IF(LEN(INDEX(PlansAndNotes!$F$6:$F$4005,ROW(B3143)-ROW($C$3)))=0,"",INDEX(PlansAndNotes!$F$6:$F$4005,ROW(B3143)-ROW($C$3))),"")</f>
        <v/>
      </c>
      <c r="H3143" s="361" t="str">
        <f>IFERROR(IF(LEN(C3143)&gt;0,IF(LEN(INDEX(TasksList!$G$6:$G$25,MATCH(C3143,TasksList!$B$6:$B$25,0),1))=0,"",INDEX(TasksList!$G$6:$G$25,MATCH(C3143,TasksList!$B$6:$B$25,0),1)),""),"")</f>
        <v/>
      </c>
      <c r="N3143" s="362" t="str">
        <f>IFERROR(IF(LEN(INDEX(PlansAndNotes!$D$6:$D$4005,ROW(B3143)-ROW($C$3)))=0,"",INDEX(PlansAndNotes!$D$6:$D$4005,ROW(B3143)-ROW($C$3))),"")</f>
        <v/>
      </c>
      <c r="O3143" s="165" t="str">
        <f t="shared" si="336"/>
        <v/>
      </c>
      <c r="P3143" s="363" t="str">
        <f>IFERROR(IF(LEN(INDEX(PlansAndNotes!$E$6:$E$4005,ROW(B3143)-ROW($C$3)))=0,"",INDEX(PlansAndNotes!$E$6:$E$4005,ROW(B3143)-ROW($C$3))),"")</f>
        <v/>
      </c>
      <c r="Q3143" s="363" t="str">
        <f>IFERROR(IF(LEN(INDEX(PlansAndNotes!$G$6:$G$4005,ROW(B3143)-ROW($C$3)))=0,"",INDEX(PlansAndNotes!$G$6:$G$4005,ROW(B3143)-ROW($C$3))),"")</f>
        <v/>
      </c>
      <c r="R3143" s="361" t="str">
        <f>IFERROR(IF(LEN(D3143)&gt;0,IF(LEN(INDEX(AdressBook!$C$6:$C$25,MATCH(D3143,AdressBook!$B$6:$B$25,0),1))=0,"",INDEX(AdressBook!$C$6:$C$25,MATCH(D3143,AdressBook!$B$6:$B$25,0),1)),""),"")</f>
        <v/>
      </c>
      <c r="S3143" s="165">
        <f>IF(LEN(C3143)&gt;0,IFERROR(IF(MATCH(C3143,C3144:$C$4004,0)&gt;0,-1,ROW(S3143)-ROW($S$3)),ROW(S3143)-ROW($S$3)),-1)</f>
        <v>-1</v>
      </c>
      <c r="T3143" s="165">
        <f t="shared" si="337"/>
        <v>0</v>
      </c>
      <c r="U3143" s="165" t="str">
        <f t="shared" si="338"/>
        <v/>
      </c>
      <c r="V3143" s="165" t="str">
        <f>IFERROR(IF(OR(C3143="",S3143&lt;0),"",IF(SUBTOTAL(3,C3143:C3143)=0,-1,SUBTOTAL(3,$C$4:C3143))),"")</f>
        <v/>
      </c>
      <c r="W3143" s="156" t="str">
        <f t="array" ref="W3143">IF(LEN(C3143)&gt;0,IFERROR(IF(MATCH(C3143,$C$3:$C3142,0)&gt;0,N3143-INDEX($N$3:N3142,SUMPRODUCT(MAX(ROW($C$3:$C3142)*(C3143=$C$3:$C3142)))-2,1),""),""),"")</f>
        <v/>
      </c>
      <c r="X3143" s="156">
        <f t="shared" ca="1" si="339"/>
        <v>1</v>
      </c>
      <c r="Y3143" s="156">
        <f t="shared" ca="1" si="340"/>
        <v>1</v>
      </c>
    </row>
    <row r="3144" spans="2:25" hidden="1" x14ac:dyDescent="0.25">
      <c r="B3144" s="390" t="str">
        <f>IFERROR(IF(LEN(INDEX(PlansAndNotes!$B$6:$B$2005,ROW(A3144)-ROW($B$3)))=0,"",INDEX(PlansAndNotes!$B$6:$B$2005,ROW(A3144)-ROW($B$3))),"")</f>
        <v/>
      </c>
      <c r="C3144" s="387" t="str">
        <f t="shared" si="341"/>
        <v/>
      </c>
      <c r="D3144" s="361" t="str">
        <f>IFERROR(IF(LEN(C3144)&gt;0,IF(LEN(INDEX(TasksList!$C$6:$C$25,MATCH(C3144,TasksList!$B$6:$B$25,0),1))=0,"",INDEX(TasksList!$C$6:$C$25,MATCH(C3144,TasksList!$B$6:$B$25,0),1)),""),"")</f>
        <v/>
      </c>
      <c r="E3144" s="361" t="str">
        <f>IFERROR(IF(LEN(C3144)&gt;0,IF(LEN(INDEX(TasksList!$F$6:$F$25,MATCH(C3144,TasksList!$B$6:$B$25,0),1))=0,"not set!",INDEX(TasksList!$F$6:$F$25,MATCH(C3144,TasksList!$B$6:$B$25,0),1)),""),"")</f>
        <v/>
      </c>
      <c r="F3144" s="360" t="str">
        <f>IFERROR(IF(LEN(D3144)&gt;0,IF(LEN(INDEX(AdressBook!$D$6:$D$25,MATCH(D3144,AdressBook!$B$6:$B$25,0),1))=0,"",INDEX(AdressBook!$D$6:$D$25,MATCH(D3144,AdressBook!$B$6:$B$25,0),1)),""),"")</f>
        <v/>
      </c>
      <c r="G3144" s="361" t="str">
        <f>IFERROR(IF(LEN(INDEX(PlansAndNotes!$F$6:$F$4005,ROW(B3144)-ROW($C$3)))=0,"",INDEX(PlansAndNotes!$F$6:$F$4005,ROW(B3144)-ROW($C$3))),"")</f>
        <v/>
      </c>
      <c r="H3144" s="361" t="str">
        <f>IFERROR(IF(LEN(C3144)&gt;0,IF(LEN(INDEX(TasksList!$G$6:$G$25,MATCH(C3144,TasksList!$B$6:$B$25,0),1))=0,"",INDEX(TasksList!$G$6:$G$25,MATCH(C3144,TasksList!$B$6:$B$25,0),1)),""),"")</f>
        <v/>
      </c>
      <c r="N3144" s="362" t="str">
        <f>IFERROR(IF(LEN(INDEX(PlansAndNotes!$D$6:$D$4005,ROW(B3144)-ROW($C$3)))=0,"",INDEX(PlansAndNotes!$D$6:$D$4005,ROW(B3144)-ROW($C$3))),"")</f>
        <v/>
      </c>
      <c r="O3144" s="165" t="str">
        <f t="shared" si="336"/>
        <v/>
      </c>
      <c r="P3144" s="363" t="str">
        <f>IFERROR(IF(LEN(INDEX(PlansAndNotes!$E$6:$E$4005,ROW(B3144)-ROW($C$3)))=0,"",INDEX(PlansAndNotes!$E$6:$E$4005,ROW(B3144)-ROW($C$3))),"")</f>
        <v/>
      </c>
      <c r="Q3144" s="363" t="str">
        <f>IFERROR(IF(LEN(INDEX(PlansAndNotes!$G$6:$G$4005,ROW(B3144)-ROW($C$3)))=0,"",INDEX(PlansAndNotes!$G$6:$G$4005,ROW(B3144)-ROW($C$3))),"")</f>
        <v/>
      </c>
      <c r="R3144" s="361" t="str">
        <f>IFERROR(IF(LEN(D3144)&gt;0,IF(LEN(INDEX(AdressBook!$C$6:$C$25,MATCH(D3144,AdressBook!$B$6:$B$25,0),1))=0,"",INDEX(AdressBook!$C$6:$C$25,MATCH(D3144,AdressBook!$B$6:$B$25,0),1)),""),"")</f>
        <v/>
      </c>
      <c r="S3144" s="165">
        <f>IF(LEN(C3144)&gt;0,IFERROR(IF(MATCH(C3144,C3145:$C$4004,0)&gt;0,-1,ROW(S3144)-ROW($S$3)),ROW(S3144)-ROW($S$3)),-1)</f>
        <v>-1</v>
      </c>
      <c r="T3144" s="165">
        <f t="shared" si="337"/>
        <v>0</v>
      </c>
      <c r="U3144" s="165" t="str">
        <f t="shared" si="338"/>
        <v/>
      </c>
      <c r="V3144" s="165" t="str">
        <f>IFERROR(IF(OR(C3144="",S3144&lt;0),"",IF(SUBTOTAL(3,C3144:C3144)=0,-1,SUBTOTAL(3,$C$4:C3144))),"")</f>
        <v/>
      </c>
      <c r="W3144" s="156" t="str">
        <f t="array" ref="W3144">IF(LEN(C3144)&gt;0,IFERROR(IF(MATCH(C3144,$C$3:$C3143,0)&gt;0,N3144-INDEX($N$3:N3143,SUMPRODUCT(MAX(ROW($C$3:$C3143)*(C3144=$C$3:$C3143)))-2,1),""),""),"")</f>
        <v/>
      </c>
      <c r="X3144" s="156">
        <f t="shared" ca="1" si="339"/>
        <v>1</v>
      </c>
      <c r="Y3144" s="156">
        <f t="shared" ca="1" si="340"/>
        <v>1</v>
      </c>
    </row>
    <row r="3145" spans="2:25" hidden="1" x14ac:dyDescent="0.25">
      <c r="B3145" s="390" t="str">
        <f>IFERROR(IF(LEN(INDEX(PlansAndNotes!$B$6:$B$2005,ROW(A3145)-ROW($B$3)))=0,"",INDEX(PlansAndNotes!$B$6:$B$2005,ROW(A3145)-ROW($B$3))),"")</f>
        <v/>
      </c>
      <c r="C3145" s="387" t="str">
        <f t="shared" si="341"/>
        <v/>
      </c>
      <c r="D3145" s="361" t="str">
        <f>IFERROR(IF(LEN(C3145)&gt;0,IF(LEN(INDEX(TasksList!$C$6:$C$25,MATCH(C3145,TasksList!$B$6:$B$25,0),1))=0,"",INDEX(TasksList!$C$6:$C$25,MATCH(C3145,TasksList!$B$6:$B$25,0),1)),""),"")</f>
        <v/>
      </c>
      <c r="E3145" s="361" t="str">
        <f>IFERROR(IF(LEN(C3145)&gt;0,IF(LEN(INDEX(TasksList!$F$6:$F$25,MATCH(C3145,TasksList!$B$6:$B$25,0),1))=0,"not set!",INDEX(TasksList!$F$6:$F$25,MATCH(C3145,TasksList!$B$6:$B$25,0),1)),""),"")</f>
        <v/>
      </c>
      <c r="F3145" s="360" t="str">
        <f>IFERROR(IF(LEN(D3145)&gt;0,IF(LEN(INDEX(AdressBook!$D$6:$D$25,MATCH(D3145,AdressBook!$B$6:$B$25,0),1))=0,"",INDEX(AdressBook!$D$6:$D$25,MATCH(D3145,AdressBook!$B$6:$B$25,0),1)),""),"")</f>
        <v/>
      </c>
      <c r="G3145" s="361" t="str">
        <f>IFERROR(IF(LEN(INDEX(PlansAndNotes!$F$6:$F$4005,ROW(B3145)-ROW($C$3)))=0,"",INDEX(PlansAndNotes!$F$6:$F$4005,ROW(B3145)-ROW($C$3))),"")</f>
        <v/>
      </c>
      <c r="H3145" s="361" t="str">
        <f>IFERROR(IF(LEN(C3145)&gt;0,IF(LEN(INDEX(TasksList!$G$6:$G$25,MATCH(C3145,TasksList!$B$6:$B$25,0),1))=0,"",INDEX(TasksList!$G$6:$G$25,MATCH(C3145,TasksList!$B$6:$B$25,0),1)),""),"")</f>
        <v/>
      </c>
      <c r="N3145" s="362" t="str">
        <f>IFERROR(IF(LEN(INDEX(PlansAndNotes!$D$6:$D$4005,ROW(B3145)-ROW($C$3)))=0,"",INDEX(PlansAndNotes!$D$6:$D$4005,ROW(B3145)-ROW($C$3))),"")</f>
        <v/>
      </c>
      <c r="O3145" s="165" t="str">
        <f t="shared" si="336"/>
        <v/>
      </c>
      <c r="P3145" s="363" t="str">
        <f>IFERROR(IF(LEN(INDEX(PlansAndNotes!$E$6:$E$4005,ROW(B3145)-ROW($C$3)))=0,"",INDEX(PlansAndNotes!$E$6:$E$4005,ROW(B3145)-ROW($C$3))),"")</f>
        <v/>
      </c>
      <c r="Q3145" s="363" t="str">
        <f>IFERROR(IF(LEN(INDEX(PlansAndNotes!$G$6:$G$4005,ROW(B3145)-ROW($C$3)))=0,"",INDEX(PlansAndNotes!$G$6:$G$4005,ROW(B3145)-ROW($C$3))),"")</f>
        <v/>
      </c>
      <c r="R3145" s="361" t="str">
        <f>IFERROR(IF(LEN(D3145)&gt;0,IF(LEN(INDEX(AdressBook!$C$6:$C$25,MATCH(D3145,AdressBook!$B$6:$B$25,0),1))=0,"",INDEX(AdressBook!$C$6:$C$25,MATCH(D3145,AdressBook!$B$6:$B$25,0),1)),""),"")</f>
        <v/>
      </c>
      <c r="S3145" s="165">
        <f>IF(LEN(C3145)&gt;0,IFERROR(IF(MATCH(C3145,C3146:$C$4004,0)&gt;0,-1,ROW(S3145)-ROW($S$3)),ROW(S3145)-ROW($S$3)),-1)</f>
        <v>-1</v>
      </c>
      <c r="T3145" s="165">
        <f t="shared" si="337"/>
        <v>0</v>
      </c>
      <c r="U3145" s="165" t="str">
        <f t="shared" si="338"/>
        <v/>
      </c>
      <c r="V3145" s="165" t="str">
        <f>IFERROR(IF(OR(C3145="",S3145&lt;0),"",IF(SUBTOTAL(3,C3145:C3145)=0,-1,SUBTOTAL(3,$C$4:C3145))),"")</f>
        <v/>
      </c>
      <c r="W3145" s="156" t="str">
        <f t="array" ref="W3145">IF(LEN(C3145)&gt;0,IFERROR(IF(MATCH(C3145,$C$3:$C3144,0)&gt;0,N3145-INDEX($N$3:N3144,SUMPRODUCT(MAX(ROW($C$3:$C3144)*(C3145=$C$3:$C3144)))-2,1),""),""),"")</f>
        <v/>
      </c>
      <c r="X3145" s="156">
        <f t="shared" ca="1" si="339"/>
        <v>1</v>
      </c>
      <c r="Y3145" s="156">
        <f t="shared" ca="1" si="340"/>
        <v>1</v>
      </c>
    </row>
    <row r="3146" spans="2:25" hidden="1" x14ac:dyDescent="0.25">
      <c r="B3146" s="390" t="str">
        <f>IFERROR(IF(LEN(INDEX(PlansAndNotes!$B$6:$B$2005,ROW(A3146)-ROW($B$3)))=0,"",INDEX(PlansAndNotes!$B$6:$B$2005,ROW(A3146)-ROW($B$3))),"")</f>
        <v/>
      </c>
      <c r="C3146" s="387" t="str">
        <f t="shared" si="341"/>
        <v/>
      </c>
      <c r="D3146" s="361" t="str">
        <f>IFERROR(IF(LEN(C3146)&gt;0,IF(LEN(INDEX(TasksList!$C$6:$C$25,MATCH(C3146,TasksList!$B$6:$B$25,0),1))=0,"",INDEX(TasksList!$C$6:$C$25,MATCH(C3146,TasksList!$B$6:$B$25,0),1)),""),"")</f>
        <v/>
      </c>
      <c r="E3146" s="361" t="str">
        <f>IFERROR(IF(LEN(C3146)&gt;0,IF(LEN(INDEX(TasksList!$F$6:$F$25,MATCH(C3146,TasksList!$B$6:$B$25,0),1))=0,"not set!",INDEX(TasksList!$F$6:$F$25,MATCH(C3146,TasksList!$B$6:$B$25,0),1)),""),"")</f>
        <v/>
      </c>
      <c r="F3146" s="360" t="str">
        <f>IFERROR(IF(LEN(D3146)&gt;0,IF(LEN(INDEX(AdressBook!$D$6:$D$25,MATCH(D3146,AdressBook!$B$6:$B$25,0),1))=0,"",INDEX(AdressBook!$D$6:$D$25,MATCH(D3146,AdressBook!$B$6:$B$25,0),1)),""),"")</f>
        <v/>
      </c>
      <c r="G3146" s="361" t="str">
        <f>IFERROR(IF(LEN(INDEX(PlansAndNotes!$F$6:$F$4005,ROW(B3146)-ROW($C$3)))=0,"",INDEX(PlansAndNotes!$F$6:$F$4005,ROW(B3146)-ROW($C$3))),"")</f>
        <v/>
      </c>
      <c r="H3146" s="361" t="str">
        <f>IFERROR(IF(LEN(C3146)&gt;0,IF(LEN(INDEX(TasksList!$G$6:$G$25,MATCH(C3146,TasksList!$B$6:$B$25,0),1))=0,"",INDEX(TasksList!$G$6:$G$25,MATCH(C3146,TasksList!$B$6:$B$25,0),1)),""),"")</f>
        <v/>
      </c>
      <c r="N3146" s="362" t="str">
        <f>IFERROR(IF(LEN(INDEX(PlansAndNotes!$D$6:$D$4005,ROW(B3146)-ROW($C$3)))=0,"",INDEX(PlansAndNotes!$D$6:$D$4005,ROW(B3146)-ROW($C$3))),"")</f>
        <v/>
      </c>
      <c r="O3146" s="165" t="str">
        <f t="shared" si="336"/>
        <v/>
      </c>
      <c r="P3146" s="363" t="str">
        <f>IFERROR(IF(LEN(INDEX(PlansAndNotes!$E$6:$E$4005,ROW(B3146)-ROW($C$3)))=0,"",INDEX(PlansAndNotes!$E$6:$E$4005,ROW(B3146)-ROW($C$3))),"")</f>
        <v/>
      </c>
      <c r="Q3146" s="363" t="str">
        <f>IFERROR(IF(LEN(INDEX(PlansAndNotes!$G$6:$G$4005,ROW(B3146)-ROW($C$3)))=0,"",INDEX(PlansAndNotes!$G$6:$G$4005,ROW(B3146)-ROW($C$3))),"")</f>
        <v/>
      </c>
      <c r="R3146" s="361" t="str">
        <f>IFERROR(IF(LEN(D3146)&gt;0,IF(LEN(INDEX(AdressBook!$C$6:$C$25,MATCH(D3146,AdressBook!$B$6:$B$25,0),1))=0,"",INDEX(AdressBook!$C$6:$C$25,MATCH(D3146,AdressBook!$B$6:$B$25,0),1)),""),"")</f>
        <v/>
      </c>
      <c r="S3146" s="165">
        <f>IF(LEN(C3146)&gt;0,IFERROR(IF(MATCH(C3146,C3147:$C$4004,0)&gt;0,-1,ROW(S3146)-ROW($S$3)),ROW(S3146)-ROW($S$3)),-1)</f>
        <v>-1</v>
      </c>
      <c r="T3146" s="165">
        <f t="shared" si="337"/>
        <v>0</v>
      </c>
      <c r="U3146" s="165" t="str">
        <f t="shared" si="338"/>
        <v/>
      </c>
      <c r="V3146" s="165" t="str">
        <f>IFERROR(IF(OR(C3146="",S3146&lt;0),"",IF(SUBTOTAL(3,C3146:C3146)=0,-1,SUBTOTAL(3,$C$4:C3146))),"")</f>
        <v/>
      </c>
      <c r="W3146" s="156" t="str">
        <f t="array" ref="W3146">IF(LEN(C3146)&gt;0,IFERROR(IF(MATCH(C3146,$C$3:$C3145,0)&gt;0,N3146-INDEX($N$3:N3145,SUMPRODUCT(MAX(ROW($C$3:$C3145)*(C3146=$C$3:$C3145)))-2,1),""),""),"")</f>
        <v/>
      </c>
      <c r="X3146" s="156">
        <f t="shared" ca="1" si="339"/>
        <v>1</v>
      </c>
      <c r="Y3146" s="156">
        <f t="shared" ca="1" si="340"/>
        <v>1</v>
      </c>
    </row>
    <row r="3147" spans="2:25" hidden="1" x14ac:dyDescent="0.25">
      <c r="B3147" s="390" t="str">
        <f>IFERROR(IF(LEN(INDEX(PlansAndNotes!$B$6:$B$2005,ROW(A3147)-ROW($B$3)))=0,"",INDEX(PlansAndNotes!$B$6:$B$2005,ROW(A3147)-ROW($B$3))),"")</f>
        <v/>
      </c>
      <c r="C3147" s="387" t="str">
        <f t="shared" si="341"/>
        <v/>
      </c>
      <c r="D3147" s="361" t="str">
        <f>IFERROR(IF(LEN(C3147)&gt;0,IF(LEN(INDEX(TasksList!$C$6:$C$25,MATCH(C3147,TasksList!$B$6:$B$25,0),1))=0,"",INDEX(TasksList!$C$6:$C$25,MATCH(C3147,TasksList!$B$6:$B$25,0),1)),""),"")</f>
        <v/>
      </c>
      <c r="E3147" s="361" t="str">
        <f>IFERROR(IF(LEN(C3147)&gt;0,IF(LEN(INDEX(TasksList!$F$6:$F$25,MATCH(C3147,TasksList!$B$6:$B$25,0),1))=0,"not set!",INDEX(TasksList!$F$6:$F$25,MATCH(C3147,TasksList!$B$6:$B$25,0),1)),""),"")</f>
        <v/>
      </c>
      <c r="F3147" s="360" t="str">
        <f>IFERROR(IF(LEN(D3147)&gt;0,IF(LEN(INDEX(AdressBook!$D$6:$D$25,MATCH(D3147,AdressBook!$B$6:$B$25,0),1))=0,"",INDEX(AdressBook!$D$6:$D$25,MATCH(D3147,AdressBook!$B$6:$B$25,0),1)),""),"")</f>
        <v/>
      </c>
      <c r="G3147" s="361" t="str">
        <f>IFERROR(IF(LEN(INDEX(PlansAndNotes!$F$6:$F$4005,ROW(B3147)-ROW($C$3)))=0,"",INDEX(PlansAndNotes!$F$6:$F$4005,ROW(B3147)-ROW($C$3))),"")</f>
        <v/>
      </c>
      <c r="H3147" s="361" t="str">
        <f>IFERROR(IF(LEN(C3147)&gt;0,IF(LEN(INDEX(TasksList!$G$6:$G$25,MATCH(C3147,TasksList!$B$6:$B$25,0),1))=0,"",INDEX(TasksList!$G$6:$G$25,MATCH(C3147,TasksList!$B$6:$B$25,0),1)),""),"")</f>
        <v/>
      </c>
      <c r="N3147" s="362" t="str">
        <f>IFERROR(IF(LEN(INDEX(PlansAndNotes!$D$6:$D$4005,ROW(B3147)-ROW($C$3)))=0,"",INDEX(PlansAndNotes!$D$6:$D$4005,ROW(B3147)-ROW($C$3))),"")</f>
        <v/>
      </c>
      <c r="O3147" s="165" t="str">
        <f t="shared" si="336"/>
        <v/>
      </c>
      <c r="P3147" s="363" t="str">
        <f>IFERROR(IF(LEN(INDEX(PlansAndNotes!$E$6:$E$4005,ROW(B3147)-ROW($C$3)))=0,"",INDEX(PlansAndNotes!$E$6:$E$4005,ROW(B3147)-ROW($C$3))),"")</f>
        <v/>
      </c>
      <c r="Q3147" s="363" t="str">
        <f>IFERROR(IF(LEN(INDEX(PlansAndNotes!$G$6:$G$4005,ROW(B3147)-ROW($C$3)))=0,"",INDEX(PlansAndNotes!$G$6:$G$4005,ROW(B3147)-ROW($C$3))),"")</f>
        <v/>
      </c>
      <c r="R3147" s="361" t="str">
        <f>IFERROR(IF(LEN(D3147)&gt;0,IF(LEN(INDEX(AdressBook!$C$6:$C$25,MATCH(D3147,AdressBook!$B$6:$B$25,0),1))=0,"",INDEX(AdressBook!$C$6:$C$25,MATCH(D3147,AdressBook!$B$6:$B$25,0),1)),""),"")</f>
        <v/>
      </c>
      <c r="S3147" s="165">
        <f>IF(LEN(C3147)&gt;0,IFERROR(IF(MATCH(C3147,C3148:$C$4004,0)&gt;0,-1,ROW(S3147)-ROW($S$3)),ROW(S3147)-ROW($S$3)),-1)</f>
        <v>-1</v>
      </c>
      <c r="T3147" s="165">
        <f t="shared" si="337"/>
        <v>0</v>
      </c>
      <c r="U3147" s="165" t="str">
        <f t="shared" si="338"/>
        <v/>
      </c>
      <c r="V3147" s="165" t="str">
        <f>IFERROR(IF(OR(C3147="",S3147&lt;0),"",IF(SUBTOTAL(3,C3147:C3147)=0,-1,SUBTOTAL(3,$C$4:C3147))),"")</f>
        <v/>
      </c>
      <c r="W3147" s="156" t="str">
        <f t="array" ref="W3147">IF(LEN(C3147)&gt;0,IFERROR(IF(MATCH(C3147,$C$3:$C3146,0)&gt;0,N3147-INDEX($N$3:N3146,SUMPRODUCT(MAX(ROW($C$3:$C3146)*(C3147=$C$3:$C3146)))-2,1),""),""),"")</f>
        <v/>
      </c>
      <c r="X3147" s="156">
        <f t="shared" ca="1" si="339"/>
        <v>1</v>
      </c>
      <c r="Y3147" s="156">
        <f t="shared" ca="1" si="340"/>
        <v>1</v>
      </c>
    </row>
    <row r="3148" spans="2:25" hidden="1" x14ac:dyDescent="0.25">
      <c r="B3148" s="390" t="str">
        <f>IFERROR(IF(LEN(INDEX(PlansAndNotes!$B$6:$B$2005,ROW(A3148)-ROW($B$3)))=0,"",INDEX(PlansAndNotes!$B$6:$B$2005,ROW(A3148)-ROW($B$3))),"")</f>
        <v/>
      </c>
      <c r="C3148" s="387" t="str">
        <f t="shared" si="341"/>
        <v/>
      </c>
      <c r="D3148" s="361" t="str">
        <f>IFERROR(IF(LEN(C3148)&gt;0,IF(LEN(INDEX(TasksList!$C$6:$C$25,MATCH(C3148,TasksList!$B$6:$B$25,0),1))=0,"",INDEX(TasksList!$C$6:$C$25,MATCH(C3148,TasksList!$B$6:$B$25,0),1)),""),"")</f>
        <v/>
      </c>
      <c r="E3148" s="361" t="str">
        <f>IFERROR(IF(LEN(C3148)&gt;0,IF(LEN(INDEX(TasksList!$F$6:$F$25,MATCH(C3148,TasksList!$B$6:$B$25,0),1))=0,"not set!",INDEX(TasksList!$F$6:$F$25,MATCH(C3148,TasksList!$B$6:$B$25,0),1)),""),"")</f>
        <v/>
      </c>
      <c r="F3148" s="360" t="str">
        <f>IFERROR(IF(LEN(D3148)&gt;0,IF(LEN(INDEX(AdressBook!$D$6:$D$25,MATCH(D3148,AdressBook!$B$6:$B$25,0),1))=0,"",INDEX(AdressBook!$D$6:$D$25,MATCH(D3148,AdressBook!$B$6:$B$25,0),1)),""),"")</f>
        <v/>
      </c>
      <c r="G3148" s="361" t="str">
        <f>IFERROR(IF(LEN(INDEX(PlansAndNotes!$F$6:$F$4005,ROW(B3148)-ROW($C$3)))=0,"",INDEX(PlansAndNotes!$F$6:$F$4005,ROW(B3148)-ROW($C$3))),"")</f>
        <v/>
      </c>
      <c r="H3148" s="361" t="str">
        <f>IFERROR(IF(LEN(C3148)&gt;0,IF(LEN(INDEX(TasksList!$G$6:$G$25,MATCH(C3148,TasksList!$B$6:$B$25,0),1))=0,"",INDEX(TasksList!$G$6:$G$25,MATCH(C3148,TasksList!$B$6:$B$25,0),1)),""),"")</f>
        <v/>
      </c>
      <c r="N3148" s="362" t="str">
        <f>IFERROR(IF(LEN(INDEX(PlansAndNotes!$D$6:$D$4005,ROW(B3148)-ROW($C$3)))=0,"",INDEX(PlansAndNotes!$D$6:$D$4005,ROW(B3148)-ROW($C$3))),"")</f>
        <v/>
      </c>
      <c r="O3148" s="165" t="str">
        <f t="shared" si="336"/>
        <v/>
      </c>
      <c r="P3148" s="363" t="str">
        <f>IFERROR(IF(LEN(INDEX(PlansAndNotes!$E$6:$E$4005,ROW(B3148)-ROW($C$3)))=0,"",INDEX(PlansAndNotes!$E$6:$E$4005,ROW(B3148)-ROW($C$3))),"")</f>
        <v/>
      </c>
      <c r="Q3148" s="363" t="str">
        <f>IFERROR(IF(LEN(INDEX(PlansAndNotes!$G$6:$G$4005,ROW(B3148)-ROW($C$3)))=0,"",INDEX(PlansAndNotes!$G$6:$G$4005,ROW(B3148)-ROW($C$3))),"")</f>
        <v/>
      </c>
      <c r="R3148" s="361" t="str">
        <f>IFERROR(IF(LEN(D3148)&gt;0,IF(LEN(INDEX(AdressBook!$C$6:$C$25,MATCH(D3148,AdressBook!$B$6:$B$25,0),1))=0,"",INDEX(AdressBook!$C$6:$C$25,MATCH(D3148,AdressBook!$B$6:$B$25,0),1)),""),"")</f>
        <v/>
      </c>
      <c r="S3148" s="165">
        <f>IF(LEN(C3148)&gt;0,IFERROR(IF(MATCH(C3148,C3149:$C$4004,0)&gt;0,-1,ROW(S3148)-ROW($S$3)),ROW(S3148)-ROW($S$3)),-1)</f>
        <v>-1</v>
      </c>
      <c r="T3148" s="165">
        <f t="shared" si="337"/>
        <v>0</v>
      </c>
      <c r="U3148" s="165" t="str">
        <f t="shared" si="338"/>
        <v/>
      </c>
      <c r="V3148" s="165" t="str">
        <f>IFERROR(IF(OR(C3148="",S3148&lt;0),"",IF(SUBTOTAL(3,C3148:C3148)=0,-1,SUBTOTAL(3,$C$4:C3148))),"")</f>
        <v/>
      </c>
      <c r="W3148" s="156" t="str">
        <f t="array" ref="W3148">IF(LEN(C3148)&gt;0,IFERROR(IF(MATCH(C3148,$C$3:$C3147,0)&gt;0,N3148-INDEX($N$3:N3147,SUMPRODUCT(MAX(ROW($C$3:$C3147)*(C3148=$C$3:$C3147)))-2,1),""),""),"")</f>
        <v/>
      </c>
      <c r="X3148" s="156">
        <f t="shared" ca="1" si="339"/>
        <v>1</v>
      </c>
      <c r="Y3148" s="156">
        <f t="shared" ca="1" si="340"/>
        <v>1</v>
      </c>
    </row>
    <row r="3149" spans="2:25" hidden="1" x14ac:dyDescent="0.25">
      <c r="B3149" s="390" t="str">
        <f>IFERROR(IF(LEN(INDEX(PlansAndNotes!$B$6:$B$2005,ROW(A3149)-ROW($B$3)))=0,"",INDEX(PlansAndNotes!$B$6:$B$2005,ROW(A3149)-ROW($B$3))),"")</f>
        <v/>
      </c>
      <c r="C3149" s="387" t="str">
        <f t="shared" si="341"/>
        <v/>
      </c>
      <c r="D3149" s="361" t="str">
        <f>IFERROR(IF(LEN(C3149)&gt;0,IF(LEN(INDEX(TasksList!$C$6:$C$25,MATCH(C3149,TasksList!$B$6:$B$25,0),1))=0,"",INDEX(TasksList!$C$6:$C$25,MATCH(C3149,TasksList!$B$6:$B$25,0),1)),""),"")</f>
        <v/>
      </c>
      <c r="E3149" s="361" t="str">
        <f>IFERROR(IF(LEN(C3149)&gt;0,IF(LEN(INDEX(TasksList!$F$6:$F$25,MATCH(C3149,TasksList!$B$6:$B$25,0),1))=0,"not set!",INDEX(TasksList!$F$6:$F$25,MATCH(C3149,TasksList!$B$6:$B$25,0),1)),""),"")</f>
        <v/>
      </c>
      <c r="F3149" s="360" t="str">
        <f>IFERROR(IF(LEN(D3149)&gt;0,IF(LEN(INDEX(AdressBook!$D$6:$D$25,MATCH(D3149,AdressBook!$B$6:$B$25,0),1))=0,"",INDEX(AdressBook!$D$6:$D$25,MATCH(D3149,AdressBook!$B$6:$B$25,0),1)),""),"")</f>
        <v/>
      </c>
      <c r="G3149" s="361" t="str">
        <f>IFERROR(IF(LEN(INDEX(PlansAndNotes!$F$6:$F$4005,ROW(B3149)-ROW($C$3)))=0,"",INDEX(PlansAndNotes!$F$6:$F$4005,ROW(B3149)-ROW($C$3))),"")</f>
        <v/>
      </c>
      <c r="H3149" s="361" t="str">
        <f>IFERROR(IF(LEN(C3149)&gt;0,IF(LEN(INDEX(TasksList!$G$6:$G$25,MATCH(C3149,TasksList!$B$6:$B$25,0),1))=0,"",INDEX(TasksList!$G$6:$G$25,MATCH(C3149,TasksList!$B$6:$B$25,0),1)),""),"")</f>
        <v/>
      </c>
      <c r="N3149" s="362" t="str">
        <f>IFERROR(IF(LEN(INDEX(PlansAndNotes!$D$6:$D$4005,ROW(B3149)-ROW($C$3)))=0,"",INDEX(PlansAndNotes!$D$6:$D$4005,ROW(B3149)-ROW($C$3))),"")</f>
        <v/>
      </c>
      <c r="O3149" s="165" t="str">
        <f t="shared" si="336"/>
        <v/>
      </c>
      <c r="P3149" s="363" t="str">
        <f>IFERROR(IF(LEN(INDEX(PlansAndNotes!$E$6:$E$4005,ROW(B3149)-ROW($C$3)))=0,"",INDEX(PlansAndNotes!$E$6:$E$4005,ROW(B3149)-ROW($C$3))),"")</f>
        <v/>
      </c>
      <c r="Q3149" s="363" t="str">
        <f>IFERROR(IF(LEN(INDEX(PlansAndNotes!$G$6:$G$4005,ROW(B3149)-ROW($C$3)))=0,"",INDEX(PlansAndNotes!$G$6:$G$4005,ROW(B3149)-ROW($C$3))),"")</f>
        <v/>
      </c>
      <c r="R3149" s="361" t="str">
        <f>IFERROR(IF(LEN(D3149)&gt;0,IF(LEN(INDEX(AdressBook!$C$6:$C$25,MATCH(D3149,AdressBook!$B$6:$B$25,0),1))=0,"",INDEX(AdressBook!$C$6:$C$25,MATCH(D3149,AdressBook!$B$6:$B$25,0),1)),""),"")</f>
        <v/>
      </c>
      <c r="S3149" s="165">
        <f>IF(LEN(C3149)&gt;0,IFERROR(IF(MATCH(C3149,C3150:$C$4004,0)&gt;0,-1,ROW(S3149)-ROW($S$3)),ROW(S3149)-ROW($S$3)),-1)</f>
        <v>-1</v>
      </c>
      <c r="T3149" s="165">
        <f t="shared" si="337"/>
        <v>0</v>
      </c>
      <c r="U3149" s="165" t="str">
        <f t="shared" si="338"/>
        <v/>
      </c>
      <c r="V3149" s="165" t="str">
        <f>IFERROR(IF(OR(C3149="",S3149&lt;0),"",IF(SUBTOTAL(3,C3149:C3149)=0,-1,SUBTOTAL(3,$C$4:C3149))),"")</f>
        <v/>
      </c>
      <c r="W3149" s="156" t="str">
        <f t="array" ref="W3149">IF(LEN(C3149)&gt;0,IFERROR(IF(MATCH(C3149,$C$3:$C3148,0)&gt;0,N3149-INDEX($N$3:N3148,SUMPRODUCT(MAX(ROW($C$3:$C3148)*(C3149=$C$3:$C3148)))-2,1),""),""),"")</f>
        <v/>
      </c>
      <c r="X3149" s="156">
        <f t="shared" ca="1" si="339"/>
        <v>1</v>
      </c>
      <c r="Y3149" s="156">
        <f t="shared" ca="1" si="340"/>
        <v>1</v>
      </c>
    </row>
    <row r="3150" spans="2:25" hidden="1" x14ac:dyDescent="0.25">
      <c r="B3150" s="390" t="str">
        <f>IFERROR(IF(LEN(INDEX(PlansAndNotes!$B$6:$B$2005,ROW(A3150)-ROW($B$3)))=0,"",INDEX(PlansAndNotes!$B$6:$B$2005,ROW(A3150)-ROW($B$3))),"")</f>
        <v/>
      </c>
      <c r="C3150" s="387" t="str">
        <f t="shared" si="341"/>
        <v/>
      </c>
      <c r="D3150" s="361" t="str">
        <f>IFERROR(IF(LEN(C3150)&gt;0,IF(LEN(INDEX(TasksList!$C$6:$C$25,MATCH(C3150,TasksList!$B$6:$B$25,0),1))=0,"",INDEX(TasksList!$C$6:$C$25,MATCH(C3150,TasksList!$B$6:$B$25,0),1)),""),"")</f>
        <v/>
      </c>
      <c r="E3150" s="361" t="str">
        <f>IFERROR(IF(LEN(C3150)&gt;0,IF(LEN(INDEX(TasksList!$F$6:$F$25,MATCH(C3150,TasksList!$B$6:$B$25,0),1))=0,"not set!",INDEX(TasksList!$F$6:$F$25,MATCH(C3150,TasksList!$B$6:$B$25,0),1)),""),"")</f>
        <v/>
      </c>
      <c r="F3150" s="360" t="str">
        <f>IFERROR(IF(LEN(D3150)&gt;0,IF(LEN(INDEX(AdressBook!$D$6:$D$25,MATCH(D3150,AdressBook!$B$6:$B$25,0),1))=0,"",INDEX(AdressBook!$D$6:$D$25,MATCH(D3150,AdressBook!$B$6:$B$25,0),1)),""),"")</f>
        <v/>
      </c>
      <c r="G3150" s="361" t="str">
        <f>IFERROR(IF(LEN(INDEX(PlansAndNotes!$F$6:$F$4005,ROW(B3150)-ROW($C$3)))=0,"",INDEX(PlansAndNotes!$F$6:$F$4005,ROW(B3150)-ROW($C$3))),"")</f>
        <v/>
      </c>
      <c r="H3150" s="361" t="str">
        <f>IFERROR(IF(LEN(C3150)&gt;0,IF(LEN(INDEX(TasksList!$G$6:$G$25,MATCH(C3150,TasksList!$B$6:$B$25,0),1))=0,"",INDEX(TasksList!$G$6:$G$25,MATCH(C3150,TasksList!$B$6:$B$25,0),1)),""),"")</f>
        <v/>
      </c>
      <c r="N3150" s="362" t="str">
        <f>IFERROR(IF(LEN(INDEX(PlansAndNotes!$D$6:$D$4005,ROW(B3150)-ROW($C$3)))=0,"",INDEX(PlansAndNotes!$D$6:$D$4005,ROW(B3150)-ROW($C$3))),"")</f>
        <v/>
      </c>
      <c r="O3150" s="165" t="str">
        <f t="shared" si="336"/>
        <v/>
      </c>
      <c r="P3150" s="363" t="str">
        <f>IFERROR(IF(LEN(INDEX(PlansAndNotes!$E$6:$E$4005,ROW(B3150)-ROW($C$3)))=0,"",INDEX(PlansAndNotes!$E$6:$E$4005,ROW(B3150)-ROW($C$3))),"")</f>
        <v/>
      </c>
      <c r="Q3150" s="363" t="str">
        <f>IFERROR(IF(LEN(INDEX(PlansAndNotes!$G$6:$G$4005,ROW(B3150)-ROW($C$3)))=0,"",INDEX(PlansAndNotes!$G$6:$G$4005,ROW(B3150)-ROW($C$3))),"")</f>
        <v/>
      </c>
      <c r="R3150" s="361" t="str">
        <f>IFERROR(IF(LEN(D3150)&gt;0,IF(LEN(INDEX(AdressBook!$C$6:$C$25,MATCH(D3150,AdressBook!$B$6:$B$25,0),1))=0,"",INDEX(AdressBook!$C$6:$C$25,MATCH(D3150,AdressBook!$B$6:$B$25,0),1)),""),"")</f>
        <v/>
      </c>
      <c r="S3150" s="165">
        <f>IF(LEN(C3150)&gt;0,IFERROR(IF(MATCH(C3150,C3151:$C$4004,0)&gt;0,-1,ROW(S3150)-ROW($S$3)),ROW(S3150)-ROW($S$3)),-1)</f>
        <v>-1</v>
      </c>
      <c r="T3150" s="165">
        <f t="shared" si="337"/>
        <v>0</v>
      </c>
      <c r="U3150" s="165" t="str">
        <f t="shared" si="338"/>
        <v/>
      </c>
      <c r="V3150" s="165" t="str">
        <f>IFERROR(IF(OR(C3150="",S3150&lt;0),"",IF(SUBTOTAL(3,C3150:C3150)=0,-1,SUBTOTAL(3,$C$4:C3150))),"")</f>
        <v/>
      </c>
      <c r="W3150" s="156" t="str">
        <f t="array" ref="W3150">IF(LEN(C3150)&gt;0,IFERROR(IF(MATCH(C3150,$C$3:$C3149,0)&gt;0,N3150-INDEX($N$3:N3149,SUMPRODUCT(MAX(ROW($C$3:$C3149)*(C3150=$C$3:$C3149)))-2,1),""),""),"")</f>
        <v/>
      </c>
      <c r="X3150" s="156">
        <f t="shared" ca="1" si="339"/>
        <v>1</v>
      </c>
      <c r="Y3150" s="156">
        <f t="shared" ca="1" si="340"/>
        <v>1</v>
      </c>
    </row>
    <row r="3151" spans="2:25" hidden="1" x14ac:dyDescent="0.25">
      <c r="B3151" s="390" t="str">
        <f>IFERROR(IF(LEN(INDEX(PlansAndNotes!$B$6:$B$2005,ROW(A3151)-ROW($B$3)))=0,"",INDEX(PlansAndNotes!$B$6:$B$2005,ROW(A3151)-ROW($B$3))),"")</f>
        <v/>
      </c>
      <c r="C3151" s="387" t="str">
        <f t="shared" si="341"/>
        <v/>
      </c>
      <c r="D3151" s="361" t="str">
        <f>IFERROR(IF(LEN(C3151)&gt;0,IF(LEN(INDEX(TasksList!$C$6:$C$25,MATCH(C3151,TasksList!$B$6:$B$25,0),1))=0,"",INDEX(TasksList!$C$6:$C$25,MATCH(C3151,TasksList!$B$6:$B$25,0),1)),""),"")</f>
        <v/>
      </c>
      <c r="E3151" s="361" t="str">
        <f>IFERROR(IF(LEN(C3151)&gt;0,IF(LEN(INDEX(TasksList!$F$6:$F$25,MATCH(C3151,TasksList!$B$6:$B$25,0),1))=0,"not set!",INDEX(TasksList!$F$6:$F$25,MATCH(C3151,TasksList!$B$6:$B$25,0),1)),""),"")</f>
        <v/>
      </c>
      <c r="F3151" s="360" t="str">
        <f>IFERROR(IF(LEN(D3151)&gt;0,IF(LEN(INDEX(AdressBook!$D$6:$D$25,MATCH(D3151,AdressBook!$B$6:$B$25,0),1))=0,"",INDEX(AdressBook!$D$6:$D$25,MATCH(D3151,AdressBook!$B$6:$B$25,0),1)),""),"")</f>
        <v/>
      </c>
      <c r="G3151" s="361" t="str">
        <f>IFERROR(IF(LEN(INDEX(PlansAndNotes!$F$6:$F$4005,ROW(B3151)-ROW($C$3)))=0,"",INDEX(PlansAndNotes!$F$6:$F$4005,ROW(B3151)-ROW($C$3))),"")</f>
        <v/>
      </c>
      <c r="H3151" s="361" t="str">
        <f>IFERROR(IF(LEN(C3151)&gt;0,IF(LEN(INDEX(TasksList!$G$6:$G$25,MATCH(C3151,TasksList!$B$6:$B$25,0),1))=0,"",INDEX(TasksList!$G$6:$G$25,MATCH(C3151,TasksList!$B$6:$B$25,0),1)),""),"")</f>
        <v/>
      </c>
      <c r="N3151" s="362" t="str">
        <f>IFERROR(IF(LEN(INDEX(PlansAndNotes!$D$6:$D$4005,ROW(B3151)-ROW($C$3)))=0,"",INDEX(PlansAndNotes!$D$6:$D$4005,ROW(B3151)-ROW($C$3))),"")</f>
        <v/>
      </c>
      <c r="O3151" s="165" t="str">
        <f t="shared" si="336"/>
        <v/>
      </c>
      <c r="P3151" s="363" t="str">
        <f>IFERROR(IF(LEN(INDEX(PlansAndNotes!$E$6:$E$4005,ROW(B3151)-ROW($C$3)))=0,"",INDEX(PlansAndNotes!$E$6:$E$4005,ROW(B3151)-ROW($C$3))),"")</f>
        <v/>
      </c>
      <c r="Q3151" s="363" t="str">
        <f>IFERROR(IF(LEN(INDEX(PlansAndNotes!$G$6:$G$4005,ROW(B3151)-ROW($C$3)))=0,"",INDEX(PlansAndNotes!$G$6:$G$4005,ROW(B3151)-ROW($C$3))),"")</f>
        <v/>
      </c>
      <c r="R3151" s="361" t="str">
        <f>IFERROR(IF(LEN(D3151)&gt;0,IF(LEN(INDEX(AdressBook!$C$6:$C$25,MATCH(D3151,AdressBook!$B$6:$B$25,0),1))=0,"",INDEX(AdressBook!$C$6:$C$25,MATCH(D3151,AdressBook!$B$6:$B$25,0),1)),""),"")</f>
        <v/>
      </c>
      <c r="S3151" s="165">
        <f>IF(LEN(C3151)&gt;0,IFERROR(IF(MATCH(C3151,C3152:$C$4004,0)&gt;0,-1,ROW(S3151)-ROW($S$3)),ROW(S3151)-ROW($S$3)),-1)</f>
        <v>-1</v>
      </c>
      <c r="T3151" s="165">
        <f t="shared" si="337"/>
        <v>0</v>
      </c>
      <c r="U3151" s="165" t="str">
        <f t="shared" si="338"/>
        <v/>
      </c>
      <c r="V3151" s="165" t="str">
        <f>IFERROR(IF(OR(C3151="",S3151&lt;0),"",IF(SUBTOTAL(3,C3151:C3151)=0,-1,SUBTOTAL(3,$C$4:C3151))),"")</f>
        <v/>
      </c>
      <c r="W3151" s="156" t="str">
        <f t="array" ref="W3151">IF(LEN(C3151)&gt;0,IFERROR(IF(MATCH(C3151,$C$3:$C3150,0)&gt;0,N3151-INDEX($N$3:N3150,SUMPRODUCT(MAX(ROW($C$3:$C3150)*(C3151=$C$3:$C3150)))-2,1),""),""),"")</f>
        <v/>
      </c>
      <c r="X3151" s="156">
        <f t="shared" ca="1" si="339"/>
        <v>1</v>
      </c>
      <c r="Y3151" s="156">
        <f t="shared" ca="1" si="340"/>
        <v>1</v>
      </c>
    </row>
    <row r="3152" spans="2:25" hidden="1" x14ac:dyDescent="0.25">
      <c r="B3152" s="390" t="str">
        <f>IFERROR(IF(LEN(INDEX(PlansAndNotes!$B$6:$B$2005,ROW(A3152)-ROW($B$3)))=0,"",INDEX(PlansAndNotes!$B$6:$B$2005,ROW(A3152)-ROW($B$3))),"")</f>
        <v/>
      </c>
      <c r="C3152" s="387" t="str">
        <f t="shared" si="341"/>
        <v/>
      </c>
      <c r="D3152" s="361" t="str">
        <f>IFERROR(IF(LEN(C3152)&gt;0,IF(LEN(INDEX(TasksList!$C$6:$C$25,MATCH(C3152,TasksList!$B$6:$B$25,0),1))=0,"",INDEX(TasksList!$C$6:$C$25,MATCH(C3152,TasksList!$B$6:$B$25,0),1)),""),"")</f>
        <v/>
      </c>
      <c r="E3152" s="361" t="str">
        <f>IFERROR(IF(LEN(C3152)&gt;0,IF(LEN(INDEX(TasksList!$F$6:$F$25,MATCH(C3152,TasksList!$B$6:$B$25,0),1))=0,"not set!",INDEX(TasksList!$F$6:$F$25,MATCH(C3152,TasksList!$B$6:$B$25,0),1)),""),"")</f>
        <v/>
      </c>
      <c r="F3152" s="360" t="str">
        <f>IFERROR(IF(LEN(D3152)&gt;0,IF(LEN(INDEX(AdressBook!$D$6:$D$25,MATCH(D3152,AdressBook!$B$6:$B$25,0),1))=0,"",INDEX(AdressBook!$D$6:$D$25,MATCH(D3152,AdressBook!$B$6:$B$25,0),1)),""),"")</f>
        <v/>
      </c>
      <c r="G3152" s="361" t="str">
        <f>IFERROR(IF(LEN(INDEX(PlansAndNotes!$F$6:$F$4005,ROW(B3152)-ROW($C$3)))=0,"",INDEX(PlansAndNotes!$F$6:$F$4005,ROW(B3152)-ROW($C$3))),"")</f>
        <v/>
      </c>
      <c r="H3152" s="361" t="str">
        <f>IFERROR(IF(LEN(C3152)&gt;0,IF(LEN(INDEX(TasksList!$G$6:$G$25,MATCH(C3152,TasksList!$B$6:$B$25,0),1))=0,"",INDEX(TasksList!$G$6:$G$25,MATCH(C3152,TasksList!$B$6:$B$25,0),1)),""),"")</f>
        <v/>
      </c>
      <c r="N3152" s="362" t="str">
        <f>IFERROR(IF(LEN(INDEX(PlansAndNotes!$D$6:$D$4005,ROW(B3152)-ROW($C$3)))=0,"",INDEX(PlansAndNotes!$D$6:$D$4005,ROW(B3152)-ROW($C$3))),"")</f>
        <v/>
      </c>
      <c r="O3152" s="165" t="str">
        <f t="shared" si="336"/>
        <v/>
      </c>
      <c r="P3152" s="363" t="str">
        <f>IFERROR(IF(LEN(INDEX(PlansAndNotes!$E$6:$E$4005,ROW(B3152)-ROW($C$3)))=0,"",INDEX(PlansAndNotes!$E$6:$E$4005,ROW(B3152)-ROW($C$3))),"")</f>
        <v/>
      </c>
      <c r="Q3152" s="363" t="str">
        <f>IFERROR(IF(LEN(INDEX(PlansAndNotes!$G$6:$G$4005,ROW(B3152)-ROW($C$3)))=0,"",INDEX(PlansAndNotes!$G$6:$G$4005,ROW(B3152)-ROW($C$3))),"")</f>
        <v/>
      </c>
      <c r="R3152" s="361" t="str">
        <f>IFERROR(IF(LEN(D3152)&gt;0,IF(LEN(INDEX(AdressBook!$C$6:$C$25,MATCH(D3152,AdressBook!$B$6:$B$25,0),1))=0,"",INDEX(AdressBook!$C$6:$C$25,MATCH(D3152,AdressBook!$B$6:$B$25,0),1)),""),"")</f>
        <v/>
      </c>
      <c r="S3152" s="165">
        <f>IF(LEN(C3152)&gt;0,IFERROR(IF(MATCH(C3152,C3153:$C$4004,0)&gt;0,-1,ROW(S3152)-ROW($S$3)),ROW(S3152)-ROW($S$3)),-1)</f>
        <v>-1</v>
      </c>
      <c r="T3152" s="165">
        <f t="shared" si="337"/>
        <v>0</v>
      </c>
      <c r="U3152" s="165" t="str">
        <f t="shared" si="338"/>
        <v/>
      </c>
      <c r="V3152" s="165" t="str">
        <f>IFERROR(IF(OR(C3152="",S3152&lt;0),"",IF(SUBTOTAL(3,C3152:C3152)=0,-1,SUBTOTAL(3,$C$4:C3152))),"")</f>
        <v/>
      </c>
      <c r="W3152" s="156" t="str">
        <f t="array" ref="W3152">IF(LEN(C3152)&gt;0,IFERROR(IF(MATCH(C3152,$C$3:$C3151,0)&gt;0,N3152-INDEX($N$3:N3151,SUMPRODUCT(MAX(ROW($C$3:$C3151)*(C3152=$C$3:$C3151)))-2,1),""),""),"")</f>
        <v/>
      </c>
      <c r="X3152" s="156">
        <f t="shared" ca="1" si="339"/>
        <v>1</v>
      </c>
      <c r="Y3152" s="156">
        <f t="shared" ca="1" si="340"/>
        <v>1</v>
      </c>
    </row>
    <row r="3153" spans="2:25" hidden="1" x14ac:dyDescent="0.25">
      <c r="B3153" s="390" t="str">
        <f>IFERROR(IF(LEN(INDEX(PlansAndNotes!$B$6:$B$2005,ROW(A3153)-ROW($B$3)))=0,"",INDEX(PlansAndNotes!$B$6:$B$2005,ROW(A3153)-ROW($B$3))),"")</f>
        <v/>
      </c>
      <c r="C3153" s="387" t="str">
        <f t="shared" si="341"/>
        <v/>
      </c>
      <c r="D3153" s="361" t="str">
        <f>IFERROR(IF(LEN(C3153)&gt;0,IF(LEN(INDEX(TasksList!$C$6:$C$25,MATCH(C3153,TasksList!$B$6:$B$25,0),1))=0,"",INDEX(TasksList!$C$6:$C$25,MATCH(C3153,TasksList!$B$6:$B$25,0),1)),""),"")</f>
        <v/>
      </c>
      <c r="E3153" s="361" t="str">
        <f>IFERROR(IF(LEN(C3153)&gt;0,IF(LEN(INDEX(TasksList!$F$6:$F$25,MATCH(C3153,TasksList!$B$6:$B$25,0),1))=0,"not set!",INDEX(TasksList!$F$6:$F$25,MATCH(C3153,TasksList!$B$6:$B$25,0),1)),""),"")</f>
        <v/>
      </c>
      <c r="F3153" s="360" t="str">
        <f>IFERROR(IF(LEN(D3153)&gt;0,IF(LEN(INDEX(AdressBook!$D$6:$D$25,MATCH(D3153,AdressBook!$B$6:$B$25,0),1))=0,"",INDEX(AdressBook!$D$6:$D$25,MATCH(D3153,AdressBook!$B$6:$B$25,0),1)),""),"")</f>
        <v/>
      </c>
      <c r="G3153" s="361" t="str">
        <f>IFERROR(IF(LEN(INDEX(PlansAndNotes!$F$6:$F$4005,ROW(B3153)-ROW($C$3)))=0,"",INDEX(PlansAndNotes!$F$6:$F$4005,ROW(B3153)-ROW($C$3))),"")</f>
        <v/>
      </c>
      <c r="H3153" s="361" t="str">
        <f>IFERROR(IF(LEN(C3153)&gt;0,IF(LEN(INDEX(TasksList!$G$6:$G$25,MATCH(C3153,TasksList!$B$6:$B$25,0),1))=0,"",INDEX(TasksList!$G$6:$G$25,MATCH(C3153,TasksList!$B$6:$B$25,0),1)),""),"")</f>
        <v/>
      </c>
      <c r="N3153" s="362" t="str">
        <f>IFERROR(IF(LEN(INDEX(PlansAndNotes!$D$6:$D$4005,ROW(B3153)-ROW($C$3)))=0,"",INDEX(PlansAndNotes!$D$6:$D$4005,ROW(B3153)-ROW($C$3))),"")</f>
        <v/>
      </c>
      <c r="O3153" s="165" t="str">
        <f t="shared" si="336"/>
        <v/>
      </c>
      <c r="P3153" s="363" t="str">
        <f>IFERROR(IF(LEN(INDEX(PlansAndNotes!$E$6:$E$4005,ROW(B3153)-ROW($C$3)))=0,"",INDEX(PlansAndNotes!$E$6:$E$4005,ROW(B3153)-ROW($C$3))),"")</f>
        <v/>
      </c>
      <c r="Q3153" s="363" t="str">
        <f>IFERROR(IF(LEN(INDEX(PlansAndNotes!$G$6:$G$4005,ROW(B3153)-ROW($C$3)))=0,"",INDEX(PlansAndNotes!$G$6:$G$4005,ROW(B3153)-ROW($C$3))),"")</f>
        <v/>
      </c>
      <c r="R3153" s="361" t="str">
        <f>IFERROR(IF(LEN(D3153)&gt;0,IF(LEN(INDEX(AdressBook!$C$6:$C$25,MATCH(D3153,AdressBook!$B$6:$B$25,0),1))=0,"",INDEX(AdressBook!$C$6:$C$25,MATCH(D3153,AdressBook!$B$6:$B$25,0),1)),""),"")</f>
        <v/>
      </c>
      <c r="S3153" s="165">
        <f>IF(LEN(C3153)&gt;0,IFERROR(IF(MATCH(C3153,C3154:$C$4004,0)&gt;0,-1,ROW(S3153)-ROW($S$3)),ROW(S3153)-ROW($S$3)),-1)</f>
        <v>-1</v>
      </c>
      <c r="T3153" s="165">
        <f t="shared" si="337"/>
        <v>0</v>
      </c>
      <c r="U3153" s="165" t="str">
        <f t="shared" si="338"/>
        <v/>
      </c>
      <c r="V3153" s="165" t="str">
        <f>IFERROR(IF(OR(C3153="",S3153&lt;0),"",IF(SUBTOTAL(3,C3153:C3153)=0,-1,SUBTOTAL(3,$C$4:C3153))),"")</f>
        <v/>
      </c>
      <c r="W3153" s="156" t="str">
        <f t="array" ref="W3153">IF(LEN(C3153)&gt;0,IFERROR(IF(MATCH(C3153,$C$3:$C3152,0)&gt;0,N3153-INDEX($N$3:N3152,SUMPRODUCT(MAX(ROW($C$3:$C3152)*(C3153=$C$3:$C3152)))-2,1),""),""),"")</f>
        <v/>
      </c>
      <c r="X3153" s="156">
        <f t="shared" ca="1" si="339"/>
        <v>1</v>
      </c>
      <c r="Y3153" s="156">
        <f t="shared" ca="1" si="340"/>
        <v>1</v>
      </c>
    </row>
    <row r="3154" spans="2:25" hidden="1" x14ac:dyDescent="0.25">
      <c r="B3154" s="390" t="str">
        <f>IFERROR(IF(LEN(INDEX(PlansAndNotes!$B$6:$B$2005,ROW(A3154)-ROW($B$3)))=0,"",INDEX(PlansAndNotes!$B$6:$B$2005,ROW(A3154)-ROW($B$3))),"")</f>
        <v/>
      </c>
      <c r="C3154" s="387" t="str">
        <f t="shared" si="341"/>
        <v/>
      </c>
      <c r="D3154" s="361" t="str">
        <f>IFERROR(IF(LEN(C3154)&gt;0,IF(LEN(INDEX(TasksList!$C$6:$C$25,MATCH(C3154,TasksList!$B$6:$B$25,0),1))=0,"",INDEX(TasksList!$C$6:$C$25,MATCH(C3154,TasksList!$B$6:$B$25,0),1)),""),"")</f>
        <v/>
      </c>
      <c r="E3154" s="361" t="str">
        <f>IFERROR(IF(LEN(C3154)&gt;0,IF(LEN(INDEX(TasksList!$F$6:$F$25,MATCH(C3154,TasksList!$B$6:$B$25,0),1))=0,"not set!",INDEX(TasksList!$F$6:$F$25,MATCH(C3154,TasksList!$B$6:$B$25,0),1)),""),"")</f>
        <v/>
      </c>
      <c r="F3154" s="360" t="str">
        <f>IFERROR(IF(LEN(D3154)&gt;0,IF(LEN(INDEX(AdressBook!$D$6:$D$25,MATCH(D3154,AdressBook!$B$6:$B$25,0),1))=0,"",INDEX(AdressBook!$D$6:$D$25,MATCH(D3154,AdressBook!$B$6:$B$25,0),1)),""),"")</f>
        <v/>
      </c>
      <c r="G3154" s="361" t="str">
        <f>IFERROR(IF(LEN(INDEX(PlansAndNotes!$F$6:$F$4005,ROW(B3154)-ROW($C$3)))=0,"",INDEX(PlansAndNotes!$F$6:$F$4005,ROW(B3154)-ROW($C$3))),"")</f>
        <v/>
      </c>
      <c r="H3154" s="361" t="str">
        <f>IFERROR(IF(LEN(C3154)&gt;0,IF(LEN(INDEX(TasksList!$G$6:$G$25,MATCH(C3154,TasksList!$B$6:$B$25,0),1))=0,"",INDEX(TasksList!$G$6:$G$25,MATCH(C3154,TasksList!$B$6:$B$25,0),1)),""),"")</f>
        <v/>
      </c>
      <c r="N3154" s="362" t="str">
        <f>IFERROR(IF(LEN(INDEX(PlansAndNotes!$D$6:$D$4005,ROW(B3154)-ROW($C$3)))=0,"",INDEX(PlansAndNotes!$D$6:$D$4005,ROW(B3154)-ROW($C$3))),"")</f>
        <v/>
      </c>
      <c r="O3154" s="165" t="str">
        <f t="shared" si="336"/>
        <v/>
      </c>
      <c r="P3154" s="363" t="str">
        <f>IFERROR(IF(LEN(INDEX(PlansAndNotes!$E$6:$E$4005,ROW(B3154)-ROW($C$3)))=0,"",INDEX(PlansAndNotes!$E$6:$E$4005,ROW(B3154)-ROW($C$3))),"")</f>
        <v/>
      </c>
      <c r="Q3154" s="363" t="str">
        <f>IFERROR(IF(LEN(INDEX(PlansAndNotes!$G$6:$G$4005,ROW(B3154)-ROW($C$3)))=0,"",INDEX(PlansAndNotes!$G$6:$G$4005,ROW(B3154)-ROW($C$3))),"")</f>
        <v/>
      </c>
      <c r="R3154" s="361" t="str">
        <f>IFERROR(IF(LEN(D3154)&gt;0,IF(LEN(INDEX(AdressBook!$C$6:$C$25,MATCH(D3154,AdressBook!$B$6:$B$25,0),1))=0,"",INDEX(AdressBook!$C$6:$C$25,MATCH(D3154,AdressBook!$B$6:$B$25,0),1)),""),"")</f>
        <v/>
      </c>
      <c r="S3154" s="165">
        <f>IF(LEN(C3154)&gt;0,IFERROR(IF(MATCH(C3154,C3155:$C$4004,0)&gt;0,-1,ROW(S3154)-ROW($S$3)),ROW(S3154)-ROW($S$3)),-1)</f>
        <v>-1</v>
      </c>
      <c r="T3154" s="165">
        <f t="shared" si="337"/>
        <v>0</v>
      </c>
      <c r="U3154" s="165" t="str">
        <f t="shared" si="338"/>
        <v/>
      </c>
      <c r="V3154" s="165" t="str">
        <f>IFERROR(IF(OR(C3154="",S3154&lt;0),"",IF(SUBTOTAL(3,C3154:C3154)=0,-1,SUBTOTAL(3,$C$4:C3154))),"")</f>
        <v/>
      </c>
      <c r="W3154" s="156" t="str">
        <f t="array" ref="W3154">IF(LEN(C3154)&gt;0,IFERROR(IF(MATCH(C3154,$C$3:$C3153,0)&gt;0,N3154-INDEX($N$3:N3153,SUMPRODUCT(MAX(ROW($C$3:$C3153)*(C3154=$C$3:$C3153)))-2,1),""),""),"")</f>
        <v/>
      </c>
      <c r="X3154" s="156">
        <f t="shared" ca="1" si="339"/>
        <v>1</v>
      </c>
      <c r="Y3154" s="156">
        <f t="shared" ca="1" si="340"/>
        <v>1</v>
      </c>
    </row>
    <row r="3155" spans="2:25" hidden="1" x14ac:dyDescent="0.25">
      <c r="B3155" s="390" t="str">
        <f>IFERROR(IF(LEN(INDEX(PlansAndNotes!$B$6:$B$2005,ROW(A3155)-ROW($B$3)))=0,"",INDEX(PlansAndNotes!$B$6:$B$2005,ROW(A3155)-ROW($B$3))),"")</f>
        <v/>
      </c>
      <c r="C3155" s="387" t="str">
        <f t="shared" si="341"/>
        <v/>
      </c>
      <c r="D3155" s="361" t="str">
        <f>IFERROR(IF(LEN(C3155)&gt;0,IF(LEN(INDEX(TasksList!$C$6:$C$25,MATCH(C3155,TasksList!$B$6:$B$25,0),1))=0,"",INDEX(TasksList!$C$6:$C$25,MATCH(C3155,TasksList!$B$6:$B$25,0),1)),""),"")</f>
        <v/>
      </c>
      <c r="E3155" s="361" t="str">
        <f>IFERROR(IF(LEN(C3155)&gt;0,IF(LEN(INDEX(TasksList!$F$6:$F$25,MATCH(C3155,TasksList!$B$6:$B$25,0),1))=0,"not set!",INDEX(TasksList!$F$6:$F$25,MATCH(C3155,TasksList!$B$6:$B$25,0),1)),""),"")</f>
        <v/>
      </c>
      <c r="F3155" s="360" t="str">
        <f>IFERROR(IF(LEN(D3155)&gt;0,IF(LEN(INDEX(AdressBook!$D$6:$D$25,MATCH(D3155,AdressBook!$B$6:$B$25,0),1))=0,"",INDEX(AdressBook!$D$6:$D$25,MATCH(D3155,AdressBook!$B$6:$B$25,0),1)),""),"")</f>
        <v/>
      </c>
      <c r="G3155" s="361" t="str">
        <f>IFERROR(IF(LEN(INDEX(PlansAndNotes!$F$6:$F$4005,ROW(B3155)-ROW($C$3)))=0,"",INDEX(PlansAndNotes!$F$6:$F$4005,ROW(B3155)-ROW($C$3))),"")</f>
        <v/>
      </c>
      <c r="H3155" s="361" t="str">
        <f>IFERROR(IF(LEN(C3155)&gt;0,IF(LEN(INDEX(TasksList!$G$6:$G$25,MATCH(C3155,TasksList!$B$6:$B$25,0),1))=0,"",INDEX(TasksList!$G$6:$G$25,MATCH(C3155,TasksList!$B$6:$B$25,0),1)),""),"")</f>
        <v/>
      </c>
      <c r="N3155" s="362" t="str">
        <f>IFERROR(IF(LEN(INDEX(PlansAndNotes!$D$6:$D$4005,ROW(B3155)-ROW($C$3)))=0,"",INDEX(PlansAndNotes!$D$6:$D$4005,ROW(B3155)-ROW($C$3))),"")</f>
        <v/>
      </c>
      <c r="O3155" s="165" t="str">
        <f t="shared" si="336"/>
        <v/>
      </c>
      <c r="P3155" s="363" t="str">
        <f>IFERROR(IF(LEN(INDEX(PlansAndNotes!$E$6:$E$4005,ROW(B3155)-ROW($C$3)))=0,"",INDEX(PlansAndNotes!$E$6:$E$4005,ROW(B3155)-ROW($C$3))),"")</f>
        <v/>
      </c>
      <c r="Q3155" s="363" t="str">
        <f>IFERROR(IF(LEN(INDEX(PlansAndNotes!$G$6:$G$4005,ROW(B3155)-ROW($C$3)))=0,"",INDEX(PlansAndNotes!$G$6:$G$4005,ROW(B3155)-ROW($C$3))),"")</f>
        <v/>
      </c>
      <c r="R3155" s="361" t="str">
        <f>IFERROR(IF(LEN(D3155)&gt;0,IF(LEN(INDEX(AdressBook!$C$6:$C$25,MATCH(D3155,AdressBook!$B$6:$B$25,0),1))=0,"",INDEX(AdressBook!$C$6:$C$25,MATCH(D3155,AdressBook!$B$6:$B$25,0),1)),""),"")</f>
        <v/>
      </c>
      <c r="S3155" s="165">
        <f>IF(LEN(C3155)&gt;0,IFERROR(IF(MATCH(C3155,C3156:$C$4004,0)&gt;0,-1,ROW(S3155)-ROW($S$3)),ROW(S3155)-ROW($S$3)),-1)</f>
        <v>-1</v>
      </c>
      <c r="T3155" s="165">
        <f t="shared" si="337"/>
        <v>0</v>
      </c>
      <c r="U3155" s="165" t="str">
        <f t="shared" si="338"/>
        <v/>
      </c>
      <c r="V3155" s="165" t="str">
        <f>IFERROR(IF(OR(C3155="",S3155&lt;0),"",IF(SUBTOTAL(3,C3155:C3155)=0,-1,SUBTOTAL(3,$C$4:C3155))),"")</f>
        <v/>
      </c>
      <c r="W3155" s="156" t="str">
        <f t="array" ref="W3155">IF(LEN(C3155)&gt;0,IFERROR(IF(MATCH(C3155,$C$3:$C3154,0)&gt;0,N3155-INDEX($N$3:N3154,SUMPRODUCT(MAX(ROW($C$3:$C3154)*(C3155=$C$3:$C3154)))-2,1),""),""),"")</f>
        <v/>
      </c>
      <c r="X3155" s="156">
        <f t="shared" ca="1" si="339"/>
        <v>1</v>
      </c>
      <c r="Y3155" s="156">
        <f t="shared" ca="1" si="340"/>
        <v>1</v>
      </c>
    </row>
    <row r="3156" spans="2:25" hidden="1" x14ac:dyDescent="0.25">
      <c r="B3156" s="390" t="str">
        <f>IFERROR(IF(LEN(INDEX(PlansAndNotes!$B$6:$B$2005,ROW(A3156)-ROW($B$3)))=0,"",INDEX(PlansAndNotes!$B$6:$B$2005,ROW(A3156)-ROW($B$3))),"")</f>
        <v/>
      </c>
      <c r="C3156" s="387" t="str">
        <f t="shared" si="341"/>
        <v/>
      </c>
      <c r="D3156" s="361" t="str">
        <f>IFERROR(IF(LEN(C3156)&gt;0,IF(LEN(INDEX(TasksList!$C$6:$C$25,MATCH(C3156,TasksList!$B$6:$B$25,0),1))=0,"",INDEX(TasksList!$C$6:$C$25,MATCH(C3156,TasksList!$B$6:$B$25,0),1)),""),"")</f>
        <v/>
      </c>
      <c r="E3156" s="361" t="str">
        <f>IFERROR(IF(LEN(C3156)&gt;0,IF(LEN(INDEX(TasksList!$F$6:$F$25,MATCH(C3156,TasksList!$B$6:$B$25,0),1))=0,"not set!",INDEX(TasksList!$F$6:$F$25,MATCH(C3156,TasksList!$B$6:$B$25,0),1)),""),"")</f>
        <v/>
      </c>
      <c r="F3156" s="360" t="str">
        <f>IFERROR(IF(LEN(D3156)&gt;0,IF(LEN(INDEX(AdressBook!$D$6:$D$25,MATCH(D3156,AdressBook!$B$6:$B$25,0),1))=0,"",INDEX(AdressBook!$D$6:$D$25,MATCH(D3156,AdressBook!$B$6:$B$25,0),1)),""),"")</f>
        <v/>
      </c>
      <c r="G3156" s="361" t="str">
        <f>IFERROR(IF(LEN(INDEX(PlansAndNotes!$F$6:$F$4005,ROW(B3156)-ROW($C$3)))=0,"",INDEX(PlansAndNotes!$F$6:$F$4005,ROW(B3156)-ROW($C$3))),"")</f>
        <v/>
      </c>
      <c r="H3156" s="361" t="str">
        <f>IFERROR(IF(LEN(C3156)&gt;0,IF(LEN(INDEX(TasksList!$G$6:$G$25,MATCH(C3156,TasksList!$B$6:$B$25,0),1))=0,"",INDEX(TasksList!$G$6:$G$25,MATCH(C3156,TasksList!$B$6:$B$25,0),1)),""),"")</f>
        <v/>
      </c>
      <c r="N3156" s="362" t="str">
        <f>IFERROR(IF(LEN(INDEX(PlansAndNotes!$D$6:$D$4005,ROW(B3156)-ROW($C$3)))=0,"",INDEX(PlansAndNotes!$D$6:$D$4005,ROW(B3156)-ROW($C$3))),"")</f>
        <v/>
      </c>
      <c r="O3156" s="165" t="str">
        <f t="shared" si="336"/>
        <v/>
      </c>
      <c r="P3156" s="363" t="str">
        <f>IFERROR(IF(LEN(INDEX(PlansAndNotes!$E$6:$E$4005,ROW(B3156)-ROW($C$3)))=0,"",INDEX(PlansAndNotes!$E$6:$E$4005,ROW(B3156)-ROW($C$3))),"")</f>
        <v/>
      </c>
      <c r="Q3156" s="363" t="str">
        <f>IFERROR(IF(LEN(INDEX(PlansAndNotes!$G$6:$G$4005,ROW(B3156)-ROW($C$3)))=0,"",INDEX(PlansAndNotes!$G$6:$G$4005,ROW(B3156)-ROW($C$3))),"")</f>
        <v/>
      </c>
      <c r="R3156" s="361" t="str">
        <f>IFERROR(IF(LEN(D3156)&gt;0,IF(LEN(INDEX(AdressBook!$C$6:$C$25,MATCH(D3156,AdressBook!$B$6:$B$25,0),1))=0,"",INDEX(AdressBook!$C$6:$C$25,MATCH(D3156,AdressBook!$B$6:$B$25,0),1)),""),"")</f>
        <v/>
      </c>
      <c r="S3156" s="165">
        <f>IF(LEN(C3156)&gt;0,IFERROR(IF(MATCH(C3156,C3157:$C$4004,0)&gt;0,-1,ROW(S3156)-ROW($S$3)),ROW(S3156)-ROW($S$3)),-1)</f>
        <v>-1</v>
      </c>
      <c r="T3156" s="165">
        <f t="shared" si="337"/>
        <v>0</v>
      </c>
      <c r="U3156" s="165" t="str">
        <f t="shared" si="338"/>
        <v/>
      </c>
      <c r="V3156" s="165" t="str">
        <f>IFERROR(IF(OR(C3156="",S3156&lt;0),"",IF(SUBTOTAL(3,C3156:C3156)=0,-1,SUBTOTAL(3,$C$4:C3156))),"")</f>
        <v/>
      </c>
      <c r="W3156" s="156" t="str">
        <f t="array" ref="W3156">IF(LEN(C3156)&gt;0,IFERROR(IF(MATCH(C3156,$C$3:$C3155,0)&gt;0,N3156-INDEX($N$3:N3155,SUMPRODUCT(MAX(ROW($C$3:$C3155)*(C3156=$C$3:$C3155)))-2,1),""),""),"")</f>
        <v/>
      </c>
      <c r="X3156" s="156">
        <f t="shared" ca="1" si="339"/>
        <v>1</v>
      </c>
      <c r="Y3156" s="156">
        <f t="shared" ca="1" si="340"/>
        <v>1</v>
      </c>
    </row>
    <row r="3157" spans="2:25" hidden="1" x14ac:dyDescent="0.25">
      <c r="B3157" s="390" t="str">
        <f>IFERROR(IF(LEN(INDEX(PlansAndNotes!$B$6:$B$2005,ROW(A3157)-ROW($B$3)))=0,"",INDEX(PlansAndNotes!$B$6:$B$2005,ROW(A3157)-ROW($B$3))),"")</f>
        <v/>
      </c>
      <c r="C3157" s="387" t="str">
        <f t="shared" si="341"/>
        <v/>
      </c>
      <c r="D3157" s="361" t="str">
        <f>IFERROR(IF(LEN(C3157)&gt;0,IF(LEN(INDEX(TasksList!$C$6:$C$25,MATCH(C3157,TasksList!$B$6:$B$25,0),1))=0,"",INDEX(TasksList!$C$6:$C$25,MATCH(C3157,TasksList!$B$6:$B$25,0),1)),""),"")</f>
        <v/>
      </c>
      <c r="E3157" s="361" t="str">
        <f>IFERROR(IF(LEN(C3157)&gt;0,IF(LEN(INDEX(TasksList!$F$6:$F$25,MATCH(C3157,TasksList!$B$6:$B$25,0),1))=0,"not set!",INDEX(TasksList!$F$6:$F$25,MATCH(C3157,TasksList!$B$6:$B$25,0),1)),""),"")</f>
        <v/>
      </c>
      <c r="F3157" s="360" t="str">
        <f>IFERROR(IF(LEN(D3157)&gt;0,IF(LEN(INDEX(AdressBook!$D$6:$D$25,MATCH(D3157,AdressBook!$B$6:$B$25,0),1))=0,"",INDEX(AdressBook!$D$6:$D$25,MATCH(D3157,AdressBook!$B$6:$B$25,0),1)),""),"")</f>
        <v/>
      </c>
      <c r="G3157" s="361" t="str">
        <f>IFERROR(IF(LEN(INDEX(PlansAndNotes!$F$6:$F$4005,ROW(B3157)-ROW($C$3)))=0,"",INDEX(PlansAndNotes!$F$6:$F$4005,ROW(B3157)-ROW($C$3))),"")</f>
        <v/>
      </c>
      <c r="H3157" s="361" t="str">
        <f>IFERROR(IF(LEN(C3157)&gt;0,IF(LEN(INDEX(TasksList!$G$6:$G$25,MATCH(C3157,TasksList!$B$6:$B$25,0),1))=0,"",INDEX(TasksList!$G$6:$G$25,MATCH(C3157,TasksList!$B$6:$B$25,0),1)),""),"")</f>
        <v/>
      </c>
      <c r="N3157" s="362" t="str">
        <f>IFERROR(IF(LEN(INDEX(PlansAndNotes!$D$6:$D$4005,ROW(B3157)-ROW($C$3)))=0,"",INDEX(PlansAndNotes!$D$6:$D$4005,ROW(B3157)-ROW($C$3))),"")</f>
        <v/>
      </c>
      <c r="O3157" s="165" t="str">
        <f t="shared" si="336"/>
        <v/>
      </c>
      <c r="P3157" s="363" t="str">
        <f>IFERROR(IF(LEN(INDEX(PlansAndNotes!$E$6:$E$4005,ROW(B3157)-ROW($C$3)))=0,"",INDEX(PlansAndNotes!$E$6:$E$4005,ROW(B3157)-ROW($C$3))),"")</f>
        <v/>
      </c>
      <c r="Q3157" s="363" t="str">
        <f>IFERROR(IF(LEN(INDEX(PlansAndNotes!$G$6:$G$4005,ROW(B3157)-ROW($C$3)))=0,"",INDEX(PlansAndNotes!$G$6:$G$4005,ROW(B3157)-ROW($C$3))),"")</f>
        <v/>
      </c>
      <c r="R3157" s="361" t="str">
        <f>IFERROR(IF(LEN(D3157)&gt;0,IF(LEN(INDEX(AdressBook!$C$6:$C$25,MATCH(D3157,AdressBook!$B$6:$B$25,0),1))=0,"",INDEX(AdressBook!$C$6:$C$25,MATCH(D3157,AdressBook!$B$6:$B$25,0),1)),""),"")</f>
        <v/>
      </c>
      <c r="S3157" s="165">
        <f>IF(LEN(C3157)&gt;0,IFERROR(IF(MATCH(C3157,C3158:$C$4004,0)&gt;0,-1,ROW(S3157)-ROW($S$3)),ROW(S3157)-ROW($S$3)),-1)</f>
        <v>-1</v>
      </c>
      <c r="T3157" s="165">
        <f t="shared" si="337"/>
        <v>0</v>
      </c>
      <c r="U3157" s="165" t="str">
        <f t="shared" si="338"/>
        <v/>
      </c>
      <c r="V3157" s="165" t="str">
        <f>IFERROR(IF(OR(C3157="",S3157&lt;0),"",IF(SUBTOTAL(3,C3157:C3157)=0,-1,SUBTOTAL(3,$C$4:C3157))),"")</f>
        <v/>
      </c>
      <c r="W3157" s="156" t="str">
        <f t="array" ref="W3157">IF(LEN(C3157)&gt;0,IFERROR(IF(MATCH(C3157,$C$3:$C3156,0)&gt;0,N3157-INDEX($N$3:N3156,SUMPRODUCT(MAX(ROW($C$3:$C3156)*(C3157=$C$3:$C3156)))-2,1),""),""),"")</f>
        <v/>
      </c>
      <c r="X3157" s="156">
        <f t="shared" ca="1" si="339"/>
        <v>1</v>
      </c>
      <c r="Y3157" s="156">
        <f t="shared" ca="1" si="340"/>
        <v>1</v>
      </c>
    </row>
    <row r="3158" spans="2:25" hidden="1" x14ac:dyDescent="0.25">
      <c r="B3158" s="390" t="str">
        <f>IFERROR(IF(LEN(INDEX(PlansAndNotes!$B$6:$B$2005,ROW(A3158)-ROW($B$3)))=0,"",INDEX(PlansAndNotes!$B$6:$B$2005,ROW(A3158)-ROW($B$3))),"")</f>
        <v/>
      </c>
      <c r="C3158" s="387" t="str">
        <f t="shared" si="341"/>
        <v/>
      </c>
      <c r="D3158" s="361" t="str">
        <f>IFERROR(IF(LEN(C3158)&gt;0,IF(LEN(INDEX(TasksList!$C$6:$C$25,MATCH(C3158,TasksList!$B$6:$B$25,0),1))=0,"",INDEX(TasksList!$C$6:$C$25,MATCH(C3158,TasksList!$B$6:$B$25,0),1)),""),"")</f>
        <v/>
      </c>
      <c r="E3158" s="361" t="str">
        <f>IFERROR(IF(LEN(C3158)&gt;0,IF(LEN(INDEX(TasksList!$F$6:$F$25,MATCH(C3158,TasksList!$B$6:$B$25,0),1))=0,"not set!",INDEX(TasksList!$F$6:$F$25,MATCH(C3158,TasksList!$B$6:$B$25,0),1)),""),"")</f>
        <v/>
      </c>
      <c r="F3158" s="360" t="str">
        <f>IFERROR(IF(LEN(D3158)&gt;0,IF(LEN(INDEX(AdressBook!$D$6:$D$25,MATCH(D3158,AdressBook!$B$6:$B$25,0),1))=0,"",INDEX(AdressBook!$D$6:$D$25,MATCH(D3158,AdressBook!$B$6:$B$25,0),1)),""),"")</f>
        <v/>
      </c>
      <c r="G3158" s="361" t="str">
        <f>IFERROR(IF(LEN(INDEX(PlansAndNotes!$F$6:$F$4005,ROW(B3158)-ROW($C$3)))=0,"",INDEX(PlansAndNotes!$F$6:$F$4005,ROW(B3158)-ROW($C$3))),"")</f>
        <v/>
      </c>
      <c r="H3158" s="361" t="str">
        <f>IFERROR(IF(LEN(C3158)&gt;0,IF(LEN(INDEX(TasksList!$G$6:$G$25,MATCH(C3158,TasksList!$B$6:$B$25,0),1))=0,"",INDEX(TasksList!$G$6:$G$25,MATCH(C3158,TasksList!$B$6:$B$25,0),1)),""),"")</f>
        <v/>
      </c>
      <c r="N3158" s="362" t="str">
        <f>IFERROR(IF(LEN(INDEX(PlansAndNotes!$D$6:$D$4005,ROW(B3158)-ROW($C$3)))=0,"",INDEX(PlansAndNotes!$D$6:$D$4005,ROW(B3158)-ROW($C$3))),"")</f>
        <v/>
      </c>
      <c r="O3158" s="165" t="str">
        <f t="shared" si="336"/>
        <v/>
      </c>
      <c r="P3158" s="363" t="str">
        <f>IFERROR(IF(LEN(INDEX(PlansAndNotes!$E$6:$E$4005,ROW(B3158)-ROW($C$3)))=0,"",INDEX(PlansAndNotes!$E$6:$E$4005,ROW(B3158)-ROW($C$3))),"")</f>
        <v/>
      </c>
      <c r="Q3158" s="363" t="str">
        <f>IFERROR(IF(LEN(INDEX(PlansAndNotes!$G$6:$G$4005,ROW(B3158)-ROW($C$3)))=0,"",INDEX(PlansAndNotes!$G$6:$G$4005,ROW(B3158)-ROW($C$3))),"")</f>
        <v/>
      </c>
      <c r="R3158" s="361" t="str">
        <f>IFERROR(IF(LEN(D3158)&gt;0,IF(LEN(INDEX(AdressBook!$C$6:$C$25,MATCH(D3158,AdressBook!$B$6:$B$25,0),1))=0,"",INDEX(AdressBook!$C$6:$C$25,MATCH(D3158,AdressBook!$B$6:$B$25,0),1)),""),"")</f>
        <v/>
      </c>
      <c r="S3158" s="165">
        <f>IF(LEN(C3158)&gt;0,IFERROR(IF(MATCH(C3158,C3159:$C$4004,0)&gt;0,-1,ROW(S3158)-ROW($S$3)),ROW(S3158)-ROW($S$3)),-1)</f>
        <v>-1</v>
      </c>
      <c r="T3158" s="165">
        <f t="shared" si="337"/>
        <v>0</v>
      </c>
      <c r="U3158" s="165" t="str">
        <f t="shared" si="338"/>
        <v/>
      </c>
      <c r="V3158" s="165" t="str">
        <f>IFERROR(IF(OR(C3158="",S3158&lt;0),"",IF(SUBTOTAL(3,C3158:C3158)=0,-1,SUBTOTAL(3,$C$4:C3158))),"")</f>
        <v/>
      </c>
      <c r="W3158" s="156" t="str">
        <f t="array" ref="W3158">IF(LEN(C3158)&gt;0,IFERROR(IF(MATCH(C3158,$C$3:$C3157,0)&gt;0,N3158-INDEX($N$3:N3157,SUMPRODUCT(MAX(ROW($C$3:$C3157)*(C3158=$C$3:$C3157)))-2,1),""),""),"")</f>
        <v/>
      </c>
      <c r="X3158" s="156">
        <f t="shared" ca="1" si="339"/>
        <v>1</v>
      </c>
      <c r="Y3158" s="156">
        <f t="shared" ca="1" si="340"/>
        <v>1</v>
      </c>
    </row>
    <row r="3159" spans="2:25" hidden="1" x14ac:dyDescent="0.25">
      <c r="B3159" s="390" t="str">
        <f>IFERROR(IF(LEN(INDEX(PlansAndNotes!$B$6:$B$2005,ROW(A3159)-ROW($B$3)))=0,"",INDEX(PlansAndNotes!$B$6:$B$2005,ROW(A3159)-ROW($B$3))),"")</f>
        <v/>
      </c>
      <c r="C3159" s="387" t="str">
        <f t="shared" si="341"/>
        <v/>
      </c>
      <c r="D3159" s="361" t="str">
        <f>IFERROR(IF(LEN(C3159)&gt;0,IF(LEN(INDEX(TasksList!$C$6:$C$25,MATCH(C3159,TasksList!$B$6:$B$25,0),1))=0,"",INDEX(TasksList!$C$6:$C$25,MATCH(C3159,TasksList!$B$6:$B$25,0),1)),""),"")</f>
        <v/>
      </c>
      <c r="E3159" s="361" t="str">
        <f>IFERROR(IF(LEN(C3159)&gt;0,IF(LEN(INDEX(TasksList!$F$6:$F$25,MATCH(C3159,TasksList!$B$6:$B$25,0),1))=0,"not set!",INDEX(TasksList!$F$6:$F$25,MATCH(C3159,TasksList!$B$6:$B$25,0),1)),""),"")</f>
        <v/>
      </c>
      <c r="F3159" s="360" t="str">
        <f>IFERROR(IF(LEN(D3159)&gt;0,IF(LEN(INDEX(AdressBook!$D$6:$D$25,MATCH(D3159,AdressBook!$B$6:$B$25,0),1))=0,"",INDEX(AdressBook!$D$6:$D$25,MATCH(D3159,AdressBook!$B$6:$B$25,0),1)),""),"")</f>
        <v/>
      </c>
      <c r="G3159" s="361" t="str">
        <f>IFERROR(IF(LEN(INDEX(PlansAndNotes!$F$6:$F$4005,ROW(B3159)-ROW($C$3)))=0,"",INDEX(PlansAndNotes!$F$6:$F$4005,ROW(B3159)-ROW($C$3))),"")</f>
        <v/>
      </c>
      <c r="H3159" s="361" t="str">
        <f>IFERROR(IF(LEN(C3159)&gt;0,IF(LEN(INDEX(TasksList!$G$6:$G$25,MATCH(C3159,TasksList!$B$6:$B$25,0),1))=0,"",INDEX(TasksList!$G$6:$G$25,MATCH(C3159,TasksList!$B$6:$B$25,0),1)),""),"")</f>
        <v/>
      </c>
      <c r="N3159" s="362" t="str">
        <f>IFERROR(IF(LEN(INDEX(PlansAndNotes!$D$6:$D$4005,ROW(B3159)-ROW($C$3)))=0,"",INDEX(PlansAndNotes!$D$6:$D$4005,ROW(B3159)-ROW($C$3))),"")</f>
        <v/>
      </c>
      <c r="O3159" s="165" t="str">
        <f t="shared" si="336"/>
        <v/>
      </c>
      <c r="P3159" s="363" t="str">
        <f>IFERROR(IF(LEN(INDEX(PlansAndNotes!$E$6:$E$4005,ROW(B3159)-ROW($C$3)))=0,"",INDEX(PlansAndNotes!$E$6:$E$4005,ROW(B3159)-ROW($C$3))),"")</f>
        <v/>
      </c>
      <c r="Q3159" s="363" t="str">
        <f>IFERROR(IF(LEN(INDEX(PlansAndNotes!$G$6:$G$4005,ROW(B3159)-ROW($C$3)))=0,"",INDEX(PlansAndNotes!$G$6:$G$4005,ROW(B3159)-ROW($C$3))),"")</f>
        <v/>
      </c>
      <c r="R3159" s="361" t="str">
        <f>IFERROR(IF(LEN(D3159)&gt;0,IF(LEN(INDEX(AdressBook!$C$6:$C$25,MATCH(D3159,AdressBook!$B$6:$B$25,0),1))=0,"",INDEX(AdressBook!$C$6:$C$25,MATCH(D3159,AdressBook!$B$6:$B$25,0),1)),""),"")</f>
        <v/>
      </c>
      <c r="S3159" s="165">
        <f>IF(LEN(C3159)&gt;0,IFERROR(IF(MATCH(C3159,C3160:$C$4004,0)&gt;0,-1,ROW(S3159)-ROW($S$3)),ROW(S3159)-ROW($S$3)),-1)</f>
        <v>-1</v>
      </c>
      <c r="T3159" s="165">
        <f t="shared" si="337"/>
        <v>0</v>
      </c>
      <c r="U3159" s="165" t="str">
        <f t="shared" si="338"/>
        <v/>
      </c>
      <c r="V3159" s="165" t="str">
        <f>IFERROR(IF(OR(C3159="",S3159&lt;0),"",IF(SUBTOTAL(3,C3159:C3159)=0,-1,SUBTOTAL(3,$C$4:C3159))),"")</f>
        <v/>
      </c>
      <c r="W3159" s="156" t="str">
        <f t="array" ref="W3159">IF(LEN(C3159)&gt;0,IFERROR(IF(MATCH(C3159,$C$3:$C3158,0)&gt;0,N3159-INDEX($N$3:N3158,SUMPRODUCT(MAX(ROW($C$3:$C3158)*(C3159=$C$3:$C3158)))-2,1),""),""),"")</f>
        <v/>
      </c>
      <c r="X3159" s="156">
        <f t="shared" ca="1" si="339"/>
        <v>1</v>
      </c>
      <c r="Y3159" s="156">
        <f t="shared" ca="1" si="340"/>
        <v>1</v>
      </c>
    </row>
    <row r="3160" spans="2:25" hidden="1" x14ac:dyDescent="0.25">
      <c r="B3160" s="390" t="str">
        <f>IFERROR(IF(LEN(INDEX(PlansAndNotes!$B$6:$B$2005,ROW(A3160)-ROW($B$3)))=0,"",INDEX(PlansAndNotes!$B$6:$B$2005,ROW(A3160)-ROW($B$3))),"")</f>
        <v/>
      </c>
      <c r="C3160" s="387" t="str">
        <f t="shared" si="341"/>
        <v/>
      </c>
      <c r="D3160" s="361" t="str">
        <f>IFERROR(IF(LEN(C3160)&gt;0,IF(LEN(INDEX(TasksList!$C$6:$C$25,MATCH(C3160,TasksList!$B$6:$B$25,0),1))=0,"",INDEX(TasksList!$C$6:$C$25,MATCH(C3160,TasksList!$B$6:$B$25,0),1)),""),"")</f>
        <v/>
      </c>
      <c r="E3160" s="361" t="str">
        <f>IFERROR(IF(LEN(C3160)&gt;0,IF(LEN(INDEX(TasksList!$F$6:$F$25,MATCH(C3160,TasksList!$B$6:$B$25,0),1))=0,"not set!",INDEX(TasksList!$F$6:$F$25,MATCH(C3160,TasksList!$B$6:$B$25,0),1)),""),"")</f>
        <v/>
      </c>
      <c r="F3160" s="360" t="str">
        <f>IFERROR(IF(LEN(D3160)&gt;0,IF(LEN(INDEX(AdressBook!$D$6:$D$25,MATCH(D3160,AdressBook!$B$6:$B$25,0),1))=0,"",INDEX(AdressBook!$D$6:$D$25,MATCH(D3160,AdressBook!$B$6:$B$25,0),1)),""),"")</f>
        <v/>
      </c>
      <c r="G3160" s="361" t="str">
        <f>IFERROR(IF(LEN(INDEX(PlansAndNotes!$F$6:$F$4005,ROW(B3160)-ROW($C$3)))=0,"",INDEX(PlansAndNotes!$F$6:$F$4005,ROW(B3160)-ROW($C$3))),"")</f>
        <v/>
      </c>
      <c r="H3160" s="361" t="str">
        <f>IFERROR(IF(LEN(C3160)&gt;0,IF(LEN(INDEX(TasksList!$G$6:$G$25,MATCH(C3160,TasksList!$B$6:$B$25,0),1))=0,"",INDEX(TasksList!$G$6:$G$25,MATCH(C3160,TasksList!$B$6:$B$25,0),1)),""),"")</f>
        <v/>
      </c>
      <c r="N3160" s="362" t="str">
        <f>IFERROR(IF(LEN(INDEX(PlansAndNotes!$D$6:$D$4005,ROW(B3160)-ROW($C$3)))=0,"",INDEX(PlansAndNotes!$D$6:$D$4005,ROW(B3160)-ROW($C$3))),"")</f>
        <v/>
      </c>
      <c r="O3160" s="165" t="str">
        <f t="shared" si="336"/>
        <v/>
      </c>
      <c r="P3160" s="363" t="str">
        <f>IFERROR(IF(LEN(INDEX(PlansAndNotes!$E$6:$E$4005,ROW(B3160)-ROW($C$3)))=0,"",INDEX(PlansAndNotes!$E$6:$E$4005,ROW(B3160)-ROW($C$3))),"")</f>
        <v/>
      </c>
      <c r="Q3160" s="363" t="str">
        <f>IFERROR(IF(LEN(INDEX(PlansAndNotes!$G$6:$G$4005,ROW(B3160)-ROW($C$3)))=0,"",INDEX(PlansAndNotes!$G$6:$G$4005,ROW(B3160)-ROW($C$3))),"")</f>
        <v/>
      </c>
      <c r="R3160" s="361" t="str">
        <f>IFERROR(IF(LEN(D3160)&gt;0,IF(LEN(INDEX(AdressBook!$C$6:$C$25,MATCH(D3160,AdressBook!$B$6:$B$25,0),1))=0,"",INDEX(AdressBook!$C$6:$C$25,MATCH(D3160,AdressBook!$B$6:$B$25,0),1)),""),"")</f>
        <v/>
      </c>
      <c r="S3160" s="165">
        <f>IF(LEN(C3160)&gt;0,IFERROR(IF(MATCH(C3160,C3161:$C$4004,0)&gt;0,-1,ROW(S3160)-ROW($S$3)),ROW(S3160)-ROW($S$3)),-1)</f>
        <v>-1</v>
      </c>
      <c r="T3160" s="165">
        <f t="shared" si="337"/>
        <v>0</v>
      </c>
      <c r="U3160" s="165" t="str">
        <f t="shared" si="338"/>
        <v/>
      </c>
      <c r="V3160" s="165" t="str">
        <f>IFERROR(IF(OR(C3160="",S3160&lt;0),"",IF(SUBTOTAL(3,C3160:C3160)=0,-1,SUBTOTAL(3,$C$4:C3160))),"")</f>
        <v/>
      </c>
      <c r="W3160" s="156" t="str">
        <f t="array" ref="W3160">IF(LEN(C3160)&gt;0,IFERROR(IF(MATCH(C3160,$C$3:$C3159,0)&gt;0,N3160-INDEX($N$3:N3159,SUMPRODUCT(MAX(ROW($C$3:$C3159)*(C3160=$C$3:$C3159)))-2,1),""),""),"")</f>
        <v/>
      </c>
      <c r="X3160" s="156">
        <f t="shared" ca="1" si="339"/>
        <v>1</v>
      </c>
      <c r="Y3160" s="156">
        <f t="shared" ca="1" si="340"/>
        <v>1</v>
      </c>
    </row>
    <row r="3161" spans="2:25" hidden="1" x14ac:dyDescent="0.25">
      <c r="B3161" s="390" t="str">
        <f>IFERROR(IF(LEN(INDEX(PlansAndNotes!$B$6:$B$2005,ROW(A3161)-ROW($B$3)))=0,"",INDEX(PlansAndNotes!$B$6:$B$2005,ROW(A3161)-ROW($B$3))),"")</f>
        <v/>
      </c>
      <c r="C3161" s="387" t="str">
        <f t="shared" si="341"/>
        <v/>
      </c>
      <c r="D3161" s="361" t="str">
        <f>IFERROR(IF(LEN(C3161)&gt;0,IF(LEN(INDEX(TasksList!$C$6:$C$25,MATCH(C3161,TasksList!$B$6:$B$25,0),1))=0,"",INDEX(TasksList!$C$6:$C$25,MATCH(C3161,TasksList!$B$6:$B$25,0),1)),""),"")</f>
        <v/>
      </c>
      <c r="E3161" s="361" t="str">
        <f>IFERROR(IF(LEN(C3161)&gt;0,IF(LEN(INDEX(TasksList!$F$6:$F$25,MATCH(C3161,TasksList!$B$6:$B$25,0),1))=0,"not set!",INDEX(TasksList!$F$6:$F$25,MATCH(C3161,TasksList!$B$6:$B$25,0),1)),""),"")</f>
        <v/>
      </c>
      <c r="F3161" s="360" t="str">
        <f>IFERROR(IF(LEN(D3161)&gt;0,IF(LEN(INDEX(AdressBook!$D$6:$D$25,MATCH(D3161,AdressBook!$B$6:$B$25,0),1))=0,"",INDEX(AdressBook!$D$6:$D$25,MATCH(D3161,AdressBook!$B$6:$B$25,0),1)),""),"")</f>
        <v/>
      </c>
      <c r="G3161" s="361" t="str">
        <f>IFERROR(IF(LEN(INDEX(PlansAndNotes!$F$6:$F$4005,ROW(B3161)-ROW($C$3)))=0,"",INDEX(PlansAndNotes!$F$6:$F$4005,ROW(B3161)-ROW($C$3))),"")</f>
        <v/>
      </c>
      <c r="H3161" s="361" t="str">
        <f>IFERROR(IF(LEN(C3161)&gt;0,IF(LEN(INDEX(TasksList!$G$6:$G$25,MATCH(C3161,TasksList!$B$6:$B$25,0),1))=0,"",INDEX(TasksList!$G$6:$G$25,MATCH(C3161,TasksList!$B$6:$B$25,0),1)),""),"")</f>
        <v/>
      </c>
      <c r="N3161" s="362" t="str">
        <f>IFERROR(IF(LEN(INDEX(PlansAndNotes!$D$6:$D$4005,ROW(B3161)-ROW($C$3)))=0,"",INDEX(PlansAndNotes!$D$6:$D$4005,ROW(B3161)-ROW($C$3))),"")</f>
        <v/>
      </c>
      <c r="O3161" s="165" t="str">
        <f t="shared" si="336"/>
        <v/>
      </c>
      <c r="P3161" s="363" t="str">
        <f>IFERROR(IF(LEN(INDEX(PlansAndNotes!$E$6:$E$4005,ROW(B3161)-ROW($C$3)))=0,"",INDEX(PlansAndNotes!$E$6:$E$4005,ROW(B3161)-ROW($C$3))),"")</f>
        <v/>
      </c>
      <c r="Q3161" s="363" t="str">
        <f>IFERROR(IF(LEN(INDEX(PlansAndNotes!$G$6:$G$4005,ROW(B3161)-ROW($C$3)))=0,"",INDEX(PlansAndNotes!$G$6:$G$4005,ROW(B3161)-ROW($C$3))),"")</f>
        <v/>
      </c>
      <c r="R3161" s="361" t="str">
        <f>IFERROR(IF(LEN(D3161)&gt;0,IF(LEN(INDEX(AdressBook!$C$6:$C$25,MATCH(D3161,AdressBook!$B$6:$B$25,0),1))=0,"",INDEX(AdressBook!$C$6:$C$25,MATCH(D3161,AdressBook!$B$6:$B$25,0),1)),""),"")</f>
        <v/>
      </c>
      <c r="S3161" s="165">
        <f>IF(LEN(C3161)&gt;0,IFERROR(IF(MATCH(C3161,C3162:$C$4004,0)&gt;0,-1,ROW(S3161)-ROW($S$3)),ROW(S3161)-ROW($S$3)),-1)</f>
        <v>-1</v>
      </c>
      <c r="T3161" s="165">
        <f t="shared" si="337"/>
        <v>0</v>
      </c>
      <c r="U3161" s="165" t="str">
        <f t="shared" si="338"/>
        <v/>
      </c>
      <c r="V3161" s="165" t="str">
        <f>IFERROR(IF(OR(C3161="",S3161&lt;0),"",IF(SUBTOTAL(3,C3161:C3161)=0,-1,SUBTOTAL(3,$C$4:C3161))),"")</f>
        <v/>
      </c>
      <c r="W3161" s="156" t="str">
        <f t="array" ref="W3161">IF(LEN(C3161)&gt;0,IFERROR(IF(MATCH(C3161,$C$3:$C3160,0)&gt;0,N3161-INDEX($N$3:N3160,SUMPRODUCT(MAX(ROW($C$3:$C3160)*(C3161=$C$3:$C3160)))-2,1),""),""),"")</f>
        <v/>
      </c>
      <c r="X3161" s="156">
        <f t="shared" ca="1" si="339"/>
        <v>1</v>
      </c>
      <c r="Y3161" s="156">
        <f t="shared" ca="1" si="340"/>
        <v>1</v>
      </c>
    </row>
    <row r="3162" spans="2:25" hidden="1" x14ac:dyDescent="0.25">
      <c r="B3162" s="390" t="str">
        <f>IFERROR(IF(LEN(INDEX(PlansAndNotes!$B$6:$B$2005,ROW(A3162)-ROW($B$3)))=0,"",INDEX(PlansAndNotes!$B$6:$B$2005,ROW(A3162)-ROW($B$3))),"")</f>
        <v/>
      </c>
      <c r="C3162" s="387" t="str">
        <f t="shared" si="341"/>
        <v/>
      </c>
      <c r="D3162" s="361" t="str">
        <f>IFERROR(IF(LEN(C3162)&gt;0,IF(LEN(INDEX(TasksList!$C$6:$C$25,MATCH(C3162,TasksList!$B$6:$B$25,0),1))=0,"",INDEX(TasksList!$C$6:$C$25,MATCH(C3162,TasksList!$B$6:$B$25,0),1)),""),"")</f>
        <v/>
      </c>
      <c r="E3162" s="361" t="str">
        <f>IFERROR(IF(LEN(C3162)&gt;0,IF(LEN(INDEX(TasksList!$F$6:$F$25,MATCH(C3162,TasksList!$B$6:$B$25,0),1))=0,"not set!",INDEX(TasksList!$F$6:$F$25,MATCH(C3162,TasksList!$B$6:$B$25,0),1)),""),"")</f>
        <v/>
      </c>
      <c r="F3162" s="360" t="str">
        <f>IFERROR(IF(LEN(D3162)&gt;0,IF(LEN(INDEX(AdressBook!$D$6:$D$25,MATCH(D3162,AdressBook!$B$6:$B$25,0),1))=0,"",INDEX(AdressBook!$D$6:$D$25,MATCH(D3162,AdressBook!$B$6:$B$25,0),1)),""),"")</f>
        <v/>
      </c>
      <c r="G3162" s="361" t="str">
        <f>IFERROR(IF(LEN(INDEX(PlansAndNotes!$F$6:$F$4005,ROW(B3162)-ROW($C$3)))=0,"",INDEX(PlansAndNotes!$F$6:$F$4005,ROW(B3162)-ROW($C$3))),"")</f>
        <v/>
      </c>
      <c r="H3162" s="361" t="str">
        <f>IFERROR(IF(LEN(C3162)&gt;0,IF(LEN(INDEX(TasksList!$G$6:$G$25,MATCH(C3162,TasksList!$B$6:$B$25,0),1))=0,"",INDEX(TasksList!$G$6:$G$25,MATCH(C3162,TasksList!$B$6:$B$25,0),1)),""),"")</f>
        <v/>
      </c>
      <c r="N3162" s="362" t="str">
        <f>IFERROR(IF(LEN(INDEX(PlansAndNotes!$D$6:$D$4005,ROW(B3162)-ROW($C$3)))=0,"",INDEX(PlansAndNotes!$D$6:$D$4005,ROW(B3162)-ROW($C$3))),"")</f>
        <v/>
      </c>
      <c r="O3162" s="165" t="str">
        <f t="shared" si="336"/>
        <v/>
      </c>
      <c r="P3162" s="363" t="str">
        <f>IFERROR(IF(LEN(INDEX(PlansAndNotes!$E$6:$E$4005,ROW(B3162)-ROW($C$3)))=0,"",INDEX(PlansAndNotes!$E$6:$E$4005,ROW(B3162)-ROW($C$3))),"")</f>
        <v/>
      </c>
      <c r="Q3162" s="363" t="str">
        <f>IFERROR(IF(LEN(INDEX(PlansAndNotes!$G$6:$G$4005,ROW(B3162)-ROW($C$3)))=0,"",INDEX(PlansAndNotes!$G$6:$G$4005,ROW(B3162)-ROW($C$3))),"")</f>
        <v/>
      </c>
      <c r="R3162" s="361" t="str">
        <f>IFERROR(IF(LEN(D3162)&gt;0,IF(LEN(INDEX(AdressBook!$C$6:$C$25,MATCH(D3162,AdressBook!$B$6:$B$25,0),1))=0,"",INDEX(AdressBook!$C$6:$C$25,MATCH(D3162,AdressBook!$B$6:$B$25,0),1)),""),"")</f>
        <v/>
      </c>
      <c r="S3162" s="165">
        <f>IF(LEN(C3162)&gt;0,IFERROR(IF(MATCH(C3162,C3163:$C$4004,0)&gt;0,-1,ROW(S3162)-ROW($S$3)),ROW(S3162)-ROW($S$3)),-1)</f>
        <v>-1</v>
      </c>
      <c r="T3162" s="165">
        <f t="shared" si="337"/>
        <v>0</v>
      </c>
      <c r="U3162" s="165" t="str">
        <f t="shared" si="338"/>
        <v/>
      </c>
      <c r="V3162" s="165" t="str">
        <f>IFERROR(IF(OR(C3162="",S3162&lt;0),"",IF(SUBTOTAL(3,C3162:C3162)=0,-1,SUBTOTAL(3,$C$4:C3162))),"")</f>
        <v/>
      </c>
      <c r="W3162" s="156" t="str">
        <f t="array" ref="W3162">IF(LEN(C3162)&gt;0,IFERROR(IF(MATCH(C3162,$C$3:$C3161,0)&gt;0,N3162-INDEX($N$3:N3161,SUMPRODUCT(MAX(ROW($C$3:$C3161)*(C3162=$C$3:$C3161)))-2,1),""),""),"")</f>
        <v/>
      </c>
      <c r="X3162" s="156">
        <f t="shared" ca="1" si="339"/>
        <v>1</v>
      </c>
      <c r="Y3162" s="156">
        <f t="shared" ca="1" si="340"/>
        <v>1</v>
      </c>
    </row>
    <row r="3163" spans="2:25" hidden="1" x14ac:dyDescent="0.25">
      <c r="B3163" s="390" t="str">
        <f>IFERROR(IF(LEN(INDEX(PlansAndNotes!$B$6:$B$2005,ROW(A3163)-ROW($B$3)))=0,"",INDEX(PlansAndNotes!$B$6:$B$2005,ROW(A3163)-ROW($B$3))),"")</f>
        <v/>
      </c>
      <c r="C3163" s="387" t="str">
        <f t="shared" si="341"/>
        <v/>
      </c>
      <c r="D3163" s="361" t="str">
        <f>IFERROR(IF(LEN(C3163)&gt;0,IF(LEN(INDEX(TasksList!$C$6:$C$25,MATCH(C3163,TasksList!$B$6:$B$25,0),1))=0,"",INDEX(TasksList!$C$6:$C$25,MATCH(C3163,TasksList!$B$6:$B$25,0),1)),""),"")</f>
        <v/>
      </c>
      <c r="E3163" s="361" t="str">
        <f>IFERROR(IF(LEN(C3163)&gt;0,IF(LEN(INDEX(TasksList!$F$6:$F$25,MATCH(C3163,TasksList!$B$6:$B$25,0),1))=0,"not set!",INDEX(TasksList!$F$6:$F$25,MATCH(C3163,TasksList!$B$6:$B$25,0),1)),""),"")</f>
        <v/>
      </c>
      <c r="F3163" s="360" t="str">
        <f>IFERROR(IF(LEN(D3163)&gt;0,IF(LEN(INDEX(AdressBook!$D$6:$D$25,MATCH(D3163,AdressBook!$B$6:$B$25,0),1))=0,"",INDEX(AdressBook!$D$6:$D$25,MATCH(D3163,AdressBook!$B$6:$B$25,0),1)),""),"")</f>
        <v/>
      </c>
      <c r="G3163" s="361" t="str">
        <f>IFERROR(IF(LEN(INDEX(PlansAndNotes!$F$6:$F$4005,ROW(B3163)-ROW($C$3)))=0,"",INDEX(PlansAndNotes!$F$6:$F$4005,ROW(B3163)-ROW($C$3))),"")</f>
        <v/>
      </c>
      <c r="H3163" s="361" t="str">
        <f>IFERROR(IF(LEN(C3163)&gt;0,IF(LEN(INDEX(TasksList!$G$6:$G$25,MATCH(C3163,TasksList!$B$6:$B$25,0),1))=0,"",INDEX(TasksList!$G$6:$G$25,MATCH(C3163,TasksList!$B$6:$B$25,0),1)),""),"")</f>
        <v/>
      </c>
      <c r="N3163" s="362" t="str">
        <f>IFERROR(IF(LEN(INDEX(PlansAndNotes!$D$6:$D$4005,ROW(B3163)-ROW($C$3)))=0,"",INDEX(PlansAndNotes!$D$6:$D$4005,ROW(B3163)-ROW($C$3))),"")</f>
        <v/>
      </c>
      <c r="O3163" s="165" t="str">
        <f t="shared" si="336"/>
        <v/>
      </c>
      <c r="P3163" s="363" t="str">
        <f>IFERROR(IF(LEN(INDEX(PlansAndNotes!$E$6:$E$4005,ROW(B3163)-ROW($C$3)))=0,"",INDEX(PlansAndNotes!$E$6:$E$4005,ROW(B3163)-ROW($C$3))),"")</f>
        <v/>
      </c>
      <c r="Q3163" s="363" t="str">
        <f>IFERROR(IF(LEN(INDEX(PlansAndNotes!$G$6:$G$4005,ROW(B3163)-ROW($C$3)))=0,"",INDEX(PlansAndNotes!$G$6:$G$4005,ROW(B3163)-ROW($C$3))),"")</f>
        <v/>
      </c>
      <c r="R3163" s="361" t="str">
        <f>IFERROR(IF(LEN(D3163)&gt;0,IF(LEN(INDEX(AdressBook!$C$6:$C$25,MATCH(D3163,AdressBook!$B$6:$B$25,0),1))=0,"",INDEX(AdressBook!$C$6:$C$25,MATCH(D3163,AdressBook!$B$6:$B$25,0),1)),""),"")</f>
        <v/>
      </c>
      <c r="S3163" s="165">
        <f>IF(LEN(C3163)&gt;0,IFERROR(IF(MATCH(C3163,C3164:$C$4004,0)&gt;0,-1,ROW(S3163)-ROW($S$3)),ROW(S3163)-ROW($S$3)),-1)</f>
        <v>-1</v>
      </c>
      <c r="T3163" s="165">
        <f t="shared" si="337"/>
        <v>0</v>
      </c>
      <c r="U3163" s="165" t="str">
        <f t="shared" si="338"/>
        <v/>
      </c>
      <c r="V3163" s="165" t="str">
        <f>IFERROR(IF(OR(C3163="",S3163&lt;0),"",IF(SUBTOTAL(3,C3163:C3163)=0,-1,SUBTOTAL(3,$C$4:C3163))),"")</f>
        <v/>
      </c>
      <c r="W3163" s="156" t="str">
        <f t="array" ref="W3163">IF(LEN(C3163)&gt;0,IFERROR(IF(MATCH(C3163,$C$3:$C3162,0)&gt;0,N3163-INDEX($N$3:N3162,SUMPRODUCT(MAX(ROW($C$3:$C3162)*(C3163=$C$3:$C3162)))-2,1),""),""),"")</f>
        <v/>
      </c>
      <c r="X3163" s="156">
        <f t="shared" ca="1" si="339"/>
        <v>1</v>
      </c>
      <c r="Y3163" s="156">
        <f t="shared" ca="1" si="340"/>
        <v>1</v>
      </c>
    </row>
    <row r="3164" spans="2:25" hidden="1" x14ac:dyDescent="0.25">
      <c r="B3164" s="390" t="str">
        <f>IFERROR(IF(LEN(INDEX(PlansAndNotes!$B$6:$B$2005,ROW(A3164)-ROW($B$3)))=0,"",INDEX(PlansAndNotes!$B$6:$B$2005,ROW(A3164)-ROW($B$3))),"")</f>
        <v/>
      </c>
      <c r="C3164" s="387" t="str">
        <f t="shared" si="341"/>
        <v/>
      </c>
      <c r="D3164" s="361" t="str">
        <f>IFERROR(IF(LEN(C3164)&gt;0,IF(LEN(INDEX(TasksList!$C$6:$C$25,MATCH(C3164,TasksList!$B$6:$B$25,0),1))=0,"",INDEX(TasksList!$C$6:$C$25,MATCH(C3164,TasksList!$B$6:$B$25,0),1)),""),"")</f>
        <v/>
      </c>
      <c r="E3164" s="361" t="str">
        <f>IFERROR(IF(LEN(C3164)&gt;0,IF(LEN(INDEX(TasksList!$F$6:$F$25,MATCH(C3164,TasksList!$B$6:$B$25,0),1))=0,"not set!",INDEX(TasksList!$F$6:$F$25,MATCH(C3164,TasksList!$B$6:$B$25,0),1)),""),"")</f>
        <v/>
      </c>
      <c r="F3164" s="360" t="str">
        <f>IFERROR(IF(LEN(D3164)&gt;0,IF(LEN(INDEX(AdressBook!$D$6:$D$25,MATCH(D3164,AdressBook!$B$6:$B$25,0),1))=0,"",INDEX(AdressBook!$D$6:$D$25,MATCH(D3164,AdressBook!$B$6:$B$25,0),1)),""),"")</f>
        <v/>
      </c>
      <c r="G3164" s="361" t="str">
        <f>IFERROR(IF(LEN(INDEX(PlansAndNotes!$F$6:$F$4005,ROW(B3164)-ROW($C$3)))=0,"",INDEX(PlansAndNotes!$F$6:$F$4005,ROW(B3164)-ROW($C$3))),"")</f>
        <v/>
      </c>
      <c r="H3164" s="361" t="str">
        <f>IFERROR(IF(LEN(C3164)&gt;0,IF(LEN(INDEX(TasksList!$G$6:$G$25,MATCH(C3164,TasksList!$B$6:$B$25,0),1))=0,"",INDEX(TasksList!$G$6:$G$25,MATCH(C3164,TasksList!$B$6:$B$25,0),1)),""),"")</f>
        <v/>
      </c>
      <c r="N3164" s="362" t="str">
        <f>IFERROR(IF(LEN(INDEX(PlansAndNotes!$D$6:$D$4005,ROW(B3164)-ROW($C$3)))=0,"",INDEX(PlansAndNotes!$D$6:$D$4005,ROW(B3164)-ROW($C$3))),"")</f>
        <v/>
      </c>
      <c r="O3164" s="165" t="str">
        <f t="shared" si="336"/>
        <v/>
      </c>
      <c r="P3164" s="363" t="str">
        <f>IFERROR(IF(LEN(INDEX(PlansAndNotes!$E$6:$E$4005,ROW(B3164)-ROW($C$3)))=0,"",INDEX(PlansAndNotes!$E$6:$E$4005,ROW(B3164)-ROW($C$3))),"")</f>
        <v/>
      </c>
      <c r="Q3164" s="363" t="str">
        <f>IFERROR(IF(LEN(INDEX(PlansAndNotes!$G$6:$G$4005,ROW(B3164)-ROW($C$3)))=0,"",INDEX(PlansAndNotes!$G$6:$G$4005,ROW(B3164)-ROW($C$3))),"")</f>
        <v/>
      </c>
      <c r="R3164" s="361" t="str">
        <f>IFERROR(IF(LEN(D3164)&gt;0,IF(LEN(INDEX(AdressBook!$C$6:$C$25,MATCH(D3164,AdressBook!$B$6:$B$25,0),1))=0,"",INDEX(AdressBook!$C$6:$C$25,MATCH(D3164,AdressBook!$B$6:$B$25,0),1)),""),"")</f>
        <v/>
      </c>
      <c r="S3164" s="165">
        <f>IF(LEN(C3164)&gt;0,IFERROR(IF(MATCH(C3164,C3165:$C$4004,0)&gt;0,-1,ROW(S3164)-ROW($S$3)),ROW(S3164)-ROW($S$3)),-1)</f>
        <v>-1</v>
      </c>
      <c r="T3164" s="165">
        <f t="shared" si="337"/>
        <v>0</v>
      </c>
      <c r="U3164" s="165" t="str">
        <f t="shared" si="338"/>
        <v/>
      </c>
      <c r="V3164" s="165" t="str">
        <f>IFERROR(IF(OR(C3164="",S3164&lt;0),"",IF(SUBTOTAL(3,C3164:C3164)=0,-1,SUBTOTAL(3,$C$4:C3164))),"")</f>
        <v/>
      </c>
      <c r="W3164" s="156" t="str">
        <f t="array" ref="W3164">IF(LEN(C3164)&gt;0,IFERROR(IF(MATCH(C3164,$C$3:$C3163,0)&gt;0,N3164-INDEX($N$3:N3163,SUMPRODUCT(MAX(ROW($C$3:$C3163)*(C3164=$C$3:$C3163)))-2,1),""),""),"")</f>
        <v/>
      </c>
      <c r="X3164" s="156">
        <f t="shared" ca="1" si="339"/>
        <v>1</v>
      </c>
      <c r="Y3164" s="156">
        <f t="shared" ca="1" si="340"/>
        <v>1</v>
      </c>
    </row>
    <row r="3165" spans="2:25" hidden="1" x14ac:dyDescent="0.25">
      <c r="B3165" s="390" t="str">
        <f>IFERROR(IF(LEN(INDEX(PlansAndNotes!$B$6:$B$2005,ROW(A3165)-ROW($B$3)))=0,"",INDEX(PlansAndNotes!$B$6:$B$2005,ROW(A3165)-ROW($B$3))),"")</f>
        <v/>
      </c>
      <c r="C3165" s="387" t="str">
        <f t="shared" si="341"/>
        <v/>
      </c>
      <c r="D3165" s="361" t="str">
        <f>IFERROR(IF(LEN(C3165)&gt;0,IF(LEN(INDEX(TasksList!$C$6:$C$25,MATCH(C3165,TasksList!$B$6:$B$25,0),1))=0,"",INDEX(TasksList!$C$6:$C$25,MATCH(C3165,TasksList!$B$6:$B$25,0),1)),""),"")</f>
        <v/>
      </c>
      <c r="E3165" s="361" t="str">
        <f>IFERROR(IF(LEN(C3165)&gt;0,IF(LEN(INDEX(TasksList!$F$6:$F$25,MATCH(C3165,TasksList!$B$6:$B$25,0),1))=0,"not set!",INDEX(TasksList!$F$6:$F$25,MATCH(C3165,TasksList!$B$6:$B$25,0),1)),""),"")</f>
        <v/>
      </c>
      <c r="F3165" s="360" t="str">
        <f>IFERROR(IF(LEN(D3165)&gt;0,IF(LEN(INDEX(AdressBook!$D$6:$D$25,MATCH(D3165,AdressBook!$B$6:$B$25,0),1))=0,"",INDEX(AdressBook!$D$6:$D$25,MATCH(D3165,AdressBook!$B$6:$B$25,0),1)),""),"")</f>
        <v/>
      </c>
      <c r="G3165" s="361" t="str">
        <f>IFERROR(IF(LEN(INDEX(PlansAndNotes!$F$6:$F$4005,ROW(B3165)-ROW($C$3)))=0,"",INDEX(PlansAndNotes!$F$6:$F$4005,ROW(B3165)-ROW($C$3))),"")</f>
        <v/>
      </c>
      <c r="H3165" s="361" t="str">
        <f>IFERROR(IF(LEN(C3165)&gt;0,IF(LEN(INDEX(TasksList!$G$6:$G$25,MATCH(C3165,TasksList!$B$6:$B$25,0),1))=0,"",INDEX(TasksList!$G$6:$G$25,MATCH(C3165,TasksList!$B$6:$B$25,0),1)),""),"")</f>
        <v/>
      </c>
      <c r="N3165" s="362" t="str">
        <f>IFERROR(IF(LEN(INDEX(PlansAndNotes!$D$6:$D$4005,ROW(B3165)-ROW($C$3)))=0,"",INDEX(PlansAndNotes!$D$6:$D$4005,ROW(B3165)-ROW($C$3))),"")</f>
        <v/>
      </c>
      <c r="O3165" s="165" t="str">
        <f t="shared" si="336"/>
        <v/>
      </c>
      <c r="P3165" s="363" t="str">
        <f>IFERROR(IF(LEN(INDEX(PlansAndNotes!$E$6:$E$4005,ROW(B3165)-ROW($C$3)))=0,"",INDEX(PlansAndNotes!$E$6:$E$4005,ROW(B3165)-ROW($C$3))),"")</f>
        <v/>
      </c>
      <c r="Q3165" s="363" t="str">
        <f>IFERROR(IF(LEN(INDEX(PlansAndNotes!$G$6:$G$4005,ROW(B3165)-ROW($C$3)))=0,"",INDEX(PlansAndNotes!$G$6:$G$4005,ROW(B3165)-ROW($C$3))),"")</f>
        <v/>
      </c>
      <c r="R3165" s="361" t="str">
        <f>IFERROR(IF(LEN(D3165)&gt;0,IF(LEN(INDEX(AdressBook!$C$6:$C$25,MATCH(D3165,AdressBook!$B$6:$B$25,0),1))=0,"",INDEX(AdressBook!$C$6:$C$25,MATCH(D3165,AdressBook!$B$6:$B$25,0),1)),""),"")</f>
        <v/>
      </c>
      <c r="S3165" s="165">
        <f>IF(LEN(C3165)&gt;0,IFERROR(IF(MATCH(C3165,C3166:$C$4004,0)&gt;0,-1,ROW(S3165)-ROW($S$3)),ROW(S3165)-ROW($S$3)),-1)</f>
        <v>-1</v>
      </c>
      <c r="T3165" s="165">
        <f t="shared" si="337"/>
        <v>0</v>
      </c>
      <c r="U3165" s="165" t="str">
        <f t="shared" si="338"/>
        <v/>
      </c>
      <c r="V3165" s="165" t="str">
        <f>IFERROR(IF(OR(C3165="",S3165&lt;0),"",IF(SUBTOTAL(3,C3165:C3165)=0,-1,SUBTOTAL(3,$C$4:C3165))),"")</f>
        <v/>
      </c>
      <c r="W3165" s="156" t="str">
        <f t="array" ref="W3165">IF(LEN(C3165)&gt;0,IFERROR(IF(MATCH(C3165,$C$3:$C3164,0)&gt;0,N3165-INDEX($N$3:N3164,SUMPRODUCT(MAX(ROW($C$3:$C3164)*(C3165=$C$3:$C3164)))-2,1),""),""),"")</f>
        <v/>
      </c>
      <c r="X3165" s="156">
        <f t="shared" ca="1" si="339"/>
        <v>1</v>
      </c>
      <c r="Y3165" s="156">
        <f t="shared" ca="1" si="340"/>
        <v>1</v>
      </c>
    </row>
    <row r="3166" spans="2:25" hidden="1" x14ac:dyDescent="0.25">
      <c r="B3166" s="390" t="str">
        <f>IFERROR(IF(LEN(INDEX(PlansAndNotes!$B$6:$B$2005,ROW(A3166)-ROW($B$3)))=0,"",INDEX(PlansAndNotes!$B$6:$B$2005,ROW(A3166)-ROW($B$3))),"")</f>
        <v/>
      </c>
      <c r="C3166" s="387" t="str">
        <f t="shared" si="341"/>
        <v/>
      </c>
      <c r="D3166" s="361" t="str">
        <f>IFERROR(IF(LEN(C3166)&gt;0,IF(LEN(INDEX(TasksList!$C$6:$C$25,MATCH(C3166,TasksList!$B$6:$B$25,0),1))=0,"",INDEX(TasksList!$C$6:$C$25,MATCH(C3166,TasksList!$B$6:$B$25,0),1)),""),"")</f>
        <v/>
      </c>
      <c r="E3166" s="361" t="str">
        <f>IFERROR(IF(LEN(C3166)&gt;0,IF(LEN(INDEX(TasksList!$F$6:$F$25,MATCH(C3166,TasksList!$B$6:$B$25,0),1))=0,"not set!",INDEX(TasksList!$F$6:$F$25,MATCH(C3166,TasksList!$B$6:$B$25,0),1)),""),"")</f>
        <v/>
      </c>
      <c r="F3166" s="360" t="str">
        <f>IFERROR(IF(LEN(D3166)&gt;0,IF(LEN(INDEX(AdressBook!$D$6:$D$25,MATCH(D3166,AdressBook!$B$6:$B$25,0),1))=0,"",INDEX(AdressBook!$D$6:$D$25,MATCH(D3166,AdressBook!$B$6:$B$25,0),1)),""),"")</f>
        <v/>
      </c>
      <c r="G3166" s="361" t="str">
        <f>IFERROR(IF(LEN(INDEX(PlansAndNotes!$F$6:$F$4005,ROW(B3166)-ROW($C$3)))=0,"",INDEX(PlansAndNotes!$F$6:$F$4005,ROW(B3166)-ROW($C$3))),"")</f>
        <v/>
      </c>
      <c r="H3166" s="361" t="str">
        <f>IFERROR(IF(LEN(C3166)&gt;0,IF(LEN(INDEX(TasksList!$G$6:$G$25,MATCH(C3166,TasksList!$B$6:$B$25,0),1))=0,"",INDEX(TasksList!$G$6:$G$25,MATCH(C3166,TasksList!$B$6:$B$25,0),1)),""),"")</f>
        <v/>
      </c>
      <c r="N3166" s="362" t="str">
        <f>IFERROR(IF(LEN(INDEX(PlansAndNotes!$D$6:$D$4005,ROW(B3166)-ROW($C$3)))=0,"",INDEX(PlansAndNotes!$D$6:$D$4005,ROW(B3166)-ROW($C$3))),"")</f>
        <v/>
      </c>
      <c r="O3166" s="165" t="str">
        <f t="shared" si="336"/>
        <v/>
      </c>
      <c r="P3166" s="363" t="str">
        <f>IFERROR(IF(LEN(INDEX(PlansAndNotes!$E$6:$E$4005,ROW(B3166)-ROW($C$3)))=0,"",INDEX(PlansAndNotes!$E$6:$E$4005,ROW(B3166)-ROW($C$3))),"")</f>
        <v/>
      </c>
      <c r="Q3166" s="363" t="str">
        <f>IFERROR(IF(LEN(INDEX(PlansAndNotes!$G$6:$G$4005,ROW(B3166)-ROW($C$3)))=0,"",INDEX(PlansAndNotes!$G$6:$G$4005,ROW(B3166)-ROW($C$3))),"")</f>
        <v/>
      </c>
      <c r="R3166" s="361" t="str">
        <f>IFERROR(IF(LEN(D3166)&gt;0,IF(LEN(INDEX(AdressBook!$C$6:$C$25,MATCH(D3166,AdressBook!$B$6:$B$25,0),1))=0,"",INDEX(AdressBook!$C$6:$C$25,MATCH(D3166,AdressBook!$B$6:$B$25,0),1)),""),"")</f>
        <v/>
      </c>
      <c r="S3166" s="165">
        <f>IF(LEN(C3166)&gt;0,IFERROR(IF(MATCH(C3166,C3167:$C$4004,0)&gt;0,-1,ROW(S3166)-ROW($S$3)),ROW(S3166)-ROW($S$3)),-1)</f>
        <v>-1</v>
      </c>
      <c r="T3166" s="165">
        <f t="shared" si="337"/>
        <v>0</v>
      </c>
      <c r="U3166" s="165" t="str">
        <f t="shared" si="338"/>
        <v/>
      </c>
      <c r="V3166" s="165" t="str">
        <f>IFERROR(IF(OR(C3166="",S3166&lt;0),"",IF(SUBTOTAL(3,C3166:C3166)=0,-1,SUBTOTAL(3,$C$4:C3166))),"")</f>
        <v/>
      </c>
      <c r="W3166" s="156" t="str">
        <f t="array" ref="W3166">IF(LEN(C3166)&gt;0,IFERROR(IF(MATCH(C3166,$C$3:$C3165,0)&gt;0,N3166-INDEX($N$3:N3165,SUMPRODUCT(MAX(ROW($C$3:$C3165)*(C3166=$C$3:$C3165)))-2,1),""),""),"")</f>
        <v/>
      </c>
      <c r="X3166" s="156">
        <f t="shared" ca="1" si="339"/>
        <v>1</v>
      </c>
      <c r="Y3166" s="156">
        <f t="shared" ca="1" si="340"/>
        <v>1</v>
      </c>
    </row>
    <row r="3167" spans="2:25" hidden="1" x14ac:dyDescent="0.25">
      <c r="B3167" s="390" t="str">
        <f>IFERROR(IF(LEN(INDEX(PlansAndNotes!$B$6:$B$2005,ROW(A3167)-ROW($B$3)))=0,"",INDEX(PlansAndNotes!$B$6:$B$2005,ROW(A3167)-ROW($B$3))),"")</f>
        <v/>
      </c>
      <c r="C3167" s="387" t="str">
        <f t="shared" si="341"/>
        <v/>
      </c>
      <c r="D3167" s="361" t="str">
        <f>IFERROR(IF(LEN(C3167)&gt;0,IF(LEN(INDEX(TasksList!$C$6:$C$25,MATCH(C3167,TasksList!$B$6:$B$25,0),1))=0,"",INDEX(TasksList!$C$6:$C$25,MATCH(C3167,TasksList!$B$6:$B$25,0),1)),""),"")</f>
        <v/>
      </c>
      <c r="E3167" s="361" t="str">
        <f>IFERROR(IF(LEN(C3167)&gt;0,IF(LEN(INDEX(TasksList!$F$6:$F$25,MATCH(C3167,TasksList!$B$6:$B$25,0),1))=0,"not set!",INDEX(TasksList!$F$6:$F$25,MATCH(C3167,TasksList!$B$6:$B$25,0),1)),""),"")</f>
        <v/>
      </c>
      <c r="F3167" s="360" t="str">
        <f>IFERROR(IF(LEN(D3167)&gt;0,IF(LEN(INDEX(AdressBook!$D$6:$D$25,MATCH(D3167,AdressBook!$B$6:$B$25,0),1))=0,"",INDEX(AdressBook!$D$6:$D$25,MATCH(D3167,AdressBook!$B$6:$B$25,0),1)),""),"")</f>
        <v/>
      </c>
      <c r="G3167" s="361" t="str">
        <f>IFERROR(IF(LEN(INDEX(PlansAndNotes!$F$6:$F$4005,ROW(B3167)-ROW($C$3)))=0,"",INDEX(PlansAndNotes!$F$6:$F$4005,ROW(B3167)-ROW($C$3))),"")</f>
        <v/>
      </c>
      <c r="H3167" s="361" t="str">
        <f>IFERROR(IF(LEN(C3167)&gt;0,IF(LEN(INDEX(TasksList!$G$6:$G$25,MATCH(C3167,TasksList!$B$6:$B$25,0),1))=0,"",INDEX(TasksList!$G$6:$G$25,MATCH(C3167,TasksList!$B$6:$B$25,0),1)),""),"")</f>
        <v/>
      </c>
      <c r="N3167" s="362" t="str">
        <f>IFERROR(IF(LEN(INDEX(PlansAndNotes!$D$6:$D$4005,ROW(B3167)-ROW($C$3)))=0,"",INDEX(PlansAndNotes!$D$6:$D$4005,ROW(B3167)-ROW($C$3))),"")</f>
        <v/>
      </c>
      <c r="O3167" s="165" t="str">
        <f t="shared" si="336"/>
        <v/>
      </c>
      <c r="P3167" s="363" t="str">
        <f>IFERROR(IF(LEN(INDEX(PlansAndNotes!$E$6:$E$4005,ROW(B3167)-ROW($C$3)))=0,"",INDEX(PlansAndNotes!$E$6:$E$4005,ROW(B3167)-ROW($C$3))),"")</f>
        <v/>
      </c>
      <c r="Q3167" s="363" t="str">
        <f>IFERROR(IF(LEN(INDEX(PlansAndNotes!$G$6:$G$4005,ROW(B3167)-ROW($C$3)))=0,"",INDEX(PlansAndNotes!$G$6:$G$4005,ROW(B3167)-ROW($C$3))),"")</f>
        <v/>
      </c>
      <c r="R3167" s="361" t="str">
        <f>IFERROR(IF(LEN(D3167)&gt;0,IF(LEN(INDEX(AdressBook!$C$6:$C$25,MATCH(D3167,AdressBook!$B$6:$B$25,0),1))=0,"",INDEX(AdressBook!$C$6:$C$25,MATCH(D3167,AdressBook!$B$6:$B$25,0),1)),""),"")</f>
        <v/>
      </c>
      <c r="S3167" s="165">
        <f>IF(LEN(C3167)&gt;0,IFERROR(IF(MATCH(C3167,C3168:$C$4004,0)&gt;0,-1,ROW(S3167)-ROW($S$3)),ROW(S3167)-ROW($S$3)),-1)</f>
        <v>-1</v>
      </c>
      <c r="T3167" s="165">
        <f t="shared" si="337"/>
        <v>0</v>
      </c>
      <c r="U3167" s="165" t="str">
        <f t="shared" si="338"/>
        <v/>
      </c>
      <c r="V3167" s="165" t="str">
        <f>IFERROR(IF(OR(C3167="",S3167&lt;0),"",IF(SUBTOTAL(3,C3167:C3167)=0,-1,SUBTOTAL(3,$C$4:C3167))),"")</f>
        <v/>
      </c>
      <c r="W3167" s="156" t="str">
        <f t="array" ref="W3167">IF(LEN(C3167)&gt;0,IFERROR(IF(MATCH(C3167,$C$3:$C3166,0)&gt;0,N3167-INDEX($N$3:N3166,SUMPRODUCT(MAX(ROW($C$3:$C3166)*(C3167=$C$3:$C3166)))-2,1),""),""),"")</f>
        <v/>
      </c>
      <c r="X3167" s="156">
        <f t="shared" ca="1" si="339"/>
        <v>1</v>
      </c>
      <c r="Y3167" s="156">
        <f t="shared" ca="1" si="340"/>
        <v>1</v>
      </c>
    </row>
    <row r="3168" spans="2:25" hidden="1" x14ac:dyDescent="0.25">
      <c r="B3168" s="390" t="str">
        <f>IFERROR(IF(LEN(INDEX(PlansAndNotes!$B$6:$B$2005,ROW(A3168)-ROW($B$3)))=0,"",INDEX(PlansAndNotes!$B$6:$B$2005,ROW(A3168)-ROW($B$3))),"")</f>
        <v/>
      </c>
      <c r="C3168" s="387" t="str">
        <f t="shared" si="341"/>
        <v/>
      </c>
      <c r="D3168" s="361" t="str">
        <f>IFERROR(IF(LEN(C3168)&gt;0,IF(LEN(INDEX(TasksList!$C$6:$C$25,MATCH(C3168,TasksList!$B$6:$B$25,0),1))=0,"",INDEX(TasksList!$C$6:$C$25,MATCH(C3168,TasksList!$B$6:$B$25,0),1)),""),"")</f>
        <v/>
      </c>
      <c r="E3168" s="361" t="str">
        <f>IFERROR(IF(LEN(C3168)&gt;0,IF(LEN(INDEX(TasksList!$F$6:$F$25,MATCH(C3168,TasksList!$B$6:$B$25,0),1))=0,"not set!",INDEX(TasksList!$F$6:$F$25,MATCH(C3168,TasksList!$B$6:$B$25,0),1)),""),"")</f>
        <v/>
      </c>
      <c r="F3168" s="360" t="str">
        <f>IFERROR(IF(LEN(D3168)&gt;0,IF(LEN(INDEX(AdressBook!$D$6:$D$25,MATCH(D3168,AdressBook!$B$6:$B$25,0),1))=0,"",INDEX(AdressBook!$D$6:$D$25,MATCH(D3168,AdressBook!$B$6:$B$25,0),1)),""),"")</f>
        <v/>
      </c>
      <c r="G3168" s="361" t="str">
        <f>IFERROR(IF(LEN(INDEX(PlansAndNotes!$F$6:$F$4005,ROW(B3168)-ROW($C$3)))=0,"",INDEX(PlansAndNotes!$F$6:$F$4005,ROW(B3168)-ROW($C$3))),"")</f>
        <v/>
      </c>
      <c r="H3168" s="361" t="str">
        <f>IFERROR(IF(LEN(C3168)&gt;0,IF(LEN(INDEX(TasksList!$G$6:$G$25,MATCH(C3168,TasksList!$B$6:$B$25,0),1))=0,"",INDEX(TasksList!$G$6:$G$25,MATCH(C3168,TasksList!$B$6:$B$25,0),1)),""),"")</f>
        <v/>
      </c>
      <c r="N3168" s="362" t="str">
        <f>IFERROR(IF(LEN(INDEX(PlansAndNotes!$D$6:$D$4005,ROW(B3168)-ROW($C$3)))=0,"",INDEX(PlansAndNotes!$D$6:$D$4005,ROW(B3168)-ROW($C$3))),"")</f>
        <v/>
      </c>
      <c r="O3168" s="165" t="str">
        <f t="shared" si="336"/>
        <v/>
      </c>
      <c r="P3168" s="363" t="str">
        <f>IFERROR(IF(LEN(INDEX(PlansAndNotes!$E$6:$E$4005,ROW(B3168)-ROW($C$3)))=0,"",INDEX(PlansAndNotes!$E$6:$E$4005,ROW(B3168)-ROW($C$3))),"")</f>
        <v/>
      </c>
      <c r="Q3168" s="363" t="str">
        <f>IFERROR(IF(LEN(INDEX(PlansAndNotes!$G$6:$G$4005,ROW(B3168)-ROW($C$3)))=0,"",INDEX(PlansAndNotes!$G$6:$G$4005,ROW(B3168)-ROW($C$3))),"")</f>
        <v/>
      </c>
      <c r="R3168" s="361" t="str">
        <f>IFERROR(IF(LEN(D3168)&gt;0,IF(LEN(INDEX(AdressBook!$C$6:$C$25,MATCH(D3168,AdressBook!$B$6:$B$25,0),1))=0,"",INDEX(AdressBook!$C$6:$C$25,MATCH(D3168,AdressBook!$B$6:$B$25,0),1)),""),"")</f>
        <v/>
      </c>
      <c r="S3168" s="165">
        <f>IF(LEN(C3168)&gt;0,IFERROR(IF(MATCH(C3168,C3169:$C$4004,0)&gt;0,-1,ROW(S3168)-ROW($S$3)),ROW(S3168)-ROW($S$3)),-1)</f>
        <v>-1</v>
      </c>
      <c r="T3168" s="165">
        <f t="shared" si="337"/>
        <v>0</v>
      </c>
      <c r="U3168" s="165" t="str">
        <f t="shared" si="338"/>
        <v/>
      </c>
      <c r="V3168" s="165" t="str">
        <f>IFERROR(IF(OR(C3168="",S3168&lt;0),"",IF(SUBTOTAL(3,C3168:C3168)=0,-1,SUBTOTAL(3,$C$4:C3168))),"")</f>
        <v/>
      </c>
      <c r="W3168" s="156" t="str">
        <f t="array" ref="W3168">IF(LEN(C3168)&gt;0,IFERROR(IF(MATCH(C3168,$C$3:$C3167,0)&gt;0,N3168-INDEX($N$3:N3167,SUMPRODUCT(MAX(ROW($C$3:$C3167)*(C3168=$C$3:$C3167)))-2,1),""),""),"")</f>
        <v/>
      </c>
      <c r="X3168" s="156">
        <f t="shared" ca="1" si="339"/>
        <v>1</v>
      </c>
      <c r="Y3168" s="156">
        <f t="shared" ca="1" si="340"/>
        <v>1</v>
      </c>
    </row>
    <row r="3169" spans="2:25" hidden="1" x14ac:dyDescent="0.25">
      <c r="B3169" s="390" t="str">
        <f>IFERROR(IF(LEN(INDEX(PlansAndNotes!$B$6:$B$2005,ROW(A3169)-ROW($B$3)))=0,"",INDEX(PlansAndNotes!$B$6:$B$2005,ROW(A3169)-ROW($B$3))),"")</f>
        <v/>
      </c>
      <c r="C3169" s="387" t="str">
        <f t="shared" si="341"/>
        <v/>
      </c>
      <c r="D3169" s="361" t="str">
        <f>IFERROR(IF(LEN(C3169)&gt;0,IF(LEN(INDEX(TasksList!$C$6:$C$25,MATCH(C3169,TasksList!$B$6:$B$25,0),1))=0,"",INDEX(TasksList!$C$6:$C$25,MATCH(C3169,TasksList!$B$6:$B$25,0),1)),""),"")</f>
        <v/>
      </c>
      <c r="E3169" s="361" t="str">
        <f>IFERROR(IF(LEN(C3169)&gt;0,IF(LEN(INDEX(TasksList!$F$6:$F$25,MATCH(C3169,TasksList!$B$6:$B$25,0),1))=0,"not set!",INDEX(TasksList!$F$6:$F$25,MATCH(C3169,TasksList!$B$6:$B$25,0),1)),""),"")</f>
        <v/>
      </c>
      <c r="F3169" s="360" t="str">
        <f>IFERROR(IF(LEN(D3169)&gt;0,IF(LEN(INDEX(AdressBook!$D$6:$D$25,MATCH(D3169,AdressBook!$B$6:$B$25,0),1))=0,"",INDEX(AdressBook!$D$6:$D$25,MATCH(D3169,AdressBook!$B$6:$B$25,0),1)),""),"")</f>
        <v/>
      </c>
      <c r="G3169" s="361" t="str">
        <f>IFERROR(IF(LEN(INDEX(PlansAndNotes!$F$6:$F$4005,ROW(B3169)-ROW($C$3)))=0,"",INDEX(PlansAndNotes!$F$6:$F$4005,ROW(B3169)-ROW($C$3))),"")</f>
        <v/>
      </c>
      <c r="H3169" s="361" t="str">
        <f>IFERROR(IF(LEN(C3169)&gt;0,IF(LEN(INDEX(TasksList!$G$6:$G$25,MATCH(C3169,TasksList!$B$6:$B$25,0),1))=0,"",INDEX(TasksList!$G$6:$G$25,MATCH(C3169,TasksList!$B$6:$B$25,0),1)),""),"")</f>
        <v/>
      </c>
      <c r="N3169" s="362" t="str">
        <f>IFERROR(IF(LEN(INDEX(PlansAndNotes!$D$6:$D$4005,ROW(B3169)-ROW($C$3)))=0,"",INDEX(PlansAndNotes!$D$6:$D$4005,ROW(B3169)-ROW($C$3))),"")</f>
        <v/>
      </c>
      <c r="O3169" s="165" t="str">
        <f t="shared" si="336"/>
        <v/>
      </c>
      <c r="P3169" s="363" t="str">
        <f>IFERROR(IF(LEN(INDEX(PlansAndNotes!$E$6:$E$4005,ROW(B3169)-ROW($C$3)))=0,"",INDEX(PlansAndNotes!$E$6:$E$4005,ROW(B3169)-ROW($C$3))),"")</f>
        <v/>
      </c>
      <c r="Q3169" s="363" t="str">
        <f>IFERROR(IF(LEN(INDEX(PlansAndNotes!$G$6:$G$4005,ROW(B3169)-ROW($C$3)))=0,"",INDEX(PlansAndNotes!$G$6:$G$4005,ROW(B3169)-ROW($C$3))),"")</f>
        <v/>
      </c>
      <c r="R3169" s="361" t="str">
        <f>IFERROR(IF(LEN(D3169)&gt;0,IF(LEN(INDEX(AdressBook!$C$6:$C$25,MATCH(D3169,AdressBook!$B$6:$B$25,0),1))=0,"",INDEX(AdressBook!$C$6:$C$25,MATCH(D3169,AdressBook!$B$6:$B$25,0),1)),""),"")</f>
        <v/>
      </c>
      <c r="S3169" s="165">
        <f>IF(LEN(C3169)&gt;0,IFERROR(IF(MATCH(C3169,C3170:$C$4004,0)&gt;0,-1,ROW(S3169)-ROW($S$3)),ROW(S3169)-ROW($S$3)),-1)</f>
        <v>-1</v>
      </c>
      <c r="T3169" s="165">
        <f t="shared" si="337"/>
        <v>0</v>
      </c>
      <c r="U3169" s="165" t="str">
        <f t="shared" si="338"/>
        <v/>
      </c>
      <c r="V3169" s="165" t="str">
        <f>IFERROR(IF(OR(C3169="",S3169&lt;0),"",IF(SUBTOTAL(3,C3169:C3169)=0,-1,SUBTOTAL(3,$C$4:C3169))),"")</f>
        <v/>
      </c>
      <c r="W3169" s="156" t="str">
        <f t="array" ref="W3169">IF(LEN(C3169)&gt;0,IFERROR(IF(MATCH(C3169,$C$3:$C3168,0)&gt;0,N3169-INDEX($N$3:N3168,SUMPRODUCT(MAX(ROW($C$3:$C3168)*(C3169=$C$3:$C3168)))-2,1),""),""),"")</f>
        <v/>
      </c>
      <c r="X3169" s="156">
        <f t="shared" ca="1" si="339"/>
        <v>1</v>
      </c>
      <c r="Y3169" s="156">
        <f t="shared" ca="1" si="340"/>
        <v>1</v>
      </c>
    </row>
    <row r="3170" spans="2:25" hidden="1" x14ac:dyDescent="0.25">
      <c r="B3170" s="390" t="str">
        <f>IFERROR(IF(LEN(INDEX(PlansAndNotes!$B$6:$B$2005,ROW(A3170)-ROW($B$3)))=0,"",INDEX(PlansAndNotes!$B$6:$B$2005,ROW(A3170)-ROW($B$3))),"")</f>
        <v/>
      </c>
      <c r="C3170" s="387" t="str">
        <f t="shared" si="341"/>
        <v/>
      </c>
      <c r="D3170" s="361" t="str">
        <f>IFERROR(IF(LEN(C3170)&gt;0,IF(LEN(INDEX(TasksList!$C$6:$C$25,MATCH(C3170,TasksList!$B$6:$B$25,0),1))=0,"",INDEX(TasksList!$C$6:$C$25,MATCH(C3170,TasksList!$B$6:$B$25,0),1)),""),"")</f>
        <v/>
      </c>
      <c r="E3170" s="361" t="str">
        <f>IFERROR(IF(LEN(C3170)&gt;0,IF(LEN(INDEX(TasksList!$F$6:$F$25,MATCH(C3170,TasksList!$B$6:$B$25,0),1))=0,"not set!",INDEX(TasksList!$F$6:$F$25,MATCH(C3170,TasksList!$B$6:$B$25,0),1)),""),"")</f>
        <v/>
      </c>
      <c r="F3170" s="360" t="str">
        <f>IFERROR(IF(LEN(D3170)&gt;0,IF(LEN(INDEX(AdressBook!$D$6:$D$25,MATCH(D3170,AdressBook!$B$6:$B$25,0),1))=0,"",INDEX(AdressBook!$D$6:$D$25,MATCH(D3170,AdressBook!$B$6:$B$25,0),1)),""),"")</f>
        <v/>
      </c>
      <c r="G3170" s="361" t="str">
        <f>IFERROR(IF(LEN(INDEX(PlansAndNotes!$F$6:$F$4005,ROW(B3170)-ROW($C$3)))=0,"",INDEX(PlansAndNotes!$F$6:$F$4005,ROW(B3170)-ROW($C$3))),"")</f>
        <v/>
      </c>
      <c r="H3170" s="361" t="str">
        <f>IFERROR(IF(LEN(C3170)&gt;0,IF(LEN(INDEX(TasksList!$G$6:$G$25,MATCH(C3170,TasksList!$B$6:$B$25,0),1))=0,"",INDEX(TasksList!$G$6:$G$25,MATCH(C3170,TasksList!$B$6:$B$25,0),1)),""),"")</f>
        <v/>
      </c>
      <c r="N3170" s="362" t="str">
        <f>IFERROR(IF(LEN(INDEX(PlansAndNotes!$D$6:$D$4005,ROW(B3170)-ROW($C$3)))=0,"",INDEX(PlansAndNotes!$D$6:$D$4005,ROW(B3170)-ROW($C$3))),"")</f>
        <v/>
      </c>
      <c r="O3170" s="165" t="str">
        <f t="shared" si="336"/>
        <v/>
      </c>
      <c r="P3170" s="363" t="str">
        <f>IFERROR(IF(LEN(INDEX(PlansAndNotes!$E$6:$E$4005,ROW(B3170)-ROW($C$3)))=0,"",INDEX(PlansAndNotes!$E$6:$E$4005,ROW(B3170)-ROW($C$3))),"")</f>
        <v/>
      </c>
      <c r="Q3170" s="363" t="str">
        <f>IFERROR(IF(LEN(INDEX(PlansAndNotes!$G$6:$G$4005,ROW(B3170)-ROW($C$3)))=0,"",INDEX(PlansAndNotes!$G$6:$G$4005,ROW(B3170)-ROW($C$3))),"")</f>
        <v/>
      </c>
      <c r="R3170" s="361" t="str">
        <f>IFERROR(IF(LEN(D3170)&gt;0,IF(LEN(INDEX(AdressBook!$C$6:$C$25,MATCH(D3170,AdressBook!$B$6:$B$25,0),1))=0,"",INDEX(AdressBook!$C$6:$C$25,MATCH(D3170,AdressBook!$B$6:$B$25,0),1)),""),"")</f>
        <v/>
      </c>
      <c r="S3170" s="165">
        <f>IF(LEN(C3170)&gt;0,IFERROR(IF(MATCH(C3170,C3171:$C$4004,0)&gt;0,-1,ROW(S3170)-ROW($S$3)),ROW(S3170)-ROW($S$3)),-1)</f>
        <v>-1</v>
      </c>
      <c r="T3170" s="165">
        <f t="shared" si="337"/>
        <v>0</v>
      </c>
      <c r="U3170" s="165" t="str">
        <f t="shared" si="338"/>
        <v/>
      </c>
      <c r="V3170" s="165" t="str">
        <f>IFERROR(IF(OR(C3170="",S3170&lt;0),"",IF(SUBTOTAL(3,C3170:C3170)=0,-1,SUBTOTAL(3,$C$4:C3170))),"")</f>
        <v/>
      </c>
      <c r="W3170" s="156" t="str">
        <f t="array" ref="W3170">IF(LEN(C3170)&gt;0,IFERROR(IF(MATCH(C3170,$C$3:$C3169,0)&gt;0,N3170-INDEX($N$3:N3169,SUMPRODUCT(MAX(ROW($C$3:$C3169)*(C3170=$C$3:$C3169)))-2,1),""),""),"")</f>
        <v/>
      </c>
      <c r="X3170" s="156">
        <f t="shared" ca="1" si="339"/>
        <v>1</v>
      </c>
      <c r="Y3170" s="156">
        <f t="shared" ca="1" si="340"/>
        <v>1</v>
      </c>
    </row>
    <row r="3171" spans="2:25" hidden="1" x14ac:dyDescent="0.25">
      <c r="B3171" s="390" t="str">
        <f>IFERROR(IF(LEN(INDEX(PlansAndNotes!$B$6:$B$2005,ROW(A3171)-ROW($B$3)))=0,"",INDEX(PlansAndNotes!$B$6:$B$2005,ROW(A3171)-ROW($B$3))),"")</f>
        <v/>
      </c>
      <c r="C3171" s="387" t="str">
        <f t="shared" si="341"/>
        <v/>
      </c>
      <c r="D3171" s="361" t="str">
        <f>IFERROR(IF(LEN(C3171)&gt;0,IF(LEN(INDEX(TasksList!$C$6:$C$25,MATCH(C3171,TasksList!$B$6:$B$25,0),1))=0,"",INDEX(TasksList!$C$6:$C$25,MATCH(C3171,TasksList!$B$6:$B$25,0),1)),""),"")</f>
        <v/>
      </c>
      <c r="E3171" s="361" t="str">
        <f>IFERROR(IF(LEN(C3171)&gt;0,IF(LEN(INDEX(TasksList!$F$6:$F$25,MATCH(C3171,TasksList!$B$6:$B$25,0),1))=0,"not set!",INDEX(TasksList!$F$6:$F$25,MATCH(C3171,TasksList!$B$6:$B$25,0),1)),""),"")</f>
        <v/>
      </c>
      <c r="F3171" s="360" t="str">
        <f>IFERROR(IF(LEN(D3171)&gt;0,IF(LEN(INDEX(AdressBook!$D$6:$D$25,MATCH(D3171,AdressBook!$B$6:$B$25,0),1))=0,"",INDEX(AdressBook!$D$6:$D$25,MATCH(D3171,AdressBook!$B$6:$B$25,0),1)),""),"")</f>
        <v/>
      </c>
      <c r="G3171" s="361" t="str">
        <f>IFERROR(IF(LEN(INDEX(PlansAndNotes!$F$6:$F$4005,ROW(B3171)-ROW($C$3)))=0,"",INDEX(PlansAndNotes!$F$6:$F$4005,ROW(B3171)-ROW($C$3))),"")</f>
        <v/>
      </c>
      <c r="H3171" s="361" t="str">
        <f>IFERROR(IF(LEN(C3171)&gt;0,IF(LEN(INDEX(TasksList!$G$6:$G$25,MATCH(C3171,TasksList!$B$6:$B$25,0),1))=0,"",INDEX(TasksList!$G$6:$G$25,MATCH(C3171,TasksList!$B$6:$B$25,0),1)),""),"")</f>
        <v/>
      </c>
      <c r="N3171" s="362" t="str">
        <f>IFERROR(IF(LEN(INDEX(PlansAndNotes!$D$6:$D$4005,ROW(B3171)-ROW($C$3)))=0,"",INDEX(PlansAndNotes!$D$6:$D$4005,ROW(B3171)-ROW($C$3))),"")</f>
        <v/>
      </c>
      <c r="O3171" s="165" t="str">
        <f t="shared" si="336"/>
        <v/>
      </c>
      <c r="P3171" s="363" t="str">
        <f>IFERROR(IF(LEN(INDEX(PlansAndNotes!$E$6:$E$4005,ROW(B3171)-ROW($C$3)))=0,"",INDEX(PlansAndNotes!$E$6:$E$4005,ROW(B3171)-ROW($C$3))),"")</f>
        <v/>
      </c>
      <c r="Q3171" s="363" t="str">
        <f>IFERROR(IF(LEN(INDEX(PlansAndNotes!$G$6:$G$4005,ROW(B3171)-ROW($C$3)))=0,"",INDEX(PlansAndNotes!$G$6:$G$4005,ROW(B3171)-ROW($C$3))),"")</f>
        <v/>
      </c>
      <c r="R3171" s="361" t="str">
        <f>IFERROR(IF(LEN(D3171)&gt;0,IF(LEN(INDEX(AdressBook!$C$6:$C$25,MATCH(D3171,AdressBook!$B$6:$B$25,0),1))=0,"",INDEX(AdressBook!$C$6:$C$25,MATCH(D3171,AdressBook!$B$6:$B$25,0),1)),""),"")</f>
        <v/>
      </c>
      <c r="S3171" s="165">
        <f>IF(LEN(C3171)&gt;0,IFERROR(IF(MATCH(C3171,C3172:$C$4004,0)&gt;0,-1,ROW(S3171)-ROW($S$3)),ROW(S3171)-ROW($S$3)),-1)</f>
        <v>-1</v>
      </c>
      <c r="T3171" s="165">
        <f t="shared" si="337"/>
        <v>0</v>
      </c>
      <c r="U3171" s="165" t="str">
        <f t="shared" si="338"/>
        <v/>
      </c>
      <c r="V3171" s="165" t="str">
        <f>IFERROR(IF(OR(C3171="",S3171&lt;0),"",IF(SUBTOTAL(3,C3171:C3171)=0,-1,SUBTOTAL(3,$C$4:C3171))),"")</f>
        <v/>
      </c>
      <c r="W3171" s="156" t="str">
        <f t="array" ref="W3171">IF(LEN(C3171)&gt;0,IFERROR(IF(MATCH(C3171,$C$3:$C3170,0)&gt;0,N3171-INDEX($N$3:N3170,SUMPRODUCT(MAX(ROW($C$3:$C3170)*(C3171=$C$3:$C3170)))-2,1),""),""),"")</f>
        <v/>
      </c>
      <c r="X3171" s="156">
        <f t="shared" ca="1" si="339"/>
        <v>1</v>
      </c>
      <c r="Y3171" s="156">
        <f t="shared" ca="1" si="340"/>
        <v>1</v>
      </c>
    </row>
    <row r="3172" spans="2:25" hidden="1" x14ac:dyDescent="0.25">
      <c r="B3172" s="390" t="str">
        <f>IFERROR(IF(LEN(INDEX(PlansAndNotes!$B$6:$B$2005,ROW(A3172)-ROW($B$3)))=0,"",INDEX(PlansAndNotes!$B$6:$B$2005,ROW(A3172)-ROW($B$3))),"")</f>
        <v/>
      </c>
      <c r="C3172" s="387" t="str">
        <f t="shared" si="341"/>
        <v/>
      </c>
      <c r="D3172" s="361" t="str">
        <f>IFERROR(IF(LEN(C3172)&gt;0,IF(LEN(INDEX(TasksList!$C$6:$C$25,MATCH(C3172,TasksList!$B$6:$B$25,0),1))=0,"",INDEX(TasksList!$C$6:$C$25,MATCH(C3172,TasksList!$B$6:$B$25,0),1)),""),"")</f>
        <v/>
      </c>
      <c r="E3172" s="361" t="str">
        <f>IFERROR(IF(LEN(C3172)&gt;0,IF(LEN(INDEX(TasksList!$F$6:$F$25,MATCH(C3172,TasksList!$B$6:$B$25,0),1))=0,"not set!",INDEX(TasksList!$F$6:$F$25,MATCH(C3172,TasksList!$B$6:$B$25,0),1)),""),"")</f>
        <v/>
      </c>
      <c r="F3172" s="360" t="str">
        <f>IFERROR(IF(LEN(D3172)&gt;0,IF(LEN(INDEX(AdressBook!$D$6:$D$25,MATCH(D3172,AdressBook!$B$6:$B$25,0),1))=0,"",INDEX(AdressBook!$D$6:$D$25,MATCH(D3172,AdressBook!$B$6:$B$25,0),1)),""),"")</f>
        <v/>
      </c>
      <c r="G3172" s="361" t="str">
        <f>IFERROR(IF(LEN(INDEX(PlansAndNotes!$F$6:$F$4005,ROW(B3172)-ROW($C$3)))=0,"",INDEX(PlansAndNotes!$F$6:$F$4005,ROW(B3172)-ROW($C$3))),"")</f>
        <v/>
      </c>
      <c r="H3172" s="361" t="str">
        <f>IFERROR(IF(LEN(C3172)&gt;0,IF(LEN(INDEX(TasksList!$G$6:$G$25,MATCH(C3172,TasksList!$B$6:$B$25,0),1))=0,"",INDEX(TasksList!$G$6:$G$25,MATCH(C3172,TasksList!$B$6:$B$25,0),1)),""),"")</f>
        <v/>
      </c>
      <c r="N3172" s="362" t="str">
        <f>IFERROR(IF(LEN(INDEX(PlansAndNotes!$D$6:$D$4005,ROW(B3172)-ROW($C$3)))=0,"",INDEX(PlansAndNotes!$D$6:$D$4005,ROW(B3172)-ROW($C$3))),"")</f>
        <v/>
      </c>
      <c r="O3172" s="165" t="str">
        <f t="shared" si="336"/>
        <v/>
      </c>
      <c r="P3172" s="363" t="str">
        <f>IFERROR(IF(LEN(INDEX(PlansAndNotes!$E$6:$E$4005,ROW(B3172)-ROW($C$3)))=0,"",INDEX(PlansAndNotes!$E$6:$E$4005,ROW(B3172)-ROW($C$3))),"")</f>
        <v/>
      </c>
      <c r="Q3172" s="363" t="str">
        <f>IFERROR(IF(LEN(INDEX(PlansAndNotes!$G$6:$G$4005,ROW(B3172)-ROW($C$3)))=0,"",INDEX(PlansAndNotes!$G$6:$G$4005,ROW(B3172)-ROW($C$3))),"")</f>
        <v/>
      </c>
      <c r="R3172" s="361" t="str">
        <f>IFERROR(IF(LEN(D3172)&gt;0,IF(LEN(INDEX(AdressBook!$C$6:$C$25,MATCH(D3172,AdressBook!$B$6:$B$25,0),1))=0,"",INDEX(AdressBook!$C$6:$C$25,MATCH(D3172,AdressBook!$B$6:$B$25,0),1)),""),"")</f>
        <v/>
      </c>
      <c r="S3172" s="165">
        <f>IF(LEN(C3172)&gt;0,IFERROR(IF(MATCH(C3172,C3173:$C$4004,0)&gt;0,-1,ROW(S3172)-ROW($S$3)),ROW(S3172)-ROW($S$3)),-1)</f>
        <v>-1</v>
      </c>
      <c r="T3172" s="165">
        <f t="shared" si="337"/>
        <v>0</v>
      </c>
      <c r="U3172" s="165" t="str">
        <f t="shared" si="338"/>
        <v/>
      </c>
      <c r="V3172" s="165" t="str">
        <f>IFERROR(IF(OR(C3172="",S3172&lt;0),"",IF(SUBTOTAL(3,C3172:C3172)=0,-1,SUBTOTAL(3,$C$4:C3172))),"")</f>
        <v/>
      </c>
      <c r="W3172" s="156" t="str">
        <f t="array" ref="W3172">IF(LEN(C3172)&gt;0,IFERROR(IF(MATCH(C3172,$C$3:$C3171,0)&gt;0,N3172-INDEX($N$3:N3171,SUMPRODUCT(MAX(ROW($C$3:$C3171)*(C3172=$C$3:$C3171)))-2,1),""),""),"")</f>
        <v/>
      </c>
      <c r="X3172" s="156">
        <f t="shared" ca="1" si="339"/>
        <v>1</v>
      </c>
      <c r="Y3172" s="156">
        <f t="shared" ca="1" si="340"/>
        <v>1</v>
      </c>
    </row>
    <row r="3173" spans="2:25" hidden="1" x14ac:dyDescent="0.25">
      <c r="B3173" s="390" t="str">
        <f>IFERROR(IF(LEN(INDEX(PlansAndNotes!$B$6:$B$2005,ROW(A3173)-ROW($B$3)))=0,"",INDEX(PlansAndNotes!$B$6:$B$2005,ROW(A3173)-ROW($B$3))),"")</f>
        <v/>
      </c>
      <c r="C3173" s="387" t="str">
        <f t="shared" si="341"/>
        <v/>
      </c>
      <c r="D3173" s="361" t="str">
        <f>IFERROR(IF(LEN(C3173)&gt;0,IF(LEN(INDEX(TasksList!$C$6:$C$25,MATCH(C3173,TasksList!$B$6:$B$25,0),1))=0,"",INDEX(TasksList!$C$6:$C$25,MATCH(C3173,TasksList!$B$6:$B$25,0),1)),""),"")</f>
        <v/>
      </c>
      <c r="E3173" s="361" t="str">
        <f>IFERROR(IF(LEN(C3173)&gt;0,IF(LEN(INDEX(TasksList!$F$6:$F$25,MATCH(C3173,TasksList!$B$6:$B$25,0),1))=0,"not set!",INDEX(TasksList!$F$6:$F$25,MATCH(C3173,TasksList!$B$6:$B$25,0),1)),""),"")</f>
        <v/>
      </c>
      <c r="F3173" s="360" t="str">
        <f>IFERROR(IF(LEN(D3173)&gt;0,IF(LEN(INDEX(AdressBook!$D$6:$D$25,MATCH(D3173,AdressBook!$B$6:$B$25,0),1))=0,"",INDEX(AdressBook!$D$6:$D$25,MATCH(D3173,AdressBook!$B$6:$B$25,0),1)),""),"")</f>
        <v/>
      </c>
      <c r="G3173" s="361" t="str">
        <f>IFERROR(IF(LEN(INDEX(PlansAndNotes!$F$6:$F$4005,ROW(B3173)-ROW($C$3)))=0,"",INDEX(PlansAndNotes!$F$6:$F$4005,ROW(B3173)-ROW($C$3))),"")</f>
        <v/>
      </c>
      <c r="H3173" s="361" t="str">
        <f>IFERROR(IF(LEN(C3173)&gt;0,IF(LEN(INDEX(TasksList!$G$6:$G$25,MATCH(C3173,TasksList!$B$6:$B$25,0),1))=0,"",INDEX(TasksList!$G$6:$G$25,MATCH(C3173,TasksList!$B$6:$B$25,0),1)),""),"")</f>
        <v/>
      </c>
      <c r="N3173" s="362" t="str">
        <f>IFERROR(IF(LEN(INDEX(PlansAndNotes!$D$6:$D$4005,ROW(B3173)-ROW($C$3)))=0,"",INDEX(PlansAndNotes!$D$6:$D$4005,ROW(B3173)-ROW($C$3))),"")</f>
        <v/>
      </c>
      <c r="O3173" s="165" t="str">
        <f t="shared" si="336"/>
        <v/>
      </c>
      <c r="P3173" s="363" t="str">
        <f>IFERROR(IF(LEN(INDEX(PlansAndNotes!$E$6:$E$4005,ROW(B3173)-ROW($C$3)))=0,"",INDEX(PlansAndNotes!$E$6:$E$4005,ROW(B3173)-ROW($C$3))),"")</f>
        <v/>
      </c>
      <c r="Q3173" s="363" t="str">
        <f>IFERROR(IF(LEN(INDEX(PlansAndNotes!$G$6:$G$4005,ROW(B3173)-ROW($C$3)))=0,"",INDEX(PlansAndNotes!$G$6:$G$4005,ROW(B3173)-ROW($C$3))),"")</f>
        <v/>
      </c>
      <c r="R3173" s="361" t="str">
        <f>IFERROR(IF(LEN(D3173)&gt;0,IF(LEN(INDEX(AdressBook!$C$6:$C$25,MATCH(D3173,AdressBook!$B$6:$B$25,0),1))=0,"",INDEX(AdressBook!$C$6:$C$25,MATCH(D3173,AdressBook!$B$6:$B$25,0),1)),""),"")</f>
        <v/>
      </c>
      <c r="S3173" s="165">
        <f>IF(LEN(C3173)&gt;0,IFERROR(IF(MATCH(C3173,C3174:$C$4004,0)&gt;0,-1,ROW(S3173)-ROW($S$3)),ROW(S3173)-ROW($S$3)),-1)</f>
        <v>-1</v>
      </c>
      <c r="T3173" s="165">
        <f t="shared" si="337"/>
        <v>0</v>
      </c>
      <c r="U3173" s="165" t="str">
        <f t="shared" si="338"/>
        <v/>
      </c>
      <c r="V3173" s="165" t="str">
        <f>IFERROR(IF(OR(C3173="",S3173&lt;0),"",IF(SUBTOTAL(3,C3173:C3173)=0,-1,SUBTOTAL(3,$C$4:C3173))),"")</f>
        <v/>
      </c>
      <c r="W3173" s="156" t="str">
        <f t="array" ref="W3173">IF(LEN(C3173)&gt;0,IFERROR(IF(MATCH(C3173,$C$3:$C3172,0)&gt;0,N3173-INDEX($N$3:N3172,SUMPRODUCT(MAX(ROW($C$3:$C3172)*(C3173=$C$3:$C3172)))-2,1),""),""),"")</f>
        <v/>
      </c>
      <c r="X3173" s="156">
        <f t="shared" ca="1" si="339"/>
        <v>1</v>
      </c>
      <c r="Y3173" s="156">
        <f t="shared" ca="1" si="340"/>
        <v>1</v>
      </c>
    </row>
    <row r="3174" spans="2:25" hidden="1" x14ac:dyDescent="0.25">
      <c r="B3174" s="390" t="str">
        <f>IFERROR(IF(LEN(INDEX(PlansAndNotes!$B$6:$B$2005,ROW(A3174)-ROW($B$3)))=0,"",INDEX(PlansAndNotes!$B$6:$B$2005,ROW(A3174)-ROW($B$3))),"")</f>
        <v/>
      </c>
      <c r="C3174" s="387" t="str">
        <f t="shared" si="341"/>
        <v/>
      </c>
      <c r="D3174" s="361" t="str">
        <f>IFERROR(IF(LEN(C3174)&gt;0,IF(LEN(INDEX(TasksList!$C$6:$C$25,MATCH(C3174,TasksList!$B$6:$B$25,0),1))=0,"",INDEX(TasksList!$C$6:$C$25,MATCH(C3174,TasksList!$B$6:$B$25,0),1)),""),"")</f>
        <v/>
      </c>
      <c r="E3174" s="361" t="str">
        <f>IFERROR(IF(LEN(C3174)&gt;0,IF(LEN(INDEX(TasksList!$F$6:$F$25,MATCH(C3174,TasksList!$B$6:$B$25,0),1))=0,"not set!",INDEX(TasksList!$F$6:$F$25,MATCH(C3174,TasksList!$B$6:$B$25,0),1)),""),"")</f>
        <v/>
      </c>
      <c r="F3174" s="360" t="str">
        <f>IFERROR(IF(LEN(D3174)&gt;0,IF(LEN(INDEX(AdressBook!$D$6:$D$25,MATCH(D3174,AdressBook!$B$6:$B$25,0),1))=0,"",INDEX(AdressBook!$D$6:$D$25,MATCH(D3174,AdressBook!$B$6:$B$25,0),1)),""),"")</f>
        <v/>
      </c>
      <c r="G3174" s="361" t="str">
        <f>IFERROR(IF(LEN(INDEX(PlansAndNotes!$F$6:$F$4005,ROW(B3174)-ROW($C$3)))=0,"",INDEX(PlansAndNotes!$F$6:$F$4005,ROW(B3174)-ROW($C$3))),"")</f>
        <v/>
      </c>
      <c r="H3174" s="361" t="str">
        <f>IFERROR(IF(LEN(C3174)&gt;0,IF(LEN(INDEX(TasksList!$G$6:$G$25,MATCH(C3174,TasksList!$B$6:$B$25,0),1))=0,"",INDEX(TasksList!$G$6:$G$25,MATCH(C3174,TasksList!$B$6:$B$25,0),1)),""),"")</f>
        <v/>
      </c>
      <c r="N3174" s="362" t="str">
        <f>IFERROR(IF(LEN(INDEX(PlansAndNotes!$D$6:$D$4005,ROW(B3174)-ROW($C$3)))=0,"",INDEX(PlansAndNotes!$D$6:$D$4005,ROW(B3174)-ROW($C$3))),"")</f>
        <v/>
      </c>
      <c r="O3174" s="165" t="str">
        <f t="shared" si="336"/>
        <v/>
      </c>
      <c r="P3174" s="363" t="str">
        <f>IFERROR(IF(LEN(INDEX(PlansAndNotes!$E$6:$E$4005,ROW(B3174)-ROW($C$3)))=0,"",INDEX(PlansAndNotes!$E$6:$E$4005,ROW(B3174)-ROW($C$3))),"")</f>
        <v/>
      </c>
      <c r="Q3174" s="363" t="str">
        <f>IFERROR(IF(LEN(INDEX(PlansAndNotes!$G$6:$G$4005,ROW(B3174)-ROW($C$3)))=0,"",INDEX(PlansAndNotes!$G$6:$G$4005,ROW(B3174)-ROW($C$3))),"")</f>
        <v/>
      </c>
      <c r="R3174" s="361" t="str">
        <f>IFERROR(IF(LEN(D3174)&gt;0,IF(LEN(INDEX(AdressBook!$C$6:$C$25,MATCH(D3174,AdressBook!$B$6:$B$25,0),1))=0,"",INDEX(AdressBook!$C$6:$C$25,MATCH(D3174,AdressBook!$B$6:$B$25,0),1)),""),"")</f>
        <v/>
      </c>
      <c r="S3174" s="165">
        <f>IF(LEN(C3174)&gt;0,IFERROR(IF(MATCH(C3174,C3175:$C$4004,0)&gt;0,-1,ROW(S3174)-ROW($S$3)),ROW(S3174)-ROW($S$3)),-1)</f>
        <v>-1</v>
      </c>
      <c r="T3174" s="165">
        <f t="shared" si="337"/>
        <v>0</v>
      </c>
      <c r="U3174" s="165" t="str">
        <f t="shared" si="338"/>
        <v/>
      </c>
      <c r="V3174" s="165" t="str">
        <f>IFERROR(IF(OR(C3174="",S3174&lt;0),"",IF(SUBTOTAL(3,C3174:C3174)=0,-1,SUBTOTAL(3,$C$4:C3174))),"")</f>
        <v/>
      </c>
      <c r="W3174" s="156" t="str">
        <f t="array" ref="W3174">IF(LEN(C3174)&gt;0,IFERROR(IF(MATCH(C3174,$C$3:$C3173,0)&gt;0,N3174-INDEX($N$3:N3173,SUMPRODUCT(MAX(ROW($C$3:$C3173)*(C3174=$C$3:$C3173)))-2,1),""),""),"")</f>
        <v/>
      </c>
      <c r="X3174" s="156">
        <f t="shared" ca="1" si="339"/>
        <v>1</v>
      </c>
      <c r="Y3174" s="156">
        <f t="shared" ca="1" si="340"/>
        <v>1</v>
      </c>
    </row>
    <row r="3175" spans="2:25" hidden="1" x14ac:dyDescent="0.25">
      <c r="B3175" s="390" t="str">
        <f>IFERROR(IF(LEN(INDEX(PlansAndNotes!$B$6:$B$2005,ROW(A3175)-ROW($B$3)))=0,"",INDEX(PlansAndNotes!$B$6:$B$2005,ROW(A3175)-ROW($B$3))),"")</f>
        <v/>
      </c>
      <c r="C3175" s="387" t="str">
        <f t="shared" si="341"/>
        <v/>
      </c>
      <c r="D3175" s="361" t="str">
        <f>IFERROR(IF(LEN(C3175)&gt;0,IF(LEN(INDEX(TasksList!$C$6:$C$25,MATCH(C3175,TasksList!$B$6:$B$25,0),1))=0,"",INDEX(TasksList!$C$6:$C$25,MATCH(C3175,TasksList!$B$6:$B$25,0),1)),""),"")</f>
        <v/>
      </c>
      <c r="E3175" s="361" t="str">
        <f>IFERROR(IF(LEN(C3175)&gt;0,IF(LEN(INDEX(TasksList!$F$6:$F$25,MATCH(C3175,TasksList!$B$6:$B$25,0),1))=0,"not set!",INDEX(TasksList!$F$6:$F$25,MATCH(C3175,TasksList!$B$6:$B$25,0),1)),""),"")</f>
        <v/>
      </c>
      <c r="F3175" s="360" t="str">
        <f>IFERROR(IF(LEN(D3175)&gt;0,IF(LEN(INDEX(AdressBook!$D$6:$D$25,MATCH(D3175,AdressBook!$B$6:$B$25,0),1))=0,"",INDEX(AdressBook!$D$6:$D$25,MATCH(D3175,AdressBook!$B$6:$B$25,0),1)),""),"")</f>
        <v/>
      </c>
      <c r="G3175" s="361" t="str">
        <f>IFERROR(IF(LEN(INDEX(PlansAndNotes!$F$6:$F$4005,ROW(B3175)-ROW($C$3)))=0,"",INDEX(PlansAndNotes!$F$6:$F$4005,ROW(B3175)-ROW($C$3))),"")</f>
        <v/>
      </c>
      <c r="H3175" s="361" t="str">
        <f>IFERROR(IF(LEN(C3175)&gt;0,IF(LEN(INDEX(TasksList!$G$6:$G$25,MATCH(C3175,TasksList!$B$6:$B$25,0),1))=0,"",INDEX(TasksList!$G$6:$G$25,MATCH(C3175,TasksList!$B$6:$B$25,0),1)),""),"")</f>
        <v/>
      </c>
      <c r="N3175" s="362" t="str">
        <f>IFERROR(IF(LEN(INDEX(PlansAndNotes!$D$6:$D$4005,ROW(B3175)-ROW($C$3)))=0,"",INDEX(PlansAndNotes!$D$6:$D$4005,ROW(B3175)-ROW($C$3))),"")</f>
        <v/>
      </c>
      <c r="O3175" s="165" t="str">
        <f t="shared" si="336"/>
        <v/>
      </c>
      <c r="P3175" s="363" t="str">
        <f>IFERROR(IF(LEN(INDEX(PlansAndNotes!$E$6:$E$4005,ROW(B3175)-ROW($C$3)))=0,"",INDEX(PlansAndNotes!$E$6:$E$4005,ROW(B3175)-ROW($C$3))),"")</f>
        <v/>
      </c>
      <c r="Q3175" s="363" t="str">
        <f>IFERROR(IF(LEN(INDEX(PlansAndNotes!$G$6:$G$4005,ROW(B3175)-ROW($C$3)))=0,"",INDEX(PlansAndNotes!$G$6:$G$4005,ROW(B3175)-ROW($C$3))),"")</f>
        <v/>
      </c>
      <c r="R3175" s="361" t="str">
        <f>IFERROR(IF(LEN(D3175)&gt;0,IF(LEN(INDEX(AdressBook!$C$6:$C$25,MATCH(D3175,AdressBook!$B$6:$B$25,0),1))=0,"",INDEX(AdressBook!$C$6:$C$25,MATCH(D3175,AdressBook!$B$6:$B$25,0),1)),""),"")</f>
        <v/>
      </c>
      <c r="S3175" s="165">
        <f>IF(LEN(C3175)&gt;0,IFERROR(IF(MATCH(C3175,C3176:$C$4004,0)&gt;0,-1,ROW(S3175)-ROW($S$3)),ROW(S3175)-ROW($S$3)),-1)</f>
        <v>-1</v>
      </c>
      <c r="T3175" s="165">
        <f t="shared" si="337"/>
        <v>0</v>
      </c>
      <c r="U3175" s="165" t="str">
        <f t="shared" si="338"/>
        <v/>
      </c>
      <c r="V3175" s="165" t="str">
        <f>IFERROR(IF(OR(C3175="",S3175&lt;0),"",IF(SUBTOTAL(3,C3175:C3175)=0,-1,SUBTOTAL(3,$C$4:C3175))),"")</f>
        <v/>
      </c>
      <c r="W3175" s="156" t="str">
        <f t="array" ref="W3175">IF(LEN(C3175)&gt;0,IFERROR(IF(MATCH(C3175,$C$3:$C3174,0)&gt;0,N3175-INDEX($N$3:N3174,SUMPRODUCT(MAX(ROW($C$3:$C3174)*(C3175=$C$3:$C3174)))-2,1),""),""),"")</f>
        <v/>
      </c>
      <c r="X3175" s="156">
        <f t="shared" ca="1" si="339"/>
        <v>1</v>
      </c>
      <c r="Y3175" s="156">
        <f t="shared" ca="1" si="340"/>
        <v>1</v>
      </c>
    </row>
    <row r="3176" spans="2:25" hidden="1" x14ac:dyDescent="0.25">
      <c r="B3176" s="390" t="str">
        <f>IFERROR(IF(LEN(INDEX(PlansAndNotes!$B$6:$B$2005,ROW(A3176)-ROW($B$3)))=0,"",INDEX(PlansAndNotes!$B$6:$B$2005,ROW(A3176)-ROW($B$3))),"")</f>
        <v/>
      </c>
      <c r="C3176" s="387" t="str">
        <f t="shared" si="341"/>
        <v/>
      </c>
      <c r="D3176" s="361" t="str">
        <f>IFERROR(IF(LEN(C3176)&gt;0,IF(LEN(INDEX(TasksList!$C$6:$C$25,MATCH(C3176,TasksList!$B$6:$B$25,0),1))=0,"",INDEX(TasksList!$C$6:$C$25,MATCH(C3176,TasksList!$B$6:$B$25,0),1)),""),"")</f>
        <v/>
      </c>
      <c r="E3176" s="361" t="str">
        <f>IFERROR(IF(LEN(C3176)&gt;0,IF(LEN(INDEX(TasksList!$F$6:$F$25,MATCH(C3176,TasksList!$B$6:$B$25,0),1))=0,"not set!",INDEX(TasksList!$F$6:$F$25,MATCH(C3176,TasksList!$B$6:$B$25,0),1)),""),"")</f>
        <v/>
      </c>
      <c r="F3176" s="360" t="str">
        <f>IFERROR(IF(LEN(D3176)&gt;0,IF(LEN(INDEX(AdressBook!$D$6:$D$25,MATCH(D3176,AdressBook!$B$6:$B$25,0),1))=0,"",INDEX(AdressBook!$D$6:$D$25,MATCH(D3176,AdressBook!$B$6:$B$25,0),1)),""),"")</f>
        <v/>
      </c>
      <c r="G3176" s="361" t="str">
        <f>IFERROR(IF(LEN(INDEX(PlansAndNotes!$F$6:$F$4005,ROW(B3176)-ROW($C$3)))=0,"",INDEX(PlansAndNotes!$F$6:$F$4005,ROW(B3176)-ROW($C$3))),"")</f>
        <v/>
      </c>
      <c r="H3176" s="361" t="str">
        <f>IFERROR(IF(LEN(C3176)&gt;0,IF(LEN(INDEX(TasksList!$G$6:$G$25,MATCH(C3176,TasksList!$B$6:$B$25,0),1))=0,"",INDEX(TasksList!$G$6:$G$25,MATCH(C3176,TasksList!$B$6:$B$25,0),1)),""),"")</f>
        <v/>
      </c>
      <c r="N3176" s="362" t="str">
        <f>IFERROR(IF(LEN(INDEX(PlansAndNotes!$D$6:$D$4005,ROW(B3176)-ROW($C$3)))=0,"",INDEX(PlansAndNotes!$D$6:$D$4005,ROW(B3176)-ROW($C$3))),"")</f>
        <v/>
      </c>
      <c r="O3176" s="165" t="str">
        <f t="shared" si="336"/>
        <v/>
      </c>
      <c r="P3176" s="363" t="str">
        <f>IFERROR(IF(LEN(INDEX(PlansAndNotes!$E$6:$E$4005,ROW(B3176)-ROW($C$3)))=0,"",INDEX(PlansAndNotes!$E$6:$E$4005,ROW(B3176)-ROW($C$3))),"")</f>
        <v/>
      </c>
      <c r="Q3176" s="363" t="str">
        <f>IFERROR(IF(LEN(INDEX(PlansAndNotes!$G$6:$G$4005,ROW(B3176)-ROW($C$3)))=0,"",INDEX(PlansAndNotes!$G$6:$G$4005,ROW(B3176)-ROW($C$3))),"")</f>
        <v/>
      </c>
      <c r="R3176" s="361" t="str">
        <f>IFERROR(IF(LEN(D3176)&gt;0,IF(LEN(INDEX(AdressBook!$C$6:$C$25,MATCH(D3176,AdressBook!$B$6:$B$25,0),1))=0,"",INDEX(AdressBook!$C$6:$C$25,MATCH(D3176,AdressBook!$B$6:$B$25,0),1)),""),"")</f>
        <v/>
      </c>
      <c r="S3176" s="165">
        <f>IF(LEN(C3176)&gt;0,IFERROR(IF(MATCH(C3176,C3177:$C$4004,0)&gt;0,-1,ROW(S3176)-ROW($S$3)),ROW(S3176)-ROW($S$3)),-1)</f>
        <v>-1</v>
      </c>
      <c r="T3176" s="165">
        <f t="shared" si="337"/>
        <v>0</v>
      </c>
      <c r="U3176" s="165" t="str">
        <f t="shared" si="338"/>
        <v/>
      </c>
      <c r="V3176" s="165" t="str">
        <f>IFERROR(IF(OR(C3176="",S3176&lt;0),"",IF(SUBTOTAL(3,C3176:C3176)=0,-1,SUBTOTAL(3,$C$4:C3176))),"")</f>
        <v/>
      </c>
      <c r="W3176" s="156" t="str">
        <f t="array" ref="W3176">IF(LEN(C3176)&gt;0,IFERROR(IF(MATCH(C3176,$C$3:$C3175,0)&gt;0,N3176-INDEX($N$3:N3175,SUMPRODUCT(MAX(ROW($C$3:$C3175)*(C3176=$C$3:$C3175)))-2,1),""),""),"")</f>
        <v/>
      </c>
      <c r="X3176" s="156">
        <f t="shared" ca="1" si="339"/>
        <v>1</v>
      </c>
      <c r="Y3176" s="156">
        <f t="shared" ca="1" si="340"/>
        <v>1</v>
      </c>
    </row>
    <row r="3177" spans="2:25" hidden="1" x14ac:dyDescent="0.25">
      <c r="B3177" s="390" t="str">
        <f>IFERROR(IF(LEN(INDEX(PlansAndNotes!$B$6:$B$2005,ROW(A3177)-ROW($B$3)))=0,"",INDEX(PlansAndNotes!$B$6:$B$2005,ROW(A3177)-ROW($B$3))),"")</f>
        <v/>
      </c>
      <c r="C3177" s="387" t="str">
        <f t="shared" si="341"/>
        <v/>
      </c>
      <c r="D3177" s="361" t="str">
        <f>IFERROR(IF(LEN(C3177)&gt;0,IF(LEN(INDEX(TasksList!$C$6:$C$25,MATCH(C3177,TasksList!$B$6:$B$25,0),1))=0,"",INDEX(TasksList!$C$6:$C$25,MATCH(C3177,TasksList!$B$6:$B$25,0),1)),""),"")</f>
        <v/>
      </c>
      <c r="E3177" s="361" t="str">
        <f>IFERROR(IF(LEN(C3177)&gt;0,IF(LEN(INDEX(TasksList!$F$6:$F$25,MATCH(C3177,TasksList!$B$6:$B$25,0),1))=0,"not set!",INDEX(TasksList!$F$6:$F$25,MATCH(C3177,TasksList!$B$6:$B$25,0),1)),""),"")</f>
        <v/>
      </c>
      <c r="F3177" s="360" t="str">
        <f>IFERROR(IF(LEN(D3177)&gt;0,IF(LEN(INDEX(AdressBook!$D$6:$D$25,MATCH(D3177,AdressBook!$B$6:$B$25,0),1))=0,"",INDEX(AdressBook!$D$6:$D$25,MATCH(D3177,AdressBook!$B$6:$B$25,0),1)),""),"")</f>
        <v/>
      </c>
      <c r="G3177" s="361" t="str">
        <f>IFERROR(IF(LEN(INDEX(PlansAndNotes!$F$6:$F$4005,ROW(B3177)-ROW($C$3)))=0,"",INDEX(PlansAndNotes!$F$6:$F$4005,ROW(B3177)-ROW($C$3))),"")</f>
        <v/>
      </c>
      <c r="H3177" s="361" t="str">
        <f>IFERROR(IF(LEN(C3177)&gt;0,IF(LEN(INDEX(TasksList!$G$6:$G$25,MATCH(C3177,TasksList!$B$6:$B$25,0),1))=0,"",INDEX(TasksList!$G$6:$G$25,MATCH(C3177,TasksList!$B$6:$B$25,0),1)),""),"")</f>
        <v/>
      </c>
      <c r="N3177" s="362" t="str">
        <f>IFERROR(IF(LEN(INDEX(PlansAndNotes!$D$6:$D$4005,ROW(B3177)-ROW($C$3)))=0,"",INDEX(PlansAndNotes!$D$6:$D$4005,ROW(B3177)-ROW($C$3))),"")</f>
        <v/>
      </c>
      <c r="O3177" s="165" t="str">
        <f t="shared" si="336"/>
        <v/>
      </c>
      <c r="P3177" s="363" t="str">
        <f>IFERROR(IF(LEN(INDEX(PlansAndNotes!$E$6:$E$4005,ROW(B3177)-ROW($C$3)))=0,"",INDEX(PlansAndNotes!$E$6:$E$4005,ROW(B3177)-ROW($C$3))),"")</f>
        <v/>
      </c>
      <c r="Q3177" s="363" t="str">
        <f>IFERROR(IF(LEN(INDEX(PlansAndNotes!$G$6:$G$4005,ROW(B3177)-ROW($C$3)))=0,"",INDEX(PlansAndNotes!$G$6:$G$4005,ROW(B3177)-ROW($C$3))),"")</f>
        <v/>
      </c>
      <c r="R3177" s="361" t="str">
        <f>IFERROR(IF(LEN(D3177)&gt;0,IF(LEN(INDEX(AdressBook!$C$6:$C$25,MATCH(D3177,AdressBook!$B$6:$B$25,0),1))=0,"",INDEX(AdressBook!$C$6:$C$25,MATCH(D3177,AdressBook!$B$6:$B$25,0),1)),""),"")</f>
        <v/>
      </c>
      <c r="S3177" s="165">
        <f>IF(LEN(C3177)&gt;0,IFERROR(IF(MATCH(C3177,C3178:$C$4004,0)&gt;0,-1,ROW(S3177)-ROW($S$3)),ROW(S3177)-ROW($S$3)),-1)</f>
        <v>-1</v>
      </c>
      <c r="T3177" s="165">
        <f t="shared" si="337"/>
        <v>0</v>
      </c>
      <c r="U3177" s="165" t="str">
        <f t="shared" si="338"/>
        <v/>
      </c>
      <c r="V3177" s="165" t="str">
        <f>IFERROR(IF(OR(C3177="",S3177&lt;0),"",IF(SUBTOTAL(3,C3177:C3177)=0,-1,SUBTOTAL(3,$C$4:C3177))),"")</f>
        <v/>
      </c>
      <c r="W3177" s="156" t="str">
        <f t="array" ref="W3177">IF(LEN(C3177)&gt;0,IFERROR(IF(MATCH(C3177,$C$3:$C3176,0)&gt;0,N3177-INDEX($N$3:N3176,SUMPRODUCT(MAX(ROW($C$3:$C3176)*(C3177=$C$3:$C3176)))-2,1),""),""),"")</f>
        <v/>
      </c>
      <c r="X3177" s="156">
        <f t="shared" ca="1" si="339"/>
        <v>1</v>
      </c>
      <c r="Y3177" s="156">
        <f t="shared" ca="1" si="340"/>
        <v>1</v>
      </c>
    </row>
    <row r="3178" spans="2:25" hidden="1" x14ac:dyDescent="0.25">
      <c r="B3178" s="390" t="str">
        <f>IFERROR(IF(LEN(INDEX(PlansAndNotes!$B$6:$B$2005,ROW(A3178)-ROW($B$3)))=0,"",INDEX(PlansAndNotes!$B$6:$B$2005,ROW(A3178)-ROW($B$3))),"")</f>
        <v/>
      </c>
      <c r="C3178" s="387" t="str">
        <f t="shared" si="341"/>
        <v/>
      </c>
      <c r="D3178" s="361" t="str">
        <f>IFERROR(IF(LEN(C3178)&gt;0,IF(LEN(INDEX(TasksList!$C$6:$C$25,MATCH(C3178,TasksList!$B$6:$B$25,0),1))=0,"",INDEX(TasksList!$C$6:$C$25,MATCH(C3178,TasksList!$B$6:$B$25,0),1)),""),"")</f>
        <v/>
      </c>
      <c r="E3178" s="361" t="str">
        <f>IFERROR(IF(LEN(C3178)&gt;0,IF(LEN(INDEX(TasksList!$F$6:$F$25,MATCH(C3178,TasksList!$B$6:$B$25,0),1))=0,"not set!",INDEX(TasksList!$F$6:$F$25,MATCH(C3178,TasksList!$B$6:$B$25,0),1)),""),"")</f>
        <v/>
      </c>
      <c r="F3178" s="360" t="str">
        <f>IFERROR(IF(LEN(D3178)&gt;0,IF(LEN(INDEX(AdressBook!$D$6:$D$25,MATCH(D3178,AdressBook!$B$6:$B$25,0),1))=0,"",INDEX(AdressBook!$D$6:$D$25,MATCH(D3178,AdressBook!$B$6:$B$25,0),1)),""),"")</f>
        <v/>
      </c>
      <c r="G3178" s="361" t="str">
        <f>IFERROR(IF(LEN(INDEX(PlansAndNotes!$F$6:$F$4005,ROW(B3178)-ROW($C$3)))=0,"",INDEX(PlansAndNotes!$F$6:$F$4005,ROW(B3178)-ROW($C$3))),"")</f>
        <v/>
      </c>
      <c r="H3178" s="361" t="str">
        <f>IFERROR(IF(LEN(C3178)&gt;0,IF(LEN(INDEX(TasksList!$G$6:$G$25,MATCH(C3178,TasksList!$B$6:$B$25,0),1))=0,"",INDEX(TasksList!$G$6:$G$25,MATCH(C3178,TasksList!$B$6:$B$25,0),1)),""),"")</f>
        <v/>
      </c>
      <c r="N3178" s="362" t="str">
        <f>IFERROR(IF(LEN(INDEX(PlansAndNotes!$D$6:$D$4005,ROW(B3178)-ROW($C$3)))=0,"",INDEX(PlansAndNotes!$D$6:$D$4005,ROW(B3178)-ROW($C$3))),"")</f>
        <v/>
      </c>
      <c r="O3178" s="165" t="str">
        <f t="shared" si="336"/>
        <v/>
      </c>
      <c r="P3178" s="363" t="str">
        <f>IFERROR(IF(LEN(INDEX(PlansAndNotes!$E$6:$E$4005,ROW(B3178)-ROW($C$3)))=0,"",INDEX(PlansAndNotes!$E$6:$E$4005,ROW(B3178)-ROW($C$3))),"")</f>
        <v/>
      </c>
      <c r="Q3178" s="363" t="str">
        <f>IFERROR(IF(LEN(INDEX(PlansAndNotes!$G$6:$G$4005,ROW(B3178)-ROW($C$3)))=0,"",INDEX(PlansAndNotes!$G$6:$G$4005,ROW(B3178)-ROW($C$3))),"")</f>
        <v/>
      </c>
      <c r="R3178" s="361" t="str">
        <f>IFERROR(IF(LEN(D3178)&gt;0,IF(LEN(INDEX(AdressBook!$C$6:$C$25,MATCH(D3178,AdressBook!$B$6:$B$25,0),1))=0,"",INDEX(AdressBook!$C$6:$C$25,MATCH(D3178,AdressBook!$B$6:$B$25,0),1)),""),"")</f>
        <v/>
      </c>
      <c r="S3178" s="165">
        <f>IF(LEN(C3178)&gt;0,IFERROR(IF(MATCH(C3178,C3179:$C$4004,0)&gt;0,-1,ROW(S3178)-ROW($S$3)),ROW(S3178)-ROW($S$3)),-1)</f>
        <v>-1</v>
      </c>
      <c r="T3178" s="165">
        <f t="shared" si="337"/>
        <v>0</v>
      </c>
      <c r="U3178" s="165" t="str">
        <f t="shared" si="338"/>
        <v/>
      </c>
      <c r="V3178" s="165" t="str">
        <f>IFERROR(IF(OR(C3178="",S3178&lt;0),"",IF(SUBTOTAL(3,C3178:C3178)=0,-1,SUBTOTAL(3,$C$4:C3178))),"")</f>
        <v/>
      </c>
      <c r="W3178" s="156" t="str">
        <f t="array" ref="W3178">IF(LEN(C3178)&gt;0,IFERROR(IF(MATCH(C3178,$C$3:$C3177,0)&gt;0,N3178-INDEX($N$3:N3177,SUMPRODUCT(MAX(ROW($C$3:$C3177)*(C3178=$C$3:$C3177)))-2,1),""),""),"")</f>
        <v/>
      </c>
      <c r="X3178" s="156">
        <f t="shared" ca="1" si="339"/>
        <v>1</v>
      </c>
      <c r="Y3178" s="156">
        <f t="shared" ca="1" si="340"/>
        <v>1</v>
      </c>
    </row>
    <row r="3179" spans="2:25" hidden="1" x14ac:dyDescent="0.25">
      <c r="B3179" s="390" t="str">
        <f>IFERROR(IF(LEN(INDEX(PlansAndNotes!$B$6:$B$2005,ROW(A3179)-ROW($B$3)))=0,"",INDEX(PlansAndNotes!$B$6:$B$2005,ROW(A3179)-ROW($B$3))),"")</f>
        <v/>
      </c>
      <c r="C3179" s="387" t="str">
        <f t="shared" si="341"/>
        <v/>
      </c>
      <c r="D3179" s="361" t="str">
        <f>IFERROR(IF(LEN(C3179)&gt;0,IF(LEN(INDEX(TasksList!$C$6:$C$25,MATCH(C3179,TasksList!$B$6:$B$25,0),1))=0,"",INDEX(TasksList!$C$6:$C$25,MATCH(C3179,TasksList!$B$6:$B$25,0),1)),""),"")</f>
        <v/>
      </c>
      <c r="E3179" s="361" t="str">
        <f>IFERROR(IF(LEN(C3179)&gt;0,IF(LEN(INDEX(TasksList!$F$6:$F$25,MATCH(C3179,TasksList!$B$6:$B$25,0),1))=0,"not set!",INDEX(TasksList!$F$6:$F$25,MATCH(C3179,TasksList!$B$6:$B$25,0),1)),""),"")</f>
        <v/>
      </c>
      <c r="F3179" s="360" t="str">
        <f>IFERROR(IF(LEN(D3179)&gt;0,IF(LEN(INDEX(AdressBook!$D$6:$D$25,MATCH(D3179,AdressBook!$B$6:$B$25,0),1))=0,"",INDEX(AdressBook!$D$6:$D$25,MATCH(D3179,AdressBook!$B$6:$B$25,0),1)),""),"")</f>
        <v/>
      </c>
      <c r="G3179" s="361" t="str">
        <f>IFERROR(IF(LEN(INDEX(PlansAndNotes!$F$6:$F$4005,ROW(B3179)-ROW($C$3)))=0,"",INDEX(PlansAndNotes!$F$6:$F$4005,ROW(B3179)-ROW($C$3))),"")</f>
        <v/>
      </c>
      <c r="H3179" s="361" t="str">
        <f>IFERROR(IF(LEN(C3179)&gt;0,IF(LEN(INDEX(TasksList!$G$6:$G$25,MATCH(C3179,TasksList!$B$6:$B$25,0),1))=0,"",INDEX(TasksList!$G$6:$G$25,MATCH(C3179,TasksList!$B$6:$B$25,0),1)),""),"")</f>
        <v/>
      </c>
      <c r="N3179" s="362" t="str">
        <f>IFERROR(IF(LEN(INDEX(PlansAndNotes!$D$6:$D$4005,ROW(B3179)-ROW($C$3)))=0,"",INDEX(PlansAndNotes!$D$6:$D$4005,ROW(B3179)-ROW($C$3))),"")</f>
        <v/>
      </c>
      <c r="O3179" s="165" t="str">
        <f t="shared" si="336"/>
        <v/>
      </c>
      <c r="P3179" s="363" t="str">
        <f>IFERROR(IF(LEN(INDEX(PlansAndNotes!$E$6:$E$4005,ROW(B3179)-ROW($C$3)))=0,"",INDEX(PlansAndNotes!$E$6:$E$4005,ROW(B3179)-ROW($C$3))),"")</f>
        <v/>
      </c>
      <c r="Q3179" s="363" t="str">
        <f>IFERROR(IF(LEN(INDEX(PlansAndNotes!$G$6:$G$4005,ROW(B3179)-ROW($C$3)))=0,"",INDEX(PlansAndNotes!$G$6:$G$4005,ROW(B3179)-ROW($C$3))),"")</f>
        <v/>
      </c>
      <c r="R3179" s="361" t="str">
        <f>IFERROR(IF(LEN(D3179)&gt;0,IF(LEN(INDEX(AdressBook!$C$6:$C$25,MATCH(D3179,AdressBook!$B$6:$B$25,0),1))=0,"",INDEX(AdressBook!$C$6:$C$25,MATCH(D3179,AdressBook!$B$6:$B$25,0),1)),""),"")</f>
        <v/>
      </c>
      <c r="S3179" s="165">
        <f>IF(LEN(C3179)&gt;0,IFERROR(IF(MATCH(C3179,C3180:$C$4004,0)&gt;0,-1,ROW(S3179)-ROW($S$3)),ROW(S3179)-ROW($S$3)),-1)</f>
        <v>-1</v>
      </c>
      <c r="T3179" s="165">
        <f t="shared" si="337"/>
        <v>0</v>
      </c>
      <c r="U3179" s="165" t="str">
        <f t="shared" si="338"/>
        <v/>
      </c>
      <c r="V3179" s="165" t="str">
        <f>IFERROR(IF(OR(C3179="",S3179&lt;0),"",IF(SUBTOTAL(3,C3179:C3179)=0,-1,SUBTOTAL(3,$C$4:C3179))),"")</f>
        <v/>
      </c>
      <c r="W3179" s="156" t="str">
        <f t="array" ref="W3179">IF(LEN(C3179)&gt;0,IFERROR(IF(MATCH(C3179,$C$3:$C3178,0)&gt;0,N3179-INDEX($N$3:N3178,SUMPRODUCT(MAX(ROW($C$3:$C3178)*(C3179=$C$3:$C3178)))-2,1),""),""),"")</f>
        <v/>
      </c>
      <c r="X3179" s="156">
        <f t="shared" ca="1" si="339"/>
        <v>1</v>
      </c>
      <c r="Y3179" s="156">
        <f t="shared" ca="1" si="340"/>
        <v>1</v>
      </c>
    </row>
    <row r="3180" spans="2:25" hidden="1" x14ac:dyDescent="0.25">
      <c r="B3180" s="390" t="str">
        <f>IFERROR(IF(LEN(INDEX(PlansAndNotes!$B$6:$B$2005,ROW(A3180)-ROW($B$3)))=0,"",INDEX(PlansAndNotes!$B$6:$B$2005,ROW(A3180)-ROW($B$3))),"")</f>
        <v/>
      </c>
      <c r="C3180" s="387" t="str">
        <f t="shared" si="341"/>
        <v/>
      </c>
      <c r="D3180" s="361" t="str">
        <f>IFERROR(IF(LEN(C3180)&gt;0,IF(LEN(INDEX(TasksList!$C$6:$C$25,MATCH(C3180,TasksList!$B$6:$B$25,0),1))=0,"",INDEX(TasksList!$C$6:$C$25,MATCH(C3180,TasksList!$B$6:$B$25,0),1)),""),"")</f>
        <v/>
      </c>
      <c r="E3180" s="361" t="str">
        <f>IFERROR(IF(LEN(C3180)&gt;0,IF(LEN(INDEX(TasksList!$F$6:$F$25,MATCH(C3180,TasksList!$B$6:$B$25,0),1))=0,"not set!",INDEX(TasksList!$F$6:$F$25,MATCH(C3180,TasksList!$B$6:$B$25,0),1)),""),"")</f>
        <v/>
      </c>
      <c r="F3180" s="360" t="str">
        <f>IFERROR(IF(LEN(D3180)&gt;0,IF(LEN(INDEX(AdressBook!$D$6:$D$25,MATCH(D3180,AdressBook!$B$6:$B$25,0),1))=0,"",INDEX(AdressBook!$D$6:$D$25,MATCH(D3180,AdressBook!$B$6:$B$25,0),1)),""),"")</f>
        <v/>
      </c>
      <c r="G3180" s="361" t="str">
        <f>IFERROR(IF(LEN(INDEX(PlansAndNotes!$F$6:$F$4005,ROW(B3180)-ROW($C$3)))=0,"",INDEX(PlansAndNotes!$F$6:$F$4005,ROW(B3180)-ROW($C$3))),"")</f>
        <v/>
      </c>
      <c r="H3180" s="361" t="str">
        <f>IFERROR(IF(LEN(C3180)&gt;0,IF(LEN(INDEX(TasksList!$G$6:$G$25,MATCH(C3180,TasksList!$B$6:$B$25,0),1))=0,"",INDEX(TasksList!$G$6:$G$25,MATCH(C3180,TasksList!$B$6:$B$25,0),1)),""),"")</f>
        <v/>
      </c>
      <c r="N3180" s="362" t="str">
        <f>IFERROR(IF(LEN(INDEX(PlansAndNotes!$D$6:$D$4005,ROW(B3180)-ROW($C$3)))=0,"",INDEX(PlansAndNotes!$D$6:$D$4005,ROW(B3180)-ROW($C$3))),"")</f>
        <v/>
      </c>
      <c r="O3180" s="165" t="str">
        <f t="shared" si="336"/>
        <v/>
      </c>
      <c r="P3180" s="363" t="str">
        <f>IFERROR(IF(LEN(INDEX(PlansAndNotes!$E$6:$E$4005,ROW(B3180)-ROW($C$3)))=0,"",INDEX(PlansAndNotes!$E$6:$E$4005,ROW(B3180)-ROW($C$3))),"")</f>
        <v/>
      </c>
      <c r="Q3180" s="363" t="str">
        <f>IFERROR(IF(LEN(INDEX(PlansAndNotes!$G$6:$G$4005,ROW(B3180)-ROW($C$3)))=0,"",INDEX(PlansAndNotes!$G$6:$G$4005,ROW(B3180)-ROW($C$3))),"")</f>
        <v/>
      </c>
      <c r="R3180" s="361" t="str">
        <f>IFERROR(IF(LEN(D3180)&gt;0,IF(LEN(INDEX(AdressBook!$C$6:$C$25,MATCH(D3180,AdressBook!$B$6:$B$25,0),1))=0,"",INDEX(AdressBook!$C$6:$C$25,MATCH(D3180,AdressBook!$B$6:$B$25,0),1)),""),"")</f>
        <v/>
      </c>
      <c r="S3180" s="165">
        <f>IF(LEN(C3180)&gt;0,IFERROR(IF(MATCH(C3180,C3181:$C$4004,0)&gt;0,-1,ROW(S3180)-ROW($S$3)),ROW(S3180)-ROW($S$3)),-1)</f>
        <v>-1</v>
      </c>
      <c r="T3180" s="165">
        <f t="shared" si="337"/>
        <v>0</v>
      </c>
      <c r="U3180" s="165" t="str">
        <f t="shared" si="338"/>
        <v/>
      </c>
      <c r="V3180" s="165" t="str">
        <f>IFERROR(IF(OR(C3180="",S3180&lt;0),"",IF(SUBTOTAL(3,C3180:C3180)=0,-1,SUBTOTAL(3,$C$4:C3180))),"")</f>
        <v/>
      </c>
      <c r="W3180" s="156" t="str">
        <f t="array" ref="W3180">IF(LEN(C3180)&gt;0,IFERROR(IF(MATCH(C3180,$C$3:$C3179,0)&gt;0,N3180-INDEX($N$3:N3179,SUMPRODUCT(MAX(ROW($C$3:$C3179)*(C3180=$C$3:$C3179)))-2,1),""),""),"")</f>
        <v/>
      </c>
      <c r="X3180" s="156">
        <f t="shared" ca="1" si="339"/>
        <v>1</v>
      </c>
      <c r="Y3180" s="156">
        <f t="shared" ca="1" si="340"/>
        <v>1</v>
      </c>
    </row>
    <row r="3181" spans="2:25" hidden="1" x14ac:dyDescent="0.25">
      <c r="B3181" s="390" t="str">
        <f>IFERROR(IF(LEN(INDEX(PlansAndNotes!$B$6:$B$2005,ROW(A3181)-ROW($B$3)))=0,"",INDEX(PlansAndNotes!$B$6:$B$2005,ROW(A3181)-ROW($B$3))),"")</f>
        <v/>
      </c>
      <c r="C3181" s="387" t="str">
        <f t="shared" si="341"/>
        <v/>
      </c>
      <c r="D3181" s="361" t="str">
        <f>IFERROR(IF(LEN(C3181)&gt;0,IF(LEN(INDEX(TasksList!$C$6:$C$25,MATCH(C3181,TasksList!$B$6:$B$25,0),1))=0,"",INDEX(TasksList!$C$6:$C$25,MATCH(C3181,TasksList!$B$6:$B$25,0),1)),""),"")</f>
        <v/>
      </c>
      <c r="E3181" s="361" t="str">
        <f>IFERROR(IF(LEN(C3181)&gt;0,IF(LEN(INDEX(TasksList!$F$6:$F$25,MATCH(C3181,TasksList!$B$6:$B$25,0),1))=0,"not set!",INDEX(TasksList!$F$6:$F$25,MATCH(C3181,TasksList!$B$6:$B$25,0),1)),""),"")</f>
        <v/>
      </c>
      <c r="F3181" s="360" t="str">
        <f>IFERROR(IF(LEN(D3181)&gt;0,IF(LEN(INDEX(AdressBook!$D$6:$D$25,MATCH(D3181,AdressBook!$B$6:$B$25,0),1))=0,"",INDEX(AdressBook!$D$6:$D$25,MATCH(D3181,AdressBook!$B$6:$B$25,0),1)),""),"")</f>
        <v/>
      </c>
      <c r="G3181" s="361" t="str">
        <f>IFERROR(IF(LEN(INDEX(PlansAndNotes!$F$6:$F$4005,ROW(B3181)-ROW($C$3)))=0,"",INDEX(PlansAndNotes!$F$6:$F$4005,ROW(B3181)-ROW($C$3))),"")</f>
        <v/>
      </c>
      <c r="H3181" s="361" t="str">
        <f>IFERROR(IF(LEN(C3181)&gt;0,IF(LEN(INDEX(TasksList!$G$6:$G$25,MATCH(C3181,TasksList!$B$6:$B$25,0),1))=0,"",INDEX(TasksList!$G$6:$G$25,MATCH(C3181,TasksList!$B$6:$B$25,0),1)),""),"")</f>
        <v/>
      </c>
      <c r="N3181" s="362" t="str">
        <f>IFERROR(IF(LEN(INDEX(PlansAndNotes!$D$6:$D$4005,ROW(B3181)-ROW($C$3)))=0,"",INDEX(PlansAndNotes!$D$6:$D$4005,ROW(B3181)-ROW($C$3))),"")</f>
        <v/>
      </c>
      <c r="O3181" s="165" t="str">
        <f t="shared" si="336"/>
        <v/>
      </c>
      <c r="P3181" s="363" t="str">
        <f>IFERROR(IF(LEN(INDEX(PlansAndNotes!$E$6:$E$4005,ROW(B3181)-ROW($C$3)))=0,"",INDEX(PlansAndNotes!$E$6:$E$4005,ROW(B3181)-ROW($C$3))),"")</f>
        <v/>
      </c>
      <c r="Q3181" s="363" t="str">
        <f>IFERROR(IF(LEN(INDEX(PlansAndNotes!$G$6:$G$4005,ROW(B3181)-ROW($C$3)))=0,"",INDEX(PlansAndNotes!$G$6:$G$4005,ROW(B3181)-ROW($C$3))),"")</f>
        <v/>
      </c>
      <c r="R3181" s="361" t="str">
        <f>IFERROR(IF(LEN(D3181)&gt;0,IF(LEN(INDEX(AdressBook!$C$6:$C$25,MATCH(D3181,AdressBook!$B$6:$B$25,0),1))=0,"",INDEX(AdressBook!$C$6:$C$25,MATCH(D3181,AdressBook!$B$6:$B$25,0),1)),""),"")</f>
        <v/>
      </c>
      <c r="S3181" s="165">
        <f>IF(LEN(C3181)&gt;0,IFERROR(IF(MATCH(C3181,C3182:$C$4004,0)&gt;0,-1,ROW(S3181)-ROW($S$3)),ROW(S3181)-ROW($S$3)),-1)</f>
        <v>-1</v>
      </c>
      <c r="T3181" s="165">
        <f t="shared" si="337"/>
        <v>0</v>
      </c>
      <c r="U3181" s="165" t="str">
        <f t="shared" si="338"/>
        <v/>
      </c>
      <c r="V3181" s="165" t="str">
        <f>IFERROR(IF(OR(C3181="",S3181&lt;0),"",IF(SUBTOTAL(3,C3181:C3181)=0,-1,SUBTOTAL(3,$C$4:C3181))),"")</f>
        <v/>
      </c>
      <c r="W3181" s="156" t="str">
        <f t="array" ref="W3181">IF(LEN(C3181)&gt;0,IFERROR(IF(MATCH(C3181,$C$3:$C3180,0)&gt;0,N3181-INDEX($N$3:N3180,SUMPRODUCT(MAX(ROW($C$3:$C3180)*(C3181=$C$3:$C3180)))-2,1),""),""),"")</f>
        <v/>
      </c>
      <c r="X3181" s="156">
        <f t="shared" ca="1" si="339"/>
        <v>1</v>
      </c>
      <c r="Y3181" s="156">
        <f t="shared" ca="1" si="340"/>
        <v>1</v>
      </c>
    </row>
    <row r="3182" spans="2:25" hidden="1" x14ac:dyDescent="0.25">
      <c r="B3182" s="390" t="str">
        <f>IFERROR(IF(LEN(INDEX(PlansAndNotes!$B$6:$B$2005,ROW(A3182)-ROW($B$3)))=0,"",INDEX(PlansAndNotes!$B$6:$B$2005,ROW(A3182)-ROW($B$3))),"")</f>
        <v/>
      </c>
      <c r="C3182" s="387" t="str">
        <f t="shared" si="341"/>
        <v/>
      </c>
      <c r="D3182" s="361" t="str">
        <f>IFERROR(IF(LEN(C3182)&gt;0,IF(LEN(INDEX(TasksList!$C$6:$C$25,MATCH(C3182,TasksList!$B$6:$B$25,0),1))=0,"",INDEX(TasksList!$C$6:$C$25,MATCH(C3182,TasksList!$B$6:$B$25,0),1)),""),"")</f>
        <v/>
      </c>
      <c r="E3182" s="361" t="str">
        <f>IFERROR(IF(LEN(C3182)&gt;0,IF(LEN(INDEX(TasksList!$F$6:$F$25,MATCH(C3182,TasksList!$B$6:$B$25,0),1))=0,"not set!",INDEX(TasksList!$F$6:$F$25,MATCH(C3182,TasksList!$B$6:$B$25,0),1)),""),"")</f>
        <v/>
      </c>
      <c r="F3182" s="360" t="str">
        <f>IFERROR(IF(LEN(D3182)&gt;0,IF(LEN(INDEX(AdressBook!$D$6:$D$25,MATCH(D3182,AdressBook!$B$6:$B$25,0),1))=0,"",INDEX(AdressBook!$D$6:$D$25,MATCH(D3182,AdressBook!$B$6:$B$25,0),1)),""),"")</f>
        <v/>
      </c>
      <c r="G3182" s="361" t="str">
        <f>IFERROR(IF(LEN(INDEX(PlansAndNotes!$F$6:$F$4005,ROW(B3182)-ROW($C$3)))=0,"",INDEX(PlansAndNotes!$F$6:$F$4005,ROW(B3182)-ROW($C$3))),"")</f>
        <v/>
      </c>
      <c r="H3182" s="361" t="str">
        <f>IFERROR(IF(LEN(C3182)&gt;0,IF(LEN(INDEX(TasksList!$G$6:$G$25,MATCH(C3182,TasksList!$B$6:$B$25,0),1))=0,"",INDEX(TasksList!$G$6:$G$25,MATCH(C3182,TasksList!$B$6:$B$25,0),1)),""),"")</f>
        <v/>
      </c>
      <c r="N3182" s="362" t="str">
        <f>IFERROR(IF(LEN(INDEX(PlansAndNotes!$D$6:$D$4005,ROW(B3182)-ROW($C$3)))=0,"",INDEX(PlansAndNotes!$D$6:$D$4005,ROW(B3182)-ROW($C$3))),"")</f>
        <v/>
      </c>
      <c r="O3182" s="165" t="str">
        <f t="shared" si="336"/>
        <v/>
      </c>
      <c r="P3182" s="363" t="str">
        <f>IFERROR(IF(LEN(INDEX(PlansAndNotes!$E$6:$E$4005,ROW(B3182)-ROW($C$3)))=0,"",INDEX(PlansAndNotes!$E$6:$E$4005,ROW(B3182)-ROW($C$3))),"")</f>
        <v/>
      </c>
      <c r="Q3182" s="363" t="str">
        <f>IFERROR(IF(LEN(INDEX(PlansAndNotes!$G$6:$G$4005,ROW(B3182)-ROW($C$3)))=0,"",INDEX(PlansAndNotes!$G$6:$G$4005,ROW(B3182)-ROW($C$3))),"")</f>
        <v/>
      </c>
      <c r="R3182" s="361" t="str">
        <f>IFERROR(IF(LEN(D3182)&gt;0,IF(LEN(INDEX(AdressBook!$C$6:$C$25,MATCH(D3182,AdressBook!$B$6:$B$25,0),1))=0,"",INDEX(AdressBook!$C$6:$C$25,MATCH(D3182,AdressBook!$B$6:$B$25,0),1)),""),"")</f>
        <v/>
      </c>
      <c r="S3182" s="165">
        <f>IF(LEN(C3182)&gt;0,IFERROR(IF(MATCH(C3182,C3183:$C$4004,0)&gt;0,-1,ROW(S3182)-ROW($S$3)),ROW(S3182)-ROW($S$3)),-1)</f>
        <v>-1</v>
      </c>
      <c r="T3182" s="165">
        <f t="shared" si="337"/>
        <v>0</v>
      </c>
      <c r="U3182" s="165" t="str">
        <f t="shared" si="338"/>
        <v/>
      </c>
      <c r="V3182" s="165" t="str">
        <f>IFERROR(IF(OR(C3182="",S3182&lt;0),"",IF(SUBTOTAL(3,C3182:C3182)=0,-1,SUBTOTAL(3,$C$4:C3182))),"")</f>
        <v/>
      </c>
      <c r="W3182" s="156" t="str">
        <f t="array" ref="W3182">IF(LEN(C3182)&gt;0,IFERROR(IF(MATCH(C3182,$C$3:$C3181,0)&gt;0,N3182-INDEX($N$3:N3181,SUMPRODUCT(MAX(ROW($C$3:$C3181)*(C3182=$C$3:$C3181)))-2,1),""),""),"")</f>
        <v/>
      </c>
      <c r="X3182" s="156">
        <f t="shared" ca="1" si="339"/>
        <v>1</v>
      </c>
      <c r="Y3182" s="156">
        <f t="shared" ca="1" si="340"/>
        <v>1</v>
      </c>
    </row>
    <row r="3183" spans="2:25" hidden="1" x14ac:dyDescent="0.25">
      <c r="B3183" s="390" t="str">
        <f>IFERROR(IF(LEN(INDEX(PlansAndNotes!$B$6:$B$2005,ROW(A3183)-ROW($B$3)))=0,"",INDEX(PlansAndNotes!$B$6:$B$2005,ROW(A3183)-ROW($B$3))),"")</f>
        <v/>
      </c>
      <c r="C3183" s="387" t="str">
        <f t="shared" si="341"/>
        <v/>
      </c>
      <c r="D3183" s="361" t="str">
        <f>IFERROR(IF(LEN(C3183)&gt;0,IF(LEN(INDEX(TasksList!$C$6:$C$25,MATCH(C3183,TasksList!$B$6:$B$25,0),1))=0,"",INDEX(TasksList!$C$6:$C$25,MATCH(C3183,TasksList!$B$6:$B$25,0),1)),""),"")</f>
        <v/>
      </c>
      <c r="E3183" s="361" t="str">
        <f>IFERROR(IF(LEN(C3183)&gt;0,IF(LEN(INDEX(TasksList!$F$6:$F$25,MATCH(C3183,TasksList!$B$6:$B$25,0),1))=0,"not set!",INDEX(TasksList!$F$6:$F$25,MATCH(C3183,TasksList!$B$6:$B$25,0),1)),""),"")</f>
        <v/>
      </c>
      <c r="F3183" s="360" t="str">
        <f>IFERROR(IF(LEN(D3183)&gt;0,IF(LEN(INDEX(AdressBook!$D$6:$D$25,MATCH(D3183,AdressBook!$B$6:$B$25,0),1))=0,"",INDEX(AdressBook!$D$6:$D$25,MATCH(D3183,AdressBook!$B$6:$B$25,0),1)),""),"")</f>
        <v/>
      </c>
      <c r="G3183" s="361" t="str">
        <f>IFERROR(IF(LEN(INDEX(PlansAndNotes!$F$6:$F$4005,ROW(B3183)-ROW($C$3)))=0,"",INDEX(PlansAndNotes!$F$6:$F$4005,ROW(B3183)-ROW($C$3))),"")</f>
        <v/>
      </c>
      <c r="H3183" s="361" t="str">
        <f>IFERROR(IF(LEN(C3183)&gt;0,IF(LEN(INDEX(TasksList!$G$6:$G$25,MATCH(C3183,TasksList!$B$6:$B$25,0),1))=0,"",INDEX(TasksList!$G$6:$G$25,MATCH(C3183,TasksList!$B$6:$B$25,0),1)),""),"")</f>
        <v/>
      </c>
      <c r="N3183" s="362" t="str">
        <f>IFERROR(IF(LEN(INDEX(PlansAndNotes!$D$6:$D$4005,ROW(B3183)-ROW($C$3)))=0,"",INDEX(PlansAndNotes!$D$6:$D$4005,ROW(B3183)-ROW($C$3))),"")</f>
        <v/>
      </c>
      <c r="O3183" s="165" t="str">
        <f t="shared" si="336"/>
        <v/>
      </c>
      <c r="P3183" s="363" t="str">
        <f>IFERROR(IF(LEN(INDEX(PlansAndNotes!$E$6:$E$4005,ROW(B3183)-ROW($C$3)))=0,"",INDEX(PlansAndNotes!$E$6:$E$4005,ROW(B3183)-ROW($C$3))),"")</f>
        <v/>
      </c>
      <c r="Q3183" s="363" t="str">
        <f>IFERROR(IF(LEN(INDEX(PlansAndNotes!$G$6:$G$4005,ROW(B3183)-ROW($C$3)))=0,"",INDEX(PlansAndNotes!$G$6:$G$4005,ROW(B3183)-ROW($C$3))),"")</f>
        <v/>
      </c>
      <c r="R3183" s="361" t="str">
        <f>IFERROR(IF(LEN(D3183)&gt;0,IF(LEN(INDEX(AdressBook!$C$6:$C$25,MATCH(D3183,AdressBook!$B$6:$B$25,0),1))=0,"",INDEX(AdressBook!$C$6:$C$25,MATCH(D3183,AdressBook!$B$6:$B$25,0),1)),""),"")</f>
        <v/>
      </c>
      <c r="S3183" s="165">
        <f>IF(LEN(C3183)&gt;0,IFERROR(IF(MATCH(C3183,C3184:$C$4004,0)&gt;0,-1,ROW(S3183)-ROW($S$3)),ROW(S3183)-ROW($S$3)),-1)</f>
        <v>-1</v>
      </c>
      <c r="T3183" s="165">
        <f t="shared" si="337"/>
        <v>0</v>
      </c>
      <c r="U3183" s="165" t="str">
        <f t="shared" si="338"/>
        <v/>
      </c>
      <c r="V3183" s="165" t="str">
        <f>IFERROR(IF(OR(C3183="",S3183&lt;0),"",IF(SUBTOTAL(3,C3183:C3183)=0,-1,SUBTOTAL(3,$C$4:C3183))),"")</f>
        <v/>
      </c>
      <c r="W3183" s="156" t="str">
        <f t="array" ref="W3183">IF(LEN(C3183)&gt;0,IFERROR(IF(MATCH(C3183,$C$3:$C3182,0)&gt;0,N3183-INDEX($N$3:N3182,SUMPRODUCT(MAX(ROW($C$3:$C3182)*(C3183=$C$3:$C3182)))-2,1),""),""),"")</f>
        <v/>
      </c>
      <c r="X3183" s="156">
        <f t="shared" ca="1" si="339"/>
        <v>1</v>
      </c>
      <c r="Y3183" s="156">
        <f t="shared" ca="1" si="340"/>
        <v>1</v>
      </c>
    </row>
    <row r="3184" spans="2:25" hidden="1" x14ac:dyDescent="0.25">
      <c r="B3184" s="390" t="str">
        <f>IFERROR(IF(LEN(INDEX(PlansAndNotes!$B$6:$B$2005,ROW(A3184)-ROW($B$3)))=0,"",INDEX(PlansAndNotes!$B$6:$B$2005,ROW(A3184)-ROW($B$3))),"")</f>
        <v/>
      </c>
      <c r="C3184" s="387" t="str">
        <f t="shared" si="341"/>
        <v/>
      </c>
      <c r="D3184" s="361" t="str">
        <f>IFERROR(IF(LEN(C3184)&gt;0,IF(LEN(INDEX(TasksList!$C$6:$C$25,MATCH(C3184,TasksList!$B$6:$B$25,0),1))=0,"",INDEX(TasksList!$C$6:$C$25,MATCH(C3184,TasksList!$B$6:$B$25,0),1)),""),"")</f>
        <v/>
      </c>
      <c r="E3184" s="361" t="str">
        <f>IFERROR(IF(LEN(C3184)&gt;0,IF(LEN(INDEX(TasksList!$F$6:$F$25,MATCH(C3184,TasksList!$B$6:$B$25,0),1))=0,"not set!",INDEX(TasksList!$F$6:$F$25,MATCH(C3184,TasksList!$B$6:$B$25,0),1)),""),"")</f>
        <v/>
      </c>
      <c r="F3184" s="360" t="str">
        <f>IFERROR(IF(LEN(D3184)&gt;0,IF(LEN(INDEX(AdressBook!$D$6:$D$25,MATCH(D3184,AdressBook!$B$6:$B$25,0),1))=0,"",INDEX(AdressBook!$D$6:$D$25,MATCH(D3184,AdressBook!$B$6:$B$25,0),1)),""),"")</f>
        <v/>
      </c>
      <c r="G3184" s="361" t="str">
        <f>IFERROR(IF(LEN(INDEX(PlansAndNotes!$F$6:$F$4005,ROW(B3184)-ROW($C$3)))=0,"",INDEX(PlansAndNotes!$F$6:$F$4005,ROW(B3184)-ROW($C$3))),"")</f>
        <v/>
      </c>
      <c r="H3184" s="361" t="str">
        <f>IFERROR(IF(LEN(C3184)&gt;0,IF(LEN(INDEX(TasksList!$G$6:$G$25,MATCH(C3184,TasksList!$B$6:$B$25,0),1))=0,"",INDEX(TasksList!$G$6:$G$25,MATCH(C3184,TasksList!$B$6:$B$25,0),1)),""),"")</f>
        <v/>
      </c>
      <c r="N3184" s="362" t="str">
        <f>IFERROR(IF(LEN(INDEX(PlansAndNotes!$D$6:$D$4005,ROW(B3184)-ROW($C$3)))=0,"",INDEX(PlansAndNotes!$D$6:$D$4005,ROW(B3184)-ROW($C$3))),"")</f>
        <v/>
      </c>
      <c r="O3184" s="165" t="str">
        <f t="shared" si="336"/>
        <v/>
      </c>
      <c r="P3184" s="363" t="str">
        <f>IFERROR(IF(LEN(INDEX(PlansAndNotes!$E$6:$E$4005,ROW(B3184)-ROW($C$3)))=0,"",INDEX(PlansAndNotes!$E$6:$E$4005,ROW(B3184)-ROW($C$3))),"")</f>
        <v/>
      </c>
      <c r="Q3184" s="363" t="str">
        <f>IFERROR(IF(LEN(INDEX(PlansAndNotes!$G$6:$G$4005,ROW(B3184)-ROW($C$3)))=0,"",INDEX(PlansAndNotes!$G$6:$G$4005,ROW(B3184)-ROW($C$3))),"")</f>
        <v/>
      </c>
      <c r="R3184" s="361" t="str">
        <f>IFERROR(IF(LEN(D3184)&gt;0,IF(LEN(INDEX(AdressBook!$C$6:$C$25,MATCH(D3184,AdressBook!$B$6:$B$25,0),1))=0,"",INDEX(AdressBook!$C$6:$C$25,MATCH(D3184,AdressBook!$B$6:$B$25,0),1)),""),"")</f>
        <v/>
      </c>
      <c r="S3184" s="165">
        <f>IF(LEN(C3184)&gt;0,IFERROR(IF(MATCH(C3184,C3185:$C$4004,0)&gt;0,-1,ROW(S3184)-ROW($S$3)),ROW(S3184)-ROW($S$3)),-1)</f>
        <v>-1</v>
      </c>
      <c r="T3184" s="165">
        <f t="shared" si="337"/>
        <v>0</v>
      </c>
      <c r="U3184" s="165" t="str">
        <f t="shared" si="338"/>
        <v/>
      </c>
      <c r="V3184" s="165" t="str">
        <f>IFERROR(IF(OR(C3184="",S3184&lt;0),"",IF(SUBTOTAL(3,C3184:C3184)=0,-1,SUBTOTAL(3,$C$4:C3184))),"")</f>
        <v/>
      </c>
      <c r="W3184" s="156" t="str">
        <f t="array" ref="W3184">IF(LEN(C3184)&gt;0,IFERROR(IF(MATCH(C3184,$C$3:$C3183,0)&gt;0,N3184-INDEX($N$3:N3183,SUMPRODUCT(MAX(ROW($C$3:$C3183)*(C3184=$C$3:$C3183)))-2,1),""),""),"")</f>
        <v/>
      </c>
      <c r="X3184" s="156">
        <f t="shared" ca="1" si="339"/>
        <v>1</v>
      </c>
      <c r="Y3184" s="156">
        <f t="shared" ca="1" si="340"/>
        <v>1</v>
      </c>
    </row>
    <row r="3185" spans="2:25" hidden="1" x14ac:dyDescent="0.25">
      <c r="B3185" s="390" t="str">
        <f>IFERROR(IF(LEN(INDEX(PlansAndNotes!$B$6:$B$2005,ROW(A3185)-ROW($B$3)))=0,"",INDEX(PlansAndNotes!$B$6:$B$2005,ROW(A3185)-ROW($B$3))),"")</f>
        <v/>
      </c>
      <c r="C3185" s="387" t="str">
        <f t="shared" si="341"/>
        <v/>
      </c>
      <c r="D3185" s="361" t="str">
        <f>IFERROR(IF(LEN(C3185)&gt;0,IF(LEN(INDEX(TasksList!$C$6:$C$25,MATCH(C3185,TasksList!$B$6:$B$25,0),1))=0,"",INDEX(TasksList!$C$6:$C$25,MATCH(C3185,TasksList!$B$6:$B$25,0),1)),""),"")</f>
        <v/>
      </c>
      <c r="E3185" s="361" t="str">
        <f>IFERROR(IF(LEN(C3185)&gt;0,IF(LEN(INDEX(TasksList!$F$6:$F$25,MATCH(C3185,TasksList!$B$6:$B$25,0),1))=0,"not set!",INDEX(TasksList!$F$6:$F$25,MATCH(C3185,TasksList!$B$6:$B$25,0),1)),""),"")</f>
        <v/>
      </c>
      <c r="F3185" s="360" t="str">
        <f>IFERROR(IF(LEN(D3185)&gt;0,IF(LEN(INDEX(AdressBook!$D$6:$D$25,MATCH(D3185,AdressBook!$B$6:$B$25,0),1))=0,"",INDEX(AdressBook!$D$6:$D$25,MATCH(D3185,AdressBook!$B$6:$B$25,0),1)),""),"")</f>
        <v/>
      </c>
      <c r="G3185" s="361" t="str">
        <f>IFERROR(IF(LEN(INDEX(PlansAndNotes!$F$6:$F$4005,ROW(B3185)-ROW($C$3)))=0,"",INDEX(PlansAndNotes!$F$6:$F$4005,ROW(B3185)-ROW($C$3))),"")</f>
        <v/>
      </c>
      <c r="H3185" s="361" t="str">
        <f>IFERROR(IF(LEN(C3185)&gt;0,IF(LEN(INDEX(TasksList!$G$6:$G$25,MATCH(C3185,TasksList!$B$6:$B$25,0),1))=0,"",INDEX(TasksList!$G$6:$G$25,MATCH(C3185,TasksList!$B$6:$B$25,0),1)),""),"")</f>
        <v/>
      </c>
      <c r="N3185" s="362" t="str">
        <f>IFERROR(IF(LEN(INDEX(PlansAndNotes!$D$6:$D$4005,ROW(B3185)-ROW($C$3)))=0,"",INDEX(PlansAndNotes!$D$6:$D$4005,ROW(B3185)-ROW($C$3))),"")</f>
        <v/>
      </c>
      <c r="O3185" s="165" t="str">
        <f t="shared" si="336"/>
        <v/>
      </c>
      <c r="P3185" s="363" t="str">
        <f>IFERROR(IF(LEN(INDEX(PlansAndNotes!$E$6:$E$4005,ROW(B3185)-ROW($C$3)))=0,"",INDEX(PlansAndNotes!$E$6:$E$4005,ROW(B3185)-ROW($C$3))),"")</f>
        <v/>
      </c>
      <c r="Q3185" s="363" t="str">
        <f>IFERROR(IF(LEN(INDEX(PlansAndNotes!$G$6:$G$4005,ROW(B3185)-ROW($C$3)))=0,"",INDEX(PlansAndNotes!$G$6:$G$4005,ROW(B3185)-ROW($C$3))),"")</f>
        <v/>
      </c>
      <c r="R3185" s="361" t="str">
        <f>IFERROR(IF(LEN(D3185)&gt;0,IF(LEN(INDEX(AdressBook!$C$6:$C$25,MATCH(D3185,AdressBook!$B$6:$B$25,0),1))=0,"",INDEX(AdressBook!$C$6:$C$25,MATCH(D3185,AdressBook!$B$6:$B$25,0),1)),""),"")</f>
        <v/>
      </c>
      <c r="S3185" s="165">
        <f>IF(LEN(C3185)&gt;0,IFERROR(IF(MATCH(C3185,C3186:$C$4004,0)&gt;0,-1,ROW(S3185)-ROW($S$3)),ROW(S3185)-ROW($S$3)),-1)</f>
        <v>-1</v>
      </c>
      <c r="T3185" s="165">
        <f t="shared" si="337"/>
        <v>0</v>
      </c>
      <c r="U3185" s="165" t="str">
        <f t="shared" si="338"/>
        <v/>
      </c>
      <c r="V3185" s="165" t="str">
        <f>IFERROR(IF(OR(C3185="",S3185&lt;0),"",IF(SUBTOTAL(3,C3185:C3185)=0,-1,SUBTOTAL(3,$C$4:C3185))),"")</f>
        <v/>
      </c>
      <c r="W3185" s="156" t="str">
        <f t="array" ref="W3185">IF(LEN(C3185)&gt;0,IFERROR(IF(MATCH(C3185,$C$3:$C3184,0)&gt;0,N3185-INDEX($N$3:N3184,SUMPRODUCT(MAX(ROW($C$3:$C3184)*(C3185=$C$3:$C3184)))-2,1),""),""),"")</f>
        <v/>
      </c>
      <c r="X3185" s="156">
        <f t="shared" ca="1" si="339"/>
        <v>1</v>
      </c>
      <c r="Y3185" s="156">
        <f t="shared" ca="1" si="340"/>
        <v>1</v>
      </c>
    </row>
    <row r="3186" spans="2:25" hidden="1" x14ac:dyDescent="0.25">
      <c r="B3186" s="390" t="str">
        <f>IFERROR(IF(LEN(INDEX(PlansAndNotes!$B$6:$B$2005,ROW(A3186)-ROW($B$3)))=0,"",INDEX(PlansAndNotes!$B$6:$B$2005,ROW(A3186)-ROW($B$3))),"")</f>
        <v/>
      </c>
      <c r="C3186" s="387" t="str">
        <f t="shared" si="341"/>
        <v/>
      </c>
      <c r="D3186" s="361" t="str">
        <f>IFERROR(IF(LEN(C3186)&gt;0,IF(LEN(INDEX(TasksList!$C$6:$C$25,MATCH(C3186,TasksList!$B$6:$B$25,0),1))=0,"",INDEX(TasksList!$C$6:$C$25,MATCH(C3186,TasksList!$B$6:$B$25,0),1)),""),"")</f>
        <v/>
      </c>
      <c r="E3186" s="361" t="str">
        <f>IFERROR(IF(LEN(C3186)&gt;0,IF(LEN(INDEX(TasksList!$F$6:$F$25,MATCH(C3186,TasksList!$B$6:$B$25,0),1))=0,"not set!",INDEX(TasksList!$F$6:$F$25,MATCH(C3186,TasksList!$B$6:$B$25,0),1)),""),"")</f>
        <v/>
      </c>
      <c r="F3186" s="360" t="str">
        <f>IFERROR(IF(LEN(D3186)&gt;0,IF(LEN(INDEX(AdressBook!$D$6:$D$25,MATCH(D3186,AdressBook!$B$6:$B$25,0),1))=0,"",INDEX(AdressBook!$D$6:$D$25,MATCH(D3186,AdressBook!$B$6:$B$25,0),1)),""),"")</f>
        <v/>
      </c>
      <c r="G3186" s="361" t="str">
        <f>IFERROR(IF(LEN(INDEX(PlansAndNotes!$F$6:$F$4005,ROW(B3186)-ROW($C$3)))=0,"",INDEX(PlansAndNotes!$F$6:$F$4005,ROW(B3186)-ROW($C$3))),"")</f>
        <v/>
      </c>
      <c r="H3186" s="361" t="str">
        <f>IFERROR(IF(LEN(C3186)&gt;0,IF(LEN(INDEX(TasksList!$G$6:$G$25,MATCH(C3186,TasksList!$B$6:$B$25,0),1))=0,"",INDEX(TasksList!$G$6:$G$25,MATCH(C3186,TasksList!$B$6:$B$25,0),1)),""),"")</f>
        <v/>
      </c>
      <c r="N3186" s="362" t="str">
        <f>IFERROR(IF(LEN(INDEX(PlansAndNotes!$D$6:$D$4005,ROW(B3186)-ROW($C$3)))=0,"",INDEX(PlansAndNotes!$D$6:$D$4005,ROW(B3186)-ROW($C$3))),"")</f>
        <v/>
      </c>
      <c r="O3186" s="165" t="str">
        <f t="shared" si="336"/>
        <v/>
      </c>
      <c r="P3186" s="363" t="str">
        <f>IFERROR(IF(LEN(INDEX(PlansAndNotes!$E$6:$E$4005,ROW(B3186)-ROW($C$3)))=0,"",INDEX(PlansAndNotes!$E$6:$E$4005,ROW(B3186)-ROW($C$3))),"")</f>
        <v/>
      </c>
      <c r="Q3186" s="363" t="str">
        <f>IFERROR(IF(LEN(INDEX(PlansAndNotes!$G$6:$G$4005,ROW(B3186)-ROW($C$3)))=0,"",INDEX(PlansAndNotes!$G$6:$G$4005,ROW(B3186)-ROW($C$3))),"")</f>
        <v/>
      </c>
      <c r="R3186" s="361" t="str">
        <f>IFERROR(IF(LEN(D3186)&gt;0,IF(LEN(INDEX(AdressBook!$C$6:$C$25,MATCH(D3186,AdressBook!$B$6:$B$25,0),1))=0,"",INDEX(AdressBook!$C$6:$C$25,MATCH(D3186,AdressBook!$B$6:$B$25,0),1)),""),"")</f>
        <v/>
      </c>
      <c r="S3186" s="165">
        <f>IF(LEN(C3186)&gt;0,IFERROR(IF(MATCH(C3186,C3187:$C$4004,0)&gt;0,-1,ROW(S3186)-ROW($S$3)),ROW(S3186)-ROW($S$3)),-1)</f>
        <v>-1</v>
      </c>
      <c r="T3186" s="165">
        <f t="shared" si="337"/>
        <v>0</v>
      </c>
      <c r="U3186" s="165" t="str">
        <f t="shared" si="338"/>
        <v/>
      </c>
      <c r="V3186" s="165" t="str">
        <f>IFERROR(IF(OR(C3186="",S3186&lt;0),"",IF(SUBTOTAL(3,C3186:C3186)=0,-1,SUBTOTAL(3,$C$4:C3186))),"")</f>
        <v/>
      </c>
      <c r="W3186" s="156" t="str">
        <f t="array" ref="W3186">IF(LEN(C3186)&gt;0,IFERROR(IF(MATCH(C3186,$C$3:$C3185,0)&gt;0,N3186-INDEX($N$3:N3185,SUMPRODUCT(MAX(ROW($C$3:$C3185)*(C3186=$C$3:$C3185)))-2,1),""),""),"")</f>
        <v/>
      </c>
      <c r="X3186" s="156">
        <f t="shared" ca="1" si="339"/>
        <v>1</v>
      </c>
      <c r="Y3186" s="156">
        <f t="shared" ca="1" si="340"/>
        <v>1</v>
      </c>
    </row>
    <row r="3187" spans="2:25" hidden="1" x14ac:dyDescent="0.25">
      <c r="B3187" s="390" t="str">
        <f>IFERROR(IF(LEN(INDEX(PlansAndNotes!$B$6:$B$2005,ROW(A3187)-ROW($B$3)))=0,"",INDEX(PlansAndNotes!$B$6:$B$2005,ROW(A3187)-ROW($B$3))),"")</f>
        <v/>
      </c>
      <c r="C3187" s="387" t="str">
        <f t="shared" si="341"/>
        <v/>
      </c>
      <c r="D3187" s="361" t="str">
        <f>IFERROR(IF(LEN(C3187)&gt;0,IF(LEN(INDEX(TasksList!$C$6:$C$25,MATCH(C3187,TasksList!$B$6:$B$25,0),1))=0,"",INDEX(TasksList!$C$6:$C$25,MATCH(C3187,TasksList!$B$6:$B$25,0),1)),""),"")</f>
        <v/>
      </c>
      <c r="E3187" s="361" t="str">
        <f>IFERROR(IF(LEN(C3187)&gt;0,IF(LEN(INDEX(TasksList!$F$6:$F$25,MATCH(C3187,TasksList!$B$6:$B$25,0),1))=0,"not set!",INDEX(TasksList!$F$6:$F$25,MATCH(C3187,TasksList!$B$6:$B$25,0),1)),""),"")</f>
        <v/>
      </c>
      <c r="F3187" s="360" t="str">
        <f>IFERROR(IF(LEN(D3187)&gt;0,IF(LEN(INDEX(AdressBook!$D$6:$D$25,MATCH(D3187,AdressBook!$B$6:$B$25,0),1))=0,"",INDEX(AdressBook!$D$6:$D$25,MATCH(D3187,AdressBook!$B$6:$B$25,0),1)),""),"")</f>
        <v/>
      </c>
      <c r="G3187" s="361" t="str">
        <f>IFERROR(IF(LEN(INDEX(PlansAndNotes!$F$6:$F$4005,ROW(B3187)-ROW($C$3)))=0,"",INDEX(PlansAndNotes!$F$6:$F$4005,ROW(B3187)-ROW($C$3))),"")</f>
        <v/>
      </c>
      <c r="H3187" s="361" t="str">
        <f>IFERROR(IF(LEN(C3187)&gt;0,IF(LEN(INDEX(TasksList!$G$6:$G$25,MATCH(C3187,TasksList!$B$6:$B$25,0),1))=0,"",INDEX(TasksList!$G$6:$G$25,MATCH(C3187,TasksList!$B$6:$B$25,0),1)),""),"")</f>
        <v/>
      </c>
      <c r="N3187" s="362" t="str">
        <f>IFERROR(IF(LEN(INDEX(PlansAndNotes!$D$6:$D$4005,ROW(B3187)-ROW($C$3)))=0,"",INDEX(PlansAndNotes!$D$6:$D$4005,ROW(B3187)-ROW($C$3))),"")</f>
        <v/>
      </c>
      <c r="O3187" s="165" t="str">
        <f t="shared" si="336"/>
        <v/>
      </c>
      <c r="P3187" s="363" t="str">
        <f>IFERROR(IF(LEN(INDEX(PlansAndNotes!$E$6:$E$4005,ROW(B3187)-ROW($C$3)))=0,"",INDEX(PlansAndNotes!$E$6:$E$4005,ROW(B3187)-ROW($C$3))),"")</f>
        <v/>
      </c>
      <c r="Q3187" s="363" t="str">
        <f>IFERROR(IF(LEN(INDEX(PlansAndNotes!$G$6:$G$4005,ROW(B3187)-ROW($C$3)))=0,"",INDEX(PlansAndNotes!$G$6:$G$4005,ROW(B3187)-ROW($C$3))),"")</f>
        <v/>
      </c>
      <c r="R3187" s="361" t="str">
        <f>IFERROR(IF(LEN(D3187)&gt;0,IF(LEN(INDEX(AdressBook!$C$6:$C$25,MATCH(D3187,AdressBook!$B$6:$B$25,0),1))=0,"",INDEX(AdressBook!$C$6:$C$25,MATCH(D3187,AdressBook!$B$6:$B$25,0),1)),""),"")</f>
        <v/>
      </c>
      <c r="S3187" s="165">
        <f>IF(LEN(C3187)&gt;0,IFERROR(IF(MATCH(C3187,C3188:$C$4004,0)&gt;0,-1,ROW(S3187)-ROW($S$3)),ROW(S3187)-ROW($S$3)),-1)</f>
        <v>-1</v>
      </c>
      <c r="T3187" s="165">
        <f t="shared" si="337"/>
        <v>0</v>
      </c>
      <c r="U3187" s="165" t="str">
        <f t="shared" si="338"/>
        <v/>
      </c>
      <c r="V3187" s="165" t="str">
        <f>IFERROR(IF(OR(C3187="",S3187&lt;0),"",IF(SUBTOTAL(3,C3187:C3187)=0,-1,SUBTOTAL(3,$C$4:C3187))),"")</f>
        <v/>
      </c>
      <c r="W3187" s="156" t="str">
        <f t="array" ref="W3187">IF(LEN(C3187)&gt;0,IFERROR(IF(MATCH(C3187,$C$3:$C3186,0)&gt;0,N3187-INDEX($N$3:N3186,SUMPRODUCT(MAX(ROW($C$3:$C3186)*(C3187=$C$3:$C3186)))-2,1),""),""),"")</f>
        <v/>
      </c>
      <c r="X3187" s="156">
        <f t="shared" ca="1" si="339"/>
        <v>1</v>
      </c>
      <c r="Y3187" s="156">
        <f t="shared" ca="1" si="340"/>
        <v>1</v>
      </c>
    </row>
    <row r="3188" spans="2:25" hidden="1" x14ac:dyDescent="0.25">
      <c r="B3188" s="390" t="str">
        <f>IFERROR(IF(LEN(INDEX(PlansAndNotes!$B$6:$B$2005,ROW(A3188)-ROW($B$3)))=0,"",INDEX(PlansAndNotes!$B$6:$B$2005,ROW(A3188)-ROW($B$3))),"")</f>
        <v/>
      </c>
      <c r="C3188" s="387" t="str">
        <f t="shared" si="341"/>
        <v/>
      </c>
      <c r="D3188" s="361" t="str">
        <f>IFERROR(IF(LEN(C3188)&gt;0,IF(LEN(INDEX(TasksList!$C$6:$C$25,MATCH(C3188,TasksList!$B$6:$B$25,0),1))=0,"",INDEX(TasksList!$C$6:$C$25,MATCH(C3188,TasksList!$B$6:$B$25,0),1)),""),"")</f>
        <v/>
      </c>
      <c r="E3188" s="361" t="str">
        <f>IFERROR(IF(LEN(C3188)&gt;0,IF(LEN(INDEX(TasksList!$F$6:$F$25,MATCH(C3188,TasksList!$B$6:$B$25,0),1))=0,"not set!",INDEX(TasksList!$F$6:$F$25,MATCH(C3188,TasksList!$B$6:$B$25,0),1)),""),"")</f>
        <v/>
      </c>
      <c r="F3188" s="360" t="str">
        <f>IFERROR(IF(LEN(D3188)&gt;0,IF(LEN(INDEX(AdressBook!$D$6:$D$25,MATCH(D3188,AdressBook!$B$6:$B$25,0),1))=0,"",INDEX(AdressBook!$D$6:$D$25,MATCH(D3188,AdressBook!$B$6:$B$25,0),1)),""),"")</f>
        <v/>
      </c>
      <c r="G3188" s="361" t="str">
        <f>IFERROR(IF(LEN(INDEX(PlansAndNotes!$F$6:$F$4005,ROW(B3188)-ROW($C$3)))=0,"",INDEX(PlansAndNotes!$F$6:$F$4005,ROW(B3188)-ROW($C$3))),"")</f>
        <v/>
      </c>
      <c r="H3188" s="361" t="str">
        <f>IFERROR(IF(LEN(C3188)&gt;0,IF(LEN(INDEX(TasksList!$G$6:$G$25,MATCH(C3188,TasksList!$B$6:$B$25,0),1))=0,"",INDEX(TasksList!$G$6:$G$25,MATCH(C3188,TasksList!$B$6:$B$25,0),1)),""),"")</f>
        <v/>
      </c>
      <c r="N3188" s="362" t="str">
        <f>IFERROR(IF(LEN(INDEX(PlansAndNotes!$D$6:$D$4005,ROW(B3188)-ROW($C$3)))=0,"",INDEX(PlansAndNotes!$D$6:$D$4005,ROW(B3188)-ROW($C$3))),"")</f>
        <v/>
      </c>
      <c r="O3188" s="165" t="str">
        <f t="shared" si="336"/>
        <v/>
      </c>
      <c r="P3188" s="363" t="str">
        <f>IFERROR(IF(LEN(INDEX(PlansAndNotes!$E$6:$E$4005,ROW(B3188)-ROW($C$3)))=0,"",INDEX(PlansAndNotes!$E$6:$E$4005,ROW(B3188)-ROW($C$3))),"")</f>
        <v/>
      </c>
      <c r="Q3188" s="363" t="str">
        <f>IFERROR(IF(LEN(INDEX(PlansAndNotes!$G$6:$G$4005,ROW(B3188)-ROW($C$3)))=0,"",INDEX(PlansAndNotes!$G$6:$G$4005,ROW(B3188)-ROW($C$3))),"")</f>
        <v/>
      </c>
      <c r="R3188" s="361" t="str">
        <f>IFERROR(IF(LEN(D3188)&gt;0,IF(LEN(INDEX(AdressBook!$C$6:$C$25,MATCH(D3188,AdressBook!$B$6:$B$25,0),1))=0,"",INDEX(AdressBook!$C$6:$C$25,MATCH(D3188,AdressBook!$B$6:$B$25,0),1)),""),"")</f>
        <v/>
      </c>
      <c r="S3188" s="165">
        <f>IF(LEN(C3188)&gt;0,IFERROR(IF(MATCH(C3188,C3189:$C$4004,0)&gt;0,-1,ROW(S3188)-ROW($S$3)),ROW(S3188)-ROW($S$3)),-1)</f>
        <v>-1</v>
      </c>
      <c r="T3188" s="165">
        <f t="shared" si="337"/>
        <v>0</v>
      </c>
      <c r="U3188" s="165" t="str">
        <f t="shared" si="338"/>
        <v/>
      </c>
      <c r="V3188" s="165" t="str">
        <f>IFERROR(IF(OR(C3188="",S3188&lt;0),"",IF(SUBTOTAL(3,C3188:C3188)=0,-1,SUBTOTAL(3,$C$4:C3188))),"")</f>
        <v/>
      </c>
      <c r="W3188" s="156" t="str">
        <f t="array" ref="W3188">IF(LEN(C3188)&gt;0,IFERROR(IF(MATCH(C3188,$C$3:$C3187,0)&gt;0,N3188-INDEX($N$3:N3187,SUMPRODUCT(MAX(ROW($C$3:$C3187)*(C3188=$C$3:$C3187)))-2,1),""),""),"")</f>
        <v/>
      </c>
      <c r="X3188" s="156">
        <f t="shared" ca="1" si="339"/>
        <v>1</v>
      </c>
      <c r="Y3188" s="156">
        <f t="shared" ca="1" si="340"/>
        <v>1</v>
      </c>
    </row>
    <row r="3189" spans="2:25" hidden="1" x14ac:dyDescent="0.25">
      <c r="B3189" s="390" t="str">
        <f>IFERROR(IF(LEN(INDEX(PlansAndNotes!$B$6:$B$2005,ROW(A3189)-ROW($B$3)))=0,"",INDEX(PlansAndNotes!$B$6:$B$2005,ROW(A3189)-ROW($B$3))),"")</f>
        <v/>
      </c>
      <c r="C3189" s="387" t="str">
        <f t="shared" si="341"/>
        <v/>
      </c>
      <c r="D3189" s="361" t="str">
        <f>IFERROR(IF(LEN(C3189)&gt;0,IF(LEN(INDEX(TasksList!$C$6:$C$25,MATCH(C3189,TasksList!$B$6:$B$25,0),1))=0,"",INDEX(TasksList!$C$6:$C$25,MATCH(C3189,TasksList!$B$6:$B$25,0),1)),""),"")</f>
        <v/>
      </c>
      <c r="E3189" s="361" t="str">
        <f>IFERROR(IF(LEN(C3189)&gt;0,IF(LEN(INDEX(TasksList!$F$6:$F$25,MATCH(C3189,TasksList!$B$6:$B$25,0),1))=0,"not set!",INDEX(TasksList!$F$6:$F$25,MATCH(C3189,TasksList!$B$6:$B$25,0),1)),""),"")</f>
        <v/>
      </c>
      <c r="F3189" s="360" t="str">
        <f>IFERROR(IF(LEN(D3189)&gt;0,IF(LEN(INDEX(AdressBook!$D$6:$D$25,MATCH(D3189,AdressBook!$B$6:$B$25,0),1))=0,"",INDEX(AdressBook!$D$6:$D$25,MATCH(D3189,AdressBook!$B$6:$B$25,0),1)),""),"")</f>
        <v/>
      </c>
      <c r="G3189" s="361" t="str">
        <f>IFERROR(IF(LEN(INDEX(PlansAndNotes!$F$6:$F$4005,ROW(B3189)-ROW($C$3)))=0,"",INDEX(PlansAndNotes!$F$6:$F$4005,ROW(B3189)-ROW($C$3))),"")</f>
        <v/>
      </c>
      <c r="H3189" s="361" t="str">
        <f>IFERROR(IF(LEN(C3189)&gt;0,IF(LEN(INDEX(TasksList!$G$6:$G$25,MATCH(C3189,TasksList!$B$6:$B$25,0),1))=0,"",INDEX(TasksList!$G$6:$G$25,MATCH(C3189,TasksList!$B$6:$B$25,0),1)),""),"")</f>
        <v/>
      </c>
      <c r="N3189" s="362" t="str">
        <f>IFERROR(IF(LEN(INDEX(PlansAndNotes!$D$6:$D$4005,ROW(B3189)-ROW($C$3)))=0,"",INDEX(PlansAndNotes!$D$6:$D$4005,ROW(B3189)-ROW($C$3))),"")</f>
        <v/>
      </c>
      <c r="O3189" s="165" t="str">
        <f t="shared" si="336"/>
        <v/>
      </c>
      <c r="P3189" s="363" t="str">
        <f>IFERROR(IF(LEN(INDEX(PlansAndNotes!$E$6:$E$4005,ROW(B3189)-ROW($C$3)))=0,"",INDEX(PlansAndNotes!$E$6:$E$4005,ROW(B3189)-ROW($C$3))),"")</f>
        <v/>
      </c>
      <c r="Q3189" s="363" t="str">
        <f>IFERROR(IF(LEN(INDEX(PlansAndNotes!$G$6:$G$4005,ROW(B3189)-ROW($C$3)))=0,"",INDEX(PlansAndNotes!$G$6:$G$4005,ROW(B3189)-ROW($C$3))),"")</f>
        <v/>
      </c>
      <c r="R3189" s="361" t="str">
        <f>IFERROR(IF(LEN(D3189)&gt;0,IF(LEN(INDEX(AdressBook!$C$6:$C$25,MATCH(D3189,AdressBook!$B$6:$B$25,0),1))=0,"",INDEX(AdressBook!$C$6:$C$25,MATCH(D3189,AdressBook!$B$6:$B$25,0),1)),""),"")</f>
        <v/>
      </c>
      <c r="S3189" s="165">
        <f>IF(LEN(C3189)&gt;0,IFERROR(IF(MATCH(C3189,C3190:$C$4004,0)&gt;0,-1,ROW(S3189)-ROW($S$3)),ROW(S3189)-ROW($S$3)),-1)</f>
        <v>-1</v>
      </c>
      <c r="T3189" s="165">
        <f t="shared" si="337"/>
        <v>0</v>
      </c>
      <c r="U3189" s="165" t="str">
        <f t="shared" si="338"/>
        <v/>
      </c>
      <c r="V3189" s="165" t="str">
        <f>IFERROR(IF(OR(C3189="",S3189&lt;0),"",IF(SUBTOTAL(3,C3189:C3189)=0,-1,SUBTOTAL(3,$C$4:C3189))),"")</f>
        <v/>
      </c>
      <c r="W3189" s="156" t="str">
        <f t="array" ref="W3189">IF(LEN(C3189)&gt;0,IFERROR(IF(MATCH(C3189,$C$3:$C3188,0)&gt;0,N3189-INDEX($N$3:N3188,SUMPRODUCT(MAX(ROW($C$3:$C3188)*(C3189=$C$3:$C3188)))-2,1),""),""),"")</f>
        <v/>
      </c>
      <c r="X3189" s="156">
        <f t="shared" ca="1" si="339"/>
        <v>1</v>
      </c>
      <c r="Y3189" s="156">
        <f t="shared" ca="1" si="340"/>
        <v>1</v>
      </c>
    </row>
    <row r="3190" spans="2:25" hidden="1" x14ac:dyDescent="0.25">
      <c r="B3190" s="390" t="str">
        <f>IFERROR(IF(LEN(INDEX(PlansAndNotes!$B$6:$B$2005,ROW(A3190)-ROW($B$3)))=0,"",INDEX(PlansAndNotes!$B$6:$B$2005,ROW(A3190)-ROW($B$3))),"")</f>
        <v/>
      </c>
      <c r="C3190" s="387" t="str">
        <f t="shared" si="341"/>
        <v/>
      </c>
      <c r="D3190" s="361" t="str">
        <f>IFERROR(IF(LEN(C3190)&gt;0,IF(LEN(INDEX(TasksList!$C$6:$C$25,MATCH(C3190,TasksList!$B$6:$B$25,0),1))=0,"",INDEX(TasksList!$C$6:$C$25,MATCH(C3190,TasksList!$B$6:$B$25,0),1)),""),"")</f>
        <v/>
      </c>
      <c r="E3190" s="361" t="str">
        <f>IFERROR(IF(LEN(C3190)&gt;0,IF(LEN(INDEX(TasksList!$F$6:$F$25,MATCH(C3190,TasksList!$B$6:$B$25,0),1))=0,"not set!",INDEX(TasksList!$F$6:$F$25,MATCH(C3190,TasksList!$B$6:$B$25,0),1)),""),"")</f>
        <v/>
      </c>
      <c r="F3190" s="360" t="str">
        <f>IFERROR(IF(LEN(D3190)&gt;0,IF(LEN(INDEX(AdressBook!$D$6:$D$25,MATCH(D3190,AdressBook!$B$6:$B$25,0),1))=0,"",INDEX(AdressBook!$D$6:$D$25,MATCH(D3190,AdressBook!$B$6:$B$25,0),1)),""),"")</f>
        <v/>
      </c>
      <c r="G3190" s="361" t="str">
        <f>IFERROR(IF(LEN(INDEX(PlansAndNotes!$F$6:$F$4005,ROW(B3190)-ROW($C$3)))=0,"",INDEX(PlansAndNotes!$F$6:$F$4005,ROW(B3190)-ROW($C$3))),"")</f>
        <v/>
      </c>
      <c r="H3190" s="361" t="str">
        <f>IFERROR(IF(LEN(C3190)&gt;0,IF(LEN(INDEX(TasksList!$G$6:$G$25,MATCH(C3190,TasksList!$B$6:$B$25,0),1))=0,"",INDEX(TasksList!$G$6:$G$25,MATCH(C3190,TasksList!$B$6:$B$25,0),1)),""),"")</f>
        <v/>
      </c>
      <c r="N3190" s="362" t="str">
        <f>IFERROR(IF(LEN(INDEX(PlansAndNotes!$D$6:$D$4005,ROW(B3190)-ROW($C$3)))=0,"",INDEX(PlansAndNotes!$D$6:$D$4005,ROW(B3190)-ROW($C$3))),"")</f>
        <v/>
      </c>
      <c r="O3190" s="165" t="str">
        <f t="shared" si="336"/>
        <v/>
      </c>
      <c r="P3190" s="363" t="str">
        <f>IFERROR(IF(LEN(INDEX(PlansAndNotes!$E$6:$E$4005,ROW(B3190)-ROW($C$3)))=0,"",INDEX(PlansAndNotes!$E$6:$E$4005,ROW(B3190)-ROW($C$3))),"")</f>
        <v/>
      </c>
      <c r="Q3190" s="363" t="str">
        <f>IFERROR(IF(LEN(INDEX(PlansAndNotes!$G$6:$G$4005,ROW(B3190)-ROW($C$3)))=0,"",INDEX(PlansAndNotes!$G$6:$G$4005,ROW(B3190)-ROW($C$3))),"")</f>
        <v/>
      </c>
      <c r="R3190" s="361" t="str">
        <f>IFERROR(IF(LEN(D3190)&gt;0,IF(LEN(INDEX(AdressBook!$C$6:$C$25,MATCH(D3190,AdressBook!$B$6:$B$25,0),1))=0,"",INDEX(AdressBook!$C$6:$C$25,MATCH(D3190,AdressBook!$B$6:$B$25,0),1)),""),"")</f>
        <v/>
      </c>
      <c r="S3190" s="165">
        <f>IF(LEN(C3190)&gt;0,IFERROR(IF(MATCH(C3190,C3191:$C$4004,0)&gt;0,-1,ROW(S3190)-ROW($S$3)),ROW(S3190)-ROW($S$3)),-1)</f>
        <v>-1</v>
      </c>
      <c r="T3190" s="165">
        <f t="shared" si="337"/>
        <v>0</v>
      </c>
      <c r="U3190" s="165" t="str">
        <f t="shared" si="338"/>
        <v/>
      </c>
      <c r="V3190" s="165" t="str">
        <f>IFERROR(IF(OR(C3190="",S3190&lt;0),"",IF(SUBTOTAL(3,C3190:C3190)=0,-1,SUBTOTAL(3,$C$4:C3190))),"")</f>
        <v/>
      </c>
      <c r="W3190" s="156" t="str">
        <f t="array" ref="W3190">IF(LEN(C3190)&gt;0,IFERROR(IF(MATCH(C3190,$C$3:$C3189,0)&gt;0,N3190-INDEX($N$3:N3189,SUMPRODUCT(MAX(ROW($C$3:$C3189)*(C3190=$C$3:$C3189)))-2,1),""),""),"")</f>
        <v/>
      </c>
      <c r="X3190" s="156">
        <f t="shared" ca="1" si="339"/>
        <v>1</v>
      </c>
      <c r="Y3190" s="156">
        <f t="shared" ca="1" si="340"/>
        <v>1</v>
      </c>
    </row>
    <row r="3191" spans="2:25" hidden="1" x14ac:dyDescent="0.25">
      <c r="B3191" s="390" t="str">
        <f>IFERROR(IF(LEN(INDEX(PlansAndNotes!$B$6:$B$2005,ROW(A3191)-ROW($B$3)))=0,"",INDEX(PlansAndNotes!$B$6:$B$2005,ROW(A3191)-ROW($B$3))),"")</f>
        <v/>
      </c>
      <c r="C3191" s="387" t="str">
        <f t="shared" si="341"/>
        <v/>
      </c>
      <c r="D3191" s="361" t="str">
        <f>IFERROR(IF(LEN(C3191)&gt;0,IF(LEN(INDEX(TasksList!$C$6:$C$25,MATCH(C3191,TasksList!$B$6:$B$25,0),1))=0,"",INDEX(TasksList!$C$6:$C$25,MATCH(C3191,TasksList!$B$6:$B$25,0),1)),""),"")</f>
        <v/>
      </c>
      <c r="E3191" s="361" t="str">
        <f>IFERROR(IF(LEN(C3191)&gt;0,IF(LEN(INDEX(TasksList!$F$6:$F$25,MATCH(C3191,TasksList!$B$6:$B$25,0),1))=0,"not set!",INDEX(TasksList!$F$6:$F$25,MATCH(C3191,TasksList!$B$6:$B$25,0),1)),""),"")</f>
        <v/>
      </c>
      <c r="F3191" s="360" t="str">
        <f>IFERROR(IF(LEN(D3191)&gt;0,IF(LEN(INDEX(AdressBook!$D$6:$D$25,MATCH(D3191,AdressBook!$B$6:$B$25,0),1))=0,"",INDEX(AdressBook!$D$6:$D$25,MATCH(D3191,AdressBook!$B$6:$B$25,0),1)),""),"")</f>
        <v/>
      </c>
      <c r="G3191" s="361" t="str">
        <f>IFERROR(IF(LEN(INDEX(PlansAndNotes!$F$6:$F$4005,ROW(B3191)-ROW($C$3)))=0,"",INDEX(PlansAndNotes!$F$6:$F$4005,ROW(B3191)-ROW($C$3))),"")</f>
        <v/>
      </c>
      <c r="H3191" s="361" t="str">
        <f>IFERROR(IF(LEN(C3191)&gt;0,IF(LEN(INDEX(TasksList!$G$6:$G$25,MATCH(C3191,TasksList!$B$6:$B$25,0),1))=0,"",INDEX(TasksList!$G$6:$G$25,MATCH(C3191,TasksList!$B$6:$B$25,0),1)),""),"")</f>
        <v/>
      </c>
      <c r="N3191" s="362" t="str">
        <f>IFERROR(IF(LEN(INDEX(PlansAndNotes!$D$6:$D$4005,ROW(B3191)-ROW($C$3)))=0,"",INDEX(PlansAndNotes!$D$6:$D$4005,ROW(B3191)-ROW($C$3))),"")</f>
        <v/>
      </c>
      <c r="O3191" s="165" t="str">
        <f t="shared" si="336"/>
        <v/>
      </c>
      <c r="P3191" s="363" t="str">
        <f>IFERROR(IF(LEN(INDEX(PlansAndNotes!$E$6:$E$4005,ROW(B3191)-ROW($C$3)))=0,"",INDEX(PlansAndNotes!$E$6:$E$4005,ROW(B3191)-ROW($C$3))),"")</f>
        <v/>
      </c>
      <c r="Q3191" s="363" t="str">
        <f>IFERROR(IF(LEN(INDEX(PlansAndNotes!$G$6:$G$4005,ROW(B3191)-ROW($C$3)))=0,"",INDEX(PlansAndNotes!$G$6:$G$4005,ROW(B3191)-ROW($C$3))),"")</f>
        <v/>
      </c>
      <c r="R3191" s="361" t="str">
        <f>IFERROR(IF(LEN(D3191)&gt;0,IF(LEN(INDEX(AdressBook!$C$6:$C$25,MATCH(D3191,AdressBook!$B$6:$B$25,0),1))=0,"",INDEX(AdressBook!$C$6:$C$25,MATCH(D3191,AdressBook!$B$6:$B$25,0),1)),""),"")</f>
        <v/>
      </c>
      <c r="S3191" s="165">
        <f>IF(LEN(C3191)&gt;0,IFERROR(IF(MATCH(C3191,C3192:$C$4004,0)&gt;0,-1,ROW(S3191)-ROW($S$3)),ROW(S3191)-ROW($S$3)),-1)</f>
        <v>-1</v>
      </c>
      <c r="T3191" s="165">
        <f t="shared" si="337"/>
        <v>0</v>
      </c>
      <c r="U3191" s="165" t="str">
        <f t="shared" si="338"/>
        <v/>
      </c>
      <c r="V3191" s="165" t="str">
        <f>IFERROR(IF(OR(C3191="",S3191&lt;0),"",IF(SUBTOTAL(3,C3191:C3191)=0,-1,SUBTOTAL(3,$C$4:C3191))),"")</f>
        <v/>
      </c>
      <c r="W3191" s="156" t="str">
        <f t="array" ref="W3191">IF(LEN(C3191)&gt;0,IFERROR(IF(MATCH(C3191,$C$3:$C3190,0)&gt;0,N3191-INDEX($N$3:N3190,SUMPRODUCT(MAX(ROW($C$3:$C3190)*(C3191=$C$3:$C3190)))-2,1),""),""),"")</f>
        <v/>
      </c>
      <c r="X3191" s="156">
        <f t="shared" ca="1" si="339"/>
        <v>1</v>
      </c>
      <c r="Y3191" s="156">
        <f t="shared" ca="1" si="340"/>
        <v>1</v>
      </c>
    </row>
    <row r="3192" spans="2:25" hidden="1" x14ac:dyDescent="0.25">
      <c r="B3192" s="390" t="str">
        <f>IFERROR(IF(LEN(INDEX(PlansAndNotes!$B$6:$B$2005,ROW(A3192)-ROW($B$3)))=0,"",INDEX(PlansAndNotes!$B$6:$B$2005,ROW(A3192)-ROW($B$3))),"")</f>
        <v/>
      </c>
      <c r="C3192" s="387" t="str">
        <f t="shared" si="341"/>
        <v/>
      </c>
      <c r="D3192" s="361" t="str">
        <f>IFERROR(IF(LEN(C3192)&gt;0,IF(LEN(INDEX(TasksList!$C$6:$C$25,MATCH(C3192,TasksList!$B$6:$B$25,0),1))=0,"",INDEX(TasksList!$C$6:$C$25,MATCH(C3192,TasksList!$B$6:$B$25,0),1)),""),"")</f>
        <v/>
      </c>
      <c r="E3192" s="361" t="str">
        <f>IFERROR(IF(LEN(C3192)&gt;0,IF(LEN(INDEX(TasksList!$F$6:$F$25,MATCH(C3192,TasksList!$B$6:$B$25,0),1))=0,"not set!",INDEX(TasksList!$F$6:$F$25,MATCH(C3192,TasksList!$B$6:$B$25,0),1)),""),"")</f>
        <v/>
      </c>
      <c r="F3192" s="360" t="str">
        <f>IFERROR(IF(LEN(D3192)&gt;0,IF(LEN(INDEX(AdressBook!$D$6:$D$25,MATCH(D3192,AdressBook!$B$6:$B$25,0),1))=0,"",INDEX(AdressBook!$D$6:$D$25,MATCH(D3192,AdressBook!$B$6:$B$25,0),1)),""),"")</f>
        <v/>
      </c>
      <c r="G3192" s="361" t="str">
        <f>IFERROR(IF(LEN(INDEX(PlansAndNotes!$F$6:$F$4005,ROW(B3192)-ROW($C$3)))=0,"",INDEX(PlansAndNotes!$F$6:$F$4005,ROW(B3192)-ROW($C$3))),"")</f>
        <v/>
      </c>
      <c r="H3192" s="361" t="str">
        <f>IFERROR(IF(LEN(C3192)&gt;0,IF(LEN(INDEX(TasksList!$G$6:$G$25,MATCH(C3192,TasksList!$B$6:$B$25,0),1))=0,"",INDEX(TasksList!$G$6:$G$25,MATCH(C3192,TasksList!$B$6:$B$25,0),1)),""),"")</f>
        <v/>
      </c>
      <c r="N3192" s="362" t="str">
        <f>IFERROR(IF(LEN(INDEX(PlansAndNotes!$D$6:$D$4005,ROW(B3192)-ROW($C$3)))=0,"",INDEX(PlansAndNotes!$D$6:$D$4005,ROW(B3192)-ROW($C$3))),"")</f>
        <v/>
      </c>
      <c r="O3192" s="165" t="str">
        <f t="shared" si="336"/>
        <v/>
      </c>
      <c r="P3192" s="363" t="str">
        <f>IFERROR(IF(LEN(INDEX(PlansAndNotes!$E$6:$E$4005,ROW(B3192)-ROW($C$3)))=0,"",INDEX(PlansAndNotes!$E$6:$E$4005,ROW(B3192)-ROW($C$3))),"")</f>
        <v/>
      </c>
      <c r="Q3192" s="363" t="str">
        <f>IFERROR(IF(LEN(INDEX(PlansAndNotes!$G$6:$G$4005,ROW(B3192)-ROW($C$3)))=0,"",INDEX(PlansAndNotes!$G$6:$G$4005,ROW(B3192)-ROW($C$3))),"")</f>
        <v/>
      </c>
      <c r="R3192" s="361" t="str">
        <f>IFERROR(IF(LEN(D3192)&gt;0,IF(LEN(INDEX(AdressBook!$C$6:$C$25,MATCH(D3192,AdressBook!$B$6:$B$25,0),1))=0,"",INDEX(AdressBook!$C$6:$C$25,MATCH(D3192,AdressBook!$B$6:$B$25,0),1)),""),"")</f>
        <v/>
      </c>
      <c r="S3192" s="165">
        <f>IF(LEN(C3192)&gt;0,IFERROR(IF(MATCH(C3192,C3193:$C$4004,0)&gt;0,-1,ROW(S3192)-ROW($S$3)),ROW(S3192)-ROW($S$3)),-1)</f>
        <v>-1</v>
      </c>
      <c r="T3192" s="165">
        <f t="shared" si="337"/>
        <v>0</v>
      </c>
      <c r="U3192" s="165" t="str">
        <f t="shared" si="338"/>
        <v/>
      </c>
      <c r="V3192" s="165" t="str">
        <f>IFERROR(IF(OR(C3192="",S3192&lt;0),"",IF(SUBTOTAL(3,C3192:C3192)=0,-1,SUBTOTAL(3,$C$4:C3192))),"")</f>
        <v/>
      </c>
      <c r="W3192" s="156" t="str">
        <f t="array" ref="W3192">IF(LEN(C3192)&gt;0,IFERROR(IF(MATCH(C3192,$C$3:$C3191,0)&gt;0,N3192-INDEX($N$3:N3191,SUMPRODUCT(MAX(ROW($C$3:$C3191)*(C3192=$C$3:$C3191)))-2,1),""),""),"")</f>
        <v/>
      </c>
      <c r="X3192" s="156">
        <f t="shared" ca="1" si="339"/>
        <v>1</v>
      </c>
      <c r="Y3192" s="156">
        <f t="shared" ca="1" si="340"/>
        <v>1</v>
      </c>
    </row>
    <row r="3193" spans="2:25" hidden="1" x14ac:dyDescent="0.25">
      <c r="B3193" s="390" t="str">
        <f>IFERROR(IF(LEN(INDEX(PlansAndNotes!$B$6:$B$2005,ROW(A3193)-ROW($B$3)))=0,"",INDEX(PlansAndNotes!$B$6:$B$2005,ROW(A3193)-ROW($B$3))),"")</f>
        <v/>
      </c>
      <c r="C3193" s="387" t="str">
        <f t="shared" si="341"/>
        <v/>
      </c>
      <c r="D3193" s="361" t="str">
        <f>IFERROR(IF(LEN(C3193)&gt;0,IF(LEN(INDEX(TasksList!$C$6:$C$25,MATCH(C3193,TasksList!$B$6:$B$25,0),1))=0,"",INDEX(TasksList!$C$6:$C$25,MATCH(C3193,TasksList!$B$6:$B$25,0),1)),""),"")</f>
        <v/>
      </c>
      <c r="E3193" s="361" t="str">
        <f>IFERROR(IF(LEN(C3193)&gt;0,IF(LEN(INDEX(TasksList!$F$6:$F$25,MATCH(C3193,TasksList!$B$6:$B$25,0),1))=0,"not set!",INDEX(TasksList!$F$6:$F$25,MATCH(C3193,TasksList!$B$6:$B$25,0),1)),""),"")</f>
        <v/>
      </c>
      <c r="F3193" s="360" t="str">
        <f>IFERROR(IF(LEN(D3193)&gt;0,IF(LEN(INDEX(AdressBook!$D$6:$D$25,MATCH(D3193,AdressBook!$B$6:$B$25,0),1))=0,"",INDEX(AdressBook!$D$6:$D$25,MATCH(D3193,AdressBook!$B$6:$B$25,0),1)),""),"")</f>
        <v/>
      </c>
      <c r="G3193" s="361" t="str">
        <f>IFERROR(IF(LEN(INDEX(PlansAndNotes!$F$6:$F$4005,ROW(B3193)-ROW($C$3)))=0,"",INDEX(PlansAndNotes!$F$6:$F$4005,ROW(B3193)-ROW($C$3))),"")</f>
        <v/>
      </c>
      <c r="H3193" s="361" t="str">
        <f>IFERROR(IF(LEN(C3193)&gt;0,IF(LEN(INDEX(TasksList!$G$6:$G$25,MATCH(C3193,TasksList!$B$6:$B$25,0),1))=0,"",INDEX(TasksList!$G$6:$G$25,MATCH(C3193,TasksList!$B$6:$B$25,0),1)),""),"")</f>
        <v/>
      </c>
      <c r="N3193" s="362" t="str">
        <f>IFERROR(IF(LEN(INDEX(PlansAndNotes!$D$6:$D$4005,ROW(B3193)-ROW($C$3)))=0,"",INDEX(PlansAndNotes!$D$6:$D$4005,ROW(B3193)-ROW($C$3))),"")</f>
        <v/>
      </c>
      <c r="O3193" s="165" t="str">
        <f t="shared" si="336"/>
        <v/>
      </c>
      <c r="P3193" s="363" t="str">
        <f>IFERROR(IF(LEN(INDEX(PlansAndNotes!$E$6:$E$4005,ROW(B3193)-ROW($C$3)))=0,"",INDEX(PlansAndNotes!$E$6:$E$4005,ROW(B3193)-ROW($C$3))),"")</f>
        <v/>
      </c>
      <c r="Q3193" s="363" t="str">
        <f>IFERROR(IF(LEN(INDEX(PlansAndNotes!$G$6:$G$4005,ROW(B3193)-ROW($C$3)))=0,"",INDEX(PlansAndNotes!$G$6:$G$4005,ROW(B3193)-ROW($C$3))),"")</f>
        <v/>
      </c>
      <c r="R3193" s="361" t="str">
        <f>IFERROR(IF(LEN(D3193)&gt;0,IF(LEN(INDEX(AdressBook!$C$6:$C$25,MATCH(D3193,AdressBook!$B$6:$B$25,0),1))=0,"",INDEX(AdressBook!$C$6:$C$25,MATCH(D3193,AdressBook!$B$6:$B$25,0),1)),""),"")</f>
        <v/>
      </c>
      <c r="S3193" s="165">
        <f>IF(LEN(C3193)&gt;0,IFERROR(IF(MATCH(C3193,C3194:$C$4004,0)&gt;0,-1,ROW(S3193)-ROW($S$3)),ROW(S3193)-ROW($S$3)),-1)</f>
        <v>-1</v>
      </c>
      <c r="T3193" s="165">
        <f t="shared" si="337"/>
        <v>0</v>
      </c>
      <c r="U3193" s="165" t="str">
        <f t="shared" si="338"/>
        <v/>
      </c>
      <c r="V3193" s="165" t="str">
        <f>IFERROR(IF(OR(C3193="",S3193&lt;0),"",IF(SUBTOTAL(3,C3193:C3193)=0,-1,SUBTOTAL(3,$C$4:C3193))),"")</f>
        <v/>
      </c>
      <c r="W3193" s="156" t="str">
        <f t="array" ref="W3193">IF(LEN(C3193)&gt;0,IFERROR(IF(MATCH(C3193,$C$3:$C3192,0)&gt;0,N3193-INDEX($N$3:N3192,SUMPRODUCT(MAX(ROW($C$3:$C3192)*(C3193=$C$3:$C3192)))-2,1),""),""),"")</f>
        <v/>
      </c>
      <c r="X3193" s="156">
        <f t="shared" ca="1" si="339"/>
        <v>1</v>
      </c>
      <c r="Y3193" s="156">
        <f t="shared" ca="1" si="340"/>
        <v>1</v>
      </c>
    </row>
    <row r="3194" spans="2:25" hidden="1" x14ac:dyDescent="0.25">
      <c r="B3194" s="390" t="str">
        <f>IFERROR(IF(LEN(INDEX(PlansAndNotes!$B$6:$B$2005,ROW(A3194)-ROW($B$3)))=0,"",INDEX(PlansAndNotes!$B$6:$B$2005,ROW(A3194)-ROW($B$3))),"")</f>
        <v/>
      </c>
      <c r="C3194" s="387" t="str">
        <f t="shared" si="341"/>
        <v/>
      </c>
      <c r="D3194" s="361" t="str">
        <f>IFERROR(IF(LEN(C3194)&gt;0,IF(LEN(INDEX(TasksList!$C$6:$C$25,MATCH(C3194,TasksList!$B$6:$B$25,0),1))=0,"",INDEX(TasksList!$C$6:$C$25,MATCH(C3194,TasksList!$B$6:$B$25,0),1)),""),"")</f>
        <v/>
      </c>
      <c r="E3194" s="361" t="str">
        <f>IFERROR(IF(LEN(C3194)&gt;0,IF(LEN(INDEX(TasksList!$F$6:$F$25,MATCH(C3194,TasksList!$B$6:$B$25,0),1))=0,"not set!",INDEX(TasksList!$F$6:$F$25,MATCH(C3194,TasksList!$B$6:$B$25,0),1)),""),"")</f>
        <v/>
      </c>
      <c r="F3194" s="360" t="str">
        <f>IFERROR(IF(LEN(D3194)&gt;0,IF(LEN(INDEX(AdressBook!$D$6:$D$25,MATCH(D3194,AdressBook!$B$6:$B$25,0),1))=0,"",INDEX(AdressBook!$D$6:$D$25,MATCH(D3194,AdressBook!$B$6:$B$25,0),1)),""),"")</f>
        <v/>
      </c>
      <c r="G3194" s="361" t="str">
        <f>IFERROR(IF(LEN(INDEX(PlansAndNotes!$F$6:$F$4005,ROW(B3194)-ROW($C$3)))=0,"",INDEX(PlansAndNotes!$F$6:$F$4005,ROW(B3194)-ROW($C$3))),"")</f>
        <v/>
      </c>
      <c r="H3194" s="361" t="str">
        <f>IFERROR(IF(LEN(C3194)&gt;0,IF(LEN(INDEX(TasksList!$G$6:$G$25,MATCH(C3194,TasksList!$B$6:$B$25,0),1))=0,"",INDEX(TasksList!$G$6:$G$25,MATCH(C3194,TasksList!$B$6:$B$25,0),1)),""),"")</f>
        <v/>
      </c>
      <c r="N3194" s="362" t="str">
        <f>IFERROR(IF(LEN(INDEX(PlansAndNotes!$D$6:$D$4005,ROW(B3194)-ROW($C$3)))=0,"",INDEX(PlansAndNotes!$D$6:$D$4005,ROW(B3194)-ROW($C$3))),"")</f>
        <v/>
      </c>
      <c r="O3194" s="165" t="str">
        <f t="shared" si="336"/>
        <v/>
      </c>
      <c r="P3194" s="363" t="str">
        <f>IFERROR(IF(LEN(INDEX(PlansAndNotes!$E$6:$E$4005,ROW(B3194)-ROW($C$3)))=0,"",INDEX(PlansAndNotes!$E$6:$E$4005,ROW(B3194)-ROW($C$3))),"")</f>
        <v/>
      </c>
      <c r="Q3194" s="363" t="str">
        <f>IFERROR(IF(LEN(INDEX(PlansAndNotes!$G$6:$G$4005,ROW(B3194)-ROW($C$3)))=0,"",INDEX(PlansAndNotes!$G$6:$G$4005,ROW(B3194)-ROW($C$3))),"")</f>
        <v/>
      </c>
      <c r="R3194" s="361" t="str">
        <f>IFERROR(IF(LEN(D3194)&gt;0,IF(LEN(INDEX(AdressBook!$C$6:$C$25,MATCH(D3194,AdressBook!$B$6:$B$25,0),1))=0,"",INDEX(AdressBook!$C$6:$C$25,MATCH(D3194,AdressBook!$B$6:$B$25,0),1)),""),"")</f>
        <v/>
      </c>
      <c r="S3194" s="165">
        <f>IF(LEN(C3194)&gt;0,IFERROR(IF(MATCH(C3194,C3195:$C$4004,0)&gt;0,-1,ROW(S3194)-ROW($S$3)),ROW(S3194)-ROW($S$3)),-1)</f>
        <v>-1</v>
      </c>
      <c r="T3194" s="165">
        <f t="shared" si="337"/>
        <v>0</v>
      </c>
      <c r="U3194" s="165" t="str">
        <f t="shared" si="338"/>
        <v/>
      </c>
      <c r="V3194" s="165" t="str">
        <f>IFERROR(IF(OR(C3194="",S3194&lt;0),"",IF(SUBTOTAL(3,C3194:C3194)=0,-1,SUBTOTAL(3,$C$4:C3194))),"")</f>
        <v/>
      </c>
      <c r="W3194" s="156" t="str">
        <f t="array" ref="W3194">IF(LEN(C3194)&gt;0,IFERROR(IF(MATCH(C3194,$C$3:$C3193,0)&gt;0,N3194-INDEX($N$3:N3193,SUMPRODUCT(MAX(ROW($C$3:$C3193)*(C3194=$C$3:$C3193)))-2,1),""),""),"")</f>
        <v/>
      </c>
      <c r="X3194" s="156">
        <f t="shared" ca="1" si="339"/>
        <v>1</v>
      </c>
      <c r="Y3194" s="156">
        <f t="shared" ca="1" si="340"/>
        <v>1</v>
      </c>
    </row>
    <row r="3195" spans="2:25" hidden="1" x14ac:dyDescent="0.25">
      <c r="B3195" s="390" t="str">
        <f>IFERROR(IF(LEN(INDEX(PlansAndNotes!$B$6:$B$2005,ROW(A3195)-ROW($B$3)))=0,"",INDEX(PlansAndNotes!$B$6:$B$2005,ROW(A3195)-ROW($B$3))),"")</f>
        <v/>
      </c>
      <c r="C3195" s="387" t="str">
        <f t="shared" si="341"/>
        <v/>
      </c>
      <c r="D3195" s="361" t="str">
        <f>IFERROR(IF(LEN(C3195)&gt;0,IF(LEN(INDEX(TasksList!$C$6:$C$25,MATCH(C3195,TasksList!$B$6:$B$25,0),1))=0,"",INDEX(TasksList!$C$6:$C$25,MATCH(C3195,TasksList!$B$6:$B$25,0),1)),""),"")</f>
        <v/>
      </c>
      <c r="E3195" s="361" t="str">
        <f>IFERROR(IF(LEN(C3195)&gt;0,IF(LEN(INDEX(TasksList!$F$6:$F$25,MATCH(C3195,TasksList!$B$6:$B$25,0),1))=0,"not set!",INDEX(TasksList!$F$6:$F$25,MATCH(C3195,TasksList!$B$6:$B$25,0),1)),""),"")</f>
        <v/>
      </c>
      <c r="F3195" s="360" t="str">
        <f>IFERROR(IF(LEN(D3195)&gt;0,IF(LEN(INDEX(AdressBook!$D$6:$D$25,MATCH(D3195,AdressBook!$B$6:$B$25,0),1))=0,"",INDEX(AdressBook!$D$6:$D$25,MATCH(D3195,AdressBook!$B$6:$B$25,0),1)),""),"")</f>
        <v/>
      </c>
      <c r="G3195" s="361" t="str">
        <f>IFERROR(IF(LEN(INDEX(PlansAndNotes!$F$6:$F$4005,ROW(B3195)-ROW($C$3)))=0,"",INDEX(PlansAndNotes!$F$6:$F$4005,ROW(B3195)-ROW($C$3))),"")</f>
        <v/>
      </c>
      <c r="H3195" s="361" t="str">
        <f>IFERROR(IF(LEN(C3195)&gt;0,IF(LEN(INDEX(TasksList!$G$6:$G$25,MATCH(C3195,TasksList!$B$6:$B$25,0),1))=0,"",INDEX(TasksList!$G$6:$G$25,MATCH(C3195,TasksList!$B$6:$B$25,0),1)),""),"")</f>
        <v/>
      </c>
      <c r="N3195" s="362" t="str">
        <f>IFERROR(IF(LEN(INDEX(PlansAndNotes!$D$6:$D$4005,ROW(B3195)-ROW($C$3)))=0,"",INDEX(PlansAndNotes!$D$6:$D$4005,ROW(B3195)-ROW($C$3))),"")</f>
        <v/>
      </c>
      <c r="O3195" s="165" t="str">
        <f t="shared" si="336"/>
        <v/>
      </c>
      <c r="P3195" s="363" t="str">
        <f>IFERROR(IF(LEN(INDEX(PlansAndNotes!$E$6:$E$4005,ROW(B3195)-ROW($C$3)))=0,"",INDEX(PlansAndNotes!$E$6:$E$4005,ROW(B3195)-ROW($C$3))),"")</f>
        <v/>
      </c>
      <c r="Q3195" s="363" t="str">
        <f>IFERROR(IF(LEN(INDEX(PlansAndNotes!$G$6:$G$4005,ROW(B3195)-ROW($C$3)))=0,"",INDEX(PlansAndNotes!$G$6:$G$4005,ROW(B3195)-ROW($C$3))),"")</f>
        <v/>
      </c>
      <c r="R3195" s="361" t="str">
        <f>IFERROR(IF(LEN(D3195)&gt;0,IF(LEN(INDEX(AdressBook!$C$6:$C$25,MATCH(D3195,AdressBook!$B$6:$B$25,0),1))=0,"",INDEX(AdressBook!$C$6:$C$25,MATCH(D3195,AdressBook!$B$6:$B$25,0),1)),""),"")</f>
        <v/>
      </c>
      <c r="S3195" s="165">
        <f>IF(LEN(C3195)&gt;0,IFERROR(IF(MATCH(C3195,C3196:$C$4004,0)&gt;0,-1,ROW(S3195)-ROW($S$3)),ROW(S3195)-ROW($S$3)),-1)</f>
        <v>-1</v>
      </c>
      <c r="T3195" s="165">
        <f t="shared" si="337"/>
        <v>0</v>
      </c>
      <c r="U3195" s="165" t="str">
        <f t="shared" si="338"/>
        <v/>
      </c>
      <c r="V3195" s="165" t="str">
        <f>IFERROR(IF(OR(C3195="",S3195&lt;0),"",IF(SUBTOTAL(3,C3195:C3195)=0,-1,SUBTOTAL(3,$C$4:C3195))),"")</f>
        <v/>
      </c>
      <c r="W3195" s="156" t="str">
        <f t="array" ref="W3195">IF(LEN(C3195)&gt;0,IFERROR(IF(MATCH(C3195,$C$3:$C3194,0)&gt;0,N3195-INDEX($N$3:N3194,SUMPRODUCT(MAX(ROW($C$3:$C3194)*(C3195=$C$3:$C3194)))-2,1),""),""),"")</f>
        <v/>
      </c>
      <c r="X3195" s="156">
        <f t="shared" ca="1" si="339"/>
        <v>1</v>
      </c>
      <c r="Y3195" s="156">
        <f t="shared" ca="1" si="340"/>
        <v>1</v>
      </c>
    </row>
    <row r="3196" spans="2:25" hidden="1" x14ac:dyDescent="0.25">
      <c r="B3196" s="390" t="str">
        <f>IFERROR(IF(LEN(INDEX(PlansAndNotes!$B$6:$B$2005,ROW(A3196)-ROW($B$3)))=0,"",INDEX(PlansAndNotes!$B$6:$B$2005,ROW(A3196)-ROW($B$3))),"")</f>
        <v/>
      </c>
      <c r="C3196" s="387" t="str">
        <f t="shared" si="341"/>
        <v/>
      </c>
      <c r="D3196" s="361" t="str">
        <f>IFERROR(IF(LEN(C3196)&gt;0,IF(LEN(INDEX(TasksList!$C$6:$C$25,MATCH(C3196,TasksList!$B$6:$B$25,0),1))=0,"",INDEX(TasksList!$C$6:$C$25,MATCH(C3196,TasksList!$B$6:$B$25,0),1)),""),"")</f>
        <v/>
      </c>
      <c r="E3196" s="361" t="str">
        <f>IFERROR(IF(LEN(C3196)&gt;0,IF(LEN(INDEX(TasksList!$F$6:$F$25,MATCH(C3196,TasksList!$B$6:$B$25,0),1))=0,"not set!",INDEX(TasksList!$F$6:$F$25,MATCH(C3196,TasksList!$B$6:$B$25,0),1)),""),"")</f>
        <v/>
      </c>
      <c r="F3196" s="360" t="str">
        <f>IFERROR(IF(LEN(D3196)&gt;0,IF(LEN(INDEX(AdressBook!$D$6:$D$25,MATCH(D3196,AdressBook!$B$6:$B$25,0),1))=0,"",INDEX(AdressBook!$D$6:$D$25,MATCH(D3196,AdressBook!$B$6:$B$25,0),1)),""),"")</f>
        <v/>
      </c>
      <c r="G3196" s="361" t="str">
        <f>IFERROR(IF(LEN(INDEX(PlansAndNotes!$F$6:$F$4005,ROW(B3196)-ROW($C$3)))=0,"",INDEX(PlansAndNotes!$F$6:$F$4005,ROW(B3196)-ROW($C$3))),"")</f>
        <v/>
      </c>
      <c r="H3196" s="361" t="str">
        <f>IFERROR(IF(LEN(C3196)&gt;0,IF(LEN(INDEX(TasksList!$G$6:$G$25,MATCH(C3196,TasksList!$B$6:$B$25,0),1))=0,"",INDEX(TasksList!$G$6:$G$25,MATCH(C3196,TasksList!$B$6:$B$25,0),1)),""),"")</f>
        <v/>
      </c>
      <c r="N3196" s="362" t="str">
        <f>IFERROR(IF(LEN(INDEX(PlansAndNotes!$D$6:$D$4005,ROW(B3196)-ROW($C$3)))=0,"",INDEX(PlansAndNotes!$D$6:$D$4005,ROW(B3196)-ROW($C$3))),"")</f>
        <v/>
      </c>
      <c r="O3196" s="165" t="str">
        <f t="shared" si="336"/>
        <v/>
      </c>
      <c r="P3196" s="363" t="str">
        <f>IFERROR(IF(LEN(INDEX(PlansAndNotes!$E$6:$E$4005,ROW(B3196)-ROW($C$3)))=0,"",INDEX(PlansAndNotes!$E$6:$E$4005,ROW(B3196)-ROW($C$3))),"")</f>
        <v/>
      </c>
      <c r="Q3196" s="363" t="str">
        <f>IFERROR(IF(LEN(INDEX(PlansAndNotes!$G$6:$G$4005,ROW(B3196)-ROW($C$3)))=0,"",INDEX(PlansAndNotes!$G$6:$G$4005,ROW(B3196)-ROW($C$3))),"")</f>
        <v/>
      </c>
      <c r="R3196" s="361" t="str">
        <f>IFERROR(IF(LEN(D3196)&gt;0,IF(LEN(INDEX(AdressBook!$C$6:$C$25,MATCH(D3196,AdressBook!$B$6:$B$25,0),1))=0,"",INDEX(AdressBook!$C$6:$C$25,MATCH(D3196,AdressBook!$B$6:$B$25,0),1)),""),"")</f>
        <v/>
      </c>
      <c r="S3196" s="165">
        <f>IF(LEN(C3196)&gt;0,IFERROR(IF(MATCH(C3196,C3197:$C$4004,0)&gt;0,-1,ROW(S3196)-ROW($S$3)),ROW(S3196)-ROW($S$3)),-1)</f>
        <v>-1</v>
      </c>
      <c r="T3196" s="165">
        <f t="shared" si="337"/>
        <v>0</v>
      </c>
      <c r="U3196" s="165" t="str">
        <f t="shared" si="338"/>
        <v/>
      </c>
      <c r="V3196" s="165" t="str">
        <f>IFERROR(IF(OR(C3196="",S3196&lt;0),"",IF(SUBTOTAL(3,C3196:C3196)=0,-1,SUBTOTAL(3,$C$4:C3196))),"")</f>
        <v/>
      </c>
      <c r="W3196" s="156" t="str">
        <f t="array" ref="W3196">IF(LEN(C3196)&gt;0,IFERROR(IF(MATCH(C3196,$C$3:$C3195,0)&gt;0,N3196-INDEX($N$3:N3195,SUMPRODUCT(MAX(ROW($C$3:$C3195)*(C3196=$C$3:$C3195)))-2,1),""),""),"")</f>
        <v/>
      </c>
      <c r="X3196" s="156">
        <f t="shared" ca="1" si="339"/>
        <v>1</v>
      </c>
      <c r="Y3196" s="156">
        <f t="shared" ca="1" si="340"/>
        <v>1</v>
      </c>
    </row>
    <row r="3197" spans="2:25" hidden="1" x14ac:dyDescent="0.25">
      <c r="B3197" s="390" t="str">
        <f>IFERROR(IF(LEN(INDEX(PlansAndNotes!$B$6:$B$2005,ROW(A3197)-ROW($B$3)))=0,"",INDEX(PlansAndNotes!$B$6:$B$2005,ROW(A3197)-ROW($B$3))),"")</f>
        <v/>
      </c>
      <c r="C3197" s="387" t="str">
        <f t="shared" si="341"/>
        <v/>
      </c>
      <c r="D3197" s="361" t="str">
        <f>IFERROR(IF(LEN(C3197)&gt;0,IF(LEN(INDEX(TasksList!$C$6:$C$25,MATCH(C3197,TasksList!$B$6:$B$25,0),1))=0,"",INDEX(TasksList!$C$6:$C$25,MATCH(C3197,TasksList!$B$6:$B$25,0),1)),""),"")</f>
        <v/>
      </c>
      <c r="E3197" s="361" t="str">
        <f>IFERROR(IF(LEN(C3197)&gt;0,IF(LEN(INDEX(TasksList!$F$6:$F$25,MATCH(C3197,TasksList!$B$6:$B$25,0),1))=0,"not set!",INDEX(TasksList!$F$6:$F$25,MATCH(C3197,TasksList!$B$6:$B$25,0),1)),""),"")</f>
        <v/>
      </c>
      <c r="F3197" s="360" t="str">
        <f>IFERROR(IF(LEN(D3197)&gt;0,IF(LEN(INDEX(AdressBook!$D$6:$D$25,MATCH(D3197,AdressBook!$B$6:$B$25,0),1))=0,"",INDEX(AdressBook!$D$6:$D$25,MATCH(D3197,AdressBook!$B$6:$B$25,0),1)),""),"")</f>
        <v/>
      </c>
      <c r="G3197" s="361" t="str">
        <f>IFERROR(IF(LEN(INDEX(PlansAndNotes!$F$6:$F$4005,ROW(B3197)-ROW($C$3)))=0,"",INDEX(PlansAndNotes!$F$6:$F$4005,ROW(B3197)-ROW($C$3))),"")</f>
        <v/>
      </c>
      <c r="H3197" s="361" t="str">
        <f>IFERROR(IF(LEN(C3197)&gt;0,IF(LEN(INDEX(TasksList!$G$6:$G$25,MATCH(C3197,TasksList!$B$6:$B$25,0),1))=0,"",INDEX(TasksList!$G$6:$G$25,MATCH(C3197,TasksList!$B$6:$B$25,0),1)),""),"")</f>
        <v/>
      </c>
      <c r="N3197" s="362" t="str">
        <f>IFERROR(IF(LEN(INDEX(PlansAndNotes!$D$6:$D$4005,ROW(B3197)-ROW($C$3)))=0,"",INDEX(PlansAndNotes!$D$6:$D$4005,ROW(B3197)-ROW($C$3))),"")</f>
        <v/>
      </c>
      <c r="O3197" s="165" t="str">
        <f t="shared" si="336"/>
        <v/>
      </c>
      <c r="P3197" s="363" t="str">
        <f>IFERROR(IF(LEN(INDEX(PlansAndNotes!$E$6:$E$4005,ROW(B3197)-ROW($C$3)))=0,"",INDEX(PlansAndNotes!$E$6:$E$4005,ROW(B3197)-ROW($C$3))),"")</f>
        <v/>
      </c>
      <c r="Q3197" s="363" t="str">
        <f>IFERROR(IF(LEN(INDEX(PlansAndNotes!$G$6:$G$4005,ROW(B3197)-ROW($C$3)))=0,"",INDEX(PlansAndNotes!$G$6:$G$4005,ROW(B3197)-ROW($C$3))),"")</f>
        <v/>
      </c>
      <c r="R3197" s="361" t="str">
        <f>IFERROR(IF(LEN(D3197)&gt;0,IF(LEN(INDEX(AdressBook!$C$6:$C$25,MATCH(D3197,AdressBook!$B$6:$B$25,0),1))=0,"",INDEX(AdressBook!$C$6:$C$25,MATCH(D3197,AdressBook!$B$6:$B$25,0),1)),""),"")</f>
        <v/>
      </c>
      <c r="S3197" s="165">
        <f>IF(LEN(C3197)&gt;0,IFERROR(IF(MATCH(C3197,C3198:$C$4004,0)&gt;0,-1,ROW(S3197)-ROW($S$3)),ROW(S3197)-ROW($S$3)),-1)</f>
        <v>-1</v>
      </c>
      <c r="T3197" s="165">
        <f t="shared" si="337"/>
        <v>0</v>
      </c>
      <c r="U3197" s="165" t="str">
        <f t="shared" si="338"/>
        <v/>
      </c>
      <c r="V3197" s="165" t="str">
        <f>IFERROR(IF(OR(C3197="",S3197&lt;0),"",IF(SUBTOTAL(3,C3197:C3197)=0,-1,SUBTOTAL(3,$C$4:C3197))),"")</f>
        <v/>
      </c>
      <c r="W3197" s="156" t="str">
        <f t="array" ref="W3197">IF(LEN(C3197)&gt;0,IFERROR(IF(MATCH(C3197,$C$3:$C3196,0)&gt;0,N3197-INDEX($N$3:N3196,SUMPRODUCT(MAX(ROW($C$3:$C3196)*(C3197=$C$3:$C3196)))-2,1),""),""),"")</f>
        <v/>
      </c>
      <c r="X3197" s="156">
        <f t="shared" ca="1" si="339"/>
        <v>1</v>
      </c>
      <c r="Y3197" s="156">
        <f t="shared" ca="1" si="340"/>
        <v>1</v>
      </c>
    </row>
    <row r="3198" spans="2:25" hidden="1" x14ac:dyDescent="0.25">
      <c r="B3198" s="390" t="str">
        <f>IFERROR(IF(LEN(INDEX(PlansAndNotes!$B$6:$B$2005,ROW(A3198)-ROW($B$3)))=0,"",INDEX(PlansAndNotes!$B$6:$B$2005,ROW(A3198)-ROW($B$3))),"")</f>
        <v/>
      </c>
      <c r="C3198" s="387" t="str">
        <f t="shared" si="341"/>
        <v/>
      </c>
      <c r="D3198" s="361" t="str">
        <f>IFERROR(IF(LEN(C3198)&gt;0,IF(LEN(INDEX(TasksList!$C$6:$C$25,MATCH(C3198,TasksList!$B$6:$B$25,0),1))=0,"",INDEX(TasksList!$C$6:$C$25,MATCH(C3198,TasksList!$B$6:$B$25,0),1)),""),"")</f>
        <v/>
      </c>
      <c r="E3198" s="361" t="str">
        <f>IFERROR(IF(LEN(C3198)&gt;0,IF(LEN(INDEX(TasksList!$F$6:$F$25,MATCH(C3198,TasksList!$B$6:$B$25,0),1))=0,"not set!",INDEX(TasksList!$F$6:$F$25,MATCH(C3198,TasksList!$B$6:$B$25,0),1)),""),"")</f>
        <v/>
      </c>
      <c r="F3198" s="360" t="str">
        <f>IFERROR(IF(LEN(D3198)&gt;0,IF(LEN(INDEX(AdressBook!$D$6:$D$25,MATCH(D3198,AdressBook!$B$6:$B$25,0),1))=0,"",INDEX(AdressBook!$D$6:$D$25,MATCH(D3198,AdressBook!$B$6:$B$25,0),1)),""),"")</f>
        <v/>
      </c>
      <c r="G3198" s="361" t="str">
        <f>IFERROR(IF(LEN(INDEX(PlansAndNotes!$F$6:$F$4005,ROW(B3198)-ROW($C$3)))=0,"",INDEX(PlansAndNotes!$F$6:$F$4005,ROW(B3198)-ROW($C$3))),"")</f>
        <v/>
      </c>
      <c r="H3198" s="361" t="str">
        <f>IFERROR(IF(LEN(C3198)&gt;0,IF(LEN(INDEX(TasksList!$G$6:$G$25,MATCH(C3198,TasksList!$B$6:$B$25,0),1))=0,"",INDEX(TasksList!$G$6:$G$25,MATCH(C3198,TasksList!$B$6:$B$25,0),1)),""),"")</f>
        <v/>
      </c>
      <c r="N3198" s="362" t="str">
        <f>IFERROR(IF(LEN(INDEX(PlansAndNotes!$D$6:$D$4005,ROW(B3198)-ROW($C$3)))=0,"",INDEX(PlansAndNotes!$D$6:$D$4005,ROW(B3198)-ROW($C$3))),"")</f>
        <v/>
      </c>
      <c r="O3198" s="165" t="str">
        <f t="shared" si="336"/>
        <v/>
      </c>
      <c r="P3198" s="363" t="str">
        <f>IFERROR(IF(LEN(INDEX(PlansAndNotes!$E$6:$E$4005,ROW(B3198)-ROW($C$3)))=0,"",INDEX(PlansAndNotes!$E$6:$E$4005,ROW(B3198)-ROW($C$3))),"")</f>
        <v/>
      </c>
      <c r="Q3198" s="363" t="str">
        <f>IFERROR(IF(LEN(INDEX(PlansAndNotes!$G$6:$G$4005,ROW(B3198)-ROW($C$3)))=0,"",INDEX(PlansAndNotes!$G$6:$G$4005,ROW(B3198)-ROW($C$3))),"")</f>
        <v/>
      </c>
      <c r="R3198" s="361" t="str">
        <f>IFERROR(IF(LEN(D3198)&gt;0,IF(LEN(INDEX(AdressBook!$C$6:$C$25,MATCH(D3198,AdressBook!$B$6:$B$25,0),1))=0,"",INDEX(AdressBook!$C$6:$C$25,MATCH(D3198,AdressBook!$B$6:$B$25,0),1)),""),"")</f>
        <v/>
      </c>
      <c r="S3198" s="165">
        <f>IF(LEN(C3198)&gt;0,IFERROR(IF(MATCH(C3198,C3199:$C$4004,0)&gt;0,-1,ROW(S3198)-ROW($S$3)),ROW(S3198)-ROW($S$3)),-1)</f>
        <v>-1</v>
      </c>
      <c r="T3198" s="165">
        <f t="shared" si="337"/>
        <v>0</v>
      </c>
      <c r="U3198" s="165" t="str">
        <f t="shared" si="338"/>
        <v/>
      </c>
      <c r="V3198" s="165" t="str">
        <f>IFERROR(IF(OR(C3198="",S3198&lt;0),"",IF(SUBTOTAL(3,C3198:C3198)=0,-1,SUBTOTAL(3,$C$4:C3198))),"")</f>
        <v/>
      </c>
      <c r="W3198" s="156" t="str">
        <f t="array" ref="W3198">IF(LEN(C3198)&gt;0,IFERROR(IF(MATCH(C3198,$C$3:$C3197,0)&gt;0,N3198-INDEX($N$3:N3197,SUMPRODUCT(MAX(ROW($C$3:$C3197)*(C3198=$C$3:$C3197)))-2,1),""),""),"")</f>
        <v/>
      </c>
      <c r="X3198" s="156">
        <f t="shared" ca="1" si="339"/>
        <v>1</v>
      </c>
      <c r="Y3198" s="156">
        <f t="shared" ca="1" si="340"/>
        <v>1</v>
      </c>
    </row>
    <row r="3199" spans="2:25" hidden="1" x14ac:dyDescent="0.25">
      <c r="B3199" s="390" t="str">
        <f>IFERROR(IF(LEN(INDEX(PlansAndNotes!$B$6:$B$2005,ROW(A3199)-ROW($B$3)))=0,"",INDEX(PlansAndNotes!$B$6:$B$2005,ROW(A3199)-ROW($B$3))),"")</f>
        <v/>
      </c>
      <c r="C3199" s="387" t="str">
        <f t="shared" si="341"/>
        <v/>
      </c>
      <c r="D3199" s="361" t="str">
        <f>IFERROR(IF(LEN(C3199)&gt;0,IF(LEN(INDEX(TasksList!$C$6:$C$25,MATCH(C3199,TasksList!$B$6:$B$25,0),1))=0,"",INDEX(TasksList!$C$6:$C$25,MATCH(C3199,TasksList!$B$6:$B$25,0),1)),""),"")</f>
        <v/>
      </c>
      <c r="E3199" s="361" t="str">
        <f>IFERROR(IF(LEN(C3199)&gt;0,IF(LEN(INDEX(TasksList!$F$6:$F$25,MATCH(C3199,TasksList!$B$6:$B$25,0),1))=0,"not set!",INDEX(TasksList!$F$6:$F$25,MATCH(C3199,TasksList!$B$6:$B$25,0),1)),""),"")</f>
        <v/>
      </c>
      <c r="F3199" s="360" t="str">
        <f>IFERROR(IF(LEN(D3199)&gt;0,IF(LEN(INDEX(AdressBook!$D$6:$D$25,MATCH(D3199,AdressBook!$B$6:$B$25,0),1))=0,"",INDEX(AdressBook!$D$6:$D$25,MATCH(D3199,AdressBook!$B$6:$B$25,0),1)),""),"")</f>
        <v/>
      </c>
      <c r="G3199" s="361" t="str">
        <f>IFERROR(IF(LEN(INDEX(PlansAndNotes!$F$6:$F$4005,ROW(B3199)-ROW($C$3)))=0,"",INDEX(PlansAndNotes!$F$6:$F$4005,ROW(B3199)-ROW($C$3))),"")</f>
        <v/>
      </c>
      <c r="H3199" s="361" t="str">
        <f>IFERROR(IF(LEN(C3199)&gt;0,IF(LEN(INDEX(TasksList!$G$6:$G$25,MATCH(C3199,TasksList!$B$6:$B$25,0),1))=0,"",INDEX(TasksList!$G$6:$G$25,MATCH(C3199,TasksList!$B$6:$B$25,0),1)),""),"")</f>
        <v/>
      </c>
      <c r="N3199" s="362" t="str">
        <f>IFERROR(IF(LEN(INDEX(PlansAndNotes!$D$6:$D$4005,ROW(B3199)-ROW($C$3)))=0,"",INDEX(PlansAndNotes!$D$6:$D$4005,ROW(B3199)-ROW($C$3))),"")</f>
        <v/>
      </c>
      <c r="O3199" s="165" t="str">
        <f t="shared" si="336"/>
        <v/>
      </c>
      <c r="P3199" s="363" t="str">
        <f>IFERROR(IF(LEN(INDEX(PlansAndNotes!$E$6:$E$4005,ROW(B3199)-ROW($C$3)))=0,"",INDEX(PlansAndNotes!$E$6:$E$4005,ROW(B3199)-ROW($C$3))),"")</f>
        <v/>
      </c>
      <c r="Q3199" s="363" t="str">
        <f>IFERROR(IF(LEN(INDEX(PlansAndNotes!$G$6:$G$4005,ROW(B3199)-ROW($C$3)))=0,"",INDEX(PlansAndNotes!$G$6:$G$4005,ROW(B3199)-ROW($C$3))),"")</f>
        <v/>
      </c>
      <c r="R3199" s="361" t="str">
        <f>IFERROR(IF(LEN(D3199)&gt;0,IF(LEN(INDEX(AdressBook!$C$6:$C$25,MATCH(D3199,AdressBook!$B$6:$B$25,0),1))=0,"",INDEX(AdressBook!$C$6:$C$25,MATCH(D3199,AdressBook!$B$6:$B$25,0),1)),""),"")</f>
        <v/>
      </c>
      <c r="S3199" s="165">
        <f>IF(LEN(C3199)&gt;0,IFERROR(IF(MATCH(C3199,C3200:$C$4004,0)&gt;0,-1,ROW(S3199)-ROW($S$3)),ROW(S3199)-ROW($S$3)),-1)</f>
        <v>-1</v>
      </c>
      <c r="T3199" s="165">
        <f t="shared" si="337"/>
        <v>0</v>
      </c>
      <c r="U3199" s="165" t="str">
        <f t="shared" si="338"/>
        <v/>
      </c>
      <c r="V3199" s="165" t="str">
        <f>IFERROR(IF(OR(C3199="",S3199&lt;0),"",IF(SUBTOTAL(3,C3199:C3199)=0,-1,SUBTOTAL(3,$C$4:C3199))),"")</f>
        <v/>
      </c>
      <c r="W3199" s="156" t="str">
        <f t="array" ref="W3199">IF(LEN(C3199)&gt;0,IFERROR(IF(MATCH(C3199,$C$3:$C3198,0)&gt;0,N3199-INDEX($N$3:N3198,SUMPRODUCT(MAX(ROW($C$3:$C3198)*(C3199=$C$3:$C3198)))-2,1),""),""),"")</f>
        <v/>
      </c>
      <c r="X3199" s="156">
        <f t="shared" ca="1" si="339"/>
        <v>1</v>
      </c>
      <c r="Y3199" s="156">
        <f t="shared" ca="1" si="340"/>
        <v>1</v>
      </c>
    </row>
    <row r="3200" spans="2:25" hidden="1" x14ac:dyDescent="0.25">
      <c r="B3200" s="390" t="str">
        <f>IFERROR(IF(LEN(INDEX(PlansAndNotes!$B$6:$B$2005,ROW(A3200)-ROW($B$3)))=0,"",INDEX(PlansAndNotes!$B$6:$B$2005,ROW(A3200)-ROW($B$3))),"")</f>
        <v/>
      </c>
      <c r="C3200" s="387" t="str">
        <f t="shared" si="341"/>
        <v/>
      </c>
      <c r="D3200" s="361" t="str">
        <f>IFERROR(IF(LEN(C3200)&gt;0,IF(LEN(INDEX(TasksList!$C$6:$C$25,MATCH(C3200,TasksList!$B$6:$B$25,0),1))=0,"",INDEX(TasksList!$C$6:$C$25,MATCH(C3200,TasksList!$B$6:$B$25,0),1)),""),"")</f>
        <v/>
      </c>
      <c r="E3200" s="361" t="str">
        <f>IFERROR(IF(LEN(C3200)&gt;0,IF(LEN(INDEX(TasksList!$F$6:$F$25,MATCH(C3200,TasksList!$B$6:$B$25,0),1))=0,"not set!",INDEX(TasksList!$F$6:$F$25,MATCH(C3200,TasksList!$B$6:$B$25,0),1)),""),"")</f>
        <v/>
      </c>
      <c r="F3200" s="360" t="str">
        <f>IFERROR(IF(LEN(D3200)&gt;0,IF(LEN(INDEX(AdressBook!$D$6:$D$25,MATCH(D3200,AdressBook!$B$6:$B$25,0),1))=0,"",INDEX(AdressBook!$D$6:$D$25,MATCH(D3200,AdressBook!$B$6:$B$25,0),1)),""),"")</f>
        <v/>
      </c>
      <c r="G3200" s="361" t="str">
        <f>IFERROR(IF(LEN(INDEX(PlansAndNotes!$F$6:$F$4005,ROW(B3200)-ROW($C$3)))=0,"",INDEX(PlansAndNotes!$F$6:$F$4005,ROW(B3200)-ROW($C$3))),"")</f>
        <v/>
      </c>
      <c r="H3200" s="361" t="str">
        <f>IFERROR(IF(LEN(C3200)&gt;0,IF(LEN(INDEX(TasksList!$G$6:$G$25,MATCH(C3200,TasksList!$B$6:$B$25,0),1))=0,"",INDEX(TasksList!$G$6:$G$25,MATCH(C3200,TasksList!$B$6:$B$25,0),1)),""),"")</f>
        <v/>
      </c>
      <c r="N3200" s="362" t="str">
        <f>IFERROR(IF(LEN(INDEX(PlansAndNotes!$D$6:$D$4005,ROW(B3200)-ROW($C$3)))=0,"",INDEX(PlansAndNotes!$D$6:$D$4005,ROW(B3200)-ROW($C$3))),"")</f>
        <v/>
      </c>
      <c r="O3200" s="165" t="str">
        <f t="shared" si="336"/>
        <v/>
      </c>
      <c r="P3200" s="363" t="str">
        <f>IFERROR(IF(LEN(INDEX(PlansAndNotes!$E$6:$E$4005,ROW(B3200)-ROW($C$3)))=0,"",INDEX(PlansAndNotes!$E$6:$E$4005,ROW(B3200)-ROW($C$3))),"")</f>
        <v/>
      </c>
      <c r="Q3200" s="363" t="str">
        <f>IFERROR(IF(LEN(INDEX(PlansAndNotes!$G$6:$G$4005,ROW(B3200)-ROW($C$3)))=0,"",INDEX(PlansAndNotes!$G$6:$G$4005,ROW(B3200)-ROW($C$3))),"")</f>
        <v/>
      </c>
      <c r="R3200" s="361" t="str">
        <f>IFERROR(IF(LEN(D3200)&gt;0,IF(LEN(INDEX(AdressBook!$C$6:$C$25,MATCH(D3200,AdressBook!$B$6:$B$25,0),1))=0,"",INDEX(AdressBook!$C$6:$C$25,MATCH(D3200,AdressBook!$B$6:$B$25,0),1)),""),"")</f>
        <v/>
      </c>
      <c r="S3200" s="165">
        <f>IF(LEN(C3200)&gt;0,IFERROR(IF(MATCH(C3200,C3201:$C$4004,0)&gt;0,-1,ROW(S3200)-ROW($S$3)),ROW(S3200)-ROW($S$3)),-1)</f>
        <v>-1</v>
      </c>
      <c r="T3200" s="165">
        <f t="shared" si="337"/>
        <v>0</v>
      </c>
      <c r="U3200" s="165" t="str">
        <f t="shared" si="338"/>
        <v/>
      </c>
      <c r="V3200" s="165" t="str">
        <f>IFERROR(IF(OR(C3200="",S3200&lt;0),"",IF(SUBTOTAL(3,C3200:C3200)=0,-1,SUBTOTAL(3,$C$4:C3200))),"")</f>
        <v/>
      </c>
      <c r="W3200" s="156" t="str">
        <f t="array" ref="W3200">IF(LEN(C3200)&gt;0,IFERROR(IF(MATCH(C3200,$C$3:$C3199,0)&gt;0,N3200-INDEX($N$3:N3199,SUMPRODUCT(MAX(ROW($C$3:$C3199)*(C3200=$C$3:$C3199)))-2,1),""),""),"")</f>
        <v/>
      </c>
      <c r="X3200" s="156">
        <f t="shared" ca="1" si="339"/>
        <v>1</v>
      </c>
      <c r="Y3200" s="156">
        <f t="shared" ca="1" si="340"/>
        <v>1</v>
      </c>
    </row>
    <row r="3201" spans="2:25" hidden="1" x14ac:dyDescent="0.25">
      <c r="B3201" s="390" t="str">
        <f>IFERROR(IF(LEN(INDEX(PlansAndNotes!$B$6:$B$2005,ROW(A3201)-ROW($B$3)))=0,"",INDEX(PlansAndNotes!$B$6:$B$2005,ROW(A3201)-ROW($B$3))),"")</f>
        <v/>
      </c>
      <c r="C3201" s="387" t="str">
        <f t="shared" si="341"/>
        <v/>
      </c>
      <c r="D3201" s="361" t="str">
        <f>IFERROR(IF(LEN(C3201)&gt;0,IF(LEN(INDEX(TasksList!$C$6:$C$25,MATCH(C3201,TasksList!$B$6:$B$25,0),1))=0,"",INDEX(TasksList!$C$6:$C$25,MATCH(C3201,TasksList!$B$6:$B$25,0),1)),""),"")</f>
        <v/>
      </c>
      <c r="E3201" s="361" t="str">
        <f>IFERROR(IF(LEN(C3201)&gt;0,IF(LEN(INDEX(TasksList!$F$6:$F$25,MATCH(C3201,TasksList!$B$6:$B$25,0),1))=0,"not set!",INDEX(TasksList!$F$6:$F$25,MATCH(C3201,TasksList!$B$6:$B$25,0),1)),""),"")</f>
        <v/>
      </c>
      <c r="F3201" s="360" t="str">
        <f>IFERROR(IF(LEN(D3201)&gt;0,IF(LEN(INDEX(AdressBook!$D$6:$D$25,MATCH(D3201,AdressBook!$B$6:$B$25,0),1))=0,"",INDEX(AdressBook!$D$6:$D$25,MATCH(D3201,AdressBook!$B$6:$B$25,0),1)),""),"")</f>
        <v/>
      </c>
      <c r="G3201" s="361" t="str">
        <f>IFERROR(IF(LEN(INDEX(PlansAndNotes!$F$6:$F$4005,ROW(B3201)-ROW($C$3)))=0,"",INDEX(PlansAndNotes!$F$6:$F$4005,ROW(B3201)-ROW($C$3))),"")</f>
        <v/>
      </c>
      <c r="H3201" s="361" t="str">
        <f>IFERROR(IF(LEN(C3201)&gt;0,IF(LEN(INDEX(TasksList!$G$6:$G$25,MATCH(C3201,TasksList!$B$6:$B$25,0),1))=0,"",INDEX(TasksList!$G$6:$G$25,MATCH(C3201,TasksList!$B$6:$B$25,0),1)),""),"")</f>
        <v/>
      </c>
      <c r="N3201" s="362" t="str">
        <f>IFERROR(IF(LEN(INDEX(PlansAndNotes!$D$6:$D$4005,ROW(B3201)-ROW($C$3)))=0,"",INDEX(PlansAndNotes!$D$6:$D$4005,ROW(B3201)-ROW($C$3))),"")</f>
        <v/>
      </c>
      <c r="O3201" s="165" t="str">
        <f t="shared" si="336"/>
        <v/>
      </c>
      <c r="P3201" s="363" t="str">
        <f>IFERROR(IF(LEN(INDEX(PlansAndNotes!$E$6:$E$4005,ROW(B3201)-ROW($C$3)))=0,"",INDEX(PlansAndNotes!$E$6:$E$4005,ROW(B3201)-ROW($C$3))),"")</f>
        <v/>
      </c>
      <c r="Q3201" s="363" t="str">
        <f>IFERROR(IF(LEN(INDEX(PlansAndNotes!$G$6:$G$4005,ROW(B3201)-ROW($C$3)))=0,"",INDEX(PlansAndNotes!$G$6:$G$4005,ROW(B3201)-ROW($C$3))),"")</f>
        <v/>
      </c>
      <c r="R3201" s="361" t="str">
        <f>IFERROR(IF(LEN(D3201)&gt;0,IF(LEN(INDEX(AdressBook!$C$6:$C$25,MATCH(D3201,AdressBook!$B$6:$B$25,0),1))=0,"",INDEX(AdressBook!$C$6:$C$25,MATCH(D3201,AdressBook!$B$6:$B$25,0),1)),""),"")</f>
        <v/>
      </c>
      <c r="S3201" s="165">
        <f>IF(LEN(C3201)&gt;0,IFERROR(IF(MATCH(C3201,C3202:$C$4004,0)&gt;0,-1,ROW(S3201)-ROW($S$3)),ROW(S3201)-ROW($S$3)),-1)</f>
        <v>-1</v>
      </c>
      <c r="T3201" s="165">
        <f t="shared" si="337"/>
        <v>0</v>
      </c>
      <c r="U3201" s="165" t="str">
        <f t="shared" si="338"/>
        <v/>
      </c>
      <c r="V3201" s="165" t="str">
        <f>IFERROR(IF(OR(C3201="",S3201&lt;0),"",IF(SUBTOTAL(3,C3201:C3201)=0,-1,SUBTOTAL(3,$C$4:C3201))),"")</f>
        <v/>
      </c>
      <c r="W3201" s="156" t="str">
        <f t="array" ref="W3201">IF(LEN(C3201)&gt;0,IFERROR(IF(MATCH(C3201,$C$3:$C3200,0)&gt;0,N3201-INDEX($N$3:N3200,SUMPRODUCT(MAX(ROW($C$3:$C3200)*(C3201=$C$3:$C3200)))-2,1),""),""),"")</f>
        <v/>
      </c>
      <c r="X3201" s="156">
        <f t="shared" ca="1" si="339"/>
        <v>1</v>
      </c>
      <c r="Y3201" s="156">
        <f t="shared" ca="1" si="340"/>
        <v>1</v>
      </c>
    </row>
    <row r="3202" spans="2:25" hidden="1" x14ac:dyDescent="0.25">
      <c r="B3202" s="390" t="str">
        <f>IFERROR(IF(LEN(INDEX(PlansAndNotes!$B$6:$B$2005,ROW(A3202)-ROW($B$3)))=0,"",INDEX(PlansAndNotes!$B$6:$B$2005,ROW(A3202)-ROW($B$3))),"")</f>
        <v/>
      </c>
      <c r="C3202" s="387" t="str">
        <f t="shared" si="341"/>
        <v/>
      </c>
      <c r="D3202" s="361" t="str">
        <f>IFERROR(IF(LEN(C3202)&gt;0,IF(LEN(INDEX(TasksList!$C$6:$C$25,MATCH(C3202,TasksList!$B$6:$B$25,0),1))=0,"",INDEX(TasksList!$C$6:$C$25,MATCH(C3202,TasksList!$B$6:$B$25,0),1)),""),"")</f>
        <v/>
      </c>
      <c r="E3202" s="361" t="str">
        <f>IFERROR(IF(LEN(C3202)&gt;0,IF(LEN(INDEX(TasksList!$F$6:$F$25,MATCH(C3202,TasksList!$B$6:$B$25,0),1))=0,"not set!",INDEX(TasksList!$F$6:$F$25,MATCH(C3202,TasksList!$B$6:$B$25,0),1)),""),"")</f>
        <v/>
      </c>
      <c r="F3202" s="360" t="str">
        <f>IFERROR(IF(LEN(D3202)&gt;0,IF(LEN(INDEX(AdressBook!$D$6:$D$25,MATCH(D3202,AdressBook!$B$6:$B$25,0),1))=0,"",INDEX(AdressBook!$D$6:$D$25,MATCH(D3202,AdressBook!$B$6:$B$25,0),1)),""),"")</f>
        <v/>
      </c>
      <c r="G3202" s="361" t="str">
        <f>IFERROR(IF(LEN(INDEX(PlansAndNotes!$F$6:$F$4005,ROW(B3202)-ROW($C$3)))=0,"",INDEX(PlansAndNotes!$F$6:$F$4005,ROW(B3202)-ROW($C$3))),"")</f>
        <v/>
      </c>
      <c r="H3202" s="361" t="str">
        <f>IFERROR(IF(LEN(C3202)&gt;0,IF(LEN(INDEX(TasksList!$G$6:$G$25,MATCH(C3202,TasksList!$B$6:$B$25,0),1))=0,"",INDEX(TasksList!$G$6:$G$25,MATCH(C3202,TasksList!$B$6:$B$25,0),1)),""),"")</f>
        <v/>
      </c>
      <c r="N3202" s="362" t="str">
        <f>IFERROR(IF(LEN(INDEX(PlansAndNotes!$D$6:$D$4005,ROW(B3202)-ROW($C$3)))=0,"",INDEX(PlansAndNotes!$D$6:$D$4005,ROW(B3202)-ROW($C$3))),"")</f>
        <v/>
      </c>
      <c r="O3202" s="165" t="str">
        <f t="shared" si="336"/>
        <v/>
      </c>
      <c r="P3202" s="363" t="str">
        <f>IFERROR(IF(LEN(INDEX(PlansAndNotes!$E$6:$E$4005,ROW(B3202)-ROW($C$3)))=0,"",INDEX(PlansAndNotes!$E$6:$E$4005,ROW(B3202)-ROW($C$3))),"")</f>
        <v/>
      </c>
      <c r="Q3202" s="363" t="str">
        <f>IFERROR(IF(LEN(INDEX(PlansAndNotes!$G$6:$G$4005,ROW(B3202)-ROW($C$3)))=0,"",INDEX(PlansAndNotes!$G$6:$G$4005,ROW(B3202)-ROW($C$3))),"")</f>
        <v/>
      </c>
      <c r="R3202" s="361" t="str">
        <f>IFERROR(IF(LEN(D3202)&gt;0,IF(LEN(INDEX(AdressBook!$C$6:$C$25,MATCH(D3202,AdressBook!$B$6:$B$25,0),1))=0,"",INDEX(AdressBook!$C$6:$C$25,MATCH(D3202,AdressBook!$B$6:$B$25,0),1)),""),"")</f>
        <v/>
      </c>
      <c r="S3202" s="165">
        <f>IF(LEN(C3202)&gt;0,IFERROR(IF(MATCH(C3202,C3203:$C$4004,0)&gt;0,-1,ROW(S3202)-ROW($S$3)),ROW(S3202)-ROW($S$3)),-1)</f>
        <v>-1</v>
      </c>
      <c r="T3202" s="165">
        <f t="shared" si="337"/>
        <v>0</v>
      </c>
      <c r="U3202" s="165" t="str">
        <f t="shared" si="338"/>
        <v/>
      </c>
      <c r="V3202" s="165" t="str">
        <f>IFERROR(IF(OR(C3202="",S3202&lt;0),"",IF(SUBTOTAL(3,C3202:C3202)=0,-1,SUBTOTAL(3,$C$4:C3202))),"")</f>
        <v/>
      </c>
      <c r="W3202" s="156" t="str">
        <f t="array" ref="W3202">IF(LEN(C3202)&gt;0,IFERROR(IF(MATCH(C3202,$C$3:$C3201,0)&gt;0,N3202-INDEX($N$3:N3201,SUMPRODUCT(MAX(ROW($C$3:$C3201)*(C3202=$C$3:$C3201)))-2,1),""),""),"")</f>
        <v/>
      </c>
      <c r="X3202" s="156">
        <f t="shared" ca="1" si="339"/>
        <v>1</v>
      </c>
      <c r="Y3202" s="156">
        <f t="shared" ca="1" si="340"/>
        <v>1</v>
      </c>
    </row>
    <row r="3203" spans="2:25" hidden="1" x14ac:dyDescent="0.25">
      <c r="B3203" s="390" t="str">
        <f>IFERROR(IF(LEN(INDEX(PlansAndNotes!$B$6:$B$2005,ROW(A3203)-ROW($B$3)))=0,"",INDEX(PlansAndNotes!$B$6:$B$2005,ROW(A3203)-ROW($B$3))),"")</f>
        <v/>
      </c>
      <c r="C3203" s="387" t="str">
        <f t="shared" si="341"/>
        <v/>
      </c>
      <c r="D3203" s="361" t="str">
        <f>IFERROR(IF(LEN(C3203)&gt;0,IF(LEN(INDEX(TasksList!$C$6:$C$25,MATCH(C3203,TasksList!$B$6:$B$25,0),1))=0,"",INDEX(TasksList!$C$6:$C$25,MATCH(C3203,TasksList!$B$6:$B$25,0),1)),""),"")</f>
        <v/>
      </c>
      <c r="E3203" s="361" t="str">
        <f>IFERROR(IF(LEN(C3203)&gt;0,IF(LEN(INDEX(TasksList!$F$6:$F$25,MATCH(C3203,TasksList!$B$6:$B$25,0),1))=0,"not set!",INDEX(TasksList!$F$6:$F$25,MATCH(C3203,TasksList!$B$6:$B$25,0),1)),""),"")</f>
        <v/>
      </c>
      <c r="F3203" s="360" t="str">
        <f>IFERROR(IF(LEN(D3203)&gt;0,IF(LEN(INDEX(AdressBook!$D$6:$D$25,MATCH(D3203,AdressBook!$B$6:$B$25,0),1))=0,"",INDEX(AdressBook!$D$6:$D$25,MATCH(D3203,AdressBook!$B$6:$B$25,0),1)),""),"")</f>
        <v/>
      </c>
      <c r="G3203" s="361" t="str">
        <f>IFERROR(IF(LEN(INDEX(PlansAndNotes!$F$6:$F$4005,ROW(B3203)-ROW($C$3)))=0,"",INDEX(PlansAndNotes!$F$6:$F$4005,ROW(B3203)-ROW($C$3))),"")</f>
        <v/>
      </c>
      <c r="H3203" s="361" t="str">
        <f>IFERROR(IF(LEN(C3203)&gt;0,IF(LEN(INDEX(TasksList!$G$6:$G$25,MATCH(C3203,TasksList!$B$6:$B$25,0),1))=0,"",INDEX(TasksList!$G$6:$G$25,MATCH(C3203,TasksList!$B$6:$B$25,0),1)),""),"")</f>
        <v/>
      </c>
      <c r="N3203" s="362" t="str">
        <f>IFERROR(IF(LEN(INDEX(PlansAndNotes!$D$6:$D$4005,ROW(B3203)-ROW($C$3)))=0,"",INDEX(PlansAndNotes!$D$6:$D$4005,ROW(B3203)-ROW($C$3))),"")</f>
        <v/>
      </c>
      <c r="O3203" s="165" t="str">
        <f t="shared" si="336"/>
        <v/>
      </c>
      <c r="P3203" s="363" t="str">
        <f>IFERROR(IF(LEN(INDEX(PlansAndNotes!$E$6:$E$4005,ROW(B3203)-ROW($C$3)))=0,"",INDEX(PlansAndNotes!$E$6:$E$4005,ROW(B3203)-ROW($C$3))),"")</f>
        <v/>
      </c>
      <c r="Q3203" s="363" t="str">
        <f>IFERROR(IF(LEN(INDEX(PlansAndNotes!$G$6:$G$4005,ROW(B3203)-ROW($C$3)))=0,"",INDEX(PlansAndNotes!$G$6:$G$4005,ROW(B3203)-ROW($C$3))),"")</f>
        <v/>
      </c>
      <c r="R3203" s="361" t="str">
        <f>IFERROR(IF(LEN(D3203)&gt;0,IF(LEN(INDEX(AdressBook!$C$6:$C$25,MATCH(D3203,AdressBook!$B$6:$B$25,0),1))=0,"",INDEX(AdressBook!$C$6:$C$25,MATCH(D3203,AdressBook!$B$6:$B$25,0),1)),""),"")</f>
        <v/>
      </c>
      <c r="S3203" s="165">
        <f>IF(LEN(C3203)&gt;0,IFERROR(IF(MATCH(C3203,C3204:$C$4004,0)&gt;0,-1,ROW(S3203)-ROW($S$3)),ROW(S3203)-ROW($S$3)),-1)</f>
        <v>-1</v>
      </c>
      <c r="T3203" s="165">
        <f t="shared" si="337"/>
        <v>0</v>
      </c>
      <c r="U3203" s="165" t="str">
        <f t="shared" si="338"/>
        <v/>
      </c>
      <c r="V3203" s="165" t="str">
        <f>IFERROR(IF(OR(C3203="",S3203&lt;0),"",IF(SUBTOTAL(3,C3203:C3203)=0,-1,SUBTOTAL(3,$C$4:C3203))),"")</f>
        <v/>
      </c>
      <c r="W3203" s="156" t="str">
        <f t="array" ref="W3203">IF(LEN(C3203)&gt;0,IFERROR(IF(MATCH(C3203,$C$3:$C3202,0)&gt;0,N3203-INDEX($N$3:N3202,SUMPRODUCT(MAX(ROW($C$3:$C3202)*(C3203=$C$3:$C3202)))-2,1),""),""),"")</f>
        <v/>
      </c>
      <c r="X3203" s="156">
        <f t="shared" ca="1" si="339"/>
        <v>1</v>
      </c>
      <c r="Y3203" s="156">
        <f t="shared" ca="1" si="340"/>
        <v>1</v>
      </c>
    </row>
    <row r="3204" spans="2:25" hidden="1" x14ac:dyDescent="0.25">
      <c r="B3204" s="390" t="str">
        <f>IFERROR(IF(LEN(INDEX(PlansAndNotes!$B$6:$B$2005,ROW(A3204)-ROW($B$3)))=0,"",INDEX(PlansAndNotes!$B$6:$B$2005,ROW(A3204)-ROW($B$3))),"")</f>
        <v/>
      </c>
      <c r="C3204" s="387" t="str">
        <f t="shared" si="341"/>
        <v/>
      </c>
      <c r="D3204" s="361" t="str">
        <f>IFERROR(IF(LEN(C3204)&gt;0,IF(LEN(INDEX(TasksList!$C$6:$C$25,MATCH(C3204,TasksList!$B$6:$B$25,0),1))=0,"",INDEX(TasksList!$C$6:$C$25,MATCH(C3204,TasksList!$B$6:$B$25,0),1)),""),"")</f>
        <v/>
      </c>
      <c r="E3204" s="361" t="str">
        <f>IFERROR(IF(LEN(C3204)&gt;0,IF(LEN(INDEX(TasksList!$F$6:$F$25,MATCH(C3204,TasksList!$B$6:$B$25,0),1))=0,"not set!",INDEX(TasksList!$F$6:$F$25,MATCH(C3204,TasksList!$B$6:$B$25,0),1)),""),"")</f>
        <v/>
      </c>
      <c r="F3204" s="360" t="str">
        <f>IFERROR(IF(LEN(D3204)&gt;0,IF(LEN(INDEX(AdressBook!$D$6:$D$25,MATCH(D3204,AdressBook!$B$6:$B$25,0),1))=0,"",INDEX(AdressBook!$D$6:$D$25,MATCH(D3204,AdressBook!$B$6:$B$25,0),1)),""),"")</f>
        <v/>
      </c>
      <c r="G3204" s="361" t="str">
        <f>IFERROR(IF(LEN(INDEX(PlansAndNotes!$F$6:$F$4005,ROW(B3204)-ROW($C$3)))=0,"",INDEX(PlansAndNotes!$F$6:$F$4005,ROW(B3204)-ROW($C$3))),"")</f>
        <v/>
      </c>
      <c r="H3204" s="361" t="str">
        <f>IFERROR(IF(LEN(C3204)&gt;0,IF(LEN(INDEX(TasksList!$G$6:$G$25,MATCH(C3204,TasksList!$B$6:$B$25,0),1))=0,"",INDEX(TasksList!$G$6:$G$25,MATCH(C3204,TasksList!$B$6:$B$25,0),1)),""),"")</f>
        <v/>
      </c>
      <c r="N3204" s="362" t="str">
        <f>IFERROR(IF(LEN(INDEX(PlansAndNotes!$D$6:$D$4005,ROW(B3204)-ROW($C$3)))=0,"",INDEX(PlansAndNotes!$D$6:$D$4005,ROW(B3204)-ROW($C$3))),"")</f>
        <v/>
      </c>
      <c r="O3204" s="165" t="str">
        <f t="shared" ref="O3204:O3267" si="342">IF(LEN(B3204)&gt;0,RIGHT(B3204,LEN(B3204)-SEARCH(" - ",B3204)-2),"")</f>
        <v/>
      </c>
      <c r="P3204" s="363" t="str">
        <f>IFERROR(IF(LEN(INDEX(PlansAndNotes!$E$6:$E$4005,ROW(B3204)-ROW($C$3)))=0,"",INDEX(PlansAndNotes!$E$6:$E$4005,ROW(B3204)-ROW($C$3))),"")</f>
        <v/>
      </c>
      <c r="Q3204" s="363" t="str">
        <f>IFERROR(IF(LEN(INDEX(PlansAndNotes!$G$6:$G$4005,ROW(B3204)-ROW($C$3)))=0,"",INDEX(PlansAndNotes!$G$6:$G$4005,ROW(B3204)-ROW($C$3))),"")</f>
        <v/>
      </c>
      <c r="R3204" s="361" t="str">
        <f>IFERROR(IF(LEN(D3204)&gt;0,IF(LEN(INDEX(AdressBook!$C$6:$C$25,MATCH(D3204,AdressBook!$B$6:$B$25,0),1))=0,"",INDEX(AdressBook!$C$6:$C$25,MATCH(D3204,AdressBook!$B$6:$B$25,0),1)),""),"")</f>
        <v/>
      </c>
      <c r="S3204" s="165">
        <f>IF(LEN(C3204)&gt;0,IFERROR(IF(MATCH(C3204,C3205:$C$4004,0)&gt;0,-1,ROW(S3204)-ROW($S$3)),ROW(S3204)-ROW($S$3)),-1)</f>
        <v>-1</v>
      </c>
      <c r="T3204" s="165">
        <f t="shared" ref="T3204:T3267" si="343">IF(OR(taskRange="All tasks (all stages)",taskRange=""),ROW(T3204)-ROW($T$3),IF(S3204&gt;0,ROW(T3204)-ROW($T$3),0))*IF(OR(calendarSalesmen="",calendarSalesmen="All salesmen"),1,IF(calendarSalesmen=G3204,1,0))*IF(OR(calendarStage="",calendarStage="All Stages"),1,IF(calendarStage=P3204,1,0))</f>
        <v>0</v>
      </c>
      <c r="U3204" s="165" t="str">
        <f t="shared" ref="U3204:U3267" si="344">IF(S3204&gt;0,P3204,"")</f>
        <v/>
      </c>
      <c r="V3204" s="165" t="str">
        <f>IFERROR(IF(OR(C3204="",S3204&lt;0),"",IF(SUBTOTAL(3,C3204:C3204)=0,-1,SUBTOTAL(3,$C$4:C3204))),"")</f>
        <v/>
      </c>
      <c r="W3204" s="156" t="str">
        <f t="array" ref="W3204">IF(LEN(C3204)&gt;0,IFERROR(IF(MATCH(C3204,$C$3:$C3203,0)&gt;0,N3204-INDEX($N$3:N3203,SUMPRODUCT(MAX(ROW($C$3:$C3203)*(C3204=$C$3:$C3203)))-2,1),""),""),"")</f>
        <v/>
      </c>
      <c r="X3204" s="156">
        <f t="shared" ca="1" si="339"/>
        <v>1</v>
      </c>
      <c r="Y3204" s="156">
        <f t="shared" ca="1" si="340"/>
        <v>1</v>
      </c>
    </row>
    <row r="3205" spans="2:25" hidden="1" x14ac:dyDescent="0.25">
      <c r="B3205" s="390" t="str">
        <f>IFERROR(IF(LEN(INDEX(PlansAndNotes!$B$6:$B$2005,ROW(A3205)-ROW($B$3)))=0,"",INDEX(PlansAndNotes!$B$6:$B$2005,ROW(A3205)-ROW($B$3))),"")</f>
        <v/>
      </c>
      <c r="C3205" s="387" t="str">
        <f t="shared" si="341"/>
        <v/>
      </c>
      <c r="D3205" s="361" t="str">
        <f>IFERROR(IF(LEN(C3205)&gt;0,IF(LEN(INDEX(TasksList!$C$6:$C$25,MATCH(C3205,TasksList!$B$6:$B$25,0),1))=0,"",INDEX(TasksList!$C$6:$C$25,MATCH(C3205,TasksList!$B$6:$B$25,0),1)),""),"")</f>
        <v/>
      </c>
      <c r="E3205" s="361" t="str">
        <f>IFERROR(IF(LEN(C3205)&gt;0,IF(LEN(INDEX(TasksList!$F$6:$F$25,MATCH(C3205,TasksList!$B$6:$B$25,0),1))=0,"not set!",INDEX(TasksList!$F$6:$F$25,MATCH(C3205,TasksList!$B$6:$B$25,0),1)),""),"")</f>
        <v/>
      </c>
      <c r="F3205" s="360" t="str">
        <f>IFERROR(IF(LEN(D3205)&gt;0,IF(LEN(INDEX(AdressBook!$D$6:$D$25,MATCH(D3205,AdressBook!$B$6:$B$25,0),1))=0,"",INDEX(AdressBook!$D$6:$D$25,MATCH(D3205,AdressBook!$B$6:$B$25,0),1)),""),"")</f>
        <v/>
      </c>
      <c r="G3205" s="361" t="str">
        <f>IFERROR(IF(LEN(INDEX(PlansAndNotes!$F$6:$F$4005,ROW(B3205)-ROW($C$3)))=0,"",INDEX(PlansAndNotes!$F$6:$F$4005,ROW(B3205)-ROW($C$3))),"")</f>
        <v/>
      </c>
      <c r="H3205" s="361" t="str">
        <f>IFERROR(IF(LEN(C3205)&gt;0,IF(LEN(INDEX(TasksList!$G$6:$G$25,MATCH(C3205,TasksList!$B$6:$B$25,0),1))=0,"",INDEX(TasksList!$G$6:$G$25,MATCH(C3205,TasksList!$B$6:$B$25,0),1)),""),"")</f>
        <v/>
      </c>
      <c r="N3205" s="362" t="str">
        <f>IFERROR(IF(LEN(INDEX(PlansAndNotes!$D$6:$D$4005,ROW(B3205)-ROW($C$3)))=0,"",INDEX(PlansAndNotes!$D$6:$D$4005,ROW(B3205)-ROW($C$3))),"")</f>
        <v/>
      </c>
      <c r="O3205" s="165" t="str">
        <f t="shared" si="342"/>
        <v/>
      </c>
      <c r="P3205" s="363" t="str">
        <f>IFERROR(IF(LEN(INDEX(PlansAndNotes!$E$6:$E$4005,ROW(B3205)-ROW($C$3)))=0,"",INDEX(PlansAndNotes!$E$6:$E$4005,ROW(B3205)-ROW($C$3))),"")</f>
        <v/>
      </c>
      <c r="Q3205" s="363" t="str">
        <f>IFERROR(IF(LEN(INDEX(PlansAndNotes!$G$6:$G$4005,ROW(B3205)-ROW($C$3)))=0,"",INDEX(PlansAndNotes!$G$6:$G$4005,ROW(B3205)-ROW($C$3))),"")</f>
        <v/>
      </c>
      <c r="R3205" s="361" t="str">
        <f>IFERROR(IF(LEN(D3205)&gt;0,IF(LEN(INDEX(AdressBook!$C$6:$C$25,MATCH(D3205,AdressBook!$B$6:$B$25,0),1))=0,"",INDEX(AdressBook!$C$6:$C$25,MATCH(D3205,AdressBook!$B$6:$B$25,0),1)),""),"")</f>
        <v/>
      </c>
      <c r="S3205" s="165">
        <f>IF(LEN(C3205)&gt;0,IFERROR(IF(MATCH(C3205,C3206:$C$4004,0)&gt;0,-1,ROW(S3205)-ROW($S$3)),ROW(S3205)-ROW($S$3)),-1)</f>
        <v>-1</v>
      </c>
      <c r="T3205" s="165">
        <f t="shared" si="343"/>
        <v>0</v>
      </c>
      <c r="U3205" s="165" t="str">
        <f t="shared" si="344"/>
        <v/>
      </c>
      <c r="V3205" s="165" t="str">
        <f>IFERROR(IF(OR(C3205="",S3205&lt;0),"",IF(SUBTOTAL(3,C3205:C3205)=0,-1,SUBTOTAL(3,$C$4:C3205))),"")</f>
        <v/>
      </c>
      <c r="W3205" s="156" t="str">
        <f t="array" ref="W3205">IF(LEN(C3205)&gt;0,IFERROR(IF(MATCH(C3205,$C$3:$C3204,0)&gt;0,N3205-INDEX($N$3:N3204,SUMPRODUCT(MAX(ROW($C$3:$C3204)*(C3205=$C$3:$C3204)))-2,1),""),""),"")</f>
        <v/>
      </c>
      <c r="X3205" s="156">
        <f t="shared" ref="X3205:X3268" ca="1" si="345">IFERROR(IF($X$2="",1,IF(AND(N3205&lt;=TODAY(),N3205+$X$2&gt;=TODAY()),1,0)),"")</f>
        <v>1</v>
      </c>
      <c r="Y3205" s="156">
        <f t="shared" ref="Y3205:Y3268" ca="1" si="346">IFERROR(IF($Y$2="",1,IF(AND(N3205&lt;=TODAY(),N3205+$Y$2&gt;=TODAY()),1,0)),"")</f>
        <v>1</v>
      </c>
    </row>
    <row r="3206" spans="2:25" hidden="1" x14ac:dyDescent="0.25">
      <c r="B3206" s="390" t="str">
        <f>IFERROR(IF(LEN(INDEX(PlansAndNotes!$B$6:$B$2005,ROW(A3206)-ROW($B$3)))=0,"",INDEX(PlansAndNotes!$B$6:$B$2005,ROW(A3206)-ROW($B$3))),"")</f>
        <v/>
      </c>
      <c r="C3206" s="387" t="str">
        <f t="shared" si="341"/>
        <v/>
      </c>
      <c r="D3206" s="361" t="str">
        <f>IFERROR(IF(LEN(C3206)&gt;0,IF(LEN(INDEX(TasksList!$C$6:$C$25,MATCH(C3206,TasksList!$B$6:$B$25,0),1))=0,"",INDEX(TasksList!$C$6:$C$25,MATCH(C3206,TasksList!$B$6:$B$25,0),1)),""),"")</f>
        <v/>
      </c>
      <c r="E3206" s="361" t="str">
        <f>IFERROR(IF(LEN(C3206)&gt;0,IF(LEN(INDEX(TasksList!$F$6:$F$25,MATCH(C3206,TasksList!$B$6:$B$25,0),1))=0,"not set!",INDEX(TasksList!$F$6:$F$25,MATCH(C3206,TasksList!$B$6:$B$25,0),1)),""),"")</f>
        <v/>
      </c>
      <c r="F3206" s="360" t="str">
        <f>IFERROR(IF(LEN(D3206)&gt;0,IF(LEN(INDEX(AdressBook!$D$6:$D$25,MATCH(D3206,AdressBook!$B$6:$B$25,0),1))=0,"",INDEX(AdressBook!$D$6:$D$25,MATCH(D3206,AdressBook!$B$6:$B$25,0),1)),""),"")</f>
        <v/>
      </c>
      <c r="G3206" s="361" t="str">
        <f>IFERROR(IF(LEN(INDEX(PlansAndNotes!$F$6:$F$4005,ROW(B3206)-ROW($C$3)))=0,"",INDEX(PlansAndNotes!$F$6:$F$4005,ROW(B3206)-ROW($C$3))),"")</f>
        <v/>
      </c>
      <c r="H3206" s="361" t="str">
        <f>IFERROR(IF(LEN(C3206)&gt;0,IF(LEN(INDEX(TasksList!$G$6:$G$25,MATCH(C3206,TasksList!$B$6:$B$25,0),1))=0,"",INDEX(TasksList!$G$6:$G$25,MATCH(C3206,TasksList!$B$6:$B$25,0),1)),""),"")</f>
        <v/>
      </c>
      <c r="N3206" s="362" t="str">
        <f>IFERROR(IF(LEN(INDEX(PlansAndNotes!$D$6:$D$4005,ROW(B3206)-ROW($C$3)))=0,"",INDEX(PlansAndNotes!$D$6:$D$4005,ROW(B3206)-ROW($C$3))),"")</f>
        <v/>
      </c>
      <c r="O3206" s="165" t="str">
        <f t="shared" si="342"/>
        <v/>
      </c>
      <c r="P3206" s="363" t="str">
        <f>IFERROR(IF(LEN(INDEX(PlansAndNotes!$E$6:$E$4005,ROW(B3206)-ROW($C$3)))=0,"",INDEX(PlansAndNotes!$E$6:$E$4005,ROW(B3206)-ROW($C$3))),"")</f>
        <v/>
      </c>
      <c r="Q3206" s="363" t="str">
        <f>IFERROR(IF(LEN(INDEX(PlansAndNotes!$G$6:$G$4005,ROW(B3206)-ROW($C$3)))=0,"",INDEX(PlansAndNotes!$G$6:$G$4005,ROW(B3206)-ROW($C$3))),"")</f>
        <v/>
      </c>
      <c r="R3206" s="361" t="str">
        <f>IFERROR(IF(LEN(D3206)&gt;0,IF(LEN(INDEX(AdressBook!$C$6:$C$25,MATCH(D3206,AdressBook!$B$6:$B$25,0),1))=0,"",INDEX(AdressBook!$C$6:$C$25,MATCH(D3206,AdressBook!$B$6:$B$25,0),1)),""),"")</f>
        <v/>
      </c>
      <c r="S3206" s="165">
        <f>IF(LEN(C3206)&gt;0,IFERROR(IF(MATCH(C3206,C3207:$C$4004,0)&gt;0,-1,ROW(S3206)-ROW($S$3)),ROW(S3206)-ROW($S$3)),-1)</f>
        <v>-1</v>
      </c>
      <c r="T3206" s="165">
        <f t="shared" si="343"/>
        <v>0</v>
      </c>
      <c r="U3206" s="165" t="str">
        <f t="shared" si="344"/>
        <v/>
      </c>
      <c r="V3206" s="165" t="str">
        <f>IFERROR(IF(OR(C3206="",S3206&lt;0),"",IF(SUBTOTAL(3,C3206:C3206)=0,-1,SUBTOTAL(3,$C$4:C3206))),"")</f>
        <v/>
      </c>
      <c r="W3206" s="156" t="str">
        <f t="array" ref="W3206">IF(LEN(C3206)&gt;0,IFERROR(IF(MATCH(C3206,$C$3:$C3205,0)&gt;0,N3206-INDEX($N$3:N3205,SUMPRODUCT(MAX(ROW($C$3:$C3205)*(C3206=$C$3:$C3205)))-2,1),""),""),"")</f>
        <v/>
      </c>
      <c r="X3206" s="156">
        <f t="shared" ca="1" si="345"/>
        <v>1</v>
      </c>
      <c r="Y3206" s="156">
        <f t="shared" ca="1" si="346"/>
        <v>1</v>
      </c>
    </row>
    <row r="3207" spans="2:25" hidden="1" x14ac:dyDescent="0.25">
      <c r="B3207" s="390" t="str">
        <f>IFERROR(IF(LEN(INDEX(PlansAndNotes!$B$6:$B$2005,ROW(A3207)-ROW($B$3)))=0,"",INDEX(PlansAndNotes!$B$6:$B$2005,ROW(A3207)-ROW($B$3))),"")</f>
        <v/>
      </c>
      <c r="C3207" s="387" t="str">
        <f t="shared" ref="C3207:C3270" si="347">IF(LEN(B3207)&gt;0,LEFT(B3207,SEARCH(" - ",B3207)-1)*1,"")</f>
        <v/>
      </c>
      <c r="D3207" s="361" t="str">
        <f>IFERROR(IF(LEN(C3207)&gt;0,IF(LEN(INDEX(TasksList!$C$6:$C$25,MATCH(C3207,TasksList!$B$6:$B$25,0),1))=0,"",INDEX(TasksList!$C$6:$C$25,MATCH(C3207,TasksList!$B$6:$B$25,0),1)),""),"")</f>
        <v/>
      </c>
      <c r="E3207" s="361" t="str">
        <f>IFERROR(IF(LEN(C3207)&gt;0,IF(LEN(INDEX(TasksList!$F$6:$F$25,MATCH(C3207,TasksList!$B$6:$B$25,0),1))=0,"not set!",INDEX(TasksList!$F$6:$F$25,MATCH(C3207,TasksList!$B$6:$B$25,0),1)),""),"")</f>
        <v/>
      </c>
      <c r="F3207" s="360" t="str">
        <f>IFERROR(IF(LEN(D3207)&gt;0,IF(LEN(INDEX(AdressBook!$D$6:$D$25,MATCH(D3207,AdressBook!$B$6:$B$25,0),1))=0,"",INDEX(AdressBook!$D$6:$D$25,MATCH(D3207,AdressBook!$B$6:$B$25,0),1)),""),"")</f>
        <v/>
      </c>
      <c r="G3207" s="361" t="str">
        <f>IFERROR(IF(LEN(INDEX(PlansAndNotes!$F$6:$F$4005,ROW(B3207)-ROW($C$3)))=0,"",INDEX(PlansAndNotes!$F$6:$F$4005,ROW(B3207)-ROW($C$3))),"")</f>
        <v/>
      </c>
      <c r="H3207" s="361" t="str">
        <f>IFERROR(IF(LEN(C3207)&gt;0,IF(LEN(INDEX(TasksList!$G$6:$G$25,MATCH(C3207,TasksList!$B$6:$B$25,0),1))=0,"",INDEX(TasksList!$G$6:$G$25,MATCH(C3207,TasksList!$B$6:$B$25,0),1)),""),"")</f>
        <v/>
      </c>
      <c r="N3207" s="362" t="str">
        <f>IFERROR(IF(LEN(INDEX(PlansAndNotes!$D$6:$D$4005,ROW(B3207)-ROW($C$3)))=0,"",INDEX(PlansAndNotes!$D$6:$D$4005,ROW(B3207)-ROW($C$3))),"")</f>
        <v/>
      </c>
      <c r="O3207" s="165" t="str">
        <f t="shared" si="342"/>
        <v/>
      </c>
      <c r="P3207" s="363" t="str">
        <f>IFERROR(IF(LEN(INDEX(PlansAndNotes!$E$6:$E$4005,ROW(B3207)-ROW($C$3)))=0,"",INDEX(PlansAndNotes!$E$6:$E$4005,ROW(B3207)-ROW($C$3))),"")</f>
        <v/>
      </c>
      <c r="Q3207" s="363" t="str">
        <f>IFERROR(IF(LEN(INDEX(PlansAndNotes!$G$6:$G$4005,ROW(B3207)-ROW($C$3)))=0,"",INDEX(PlansAndNotes!$G$6:$G$4005,ROW(B3207)-ROW($C$3))),"")</f>
        <v/>
      </c>
      <c r="R3207" s="361" t="str">
        <f>IFERROR(IF(LEN(D3207)&gt;0,IF(LEN(INDEX(AdressBook!$C$6:$C$25,MATCH(D3207,AdressBook!$B$6:$B$25,0),1))=0,"",INDEX(AdressBook!$C$6:$C$25,MATCH(D3207,AdressBook!$B$6:$B$25,0),1)),""),"")</f>
        <v/>
      </c>
      <c r="S3207" s="165">
        <f>IF(LEN(C3207)&gt;0,IFERROR(IF(MATCH(C3207,C3208:$C$4004,0)&gt;0,-1,ROW(S3207)-ROW($S$3)),ROW(S3207)-ROW($S$3)),-1)</f>
        <v>-1</v>
      </c>
      <c r="T3207" s="165">
        <f t="shared" si="343"/>
        <v>0</v>
      </c>
      <c r="U3207" s="165" t="str">
        <f t="shared" si="344"/>
        <v/>
      </c>
      <c r="V3207" s="165" t="str">
        <f>IFERROR(IF(OR(C3207="",S3207&lt;0),"",IF(SUBTOTAL(3,C3207:C3207)=0,-1,SUBTOTAL(3,$C$4:C3207))),"")</f>
        <v/>
      </c>
      <c r="W3207" s="156" t="str">
        <f t="array" ref="W3207">IF(LEN(C3207)&gt;0,IFERROR(IF(MATCH(C3207,$C$3:$C3206,0)&gt;0,N3207-INDEX($N$3:N3206,SUMPRODUCT(MAX(ROW($C$3:$C3206)*(C3207=$C$3:$C3206)))-2,1),""),""),"")</f>
        <v/>
      </c>
      <c r="X3207" s="156">
        <f t="shared" ca="1" si="345"/>
        <v>1</v>
      </c>
      <c r="Y3207" s="156">
        <f t="shared" ca="1" si="346"/>
        <v>1</v>
      </c>
    </row>
    <row r="3208" spans="2:25" hidden="1" x14ac:dyDescent="0.25">
      <c r="B3208" s="390" t="str">
        <f>IFERROR(IF(LEN(INDEX(PlansAndNotes!$B$6:$B$2005,ROW(A3208)-ROW($B$3)))=0,"",INDEX(PlansAndNotes!$B$6:$B$2005,ROW(A3208)-ROW($B$3))),"")</f>
        <v/>
      </c>
      <c r="C3208" s="387" t="str">
        <f t="shared" si="347"/>
        <v/>
      </c>
      <c r="D3208" s="361" t="str">
        <f>IFERROR(IF(LEN(C3208)&gt;0,IF(LEN(INDEX(TasksList!$C$6:$C$25,MATCH(C3208,TasksList!$B$6:$B$25,0),1))=0,"",INDEX(TasksList!$C$6:$C$25,MATCH(C3208,TasksList!$B$6:$B$25,0),1)),""),"")</f>
        <v/>
      </c>
      <c r="E3208" s="361" t="str">
        <f>IFERROR(IF(LEN(C3208)&gt;0,IF(LEN(INDEX(TasksList!$F$6:$F$25,MATCH(C3208,TasksList!$B$6:$B$25,0),1))=0,"not set!",INDEX(TasksList!$F$6:$F$25,MATCH(C3208,TasksList!$B$6:$B$25,0),1)),""),"")</f>
        <v/>
      </c>
      <c r="F3208" s="360" t="str">
        <f>IFERROR(IF(LEN(D3208)&gt;0,IF(LEN(INDEX(AdressBook!$D$6:$D$25,MATCH(D3208,AdressBook!$B$6:$B$25,0),1))=0,"",INDEX(AdressBook!$D$6:$D$25,MATCH(D3208,AdressBook!$B$6:$B$25,0),1)),""),"")</f>
        <v/>
      </c>
      <c r="G3208" s="361" t="str">
        <f>IFERROR(IF(LEN(INDEX(PlansAndNotes!$F$6:$F$4005,ROW(B3208)-ROW($C$3)))=0,"",INDEX(PlansAndNotes!$F$6:$F$4005,ROW(B3208)-ROW($C$3))),"")</f>
        <v/>
      </c>
      <c r="H3208" s="361" t="str">
        <f>IFERROR(IF(LEN(C3208)&gt;0,IF(LEN(INDEX(TasksList!$G$6:$G$25,MATCH(C3208,TasksList!$B$6:$B$25,0),1))=0,"",INDEX(TasksList!$G$6:$G$25,MATCH(C3208,TasksList!$B$6:$B$25,0),1)),""),"")</f>
        <v/>
      </c>
      <c r="N3208" s="362" t="str">
        <f>IFERROR(IF(LEN(INDEX(PlansAndNotes!$D$6:$D$4005,ROW(B3208)-ROW($C$3)))=0,"",INDEX(PlansAndNotes!$D$6:$D$4005,ROW(B3208)-ROW($C$3))),"")</f>
        <v/>
      </c>
      <c r="O3208" s="165" t="str">
        <f t="shared" si="342"/>
        <v/>
      </c>
      <c r="P3208" s="363" t="str">
        <f>IFERROR(IF(LEN(INDEX(PlansAndNotes!$E$6:$E$4005,ROW(B3208)-ROW($C$3)))=0,"",INDEX(PlansAndNotes!$E$6:$E$4005,ROW(B3208)-ROW($C$3))),"")</f>
        <v/>
      </c>
      <c r="Q3208" s="363" t="str">
        <f>IFERROR(IF(LEN(INDEX(PlansAndNotes!$G$6:$G$4005,ROW(B3208)-ROW($C$3)))=0,"",INDEX(PlansAndNotes!$G$6:$G$4005,ROW(B3208)-ROW($C$3))),"")</f>
        <v/>
      </c>
      <c r="R3208" s="361" t="str">
        <f>IFERROR(IF(LEN(D3208)&gt;0,IF(LEN(INDEX(AdressBook!$C$6:$C$25,MATCH(D3208,AdressBook!$B$6:$B$25,0),1))=0,"",INDEX(AdressBook!$C$6:$C$25,MATCH(D3208,AdressBook!$B$6:$B$25,0),1)),""),"")</f>
        <v/>
      </c>
      <c r="S3208" s="165">
        <f>IF(LEN(C3208)&gt;0,IFERROR(IF(MATCH(C3208,C3209:$C$4004,0)&gt;0,-1,ROW(S3208)-ROW($S$3)),ROW(S3208)-ROW($S$3)),-1)</f>
        <v>-1</v>
      </c>
      <c r="T3208" s="165">
        <f t="shared" si="343"/>
        <v>0</v>
      </c>
      <c r="U3208" s="165" t="str">
        <f t="shared" si="344"/>
        <v/>
      </c>
      <c r="V3208" s="165" t="str">
        <f>IFERROR(IF(OR(C3208="",S3208&lt;0),"",IF(SUBTOTAL(3,C3208:C3208)=0,-1,SUBTOTAL(3,$C$4:C3208))),"")</f>
        <v/>
      </c>
      <c r="W3208" s="156" t="str">
        <f t="array" ref="W3208">IF(LEN(C3208)&gt;0,IFERROR(IF(MATCH(C3208,$C$3:$C3207,0)&gt;0,N3208-INDEX($N$3:N3207,SUMPRODUCT(MAX(ROW($C$3:$C3207)*(C3208=$C$3:$C3207)))-2,1),""),""),"")</f>
        <v/>
      </c>
      <c r="X3208" s="156">
        <f t="shared" ca="1" si="345"/>
        <v>1</v>
      </c>
      <c r="Y3208" s="156">
        <f t="shared" ca="1" si="346"/>
        <v>1</v>
      </c>
    </row>
    <row r="3209" spans="2:25" hidden="1" x14ac:dyDescent="0.25">
      <c r="B3209" s="390" t="str">
        <f>IFERROR(IF(LEN(INDEX(PlansAndNotes!$B$6:$B$2005,ROW(A3209)-ROW($B$3)))=0,"",INDEX(PlansAndNotes!$B$6:$B$2005,ROW(A3209)-ROW($B$3))),"")</f>
        <v/>
      </c>
      <c r="C3209" s="387" t="str">
        <f t="shared" si="347"/>
        <v/>
      </c>
      <c r="D3209" s="361" t="str">
        <f>IFERROR(IF(LEN(C3209)&gt;0,IF(LEN(INDEX(TasksList!$C$6:$C$25,MATCH(C3209,TasksList!$B$6:$B$25,0),1))=0,"",INDEX(TasksList!$C$6:$C$25,MATCH(C3209,TasksList!$B$6:$B$25,0),1)),""),"")</f>
        <v/>
      </c>
      <c r="E3209" s="361" t="str">
        <f>IFERROR(IF(LEN(C3209)&gt;0,IF(LEN(INDEX(TasksList!$F$6:$F$25,MATCH(C3209,TasksList!$B$6:$B$25,0),1))=0,"not set!",INDEX(TasksList!$F$6:$F$25,MATCH(C3209,TasksList!$B$6:$B$25,0),1)),""),"")</f>
        <v/>
      </c>
      <c r="F3209" s="360" t="str">
        <f>IFERROR(IF(LEN(D3209)&gt;0,IF(LEN(INDEX(AdressBook!$D$6:$D$25,MATCH(D3209,AdressBook!$B$6:$B$25,0),1))=0,"",INDEX(AdressBook!$D$6:$D$25,MATCH(D3209,AdressBook!$B$6:$B$25,0),1)),""),"")</f>
        <v/>
      </c>
      <c r="G3209" s="361" t="str">
        <f>IFERROR(IF(LEN(INDEX(PlansAndNotes!$F$6:$F$4005,ROW(B3209)-ROW($C$3)))=0,"",INDEX(PlansAndNotes!$F$6:$F$4005,ROW(B3209)-ROW($C$3))),"")</f>
        <v/>
      </c>
      <c r="H3209" s="361" t="str">
        <f>IFERROR(IF(LEN(C3209)&gt;0,IF(LEN(INDEX(TasksList!$G$6:$G$25,MATCH(C3209,TasksList!$B$6:$B$25,0),1))=0,"",INDEX(TasksList!$G$6:$G$25,MATCH(C3209,TasksList!$B$6:$B$25,0),1)),""),"")</f>
        <v/>
      </c>
      <c r="N3209" s="362" t="str">
        <f>IFERROR(IF(LEN(INDEX(PlansAndNotes!$D$6:$D$4005,ROW(B3209)-ROW($C$3)))=0,"",INDEX(PlansAndNotes!$D$6:$D$4005,ROW(B3209)-ROW($C$3))),"")</f>
        <v/>
      </c>
      <c r="O3209" s="165" t="str">
        <f t="shared" si="342"/>
        <v/>
      </c>
      <c r="P3209" s="363" t="str">
        <f>IFERROR(IF(LEN(INDEX(PlansAndNotes!$E$6:$E$4005,ROW(B3209)-ROW($C$3)))=0,"",INDEX(PlansAndNotes!$E$6:$E$4005,ROW(B3209)-ROW($C$3))),"")</f>
        <v/>
      </c>
      <c r="Q3209" s="363" t="str">
        <f>IFERROR(IF(LEN(INDEX(PlansAndNotes!$G$6:$G$4005,ROW(B3209)-ROW($C$3)))=0,"",INDEX(PlansAndNotes!$G$6:$G$4005,ROW(B3209)-ROW($C$3))),"")</f>
        <v/>
      </c>
      <c r="R3209" s="361" t="str">
        <f>IFERROR(IF(LEN(D3209)&gt;0,IF(LEN(INDEX(AdressBook!$C$6:$C$25,MATCH(D3209,AdressBook!$B$6:$B$25,0),1))=0,"",INDEX(AdressBook!$C$6:$C$25,MATCH(D3209,AdressBook!$B$6:$B$25,0),1)),""),"")</f>
        <v/>
      </c>
      <c r="S3209" s="165">
        <f>IF(LEN(C3209)&gt;0,IFERROR(IF(MATCH(C3209,C3210:$C$4004,0)&gt;0,-1,ROW(S3209)-ROW($S$3)),ROW(S3209)-ROW($S$3)),-1)</f>
        <v>-1</v>
      </c>
      <c r="T3209" s="165">
        <f t="shared" si="343"/>
        <v>0</v>
      </c>
      <c r="U3209" s="165" t="str">
        <f t="shared" si="344"/>
        <v/>
      </c>
      <c r="V3209" s="165" t="str">
        <f>IFERROR(IF(OR(C3209="",S3209&lt;0),"",IF(SUBTOTAL(3,C3209:C3209)=0,-1,SUBTOTAL(3,$C$4:C3209))),"")</f>
        <v/>
      </c>
      <c r="W3209" s="156" t="str">
        <f t="array" ref="W3209">IF(LEN(C3209)&gt;0,IFERROR(IF(MATCH(C3209,$C$3:$C3208,0)&gt;0,N3209-INDEX($N$3:N3208,SUMPRODUCT(MAX(ROW($C$3:$C3208)*(C3209=$C$3:$C3208)))-2,1),""),""),"")</f>
        <v/>
      </c>
      <c r="X3209" s="156">
        <f t="shared" ca="1" si="345"/>
        <v>1</v>
      </c>
      <c r="Y3209" s="156">
        <f t="shared" ca="1" si="346"/>
        <v>1</v>
      </c>
    </row>
    <row r="3210" spans="2:25" hidden="1" x14ac:dyDescent="0.25">
      <c r="B3210" s="390" t="str">
        <f>IFERROR(IF(LEN(INDEX(PlansAndNotes!$B$6:$B$2005,ROW(A3210)-ROW($B$3)))=0,"",INDEX(PlansAndNotes!$B$6:$B$2005,ROW(A3210)-ROW($B$3))),"")</f>
        <v/>
      </c>
      <c r="C3210" s="387" t="str">
        <f t="shared" si="347"/>
        <v/>
      </c>
      <c r="D3210" s="361" t="str">
        <f>IFERROR(IF(LEN(C3210)&gt;0,IF(LEN(INDEX(TasksList!$C$6:$C$25,MATCH(C3210,TasksList!$B$6:$B$25,0),1))=0,"",INDEX(TasksList!$C$6:$C$25,MATCH(C3210,TasksList!$B$6:$B$25,0),1)),""),"")</f>
        <v/>
      </c>
      <c r="E3210" s="361" t="str">
        <f>IFERROR(IF(LEN(C3210)&gt;0,IF(LEN(INDEX(TasksList!$F$6:$F$25,MATCH(C3210,TasksList!$B$6:$B$25,0),1))=0,"not set!",INDEX(TasksList!$F$6:$F$25,MATCH(C3210,TasksList!$B$6:$B$25,0),1)),""),"")</f>
        <v/>
      </c>
      <c r="F3210" s="360" t="str">
        <f>IFERROR(IF(LEN(D3210)&gt;0,IF(LEN(INDEX(AdressBook!$D$6:$D$25,MATCH(D3210,AdressBook!$B$6:$B$25,0),1))=0,"",INDEX(AdressBook!$D$6:$D$25,MATCH(D3210,AdressBook!$B$6:$B$25,0),1)),""),"")</f>
        <v/>
      </c>
      <c r="G3210" s="361" t="str">
        <f>IFERROR(IF(LEN(INDEX(PlansAndNotes!$F$6:$F$4005,ROW(B3210)-ROW($C$3)))=0,"",INDEX(PlansAndNotes!$F$6:$F$4005,ROW(B3210)-ROW($C$3))),"")</f>
        <v/>
      </c>
      <c r="H3210" s="361" t="str">
        <f>IFERROR(IF(LEN(C3210)&gt;0,IF(LEN(INDEX(TasksList!$G$6:$G$25,MATCH(C3210,TasksList!$B$6:$B$25,0),1))=0,"",INDEX(TasksList!$G$6:$G$25,MATCH(C3210,TasksList!$B$6:$B$25,0),1)),""),"")</f>
        <v/>
      </c>
      <c r="N3210" s="362" t="str">
        <f>IFERROR(IF(LEN(INDEX(PlansAndNotes!$D$6:$D$4005,ROW(B3210)-ROW($C$3)))=0,"",INDEX(PlansAndNotes!$D$6:$D$4005,ROW(B3210)-ROW($C$3))),"")</f>
        <v/>
      </c>
      <c r="O3210" s="165" t="str">
        <f t="shared" si="342"/>
        <v/>
      </c>
      <c r="P3210" s="363" t="str">
        <f>IFERROR(IF(LEN(INDEX(PlansAndNotes!$E$6:$E$4005,ROW(B3210)-ROW($C$3)))=0,"",INDEX(PlansAndNotes!$E$6:$E$4005,ROW(B3210)-ROW($C$3))),"")</f>
        <v/>
      </c>
      <c r="Q3210" s="363" t="str">
        <f>IFERROR(IF(LEN(INDEX(PlansAndNotes!$G$6:$G$4005,ROW(B3210)-ROW($C$3)))=0,"",INDEX(PlansAndNotes!$G$6:$G$4005,ROW(B3210)-ROW($C$3))),"")</f>
        <v/>
      </c>
      <c r="R3210" s="361" t="str">
        <f>IFERROR(IF(LEN(D3210)&gt;0,IF(LEN(INDEX(AdressBook!$C$6:$C$25,MATCH(D3210,AdressBook!$B$6:$B$25,0),1))=0,"",INDEX(AdressBook!$C$6:$C$25,MATCH(D3210,AdressBook!$B$6:$B$25,0),1)),""),"")</f>
        <v/>
      </c>
      <c r="S3210" s="165">
        <f>IF(LEN(C3210)&gt;0,IFERROR(IF(MATCH(C3210,C3211:$C$4004,0)&gt;0,-1,ROW(S3210)-ROW($S$3)),ROW(S3210)-ROW($S$3)),-1)</f>
        <v>-1</v>
      </c>
      <c r="T3210" s="165">
        <f t="shared" si="343"/>
        <v>0</v>
      </c>
      <c r="U3210" s="165" t="str">
        <f t="shared" si="344"/>
        <v/>
      </c>
      <c r="V3210" s="165" t="str">
        <f>IFERROR(IF(OR(C3210="",S3210&lt;0),"",IF(SUBTOTAL(3,C3210:C3210)=0,-1,SUBTOTAL(3,$C$4:C3210))),"")</f>
        <v/>
      </c>
      <c r="W3210" s="156" t="str">
        <f t="array" ref="W3210">IF(LEN(C3210)&gt;0,IFERROR(IF(MATCH(C3210,$C$3:$C3209,0)&gt;0,N3210-INDEX($N$3:N3209,SUMPRODUCT(MAX(ROW($C$3:$C3209)*(C3210=$C$3:$C3209)))-2,1),""),""),"")</f>
        <v/>
      </c>
      <c r="X3210" s="156">
        <f t="shared" ca="1" si="345"/>
        <v>1</v>
      </c>
      <c r="Y3210" s="156">
        <f t="shared" ca="1" si="346"/>
        <v>1</v>
      </c>
    </row>
    <row r="3211" spans="2:25" hidden="1" x14ac:dyDescent="0.25">
      <c r="B3211" s="390" t="str">
        <f>IFERROR(IF(LEN(INDEX(PlansAndNotes!$B$6:$B$2005,ROW(A3211)-ROW($B$3)))=0,"",INDEX(PlansAndNotes!$B$6:$B$2005,ROW(A3211)-ROW($B$3))),"")</f>
        <v/>
      </c>
      <c r="C3211" s="387" t="str">
        <f t="shared" si="347"/>
        <v/>
      </c>
      <c r="D3211" s="361" t="str">
        <f>IFERROR(IF(LEN(C3211)&gt;0,IF(LEN(INDEX(TasksList!$C$6:$C$25,MATCH(C3211,TasksList!$B$6:$B$25,0),1))=0,"",INDEX(TasksList!$C$6:$C$25,MATCH(C3211,TasksList!$B$6:$B$25,0),1)),""),"")</f>
        <v/>
      </c>
      <c r="E3211" s="361" t="str">
        <f>IFERROR(IF(LEN(C3211)&gt;0,IF(LEN(INDEX(TasksList!$F$6:$F$25,MATCH(C3211,TasksList!$B$6:$B$25,0),1))=0,"not set!",INDEX(TasksList!$F$6:$F$25,MATCH(C3211,TasksList!$B$6:$B$25,0),1)),""),"")</f>
        <v/>
      </c>
      <c r="F3211" s="360" t="str">
        <f>IFERROR(IF(LEN(D3211)&gt;0,IF(LEN(INDEX(AdressBook!$D$6:$D$25,MATCH(D3211,AdressBook!$B$6:$B$25,0),1))=0,"",INDEX(AdressBook!$D$6:$D$25,MATCH(D3211,AdressBook!$B$6:$B$25,0),1)),""),"")</f>
        <v/>
      </c>
      <c r="G3211" s="361" t="str">
        <f>IFERROR(IF(LEN(INDEX(PlansAndNotes!$F$6:$F$4005,ROW(B3211)-ROW($C$3)))=0,"",INDEX(PlansAndNotes!$F$6:$F$4005,ROW(B3211)-ROW($C$3))),"")</f>
        <v/>
      </c>
      <c r="H3211" s="361" t="str">
        <f>IFERROR(IF(LEN(C3211)&gt;0,IF(LEN(INDEX(TasksList!$G$6:$G$25,MATCH(C3211,TasksList!$B$6:$B$25,0),1))=0,"",INDEX(TasksList!$G$6:$G$25,MATCH(C3211,TasksList!$B$6:$B$25,0),1)),""),"")</f>
        <v/>
      </c>
      <c r="N3211" s="362" t="str">
        <f>IFERROR(IF(LEN(INDEX(PlansAndNotes!$D$6:$D$4005,ROW(B3211)-ROW($C$3)))=0,"",INDEX(PlansAndNotes!$D$6:$D$4005,ROW(B3211)-ROW($C$3))),"")</f>
        <v/>
      </c>
      <c r="O3211" s="165" t="str">
        <f t="shared" si="342"/>
        <v/>
      </c>
      <c r="P3211" s="363" t="str">
        <f>IFERROR(IF(LEN(INDEX(PlansAndNotes!$E$6:$E$4005,ROW(B3211)-ROW($C$3)))=0,"",INDEX(PlansAndNotes!$E$6:$E$4005,ROW(B3211)-ROW($C$3))),"")</f>
        <v/>
      </c>
      <c r="Q3211" s="363" t="str">
        <f>IFERROR(IF(LEN(INDEX(PlansAndNotes!$G$6:$G$4005,ROW(B3211)-ROW($C$3)))=0,"",INDEX(PlansAndNotes!$G$6:$G$4005,ROW(B3211)-ROW($C$3))),"")</f>
        <v/>
      </c>
      <c r="R3211" s="361" t="str">
        <f>IFERROR(IF(LEN(D3211)&gt;0,IF(LEN(INDEX(AdressBook!$C$6:$C$25,MATCH(D3211,AdressBook!$B$6:$B$25,0),1))=0,"",INDEX(AdressBook!$C$6:$C$25,MATCH(D3211,AdressBook!$B$6:$B$25,0),1)),""),"")</f>
        <v/>
      </c>
      <c r="S3211" s="165">
        <f>IF(LEN(C3211)&gt;0,IFERROR(IF(MATCH(C3211,C3212:$C$4004,0)&gt;0,-1,ROW(S3211)-ROW($S$3)),ROW(S3211)-ROW($S$3)),-1)</f>
        <v>-1</v>
      </c>
      <c r="T3211" s="165">
        <f t="shared" si="343"/>
        <v>0</v>
      </c>
      <c r="U3211" s="165" t="str">
        <f t="shared" si="344"/>
        <v/>
      </c>
      <c r="V3211" s="165" t="str">
        <f>IFERROR(IF(OR(C3211="",S3211&lt;0),"",IF(SUBTOTAL(3,C3211:C3211)=0,-1,SUBTOTAL(3,$C$4:C3211))),"")</f>
        <v/>
      </c>
      <c r="W3211" s="156" t="str">
        <f t="array" ref="W3211">IF(LEN(C3211)&gt;0,IFERROR(IF(MATCH(C3211,$C$3:$C3210,0)&gt;0,N3211-INDEX($N$3:N3210,SUMPRODUCT(MAX(ROW($C$3:$C3210)*(C3211=$C$3:$C3210)))-2,1),""),""),"")</f>
        <v/>
      </c>
      <c r="X3211" s="156">
        <f t="shared" ca="1" si="345"/>
        <v>1</v>
      </c>
      <c r="Y3211" s="156">
        <f t="shared" ca="1" si="346"/>
        <v>1</v>
      </c>
    </row>
    <row r="3212" spans="2:25" hidden="1" x14ac:dyDescent="0.25">
      <c r="B3212" s="390" t="str">
        <f>IFERROR(IF(LEN(INDEX(PlansAndNotes!$B$6:$B$2005,ROW(A3212)-ROW($B$3)))=0,"",INDEX(PlansAndNotes!$B$6:$B$2005,ROW(A3212)-ROW($B$3))),"")</f>
        <v/>
      </c>
      <c r="C3212" s="387" t="str">
        <f t="shared" si="347"/>
        <v/>
      </c>
      <c r="D3212" s="361" t="str">
        <f>IFERROR(IF(LEN(C3212)&gt;0,IF(LEN(INDEX(TasksList!$C$6:$C$25,MATCH(C3212,TasksList!$B$6:$B$25,0),1))=0,"",INDEX(TasksList!$C$6:$C$25,MATCH(C3212,TasksList!$B$6:$B$25,0),1)),""),"")</f>
        <v/>
      </c>
      <c r="E3212" s="361" t="str">
        <f>IFERROR(IF(LEN(C3212)&gt;0,IF(LEN(INDEX(TasksList!$F$6:$F$25,MATCH(C3212,TasksList!$B$6:$B$25,0),1))=0,"not set!",INDEX(TasksList!$F$6:$F$25,MATCH(C3212,TasksList!$B$6:$B$25,0),1)),""),"")</f>
        <v/>
      </c>
      <c r="F3212" s="360" t="str">
        <f>IFERROR(IF(LEN(D3212)&gt;0,IF(LEN(INDEX(AdressBook!$D$6:$D$25,MATCH(D3212,AdressBook!$B$6:$B$25,0),1))=0,"",INDEX(AdressBook!$D$6:$D$25,MATCH(D3212,AdressBook!$B$6:$B$25,0),1)),""),"")</f>
        <v/>
      </c>
      <c r="G3212" s="361" t="str">
        <f>IFERROR(IF(LEN(INDEX(PlansAndNotes!$F$6:$F$4005,ROW(B3212)-ROW($C$3)))=0,"",INDEX(PlansAndNotes!$F$6:$F$4005,ROW(B3212)-ROW($C$3))),"")</f>
        <v/>
      </c>
      <c r="H3212" s="361" t="str">
        <f>IFERROR(IF(LEN(C3212)&gt;0,IF(LEN(INDEX(TasksList!$G$6:$G$25,MATCH(C3212,TasksList!$B$6:$B$25,0),1))=0,"",INDEX(TasksList!$G$6:$G$25,MATCH(C3212,TasksList!$B$6:$B$25,0),1)),""),"")</f>
        <v/>
      </c>
      <c r="N3212" s="362" t="str">
        <f>IFERROR(IF(LEN(INDEX(PlansAndNotes!$D$6:$D$4005,ROW(B3212)-ROW($C$3)))=0,"",INDEX(PlansAndNotes!$D$6:$D$4005,ROW(B3212)-ROW($C$3))),"")</f>
        <v/>
      </c>
      <c r="O3212" s="165" t="str">
        <f t="shared" si="342"/>
        <v/>
      </c>
      <c r="P3212" s="363" t="str">
        <f>IFERROR(IF(LEN(INDEX(PlansAndNotes!$E$6:$E$4005,ROW(B3212)-ROW($C$3)))=0,"",INDEX(PlansAndNotes!$E$6:$E$4005,ROW(B3212)-ROW($C$3))),"")</f>
        <v/>
      </c>
      <c r="Q3212" s="363" t="str">
        <f>IFERROR(IF(LEN(INDEX(PlansAndNotes!$G$6:$G$4005,ROW(B3212)-ROW($C$3)))=0,"",INDEX(PlansAndNotes!$G$6:$G$4005,ROW(B3212)-ROW($C$3))),"")</f>
        <v/>
      </c>
      <c r="R3212" s="361" t="str">
        <f>IFERROR(IF(LEN(D3212)&gt;0,IF(LEN(INDEX(AdressBook!$C$6:$C$25,MATCH(D3212,AdressBook!$B$6:$B$25,0),1))=0,"",INDEX(AdressBook!$C$6:$C$25,MATCH(D3212,AdressBook!$B$6:$B$25,0),1)),""),"")</f>
        <v/>
      </c>
      <c r="S3212" s="165">
        <f>IF(LEN(C3212)&gt;0,IFERROR(IF(MATCH(C3212,C3213:$C$4004,0)&gt;0,-1,ROW(S3212)-ROW($S$3)),ROW(S3212)-ROW($S$3)),-1)</f>
        <v>-1</v>
      </c>
      <c r="T3212" s="165">
        <f t="shared" si="343"/>
        <v>0</v>
      </c>
      <c r="U3212" s="165" t="str">
        <f t="shared" si="344"/>
        <v/>
      </c>
      <c r="V3212" s="165" t="str">
        <f>IFERROR(IF(OR(C3212="",S3212&lt;0),"",IF(SUBTOTAL(3,C3212:C3212)=0,-1,SUBTOTAL(3,$C$4:C3212))),"")</f>
        <v/>
      </c>
      <c r="W3212" s="156" t="str">
        <f t="array" ref="W3212">IF(LEN(C3212)&gt;0,IFERROR(IF(MATCH(C3212,$C$3:$C3211,0)&gt;0,N3212-INDEX($N$3:N3211,SUMPRODUCT(MAX(ROW($C$3:$C3211)*(C3212=$C$3:$C3211)))-2,1),""),""),"")</f>
        <v/>
      </c>
      <c r="X3212" s="156">
        <f t="shared" ca="1" si="345"/>
        <v>1</v>
      </c>
      <c r="Y3212" s="156">
        <f t="shared" ca="1" si="346"/>
        <v>1</v>
      </c>
    </row>
    <row r="3213" spans="2:25" hidden="1" x14ac:dyDescent="0.25">
      <c r="B3213" s="390" t="str">
        <f>IFERROR(IF(LEN(INDEX(PlansAndNotes!$B$6:$B$2005,ROW(A3213)-ROW($B$3)))=0,"",INDEX(PlansAndNotes!$B$6:$B$2005,ROW(A3213)-ROW($B$3))),"")</f>
        <v/>
      </c>
      <c r="C3213" s="387" t="str">
        <f t="shared" si="347"/>
        <v/>
      </c>
      <c r="D3213" s="361" t="str">
        <f>IFERROR(IF(LEN(C3213)&gt;0,IF(LEN(INDEX(TasksList!$C$6:$C$25,MATCH(C3213,TasksList!$B$6:$B$25,0),1))=0,"",INDEX(TasksList!$C$6:$C$25,MATCH(C3213,TasksList!$B$6:$B$25,0),1)),""),"")</f>
        <v/>
      </c>
      <c r="E3213" s="361" t="str">
        <f>IFERROR(IF(LEN(C3213)&gt;0,IF(LEN(INDEX(TasksList!$F$6:$F$25,MATCH(C3213,TasksList!$B$6:$B$25,0),1))=0,"not set!",INDEX(TasksList!$F$6:$F$25,MATCH(C3213,TasksList!$B$6:$B$25,0),1)),""),"")</f>
        <v/>
      </c>
      <c r="F3213" s="360" t="str">
        <f>IFERROR(IF(LEN(D3213)&gt;0,IF(LEN(INDEX(AdressBook!$D$6:$D$25,MATCH(D3213,AdressBook!$B$6:$B$25,0),1))=0,"",INDEX(AdressBook!$D$6:$D$25,MATCH(D3213,AdressBook!$B$6:$B$25,0),1)),""),"")</f>
        <v/>
      </c>
      <c r="G3213" s="361" t="str">
        <f>IFERROR(IF(LEN(INDEX(PlansAndNotes!$F$6:$F$4005,ROW(B3213)-ROW($C$3)))=0,"",INDEX(PlansAndNotes!$F$6:$F$4005,ROW(B3213)-ROW($C$3))),"")</f>
        <v/>
      </c>
      <c r="H3213" s="361" t="str">
        <f>IFERROR(IF(LEN(C3213)&gt;0,IF(LEN(INDEX(TasksList!$G$6:$G$25,MATCH(C3213,TasksList!$B$6:$B$25,0),1))=0,"",INDEX(TasksList!$G$6:$G$25,MATCH(C3213,TasksList!$B$6:$B$25,0),1)),""),"")</f>
        <v/>
      </c>
      <c r="N3213" s="362" t="str">
        <f>IFERROR(IF(LEN(INDEX(PlansAndNotes!$D$6:$D$4005,ROW(B3213)-ROW($C$3)))=0,"",INDEX(PlansAndNotes!$D$6:$D$4005,ROW(B3213)-ROW($C$3))),"")</f>
        <v/>
      </c>
      <c r="O3213" s="165" t="str">
        <f t="shared" si="342"/>
        <v/>
      </c>
      <c r="P3213" s="363" t="str">
        <f>IFERROR(IF(LEN(INDEX(PlansAndNotes!$E$6:$E$4005,ROW(B3213)-ROW($C$3)))=0,"",INDEX(PlansAndNotes!$E$6:$E$4005,ROW(B3213)-ROW($C$3))),"")</f>
        <v/>
      </c>
      <c r="Q3213" s="363" t="str">
        <f>IFERROR(IF(LEN(INDEX(PlansAndNotes!$G$6:$G$4005,ROW(B3213)-ROW($C$3)))=0,"",INDEX(PlansAndNotes!$G$6:$G$4005,ROW(B3213)-ROW($C$3))),"")</f>
        <v/>
      </c>
      <c r="R3213" s="361" t="str">
        <f>IFERROR(IF(LEN(D3213)&gt;0,IF(LEN(INDEX(AdressBook!$C$6:$C$25,MATCH(D3213,AdressBook!$B$6:$B$25,0),1))=0,"",INDEX(AdressBook!$C$6:$C$25,MATCH(D3213,AdressBook!$B$6:$B$25,0),1)),""),"")</f>
        <v/>
      </c>
      <c r="S3213" s="165">
        <f>IF(LEN(C3213)&gt;0,IFERROR(IF(MATCH(C3213,C3214:$C$4004,0)&gt;0,-1,ROW(S3213)-ROW($S$3)),ROW(S3213)-ROW($S$3)),-1)</f>
        <v>-1</v>
      </c>
      <c r="T3213" s="165">
        <f t="shared" si="343"/>
        <v>0</v>
      </c>
      <c r="U3213" s="165" t="str">
        <f t="shared" si="344"/>
        <v/>
      </c>
      <c r="V3213" s="165" t="str">
        <f>IFERROR(IF(OR(C3213="",S3213&lt;0),"",IF(SUBTOTAL(3,C3213:C3213)=0,-1,SUBTOTAL(3,$C$4:C3213))),"")</f>
        <v/>
      </c>
      <c r="W3213" s="156" t="str">
        <f t="array" ref="W3213">IF(LEN(C3213)&gt;0,IFERROR(IF(MATCH(C3213,$C$3:$C3212,0)&gt;0,N3213-INDEX($N$3:N3212,SUMPRODUCT(MAX(ROW($C$3:$C3212)*(C3213=$C$3:$C3212)))-2,1),""),""),"")</f>
        <v/>
      </c>
      <c r="X3213" s="156">
        <f t="shared" ca="1" si="345"/>
        <v>1</v>
      </c>
      <c r="Y3213" s="156">
        <f t="shared" ca="1" si="346"/>
        <v>1</v>
      </c>
    </row>
    <row r="3214" spans="2:25" hidden="1" x14ac:dyDescent="0.25">
      <c r="B3214" s="390" t="str">
        <f>IFERROR(IF(LEN(INDEX(PlansAndNotes!$B$6:$B$2005,ROW(A3214)-ROW($B$3)))=0,"",INDEX(PlansAndNotes!$B$6:$B$2005,ROW(A3214)-ROW($B$3))),"")</f>
        <v/>
      </c>
      <c r="C3214" s="387" t="str">
        <f t="shared" si="347"/>
        <v/>
      </c>
      <c r="D3214" s="361" t="str">
        <f>IFERROR(IF(LEN(C3214)&gt;0,IF(LEN(INDEX(TasksList!$C$6:$C$25,MATCH(C3214,TasksList!$B$6:$B$25,0),1))=0,"",INDEX(TasksList!$C$6:$C$25,MATCH(C3214,TasksList!$B$6:$B$25,0),1)),""),"")</f>
        <v/>
      </c>
      <c r="E3214" s="361" t="str">
        <f>IFERROR(IF(LEN(C3214)&gt;0,IF(LEN(INDEX(TasksList!$F$6:$F$25,MATCH(C3214,TasksList!$B$6:$B$25,0),1))=0,"not set!",INDEX(TasksList!$F$6:$F$25,MATCH(C3214,TasksList!$B$6:$B$25,0),1)),""),"")</f>
        <v/>
      </c>
      <c r="F3214" s="360" t="str">
        <f>IFERROR(IF(LEN(D3214)&gt;0,IF(LEN(INDEX(AdressBook!$D$6:$D$25,MATCH(D3214,AdressBook!$B$6:$B$25,0),1))=0,"",INDEX(AdressBook!$D$6:$D$25,MATCH(D3214,AdressBook!$B$6:$B$25,0),1)),""),"")</f>
        <v/>
      </c>
      <c r="G3214" s="361" t="str">
        <f>IFERROR(IF(LEN(INDEX(PlansAndNotes!$F$6:$F$4005,ROW(B3214)-ROW($C$3)))=0,"",INDEX(PlansAndNotes!$F$6:$F$4005,ROW(B3214)-ROW($C$3))),"")</f>
        <v/>
      </c>
      <c r="H3214" s="361" t="str">
        <f>IFERROR(IF(LEN(C3214)&gt;0,IF(LEN(INDEX(TasksList!$G$6:$G$25,MATCH(C3214,TasksList!$B$6:$B$25,0),1))=0,"",INDEX(TasksList!$G$6:$G$25,MATCH(C3214,TasksList!$B$6:$B$25,0),1)),""),"")</f>
        <v/>
      </c>
      <c r="N3214" s="362" t="str">
        <f>IFERROR(IF(LEN(INDEX(PlansAndNotes!$D$6:$D$4005,ROW(B3214)-ROW($C$3)))=0,"",INDEX(PlansAndNotes!$D$6:$D$4005,ROW(B3214)-ROW($C$3))),"")</f>
        <v/>
      </c>
      <c r="O3214" s="165" t="str">
        <f t="shared" si="342"/>
        <v/>
      </c>
      <c r="P3214" s="363" t="str">
        <f>IFERROR(IF(LEN(INDEX(PlansAndNotes!$E$6:$E$4005,ROW(B3214)-ROW($C$3)))=0,"",INDEX(PlansAndNotes!$E$6:$E$4005,ROW(B3214)-ROW($C$3))),"")</f>
        <v/>
      </c>
      <c r="Q3214" s="363" t="str">
        <f>IFERROR(IF(LEN(INDEX(PlansAndNotes!$G$6:$G$4005,ROW(B3214)-ROW($C$3)))=0,"",INDEX(PlansAndNotes!$G$6:$G$4005,ROW(B3214)-ROW($C$3))),"")</f>
        <v/>
      </c>
      <c r="R3214" s="361" t="str">
        <f>IFERROR(IF(LEN(D3214)&gt;0,IF(LEN(INDEX(AdressBook!$C$6:$C$25,MATCH(D3214,AdressBook!$B$6:$B$25,0),1))=0,"",INDEX(AdressBook!$C$6:$C$25,MATCH(D3214,AdressBook!$B$6:$B$25,0),1)),""),"")</f>
        <v/>
      </c>
      <c r="S3214" s="165">
        <f>IF(LEN(C3214)&gt;0,IFERROR(IF(MATCH(C3214,C3215:$C$4004,0)&gt;0,-1,ROW(S3214)-ROW($S$3)),ROW(S3214)-ROW($S$3)),-1)</f>
        <v>-1</v>
      </c>
      <c r="T3214" s="165">
        <f t="shared" si="343"/>
        <v>0</v>
      </c>
      <c r="U3214" s="165" t="str">
        <f t="shared" si="344"/>
        <v/>
      </c>
      <c r="V3214" s="165" t="str">
        <f>IFERROR(IF(OR(C3214="",S3214&lt;0),"",IF(SUBTOTAL(3,C3214:C3214)=0,-1,SUBTOTAL(3,$C$4:C3214))),"")</f>
        <v/>
      </c>
      <c r="W3214" s="156" t="str">
        <f t="array" ref="W3214">IF(LEN(C3214)&gt;0,IFERROR(IF(MATCH(C3214,$C$3:$C3213,0)&gt;0,N3214-INDEX($N$3:N3213,SUMPRODUCT(MAX(ROW($C$3:$C3213)*(C3214=$C$3:$C3213)))-2,1),""),""),"")</f>
        <v/>
      </c>
      <c r="X3214" s="156">
        <f t="shared" ca="1" si="345"/>
        <v>1</v>
      </c>
      <c r="Y3214" s="156">
        <f t="shared" ca="1" si="346"/>
        <v>1</v>
      </c>
    </row>
    <row r="3215" spans="2:25" hidden="1" x14ac:dyDescent="0.25">
      <c r="B3215" s="390" t="str">
        <f>IFERROR(IF(LEN(INDEX(PlansAndNotes!$B$6:$B$2005,ROW(A3215)-ROW($B$3)))=0,"",INDEX(PlansAndNotes!$B$6:$B$2005,ROW(A3215)-ROW($B$3))),"")</f>
        <v/>
      </c>
      <c r="C3215" s="387" t="str">
        <f t="shared" si="347"/>
        <v/>
      </c>
      <c r="D3215" s="361" t="str">
        <f>IFERROR(IF(LEN(C3215)&gt;0,IF(LEN(INDEX(TasksList!$C$6:$C$25,MATCH(C3215,TasksList!$B$6:$B$25,0),1))=0,"",INDEX(TasksList!$C$6:$C$25,MATCH(C3215,TasksList!$B$6:$B$25,0),1)),""),"")</f>
        <v/>
      </c>
      <c r="E3215" s="361" t="str">
        <f>IFERROR(IF(LEN(C3215)&gt;0,IF(LEN(INDEX(TasksList!$F$6:$F$25,MATCH(C3215,TasksList!$B$6:$B$25,0),1))=0,"not set!",INDEX(TasksList!$F$6:$F$25,MATCH(C3215,TasksList!$B$6:$B$25,0),1)),""),"")</f>
        <v/>
      </c>
      <c r="F3215" s="360" t="str">
        <f>IFERROR(IF(LEN(D3215)&gt;0,IF(LEN(INDEX(AdressBook!$D$6:$D$25,MATCH(D3215,AdressBook!$B$6:$B$25,0),1))=0,"",INDEX(AdressBook!$D$6:$D$25,MATCH(D3215,AdressBook!$B$6:$B$25,0),1)),""),"")</f>
        <v/>
      </c>
      <c r="G3215" s="361" t="str">
        <f>IFERROR(IF(LEN(INDEX(PlansAndNotes!$F$6:$F$4005,ROW(B3215)-ROW($C$3)))=0,"",INDEX(PlansAndNotes!$F$6:$F$4005,ROW(B3215)-ROW($C$3))),"")</f>
        <v/>
      </c>
      <c r="H3215" s="361" t="str">
        <f>IFERROR(IF(LEN(C3215)&gt;0,IF(LEN(INDEX(TasksList!$G$6:$G$25,MATCH(C3215,TasksList!$B$6:$B$25,0),1))=0,"",INDEX(TasksList!$G$6:$G$25,MATCH(C3215,TasksList!$B$6:$B$25,0),1)),""),"")</f>
        <v/>
      </c>
      <c r="N3215" s="362" t="str">
        <f>IFERROR(IF(LEN(INDEX(PlansAndNotes!$D$6:$D$4005,ROW(B3215)-ROW($C$3)))=0,"",INDEX(PlansAndNotes!$D$6:$D$4005,ROW(B3215)-ROW($C$3))),"")</f>
        <v/>
      </c>
      <c r="O3215" s="165" t="str">
        <f t="shared" si="342"/>
        <v/>
      </c>
      <c r="P3215" s="363" t="str">
        <f>IFERROR(IF(LEN(INDEX(PlansAndNotes!$E$6:$E$4005,ROW(B3215)-ROW($C$3)))=0,"",INDEX(PlansAndNotes!$E$6:$E$4005,ROW(B3215)-ROW($C$3))),"")</f>
        <v/>
      </c>
      <c r="Q3215" s="363" t="str">
        <f>IFERROR(IF(LEN(INDEX(PlansAndNotes!$G$6:$G$4005,ROW(B3215)-ROW($C$3)))=0,"",INDEX(PlansAndNotes!$G$6:$G$4005,ROW(B3215)-ROW($C$3))),"")</f>
        <v/>
      </c>
      <c r="R3215" s="361" t="str">
        <f>IFERROR(IF(LEN(D3215)&gt;0,IF(LEN(INDEX(AdressBook!$C$6:$C$25,MATCH(D3215,AdressBook!$B$6:$B$25,0),1))=0,"",INDEX(AdressBook!$C$6:$C$25,MATCH(D3215,AdressBook!$B$6:$B$25,0),1)),""),"")</f>
        <v/>
      </c>
      <c r="S3215" s="165">
        <f>IF(LEN(C3215)&gt;0,IFERROR(IF(MATCH(C3215,C3216:$C$4004,0)&gt;0,-1,ROW(S3215)-ROW($S$3)),ROW(S3215)-ROW($S$3)),-1)</f>
        <v>-1</v>
      </c>
      <c r="T3215" s="165">
        <f t="shared" si="343"/>
        <v>0</v>
      </c>
      <c r="U3215" s="165" t="str">
        <f t="shared" si="344"/>
        <v/>
      </c>
      <c r="V3215" s="165" t="str">
        <f>IFERROR(IF(OR(C3215="",S3215&lt;0),"",IF(SUBTOTAL(3,C3215:C3215)=0,-1,SUBTOTAL(3,$C$4:C3215))),"")</f>
        <v/>
      </c>
      <c r="W3215" s="156" t="str">
        <f t="array" ref="W3215">IF(LEN(C3215)&gt;0,IFERROR(IF(MATCH(C3215,$C$3:$C3214,0)&gt;0,N3215-INDEX($N$3:N3214,SUMPRODUCT(MAX(ROW($C$3:$C3214)*(C3215=$C$3:$C3214)))-2,1),""),""),"")</f>
        <v/>
      </c>
      <c r="X3215" s="156">
        <f t="shared" ca="1" si="345"/>
        <v>1</v>
      </c>
      <c r="Y3215" s="156">
        <f t="shared" ca="1" si="346"/>
        <v>1</v>
      </c>
    </row>
    <row r="3216" spans="2:25" hidden="1" x14ac:dyDescent="0.25">
      <c r="B3216" s="390" t="str">
        <f>IFERROR(IF(LEN(INDEX(PlansAndNotes!$B$6:$B$2005,ROW(A3216)-ROW($B$3)))=0,"",INDEX(PlansAndNotes!$B$6:$B$2005,ROW(A3216)-ROW($B$3))),"")</f>
        <v/>
      </c>
      <c r="C3216" s="387" t="str">
        <f t="shared" si="347"/>
        <v/>
      </c>
      <c r="D3216" s="361" t="str">
        <f>IFERROR(IF(LEN(C3216)&gt;0,IF(LEN(INDEX(TasksList!$C$6:$C$25,MATCH(C3216,TasksList!$B$6:$B$25,0),1))=0,"",INDEX(TasksList!$C$6:$C$25,MATCH(C3216,TasksList!$B$6:$B$25,0),1)),""),"")</f>
        <v/>
      </c>
      <c r="E3216" s="361" t="str">
        <f>IFERROR(IF(LEN(C3216)&gt;0,IF(LEN(INDEX(TasksList!$F$6:$F$25,MATCH(C3216,TasksList!$B$6:$B$25,0),1))=0,"not set!",INDEX(TasksList!$F$6:$F$25,MATCH(C3216,TasksList!$B$6:$B$25,0),1)),""),"")</f>
        <v/>
      </c>
      <c r="F3216" s="360" t="str">
        <f>IFERROR(IF(LEN(D3216)&gt;0,IF(LEN(INDEX(AdressBook!$D$6:$D$25,MATCH(D3216,AdressBook!$B$6:$B$25,0),1))=0,"",INDEX(AdressBook!$D$6:$D$25,MATCH(D3216,AdressBook!$B$6:$B$25,0),1)),""),"")</f>
        <v/>
      </c>
      <c r="G3216" s="361" t="str">
        <f>IFERROR(IF(LEN(INDEX(PlansAndNotes!$F$6:$F$4005,ROW(B3216)-ROW($C$3)))=0,"",INDEX(PlansAndNotes!$F$6:$F$4005,ROW(B3216)-ROW($C$3))),"")</f>
        <v/>
      </c>
      <c r="H3216" s="361" t="str">
        <f>IFERROR(IF(LEN(C3216)&gt;0,IF(LEN(INDEX(TasksList!$G$6:$G$25,MATCH(C3216,TasksList!$B$6:$B$25,0),1))=0,"",INDEX(TasksList!$G$6:$G$25,MATCH(C3216,TasksList!$B$6:$B$25,0),1)),""),"")</f>
        <v/>
      </c>
      <c r="N3216" s="362" t="str">
        <f>IFERROR(IF(LEN(INDEX(PlansAndNotes!$D$6:$D$4005,ROW(B3216)-ROW($C$3)))=0,"",INDEX(PlansAndNotes!$D$6:$D$4005,ROW(B3216)-ROW($C$3))),"")</f>
        <v/>
      </c>
      <c r="O3216" s="165" t="str">
        <f t="shared" si="342"/>
        <v/>
      </c>
      <c r="P3216" s="363" t="str">
        <f>IFERROR(IF(LEN(INDEX(PlansAndNotes!$E$6:$E$4005,ROW(B3216)-ROW($C$3)))=0,"",INDEX(PlansAndNotes!$E$6:$E$4005,ROW(B3216)-ROW($C$3))),"")</f>
        <v/>
      </c>
      <c r="Q3216" s="363" t="str">
        <f>IFERROR(IF(LEN(INDEX(PlansAndNotes!$G$6:$G$4005,ROW(B3216)-ROW($C$3)))=0,"",INDEX(PlansAndNotes!$G$6:$G$4005,ROW(B3216)-ROW($C$3))),"")</f>
        <v/>
      </c>
      <c r="R3216" s="361" t="str">
        <f>IFERROR(IF(LEN(D3216)&gt;0,IF(LEN(INDEX(AdressBook!$C$6:$C$25,MATCH(D3216,AdressBook!$B$6:$B$25,0),1))=0,"",INDEX(AdressBook!$C$6:$C$25,MATCH(D3216,AdressBook!$B$6:$B$25,0),1)),""),"")</f>
        <v/>
      </c>
      <c r="S3216" s="165">
        <f>IF(LEN(C3216)&gt;0,IFERROR(IF(MATCH(C3216,C3217:$C$4004,0)&gt;0,-1,ROW(S3216)-ROW($S$3)),ROW(S3216)-ROW($S$3)),-1)</f>
        <v>-1</v>
      </c>
      <c r="T3216" s="165">
        <f t="shared" si="343"/>
        <v>0</v>
      </c>
      <c r="U3216" s="165" t="str">
        <f t="shared" si="344"/>
        <v/>
      </c>
      <c r="V3216" s="165" t="str">
        <f>IFERROR(IF(OR(C3216="",S3216&lt;0),"",IF(SUBTOTAL(3,C3216:C3216)=0,-1,SUBTOTAL(3,$C$4:C3216))),"")</f>
        <v/>
      </c>
      <c r="W3216" s="156" t="str">
        <f t="array" ref="W3216">IF(LEN(C3216)&gt;0,IFERROR(IF(MATCH(C3216,$C$3:$C3215,0)&gt;0,N3216-INDEX($N$3:N3215,SUMPRODUCT(MAX(ROW($C$3:$C3215)*(C3216=$C$3:$C3215)))-2,1),""),""),"")</f>
        <v/>
      </c>
      <c r="X3216" s="156">
        <f t="shared" ca="1" si="345"/>
        <v>1</v>
      </c>
      <c r="Y3216" s="156">
        <f t="shared" ca="1" si="346"/>
        <v>1</v>
      </c>
    </row>
    <row r="3217" spans="2:25" hidden="1" x14ac:dyDescent="0.25">
      <c r="B3217" s="390" t="str">
        <f>IFERROR(IF(LEN(INDEX(PlansAndNotes!$B$6:$B$2005,ROW(A3217)-ROW($B$3)))=0,"",INDEX(PlansAndNotes!$B$6:$B$2005,ROW(A3217)-ROW($B$3))),"")</f>
        <v/>
      </c>
      <c r="C3217" s="387" t="str">
        <f t="shared" si="347"/>
        <v/>
      </c>
      <c r="D3217" s="361" t="str">
        <f>IFERROR(IF(LEN(C3217)&gt;0,IF(LEN(INDEX(TasksList!$C$6:$C$25,MATCH(C3217,TasksList!$B$6:$B$25,0),1))=0,"",INDEX(TasksList!$C$6:$C$25,MATCH(C3217,TasksList!$B$6:$B$25,0),1)),""),"")</f>
        <v/>
      </c>
      <c r="E3217" s="361" t="str">
        <f>IFERROR(IF(LEN(C3217)&gt;0,IF(LEN(INDEX(TasksList!$F$6:$F$25,MATCH(C3217,TasksList!$B$6:$B$25,0),1))=0,"not set!",INDEX(TasksList!$F$6:$F$25,MATCH(C3217,TasksList!$B$6:$B$25,0),1)),""),"")</f>
        <v/>
      </c>
      <c r="F3217" s="360" t="str">
        <f>IFERROR(IF(LEN(D3217)&gt;0,IF(LEN(INDEX(AdressBook!$D$6:$D$25,MATCH(D3217,AdressBook!$B$6:$B$25,0),1))=0,"",INDEX(AdressBook!$D$6:$D$25,MATCH(D3217,AdressBook!$B$6:$B$25,0),1)),""),"")</f>
        <v/>
      </c>
      <c r="G3217" s="361" t="str">
        <f>IFERROR(IF(LEN(INDEX(PlansAndNotes!$F$6:$F$4005,ROW(B3217)-ROW($C$3)))=0,"",INDEX(PlansAndNotes!$F$6:$F$4005,ROW(B3217)-ROW($C$3))),"")</f>
        <v/>
      </c>
      <c r="H3217" s="361" t="str">
        <f>IFERROR(IF(LEN(C3217)&gt;0,IF(LEN(INDEX(TasksList!$G$6:$G$25,MATCH(C3217,TasksList!$B$6:$B$25,0),1))=0,"",INDEX(TasksList!$G$6:$G$25,MATCH(C3217,TasksList!$B$6:$B$25,0),1)),""),"")</f>
        <v/>
      </c>
      <c r="N3217" s="362" t="str">
        <f>IFERROR(IF(LEN(INDEX(PlansAndNotes!$D$6:$D$4005,ROW(B3217)-ROW($C$3)))=0,"",INDEX(PlansAndNotes!$D$6:$D$4005,ROW(B3217)-ROW($C$3))),"")</f>
        <v/>
      </c>
      <c r="O3217" s="165" t="str">
        <f t="shared" si="342"/>
        <v/>
      </c>
      <c r="P3217" s="363" t="str">
        <f>IFERROR(IF(LEN(INDEX(PlansAndNotes!$E$6:$E$4005,ROW(B3217)-ROW($C$3)))=0,"",INDEX(PlansAndNotes!$E$6:$E$4005,ROW(B3217)-ROW($C$3))),"")</f>
        <v/>
      </c>
      <c r="Q3217" s="363" t="str">
        <f>IFERROR(IF(LEN(INDEX(PlansAndNotes!$G$6:$G$4005,ROW(B3217)-ROW($C$3)))=0,"",INDEX(PlansAndNotes!$G$6:$G$4005,ROW(B3217)-ROW($C$3))),"")</f>
        <v/>
      </c>
      <c r="R3217" s="361" t="str">
        <f>IFERROR(IF(LEN(D3217)&gt;0,IF(LEN(INDEX(AdressBook!$C$6:$C$25,MATCH(D3217,AdressBook!$B$6:$B$25,0),1))=0,"",INDEX(AdressBook!$C$6:$C$25,MATCH(D3217,AdressBook!$B$6:$B$25,0),1)),""),"")</f>
        <v/>
      </c>
      <c r="S3217" s="165">
        <f>IF(LEN(C3217)&gt;0,IFERROR(IF(MATCH(C3217,C3218:$C$4004,0)&gt;0,-1,ROW(S3217)-ROW($S$3)),ROW(S3217)-ROW($S$3)),-1)</f>
        <v>-1</v>
      </c>
      <c r="T3217" s="165">
        <f t="shared" si="343"/>
        <v>0</v>
      </c>
      <c r="U3217" s="165" t="str">
        <f t="shared" si="344"/>
        <v/>
      </c>
      <c r="V3217" s="165" t="str">
        <f>IFERROR(IF(OR(C3217="",S3217&lt;0),"",IF(SUBTOTAL(3,C3217:C3217)=0,-1,SUBTOTAL(3,$C$4:C3217))),"")</f>
        <v/>
      </c>
      <c r="W3217" s="156" t="str">
        <f t="array" ref="W3217">IF(LEN(C3217)&gt;0,IFERROR(IF(MATCH(C3217,$C$3:$C3216,0)&gt;0,N3217-INDEX($N$3:N3216,SUMPRODUCT(MAX(ROW($C$3:$C3216)*(C3217=$C$3:$C3216)))-2,1),""),""),"")</f>
        <v/>
      </c>
      <c r="X3217" s="156">
        <f t="shared" ca="1" si="345"/>
        <v>1</v>
      </c>
      <c r="Y3217" s="156">
        <f t="shared" ca="1" si="346"/>
        <v>1</v>
      </c>
    </row>
    <row r="3218" spans="2:25" hidden="1" x14ac:dyDescent="0.25">
      <c r="B3218" s="390" t="str">
        <f>IFERROR(IF(LEN(INDEX(PlansAndNotes!$B$6:$B$2005,ROW(A3218)-ROW($B$3)))=0,"",INDEX(PlansAndNotes!$B$6:$B$2005,ROW(A3218)-ROW($B$3))),"")</f>
        <v/>
      </c>
      <c r="C3218" s="387" t="str">
        <f t="shared" si="347"/>
        <v/>
      </c>
      <c r="D3218" s="361" t="str">
        <f>IFERROR(IF(LEN(C3218)&gt;0,IF(LEN(INDEX(TasksList!$C$6:$C$25,MATCH(C3218,TasksList!$B$6:$B$25,0),1))=0,"",INDEX(TasksList!$C$6:$C$25,MATCH(C3218,TasksList!$B$6:$B$25,0),1)),""),"")</f>
        <v/>
      </c>
      <c r="E3218" s="361" t="str">
        <f>IFERROR(IF(LEN(C3218)&gt;0,IF(LEN(INDEX(TasksList!$F$6:$F$25,MATCH(C3218,TasksList!$B$6:$B$25,0),1))=0,"not set!",INDEX(TasksList!$F$6:$F$25,MATCH(C3218,TasksList!$B$6:$B$25,0),1)),""),"")</f>
        <v/>
      </c>
      <c r="F3218" s="360" t="str">
        <f>IFERROR(IF(LEN(D3218)&gt;0,IF(LEN(INDEX(AdressBook!$D$6:$D$25,MATCH(D3218,AdressBook!$B$6:$B$25,0),1))=0,"",INDEX(AdressBook!$D$6:$D$25,MATCH(D3218,AdressBook!$B$6:$B$25,0),1)),""),"")</f>
        <v/>
      </c>
      <c r="G3218" s="361" t="str">
        <f>IFERROR(IF(LEN(INDEX(PlansAndNotes!$F$6:$F$4005,ROW(B3218)-ROW($C$3)))=0,"",INDEX(PlansAndNotes!$F$6:$F$4005,ROW(B3218)-ROW($C$3))),"")</f>
        <v/>
      </c>
      <c r="H3218" s="361" t="str">
        <f>IFERROR(IF(LEN(C3218)&gt;0,IF(LEN(INDEX(TasksList!$G$6:$G$25,MATCH(C3218,TasksList!$B$6:$B$25,0),1))=0,"",INDEX(TasksList!$G$6:$G$25,MATCH(C3218,TasksList!$B$6:$B$25,0),1)),""),"")</f>
        <v/>
      </c>
      <c r="N3218" s="362" t="str">
        <f>IFERROR(IF(LEN(INDEX(PlansAndNotes!$D$6:$D$4005,ROW(B3218)-ROW($C$3)))=0,"",INDEX(PlansAndNotes!$D$6:$D$4005,ROW(B3218)-ROW($C$3))),"")</f>
        <v/>
      </c>
      <c r="O3218" s="165" t="str">
        <f t="shared" si="342"/>
        <v/>
      </c>
      <c r="P3218" s="363" t="str">
        <f>IFERROR(IF(LEN(INDEX(PlansAndNotes!$E$6:$E$4005,ROW(B3218)-ROW($C$3)))=0,"",INDEX(PlansAndNotes!$E$6:$E$4005,ROW(B3218)-ROW($C$3))),"")</f>
        <v/>
      </c>
      <c r="Q3218" s="363" t="str">
        <f>IFERROR(IF(LEN(INDEX(PlansAndNotes!$G$6:$G$4005,ROW(B3218)-ROW($C$3)))=0,"",INDEX(PlansAndNotes!$G$6:$G$4005,ROW(B3218)-ROW($C$3))),"")</f>
        <v/>
      </c>
      <c r="R3218" s="361" t="str">
        <f>IFERROR(IF(LEN(D3218)&gt;0,IF(LEN(INDEX(AdressBook!$C$6:$C$25,MATCH(D3218,AdressBook!$B$6:$B$25,0),1))=0,"",INDEX(AdressBook!$C$6:$C$25,MATCH(D3218,AdressBook!$B$6:$B$25,0),1)),""),"")</f>
        <v/>
      </c>
      <c r="S3218" s="165">
        <f>IF(LEN(C3218)&gt;0,IFERROR(IF(MATCH(C3218,C3219:$C$4004,0)&gt;0,-1,ROW(S3218)-ROW($S$3)),ROW(S3218)-ROW($S$3)),-1)</f>
        <v>-1</v>
      </c>
      <c r="T3218" s="165">
        <f t="shared" si="343"/>
        <v>0</v>
      </c>
      <c r="U3218" s="165" t="str">
        <f t="shared" si="344"/>
        <v/>
      </c>
      <c r="V3218" s="165" t="str">
        <f>IFERROR(IF(OR(C3218="",S3218&lt;0),"",IF(SUBTOTAL(3,C3218:C3218)=0,-1,SUBTOTAL(3,$C$4:C3218))),"")</f>
        <v/>
      </c>
      <c r="W3218" s="156" t="str">
        <f t="array" ref="W3218">IF(LEN(C3218)&gt;0,IFERROR(IF(MATCH(C3218,$C$3:$C3217,0)&gt;0,N3218-INDEX($N$3:N3217,SUMPRODUCT(MAX(ROW($C$3:$C3217)*(C3218=$C$3:$C3217)))-2,1),""),""),"")</f>
        <v/>
      </c>
      <c r="X3218" s="156">
        <f t="shared" ca="1" si="345"/>
        <v>1</v>
      </c>
      <c r="Y3218" s="156">
        <f t="shared" ca="1" si="346"/>
        <v>1</v>
      </c>
    </row>
    <row r="3219" spans="2:25" hidden="1" x14ac:dyDescent="0.25">
      <c r="B3219" s="390" t="str">
        <f>IFERROR(IF(LEN(INDEX(PlansAndNotes!$B$6:$B$2005,ROW(A3219)-ROW($B$3)))=0,"",INDEX(PlansAndNotes!$B$6:$B$2005,ROW(A3219)-ROW($B$3))),"")</f>
        <v/>
      </c>
      <c r="C3219" s="387" t="str">
        <f t="shared" si="347"/>
        <v/>
      </c>
      <c r="D3219" s="361" t="str">
        <f>IFERROR(IF(LEN(C3219)&gt;0,IF(LEN(INDEX(TasksList!$C$6:$C$25,MATCH(C3219,TasksList!$B$6:$B$25,0),1))=0,"",INDEX(TasksList!$C$6:$C$25,MATCH(C3219,TasksList!$B$6:$B$25,0),1)),""),"")</f>
        <v/>
      </c>
      <c r="E3219" s="361" t="str">
        <f>IFERROR(IF(LEN(C3219)&gt;0,IF(LEN(INDEX(TasksList!$F$6:$F$25,MATCH(C3219,TasksList!$B$6:$B$25,0),1))=0,"not set!",INDEX(TasksList!$F$6:$F$25,MATCH(C3219,TasksList!$B$6:$B$25,0),1)),""),"")</f>
        <v/>
      </c>
      <c r="F3219" s="360" t="str">
        <f>IFERROR(IF(LEN(D3219)&gt;0,IF(LEN(INDEX(AdressBook!$D$6:$D$25,MATCH(D3219,AdressBook!$B$6:$B$25,0),1))=0,"",INDEX(AdressBook!$D$6:$D$25,MATCH(D3219,AdressBook!$B$6:$B$25,0),1)),""),"")</f>
        <v/>
      </c>
      <c r="G3219" s="361" t="str">
        <f>IFERROR(IF(LEN(INDEX(PlansAndNotes!$F$6:$F$4005,ROW(B3219)-ROW($C$3)))=0,"",INDEX(PlansAndNotes!$F$6:$F$4005,ROW(B3219)-ROW($C$3))),"")</f>
        <v/>
      </c>
      <c r="H3219" s="361" t="str">
        <f>IFERROR(IF(LEN(C3219)&gt;0,IF(LEN(INDEX(TasksList!$G$6:$G$25,MATCH(C3219,TasksList!$B$6:$B$25,0),1))=0,"",INDEX(TasksList!$G$6:$G$25,MATCH(C3219,TasksList!$B$6:$B$25,0),1)),""),"")</f>
        <v/>
      </c>
      <c r="N3219" s="362" t="str">
        <f>IFERROR(IF(LEN(INDEX(PlansAndNotes!$D$6:$D$4005,ROW(B3219)-ROW($C$3)))=0,"",INDEX(PlansAndNotes!$D$6:$D$4005,ROW(B3219)-ROW($C$3))),"")</f>
        <v/>
      </c>
      <c r="O3219" s="165" t="str">
        <f t="shared" si="342"/>
        <v/>
      </c>
      <c r="P3219" s="363" t="str">
        <f>IFERROR(IF(LEN(INDEX(PlansAndNotes!$E$6:$E$4005,ROW(B3219)-ROW($C$3)))=0,"",INDEX(PlansAndNotes!$E$6:$E$4005,ROW(B3219)-ROW($C$3))),"")</f>
        <v/>
      </c>
      <c r="Q3219" s="363" t="str">
        <f>IFERROR(IF(LEN(INDEX(PlansAndNotes!$G$6:$G$4005,ROW(B3219)-ROW($C$3)))=0,"",INDEX(PlansAndNotes!$G$6:$G$4005,ROW(B3219)-ROW($C$3))),"")</f>
        <v/>
      </c>
      <c r="R3219" s="361" t="str">
        <f>IFERROR(IF(LEN(D3219)&gt;0,IF(LEN(INDEX(AdressBook!$C$6:$C$25,MATCH(D3219,AdressBook!$B$6:$B$25,0),1))=0,"",INDEX(AdressBook!$C$6:$C$25,MATCH(D3219,AdressBook!$B$6:$B$25,0),1)),""),"")</f>
        <v/>
      </c>
      <c r="S3219" s="165">
        <f>IF(LEN(C3219)&gt;0,IFERROR(IF(MATCH(C3219,C3220:$C$4004,0)&gt;0,-1,ROW(S3219)-ROW($S$3)),ROW(S3219)-ROW($S$3)),-1)</f>
        <v>-1</v>
      </c>
      <c r="T3219" s="165">
        <f t="shared" si="343"/>
        <v>0</v>
      </c>
      <c r="U3219" s="165" t="str">
        <f t="shared" si="344"/>
        <v/>
      </c>
      <c r="V3219" s="165" t="str">
        <f>IFERROR(IF(OR(C3219="",S3219&lt;0),"",IF(SUBTOTAL(3,C3219:C3219)=0,-1,SUBTOTAL(3,$C$4:C3219))),"")</f>
        <v/>
      </c>
      <c r="W3219" s="156" t="str">
        <f t="array" ref="W3219">IF(LEN(C3219)&gt;0,IFERROR(IF(MATCH(C3219,$C$3:$C3218,0)&gt;0,N3219-INDEX($N$3:N3218,SUMPRODUCT(MAX(ROW($C$3:$C3218)*(C3219=$C$3:$C3218)))-2,1),""),""),"")</f>
        <v/>
      </c>
      <c r="X3219" s="156">
        <f t="shared" ca="1" si="345"/>
        <v>1</v>
      </c>
      <c r="Y3219" s="156">
        <f t="shared" ca="1" si="346"/>
        <v>1</v>
      </c>
    </row>
    <row r="3220" spans="2:25" hidden="1" x14ac:dyDescent="0.25">
      <c r="B3220" s="390" t="str">
        <f>IFERROR(IF(LEN(INDEX(PlansAndNotes!$B$6:$B$2005,ROW(A3220)-ROW($B$3)))=0,"",INDEX(PlansAndNotes!$B$6:$B$2005,ROW(A3220)-ROW($B$3))),"")</f>
        <v/>
      </c>
      <c r="C3220" s="387" t="str">
        <f t="shared" si="347"/>
        <v/>
      </c>
      <c r="D3220" s="361" t="str">
        <f>IFERROR(IF(LEN(C3220)&gt;0,IF(LEN(INDEX(TasksList!$C$6:$C$25,MATCH(C3220,TasksList!$B$6:$B$25,0),1))=0,"",INDEX(TasksList!$C$6:$C$25,MATCH(C3220,TasksList!$B$6:$B$25,0),1)),""),"")</f>
        <v/>
      </c>
      <c r="E3220" s="361" t="str">
        <f>IFERROR(IF(LEN(C3220)&gt;0,IF(LEN(INDEX(TasksList!$F$6:$F$25,MATCH(C3220,TasksList!$B$6:$B$25,0),1))=0,"not set!",INDEX(TasksList!$F$6:$F$25,MATCH(C3220,TasksList!$B$6:$B$25,0),1)),""),"")</f>
        <v/>
      </c>
      <c r="F3220" s="360" t="str">
        <f>IFERROR(IF(LEN(D3220)&gt;0,IF(LEN(INDEX(AdressBook!$D$6:$D$25,MATCH(D3220,AdressBook!$B$6:$B$25,0),1))=0,"",INDEX(AdressBook!$D$6:$D$25,MATCH(D3220,AdressBook!$B$6:$B$25,0),1)),""),"")</f>
        <v/>
      </c>
      <c r="G3220" s="361" t="str">
        <f>IFERROR(IF(LEN(INDEX(PlansAndNotes!$F$6:$F$4005,ROW(B3220)-ROW($C$3)))=0,"",INDEX(PlansAndNotes!$F$6:$F$4005,ROW(B3220)-ROW($C$3))),"")</f>
        <v/>
      </c>
      <c r="H3220" s="361" t="str">
        <f>IFERROR(IF(LEN(C3220)&gt;0,IF(LEN(INDEX(TasksList!$G$6:$G$25,MATCH(C3220,TasksList!$B$6:$B$25,0),1))=0,"",INDEX(TasksList!$G$6:$G$25,MATCH(C3220,TasksList!$B$6:$B$25,0),1)),""),"")</f>
        <v/>
      </c>
      <c r="N3220" s="362" t="str">
        <f>IFERROR(IF(LEN(INDEX(PlansAndNotes!$D$6:$D$4005,ROW(B3220)-ROW($C$3)))=0,"",INDEX(PlansAndNotes!$D$6:$D$4005,ROW(B3220)-ROW($C$3))),"")</f>
        <v/>
      </c>
      <c r="O3220" s="165" t="str">
        <f t="shared" si="342"/>
        <v/>
      </c>
      <c r="P3220" s="363" t="str">
        <f>IFERROR(IF(LEN(INDEX(PlansAndNotes!$E$6:$E$4005,ROW(B3220)-ROW($C$3)))=0,"",INDEX(PlansAndNotes!$E$6:$E$4005,ROW(B3220)-ROW($C$3))),"")</f>
        <v/>
      </c>
      <c r="Q3220" s="363" t="str">
        <f>IFERROR(IF(LEN(INDEX(PlansAndNotes!$G$6:$G$4005,ROW(B3220)-ROW($C$3)))=0,"",INDEX(PlansAndNotes!$G$6:$G$4005,ROW(B3220)-ROW($C$3))),"")</f>
        <v/>
      </c>
      <c r="R3220" s="361" t="str">
        <f>IFERROR(IF(LEN(D3220)&gt;0,IF(LEN(INDEX(AdressBook!$C$6:$C$25,MATCH(D3220,AdressBook!$B$6:$B$25,0),1))=0,"",INDEX(AdressBook!$C$6:$C$25,MATCH(D3220,AdressBook!$B$6:$B$25,0),1)),""),"")</f>
        <v/>
      </c>
      <c r="S3220" s="165">
        <f>IF(LEN(C3220)&gt;0,IFERROR(IF(MATCH(C3220,C3221:$C$4004,0)&gt;0,-1,ROW(S3220)-ROW($S$3)),ROW(S3220)-ROW($S$3)),-1)</f>
        <v>-1</v>
      </c>
      <c r="T3220" s="165">
        <f t="shared" si="343"/>
        <v>0</v>
      </c>
      <c r="U3220" s="165" t="str">
        <f t="shared" si="344"/>
        <v/>
      </c>
      <c r="V3220" s="165" t="str">
        <f>IFERROR(IF(OR(C3220="",S3220&lt;0),"",IF(SUBTOTAL(3,C3220:C3220)=0,-1,SUBTOTAL(3,$C$4:C3220))),"")</f>
        <v/>
      </c>
      <c r="W3220" s="156" t="str">
        <f t="array" ref="W3220">IF(LEN(C3220)&gt;0,IFERROR(IF(MATCH(C3220,$C$3:$C3219,0)&gt;0,N3220-INDEX($N$3:N3219,SUMPRODUCT(MAX(ROW($C$3:$C3219)*(C3220=$C$3:$C3219)))-2,1),""),""),"")</f>
        <v/>
      </c>
      <c r="X3220" s="156">
        <f t="shared" ca="1" si="345"/>
        <v>1</v>
      </c>
      <c r="Y3220" s="156">
        <f t="shared" ca="1" si="346"/>
        <v>1</v>
      </c>
    </row>
    <row r="3221" spans="2:25" hidden="1" x14ac:dyDescent="0.25">
      <c r="B3221" s="390" t="str">
        <f>IFERROR(IF(LEN(INDEX(PlansAndNotes!$B$6:$B$2005,ROW(A3221)-ROW($B$3)))=0,"",INDEX(PlansAndNotes!$B$6:$B$2005,ROW(A3221)-ROW($B$3))),"")</f>
        <v/>
      </c>
      <c r="C3221" s="387" t="str">
        <f t="shared" si="347"/>
        <v/>
      </c>
      <c r="D3221" s="361" t="str">
        <f>IFERROR(IF(LEN(C3221)&gt;0,IF(LEN(INDEX(TasksList!$C$6:$C$25,MATCH(C3221,TasksList!$B$6:$B$25,0),1))=0,"",INDEX(TasksList!$C$6:$C$25,MATCH(C3221,TasksList!$B$6:$B$25,0),1)),""),"")</f>
        <v/>
      </c>
      <c r="E3221" s="361" t="str">
        <f>IFERROR(IF(LEN(C3221)&gt;0,IF(LEN(INDEX(TasksList!$F$6:$F$25,MATCH(C3221,TasksList!$B$6:$B$25,0),1))=0,"not set!",INDEX(TasksList!$F$6:$F$25,MATCH(C3221,TasksList!$B$6:$B$25,0),1)),""),"")</f>
        <v/>
      </c>
      <c r="F3221" s="360" t="str">
        <f>IFERROR(IF(LEN(D3221)&gt;0,IF(LEN(INDEX(AdressBook!$D$6:$D$25,MATCH(D3221,AdressBook!$B$6:$B$25,0),1))=0,"",INDEX(AdressBook!$D$6:$D$25,MATCH(D3221,AdressBook!$B$6:$B$25,0),1)),""),"")</f>
        <v/>
      </c>
      <c r="G3221" s="361" t="str">
        <f>IFERROR(IF(LEN(INDEX(PlansAndNotes!$F$6:$F$4005,ROW(B3221)-ROW($C$3)))=0,"",INDEX(PlansAndNotes!$F$6:$F$4005,ROW(B3221)-ROW($C$3))),"")</f>
        <v/>
      </c>
      <c r="H3221" s="361" t="str">
        <f>IFERROR(IF(LEN(C3221)&gt;0,IF(LEN(INDEX(TasksList!$G$6:$G$25,MATCH(C3221,TasksList!$B$6:$B$25,0),1))=0,"",INDEX(TasksList!$G$6:$G$25,MATCH(C3221,TasksList!$B$6:$B$25,0),1)),""),"")</f>
        <v/>
      </c>
      <c r="N3221" s="362" t="str">
        <f>IFERROR(IF(LEN(INDEX(PlansAndNotes!$D$6:$D$4005,ROW(B3221)-ROW($C$3)))=0,"",INDEX(PlansAndNotes!$D$6:$D$4005,ROW(B3221)-ROW($C$3))),"")</f>
        <v/>
      </c>
      <c r="O3221" s="165" t="str">
        <f t="shared" si="342"/>
        <v/>
      </c>
      <c r="P3221" s="363" t="str">
        <f>IFERROR(IF(LEN(INDEX(PlansAndNotes!$E$6:$E$4005,ROW(B3221)-ROW($C$3)))=0,"",INDEX(PlansAndNotes!$E$6:$E$4005,ROW(B3221)-ROW($C$3))),"")</f>
        <v/>
      </c>
      <c r="Q3221" s="363" t="str">
        <f>IFERROR(IF(LEN(INDEX(PlansAndNotes!$G$6:$G$4005,ROW(B3221)-ROW($C$3)))=0,"",INDEX(PlansAndNotes!$G$6:$G$4005,ROW(B3221)-ROW($C$3))),"")</f>
        <v/>
      </c>
      <c r="R3221" s="361" t="str">
        <f>IFERROR(IF(LEN(D3221)&gt;0,IF(LEN(INDEX(AdressBook!$C$6:$C$25,MATCH(D3221,AdressBook!$B$6:$B$25,0),1))=0,"",INDEX(AdressBook!$C$6:$C$25,MATCH(D3221,AdressBook!$B$6:$B$25,0),1)),""),"")</f>
        <v/>
      </c>
      <c r="S3221" s="165">
        <f>IF(LEN(C3221)&gt;0,IFERROR(IF(MATCH(C3221,C3222:$C$4004,0)&gt;0,-1,ROW(S3221)-ROW($S$3)),ROW(S3221)-ROW($S$3)),-1)</f>
        <v>-1</v>
      </c>
      <c r="T3221" s="165">
        <f t="shared" si="343"/>
        <v>0</v>
      </c>
      <c r="U3221" s="165" t="str">
        <f t="shared" si="344"/>
        <v/>
      </c>
      <c r="V3221" s="165" t="str">
        <f>IFERROR(IF(OR(C3221="",S3221&lt;0),"",IF(SUBTOTAL(3,C3221:C3221)=0,-1,SUBTOTAL(3,$C$4:C3221))),"")</f>
        <v/>
      </c>
      <c r="W3221" s="156" t="str">
        <f t="array" ref="W3221">IF(LEN(C3221)&gt;0,IFERROR(IF(MATCH(C3221,$C$3:$C3220,0)&gt;0,N3221-INDEX($N$3:N3220,SUMPRODUCT(MAX(ROW($C$3:$C3220)*(C3221=$C$3:$C3220)))-2,1),""),""),"")</f>
        <v/>
      </c>
      <c r="X3221" s="156">
        <f t="shared" ca="1" si="345"/>
        <v>1</v>
      </c>
      <c r="Y3221" s="156">
        <f t="shared" ca="1" si="346"/>
        <v>1</v>
      </c>
    </row>
    <row r="3222" spans="2:25" hidden="1" x14ac:dyDescent="0.25">
      <c r="B3222" s="390" t="str">
        <f>IFERROR(IF(LEN(INDEX(PlansAndNotes!$B$6:$B$2005,ROW(A3222)-ROW($B$3)))=0,"",INDEX(PlansAndNotes!$B$6:$B$2005,ROW(A3222)-ROW($B$3))),"")</f>
        <v/>
      </c>
      <c r="C3222" s="387" t="str">
        <f t="shared" si="347"/>
        <v/>
      </c>
      <c r="D3222" s="361" t="str">
        <f>IFERROR(IF(LEN(C3222)&gt;0,IF(LEN(INDEX(TasksList!$C$6:$C$25,MATCH(C3222,TasksList!$B$6:$B$25,0),1))=0,"",INDEX(TasksList!$C$6:$C$25,MATCH(C3222,TasksList!$B$6:$B$25,0),1)),""),"")</f>
        <v/>
      </c>
      <c r="E3222" s="361" t="str">
        <f>IFERROR(IF(LEN(C3222)&gt;0,IF(LEN(INDEX(TasksList!$F$6:$F$25,MATCH(C3222,TasksList!$B$6:$B$25,0),1))=0,"not set!",INDEX(TasksList!$F$6:$F$25,MATCH(C3222,TasksList!$B$6:$B$25,0),1)),""),"")</f>
        <v/>
      </c>
      <c r="F3222" s="360" t="str">
        <f>IFERROR(IF(LEN(D3222)&gt;0,IF(LEN(INDEX(AdressBook!$D$6:$D$25,MATCH(D3222,AdressBook!$B$6:$B$25,0),1))=0,"",INDEX(AdressBook!$D$6:$D$25,MATCH(D3222,AdressBook!$B$6:$B$25,0),1)),""),"")</f>
        <v/>
      </c>
      <c r="G3222" s="361" t="str">
        <f>IFERROR(IF(LEN(INDEX(PlansAndNotes!$F$6:$F$4005,ROW(B3222)-ROW($C$3)))=0,"",INDEX(PlansAndNotes!$F$6:$F$4005,ROW(B3222)-ROW($C$3))),"")</f>
        <v/>
      </c>
      <c r="H3222" s="361" t="str">
        <f>IFERROR(IF(LEN(C3222)&gt;0,IF(LEN(INDEX(TasksList!$G$6:$G$25,MATCH(C3222,TasksList!$B$6:$B$25,0),1))=0,"",INDEX(TasksList!$G$6:$G$25,MATCH(C3222,TasksList!$B$6:$B$25,0),1)),""),"")</f>
        <v/>
      </c>
      <c r="N3222" s="362" t="str">
        <f>IFERROR(IF(LEN(INDEX(PlansAndNotes!$D$6:$D$4005,ROW(B3222)-ROW($C$3)))=0,"",INDEX(PlansAndNotes!$D$6:$D$4005,ROW(B3222)-ROW($C$3))),"")</f>
        <v/>
      </c>
      <c r="O3222" s="165" t="str">
        <f t="shared" si="342"/>
        <v/>
      </c>
      <c r="P3222" s="363" t="str">
        <f>IFERROR(IF(LEN(INDEX(PlansAndNotes!$E$6:$E$4005,ROW(B3222)-ROW($C$3)))=0,"",INDEX(PlansAndNotes!$E$6:$E$4005,ROW(B3222)-ROW($C$3))),"")</f>
        <v/>
      </c>
      <c r="Q3222" s="363" t="str">
        <f>IFERROR(IF(LEN(INDEX(PlansAndNotes!$G$6:$G$4005,ROW(B3222)-ROW($C$3)))=0,"",INDEX(PlansAndNotes!$G$6:$G$4005,ROW(B3222)-ROW($C$3))),"")</f>
        <v/>
      </c>
      <c r="R3222" s="361" t="str">
        <f>IFERROR(IF(LEN(D3222)&gt;0,IF(LEN(INDEX(AdressBook!$C$6:$C$25,MATCH(D3222,AdressBook!$B$6:$B$25,0),1))=0,"",INDEX(AdressBook!$C$6:$C$25,MATCH(D3222,AdressBook!$B$6:$B$25,0),1)),""),"")</f>
        <v/>
      </c>
      <c r="S3222" s="165">
        <f>IF(LEN(C3222)&gt;0,IFERROR(IF(MATCH(C3222,C3223:$C$4004,0)&gt;0,-1,ROW(S3222)-ROW($S$3)),ROW(S3222)-ROW($S$3)),-1)</f>
        <v>-1</v>
      </c>
      <c r="T3222" s="165">
        <f t="shared" si="343"/>
        <v>0</v>
      </c>
      <c r="U3222" s="165" t="str">
        <f t="shared" si="344"/>
        <v/>
      </c>
      <c r="V3222" s="165" t="str">
        <f>IFERROR(IF(OR(C3222="",S3222&lt;0),"",IF(SUBTOTAL(3,C3222:C3222)=0,-1,SUBTOTAL(3,$C$4:C3222))),"")</f>
        <v/>
      </c>
      <c r="W3222" s="156" t="str">
        <f t="array" ref="W3222">IF(LEN(C3222)&gt;0,IFERROR(IF(MATCH(C3222,$C$3:$C3221,0)&gt;0,N3222-INDEX($N$3:N3221,SUMPRODUCT(MAX(ROW($C$3:$C3221)*(C3222=$C$3:$C3221)))-2,1),""),""),"")</f>
        <v/>
      </c>
      <c r="X3222" s="156">
        <f t="shared" ca="1" si="345"/>
        <v>1</v>
      </c>
      <c r="Y3222" s="156">
        <f t="shared" ca="1" si="346"/>
        <v>1</v>
      </c>
    </row>
    <row r="3223" spans="2:25" hidden="1" x14ac:dyDescent="0.25">
      <c r="B3223" s="390" t="str">
        <f>IFERROR(IF(LEN(INDEX(PlansAndNotes!$B$6:$B$2005,ROW(A3223)-ROW($B$3)))=0,"",INDEX(PlansAndNotes!$B$6:$B$2005,ROW(A3223)-ROW($B$3))),"")</f>
        <v/>
      </c>
      <c r="C3223" s="387" t="str">
        <f t="shared" si="347"/>
        <v/>
      </c>
      <c r="D3223" s="361" t="str">
        <f>IFERROR(IF(LEN(C3223)&gt;0,IF(LEN(INDEX(TasksList!$C$6:$C$25,MATCH(C3223,TasksList!$B$6:$B$25,0),1))=0,"",INDEX(TasksList!$C$6:$C$25,MATCH(C3223,TasksList!$B$6:$B$25,0),1)),""),"")</f>
        <v/>
      </c>
      <c r="E3223" s="361" t="str">
        <f>IFERROR(IF(LEN(C3223)&gt;0,IF(LEN(INDEX(TasksList!$F$6:$F$25,MATCH(C3223,TasksList!$B$6:$B$25,0),1))=0,"not set!",INDEX(TasksList!$F$6:$F$25,MATCH(C3223,TasksList!$B$6:$B$25,0),1)),""),"")</f>
        <v/>
      </c>
      <c r="F3223" s="360" t="str">
        <f>IFERROR(IF(LEN(D3223)&gt;0,IF(LEN(INDEX(AdressBook!$D$6:$D$25,MATCH(D3223,AdressBook!$B$6:$B$25,0),1))=0,"",INDEX(AdressBook!$D$6:$D$25,MATCH(D3223,AdressBook!$B$6:$B$25,0),1)),""),"")</f>
        <v/>
      </c>
      <c r="G3223" s="361" t="str">
        <f>IFERROR(IF(LEN(INDEX(PlansAndNotes!$F$6:$F$4005,ROW(B3223)-ROW($C$3)))=0,"",INDEX(PlansAndNotes!$F$6:$F$4005,ROW(B3223)-ROW($C$3))),"")</f>
        <v/>
      </c>
      <c r="H3223" s="361" t="str">
        <f>IFERROR(IF(LEN(C3223)&gt;0,IF(LEN(INDEX(TasksList!$G$6:$G$25,MATCH(C3223,TasksList!$B$6:$B$25,0),1))=0,"",INDEX(TasksList!$G$6:$G$25,MATCH(C3223,TasksList!$B$6:$B$25,0),1)),""),"")</f>
        <v/>
      </c>
      <c r="N3223" s="362" t="str">
        <f>IFERROR(IF(LEN(INDEX(PlansAndNotes!$D$6:$D$4005,ROW(B3223)-ROW($C$3)))=0,"",INDEX(PlansAndNotes!$D$6:$D$4005,ROW(B3223)-ROW($C$3))),"")</f>
        <v/>
      </c>
      <c r="O3223" s="165" t="str">
        <f t="shared" si="342"/>
        <v/>
      </c>
      <c r="P3223" s="363" t="str">
        <f>IFERROR(IF(LEN(INDEX(PlansAndNotes!$E$6:$E$4005,ROW(B3223)-ROW($C$3)))=0,"",INDEX(PlansAndNotes!$E$6:$E$4005,ROW(B3223)-ROW($C$3))),"")</f>
        <v/>
      </c>
      <c r="Q3223" s="363" t="str">
        <f>IFERROR(IF(LEN(INDEX(PlansAndNotes!$G$6:$G$4005,ROW(B3223)-ROW($C$3)))=0,"",INDEX(PlansAndNotes!$G$6:$G$4005,ROW(B3223)-ROW($C$3))),"")</f>
        <v/>
      </c>
      <c r="R3223" s="361" t="str">
        <f>IFERROR(IF(LEN(D3223)&gt;0,IF(LEN(INDEX(AdressBook!$C$6:$C$25,MATCH(D3223,AdressBook!$B$6:$B$25,0),1))=0,"",INDEX(AdressBook!$C$6:$C$25,MATCH(D3223,AdressBook!$B$6:$B$25,0),1)),""),"")</f>
        <v/>
      </c>
      <c r="S3223" s="165">
        <f>IF(LEN(C3223)&gt;0,IFERROR(IF(MATCH(C3223,C3224:$C$4004,0)&gt;0,-1,ROW(S3223)-ROW($S$3)),ROW(S3223)-ROW($S$3)),-1)</f>
        <v>-1</v>
      </c>
      <c r="T3223" s="165">
        <f t="shared" si="343"/>
        <v>0</v>
      </c>
      <c r="U3223" s="165" t="str">
        <f t="shared" si="344"/>
        <v/>
      </c>
      <c r="V3223" s="165" t="str">
        <f>IFERROR(IF(OR(C3223="",S3223&lt;0),"",IF(SUBTOTAL(3,C3223:C3223)=0,-1,SUBTOTAL(3,$C$4:C3223))),"")</f>
        <v/>
      </c>
      <c r="W3223" s="156" t="str">
        <f t="array" ref="W3223">IF(LEN(C3223)&gt;0,IFERROR(IF(MATCH(C3223,$C$3:$C3222,0)&gt;0,N3223-INDEX($N$3:N3222,SUMPRODUCT(MAX(ROW($C$3:$C3222)*(C3223=$C$3:$C3222)))-2,1),""),""),"")</f>
        <v/>
      </c>
      <c r="X3223" s="156">
        <f t="shared" ca="1" si="345"/>
        <v>1</v>
      </c>
      <c r="Y3223" s="156">
        <f t="shared" ca="1" si="346"/>
        <v>1</v>
      </c>
    </row>
    <row r="3224" spans="2:25" hidden="1" x14ac:dyDescent="0.25">
      <c r="B3224" s="390" t="str">
        <f>IFERROR(IF(LEN(INDEX(PlansAndNotes!$B$6:$B$2005,ROW(A3224)-ROW($B$3)))=0,"",INDEX(PlansAndNotes!$B$6:$B$2005,ROW(A3224)-ROW($B$3))),"")</f>
        <v/>
      </c>
      <c r="C3224" s="387" t="str">
        <f t="shared" si="347"/>
        <v/>
      </c>
      <c r="D3224" s="361" t="str">
        <f>IFERROR(IF(LEN(C3224)&gt;0,IF(LEN(INDEX(TasksList!$C$6:$C$25,MATCH(C3224,TasksList!$B$6:$B$25,0),1))=0,"",INDEX(TasksList!$C$6:$C$25,MATCH(C3224,TasksList!$B$6:$B$25,0),1)),""),"")</f>
        <v/>
      </c>
      <c r="E3224" s="361" t="str">
        <f>IFERROR(IF(LEN(C3224)&gt;0,IF(LEN(INDEX(TasksList!$F$6:$F$25,MATCH(C3224,TasksList!$B$6:$B$25,0),1))=0,"not set!",INDEX(TasksList!$F$6:$F$25,MATCH(C3224,TasksList!$B$6:$B$25,0),1)),""),"")</f>
        <v/>
      </c>
      <c r="F3224" s="360" t="str">
        <f>IFERROR(IF(LEN(D3224)&gt;0,IF(LEN(INDEX(AdressBook!$D$6:$D$25,MATCH(D3224,AdressBook!$B$6:$B$25,0),1))=0,"",INDEX(AdressBook!$D$6:$D$25,MATCH(D3224,AdressBook!$B$6:$B$25,0),1)),""),"")</f>
        <v/>
      </c>
      <c r="G3224" s="361" t="str">
        <f>IFERROR(IF(LEN(INDEX(PlansAndNotes!$F$6:$F$4005,ROW(B3224)-ROW($C$3)))=0,"",INDEX(PlansAndNotes!$F$6:$F$4005,ROW(B3224)-ROW($C$3))),"")</f>
        <v/>
      </c>
      <c r="H3224" s="361" t="str">
        <f>IFERROR(IF(LEN(C3224)&gt;0,IF(LEN(INDEX(TasksList!$G$6:$G$25,MATCH(C3224,TasksList!$B$6:$B$25,0),1))=0,"",INDEX(TasksList!$G$6:$G$25,MATCH(C3224,TasksList!$B$6:$B$25,0),1)),""),"")</f>
        <v/>
      </c>
      <c r="N3224" s="362" t="str">
        <f>IFERROR(IF(LEN(INDEX(PlansAndNotes!$D$6:$D$4005,ROW(B3224)-ROW($C$3)))=0,"",INDEX(PlansAndNotes!$D$6:$D$4005,ROW(B3224)-ROW($C$3))),"")</f>
        <v/>
      </c>
      <c r="O3224" s="165" t="str">
        <f t="shared" si="342"/>
        <v/>
      </c>
      <c r="P3224" s="363" t="str">
        <f>IFERROR(IF(LEN(INDEX(PlansAndNotes!$E$6:$E$4005,ROW(B3224)-ROW($C$3)))=0,"",INDEX(PlansAndNotes!$E$6:$E$4005,ROW(B3224)-ROW($C$3))),"")</f>
        <v/>
      </c>
      <c r="Q3224" s="363" t="str">
        <f>IFERROR(IF(LEN(INDEX(PlansAndNotes!$G$6:$G$4005,ROW(B3224)-ROW($C$3)))=0,"",INDEX(PlansAndNotes!$G$6:$G$4005,ROW(B3224)-ROW($C$3))),"")</f>
        <v/>
      </c>
      <c r="R3224" s="361" t="str">
        <f>IFERROR(IF(LEN(D3224)&gt;0,IF(LEN(INDEX(AdressBook!$C$6:$C$25,MATCH(D3224,AdressBook!$B$6:$B$25,0),1))=0,"",INDEX(AdressBook!$C$6:$C$25,MATCH(D3224,AdressBook!$B$6:$B$25,0),1)),""),"")</f>
        <v/>
      </c>
      <c r="S3224" s="165">
        <f>IF(LEN(C3224)&gt;0,IFERROR(IF(MATCH(C3224,C3225:$C$4004,0)&gt;0,-1,ROW(S3224)-ROW($S$3)),ROW(S3224)-ROW($S$3)),-1)</f>
        <v>-1</v>
      </c>
      <c r="T3224" s="165">
        <f t="shared" si="343"/>
        <v>0</v>
      </c>
      <c r="U3224" s="165" t="str">
        <f t="shared" si="344"/>
        <v/>
      </c>
      <c r="V3224" s="165" t="str">
        <f>IFERROR(IF(OR(C3224="",S3224&lt;0),"",IF(SUBTOTAL(3,C3224:C3224)=0,-1,SUBTOTAL(3,$C$4:C3224))),"")</f>
        <v/>
      </c>
      <c r="W3224" s="156" t="str">
        <f t="array" ref="W3224">IF(LEN(C3224)&gt;0,IFERROR(IF(MATCH(C3224,$C$3:$C3223,0)&gt;0,N3224-INDEX($N$3:N3223,SUMPRODUCT(MAX(ROW($C$3:$C3223)*(C3224=$C$3:$C3223)))-2,1),""),""),"")</f>
        <v/>
      </c>
      <c r="X3224" s="156">
        <f t="shared" ca="1" si="345"/>
        <v>1</v>
      </c>
      <c r="Y3224" s="156">
        <f t="shared" ca="1" si="346"/>
        <v>1</v>
      </c>
    </row>
    <row r="3225" spans="2:25" hidden="1" x14ac:dyDescent="0.25">
      <c r="B3225" s="390" t="str">
        <f>IFERROR(IF(LEN(INDEX(PlansAndNotes!$B$6:$B$2005,ROW(A3225)-ROW($B$3)))=0,"",INDEX(PlansAndNotes!$B$6:$B$2005,ROW(A3225)-ROW($B$3))),"")</f>
        <v/>
      </c>
      <c r="C3225" s="387" t="str">
        <f t="shared" si="347"/>
        <v/>
      </c>
      <c r="D3225" s="361" t="str">
        <f>IFERROR(IF(LEN(C3225)&gt;0,IF(LEN(INDEX(TasksList!$C$6:$C$25,MATCH(C3225,TasksList!$B$6:$B$25,0),1))=0,"",INDEX(TasksList!$C$6:$C$25,MATCH(C3225,TasksList!$B$6:$B$25,0),1)),""),"")</f>
        <v/>
      </c>
      <c r="E3225" s="361" t="str">
        <f>IFERROR(IF(LEN(C3225)&gt;0,IF(LEN(INDEX(TasksList!$F$6:$F$25,MATCH(C3225,TasksList!$B$6:$B$25,0),1))=0,"not set!",INDEX(TasksList!$F$6:$F$25,MATCH(C3225,TasksList!$B$6:$B$25,0),1)),""),"")</f>
        <v/>
      </c>
      <c r="F3225" s="360" t="str">
        <f>IFERROR(IF(LEN(D3225)&gt;0,IF(LEN(INDEX(AdressBook!$D$6:$D$25,MATCH(D3225,AdressBook!$B$6:$B$25,0),1))=0,"",INDEX(AdressBook!$D$6:$D$25,MATCH(D3225,AdressBook!$B$6:$B$25,0),1)),""),"")</f>
        <v/>
      </c>
      <c r="G3225" s="361" t="str">
        <f>IFERROR(IF(LEN(INDEX(PlansAndNotes!$F$6:$F$4005,ROW(B3225)-ROW($C$3)))=0,"",INDEX(PlansAndNotes!$F$6:$F$4005,ROW(B3225)-ROW($C$3))),"")</f>
        <v/>
      </c>
      <c r="H3225" s="361" t="str">
        <f>IFERROR(IF(LEN(C3225)&gt;0,IF(LEN(INDEX(TasksList!$G$6:$G$25,MATCH(C3225,TasksList!$B$6:$B$25,0),1))=0,"",INDEX(TasksList!$G$6:$G$25,MATCH(C3225,TasksList!$B$6:$B$25,0),1)),""),"")</f>
        <v/>
      </c>
      <c r="N3225" s="362" t="str">
        <f>IFERROR(IF(LEN(INDEX(PlansAndNotes!$D$6:$D$4005,ROW(B3225)-ROW($C$3)))=0,"",INDEX(PlansAndNotes!$D$6:$D$4005,ROW(B3225)-ROW($C$3))),"")</f>
        <v/>
      </c>
      <c r="O3225" s="165" t="str">
        <f t="shared" si="342"/>
        <v/>
      </c>
      <c r="P3225" s="363" t="str">
        <f>IFERROR(IF(LEN(INDEX(PlansAndNotes!$E$6:$E$4005,ROW(B3225)-ROW($C$3)))=0,"",INDEX(PlansAndNotes!$E$6:$E$4005,ROW(B3225)-ROW($C$3))),"")</f>
        <v/>
      </c>
      <c r="Q3225" s="363" t="str">
        <f>IFERROR(IF(LEN(INDEX(PlansAndNotes!$G$6:$G$4005,ROW(B3225)-ROW($C$3)))=0,"",INDEX(PlansAndNotes!$G$6:$G$4005,ROW(B3225)-ROW($C$3))),"")</f>
        <v/>
      </c>
      <c r="R3225" s="361" t="str">
        <f>IFERROR(IF(LEN(D3225)&gt;0,IF(LEN(INDEX(AdressBook!$C$6:$C$25,MATCH(D3225,AdressBook!$B$6:$B$25,0),1))=0,"",INDEX(AdressBook!$C$6:$C$25,MATCH(D3225,AdressBook!$B$6:$B$25,0),1)),""),"")</f>
        <v/>
      </c>
      <c r="S3225" s="165">
        <f>IF(LEN(C3225)&gt;0,IFERROR(IF(MATCH(C3225,C3226:$C$4004,0)&gt;0,-1,ROW(S3225)-ROW($S$3)),ROW(S3225)-ROW($S$3)),-1)</f>
        <v>-1</v>
      </c>
      <c r="T3225" s="165">
        <f t="shared" si="343"/>
        <v>0</v>
      </c>
      <c r="U3225" s="165" t="str">
        <f t="shared" si="344"/>
        <v/>
      </c>
      <c r="V3225" s="165" t="str">
        <f>IFERROR(IF(OR(C3225="",S3225&lt;0),"",IF(SUBTOTAL(3,C3225:C3225)=0,-1,SUBTOTAL(3,$C$4:C3225))),"")</f>
        <v/>
      </c>
      <c r="W3225" s="156" t="str">
        <f t="array" ref="W3225">IF(LEN(C3225)&gt;0,IFERROR(IF(MATCH(C3225,$C$3:$C3224,0)&gt;0,N3225-INDEX($N$3:N3224,SUMPRODUCT(MAX(ROW($C$3:$C3224)*(C3225=$C$3:$C3224)))-2,1),""),""),"")</f>
        <v/>
      </c>
      <c r="X3225" s="156">
        <f t="shared" ca="1" si="345"/>
        <v>1</v>
      </c>
      <c r="Y3225" s="156">
        <f t="shared" ca="1" si="346"/>
        <v>1</v>
      </c>
    </row>
    <row r="3226" spans="2:25" hidden="1" x14ac:dyDescent="0.25">
      <c r="B3226" s="390" t="str">
        <f>IFERROR(IF(LEN(INDEX(PlansAndNotes!$B$6:$B$2005,ROW(A3226)-ROW($B$3)))=0,"",INDEX(PlansAndNotes!$B$6:$B$2005,ROW(A3226)-ROW($B$3))),"")</f>
        <v/>
      </c>
      <c r="C3226" s="387" t="str">
        <f t="shared" si="347"/>
        <v/>
      </c>
      <c r="D3226" s="361" t="str">
        <f>IFERROR(IF(LEN(C3226)&gt;0,IF(LEN(INDEX(TasksList!$C$6:$C$25,MATCH(C3226,TasksList!$B$6:$B$25,0),1))=0,"",INDEX(TasksList!$C$6:$C$25,MATCH(C3226,TasksList!$B$6:$B$25,0),1)),""),"")</f>
        <v/>
      </c>
      <c r="E3226" s="361" t="str">
        <f>IFERROR(IF(LEN(C3226)&gt;0,IF(LEN(INDEX(TasksList!$F$6:$F$25,MATCH(C3226,TasksList!$B$6:$B$25,0),1))=0,"not set!",INDEX(TasksList!$F$6:$F$25,MATCH(C3226,TasksList!$B$6:$B$25,0),1)),""),"")</f>
        <v/>
      </c>
      <c r="F3226" s="360" t="str">
        <f>IFERROR(IF(LEN(D3226)&gt;0,IF(LEN(INDEX(AdressBook!$D$6:$D$25,MATCH(D3226,AdressBook!$B$6:$B$25,0),1))=0,"",INDEX(AdressBook!$D$6:$D$25,MATCH(D3226,AdressBook!$B$6:$B$25,0),1)),""),"")</f>
        <v/>
      </c>
      <c r="G3226" s="361" t="str">
        <f>IFERROR(IF(LEN(INDEX(PlansAndNotes!$F$6:$F$4005,ROW(B3226)-ROW($C$3)))=0,"",INDEX(PlansAndNotes!$F$6:$F$4005,ROW(B3226)-ROW($C$3))),"")</f>
        <v/>
      </c>
      <c r="H3226" s="361" t="str">
        <f>IFERROR(IF(LEN(C3226)&gt;0,IF(LEN(INDEX(TasksList!$G$6:$G$25,MATCH(C3226,TasksList!$B$6:$B$25,0),1))=0,"",INDEX(TasksList!$G$6:$G$25,MATCH(C3226,TasksList!$B$6:$B$25,0),1)),""),"")</f>
        <v/>
      </c>
      <c r="N3226" s="362" t="str">
        <f>IFERROR(IF(LEN(INDEX(PlansAndNotes!$D$6:$D$4005,ROW(B3226)-ROW($C$3)))=0,"",INDEX(PlansAndNotes!$D$6:$D$4005,ROW(B3226)-ROW($C$3))),"")</f>
        <v/>
      </c>
      <c r="O3226" s="165" t="str">
        <f t="shared" si="342"/>
        <v/>
      </c>
      <c r="P3226" s="363" t="str">
        <f>IFERROR(IF(LEN(INDEX(PlansAndNotes!$E$6:$E$4005,ROW(B3226)-ROW($C$3)))=0,"",INDEX(PlansAndNotes!$E$6:$E$4005,ROW(B3226)-ROW($C$3))),"")</f>
        <v/>
      </c>
      <c r="Q3226" s="363" t="str">
        <f>IFERROR(IF(LEN(INDEX(PlansAndNotes!$G$6:$G$4005,ROW(B3226)-ROW($C$3)))=0,"",INDEX(PlansAndNotes!$G$6:$G$4005,ROW(B3226)-ROW($C$3))),"")</f>
        <v/>
      </c>
      <c r="R3226" s="361" t="str">
        <f>IFERROR(IF(LEN(D3226)&gt;0,IF(LEN(INDEX(AdressBook!$C$6:$C$25,MATCH(D3226,AdressBook!$B$6:$B$25,0),1))=0,"",INDEX(AdressBook!$C$6:$C$25,MATCH(D3226,AdressBook!$B$6:$B$25,0),1)),""),"")</f>
        <v/>
      </c>
      <c r="S3226" s="165">
        <f>IF(LEN(C3226)&gt;0,IFERROR(IF(MATCH(C3226,C3227:$C$4004,0)&gt;0,-1,ROW(S3226)-ROW($S$3)),ROW(S3226)-ROW($S$3)),-1)</f>
        <v>-1</v>
      </c>
      <c r="T3226" s="165">
        <f t="shared" si="343"/>
        <v>0</v>
      </c>
      <c r="U3226" s="165" t="str">
        <f t="shared" si="344"/>
        <v/>
      </c>
      <c r="V3226" s="165" t="str">
        <f>IFERROR(IF(OR(C3226="",S3226&lt;0),"",IF(SUBTOTAL(3,C3226:C3226)=0,-1,SUBTOTAL(3,$C$4:C3226))),"")</f>
        <v/>
      </c>
      <c r="W3226" s="156" t="str">
        <f t="array" ref="W3226">IF(LEN(C3226)&gt;0,IFERROR(IF(MATCH(C3226,$C$3:$C3225,0)&gt;0,N3226-INDEX($N$3:N3225,SUMPRODUCT(MAX(ROW($C$3:$C3225)*(C3226=$C$3:$C3225)))-2,1),""),""),"")</f>
        <v/>
      </c>
      <c r="X3226" s="156">
        <f t="shared" ca="1" si="345"/>
        <v>1</v>
      </c>
      <c r="Y3226" s="156">
        <f t="shared" ca="1" si="346"/>
        <v>1</v>
      </c>
    </row>
    <row r="3227" spans="2:25" hidden="1" x14ac:dyDescent="0.25">
      <c r="B3227" s="390" t="str">
        <f>IFERROR(IF(LEN(INDEX(PlansAndNotes!$B$6:$B$2005,ROW(A3227)-ROW($B$3)))=0,"",INDEX(PlansAndNotes!$B$6:$B$2005,ROW(A3227)-ROW($B$3))),"")</f>
        <v/>
      </c>
      <c r="C3227" s="387" t="str">
        <f t="shared" si="347"/>
        <v/>
      </c>
      <c r="D3227" s="361" t="str">
        <f>IFERROR(IF(LEN(C3227)&gt;0,IF(LEN(INDEX(TasksList!$C$6:$C$25,MATCH(C3227,TasksList!$B$6:$B$25,0),1))=0,"",INDEX(TasksList!$C$6:$C$25,MATCH(C3227,TasksList!$B$6:$B$25,0),1)),""),"")</f>
        <v/>
      </c>
      <c r="E3227" s="361" t="str">
        <f>IFERROR(IF(LEN(C3227)&gt;0,IF(LEN(INDEX(TasksList!$F$6:$F$25,MATCH(C3227,TasksList!$B$6:$B$25,0),1))=0,"not set!",INDEX(TasksList!$F$6:$F$25,MATCH(C3227,TasksList!$B$6:$B$25,0),1)),""),"")</f>
        <v/>
      </c>
      <c r="F3227" s="360" t="str">
        <f>IFERROR(IF(LEN(D3227)&gt;0,IF(LEN(INDEX(AdressBook!$D$6:$D$25,MATCH(D3227,AdressBook!$B$6:$B$25,0),1))=0,"",INDEX(AdressBook!$D$6:$D$25,MATCH(D3227,AdressBook!$B$6:$B$25,0),1)),""),"")</f>
        <v/>
      </c>
      <c r="G3227" s="361" t="str">
        <f>IFERROR(IF(LEN(INDEX(PlansAndNotes!$F$6:$F$4005,ROW(B3227)-ROW($C$3)))=0,"",INDEX(PlansAndNotes!$F$6:$F$4005,ROW(B3227)-ROW($C$3))),"")</f>
        <v/>
      </c>
      <c r="H3227" s="361" t="str">
        <f>IFERROR(IF(LEN(C3227)&gt;0,IF(LEN(INDEX(TasksList!$G$6:$G$25,MATCH(C3227,TasksList!$B$6:$B$25,0),1))=0,"",INDEX(TasksList!$G$6:$G$25,MATCH(C3227,TasksList!$B$6:$B$25,0),1)),""),"")</f>
        <v/>
      </c>
      <c r="N3227" s="362" t="str">
        <f>IFERROR(IF(LEN(INDEX(PlansAndNotes!$D$6:$D$4005,ROW(B3227)-ROW($C$3)))=0,"",INDEX(PlansAndNotes!$D$6:$D$4005,ROW(B3227)-ROW($C$3))),"")</f>
        <v/>
      </c>
      <c r="O3227" s="165" t="str">
        <f t="shared" si="342"/>
        <v/>
      </c>
      <c r="P3227" s="363" t="str">
        <f>IFERROR(IF(LEN(INDEX(PlansAndNotes!$E$6:$E$4005,ROW(B3227)-ROW($C$3)))=0,"",INDEX(PlansAndNotes!$E$6:$E$4005,ROW(B3227)-ROW($C$3))),"")</f>
        <v/>
      </c>
      <c r="Q3227" s="363" t="str">
        <f>IFERROR(IF(LEN(INDEX(PlansAndNotes!$G$6:$G$4005,ROW(B3227)-ROW($C$3)))=0,"",INDEX(PlansAndNotes!$G$6:$G$4005,ROW(B3227)-ROW($C$3))),"")</f>
        <v/>
      </c>
      <c r="R3227" s="361" t="str">
        <f>IFERROR(IF(LEN(D3227)&gt;0,IF(LEN(INDEX(AdressBook!$C$6:$C$25,MATCH(D3227,AdressBook!$B$6:$B$25,0),1))=0,"",INDEX(AdressBook!$C$6:$C$25,MATCH(D3227,AdressBook!$B$6:$B$25,0),1)),""),"")</f>
        <v/>
      </c>
      <c r="S3227" s="165">
        <f>IF(LEN(C3227)&gt;0,IFERROR(IF(MATCH(C3227,C3228:$C$4004,0)&gt;0,-1,ROW(S3227)-ROW($S$3)),ROW(S3227)-ROW($S$3)),-1)</f>
        <v>-1</v>
      </c>
      <c r="T3227" s="165">
        <f t="shared" si="343"/>
        <v>0</v>
      </c>
      <c r="U3227" s="165" t="str">
        <f t="shared" si="344"/>
        <v/>
      </c>
      <c r="V3227" s="165" t="str">
        <f>IFERROR(IF(OR(C3227="",S3227&lt;0),"",IF(SUBTOTAL(3,C3227:C3227)=0,-1,SUBTOTAL(3,$C$4:C3227))),"")</f>
        <v/>
      </c>
      <c r="W3227" s="156" t="str">
        <f t="array" ref="W3227">IF(LEN(C3227)&gt;0,IFERROR(IF(MATCH(C3227,$C$3:$C3226,0)&gt;0,N3227-INDEX($N$3:N3226,SUMPRODUCT(MAX(ROW($C$3:$C3226)*(C3227=$C$3:$C3226)))-2,1),""),""),"")</f>
        <v/>
      </c>
      <c r="X3227" s="156">
        <f t="shared" ca="1" si="345"/>
        <v>1</v>
      </c>
      <c r="Y3227" s="156">
        <f t="shared" ca="1" si="346"/>
        <v>1</v>
      </c>
    </row>
    <row r="3228" spans="2:25" hidden="1" x14ac:dyDescent="0.25">
      <c r="B3228" s="390" t="str">
        <f>IFERROR(IF(LEN(INDEX(PlansAndNotes!$B$6:$B$2005,ROW(A3228)-ROW($B$3)))=0,"",INDEX(PlansAndNotes!$B$6:$B$2005,ROW(A3228)-ROW($B$3))),"")</f>
        <v/>
      </c>
      <c r="C3228" s="387" t="str">
        <f t="shared" si="347"/>
        <v/>
      </c>
      <c r="D3228" s="361" t="str">
        <f>IFERROR(IF(LEN(C3228)&gt;0,IF(LEN(INDEX(TasksList!$C$6:$C$25,MATCH(C3228,TasksList!$B$6:$B$25,0),1))=0,"",INDEX(TasksList!$C$6:$C$25,MATCH(C3228,TasksList!$B$6:$B$25,0),1)),""),"")</f>
        <v/>
      </c>
      <c r="E3228" s="361" t="str">
        <f>IFERROR(IF(LEN(C3228)&gt;0,IF(LEN(INDEX(TasksList!$F$6:$F$25,MATCH(C3228,TasksList!$B$6:$B$25,0),1))=0,"not set!",INDEX(TasksList!$F$6:$F$25,MATCH(C3228,TasksList!$B$6:$B$25,0),1)),""),"")</f>
        <v/>
      </c>
      <c r="F3228" s="360" t="str">
        <f>IFERROR(IF(LEN(D3228)&gt;0,IF(LEN(INDEX(AdressBook!$D$6:$D$25,MATCH(D3228,AdressBook!$B$6:$B$25,0),1))=0,"",INDEX(AdressBook!$D$6:$D$25,MATCH(D3228,AdressBook!$B$6:$B$25,0),1)),""),"")</f>
        <v/>
      </c>
      <c r="G3228" s="361" t="str">
        <f>IFERROR(IF(LEN(INDEX(PlansAndNotes!$F$6:$F$4005,ROW(B3228)-ROW($C$3)))=0,"",INDEX(PlansAndNotes!$F$6:$F$4005,ROW(B3228)-ROW($C$3))),"")</f>
        <v/>
      </c>
      <c r="H3228" s="361" t="str">
        <f>IFERROR(IF(LEN(C3228)&gt;0,IF(LEN(INDEX(TasksList!$G$6:$G$25,MATCH(C3228,TasksList!$B$6:$B$25,0),1))=0,"",INDEX(TasksList!$G$6:$G$25,MATCH(C3228,TasksList!$B$6:$B$25,0),1)),""),"")</f>
        <v/>
      </c>
      <c r="N3228" s="362" t="str">
        <f>IFERROR(IF(LEN(INDEX(PlansAndNotes!$D$6:$D$4005,ROW(B3228)-ROW($C$3)))=0,"",INDEX(PlansAndNotes!$D$6:$D$4005,ROW(B3228)-ROW($C$3))),"")</f>
        <v/>
      </c>
      <c r="O3228" s="165" t="str">
        <f t="shared" si="342"/>
        <v/>
      </c>
      <c r="P3228" s="363" t="str">
        <f>IFERROR(IF(LEN(INDEX(PlansAndNotes!$E$6:$E$4005,ROW(B3228)-ROW($C$3)))=0,"",INDEX(PlansAndNotes!$E$6:$E$4005,ROW(B3228)-ROW($C$3))),"")</f>
        <v/>
      </c>
      <c r="Q3228" s="363" t="str">
        <f>IFERROR(IF(LEN(INDEX(PlansAndNotes!$G$6:$G$4005,ROW(B3228)-ROW($C$3)))=0,"",INDEX(PlansAndNotes!$G$6:$G$4005,ROW(B3228)-ROW($C$3))),"")</f>
        <v/>
      </c>
      <c r="R3228" s="361" t="str">
        <f>IFERROR(IF(LEN(D3228)&gt;0,IF(LEN(INDEX(AdressBook!$C$6:$C$25,MATCH(D3228,AdressBook!$B$6:$B$25,0),1))=0,"",INDEX(AdressBook!$C$6:$C$25,MATCH(D3228,AdressBook!$B$6:$B$25,0),1)),""),"")</f>
        <v/>
      </c>
      <c r="S3228" s="165">
        <f>IF(LEN(C3228)&gt;0,IFERROR(IF(MATCH(C3228,C3229:$C$4004,0)&gt;0,-1,ROW(S3228)-ROW($S$3)),ROW(S3228)-ROW($S$3)),-1)</f>
        <v>-1</v>
      </c>
      <c r="T3228" s="165">
        <f t="shared" si="343"/>
        <v>0</v>
      </c>
      <c r="U3228" s="165" t="str">
        <f t="shared" si="344"/>
        <v/>
      </c>
      <c r="V3228" s="165" t="str">
        <f>IFERROR(IF(OR(C3228="",S3228&lt;0),"",IF(SUBTOTAL(3,C3228:C3228)=0,-1,SUBTOTAL(3,$C$4:C3228))),"")</f>
        <v/>
      </c>
      <c r="W3228" s="156" t="str">
        <f t="array" ref="W3228">IF(LEN(C3228)&gt;0,IFERROR(IF(MATCH(C3228,$C$3:$C3227,0)&gt;0,N3228-INDEX($N$3:N3227,SUMPRODUCT(MAX(ROW($C$3:$C3227)*(C3228=$C$3:$C3227)))-2,1),""),""),"")</f>
        <v/>
      </c>
      <c r="X3228" s="156">
        <f t="shared" ca="1" si="345"/>
        <v>1</v>
      </c>
      <c r="Y3228" s="156">
        <f t="shared" ca="1" si="346"/>
        <v>1</v>
      </c>
    </row>
    <row r="3229" spans="2:25" hidden="1" x14ac:dyDescent="0.25">
      <c r="B3229" s="390" t="str">
        <f>IFERROR(IF(LEN(INDEX(PlansAndNotes!$B$6:$B$2005,ROW(A3229)-ROW($B$3)))=0,"",INDEX(PlansAndNotes!$B$6:$B$2005,ROW(A3229)-ROW($B$3))),"")</f>
        <v/>
      </c>
      <c r="C3229" s="387" t="str">
        <f t="shared" si="347"/>
        <v/>
      </c>
      <c r="D3229" s="361" t="str">
        <f>IFERROR(IF(LEN(C3229)&gt;0,IF(LEN(INDEX(TasksList!$C$6:$C$25,MATCH(C3229,TasksList!$B$6:$B$25,0),1))=0,"",INDEX(TasksList!$C$6:$C$25,MATCH(C3229,TasksList!$B$6:$B$25,0),1)),""),"")</f>
        <v/>
      </c>
      <c r="E3229" s="361" t="str">
        <f>IFERROR(IF(LEN(C3229)&gt;0,IF(LEN(INDEX(TasksList!$F$6:$F$25,MATCH(C3229,TasksList!$B$6:$B$25,0),1))=0,"not set!",INDEX(TasksList!$F$6:$F$25,MATCH(C3229,TasksList!$B$6:$B$25,0),1)),""),"")</f>
        <v/>
      </c>
      <c r="F3229" s="360" t="str">
        <f>IFERROR(IF(LEN(D3229)&gt;0,IF(LEN(INDEX(AdressBook!$D$6:$D$25,MATCH(D3229,AdressBook!$B$6:$B$25,0),1))=0,"",INDEX(AdressBook!$D$6:$D$25,MATCH(D3229,AdressBook!$B$6:$B$25,0),1)),""),"")</f>
        <v/>
      </c>
      <c r="G3229" s="361" t="str">
        <f>IFERROR(IF(LEN(INDEX(PlansAndNotes!$F$6:$F$4005,ROW(B3229)-ROW($C$3)))=0,"",INDEX(PlansAndNotes!$F$6:$F$4005,ROW(B3229)-ROW($C$3))),"")</f>
        <v/>
      </c>
      <c r="H3229" s="361" t="str">
        <f>IFERROR(IF(LEN(C3229)&gt;0,IF(LEN(INDEX(TasksList!$G$6:$G$25,MATCH(C3229,TasksList!$B$6:$B$25,0),1))=0,"",INDEX(TasksList!$G$6:$G$25,MATCH(C3229,TasksList!$B$6:$B$25,0),1)),""),"")</f>
        <v/>
      </c>
      <c r="N3229" s="362" t="str">
        <f>IFERROR(IF(LEN(INDEX(PlansAndNotes!$D$6:$D$4005,ROW(B3229)-ROW($C$3)))=0,"",INDEX(PlansAndNotes!$D$6:$D$4005,ROW(B3229)-ROW($C$3))),"")</f>
        <v/>
      </c>
      <c r="O3229" s="165" t="str">
        <f t="shared" si="342"/>
        <v/>
      </c>
      <c r="P3229" s="363" t="str">
        <f>IFERROR(IF(LEN(INDEX(PlansAndNotes!$E$6:$E$4005,ROW(B3229)-ROW($C$3)))=0,"",INDEX(PlansAndNotes!$E$6:$E$4005,ROW(B3229)-ROW($C$3))),"")</f>
        <v/>
      </c>
      <c r="Q3229" s="363" t="str">
        <f>IFERROR(IF(LEN(INDEX(PlansAndNotes!$G$6:$G$4005,ROW(B3229)-ROW($C$3)))=0,"",INDEX(PlansAndNotes!$G$6:$G$4005,ROW(B3229)-ROW($C$3))),"")</f>
        <v/>
      </c>
      <c r="R3229" s="361" t="str">
        <f>IFERROR(IF(LEN(D3229)&gt;0,IF(LEN(INDEX(AdressBook!$C$6:$C$25,MATCH(D3229,AdressBook!$B$6:$B$25,0),1))=0,"",INDEX(AdressBook!$C$6:$C$25,MATCH(D3229,AdressBook!$B$6:$B$25,0),1)),""),"")</f>
        <v/>
      </c>
      <c r="S3229" s="165">
        <f>IF(LEN(C3229)&gt;0,IFERROR(IF(MATCH(C3229,C3230:$C$4004,0)&gt;0,-1,ROW(S3229)-ROW($S$3)),ROW(S3229)-ROW($S$3)),-1)</f>
        <v>-1</v>
      </c>
      <c r="T3229" s="165">
        <f t="shared" si="343"/>
        <v>0</v>
      </c>
      <c r="U3229" s="165" t="str">
        <f t="shared" si="344"/>
        <v/>
      </c>
      <c r="V3229" s="165" t="str">
        <f>IFERROR(IF(OR(C3229="",S3229&lt;0),"",IF(SUBTOTAL(3,C3229:C3229)=0,-1,SUBTOTAL(3,$C$4:C3229))),"")</f>
        <v/>
      </c>
      <c r="W3229" s="156" t="str">
        <f t="array" ref="W3229">IF(LEN(C3229)&gt;0,IFERROR(IF(MATCH(C3229,$C$3:$C3228,0)&gt;0,N3229-INDEX($N$3:N3228,SUMPRODUCT(MAX(ROW($C$3:$C3228)*(C3229=$C$3:$C3228)))-2,1),""),""),"")</f>
        <v/>
      </c>
      <c r="X3229" s="156">
        <f t="shared" ca="1" si="345"/>
        <v>1</v>
      </c>
      <c r="Y3229" s="156">
        <f t="shared" ca="1" si="346"/>
        <v>1</v>
      </c>
    </row>
    <row r="3230" spans="2:25" hidden="1" x14ac:dyDescent="0.25">
      <c r="B3230" s="390" t="str">
        <f>IFERROR(IF(LEN(INDEX(PlansAndNotes!$B$6:$B$2005,ROW(A3230)-ROW($B$3)))=0,"",INDEX(PlansAndNotes!$B$6:$B$2005,ROW(A3230)-ROW($B$3))),"")</f>
        <v/>
      </c>
      <c r="C3230" s="387" t="str">
        <f t="shared" si="347"/>
        <v/>
      </c>
      <c r="D3230" s="361" t="str">
        <f>IFERROR(IF(LEN(C3230)&gt;0,IF(LEN(INDEX(TasksList!$C$6:$C$25,MATCH(C3230,TasksList!$B$6:$B$25,0),1))=0,"",INDEX(TasksList!$C$6:$C$25,MATCH(C3230,TasksList!$B$6:$B$25,0),1)),""),"")</f>
        <v/>
      </c>
      <c r="E3230" s="361" t="str">
        <f>IFERROR(IF(LEN(C3230)&gt;0,IF(LEN(INDEX(TasksList!$F$6:$F$25,MATCH(C3230,TasksList!$B$6:$B$25,0),1))=0,"not set!",INDEX(TasksList!$F$6:$F$25,MATCH(C3230,TasksList!$B$6:$B$25,0),1)),""),"")</f>
        <v/>
      </c>
      <c r="F3230" s="360" t="str">
        <f>IFERROR(IF(LEN(D3230)&gt;0,IF(LEN(INDEX(AdressBook!$D$6:$D$25,MATCH(D3230,AdressBook!$B$6:$B$25,0),1))=0,"",INDEX(AdressBook!$D$6:$D$25,MATCH(D3230,AdressBook!$B$6:$B$25,0),1)),""),"")</f>
        <v/>
      </c>
      <c r="G3230" s="361" t="str">
        <f>IFERROR(IF(LEN(INDEX(PlansAndNotes!$F$6:$F$4005,ROW(B3230)-ROW($C$3)))=0,"",INDEX(PlansAndNotes!$F$6:$F$4005,ROW(B3230)-ROW($C$3))),"")</f>
        <v/>
      </c>
      <c r="H3230" s="361" t="str">
        <f>IFERROR(IF(LEN(C3230)&gt;0,IF(LEN(INDEX(TasksList!$G$6:$G$25,MATCH(C3230,TasksList!$B$6:$B$25,0),1))=0,"",INDEX(TasksList!$G$6:$G$25,MATCH(C3230,TasksList!$B$6:$B$25,0),1)),""),"")</f>
        <v/>
      </c>
      <c r="N3230" s="362" t="str">
        <f>IFERROR(IF(LEN(INDEX(PlansAndNotes!$D$6:$D$4005,ROW(B3230)-ROW($C$3)))=0,"",INDEX(PlansAndNotes!$D$6:$D$4005,ROW(B3230)-ROW($C$3))),"")</f>
        <v/>
      </c>
      <c r="O3230" s="165" t="str">
        <f t="shared" si="342"/>
        <v/>
      </c>
      <c r="P3230" s="363" t="str">
        <f>IFERROR(IF(LEN(INDEX(PlansAndNotes!$E$6:$E$4005,ROW(B3230)-ROW($C$3)))=0,"",INDEX(PlansAndNotes!$E$6:$E$4005,ROW(B3230)-ROW($C$3))),"")</f>
        <v/>
      </c>
      <c r="Q3230" s="363" t="str">
        <f>IFERROR(IF(LEN(INDEX(PlansAndNotes!$G$6:$G$4005,ROW(B3230)-ROW($C$3)))=0,"",INDEX(PlansAndNotes!$G$6:$G$4005,ROW(B3230)-ROW($C$3))),"")</f>
        <v/>
      </c>
      <c r="R3230" s="361" t="str">
        <f>IFERROR(IF(LEN(D3230)&gt;0,IF(LEN(INDEX(AdressBook!$C$6:$C$25,MATCH(D3230,AdressBook!$B$6:$B$25,0),1))=0,"",INDEX(AdressBook!$C$6:$C$25,MATCH(D3230,AdressBook!$B$6:$B$25,0),1)),""),"")</f>
        <v/>
      </c>
      <c r="S3230" s="165">
        <f>IF(LEN(C3230)&gt;0,IFERROR(IF(MATCH(C3230,C3231:$C$4004,0)&gt;0,-1,ROW(S3230)-ROW($S$3)),ROW(S3230)-ROW($S$3)),-1)</f>
        <v>-1</v>
      </c>
      <c r="T3230" s="165">
        <f t="shared" si="343"/>
        <v>0</v>
      </c>
      <c r="U3230" s="165" t="str">
        <f t="shared" si="344"/>
        <v/>
      </c>
      <c r="V3230" s="165" t="str">
        <f>IFERROR(IF(OR(C3230="",S3230&lt;0),"",IF(SUBTOTAL(3,C3230:C3230)=0,-1,SUBTOTAL(3,$C$4:C3230))),"")</f>
        <v/>
      </c>
      <c r="W3230" s="156" t="str">
        <f t="array" ref="W3230">IF(LEN(C3230)&gt;0,IFERROR(IF(MATCH(C3230,$C$3:$C3229,0)&gt;0,N3230-INDEX($N$3:N3229,SUMPRODUCT(MAX(ROW($C$3:$C3229)*(C3230=$C$3:$C3229)))-2,1),""),""),"")</f>
        <v/>
      </c>
      <c r="X3230" s="156">
        <f t="shared" ca="1" si="345"/>
        <v>1</v>
      </c>
      <c r="Y3230" s="156">
        <f t="shared" ca="1" si="346"/>
        <v>1</v>
      </c>
    </row>
    <row r="3231" spans="2:25" hidden="1" x14ac:dyDescent="0.25">
      <c r="B3231" s="390" t="str">
        <f>IFERROR(IF(LEN(INDEX(PlansAndNotes!$B$6:$B$2005,ROW(A3231)-ROW($B$3)))=0,"",INDEX(PlansAndNotes!$B$6:$B$2005,ROW(A3231)-ROW($B$3))),"")</f>
        <v/>
      </c>
      <c r="C3231" s="387" t="str">
        <f t="shared" si="347"/>
        <v/>
      </c>
      <c r="D3231" s="361" t="str">
        <f>IFERROR(IF(LEN(C3231)&gt;0,IF(LEN(INDEX(TasksList!$C$6:$C$25,MATCH(C3231,TasksList!$B$6:$B$25,0),1))=0,"",INDEX(TasksList!$C$6:$C$25,MATCH(C3231,TasksList!$B$6:$B$25,0),1)),""),"")</f>
        <v/>
      </c>
      <c r="E3231" s="361" t="str">
        <f>IFERROR(IF(LEN(C3231)&gt;0,IF(LEN(INDEX(TasksList!$F$6:$F$25,MATCH(C3231,TasksList!$B$6:$B$25,0),1))=0,"not set!",INDEX(TasksList!$F$6:$F$25,MATCH(C3231,TasksList!$B$6:$B$25,0),1)),""),"")</f>
        <v/>
      </c>
      <c r="F3231" s="360" t="str">
        <f>IFERROR(IF(LEN(D3231)&gt;0,IF(LEN(INDEX(AdressBook!$D$6:$D$25,MATCH(D3231,AdressBook!$B$6:$B$25,0),1))=0,"",INDEX(AdressBook!$D$6:$D$25,MATCH(D3231,AdressBook!$B$6:$B$25,0),1)),""),"")</f>
        <v/>
      </c>
      <c r="G3231" s="361" t="str">
        <f>IFERROR(IF(LEN(INDEX(PlansAndNotes!$F$6:$F$4005,ROW(B3231)-ROW($C$3)))=0,"",INDEX(PlansAndNotes!$F$6:$F$4005,ROW(B3231)-ROW($C$3))),"")</f>
        <v/>
      </c>
      <c r="H3231" s="361" t="str">
        <f>IFERROR(IF(LEN(C3231)&gt;0,IF(LEN(INDEX(TasksList!$G$6:$G$25,MATCH(C3231,TasksList!$B$6:$B$25,0),1))=0,"",INDEX(TasksList!$G$6:$G$25,MATCH(C3231,TasksList!$B$6:$B$25,0),1)),""),"")</f>
        <v/>
      </c>
      <c r="N3231" s="362" t="str">
        <f>IFERROR(IF(LEN(INDEX(PlansAndNotes!$D$6:$D$4005,ROW(B3231)-ROW($C$3)))=0,"",INDEX(PlansAndNotes!$D$6:$D$4005,ROW(B3231)-ROW($C$3))),"")</f>
        <v/>
      </c>
      <c r="O3231" s="165" t="str">
        <f t="shared" si="342"/>
        <v/>
      </c>
      <c r="P3231" s="363" t="str">
        <f>IFERROR(IF(LEN(INDEX(PlansAndNotes!$E$6:$E$4005,ROW(B3231)-ROW($C$3)))=0,"",INDEX(PlansAndNotes!$E$6:$E$4005,ROW(B3231)-ROW($C$3))),"")</f>
        <v/>
      </c>
      <c r="Q3231" s="363" t="str">
        <f>IFERROR(IF(LEN(INDEX(PlansAndNotes!$G$6:$G$4005,ROW(B3231)-ROW($C$3)))=0,"",INDEX(PlansAndNotes!$G$6:$G$4005,ROW(B3231)-ROW($C$3))),"")</f>
        <v/>
      </c>
      <c r="R3231" s="361" t="str">
        <f>IFERROR(IF(LEN(D3231)&gt;0,IF(LEN(INDEX(AdressBook!$C$6:$C$25,MATCH(D3231,AdressBook!$B$6:$B$25,0),1))=0,"",INDEX(AdressBook!$C$6:$C$25,MATCH(D3231,AdressBook!$B$6:$B$25,0),1)),""),"")</f>
        <v/>
      </c>
      <c r="S3231" s="165">
        <f>IF(LEN(C3231)&gt;0,IFERROR(IF(MATCH(C3231,C3232:$C$4004,0)&gt;0,-1,ROW(S3231)-ROW($S$3)),ROW(S3231)-ROW($S$3)),-1)</f>
        <v>-1</v>
      </c>
      <c r="T3231" s="165">
        <f t="shared" si="343"/>
        <v>0</v>
      </c>
      <c r="U3231" s="165" t="str">
        <f t="shared" si="344"/>
        <v/>
      </c>
      <c r="V3231" s="165" t="str">
        <f>IFERROR(IF(OR(C3231="",S3231&lt;0),"",IF(SUBTOTAL(3,C3231:C3231)=0,-1,SUBTOTAL(3,$C$4:C3231))),"")</f>
        <v/>
      </c>
      <c r="W3231" s="156" t="str">
        <f t="array" ref="W3231">IF(LEN(C3231)&gt;0,IFERROR(IF(MATCH(C3231,$C$3:$C3230,0)&gt;0,N3231-INDEX($N$3:N3230,SUMPRODUCT(MAX(ROW($C$3:$C3230)*(C3231=$C$3:$C3230)))-2,1),""),""),"")</f>
        <v/>
      </c>
      <c r="X3231" s="156">
        <f t="shared" ca="1" si="345"/>
        <v>1</v>
      </c>
      <c r="Y3231" s="156">
        <f t="shared" ca="1" si="346"/>
        <v>1</v>
      </c>
    </row>
    <row r="3232" spans="2:25" hidden="1" x14ac:dyDescent="0.25">
      <c r="B3232" s="390" t="str">
        <f>IFERROR(IF(LEN(INDEX(PlansAndNotes!$B$6:$B$2005,ROW(A3232)-ROW($B$3)))=0,"",INDEX(PlansAndNotes!$B$6:$B$2005,ROW(A3232)-ROW($B$3))),"")</f>
        <v/>
      </c>
      <c r="C3232" s="387" t="str">
        <f t="shared" si="347"/>
        <v/>
      </c>
      <c r="D3232" s="361" t="str">
        <f>IFERROR(IF(LEN(C3232)&gt;0,IF(LEN(INDEX(TasksList!$C$6:$C$25,MATCH(C3232,TasksList!$B$6:$B$25,0),1))=0,"",INDEX(TasksList!$C$6:$C$25,MATCH(C3232,TasksList!$B$6:$B$25,0),1)),""),"")</f>
        <v/>
      </c>
      <c r="E3232" s="361" t="str">
        <f>IFERROR(IF(LEN(C3232)&gt;0,IF(LEN(INDEX(TasksList!$F$6:$F$25,MATCH(C3232,TasksList!$B$6:$B$25,0),1))=0,"not set!",INDEX(TasksList!$F$6:$F$25,MATCH(C3232,TasksList!$B$6:$B$25,0),1)),""),"")</f>
        <v/>
      </c>
      <c r="F3232" s="360" t="str">
        <f>IFERROR(IF(LEN(D3232)&gt;0,IF(LEN(INDEX(AdressBook!$D$6:$D$25,MATCH(D3232,AdressBook!$B$6:$B$25,0),1))=0,"",INDEX(AdressBook!$D$6:$D$25,MATCH(D3232,AdressBook!$B$6:$B$25,0),1)),""),"")</f>
        <v/>
      </c>
      <c r="G3232" s="361" t="str">
        <f>IFERROR(IF(LEN(INDEX(PlansAndNotes!$F$6:$F$4005,ROW(B3232)-ROW($C$3)))=0,"",INDEX(PlansAndNotes!$F$6:$F$4005,ROW(B3232)-ROW($C$3))),"")</f>
        <v/>
      </c>
      <c r="H3232" s="361" t="str">
        <f>IFERROR(IF(LEN(C3232)&gt;0,IF(LEN(INDEX(TasksList!$G$6:$G$25,MATCH(C3232,TasksList!$B$6:$B$25,0),1))=0,"",INDEX(TasksList!$G$6:$G$25,MATCH(C3232,TasksList!$B$6:$B$25,0),1)),""),"")</f>
        <v/>
      </c>
      <c r="N3232" s="362" t="str">
        <f>IFERROR(IF(LEN(INDEX(PlansAndNotes!$D$6:$D$4005,ROW(B3232)-ROW($C$3)))=0,"",INDEX(PlansAndNotes!$D$6:$D$4005,ROW(B3232)-ROW($C$3))),"")</f>
        <v/>
      </c>
      <c r="O3232" s="165" t="str">
        <f t="shared" si="342"/>
        <v/>
      </c>
      <c r="P3232" s="363" t="str">
        <f>IFERROR(IF(LEN(INDEX(PlansAndNotes!$E$6:$E$4005,ROW(B3232)-ROW($C$3)))=0,"",INDEX(PlansAndNotes!$E$6:$E$4005,ROW(B3232)-ROW($C$3))),"")</f>
        <v/>
      </c>
      <c r="Q3232" s="363" t="str">
        <f>IFERROR(IF(LEN(INDEX(PlansAndNotes!$G$6:$G$4005,ROW(B3232)-ROW($C$3)))=0,"",INDEX(PlansAndNotes!$G$6:$G$4005,ROW(B3232)-ROW($C$3))),"")</f>
        <v/>
      </c>
      <c r="R3232" s="361" t="str">
        <f>IFERROR(IF(LEN(D3232)&gt;0,IF(LEN(INDEX(AdressBook!$C$6:$C$25,MATCH(D3232,AdressBook!$B$6:$B$25,0),1))=0,"",INDEX(AdressBook!$C$6:$C$25,MATCH(D3232,AdressBook!$B$6:$B$25,0),1)),""),"")</f>
        <v/>
      </c>
      <c r="S3232" s="165">
        <f>IF(LEN(C3232)&gt;0,IFERROR(IF(MATCH(C3232,C3233:$C$4004,0)&gt;0,-1,ROW(S3232)-ROW($S$3)),ROW(S3232)-ROW($S$3)),-1)</f>
        <v>-1</v>
      </c>
      <c r="T3232" s="165">
        <f t="shared" si="343"/>
        <v>0</v>
      </c>
      <c r="U3232" s="165" t="str">
        <f t="shared" si="344"/>
        <v/>
      </c>
      <c r="V3232" s="165" t="str">
        <f>IFERROR(IF(OR(C3232="",S3232&lt;0),"",IF(SUBTOTAL(3,C3232:C3232)=0,-1,SUBTOTAL(3,$C$4:C3232))),"")</f>
        <v/>
      </c>
      <c r="W3232" s="156" t="str">
        <f t="array" ref="W3232">IF(LEN(C3232)&gt;0,IFERROR(IF(MATCH(C3232,$C$3:$C3231,0)&gt;0,N3232-INDEX($N$3:N3231,SUMPRODUCT(MAX(ROW($C$3:$C3231)*(C3232=$C$3:$C3231)))-2,1),""),""),"")</f>
        <v/>
      </c>
      <c r="X3232" s="156">
        <f t="shared" ca="1" si="345"/>
        <v>1</v>
      </c>
      <c r="Y3232" s="156">
        <f t="shared" ca="1" si="346"/>
        <v>1</v>
      </c>
    </row>
    <row r="3233" spans="2:25" hidden="1" x14ac:dyDescent="0.25">
      <c r="B3233" s="390" t="str">
        <f>IFERROR(IF(LEN(INDEX(PlansAndNotes!$B$6:$B$2005,ROW(A3233)-ROW($B$3)))=0,"",INDEX(PlansAndNotes!$B$6:$B$2005,ROW(A3233)-ROW($B$3))),"")</f>
        <v/>
      </c>
      <c r="C3233" s="387" t="str">
        <f t="shared" si="347"/>
        <v/>
      </c>
      <c r="D3233" s="361" t="str">
        <f>IFERROR(IF(LEN(C3233)&gt;0,IF(LEN(INDEX(TasksList!$C$6:$C$25,MATCH(C3233,TasksList!$B$6:$B$25,0),1))=0,"",INDEX(TasksList!$C$6:$C$25,MATCH(C3233,TasksList!$B$6:$B$25,0),1)),""),"")</f>
        <v/>
      </c>
      <c r="E3233" s="361" t="str">
        <f>IFERROR(IF(LEN(C3233)&gt;0,IF(LEN(INDEX(TasksList!$F$6:$F$25,MATCH(C3233,TasksList!$B$6:$B$25,0),1))=0,"not set!",INDEX(TasksList!$F$6:$F$25,MATCH(C3233,TasksList!$B$6:$B$25,0),1)),""),"")</f>
        <v/>
      </c>
      <c r="F3233" s="360" t="str">
        <f>IFERROR(IF(LEN(D3233)&gt;0,IF(LEN(INDEX(AdressBook!$D$6:$D$25,MATCH(D3233,AdressBook!$B$6:$B$25,0),1))=0,"",INDEX(AdressBook!$D$6:$D$25,MATCH(D3233,AdressBook!$B$6:$B$25,0),1)),""),"")</f>
        <v/>
      </c>
      <c r="G3233" s="361" t="str">
        <f>IFERROR(IF(LEN(INDEX(PlansAndNotes!$F$6:$F$4005,ROW(B3233)-ROW($C$3)))=0,"",INDEX(PlansAndNotes!$F$6:$F$4005,ROW(B3233)-ROW($C$3))),"")</f>
        <v/>
      </c>
      <c r="H3233" s="361" t="str">
        <f>IFERROR(IF(LEN(C3233)&gt;0,IF(LEN(INDEX(TasksList!$G$6:$G$25,MATCH(C3233,TasksList!$B$6:$B$25,0),1))=0,"",INDEX(TasksList!$G$6:$G$25,MATCH(C3233,TasksList!$B$6:$B$25,0),1)),""),"")</f>
        <v/>
      </c>
      <c r="N3233" s="362" t="str">
        <f>IFERROR(IF(LEN(INDEX(PlansAndNotes!$D$6:$D$4005,ROW(B3233)-ROW($C$3)))=0,"",INDEX(PlansAndNotes!$D$6:$D$4005,ROW(B3233)-ROW($C$3))),"")</f>
        <v/>
      </c>
      <c r="O3233" s="165" t="str">
        <f t="shared" si="342"/>
        <v/>
      </c>
      <c r="P3233" s="363" t="str">
        <f>IFERROR(IF(LEN(INDEX(PlansAndNotes!$E$6:$E$4005,ROW(B3233)-ROW($C$3)))=0,"",INDEX(PlansAndNotes!$E$6:$E$4005,ROW(B3233)-ROW($C$3))),"")</f>
        <v/>
      </c>
      <c r="Q3233" s="363" t="str">
        <f>IFERROR(IF(LEN(INDEX(PlansAndNotes!$G$6:$G$4005,ROW(B3233)-ROW($C$3)))=0,"",INDEX(PlansAndNotes!$G$6:$G$4005,ROW(B3233)-ROW($C$3))),"")</f>
        <v/>
      </c>
      <c r="R3233" s="361" t="str">
        <f>IFERROR(IF(LEN(D3233)&gt;0,IF(LEN(INDEX(AdressBook!$C$6:$C$25,MATCH(D3233,AdressBook!$B$6:$B$25,0),1))=0,"",INDEX(AdressBook!$C$6:$C$25,MATCH(D3233,AdressBook!$B$6:$B$25,0),1)),""),"")</f>
        <v/>
      </c>
      <c r="S3233" s="165">
        <f>IF(LEN(C3233)&gt;0,IFERROR(IF(MATCH(C3233,C3234:$C$4004,0)&gt;0,-1,ROW(S3233)-ROW($S$3)),ROW(S3233)-ROW($S$3)),-1)</f>
        <v>-1</v>
      </c>
      <c r="T3233" s="165">
        <f t="shared" si="343"/>
        <v>0</v>
      </c>
      <c r="U3233" s="165" t="str">
        <f t="shared" si="344"/>
        <v/>
      </c>
      <c r="V3233" s="165" t="str">
        <f>IFERROR(IF(OR(C3233="",S3233&lt;0),"",IF(SUBTOTAL(3,C3233:C3233)=0,-1,SUBTOTAL(3,$C$4:C3233))),"")</f>
        <v/>
      </c>
      <c r="W3233" s="156" t="str">
        <f t="array" ref="W3233">IF(LEN(C3233)&gt;0,IFERROR(IF(MATCH(C3233,$C$3:$C3232,0)&gt;0,N3233-INDEX($N$3:N3232,SUMPRODUCT(MAX(ROW($C$3:$C3232)*(C3233=$C$3:$C3232)))-2,1),""),""),"")</f>
        <v/>
      </c>
      <c r="X3233" s="156">
        <f t="shared" ca="1" si="345"/>
        <v>1</v>
      </c>
      <c r="Y3233" s="156">
        <f t="shared" ca="1" si="346"/>
        <v>1</v>
      </c>
    </row>
    <row r="3234" spans="2:25" hidden="1" x14ac:dyDescent="0.25">
      <c r="B3234" s="390" t="str">
        <f>IFERROR(IF(LEN(INDEX(PlansAndNotes!$B$6:$B$2005,ROW(A3234)-ROW($B$3)))=0,"",INDEX(PlansAndNotes!$B$6:$B$2005,ROW(A3234)-ROW($B$3))),"")</f>
        <v/>
      </c>
      <c r="C3234" s="387" t="str">
        <f t="shared" si="347"/>
        <v/>
      </c>
      <c r="D3234" s="361" t="str">
        <f>IFERROR(IF(LEN(C3234)&gt;0,IF(LEN(INDEX(TasksList!$C$6:$C$25,MATCH(C3234,TasksList!$B$6:$B$25,0),1))=0,"",INDEX(TasksList!$C$6:$C$25,MATCH(C3234,TasksList!$B$6:$B$25,0),1)),""),"")</f>
        <v/>
      </c>
      <c r="E3234" s="361" t="str">
        <f>IFERROR(IF(LEN(C3234)&gt;0,IF(LEN(INDEX(TasksList!$F$6:$F$25,MATCH(C3234,TasksList!$B$6:$B$25,0),1))=0,"not set!",INDEX(TasksList!$F$6:$F$25,MATCH(C3234,TasksList!$B$6:$B$25,0),1)),""),"")</f>
        <v/>
      </c>
      <c r="F3234" s="360" t="str">
        <f>IFERROR(IF(LEN(D3234)&gt;0,IF(LEN(INDEX(AdressBook!$D$6:$D$25,MATCH(D3234,AdressBook!$B$6:$B$25,0),1))=0,"",INDEX(AdressBook!$D$6:$D$25,MATCH(D3234,AdressBook!$B$6:$B$25,0),1)),""),"")</f>
        <v/>
      </c>
      <c r="G3234" s="361" t="str">
        <f>IFERROR(IF(LEN(INDEX(PlansAndNotes!$F$6:$F$4005,ROW(B3234)-ROW($C$3)))=0,"",INDEX(PlansAndNotes!$F$6:$F$4005,ROW(B3234)-ROW($C$3))),"")</f>
        <v/>
      </c>
      <c r="H3234" s="361" t="str">
        <f>IFERROR(IF(LEN(C3234)&gt;0,IF(LEN(INDEX(TasksList!$G$6:$G$25,MATCH(C3234,TasksList!$B$6:$B$25,0),1))=0,"",INDEX(TasksList!$G$6:$G$25,MATCH(C3234,TasksList!$B$6:$B$25,0),1)),""),"")</f>
        <v/>
      </c>
      <c r="N3234" s="362" t="str">
        <f>IFERROR(IF(LEN(INDEX(PlansAndNotes!$D$6:$D$4005,ROW(B3234)-ROW($C$3)))=0,"",INDEX(PlansAndNotes!$D$6:$D$4005,ROW(B3234)-ROW($C$3))),"")</f>
        <v/>
      </c>
      <c r="O3234" s="165" t="str">
        <f t="shared" si="342"/>
        <v/>
      </c>
      <c r="P3234" s="363" t="str">
        <f>IFERROR(IF(LEN(INDEX(PlansAndNotes!$E$6:$E$4005,ROW(B3234)-ROW($C$3)))=0,"",INDEX(PlansAndNotes!$E$6:$E$4005,ROW(B3234)-ROW($C$3))),"")</f>
        <v/>
      </c>
      <c r="Q3234" s="363" t="str">
        <f>IFERROR(IF(LEN(INDEX(PlansAndNotes!$G$6:$G$4005,ROW(B3234)-ROW($C$3)))=0,"",INDEX(PlansAndNotes!$G$6:$G$4005,ROW(B3234)-ROW($C$3))),"")</f>
        <v/>
      </c>
      <c r="R3234" s="361" t="str">
        <f>IFERROR(IF(LEN(D3234)&gt;0,IF(LEN(INDEX(AdressBook!$C$6:$C$25,MATCH(D3234,AdressBook!$B$6:$B$25,0),1))=0,"",INDEX(AdressBook!$C$6:$C$25,MATCH(D3234,AdressBook!$B$6:$B$25,0),1)),""),"")</f>
        <v/>
      </c>
      <c r="S3234" s="165">
        <f>IF(LEN(C3234)&gt;0,IFERROR(IF(MATCH(C3234,C3235:$C$4004,0)&gt;0,-1,ROW(S3234)-ROW($S$3)),ROW(S3234)-ROW($S$3)),-1)</f>
        <v>-1</v>
      </c>
      <c r="T3234" s="165">
        <f t="shared" si="343"/>
        <v>0</v>
      </c>
      <c r="U3234" s="165" t="str">
        <f t="shared" si="344"/>
        <v/>
      </c>
      <c r="V3234" s="165" t="str">
        <f>IFERROR(IF(OR(C3234="",S3234&lt;0),"",IF(SUBTOTAL(3,C3234:C3234)=0,-1,SUBTOTAL(3,$C$4:C3234))),"")</f>
        <v/>
      </c>
      <c r="W3234" s="156" t="str">
        <f t="array" ref="W3234">IF(LEN(C3234)&gt;0,IFERROR(IF(MATCH(C3234,$C$3:$C3233,0)&gt;0,N3234-INDEX($N$3:N3233,SUMPRODUCT(MAX(ROW($C$3:$C3233)*(C3234=$C$3:$C3233)))-2,1),""),""),"")</f>
        <v/>
      </c>
      <c r="X3234" s="156">
        <f t="shared" ca="1" si="345"/>
        <v>1</v>
      </c>
      <c r="Y3234" s="156">
        <f t="shared" ca="1" si="346"/>
        <v>1</v>
      </c>
    </row>
    <row r="3235" spans="2:25" hidden="1" x14ac:dyDescent="0.25">
      <c r="B3235" s="390" t="str">
        <f>IFERROR(IF(LEN(INDEX(PlansAndNotes!$B$6:$B$2005,ROW(A3235)-ROW($B$3)))=0,"",INDEX(PlansAndNotes!$B$6:$B$2005,ROW(A3235)-ROW($B$3))),"")</f>
        <v/>
      </c>
      <c r="C3235" s="387" t="str">
        <f t="shared" si="347"/>
        <v/>
      </c>
      <c r="D3235" s="361" t="str">
        <f>IFERROR(IF(LEN(C3235)&gt;0,IF(LEN(INDEX(TasksList!$C$6:$C$25,MATCH(C3235,TasksList!$B$6:$B$25,0),1))=0,"",INDEX(TasksList!$C$6:$C$25,MATCH(C3235,TasksList!$B$6:$B$25,0),1)),""),"")</f>
        <v/>
      </c>
      <c r="E3235" s="361" t="str">
        <f>IFERROR(IF(LEN(C3235)&gt;0,IF(LEN(INDEX(TasksList!$F$6:$F$25,MATCH(C3235,TasksList!$B$6:$B$25,0),1))=0,"not set!",INDEX(TasksList!$F$6:$F$25,MATCH(C3235,TasksList!$B$6:$B$25,0),1)),""),"")</f>
        <v/>
      </c>
      <c r="F3235" s="360" t="str">
        <f>IFERROR(IF(LEN(D3235)&gt;0,IF(LEN(INDEX(AdressBook!$D$6:$D$25,MATCH(D3235,AdressBook!$B$6:$B$25,0),1))=0,"",INDEX(AdressBook!$D$6:$D$25,MATCH(D3235,AdressBook!$B$6:$B$25,0),1)),""),"")</f>
        <v/>
      </c>
      <c r="G3235" s="361" t="str">
        <f>IFERROR(IF(LEN(INDEX(PlansAndNotes!$F$6:$F$4005,ROW(B3235)-ROW($C$3)))=0,"",INDEX(PlansAndNotes!$F$6:$F$4005,ROW(B3235)-ROW($C$3))),"")</f>
        <v/>
      </c>
      <c r="H3235" s="361" t="str">
        <f>IFERROR(IF(LEN(C3235)&gt;0,IF(LEN(INDEX(TasksList!$G$6:$G$25,MATCH(C3235,TasksList!$B$6:$B$25,0),1))=0,"",INDEX(TasksList!$G$6:$G$25,MATCH(C3235,TasksList!$B$6:$B$25,0),1)),""),"")</f>
        <v/>
      </c>
      <c r="N3235" s="362" t="str">
        <f>IFERROR(IF(LEN(INDEX(PlansAndNotes!$D$6:$D$4005,ROW(B3235)-ROW($C$3)))=0,"",INDEX(PlansAndNotes!$D$6:$D$4005,ROW(B3235)-ROW($C$3))),"")</f>
        <v/>
      </c>
      <c r="O3235" s="165" t="str">
        <f t="shared" si="342"/>
        <v/>
      </c>
      <c r="P3235" s="363" t="str">
        <f>IFERROR(IF(LEN(INDEX(PlansAndNotes!$E$6:$E$4005,ROW(B3235)-ROW($C$3)))=0,"",INDEX(PlansAndNotes!$E$6:$E$4005,ROW(B3235)-ROW($C$3))),"")</f>
        <v/>
      </c>
      <c r="Q3235" s="363" t="str">
        <f>IFERROR(IF(LEN(INDEX(PlansAndNotes!$G$6:$G$4005,ROW(B3235)-ROW($C$3)))=0,"",INDEX(PlansAndNotes!$G$6:$G$4005,ROW(B3235)-ROW($C$3))),"")</f>
        <v/>
      </c>
      <c r="R3235" s="361" t="str">
        <f>IFERROR(IF(LEN(D3235)&gt;0,IF(LEN(INDEX(AdressBook!$C$6:$C$25,MATCH(D3235,AdressBook!$B$6:$B$25,0),1))=0,"",INDEX(AdressBook!$C$6:$C$25,MATCH(D3235,AdressBook!$B$6:$B$25,0),1)),""),"")</f>
        <v/>
      </c>
      <c r="S3235" s="165">
        <f>IF(LEN(C3235)&gt;0,IFERROR(IF(MATCH(C3235,C3236:$C$4004,0)&gt;0,-1,ROW(S3235)-ROW($S$3)),ROW(S3235)-ROW($S$3)),-1)</f>
        <v>-1</v>
      </c>
      <c r="T3235" s="165">
        <f t="shared" si="343"/>
        <v>0</v>
      </c>
      <c r="U3235" s="165" t="str">
        <f t="shared" si="344"/>
        <v/>
      </c>
      <c r="V3235" s="165" t="str">
        <f>IFERROR(IF(OR(C3235="",S3235&lt;0),"",IF(SUBTOTAL(3,C3235:C3235)=0,-1,SUBTOTAL(3,$C$4:C3235))),"")</f>
        <v/>
      </c>
      <c r="W3235" s="156" t="str">
        <f t="array" ref="W3235">IF(LEN(C3235)&gt;0,IFERROR(IF(MATCH(C3235,$C$3:$C3234,0)&gt;0,N3235-INDEX($N$3:N3234,SUMPRODUCT(MAX(ROW($C$3:$C3234)*(C3235=$C$3:$C3234)))-2,1),""),""),"")</f>
        <v/>
      </c>
      <c r="X3235" s="156">
        <f t="shared" ca="1" si="345"/>
        <v>1</v>
      </c>
      <c r="Y3235" s="156">
        <f t="shared" ca="1" si="346"/>
        <v>1</v>
      </c>
    </row>
    <row r="3236" spans="2:25" hidden="1" x14ac:dyDescent="0.25">
      <c r="B3236" s="390" t="str">
        <f>IFERROR(IF(LEN(INDEX(PlansAndNotes!$B$6:$B$2005,ROW(A3236)-ROW($B$3)))=0,"",INDEX(PlansAndNotes!$B$6:$B$2005,ROW(A3236)-ROW($B$3))),"")</f>
        <v/>
      </c>
      <c r="C3236" s="387" t="str">
        <f t="shared" si="347"/>
        <v/>
      </c>
      <c r="D3236" s="361" t="str">
        <f>IFERROR(IF(LEN(C3236)&gt;0,IF(LEN(INDEX(TasksList!$C$6:$C$25,MATCH(C3236,TasksList!$B$6:$B$25,0),1))=0,"",INDEX(TasksList!$C$6:$C$25,MATCH(C3236,TasksList!$B$6:$B$25,0),1)),""),"")</f>
        <v/>
      </c>
      <c r="E3236" s="361" t="str">
        <f>IFERROR(IF(LEN(C3236)&gt;0,IF(LEN(INDEX(TasksList!$F$6:$F$25,MATCH(C3236,TasksList!$B$6:$B$25,0),1))=0,"not set!",INDEX(TasksList!$F$6:$F$25,MATCH(C3236,TasksList!$B$6:$B$25,0),1)),""),"")</f>
        <v/>
      </c>
      <c r="F3236" s="360" t="str">
        <f>IFERROR(IF(LEN(D3236)&gt;0,IF(LEN(INDEX(AdressBook!$D$6:$D$25,MATCH(D3236,AdressBook!$B$6:$B$25,0),1))=0,"",INDEX(AdressBook!$D$6:$D$25,MATCH(D3236,AdressBook!$B$6:$B$25,0),1)),""),"")</f>
        <v/>
      </c>
      <c r="G3236" s="361" t="str">
        <f>IFERROR(IF(LEN(INDEX(PlansAndNotes!$F$6:$F$4005,ROW(B3236)-ROW($C$3)))=0,"",INDEX(PlansAndNotes!$F$6:$F$4005,ROW(B3236)-ROW($C$3))),"")</f>
        <v/>
      </c>
      <c r="H3236" s="361" t="str">
        <f>IFERROR(IF(LEN(C3236)&gt;0,IF(LEN(INDEX(TasksList!$G$6:$G$25,MATCH(C3236,TasksList!$B$6:$B$25,0),1))=0,"",INDEX(TasksList!$G$6:$G$25,MATCH(C3236,TasksList!$B$6:$B$25,0),1)),""),"")</f>
        <v/>
      </c>
      <c r="N3236" s="362" t="str">
        <f>IFERROR(IF(LEN(INDEX(PlansAndNotes!$D$6:$D$4005,ROW(B3236)-ROW($C$3)))=0,"",INDEX(PlansAndNotes!$D$6:$D$4005,ROW(B3236)-ROW($C$3))),"")</f>
        <v/>
      </c>
      <c r="O3236" s="165" t="str">
        <f t="shared" si="342"/>
        <v/>
      </c>
      <c r="P3236" s="363" t="str">
        <f>IFERROR(IF(LEN(INDEX(PlansAndNotes!$E$6:$E$4005,ROW(B3236)-ROW($C$3)))=0,"",INDEX(PlansAndNotes!$E$6:$E$4005,ROW(B3236)-ROW($C$3))),"")</f>
        <v/>
      </c>
      <c r="Q3236" s="363" t="str">
        <f>IFERROR(IF(LEN(INDEX(PlansAndNotes!$G$6:$G$4005,ROW(B3236)-ROW($C$3)))=0,"",INDEX(PlansAndNotes!$G$6:$G$4005,ROW(B3236)-ROW($C$3))),"")</f>
        <v/>
      </c>
      <c r="R3236" s="361" t="str">
        <f>IFERROR(IF(LEN(D3236)&gt;0,IF(LEN(INDEX(AdressBook!$C$6:$C$25,MATCH(D3236,AdressBook!$B$6:$B$25,0),1))=0,"",INDEX(AdressBook!$C$6:$C$25,MATCH(D3236,AdressBook!$B$6:$B$25,0),1)),""),"")</f>
        <v/>
      </c>
      <c r="S3236" s="165">
        <f>IF(LEN(C3236)&gt;0,IFERROR(IF(MATCH(C3236,C3237:$C$4004,0)&gt;0,-1,ROW(S3236)-ROW($S$3)),ROW(S3236)-ROW($S$3)),-1)</f>
        <v>-1</v>
      </c>
      <c r="T3236" s="165">
        <f t="shared" si="343"/>
        <v>0</v>
      </c>
      <c r="U3236" s="165" t="str">
        <f t="shared" si="344"/>
        <v/>
      </c>
      <c r="V3236" s="165" t="str">
        <f>IFERROR(IF(OR(C3236="",S3236&lt;0),"",IF(SUBTOTAL(3,C3236:C3236)=0,-1,SUBTOTAL(3,$C$4:C3236))),"")</f>
        <v/>
      </c>
      <c r="W3236" s="156" t="str">
        <f t="array" ref="W3236">IF(LEN(C3236)&gt;0,IFERROR(IF(MATCH(C3236,$C$3:$C3235,0)&gt;0,N3236-INDEX($N$3:N3235,SUMPRODUCT(MAX(ROW($C$3:$C3235)*(C3236=$C$3:$C3235)))-2,1),""),""),"")</f>
        <v/>
      </c>
      <c r="X3236" s="156">
        <f t="shared" ca="1" si="345"/>
        <v>1</v>
      </c>
      <c r="Y3236" s="156">
        <f t="shared" ca="1" si="346"/>
        <v>1</v>
      </c>
    </row>
    <row r="3237" spans="2:25" hidden="1" x14ac:dyDescent="0.25">
      <c r="B3237" s="390" t="str">
        <f>IFERROR(IF(LEN(INDEX(PlansAndNotes!$B$6:$B$2005,ROW(A3237)-ROW($B$3)))=0,"",INDEX(PlansAndNotes!$B$6:$B$2005,ROW(A3237)-ROW($B$3))),"")</f>
        <v/>
      </c>
      <c r="C3237" s="387" t="str">
        <f t="shared" si="347"/>
        <v/>
      </c>
      <c r="D3237" s="361" t="str">
        <f>IFERROR(IF(LEN(C3237)&gt;0,IF(LEN(INDEX(TasksList!$C$6:$C$25,MATCH(C3237,TasksList!$B$6:$B$25,0),1))=0,"",INDEX(TasksList!$C$6:$C$25,MATCH(C3237,TasksList!$B$6:$B$25,0),1)),""),"")</f>
        <v/>
      </c>
      <c r="E3237" s="361" t="str">
        <f>IFERROR(IF(LEN(C3237)&gt;0,IF(LEN(INDEX(TasksList!$F$6:$F$25,MATCH(C3237,TasksList!$B$6:$B$25,0),1))=0,"not set!",INDEX(TasksList!$F$6:$F$25,MATCH(C3237,TasksList!$B$6:$B$25,0),1)),""),"")</f>
        <v/>
      </c>
      <c r="F3237" s="360" t="str">
        <f>IFERROR(IF(LEN(D3237)&gt;0,IF(LEN(INDEX(AdressBook!$D$6:$D$25,MATCH(D3237,AdressBook!$B$6:$B$25,0),1))=0,"",INDEX(AdressBook!$D$6:$D$25,MATCH(D3237,AdressBook!$B$6:$B$25,0),1)),""),"")</f>
        <v/>
      </c>
      <c r="G3237" s="361" t="str">
        <f>IFERROR(IF(LEN(INDEX(PlansAndNotes!$F$6:$F$4005,ROW(B3237)-ROW($C$3)))=0,"",INDEX(PlansAndNotes!$F$6:$F$4005,ROW(B3237)-ROW($C$3))),"")</f>
        <v/>
      </c>
      <c r="H3237" s="361" t="str">
        <f>IFERROR(IF(LEN(C3237)&gt;0,IF(LEN(INDEX(TasksList!$G$6:$G$25,MATCH(C3237,TasksList!$B$6:$B$25,0),1))=0,"",INDEX(TasksList!$G$6:$G$25,MATCH(C3237,TasksList!$B$6:$B$25,0),1)),""),"")</f>
        <v/>
      </c>
      <c r="N3237" s="362" t="str">
        <f>IFERROR(IF(LEN(INDEX(PlansAndNotes!$D$6:$D$4005,ROW(B3237)-ROW($C$3)))=0,"",INDEX(PlansAndNotes!$D$6:$D$4005,ROW(B3237)-ROW($C$3))),"")</f>
        <v/>
      </c>
      <c r="O3237" s="165" t="str">
        <f t="shared" si="342"/>
        <v/>
      </c>
      <c r="P3237" s="363" t="str">
        <f>IFERROR(IF(LEN(INDEX(PlansAndNotes!$E$6:$E$4005,ROW(B3237)-ROW($C$3)))=0,"",INDEX(PlansAndNotes!$E$6:$E$4005,ROW(B3237)-ROW($C$3))),"")</f>
        <v/>
      </c>
      <c r="Q3237" s="363" t="str">
        <f>IFERROR(IF(LEN(INDEX(PlansAndNotes!$G$6:$G$4005,ROW(B3237)-ROW($C$3)))=0,"",INDEX(PlansAndNotes!$G$6:$G$4005,ROW(B3237)-ROW($C$3))),"")</f>
        <v/>
      </c>
      <c r="R3237" s="361" t="str">
        <f>IFERROR(IF(LEN(D3237)&gt;0,IF(LEN(INDEX(AdressBook!$C$6:$C$25,MATCH(D3237,AdressBook!$B$6:$B$25,0),1))=0,"",INDEX(AdressBook!$C$6:$C$25,MATCH(D3237,AdressBook!$B$6:$B$25,0),1)),""),"")</f>
        <v/>
      </c>
      <c r="S3237" s="165">
        <f>IF(LEN(C3237)&gt;0,IFERROR(IF(MATCH(C3237,C3238:$C$4004,0)&gt;0,-1,ROW(S3237)-ROW($S$3)),ROW(S3237)-ROW($S$3)),-1)</f>
        <v>-1</v>
      </c>
      <c r="T3237" s="165">
        <f t="shared" si="343"/>
        <v>0</v>
      </c>
      <c r="U3237" s="165" t="str">
        <f t="shared" si="344"/>
        <v/>
      </c>
      <c r="V3237" s="165" t="str">
        <f>IFERROR(IF(OR(C3237="",S3237&lt;0),"",IF(SUBTOTAL(3,C3237:C3237)=0,-1,SUBTOTAL(3,$C$4:C3237))),"")</f>
        <v/>
      </c>
      <c r="W3237" s="156" t="str">
        <f t="array" ref="W3237">IF(LEN(C3237)&gt;0,IFERROR(IF(MATCH(C3237,$C$3:$C3236,0)&gt;0,N3237-INDEX($N$3:N3236,SUMPRODUCT(MAX(ROW($C$3:$C3236)*(C3237=$C$3:$C3236)))-2,1),""),""),"")</f>
        <v/>
      </c>
      <c r="X3237" s="156">
        <f t="shared" ca="1" si="345"/>
        <v>1</v>
      </c>
      <c r="Y3237" s="156">
        <f t="shared" ca="1" si="346"/>
        <v>1</v>
      </c>
    </row>
    <row r="3238" spans="2:25" hidden="1" x14ac:dyDescent="0.25">
      <c r="B3238" s="390" t="str">
        <f>IFERROR(IF(LEN(INDEX(PlansAndNotes!$B$6:$B$2005,ROW(A3238)-ROW($B$3)))=0,"",INDEX(PlansAndNotes!$B$6:$B$2005,ROW(A3238)-ROW($B$3))),"")</f>
        <v/>
      </c>
      <c r="C3238" s="387" t="str">
        <f t="shared" si="347"/>
        <v/>
      </c>
      <c r="D3238" s="361" t="str">
        <f>IFERROR(IF(LEN(C3238)&gt;0,IF(LEN(INDEX(TasksList!$C$6:$C$25,MATCH(C3238,TasksList!$B$6:$B$25,0),1))=0,"",INDEX(TasksList!$C$6:$C$25,MATCH(C3238,TasksList!$B$6:$B$25,0),1)),""),"")</f>
        <v/>
      </c>
      <c r="E3238" s="361" t="str">
        <f>IFERROR(IF(LEN(C3238)&gt;0,IF(LEN(INDEX(TasksList!$F$6:$F$25,MATCH(C3238,TasksList!$B$6:$B$25,0),1))=0,"not set!",INDEX(TasksList!$F$6:$F$25,MATCH(C3238,TasksList!$B$6:$B$25,0),1)),""),"")</f>
        <v/>
      </c>
      <c r="F3238" s="360" t="str">
        <f>IFERROR(IF(LEN(D3238)&gt;0,IF(LEN(INDEX(AdressBook!$D$6:$D$25,MATCH(D3238,AdressBook!$B$6:$B$25,0),1))=0,"",INDEX(AdressBook!$D$6:$D$25,MATCH(D3238,AdressBook!$B$6:$B$25,0),1)),""),"")</f>
        <v/>
      </c>
      <c r="G3238" s="361" t="str">
        <f>IFERROR(IF(LEN(INDEX(PlansAndNotes!$F$6:$F$4005,ROW(B3238)-ROW($C$3)))=0,"",INDEX(PlansAndNotes!$F$6:$F$4005,ROW(B3238)-ROW($C$3))),"")</f>
        <v/>
      </c>
      <c r="H3238" s="361" t="str">
        <f>IFERROR(IF(LEN(C3238)&gt;0,IF(LEN(INDEX(TasksList!$G$6:$G$25,MATCH(C3238,TasksList!$B$6:$B$25,0),1))=0,"",INDEX(TasksList!$G$6:$G$25,MATCH(C3238,TasksList!$B$6:$B$25,0),1)),""),"")</f>
        <v/>
      </c>
      <c r="N3238" s="362" t="str">
        <f>IFERROR(IF(LEN(INDEX(PlansAndNotes!$D$6:$D$4005,ROW(B3238)-ROW($C$3)))=0,"",INDEX(PlansAndNotes!$D$6:$D$4005,ROW(B3238)-ROW($C$3))),"")</f>
        <v/>
      </c>
      <c r="O3238" s="165" t="str">
        <f t="shared" si="342"/>
        <v/>
      </c>
      <c r="P3238" s="363" t="str">
        <f>IFERROR(IF(LEN(INDEX(PlansAndNotes!$E$6:$E$4005,ROW(B3238)-ROW($C$3)))=0,"",INDEX(PlansAndNotes!$E$6:$E$4005,ROW(B3238)-ROW($C$3))),"")</f>
        <v/>
      </c>
      <c r="Q3238" s="363" t="str">
        <f>IFERROR(IF(LEN(INDEX(PlansAndNotes!$G$6:$G$4005,ROW(B3238)-ROW($C$3)))=0,"",INDEX(PlansAndNotes!$G$6:$G$4005,ROW(B3238)-ROW($C$3))),"")</f>
        <v/>
      </c>
      <c r="R3238" s="361" t="str">
        <f>IFERROR(IF(LEN(D3238)&gt;0,IF(LEN(INDEX(AdressBook!$C$6:$C$25,MATCH(D3238,AdressBook!$B$6:$B$25,0),1))=0,"",INDEX(AdressBook!$C$6:$C$25,MATCH(D3238,AdressBook!$B$6:$B$25,0),1)),""),"")</f>
        <v/>
      </c>
      <c r="S3238" s="165">
        <f>IF(LEN(C3238)&gt;0,IFERROR(IF(MATCH(C3238,C3239:$C$4004,0)&gt;0,-1,ROW(S3238)-ROW($S$3)),ROW(S3238)-ROW($S$3)),-1)</f>
        <v>-1</v>
      </c>
      <c r="T3238" s="165">
        <f t="shared" si="343"/>
        <v>0</v>
      </c>
      <c r="U3238" s="165" t="str">
        <f t="shared" si="344"/>
        <v/>
      </c>
      <c r="V3238" s="165" t="str">
        <f>IFERROR(IF(OR(C3238="",S3238&lt;0),"",IF(SUBTOTAL(3,C3238:C3238)=0,-1,SUBTOTAL(3,$C$4:C3238))),"")</f>
        <v/>
      </c>
      <c r="W3238" s="156" t="str">
        <f t="array" ref="W3238">IF(LEN(C3238)&gt;0,IFERROR(IF(MATCH(C3238,$C$3:$C3237,0)&gt;0,N3238-INDEX($N$3:N3237,SUMPRODUCT(MAX(ROW($C$3:$C3237)*(C3238=$C$3:$C3237)))-2,1),""),""),"")</f>
        <v/>
      </c>
      <c r="X3238" s="156">
        <f t="shared" ca="1" si="345"/>
        <v>1</v>
      </c>
      <c r="Y3238" s="156">
        <f t="shared" ca="1" si="346"/>
        <v>1</v>
      </c>
    </row>
    <row r="3239" spans="2:25" hidden="1" x14ac:dyDescent="0.25">
      <c r="B3239" s="390" t="str">
        <f>IFERROR(IF(LEN(INDEX(PlansAndNotes!$B$6:$B$2005,ROW(A3239)-ROW($B$3)))=0,"",INDEX(PlansAndNotes!$B$6:$B$2005,ROW(A3239)-ROW($B$3))),"")</f>
        <v/>
      </c>
      <c r="C3239" s="387" t="str">
        <f t="shared" si="347"/>
        <v/>
      </c>
      <c r="D3239" s="361" t="str">
        <f>IFERROR(IF(LEN(C3239)&gt;0,IF(LEN(INDEX(TasksList!$C$6:$C$25,MATCH(C3239,TasksList!$B$6:$B$25,0),1))=0,"",INDEX(TasksList!$C$6:$C$25,MATCH(C3239,TasksList!$B$6:$B$25,0),1)),""),"")</f>
        <v/>
      </c>
      <c r="E3239" s="361" t="str">
        <f>IFERROR(IF(LEN(C3239)&gt;0,IF(LEN(INDEX(TasksList!$F$6:$F$25,MATCH(C3239,TasksList!$B$6:$B$25,0),1))=0,"not set!",INDEX(TasksList!$F$6:$F$25,MATCH(C3239,TasksList!$B$6:$B$25,0),1)),""),"")</f>
        <v/>
      </c>
      <c r="F3239" s="360" t="str">
        <f>IFERROR(IF(LEN(D3239)&gt;0,IF(LEN(INDEX(AdressBook!$D$6:$D$25,MATCH(D3239,AdressBook!$B$6:$B$25,0),1))=0,"",INDEX(AdressBook!$D$6:$D$25,MATCH(D3239,AdressBook!$B$6:$B$25,0),1)),""),"")</f>
        <v/>
      </c>
      <c r="G3239" s="361" t="str">
        <f>IFERROR(IF(LEN(INDEX(PlansAndNotes!$F$6:$F$4005,ROW(B3239)-ROW($C$3)))=0,"",INDEX(PlansAndNotes!$F$6:$F$4005,ROW(B3239)-ROW($C$3))),"")</f>
        <v/>
      </c>
      <c r="H3239" s="361" t="str">
        <f>IFERROR(IF(LEN(C3239)&gt;0,IF(LEN(INDEX(TasksList!$G$6:$G$25,MATCH(C3239,TasksList!$B$6:$B$25,0),1))=0,"",INDEX(TasksList!$G$6:$G$25,MATCH(C3239,TasksList!$B$6:$B$25,0),1)),""),"")</f>
        <v/>
      </c>
      <c r="N3239" s="362" t="str">
        <f>IFERROR(IF(LEN(INDEX(PlansAndNotes!$D$6:$D$4005,ROW(B3239)-ROW($C$3)))=0,"",INDEX(PlansAndNotes!$D$6:$D$4005,ROW(B3239)-ROW($C$3))),"")</f>
        <v/>
      </c>
      <c r="O3239" s="165" t="str">
        <f t="shared" si="342"/>
        <v/>
      </c>
      <c r="P3239" s="363" t="str">
        <f>IFERROR(IF(LEN(INDEX(PlansAndNotes!$E$6:$E$4005,ROW(B3239)-ROW($C$3)))=0,"",INDEX(PlansAndNotes!$E$6:$E$4005,ROW(B3239)-ROW($C$3))),"")</f>
        <v/>
      </c>
      <c r="Q3239" s="363" t="str">
        <f>IFERROR(IF(LEN(INDEX(PlansAndNotes!$G$6:$G$4005,ROW(B3239)-ROW($C$3)))=0,"",INDEX(PlansAndNotes!$G$6:$G$4005,ROW(B3239)-ROW($C$3))),"")</f>
        <v/>
      </c>
      <c r="R3239" s="361" t="str">
        <f>IFERROR(IF(LEN(D3239)&gt;0,IF(LEN(INDEX(AdressBook!$C$6:$C$25,MATCH(D3239,AdressBook!$B$6:$B$25,0),1))=0,"",INDEX(AdressBook!$C$6:$C$25,MATCH(D3239,AdressBook!$B$6:$B$25,0),1)),""),"")</f>
        <v/>
      </c>
      <c r="S3239" s="165">
        <f>IF(LEN(C3239)&gt;0,IFERROR(IF(MATCH(C3239,C3240:$C$4004,0)&gt;0,-1,ROW(S3239)-ROW($S$3)),ROW(S3239)-ROW($S$3)),-1)</f>
        <v>-1</v>
      </c>
      <c r="T3239" s="165">
        <f t="shared" si="343"/>
        <v>0</v>
      </c>
      <c r="U3239" s="165" t="str">
        <f t="shared" si="344"/>
        <v/>
      </c>
      <c r="V3239" s="165" t="str">
        <f>IFERROR(IF(OR(C3239="",S3239&lt;0),"",IF(SUBTOTAL(3,C3239:C3239)=0,-1,SUBTOTAL(3,$C$4:C3239))),"")</f>
        <v/>
      </c>
      <c r="W3239" s="156" t="str">
        <f t="array" ref="W3239">IF(LEN(C3239)&gt;0,IFERROR(IF(MATCH(C3239,$C$3:$C3238,0)&gt;0,N3239-INDEX($N$3:N3238,SUMPRODUCT(MAX(ROW($C$3:$C3238)*(C3239=$C$3:$C3238)))-2,1),""),""),"")</f>
        <v/>
      </c>
      <c r="X3239" s="156">
        <f t="shared" ca="1" si="345"/>
        <v>1</v>
      </c>
      <c r="Y3239" s="156">
        <f t="shared" ca="1" si="346"/>
        <v>1</v>
      </c>
    </row>
    <row r="3240" spans="2:25" hidden="1" x14ac:dyDescent="0.25">
      <c r="B3240" s="390" t="str">
        <f>IFERROR(IF(LEN(INDEX(PlansAndNotes!$B$6:$B$2005,ROW(A3240)-ROW($B$3)))=0,"",INDEX(PlansAndNotes!$B$6:$B$2005,ROW(A3240)-ROW($B$3))),"")</f>
        <v/>
      </c>
      <c r="C3240" s="387" t="str">
        <f t="shared" si="347"/>
        <v/>
      </c>
      <c r="D3240" s="361" t="str">
        <f>IFERROR(IF(LEN(C3240)&gt;0,IF(LEN(INDEX(TasksList!$C$6:$C$25,MATCH(C3240,TasksList!$B$6:$B$25,0),1))=0,"",INDEX(TasksList!$C$6:$C$25,MATCH(C3240,TasksList!$B$6:$B$25,0),1)),""),"")</f>
        <v/>
      </c>
      <c r="E3240" s="361" t="str">
        <f>IFERROR(IF(LEN(C3240)&gt;0,IF(LEN(INDEX(TasksList!$F$6:$F$25,MATCH(C3240,TasksList!$B$6:$B$25,0),1))=0,"not set!",INDEX(TasksList!$F$6:$F$25,MATCH(C3240,TasksList!$B$6:$B$25,0),1)),""),"")</f>
        <v/>
      </c>
      <c r="F3240" s="360" t="str">
        <f>IFERROR(IF(LEN(D3240)&gt;0,IF(LEN(INDEX(AdressBook!$D$6:$D$25,MATCH(D3240,AdressBook!$B$6:$B$25,0),1))=0,"",INDEX(AdressBook!$D$6:$D$25,MATCH(D3240,AdressBook!$B$6:$B$25,0),1)),""),"")</f>
        <v/>
      </c>
      <c r="G3240" s="361" t="str">
        <f>IFERROR(IF(LEN(INDEX(PlansAndNotes!$F$6:$F$4005,ROW(B3240)-ROW($C$3)))=0,"",INDEX(PlansAndNotes!$F$6:$F$4005,ROW(B3240)-ROW($C$3))),"")</f>
        <v/>
      </c>
      <c r="H3240" s="361" t="str">
        <f>IFERROR(IF(LEN(C3240)&gt;0,IF(LEN(INDEX(TasksList!$G$6:$G$25,MATCH(C3240,TasksList!$B$6:$B$25,0),1))=0,"",INDEX(TasksList!$G$6:$G$25,MATCH(C3240,TasksList!$B$6:$B$25,0),1)),""),"")</f>
        <v/>
      </c>
      <c r="N3240" s="362" t="str">
        <f>IFERROR(IF(LEN(INDEX(PlansAndNotes!$D$6:$D$4005,ROW(B3240)-ROW($C$3)))=0,"",INDEX(PlansAndNotes!$D$6:$D$4005,ROW(B3240)-ROW($C$3))),"")</f>
        <v/>
      </c>
      <c r="O3240" s="165" t="str">
        <f t="shared" si="342"/>
        <v/>
      </c>
      <c r="P3240" s="363" t="str">
        <f>IFERROR(IF(LEN(INDEX(PlansAndNotes!$E$6:$E$4005,ROW(B3240)-ROW($C$3)))=0,"",INDEX(PlansAndNotes!$E$6:$E$4005,ROW(B3240)-ROW($C$3))),"")</f>
        <v/>
      </c>
      <c r="Q3240" s="363" t="str">
        <f>IFERROR(IF(LEN(INDEX(PlansAndNotes!$G$6:$G$4005,ROW(B3240)-ROW($C$3)))=0,"",INDEX(PlansAndNotes!$G$6:$G$4005,ROW(B3240)-ROW($C$3))),"")</f>
        <v/>
      </c>
      <c r="R3240" s="361" t="str">
        <f>IFERROR(IF(LEN(D3240)&gt;0,IF(LEN(INDEX(AdressBook!$C$6:$C$25,MATCH(D3240,AdressBook!$B$6:$B$25,0),1))=0,"",INDEX(AdressBook!$C$6:$C$25,MATCH(D3240,AdressBook!$B$6:$B$25,0),1)),""),"")</f>
        <v/>
      </c>
      <c r="S3240" s="165">
        <f>IF(LEN(C3240)&gt;0,IFERROR(IF(MATCH(C3240,C3241:$C$4004,0)&gt;0,-1,ROW(S3240)-ROW($S$3)),ROW(S3240)-ROW($S$3)),-1)</f>
        <v>-1</v>
      </c>
      <c r="T3240" s="165">
        <f t="shared" si="343"/>
        <v>0</v>
      </c>
      <c r="U3240" s="165" t="str">
        <f t="shared" si="344"/>
        <v/>
      </c>
      <c r="V3240" s="165" t="str">
        <f>IFERROR(IF(OR(C3240="",S3240&lt;0),"",IF(SUBTOTAL(3,C3240:C3240)=0,-1,SUBTOTAL(3,$C$4:C3240))),"")</f>
        <v/>
      </c>
      <c r="W3240" s="156" t="str">
        <f t="array" ref="W3240">IF(LEN(C3240)&gt;0,IFERROR(IF(MATCH(C3240,$C$3:$C3239,0)&gt;0,N3240-INDEX($N$3:N3239,SUMPRODUCT(MAX(ROW($C$3:$C3239)*(C3240=$C$3:$C3239)))-2,1),""),""),"")</f>
        <v/>
      </c>
      <c r="X3240" s="156">
        <f t="shared" ca="1" si="345"/>
        <v>1</v>
      </c>
      <c r="Y3240" s="156">
        <f t="shared" ca="1" si="346"/>
        <v>1</v>
      </c>
    </row>
    <row r="3241" spans="2:25" hidden="1" x14ac:dyDescent="0.25">
      <c r="B3241" s="390" t="str">
        <f>IFERROR(IF(LEN(INDEX(PlansAndNotes!$B$6:$B$2005,ROW(A3241)-ROW($B$3)))=0,"",INDEX(PlansAndNotes!$B$6:$B$2005,ROW(A3241)-ROW($B$3))),"")</f>
        <v/>
      </c>
      <c r="C3241" s="387" t="str">
        <f t="shared" si="347"/>
        <v/>
      </c>
      <c r="D3241" s="361" t="str">
        <f>IFERROR(IF(LEN(C3241)&gt;0,IF(LEN(INDEX(TasksList!$C$6:$C$25,MATCH(C3241,TasksList!$B$6:$B$25,0),1))=0,"",INDEX(TasksList!$C$6:$C$25,MATCH(C3241,TasksList!$B$6:$B$25,0),1)),""),"")</f>
        <v/>
      </c>
      <c r="E3241" s="361" t="str">
        <f>IFERROR(IF(LEN(C3241)&gt;0,IF(LEN(INDEX(TasksList!$F$6:$F$25,MATCH(C3241,TasksList!$B$6:$B$25,0),1))=0,"not set!",INDEX(TasksList!$F$6:$F$25,MATCH(C3241,TasksList!$B$6:$B$25,0),1)),""),"")</f>
        <v/>
      </c>
      <c r="F3241" s="360" t="str">
        <f>IFERROR(IF(LEN(D3241)&gt;0,IF(LEN(INDEX(AdressBook!$D$6:$D$25,MATCH(D3241,AdressBook!$B$6:$B$25,0),1))=0,"",INDEX(AdressBook!$D$6:$D$25,MATCH(D3241,AdressBook!$B$6:$B$25,0),1)),""),"")</f>
        <v/>
      </c>
      <c r="G3241" s="361" t="str">
        <f>IFERROR(IF(LEN(INDEX(PlansAndNotes!$F$6:$F$4005,ROW(B3241)-ROW($C$3)))=0,"",INDEX(PlansAndNotes!$F$6:$F$4005,ROW(B3241)-ROW($C$3))),"")</f>
        <v/>
      </c>
      <c r="H3241" s="361" t="str">
        <f>IFERROR(IF(LEN(C3241)&gt;0,IF(LEN(INDEX(TasksList!$G$6:$G$25,MATCH(C3241,TasksList!$B$6:$B$25,0),1))=0,"",INDEX(TasksList!$G$6:$G$25,MATCH(C3241,TasksList!$B$6:$B$25,0),1)),""),"")</f>
        <v/>
      </c>
      <c r="N3241" s="362" t="str">
        <f>IFERROR(IF(LEN(INDEX(PlansAndNotes!$D$6:$D$4005,ROW(B3241)-ROW($C$3)))=0,"",INDEX(PlansAndNotes!$D$6:$D$4005,ROW(B3241)-ROW($C$3))),"")</f>
        <v/>
      </c>
      <c r="O3241" s="165" t="str">
        <f t="shared" si="342"/>
        <v/>
      </c>
      <c r="P3241" s="363" t="str">
        <f>IFERROR(IF(LEN(INDEX(PlansAndNotes!$E$6:$E$4005,ROW(B3241)-ROW($C$3)))=0,"",INDEX(PlansAndNotes!$E$6:$E$4005,ROW(B3241)-ROW($C$3))),"")</f>
        <v/>
      </c>
      <c r="Q3241" s="363" t="str">
        <f>IFERROR(IF(LEN(INDEX(PlansAndNotes!$G$6:$G$4005,ROW(B3241)-ROW($C$3)))=0,"",INDEX(PlansAndNotes!$G$6:$G$4005,ROW(B3241)-ROW($C$3))),"")</f>
        <v/>
      </c>
      <c r="R3241" s="361" t="str">
        <f>IFERROR(IF(LEN(D3241)&gt;0,IF(LEN(INDEX(AdressBook!$C$6:$C$25,MATCH(D3241,AdressBook!$B$6:$B$25,0),1))=0,"",INDEX(AdressBook!$C$6:$C$25,MATCH(D3241,AdressBook!$B$6:$B$25,0),1)),""),"")</f>
        <v/>
      </c>
      <c r="S3241" s="165">
        <f>IF(LEN(C3241)&gt;0,IFERROR(IF(MATCH(C3241,C3242:$C$4004,0)&gt;0,-1,ROW(S3241)-ROW($S$3)),ROW(S3241)-ROW($S$3)),-1)</f>
        <v>-1</v>
      </c>
      <c r="T3241" s="165">
        <f t="shared" si="343"/>
        <v>0</v>
      </c>
      <c r="U3241" s="165" t="str">
        <f t="shared" si="344"/>
        <v/>
      </c>
      <c r="V3241" s="165" t="str">
        <f>IFERROR(IF(OR(C3241="",S3241&lt;0),"",IF(SUBTOTAL(3,C3241:C3241)=0,-1,SUBTOTAL(3,$C$4:C3241))),"")</f>
        <v/>
      </c>
      <c r="W3241" s="156" t="str">
        <f t="array" ref="W3241">IF(LEN(C3241)&gt;0,IFERROR(IF(MATCH(C3241,$C$3:$C3240,0)&gt;0,N3241-INDEX($N$3:N3240,SUMPRODUCT(MAX(ROW($C$3:$C3240)*(C3241=$C$3:$C3240)))-2,1),""),""),"")</f>
        <v/>
      </c>
      <c r="X3241" s="156">
        <f t="shared" ca="1" si="345"/>
        <v>1</v>
      </c>
      <c r="Y3241" s="156">
        <f t="shared" ca="1" si="346"/>
        <v>1</v>
      </c>
    </row>
    <row r="3242" spans="2:25" hidden="1" x14ac:dyDescent="0.25">
      <c r="B3242" s="390" t="str">
        <f>IFERROR(IF(LEN(INDEX(PlansAndNotes!$B$6:$B$2005,ROW(A3242)-ROW($B$3)))=0,"",INDEX(PlansAndNotes!$B$6:$B$2005,ROW(A3242)-ROW($B$3))),"")</f>
        <v/>
      </c>
      <c r="C3242" s="387" t="str">
        <f t="shared" si="347"/>
        <v/>
      </c>
      <c r="D3242" s="361" t="str">
        <f>IFERROR(IF(LEN(C3242)&gt;0,IF(LEN(INDEX(TasksList!$C$6:$C$25,MATCH(C3242,TasksList!$B$6:$B$25,0),1))=0,"",INDEX(TasksList!$C$6:$C$25,MATCH(C3242,TasksList!$B$6:$B$25,0),1)),""),"")</f>
        <v/>
      </c>
      <c r="E3242" s="361" t="str">
        <f>IFERROR(IF(LEN(C3242)&gt;0,IF(LEN(INDEX(TasksList!$F$6:$F$25,MATCH(C3242,TasksList!$B$6:$B$25,0),1))=0,"not set!",INDEX(TasksList!$F$6:$F$25,MATCH(C3242,TasksList!$B$6:$B$25,0),1)),""),"")</f>
        <v/>
      </c>
      <c r="F3242" s="360" t="str">
        <f>IFERROR(IF(LEN(D3242)&gt;0,IF(LEN(INDEX(AdressBook!$D$6:$D$25,MATCH(D3242,AdressBook!$B$6:$B$25,0),1))=0,"",INDEX(AdressBook!$D$6:$D$25,MATCH(D3242,AdressBook!$B$6:$B$25,0),1)),""),"")</f>
        <v/>
      </c>
      <c r="G3242" s="361" t="str">
        <f>IFERROR(IF(LEN(INDEX(PlansAndNotes!$F$6:$F$4005,ROW(B3242)-ROW($C$3)))=0,"",INDEX(PlansAndNotes!$F$6:$F$4005,ROW(B3242)-ROW($C$3))),"")</f>
        <v/>
      </c>
      <c r="H3242" s="361" t="str">
        <f>IFERROR(IF(LEN(C3242)&gt;0,IF(LEN(INDEX(TasksList!$G$6:$G$25,MATCH(C3242,TasksList!$B$6:$B$25,0),1))=0,"",INDEX(TasksList!$G$6:$G$25,MATCH(C3242,TasksList!$B$6:$B$25,0),1)),""),"")</f>
        <v/>
      </c>
      <c r="N3242" s="362" t="str">
        <f>IFERROR(IF(LEN(INDEX(PlansAndNotes!$D$6:$D$4005,ROW(B3242)-ROW($C$3)))=0,"",INDEX(PlansAndNotes!$D$6:$D$4005,ROW(B3242)-ROW($C$3))),"")</f>
        <v/>
      </c>
      <c r="O3242" s="165" t="str">
        <f t="shared" si="342"/>
        <v/>
      </c>
      <c r="P3242" s="363" t="str">
        <f>IFERROR(IF(LEN(INDEX(PlansAndNotes!$E$6:$E$4005,ROW(B3242)-ROW($C$3)))=0,"",INDEX(PlansAndNotes!$E$6:$E$4005,ROW(B3242)-ROW($C$3))),"")</f>
        <v/>
      </c>
      <c r="Q3242" s="363" t="str">
        <f>IFERROR(IF(LEN(INDEX(PlansAndNotes!$G$6:$G$4005,ROW(B3242)-ROW($C$3)))=0,"",INDEX(PlansAndNotes!$G$6:$G$4005,ROW(B3242)-ROW($C$3))),"")</f>
        <v/>
      </c>
      <c r="R3242" s="361" t="str">
        <f>IFERROR(IF(LEN(D3242)&gt;0,IF(LEN(INDEX(AdressBook!$C$6:$C$25,MATCH(D3242,AdressBook!$B$6:$B$25,0),1))=0,"",INDEX(AdressBook!$C$6:$C$25,MATCH(D3242,AdressBook!$B$6:$B$25,0),1)),""),"")</f>
        <v/>
      </c>
      <c r="S3242" s="165">
        <f>IF(LEN(C3242)&gt;0,IFERROR(IF(MATCH(C3242,C3243:$C$4004,0)&gt;0,-1,ROW(S3242)-ROW($S$3)),ROW(S3242)-ROW($S$3)),-1)</f>
        <v>-1</v>
      </c>
      <c r="T3242" s="165">
        <f t="shared" si="343"/>
        <v>0</v>
      </c>
      <c r="U3242" s="165" t="str">
        <f t="shared" si="344"/>
        <v/>
      </c>
      <c r="V3242" s="165" t="str">
        <f>IFERROR(IF(OR(C3242="",S3242&lt;0),"",IF(SUBTOTAL(3,C3242:C3242)=0,-1,SUBTOTAL(3,$C$4:C3242))),"")</f>
        <v/>
      </c>
      <c r="W3242" s="156" t="str">
        <f t="array" ref="W3242">IF(LEN(C3242)&gt;0,IFERROR(IF(MATCH(C3242,$C$3:$C3241,0)&gt;0,N3242-INDEX($N$3:N3241,SUMPRODUCT(MAX(ROW($C$3:$C3241)*(C3242=$C$3:$C3241)))-2,1),""),""),"")</f>
        <v/>
      </c>
      <c r="X3242" s="156">
        <f t="shared" ca="1" si="345"/>
        <v>1</v>
      </c>
      <c r="Y3242" s="156">
        <f t="shared" ca="1" si="346"/>
        <v>1</v>
      </c>
    </row>
    <row r="3243" spans="2:25" hidden="1" x14ac:dyDescent="0.25">
      <c r="B3243" s="390" t="str">
        <f>IFERROR(IF(LEN(INDEX(PlansAndNotes!$B$6:$B$2005,ROW(A3243)-ROW($B$3)))=0,"",INDEX(PlansAndNotes!$B$6:$B$2005,ROW(A3243)-ROW($B$3))),"")</f>
        <v/>
      </c>
      <c r="C3243" s="387" t="str">
        <f t="shared" si="347"/>
        <v/>
      </c>
      <c r="D3243" s="361" t="str">
        <f>IFERROR(IF(LEN(C3243)&gt;0,IF(LEN(INDEX(TasksList!$C$6:$C$25,MATCH(C3243,TasksList!$B$6:$B$25,0),1))=0,"",INDEX(TasksList!$C$6:$C$25,MATCH(C3243,TasksList!$B$6:$B$25,0),1)),""),"")</f>
        <v/>
      </c>
      <c r="E3243" s="361" t="str">
        <f>IFERROR(IF(LEN(C3243)&gt;0,IF(LEN(INDEX(TasksList!$F$6:$F$25,MATCH(C3243,TasksList!$B$6:$B$25,0),1))=0,"not set!",INDEX(TasksList!$F$6:$F$25,MATCH(C3243,TasksList!$B$6:$B$25,0),1)),""),"")</f>
        <v/>
      </c>
      <c r="F3243" s="360" t="str">
        <f>IFERROR(IF(LEN(D3243)&gt;0,IF(LEN(INDEX(AdressBook!$D$6:$D$25,MATCH(D3243,AdressBook!$B$6:$B$25,0),1))=0,"",INDEX(AdressBook!$D$6:$D$25,MATCH(D3243,AdressBook!$B$6:$B$25,0),1)),""),"")</f>
        <v/>
      </c>
      <c r="G3243" s="361" t="str">
        <f>IFERROR(IF(LEN(INDEX(PlansAndNotes!$F$6:$F$4005,ROW(B3243)-ROW($C$3)))=0,"",INDEX(PlansAndNotes!$F$6:$F$4005,ROW(B3243)-ROW($C$3))),"")</f>
        <v/>
      </c>
      <c r="H3243" s="361" t="str">
        <f>IFERROR(IF(LEN(C3243)&gt;0,IF(LEN(INDEX(TasksList!$G$6:$G$25,MATCH(C3243,TasksList!$B$6:$B$25,0),1))=0,"",INDEX(TasksList!$G$6:$G$25,MATCH(C3243,TasksList!$B$6:$B$25,0),1)),""),"")</f>
        <v/>
      </c>
      <c r="N3243" s="362" t="str">
        <f>IFERROR(IF(LEN(INDEX(PlansAndNotes!$D$6:$D$4005,ROW(B3243)-ROW($C$3)))=0,"",INDEX(PlansAndNotes!$D$6:$D$4005,ROW(B3243)-ROW($C$3))),"")</f>
        <v/>
      </c>
      <c r="O3243" s="165" t="str">
        <f t="shared" si="342"/>
        <v/>
      </c>
      <c r="P3243" s="363" t="str">
        <f>IFERROR(IF(LEN(INDEX(PlansAndNotes!$E$6:$E$4005,ROW(B3243)-ROW($C$3)))=0,"",INDEX(PlansAndNotes!$E$6:$E$4005,ROW(B3243)-ROW($C$3))),"")</f>
        <v/>
      </c>
      <c r="Q3243" s="363" t="str">
        <f>IFERROR(IF(LEN(INDEX(PlansAndNotes!$G$6:$G$4005,ROW(B3243)-ROW($C$3)))=0,"",INDEX(PlansAndNotes!$G$6:$G$4005,ROW(B3243)-ROW($C$3))),"")</f>
        <v/>
      </c>
      <c r="R3243" s="361" t="str">
        <f>IFERROR(IF(LEN(D3243)&gt;0,IF(LEN(INDEX(AdressBook!$C$6:$C$25,MATCH(D3243,AdressBook!$B$6:$B$25,0),1))=0,"",INDEX(AdressBook!$C$6:$C$25,MATCH(D3243,AdressBook!$B$6:$B$25,0),1)),""),"")</f>
        <v/>
      </c>
      <c r="S3243" s="165">
        <f>IF(LEN(C3243)&gt;0,IFERROR(IF(MATCH(C3243,C3244:$C$4004,0)&gt;0,-1,ROW(S3243)-ROW($S$3)),ROW(S3243)-ROW($S$3)),-1)</f>
        <v>-1</v>
      </c>
      <c r="T3243" s="165">
        <f t="shared" si="343"/>
        <v>0</v>
      </c>
      <c r="U3243" s="165" t="str">
        <f t="shared" si="344"/>
        <v/>
      </c>
      <c r="V3243" s="165" t="str">
        <f>IFERROR(IF(OR(C3243="",S3243&lt;0),"",IF(SUBTOTAL(3,C3243:C3243)=0,-1,SUBTOTAL(3,$C$4:C3243))),"")</f>
        <v/>
      </c>
      <c r="W3243" s="156" t="str">
        <f t="array" ref="W3243">IF(LEN(C3243)&gt;0,IFERROR(IF(MATCH(C3243,$C$3:$C3242,0)&gt;0,N3243-INDEX($N$3:N3242,SUMPRODUCT(MAX(ROW($C$3:$C3242)*(C3243=$C$3:$C3242)))-2,1),""),""),"")</f>
        <v/>
      </c>
      <c r="X3243" s="156">
        <f t="shared" ca="1" si="345"/>
        <v>1</v>
      </c>
      <c r="Y3243" s="156">
        <f t="shared" ca="1" si="346"/>
        <v>1</v>
      </c>
    </row>
    <row r="3244" spans="2:25" hidden="1" x14ac:dyDescent="0.25">
      <c r="B3244" s="390" t="str">
        <f>IFERROR(IF(LEN(INDEX(PlansAndNotes!$B$6:$B$2005,ROW(A3244)-ROW($B$3)))=0,"",INDEX(PlansAndNotes!$B$6:$B$2005,ROW(A3244)-ROW($B$3))),"")</f>
        <v/>
      </c>
      <c r="C3244" s="387" t="str">
        <f t="shared" si="347"/>
        <v/>
      </c>
      <c r="D3244" s="361" t="str">
        <f>IFERROR(IF(LEN(C3244)&gt;0,IF(LEN(INDEX(TasksList!$C$6:$C$25,MATCH(C3244,TasksList!$B$6:$B$25,0),1))=0,"",INDEX(TasksList!$C$6:$C$25,MATCH(C3244,TasksList!$B$6:$B$25,0),1)),""),"")</f>
        <v/>
      </c>
      <c r="E3244" s="361" t="str">
        <f>IFERROR(IF(LEN(C3244)&gt;0,IF(LEN(INDEX(TasksList!$F$6:$F$25,MATCH(C3244,TasksList!$B$6:$B$25,0),1))=0,"not set!",INDEX(TasksList!$F$6:$F$25,MATCH(C3244,TasksList!$B$6:$B$25,0),1)),""),"")</f>
        <v/>
      </c>
      <c r="F3244" s="360" t="str">
        <f>IFERROR(IF(LEN(D3244)&gt;0,IF(LEN(INDEX(AdressBook!$D$6:$D$25,MATCH(D3244,AdressBook!$B$6:$B$25,0),1))=0,"",INDEX(AdressBook!$D$6:$D$25,MATCH(D3244,AdressBook!$B$6:$B$25,0),1)),""),"")</f>
        <v/>
      </c>
      <c r="G3244" s="361" t="str">
        <f>IFERROR(IF(LEN(INDEX(PlansAndNotes!$F$6:$F$4005,ROW(B3244)-ROW($C$3)))=0,"",INDEX(PlansAndNotes!$F$6:$F$4005,ROW(B3244)-ROW($C$3))),"")</f>
        <v/>
      </c>
      <c r="H3244" s="361" t="str">
        <f>IFERROR(IF(LEN(C3244)&gt;0,IF(LEN(INDEX(TasksList!$G$6:$G$25,MATCH(C3244,TasksList!$B$6:$B$25,0),1))=0,"",INDEX(TasksList!$G$6:$G$25,MATCH(C3244,TasksList!$B$6:$B$25,0),1)),""),"")</f>
        <v/>
      </c>
      <c r="N3244" s="362" t="str">
        <f>IFERROR(IF(LEN(INDEX(PlansAndNotes!$D$6:$D$4005,ROW(B3244)-ROW($C$3)))=0,"",INDEX(PlansAndNotes!$D$6:$D$4005,ROW(B3244)-ROW($C$3))),"")</f>
        <v/>
      </c>
      <c r="O3244" s="165" t="str">
        <f t="shared" si="342"/>
        <v/>
      </c>
      <c r="P3244" s="363" t="str">
        <f>IFERROR(IF(LEN(INDEX(PlansAndNotes!$E$6:$E$4005,ROW(B3244)-ROW($C$3)))=0,"",INDEX(PlansAndNotes!$E$6:$E$4005,ROW(B3244)-ROW($C$3))),"")</f>
        <v/>
      </c>
      <c r="Q3244" s="363" t="str">
        <f>IFERROR(IF(LEN(INDEX(PlansAndNotes!$G$6:$G$4005,ROW(B3244)-ROW($C$3)))=0,"",INDEX(PlansAndNotes!$G$6:$G$4005,ROW(B3244)-ROW($C$3))),"")</f>
        <v/>
      </c>
      <c r="R3244" s="361" t="str">
        <f>IFERROR(IF(LEN(D3244)&gt;0,IF(LEN(INDEX(AdressBook!$C$6:$C$25,MATCH(D3244,AdressBook!$B$6:$B$25,0),1))=0,"",INDEX(AdressBook!$C$6:$C$25,MATCH(D3244,AdressBook!$B$6:$B$25,0),1)),""),"")</f>
        <v/>
      </c>
      <c r="S3244" s="165">
        <f>IF(LEN(C3244)&gt;0,IFERROR(IF(MATCH(C3244,C3245:$C$4004,0)&gt;0,-1,ROW(S3244)-ROW($S$3)),ROW(S3244)-ROW($S$3)),-1)</f>
        <v>-1</v>
      </c>
      <c r="T3244" s="165">
        <f t="shared" si="343"/>
        <v>0</v>
      </c>
      <c r="U3244" s="165" t="str">
        <f t="shared" si="344"/>
        <v/>
      </c>
      <c r="V3244" s="165" t="str">
        <f>IFERROR(IF(OR(C3244="",S3244&lt;0),"",IF(SUBTOTAL(3,C3244:C3244)=0,-1,SUBTOTAL(3,$C$4:C3244))),"")</f>
        <v/>
      </c>
      <c r="W3244" s="156" t="str">
        <f t="array" ref="W3244">IF(LEN(C3244)&gt;0,IFERROR(IF(MATCH(C3244,$C$3:$C3243,0)&gt;0,N3244-INDEX($N$3:N3243,SUMPRODUCT(MAX(ROW($C$3:$C3243)*(C3244=$C$3:$C3243)))-2,1),""),""),"")</f>
        <v/>
      </c>
      <c r="X3244" s="156">
        <f t="shared" ca="1" si="345"/>
        <v>1</v>
      </c>
      <c r="Y3244" s="156">
        <f t="shared" ca="1" si="346"/>
        <v>1</v>
      </c>
    </row>
    <row r="3245" spans="2:25" hidden="1" x14ac:dyDescent="0.25">
      <c r="B3245" s="390" t="str">
        <f>IFERROR(IF(LEN(INDEX(PlansAndNotes!$B$6:$B$2005,ROW(A3245)-ROW($B$3)))=0,"",INDEX(PlansAndNotes!$B$6:$B$2005,ROW(A3245)-ROW($B$3))),"")</f>
        <v/>
      </c>
      <c r="C3245" s="387" t="str">
        <f t="shared" si="347"/>
        <v/>
      </c>
      <c r="D3245" s="361" t="str">
        <f>IFERROR(IF(LEN(C3245)&gt;0,IF(LEN(INDEX(TasksList!$C$6:$C$25,MATCH(C3245,TasksList!$B$6:$B$25,0),1))=0,"",INDEX(TasksList!$C$6:$C$25,MATCH(C3245,TasksList!$B$6:$B$25,0),1)),""),"")</f>
        <v/>
      </c>
      <c r="E3245" s="361" t="str">
        <f>IFERROR(IF(LEN(C3245)&gt;0,IF(LEN(INDEX(TasksList!$F$6:$F$25,MATCH(C3245,TasksList!$B$6:$B$25,0),1))=0,"not set!",INDEX(TasksList!$F$6:$F$25,MATCH(C3245,TasksList!$B$6:$B$25,0),1)),""),"")</f>
        <v/>
      </c>
      <c r="F3245" s="360" t="str">
        <f>IFERROR(IF(LEN(D3245)&gt;0,IF(LEN(INDEX(AdressBook!$D$6:$D$25,MATCH(D3245,AdressBook!$B$6:$B$25,0),1))=0,"",INDEX(AdressBook!$D$6:$D$25,MATCH(D3245,AdressBook!$B$6:$B$25,0),1)),""),"")</f>
        <v/>
      </c>
      <c r="G3245" s="361" t="str">
        <f>IFERROR(IF(LEN(INDEX(PlansAndNotes!$F$6:$F$4005,ROW(B3245)-ROW($C$3)))=0,"",INDEX(PlansAndNotes!$F$6:$F$4005,ROW(B3245)-ROW($C$3))),"")</f>
        <v/>
      </c>
      <c r="H3245" s="361" t="str">
        <f>IFERROR(IF(LEN(C3245)&gt;0,IF(LEN(INDEX(TasksList!$G$6:$G$25,MATCH(C3245,TasksList!$B$6:$B$25,0),1))=0,"",INDEX(TasksList!$G$6:$G$25,MATCH(C3245,TasksList!$B$6:$B$25,0),1)),""),"")</f>
        <v/>
      </c>
      <c r="N3245" s="362" t="str">
        <f>IFERROR(IF(LEN(INDEX(PlansAndNotes!$D$6:$D$4005,ROW(B3245)-ROW($C$3)))=0,"",INDEX(PlansAndNotes!$D$6:$D$4005,ROW(B3245)-ROW($C$3))),"")</f>
        <v/>
      </c>
      <c r="O3245" s="165" t="str">
        <f t="shared" si="342"/>
        <v/>
      </c>
      <c r="P3245" s="363" t="str">
        <f>IFERROR(IF(LEN(INDEX(PlansAndNotes!$E$6:$E$4005,ROW(B3245)-ROW($C$3)))=0,"",INDEX(PlansAndNotes!$E$6:$E$4005,ROW(B3245)-ROW($C$3))),"")</f>
        <v/>
      </c>
      <c r="Q3245" s="363" t="str">
        <f>IFERROR(IF(LEN(INDEX(PlansAndNotes!$G$6:$G$4005,ROW(B3245)-ROW($C$3)))=0,"",INDEX(PlansAndNotes!$G$6:$G$4005,ROW(B3245)-ROW($C$3))),"")</f>
        <v/>
      </c>
      <c r="R3245" s="361" t="str">
        <f>IFERROR(IF(LEN(D3245)&gt;0,IF(LEN(INDEX(AdressBook!$C$6:$C$25,MATCH(D3245,AdressBook!$B$6:$B$25,0),1))=0,"",INDEX(AdressBook!$C$6:$C$25,MATCH(D3245,AdressBook!$B$6:$B$25,0),1)),""),"")</f>
        <v/>
      </c>
      <c r="S3245" s="165">
        <f>IF(LEN(C3245)&gt;0,IFERROR(IF(MATCH(C3245,C3246:$C$4004,0)&gt;0,-1,ROW(S3245)-ROW($S$3)),ROW(S3245)-ROW($S$3)),-1)</f>
        <v>-1</v>
      </c>
      <c r="T3245" s="165">
        <f t="shared" si="343"/>
        <v>0</v>
      </c>
      <c r="U3245" s="165" t="str">
        <f t="shared" si="344"/>
        <v/>
      </c>
      <c r="V3245" s="165" t="str">
        <f>IFERROR(IF(OR(C3245="",S3245&lt;0),"",IF(SUBTOTAL(3,C3245:C3245)=0,-1,SUBTOTAL(3,$C$4:C3245))),"")</f>
        <v/>
      </c>
      <c r="W3245" s="156" t="str">
        <f t="array" ref="W3245">IF(LEN(C3245)&gt;0,IFERROR(IF(MATCH(C3245,$C$3:$C3244,0)&gt;0,N3245-INDEX($N$3:N3244,SUMPRODUCT(MAX(ROW($C$3:$C3244)*(C3245=$C$3:$C3244)))-2,1),""),""),"")</f>
        <v/>
      </c>
      <c r="X3245" s="156">
        <f t="shared" ca="1" si="345"/>
        <v>1</v>
      </c>
      <c r="Y3245" s="156">
        <f t="shared" ca="1" si="346"/>
        <v>1</v>
      </c>
    </row>
    <row r="3246" spans="2:25" hidden="1" x14ac:dyDescent="0.25">
      <c r="B3246" s="390" t="str">
        <f>IFERROR(IF(LEN(INDEX(PlansAndNotes!$B$6:$B$2005,ROW(A3246)-ROW($B$3)))=0,"",INDEX(PlansAndNotes!$B$6:$B$2005,ROW(A3246)-ROW($B$3))),"")</f>
        <v/>
      </c>
      <c r="C3246" s="387" t="str">
        <f t="shared" si="347"/>
        <v/>
      </c>
      <c r="D3246" s="361" t="str">
        <f>IFERROR(IF(LEN(C3246)&gt;0,IF(LEN(INDEX(TasksList!$C$6:$C$25,MATCH(C3246,TasksList!$B$6:$B$25,0),1))=0,"",INDEX(TasksList!$C$6:$C$25,MATCH(C3246,TasksList!$B$6:$B$25,0),1)),""),"")</f>
        <v/>
      </c>
      <c r="E3246" s="361" t="str">
        <f>IFERROR(IF(LEN(C3246)&gt;0,IF(LEN(INDEX(TasksList!$F$6:$F$25,MATCH(C3246,TasksList!$B$6:$B$25,0),1))=0,"not set!",INDEX(TasksList!$F$6:$F$25,MATCH(C3246,TasksList!$B$6:$B$25,0),1)),""),"")</f>
        <v/>
      </c>
      <c r="F3246" s="360" t="str">
        <f>IFERROR(IF(LEN(D3246)&gt;0,IF(LEN(INDEX(AdressBook!$D$6:$D$25,MATCH(D3246,AdressBook!$B$6:$B$25,0),1))=0,"",INDEX(AdressBook!$D$6:$D$25,MATCH(D3246,AdressBook!$B$6:$B$25,0),1)),""),"")</f>
        <v/>
      </c>
      <c r="G3246" s="361" t="str">
        <f>IFERROR(IF(LEN(INDEX(PlansAndNotes!$F$6:$F$4005,ROW(B3246)-ROW($C$3)))=0,"",INDEX(PlansAndNotes!$F$6:$F$4005,ROW(B3246)-ROW($C$3))),"")</f>
        <v/>
      </c>
      <c r="H3246" s="361" t="str">
        <f>IFERROR(IF(LEN(C3246)&gt;0,IF(LEN(INDEX(TasksList!$G$6:$G$25,MATCH(C3246,TasksList!$B$6:$B$25,0),1))=0,"",INDEX(TasksList!$G$6:$G$25,MATCH(C3246,TasksList!$B$6:$B$25,0),1)),""),"")</f>
        <v/>
      </c>
      <c r="N3246" s="362" t="str">
        <f>IFERROR(IF(LEN(INDEX(PlansAndNotes!$D$6:$D$4005,ROW(B3246)-ROW($C$3)))=0,"",INDEX(PlansAndNotes!$D$6:$D$4005,ROW(B3246)-ROW($C$3))),"")</f>
        <v/>
      </c>
      <c r="O3246" s="165" t="str">
        <f t="shared" si="342"/>
        <v/>
      </c>
      <c r="P3246" s="363" t="str">
        <f>IFERROR(IF(LEN(INDEX(PlansAndNotes!$E$6:$E$4005,ROW(B3246)-ROW($C$3)))=0,"",INDEX(PlansAndNotes!$E$6:$E$4005,ROW(B3246)-ROW($C$3))),"")</f>
        <v/>
      </c>
      <c r="Q3246" s="363" t="str">
        <f>IFERROR(IF(LEN(INDEX(PlansAndNotes!$G$6:$G$4005,ROW(B3246)-ROW($C$3)))=0,"",INDEX(PlansAndNotes!$G$6:$G$4005,ROW(B3246)-ROW($C$3))),"")</f>
        <v/>
      </c>
      <c r="R3246" s="361" t="str">
        <f>IFERROR(IF(LEN(D3246)&gt;0,IF(LEN(INDEX(AdressBook!$C$6:$C$25,MATCH(D3246,AdressBook!$B$6:$B$25,0),1))=0,"",INDEX(AdressBook!$C$6:$C$25,MATCH(D3246,AdressBook!$B$6:$B$25,0),1)),""),"")</f>
        <v/>
      </c>
      <c r="S3246" s="165">
        <f>IF(LEN(C3246)&gt;0,IFERROR(IF(MATCH(C3246,C3247:$C$4004,0)&gt;0,-1,ROW(S3246)-ROW($S$3)),ROW(S3246)-ROW($S$3)),-1)</f>
        <v>-1</v>
      </c>
      <c r="T3246" s="165">
        <f t="shared" si="343"/>
        <v>0</v>
      </c>
      <c r="U3246" s="165" t="str">
        <f t="shared" si="344"/>
        <v/>
      </c>
      <c r="V3246" s="165" t="str">
        <f>IFERROR(IF(OR(C3246="",S3246&lt;0),"",IF(SUBTOTAL(3,C3246:C3246)=0,-1,SUBTOTAL(3,$C$4:C3246))),"")</f>
        <v/>
      </c>
      <c r="W3246" s="156" t="str">
        <f t="array" ref="W3246">IF(LEN(C3246)&gt;0,IFERROR(IF(MATCH(C3246,$C$3:$C3245,0)&gt;0,N3246-INDEX($N$3:N3245,SUMPRODUCT(MAX(ROW($C$3:$C3245)*(C3246=$C$3:$C3245)))-2,1),""),""),"")</f>
        <v/>
      </c>
      <c r="X3246" s="156">
        <f t="shared" ca="1" si="345"/>
        <v>1</v>
      </c>
      <c r="Y3246" s="156">
        <f t="shared" ca="1" si="346"/>
        <v>1</v>
      </c>
    </row>
    <row r="3247" spans="2:25" hidden="1" x14ac:dyDescent="0.25">
      <c r="B3247" s="390" t="str">
        <f>IFERROR(IF(LEN(INDEX(PlansAndNotes!$B$6:$B$2005,ROW(A3247)-ROW($B$3)))=0,"",INDEX(PlansAndNotes!$B$6:$B$2005,ROW(A3247)-ROW($B$3))),"")</f>
        <v/>
      </c>
      <c r="C3247" s="387" t="str">
        <f t="shared" si="347"/>
        <v/>
      </c>
      <c r="D3247" s="361" t="str">
        <f>IFERROR(IF(LEN(C3247)&gt;0,IF(LEN(INDEX(TasksList!$C$6:$C$25,MATCH(C3247,TasksList!$B$6:$B$25,0),1))=0,"",INDEX(TasksList!$C$6:$C$25,MATCH(C3247,TasksList!$B$6:$B$25,0),1)),""),"")</f>
        <v/>
      </c>
      <c r="E3247" s="361" t="str">
        <f>IFERROR(IF(LEN(C3247)&gt;0,IF(LEN(INDEX(TasksList!$F$6:$F$25,MATCH(C3247,TasksList!$B$6:$B$25,0),1))=0,"not set!",INDEX(TasksList!$F$6:$F$25,MATCH(C3247,TasksList!$B$6:$B$25,0),1)),""),"")</f>
        <v/>
      </c>
      <c r="F3247" s="360" t="str">
        <f>IFERROR(IF(LEN(D3247)&gt;0,IF(LEN(INDEX(AdressBook!$D$6:$D$25,MATCH(D3247,AdressBook!$B$6:$B$25,0),1))=0,"",INDEX(AdressBook!$D$6:$D$25,MATCH(D3247,AdressBook!$B$6:$B$25,0),1)),""),"")</f>
        <v/>
      </c>
      <c r="G3247" s="361" t="str">
        <f>IFERROR(IF(LEN(INDEX(PlansAndNotes!$F$6:$F$4005,ROW(B3247)-ROW($C$3)))=0,"",INDEX(PlansAndNotes!$F$6:$F$4005,ROW(B3247)-ROW($C$3))),"")</f>
        <v/>
      </c>
      <c r="H3247" s="361" t="str">
        <f>IFERROR(IF(LEN(C3247)&gt;0,IF(LEN(INDEX(TasksList!$G$6:$G$25,MATCH(C3247,TasksList!$B$6:$B$25,0),1))=0,"",INDEX(TasksList!$G$6:$G$25,MATCH(C3247,TasksList!$B$6:$B$25,0),1)),""),"")</f>
        <v/>
      </c>
      <c r="N3247" s="362" t="str">
        <f>IFERROR(IF(LEN(INDEX(PlansAndNotes!$D$6:$D$4005,ROW(B3247)-ROW($C$3)))=0,"",INDEX(PlansAndNotes!$D$6:$D$4005,ROW(B3247)-ROW($C$3))),"")</f>
        <v/>
      </c>
      <c r="O3247" s="165" t="str">
        <f t="shared" si="342"/>
        <v/>
      </c>
      <c r="P3247" s="363" t="str">
        <f>IFERROR(IF(LEN(INDEX(PlansAndNotes!$E$6:$E$4005,ROW(B3247)-ROW($C$3)))=0,"",INDEX(PlansAndNotes!$E$6:$E$4005,ROW(B3247)-ROW($C$3))),"")</f>
        <v/>
      </c>
      <c r="Q3247" s="363" t="str">
        <f>IFERROR(IF(LEN(INDEX(PlansAndNotes!$G$6:$G$4005,ROW(B3247)-ROW($C$3)))=0,"",INDEX(PlansAndNotes!$G$6:$G$4005,ROW(B3247)-ROW($C$3))),"")</f>
        <v/>
      </c>
      <c r="R3247" s="361" t="str">
        <f>IFERROR(IF(LEN(D3247)&gt;0,IF(LEN(INDEX(AdressBook!$C$6:$C$25,MATCH(D3247,AdressBook!$B$6:$B$25,0),1))=0,"",INDEX(AdressBook!$C$6:$C$25,MATCH(D3247,AdressBook!$B$6:$B$25,0),1)),""),"")</f>
        <v/>
      </c>
      <c r="S3247" s="165">
        <f>IF(LEN(C3247)&gt;0,IFERROR(IF(MATCH(C3247,C3248:$C$4004,0)&gt;0,-1,ROW(S3247)-ROW($S$3)),ROW(S3247)-ROW($S$3)),-1)</f>
        <v>-1</v>
      </c>
      <c r="T3247" s="165">
        <f t="shared" si="343"/>
        <v>0</v>
      </c>
      <c r="U3247" s="165" t="str">
        <f t="shared" si="344"/>
        <v/>
      </c>
      <c r="V3247" s="165" t="str">
        <f>IFERROR(IF(OR(C3247="",S3247&lt;0),"",IF(SUBTOTAL(3,C3247:C3247)=0,-1,SUBTOTAL(3,$C$4:C3247))),"")</f>
        <v/>
      </c>
      <c r="W3247" s="156" t="str">
        <f t="array" ref="W3247">IF(LEN(C3247)&gt;0,IFERROR(IF(MATCH(C3247,$C$3:$C3246,0)&gt;0,N3247-INDEX($N$3:N3246,SUMPRODUCT(MAX(ROW($C$3:$C3246)*(C3247=$C$3:$C3246)))-2,1),""),""),"")</f>
        <v/>
      </c>
      <c r="X3247" s="156">
        <f t="shared" ca="1" si="345"/>
        <v>1</v>
      </c>
      <c r="Y3247" s="156">
        <f t="shared" ca="1" si="346"/>
        <v>1</v>
      </c>
    </row>
    <row r="3248" spans="2:25" hidden="1" x14ac:dyDescent="0.25">
      <c r="B3248" s="390" t="str">
        <f>IFERROR(IF(LEN(INDEX(PlansAndNotes!$B$6:$B$2005,ROW(A3248)-ROW($B$3)))=0,"",INDEX(PlansAndNotes!$B$6:$B$2005,ROW(A3248)-ROW($B$3))),"")</f>
        <v/>
      </c>
      <c r="C3248" s="387" t="str">
        <f t="shared" si="347"/>
        <v/>
      </c>
      <c r="D3248" s="361" t="str">
        <f>IFERROR(IF(LEN(C3248)&gt;0,IF(LEN(INDEX(TasksList!$C$6:$C$25,MATCH(C3248,TasksList!$B$6:$B$25,0),1))=0,"",INDEX(TasksList!$C$6:$C$25,MATCH(C3248,TasksList!$B$6:$B$25,0),1)),""),"")</f>
        <v/>
      </c>
      <c r="E3248" s="361" t="str">
        <f>IFERROR(IF(LEN(C3248)&gt;0,IF(LEN(INDEX(TasksList!$F$6:$F$25,MATCH(C3248,TasksList!$B$6:$B$25,0),1))=0,"not set!",INDEX(TasksList!$F$6:$F$25,MATCH(C3248,TasksList!$B$6:$B$25,0),1)),""),"")</f>
        <v/>
      </c>
      <c r="F3248" s="360" t="str">
        <f>IFERROR(IF(LEN(D3248)&gt;0,IF(LEN(INDEX(AdressBook!$D$6:$D$25,MATCH(D3248,AdressBook!$B$6:$B$25,0),1))=0,"",INDEX(AdressBook!$D$6:$D$25,MATCH(D3248,AdressBook!$B$6:$B$25,0),1)),""),"")</f>
        <v/>
      </c>
      <c r="G3248" s="361" t="str">
        <f>IFERROR(IF(LEN(INDEX(PlansAndNotes!$F$6:$F$4005,ROW(B3248)-ROW($C$3)))=0,"",INDEX(PlansAndNotes!$F$6:$F$4005,ROW(B3248)-ROW($C$3))),"")</f>
        <v/>
      </c>
      <c r="H3248" s="361" t="str">
        <f>IFERROR(IF(LEN(C3248)&gt;0,IF(LEN(INDEX(TasksList!$G$6:$G$25,MATCH(C3248,TasksList!$B$6:$B$25,0),1))=0,"",INDEX(TasksList!$G$6:$G$25,MATCH(C3248,TasksList!$B$6:$B$25,0),1)),""),"")</f>
        <v/>
      </c>
      <c r="N3248" s="362" t="str">
        <f>IFERROR(IF(LEN(INDEX(PlansAndNotes!$D$6:$D$4005,ROW(B3248)-ROW($C$3)))=0,"",INDEX(PlansAndNotes!$D$6:$D$4005,ROW(B3248)-ROW($C$3))),"")</f>
        <v/>
      </c>
      <c r="O3248" s="165" t="str">
        <f t="shared" si="342"/>
        <v/>
      </c>
      <c r="P3248" s="363" t="str">
        <f>IFERROR(IF(LEN(INDEX(PlansAndNotes!$E$6:$E$4005,ROW(B3248)-ROW($C$3)))=0,"",INDEX(PlansAndNotes!$E$6:$E$4005,ROW(B3248)-ROW($C$3))),"")</f>
        <v/>
      </c>
      <c r="Q3248" s="363" t="str">
        <f>IFERROR(IF(LEN(INDEX(PlansAndNotes!$G$6:$G$4005,ROW(B3248)-ROW($C$3)))=0,"",INDEX(PlansAndNotes!$G$6:$G$4005,ROW(B3248)-ROW($C$3))),"")</f>
        <v/>
      </c>
      <c r="R3248" s="361" t="str">
        <f>IFERROR(IF(LEN(D3248)&gt;0,IF(LEN(INDEX(AdressBook!$C$6:$C$25,MATCH(D3248,AdressBook!$B$6:$B$25,0),1))=0,"",INDEX(AdressBook!$C$6:$C$25,MATCH(D3248,AdressBook!$B$6:$B$25,0),1)),""),"")</f>
        <v/>
      </c>
      <c r="S3248" s="165">
        <f>IF(LEN(C3248)&gt;0,IFERROR(IF(MATCH(C3248,C3249:$C$4004,0)&gt;0,-1,ROW(S3248)-ROW($S$3)),ROW(S3248)-ROW($S$3)),-1)</f>
        <v>-1</v>
      </c>
      <c r="T3248" s="165">
        <f t="shared" si="343"/>
        <v>0</v>
      </c>
      <c r="U3248" s="165" t="str">
        <f t="shared" si="344"/>
        <v/>
      </c>
      <c r="V3248" s="165" t="str">
        <f>IFERROR(IF(OR(C3248="",S3248&lt;0),"",IF(SUBTOTAL(3,C3248:C3248)=0,-1,SUBTOTAL(3,$C$4:C3248))),"")</f>
        <v/>
      </c>
      <c r="W3248" s="156" t="str">
        <f t="array" ref="W3248">IF(LEN(C3248)&gt;0,IFERROR(IF(MATCH(C3248,$C$3:$C3247,0)&gt;0,N3248-INDEX($N$3:N3247,SUMPRODUCT(MAX(ROW($C$3:$C3247)*(C3248=$C$3:$C3247)))-2,1),""),""),"")</f>
        <v/>
      </c>
      <c r="X3248" s="156">
        <f t="shared" ca="1" si="345"/>
        <v>1</v>
      </c>
      <c r="Y3248" s="156">
        <f t="shared" ca="1" si="346"/>
        <v>1</v>
      </c>
    </row>
    <row r="3249" spans="2:25" hidden="1" x14ac:dyDescent="0.25">
      <c r="B3249" s="390" t="str">
        <f>IFERROR(IF(LEN(INDEX(PlansAndNotes!$B$6:$B$2005,ROW(A3249)-ROW($B$3)))=0,"",INDEX(PlansAndNotes!$B$6:$B$2005,ROW(A3249)-ROW($B$3))),"")</f>
        <v/>
      </c>
      <c r="C3249" s="387" t="str">
        <f t="shared" si="347"/>
        <v/>
      </c>
      <c r="D3249" s="361" t="str">
        <f>IFERROR(IF(LEN(C3249)&gt;0,IF(LEN(INDEX(TasksList!$C$6:$C$25,MATCH(C3249,TasksList!$B$6:$B$25,0),1))=0,"",INDEX(TasksList!$C$6:$C$25,MATCH(C3249,TasksList!$B$6:$B$25,0),1)),""),"")</f>
        <v/>
      </c>
      <c r="E3249" s="361" t="str">
        <f>IFERROR(IF(LEN(C3249)&gt;0,IF(LEN(INDEX(TasksList!$F$6:$F$25,MATCH(C3249,TasksList!$B$6:$B$25,0),1))=0,"not set!",INDEX(TasksList!$F$6:$F$25,MATCH(C3249,TasksList!$B$6:$B$25,0),1)),""),"")</f>
        <v/>
      </c>
      <c r="F3249" s="360" t="str">
        <f>IFERROR(IF(LEN(D3249)&gt;0,IF(LEN(INDEX(AdressBook!$D$6:$D$25,MATCH(D3249,AdressBook!$B$6:$B$25,0),1))=0,"",INDEX(AdressBook!$D$6:$D$25,MATCH(D3249,AdressBook!$B$6:$B$25,0),1)),""),"")</f>
        <v/>
      </c>
      <c r="G3249" s="361" t="str">
        <f>IFERROR(IF(LEN(INDEX(PlansAndNotes!$F$6:$F$4005,ROW(B3249)-ROW($C$3)))=0,"",INDEX(PlansAndNotes!$F$6:$F$4005,ROW(B3249)-ROW($C$3))),"")</f>
        <v/>
      </c>
      <c r="H3249" s="361" t="str">
        <f>IFERROR(IF(LEN(C3249)&gt;0,IF(LEN(INDEX(TasksList!$G$6:$G$25,MATCH(C3249,TasksList!$B$6:$B$25,0),1))=0,"",INDEX(TasksList!$G$6:$G$25,MATCH(C3249,TasksList!$B$6:$B$25,0),1)),""),"")</f>
        <v/>
      </c>
      <c r="N3249" s="362" t="str">
        <f>IFERROR(IF(LEN(INDEX(PlansAndNotes!$D$6:$D$4005,ROW(B3249)-ROW($C$3)))=0,"",INDEX(PlansAndNotes!$D$6:$D$4005,ROW(B3249)-ROW($C$3))),"")</f>
        <v/>
      </c>
      <c r="O3249" s="165" t="str">
        <f t="shared" si="342"/>
        <v/>
      </c>
      <c r="P3249" s="363" t="str">
        <f>IFERROR(IF(LEN(INDEX(PlansAndNotes!$E$6:$E$4005,ROW(B3249)-ROW($C$3)))=0,"",INDEX(PlansAndNotes!$E$6:$E$4005,ROW(B3249)-ROW($C$3))),"")</f>
        <v/>
      </c>
      <c r="Q3249" s="363" t="str">
        <f>IFERROR(IF(LEN(INDEX(PlansAndNotes!$G$6:$G$4005,ROW(B3249)-ROW($C$3)))=0,"",INDEX(PlansAndNotes!$G$6:$G$4005,ROW(B3249)-ROW($C$3))),"")</f>
        <v/>
      </c>
      <c r="R3249" s="361" t="str">
        <f>IFERROR(IF(LEN(D3249)&gt;0,IF(LEN(INDEX(AdressBook!$C$6:$C$25,MATCH(D3249,AdressBook!$B$6:$B$25,0),1))=0,"",INDEX(AdressBook!$C$6:$C$25,MATCH(D3249,AdressBook!$B$6:$B$25,0),1)),""),"")</f>
        <v/>
      </c>
      <c r="S3249" s="165">
        <f>IF(LEN(C3249)&gt;0,IFERROR(IF(MATCH(C3249,C3250:$C$4004,0)&gt;0,-1,ROW(S3249)-ROW($S$3)),ROW(S3249)-ROW($S$3)),-1)</f>
        <v>-1</v>
      </c>
      <c r="T3249" s="165">
        <f t="shared" si="343"/>
        <v>0</v>
      </c>
      <c r="U3249" s="165" t="str">
        <f t="shared" si="344"/>
        <v/>
      </c>
      <c r="V3249" s="165" t="str">
        <f>IFERROR(IF(OR(C3249="",S3249&lt;0),"",IF(SUBTOTAL(3,C3249:C3249)=0,-1,SUBTOTAL(3,$C$4:C3249))),"")</f>
        <v/>
      </c>
      <c r="W3249" s="156" t="str">
        <f t="array" ref="W3249">IF(LEN(C3249)&gt;0,IFERROR(IF(MATCH(C3249,$C$3:$C3248,0)&gt;0,N3249-INDEX($N$3:N3248,SUMPRODUCT(MAX(ROW($C$3:$C3248)*(C3249=$C$3:$C3248)))-2,1),""),""),"")</f>
        <v/>
      </c>
      <c r="X3249" s="156">
        <f t="shared" ca="1" si="345"/>
        <v>1</v>
      </c>
      <c r="Y3249" s="156">
        <f t="shared" ca="1" si="346"/>
        <v>1</v>
      </c>
    </row>
    <row r="3250" spans="2:25" hidden="1" x14ac:dyDescent="0.25">
      <c r="B3250" s="390" t="str">
        <f>IFERROR(IF(LEN(INDEX(PlansAndNotes!$B$6:$B$2005,ROW(A3250)-ROW($B$3)))=0,"",INDEX(PlansAndNotes!$B$6:$B$2005,ROW(A3250)-ROW($B$3))),"")</f>
        <v/>
      </c>
      <c r="C3250" s="387" t="str">
        <f t="shared" si="347"/>
        <v/>
      </c>
      <c r="D3250" s="361" t="str">
        <f>IFERROR(IF(LEN(C3250)&gt;0,IF(LEN(INDEX(TasksList!$C$6:$C$25,MATCH(C3250,TasksList!$B$6:$B$25,0),1))=0,"",INDEX(TasksList!$C$6:$C$25,MATCH(C3250,TasksList!$B$6:$B$25,0),1)),""),"")</f>
        <v/>
      </c>
      <c r="E3250" s="361" t="str">
        <f>IFERROR(IF(LEN(C3250)&gt;0,IF(LEN(INDEX(TasksList!$F$6:$F$25,MATCH(C3250,TasksList!$B$6:$B$25,0),1))=0,"not set!",INDEX(TasksList!$F$6:$F$25,MATCH(C3250,TasksList!$B$6:$B$25,0),1)),""),"")</f>
        <v/>
      </c>
      <c r="F3250" s="360" t="str">
        <f>IFERROR(IF(LEN(D3250)&gt;0,IF(LEN(INDEX(AdressBook!$D$6:$D$25,MATCH(D3250,AdressBook!$B$6:$B$25,0),1))=0,"",INDEX(AdressBook!$D$6:$D$25,MATCH(D3250,AdressBook!$B$6:$B$25,0),1)),""),"")</f>
        <v/>
      </c>
      <c r="G3250" s="361" t="str">
        <f>IFERROR(IF(LEN(INDEX(PlansAndNotes!$F$6:$F$4005,ROW(B3250)-ROW($C$3)))=0,"",INDEX(PlansAndNotes!$F$6:$F$4005,ROW(B3250)-ROW($C$3))),"")</f>
        <v/>
      </c>
      <c r="H3250" s="361" t="str">
        <f>IFERROR(IF(LEN(C3250)&gt;0,IF(LEN(INDEX(TasksList!$G$6:$G$25,MATCH(C3250,TasksList!$B$6:$B$25,0),1))=0,"",INDEX(TasksList!$G$6:$G$25,MATCH(C3250,TasksList!$B$6:$B$25,0),1)),""),"")</f>
        <v/>
      </c>
      <c r="N3250" s="362" t="str">
        <f>IFERROR(IF(LEN(INDEX(PlansAndNotes!$D$6:$D$4005,ROW(B3250)-ROW($C$3)))=0,"",INDEX(PlansAndNotes!$D$6:$D$4005,ROW(B3250)-ROW($C$3))),"")</f>
        <v/>
      </c>
      <c r="O3250" s="165" t="str">
        <f t="shared" si="342"/>
        <v/>
      </c>
      <c r="P3250" s="363" t="str">
        <f>IFERROR(IF(LEN(INDEX(PlansAndNotes!$E$6:$E$4005,ROW(B3250)-ROW($C$3)))=0,"",INDEX(PlansAndNotes!$E$6:$E$4005,ROW(B3250)-ROW($C$3))),"")</f>
        <v/>
      </c>
      <c r="Q3250" s="363" t="str">
        <f>IFERROR(IF(LEN(INDEX(PlansAndNotes!$G$6:$G$4005,ROW(B3250)-ROW($C$3)))=0,"",INDEX(PlansAndNotes!$G$6:$G$4005,ROW(B3250)-ROW($C$3))),"")</f>
        <v/>
      </c>
      <c r="R3250" s="361" t="str">
        <f>IFERROR(IF(LEN(D3250)&gt;0,IF(LEN(INDEX(AdressBook!$C$6:$C$25,MATCH(D3250,AdressBook!$B$6:$B$25,0),1))=0,"",INDEX(AdressBook!$C$6:$C$25,MATCH(D3250,AdressBook!$B$6:$B$25,0),1)),""),"")</f>
        <v/>
      </c>
      <c r="S3250" s="165">
        <f>IF(LEN(C3250)&gt;0,IFERROR(IF(MATCH(C3250,C3251:$C$4004,0)&gt;0,-1,ROW(S3250)-ROW($S$3)),ROW(S3250)-ROW($S$3)),-1)</f>
        <v>-1</v>
      </c>
      <c r="T3250" s="165">
        <f t="shared" si="343"/>
        <v>0</v>
      </c>
      <c r="U3250" s="165" t="str">
        <f t="shared" si="344"/>
        <v/>
      </c>
      <c r="V3250" s="165" t="str">
        <f>IFERROR(IF(OR(C3250="",S3250&lt;0),"",IF(SUBTOTAL(3,C3250:C3250)=0,-1,SUBTOTAL(3,$C$4:C3250))),"")</f>
        <v/>
      </c>
      <c r="W3250" s="156" t="str">
        <f t="array" ref="W3250">IF(LEN(C3250)&gt;0,IFERROR(IF(MATCH(C3250,$C$3:$C3249,0)&gt;0,N3250-INDEX($N$3:N3249,SUMPRODUCT(MAX(ROW($C$3:$C3249)*(C3250=$C$3:$C3249)))-2,1),""),""),"")</f>
        <v/>
      </c>
      <c r="X3250" s="156">
        <f t="shared" ca="1" si="345"/>
        <v>1</v>
      </c>
      <c r="Y3250" s="156">
        <f t="shared" ca="1" si="346"/>
        <v>1</v>
      </c>
    </row>
    <row r="3251" spans="2:25" hidden="1" x14ac:dyDescent="0.25">
      <c r="B3251" s="390" t="str">
        <f>IFERROR(IF(LEN(INDEX(PlansAndNotes!$B$6:$B$2005,ROW(A3251)-ROW($B$3)))=0,"",INDEX(PlansAndNotes!$B$6:$B$2005,ROW(A3251)-ROW($B$3))),"")</f>
        <v/>
      </c>
      <c r="C3251" s="387" t="str">
        <f t="shared" si="347"/>
        <v/>
      </c>
      <c r="D3251" s="361" t="str">
        <f>IFERROR(IF(LEN(C3251)&gt;0,IF(LEN(INDEX(TasksList!$C$6:$C$25,MATCH(C3251,TasksList!$B$6:$B$25,0),1))=0,"",INDEX(TasksList!$C$6:$C$25,MATCH(C3251,TasksList!$B$6:$B$25,0),1)),""),"")</f>
        <v/>
      </c>
      <c r="E3251" s="361" t="str">
        <f>IFERROR(IF(LEN(C3251)&gt;0,IF(LEN(INDEX(TasksList!$F$6:$F$25,MATCH(C3251,TasksList!$B$6:$B$25,0),1))=0,"not set!",INDEX(TasksList!$F$6:$F$25,MATCH(C3251,TasksList!$B$6:$B$25,0),1)),""),"")</f>
        <v/>
      </c>
      <c r="F3251" s="360" t="str">
        <f>IFERROR(IF(LEN(D3251)&gt;0,IF(LEN(INDEX(AdressBook!$D$6:$D$25,MATCH(D3251,AdressBook!$B$6:$B$25,0),1))=0,"",INDEX(AdressBook!$D$6:$D$25,MATCH(D3251,AdressBook!$B$6:$B$25,0),1)),""),"")</f>
        <v/>
      </c>
      <c r="G3251" s="361" t="str">
        <f>IFERROR(IF(LEN(INDEX(PlansAndNotes!$F$6:$F$4005,ROW(B3251)-ROW($C$3)))=0,"",INDEX(PlansAndNotes!$F$6:$F$4005,ROW(B3251)-ROW($C$3))),"")</f>
        <v/>
      </c>
      <c r="H3251" s="361" t="str">
        <f>IFERROR(IF(LEN(C3251)&gt;0,IF(LEN(INDEX(TasksList!$G$6:$G$25,MATCH(C3251,TasksList!$B$6:$B$25,0),1))=0,"",INDEX(TasksList!$G$6:$G$25,MATCH(C3251,TasksList!$B$6:$B$25,0),1)),""),"")</f>
        <v/>
      </c>
      <c r="N3251" s="362" t="str">
        <f>IFERROR(IF(LEN(INDEX(PlansAndNotes!$D$6:$D$4005,ROW(B3251)-ROW($C$3)))=0,"",INDEX(PlansAndNotes!$D$6:$D$4005,ROW(B3251)-ROW($C$3))),"")</f>
        <v/>
      </c>
      <c r="O3251" s="165" t="str">
        <f t="shared" si="342"/>
        <v/>
      </c>
      <c r="P3251" s="363" t="str">
        <f>IFERROR(IF(LEN(INDEX(PlansAndNotes!$E$6:$E$4005,ROW(B3251)-ROW($C$3)))=0,"",INDEX(PlansAndNotes!$E$6:$E$4005,ROW(B3251)-ROW($C$3))),"")</f>
        <v/>
      </c>
      <c r="Q3251" s="363" t="str">
        <f>IFERROR(IF(LEN(INDEX(PlansAndNotes!$G$6:$G$4005,ROW(B3251)-ROW($C$3)))=0,"",INDEX(PlansAndNotes!$G$6:$G$4005,ROW(B3251)-ROW($C$3))),"")</f>
        <v/>
      </c>
      <c r="R3251" s="361" t="str">
        <f>IFERROR(IF(LEN(D3251)&gt;0,IF(LEN(INDEX(AdressBook!$C$6:$C$25,MATCH(D3251,AdressBook!$B$6:$B$25,0),1))=0,"",INDEX(AdressBook!$C$6:$C$25,MATCH(D3251,AdressBook!$B$6:$B$25,0),1)),""),"")</f>
        <v/>
      </c>
      <c r="S3251" s="165">
        <f>IF(LEN(C3251)&gt;0,IFERROR(IF(MATCH(C3251,C3252:$C$4004,0)&gt;0,-1,ROW(S3251)-ROW($S$3)),ROW(S3251)-ROW($S$3)),-1)</f>
        <v>-1</v>
      </c>
      <c r="T3251" s="165">
        <f t="shared" si="343"/>
        <v>0</v>
      </c>
      <c r="U3251" s="165" t="str">
        <f t="shared" si="344"/>
        <v/>
      </c>
      <c r="V3251" s="165" t="str">
        <f>IFERROR(IF(OR(C3251="",S3251&lt;0),"",IF(SUBTOTAL(3,C3251:C3251)=0,-1,SUBTOTAL(3,$C$4:C3251))),"")</f>
        <v/>
      </c>
      <c r="W3251" s="156" t="str">
        <f t="array" ref="W3251">IF(LEN(C3251)&gt;0,IFERROR(IF(MATCH(C3251,$C$3:$C3250,0)&gt;0,N3251-INDEX($N$3:N3250,SUMPRODUCT(MAX(ROW($C$3:$C3250)*(C3251=$C$3:$C3250)))-2,1),""),""),"")</f>
        <v/>
      </c>
      <c r="X3251" s="156">
        <f t="shared" ca="1" si="345"/>
        <v>1</v>
      </c>
      <c r="Y3251" s="156">
        <f t="shared" ca="1" si="346"/>
        <v>1</v>
      </c>
    </row>
    <row r="3252" spans="2:25" hidden="1" x14ac:dyDescent="0.25">
      <c r="B3252" s="390" t="str">
        <f>IFERROR(IF(LEN(INDEX(PlansAndNotes!$B$6:$B$2005,ROW(A3252)-ROW($B$3)))=0,"",INDEX(PlansAndNotes!$B$6:$B$2005,ROW(A3252)-ROW($B$3))),"")</f>
        <v/>
      </c>
      <c r="C3252" s="387" t="str">
        <f t="shared" si="347"/>
        <v/>
      </c>
      <c r="D3252" s="361" t="str">
        <f>IFERROR(IF(LEN(C3252)&gt;0,IF(LEN(INDEX(TasksList!$C$6:$C$25,MATCH(C3252,TasksList!$B$6:$B$25,0),1))=0,"",INDEX(TasksList!$C$6:$C$25,MATCH(C3252,TasksList!$B$6:$B$25,0),1)),""),"")</f>
        <v/>
      </c>
      <c r="E3252" s="361" t="str">
        <f>IFERROR(IF(LEN(C3252)&gt;0,IF(LEN(INDEX(TasksList!$F$6:$F$25,MATCH(C3252,TasksList!$B$6:$B$25,0),1))=0,"not set!",INDEX(TasksList!$F$6:$F$25,MATCH(C3252,TasksList!$B$6:$B$25,0),1)),""),"")</f>
        <v/>
      </c>
      <c r="F3252" s="360" t="str">
        <f>IFERROR(IF(LEN(D3252)&gt;0,IF(LEN(INDEX(AdressBook!$D$6:$D$25,MATCH(D3252,AdressBook!$B$6:$B$25,0),1))=0,"",INDEX(AdressBook!$D$6:$D$25,MATCH(D3252,AdressBook!$B$6:$B$25,0),1)),""),"")</f>
        <v/>
      </c>
      <c r="G3252" s="361" t="str">
        <f>IFERROR(IF(LEN(INDEX(PlansAndNotes!$F$6:$F$4005,ROW(B3252)-ROW($C$3)))=0,"",INDEX(PlansAndNotes!$F$6:$F$4005,ROW(B3252)-ROW($C$3))),"")</f>
        <v/>
      </c>
      <c r="H3252" s="361" t="str">
        <f>IFERROR(IF(LEN(C3252)&gt;0,IF(LEN(INDEX(TasksList!$G$6:$G$25,MATCH(C3252,TasksList!$B$6:$B$25,0),1))=0,"",INDEX(TasksList!$G$6:$G$25,MATCH(C3252,TasksList!$B$6:$B$25,0),1)),""),"")</f>
        <v/>
      </c>
      <c r="N3252" s="362" t="str">
        <f>IFERROR(IF(LEN(INDEX(PlansAndNotes!$D$6:$D$4005,ROW(B3252)-ROW($C$3)))=0,"",INDEX(PlansAndNotes!$D$6:$D$4005,ROW(B3252)-ROW($C$3))),"")</f>
        <v/>
      </c>
      <c r="O3252" s="165" t="str">
        <f t="shared" si="342"/>
        <v/>
      </c>
      <c r="P3252" s="363" t="str">
        <f>IFERROR(IF(LEN(INDEX(PlansAndNotes!$E$6:$E$4005,ROW(B3252)-ROW($C$3)))=0,"",INDEX(PlansAndNotes!$E$6:$E$4005,ROW(B3252)-ROW($C$3))),"")</f>
        <v/>
      </c>
      <c r="Q3252" s="363" t="str">
        <f>IFERROR(IF(LEN(INDEX(PlansAndNotes!$G$6:$G$4005,ROW(B3252)-ROW($C$3)))=0,"",INDEX(PlansAndNotes!$G$6:$G$4005,ROW(B3252)-ROW($C$3))),"")</f>
        <v/>
      </c>
      <c r="R3252" s="361" t="str">
        <f>IFERROR(IF(LEN(D3252)&gt;0,IF(LEN(INDEX(AdressBook!$C$6:$C$25,MATCH(D3252,AdressBook!$B$6:$B$25,0),1))=0,"",INDEX(AdressBook!$C$6:$C$25,MATCH(D3252,AdressBook!$B$6:$B$25,0),1)),""),"")</f>
        <v/>
      </c>
      <c r="S3252" s="165">
        <f>IF(LEN(C3252)&gt;0,IFERROR(IF(MATCH(C3252,C3253:$C$4004,0)&gt;0,-1,ROW(S3252)-ROW($S$3)),ROW(S3252)-ROW($S$3)),-1)</f>
        <v>-1</v>
      </c>
      <c r="T3252" s="165">
        <f t="shared" si="343"/>
        <v>0</v>
      </c>
      <c r="U3252" s="165" t="str">
        <f t="shared" si="344"/>
        <v/>
      </c>
      <c r="V3252" s="165" t="str">
        <f>IFERROR(IF(OR(C3252="",S3252&lt;0),"",IF(SUBTOTAL(3,C3252:C3252)=0,-1,SUBTOTAL(3,$C$4:C3252))),"")</f>
        <v/>
      </c>
      <c r="W3252" s="156" t="str">
        <f t="array" ref="W3252">IF(LEN(C3252)&gt;0,IFERROR(IF(MATCH(C3252,$C$3:$C3251,0)&gt;0,N3252-INDEX($N$3:N3251,SUMPRODUCT(MAX(ROW($C$3:$C3251)*(C3252=$C$3:$C3251)))-2,1),""),""),"")</f>
        <v/>
      </c>
      <c r="X3252" s="156">
        <f t="shared" ca="1" si="345"/>
        <v>1</v>
      </c>
      <c r="Y3252" s="156">
        <f t="shared" ca="1" si="346"/>
        <v>1</v>
      </c>
    </row>
    <row r="3253" spans="2:25" hidden="1" x14ac:dyDescent="0.25">
      <c r="B3253" s="390" t="str">
        <f>IFERROR(IF(LEN(INDEX(PlansAndNotes!$B$6:$B$2005,ROW(A3253)-ROW($B$3)))=0,"",INDEX(PlansAndNotes!$B$6:$B$2005,ROW(A3253)-ROW($B$3))),"")</f>
        <v/>
      </c>
      <c r="C3253" s="387" t="str">
        <f t="shared" si="347"/>
        <v/>
      </c>
      <c r="D3253" s="361" t="str">
        <f>IFERROR(IF(LEN(C3253)&gt;0,IF(LEN(INDEX(TasksList!$C$6:$C$25,MATCH(C3253,TasksList!$B$6:$B$25,0),1))=0,"",INDEX(TasksList!$C$6:$C$25,MATCH(C3253,TasksList!$B$6:$B$25,0),1)),""),"")</f>
        <v/>
      </c>
      <c r="E3253" s="361" t="str">
        <f>IFERROR(IF(LEN(C3253)&gt;0,IF(LEN(INDEX(TasksList!$F$6:$F$25,MATCH(C3253,TasksList!$B$6:$B$25,0),1))=0,"not set!",INDEX(TasksList!$F$6:$F$25,MATCH(C3253,TasksList!$B$6:$B$25,0),1)),""),"")</f>
        <v/>
      </c>
      <c r="F3253" s="360" t="str">
        <f>IFERROR(IF(LEN(D3253)&gt;0,IF(LEN(INDEX(AdressBook!$D$6:$D$25,MATCH(D3253,AdressBook!$B$6:$B$25,0),1))=0,"",INDEX(AdressBook!$D$6:$D$25,MATCH(D3253,AdressBook!$B$6:$B$25,0),1)),""),"")</f>
        <v/>
      </c>
      <c r="G3253" s="361" t="str">
        <f>IFERROR(IF(LEN(INDEX(PlansAndNotes!$F$6:$F$4005,ROW(B3253)-ROW($C$3)))=0,"",INDEX(PlansAndNotes!$F$6:$F$4005,ROW(B3253)-ROW($C$3))),"")</f>
        <v/>
      </c>
      <c r="H3253" s="361" t="str">
        <f>IFERROR(IF(LEN(C3253)&gt;0,IF(LEN(INDEX(TasksList!$G$6:$G$25,MATCH(C3253,TasksList!$B$6:$B$25,0),1))=0,"",INDEX(TasksList!$G$6:$G$25,MATCH(C3253,TasksList!$B$6:$B$25,0),1)),""),"")</f>
        <v/>
      </c>
      <c r="N3253" s="362" t="str">
        <f>IFERROR(IF(LEN(INDEX(PlansAndNotes!$D$6:$D$4005,ROW(B3253)-ROW($C$3)))=0,"",INDEX(PlansAndNotes!$D$6:$D$4005,ROW(B3253)-ROW($C$3))),"")</f>
        <v/>
      </c>
      <c r="O3253" s="165" t="str">
        <f t="shared" si="342"/>
        <v/>
      </c>
      <c r="P3253" s="363" t="str">
        <f>IFERROR(IF(LEN(INDEX(PlansAndNotes!$E$6:$E$4005,ROW(B3253)-ROW($C$3)))=0,"",INDEX(PlansAndNotes!$E$6:$E$4005,ROW(B3253)-ROW($C$3))),"")</f>
        <v/>
      </c>
      <c r="Q3253" s="363" t="str">
        <f>IFERROR(IF(LEN(INDEX(PlansAndNotes!$G$6:$G$4005,ROW(B3253)-ROW($C$3)))=0,"",INDEX(PlansAndNotes!$G$6:$G$4005,ROW(B3253)-ROW($C$3))),"")</f>
        <v/>
      </c>
      <c r="R3253" s="361" t="str">
        <f>IFERROR(IF(LEN(D3253)&gt;0,IF(LEN(INDEX(AdressBook!$C$6:$C$25,MATCH(D3253,AdressBook!$B$6:$B$25,0),1))=0,"",INDEX(AdressBook!$C$6:$C$25,MATCH(D3253,AdressBook!$B$6:$B$25,0),1)),""),"")</f>
        <v/>
      </c>
      <c r="S3253" s="165">
        <f>IF(LEN(C3253)&gt;0,IFERROR(IF(MATCH(C3253,C3254:$C$4004,0)&gt;0,-1,ROW(S3253)-ROW($S$3)),ROW(S3253)-ROW($S$3)),-1)</f>
        <v>-1</v>
      </c>
      <c r="T3253" s="165">
        <f t="shared" si="343"/>
        <v>0</v>
      </c>
      <c r="U3253" s="165" t="str">
        <f t="shared" si="344"/>
        <v/>
      </c>
      <c r="V3253" s="165" t="str">
        <f>IFERROR(IF(OR(C3253="",S3253&lt;0),"",IF(SUBTOTAL(3,C3253:C3253)=0,-1,SUBTOTAL(3,$C$4:C3253))),"")</f>
        <v/>
      </c>
      <c r="W3253" s="156" t="str">
        <f t="array" ref="W3253">IF(LEN(C3253)&gt;0,IFERROR(IF(MATCH(C3253,$C$3:$C3252,0)&gt;0,N3253-INDEX($N$3:N3252,SUMPRODUCT(MAX(ROW($C$3:$C3252)*(C3253=$C$3:$C3252)))-2,1),""),""),"")</f>
        <v/>
      </c>
      <c r="X3253" s="156">
        <f t="shared" ca="1" si="345"/>
        <v>1</v>
      </c>
      <c r="Y3253" s="156">
        <f t="shared" ca="1" si="346"/>
        <v>1</v>
      </c>
    </row>
    <row r="3254" spans="2:25" hidden="1" x14ac:dyDescent="0.25">
      <c r="B3254" s="390" t="str">
        <f>IFERROR(IF(LEN(INDEX(PlansAndNotes!$B$6:$B$2005,ROW(A3254)-ROW($B$3)))=0,"",INDEX(PlansAndNotes!$B$6:$B$2005,ROW(A3254)-ROW($B$3))),"")</f>
        <v/>
      </c>
      <c r="C3254" s="387" t="str">
        <f t="shared" si="347"/>
        <v/>
      </c>
      <c r="D3254" s="361" t="str">
        <f>IFERROR(IF(LEN(C3254)&gt;0,IF(LEN(INDEX(TasksList!$C$6:$C$25,MATCH(C3254,TasksList!$B$6:$B$25,0),1))=0,"",INDEX(TasksList!$C$6:$C$25,MATCH(C3254,TasksList!$B$6:$B$25,0),1)),""),"")</f>
        <v/>
      </c>
      <c r="E3254" s="361" t="str">
        <f>IFERROR(IF(LEN(C3254)&gt;0,IF(LEN(INDEX(TasksList!$F$6:$F$25,MATCH(C3254,TasksList!$B$6:$B$25,0),1))=0,"not set!",INDEX(TasksList!$F$6:$F$25,MATCH(C3254,TasksList!$B$6:$B$25,0),1)),""),"")</f>
        <v/>
      </c>
      <c r="F3254" s="360" t="str">
        <f>IFERROR(IF(LEN(D3254)&gt;0,IF(LEN(INDEX(AdressBook!$D$6:$D$25,MATCH(D3254,AdressBook!$B$6:$B$25,0),1))=0,"",INDEX(AdressBook!$D$6:$D$25,MATCH(D3254,AdressBook!$B$6:$B$25,0),1)),""),"")</f>
        <v/>
      </c>
      <c r="G3254" s="361" t="str">
        <f>IFERROR(IF(LEN(INDEX(PlansAndNotes!$F$6:$F$4005,ROW(B3254)-ROW($C$3)))=0,"",INDEX(PlansAndNotes!$F$6:$F$4005,ROW(B3254)-ROW($C$3))),"")</f>
        <v/>
      </c>
      <c r="H3254" s="361" t="str">
        <f>IFERROR(IF(LEN(C3254)&gt;0,IF(LEN(INDEX(TasksList!$G$6:$G$25,MATCH(C3254,TasksList!$B$6:$B$25,0),1))=0,"",INDEX(TasksList!$G$6:$G$25,MATCH(C3254,TasksList!$B$6:$B$25,0),1)),""),"")</f>
        <v/>
      </c>
      <c r="N3254" s="362" t="str">
        <f>IFERROR(IF(LEN(INDEX(PlansAndNotes!$D$6:$D$4005,ROW(B3254)-ROW($C$3)))=0,"",INDEX(PlansAndNotes!$D$6:$D$4005,ROW(B3254)-ROW($C$3))),"")</f>
        <v/>
      </c>
      <c r="O3254" s="165" t="str">
        <f t="shared" si="342"/>
        <v/>
      </c>
      <c r="P3254" s="363" t="str">
        <f>IFERROR(IF(LEN(INDEX(PlansAndNotes!$E$6:$E$4005,ROW(B3254)-ROW($C$3)))=0,"",INDEX(PlansAndNotes!$E$6:$E$4005,ROW(B3254)-ROW($C$3))),"")</f>
        <v/>
      </c>
      <c r="Q3254" s="363" t="str">
        <f>IFERROR(IF(LEN(INDEX(PlansAndNotes!$G$6:$G$4005,ROW(B3254)-ROW($C$3)))=0,"",INDEX(PlansAndNotes!$G$6:$G$4005,ROW(B3254)-ROW($C$3))),"")</f>
        <v/>
      </c>
      <c r="R3254" s="361" t="str">
        <f>IFERROR(IF(LEN(D3254)&gt;0,IF(LEN(INDEX(AdressBook!$C$6:$C$25,MATCH(D3254,AdressBook!$B$6:$B$25,0),1))=0,"",INDEX(AdressBook!$C$6:$C$25,MATCH(D3254,AdressBook!$B$6:$B$25,0),1)),""),"")</f>
        <v/>
      </c>
      <c r="S3254" s="165">
        <f>IF(LEN(C3254)&gt;0,IFERROR(IF(MATCH(C3254,C3255:$C$4004,0)&gt;0,-1,ROW(S3254)-ROW($S$3)),ROW(S3254)-ROW($S$3)),-1)</f>
        <v>-1</v>
      </c>
      <c r="T3254" s="165">
        <f t="shared" si="343"/>
        <v>0</v>
      </c>
      <c r="U3254" s="165" t="str">
        <f t="shared" si="344"/>
        <v/>
      </c>
      <c r="V3254" s="165" t="str">
        <f>IFERROR(IF(OR(C3254="",S3254&lt;0),"",IF(SUBTOTAL(3,C3254:C3254)=0,-1,SUBTOTAL(3,$C$4:C3254))),"")</f>
        <v/>
      </c>
      <c r="W3254" s="156" t="str">
        <f t="array" ref="W3254">IF(LEN(C3254)&gt;0,IFERROR(IF(MATCH(C3254,$C$3:$C3253,0)&gt;0,N3254-INDEX($N$3:N3253,SUMPRODUCT(MAX(ROW($C$3:$C3253)*(C3254=$C$3:$C3253)))-2,1),""),""),"")</f>
        <v/>
      </c>
      <c r="X3254" s="156">
        <f t="shared" ca="1" si="345"/>
        <v>1</v>
      </c>
      <c r="Y3254" s="156">
        <f t="shared" ca="1" si="346"/>
        <v>1</v>
      </c>
    </row>
    <row r="3255" spans="2:25" hidden="1" x14ac:dyDescent="0.25">
      <c r="B3255" s="390" t="str">
        <f>IFERROR(IF(LEN(INDEX(PlansAndNotes!$B$6:$B$2005,ROW(A3255)-ROW($B$3)))=0,"",INDEX(PlansAndNotes!$B$6:$B$2005,ROW(A3255)-ROW($B$3))),"")</f>
        <v/>
      </c>
      <c r="C3255" s="387" t="str">
        <f t="shared" si="347"/>
        <v/>
      </c>
      <c r="D3255" s="361" t="str">
        <f>IFERROR(IF(LEN(C3255)&gt;0,IF(LEN(INDEX(TasksList!$C$6:$C$25,MATCH(C3255,TasksList!$B$6:$B$25,0),1))=0,"",INDEX(TasksList!$C$6:$C$25,MATCH(C3255,TasksList!$B$6:$B$25,0),1)),""),"")</f>
        <v/>
      </c>
      <c r="E3255" s="361" t="str">
        <f>IFERROR(IF(LEN(C3255)&gt;0,IF(LEN(INDEX(TasksList!$F$6:$F$25,MATCH(C3255,TasksList!$B$6:$B$25,0),1))=0,"not set!",INDEX(TasksList!$F$6:$F$25,MATCH(C3255,TasksList!$B$6:$B$25,0),1)),""),"")</f>
        <v/>
      </c>
      <c r="F3255" s="360" t="str">
        <f>IFERROR(IF(LEN(D3255)&gt;0,IF(LEN(INDEX(AdressBook!$D$6:$D$25,MATCH(D3255,AdressBook!$B$6:$B$25,0),1))=0,"",INDEX(AdressBook!$D$6:$D$25,MATCH(D3255,AdressBook!$B$6:$B$25,0),1)),""),"")</f>
        <v/>
      </c>
      <c r="G3255" s="361" t="str">
        <f>IFERROR(IF(LEN(INDEX(PlansAndNotes!$F$6:$F$4005,ROW(B3255)-ROW($C$3)))=0,"",INDEX(PlansAndNotes!$F$6:$F$4005,ROW(B3255)-ROW($C$3))),"")</f>
        <v/>
      </c>
      <c r="H3255" s="361" t="str">
        <f>IFERROR(IF(LEN(C3255)&gt;0,IF(LEN(INDEX(TasksList!$G$6:$G$25,MATCH(C3255,TasksList!$B$6:$B$25,0),1))=0,"",INDEX(TasksList!$G$6:$G$25,MATCH(C3255,TasksList!$B$6:$B$25,0),1)),""),"")</f>
        <v/>
      </c>
      <c r="N3255" s="362" t="str">
        <f>IFERROR(IF(LEN(INDEX(PlansAndNotes!$D$6:$D$4005,ROW(B3255)-ROW($C$3)))=0,"",INDEX(PlansAndNotes!$D$6:$D$4005,ROW(B3255)-ROW($C$3))),"")</f>
        <v/>
      </c>
      <c r="O3255" s="165" t="str">
        <f t="shared" si="342"/>
        <v/>
      </c>
      <c r="P3255" s="363" t="str">
        <f>IFERROR(IF(LEN(INDEX(PlansAndNotes!$E$6:$E$4005,ROW(B3255)-ROW($C$3)))=0,"",INDEX(PlansAndNotes!$E$6:$E$4005,ROW(B3255)-ROW($C$3))),"")</f>
        <v/>
      </c>
      <c r="Q3255" s="363" t="str">
        <f>IFERROR(IF(LEN(INDEX(PlansAndNotes!$G$6:$G$4005,ROW(B3255)-ROW($C$3)))=0,"",INDEX(PlansAndNotes!$G$6:$G$4005,ROW(B3255)-ROW($C$3))),"")</f>
        <v/>
      </c>
      <c r="R3255" s="361" t="str">
        <f>IFERROR(IF(LEN(D3255)&gt;0,IF(LEN(INDEX(AdressBook!$C$6:$C$25,MATCH(D3255,AdressBook!$B$6:$B$25,0),1))=0,"",INDEX(AdressBook!$C$6:$C$25,MATCH(D3255,AdressBook!$B$6:$B$25,0),1)),""),"")</f>
        <v/>
      </c>
      <c r="S3255" s="165">
        <f>IF(LEN(C3255)&gt;0,IFERROR(IF(MATCH(C3255,C3256:$C$4004,0)&gt;0,-1,ROW(S3255)-ROW($S$3)),ROW(S3255)-ROW($S$3)),-1)</f>
        <v>-1</v>
      </c>
      <c r="T3255" s="165">
        <f t="shared" si="343"/>
        <v>0</v>
      </c>
      <c r="U3255" s="165" t="str">
        <f t="shared" si="344"/>
        <v/>
      </c>
      <c r="V3255" s="165" t="str">
        <f>IFERROR(IF(OR(C3255="",S3255&lt;0),"",IF(SUBTOTAL(3,C3255:C3255)=0,-1,SUBTOTAL(3,$C$4:C3255))),"")</f>
        <v/>
      </c>
      <c r="W3255" s="156" t="str">
        <f t="array" ref="W3255">IF(LEN(C3255)&gt;0,IFERROR(IF(MATCH(C3255,$C$3:$C3254,0)&gt;0,N3255-INDEX($N$3:N3254,SUMPRODUCT(MAX(ROW($C$3:$C3254)*(C3255=$C$3:$C3254)))-2,1),""),""),"")</f>
        <v/>
      </c>
      <c r="X3255" s="156">
        <f t="shared" ca="1" si="345"/>
        <v>1</v>
      </c>
      <c r="Y3255" s="156">
        <f t="shared" ca="1" si="346"/>
        <v>1</v>
      </c>
    </row>
    <row r="3256" spans="2:25" hidden="1" x14ac:dyDescent="0.25">
      <c r="B3256" s="390" t="str">
        <f>IFERROR(IF(LEN(INDEX(PlansAndNotes!$B$6:$B$2005,ROW(A3256)-ROW($B$3)))=0,"",INDEX(PlansAndNotes!$B$6:$B$2005,ROW(A3256)-ROW($B$3))),"")</f>
        <v/>
      </c>
      <c r="C3256" s="387" t="str">
        <f t="shared" si="347"/>
        <v/>
      </c>
      <c r="D3256" s="361" t="str">
        <f>IFERROR(IF(LEN(C3256)&gt;0,IF(LEN(INDEX(TasksList!$C$6:$C$25,MATCH(C3256,TasksList!$B$6:$B$25,0),1))=0,"",INDEX(TasksList!$C$6:$C$25,MATCH(C3256,TasksList!$B$6:$B$25,0),1)),""),"")</f>
        <v/>
      </c>
      <c r="E3256" s="361" t="str">
        <f>IFERROR(IF(LEN(C3256)&gt;0,IF(LEN(INDEX(TasksList!$F$6:$F$25,MATCH(C3256,TasksList!$B$6:$B$25,0),1))=0,"not set!",INDEX(TasksList!$F$6:$F$25,MATCH(C3256,TasksList!$B$6:$B$25,0),1)),""),"")</f>
        <v/>
      </c>
      <c r="F3256" s="360" t="str">
        <f>IFERROR(IF(LEN(D3256)&gt;0,IF(LEN(INDEX(AdressBook!$D$6:$D$25,MATCH(D3256,AdressBook!$B$6:$B$25,0),1))=0,"",INDEX(AdressBook!$D$6:$D$25,MATCH(D3256,AdressBook!$B$6:$B$25,0),1)),""),"")</f>
        <v/>
      </c>
      <c r="G3256" s="361" t="str">
        <f>IFERROR(IF(LEN(INDEX(PlansAndNotes!$F$6:$F$4005,ROW(B3256)-ROW($C$3)))=0,"",INDEX(PlansAndNotes!$F$6:$F$4005,ROW(B3256)-ROW($C$3))),"")</f>
        <v/>
      </c>
      <c r="H3256" s="361" t="str">
        <f>IFERROR(IF(LEN(C3256)&gt;0,IF(LEN(INDEX(TasksList!$G$6:$G$25,MATCH(C3256,TasksList!$B$6:$B$25,0),1))=0,"",INDEX(TasksList!$G$6:$G$25,MATCH(C3256,TasksList!$B$6:$B$25,0),1)),""),"")</f>
        <v/>
      </c>
      <c r="N3256" s="362" t="str">
        <f>IFERROR(IF(LEN(INDEX(PlansAndNotes!$D$6:$D$4005,ROW(B3256)-ROW($C$3)))=0,"",INDEX(PlansAndNotes!$D$6:$D$4005,ROW(B3256)-ROW($C$3))),"")</f>
        <v/>
      </c>
      <c r="O3256" s="165" t="str">
        <f t="shared" si="342"/>
        <v/>
      </c>
      <c r="P3256" s="363" t="str">
        <f>IFERROR(IF(LEN(INDEX(PlansAndNotes!$E$6:$E$4005,ROW(B3256)-ROW($C$3)))=0,"",INDEX(PlansAndNotes!$E$6:$E$4005,ROW(B3256)-ROW($C$3))),"")</f>
        <v/>
      </c>
      <c r="Q3256" s="363" t="str">
        <f>IFERROR(IF(LEN(INDEX(PlansAndNotes!$G$6:$G$4005,ROW(B3256)-ROW($C$3)))=0,"",INDEX(PlansAndNotes!$G$6:$G$4005,ROW(B3256)-ROW($C$3))),"")</f>
        <v/>
      </c>
      <c r="R3256" s="361" t="str">
        <f>IFERROR(IF(LEN(D3256)&gt;0,IF(LEN(INDEX(AdressBook!$C$6:$C$25,MATCH(D3256,AdressBook!$B$6:$B$25,0),1))=0,"",INDEX(AdressBook!$C$6:$C$25,MATCH(D3256,AdressBook!$B$6:$B$25,0),1)),""),"")</f>
        <v/>
      </c>
      <c r="S3256" s="165">
        <f>IF(LEN(C3256)&gt;0,IFERROR(IF(MATCH(C3256,C3257:$C$4004,0)&gt;0,-1,ROW(S3256)-ROW($S$3)),ROW(S3256)-ROW($S$3)),-1)</f>
        <v>-1</v>
      </c>
      <c r="T3256" s="165">
        <f t="shared" si="343"/>
        <v>0</v>
      </c>
      <c r="U3256" s="165" t="str">
        <f t="shared" si="344"/>
        <v/>
      </c>
      <c r="V3256" s="165" t="str">
        <f>IFERROR(IF(OR(C3256="",S3256&lt;0),"",IF(SUBTOTAL(3,C3256:C3256)=0,-1,SUBTOTAL(3,$C$4:C3256))),"")</f>
        <v/>
      </c>
      <c r="W3256" s="156" t="str">
        <f t="array" ref="W3256">IF(LEN(C3256)&gt;0,IFERROR(IF(MATCH(C3256,$C$3:$C3255,0)&gt;0,N3256-INDEX($N$3:N3255,SUMPRODUCT(MAX(ROW($C$3:$C3255)*(C3256=$C$3:$C3255)))-2,1),""),""),"")</f>
        <v/>
      </c>
      <c r="X3256" s="156">
        <f t="shared" ca="1" si="345"/>
        <v>1</v>
      </c>
      <c r="Y3256" s="156">
        <f t="shared" ca="1" si="346"/>
        <v>1</v>
      </c>
    </row>
    <row r="3257" spans="2:25" hidden="1" x14ac:dyDescent="0.25">
      <c r="B3257" s="390" t="str">
        <f>IFERROR(IF(LEN(INDEX(PlansAndNotes!$B$6:$B$2005,ROW(A3257)-ROW($B$3)))=0,"",INDEX(PlansAndNotes!$B$6:$B$2005,ROW(A3257)-ROW($B$3))),"")</f>
        <v/>
      </c>
      <c r="C3257" s="387" t="str">
        <f t="shared" si="347"/>
        <v/>
      </c>
      <c r="D3257" s="361" t="str">
        <f>IFERROR(IF(LEN(C3257)&gt;0,IF(LEN(INDEX(TasksList!$C$6:$C$25,MATCH(C3257,TasksList!$B$6:$B$25,0),1))=0,"",INDEX(TasksList!$C$6:$C$25,MATCH(C3257,TasksList!$B$6:$B$25,0),1)),""),"")</f>
        <v/>
      </c>
      <c r="E3257" s="361" t="str">
        <f>IFERROR(IF(LEN(C3257)&gt;0,IF(LEN(INDEX(TasksList!$F$6:$F$25,MATCH(C3257,TasksList!$B$6:$B$25,0),1))=0,"not set!",INDEX(TasksList!$F$6:$F$25,MATCH(C3257,TasksList!$B$6:$B$25,0),1)),""),"")</f>
        <v/>
      </c>
      <c r="F3257" s="360" t="str">
        <f>IFERROR(IF(LEN(D3257)&gt;0,IF(LEN(INDEX(AdressBook!$D$6:$D$25,MATCH(D3257,AdressBook!$B$6:$B$25,0),1))=0,"",INDEX(AdressBook!$D$6:$D$25,MATCH(D3257,AdressBook!$B$6:$B$25,0),1)),""),"")</f>
        <v/>
      </c>
      <c r="G3257" s="361" t="str">
        <f>IFERROR(IF(LEN(INDEX(PlansAndNotes!$F$6:$F$4005,ROW(B3257)-ROW($C$3)))=0,"",INDEX(PlansAndNotes!$F$6:$F$4005,ROW(B3257)-ROW($C$3))),"")</f>
        <v/>
      </c>
      <c r="H3257" s="361" t="str">
        <f>IFERROR(IF(LEN(C3257)&gt;0,IF(LEN(INDEX(TasksList!$G$6:$G$25,MATCH(C3257,TasksList!$B$6:$B$25,0),1))=0,"",INDEX(TasksList!$G$6:$G$25,MATCH(C3257,TasksList!$B$6:$B$25,0),1)),""),"")</f>
        <v/>
      </c>
      <c r="N3257" s="362" t="str">
        <f>IFERROR(IF(LEN(INDEX(PlansAndNotes!$D$6:$D$4005,ROW(B3257)-ROW($C$3)))=0,"",INDEX(PlansAndNotes!$D$6:$D$4005,ROW(B3257)-ROW($C$3))),"")</f>
        <v/>
      </c>
      <c r="O3257" s="165" t="str">
        <f t="shared" si="342"/>
        <v/>
      </c>
      <c r="P3257" s="363" t="str">
        <f>IFERROR(IF(LEN(INDEX(PlansAndNotes!$E$6:$E$4005,ROW(B3257)-ROW($C$3)))=0,"",INDEX(PlansAndNotes!$E$6:$E$4005,ROW(B3257)-ROW($C$3))),"")</f>
        <v/>
      </c>
      <c r="Q3257" s="363" t="str">
        <f>IFERROR(IF(LEN(INDEX(PlansAndNotes!$G$6:$G$4005,ROW(B3257)-ROW($C$3)))=0,"",INDEX(PlansAndNotes!$G$6:$G$4005,ROW(B3257)-ROW($C$3))),"")</f>
        <v/>
      </c>
      <c r="R3257" s="361" t="str">
        <f>IFERROR(IF(LEN(D3257)&gt;0,IF(LEN(INDEX(AdressBook!$C$6:$C$25,MATCH(D3257,AdressBook!$B$6:$B$25,0),1))=0,"",INDEX(AdressBook!$C$6:$C$25,MATCH(D3257,AdressBook!$B$6:$B$25,0),1)),""),"")</f>
        <v/>
      </c>
      <c r="S3257" s="165">
        <f>IF(LEN(C3257)&gt;0,IFERROR(IF(MATCH(C3257,C3258:$C$4004,0)&gt;0,-1,ROW(S3257)-ROW($S$3)),ROW(S3257)-ROW($S$3)),-1)</f>
        <v>-1</v>
      </c>
      <c r="T3257" s="165">
        <f t="shared" si="343"/>
        <v>0</v>
      </c>
      <c r="U3257" s="165" t="str">
        <f t="shared" si="344"/>
        <v/>
      </c>
      <c r="V3257" s="165" t="str">
        <f>IFERROR(IF(OR(C3257="",S3257&lt;0),"",IF(SUBTOTAL(3,C3257:C3257)=0,-1,SUBTOTAL(3,$C$4:C3257))),"")</f>
        <v/>
      </c>
      <c r="W3257" s="156" t="str">
        <f t="array" ref="W3257">IF(LEN(C3257)&gt;0,IFERROR(IF(MATCH(C3257,$C$3:$C3256,0)&gt;0,N3257-INDEX($N$3:N3256,SUMPRODUCT(MAX(ROW($C$3:$C3256)*(C3257=$C$3:$C3256)))-2,1),""),""),"")</f>
        <v/>
      </c>
      <c r="X3257" s="156">
        <f t="shared" ca="1" si="345"/>
        <v>1</v>
      </c>
      <c r="Y3257" s="156">
        <f t="shared" ca="1" si="346"/>
        <v>1</v>
      </c>
    </row>
    <row r="3258" spans="2:25" hidden="1" x14ac:dyDescent="0.25">
      <c r="B3258" s="390" t="str">
        <f>IFERROR(IF(LEN(INDEX(PlansAndNotes!$B$6:$B$2005,ROW(A3258)-ROW($B$3)))=0,"",INDEX(PlansAndNotes!$B$6:$B$2005,ROW(A3258)-ROW($B$3))),"")</f>
        <v/>
      </c>
      <c r="C3258" s="387" t="str">
        <f t="shared" si="347"/>
        <v/>
      </c>
      <c r="D3258" s="361" t="str">
        <f>IFERROR(IF(LEN(C3258)&gt;0,IF(LEN(INDEX(TasksList!$C$6:$C$25,MATCH(C3258,TasksList!$B$6:$B$25,0),1))=0,"",INDEX(TasksList!$C$6:$C$25,MATCH(C3258,TasksList!$B$6:$B$25,0),1)),""),"")</f>
        <v/>
      </c>
      <c r="E3258" s="361" t="str">
        <f>IFERROR(IF(LEN(C3258)&gt;0,IF(LEN(INDEX(TasksList!$F$6:$F$25,MATCH(C3258,TasksList!$B$6:$B$25,0),1))=0,"not set!",INDEX(TasksList!$F$6:$F$25,MATCH(C3258,TasksList!$B$6:$B$25,0),1)),""),"")</f>
        <v/>
      </c>
      <c r="F3258" s="360" t="str">
        <f>IFERROR(IF(LEN(D3258)&gt;0,IF(LEN(INDEX(AdressBook!$D$6:$D$25,MATCH(D3258,AdressBook!$B$6:$B$25,0),1))=0,"",INDEX(AdressBook!$D$6:$D$25,MATCH(D3258,AdressBook!$B$6:$B$25,0),1)),""),"")</f>
        <v/>
      </c>
      <c r="G3258" s="361" t="str">
        <f>IFERROR(IF(LEN(INDEX(PlansAndNotes!$F$6:$F$4005,ROW(B3258)-ROW($C$3)))=0,"",INDEX(PlansAndNotes!$F$6:$F$4005,ROW(B3258)-ROW($C$3))),"")</f>
        <v/>
      </c>
      <c r="H3258" s="361" t="str">
        <f>IFERROR(IF(LEN(C3258)&gt;0,IF(LEN(INDEX(TasksList!$G$6:$G$25,MATCH(C3258,TasksList!$B$6:$B$25,0),1))=0,"",INDEX(TasksList!$G$6:$G$25,MATCH(C3258,TasksList!$B$6:$B$25,0),1)),""),"")</f>
        <v/>
      </c>
      <c r="N3258" s="362" t="str">
        <f>IFERROR(IF(LEN(INDEX(PlansAndNotes!$D$6:$D$4005,ROW(B3258)-ROW($C$3)))=0,"",INDEX(PlansAndNotes!$D$6:$D$4005,ROW(B3258)-ROW($C$3))),"")</f>
        <v/>
      </c>
      <c r="O3258" s="165" t="str">
        <f t="shared" si="342"/>
        <v/>
      </c>
      <c r="P3258" s="363" t="str">
        <f>IFERROR(IF(LEN(INDEX(PlansAndNotes!$E$6:$E$4005,ROW(B3258)-ROW($C$3)))=0,"",INDEX(PlansAndNotes!$E$6:$E$4005,ROW(B3258)-ROW($C$3))),"")</f>
        <v/>
      </c>
      <c r="Q3258" s="363" t="str">
        <f>IFERROR(IF(LEN(INDEX(PlansAndNotes!$G$6:$G$4005,ROW(B3258)-ROW($C$3)))=0,"",INDEX(PlansAndNotes!$G$6:$G$4005,ROW(B3258)-ROW($C$3))),"")</f>
        <v/>
      </c>
      <c r="R3258" s="361" t="str">
        <f>IFERROR(IF(LEN(D3258)&gt;0,IF(LEN(INDEX(AdressBook!$C$6:$C$25,MATCH(D3258,AdressBook!$B$6:$B$25,0),1))=0,"",INDEX(AdressBook!$C$6:$C$25,MATCH(D3258,AdressBook!$B$6:$B$25,0),1)),""),"")</f>
        <v/>
      </c>
      <c r="S3258" s="165">
        <f>IF(LEN(C3258)&gt;0,IFERROR(IF(MATCH(C3258,C3259:$C$4004,0)&gt;0,-1,ROW(S3258)-ROW($S$3)),ROW(S3258)-ROW($S$3)),-1)</f>
        <v>-1</v>
      </c>
      <c r="T3258" s="165">
        <f t="shared" si="343"/>
        <v>0</v>
      </c>
      <c r="U3258" s="165" t="str">
        <f t="shared" si="344"/>
        <v/>
      </c>
      <c r="V3258" s="165" t="str">
        <f>IFERROR(IF(OR(C3258="",S3258&lt;0),"",IF(SUBTOTAL(3,C3258:C3258)=0,-1,SUBTOTAL(3,$C$4:C3258))),"")</f>
        <v/>
      </c>
      <c r="W3258" s="156" t="str">
        <f t="array" ref="W3258">IF(LEN(C3258)&gt;0,IFERROR(IF(MATCH(C3258,$C$3:$C3257,0)&gt;0,N3258-INDEX($N$3:N3257,SUMPRODUCT(MAX(ROW($C$3:$C3257)*(C3258=$C$3:$C3257)))-2,1),""),""),"")</f>
        <v/>
      </c>
      <c r="X3258" s="156">
        <f t="shared" ca="1" si="345"/>
        <v>1</v>
      </c>
      <c r="Y3258" s="156">
        <f t="shared" ca="1" si="346"/>
        <v>1</v>
      </c>
    </row>
    <row r="3259" spans="2:25" hidden="1" x14ac:dyDescent="0.25">
      <c r="B3259" s="390" t="str">
        <f>IFERROR(IF(LEN(INDEX(PlansAndNotes!$B$6:$B$2005,ROW(A3259)-ROW($B$3)))=0,"",INDEX(PlansAndNotes!$B$6:$B$2005,ROW(A3259)-ROW($B$3))),"")</f>
        <v/>
      </c>
      <c r="C3259" s="387" t="str">
        <f t="shared" si="347"/>
        <v/>
      </c>
      <c r="D3259" s="361" t="str">
        <f>IFERROR(IF(LEN(C3259)&gt;0,IF(LEN(INDEX(TasksList!$C$6:$C$25,MATCH(C3259,TasksList!$B$6:$B$25,0),1))=0,"",INDEX(TasksList!$C$6:$C$25,MATCH(C3259,TasksList!$B$6:$B$25,0),1)),""),"")</f>
        <v/>
      </c>
      <c r="E3259" s="361" t="str">
        <f>IFERROR(IF(LEN(C3259)&gt;0,IF(LEN(INDEX(TasksList!$F$6:$F$25,MATCH(C3259,TasksList!$B$6:$B$25,0),1))=0,"not set!",INDEX(TasksList!$F$6:$F$25,MATCH(C3259,TasksList!$B$6:$B$25,0),1)),""),"")</f>
        <v/>
      </c>
      <c r="F3259" s="360" t="str">
        <f>IFERROR(IF(LEN(D3259)&gt;0,IF(LEN(INDEX(AdressBook!$D$6:$D$25,MATCH(D3259,AdressBook!$B$6:$B$25,0),1))=0,"",INDEX(AdressBook!$D$6:$D$25,MATCH(D3259,AdressBook!$B$6:$B$25,0),1)),""),"")</f>
        <v/>
      </c>
      <c r="G3259" s="361" t="str">
        <f>IFERROR(IF(LEN(INDEX(PlansAndNotes!$F$6:$F$4005,ROW(B3259)-ROW($C$3)))=0,"",INDEX(PlansAndNotes!$F$6:$F$4005,ROW(B3259)-ROW($C$3))),"")</f>
        <v/>
      </c>
      <c r="H3259" s="361" t="str">
        <f>IFERROR(IF(LEN(C3259)&gt;0,IF(LEN(INDEX(TasksList!$G$6:$G$25,MATCH(C3259,TasksList!$B$6:$B$25,0),1))=0,"",INDEX(TasksList!$G$6:$G$25,MATCH(C3259,TasksList!$B$6:$B$25,0),1)),""),"")</f>
        <v/>
      </c>
      <c r="N3259" s="362" t="str">
        <f>IFERROR(IF(LEN(INDEX(PlansAndNotes!$D$6:$D$4005,ROW(B3259)-ROW($C$3)))=0,"",INDEX(PlansAndNotes!$D$6:$D$4005,ROW(B3259)-ROW($C$3))),"")</f>
        <v/>
      </c>
      <c r="O3259" s="165" t="str">
        <f t="shared" si="342"/>
        <v/>
      </c>
      <c r="P3259" s="363" t="str">
        <f>IFERROR(IF(LEN(INDEX(PlansAndNotes!$E$6:$E$4005,ROW(B3259)-ROW($C$3)))=0,"",INDEX(PlansAndNotes!$E$6:$E$4005,ROW(B3259)-ROW($C$3))),"")</f>
        <v/>
      </c>
      <c r="Q3259" s="363" t="str">
        <f>IFERROR(IF(LEN(INDEX(PlansAndNotes!$G$6:$G$4005,ROW(B3259)-ROW($C$3)))=0,"",INDEX(PlansAndNotes!$G$6:$G$4005,ROW(B3259)-ROW($C$3))),"")</f>
        <v/>
      </c>
      <c r="R3259" s="361" t="str">
        <f>IFERROR(IF(LEN(D3259)&gt;0,IF(LEN(INDEX(AdressBook!$C$6:$C$25,MATCH(D3259,AdressBook!$B$6:$B$25,0),1))=0,"",INDEX(AdressBook!$C$6:$C$25,MATCH(D3259,AdressBook!$B$6:$B$25,0),1)),""),"")</f>
        <v/>
      </c>
      <c r="S3259" s="165">
        <f>IF(LEN(C3259)&gt;0,IFERROR(IF(MATCH(C3259,C3260:$C$4004,0)&gt;0,-1,ROW(S3259)-ROW($S$3)),ROW(S3259)-ROW($S$3)),-1)</f>
        <v>-1</v>
      </c>
      <c r="T3259" s="165">
        <f t="shared" si="343"/>
        <v>0</v>
      </c>
      <c r="U3259" s="165" t="str">
        <f t="shared" si="344"/>
        <v/>
      </c>
      <c r="V3259" s="165" t="str">
        <f>IFERROR(IF(OR(C3259="",S3259&lt;0),"",IF(SUBTOTAL(3,C3259:C3259)=0,-1,SUBTOTAL(3,$C$4:C3259))),"")</f>
        <v/>
      </c>
      <c r="W3259" s="156" t="str">
        <f t="array" ref="W3259">IF(LEN(C3259)&gt;0,IFERROR(IF(MATCH(C3259,$C$3:$C3258,0)&gt;0,N3259-INDEX($N$3:N3258,SUMPRODUCT(MAX(ROW($C$3:$C3258)*(C3259=$C$3:$C3258)))-2,1),""),""),"")</f>
        <v/>
      </c>
      <c r="X3259" s="156">
        <f t="shared" ca="1" si="345"/>
        <v>1</v>
      </c>
      <c r="Y3259" s="156">
        <f t="shared" ca="1" si="346"/>
        <v>1</v>
      </c>
    </row>
    <row r="3260" spans="2:25" hidden="1" x14ac:dyDescent="0.25">
      <c r="B3260" s="390" t="str">
        <f>IFERROR(IF(LEN(INDEX(PlansAndNotes!$B$6:$B$2005,ROW(A3260)-ROW($B$3)))=0,"",INDEX(PlansAndNotes!$B$6:$B$2005,ROW(A3260)-ROW($B$3))),"")</f>
        <v/>
      </c>
      <c r="C3260" s="387" t="str">
        <f t="shared" si="347"/>
        <v/>
      </c>
      <c r="D3260" s="361" t="str">
        <f>IFERROR(IF(LEN(C3260)&gt;0,IF(LEN(INDEX(TasksList!$C$6:$C$25,MATCH(C3260,TasksList!$B$6:$B$25,0),1))=0,"",INDEX(TasksList!$C$6:$C$25,MATCH(C3260,TasksList!$B$6:$B$25,0),1)),""),"")</f>
        <v/>
      </c>
      <c r="E3260" s="361" t="str">
        <f>IFERROR(IF(LEN(C3260)&gt;0,IF(LEN(INDEX(TasksList!$F$6:$F$25,MATCH(C3260,TasksList!$B$6:$B$25,0),1))=0,"not set!",INDEX(TasksList!$F$6:$F$25,MATCH(C3260,TasksList!$B$6:$B$25,0),1)),""),"")</f>
        <v/>
      </c>
      <c r="F3260" s="360" t="str">
        <f>IFERROR(IF(LEN(D3260)&gt;0,IF(LEN(INDEX(AdressBook!$D$6:$D$25,MATCH(D3260,AdressBook!$B$6:$B$25,0),1))=0,"",INDEX(AdressBook!$D$6:$D$25,MATCH(D3260,AdressBook!$B$6:$B$25,0),1)),""),"")</f>
        <v/>
      </c>
      <c r="G3260" s="361" t="str">
        <f>IFERROR(IF(LEN(INDEX(PlansAndNotes!$F$6:$F$4005,ROW(B3260)-ROW($C$3)))=0,"",INDEX(PlansAndNotes!$F$6:$F$4005,ROW(B3260)-ROW($C$3))),"")</f>
        <v/>
      </c>
      <c r="H3260" s="361" t="str">
        <f>IFERROR(IF(LEN(C3260)&gt;0,IF(LEN(INDEX(TasksList!$G$6:$G$25,MATCH(C3260,TasksList!$B$6:$B$25,0),1))=0,"",INDEX(TasksList!$G$6:$G$25,MATCH(C3260,TasksList!$B$6:$B$25,0),1)),""),"")</f>
        <v/>
      </c>
      <c r="N3260" s="362" t="str">
        <f>IFERROR(IF(LEN(INDEX(PlansAndNotes!$D$6:$D$4005,ROW(B3260)-ROW($C$3)))=0,"",INDEX(PlansAndNotes!$D$6:$D$4005,ROW(B3260)-ROW($C$3))),"")</f>
        <v/>
      </c>
      <c r="O3260" s="165" t="str">
        <f t="shared" si="342"/>
        <v/>
      </c>
      <c r="P3260" s="363" t="str">
        <f>IFERROR(IF(LEN(INDEX(PlansAndNotes!$E$6:$E$4005,ROW(B3260)-ROW($C$3)))=0,"",INDEX(PlansAndNotes!$E$6:$E$4005,ROW(B3260)-ROW($C$3))),"")</f>
        <v/>
      </c>
      <c r="Q3260" s="363" t="str">
        <f>IFERROR(IF(LEN(INDEX(PlansAndNotes!$G$6:$G$4005,ROW(B3260)-ROW($C$3)))=0,"",INDEX(PlansAndNotes!$G$6:$G$4005,ROW(B3260)-ROW($C$3))),"")</f>
        <v/>
      </c>
      <c r="R3260" s="361" t="str">
        <f>IFERROR(IF(LEN(D3260)&gt;0,IF(LEN(INDEX(AdressBook!$C$6:$C$25,MATCH(D3260,AdressBook!$B$6:$B$25,0),1))=0,"",INDEX(AdressBook!$C$6:$C$25,MATCH(D3260,AdressBook!$B$6:$B$25,0),1)),""),"")</f>
        <v/>
      </c>
      <c r="S3260" s="165">
        <f>IF(LEN(C3260)&gt;0,IFERROR(IF(MATCH(C3260,C3261:$C$4004,0)&gt;0,-1,ROW(S3260)-ROW($S$3)),ROW(S3260)-ROW($S$3)),-1)</f>
        <v>-1</v>
      </c>
      <c r="T3260" s="165">
        <f t="shared" si="343"/>
        <v>0</v>
      </c>
      <c r="U3260" s="165" t="str">
        <f t="shared" si="344"/>
        <v/>
      </c>
      <c r="V3260" s="165" t="str">
        <f>IFERROR(IF(OR(C3260="",S3260&lt;0),"",IF(SUBTOTAL(3,C3260:C3260)=0,-1,SUBTOTAL(3,$C$4:C3260))),"")</f>
        <v/>
      </c>
      <c r="W3260" s="156" t="str">
        <f t="array" ref="W3260">IF(LEN(C3260)&gt;0,IFERROR(IF(MATCH(C3260,$C$3:$C3259,0)&gt;0,N3260-INDEX($N$3:N3259,SUMPRODUCT(MAX(ROW($C$3:$C3259)*(C3260=$C$3:$C3259)))-2,1),""),""),"")</f>
        <v/>
      </c>
      <c r="X3260" s="156">
        <f t="shared" ca="1" si="345"/>
        <v>1</v>
      </c>
      <c r="Y3260" s="156">
        <f t="shared" ca="1" si="346"/>
        <v>1</v>
      </c>
    </row>
    <row r="3261" spans="2:25" hidden="1" x14ac:dyDescent="0.25">
      <c r="B3261" s="390" t="str">
        <f>IFERROR(IF(LEN(INDEX(PlansAndNotes!$B$6:$B$2005,ROW(A3261)-ROW($B$3)))=0,"",INDEX(PlansAndNotes!$B$6:$B$2005,ROW(A3261)-ROW($B$3))),"")</f>
        <v/>
      </c>
      <c r="C3261" s="387" t="str">
        <f t="shared" si="347"/>
        <v/>
      </c>
      <c r="D3261" s="361" t="str">
        <f>IFERROR(IF(LEN(C3261)&gt;0,IF(LEN(INDEX(TasksList!$C$6:$C$25,MATCH(C3261,TasksList!$B$6:$B$25,0),1))=0,"",INDEX(TasksList!$C$6:$C$25,MATCH(C3261,TasksList!$B$6:$B$25,0),1)),""),"")</f>
        <v/>
      </c>
      <c r="E3261" s="361" t="str">
        <f>IFERROR(IF(LEN(C3261)&gt;0,IF(LEN(INDEX(TasksList!$F$6:$F$25,MATCH(C3261,TasksList!$B$6:$B$25,0),1))=0,"not set!",INDEX(TasksList!$F$6:$F$25,MATCH(C3261,TasksList!$B$6:$B$25,0),1)),""),"")</f>
        <v/>
      </c>
      <c r="F3261" s="360" t="str">
        <f>IFERROR(IF(LEN(D3261)&gt;0,IF(LEN(INDEX(AdressBook!$D$6:$D$25,MATCH(D3261,AdressBook!$B$6:$B$25,0),1))=0,"",INDEX(AdressBook!$D$6:$D$25,MATCH(D3261,AdressBook!$B$6:$B$25,0),1)),""),"")</f>
        <v/>
      </c>
      <c r="G3261" s="361" t="str">
        <f>IFERROR(IF(LEN(INDEX(PlansAndNotes!$F$6:$F$4005,ROW(B3261)-ROW($C$3)))=0,"",INDEX(PlansAndNotes!$F$6:$F$4005,ROW(B3261)-ROW($C$3))),"")</f>
        <v/>
      </c>
      <c r="H3261" s="361" t="str">
        <f>IFERROR(IF(LEN(C3261)&gt;0,IF(LEN(INDEX(TasksList!$G$6:$G$25,MATCH(C3261,TasksList!$B$6:$B$25,0),1))=0,"",INDEX(TasksList!$G$6:$G$25,MATCH(C3261,TasksList!$B$6:$B$25,0),1)),""),"")</f>
        <v/>
      </c>
      <c r="N3261" s="362" t="str">
        <f>IFERROR(IF(LEN(INDEX(PlansAndNotes!$D$6:$D$4005,ROW(B3261)-ROW($C$3)))=0,"",INDEX(PlansAndNotes!$D$6:$D$4005,ROW(B3261)-ROW($C$3))),"")</f>
        <v/>
      </c>
      <c r="O3261" s="165" t="str">
        <f t="shared" si="342"/>
        <v/>
      </c>
      <c r="P3261" s="363" t="str">
        <f>IFERROR(IF(LEN(INDEX(PlansAndNotes!$E$6:$E$4005,ROW(B3261)-ROW($C$3)))=0,"",INDEX(PlansAndNotes!$E$6:$E$4005,ROW(B3261)-ROW($C$3))),"")</f>
        <v/>
      </c>
      <c r="Q3261" s="363" t="str">
        <f>IFERROR(IF(LEN(INDEX(PlansAndNotes!$G$6:$G$4005,ROW(B3261)-ROW($C$3)))=0,"",INDEX(PlansAndNotes!$G$6:$G$4005,ROW(B3261)-ROW($C$3))),"")</f>
        <v/>
      </c>
      <c r="R3261" s="361" t="str">
        <f>IFERROR(IF(LEN(D3261)&gt;0,IF(LEN(INDEX(AdressBook!$C$6:$C$25,MATCH(D3261,AdressBook!$B$6:$B$25,0),1))=0,"",INDEX(AdressBook!$C$6:$C$25,MATCH(D3261,AdressBook!$B$6:$B$25,0),1)),""),"")</f>
        <v/>
      </c>
      <c r="S3261" s="165">
        <f>IF(LEN(C3261)&gt;0,IFERROR(IF(MATCH(C3261,C3262:$C$4004,0)&gt;0,-1,ROW(S3261)-ROW($S$3)),ROW(S3261)-ROW($S$3)),-1)</f>
        <v>-1</v>
      </c>
      <c r="T3261" s="165">
        <f t="shared" si="343"/>
        <v>0</v>
      </c>
      <c r="U3261" s="165" t="str">
        <f t="shared" si="344"/>
        <v/>
      </c>
      <c r="V3261" s="165" t="str">
        <f>IFERROR(IF(OR(C3261="",S3261&lt;0),"",IF(SUBTOTAL(3,C3261:C3261)=0,-1,SUBTOTAL(3,$C$4:C3261))),"")</f>
        <v/>
      </c>
      <c r="W3261" s="156" t="str">
        <f t="array" ref="W3261">IF(LEN(C3261)&gt;0,IFERROR(IF(MATCH(C3261,$C$3:$C3260,0)&gt;0,N3261-INDEX($N$3:N3260,SUMPRODUCT(MAX(ROW($C$3:$C3260)*(C3261=$C$3:$C3260)))-2,1),""),""),"")</f>
        <v/>
      </c>
      <c r="X3261" s="156">
        <f t="shared" ca="1" si="345"/>
        <v>1</v>
      </c>
      <c r="Y3261" s="156">
        <f t="shared" ca="1" si="346"/>
        <v>1</v>
      </c>
    </row>
    <row r="3262" spans="2:25" hidden="1" x14ac:dyDescent="0.25">
      <c r="B3262" s="390" t="str">
        <f>IFERROR(IF(LEN(INDEX(PlansAndNotes!$B$6:$B$2005,ROW(A3262)-ROW($B$3)))=0,"",INDEX(PlansAndNotes!$B$6:$B$2005,ROW(A3262)-ROW($B$3))),"")</f>
        <v/>
      </c>
      <c r="C3262" s="387" t="str">
        <f t="shared" si="347"/>
        <v/>
      </c>
      <c r="D3262" s="361" t="str">
        <f>IFERROR(IF(LEN(C3262)&gt;0,IF(LEN(INDEX(TasksList!$C$6:$C$25,MATCH(C3262,TasksList!$B$6:$B$25,0),1))=0,"",INDEX(TasksList!$C$6:$C$25,MATCH(C3262,TasksList!$B$6:$B$25,0),1)),""),"")</f>
        <v/>
      </c>
      <c r="E3262" s="361" t="str">
        <f>IFERROR(IF(LEN(C3262)&gt;0,IF(LEN(INDEX(TasksList!$F$6:$F$25,MATCH(C3262,TasksList!$B$6:$B$25,0),1))=0,"not set!",INDEX(TasksList!$F$6:$F$25,MATCH(C3262,TasksList!$B$6:$B$25,0),1)),""),"")</f>
        <v/>
      </c>
      <c r="F3262" s="360" t="str">
        <f>IFERROR(IF(LEN(D3262)&gt;0,IF(LEN(INDEX(AdressBook!$D$6:$D$25,MATCH(D3262,AdressBook!$B$6:$B$25,0),1))=0,"",INDEX(AdressBook!$D$6:$D$25,MATCH(D3262,AdressBook!$B$6:$B$25,0),1)),""),"")</f>
        <v/>
      </c>
      <c r="G3262" s="361" t="str">
        <f>IFERROR(IF(LEN(INDEX(PlansAndNotes!$F$6:$F$4005,ROW(B3262)-ROW($C$3)))=0,"",INDEX(PlansAndNotes!$F$6:$F$4005,ROW(B3262)-ROW($C$3))),"")</f>
        <v/>
      </c>
      <c r="H3262" s="361" t="str">
        <f>IFERROR(IF(LEN(C3262)&gt;0,IF(LEN(INDEX(TasksList!$G$6:$G$25,MATCH(C3262,TasksList!$B$6:$B$25,0),1))=0,"",INDEX(TasksList!$G$6:$G$25,MATCH(C3262,TasksList!$B$6:$B$25,0),1)),""),"")</f>
        <v/>
      </c>
      <c r="N3262" s="362" t="str">
        <f>IFERROR(IF(LEN(INDEX(PlansAndNotes!$D$6:$D$4005,ROW(B3262)-ROW($C$3)))=0,"",INDEX(PlansAndNotes!$D$6:$D$4005,ROW(B3262)-ROW($C$3))),"")</f>
        <v/>
      </c>
      <c r="O3262" s="165" t="str">
        <f t="shared" si="342"/>
        <v/>
      </c>
      <c r="P3262" s="363" t="str">
        <f>IFERROR(IF(LEN(INDEX(PlansAndNotes!$E$6:$E$4005,ROW(B3262)-ROW($C$3)))=0,"",INDEX(PlansAndNotes!$E$6:$E$4005,ROW(B3262)-ROW($C$3))),"")</f>
        <v/>
      </c>
      <c r="Q3262" s="363" t="str">
        <f>IFERROR(IF(LEN(INDEX(PlansAndNotes!$G$6:$G$4005,ROW(B3262)-ROW($C$3)))=0,"",INDEX(PlansAndNotes!$G$6:$G$4005,ROW(B3262)-ROW($C$3))),"")</f>
        <v/>
      </c>
      <c r="R3262" s="361" t="str">
        <f>IFERROR(IF(LEN(D3262)&gt;0,IF(LEN(INDEX(AdressBook!$C$6:$C$25,MATCH(D3262,AdressBook!$B$6:$B$25,0),1))=0,"",INDEX(AdressBook!$C$6:$C$25,MATCH(D3262,AdressBook!$B$6:$B$25,0),1)),""),"")</f>
        <v/>
      </c>
      <c r="S3262" s="165">
        <f>IF(LEN(C3262)&gt;0,IFERROR(IF(MATCH(C3262,C3263:$C$4004,0)&gt;0,-1,ROW(S3262)-ROW($S$3)),ROW(S3262)-ROW($S$3)),-1)</f>
        <v>-1</v>
      </c>
      <c r="T3262" s="165">
        <f t="shared" si="343"/>
        <v>0</v>
      </c>
      <c r="U3262" s="165" t="str">
        <f t="shared" si="344"/>
        <v/>
      </c>
      <c r="V3262" s="165" t="str">
        <f>IFERROR(IF(OR(C3262="",S3262&lt;0),"",IF(SUBTOTAL(3,C3262:C3262)=0,-1,SUBTOTAL(3,$C$4:C3262))),"")</f>
        <v/>
      </c>
      <c r="W3262" s="156" t="str">
        <f t="array" ref="W3262">IF(LEN(C3262)&gt;0,IFERROR(IF(MATCH(C3262,$C$3:$C3261,0)&gt;0,N3262-INDEX($N$3:N3261,SUMPRODUCT(MAX(ROW($C$3:$C3261)*(C3262=$C$3:$C3261)))-2,1),""),""),"")</f>
        <v/>
      </c>
      <c r="X3262" s="156">
        <f t="shared" ca="1" si="345"/>
        <v>1</v>
      </c>
      <c r="Y3262" s="156">
        <f t="shared" ca="1" si="346"/>
        <v>1</v>
      </c>
    </row>
    <row r="3263" spans="2:25" hidden="1" x14ac:dyDescent="0.25">
      <c r="B3263" s="390" t="str">
        <f>IFERROR(IF(LEN(INDEX(PlansAndNotes!$B$6:$B$2005,ROW(A3263)-ROW($B$3)))=0,"",INDEX(PlansAndNotes!$B$6:$B$2005,ROW(A3263)-ROW($B$3))),"")</f>
        <v/>
      </c>
      <c r="C3263" s="387" t="str">
        <f t="shared" si="347"/>
        <v/>
      </c>
      <c r="D3263" s="361" t="str">
        <f>IFERROR(IF(LEN(C3263)&gt;0,IF(LEN(INDEX(TasksList!$C$6:$C$25,MATCH(C3263,TasksList!$B$6:$B$25,0),1))=0,"",INDEX(TasksList!$C$6:$C$25,MATCH(C3263,TasksList!$B$6:$B$25,0),1)),""),"")</f>
        <v/>
      </c>
      <c r="E3263" s="361" t="str">
        <f>IFERROR(IF(LEN(C3263)&gt;0,IF(LEN(INDEX(TasksList!$F$6:$F$25,MATCH(C3263,TasksList!$B$6:$B$25,0),1))=0,"not set!",INDEX(TasksList!$F$6:$F$25,MATCH(C3263,TasksList!$B$6:$B$25,0),1)),""),"")</f>
        <v/>
      </c>
      <c r="F3263" s="360" t="str">
        <f>IFERROR(IF(LEN(D3263)&gt;0,IF(LEN(INDEX(AdressBook!$D$6:$D$25,MATCH(D3263,AdressBook!$B$6:$B$25,0),1))=0,"",INDEX(AdressBook!$D$6:$D$25,MATCH(D3263,AdressBook!$B$6:$B$25,0),1)),""),"")</f>
        <v/>
      </c>
      <c r="G3263" s="361" t="str">
        <f>IFERROR(IF(LEN(INDEX(PlansAndNotes!$F$6:$F$4005,ROW(B3263)-ROW($C$3)))=0,"",INDEX(PlansAndNotes!$F$6:$F$4005,ROW(B3263)-ROW($C$3))),"")</f>
        <v/>
      </c>
      <c r="H3263" s="361" t="str">
        <f>IFERROR(IF(LEN(C3263)&gt;0,IF(LEN(INDEX(TasksList!$G$6:$G$25,MATCH(C3263,TasksList!$B$6:$B$25,0),1))=0,"",INDEX(TasksList!$G$6:$G$25,MATCH(C3263,TasksList!$B$6:$B$25,0),1)),""),"")</f>
        <v/>
      </c>
      <c r="N3263" s="362" t="str">
        <f>IFERROR(IF(LEN(INDEX(PlansAndNotes!$D$6:$D$4005,ROW(B3263)-ROW($C$3)))=0,"",INDEX(PlansAndNotes!$D$6:$D$4005,ROW(B3263)-ROW($C$3))),"")</f>
        <v/>
      </c>
      <c r="O3263" s="165" t="str">
        <f t="shared" si="342"/>
        <v/>
      </c>
      <c r="P3263" s="363" t="str">
        <f>IFERROR(IF(LEN(INDEX(PlansAndNotes!$E$6:$E$4005,ROW(B3263)-ROW($C$3)))=0,"",INDEX(PlansAndNotes!$E$6:$E$4005,ROW(B3263)-ROW($C$3))),"")</f>
        <v/>
      </c>
      <c r="Q3263" s="363" t="str">
        <f>IFERROR(IF(LEN(INDEX(PlansAndNotes!$G$6:$G$4005,ROW(B3263)-ROW($C$3)))=0,"",INDEX(PlansAndNotes!$G$6:$G$4005,ROW(B3263)-ROW($C$3))),"")</f>
        <v/>
      </c>
      <c r="R3263" s="361" t="str">
        <f>IFERROR(IF(LEN(D3263)&gt;0,IF(LEN(INDEX(AdressBook!$C$6:$C$25,MATCH(D3263,AdressBook!$B$6:$B$25,0),1))=0,"",INDEX(AdressBook!$C$6:$C$25,MATCH(D3263,AdressBook!$B$6:$B$25,0),1)),""),"")</f>
        <v/>
      </c>
      <c r="S3263" s="165">
        <f>IF(LEN(C3263)&gt;0,IFERROR(IF(MATCH(C3263,C3264:$C$4004,0)&gt;0,-1,ROW(S3263)-ROW($S$3)),ROW(S3263)-ROW($S$3)),-1)</f>
        <v>-1</v>
      </c>
      <c r="T3263" s="165">
        <f t="shared" si="343"/>
        <v>0</v>
      </c>
      <c r="U3263" s="165" t="str">
        <f t="shared" si="344"/>
        <v/>
      </c>
      <c r="V3263" s="165" t="str">
        <f>IFERROR(IF(OR(C3263="",S3263&lt;0),"",IF(SUBTOTAL(3,C3263:C3263)=0,-1,SUBTOTAL(3,$C$4:C3263))),"")</f>
        <v/>
      </c>
      <c r="W3263" s="156" t="str">
        <f t="array" ref="W3263">IF(LEN(C3263)&gt;0,IFERROR(IF(MATCH(C3263,$C$3:$C3262,0)&gt;0,N3263-INDEX($N$3:N3262,SUMPRODUCT(MAX(ROW($C$3:$C3262)*(C3263=$C$3:$C3262)))-2,1),""),""),"")</f>
        <v/>
      </c>
      <c r="X3263" s="156">
        <f t="shared" ca="1" si="345"/>
        <v>1</v>
      </c>
      <c r="Y3263" s="156">
        <f t="shared" ca="1" si="346"/>
        <v>1</v>
      </c>
    </row>
    <row r="3264" spans="2:25" hidden="1" x14ac:dyDescent="0.25">
      <c r="B3264" s="390" t="str">
        <f>IFERROR(IF(LEN(INDEX(PlansAndNotes!$B$6:$B$2005,ROW(A3264)-ROW($B$3)))=0,"",INDEX(PlansAndNotes!$B$6:$B$2005,ROW(A3264)-ROW($B$3))),"")</f>
        <v/>
      </c>
      <c r="C3264" s="387" t="str">
        <f t="shared" si="347"/>
        <v/>
      </c>
      <c r="D3264" s="361" t="str">
        <f>IFERROR(IF(LEN(C3264)&gt;0,IF(LEN(INDEX(TasksList!$C$6:$C$25,MATCH(C3264,TasksList!$B$6:$B$25,0),1))=0,"",INDEX(TasksList!$C$6:$C$25,MATCH(C3264,TasksList!$B$6:$B$25,0),1)),""),"")</f>
        <v/>
      </c>
      <c r="E3264" s="361" t="str">
        <f>IFERROR(IF(LEN(C3264)&gt;0,IF(LEN(INDEX(TasksList!$F$6:$F$25,MATCH(C3264,TasksList!$B$6:$B$25,0),1))=0,"not set!",INDEX(TasksList!$F$6:$F$25,MATCH(C3264,TasksList!$B$6:$B$25,0),1)),""),"")</f>
        <v/>
      </c>
      <c r="F3264" s="360" t="str">
        <f>IFERROR(IF(LEN(D3264)&gt;0,IF(LEN(INDEX(AdressBook!$D$6:$D$25,MATCH(D3264,AdressBook!$B$6:$B$25,0),1))=0,"",INDEX(AdressBook!$D$6:$D$25,MATCH(D3264,AdressBook!$B$6:$B$25,0),1)),""),"")</f>
        <v/>
      </c>
      <c r="G3264" s="361" t="str">
        <f>IFERROR(IF(LEN(INDEX(PlansAndNotes!$F$6:$F$4005,ROW(B3264)-ROW($C$3)))=0,"",INDEX(PlansAndNotes!$F$6:$F$4005,ROW(B3264)-ROW($C$3))),"")</f>
        <v/>
      </c>
      <c r="H3264" s="361" t="str">
        <f>IFERROR(IF(LEN(C3264)&gt;0,IF(LEN(INDEX(TasksList!$G$6:$G$25,MATCH(C3264,TasksList!$B$6:$B$25,0),1))=0,"",INDEX(TasksList!$G$6:$G$25,MATCH(C3264,TasksList!$B$6:$B$25,0),1)),""),"")</f>
        <v/>
      </c>
      <c r="N3264" s="362" t="str">
        <f>IFERROR(IF(LEN(INDEX(PlansAndNotes!$D$6:$D$4005,ROW(B3264)-ROW($C$3)))=0,"",INDEX(PlansAndNotes!$D$6:$D$4005,ROW(B3264)-ROW($C$3))),"")</f>
        <v/>
      </c>
      <c r="O3264" s="165" t="str">
        <f t="shared" si="342"/>
        <v/>
      </c>
      <c r="P3264" s="363" t="str">
        <f>IFERROR(IF(LEN(INDEX(PlansAndNotes!$E$6:$E$4005,ROW(B3264)-ROW($C$3)))=0,"",INDEX(PlansAndNotes!$E$6:$E$4005,ROW(B3264)-ROW($C$3))),"")</f>
        <v/>
      </c>
      <c r="Q3264" s="363" t="str">
        <f>IFERROR(IF(LEN(INDEX(PlansAndNotes!$G$6:$G$4005,ROW(B3264)-ROW($C$3)))=0,"",INDEX(PlansAndNotes!$G$6:$G$4005,ROW(B3264)-ROW($C$3))),"")</f>
        <v/>
      </c>
      <c r="R3264" s="361" t="str">
        <f>IFERROR(IF(LEN(D3264)&gt;0,IF(LEN(INDEX(AdressBook!$C$6:$C$25,MATCH(D3264,AdressBook!$B$6:$B$25,0),1))=0,"",INDEX(AdressBook!$C$6:$C$25,MATCH(D3264,AdressBook!$B$6:$B$25,0),1)),""),"")</f>
        <v/>
      </c>
      <c r="S3264" s="165">
        <f>IF(LEN(C3264)&gt;0,IFERROR(IF(MATCH(C3264,C3265:$C$4004,0)&gt;0,-1,ROW(S3264)-ROW($S$3)),ROW(S3264)-ROW($S$3)),-1)</f>
        <v>-1</v>
      </c>
      <c r="T3264" s="165">
        <f t="shared" si="343"/>
        <v>0</v>
      </c>
      <c r="U3264" s="165" t="str">
        <f t="shared" si="344"/>
        <v/>
      </c>
      <c r="V3264" s="165" t="str">
        <f>IFERROR(IF(OR(C3264="",S3264&lt;0),"",IF(SUBTOTAL(3,C3264:C3264)=0,-1,SUBTOTAL(3,$C$4:C3264))),"")</f>
        <v/>
      </c>
      <c r="W3264" s="156" t="str">
        <f t="array" ref="W3264">IF(LEN(C3264)&gt;0,IFERROR(IF(MATCH(C3264,$C$3:$C3263,0)&gt;0,N3264-INDEX($N$3:N3263,SUMPRODUCT(MAX(ROW($C$3:$C3263)*(C3264=$C$3:$C3263)))-2,1),""),""),"")</f>
        <v/>
      </c>
      <c r="X3264" s="156">
        <f t="shared" ca="1" si="345"/>
        <v>1</v>
      </c>
      <c r="Y3264" s="156">
        <f t="shared" ca="1" si="346"/>
        <v>1</v>
      </c>
    </row>
    <row r="3265" spans="2:25" hidden="1" x14ac:dyDescent="0.25">
      <c r="B3265" s="390" t="str">
        <f>IFERROR(IF(LEN(INDEX(PlansAndNotes!$B$6:$B$2005,ROW(A3265)-ROW($B$3)))=0,"",INDEX(PlansAndNotes!$B$6:$B$2005,ROW(A3265)-ROW($B$3))),"")</f>
        <v/>
      </c>
      <c r="C3265" s="387" t="str">
        <f t="shared" si="347"/>
        <v/>
      </c>
      <c r="D3265" s="361" t="str">
        <f>IFERROR(IF(LEN(C3265)&gt;0,IF(LEN(INDEX(TasksList!$C$6:$C$25,MATCH(C3265,TasksList!$B$6:$B$25,0),1))=0,"",INDEX(TasksList!$C$6:$C$25,MATCH(C3265,TasksList!$B$6:$B$25,0),1)),""),"")</f>
        <v/>
      </c>
      <c r="E3265" s="361" t="str">
        <f>IFERROR(IF(LEN(C3265)&gt;0,IF(LEN(INDEX(TasksList!$F$6:$F$25,MATCH(C3265,TasksList!$B$6:$B$25,0),1))=0,"not set!",INDEX(TasksList!$F$6:$F$25,MATCH(C3265,TasksList!$B$6:$B$25,0),1)),""),"")</f>
        <v/>
      </c>
      <c r="F3265" s="360" t="str">
        <f>IFERROR(IF(LEN(D3265)&gt;0,IF(LEN(INDEX(AdressBook!$D$6:$D$25,MATCH(D3265,AdressBook!$B$6:$B$25,0),1))=0,"",INDEX(AdressBook!$D$6:$D$25,MATCH(D3265,AdressBook!$B$6:$B$25,0),1)),""),"")</f>
        <v/>
      </c>
      <c r="G3265" s="361" t="str">
        <f>IFERROR(IF(LEN(INDEX(PlansAndNotes!$F$6:$F$4005,ROW(B3265)-ROW($C$3)))=0,"",INDEX(PlansAndNotes!$F$6:$F$4005,ROW(B3265)-ROW($C$3))),"")</f>
        <v/>
      </c>
      <c r="H3265" s="361" t="str">
        <f>IFERROR(IF(LEN(C3265)&gt;0,IF(LEN(INDEX(TasksList!$G$6:$G$25,MATCH(C3265,TasksList!$B$6:$B$25,0),1))=0,"",INDEX(TasksList!$G$6:$G$25,MATCH(C3265,TasksList!$B$6:$B$25,0),1)),""),"")</f>
        <v/>
      </c>
      <c r="N3265" s="362" t="str">
        <f>IFERROR(IF(LEN(INDEX(PlansAndNotes!$D$6:$D$4005,ROW(B3265)-ROW($C$3)))=0,"",INDEX(PlansAndNotes!$D$6:$D$4005,ROW(B3265)-ROW($C$3))),"")</f>
        <v/>
      </c>
      <c r="O3265" s="165" t="str">
        <f t="shared" si="342"/>
        <v/>
      </c>
      <c r="P3265" s="363" t="str">
        <f>IFERROR(IF(LEN(INDEX(PlansAndNotes!$E$6:$E$4005,ROW(B3265)-ROW($C$3)))=0,"",INDEX(PlansAndNotes!$E$6:$E$4005,ROW(B3265)-ROW($C$3))),"")</f>
        <v/>
      </c>
      <c r="Q3265" s="363" t="str">
        <f>IFERROR(IF(LEN(INDEX(PlansAndNotes!$G$6:$G$4005,ROW(B3265)-ROW($C$3)))=0,"",INDEX(PlansAndNotes!$G$6:$G$4005,ROW(B3265)-ROW($C$3))),"")</f>
        <v/>
      </c>
      <c r="R3265" s="361" t="str">
        <f>IFERROR(IF(LEN(D3265)&gt;0,IF(LEN(INDEX(AdressBook!$C$6:$C$25,MATCH(D3265,AdressBook!$B$6:$B$25,0),1))=0,"",INDEX(AdressBook!$C$6:$C$25,MATCH(D3265,AdressBook!$B$6:$B$25,0),1)),""),"")</f>
        <v/>
      </c>
      <c r="S3265" s="165">
        <f>IF(LEN(C3265)&gt;0,IFERROR(IF(MATCH(C3265,C3266:$C$4004,0)&gt;0,-1,ROW(S3265)-ROW($S$3)),ROW(S3265)-ROW($S$3)),-1)</f>
        <v>-1</v>
      </c>
      <c r="T3265" s="165">
        <f t="shared" si="343"/>
        <v>0</v>
      </c>
      <c r="U3265" s="165" t="str">
        <f t="shared" si="344"/>
        <v/>
      </c>
      <c r="V3265" s="165" t="str">
        <f>IFERROR(IF(OR(C3265="",S3265&lt;0),"",IF(SUBTOTAL(3,C3265:C3265)=0,-1,SUBTOTAL(3,$C$4:C3265))),"")</f>
        <v/>
      </c>
      <c r="W3265" s="156" t="str">
        <f t="array" ref="W3265">IF(LEN(C3265)&gt;0,IFERROR(IF(MATCH(C3265,$C$3:$C3264,0)&gt;0,N3265-INDEX($N$3:N3264,SUMPRODUCT(MAX(ROW($C$3:$C3264)*(C3265=$C$3:$C3264)))-2,1),""),""),"")</f>
        <v/>
      </c>
      <c r="X3265" s="156">
        <f t="shared" ca="1" si="345"/>
        <v>1</v>
      </c>
      <c r="Y3265" s="156">
        <f t="shared" ca="1" si="346"/>
        <v>1</v>
      </c>
    </row>
    <row r="3266" spans="2:25" hidden="1" x14ac:dyDescent="0.25">
      <c r="B3266" s="390" t="str">
        <f>IFERROR(IF(LEN(INDEX(PlansAndNotes!$B$6:$B$2005,ROW(A3266)-ROW($B$3)))=0,"",INDEX(PlansAndNotes!$B$6:$B$2005,ROW(A3266)-ROW($B$3))),"")</f>
        <v/>
      </c>
      <c r="C3266" s="387" t="str">
        <f t="shared" si="347"/>
        <v/>
      </c>
      <c r="D3266" s="361" t="str">
        <f>IFERROR(IF(LEN(C3266)&gt;0,IF(LEN(INDEX(TasksList!$C$6:$C$25,MATCH(C3266,TasksList!$B$6:$B$25,0),1))=0,"",INDEX(TasksList!$C$6:$C$25,MATCH(C3266,TasksList!$B$6:$B$25,0),1)),""),"")</f>
        <v/>
      </c>
      <c r="E3266" s="361" t="str">
        <f>IFERROR(IF(LEN(C3266)&gt;0,IF(LEN(INDEX(TasksList!$F$6:$F$25,MATCH(C3266,TasksList!$B$6:$B$25,0),1))=0,"not set!",INDEX(TasksList!$F$6:$F$25,MATCH(C3266,TasksList!$B$6:$B$25,0),1)),""),"")</f>
        <v/>
      </c>
      <c r="F3266" s="360" t="str">
        <f>IFERROR(IF(LEN(D3266)&gt;0,IF(LEN(INDEX(AdressBook!$D$6:$D$25,MATCH(D3266,AdressBook!$B$6:$B$25,0),1))=0,"",INDEX(AdressBook!$D$6:$D$25,MATCH(D3266,AdressBook!$B$6:$B$25,0),1)),""),"")</f>
        <v/>
      </c>
      <c r="G3266" s="361" t="str">
        <f>IFERROR(IF(LEN(INDEX(PlansAndNotes!$F$6:$F$4005,ROW(B3266)-ROW($C$3)))=0,"",INDEX(PlansAndNotes!$F$6:$F$4005,ROW(B3266)-ROW($C$3))),"")</f>
        <v/>
      </c>
      <c r="H3266" s="361" t="str">
        <f>IFERROR(IF(LEN(C3266)&gt;0,IF(LEN(INDEX(TasksList!$G$6:$G$25,MATCH(C3266,TasksList!$B$6:$B$25,0),1))=0,"",INDEX(TasksList!$G$6:$G$25,MATCH(C3266,TasksList!$B$6:$B$25,0),1)),""),"")</f>
        <v/>
      </c>
      <c r="N3266" s="362" t="str">
        <f>IFERROR(IF(LEN(INDEX(PlansAndNotes!$D$6:$D$4005,ROW(B3266)-ROW($C$3)))=0,"",INDEX(PlansAndNotes!$D$6:$D$4005,ROW(B3266)-ROW($C$3))),"")</f>
        <v/>
      </c>
      <c r="O3266" s="165" t="str">
        <f t="shared" si="342"/>
        <v/>
      </c>
      <c r="P3266" s="363" t="str">
        <f>IFERROR(IF(LEN(INDEX(PlansAndNotes!$E$6:$E$4005,ROW(B3266)-ROW($C$3)))=0,"",INDEX(PlansAndNotes!$E$6:$E$4005,ROW(B3266)-ROW($C$3))),"")</f>
        <v/>
      </c>
      <c r="Q3266" s="363" t="str">
        <f>IFERROR(IF(LEN(INDEX(PlansAndNotes!$G$6:$G$4005,ROW(B3266)-ROW($C$3)))=0,"",INDEX(PlansAndNotes!$G$6:$G$4005,ROW(B3266)-ROW($C$3))),"")</f>
        <v/>
      </c>
      <c r="R3266" s="361" t="str">
        <f>IFERROR(IF(LEN(D3266)&gt;0,IF(LEN(INDEX(AdressBook!$C$6:$C$25,MATCH(D3266,AdressBook!$B$6:$B$25,0),1))=0,"",INDEX(AdressBook!$C$6:$C$25,MATCH(D3266,AdressBook!$B$6:$B$25,0),1)),""),"")</f>
        <v/>
      </c>
      <c r="S3266" s="165">
        <f>IF(LEN(C3266)&gt;0,IFERROR(IF(MATCH(C3266,C3267:$C$4004,0)&gt;0,-1,ROW(S3266)-ROW($S$3)),ROW(S3266)-ROW($S$3)),-1)</f>
        <v>-1</v>
      </c>
      <c r="T3266" s="165">
        <f t="shared" si="343"/>
        <v>0</v>
      </c>
      <c r="U3266" s="165" t="str">
        <f t="shared" si="344"/>
        <v/>
      </c>
      <c r="V3266" s="165" t="str">
        <f>IFERROR(IF(OR(C3266="",S3266&lt;0),"",IF(SUBTOTAL(3,C3266:C3266)=0,-1,SUBTOTAL(3,$C$4:C3266))),"")</f>
        <v/>
      </c>
      <c r="W3266" s="156" t="str">
        <f t="array" ref="W3266">IF(LEN(C3266)&gt;0,IFERROR(IF(MATCH(C3266,$C$3:$C3265,0)&gt;0,N3266-INDEX($N$3:N3265,SUMPRODUCT(MAX(ROW($C$3:$C3265)*(C3266=$C$3:$C3265)))-2,1),""),""),"")</f>
        <v/>
      </c>
      <c r="X3266" s="156">
        <f t="shared" ca="1" si="345"/>
        <v>1</v>
      </c>
      <c r="Y3266" s="156">
        <f t="shared" ca="1" si="346"/>
        <v>1</v>
      </c>
    </row>
    <row r="3267" spans="2:25" hidden="1" x14ac:dyDescent="0.25">
      <c r="B3267" s="390" t="str">
        <f>IFERROR(IF(LEN(INDEX(PlansAndNotes!$B$6:$B$2005,ROW(A3267)-ROW($B$3)))=0,"",INDEX(PlansAndNotes!$B$6:$B$2005,ROW(A3267)-ROW($B$3))),"")</f>
        <v/>
      </c>
      <c r="C3267" s="387" t="str">
        <f t="shared" si="347"/>
        <v/>
      </c>
      <c r="D3267" s="361" t="str">
        <f>IFERROR(IF(LEN(C3267)&gt;0,IF(LEN(INDEX(TasksList!$C$6:$C$25,MATCH(C3267,TasksList!$B$6:$B$25,0),1))=0,"",INDEX(TasksList!$C$6:$C$25,MATCH(C3267,TasksList!$B$6:$B$25,0),1)),""),"")</f>
        <v/>
      </c>
      <c r="E3267" s="361" t="str">
        <f>IFERROR(IF(LEN(C3267)&gt;0,IF(LEN(INDEX(TasksList!$F$6:$F$25,MATCH(C3267,TasksList!$B$6:$B$25,0),1))=0,"not set!",INDEX(TasksList!$F$6:$F$25,MATCH(C3267,TasksList!$B$6:$B$25,0),1)),""),"")</f>
        <v/>
      </c>
      <c r="F3267" s="360" t="str">
        <f>IFERROR(IF(LEN(D3267)&gt;0,IF(LEN(INDEX(AdressBook!$D$6:$D$25,MATCH(D3267,AdressBook!$B$6:$B$25,0),1))=0,"",INDEX(AdressBook!$D$6:$D$25,MATCH(D3267,AdressBook!$B$6:$B$25,0),1)),""),"")</f>
        <v/>
      </c>
      <c r="G3267" s="361" t="str">
        <f>IFERROR(IF(LEN(INDEX(PlansAndNotes!$F$6:$F$4005,ROW(B3267)-ROW($C$3)))=0,"",INDEX(PlansAndNotes!$F$6:$F$4005,ROW(B3267)-ROW($C$3))),"")</f>
        <v/>
      </c>
      <c r="H3267" s="361" t="str">
        <f>IFERROR(IF(LEN(C3267)&gt;0,IF(LEN(INDEX(TasksList!$G$6:$G$25,MATCH(C3267,TasksList!$B$6:$B$25,0),1))=0,"",INDEX(TasksList!$G$6:$G$25,MATCH(C3267,TasksList!$B$6:$B$25,0),1)),""),"")</f>
        <v/>
      </c>
      <c r="N3267" s="362" t="str">
        <f>IFERROR(IF(LEN(INDEX(PlansAndNotes!$D$6:$D$4005,ROW(B3267)-ROW($C$3)))=0,"",INDEX(PlansAndNotes!$D$6:$D$4005,ROW(B3267)-ROW($C$3))),"")</f>
        <v/>
      </c>
      <c r="O3267" s="165" t="str">
        <f t="shared" si="342"/>
        <v/>
      </c>
      <c r="P3267" s="363" t="str">
        <f>IFERROR(IF(LEN(INDEX(PlansAndNotes!$E$6:$E$4005,ROW(B3267)-ROW($C$3)))=0,"",INDEX(PlansAndNotes!$E$6:$E$4005,ROW(B3267)-ROW($C$3))),"")</f>
        <v/>
      </c>
      <c r="Q3267" s="363" t="str">
        <f>IFERROR(IF(LEN(INDEX(PlansAndNotes!$G$6:$G$4005,ROW(B3267)-ROW($C$3)))=0,"",INDEX(PlansAndNotes!$G$6:$G$4005,ROW(B3267)-ROW($C$3))),"")</f>
        <v/>
      </c>
      <c r="R3267" s="361" t="str">
        <f>IFERROR(IF(LEN(D3267)&gt;0,IF(LEN(INDEX(AdressBook!$C$6:$C$25,MATCH(D3267,AdressBook!$B$6:$B$25,0),1))=0,"",INDEX(AdressBook!$C$6:$C$25,MATCH(D3267,AdressBook!$B$6:$B$25,0),1)),""),"")</f>
        <v/>
      </c>
      <c r="S3267" s="165">
        <f>IF(LEN(C3267)&gt;0,IFERROR(IF(MATCH(C3267,C3268:$C$4004,0)&gt;0,-1,ROW(S3267)-ROW($S$3)),ROW(S3267)-ROW($S$3)),-1)</f>
        <v>-1</v>
      </c>
      <c r="T3267" s="165">
        <f t="shared" si="343"/>
        <v>0</v>
      </c>
      <c r="U3267" s="165" t="str">
        <f t="shared" si="344"/>
        <v/>
      </c>
      <c r="V3267" s="165" t="str">
        <f>IFERROR(IF(OR(C3267="",S3267&lt;0),"",IF(SUBTOTAL(3,C3267:C3267)=0,-1,SUBTOTAL(3,$C$4:C3267))),"")</f>
        <v/>
      </c>
      <c r="W3267" s="156" t="str">
        <f t="array" ref="W3267">IF(LEN(C3267)&gt;0,IFERROR(IF(MATCH(C3267,$C$3:$C3266,0)&gt;0,N3267-INDEX($N$3:N3266,SUMPRODUCT(MAX(ROW($C$3:$C3266)*(C3267=$C$3:$C3266)))-2,1),""),""),"")</f>
        <v/>
      </c>
      <c r="X3267" s="156">
        <f t="shared" ca="1" si="345"/>
        <v>1</v>
      </c>
      <c r="Y3267" s="156">
        <f t="shared" ca="1" si="346"/>
        <v>1</v>
      </c>
    </row>
    <row r="3268" spans="2:25" hidden="1" x14ac:dyDescent="0.25">
      <c r="B3268" s="390" t="str">
        <f>IFERROR(IF(LEN(INDEX(PlansAndNotes!$B$6:$B$2005,ROW(A3268)-ROW($B$3)))=0,"",INDEX(PlansAndNotes!$B$6:$B$2005,ROW(A3268)-ROW($B$3))),"")</f>
        <v/>
      </c>
      <c r="C3268" s="387" t="str">
        <f t="shared" si="347"/>
        <v/>
      </c>
      <c r="D3268" s="361" t="str">
        <f>IFERROR(IF(LEN(C3268)&gt;0,IF(LEN(INDEX(TasksList!$C$6:$C$25,MATCH(C3268,TasksList!$B$6:$B$25,0),1))=0,"",INDEX(TasksList!$C$6:$C$25,MATCH(C3268,TasksList!$B$6:$B$25,0),1)),""),"")</f>
        <v/>
      </c>
      <c r="E3268" s="361" t="str">
        <f>IFERROR(IF(LEN(C3268)&gt;0,IF(LEN(INDEX(TasksList!$F$6:$F$25,MATCH(C3268,TasksList!$B$6:$B$25,0),1))=0,"not set!",INDEX(TasksList!$F$6:$F$25,MATCH(C3268,TasksList!$B$6:$B$25,0),1)),""),"")</f>
        <v/>
      </c>
      <c r="F3268" s="360" t="str">
        <f>IFERROR(IF(LEN(D3268)&gt;0,IF(LEN(INDEX(AdressBook!$D$6:$D$25,MATCH(D3268,AdressBook!$B$6:$B$25,0),1))=0,"",INDEX(AdressBook!$D$6:$D$25,MATCH(D3268,AdressBook!$B$6:$B$25,0),1)),""),"")</f>
        <v/>
      </c>
      <c r="G3268" s="361" t="str">
        <f>IFERROR(IF(LEN(INDEX(PlansAndNotes!$F$6:$F$4005,ROW(B3268)-ROW($C$3)))=0,"",INDEX(PlansAndNotes!$F$6:$F$4005,ROW(B3268)-ROW($C$3))),"")</f>
        <v/>
      </c>
      <c r="H3268" s="361" t="str">
        <f>IFERROR(IF(LEN(C3268)&gt;0,IF(LEN(INDEX(TasksList!$G$6:$G$25,MATCH(C3268,TasksList!$B$6:$B$25,0),1))=0,"",INDEX(TasksList!$G$6:$G$25,MATCH(C3268,TasksList!$B$6:$B$25,0),1)),""),"")</f>
        <v/>
      </c>
      <c r="N3268" s="362" t="str">
        <f>IFERROR(IF(LEN(INDEX(PlansAndNotes!$D$6:$D$4005,ROW(B3268)-ROW($C$3)))=0,"",INDEX(PlansAndNotes!$D$6:$D$4005,ROW(B3268)-ROW($C$3))),"")</f>
        <v/>
      </c>
      <c r="O3268" s="165" t="str">
        <f t="shared" ref="O3268:O3331" si="348">IF(LEN(B3268)&gt;0,RIGHT(B3268,LEN(B3268)-SEARCH(" - ",B3268)-2),"")</f>
        <v/>
      </c>
      <c r="P3268" s="363" t="str">
        <f>IFERROR(IF(LEN(INDEX(PlansAndNotes!$E$6:$E$4005,ROW(B3268)-ROW($C$3)))=0,"",INDEX(PlansAndNotes!$E$6:$E$4005,ROW(B3268)-ROW($C$3))),"")</f>
        <v/>
      </c>
      <c r="Q3268" s="363" t="str">
        <f>IFERROR(IF(LEN(INDEX(PlansAndNotes!$G$6:$G$4005,ROW(B3268)-ROW($C$3)))=0,"",INDEX(PlansAndNotes!$G$6:$G$4005,ROW(B3268)-ROW($C$3))),"")</f>
        <v/>
      </c>
      <c r="R3268" s="361" t="str">
        <f>IFERROR(IF(LEN(D3268)&gt;0,IF(LEN(INDEX(AdressBook!$C$6:$C$25,MATCH(D3268,AdressBook!$B$6:$B$25,0),1))=0,"",INDEX(AdressBook!$C$6:$C$25,MATCH(D3268,AdressBook!$B$6:$B$25,0),1)),""),"")</f>
        <v/>
      </c>
      <c r="S3268" s="165">
        <f>IF(LEN(C3268)&gt;0,IFERROR(IF(MATCH(C3268,C3269:$C$4004,0)&gt;0,-1,ROW(S3268)-ROW($S$3)),ROW(S3268)-ROW($S$3)),-1)</f>
        <v>-1</v>
      </c>
      <c r="T3268" s="165">
        <f t="shared" ref="T3268:T3331" si="349">IF(OR(taskRange="All tasks (all stages)",taskRange=""),ROW(T3268)-ROW($T$3),IF(S3268&gt;0,ROW(T3268)-ROW($T$3),0))*IF(OR(calendarSalesmen="",calendarSalesmen="All salesmen"),1,IF(calendarSalesmen=G3268,1,0))*IF(OR(calendarStage="",calendarStage="All Stages"),1,IF(calendarStage=P3268,1,0))</f>
        <v>0</v>
      </c>
      <c r="U3268" s="165" t="str">
        <f t="shared" ref="U3268:U3331" si="350">IF(S3268&gt;0,P3268,"")</f>
        <v/>
      </c>
      <c r="V3268" s="165" t="str">
        <f>IFERROR(IF(OR(C3268="",S3268&lt;0),"",IF(SUBTOTAL(3,C3268:C3268)=0,-1,SUBTOTAL(3,$C$4:C3268))),"")</f>
        <v/>
      </c>
      <c r="W3268" s="156" t="str">
        <f t="array" ref="W3268">IF(LEN(C3268)&gt;0,IFERROR(IF(MATCH(C3268,$C$3:$C3267,0)&gt;0,N3268-INDEX($N$3:N3267,SUMPRODUCT(MAX(ROW($C$3:$C3267)*(C3268=$C$3:$C3267)))-2,1),""),""),"")</f>
        <v/>
      </c>
      <c r="X3268" s="156">
        <f t="shared" ca="1" si="345"/>
        <v>1</v>
      </c>
      <c r="Y3268" s="156">
        <f t="shared" ca="1" si="346"/>
        <v>1</v>
      </c>
    </row>
    <row r="3269" spans="2:25" hidden="1" x14ac:dyDescent="0.25">
      <c r="B3269" s="390" t="str">
        <f>IFERROR(IF(LEN(INDEX(PlansAndNotes!$B$6:$B$2005,ROW(A3269)-ROW($B$3)))=0,"",INDEX(PlansAndNotes!$B$6:$B$2005,ROW(A3269)-ROW($B$3))),"")</f>
        <v/>
      </c>
      <c r="C3269" s="387" t="str">
        <f t="shared" si="347"/>
        <v/>
      </c>
      <c r="D3269" s="361" t="str">
        <f>IFERROR(IF(LEN(C3269)&gt;0,IF(LEN(INDEX(TasksList!$C$6:$C$25,MATCH(C3269,TasksList!$B$6:$B$25,0),1))=0,"",INDEX(TasksList!$C$6:$C$25,MATCH(C3269,TasksList!$B$6:$B$25,0),1)),""),"")</f>
        <v/>
      </c>
      <c r="E3269" s="361" t="str">
        <f>IFERROR(IF(LEN(C3269)&gt;0,IF(LEN(INDEX(TasksList!$F$6:$F$25,MATCH(C3269,TasksList!$B$6:$B$25,0),1))=0,"not set!",INDEX(TasksList!$F$6:$F$25,MATCH(C3269,TasksList!$B$6:$B$25,0),1)),""),"")</f>
        <v/>
      </c>
      <c r="F3269" s="360" t="str">
        <f>IFERROR(IF(LEN(D3269)&gt;0,IF(LEN(INDEX(AdressBook!$D$6:$D$25,MATCH(D3269,AdressBook!$B$6:$B$25,0),1))=0,"",INDEX(AdressBook!$D$6:$D$25,MATCH(D3269,AdressBook!$B$6:$B$25,0),1)),""),"")</f>
        <v/>
      </c>
      <c r="G3269" s="361" t="str">
        <f>IFERROR(IF(LEN(INDEX(PlansAndNotes!$F$6:$F$4005,ROW(B3269)-ROW($C$3)))=0,"",INDEX(PlansAndNotes!$F$6:$F$4005,ROW(B3269)-ROW($C$3))),"")</f>
        <v/>
      </c>
      <c r="H3269" s="361" t="str">
        <f>IFERROR(IF(LEN(C3269)&gt;0,IF(LEN(INDEX(TasksList!$G$6:$G$25,MATCH(C3269,TasksList!$B$6:$B$25,0),1))=0,"",INDEX(TasksList!$G$6:$G$25,MATCH(C3269,TasksList!$B$6:$B$25,0),1)),""),"")</f>
        <v/>
      </c>
      <c r="N3269" s="362" t="str">
        <f>IFERROR(IF(LEN(INDEX(PlansAndNotes!$D$6:$D$4005,ROW(B3269)-ROW($C$3)))=0,"",INDEX(PlansAndNotes!$D$6:$D$4005,ROW(B3269)-ROW($C$3))),"")</f>
        <v/>
      </c>
      <c r="O3269" s="165" t="str">
        <f t="shared" si="348"/>
        <v/>
      </c>
      <c r="P3269" s="363" t="str">
        <f>IFERROR(IF(LEN(INDEX(PlansAndNotes!$E$6:$E$4005,ROW(B3269)-ROW($C$3)))=0,"",INDEX(PlansAndNotes!$E$6:$E$4005,ROW(B3269)-ROW($C$3))),"")</f>
        <v/>
      </c>
      <c r="Q3269" s="363" t="str">
        <f>IFERROR(IF(LEN(INDEX(PlansAndNotes!$G$6:$G$4005,ROW(B3269)-ROW($C$3)))=0,"",INDEX(PlansAndNotes!$G$6:$G$4005,ROW(B3269)-ROW($C$3))),"")</f>
        <v/>
      </c>
      <c r="R3269" s="361" t="str">
        <f>IFERROR(IF(LEN(D3269)&gt;0,IF(LEN(INDEX(AdressBook!$C$6:$C$25,MATCH(D3269,AdressBook!$B$6:$B$25,0),1))=0,"",INDEX(AdressBook!$C$6:$C$25,MATCH(D3269,AdressBook!$B$6:$B$25,0),1)),""),"")</f>
        <v/>
      </c>
      <c r="S3269" s="165">
        <f>IF(LEN(C3269)&gt;0,IFERROR(IF(MATCH(C3269,C3270:$C$4004,0)&gt;0,-1,ROW(S3269)-ROW($S$3)),ROW(S3269)-ROW($S$3)),-1)</f>
        <v>-1</v>
      </c>
      <c r="T3269" s="165">
        <f t="shared" si="349"/>
        <v>0</v>
      </c>
      <c r="U3269" s="165" t="str">
        <f t="shared" si="350"/>
        <v/>
      </c>
      <c r="V3269" s="165" t="str">
        <f>IFERROR(IF(OR(C3269="",S3269&lt;0),"",IF(SUBTOTAL(3,C3269:C3269)=0,-1,SUBTOTAL(3,$C$4:C3269))),"")</f>
        <v/>
      </c>
      <c r="W3269" s="156" t="str">
        <f t="array" ref="W3269">IF(LEN(C3269)&gt;0,IFERROR(IF(MATCH(C3269,$C$3:$C3268,0)&gt;0,N3269-INDEX($N$3:N3268,SUMPRODUCT(MAX(ROW($C$3:$C3268)*(C3269=$C$3:$C3268)))-2,1),""),""),"")</f>
        <v/>
      </c>
      <c r="X3269" s="156">
        <f t="shared" ref="X3269:X3332" ca="1" si="351">IFERROR(IF($X$2="",1,IF(AND(N3269&lt;=TODAY(),N3269+$X$2&gt;=TODAY()),1,0)),"")</f>
        <v>1</v>
      </c>
      <c r="Y3269" s="156">
        <f t="shared" ref="Y3269:Y3332" ca="1" si="352">IFERROR(IF($Y$2="",1,IF(AND(N3269&lt;=TODAY(),N3269+$Y$2&gt;=TODAY()),1,0)),"")</f>
        <v>1</v>
      </c>
    </row>
    <row r="3270" spans="2:25" hidden="1" x14ac:dyDescent="0.25">
      <c r="B3270" s="390" t="str">
        <f>IFERROR(IF(LEN(INDEX(PlansAndNotes!$B$6:$B$2005,ROW(A3270)-ROW($B$3)))=0,"",INDEX(PlansAndNotes!$B$6:$B$2005,ROW(A3270)-ROW($B$3))),"")</f>
        <v/>
      </c>
      <c r="C3270" s="387" t="str">
        <f t="shared" si="347"/>
        <v/>
      </c>
      <c r="D3270" s="361" t="str">
        <f>IFERROR(IF(LEN(C3270)&gt;0,IF(LEN(INDEX(TasksList!$C$6:$C$25,MATCH(C3270,TasksList!$B$6:$B$25,0),1))=0,"",INDEX(TasksList!$C$6:$C$25,MATCH(C3270,TasksList!$B$6:$B$25,0),1)),""),"")</f>
        <v/>
      </c>
      <c r="E3270" s="361" t="str">
        <f>IFERROR(IF(LEN(C3270)&gt;0,IF(LEN(INDEX(TasksList!$F$6:$F$25,MATCH(C3270,TasksList!$B$6:$B$25,0),1))=0,"not set!",INDEX(TasksList!$F$6:$F$25,MATCH(C3270,TasksList!$B$6:$B$25,0),1)),""),"")</f>
        <v/>
      </c>
      <c r="F3270" s="360" t="str">
        <f>IFERROR(IF(LEN(D3270)&gt;0,IF(LEN(INDEX(AdressBook!$D$6:$D$25,MATCH(D3270,AdressBook!$B$6:$B$25,0),1))=0,"",INDEX(AdressBook!$D$6:$D$25,MATCH(D3270,AdressBook!$B$6:$B$25,0),1)),""),"")</f>
        <v/>
      </c>
      <c r="G3270" s="361" t="str">
        <f>IFERROR(IF(LEN(INDEX(PlansAndNotes!$F$6:$F$4005,ROW(B3270)-ROW($C$3)))=0,"",INDEX(PlansAndNotes!$F$6:$F$4005,ROW(B3270)-ROW($C$3))),"")</f>
        <v/>
      </c>
      <c r="H3270" s="361" t="str">
        <f>IFERROR(IF(LEN(C3270)&gt;0,IF(LEN(INDEX(TasksList!$G$6:$G$25,MATCH(C3270,TasksList!$B$6:$B$25,0),1))=0,"",INDEX(TasksList!$G$6:$G$25,MATCH(C3270,TasksList!$B$6:$B$25,0),1)),""),"")</f>
        <v/>
      </c>
      <c r="N3270" s="362" t="str">
        <f>IFERROR(IF(LEN(INDEX(PlansAndNotes!$D$6:$D$4005,ROW(B3270)-ROW($C$3)))=0,"",INDEX(PlansAndNotes!$D$6:$D$4005,ROW(B3270)-ROW($C$3))),"")</f>
        <v/>
      </c>
      <c r="O3270" s="165" t="str">
        <f t="shared" si="348"/>
        <v/>
      </c>
      <c r="P3270" s="363" t="str">
        <f>IFERROR(IF(LEN(INDEX(PlansAndNotes!$E$6:$E$4005,ROW(B3270)-ROW($C$3)))=0,"",INDEX(PlansAndNotes!$E$6:$E$4005,ROW(B3270)-ROW($C$3))),"")</f>
        <v/>
      </c>
      <c r="Q3270" s="363" t="str">
        <f>IFERROR(IF(LEN(INDEX(PlansAndNotes!$G$6:$G$4005,ROW(B3270)-ROW($C$3)))=0,"",INDEX(PlansAndNotes!$G$6:$G$4005,ROW(B3270)-ROW($C$3))),"")</f>
        <v/>
      </c>
      <c r="R3270" s="361" t="str">
        <f>IFERROR(IF(LEN(D3270)&gt;0,IF(LEN(INDEX(AdressBook!$C$6:$C$25,MATCH(D3270,AdressBook!$B$6:$B$25,0),1))=0,"",INDEX(AdressBook!$C$6:$C$25,MATCH(D3270,AdressBook!$B$6:$B$25,0),1)),""),"")</f>
        <v/>
      </c>
      <c r="S3270" s="165">
        <f>IF(LEN(C3270)&gt;0,IFERROR(IF(MATCH(C3270,C3271:$C$4004,0)&gt;0,-1,ROW(S3270)-ROW($S$3)),ROW(S3270)-ROW($S$3)),-1)</f>
        <v>-1</v>
      </c>
      <c r="T3270" s="165">
        <f t="shared" si="349"/>
        <v>0</v>
      </c>
      <c r="U3270" s="165" t="str">
        <f t="shared" si="350"/>
        <v/>
      </c>
      <c r="V3270" s="165" t="str">
        <f>IFERROR(IF(OR(C3270="",S3270&lt;0),"",IF(SUBTOTAL(3,C3270:C3270)=0,-1,SUBTOTAL(3,$C$4:C3270))),"")</f>
        <v/>
      </c>
      <c r="W3270" s="156" t="str">
        <f t="array" ref="W3270">IF(LEN(C3270)&gt;0,IFERROR(IF(MATCH(C3270,$C$3:$C3269,0)&gt;0,N3270-INDEX($N$3:N3269,SUMPRODUCT(MAX(ROW($C$3:$C3269)*(C3270=$C$3:$C3269)))-2,1),""),""),"")</f>
        <v/>
      </c>
      <c r="X3270" s="156">
        <f t="shared" ca="1" si="351"/>
        <v>1</v>
      </c>
      <c r="Y3270" s="156">
        <f t="shared" ca="1" si="352"/>
        <v>1</v>
      </c>
    </row>
    <row r="3271" spans="2:25" hidden="1" x14ac:dyDescent="0.25">
      <c r="B3271" s="390" t="str">
        <f>IFERROR(IF(LEN(INDEX(PlansAndNotes!$B$6:$B$2005,ROW(A3271)-ROW($B$3)))=0,"",INDEX(PlansAndNotes!$B$6:$B$2005,ROW(A3271)-ROW($B$3))),"")</f>
        <v/>
      </c>
      <c r="C3271" s="387" t="str">
        <f t="shared" ref="C3271:C3334" si="353">IF(LEN(B3271)&gt;0,LEFT(B3271,SEARCH(" - ",B3271)-1)*1,"")</f>
        <v/>
      </c>
      <c r="D3271" s="361" t="str">
        <f>IFERROR(IF(LEN(C3271)&gt;0,IF(LEN(INDEX(TasksList!$C$6:$C$25,MATCH(C3271,TasksList!$B$6:$B$25,0),1))=0,"",INDEX(TasksList!$C$6:$C$25,MATCH(C3271,TasksList!$B$6:$B$25,0),1)),""),"")</f>
        <v/>
      </c>
      <c r="E3271" s="361" t="str">
        <f>IFERROR(IF(LEN(C3271)&gt;0,IF(LEN(INDEX(TasksList!$F$6:$F$25,MATCH(C3271,TasksList!$B$6:$B$25,0),1))=0,"not set!",INDEX(TasksList!$F$6:$F$25,MATCH(C3271,TasksList!$B$6:$B$25,0),1)),""),"")</f>
        <v/>
      </c>
      <c r="F3271" s="360" t="str">
        <f>IFERROR(IF(LEN(D3271)&gt;0,IF(LEN(INDEX(AdressBook!$D$6:$D$25,MATCH(D3271,AdressBook!$B$6:$B$25,0),1))=0,"",INDEX(AdressBook!$D$6:$D$25,MATCH(D3271,AdressBook!$B$6:$B$25,0),1)),""),"")</f>
        <v/>
      </c>
      <c r="G3271" s="361" t="str">
        <f>IFERROR(IF(LEN(INDEX(PlansAndNotes!$F$6:$F$4005,ROW(B3271)-ROW($C$3)))=0,"",INDEX(PlansAndNotes!$F$6:$F$4005,ROW(B3271)-ROW($C$3))),"")</f>
        <v/>
      </c>
      <c r="H3271" s="361" t="str">
        <f>IFERROR(IF(LEN(C3271)&gt;0,IF(LEN(INDEX(TasksList!$G$6:$G$25,MATCH(C3271,TasksList!$B$6:$B$25,0),1))=0,"",INDEX(TasksList!$G$6:$G$25,MATCH(C3271,TasksList!$B$6:$B$25,0),1)),""),"")</f>
        <v/>
      </c>
      <c r="N3271" s="362" t="str">
        <f>IFERROR(IF(LEN(INDEX(PlansAndNotes!$D$6:$D$4005,ROW(B3271)-ROW($C$3)))=0,"",INDEX(PlansAndNotes!$D$6:$D$4005,ROW(B3271)-ROW($C$3))),"")</f>
        <v/>
      </c>
      <c r="O3271" s="165" t="str">
        <f t="shared" si="348"/>
        <v/>
      </c>
      <c r="P3271" s="363" t="str">
        <f>IFERROR(IF(LEN(INDEX(PlansAndNotes!$E$6:$E$4005,ROW(B3271)-ROW($C$3)))=0,"",INDEX(PlansAndNotes!$E$6:$E$4005,ROW(B3271)-ROW($C$3))),"")</f>
        <v/>
      </c>
      <c r="Q3271" s="363" t="str">
        <f>IFERROR(IF(LEN(INDEX(PlansAndNotes!$G$6:$G$4005,ROW(B3271)-ROW($C$3)))=0,"",INDEX(PlansAndNotes!$G$6:$G$4005,ROW(B3271)-ROW($C$3))),"")</f>
        <v/>
      </c>
      <c r="R3271" s="361" t="str">
        <f>IFERROR(IF(LEN(D3271)&gt;0,IF(LEN(INDEX(AdressBook!$C$6:$C$25,MATCH(D3271,AdressBook!$B$6:$B$25,0),1))=0,"",INDEX(AdressBook!$C$6:$C$25,MATCH(D3271,AdressBook!$B$6:$B$25,0),1)),""),"")</f>
        <v/>
      </c>
      <c r="S3271" s="165">
        <f>IF(LEN(C3271)&gt;0,IFERROR(IF(MATCH(C3271,C3272:$C$4004,0)&gt;0,-1,ROW(S3271)-ROW($S$3)),ROW(S3271)-ROW($S$3)),-1)</f>
        <v>-1</v>
      </c>
      <c r="T3271" s="165">
        <f t="shared" si="349"/>
        <v>0</v>
      </c>
      <c r="U3271" s="165" t="str">
        <f t="shared" si="350"/>
        <v/>
      </c>
      <c r="V3271" s="165" t="str">
        <f>IFERROR(IF(OR(C3271="",S3271&lt;0),"",IF(SUBTOTAL(3,C3271:C3271)=0,-1,SUBTOTAL(3,$C$4:C3271))),"")</f>
        <v/>
      </c>
      <c r="W3271" s="156" t="str">
        <f t="array" ref="W3271">IF(LEN(C3271)&gt;0,IFERROR(IF(MATCH(C3271,$C$3:$C3270,0)&gt;0,N3271-INDEX($N$3:N3270,SUMPRODUCT(MAX(ROW($C$3:$C3270)*(C3271=$C$3:$C3270)))-2,1),""),""),"")</f>
        <v/>
      </c>
      <c r="X3271" s="156">
        <f t="shared" ca="1" si="351"/>
        <v>1</v>
      </c>
      <c r="Y3271" s="156">
        <f t="shared" ca="1" si="352"/>
        <v>1</v>
      </c>
    </row>
    <row r="3272" spans="2:25" hidden="1" x14ac:dyDescent="0.25">
      <c r="B3272" s="390" t="str">
        <f>IFERROR(IF(LEN(INDEX(PlansAndNotes!$B$6:$B$2005,ROW(A3272)-ROW($B$3)))=0,"",INDEX(PlansAndNotes!$B$6:$B$2005,ROW(A3272)-ROW($B$3))),"")</f>
        <v/>
      </c>
      <c r="C3272" s="387" t="str">
        <f t="shared" si="353"/>
        <v/>
      </c>
      <c r="D3272" s="361" t="str">
        <f>IFERROR(IF(LEN(C3272)&gt;0,IF(LEN(INDEX(TasksList!$C$6:$C$25,MATCH(C3272,TasksList!$B$6:$B$25,0),1))=0,"",INDEX(TasksList!$C$6:$C$25,MATCH(C3272,TasksList!$B$6:$B$25,0),1)),""),"")</f>
        <v/>
      </c>
      <c r="E3272" s="361" t="str">
        <f>IFERROR(IF(LEN(C3272)&gt;0,IF(LEN(INDEX(TasksList!$F$6:$F$25,MATCH(C3272,TasksList!$B$6:$B$25,0),1))=0,"not set!",INDEX(TasksList!$F$6:$F$25,MATCH(C3272,TasksList!$B$6:$B$25,0),1)),""),"")</f>
        <v/>
      </c>
      <c r="F3272" s="360" t="str">
        <f>IFERROR(IF(LEN(D3272)&gt;0,IF(LEN(INDEX(AdressBook!$D$6:$D$25,MATCH(D3272,AdressBook!$B$6:$B$25,0),1))=0,"",INDEX(AdressBook!$D$6:$D$25,MATCH(D3272,AdressBook!$B$6:$B$25,0),1)),""),"")</f>
        <v/>
      </c>
      <c r="G3272" s="361" t="str">
        <f>IFERROR(IF(LEN(INDEX(PlansAndNotes!$F$6:$F$4005,ROW(B3272)-ROW($C$3)))=0,"",INDEX(PlansAndNotes!$F$6:$F$4005,ROW(B3272)-ROW($C$3))),"")</f>
        <v/>
      </c>
      <c r="H3272" s="361" t="str">
        <f>IFERROR(IF(LEN(C3272)&gt;0,IF(LEN(INDEX(TasksList!$G$6:$G$25,MATCH(C3272,TasksList!$B$6:$B$25,0),1))=0,"",INDEX(TasksList!$G$6:$G$25,MATCH(C3272,TasksList!$B$6:$B$25,0),1)),""),"")</f>
        <v/>
      </c>
      <c r="N3272" s="362" t="str">
        <f>IFERROR(IF(LEN(INDEX(PlansAndNotes!$D$6:$D$4005,ROW(B3272)-ROW($C$3)))=0,"",INDEX(PlansAndNotes!$D$6:$D$4005,ROW(B3272)-ROW($C$3))),"")</f>
        <v/>
      </c>
      <c r="O3272" s="165" t="str">
        <f t="shared" si="348"/>
        <v/>
      </c>
      <c r="P3272" s="363" t="str">
        <f>IFERROR(IF(LEN(INDEX(PlansAndNotes!$E$6:$E$4005,ROW(B3272)-ROW($C$3)))=0,"",INDEX(PlansAndNotes!$E$6:$E$4005,ROW(B3272)-ROW($C$3))),"")</f>
        <v/>
      </c>
      <c r="Q3272" s="363" t="str">
        <f>IFERROR(IF(LEN(INDEX(PlansAndNotes!$G$6:$G$4005,ROW(B3272)-ROW($C$3)))=0,"",INDEX(PlansAndNotes!$G$6:$G$4005,ROW(B3272)-ROW($C$3))),"")</f>
        <v/>
      </c>
      <c r="R3272" s="361" t="str">
        <f>IFERROR(IF(LEN(D3272)&gt;0,IF(LEN(INDEX(AdressBook!$C$6:$C$25,MATCH(D3272,AdressBook!$B$6:$B$25,0),1))=0,"",INDEX(AdressBook!$C$6:$C$25,MATCH(D3272,AdressBook!$B$6:$B$25,0),1)),""),"")</f>
        <v/>
      </c>
      <c r="S3272" s="165">
        <f>IF(LEN(C3272)&gt;0,IFERROR(IF(MATCH(C3272,C3273:$C$4004,0)&gt;0,-1,ROW(S3272)-ROW($S$3)),ROW(S3272)-ROW($S$3)),-1)</f>
        <v>-1</v>
      </c>
      <c r="T3272" s="165">
        <f t="shared" si="349"/>
        <v>0</v>
      </c>
      <c r="U3272" s="165" t="str">
        <f t="shared" si="350"/>
        <v/>
      </c>
      <c r="V3272" s="165" t="str">
        <f>IFERROR(IF(OR(C3272="",S3272&lt;0),"",IF(SUBTOTAL(3,C3272:C3272)=0,-1,SUBTOTAL(3,$C$4:C3272))),"")</f>
        <v/>
      </c>
      <c r="W3272" s="156" t="str">
        <f t="array" ref="W3272">IF(LEN(C3272)&gt;0,IFERROR(IF(MATCH(C3272,$C$3:$C3271,0)&gt;0,N3272-INDEX($N$3:N3271,SUMPRODUCT(MAX(ROW($C$3:$C3271)*(C3272=$C$3:$C3271)))-2,1),""),""),"")</f>
        <v/>
      </c>
      <c r="X3272" s="156">
        <f t="shared" ca="1" si="351"/>
        <v>1</v>
      </c>
      <c r="Y3272" s="156">
        <f t="shared" ca="1" si="352"/>
        <v>1</v>
      </c>
    </row>
    <row r="3273" spans="2:25" hidden="1" x14ac:dyDescent="0.25">
      <c r="B3273" s="390" t="str">
        <f>IFERROR(IF(LEN(INDEX(PlansAndNotes!$B$6:$B$2005,ROW(A3273)-ROW($B$3)))=0,"",INDEX(PlansAndNotes!$B$6:$B$2005,ROW(A3273)-ROW($B$3))),"")</f>
        <v/>
      </c>
      <c r="C3273" s="387" t="str">
        <f t="shared" si="353"/>
        <v/>
      </c>
      <c r="D3273" s="361" t="str">
        <f>IFERROR(IF(LEN(C3273)&gt;0,IF(LEN(INDEX(TasksList!$C$6:$C$25,MATCH(C3273,TasksList!$B$6:$B$25,0),1))=0,"",INDEX(TasksList!$C$6:$C$25,MATCH(C3273,TasksList!$B$6:$B$25,0),1)),""),"")</f>
        <v/>
      </c>
      <c r="E3273" s="361" t="str">
        <f>IFERROR(IF(LEN(C3273)&gt;0,IF(LEN(INDEX(TasksList!$F$6:$F$25,MATCH(C3273,TasksList!$B$6:$B$25,0),1))=0,"not set!",INDEX(TasksList!$F$6:$F$25,MATCH(C3273,TasksList!$B$6:$B$25,0),1)),""),"")</f>
        <v/>
      </c>
      <c r="F3273" s="360" t="str">
        <f>IFERROR(IF(LEN(D3273)&gt;0,IF(LEN(INDEX(AdressBook!$D$6:$D$25,MATCH(D3273,AdressBook!$B$6:$B$25,0),1))=0,"",INDEX(AdressBook!$D$6:$D$25,MATCH(D3273,AdressBook!$B$6:$B$25,0),1)),""),"")</f>
        <v/>
      </c>
      <c r="G3273" s="361" t="str">
        <f>IFERROR(IF(LEN(INDEX(PlansAndNotes!$F$6:$F$4005,ROW(B3273)-ROW($C$3)))=0,"",INDEX(PlansAndNotes!$F$6:$F$4005,ROW(B3273)-ROW($C$3))),"")</f>
        <v/>
      </c>
      <c r="H3273" s="361" t="str">
        <f>IFERROR(IF(LEN(C3273)&gt;0,IF(LEN(INDEX(TasksList!$G$6:$G$25,MATCH(C3273,TasksList!$B$6:$B$25,0),1))=0,"",INDEX(TasksList!$G$6:$G$25,MATCH(C3273,TasksList!$B$6:$B$25,0),1)),""),"")</f>
        <v/>
      </c>
      <c r="N3273" s="362" t="str">
        <f>IFERROR(IF(LEN(INDEX(PlansAndNotes!$D$6:$D$4005,ROW(B3273)-ROW($C$3)))=0,"",INDEX(PlansAndNotes!$D$6:$D$4005,ROW(B3273)-ROW($C$3))),"")</f>
        <v/>
      </c>
      <c r="O3273" s="165" t="str">
        <f t="shared" si="348"/>
        <v/>
      </c>
      <c r="P3273" s="363" t="str">
        <f>IFERROR(IF(LEN(INDEX(PlansAndNotes!$E$6:$E$4005,ROW(B3273)-ROW($C$3)))=0,"",INDEX(PlansAndNotes!$E$6:$E$4005,ROW(B3273)-ROW($C$3))),"")</f>
        <v/>
      </c>
      <c r="Q3273" s="363" t="str">
        <f>IFERROR(IF(LEN(INDEX(PlansAndNotes!$G$6:$G$4005,ROW(B3273)-ROW($C$3)))=0,"",INDEX(PlansAndNotes!$G$6:$G$4005,ROW(B3273)-ROW($C$3))),"")</f>
        <v/>
      </c>
      <c r="R3273" s="361" t="str">
        <f>IFERROR(IF(LEN(D3273)&gt;0,IF(LEN(INDEX(AdressBook!$C$6:$C$25,MATCH(D3273,AdressBook!$B$6:$B$25,0),1))=0,"",INDEX(AdressBook!$C$6:$C$25,MATCH(D3273,AdressBook!$B$6:$B$25,0),1)),""),"")</f>
        <v/>
      </c>
      <c r="S3273" s="165">
        <f>IF(LEN(C3273)&gt;0,IFERROR(IF(MATCH(C3273,C3274:$C$4004,0)&gt;0,-1,ROW(S3273)-ROW($S$3)),ROW(S3273)-ROW($S$3)),-1)</f>
        <v>-1</v>
      </c>
      <c r="T3273" s="165">
        <f t="shared" si="349"/>
        <v>0</v>
      </c>
      <c r="U3273" s="165" t="str">
        <f t="shared" si="350"/>
        <v/>
      </c>
      <c r="V3273" s="165" t="str">
        <f>IFERROR(IF(OR(C3273="",S3273&lt;0),"",IF(SUBTOTAL(3,C3273:C3273)=0,-1,SUBTOTAL(3,$C$4:C3273))),"")</f>
        <v/>
      </c>
      <c r="W3273" s="156" t="str">
        <f t="array" ref="W3273">IF(LEN(C3273)&gt;0,IFERROR(IF(MATCH(C3273,$C$3:$C3272,0)&gt;0,N3273-INDEX($N$3:N3272,SUMPRODUCT(MAX(ROW($C$3:$C3272)*(C3273=$C$3:$C3272)))-2,1),""),""),"")</f>
        <v/>
      </c>
      <c r="X3273" s="156">
        <f t="shared" ca="1" si="351"/>
        <v>1</v>
      </c>
      <c r="Y3273" s="156">
        <f t="shared" ca="1" si="352"/>
        <v>1</v>
      </c>
    </row>
    <row r="3274" spans="2:25" hidden="1" x14ac:dyDescent="0.25">
      <c r="B3274" s="390" t="str">
        <f>IFERROR(IF(LEN(INDEX(PlansAndNotes!$B$6:$B$2005,ROW(A3274)-ROW($B$3)))=0,"",INDEX(PlansAndNotes!$B$6:$B$2005,ROW(A3274)-ROW($B$3))),"")</f>
        <v/>
      </c>
      <c r="C3274" s="387" t="str">
        <f t="shared" si="353"/>
        <v/>
      </c>
      <c r="D3274" s="361" t="str">
        <f>IFERROR(IF(LEN(C3274)&gt;0,IF(LEN(INDEX(TasksList!$C$6:$C$25,MATCH(C3274,TasksList!$B$6:$B$25,0),1))=0,"",INDEX(TasksList!$C$6:$C$25,MATCH(C3274,TasksList!$B$6:$B$25,0),1)),""),"")</f>
        <v/>
      </c>
      <c r="E3274" s="361" t="str">
        <f>IFERROR(IF(LEN(C3274)&gt;0,IF(LEN(INDEX(TasksList!$F$6:$F$25,MATCH(C3274,TasksList!$B$6:$B$25,0),1))=0,"not set!",INDEX(TasksList!$F$6:$F$25,MATCH(C3274,TasksList!$B$6:$B$25,0),1)),""),"")</f>
        <v/>
      </c>
      <c r="F3274" s="360" t="str">
        <f>IFERROR(IF(LEN(D3274)&gt;0,IF(LEN(INDEX(AdressBook!$D$6:$D$25,MATCH(D3274,AdressBook!$B$6:$B$25,0),1))=0,"",INDEX(AdressBook!$D$6:$D$25,MATCH(D3274,AdressBook!$B$6:$B$25,0),1)),""),"")</f>
        <v/>
      </c>
      <c r="G3274" s="361" t="str">
        <f>IFERROR(IF(LEN(INDEX(PlansAndNotes!$F$6:$F$4005,ROW(B3274)-ROW($C$3)))=0,"",INDEX(PlansAndNotes!$F$6:$F$4005,ROW(B3274)-ROW($C$3))),"")</f>
        <v/>
      </c>
      <c r="H3274" s="361" t="str">
        <f>IFERROR(IF(LEN(C3274)&gt;0,IF(LEN(INDEX(TasksList!$G$6:$G$25,MATCH(C3274,TasksList!$B$6:$B$25,0),1))=0,"",INDEX(TasksList!$G$6:$G$25,MATCH(C3274,TasksList!$B$6:$B$25,0),1)),""),"")</f>
        <v/>
      </c>
      <c r="N3274" s="362" t="str">
        <f>IFERROR(IF(LEN(INDEX(PlansAndNotes!$D$6:$D$4005,ROW(B3274)-ROW($C$3)))=0,"",INDEX(PlansAndNotes!$D$6:$D$4005,ROW(B3274)-ROW($C$3))),"")</f>
        <v/>
      </c>
      <c r="O3274" s="165" t="str">
        <f t="shared" si="348"/>
        <v/>
      </c>
      <c r="P3274" s="363" t="str">
        <f>IFERROR(IF(LEN(INDEX(PlansAndNotes!$E$6:$E$4005,ROW(B3274)-ROW($C$3)))=0,"",INDEX(PlansAndNotes!$E$6:$E$4005,ROW(B3274)-ROW($C$3))),"")</f>
        <v/>
      </c>
      <c r="Q3274" s="363" t="str">
        <f>IFERROR(IF(LEN(INDEX(PlansAndNotes!$G$6:$G$4005,ROW(B3274)-ROW($C$3)))=0,"",INDEX(PlansAndNotes!$G$6:$G$4005,ROW(B3274)-ROW($C$3))),"")</f>
        <v/>
      </c>
      <c r="R3274" s="361" t="str">
        <f>IFERROR(IF(LEN(D3274)&gt;0,IF(LEN(INDEX(AdressBook!$C$6:$C$25,MATCH(D3274,AdressBook!$B$6:$B$25,0),1))=0,"",INDEX(AdressBook!$C$6:$C$25,MATCH(D3274,AdressBook!$B$6:$B$25,0),1)),""),"")</f>
        <v/>
      </c>
      <c r="S3274" s="165">
        <f>IF(LEN(C3274)&gt;0,IFERROR(IF(MATCH(C3274,C3275:$C$4004,0)&gt;0,-1,ROW(S3274)-ROW($S$3)),ROW(S3274)-ROW($S$3)),-1)</f>
        <v>-1</v>
      </c>
      <c r="T3274" s="165">
        <f t="shared" si="349"/>
        <v>0</v>
      </c>
      <c r="U3274" s="165" t="str">
        <f t="shared" si="350"/>
        <v/>
      </c>
      <c r="V3274" s="165" t="str">
        <f>IFERROR(IF(OR(C3274="",S3274&lt;0),"",IF(SUBTOTAL(3,C3274:C3274)=0,-1,SUBTOTAL(3,$C$4:C3274))),"")</f>
        <v/>
      </c>
      <c r="W3274" s="156" t="str">
        <f t="array" ref="W3274">IF(LEN(C3274)&gt;0,IFERROR(IF(MATCH(C3274,$C$3:$C3273,0)&gt;0,N3274-INDEX($N$3:N3273,SUMPRODUCT(MAX(ROW($C$3:$C3273)*(C3274=$C$3:$C3273)))-2,1),""),""),"")</f>
        <v/>
      </c>
      <c r="X3274" s="156">
        <f t="shared" ca="1" si="351"/>
        <v>1</v>
      </c>
      <c r="Y3274" s="156">
        <f t="shared" ca="1" si="352"/>
        <v>1</v>
      </c>
    </row>
    <row r="3275" spans="2:25" hidden="1" x14ac:dyDescent="0.25">
      <c r="B3275" s="390" t="str">
        <f>IFERROR(IF(LEN(INDEX(PlansAndNotes!$B$6:$B$2005,ROW(A3275)-ROW($B$3)))=0,"",INDEX(PlansAndNotes!$B$6:$B$2005,ROW(A3275)-ROW($B$3))),"")</f>
        <v/>
      </c>
      <c r="C3275" s="387" t="str">
        <f t="shared" si="353"/>
        <v/>
      </c>
      <c r="D3275" s="361" t="str">
        <f>IFERROR(IF(LEN(C3275)&gt;0,IF(LEN(INDEX(TasksList!$C$6:$C$25,MATCH(C3275,TasksList!$B$6:$B$25,0),1))=0,"",INDEX(TasksList!$C$6:$C$25,MATCH(C3275,TasksList!$B$6:$B$25,0),1)),""),"")</f>
        <v/>
      </c>
      <c r="E3275" s="361" t="str">
        <f>IFERROR(IF(LEN(C3275)&gt;0,IF(LEN(INDEX(TasksList!$F$6:$F$25,MATCH(C3275,TasksList!$B$6:$B$25,0),1))=0,"not set!",INDEX(TasksList!$F$6:$F$25,MATCH(C3275,TasksList!$B$6:$B$25,0),1)),""),"")</f>
        <v/>
      </c>
      <c r="F3275" s="360" t="str">
        <f>IFERROR(IF(LEN(D3275)&gt;0,IF(LEN(INDEX(AdressBook!$D$6:$D$25,MATCH(D3275,AdressBook!$B$6:$B$25,0),1))=0,"",INDEX(AdressBook!$D$6:$D$25,MATCH(D3275,AdressBook!$B$6:$B$25,0),1)),""),"")</f>
        <v/>
      </c>
      <c r="G3275" s="361" t="str">
        <f>IFERROR(IF(LEN(INDEX(PlansAndNotes!$F$6:$F$4005,ROW(B3275)-ROW($C$3)))=0,"",INDEX(PlansAndNotes!$F$6:$F$4005,ROW(B3275)-ROW($C$3))),"")</f>
        <v/>
      </c>
      <c r="H3275" s="361" t="str">
        <f>IFERROR(IF(LEN(C3275)&gt;0,IF(LEN(INDEX(TasksList!$G$6:$G$25,MATCH(C3275,TasksList!$B$6:$B$25,0),1))=0,"",INDEX(TasksList!$G$6:$G$25,MATCH(C3275,TasksList!$B$6:$B$25,0),1)),""),"")</f>
        <v/>
      </c>
      <c r="N3275" s="362" t="str">
        <f>IFERROR(IF(LEN(INDEX(PlansAndNotes!$D$6:$D$4005,ROW(B3275)-ROW($C$3)))=0,"",INDEX(PlansAndNotes!$D$6:$D$4005,ROW(B3275)-ROW($C$3))),"")</f>
        <v/>
      </c>
      <c r="O3275" s="165" t="str">
        <f t="shared" si="348"/>
        <v/>
      </c>
      <c r="P3275" s="363" t="str">
        <f>IFERROR(IF(LEN(INDEX(PlansAndNotes!$E$6:$E$4005,ROW(B3275)-ROW($C$3)))=0,"",INDEX(PlansAndNotes!$E$6:$E$4005,ROW(B3275)-ROW($C$3))),"")</f>
        <v/>
      </c>
      <c r="Q3275" s="363" t="str">
        <f>IFERROR(IF(LEN(INDEX(PlansAndNotes!$G$6:$G$4005,ROW(B3275)-ROW($C$3)))=0,"",INDEX(PlansAndNotes!$G$6:$G$4005,ROW(B3275)-ROW($C$3))),"")</f>
        <v/>
      </c>
      <c r="R3275" s="361" t="str">
        <f>IFERROR(IF(LEN(D3275)&gt;0,IF(LEN(INDEX(AdressBook!$C$6:$C$25,MATCH(D3275,AdressBook!$B$6:$B$25,0),1))=0,"",INDEX(AdressBook!$C$6:$C$25,MATCH(D3275,AdressBook!$B$6:$B$25,0),1)),""),"")</f>
        <v/>
      </c>
      <c r="S3275" s="165">
        <f>IF(LEN(C3275)&gt;0,IFERROR(IF(MATCH(C3275,C3276:$C$4004,0)&gt;0,-1,ROW(S3275)-ROW($S$3)),ROW(S3275)-ROW($S$3)),-1)</f>
        <v>-1</v>
      </c>
      <c r="T3275" s="165">
        <f t="shared" si="349"/>
        <v>0</v>
      </c>
      <c r="U3275" s="165" t="str">
        <f t="shared" si="350"/>
        <v/>
      </c>
      <c r="V3275" s="165" t="str">
        <f>IFERROR(IF(OR(C3275="",S3275&lt;0),"",IF(SUBTOTAL(3,C3275:C3275)=0,-1,SUBTOTAL(3,$C$4:C3275))),"")</f>
        <v/>
      </c>
      <c r="W3275" s="156" t="str">
        <f t="array" ref="W3275">IF(LEN(C3275)&gt;0,IFERROR(IF(MATCH(C3275,$C$3:$C3274,0)&gt;0,N3275-INDEX($N$3:N3274,SUMPRODUCT(MAX(ROW($C$3:$C3274)*(C3275=$C$3:$C3274)))-2,1),""),""),"")</f>
        <v/>
      </c>
      <c r="X3275" s="156">
        <f t="shared" ca="1" si="351"/>
        <v>1</v>
      </c>
      <c r="Y3275" s="156">
        <f t="shared" ca="1" si="352"/>
        <v>1</v>
      </c>
    </row>
    <row r="3276" spans="2:25" hidden="1" x14ac:dyDescent="0.25">
      <c r="B3276" s="390" t="str">
        <f>IFERROR(IF(LEN(INDEX(PlansAndNotes!$B$6:$B$2005,ROW(A3276)-ROW($B$3)))=0,"",INDEX(PlansAndNotes!$B$6:$B$2005,ROW(A3276)-ROW($B$3))),"")</f>
        <v/>
      </c>
      <c r="C3276" s="387" t="str">
        <f t="shared" si="353"/>
        <v/>
      </c>
      <c r="D3276" s="361" t="str">
        <f>IFERROR(IF(LEN(C3276)&gt;0,IF(LEN(INDEX(TasksList!$C$6:$C$25,MATCH(C3276,TasksList!$B$6:$B$25,0),1))=0,"",INDEX(TasksList!$C$6:$C$25,MATCH(C3276,TasksList!$B$6:$B$25,0),1)),""),"")</f>
        <v/>
      </c>
      <c r="E3276" s="361" t="str">
        <f>IFERROR(IF(LEN(C3276)&gt;0,IF(LEN(INDEX(TasksList!$F$6:$F$25,MATCH(C3276,TasksList!$B$6:$B$25,0),1))=0,"not set!",INDEX(TasksList!$F$6:$F$25,MATCH(C3276,TasksList!$B$6:$B$25,0),1)),""),"")</f>
        <v/>
      </c>
      <c r="F3276" s="360" t="str">
        <f>IFERROR(IF(LEN(D3276)&gt;0,IF(LEN(INDEX(AdressBook!$D$6:$D$25,MATCH(D3276,AdressBook!$B$6:$B$25,0),1))=0,"",INDEX(AdressBook!$D$6:$D$25,MATCH(D3276,AdressBook!$B$6:$B$25,0),1)),""),"")</f>
        <v/>
      </c>
      <c r="G3276" s="361" t="str">
        <f>IFERROR(IF(LEN(INDEX(PlansAndNotes!$F$6:$F$4005,ROW(B3276)-ROW($C$3)))=0,"",INDEX(PlansAndNotes!$F$6:$F$4005,ROW(B3276)-ROW($C$3))),"")</f>
        <v/>
      </c>
      <c r="H3276" s="361" t="str">
        <f>IFERROR(IF(LEN(C3276)&gt;0,IF(LEN(INDEX(TasksList!$G$6:$G$25,MATCH(C3276,TasksList!$B$6:$B$25,0),1))=0,"",INDEX(TasksList!$G$6:$G$25,MATCH(C3276,TasksList!$B$6:$B$25,0),1)),""),"")</f>
        <v/>
      </c>
      <c r="N3276" s="362" t="str">
        <f>IFERROR(IF(LEN(INDEX(PlansAndNotes!$D$6:$D$4005,ROW(B3276)-ROW($C$3)))=0,"",INDEX(PlansAndNotes!$D$6:$D$4005,ROW(B3276)-ROW($C$3))),"")</f>
        <v/>
      </c>
      <c r="O3276" s="165" t="str">
        <f t="shared" si="348"/>
        <v/>
      </c>
      <c r="P3276" s="363" t="str">
        <f>IFERROR(IF(LEN(INDEX(PlansAndNotes!$E$6:$E$4005,ROW(B3276)-ROW($C$3)))=0,"",INDEX(PlansAndNotes!$E$6:$E$4005,ROW(B3276)-ROW($C$3))),"")</f>
        <v/>
      </c>
      <c r="Q3276" s="363" t="str">
        <f>IFERROR(IF(LEN(INDEX(PlansAndNotes!$G$6:$G$4005,ROW(B3276)-ROW($C$3)))=0,"",INDEX(PlansAndNotes!$G$6:$G$4005,ROW(B3276)-ROW($C$3))),"")</f>
        <v/>
      </c>
      <c r="R3276" s="361" t="str">
        <f>IFERROR(IF(LEN(D3276)&gt;0,IF(LEN(INDEX(AdressBook!$C$6:$C$25,MATCH(D3276,AdressBook!$B$6:$B$25,0),1))=0,"",INDEX(AdressBook!$C$6:$C$25,MATCH(D3276,AdressBook!$B$6:$B$25,0),1)),""),"")</f>
        <v/>
      </c>
      <c r="S3276" s="165">
        <f>IF(LEN(C3276)&gt;0,IFERROR(IF(MATCH(C3276,C3277:$C$4004,0)&gt;0,-1,ROW(S3276)-ROW($S$3)),ROW(S3276)-ROW($S$3)),-1)</f>
        <v>-1</v>
      </c>
      <c r="T3276" s="165">
        <f t="shared" si="349"/>
        <v>0</v>
      </c>
      <c r="U3276" s="165" t="str">
        <f t="shared" si="350"/>
        <v/>
      </c>
      <c r="V3276" s="165" t="str">
        <f>IFERROR(IF(OR(C3276="",S3276&lt;0),"",IF(SUBTOTAL(3,C3276:C3276)=0,-1,SUBTOTAL(3,$C$4:C3276))),"")</f>
        <v/>
      </c>
      <c r="W3276" s="156" t="str">
        <f t="array" ref="W3276">IF(LEN(C3276)&gt;0,IFERROR(IF(MATCH(C3276,$C$3:$C3275,0)&gt;0,N3276-INDEX($N$3:N3275,SUMPRODUCT(MAX(ROW($C$3:$C3275)*(C3276=$C$3:$C3275)))-2,1),""),""),"")</f>
        <v/>
      </c>
      <c r="X3276" s="156">
        <f t="shared" ca="1" si="351"/>
        <v>1</v>
      </c>
      <c r="Y3276" s="156">
        <f t="shared" ca="1" si="352"/>
        <v>1</v>
      </c>
    </row>
    <row r="3277" spans="2:25" hidden="1" x14ac:dyDescent="0.25">
      <c r="B3277" s="390" t="str">
        <f>IFERROR(IF(LEN(INDEX(PlansAndNotes!$B$6:$B$2005,ROW(A3277)-ROW($B$3)))=0,"",INDEX(PlansAndNotes!$B$6:$B$2005,ROW(A3277)-ROW($B$3))),"")</f>
        <v/>
      </c>
      <c r="C3277" s="387" t="str">
        <f t="shared" si="353"/>
        <v/>
      </c>
      <c r="D3277" s="361" t="str">
        <f>IFERROR(IF(LEN(C3277)&gt;0,IF(LEN(INDEX(TasksList!$C$6:$C$25,MATCH(C3277,TasksList!$B$6:$B$25,0),1))=0,"",INDEX(TasksList!$C$6:$C$25,MATCH(C3277,TasksList!$B$6:$B$25,0),1)),""),"")</f>
        <v/>
      </c>
      <c r="E3277" s="361" t="str">
        <f>IFERROR(IF(LEN(C3277)&gt;0,IF(LEN(INDEX(TasksList!$F$6:$F$25,MATCH(C3277,TasksList!$B$6:$B$25,0),1))=0,"not set!",INDEX(TasksList!$F$6:$F$25,MATCH(C3277,TasksList!$B$6:$B$25,0),1)),""),"")</f>
        <v/>
      </c>
      <c r="F3277" s="360" t="str">
        <f>IFERROR(IF(LEN(D3277)&gt;0,IF(LEN(INDEX(AdressBook!$D$6:$D$25,MATCH(D3277,AdressBook!$B$6:$B$25,0),1))=0,"",INDEX(AdressBook!$D$6:$D$25,MATCH(D3277,AdressBook!$B$6:$B$25,0),1)),""),"")</f>
        <v/>
      </c>
      <c r="G3277" s="361" t="str">
        <f>IFERROR(IF(LEN(INDEX(PlansAndNotes!$F$6:$F$4005,ROW(B3277)-ROW($C$3)))=0,"",INDEX(PlansAndNotes!$F$6:$F$4005,ROW(B3277)-ROW($C$3))),"")</f>
        <v/>
      </c>
      <c r="H3277" s="361" t="str">
        <f>IFERROR(IF(LEN(C3277)&gt;0,IF(LEN(INDEX(TasksList!$G$6:$G$25,MATCH(C3277,TasksList!$B$6:$B$25,0),1))=0,"",INDEX(TasksList!$G$6:$G$25,MATCH(C3277,TasksList!$B$6:$B$25,0),1)),""),"")</f>
        <v/>
      </c>
      <c r="N3277" s="362" t="str">
        <f>IFERROR(IF(LEN(INDEX(PlansAndNotes!$D$6:$D$4005,ROW(B3277)-ROW($C$3)))=0,"",INDEX(PlansAndNotes!$D$6:$D$4005,ROW(B3277)-ROW($C$3))),"")</f>
        <v/>
      </c>
      <c r="O3277" s="165" t="str">
        <f t="shared" si="348"/>
        <v/>
      </c>
      <c r="P3277" s="363" t="str">
        <f>IFERROR(IF(LEN(INDEX(PlansAndNotes!$E$6:$E$4005,ROW(B3277)-ROW($C$3)))=0,"",INDEX(PlansAndNotes!$E$6:$E$4005,ROW(B3277)-ROW($C$3))),"")</f>
        <v/>
      </c>
      <c r="Q3277" s="363" t="str">
        <f>IFERROR(IF(LEN(INDEX(PlansAndNotes!$G$6:$G$4005,ROW(B3277)-ROW($C$3)))=0,"",INDEX(PlansAndNotes!$G$6:$G$4005,ROW(B3277)-ROW($C$3))),"")</f>
        <v/>
      </c>
      <c r="R3277" s="361" t="str">
        <f>IFERROR(IF(LEN(D3277)&gt;0,IF(LEN(INDEX(AdressBook!$C$6:$C$25,MATCH(D3277,AdressBook!$B$6:$B$25,0),1))=0,"",INDEX(AdressBook!$C$6:$C$25,MATCH(D3277,AdressBook!$B$6:$B$25,0),1)),""),"")</f>
        <v/>
      </c>
      <c r="S3277" s="165">
        <f>IF(LEN(C3277)&gt;0,IFERROR(IF(MATCH(C3277,C3278:$C$4004,0)&gt;0,-1,ROW(S3277)-ROW($S$3)),ROW(S3277)-ROW($S$3)),-1)</f>
        <v>-1</v>
      </c>
      <c r="T3277" s="165">
        <f t="shared" si="349"/>
        <v>0</v>
      </c>
      <c r="U3277" s="165" t="str">
        <f t="shared" si="350"/>
        <v/>
      </c>
      <c r="V3277" s="165" t="str">
        <f>IFERROR(IF(OR(C3277="",S3277&lt;0),"",IF(SUBTOTAL(3,C3277:C3277)=0,-1,SUBTOTAL(3,$C$4:C3277))),"")</f>
        <v/>
      </c>
      <c r="W3277" s="156" t="str">
        <f t="array" ref="W3277">IF(LEN(C3277)&gt;0,IFERROR(IF(MATCH(C3277,$C$3:$C3276,0)&gt;0,N3277-INDEX($N$3:N3276,SUMPRODUCT(MAX(ROW($C$3:$C3276)*(C3277=$C$3:$C3276)))-2,1),""),""),"")</f>
        <v/>
      </c>
      <c r="X3277" s="156">
        <f t="shared" ca="1" si="351"/>
        <v>1</v>
      </c>
      <c r="Y3277" s="156">
        <f t="shared" ca="1" si="352"/>
        <v>1</v>
      </c>
    </row>
    <row r="3278" spans="2:25" hidden="1" x14ac:dyDescent="0.25">
      <c r="B3278" s="390" t="str">
        <f>IFERROR(IF(LEN(INDEX(PlansAndNotes!$B$6:$B$2005,ROW(A3278)-ROW($B$3)))=0,"",INDEX(PlansAndNotes!$B$6:$B$2005,ROW(A3278)-ROW($B$3))),"")</f>
        <v/>
      </c>
      <c r="C3278" s="387" t="str">
        <f t="shared" si="353"/>
        <v/>
      </c>
      <c r="D3278" s="361" t="str">
        <f>IFERROR(IF(LEN(C3278)&gt;0,IF(LEN(INDEX(TasksList!$C$6:$C$25,MATCH(C3278,TasksList!$B$6:$B$25,0),1))=0,"",INDEX(TasksList!$C$6:$C$25,MATCH(C3278,TasksList!$B$6:$B$25,0),1)),""),"")</f>
        <v/>
      </c>
      <c r="E3278" s="361" t="str">
        <f>IFERROR(IF(LEN(C3278)&gt;0,IF(LEN(INDEX(TasksList!$F$6:$F$25,MATCH(C3278,TasksList!$B$6:$B$25,0),1))=0,"not set!",INDEX(TasksList!$F$6:$F$25,MATCH(C3278,TasksList!$B$6:$B$25,0),1)),""),"")</f>
        <v/>
      </c>
      <c r="F3278" s="360" t="str">
        <f>IFERROR(IF(LEN(D3278)&gt;0,IF(LEN(INDEX(AdressBook!$D$6:$D$25,MATCH(D3278,AdressBook!$B$6:$B$25,0),1))=0,"",INDEX(AdressBook!$D$6:$D$25,MATCH(D3278,AdressBook!$B$6:$B$25,0),1)),""),"")</f>
        <v/>
      </c>
      <c r="G3278" s="361" t="str">
        <f>IFERROR(IF(LEN(INDEX(PlansAndNotes!$F$6:$F$4005,ROW(B3278)-ROW($C$3)))=0,"",INDEX(PlansAndNotes!$F$6:$F$4005,ROW(B3278)-ROW($C$3))),"")</f>
        <v/>
      </c>
      <c r="H3278" s="361" t="str">
        <f>IFERROR(IF(LEN(C3278)&gt;0,IF(LEN(INDEX(TasksList!$G$6:$G$25,MATCH(C3278,TasksList!$B$6:$B$25,0),1))=0,"",INDEX(TasksList!$G$6:$G$25,MATCH(C3278,TasksList!$B$6:$B$25,0),1)),""),"")</f>
        <v/>
      </c>
      <c r="N3278" s="362" t="str">
        <f>IFERROR(IF(LEN(INDEX(PlansAndNotes!$D$6:$D$4005,ROW(B3278)-ROW($C$3)))=0,"",INDEX(PlansAndNotes!$D$6:$D$4005,ROW(B3278)-ROW($C$3))),"")</f>
        <v/>
      </c>
      <c r="O3278" s="165" t="str">
        <f t="shared" si="348"/>
        <v/>
      </c>
      <c r="P3278" s="363" t="str">
        <f>IFERROR(IF(LEN(INDEX(PlansAndNotes!$E$6:$E$4005,ROW(B3278)-ROW($C$3)))=0,"",INDEX(PlansAndNotes!$E$6:$E$4005,ROW(B3278)-ROW($C$3))),"")</f>
        <v/>
      </c>
      <c r="Q3278" s="363" t="str">
        <f>IFERROR(IF(LEN(INDEX(PlansAndNotes!$G$6:$G$4005,ROW(B3278)-ROW($C$3)))=0,"",INDEX(PlansAndNotes!$G$6:$G$4005,ROW(B3278)-ROW($C$3))),"")</f>
        <v/>
      </c>
      <c r="R3278" s="361" t="str">
        <f>IFERROR(IF(LEN(D3278)&gt;0,IF(LEN(INDEX(AdressBook!$C$6:$C$25,MATCH(D3278,AdressBook!$B$6:$B$25,0),1))=0,"",INDEX(AdressBook!$C$6:$C$25,MATCH(D3278,AdressBook!$B$6:$B$25,0),1)),""),"")</f>
        <v/>
      </c>
      <c r="S3278" s="165">
        <f>IF(LEN(C3278)&gt;0,IFERROR(IF(MATCH(C3278,C3279:$C$4004,0)&gt;0,-1,ROW(S3278)-ROW($S$3)),ROW(S3278)-ROW($S$3)),-1)</f>
        <v>-1</v>
      </c>
      <c r="T3278" s="165">
        <f t="shared" si="349"/>
        <v>0</v>
      </c>
      <c r="U3278" s="165" t="str">
        <f t="shared" si="350"/>
        <v/>
      </c>
      <c r="V3278" s="165" t="str">
        <f>IFERROR(IF(OR(C3278="",S3278&lt;0),"",IF(SUBTOTAL(3,C3278:C3278)=0,-1,SUBTOTAL(3,$C$4:C3278))),"")</f>
        <v/>
      </c>
      <c r="W3278" s="156" t="str">
        <f t="array" ref="W3278">IF(LEN(C3278)&gt;0,IFERROR(IF(MATCH(C3278,$C$3:$C3277,0)&gt;0,N3278-INDEX($N$3:N3277,SUMPRODUCT(MAX(ROW($C$3:$C3277)*(C3278=$C$3:$C3277)))-2,1),""),""),"")</f>
        <v/>
      </c>
      <c r="X3278" s="156">
        <f t="shared" ca="1" si="351"/>
        <v>1</v>
      </c>
      <c r="Y3278" s="156">
        <f t="shared" ca="1" si="352"/>
        <v>1</v>
      </c>
    </row>
    <row r="3279" spans="2:25" hidden="1" x14ac:dyDescent="0.25">
      <c r="B3279" s="390" t="str">
        <f>IFERROR(IF(LEN(INDEX(PlansAndNotes!$B$6:$B$2005,ROW(A3279)-ROW($B$3)))=0,"",INDEX(PlansAndNotes!$B$6:$B$2005,ROW(A3279)-ROW($B$3))),"")</f>
        <v/>
      </c>
      <c r="C3279" s="387" t="str">
        <f t="shared" si="353"/>
        <v/>
      </c>
      <c r="D3279" s="361" t="str">
        <f>IFERROR(IF(LEN(C3279)&gt;0,IF(LEN(INDEX(TasksList!$C$6:$C$25,MATCH(C3279,TasksList!$B$6:$B$25,0),1))=0,"",INDEX(TasksList!$C$6:$C$25,MATCH(C3279,TasksList!$B$6:$B$25,0),1)),""),"")</f>
        <v/>
      </c>
      <c r="E3279" s="361" t="str">
        <f>IFERROR(IF(LEN(C3279)&gt;0,IF(LEN(INDEX(TasksList!$F$6:$F$25,MATCH(C3279,TasksList!$B$6:$B$25,0),1))=0,"not set!",INDEX(TasksList!$F$6:$F$25,MATCH(C3279,TasksList!$B$6:$B$25,0),1)),""),"")</f>
        <v/>
      </c>
      <c r="F3279" s="360" t="str">
        <f>IFERROR(IF(LEN(D3279)&gt;0,IF(LEN(INDEX(AdressBook!$D$6:$D$25,MATCH(D3279,AdressBook!$B$6:$B$25,0),1))=0,"",INDEX(AdressBook!$D$6:$D$25,MATCH(D3279,AdressBook!$B$6:$B$25,0),1)),""),"")</f>
        <v/>
      </c>
      <c r="G3279" s="361" t="str">
        <f>IFERROR(IF(LEN(INDEX(PlansAndNotes!$F$6:$F$4005,ROW(B3279)-ROW($C$3)))=0,"",INDEX(PlansAndNotes!$F$6:$F$4005,ROW(B3279)-ROW($C$3))),"")</f>
        <v/>
      </c>
      <c r="H3279" s="361" t="str">
        <f>IFERROR(IF(LEN(C3279)&gt;0,IF(LEN(INDEX(TasksList!$G$6:$G$25,MATCH(C3279,TasksList!$B$6:$B$25,0),1))=0,"",INDEX(TasksList!$G$6:$G$25,MATCH(C3279,TasksList!$B$6:$B$25,0),1)),""),"")</f>
        <v/>
      </c>
      <c r="N3279" s="362" t="str">
        <f>IFERROR(IF(LEN(INDEX(PlansAndNotes!$D$6:$D$4005,ROW(B3279)-ROW($C$3)))=0,"",INDEX(PlansAndNotes!$D$6:$D$4005,ROW(B3279)-ROW($C$3))),"")</f>
        <v/>
      </c>
      <c r="O3279" s="165" t="str">
        <f t="shared" si="348"/>
        <v/>
      </c>
      <c r="P3279" s="363" t="str">
        <f>IFERROR(IF(LEN(INDEX(PlansAndNotes!$E$6:$E$4005,ROW(B3279)-ROW($C$3)))=0,"",INDEX(PlansAndNotes!$E$6:$E$4005,ROW(B3279)-ROW($C$3))),"")</f>
        <v/>
      </c>
      <c r="Q3279" s="363" t="str">
        <f>IFERROR(IF(LEN(INDEX(PlansAndNotes!$G$6:$G$4005,ROW(B3279)-ROW($C$3)))=0,"",INDEX(PlansAndNotes!$G$6:$G$4005,ROW(B3279)-ROW($C$3))),"")</f>
        <v/>
      </c>
      <c r="R3279" s="361" t="str">
        <f>IFERROR(IF(LEN(D3279)&gt;0,IF(LEN(INDEX(AdressBook!$C$6:$C$25,MATCH(D3279,AdressBook!$B$6:$B$25,0),1))=0,"",INDEX(AdressBook!$C$6:$C$25,MATCH(D3279,AdressBook!$B$6:$B$25,0),1)),""),"")</f>
        <v/>
      </c>
      <c r="S3279" s="165">
        <f>IF(LEN(C3279)&gt;0,IFERROR(IF(MATCH(C3279,C3280:$C$4004,0)&gt;0,-1,ROW(S3279)-ROW($S$3)),ROW(S3279)-ROW($S$3)),-1)</f>
        <v>-1</v>
      </c>
      <c r="T3279" s="165">
        <f t="shared" si="349"/>
        <v>0</v>
      </c>
      <c r="U3279" s="165" t="str">
        <f t="shared" si="350"/>
        <v/>
      </c>
      <c r="V3279" s="165" t="str">
        <f>IFERROR(IF(OR(C3279="",S3279&lt;0),"",IF(SUBTOTAL(3,C3279:C3279)=0,-1,SUBTOTAL(3,$C$4:C3279))),"")</f>
        <v/>
      </c>
      <c r="W3279" s="156" t="str">
        <f t="array" ref="W3279">IF(LEN(C3279)&gt;0,IFERROR(IF(MATCH(C3279,$C$3:$C3278,0)&gt;0,N3279-INDEX($N$3:N3278,SUMPRODUCT(MAX(ROW($C$3:$C3278)*(C3279=$C$3:$C3278)))-2,1),""),""),"")</f>
        <v/>
      </c>
      <c r="X3279" s="156">
        <f t="shared" ca="1" si="351"/>
        <v>1</v>
      </c>
      <c r="Y3279" s="156">
        <f t="shared" ca="1" si="352"/>
        <v>1</v>
      </c>
    </row>
    <row r="3280" spans="2:25" hidden="1" x14ac:dyDescent="0.25">
      <c r="B3280" s="390" t="str">
        <f>IFERROR(IF(LEN(INDEX(PlansAndNotes!$B$6:$B$2005,ROW(A3280)-ROW($B$3)))=0,"",INDEX(PlansAndNotes!$B$6:$B$2005,ROW(A3280)-ROW($B$3))),"")</f>
        <v/>
      </c>
      <c r="C3280" s="387" t="str">
        <f t="shared" si="353"/>
        <v/>
      </c>
      <c r="D3280" s="361" t="str">
        <f>IFERROR(IF(LEN(C3280)&gt;0,IF(LEN(INDEX(TasksList!$C$6:$C$25,MATCH(C3280,TasksList!$B$6:$B$25,0),1))=0,"",INDEX(TasksList!$C$6:$C$25,MATCH(C3280,TasksList!$B$6:$B$25,0),1)),""),"")</f>
        <v/>
      </c>
      <c r="E3280" s="361" t="str">
        <f>IFERROR(IF(LEN(C3280)&gt;0,IF(LEN(INDEX(TasksList!$F$6:$F$25,MATCH(C3280,TasksList!$B$6:$B$25,0),1))=0,"not set!",INDEX(TasksList!$F$6:$F$25,MATCH(C3280,TasksList!$B$6:$B$25,0),1)),""),"")</f>
        <v/>
      </c>
      <c r="F3280" s="360" t="str">
        <f>IFERROR(IF(LEN(D3280)&gt;0,IF(LEN(INDEX(AdressBook!$D$6:$D$25,MATCH(D3280,AdressBook!$B$6:$B$25,0),1))=0,"",INDEX(AdressBook!$D$6:$D$25,MATCH(D3280,AdressBook!$B$6:$B$25,0),1)),""),"")</f>
        <v/>
      </c>
      <c r="G3280" s="361" t="str">
        <f>IFERROR(IF(LEN(INDEX(PlansAndNotes!$F$6:$F$4005,ROW(B3280)-ROW($C$3)))=0,"",INDEX(PlansAndNotes!$F$6:$F$4005,ROW(B3280)-ROW($C$3))),"")</f>
        <v/>
      </c>
      <c r="H3280" s="361" t="str">
        <f>IFERROR(IF(LEN(C3280)&gt;0,IF(LEN(INDEX(TasksList!$G$6:$G$25,MATCH(C3280,TasksList!$B$6:$B$25,0),1))=0,"",INDEX(TasksList!$G$6:$G$25,MATCH(C3280,TasksList!$B$6:$B$25,0),1)),""),"")</f>
        <v/>
      </c>
      <c r="N3280" s="362" t="str">
        <f>IFERROR(IF(LEN(INDEX(PlansAndNotes!$D$6:$D$4005,ROW(B3280)-ROW($C$3)))=0,"",INDEX(PlansAndNotes!$D$6:$D$4005,ROW(B3280)-ROW($C$3))),"")</f>
        <v/>
      </c>
      <c r="O3280" s="165" t="str">
        <f t="shared" si="348"/>
        <v/>
      </c>
      <c r="P3280" s="363" t="str">
        <f>IFERROR(IF(LEN(INDEX(PlansAndNotes!$E$6:$E$4005,ROW(B3280)-ROW($C$3)))=0,"",INDEX(PlansAndNotes!$E$6:$E$4005,ROW(B3280)-ROW($C$3))),"")</f>
        <v/>
      </c>
      <c r="Q3280" s="363" t="str">
        <f>IFERROR(IF(LEN(INDEX(PlansAndNotes!$G$6:$G$4005,ROW(B3280)-ROW($C$3)))=0,"",INDEX(PlansAndNotes!$G$6:$G$4005,ROW(B3280)-ROW($C$3))),"")</f>
        <v/>
      </c>
      <c r="R3280" s="361" t="str">
        <f>IFERROR(IF(LEN(D3280)&gt;0,IF(LEN(INDEX(AdressBook!$C$6:$C$25,MATCH(D3280,AdressBook!$B$6:$B$25,0),1))=0,"",INDEX(AdressBook!$C$6:$C$25,MATCH(D3280,AdressBook!$B$6:$B$25,0),1)),""),"")</f>
        <v/>
      </c>
      <c r="S3280" s="165">
        <f>IF(LEN(C3280)&gt;0,IFERROR(IF(MATCH(C3280,C3281:$C$4004,0)&gt;0,-1,ROW(S3280)-ROW($S$3)),ROW(S3280)-ROW($S$3)),-1)</f>
        <v>-1</v>
      </c>
      <c r="T3280" s="165">
        <f t="shared" si="349"/>
        <v>0</v>
      </c>
      <c r="U3280" s="165" t="str">
        <f t="shared" si="350"/>
        <v/>
      </c>
      <c r="V3280" s="165" t="str">
        <f>IFERROR(IF(OR(C3280="",S3280&lt;0),"",IF(SUBTOTAL(3,C3280:C3280)=0,-1,SUBTOTAL(3,$C$4:C3280))),"")</f>
        <v/>
      </c>
      <c r="W3280" s="156" t="str">
        <f t="array" ref="W3280">IF(LEN(C3280)&gt;0,IFERROR(IF(MATCH(C3280,$C$3:$C3279,0)&gt;0,N3280-INDEX($N$3:N3279,SUMPRODUCT(MAX(ROW($C$3:$C3279)*(C3280=$C$3:$C3279)))-2,1),""),""),"")</f>
        <v/>
      </c>
      <c r="X3280" s="156">
        <f t="shared" ca="1" si="351"/>
        <v>1</v>
      </c>
      <c r="Y3280" s="156">
        <f t="shared" ca="1" si="352"/>
        <v>1</v>
      </c>
    </row>
    <row r="3281" spans="2:25" hidden="1" x14ac:dyDescent="0.25">
      <c r="B3281" s="390" t="str">
        <f>IFERROR(IF(LEN(INDEX(PlansAndNotes!$B$6:$B$2005,ROW(A3281)-ROW($B$3)))=0,"",INDEX(PlansAndNotes!$B$6:$B$2005,ROW(A3281)-ROW($B$3))),"")</f>
        <v/>
      </c>
      <c r="C3281" s="387" t="str">
        <f t="shared" si="353"/>
        <v/>
      </c>
      <c r="D3281" s="361" t="str">
        <f>IFERROR(IF(LEN(C3281)&gt;0,IF(LEN(INDEX(TasksList!$C$6:$C$25,MATCH(C3281,TasksList!$B$6:$B$25,0),1))=0,"",INDEX(TasksList!$C$6:$C$25,MATCH(C3281,TasksList!$B$6:$B$25,0),1)),""),"")</f>
        <v/>
      </c>
      <c r="E3281" s="361" t="str">
        <f>IFERROR(IF(LEN(C3281)&gt;0,IF(LEN(INDEX(TasksList!$F$6:$F$25,MATCH(C3281,TasksList!$B$6:$B$25,0),1))=0,"not set!",INDEX(TasksList!$F$6:$F$25,MATCH(C3281,TasksList!$B$6:$B$25,0),1)),""),"")</f>
        <v/>
      </c>
      <c r="F3281" s="360" t="str">
        <f>IFERROR(IF(LEN(D3281)&gt;0,IF(LEN(INDEX(AdressBook!$D$6:$D$25,MATCH(D3281,AdressBook!$B$6:$B$25,0),1))=0,"",INDEX(AdressBook!$D$6:$D$25,MATCH(D3281,AdressBook!$B$6:$B$25,0),1)),""),"")</f>
        <v/>
      </c>
      <c r="G3281" s="361" t="str">
        <f>IFERROR(IF(LEN(INDEX(PlansAndNotes!$F$6:$F$4005,ROW(B3281)-ROW($C$3)))=0,"",INDEX(PlansAndNotes!$F$6:$F$4005,ROW(B3281)-ROW($C$3))),"")</f>
        <v/>
      </c>
      <c r="H3281" s="361" t="str">
        <f>IFERROR(IF(LEN(C3281)&gt;0,IF(LEN(INDEX(TasksList!$G$6:$G$25,MATCH(C3281,TasksList!$B$6:$B$25,0),1))=0,"",INDEX(TasksList!$G$6:$G$25,MATCH(C3281,TasksList!$B$6:$B$25,0),1)),""),"")</f>
        <v/>
      </c>
      <c r="N3281" s="362" t="str">
        <f>IFERROR(IF(LEN(INDEX(PlansAndNotes!$D$6:$D$4005,ROW(B3281)-ROW($C$3)))=0,"",INDEX(PlansAndNotes!$D$6:$D$4005,ROW(B3281)-ROW($C$3))),"")</f>
        <v/>
      </c>
      <c r="O3281" s="165" t="str">
        <f t="shared" si="348"/>
        <v/>
      </c>
      <c r="P3281" s="363" t="str">
        <f>IFERROR(IF(LEN(INDEX(PlansAndNotes!$E$6:$E$4005,ROW(B3281)-ROW($C$3)))=0,"",INDEX(PlansAndNotes!$E$6:$E$4005,ROW(B3281)-ROW($C$3))),"")</f>
        <v/>
      </c>
      <c r="Q3281" s="363" t="str">
        <f>IFERROR(IF(LEN(INDEX(PlansAndNotes!$G$6:$G$4005,ROW(B3281)-ROW($C$3)))=0,"",INDEX(PlansAndNotes!$G$6:$G$4005,ROW(B3281)-ROW($C$3))),"")</f>
        <v/>
      </c>
      <c r="R3281" s="361" t="str">
        <f>IFERROR(IF(LEN(D3281)&gt;0,IF(LEN(INDEX(AdressBook!$C$6:$C$25,MATCH(D3281,AdressBook!$B$6:$B$25,0),1))=0,"",INDEX(AdressBook!$C$6:$C$25,MATCH(D3281,AdressBook!$B$6:$B$25,0),1)),""),"")</f>
        <v/>
      </c>
      <c r="S3281" s="165">
        <f>IF(LEN(C3281)&gt;0,IFERROR(IF(MATCH(C3281,C3282:$C$4004,0)&gt;0,-1,ROW(S3281)-ROW($S$3)),ROW(S3281)-ROW($S$3)),-1)</f>
        <v>-1</v>
      </c>
      <c r="T3281" s="165">
        <f t="shared" si="349"/>
        <v>0</v>
      </c>
      <c r="U3281" s="165" t="str">
        <f t="shared" si="350"/>
        <v/>
      </c>
      <c r="V3281" s="165" t="str">
        <f>IFERROR(IF(OR(C3281="",S3281&lt;0),"",IF(SUBTOTAL(3,C3281:C3281)=0,-1,SUBTOTAL(3,$C$4:C3281))),"")</f>
        <v/>
      </c>
      <c r="W3281" s="156" t="str">
        <f t="array" ref="W3281">IF(LEN(C3281)&gt;0,IFERROR(IF(MATCH(C3281,$C$3:$C3280,0)&gt;0,N3281-INDEX($N$3:N3280,SUMPRODUCT(MAX(ROW($C$3:$C3280)*(C3281=$C$3:$C3280)))-2,1),""),""),"")</f>
        <v/>
      </c>
      <c r="X3281" s="156">
        <f t="shared" ca="1" si="351"/>
        <v>1</v>
      </c>
      <c r="Y3281" s="156">
        <f t="shared" ca="1" si="352"/>
        <v>1</v>
      </c>
    </row>
    <row r="3282" spans="2:25" hidden="1" x14ac:dyDescent="0.25">
      <c r="B3282" s="390" t="str">
        <f>IFERROR(IF(LEN(INDEX(PlansAndNotes!$B$6:$B$2005,ROW(A3282)-ROW($B$3)))=0,"",INDEX(PlansAndNotes!$B$6:$B$2005,ROW(A3282)-ROW($B$3))),"")</f>
        <v/>
      </c>
      <c r="C3282" s="387" t="str">
        <f t="shared" si="353"/>
        <v/>
      </c>
      <c r="D3282" s="361" t="str">
        <f>IFERROR(IF(LEN(C3282)&gt;0,IF(LEN(INDEX(TasksList!$C$6:$C$25,MATCH(C3282,TasksList!$B$6:$B$25,0),1))=0,"",INDEX(TasksList!$C$6:$C$25,MATCH(C3282,TasksList!$B$6:$B$25,0),1)),""),"")</f>
        <v/>
      </c>
      <c r="E3282" s="361" t="str">
        <f>IFERROR(IF(LEN(C3282)&gt;0,IF(LEN(INDEX(TasksList!$F$6:$F$25,MATCH(C3282,TasksList!$B$6:$B$25,0),1))=0,"not set!",INDEX(TasksList!$F$6:$F$25,MATCH(C3282,TasksList!$B$6:$B$25,0),1)),""),"")</f>
        <v/>
      </c>
      <c r="F3282" s="360" t="str">
        <f>IFERROR(IF(LEN(D3282)&gt;0,IF(LEN(INDEX(AdressBook!$D$6:$D$25,MATCH(D3282,AdressBook!$B$6:$B$25,0),1))=0,"",INDEX(AdressBook!$D$6:$D$25,MATCH(D3282,AdressBook!$B$6:$B$25,0),1)),""),"")</f>
        <v/>
      </c>
      <c r="G3282" s="361" t="str">
        <f>IFERROR(IF(LEN(INDEX(PlansAndNotes!$F$6:$F$4005,ROW(B3282)-ROW($C$3)))=0,"",INDEX(PlansAndNotes!$F$6:$F$4005,ROW(B3282)-ROW($C$3))),"")</f>
        <v/>
      </c>
      <c r="H3282" s="361" t="str">
        <f>IFERROR(IF(LEN(C3282)&gt;0,IF(LEN(INDEX(TasksList!$G$6:$G$25,MATCH(C3282,TasksList!$B$6:$B$25,0),1))=0,"",INDEX(TasksList!$G$6:$G$25,MATCH(C3282,TasksList!$B$6:$B$25,0),1)),""),"")</f>
        <v/>
      </c>
      <c r="N3282" s="362" t="str">
        <f>IFERROR(IF(LEN(INDEX(PlansAndNotes!$D$6:$D$4005,ROW(B3282)-ROW($C$3)))=0,"",INDEX(PlansAndNotes!$D$6:$D$4005,ROW(B3282)-ROW($C$3))),"")</f>
        <v/>
      </c>
      <c r="O3282" s="165" t="str">
        <f t="shared" si="348"/>
        <v/>
      </c>
      <c r="P3282" s="363" t="str">
        <f>IFERROR(IF(LEN(INDEX(PlansAndNotes!$E$6:$E$4005,ROW(B3282)-ROW($C$3)))=0,"",INDEX(PlansAndNotes!$E$6:$E$4005,ROW(B3282)-ROW($C$3))),"")</f>
        <v/>
      </c>
      <c r="Q3282" s="363" t="str">
        <f>IFERROR(IF(LEN(INDEX(PlansAndNotes!$G$6:$G$4005,ROW(B3282)-ROW($C$3)))=0,"",INDEX(PlansAndNotes!$G$6:$G$4005,ROW(B3282)-ROW($C$3))),"")</f>
        <v/>
      </c>
      <c r="R3282" s="361" t="str">
        <f>IFERROR(IF(LEN(D3282)&gt;0,IF(LEN(INDEX(AdressBook!$C$6:$C$25,MATCH(D3282,AdressBook!$B$6:$B$25,0),1))=0,"",INDEX(AdressBook!$C$6:$C$25,MATCH(D3282,AdressBook!$B$6:$B$25,0),1)),""),"")</f>
        <v/>
      </c>
      <c r="S3282" s="165">
        <f>IF(LEN(C3282)&gt;0,IFERROR(IF(MATCH(C3282,C3283:$C$4004,0)&gt;0,-1,ROW(S3282)-ROW($S$3)),ROW(S3282)-ROW($S$3)),-1)</f>
        <v>-1</v>
      </c>
      <c r="T3282" s="165">
        <f t="shared" si="349"/>
        <v>0</v>
      </c>
      <c r="U3282" s="165" t="str">
        <f t="shared" si="350"/>
        <v/>
      </c>
      <c r="V3282" s="165" t="str">
        <f>IFERROR(IF(OR(C3282="",S3282&lt;0),"",IF(SUBTOTAL(3,C3282:C3282)=0,-1,SUBTOTAL(3,$C$4:C3282))),"")</f>
        <v/>
      </c>
      <c r="W3282" s="156" t="str">
        <f t="array" ref="W3282">IF(LEN(C3282)&gt;0,IFERROR(IF(MATCH(C3282,$C$3:$C3281,0)&gt;0,N3282-INDEX($N$3:N3281,SUMPRODUCT(MAX(ROW($C$3:$C3281)*(C3282=$C$3:$C3281)))-2,1),""),""),"")</f>
        <v/>
      </c>
      <c r="X3282" s="156">
        <f t="shared" ca="1" si="351"/>
        <v>1</v>
      </c>
      <c r="Y3282" s="156">
        <f t="shared" ca="1" si="352"/>
        <v>1</v>
      </c>
    </row>
    <row r="3283" spans="2:25" hidden="1" x14ac:dyDescent="0.25">
      <c r="B3283" s="390" t="str">
        <f>IFERROR(IF(LEN(INDEX(PlansAndNotes!$B$6:$B$2005,ROW(A3283)-ROW($B$3)))=0,"",INDEX(PlansAndNotes!$B$6:$B$2005,ROW(A3283)-ROW($B$3))),"")</f>
        <v/>
      </c>
      <c r="C3283" s="387" t="str">
        <f t="shared" si="353"/>
        <v/>
      </c>
      <c r="D3283" s="361" t="str">
        <f>IFERROR(IF(LEN(C3283)&gt;0,IF(LEN(INDEX(TasksList!$C$6:$C$25,MATCH(C3283,TasksList!$B$6:$B$25,0),1))=0,"",INDEX(TasksList!$C$6:$C$25,MATCH(C3283,TasksList!$B$6:$B$25,0),1)),""),"")</f>
        <v/>
      </c>
      <c r="E3283" s="361" t="str">
        <f>IFERROR(IF(LEN(C3283)&gt;0,IF(LEN(INDEX(TasksList!$F$6:$F$25,MATCH(C3283,TasksList!$B$6:$B$25,0),1))=0,"not set!",INDEX(TasksList!$F$6:$F$25,MATCH(C3283,TasksList!$B$6:$B$25,0),1)),""),"")</f>
        <v/>
      </c>
      <c r="F3283" s="360" t="str">
        <f>IFERROR(IF(LEN(D3283)&gt;0,IF(LEN(INDEX(AdressBook!$D$6:$D$25,MATCH(D3283,AdressBook!$B$6:$B$25,0),1))=0,"",INDEX(AdressBook!$D$6:$D$25,MATCH(D3283,AdressBook!$B$6:$B$25,0),1)),""),"")</f>
        <v/>
      </c>
      <c r="G3283" s="361" t="str">
        <f>IFERROR(IF(LEN(INDEX(PlansAndNotes!$F$6:$F$4005,ROW(B3283)-ROW($C$3)))=0,"",INDEX(PlansAndNotes!$F$6:$F$4005,ROW(B3283)-ROW($C$3))),"")</f>
        <v/>
      </c>
      <c r="H3283" s="361" t="str">
        <f>IFERROR(IF(LEN(C3283)&gt;0,IF(LEN(INDEX(TasksList!$G$6:$G$25,MATCH(C3283,TasksList!$B$6:$B$25,0),1))=0,"",INDEX(TasksList!$G$6:$G$25,MATCH(C3283,TasksList!$B$6:$B$25,0),1)),""),"")</f>
        <v/>
      </c>
      <c r="N3283" s="362" t="str">
        <f>IFERROR(IF(LEN(INDEX(PlansAndNotes!$D$6:$D$4005,ROW(B3283)-ROW($C$3)))=0,"",INDEX(PlansAndNotes!$D$6:$D$4005,ROW(B3283)-ROW($C$3))),"")</f>
        <v/>
      </c>
      <c r="O3283" s="165" t="str">
        <f t="shared" si="348"/>
        <v/>
      </c>
      <c r="P3283" s="363" t="str">
        <f>IFERROR(IF(LEN(INDEX(PlansAndNotes!$E$6:$E$4005,ROW(B3283)-ROW($C$3)))=0,"",INDEX(PlansAndNotes!$E$6:$E$4005,ROW(B3283)-ROW($C$3))),"")</f>
        <v/>
      </c>
      <c r="Q3283" s="363" t="str">
        <f>IFERROR(IF(LEN(INDEX(PlansAndNotes!$G$6:$G$4005,ROW(B3283)-ROW($C$3)))=0,"",INDEX(PlansAndNotes!$G$6:$G$4005,ROW(B3283)-ROW($C$3))),"")</f>
        <v/>
      </c>
      <c r="R3283" s="361" t="str">
        <f>IFERROR(IF(LEN(D3283)&gt;0,IF(LEN(INDEX(AdressBook!$C$6:$C$25,MATCH(D3283,AdressBook!$B$6:$B$25,0),1))=0,"",INDEX(AdressBook!$C$6:$C$25,MATCH(D3283,AdressBook!$B$6:$B$25,0),1)),""),"")</f>
        <v/>
      </c>
      <c r="S3283" s="165">
        <f>IF(LEN(C3283)&gt;0,IFERROR(IF(MATCH(C3283,C3284:$C$4004,0)&gt;0,-1,ROW(S3283)-ROW($S$3)),ROW(S3283)-ROW($S$3)),-1)</f>
        <v>-1</v>
      </c>
      <c r="T3283" s="165">
        <f t="shared" si="349"/>
        <v>0</v>
      </c>
      <c r="U3283" s="165" t="str">
        <f t="shared" si="350"/>
        <v/>
      </c>
      <c r="V3283" s="165" t="str">
        <f>IFERROR(IF(OR(C3283="",S3283&lt;0),"",IF(SUBTOTAL(3,C3283:C3283)=0,-1,SUBTOTAL(3,$C$4:C3283))),"")</f>
        <v/>
      </c>
      <c r="W3283" s="156" t="str">
        <f t="array" ref="W3283">IF(LEN(C3283)&gt;0,IFERROR(IF(MATCH(C3283,$C$3:$C3282,0)&gt;0,N3283-INDEX($N$3:N3282,SUMPRODUCT(MAX(ROW($C$3:$C3282)*(C3283=$C$3:$C3282)))-2,1),""),""),"")</f>
        <v/>
      </c>
      <c r="X3283" s="156">
        <f t="shared" ca="1" si="351"/>
        <v>1</v>
      </c>
      <c r="Y3283" s="156">
        <f t="shared" ca="1" si="352"/>
        <v>1</v>
      </c>
    </row>
    <row r="3284" spans="2:25" hidden="1" x14ac:dyDescent="0.25">
      <c r="B3284" s="390" t="str">
        <f>IFERROR(IF(LEN(INDEX(PlansAndNotes!$B$6:$B$2005,ROW(A3284)-ROW($B$3)))=0,"",INDEX(PlansAndNotes!$B$6:$B$2005,ROW(A3284)-ROW($B$3))),"")</f>
        <v/>
      </c>
      <c r="C3284" s="387" t="str">
        <f t="shared" si="353"/>
        <v/>
      </c>
      <c r="D3284" s="361" t="str">
        <f>IFERROR(IF(LEN(C3284)&gt;0,IF(LEN(INDEX(TasksList!$C$6:$C$25,MATCH(C3284,TasksList!$B$6:$B$25,0),1))=0,"",INDEX(TasksList!$C$6:$C$25,MATCH(C3284,TasksList!$B$6:$B$25,0),1)),""),"")</f>
        <v/>
      </c>
      <c r="E3284" s="361" t="str">
        <f>IFERROR(IF(LEN(C3284)&gt;0,IF(LEN(INDEX(TasksList!$F$6:$F$25,MATCH(C3284,TasksList!$B$6:$B$25,0),1))=0,"not set!",INDEX(TasksList!$F$6:$F$25,MATCH(C3284,TasksList!$B$6:$B$25,0),1)),""),"")</f>
        <v/>
      </c>
      <c r="F3284" s="360" t="str">
        <f>IFERROR(IF(LEN(D3284)&gt;0,IF(LEN(INDEX(AdressBook!$D$6:$D$25,MATCH(D3284,AdressBook!$B$6:$B$25,0),1))=0,"",INDEX(AdressBook!$D$6:$D$25,MATCH(D3284,AdressBook!$B$6:$B$25,0),1)),""),"")</f>
        <v/>
      </c>
      <c r="G3284" s="361" t="str">
        <f>IFERROR(IF(LEN(INDEX(PlansAndNotes!$F$6:$F$4005,ROW(B3284)-ROW($C$3)))=0,"",INDEX(PlansAndNotes!$F$6:$F$4005,ROW(B3284)-ROW($C$3))),"")</f>
        <v/>
      </c>
      <c r="H3284" s="361" t="str">
        <f>IFERROR(IF(LEN(C3284)&gt;0,IF(LEN(INDEX(TasksList!$G$6:$G$25,MATCH(C3284,TasksList!$B$6:$B$25,0),1))=0,"",INDEX(TasksList!$G$6:$G$25,MATCH(C3284,TasksList!$B$6:$B$25,0),1)),""),"")</f>
        <v/>
      </c>
      <c r="N3284" s="362" t="str">
        <f>IFERROR(IF(LEN(INDEX(PlansAndNotes!$D$6:$D$4005,ROW(B3284)-ROW($C$3)))=0,"",INDEX(PlansAndNotes!$D$6:$D$4005,ROW(B3284)-ROW($C$3))),"")</f>
        <v/>
      </c>
      <c r="O3284" s="165" t="str">
        <f t="shared" si="348"/>
        <v/>
      </c>
      <c r="P3284" s="363" t="str">
        <f>IFERROR(IF(LEN(INDEX(PlansAndNotes!$E$6:$E$4005,ROW(B3284)-ROW($C$3)))=0,"",INDEX(PlansAndNotes!$E$6:$E$4005,ROW(B3284)-ROW($C$3))),"")</f>
        <v/>
      </c>
      <c r="Q3284" s="363" t="str">
        <f>IFERROR(IF(LEN(INDEX(PlansAndNotes!$G$6:$G$4005,ROW(B3284)-ROW($C$3)))=0,"",INDEX(PlansAndNotes!$G$6:$G$4005,ROW(B3284)-ROW($C$3))),"")</f>
        <v/>
      </c>
      <c r="R3284" s="361" t="str">
        <f>IFERROR(IF(LEN(D3284)&gt;0,IF(LEN(INDEX(AdressBook!$C$6:$C$25,MATCH(D3284,AdressBook!$B$6:$B$25,0),1))=0,"",INDEX(AdressBook!$C$6:$C$25,MATCH(D3284,AdressBook!$B$6:$B$25,0),1)),""),"")</f>
        <v/>
      </c>
      <c r="S3284" s="165">
        <f>IF(LEN(C3284)&gt;0,IFERROR(IF(MATCH(C3284,C3285:$C$4004,0)&gt;0,-1,ROW(S3284)-ROW($S$3)),ROW(S3284)-ROW($S$3)),-1)</f>
        <v>-1</v>
      </c>
      <c r="T3284" s="165">
        <f t="shared" si="349"/>
        <v>0</v>
      </c>
      <c r="U3284" s="165" t="str">
        <f t="shared" si="350"/>
        <v/>
      </c>
      <c r="V3284" s="165" t="str">
        <f>IFERROR(IF(OR(C3284="",S3284&lt;0),"",IF(SUBTOTAL(3,C3284:C3284)=0,-1,SUBTOTAL(3,$C$4:C3284))),"")</f>
        <v/>
      </c>
      <c r="W3284" s="156" t="str">
        <f t="array" ref="W3284">IF(LEN(C3284)&gt;0,IFERROR(IF(MATCH(C3284,$C$3:$C3283,0)&gt;0,N3284-INDEX($N$3:N3283,SUMPRODUCT(MAX(ROW($C$3:$C3283)*(C3284=$C$3:$C3283)))-2,1),""),""),"")</f>
        <v/>
      </c>
      <c r="X3284" s="156">
        <f t="shared" ca="1" si="351"/>
        <v>1</v>
      </c>
      <c r="Y3284" s="156">
        <f t="shared" ca="1" si="352"/>
        <v>1</v>
      </c>
    </row>
    <row r="3285" spans="2:25" hidden="1" x14ac:dyDescent="0.25">
      <c r="B3285" s="390" t="str">
        <f>IFERROR(IF(LEN(INDEX(PlansAndNotes!$B$6:$B$2005,ROW(A3285)-ROW($B$3)))=0,"",INDEX(PlansAndNotes!$B$6:$B$2005,ROW(A3285)-ROW($B$3))),"")</f>
        <v/>
      </c>
      <c r="C3285" s="387" t="str">
        <f t="shared" si="353"/>
        <v/>
      </c>
      <c r="D3285" s="361" t="str">
        <f>IFERROR(IF(LEN(C3285)&gt;0,IF(LEN(INDEX(TasksList!$C$6:$C$25,MATCH(C3285,TasksList!$B$6:$B$25,0),1))=0,"",INDEX(TasksList!$C$6:$C$25,MATCH(C3285,TasksList!$B$6:$B$25,0),1)),""),"")</f>
        <v/>
      </c>
      <c r="E3285" s="361" t="str">
        <f>IFERROR(IF(LEN(C3285)&gt;0,IF(LEN(INDEX(TasksList!$F$6:$F$25,MATCH(C3285,TasksList!$B$6:$B$25,0),1))=0,"not set!",INDEX(TasksList!$F$6:$F$25,MATCH(C3285,TasksList!$B$6:$B$25,0),1)),""),"")</f>
        <v/>
      </c>
      <c r="F3285" s="360" t="str">
        <f>IFERROR(IF(LEN(D3285)&gt;0,IF(LEN(INDEX(AdressBook!$D$6:$D$25,MATCH(D3285,AdressBook!$B$6:$B$25,0),1))=0,"",INDEX(AdressBook!$D$6:$D$25,MATCH(D3285,AdressBook!$B$6:$B$25,0),1)),""),"")</f>
        <v/>
      </c>
      <c r="G3285" s="361" t="str">
        <f>IFERROR(IF(LEN(INDEX(PlansAndNotes!$F$6:$F$4005,ROW(B3285)-ROW($C$3)))=0,"",INDEX(PlansAndNotes!$F$6:$F$4005,ROW(B3285)-ROW($C$3))),"")</f>
        <v/>
      </c>
      <c r="H3285" s="361" t="str">
        <f>IFERROR(IF(LEN(C3285)&gt;0,IF(LEN(INDEX(TasksList!$G$6:$G$25,MATCH(C3285,TasksList!$B$6:$B$25,0),1))=0,"",INDEX(TasksList!$G$6:$G$25,MATCH(C3285,TasksList!$B$6:$B$25,0),1)),""),"")</f>
        <v/>
      </c>
      <c r="N3285" s="362" t="str">
        <f>IFERROR(IF(LEN(INDEX(PlansAndNotes!$D$6:$D$4005,ROW(B3285)-ROW($C$3)))=0,"",INDEX(PlansAndNotes!$D$6:$D$4005,ROW(B3285)-ROW($C$3))),"")</f>
        <v/>
      </c>
      <c r="O3285" s="165" t="str">
        <f t="shared" si="348"/>
        <v/>
      </c>
      <c r="P3285" s="363" t="str">
        <f>IFERROR(IF(LEN(INDEX(PlansAndNotes!$E$6:$E$4005,ROW(B3285)-ROW($C$3)))=0,"",INDEX(PlansAndNotes!$E$6:$E$4005,ROW(B3285)-ROW($C$3))),"")</f>
        <v/>
      </c>
      <c r="Q3285" s="363" t="str">
        <f>IFERROR(IF(LEN(INDEX(PlansAndNotes!$G$6:$G$4005,ROW(B3285)-ROW($C$3)))=0,"",INDEX(PlansAndNotes!$G$6:$G$4005,ROW(B3285)-ROW($C$3))),"")</f>
        <v/>
      </c>
      <c r="R3285" s="361" t="str">
        <f>IFERROR(IF(LEN(D3285)&gt;0,IF(LEN(INDEX(AdressBook!$C$6:$C$25,MATCH(D3285,AdressBook!$B$6:$B$25,0),1))=0,"",INDEX(AdressBook!$C$6:$C$25,MATCH(D3285,AdressBook!$B$6:$B$25,0),1)),""),"")</f>
        <v/>
      </c>
      <c r="S3285" s="165">
        <f>IF(LEN(C3285)&gt;0,IFERROR(IF(MATCH(C3285,C3286:$C$4004,0)&gt;0,-1,ROW(S3285)-ROW($S$3)),ROW(S3285)-ROW($S$3)),-1)</f>
        <v>-1</v>
      </c>
      <c r="T3285" s="165">
        <f t="shared" si="349"/>
        <v>0</v>
      </c>
      <c r="U3285" s="165" t="str">
        <f t="shared" si="350"/>
        <v/>
      </c>
      <c r="V3285" s="165" t="str">
        <f>IFERROR(IF(OR(C3285="",S3285&lt;0),"",IF(SUBTOTAL(3,C3285:C3285)=0,-1,SUBTOTAL(3,$C$4:C3285))),"")</f>
        <v/>
      </c>
      <c r="W3285" s="156" t="str">
        <f t="array" ref="W3285">IF(LEN(C3285)&gt;0,IFERROR(IF(MATCH(C3285,$C$3:$C3284,0)&gt;0,N3285-INDEX($N$3:N3284,SUMPRODUCT(MAX(ROW($C$3:$C3284)*(C3285=$C$3:$C3284)))-2,1),""),""),"")</f>
        <v/>
      </c>
      <c r="X3285" s="156">
        <f t="shared" ca="1" si="351"/>
        <v>1</v>
      </c>
      <c r="Y3285" s="156">
        <f t="shared" ca="1" si="352"/>
        <v>1</v>
      </c>
    </row>
    <row r="3286" spans="2:25" hidden="1" x14ac:dyDescent="0.25">
      <c r="B3286" s="390" t="str">
        <f>IFERROR(IF(LEN(INDEX(PlansAndNotes!$B$6:$B$2005,ROW(A3286)-ROW($B$3)))=0,"",INDEX(PlansAndNotes!$B$6:$B$2005,ROW(A3286)-ROW($B$3))),"")</f>
        <v/>
      </c>
      <c r="C3286" s="387" t="str">
        <f t="shared" si="353"/>
        <v/>
      </c>
      <c r="D3286" s="361" t="str">
        <f>IFERROR(IF(LEN(C3286)&gt;0,IF(LEN(INDEX(TasksList!$C$6:$C$25,MATCH(C3286,TasksList!$B$6:$B$25,0),1))=0,"",INDEX(TasksList!$C$6:$C$25,MATCH(C3286,TasksList!$B$6:$B$25,0),1)),""),"")</f>
        <v/>
      </c>
      <c r="E3286" s="361" t="str">
        <f>IFERROR(IF(LEN(C3286)&gt;0,IF(LEN(INDEX(TasksList!$F$6:$F$25,MATCH(C3286,TasksList!$B$6:$B$25,0),1))=0,"not set!",INDEX(TasksList!$F$6:$F$25,MATCH(C3286,TasksList!$B$6:$B$25,0),1)),""),"")</f>
        <v/>
      </c>
      <c r="F3286" s="360" t="str">
        <f>IFERROR(IF(LEN(D3286)&gt;0,IF(LEN(INDEX(AdressBook!$D$6:$D$25,MATCH(D3286,AdressBook!$B$6:$B$25,0),1))=0,"",INDEX(AdressBook!$D$6:$D$25,MATCH(D3286,AdressBook!$B$6:$B$25,0),1)),""),"")</f>
        <v/>
      </c>
      <c r="G3286" s="361" t="str">
        <f>IFERROR(IF(LEN(INDEX(PlansAndNotes!$F$6:$F$4005,ROW(B3286)-ROW($C$3)))=0,"",INDEX(PlansAndNotes!$F$6:$F$4005,ROW(B3286)-ROW($C$3))),"")</f>
        <v/>
      </c>
      <c r="H3286" s="361" t="str">
        <f>IFERROR(IF(LEN(C3286)&gt;0,IF(LEN(INDEX(TasksList!$G$6:$G$25,MATCH(C3286,TasksList!$B$6:$B$25,0),1))=0,"",INDEX(TasksList!$G$6:$G$25,MATCH(C3286,TasksList!$B$6:$B$25,0),1)),""),"")</f>
        <v/>
      </c>
      <c r="N3286" s="362" t="str">
        <f>IFERROR(IF(LEN(INDEX(PlansAndNotes!$D$6:$D$4005,ROW(B3286)-ROW($C$3)))=0,"",INDEX(PlansAndNotes!$D$6:$D$4005,ROW(B3286)-ROW($C$3))),"")</f>
        <v/>
      </c>
      <c r="O3286" s="165" t="str">
        <f t="shared" si="348"/>
        <v/>
      </c>
      <c r="P3286" s="363" t="str">
        <f>IFERROR(IF(LEN(INDEX(PlansAndNotes!$E$6:$E$4005,ROW(B3286)-ROW($C$3)))=0,"",INDEX(PlansAndNotes!$E$6:$E$4005,ROW(B3286)-ROW($C$3))),"")</f>
        <v/>
      </c>
      <c r="Q3286" s="363" t="str">
        <f>IFERROR(IF(LEN(INDEX(PlansAndNotes!$G$6:$G$4005,ROW(B3286)-ROW($C$3)))=0,"",INDEX(PlansAndNotes!$G$6:$G$4005,ROW(B3286)-ROW($C$3))),"")</f>
        <v/>
      </c>
      <c r="R3286" s="361" t="str">
        <f>IFERROR(IF(LEN(D3286)&gt;0,IF(LEN(INDEX(AdressBook!$C$6:$C$25,MATCH(D3286,AdressBook!$B$6:$B$25,0),1))=0,"",INDEX(AdressBook!$C$6:$C$25,MATCH(D3286,AdressBook!$B$6:$B$25,0),1)),""),"")</f>
        <v/>
      </c>
      <c r="S3286" s="165">
        <f>IF(LEN(C3286)&gt;0,IFERROR(IF(MATCH(C3286,C3287:$C$4004,0)&gt;0,-1,ROW(S3286)-ROW($S$3)),ROW(S3286)-ROW($S$3)),-1)</f>
        <v>-1</v>
      </c>
      <c r="T3286" s="165">
        <f t="shared" si="349"/>
        <v>0</v>
      </c>
      <c r="U3286" s="165" t="str">
        <f t="shared" si="350"/>
        <v/>
      </c>
      <c r="V3286" s="165" t="str">
        <f>IFERROR(IF(OR(C3286="",S3286&lt;0),"",IF(SUBTOTAL(3,C3286:C3286)=0,-1,SUBTOTAL(3,$C$4:C3286))),"")</f>
        <v/>
      </c>
      <c r="W3286" s="156" t="str">
        <f t="array" ref="W3286">IF(LEN(C3286)&gt;0,IFERROR(IF(MATCH(C3286,$C$3:$C3285,0)&gt;0,N3286-INDEX($N$3:N3285,SUMPRODUCT(MAX(ROW($C$3:$C3285)*(C3286=$C$3:$C3285)))-2,1),""),""),"")</f>
        <v/>
      </c>
      <c r="X3286" s="156">
        <f t="shared" ca="1" si="351"/>
        <v>1</v>
      </c>
      <c r="Y3286" s="156">
        <f t="shared" ca="1" si="352"/>
        <v>1</v>
      </c>
    </row>
    <row r="3287" spans="2:25" hidden="1" x14ac:dyDescent="0.25">
      <c r="B3287" s="390" t="str">
        <f>IFERROR(IF(LEN(INDEX(PlansAndNotes!$B$6:$B$2005,ROW(A3287)-ROW($B$3)))=0,"",INDEX(PlansAndNotes!$B$6:$B$2005,ROW(A3287)-ROW($B$3))),"")</f>
        <v/>
      </c>
      <c r="C3287" s="387" t="str">
        <f t="shared" si="353"/>
        <v/>
      </c>
      <c r="D3287" s="361" t="str">
        <f>IFERROR(IF(LEN(C3287)&gt;0,IF(LEN(INDEX(TasksList!$C$6:$C$25,MATCH(C3287,TasksList!$B$6:$B$25,0),1))=0,"",INDEX(TasksList!$C$6:$C$25,MATCH(C3287,TasksList!$B$6:$B$25,0),1)),""),"")</f>
        <v/>
      </c>
      <c r="E3287" s="361" t="str">
        <f>IFERROR(IF(LEN(C3287)&gt;0,IF(LEN(INDEX(TasksList!$F$6:$F$25,MATCH(C3287,TasksList!$B$6:$B$25,0),1))=0,"not set!",INDEX(TasksList!$F$6:$F$25,MATCH(C3287,TasksList!$B$6:$B$25,0),1)),""),"")</f>
        <v/>
      </c>
      <c r="F3287" s="360" t="str">
        <f>IFERROR(IF(LEN(D3287)&gt;0,IF(LEN(INDEX(AdressBook!$D$6:$D$25,MATCH(D3287,AdressBook!$B$6:$B$25,0),1))=0,"",INDEX(AdressBook!$D$6:$D$25,MATCH(D3287,AdressBook!$B$6:$B$25,0),1)),""),"")</f>
        <v/>
      </c>
      <c r="G3287" s="361" t="str">
        <f>IFERROR(IF(LEN(INDEX(PlansAndNotes!$F$6:$F$4005,ROW(B3287)-ROW($C$3)))=0,"",INDEX(PlansAndNotes!$F$6:$F$4005,ROW(B3287)-ROW($C$3))),"")</f>
        <v/>
      </c>
      <c r="H3287" s="361" t="str">
        <f>IFERROR(IF(LEN(C3287)&gt;0,IF(LEN(INDEX(TasksList!$G$6:$G$25,MATCH(C3287,TasksList!$B$6:$B$25,0),1))=0,"",INDEX(TasksList!$G$6:$G$25,MATCH(C3287,TasksList!$B$6:$B$25,0),1)),""),"")</f>
        <v/>
      </c>
      <c r="N3287" s="362" t="str">
        <f>IFERROR(IF(LEN(INDEX(PlansAndNotes!$D$6:$D$4005,ROW(B3287)-ROW($C$3)))=0,"",INDEX(PlansAndNotes!$D$6:$D$4005,ROW(B3287)-ROW($C$3))),"")</f>
        <v/>
      </c>
      <c r="O3287" s="165" t="str">
        <f t="shared" si="348"/>
        <v/>
      </c>
      <c r="P3287" s="363" t="str">
        <f>IFERROR(IF(LEN(INDEX(PlansAndNotes!$E$6:$E$4005,ROW(B3287)-ROW($C$3)))=0,"",INDEX(PlansAndNotes!$E$6:$E$4005,ROW(B3287)-ROW($C$3))),"")</f>
        <v/>
      </c>
      <c r="Q3287" s="363" t="str">
        <f>IFERROR(IF(LEN(INDEX(PlansAndNotes!$G$6:$G$4005,ROW(B3287)-ROW($C$3)))=0,"",INDEX(PlansAndNotes!$G$6:$G$4005,ROW(B3287)-ROW($C$3))),"")</f>
        <v/>
      </c>
      <c r="R3287" s="361" t="str">
        <f>IFERROR(IF(LEN(D3287)&gt;0,IF(LEN(INDEX(AdressBook!$C$6:$C$25,MATCH(D3287,AdressBook!$B$6:$B$25,0),1))=0,"",INDEX(AdressBook!$C$6:$C$25,MATCH(D3287,AdressBook!$B$6:$B$25,0),1)),""),"")</f>
        <v/>
      </c>
      <c r="S3287" s="165">
        <f>IF(LEN(C3287)&gt;0,IFERROR(IF(MATCH(C3287,C3288:$C$4004,0)&gt;0,-1,ROW(S3287)-ROW($S$3)),ROW(S3287)-ROW($S$3)),-1)</f>
        <v>-1</v>
      </c>
      <c r="T3287" s="165">
        <f t="shared" si="349"/>
        <v>0</v>
      </c>
      <c r="U3287" s="165" t="str">
        <f t="shared" si="350"/>
        <v/>
      </c>
      <c r="V3287" s="165" t="str">
        <f>IFERROR(IF(OR(C3287="",S3287&lt;0),"",IF(SUBTOTAL(3,C3287:C3287)=0,-1,SUBTOTAL(3,$C$4:C3287))),"")</f>
        <v/>
      </c>
      <c r="W3287" s="156" t="str">
        <f t="array" ref="W3287">IF(LEN(C3287)&gt;0,IFERROR(IF(MATCH(C3287,$C$3:$C3286,0)&gt;0,N3287-INDEX($N$3:N3286,SUMPRODUCT(MAX(ROW($C$3:$C3286)*(C3287=$C$3:$C3286)))-2,1),""),""),"")</f>
        <v/>
      </c>
      <c r="X3287" s="156">
        <f t="shared" ca="1" si="351"/>
        <v>1</v>
      </c>
      <c r="Y3287" s="156">
        <f t="shared" ca="1" si="352"/>
        <v>1</v>
      </c>
    </row>
    <row r="3288" spans="2:25" hidden="1" x14ac:dyDescent="0.25">
      <c r="B3288" s="390" t="str">
        <f>IFERROR(IF(LEN(INDEX(PlansAndNotes!$B$6:$B$2005,ROW(A3288)-ROW($B$3)))=0,"",INDEX(PlansAndNotes!$B$6:$B$2005,ROW(A3288)-ROW($B$3))),"")</f>
        <v/>
      </c>
      <c r="C3288" s="387" t="str">
        <f t="shared" si="353"/>
        <v/>
      </c>
      <c r="D3288" s="361" t="str">
        <f>IFERROR(IF(LEN(C3288)&gt;0,IF(LEN(INDEX(TasksList!$C$6:$C$25,MATCH(C3288,TasksList!$B$6:$B$25,0),1))=0,"",INDEX(TasksList!$C$6:$C$25,MATCH(C3288,TasksList!$B$6:$B$25,0),1)),""),"")</f>
        <v/>
      </c>
      <c r="E3288" s="361" t="str">
        <f>IFERROR(IF(LEN(C3288)&gt;0,IF(LEN(INDEX(TasksList!$F$6:$F$25,MATCH(C3288,TasksList!$B$6:$B$25,0),1))=0,"not set!",INDEX(TasksList!$F$6:$F$25,MATCH(C3288,TasksList!$B$6:$B$25,0),1)),""),"")</f>
        <v/>
      </c>
      <c r="F3288" s="360" t="str">
        <f>IFERROR(IF(LEN(D3288)&gt;0,IF(LEN(INDEX(AdressBook!$D$6:$D$25,MATCH(D3288,AdressBook!$B$6:$B$25,0),1))=0,"",INDEX(AdressBook!$D$6:$D$25,MATCH(D3288,AdressBook!$B$6:$B$25,0),1)),""),"")</f>
        <v/>
      </c>
      <c r="G3288" s="361" t="str">
        <f>IFERROR(IF(LEN(INDEX(PlansAndNotes!$F$6:$F$4005,ROW(B3288)-ROW($C$3)))=0,"",INDEX(PlansAndNotes!$F$6:$F$4005,ROW(B3288)-ROW($C$3))),"")</f>
        <v/>
      </c>
      <c r="H3288" s="361" t="str">
        <f>IFERROR(IF(LEN(C3288)&gt;0,IF(LEN(INDEX(TasksList!$G$6:$G$25,MATCH(C3288,TasksList!$B$6:$B$25,0),1))=0,"",INDEX(TasksList!$G$6:$G$25,MATCH(C3288,TasksList!$B$6:$B$25,0),1)),""),"")</f>
        <v/>
      </c>
      <c r="N3288" s="362" t="str">
        <f>IFERROR(IF(LEN(INDEX(PlansAndNotes!$D$6:$D$4005,ROW(B3288)-ROW($C$3)))=0,"",INDEX(PlansAndNotes!$D$6:$D$4005,ROW(B3288)-ROW($C$3))),"")</f>
        <v/>
      </c>
      <c r="O3288" s="165" t="str">
        <f t="shared" si="348"/>
        <v/>
      </c>
      <c r="P3288" s="363" t="str">
        <f>IFERROR(IF(LEN(INDEX(PlansAndNotes!$E$6:$E$4005,ROW(B3288)-ROW($C$3)))=0,"",INDEX(PlansAndNotes!$E$6:$E$4005,ROW(B3288)-ROW($C$3))),"")</f>
        <v/>
      </c>
      <c r="Q3288" s="363" t="str">
        <f>IFERROR(IF(LEN(INDEX(PlansAndNotes!$G$6:$G$4005,ROW(B3288)-ROW($C$3)))=0,"",INDEX(PlansAndNotes!$G$6:$G$4005,ROW(B3288)-ROW($C$3))),"")</f>
        <v/>
      </c>
      <c r="R3288" s="361" t="str">
        <f>IFERROR(IF(LEN(D3288)&gt;0,IF(LEN(INDEX(AdressBook!$C$6:$C$25,MATCH(D3288,AdressBook!$B$6:$B$25,0),1))=0,"",INDEX(AdressBook!$C$6:$C$25,MATCH(D3288,AdressBook!$B$6:$B$25,0),1)),""),"")</f>
        <v/>
      </c>
      <c r="S3288" s="165">
        <f>IF(LEN(C3288)&gt;0,IFERROR(IF(MATCH(C3288,C3289:$C$4004,0)&gt;0,-1,ROW(S3288)-ROW($S$3)),ROW(S3288)-ROW($S$3)),-1)</f>
        <v>-1</v>
      </c>
      <c r="T3288" s="165">
        <f t="shared" si="349"/>
        <v>0</v>
      </c>
      <c r="U3288" s="165" t="str">
        <f t="shared" si="350"/>
        <v/>
      </c>
      <c r="V3288" s="165" t="str">
        <f>IFERROR(IF(OR(C3288="",S3288&lt;0),"",IF(SUBTOTAL(3,C3288:C3288)=0,-1,SUBTOTAL(3,$C$4:C3288))),"")</f>
        <v/>
      </c>
      <c r="W3288" s="156" t="str">
        <f t="array" ref="W3288">IF(LEN(C3288)&gt;0,IFERROR(IF(MATCH(C3288,$C$3:$C3287,0)&gt;0,N3288-INDEX($N$3:N3287,SUMPRODUCT(MAX(ROW($C$3:$C3287)*(C3288=$C$3:$C3287)))-2,1),""),""),"")</f>
        <v/>
      </c>
      <c r="X3288" s="156">
        <f t="shared" ca="1" si="351"/>
        <v>1</v>
      </c>
      <c r="Y3288" s="156">
        <f t="shared" ca="1" si="352"/>
        <v>1</v>
      </c>
    </row>
    <row r="3289" spans="2:25" hidden="1" x14ac:dyDescent="0.25">
      <c r="B3289" s="390" t="str">
        <f>IFERROR(IF(LEN(INDEX(PlansAndNotes!$B$6:$B$2005,ROW(A3289)-ROW($B$3)))=0,"",INDEX(PlansAndNotes!$B$6:$B$2005,ROW(A3289)-ROW($B$3))),"")</f>
        <v/>
      </c>
      <c r="C3289" s="387" t="str">
        <f t="shared" si="353"/>
        <v/>
      </c>
      <c r="D3289" s="361" t="str">
        <f>IFERROR(IF(LEN(C3289)&gt;0,IF(LEN(INDEX(TasksList!$C$6:$C$25,MATCH(C3289,TasksList!$B$6:$B$25,0),1))=0,"",INDEX(TasksList!$C$6:$C$25,MATCH(C3289,TasksList!$B$6:$B$25,0),1)),""),"")</f>
        <v/>
      </c>
      <c r="E3289" s="361" t="str">
        <f>IFERROR(IF(LEN(C3289)&gt;0,IF(LEN(INDEX(TasksList!$F$6:$F$25,MATCH(C3289,TasksList!$B$6:$B$25,0),1))=0,"not set!",INDEX(TasksList!$F$6:$F$25,MATCH(C3289,TasksList!$B$6:$B$25,0),1)),""),"")</f>
        <v/>
      </c>
      <c r="F3289" s="360" t="str">
        <f>IFERROR(IF(LEN(D3289)&gt;0,IF(LEN(INDEX(AdressBook!$D$6:$D$25,MATCH(D3289,AdressBook!$B$6:$B$25,0),1))=0,"",INDEX(AdressBook!$D$6:$D$25,MATCH(D3289,AdressBook!$B$6:$B$25,0),1)),""),"")</f>
        <v/>
      </c>
      <c r="G3289" s="361" t="str">
        <f>IFERROR(IF(LEN(INDEX(PlansAndNotes!$F$6:$F$4005,ROW(B3289)-ROW($C$3)))=0,"",INDEX(PlansAndNotes!$F$6:$F$4005,ROW(B3289)-ROW($C$3))),"")</f>
        <v/>
      </c>
      <c r="H3289" s="361" t="str">
        <f>IFERROR(IF(LEN(C3289)&gt;0,IF(LEN(INDEX(TasksList!$G$6:$G$25,MATCH(C3289,TasksList!$B$6:$B$25,0),1))=0,"",INDEX(TasksList!$G$6:$G$25,MATCH(C3289,TasksList!$B$6:$B$25,0),1)),""),"")</f>
        <v/>
      </c>
      <c r="N3289" s="362" t="str">
        <f>IFERROR(IF(LEN(INDEX(PlansAndNotes!$D$6:$D$4005,ROW(B3289)-ROW($C$3)))=0,"",INDEX(PlansAndNotes!$D$6:$D$4005,ROW(B3289)-ROW($C$3))),"")</f>
        <v/>
      </c>
      <c r="O3289" s="165" t="str">
        <f t="shared" si="348"/>
        <v/>
      </c>
      <c r="P3289" s="363" t="str">
        <f>IFERROR(IF(LEN(INDEX(PlansAndNotes!$E$6:$E$4005,ROW(B3289)-ROW($C$3)))=0,"",INDEX(PlansAndNotes!$E$6:$E$4005,ROW(B3289)-ROW($C$3))),"")</f>
        <v/>
      </c>
      <c r="Q3289" s="363" t="str">
        <f>IFERROR(IF(LEN(INDEX(PlansAndNotes!$G$6:$G$4005,ROW(B3289)-ROW($C$3)))=0,"",INDEX(PlansAndNotes!$G$6:$G$4005,ROW(B3289)-ROW($C$3))),"")</f>
        <v/>
      </c>
      <c r="R3289" s="361" t="str">
        <f>IFERROR(IF(LEN(D3289)&gt;0,IF(LEN(INDEX(AdressBook!$C$6:$C$25,MATCH(D3289,AdressBook!$B$6:$B$25,0),1))=0,"",INDEX(AdressBook!$C$6:$C$25,MATCH(D3289,AdressBook!$B$6:$B$25,0),1)),""),"")</f>
        <v/>
      </c>
      <c r="S3289" s="165">
        <f>IF(LEN(C3289)&gt;0,IFERROR(IF(MATCH(C3289,C3290:$C$4004,0)&gt;0,-1,ROW(S3289)-ROW($S$3)),ROW(S3289)-ROW($S$3)),-1)</f>
        <v>-1</v>
      </c>
      <c r="T3289" s="165">
        <f t="shared" si="349"/>
        <v>0</v>
      </c>
      <c r="U3289" s="165" t="str">
        <f t="shared" si="350"/>
        <v/>
      </c>
      <c r="V3289" s="165" t="str">
        <f>IFERROR(IF(OR(C3289="",S3289&lt;0),"",IF(SUBTOTAL(3,C3289:C3289)=0,-1,SUBTOTAL(3,$C$4:C3289))),"")</f>
        <v/>
      </c>
      <c r="W3289" s="156" t="str">
        <f t="array" ref="W3289">IF(LEN(C3289)&gt;0,IFERROR(IF(MATCH(C3289,$C$3:$C3288,0)&gt;0,N3289-INDEX($N$3:N3288,SUMPRODUCT(MAX(ROW($C$3:$C3288)*(C3289=$C$3:$C3288)))-2,1),""),""),"")</f>
        <v/>
      </c>
      <c r="X3289" s="156">
        <f t="shared" ca="1" si="351"/>
        <v>1</v>
      </c>
      <c r="Y3289" s="156">
        <f t="shared" ca="1" si="352"/>
        <v>1</v>
      </c>
    </row>
    <row r="3290" spans="2:25" hidden="1" x14ac:dyDescent="0.25">
      <c r="B3290" s="390" t="str">
        <f>IFERROR(IF(LEN(INDEX(PlansAndNotes!$B$6:$B$2005,ROW(A3290)-ROW($B$3)))=0,"",INDEX(PlansAndNotes!$B$6:$B$2005,ROW(A3290)-ROW($B$3))),"")</f>
        <v/>
      </c>
      <c r="C3290" s="387" t="str">
        <f t="shared" si="353"/>
        <v/>
      </c>
      <c r="D3290" s="361" t="str">
        <f>IFERROR(IF(LEN(C3290)&gt;0,IF(LEN(INDEX(TasksList!$C$6:$C$25,MATCH(C3290,TasksList!$B$6:$B$25,0),1))=0,"",INDEX(TasksList!$C$6:$C$25,MATCH(C3290,TasksList!$B$6:$B$25,0),1)),""),"")</f>
        <v/>
      </c>
      <c r="E3290" s="361" t="str">
        <f>IFERROR(IF(LEN(C3290)&gt;0,IF(LEN(INDEX(TasksList!$F$6:$F$25,MATCH(C3290,TasksList!$B$6:$B$25,0),1))=0,"not set!",INDEX(TasksList!$F$6:$F$25,MATCH(C3290,TasksList!$B$6:$B$25,0),1)),""),"")</f>
        <v/>
      </c>
      <c r="F3290" s="360" t="str">
        <f>IFERROR(IF(LEN(D3290)&gt;0,IF(LEN(INDEX(AdressBook!$D$6:$D$25,MATCH(D3290,AdressBook!$B$6:$B$25,0),1))=0,"",INDEX(AdressBook!$D$6:$D$25,MATCH(D3290,AdressBook!$B$6:$B$25,0),1)),""),"")</f>
        <v/>
      </c>
      <c r="G3290" s="361" t="str">
        <f>IFERROR(IF(LEN(INDEX(PlansAndNotes!$F$6:$F$4005,ROW(B3290)-ROW($C$3)))=0,"",INDEX(PlansAndNotes!$F$6:$F$4005,ROW(B3290)-ROW($C$3))),"")</f>
        <v/>
      </c>
      <c r="H3290" s="361" t="str">
        <f>IFERROR(IF(LEN(C3290)&gt;0,IF(LEN(INDEX(TasksList!$G$6:$G$25,MATCH(C3290,TasksList!$B$6:$B$25,0),1))=0,"",INDEX(TasksList!$G$6:$G$25,MATCH(C3290,TasksList!$B$6:$B$25,0),1)),""),"")</f>
        <v/>
      </c>
      <c r="N3290" s="362" t="str">
        <f>IFERROR(IF(LEN(INDEX(PlansAndNotes!$D$6:$D$4005,ROW(B3290)-ROW($C$3)))=0,"",INDEX(PlansAndNotes!$D$6:$D$4005,ROW(B3290)-ROW($C$3))),"")</f>
        <v/>
      </c>
      <c r="O3290" s="165" t="str">
        <f t="shared" si="348"/>
        <v/>
      </c>
      <c r="P3290" s="363" t="str">
        <f>IFERROR(IF(LEN(INDEX(PlansAndNotes!$E$6:$E$4005,ROW(B3290)-ROW($C$3)))=0,"",INDEX(PlansAndNotes!$E$6:$E$4005,ROW(B3290)-ROW($C$3))),"")</f>
        <v/>
      </c>
      <c r="Q3290" s="363" t="str">
        <f>IFERROR(IF(LEN(INDEX(PlansAndNotes!$G$6:$G$4005,ROW(B3290)-ROW($C$3)))=0,"",INDEX(PlansAndNotes!$G$6:$G$4005,ROW(B3290)-ROW($C$3))),"")</f>
        <v/>
      </c>
      <c r="R3290" s="361" t="str">
        <f>IFERROR(IF(LEN(D3290)&gt;0,IF(LEN(INDEX(AdressBook!$C$6:$C$25,MATCH(D3290,AdressBook!$B$6:$B$25,0),1))=0,"",INDEX(AdressBook!$C$6:$C$25,MATCH(D3290,AdressBook!$B$6:$B$25,0),1)),""),"")</f>
        <v/>
      </c>
      <c r="S3290" s="165">
        <f>IF(LEN(C3290)&gt;0,IFERROR(IF(MATCH(C3290,C3291:$C$4004,0)&gt;0,-1,ROW(S3290)-ROW($S$3)),ROW(S3290)-ROW($S$3)),-1)</f>
        <v>-1</v>
      </c>
      <c r="T3290" s="165">
        <f t="shared" si="349"/>
        <v>0</v>
      </c>
      <c r="U3290" s="165" t="str">
        <f t="shared" si="350"/>
        <v/>
      </c>
      <c r="V3290" s="165" t="str">
        <f>IFERROR(IF(OR(C3290="",S3290&lt;0),"",IF(SUBTOTAL(3,C3290:C3290)=0,-1,SUBTOTAL(3,$C$4:C3290))),"")</f>
        <v/>
      </c>
      <c r="W3290" s="156" t="str">
        <f t="array" ref="W3290">IF(LEN(C3290)&gt;0,IFERROR(IF(MATCH(C3290,$C$3:$C3289,0)&gt;0,N3290-INDEX($N$3:N3289,SUMPRODUCT(MAX(ROW($C$3:$C3289)*(C3290=$C$3:$C3289)))-2,1),""),""),"")</f>
        <v/>
      </c>
      <c r="X3290" s="156">
        <f t="shared" ca="1" si="351"/>
        <v>1</v>
      </c>
      <c r="Y3290" s="156">
        <f t="shared" ca="1" si="352"/>
        <v>1</v>
      </c>
    </row>
    <row r="3291" spans="2:25" hidden="1" x14ac:dyDescent="0.25">
      <c r="B3291" s="390" t="str">
        <f>IFERROR(IF(LEN(INDEX(PlansAndNotes!$B$6:$B$2005,ROW(A3291)-ROW($B$3)))=0,"",INDEX(PlansAndNotes!$B$6:$B$2005,ROW(A3291)-ROW($B$3))),"")</f>
        <v/>
      </c>
      <c r="C3291" s="387" t="str">
        <f t="shared" si="353"/>
        <v/>
      </c>
      <c r="D3291" s="361" t="str">
        <f>IFERROR(IF(LEN(C3291)&gt;0,IF(LEN(INDEX(TasksList!$C$6:$C$25,MATCH(C3291,TasksList!$B$6:$B$25,0),1))=0,"",INDEX(TasksList!$C$6:$C$25,MATCH(C3291,TasksList!$B$6:$B$25,0),1)),""),"")</f>
        <v/>
      </c>
      <c r="E3291" s="361" t="str">
        <f>IFERROR(IF(LEN(C3291)&gt;0,IF(LEN(INDEX(TasksList!$F$6:$F$25,MATCH(C3291,TasksList!$B$6:$B$25,0),1))=0,"not set!",INDEX(TasksList!$F$6:$F$25,MATCH(C3291,TasksList!$B$6:$B$25,0),1)),""),"")</f>
        <v/>
      </c>
      <c r="F3291" s="360" t="str">
        <f>IFERROR(IF(LEN(D3291)&gt;0,IF(LEN(INDEX(AdressBook!$D$6:$D$25,MATCH(D3291,AdressBook!$B$6:$B$25,0),1))=0,"",INDEX(AdressBook!$D$6:$D$25,MATCH(D3291,AdressBook!$B$6:$B$25,0),1)),""),"")</f>
        <v/>
      </c>
      <c r="G3291" s="361" t="str">
        <f>IFERROR(IF(LEN(INDEX(PlansAndNotes!$F$6:$F$4005,ROW(B3291)-ROW($C$3)))=0,"",INDEX(PlansAndNotes!$F$6:$F$4005,ROW(B3291)-ROW($C$3))),"")</f>
        <v/>
      </c>
      <c r="H3291" s="361" t="str">
        <f>IFERROR(IF(LEN(C3291)&gt;0,IF(LEN(INDEX(TasksList!$G$6:$G$25,MATCH(C3291,TasksList!$B$6:$B$25,0),1))=0,"",INDEX(TasksList!$G$6:$G$25,MATCH(C3291,TasksList!$B$6:$B$25,0),1)),""),"")</f>
        <v/>
      </c>
      <c r="N3291" s="362" t="str">
        <f>IFERROR(IF(LEN(INDEX(PlansAndNotes!$D$6:$D$4005,ROW(B3291)-ROW($C$3)))=0,"",INDEX(PlansAndNotes!$D$6:$D$4005,ROW(B3291)-ROW($C$3))),"")</f>
        <v/>
      </c>
      <c r="O3291" s="165" t="str">
        <f t="shared" si="348"/>
        <v/>
      </c>
      <c r="P3291" s="363" t="str">
        <f>IFERROR(IF(LEN(INDEX(PlansAndNotes!$E$6:$E$4005,ROW(B3291)-ROW($C$3)))=0,"",INDEX(PlansAndNotes!$E$6:$E$4005,ROW(B3291)-ROW($C$3))),"")</f>
        <v/>
      </c>
      <c r="Q3291" s="363" t="str">
        <f>IFERROR(IF(LEN(INDEX(PlansAndNotes!$G$6:$G$4005,ROW(B3291)-ROW($C$3)))=0,"",INDEX(PlansAndNotes!$G$6:$G$4005,ROW(B3291)-ROW($C$3))),"")</f>
        <v/>
      </c>
      <c r="R3291" s="361" t="str">
        <f>IFERROR(IF(LEN(D3291)&gt;0,IF(LEN(INDEX(AdressBook!$C$6:$C$25,MATCH(D3291,AdressBook!$B$6:$B$25,0),1))=0,"",INDEX(AdressBook!$C$6:$C$25,MATCH(D3291,AdressBook!$B$6:$B$25,0),1)),""),"")</f>
        <v/>
      </c>
      <c r="S3291" s="165">
        <f>IF(LEN(C3291)&gt;0,IFERROR(IF(MATCH(C3291,C3292:$C$4004,0)&gt;0,-1,ROW(S3291)-ROW($S$3)),ROW(S3291)-ROW($S$3)),-1)</f>
        <v>-1</v>
      </c>
      <c r="T3291" s="165">
        <f t="shared" si="349"/>
        <v>0</v>
      </c>
      <c r="U3291" s="165" t="str">
        <f t="shared" si="350"/>
        <v/>
      </c>
      <c r="V3291" s="165" t="str">
        <f>IFERROR(IF(OR(C3291="",S3291&lt;0),"",IF(SUBTOTAL(3,C3291:C3291)=0,-1,SUBTOTAL(3,$C$4:C3291))),"")</f>
        <v/>
      </c>
      <c r="W3291" s="156" t="str">
        <f t="array" ref="W3291">IF(LEN(C3291)&gt;0,IFERROR(IF(MATCH(C3291,$C$3:$C3290,0)&gt;0,N3291-INDEX($N$3:N3290,SUMPRODUCT(MAX(ROW($C$3:$C3290)*(C3291=$C$3:$C3290)))-2,1),""),""),"")</f>
        <v/>
      </c>
      <c r="X3291" s="156">
        <f t="shared" ca="1" si="351"/>
        <v>1</v>
      </c>
      <c r="Y3291" s="156">
        <f t="shared" ca="1" si="352"/>
        <v>1</v>
      </c>
    </row>
    <row r="3292" spans="2:25" hidden="1" x14ac:dyDescent="0.25">
      <c r="B3292" s="390" t="str">
        <f>IFERROR(IF(LEN(INDEX(PlansAndNotes!$B$6:$B$2005,ROW(A3292)-ROW($B$3)))=0,"",INDEX(PlansAndNotes!$B$6:$B$2005,ROW(A3292)-ROW($B$3))),"")</f>
        <v/>
      </c>
      <c r="C3292" s="387" t="str">
        <f t="shared" si="353"/>
        <v/>
      </c>
      <c r="D3292" s="361" t="str">
        <f>IFERROR(IF(LEN(C3292)&gt;0,IF(LEN(INDEX(TasksList!$C$6:$C$25,MATCH(C3292,TasksList!$B$6:$B$25,0),1))=0,"",INDEX(TasksList!$C$6:$C$25,MATCH(C3292,TasksList!$B$6:$B$25,0),1)),""),"")</f>
        <v/>
      </c>
      <c r="E3292" s="361" t="str">
        <f>IFERROR(IF(LEN(C3292)&gt;0,IF(LEN(INDEX(TasksList!$F$6:$F$25,MATCH(C3292,TasksList!$B$6:$B$25,0),1))=0,"not set!",INDEX(TasksList!$F$6:$F$25,MATCH(C3292,TasksList!$B$6:$B$25,0),1)),""),"")</f>
        <v/>
      </c>
      <c r="F3292" s="360" t="str">
        <f>IFERROR(IF(LEN(D3292)&gt;0,IF(LEN(INDEX(AdressBook!$D$6:$D$25,MATCH(D3292,AdressBook!$B$6:$B$25,0),1))=0,"",INDEX(AdressBook!$D$6:$D$25,MATCH(D3292,AdressBook!$B$6:$B$25,0),1)),""),"")</f>
        <v/>
      </c>
      <c r="G3292" s="361" t="str">
        <f>IFERROR(IF(LEN(INDEX(PlansAndNotes!$F$6:$F$4005,ROW(B3292)-ROW($C$3)))=0,"",INDEX(PlansAndNotes!$F$6:$F$4005,ROW(B3292)-ROW($C$3))),"")</f>
        <v/>
      </c>
      <c r="H3292" s="361" t="str">
        <f>IFERROR(IF(LEN(C3292)&gt;0,IF(LEN(INDEX(TasksList!$G$6:$G$25,MATCH(C3292,TasksList!$B$6:$B$25,0),1))=0,"",INDEX(TasksList!$G$6:$G$25,MATCH(C3292,TasksList!$B$6:$B$25,0),1)),""),"")</f>
        <v/>
      </c>
      <c r="N3292" s="362" t="str">
        <f>IFERROR(IF(LEN(INDEX(PlansAndNotes!$D$6:$D$4005,ROW(B3292)-ROW($C$3)))=0,"",INDEX(PlansAndNotes!$D$6:$D$4005,ROW(B3292)-ROW($C$3))),"")</f>
        <v/>
      </c>
      <c r="O3292" s="165" t="str">
        <f t="shared" si="348"/>
        <v/>
      </c>
      <c r="P3292" s="363" t="str">
        <f>IFERROR(IF(LEN(INDEX(PlansAndNotes!$E$6:$E$4005,ROW(B3292)-ROW($C$3)))=0,"",INDEX(PlansAndNotes!$E$6:$E$4005,ROW(B3292)-ROW($C$3))),"")</f>
        <v/>
      </c>
      <c r="Q3292" s="363" t="str">
        <f>IFERROR(IF(LEN(INDEX(PlansAndNotes!$G$6:$G$4005,ROW(B3292)-ROW($C$3)))=0,"",INDEX(PlansAndNotes!$G$6:$G$4005,ROW(B3292)-ROW($C$3))),"")</f>
        <v/>
      </c>
      <c r="R3292" s="361" t="str">
        <f>IFERROR(IF(LEN(D3292)&gt;0,IF(LEN(INDEX(AdressBook!$C$6:$C$25,MATCH(D3292,AdressBook!$B$6:$B$25,0),1))=0,"",INDEX(AdressBook!$C$6:$C$25,MATCH(D3292,AdressBook!$B$6:$B$25,0),1)),""),"")</f>
        <v/>
      </c>
      <c r="S3292" s="165">
        <f>IF(LEN(C3292)&gt;0,IFERROR(IF(MATCH(C3292,C3293:$C$4004,0)&gt;0,-1,ROW(S3292)-ROW($S$3)),ROW(S3292)-ROW($S$3)),-1)</f>
        <v>-1</v>
      </c>
      <c r="T3292" s="165">
        <f t="shared" si="349"/>
        <v>0</v>
      </c>
      <c r="U3292" s="165" t="str">
        <f t="shared" si="350"/>
        <v/>
      </c>
      <c r="V3292" s="165" t="str">
        <f>IFERROR(IF(OR(C3292="",S3292&lt;0),"",IF(SUBTOTAL(3,C3292:C3292)=0,-1,SUBTOTAL(3,$C$4:C3292))),"")</f>
        <v/>
      </c>
      <c r="W3292" s="156" t="str">
        <f t="array" ref="W3292">IF(LEN(C3292)&gt;0,IFERROR(IF(MATCH(C3292,$C$3:$C3291,0)&gt;0,N3292-INDEX($N$3:N3291,SUMPRODUCT(MAX(ROW($C$3:$C3291)*(C3292=$C$3:$C3291)))-2,1),""),""),"")</f>
        <v/>
      </c>
      <c r="X3292" s="156">
        <f t="shared" ca="1" si="351"/>
        <v>1</v>
      </c>
      <c r="Y3292" s="156">
        <f t="shared" ca="1" si="352"/>
        <v>1</v>
      </c>
    </row>
    <row r="3293" spans="2:25" hidden="1" x14ac:dyDescent="0.25">
      <c r="B3293" s="390" t="str">
        <f>IFERROR(IF(LEN(INDEX(PlansAndNotes!$B$6:$B$2005,ROW(A3293)-ROW($B$3)))=0,"",INDEX(PlansAndNotes!$B$6:$B$2005,ROW(A3293)-ROW($B$3))),"")</f>
        <v/>
      </c>
      <c r="C3293" s="387" t="str">
        <f t="shared" si="353"/>
        <v/>
      </c>
      <c r="D3293" s="361" t="str">
        <f>IFERROR(IF(LEN(C3293)&gt;0,IF(LEN(INDEX(TasksList!$C$6:$C$25,MATCH(C3293,TasksList!$B$6:$B$25,0),1))=0,"",INDEX(TasksList!$C$6:$C$25,MATCH(C3293,TasksList!$B$6:$B$25,0),1)),""),"")</f>
        <v/>
      </c>
      <c r="E3293" s="361" t="str">
        <f>IFERROR(IF(LEN(C3293)&gt;0,IF(LEN(INDEX(TasksList!$F$6:$F$25,MATCH(C3293,TasksList!$B$6:$B$25,0),1))=0,"not set!",INDEX(TasksList!$F$6:$F$25,MATCH(C3293,TasksList!$B$6:$B$25,0),1)),""),"")</f>
        <v/>
      </c>
      <c r="F3293" s="360" t="str">
        <f>IFERROR(IF(LEN(D3293)&gt;0,IF(LEN(INDEX(AdressBook!$D$6:$D$25,MATCH(D3293,AdressBook!$B$6:$B$25,0),1))=0,"",INDEX(AdressBook!$D$6:$D$25,MATCH(D3293,AdressBook!$B$6:$B$25,0),1)),""),"")</f>
        <v/>
      </c>
      <c r="G3293" s="361" t="str">
        <f>IFERROR(IF(LEN(INDEX(PlansAndNotes!$F$6:$F$4005,ROW(B3293)-ROW($C$3)))=0,"",INDEX(PlansAndNotes!$F$6:$F$4005,ROW(B3293)-ROW($C$3))),"")</f>
        <v/>
      </c>
      <c r="H3293" s="361" t="str">
        <f>IFERROR(IF(LEN(C3293)&gt;0,IF(LEN(INDEX(TasksList!$G$6:$G$25,MATCH(C3293,TasksList!$B$6:$B$25,0),1))=0,"",INDEX(TasksList!$G$6:$G$25,MATCH(C3293,TasksList!$B$6:$B$25,0),1)),""),"")</f>
        <v/>
      </c>
      <c r="N3293" s="362" t="str">
        <f>IFERROR(IF(LEN(INDEX(PlansAndNotes!$D$6:$D$4005,ROW(B3293)-ROW($C$3)))=0,"",INDEX(PlansAndNotes!$D$6:$D$4005,ROW(B3293)-ROW($C$3))),"")</f>
        <v/>
      </c>
      <c r="O3293" s="165" t="str">
        <f t="shared" si="348"/>
        <v/>
      </c>
      <c r="P3293" s="363" t="str">
        <f>IFERROR(IF(LEN(INDEX(PlansAndNotes!$E$6:$E$4005,ROW(B3293)-ROW($C$3)))=0,"",INDEX(PlansAndNotes!$E$6:$E$4005,ROW(B3293)-ROW($C$3))),"")</f>
        <v/>
      </c>
      <c r="Q3293" s="363" t="str">
        <f>IFERROR(IF(LEN(INDEX(PlansAndNotes!$G$6:$G$4005,ROW(B3293)-ROW($C$3)))=0,"",INDEX(PlansAndNotes!$G$6:$G$4005,ROW(B3293)-ROW($C$3))),"")</f>
        <v/>
      </c>
      <c r="R3293" s="361" t="str">
        <f>IFERROR(IF(LEN(D3293)&gt;0,IF(LEN(INDEX(AdressBook!$C$6:$C$25,MATCH(D3293,AdressBook!$B$6:$B$25,0),1))=0,"",INDEX(AdressBook!$C$6:$C$25,MATCH(D3293,AdressBook!$B$6:$B$25,0),1)),""),"")</f>
        <v/>
      </c>
      <c r="S3293" s="165">
        <f>IF(LEN(C3293)&gt;0,IFERROR(IF(MATCH(C3293,C3294:$C$4004,0)&gt;0,-1,ROW(S3293)-ROW($S$3)),ROW(S3293)-ROW($S$3)),-1)</f>
        <v>-1</v>
      </c>
      <c r="T3293" s="165">
        <f t="shared" si="349"/>
        <v>0</v>
      </c>
      <c r="U3293" s="165" t="str">
        <f t="shared" si="350"/>
        <v/>
      </c>
      <c r="V3293" s="165" t="str">
        <f>IFERROR(IF(OR(C3293="",S3293&lt;0),"",IF(SUBTOTAL(3,C3293:C3293)=0,-1,SUBTOTAL(3,$C$4:C3293))),"")</f>
        <v/>
      </c>
      <c r="W3293" s="156" t="str">
        <f t="array" ref="W3293">IF(LEN(C3293)&gt;0,IFERROR(IF(MATCH(C3293,$C$3:$C3292,0)&gt;0,N3293-INDEX($N$3:N3292,SUMPRODUCT(MAX(ROW($C$3:$C3292)*(C3293=$C$3:$C3292)))-2,1),""),""),"")</f>
        <v/>
      </c>
      <c r="X3293" s="156">
        <f t="shared" ca="1" si="351"/>
        <v>1</v>
      </c>
      <c r="Y3293" s="156">
        <f t="shared" ca="1" si="352"/>
        <v>1</v>
      </c>
    </row>
    <row r="3294" spans="2:25" hidden="1" x14ac:dyDescent="0.25">
      <c r="B3294" s="390" t="str">
        <f>IFERROR(IF(LEN(INDEX(PlansAndNotes!$B$6:$B$2005,ROW(A3294)-ROW($B$3)))=0,"",INDEX(PlansAndNotes!$B$6:$B$2005,ROW(A3294)-ROW($B$3))),"")</f>
        <v/>
      </c>
      <c r="C3294" s="387" t="str">
        <f t="shared" si="353"/>
        <v/>
      </c>
      <c r="D3294" s="361" t="str">
        <f>IFERROR(IF(LEN(C3294)&gt;0,IF(LEN(INDEX(TasksList!$C$6:$C$25,MATCH(C3294,TasksList!$B$6:$B$25,0),1))=0,"",INDEX(TasksList!$C$6:$C$25,MATCH(C3294,TasksList!$B$6:$B$25,0),1)),""),"")</f>
        <v/>
      </c>
      <c r="E3294" s="361" t="str">
        <f>IFERROR(IF(LEN(C3294)&gt;0,IF(LEN(INDEX(TasksList!$F$6:$F$25,MATCH(C3294,TasksList!$B$6:$B$25,0),1))=0,"not set!",INDEX(TasksList!$F$6:$F$25,MATCH(C3294,TasksList!$B$6:$B$25,0),1)),""),"")</f>
        <v/>
      </c>
      <c r="F3294" s="360" t="str">
        <f>IFERROR(IF(LEN(D3294)&gt;0,IF(LEN(INDEX(AdressBook!$D$6:$D$25,MATCH(D3294,AdressBook!$B$6:$B$25,0),1))=0,"",INDEX(AdressBook!$D$6:$D$25,MATCH(D3294,AdressBook!$B$6:$B$25,0),1)),""),"")</f>
        <v/>
      </c>
      <c r="G3294" s="361" t="str">
        <f>IFERROR(IF(LEN(INDEX(PlansAndNotes!$F$6:$F$4005,ROW(B3294)-ROW($C$3)))=0,"",INDEX(PlansAndNotes!$F$6:$F$4005,ROW(B3294)-ROW($C$3))),"")</f>
        <v/>
      </c>
      <c r="H3294" s="361" t="str">
        <f>IFERROR(IF(LEN(C3294)&gt;0,IF(LEN(INDEX(TasksList!$G$6:$G$25,MATCH(C3294,TasksList!$B$6:$B$25,0),1))=0,"",INDEX(TasksList!$G$6:$G$25,MATCH(C3294,TasksList!$B$6:$B$25,0),1)),""),"")</f>
        <v/>
      </c>
      <c r="N3294" s="362" t="str">
        <f>IFERROR(IF(LEN(INDEX(PlansAndNotes!$D$6:$D$4005,ROW(B3294)-ROW($C$3)))=0,"",INDEX(PlansAndNotes!$D$6:$D$4005,ROW(B3294)-ROW($C$3))),"")</f>
        <v/>
      </c>
      <c r="O3294" s="165" t="str">
        <f t="shared" si="348"/>
        <v/>
      </c>
      <c r="P3294" s="363" t="str">
        <f>IFERROR(IF(LEN(INDEX(PlansAndNotes!$E$6:$E$4005,ROW(B3294)-ROW($C$3)))=0,"",INDEX(PlansAndNotes!$E$6:$E$4005,ROW(B3294)-ROW($C$3))),"")</f>
        <v/>
      </c>
      <c r="Q3294" s="363" t="str">
        <f>IFERROR(IF(LEN(INDEX(PlansAndNotes!$G$6:$G$4005,ROW(B3294)-ROW($C$3)))=0,"",INDEX(PlansAndNotes!$G$6:$G$4005,ROW(B3294)-ROW($C$3))),"")</f>
        <v/>
      </c>
      <c r="R3294" s="361" t="str">
        <f>IFERROR(IF(LEN(D3294)&gt;0,IF(LEN(INDEX(AdressBook!$C$6:$C$25,MATCH(D3294,AdressBook!$B$6:$B$25,0),1))=0,"",INDEX(AdressBook!$C$6:$C$25,MATCH(D3294,AdressBook!$B$6:$B$25,0),1)),""),"")</f>
        <v/>
      </c>
      <c r="S3294" s="165">
        <f>IF(LEN(C3294)&gt;0,IFERROR(IF(MATCH(C3294,C3295:$C$4004,0)&gt;0,-1,ROW(S3294)-ROW($S$3)),ROW(S3294)-ROW($S$3)),-1)</f>
        <v>-1</v>
      </c>
      <c r="T3294" s="165">
        <f t="shared" si="349"/>
        <v>0</v>
      </c>
      <c r="U3294" s="165" t="str">
        <f t="shared" si="350"/>
        <v/>
      </c>
      <c r="V3294" s="165" t="str">
        <f>IFERROR(IF(OR(C3294="",S3294&lt;0),"",IF(SUBTOTAL(3,C3294:C3294)=0,-1,SUBTOTAL(3,$C$4:C3294))),"")</f>
        <v/>
      </c>
      <c r="W3294" s="156" t="str">
        <f t="array" ref="W3294">IF(LEN(C3294)&gt;0,IFERROR(IF(MATCH(C3294,$C$3:$C3293,0)&gt;0,N3294-INDEX($N$3:N3293,SUMPRODUCT(MAX(ROW($C$3:$C3293)*(C3294=$C$3:$C3293)))-2,1),""),""),"")</f>
        <v/>
      </c>
      <c r="X3294" s="156">
        <f t="shared" ca="1" si="351"/>
        <v>1</v>
      </c>
      <c r="Y3294" s="156">
        <f t="shared" ca="1" si="352"/>
        <v>1</v>
      </c>
    </row>
    <row r="3295" spans="2:25" hidden="1" x14ac:dyDescent="0.25">
      <c r="B3295" s="390" t="str">
        <f>IFERROR(IF(LEN(INDEX(PlansAndNotes!$B$6:$B$2005,ROW(A3295)-ROW($B$3)))=0,"",INDEX(PlansAndNotes!$B$6:$B$2005,ROW(A3295)-ROW($B$3))),"")</f>
        <v/>
      </c>
      <c r="C3295" s="387" t="str">
        <f t="shared" si="353"/>
        <v/>
      </c>
      <c r="D3295" s="361" t="str">
        <f>IFERROR(IF(LEN(C3295)&gt;0,IF(LEN(INDEX(TasksList!$C$6:$C$25,MATCH(C3295,TasksList!$B$6:$B$25,0),1))=0,"",INDEX(TasksList!$C$6:$C$25,MATCH(C3295,TasksList!$B$6:$B$25,0),1)),""),"")</f>
        <v/>
      </c>
      <c r="E3295" s="361" t="str">
        <f>IFERROR(IF(LEN(C3295)&gt;0,IF(LEN(INDEX(TasksList!$F$6:$F$25,MATCH(C3295,TasksList!$B$6:$B$25,0),1))=0,"not set!",INDEX(TasksList!$F$6:$F$25,MATCH(C3295,TasksList!$B$6:$B$25,0),1)),""),"")</f>
        <v/>
      </c>
      <c r="F3295" s="360" t="str">
        <f>IFERROR(IF(LEN(D3295)&gt;0,IF(LEN(INDEX(AdressBook!$D$6:$D$25,MATCH(D3295,AdressBook!$B$6:$B$25,0),1))=0,"",INDEX(AdressBook!$D$6:$D$25,MATCH(D3295,AdressBook!$B$6:$B$25,0),1)),""),"")</f>
        <v/>
      </c>
      <c r="G3295" s="361" t="str">
        <f>IFERROR(IF(LEN(INDEX(PlansAndNotes!$F$6:$F$4005,ROW(B3295)-ROW($C$3)))=0,"",INDEX(PlansAndNotes!$F$6:$F$4005,ROW(B3295)-ROW($C$3))),"")</f>
        <v/>
      </c>
      <c r="H3295" s="361" t="str">
        <f>IFERROR(IF(LEN(C3295)&gt;0,IF(LEN(INDEX(TasksList!$G$6:$G$25,MATCH(C3295,TasksList!$B$6:$B$25,0),1))=0,"",INDEX(TasksList!$G$6:$G$25,MATCH(C3295,TasksList!$B$6:$B$25,0),1)),""),"")</f>
        <v/>
      </c>
      <c r="N3295" s="362" t="str">
        <f>IFERROR(IF(LEN(INDEX(PlansAndNotes!$D$6:$D$4005,ROW(B3295)-ROW($C$3)))=0,"",INDEX(PlansAndNotes!$D$6:$D$4005,ROW(B3295)-ROW($C$3))),"")</f>
        <v/>
      </c>
      <c r="O3295" s="165" t="str">
        <f t="shared" si="348"/>
        <v/>
      </c>
      <c r="P3295" s="363" t="str">
        <f>IFERROR(IF(LEN(INDEX(PlansAndNotes!$E$6:$E$4005,ROW(B3295)-ROW($C$3)))=0,"",INDEX(PlansAndNotes!$E$6:$E$4005,ROW(B3295)-ROW($C$3))),"")</f>
        <v/>
      </c>
      <c r="Q3295" s="363" t="str">
        <f>IFERROR(IF(LEN(INDEX(PlansAndNotes!$G$6:$G$4005,ROW(B3295)-ROW($C$3)))=0,"",INDEX(PlansAndNotes!$G$6:$G$4005,ROW(B3295)-ROW($C$3))),"")</f>
        <v/>
      </c>
      <c r="R3295" s="361" t="str">
        <f>IFERROR(IF(LEN(D3295)&gt;0,IF(LEN(INDEX(AdressBook!$C$6:$C$25,MATCH(D3295,AdressBook!$B$6:$B$25,0),1))=0,"",INDEX(AdressBook!$C$6:$C$25,MATCH(D3295,AdressBook!$B$6:$B$25,0),1)),""),"")</f>
        <v/>
      </c>
      <c r="S3295" s="165">
        <f>IF(LEN(C3295)&gt;0,IFERROR(IF(MATCH(C3295,C3296:$C$4004,0)&gt;0,-1,ROW(S3295)-ROW($S$3)),ROW(S3295)-ROW($S$3)),-1)</f>
        <v>-1</v>
      </c>
      <c r="T3295" s="165">
        <f t="shared" si="349"/>
        <v>0</v>
      </c>
      <c r="U3295" s="165" t="str">
        <f t="shared" si="350"/>
        <v/>
      </c>
      <c r="V3295" s="165" t="str">
        <f>IFERROR(IF(OR(C3295="",S3295&lt;0),"",IF(SUBTOTAL(3,C3295:C3295)=0,-1,SUBTOTAL(3,$C$4:C3295))),"")</f>
        <v/>
      </c>
      <c r="W3295" s="156" t="str">
        <f t="array" ref="W3295">IF(LEN(C3295)&gt;0,IFERROR(IF(MATCH(C3295,$C$3:$C3294,0)&gt;0,N3295-INDEX($N$3:N3294,SUMPRODUCT(MAX(ROW($C$3:$C3294)*(C3295=$C$3:$C3294)))-2,1),""),""),"")</f>
        <v/>
      </c>
      <c r="X3295" s="156">
        <f t="shared" ca="1" si="351"/>
        <v>1</v>
      </c>
      <c r="Y3295" s="156">
        <f t="shared" ca="1" si="352"/>
        <v>1</v>
      </c>
    </row>
    <row r="3296" spans="2:25" hidden="1" x14ac:dyDescent="0.25">
      <c r="B3296" s="390" t="str">
        <f>IFERROR(IF(LEN(INDEX(PlansAndNotes!$B$6:$B$2005,ROW(A3296)-ROW($B$3)))=0,"",INDEX(PlansAndNotes!$B$6:$B$2005,ROW(A3296)-ROW($B$3))),"")</f>
        <v/>
      </c>
      <c r="C3296" s="387" t="str">
        <f t="shared" si="353"/>
        <v/>
      </c>
      <c r="D3296" s="361" t="str">
        <f>IFERROR(IF(LEN(C3296)&gt;0,IF(LEN(INDEX(TasksList!$C$6:$C$25,MATCH(C3296,TasksList!$B$6:$B$25,0),1))=0,"",INDEX(TasksList!$C$6:$C$25,MATCH(C3296,TasksList!$B$6:$B$25,0),1)),""),"")</f>
        <v/>
      </c>
      <c r="E3296" s="361" t="str">
        <f>IFERROR(IF(LEN(C3296)&gt;0,IF(LEN(INDEX(TasksList!$F$6:$F$25,MATCH(C3296,TasksList!$B$6:$B$25,0),1))=0,"not set!",INDEX(TasksList!$F$6:$F$25,MATCH(C3296,TasksList!$B$6:$B$25,0),1)),""),"")</f>
        <v/>
      </c>
      <c r="F3296" s="360" t="str">
        <f>IFERROR(IF(LEN(D3296)&gt;0,IF(LEN(INDEX(AdressBook!$D$6:$D$25,MATCH(D3296,AdressBook!$B$6:$B$25,0),1))=0,"",INDEX(AdressBook!$D$6:$D$25,MATCH(D3296,AdressBook!$B$6:$B$25,0),1)),""),"")</f>
        <v/>
      </c>
      <c r="G3296" s="361" t="str">
        <f>IFERROR(IF(LEN(INDEX(PlansAndNotes!$F$6:$F$4005,ROW(B3296)-ROW($C$3)))=0,"",INDEX(PlansAndNotes!$F$6:$F$4005,ROW(B3296)-ROW($C$3))),"")</f>
        <v/>
      </c>
      <c r="H3296" s="361" t="str">
        <f>IFERROR(IF(LEN(C3296)&gt;0,IF(LEN(INDEX(TasksList!$G$6:$G$25,MATCH(C3296,TasksList!$B$6:$B$25,0),1))=0,"",INDEX(TasksList!$G$6:$G$25,MATCH(C3296,TasksList!$B$6:$B$25,0),1)),""),"")</f>
        <v/>
      </c>
      <c r="N3296" s="362" t="str">
        <f>IFERROR(IF(LEN(INDEX(PlansAndNotes!$D$6:$D$4005,ROW(B3296)-ROW($C$3)))=0,"",INDEX(PlansAndNotes!$D$6:$D$4005,ROW(B3296)-ROW($C$3))),"")</f>
        <v/>
      </c>
      <c r="O3296" s="165" t="str">
        <f t="shared" si="348"/>
        <v/>
      </c>
      <c r="P3296" s="363" t="str">
        <f>IFERROR(IF(LEN(INDEX(PlansAndNotes!$E$6:$E$4005,ROW(B3296)-ROW($C$3)))=0,"",INDEX(PlansAndNotes!$E$6:$E$4005,ROW(B3296)-ROW($C$3))),"")</f>
        <v/>
      </c>
      <c r="Q3296" s="363" t="str">
        <f>IFERROR(IF(LEN(INDEX(PlansAndNotes!$G$6:$G$4005,ROW(B3296)-ROW($C$3)))=0,"",INDEX(PlansAndNotes!$G$6:$G$4005,ROW(B3296)-ROW($C$3))),"")</f>
        <v/>
      </c>
      <c r="R3296" s="361" t="str">
        <f>IFERROR(IF(LEN(D3296)&gt;0,IF(LEN(INDEX(AdressBook!$C$6:$C$25,MATCH(D3296,AdressBook!$B$6:$B$25,0),1))=0,"",INDEX(AdressBook!$C$6:$C$25,MATCH(D3296,AdressBook!$B$6:$B$25,0),1)),""),"")</f>
        <v/>
      </c>
      <c r="S3296" s="165">
        <f>IF(LEN(C3296)&gt;0,IFERROR(IF(MATCH(C3296,C3297:$C$4004,0)&gt;0,-1,ROW(S3296)-ROW($S$3)),ROW(S3296)-ROW($S$3)),-1)</f>
        <v>-1</v>
      </c>
      <c r="T3296" s="165">
        <f t="shared" si="349"/>
        <v>0</v>
      </c>
      <c r="U3296" s="165" t="str">
        <f t="shared" si="350"/>
        <v/>
      </c>
      <c r="V3296" s="165" t="str">
        <f>IFERROR(IF(OR(C3296="",S3296&lt;0),"",IF(SUBTOTAL(3,C3296:C3296)=0,-1,SUBTOTAL(3,$C$4:C3296))),"")</f>
        <v/>
      </c>
      <c r="W3296" s="156" t="str">
        <f t="array" ref="W3296">IF(LEN(C3296)&gt;0,IFERROR(IF(MATCH(C3296,$C$3:$C3295,0)&gt;0,N3296-INDEX($N$3:N3295,SUMPRODUCT(MAX(ROW($C$3:$C3295)*(C3296=$C$3:$C3295)))-2,1),""),""),"")</f>
        <v/>
      </c>
      <c r="X3296" s="156">
        <f t="shared" ca="1" si="351"/>
        <v>1</v>
      </c>
      <c r="Y3296" s="156">
        <f t="shared" ca="1" si="352"/>
        <v>1</v>
      </c>
    </row>
    <row r="3297" spans="2:25" hidden="1" x14ac:dyDescent="0.25">
      <c r="B3297" s="390" t="str">
        <f>IFERROR(IF(LEN(INDEX(PlansAndNotes!$B$6:$B$2005,ROW(A3297)-ROW($B$3)))=0,"",INDEX(PlansAndNotes!$B$6:$B$2005,ROW(A3297)-ROW($B$3))),"")</f>
        <v/>
      </c>
      <c r="C3297" s="387" t="str">
        <f t="shared" si="353"/>
        <v/>
      </c>
      <c r="D3297" s="361" t="str">
        <f>IFERROR(IF(LEN(C3297)&gt;0,IF(LEN(INDEX(TasksList!$C$6:$C$25,MATCH(C3297,TasksList!$B$6:$B$25,0),1))=0,"",INDEX(TasksList!$C$6:$C$25,MATCH(C3297,TasksList!$B$6:$B$25,0),1)),""),"")</f>
        <v/>
      </c>
      <c r="E3297" s="361" t="str">
        <f>IFERROR(IF(LEN(C3297)&gt;0,IF(LEN(INDEX(TasksList!$F$6:$F$25,MATCH(C3297,TasksList!$B$6:$B$25,0),1))=0,"not set!",INDEX(TasksList!$F$6:$F$25,MATCH(C3297,TasksList!$B$6:$B$25,0),1)),""),"")</f>
        <v/>
      </c>
      <c r="F3297" s="360" t="str">
        <f>IFERROR(IF(LEN(D3297)&gt;0,IF(LEN(INDEX(AdressBook!$D$6:$D$25,MATCH(D3297,AdressBook!$B$6:$B$25,0),1))=0,"",INDEX(AdressBook!$D$6:$D$25,MATCH(D3297,AdressBook!$B$6:$B$25,0),1)),""),"")</f>
        <v/>
      </c>
      <c r="G3297" s="361" t="str">
        <f>IFERROR(IF(LEN(INDEX(PlansAndNotes!$F$6:$F$4005,ROW(B3297)-ROW($C$3)))=0,"",INDEX(PlansAndNotes!$F$6:$F$4005,ROW(B3297)-ROW($C$3))),"")</f>
        <v/>
      </c>
      <c r="H3297" s="361" t="str">
        <f>IFERROR(IF(LEN(C3297)&gt;0,IF(LEN(INDEX(TasksList!$G$6:$G$25,MATCH(C3297,TasksList!$B$6:$B$25,0),1))=0,"",INDEX(TasksList!$G$6:$G$25,MATCH(C3297,TasksList!$B$6:$B$25,0),1)),""),"")</f>
        <v/>
      </c>
      <c r="N3297" s="362" t="str">
        <f>IFERROR(IF(LEN(INDEX(PlansAndNotes!$D$6:$D$4005,ROW(B3297)-ROW($C$3)))=0,"",INDEX(PlansAndNotes!$D$6:$D$4005,ROW(B3297)-ROW($C$3))),"")</f>
        <v/>
      </c>
      <c r="O3297" s="165" t="str">
        <f t="shared" si="348"/>
        <v/>
      </c>
      <c r="P3297" s="363" t="str">
        <f>IFERROR(IF(LEN(INDEX(PlansAndNotes!$E$6:$E$4005,ROW(B3297)-ROW($C$3)))=0,"",INDEX(PlansAndNotes!$E$6:$E$4005,ROW(B3297)-ROW($C$3))),"")</f>
        <v/>
      </c>
      <c r="Q3297" s="363" t="str">
        <f>IFERROR(IF(LEN(INDEX(PlansAndNotes!$G$6:$G$4005,ROW(B3297)-ROW($C$3)))=0,"",INDEX(PlansAndNotes!$G$6:$G$4005,ROW(B3297)-ROW($C$3))),"")</f>
        <v/>
      </c>
      <c r="R3297" s="361" t="str">
        <f>IFERROR(IF(LEN(D3297)&gt;0,IF(LEN(INDEX(AdressBook!$C$6:$C$25,MATCH(D3297,AdressBook!$B$6:$B$25,0),1))=0,"",INDEX(AdressBook!$C$6:$C$25,MATCH(D3297,AdressBook!$B$6:$B$25,0),1)),""),"")</f>
        <v/>
      </c>
      <c r="S3297" s="165">
        <f>IF(LEN(C3297)&gt;0,IFERROR(IF(MATCH(C3297,C3298:$C$4004,0)&gt;0,-1,ROW(S3297)-ROW($S$3)),ROW(S3297)-ROW($S$3)),-1)</f>
        <v>-1</v>
      </c>
      <c r="T3297" s="165">
        <f t="shared" si="349"/>
        <v>0</v>
      </c>
      <c r="U3297" s="165" t="str">
        <f t="shared" si="350"/>
        <v/>
      </c>
      <c r="V3297" s="165" t="str">
        <f>IFERROR(IF(OR(C3297="",S3297&lt;0),"",IF(SUBTOTAL(3,C3297:C3297)=0,-1,SUBTOTAL(3,$C$4:C3297))),"")</f>
        <v/>
      </c>
      <c r="W3297" s="156" t="str">
        <f t="array" ref="W3297">IF(LEN(C3297)&gt;0,IFERROR(IF(MATCH(C3297,$C$3:$C3296,0)&gt;0,N3297-INDEX($N$3:N3296,SUMPRODUCT(MAX(ROW($C$3:$C3296)*(C3297=$C$3:$C3296)))-2,1),""),""),"")</f>
        <v/>
      </c>
      <c r="X3297" s="156">
        <f t="shared" ca="1" si="351"/>
        <v>1</v>
      </c>
      <c r="Y3297" s="156">
        <f t="shared" ca="1" si="352"/>
        <v>1</v>
      </c>
    </row>
    <row r="3298" spans="2:25" hidden="1" x14ac:dyDescent="0.25">
      <c r="B3298" s="390" t="str">
        <f>IFERROR(IF(LEN(INDEX(PlansAndNotes!$B$6:$B$2005,ROW(A3298)-ROW($B$3)))=0,"",INDEX(PlansAndNotes!$B$6:$B$2005,ROW(A3298)-ROW($B$3))),"")</f>
        <v/>
      </c>
      <c r="C3298" s="387" t="str">
        <f t="shared" si="353"/>
        <v/>
      </c>
      <c r="D3298" s="361" t="str">
        <f>IFERROR(IF(LEN(C3298)&gt;0,IF(LEN(INDEX(TasksList!$C$6:$C$25,MATCH(C3298,TasksList!$B$6:$B$25,0),1))=0,"",INDEX(TasksList!$C$6:$C$25,MATCH(C3298,TasksList!$B$6:$B$25,0),1)),""),"")</f>
        <v/>
      </c>
      <c r="E3298" s="361" t="str">
        <f>IFERROR(IF(LEN(C3298)&gt;0,IF(LEN(INDEX(TasksList!$F$6:$F$25,MATCH(C3298,TasksList!$B$6:$B$25,0),1))=0,"not set!",INDEX(TasksList!$F$6:$F$25,MATCH(C3298,TasksList!$B$6:$B$25,0),1)),""),"")</f>
        <v/>
      </c>
      <c r="F3298" s="360" t="str">
        <f>IFERROR(IF(LEN(D3298)&gt;0,IF(LEN(INDEX(AdressBook!$D$6:$D$25,MATCH(D3298,AdressBook!$B$6:$B$25,0),1))=0,"",INDEX(AdressBook!$D$6:$D$25,MATCH(D3298,AdressBook!$B$6:$B$25,0),1)),""),"")</f>
        <v/>
      </c>
      <c r="G3298" s="361" t="str">
        <f>IFERROR(IF(LEN(INDEX(PlansAndNotes!$F$6:$F$4005,ROW(B3298)-ROW($C$3)))=0,"",INDEX(PlansAndNotes!$F$6:$F$4005,ROW(B3298)-ROW($C$3))),"")</f>
        <v/>
      </c>
      <c r="H3298" s="361" t="str">
        <f>IFERROR(IF(LEN(C3298)&gt;0,IF(LEN(INDEX(TasksList!$G$6:$G$25,MATCH(C3298,TasksList!$B$6:$B$25,0),1))=0,"",INDEX(TasksList!$G$6:$G$25,MATCH(C3298,TasksList!$B$6:$B$25,0),1)),""),"")</f>
        <v/>
      </c>
      <c r="N3298" s="362" t="str">
        <f>IFERROR(IF(LEN(INDEX(PlansAndNotes!$D$6:$D$4005,ROW(B3298)-ROW($C$3)))=0,"",INDEX(PlansAndNotes!$D$6:$D$4005,ROW(B3298)-ROW($C$3))),"")</f>
        <v/>
      </c>
      <c r="O3298" s="165" t="str">
        <f t="shared" si="348"/>
        <v/>
      </c>
      <c r="P3298" s="363" t="str">
        <f>IFERROR(IF(LEN(INDEX(PlansAndNotes!$E$6:$E$4005,ROW(B3298)-ROW($C$3)))=0,"",INDEX(PlansAndNotes!$E$6:$E$4005,ROW(B3298)-ROW($C$3))),"")</f>
        <v/>
      </c>
      <c r="Q3298" s="363" t="str">
        <f>IFERROR(IF(LEN(INDEX(PlansAndNotes!$G$6:$G$4005,ROW(B3298)-ROW($C$3)))=0,"",INDEX(PlansAndNotes!$G$6:$G$4005,ROW(B3298)-ROW($C$3))),"")</f>
        <v/>
      </c>
      <c r="R3298" s="361" t="str">
        <f>IFERROR(IF(LEN(D3298)&gt;0,IF(LEN(INDEX(AdressBook!$C$6:$C$25,MATCH(D3298,AdressBook!$B$6:$B$25,0),1))=0,"",INDEX(AdressBook!$C$6:$C$25,MATCH(D3298,AdressBook!$B$6:$B$25,0),1)),""),"")</f>
        <v/>
      </c>
      <c r="S3298" s="165">
        <f>IF(LEN(C3298)&gt;0,IFERROR(IF(MATCH(C3298,C3299:$C$4004,0)&gt;0,-1,ROW(S3298)-ROW($S$3)),ROW(S3298)-ROW($S$3)),-1)</f>
        <v>-1</v>
      </c>
      <c r="T3298" s="165">
        <f t="shared" si="349"/>
        <v>0</v>
      </c>
      <c r="U3298" s="165" t="str">
        <f t="shared" si="350"/>
        <v/>
      </c>
      <c r="V3298" s="165" t="str">
        <f>IFERROR(IF(OR(C3298="",S3298&lt;0),"",IF(SUBTOTAL(3,C3298:C3298)=0,-1,SUBTOTAL(3,$C$4:C3298))),"")</f>
        <v/>
      </c>
      <c r="W3298" s="156" t="str">
        <f t="array" ref="W3298">IF(LEN(C3298)&gt;0,IFERROR(IF(MATCH(C3298,$C$3:$C3297,0)&gt;0,N3298-INDEX($N$3:N3297,SUMPRODUCT(MAX(ROW($C$3:$C3297)*(C3298=$C$3:$C3297)))-2,1),""),""),"")</f>
        <v/>
      </c>
      <c r="X3298" s="156">
        <f t="shared" ca="1" si="351"/>
        <v>1</v>
      </c>
      <c r="Y3298" s="156">
        <f t="shared" ca="1" si="352"/>
        <v>1</v>
      </c>
    </row>
    <row r="3299" spans="2:25" hidden="1" x14ac:dyDescent="0.25">
      <c r="B3299" s="390" t="str">
        <f>IFERROR(IF(LEN(INDEX(PlansAndNotes!$B$6:$B$2005,ROW(A3299)-ROW($B$3)))=0,"",INDEX(PlansAndNotes!$B$6:$B$2005,ROW(A3299)-ROW($B$3))),"")</f>
        <v/>
      </c>
      <c r="C3299" s="387" t="str">
        <f t="shared" si="353"/>
        <v/>
      </c>
      <c r="D3299" s="361" t="str">
        <f>IFERROR(IF(LEN(C3299)&gt;0,IF(LEN(INDEX(TasksList!$C$6:$C$25,MATCH(C3299,TasksList!$B$6:$B$25,0),1))=0,"",INDEX(TasksList!$C$6:$C$25,MATCH(C3299,TasksList!$B$6:$B$25,0),1)),""),"")</f>
        <v/>
      </c>
      <c r="E3299" s="361" t="str">
        <f>IFERROR(IF(LEN(C3299)&gt;0,IF(LEN(INDEX(TasksList!$F$6:$F$25,MATCH(C3299,TasksList!$B$6:$B$25,0),1))=0,"not set!",INDEX(TasksList!$F$6:$F$25,MATCH(C3299,TasksList!$B$6:$B$25,0),1)),""),"")</f>
        <v/>
      </c>
      <c r="F3299" s="360" t="str">
        <f>IFERROR(IF(LEN(D3299)&gt;0,IF(LEN(INDEX(AdressBook!$D$6:$D$25,MATCH(D3299,AdressBook!$B$6:$B$25,0),1))=0,"",INDEX(AdressBook!$D$6:$D$25,MATCH(D3299,AdressBook!$B$6:$B$25,0),1)),""),"")</f>
        <v/>
      </c>
      <c r="G3299" s="361" t="str">
        <f>IFERROR(IF(LEN(INDEX(PlansAndNotes!$F$6:$F$4005,ROW(B3299)-ROW($C$3)))=0,"",INDEX(PlansAndNotes!$F$6:$F$4005,ROW(B3299)-ROW($C$3))),"")</f>
        <v/>
      </c>
      <c r="H3299" s="361" t="str">
        <f>IFERROR(IF(LEN(C3299)&gt;0,IF(LEN(INDEX(TasksList!$G$6:$G$25,MATCH(C3299,TasksList!$B$6:$B$25,0),1))=0,"",INDEX(TasksList!$G$6:$G$25,MATCH(C3299,TasksList!$B$6:$B$25,0),1)),""),"")</f>
        <v/>
      </c>
      <c r="N3299" s="362" t="str">
        <f>IFERROR(IF(LEN(INDEX(PlansAndNotes!$D$6:$D$4005,ROW(B3299)-ROW($C$3)))=0,"",INDEX(PlansAndNotes!$D$6:$D$4005,ROW(B3299)-ROW($C$3))),"")</f>
        <v/>
      </c>
      <c r="O3299" s="165" t="str">
        <f t="shared" si="348"/>
        <v/>
      </c>
      <c r="P3299" s="363" t="str">
        <f>IFERROR(IF(LEN(INDEX(PlansAndNotes!$E$6:$E$4005,ROW(B3299)-ROW($C$3)))=0,"",INDEX(PlansAndNotes!$E$6:$E$4005,ROW(B3299)-ROW($C$3))),"")</f>
        <v/>
      </c>
      <c r="Q3299" s="363" t="str">
        <f>IFERROR(IF(LEN(INDEX(PlansAndNotes!$G$6:$G$4005,ROW(B3299)-ROW($C$3)))=0,"",INDEX(PlansAndNotes!$G$6:$G$4005,ROW(B3299)-ROW($C$3))),"")</f>
        <v/>
      </c>
      <c r="R3299" s="361" t="str">
        <f>IFERROR(IF(LEN(D3299)&gt;0,IF(LEN(INDEX(AdressBook!$C$6:$C$25,MATCH(D3299,AdressBook!$B$6:$B$25,0),1))=0,"",INDEX(AdressBook!$C$6:$C$25,MATCH(D3299,AdressBook!$B$6:$B$25,0),1)),""),"")</f>
        <v/>
      </c>
      <c r="S3299" s="165">
        <f>IF(LEN(C3299)&gt;0,IFERROR(IF(MATCH(C3299,C3300:$C$4004,0)&gt;0,-1,ROW(S3299)-ROW($S$3)),ROW(S3299)-ROW($S$3)),-1)</f>
        <v>-1</v>
      </c>
      <c r="T3299" s="165">
        <f t="shared" si="349"/>
        <v>0</v>
      </c>
      <c r="U3299" s="165" t="str">
        <f t="shared" si="350"/>
        <v/>
      </c>
      <c r="V3299" s="165" t="str">
        <f>IFERROR(IF(OR(C3299="",S3299&lt;0),"",IF(SUBTOTAL(3,C3299:C3299)=0,-1,SUBTOTAL(3,$C$4:C3299))),"")</f>
        <v/>
      </c>
      <c r="W3299" s="156" t="str">
        <f t="array" ref="W3299">IF(LEN(C3299)&gt;0,IFERROR(IF(MATCH(C3299,$C$3:$C3298,0)&gt;0,N3299-INDEX($N$3:N3298,SUMPRODUCT(MAX(ROW($C$3:$C3298)*(C3299=$C$3:$C3298)))-2,1),""),""),"")</f>
        <v/>
      </c>
      <c r="X3299" s="156">
        <f t="shared" ca="1" si="351"/>
        <v>1</v>
      </c>
      <c r="Y3299" s="156">
        <f t="shared" ca="1" si="352"/>
        <v>1</v>
      </c>
    </row>
    <row r="3300" spans="2:25" hidden="1" x14ac:dyDescent="0.25">
      <c r="B3300" s="390" t="str">
        <f>IFERROR(IF(LEN(INDEX(PlansAndNotes!$B$6:$B$2005,ROW(A3300)-ROW($B$3)))=0,"",INDEX(PlansAndNotes!$B$6:$B$2005,ROW(A3300)-ROW($B$3))),"")</f>
        <v/>
      </c>
      <c r="C3300" s="387" t="str">
        <f t="shared" si="353"/>
        <v/>
      </c>
      <c r="D3300" s="361" t="str">
        <f>IFERROR(IF(LEN(C3300)&gt;0,IF(LEN(INDEX(TasksList!$C$6:$C$25,MATCH(C3300,TasksList!$B$6:$B$25,0),1))=0,"",INDEX(TasksList!$C$6:$C$25,MATCH(C3300,TasksList!$B$6:$B$25,0),1)),""),"")</f>
        <v/>
      </c>
      <c r="E3300" s="361" t="str">
        <f>IFERROR(IF(LEN(C3300)&gt;0,IF(LEN(INDEX(TasksList!$F$6:$F$25,MATCH(C3300,TasksList!$B$6:$B$25,0),1))=0,"not set!",INDEX(TasksList!$F$6:$F$25,MATCH(C3300,TasksList!$B$6:$B$25,0),1)),""),"")</f>
        <v/>
      </c>
      <c r="F3300" s="360" t="str">
        <f>IFERROR(IF(LEN(D3300)&gt;0,IF(LEN(INDEX(AdressBook!$D$6:$D$25,MATCH(D3300,AdressBook!$B$6:$B$25,0),1))=0,"",INDEX(AdressBook!$D$6:$D$25,MATCH(D3300,AdressBook!$B$6:$B$25,0),1)),""),"")</f>
        <v/>
      </c>
      <c r="G3300" s="361" t="str">
        <f>IFERROR(IF(LEN(INDEX(PlansAndNotes!$F$6:$F$4005,ROW(B3300)-ROW($C$3)))=0,"",INDEX(PlansAndNotes!$F$6:$F$4005,ROW(B3300)-ROW($C$3))),"")</f>
        <v/>
      </c>
      <c r="H3300" s="361" t="str">
        <f>IFERROR(IF(LEN(C3300)&gt;0,IF(LEN(INDEX(TasksList!$G$6:$G$25,MATCH(C3300,TasksList!$B$6:$B$25,0),1))=0,"",INDEX(TasksList!$G$6:$G$25,MATCH(C3300,TasksList!$B$6:$B$25,0),1)),""),"")</f>
        <v/>
      </c>
      <c r="N3300" s="362" t="str">
        <f>IFERROR(IF(LEN(INDEX(PlansAndNotes!$D$6:$D$4005,ROW(B3300)-ROW($C$3)))=0,"",INDEX(PlansAndNotes!$D$6:$D$4005,ROW(B3300)-ROW($C$3))),"")</f>
        <v/>
      </c>
      <c r="O3300" s="165" t="str">
        <f t="shared" si="348"/>
        <v/>
      </c>
      <c r="P3300" s="363" t="str">
        <f>IFERROR(IF(LEN(INDEX(PlansAndNotes!$E$6:$E$4005,ROW(B3300)-ROW($C$3)))=0,"",INDEX(PlansAndNotes!$E$6:$E$4005,ROW(B3300)-ROW($C$3))),"")</f>
        <v/>
      </c>
      <c r="Q3300" s="363" t="str">
        <f>IFERROR(IF(LEN(INDEX(PlansAndNotes!$G$6:$G$4005,ROW(B3300)-ROW($C$3)))=0,"",INDEX(PlansAndNotes!$G$6:$G$4005,ROW(B3300)-ROW($C$3))),"")</f>
        <v/>
      </c>
      <c r="R3300" s="361" t="str">
        <f>IFERROR(IF(LEN(D3300)&gt;0,IF(LEN(INDEX(AdressBook!$C$6:$C$25,MATCH(D3300,AdressBook!$B$6:$B$25,0),1))=0,"",INDEX(AdressBook!$C$6:$C$25,MATCH(D3300,AdressBook!$B$6:$B$25,0),1)),""),"")</f>
        <v/>
      </c>
      <c r="S3300" s="165">
        <f>IF(LEN(C3300)&gt;0,IFERROR(IF(MATCH(C3300,C3301:$C$4004,0)&gt;0,-1,ROW(S3300)-ROW($S$3)),ROW(S3300)-ROW($S$3)),-1)</f>
        <v>-1</v>
      </c>
      <c r="T3300" s="165">
        <f t="shared" si="349"/>
        <v>0</v>
      </c>
      <c r="U3300" s="165" t="str">
        <f t="shared" si="350"/>
        <v/>
      </c>
      <c r="V3300" s="165" t="str">
        <f>IFERROR(IF(OR(C3300="",S3300&lt;0),"",IF(SUBTOTAL(3,C3300:C3300)=0,-1,SUBTOTAL(3,$C$4:C3300))),"")</f>
        <v/>
      </c>
      <c r="W3300" s="156" t="str">
        <f t="array" ref="W3300">IF(LEN(C3300)&gt;0,IFERROR(IF(MATCH(C3300,$C$3:$C3299,0)&gt;0,N3300-INDEX($N$3:N3299,SUMPRODUCT(MAX(ROW($C$3:$C3299)*(C3300=$C$3:$C3299)))-2,1),""),""),"")</f>
        <v/>
      </c>
      <c r="X3300" s="156">
        <f t="shared" ca="1" si="351"/>
        <v>1</v>
      </c>
      <c r="Y3300" s="156">
        <f t="shared" ca="1" si="352"/>
        <v>1</v>
      </c>
    </row>
    <row r="3301" spans="2:25" hidden="1" x14ac:dyDescent="0.25">
      <c r="B3301" s="390" t="str">
        <f>IFERROR(IF(LEN(INDEX(PlansAndNotes!$B$6:$B$2005,ROW(A3301)-ROW($B$3)))=0,"",INDEX(PlansAndNotes!$B$6:$B$2005,ROW(A3301)-ROW($B$3))),"")</f>
        <v/>
      </c>
      <c r="C3301" s="387" t="str">
        <f t="shared" si="353"/>
        <v/>
      </c>
      <c r="D3301" s="361" t="str">
        <f>IFERROR(IF(LEN(C3301)&gt;0,IF(LEN(INDEX(TasksList!$C$6:$C$25,MATCH(C3301,TasksList!$B$6:$B$25,0),1))=0,"",INDEX(TasksList!$C$6:$C$25,MATCH(C3301,TasksList!$B$6:$B$25,0),1)),""),"")</f>
        <v/>
      </c>
      <c r="E3301" s="361" t="str">
        <f>IFERROR(IF(LEN(C3301)&gt;0,IF(LEN(INDEX(TasksList!$F$6:$F$25,MATCH(C3301,TasksList!$B$6:$B$25,0),1))=0,"not set!",INDEX(TasksList!$F$6:$F$25,MATCH(C3301,TasksList!$B$6:$B$25,0),1)),""),"")</f>
        <v/>
      </c>
      <c r="F3301" s="360" t="str">
        <f>IFERROR(IF(LEN(D3301)&gt;0,IF(LEN(INDEX(AdressBook!$D$6:$D$25,MATCH(D3301,AdressBook!$B$6:$B$25,0),1))=0,"",INDEX(AdressBook!$D$6:$D$25,MATCH(D3301,AdressBook!$B$6:$B$25,0),1)),""),"")</f>
        <v/>
      </c>
      <c r="G3301" s="361" t="str">
        <f>IFERROR(IF(LEN(INDEX(PlansAndNotes!$F$6:$F$4005,ROW(B3301)-ROW($C$3)))=0,"",INDEX(PlansAndNotes!$F$6:$F$4005,ROW(B3301)-ROW($C$3))),"")</f>
        <v/>
      </c>
      <c r="H3301" s="361" t="str">
        <f>IFERROR(IF(LEN(C3301)&gt;0,IF(LEN(INDEX(TasksList!$G$6:$G$25,MATCH(C3301,TasksList!$B$6:$B$25,0),1))=0,"",INDEX(TasksList!$G$6:$G$25,MATCH(C3301,TasksList!$B$6:$B$25,0),1)),""),"")</f>
        <v/>
      </c>
      <c r="N3301" s="362" t="str">
        <f>IFERROR(IF(LEN(INDEX(PlansAndNotes!$D$6:$D$4005,ROW(B3301)-ROW($C$3)))=0,"",INDEX(PlansAndNotes!$D$6:$D$4005,ROW(B3301)-ROW($C$3))),"")</f>
        <v/>
      </c>
      <c r="O3301" s="165" t="str">
        <f t="shared" si="348"/>
        <v/>
      </c>
      <c r="P3301" s="363" t="str">
        <f>IFERROR(IF(LEN(INDEX(PlansAndNotes!$E$6:$E$4005,ROW(B3301)-ROW($C$3)))=0,"",INDEX(PlansAndNotes!$E$6:$E$4005,ROW(B3301)-ROW($C$3))),"")</f>
        <v/>
      </c>
      <c r="Q3301" s="363" t="str">
        <f>IFERROR(IF(LEN(INDEX(PlansAndNotes!$G$6:$G$4005,ROW(B3301)-ROW($C$3)))=0,"",INDEX(PlansAndNotes!$G$6:$G$4005,ROW(B3301)-ROW($C$3))),"")</f>
        <v/>
      </c>
      <c r="R3301" s="361" t="str">
        <f>IFERROR(IF(LEN(D3301)&gt;0,IF(LEN(INDEX(AdressBook!$C$6:$C$25,MATCH(D3301,AdressBook!$B$6:$B$25,0),1))=0,"",INDEX(AdressBook!$C$6:$C$25,MATCH(D3301,AdressBook!$B$6:$B$25,0),1)),""),"")</f>
        <v/>
      </c>
      <c r="S3301" s="165">
        <f>IF(LEN(C3301)&gt;0,IFERROR(IF(MATCH(C3301,C3302:$C$4004,0)&gt;0,-1,ROW(S3301)-ROW($S$3)),ROW(S3301)-ROW($S$3)),-1)</f>
        <v>-1</v>
      </c>
      <c r="T3301" s="165">
        <f t="shared" si="349"/>
        <v>0</v>
      </c>
      <c r="U3301" s="165" t="str">
        <f t="shared" si="350"/>
        <v/>
      </c>
      <c r="V3301" s="165" t="str">
        <f>IFERROR(IF(OR(C3301="",S3301&lt;0),"",IF(SUBTOTAL(3,C3301:C3301)=0,-1,SUBTOTAL(3,$C$4:C3301))),"")</f>
        <v/>
      </c>
      <c r="W3301" s="156" t="str">
        <f t="array" ref="W3301">IF(LEN(C3301)&gt;0,IFERROR(IF(MATCH(C3301,$C$3:$C3300,0)&gt;0,N3301-INDEX($N$3:N3300,SUMPRODUCT(MAX(ROW($C$3:$C3300)*(C3301=$C$3:$C3300)))-2,1),""),""),"")</f>
        <v/>
      </c>
      <c r="X3301" s="156">
        <f t="shared" ca="1" si="351"/>
        <v>1</v>
      </c>
      <c r="Y3301" s="156">
        <f t="shared" ca="1" si="352"/>
        <v>1</v>
      </c>
    </row>
    <row r="3302" spans="2:25" hidden="1" x14ac:dyDescent="0.25">
      <c r="B3302" s="390" t="str">
        <f>IFERROR(IF(LEN(INDEX(PlansAndNotes!$B$6:$B$2005,ROW(A3302)-ROW($B$3)))=0,"",INDEX(PlansAndNotes!$B$6:$B$2005,ROW(A3302)-ROW($B$3))),"")</f>
        <v/>
      </c>
      <c r="C3302" s="387" t="str">
        <f t="shared" si="353"/>
        <v/>
      </c>
      <c r="D3302" s="361" t="str">
        <f>IFERROR(IF(LEN(C3302)&gt;0,IF(LEN(INDEX(TasksList!$C$6:$C$25,MATCH(C3302,TasksList!$B$6:$B$25,0),1))=0,"",INDEX(TasksList!$C$6:$C$25,MATCH(C3302,TasksList!$B$6:$B$25,0),1)),""),"")</f>
        <v/>
      </c>
      <c r="E3302" s="361" t="str">
        <f>IFERROR(IF(LEN(C3302)&gt;0,IF(LEN(INDEX(TasksList!$F$6:$F$25,MATCH(C3302,TasksList!$B$6:$B$25,0),1))=0,"not set!",INDEX(TasksList!$F$6:$F$25,MATCH(C3302,TasksList!$B$6:$B$25,0),1)),""),"")</f>
        <v/>
      </c>
      <c r="F3302" s="360" t="str">
        <f>IFERROR(IF(LEN(D3302)&gt;0,IF(LEN(INDEX(AdressBook!$D$6:$D$25,MATCH(D3302,AdressBook!$B$6:$B$25,0),1))=0,"",INDEX(AdressBook!$D$6:$D$25,MATCH(D3302,AdressBook!$B$6:$B$25,0),1)),""),"")</f>
        <v/>
      </c>
      <c r="G3302" s="361" t="str">
        <f>IFERROR(IF(LEN(INDEX(PlansAndNotes!$F$6:$F$4005,ROW(B3302)-ROW($C$3)))=0,"",INDEX(PlansAndNotes!$F$6:$F$4005,ROW(B3302)-ROW($C$3))),"")</f>
        <v/>
      </c>
      <c r="H3302" s="361" t="str">
        <f>IFERROR(IF(LEN(C3302)&gt;0,IF(LEN(INDEX(TasksList!$G$6:$G$25,MATCH(C3302,TasksList!$B$6:$B$25,0),1))=0,"",INDEX(TasksList!$G$6:$G$25,MATCH(C3302,TasksList!$B$6:$B$25,0),1)),""),"")</f>
        <v/>
      </c>
      <c r="N3302" s="362" t="str">
        <f>IFERROR(IF(LEN(INDEX(PlansAndNotes!$D$6:$D$4005,ROW(B3302)-ROW($C$3)))=0,"",INDEX(PlansAndNotes!$D$6:$D$4005,ROW(B3302)-ROW($C$3))),"")</f>
        <v/>
      </c>
      <c r="O3302" s="165" t="str">
        <f t="shared" si="348"/>
        <v/>
      </c>
      <c r="P3302" s="363" t="str">
        <f>IFERROR(IF(LEN(INDEX(PlansAndNotes!$E$6:$E$4005,ROW(B3302)-ROW($C$3)))=0,"",INDEX(PlansAndNotes!$E$6:$E$4005,ROW(B3302)-ROW($C$3))),"")</f>
        <v/>
      </c>
      <c r="Q3302" s="363" t="str">
        <f>IFERROR(IF(LEN(INDEX(PlansAndNotes!$G$6:$G$4005,ROW(B3302)-ROW($C$3)))=0,"",INDEX(PlansAndNotes!$G$6:$G$4005,ROW(B3302)-ROW($C$3))),"")</f>
        <v/>
      </c>
      <c r="R3302" s="361" t="str">
        <f>IFERROR(IF(LEN(D3302)&gt;0,IF(LEN(INDEX(AdressBook!$C$6:$C$25,MATCH(D3302,AdressBook!$B$6:$B$25,0),1))=0,"",INDEX(AdressBook!$C$6:$C$25,MATCH(D3302,AdressBook!$B$6:$B$25,0),1)),""),"")</f>
        <v/>
      </c>
      <c r="S3302" s="165">
        <f>IF(LEN(C3302)&gt;0,IFERROR(IF(MATCH(C3302,C3303:$C$4004,0)&gt;0,-1,ROW(S3302)-ROW($S$3)),ROW(S3302)-ROW($S$3)),-1)</f>
        <v>-1</v>
      </c>
      <c r="T3302" s="165">
        <f t="shared" si="349"/>
        <v>0</v>
      </c>
      <c r="U3302" s="165" t="str">
        <f t="shared" si="350"/>
        <v/>
      </c>
      <c r="V3302" s="165" t="str">
        <f>IFERROR(IF(OR(C3302="",S3302&lt;0),"",IF(SUBTOTAL(3,C3302:C3302)=0,-1,SUBTOTAL(3,$C$4:C3302))),"")</f>
        <v/>
      </c>
      <c r="W3302" s="156" t="str">
        <f t="array" ref="W3302">IF(LEN(C3302)&gt;0,IFERROR(IF(MATCH(C3302,$C$3:$C3301,0)&gt;0,N3302-INDEX($N$3:N3301,SUMPRODUCT(MAX(ROW($C$3:$C3301)*(C3302=$C$3:$C3301)))-2,1),""),""),"")</f>
        <v/>
      </c>
      <c r="X3302" s="156">
        <f t="shared" ca="1" si="351"/>
        <v>1</v>
      </c>
      <c r="Y3302" s="156">
        <f t="shared" ca="1" si="352"/>
        <v>1</v>
      </c>
    </row>
    <row r="3303" spans="2:25" hidden="1" x14ac:dyDescent="0.25">
      <c r="B3303" s="390" t="str">
        <f>IFERROR(IF(LEN(INDEX(PlansAndNotes!$B$6:$B$2005,ROW(A3303)-ROW($B$3)))=0,"",INDEX(PlansAndNotes!$B$6:$B$2005,ROW(A3303)-ROW($B$3))),"")</f>
        <v/>
      </c>
      <c r="C3303" s="387" t="str">
        <f t="shared" si="353"/>
        <v/>
      </c>
      <c r="D3303" s="361" t="str">
        <f>IFERROR(IF(LEN(C3303)&gt;0,IF(LEN(INDEX(TasksList!$C$6:$C$25,MATCH(C3303,TasksList!$B$6:$B$25,0),1))=0,"",INDEX(TasksList!$C$6:$C$25,MATCH(C3303,TasksList!$B$6:$B$25,0),1)),""),"")</f>
        <v/>
      </c>
      <c r="E3303" s="361" t="str">
        <f>IFERROR(IF(LEN(C3303)&gt;0,IF(LEN(INDEX(TasksList!$F$6:$F$25,MATCH(C3303,TasksList!$B$6:$B$25,0),1))=0,"not set!",INDEX(TasksList!$F$6:$F$25,MATCH(C3303,TasksList!$B$6:$B$25,0),1)),""),"")</f>
        <v/>
      </c>
      <c r="F3303" s="360" t="str">
        <f>IFERROR(IF(LEN(D3303)&gt;0,IF(LEN(INDEX(AdressBook!$D$6:$D$25,MATCH(D3303,AdressBook!$B$6:$B$25,0),1))=0,"",INDEX(AdressBook!$D$6:$D$25,MATCH(D3303,AdressBook!$B$6:$B$25,0),1)),""),"")</f>
        <v/>
      </c>
      <c r="G3303" s="361" t="str">
        <f>IFERROR(IF(LEN(INDEX(PlansAndNotes!$F$6:$F$4005,ROW(B3303)-ROW($C$3)))=0,"",INDEX(PlansAndNotes!$F$6:$F$4005,ROW(B3303)-ROW($C$3))),"")</f>
        <v/>
      </c>
      <c r="H3303" s="361" t="str">
        <f>IFERROR(IF(LEN(C3303)&gt;0,IF(LEN(INDEX(TasksList!$G$6:$G$25,MATCH(C3303,TasksList!$B$6:$B$25,0),1))=0,"",INDEX(TasksList!$G$6:$G$25,MATCH(C3303,TasksList!$B$6:$B$25,0),1)),""),"")</f>
        <v/>
      </c>
      <c r="N3303" s="362" t="str">
        <f>IFERROR(IF(LEN(INDEX(PlansAndNotes!$D$6:$D$4005,ROW(B3303)-ROW($C$3)))=0,"",INDEX(PlansAndNotes!$D$6:$D$4005,ROW(B3303)-ROW($C$3))),"")</f>
        <v/>
      </c>
      <c r="O3303" s="165" t="str">
        <f t="shared" si="348"/>
        <v/>
      </c>
      <c r="P3303" s="363" t="str">
        <f>IFERROR(IF(LEN(INDEX(PlansAndNotes!$E$6:$E$4005,ROW(B3303)-ROW($C$3)))=0,"",INDEX(PlansAndNotes!$E$6:$E$4005,ROW(B3303)-ROW($C$3))),"")</f>
        <v/>
      </c>
      <c r="Q3303" s="363" t="str">
        <f>IFERROR(IF(LEN(INDEX(PlansAndNotes!$G$6:$G$4005,ROW(B3303)-ROW($C$3)))=0,"",INDEX(PlansAndNotes!$G$6:$G$4005,ROW(B3303)-ROW($C$3))),"")</f>
        <v/>
      </c>
      <c r="R3303" s="361" t="str">
        <f>IFERROR(IF(LEN(D3303)&gt;0,IF(LEN(INDEX(AdressBook!$C$6:$C$25,MATCH(D3303,AdressBook!$B$6:$B$25,0),1))=0,"",INDEX(AdressBook!$C$6:$C$25,MATCH(D3303,AdressBook!$B$6:$B$25,0),1)),""),"")</f>
        <v/>
      </c>
      <c r="S3303" s="165">
        <f>IF(LEN(C3303)&gt;0,IFERROR(IF(MATCH(C3303,C3304:$C$4004,0)&gt;0,-1,ROW(S3303)-ROW($S$3)),ROW(S3303)-ROW($S$3)),-1)</f>
        <v>-1</v>
      </c>
      <c r="T3303" s="165">
        <f t="shared" si="349"/>
        <v>0</v>
      </c>
      <c r="U3303" s="165" t="str">
        <f t="shared" si="350"/>
        <v/>
      </c>
      <c r="V3303" s="165" t="str">
        <f>IFERROR(IF(OR(C3303="",S3303&lt;0),"",IF(SUBTOTAL(3,C3303:C3303)=0,-1,SUBTOTAL(3,$C$4:C3303))),"")</f>
        <v/>
      </c>
      <c r="W3303" s="156" t="str">
        <f t="array" ref="W3303">IF(LEN(C3303)&gt;0,IFERROR(IF(MATCH(C3303,$C$3:$C3302,0)&gt;0,N3303-INDEX($N$3:N3302,SUMPRODUCT(MAX(ROW($C$3:$C3302)*(C3303=$C$3:$C3302)))-2,1),""),""),"")</f>
        <v/>
      </c>
      <c r="X3303" s="156">
        <f t="shared" ca="1" si="351"/>
        <v>1</v>
      </c>
      <c r="Y3303" s="156">
        <f t="shared" ca="1" si="352"/>
        <v>1</v>
      </c>
    </row>
    <row r="3304" spans="2:25" hidden="1" x14ac:dyDescent="0.25">
      <c r="B3304" s="390" t="str">
        <f>IFERROR(IF(LEN(INDEX(PlansAndNotes!$B$6:$B$2005,ROW(A3304)-ROW($B$3)))=0,"",INDEX(PlansAndNotes!$B$6:$B$2005,ROW(A3304)-ROW($B$3))),"")</f>
        <v/>
      </c>
      <c r="C3304" s="387" t="str">
        <f t="shared" si="353"/>
        <v/>
      </c>
      <c r="D3304" s="361" t="str">
        <f>IFERROR(IF(LEN(C3304)&gt;0,IF(LEN(INDEX(TasksList!$C$6:$C$25,MATCH(C3304,TasksList!$B$6:$B$25,0),1))=0,"",INDEX(TasksList!$C$6:$C$25,MATCH(C3304,TasksList!$B$6:$B$25,0),1)),""),"")</f>
        <v/>
      </c>
      <c r="E3304" s="361" t="str">
        <f>IFERROR(IF(LEN(C3304)&gt;0,IF(LEN(INDEX(TasksList!$F$6:$F$25,MATCH(C3304,TasksList!$B$6:$B$25,0),1))=0,"not set!",INDEX(TasksList!$F$6:$F$25,MATCH(C3304,TasksList!$B$6:$B$25,0),1)),""),"")</f>
        <v/>
      </c>
      <c r="F3304" s="360" t="str">
        <f>IFERROR(IF(LEN(D3304)&gt;0,IF(LEN(INDEX(AdressBook!$D$6:$D$25,MATCH(D3304,AdressBook!$B$6:$B$25,0),1))=0,"",INDEX(AdressBook!$D$6:$D$25,MATCH(D3304,AdressBook!$B$6:$B$25,0),1)),""),"")</f>
        <v/>
      </c>
      <c r="G3304" s="361" t="str">
        <f>IFERROR(IF(LEN(INDEX(PlansAndNotes!$F$6:$F$4005,ROW(B3304)-ROW($C$3)))=0,"",INDEX(PlansAndNotes!$F$6:$F$4005,ROW(B3304)-ROW($C$3))),"")</f>
        <v/>
      </c>
      <c r="H3304" s="361" t="str">
        <f>IFERROR(IF(LEN(C3304)&gt;0,IF(LEN(INDEX(TasksList!$G$6:$G$25,MATCH(C3304,TasksList!$B$6:$B$25,0),1))=0,"",INDEX(TasksList!$G$6:$G$25,MATCH(C3304,TasksList!$B$6:$B$25,0),1)),""),"")</f>
        <v/>
      </c>
      <c r="N3304" s="362" t="str">
        <f>IFERROR(IF(LEN(INDEX(PlansAndNotes!$D$6:$D$4005,ROW(B3304)-ROW($C$3)))=0,"",INDEX(PlansAndNotes!$D$6:$D$4005,ROW(B3304)-ROW($C$3))),"")</f>
        <v/>
      </c>
      <c r="O3304" s="165" t="str">
        <f t="shared" si="348"/>
        <v/>
      </c>
      <c r="P3304" s="363" t="str">
        <f>IFERROR(IF(LEN(INDEX(PlansAndNotes!$E$6:$E$4005,ROW(B3304)-ROW($C$3)))=0,"",INDEX(PlansAndNotes!$E$6:$E$4005,ROW(B3304)-ROW($C$3))),"")</f>
        <v/>
      </c>
      <c r="Q3304" s="363" t="str">
        <f>IFERROR(IF(LEN(INDEX(PlansAndNotes!$G$6:$G$4005,ROW(B3304)-ROW($C$3)))=0,"",INDEX(PlansAndNotes!$G$6:$G$4005,ROW(B3304)-ROW($C$3))),"")</f>
        <v/>
      </c>
      <c r="R3304" s="361" t="str">
        <f>IFERROR(IF(LEN(D3304)&gt;0,IF(LEN(INDEX(AdressBook!$C$6:$C$25,MATCH(D3304,AdressBook!$B$6:$B$25,0),1))=0,"",INDEX(AdressBook!$C$6:$C$25,MATCH(D3304,AdressBook!$B$6:$B$25,0),1)),""),"")</f>
        <v/>
      </c>
      <c r="S3304" s="165">
        <f>IF(LEN(C3304)&gt;0,IFERROR(IF(MATCH(C3304,C3305:$C$4004,0)&gt;0,-1,ROW(S3304)-ROW($S$3)),ROW(S3304)-ROW($S$3)),-1)</f>
        <v>-1</v>
      </c>
      <c r="T3304" s="165">
        <f t="shared" si="349"/>
        <v>0</v>
      </c>
      <c r="U3304" s="165" t="str">
        <f t="shared" si="350"/>
        <v/>
      </c>
      <c r="V3304" s="165" t="str">
        <f>IFERROR(IF(OR(C3304="",S3304&lt;0),"",IF(SUBTOTAL(3,C3304:C3304)=0,-1,SUBTOTAL(3,$C$4:C3304))),"")</f>
        <v/>
      </c>
      <c r="W3304" s="156" t="str">
        <f t="array" ref="W3304">IF(LEN(C3304)&gt;0,IFERROR(IF(MATCH(C3304,$C$3:$C3303,0)&gt;0,N3304-INDEX($N$3:N3303,SUMPRODUCT(MAX(ROW($C$3:$C3303)*(C3304=$C$3:$C3303)))-2,1),""),""),"")</f>
        <v/>
      </c>
      <c r="X3304" s="156">
        <f t="shared" ca="1" si="351"/>
        <v>1</v>
      </c>
      <c r="Y3304" s="156">
        <f t="shared" ca="1" si="352"/>
        <v>1</v>
      </c>
    </row>
    <row r="3305" spans="2:25" hidden="1" x14ac:dyDescent="0.25">
      <c r="B3305" s="390" t="str">
        <f>IFERROR(IF(LEN(INDEX(PlansAndNotes!$B$6:$B$2005,ROW(A3305)-ROW($B$3)))=0,"",INDEX(PlansAndNotes!$B$6:$B$2005,ROW(A3305)-ROW($B$3))),"")</f>
        <v/>
      </c>
      <c r="C3305" s="387" t="str">
        <f t="shared" si="353"/>
        <v/>
      </c>
      <c r="D3305" s="361" t="str">
        <f>IFERROR(IF(LEN(C3305)&gt;0,IF(LEN(INDEX(TasksList!$C$6:$C$25,MATCH(C3305,TasksList!$B$6:$B$25,0),1))=0,"",INDEX(TasksList!$C$6:$C$25,MATCH(C3305,TasksList!$B$6:$B$25,0),1)),""),"")</f>
        <v/>
      </c>
      <c r="E3305" s="361" t="str">
        <f>IFERROR(IF(LEN(C3305)&gt;0,IF(LEN(INDEX(TasksList!$F$6:$F$25,MATCH(C3305,TasksList!$B$6:$B$25,0),1))=0,"not set!",INDEX(TasksList!$F$6:$F$25,MATCH(C3305,TasksList!$B$6:$B$25,0),1)),""),"")</f>
        <v/>
      </c>
      <c r="F3305" s="360" t="str">
        <f>IFERROR(IF(LEN(D3305)&gt;0,IF(LEN(INDEX(AdressBook!$D$6:$D$25,MATCH(D3305,AdressBook!$B$6:$B$25,0),1))=0,"",INDEX(AdressBook!$D$6:$D$25,MATCH(D3305,AdressBook!$B$6:$B$25,0),1)),""),"")</f>
        <v/>
      </c>
      <c r="G3305" s="361" t="str">
        <f>IFERROR(IF(LEN(INDEX(PlansAndNotes!$F$6:$F$4005,ROW(B3305)-ROW($C$3)))=0,"",INDEX(PlansAndNotes!$F$6:$F$4005,ROW(B3305)-ROW($C$3))),"")</f>
        <v/>
      </c>
      <c r="H3305" s="361" t="str">
        <f>IFERROR(IF(LEN(C3305)&gt;0,IF(LEN(INDEX(TasksList!$G$6:$G$25,MATCH(C3305,TasksList!$B$6:$B$25,0),1))=0,"",INDEX(TasksList!$G$6:$G$25,MATCH(C3305,TasksList!$B$6:$B$25,0),1)),""),"")</f>
        <v/>
      </c>
      <c r="N3305" s="362" t="str">
        <f>IFERROR(IF(LEN(INDEX(PlansAndNotes!$D$6:$D$4005,ROW(B3305)-ROW($C$3)))=0,"",INDEX(PlansAndNotes!$D$6:$D$4005,ROW(B3305)-ROW($C$3))),"")</f>
        <v/>
      </c>
      <c r="O3305" s="165" t="str">
        <f t="shared" si="348"/>
        <v/>
      </c>
      <c r="P3305" s="363" t="str">
        <f>IFERROR(IF(LEN(INDEX(PlansAndNotes!$E$6:$E$4005,ROW(B3305)-ROW($C$3)))=0,"",INDEX(PlansAndNotes!$E$6:$E$4005,ROW(B3305)-ROW($C$3))),"")</f>
        <v/>
      </c>
      <c r="Q3305" s="363" t="str">
        <f>IFERROR(IF(LEN(INDEX(PlansAndNotes!$G$6:$G$4005,ROW(B3305)-ROW($C$3)))=0,"",INDEX(PlansAndNotes!$G$6:$G$4005,ROW(B3305)-ROW($C$3))),"")</f>
        <v/>
      </c>
      <c r="R3305" s="361" t="str">
        <f>IFERROR(IF(LEN(D3305)&gt;0,IF(LEN(INDEX(AdressBook!$C$6:$C$25,MATCH(D3305,AdressBook!$B$6:$B$25,0),1))=0,"",INDEX(AdressBook!$C$6:$C$25,MATCH(D3305,AdressBook!$B$6:$B$25,0),1)),""),"")</f>
        <v/>
      </c>
      <c r="S3305" s="165">
        <f>IF(LEN(C3305)&gt;0,IFERROR(IF(MATCH(C3305,C3306:$C$4004,0)&gt;0,-1,ROW(S3305)-ROW($S$3)),ROW(S3305)-ROW($S$3)),-1)</f>
        <v>-1</v>
      </c>
      <c r="T3305" s="165">
        <f t="shared" si="349"/>
        <v>0</v>
      </c>
      <c r="U3305" s="165" t="str">
        <f t="shared" si="350"/>
        <v/>
      </c>
      <c r="V3305" s="165" t="str">
        <f>IFERROR(IF(OR(C3305="",S3305&lt;0),"",IF(SUBTOTAL(3,C3305:C3305)=0,-1,SUBTOTAL(3,$C$4:C3305))),"")</f>
        <v/>
      </c>
      <c r="W3305" s="156" t="str">
        <f t="array" ref="W3305">IF(LEN(C3305)&gt;0,IFERROR(IF(MATCH(C3305,$C$3:$C3304,0)&gt;0,N3305-INDEX($N$3:N3304,SUMPRODUCT(MAX(ROW($C$3:$C3304)*(C3305=$C$3:$C3304)))-2,1),""),""),"")</f>
        <v/>
      </c>
      <c r="X3305" s="156">
        <f t="shared" ca="1" si="351"/>
        <v>1</v>
      </c>
      <c r="Y3305" s="156">
        <f t="shared" ca="1" si="352"/>
        <v>1</v>
      </c>
    </row>
    <row r="3306" spans="2:25" hidden="1" x14ac:dyDescent="0.25">
      <c r="B3306" s="390" t="str">
        <f>IFERROR(IF(LEN(INDEX(PlansAndNotes!$B$6:$B$2005,ROW(A3306)-ROW($B$3)))=0,"",INDEX(PlansAndNotes!$B$6:$B$2005,ROW(A3306)-ROW($B$3))),"")</f>
        <v/>
      </c>
      <c r="C3306" s="387" t="str">
        <f t="shared" si="353"/>
        <v/>
      </c>
      <c r="D3306" s="361" t="str">
        <f>IFERROR(IF(LEN(C3306)&gt;0,IF(LEN(INDEX(TasksList!$C$6:$C$25,MATCH(C3306,TasksList!$B$6:$B$25,0),1))=0,"",INDEX(TasksList!$C$6:$C$25,MATCH(C3306,TasksList!$B$6:$B$25,0),1)),""),"")</f>
        <v/>
      </c>
      <c r="E3306" s="361" t="str">
        <f>IFERROR(IF(LEN(C3306)&gt;0,IF(LEN(INDEX(TasksList!$F$6:$F$25,MATCH(C3306,TasksList!$B$6:$B$25,0),1))=0,"not set!",INDEX(TasksList!$F$6:$F$25,MATCH(C3306,TasksList!$B$6:$B$25,0),1)),""),"")</f>
        <v/>
      </c>
      <c r="F3306" s="360" t="str">
        <f>IFERROR(IF(LEN(D3306)&gt;0,IF(LEN(INDEX(AdressBook!$D$6:$D$25,MATCH(D3306,AdressBook!$B$6:$B$25,0),1))=0,"",INDEX(AdressBook!$D$6:$D$25,MATCH(D3306,AdressBook!$B$6:$B$25,0),1)),""),"")</f>
        <v/>
      </c>
      <c r="G3306" s="361" t="str">
        <f>IFERROR(IF(LEN(INDEX(PlansAndNotes!$F$6:$F$4005,ROW(B3306)-ROW($C$3)))=0,"",INDEX(PlansAndNotes!$F$6:$F$4005,ROW(B3306)-ROW($C$3))),"")</f>
        <v/>
      </c>
      <c r="H3306" s="361" t="str">
        <f>IFERROR(IF(LEN(C3306)&gt;0,IF(LEN(INDEX(TasksList!$G$6:$G$25,MATCH(C3306,TasksList!$B$6:$B$25,0),1))=0,"",INDEX(TasksList!$G$6:$G$25,MATCH(C3306,TasksList!$B$6:$B$25,0),1)),""),"")</f>
        <v/>
      </c>
      <c r="N3306" s="362" t="str">
        <f>IFERROR(IF(LEN(INDEX(PlansAndNotes!$D$6:$D$4005,ROW(B3306)-ROW($C$3)))=0,"",INDEX(PlansAndNotes!$D$6:$D$4005,ROW(B3306)-ROW($C$3))),"")</f>
        <v/>
      </c>
      <c r="O3306" s="165" t="str">
        <f t="shared" si="348"/>
        <v/>
      </c>
      <c r="P3306" s="363" t="str">
        <f>IFERROR(IF(LEN(INDEX(PlansAndNotes!$E$6:$E$4005,ROW(B3306)-ROW($C$3)))=0,"",INDEX(PlansAndNotes!$E$6:$E$4005,ROW(B3306)-ROW($C$3))),"")</f>
        <v/>
      </c>
      <c r="Q3306" s="363" t="str">
        <f>IFERROR(IF(LEN(INDEX(PlansAndNotes!$G$6:$G$4005,ROW(B3306)-ROW($C$3)))=0,"",INDEX(PlansAndNotes!$G$6:$G$4005,ROW(B3306)-ROW($C$3))),"")</f>
        <v/>
      </c>
      <c r="R3306" s="361" t="str">
        <f>IFERROR(IF(LEN(D3306)&gt;0,IF(LEN(INDEX(AdressBook!$C$6:$C$25,MATCH(D3306,AdressBook!$B$6:$B$25,0),1))=0,"",INDEX(AdressBook!$C$6:$C$25,MATCH(D3306,AdressBook!$B$6:$B$25,0),1)),""),"")</f>
        <v/>
      </c>
      <c r="S3306" s="165">
        <f>IF(LEN(C3306)&gt;0,IFERROR(IF(MATCH(C3306,C3307:$C$4004,0)&gt;0,-1,ROW(S3306)-ROW($S$3)),ROW(S3306)-ROW($S$3)),-1)</f>
        <v>-1</v>
      </c>
      <c r="T3306" s="165">
        <f t="shared" si="349"/>
        <v>0</v>
      </c>
      <c r="U3306" s="165" t="str">
        <f t="shared" si="350"/>
        <v/>
      </c>
      <c r="V3306" s="165" t="str">
        <f>IFERROR(IF(OR(C3306="",S3306&lt;0),"",IF(SUBTOTAL(3,C3306:C3306)=0,-1,SUBTOTAL(3,$C$4:C3306))),"")</f>
        <v/>
      </c>
      <c r="W3306" s="156" t="str">
        <f t="array" ref="W3306">IF(LEN(C3306)&gt;0,IFERROR(IF(MATCH(C3306,$C$3:$C3305,0)&gt;0,N3306-INDEX($N$3:N3305,SUMPRODUCT(MAX(ROW($C$3:$C3305)*(C3306=$C$3:$C3305)))-2,1),""),""),"")</f>
        <v/>
      </c>
      <c r="X3306" s="156">
        <f t="shared" ca="1" si="351"/>
        <v>1</v>
      </c>
      <c r="Y3306" s="156">
        <f t="shared" ca="1" si="352"/>
        <v>1</v>
      </c>
    </row>
    <row r="3307" spans="2:25" hidden="1" x14ac:dyDescent="0.25">
      <c r="B3307" s="390" t="str">
        <f>IFERROR(IF(LEN(INDEX(PlansAndNotes!$B$6:$B$2005,ROW(A3307)-ROW($B$3)))=0,"",INDEX(PlansAndNotes!$B$6:$B$2005,ROW(A3307)-ROW($B$3))),"")</f>
        <v/>
      </c>
      <c r="C3307" s="387" t="str">
        <f t="shared" si="353"/>
        <v/>
      </c>
      <c r="D3307" s="361" t="str">
        <f>IFERROR(IF(LEN(C3307)&gt;0,IF(LEN(INDEX(TasksList!$C$6:$C$25,MATCH(C3307,TasksList!$B$6:$B$25,0),1))=0,"",INDEX(TasksList!$C$6:$C$25,MATCH(C3307,TasksList!$B$6:$B$25,0),1)),""),"")</f>
        <v/>
      </c>
      <c r="E3307" s="361" t="str">
        <f>IFERROR(IF(LEN(C3307)&gt;0,IF(LEN(INDEX(TasksList!$F$6:$F$25,MATCH(C3307,TasksList!$B$6:$B$25,0),1))=0,"not set!",INDEX(TasksList!$F$6:$F$25,MATCH(C3307,TasksList!$B$6:$B$25,0),1)),""),"")</f>
        <v/>
      </c>
      <c r="F3307" s="360" t="str">
        <f>IFERROR(IF(LEN(D3307)&gt;0,IF(LEN(INDEX(AdressBook!$D$6:$D$25,MATCH(D3307,AdressBook!$B$6:$B$25,0),1))=0,"",INDEX(AdressBook!$D$6:$D$25,MATCH(D3307,AdressBook!$B$6:$B$25,0),1)),""),"")</f>
        <v/>
      </c>
      <c r="G3307" s="361" t="str">
        <f>IFERROR(IF(LEN(INDEX(PlansAndNotes!$F$6:$F$4005,ROW(B3307)-ROW($C$3)))=0,"",INDEX(PlansAndNotes!$F$6:$F$4005,ROW(B3307)-ROW($C$3))),"")</f>
        <v/>
      </c>
      <c r="H3307" s="361" t="str">
        <f>IFERROR(IF(LEN(C3307)&gt;0,IF(LEN(INDEX(TasksList!$G$6:$G$25,MATCH(C3307,TasksList!$B$6:$B$25,0),1))=0,"",INDEX(TasksList!$G$6:$G$25,MATCH(C3307,TasksList!$B$6:$B$25,0),1)),""),"")</f>
        <v/>
      </c>
      <c r="N3307" s="362" t="str">
        <f>IFERROR(IF(LEN(INDEX(PlansAndNotes!$D$6:$D$4005,ROW(B3307)-ROW($C$3)))=0,"",INDEX(PlansAndNotes!$D$6:$D$4005,ROW(B3307)-ROW($C$3))),"")</f>
        <v/>
      </c>
      <c r="O3307" s="165" t="str">
        <f t="shared" si="348"/>
        <v/>
      </c>
      <c r="P3307" s="363" t="str">
        <f>IFERROR(IF(LEN(INDEX(PlansAndNotes!$E$6:$E$4005,ROW(B3307)-ROW($C$3)))=0,"",INDEX(PlansAndNotes!$E$6:$E$4005,ROW(B3307)-ROW($C$3))),"")</f>
        <v/>
      </c>
      <c r="Q3307" s="363" t="str">
        <f>IFERROR(IF(LEN(INDEX(PlansAndNotes!$G$6:$G$4005,ROW(B3307)-ROW($C$3)))=0,"",INDEX(PlansAndNotes!$G$6:$G$4005,ROW(B3307)-ROW($C$3))),"")</f>
        <v/>
      </c>
      <c r="R3307" s="361" t="str">
        <f>IFERROR(IF(LEN(D3307)&gt;0,IF(LEN(INDEX(AdressBook!$C$6:$C$25,MATCH(D3307,AdressBook!$B$6:$B$25,0),1))=0,"",INDEX(AdressBook!$C$6:$C$25,MATCH(D3307,AdressBook!$B$6:$B$25,0),1)),""),"")</f>
        <v/>
      </c>
      <c r="S3307" s="165">
        <f>IF(LEN(C3307)&gt;0,IFERROR(IF(MATCH(C3307,C3308:$C$4004,0)&gt;0,-1,ROW(S3307)-ROW($S$3)),ROW(S3307)-ROW($S$3)),-1)</f>
        <v>-1</v>
      </c>
      <c r="T3307" s="165">
        <f t="shared" si="349"/>
        <v>0</v>
      </c>
      <c r="U3307" s="165" t="str">
        <f t="shared" si="350"/>
        <v/>
      </c>
      <c r="V3307" s="165" t="str">
        <f>IFERROR(IF(OR(C3307="",S3307&lt;0),"",IF(SUBTOTAL(3,C3307:C3307)=0,-1,SUBTOTAL(3,$C$4:C3307))),"")</f>
        <v/>
      </c>
      <c r="W3307" s="156" t="str">
        <f t="array" ref="W3307">IF(LEN(C3307)&gt;0,IFERROR(IF(MATCH(C3307,$C$3:$C3306,0)&gt;0,N3307-INDEX($N$3:N3306,SUMPRODUCT(MAX(ROW($C$3:$C3306)*(C3307=$C$3:$C3306)))-2,1),""),""),"")</f>
        <v/>
      </c>
      <c r="X3307" s="156">
        <f t="shared" ca="1" si="351"/>
        <v>1</v>
      </c>
      <c r="Y3307" s="156">
        <f t="shared" ca="1" si="352"/>
        <v>1</v>
      </c>
    </row>
    <row r="3308" spans="2:25" hidden="1" x14ac:dyDescent="0.25">
      <c r="B3308" s="390" t="str">
        <f>IFERROR(IF(LEN(INDEX(PlansAndNotes!$B$6:$B$2005,ROW(A3308)-ROW($B$3)))=0,"",INDEX(PlansAndNotes!$B$6:$B$2005,ROW(A3308)-ROW($B$3))),"")</f>
        <v/>
      </c>
      <c r="C3308" s="387" t="str">
        <f t="shared" si="353"/>
        <v/>
      </c>
      <c r="D3308" s="361" t="str">
        <f>IFERROR(IF(LEN(C3308)&gt;0,IF(LEN(INDEX(TasksList!$C$6:$C$25,MATCH(C3308,TasksList!$B$6:$B$25,0),1))=0,"",INDEX(TasksList!$C$6:$C$25,MATCH(C3308,TasksList!$B$6:$B$25,0),1)),""),"")</f>
        <v/>
      </c>
      <c r="E3308" s="361" t="str">
        <f>IFERROR(IF(LEN(C3308)&gt;0,IF(LEN(INDEX(TasksList!$F$6:$F$25,MATCH(C3308,TasksList!$B$6:$B$25,0),1))=0,"not set!",INDEX(TasksList!$F$6:$F$25,MATCH(C3308,TasksList!$B$6:$B$25,0),1)),""),"")</f>
        <v/>
      </c>
      <c r="F3308" s="360" t="str">
        <f>IFERROR(IF(LEN(D3308)&gt;0,IF(LEN(INDEX(AdressBook!$D$6:$D$25,MATCH(D3308,AdressBook!$B$6:$B$25,0),1))=0,"",INDEX(AdressBook!$D$6:$D$25,MATCH(D3308,AdressBook!$B$6:$B$25,0),1)),""),"")</f>
        <v/>
      </c>
      <c r="G3308" s="361" t="str">
        <f>IFERROR(IF(LEN(INDEX(PlansAndNotes!$F$6:$F$4005,ROW(B3308)-ROW($C$3)))=0,"",INDEX(PlansAndNotes!$F$6:$F$4005,ROW(B3308)-ROW($C$3))),"")</f>
        <v/>
      </c>
      <c r="H3308" s="361" t="str">
        <f>IFERROR(IF(LEN(C3308)&gt;0,IF(LEN(INDEX(TasksList!$G$6:$G$25,MATCH(C3308,TasksList!$B$6:$B$25,0),1))=0,"",INDEX(TasksList!$G$6:$G$25,MATCH(C3308,TasksList!$B$6:$B$25,0),1)),""),"")</f>
        <v/>
      </c>
      <c r="N3308" s="362" t="str">
        <f>IFERROR(IF(LEN(INDEX(PlansAndNotes!$D$6:$D$4005,ROW(B3308)-ROW($C$3)))=0,"",INDEX(PlansAndNotes!$D$6:$D$4005,ROW(B3308)-ROW($C$3))),"")</f>
        <v/>
      </c>
      <c r="O3308" s="165" t="str">
        <f t="shared" si="348"/>
        <v/>
      </c>
      <c r="P3308" s="363" t="str">
        <f>IFERROR(IF(LEN(INDEX(PlansAndNotes!$E$6:$E$4005,ROW(B3308)-ROW($C$3)))=0,"",INDEX(PlansAndNotes!$E$6:$E$4005,ROW(B3308)-ROW($C$3))),"")</f>
        <v/>
      </c>
      <c r="Q3308" s="363" t="str">
        <f>IFERROR(IF(LEN(INDEX(PlansAndNotes!$G$6:$G$4005,ROW(B3308)-ROW($C$3)))=0,"",INDEX(PlansAndNotes!$G$6:$G$4005,ROW(B3308)-ROW($C$3))),"")</f>
        <v/>
      </c>
      <c r="R3308" s="361" t="str">
        <f>IFERROR(IF(LEN(D3308)&gt;0,IF(LEN(INDEX(AdressBook!$C$6:$C$25,MATCH(D3308,AdressBook!$B$6:$B$25,0),1))=0,"",INDEX(AdressBook!$C$6:$C$25,MATCH(D3308,AdressBook!$B$6:$B$25,0),1)),""),"")</f>
        <v/>
      </c>
      <c r="S3308" s="165">
        <f>IF(LEN(C3308)&gt;0,IFERROR(IF(MATCH(C3308,C3309:$C$4004,0)&gt;0,-1,ROW(S3308)-ROW($S$3)),ROW(S3308)-ROW($S$3)),-1)</f>
        <v>-1</v>
      </c>
      <c r="T3308" s="165">
        <f t="shared" si="349"/>
        <v>0</v>
      </c>
      <c r="U3308" s="165" t="str">
        <f t="shared" si="350"/>
        <v/>
      </c>
      <c r="V3308" s="165" t="str">
        <f>IFERROR(IF(OR(C3308="",S3308&lt;0),"",IF(SUBTOTAL(3,C3308:C3308)=0,-1,SUBTOTAL(3,$C$4:C3308))),"")</f>
        <v/>
      </c>
      <c r="W3308" s="156" t="str">
        <f t="array" ref="W3308">IF(LEN(C3308)&gt;0,IFERROR(IF(MATCH(C3308,$C$3:$C3307,0)&gt;0,N3308-INDEX($N$3:N3307,SUMPRODUCT(MAX(ROW($C$3:$C3307)*(C3308=$C$3:$C3307)))-2,1),""),""),"")</f>
        <v/>
      </c>
      <c r="X3308" s="156">
        <f t="shared" ca="1" si="351"/>
        <v>1</v>
      </c>
      <c r="Y3308" s="156">
        <f t="shared" ca="1" si="352"/>
        <v>1</v>
      </c>
    </row>
    <row r="3309" spans="2:25" hidden="1" x14ac:dyDescent="0.25">
      <c r="B3309" s="390" t="str">
        <f>IFERROR(IF(LEN(INDEX(PlansAndNotes!$B$6:$B$2005,ROW(A3309)-ROW($B$3)))=0,"",INDEX(PlansAndNotes!$B$6:$B$2005,ROW(A3309)-ROW($B$3))),"")</f>
        <v/>
      </c>
      <c r="C3309" s="387" t="str">
        <f t="shared" si="353"/>
        <v/>
      </c>
      <c r="D3309" s="361" t="str">
        <f>IFERROR(IF(LEN(C3309)&gt;0,IF(LEN(INDEX(TasksList!$C$6:$C$25,MATCH(C3309,TasksList!$B$6:$B$25,0),1))=0,"",INDEX(TasksList!$C$6:$C$25,MATCH(C3309,TasksList!$B$6:$B$25,0),1)),""),"")</f>
        <v/>
      </c>
      <c r="E3309" s="361" t="str">
        <f>IFERROR(IF(LEN(C3309)&gt;0,IF(LEN(INDEX(TasksList!$F$6:$F$25,MATCH(C3309,TasksList!$B$6:$B$25,0),1))=0,"not set!",INDEX(TasksList!$F$6:$F$25,MATCH(C3309,TasksList!$B$6:$B$25,0),1)),""),"")</f>
        <v/>
      </c>
      <c r="F3309" s="360" t="str">
        <f>IFERROR(IF(LEN(D3309)&gt;0,IF(LEN(INDEX(AdressBook!$D$6:$D$25,MATCH(D3309,AdressBook!$B$6:$B$25,0),1))=0,"",INDEX(AdressBook!$D$6:$D$25,MATCH(D3309,AdressBook!$B$6:$B$25,0),1)),""),"")</f>
        <v/>
      </c>
      <c r="G3309" s="361" t="str">
        <f>IFERROR(IF(LEN(INDEX(PlansAndNotes!$F$6:$F$4005,ROW(B3309)-ROW($C$3)))=0,"",INDEX(PlansAndNotes!$F$6:$F$4005,ROW(B3309)-ROW($C$3))),"")</f>
        <v/>
      </c>
      <c r="H3309" s="361" t="str">
        <f>IFERROR(IF(LEN(C3309)&gt;0,IF(LEN(INDEX(TasksList!$G$6:$G$25,MATCH(C3309,TasksList!$B$6:$B$25,0),1))=0,"",INDEX(TasksList!$G$6:$G$25,MATCH(C3309,TasksList!$B$6:$B$25,0),1)),""),"")</f>
        <v/>
      </c>
      <c r="N3309" s="362" t="str">
        <f>IFERROR(IF(LEN(INDEX(PlansAndNotes!$D$6:$D$4005,ROW(B3309)-ROW($C$3)))=0,"",INDEX(PlansAndNotes!$D$6:$D$4005,ROW(B3309)-ROW($C$3))),"")</f>
        <v/>
      </c>
      <c r="O3309" s="165" t="str">
        <f t="shared" si="348"/>
        <v/>
      </c>
      <c r="P3309" s="363" t="str">
        <f>IFERROR(IF(LEN(INDEX(PlansAndNotes!$E$6:$E$4005,ROW(B3309)-ROW($C$3)))=0,"",INDEX(PlansAndNotes!$E$6:$E$4005,ROW(B3309)-ROW($C$3))),"")</f>
        <v/>
      </c>
      <c r="Q3309" s="363" t="str">
        <f>IFERROR(IF(LEN(INDEX(PlansAndNotes!$G$6:$G$4005,ROW(B3309)-ROW($C$3)))=0,"",INDEX(PlansAndNotes!$G$6:$G$4005,ROW(B3309)-ROW($C$3))),"")</f>
        <v/>
      </c>
      <c r="R3309" s="361" t="str">
        <f>IFERROR(IF(LEN(D3309)&gt;0,IF(LEN(INDEX(AdressBook!$C$6:$C$25,MATCH(D3309,AdressBook!$B$6:$B$25,0),1))=0,"",INDEX(AdressBook!$C$6:$C$25,MATCH(D3309,AdressBook!$B$6:$B$25,0),1)),""),"")</f>
        <v/>
      </c>
      <c r="S3309" s="165">
        <f>IF(LEN(C3309)&gt;0,IFERROR(IF(MATCH(C3309,C3310:$C$4004,0)&gt;0,-1,ROW(S3309)-ROW($S$3)),ROW(S3309)-ROW($S$3)),-1)</f>
        <v>-1</v>
      </c>
      <c r="T3309" s="165">
        <f t="shared" si="349"/>
        <v>0</v>
      </c>
      <c r="U3309" s="165" t="str">
        <f t="shared" si="350"/>
        <v/>
      </c>
      <c r="V3309" s="165" t="str">
        <f>IFERROR(IF(OR(C3309="",S3309&lt;0),"",IF(SUBTOTAL(3,C3309:C3309)=0,-1,SUBTOTAL(3,$C$4:C3309))),"")</f>
        <v/>
      </c>
      <c r="W3309" s="156" t="str">
        <f t="array" ref="W3309">IF(LEN(C3309)&gt;0,IFERROR(IF(MATCH(C3309,$C$3:$C3308,0)&gt;0,N3309-INDEX($N$3:N3308,SUMPRODUCT(MAX(ROW($C$3:$C3308)*(C3309=$C$3:$C3308)))-2,1),""),""),"")</f>
        <v/>
      </c>
      <c r="X3309" s="156">
        <f t="shared" ca="1" si="351"/>
        <v>1</v>
      </c>
      <c r="Y3309" s="156">
        <f t="shared" ca="1" si="352"/>
        <v>1</v>
      </c>
    </row>
    <row r="3310" spans="2:25" hidden="1" x14ac:dyDescent="0.25">
      <c r="B3310" s="390" t="str">
        <f>IFERROR(IF(LEN(INDEX(PlansAndNotes!$B$6:$B$2005,ROW(A3310)-ROW($B$3)))=0,"",INDEX(PlansAndNotes!$B$6:$B$2005,ROW(A3310)-ROW($B$3))),"")</f>
        <v/>
      </c>
      <c r="C3310" s="387" t="str">
        <f t="shared" si="353"/>
        <v/>
      </c>
      <c r="D3310" s="361" t="str">
        <f>IFERROR(IF(LEN(C3310)&gt;0,IF(LEN(INDEX(TasksList!$C$6:$C$25,MATCH(C3310,TasksList!$B$6:$B$25,0),1))=0,"",INDEX(TasksList!$C$6:$C$25,MATCH(C3310,TasksList!$B$6:$B$25,0),1)),""),"")</f>
        <v/>
      </c>
      <c r="E3310" s="361" t="str">
        <f>IFERROR(IF(LEN(C3310)&gt;0,IF(LEN(INDEX(TasksList!$F$6:$F$25,MATCH(C3310,TasksList!$B$6:$B$25,0),1))=0,"not set!",INDEX(TasksList!$F$6:$F$25,MATCH(C3310,TasksList!$B$6:$B$25,0),1)),""),"")</f>
        <v/>
      </c>
      <c r="F3310" s="360" t="str">
        <f>IFERROR(IF(LEN(D3310)&gt;0,IF(LEN(INDEX(AdressBook!$D$6:$D$25,MATCH(D3310,AdressBook!$B$6:$B$25,0),1))=0,"",INDEX(AdressBook!$D$6:$D$25,MATCH(D3310,AdressBook!$B$6:$B$25,0),1)),""),"")</f>
        <v/>
      </c>
      <c r="G3310" s="361" t="str">
        <f>IFERROR(IF(LEN(INDEX(PlansAndNotes!$F$6:$F$4005,ROW(B3310)-ROW($C$3)))=0,"",INDEX(PlansAndNotes!$F$6:$F$4005,ROW(B3310)-ROW($C$3))),"")</f>
        <v/>
      </c>
      <c r="H3310" s="361" t="str">
        <f>IFERROR(IF(LEN(C3310)&gt;0,IF(LEN(INDEX(TasksList!$G$6:$G$25,MATCH(C3310,TasksList!$B$6:$B$25,0),1))=0,"",INDEX(TasksList!$G$6:$G$25,MATCH(C3310,TasksList!$B$6:$B$25,0),1)),""),"")</f>
        <v/>
      </c>
      <c r="N3310" s="362" t="str">
        <f>IFERROR(IF(LEN(INDEX(PlansAndNotes!$D$6:$D$4005,ROW(B3310)-ROW($C$3)))=0,"",INDEX(PlansAndNotes!$D$6:$D$4005,ROW(B3310)-ROW($C$3))),"")</f>
        <v/>
      </c>
      <c r="O3310" s="165" t="str">
        <f t="shared" si="348"/>
        <v/>
      </c>
      <c r="P3310" s="363" t="str">
        <f>IFERROR(IF(LEN(INDEX(PlansAndNotes!$E$6:$E$4005,ROW(B3310)-ROW($C$3)))=0,"",INDEX(PlansAndNotes!$E$6:$E$4005,ROW(B3310)-ROW($C$3))),"")</f>
        <v/>
      </c>
      <c r="Q3310" s="363" t="str">
        <f>IFERROR(IF(LEN(INDEX(PlansAndNotes!$G$6:$G$4005,ROW(B3310)-ROW($C$3)))=0,"",INDEX(PlansAndNotes!$G$6:$G$4005,ROW(B3310)-ROW($C$3))),"")</f>
        <v/>
      </c>
      <c r="R3310" s="361" t="str">
        <f>IFERROR(IF(LEN(D3310)&gt;0,IF(LEN(INDEX(AdressBook!$C$6:$C$25,MATCH(D3310,AdressBook!$B$6:$B$25,0),1))=0,"",INDEX(AdressBook!$C$6:$C$25,MATCH(D3310,AdressBook!$B$6:$B$25,0),1)),""),"")</f>
        <v/>
      </c>
      <c r="S3310" s="165">
        <f>IF(LEN(C3310)&gt;0,IFERROR(IF(MATCH(C3310,C3311:$C$4004,0)&gt;0,-1,ROW(S3310)-ROW($S$3)),ROW(S3310)-ROW($S$3)),-1)</f>
        <v>-1</v>
      </c>
      <c r="T3310" s="165">
        <f t="shared" si="349"/>
        <v>0</v>
      </c>
      <c r="U3310" s="165" t="str">
        <f t="shared" si="350"/>
        <v/>
      </c>
      <c r="V3310" s="165" t="str">
        <f>IFERROR(IF(OR(C3310="",S3310&lt;0),"",IF(SUBTOTAL(3,C3310:C3310)=0,-1,SUBTOTAL(3,$C$4:C3310))),"")</f>
        <v/>
      </c>
      <c r="W3310" s="156" t="str">
        <f t="array" ref="W3310">IF(LEN(C3310)&gt;0,IFERROR(IF(MATCH(C3310,$C$3:$C3309,0)&gt;0,N3310-INDEX($N$3:N3309,SUMPRODUCT(MAX(ROW($C$3:$C3309)*(C3310=$C$3:$C3309)))-2,1),""),""),"")</f>
        <v/>
      </c>
      <c r="X3310" s="156">
        <f t="shared" ca="1" si="351"/>
        <v>1</v>
      </c>
      <c r="Y3310" s="156">
        <f t="shared" ca="1" si="352"/>
        <v>1</v>
      </c>
    </row>
    <row r="3311" spans="2:25" hidden="1" x14ac:dyDescent="0.25">
      <c r="B3311" s="390" t="str">
        <f>IFERROR(IF(LEN(INDEX(PlansAndNotes!$B$6:$B$2005,ROW(A3311)-ROW($B$3)))=0,"",INDEX(PlansAndNotes!$B$6:$B$2005,ROW(A3311)-ROW($B$3))),"")</f>
        <v/>
      </c>
      <c r="C3311" s="387" t="str">
        <f t="shared" si="353"/>
        <v/>
      </c>
      <c r="D3311" s="361" t="str">
        <f>IFERROR(IF(LEN(C3311)&gt;0,IF(LEN(INDEX(TasksList!$C$6:$C$25,MATCH(C3311,TasksList!$B$6:$B$25,0),1))=0,"",INDEX(TasksList!$C$6:$C$25,MATCH(C3311,TasksList!$B$6:$B$25,0),1)),""),"")</f>
        <v/>
      </c>
      <c r="E3311" s="361" t="str">
        <f>IFERROR(IF(LEN(C3311)&gt;0,IF(LEN(INDEX(TasksList!$F$6:$F$25,MATCH(C3311,TasksList!$B$6:$B$25,0),1))=0,"not set!",INDEX(TasksList!$F$6:$F$25,MATCH(C3311,TasksList!$B$6:$B$25,0),1)),""),"")</f>
        <v/>
      </c>
      <c r="F3311" s="360" t="str">
        <f>IFERROR(IF(LEN(D3311)&gt;0,IF(LEN(INDEX(AdressBook!$D$6:$D$25,MATCH(D3311,AdressBook!$B$6:$B$25,0),1))=0,"",INDEX(AdressBook!$D$6:$D$25,MATCH(D3311,AdressBook!$B$6:$B$25,0),1)),""),"")</f>
        <v/>
      </c>
      <c r="G3311" s="361" t="str">
        <f>IFERROR(IF(LEN(INDEX(PlansAndNotes!$F$6:$F$4005,ROW(B3311)-ROW($C$3)))=0,"",INDEX(PlansAndNotes!$F$6:$F$4005,ROW(B3311)-ROW($C$3))),"")</f>
        <v/>
      </c>
      <c r="H3311" s="361" t="str">
        <f>IFERROR(IF(LEN(C3311)&gt;0,IF(LEN(INDEX(TasksList!$G$6:$G$25,MATCH(C3311,TasksList!$B$6:$B$25,0),1))=0,"",INDEX(TasksList!$G$6:$G$25,MATCH(C3311,TasksList!$B$6:$B$25,0),1)),""),"")</f>
        <v/>
      </c>
      <c r="N3311" s="362" t="str">
        <f>IFERROR(IF(LEN(INDEX(PlansAndNotes!$D$6:$D$4005,ROW(B3311)-ROW($C$3)))=0,"",INDEX(PlansAndNotes!$D$6:$D$4005,ROW(B3311)-ROW($C$3))),"")</f>
        <v/>
      </c>
      <c r="O3311" s="165" t="str">
        <f t="shared" si="348"/>
        <v/>
      </c>
      <c r="P3311" s="363" t="str">
        <f>IFERROR(IF(LEN(INDEX(PlansAndNotes!$E$6:$E$4005,ROW(B3311)-ROW($C$3)))=0,"",INDEX(PlansAndNotes!$E$6:$E$4005,ROW(B3311)-ROW($C$3))),"")</f>
        <v/>
      </c>
      <c r="Q3311" s="363" t="str">
        <f>IFERROR(IF(LEN(INDEX(PlansAndNotes!$G$6:$G$4005,ROW(B3311)-ROW($C$3)))=0,"",INDEX(PlansAndNotes!$G$6:$G$4005,ROW(B3311)-ROW($C$3))),"")</f>
        <v/>
      </c>
      <c r="R3311" s="361" t="str">
        <f>IFERROR(IF(LEN(D3311)&gt;0,IF(LEN(INDEX(AdressBook!$C$6:$C$25,MATCH(D3311,AdressBook!$B$6:$B$25,0),1))=0,"",INDEX(AdressBook!$C$6:$C$25,MATCH(D3311,AdressBook!$B$6:$B$25,0),1)),""),"")</f>
        <v/>
      </c>
      <c r="S3311" s="165">
        <f>IF(LEN(C3311)&gt;0,IFERROR(IF(MATCH(C3311,C3312:$C$4004,0)&gt;0,-1,ROW(S3311)-ROW($S$3)),ROW(S3311)-ROW($S$3)),-1)</f>
        <v>-1</v>
      </c>
      <c r="T3311" s="165">
        <f t="shared" si="349"/>
        <v>0</v>
      </c>
      <c r="U3311" s="165" t="str">
        <f t="shared" si="350"/>
        <v/>
      </c>
      <c r="V3311" s="165" t="str">
        <f>IFERROR(IF(OR(C3311="",S3311&lt;0),"",IF(SUBTOTAL(3,C3311:C3311)=0,-1,SUBTOTAL(3,$C$4:C3311))),"")</f>
        <v/>
      </c>
      <c r="W3311" s="156" t="str">
        <f t="array" ref="W3311">IF(LEN(C3311)&gt;0,IFERROR(IF(MATCH(C3311,$C$3:$C3310,0)&gt;0,N3311-INDEX($N$3:N3310,SUMPRODUCT(MAX(ROW($C$3:$C3310)*(C3311=$C$3:$C3310)))-2,1),""),""),"")</f>
        <v/>
      </c>
      <c r="X3311" s="156">
        <f t="shared" ca="1" si="351"/>
        <v>1</v>
      </c>
      <c r="Y3311" s="156">
        <f t="shared" ca="1" si="352"/>
        <v>1</v>
      </c>
    </row>
    <row r="3312" spans="2:25" hidden="1" x14ac:dyDescent="0.25">
      <c r="B3312" s="390" t="str">
        <f>IFERROR(IF(LEN(INDEX(PlansAndNotes!$B$6:$B$2005,ROW(A3312)-ROW($B$3)))=0,"",INDEX(PlansAndNotes!$B$6:$B$2005,ROW(A3312)-ROW($B$3))),"")</f>
        <v/>
      </c>
      <c r="C3312" s="387" t="str">
        <f t="shared" si="353"/>
        <v/>
      </c>
      <c r="D3312" s="361" t="str">
        <f>IFERROR(IF(LEN(C3312)&gt;0,IF(LEN(INDEX(TasksList!$C$6:$C$25,MATCH(C3312,TasksList!$B$6:$B$25,0),1))=0,"",INDEX(TasksList!$C$6:$C$25,MATCH(C3312,TasksList!$B$6:$B$25,0),1)),""),"")</f>
        <v/>
      </c>
      <c r="E3312" s="361" t="str">
        <f>IFERROR(IF(LEN(C3312)&gt;0,IF(LEN(INDEX(TasksList!$F$6:$F$25,MATCH(C3312,TasksList!$B$6:$B$25,0),1))=0,"not set!",INDEX(TasksList!$F$6:$F$25,MATCH(C3312,TasksList!$B$6:$B$25,0),1)),""),"")</f>
        <v/>
      </c>
      <c r="F3312" s="360" t="str">
        <f>IFERROR(IF(LEN(D3312)&gt;0,IF(LEN(INDEX(AdressBook!$D$6:$D$25,MATCH(D3312,AdressBook!$B$6:$B$25,0),1))=0,"",INDEX(AdressBook!$D$6:$D$25,MATCH(D3312,AdressBook!$B$6:$B$25,0),1)),""),"")</f>
        <v/>
      </c>
      <c r="G3312" s="361" t="str">
        <f>IFERROR(IF(LEN(INDEX(PlansAndNotes!$F$6:$F$4005,ROW(B3312)-ROW($C$3)))=0,"",INDEX(PlansAndNotes!$F$6:$F$4005,ROW(B3312)-ROW($C$3))),"")</f>
        <v/>
      </c>
      <c r="H3312" s="361" t="str">
        <f>IFERROR(IF(LEN(C3312)&gt;0,IF(LEN(INDEX(TasksList!$G$6:$G$25,MATCH(C3312,TasksList!$B$6:$B$25,0),1))=0,"",INDEX(TasksList!$G$6:$G$25,MATCH(C3312,TasksList!$B$6:$B$25,0),1)),""),"")</f>
        <v/>
      </c>
      <c r="N3312" s="362" t="str">
        <f>IFERROR(IF(LEN(INDEX(PlansAndNotes!$D$6:$D$4005,ROW(B3312)-ROW($C$3)))=0,"",INDEX(PlansAndNotes!$D$6:$D$4005,ROW(B3312)-ROW($C$3))),"")</f>
        <v/>
      </c>
      <c r="O3312" s="165" t="str">
        <f t="shared" si="348"/>
        <v/>
      </c>
      <c r="P3312" s="363" t="str">
        <f>IFERROR(IF(LEN(INDEX(PlansAndNotes!$E$6:$E$4005,ROW(B3312)-ROW($C$3)))=0,"",INDEX(PlansAndNotes!$E$6:$E$4005,ROW(B3312)-ROW($C$3))),"")</f>
        <v/>
      </c>
      <c r="Q3312" s="363" t="str">
        <f>IFERROR(IF(LEN(INDEX(PlansAndNotes!$G$6:$G$4005,ROW(B3312)-ROW($C$3)))=0,"",INDEX(PlansAndNotes!$G$6:$G$4005,ROW(B3312)-ROW($C$3))),"")</f>
        <v/>
      </c>
      <c r="R3312" s="361" t="str">
        <f>IFERROR(IF(LEN(D3312)&gt;0,IF(LEN(INDEX(AdressBook!$C$6:$C$25,MATCH(D3312,AdressBook!$B$6:$B$25,0),1))=0,"",INDEX(AdressBook!$C$6:$C$25,MATCH(D3312,AdressBook!$B$6:$B$25,0),1)),""),"")</f>
        <v/>
      </c>
      <c r="S3312" s="165">
        <f>IF(LEN(C3312)&gt;0,IFERROR(IF(MATCH(C3312,C3313:$C$4004,0)&gt;0,-1,ROW(S3312)-ROW($S$3)),ROW(S3312)-ROW($S$3)),-1)</f>
        <v>-1</v>
      </c>
      <c r="T3312" s="165">
        <f t="shared" si="349"/>
        <v>0</v>
      </c>
      <c r="U3312" s="165" t="str">
        <f t="shared" si="350"/>
        <v/>
      </c>
      <c r="V3312" s="165" t="str">
        <f>IFERROR(IF(OR(C3312="",S3312&lt;0),"",IF(SUBTOTAL(3,C3312:C3312)=0,-1,SUBTOTAL(3,$C$4:C3312))),"")</f>
        <v/>
      </c>
      <c r="W3312" s="156" t="str">
        <f t="array" ref="W3312">IF(LEN(C3312)&gt;0,IFERROR(IF(MATCH(C3312,$C$3:$C3311,0)&gt;0,N3312-INDEX($N$3:N3311,SUMPRODUCT(MAX(ROW($C$3:$C3311)*(C3312=$C$3:$C3311)))-2,1),""),""),"")</f>
        <v/>
      </c>
      <c r="X3312" s="156">
        <f t="shared" ca="1" si="351"/>
        <v>1</v>
      </c>
      <c r="Y3312" s="156">
        <f t="shared" ca="1" si="352"/>
        <v>1</v>
      </c>
    </row>
    <row r="3313" spans="2:25" hidden="1" x14ac:dyDescent="0.25">
      <c r="B3313" s="390" t="str">
        <f>IFERROR(IF(LEN(INDEX(PlansAndNotes!$B$6:$B$2005,ROW(A3313)-ROW($B$3)))=0,"",INDEX(PlansAndNotes!$B$6:$B$2005,ROW(A3313)-ROW($B$3))),"")</f>
        <v/>
      </c>
      <c r="C3313" s="387" t="str">
        <f t="shared" si="353"/>
        <v/>
      </c>
      <c r="D3313" s="361" t="str">
        <f>IFERROR(IF(LEN(C3313)&gt;0,IF(LEN(INDEX(TasksList!$C$6:$C$25,MATCH(C3313,TasksList!$B$6:$B$25,0),1))=0,"",INDEX(TasksList!$C$6:$C$25,MATCH(C3313,TasksList!$B$6:$B$25,0),1)),""),"")</f>
        <v/>
      </c>
      <c r="E3313" s="361" t="str">
        <f>IFERROR(IF(LEN(C3313)&gt;0,IF(LEN(INDEX(TasksList!$F$6:$F$25,MATCH(C3313,TasksList!$B$6:$B$25,0),1))=0,"not set!",INDEX(TasksList!$F$6:$F$25,MATCH(C3313,TasksList!$B$6:$B$25,0),1)),""),"")</f>
        <v/>
      </c>
      <c r="F3313" s="360" t="str">
        <f>IFERROR(IF(LEN(D3313)&gt;0,IF(LEN(INDEX(AdressBook!$D$6:$D$25,MATCH(D3313,AdressBook!$B$6:$B$25,0),1))=0,"",INDEX(AdressBook!$D$6:$D$25,MATCH(D3313,AdressBook!$B$6:$B$25,0),1)),""),"")</f>
        <v/>
      </c>
      <c r="G3313" s="361" t="str">
        <f>IFERROR(IF(LEN(INDEX(PlansAndNotes!$F$6:$F$4005,ROW(B3313)-ROW($C$3)))=0,"",INDEX(PlansAndNotes!$F$6:$F$4005,ROW(B3313)-ROW($C$3))),"")</f>
        <v/>
      </c>
      <c r="H3313" s="361" t="str">
        <f>IFERROR(IF(LEN(C3313)&gt;0,IF(LEN(INDEX(TasksList!$G$6:$G$25,MATCH(C3313,TasksList!$B$6:$B$25,0),1))=0,"",INDEX(TasksList!$G$6:$G$25,MATCH(C3313,TasksList!$B$6:$B$25,0),1)),""),"")</f>
        <v/>
      </c>
      <c r="N3313" s="362" t="str">
        <f>IFERROR(IF(LEN(INDEX(PlansAndNotes!$D$6:$D$4005,ROW(B3313)-ROW($C$3)))=0,"",INDEX(PlansAndNotes!$D$6:$D$4005,ROW(B3313)-ROW($C$3))),"")</f>
        <v/>
      </c>
      <c r="O3313" s="165" t="str">
        <f t="shared" si="348"/>
        <v/>
      </c>
      <c r="P3313" s="363" t="str">
        <f>IFERROR(IF(LEN(INDEX(PlansAndNotes!$E$6:$E$4005,ROW(B3313)-ROW($C$3)))=0,"",INDEX(PlansAndNotes!$E$6:$E$4005,ROW(B3313)-ROW($C$3))),"")</f>
        <v/>
      </c>
      <c r="Q3313" s="363" t="str">
        <f>IFERROR(IF(LEN(INDEX(PlansAndNotes!$G$6:$G$4005,ROW(B3313)-ROW($C$3)))=0,"",INDEX(PlansAndNotes!$G$6:$G$4005,ROW(B3313)-ROW($C$3))),"")</f>
        <v/>
      </c>
      <c r="R3313" s="361" t="str">
        <f>IFERROR(IF(LEN(D3313)&gt;0,IF(LEN(INDEX(AdressBook!$C$6:$C$25,MATCH(D3313,AdressBook!$B$6:$B$25,0),1))=0,"",INDEX(AdressBook!$C$6:$C$25,MATCH(D3313,AdressBook!$B$6:$B$25,0),1)),""),"")</f>
        <v/>
      </c>
      <c r="S3313" s="165">
        <f>IF(LEN(C3313)&gt;0,IFERROR(IF(MATCH(C3313,C3314:$C$4004,0)&gt;0,-1,ROW(S3313)-ROW($S$3)),ROW(S3313)-ROW($S$3)),-1)</f>
        <v>-1</v>
      </c>
      <c r="T3313" s="165">
        <f t="shared" si="349"/>
        <v>0</v>
      </c>
      <c r="U3313" s="165" t="str">
        <f t="shared" si="350"/>
        <v/>
      </c>
      <c r="V3313" s="165" t="str">
        <f>IFERROR(IF(OR(C3313="",S3313&lt;0),"",IF(SUBTOTAL(3,C3313:C3313)=0,-1,SUBTOTAL(3,$C$4:C3313))),"")</f>
        <v/>
      </c>
      <c r="W3313" s="156" t="str">
        <f t="array" ref="W3313">IF(LEN(C3313)&gt;0,IFERROR(IF(MATCH(C3313,$C$3:$C3312,0)&gt;0,N3313-INDEX($N$3:N3312,SUMPRODUCT(MAX(ROW($C$3:$C3312)*(C3313=$C$3:$C3312)))-2,1),""),""),"")</f>
        <v/>
      </c>
      <c r="X3313" s="156">
        <f t="shared" ca="1" si="351"/>
        <v>1</v>
      </c>
      <c r="Y3313" s="156">
        <f t="shared" ca="1" si="352"/>
        <v>1</v>
      </c>
    </row>
    <row r="3314" spans="2:25" hidden="1" x14ac:dyDescent="0.25">
      <c r="B3314" s="390" t="str">
        <f>IFERROR(IF(LEN(INDEX(PlansAndNotes!$B$6:$B$2005,ROW(A3314)-ROW($B$3)))=0,"",INDEX(PlansAndNotes!$B$6:$B$2005,ROW(A3314)-ROW($B$3))),"")</f>
        <v/>
      </c>
      <c r="C3314" s="387" t="str">
        <f t="shared" si="353"/>
        <v/>
      </c>
      <c r="D3314" s="361" t="str">
        <f>IFERROR(IF(LEN(C3314)&gt;0,IF(LEN(INDEX(TasksList!$C$6:$C$25,MATCH(C3314,TasksList!$B$6:$B$25,0),1))=0,"",INDEX(TasksList!$C$6:$C$25,MATCH(C3314,TasksList!$B$6:$B$25,0),1)),""),"")</f>
        <v/>
      </c>
      <c r="E3314" s="361" t="str">
        <f>IFERROR(IF(LEN(C3314)&gt;0,IF(LEN(INDEX(TasksList!$F$6:$F$25,MATCH(C3314,TasksList!$B$6:$B$25,0),1))=0,"not set!",INDEX(TasksList!$F$6:$F$25,MATCH(C3314,TasksList!$B$6:$B$25,0),1)),""),"")</f>
        <v/>
      </c>
      <c r="F3314" s="360" t="str">
        <f>IFERROR(IF(LEN(D3314)&gt;0,IF(LEN(INDEX(AdressBook!$D$6:$D$25,MATCH(D3314,AdressBook!$B$6:$B$25,0),1))=0,"",INDEX(AdressBook!$D$6:$D$25,MATCH(D3314,AdressBook!$B$6:$B$25,0),1)),""),"")</f>
        <v/>
      </c>
      <c r="G3314" s="361" t="str">
        <f>IFERROR(IF(LEN(INDEX(PlansAndNotes!$F$6:$F$4005,ROW(B3314)-ROW($C$3)))=0,"",INDEX(PlansAndNotes!$F$6:$F$4005,ROW(B3314)-ROW($C$3))),"")</f>
        <v/>
      </c>
      <c r="H3314" s="361" t="str">
        <f>IFERROR(IF(LEN(C3314)&gt;0,IF(LEN(INDEX(TasksList!$G$6:$G$25,MATCH(C3314,TasksList!$B$6:$B$25,0),1))=0,"",INDEX(TasksList!$G$6:$G$25,MATCH(C3314,TasksList!$B$6:$B$25,0),1)),""),"")</f>
        <v/>
      </c>
      <c r="N3314" s="362" t="str">
        <f>IFERROR(IF(LEN(INDEX(PlansAndNotes!$D$6:$D$4005,ROW(B3314)-ROW($C$3)))=0,"",INDEX(PlansAndNotes!$D$6:$D$4005,ROW(B3314)-ROW($C$3))),"")</f>
        <v/>
      </c>
      <c r="O3314" s="165" t="str">
        <f t="shared" si="348"/>
        <v/>
      </c>
      <c r="P3314" s="363" t="str">
        <f>IFERROR(IF(LEN(INDEX(PlansAndNotes!$E$6:$E$4005,ROW(B3314)-ROW($C$3)))=0,"",INDEX(PlansAndNotes!$E$6:$E$4005,ROW(B3314)-ROW($C$3))),"")</f>
        <v/>
      </c>
      <c r="Q3314" s="363" t="str">
        <f>IFERROR(IF(LEN(INDEX(PlansAndNotes!$G$6:$G$4005,ROW(B3314)-ROW($C$3)))=0,"",INDEX(PlansAndNotes!$G$6:$G$4005,ROW(B3314)-ROW($C$3))),"")</f>
        <v/>
      </c>
      <c r="R3314" s="361" t="str">
        <f>IFERROR(IF(LEN(D3314)&gt;0,IF(LEN(INDEX(AdressBook!$C$6:$C$25,MATCH(D3314,AdressBook!$B$6:$B$25,0),1))=0,"",INDEX(AdressBook!$C$6:$C$25,MATCH(D3314,AdressBook!$B$6:$B$25,0),1)),""),"")</f>
        <v/>
      </c>
      <c r="S3314" s="165">
        <f>IF(LEN(C3314)&gt;0,IFERROR(IF(MATCH(C3314,C3315:$C$4004,0)&gt;0,-1,ROW(S3314)-ROW($S$3)),ROW(S3314)-ROW($S$3)),-1)</f>
        <v>-1</v>
      </c>
      <c r="T3314" s="165">
        <f t="shared" si="349"/>
        <v>0</v>
      </c>
      <c r="U3314" s="165" t="str">
        <f t="shared" si="350"/>
        <v/>
      </c>
      <c r="V3314" s="165" t="str">
        <f>IFERROR(IF(OR(C3314="",S3314&lt;0),"",IF(SUBTOTAL(3,C3314:C3314)=0,-1,SUBTOTAL(3,$C$4:C3314))),"")</f>
        <v/>
      </c>
      <c r="W3314" s="156" t="str">
        <f t="array" ref="W3314">IF(LEN(C3314)&gt;0,IFERROR(IF(MATCH(C3314,$C$3:$C3313,0)&gt;0,N3314-INDEX($N$3:N3313,SUMPRODUCT(MAX(ROW($C$3:$C3313)*(C3314=$C$3:$C3313)))-2,1),""),""),"")</f>
        <v/>
      </c>
      <c r="X3314" s="156">
        <f t="shared" ca="1" si="351"/>
        <v>1</v>
      </c>
      <c r="Y3314" s="156">
        <f t="shared" ca="1" si="352"/>
        <v>1</v>
      </c>
    </row>
    <row r="3315" spans="2:25" hidden="1" x14ac:dyDescent="0.25">
      <c r="B3315" s="390" t="str">
        <f>IFERROR(IF(LEN(INDEX(PlansAndNotes!$B$6:$B$2005,ROW(A3315)-ROW($B$3)))=0,"",INDEX(PlansAndNotes!$B$6:$B$2005,ROW(A3315)-ROW($B$3))),"")</f>
        <v/>
      </c>
      <c r="C3315" s="387" t="str">
        <f t="shared" si="353"/>
        <v/>
      </c>
      <c r="D3315" s="361" t="str">
        <f>IFERROR(IF(LEN(C3315)&gt;0,IF(LEN(INDEX(TasksList!$C$6:$C$25,MATCH(C3315,TasksList!$B$6:$B$25,0),1))=0,"",INDEX(TasksList!$C$6:$C$25,MATCH(C3315,TasksList!$B$6:$B$25,0),1)),""),"")</f>
        <v/>
      </c>
      <c r="E3315" s="361" t="str">
        <f>IFERROR(IF(LEN(C3315)&gt;0,IF(LEN(INDEX(TasksList!$F$6:$F$25,MATCH(C3315,TasksList!$B$6:$B$25,0),1))=0,"not set!",INDEX(TasksList!$F$6:$F$25,MATCH(C3315,TasksList!$B$6:$B$25,0),1)),""),"")</f>
        <v/>
      </c>
      <c r="F3315" s="360" t="str">
        <f>IFERROR(IF(LEN(D3315)&gt;0,IF(LEN(INDEX(AdressBook!$D$6:$D$25,MATCH(D3315,AdressBook!$B$6:$B$25,0),1))=0,"",INDEX(AdressBook!$D$6:$D$25,MATCH(D3315,AdressBook!$B$6:$B$25,0),1)),""),"")</f>
        <v/>
      </c>
      <c r="G3315" s="361" t="str">
        <f>IFERROR(IF(LEN(INDEX(PlansAndNotes!$F$6:$F$4005,ROW(B3315)-ROW($C$3)))=0,"",INDEX(PlansAndNotes!$F$6:$F$4005,ROW(B3315)-ROW($C$3))),"")</f>
        <v/>
      </c>
      <c r="H3315" s="361" t="str">
        <f>IFERROR(IF(LEN(C3315)&gt;0,IF(LEN(INDEX(TasksList!$G$6:$G$25,MATCH(C3315,TasksList!$B$6:$B$25,0),1))=0,"",INDEX(TasksList!$G$6:$G$25,MATCH(C3315,TasksList!$B$6:$B$25,0),1)),""),"")</f>
        <v/>
      </c>
      <c r="N3315" s="362" t="str">
        <f>IFERROR(IF(LEN(INDEX(PlansAndNotes!$D$6:$D$4005,ROW(B3315)-ROW($C$3)))=0,"",INDEX(PlansAndNotes!$D$6:$D$4005,ROW(B3315)-ROW($C$3))),"")</f>
        <v/>
      </c>
      <c r="O3315" s="165" t="str">
        <f t="shared" si="348"/>
        <v/>
      </c>
      <c r="P3315" s="363" t="str">
        <f>IFERROR(IF(LEN(INDEX(PlansAndNotes!$E$6:$E$4005,ROW(B3315)-ROW($C$3)))=0,"",INDEX(PlansAndNotes!$E$6:$E$4005,ROW(B3315)-ROW($C$3))),"")</f>
        <v/>
      </c>
      <c r="Q3315" s="363" t="str">
        <f>IFERROR(IF(LEN(INDEX(PlansAndNotes!$G$6:$G$4005,ROW(B3315)-ROW($C$3)))=0,"",INDEX(PlansAndNotes!$G$6:$G$4005,ROW(B3315)-ROW($C$3))),"")</f>
        <v/>
      </c>
      <c r="R3315" s="361" t="str">
        <f>IFERROR(IF(LEN(D3315)&gt;0,IF(LEN(INDEX(AdressBook!$C$6:$C$25,MATCH(D3315,AdressBook!$B$6:$B$25,0),1))=0,"",INDEX(AdressBook!$C$6:$C$25,MATCH(D3315,AdressBook!$B$6:$B$25,0),1)),""),"")</f>
        <v/>
      </c>
      <c r="S3315" s="165">
        <f>IF(LEN(C3315)&gt;0,IFERROR(IF(MATCH(C3315,C3316:$C$4004,0)&gt;0,-1,ROW(S3315)-ROW($S$3)),ROW(S3315)-ROW($S$3)),-1)</f>
        <v>-1</v>
      </c>
      <c r="T3315" s="165">
        <f t="shared" si="349"/>
        <v>0</v>
      </c>
      <c r="U3315" s="165" t="str">
        <f t="shared" si="350"/>
        <v/>
      </c>
      <c r="V3315" s="165" t="str">
        <f>IFERROR(IF(OR(C3315="",S3315&lt;0),"",IF(SUBTOTAL(3,C3315:C3315)=0,-1,SUBTOTAL(3,$C$4:C3315))),"")</f>
        <v/>
      </c>
      <c r="W3315" s="156" t="str">
        <f t="array" ref="W3315">IF(LEN(C3315)&gt;0,IFERROR(IF(MATCH(C3315,$C$3:$C3314,0)&gt;0,N3315-INDEX($N$3:N3314,SUMPRODUCT(MAX(ROW($C$3:$C3314)*(C3315=$C$3:$C3314)))-2,1),""),""),"")</f>
        <v/>
      </c>
      <c r="X3315" s="156">
        <f t="shared" ca="1" si="351"/>
        <v>1</v>
      </c>
      <c r="Y3315" s="156">
        <f t="shared" ca="1" si="352"/>
        <v>1</v>
      </c>
    </row>
    <row r="3316" spans="2:25" hidden="1" x14ac:dyDescent="0.25">
      <c r="B3316" s="390" t="str">
        <f>IFERROR(IF(LEN(INDEX(PlansAndNotes!$B$6:$B$2005,ROW(A3316)-ROW($B$3)))=0,"",INDEX(PlansAndNotes!$B$6:$B$2005,ROW(A3316)-ROW($B$3))),"")</f>
        <v/>
      </c>
      <c r="C3316" s="387" t="str">
        <f t="shared" si="353"/>
        <v/>
      </c>
      <c r="D3316" s="361" t="str">
        <f>IFERROR(IF(LEN(C3316)&gt;0,IF(LEN(INDEX(TasksList!$C$6:$C$25,MATCH(C3316,TasksList!$B$6:$B$25,0),1))=0,"",INDEX(TasksList!$C$6:$C$25,MATCH(C3316,TasksList!$B$6:$B$25,0),1)),""),"")</f>
        <v/>
      </c>
      <c r="E3316" s="361" t="str">
        <f>IFERROR(IF(LEN(C3316)&gt;0,IF(LEN(INDEX(TasksList!$F$6:$F$25,MATCH(C3316,TasksList!$B$6:$B$25,0),1))=0,"not set!",INDEX(TasksList!$F$6:$F$25,MATCH(C3316,TasksList!$B$6:$B$25,0),1)),""),"")</f>
        <v/>
      </c>
      <c r="F3316" s="360" t="str">
        <f>IFERROR(IF(LEN(D3316)&gt;0,IF(LEN(INDEX(AdressBook!$D$6:$D$25,MATCH(D3316,AdressBook!$B$6:$B$25,0),1))=0,"",INDEX(AdressBook!$D$6:$D$25,MATCH(D3316,AdressBook!$B$6:$B$25,0),1)),""),"")</f>
        <v/>
      </c>
      <c r="G3316" s="361" t="str">
        <f>IFERROR(IF(LEN(INDEX(PlansAndNotes!$F$6:$F$4005,ROW(B3316)-ROW($C$3)))=0,"",INDEX(PlansAndNotes!$F$6:$F$4005,ROW(B3316)-ROW($C$3))),"")</f>
        <v/>
      </c>
      <c r="H3316" s="361" t="str">
        <f>IFERROR(IF(LEN(C3316)&gt;0,IF(LEN(INDEX(TasksList!$G$6:$G$25,MATCH(C3316,TasksList!$B$6:$B$25,0),1))=0,"",INDEX(TasksList!$G$6:$G$25,MATCH(C3316,TasksList!$B$6:$B$25,0),1)),""),"")</f>
        <v/>
      </c>
      <c r="N3316" s="362" t="str">
        <f>IFERROR(IF(LEN(INDEX(PlansAndNotes!$D$6:$D$4005,ROW(B3316)-ROW($C$3)))=0,"",INDEX(PlansAndNotes!$D$6:$D$4005,ROW(B3316)-ROW($C$3))),"")</f>
        <v/>
      </c>
      <c r="O3316" s="165" t="str">
        <f t="shared" si="348"/>
        <v/>
      </c>
      <c r="P3316" s="363" t="str">
        <f>IFERROR(IF(LEN(INDEX(PlansAndNotes!$E$6:$E$4005,ROW(B3316)-ROW($C$3)))=0,"",INDEX(PlansAndNotes!$E$6:$E$4005,ROW(B3316)-ROW($C$3))),"")</f>
        <v/>
      </c>
      <c r="Q3316" s="363" t="str">
        <f>IFERROR(IF(LEN(INDEX(PlansAndNotes!$G$6:$G$4005,ROW(B3316)-ROW($C$3)))=0,"",INDEX(PlansAndNotes!$G$6:$G$4005,ROW(B3316)-ROW($C$3))),"")</f>
        <v/>
      </c>
      <c r="R3316" s="361" t="str">
        <f>IFERROR(IF(LEN(D3316)&gt;0,IF(LEN(INDEX(AdressBook!$C$6:$C$25,MATCH(D3316,AdressBook!$B$6:$B$25,0),1))=0,"",INDEX(AdressBook!$C$6:$C$25,MATCH(D3316,AdressBook!$B$6:$B$25,0),1)),""),"")</f>
        <v/>
      </c>
      <c r="S3316" s="165">
        <f>IF(LEN(C3316)&gt;0,IFERROR(IF(MATCH(C3316,C3317:$C$4004,0)&gt;0,-1,ROW(S3316)-ROW($S$3)),ROW(S3316)-ROW($S$3)),-1)</f>
        <v>-1</v>
      </c>
      <c r="T3316" s="165">
        <f t="shared" si="349"/>
        <v>0</v>
      </c>
      <c r="U3316" s="165" t="str">
        <f t="shared" si="350"/>
        <v/>
      </c>
      <c r="V3316" s="165" t="str">
        <f>IFERROR(IF(OR(C3316="",S3316&lt;0),"",IF(SUBTOTAL(3,C3316:C3316)=0,-1,SUBTOTAL(3,$C$4:C3316))),"")</f>
        <v/>
      </c>
      <c r="W3316" s="156" t="str">
        <f t="array" ref="W3316">IF(LEN(C3316)&gt;0,IFERROR(IF(MATCH(C3316,$C$3:$C3315,0)&gt;0,N3316-INDEX($N$3:N3315,SUMPRODUCT(MAX(ROW($C$3:$C3315)*(C3316=$C$3:$C3315)))-2,1),""),""),"")</f>
        <v/>
      </c>
      <c r="X3316" s="156">
        <f t="shared" ca="1" si="351"/>
        <v>1</v>
      </c>
      <c r="Y3316" s="156">
        <f t="shared" ca="1" si="352"/>
        <v>1</v>
      </c>
    </row>
    <row r="3317" spans="2:25" hidden="1" x14ac:dyDescent="0.25">
      <c r="B3317" s="390" t="str">
        <f>IFERROR(IF(LEN(INDEX(PlansAndNotes!$B$6:$B$2005,ROW(A3317)-ROW($B$3)))=0,"",INDEX(PlansAndNotes!$B$6:$B$2005,ROW(A3317)-ROW($B$3))),"")</f>
        <v/>
      </c>
      <c r="C3317" s="387" t="str">
        <f t="shared" si="353"/>
        <v/>
      </c>
      <c r="D3317" s="361" t="str">
        <f>IFERROR(IF(LEN(C3317)&gt;0,IF(LEN(INDEX(TasksList!$C$6:$C$25,MATCH(C3317,TasksList!$B$6:$B$25,0),1))=0,"",INDEX(TasksList!$C$6:$C$25,MATCH(C3317,TasksList!$B$6:$B$25,0),1)),""),"")</f>
        <v/>
      </c>
      <c r="E3317" s="361" t="str">
        <f>IFERROR(IF(LEN(C3317)&gt;0,IF(LEN(INDEX(TasksList!$F$6:$F$25,MATCH(C3317,TasksList!$B$6:$B$25,0),1))=0,"not set!",INDEX(TasksList!$F$6:$F$25,MATCH(C3317,TasksList!$B$6:$B$25,0),1)),""),"")</f>
        <v/>
      </c>
      <c r="F3317" s="360" t="str">
        <f>IFERROR(IF(LEN(D3317)&gt;0,IF(LEN(INDEX(AdressBook!$D$6:$D$25,MATCH(D3317,AdressBook!$B$6:$B$25,0),1))=0,"",INDEX(AdressBook!$D$6:$D$25,MATCH(D3317,AdressBook!$B$6:$B$25,0),1)),""),"")</f>
        <v/>
      </c>
      <c r="G3317" s="361" t="str">
        <f>IFERROR(IF(LEN(INDEX(PlansAndNotes!$F$6:$F$4005,ROW(B3317)-ROW($C$3)))=0,"",INDEX(PlansAndNotes!$F$6:$F$4005,ROW(B3317)-ROW($C$3))),"")</f>
        <v/>
      </c>
      <c r="H3317" s="361" t="str">
        <f>IFERROR(IF(LEN(C3317)&gt;0,IF(LEN(INDEX(TasksList!$G$6:$G$25,MATCH(C3317,TasksList!$B$6:$B$25,0),1))=0,"",INDEX(TasksList!$G$6:$G$25,MATCH(C3317,TasksList!$B$6:$B$25,0),1)),""),"")</f>
        <v/>
      </c>
      <c r="N3317" s="362" t="str">
        <f>IFERROR(IF(LEN(INDEX(PlansAndNotes!$D$6:$D$4005,ROW(B3317)-ROW($C$3)))=0,"",INDEX(PlansAndNotes!$D$6:$D$4005,ROW(B3317)-ROW($C$3))),"")</f>
        <v/>
      </c>
      <c r="O3317" s="165" t="str">
        <f t="shared" si="348"/>
        <v/>
      </c>
      <c r="P3317" s="363" t="str">
        <f>IFERROR(IF(LEN(INDEX(PlansAndNotes!$E$6:$E$4005,ROW(B3317)-ROW($C$3)))=0,"",INDEX(PlansAndNotes!$E$6:$E$4005,ROW(B3317)-ROW($C$3))),"")</f>
        <v/>
      </c>
      <c r="Q3317" s="363" t="str">
        <f>IFERROR(IF(LEN(INDEX(PlansAndNotes!$G$6:$G$4005,ROW(B3317)-ROW($C$3)))=0,"",INDEX(PlansAndNotes!$G$6:$G$4005,ROW(B3317)-ROW($C$3))),"")</f>
        <v/>
      </c>
      <c r="R3317" s="361" t="str">
        <f>IFERROR(IF(LEN(D3317)&gt;0,IF(LEN(INDEX(AdressBook!$C$6:$C$25,MATCH(D3317,AdressBook!$B$6:$B$25,0),1))=0,"",INDEX(AdressBook!$C$6:$C$25,MATCH(D3317,AdressBook!$B$6:$B$25,0),1)),""),"")</f>
        <v/>
      </c>
      <c r="S3317" s="165">
        <f>IF(LEN(C3317)&gt;0,IFERROR(IF(MATCH(C3317,C3318:$C$4004,0)&gt;0,-1,ROW(S3317)-ROW($S$3)),ROW(S3317)-ROW($S$3)),-1)</f>
        <v>-1</v>
      </c>
      <c r="T3317" s="165">
        <f t="shared" si="349"/>
        <v>0</v>
      </c>
      <c r="U3317" s="165" t="str">
        <f t="shared" si="350"/>
        <v/>
      </c>
      <c r="V3317" s="165" t="str">
        <f>IFERROR(IF(OR(C3317="",S3317&lt;0),"",IF(SUBTOTAL(3,C3317:C3317)=0,-1,SUBTOTAL(3,$C$4:C3317))),"")</f>
        <v/>
      </c>
      <c r="W3317" s="156" t="str">
        <f t="array" ref="W3317">IF(LEN(C3317)&gt;0,IFERROR(IF(MATCH(C3317,$C$3:$C3316,0)&gt;0,N3317-INDEX($N$3:N3316,SUMPRODUCT(MAX(ROW($C$3:$C3316)*(C3317=$C$3:$C3316)))-2,1),""),""),"")</f>
        <v/>
      </c>
      <c r="X3317" s="156">
        <f t="shared" ca="1" si="351"/>
        <v>1</v>
      </c>
      <c r="Y3317" s="156">
        <f t="shared" ca="1" si="352"/>
        <v>1</v>
      </c>
    </row>
    <row r="3318" spans="2:25" hidden="1" x14ac:dyDescent="0.25">
      <c r="B3318" s="390" t="str">
        <f>IFERROR(IF(LEN(INDEX(PlansAndNotes!$B$6:$B$2005,ROW(A3318)-ROW($B$3)))=0,"",INDEX(PlansAndNotes!$B$6:$B$2005,ROW(A3318)-ROW($B$3))),"")</f>
        <v/>
      </c>
      <c r="C3318" s="387" t="str">
        <f t="shared" si="353"/>
        <v/>
      </c>
      <c r="D3318" s="361" t="str">
        <f>IFERROR(IF(LEN(C3318)&gt;0,IF(LEN(INDEX(TasksList!$C$6:$C$25,MATCH(C3318,TasksList!$B$6:$B$25,0),1))=0,"",INDEX(TasksList!$C$6:$C$25,MATCH(C3318,TasksList!$B$6:$B$25,0),1)),""),"")</f>
        <v/>
      </c>
      <c r="E3318" s="361" t="str">
        <f>IFERROR(IF(LEN(C3318)&gt;0,IF(LEN(INDEX(TasksList!$F$6:$F$25,MATCH(C3318,TasksList!$B$6:$B$25,0),1))=0,"not set!",INDEX(TasksList!$F$6:$F$25,MATCH(C3318,TasksList!$B$6:$B$25,0),1)),""),"")</f>
        <v/>
      </c>
      <c r="F3318" s="360" t="str">
        <f>IFERROR(IF(LEN(D3318)&gt;0,IF(LEN(INDEX(AdressBook!$D$6:$D$25,MATCH(D3318,AdressBook!$B$6:$B$25,0),1))=0,"",INDEX(AdressBook!$D$6:$D$25,MATCH(D3318,AdressBook!$B$6:$B$25,0),1)),""),"")</f>
        <v/>
      </c>
      <c r="G3318" s="361" t="str">
        <f>IFERROR(IF(LEN(INDEX(PlansAndNotes!$F$6:$F$4005,ROW(B3318)-ROW($C$3)))=0,"",INDEX(PlansAndNotes!$F$6:$F$4005,ROW(B3318)-ROW($C$3))),"")</f>
        <v/>
      </c>
      <c r="H3318" s="361" t="str">
        <f>IFERROR(IF(LEN(C3318)&gt;0,IF(LEN(INDEX(TasksList!$G$6:$G$25,MATCH(C3318,TasksList!$B$6:$B$25,0),1))=0,"",INDEX(TasksList!$G$6:$G$25,MATCH(C3318,TasksList!$B$6:$B$25,0),1)),""),"")</f>
        <v/>
      </c>
      <c r="N3318" s="362" t="str">
        <f>IFERROR(IF(LEN(INDEX(PlansAndNotes!$D$6:$D$4005,ROW(B3318)-ROW($C$3)))=0,"",INDEX(PlansAndNotes!$D$6:$D$4005,ROW(B3318)-ROW($C$3))),"")</f>
        <v/>
      </c>
      <c r="O3318" s="165" t="str">
        <f t="shared" si="348"/>
        <v/>
      </c>
      <c r="P3318" s="363" t="str">
        <f>IFERROR(IF(LEN(INDEX(PlansAndNotes!$E$6:$E$4005,ROW(B3318)-ROW($C$3)))=0,"",INDEX(PlansAndNotes!$E$6:$E$4005,ROW(B3318)-ROW($C$3))),"")</f>
        <v/>
      </c>
      <c r="Q3318" s="363" t="str">
        <f>IFERROR(IF(LEN(INDEX(PlansAndNotes!$G$6:$G$4005,ROW(B3318)-ROW($C$3)))=0,"",INDEX(PlansAndNotes!$G$6:$G$4005,ROW(B3318)-ROW($C$3))),"")</f>
        <v/>
      </c>
      <c r="R3318" s="361" t="str">
        <f>IFERROR(IF(LEN(D3318)&gt;0,IF(LEN(INDEX(AdressBook!$C$6:$C$25,MATCH(D3318,AdressBook!$B$6:$B$25,0),1))=0,"",INDEX(AdressBook!$C$6:$C$25,MATCH(D3318,AdressBook!$B$6:$B$25,0),1)),""),"")</f>
        <v/>
      </c>
      <c r="S3318" s="165">
        <f>IF(LEN(C3318)&gt;0,IFERROR(IF(MATCH(C3318,C3319:$C$4004,0)&gt;0,-1,ROW(S3318)-ROW($S$3)),ROW(S3318)-ROW($S$3)),-1)</f>
        <v>-1</v>
      </c>
      <c r="T3318" s="165">
        <f t="shared" si="349"/>
        <v>0</v>
      </c>
      <c r="U3318" s="165" t="str">
        <f t="shared" si="350"/>
        <v/>
      </c>
      <c r="V3318" s="165" t="str">
        <f>IFERROR(IF(OR(C3318="",S3318&lt;0),"",IF(SUBTOTAL(3,C3318:C3318)=0,-1,SUBTOTAL(3,$C$4:C3318))),"")</f>
        <v/>
      </c>
      <c r="W3318" s="156" t="str">
        <f t="array" ref="W3318">IF(LEN(C3318)&gt;0,IFERROR(IF(MATCH(C3318,$C$3:$C3317,0)&gt;0,N3318-INDEX($N$3:N3317,SUMPRODUCT(MAX(ROW($C$3:$C3317)*(C3318=$C$3:$C3317)))-2,1),""),""),"")</f>
        <v/>
      </c>
      <c r="X3318" s="156">
        <f t="shared" ca="1" si="351"/>
        <v>1</v>
      </c>
      <c r="Y3318" s="156">
        <f t="shared" ca="1" si="352"/>
        <v>1</v>
      </c>
    </row>
    <row r="3319" spans="2:25" hidden="1" x14ac:dyDescent="0.25">
      <c r="B3319" s="390" t="str">
        <f>IFERROR(IF(LEN(INDEX(PlansAndNotes!$B$6:$B$2005,ROW(A3319)-ROW($B$3)))=0,"",INDEX(PlansAndNotes!$B$6:$B$2005,ROW(A3319)-ROW($B$3))),"")</f>
        <v/>
      </c>
      <c r="C3319" s="387" t="str">
        <f t="shared" si="353"/>
        <v/>
      </c>
      <c r="D3319" s="361" t="str">
        <f>IFERROR(IF(LEN(C3319)&gt;0,IF(LEN(INDEX(TasksList!$C$6:$C$25,MATCH(C3319,TasksList!$B$6:$B$25,0),1))=0,"",INDEX(TasksList!$C$6:$C$25,MATCH(C3319,TasksList!$B$6:$B$25,0),1)),""),"")</f>
        <v/>
      </c>
      <c r="E3319" s="361" t="str">
        <f>IFERROR(IF(LEN(C3319)&gt;0,IF(LEN(INDEX(TasksList!$F$6:$F$25,MATCH(C3319,TasksList!$B$6:$B$25,0),1))=0,"not set!",INDEX(TasksList!$F$6:$F$25,MATCH(C3319,TasksList!$B$6:$B$25,0),1)),""),"")</f>
        <v/>
      </c>
      <c r="F3319" s="360" t="str">
        <f>IFERROR(IF(LEN(D3319)&gt;0,IF(LEN(INDEX(AdressBook!$D$6:$D$25,MATCH(D3319,AdressBook!$B$6:$B$25,0),1))=0,"",INDEX(AdressBook!$D$6:$D$25,MATCH(D3319,AdressBook!$B$6:$B$25,0),1)),""),"")</f>
        <v/>
      </c>
      <c r="G3319" s="361" t="str">
        <f>IFERROR(IF(LEN(INDEX(PlansAndNotes!$F$6:$F$4005,ROW(B3319)-ROW($C$3)))=0,"",INDEX(PlansAndNotes!$F$6:$F$4005,ROW(B3319)-ROW($C$3))),"")</f>
        <v/>
      </c>
      <c r="H3319" s="361" t="str">
        <f>IFERROR(IF(LEN(C3319)&gt;0,IF(LEN(INDEX(TasksList!$G$6:$G$25,MATCH(C3319,TasksList!$B$6:$B$25,0),1))=0,"",INDEX(TasksList!$G$6:$G$25,MATCH(C3319,TasksList!$B$6:$B$25,0),1)),""),"")</f>
        <v/>
      </c>
      <c r="N3319" s="362" t="str">
        <f>IFERROR(IF(LEN(INDEX(PlansAndNotes!$D$6:$D$4005,ROW(B3319)-ROW($C$3)))=0,"",INDEX(PlansAndNotes!$D$6:$D$4005,ROW(B3319)-ROW($C$3))),"")</f>
        <v/>
      </c>
      <c r="O3319" s="165" t="str">
        <f t="shared" si="348"/>
        <v/>
      </c>
      <c r="P3319" s="363" t="str">
        <f>IFERROR(IF(LEN(INDEX(PlansAndNotes!$E$6:$E$4005,ROW(B3319)-ROW($C$3)))=0,"",INDEX(PlansAndNotes!$E$6:$E$4005,ROW(B3319)-ROW($C$3))),"")</f>
        <v/>
      </c>
      <c r="Q3319" s="363" t="str">
        <f>IFERROR(IF(LEN(INDEX(PlansAndNotes!$G$6:$G$4005,ROW(B3319)-ROW($C$3)))=0,"",INDEX(PlansAndNotes!$G$6:$G$4005,ROW(B3319)-ROW($C$3))),"")</f>
        <v/>
      </c>
      <c r="R3319" s="361" t="str">
        <f>IFERROR(IF(LEN(D3319)&gt;0,IF(LEN(INDEX(AdressBook!$C$6:$C$25,MATCH(D3319,AdressBook!$B$6:$B$25,0),1))=0,"",INDEX(AdressBook!$C$6:$C$25,MATCH(D3319,AdressBook!$B$6:$B$25,0),1)),""),"")</f>
        <v/>
      </c>
      <c r="S3319" s="165">
        <f>IF(LEN(C3319)&gt;0,IFERROR(IF(MATCH(C3319,C3320:$C$4004,0)&gt;0,-1,ROW(S3319)-ROW($S$3)),ROW(S3319)-ROW($S$3)),-1)</f>
        <v>-1</v>
      </c>
      <c r="T3319" s="165">
        <f t="shared" si="349"/>
        <v>0</v>
      </c>
      <c r="U3319" s="165" t="str">
        <f t="shared" si="350"/>
        <v/>
      </c>
      <c r="V3319" s="165" t="str">
        <f>IFERROR(IF(OR(C3319="",S3319&lt;0),"",IF(SUBTOTAL(3,C3319:C3319)=0,-1,SUBTOTAL(3,$C$4:C3319))),"")</f>
        <v/>
      </c>
      <c r="W3319" s="156" t="str">
        <f t="array" ref="W3319">IF(LEN(C3319)&gt;0,IFERROR(IF(MATCH(C3319,$C$3:$C3318,0)&gt;0,N3319-INDEX($N$3:N3318,SUMPRODUCT(MAX(ROW($C$3:$C3318)*(C3319=$C$3:$C3318)))-2,1),""),""),"")</f>
        <v/>
      </c>
      <c r="X3319" s="156">
        <f t="shared" ca="1" si="351"/>
        <v>1</v>
      </c>
      <c r="Y3319" s="156">
        <f t="shared" ca="1" si="352"/>
        <v>1</v>
      </c>
    </row>
    <row r="3320" spans="2:25" hidden="1" x14ac:dyDescent="0.25">
      <c r="B3320" s="390" t="str">
        <f>IFERROR(IF(LEN(INDEX(PlansAndNotes!$B$6:$B$2005,ROW(A3320)-ROW($B$3)))=0,"",INDEX(PlansAndNotes!$B$6:$B$2005,ROW(A3320)-ROW($B$3))),"")</f>
        <v/>
      </c>
      <c r="C3320" s="387" t="str">
        <f t="shared" si="353"/>
        <v/>
      </c>
      <c r="D3320" s="361" t="str">
        <f>IFERROR(IF(LEN(C3320)&gt;0,IF(LEN(INDEX(TasksList!$C$6:$C$25,MATCH(C3320,TasksList!$B$6:$B$25,0),1))=0,"",INDEX(TasksList!$C$6:$C$25,MATCH(C3320,TasksList!$B$6:$B$25,0),1)),""),"")</f>
        <v/>
      </c>
      <c r="E3320" s="361" t="str">
        <f>IFERROR(IF(LEN(C3320)&gt;0,IF(LEN(INDEX(TasksList!$F$6:$F$25,MATCH(C3320,TasksList!$B$6:$B$25,0),1))=0,"not set!",INDEX(TasksList!$F$6:$F$25,MATCH(C3320,TasksList!$B$6:$B$25,0),1)),""),"")</f>
        <v/>
      </c>
      <c r="F3320" s="360" t="str">
        <f>IFERROR(IF(LEN(D3320)&gt;0,IF(LEN(INDEX(AdressBook!$D$6:$D$25,MATCH(D3320,AdressBook!$B$6:$B$25,0),1))=0,"",INDEX(AdressBook!$D$6:$D$25,MATCH(D3320,AdressBook!$B$6:$B$25,0),1)),""),"")</f>
        <v/>
      </c>
      <c r="G3320" s="361" t="str">
        <f>IFERROR(IF(LEN(INDEX(PlansAndNotes!$F$6:$F$4005,ROW(B3320)-ROW($C$3)))=0,"",INDEX(PlansAndNotes!$F$6:$F$4005,ROW(B3320)-ROW($C$3))),"")</f>
        <v/>
      </c>
      <c r="H3320" s="361" t="str">
        <f>IFERROR(IF(LEN(C3320)&gt;0,IF(LEN(INDEX(TasksList!$G$6:$G$25,MATCH(C3320,TasksList!$B$6:$B$25,0),1))=0,"",INDEX(TasksList!$G$6:$G$25,MATCH(C3320,TasksList!$B$6:$B$25,0),1)),""),"")</f>
        <v/>
      </c>
      <c r="N3320" s="362" t="str">
        <f>IFERROR(IF(LEN(INDEX(PlansAndNotes!$D$6:$D$4005,ROW(B3320)-ROW($C$3)))=0,"",INDEX(PlansAndNotes!$D$6:$D$4005,ROW(B3320)-ROW($C$3))),"")</f>
        <v/>
      </c>
      <c r="O3320" s="165" t="str">
        <f t="shared" si="348"/>
        <v/>
      </c>
      <c r="P3320" s="363" t="str">
        <f>IFERROR(IF(LEN(INDEX(PlansAndNotes!$E$6:$E$4005,ROW(B3320)-ROW($C$3)))=0,"",INDEX(PlansAndNotes!$E$6:$E$4005,ROW(B3320)-ROW($C$3))),"")</f>
        <v/>
      </c>
      <c r="Q3320" s="363" t="str">
        <f>IFERROR(IF(LEN(INDEX(PlansAndNotes!$G$6:$G$4005,ROW(B3320)-ROW($C$3)))=0,"",INDEX(PlansAndNotes!$G$6:$G$4005,ROW(B3320)-ROW($C$3))),"")</f>
        <v/>
      </c>
      <c r="R3320" s="361" t="str">
        <f>IFERROR(IF(LEN(D3320)&gt;0,IF(LEN(INDEX(AdressBook!$C$6:$C$25,MATCH(D3320,AdressBook!$B$6:$B$25,0),1))=0,"",INDEX(AdressBook!$C$6:$C$25,MATCH(D3320,AdressBook!$B$6:$B$25,0),1)),""),"")</f>
        <v/>
      </c>
      <c r="S3320" s="165">
        <f>IF(LEN(C3320)&gt;0,IFERROR(IF(MATCH(C3320,C3321:$C$4004,0)&gt;0,-1,ROW(S3320)-ROW($S$3)),ROW(S3320)-ROW($S$3)),-1)</f>
        <v>-1</v>
      </c>
      <c r="T3320" s="165">
        <f t="shared" si="349"/>
        <v>0</v>
      </c>
      <c r="U3320" s="165" t="str">
        <f t="shared" si="350"/>
        <v/>
      </c>
      <c r="V3320" s="165" t="str">
        <f>IFERROR(IF(OR(C3320="",S3320&lt;0),"",IF(SUBTOTAL(3,C3320:C3320)=0,-1,SUBTOTAL(3,$C$4:C3320))),"")</f>
        <v/>
      </c>
      <c r="W3320" s="156" t="str">
        <f t="array" ref="W3320">IF(LEN(C3320)&gt;0,IFERROR(IF(MATCH(C3320,$C$3:$C3319,0)&gt;0,N3320-INDEX($N$3:N3319,SUMPRODUCT(MAX(ROW($C$3:$C3319)*(C3320=$C$3:$C3319)))-2,1),""),""),"")</f>
        <v/>
      </c>
      <c r="X3320" s="156">
        <f t="shared" ca="1" si="351"/>
        <v>1</v>
      </c>
      <c r="Y3320" s="156">
        <f t="shared" ca="1" si="352"/>
        <v>1</v>
      </c>
    </row>
    <row r="3321" spans="2:25" hidden="1" x14ac:dyDescent="0.25">
      <c r="B3321" s="390" t="str">
        <f>IFERROR(IF(LEN(INDEX(PlansAndNotes!$B$6:$B$2005,ROW(A3321)-ROW($B$3)))=0,"",INDEX(PlansAndNotes!$B$6:$B$2005,ROW(A3321)-ROW($B$3))),"")</f>
        <v/>
      </c>
      <c r="C3321" s="387" t="str">
        <f t="shared" si="353"/>
        <v/>
      </c>
      <c r="D3321" s="361" t="str">
        <f>IFERROR(IF(LEN(C3321)&gt;0,IF(LEN(INDEX(TasksList!$C$6:$C$25,MATCH(C3321,TasksList!$B$6:$B$25,0),1))=0,"",INDEX(TasksList!$C$6:$C$25,MATCH(C3321,TasksList!$B$6:$B$25,0),1)),""),"")</f>
        <v/>
      </c>
      <c r="E3321" s="361" t="str">
        <f>IFERROR(IF(LEN(C3321)&gt;0,IF(LEN(INDEX(TasksList!$F$6:$F$25,MATCH(C3321,TasksList!$B$6:$B$25,0),1))=0,"not set!",INDEX(TasksList!$F$6:$F$25,MATCH(C3321,TasksList!$B$6:$B$25,0),1)),""),"")</f>
        <v/>
      </c>
      <c r="F3321" s="360" t="str">
        <f>IFERROR(IF(LEN(D3321)&gt;0,IF(LEN(INDEX(AdressBook!$D$6:$D$25,MATCH(D3321,AdressBook!$B$6:$B$25,0),1))=0,"",INDEX(AdressBook!$D$6:$D$25,MATCH(D3321,AdressBook!$B$6:$B$25,0),1)),""),"")</f>
        <v/>
      </c>
      <c r="G3321" s="361" t="str">
        <f>IFERROR(IF(LEN(INDEX(PlansAndNotes!$F$6:$F$4005,ROW(B3321)-ROW($C$3)))=0,"",INDEX(PlansAndNotes!$F$6:$F$4005,ROW(B3321)-ROW($C$3))),"")</f>
        <v/>
      </c>
      <c r="H3321" s="361" t="str">
        <f>IFERROR(IF(LEN(C3321)&gt;0,IF(LEN(INDEX(TasksList!$G$6:$G$25,MATCH(C3321,TasksList!$B$6:$B$25,0),1))=0,"",INDEX(TasksList!$G$6:$G$25,MATCH(C3321,TasksList!$B$6:$B$25,0),1)),""),"")</f>
        <v/>
      </c>
      <c r="N3321" s="362" t="str">
        <f>IFERROR(IF(LEN(INDEX(PlansAndNotes!$D$6:$D$4005,ROW(B3321)-ROW($C$3)))=0,"",INDEX(PlansAndNotes!$D$6:$D$4005,ROW(B3321)-ROW($C$3))),"")</f>
        <v/>
      </c>
      <c r="O3321" s="165" t="str">
        <f t="shared" si="348"/>
        <v/>
      </c>
      <c r="P3321" s="363" t="str">
        <f>IFERROR(IF(LEN(INDEX(PlansAndNotes!$E$6:$E$4005,ROW(B3321)-ROW($C$3)))=0,"",INDEX(PlansAndNotes!$E$6:$E$4005,ROW(B3321)-ROW($C$3))),"")</f>
        <v/>
      </c>
      <c r="Q3321" s="363" t="str">
        <f>IFERROR(IF(LEN(INDEX(PlansAndNotes!$G$6:$G$4005,ROW(B3321)-ROW($C$3)))=0,"",INDEX(PlansAndNotes!$G$6:$G$4005,ROW(B3321)-ROW($C$3))),"")</f>
        <v/>
      </c>
      <c r="R3321" s="361" t="str">
        <f>IFERROR(IF(LEN(D3321)&gt;0,IF(LEN(INDEX(AdressBook!$C$6:$C$25,MATCH(D3321,AdressBook!$B$6:$B$25,0),1))=0,"",INDEX(AdressBook!$C$6:$C$25,MATCH(D3321,AdressBook!$B$6:$B$25,0),1)),""),"")</f>
        <v/>
      </c>
      <c r="S3321" s="165">
        <f>IF(LEN(C3321)&gt;0,IFERROR(IF(MATCH(C3321,C3322:$C$4004,0)&gt;0,-1,ROW(S3321)-ROW($S$3)),ROW(S3321)-ROW($S$3)),-1)</f>
        <v>-1</v>
      </c>
      <c r="T3321" s="165">
        <f t="shared" si="349"/>
        <v>0</v>
      </c>
      <c r="U3321" s="165" t="str">
        <f t="shared" si="350"/>
        <v/>
      </c>
      <c r="V3321" s="165" t="str">
        <f>IFERROR(IF(OR(C3321="",S3321&lt;0),"",IF(SUBTOTAL(3,C3321:C3321)=0,-1,SUBTOTAL(3,$C$4:C3321))),"")</f>
        <v/>
      </c>
      <c r="W3321" s="156" t="str">
        <f t="array" ref="W3321">IF(LEN(C3321)&gt;0,IFERROR(IF(MATCH(C3321,$C$3:$C3320,0)&gt;0,N3321-INDEX($N$3:N3320,SUMPRODUCT(MAX(ROW($C$3:$C3320)*(C3321=$C$3:$C3320)))-2,1),""),""),"")</f>
        <v/>
      </c>
      <c r="X3321" s="156">
        <f t="shared" ca="1" si="351"/>
        <v>1</v>
      </c>
      <c r="Y3321" s="156">
        <f t="shared" ca="1" si="352"/>
        <v>1</v>
      </c>
    </row>
    <row r="3322" spans="2:25" hidden="1" x14ac:dyDescent="0.25">
      <c r="B3322" s="390" t="str">
        <f>IFERROR(IF(LEN(INDEX(PlansAndNotes!$B$6:$B$2005,ROW(A3322)-ROW($B$3)))=0,"",INDEX(PlansAndNotes!$B$6:$B$2005,ROW(A3322)-ROW($B$3))),"")</f>
        <v/>
      </c>
      <c r="C3322" s="387" t="str">
        <f t="shared" si="353"/>
        <v/>
      </c>
      <c r="D3322" s="361" t="str">
        <f>IFERROR(IF(LEN(C3322)&gt;0,IF(LEN(INDEX(TasksList!$C$6:$C$25,MATCH(C3322,TasksList!$B$6:$B$25,0),1))=0,"",INDEX(TasksList!$C$6:$C$25,MATCH(C3322,TasksList!$B$6:$B$25,0),1)),""),"")</f>
        <v/>
      </c>
      <c r="E3322" s="361" t="str">
        <f>IFERROR(IF(LEN(C3322)&gt;0,IF(LEN(INDEX(TasksList!$F$6:$F$25,MATCH(C3322,TasksList!$B$6:$B$25,0),1))=0,"not set!",INDEX(TasksList!$F$6:$F$25,MATCH(C3322,TasksList!$B$6:$B$25,0),1)),""),"")</f>
        <v/>
      </c>
      <c r="F3322" s="360" t="str">
        <f>IFERROR(IF(LEN(D3322)&gt;0,IF(LEN(INDEX(AdressBook!$D$6:$D$25,MATCH(D3322,AdressBook!$B$6:$B$25,0),1))=0,"",INDEX(AdressBook!$D$6:$D$25,MATCH(D3322,AdressBook!$B$6:$B$25,0),1)),""),"")</f>
        <v/>
      </c>
      <c r="G3322" s="361" t="str">
        <f>IFERROR(IF(LEN(INDEX(PlansAndNotes!$F$6:$F$4005,ROW(B3322)-ROW($C$3)))=0,"",INDEX(PlansAndNotes!$F$6:$F$4005,ROW(B3322)-ROW($C$3))),"")</f>
        <v/>
      </c>
      <c r="H3322" s="361" t="str">
        <f>IFERROR(IF(LEN(C3322)&gt;0,IF(LEN(INDEX(TasksList!$G$6:$G$25,MATCH(C3322,TasksList!$B$6:$B$25,0),1))=0,"",INDEX(TasksList!$G$6:$G$25,MATCH(C3322,TasksList!$B$6:$B$25,0),1)),""),"")</f>
        <v/>
      </c>
      <c r="N3322" s="362" t="str">
        <f>IFERROR(IF(LEN(INDEX(PlansAndNotes!$D$6:$D$4005,ROW(B3322)-ROW($C$3)))=0,"",INDEX(PlansAndNotes!$D$6:$D$4005,ROW(B3322)-ROW($C$3))),"")</f>
        <v/>
      </c>
      <c r="O3322" s="165" t="str">
        <f t="shared" si="348"/>
        <v/>
      </c>
      <c r="P3322" s="363" t="str">
        <f>IFERROR(IF(LEN(INDEX(PlansAndNotes!$E$6:$E$4005,ROW(B3322)-ROW($C$3)))=0,"",INDEX(PlansAndNotes!$E$6:$E$4005,ROW(B3322)-ROW($C$3))),"")</f>
        <v/>
      </c>
      <c r="Q3322" s="363" t="str">
        <f>IFERROR(IF(LEN(INDEX(PlansAndNotes!$G$6:$G$4005,ROW(B3322)-ROW($C$3)))=0,"",INDEX(PlansAndNotes!$G$6:$G$4005,ROW(B3322)-ROW($C$3))),"")</f>
        <v/>
      </c>
      <c r="R3322" s="361" t="str">
        <f>IFERROR(IF(LEN(D3322)&gt;0,IF(LEN(INDEX(AdressBook!$C$6:$C$25,MATCH(D3322,AdressBook!$B$6:$B$25,0),1))=0,"",INDEX(AdressBook!$C$6:$C$25,MATCH(D3322,AdressBook!$B$6:$B$25,0),1)),""),"")</f>
        <v/>
      </c>
      <c r="S3322" s="165">
        <f>IF(LEN(C3322)&gt;0,IFERROR(IF(MATCH(C3322,C3323:$C$4004,0)&gt;0,-1,ROW(S3322)-ROW($S$3)),ROW(S3322)-ROW($S$3)),-1)</f>
        <v>-1</v>
      </c>
      <c r="T3322" s="165">
        <f t="shared" si="349"/>
        <v>0</v>
      </c>
      <c r="U3322" s="165" t="str">
        <f t="shared" si="350"/>
        <v/>
      </c>
      <c r="V3322" s="165" t="str">
        <f>IFERROR(IF(OR(C3322="",S3322&lt;0),"",IF(SUBTOTAL(3,C3322:C3322)=0,-1,SUBTOTAL(3,$C$4:C3322))),"")</f>
        <v/>
      </c>
      <c r="W3322" s="156" t="str">
        <f t="array" ref="W3322">IF(LEN(C3322)&gt;0,IFERROR(IF(MATCH(C3322,$C$3:$C3321,0)&gt;0,N3322-INDEX($N$3:N3321,SUMPRODUCT(MAX(ROW($C$3:$C3321)*(C3322=$C$3:$C3321)))-2,1),""),""),"")</f>
        <v/>
      </c>
      <c r="X3322" s="156">
        <f t="shared" ca="1" si="351"/>
        <v>1</v>
      </c>
      <c r="Y3322" s="156">
        <f t="shared" ca="1" si="352"/>
        <v>1</v>
      </c>
    </row>
    <row r="3323" spans="2:25" hidden="1" x14ac:dyDescent="0.25">
      <c r="B3323" s="390" t="str">
        <f>IFERROR(IF(LEN(INDEX(PlansAndNotes!$B$6:$B$2005,ROW(A3323)-ROW($B$3)))=0,"",INDEX(PlansAndNotes!$B$6:$B$2005,ROW(A3323)-ROW($B$3))),"")</f>
        <v/>
      </c>
      <c r="C3323" s="387" t="str">
        <f t="shared" si="353"/>
        <v/>
      </c>
      <c r="D3323" s="361" t="str">
        <f>IFERROR(IF(LEN(C3323)&gt;0,IF(LEN(INDEX(TasksList!$C$6:$C$25,MATCH(C3323,TasksList!$B$6:$B$25,0),1))=0,"",INDEX(TasksList!$C$6:$C$25,MATCH(C3323,TasksList!$B$6:$B$25,0),1)),""),"")</f>
        <v/>
      </c>
      <c r="E3323" s="361" t="str">
        <f>IFERROR(IF(LEN(C3323)&gt;0,IF(LEN(INDEX(TasksList!$F$6:$F$25,MATCH(C3323,TasksList!$B$6:$B$25,0),1))=0,"not set!",INDEX(TasksList!$F$6:$F$25,MATCH(C3323,TasksList!$B$6:$B$25,0),1)),""),"")</f>
        <v/>
      </c>
      <c r="F3323" s="360" t="str">
        <f>IFERROR(IF(LEN(D3323)&gt;0,IF(LEN(INDEX(AdressBook!$D$6:$D$25,MATCH(D3323,AdressBook!$B$6:$B$25,0),1))=0,"",INDEX(AdressBook!$D$6:$D$25,MATCH(D3323,AdressBook!$B$6:$B$25,0),1)),""),"")</f>
        <v/>
      </c>
      <c r="G3323" s="361" t="str">
        <f>IFERROR(IF(LEN(INDEX(PlansAndNotes!$F$6:$F$4005,ROW(B3323)-ROW($C$3)))=0,"",INDEX(PlansAndNotes!$F$6:$F$4005,ROW(B3323)-ROW($C$3))),"")</f>
        <v/>
      </c>
      <c r="H3323" s="361" t="str">
        <f>IFERROR(IF(LEN(C3323)&gt;0,IF(LEN(INDEX(TasksList!$G$6:$G$25,MATCH(C3323,TasksList!$B$6:$B$25,0),1))=0,"",INDEX(TasksList!$G$6:$G$25,MATCH(C3323,TasksList!$B$6:$B$25,0),1)),""),"")</f>
        <v/>
      </c>
      <c r="N3323" s="362" t="str">
        <f>IFERROR(IF(LEN(INDEX(PlansAndNotes!$D$6:$D$4005,ROW(B3323)-ROW($C$3)))=0,"",INDEX(PlansAndNotes!$D$6:$D$4005,ROW(B3323)-ROW($C$3))),"")</f>
        <v/>
      </c>
      <c r="O3323" s="165" t="str">
        <f t="shared" si="348"/>
        <v/>
      </c>
      <c r="P3323" s="363" t="str">
        <f>IFERROR(IF(LEN(INDEX(PlansAndNotes!$E$6:$E$4005,ROW(B3323)-ROW($C$3)))=0,"",INDEX(PlansAndNotes!$E$6:$E$4005,ROW(B3323)-ROW($C$3))),"")</f>
        <v/>
      </c>
      <c r="Q3323" s="363" t="str">
        <f>IFERROR(IF(LEN(INDEX(PlansAndNotes!$G$6:$G$4005,ROW(B3323)-ROW($C$3)))=0,"",INDEX(PlansAndNotes!$G$6:$G$4005,ROW(B3323)-ROW($C$3))),"")</f>
        <v/>
      </c>
      <c r="R3323" s="361" t="str">
        <f>IFERROR(IF(LEN(D3323)&gt;0,IF(LEN(INDEX(AdressBook!$C$6:$C$25,MATCH(D3323,AdressBook!$B$6:$B$25,0),1))=0,"",INDEX(AdressBook!$C$6:$C$25,MATCH(D3323,AdressBook!$B$6:$B$25,0),1)),""),"")</f>
        <v/>
      </c>
      <c r="S3323" s="165">
        <f>IF(LEN(C3323)&gt;0,IFERROR(IF(MATCH(C3323,C3324:$C$4004,0)&gt;0,-1,ROW(S3323)-ROW($S$3)),ROW(S3323)-ROW($S$3)),-1)</f>
        <v>-1</v>
      </c>
      <c r="T3323" s="165">
        <f t="shared" si="349"/>
        <v>0</v>
      </c>
      <c r="U3323" s="165" t="str">
        <f t="shared" si="350"/>
        <v/>
      </c>
      <c r="V3323" s="165" t="str">
        <f>IFERROR(IF(OR(C3323="",S3323&lt;0),"",IF(SUBTOTAL(3,C3323:C3323)=0,-1,SUBTOTAL(3,$C$4:C3323))),"")</f>
        <v/>
      </c>
      <c r="W3323" s="156" t="str">
        <f t="array" ref="W3323">IF(LEN(C3323)&gt;0,IFERROR(IF(MATCH(C3323,$C$3:$C3322,0)&gt;0,N3323-INDEX($N$3:N3322,SUMPRODUCT(MAX(ROW($C$3:$C3322)*(C3323=$C$3:$C3322)))-2,1),""),""),"")</f>
        <v/>
      </c>
      <c r="X3323" s="156">
        <f t="shared" ca="1" si="351"/>
        <v>1</v>
      </c>
      <c r="Y3323" s="156">
        <f t="shared" ca="1" si="352"/>
        <v>1</v>
      </c>
    </row>
    <row r="3324" spans="2:25" hidden="1" x14ac:dyDescent="0.25">
      <c r="B3324" s="390" t="str">
        <f>IFERROR(IF(LEN(INDEX(PlansAndNotes!$B$6:$B$2005,ROW(A3324)-ROW($B$3)))=0,"",INDEX(PlansAndNotes!$B$6:$B$2005,ROW(A3324)-ROW($B$3))),"")</f>
        <v/>
      </c>
      <c r="C3324" s="387" t="str">
        <f t="shared" si="353"/>
        <v/>
      </c>
      <c r="D3324" s="361" t="str">
        <f>IFERROR(IF(LEN(C3324)&gt;0,IF(LEN(INDEX(TasksList!$C$6:$C$25,MATCH(C3324,TasksList!$B$6:$B$25,0),1))=0,"",INDEX(TasksList!$C$6:$C$25,MATCH(C3324,TasksList!$B$6:$B$25,0),1)),""),"")</f>
        <v/>
      </c>
      <c r="E3324" s="361" t="str">
        <f>IFERROR(IF(LEN(C3324)&gt;0,IF(LEN(INDEX(TasksList!$F$6:$F$25,MATCH(C3324,TasksList!$B$6:$B$25,0),1))=0,"not set!",INDEX(TasksList!$F$6:$F$25,MATCH(C3324,TasksList!$B$6:$B$25,0),1)),""),"")</f>
        <v/>
      </c>
      <c r="F3324" s="360" t="str">
        <f>IFERROR(IF(LEN(D3324)&gt;0,IF(LEN(INDEX(AdressBook!$D$6:$D$25,MATCH(D3324,AdressBook!$B$6:$B$25,0),1))=0,"",INDEX(AdressBook!$D$6:$D$25,MATCH(D3324,AdressBook!$B$6:$B$25,0),1)),""),"")</f>
        <v/>
      </c>
      <c r="G3324" s="361" t="str">
        <f>IFERROR(IF(LEN(INDEX(PlansAndNotes!$F$6:$F$4005,ROW(B3324)-ROW($C$3)))=0,"",INDEX(PlansAndNotes!$F$6:$F$4005,ROW(B3324)-ROW($C$3))),"")</f>
        <v/>
      </c>
      <c r="H3324" s="361" t="str">
        <f>IFERROR(IF(LEN(C3324)&gt;0,IF(LEN(INDEX(TasksList!$G$6:$G$25,MATCH(C3324,TasksList!$B$6:$B$25,0),1))=0,"",INDEX(TasksList!$G$6:$G$25,MATCH(C3324,TasksList!$B$6:$B$25,0),1)),""),"")</f>
        <v/>
      </c>
      <c r="N3324" s="362" t="str">
        <f>IFERROR(IF(LEN(INDEX(PlansAndNotes!$D$6:$D$4005,ROW(B3324)-ROW($C$3)))=0,"",INDEX(PlansAndNotes!$D$6:$D$4005,ROW(B3324)-ROW($C$3))),"")</f>
        <v/>
      </c>
      <c r="O3324" s="165" t="str">
        <f t="shared" si="348"/>
        <v/>
      </c>
      <c r="P3324" s="363" t="str">
        <f>IFERROR(IF(LEN(INDEX(PlansAndNotes!$E$6:$E$4005,ROW(B3324)-ROW($C$3)))=0,"",INDEX(PlansAndNotes!$E$6:$E$4005,ROW(B3324)-ROW($C$3))),"")</f>
        <v/>
      </c>
      <c r="Q3324" s="363" t="str">
        <f>IFERROR(IF(LEN(INDEX(PlansAndNotes!$G$6:$G$4005,ROW(B3324)-ROW($C$3)))=0,"",INDEX(PlansAndNotes!$G$6:$G$4005,ROW(B3324)-ROW($C$3))),"")</f>
        <v/>
      </c>
      <c r="R3324" s="361" t="str">
        <f>IFERROR(IF(LEN(D3324)&gt;0,IF(LEN(INDEX(AdressBook!$C$6:$C$25,MATCH(D3324,AdressBook!$B$6:$B$25,0),1))=0,"",INDEX(AdressBook!$C$6:$C$25,MATCH(D3324,AdressBook!$B$6:$B$25,0),1)),""),"")</f>
        <v/>
      </c>
      <c r="S3324" s="165">
        <f>IF(LEN(C3324)&gt;0,IFERROR(IF(MATCH(C3324,C3325:$C$4004,0)&gt;0,-1,ROW(S3324)-ROW($S$3)),ROW(S3324)-ROW($S$3)),-1)</f>
        <v>-1</v>
      </c>
      <c r="T3324" s="165">
        <f t="shared" si="349"/>
        <v>0</v>
      </c>
      <c r="U3324" s="165" t="str">
        <f t="shared" si="350"/>
        <v/>
      </c>
      <c r="V3324" s="165" t="str">
        <f>IFERROR(IF(OR(C3324="",S3324&lt;0),"",IF(SUBTOTAL(3,C3324:C3324)=0,-1,SUBTOTAL(3,$C$4:C3324))),"")</f>
        <v/>
      </c>
      <c r="W3324" s="156" t="str">
        <f t="array" ref="W3324">IF(LEN(C3324)&gt;0,IFERROR(IF(MATCH(C3324,$C$3:$C3323,0)&gt;0,N3324-INDEX($N$3:N3323,SUMPRODUCT(MAX(ROW($C$3:$C3323)*(C3324=$C$3:$C3323)))-2,1),""),""),"")</f>
        <v/>
      </c>
      <c r="X3324" s="156">
        <f t="shared" ca="1" si="351"/>
        <v>1</v>
      </c>
      <c r="Y3324" s="156">
        <f t="shared" ca="1" si="352"/>
        <v>1</v>
      </c>
    </row>
    <row r="3325" spans="2:25" hidden="1" x14ac:dyDescent="0.25">
      <c r="B3325" s="390" t="str">
        <f>IFERROR(IF(LEN(INDEX(PlansAndNotes!$B$6:$B$2005,ROW(A3325)-ROW($B$3)))=0,"",INDEX(PlansAndNotes!$B$6:$B$2005,ROW(A3325)-ROW($B$3))),"")</f>
        <v/>
      </c>
      <c r="C3325" s="387" t="str">
        <f t="shared" si="353"/>
        <v/>
      </c>
      <c r="D3325" s="361" t="str">
        <f>IFERROR(IF(LEN(C3325)&gt;0,IF(LEN(INDEX(TasksList!$C$6:$C$25,MATCH(C3325,TasksList!$B$6:$B$25,0),1))=0,"",INDEX(TasksList!$C$6:$C$25,MATCH(C3325,TasksList!$B$6:$B$25,0),1)),""),"")</f>
        <v/>
      </c>
      <c r="E3325" s="361" t="str">
        <f>IFERROR(IF(LEN(C3325)&gt;0,IF(LEN(INDEX(TasksList!$F$6:$F$25,MATCH(C3325,TasksList!$B$6:$B$25,0),1))=0,"not set!",INDEX(TasksList!$F$6:$F$25,MATCH(C3325,TasksList!$B$6:$B$25,0),1)),""),"")</f>
        <v/>
      </c>
      <c r="F3325" s="360" t="str">
        <f>IFERROR(IF(LEN(D3325)&gt;0,IF(LEN(INDEX(AdressBook!$D$6:$D$25,MATCH(D3325,AdressBook!$B$6:$B$25,0),1))=0,"",INDEX(AdressBook!$D$6:$D$25,MATCH(D3325,AdressBook!$B$6:$B$25,0),1)),""),"")</f>
        <v/>
      </c>
      <c r="G3325" s="361" t="str">
        <f>IFERROR(IF(LEN(INDEX(PlansAndNotes!$F$6:$F$4005,ROW(B3325)-ROW($C$3)))=0,"",INDEX(PlansAndNotes!$F$6:$F$4005,ROW(B3325)-ROW($C$3))),"")</f>
        <v/>
      </c>
      <c r="H3325" s="361" t="str">
        <f>IFERROR(IF(LEN(C3325)&gt;0,IF(LEN(INDEX(TasksList!$G$6:$G$25,MATCH(C3325,TasksList!$B$6:$B$25,0),1))=0,"",INDEX(TasksList!$G$6:$G$25,MATCH(C3325,TasksList!$B$6:$B$25,0),1)),""),"")</f>
        <v/>
      </c>
      <c r="N3325" s="362" t="str">
        <f>IFERROR(IF(LEN(INDEX(PlansAndNotes!$D$6:$D$4005,ROW(B3325)-ROW($C$3)))=0,"",INDEX(PlansAndNotes!$D$6:$D$4005,ROW(B3325)-ROW($C$3))),"")</f>
        <v/>
      </c>
      <c r="O3325" s="165" t="str">
        <f t="shared" si="348"/>
        <v/>
      </c>
      <c r="P3325" s="363" t="str">
        <f>IFERROR(IF(LEN(INDEX(PlansAndNotes!$E$6:$E$4005,ROW(B3325)-ROW($C$3)))=0,"",INDEX(PlansAndNotes!$E$6:$E$4005,ROW(B3325)-ROW($C$3))),"")</f>
        <v/>
      </c>
      <c r="Q3325" s="363" t="str">
        <f>IFERROR(IF(LEN(INDEX(PlansAndNotes!$G$6:$G$4005,ROW(B3325)-ROW($C$3)))=0,"",INDEX(PlansAndNotes!$G$6:$G$4005,ROW(B3325)-ROW($C$3))),"")</f>
        <v/>
      </c>
      <c r="R3325" s="361" t="str">
        <f>IFERROR(IF(LEN(D3325)&gt;0,IF(LEN(INDEX(AdressBook!$C$6:$C$25,MATCH(D3325,AdressBook!$B$6:$B$25,0),1))=0,"",INDEX(AdressBook!$C$6:$C$25,MATCH(D3325,AdressBook!$B$6:$B$25,0),1)),""),"")</f>
        <v/>
      </c>
      <c r="S3325" s="165">
        <f>IF(LEN(C3325)&gt;0,IFERROR(IF(MATCH(C3325,C3326:$C$4004,0)&gt;0,-1,ROW(S3325)-ROW($S$3)),ROW(S3325)-ROW($S$3)),-1)</f>
        <v>-1</v>
      </c>
      <c r="T3325" s="165">
        <f t="shared" si="349"/>
        <v>0</v>
      </c>
      <c r="U3325" s="165" t="str">
        <f t="shared" si="350"/>
        <v/>
      </c>
      <c r="V3325" s="165" t="str">
        <f>IFERROR(IF(OR(C3325="",S3325&lt;0),"",IF(SUBTOTAL(3,C3325:C3325)=0,-1,SUBTOTAL(3,$C$4:C3325))),"")</f>
        <v/>
      </c>
      <c r="W3325" s="156" t="str">
        <f t="array" ref="W3325">IF(LEN(C3325)&gt;0,IFERROR(IF(MATCH(C3325,$C$3:$C3324,0)&gt;0,N3325-INDEX($N$3:N3324,SUMPRODUCT(MAX(ROW($C$3:$C3324)*(C3325=$C$3:$C3324)))-2,1),""),""),"")</f>
        <v/>
      </c>
      <c r="X3325" s="156">
        <f t="shared" ca="1" si="351"/>
        <v>1</v>
      </c>
      <c r="Y3325" s="156">
        <f t="shared" ca="1" si="352"/>
        <v>1</v>
      </c>
    </row>
    <row r="3326" spans="2:25" hidden="1" x14ac:dyDescent="0.25">
      <c r="B3326" s="390" t="str">
        <f>IFERROR(IF(LEN(INDEX(PlansAndNotes!$B$6:$B$2005,ROW(A3326)-ROW($B$3)))=0,"",INDEX(PlansAndNotes!$B$6:$B$2005,ROW(A3326)-ROW($B$3))),"")</f>
        <v/>
      </c>
      <c r="C3326" s="387" t="str">
        <f t="shared" si="353"/>
        <v/>
      </c>
      <c r="D3326" s="361" t="str">
        <f>IFERROR(IF(LEN(C3326)&gt;0,IF(LEN(INDEX(TasksList!$C$6:$C$25,MATCH(C3326,TasksList!$B$6:$B$25,0),1))=0,"",INDEX(TasksList!$C$6:$C$25,MATCH(C3326,TasksList!$B$6:$B$25,0),1)),""),"")</f>
        <v/>
      </c>
      <c r="E3326" s="361" t="str">
        <f>IFERROR(IF(LEN(C3326)&gt;0,IF(LEN(INDEX(TasksList!$F$6:$F$25,MATCH(C3326,TasksList!$B$6:$B$25,0),1))=0,"not set!",INDEX(TasksList!$F$6:$F$25,MATCH(C3326,TasksList!$B$6:$B$25,0),1)),""),"")</f>
        <v/>
      </c>
      <c r="F3326" s="360" t="str">
        <f>IFERROR(IF(LEN(D3326)&gt;0,IF(LEN(INDEX(AdressBook!$D$6:$D$25,MATCH(D3326,AdressBook!$B$6:$B$25,0),1))=0,"",INDEX(AdressBook!$D$6:$D$25,MATCH(D3326,AdressBook!$B$6:$B$25,0),1)),""),"")</f>
        <v/>
      </c>
      <c r="G3326" s="361" t="str">
        <f>IFERROR(IF(LEN(INDEX(PlansAndNotes!$F$6:$F$4005,ROW(B3326)-ROW($C$3)))=0,"",INDEX(PlansAndNotes!$F$6:$F$4005,ROW(B3326)-ROW($C$3))),"")</f>
        <v/>
      </c>
      <c r="H3326" s="361" t="str">
        <f>IFERROR(IF(LEN(C3326)&gt;0,IF(LEN(INDEX(TasksList!$G$6:$G$25,MATCH(C3326,TasksList!$B$6:$B$25,0),1))=0,"",INDEX(TasksList!$G$6:$G$25,MATCH(C3326,TasksList!$B$6:$B$25,0),1)),""),"")</f>
        <v/>
      </c>
      <c r="N3326" s="362" t="str">
        <f>IFERROR(IF(LEN(INDEX(PlansAndNotes!$D$6:$D$4005,ROW(B3326)-ROW($C$3)))=0,"",INDEX(PlansAndNotes!$D$6:$D$4005,ROW(B3326)-ROW($C$3))),"")</f>
        <v/>
      </c>
      <c r="O3326" s="165" t="str">
        <f t="shared" si="348"/>
        <v/>
      </c>
      <c r="P3326" s="363" t="str">
        <f>IFERROR(IF(LEN(INDEX(PlansAndNotes!$E$6:$E$4005,ROW(B3326)-ROW($C$3)))=0,"",INDEX(PlansAndNotes!$E$6:$E$4005,ROW(B3326)-ROW($C$3))),"")</f>
        <v/>
      </c>
      <c r="Q3326" s="363" t="str">
        <f>IFERROR(IF(LEN(INDEX(PlansAndNotes!$G$6:$G$4005,ROW(B3326)-ROW($C$3)))=0,"",INDEX(PlansAndNotes!$G$6:$G$4005,ROW(B3326)-ROW($C$3))),"")</f>
        <v/>
      </c>
      <c r="R3326" s="361" t="str">
        <f>IFERROR(IF(LEN(D3326)&gt;0,IF(LEN(INDEX(AdressBook!$C$6:$C$25,MATCH(D3326,AdressBook!$B$6:$B$25,0),1))=0,"",INDEX(AdressBook!$C$6:$C$25,MATCH(D3326,AdressBook!$B$6:$B$25,0),1)),""),"")</f>
        <v/>
      </c>
      <c r="S3326" s="165">
        <f>IF(LEN(C3326)&gt;0,IFERROR(IF(MATCH(C3326,C3327:$C$4004,0)&gt;0,-1,ROW(S3326)-ROW($S$3)),ROW(S3326)-ROW($S$3)),-1)</f>
        <v>-1</v>
      </c>
      <c r="T3326" s="165">
        <f t="shared" si="349"/>
        <v>0</v>
      </c>
      <c r="U3326" s="165" t="str">
        <f t="shared" si="350"/>
        <v/>
      </c>
      <c r="V3326" s="165" t="str">
        <f>IFERROR(IF(OR(C3326="",S3326&lt;0),"",IF(SUBTOTAL(3,C3326:C3326)=0,-1,SUBTOTAL(3,$C$4:C3326))),"")</f>
        <v/>
      </c>
      <c r="W3326" s="156" t="str">
        <f t="array" ref="W3326">IF(LEN(C3326)&gt;0,IFERROR(IF(MATCH(C3326,$C$3:$C3325,0)&gt;0,N3326-INDEX($N$3:N3325,SUMPRODUCT(MAX(ROW($C$3:$C3325)*(C3326=$C$3:$C3325)))-2,1),""),""),"")</f>
        <v/>
      </c>
      <c r="X3326" s="156">
        <f t="shared" ca="1" si="351"/>
        <v>1</v>
      </c>
      <c r="Y3326" s="156">
        <f t="shared" ca="1" si="352"/>
        <v>1</v>
      </c>
    </row>
    <row r="3327" spans="2:25" hidden="1" x14ac:dyDescent="0.25">
      <c r="B3327" s="390" t="str">
        <f>IFERROR(IF(LEN(INDEX(PlansAndNotes!$B$6:$B$2005,ROW(A3327)-ROW($B$3)))=0,"",INDEX(PlansAndNotes!$B$6:$B$2005,ROW(A3327)-ROW($B$3))),"")</f>
        <v/>
      </c>
      <c r="C3327" s="387" t="str">
        <f t="shared" si="353"/>
        <v/>
      </c>
      <c r="D3327" s="361" t="str">
        <f>IFERROR(IF(LEN(C3327)&gt;0,IF(LEN(INDEX(TasksList!$C$6:$C$25,MATCH(C3327,TasksList!$B$6:$B$25,0),1))=0,"",INDEX(TasksList!$C$6:$C$25,MATCH(C3327,TasksList!$B$6:$B$25,0),1)),""),"")</f>
        <v/>
      </c>
      <c r="E3327" s="361" t="str">
        <f>IFERROR(IF(LEN(C3327)&gt;0,IF(LEN(INDEX(TasksList!$F$6:$F$25,MATCH(C3327,TasksList!$B$6:$B$25,0),1))=0,"not set!",INDEX(TasksList!$F$6:$F$25,MATCH(C3327,TasksList!$B$6:$B$25,0),1)),""),"")</f>
        <v/>
      </c>
      <c r="F3327" s="360" t="str">
        <f>IFERROR(IF(LEN(D3327)&gt;0,IF(LEN(INDEX(AdressBook!$D$6:$D$25,MATCH(D3327,AdressBook!$B$6:$B$25,0),1))=0,"",INDEX(AdressBook!$D$6:$D$25,MATCH(D3327,AdressBook!$B$6:$B$25,0),1)),""),"")</f>
        <v/>
      </c>
      <c r="G3327" s="361" t="str">
        <f>IFERROR(IF(LEN(INDEX(PlansAndNotes!$F$6:$F$4005,ROW(B3327)-ROW($C$3)))=0,"",INDEX(PlansAndNotes!$F$6:$F$4005,ROW(B3327)-ROW($C$3))),"")</f>
        <v/>
      </c>
      <c r="H3327" s="361" t="str">
        <f>IFERROR(IF(LEN(C3327)&gt;0,IF(LEN(INDEX(TasksList!$G$6:$G$25,MATCH(C3327,TasksList!$B$6:$B$25,0),1))=0,"",INDEX(TasksList!$G$6:$G$25,MATCH(C3327,TasksList!$B$6:$B$25,0),1)),""),"")</f>
        <v/>
      </c>
      <c r="N3327" s="362" t="str">
        <f>IFERROR(IF(LEN(INDEX(PlansAndNotes!$D$6:$D$4005,ROW(B3327)-ROW($C$3)))=0,"",INDEX(PlansAndNotes!$D$6:$D$4005,ROW(B3327)-ROW($C$3))),"")</f>
        <v/>
      </c>
      <c r="O3327" s="165" t="str">
        <f t="shared" si="348"/>
        <v/>
      </c>
      <c r="P3327" s="363" t="str">
        <f>IFERROR(IF(LEN(INDEX(PlansAndNotes!$E$6:$E$4005,ROW(B3327)-ROW($C$3)))=0,"",INDEX(PlansAndNotes!$E$6:$E$4005,ROW(B3327)-ROW($C$3))),"")</f>
        <v/>
      </c>
      <c r="Q3327" s="363" t="str">
        <f>IFERROR(IF(LEN(INDEX(PlansAndNotes!$G$6:$G$4005,ROW(B3327)-ROW($C$3)))=0,"",INDEX(PlansAndNotes!$G$6:$G$4005,ROW(B3327)-ROW($C$3))),"")</f>
        <v/>
      </c>
      <c r="R3327" s="361" t="str">
        <f>IFERROR(IF(LEN(D3327)&gt;0,IF(LEN(INDEX(AdressBook!$C$6:$C$25,MATCH(D3327,AdressBook!$B$6:$B$25,0),1))=0,"",INDEX(AdressBook!$C$6:$C$25,MATCH(D3327,AdressBook!$B$6:$B$25,0),1)),""),"")</f>
        <v/>
      </c>
      <c r="S3327" s="165">
        <f>IF(LEN(C3327)&gt;0,IFERROR(IF(MATCH(C3327,C3328:$C$4004,0)&gt;0,-1,ROW(S3327)-ROW($S$3)),ROW(S3327)-ROW($S$3)),-1)</f>
        <v>-1</v>
      </c>
      <c r="T3327" s="165">
        <f t="shared" si="349"/>
        <v>0</v>
      </c>
      <c r="U3327" s="165" t="str">
        <f t="shared" si="350"/>
        <v/>
      </c>
      <c r="V3327" s="165" t="str">
        <f>IFERROR(IF(OR(C3327="",S3327&lt;0),"",IF(SUBTOTAL(3,C3327:C3327)=0,-1,SUBTOTAL(3,$C$4:C3327))),"")</f>
        <v/>
      </c>
      <c r="W3327" s="156" t="str">
        <f t="array" ref="W3327">IF(LEN(C3327)&gt;0,IFERROR(IF(MATCH(C3327,$C$3:$C3326,0)&gt;0,N3327-INDEX($N$3:N3326,SUMPRODUCT(MAX(ROW($C$3:$C3326)*(C3327=$C$3:$C3326)))-2,1),""),""),"")</f>
        <v/>
      </c>
      <c r="X3327" s="156">
        <f t="shared" ca="1" si="351"/>
        <v>1</v>
      </c>
      <c r="Y3327" s="156">
        <f t="shared" ca="1" si="352"/>
        <v>1</v>
      </c>
    </row>
    <row r="3328" spans="2:25" hidden="1" x14ac:dyDescent="0.25">
      <c r="B3328" s="390" t="str">
        <f>IFERROR(IF(LEN(INDEX(PlansAndNotes!$B$6:$B$2005,ROW(A3328)-ROW($B$3)))=0,"",INDEX(PlansAndNotes!$B$6:$B$2005,ROW(A3328)-ROW($B$3))),"")</f>
        <v/>
      </c>
      <c r="C3328" s="387" t="str">
        <f t="shared" si="353"/>
        <v/>
      </c>
      <c r="D3328" s="361" t="str">
        <f>IFERROR(IF(LEN(C3328)&gt;0,IF(LEN(INDEX(TasksList!$C$6:$C$25,MATCH(C3328,TasksList!$B$6:$B$25,0),1))=0,"",INDEX(TasksList!$C$6:$C$25,MATCH(C3328,TasksList!$B$6:$B$25,0),1)),""),"")</f>
        <v/>
      </c>
      <c r="E3328" s="361" t="str">
        <f>IFERROR(IF(LEN(C3328)&gt;0,IF(LEN(INDEX(TasksList!$F$6:$F$25,MATCH(C3328,TasksList!$B$6:$B$25,0),1))=0,"not set!",INDEX(TasksList!$F$6:$F$25,MATCH(C3328,TasksList!$B$6:$B$25,0),1)),""),"")</f>
        <v/>
      </c>
      <c r="F3328" s="360" t="str">
        <f>IFERROR(IF(LEN(D3328)&gt;0,IF(LEN(INDEX(AdressBook!$D$6:$D$25,MATCH(D3328,AdressBook!$B$6:$B$25,0),1))=0,"",INDEX(AdressBook!$D$6:$D$25,MATCH(D3328,AdressBook!$B$6:$B$25,0),1)),""),"")</f>
        <v/>
      </c>
      <c r="G3328" s="361" t="str">
        <f>IFERROR(IF(LEN(INDEX(PlansAndNotes!$F$6:$F$4005,ROW(B3328)-ROW($C$3)))=0,"",INDEX(PlansAndNotes!$F$6:$F$4005,ROW(B3328)-ROW($C$3))),"")</f>
        <v/>
      </c>
      <c r="H3328" s="361" t="str">
        <f>IFERROR(IF(LEN(C3328)&gt;0,IF(LEN(INDEX(TasksList!$G$6:$G$25,MATCH(C3328,TasksList!$B$6:$B$25,0),1))=0,"",INDEX(TasksList!$G$6:$G$25,MATCH(C3328,TasksList!$B$6:$B$25,0),1)),""),"")</f>
        <v/>
      </c>
      <c r="N3328" s="362" t="str">
        <f>IFERROR(IF(LEN(INDEX(PlansAndNotes!$D$6:$D$4005,ROW(B3328)-ROW($C$3)))=0,"",INDEX(PlansAndNotes!$D$6:$D$4005,ROW(B3328)-ROW($C$3))),"")</f>
        <v/>
      </c>
      <c r="O3328" s="165" t="str">
        <f t="shared" si="348"/>
        <v/>
      </c>
      <c r="P3328" s="363" t="str">
        <f>IFERROR(IF(LEN(INDEX(PlansAndNotes!$E$6:$E$4005,ROW(B3328)-ROW($C$3)))=0,"",INDEX(PlansAndNotes!$E$6:$E$4005,ROW(B3328)-ROW($C$3))),"")</f>
        <v/>
      </c>
      <c r="Q3328" s="363" t="str">
        <f>IFERROR(IF(LEN(INDEX(PlansAndNotes!$G$6:$G$4005,ROW(B3328)-ROW($C$3)))=0,"",INDEX(PlansAndNotes!$G$6:$G$4005,ROW(B3328)-ROW($C$3))),"")</f>
        <v/>
      </c>
      <c r="R3328" s="361" t="str">
        <f>IFERROR(IF(LEN(D3328)&gt;0,IF(LEN(INDEX(AdressBook!$C$6:$C$25,MATCH(D3328,AdressBook!$B$6:$B$25,0),1))=0,"",INDEX(AdressBook!$C$6:$C$25,MATCH(D3328,AdressBook!$B$6:$B$25,0),1)),""),"")</f>
        <v/>
      </c>
      <c r="S3328" s="165">
        <f>IF(LEN(C3328)&gt;0,IFERROR(IF(MATCH(C3328,C3329:$C$4004,0)&gt;0,-1,ROW(S3328)-ROW($S$3)),ROW(S3328)-ROW($S$3)),-1)</f>
        <v>-1</v>
      </c>
      <c r="T3328" s="165">
        <f t="shared" si="349"/>
        <v>0</v>
      </c>
      <c r="U3328" s="165" t="str">
        <f t="shared" si="350"/>
        <v/>
      </c>
      <c r="V3328" s="165" t="str">
        <f>IFERROR(IF(OR(C3328="",S3328&lt;0),"",IF(SUBTOTAL(3,C3328:C3328)=0,-1,SUBTOTAL(3,$C$4:C3328))),"")</f>
        <v/>
      </c>
      <c r="W3328" s="156" t="str">
        <f t="array" ref="W3328">IF(LEN(C3328)&gt;0,IFERROR(IF(MATCH(C3328,$C$3:$C3327,0)&gt;0,N3328-INDEX($N$3:N3327,SUMPRODUCT(MAX(ROW($C$3:$C3327)*(C3328=$C$3:$C3327)))-2,1),""),""),"")</f>
        <v/>
      </c>
      <c r="X3328" s="156">
        <f t="shared" ca="1" si="351"/>
        <v>1</v>
      </c>
      <c r="Y3328" s="156">
        <f t="shared" ca="1" si="352"/>
        <v>1</v>
      </c>
    </row>
    <row r="3329" spans="2:25" hidden="1" x14ac:dyDescent="0.25">
      <c r="B3329" s="390" t="str">
        <f>IFERROR(IF(LEN(INDEX(PlansAndNotes!$B$6:$B$2005,ROW(A3329)-ROW($B$3)))=0,"",INDEX(PlansAndNotes!$B$6:$B$2005,ROW(A3329)-ROW($B$3))),"")</f>
        <v/>
      </c>
      <c r="C3329" s="387" t="str">
        <f t="shared" si="353"/>
        <v/>
      </c>
      <c r="D3329" s="361" t="str">
        <f>IFERROR(IF(LEN(C3329)&gt;0,IF(LEN(INDEX(TasksList!$C$6:$C$25,MATCH(C3329,TasksList!$B$6:$B$25,0),1))=0,"",INDEX(TasksList!$C$6:$C$25,MATCH(C3329,TasksList!$B$6:$B$25,0),1)),""),"")</f>
        <v/>
      </c>
      <c r="E3329" s="361" t="str">
        <f>IFERROR(IF(LEN(C3329)&gt;0,IF(LEN(INDEX(TasksList!$F$6:$F$25,MATCH(C3329,TasksList!$B$6:$B$25,0),1))=0,"not set!",INDEX(TasksList!$F$6:$F$25,MATCH(C3329,TasksList!$B$6:$B$25,0),1)),""),"")</f>
        <v/>
      </c>
      <c r="F3329" s="360" t="str">
        <f>IFERROR(IF(LEN(D3329)&gt;0,IF(LEN(INDEX(AdressBook!$D$6:$D$25,MATCH(D3329,AdressBook!$B$6:$B$25,0),1))=0,"",INDEX(AdressBook!$D$6:$D$25,MATCH(D3329,AdressBook!$B$6:$B$25,0),1)),""),"")</f>
        <v/>
      </c>
      <c r="G3329" s="361" t="str">
        <f>IFERROR(IF(LEN(INDEX(PlansAndNotes!$F$6:$F$4005,ROW(B3329)-ROW($C$3)))=0,"",INDEX(PlansAndNotes!$F$6:$F$4005,ROW(B3329)-ROW($C$3))),"")</f>
        <v/>
      </c>
      <c r="H3329" s="361" t="str">
        <f>IFERROR(IF(LEN(C3329)&gt;0,IF(LEN(INDEX(TasksList!$G$6:$G$25,MATCH(C3329,TasksList!$B$6:$B$25,0),1))=0,"",INDEX(TasksList!$G$6:$G$25,MATCH(C3329,TasksList!$B$6:$B$25,0),1)),""),"")</f>
        <v/>
      </c>
      <c r="N3329" s="362" t="str">
        <f>IFERROR(IF(LEN(INDEX(PlansAndNotes!$D$6:$D$4005,ROW(B3329)-ROW($C$3)))=0,"",INDEX(PlansAndNotes!$D$6:$D$4005,ROW(B3329)-ROW($C$3))),"")</f>
        <v/>
      </c>
      <c r="O3329" s="165" t="str">
        <f t="shared" si="348"/>
        <v/>
      </c>
      <c r="P3329" s="363" t="str">
        <f>IFERROR(IF(LEN(INDEX(PlansAndNotes!$E$6:$E$4005,ROW(B3329)-ROW($C$3)))=0,"",INDEX(PlansAndNotes!$E$6:$E$4005,ROW(B3329)-ROW($C$3))),"")</f>
        <v/>
      </c>
      <c r="Q3329" s="363" t="str">
        <f>IFERROR(IF(LEN(INDEX(PlansAndNotes!$G$6:$G$4005,ROW(B3329)-ROW($C$3)))=0,"",INDEX(PlansAndNotes!$G$6:$G$4005,ROW(B3329)-ROW($C$3))),"")</f>
        <v/>
      </c>
      <c r="R3329" s="361" t="str">
        <f>IFERROR(IF(LEN(D3329)&gt;0,IF(LEN(INDEX(AdressBook!$C$6:$C$25,MATCH(D3329,AdressBook!$B$6:$B$25,0),1))=0,"",INDEX(AdressBook!$C$6:$C$25,MATCH(D3329,AdressBook!$B$6:$B$25,0),1)),""),"")</f>
        <v/>
      </c>
      <c r="S3329" s="165">
        <f>IF(LEN(C3329)&gt;0,IFERROR(IF(MATCH(C3329,C3330:$C$4004,0)&gt;0,-1,ROW(S3329)-ROW($S$3)),ROW(S3329)-ROW($S$3)),-1)</f>
        <v>-1</v>
      </c>
      <c r="T3329" s="165">
        <f t="shared" si="349"/>
        <v>0</v>
      </c>
      <c r="U3329" s="165" t="str">
        <f t="shared" si="350"/>
        <v/>
      </c>
      <c r="V3329" s="165" t="str">
        <f>IFERROR(IF(OR(C3329="",S3329&lt;0),"",IF(SUBTOTAL(3,C3329:C3329)=0,-1,SUBTOTAL(3,$C$4:C3329))),"")</f>
        <v/>
      </c>
      <c r="W3329" s="156" t="str">
        <f t="array" ref="W3329">IF(LEN(C3329)&gt;0,IFERROR(IF(MATCH(C3329,$C$3:$C3328,0)&gt;0,N3329-INDEX($N$3:N3328,SUMPRODUCT(MAX(ROW($C$3:$C3328)*(C3329=$C$3:$C3328)))-2,1),""),""),"")</f>
        <v/>
      </c>
      <c r="X3329" s="156">
        <f t="shared" ca="1" si="351"/>
        <v>1</v>
      </c>
      <c r="Y3329" s="156">
        <f t="shared" ca="1" si="352"/>
        <v>1</v>
      </c>
    </row>
    <row r="3330" spans="2:25" hidden="1" x14ac:dyDescent="0.25">
      <c r="B3330" s="390" t="str">
        <f>IFERROR(IF(LEN(INDEX(PlansAndNotes!$B$6:$B$2005,ROW(A3330)-ROW($B$3)))=0,"",INDEX(PlansAndNotes!$B$6:$B$2005,ROW(A3330)-ROW($B$3))),"")</f>
        <v/>
      </c>
      <c r="C3330" s="387" t="str">
        <f t="shared" si="353"/>
        <v/>
      </c>
      <c r="D3330" s="361" t="str">
        <f>IFERROR(IF(LEN(C3330)&gt;0,IF(LEN(INDEX(TasksList!$C$6:$C$25,MATCH(C3330,TasksList!$B$6:$B$25,0),1))=0,"",INDEX(TasksList!$C$6:$C$25,MATCH(C3330,TasksList!$B$6:$B$25,0),1)),""),"")</f>
        <v/>
      </c>
      <c r="E3330" s="361" t="str">
        <f>IFERROR(IF(LEN(C3330)&gt;0,IF(LEN(INDEX(TasksList!$F$6:$F$25,MATCH(C3330,TasksList!$B$6:$B$25,0),1))=0,"not set!",INDEX(TasksList!$F$6:$F$25,MATCH(C3330,TasksList!$B$6:$B$25,0),1)),""),"")</f>
        <v/>
      </c>
      <c r="F3330" s="360" t="str">
        <f>IFERROR(IF(LEN(D3330)&gt;0,IF(LEN(INDEX(AdressBook!$D$6:$D$25,MATCH(D3330,AdressBook!$B$6:$B$25,0),1))=0,"",INDEX(AdressBook!$D$6:$D$25,MATCH(D3330,AdressBook!$B$6:$B$25,0),1)),""),"")</f>
        <v/>
      </c>
      <c r="G3330" s="361" t="str">
        <f>IFERROR(IF(LEN(INDEX(PlansAndNotes!$F$6:$F$4005,ROW(B3330)-ROW($C$3)))=0,"",INDEX(PlansAndNotes!$F$6:$F$4005,ROW(B3330)-ROW($C$3))),"")</f>
        <v/>
      </c>
      <c r="H3330" s="361" t="str">
        <f>IFERROR(IF(LEN(C3330)&gt;0,IF(LEN(INDEX(TasksList!$G$6:$G$25,MATCH(C3330,TasksList!$B$6:$B$25,0),1))=0,"",INDEX(TasksList!$G$6:$G$25,MATCH(C3330,TasksList!$B$6:$B$25,0),1)),""),"")</f>
        <v/>
      </c>
      <c r="N3330" s="362" t="str">
        <f>IFERROR(IF(LEN(INDEX(PlansAndNotes!$D$6:$D$4005,ROW(B3330)-ROW($C$3)))=0,"",INDEX(PlansAndNotes!$D$6:$D$4005,ROW(B3330)-ROW($C$3))),"")</f>
        <v/>
      </c>
      <c r="O3330" s="165" t="str">
        <f t="shared" si="348"/>
        <v/>
      </c>
      <c r="P3330" s="363" t="str">
        <f>IFERROR(IF(LEN(INDEX(PlansAndNotes!$E$6:$E$4005,ROW(B3330)-ROW($C$3)))=0,"",INDEX(PlansAndNotes!$E$6:$E$4005,ROW(B3330)-ROW($C$3))),"")</f>
        <v/>
      </c>
      <c r="Q3330" s="363" t="str">
        <f>IFERROR(IF(LEN(INDEX(PlansAndNotes!$G$6:$G$4005,ROW(B3330)-ROW($C$3)))=0,"",INDEX(PlansAndNotes!$G$6:$G$4005,ROW(B3330)-ROW($C$3))),"")</f>
        <v/>
      </c>
      <c r="R3330" s="361" t="str">
        <f>IFERROR(IF(LEN(D3330)&gt;0,IF(LEN(INDEX(AdressBook!$C$6:$C$25,MATCH(D3330,AdressBook!$B$6:$B$25,0),1))=0,"",INDEX(AdressBook!$C$6:$C$25,MATCH(D3330,AdressBook!$B$6:$B$25,0),1)),""),"")</f>
        <v/>
      </c>
      <c r="S3330" s="165">
        <f>IF(LEN(C3330)&gt;0,IFERROR(IF(MATCH(C3330,C3331:$C$4004,0)&gt;0,-1,ROW(S3330)-ROW($S$3)),ROW(S3330)-ROW($S$3)),-1)</f>
        <v>-1</v>
      </c>
      <c r="T3330" s="165">
        <f t="shared" si="349"/>
        <v>0</v>
      </c>
      <c r="U3330" s="165" t="str">
        <f t="shared" si="350"/>
        <v/>
      </c>
      <c r="V3330" s="165" t="str">
        <f>IFERROR(IF(OR(C3330="",S3330&lt;0),"",IF(SUBTOTAL(3,C3330:C3330)=0,-1,SUBTOTAL(3,$C$4:C3330))),"")</f>
        <v/>
      </c>
      <c r="W3330" s="156" t="str">
        <f t="array" ref="W3330">IF(LEN(C3330)&gt;0,IFERROR(IF(MATCH(C3330,$C$3:$C3329,0)&gt;0,N3330-INDEX($N$3:N3329,SUMPRODUCT(MAX(ROW($C$3:$C3329)*(C3330=$C$3:$C3329)))-2,1),""),""),"")</f>
        <v/>
      </c>
      <c r="X3330" s="156">
        <f t="shared" ca="1" si="351"/>
        <v>1</v>
      </c>
      <c r="Y3330" s="156">
        <f t="shared" ca="1" si="352"/>
        <v>1</v>
      </c>
    </row>
    <row r="3331" spans="2:25" hidden="1" x14ac:dyDescent="0.25">
      <c r="B3331" s="390" t="str">
        <f>IFERROR(IF(LEN(INDEX(PlansAndNotes!$B$6:$B$2005,ROW(A3331)-ROW($B$3)))=0,"",INDEX(PlansAndNotes!$B$6:$B$2005,ROW(A3331)-ROW($B$3))),"")</f>
        <v/>
      </c>
      <c r="C3331" s="387" t="str">
        <f t="shared" si="353"/>
        <v/>
      </c>
      <c r="D3331" s="361" t="str">
        <f>IFERROR(IF(LEN(C3331)&gt;0,IF(LEN(INDEX(TasksList!$C$6:$C$25,MATCH(C3331,TasksList!$B$6:$B$25,0),1))=0,"",INDEX(TasksList!$C$6:$C$25,MATCH(C3331,TasksList!$B$6:$B$25,0),1)),""),"")</f>
        <v/>
      </c>
      <c r="E3331" s="361" t="str">
        <f>IFERROR(IF(LEN(C3331)&gt;0,IF(LEN(INDEX(TasksList!$F$6:$F$25,MATCH(C3331,TasksList!$B$6:$B$25,0),1))=0,"not set!",INDEX(TasksList!$F$6:$F$25,MATCH(C3331,TasksList!$B$6:$B$25,0),1)),""),"")</f>
        <v/>
      </c>
      <c r="F3331" s="360" t="str">
        <f>IFERROR(IF(LEN(D3331)&gt;0,IF(LEN(INDEX(AdressBook!$D$6:$D$25,MATCH(D3331,AdressBook!$B$6:$B$25,0),1))=0,"",INDEX(AdressBook!$D$6:$D$25,MATCH(D3331,AdressBook!$B$6:$B$25,0),1)),""),"")</f>
        <v/>
      </c>
      <c r="G3331" s="361" t="str">
        <f>IFERROR(IF(LEN(INDEX(PlansAndNotes!$F$6:$F$4005,ROW(B3331)-ROW($C$3)))=0,"",INDEX(PlansAndNotes!$F$6:$F$4005,ROW(B3331)-ROW($C$3))),"")</f>
        <v/>
      </c>
      <c r="H3331" s="361" t="str">
        <f>IFERROR(IF(LEN(C3331)&gt;0,IF(LEN(INDEX(TasksList!$G$6:$G$25,MATCH(C3331,TasksList!$B$6:$B$25,0),1))=0,"",INDEX(TasksList!$G$6:$G$25,MATCH(C3331,TasksList!$B$6:$B$25,0),1)),""),"")</f>
        <v/>
      </c>
      <c r="N3331" s="362" t="str">
        <f>IFERROR(IF(LEN(INDEX(PlansAndNotes!$D$6:$D$4005,ROW(B3331)-ROW($C$3)))=0,"",INDEX(PlansAndNotes!$D$6:$D$4005,ROW(B3331)-ROW($C$3))),"")</f>
        <v/>
      </c>
      <c r="O3331" s="165" t="str">
        <f t="shared" si="348"/>
        <v/>
      </c>
      <c r="P3331" s="363" t="str">
        <f>IFERROR(IF(LEN(INDEX(PlansAndNotes!$E$6:$E$4005,ROW(B3331)-ROW($C$3)))=0,"",INDEX(PlansAndNotes!$E$6:$E$4005,ROW(B3331)-ROW($C$3))),"")</f>
        <v/>
      </c>
      <c r="Q3331" s="363" t="str">
        <f>IFERROR(IF(LEN(INDEX(PlansAndNotes!$G$6:$G$4005,ROW(B3331)-ROW($C$3)))=0,"",INDEX(PlansAndNotes!$G$6:$G$4005,ROW(B3331)-ROW($C$3))),"")</f>
        <v/>
      </c>
      <c r="R3331" s="361" t="str">
        <f>IFERROR(IF(LEN(D3331)&gt;0,IF(LEN(INDEX(AdressBook!$C$6:$C$25,MATCH(D3331,AdressBook!$B$6:$B$25,0),1))=0,"",INDEX(AdressBook!$C$6:$C$25,MATCH(D3331,AdressBook!$B$6:$B$25,0),1)),""),"")</f>
        <v/>
      </c>
      <c r="S3331" s="165">
        <f>IF(LEN(C3331)&gt;0,IFERROR(IF(MATCH(C3331,C3332:$C$4004,0)&gt;0,-1,ROW(S3331)-ROW($S$3)),ROW(S3331)-ROW($S$3)),-1)</f>
        <v>-1</v>
      </c>
      <c r="T3331" s="165">
        <f t="shared" si="349"/>
        <v>0</v>
      </c>
      <c r="U3331" s="165" t="str">
        <f t="shared" si="350"/>
        <v/>
      </c>
      <c r="V3331" s="165" t="str">
        <f>IFERROR(IF(OR(C3331="",S3331&lt;0),"",IF(SUBTOTAL(3,C3331:C3331)=0,-1,SUBTOTAL(3,$C$4:C3331))),"")</f>
        <v/>
      </c>
      <c r="W3331" s="156" t="str">
        <f t="array" ref="W3331">IF(LEN(C3331)&gt;0,IFERROR(IF(MATCH(C3331,$C$3:$C3330,0)&gt;0,N3331-INDEX($N$3:N3330,SUMPRODUCT(MAX(ROW($C$3:$C3330)*(C3331=$C$3:$C3330)))-2,1),""),""),"")</f>
        <v/>
      </c>
      <c r="X3331" s="156">
        <f t="shared" ca="1" si="351"/>
        <v>1</v>
      </c>
      <c r="Y3331" s="156">
        <f t="shared" ca="1" si="352"/>
        <v>1</v>
      </c>
    </row>
    <row r="3332" spans="2:25" hidden="1" x14ac:dyDescent="0.25">
      <c r="B3332" s="390" t="str">
        <f>IFERROR(IF(LEN(INDEX(PlansAndNotes!$B$6:$B$2005,ROW(A3332)-ROW($B$3)))=0,"",INDEX(PlansAndNotes!$B$6:$B$2005,ROW(A3332)-ROW($B$3))),"")</f>
        <v/>
      </c>
      <c r="C3332" s="387" t="str">
        <f t="shared" si="353"/>
        <v/>
      </c>
      <c r="D3332" s="361" t="str">
        <f>IFERROR(IF(LEN(C3332)&gt;0,IF(LEN(INDEX(TasksList!$C$6:$C$25,MATCH(C3332,TasksList!$B$6:$B$25,0),1))=0,"",INDEX(TasksList!$C$6:$C$25,MATCH(C3332,TasksList!$B$6:$B$25,0),1)),""),"")</f>
        <v/>
      </c>
      <c r="E3332" s="361" t="str">
        <f>IFERROR(IF(LEN(C3332)&gt;0,IF(LEN(INDEX(TasksList!$F$6:$F$25,MATCH(C3332,TasksList!$B$6:$B$25,0),1))=0,"not set!",INDEX(TasksList!$F$6:$F$25,MATCH(C3332,TasksList!$B$6:$B$25,0),1)),""),"")</f>
        <v/>
      </c>
      <c r="F3332" s="360" t="str">
        <f>IFERROR(IF(LEN(D3332)&gt;0,IF(LEN(INDEX(AdressBook!$D$6:$D$25,MATCH(D3332,AdressBook!$B$6:$B$25,0),1))=0,"",INDEX(AdressBook!$D$6:$D$25,MATCH(D3332,AdressBook!$B$6:$B$25,0),1)),""),"")</f>
        <v/>
      </c>
      <c r="G3332" s="361" t="str">
        <f>IFERROR(IF(LEN(INDEX(PlansAndNotes!$F$6:$F$4005,ROW(B3332)-ROW($C$3)))=0,"",INDEX(PlansAndNotes!$F$6:$F$4005,ROW(B3332)-ROW($C$3))),"")</f>
        <v/>
      </c>
      <c r="H3332" s="361" t="str">
        <f>IFERROR(IF(LEN(C3332)&gt;0,IF(LEN(INDEX(TasksList!$G$6:$G$25,MATCH(C3332,TasksList!$B$6:$B$25,0),1))=0,"",INDEX(TasksList!$G$6:$G$25,MATCH(C3332,TasksList!$B$6:$B$25,0),1)),""),"")</f>
        <v/>
      </c>
      <c r="N3332" s="362" t="str">
        <f>IFERROR(IF(LEN(INDEX(PlansAndNotes!$D$6:$D$4005,ROW(B3332)-ROW($C$3)))=0,"",INDEX(PlansAndNotes!$D$6:$D$4005,ROW(B3332)-ROW($C$3))),"")</f>
        <v/>
      </c>
      <c r="O3332" s="165" t="str">
        <f t="shared" ref="O3332:O3395" si="354">IF(LEN(B3332)&gt;0,RIGHT(B3332,LEN(B3332)-SEARCH(" - ",B3332)-2),"")</f>
        <v/>
      </c>
      <c r="P3332" s="363" t="str">
        <f>IFERROR(IF(LEN(INDEX(PlansAndNotes!$E$6:$E$4005,ROW(B3332)-ROW($C$3)))=0,"",INDEX(PlansAndNotes!$E$6:$E$4005,ROW(B3332)-ROW($C$3))),"")</f>
        <v/>
      </c>
      <c r="Q3332" s="363" t="str">
        <f>IFERROR(IF(LEN(INDEX(PlansAndNotes!$G$6:$G$4005,ROW(B3332)-ROW($C$3)))=0,"",INDEX(PlansAndNotes!$G$6:$G$4005,ROW(B3332)-ROW($C$3))),"")</f>
        <v/>
      </c>
      <c r="R3332" s="361" t="str">
        <f>IFERROR(IF(LEN(D3332)&gt;0,IF(LEN(INDEX(AdressBook!$C$6:$C$25,MATCH(D3332,AdressBook!$B$6:$B$25,0),1))=0,"",INDEX(AdressBook!$C$6:$C$25,MATCH(D3332,AdressBook!$B$6:$B$25,0),1)),""),"")</f>
        <v/>
      </c>
      <c r="S3332" s="165">
        <f>IF(LEN(C3332)&gt;0,IFERROR(IF(MATCH(C3332,C3333:$C$4004,0)&gt;0,-1,ROW(S3332)-ROW($S$3)),ROW(S3332)-ROW($S$3)),-1)</f>
        <v>-1</v>
      </c>
      <c r="T3332" s="165">
        <f t="shared" ref="T3332:T3395" si="355">IF(OR(taskRange="All tasks (all stages)",taskRange=""),ROW(T3332)-ROW($T$3),IF(S3332&gt;0,ROW(T3332)-ROW($T$3),0))*IF(OR(calendarSalesmen="",calendarSalesmen="All salesmen"),1,IF(calendarSalesmen=G3332,1,0))*IF(OR(calendarStage="",calendarStage="All Stages"),1,IF(calendarStage=P3332,1,0))</f>
        <v>0</v>
      </c>
      <c r="U3332" s="165" t="str">
        <f t="shared" ref="U3332:U3395" si="356">IF(S3332&gt;0,P3332,"")</f>
        <v/>
      </c>
      <c r="V3332" s="165" t="str">
        <f>IFERROR(IF(OR(C3332="",S3332&lt;0),"",IF(SUBTOTAL(3,C3332:C3332)=0,-1,SUBTOTAL(3,$C$4:C3332))),"")</f>
        <v/>
      </c>
      <c r="W3332" s="156" t="str">
        <f t="array" ref="W3332">IF(LEN(C3332)&gt;0,IFERROR(IF(MATCH(C3332,$C$3:$C3331,0)&gt;0,N3332-INDEX($N$3:N3331,SUMPRODUCT(MAX(ROW($C$3:$C3331)*(C3332=$C$3:$C3331)))-2,1),""),""),"")</f>
        <v/>
      </c>
      <c r="X3332" s="156">
        <f t="shared" ca="1" si="351"/>
        <v>1</v>
      </c>
      <c r="Y3332" s="156">
        <f t="shared" ca="1" si="352"/>
        <v>1</v>
      </c>
    </row>
    <row r="3333" spans="2:25" hidden="1" x14ac:dyDescent="0.25">
      <c r="B3333" s="390" t="str">
        <f>IFERROR(IF(LEN(INDEX(PlansAndNotes!$B$6:$B$2005,ROW(A3333)-ROW($B$3)))=0,"",INDEX(PlansAndNotes!$B$6:$B$2005,ROW(A3333)-ROW($B$3))),"")</f>
        <v/>
      </c>
      <c r="C3333" s="387" t="str">
        <f t="shared" si="353"/>
        <v/>
      </c>
      <c r="D3333" s="361" t="str">
        <f>IFERROR(IF(LEN(C3333)&gt;0,IF(LEN(INDEX(TasksList!$C$6:$C$25,MATCH(C3333,TasksList!$B$6:$B$25,0),1))=0,"",INDEX(TasksList!$C$6:$C$25,MATCH(C3333,TasksList!$B$6:$B$25,0),1)),""),"")</f>
        <v/>
      </c>
      <c r="E3333" s="361" t="str">
        <f>IFERROR(IF(LEN(C3333)&gt;0,IF(LEN(INDEX(TasksList!$F$6:$F$25,MATCH(C3333,TasksList!$B$6:$B$25,0),1))=0,"not set!",INDEX(TasksList!$F$6:$F$25,MATCH(C3333,TasksList!$B$6:$B$25,0),1)),""),"")</f>
        <v/>
      </c>
      <c r="F3333" s="360" t="str">
        <f>IFERROR(IF(LEN(D3333)&gt;0,IF(LEN(INDEX(AdressBook!$D$6:$D$25,MATCH(D3333,AdressBook!$B$6:$B$25,0),1))=0,"",INDEX(AdressBook!$D$6:$D$25,MATCH(D3333,AdressBook!$B$6:$B$25,0),1)),""),"")</f>
        <v/>
      </c>
      <c r="G3333" s="361" t="str">
        <f>IFERROR(IF(LEN(INDEX(PlansAndNotes!$F$6:$F$4005,ROW(B3333)-ROW($C$3)))=0,"",INDEX(PlansAndNotes!$F$6:$F$4005,ROW(B3333)-ROW($C$3))),"")</f>
        <v/>
      </c>
      <c r="H3333" s="361" t="str">
        <f>IFERROR(IF(LEN(C3333)&gt;0,IF(LEN(INDEX(TasksList!$G$6:$G$25,MATCH(C3333,TasksList!$B$6:$B$25,0),1))=0,"",INDEX(TasksList!$G$6:$G$25,MATCH(C3333,TasksList!$B$6:$B$25,0),1)),""),"")</f>
        <v/>
      </c>
      <c r="N3333" s="362" t="str">
        <f>IFERROR(IF(LEN(INDEX(PlansAndNotes!$D$6:$D$4005,ROW(B3333)-ROW($C$3)))=0,"",INDEX(PlansAndNotes!$D$6:$D$4005,ROW(B3333)-ROW($C$3))),"")</f>
        <v/>
      </c>
      <c r="O3333" s="165" t="str">
        <f t="shared" si="354"/>
        <v/>
      </c>
      <c r="P3333" s="363" t="str">
        <f>IFERROR(IF(LEN(INDEX(PlansAndNotes!$E$6:$E$4005,ROW(B3333)-ROW($C$3)))=0,"",INDEX(PlansAndNotes!$E$6:$E$4005,ROW(B3333)-ROW($C$3))),"")</f>
        <v/>
      </c>
      <c r="Q3333" s="363" t="str">
        <f>IFERROR(IF(LEN(INDEX(PlansAndNotes!$G$6:$G$4005,ROW(B3333)-ROW($C$3)))=0,"",INDEX(PlansAndNotes!$G$6:$G$4005,ROW(B3333)-ROW($C$3))),"")</f>
        <v/>
      </c>
      <c r="R3333" s="361" t="str">
        <f>IFERROR(IF(LEN(D3333)&gt;0,IF(LEN(INDEX(AdressBook!$C$6:$C$25,MATCH(D3333,AdressBook!$B$6:$B$25,0),1))=0,"",INDEX(AdressBook!$C$6:$C$25,MATCH(D3333,AdressBook!$B$6:$B$25,0),1)),""),"")</f>
        <v/>
      </c>
      <c r="S3333" s="165">
        <f>IF(LEN(C3333)&gt;0,IFERROR(IF(MATCH(C3333,C3334:$C$4004,0)&gt;0,-1,ROW(S3333)-ROW($S$3)),ROW(S3333)-ROW($S$3)),-1)</f>
        <v>-1</v>
      </c>
      <c r="T3333" s="165">
        <f t="shared" si="355"/>
        <v>0</v>
      </c>
      <c r="U3333" s="165" t="str">
        <f t="shared" si="356"/>
        <v/>
      </c>
      <c r="V3333" s="165" t="str">
        <f>IFERROR(IF(OR(C3333="",S3333&lt;0),"",IF(SUBTOTAL(3,C3333:C3333)=0,-1,SUBTOTAL(3,$C$4:C3333))),"")</f>
        <v/>
      </c>
      <c r="W3333" s="156" t="str">
        <f t="array" ref="W3333">IF(LEN(C3333)&gt;0,IFERROR(IF(MATCH(C3333,$C$3:$C3332,0)&gt;0,N3333-INDEX($N$3:N3332,SUMPRODUCT(MAX(ROW($C$3:$C3332)*(C3333=$C$3:$C3332)))-2,1),""),""),"")</f>
        <v/>
      </c>
      <c r="X3333" s="156">
        <f t="shared" ref="X3333:X3396" ca="1" si="357">IFERROR(IF($X$2="",1,IF(AND(N3333&lt;=TODAY(),N3333+$X$2&gt;=TODAY()),1,0)),"")</f>
        <v>1</v>
      </c>
      <c r="Y3333" s="156">
        <f t="shared" ref="Y3333:Y3396" ca="1" si="358">IFERROR(IF($Y$2="",1,IF(AND(N3333&lt;=TODAY(),N3333+$Y$2&gt;=TODAY()),1,0)),"")</f>
        <v>1</v>
      </c>
    </row>
    <row r="3334" spans="2:25" hidden="1" x14ac:dyDescent="0.25">
      <c r="B3334" s="390" t="str">
        <f>IFERROR(IF(LEN(INDEX(PlansAndNotes!$B$6:$B$2005,ROW(A3334)-ROW($B$3)))=0,"",INDEX(PlansAndNotes!$B$6:$B$2005,ROW(A3334)-ROW($B$3))),"")</f>
        <v/>
      </c>
      <c r="C3334" s="387" t="str">
        <f t="shared" si="353"/>
        <v/>
      </c>
      <c r="D3334" s="361" t="str">
        <f>IFERROR(IF(LEN(C3334)&gt;0,IF(LEN(INDEX(TasksList!$C$6:$C$25,MATCH(C3334,TasksList!$B$6:$B$25,0),1))=0,"",INDEX(TasksList!$C$6:$C$25,MATCH(C3334,TasksList!$B$6:$B$25,0),1)),""),"")</f>
        <v/>
      </c>
      <c r="E3334" s="361" t="str">
        <f>IFERROR(IF(LEN(C3334)&gt;0,IF(LEN(INDEX(TasksList!$F$6:$F$25,MATCH(C3334,TasksList!$B$6:$B$25,0),1))=0,"not set!",INDEX(TasksList!$F$6:$F$25,MATCH(C3334,TasksList!$B$6:$B$25,0),1)),""),"")</f>
        <v/>
      </c>
      <c r="F3334" s="360" t="str">
        <f>IFERROR(IF(LEN(D3334)&gt;0,IF(LEN(INDEX(AdressBook!$D$6:$D$25,MATCH(D3334,AdressBook!$B$6:$B$25,0),1))=0,"",INDEX(AdressBook!$D$6:$D$25,MATCH(D3334,AdressBook!$B$6:$B$25,0),1)),""),"")</f>
        <v/>
      </c>
      <c r="G3334" s="361" t="str">
        <f>IFERROR(IF(LEN(INDEX(PlansAndNotes!$F$6:$F$4005,ROW(B3334)-ROW($C$3)))=0,"",INDEX(PlansAndNotes!$F$6:$F$4005,ROW(B3334)-ROW($C$3))),"")</f>
        <v/>
      </c>
      <c r="H3334" s="361" t="str">
        <f>IFERROR(IF(LEN(C3334)&gt;0,IF(LEN(INDEX(TasksList!$G$6:$G$25,MATCH(C3334,TasksList!$B$6:$B$25,0),1))=0,"",INDEX(TasksList!$G$6:$G$25,MATCH(C3334,TasksList!$B$6:$B$25,0),1)),""),"")</f>
        <v/>
      </c>
      <c r="N3334" s="362" t="str">
        <f>IFERROR(IF(LEN(INDEX(PlansAndNotes!$D$6:$D$4005,ROW(B3334)-ROW($C$3)))=0,"",INDEX(PlansAndNotes!$D$6:$D$4005,ROW(B3334)-ROW($C$3))),"")</f>
        <v/>
      </c>
      <c r="O3334" s="165" t="str">
        <f t="shared" si="354"/>
        <v/>
      </c>
      <c r="P3334" s="363" t="str">
        <f>IFERROR(IF(LEN(INDEX(PlansAndNotes!$E$6:$E$4005,ROW(B3334)-ROW($C$3)))=0,"",INDEX(PlansAndNotes!$E$6:$E$4005,ROW(B3334)-ROW($C$3))),"")</f>
        <v/>
      </c>
      <c r="Q3334" s="363" t="str">
        <f>IFERROR(IF(LEN(INDEX(PlansAndNotes!$G$6:$G$4005,ROW(B3334)-ROW($C$3)))=0,"",INDEX(PlansAndNotes!$G$6:$G$4005,ROW(B3334)-ROW($C$3))),"")</f>
        <v/>
      </c>
      <c r="R3334" s="361" t="str">
        <f>IFERROR(IF(LEN(D3334)&gt;0,IF(LEN(INDEX(AdressBook!$C$6:$C$25,MATCH(D3334,AdressBook!$B$6:$B$25,0),1))=0,"",INDEX(AdressBook!$C$6:$C$25,MATCH(D3334,AdressBook!$B$6:$B$25,0),1)),""),"")</f>
        <v/>
      </c>
      <c r="S3334" s="165">
        <f>IF(LEN(C3334)&gt;0,IFERROR(IF(MATCH(C3334,C3335:$C$4004,0)&gt;0,-1,ROW(S3334)-ROW($S$3)),ROW(S3334)-ROW($S$3)),-1)</f>
        <v>-1</v>
      </c>
      <c r="T3334" s="165">
        <f t="shared" si="355"/>
        <v>0</v>
      </c>
      <c r="U3334" s="165" t="str">
        <f t="shared" si="356"/>
        <v/>
      </c>
      <c r="V3334" s="165" t="str">
        <f>IFERROR(IF(OR(C3334="",S3334&lt;0),"",IF(SUBTOTAL(3,C3334:C3334)=0,-1,SUBTOTAL(3,$C$4:C3334))),"")</f>
        <v/>
      </c>
      <c r="W3334" s="156" t="str">
        <f t="array" ref="W3334">IF(LEN(C3334)&gt;0,IFERROR(IF(MATCH(C3334,$C$3:$C3333,0)&gt;0,N3334-INDEX($N$3:N3333,SUMPRODUCT(MAX(ROW($C$3:$C3333)*(C3334=$C$3:$C3333)))-2,1),""),""),"")</f>
        <v/>
      </c>
      <c r="X3334" s="156">
        <f t="shared" ca="1" si="357"/>
        <v>1</v>
      </c>
      <c r="Y3334" s="156">
        <f t="shared" ca="1" si="358"/>
        <v>1</v>
      </c>
    </row>
    <row r="3335" spans="2:25" hidden="1" x14ac:dyDescent="0.25">
      <c r="B3335" s="390" t="str">
        <f>IFERROR(IF(LEN(INDEX(PlansAndNotes!$B$6:$B$2005,ROW(A3335)-ROW($B$3)))=0,"",INDEX(PlansAndNotes!$B$6:$B$2005,ROW(A3335)-ROW($B$3))),"")</f>
        <v/>
      </c>
      <c r="C3335" s="387" t="str">
        <f t="shared" ref="C3335:C3398" si="359">IF(LEN(B3335)&gt;0,LEFT(B3335,SEARCH(" - ",B3335)-1)*1,"")</f>
        <v/>
      </c>
      <c r="D3335" s="361" t="str">
        <f>IFERROR(IF(LEN(C3335)&gt;0,IF(LEN(INDEX(TasksList!$C$6:$C$25,MATCH(C3335,TasksList!$B$6:$B$25,0),1))=0,"",INDEX(TasksList!$C$6:$C$25,MATCH(C3335,TasksList!$B$6:$B$25,0),1)),""),"")</f>
        <v/>
      </c>
      <c r="E3335" s="361" t="str">
        <f>IFERROR(IF(LEN(C3335)&gt;0,IF(LEN(INDEX(TasksList!$F$6:$F$25,MATCH(C3335,TasksList!$B$6:$B$25,0),1))=0,"not set!",INDEX(TasksList!$F$6:$F$25,MATCH(C3335,TasksList!$B$6:$B$25,0),1)),""),"")</f>
        <v/>
      </c>
      <c r="F3335" s="360" t="str">
        <f>IFERROR(IF(LEN(D3335)&gt;0,IF(LEN(INDEX(AdressBook!$D$6:$D$25,MATCH(D3335,AdressBook!$B$6:$B$25,0),1))=0,"",INDEX(AdressBook!$D$6:$D$25,MATCH(D3335,AdressBook!$B$6:$B$25,0),1)),""),"")</f>
        <v/>
      </c>
      <c r="G3335" s="361" t="str">
        <f>IFERROR(IF(LEN(INDEX(PlansAndNotes!$F$6:$F$4005,ROW(B3335)-ROW($C$3)))=0,"",INDEX(PlansAndNotes!$F$6:$F$4005,ROW(B3335)-ROW($C$3))),"")</f>
        <v/>
      </c>
      <c r="H3335" s="361" t="str">
        <f>IFERROR(IF(LEN(C3335)&gt;0,IF(LEN(INDEX(TasksList!$G$6:$G$25,MATCH(C3335,TasksList!$B$6:$B$25,0),1))=0,"",INDEX(TasksList!$G$6:$G$25,MATCH(C3335,TasksList!$B$6:$B$25,0),1)),""),"")</f>
        <v/>
      </c>
      <c r="N3335" s="362" t="str">
        <f>IFERROR(IF(LEN(INDEX(PlansAndNotes!$D$6:$D$4005,ROW(B3335)-ROW($C$3)))=0,"",INDEX(PlansAndNotes!$D$6:$D$4005,ROW(B3335)-ROW($C$3))),"")</f>
        <v/>
      </c>
      <c r="O3335" s="165" t="str">
        <f t="shared" si="354"/>
        <v/>
      </c>
      <c r="P3335" s="363" t="str">
        <f>IFERROR(IF(LEN(INDEX(PlansAndNotes!$E$6:$E$4005,ROW(B3335)-ROW($C$3)))=0,"",INDEX(PlansAndNotes!$E$6:$E$4005,ROW(B3335)-ROW($C$3))),"")</f>
        <v/>
      </c>
      <c r="Q3335" s="363" t="str">
        <f>IFERROR(IF(LEN(INDEX(PlansAndNotes!$G$6:$G$4005,ROW(B3335)-ROW($C$3)))=0,"",INDEX(PlansAndNotes!$G$6:$G$4005,ROW(B3335)-ROW($C$3))),"")</f>
        <v/>
      </c>
      <c r="R3335" s="361" t="str">
        <f>IFERROR(IF(LEN(D3335)&gt;0,IF(LEN(INDEX(AdressBook!$C$6:$C$25,MATCH(D3335,AdressBook!$B$6:$B$25,0),1))=0,"",INDEX(AdressBook!$C$6:$C$25,MATCH(D3335,AdressBook!$B$6:$B$25,0),1)),""),"")</f>
        <v/>
      </c>
      <c r="S3335" s="165">
        <f>IF(LEN(C3335)&gt;0,IFERROR(IF(MATCH(C3335,C3336:$C$4004,0)&gt;0,-1,ROW(S3335)-ROW($S$3)),ROW(S3335)-ROW($S$3)),-1)</f>
        <v>-1</v>
      </c>
      <c r="T3335" s="165">
        <f t="shared" si="355"/>
        <v>0</v>
      </c>
      <c r="U3335" s="165" t="str">
        <f t="shared" si="356"/>
        <v/>
      </c>
      <c r="V3335" s="165" t="str">
        <f>IFERROR(IF(OR(C3335="",S3335&lt;0),"",IF(SUBTOTAL(3,C3335:C3335)=0,-1,SUBTOTAL(3,$C$4:C3335))),"")</f>
        <v/>
      </c>
      <c r="W3335" s="156" t="str">
        <f t="array" ref="W3335">IF(LEN(C3335)&gt;0,IFERROR(IF(MATCH(C3335,$C$3:$C3334,0)&gt;0,N3335-INDEX($N$3:N3334,SUMPRODUCT(MAX(ROW($C$3:$C3334)*(C3335=$C$3:$C3334)))-2,1),""),""),"")</f>
        <v/>
      </c>
      <c r="X3335" s="156">
        <f t="shared" ca="1" si="357"/>
        <v>1</v>
      </c>
      <c r="Y3335" s="156">
        <f t="shared" ca="1" si="358"/>
        <v>1</v>
      </c>
    </row>
    <row r="3336" spans="2:25" hidden="1" x14ac:dyDescent="0.25">
      <c r="B3336" s="390" t="str">
        <f>IFERROR(IF(LEN(INDEX(PlansAndNotes!$B$6:$B$2005,ROW(A3336)-ROW($B$3)))=0,"",INDEX(PlansAndNotes!$B$6:$B$2005,ROW(A3336)-ROW($B$3))),"")</f>
        <v/>
      </c>
      <c r="C3336" s="387" t="str">
        <f t="shared" si="359"/>
        <v/>
      </c>
      <c r="D3336" s="361" t="str">
        <f>IFERROR(IF(LEN(C3336)&gt;0,IF(LEN(INDEX(TasksList!$C$6:$C$25,MATCH(C3336,TasksList!$B$6:$B$25,0),1))=0,"",INDEX(TasksList!$C$6:$C$25,MATCH(C3336,TasksList!$B$6:$B$25,0),1)),""),"")</f>
        <v/>
      </c>
      <c r="E3336" s="361" t="str">
        <f>IFERROR(IF(LEN(C3336)&gt;0,IF(LEN(INDEX(TasksList!$F$6:$F$25,MATCH(C3336,TasksList!$B$6:$B$25,0),1))=0,"not set!",INDEX(TasksList!$F$6:$F$25,MATCH(C3336,TasksList!$B$6:$B$25,0),1)),""),"")</f>
        <v/>
      </c>
      <c r="F3336" s="360" t="str">
        <f>IFERROR(IF(LEN(D3336)&gt;0,IF(LEN(INDEX(AdressBook!$D$6:$D$25,MATCH(D3336,AdressBook!$B$6:$B$25,0),1))=0,"",INDEX(AdressBook!$D$6:$D$25,MATCH(D3336,AdressBook!$B$6:$B$25,0),1)),""),"")</f>
        <v/>
      </c>
      <c r="G3336" s="361" t="str">
        <f>IFERROR(IF(LEN(INDEX(PlansAndNotes!$F$6:$F$4005,ROW(B3336)-ROW($C$3)))=0,"",INDEX(PlansAndNotes!$F$6:$F$4005,ROW(B3336)-ROW($C$3))),"")</f>
        <v/>
      </c>
      <c r="H3336" s="361" t="str">
        <f>IFERROR(IF(LEN(C3336)&gt;0,IF(LEN(INDEX(TasksList!$G$6:$G$25,MATCH(C3336,TasksList!$B$6:$B$25,0),1))=0,"",INDEX(TasksList!$G$6:$G$25,MATCH(C3336,TasksList!$B$6:$B$25,0),1)),""),"")</f>
        <v/>
      </c>
      <c r="N3336" s="362" t="str">
        <f>IFERROR(IF(LEN(INDEX(PlansAndNotes!$D$6:$D$4005,ROW(B3336)-ROW($C$3)))=0,"",INDEX(PlansAndNotes!$D$6:$D$4005,ROW(B3336)-ROW($C$3))),"")</f>
        <v/>
      </c>
      <c r="O3336" s="165" t="str">
        <f t="shared" si="354"/>
        <v/>
      </c>
      <c r="P3336" s="363" t="str">
        <f>IFERROR(IF(LEN(INDEX(PlansAndNotes!$E$6:$E$4005,ROW(B3336)-ROW($C$3)))=0,"",INDEX(PlansAndNotes!$E$6:$E$4005,ROW(B3336)-ROW($C$3))),"")</f>
        <v/>
      </c>
      <c r="Q3336" s="363" t="str">
        <f>IFERROR(IF(LEN(INDEX(PlansAndNotes!$G$6:$G$4005,ROW(B3336)-ROW($C$3)))=0,"",INDEX(PlansAndNotes!$G$6:$G$4005,ROW(B3336)-ROW($C$3))),"")</f>
        <v/>
      </c>
      <c r="R3336" s="361" t="str">
        <f>IFERROR(IF(LEN(D3336)&gt;0,IF(LEN(INDEX(AdressBook!$C$6:$C$25,MATCH(D3336,AdressBook!$B$6:$B$25,0),1))=0,"",INDEX(AdressBook!$C$6:$C$25,MATCH(D3336,AdressBook!$B$6:$B$25,0),1)),""),"")</f>
        <v/>
      </c>
      <c r="S3336" s="165">
        <f>IF(LEN(C3336)&gt;0,IFERROR(IF(MATCH(C3336,C3337:$C$4004,0)&gt;0,-1,ROW(S3336)-ROW($S$3)),ROW(S3336)-ROW($S$3)),-1)</f>
        <v>-1</v>
      </c>
      <c r="T3336" s="165">
        <f t="shared" si="355"/>
        <v>0</v>
      </c>
      <c r="U3336" s="165" t="str">
        <f t="shared" si="356"/>
        <v/>
      </c>
      <c r="V3336" s="165" t="str">
        <f>IFERROR(IF(OR(C3336="",S3336&lt;0),"",IF(SUBTOTAL(3,C3336:C3336)=0,-1,SUBTOTAL(3,$C$4:C3336))),"")</f>
        <v/>
      </c>
      <c r="W3336" s="156" t="str">
        <f t="array" ref="W3336">IF(LEN(C3336)&gt;0,IFERROR(IF(MATCH(C3336,$C$3:$C3335,0)&gt;0,N3336-INDEX($N$3:N3335,SUMPRODUCT(MAX(ROW($C$3:$C3335)*(C3336=$C$3:$C3335)))-2,1),""),""),"")</f>
        <v/>
      </c>
      <c r="X3336" s="156">
        <f t="shared" ca="1" si="357"/>
        <v>1</v>
      </c>
      <c r="Y3336" s="156">
        <f t="shared" ca="1" si="358"/>
        <v>1</v>
      </c>
    </row>
    <row r="3337" spans="2:25" hidden="1" x14ac:dyDescent="0.25">
      <c r="B3337" s="390" t="str">
        <f>IFERROR(IF(LEN(INDEX(PlansAndNotes!$B$6:$B$2005,ROW(A3337)-ROW($B$3)))=0,"",INDEX(PlansAndNotes!$B$6:$B$2005,ROW(A3337)-ROW($B$3))),"")</f>
        <v/>
      </c>
      <c r="C3337" s="387" t="str">
        <f t="shared" si="359"/>
        <v/>
      </c>
      <c r="D3337" s="361" t="str">
        <f>IFERROR(IF(LEN(C3337)&gt;0,IF(LEN(INDEX(TasksList!$C$6:$C$25,MATCH(C3337,TasksList!$B$6:$B$25,0),1))=0,"",INDEX(TasksList!$C$6:$C$25,MATCH(C3337,TasksList!$B$6:$B$25,0),1)),""),"")</f>
        <v/>
      </c>
      <c r="E3337" s="361" t="str">
        <f>IFERROR(IF(LEN(C3337)&gt;0,IF(LEN(INDEX(TasksList!$F$6:$F$25,MATCH(C3337,TasksList!$B$6:$B$25,0),1))=0,"not set!",INDEX(TasksList!$F$6:$F$25,MATCH(C3337,TasksList!$B$6:$B$25,0),1)),""),"")</f>
        <v/>
      </c>
      <c r="F3337" s="360" t="str">
        <f>IFERROR(IF(LEN(D3337)&gt;0,IF(LEN(INDEX(AdressBook!$D$6:$D$25,MATCH(D3337,AdressBook!$B$6:$B$25,0),1))=0,"",INDEX(AdressBook!$D$6:$D$25,MATCH(D3337,AdressBook!$B$6:$B$25,0),1)),""),"")</f>
        <v/>
      </c>
      <c r="G3337" s="361" t="str">
        <f>IFERROR(IF(LEN(INDEX(PlansAndNotes!$F$6:$F$4005,ROW(B3337)-ROW($C$3)))=0,"",INDEX(PlansAndNotes!$F$6:$F$4005,ROW(B3337)-ROW($C$3))),"")</f>
        <v/>
      </c>
      <c r="H3337" s="361" t="str">
        <f>IFERROR(IF(LEN(C3337)&gt;0,IF(LEN(INDEX(TasksList!$G$6:$G$25,MATCH(C3337,TasksList!$B$6:$B$25,0),1))=0,"",INDEX(TasksList!$G$6:$G$25,MATCH(C3337,TasksList!$B$6:$B$25,0),1)),""),"")</f>
        <v/>
      </c>
      <c r="N3337" s="362" t="str">
        <f>IFERROR(IF(LEN(INDEX(PlansAndNotes!$D$6:$D$4005,ROW(B3337)-ROW($C$3)))=0,"",INDEX(PlansAndNotes!$D$6:$D$4005,ROW(B3337)-ROW($C$3))),"")</f>
        <v/>
      </c>
      <c r="O3337" s="165" t="str">
        <f t="shared" si="354"/>
        <v/>
      </c>
      <c r="P3337" s="363" t="str">
        <f>IFERROR(IF(LEN(INDEX(PlansAndNotes!$E$6:$E$4005,ROW(B3337)-ROW($C$3)))=0,"",INDEX(PlansAndNotes!$E$6:$E$4005,ROW(B3337)-ROW($C$3))),"")</f>
        <v/>
      </c>
      <c r="Q3337" s="363" t="str">
        <f>IFERROR(IF(LEN(INDEX(PlansAndNotes!$G$6:$G$4005,ROW(B3337)-ROW($C$3)))=0,"",INDEX(PlansAndNotes!$G$6:$G$4005,ROW(B3337)-ROW($C$3))),"")</f>
        <v/>
      </c>
      <c r="R3337" s="361" t="str">
        <f>IFERROR(IF(LEN(D3337)&gt;0,IF(LEN(INDEX(AdressBook!$C$6:$C$25,MATCH(D3337,AdressBook!$B$6:$B$25,0),1))=0,"",INDEX(AdressBook!$C$6:$C$25,MATCH(D3337,AdressBook!$B$6:$B$25,0),1)),""),"")</f>
        <v/>
      </c>
      <c r="S3337" s="165">
        <f>IF(LEN(C3337)&gt;0,IFERROR(IF(MATCH(C3337,C3338:$C$4004,0)&gt;0,-1,ROW(S3337)-ROW($S$3)),ROW(S3337)-ROW($S$3)),-1)</f>
        <v>-1</v>
      </c>
      <c r="T3337" s="165">
        <f t="shared" si="355"/>
        <v>0</v>
      </c>
      <c r="U3337" s="165" t="str">
        <f t="shared" si="356"/>
        <v/>
      </c>
      <c r="V3337" s="165" t="str">
        <f>IFERROR(IF(OR(C3337="",S3337&lt;0),"",IF(SUBTOTAL(3,C3337:C3337)=0,-1,SUBTOTAL(3,$C$4:C3337))),"")</f>
        <v/>
      </c>
      <c r="W3337" s="156" t="str">
        <f t="array" ref="W3337">IF(LEN(C3337)&gt;0,IFERROR(IF(MATCH(C3337,$C$3:$C3336,0)&gt;0,N3337-INDEX($N$3:N3336,SUMPRODUCT(MAX(ROW($C$3:$C3336)*(C3337=$C$3:$C3336)))-2,1),""),""),"")</f>
        <v/>
      </c>
      <c r="X3337" s="156">
        <f t="shared" ca="1" si="357"/>
        <v>1</v>
      </c>
      <c r="Y3337" s="156">
        <f t="shared" ca="1" si="358"/>
        <v>1</v>
      </c>
    </row>
    <row r="3338" spans="2:25" hidden="1" x14ac:dyDescent="0.25">
      <c r="B3338" s="390" t="str">
        <f>IFERROR(IF(LEN(INDEX(PlansAndNotes!$B$6:$B$2005,ROW(A3338)-ROW($B$3)))=0,"",INDEX(PlansAndNotes!$B$6:$B$2005,ROW(A3338)-ROW($B$3))),"")</f>
        <v/>
      </c>
      <c r="C3338" s="387" t="str">
        <f t="shared" si="359"/>
        <v/>
      </c>
      <c r="D3338" s="361" t="str">
        <f>IFERROR(IF(LEN(C3338)&gt;0,IF(LEN(INDEX(TasksList!$C$6:$C$25,MATCH(C3338,TasksList!$B$6:$B$25,0),1))=0,"",INDEX(TasksList!$C$6:$C$25,MATCH(C3338,TasksList!$B$6:$B$25,0),1)),""),"")</f>
        <v/>
      </c>
      <c r="E3338" s="361" t="str">
        <f>IFERROR(IF(LEN(C3338)&gt;0,IF(LEN(INDEX(TasksList!$F$6:$F$25,MATCH(C3338,TasksList!$B$6:$B$25,0),1))=0,"not set!",INDEX(TasksList!$F$6:$F$25,MATCH(C3338,TasksList!$B$6:$B$25,0),1)),""),"")</f>
        <v/>
      </c>
      <c r="F3338" s="360" t="str">
        <f>IFERROR(IF(LEN(D3338)&gt;0,IF(LEN(INDEX(AdressBook!$D$6:$D$25,MATCH(D3338,AdressBook!$B$6:$B$25,0),1))=0,"",INDEX(AdressBook!$D$6:$D$25,MATCH(D3338,AdressBook!$B$6:$B$25,0),1)),""),"")</f>
        <v/>
      </c>
      <c r="G3338" s="361" t="str">
        <f>IFERROR(IF(LEN(INDEX(PlansAndNotes!$F$6:$F$4005,ROW(B3338)-ROW($C$3)))=0,"",INDEX(PlansAndNotes!$F$6:$F$4005,ROW(B3338)-ROW($C$3))),"")</f>
        <v/>
      </c>
      <c r="H3338" s="361" t="str">
        <f>IFERROR(IF(LEN(C3338)&gt;0,IF(LEN(INDEX(TasksList!$G$6:$G$25,MATCH(C3338,TasksList!$B$6:$B$25,0),1))=0,"",INDEX(TasksList!$G$6:$G$25,MATCH(C3338,TasksList!$B$6:$B$25,0),1)),""),"")</f>
        <v/>
      </c>
      <c r="N3338" s="362" t="str">
        <f>IFERROR(IF(LEN(INDEX(PlansAndNotes!$D$6:$D$4005,ROW(B3338)-ROW($C$3)))=0,"",INDEX(PlansAndNotes!$D$6:$D$4005,ROW(B3338)-ROW($C$3))),"")</f>
        <v/>
      </c>
      <c r="O3338" s="165" t="str">
        <f t="shared" si="354"/>
        <v/>
      </c>
      <c r="P3338" s="363" t="str">
        <f>IFERROR(IF(LEN(INDEX(PlansAndNotes!$E$6:$E$4005,ROW(B3338)-ROW($C$3)))=0,"",INDEX(PlansAndNotes!$E$6:$E$4005,ROW(B3338)-ROW($C$3))),"")</f>
        <v/>
      </c>
      <c r="Q3338" s="363" t="str">
        <f>IFERROR(IF(LEN(INDEX(PlansAndNotes!$G$6:$G$4005,ROW(B3338)-ROW($C$3)))=0,"",INDEX(PlansAndNotes!$G$6:$G$4005,ROW(B3338)-ROW($C$3))),"")</f>
        <v/>
      </c>
      <c r="R3338" s="361" t="str">
        <f>IFERROR(IF(LEN(D3338)&gt;0,IF(LEN(INDEX(AdressBook!$C$6:$C$25,MATCH(D3338,AdressBook!$B$6:$B$25,0),1))=0,"",INDEX(AdressBook!$C$6:$C$25,MATCH(D3338,AdressBook!$B$6:$B$25,0),1)),""),"")</f>
        <v/>
      </c>
      <c r="S3338" s="165">
        <f>IF(LEN(C3338)&gt;0,IFERROR(IF(MATCH(C3338,C3339:$C$4004,0)&gt;0,-1,ROW(S3338)-ROW($S$3)),ROW(S3338)-ROW($S$3)),-1)</f>
        <v>-1</v>
      </c>
      <c r="T3338" s="165">
        <f t="shared" si="355"/>
        <v>0</v>
      </c>
      <c r="U3338" s="165" t="str">
        <f t="shared" si="356"/>
        <v/>
      </c>
      <c r="V3338" s="165" t="str">
        <f>IFERROR(IF(OR(C3338="",S3338&lt;0),"",IF(SUBTOTAL(3,C3338:C3338)=0,-1,SUBTOTAL(3,$C$4:C3338))),"")</f>
        <v/>
      </c>
      <c r="W3338" s="156" t="str">
        <f t="array" ref="W3338">IF(LEN(C3338)&gt;0,IFERROR(IF(MATCH(C3338,$C$3:$C3337,0)&gt;0,N3338-INDEX($N$3:N3337,SUMPRODUCT(MAX(ROW($C$3:$C3337)*(C3338=$C$3:$C3337)))-2,1),""),""),"")</f>
        <v/>
      </c>
      <c r="X3338" s="156">
        <f t="shared" ca="1" si="357"/>
        <v>1</v>
      </c>
      <c r="Y3338" s="156">
        <f t="shared" ca="1" si="358"/>
        <v>1</v>
      </c>
    </row>
    <row r="3339" spans="2:25" hidden="1" x14ac:dyDescent="0.25">
      <c r="B3339" s="390" t="str">
        <f>IFERROR(IF(LEN(INDEX(PlansAndNotes!$B$6:$B$2005,ROW(A3339)-ROW($B$3)))=0,"",INDEX(PlansAndNotes!$B$6:$B$2005,ROW(A3339)-ROW($B$3))),"")</f>
        <v/>
      </c>
      <c r="C3339" s="387" t="str">
        <f t="shared" si="359"/>
        <v/>
      </c>
      <c r="D3339" s="361" t="str">
        <f>IFERROR(IF(LEN(C3339)&gt;0,IF(LEN(INDEX(TasksList!$C$6:$C$25,MATCH(C3339,TasksList!$B$6:$B$25,0),1))=0,"",INDEX(TasksList!$C$6:$C$25,MATCH(C3339,TasksList!$B$6:$B$25,0),1)),""),"")</f>
        <v/>
      </c>
      <c r="E3339" s="361" t="str">
        <f>IFERROR(IF(LEN(C3339)&gt;0,IF(LEN(INDEX(TasksList!$F$6:$F$25,MATCH(C3339,TasksList!$B$6:$B$25,0),1))=0,"not set!",INDEX(TasksList!$F$6:$F$25,MATCH(C3339,TasksList!$B$6:$B$25,0),1)),""),"")</f>
        <v/>
      </c>
      <c r="F3339" s="360" t="str">
        <f>IFERROR(IF(LEN(D3339)&gt;0,IF(LEN(INDEX(AdressBook!$D$6:$D$25,MATCH(D3339,AdressBook!$B$6:$B$25,0),1))=0,"",INDEX(AdressBook!$D$6:$D$25,MATCH(D3339,AdressBook!$B$6:$B$25,0),1)),""),"")</f>
        <v/>
      </c>
      <c r="G3339" s="361" t="str">
        <f>IFERROR(IF(LEN(INDEX(PlansAndNotes!$F$6:$F$4005,ROW(B3339)-ROW($C$3)))=0,"",INDEX(PlansAndNotes!$F$6:$F$4005,ROW(B3339)-ROW($C$3))),"")</f>
        <v/>
      </c>
      <c r="H3339" s="361" t="str">
        <f>IFERROR(IF(LEN(C3339)&gt;0,IF(LEN(INDEX(TasksList!$G$6:$G$25,MATCH(C3339,TasksList!$B$6:$B$25,0),1))=0,"",INDEX(TasksList!$G$6:$G$25,MATCH(C3339,TasksList!$B$6:$B$25,0),1)),""),"")</f>
        <v/>
      </c>
      <c r="N3339" s="362" t="str">
        <f>IFERROR(IF(LEN(INDEX(PlansAndNotes!$D$6:$D$4005,ROW(B3339)-ROW($C$3)))=0,"",INDEX(PlansAndNotes!$D$6:$D$4005,ROW(B3339)-ROW($C$3))),"")</f>
        <v/>
      </c>
      <c r="O3339" s="165" t="str">
        <f t="shared" si="354"/>
        <v/>
      </c>
      <c r="P3339" s="363" t="str">
        <f>IFERROR(IF(LEN(INDEX(PlansAndNotes!$E$6:$E$4005,ROW(B3339)-ROW($C$3)))=0,"",INDEX(PlansAndNotes!$E$6:$E$4005,ROW(B3339)-ROW($C$3))),"")</f>
        <v/>
      </c>
      <c r="Q3339" s="363" t="str">
        <f>IFERROR(IF(LEN(INDEX(PlansAndNotes!$G$6:$G$4005,ROW(B3339)-ROW($C$3)))=0,"",INDEX(PlansAndNotes!$G$6:$G$4005,ROW(B3339)-ROW($C$3))),"")</f>
        <v/>
      </c>
      <c r="R3339" s="361" t="str">
        <f>IFERROR(IF(LEN(D3339)&gt;0,IF(LEN(INDEX(AdressBook!$C$6:$C$25,MATCH(D3339,AdressBook!$B$6:$B$25,0),1))=0,"",INDEX(AdressBook!$C$6:$C$25,MATCH(D3339,AdressBook!$B$6:$B$25,0),1)),""),"")</f>
        <v/>
      </c>
      <c r="S3339" s="165">
        <f>IF(LEN(C3339)&gt;0,IFERROR(IF(MATCH(C3339,C3340:$C$4004,0)&gt;0,-1,ROW(S3339)-ROW($S$3)),ROW(S3339)-ROW($S$3)),-1)</f>
        <v>-1</v>
      </c>
      <c r="T3339" s="165">
        <f t="shared" si="355"/>
        <v>0</v>
      </c>
      <c r="U3339" s="165" t="str">
        <f t="shared" si="356"/>
        <v/>
      </c>
      <c r="V3339" s="165" t="str">
        <f>IFERROR(IF(OR(C3339="",S3339&lt;0),"",IF(SUBTOTAL(3,C3339:C3339)=0,-1,SUBTOTAL(3,$C$4:C3339))),"")</f>
        <v/>
      </c>
      <c r="W3339" s="156" t="str">
        <f t="array" ref="W3339">IF(LEN(C3339)&gt;0,IFERROR(IF(MATCH(C3339,$C$3:$C3338,0)&gt;0,N3339-INDEX($N$3:N3338,SUMPRODUCT(MAX(ROW($C$3:$C3338)*(C3339=$C$3:$C3338)))-2,1),""),""),"")</f>
        <v/>
      </c>
      <c r="X3339" s="156">
        <f t="shared" ca="1" si="357"/>
        <v>1</v>
      </c>
      <c r="Y3339" s="156">
        <f t="shared" ca="1" si="358"/>
        <v>1</v>
      </c>
    </row>
    <row r="3340" spans="2:25" hidden="1" x14ac:dyDescent="0.25">
      <c r="B3340" s="390" t="str">
        <f>IFERROR(IF(LEN(INDEX(PlansAndNotes!$B$6:$B$2005,ROW(A3340)-ROW($B$3)))=0,"",INDEX(PlansAndNotes!$B$6:$B$2005,ROW(A3340)-ROW($B$3))),"")</f>
        <v/>
      </c>
      <c r="C3340" s="387" t="str">
        <f t="shared" si="359"/>
        <v/>
      </c>
      <c r="D3340" s="361" t="str">
        <f>IFERROR(IF(LEN(C3340)&gt;0,IF(LEN(INDEX(TasksList!$C$6:$C$25,MATCH(C3340,TasksList!$B$6:$B$25,0),1))=0,"",INDEX(TasksList!$C$6:$C$25,MATCH(C3340,TasksList!$B$6:$B$25,0),1)),""),"")</f>
        <v/>
      </c>
      <c r="E3340" s="361" t="str">
        <f>IFERROR(IF(LEN(C3340)&gt;0,IF(LEN(INDEX(TasksList!$F$6:$F$25,MATCH(C3340,TasksList!$B$6:$B$25,0),1))=0,"not set!",INDEX(TasksList!$F$6:$F$25,MATCH(C3340,TasksList!$B$6:$B$25,0),1)),""),"")</f>
        <v/>
      </c>
      <c r="F3340" s="360" t="str">
        <f>IFERROR(IF(LEN(D3340)&gt;0,IF(LEN(INDEX(AdressBook!$D$6:$D$25,MATCH(D3340,AdressBook!$B$6:$B$25,0),1))=0,"",INDEX(AdressBook!$D$6:$D$25,MATCH(D3340,AdressBook!$B$6:$B$25,0),1)),""),"")</f>
        <v/>
      </c>
      <c r="G3340" s="361" t="str">
        <f>IFERROR(IF(LEN(INDEX(PlansAndNotes!$F$6:$F$4005,ROW(B3340)-ROW($C$3)))=0,"",INDEX(PlansAndNotes!$F$6:$F$4005,ROW(B3340)-ROW($C$3))),"")</f>
        <v/>
      </c>
      <c r="H3340" s="361" t="str">
        <f>IFERROR(IF(LEN(C3340)&gt;0,IF(LEN(INDEX(TasksList!$G$6:$G$25,MATCH(C3340,TasksList!$B$6:$B$25,0),1))=0,"",INDEX(TasksList!$G$6:$G$25,MATCH(C3340,TasksList!$B$6:$B$25,0),1)),""),"")</f>
        <v/>
      </c>
      <c r="N3340" s="362" t="str">
        <f>IFERROR(IF(LEN(INDEX(PlansAndNotes!$D$6:$D$4005,ROW(B3340)-ROW($C$3)))=0,"",INDEX(PlansAndNotes!$D$6:$D$4005,ROW(B3340)-ROW($C$3))),"")</f>
        <v/>
      </c>
      <c r="O3340" s="165" t="str">
        <f t="shared" si="354"/>
        <v/>
      </c>
      <c r="P3340" s="363" t="str">
        <f>IFERROR(IF(LEN(INDEX(PlansAndNotes!$E$6:$E$4005,ROW(B3340)-ROW($C$3)))=0,"",INDEX(PlansAndNotes!$E$6:$E$4005,ROW(B3340)-ROW($C$3))),"")</f>
        <v/>
      </c>
      <c r="Q3340" s="363" t="str">
        <f>IFERROR(IF(LEN(INDEX(PlansAndNotes!$G$6:$G$4005,ROW(B3340)-ROW($C$3)))=0,"",INDEX(PlansAndNotes!$G$6:$G$4005,ROW(B3340)-ROW($C$3))),"")</f>
        <v/>
      </c>
      <c r="R3340" s="361" t="str">
        <f>IFERROR(IF(LEN(D3340)&gt;0,IF(LEN(INDEX(AdressBook!$C$6:$C$25,MATCH(D3340,AdressBook!$B$6:$B$25,0),1))=0,"",INDEX(AdressBook!$C$6:$C$25,MATCH(D3340,AdressBook!$B$6:$B$25,0),1)),""),"")</f>
        <v/>
      </c>
      <c r="S3340" s="165">
        <f>IF(LEN(C3340)&gt;0,IFERROR(IF(MATCH(C3340,C3341:$C$4004,0)&gt;0,-1,ROW(S3340)-ROW($S$3)),ROW(S3340)-ROW($S$3)),-1)</f>
        <v>-1</v>
      </c>
      <c r="T3340" s="165">
        <f t="shared" si="355"/>
        <v>0</v>
      </c>
      <c r="U3340" s="165" t="str">
        <f t="shared" si="356"/>
        <v/>
      </c>
      <c r="V3340" s="165" t="str">
        <f>IFERROR(IF(OR(C3340="",S3340&lt;0),"",IF(SUBTOTAL(3,C3340:C3340)=0,-1,SUBTOTAL(3,$C$4:C3340))),"")</f>
        <v/>
      </c>
      <c r="W3340" s="156" t="str">
        <f t="array" ref="W3340">IF(LEN(C3340)&gt;0,IFERROR(IF(MATCH(C3340,$C$3:$C3339,0)&gt;0,N3340-INDEX($N$3:N3339,SUMPRODUCT(MAX(ROW($C$3:$C3339)*(C3340=$C$3:$C3339)))-2,1),""),""),"")</f>
        <v/>
      </c>
      <c r="X3340" s="156">
        <f t="shared" ca="1" si="357"/>
        <v>1</v>
      </c>
      <c r="Y3340" s="156">
        <f t="shared" ca="1" si="358"/>
        <v>1</v>
      </c>
    </row>
    <row r="3341" spans="2:25" hidden="1" x14ac:dyDescent="0.25">
      <c r="B3341" s="390" t="str">
        <f>IFERROR(IF(LEN(INDEX(PlansAndNotes!$B$6:$B$2005,ROW(A3341)-ROW($B$3)))=0,"",INDEX(PlansAndNotes!$B$6:$B$2005,ROW(A3341)-ROW($B$3))),"")</f>
        <v/>
      </c>
      <c r="C3341" s="387" t="str">
        <f t="shared" si="359"/>
        <v/>
      </c>
      <c r="D3341" s="361" t="str">
        <f>IFERROR(IF(LEN(C3341)&gt;0,IF(LEN(INDEX(TasksList!$C$6:$C$25,MATCH(C3341,TasksList!$B$6:$B$25,0),1))=0,"",INDEX(TasksList!$C$6:$C$25,MATCH(C3341,TasksList!$B$6:$B$25,0),1)),""),"")</f>
        <v/>
      </c>
      <c r="E3341" s="361" t="str">
        <f>IFERROR(IF(LEN(C3341)&gt;0,IF(LEN(INDEX(TasksList!$F$6:$F$25,MATCH(C3341,TasksList!$B$6:$B$25,0),1))=0,"not set!",INDEX(TasksList!$F$6:$F$25,MATCH(C3341,TasksList!$B$6:$B$25,0),1)),""),"")</f>
        <v/>
      </c>
      <c r="F3341" s="360" t="str">
        <f>IFERROR(IF(LEN(D3341)&gt;0,IF(LEN(INDEX(AdressBook!$D$6:$D$25,MATCH(D3341,AdressBook!$B$6:$B$25,0),1))=0,"",INDEX(AdressBook!$D$6:$D$25,MATCH(D3341,AdressBook!$B$6:$B$25,0),1)),""),"")</f>
        <v/>
      </c>
      <c r="G3341" s="361" t="str">
        <f>IFERROR(IF(LEN(INDEX(PlansAndNotes!$F$6:$F$4005,ROW(B3341)-ROW($C$3)))=0,"",INDEX(PlansAndNotes!$F$6:$F$4005,ROW(B3341)-ROW($C$3))),"")</f>
        <v/>
      </c>
      <c r="H3341" s="361" t="str">
        <f>IFERROR(IF(LEN(C3341)&gt;0,IF(LEN(INDEX(TasksList!$G$6:$G$25,MATCH(C3341,TasksList!$B$6:$B$25,0),1))=0,"",INDEX(TasksList!$G$6:$G$25,MATCH(C3341,TasksList!$B$6:$B$25,0),1)),""),"")</f>
        <v/>
      </c>
      <c r="N3341" s="362" t="str">
        <f>IFERROR(IF(LEN(INDEX(PlansAndNotes!$D$6:$D$4005,ROW(B3341)-ROW($C$3)))=0,"",INDEX(PlansAndNotes!$D$6:$D$4005,ROW(B3341)-ROW($C$3))),"")</f>
        <v/>
      </c>
      <c r="O3341" s="165" t="str">
        <f t="shared" si="354"/>
        <v/>
      </c>
      <c r="P3341" s="363" t="str">
        <f>IFERROR(IF(LEN(INDEX(PlansAndNotes!$E$6:$E$4005,ROW(B3341)-ROW($C$3)))=0,"",INDEX(PlansAndNotes!$E$6:$E$4005,ROW(B3341)-ROW($C$3))),"")</f>
        <v/>
      </c>
      <c r="Q3341" s="363" t="str">
        <f>IFERROR(IF(LEN(INDEX(PlansAndNotes!$G$6:$G$4005,ROW(B3341)-ROW($C$3)))=0,"",INDEX(PlansAndNotes!$G$6:$G$4005,ROW(B3341)-ROW($C$3))),"")</f>
        <v/>
      </c>
      <c r="R3341" s="361" t="str">
        <f>IFERROR(IF(LEN(D3341)&gt;0,IF(LEN(INDEX(AdressBook!$C$6:$C$25,MATCH(D3341,AdressBook!$B$6:$B$25,0),1))=0,"",INDEX(AdressBook!$C$6:$C$25,MATCH(D3341,AdressBook!$B$6:$B$25,0),1)),""),"")</f>
        <v/>
      </c>
      <c r="S3341" s="165">
        <f>IF(LEN(C3341)&gt;0,IFERROR(IF(MATCH(C3341,C3342:$C$4004,0)&gt;0,-1,ROW(S3341)-ROW($S$3)),ROW(S3341)-ROW($S$3)),-1)</f>
        <v>-1</v>
      </c>
      <c r="T3341" s="165">
        <f t="shared" si="355"/>
        <v>0</v>
      </c>
      <c r="U3341" s="165" t="str">
        <f t="shared" si="356"/>
        <v/>
      </c>
      <c r="V3341" s="165" t="str">
        <f>IFERROR(IF(OR(C3341="",S3341&lt;0),"",IF(SUBTOTAL(3,C3341:C3341)=0,-1,SUBTOTAL(3,$C$4:C3341))),"")</f>
        <v/>
      </c>
      <c r="W3341" s="156" t="str">
        <f t="array" ref="W3341">IF(LEN(C3341)&gt;0,IFERROR(IF(MATCH(C3341,$C$3:$C3340,0)&gt;0,N3341-INDEX($N$3:N3340,SUMPRODUCT(MAX(ROW($C$3:$C3340)*(C3341=$C$3:$C3340)))-2,1),""),""),"")</f>
        <v/>
      </c>
      <c r="X3341" s="156">
        <f t="shared" ca="1" si="357"/>
        <v>1</v>
      </c>
      <c r="Y3341" s="156">
        <f t="shared" ca="1" si="358"/>
        <v>1</v>
      </c>
    </row>
    <row r="3342" spans="2:25" hidden="1" x14ac:dyDescent="0.25">
      <c r="B3342" s="390" t="str">
        <f>IFERROR(IF(LEN(INDEX(PlansAndNotes!$B$6:$B$2005,ROW(A3342)-ROW($B$3)))=0,"",INDEX(PlansAndNotes!$B$6:$B$2005,ROW(A3342)-ROW($B$3))),"")</f>
        <v/>
      </c>
      <c r="C3342" s="387" t="str">
        <f t="shared" si="359"/>
        <v/>
      </c>
      <c r="D3342" s="361" t="str">
        <f>IFERROR(IF(LEN(C3342)&gt;0,IF(LEN(INDEX(TasksList!$C$6:$C$25,MATCH(C3342,TasksList!$B$6:$B$25,0),1))=0,"",INDEX(TasksList!$C$6:$C$25,MATCH(C3342,TasksList!$B$6:$B$25,0),1)),""),"")</f>
        <v/>
      </c>
      <c r="E3342" s="361" t="str">
        <f>IFERROR(IF(LEN(C3342)&gt;0,IF(LEN(INDEX(TasksList!$F$6:$F$25,MATCH(C3342,TasksList!$B$6:$B$25,0),1))=0,"not set!",INDEX(TasksList!$F$6:$F$25,MATCH(C3342,TasksList!$B$6:$B$25,0),1)),""),"")</f>
        <v/>
      </c>
      <c r="F3342" s="360" t="str">
        <f>IFERROR(IF(LEN(D3342)&gt;0,IF(LEN(INDEX(AdressBook!$D$6:$D$25,MATCH(D3342,AdressBook!$B$6:$B$25,0),1))=0,"",INDEX(AdressBook!$D$6:$D$25,MATCH(D3342,AdressBook!$B$6:$B$25,0),1)),""),"")</f>
        <v/>
      </c>
      <c r="G3342" s="361" t="str">
        <f>IFERROR(IF(LEN(INDEX(PlansAndNotes!$F$6:$F$4005,ROW(B3342)-ROW($C$3)))=0,"",INDEX(PlansAndNotes!$F$6:$F$4005,ROW(B3342)-ROW($C$3))),"")</f>
        <v/>
      </c>
      <c r="H3342" s="361" t="str">
        <f>IFERROR(IF(LEN(C3342)&gt;0,IF(LEN(INDEX(TasksList!$G$6:$G$25,MATCH(C3342,TasksList!$B$6:$B$25,0),1))=0,"",INDEX(TasksList!$G$6:$G$25,MATCH(C3342,TasksList!$B$6:$B$25,0),1)),""),"")</f>
        <v/>
      </c>
      <c r="N3342" s="362" t="str">
        <f>IFERROR(IF(LEN(INDEX(PlansAndNotes!$D$6:$D$4005,ROW(B3342)-ROW($C$3)))=0,"",INDEX(PlansAndNotes!$D$6:$D$4005,ROW(B3342)-ROW($C$3))),"")</f>
        <v/>
      </c>
      <c r="O3342" s="165" t="str">
        <f t="shared" si="354"/>
        <v/>
      </c>
      <c r="P3342" s="363" t="str">
        <f>IFERROR(IF(LEN(INDEX(PlansAndNotes!$E$6:$E$4005,ROW(B3342)-ROW($C$3)))=0,"",INDEX(PlansAndNotes!$E$6:$E$4005,ROW(B3342)-ROW($C$3))),"")</f>
        <v/>
      </c>
      <c r="Q3342" s="363" t="str">
        <f>IFERROR(IF(LEN(INDEX(PlansAndNotes!$G$6:$G$4005,ROW(B3342)-ROW($C$3)))=0,"",INDEX(PlansAndNotes!$G$6:$G$4005,ROW(B3342)-ROW($C$3))),"")</f>
        <v/>
      </c>
      <c r="R3342" s="361" t="str">
        <f>IFERROR(IF(LEN(D3342)&gt;0,IF(LEN(INDEX(AdressBook!$C$6:$C$25,MATCH(D3342,AdressBook!$B$6:$B$25,0),1))=0,"",INDEX(AdressBook!$C$6:$C$25,MATCH(D3342,AdressBook!$B$6:$B$25,0),1)),""),"")</f>
        <v/>
      </c>
      <c r="S3342" s="165">
        <f>IF(LEN(C3342)&gt;0,IFERROR(IF(MATCH(C3342,C3343:$C$4004,0)&gt;0,-1,ROW(S3342)-ROW($S$3)),ROW(S3342)-ROW($S$3)),-1)</f>
        <v>-1</v>
      </c>
      <c r="T3342" s="165">
        <f t="shared" si="355"/>
        <v>0</v>
      </c>
      <c r="U3342" s="165" t="str">
        <f t="shared" si="356"/>
        <v/>
      </c>
      <c r="V3342" s="165" t="str">
        <f>IFERROR(IF(OR(C3342="",S3342&lt;0),"",IF(SUBTOTAL(3,C3342:C3342)=0,-1,SUBTOTAL(3,$C$4:C3342))),"")</f>
        <v/>
      </c>
      <c r="W3342" s="156" t="str">
        <f t="array" ref="W3342">IF(LEN(C3342)&gt;0,IFERROR(IF(MATCH(C3342,$C$3:$C3341,0)&gt;0,N3342-INDEX($N$3:N3341,SUMPRODUCT(MAX(ROW($C$3:$C3341)*(C3342=$C$3:$C3341)))-2,1),""),""),"")</f>
        <v/>
      </c>
      <c r="X3342" s="156">
        <f t="shared" ca="1" si="357"/>
        <v>1</v>
      </c>
      <c r="Y3342" s="156">
        <f t="shared" ca="1" si="358"/>
        <v>1</v>
      </c>
    </row>
    <row r="3343" spans="2:25" hidden="1" x14ac:dyDescent="0.25">
      <c r="B3343" s="390" t="str">
        <f>IFERROR(IF(LEN(INDEX(PlansAndNotes!$B$6:$B$2005,ROW(A3343)-ROW($B$3)))=0,"",INDEX(PlansAndNotes!$B$6:$B$2005,ROW(A3343)-ROW($B$3))),"")</f>
        <v/>
      </c>
      <c r="C3343" s="387" t="str">
        <f t="shared" si="359"/>
        <v/>
      </c>
      <c r="D3343" s="361" t="str">
        <f>IFERROR(IF(LEN(C3343)&gt;0,IF(LEN(INDEX(TasksList!$C$6:$C$25,MATCH(C3343,TasksList!$B$6:$B$25,0),1))=0,"",INDEX(TasksList!$C$6:$C$25,MATCH(C3343,TasksList!$B$6:$B$25,0),1)),""),"")</f>
        <v/>
      </c>
      <c r="E3343" s="361" t="str">
        <f>IFERROR(IF(LEN(C3343)&gt;0,IF(LEN(INDEX(TasksList!$F$6:$F$25,MATCH(C3343,TasksList!$B$6:$B$25,0),1))=0,"not set!",INDEX(TasksList!$F$6:$F$25,MATCH(C3343,TasksList!$B$6:$B$25,0),1)),""),"")</f>
        <v/>
      </c>
      <c r="F3343" s="360" t="str">
        <f>IFERROR(IF(LEN(D3343)&gt;0,IF(LEN(INDEX(AdressBook!$D$6:$D$25,MATCH(D3343,AdressBook!$B$6:$B$25,0),1))=0,"",INDEX(AdressBook!$D$6:$D$25,MATCH(D3343,AdressBook!$B$6:$B$25,0),1)),""),"")</f>
        <v/>
      </c>
      <c r="G3343" s="361" t="str">
        <f>IFERROR(IF(LEN(INDEX(PlansAndNotes!$F$6:$F$4005,ROW(B3343)-ROW($C$3)))=0,"",INDEX(PlansAndNotes!$F$6:$F$4005,ROW(B3343)-ROW($C$3))),"")</f>
        <v/>
      </c>
      <c r="H3343" s="361" t="str">
        <f>IFERROR(IF(LEN(C3343)&gt;0,IF(LEN(INDEX(TasksList!$G$6:$G$25,MATCH(C3343,TasksList!$B$6:$B$25,0),1))=0,"",INDEX(TasksList!$G$6:$G$25,MATCH(C3343,TasksList!$B$6:$B$25,0),1)),""),"")</f>
        <v/>
      </c>
      <c r="N3343" s="362" t="str">
        <f>IFERROR(IF(LEN(INDEX(PlansAndNotes!$D$6:$D$4005,ROW(B3343)-ROW($C$3)))=0,"",INDEX(PlansAndNotes!$D$6:$D$4005,ROW(B3343)-ROW($C$3))),"")</f>
        <v/>
      </c>
      <c r="O3343" s="165" t="str">
        <f t="shared" si="354"/>
        <v/>
      </c>
      <c r="P3343" s="363" t="str">
        <f>IFERROR(IF(LEN(INDEX(PlansAndNotes!$E$6:$E$4005,ROW(B3343)-ROW($C$3)))=0,"",INDEX(PlansAndNotes!$E$6:$E$4005,ROW(B3343)-ROW($C$3))),"")</f>
        <v/>
      </c>
      <c r="Q3343" s="363" t="str">
        <f>IFERROR(IF(LEN(INDEX(PlansAndNotes!$G$6:$G$4005,ROW(B3343)-ROW($C$3)))=0,"",INDEX(PlansAndNotes!$G$6:$G$4005,ROW(B3343)-ROW($C$3))),"")</f>
        <v/>
      </c>
      <c r="R3343" s="361" t="str">
        <f>IFERROR(IF(LEN(D3343)&gt;0,IF(LEN(INDEX(AdressBook!$C$6:$C$25,MATCH(D3343,AdressBook!$B$6:$B$25,0),1))=0,"",INDEX(AdressBook!$C$6:$C$25,MATCH(D3343,AdressBook!$B$6:$B$25,0),1)),""),"")</f>
        <v/>
      </c>
      <c r="S3343" s="165">
        <f>IF(LEN(C3343)&gt;0,IFERROR(IF(MATCH(C3343,C3344:$C$4004,0)&gt;0,-1,ROW(S3343)-ROW($S$3)),ROW(S3343)-ROW($S$3)),-1)</f>
        <v>-1</v>
      </c>
      <c r="T3343" s="165">
        <f t="shared" si="355"/>
        <v>0</v>
      </c>
      <c r="U3343" s="165" t="str">
        <f t="shared" si="356"/>
        <v/>
      </c>
      <c r="V3343" s="165" t="str">
        <f>IFERROR(IF(OR(C3343="",S3343&lt;0),"",IF(SUBTOTAL(3,C3343:C3343)=0,-1,SUBTOTAL(3,$C$4:C3343))),"")</f>
        <v/>
      </c>
      <c r="W3343" s="156" t="str">
        <f t="array" ref="W3343">IF(LEN(C3343)&gt;0,IFERROR(IF(MATCH(C3343,$C$3:$C3342,0)&gt;0,N3343-INDEX($N$3:N3342,SUMPRODUCT(MAX(ROW($C$3:$C3342)*(C3343=$C$3:$C3342)))-2,1),""),""),"")</f>
        <v/>
      </c>
      <c r="X3343" s="156">
        <f t="shared" ca="1" si="357"/>
        <v>1</v>
      </c>
      <c r="Y3343" s="156">
        <f t="shared" ca="1" si="358"/>
        <v>1</v>
      </c>
    </row>
    <row r="3344" spans="2:25" hidden="1" x14ac:dyDescent="0.25">
      <c r="B3344" s="390" t="str">
        <f>IFERROR(IF(LEN(INDEX(PlansAndNotes!$B$6:$B$2005,ROW(A3344)-ROW($B$3)))=0,"",INDEX(PlansAndNotes!$B$6:$B$2005,ROW(A3344)-ROW($B$3))),"")</f>
        <v/>
      </c>
      <c r="C3344" s="387" t="str">
        <f t="shared" si="359"/>
        <v/>
      </c>
      <c r="D3344" s="361" t="str">
        <f>IFERROR(IF(LEN(C3344)&gt;0,IF(LEN(INDEX(TasksList!$C$6:$C$25,MATCH(C3344,TasksList!$B$6:$B$25,0),1))=0,"",INDEX(TasksList!$C$6:$C$25,MATCH(C3344,TasksList!$B$6:$B$25,0),1)),""),"")</f>
        <v/>
      </c>
      <c r="E3344" s="361" t="str">
        <f>IFERROR(IF(LEN(C3344)&gt;0,IF(LEN(INDEX(TasksList!$F$6:$F$25,MATCH(C3344,TasksList!$B$6:$B$25,0),1))=0,"not set!",INDEX(TasksList!$F$6:$F$25,MATCH(C3344,TasksList!$B$6:$B$25,0),1)),""),"")</f>
        <v/>
      </c>
      <c r="F3344" s="360" t="str">
        <f>IFERROR(IF(LEN(D3344)&gt;0,IF(LEN(INDEX(AdressBook!$D$6:$D$25,MATCH(D3344,AdressBook!$B$6:$B$25,0),1))=0,"",INDEX(AdressBook!$D$6:$D$25,MATCH(D3344,AdressBook!$B$6:$B$25,0),1)),""),"")</f>
        <v/>
      </c>
      <c r="G3344" s="361" t="str">
        <f>IFERROR(IF(LEN(INDEX(PlansAndNotes!$F$6:$F$4005,ROW(B3344)-ROW($C$3)))=0,"",INDEX(PlansAndNotes!$F$6:$F$4005,ROW(B3344)-ROW($C$3))),"")</f>
        <v/>
      </c>
      <c r="H3344" s="361" t="str">
        <f>IFERROR(IF(LEN(C3344)&gt;0,IF(LEN(INDEX(TasksList!$G$6:$G$25,MATCH(C3344,TasksList!$B$6:$B$25,0),1))=0,"",INDEX(TasksList!$G$6:$G$25,MATCH(C3344,TasksList!$B$6:$B$25,0),1)),""),"")</f>
        <v/>
      </c>
      <c r="N3344" s="362" t="str">
        <f>IFERROR(IF(LEN(INDEX(PlansAndNotes!$D$6:$D$4005,ROW(B3344)-ROW($C$3)))=0,"",INDEX(PlansAndNotes!$D$6:$D$4005,ROW(B3344)-ROW($C$3))),"")</f>
        <v/>
      </c>
      <c r="O3344" s="165" t="str">
        <f t="shared" si="354"/>
        <v/>
      </c>
      <c r="P3344" s="363" t="str">
        <f>IFERROR(IF(LEN(INDEX(PlansAndNotes!$E$6:$E$4005,ROW(B3344)-ROW($C$3)))=0,"",INDEX(PlansAndNotes!$E$6:$E$4005,ROW(B3344)-ROW($C$3))),"")</f>
        <v/>
      </c>
      <c r="Q3344" s="363" t="str">
        <f>IFERROR(IF(LEN(INDEX(PlansAndNotes!$G$6:$G$4005,ROW(B3344)-ROW($C$3)))=0,"",INDEX(PlansAndNotes!$G$6:$G$4005,ROW(B3344)-ROW($C$3))),"")</f>
        <v/>
      </c>
      <c r="R3344" s="361" t="str">
        <f>IFERROR(IF(LEN(D3344)&gt;0,IF(LEN(INDEX(AdressBook!$C$6:$C$25,MATCH(D3344,AdressBook!$B$6:$B$25,0),1))=0,"",INDEX(AdressBook!$C$6:$C$25,MATCH(D3344,AdressBook!$B$6:$B$25,0),1)),""),"")</f>
        <v/>
      </c>
      <c r="S3344" s="165">
        <f>IF(LEN(C3344)&gt;0,IFERROR(IF(MATCH(C3344,C3345:$C$4004,0)&gt;0,-1,ROW(S3344)-ROW($S$3)),ROW(S3344)-ROW($S$3)),-1)</f>
        <v>-1</v>
      </c>
      <c r="T3344" s="165">
        <f t="shared" si="355"/>
        <v>0</v>
      </c>
      <c r="U3344" s="165" t="str">
        <f t="shared" si="356"/>
        <v/>
      </c>
      <c r="V3344" s="165" t="str">
        <f>IFERROR(IF(OR(C3344="",S3344&lt;0),"",IF(SUBTOTAL(3,C3344:C3344)=0,-1,SUBTOTAL(3,$C$4:C3344))),"")</f>
        <v/>
      </c>
      <c r="W3344" s="156" t="str">
        <f t="array" ref="W3344">IF(LEN(C3344)&gt;0,IFERROR(IF(MATCH(C3344,$C$3:$C3343,0)&gt;0,N3344-INDEX($N$3:N3343,SUMPRODUCT(MAX(ROW($C$3:$C3343)*(C3344=$C$3:$C3343)))-2,1),""),""),"")</f>
        <v/>
      </c>
      <c r="X3344" s="156">
        <f t="shared" ca="1" si="357"/>
        <v>1</v>
      </c>
      <c r="Y3344" s="156">
        <f t="shared" ca="1" si="358"/>
        <v>1</v>
      </c>
    </row>
    <row r="3345" spans="2:25" hidden="1" x14ac:dyDescent="0.25">
      <c r="B3345" s="390" t="str">
        <f>IFERROR(IF(LEN(INDEX(PlansAndNotes!$B$6:$B$2005,ROW(A3345)-ROW($B$3)))=0,"",INDEX(PlansAndNotes!$B$6:$B$2005,ROW(A3345)-ROW($B$3))),"")</f>
        <v/>
      </c>
      <c r="C3345" s="387" t="str">
        <f t="shared" si="359"/>
        <v/>
      </c>
      <c r="D3345" s="361" t="str">
        <f>IFERROR(IF(LEN(C3345)&gt;0,IF(LEN(INDEX(TasksList!$C$6:$C$25,MATCH(C3345,TasksList!$B$6:$B$25,0),1))=0,"",INDEX(TasksList!$C$6:$C$25,MATCH(C3345,TasksList!$B$6:$B$25,0),1)),""),"")</f>
        <v/>
      </c>
      <c r="E3345" s="361" t="str">
        <f>IFERROR(IF(LEN(C3345)&gt;0,IF(LEN(INDEX(TasksList!$F$6:$F$25,MATCH(C3345,TasksList!$B$6:$B$25,0),1))=0,"not set!",INDEX(TasksList!$F$6:$F$25,MATCH(C3345,TasksList!$B$6:$B$25,0),1)),""),"")</f>
        <v/>
      </c>
      <c r="F3345" s="360" t="str">
        <f>IFERROR(IF(LEN(D3345)&gt;0,IF(LEN(INDEX(AdressBook!$D$6:$D$25,MATCH(D3345,AdressBook!$B$6:$B$25,0),1))=0,"",INDEX(AdressBook!$D$6:$D$25,MATCH(D3345,AdressBook!$B$6:$B$25,0),1)),""),"")</f>
        <v/>
      </c>
      <c r="G3345" s="361" t="str">
        <f>IFERROR(IF(LEN(INDEX(PlansAndNotes!$F$6:$F$4005,ROW(B3345)-ROW($C$3)))=0,"",INDEX(PlansAndNotes!$F$6:$F$4005,ROW(B3345)-ROW($C$3))),"")</f>
        <v/>
      </c>
      <c r="H3345" s="361" t="str">
        <f>IFERROR(IF(LEN(C3345)&gt;0,IF(LEN(INDEX(TasksList!$G$6:$G$25,MATCH(C3345,TasksList!$B$6:$B$25,0),1))=0,"",INDEX(TasksList!$G$6:$G$25,MATCH(C3345,TasksList!$B$6:$B$25,0),1)),""),"")</f>
        <v/>
      </c>
      <c r="N3345" s="362" t="str">
        <f>IFERROR(IF(LEN(INDEX(PlansAndNotes!$D$6:$D$4005,ROW(B3345)-ROW($C$3)))=0,"",INDEX(PlansAndNotes!$D$6:$D$4005,ROW(B3345)-ROW($C$3))),"")</f>
        <v/>
      </c>
      <c r="O3345" s="165" t="str">
        <f t="shared" si="354"/>
        <v/>
      </c>
      <c r="P3345" s="363" t="str">
        <f>IFERROR(IF(LEN(INDEX(PlansAndNotes!$E$6:$E$4005,ROW(B3345)-ROW($C$3)))=0,"",INDEX(PlansAndNotes!$E$6:$E$4005,ROW(B3345)-ROW($C$3))),"")</f>
        <v/>
      </c>
      <c r="Q3345" s="363" t="str">
        <f>IFERROR(IF(LEN(INDEX(PlansAndNotes!$G$6:$G$4005,ROW(B3345)-ROW($C$3)))=0,"",INDEX(PlansAndNotes!$G$6:$G$4005,ROW(B3345)-ROW($C$3))),"")</f>
        <v/>
      </c>
      <c r="R3345" s="361" t="str">
        <f>IFERROR(IF(LEN(D3345)&gt;0,IF(LEN(INDEX(AdressBook!$C$6:$C$25,MATCH(D3345,AdressBook!$B$6:$B$25,0),1))=0,"",INDEX(AdressBook!$C$6:$C$25,MATCH(D3345,AdressBook!$B$6:$B$25,0),1)),""),"")</f>
        <v/>
      </c>
      <c r="S3345" s="165">
        <f>IF(LEN(C3345)&gt;0,IFERROR(IF(MATCH(C3345,C3346:$C$4004,0)&gt;0,-1,ROW(S3345)-ROW($S$3)),ROW(S3345)-ROW($S$3)),-1)</f>
        <v>-1</v>
      </c>
      <c r="T3345" s="165">
        <f t="shared" si="355"/>
        <v>0</v>
      </c>
      <c r="U3345" s="165" t="str">
        <f t="shared" si="356"/>
        <v/>
      </c>
      <c r="V3345" s="165" t="str">
        <f>IFERROR(IF(OR(C3345="",S3345&lt;0),"",IF(SUBTOTAL(3,C3345:C3345)=0,-1,SUBTOTAL(3,$C$4:C3345))),"")</f>
        <v/>
      </c>
      <c r="W3345" s="156" t="str">
        <f t="array" ref="W3345">IF(LEN(C3345)&gt;0,IFERROR(IF(MATCH(C3345,$C$3:$C3344,0)&gt;0,N3345-INDEX($N$3:N3344,SUMPRODUCT(MAX(ROW($C$3:$C3344)*(C3345=$C$3:$C3344)))-2,1),""),""),"")</f>
        <v/>
      </c>
      <c r="X3345" s="156">
        <f t="shared" ca="1" si="357"/>
        <v>1</v>
      </c>
      <c r="Y3345" s="156">
        <f t="shared" ca="1" si="358"/>
        <v>1</v>
      </c>
    </row>
    <row r="3346" spans="2:25" hidden="1" x14ac:dyDescent="0.25">
      <c r="B3346" s="390" t="str">
        <f>IFERROR(IF(LEN(INDEX(PlansAndNotes!$B$6:$B$2005,ROW(A3346)-ROW($B$3)))=0,"",INDEX(PlansAndNotes!$B$6:$B$2005,ROW(A3346)-ROW($B$3))),"")</f>
        <v/>
      </c>
      <c r="C3346" s="387" t="str">
        <f t="shared" si="359"/>
        <v/>
      </c>
      <c r="D3346" s="361" t="str">
        <f>IFERROR(IF(LEN(C3346)&gt;0,IF(LEN(INDEX(TasksList!$C$6:$C$25,MATCH(C3346,TasksList!$B$6:$B$25,0),1))=0,"",INDEX(TasksList!$C$6:$C$25,MATCH(C3346,TasksList!$B$6:$B$25,0),1)),""),"")</f>
        <v/>
      </c>
      <c r="E3346" s="361" t="str">
        <f>IFERROR(IF(LEN(C3346)&gt;0,IF(LEN(INDEX(TasksList!$F$6:$F$25,MATCH(C3346,TasksList!$B$6:$B$25,0),1))=0,"not set!",INDEX(TasksList!$F$6:$F$25,MATCH(C3346,TasksList!$B$6:$B$25,0),1)),""),"")</f>
        <v/>
      </c>
      <c r="F3346" s="360" t="str">
        <f>IFERROR(IF(LEN(D3346)&gt;0,IF(LEN(INDEX(AdressBook!$D$6:$D$25,MATCH(D3346,AdressBook!$B$6:$B$25,0),1))=0,"",INDEX(AdressBook!$D$6:$D$25,MATCH(D3346,AdressBook!$B$6:$B$25,0),1)),""),"")</f>
        <v/>
      </c>
      <c r="G3346" s="361" t="str">
        <f>IFERROR(IF(LEN(INDEX(PlansAndNotes!$F$6:$F$4005,ROW(B3346)-ROW($C$3)))=0,"",INDEX(PlansAndNotes!$F$6:$F$4005,ROW(B3346)-ROW($C$3))),"")</f>
        <v/>
      </c>
      <c r="H3346" s="361" t="str">
        <f>IFERROR(IF(LEN(C3346)&gt;0,IF(LEN(INDEX(TasksList!$G$6:$G$25,MATCH(C3346,TasksList!$B$6:$B$25,0),1))=0,"",INDEX(TasksList!$G$6:$G$25,MATCH(C3346,TasksList!$B$6:$B$25,0),1)),""),"")</f>
        <v/>
      </c>
      <c r="N3346" s="362" t="str">
        <f>IFERROR(IF(LEN(INDEX(PlansAndNotes!$D$6:$D$4005,ROW(B3346)-ROW($C$3)))=0,"",INDEX(PlansAndNotes!$D$6:$D$4005,ROW(B3346)-ROW($C$3))),"")</f>
        <v/>
      </c>
      <c r="O3346" s="165" t="str">
        <f t="shared" si="354"/>
        <v/>
      </c>
      <c r="P3346" s="363" t="str">
        <f>IFERROR(IF(LEN(INDEX(PlansAndNotes!$E$6:$E$4005,ROW(B3346)-ROW($C$3)))=0,"",INDEX(PlansAndNotes!$E$6:$E$4005,ROW(B3346)-ROW($C$3))),"")</f>
        <v/>
      </c>
      <c r="Q3346" s="363" t="str">
        <f>IFERROR(IF(LEN(INDEX(PlansAndNotes!$G$6:$G$4005,ROW(B3346)-ROW($C$3)))=0,"",INDEX(PlansAndNotes!$G$6:$G$4005,ROW(B3346)-ROW($C$3))),"")</f>
        <v/>
      </c>
      <c r="R3346" s="361" t="str">
        <f>IFERROR(IF(LEN(D3346)&gt;0,IF(LEN(INDEX(AdressBook!$C$6:$C$25,MATCH(D3346,AdressBook!$B$6:$B$25,0),1))=0,"",INDEX(AdressBook!$C$6:$C$25,MATCH(D3346,AdressBook!$B$6:$B$25,0),1)),""),"")</f>
        <v/>
      </c>
      <c r="S3346" s="165">
        <f>IF(LEN(C3346)&gt;0,IFERROR(IF(MATCH(C3346,C3347:$C$4004,0)&gt;0,-1,ROW(S3346)-ROW($S$3)),ROW(S3346)-ROW($S$3)),-1)</f>
        <v>-1</v>
      </c>
      <c r="T3346" s="165">
        <f t="shared" si="355"/>
        <v>0</v>
      </c>
      <c r="U3346" s="165" t="str">
        <f t="shared" si="356"/>
        <v/>
      </c>
      <c r="V3346" s="165" t="str">
        <f>IFERROR(IF(OR(C3346="",S3346&lt;0),"",IF(SUBTOTAL(3,C3346:C3346)=0,-1,SUBTOTAL(3,$C$4:C3346))),"")</f>
        <v/>
      </c>
      <c r="W3346" s="156" t="str">
        <f t="array" ref="W3346">IF(LEN(C3346)&gt;0,IFERROR(IF(MATCH(C3346,$C$3:$C3345,0)&gt;0,N3346-INDEX($N$3:N3345,SUMPRODUCT(MAX(ROW($C$3:$C3345)*(C3346=$C$3:$C3345)))-2,1),""),""),"")</f>
        <v/>
      </c>
      <c r="X3346" s="156">
        <f t="shared" ca="1" si="357"/>
        <v>1</v>
      </c>
      <c r="Y3346" s="156">
        <f t="shared" ca="1" si="358"/>
        <v>1</v>
      </c>
    </row>
    <row r="3347" spans="2:25" hidden="1" x14ac:dyDescent="0.25">
      <c r="B3347" s="390" t="str">
        <f>IFERROR(IF(LEN(INDEX(PlansAndNotes!$B$6:$B$2005,ROW(A3347)-ROW($B$3)))=0,"",INDEX(PlansAndNotes!$B$6:$B$2005,ROW(A3347)-ROW($B$3))),"")</f>
        <v/>
      </c>
      <c r="C3347" s="387" t="str">
        <f t="shared" si="359"/>
        <v/>
      </c>
      <c r="D3347" s="361" t="str">
        <f>IFERROR(IF(LEN(C3347)&gt;0,IF(LEN(INDEX(TasksList!$C$6:$C$25,MATCH(C3347,TasksList!$B$6:$B$25,0),1))=0,"",INDEX(TasksList!$C$6:$C$25,MATCH(C3347,TasksList!$B$6:$B$25,0),1)),""),"")</f>
        <v/>
      </c>
      <c r="E3347" s="361" t="str">
        <f>IFERROR(IF(LEN(C3347)&gt;0,IF(LEN(INDEX(TasksList!$F$6:$F$25,MATCH(C3347,TasksList!$B$6:$B$25,0),1))=0,"not set!",INDEX(TasksList!$F$6:$F$25,MATCH(C3347,TasksList!$B$6:$B$25,0),1)),""),"")</f>
        <v/>
      </c>
      <c r="F3347" s="360" t="str">
        <f>IFERROR(IF(LEN(D3347)&gt;0,IF(LEN(INDEX(AdressBook!$D$6:$D$25,MATCH(D3347,AdressBook!$B$6:$B$25,0),1))=0,"",INDEX(AdressBook!$D$6:$D$25,MATCH(D3347,AdressBook!$B$6:$B$25,0),1)),""),"")</f>
        <v/>
      </c>
      <c r="G3347" s="361" t="str">
        <f>IFERROR(IF(LEN(INDEX(PlansAndNotes!$F$6:$F$4005,ROW(B3347)-ROW($C$3)))=0,"",INDEX(PlansAndNotes!$F$6:$F$4005,ROW(B3347)-ROW($C$3))),"")</f>
        <v/>
      </c>
      <c r="H3347" s="361" t="str">
        <f>IFERROR(IF(LEN(C3347)&gt;0,IF(LEN(INDEX(TasksList!$G$6:$G$25,MATCH(C3347,TasksList!$B$6:$B$25,0),1))=0,"",INDEX(TasksList!$G$6:$G$25,MATCH(C3347,TasksList!$B$6:$B$25,0),1)),""),"")</f>
        <v/>
      </c>
      <c r="N3347" s="362" t="str">
        <f>IFERROR(IF(LEN(INDEX(PlansAndNotes!$D$6:$D$4005,ROW(B3347)-ROW($C$3)))=0,"",INDEX(PlansAndNotes!$D$6:$D$4005,ROW(B3347)-ROW($C$3))),"")</f>
        <v/>
      </c>
      <c r="O3347" s="165" t="str">
        <f t="shared" si="354"/>
        <v/>
      </c>
      <c r="P3347" s="363" t="str">
        <f>IFERROR(IF(LEN(INDEX(PlansAndNotes!$E$6:$E$4005,ROW(B3347)-ROW($C$3)))=0,"",INDEX(PlansAndNotes!$E$6:$E$4005,ROW(B3347)-ROW($C$3))),"")</f>
        <v/>
      </c>
      <c r="Q3347" s="363" t="str">
        <f>IFERROR(IF(LEN(INDEX(PlansAndNotes!$G$6:$G$4005,ROW(B3347)-ROW($C$3)))=0,"",INDEX(PlansAndNotes!$G$6:$G$4005,ROW(B3347)-ROW($C$3))),"")</f>
        <v/>
      </c>
      <c r="R3347" s="361" t="str">
        <f>IFERROR(IF(LEN(D3347)&gt;0,IF(LEN(INDEX(AdressBook!$C$6:$C$25,MATCH(D3347,AdressBook!$B$6:$B$25,0),1))=0,"",INDEX(AdressBook!$C$6:$C$25,MATCH(D3347,AdressBook!$B$6:$B$25,0),1)),""),"")</f>
        <v/>
      </c>
      <c r="S3347" s="165">
        <f>IF(LEN(C3347)&gt;0,IFERROR(IF(MATCH(C3347,C3348:$C$4004,0)&gt;0,-1,ROW(S3347)-ROW($S$3)),ROW(S3347)-ROW($S$3)),-1)</f>
        <v>-1</v>
      </c>
      <c r="T3347" s="165">
        <f t="shared" si="355"/>
        <v>0</v>
      </c>
      <c r="U3347" s="165" t="str">
        <f t="shared" si="356"/>
        <v/>
      </c>
      <c r="V3347" s="165" t="str">
        <f>IFERROR(IF(OR(C3347="",S3347&lt;0),"",IF(SUBTOTAL(3,C3347:C3347)=0,-1,SUBTOTAL(3,$C$4:C3347))),"")</f>
        <v/>
      </c>
      <c r="W3347" s="156" t="str">
        <f t="array" ref="W3347">IF(LEN(C3347)&gt;0,IFERROR(IF(MATCH(C3347,$C$3:$C3346,0)&gt;0,N3347-INDEX($N$3:N3346,SUMPRODUCT(MAX(ROW($C$3:$C3346)*(C3347=$C$3:$C3346)))-2,1),""),""),"")</f>
        <v/>
      </c>
      <c r="X3347" s="156">
        <f t="shared" ca="1" si="357"/>
        <v>1</v>
      </c>
      <c r="Y3347" s="156">
        <f t="shared" ca="1" si="358"/>
        <v>1</v>
      </c>
    </row>
    <row r="3348" spans="2:25" hidden="1" x14ac:dyDescent="0.25">
      <c r="B3348" s="390" t="str">
        <f>IFERROR(IF(LEN(INDEX(PlansAndNotes!$B$6:$B$2005,ROW(A3348)-ROW($B$3)))=0,"",INDEX(PlansAndNotes!$B$6:$B$2005,ROW(A3348)-ROW($B$3))),"")</f>
        <v/>
      </c>
      <c r="C3348" s="387" t="str">
        <f t="shared" si="359"/>
        <v/>
      </c>
      <c r="D3348" s="361" t="str">
        <f>IFERROR(IF(LEN(C3348)&gt;0,IF(LEN(INDEX(TasksList!$C$6:$C$25,MATCH(C3348,TasksList!$B$6:$B$25,0),1))=0,"",INDEX(TasksList!$C$6:$C$25,MATCH(C3348,TasksList!$B$6:$B$25,0),1)),""),"")</f>
        <v/>
      </c>
      <c r="E3348" s="361" t="str">
        <f>IFERROR(IF(LEN(C3348)&gt;0,IF(LEN(INDEX(TasksList!$F$6:$F$25,MATCH(C3348,TasksList!$B$6:$B$25,0),1))=0,"not set!",INDEX(TasksList!$F$6:$F$25,MATCH(C3348,TasksList!$B$6:$B$25,0),1)),""),"")</f>
        <v/>
      </c>
      <c r="F3348" s="360" t="str">
        <f>IFERROR(IF(LEN(D3348)&gt;0,IF(LEN(INDEX(AdressBook!$D$6:$D$25,MATCH(D3348,AdressBook!$B$6:$B$25,0),1))=0,"",INDEX(AdressBook!$D$6:$D$25,MATCH(D3348,AdressBook!$B$6:$B$25,0),1)),""),"")</f>
        <v/>
      </c>
      <c r="G3348" s="361" t="str">
        <f>IFERROR(IF(LEN(INDEX(PlansAndNotes!$F$6:$F$4005,ROW(B3348)-ROW($C$3)))=0,"",INDEX(PlansAndNotes!$F$6:$F$4005,ROW(B3348)-ROW($C$3))),"")</f>
        <v/>
      </c>
      <c r="H3348" s="361" t="str">
        <f>IFERROR(IF(LEN(C3348)&gt;0,IF(LEN(INDEX(TasksList!$G$6:$G$25,MATCH(C3348,TasksList!$B$6:$B$25,0),1))=0,"",INDEX(TasksList!$G$6:$G$25,MATCH(C3348,TasksList!$B$6:$B$25,0),1)),""),"")</f>
        <v/>
      </c>
      <c r="N3348" s="362" t="str">
        <f>IFERROR(IF(LEN(INDEX(PlansAndNotes!$D$6:$D$4005,ROW(B3348)-ROW($C$3)))=0,"",INDEX(PlansAndNotes!$D$6:$D$4005,ROW(B3348)-ROW($C$3))),"")</f>
        <v/>
      </c>
      <c r="O3348" s="165" t="str">
        <f t="shared" si="354"/>
        <v/>
      </c>
      <c r="P3348" s="363" t="str">
        <f>IFERROR(IF(LEN(INDEX(PlansAndNotes!$E$6:$E$4005,ROW(B3348)-ROW($C$3)))=0,"",INDEX(PlansAndNotes!$E$6:$E$4005,ROW(B3348)-ROW($C$3))),"")</f>
        <v/>
      </c>
      <c r="Q3348" s="363" t="str">
        <f>IFERROR(IF(LEN(INDEX(PlansAndNotes!$G$6:$G$4005,ROW(B3348)-ROW($C$3)))=0,"",INDEX(PlansAndNotes!$G$6:$G$4005,ROW(B3348)-ROW($C$3))),"")</f>
        <v/>
      </c>
      <c r="R3348" s="361" t="str">
        <f>IFERROR(IF(LEN(D3348)&gt;0,IF(LEN(INDEX(AdressBook!$C$6:$C$25,MATCH(D3348,AdressBook!$B$6:$B$25,0),1))=0,"",INDEX(AdressBook!$C$6:$C$25,MATCH(D3348,AdressBook!$B$6:$B$25,0),1)),""),"")</f>
        <v/>
      </c>
      <c r="S3348" s="165">
        <f>IF(LEN(C3348)&gt;0,IFERROR(IF(MATCH(C3348,C3349:$C$4004,0)&gt;0,-1,ROW(S3348)-ROW($S$3)),ROW(S3348)-ROW($S$3)),-1)</f>
        <v>-1</v>
      </c>
      <c r="T3348" s="165">
        <f t="shared" si="355"/>
        <v>0</v>
      </c>
      <c r="U3348" s="165" t="str">
        <f t="shared" si="356"/>
        <v/>
      </c>
      <c r="V3348" s="165" t="str">
        <f>IFERROR(IF(OR(C3348="",S3348&lt;0),"",IF(SUBTOTAL(3,C3348:C3348)=0,-1,SUBTOTAL(3,$C$4:C3348))),"")</f>
        <v/>
      </c>
      <c r="W3348" s="156" t="str">
        <f t="array" ref="W3348">IF(LEN(C3348)&gt;0,IFERROR(IF(MATCH(C3348,$C$3:$C3347,0)&gt;0,N3348-INDEX($N$3:N3347,SUMPRODUCT(MAX(ROW($C$3:$C3347)*(C3348=$C$3:$C3347)))-2,1),""),""),"")</f>
        <v/>
      </c>
      <c r="X3348" s="156">
        <f t="shared" ca="1" si="357"/>
        <v>1</v>
      </c>
      <c r="Y3348" s="156">
        <f t="shared" ca="1" si="358"/>
        <v>1</v>
      </c>
    </row>
    <row r="3349" spans="2:25" hidden="1" x14ac:dyDescent="0.25">
      <c r="B3349" s="390" t="str">
        <f>IFERROR(IF(LEN(INDEX(PlansAndNotes!$B$6:$B$2005,ROW(A3349)-ROW($B$3)))=0,"",INDEX(PlansAndNotes!$B$6:$B$2005,ROW(A3349)-ROW($B$3))),"")</f>
        <v/>
      </c>
      <c r="C3349" s="387" t="str">
        <f t="shared" si="359"/>
        <v/>
      </c>
      <c r="D3349" s="361" t="str">
        <f>IFERROR(IF(LEN(C3349)&gt;0,IF(LEN(INDEX(TasksList!$C$6:$C$25,MATCH(C3349,TasksList!$B$6:$B$25,0),1))=0,"",INDEX(TasksList!$C$6:$C$25,MATCH(C3349,TasksList!$B$6:$B$25,0),1)),""),"")</f>
        <v/>
      </c>
      <c r="E3349" s="361" t="str">
        <f>IFERROR(IF(LEN(C3349)&gt;0,IF(LEN(INDEX(TasksList!$F$6:$F$25,MATCH(C3349,TasksList!$B$6:$B$25,0),1))=0,"not set!",INDEX(TasksList!$F$6:$F$25,MATCH(C3349,TasksList!$B$6:$B$25,0),1)),""),"")</f>
        <v/>
      </c>
      <c r="F3349" s="360" t="str">
        <f>IFERROR(IF(LEN(D3349)&gt;0,IF(LEN(INDEX(AdressBook!$D$6:$D$25,MATCH(D3349,AdressBook!$B$6:$B$25,0),1))=0,"",INDEX(AdressBook!$D$6:$D$25,MATCH(D3349,AdressBook!$B$6:$B$25,0),1)),""),"")</f>
        <v/>
      </c>
      <c r="G3349" s="361" t="str">
        <f>IFERROR(IF(LEN(INDEX(PlansAndNotes!$F$6:$F$4005,ROW(B3349)-ROW($C$3)))=0,"",INDEX(PlansAndNotes!$F$6:$F$4005,ROW(B3349)-ROW($C$3))),"")</f>
        <v/>
      </c>
      <c r="H3349" s="361" t="str">
        <f>IFERROR(IF(LEN(C3349)&gt;0,IF(LEN(INDEX(TasksList!$G$6:$G$25,MATCH(C3349,TasksList!$B$6:$B$25,0),1))=0,"",INDEX(TasksList!$G$6:$G$25,MATCH(C3349,TasksList!$B$6:$B$25,0),1)),""),"")</f>
        <v/>
      </c>
      <c r="N3349" s="362" t="str">
        <f>IFERROR(IF(LEN(INDEX(PlansAndNotes!$D$6:$D$4005,ROW(B3349)-ROW($C$3)))=0,"",INDEX(PlansAndNotes!$D$6:$D$4005,ROW(B3349)-ROW($C$3))),"")</f>
        <v/>
      </c>
      <c r="O3349" s="165" t="str">
        <f t="shared" si="354"/>
        <v/>
      </c>
      <c r="P3349" s="363" t="str">
        <f>IFERROR(IF(LEN(INDEX(PlansAndNotes!$E$6:$E$4005,ROW(B3349)-ROW($C$3)))=0,"",INDEX(PlansAndNotes!$E$6:$E$4005,ROW(B3349)-ROW($C$3))),"")</f>
        <v/>
      </c>
      <c r="Q3349" s="363" t="str">
        <f>IFERROR(IF(LEN(INDEX(PlansAndNotes!$G$6:$G$4005,ROW(B3349)-ROW($C$3)))=0,"",INDEX(PlansAndNotes!$G$6:$G$4005,ROW(B3349)-ROW($C$3))),"")</f>
        <v/>
      </c>
      <c r="R3349" s="361" t="str">
        <f>IFERROR(IF(LEN(D3349)&gt;0,IF(LEN(INDEX(AdressBook!$C$6:$C$25,MATCH(D3349,AdressBook!$B$6:$B$25,0),1))=0,"",INDEX(AdressBook!$C$6:$C$25,MATCH(D3349,AdressBook!$B$6:$B$25,0),1)),""),"")</f>
        <v/>
      </c>
      <c r="S3349" s="165">
        <f>IF(LEN(C3349)&gt;0,IFERROR(IF(MATCH(C3349,C3350:$C$4004,0)&gt;0,-1,ROW(S3349)-ROW($S$3)),ROW(S3349)-ROW($S$3)),-1)</f>
        <v>-1</v>
      </c>
      <c r="T3349" s="165">
        <f t="shared" si="355"/>
        <v>0</v>
      </c>
      <c r="U3349" s="165" t="str">
        <f t="shared" si="356"/>
        <v/>
      </c>
      <c r="V3349" s="165" t="str">
        <f>IFERROR(IF(OR(C3349="",S3349&lt;0),"",IF(SUBTOTAL(3,C3349:C3349)=0,-1,SUBTOTAL(3,$C$4:C3349))),"")</f>
        <v/>
      </c>
      <c r="W3349" s="156" t="str">
        <f t="array" ref="W3349">IF(LEN(C3349)&gt;0,IFERROR(IF(MATCH(C3349,$C$3:$C3348,0)&gt;0,N3349-INDEX($N$3:N3348,SUMPRODUCT(MAX(ROW($C$3:$C3348)*(C3349=$C$3:$C3348)))-2,1),""),""),"")</f>
        <v/>
      </c>
      <c r="X3349" s="156">
        <f t="shared" ca="1" si="357"/>
        <v>1</v>
      </c>
      <c r="Y3349" s="156">
        <f t="shared" ca="1" si="358"/>
        <v>1</v>
      </c>
    </row>
    <row r="3350" spans="2:25" hidden="1" x14ac:dyDescent="0.25">
      <c r="B3350" s="390" t="str">
        <f>IFERROR(IF(LEN(INDEX(PlansAndNotes!$B$6:$B$2005,ROW(A3350)-ROW($B$3)))=0,"",INDEX(PlansAndNotes!$B$6:$B$2005,ROW(A3350)-ROW($B$3))),"")</f>
        <v/>
      </c>
      <c r="C3350" s="387" t="str">
        <f t="shared" si="359"/>
        <v/>
      </c>
      <c r="D3350" s="361" t="str">
        <f>IFERROR(IF(LEN(C3350)&gt;0,IF(LEN(INDEX(TasksList!$C$6:$C$25,MATCH(C3350,TasksList!$B$6:$B$25,0),1))=0,"",INDEX(TasksList!$C$6:$C$25,MATCH(C3350,TasksList!$B$6:$B$25,0),1)),""),"")</f>
        <v/>
      </c>
      <c r="E3350" s="361" t="str">
        <f>IFERROR(IF(LEN(C3350)&gt;0,IF(LEN(INDEX(TasksList!$F$6:$F$25,MATCH(C3350,TasksList!$B$6:$B$25,0),1))=0,"not set!",INDEX(TasksList!$F$6:$F$25,MATCH(C3350,TasksList!$B$6:$B$25,0),1)),""),"")</f>
        <v/>
      </c>
      <c r="F3350" s="360" t="str">
        <f>IFERROR(IF(LEN(D3350)&gt;0,IF(LEN(INDEX(AdressBook!$D$6:$D$25,MATCH(D3350,AdressBook!$B$6:$B$25,0),1))=0,"",INDEX(AdressBook!$D$6:$D$25,MATCH(D3350,AdressBook!$B$6:$B$25,0),1)),""),"")</f>
        <v/>
      </c>
      <c r="G3350" s="361" t="str">
        <f>IFERROR(IF(LEN(INDEX(PlansAndNotes!$F$6:$F$4005,ROW(B3350)-ROW($C$3)))=0,"",INDEX(PlansAndNotes!$F$6:$F$4005,ROW(B3350)-ROW($C$3))),"")</f>
        <v/>
      </c>
      <c r="H3350" s="361" t="str">
        <f>IFERROR(IF(LEN(C3350)&gt;0,IF(LEN(INDEX(TasksList!$G$6:$G$25,MATCH(C3350,TasksList!$B$6:$B$25,0),1))=0,"",INDEX(TasksList!$G$6:$G$25,MATCH(C3350,TasksList!$B$6:$B$25,0),1)),""),"")</f>
        <v/>
      </c>
      <c r="N3350" s="362" t="str">
        <f>IFERROR(IF(LEN(INDEX(PlansAndNotes!$D$6:$D$4005,ROW(B3350)-ROW($C$3)))=0,"",INDEX(PlansAndNotes!$D$6:$D$4005,ROW(B3350)-ROW($C$3))),"")</f>
        <v/>
      </c>
      <c r="O3350" s="165" t="str">
        <f t="shared" si="354"/>
        <v/>
      </c>
      <c r="P3350" s="363" t="str">
        <f>IFERROR(IF(LEN(INDEX(PlansAndNotes!$E$6:$E$4005,ROW(B3350)-ROW($C$3)))=0,"",INDEX(PlansAndNotes!$E$6:$E$4005,ROW(B3350)-ROW($C$3))),"")</f>
        <v/>
      </c>
      <c r="Q3350" s="363" t="str">
        <f>IFERROR(IF(LEN(INDEX(PlansAndNotes!$G$6:$G$4005,ROW(B3350)-ROW($C$3)))=0,"",INDEX(PlansAndNotes!$G$6:$G$4005,ROW(B3350)-ROW($C$3))),"")</f>
        <v/>
      </c>
      <c r="R3350" s="361" t="str">
        <f>IFERROR(IF(LEN(D3350)&gt;0,IF(LEN(INDEX(AdressBook!$C$6:$C$25,MATCH(D3350,AdressBook!$B$6:$B$25,0),1))=0,"",INDEX(AdressBook!$C$6:$C$25,MATCH(D3350,AdressBook!$B$6:$B$25,0),1)),""),"")</f>
        <v/>
      </c>
      <c r="S3350" s="165">
        <f>IF(LEN(C3350)&gt;0,IFERROR(IF(MATCH(C3350,C3351:$C$4004,0)&gt;0,-1,ROW(S3350)-ROW($S$3)),ROW(S3350)-ROW($S$3)),-1)</f>
        <v>-1</v>
      </c>
      <c r="T3350" s="165">
        <f t="shared" si="355"/>
        <v>0</v>
      </c>
      <c r="U3350" s="165" t="str">
        <f t="shared" si="356"/>
        <v/>
      </c>
      <c r="V3350" s="165" t="str">
        <f>IFERROR(IF(OR(C3350="",S3350&lt;0),"",IF(SUBTOTAL(3,C3350:C3350)=0,-1,SUBTOTAL(3,$C$4:C3350))),"")</f>
        <v/>
      </c>
      <c r="W3350" s="156" t="str">
        <f t="array" ref="W3350">IF(LEN(C3350)&gt;0,IFERROR(IF(MATCH(C3350,$C$3:$C3349,0)&gt;0,N3350-INDEX($N$3:N3349,SUMPRODUCT(MAX(ROW($C$3:$C3349)*(C3350=$C$3:$C3349)))-2,1),""),""),"")</f>
        <v/>
      </c>
      <c r="X3350" s="156">
        <f t="shared" ca="1" si="357"/>
        <v>1</v>
      </c>
      <c r="Y3350" s="156">
        <f t="shared" ca="1" si="358"/>
        <v>1</v>
      </c>
    </row>
    <row r="3351" spans="2:25" hidden="1" x14ac:dyDescent="0.25">
      <c r="B3351" s="390" t="str">
        <f>IFERROR(IF(LEN(INDEX(PlansAndNotes!$B$6:$B$2005,ROW(A3351)-ROW($B$3)))=0,"",INDEX(PlansAndNotes!$B$6:$B$2005,ROW(A3351)-ROW($B$3))),"")</f>
        <v/>
      </c>
      <c r="C3351" s="387" t="str">
        <f t="shared" si="359"/>
        <v/>
      </c>
      <c r="D3351" s="361" t="str">
        <f>IFERROR(IF(LEN(C3351)&gt;0,IF(LEN(INDEX(TasksList!$C$6:$C$25,MATCH(C3351,TasksList!$B$6:$B$25,0),1))=0,"",INDEX(TasksList!$C$6:$C$25,MATCH(C3351,TasksList!$B$6:$B$25,0),1)),""),"")</f>
        <v/>
      </c>
      <c r="E3351" s="361" t="str">
        <f>IFERROR(IF(LEN(C3351)&gt;0,IF(LEN(INDEX(TasksList!$F$6:$F$25,MATCH(C3351,TasksList!$B$6:$B$25,0),1))=0,"not set!",INDEX(TasksList!$F$6:$F$25,MATCH(C3351,TasksList!$B$6:$B$25,0),1)),""),"")</f>
        <v/>
      </c>
      <c r="F3351" s="360" t="str">
        <f>IFERROR(IF(LEN(D3351)&gt;0,IF(LEN(INDEX(AdressBook!$D$6:$D$25,MATCH(D3351,AdressBook!$B$6:$B$25,0),1))=0,"",INDEX(AdressBook!$D$6:$D$25,MATCH(D3351,AdressBook!$B$6:$B$25,0),1)),""),"")</f>
        <v/>
      </c>
      <c r="G3351" s="361" t="str">
        <f>IFERROR(IF(LEN(INDEX(PlansAndNotes!$F$6:$F$4005,ROW(B3351)-ROW($C$3)))=0,"",INDEX(PlansAndNotes!$F$6:$F$4005,ROW(B3351)-ROW($C$3))),"")</f>
        <v/>
      </c>
      <c r="H3351" s="361" t="str">
        <f>IFERROR(IF(LEN(C3351)&gt;0,IF(LEN(INDEX(TasksList!$G$6:$G$25,MATCH(C3351,TasksList!$B$6:$B$25,0),1))=0,"",INDEX(TasksList!$G$6:$G$25,MATCH(C3351,TasksList!$B$6:$B$25,0),1)),""),"")</f>
        <v/>
      </c>
      <c r="N3351" s="362" t="str">
        <f>IFERROR(IF(LEN(INDEX(PlansAndNotes!$D$6:$D$4005,ROW(B3351)-ROW($C$3)))=0,"",INDEX(PlansAndNotes!$D$6:$D$4005,ROW(B3351)-ROW($C$3))),"")</f>
        <v/>
      </c>
      <c r="O3351" s="165" t="str">
        <f t="shared" si="354"/>
        <v/>
      </c>
      <c r="P3351" s="363" t="str">
        <f>IFERROR(IF(LEN(INDEX(PlansAndNotes!$E$6:$E$4005,ROW(B3351)-ROW($C$3)))=0,"",INDEX(PlansAndNotes!$E$6:$E$4005,ROW(B3351)-ROW($C$3))),"")</f>
        <v/>
      </c>
      <c r="Q3351" s="363" t="str">
        <f>IFERROR(IF(LEN(INDEX(PlansAndNotes!$G$6:$G$4005,ROW(B3351)-ROW($C$3)))=0,"",INDEX(PlansAndNotes!$G$6:$G$4005,ROW(B3351)-ROW($C$3))),"")</f>
        <v/>
      </c>
      <c r="R3351" s="361" t="str">
        <f>IFERROR(IF(LEN(D3351)&gt;0,IF(LEN(INDEX(AdressBook!$C$6:$C$25,MATCH(D3351,AdressBook!$B$6:$B$25,0),1))=0,"",INDEX(AdressBook!$C$6:$C$25,MATCH(D3351,AdressBook!$B$6:$B$25,0),1)),""),"")</f>
        <v/>
      </c>
      <c r="S3351" s="165">
        <f>IF(LEN(C3351)&gt;0,IFERROR(IF(MATCH(C3351,C3352:$C$4004,0)&gt;0,-1,ROW(S3351)-ROW($S$3)),ROW(S3351)-ROW($S$3)),-1)</f>
        <v>-1</v>
      </c>
      <c r="T3351" s="165">
        <f t="shared" si="355"/>
        <v>0</v>
      </c>
      <c r="U3351" s="165" t="str">
        <f t="shared" si="356"/>
        <v/>
      </c>
      <c r="V3351" s="165" t="str">
        <f>IFERROR(IF(OR(C3351="",S3351&lt;0),"",IF(SUBTOTAL(3,C3351:C3351)=0,-1,SUBTOTAL(3,$C$4:C3351))),"")</f>
        <v/>
      </c>
      <c r="W3351" s="156" t="str">
        <f t="array" ref="W3351">IF(LEN(C3351)&gt;0,IFERROR(IF(MATCH(C3351,$C$3:$C3350,0)&gt;0,N3351-INDEX($N$3:N3350,SUMPRODUCT(MAX(ROW($C$3:$C3350)*(C3351=$C$3:$C3350)))-2,1),""),""),"")</f>
        <v/>
      </c>
      <c r="X3351" s="156">
        <f t="shared" ca="1" si="357"/>
        <v>1</v>
      </c>
      <c r="Y3351" s="156">
        <f t="shared" ca="1" si="358"/>
        <v>1</v>
      </c>
    </row>
    <row r="3352" spans="2:25" hidden="1" x14ac:dyDescent="0.25">
      <c r="B3352" s="390" t="str">
        <f>IFERROR(IF(LEN(INDEX(PlansAndNotes!$B$6:$B$2005,ROW(A3352)-ROW($B$3)))=0,"",INDEX(PlansAndNotes!$B$6:$B$2005,ROW(A3352)-ROW($B$3))),"")</f>
        <v/>
      </c>
      <c r="C3352" s="387" t="str">
        <f t="shared" si="359"/>
        <v/>
      </c>
      <c r="D3352" s="361" t="str">
        <f>IFERROR(IF(LEN(C3352)&gt;0,IF(LEN(INDEX(TasksList!$C$6:$C$25,MATCH(C3352,TasksList!$B$6:$B$25,0),1))=0,"",INDEX(TasksList!$C$6:$C$25,MATCH(C3352,TasksList!$B$6:$B$25,0),1)),""),"")</f>
        <v/>
      </c>
      <c r="E3352" s="361" t="str">
        <f>IFERROR(IF(LEN(C3352)&gt;0,IF(LEN(INDEX(TasksList!$F$6:$F$25,MATCH(C3352,TasksList!$B$6:$B$25,0),1))=0,"not set!",INDEX(TasksList!$F$6:$F$25,MATCH(C3352,TasksList!$B$6:$B$25,0),1)),""),"")</f>
        <v/>
      </c>
      <c r="F3352" s="360" t="str">
        <f>IFERROR(IF(LEN(D3352)&gt;0,IF(LEN(INDEX(AdressBook!$D$6:$D$25,MATCH(D3352,AdressBook!$B$6:$B$25,0),1))=0,"",INDEX(AdressBook!$D$6:$D$25,MATCH(D3352,AdressBook!$B$6:$B$25,0),1)),""),"")</f>
        <v/>
      </c>
      <c r="G3352" s="361" t="str">
        <f>IFERROR(IF(LEN(INDEX(PlansAndNotes!$F$6:$F$4005,ROW(B3352)-ROW($C$3)))=0,"",INDEX(PlansAndNotes!$F$6:$F$4005,ROW(B3352)-ROW($C$3))),"")</f>
        <v/>
      </c>
      <c r="H3352" s="361" t="str">
        <f>IFERROR(IF(LEN(C3352)&gt;0,IF(LEN(INDEX(TasksList!$G$6:$G$25,MATCH(C3352,TasksList!$B$6:$B$25,0),1))=0,"",INDEX(TasksList!$G$6:$G$25,MATCH(C3352,TasksList!$B$6:$B$25,0),1)),""),"")</f>
        <v/>
      </c>
      <c r="N3352" s="362" t="str">
        <f>IFERROR(IF(LEN(INDEX(PlansAndNotes!$D$6:$D$4005,ROW(B3352)-ROW($C$3)))=0,"",INDEX(PlansAndNotes!$D$6:$D$4005,ROW(B3352)-ROW($C$3))),"")</f>
        <v/>
      </c>
      <c r="O3352" s="165" t="str">
        <f t="shared" si="354"/>
        <v/>
      </c>
      <c r="P3352" s="363" t="str">
        <f>IFERROR(IF(LEN(INDEX(PlansAndNotes!$E$6:$E$4005,ROW(B3352)-ROW($C$3)))=0,"",INDEX(PlansAndNotes!$E$6:$E$4005,ROW(B3352)-ROW($C$3))),"")</f>
        <v/>
      </c>
      <c r="Q3352" s="363" t="str">
        <f>IFERROR(IF(LEN(INDEX(PlansAndNotes!$G$6:$G$4005,ROW(B3352)-ROW($C$3)))=0,"",INDEX(PlansAndNotes!$G$6:$G$4005,ROW(B3352)-ROW($C$3))),"")</f>
        <v/>
      </c>
      <c r="R3352" s="361" t="str">
        <f>IFERROR(IF(LEN(D3352)&gt;0,IF(LEN(INDEX(AdressBook!$C$6:$C$25,MATCH(D3352,AdressBook!$B$6:$B$25,0),1))=0,"",INDEX(AdressBook!$C$6:$C$25,MATCH(D3352,AdressBook!$B$6:$B$25,0),1)),""),"")</f>
        <v/>
      </c>
      <c r="S3352" s="165">
        <f>IF(LEN(C3352)&gt;0,IFERROR(IF(MATCH(C3352,C3353:$C$4004,0)&gt;0,-1,ROW(S3352)-ROW($S$3)),ROW(S3352)-ROW($S$3)),-1)</f>
        <v>-1</v>
      </c>
      <c r="T3352" s="165">
        <f t="shared" si="355"/>
        <v>0</v>
      </c>
      <c r="U3352" s="165" t="str">
        <f t="shared" si="356"/>
        <v/>
      </c>
      <c r="V3352" s="165" t="str">
        <f>IFERROR(IF(OR(C3352="",S3352&lt;0),"",IF(SUBTOTAL(3,C3352:C3352)=0,-1,SUBTOTAL(3,$C$4:C3352))),"")</f>
        <v/>
      </c>
      <c r="W3352" s="156" t="str">
        <f t="array" ref="W3352">IF(LEN(C3352)&gt;0,IFERROR(IF(MATCH(C3352,$C$3:$C3351,0)&gt;0,N3352-INDEX($N$3:N3351,SUMPRODUCT(MAX(ROW($C$3:$C3351)*(C3352=$C$3:$C3351)))-2,1),""),""),"")</f>
        <v/>
      </c>
      <c r="X3352" s="156">
        <f t="shared" ca="1" si="357"/>
        <v>1</v>
      </c>
      <c r="Y3352" s="156">
        <f t="shared" ca="1" si="358"/>
        <v>1</v>
      </c>
    </row>
    <row r="3353" spans="2:25" hidden="1" x14ac:dyDescent="0.25">
      <c r="B3353" s="390" t="str">
        <f>IFERROR(IF(LEN(INDEX(PlansAndNotes!$B$6:$B$2005,ROW(A3353)-ROW($B$3)))=0,"",INDEX(PlansAndNotes!$B$6:$B$2005,ROW(A3353)-ROW($B$3))),"")</f>
        <v/>
      </c>
      <c r="C3353" s="387" t="str">
        <f t="shared" si="359"/>
        <v/>
      </c>
      <c r="D3353" s="361" t="str">
        <f>IFERROR(IF(LEN(C3353)&gt;0,IF(LEN(INDEX(TasksList!$C$6:$C$25,MATCH(C3353,TasksList!$B$6:$B$25,0),1))=0,"",INDEX(TasksList!$C$6:$C$25,MATCH(C3353,TasksList!$B$6:$B$25,0),1)),""),"")</f>
        <v/>
      </c>
      <c r="E3353" s="361" t="str">
        <f>IFERROR(IF(LEN(C3353)&gt;0,IF(LEN(INDEX(TasksList!$F$6:$F$25,MATCH(C3353,TasksList!$B$6:$B$25,0),1))=0,"not set!",INDEX(TasksList!$F$6:$F$25,MATCH(C3353,TasksList!$B$6:$B$25,0),1)),""),"")</f>
        <v/>
      </c>
      <c r="F3353" s="360" t="str">
        <f>IFERROR(IF(LEN(D3353)&gt;0,IF(LEN(INDEX(AdressBook!$D$6:$D$25,MATCH(D3353,AdressBook!$B$6:$B$25,0),1))=0,"",INDEX(AdressBook!$D$6:$D$25,MATCH(D3353,AdressBook!$B$6:$B$25,0),1)),""),"")</f>
        <v/>
      </c>
      <c r="G3353" s="361" t="str">
        <f>IFERROR(IF(LEN(INDEX(PlansAndNotes!$F$6:$F$4005,ROW(B3353)-ROW($C$3)))=0,"",INDEX(PlansAndNotes!$F$6:$F$4005,ROW(B3353)-ROW($C$3))),"")</f>
        <v/>
      </c>
      <c r="H3353" s="361" t="str">
        <f>IFERROR(IF(LEN(C3353)&gt;0,IF(LEN(INDEX(TasksList!$G$6:$G$25,MATCH(C3353,TasksList!$B$6:$B$25,0),1))=0,"",INDEX(TasksList!$G$6:$G$25,MATCH(C3353,TasksList!$B$6:$B$25,0),1)),""),"")</f>
        <v/>
      </c>
      <c r="N3353" s="362" t="str">
        <f>IFERROR(IF(LEN(INDEX(PlansAndNotes!$D$6:$D$4005,ROW(B3353)-ROW($C$3)))=0,"",INDEX(PlansAndNotes!$D$6:$D$4005,ROW(B3353)-ROW($C$3))),"")</f>
        <v/>
      </c>
      <c r="O3353" s="165" t="str">
        <f t="shared" si="354"/>
        <v/>
      </c>
      <c r="P3353" s="363" t="str">
        <f>IFERROR(IF(LEN(INDEX(PlansAndNotes!$E$6:$E$4005,ROW(B3353)-ROW($C$3)))=0,"",INDEX(PlansAndNotes!$E$6:$E$4005,ROW(B3353)-ROW($C$3))),"")</f>
        <v/>
      </c>
      <c r="Q3353" s="363" t="str">
        <f>IFERROR(IF(LEN(INDEX(PlansAndNotes!$G$6:$G$4005,ROW(B3353)-ROW($C$3)))=0,"",INDEX(PlansAndNotes!$G$6:$G$4005,ROW(B3353)-ROW($C$3))),"")</f>
        <v/>
      </c>
      <c r="R3353" s="361" t="str">
        <f>IFERROR(IF(LEN(D3353)&gt;0,IF(LEN(INDEX(AdressBook!$C$6:$C$25,MATCH(D3353,AdressBook!$B$6:$B$25,0),1))=0,"",INDEX(AdressBook!$C$6:$C$25,MATCH(D3353,AdressBook!$B$6:$B$25,0),1)),""),"")</f>
        <v/>
      </c>
      <c r="S3353" s="165">
        <f>IF(LEN(C3353)&gt;0,IFERROR(IF(MATCH(C3353,C3354:$C$4004,0)&gt;0,-1,ROW(S3353)-ROW($S$3)),ROW(S3353)-ROW($S$3)),-1)</f>
        <v>-1</v>
      </c>
      <c r="T3353" s="165">
        <f t="shared" si="355"/>
        <v>0</v>
      </c>
      <c r="U3353" s="165" t="str">
        <f t="shared" si="356"/>
        <v/>
      </c>
      <c r="V3353" s="165" t="str">
        <f>IFERROR(IF(OR(C3353="",S3353&lt;0),"",IF(SUBTOTAL(3,C3353:C3353)=0,-1,SUBTOTAL(3,$C$4:C3353))),"")</f>
        <v/>
      </c>
      <c r="W3353" s="156" t="str">
        <f t="array" ref="W3353">IF(LEN(C3353)&gt;0,IFERROR(IF(MATCH(C3353,$C$3:$C3352,0)&gt;0,N3353-INDEX($N$3:N3352,SUMPRODUCT(MAX(ROW($C$3:$C3352)*(C3353=$C$3:$C3352)))-2,1),""),""),"")</f>
        <v/>
      </c>
      <c r="X3353" s="156">
        <f t="shared" ca="1" si="357"/>
        <v>1</v>
      </c>
      <c r="Y3353" s="156">
        <f t="shared" ca="1" si="358"/>
        <v>1</v>
      </c>
    </row>
    <row r="3354" spans="2:25" hidden="1" x14ac:dyDescent="0.25">
      <c r="B3354" s="390" t="str">
        <f>IFERROR(IF(LEN(INDEX(PlansAndNotes!$B$6:$B$2005,ROW(A3354)-ROW($B$3)))=0,"",INDEX(PlansAndNotes!$B$6:$B$2005,ROW(A3354)-ROW($B$3))),"")</f>
        <v/>
      </c>
      <c r="C3354" s="387" t="str">
        <f t="shared" si="359"/>
        <v/>
      </c>
      <c r="D3354" s="361" t="str">
        <f>IFERROR(IF(LEN(C3354)&gt;0,IF(LEN(INDEX(TasksList!$C$6:$C$25,MATCH(C3354,TasksList!$B$6:$B$25,0),1))=0,"",INDEX(TasksList!$C$6:$C$25,MATCH(C3354,TasksList!$B$6:$B$25,0),1)),""),"")</f>
        <v/>
      </c>
      <c r="E3354" s="361" t="str">
        <f>IFERROR(IF(LEN(C3354)&gt;0,IF(LEN(INDEX(TasksList!$F$6:$F$25,MATCH(C3354,TasksList!$B$6:$B$25,0),1))=0,"not set!",INDEX(TasksList!$F$6:$F$25,MATCH(C3354,TasksList!$B$6:$B$25,0),1)),""),"")</f>
        <v/>
      </c>
      <c r="F3354" s="360" t="str">
        <f>IFERROR(IF(LEN(D3354)&gt;0,IF(LEN(INDEX(AdressBook!$D$6:$D$25,MATCH(D3354,AdressBook!$B$6:$B$25,0),1))=0,"",INDEX(AdressBook!$D$6:$D$25,MATCH(D3354,AdressBook!$B$6:$B$25,0),1)),""),"")</f>
        <v/>
      </c>
      <c r="G3354" s="361" t="str">
        <f>IFERROR(IF(LEN(INDEX(PlansAndNotes!$F$6:$F$4005,ROW(B3354)-ROW($C$3)))=0,"",INDEX(PlansAndNotes!$F$6:$F$4005,ROW(B3354)-ROW($C$3))),"")</f>
        <v/>
      </c>
      <c r="H3354" s="361" t="str">
        <f>IFERROR(IF(LEN(C3354)&gt;0,IF(LEN(INDEX(TasksList!$G$6:$G$25,MATCH(C3354,TasksList!$B$6:$B$25,0),1))=0,"",INDEX(TasksList!$G$6:$G$25,MATCH(C3354,TasksList!$B$6:$B$25,0),1)),""),"")</f>
        <v/>
      </c>
      <c r="N3354" s="362" t="str">
        <f>IFERROR(IF(LEN(INDEX(PlansAndNotes!$D$6:$D$4005,ROW(B3354)-ROW($C$3)))=0,"",INDEX(PlansAndNotes!$D$6:$D$4005,ROW(B3354)-ROW($C$3))),"")</f>
        <v/>
      </c>
      <c r="O3354" s="165" t="str">
        <f t="shared" si="354"/>
        <v/>
      </c>
      <c r="P3354" s="363" t="str">
        <f>IFERROR(IF(LEN(INDEX(PlansAndNotes!$E$6:$E$4005,ROW(B3354)-ROW($C$3)))=0,"",INDEX(PlansAndNotes!$E$6:$E$4005,ROW(B3354)-ROW($C$3))),"")</f>
        <v/>
      </c>
      <c r="Q3354" s="363" t="str">
        <f>IFERROR(IF(LEN(INDEX(PlansAndNotes!$G$6:$G$4005,ROW(B3354)-ROW($C$3)))=0,"",INDEX(PlansAndNotes!$G$6:$G$4005,ROW(B3354)-ROW($C$3))),"")</f>
        <v/>
      </c>
      <c r="R3354" s="361" t="str">
        <f>IFERROR(IF(LEN(D3354)&gt;0,IF(LEN(INDEX(AdressBook!$C$6:$C$25,MATCH(D3354,AdressBook!$B$6:$B$25,0),1))=0,"",INDEX(AdressBook!$C$6:$C$25,MATCH(D3354,AdressBook!$B$6:$B$25,0),1)),""),"")</f>
        <v/>
      </c>
      <c r="S3354" s="165">
        <f>IF(LEN(C3354)&gt;0,IFERROR(IF(MATCH(C3354,C3355:$C$4004,0)&gt;0,-1,ROW(S3354)-ROW($S$3)),ROW(S3354)-ROW($S$3)),-1)</f>
        <v>-1</v>
      </c>
      <c r="T3354" s="165">
        <f t="shared" si="355"/>
        <v>0</v>
      </c>
      <c r="U3354" s="165" t="str">
        <f t="shared" si="356"/>
        <v/>
      </c>
      <c r="V3354" s="165" t="str">
        <f>IFERROR(IF(OR(C3354="",S3354&lt;0),"",IF(SUBTOTAL(3,C3354:C3354)=0,-1,SUBTOTAL(3,$C$4:C3354))),"")</f>
        <v/>
      </c>
      <c r="W3354" s="156" t="str">
        <f t="array" ref="W3354">IF(LEN(C3354)&gt;0,IFERROR(IF(MATCH(C3354,$C$3:$C3353,0)&gt;0,N3354-INDEX($N$3:N3353,SUMPRODUCT(MAX(ROW($C$3:$C3353)*(C3354=$C$3:$C3353)))-2,1),""),""),"")</f>
        <v/>
      </c>
      <c r="X3354" s="156">
        <f t="shared" ca="1" si="357"/>
        <v>1</v>
      </c>
      <c r="Y3354" s="156">
        <f t="shared" ca="1" si="358"/>
        <v>1</v>
      </c>
    </row>
    <row r="3355" spans="2:25" hidden="1" x14ac:dyDescent="0.25">
      <c r="B3355" s="390" t="str">
        <f>IFERROR(IF(LEN(INDEX(PlansAndNotes!$B$6:$B$2005,ROW(A3355)-ROW($B$3)))=0,"",INDEX(PlansAndNotes!$B$6:$B$2005,ROW(A3355)-ROW($B$3))),"")</f>
        <v/>
      </c>
      <c r="C3355" s="387" t="str">
        <f t="shared" si="359"/>
        <v/>
      </c>
      <c r="D3355" s="361" t="str">
        <f>IFERROR(IF(LEN(C3355)&gt;0,IF(LEN(INDEX(TasksList!$C$6:$C$25,MATCH(C3355,TasksList!$B$6:$B$25,0),1))=0,"",INDEX(TasksList!$C$6:$C$25,MATCH(C3355,TasksList!$B$6:$B$25,0),1)),""),"")</f>
        <v/>
      </c>
      <c r="E3355" s="361" t="str">
        <f>IFERROR(IF(LEN(C3355)&gt;0,IF(LEN(INDEX(TasksList!$F$6:$F$25,MATCH(C3355,TasksList!$B$6:$B$25,0),1))=0,"not set!",INDEX(TasksList!$F$6:$F$25,MATCH(C3355,TasksList!$B$6:$B$25,0),1)),""),"")</f>
        <v/>
      </c>
      <c r="F3355" s="360" t="str">
        <f>IFERROR(IF(LEN(D3355)&gt;0,IF(LEN(INDEX(AdressBook!$D$6:$D$25,MATCH(D3355,AdressBook!$B$6:$B$25,0),1))=0,"",INDEX(AdressBook!$D$6:$D$25,MATCH(D3355,AdressBook!$B$6:$B$25,0),1)),""),"")</f>
        <v/>
      </c>
      <c r="G3355" s="361" t="str">
        <f>IFERROR(IF(LEN(INDEX(PlansAndNotes!$F$6:$F$4005,ROW(B3355)-ROW($C$3)))=0,"",INDEX(PlansAndNotes!$F$6:$F$4005,ROW(B3355)-ROW($C$3))),"")</f>
        <v/>
      </c>
      <c r="H3355" s="361" t="str">
        <f>IFERROR(IF(LEN(C3355)&gt;0,IF(LEN(INDEX(TasksList!$G$6:$G$25,MATCH(C3355,TasksList!$B$6:$B$25,0),1))=0,"",INDEX(TasksList!$G$6:$G$25,MATCH(C3355,TasksList!$B$6:$B$25,0),1)),""),"")</f>
        <v/>
      </c>
      <c r="N3355" s="362" t="str">
        <f>IFERROR(IF(LEN(INDEX(PlansAndNotes!$D$6:$D$4005,ROW(B3355)-ROW($C$3)))=0,"",INDEX(PlansAndNotes!$D$6:$D$4005,ROW(B3355)-ROW($C$3))),"")</f>
        <v/>
      </c>
      <c r="O3355" s="165" t="str">
        <f t="shared" si="354"/>
        <v/>
      </c>
      <c r="P3355" s="363" t="str">
        <f>IFERROR(IF(LEN(INDEX(PlansAndNotes!$E$6:$E$4005,ROW(B3355)-ROW($C$3)))=0,"",INDEX(PlansAndNotes!$E$6:$E$4005,ROW(B3355)-ROW($C$3))),"")</f>
        <v/>
      </c>
      <c r="Q3355" s="363" t="str">
        <f>IFERROR(IF(LEN(INDEX(PlansAndNotes!$G$6:$G$4005,ROW(B3355)-ROW($C$3)))=0,"",INDEX(PlansAndNotes!$G$6:$G$4005,ROW(B3355)-ROW($C$3))),"")</f>
        <v/>
      </c>
      <c r="R3355" s="361" t="str">
        <f>IFERROR(IF(LEN(D3355)&gt;0,IF(LEN(INDEX(AdressBook!$C$6:$C$25,MATCH(D3355,AdressBook!$B$6:$B$25,0),1))=0,"",INDEX(AdressBook!$C$6:$C$25,MATCH(D3355,AdressBook!$B$6:$B$25,0),1)),""),"")</f>
        <v/>
      </c>
      <c r="S3355" s="165">
        <f>IF(LEN(C3355)&gt;0,IFERROR(IF(MATCH(C3355,C3356:$C$4004,0)&gt;0,-1,ROW(S3355)-ROW($S$3)),ROW(S3355)-ROW($S$3)),-1)</f>
        <v>-1</v>
      </c>
      <c r="T3355" s="165">
        <f t="shared" si="355"/>
        <v>0</v>
      </c>
      <c r="U3355" s="165" t="str">
        <f t="shared" si="356"/>
        <v/>
      </c>
      <c r="V3355" s="165" t="str">
        <f>IFERROR(IF(OR(C3355="",S3355&lt;0),"",IF(SUBTOTAL(3,C3355:C3355)=0,-1,SUBTOTAL(3,$C$4:C3355))),"")</f>
        <v/>
      </c>
      <c r="W3355" s="156" t="str">
        <f t="array" ref="W3355">IF(LEN(C3355)&gt;0,IFERROR(IF(MATCH(C3355,$C$3:$C3354,0)&gt;0,N3355-INDEX($N$3:N3354,SUMPRODUCT(MAX(ROW($C$3:$C3354)*(C3355=$C$3:$C3354)))-2,1),""),""),"")</f>
        <v/>
      </c>
      <c r="X3355" s="156">
        <f t="shared" ca="1" si="357"/>
        <v>1</v>
      </c>
      <c r="Y3355" s="156">
        <f t="shared" ca="1" si="358"/>
        <v>1</v>
      </c>
    </row>
    <row r="3356" spans="2:25" hidden="1" x14ac:dyDescent="0.25">
      <c r="B3356" s="390" t="str">
        <f>IFERROR(IF(LEN(INDEX(PlansAndNotes!$B$6:$B$2005,ROW(A3356)-ROW($B$3)))=0,"",INDEX(PlansAndNotes!$B$6:$B$2005,ROW(A3356)-ROW($B$3))),"")</f>
        <v/>
      </c>
      <c r="C3356" s="387" t="str">
        <f t="shared" si="359"/>
        <v/>
      </c>
      <c r="D3356" s="361" t="str">
        <f>IFERROR(IF(LEN(C3356)&gt;0,IF(LEN(INDEX(TasksList!$C$6:$C$25,MATCH(C3356,TasksList!$B$6:$B$25,0),1))=0,"",INDEX(TasksList!$C$6:$C$25,MATCH(C3356,TasksList!$B$6:$B$25,0),1)),""),"")</f>
        <v/>
      </c>
      <c r="E3356" s="361" t="str">
        <f>IFERROR(IF(LEN(C3356)&gt;0,IF(LEN(INDEX(TasksList!$F$6:$F$25,MATCH(C3356,TasksList!$B$6:$B$25,0),1))=0,"not set!",INDEX(TasksList!$F$6:$F$25,MATCH(C3356,TasksList!$B$6:$B$25,0),1)),""),"")</f>
        <v/>
      </c>
      <c r="F3356" s="360" t="str">
        <f>IFERROR(IF(LEN(D3356)&gt;0,IF(LEN(INDEX(AdressBook!$D$6:$D$25,MATCH(D3356,AdressBook!$B$6:$B$25,0),1))=0,"",INDEX(AdressBook!$D$6:$D$25,MATCH(D3356,AdressBook!$B$6:$B$25,0),1)),""),"")</f>
        <v/>
      </c>
      <c r="G3356" s="361" t="str">
        <f>IFERROR(IF(LEN(INDEX(PlansAndNotes!$F$6:$F$4005,ROW(B3356)-ROW($C$3)))=0,"",INDEX(PlansAndNotes!$F$6:$F$4005,ROW(B3356)-ROW($C$3))),"")</f>
        <v/>
      </c>
      <c r="H3356" s="361" t="str">
        <f>IFERROR(IF(LEN(C3356)&gt;0,IF(LEN(INDEX(TasksList!$G$6:$G$25,MATCH(C3356,TasksList!$B$6:$B$25,0),1))=0,"",INDEX(TasksList!$G$6:$G$25,MATCH(C3356,TasksList!$B$6:$B$25,0),1)),""),"")</f>
        <v/>
      </c>
      <c r="N3356" s="362" t="str">
        <f>IFERROR(IF(LEN(INDEX(PlansAndNotes!$D$6:$D$4005,ROW(B3356)-ROW($C$3)))=0,"",INDEX(PlansAndNotes!$D$6:$D$4005,ROW(B3356)-ROW($C$3))),"")</f>
        <v/>
      </c>
      <c r="O3356" s="165" t="str">
        <f t="shared" si="354"/>
        <v/>
      </c>
      <c r="P3356" s="363" t="str">
        <f>IFERROR(IF(LEN(INDEX(PlansAndNotes!$E$6:$E$4005,ROW(B3356)-ROW($C$3)))=0,"",INDEX(PlansAndNotes!$E$6:$E$4005,ROW(B3356)-ROW($C$3))),"")</f>
        <v/>
      </c>
      <c r="Q3356" s="363" t="str">
        <f>IFERROR(IF(LEN(INDEX(PlansAndNotes!$G$6:$G$4005,ROW(B3356)-ROW($C$3)))=0,"",INDEX(PlansAndNotes!$G$6:$G$4005,ROW(B3356)-ROW($C$3))),"")</f>
        <v/>
      </c>
      <c r="R3356" s="361" t="str">
        <f>IFERROR(IF(LEN(D3356)&gt;0,IF(LEN(INDEX(AdressBook!$C$6:$C$25,MATCH(D3356,AdressBook!$B$6:$B$25,0),1))=0,"",INDEX(AdressBook!$C$6:$C$25,MATCH(D3356,AdressBook!$B$6:$B$25,0),1)),""),"")</f>
        <v/>
      </c>
      <c r="S3356" s="165">
        <f>IF(LEN(C3356)&gt;0,IFERROR(IF(MATCH(C3356,C3357:$C$4004,0)&gt;0,-1,ROW(S3356)-ROW($S$3)),ROW(S3356)-ROW($S$3)),-1)</f>
        <v>-1</v>
      </c>
      <c r="T3356" s="165">
        <f t="shared" si="355"/>
        <v>0</v>
      </c>
      <c r="U3356" s="165" t="str">
        <f t="shared" si="356"/>
        <v/>
      </c>
      <c r="V3356" s="165" t="str">
        <f>IFERROR(IF(OR(C3356="",S3356&lt;0),"",IF(SUBTOTAL(3,C3356:C3356)=0,-1,SUBTOTAL(3,$C$4:C3356))),"")</f>
        <v/>
      </c>
      <c r="W3356" s="156" t="str">
        <f t="array" ref="W3356">IF(LEN(C3356)&gt;0,IFERROR(IF(MATCH(C3356,$C$3:$C3355,0)&gt;0,N3356-INDEX($N$3:N3355,SUMPRODUCT(MAX(ROW($C$3:$C3355)*(C3356=$C$3:$C3355)))-2,1),""),""),"")</f>
        <v/>
      </c>
      <c r="X3356" s="156">
        <f t="shared" ca="1" si="357"/>
        <v>1</v>
      </c>
      <c r="Y3356" s="156">
        <f t="shared" ca="1" si="358"/>
        <v>1</v>
      </c>
    </row>
    <row r="3357" spans="2:25" hidden="1" x14ac:dyDescent="0.25">
      <c r="B3357" s="390" t="str">
        <f>IFERROR(IF(LEN(INDEX(PlansAndNotes!$B$6:$B$2005,ROW(A3357)-ROW($B$3)))=0,"",INDEX(PlansAndNotes!$B$6:$B$2005,ROW(A3357)-ROW($B$3))),"")</f>
        <v/>
      </c>
      <c r="C3357" s="387" t="str">
        <f t="shared" si="359"/>
        <v/>
      </c>
      <c r="D3357" s="361" t="str">
        <f>IFERROR(IF(LEN(C3357)&gt;0,IF(LEN(INDEX(TasksList!$C$6:$C$25,MATCH(C3357,TasksList!$B$6:$B$25,0),1))=0,"",INDEX(TasksList!$C$6:$C$25,MATCH(C3357,TasksList!$B$6:$B$25,0),1)),""),"")</f>
        <v/>
      </c>
      <c r="E3357" s="361" t="str">
        <f>IFERROR(IF(LEN(C3357)&gt;0,IF(LEN(INDEX(TasksList!$F$6:$F$25,MATCH(C3357,TasksList!$B$6:$B$25,0),1))=0,"not set!",INDEX(TasksList!$F$6:$F$25,MATCH(C3357,TasksList!$B$6:$B$25,0),1)),""),"")</f>
        <v/>
      </c>
      <c r="F3357" s="360" t="str">
        <f>IFERROR(IF(LEN(D3357)&gt;0,IF(LEN(INDEX(AdressBook!$D$6:$D$25,MATCH(D3357,AdressBook!$B$6:$B$25,0),1))=0,"",INDEX(AdressBook!$D$6:$D$25,MATCH(D3357,AdressBook!$B$6:$B$25,0),1)),""),"")</f>
        <v/>
      </c>
      <c r="G3357" s="361" t="str">
        <f>IFERROR(IF(LEN(INDEX(PlansAndNotes!$F$6:$F$4005,ROW(B3357)-ROW($C$3)))=0,"",INDEX(PlansAndNotes!$F$6:$F$4005,ROW(B3357)-ROW($C$3))),"")</f>
        <v/>
      </c>
      <c r="H3357" s="361" t="str">
        <f>IFERROR(IF(LEN(C3357)&gt;0,IF(LEN(INDEX(TasksList!$G$6:$G$25,MATCH(C3357,TasksList!$B$6:$B$25,0),1))=0,"",INDEX(TasksList!$G$6:$G$25,MATCH(C3357,TasksList!$B$6:$B$25,0),1)),""),"")</f>
        <v/>
      </c>
      <c r="N3357" s="362" t="str">
        <f>IFERROR(IF(LEN(INDEX(PlansAndNotes!$D$6:$D$4005,ROW(B3357)-ROW($C$3)))=0,"",INDEX(PlansAndNotes!$D$6:$D$4005,ROW(B3357)-ROW($C$3))),"")</f>
        <v/>
      </c>
      <c r="O3357" s="165" t="str">
        <f t="shared" si="354"/>
        <v/>
      </c>
      <c r="P3357" s="363" t="str">
        <f>IFERROR(IF(LEN(INDEX(PlansAndNotes!$E$6:$E$4005,ROW(B3357)-ROW($C$3)))=0,"",INDEX(PlansAndNotes!$E$6:$E$4005,ROW(B3357)-ROW($C$3))),"")</f>
        <v/>
      </c>
      <c r="Q3357" s="363" t="str">
        <f>IFERROR(IF(LEN(INDEX(PlansAndNotes!$G$6:$G$4005,ROW(B3357)-ROW($C$3)))=0,"",INDEX(PlansAndNotes!$G$6:$G$4005,ROW(B3357)-ROW($C$3))),"")</f>
        <v/>
      </c>
      <c r="R3357" s="361" t="str">
        <f>IFERROR(IF(LEN(D3357)&gt;0,IF(LEN(INDEX(AdressBook!$C$6:$C$25,MATCH(D3357,AdressBook!$B$6:$B$25,0),1))=0,"",INDEX(AdressBook!$C$6:$C$25,MATCH(D3357,AdressBook!$B$6:$B$25,0),1)),""),"")</f>
        <v/>
      </c>
      <c r="S3357" s="165">
        <f>IF(LEN(C3357)&gt;0,IFERROR(IF(MATCH(C3357,C3358:$C$4004,0)&gt;0,-1,ROW(S3357)-ROW($S$3)),ROW(S3357)-ROW($S$3)),-1)</f>
        <v>-1</v>
      </c>
      <c r="T3357" s="165">
        <f t="shared" si="355"/>
        <v>0</v>
      </c>
      <c r="U3357" s="165" t="str">
        <f t="shared" si="356"/>
        <v/>
      </c>
      <c r="V3357" s="165" t="str">
        <f>IFERROR(IF(OR(C3357="",S3357&lt;0),"",IF(SUBTOTAL(3,C3357:C3357)=0,-1,SUBTOTAL(3,$C$4:C3357))),"")</f>
        <v/>
      </c>
      <c r="W3357" s="156" t="str">
        <f t="array" ref="W3357">IF(LEN(C3357)&gt;0,IFERROR(IF(MATCH(C3357,$C$3:$C3356,0)&gt;0,N3357-INDEX($N$3:N3356,SUMPRODUCT(MAX(ROW($C$3:$C3356)*(C3357=$C$3:$C3356)))-2,1),""),""),"")</f>
        <v/>
      </c>
      <c r="X3357" s="156">
        <f t="shared" ca="1" si="357"/>
        <v>1</v>
      </c>
      <c r="Y3357" s="156">
        <f t="shared" ca="1" si="358"/>
        <v>1</v>
      </c>
    </row>
    <row r="3358" spans="2:25" hidden="1" x14ac:dyDescent="0.25">
      <c r="B3358" s="390" t="str">
        <f>IFERROR(IF(LEN(INDEX(PlansAndNotes!$B$6:$B$2005,ROW(A3358)-ROW($B$3)))=0,"",INDEX(PlansAndNotes!$B$6:$B$2005,ROW(A3358)-ROW($B$3))),"")</f>
        <v/>
      </c>
      <c r="C3358" s="387" t="str">
        <f t="shared" si="359"/>
        <v/>
      </c>
      <c r="D3358" s="361" t="str">
        <f>IFERROR(IF(LEN(C3358)&gt;0,IF(LEN(INDEX(TasksList!$C$6:$C$25,MATCH(C3358,TasksList!$B$6:$B$25,0),1))=0,"",INDEX(TasksList!$C$6:$C$25,MATCH(C3358,TasksList!$B$6:$B$25,0),1)),""),"")</f>
        <v/>
      </c>
      <c r="E3358" s="361" t="str">
        <f>IFERROR(IF(LEN(C3358)&gt;0,IF(LEN(INDEX(TasksList!$F$6:$F$25,MATCH(C3358,TasksList!$B$6:$B$25,0),1))=0,"not set!",INDEX(TasksList!$F$6:$F$25,MATCH(C3358,TasksList!$B$6:$B$25,0),1)),""),"")</f>
        <v/>
      </c>
      <c r="F3358" s="360" t="str">
        <f>IFERROR(IF(LEN(D3358)&gt;0,IF(LEN(INDEX(AdressBook!$D$6:$D$25,MATCH(D3358,AdressBook!$B$6:$B$25,0),1))=0,"",INDEX(AdressBook!$D$6:$D$25,MATCH(D3358,AdressBook!$B$6:$B$25,0),1)),""),"")</f>
        <v/>
      </c>
      <c r="G3358" s="361" t="str">
        <f>IFERROR(IF(LEN(INDEX(PlansAndNotes!$F$6:$F$4005,ROW(B3358)-ROW($C$3)))=0,"",INDEX(PlansAndNotes!$F$6:$F$4005,ROW(B3358)-ROW($C$3))),"")</f>
        <v/>
      </c>
      <c r="H3358" s="361" t="str">
        <f>IFERROR(IF(LEN(C3358)&gt;0,IF(LEN(INDEX(TasksList!$G$6:$G$25,MATCH(C3358,TasksList!$B$6:$B$25,0),1))=0,"",INDEX(TasksList!$G$6:$G$25,MATCH(C3358,TasksList!$B$6:$B$25,0),1)),""),"")</f>
        <v/>
      </c>
      <c r="N3358" s="362" t="str">
        <f>IFERROR(IF(LEN(INDEX(PlansAndNotes!$D$6:$D$4005,ROW(B3358)-ROW($C$3)))=0,"",INDEX(PlansAndNotes!$D$6:$D$4005,ROW(B3358)-ROW($C$3))),"")</f>
        <v/>
      </c>
      <c r="O3358" s="165" t="str">
        <f t="shared" si="354"/>
        <v/>
      </c>
      <c r="P3358" s="363" t="str">
        <f>IFERROR(IF(LEN(INDEX(PlansAndNotes!$E$6:$E$4005,ROW(B3358)-ROW($C$3)))=0,"",INDEX(PlansAndNotes!$E$6:$E$4005,ROW(B3358)-ROW($C$3))),"")</f>
        <v/>
      </c>
      <c r="Q3358" s="363" t="str">
        <f>IFERROR(IF(LEN(INDEX(PlansAndNotes!$G$6:$G$4005,ROW(B3358)-ROW($C$3)))=0,"",INDEX(PlansAndNotes!$G$6:$G$4005,ROW(B3358)-ROW($C$3))),"")</f>
        <v/>
      </c>
      <c r="R3358" s="361" t="str">
        <f>IFERROR(IF(LEN(D3358)&gt;0,IF(LEN(INDEX(AdressBook!$C$6:$C$25,MATCH(D3358,AdressBook!$B$6:$B$25,0),1))=0,"",INDEX(AdressBook!$C$6:$C$25,MATCH(D3358,AdressBook!$B$6:$B$25,0),1)),""),"")</f>
        <v/>
      </c>
      <c r="S3358" s="165">
        <f>IF(LEN(C3358)&gt;0,IFERROR(IF(MATCH(C3358,C3359:$C$4004,0)&gt;0,-1,ROW(S3358)-ROW($S$3)),ROW(S3358)-ROW($S$3)),-1)</f>
        <v>-1</v>
      </c>
      <c r="T3358" s="165">
        <f t="shared" si="355"/>
        <v>0</v>
      </c>
      <c r="U3358" s="165" t="str">
        <f t="shared" si="356"/>
        <v/>
      </c>
      <c r="V3358" s="165" t="str">
        <f>IFERROR(IF(OR(C3358="",S3358&lt;0),"",IF(SUBTOTAL(3,C3358:C3358)=0,-1,SUBTOTAL(3,$C$4:C3358))),"")</f>
        <v/>
      </c>
      <c r="W3358" s="156" t="str">
        <f t="array" ref="W3358">IF(LEN(C3358)&gt;0,IFERROR(IF(MATCH(C3358,$C$3:$C3357,0)&gt;0,N3358-INDEX($N$3:N3357,SUMPRODUCT(MAX(ROW($C$3:$C3357)*(C3358=$C$3:$C3357)))-2,1),""),""),"")</f>
        <v/>
      </c>
      <c r="X3358" s="156">
        <f t="shared" ca="1" si="357"/>
        <v>1</v>
      </c>
      <c r="Y3358" s="156">
        <f t="shared" ca="1" si="358"/>
        <v>1</v>
      </c>
    </row>
    <row r="3359" spans="2:25" hidden="1" x14ac:dyDescent="0.25">
      <c r="B3359" s="390" t="str">
        <f>IFERROR(IF(LEN(INDEX(PlansAndNotes!$B$6:$B$2005,ROW(A3359)-ROW($B$3)))=0,"",INDEX(PlansAndNotes!$B$6:$B$2005,ROW(A3359)-ROW($B$3))),"")</f>
        <v/>
      </c>
      <c r="C3359" s="387" t="str">
        <f t="shared" si="359"/>
        <v/>
      </c>
      <c r="D3359" s="361" t="str">
        <f>IFERROR(IF(LEN(C3359)&gt;0,IF(LEN(INDEX(TasksList!$C$6:$C$25,MATCH(C3359,TasksList!$B$6:$B$25,0),1))=0,"",INDEX(TasksList!$C$6:$C$25,MATCH(C3359,TasksList!$B$6:$B$25,0),1)),""),"")</f>
        <v/>
      </c>
      <c r="E3359" s="361" t="str">
        <f>IFERROR(IF(LEN(C3359)&gt;0,IF(LEN(INDEX(TasksList!$F$6:$F$25,MATCH(C3359,TasksList!$B$6:$B$25,0),1))=0,"not set!",INDEX(TasksList!$F$6:$F$25,MATCH(C3359,TasksList!$B$6:$B$25,0),1)),""),"")</f>
        <v/>
      </c>
      <c r="F3359" s="360" t="str">
        <f>IFERROR(IF(LEN(D3359)&gt;0,IF(LEN(INDEX(AdressBook!$D$6:$D$25,MATCH(D3359,AdressBook!$B$6:$B$25,0),1))=0,"",INDEX(AdressBook!$D$6:$D$25,MATCH(D3359,AdressBook!$B$6:$B$25,0),1)),""),"")</f>
        <v/>
      </c>
      <c r="G3359" s="361" t="str">
        <f>IFERROR(IF(LEN(INDEX(PlansAndNotes!$F$6:$F$4005,ROW(B3359)-ROW($C$3)))=0,"",INDEX(PlansAndNotes!$F$6:$F$4005,ROW(B3359)-ROW($C$3))),"")</f>
        <v/>
      </c>
      <c r="H3359" s="361" t="str">
        <f>IFERROR(IF(LEN(C3359)&gt;0,IF(LEN(INDEX(TasksList!$G$6:$G$25,MATCH(C3359,TasksList!$B$6:$B$25,0),1))=0,"",INDEX(TasksList!$G$6:$G$25,MATCH(C3359,TasksList!$B$6:$B$25,0),1)),""),"")</f>
        <v/>
      </c>
      <c r="N3359" s="362" t="str">
        <f>IFERROR(IF(LEN(INDEX(PlansAndNotes!$D$6:$D$4005,ROW(B3359)-ROW($C$3)))=0,"",INDEX(PlansAndNotes!$D$6:$D$4005,ROW(B3359)-ROW($C$3))),"")</f>
        <v/>
      </c>
      <c r="O3359" s="165" t="str">
        <f t="shared" si="354"/>
        <v/>
      </c>
      <c r="P3359" s="363" t="str">
        <f>IFERROR(IF(LEN(INDEX(PlansAndNotes!$E$6:$E$4005,ROW(B3359)-ROW($C$3)))=0,"",INDEX(PlansAndNotes!$E$6:$E$4005,ROW(B3359)-ROW($C$3))),"")</f>
        <v/>
      </c>
      <c r="Q3359" s="363" t="str">
        <f>IFERROR(IF(LEN(INDEX(PlansAndNotes!$G$6:$G$4005,ROW(B3359)-ROW($C$3)))=0,"",INDEX(PlansAndNotes!$G$6:$G$4005,ROW(B3359)-ROW($C$3))),"")</f>
        <v/>
      </c>
      <c r="R3359" s="361" t="str">
        <f>IFERROR(IF(LEN(D3359)&gt;0,IF(LEN(INDEX(AdressBook!$C$6:$C$25,MATCH(D3359,AdressBook!$B$6:$B$25,0),1))=0,"",INDEX(AdressBook!$C$6:$C$25,MATCH(D3359,AdressBook!$B$6:$B$25,0),1)),""),"")</f>
        <v/>
      </c>
      <c r="S3359" s="165">
        <f>IF(LEN(C3359)&gt;0,IFERROR(IF(MATCH(C3359,C3360:$C$4004,0)&gt;0,-1,ROW(S3359)-ROW($S$3)),ROW(S3359)-ROW($S$3)),-1)</f>
        <v>-1</v>
      </c>
      <c r="T3359" s="165">
        <f t="shared" si="355"/>
        <v>0</v>
      </c>
      <c r="U3359" s="165" t="str">
        <f t="shared" si="356"/>
        <v/>
      </c>
      <c r="V3359" s="165" t="str">
        <f>IFERROR(IF(OR(C3359="",S3359&lt;0),"",IF(SUBTOTAL(3,C3359:C3359)=0,-1,SUBTOTAL(3,$C$4:C3359))),"")</f>
        <v/>
      </c>
      <c r="W3359" s="156" t="str">
        <f t="array" ref="W3359">IF(LEN(C3359)&gt;0,IFERROR(IF(MATCH(C3359,$C$3:$C3358,0)&gt;0,N3359-INDEX($N$3:N3358,SUMPRODUCT(MAX(ROW($C$3:$C3358)*(C3359=$C$3:$C3358)))-2,1),""),""),"")</f>
        <v/>
      </c>
      <c r="X3359" s="156">
        <f t="shared" ca="1" si="357"/>
        <v>1</v>
      </c>
      <c r="Y3359" s="156">
        <f t="shared" ca="1" si="358"/>
        <v>1</v>
      </c>
    </row>
    <row r="3360" spans="2:25" hidden="1" x14ac:dyDescent="0.25">
      <c r="B3360" s="390" t="str">
        <f>IFERROR(IF(LEN(INDEX(PlansAndNotes!$B$6:$B$2005,ROW(A3360)-ROW($B$3)))=0,"",INDEX(PlansAndNotes!$B$6:$B$2005,ROW(A3360)-ROW($B$3))),"")</f>
        <v/>
      </c>
      <c r="C3360" s="387" t="str">
        <f t="shared" si="359"/>
        <v/>
      </c>
      <c r="D3360" s="361" t="str">
        <f>IFERROR(IF(LEN(C3360)&gt;0,IF(LEN(INDEX(TasksList!$C$6:$C$25,MATCH(C3360,TasksList!$B$6:$B$25,0),1))=0,"",INDEX(TasksList!$C$6:$C$25,MATCH(C3360,TasksList!$B$6:$B$25,0),1)),""),"")</f>
        <v/>
      </c>
      <c r="E3360" s="361" t="str">
        <f>IFERROR(IF(LEN(C3360)&gt;0,IF(LEN(INDEX(TasksList!$F$6:$F$25,MATCH(C3360,TasksList!$B$6:$B$25,0),1))=0,"not set!",INDEX(TasksList!$F$6:$F$25,MATCH(C3360,TasksList!$B$6:$B$25,0),1)),""),"")</f>
        <v/>
      </c>
      <c r="F3360" s="360" t="str">
        <f>IFERROR(IF(LEN(D3360)&gt;0,IF(LEN(INDEX(AdressBook!$D$6:$D$25,MATCH(D3360,AdressBook!$B$6:$B$25,0),1))=0,"",INDEX(AdressBook!$D$6:$D$25,MATCH(D3360,AdressBook!$B$6:$B$25,0),1)),""),"")</f>
        <v/>
      </c>
      <c r="G3360" s="361" t="str">
        <f>IFERROR(IF(LEN(INDEX(PlansAndNotes!$F$6:$F$4005,ROW(B3360)-ROW($C$3)))=0,"",INDEX(PlansAndNotes!$F$6:$F$4005,ROW(B3360)-ROW($C$3))),"")</f>
        <v/>
      </c>
      <c r="H3360" s="361" t="str">
        <f>IFERROR(IF(LEN(C3360)&gt;0,IF(LEN(INDEX(TasksList!$G$6:$G$25,MATCH(C3360,TasksList!$B$6:$B$25,0),1))=0,"",INDEX(TasksList!$G$6:$G$25,MATCH(C3360,TasksList!$B$6:$B$25,0),1)),""),"")</f>
        <v/>
      </c>
      <c r="N3360" s="362" t="str">
        <f>IFERROR(IF(LEN(INDEX(PlansAndNotes!$D$6:$D$4005,ROW(B3360)-ROW($C$3)))=0,"",INDEX(PlansAndNotes!$D$6:$D$4005,ROW(B3360)-ROW($C$3))),"")</f>
        <v/>
      </c>
      <c r="O3360" s="165" t="str">
        <f t="shared" si="354"/>
        <v/>
      </c>
      <c r="P3360" s="363" t="str">
        <f>IFERROR(IF(LEN(INDEX(PlansAndNotes!$E$6:$E$4005,ROW(B3360)-ROW($C$3)))=0,"",INDEX(PlansAndNotes!$E$6:$E$4005,ROW(B3360)-ROW($C$3))),"")</f>
        <v/>
      </c>
      <c r="Q3360" s="363" t="str">
        <f>IFERROR(IF(LEN(INDEX(PlansAndNotes!$G$6:$G$4005,ROW(B3360)-ROW($C$3)))=0,"",INDEX(PlansAndNotes!$G$6:$G$4005,ROW(B3360)-ROW($C$3))),"")</f>
        <v/>
      </c>
      <c r="R3360" s="361" t="str">
        <f>IFERROR(IF(LEN(D3360)&gt;0,IF(LEN(INDEX(AdressBook!$C$6:$C$25,MATCH(D3360,AdressBook!$B$6:$B$25,0),1))=0,"",INDEX(AdressBook!$C$6:$C$25,MATCH(D3360,AdressBook!$B$6:$B$25,0),1)),""),"")</f>
        <v/>
      </c>
      <c r="S3360" s="165">
        <f>IF(LEN(C3360)&gt;0,IFERROR(IF(MATCH(C3360,C3361:$C$4004,0)&gt;0,-1,ROW(S3360)-ROW($S$3)),ROW(S3360)-ROW($S$3)),-1)</f>
        <v>-1</v>
      </c>
      <c r="T3360" s="165">
        <f t="shared" si="355"/>
        <v>0</v>
      </c>
      <c r="U3360" s="165" t="str">
        <f t="shared" si="356"/>
        <v/>
      </c>
      <c r="V3360" s="165" t="str">
        <f>IFERROR(IF(OR(C3360="",S3360&lt;0),"",IF(SUBTOTAL(3,C3360:C3360)=0,-1,SUBTOTAL(3,$C$4:C3360))),"")</f>
        <v/>
      </c>
      <c r="W3360" s="156" t="str">
        <f t="array" ref="W3360">IF(LEN(C3360)&gt;0,IFERROR(IF(MATCH(C3360,$C$3:$C3359,0)&gt;0,N3360-INDEX($N$3:N3359,SUMPRODUCT(MAX(ROW($C$3:$C3359)*(C3360=$C$3:$C3359)))-2,1),""),""),"")</f>
        <v/>
      </c>
      <c r="X3360" s="156">
        <f t="shared" ca="1" si="357"/>
        <v>1</v>
      </c>
      <c r="Y3360" s="156">
        <f t="shared" ca="1" si="358"/>
        <v>1</v>
      </c>
    </row>
    <row r="3361" spans="2:25" hidden="1" x14ac:dyDescent="0.25">
      <c r="B3361" s="390" t="str">
        <f>IFERROR(IF(LEN(INDEX(PlansAndNotes!$B$6:$B$2005,ROW(A3361)-ROW($B$3)))=0,"",INDEX(PlansAndNotes!$B$6:$B$2005,ROW(A3361)-ROW($B$3))),"")</f>
        <v/>
      </c>
      <c r="C3361" s="387" t="str">
        <f t="shared" si="359"/>
        <v/>
      </c>
      <c r="D3361" s="361" t="str">
        <f>IFERROR(IF(LEN(C3361)&gt;0,IF(LEN(INDEX(TasksList!$C$6:$C$25,MATCH(C3361,TasksList!$B$6:$B$25,0),1))=0,"",INDEX(TasksList!$C$6:$C$25,MATCH(C3361,TasksList!$B$6:$B$25,0),1)),""),"")</f>
        <v/>
      </c>
      <c r="E3361" s="361" t="str">
        <f>IFERROR(IF(LEN(C3361)&gt;0,IF(LEN(INDEX(TasksList!$F$6:$F$25,MATCH(C3361,TasksList!$B$6:$B$25,0),1))=0,"not set!",INDEX(TasksList!$F$6:$F$25,MATCH(C3361,TasksList!$B$6:$B$25,0),1)),""),"")</f>
        <v/>
      </c>
      <c r="F3361" s="360" t="str">
        <f>IFERROR(IF(LEN(D3361)&gt;0,IF(LEN(INDEX(AdressBook!$D$6:$D$25,MATCH(D3361,AdressBook!$B$6:$B$25,0),1))=0,"",INDEX(AdressBook!$D$6:$D$25,MATCH(D3361,AdressBook!$B$6:$B$25,0),1)),""),"")</f>
        <v/>
      </c>
      <c r="G3361" s="361" t="str">
        <f>IFERROR(IF(LEN(INDEX(PlansAndNotes!$F$6:$F$4005,ROW(B3361)-ROW($C$3)))=0,"",INDEX(PlansAndNotes!$F$6:$F$4005,ROW(B3361)-ROW($C$3))),"")</f>
        <v/>
      </c>
      <c r="H3361" s="361" t="str">
        <f>IFERROR(IF(LEN(C3361)&gt;0,IF(LEN(INDEX(TasksList!$G$6:$G$25,MATCH(C3361,TasksList!$B$6:$B$25,0),1))=0,"",INDEX(TasksList!$G$6:$G$25,MATCH(C3361,TasksList!$B$6:$B$25,0),1)),""),"")</f>
        <v/>
      </c>
      <c r="N3361" s="362" t="str">
        <f>IFERROR(IF(LEN(INDEX(PlansAndNotes!$D$6:$D$4005,ROW(B3361)-ROW($C$3)))=0,"",INDEX(PlansAndNotes!$D$6:$D$4005,ROW(B3361)-ROW($C$3))),"")</f>
        <v/>
      </c>
      <c r="O3361" s="165" t="str">
        <f t="shared" si="354"/>
        <v/>
      </c>
      <c r="P3361" s="363" t="str">
        <f>IFERROR(IF(LEN(INDEX(PlansAndNotes!$E$6:$E$4005,ROW(B3361)-ROW($C$3)))=0,"",INDEX(PlansAndNotes!$E$6:$E$4005,ROW(B3361)-ROW($C$3))),"")</f>
        <v/>
      </c>
      <c r="Q3361" s="363" t="str">
        <f>IFERROR(IF(LEN(INDEX(PlansAndNotes!$G$6:$G$4005,ROW(B3361)-ROW($C$3)))=0,"",INDEX(PlansAndNotes!$G$6:$G$4005,ROW(B3361)-ROW($C$3))),"")</f>
        <v/>
      </c>
      <c r="R3361" s="361" t="str">
        <f>IFERROR(IF(LEN(D3361)&gt;0,IF(LEN(INDEX(AdressBook!$C$6:$C$25,MATCH(D3361,AdressBook!$B$6:$B$25,0),1))=0,"",INDEX(AdressBook!$C$6:$C$25,MATCH(D3361,AdressBook!$B$6:$B$25,0),1)),""),"")</f>
        <v/>
      </c>
      <c r="S3361" s="165">
        <f>IF(LEN(C3361)&gt;0,IFERROR(IF(MATCH(C3361,C3362:$C$4004,0)&gt;0,-1,ROW(S3361)-ROW($S$3)),ROW(S3361)-ROW($S$3)),-1)</f>
        <v>-1</v>
      </c>
      <c r="T3361" s="165">
        <f t="shared" si="355"/>
        <v>0</v>
      </c>
      <c r="U3361" s="165" t="str">
        <f t="shared" si="356"/>
        <v/>
      </c>
      <c r="V3361" s="165" t="str">
        <f>IFERROR(IF(OR(C3361="",S3361&lt;0),"",IF(SUBTOTAL(3,C3361:C3361)=0,-1,SUBTOTAL(3,$C$4:C3361))),"")</f>
        <v/>
      </c>
      <c r="W3361" s="156" t="str">
        <f t="array" ref="W3361">IF(LEN(C3361)&gt;0,IFERROR(IF(MATCH(C3361,$C$3:$C3360,0)&gt;0,N3361-INDEX($N$3:N3360,SUMPRODUCT(MAX(ROW($C$3:$C3360)*(C3361=$C$3:$C3360)))-2,1),""),""),"")</f>
        <v/>
      </c>
      <c r="X3361" s="156">
        <f t="shared" ca="1" si="357"/>
        <v>1</v>
      </c>
      <c r="Y3361" s="156">
        <f t="shared" ca="1" si="358"/>
        <v>1</v>
      </c>
    </row>
    <row r="3362" spans="2:25" hidden="1" x14ac:dyDescent="0.25">
      <c r="B3362" s="390" t="str">
        <f>IFERROR(IF(LEN(INDEX(PlansAndNotes!$B$6:$B$2005,ROW(A3362)-ROW($B$3)))=0,"",INDEX(PlansAndNotes!$B$6:$B$2005,ROW(A3362)-ROW($B$3))),"")</f>
        <v/>
      </c>
      <c r="C3362" s="387" t="str">
        <f t="shared" si="359"/>
        <v/>
      </c>
      <c r="D3362" s="361" t="str">
        <f>IFERROR(IF(LEN(C3362)&gt;0,IF(LEN(INDEX(TasksList!$C$6:$C$25,MATCH(C3362,TasksList!$B$6:$B$25,0),1))=0,"",INDEX(TasksList!$C$6:$C$25,MATCH(C3362,TasksList!$B$6:$B$25,0),1)),""),"")</f>
        <v/>
      </c>
      <c r="E3362" s="361" t="str">
        <f>IFERROR(IF(LEN(C3362)&gt;0,IF(LEN(INDEX(TasksList!$F$6:$F$25,MATCH(C3362,TasksList!$B$6:$B$25,0),1))=0,"not set!",INDEX(TasksList!$F$6:$F$25,MATCH(C3362,TasksList!$B$6:$B$25,0),1)),""),"")</f>
        <v/>
      </c>
      <c r="F3362" s="360" t="str">
        <f>IFERROR(IF(LEN(D3362)&gt;0,IF(LEN(INDEX(AdressBook!$D$6:$D$25,MATCH(D3362,AdressBook!$B$6:$B$25,0),1))=0,"",INDEX(AdressBook!$D$6:$D$25,MATCH(D3362,AdressBook!$B$6:$B$25,0),1)),""),"")</f>
        <v/>
      </c>
      <c r="G3362" s="361" t="str">
        <f>IFERROR(IF(LEN(INDEX(PlansAndNotes!$F$6:$F$4005,ROW(B3362)-ROW($C$3)))=0,"",INDEX(PlansAndNotes!$F$6:$F$4005,ROW(B3362)-ROW($C$3))),"")</f>
        <v/>
      </c>
      <c r="H3362" s="361" t="str">
        <f>IFERROR(IF(LEN(C3362)&gt;0,IF(LEN(INDEX(TasksList!$G$6:$G$25,MATCH(C3362,TasksList!$B$6:$B$25,0),1))=0,"",INDEX(TasksList!$G$6:$G$25,MATCH(C3362,TasksList!$B$6:$B$25,0),1)),""),"")</f>
        <v/>
      </c>
      <c r="N3362" s="362" t="str">
        <f>IFERROR(IF(LEN(INDEX(PlansAndNotes!$D$6:$D$4005,ROW(B3362)-ROW($C$3)))=0,"",INDEX(PlansAndNotes!$D$6:$D$4005,ROW(B3362)-ROW($C$3))),"")</f>
        <v/>
      </c>
      <c r="O3362" s="165" t="str">
        <f t="shared" si="354"/>
        <v/>
      </c>
      <c r="P3362" s="363" t="str">
        <f>IFERROR(IF(LEN(INDEX(PlansAndNotes!$E$6:$E$4005,ROW(B3362)-ROW($C$3)))=0,"",INDEX(PlansAndNotes!$E$6:$E$4005,ROW(B3362)-ROW($C$3))),"")</f>
        <v/>
      </c>
      <c r="Q3362" s="363" t="str">
        <f>IFERROR(IF(LEN(INDEX(PlansAndNotes!$G$6:$G$4005,ROW(B3362)-ROW($C$3)))=0,"",INDEX(PlansAndNotes!$G$6:$G$4005,ROW(B3362)-ROW($C$3))),"")</f>
        <v/>
      </c>
      <c r="R3362" s="361" t="str">
        <f>IFERROR(IF(LEN(D3362)&gt;0,IF(LEN(INDEX(AdressBook!$C$6:$C$25,MATCH(D3362,AdressBook!$B$6:$B$25,0),1))=0,"",INDEX(AdressBook!$C$6:$C$25,MATCH(D3362,AdressBook!$B$6:$B$25,0),1)),""),"")</f>
        <v/>
      </c>
      <c r="S3362" s="165">
        <f>IF(LEN(C3362)&gt;0,IFERROR(IF(MATCH(C3362,C3363:$C$4004,0)&gt;0,-1,ROW(S3362)-ROW($S$3)),ROW(S3362)-ROW($S$3)),-1)</f>
        <v>-1</v>
      </c>
      <c r="T3362" s="165">
        <f t="shared" si="355"/>
        <v>0</v>
      </c>
      <c r="U3362" s="165" t="str">
        <f t="shared" si="356"/>
        <v/>
      </c>
      <c r="V3362" s="165" t="str">
        <f>IFERROR(IF(OR(C3362="",S3362&lt;0),"",IF(SUBTOTAL(3,C3362:C3362)=0,-1,SUBTOTAL(3,$C$4:C3362))),"")</f>
        <v/>
      </c>
      <c r="W3362" s="156" t="str">
        <f t="array" ref="W3362">IF(LEN(C3362)&gt;0,IFERROR(IF(MATCH(C3362,$C$3:$C3361,0)&gt;0,N3362-INDEX($N$3:N3361,SUMPRODUCT(MAX(ROW($C$3:$C3361)*(C3362=$C$3:$C3361)))-2,1),""),""),"")</f>
        <v/>
      </c>
      <c r="X3362" s="156">
        <f t="shared" ca="1" si="357"/>
        <v>1</v>
      </c>
      <c r="Y3362" s="156">
        <f t="shared" ca="1" si="358"/>
        <v>1</v>
      </c>
    </row>
    <row r="3363" spans="2:25" hidden="1" x14ac:dyDescent="0.25">
      <c r="B3363" s="390" t="str">
        <f>IFERROR(IF(LEN(INDEX(PlansAndNotes!$B$6:$B$2005,ROW(A3363)-ROW($B$3)))=0,"",INDEX(PlansAndNotes!$B$6:$B$2005,ROW(A3363)-ROW($B$3))),"")</f>
        <v/>
      </c>
      <c r="C3363" s="387" t="str">
        <f t="shared" si="359"/>
        <v/>
      </c>
      <c r="D3363" s="361" t="str">
        <f>IFERROR(IF(LEN(C3363)&gt;0,IF(LEN(INDEX(TasksList!$C$6:$C$25,MATCH(C3363,TasksList!$B$6:$B$25,0),1))=0,"",INDEX(TasksList!$C$6:$C$25,MATCH(C3363,TasksList!$B$6:$B$25,0),1)),""),"")</f>
        <v/>
      </c>
      <c r="E3363" s="361" t="str">
        <f>IFERROR(IF(LEN(C3363)&gt;0,IF(LEN(INDEX(TasksList!$F$6:$F$25,MATCH(C3363,TasksList!$B$6:$B$25,0),1))=0,"not set!",INDEX(TasksList!$F$6:$F$25,MATCH(C3363,TasksList!$B$6:$B$25,0),1)),""),"")</f>
        <v/>
      </c>
      <c r="F3363" s="360" t="str">
        <f>IFERROR(IF(LEN(D3363)&gt;0,IF(LEN(INDEX(AdressBook!$D$6:$D$25,MATCH(D3363,AdressBook!$B$6:$B$25,0),1))=0,"",INDEX(AdressBook!$D$6:$D$25,MATCH(D3363,AdressBook!$B$6:$B$25,0),1)),""),"")</f>
        <v/>
      </c>
      <c r="G3363" s="361" t="str">
        <f>IFERROR(IF(LEN(INDEX(PlansAndNotes!$F$6:$F$4005,ROW(B3363)-ROW($C$3)))=0,"",INDEX(PlansAndNotes!$F$6:$F$4005,ROW(B3363)-ROW($C$3))),"")</f>
        <v/>
      </c>
      <c r="H3363" s="361" t="str">
        <f>IFERROR(IF(LEN(C3363)&gt;0,IF(LEN(INDEX(TasksList!$G$6:$G$25,MATCH(C3363,TasksList!$B$6:$B$25,0),1))=0,"",INDEX(TasksList!$G$6:$G$25,MATCH(C3363,TasksList!$B$6:$B$25,0),1)),""),"")</f>
        <v/>
      </c>
      <c r="N3363" s="362" t="str">
        <f>IFERROR(IF(LEN(INDEX(PlansAndNotes!$D$6:$D$4005,ROW(B3363)-ROW($C$3)))=0,"",INDEX(PlansAndNotes!$D$6:$D$4005,ROW(B3363)-ROW($C$3))),"")</f>
        <v/>
      </c>
      <c r="O3363" s="165" t="str">
        <f t="shared" si="354"/>
        <v/>
      </c>
      <c r="P3363" s="363" t="str">
        <f>IFERROR(IF(LEN(INDEX(PlansAndNotes!$E$6:$E$4005,ROW(B3363)-ROW($C$3)))=0,"",INDEX(PlansAndNotes!$E$6:$E$4005,ROW(B3363)-ROW($C$3))),"")</f>
        <v/>
      </c>
      <c r="Q3363" s="363" t="str">
        <f>IFERROR(IF(LEN(INDEX(PlansAndNotes!$G$6:$G$4005,ROW(B3363)-ROW($C$3)))=0,"",INDEX(PlansAndNotes!$G$6:$G$4005,ROW(B3363)-ROW($C$3))),"")</f>
        <v/>
      </c>
      <c r="R3363" s="361" t="str">
        <f>IFERROR(IF(LEN(D3363)&gt;0,IF(LEN(INDEX(AdressBook!$C$6:$C$25,MATCH(D3363,AdressBook!$B$6:$B$25,0),1))=0,"",INDEX(AdressBook!$C$6:$C$25,MATCH(D3363,AdressBook!$B$6:$B$25,0),1)),""),"")</f>
        <v/>
      </c>
      <c r="S3363" s="165">
        <f>IF(LEN(C3363)&gt;0,IFERROR(IF(MATCH(C3363,C3364:$C$4004,0)&gt;0,-1,ROW(S3363)-ROW($S$3)),ROW(S3363)-ROW($S$3)),-1)</f>
        <v>-1</v>
      </c>
      <c r="T3363" s="165">
        <f t="shared" si="355"/>
        <v>0</v>
      </c>
      <c r="U3363" s="165" t="str">
        <f t="shared" si="356"/>
        <v/>
      </c>
      <c r="V3363" s="165" t="str">
        <f>IFERROR(IF(OR(C3363="",S3363&lt;0),"",IF(SUBTOTAL(3,C3363:C3363)=0,-1,SUBTOTAL(3,$C$4:C3363))),"")</f>
        <v/>
      </c>
      <c r="W3363" s="156" t="str">
        <f t="array" ref="W3363">IF(LEN(C3363)&gt;0,IFERROR(IF(MATCH(C3363,$C$3:$C3362,0)&gt;0,N3363-INDEX($N$3:N3362,SUMPRODUCT(MAX(ROW($C$3:$C3362)*(C3363=$C$3:$C3362)))-2,1),""),""),"")</f>
        <v/>
      </c>
      <c r="X3363" s="156">
        <f t="shared" ca="1" si="357"/>
        <v>1</v>
      </c>
      <c r="Y3363" s="156">
        <f t="shared" ca="1" si="358"/>
        <v>1</v>
      </c>
    </row>
    <row r="3364" spans="2:25" hidden="1" x14ac:dyDescent="0.25">
      <c r="B3364" s="390" t="str">
        <f>IFERROR(IF(LEN(INDEX(PlansAndNotes!$B$6:$B$2005,ROW(A3364)-ROW($B$3)))=0,"",INDEX(PlansAndNotes!$B$6:$B$2005,ROW(A3364)-ROW($B$3))),"")</f>
        <v/>
      </c>
      <c r="C3364" s="387" t="str">
        <f t="shared" si="359"/>
        <v/>
      </c>
      <c r="D3364" s="361" t="str">
        <f>IFERROR(IF(LEN(C3364)&gt;0,IF(LEN(INDEX(TasksList!$C$6:$C$25,MATCH(C3364,TasksList!$B$6:$B$25,0),1))=0,"",INDEX(TasksList!$C$6:$C$25,MATCH(C3364,TasksList!$B$6:$B$25,0),1)),""),"")</f>
        <v/>
      </c>
      <c r="E3364" s="361" t="str">
        <f>IFERROR(IF(LEN(C3364)&gt;0,IF(LEN(INDEX(TasksList!$F$6:$F$25,MATCH(C3364,TasksList!$B$6:$B$25,0),1))=0,"not set!",INDEX(TasksList!$F$6:$F$25,MATCH(C3364,TasksList!$B$6:$B$25,0),1)),""),"")</f>
        <v/>
      </c>
      <c r="F3364" s="360" t="str">
        <f>IFERROR(IF(LEN(D3364)&gt;0,IF(LEN(INDEX(AdressBook!$D$6:$D$25,MATCH(D3364,AdressBook!$B$6:$B$25,0),1))=0,"",INDEX(AdressBook!$D$6:$D$25,MATCH(D3364,AdressBook!$B$6:$B$25,0),1)),""),"")</f>
        <v/>
      </c>
      <c r="G3364" s="361" t="str">
        <f>IFERROR(IF(LEN(INDEX(PlansAndNotes!$F$6:$F$4005,ROW(B3364)-ROW($C$3)))=0,"",INDEX(PlansAndNotes!$F$6:$F$4005,ROW(B3364)-ROW($C$3))),"")</f>
        <v/>
      </c>
      <c r="H3364" s="361" t="str">
        <f>IFERROR(IF(LEN(C3364)&gt;0,IF(LEN(INDEX(TasksList!$G$6:$G$25,MATCH(C3364,TasksList!$B$6:$B$25,0),1))=0,"",INDEX(TasksList!$G$6:$G$25,MATCH(C3364,TasksList!$B$6:$B$25,0),1)),""),"")</f>
        <v/>
      </c>
      <c r="N3364" s="362" t="str">
        <f>IFERROR(IF(LEN(INDEX(PlansAndNotes!$D$6:$D$4005,ROW(B3364)-ROW($C$3)))=0,"",INDEX(PlansAndNotes!$D$6:$D$4005,ROW(B3364)-ROW($C$3))),"")</f>
        <v/>
      </c>
      <c r="O3364" s="165" t="str">
        <f t="shared" si="354"/>
        <v/>
      </c>
      <c r="P3364" s="363" t="str">
        <f>IFERROR(IF(LEN(INDEX(PlansAndNotes!$E$6:$E$4005,ROW(B3364)-ROW($C$3)))=0,"",INDEX(PlansAndNotes!$E$6:$E$4005,ROW(B3364)-ROW($C$3))),"")</f>
        <v/>
      </c>
      <c r="Q3364" s="363" t="str">
        <f>IFERROR(IF(LEN(INDEX(PlansAndNotes!$G$6:$G$4005,ROW(B3364)-ROW($C$3)))=0,"",INDEX(PlansAndNotes!$G$6:$G$4005,ROW(B3364)-ROW($C$3))),"")</f>
        <v/>
      </c>
      <c r="R3364" s="361" t="str">
        <f>IFERROR(IF(LEN(D3364)&gt;0,IF(LEN(INDEX(AdressBook!$C$6:$C$25,MATCH(D3364,AdressBook!$B$6:$B$25,0),1))=0,"",INDEX(AdressBook!$C$6:$C$25,MATCH(D3364,AdressBook!$B$6:$B$25,0),1)),""),"")</f>
        <v/>
      </c>
      <c r="S3364" s="165">
        <f>IF(LEN(C3364)&gt;0,IFERROR(IF(MATCH(C3364,C3365:$C$4004,0)&gt;0,-1,ROW(S3364)-ROW($S$3)),ROW(S3364)-ROW($S$3)),-1)</f>
        <v>-1</v>
      </c>
      <c r="T3364" s="165">
        <f t="shared" si="355"/>
        <v>0</v>
      </c>
      <c r="U3364" s="165" t="str">
        <f t="shared" si="356"/>
        <v/>
      </c>
      <c r="V3364" s="165" t="str">
        <f>IFERROR(IF(OR(C3364="",S3364&lt;0),"",IF(SUBTOTAL(3,C3364:C3364)=0,-1,SUBTOTAL(3,$C$4:C3364))),"")</f>
        <v/>
      </c>
      <c r="W3364" s="156" t="str">
        <f t="array" ref="W3364">IF(LEN(C3364)&gt;0,IFERROR(IF(MATCH(C3364,$C$3:$C3363,0)&gt;0,N3364-INDEX($N$3:N3363,SUMPRODUCT(MAX(ROW($C$3:$C3363)*(C3364=$C$3:$C3363)))-2,1),""),""),"")</f>
        <v/>
      </c>
      <c r="X3364" s="156">
        <f t="shared" ca="1" si="357"/>
        <v>1</v>
      </c>
      <c r="Y3364" s="156">
        <f t="shared" ca="1" si="358"/>
        <v>1</v>
      </c>
    </row>
    <row r="3365" spans="2:25" hidden="1" x14ac:dyDescent="0.25">
      <c r="B3365" s="390" t="str">
        <f>IFERROR(IF(LEN(INDEX(PlansAndNotes!$B$6:$B$2005,ROW(A3365)-ROW($B$3)))=0,"",INDEX(PlansAndNotes!$B$6:$B$2005,ROW(A3365)-ROW($B$3))),"")</f>
        <v/>
      </c>
      <c r="C3365" s="387" t="str">
        <f t="shared" si="359"/>
        <v/>
      </c>
      <c r="D3365" s="361" t="str">
        <f>IFERROR(IF(LEN(C3365)&gt;0,IF(LEN(INDEX(TasksList!$C$6:$C$25,MATCH(C3365,TasksList!$B$6:$B$25,0),1))=0,"",INDEX(TasksList!$C$6:$C$25,MATCH(C3365,TasksList!$B$6:$B$25,0),1)),""),"")</f>
        <v/>
      </c>
      <c r="E3365" s="361" t="str">
        <f>IFERROR(IF(LEN(C3365)&gt;0,IF(LEN(INDEX(TasksList!$F$6:$F$25,MATCH(C3365,TasksList!$B$6:$B$25,0),1))=0,"not set!",INDEX(TasksList!$F$6:$F$25,MATCH(C3365,TasksList!$B$6:$B$25,0),1)),""),"")</f>
        <v/>
      </c>
      <c r="F3365" s="360" t="str">
        <f>IFERROR(IF(LEN(D3365)&gt;0,IF(LEN(INDEX(AdressBook!$D$6:$D$25,MATCH(D3365,AdressBook!$B$6:$B$25,0),1))=0,"",INDEX(AdressBook!$D$6:$D$25,MATCH(D3365,AdressBook!$B$6:$B$25,0),1)),""),"")</f>
        <v/>
      </c>
      <c r="G3365" s="361" t="str">
        <f>IFERROR(IF(LEN(INDEX(PlansAndNotes!$F$6:$F$4005,ROW(B3365)-ROW($C$3)))=0,"",INDEX(PlansAndNotes!$F$6:$F$4005,ROW(B3365)-ROW($C$3))),"")</f>
        <v/>
      </c>
      <c r="H3365" s="361" t="str">
        <f>IFERROR(IF(LEN(C3365)&gt;0,IF(LEN(INDEX(TasksList!$G$6:$G$25,MATCH(C3365,TasksList!$B$6:$B$25,0),1))=0,"",INDEX(TasksList!$G$6:$G$25,MATCH(C3365,TasksList!$B$6:$B$25,0),1)),""),"")</f>
        <v/>
      </c>
      <c r="N3365" s="362" t="str">
        <f>IFERROR(IF(LEN(INDEX(PlansAndNotes!$D$6:$D$4005,ROW(B3365)-ROW($C$3)))=0,"",INDEX(PlansAndNotes!$D$6:$D$4005,ROW(B3365)-ROW($C$3))),"")</f>
        <v/>
      </c>
      <c r="O3365" s="165" t="str">
        <f t="shared" si="354"/>
        <v/>
      </c>
      <c r="P3365" s="363" t="str">
        <f>IFERROR(IF(LEN(INDEX(PlansAndNotes!$E$6:$E$4005,ROW(B3365)-ROW($C$3)))=0,"",INDEX(PlansAndNotes!$E$6:$E$4005,ROW(B3365)-ROW($C$3))),"")</f>
        <v/>
      </c>
      <c r="Q3365" s="363" t="str">
        <f>IFERROR(IF(LEN(INDEX(PlansAndNotes!$G$6:$G$4005,ROW(B3365)-ROW($C$3)))=0,"",INDEX(PlansAndNotes!$G$6:$G$4005,ROW(B3365)-ROW($C$3))),"")</f>
        <v/>
      </c>
      <c r="R3365" s="361" t="str">
        <f>IFERROR(IF(LEN(D3365)&gt;0,IF(LEN(INDEX(AdressBook!$C$6:$C$25,MATCH(D3365,AdressBook!$B$6:$B$25,0),1))=0,"",INDEX(AdressBook!$C$6:$C$25,MATCH(D3365,AdressBook!$B$6:$B$25,0),1)),""),"")</f>
        <v/>
      </c>
      <c r="S3365" s="165">
        <f>IF(LEN(C3365)&gt;0,IFERROR(IF(MATCH(C3365,C3366:$C$4004,0)&gt;0,-1,ROW(S3365)-ROW($S$3)),ROW(S3365)-ROW($S$3)),-1)</f>
        <v>-1</v>
      </c>
      <c r="T3365" s="165">
        <f t="shared" si="355"/>
        <v>0</v>
      </c>
      <c r="U3365" s="165" t="str">
        <f t="shared" si="356"/>
        <v/>
      </c>
      <c r="V3365" s="165" t="str">
        <f>IFERROR(IF(OR(C3365="",S3365&lt;0),"",IF(SUBTOTAL(3,C3365:C3365)=0,-1,SUBTOTAL(3,$C$4:C3365))),"")</f>
        <v/>
      </c>
      <c r="W3365" s="156" t="str">
        <f t="array" ref="W3365">IF(LEN(C3365)&gt;0,IFERROR(IF(MATCH(C3365,$C$3:$C3364,0)&gt;0,N3365-INDEX($N$3:N3364,SUMPRODUCT(MAX(ROW($C$3:$C3364)*(C3365=$C$3:$C3364)))-2,1),""),""),"")</f>
        <v/>
      </c>
      <c r="X3365" s="156">
        <f t="shared" ca="1" si="357"/>
        <v>1</v>
      </c>
      <c r="Y3365" s="156">
        <f t="shared" ca="1" si="358"/>
        <v>1</v>
      </c>
    </row>
    <row r="3366" spans="2:25" hidden="1" x14ac:dyDescent="0.25">
      <c r="B3366" s="390" t="str">
        <f>IFERROR(IF(LEN(INDEX(PlansAndNotes!$B$6:$B$2005,ROW(A3366)-ROW($B$3)))=0,"",INDEX(PlansAndNotes!$B$6:$B$2005,ROW(A3366)-ROW($B$3))),"")</f>
        <v/>
      </c>
      <c r="C3366" s="387" t="str">
        <f t="shared" si="359"/>
        <v/>
      </c>
      <c r="D3366" s="361" t="str">
        <f>IFERROR(IF(LEN(C3366)&gt;0,IF(LEN(INDEX(TasksList!$C$6:$C$25,MATCH(C3366,TasksList!$B$6:$B$25,0),1))=0,"",INDEX(TasksList!$C$6:$C$25,MATCH(C3366,TasksList!$B$6:$B$25,0),1)),""),"")</f>
        <v/>
      </c>
      <c r="E3366" s="361" t="str">
        <f>IFERROR(IF(LEN(C3366)&gt;0,IF(LEN(INDEX(TasksList!$F$6:$F$25,MATCH(C3366,TasksList!$B$6:$B$25,0),1))=0,"not set!",INDEX(TasksList!$F$6:$F$25,MATCH(C3366,TasksList!$B$6:$B$25,0),1)),""),"")</f>
        <v/>
      </c>
      <c r="F3366" s="360" t="str">
        <f>IFERROR(IF(LEN(D3366)&gt;0,IF(LEN(INDEX(AdressBook!$D$6:$D$25,MATCH(D3366,AdressBook!$B$6:$B$25,0),1))=0,"",INDEX(AdressBook!$D$6:$D$25,MATCH(D3366,AdressBook!$B$6:$B$25,0),1)),""),"")</f>
        <v/>
      </c>
      <c r="G3366" s="361" t="str">
        <f>IFERROR(IF(LEN(INDEX(PlansAndNotes!$F$6:$F$4005,ROW(B3366)-ROW($C$3)))=0,"",INDEX(PlansAndNotes!$F$6:$F$4005,ROW(B3366)-ROW($C$3))),"")</f>
        <v/>
      </c>
      <c r="H3366" s="361" t="str">
        <f>IFERROR(IF(LEN(C3366)&gt;0,IF(LEN(INDEX(TasksList!$G$6:$G$25,MATCH(C3366,TasksList!$B$6:$B$25,0),1))=0,"",INDEX(TasksList!$G$6:$G$25,MATCH(C3366,TasksList!$B$6:$B$25,0),1)),""),"")</f>
        <v/>
      </c>
      <c r="N3366" s="362" t="str">
        <f>IFERROR(IF(LEN(INDEX(PlansAndNotes!$D$6:$D$4005,ROW(B3366)-ROW($C$3)))=0,"",INDEX(PlansAndNotes!$D$6:$D$4005,ROW(B3366)-ROW($C$3))),"")</f>
        <v/>
      </c>
      <c r="O3366" s="165" t="str">
        <f t="shared" si="354"/>
        <v/>
      </c>
      <c r="P3366" s="363" t="str">
        <f>IFERROR(IF(LEN(INDEX(PlansAndNotes!$E$6:$E$4005,ROW(B3366)-ROW($C$3)))=0,"",INDEX(PlansAndNotes!$E$6:$E$4005,ROW(B3366)-ROW($C$3))),"")</f>
        <v/>
      </c>
      <c r="Q3366" s="363" t="str">
        <f>IFERROR(IF(LEN(INDEX(PlansAndNotes!$G$6:$G$4005,ROW(B3366)-ROW($C$3)))=0,"",INDEX(PlansAndNotes!$G$6:$G$4005,ROW(B3366)-ROW($C$3))),"")</f>
        <v/>
      </c>
      <c r="R3366" s="361" t="str">
        <f>IFERROR(IF(LEN(D3366)&gt;0,IF(LEN(INDEX(AdressBook!$C$6:$C$25,MATCH(D3366,AdressBook!$B$6:$B$25,0),1))=0,"",INDEX(AdressBook!$C$6:$C$25,MATCH(D3366,AdressBook!$B$6:$B$25,0),1)),""),"")</f>
        <v/>
      </c>
      <c r="S3366" s="165">
        <f>IF(LEN(C3366)&gt;0,IFERROR(IF(MATCH(C3366,C3367:$C$4004,0)&gt;0,-1,ROW(S3366)-ROW($S$3)),ROW(S3366)-ROW($S$3)),-1)</f>
        <v>-1</v>
      </c>
      <c r="T3366" s="165">
        <f t="shared" si="355"/>
        <v>0</v>
      </c>
      <c r="U3366" s="165" t="str">
        <f t="shared" si="356"/>
        <v/>
      </c>
      <c r="V3366" s="165" t="str">
        <f>IFERROR(IF(OR(C3366="",S3366&lt;0),"",IF(SUBTOTAL(3,C3366:C3366)=0,-1,SUBTOTAL(3,$C$4:C3366))),"")</f>
        <v/>
      </c>
      <c r="W3366" s="156" t="str">
        <f t="array" ref="W3366">IF(LEN(C3366)&gt;0,IFERROR(IF(MATCH(C3366,$C$3:$C3365,0)&gt;0,N3366-INDEX($N$3:N3365,SUMPRODUCT(MAX(ROW($C$3:$C3365)*(C3366=$C$3:$C3365)))-2,1),""),""),"")</f>
        <v/>
      </c>
      <c r="X3366" s="156">
        <f t="shared" ca="1" si="357"/>
        <v>1</v>
      </c>
      <c r="Y3366" s="156">
        <f t="shared" ca="1" si="358"/>
        <v>1</v>
      </c>
    </row>
    <row r="3367" spans="2:25" hidden="1" x14ac:dyDescent="0.25">
      <c r="B3367" s="390" t="str">
        <f>IFERROR(IF(LEN(INDEX(PlansAndNotes!$B$6:$B$2005,ROW(A3367)-ROW($B$3)))=0,"",INDEX(PlansAndNotes!$B$6:$B$2005,ROW(A3367)-ROW($B$3))),"")</f>
        <v/>
      </c>
      <c r="C3367" s="387" t="str">
        <f t="shared" si="359"/>
        <v/>
      </c>
      <c r="D3367" s="361" t="str">
        <f>IFERROR(IF(LEN(C3367)&gt;0,IF(LEN(INDEX(TasksList!$C$6:$C$25,MATCH(C3367,TasksList!$B$6:$B$25,0),1))=0,"",INDEX(TasksList!$C$6:$C$25,MATCH(C3367,TasksList!$B$6:$B$25,0),1)),""),"")</f>
        <v/>
      </c>
      <c r="E3367" s="361" t="str">
        <f>IFERROR(IF(LEN(C3367)&gt;0,IF(LEN(INDEX(TasksList!$F$6:$F$25,MATCH(C3367,TasksList!$B$6:$B$25,0),1))=0,"not set!",INDEX(TasksList!$F$6:$F$25,MATCH(C3367,TasksList!$B$6:$B$25,0),1)),""),"")</f>
        <v/>
      </c>
      <c r="F3367" s="360" t="str">
        <f>IFERROR(IF(LEN(D3367)&gt;0,IF(LEN(INDEX(AdressBook!$D$6:$D$25,MATCH(D3367,AdressBook!$B$6:$B$25,0),1))=0,"",INDEX(AdressBook!$D$6:$D$25,MATCH(D3367,AdressBook!$B$6:$B$25,0),1)),""),"")</f>
        <v/>
      </c>
      <c r="G3367" s="361" t="str">
        <f>IFERROR(IF(LEN(INDEX(PlansAndNotes!$F$6:$F$4005,ROW(B3367)-ROW($C$3)))=0,"",INDEX(PlansAndNotes!$F$6:$F$4005,ROW(B3367)-ROW($C$3))),"")</f>
        <v/>
      </c>
      <c r="H3367" s="361" t="str">
        <f>IFERROR(IF(LEN(C3367)&gt;0,IF(LEN(INDEX(TasksList!$G$6:$G$25,MATCH(C3367,TasksList!$B$6:$B$25,0),1))=0,"",INDEX(TasksList!$G$6:$G$25,MATCH(C3367,TasksList!$B$6:$B$25,0),1)),""),"")</f>
        <v/>
      </c>
      <c r="N3367" s="362" t="str">
        <f>IFERROR(IF(LEN(INDEX(PlansAndNotes!$D$6:$D$4005,ROW(B3367)-ROW($C$3)))=0,"",INDEX(PlansAndNotes!$D$6:$D$4005,ROW(B3367)-ROW($C$3))),"")</f>
        <v/>
      </c>
      <c r="O3367" s="165" t="str">
        <f t="shared" si="354"/>
        <v/>
      </c>
      <c r="P3367" s="363" t="str">
        <f>IFERROR(IF(LEN(INDEX(PlansAndNotes!$E$6:$E$4005,ROW(B3367)-ROW($C$3)))=0,"",INDEX(PlansAndNotes!$E$6:$E$4005,ROW(B3367)-ROW($C$3))),"")</f>
        <v/>
      </c>
      <c r="Q3367" s="363" t="str">
        <f>IFERROR(IF(LEN(INDEX(PlansAndNotes!$G$6:$G$4005,ROW(B3367)-ROW($C$3)))=0,"",INDEX(PlansAndNotes!$G$6:$G$4005,ROW(B3367)-ROW($C$3))),"")</f>
        <v/>
      </c>
      <c r="R3367" s="361" t="str">
        <f>IFERROR(IF(LEN(D3367)&gt;0,IF(LEN(INDEX(AdressBook!$C$6:$C$25,MATCH(D3367,AdressBook!$B$6:$B$25,0),1))=0,"",INDEX(AdressBook!$C$6:$C$25,MATCH(D3367,AdressBook!$B$6:$B$25,0),1)),""),"")</f>
        <v/>
      </c>
      <c r="S3367" s="165">
        <f>IF(LEN(C3367)&gt;0,IFERROR(IF(MATCH(C3367,C3368:$C$4004,0)&gt;0,-1,ROW(S3367)-ROW($S$3)),ROW(S3367)-ROW($S$3)),-1)</f>
        <v>-1</v>
      </c>
      <c r="T3367" s="165">
        <f t="shared" si="355"/>
        <v>0</v>
      </c>
      <c r="U3367" s="165" t="str">
        <f t="shared" si="356"/>
        <v/>
      </c>
      <c r="V3367" s="165" t="str">
        <f>IFERROR(IF(OR(C3367="",S3367&lt;0),"",IF(SUBTOTAL(3,C3367:C3367)=0,-1,SUBTOTAL(3,$C$4:C3367))),"")</f>
        <v/>
      </c>
      <c r="W3367" s="156" t="str">
        <f t="array" ref="W3367">IF(LEN(C3367)&gt;0,IFERROR(IF(MATCH(C3367,$C$3:$C3366,0)&gt;0,N3367-INDEX($N$3:N3366,SUMPRODUCT(MAX(ROW($C$3:$C3366)*(C3367=$C$3:$C3366)))-2,1),""),""),"")</f>
        <v/>
      </c>
      <c r="X3367" s="156">
        <f t="shared" ca="1" si="357"/>
        <v>1</v>
      </c>
      <c r="Y3367" s="156">
        <f t="shared" ca="1" si="358"/>
        <v>1</v>
      </c>
    </row>
    <row r="3368" spans="2:25" hidden="1" x14ac:dyDescent="0.25">
      <c r="B3368" s="390" t="str">
        <f>IFERROR(IF(LEN(INDEX(PlansAndNotes!$B$6:$B$2005,ROW(A3368)-ROW($B$3)))=0,"",INDEX(PlansAndNotes!$B$6:$B$2005,ROW(A3368)-ROW($B$3))),"")</f>
        <v/>
      </c>
      <c r="C3368" s="387" t="str">
        <f t="shared" si="359"/>
        <v/>
      </c>
      <c r="D3368" s="361" t="str">
        <f>IFERROR(IF(LEN(C3368)&gt;0,IF(LEN(INDEX(TasksList!$C$6:$C$25,MATCH(C3368,TasksList!$B$6:$B$25,0),1))=0,"",INDEX(TasksList!$C$6:$C$25,MATCH(C3368,TasksList!$B$6:$B$25,0),1)),""),"")</f>
        <v/>
      </c>
      <c r="E3368" s="361" t="str">
        <f>IFERROR(IF(LEN(C3368)&gt;0,IF(LEN(INDEX(TasksList!$F$6:$F$25,MATCH(C3368,TasksList!$B$6:$B$25,0),1))=0,"not set!",INDEX(TasksList!$F$6:$F$25,MATCH(C3368,TasksList!$B$6:$B$25,0),1)),""),"")</f>
        <v/>
      </c>
      <c r="F3368" s="360" t="str">
        <f>IFERROR(IF(LEN(D3368)&gt;0,IF(LEN(INDEX(AdressBook!$D$6:$D$25,MATCH(D3368,AdressBook!$B$6:$B$25,0),1))=0,"",INDEX(AdressBook!$D$6:$D$25,MATCH(D3368,AdressBook!$B$6:$B$25,0),1)),""),"")</f>
        <v/>
      </c>
      <c r="G3368" s="361" t="str">
        <f>IFERROR(IF(LEN(INDEX(PlansAndNotes!$F$6:$F$4005,ROW(B3368)-ROW($C$3)))=0,"",INDEX(PlansAndNotes!$F$6:$F$4005,ROW(B3368)-ROW($C$3))),"")</f>
        <v/>
      </c>
      <c r="H3368" s="361" t="str">
        <f>IFERROR(IF(LEN(C3368)&gt;0,IF(LEN(INDEX(TasksList!$G$6:$G$25,MATCH(C3368,TasksList!$B$6:$B$25,0),1))=0,"",INDEX(TasksList!$G$6:$G$25,MATCH(C3368,TasksList!$B$6:$B$25,0),1)),""),"")</f>
        <v/>
      </c>
      <c r="N3368" s="362" t="str">
        <f>IFERROR(IF(LEN(INDEX(PlansAndNotes!$D$6:$D$4005,ROW(B3368)-ROW($C$3)))=0,"",INDEX(PlansAndNotes!$D$6:$D$4005,ROW(B3368)-ROW($C$3))),"")</f>
        <v/>
      </c>
      <c r="O3368" s="165" t="str">
        <f t="shared" si="354"/>
        <v/>
      </c>
      <c r="P3368" s="363" t="str">
        <f>IFERROR(IF(LEN(INDEX(PlansAndNotes!$E$6:$E$4005,ROW(B3368)-ROW($C$3)))=0,"",INDEX(PlansAndNotes!$E$6:$E$4005,ROW(B3368)-ROW($C$3))),"")</f>
        <v/>
      </c>
      <c r="Q3368" s="363" t="str">
        <f>IFERROR(IF(LEN(INDEX(PlansAndNotes!$G$6:$G$4005,ROW(B3368)-ROW($C$3)))=0,"",INDEX(PlansAndNotes!$G$6:$G$4005,ROW(B3368)-ROW($C$3))),"")</f>
        <v/>
      </c>
      <c r="R3368" s="361" t="str">
        <f>IFERROR(IF(LEN(D3368)&gt;0,IF(LEN(INDEX(AdressBook!$C$6:$C$25,MATCH(D3368,AdressBook!$B$6:$B$25,0),1))=0,"",INDEX(AdressBook!$C$6:$C$25,MATCH(D3368,AdressBook!$B$6:$B$25,0),1)),""),"")</f>
        <v/>
      </c>
      <c r="S3368" s="165">
        <f>IF(LEN(C3368)&gt;0,IFERROR(IF(MATCH(C3368,C3369:$C$4004,0)&gt;0,-1,ROW(S3368)-ROW($S$3)),ROW(S3368)-ROW($S$3)),-1)</f>
        <v>-1</v>
      </c>
      <c r="T3368" s="165">
        <f t="shared" si="355"/>
        <v>0</v>
      </c>
      <c r="U3368" s="165" t="str">
        <f t="shared" si="356"/>
        <v/>
      </c>
      <c r="V3368" s="165" t="str">
        <f>IFERROR(IF(OR(C3368="",S3368&lt;0),"",IF(SUBTOTAL(3,C3368:C3368)=0,-1,SUBTOTAL(3,$C$4:C3368))),"")</f>
        <v/>
      </c>
      <c r="W3368" s="156" t="str">
        <f t="array" ref="W3368">IF(LEN(C3368)&gt;0,IFERROR(IF(MATCH(C3368,$C$3:$C3367,0)&gt;0,N3368-INDEX($N$3:N3367,SUMPRODUCT(MAX(ROW($C$3:$C3367)*(C3368=$C$3:$C3367)))-2,1),""),""),"")</f>
        <v/>
      </c>
      <c r="X3368" s="156">
        <f t="shared" ca="1" si="357"/>
        <v>1</v>
      </c>
      <c r="Y3368" s="156">
        <f t="shared" ca="1" si="358"/>
        <v>1</v>
      </c>
    </row>
    <row r="3369" spans="2:25" hidden="1" x14ac:dyDescent="0.25">
      <c r="B3369" s="390" t="str">
        <f>IFERROR(IF(LEN(INDEX(PlansAndNotes!$B$6:$B$2005,ROW(A3369)-ROW($B$3)))=0,"",INDEX(PlansAndNotes!$B$6:$B$2005,ROW(A3369)-ROW($B$3))),"")</f>
        <v/>
      </c>
      <c r="C3369" s="387" t="str">
        <f t="shared" si="359"/>
        <v/>
      </c>
      <c r="D3369" s="361" t="str">
        <f>IFERROR(IF(LEN(C3369)&gt;0,IF(LEN(INDEX(TasksList!$C$6:$C$25,MATCH(C3369,TasksList!$B$6:$B$25,0),1))=0,"",INDEX(TasksList!$C$6:$C$25,MATCH(C3369,TasksList!$B$6:$B$25,0),1)),""),"")</f>
        <v/>
      </c>
      <c r="E3369" s="361" t="str">
        <f>IFERROR(IF(LEN(C3369)&gt;0,IF(LEN(INDEX(TasksList!$F$6:$F$25,MATCH(C3369,TasksList!$B$6:$B$25,0),1))=0,"not set!",INDEX(TasksList!$F$6:$F$25,MATCH(C3369,TasksList!$B$6:$B$25,0),1)),""),"")</f>
        <v/>
      </c>
      <c r="F3369" s="360" t="str">
        <f>IFERROR(IF(LEN(D3369)&gt;0,IF(LEN(INDEX(AdressBook!$D$6:$D$25,MATCH(D3369,AdressBook!$B$6:$B$25,0),1))=0,"",INDEX(AdressBook!$D$6:$D$25,MATCH(D3369,AdressBook!$B$6:$B$25,0),1)),""),"")</f>
        <v/>
      </c>
      <c r="G3369" s="361" t="str">
        <f>IFERROR(IF(LEN(INDEX(PlansAndNotes!$F$6:$F$4005,ROW(B3369)-ROW($C$3)))=0,"",INDEX(PlansAndNotes!$F$6:$F$4005,ROW(B3369)-ROW($C$3))),"")</f>
        <v/>
      </c>
      <c r="H3369" s="361" t="str">
        <f>IFERROR(IF(LEN(C3369)&gt;0,IF(LEN(INDEX(TasksList!$G$6:$G$25,MATCH(C3369,TasksList!$B$6:$B$25,0),1))=0,"",INDEX(TasksList!$G$6:$G$25,MATCH(C3369,TasksList!$B$6:$B$25,0),1)),""),"")</f>
        <v/>
      </c>
      <c r="N3369" s="362" t="str">
        <f>IFERROR(IF(LEN(INDEX(PlansAndNotes!$D$6:$D$4005,ROW(B3369)-ROW($C$3)))=0,"",INDEX(PlansAndNotes!$D$6:$D$4005,ROW(B3369)-ROW($C$3))),"")</f>
        <v/>
      </c>
      <c r="O3369" s="165" t="str">
        <f t="shared" si="354"/>
        <v/>
      </c>
      <c r="P3369" s="363" t="str">
        <f>IFERROR(IF(LEN(INDEX(PlansAndNotes!$E$6:$E$4005,ROW(B3369)-ROW($C$3)))=0,"",INDEX(PlansAndNotes!$E$6:$E$4005,ROW(B3369)-ROW($C$3))),"")</f>
        <v/>
      </c>
      <c r="Q3369" s="363" t="str">
        <f>IFERROR(IF(LEN(INDEX(PlansAndNotes!$G$6:$G$4005,ROW(B3369)-ROW($C$3)))=0,"",INDEX(PlansAndNotes!$G$6:$G$4005,ROW(B3369)-ROW($C$3))),"")</f>
        <v/>
      </c>
      <c r="R3369" s="361" t="str">
        <f>IFERROR(IF(LEN(D3369)&gt;0,IF(LEN(INDEX(AdressBook!$C$6:$C$25,MATCH(D3369,AdressBook!$B$6:$B$25,0),1))=0,"",INDEX(AdressBook!$C$6:$C$25,MATCH(D3369,AdressBook!$B$6:$B$25,0),1)),""),"")</f>
        <v/>
      </c>
      <c r="S3369" s="165">
        <f>IF(LEN(C3369)&gt;0,IFERROR(IF(MATCH(C3369,C3370:$C$4004,0)&gt;0,-1,ROW(S3369)-ROW($S$3)),ROW(S3369)-ROW($S$3)),-1)</f>
        <v>-1</v>
      </c>
      <c r="T3369" s="165">
        <f t="shared" si="355"/>
        <v>0</v>
      </c>
      <c r="U3369" s="165" t="str">
        <f t="shared" si="356"/>
        <v/>
      </c>
      <c r="V3369" s="165" t="str">
        <f>IFERROR(IF(OR(C3369="",S3369&lt;0),"",IF(SUBTOTAL(3,C3369:C3369)=0,-1,SUBTOTAL(3,$C$4:C3369))),"")</f>
        <v/>
      </c>
      <c r="W3369" s="156" t="str">
        <f t="array" ref="W3369">IF(LEN(C3369)&gt;0,IFERROR(IF(MATCH(C3369,$C$3:$C3368,0)&gt;0,N3369-INDEX($N$3:N3368,SUMPRODUCT(MAX(ROW($C$3:$C3368)*(C3369=$C$3:$C3368)))-2,1),""),""),"")</f>
        <v/>
      </c>
      <c r="X3369" s="156">
        <f t="shared" ca="1" si="357"/>
        <v>1</v>
      </c>
      <c r="Y3369" s="156">
        <f t="shared" ca="1" si="358"/>
        <v>1</v>
      </c>
    </row>
    <row r="3370" spans="2:25" hidden="1" x14ac:dyDescent="0.25">
      <c r="B3370" s="390" t="str">
        <f>IFERROR(IF(LEN(INDEX(PlansAndNotes!$B$6:$B$2005,ROW(A3370)-ROW($B$3)))=0,"",INDEX(PlansAndNotes!$B$6:$B$2005,ROW(A3370)-ROW($B$3))),"")</f>
        <v/>
      </c>
      <c r="C3370" s="387" t="str">
        <f t="shared" si="359"/>
        <v/>
      </c>
      <c r="D3370" s="361" t="str">
        <f>IFERROR(IF(LEN(C3370)&gt;0,IF(LEN(INDEX(TasksList!$C$6:$C$25,MATCH(C3370,TasksList!$B$6:$B$25,0),1))=0,"",INDEX(TasksList!$C$6:$C$25,MATCH(C3370,TasksList!$B$6:$B$25,0),1)),""),"")</f>
        <v/>
      </c>
      <c r="E3370" s="361" t="str">
        <f>IFERROR(IF(LEN(C3370)&gt;0,IF(LEN(INDEX(TasksList!$F$6:$F$25,MATCH(C3370,TasksList!$B$6:$B$25,0),1))=0,"not set!",INDEX(TasksList!$F$6:$F$25,MATCH(C3370,TasksList!$B$6:$B$25,0),1)),""),"")</f>
        <v/>
      </c>
      <c r="F3370" s="360" t="str">
        <f>IFERROR(IF(LEN(D3370)&gt;0,IF(LEN(INDEX(AdressBook!$D$6:$D$25,MATCH(D3370,AdressBook!$B$6:$B$25,0),1))=0,"",INDEX(AdressBook!$D$6:$D$25,MATCH(D3370,AdressBook!$B$6:$B$25,0),1)),""),"")</f>
        <v/>
      </c>
      <c r="G3370" s="361" t="str">
        <f>IFERROR(IF(LEN(INDEX(PlansAndNotes!$F$6:$F$4005,ROW(B3370)-ROW($C$3)))=0,"",INDEX(PlansAndNotes!$F$6:$F$4005,ROW(B3370)-ROW($C$3))),"")</f>
        <v/>
      </c>
      <c r="H3370" s="361" t="str">
        <f>IFERROR(IF(LEN(C3370)&gt;0,IF(LEN(INDEX(TasksList!$G$6:$G$25,MATCH(C3370,TasksList!$B$6:$B$25,0),1))=0,"",INDEX(TasksList!$G$6:$G$25,MATCH(C3370,TasksList!$B$6:$B$25,0),1)),""),"")</f>
        <v/>
      </c>
      <c r="N3370" s="362" t="str">
        <f>IFERROR(IF(LEN(INDEX(PlansAndNotes!$D$6:$D$4005,ROW(B3370)-ROW($C$3)))=0,"",INDEX(PlansAndNotes!$D$6:$D$4005,ROW(B3370)-ROW($C$3))),"")</f>
        <v/>
      </c>
      <c r="O3370" s="165" t="str">
        <f t="shared" si="354"/>
        <v/>
      </c>
      <c r="P3370" s="363" t="str">
        <f>IFERROR(IF(LEN(INDEX(PlansAndNotes!$E$6:$E$4005,ROW(B3370)-ROW($C$3)))=0,"",INDEX(PlansAndNotes!$E$6:$E$4005,ROW(B3370)-ROW($C$3))),"")</f>
        <v/>
      </c>
      <c r="Q3370" s="363" t="str">
        <f>IFERROR(IF(LEN(INDEX(PlansAndNotes!$G$6:$G$4005,ROW(B3370)-ROW($C$3)))=0,"",INDEX(PlansAndNotes!$G$6:$G$4005,ROW(B3370)-ROW($C$3))),"")</f>
        <v/>
      </c>
      <c r="R3370" s="361" t="str">
        <f>IFERROR(IF(LEN(D3370)&gt;0,IF(LEN(INDEX(AdressBook!$C$6:$C$25,MATCH(D3370,AdressBook!$B$6:$B$25,0),1))=0,"",INDEX(AdressBook!$C$6:$C$25,MATCH(D3370,AdressBook!$B$6:$B$25,0),1)),""),"")</f>
        <v/>
      </c>
      <c r="S3370" s="165">
        <f>IF(LEN(C3370)&gt;0,IFERROR(IF(MATCH(C3370,C3371:$C$4004,0)&gt;0,-1,ROW(S3370)-ROW($S$3)),ROW(S3370)-ROW($S$3)),-1)</f>
        <v>-1</v>
      </c>
      <c r="T3370" s="165">
        <f t="shared" si="355"/>
        <v>0</v>
      </c>
      <c r="U3370" s="165" t="str">
        <f t="shared" si="356"/>
        <v/>
      </c>
      <c r="V3370" s="165" t="str">
        <f>IFERROR(IF(OR(C3370="",S3370&lt;0),"",IF(SUBTOTAL(3,C3370:C3370)=0,-1,SUBTOTAL(3,$C$4:C3370))),"")</f>
        <v/>
      </c>
      <c r="W3370" s="156" t="str">
        <f t="array" ref="W3370">IF(LEN(C3370)&gt;0,IFERROR(IF(MATCH(C3370,$C$3:$C3369,0)&gt;0,N3370-INDEX($N$3:N3369,SUMPRODUCT(MAX(ROW($C$3:$C3369)*(C3370=$C$3:$C3369)))-2,1),""),""),"")</f>
        <v/>
      </c>
      <c r="X3370" s="156">
        <f t="shared" ca="1" si="357"/>
        <v>1</v>
      </c>
      <c r="Y3370" s="156">
        <f t="shared" ca="1" si="358"/>
        <v>1</v>
      </c>
    </row>
    <row r="3371" spans="2:25" hidden="1" x14ac:dyDescent="0.25">
      <c r="B3371" s="390" t="str">
        <f>IFERROR(IF(LEN(INDEX(PlansAndNotes!$B$6:$B$2005,ROW(A3371)-ROW($B$3)))=0,"",INDEX(PlansAndNotes!$B$6:$B$2005,ROW(A3371)-ROW($B$3))),"")</f>
        <v/>
      </c>
      <c r="C3371" s="387" t="str">
        <f t="shared" si="359"/>
        <v/>
      </c>
      <c r="D3371" s="361" t="str">
        <f>IFERROR(IF(LEN(C3371)&gt;0,IF(LEN(INDEX(TasksList!$C$6:$C$25,MATCH(C3371,TasksList!$B$6:$B$25,0),1))=0,"",INDEX(TasksList!$C$6:$C$25,MATCH(C3371,TasksList!$B$6:$B$25,0),1)),""),"")</f>
        <v/>
      </c>
      <c r="E3371" s="361" t="str">
        <f>IFERROR(IF(LEN(C3371)&gt;0,IF(LEN(INDEX(TasksList!$F$6:$F$25,MATCH(C3371,TasksList!$B$6:$B$25,0),1))=0,"not set!",INDEX(TasksList!$F$6:$F$25,MATCH(C3371,TasksList!$B$6:$B$25,0),1)),""),"")</f>
        <v/>
      </c>
      <c r="F3371" s="360" t="str">
        <f>IFERROR(IF(LEN(D3371)&gt;0,IF(LEN(INDEX(AdressBook!$D$6:$D$25,MATCH(D3371,AdressBook!$B$6:$B$25,0),1))=0,"",INDEX(AdressBook!$D$6:$D$25,MATCH(D3371,AdressBook!$B$6:$B$25,0),1)),""),"")</f>
        <v/>
      </c>
      <c r="G3371" s="361" t="str">
        <f>IFERROR(IF(LEN(INDEX(PlansAndNotes!$F$6:$F$4005,ROW(B3371)-ROW($C$3)))=0,"",INDEX(PlansAndNotes!$F$6:$F$4005,ROW(B3371)-ROW($C$3))),"")</f>
        <v/>
      </c>
      <c r="H3371" s="361" t="str">
        <f>IFERROR(IF(LEN(C3371)&gt;0,IF(LEN(INDEX(TasksList!$G$6:$G$25,MATCH(C3371,TasksList!$B$6:$B$25,0),1))=0,"",INDEX(TasksList!$G$6:$G$25,MATCH(C3371,TasksList!$B$6:$B$25,0),1)),""),"")</f>
        <v/>
      </c>
      <c r="N3371" s="362" t="str">
        <f>IFERROR(IF(LEN(INDEX(PlansAndNotes!$D$6:$D$4005,ROW(B3371)-ROW($C$3)))=0,"",INDEX(PlansAndNotes!$D$6:$D$4005,ROW(B3371)-ROW($C$3))),"")</f>
        <v/>
      </c>
      <c r="O3371" s="165" t="str">
        <f t="shared" si="354"/>
        <v/>
      </c>
      <c r="P3371" s="363" t="str">
        <f>IFERROR(IF(LEN(INDEX(PlansAndNotes!$E$6:$E$4005,ROW(B3371)-ROW($C$3)))=0,"",INDEX(PlansAndNotes!$E$6:$E$4005,ROW(B3371)-ROW($C$3))),"")</f>
        <v/>
      </c>
      <c r="Q3371" s="363" t="str">
        <f>IFERROR(IF(LEN(INDEX(PlansAndNotes!$G$6:$G$4005,ROW(B3371)-ROW($C$3)))=0,"",INDEX(PlansAndNotes!$G$6:$G$4005,ROW(B3371)-ROW($C$3))),"")</f>
        <v/>
      </c>
      <c r="R3371" s="361" t="str">
        <f>IFERROR(IF(LEN(D3371)&gt;0,IF(LEN(INDEX(AdressBook!$C$6:$C$25,MATCH(D3371,AdressBook!$B$6:$B$25,0),1))=0,"",INDEX(AdressBook!$C$6:$C$25,MATCH(D3371,AdressBook!$B$6:$B$25,0),1)),""),"")</f>
        <v/>
      </c>
      <c r="S3371" s="165">
        <f>IF(LEN(C3371)&gt;0,IFERROR(IF(MATCH(C3371,C3372:$C$4004,0)&gt;0,-1,ROW(S3371)-ROW($S$3)),ROW(S3371)-ROW($S$3)),-1)</f>
        <v>-1</v>
      </c>
      <c r="T3371" s="165">
        <f t="shared" si="355"/>
        <v>0</v>
      </c>
      <c r="U3371" s="165" t="str">
        <f t="shared" si="356"/>
        <v/>
      </c>
      <c r="V3371" s="165" t="str">
        <f>IFERROR(IF(OR(C3371="",S3371&lt;0),"",IF(SUBTOTAL(3,C3371:C3371)=0,-1,SUBTOTAL(3,$C$4:C3371))),"")</f>
        <v/>
      </c>
      <c r="W3371" s="156" t="str">
        <f t="array" ref="W3371">IF(LEN(C3371)&gt;0,IFERROR(IF(MATCH(C3371,$C$3:$C3370,0)&gt;0,N3371-INDEX($N$3:N3370,SUMPRODUCT(MAX(ROW($C$3:$C3370)*(C3371=$C$3:$C3370)))-2,1),""),""),"")</f>
        <v/>
      </c>
      <c r="X3371" s="156">
        <f t="shared" ca="1" si="357"/>
        <v>1</v>
      </c>
      <c r="Y3371" s="156">
        <f t="shared" ca="1" si="358"/>
        <v>1</v>
      </c>
    </row>
    <row r="3372" spans="2:25" hidden="1" x14ac:dyDescent="0.25">
      <c r="B3372" s="390" t="str">
        <f>IFERROR(IF(LEN(INDEX(PlansAndNotes!$B$6:$B$2005,ROW(A3372)-ROW($B$3)))=0,"",INDEX(PlansAndNotes!$B$6:$B$2005,ROW(A3372)-ROW($B$3))),"")</f>
        <v/>
      </c>
      <c r="C3372" s="387" t="str">
        <f t="shared" si="359"/>
        <v/>
      </c>
      <c r="D3372" s="361" t="str">
        <f>IFERROR(IF(LEN(C3372)&gt;0,IF(LEN(INDEX(TasksList!$C$6:$C$25,MATCH(C3372,TasksList!$B$6:$B$25,0),1))=0,"",INDEX(TasksList!$C$6:$C$25,MATCH(C3372,TasksList!$B$6:$B$25,0),1)),""),"")</f>
        <v/>
      </c>
      <c r="E3372" s="361" t="str">
        <f>IFERROR(IF(LEN(C3372)&gt;0,IF(LEN(INDEX(TasksList!$F$6:$F$25,MATCH(C3372,TasksList!$B$6:$B$25,0),1))=0,"not set!",INDEX(TasksList!$F$6:$F$25,MATCH(C3372,TasksList!$B$6:$B$25,0),1)),""),"")</f>
        <v/>
      </c>
      <c r="F3372" s="360" t="str">
        <f>IFERROR(IF(LEN(D3372)&gt;0,IF(LEN(INDEX(AdressBook!$D$6:$D$25,MATCH(D3372,AdressBook!$B$6:$B$25,0),1))=0,"",INDEX(AdressBook!$D$6:$D$25,MATCH(D3372,AdressBook!$B$6:$B$25,0),1)),""),"")</f>
        <v/>
      </c>
      <c r="G3372" s="361" t="str">
        <f>IFERROR(IF(LEN(INDEX(PlansAndNotes!$F$6:$F$4005,ROW(B3372)-ROW($C$3)))=0,"",INDEX(PlansAndNotes!$F$6:$F$4005,ROW(B3372)-ROW($C$3))),"")</f>
        <v/>
      </c>
      <c r="H3372" s="361" t="str">
        <f>IFERROR(IF(LEN(C3372)&gt;0,IF(LEN(INDEX(TasksList!$G$6:$G$25,MATCH(C3372,TasksList!$B$6:$B$25,0),1))=0,"",INDEX(TasksList!$G$6:$G$25,MATCH(C3372,TasksList!$B$6:$B$25,0),1)),""),"")</f>
        <v/>
      </c>
      <c r="N3372" s="362" t="str">
        <f>IFERROR(IF(LEN(INDEX(PlansAndNotes!$D$6:$D$4005,ROW(B3372)-ROW($C$3)))=0,"",INDEX(PlansAndNotes!$D$6:$D$4005,ROW(B3372)-ROW($C$3))),"")</f>
        <v/>
      </c>
      <c r="O3372" s="165" t="str">
        <f t="shared" si="354"/>
        <v/>
      </c>
      <c r="P3372" s="363" t="str">
        <f>IFERROR(IF(LEN(INDEX(PlansAndNotes!$E$6:$E$4005,ROW(B3372)-ROW($C$3)))=0,"",INDEX(PlansAndNotes!$E$6:$E$4005,ROW(B3372)-ROW($C$3))),"")</f>
        <v/>
      </c>
      <c r="Q3372" s="363" t="str">
        <f>IFERROR(IF(LEN(INDEX(PlansAndNotes!$G$6:$G$4005,ROW(B3372)-ROW($C$3)))=0,"",INDEX(PlansAndNotes!$G$6:$G$4005,ROW(B3372)-ROW($C$3))),"")</f>
        <v/>
      </c>
      <c r="R3372" s="361" t="str">
        <f>IFERROR(IF(LEN(D3372)&gt;0,IF(LEN(INDEX(AdressBook!$C$6:$C$25,MATCH(D3372,AdressBook!$B$6:$B$25,0),1))=0,"",INDEX(AdressBook!$C$6:$C$25,MATCH(D3372,AdressBook!$B$6:$B$25,0),1)),""),"")</f>
        <v/>
      </c>
      <c r="S3372" s="165">
        <f>IF(LEN(C3372)&gt;0,IFERROR(IF(MATCH(C3372,C3373:$C$4004,0)&gt;0,-1,ROW(S3372)-ROW($S$3)),ROW(S3372)-ROW($S$3)),-1)</f>
        <v>-1</v>
      </c>
      <c r="T3372" s="165">
        <f t="shared" si="355"/>
        <v>0</v>
      </c>
      <c r="U3372" s="165" t="str">
        <f t="shared" si="356"/>
        <v/>
      </c>
      <c r="V3372" s="165" t="str">
        <f>IFERROR(IF(OR(C3372="",S3372&lt;0),"",IF(SUBTOTAL(3,C3372:C3372)=0,-1,SUBTOTAL(3,$C$4:C3372))),"")</f>
        <v/>
      </c>
      <c r="W3372" s="156" t="str">
        <f t="array" ref="W3372">IF(LEN(C3372)&gt;0,IFERROR(IF(MATCH(C3372,$C$3:$C3371,0)&gt;0,N3372-INDEX($N$3:N3371,SUMPRODUCT(MAX(ROW($C$3:$C3371)*(C3372=$C$3:$C3371)))-2,1),""),""),"")</f>
        <v/>
      </c>
      <c r="X3372" s="156">
        <f t="shared" ca="1" si="357"/>
        <v>1</v>
      </c>
      <c r="Y3372" s="156">
        <f t="shared" ca="1" si="358"/>
        <v>1</v>
      </c>
    </row>
    <row r="3373" spans="2:25" hidden="1" x14ac:dyDescent="0.25">
      <c r="B3373" s="390" t="str">
        <f>IFERROR(IF(LEN(INDEX(PlansAndNotes!$B$6:$B$2005,ROW(A3373)-ROW($B$3)))=0,"",INDEX(PlansAndNotes!$B$6:$B$2005,ROW(A3373)-ROW($B$3))),"")</f>
        <v/>
      </c>
      <c r="C3373" s="387" t="str">
        <f t="shared" si="359"/>
        <v/>
      </c>
      <c r="D3373" s="361" t="str">
        <f>IFERROR(IF(LEN(C3373)&gt;0,IF(LEN(INDEX(TasksList!$C$6:$C$25,MATCH(C3373,TasksList!$B$6:$B$25,0),1))=0,"",INDEX(TasksList!$C$6:$C$25,MATCH(C3373,TasksList!$B$6:$B$25,0),1)),""),"")</f>
        <v/>
      </c>
      <c r="E3373" s="361" t="str">
        <f>IFERROR(IF(LEN(C3373)&gt;0,IF(LEN(INDEX(TasksList!$F$6:$F$25,MATCH(C3373,TasksList!$B$6:$B$25,0),1))=0,"not set!",INDEX(TasksList!$F$6:$F$25,MATCH(C3373,TasksList!$B$6:$B$25,0),1)),""),"")</f>
        <v/>
      </c>
      <c r="F3373" s="360" t="str">
        <f>IFERROR(IF(LEN(D3373)&gt;0,IF(LEN(INDEX(AdressBook!$D$6:$D$25,MATCH(D3373,AdressBook!$B$6:$B$25,0),1))=0,"",INDEX(AdressBook!$D$6:$D$25,MATCH(D3373,AdressBook!$B$6:$B$25,0),1)),""),"")</f>
        <v/>
      </c>
      <c r="G3373" s="361" t="str">
        <f>IFERROR(IF(LEN(INDEX(PlansAndNotes!$F$6:$F$4005,ROW(B3373)-ROW($C$3)))=0,"",INDEX(PlansAndNotes!$F$6:$F$4005,ROW(B3373)-ROW($C$3))),"")</f>
        <v/>
      </c>
      <c r="H3373" s="361" t="str">
        <f>IFERROR(IF(LEN(C3373)&gt;0,IF(LEN(INDEX(TasksList!$G$6:$G$25,MATCH(C3373,TasksList!$B$6:$B$25,0),1))=0,"",INDEX(TasksList!$G$6:$G$25,MATCH(C3373,TasksList!$B$6:$B$25,0),1)),""),"")</f>
        <v/>
      </c>
      <c r="N3373" s="362" t="str">
        <f>IFERROR(IF(LEN(INDEX(PlansAndNotes!$D$6:$D$4005,ROW(B3373)-ROW($C$3)))=0,"",INDEX(PlansAndNotes!$D$6:$D$4005,ROW(B3373)-ROW($C$3))),"")</f>
        <v/>
      </c>
      <c r="O3373" s="165" t="str">
        <f t="shared" si="354"/>
        <v/>
      </c>
      <c r="P3373" s="363" t="str">
        <f>IFERROR(IF(LEN(INDEX(PlansAndNotes!$E$6:$E$4005,ROW(B3373)-ROW($C$3)))=0,"",INDEX(PlansAndNotes!$E$6:$E$4005,ROW(B3373)-ROW($C$3))),"")</f>
        <v/>
      </c>
      <c r="Q3373" s="363" t="str">
        <f>IFERROR(IF(LEN(INDEX(PlansAndNotes!$G$6:$G$4005,ROW(B3373)-ROW($C$3)))=0,"",INDEX(PlansAndNotes!$G$6:$G$4005,ROW(B3373)-ROW($C$3))),"")</f>
        <v/>
      </c>
      <c r="R3373" s="361" t="str">
        <f>IFERROR(IF(LEN(D3373)&gt;0,IF(LEN(INDEX(AdressBook!$C$6:$C$25,MATCH(D3373,AdressBook!$B$6:$B$25,0),1))=0,"",INDEX(AdressBook!$C$6:$C$25,MATCH(D3373,AdressBook!$B$6:$B$25,0),1)),""),"")</f>
        <v/>
      </c>
      <c r="S3373" s="165">
        <f>IF(LEN(C3373)&gt;0,IFERROR(IF(MATCH(C3373,C3374:$C$4004,0)&gt;0,-1,ROW(S3373)-ROW($S$3)),ROW(S3373)-ROW($S$3)),-1)</f>
        <v>-1</v>
      </c>
      <c r="T3373" s="165">
        <f t="shared" si="355"/>
        <v>0</v>
      </c>
      <c r="U3373" s="165" t="str">
        <f t="shared" si="356"/>
        <v/>
      </c>
      <c r="V3373" s="165" t="str">
        <f>IFERROR(IF(OR(C3373="",S3373&lt;0),"",IF(SUBTOTAL(3,C3373:C3373)=0,-1,SUBTOTAL(3,$C$4:C3373))),"")</f>
        <v/>
      </c>
      <c r="W3373" s="156" t="str">
        <f t="array" ref="W3373">IF(LEN(C3373)&gt;0,IFERROR(IF(MATCH(C3373,$C$3:$C3372,0)&gt;0,N3373-INDEX($N$3:N3372,SUMPRODUCT(MAX(ROW($C$3:$C3372)*(C3373=$C$3:$C3372)))-2,1),""),""),"")</f>
        <v/>
      </c>
      <c r="X3373" s="156">
        <f t="shared" ca="1" si="357"/>
        <v>1</v>
      </c>
      <c r="Y3373" s="156">
        <f t="shared" ca="1" si="358"/>
        <v>1</v>
      </c>
    </row>
    <row r="3374" spans="2:25" hidden="1" x14ac:dyDescent="0.25">
      <c r="B3374" s="390" t="str">
        <f>IFERROR(IF(LEN(INDEX(PlansAndNotes!$B$6:$B$2005,ROW(A3374)-ROW($B$3)))=0,"",INDEX(PlansAndNotes!$B$6:$B$2005,ROW(A3374)-ROW($B$3))),"")</f>
        <v/>
      </c>
      <c r="C3374" s="387" t="str">
        <f t="shared" si="359"/>
        <v/>
      </c>
      <c r="D3374" s="361" t="str">
        <f>IFERROR(IF(LEN(C3374)&gt;0,IF(LEN(INDEX(TasksList!$C$6:$C$25,MATCH(C3374,TasksList!$B$6:$B$25,0),1))=0,"",INDEX(TasksList!$C$6:$C$25,MATCH(C3374,TasksList!$B$6:$B$25,0),1)),""),"")</f>
        <v/>
      </c>
      <c r="E3374" s="361" t="str">
        <f>IFERROR(IF(LEN(C3374)&gt;0,IF(LEN(INDEX(TasksList!$F$6:$F$25,MATCH(C3374,TasksList!$B$6:$B$25,0),1))=0,"not set!",INDEX(TasksList!$F$6:$F$25,MATCH(C3374,TasksList!$B$6:$B$25,0),1)),""),"")</f>
        <v/>
      </c>
      <c r="F3374" s="360" t="str">
        <f>IFERROR(IF(LEN(D3374)&gt;0,IF(LEN(INDEX(AdressBook!$D$6:$D$25,MATCH(D3374,AdressBook!$B$6:$B$25,0),1))=0,"",INDEX(AdressBook!$D$6:$D$25,MATCH(D3374,AdressBook!$B$6:$B$25,0),1)),""),"")</f>
        <v/>
      </c>
      <c r="G3374" s="361" t="str">
        <f>IFERROR(IF(LEN(INDEX(PlansAndNotes!$F$6:$F$4005,ROW(B3374)-ROW($C$3)))=0,"",INDEX(PlansAndNotes!$F$6:$F$4005,ROW(B3374)-ROW($C$3))),"")</f>
        <v/>
      </c>
      <c r="H3374" s="361" t="str">
        <f>IFERROR(IF(LEN(C3374)&gt;0,IF(LEN(INDEX(TasksList!$G$6:$G$25,MATCH(C3374,TasksList!$B$6:$B$25,0),1))=0,"",INDEX(TasksList!$G$6:$G$25,MATCH(C3374,TasksList!$B$6:$B$25,0),1)),""),"")</f>
        <v/>
      </c>
      <c r="N3374" s="362" t="str">
        <f>IFERROR(IF(LEN(INDEX(PlansAndNotes!$D$6:$D$4005,ROW(B3374)-ROW($C$3)))=0,"",INDEX(PlansAndNotes!$D$6:$D$4005,ROW(B3374)-ROW($C$3))),"")</f>
        <v/>
      </c>
      <c r="O3374" s="165" t="str">
        <f t="shared" si="354"/>
        <v/>
      </c>
      <c r="P3374" s="363" t="str">
        <f>IFERROR(IF(LEN(INDEX(PlansAndNotes!$E$6:$E$4005,ROW(B3374)-ROW($C$3)))=0,"",INDEX(PlansAndNotes!$E$6:$E$4005,ROW(B3374)-ROW($C$3))),"")</f>
        <v/>
      </c>
      <c r="Q3374" s="363" t="str">
        <f>IFERROR(IF(LEN(INDEX(PlansAndNotes!$G$6:$G$4005,ROW(B3374)-ROW($C$3)))=0,"",INDEX(PlansAndNotes!$G$6:$G$4005,ROW(B3374)-ROW($C$3))),"")</f>
        <v/>
      </c>
      <c r="R3374" s="361" t="str">
        <f>IFERROR(IF(LEN(D3374)&gt;0,IF(LEN(INDEX(AdressBook!$C$6:$C$25,MATCH(D3374,AdressBook!$B$6:$B$25,0),1))=0,"",INDEX(AdressBook!$C$6:$C$25,MATCH(D3374,AdressBook!$B$6:$B$25,0),1)),""),"")</f>
        <v/>
      </c>
      <c r="S3374" s="165">
        <f>IF(LEN(C3374)&gt;0,IFERROR(IF(MATCH(C3374,C3375:$C$4004,0)&gt;0,-1,ROW(S3374)-ROW($S$3)),ROW(S3374)-ROW($S$3)),-1)</f>
        <v>-1</v>
      </c>
      <c r="T3374" s="165">
        <f t="shared" si="355"/>
        <v>0</v>
      </c>
      <c r="U3374" s="165" t="str">
        <f t="shared" si="356"/>
        <v/>
      </c>
      <c r="V3374" s="165" t="str">
        <f>IFERROR(IF(OR(C3374="",S3374&lt;0),"",IF(SUBTOTAL(3,C3374:C3374)=0,-1,SUBTOTAL(3,$C$4:C3374))),"")</f>
        <v/>
      </c>
      <c r="W3374" s="156" t="str">
        <f t="array" ref="W3374">IF(LEN(C3374)&gt;0,IFERROR(IF(MATCH(C3374,$C$3:$C3373,0)&gt;0,N3374-INDEX($N$3:N3373,SUMPRODUCT(MAX(ROW($C$3:$C3373)*(C3374=$C$3:$C3373)))-2,1),""),""),"")</f>
        <v/>
      </c>
      <c r="X3374" s="156">
        <f t="shared" ca="1" si="357"/>
        <v>1</v>
      </c>
      <c r="Y3374" s="156">
        <f t="shared" ca="1" si="358"/>
        <v>1</v>
      </c>
    </row>
    <row r="3375" spans="2:25" hidden="1" x14ac:dyDescent="0.25">
      <c r="B3375" s="390" t="str">
        <f>IFERROR(IF(LEN(INDEX(PlansAndNotes!$B$6:$B$2005,ROW(A3375)-ROW($B$3)))=0,"",INDEX(PlansAndNotes!$B$6:$B$2005,ROW(A3375)-ROW($B$3))),"")</f>
        <v/>
      </c>
      <c r="C3375" s="387" t="str">
        <f t="shared" si="359"/>
        <v/>
      </c>
      <c r="D3375" s="361" t="str">
        <f>IFERROR(IF(LEN(C3375)&gt;0,IF(LEN(INDEX(TasksList!$C$6:$C$25,MATCH(C3375,TasksList!$B$6:$B$25,0),1))=0,"",INDEX(TasksList!$C$6:$C$25,MATCH(C3375,TasksList!$B$6:$B$25,0),1)),""),"")</f>
        <v/>
      </c>
      <c r="E3375" s="361" t="str">
        <f>IFERROR(IF(LEN(C3375)&gt;0,IF(LEN(INDEX(TasksList!$F$6:$F$25,MATCH(C3375,TasksList!$B$6:$B$25,0),1))=0,"not set!",INDEX(TasksList!$F$6:$F$25,MATCH(C3375,TasksList!$B$6:$B$25,0),1)),""),"")</f>
        <v/>
      </c>
      <c r="F3375" s="360" t="str">
        <f>IFERROR(IF(LEN(D3375)&gt;0,IF(LEN(INDEX(AdressBook!$D$6:$D$25,MATCH(D3375,AdressBook!$B$6:$B$25,0),1))=0,"",INDEX(AdressBook!$D$6:$D$25,MATCH(D3375,AdressBook!$B$6:$B$25,0),1)),""),"")</f>
        <v/>
      </c>
      <c r="G3375" s="361" t="str">
        <f>IFERROR(IF(LEN(INDEX(PlansAndNotes!$F$6:$F$4005,ROW(B3375)-ROW($C$3)))=0,"",INDEX(PlansAndNotes!$F$6:$F$4005,ROW(B3375)-ROW($C$3))),"")</f>
        <v/>
      </c>
      <c r="H3375" s="361" t="str">
        <f>IFERROR(IF(LEN(C3375)&gt;0,IF(LEN(INDEX(TasksList!$G$6:$G$25,MATCH(C3375,TasksList!$B$6:$B$25,0),1))=0,"",INDEX(TasksList!$G$6:$G$25,MATCH(C3375,TasksList!$B$6:$B$25,0),1)),""),"")</f>
        <v/>
      </c>
      <c r="N3375" s="362" t="str">
        <f>IFERROR(IF(LEN(INDEX(PlansAndNotes!$D$6:$D$4005,ROW(B3375)-ROW($C$3)))=0,"",INDEX(PlansAndNotes!$D$6:$D$4005,ROW(B3375)-ROW($C$3))),"")</f>
        <v/>
      </c>
      <c r="O3375" s="165" t="str">
        <f t="shared" si="354"/>
        <v/>
      </c>
      <c r="P3375" s="363" t="str">
        <f>IFERROR(IF(LEN(INDEX(PlansAndNotes!$E$6:$E$4005,ROW(B3375)-ROW($C$3)))=0,"",INDEX(PlansAndNotes!$E$6:$E$4005,ROW(B3375)-ROW($C$3))),"")</f>
        <v/>
      </c>
      <c r="Q3375" s="363" t="str">
        <f>IFERROR(IF(LEN(INDEX(PlansAndNotes!$G$6:$G$4005,ROW(B3375)-ROW($C$3)))=0,"",INDEX(PlansAndNotes!$G$6:$G$4005,ROW(B3375)-ROW($C$3))),"")</f>
        <v/>
      </c>
      <c r="R3375" s="361" t="str">
        <f>IFERROR(IF(LEN(D3375)&gt;0,IF(LEN(INDEX(AdressBook!$C$6:$C$25,MATCH(D3375,AdressBook!$B$6:$B$25,0),1))=0,"",INDEX(AdressBook!$C$6:$C$25,MATCH(D3375,AdressBook!$B$6:$B$25,0),1)),""),"")</f>
        <v/>
      </c>
      <c r="S3375" s="165">
        <f>IF(LEN(C3375)&gt;0,IFERROR(IF(MATCH(C3375,C3376:$C$4004,0)&gt;0,-1,ROW(S3375)-ROW($S$3)),ROW(S3375)-ROW($S$3)),-1)</f>
        <v>-1</v>
      </c>
      <c r="T3375" s="165">
        <f t="shared" si="355"/>
        <v>0</v>
      </c>
      <c r="U3375" s="165" t="str">
        <f t="shared" si="356"/>
        <v/>
      </c>
      <c r="V3375" s="165" t="str">
        <f>IFERROR(IF(OR(C3375="",S3375&lt;0),"",IF(SUBTOTAL(3,C3375:C3375)=0,-1,SUBTOTAL(3,$C$4:C3375))),"")</f>
        <v/>
      </c>
      <c r="W3375" s="156" t="str">
        <f t="array" ref="W3375">IF(LEN(C3375)&gt;0,IFERROR(IF(MATCH(C3375,$C$3:$C3374,0)&gt;0,N3375-INDEX($N$3:N3374,SUMPRODUCT(MAX(ROW($C$3:$C3374)*(C3375=$C$3:$C3374)))-2,1),""),""),"")</f>
        <v/>
      </c>
      <c r="X3375" s="156">
        <f t="shared" ca="1" si="357"/>
        <v>1</v>
      </c>
      <c r="Y3375" s="156">
        <f t="shared" ca="1" si="358"/>
        <v>1</v>
      </c>
    </row>
    <row r="3376" spans="2:25" hidden="1" x14ac:dyDescent="0.25">
      <c r="B3376" s="390" t="str">
        <f>IFERROR(IF(LEN(INDEX(PlansAndNotes!$B$6:$B$2005,ROW(A3376)-ROW($B$3)))=0,"",INDEX(PlansAndNotes!$B$6:$B$2005,ROW(A3376)-ROW($B$3))),"")</f>
        <v/>
      </c>
      <c r="C3376" s="387" t="str">
        <f t="shared" si="359"/>
        <v/>
      </c>
      <c r="D3376" s="361" t="str">
        <f>IFERROR(IF(LEN(C3376)&gt;0,IF(LEN(INDEX(TasksList!$C$6:$C$25,MATCH(C3376,TasksList!$B$6:$B$25,0),1))=0,"",INDEX(TasksList!$C$6:$C$25,MATCH(C3376,TasksList!$B$6:$B$25,0),1)),""),"")</f>
        <v/>
      </c>
      <c r="E3376" s="361" t="str">
        <f>IFERROR(IF(LEN(C3376)&gt;0,IF(LEN(INDEX(TasksList!$F$6:$F$25,MATCH(C3376,TasksList!$B$6:$B$25,0),1))=0,"not set!",INDEX(TasksList!$F$6:$F$25,MATCH(C3376,TasksList!$B$6:$B$25,0),1)),""),"")</f>
        <v/>
      </c>
      <c r="F3376" s="360" t="str">
        <f>IFERROR(IF(LEN(D3376)&gt;0,IF(LEN(INDEX(AdressBook!$D$6:$D$25,MATCH(D3376,AdressBook!$B$6:$B$25,0),1))=0,"",INDEX(AdressBook!$D$6:$D$25,MATCH(D3376,AdressBook!$B$6:$B$25,0),1)),""),"")</f>
        <v/>
      </c>
      <c r="G3376" s="361" t="str">
        <f>IFERROR(IF(LEN(INDEX(PlansAndNotes!$F$6:$F$4005,ROW(B3376)-ROW($C$3)))=0,"",INDEX(PlansAndNotes!$F$6:$F$4005,ROW(B3376)-ROW($C$3))),"")</f>
        <v/>
      </c>
      <c r="H3376" s="361" t="str">
        <f>IFERROR(IF(LEN(C3376)&gt;0,IF(LEN(INDEX(TasksList!$G$6:$G$25,MATCH(C3376,TasksList!$B$6:$B$25,0),1))=0,"",INDEX(TasksList!$G$6:$G$25,MATCH(C3376,TasksList!$B$6:$B$25,0),1)),""),"")</f>
        <v/>
      </c>
      <c r="N3376" s="362" t="str">
        <f>IFERROR(IF(LEN(INDEX(PlansAndNotes!$D$6:$D$4005,ROW(B3376)-ROW($C$3)))=0,"",INDEX(PlansAndNotes!$D$6:$D$4005,ROW(B3376)-ROW($C$3))),"")</f>
        <v/>
      </c>
      <c r="O3376" s="165" t="str">
        <f t="shared" si="354"/>
        <v/>
      </c>
      <c r="P3376" s="363" t="str">
        <f>IFERROR(IF(LEN(INDEX(PlansAndNotes!$E$6:$E$4005,ROW(B3376)-ROW($C$3)))=0,"",INDEX(PlansAndNotes!$E$6:$E$4005,ROW(B3376)-ROW($C$3))),"")</f>
        <v/>
      </c>
      <c r="Q3376" s="363" t="str">
        <f>IFERROR(IF(LEN(INDEX(PlansAndNotes!$G$6:$G$4005,ROW(B3376)-ROW($C$3)))=0,"",INDEX(PlansAndNotes!$G$6:$G$4005,ROW(B3376)-ROW($C$3))),"")</f>
        <v/>
      </c>
      <c r="R3376" s="361" t="str">
        <f>IFERROR(IF(LEN(D3376)&gt;0,IF(LEN(INDEX(AdressBook!$C$6:$C$25,MATCH(D3376,AdressBook!$B$6:$B$25,0),1))=0,"",INDEX(AdressBook!$C$6:$C$25,MATCH(D3376,AdressBook!$B$6:$B$25,0),1)),""),"")</f>
        <v/>
      </c>
      <c r="S3376" s="165">
        <f>IF(LEN(C3376)&gt;0,IFERROR(IF(MATCH(C3376,C3377:$C$4004,0)&gt;0,-1,ROW(S3376)-ROW($S$3)),ROW(S3376)-ROW($S$3)),-1)</f>
        <v>-1</v>
      </c>
      <c r="T3376" s="165">
        <f t="shared" si="355"/>
        <v>0</v>
      </c>
      <c r="U3376" s="165" t="str">
        <f t="shared" si="356"/>
        <v/>
      </c>
      <c r="V3376" s="165" t="str">
        <f>IFERROR(IF(OR(C3376="",S3376&lt;0),"",IF(SUBTOTAL(3,C3376:C3376)=0,-1,SUBTOTAL(3,$C$4:C3376))),"")</f>
        <v/>
      </c>
      <c r="W3376" s="156" t="str">
        <f t="array" ref="W3376">IF(LEN(C3376)&gt;0,IFERROR(IF(MATCH(C3376,$C$3:$C3375,0)&gt;0,N3376-INDEX($N$3:N3375,SUMPRODUCT(MAX(ROW($C$3:$C3375)*(C3376=$C$3:$C3375)))-2,1),""),""),"")</f>
        <v/>
      </c>
      <c r="X3376" s="156">
        <f t="shared" ca="1" si="357"/>
        <v>1</v>
      </c>
      <c r="Y3376" s="156">
        <f t="shared" ca="1" si="358"/>
        <v>1</v>
      </c>
    </row>
    <row r="3377" spans="2:25" hidden="1" x14ac:dyDescent="0.25">
      <c r="B3377" s="390" t="str">
        <f>IFERROR(IF(LEN(INDEX(PlansAndNotes!$B$6:$B$2005,ROW(A3377)-ROW($B$3)))=0,"",INDEX(PlansAndNotes!$B$6:$B$2005,ROW(A3377)-ROW($B$3))),"")</f>
        <v/>
      </c>
      <c r="C3377" s="387" t="str">
        <f t="shared" si="359"/>
        <v/>
      </c>
      <c r="D3377" s="361" t="str">
        <f>IFERROR(IF(LEN(C3377)&gt;0,IF(LEN(INDEX(TasksList!$C$6:$C$25,MATCH(C3377,TasksList!$B$6:$B$25,0),1))=0,"",INDEX(TasksList!$C$6:$C$25,MATCH(C3377,TasksList!$B$6:$B$25,0),1)),""),"")</f>
        <v/>
      </c>
      <c r="E3377" s="361" t="str">
        <f>IFERROR(IF(LEN(C3377)&gt;0,IF(LEN(INDEX(TasksList!$F$6:$F$25,MATCH(C3377,TasksList!$B$6:$B$25,0),1))=0,"not set!",INDEX(TasksList!$F$6:$F$25,MATCH(C3377,TasksList!$B$6:$B$25,0),1)),""),"")</f>
        <v/>
      </c>
      <c r="F3377" s="360" t="str">
        <f>IFERROR(IF(LEN(D3377)&gt;0,IF(LEN(INDEX(AdressBook!$D$6:$D$25,MATCH(D3377,AdressBook!$B$6:$B$25,0),1))=0,"",INDEX(AdressBook!$D$6:$D$25,MATCH(D3377,AdressBook!$B$6:$B$25,0),1)),""),"")</f>
        <v/>
      </c>
      <c r="G3377" s="361" t="str">
        <f>IFERROR(IF(LEN(INDEX(PlansAndNotes!$F$6:$F$4005,ROW(B3377)-ROW($C$3)))=0,"",INDEX(PlansAndNotes!$F$6:$F$4005,ROW(B3377)-ROW($C$3))),"")</f>
        <v/>
      </c>
      <c r="H3377" s="361" t="str">
        <f>IFERROR(IF(LEN(C3377)&gt;0,IF(LEN(INDEX(TasksList!$G$6:$G$25,MATCH(C3377,TasksList!$B$6:$B$25,0),1))=0,"",INDEX(TasksList!$G$6:$G$25,MATCH(C3377,TasksList!$B$6:$B$25,0),1)),""),"")</f>
        <v/>
      </c>
      <c r="N3377" s="362" t="str">
        <f>IFERROR(IF(LEN(INDEX(PlansAndNotes!$D$6:$D$4005,ROW(B3377)-ROW($C$3)))=0,"",INDEX(PlansAndNotes!$D$6:$D$4005,ROW(B3377)-ROW($C$3))),"")</f>
        <v/>
      </c>
      <c r="O3377" s="165" t="str">
        <f t="shared" si="354"/>
        <v/>
      </c>
      <c r="P3377" s="363" t="str">
        <f>IFERROR(IF(LEN(INDEX(PlansAndNotes!$E$6:$E$4005,ROW(B3377)-ROW($C$3)))=0,"",INDEX(PlansAndNotes!$E$6:$E$4005,ROW(B3377)-ROW($C$3))),"")</f>
        <v/>
      </c>
      <c r="Q3377" s="363" t="str">
        <f>IFERROR(IF(LEN(INDEX(PlansAndNotes!$G$6:$G$4005,ROW(B3377)-ROW($C$3)))=0,"",INDEX(PlansAndNotes!$G$6:$G$4005,ROW(B3377)-ROW($C$3))),"")</f>
        <v/>
      </c>
      <c r="R3377" s="361" t="str">
        <f>IFERROR(IF(LEN(D3377)&gt;0,IF(LEN(INDEX(AdressBook!$C$6:$C$25,MATCH(D3377,AdressBook!$B$6:$B$25,0),1))=0,"",INDEX(AdressBook!$C$6:$C$25,MATCH(D3377,AdressBook!$B$6:$B$25,0),1)),""),"")</f>
        <v/>
      </c>
      <c r="S3377" s="165">
        <f>IF(LEN(C3377)&gt;0,IFERROR(IF(MATCH(C3377,C3378:$C$4004,0)&gt;0,-1,ROW(S3377)-ROW($S$3)),ROW(S3377)-ROW($S$3)),-1)</f>
        <v>-1</v>
      </c>
      <c r="T3377" s="165">
        <f t="shared" si="355"/>
        <v>0</v>
      </c>
      <c r="U3377" s="165" t="str">
        <f t="shared" si="356"/>
        <v/>
      </c>
      <c r="V3377" s="165" t="str">
        <f>IFERROR(IF(OR(C3377="",S3377&lt;0),"",IF(SUBTOTAL(3,C3377:C3377)=0,-1,SUBTOTAL(3,$C$4:C3377))),"")</f>
        <v/>
      </c>
      <c r="W3377" s="156" t="str">
        <f t="array" ref="W3377">IF(LEN(C3377)&gt;0,IFERROR(IF(MATCH(C3377,$C$3:$C3376,0)&gt;0,N3377-INDEX($N$3:N3376,SUMPRODUCT(MAX(ROW($C$3:$C3376)*(C3377=$C$3:$C3376)))-2,1),""),""),"")</f>
        <v/>
      </c>
      <c r="X3377" s="156">
        <f t="shared" ca="1" si="357"/>
        <v>1</v>
      </c>
      <c r="Y3377" s="156">
        <f t="shared" ca="1" si="358"/>
        <v>1</v>
      </c>
    </row>
    <row r="3378" spans="2:25" hidden="1" x14ac:dyDescent="0.25">
      <c r="B3378" s="390" t="str">
        <f>IFERROR(IF(LEN(INDEX(PlansAndNotes!$B$6:$B$2005,ROW(A3378)-ROW($B$3)))=0,"",INDEX(PlansAndNotes!$B$6:$B$2005,ROW(A3378)-ROW($B$3))),"")</f>
        <v/>
      </c>
      <c r="C3378" s="387" t="str">
        <f t="shared" si="359"/>
        <v/>
      </c>
      <c r="D3378" s="361" t="str">
        <f>IFERROR(IF(LEN(C3378)&gt;0,IF(LEN(INDEX(TasksList!$C$6:$C$25,MATCH(C3378,TasksList!$B$6:$B$25,0),1))=0,"",INDEX(TasksList!$C$6:$C$25,MATCH(C3378,TasksList!$B$6:$B$25,0),1)),""),"")</f>
        <v/>
      </c>
      <c r="E3378" s="361" t="str">
        <f>IFERROR(IF(LEN(C3378)&gt;0,IF(LEN(INDEX(TasksList!$F$6:$F$25,MATCH(C3378,TasksList!$B$6:$B$25,0),1))=0,"not set!",INDEX(TasksList!$F$6:$F$25,MATCH(C3378,TasksList!$B$6:$B$25,0),1)),""),"")</f>
        <v/>
      </c>
      <c r="F3378" s="360" t="str">
        <f>IFERROR(IF(LEN(D3378)&gt;0,IF(LEN(INDEX(AdressBook!$D$6:$D$25,MATCH(D3378,AdressBook!$B$6:$B$25,0),1))=0,"",INDEX(AdressBook!$D$6:$D$25,MATCH(D3378,AdressBook!$B$6:$B$25,0),1)),""),"")</f>
        <v/>
      </c>
      <c r="G3378" s="361" t="str">
        <f>IFERROR(IF(LEN(INDEX(PlansAndNotes!$F$6:$F$4005,ROW(B3378)-ROW($C$3)))=0,"",INDEX(PlansAndNotes!$F$6:$F$4005,ROW(B3378)-ROW($C$3))),"")</f>
        <v/>
      </c>
      <c r="H3378" s="361" t="str">
        <f>IFERROR(IF(LEN(C3378)&gt;0,IF(LEN(INDEX(TasksList!$G$6:$G$25,MATCH(C3378,TasksList!$B$6:$B$25,0),1))=0,"",INDEX(TasksList!$G$6:$G$25,MATCH(C3378,TasksList!$B$6:$B$25,0),1)),""),"")</f>
        <v/>
      </c>
      <c r="N3378" s="362" t="str">
        <f>IFERROR(IF(LEN(INDEX(PlansAndNotes!$D$6:$D$4005,ROW(B3378)-ROW($C$3)))=0,"",INDEX(PlansAndNotes!$D$6:$D$4005,ROW(B3378)-ROW($C$3))),"")</f>
        <v/>
      </c>
      <c r="O3378" s="165" t="str">
        <f t="shared" si="354"/>
        <v/>
      </c>
      <c r="P3378" s="363" t="str">
        <f>IFERROR(IF(LEN(INDEX(PlansAndNotes!$E$6:$E$4005,ROW(B3378)-ROW($C$3)))=0,"",INDEX(PlansAndNotes!$E$6:$E$4005,ROW(B3378)-ROW($C$3))),"")</f>
        <v/>
      </c>
      <c r="Q3378" s="363" t="str">
        <f>IFERROR(IF(LEN(INDEX(PlansAndNotes!$G$6:$G$4005,ROW(B3378)-ROW($C$3)))=0,"",INDEX(PlansAndNotes!$G$6:$G$4005,ROW(B3378)-ROW($C$3))),"")</f>
        <v/>
      </c>
      <c r="R3378" s="361" t="str">
        <f>IFERROR(IF(LEN(D3378)&gt;0,IF(LEN(INDEX(AdressBook!$C$6:$C$25,MATCH(D3378,AdressBook!$B$6:$B$25,0),1))=0,"",INDEX(AdressBook!$C$6:$C$25,MATCH(D3378,AdressBook!$B$6:$B$25,0),1)),""),"")</f>
        <v/>
      </c>
      <c r="S3378" s="165">
        <f>IF(LEN(C3378)&gt;0,IFERROR(IF(MATCH(C3378,C3379:$C$4004,0)&gt;0,-1,ROW(S3378)-ROW($S$3)),ROW(S3378)-ROW($S$3)),-1)</f>
        <v>-1</v>
      </c>
      <c r="T3378" s="165">
        <f t="shared" si="355"/>
        <v>0</v>
      </c>
      <c r="U3378" s="165" t="str">
        <f t="shared" si="356"/>
        <v/>
      </c>
      <c r="V3378" s="165" t="str">
        <f>IFERROR(IF(OR(C3378="",S3378&lt;0),"",IF(SUBTOTAL(3,C3378:C3378)=0,-1,SUBTOTAL(3,$C$4:C3378))),"")</f>
        <v/>
      </c>
      <c r="W3378" s="156" t="str">
        <f t="array" ref="W3378">IF(LEN(C3378)&gt;0,IFERROR(IF(MATCH(C3378,$C$3:$C3377,0)&gt;0,N3378-INDEX($N$3:N3377,SUMPRODUCT(MAX(ROW($C$3:$C3377)*(C3378=$C$3:$C3377)))-2,1),""),""),"")</f>
        <v/>
      </c>
      <c r="X3378" s="156">
        <f t="shared" ca="1" si="357"/>
        <v>1</v>
      </c>
      <c r="Y3378" s="156">
        <f t="shared" ca="1" si="358"/>
        <v>1</v>
      </c>
    </row>
    <row r="3379" spans="2:25" hidden="1" x14ac:dyDescent="0.25">
      <c r="B3379" s="390" t="str">
        <f>IFERROR(IF(LEN(INDEX(PlansAndNotes!$B$6:$B$2005,ROW(A3379)-ROW($B$3)))=0,"",INDEX(PlansAndNotes!$B$6:$B$2005,ROW(A3379)-ROW($B$3))),"")</f>
        <v/>
      </c>
      <c r="C3379" s="387" t="str">
        <f t="shared" si="359"/>
        <v/>
      </c>
      <c r="D3379" s="361" t="str">
        <f>IFERROR(IF(LEN(C3379)&gt;0,IF(LEN(INDEX(TasksList!$C$6:$C$25,MATCH(C3379,TasksList!$B$6:$B$25,0),1))=0,"",INDEX(TasksList!$C$6:$C$25,MATCH(C3379,TasksList!$B$6:$B$25,0),1)),""),"")</f>
        <v/>
      </c>
      <c r="E3379" s="361" t="str">
        <f>IFERROR(IF(LEN(C3379)&gt;0,IF(LEN(INDEX(TasksList!$F$6:$F$25,MATCH(C3379,TasksList!$B$6:$B$25,0),1))=0,"not set!",INDEX(TasksList!$F$6:$F$25,MATCH(C3379,TasksList!$B$6:$B$25,0),1)),""),"")</f>
        <v/>
      </c>
      <c r="F3379" s="360" t="str">
        <f>IFERROR(IF(LEN(D3379)&gt;0,IF(LEN(INDEX(AdressBook!$D$6:$D$25,MATCH(D3379,AdressBook!$B$6:$B$25,0),1))=0,"",INDEX(AdressBook!$D$6:$D$25,MATCH(D3379,AdressBook!$B$6:$B$25,0),1)),""),"")</f>
        <v/>
      </c>
      <c r="G3379" s="361" t="str">
        <f>IFERROR(IF(LEN(INDEX(PlansAndNotes!$F$6:$F$4005,ROW(B3379)-ROW($C$3)))=0,"",INDEX(PlansAndNotes!$F$6:$F$4005,ROW(B3379)-ROW($C$3))),"")</f>
        <v/>
      </c>
      <c r="H3379" s="361" t="str">
        <f>IFERROR(IF(LEN(C3379)&gt;0,IF(LEN(INDEX(TasksList!$G$6:$G$25,MATCH(C3379,TasksList!$B$6:$B$25,0),1))=0,"",INDEX(TasksList!$G$6:$G$25,MATCH(C3379,TasksList!$B$6:$B$25,0),1)),""),"")</f>
        <v/>
      </c>
      <c r="N3379" s="362" t="str">
        <f>IFERROR(IF(LEN(INDEX(PlansAndNotes!$D$6:$D$4005,ROW(B3379)-ROW($C$3)))=0,"",INDEX(PlansAndNotes!$D$6:$D$4005,ROW(B3379)-ROW($C$3))),"")</f>
        <v/>
      </c>
      <c r="O3379" s="165" t="str">
        <f t="shared" si="354"/>
        <v/>
      </c>
      <c r="P3379" s="363" t="str">
        <f>IFERROR(IF(LEN(INDEX(PlansAndNotes!$E$6:$E$4005,ROW(B3379)-ROW($C$3)))=0,"",INDEX(PlansAndNotes!$E$6:$E$4005,ROW(B3379)-ROW($C$3))),"")</f>
        <v/>
      </c>
      <c r="Q3379" s="363" t="str">
        <f>IFERROR(IF(LEN(INDEX(PlansAndNotes!$G$6:$G$4005,ROW(B3379)-ROW($C$3)))=0,"",INDEX(PlansAndNotes!$G$6:$G$4005,ROW(B3379)-ROW($C$3))),"")</f>
        <v/>
      </c>
      <c r="R3379" s="361" t="str">
        <f>IFERROR(IF(LEN(D3379)&gt;0,IF(LEN(INDEX(AdressBook!$C$6:$C$25,MATCH(D3379,AdressBook!$B$6:$B$25,0),1))=0,"",INDEX(AdressBook!$C$6:$C$25,MATCH(D3379,AdressBook!$B$6:$B$25,0),1)),""),"")</f>
        <v/>
      </c>
      <c r="S3379" s="165">
        <f>IF(LEN(C3379)&gt;0,IFERROR(IF(MATCH(C3379,C3380:$C$4004,0)&gt;0,-1,ROW(S3379)-ROW($S$3)),ROW(S3379)-ROW($S$3)),-1)</f>
        <v>-1</v>
      </c>
      <c r="T3379" s="165">
        <f t="shared" si="355"/>
        <v>0</v>
      </c>
      <c r="U3379" s="165" t="str">
        <f t="shared" si="356"/>
        <v/>
      </c>
      <c r="V3379" s="165" t="str">
        <f>IFERROR(IF(OR(C3379="",S3379&lt;0),"",IF(SUBTOTAL(3,C3379:C3379)=0,-1,SUBTOTAL(3,$C$4:C3379))),"")</f>
        <v/>
      </c>
      <c r="W3379" s="156" t="str">
        <f t="array" ref="W3379">IF(LEN(C3379)&gt;0,IFERROR(IF(MATCH(C3379,$C$3:$C3378,0)&gt;0,N3379-INDEX($N$3:N3378,SUMPRODUCT(MAX(ROW($C$3:$C3378)*(C3379=$C$3:$C3378)))-2,1),""),""),"")</f>
        <v/>
      </c>
      <c r="X3379" s="156">
        <f t="shared" ca="1" si="357"/>
        <v>1</v>
      </c>
      <c r="Y3379" s="156">
        <f t="shared" ca="1" si="358"/>
        <v>1</v>
      </c>
    </row>
    <row r="3380" spans="2:25" hidden="1" x14ac:dyDescent="0.25">
      <c r="B3380" s="390" t="str">
        <f>IFERROR(IF(LEN(INDEX(PlansAndNotes!$B$6:$B$2005,ROW(A3380)-ROW($B$3)))=0,"",INDEX(PlansAndNotes!$B$6:$B$2005,ROW(A3380)-ROW($B$3))),"")</f>
        <v/>
      </c>
      <c r="C3380" s="387" t="str">
        <f t="shared" si="359"/>
        <v/>
      </c>
      <c r="D3380" s="361" t="str">
        <f>IFERROR(IF(LEN(C3380)&gt;0,IF(LEN(INDEX(TasksList!$C$6:$C$25,MATCH(C3380,TasksList!$B$6:$B$25,0),1))=0,"",INDEX(TasksList!$C$6:$C$25,MATCH(C3380,TasksList!$B$6:$B$25,0),1)),""),"")</f>
        <v/>
      </c>
      <c r="E3380" s="361" t="str">
        <f>IFERROR(IF(LEN(C3380)&gt;0,IF(LEN(INDEX(TasksList!$F$6:$F$25,MATCH(C3380,TasksList!$B$6:$B$25,0),1))=0,"not set!",INDEX(TasksList!$F$6:$F$25,MATCH(C3380,TasksList!$B$6:$B$25,0),1)),""),"")</f>
        <v/>
      </c>
      <c r="F3380" s="360" t="str">
        <f>IFERROR(IF(LEN(D3380)&gt;0,IF(LEN(INDEX(AdressBook!$D$6:$D$25,MATCH(D3380,AdressBook!$B$6:$B$25,0),1))=0,"",INDEX(AdressBook!$D$6:$D$25,MATCH(D3380,AdressBook!$B$6:$B$25,0),1)),""),"")</f>
        <v/>
      </c>
      <c r="G3380" s="361" t="str">
        <f>IFERROR(IF(LEN(INDEX(PlansAndNotes!$F$6:$F$4005,ROW(B3380)-ROW($C$3)))=0,"",INDEX(PlansAndNotes!$F$6:$F$4005,ROW(B3380)-ROW($C$3))),"")</f>
        <v/>
      </c>
      <c r="H3380" s="361" t="str">
        <f>IFERROR(IF(LEN(C3380)&gt;0,IF(LEN(INDEX(TasksList!$G$6:$G$25,MATCH(C3380,TasksList!$B$6:$B$25,0),1))=0,"",INDEX(TasksList!$G$6:$G$25,MATCH(C3380,TasksList!$B$6:$B$25,0),1)),""),"")</f>
        <v/>
      </c>
      <c r="N3380" s="362" t="str">
        <f>IFERROR(IF(LEN(INDEX(PlansAndNotes!$D$6:$D$4005,ROW(B3380)-ROW($C$3)))=0,"",INDEX(PlansAndNotes!$D$6:$D$4005,ROW(B3380)-ROW($C$3))),"")</f>
        <v/>
      </c>
      <c r="O3380" s="165" t="str">
        <f t="shared" si="354"/>
        <v/>
      </c>
      <c r="P3380" s="363" t="str">
        <f>IFERROR(IF(LEN(INDEX(PlansAndNotes!$E$6:$E$4005,ROW(B3380)-ROW($C$3)))=0,"",INDEX(PlansAndNotes!$E$6:$E$4005,ROW(B3380)-ROW($C$3))),"")</f>
        <v/>
      </c>
      <c r="Q3380" s="363" t="str">
        <f>IFERROR(IF(LEN(INDEX(PlansAndNotes!$G$6:$G$4005,ROW(B3380)-ROW($C$3)))=0,"",INDEX(PlansAndNotes!$G$6:$G$4005,ROW(B3380)-ROW($C$3))),"")</f>
        <v/>
      </c>
      <c r="R3380" s="361" t="str">
        <f>IFERROR(IF(LEN(D3380)&gt;0,IF(LEN(INDEX(AdressBook!$C$6:$C$25,MATCH(D3380,AdressBook!$B$6:$B$25,0),1))=0,"",INDEX(AdressBook!$C$6:$C$25,MATCH(D3380,AdressBook!$B$6:$B$25,0),1)),""),"")</f>
        <v/>
      </c>
      <c r="S3380" s="165">
        <f>IF(LEN(C3380)&gt;0,IFERROR(IF(MATCH(C3380,C3381:$C$4004,0)&gt;0,-1,ROW(S3380)-ROW($S$3)),ROW(S3380)-ROW($S$3)),-1)</f>
        <v>-1</v>
      </c>
      <c r="T3380" s="165">
        <f t="shared" si="355"/>
        <v>0</v>
      </c>
      <c r="U3380" s="165" t="str">
        <f t="shared" si="356"/>
        <v/>
      </c>
      <c r="V3380" s="165" t="str">
        <f>IFERROR(IF(OR(C3380="",S3380&lt;0),"",IF(SUBTOTAL(3,C3380:C3380)=0,-1,SUBTOTAL(3,$C$4:C3380))),"")</f>
        <v/>
      </c>
      <c r="W3380" s="156" t="str">
        <f t="array" ref="W3380">IF(LEN(C3380)&gt;0,IFERROR(IF(MATCH(C3380,$C$3:$C3379,0)&gt;0,N3380-INDEX($N$3:N3379,SUMPRODUCT(MAX(ROW($C$3:$C3379)*(C3380=$C$3:$C3379)))-2,1),""),""),"")</f>
        <v/>
      </c>
      <c r="X3380" s="156">
        <f t="shared" ca="1" si="357"/>
        <v>1</v>
      </c>
      <c r="Y3380" s="156">
        <f t="shared" ca="1" si="358"/>
        <v>1</v>
      </c>
    </row>
    <row r="3381" spans="2:25" hidden="1" x14ac:dyDescent="0.25">
      <c r="B3381" s="390" t="str">
        <f>IFERROR(IF(LEN(INDEX(PlansAndNotes!$B$6:$B$2005,ROW(A3381)-ROW($B$3)))=0,"",INDEX(PlansAndNotes!$B$6:$B$2005,ROW(A3381)-ROW($B$3))),"")</f>
        <v/>
      </c>
      <c r="C3381" s="387" t="str">
        <f t="shared" si="359"/>
        <v/>
      </c>
      <c r="D3381" s="361" t="str">
        <f>IFERROR(IF(LEN(C3381)&gt;0,IF(LEN(INDEX(TasksList!$C$6:$C$25,MATCH(C3381,TasksList!$B$6:$B$25,0),1))=0,"",INDEX(TasksList!$C$6:$C$25,MATCH(C3381,TasksList!$B$6:$B$25,0),1)),""),"")</f>
        <v/>
      </c>
      <c r="E3381" s="361" t="str">
        <f>IFERROR(IF(LEN(C3381)&gt;0,IF(LEN(INDEX(TasksList!$F$6:$F$25,MATCH(C3381,TasksList!$B$6:$B$25,0),1))=0,"not set!",INDEX(TasksList!$F$6:$F$25,MATCH(C3381,TasksList!$B$6:$B$25,0),1)),""),"")</f>
        <v/>
      </c>
      <c r="F3381" s="360" t="str">
        <f>IFERROR(IF(LEN(D3381)&gt;0,IF(LEN(INDEX(AdressBook!$D$6:$D$25,MATCH(D3381,AdressBook!$B$6:$B$25,0),1))=0,"",INDEX(AdressBook!$D$6:$D$25,MATCH(D3381,AdressBook!$B$6:$B$25,0),1)),""),"")</f>
        <v/>
      </c>
      <c r="G3381" s="361" t="str">
        <f>IFERROR(IF(LEN(INDEX(PlansAndNotes!$F$6:$F$4005,ROW(B3381)-ROW($C$3)))=0,"",INDEX(PlansAndNotes!$F$6:$F$4005,ROW(B3381)-ROW($C$3))),"")</f>
        <v/>
      </c>
      <c r="H3381" s="361" t="str">
        <f>IFERROR(IF(LEN(C3381)&gt;0,IF(LEN(INDEX(TasksList!$G$6:$G$25,MATCH(C3381,TasksList!$B$6:$B$25,0),1))=0,"",INDEX(TasksList!$G$6:$G$25,MATCH(C3381,TasksList!$B$6:$B$25,0),1)),""),"")</f>
        <v/>
      </c>
      <c r="N3381" s="362" t="str">
        <f>IFERROR(IF(LEN(INDEX(PlansAndNotes!$D$6:$D$4005,ROW(B3381)-ROW($C$3)))=0,"",INDEX(PlansAndNotes!$D$6:$D$4005,ROW(B3381)-ROW($C$3))),"")</f>
        <v/>
      </c>
      <c r="O3381" s="165" t="str">
        <f t="shared" si="354"/>
        <v/>
      </c>
      <c r="P3381" s="363" t="str">
        <f>IFERROR(IF(LEN(INDEX(PlansAndNotes!$E$6:$E$4005,ROW(B3381)-ROW($C$3)))=0,"",INDEX(PlansAndNotes!$E$6:$E$4005,ROW(B3381)-ROW($C$3))),"")</f>
        <v/>
      </c>
      <c r="Q3381" s="363" t="str">
        <f>IFERROR(IF(LEN(INDEX(PlansAndNotes!$G$6:$G$4005,ROW(B3381)-ROW($C$3)))=0,"",INDEX(PlansAndNotes!$G$6:$G$4005,ROW(B3381)-ROW($C$3))),"")</f>
        <v/>
      </c>
      <c r="R3381" s="361" t="str">
        <f>IFERROR(IF(LEN(D3381)&gt;0,IF(LEN(INDEX(AdressBook!$C$6:$C$25,MATCH(D3381,AdressBook!$B$6:$B$25,0),1))=0,"",INDEX(AdressBook!$C$6:$C$25,MATCH(D3381,AdressBook!$B$6:$B$25,0),1)),""),"")</f>
        <v/>
      </c>
      <c r="S3381" s="165">
        <f>IF(LEN(C3381)&gt;0,IFERROR(IF(MATCH(C3381,C3382:$C$4004,0)&gt;0,-1,ROW(S3381)-ROW($S$3)),ROW(S3381)-ROW($S$3)),-1)</f>
        <v>-1</v>
      </c>
      <c r="T3381" s="165">
        <f t="shared" si="355"/>
        <v>0</v>
      </c>
      <c r="U3381" s="165" t="str">
        <f t="shared" si="356"/>
        <v/>
      </c>
      <c r="V3381" s="165" t="str">
        <f>IFERROR(IF(OR(C3381="",S3381&lt;0),"",IF(SUBTOTAL(3,C3381:C3381)=0,-1,SUBTOTAL(3,$C$4:C3381))),"")</f>
        <v/>
      </c>
      <c r="W3381" s="156" t="str">
        <f t="array" ref="W3381">IF(LEN(C3381)&gt;0,IFERROR(IF(MATCH(C3381,$C$3:$C3380,0)&gt;0,N3381-INDEX($N$3:N3380,SUMPRODUCT(MAX(ROW($C$3:$C3380)*(C3381=$C$3:$C3380)))-2,1),""),""),"")</f>
        <v/>
      </c>
      <c r="X3381" s="156">
        <f t="shared" ca="1" si="357"/>
        <v>1</v>
      </c>
      <c r="Y3381" s="156">
        <f t="shared" ca="1" si="358"/>
        <v>1</v>
      </c>
    </row>
    <row r="3382" spans="2:25" hidden="1" x14ac:dyDescent="0.25">
      <c r="B3382" s="390" t="str">
        <f>IFERROR(IF(LEN(INDEX(PlansAndNotes!$B$6:$B$2005,ROW(A3382)-ROW($B$3)))=0,"",INDEX(PlansAndNotes!$B$6:$B$2005,ROW(A3382)-ROW($B$3))),"")</f>
        <v/>
      </c>
      <c r="C3382" s="387" t="str">
        <f t="shared" si="359"/>
        <v/>
      </c>
      <c r="D3382" s="361" t="str">
        <f>IFERROR(IF(LEN(C3382)&gt;0,IF(LEN(INDEX(TasksList!$C$6:$C$25,MATCH(C3382,TasksList!$B$6:$B$25,0),1))=0,"",INDEX(TasksList!$C$6:$C$25,MATCH(C3382,TasksList!$B$6:$B$25,0),1)),""),"")</f>
        <v/>
      </c>
      <c r="E3382" s="361" t="str">
        <f>IFERROR(IF(LEN(C3382)&gt;0,IF(LEN(INDEX(TasksList!$F$6:$F$25,MATCH(C3382,TasksList!$B$6:$B$25,0),1))=0,"not set!",INDEX(TasksList!$F$6:$F$25,MATCH(C3382,TasksList!$B$6:$B$25,0),1)),""),"")</f>
        <v/>
      </c>
      <c r="F3382" s="360" t="str">
        <f>IFERROR(IF(LEN(D3382)&gt;0,IF(LEN(INDEX(AdressBook!$D$6:$D$25,MATCH(D3382,AdressBook!$B$6:$B$25,0),1))=0,"",INDEX(AdressBook!$D$6:$D$25,MATCH(D3382,AdressBook!$B$6:$B$25,0),1)),""),"")</f>
        <v/>
      </c>
      <c r="G3382" s="361" t="str">
        <f>IFERROR(IF(LEN(INDEX(PlansAndNotes!$F$6:$F$4005,ROW(B3382)-ROW($C$3)))=0,"",INDEX(PlansAndNotes!$F$6:$F$4005,ROW(B3382)-ROW($C$3))),"")</f>
        <v/>
      </c>
      <c r="H3382" s="361" t="str">
        <f>IFERROR(IF(LEN(C3382)&gt;0,IF(LEN(INDEX(TasksList!$G$6:$G$25,MATCH(C3382,TasksList!$B$6:$B$25,0),1))=0,"",INDEX(TasksList!$G$6:$G$25,MATCH(C3382,TasksList!$B$6:$B$25,0),1)),""),"")</f>
        <v/>
      </c>
      <c r="N3382" s="362" t="str">
        <f>IFERROR(IF(LEN(INDEX(PlansAndNotes!$D$6:$D$4005,ROW(B3382)-ROW($C$3)))=0,"",INDEX(PlansAndNotes!$D$6:$D$4005,ROW(B3382)-ROW($C$3))),"")</f>
        <v/>
      </c>
      <c r="O3382" s="165" t="str">
        <f t="shared" si="354"/>
        <v/>
      </c>
      <c r="P3382" s="363" t="str">
        <f>IFERROR(IF(LEN(INDEX(PlansAndNotes!$E$6:$E$4005,ROW(B3382)-ROW($C$3)))=0,"",INDEX(PlansAndNotes!$E$6:$E$4005,ROW(B3382)-ROW($C$3))),"")</f>
        <v/>
      </c>
      <c r="Q3382" s="363" t="str">
        <f>IFERROR(IF(LEN(INDEX(PlansAndNotes!$G$6:$G$4005,ROW(B3382)-ROW($C$3)))=0,"",INDEX(PlansAndNotes!$G$6:$G$4005,ROW(B3382)-ROW($C$3))),"")</f>
        <v/>
      </c>
      <c r="R3382" s="361" t="str">
        <f>IFERROR(IF(LEN(D3382)&gt;0,IF(LEN(INDEX(AdressBook!$C$6:$C$25,MATCH(D3382,AdressBook!$B$6:$B$25,0),1))=0,"",INDEX(AdressBook!$C$6:$C$25,MATCH(D3382,AdressBook!$B$6:$B$25,0),1)),""),"")</f>
        <v/>
      </c>
      <c r="S3382" s="165">
        <f>IF(LEN(C3382)&gt;0,IFERROR(IF(MATCH(C3382,C3383:$C$4004,0)&gt;0,-1,ROW(S3382)-ROW($S$3)),ROW(S3382)-ROW($S$3)),-1)</f>
        <v>-1</v>
      </c>
      <c r="T3382" s="165">
        <f t="shared" si="355"/>
        <v>0</v>
      </c>
      <c r="U3382" s="165" t="str">
        <f t="shared" si="356"/>
        <v/>
      </c>
      <c r="V3382" s="165" t="str">
        <f>IFERROR(IF(OR(C3382="",S3382&lt;0),"",IF(SUBTOTAL(3,C3382:C3382)=0,-1,SUBTOTAL(3,$C$4:C3382))),"")</f>
        <v/>
      </c>
      <c r="W3382" s="156" t="str">
        <f t="array" ref="W3382">IF(LEN(C3382)&gt;0,IFERROR(IF(MATCH(C3382,$C$3:$C3381,0)&gt;0,N3382-INDEX($N$3:N3381,SUMPRODUCT(MAX(ROW($C$3:$C3381)*(C3382=$C$3:$C3381)))-2,1),""),""),"")</f>
        <v/>
      </c>
      <c r="X3382" s="156">
        <f t="shared" ca="1" si="357"/>
        <v>1</v>
      </c>
      <c r="Y3382" s="156">
        <f t="shared" ca="1" si="358"/>
        <v>1</v>
      </c>
    </row>
    <row r="3383" spans="2:25" hidden="1" x14ac:dyDescent="0.25">
      <c r="B3383" s="390" t="str">
        <f>IFERROR(IF(LEN(INDEX(PlansAndNotes!$B$6:$B$2005,ROW(A3383)-ROW($B$3)))=0,"",INDEX(PlansAndNotes!$B$6:$B$2005,ROW(A3383)-ROW($B$3))),"")</f>
        <v/>
      </c>
      <c r="C3383" s="387" t="str">
        <f t="shared" si="359"/>
        <v/>
      </c>
      <c r="D3383" s="361" t="str">
        <f>IFERROR(IF(LEN(C3383)&gt;0,IF(LEN(INDEX(TasksList!$C$6:$C$25,MATCH(C3383,TasksList!$B$6:$B$25,0),1))=0,"",INDEX(TasksList!$C$6:$C$25,MATCH(C3383,TasksList!$B$6:$B$25,0),1)),""),"")</f>
        <v/>
      </c>
      <c r="E3383" s="361" t="str">
        <f>IFERROR(IF(LEN(C3383)&gt;0,IF(LEN(INDEX(TasksList!$F$6:$F$25,MATCH(C3383,TasksList!$B$6:$B$25,0),1))=0,"not set!",INDEX(TasksList!$F$6:$F$25,MATCH(C3383,TasksList!$B$6:$B$25,0),1)),""),"")</f>
        <v/>
      </c>
      <c r="F3383" s="360" t="str">
        <f>IFERROR(IF(LEN(D3383)&gt;0,IF(LEN(INDEX(AdressBook!$D$6:$D$25,MATCH(D3383,AdressBook!$B$6:$B$25,0),1))=0,"",INDEX(AdressBook!$D$6:$D$25,MATCH(D3383,AdressBook!$B$6:$B$25,0),1)),""),"")</f>
        <v/>
      </c>
      <c r="G3383" s="361" t="str">
        <f>IFERROR(IF(LEN(INDEX(PlansAndNotes!$F$6:$F$4005,ROW(B3383)-ROW($C$3)))=0,"",INDEX(PlansAndNotes!$F$6:$F$4005,ROW(B3383)-ROW($C$3))),"")</f>
        <v/>
      </c>
      <c r="H3383" s="361" t="str">
        <f>IFERROR(IF(LEN(C3383)&gt;0,IF(LEN(INDEX(TasksList!$G$6:$G$25,MATCH(C3383,TasksList!$B$6:$B$25,0),1))=0,"",INDEX(TasksList!$G$6:$G$25,MATCH(C3383,TasksList!$B$6:$B$25,0),1)),""),"")</f>
        <v/>
      </c>
      <c r="N3383" s="362" t="str">
        <f>IFERROR(IF(LEN(INDEX(PlansAndNotes!$D$6:$D$4005,ROW(B3383)-ROW($C$3)))=0,"",INDEX(PlansAndNotes!$D$6:$D$4005,ROW(B3383)-ROW($C$3))),"")</f>
        <v/>
      </c>
      <c r="O3383" s="165" t="str">
        <f t="shared" si="354"/>
        <v/>
      </c>
      <c r="P3383" s="363" t="str">
        <f>IFERROR(IF(LEN(INDEX(PlansAndNotes!$E$6:$E$4005,ROW(B3383)-ROW($C$3)))=0,"",INDEX(PlansAndNotes!$E$6:$E$4005,ROW(B3383)-ROW($C$3))),"")</f>
        <v/>
      </c>
      <c r="Q3383" s="363" t="str">
        <f>IFERROR(IF(LEN(INDEX(PlansAndNotes!$G$6:$G$4005,ROW(B3383)-ROW($C$3)))=0,"",INDEX(PlansAndNotes!$G$6:$G$4005,ROW(B3383)-ROW($C$3))),"")</f>
        <v/>
      </c>
      <c r="R3383" s="361" t="str">
        <f>IFERROR(IF(LEN(D3383)&gt;0,IF(LEN(INDEX(AdressBook!$C$6:$C$25,MATCH(D3383,AdressBook!$B$6:$B$25,0),1))=0,"",INDEX(AdressBook!$C$6:$C$25,MATCH(D3383,AdressBook!$B$6:$B$25,0),1)),""),"")</f>
        <v/>
      </c>
      <c r="S3383" s="165">
        <f>IF(LEN(C3383)&gt;0,IFERROR(IF(MATCH(C3383,C3384:$C$4004,0)&gt;0,-1,ROW(S3383)-ROW($S$3)),ROW(S3383)-ROW($S$3)),-1)</f>
        <v>-1</v>
      </c>
      <c r="T3383" s="165">
        <f t="shared" si="355"/>
        <v>0</v>
      </c>
      <c r="U3383" s="165" t="str">
        <f t="shared" si="356"/>
        <v/>
      </c>
      <c r="V3383" s="165" t="str">
        <f>IFERROR(IF(OR(C3383="",S3383&lt;0),"",IF(SUBTOTAL(3,C3383:C3383)=0,-1,SUBTOTAL(3,$C$4:C3383))),"")</f>
        <v/>
      </c>
      <c r="W3383" s="156" t="str">
        <f t="array" ref="W3383">IF(LEN(C3383)&gt;0,IFERROR(IF(MATCH(C3383,$C$3:$C3382,0)&gt;0,N3383-INDEX($N$3:N3382,SUMPRODUCT(MAX(ROW($C$3:$C3382)*(C3383=$C$3:$C3382)))-2,1),""),""),"")</f>
        <v/>
      </c>
      <c r="X3383" s="156">
        <f t="shared" ca="1" si="357"/>
        <v>1</v>
      </c>
      <c r="Y3383" s="156">
        <f t="shared" ca="1" si="358"/>
        <v>1</v>
      </c>
    </row>
    <row r="3384" spans="2:25" hidden="1" x14ac:dyDescent="0.25">
      <c r="B3384" s="390" t="str">
        <f>IFERROR(IF(LEN(INDEX(PlansAndNotes!$B$6:$B$2005,ROW(A3384)-ROW($B$3)))=0,"",INDEX(PlansAndNotes!$B$6:$B$2005,ROW(A3384)-ROW($B$3))),"")</f>
        <v/>
      </c>
      <c r="C3384" s="387" t="str">
        <f t="shared" si="359"/>
        <v/>
      </c>
      <c r="D3384" s="361" t="str">
        <f>IFERROR(IF(LEN(C3384)&gt;0,IF(LEN(INDEX(TasksList!$C$6:$C$25,MATCH(C3384,TasksList!$B$6:$B$25,0),1))=0,"",INDEX(TasksList!$C$6:$C$25,MATCH(C3384,TasksList!$B$6:$B$25,0),1)),""),"")</f>
        <v/>
      </c>
      <c r="E3384" s="361" t="str">
        <f>IFERROR(IF(LEN(C3384)&gt;0,IF(LEN(INDEX(TasksList!$F$6:$F$25,MATCH(C3384,TasksList!$B$6:$B$25,0),1))=0,"not set!",INDEX(TasksList!$F$6:$F$25,MATCH(C3384,TasksList!$B$6:$B$25,0),1)),""),"")</f>
        <v/>
      </c>
      <c r="F3384" s="360" t="str">
        <f>IFERROR(IF(LEN(D3384)&gt;0,IF(LEN(INDEX(AdressBook!$D$6:$D$25,MATCH(D3384,AdressBook!$B$6:$B$25,0),1))=0,"",INDEX(AdressBook!$D$6:$D$25,MATCH(D3384,AdressBook!$B$6:$B$25,0),1)),""),"")</f>
        <v/>
      </c>
      <c r="G3384" s="361" t="str">
        <f>IFERROR(IF(LEN(INDEX(PlansAndNotes!$F$6:$F$4005,ROW(B3384)-ROW($C$3)))=0,"",INDEX(PlansAndNotes!$F$6:$F$4005,ROW(B3384)-ROW($C$3))),"")</f>
        <v/>
      </c>
      <c r="H3384" s="361" t="str">
        <f>IFERROR(IF(LEN(C3384)&gt;0,IF(LEN(INDEX(TasksList!$G$6:$G$25,MATCH(C3384,TasksList!$B$6:$B$25,0),1))=0,"",INDEX(TasksList!$G$6:$G$25,MATCH(C3384,TasksList!$B$6:$B$25,0),1)),""),"")</f>
        <v/>
      </c>
      <c r="N3384" s="362" t="str">
        <f>IFERROR(IF(LEN(INDEX(PlansAndNotes!$D$6:$D$4005,ROW(B3384)-ROW($C$3)))=0,"",INDEX(PlansAndNotes!$D$6:$D$4005,ROW(B3384)-ROW($C$3))),"")</f>
        <v/>
      </c>
      <c r="O3384" s="165" t="str">
        <f t="shared" si="354"/>
        <v/>
      </c>
      <c r="P3384" s="363" t="str">
        <f>IFERROR(IF(LEN(INDEX(PlansAndNotes!$E$6:$E$4005,ROW(B3384)-ROW($C$3)))=0,"",INDEX(PlansAndNotes!$E$6:$E$4005,ROW(B3384)-ROW($C$3))),"")</f>
        <v/>
      </c>
      <c r="Q3384" s="363" t="str">
        <f>IFERROR(IF(LEN(INDEX(PlansAndNotes!$G$6:$G$4005,ROW(B3384)-ROW($C$3)))=0,"",INDEX(PlansAndNotes!$G$6:$G$4005,ROW(B3384)-ROW($C$3))),"")</f>
        <v/>
      </c>
      <c r="R3384" s="361" t="str">
        <f>IFERROR(IF(LEN(D3384)&gt;0,IF(LEN(INDEX(AdressBook!$C$6:$C$25,MATCH(D3384,AdressBook!$B$6:$B$25,0),1))=0,"",INDEX(AdressBook!$C$6:$C$25,MATCH(D3384,AdressBook!$B$6:$B$25,0),1)),""),"")</f>
        <v/>
      </c>
      <c r="S3384" s="165">
        <f>IF(LEN(C3384)&gt;0,IFERROR(IF(MATCH(C3384,C3385:$C$4004,0)&gt;0,-1,ROW(S3384)-ROW($S$3)),ROW(S3384)-ROW($S$3)),-1)</f>
        <v>-1</v>
      </c>
      <c r="T3384" s="165">
        <f t="shared" si="355"/>
        <v>0</v>
      </c>
      <c r="U3384" s="165" t="str">
        <f t="shared" si="356"/>
        <v/>
      </c>
      <c r="V3384" s="165" t="str">
        <f>IFERROR(IF(OR(C3384="",S3384&lt;0),"",IF(SUBTOTAL(3,C3384:C3384)=0,-1,SUBTOTAL(3,$C$4:C3384))),"")</f>
        <v/>
      </c>
      <c r="W3384" s="156" t="str">
        <f t="array" ref="W3384">IF(LEN(C3384)&gt;0,IFERROR(IF(MATCH(C3384,$C$3:$C3383,0)&gt;0,N3384-INDEX($N$3:N3383,SUMPRODUCT(MAX(ROW($C$3:$C3383)*(C3384=$C$3:$C3383)))-2,1),""),""),"")</f>
        <v/>
      </c>
      <c r="X3384" s="156">
        <f t="shared" ca="1" si="357"/>
        <v>1</v>
      </c>
      <c r="Y3384" s="156">
        <f t="shared" ca="1" si="358"/>
        <v>1</v>
      </c>
    </row>
    <row r="3385" spans="2:25" hidden="1" x14ac:dyDescent="0.25">
      <c r="B3385" s="390" t="str">
        <f>IFERROR(IF(LEN(INDEX(PlansAndNotes!$B$6:$B$2005,ROW(A3385)-ROW($B$3)))=0,"",INDEX(PlansAndNotes!$B$6:$B$2005,ROW(A3385)-ROW($B$3))),"")</f>
        <v/>
      </c>
      <c r="C3385" s="387" t="str">
        <f t="shared" si="359"/>
        <v/>
      </c>
      <c r="D3385" s="361" t="str">
        <f>IFERROR(IF(LEN(C3385)&gt;0,IF(LEN(INDEX(TasksList!$C$6:$C$25,MATCH(C3385,TasksList!$B$6:$B$25,0),1))=0,"",INDEX(TasksList!$C$6:$C$25,MATCH(C3385,TasksList!$B$6:$B$25,0),1)),""),"")</f>
        <v/>
      </c>
      <c r="E3385" s="361" t="str">
        <f>IFERROR(IF(LEN(C3385)&gt;0,IF(LEN(INDEX(TasksList!$F$6:$F$25,MATCH(C3385,TasksList!$B$6:$B$25,0),1))=0,"not set!",INDEX(TasksList!$F$6:$F$25,MATCH(C3385,TasksList!$B$6:$B$25,0),1)),""),"")</f>
        <v/>
      </c>
      <c r="F3385" s="360" t="str">
        <f>IFERROR(IF(LEN(D3385)&gt;0,IF(LEN(INDEX(AdressBook!$D$6:$D$25,MATCH(D3385,AdressBook!$B$6:$B$25,0),1))=0,"",INDEX(AdressBook!$D$6:$D$25,MATCH(D3385,AdressBook!$B$6:$B$25,0),1)),""),"")</f>
        <v/>
      </c>
      <c r="G3385" s="361" t="str">
        <f>IFERROR(IF(LEN(INDEX(PlansAndNotes!$F$6:$F$4005,ROW(B3385)-ROW($C$3)))=0,"",INDEX(PlansAndNotes!$F$6:$F$4005,ROW(B3385)-ROW($C$3))),"")</f>
        <v/>
      </c>
      <c r="H3385" s="361" t="str">
        <f>IFERROR(IF(LEN(C3385)&gt;0,IF(LEN(INDEX(TasksList!$G$6:$G$25,MATCH(C3385,TasksList!$B$6:$B$25,0),1))=0,"",INDEX(TasksList!$G$6:$G$25,MATCH(C3385,TasksList!$B$6:$B$25,0),1)),""),"")</f>
        <v/>
      </c>
      <c r="N3385" s="362" t="str">
        <f>IFERROR(IF(LEN(INDEX(PlansAndNotes!$D$6:$D$4005,ROW(B3385)-ROW($C$3)))=0,"",INDEX(PlansAndNotes!$D$6:$D$4005,ROW(B3385)-ROW($C$3))),"")</f>
        <v/>
      </c>
      <c r="O3385" s="165" t="str">
        <f t="shared" si="354"/>
        <v/>
      </c>
      <c r="P3385" s="363" t="str">
        <f>IFERROR(IF(LEN(INDEX(PlansAndNotes!$E$6:$E$4005,ROW(B3385)-ROW($C$3)))=0,"",INDEX(PlansAndNotes!$E$6:$E$4005,ROW(B3385)-ROW($C$3))),"")</f>
        <v/>
      </c>
      <c r="Q3385" s="363" t="str">
        <f>IFERROR(IF(LEN(INDEX(PlansAndNotes!$G$6:$G$4005,ROW(B3385)-ROW($C$3)))=0,"",INDEX(PlansAndNotes!$G$6:$G$4005,ROW(B3385)-ROW($C$3))),"")</f>
        <v/>
      </c>
      <c r="R3385" s="361" t="str">
        <f>IFERROR(IF(LEN(D3385)&gt;0,IF(LEN(INDEX(AdressBook!$C$6:$C$25,MATCH(D3385,AdressBook!$B$6:$B$25,0),1))=0,"",INDEX(AdressBook!$C$6:$C$25,MATCH(D3385,AdressBook!$B$6:$B$25,0),1)),""),"")</f>
        <v/>
      </c>
      <c r="S3385" s="165">
        <f>IF(LEN(C3385)&gt;0,IFERROR(IF(MATCH(C3385,C3386:$C$4004,0)&gt;0,-1,ROW(S3385)-ROW($S$3)),ROW(S3385)-ROW($S$3)),-1)</f>
        <v>-1</v>
      </c>
      <c r="T3385" s="165">
        <f t="shared" si="355"/>
        <v>0</v>
      </c>
      <c r="U3385" s="165" t="str">
        <f t="shared" si="356"/>
        <v/>
      </c>
      <c r="V3385" s="165" t="str">
        <f>IFERROR(IF(OR(C3385="",S3385&lt;0),"",IF(SUBTOTAL(3,C3385:C3385)=0,-1,SUBTOTAL(3,$C$4:C3385))),"")</f>
        <v/>
      </c>
      <c r="W3385" s="156" t="str">
        <f t="array" ref="W3385">IF(LEN(C3385)&gt;0,IFERROR(IF(MATCH(C3385,$C$3:$C3384,0)&gt;0,N3385-INDEX($N$3:N3384,SUMPRODUCT(MAX(ROW($C$3:$C3384)*(C3385=$C$3:$C3384)))-2,1),""),""),"")</f>
        <v/>
      </c>
      <c r="X3385" s="156">
        <f t="shared" ca="1" si="357"/>
        <v>1</v>
      </c>
      <c r="Y3385" s="156">
        <f t="shared" ca="1" si="358"/>
        <v>1</v>
      </c>
    </row>
    <row r="3386" spans="2:25" hidden="1" x14ac:dyDescent="0.25">
      <c r="B3386" s="390" t="str">
        <f>IFERROR(IF(LEN(INDEX(PlansAndNotes!$B$6:$B$2005,ROW(A3386)-ROW($B$3)))=0,"",INDEX(PlansAndNotes!$B$6:$B$2005,ROW(A3386)-ROW($B$3))),"")</f>
        <v/>
      </c>
      <c r="C3386" s="387" t="str">
        <f t="shared" si="359"/>
        <v/>
      </c>
      <c r="D3386" s="361" t="str">
        <f>IFERROR(IF(LEN(C3386)&gt;0,IF(LEN(INDEX(TasksList!$C$6:$C$25,MATCH(C3386,TasksList!$B$6:$B$25,0),1))=0,"",INDEX(TasksList!$C$6:$C$25,MATCH(C3386,TasksList!$B$6:$B$25,0),1)),""),"")</f>
        <v/>
      </c>
      <c r="E3386" s="361" t="str">
        <f>IFERROR(IF(LEN(C3386)&gt;0,IF(LEN(INDEX(TasksList!$F$6:$F$25,MATCH(C3386,TasksList!$B$6:$B$25,0),1))=0,"not set!",INDEX(TasksList!$F$6:$F$25,MATCH(C3386,TasksList!$B$6:$B$25,0),1)),""),"")</f>
        <v/>
      </c>
      <c r="F3386" s="360" t="str">
        <f>IFERROR(IF(LEN(D3386)&gt;0,IF(LEN(INDEX(AdressBook!$D$6:$D$25,MATCH(D3386,AdressBook!$B$6:$B$25,0),1))=0,"",INDEX(AdressBook!$D$6:$D$25,MATCH(D3386,AdressBook!$B$6:$B$25,0),1)),""),"")</f>
        <v/>
      </c>
      <c r="G3386" s="361" t="str">
        <f>IFERROR(IF(LEN(INDEX(PlansAndNotes!$F$6:$F$4005,ROW(B3386)-ROW($C$3)))=0,"",INDEX(PlansAndNotes!$F$6:$F$4005,ROW(B3386)-ROW($C$3))),"")</f>
        <v/>
      </c>
      <c r="H3386" s="361" t="str">
        <f>IFERROR(IF(LEN(C3386)&gt;0,IF(LEN(INDEX(TasksList!$G$6:$G$25,MATCH(C3386,TasksList!$B$6:$B$25,0),1))=0,"",INDEX(TasksList!$G$6:$G$25,MATCH(C3386,TasksList!$B$6:$B$25,0),1)),""),"")</f>
        <v/>
      </c>
      <c r="N3386" s="362" t="str">
        <f>IFERROR(IF(LEN(INDEX(PlansAndNotes!$D$6:$D$4005,ROW(B3386)-ROW($C$3)))=0,"",INDEX(PlansAndNotes!$D$6:$D$4005,ROW(B3386)-ROW($C$3))),"")</f>
        <v/>
      </c>
      <c r="O3386" s="165" t="str">
        <f t="shared" si="354"/>
        <v/>
      </c>
      <c r="P3386" s="363" t="str">
        <f>IFERROR(IF(LEN(INDEX(PlansAndNotes!$E$6:$E$4005,ROW(B3386)-ROW($C$3)))=0,"",INDEX(PlansAndNotes!$E$6:$E$4005,ROW(B3386)-ROW($C$3))),"")</f>
        <v/>
      </c>
      <c r="Q3386" s="363" t="str">
        <f>IFERROR(IF(LEN(INDEX(PlansAndNotes!$G$6:$G$4005,ROW(B3386)-ROW($C$3)))=0,"",INDEX(PlansAndNotes!$G$6:$G$4005,ROW(B3386)-ROW($C$3))),"")</f>
        <v/>
      </c>
      <c r="R3386" s="361" t="str">
        <f>IFERROR(IF(LEN(D3386)&gt;0,IF(LEN(INDEX(AdressBook!$C$6:$C$25,MATCH(D3386,AdressBook!$B$6:$B$25,0),1))=0,"",INDEX(AdressBook!$C$6:$C$25,MATCH(D3386,AdressBook!$B$6:$B$25,0),1)),""),"")</f>
        <v/>
      </c>
      <c r="S3386" s="165">
        <f>IF(LEN(C3386)&gt;0,IFERROR(IF(MATCH(C3386,C3387:$C$4004,0)&gt;0,-1,ROW(S3386)-ROW($S$3)),ROW(S3386)-ROW($S$3)),-1)</f>
        <v>-1</v>
      </c>
      <c r="T3386" s="165">
        <f t="shared" si="355"/>
        <v>0</v>
      </c>
      <c r="U3386" s="165" t="str">
        <f t="shared" si="356"/>
        <v/>
      </c>
      <c r="V3386" s="165" t="str">
        <f>IFERROR(IF(OR(C3386="",S3386&lt;0),"",IF(SUBTOTAL(3,C3386:C3386)=0,-1,SUBTOTAL(3,$C$4:C3386))),"")</f>
        <v/>
      </c>
      <c r="W3386" s="156" t="str">
        <f t="array" ref="W3386">IF(LEN(C3386)&gt;0,IFERROR(IF(MATCH(C3386,$C$3:$C3385,0)&gt;0,N3386-INDEX($N$3:N3385,SUMPRODUCT(MAX(ROW($C$3:$C3385)*(C3386=$C$3:$C3385)))-2,1),""),""),"")</f>
        <v/>
      </c>
      <c r="X3386" s="156">
        <f t="shared" ca="1" si="357"/>
        <v>1</v>
      </c>
      <c r="Y3386" s="156">
        <f t="shared" ca="1" si="358"/>
        <v>1</v>
      </c>
    </row>
    <row r="3387" spans="2:25" hidden="1" x14ac:dyDescent="0.25">
      <c r="B3387" s="390" t="str">
        <f>IFERROR(IF(LEN(INDEX(PlansAndNotes!$B$6:$B$2005,ROW(A3387)-ROW($B$3)))=0,"",INDEX(PlansAndNotes!$B$6:$B$2005,ROW(A3387)-ROW($B$3))),"")</f>
        <v/>
      </c>
      <c r="C3387" s="387" t="str">
        <f t="shared" si="359"/>
        <v/>
      </c>
      <c r="D3387" s="361" t="str">
        <f>IFERROR(IF(LEN(C3387)&gt;0,IF(LEN(INDEX(TasksList!$C$6:$C$25,MATCH(C3387,TasksList!$B$6:$B$25,0),1))=0,"",INDEX(TasksList!$C$6:$C$25,MATCH(C3387,TasksList!$B$6:$B$25,0),1)),""),"")</f>
        <v/>
      </c>
      <c r="E3387" s="361" t="str">
        <f>IFERROR(IF(LEN(C3387)&gt;0,IF(LEN(INDEX(TasksList!$F$6:$F$25,MATCH(C3387,TasksList!$B$6:$B$25,0),1))=0,"not set!",INDEX(TasksList!$F$6:$F$25,MATCH(C3387,TasksList!$B$6:$B$25,0),1)),""),"")</f>
        <v/>
      </c>
      <c r="F3387" s="360" t="str">
        <f>IFERROR(IF(LEN(D3387)&gt;0,IF(LEN(INDEX(AdressBook!$D$6:$D$25,MATCH(D3387,AdressBook!$B$6:$B$25,0),1))=0,"",INDEX(AdressBook!$D$6:$D$25,MATCH(D3387,AdressBook!$B$6:$B$25,0),1)),""),"")</f>
        <v/>
      </c>
      <c r="G3387" s="361" t="str">
        <f>IFERROR(IF(LEN(INDEX(PlansAndNotes!$F$6:$F$4005,ROW(B3387)-ROW($C$3)))=0,"",INDEX(PlansAndNotes!$F$6:$F$4005,ROW(B3387)-ROW($C$3))),"")</f>
        <v/>
      </c>
      <c r="H3387" s="361" t="str">
        <f>IFERROR(IF(LEN(C3387)&gt;0,IF(LEN(INDEX(TasksList!$G$6:$G$25,MATCH(C3387,TasksList!$B$6:$B$25,0),1))=0,"",INDEX(TasksList!$G$6:$G$25,MATCH(C3387,TasksList!$B$6:$B$25,0),1)),""),"")</f>
        <v/>
      </c>
      <c r="N3387" s="362" t="str">
        <f>IFERROR(IF(LEN(INDEX(PlansAndNotes!$D$6:$D$4005,ROW(B3387)-ROW($C$3)))=0,"",INDEX(PlansAndNotes!$D$6:$D$4005,ROW(B3387)-ROW($C$3))),"")</f>
        <v/>
      </c>
      <c r="O3387" s="165" t="str">
        <f t="shared" si="354"/>
        <v/>
      </c>
      <c r="P3387" s="363" t="str">
        <f>IFERROR(IF(LEN(INDEX(PlansAndNotes!$E$6:$E$4005,ROW(B3387)-ROW($C$3)))=0,"",INDEX(PlansAndNotes!$E$6:$E$4005,ROW(B3387)-ROW($C$3))),"")</f>
        <v/>
      </c>
      <c r="Q3387" s="363" t="str">
        <f>IFERROR(IF(LEN(INDEX(PlansAndNotes!$G$6:$G$4005,ROW(B3387)-ROW($C$3)))=0,"",INDEX(PlansAndNotes!$G$6:$G$4005,ROW(B3387)-ROW($C$3))),"")</f>
        <v/>
      </c>
      <c r="R3387" s="361" t="str">
        <f>IFERROR(IF(LEN(D3387)&gt;0,IF(LEN(INDEX(AdressBook!$C$6:$C$25,MATCH(D3387,AdressBook!$B$6:$B$25,0),1))=0,"",INDEX(AdressBook!$C$6:$C$25,MATCH(D3387,AdressBook!$B$6:$B$25,0),1)),""),"")</f>
        <v/>
      </c>
      <c r="S3387" s="165">
        <f>IF(LEN(C3387)&gt;0,IFERROR(IF(MATCH(C3387,C3388:$C$4004,0)&gt;0,-1,ROW(S3387)-ROW($S$3)),ROW(S3387)-ROW($S$3)),-1)</f>
        <v>-1</v>
      </c>
      <c r="T3387" s="165">
        <f t="shared" si="355"/>
        <v>0</v>
      </c>
      <c r="U3387" s="165" t="str">
        <f t="shared" si="356"/>
        <v/>
      </c>
      <c r="V3387" s="165" t="str">
        <f>IFERROR(IF(OR(C3387="",S3387&lt;0),"",IF(SUBTOTAL(3,C3387:C3387)=0,-1,SUBTOTAL(3,$C$4:C3387))),"")</f>
        <v/>
      </c>
      <c r="W3387" s="156" t="str">
        <f t="array" ref="W3387">IF(LEN(C3387)&gt;0,IFERROR(IF(MATCH(C3387,$C$3:$C3386,0)&gt;0,N3387-INDEX($N$3:N3386,SUMPRODUCT(MAX(ROW($C$3:$C3386)*(C3387=$C$3:$C3386)))-2,1),""),""),"")</f>
        <v/>
      </c>
      <c r="X3387" s="156">
        <f t="shared" ca="1" si="357"/>
        <v>1</v>
      </c>
      <c r="Y3387" s="156">
        <f t="shared" ca="1" si="358"/>
        <v>1</v>
      </c>
    </row>
    <row r="3388" spans="2:25" hidden="1" x14ac:dyDescent="0.25">
      <c r="B3388" s="390" t="str">
        <f>IFERROR(IF(LEN(INDEX(PlansAndNotes!$B$6:$B$2005,ROW(A3388)-ROW($B$3)))=0,"",INDEX(PlansAndNotes!$B$6:$B$2005,ROW(A3388)-ROW($B$3))),"")</f>
        <v/>
      </c>
      <c r="C3388" s="387" t="str">
        <f t="shared" si="359"/>
        <v/>
      </c>
      <c r="D3388" s="361" t="str">
        <f>IFERROR(IF(LEN(C3388)&gt;0,IF(LEN(INDEX(TasksList!$C$6:$C$25,MATCH(C3388,TasksList!$B$6:$B$25,0),1))=0,"",INDEX(TasksList!$C$6:$C$25,MATCH(C3388,TasksList!$B$6:$B$25,0),1)),""),"")</f>
        <v/>
      </c>
      <c r="E3388" s="361" t="str">
        <f>IFERROR(IF(LEN(C3388)&gt;0,IF(LEN(INDEX(TasksList!$F$6:$F$25,MATCH(C3388,TasksList!$B$6:$B$25,0),1))=0,"not set!",INDEX(TasksList!$F$6:$F$25,MATCH(C3388,TasksList!$B$6:$B$25,0),1)),""),"")</f>
        <v/>
      </c>
      <c r="F3388" s="360" t="str">
        <f>IFERROR(IF(LEN(D3388)&gt;0,IF(LEN(INDEX(AdressBook!$D$6:$D$25,MATCH(D3388,AdressBook!$B$6:$B$25,0),1))=0,"",INDEX(AdressBook!$D$6:$D$25,MATCH(D3388,AdressBook!$B$6:$B$25,0),1)),""),"")</f>
        <v/>
      </c>
      <c r="G3388" s="361" t="str">
        <f>IFERROR(IF(LEN(INDEX(PlansAndNotes!$F$6:$F$4005,ROW(B3388)-ROW($C$3)))=0,"",INDEX(PlansAndNotes!$F$6:$F$4005,ROW(B3388)-ROW($C$3))),"")</f>
        <v/>
      </c>
      <c r="H3388" s="361" t="str">
        <f>IFERROR(IF(LEN(C3388)&gt;0,IF(LEN(INDEX(TasksList!$G$6:$G$25,MATCH(C3388,TasksList!$B$6:$B$25,0),1))=0,"",INDEX(TasksList!$G$6:$G$25,MATCH(C3388,TasksList!$B$6:$B$25,0),1)),""),"")</f>
        <v/>
      </c>
      <c r="N3388" s="362" t="str">
        <f>IFERROR(IF(LEN(INDEX(PlansAndNotes!$D$6:$D$4005,ROW(B3388)-ROW($C$3)))=0,"",INDEX(PlansAndNotes!$D$6:$D$4005,ROW(B3388)-ROW($C$3))),"")</f>
        <v/>
      </c>
      <c r="O3388" s="165" t="str">
        <f t="shared" si="354"/>
        <v/>
      </c>
      <c r="P3388" s="363" t="str">
        <f>IFERROR(IF(LEN(INDEX(PlansAndNotes!$E$6:$E$4005,ROW(B3388)-ROW($C$3)))=0,"",INDEX(PlansAndNotes!$E$6:$E$4005,ROW(B3388)-ROW($C$3))),"")</f>
        <v/>
      </c>
      <c r="Q3388" s="363" t="str">
        <f>IFERROR(IF(LEN(INDEX(PlansAndNotes!$G$6:$G$4005,ROW(B3388)-ROW($C$3)))=0,"",INDEX(PlansAndNotes!$G$6:$G$4005,ROW(B3388)-ROW($C$3))),"")</f>
        <v/>
      </c>
      <c r="R3388" s="361" t="str">
        <f>IFERROR(IF(LEN(D3388)&gt;0,IF(LEN(INDEX(AdressBook!$C$6:$C$25,MATCH(D3388,AdressBook!$B$6:$B$25,0),1))=0,"",INDEX(AdressBook!$C$6:$C$25,MATCH(D3388,AdressBook!$B$6:$B$25,0),1)),""),"")</f>
        <v/>
      </c>
      <c r="S3388" s="165">
        <f>IF(LEN(C3388)&gt;0,IFERROR(IF(MATCH(C3388,C3389:$C$4004,0)&gt;0,-1,ROW(S3388)-ROW($S$3)),ROW(S3388)-ROW($S$3)),-1)</f>
        <v>-1</v>
      </c>
      <c r="T3388" s="165">
        <f t="shared" si="355"/>
        <v>0</v>
      </c>
      <c r="U3388" s="165" t="str">
        <f t="shared" si="356"/>
        <v/>
      </c>
      <c r="V3388" s="165" t="str">
        <f>IFERROR(IF(OR(C3388="",S3388&lt;0),"",IF(SUBTOTAL(3,C3388:C3388)=0,-1,SUBTOTAL(3,$C$4:C3388))),"")</f>
        <v/>
      </c>
      <c r="W3388" s="156" t="str">
        <f t="array" ref="W3388">IF(LEN(C3388)&gt;0,IFERROR(IF(MATCH(C3388,$C$3:$C3387,0)&gt;0,N3388-INDEX($N$3:N3387,SUMPRODUCT(MAX(ROW($C$3:$C3387)*(C3388=$C$3:$C3387)))-2,1),""),""),"")</f>
        <v/>
      </c>
      <c r="X3388" s="156">
        <f t="shared" ca="1" si="357"/>
        <v>1</v>
      </c>
      <c r="Y3388" s="156">
        <f t="shared" ca="1" si="358"/>
        <v>1</v>
      </c>
    </row>
    <row r="3389" spans="2:25" hidden="1" x14ac:dyDescent="0.25">
      <c r="B3389" s="390" t="str">
        <f>IFERROR(IF(LEN(INDEX(PlansAndNotes!$B$6:$B$2005,ROW(A3389)-ROW($B$3)))=0,"",INDEX(PlansAndNotes!$B$6:$B$2005,ROW(A3389)-ROW($B$3))),"")</f>
        <v/>
      </c>
      <c r="C3389" s="387" t="str">
        <f t="shared" si="359"/>
        <v/>
      </c>
      <c r="D3389" s="361" t="str">
        <f>IFERROR(IF(LEN(C3389)&gt;0,IF(LEN(INDEX(TasksList!$C$6:$C$25,MATCH(C3389,TasksList!$B$6:$B$25,0),1))=0,"",INDEX(TasksList!$C$6:$C$25,MATCH(C3389,TasksList!$B$6:$B$25,0),1)),""),"")</f>
        <v/>
      </c>
      <c r="E3389" s="361" t="str">
        <f>IFERROR(IF(LEN(C3389)&gt;0,IF(LEN(INDEX(TasksList!$F$6:$F$25,MATCH(C3389,TasksList!$B$6:$B$25,0),1))=0,"not set!",INDEX(TasksList!$F$6:$F$25,MATCH(C3389,TasksList!$B$6:$B$25,0),1)),""),"")</f>
        <v/>
      </c>
      <c r="F3389" s="360" t="str">
        <f>IFERROR(IF(LEN(D3389)&gt;0,IF(LEN(INDEX(AdressBook!$D$6:$D$25,MATCH(D3389,AdressBook!$B$6:$B$25,0),1))=0,"",INDEX(AdressBook!$D$6:$D$25,MATCH(D3389,AdressBook!$B$6:$B$25,0),1)),""),"")</f>
        <v/>
      </c>
      <c r="G3389" s="361" t="str">
        <f>IFERROR(IF(LEN(INDEX(PlansAndNotes!$F$6:$F$4005,ROW(B3389)-ROW($C$3)))=0,"",INDEX(PlansAndNotes!$F$6:$F$4005,ROW(B3389)-ROW($C$3))),"")</f>
        <v/>
      </c>
      <c r="H3389" s="361" t="str">
        <f>IFERROR(IF(LEN(C3389)&gt;0,IF(LEN(INDEX(TasksList!$G$6:$G$25,MATCH(C3389,TasksList!$B$6:$B$25,0),1))=0,"",INDEX(TasksList!$G$6:$G$25,MATCH(C3389,TasksList!$B$6:$B$25,0),1)),""),"")</f>
        <v/>
      </c>
      <c r="N3389" s="362" t="str">
        <f>IFERROR(IF(LEN(INDEX(PlansAndNotes!$D$6:$D$4005,ROW(B3389)-ROW($C$3)))=0,"",INDEX(PlansAndNotes!$D$6:$D$4005,ROW(B3389)-ROW($C$3))),"")</f>
        <v/>
      </c>
      <c r="O3389" s="165" t="str">
        <f t="shared" si="354"/>
        <v/>
      </c>
      <c r="P3389" s="363" t="str">
        <f>IFERROR(IF(LEN(INDEX(PlansAndNotes!$E$6:$E$4005,ROW(B3389)-ROW($C$3)))=0,"",INDEX(PlansAndNotes!$E$6:$E$4005,ROW(B3389)-ROW($C$3))),"")</f>
        <v/>
      </c>
      <c r="Q3389" s="363" t="str">
        <f>IFERROR(IF(LEN(INDEX(PlansAndNotes!$G$6:$G$4005,ROW(B3389)-ROW($C$3)))=0,"",INDEX(PlansAndNotes!$G$6:$G$4005,ROW(B3389)-ROW($C$3))),"")</f>
        <v/>
      </c>
      <c r="R3389" s="361" t="str">
        <f>IFERROR(IF(LEN(D3389)&gt;0,IF(LEN(INDEX(AdressBook!$C$6:$C$25,MATCH(D3389,AdressBook!$B$6:$B$25,0),1))=0,"",INDEX(AdressBook!$C$6:$C$25,MATCH(D3389,AdressBook!$B$6:$B$25,0),1)),""),"")</f>
        <v/>
      </c>
      <c r="S3389" s="165">
        <f>IF(LEN(C3389)&gt;0,IFERROR(IF(MATCH(C3389,C3390:$C$4004,0)&gt;0,-1,ROW(S3389)-ROW($S$3)),ROW(S3389)-ROW($S$3)),-1)</f>
        <v>-1</v>
      </c>
      <c r="T3389" s="165">
        <f t="shared" si="355"/>
        <v>0</v>
      </c>
      <c r="U3389" s="165" t="str">
        <f t="shared" si="356"/>
        <v/>
      </c>
      <c r="V3389" s="165" t="str">
        <f>IFERROR(IF(OR(C3389="",S3389&lt;0),"",IF(SUBTOTAL(3,C3389:C3389)=0,-1,SUBTOTAL(3,$C$4:C3389))),"")</f>
        <v/>
      </c>
      <c r="W3389" s="156" t="str">
        <f t="array" ref="W3389">IF(LEN(C3389)&gt;0,IFERROR(IF(MATCH(C3389,$C$3:$C3388,0)&gt;0,N3389-INDEX($N$3:N3388,SUMPRODUCT(MAX(ROW($C$3:$C3388)*(C3389=$C$3:$C3388)))-2,1),""),""),"")</f>
        <v/>
      </c>
      <c r="X3389" s="156">
        <f t="shared" ca="1" si="357"/>
        <v>1</v>
      </c>
      <c r="Y3389" s="156">
        <f t="shared" ca="1" si="358"/>
        <v>1</v>
      </c>
    </row>
    <row r="3390" spans="2:25" hidden="1" x14ac:dyDescent="0.25">
      <c r="B3390" s="390" t="str">
        <f>IFERROR(IF(LEN(INDEX(PlansAndNotes!$B$6:$B$2005,ROW(A3390)-ROW($B$3)))=0,"",INDEX(PlansAndNotes!$B$6:$B$2005,ROW(A3390)-ROW($B$3))),"")</f>
        <v/>
      </c>
      <c r="C3390" s="387" t="str">
        <f t="shared" si="359"/>
        <v/>
      </c>
      <c r="D3390" s="361" t="str">
        <f>IFERROR(IF(LEN(C3390)&gt;0,IF(LEN(INDEX(TasksList!$C$6:$C$25,MATCH(C3390,TasksList!$B$6:$B$25,0),1))=0,"",INDEX(TasksList!$C$6:$C$25,MATCH(C3390,TasksList!$B$6:$B$25,0),1)),""),"")</f>
        <v/>
      </c>
      <c r="E3390" s="361" t="str">
        <f>IFERROR(IF(LEN(C3390)&gt;0,IF(LEN(INDEX(TasksList!$F$6:$F$25,MATCH(C3390,TasksList!$B$6:$B$25,0),1))=0,"not set!",INDEX(TasksList!$F$6:$F$25,MATCH(C3390,TasksList!$B$6:$B$25,0),1)),""),"")</f>
        <v/>
      </c>
      <c r="F3390" s="360" t="str">
        <f>IFERROR(IF(LEN(D3390)&gt;0,IF(LEN(INDEX(AdressBook!$D$6:$D$25,MATCH(D3390,AdressBook!$B$6:$B$25,0),1))=0,"",INDEX(AdressBook!$D$6:$D$25,MATCH(D3390,AdressBook!$B$6:$B$25,0),1)),""),"")</f>
        <v/>
      </c>
      <c r="G3390" s="361" t="str">
        <f>IFERROR(IF(LEN(INDEX(PlansAndNotes!$F$6:$F$4005,ROW(B3390)-ROW($C$3)))=0,"",INDEX(PlansAndNotes!$F$6:$F$4005,ROW(B3390)-ROW($C$3))),"")</f>
        <v/>
      </c>
      <c r="H3390" s="361" t="str">
        <f>IFERROR(IF(LEN(C3390)&gt;0,IF(LEN(INDEX(TasksList!$G$6:$G$25,MATCH(C3390,TasksList!$B$6:$B$25,0),1))=0,"",INDEX(TasksList!$G$6:$G$25,MATCH(C3390,TasksList!$B$6:$B$25,0),1)),""),"")</f>
        <v/>
      </c>
      <c r="N3390" s="362" t="str">
        <f>IFERROR(IF(LEN(INDEX(PlansAndNotes!$D$6:$D$4005,ROW(B3390)-ROW($C$3)))=0,"",INDEX(PlansAndNotes!$D$6:$D$4005,ROW(B3390)-ROW($C$3))),"")</f>
        <v/>
      </c>
      <c r="O3390" s="165" t="str">
        <f t="shared" si="354"/>
        <v/>
      </c>
      <c r="P3390" s="363" t="str">
        <f>IFERROR(IF(LEN(INDEX(PlansAndNotes!$E$6:$E$4005,ROW(B3390)-ROW($C$3)))=0,"",INDEX(PlansAndNotes!$E$6:$E$4005,ROW(B3390)-ROW($C$3))),"")</f>
        <v/>
      </c>
      <c r="Q3390" s="363" t="str">
        <f>IFERROR(IF(LEN(INDEX(PlansAndNotes!$G$6:$G$4005,ROW(B3390)-ROW($C$3)))=0,"",INDEX(PlansAndNotes!$G$6:$G$4005,ROW(B3390)-ROW($C$3))),"")</f>
        <v/>
      </c>
      <c r="R3390" s="361" t="str">
        <f>IFERROR(IF(LEN(D3390)&gt;0,IF(LEN(INDEX(AdressBook!$C$6:$C$25,MATCH(D3390,AdressBook!$B$6:$B$25,0),1))=0,"",INDEX(AdressBook!$C$6:$C$25,MATCH(D3390,AdressBook!$B$6:$B$25,0),1)),""),"")</f>
        <v/>
      </c>
      <c r="S3390" s="165">
        <f>IF(LEN(C3390)&gt;0,IFERROR(IF(MATCH(C3390,C3391:$C$4004,0)&gt;0,-1,ROW(S3390)-ROW($S$3)),ROW(S3390)-ROW($S$3)),-1)</f>
        <v>-1</v>
      </c>
      <c r="T3390" s="165">
        <f t="shared" si="355"/>
        <v>0</v>
      </c>
      <c r="U3390" s="165" t="str">
        <f t="shared" si="356"/>
        <v/>
      </c>
      <c r="V3390" s="165" t="str">
        <f>IFERROR(IF(OR(C3390="",S3390&lt;0),"",IF(SUBTOTAL(3,C3390:C3390)=0,-1,SUBTOTAL(3,$C$4:C3390))),"")</f>
        <v/>
      </c>
      <c r="W3390" s="156" t="str">
        <f t="array" ref="W3390">IF(LEN(C3390)&gt;0,IFERROR(IF(MATCH(C3390,$C$3:$C3389,0)&gt;0,N3390-INDEX($N$3:N3389,SUMPRODUCT(MAX(ROW($C$3:$C3389)*(C3390=$C$3:$C3389)))-2,1),""),""),"")</f>
        <v/>
      </c>
      <c r="X3390" s="156">
        <f t="shared" ca="1" si="357"/>
        <v>1</v>
      </c>
      <c r="Y3390" s="156">
        <f t="shared" ca="1" si="358"/>
        <v>1</v>
      </c>
    </row>
    <row r="3391" spans="2:25" hidden="1" x14ac:dyDescent="0.25">
      <c r="B3391" s="390" t="str">
        <f>IFERROR(IF(LEN(INDEX(PlansAndNotes!$B$6:$B$2005,ROW(A3391)-ROW($B$3)))=0,"",INDEX(PlansAndNotes!$B$6:$B$2005,ROW(A3391)-ROW($B$3))),"")</f>
        <v/>
      </c>
      <c r="C3391" s="387" t="str">
        <f t="shared" si="359"/>
        <v/>
      </c>
      <c r="D3391" s="361" t="str">
        <f>IFERROR(IF(LEN(C3391)&gt;0,IF(LEN(INDEX(TasksList!$C$6:$C$25,MATCH(C3391,TasksList!$B$6:$B$25,0),1))=0,"",INDEX(TasksList!$C$6:$C$25,MATCH(C3391,TasksList!$B$6:$B$25,0),1)),""),"")</f>
        <v/>
      </c>
      <c r="E3391" s="361" t="str">
        <f>IFERROR(IF(LEN(C3391)&gt;0,IF(LEN(INDEX(TasksList!$F$6:$F$25,MATCH(C3391,TasksList!$B$6:$B$25,0),1))=0,"not set!",INDEX(TasksList!$F$6:$F$25,MATCH(C3391,TasksList!$B$6:$B$25,0),1)),""),"")</f>
        <v/>
      </c>
      <c r="F3391" s="360" t="str">
        <f>IFERROR(IF(LEN(D3391)&gt;0,IF(LEN(INDEX(AdressBook!$D$6:$D$25,MATCH(D3391,AdressBook!$B$6:$B$25,0),1))=0,"",INDEX(AdressBook!$D$6:$D$25,MATCH(D3391,AdressBook!$B$6:$B$25,0),1)),""),"")</f>
        <v/>
      </c>
      <c r="G3391" s="361" t="str">
        <f>IFERROR(IF(LEN(INDEX(PlansAndNotes!$F$6:$F$4005,ROW(B3391)-ROW($C$3)))=0,"",INDEX(PlansAndNotes!$F$6:$F$4005,ROW(B3391)-ROW($C$3))),"")</f>
        <v/>
      </c>
      <c r="H3391" s="361" t="str">
        <f>IFERROR(IF(LEN(C3391)&gt;0,IF(LEN(INDEX(TasksList!$G$6:$G$25,MATCH(C3391,TasksList!$B$6:$B$25,0),1))=0,"",INDEX(TasksList!$G$6:$G$25,MATCH(C3391,TasksList!$B$6:$B$25,0),1)),""),"")</f>
        <v/>
      </c>
      <c r="N3391" s="362" t="str">
        <f>IFERROR(IF(LEN(INDEX(PlansAndNotes!$D$6:$D$4005,ROW(B3391)-ROW($C$3)))=0,"",INDEX(PlansAndNotes!$D$6:$D$4005,ROW(B3391)-ROW($C$3))),"")</f>
        <v/>
      </c>
      <c r="O3391" s="165" t="str">
        <f t="shared" si="354"/>
        <v/>
      </c>
      <c r="P3391" s="363" t="str">
        <f>IFERROR(IF(LEN(INDEX(PlansAndNotes!$E$6:$E$4005,ROW(B3391)-ROW($C$3)))=0,"",INDEX(PlansAndNotes!$E$6:$E$4005,ROW(B3391)-ROW($C$3))),"")</f>
        <v/>
      </c>
      <c r="Q3391" s="363" t="str">
        <f>IFERROR(IF(LEN(INDEX(PlansAndNotes!$G$6:$G$4005,ROW(B3391)-ROW($C$3)))=0,"",INDEX(PlansAndNotes!$G$6:$G$4005,ROW(B3391)-ROW($C$3))),"")</f>
        <v/>
      </c>
      <c r="R3391" s="361" t="str">
        <f>IFERROR(IF(LEN(D3391)&gt;0,IF(LEN(INDEX(AdressBook!$C$6:$C$25,MATCH(D3391,AdressBook!$B$6:$B$25,0),1))=0,"",INDEX(AdressBook!$C$6:$C$25,MATCH(D3391,AdressBook!$B$6:$B$25,0),1)),""),"")</f>
        <v/>
      </c>
      <c r="S3391" s="165">
        <f>IF(LEN(C3391)&gt;0,IFERROR(IF(MATCH(C3391,C3392:$C$4004,0)&gt;0,-1,ROW(S3391)-ROW($S$3)),ROW(S3391)-ROW($S$3)),-1)</f>
        <v>-1</v>
      </c>
      <c r="T3391" s="165">
        <f t="shared" si="355"/>
        <v>0</v>
      </c>
      <c r="U3391" s="165" t="str">
        <f t="shared" si="356"/>
        <v/>
      </c>
      <c r="V3391" s="165" t="str">
        <f>IFERROR(IF(OR(C3391="",S3391&lt;0),"",IF(SUBTOTAL(3,C3391:C3391)=0,-1,SUBTOTAL(3,$C$4:C3391))),"")</f>
        <v/>
      </c>
      <c r="W3391" s="156" t="str">
        <f t="array" ref="W3391">IF(LEN(C3391)&gt;0,IFERROR(IF(MATCH(C3391,$C$3:$C3390,0)&gt;0,N3391-INDEX($N$3:N3390,SUMPRODUCT(MAX(ROW($C$3:$C3390)*(C3391=$C$3:$C3390)))-2,1),""),""),"")</f>
        <v/>
      </c>
      <c r="X3391" s="156">
        <f t="shared" ca="1" si="357"/>
        <v>1</v>
      </c>
      <c r="Y3391" s="156">
        <f t="shared" ca="1" si="358"/>
        <v>1</v>
      </c>
    </row>
    <row r="3392" spans="2:25" hidden="1" x14ac:dyDescent="0.25">
      <c r="B3392" s="390" t="str">
        <f>IFERROR(IF(LEN(INDEX(PlansAndNotes!$B$6:$B$2005,ROW(A3392)-ROW($B$3)))=0,"",INDEX(PlansAndNotes!$B$6:$B$2005,ROW(A3392)-ROW($B$3))),"")</f>
        <v/>
      </c>
      <c r="C3392" s="387" t="str">
        <f t="shared" si="359"/>
        <v/>
      </c>
      <c r="D3392" s="361" t="str">
        <f>IFERROR(IF(LEN(C3392)&gt;0,IF(LEN(INDEX(TasksList!$C$6:$C$25,MATCH(C3392,TasksList!$B$6:$B$25,0),1))=0,"",INDEX(TasksList!$C$6:$C$25,MATCH(C3392,TasksList!$B$6:$B$25,0),1)),""),"")</f>
        <v/>
      </c>
      <c r="E3392" s="361" t="str">
        <f>IFERROR(IF(LEN(C3392)&gt;0,IF(LEN(INDEX(TasksList!$F$6:$F$25,MATCH(C3392,TasksList!$B$6:$B$25,0),1))=0,"not set!",INDEX(TasksList!$F$6:$F$25,MATCH(C3392,TasksList!$B$6:$B$25,0),1)),""),"")</f>
        <v/>
      </c>
      <c r="F3392" s="360" t="str">
        <f>IFERROR(IF(LEN(D3392)&gt;0,IF(LEN(INDEX(AdressBook!$D$6:$D$25,MATCH(D3392,AdressBook!$B$6:$B$25,0),1))=0,"",INDEX(AdressBook!$D$6:$D$25,MATCH(D3392,AdressBook!$B$6:$B$25,0),1)),""),"")</f>
        <v/>
      </c>
      <c r="G3392" s="361" t="str">
        <f>IFERROR(IF(LEN(INDEX(PlansAndNotes!$F$6:$F$4005,ROW(B3392)-ROW($C$3)))=0,"",INDEX(PlansAndNotes!$F$6:$F$4005,ROW(B3392)-ROW($C$3))),"")</f>
        <v/>
      </c>
      <c r="H3392" s="361" t="str">
        <f>IFERROR(IF(LEN(C3392)&gt;0,IF(LEN(INDEX(TasksList!$G$6:$G$25,MATCH(C3392,TasksList!$B$6:$B$25,0),1))=0,"",INDEX(TasksList!$G$6:$G$25,MATCH(C3392,TasksList!$B$6:$B$25,0),1)),""),"")</f>
        <v/>
      </c>
      <c r="N3392" s="362" t="str">
        <f>IFERROR(IF(LEN(INDEX(PlansAndNotes!$D$6:$D$4005,ROW(B3392)-ROW($C$3)))=0,"",INDEX(PlansAndNotes!$D$6:$D$4005,ROW(B3392)-ROW($C$3))),"")</f>
        <v/>
      </c>
      <c r="O3392" s="165" t="str">
        <f t="shared" si="354"/>
        <v/>
      </c>
      <c r="P3392" s="363" t="str">
        <f>IFERROR(IF(LEN(INDEX(PlansAndNotes!$E$6:$E$4005,ROW(B3392)-ROW($C$3)))=0,"",INDEX(PlansAndNotes!$E$6:$E$4005,ROW(B3392)-ROW($C$3))),"")</f>
        <v/>
      </c>
      <c r="Q3392" s="363" t="str">
        <f>IFERROR(IF(LEN(INDEX(PlansAndNotes!$G$6:$G$4005,ROW(B3392)-ROW($C$3)))=0,"",INDEX(PlansAndNotes!$G$6:$G$4005,ROW(B3392)-ROW($C$3))),"")</f>
        <v/>
      </c>
      <c r="R3392" s="361" t="str">
        <f>IFERROR(IF(LEN(D3392)&gt;0,IF(LEN(INDEX(AdressBook!$C$6:$C$25,MATCH(D3392,AdressBook!$B$6:$B$25,0),1))=0,"",INDEX(AdressBook!$C$6:$C$25,MATCH(D3392,AdressBook!$B$6:$B$25,0),1)),""),"")</f>
        <v/>
      </c>
      <c r="S3392" s="165">
        <f>IF(LEN(C3392)&gt;0,IFERROR(IF(MATCH(C3392,C3393:$C$4004,0)&gt;0,-1,ROW(S3392)-ROW($S$3)),ROW(S3392)-ROW($S$3)),-1)</f>
        <v>-1</v>
      </c>
      <c r="T3392" s="165">
        <f t="shared" si="355"/>
        <v>0</v>
      </c>
      <c r="U3392" s="165" t="str">
        <f t="shared" si="356"/>
        <v/>
      </c>
      <c r="V3392" s="165" t="str">
        <f>IFERROR(IF(OR(C3392="",S3392&lt;0),"",IF(SUBTOTAL(3,C3392:C3392)=0,-1,SUBTOTAL(3,$C$4:C3392))),"")</f>
        <v/>
      </c>
      <c r="W3392" s="156" t="str">
        <f t="array" ref="W3392">IF(LEN(C3392)&gt;0,IFERROR(IF(MATCH(C3392,$C$3:$C3391,0)&gt;0,N3392-INDEX($N$3:N3391,SUMPRODUCT(MAX(ROW($C$3:$C3391)*(C3392=$C$3:$C3391)))-2,1),""),""),"")</f>
        <v/>
      </c>
      <c r="X3392" s="156">
        <f t="shared" ca="1" si="357"/>
        <v>1</v>
      </c>
      <c r="Y3392" s="156">
        <f t="shared" ca="1" si="358"/>
        <v>1</v>
      </c>
    </row>
    <row r="3393" spans="2:25" hidden="1" x14ac:dyDescent="0.25">
      <c r="B3393" s="390" t="str">
        <f>IFERROR(IF(LEN(INDEX(PlansAndNotes!$B$6:$B$2005,ROW(A3393)-ROW($B$3)))=0,"",INDEX(PlansAndNotes!$B$6:$B$2005,ROW(A3393)-ROW($B$3))),"")</f>
        <v/>
      </c>
      <c r="C3393" s="387" t="str">
        <f t="shared" si="359"/>
        <v/>
      </c>
      <c r="D3393" s="361" t="str">
        <f>IFERROR(IF(LEN(C3393)&gt;0,IF(LEN(INDEX(TasksList!$C$6:$C$25,MATCH(C3393,TasksList!$B$6:$B$25,0),1))=0,"",INDEX(TasksList!$C$6:$C$25,MATCH(C3393,TasksList!$B$6:$B$25,0),1)),""),"")</f>
        <v/>
      </c>
      <c r="E3393" s="361" t="str">
        <f>IFERROR(IF(LEN(C3393)&gt;0,IF(LEN(INDEX(TasksList!$F$6:$F$25,MATCH(C3393,TasksList!$B$6:$B$25,0),1))=0,"not set!",INDEX(TasksList!$F$6:$F$25,MATCH(C3393,TasksList!$B$6:$B$25,0),1)),""),"")</f>
        <v/>
      </c>
      <c r="F3393" s="360" t="str">
        <f>IFERROR(IF(LEN(D3393)&gt;0,IF(LEN(INDEX(AdressBook!$D$6:$D$25,MATCH(D3393,AdressBook!$B$6:$B$25,0),1))=0,"",INDEX(AdressBook!$D$6:$D$25,MATCH(D3393,AdressBook!$B$6:$B$25,0),1)),""),"")</f>
        <v/>
      </c>
      <c r="G3393" s="361" t="str">
        <f>IFERROR(IF(LEN(INDEX(PlansAndNotes!$F$6:$F$4005,ROW(B3393)-ROW($C$3)))=0,"",INDEX(PlansAndNotes!$F$6:$F$4005,ROW(B3393)-ROW($C$3))),"")</f>
        <v/>
      </c>
      <c r="H3393" s="361" t="str">
        <f>IFERROR(IF(LEN(C3393)&gt;0,IF(LEN(INDEX(TasksList!$G$6:$G$25,MATCH(C3393,TasksList!$B$6:$B$25,0),1))=0,"",INDEX(TasksList!$G$6:$G$25,MATCH(C3393,TasksList!$B$6:$B$25,0),1)),""),"")</f>
        <v/>
      </c>
      <c r="N3393" s="362" t="str">
        <f>IFERROR(IF(LEN(INDEX(PlansAndNotes!$D$6:$D$4005,ROW(B3393)-ROW($C$3)))=0,"",INDEX(PlansAndNotes!$D$6:$D$4005,ROW(B3393)-ROW($C$3))),"")</f>
        <v/>
      </c>
      <c r="O3393" s="165" t="str">
        <f t="shared" si="354"/>
        <v/>
      </c>
      <c r="P3393" s="363" t="str">
        <f>IFERROR(IF(LEN(INDEX(PlansAndNotes!$E$6:$E$4005,ROW(B3393)-ROW($C$3)))=0,"",INDEX(PlansAndNotes!$E$6:$E$4005,ROW(B3393)-ROW($C$3))),"")</f>
        <v/>
      </c>
      <c r="Q3393" s="363" t="str">
        <f>IFERROR(IF(LEN(INDEX(PlansAndNotes!$G$6:$G$4005,ROW(B3393)-ROW($C$3)))=0,"",INDEX(PlansAndNotes!$G$6:$G$4005,ROW(B3393)-ROW($C$3))),"")</f>
        <v/>
      </c>
      <c r="R3393" s="361" t="str">
        <f>IFERROR(IF(LEN(D3393)&gt;0,IF(LEN(INDEX(AdressBook!$C$6:$C$25,MATCH(D3393,AdressBook!$B$6:$B$25,0),1))=0,"",INDEX(AdressBook!$C$6:$C$25,MATCH(D3393,AdressBook!$B$6:$B$25,0),1)),""),"")</f>
        <v/>
      </c>
      <c r="S3393" s="165">
        <f>IF(LEN(C3393)&gt;0,IFERROR(IF(MATCH(C3393,C3394:$C$4004,0)&gt;0,-1,ROW(S3393)-ROW($S$3)),ROW(S3393)-ROW($S$3)),-1)</f>
        <v>-1</v>
      </c>
      <c r="T3393" s="165">
        <f t="shared" si="355"/>
        <v>0</v>
      </c>
      <c r="U3393" s="165" t="str">
        <f t="shared" si="356"/>
        <v/>
      </c>
      <c r="V3393" s="165" t="str">
        <f>IFERROR(IF(OR(C3393="",S3393&lt;0),"",IF(SUBTOTAL(3,C3393:C3393)=0,-1,SUBTOTAL(3,$C$4:C3393))),"")</f>
        <v/>
      </c>
      <c r="W3393" s="156" t="str">
        <f t="array" ref="W3393">IF(LEN(C3393)&gt;0,IFERROR(IF(MATCH(C3393,$C$3:$C3392,0)&gt;0,N3393-INDEX($N$3:N3392,SUMPRODUCT(MAX(ROW($C$3:$C3392)*(C3393=$C$3:$C3392)))-2,1),""),""),"")</f>
        <v/>
      </c>
      <c r="X3393" s="156">
        <f t="shared" ca="1" si="357"/>
        <v>1</v>
      </c>
      <c r="Y3393" s="156">
        <f t="shared" ca="1" si="358"/>
        <v>1</v>
      </c>
    </row>
    <row r="3394" spans="2:25" hidden="1" x14ac:dyDescent="0.25">
      <c r="B3394" s="390" t="str">
        <f>IFERROR(IF(LEN(INDEX(PlansAndNotes!$B$6:$B$2005,ROW(A3394)-ROW($B$3)))=0,"",INDEX(PlansAndNotes!$B$6:$B$2005,ROW(A3394)-ROW($B$3))),"")</f>
        <v/>
      </c>
      <c r="C3394" s="387" t="str">
        <f t="shared" si="359"/>
        <v/>
      </c>
      <c r="D3394" s="361" t="str">
        <f>IFERROR(IF(LEN(C3394)&gt;0,IF(LEN(INDEX(TasksList!$C$6:$C$25,MATCH(C3394,TasksList!$B$6:$B$25,0),1))=0,"",INDEX(TasksList!$C$6:$C$25,MATCH(C3394,TasksList!$B$6:$B$25,0),1)),""),"")</f>
        <v/>
      </c>
      <c r="E3394" s="361" t="str">
        <f>IFERROR(IF(LEN(C3394)&gt;0,IF(LEN(INDEX(TasksList!$F$6:$F$25,MATCH(C3394,TasksList!$B$6:$B$25,0),1))=0,"not set!",INDEX(TasksList!$F$6:$F$25,MATCH(C3394,TasksList!$B$6:$B$25,0),1)),""),"")</f>
        <v/>
      </c>
      <c r="F3394" s="360" t="str">
        <f>IFERROR(IF(LEN(D3394)&gt;0,IF(LEN(INDEX(AdressBook!$D$6:$D$25,MATCH(D3394,AdressBook!$B$6:$B$25,0),1))=0,"",INDEX(AdressBook!$D$6:$D$25,MATCH(D3394,AdressBook!$B$6:$B$25,0),1)),""),"")</f>
        <v/>
      </c>
      <c r="G3394" s="361" t="str">
        <f>IFERROR(IF(LEN(INDEX(PlansAndNotes!$F$6:$F$4005,ROW(B3394)-ROW($C$3)))=0,"",INDEX(PlansAndNotes!$F$6:$F$4005,ROW(B3394)-ROW($C$3))),"")</f>
        <v/>
      </c>
      <c r="H3394" s="361" t="str">
        <f>IFERROR(IF(LEN(C3394)&gt;0,IF(LEN(INDEX(TasksList!$G$6:$G$25,MATCH(C3394,TasksList!$B$6:$B$25,0),1))=0,"",INDEX(TasksList!$G$6:$G$25,MATCH(C3394,TasksList!$B$6:$B$25,0),1)),""),"")</f>
        <v/>
      </c>
      <c r="N3394" s="362" t="str">
        <f>IFERROR(IF(LEN(INDEX(PlansAndNotes!$D$6:$D$4005,ROW(B3394)-ROW($C$3)))=0,"",INDEX(PlansAndNotes!$D$6:$D$4005,ROW(B3394)-ROW($C$3))),"")</f>
        <v/>
      </c>
      <c r="O3394" s="165" t="str">
        <f t="shared" si="354"/>
        <v/>
      </c>
      <c r="P3394" s="363" t="str">
        <f>IFERROR(IF(LEN(INDEX(PlansAndNotes!$E$6:$E$4005,ROW(B3394)-ROW($C$3)))=0,"",INDEX(PlansAndNotes!$E$6:$E$4005,ROW(B3394)-ROW($C$3))),"")</f>
        <v/>
      </c>
      <c r="Q3394" s="363" t="str">
        <f>IFERROR(IF(LEN(INDEX(PlansAndNotes!$G$6:$G$4005,ROW(B3394)-ROW($C$3)))=0,"",INDEX(PlansAndNotes!$G$6:$G$4005,ROW(B3394)-ROW($C$3))),"")</f>
        <v/>
      </c>
      <c r="R3394" s="361" t="str">
        <f>IFERROR(IF(LEN(D3394)&gt;0,IF(LEN(INDEX(AdressBook!$C$6:$C$25,MATCH(D3394,AdressBook!$B$6:$B$25,0),1))=0,"",INDEX(AdressBook!$C$6:$C$25,MATCH(D3394,AdressBook!$B$6:$B$25,0),1)),""),"")</f>
        <v/>
      </c>
      <c r="S3394" s="165">
        <f>IF(LEN(C3394)&gt;0,IFERROR(IF(MATCH(C3394,C3395:$C$4004,0)&gt;0,-1,ROW(S3394)-ROW($S$3)),ROW(S3394)-ROW($S$3)),-1)</f>
        <v>-1</v>
      </c>
      <c r="T3394" s="165">
        <f t="shared" si="355"/>
        <v>0</v>
      </c>
      <c r="U3394" s="165" t="str">
        <f t="shared" si="356"/>
        <v/>
      </c>
      <c r="V3394" s="165" t="str">
        <f>IFERROR(IF(OR(C3394="",S3394&lt;0),"",IF(SUBTOTAL(3,C3394:C3394)=0,-1,SUBTOTAL(3,$C$4:C3394))),"")</f>
        <v/>
      </c>
      <c r="W3394" s="156" t="str">
        <f t="array" ref="W3394">IF(LEN(C3394)&gt;0,IFERROR(IF(MATCH(C3394,$C$3:$C3393,0)&gt;0,N3394-INDEX($N$3:N3393,SUMPRODUCT(MAX(ROW($C$3:$C3393)*(C3394=$C$3:$C3393)))-2,1),""),""),"")</f>
        <v/>
      </c>
      <c r="X3394" s="156">
        <f t="shared" ca="1" si="357"/>
        <v>1</v>
      </c>
      <c r="Y3394" s="156">
        <f t="shared" ca="1" si="358"/>
        <v>1</v>
      </c>
    </row>
    <row r="3395" spans="2:25" hidden="1" x14ac:dyDescent="0.25">
      <c r="B3395" s="390" t="str">
        <f>IFERROR(IF(LEN(INDEX(PlansAndNotes!$B$6:$B$2005,ROW(A3395)-ROW($B$3)))=0,"",INDEX(PlansAndNotes!$B$6:$B$2005,ROW(A3395)-ROW($B$3))),"")</f>
        <v/>
      </c>
      <c r="C3395" s="387" t="str">
        <f t="shared" si="359"/>
        <v/>
      </c>
      <c r="D3395" s="361" t="str">
        <f>IFERROR(IF(LEN(C3395)&gt;0,IF(LEN(INDEX(TasksList!$C$6:$C$25,MATCH(C3395,TasksList!$B$6:$B$25,0),1))=0,"",INDEX(TasksList!$C$6:$C$25,MATCH(C3395,TasksList!$B$6:$B$25,0),1)),""),"")</f>
        <v/>
      </c>
      <c r="E3395" s="361" t="str">
        <f>IFERROR(IF(LEN(C3395)&gt;0,IF(LEN(INDEX(TasksList!$F$6:$F$25,MATCH(C3395,TasksList!$B$6:$B$25,0),1))=0,"not set!",INDEX(TasksList!$F$6:$F$25,MATCH(C3395,TasksList!$B$6:$B$25,0),1)),""),"")</f>
        <v/>
      </c>
      <c r="F3395" s="360" t="str">
        <f>IFERROR(IF(LEN(D3395)&gt;0,IF(LEN(INDEX(AdressBook!$D$6:$D$25,MATCH(D3395,AdressBook!$B$6:$B$25,0),1))=0,"",INDEX(AdressBook!$D$6:$D$25,MATCH(D3395,AdressBook!$B$6:$B$25,0),1)),""),"")</f>
        <v/>
      </c>
      <c r="G3395" s="361" t="str">
        <f>IFERROR(IF(LEN(INDEX(PlansAndNotes!$F$6:$F$4005,ROW(B3395)-ROW($C$3)))=0,"",INDEX(PlansAndNotes!$F$6:$F$4005,ROW(B3395)-ROW($C$3))),"")</f>
        <v/>
      </c>
      <c r="H3395" s="361" t="str">
        <f>IFERROR(IF(LEN(C3395)&gt;0,IF(LEN(INDEX(TasksList!$G$6:$G$25,MATCH(C3395,TasksList!$B$6:$B$25,0),1))=0,"",INDEX(TasksList!$G$6:$G$25,MATCH(C3395,TasksList!$B$6:$B$25,0),1)),""),"")</f>
        <v/>
      </c>
      <c r="N3395" s="362" t="str">
        <f>IFERROR(IF(LEN(INDEX(PlansAndNotes!$D$6:$D$4005,ROW(B3395)-ROW($C$3)))=0,"",INDEX(PlansAndNotes!$D$6:$D$4005,ROW(B3395)-ROW($C$3))),"")</f>
        <v/>
      </c>
      <c r="O3395" s="165" t="str">
        <f t="shared" si="354"/>
        <v/>
      </c>
      <c r="P3395" s="363" t="str">
        <f>IFERROR(IF(LEN(INDEX(PlansAndNotes!$E$6:$E$4005,ROW(B3395)-ROW($C$3)))=0,"",INDEX(PlansAndNotes!$E$6:$E$4005,ROW(B3395)-ROW($C$3))),"")</f>
        <v/>
      </c>
      <c r="Q3395" s="363" t="str">
        <f>IFERROR(IF(LEN(INDEX(PlansAndNotes!$G$6:$G$4005,ROW(B3395)-ROW($C$3)))=0,"",INDEX(PlansAndNotes!$G$6:$G$4005,ROW(B3395)-ROW($C$3))),"")</f>
        <v/>
      </c>
      <c r="R3395" s="361" t="str">
        <f>IFERROR(IF(LEN(D3395)&gt;0,IF(LEN(INDEX(AdressBook!$C$6:$C$25,MATCH(D3395,AdressBook!$B$6:$B$25,0),1))=0,"",INDEX(AdressBook!$C$6:$C$25,MATCH(D3395,AdressBook!$B$6:$B$25,0),1)),""),"")</f>
        <v/>
      </c>
      <c r="S3395" s="165">
        <f>IF(LEN(C3395)&gt;0,IFERROR(IF(MATCH(C3395,C3396:$C$4004,0)&gt;0,-1,ROW(S3395)-ROW($S$3)),ROW(S3395)-ROW($S$3)),-1)</f>
        <v>-1</v>
      </c>
      <c r="T3395" s="165">
        <f t="shared" si="355"/>
        <v>0</v>
      </c>
      <c r="U3395" s="165" t="str">
        <f t="shared" si="356"/>
        <v/>
      </c>
      <c r="V3395" s="165" t="str">
        <f>IFERROR(IF(OR(C3395="",S3395&lt;0),"",IF(SUBTOTAL(3,C3395:C3395)=0,-1,SUBTOTAL(3,$C$4:C3395))),"")</f>
        <v/>
      </c>
      <c r="W3395" s="156" t="str">
        <f t="array" ref="W3395">IF(LEN(C3395)&gt;0,IFERROR(IF(MATCH(C3395,$C$3:$C3394,0)&gt;0,N3395-INDEX($N$3:N3394,SUMPRODUCT(MAX(ROW($C$3:$C3394)*(C3395=$C$3:$C3394)))-2,1),""),""),"")</f>
        <v/>
      </c>
      <c r="X3395" s="156">
        <f t="shared" ca="1" si="357"/>
        <v>1</v>
      </c>
      <c r="Y3395" s="156">
        <f t="shared" ca="1" si="358"/>
        <v>1</v>
      </c>
    </row>
    <row r="3396" spans="2:25" hidden="1" x14ac:dyDescent="0.25">
      <c r="B3396" s="390" t="str">
        <f>IFERROR(IF(LEN(INDEX(PlansAndNotes!$B$6:$B$2005,ROW(A3396)-ROW($B$3)))=0,"",INDEX(PlansAndNotes!$B$6:$B$2005,ROW(A3396)-ROW($B$3))),"")</f>
        <v/>
      </c>
      <c r="C3396" s="387" t="str">
        <f t="shared" si="359"/>
        <v/>
      </c>
      <c r="D3396" s="361" t="str">
        <f>IFERROR(IF(LEN(C3396)&gt;0,IF(LEN(INDEX(TasksList!$C$6:$C$25,MATCH(C3396,TasksList!$B$6:$B$25,0),1))=0,"",INDEX(TasksList!$C$6:$C$25,MATCH(C3396,TasksList!$B$6:$B$25,0),1)),""),"")</f>
        <v/>
      </c>
      <c r="E3396" s="361" t="str">
        <f>IFERROR(IF(LEN(C3396)&gt;0,IF(LEN(INDEX(TasksList!$F$6:$F$25,MATCH(C3396,TasksList!$B$6:$B$25,0),1))=0,"not set!",INDEX(TasksList!$F$6:$F$25,MATCH(C3396,TasksList!$B$6:$B$25,0),1)),""),"")</f>
        <v/>
      </c>
      <c r="F3396" s="360" t="str">
        <f>IFERROR(IF(LEN(D3396)&gt;0,IF(LEN(INDEX(AdressBook!$D$6:$D$25,MATCH(D3396,AdressBook!$B$6:$B$25,0),1))=0,"",INDEX(AdressBook!$D$6:$D$25,MATCH(D3396,AdressBook!$B$6:$B$25,0),1)),""),"")</f>
        <v/>
      </c>
      <c r="G3396" s="361" t="str">
        <f>IFERROR(IF(LEN(INDEX(PlansAndNotes!$F$6:$F$4005,ROW(B3396)-ROW($C$3)))=0,"",INDEX(PlansAndNotes!$F$6:$F$4005,ROW(B3396)-ROW($C$3))),"")</f>
        <v/>
      </c>
      <c r="H3396" s="361" t="str">
        <f>IFERROR(IF(LEN(C3396)&gt;0,IF(LEN(INDEX(TasksList!$G$6:$G$25,MATCH(C3396,TasksList!$B$6:$B$25,0),1))=0,"",INDEX(TasksList!$G$6:$G$25,MATCH(C3396,TasksList!$B$6:$B$25,0),1)),""),"")</f>
        <v/>
      </c>
      <c r="N3396" s="362" t="str">
        <f>IFERROR(IF(LEN(INDEX(PlansAndNotes!$D$6:$D$4005,ROW(B3396)-ROW($C$3)))=0,"",INDEX(PlansAndNotes!$D$6:$D$4005,ROW(B3396)-ROW($C$3))),"")</f>
        <v/>
      </c>
      <c r="O3396" s="165" t="str">
        <f t="shared" ref="O3396:O3459" si="360">IF(LEN(B3396)&gt;0,RIGHT(B3396,LEN(B3396)-SEARCH(" - ",B3396)-2),"")</f>
        <v/>
      </c>
      <c r="P3396" s="363" t="str">
        <f>IFERROR(IF(LEN(INDEX(PlansAndNotes!$E$6:$E$4005,ROW(B3396)-ROW($C$3)))=0,"",INDEX(PlansAndNotes!$E$6:$E$4005,ROW(B3396)-ROW($C$3))),"")</f>
        <v/>
      </c>
      <c r="Q3396" s="363" t="str">
        <f>IFERROR(IF(LEN(INDEX(PlansAndNotes!$G$6:$G$4005,ROW(B3396)-ROW($C$3)))=0,"",INDEX(PlansAndNotes!$G$6:$G$4005,ROW(B3396)-ROW($C$3))),"")</f>
        <v/>
      </c>
      <c r="R3396" s="361" t="str">
        <f>IFERROR(IF(LEN(D3396)&gt;0,IF(LEN(INDEX(AdressBook!$C$6:$C$25,MATCH(D3396,AdressBook!$B$6:$B$25,0),1))=0,"",INDEX(AdressBook!$C$6:$C$25,MATCH(D3396,AdressBook!$B$6:$B$25,0),1)),""),"")</f>
        <v/>
      </c>
      <c r="S3396" s="165">
        <f>IF(LEN(C3396)&gt;0,IFERROR(IF(MATCH(C3396,C3397:$C$4004,0)&gt;0,-1,ROW(S3396)-ROW($S$3)),ROW(S3396)-ROW($S$3)),-1)</f>
        <v>-1</v>
      </c>
      <c r="T3396" s="165">
        <f t="shared" ref="T3396:T3459" si="361">IF(OR(taskRange="All tasks (all stages)",taskRange=""),ROW(T3396)-ROW($T$3),IF(S3396&gt;0,ROW(T3396)-ROW($T$3),0))*IF(OR(calendarSalesmen="",calendarSalesmen="All salesmen"),1,IF(calendarSalesmen=G3396,1,0))*IF(OR(calendarStage="",calendarStage="All Stages"),1,IF(calendarStage=P3396,1,0))</f>
        <v>0</v>
      </c>
      <c r="U3396" s="165" t="str">
        <f t="shared" ref="U3396:U3459" si="362">IF(S3396&gt;0,P3396,"")</f>
        <v/>
      </c>
      <c r="V3396" s="165" t="str">
        <f>IFERROR(IF(OR(C3396="",S3396&lt;0),"",IF(SUBTOTAL(3,C3396:C3396)=0,-1,SUBTOTAL(3,$C$4:C3396))),"")</f>
        <v/>
      </c>
      <c r="W3396" s="156" t="str">
        <f t="array" ref="W3396">IF(LEN(C3396)&gt;0,IFERROR(IF(MATCH(C3396,$C$3:$C3395,0)&gt;0,N3396-INDEX($N$3:N3395,SUMPRODUCT(MAX(ROW($C$3:$C3395)*(C3396=$C$3:$C3395)))-2,1),""),""),"")</f>
        <v/>
      </c>
      <c r="X3396" s="156">
        <f t="shared" ca="1" si="357"/>
        <v>1</v>
      </c>
      <c r="Y3396" s="156">
        <f t="shared" ca="1" si="358"/>
        <v>1</v>
      </c>
    </row>
    <row r="3397" spans="2:25" hidden="1" x14ac:dyDescent="0.25">
      <c r="B3397" s="390" t="str">
        <f>IFERROR(IF(LEN(INDEX(PlansAndNotes!$B$6:$B$2005,ROW(A3397)-ROW($B$3)))=0,"",INDEX(PlansAndNotes!$B$6:$B$2005,ROW(A3397)-ROW($B$3))),"")</f>
        <v/>
      </c>
      <c r="C3397" s="387" t="str">
        <f t="shared" si="359"/>
        <v/>
      </c>
      <c r="D3397" s="361" t="str">
        <f>IFERROR(IF(LEN(C3397)&gt;0,IF(LEN(INDEX(TasksList!$C$6:$C$25,MATCH(C3397,TasksList!$B$6:$B$25,0),1))=0,"",INDEX(TasksList!$C$6:$C$25,MATCH(C3397,TasksList!$B$6:$B$25,0),1)),""),"")</f>
        <v/>
      </c>
      <c r="E3397" s="361" t="str">
        <f>IFERROR(IF(LEN(C3397)&gt;0,IF(LEN(INDEX(TasksList!$F$6:$F$25,MATCH(C3397,TasksList!$B$6:$B$25,0),1))=0,"not set!",INDEX(TasksList!$F$6:$F$25,MATCH(C3397,TasksList!$B$6:$B$25,0),1)),""),"")</f>
        <v/>
      </c>
      <c r="F3397" s="360" t="str">
        <f>IFERROR(IF(LEN(D3397)&gt;0,IF(LEN(INDEX(AdressBook!$D$6:$D$25,MATCH(D3397,AdressBook!$B$6:$B$25,0),1))=0,"",INDEX(AdressBook!$D$6:$D$25,MATCH(D3397,AdressBook!$B$6:$B$25,0),1)),""),"")</f>
        <v/>
      </c>
      <c r="G3397" s="361" t="str">
        <f>IFERROR(IF(LEN(INDEX(PlansAndNotes!$F$6:$F$4005,ROW(B3397)-ROW($C$3)))=0,"",INDEX(PlansAndNotes!$F$6:$F$4005,ROW(B3397)-ROW($C$3))),"")</f>
        <v/>
      </c>
      <c r="H3397" s="361" t="str">
        <f>IFERROR(IF(LEN(C3397)&gt;0,IF(LEN(INDEX(TasksList!$G$6:$G$25,MATCH(C3397,TasksList!$B$6:$B$25,0),1))=0,"",INDEX(TasksList!$G$6:$G$25,MATCH(C3397,TasksList!$B$6:$B$25,0),1)),""),"")</f>
        <v/>
      </c>
      <c r="N3397" s="362" t="str">
        <f>IFERROR(IF(LEN(INDEX(PlansAndNotes!$D$6:$D$4005,ROW(B3397)-ROW($C$3)))=0,"",INDEX(PlansAndNotes!$D$6:$D$4005,ROW(B3397)-ROW($C$3))),"")</f>
        <v/>
      </c>
      <c r="O3397" s="165" t="str">
        <f t="shared" si="360"/>
        <v/>
      </c>
      <c r="P3397" s="363" t="str">
        <f>IFERROR(IF(LEN(INDEX(PlansAndNotes!$E$6:$E$4005,ROW(B3397)-ROW($C$3)))=0,"",INDEX(PlansAndNotes!$E$6:$E$4005,ROW(B3397)-ROW($C$3))),"")</f>
        <v/>
      </c>
      <c r="Q3397" s="363" t="str">
        <f>IFERROR(IF(LEN(INDEX(PlansAndNotes!$G$6:$G$4005,ROW(B3397)-ROW($C$3)))=0,"",INDEX(PlansAndNotes!$G$6:$G$4005,ROW(B3397)-ROW($C$3))),"")</f>
        <v/>
      </c>
      <c r="R3397" s="361" t="str">
        <f>IFERROR(IF(LEN(D3397)&gt;0,IF(LEN(INDEX(AdressBook!$C$6:$C$25,MATCH(D3397,AdressBook!$B$6:$B$25,0),1))=0,"",INDEX(AdressBook!$C$6:$C$25,MATCH(D3397,AdressBook!$B$6:$B$25,0),1)),""),"")</f>
        <v/>
      </c>
      <c r="S3397" s="165">
        <f>IF(LEN(C3397)&gt;0,IFERROR(IF(MATCH(C3397,C3398:$C$4004,0)&gt;0,-1,ROW(S3397)-ROW($S$3)),ROW(S3397)-ROW($S$3)),-1)</f>
        <v>-1</v>
      </c>
      <c r="T3397" s="165">
        <f t="shared" si="361"/>
        <v>0</v>
      </c>
      <c r="U3397" s="165" t="str">
        <f t="shared" si="362"/>
        <v/>
      </c>
      <c r="V3397" s="165" t="str">
        <f>IFERROR(IF(OR(C3397="",S3397&lt;0),"",IF(SUBTOTAL(3,C3397:C3397)=0,-1,SUBTOTAL(3,$C$4:C3397))),"")</f>
        <v/>
      </c>
      <c r="W3397" s="156" t="str">
        <f t="array" ref="W3397">IF(LEN(C3397)&gt;0,IFERROR(IF(MATCH(C3397,$C$3:$C3396,0)&gt;0,N3397-INDEX($N$3:N3396,SUMPRODUCT(MAX(ROW($C$3:$C3396)*(C3397=$C$3:$C3396)))-2,1),""),""),"")</f>
        <v/>
      </c>
      <c r="X3397" s="156">
        <f t="shared" ref="X3397:X3460" ca="1" si="363">IFERROR(IF($X$2="",1,IF(AND(N3397&lt;=TODAY(),N3397+$X$2&gt;=TODAY()),1,0)),"")</f>
        <v>1</v>
      </c>
      <c r="Y3397" s="156">
        <f t="shared" ref="Y3397:Y3460" ca="1" si="364">IFERROR(IF($Y$2="",1,IF(AND(N3397&lt;=TODAY(),N3397+$Y$2&gt;=TODAY()),1,0)),"")</f>
        <v>1</v>
      </c>
    </row>
    <row r="3398" spans="2:25" hidden="1" x14ac:dyDescent="0.25">
      <c r="B3398" s="390" t="str">
        <f>IFERROR(IF(LEN(INDEX(PlansAndNotes!$B$6:$B$2005,ROW(A3398)-ROW($B$3)))=0,"",INDEX(PlansAndNotes!$B$6:$B$2005,ROW(A3398)-ROW($B$3))),"")</f>
        <v/>
      </c>
      <c r="C3398" s="387" t="str">
        <f t="shared" si="359"/>
        <v/>
      </c>
      <c r="D3398" s="361" t="str">
        <f>IFERROR(IF(LEN(C3398)&gt;0,IF(LEN(INDEX(TasksList!$C$6:$C$25,MATCH(C3398,TasksList!$B$6:$B$25,0),1))=0,"",INDEX(TasksList!$C$6:$C$25,MATCH(C3398,TasksList!$B$6:$B$25,0),1)),""),"")</f>
        <v/>
      </c>
      <c r="E3398" s="361" t="str">
        <f>IFERROR(IF(LEN(C3398)&gt;0,IF(LEN(INDEX(TasksList!$F$6:$F$25,MATCH(C3398,TasksList!$B$6:$B$25,0),1))=0,"not set!",INDEX(TasksList!$F$6:$F$25,MATCH(C3398,TasksList!$B$6:$B$25,0),1)),""),"")</f>
        <v/>
      </c>
      <c r="F3398" s="360" t="str">
        <f>IFERROR(IF(LEN(D3398)&gt;0,IF(LEN(INDEX(AdressBook!$D$6:$D$25,MATCH(D3398,AdressBook!$B$6:$B$25,0),1))=0,"",INDEX(AdressBook!$D$6:$D$25,MATCH(D3398,AdressBook!$B$6:$B$25,0),1)),""),"")</f>
        <v/>
      </c>
      <c r="G3398" s="361" t="str">
        <f>IFERROR(IF(LEN(INDEX(PlansAndNotes!$F$6:$F$4005,ROW(B3398)-ROW($C$3)))=0,"",INDEX(PlansAndNotes!$F$6:$F$4005,ROW(B3398)-ROW($C$3))),"")</f>
        <v/>
      </c>
      <c r="H3398" s="361" t="str">
        <f>IFERROR(IF(LEN(C3398)&gt;0,IF(LEN(INDEX(TasksList!$G$6:$G$25,MATCH(C3398,TasksList!$B$6:$B$25,0),1))=0,"",INDEX(TasksList!$G$6:$G$25,MATCH(C3398,TasksList!$B$6:$B$25,0),1)),""),"")</f>
        <v/>
      </c>
      <c r="N3398" s="362" t="str">
        <f>IFERROR(IF(LEN(INDEX(PlansAndNotes!$D$6:$D$4005,ROW(B3398)-ROW($C$3)))=0,"",INDEX(PlansAndNotes!$D$6:$D$4005,ROW(B3398)-ROW($C$3))),"")</f>
        <v/>
      </c>
      <c r="O3398" s="165" t="str">
        <f t="shared" si="360"/>
        <v/>
      </c>
      <c r="P3398" s="363" t="str">
        <f>IFERROR(IF(LEN(INDEX(PlansAndNotes!$E$6:$E$4005,ROW(B3398)-ROW($C$3)))=0,"",INDEX(PlansAndNotes!$E$6:$E$4005,ROW(B3398)-ROW($C$3))),"")</f>
        <v/>
      </c>
      <c r="Q3398" s="363" t="str">
        <f>IFERROR(IF(LEN(INDEX(PlansAndNotes!$G$6:$G$4005,ROW(B3398)-ROW($C$3)))=0,"",INDEX(PlansAndNotes!$G$6:$G$4005,ROW(B3398)-ROW($C$3))),"")</f>
        <v/>
      </c>
      <c r="R3398" s="361" t="str">
        <f>IFERROR(IF(LEN(D3398)&gt;0,IF(LEN(INDEX(AdressBook!$C$6:$C$25,MATCH(D3398,AdressBook!$B$6:$B$25,0),1))=0,"",INDEX(AdressBook!$C$6:$C$25,MATCH(D3398,AdressBook!$B$6:$B$25,0),1)),""),"")</f>
        <v/>
      </c>
      <c r="S3398" s="165">
        <f>IF(LEN(C3398)&gt;0,IFERROR(IF(MATCH(C3398,C3399:$C$4004,0)&gt;0,-1,ROW(S3398)-ROW($S$3)),ROW(S3398)-ROW($S$3)),-1)</f>
        <v>-1</v>
      </c>
      <c r="T3398" s="165">
        <f t="shared" si="361"/>
        <v>0</v>
      </c>
      <c r="U3398" s="165" t="str">
        <f t="shared" si="362"/>
        <v/>
      </c>
      <c r="V3398" s="165" t="str">
        <f>IFERROR(IF(OR(C3398="",S3398&lt;0),"",IF(SUBTOTAL(3,C3398:C3398)=0,-1,SUBTOTAL(3,$C$4:C3398))),"")</f>
        <v/>
      </c>
      <c r="W3398" s="156" t="str">
        <f t="array" ref="W3398">IF(LEN(C3398)&gt;0,IFERROR(IF(MATCH(C3398,$C$3:$C3397,0)&gt;0,N3398-INDEX($N$3:N3397,SUMPRODUCT(MAX(ROW($C$3:$C3397)*(C3398=$C$3:$C3397)))-2,1),""),""),"")</f>
        <v/>
      </c>
      <c r="X3398" s="156">
        <f t="shared" ca="1" si="363"/>
        <v>1</v>
      </c>
      <c r="Y3398" s="156">
        <f t="shared" ca="1" si="364"/>
        <v>1</v>
      </c>
    </row>
    <row r="3399" spans="2:25" hidden="1" x14ac:dyDescent="0.25">
      <c r="B3399" s="390" t="str">
        <f>IFERROR(IF(LEN(INDEX(PlansAndNotes!$B$6:$B$2005,ROW(A3399)-ROW($B$3)))=0,"",INDEX(PlansAndNotes!$B$6:$B$2005,ROW(A3399)-ROW($B$3))),"")</f>
        <v/>
      </c>
      <c r="C3399" s="387" t="str">
        <f t="shared" ref="C3399:C3462" si="365">IF(LEN(B3399)&gt;0,LEFT(B3399,SEARCH(" - ",B3399)-1)*1,"")</f>
        <v/>
      </c>
      <c r="D3399" s="361" t="str">
        <f>IFERROR(IF(LEN(C3399)&gt;0,IF(LEN(INDEX(TasksList!$C$6:$C$25,MATCH(C3399,TasksList!$B$6:$B$25,0),1))=0,"",INDEX(TasksList!$C$6:$C$25,MATCH(C3399,TasksList!$B$6:$B$25,0),1)),""),"")</f>
        <v/>
      </c>
      <c r="E3399" s="361" t="str">
        <f>IFERROR(IF(LEN(C3399)&gt;0,IF(LEN(INDEX(TasksList!$F$6:$F$25,MATCH(C3399,TasksList!$B$6:$B$25,0),1))=0,"not set!",INDEX(TasksList!$F$6:$F$25,MATCH(C3399,TasksList!$B$6:$B$25,0),1)),""),"")</f>
        <v/>
      </c>
      <c r="F3399" s="360" t="str">
        <f>IFERROR(IF(LEN(D3399)&gt;0,IF(LEN(INDEX(AdressBook!$D$6:$D$25,MATCH(D3399,AdressBook!$B$6:$B$25,0),1))=0,"",INDEX(AdressBook!$D$6:$D$25,MATCH(D3399,AdressBook!$B$6:$B$25,0),1)),""),"")</f>
        <v/>
      </c>
      <c r="G3399" s="361" t="str">
        <f>IFERROR(IF(LEN(INDEX(PlansAndNotes!$F$6:$F$4005,ROW(B3399)-ROW($C$3)))=0,"",INDEX(PlansAndNotes!$F$6:$F$4005,ROW(B3399)-ROW($C$3))),"")</f>
        <v/>
      </c>
      <c r="H3399" s="361" t="str">
        <f>IFERROR(IF(LEN(C3399)&gt;0,IF(LEN(INDEX(TasksList!$G$6:$G$25,MATCH(C3399,TasksList!$B$6:$B$25,0),1))=0,"",INDEX(TasksList!$G$6:$G$25,MATCH(C3399,TasksList!$B$6:$B$25,0),1)),""),"")</f>
        <v/>
      </c>
      <c r="N3399" s="362" t="str">
        <f>IFERROR(IF(LEN(INDEX(PlansAndNotes!$D$6:$D$4005,ROW(B3399)-ROW($C$3)))=0,"",INDEX(PlansAndNotes!$D$6:$D$4005,ROW(B3399)-ROW($C$3))),"")</f>
        <v/>
      </c>
      <c r="O3399" s="165" t="str">
        <f t="shared" si="360"/>
        <v/>
      </c>
      <c r="P3399" s="363" t="str">
        <f>IFERROR(IF(LEN(INDEX(PlansAndNotes!$E$6:$E$4005,ROW(B3399)-ROW($C$3)))=0,"",INDEX(PlansAndNotes!$E$6:$E$4005,ROW(B3399)-ROW($C$3))),"")</f>
        <v/>
      </c>
      <c r="Q3399" s="363" t="str">
        <f>IFERROR(IF(LEN(INDEX(PlansAndNotes!$G$6:$G$4005,ROW(B3399)-ROW($C$3)))=0,"",INDEX(PlansAndNotes!$G$6:$G$4005,ROW(B3399)-ROW($C$3))),"")</f>
        <v/>
      </c>
      <c r="R3399" s="361" t="str">
        <f>IFERROR(IF(LEN(D3399)&gt;0,IF(LEN(INDEX(AdressBook!$C$6:$C$25,MATCH(D3399,AdressBook!$B$6:$B$25,0),1))=0,"",INDEX(AdressBook!$C$6:$C$25,MATCH(D3399,AdressBook!$B$6:$B$25,0),1)),""),"")</f>
        <v/>
      </c>
      <c r="S3399" s="165">
        <f>IF(LEN(C3399)&gt;0,IFERROR(IF(MATCH(C3399,C3400:$C$4004,0)&gt;0,-1,ROW(S3399)-ROW($S$3)),ROW(S3399)-ROW($S$3)),-1)</f>
        <v>-1</v>
      </c>
      <c r="T3399" s="165">
        <f t="shared" si="361"/>
        <v>0</v>
      </c>
      <c r="U3399" s="165" t="str">
        <f t="shared" si="362"/>
        <v/>
      </c>
      <c r="V3399" s="165" t="str">
        <f>IFERROR(IF(OR(C3399="",S3399&lt;0),"",IF(SUBTOTAL(3,C3399:C3399)=0,-1,SUBTOTAL(3,$C$4:C3399))),"")</f>
        <v/>
      </c>
      <c r="W3399" s="156" t="str">
        <f t="array" ref="W3399">IF(LEN(C3399)&gt;0,IFERROR(IF(MATCH(C3399,$C$3:$C3398,0)&gt;0,N3399-INDEX($N$3:N3398,SUMPRODUCT(MAX(ROW($C$3:$C3398)*(C3399=$C$3:$C3398)))-2,1),""),""),"")</f>
        <v/>
      </c>
      <c r="X3399" s="156">
        <f t="shared" ca="1" si="363"/>
        <v>1</v>
      </c>
      <c r="Y3399" s="156">
        <f t="shared" ca="1" si="364"/>
        <v>1</v>
      </c>
    </row>
    <row r="3400" spans="2:25" hidden="1" x14ac:dyDescent="0.25">
      <c r="B3400" s="390" t="str">
        <f>IFERROR(IF(LEN(INDEX(PlansAndNotes!$B$6:$B$2005,ROW(A3400)-ROW($B$3)))=0,"",INDEX(PlansAndNotes!$B$6:$B$2005,ROW(A3400)-ROW($B$3))),"")</f>
        <v/>
      </c>
      <c r="C3400" s="387" t="str">
        <f t="shared" si="365"/>
        <v/>
      </c>
      <c r="D3400" s="361" t="str">
        <f>IFERROR(IF(LEN(C3400)&gt;0,IF(LEN(INDEX(TasksList!$C$6:$C$25,MATCH(C3400,TasksList!$B$6:$B$25,0),1))=0,"",INDEX(TasksList!$C$6:$C$25,MATCH(C3400,TasksList!$B$6:$B$25,0),1)),""),"")</f>
        <v/>
      </c>
      <c r="E3400" s="361" t="str">
        <f>IFERROR(IF(LEN(C3400)&gt;0,IF(LEN(INDEX(TasksList!$F$6:$F$25,MATCH(C3400,TasksList!$B$6:$B$25,0),1))=0,"not set!",INDEX(TasksList!$F$6:$F$25,MATCH(C3400,TasksList!$B$6:$B$25,0),1)),""),"")</f>
        <v/>
      </c>
      <c r="F3400" s="360" t="str">
        <f>IFERROR(IF(LEN(D3400)&gt;0,IF(LEN(INDEX(AdressBook!$D$6:$D$25,MATCH(D3400,AdressBook!$B$6:$B$25,0),1))=0,"",INDEX(AdressBook!$D$6:$D$25,MATCH(D3400,AdressBook!$B$6:$B$25,0),1)),""),"")</f>
        <v/>
      </c>
      <c r="G3400" s="361" t="str">
        <f>IFERROR(IF(LEN(INDEX(PlansAndNotes!$F$6:$F$4005,ROW(B3400)-ROW($C$3)))=0,"",INDEX(PlansAndNotes!$F$6:$F$4005,ROW(B3400)-ROW($C$3))),"")</f>
        <v/>
      </c>
      <c r="H3400" s="361" t="str">
        <f>IFERROR(IF(LEN(C3400)&gt;0,IF(LEN(INDEX(TasksList!$G$6:$G$25,MATCH(C3400,TasksList!$B$6:$B$25,0),1))=0,"",INDEX(TasksList!$G$6:$G$25,MATCH(C3400,TasksList!$B$6:$B$25,0),1)),""),"")</f>
        <v/>
      </c>
      <c r="N3400" s="362" t="str">
        <f>IFERROR(IF(LEN(INDEX(PlansAndNotes!$D$6:$D$4005,ROW(B3400)-ROW($C$3)))=0,"",INDEX(PlansAndNotes!$D$6:$D$4005,ROW(B3400)-ROW($C$3))),"")</f>
        <v/>
      </c>
      <c r="O3400" s="165" t="str">
        <f t="shared" si="360"/>
        <v/>
      </c>
      <c r="P3400" s="363" t="str">
        <f>IFERROR(IF(LEN(INDEX(PlansAndNotes!$E$6:$E$4005,ROW(B3400)-ROW($C$3)))=0,"",INDEX(PlansAndNotes!$E$6:$E$4005,ROW(B3400)-ROW($C$3))),"")</f>
        <v/>
      </c>
      <c r="Q3400" s="363" t="str">
        <f>IFERROR(IF(LEN(INDEX(PlansAndNotes!$G$6:$G$4005,ROW(B3400)-ROW($C$3)))=0,"",INDEX(PlansAndNotes!$G$6:$G$4005,ROW(B3400)-ROW($C$3))),"")</f>
        <v/>
      </c>
      <c r="R3400" s="361" t="str">
        <f>IFERROR(IF(LEN(D3400)&gt;0,IF(LEN(INDEX(AdressBook!$C$6:$C$25,MATCH(D3400,AdressBook!$B$6:$B$25,0),1))=0,"",INDEX(AdressBook!$C$6:$C$25,MATCH(D3400,AdressBook!$B$6:$B$25,0),1)),""),"")</f>
        <v/>
      </c>
      <c r="S3400" s="165">
        <f>IF(LEN(C3400)&gt;0,IFERROR(IF(MATCH(C3400,C3401:$C$4004,0)&gt;0,-1,ROW(S3400)-ROW($S$3)),ROW(S3400)-ROW($S$3)),-1)</f>
        <v>-1</v>
      </c>
      <c r="T3400" s="165">
        <f t="shared" si="361"/>
        <v>0</v>
      </c>
      <c r="U3400" s="165" t="str">
        <f t="shared" si="362"/>
        <v/>
      </c>
      <c r="V3400" s="165" t="str">
        <f>IFERROR(IF(OR(C3400="",S3400&lt;0),"",IF(SUBTOTAL(3,C3400:C3400)=0,-1,SUBTOTAL(3,$C$4:C3400))),"")</f>
        <v/>
      </c>
      <c r="W3400" s="156" t="str">
        <f t="array" ref="W3400">IF(LEN(C3400)&gt;0,IFERROR(IF(MATCH(C3400,$C$3:$C3399,0)&gt;0,N3400-INDEX($N$3:N3399,SUMPRODUCT(MAX(ROW($C$3:$C3399)*(C3400=$C$3:$C3399)))-2,1),""),""),"")</f>
        <v/>
      </c>
      <c r="X3400" s="156">
        <f t="shared" ca="1" si="363"/>
        <v>1</v>
      </c>
      <c r="Y3400" s="156">
        <f t="shared" ca="1" si="364"/>
        <v>1</v>
      </c>
    </row>
    <row r="3401" spans="2:25" hidden="1" x14ac:dyDescent="0.25">
      <c r="B3401" s="390" t="str">
        <f>IFERROR(IF(LEN(INDEX(PlansAndNotes!$B$6:$B$2005,ROW(A3401)-ROW($B$3)))=0,"",INDEX(PlansAndNotes!$B$6:$B$2005,ROW(A3401)-ROW($B$3))),"")</f>
        <v/>
      </c>
      <c r="C3401" s="387" t="str">
        <f t="shared" si="365"/>
        <v/>
      </c>
      <c r="D3401" s="361" t="str">
        <f>IFERROR(IF(LEN(C3401)&gt;0,IF(LEN(INDEX(TasksList!$C$6:$C$25,MATCH(C3401,TasksList!$B$6:$B$25,0),1))=0,"",INDEX(TasksList!$C$6:$C$25,MATCH(C3401,TasksList!$B$6:$B$25,0),1)),""),"")</f>
        <v/>
      </c>
      <c r="E3401" s="361" t="str">
        <f>IFERROR(IF(LEN(C3401)&gt;0,IF(LEN(INDEX(TasksList!$F$6:$F$25,MATCH(C3401,TasksList!$B$6:$B$25,0),1))=0,"not set!",INDEX(TasksList!$F$6:$F$25,MATCH(C3401,TasksList!$B$6:$B$25,0),1)),""),"")</f>
        <v/>
      </c>
      <c r="F3401" s="360" t="str">
        <f>IFERROR(IF(LEN(D3401)&gt;0,IF(LEN(INDEX(AdressBook!$D$6:$D$25,MATCH(D3401,AdressBook!$B$6:$B$25,0),1))=0,"",INDEX(AdressBook!$D$6:$D$25,MATCH(D3401,AdressBook!$B$6:$B$25,0),1)),""),"")</f>
        <v/>
      </c>
      <c r="G3401" s="361" t="str">
        <f>IFERROR(IF(LEN(INDEX(PlansAndNotes!$F$6:$F$4005,ROW(B3401)-ROW($C$3)))=0,"",INDEX(PlansAndNotes!$F$6:$F$4005,ROW(B3401)-ROW($C$3))),"")</f>
        <v/>
      </c>
      <c r="H3401" s="361" t="str">
        <f>IFERROR(IF(LEN(C3401)&gt;0,IF(LEN(INDEX(TasksList!$G$6:$G$25,MATCH(C3401,TasksList!$B$6:$B$25,0),1))=0,"",INDEX(TasksList!$G$6:$G$25,MATCH(C3401,TasksList!$B$6:$B$25,0),1)),""),"")</f>
        <v/>
      </c>
      <c r="N3401" s="362" t="str">
        <f>IFERROR(IF(LEN(INDEX(PlansAndNotes!$D$6:$D$4005,ROW(B3401)-ROW($C$3)))=0,"",INDEX(PlansAndNotes!$D$6:$D$4005,ROW(B3401)-ROW($C$3))),"")</f>
        <v/>
      </c>
      <c r="O3401" s="165" t="str">
        <f t="shared" si="360"/>
        <v/>
      </c>
      <c r="P3401" s="363" t="str">
        <f>IFERROR(IF(LEN(INDEX(PlansAndNotes!$E$6:$E$4005,ROW(B3401)-ROW($C$3)))=0,"",INDEX(PlansAndNotes!$E$6:$E$4005,ROW(B3401)-ROW($C$3))),"")</f>
        <v/>
      </c>
      <c r="Q3401" s="363" t="str">
        <f>IFERROR(IF(LEN(INDEX(PlansAndNotes!$G$6:$G$4005,ROW(B3401)-ROW($C$3)))=0,"",INDEX(PlansAndNotes!$G$6:$G$4005,ROW(B3401)-ROW($C$3))),"")</f>
        <v/>
      </c>
      <c r="R3401" s="361" t="str">
        <f>IFERROR(IF(LEN(D3401)&gt;0,IF(LEN(INDEX(AdressBook!$C$6:$C$25,MATCH(D3401,AdressBook!$B$6:$B$25,0),1))=0,"",INDEX(AdressBook!$C$6:$C$25,MATCH(D3401,AdressBook!$B$6:$B$25,0),1)),""),"")</f>
        <v/>
      </c>
      <c r="S3401" s="165">
        <f>IF(LEN(C3401)&gt;0,IFERROR(IF(MATCH(C3401,C3402:$C$4004,0)&gt;0,-1,ROW(S3401)-ROW($S$3)),ROW(S3401)-ROW($S$3)),-1)</f>
        <v>-1</v>
      </c>
      <c r="T3401" s="165">
        <f t="shared" si="361"/>
        <v>0</v>
      </c>
      <c r="U3401" s="165" t="str">
        <f t="shared" si="362"/>
        <v/>
      </c>
      <c r="V3401" s="165" t="str">
        <f>IFERROR(IF(OR(C3401="",S3401&lt;0),"",IF(SUBTOTAL(3,C3401:C3401)=0,-1,SUBTOTAL(3,$C$4:C3401))),"")</f>
        <v/>
      </c>
      <c r="W3401" s="156" t="str">
        <f t="array" ref="W3401">IF(LEN(C3401)&gt;0,IFERROR(IF(MATCH(C3401,$C$3:$C3400,0)&gt;0,N3401-INDEX($N$3:N3400,SUMPRODUCT(MAX(ROW($C$3:$C3400)*(C3401=$C$3:$C3400)))-2,1),""),""),"")</f>
        <v/>
      </c>
      <c r="X3401" s="156">
        <f t="shared" ca="1" si="363"/>
        <v>1</v>
      </c>
      <c r="Y3401" s="156">
        <f t="shared" ca="1" si="364"/>
        <v>1</v>
      </c>
    </row>
    <row r="3402" spans="2:25" hidden="1" x14ac:dyDescent="0.25">
      <c r="B3402" s="390" t="str">
        <f>IFERROR(IF(LEN(INDEX(PlansAndNotes!$B$6:$B$2005,ROW(A3402)-ROW($B$3)))=0,"",INDEX(PlansAndNotes!$B$6:$B$2005,ROW(A3402)-ROW($B$3))),"")</f>
        <v/>
      </c>
      <c r="C3402" s="387" t="str">
        <f t="shared" si="365"/>
        <v/>
      </c>
      <c r="D3402" s="361" t="str">
        <f>IFERROR(IF(LEN(C3402)&gt;0,IF(LEN(INDEX(TasksList!$C$6:$C$25,MATCH(C3402,TasksList!$B$6:$B$25,0),1))=0,"",INDEX(TasksList!$C$6:$C$25,MATCH(C3402,TasksList!$B$6:$B$25,0),1)),""),"")</f>
        <v/>
      </c>
      <c r="E3402" s="361" t="str">
        <f>IFERROR(IF(LEN(C3402)&gt;0,IF(LEN(INDEX(TasksList!$F$6:$F$25,MATCH(C3402,TasksList!$B$6:$B$25,0),1))=0,"not set!",INDEX(TasksList!$F$6:$F$25,MATCH(C3402,TasksList!$B$6:$B$25,0),1)),""),"")</f>
        <v/>
      </c>
      <c r="F3402" s="360" t="str">
        <f>IFERROR(IF(LEN(D3402)&gt;0,IF(LEN(INDEX(AdressBook!$D$6:$D$25,MATCH(D3402,AdressBook!$B$6:$B$25,0),1))=0,"",INDEX(AdressBook!$D$6:$D$25,MATCH(D3402,AdressBook!$B$6:$B$25,0),1)),""),"")</f>
        <v/>
      </c>
      <c r="G3402" s="361" t="str">
        <f>IFERROR(IF(LEN(INDEX(PlansAndNotes!$F$6:$F$4005,ROW(B3402)-ROW($C$3)))=0,"",INDEX(PlansAndNotes!$F$6:$F$4005,ROW(B3402)-ROW($C$3))),"")</f>
        <v/>
      </c>
      <c r="H3402" s="361" t="str">
        <f>IFERROR(IF(LEN(C3402)&gt;0,IF(LEN(INDEX(TasksList!$G$6:$G$25,MATCH(C3402,TasksList!$B$6:$B$25,0),1))=0,"",INDEX(TasksList!$G$6:$G$25,MATCH(C3402,TasksList!$B$6:$B$25,0),1)),""),"")</f>
        <v/>
      </c>
      <c r="N3402" s="362" t="str">
        <f>IFERROR(IF(LEN(INDEX(PlansAndNotes!$D$6:$D$4005,ROW(B3402)-ROW($C$3)))=0,"",INDEX(PlansAndNotes!$D$6:$D$4005,ROW(B3402)-ROW($C$3))),"")</f>
        <v/>
      </c>
      <c r="O3402" s="165" t="str">
        <f t="shared" si="360"/>
        <v/>
      </c>
      <c r="P3402" s="363" t="str">
        <f>IFERROR(IF(LEN(INDEX(PlansAndNotes!$E$6:$E$4005,ROW(B3402)-ROW($C$3)))=0,"",INDEX(PlansAndNotes!$E$6:$E$4005,ROW(B3402)-ROW($C$3))),"")</f>
        <v/>
      </c>
      <c r="Q3402" s="363" t="str">
        <f>IFERROR(IF(LEN(INDEX(PlansAndNotes!$G$6:$G$4005,ROW(B3402)-ROW($C$3)))=0,"",INDEX(PlansAndNotes!$G$6:$G$4005,ROW(B3402)-ROW($C$3))),"")</f>
        <v/>
      </c>
      <c r="R3402" s="361" t="str">
        <f>IFERROR(IF(LEN(D3402)&gt;0,IF(LEN(INDEX(AdressBook!$C$6:$C$25,MATCH(D3402,AdressBook!$B$6:$B$25,0),1))=0,"",INDEX(AdressBook!$C$6:$C$25,MATCH(D3402,AdressBook!$B$6:$B$25,0),1)),""),"")</f>
        <v/>
      </c>
      <c r="S3402" s="165">
        <f>IF(LEN(C3402)&gt;0,IFERROR(IF(MATCH(C3402,C3403:$C$4004,0)&gt;0,-1,ROW(S3402)-ROW($S$3)),ROW(S3402)-ROW($S$3)),-1)</f>
        <v>-1</v>
      </c>
      <c r="T3402" s="165">
        <f t="shared" si="361"/>
        <v>0</v>
      </c>
      <c r="U3402" s="165" t="str">
        <f t="shared" si="362"/>
        <v/>
      </c>
      <c r="V3402" s="165" t="str">
        <f>IFERROR(IF(OR(C3402="",S3402&lt;0),"",IF(SUBTOTAL(3,C3402:C3402)=0,-1,SUBTOTAL(3,$C$4:C3402))),"")</f>
        <v/>
      </c>
      <c r="W3402" s="156" t="str">
        <f t="array" ref="W3402">IF(LEN(C3402)&gt;0,IFERROR(IF(MATCH(C3402,$C$3:$C3401,0)&gt;0,N3402-INDEX($N$3:N3401,SUMPRODUCT(MAX(ROW($C$3:$C3401)*(C3402=$C$3:$C3401)))-2,1),""),""),"")</f>
        <v/>
      </c>
      <c r="X3402" s="156">
        <f t="shared" ca="1" si="363"/>
        <v>1</v>
      </c>
      <c r="Y3402" s="156">
        <f t="shared" ca="1" si="364"/>
        <v>1</v>
      </c>
    </row>
    <row r="3403" spans="2:25" hidden="1" x14ac:dyDescent="0.25">
      <c r="B3403" s="390" t="str">
        <f>IFERROR(IF(LEN(INDEX(PlansAndNotes!$B$6:$B$2005,ROW(A3403)-ROW($B$3)))=0,"",INDEX(PlansAndNotes!$B$6:$B$2005,ROW(A3403)-ROW($B$3))),"")</f>
        <v/>
      </c>
      <c r="C3403" s="387" t="str">
        <f t="shared" si="365"/>
        <v/>
      </c>
      <c r="D3403" s="361" t="str">
        <f>IFERROR(IF(LEN(C3403)&gt;0,IF(LEN(INDEX(TasksList!$C$6:$C$25,MATCH(C3403,TasksList!$B$6:$B$25,0),1))=0,"",INDEX(TasksList!$C$6:$C$25,MATCH(C3403,TasksList!$B$6:$B$25,0),1)),""),"")</f>
        <v/>
      </c>
      <c r="E3403" s="361" t="str">
        <f>IFERROR(IF(LEN(C3403)&gt;0,IF(LEN(INDEX(TasksList!$F$6:$F$25,MATCH(C3403,TasksList!$B$6:$B$25,0),1))=0,"not set!",INDEX(TasksList!$F$6:$F$25,MATCH(C3403,TasksList!$B$6:$B$25,0),1)),""),"")</f>
        <v/>
      </c>
      <c r="F3403" s="360" t="str">
        <f>IFERROR(IF(LEN(D3403)&gt;0,IF(LEN(INDEX(AdressBook!$D$6:$D$25,MATCH(D3403,AdressBook!$B$6:$B$25,0),1))=0,"",INDEX(AdressBook!$D$6:$D$25,MATCH(D3403,AdressBook!$B$6:$B$25,0),1)),""),"")</f>
        <v/>
      </c>
      <c r="G3403" s="361" t="str">
        <f>IFERROR(IF(LEN(INDEX(PlansAndNotes!$F$6:$F$4005,ROW(B3403)-ROW($C$3)))=0,"",INDEX(PlansAndNotes!$F$6:$F$4005,ROW(B3403)-ROW($C$3))),"")</f>
        <v/>
      </c>
      <c r="H3403" s="361" t="str">
        <f>IFERROR(IF(LEN(C3403)&gt;0,IF(LEN(INDEX(TasksList!$G$6:$G$25,MATCH(C3403,TasksList!$B$6:$B$25,0),1))=0,"",INDEX(TasksList!$G$6:$G$25,MATCH(C3403,TasksList!$B$6:$B$25,0),1)),""),"")</f>
        <v/>
      </c>
      <c r="N3403" s="362" t="str">
        <f>IFERROR(IF(LEN(INDEX(PlansAndNotes!$D$6:$D$4005,ROW(B3403)-ROW($C$3)))=0,"",INDEX(PlansAndNotes!$D$6:$D$4005,ROW(B3403)-ROW($C$3))),"")</f>
        <v/>
      </c>
      <c r="O3403" s="165" t="str">
        <f t="shared" si="360"/>
        <v/>
      </c>
      <c r="P3403" s="363" t="str">
        <f>IFERROR(IF(LEN(INDEX(PlansAndNotes!$E$6:$E$4005,ROW(B3403)-ROW($C$3)))=0,"",INDEX(PlansAndNotes!$E$6:$E$4005,ROW(B3403)-ROW($C$3))),"")</f>
        <v/>
      </c>
      <c r="Q3403" s="363" t="str">
        <f>IFERROR(IF(LEN(INDEX(PlansAndNotes!$G$6:$G$4005,ROW(B3403)-ROW($C$3)))=0,"",INDEX(PlansAndNotes!$G$6:$G$4005,ROW(B3403)-ROW($C$3))),"")</f>
        <v/>
      </c>
      <c r="R3403" s="361" t="str">
        <f>IFERROR(IF(LEN(D3403)&gt;0,IF(LEN(INDEX(AdressBook!$C$6:$C$25,MATCH(D3403,AdressBook!$B$6:$B$25,0),1))=0,"",INDEX(AdressBook!$C$6:$C$25,MATCH(D3403,AdressBook!$B$6:$B$25,0),1)),""),"")</f>
        <v/>
      </c>
      <c r="S3403" s="165">
        <f>IF(LEN(C3403)&gt;0,IFERROR(IF(MATCH(C3403,C3404:$C$4004,0)&gt;0,-1,ROW(S3403)-ROW($S$3)),ROW(S3403)-ROW($S$3)),-1)</f>
        <v>-1</v>
      </c>
      <c r="T3403" s="165">
        <f t="shared" si="361"/>
        <v>0</v>
      </c>
      <c r="U3403" s="165" t="str">
        <f t="shared" si="362"/>
        <v/>
      </c>
      <c r="V3403" s="165" t="str">
        <f>IFERROR(IF(OR(C3403="",S3403&lt;0),"",IF(SUBTOTAL(3,C3403:C3403)=0,-1,SUBTOTAL(3,$C$4:C3403))),"")</f>
        <v/>
      </c>
      <c r="W3403" s="156" t="str">
        <f t="array" ref="W3403">IF(LEN(C3403)&gt;0,IFERROR(IF(MATCH(C3403,$C$3:$C3402,0)&gt;0,N3403-INDEX($N$3:N3402,SUMPRODUCT(MAX(ROW($C$3:$C3402)*(C3403=$C$3:$C3402)))-2,1),""),""),"")</f>
        <v/>
      </c>
      <c r="X3403" s="156">
        <f t="shared" ca="1" si="363"/>
        <v>1</v>
      </c>
      <c r="Y3403" s="156">
        <f t="shared" ca="1" si="364"/>
        <v>1</v>
      </c>
    </row>
    <row r="3404" spans="2:25" hidden="1" x14ac:dyDescent="0.25">
      <c r="B3404" s="390" t="str">
        <f>IFERROR(IF(LEN(INDEX(PlansAndNotes!$B$6:$B$2005,ROW(A3404)-ROW($B$3)))=0,"",INDEX(PlansAndNotes!$B$6:$B$2005,ROW(A3404)-ROW($B$3))),"")</f>
        <v/>
      </c>
      <c r="C3404" s="387" t="str">
        <f t="shared" si="365"/>
        <v/>
      </c>
      <c r="D3404" s="361" t="str">
        <f>IFERROR(IF(LEN(C3404)&gt;0,IF(LEN(INDEX(TasksList!$C$6:$C$25,MATCH(C3404,TasksList!$B$6:$B$25,0),1))=0,"",INDEX(TasksList!$C$6:$C$25,MATCH(C3404,TasksList!$B$6:$B$25,0),1)),""),"")</f>
        <v/>
      </c>
      <c r="E3404" s="361" t="str">
        <f>IFERROR(IF(LEN(C3404)&gt;0,IF(LEN(INDEX(TasksList!$F$6:$F$25,MATCH(C3404,TasksList!$B$6:$B$25,0),1))=0,"not set!",INDEX(TasksList!$F$6:$F$25,MATCH(C3404,TasksList!$B$6:$B$25,0),1)),""),"")</f>
        <v/>
      </c>
      <c r="F3404" s="360" t="str">
        <f>IFERROR(IF(LEN(D3404)&gt;0,IF(LEN(INDEX(AdressBook!$D$6:$D$25,MATCH(D3404,AdressBook!$B$6:$B$25,0),1))=0,"",INDEX(AdressBook!$D$6:$D$25,MATCH(D3404,AdressBook!$B$6:$B$25,0),1)),""),"")</f>
        <v/>
      </c>
      <c r="G3404" s="361" t="str">
        <f>IFERROR(IF(LEN(INDEX(PlansAndNotes!$F$6:$F$4005,ROW(B3404)-ROW($C$3)))=0,"",INDEX(PlansAndNotes!$F$6:$F$4005,ROW(B3404)-ROW($C$3))),"")</f>
        <v/>
      </c>
      <c r="H3404" s="361" t="str">
        <f>IFERROR(IF(LEN(C3404)&gt;0,IF(LEN(INDEX(TasksList!$G$6:$G$25,MATCH(C3404,TasksList!$B$6:$B$25,0),1))=0,"",INDEX(TasksList!$G$6:$G$25,MATCH(C3404,TasksList!$B$6:$B$25,0),1)),""),"")</f>
        <v/>
      </c>
      <c r="N3404" s="362" t="str">
        <f>IFERROR(IF(LEN(INDEX(PlansAndNotes!$D$6:$D$4005,ROW(B3404)-ROW($C$3)))=0,"",INDEX(PlansAndNotes!$D$6:$D$4005,ROW(B3404)-ROW($C$3))),"")</f>
        <v/>
      </c>
      <c r="O3404" s="165" t="str">
        <f t="shared" si="360"/>
        <v/>
      </c>
      <c r="P3404" s="363" t="str">
        <f>IFERROR(IF(LEN(INDEX(PlansAndNotes!$E$6:$E$4005,ROW(B3404)-ROW($C$3)))=0,"",INDEX(PlansAndNotes!$E$6:$E$4005,ROW(B3404)-ROW($C$3))),"")</f>
        <v/>
      </c>
      <c r="Q3404" s="363" t="str">
        <f>IFERROR(IF(LEN(INDEX(PlansAndNotes!$G$6:$G$4005,ROW(B3404)-ROW($C$3)))=0,"",INDEX(PlansAndNotes!$G$6:$G$4005,ROW(B3404)-ROW($C$3))),"")</f>
        <v/>
      </c>
      <c r="R3404" s="361" t="str">
        <f>IFERROR(IF(LEN(D3404)&gt;0,IF(LEN(INDEX(AdressBook!$C$6:$C$25,MATCH(D3404,AdressBook!$B$6:$B$25,0),1))=0,"",INDEX(AdressBook!$C$6:$C$25,MATCH(D3404,AdressBook!$B$6:$B$25,0),1)),""),"")</f>
        <v/>
      </c>
      <c r="S3404" s="165">
        <f>IF(LEN(C3404)&gt;0,IFERROR(IF(MATCH(C3404,C3405:$C$4004,0)&gt;0,-1,ROW(S3404)-ROW($S$3)),ROW(S3404)-ROW($S$3)),-1)</f>
        <v>-1</v>
      </c>
      <c r="T3404" s="165">
        <f t="shared" si="361"/>
        <v>0</v>
      </c>
      <c r="U3404" s="165" t="str">
        <f t="shared" si="362"/>
        <v/>
      </c>
      <c r="V3404" s="165" t="str">
        <f>IFERROR(IF(OR(C3404="",S3404&lt;0),"",IF(SUBTOTAL(3,C3404:C3404)=0,-1,SUBTOTAL(3,$C$4:C3404))),"")</f>
        <v/>
      </c>
      <c r="W3404" s="156" t="str">
        <f t="array" ref="W3404">IF(LEN(C3404)&gt;0,IFERROR(IF(MATCH(C3404,$C$3:$C3403,0)&gt;0,N3404-INDEX($N$3:N3403,SUMPRODUCT(MAX(ROW($C$3:$C3403)*(C3404=$C$3:$C3403)))-2,1),""),""),"")</f>
        <v/>
      </c>
      <c r="X3404" s="156">
        <f t="shared" ca="1" si="363"/>
        <v>1</v>
      </c>
      <c r="Y3404" s="156">
        <f t="shared" ca="1" si="364"/>
        <v>1</v>
      </c>
    </row>
    <row r="3405" spans="2:25" hidden="1" x14ac:dyDescent="0.25">
      <c r="B3405" s="390" t="str">
        <f>IFERROR(IF(LEN(INDEX(PlansAndNotes!$B$6:$B$2005,ROW(A3405)-ROW($B$3)))=0,"",INDEX(PlansAndNotes!$B$6:$B$2005,ROW(A3405)-ROW($B$3))),"")</f>
        <v/>
      </c>
      <c r="C3405" s="387" t="str">
        <f t="shared" si="365"/>
        <v/>
      </c>
      <c r="D3405" s="361" t="str">
        <f>IFERROR(IF(LEN(C3405)&gt;0,IF(LEN(INDEX(TasksList!$C$6:$C$25,MATCH(C3405,TasksList!$B$6:$B$25,0),1))=0,"",INDEX(TasksList!$C$6:$C$25,MATCH(C3405,TasksList!$B$6:$B$25,0),1)),""),"")</f>
        <v/>
      </c>
      <c r="E3405" s="361" t="str">
        <f>IFERROR(IF(LEN(C3405)&gt;0,IF(LEN(INDEX(TasksList!$F$6:$F$25,MATCH(C3405,TasksList!$B$6:$B$25,0),1))=0,"not set!",INDEX(TasksList!$F$6:$F$25,MATCH(C3405,TasksList!$B$6:$B$25,0),1)),""),"")</f>
        <v/>
      </c>
      <c r="F3405" s="360" t="str">
        <f>IFERROR(IF(LEN(D3405)&gt;0,IF(LEN(INDEX(AdressBook!$D$6:$D$25,MATCH(D3405,AdressBook!$B$6:$B$25,0),1))=0,"",INDEX(AdressBook!$D$6:$D$25,MATCH(D3405,AdressBook!$B$6:$B$25,0),1)),""),"")</f>
        <v/>
      </c>
      <c r="G3405" s="361" t="str">
        <f>IFERROR(IF(LEN(INDEX(PlansAndNotes!$F$6:$F$4005,ROW(B3405)-ROW($C$3)))=0,"",INDEX(PlansAndNotes!$F$6:$F$4005,ROW(B3405)-ROW($C$3))),"")</f>
        <v/>
      </c>
      <c r="H3405" s="361" t="str">
        <f>IFERROR(IF(LEN(C3405)&gt;0,IF(LEN(INDEX(TasksList!$G$6:$G$25,MATCH(C3405,TasksList!$B$6:$B$25,0),1))=0,"",INDEX(TasksList!$G$6:$G$25,MATCH(C3405,TasksList!$B$6:$B$25,0),1)),""),"")</f>
        <v/>
      </c>
      <c r="N3405" s="362" t="str">
        <f>IFERROR(IF(LEN(INDEX(PlansAndNotes!$D$6:$D$4005,ROW(B3405)-ROW($C$3)))=0,"",INDEX(PlansAndNotes!$D$6:$D$4005,ROW(B3405)-ROW($C$3))),"")</f>
        <v/>
      </c>
      <c r="O3405" s="165" t="str">
        <f t="shared" si="360"/>
        <v/>
      </c>
      <c r="P3405" s="363" t="str">
        <f>IFERROR(IF(LEN(INDEX(PlansAndNotes!$E$6:$E$4005,ROW(B3405)-ROW($C$3)))=0,"",INDEX(PlansAndNotes!$E$6:$E$4005,ROW(B3405)-ROW($C$3))),"")</f>
        <v/>
      </c>
      <c r="Q3405" s="363" t="str">
        <f>IFERROR(IF(LEN(INDEX(PlansAndNotes!$G$6:$G$4005,ROW(B3405)-ROW($C$3)))=0,"",INDEX(PlansAndNotes!$G$6:$G$4005,ROW(B3405)-ROW($C$3))),"")</f>
        <v/>
      </c>
      <c r="R3405" s="361" t="str">
        <f>IFERROR(IF(LEN(D3405)&gt;0,IF(LEN(INDEX(AdressBook!$C$6:$C$25,MATCH(D3405,AdressBook!$B$6:$B$25,0),1))=0,"",INDEX(AdressBook!$C$6:$C$25,MATCH(D3405,AdressBook!$B$6:$B$25,0),1)),""),"")</f>
        <v/>
      </c>
      <c r="S3405" s="165">
        <f>IF(LEN(C3405)&gt;0,IFERROR(IF(MATCH(C3405,C3406:$C$4004,0)&gt;0,-1,ROW(S3405)-ROW($S$3)),ROW(S3405)-ROW($S$3)),-1)</f>
        <v>-1</v>
      </c>
      <c r="T3405" s="165">
        <f t="shared" si="361"/>
        <v>0</v>
      </c>
      <c r="U3405" s="165" t="str">
        <f t="shared" si="362"/>
        <v/>
      </c>
      <c r="V3405" s="165" t="str">
        <f>IFERROR(IF(OR(C3405="",S3405&lt;0),"",IF(SUBTOTAL(3,C3405:C3405)=0,-1,SUBTOTAL(3,$C$4:C3405))),"")</f>
        <v/>
      </c>
      <c r="W3405" s="156" t="str">
        <f t="array" ref="W3405">IF(LEN(C3405)&gt;0,IFERROR(IF(MATCH(C3405,$C$3:$C3404,0)&gt;0,N3405-INDEX($N$3:N3404,SUMPRODUCT(MAX(ROW($C$3:$C3404)*(C3405=$C$3:$C3404)))-2,1),""),""),"")</f>
        <v/>
      </c>
      <c r="X3405" s="156">
        <f t="shared" ca="1" si="363"/>
        <v>1</v>
      </c>
      <c r="Y3405" s="156">
        <f t="shared" ca="1" si="364"/>
        <v>1</v>
      </c>
    </row>
    <row r="3406" spans="2:25" hidden="1" x14ac:dyDescent="0.25">
      <c r="B3406" s="390" t="str">
        <f>IFERROR(IF(LEN(INDEX(PlansAndNotes!$B$6:$B$2005,ROW(A3406)-ROW($B$3)))=0,"",INDEX(PlansAndNotes!$B$6:$B$2005,ROW(A3406)-ROW($B$3))),"")</f>
        <v/>
      </c>
      <c r="C3406" s="387" t="str">
        <f t="shared" si="365"/>
        <v/>
      </c>
      <c r="D3406" s="361" t="str">
        <f>IFERROR(IF(LEN(C3406)&gt;0,IF(LEN(INDEX(TasksList!$C$6:$C$25,MATCH(C3406,TasksList!$B$6:$B$25,0),1))=0,"",INDEX(TasksList!$C$6:$C$25,MATCH(C3406,TasksList!$B$6:$B$25,0),1)),""),"")</f>
        <v/>
      </c>
      <c r="E3406" s="361" t="str">
        <f>IFERROR(IF(LEN(C3406)&gt;0,IF(LEN(INDEX(TasksList!$F$6:$F$25,MATCH(C3406,TasksList!$B$6:$B$25,0),1))=0,"not set!",INDEX(TasksList!$F$6:$F$25,MATCH(C3406,TasksList!$B$6:$B$25,0),1)),""),"")</f>
        <v/>
      </c>
      <c r="F3406" s="360" t="str">
        <f>IFERROR(IF(LEN(D3406)&gt;0,IF(LEN(INDEX(AdressBook!$D$6:$D$25,MATCH(D3406,AdressBook!$B$6:$B$25,0),1))=0,"",INDEX(AdressBook!$D$6:$D$25,MATCH(D3406,AdressBook!$B$6:$B$25,0),1)),""),"")</f>
        <v/>
      </c>
      <c r="G3406" s="361" t="str">
        <f>IFERROR(IF(LEN(INDEX(PlansAndNotes!$F$6:$F$4005,ROW(B3406)-ROW($C$3)))=0,"",INDEX(PlansAndNotes!$F$6:$F$4005,ROW(B3406)-ROW($C$3))),"")</f>
        <v/>
      </c>
      <c r="H3406" s="361" t="str">
        <f>IFERROR(IF(LEN(C3406)&gt;0,IF(LEN(INDEX(TasksList!$G$6:$G$25,MATCH(C3406,TasksList!$B$6:$B$25,0),1))=0,"",INDEX(TasksList!$G$6:$G$25,MATCH(C3406,TasksList!$B$6:$B$25,0),1)),""),"")</f>
        <v/>
      </c>
      <c r="N3406" s="362" t="str">
        <f>IFERROR(IF(LEN(INDEX(PlansAndNotes!$D$6:$D$4005,ROW(B3406)-ROW($C$3)))=0,"",INDEX(PlansAndNotes!$D$6:$D$4005,ROW(B3406)-ROW($C$3))),"")</f>
        <v/>
      </c>
      <c r="O3406" s="165" t="str">
        <f t="shared" si="360"/>
        <v/>
      </c>
      <c r="P3406" s="363" t="str">
        <f>IFERROR(IF(LEN(INDEX(PlansAndNotes!$E$6:$E$4005,ROW(B3406)-ROW($C$3)))=0,"",INDEX(PlansAndNotes!$E$6:$E$4005,ROW(B3406)-ROW($C$3))),"")</f>
        <v/>
      </c>
      <c r="Q3406" s="363" t="str">
        <f>IFERROR(IF(LEN(INDEX(PlansAndNotes!$G$6:$G$4005,ROW(B3406)-ROW($C$3)))=0,"",INDEX(PlansAndNotes!$G$6:$G$4005,ROW(B3406)-ROW($C$3))),"")</f>
        <v/>
      </c>
      <c r="R3406" s="361" t="str">
        <f>IFERROR(IF(LEN(D3406)&gt;0,IF(LEN(INDEX(AdressBook!$C$6:$C$25,MATCH(D3406,AdressBook!$B$6:$B$25,0),1))=0,"",INDEX(AdressBook!$C$6:$C$25,MATCH(D3406,AdressBook!$B$6:$B$25,0),1)),""),"")</f>
        <v/>
      </c>
      <c r="S3406" s="165">
        <f>IF(LEN(C3406)&gt;0,IFERROR(IF(MATCH(C3406,C3407:$C$4004,0)&gt;0,-1,ROW(S3406)-ROW($S$3)),ROW(S3406)-ROW($S$3)),-1)</f>
        <v>-1</v>
      </c>
      <c r="T3406" s="165">
        <f t="shared" si="361"/>
        <v>0</v>
      </c>
      <c r="U3406" s="165" t="str">
        <f t="shared" si="362"/>
        <v/>
      </c>
      <c r="V3406" s="165" t="str">
        <f>IFERROR(IF(OR(C3406="",S3406&lt;0),"",IF(SUBTOTAL(3,C3406:C3406)=0,-1,SUBTOTAL(3,$C$4:C3406))),"")</f>
        <v/>
      </c>
      <c r="W3406" s="156" t="str">
        <f t="array" ref="W3406">IF(LEN(C3406)&gt;0,IFERROR(IF(MATCH(C3406,$C$3:$C3405,0)&gt;0,N3406-INDEX($N$3:N3405,SUMPRODUCT(MAX(ROW($C$3:$C3405)*(C3406=$C$3:$C3405)))-2,1),""),""),"")</f>
        <v/>
      </c>
      <c r="X3406" s="156">
        <f t="shared" ca="1" si="363"/>
        <v>1</v>
      </c>
      <c r="Y3406" s="156">
        <f t="shared" ca="1" si="364"/>
        <v>1</v>
      </c>
    </row>
    <row r="3407" spans="2:25" hidden="1" x14ac:dyDescent="0.25">
      <c r="B3407" s="390" t="str">
        <f>IFERROR(IF(LEN(INDEX(PlansAndNotes!$B$6:$B$2005,ROW(A3407)-ROW($B$3)))=0,"",INDEX(PlansAndNotes!$B$6:$B$2005,ROW(A3407)-ROW($B$3))),"")</f>
        <v/>
      </c>
      <c r="C3407" s="387" t="str">
        <f t="shared" si="365"/>
        <v/>
      </c>
      <c r="D3407" s="361" t="str">
        <f>IFERROR(IF(LEN(C3407)&gt;0,IF(LEN(INDEX(TasksList!$C$6:$C$25,MATCH(C3407,TasksList!$B$6:$B$25,0),1))=0,"",INDEX(TasksList!$C$6:$C$25,MATCH(C3407,TasksList!$B$6:$B$25,0),1)),""),"")</f>
        <v/>
      </c>
      <c r="E3407" s="361" t="str">
        <f>IFERROR(IF(LEN(C3407)&gt;0,IF(LEN(INDEX(TasksList!$F$6:$F$25,MATCH(C3407,TasksList!$B$6:$B$25,0),1))=0,"not set!",INDEX(TasksList!$F$6:$F$25,MATCH(C3407,TasksList!$B$6:$B$25,0),1)),""),"")</f>
        <v/>
      </c>
      <c r="F3407" s="360" t="str">
        <f>IFERROR(IF(LEN(D3407)&gt;0,IF(LEN(INDEX(AdressBook!$D$6:$D$25,MATCH(D3407,AdressBook!$B$6:$B$25,0),1))=0,"",INDEX(AdressBook!$D$6:$D$25,MATCH(D3407,AdressBook!$B$6:$B$25,0),1)),""),"")</f>
        <v/>
      </c>
      <c r="G3407" s="361" t="str">
        <f>IFERROR(IF(LEN(INDEX(PlansAndNotes!$F$6:$F$4005,ROW(B3407)-ROW($C$3)))=0,"",INDEX(PlansAndNotes!$F$6:$F$4005,ROW(B3407)-ROW($C$3))),"")</f>
        <v/>
      </c>
      <c r="H3407" s="361" t="str">
        <f>IFERROR(IF(LEN(C3407)&gt;0,IF(LEN(INDEX(TasksList!$G$6:$G$25,MATCH(C3407,TasksList!$B$6:$B$25,0),1))=0,"",INDEX(TasksList!$G$6:$G$25,MATCH(C3407,TasksList!$B$6:$B$25,0),1)),""),"")</f>
        <v/>
      </c>
      <c r="N3407" s="362" t="str">
        <f>IFERROR(IF(LEN(INDEX(PlansAndNotes!$D$6:$D$4005,ROW(B3407)-ROW($C$3)))=0,"",INDEX(PlansAndNotes!$D$6:$D$4005,ROW(B3407)-ROW($C$3))),"")</f>
        <v/>
      </c>
      <c r="O3407" s="165" t="str">
        <f t="shared" si="360"/>
        <v/>
      </c>
      <c r="P3407" s="363" t="str">
        <f>IFERROR(IF(LEN(INDEX(PlansAndNotes!$E$6:$E$4005,ROW(B3407)-ROW($C$3)))=0,"",INDEX(PlansAndNotes!$E$6:$E$4005,ROW(B3407)-ROW($C$3))),"")</f>
        <v/>
      </c>
      <c r="Q3407" s="363" t="str">
        <f>IFERROR(IF(LEN(INDEX(PlansAndNotes!$G$6:$G$4005,ROW(B3407)-ROW($C$3)))=0,"",INDEX(PlansAndNotes!$G$6:$G$4005,ROW(B3407)-ROW($C$3))),"")</f>
        <v/>
      </c>
      <c r="R3407" s="361" t="str">
        <f>IFERROR(IF(LEN(D3407)&gt;0,IF(LEN(INDEX(AdressBook!$C$6:$C$25,MATCH(D3407,AdressBook!$B$6:$B$25,0),1))=0,"",INDEX(AdressBook!$C$6:$C$25,MATCH(D3407,AdressBook!$B$6:$B$25,0),1)),""),"")</f>
        <v/>
      </c>
      <c r="S3407" s="165">
        <f>IF(LEN(C3407)&gt;0,IFERROR(IF(MATCH(C3407,C3408:$C$4004,0)&gt;0,-1,ROW(S3407)-ROW($S$3)),ROW(S3407)-ROW($S$3)),-1)</f>
        <v>-1</v>
      </c>
      <c r="T3407" s="165">
        <f t="shared" si="361"/>
        <v>0</v>
      </c>
      <c r="U3407" s="165" t="str">
        <f t="shared" si="362"/>
        <v/>
      </c>
      <c r="V3407" s="165" t="str">
        <f>IFERROR(IF(OR(C3407="",S3407&lt;0),"",IF(SUBTOTAL(3,C3407:C3407)=0,-1,SUBTOTAL(3,$C$4:C3407))),"")</f>
        <v/>
      </c>
      <c r="W3407" s="156" t="str">
        <f t="array" ref="W3407">IF(LEN(C3407)&gt;0,IFERROR(IF(MATCH(C3407,$C$3:$C3406,0)&gt;0,N3407-INDEX($N$3:N3406,SUMPRODUCT(MAX(ROW($C$3:$C3406)*(C3407=$C$3:$C3406)))-2,1),""),""),"")</f>
        <v/>
      </c>
      <c r="X3407" s="156">
        <f t="shared" ca="1" si="363"/>
        <v>1</v>
      </c>
      <c r="Y3407" s="156">
        <f t="shared" ca="1" si="364"/>
        <v>1</v>
      </c>
    </row>
    <row r="3408" spans="2:25" hidden="1" x14ac:dyDescent="0.25">
      <c r="B3408" s="390" t="str">
        <f>IFERROR(IF(LEN(INDEX(PlansAndNotes!$B$6:$B$2005,ROW(A3408)-ROW($B$3)))=0,"",INDEX(PlansAndNotes!$B$6:$B$2005,ROW(A3408)-ROW($B$3))),"")</f>
        <v/>
      </c>
      <c r="C3408" s="387" t="str">
        <f t="shared" si="365"/>
        <v/>
      </c>
      <c r="D3408" s="361" t="str">
        <f>IFERROR(IF(LEN(C3408)&gt;0,IF(LEN(INDEX(TasksList!$C$6:$C$25,MATCH(C3408,TasksList!$B$6:$B$25,0),1))=0,"",INDEX(TasksList!$C$6:$C$25,MATCH(C3408,TasksList!$B$6:$B$25,0),1)),""),"")</f>
        <v/>
      </c>
      <c r="E3408" s="361" t="str">
        <f>IFERROR(IF(LEN(C3408)&gt;0,IF(LEN(INDEX(TasksList!$F$6:$F$25,MATCH(C3408,TasksList!$B$6:$B$25,0),1))=0,"not set!",INDEX(TasksList!$F$6:$F$25,MATCH(C3408,TasksList!$B$6:$B$25,0),1)),""),"")</f>
        <v/>
      </c>
      <c r="F3408" s="360" t="str">
        <f>IFERROR(IF(LEN(D3408)&gt;0,IF(LEN(INDEX(AdressBook!$D$6:$D$25,MATCH(D3408,AdressBook!$B$6:$B$25,0),1))=0,"",INDEX(AdressBook!$D$6:$D$25,MATCH(D3408,AdressBook!$B$6:$B$25,0),1)),""),"")</f>
        <v/>
      </c>
      <c r="G3408" s="361" t="str">
        <f>IFERROR(IF(LEN(INDEX(PlansAndNotes!$F$6:$F$4005,ROW(B3408)-ROW($C$3)))=0,"",INDEX(PlansAndNotes!$F$6:$F$4005,ROW(B3408)-ROW($C$3))),"")</f>
        <v/>
      </c>
      <c r="H3408" s="361" t="str">
        <f>IFERROR(IF(LEN(C3408)&gt;0,IF(LEN(INDEX(TasksList!$G$6:$G$25,MATCH(C3408,TasksList!$B$6:$B$25,0),1))=0,"",INDEX(TasksList!$G$6:$G$25,MATCH(C3408,TasksList!$B$6:$B$25,0),1)),""),"")</f>
        <v/>
      </c>
      <c r="N3408" s="362" t="str">
        <f>IFERROR(IF(LEN(INDEX(PlansAndNotes!$D$6:$D$4005,ROW(B3408)-ROW($C$3)))=0,"",INDEX(PlansAndNotes!$D$6:$D$4005,ROW(B3408)-ROW($C$3))),"")</f>
        <v/>
      </c>
      <c r="O3408" s="165" t="str">
        <f t="shared" si="360"/>
        <v/>
      </c>
      <c r="P3408" s="363" t="str">
        <f>IFERROR(IF(LEN(INDEX(PlansAndNotes!$E$6:$E$4005,ROW(B3408)-ROW($C$3)))=0,"",INDEX(PlansAndNotes!$E$6:$E$4005,ROW(B3408)-ROW($C$3))),"")</f>
        <v/>
      </c>
      <c r="Q3408" s="363" t="str">
        <f>IFERROR(IF(LEN(INDEX(PlansAndNotes!$G$6:$G$4005,ROW(B3408)-ROW($C$3)))=0,"",INDEX(PlansAndNotes!$G$6:$G$4005,ROW(B3408)-ROW($C$3))),"")</f>
        <v/>
      </c>
      <c r="R3408" s="361" t="str">
        <f>IFERROR(IF(LEN(D3408)&gt;0,IF(LEN(INDEX(AdressBook!$C$6:$C$25,MATCH(D3408,AdressBook!$B$6:$B$25,0),1))=0,"",INDEX(AdressBook!$C$6:$C$25,MATCH(D3408,AdressBook!$B$6:$B$25,0),1)),""),"")</f>
        <v/>
      </c>
      <c r="S3408" s="165">
        <f>IF(LEN(C3408)&gt;0,IFERROR(IF(MATCH(C3408,C3409:$C$4004,0)&gt;0,-1,ROW(S3408)-ROW($S$3)),ROW(S3408)-ROW($S$3)),-1)</f>
        <v>-1</v>
      </c>
      <c r="T3408" s="165">
        <f t="shared" si="361"/>
        <v>0</v>
      </c>
      <c r="U3408" s="165" t="str">
        <f t="shared" si="362"/>
        <v/>
      </c>
      <c r="V3408" s="165" t="str">
        <f>IFERROR(IF(OR(C3408="",S3408&lt;0),"",IF(SUBTOTAL(3,C3408:C3408)=0,-1,SUBTOTAL(3,$C$4:C3408))),"")</f>
        <v/>
      </c>
      <c r="W3408" s="156" t="str">
        <f t="array" ref="W3408">IF(LEN(C3408)&gt;0,IFERROR(IF(MATCH(C3408,$C$3:$C3407,0)&gt;0,N3408-INDEX($N$3:N3407,SUMPRODUCT(MAX(ROW($C$3:$C3407)*(C3408=$C$3:$C3407)))-2,1),""),""),"")</f>
        <v/>
      </c>
      <c r="X3408" s="156">
        <f t="shared" ca="1" si="363"/>
        <v>1</v>
      </c>
      <c r="Y3408" s="156">
        <f t="shared" ca="1" si="364"/>
        <v>1</v>
      </c>
    </row>
    <row r="3409" spans="2:25" hidden="1" x14ac:dyDescent="0.25">
      <c r="B3409" s="390" t="str">
        <f>IFERROR(IF(LEN(INDEX(PlansAndNotes!$B$6:$B$2005,ROW(A3409)-ROW($B$3)))=0,"",INDEX(PlansAndNotes!$B$6:$B$2005,ROW(A3409)-ROW($B$3))),"")</f>
        <v/>
      </c>
      <c r="C3409" s="387" t="str">
        <f t="shared" si="365"/>
        <v/>
      </c>
      <c r="D3409" s="361" t="str">
        <f>IFERROR(IF(LEN(C3409)&gt;0,IF(LEN(INDEX(TasksList!$C$6:$C$25,MATCH(C3409,TasksList!$B$6:$B$25,0),1))=0,"",INDEX(TasksList!$C$6:$C$25,MATCH(C3409,TasksList!$B$6:$B$25,0),1)),""),"")</f>
        <v/>
      </c>
      <c r="E3409" s="361" t="str">
        <f>IFERROR(IF(LEN(C3409)&gt;0,IF(LEN(INDEX(TasksList!$F$6:$F$25,MATCH(C3409,TasksList!$B$6:$B$25,0),1))=0,"not set!",INDEX(TasksList!$F$6:$F$25,MATCH(C3409,TasksList!$B$6:$B$25,0),1)),""),"")</f>
        <v/>
      </c>
      <c r="F3409" s="360" t="str">
        <f>IFERROR(IF(LEN(D3409)&gt;0,IF(LEN(INDEX(AdressBook!$D$6:$D$25,MATCH(D3409,AdressBook!$B$6:$B$25,0),1))=0,"",INDEX(AdressBook!$D$6:$D$25,MATCH(D3409,AdressBook!$B$6:$B$25,0),1)),""),"")</f>
        <v/>
      </c>
      <c r="G3409" s="361" t="str">
        <f>IFERROR(IF(LEN(INDEX(PlansAndNotes!$F$6:$F$4005,ROW(B3409)-ROW($C$3)))=0,"",INDEX(PlansAndNotes!$F$6:$F$4005,ROW(B3409)-ROW($C$3))),"")</f>
        <v/>
      </c>
      <c r="H3409" s="361" t="str">
        <f>IFERROR(IF(LEN(C3409)&gt;0,IF(LEN(INDEX(TasksList!$G$6:$G$25,MATCH(C3409,TasksList!$B$6:$B$25,0),1))=0,"",INDEX(TasksList!$G$6:$G$25,MATCH(C3409,TasksList!$B$6:$B$25,0),1)),""),"")</f>
        <v/>
      </c>
      <c r="N3409" s="362" t="str">
        <f>IFERROR(IF(LEN(INDEX(PlansAndNotes!$D$6:$D$4005,ROW(B3409)-ROW($C$3)))=0,"",INDEX(PlansAndNotes!$D$6:$D$4005,ROW(B3409)-ROW($C$3))),"")</f>
        <v/>
      </c>
      <c r="O3409" s="165" t="str">
        <f t="shared" si="360"/>
        <v/>
      </c>
      <c r="P3409" s="363" t="str">
        <f>IFERROR(IF(LEN(INDEX(PlansAndNotes!$E$6:$E$4005,ROW(B3409)-ROW($C$3)))=0,"",INDEX(PlansAndNotes!$E$6:$E$4005,ROW(B3409)-ROW($C$3))),"")</f>
        <v/>
      </c>
      <c r="Q3409" s="363" t="str">
        <f>IFERROR(IF(LEN(INDEX(PlansAndNotes!$G$6:$G$4005,ROW(B3409)-ROW($C$3)))=0,"",INDEX(PlansAndNotes!$G$6:$G$4005,ROW(B3409)-ROW($C$3))),"")</f>
        <v/>
      </c>
      <c r="R3409" s="361" t="str">
        <f>IFERROR(IF(LEN(D3409)&gt;0,IF(LEN(INDEX(AdressBook!$C$6:$C$25,MATCH(D3409,AdressBook!$B$6:$B$25,0),1))=0,"",INDEX(AdressBook!$C$6:$C$25,MATCH(D3409,AdressBook!$B$6:$B$25,0),1)),""),"")</f>
        <v/>
      </c>
      <c r="S3409" s="165">
        <f>IF(LEN(C3409)&gt;0,IFERROR(IF(MATCH(C3409,C3410:$C$4004,0)&gt;0,-1,ROW(S3409)-ROW($S$3)),ROW(S3409)-ROW($S$3)),-1)</f>
        <v>-1</v>
      </c>
      <c r="T3409" s="165">
        <f t="shared" si="361"/>
        <v>0</v>
      </c>
      <c r="U3409" s="165" t="str">
        <f t="shared" si="362"/>
        <v/>
      </c>
      <c r="V3409" s="165" t="str">
        <f>IFERROR(IF(OR(C3409="",S3409&lt;0),"",IF(SUBTOTAL(3,C3409:C3409)=0,-1,SUBTOTAL(3,$C$4:C3409))),"")</f>
        <v/>
      </c>
      <c r="W3409" s="156" t="str">
        <f t="array" ref="W3409">IF(LEN(C3409)&gt;0,IFERROR(IF(MATCH(C3409,$C$3:$C3408,0)&gt;0,N3409-INDEX($N$3:N3408,SUMPRODUCT(MAX(ROW($C$3:$C3408)*(C3409=$C$3:$C3408)))-2,1),""),""),"")</f>
        <v/>
      </c>
      <c r="X3409" s="156">
        <f t="shared" ca="1" si="363"/>
        <v>1</v>
      </c>
      <c r="Y3409" s="156">
        <f t="shared" ca="1" si="364"/>
        <v>1</v>
      </c>
    </row>
    <row r="3410" spans="2:25" hidden="1" x14ac:dyDescent="0.25">
      <c r="B3410" s="390" t="str">
        <f>IFERROR(IF(LEN(INDEX(PlansAndNotes!$B$6:$B$2005,ROW(A3410)-ROW($B$3)))=0,"",INDEX(PlansAndNotes!$B$6:$B$2005,ROW(A3410)-ROW($B$3))),"")</f>
        <v/>
      </c>
      <c r="C3410" s="387" t="str">
        <f t="shared" si="365"/>
        <v/>
      </c>
      <c r="D3410" s="361" t="str">
        <f>IFERROR(IF(LEN(C3410)&gt;0,IF(LEN(INDEX(TasksList!$C$6:$C$25,MATCH(C3410,TasksList!$B$6:$B$25,0),1))=0,"",INDEX(TasksList!$C$6:$C$25,MATCH(C3410,TasksList!$B$6:$B$25,0),1)),""),"")</f>
        <v/>
      </c>
      <c r="E3410" s="361" t="str">
        <f>IFERROR(IF(LEN(C3410)&gt;0,IF(LEN(INDEX(TasksList!$F$6:$F$25,MATCH(C3410,TasksList!$B$6:$B$25,0),1))=0,"not set!",INDEX(TasksList!$F$6:$F$25,MATCH(C3410,TasksList!$B$6:$B$25,0),1)),""),"")</f>
        <v/>
      </c>
      <c r="F3410" s="360" t="str">
        <f>IFERROR(IF(LEN(D3410)&gt;0,IF(LEN(INDEX(AdressBook!$D$6:$D$25,MATCH(D3410,AdressBook!$B$6:$B$25,0),1))=0,"",INDEX(AdressBook!$D$6:$D$25,MATCH(D3410,AdressBook!$B$6:$B$25,0),1)),""),"")</f>
        <v/>
      </c>
      <c r="G3410" s="361" t="str">
        <f>IFERROR(IF(LEN(INDEX(PlansAndNotes!$F$6:$F$4005,ROW(B3410)-ROW($C$3)))=0,"",INDEX(PlansAndNotes!$F$6:$F$4005,ROW(B3410)-ROW($C$3))),"")</f>
        <v/>
      </c>
      <c r="H3410" s="361" t="str">
        <f>IFERROR(IF(LEN(C3410)&gt;0,IF(LEN(INDEX(TasksList!$G$6:$G$25,MATCH(C3410,TasksList!$B$6:$B$25,0),1))=0,"",INDEX(TasksList!$G$6:$G$25,MATCH(C3410,TasksList!$B$6:$B$25,0),1)),""),"")</f>
        <v/>
      </c>
      <c r="N3410" s="362" t="str">
        <f>IFERROR(IF(LEN(INDEX(PlansAndNotes!$D$6:$D$4005,ROW(B3410)-ROW($C$3)))=0,"",INDEX(PlansAndNotes!$D$6:$D$4005,ROW(B3410)-ROW($C$3))),"")</f>
        <v/>
      </c>
      <c r="O3410" s="165" t="str">
        <f t="shared" si="360"/>
        <v/>
      </c>
      <c r="P3410" s="363" t="str">
        <f>IFERROR(IF(LEN(INDEX(PlansAndNotes!$E$6:$E$4005,ROW(B3410)-ROW($C$3)))=0,"",INDEX(PlansAndNotes!$E$6:$E$4005,ROW(B3410)-ROW($C$3))),"")</f>
        <v/>
      </c>
      <c r="Q3410" s="363" t="str">
        <f>IFERROR(IF(LEN(INDEX(PlansAndNotes!$G$6:$G$4005,ROW(B3410)-ROW($C$3)))=0,"",INDEX(PlansAndNotes!$G$6:$G$4005,ROW(B3410)-ROW($C$3))),"")</f>
        <v/>
      </c>
      <c r="R3410" s="361" t="str">
        <f>IFERROR(IF(LEN(D3410)&gt;0,IF(LEN(INDEX(AdressBook!$C$6:$C$25,MATCH(D3410,AdressBook!$B$6:$B$25,0),1))=0,"",INDEX(AdressBook!$C$6:$C$25,MATCH(D3410,AdressBook!$B$6:$B$25,0),1)),""),"")</f>
        <v/>
      </c>
      <c r="S3410" s="165">
        <f>IF(LEN(C3410)&gt;0,IFERROR(IF(MATCH(C3410,C3411:$C$4004,0)&gt;0,-1,ROW(S3410)-ROW($S$3)),ROW(S3410)-ROW($S$3)),-1)</f>
        <v>-1</v>
      </c>
      <c r="T3410" s="165">
        <f t="shared" si="361"/>
        <v>0</v>
      </c>
      <c r="U3410" s="165" t="str">
        <f t="shared" si="362"/>
        <v/>
      </c>
      <c r="V3410" s="165" t="str">
        <f>IFERROR(IF(OR(C3410="",S3410&lt;0),"",IF(SUBTOTAL(3,C3410:C3410)=0,-1,SUBTOTAL(3,$C$4:C3410))),"")</f>
        <v/>
      </c>
      <c r="W3410" s="156" t="str">
        <f t="array" ref="W3410">IF(LEN(C3410)&gt;0,IFERROR(IF(MATCH(C3410,$C$3:$C3409,0)&gt;0,N3410-INDEX($N$3:N3409,SUMPRODUCT(MAX(ROW($C$3:$C3409)*(C3410=$C$3:$C3409)))-2,1),""),""),"")</f>
        <v/>
      </c>
      <c r="X3410" s="156">
        <f t="shared" ca="1" si="363"/>
        <v>1</v>
      </c>
      <c r="Y3410" s="156">
        <f t="shared" ca="1" si="364"/>
        <v>1</v>
      </c>
    </row>
    <row r="3411" spans="2:25" hidden="1" x14ac:dyDescent="0.25">
      <c r="B3411" s="390" t="str">
        <f>IFERROR(IF(LEN(INDEX(PlansAndNotes!$B$6:$B$2005,ROW(A3411)-ROW($B$3)))=0,"",INDEX(PlansAndNotes!$B$6:$B$2005,ROW(A3411)-ROW($B$3))),"")</f>
        <v/>
      </c>
      <c r="C3411" s="387" t="str">
        <f t="shared" si="365"/>
        <v/>
      </c>
      <c r="D3411" s="361" t="str">
        <f>IFERROR(IF(LEN(C3411)&gt;0,IF(LEN(INDEX(TasksList!$C$6:$C$25,MATCH(C3411,TasksList!$B$6:$B$25,0),1))=0,"",INDEX(TasksList!$C$6:$C$25,MATCH(C3411,TasksList!$B$6:$B$25,0),1)),""),"")</f>
        <v/>
      </c>
      <c r="E3411" s="361" t="str">
        <f>IFERROR(IF(LEN(C3411)&gt;0,IF(LEN(INDEX(TasksList!$F$6:$F$25,MATCH(C3411,TasksList!$B$6:$B$25,0),1))=0,"not set!",INDEX(TasksList!$F$6:$F$25,MATCH(C3411,TasksList!$B$6:$B$25,0),1)),""),"")</f>
        <v/>
      </c>
      <c r="F3411" s="360" t="str">
        <f>IFERROR(IF(LEN(D3411)&gt;0,IF(LEN(INDEX(AdressBook!$D$6:$D$25,MATCH(D3411,AdressBook!$B$6:$B$25,0),1))=0,"",INDEX(AdressBook!$D$6:$D$25,MATCH(D3411,AdressBook!$B$6:$B$25,0),1)),""),"")</f>
        <v/>
      </c>
      <c r="G3411" s="361" t="str">
        <f>IFERROR(IF(LEN(INDEX(PlansAndNotes!$F$6:$F$4005,ROW(B3411)-ROW($C$3)))=0,"",INDEX(PlansAndNotes!$F$6:$F$4005,ROW(B3411)-ROW($C$3))),"")</f>
        <v/>
      </c>
      <c r="H3411" s="361" t="str">
        <f>IFERROR(IF(LEN(C3411)&gt;0,IF(LEN(INDEX(TasksList!$G$6:$G$25,MATCH(C3411,TasksList!$B$6:$B$25,0),1))=0,"",INDEX(TasksList!$G$6:$G$25,MATCH(C3411,TasksList!$B$6:$B$25,0),1)),""),"")</f>
        <v/>
      </c>
      <c r="N3411" s="362" t="str">
        <f>IFERROR(IF(LEN(INDEX(PlansAndNotes!$D$6:$D$4005,ROW(B3411)-ROW($C$3)))=0,"",INDEX(PlansAndNotes!$D$6:$D$4005,ROW(B3411)-ROW($C$3))),"")</f>
        <v/>
      </c>
      <c r="O3411" s="165" t="str">
        <f t="shared" si="360"/>
        <v/>
      </c>
      <c r="P3411" s="363" t="str">
        <f>IFERROR(IF(LEN(INDEX(PlansAndNotes!$E$6:$E$4005,ROW(B3411)-ROW($C$3)))=0,"",INDEX(PlansAndNotes!$E$6:$E$4005,ROW(B3411)-ROW($C$3))),"")</f>
        <v/>
      </c>
      <c r="Q3411" s="363" t="str">
        <f>IFERROR(IF(LEN(INDEX(PlansAndNotes!$G$6:$G$4005,ROW(B3411)-ROW($C$3)))=0,"",INDEX(PlansAndNotes!$G$6:$G$4005,ROW(B3411)-ROW($C$3))),"")</f>
        <v/>
      </c>
      <c r="R3411" s="361" t="str">
        <f>IFERROR(IF(LEN(D3411)&gt;0,IF(LEN(INDEX(AdressBook!$C$6:$C$25,MATCH(D3411,AdressBook!$B$6:$B$25,0),1))=0,"",INDEX(AdressBook!$C$6:$C$25,MATCH(D3411,AdressBook!$B$6:$B$25,0),1)),""),"")</f>
        <v/>
      </c>
      <c r="S3411" s="165">
        <f>IF(LEN(C3411)&gt;0,IFERROR(IF(MATCH(C3411,C3412:$C$4004,0)&gt;0,-1,ROW(S3411)-ROW($S$3)),ROW(S3411)-ROW($S$3)),-1)</f>
        <v>-1</v>
      </c>
      <c r="T3411" s="165">
        <f t="shared" si="361"/>
        <v>0</v>
      </c>
      <c r="U3411" s="165" t="str">
        <f t="shared" si="362"/>
        <v/>
      </c>
      <c r="V3411" s="165" t="str">
        <f>IFERROR(IF(OR(C3411="",S3411&lt;0),"",IF(SUBTOTAL(3,C3411:C3411)=0,-1,SUBTOTAL(3,$C$4:C3411))),"")</f>
        <v/>
      </c>
      <c r="W3411" s="156" t="str">
        <f t="array" ref="W3411">IF(LEN(C3411)&gt;0,IFERROR(IF(MATCH(C3411,$C$3:$C3410,0)&gt;0,N3411-INDEX($N$3:N3410,SUMPRODUCT(MAX(ROW($C$3:$C3410)*(C3411=$C$3:$C3410)))-2,1),""),""),"")</f>
        <v/>
      </c>
      <c r="X3411" s="156">
        <f t="shared" ca="1" si="363"/>
        <v>1</v>
      </c>
      <c r="Y3411" s="156">
        <f t="shared" ca="1" si="364"/>
        <v>1</v>
      </c>
    </row>
    <row r="3412" spans="2:25" hidden="1" x14ac:dyDescent="0.25">
      <c r="B3412" s="390" t="str">
        <f>IFERROR(IF(LEN(INDEX(PlansAndNotes!$B$6:$B$2005,ROW(A3412)-ROW($B$3)))=0,"",INDEX(PlansAndNotes!$B$6:$B$2005,ROW(A3412)-ROW($B$3))),"")</f>
        <v/>
      </c>
      <c r="C3412" s="387" t="str">
        <f t="shared" si="365"/>
        <v/>
      </c>
      <c r="D3412" s="361" t="str">
        <f>IFERROR(IF(LEN(C3412)&gt;0,IF(LEN(INDEX(TasksList!$C$6:$C$25,MATCH(C3412,TasksList!$B$6:$B$25,0),1))=0,"",INDEX(TasksList!$C$6:$C$25,MATCH(C3412,TasksList!$B$6:$B$25,0),1)),""),"")</f>
        <v/>
      </c>
      <c r="E3412" s="361" t="str">
        <f>IFERROR(IF(LEN(C3412)&gt;0,IF(LEN(INDEX(TasksList!$F$6:$F$25,MATCH(C3412,TasksList!$B$6:$B$25,0),1))=0,"not set!",INDEX(TasksList!$F$6:$F$25,MATCH(C3412,TasksList!$B$6:$B$25,0),1)),""),"")</f>
        <v/>
      </c>
      <c r="F3412" s="360" t="str">
        <f>IFERROR(IF(LEN(D3412)&gt;0,IF(LEN(INDEX(AdressBook!$D$6:$D$25,MATCH(D3412,AdressBook!$B$6:$B$25,0),1))=0,"",INDEX(AdressBook!$D$6:$D$25,MATCH(D3412,AdressBook!$B$6:$B$25,0),1)),""),"")</f>
        <v/>
      </c>
      <c r="G3412" s="361" t="str">
        <f>IFERROR(IF(LEN(INDEX(PlansAndNotes!$F$6:$F$4005,ROW(B3412)-ROW($C$3)))=0,"",INDEX(PlansAndNotes!$F$6:$F$4005,ROW(B3412)-ROW($C$3))),"")</f>
        <v/>
      </c>
      <c r="H3412" s="361" t="str">
        <f>IFERROR(IF(LEN(C3412)&gt;0,IF(LEN(INDEX(TasksList!$G$6:$G$25,MATCH(C3412,TasksList!$B$6:$B$25,0),1))=0,"",INDEX(TasksList!$G$6:$G$25,MATCH(C3412,TasksList!$B$6:$B$25,0),1)),""),"")</f>
        <v/>
      </c>
      <c r="N3412" s="362" t="str">
        <f>IFERROR(IF(LEN(INDEX(PlansAndNotes!$D$6:$D$4005,ROW(B3412)-ROW($C$3)))=0,"",INDEX(PlansAndNotes!$D$6:$D$4005,ROW(B3412)-ROW($C$3))),"")</f>
        <v/>
      </c>
      <c r="O3412" s="165" t="str">
        <f t="shared" si="360"/>
        <v/>
      </c>
      <c r="P3412" s="363" t="str">
        <f>IFERROR(IF(LEN(INDEX(PlansAndNotes!$E$6:$E$4005,ROW(B3412)-ROW($C$3)))=0,"",INDEX(PlansAndNotes!$E$6:$E$4005,ROW(B3412)-ROW($C$3))),"")</f>
        <v/>
      </c>
      <c r="Q3412" s="363" t="str">
        <f>IFERROR(IF(LEN(INDEX(PlansAndNotes!$G$6:$G$4005,ROW(B3412)-ROW($C$3)))=0,"",INDEX(PlansAndNotes!$G$6:$G$4005,ROW(B3412)-ROW($C$3))),"")</f>
        <v/>
      </c>
      <c r="R3412" s="361" t="str">
        <f>IFERROR(IF(LEN(D3412)&gt;0,IF(LEN(INDEX(AdressBook!$C$6:$C$25,MATCH(D3412,AdressBook!$B$6:$B$25,0),1))=0,"",INDEX(AdressBook!$C$6:$C$25,MATCH(D3412,AdressBook!$B$6:$B$25,0),1)),""),"")</f>
        <v/>
      </c>
      <c r="S3412" s="165">
        <f>IF(LEN(C3412)&gt;0,IFERROR(IF(MATCH(C3412,C3413:$C$4004,0)&gt;0,-1,ROW(S3412)-ROW($S$3)),ROW(S3412)-ROW($S$3)),-1)</f>
        <v>-1</v>
      </c>
      <c r="T3412" s="165">
        <f t="shared" si="361"/>
        <v>0</v>
      </c>
      <c r="U3412" s="165" t="str">
        <f t="shared" si="362"/>
        <v/>
      </c>
      <c r="V3412" s="165" t="str">
        <f>IFERROR(IF(OR(C3412="",S3412&lt;0),"",IF(SUBTOTAL(3,C3412:C3412)=0,-1,SUBTOTAL(3,$C$4:C3412))),"")</f>
        <v/>
      </c>
      <c r="W3412" s="156" t="str">
        <f t="array" ref="W3412">IF(LEN(C3412)&gt;0,IFERROR(IF(MATCH(C3412,$C$3:$C3411,0)&gt;0,N3412-INDEX($N$3:N3411,SUMPRODUCT(MAX(ROW($C$3:$C3411)*(C3412=$C$3:$C3411)))-2,1),""),""),"")</f>
        <v/>
      </c>
      <c r="X3412" s="156">
        <f t="shared" ca="1" si="363"/>
        <v>1</v>
      </c>
      <c r="Y3412" s="156">
        <f t="shared" ca="1" si="364"/>
        <v>1</v>
      </c>
    </row>
    <row r="3413" spans="2:25" hidden="1" x14ac:dyDescent="0.25">
      <c r="B3413" s="390" t="str">
        <f>IFERROR(IF(LEN(INDEX(PlansAndNotes!$B$6:$B$2005,ROW(A3413)-ROW($B$3)))=0,"",INDEX(PlansAndNotes!$B$6:$B$2005,ROW(A3413)-ROW($B$3))),"")</f>
        <v/>
      </c>
      <c r="C3413" s="387" t="str">
        <f t="shared" si="365"/>
        <v/>
      </c>
      <c r="D3413" s="361" t="str">
        <f>IFERROR(IF(LEN(C3413)&gt;0,IF(LEN(INDEX(TasksList!$C$6:$C$25,MATCH(C3413,TasksList!$B$6:$B$25,0),1))=0,"",INDEX(TasksList!$C$6:$C$25,MATCH(C3413,TasksList!$B$6:$B$25,0),1)),""),"")</f>
        <v/>
      </c>
      <c r="E3413" s="361" t="str">
        <f>IFERROR(IF(LEN(C3413)&gt;0,IF(LEN(INDEX(TasksList!$F$6:$F$25,MATCH(C3413,TasksList!$B$6:$B$25,0),1))=0,"not set!",INDEX(TasksList!$F$6:$F$25,MATCH(C3413,TasksList!$B$6:$B$25,0),1)),""),"")</f>
        <v/>
      </c>
      <c r="F3413" s="360" t="str">
        <f>IFERROR(IF(LEN(D3413)&gt;0,IF(LEN(INDEX(AdressBook!$D$6:$D$25,MATCH(D3413,AdressBook!$B$6:$B$25,0),1))=0,"",INDEX(AdressBook!$D$6:$D$25,MATCH(D3413,AdressBook!$B$6:$B$25,0),1)),""),"")</f>
        <v/>
      </c>
      <c r="G3413" s="361" t="str">
        <f>IFERROR(IF(LEN(INDEX(PlansAndNotes!$F$6:$F$4005,ROW(B3413)-ROW($C$3)))=0,"",INDEX(PlansAndNotes!$F$6:$F$4005,ROW(B3413)-ROW($C$3))),"")</f>
        <v/>
      </c>
      <c r="H3413" s="361" t="str">
        <f>IFERROR(IF(LEN(C3413)&gt;0,IF(LEN(INDEX(TasksList!$G$6:$G$25,MATCH(C3413,TasksList!$B$6:$B$25,0),1))=0,"",INDEX(TasksList!$G$6:$G$25,MATCH(C3413,TasksList!$B$6:$B$25,0),1)),""),"")</f>
        <v/>
      </c>
      <c r="N3413" s="362" t="str">
        <f>IFERROR(IF(LEN(INDEX(PlansAndNotes!$D$6:$D$4005,ROW(B3413)-ROW($C$3)))=0,"",INDEX(PlansAndNotes!$D$6:$D$4005,ROW(B3413)-ROW($C$3))),"")</f>
        <v/>
      </c>
      <c r="O3413" s="165" t="str">
        <f t="shared" si="360"/>
        <v/>
      </c>
      <c r="P3413" s="363" t="str">
        <f>IFERROR(IF(LEN(INDEX(PlansAndNotes!$E$6:$E$4005,ROW(B3413)-ROW($C$3)))=0,"",INDEX(PlansAndNotes!$E$6:$E$4005,ROW(B3413)-ROW($C$3))),"")</f>
        <v/>
      </c>
      <c r="Q3413" s="363" t="str">
        <f>IFERROR(IF(LEN(INDEX(PlansAndNotes!$G$6:$G$4005,ROW(B3413)-ROW($C$3)))=0,"",INDEX(PlansAndNotes!$G$6:$G$4005,ROW(B3413)-ROW($C$3))),"")</f>
        <v/>
      </c>
      <c r="R3413" s="361" t="str">
        <f>IFERROR(IF(LEN(D3413)&gt;0,IF(LEN(INDEX(AdressBook!$C$6:$C$25,MATCH(D3413,AdressBook!$B$6:$B$25,0),1))=0,"",INDEX(AdressBook!$C$6:$C$25,MATCH(D3413,AdressBook!$B$6:$B$25,0),1)),""),"")</f>
        <v/>
      </c>
      <c r="S3413" s="165">
        <f>IF(LEN(C3413)&gt;0,IFERROR(IF(MATCH(C3413,C3414:$C$4004,0)&gt;0,-1,ROW(S3413)-ROW($S$3)),ROW(S3413)-ROW($S$3)),-1)</f>
        <v>-1</v>
      </c>
      <c r="T3413" s="165">
        <f t="shared" si="361"/>
        <v>0</v>
      </c>
      <c r="U3413" s="165" t="str">
        <f t="shared" si="362"/>
        <v/>
      </c>
      <c r="V3413" s="165" t="str">
        <f>IFERROR(IF(OR(C3413="",S3413&lt;0),"",IF(SUBTOTAL(3,C3413:C3413)=0,-1,SUBTOTAL(3,$C$4:C3413))),"")</f>
        <v/>
      </c>
      <c r="W3413" s="156" t="str">
        <f t="array" ref="W3413">IF(LEN(C3413)&gt;0,IFERROR(IF(MATCH(C3413,$C$3:$C3412,0)&gt;0,N3413-INDEX($N$3:N3412,SUMPRODUCT(MAX(ROW($C$3:$C3412)*(C3413=$C$3:$C3412)))-2,1),""),""),"")</f>
        <v/>
      </c>
      <c r="X3413" s="156">
        <f t="shared" ca="1" si="363"/>
        <v>1</v>
      </c>
      <c r="Y3413" s="156">
        <f t="shared" ca="1" si="364"/>
        <v>1</v>
      </c>
    </row>
    <row r="3414" spans="2:25" hidden="1" x14ac:dyDescent="0.25">
      <c r="B3414" s="390" t="str">
        <f>IFERROR(IF(LEN(INDEX(PlansAndNotes!$B$6:$B$2005,ROW(A3414)-ROW($B$3)))=0,"",INDEX(PlansAndNotes!$B$6:$B$2005,ROW(A3414)-ROW($B$3))),"")</f>
        <v/>
      </c>
      <c r="C3414" s="387" t="str">
        <f t="shared" si="365"/>
        <v/>
      </c>
      <c r="D3414" s="361" t="str">
        <f>IFERROR(IF(LEN(C3414)&gt;0,IF(LEN(INDEX(TasksList!$C$6:$C$25,MATCH(C3414,TasksList!$B$6:$B$25,0),1))=0,"",INDEX(TasksList!$C$6:$C$25,MATCH(C3414,TasksList!$B$6:$B$25,0),1)),""),"")</f>
        <v/>
      </c>
      <c r="E3414" s="361" t="str">
        <f>IFERROR(IF(LEN(C3414)&gt;0,IF(LEN(INDEX(TasksList!$F$6:$F$25,MATCH(C3414,TasksList!$B$6:$B$25,0),1))=0,"not set!",INDEX(TasksList!$F$6:$F$25,MATCH(C3414,TasksList!$B$6:$B$25,0),1)),""),"")</f>
        <v/>
      </c>
      <c r="F3414" s="360" t="str">
        <f>IFERROR(IF(LEN(D3414)&gt;0,IF(LEN(INDEX(AdressBook!$D$6:$D$25,MATCH(D3414,AdressBook!$B$6:$B$25,0),1))=0,"",INDEX(AdressBook!$D$6:$D$25,MATCH(D3414,AdressBook!$B$6:$B$25,0),1)),""),"")</f>
        <v/>
      </c>
      <c r="G3414" s="361" t="str">
        <f>IFERROR(IF(LEN(INDEX(PlansAndNotes!$F$6:$F$4005,ROW(B3414)-ROW($C$3)))=0,"",INDEX(PlansAndNotes!$F$6:$F$4005,ROW(B3414)-ROW($C$3))),"")</f>
        <v/>
      </c>
      <c r="H3414" s="361" t="str">
        <f>IFERROR(IF(LEN(C3414)&gt;0,IF(LEN(INDEX(TasksList!$G$6:$G$25,MATCH(C3414,TasksList!$B$6:$B$25,0),1))=0,"",INDEX(TasksList!$G$6:$G$25,MATCH(C3414,TasksList!$B$6:$B$25,0),1)),""),"")</f>
        <v/>
      </c>
      <c r="N3414" s="362" t="str">
        <f>IFERROR(IF(LEN(INDEX(PlansAndNotes!$D$6:$D$4005,ROW(B3414)-ROW($C$3)))=0,"",INDEX(PlansAndNotes!$D$6:$D$4005,ROW(B3414)-ROW($C$3))),"")</f>
        <v/>
      </c>
      <c r="O3414" s="165" t="str">
        <f t="shared" si="360"/>
        <v/>
      </c>
      <c r="P3414" s="363" t="str">
        <f>IFERROR(IF(LEN(INDEX(PlansAndNotes!$E$6:$E$4005,ROW(B3414)-ROW($C$3)))=0,"",INDEX(PlansAndNotes!$E$6:$E$4005,ROW(B3414)-ROW($C$3))),"")</f>
        <v/>
      </c>
      <c r="Q3414" s="363" t="str">
        <f>IFERROR(IF(LEN(INDEX(PlansAndNotes!$G$6:$G$4005,ROW(B3414)-ROW($C$3)))=0,"",INDEX(PlansAndNotes!$G$6:$G$4005,ROW(B3414)-ROW($C$3))),"")</f>
        <v/>
      </c>
      <c r="R3414" s="361" t="str">
        <f>IFERROR(IF(LEN(D3414)&gt;0,IF(LEN(INDEX(AdressBook!$C$6:$C$25,MATCH(D3414,AdressBook!$B$6:$B$25,0),1))=0,"",INDEX(AdressBook!$C$6:$C$25,MATCH(D3414,AdressBook!$B$6:$B$25,0),1)),""),"")</f>
        <v/>
      </c>
      <c r="S3414" s="165">
        <f>IF(LEN(C3414)&gt;0,IFERROR(IF(MATCH(C3414,C3415:$C$4004,0)&gt;0,-1,ROW(S3414)-ROW($S$3)),ROW(S3414)-ROW($S$3)),-1)</f>
        <v>-1</v>
      </c>
      <c r="T3414" s="165">
        <f t="shared" si="361"/>
        <v>0</v>
      </c>
      <c r="U3414" s="165" t="str">
        <f t="shared" si="362"/>
        <v/>
      </c>
      <c r="V3414" s="165" t="str">
        <f>IFERROR(IF(OR(C3414="",S3414&lt;0),"",IF(SUBTOTAL(3,C3414:C3414)=0,-1,SUBTOTAL(3,$C$4:C3414))),"")</f>
        <v/>
      </c>
      <c r="W3414" s="156" t="str">
        <f t="array" ref="W3414">IF(LEN(C3414)&gt;0,IFERROR(IF(MATCH(C3414,$C$3:$C3413,0)&gt;0,N3414-INDEX($N$3:N3413,SUMPRODUCT(MAX(ROW($C$3:$C3413)*(C3414=$C$3:$C3413)))-2,1),""),""),"")</f>
        <v/>
      </c>
      <c r="X3414" s="156">
        <f t="shared" ca="1" si="363"/>
        <v>1</v>
      </c>
      <c r="Y3414" s="156">
        <f t="shared" ca="1" si="364"/>
        <v>1</v>
      </c>
    </row>
    <row r="3415" spans="2:25" hidden="1" x14ac:dyDescent="0.25">
      <c r="B3415" s="390" t="str">
        <f>IFERROR(IF(LEN(INDEX(PlansAndNotes!$B$6:$B$2005,ROW(A3415)-ROW($B$3)))=0,"",INDEX(PlansAndNotes!$B$6:$B$2005,ROW(A3415)-ROW($B$3))),"")</f>
        <v/>
      </c>
      <c r="C3415" s="387" t="str">
        <f t="shared" si="365"/>
        <v/>
      </c>
      <c r="D3415" s="361" t="str">
        <f>IFERROR(IF(LEN(C3415)&gt;0,IF(LEN(INDEX(TasksList!$C$6:$C$25,MATCH(C3415,TasksList!$B$6:$B$25,0),1))=0,"",INDEX(TasksList!$C$6:$C$25,MATCH(C3415,TasksList!$B$6:$B$25,0),1)),""),"")</f>
        <v/>
      </c>
      <c r="E3415" s="361" t="str">
        <f>IFERROR(IF(LEN(C3415)&gt;0,IF(LEN(INDEX(TasksList!$F$6:$F$25,MATCH(C3415,TasksList!$B$6:$B$25,0),1))=0,"not set!",INDEX(TasksList!$F$6:$F$25,MATCH(C3415,TasksList!$B$6:$B$25,0),1)),""),"")</f>
        <v/>
      </c>
      <c r="F3415" s="360" t="str">
        <f>IFERROR(IF(LEN(D3415)&gt;0,IF(LEN(INDEX(AdressBook!$D$6:$D$25,MATCH(D3415,AdressBook!$B$6:$B$25,0),1))=0,"",INDEX(AdressBook!$D$6:$D$25,MATCH(D3415,AdressBook!$B$6:$B$25,0),1)),""),"")</f>
        <v/>
      </c>
      <c r="G3415" s="361" t="str">
        <f>IFERROR(IF(LEN(INDEX(PlansAndNotes!$F$6:$F$4005,ROW(B3415)-ROW($C$3)))=0,"",INDEX(PlansAndNotes!$F$6:$F$4005,ROW(B3415)-ROW($C$3))),"")</f>
        <v/>
      </c>
      <c r="H3415" s="361" t="str">
        <f>IFERROR(IF(LEN(C3415)&gt;0,IF(LEN(INDEX(TasksList!$G$6:$G$25,MATCH(C3415,TasksList!$B$6:$B$25,0),1))=0,"",INDEX(TasksList!$G$6:$G$25,MATCH(C3415,TasksList!$B$6:$B$25,0),1)),""),"")</f>
        <v/>
      </c>
      <c r="N3415" s="362" t="str">
        <f>IFERROR(IF(LEN(INDEX(PlansAndNotes!$D$6:$D$4005,ROW(B3415)-ROW($C$3)))=0,"",INDEX(PlansAndNotes!$D$6:$D$4005,ROW(B3415)-ROW($C$3))),"")</f>
        <v/>
      </c>
      <c r="O3415" s="165" t="str">
        <f t="shared" si="360"/>
        <v/>
      </c>
      <c r="P3415" s="363" t="str">
        <f>IFERROR(IF(LEN(INDEX(PlansAndNotes!$E$6:$E$4005,ROW(B3415)-ROW($C$3)))=0,"",INDEX(PlansAndNotes!$E$6:$E$4005,ROW(B3415)-ROW($C$3))),"")</f>
        <v/>
      </c>
      <c r="Q3415" s="363" t="str">
        <f>IFERROR(IF(LEN(INDEX(PlansAndNotes!$G$6:$G$4005,ROW(B3415)-ROW($C$3)))=0,"",INDEX(PlansAndNotes!$G$6:$G$4005,ROW(B3415)-ROW($C$3))),"")</f>
        <v/>
      </c>
      <c r="R3415" s="361" t="str">
        <f>IFERROR(IF(LEN(D3415)&gt;0,IF(LEN(INDEX(AdressBook!$C$6:$C$25,MATCH(D3415,AdressBook!$B$6:$B$25,0),1))=0,"",INDEX(AdressBook!$C$6:$C$25,MATCH(D3415,AdressBook!$B$6:$B$25,0),1)),""),"")</f>
        <v/>
      </c>
      <c r="S3415" s="165">
        <f>IF(LEN(C3415)&gt;0,IFERROR(IF(MATCH(C3415,C3416:$C$4004,0)&gt;0,-1,ROW(S3415)-ROW($S$3)),ROW(S3415)-ROW($S$3)),-1)</f>
        <v>-1</v>
      </c>
      <c r="T3415" s="165">
        <f t="shared" si="361"/>
        <v>0</v>
      </c>
      <c r="U3415" s="165" t="str">
        <f t="shared" si="362"/>
        <v/>
      </c>
      <c r="V3415" s="165" t="str">
        <f>IFERROR(IF(OR(C3415="",S3415&lt;0),"",IF(SUBTOTAL(3,C3415:C3415)=0,-1,SUBTOTAL(3,$C$4:C3415))),"")</f>
        <v/>
      </c>
      <c r="W3415" s="156" t="str">
        <f t="array" ref="W3415">IF(LEN(C3415)&gt;0,IFERROR(IF(MATCH(C3415,$C$3:$C3414,0)&gt;0,N3415-INDEX($N$3:N3414,SUMPRODUCT(MAX(ROW($C$3:$C3414)*(C3415=$C$3:$C3414)))-2,1),""),""),"")</f>
        <v/>
      </c>
      <c r="X3415" s="156">
        <f t="shared" ca="1" si="363"/>
        <v>1</v>
      </c>
      <c r="Y3415" s="156">
        <f t="shared" ca="1" si="364"/>
        <v>1</v>
      </c>
    </row>
    <row r="3416" spans="2:25" hidden="1" x14ac:dyDescent="0.25">
      <c r="B3416" s="390" t="str">
        <f>IFERROR(IF(LEN(INDEX(PlansAndNotes!$B$6:$B$2005,ROW(A3416)-ROW($B$3)))=0,"",INDEX(PlansAndNotes!$B$6:$B$2005,ROW(A3416)-ROW($B$3))),"")</f>
        <v/>
      </c>
      <c r="C3416" s="387" t="str">
        <f t="shared" si="365"/>
        <v/>
      </c>
      <c r="D3416" s="361" t="str">
        <f>IFERROR(IF(LEN(C3416)&gt;0,IF(LEN(INDEX(TasksList!$C$6:$C$25,MATCH(C3416,TasksList!$B$6:$B$25,0),1))=0,"",INDEX(TasksList!$C$6:$C$25,MATCH(C3416,TasksList!$B$6:$B$25,0),1)),""),"")</f>
        <v/>
      </c>
      <c r="E3416" s="361" t="str">
        <f>IFERROR(IF(LEN(C3416)&gt;0,IF(LEN(INDEX(TasksList!$F$6:$F$25,MATCH(C3416,TasksList!$B$6:$B$25,0),1))=0,"not set!",INDEX(TasksList!$F$6:$F$25,MATCH(C3416,TasksList!$B$6:$B$25,0),1)),""),"")</f>
        <v/>
      </c>
      <c r="F3416" s="360" t="str">
        <f>IFERROR(IF(LEN(D3416)&gt;0,IF(LEN(INDEX(AdressBook!$D$6:$D$25,MATCH(D3416,AdressBook!$B$6:$B$25,0),1))=0,"",INDEX(AdressBook!$D$6:$D$25,MATCH(D3416,AdressBook!$B$6:$B$25,0),1)),""),"")</f>
        <v/>
      </c>
      <c r="G3416" s="361" t="str">
        <f>IFERROR(IF(LEN(INDEX(PlansAndNotes!$F$6:$F$4005,ROW(B3416)-ROW($C$3)))=0,"",INDEX(PlansAndNotes!$F$6:$F$4005,ROW(B3416)-ROW($C$3))),"")</f>
        <v/>
      </c>
      <c r="H3416" s="361" t="str">
        <f>IFERROR(IF(LEN(C3416)&gt;0,IF(LEN(INDEX(TasksList!$G$6:$G$25,MATCH(C3416,TasksList!$B$6:$B$25,0),1))=0,"",INDEX(TasksList!$G$6:$G$25,MATCH(C3416,TasksList!$B$6:$B$25,0),1)),""),"")</f>
        <v/>
      </c>
      <c r="N3416" s="362" t="str">
        <f>IFERROR(IF(LEN(INDEX(PlansAndNotes!$D$6:$D$4005,ROW(B3416)-ROW($C$3)))=0,"",INDEX(PlansAndNotes!$D$6:$D$4005,ROW(B3416)-ROW($C$3))),"")</f>
        <v/>
      </c>
      <c r="O3416" s="165" t="str">
        <f t="shared" si="360"/>
        <v/>
      </c>
      <c r="P3416" s="363" t="str">
        <f>IFERROR(IF(LEN(INDEX(PlansAndNotes!$E$6:$E$4005,ROW(B3416)-ROW($C$3)))=0,"",INDEX(PlansAndNotes!$E$6:$E$4005,ROW(B3416)-ROW($C$3))),"")</f>
        <v/>
      </c>
      <c r="Q3416" s="363" t="str">
        <f>IFERROR(IF(LEN(INDEX(PlansAndNotes!$G$6:$G$4005,ROW(B3416)-ROW($C$3)))=0,"",INDEX(PlansAndNotes!$G$6:$G$4005,ROW(B3416)-ROW($C$3))),"")</f>
        <v/>
      </c>
      <c r="R3416" s="361" t="str">
        <f>IFERROR(IF(LEN(D3416)&gt;0,IF(LEN(INDEX(AdressBook!$C$6:$C$25,MATCH(D3416,AdressBook!$B$6:$B$25,0),1))=0,"",INDEX(AdressBook!$C$6:$C$25,MATCH(D3416,AdressBook!$B$6:$B$25,0),1)),""),"")</f>
        <v/>
      </c>
      <c r="S3416" s="165">
        <f>IF(LEN(C3416)&gt;0,IFERROR(IF(MATCH(C3416,C3417:$C$4004,0)&gt;0,-1,ROW(S3416)-ROW($S$3)),ROW(S3416)-ROW($S$3)),-1)</f>
        <v>-1</v>
      </c>
      <c r="T3416" s="165">
        <f t="shared" si="361"/>
        <v>0</v>
      </c>
      <c r="U3416" s="165" t="str">
        <f t="shared" si="362"/>
        <v/>
      </c>
      <c r="V3416" s="165" t="str">
        <f>IFERROR(IF(OR(C3416="",S3416&lt;0),"",IF(SUBTOTAL(3,C3416:C3416)=0,-1,SUBTOTAL(3,$C$4:C3416))),"")</f>
        <v/>
      </c>
      <c r="W3416" s="156" t="str">
        <f t="array" ref="W3416">IF(LEN(C3416)&gt;0,IFERROR(IF(MATCH(C3416,$C$3:$C3415,0)&gt;0,N3416-INDEX($N$3:N3415,SUMPRODUCT(MAX(ROW($C$3:$C3415)*(C3416=$C$3:$C3415)))-2,1),""),""),"")</f>
        <v/>
      </c>
      <c r="X3416" s="156">
        <f t="shared" ca="1" si="363"/>
        <v>1</v>
      </c>
      <c r="Y3416" s="156">
        <f t="shared" ca="1" si="364"/>
        <v>1</v>
      </c>
    </row>
    <row r="3417" spans="2:25" hidden="1" x14ac:dyDescent="0.25">
      <c r="B3417" s="390" t="str">
        <f>IFERROR(IF(LEN(INDEX(PlansAndNotes!$B$6:$B$2005,ROW(A3417)-ROW($B$3)))=0,"",INDEX(PlansAndNotes!$B$6:$B$2005,ROW(A3417)-ROW($B$3))),"")</f>
        <v/>
      </c>
      <c r="C3417" s="387" t="str">
        <f t="shared" si="365"/>
        <v/>
      </c>
      <c r="D3417" s="361" t="str">
        <f>IFERROR(IF(LEN(C3417)&gt;0,IF(LEN(INDEX(TasksList!$C$6:$C$25,MATCH(C3417,TasksList!$B$6:$B$25,0),1))=0,"",INDEX(TasksList!$C$6:$C$25,MATCH(C3417,TasksList!$B$6:$B$25,0),1)),""),"")</f>
        <v/>
      </c>
      <c r="E3417" s="361" t="str">
        <f>IFERROR(IF(LEN(C3417)&gt;0,IF(LEN(INDEX(TasksList!$F$6:$F$25,MATCH(C3417,TasksList!$B$6:$B$25,0),1))=0,"not set!",INDEX(TasksList!$F$6:$F$25,MATCH(C3417,TasksList!$B$6:$B$25,0),1)),""),"")</f>
        <v/>
      </c>
      <c r="F3417" s="360" t="str">
        <f>IFERROR(IF(LEN(D3417)&gt;0,IF(LEN(INDEX(AdressBook!$D$6:$D$25,MATCH(D3417,AdressBook!$B$6:$B$25,0),1))=0,"",INDEX(AdressBook!$D$6:$D$25,MATCH(D3417,AdressBook!$B$6:$B$25,0),1)),""),"")</f>
        <v/>
      </c>
      <c r="G3417" s="361" t="str">
        <f>IFERROR(IF(LEN(INDEX(PlansAndNotes!$F$6:$F$4005,ROW(B3417)-ROW($C$3)))=0,"",INDEX(PlansAndNotes!$F$6:$F$4005,ROW(B3417)-ROW($C$3))),"")</f>
        <v/>
      </c>
      <c r="H3417" s="361" t="str">
        <f>IFERROR(IF(LEN(C3417)&gt;0,IF(LEN(INDEX(TasksList!$G$6:$G$25,MATCH(C3417,TasksList!$B$6:$B$25,0),1))=0,"",INDEX(TasksList!$G$6:$G$25,MATCH(C3417,TasksList!$B$6:$B$25,0),1)),""),"")</f>
        <v/>
      </c>
      <c r="N3417" s="362" t="str">
        <f>IFERROR(IF(LEN(INDEX(PlansAndNotes!$D$6:$D$4005,ROW(B3417)-ROW($C$3)))=0,"",INDEX(PlansAndNotes!$D$6:$D$4005,ROW(B3417)-ROW($C$3))),"")</f>
        <v/>
      </c>
      <c r="O3417" s="165" t="str">
        <f t="shared" si="360"/>
        <v/>
      </c>
      <c r="P3417" s="363" t="str">
        <f>IFERROR(IF(LEN(INDEX(PlansAndNotes!$E$6:$E$4005,ROW(B3417)-ROW($C$3)))=0,"",INDEX(PlansAndNotes!$E$6:$E$4005,ROW(B3417)-ROW($C$3))),"")</f>
        <v/>
      </c>
      <c r="Q3417" s="363" t="str">
        <f>IFERROR(IF(LEN(INDEX(PlansAndNotes!$G$6:$G$4005,ROW(B3417)-ROW($C$3)))=0,"",INDEX(PlansAndNotes!$G$6:$G$4005,ROW(B3417)-ROW($C$3))),"")</f>
        <v/>
      </c>
      <c r="R3417" s="361" t="str">
        <f>IFERROR(IF(LEN(D3417)&gt;0,IF(LEN(INDEX(AdressBook!$C$6:$C$25,MATCH(D3417,AdressBook!$B$6:$B$25,0),1))=0,"",INDEX(AdressBook!$C$6:$C$25,MATCH(D3417,AdressBook!$B$6:$B$25,0),1)),""),"")</f>
        <v/>
      </c>
      <c r="S3417" s="165">
        <f>IF(LEN(C3417)&gt;0,IFERROR(IF(MATCH(C3417,C3418:$C$4004,0)&gt;0,-1,ROW(S3417)-ROW($S$3)),ROW(S3417)-ROW($S$3)),-1)</f>
        <v>-1</v>
      </c>
      <c r="T3417" s="165">
        <f t="shared" si="361"/>
        <v>0</v>
      </c>
      <c r="U3417" s="165" t="str">
        <f t="shared" si="362"/>
        <v/>
      </c>
      <c r="V3417" s="165" t="str">
        <f>IFERROR(IF(OR(C3417="",S3417&lt;0),"",IF(SUBTOTAL(3,C3417:C3417)=0,-1,SUBTOTAL(3,$C$4:C3417))),"")</f>
        <v/>
      </c>
      <c r="W3417" s="156" t="str">
        <f t="array" ref="W3417">IF(LEN(C3417)&gt;0,IFERROR(IF(MATCH(C3417,$C$3:$C3416,0)&gt;0,N3417-INDEX($N$3:N3416,SUMPRODUCT(MAX(ROW($C$3:$C3416)*(C3417=$C$3:$C3416)))-2,1),""),""),"")</f>
        <v/>
      </c>
      <c r="X3417" s="156">
        <f t="shared" ca="1" si="363"/>
        <v>1</v>
      </c>
      <c r="Y3417" s="156">
        <f t="shared" ca="1" si="364"/>
        <v>1</v>
      </c>
    </row>
    <row r="3418" spans="2:25" hidden="1" x14ac:dyDescent="0.25">
      <c r="B3418" s="390" t="str">
        <f>IFERROR(IF(LEN(INDEX(PlansAndNotes!$B$6:$B$2005,ROW(A3418)-ROW($B$3)))=0,"",INDEX(PlansAndNotes!$B$6:$B$2005,ROW(A3418)-ROW($B$3))),"")</f>
        <v/>
      </c>
      <c r="C3418" s="387" t="str">
        <f t="shared" si="365"/>
        <v/>
      </c>
      <c r="D3418" s="361" t="str">
        <f>IFERROR(IF(LEN(C3418)&gt;0,IF(LEN(INDEX(TasksList!$C$6:$C$25,MATCH(C3418,TasksList!$B$6:$B$25,0),1))=0,"",INDEX(TasksList!$C$6:$C$25,MATCH(C3418,TasksList!$B$6:$B$25,0),1)),""),"")</f>
        <v/>
      </c>
      <c r="E3418" s="361" t="str">
        <f>IFERROR(IF(LEN(C3418)&gt;0,IF(LEN(INDEX(TasksList!$F$6:$F$25,MATCH(C3418,TasksList!$B$6:$B$25,0),1))=0,"not set!",INDEX(TasksList!$F$6:$F$25,MATCH(C3418,TasksList!$B$6:$B$25,0),1)),""),"")</f>
        <v/>
      </c>
      <c r="F3418" s="360" t="str">
        <f>IFERROR(IF(LEN(D3418)&gt;0,IF(LEN(INDEX(AdressBook!$D$6:$D$25,MATCH(D3418,AdressBook!$B$6:$B$25,0),1))=0,"",INDEX(AdressBook!$D$6:$D$25,MATCH(D3418,AdressBook!$B$6:$B$25,0),1)),""),"")</f>
        <v/>
      </c>
      <c r="G3418" s="361" t="str">
        <f>IFERROR(IF(LEN(INDEX(PlansAndNotes!$F$6:$F$4005,ROW(B3418)-ROW($C$3)))=0,"",INDEX(PlansAndNotes!$F$6:$F$4005,ROW(B3418)-ROW($C$3))),"")</f>
        <v/>
      </c>
      <c r="H3418" s="361" t="str">
        <f>IFERROR(IF(LEN(C3418)&gt;0,IF(LEN(INDEX(TasksList!$G$6:$G$25,MATCH(C3418,TasksList!$B$6:$B$25,0),1))=0,"",INDEX(TasksList!$G$6:$G$25,MATCH(C3418,TasksList!$B$6:$B$25,0),1)),""),"")</f>
        <v/>
      </c>
      <c r="N3418" s="362" t="str">
        <f>IFERROR(IF(LEN(INDEX(PlansAndNotes!$D$6:$D$4005,ROW(B3418)-ROW($C$3)))=0,"",INDEX(PlansAndNotes!$D$6:$D$4005,ROW(B3418)-ROW($C$3))),"")</f>
        <v/>
      </c>
      <c r="O3418" s="165" t="str">
        <f t="shared" si="360"/>
        <v/>
      </c>
      <c r="P3418" s="363" t="str">
        <f>IFERROR(IF(LEN(INDEX(PlansAndNotes!$E$6:$E$4005,ROW(B3418)-ROW($C$3)))=0,"",INDEX(PlansAndNotes!$E$6:$E$4005,ROW(B3418)-ROW($C$3))),"")</f>
        <v/>
      </c>
      <c r="Q3418" s="363" t="str">
        <f>IFERROR(IF(LEN(INDEX(PlansAndNotes!$G$6:$G$4005,ROW(B3418)-ROW($C$3)))=0,"",INDEX(PlansAndNotes!$G$6:$G$4005,ROW(B3418)-ROW($C$3))),"")</f>
        <v/>
      </c>
      <c r="R3418" s="361" t="str">
        <f>IFERROR(IF(LEN(D3418)&gt;0,IF(LEN(INDEX(AdressBook!$C$6:$C$25,MATCH(D3418,AdressBook!$B$6:$B$25,0),1))=0,"",INDEX(AdressBook!$C$6:$C$25,MATCH(D3418,AdressBook!$B$6:$B$25,0),1)),""),"")</f>
        <v/>
      </c>
      <c r="S3418" s="165">
        <f>IF(LEN(C3418)&gt;0,IFERROR(IF(MATCH(C3418,C3419:$C$4004,0)&gt;0,-1,ROW(S3418)-ROW($S$3)),ROW(S3418)-ROW($S$3)),-1)</f>
        <v>-1</v>
      </c>
      <c r="T3418" s="165">
        <f t="shared" si="361"/>
        <v>0</v>
      </c>
      <c r="U3418" s="165" t="str">
        <f t="shared" si="362"/>
        <v/>
      </c>
      <c r="V3418" s="165" t="str">
        <f>IFERROR(IF(OR(C3418="",S3418&lt;0),"",IF(SUBTOTAL(3,C3418:C3418)=0,-1,SUBTOTAL(3,$C$4:C3418))),"")</f>
        <v/>
      </c>
      <c r="W3418" s="156" t="str">
        <f t="array" ref="W3418">IF(LEN(C3418)&gt;0,IFERROR(IF(MATCH(C3418,$C$3:$C3417,0)&gt;0,N3418-INDEX($N$3:N3417,SUMPRODUCT(MAX(ROW($C$3:$C3417)*(C3418=$C$3:$C3417)))-2,1),""),""),"")</f>
        <v/>
      </c>
      <c r="X3418" s="156">
        <f t="shared" ca="1" si="363"/>
        <v>1</v>
      </c>
      <c r="Y3418" s="156">
        <f t="shared" ca="1" si="364"/>
        <v>1</v>
      </c>
    </row>
    <row r="3419" spans="2:25" hidden="1" x14ac:dyDescent="0.25">
      <c r="B3419" s="390" t="str">
        <f>IFERROR(IF(LEN(INDEX(PlansAndNotes!$B$6:$B$2005,ROW(A3419)-ROW($B$3)))=0,"",INDEX(PlansAndNotes!$B$6:$B$2005,ROW(A3419)-ROW($B$3))),"")</f>
        <v/>
      </c>
      <c r="C3419" s="387" t="str">
        <f t="shared" si="365"/>
        <v/>
      </c>
      <c r="D3419" s="361" t="str">
        <f>IFERROR(IF(LEN(C3419)&gt;0,IF(LEN(INDEX(TasksList!$C$6:$C$25,MATCH(C3419,TasksList!$B$6:$B$25,0),1))=0,"",INDEX(TasksList!$C$6:$C$25,MATCH(C3419,TasksList!$B$6:$B$25,0),1)),""),"")</f>
        <v/>
      </c>
      <c r="E3419" s="361" t="str">
        <f>IFERROR(IF(LEN(C3419)&gt;0,IF(LEN(INDEX(TasksList!$F$6:$F$25,MATCH(C3419,TasksList!$B$6:$B$25,0),1))=0,"not set!",INDEX(TasksList!$F$6:$F$25,MATCH(C3419,TasksList!$B$6:$B$25,0),1)),""),"")</f>
        <v/>
      </c>
      <c r="F3419" s="360" t="str">
        <f>IFERROR(IF(LEN(D3419)&gt;0,IF(LEN(INDEX(AdressBook!$D$6:$D$25,MATCH(D3419,AdressBook!$B$6:$B$25,0),1))=0,"",INDEX(AdressBook!$D$6:$D$25,MATCH(D3419,AdressBook!$B$6:$B$25,0),1)),""),"")</f>
        <v/>
      </c>
      <c r="G3419" s="361" t="str">
        <f>IFERROR(IF(LEN(INDEX(PlansAndNotes!$F$6:$F$4005,ROW(B3419)-ROW($C$3)))=0,"",INDEX(PlansAndNotes!$F$6:$F$4005,ROW(B3419)-ROW($C$3))),"")</f>
        <v/>
      </c>
      <c r="H3419" s="361" t="str">
        <f>IFERROR(IF(LEN(C3419)&gt;0,IF(LEN(INDEX(TasksList!$G$6:$G$25,MATCH(C3419,TasksList!$B$6:$B$25,0),1))=0,"",INDEX(TasksList!$G$6:$G$25,MATCH(C3419,TasksList!$B$6:$B$25,0),1)),""),"")</f>
        <v/>
      </c>
      <c r="N3419" s="362" t="str">
        <f>IFERROR(IF(LEN(INDEX(PlansAndNotes!$D$6:$D$4005,ROW(B3419)-ROW($C$3)))=0,"",INDEX(PlansAndNotes!$D$6:$D$4005,ROW(B3419)-ROW($C$3))),"")</f>
        <v/>
      </c>
      <c r="O3419" s="165" t="str">
        <f t="shared" si="360"/>
        <v/>
      </c>
      <c r="P3419" s="363" t="str">
        <f>IFERROR(IF(LEN(INDEX(PlansAndNotes!$E$6:$E$4005,ROW(B3419)-ROW($C$3)))=0,"",INDEX(PlansAndNotes!$E$6:$E$4005,ROW(B3419)-ROW($C$3))),"")</f>
        <v/>
      </c>
      <c r="Q3419" s="363" t="str">
        <f>IFERROR(IF(LEN(INDEX(PlansAndNotes!$G$6:$G$4005,ROW(B3419)-ROW($C$3)))=0,"",INDEX(PlansAndNotes!$G$6:$G$4005,ROW(B3419)-ROW($C$3))),"")</f>
        <v/>
      </c>
      <c r="R3419" s="361" t="str">
        <f>IFERROR(IF(LEN(D3419)&gt;0,IF(LEN(INDEX(AdressBook!$C$6:$C$25,MATCH(D3419,AdressBook!$B$6:$B$25,0),1))=0,"",INDEX(AdressBook!$C$6:$C$25,MATCH(D3419,AdressBook!$B$6:$B$25,0),1)),""),"")</f>
        <v/>
      </c>
      <c r="S3419" s="165">
        <f>IF(LEN(C3419)&gt;0,IFERROR(IF(MATCH(C3419,C3420:$C$4004,0)&gt;0,-1,ROW(S3419)-ROW($S$3)),ROW(S3419)-ROW($S$3)),-1)</f>
        <v>-1</v>
      </c>
      <c r="T3419" s="165">
        <f t="shared" si="361"/>
        <v>0</v>
      </c>
      <c r="U3419" s="165" t="str">
        <f t="shared" si="362"/>
        <v/>
      </c>
      <c r="V3419" s="165" t="str">
        <f>IFERROR(IF(OR(C3419="",S3419&lt;0),"",IF(SUBTOTAL(3,C3419:C3419)=0,-1,SUBTOTAL(3,$C$4:C3419))),"")</f>
        <v/>
      </c>
      <c r="W3419" s="156" t="str">
        <f t="array" ref="W3419">IF(LEN(C3419)&gt;0,IFERROR(IF(MATCH(C3419,$C$3:$C3418,0)&gt;0,N3419-INDEX($N$3:N3418,SUMPRODUCT(MAX(ROW($C$3:$C3418)*(C3419=$C$3:$C3418)))-2,1),""),""),"")</f>
        <v/>
      </c>
      <c r="X3419" s="156">
        <f t="shared" ca="1" si="363"/>
        <v>1</v>
      </c>
      <c r="Y3419" s="156">
        <f t="shared" ca="1" si="364"/>
        <v>1</v>
      </c>
    </row>
    <row r="3420" spans="2:25" hidden="1" x14ac:dyDescent="0.25">
      <c r="B3420" s="390" t="str">
        <f>IFERROR(IF(LEN(INDEX(PlansAndNotes!$B$6:$B$2005,ROW(A3420)-ROW($B$3)))=0,"",INDEX(PlansAndNotes!$B$6:$B$2005,ROW(A3420)-ROW($B$3))),"")</f>
        <v/>
      </c>
      <c r="C3420" s="387" t="str">
        <f t="shared" si="365"/>
        <v/>
      </c>
      <c r="D3420" s="361" t="str">
        <f>IFERROR(IF(LEN(C3420)&gt;0,IF(LEN(INDEX(TasksList!$C$6:$C$25,MATCH(C3420,TasksList!$B$6:$B$25,0),1))=0,"",INDEX(TasksList!$C$6:$C$25,MATCH(C3420,TasksList!$B$6:$B$25,0),1)),""),"")</f>
        <v/>
      </c>
      <c r="E3420" s="361" t="str">
        <f>IFERROR(IF(LEN(C3420)&gt;0,IF(LEN(INDEX(TasksList!$F$6:$F$25,MATCH(C3420,TasksList!$B$6:$B$25,0),1))=0,"not set!",INDEX(TasksList!$F$6:$F$25,MATCH(C3420,TasksList!$B$6:$B$25,0),1)),""),"")</f>
        <v/>
      </c>
      <c r="F3420" s="360" t="str">
        <f>IFERROR(IF(LEN(D3420)&gt;0,IF(LEN(INDEX(AdressBook!$D$6:$D$25,MATCH(D3420,AdressBook!$B$6:$B$25,0),1))=0,"",INDEX(AdressBook!$D$6:$D$25,MATCH(D3420,AdressBook!$B$6:$B$25,0),1)),""),"")</f>
        <v/>
      </c>
      <c r="G3420" s="361" t="str">
        <f>IFERROR(IF(LEN(INDEX(PlansAndNotes!$F$6:$F$4005,ROW(B3420)-ROW($C$3)))=0,"",INDEX(PlansAndNotes!$F$6:$F$4005,ROW(B3420)-ROW($C$3))),"")</f>
        <v/>
      </c>
      <c r="H3420" s="361" t="str">
        <f>IFERROR(IF(LEN(C3420)&gt;0,IF(LEN(INDEX(TasksList!$G$6:$G$25,MATCH(C3420,TasksList!$B$6:$B$25,0),1))=0,"",INDEX(TasksList!$G$6:$G$25,MATCH(C3420,TasksList!$B$6:$B$25,0),1)),""),"")</f>
        <v/>
      </c>
      <c r="N3420" s="362" t="str">
        <f>IFERROR(IF(LEN(INDEX(PlansAndNotes!$D$6:$D$4005,ROW(B3420)-ROW($C$3)))=0,"",INDEX(PlansAndNotes!$D$6:$D$4005,ROW(B3420)-ROW($C$3))),"")</f>
        <v/>
      </c>
      <c r="O3420" s="165" t="str">
        <f t="shared" si="360"/>
        <v/>
      </c>
      <c r="P3420" s="363" t="str">
        <f>IFERROR(IF(LEN(INDEX(PlansAndNotes!$E$6:$E$4005,ROW(B3420)-ROW($C$3)))=0,"",INDEX(PlansAndNotes!$E$6:$E$4005,ROW(B3420)-ROW($C$3))),"")</f>
        <v/>
      </c>
      <c r="Q3420" s="363" t="str">
        <f>IFERROR(IF(LEN(INDEX(PlansAndNotes!$G$6:$G$4005,ROW(B3420)-ROW($C$3)))=0,"",INDEX(PlansAndNotes!$G$6:$G$4005,ROW(B3420)-ROW($C$3))),"")</f>
        <v/>
      </c>
      <c r="R3420" s="361" t="str">
        <f>IFERROR(IF(LEN(D3420)&gt;0,IF(LEN(INDEX(AdressBook!$C$6:$C$25,MATCH(D3420,AdressBook!$B$6:$B$25,0),1))=0,"",INDEX(AdressBook!$C$6:$C$25,MATCH(D3420,AdressBook!$B$6:$B$25,0),1)),""),"")</f>
        <v/>
      </c>
      <c r="S3420" s="165">
        <f>IF(LEN(C3420)&gt;0,IFERROR(IF(MATCH(C3420,C3421:$C$4004,0)&gt;0,-1,ROW(S3420)-ROW($S$3)),ROW(S3420)-ROW($S$3)),-1)</f>
        <v>-1</v>
      </c>
      <c r="T3420" s="165">
        <f t="shared" si="361"/>
        <v>0</v>
      </c>
      <c r="U3420" s="165" t="str">
        <f t="shared" si="362"/>
        <v/>
      </c>
      <c r="V3420" s="165" t="str">
        <f>IFERROR(IF(OR(C3420="",S3420&lt;0),"",IF(SUBTOTAL(3,C3420:C3420)=0,-1,SUBTOTAL(3,$C$4:C3420))),"")</f>
        <v/>
      </c>
      <c r="W3420" s="156" t="str">
        <f t="array" ref="W3420">IF(LEN(C3420)&gt;0,IFERROR(IF(MATCH(C3420,$C$3:$C3419,0)&gt;0,N3420-INDEX($N$3:N3419,SUMPRODUCT(MAX(ROW($C$3:$C3419)*(C3420=$C$3:$C3419)))-2,1),""),""),"")</f>
        <v/>
      </c>
      <c r="X3420" s="156">
        <f t="shared" ca="1" si="363"/>
        <v>1</v>
      </c>
      <c r="Y3420" s="156">
        <f t="shared" ca="1" si="364"/>
        <v>1</v>
      </c>
    </row>
    <row r="3421" spans="2:25" hidden="1" x14ac:dyDescent="0.25">
      <c r="B3421" s="390" t="str">
        <f>IFERROR(IF(LEN(INDEX(PlansAndNotes!$B$6:$B$2005,ROW(A3421)-ROW($B$3)))=0,"",INDEX(PlansAndNotes!$B$6:$B$2005,ROW(A3421)-ROW($B$3))),"")</f>
        <v/>
      </c>
      <c r="C3421" s="387" t="str">
        <f t="shared" si="365"/>
        <v/>
      </c>
      <c r="D3421" s="361" t="str">
        <f>IFERROR(IF(LEN(C3421)&gt;0,IF(LEN(INDEX(TasksList!$C$6:$C$25,MATCH(C3421,TasksList!$B$6:$B$25,0),1))=0,"",INDEX(TasksList!$C$6:$C$25,MATCH(C3421,TasksList!$B$6:$B$25,0),1)),""),"")</f>
        <v/>
      </c>
      <c r="E3421" s="361" t="str">
        <f>IFERROR(IF(LEN(C3421)&gt;0,IF(LEN(INDEX(TasksList!$F$6:$F$25,MATCH(C3421,TasksList!$B$6:$B$25,0),1))=0,"not set!",INDEX(TasksList!$F$6:$F$25,MATCH(C3421,TasksList!$B$6:$B$25,0),1)),""),"")</f>
        <v/>
      </c>
      <c r="F3421" s="360" t="str">
        <f>IFERROR(IF(LEN(D3421)&gt;0,IF(LEN(INDEX(AdressBook!$D$6:$D$25,MATCH(D3421,AdressBook!$B$6:$B$25,0),1))=0,"",INDEX(AdressBook!$D$6:$D$25,MATCH(D3421,AdressBook!$B$6:$B$25,0),1)),""),"")</f>
        <v/>
      </c>
      <c r="G3421" s="361" t="str">
        <f>IFERROR(IF(LEN(INDEX(PlansAndNotes!$F$6:$F$4005,ROW(B3421)-ROW($C$3)))=0,"",INDEX(PlansAndNotes!$F$6:$F$4005,ROW(B3421)-ROW($C$3))),"")</f>
        <v/>
      </c>
      <c r="H3421" s="361" t="str">
        <f>IFERROR(IF(LEN(C3421)&gt;0,IF(LEN(INDEX(TasksList!$G$6:$G$25,MATCH(C3421,TasksList!$B$6:$B$25,0),1))=0,"",INDEX(TasksList!$G$6:$G$25,MATCH(C3421,TasksList!$B$6:$B$25,0),1)),""),"")</f>
        <v/>
      </c>
      <c r="N3421" s="362" t="str">
        <f>IFERROR(IF(LEN(INDEX(PlansAndNotes!$D$6:$D$4005,ROW(B3421)-ROW($C$3)))=0,"",INDEX(PlansAndNotes!$D$6:$D$4005,ROW(B3421)-ROW($C$3))),"")</f>
        <v/>
      </c>
      <c r="O3421" s="165" t="str">
        <f t="shared" si="360"/>
        <v/>
      </c>
      <c r="P3421" s="363" t="str">
        <f>IFERROR(IF(LEN(INDEX(PlansAndNotes!$E$6:$E$4005,ROW(B3421)-ROW($C$3)))=0,"",INDEX(PlansAndNotes!$E$6:$E$4005,ROW(B3421)-ROW($C$3))),"")</f>
        <v/>
      </c>
      <c r="Q3421" s="363" t="str">
        <f>IFERROR(IF(LEN(INDEX(PlansAndNotes!$G$6:$G$4005,ROW(B3421)-ROW($C$3)))=0,"",INDEX(PlansAndNotes!$G$6:$G$4005,ROW(B3421)-ROW($C$3))),"")</f>
        <v/>
      </c>
      <c r="R3421" s="361" t="str">
        <f>IFERROR(IF(LEN(D3421)&gt;0,IF(LEN(INDEX(AdressBook!$C$6:$C$25,MATCH(D3421,AdressBook!$B$6:$B$25,0),1))=0,"",INDEX(AdressBook!$C$6:$C$25,MATCH(D3421,AdressBook!$B$6:$B$25,0),1)),""),"")</f>
        <v/>
      </c>
      <c r="S3421" s="165">
        <f>IF(LEN(C3421)&gt;0,IFERROR(IF(MATCH(C3421,C3422:$C$4004,0)&gt;0,-1,ROW(S3421)-ROW($S$3)),ROW(S3421)-ROW($S$3)),-1)</f>
        <v>-1</v>
      </c>
      <c r="T3421" s="165">
        <f t="shared" si="361"/>
        <v>0</v>
      </c>
      <c r="U3421" s="165" t="str">
        <f t="shared" si="362"/>
        <v/>
      </c>
      <c r="V3421" s="165" t="str">
        <f>IFERROR(IF(OR(C3421="",S3421&lt;0),"",IF(SUBTOTAL(3,C3421:C3421)=0,-1,SUBTOTAL(3,$C$4:C3421))),"")</f>
        <v/>
      </c>
      <c r="W3421" s="156" t="str">
        <f t="array" ref="W3421">IF(LEN(C3421)&gt;0,IFERROR(IF(MATCH(C3421,$C$3:$C3420,0)&gt;0,N3421-INDEX($N$3:N3420,SUMPRODUCT(MAX(ROW($C$3:$C3420)*(C3421=$C$3:$C3420)))-2,1),""),""),"")</f>
        <v/>
      </c>
      <c r="X3421" s="156">
        <f t="shared" ca="1" si="363"/>
        <v>1</v>
      </c>
      <c r="Y3421" s="156">
        <f t="shared" ca="1" si="364"/>
        <v>1</v>
      </c>
    </row>
    <row r="3422" spans="2:25" hidden="1" x14ac:dyDescent="0.25">
      <c r="B3422" s="390" t="str">
        <f>IFERROR(IF(LEN(INDEX(PlansAndNotes!$B$6:$B$2005,ROW(A3422)-ROW($B$3)))=0,"",INDEX(PlansAndNotes!$B$6:$B$2005,ROW(A3422)-ROW($B$3))),"")</f>
        <v/>
      </c>
      <c r="C3422" s="387" t="str">
        <f t="shared" si="365"/>
        <v/>
      </c>
      <c r="D3422" s="361" t="str">
        <f>IFERROR(IF(LEN(C3422)&gt;0,IF(LEN(INDEX(TasksList!$C$6:$C$25,MATCH(C3422,TasksList!$B$6:$B$25,0),1))=0,"",INDEX(TasksList!$C$6:$C$25,MATCH(C3422,TasksList!$B$6:$B$25,0),1)),""),"")</f>
        <v/>
      </c>
      <c r="E3422" s="361" t="str">
        <f>IFERROR(IF(LEN(C3422)&gt;0,IF(LEN(INDEX(TasksList!$F$6:$F$25,MATCH(C3422,TasksList!$B$6:$B$25,0),1))=0,"not set!",INDEX(TasksList!$F$6:$F$25,MATCH(C3422,TasksList!$B$6:$B$25,0),1)),""),"")</f>
        <v/>
      </c>
      <c r="F3422" s="360" t="str">
        <f>IFERROR(IF(LEN(D3422)&gt;0,IF(LEN(INDEX(AdressBook!$D$6:$D$25,MATCH(D3422,AdressBook!$B$6:$B$25,0),1))=0,"",INDEX(AdressBook!$D$6:$D$25,MATCH(D3422,AdressBook!$B$6:$B$25,0),1)),""),"")</f>
        <v/>
      </c>
      <c r="G3422" s="361" t="str">
        <f>IFERROR(IF(LEN(INDEX(PlansAndNotes!$F$6:$F$4005,ROW(B3422)-ROW($C$3)))=0,"",INDEX(PlansAndNotes!$F$6:$F$4005,ROW(B3422)-ROW($C$3))),"")</f>
        <v/>
      </c>
      <c r="H3422" s="361" t="str">
        <f>IFERROR(IF(LEN(C3422)&gt;0,IF(LEN(INDEX(TasksList!$G$6:$G$25,MATCH(C3422,TasksList!$B$6:$B$25,0),1))=0,"",INDEX(TasksList!$G$6:$G$25,MATCH(C3422,TasksList!$B$6:$B$25,0),1)),""),"")</f>
        <v/>
      </c>
      <c r="N3422" s="362" t="str">
        <f>IFERROR(IF(LEN(INDEX(PlansAndNotes!$D$6:$D$4005,ROW(B3422)-ROW($C$3)))=0,"",INDEX(PlansAndNotes!$D$6:$D$4005,ROW(B3422)-ROW($C$3))),"")</f>
        <v/>
      </c>
      <c r="O3422" s="165" t="str">
        <f t="shared" si="360"/>
        <v/>
      </c>
      <c r="P3422" s="363" t="str">
        <f>IFERROR(IF(LEN(INDEX(PlansAndNotes!$E$6:$E$4005,ROW(B3422)-ROW($C$3)))=0,"",INDEX(PlansAndNotes!$E$6:$E$4005,ROW(B3422)-ROW($C$3))),"")</f>
        <v/>
      </c>
      <c r="Q3422" s="363" t="str">
        <f>IFERROR(IF(LEN(INDEX(PlansAndNotes!$G$6:$G$4005,ROW(B3422)-ROW($C$3)))=0,"",INDEX(PlansAndNotes!$G$6:$G$4005,ROW(B3422)-ROW($C$3))),"")</f>
        <v/>
      </c>
      <c r="R3422" s="361" t="str">
        <f>IFERROR(IF(LEN(D3422)&gt;0,IF(LEN(INDEX(AdressBook!$C$6:$C$25,MATCH(D3422,AdressBook!$B$6:$B$25,0),1))=0,"",INDEX(AdressBook!$C$6:$C$25,MATCH(D3422,AdressBook!$B$6:$B$25,0),1)),""),"")</f>
        <v/>
      </c>
      <c r="S3422" s="165">
        <f>IF(LEN(C3422)&gt;0,IFERROR(IF(MATCH(C3422,C3423:$C$4004,0)&gt;0,-1,ROW(S3422)-ROW($S$3)),ROW(S3422)-ROW($S$3)),-1)</f>
        <v>-1</v>
      </c>
      <c r="T3422" s="165">
        <f t="shared" si="361"/>
        <v>0</v>
      </c>
      <c r="U3422" s="165" t="str">
        <f t="shared" si="362"/>
        <v/>
      </c>
      <c r="V3422" s="165" t="str">
        <f>IFERROR(IF(OR(C3422="",S3422&lt;0),"",IF(SUBTOTAL(3,C3422:C3422)=0,-1,SUBTOTAL(3,$C$4:C3422))),"")</f>
        <v/>
      </c>
      <c r="W3422" s="156" t="str">
        <f t="array" ref="W3422">IF(LEN(C3422)&gt;0,IFERROR(IF(MATCH(C3422,$C$3:$C3421,0)&gt;0,N3422-INDEX($N$3:N3421,SUMPRODUCT(MAX(ROW($C$3:$C3421)*(C3422=$C$3:$C3421)))-2,1),""),""),"")</f>
        <v/>
      </c>
      <c r="X3422" s="156">
        <f t="shared" ca="1" si="363"/>
        <v>1</v>
      </c>
      <c r="Y3422" s="156">
        <f t="shared" ca="1" si="364"/>
        <v>1</v>
      </c>
    </row>
    <row r="3423" spans="2:25" hidden="1" x14ac:dyDescent="0.25">
      <c r="B3423" s="390" t="str">
        <f>IFERROR(IF(LEN(INDEX(PlansAndNotes!$B$6:$B$2005,ROW(A3423)-ROW($B$3)))=0,"",INDEX(PlansAndNotes!$B$6:$B$2005,ROW(A3423)-ROW($B$3))),"")</f>
        <v/>
      </c>
      <c r="C3423" s="387" t="str">
        <f t="shared" si="365"/>
        <v/>
      </c>
      <c r="D3423" s="361" t="str">
        <f>IFERROR(IF(LEN(C3423)&gt;0,IF(LEN(INDEX(TasksList!$C$6:$C$25,MATCH(C3423,TasksList!$B$6:$B$25,0),1))=0,"",INDEX(TasksList!$C$6:$C$25,MATCH(C3423,TasksList!$B$6:$B$25,0),1)),""),"")</f>
        <v/>
      </c>
      <c r="E3423" s="361" t="str">
        <f>IFERROR(IF(LEN(C3423)&gt;0,IF(LEN(INDEX(TasksList!$F$6:$F$25,MATCH(C3423,TasksList!$B$6:$B$25,0),1))=0,"not set!",INDEX(TasksList!$F$6:$F$25,MATCH(C3423,TasksList!$B$6:$B$25,0),1)),""),"")</f>
        <v/>
      </c>
      <c r="F3423" s="360" t="str">
        <f>IFERROR(IF(LEN(D3423)&gt;0,IF(LEN(INDEX(AdressBook!$D$6:$D$25,MATCH(D3423,AdressBook!$B$6:$B$25,0),1))=0,"",INDEX(AdressBook!$D$6:$D$25,MATCH(D3423,AdressBook!$B$6:$B$25,0),1)),""),"")</f>
        <v/>
      </c>
      <c r="G3423" s="361" t="str">
        <f>IFERROR(IF(LEN(INDEX(PlansAndNotes!$F$6:$F$4005,ROW(B3423)-ROW($C$3)))=0,"",INDEX(PlansAndNotes!$F$6:$F$4005,ROW(B3423)-ROW($C$3))),"")</f>
        <v/>
      </c>
      <c r="H3423" s="361" t="str">
        <f>IFERROR(IF(LEN(C3423)&gt;0,IF(LEN(INDEX(TasksList!$G$6:$G$25,MATCH(C3423,TasksList!$B$6:$B$25,0),1))=0,"",INDEX(TasksList!$G$6:$G$25,MATCH(C3423,TasksList!$B$6:$B$25,0),1)),""),"")</f>
        <v/>
      </c>
      <c r="N3423" s="362" t="str">
        <f>IFERROR(IF(LEN(INDEX(PlansAndNotes!$D$6:$D$4005,ROW(B3423)-ROW($C$3)))=0,"",INDEX(PlansAndNotes!$D$6:$D$4005,ROW(B3423)-ROW($C$3))),"")</f>
        <v/>
      </c>
      <c r="O3423" s="165" t="str">
        <f t="shared" si="360"/>
        <v/>
      </c>
      <c r="P3423" s="363" t="str">
        <f>IFERROR(IF(LEN(INDEX(PlansAndNotes!$E$6:$E$4005,ROW(B3423)-ROW($C$3)))=0,"",INDEX(PlansAndNotes!$E$6:$E$4005,ROW(B3423)-ROW($C$3))),"")</f>
        <v/>
      </c>
      <c r="Q3423" s="363" t="str">
        <f>IFERROR(IF(LEN(INDEX(PlansAndNotes!$G$6:$G$4005,ROW(B3423)-ROW($C$3)))=0,"",INDEX(PlansAndNotes!$G$6:$G$4005,ROW(B3423)-ROW($C$3))),"")</f>
        <v/>
      </c>
      <c r="R3423" s="361" t="str">
        <f>IFERROR(IF(LEN(D3423)&gt;0,IF(LEN(INDEX(AdressBook!$C$6:$C$25,MATCH(D3423,AdressBook!$B$6:$B$25,0),1))=0,"",INDEX(AdressBook!$C$6:$C$25,MATCH(D3423,AdressBook!$B$6:$B$25,0),1)),""),"")</f>
        <v/>
      </c>
      <c r="S3423" s="165">
        <f>IF(LEN(C3423)&gt;0,IFERROR(IF(MATCH(C3423,C3424:$C$4004,0)&gt;0,-1,ROW(S3423)-ROW($S$3)),ROW(S3423)-ROW($S$3)),-1)</f>
        <v>-1</v>
      </c>
      <c r="T3423" s="165">
        <f t="shared" si="361"/>
        <v>0</v>
      </c>
      <c r="U3423" s="165" t="str">
        <f t="shared" si="362"/>
        <v/>
      </c>
      <c r="V3423" s="165" t="str">
        <f>IFERROR(IF(OR(C3423="",S3423&lt;0),"",IF(SUBTOTAL(3,C3423:C3423)=0,-1,SUBTOTAL(3,$C$4:C3423))),"")</f>
        <v/>
      </c>
      <c r="W3423" s="156" t="str">
        <f t="array" ref="W3423">IF(LEN(C3423)&gt;0,IFERROR(IF(MATCH(C3423,$C$3:$C3422,0)&gt;0,N3423-INDEX($N$3:N3422,SUMPRODUCT(MAX(ROW($C$3:$C3422)*(C3423=$C$3:$C3422)))-2,1),""),""),"")</f>
        <v/>
      </c>
      <c r="X3423" s="156">
        <f t="shared" ca="1" si="363"/>
        <v>1</v>
      </c>
      <c r="Y3423" s="156">
        <f t="shared" ca="1" si="364"/>
        <v>1</v>
      </c>
    </row>
    <row r="3424" spans="2:25" hidden="1" x14ac:dyDescent="0.25">
      <c r="B3424" s="390" t="str">
        <f>IFERROR(IF(LEN(INDEX(PlansAndNotes!$B$6:$B$2005,ROW(A3424)-ROW($B$3)))=0,"",INDEX(PlansAndNotes!$B$6:$B$2005,ROW(A3424)-ROW($B$3))),"")</f>
        <v/>
      </c>
      <c r="C3424" s="387" t="str">
        <f t="shared" si="365"/>
        <v/>
      </c>
      <c r="D3424" s="361" t="str">
        <f>IFERROR(IF(LEN(C3424)&gt;0,IF(LEN(INDEX(TasksList!$C$6:$C$25,MATCH(C3424,TasksList!$B$6:$B$25,0),1))=0,"",INDEX(TasksList!$C$6:$C$25,MATCH(C3424,TasksList!$B$6:$B$25,0),1)),""),"")</f>
        <v/>
      </c>
      <c r="E3424" s="361" t="str">
        <f>IFERROR(IF(LEN(C3424)&gt;0,IF(LEN(INDEX(TasksList!$F$6:$F$25,MATCH(C3424,TasksList!$B$6:$B$25,0),1))=0,"not set!",INDEX(TasksList!$F$6:$F$25,MATCH(C3424,TasksList!$B$6:$B$25,0),1)),""),"")</f>
        <v/>
      </c>
      <c r="F3424" s="360" t="str">
        <f>IFERROR(IF(LEN(D3424)&gt;0,IF(LEN(INDEX(AdressBook!$D$6:$D$25,MATCH(D3424,AdressBook!$B$6:$B$25,0),1))=0,"",INDEX(AdressBook!$D$6:$D$25,MATCH(D3424,AdressBook!$B$6:$B$25,0),1)),""),"")</f>
        <v/>
      </c>
      <c r="G3424" s="361" t="str">
        <f>IFERROR(IF(LEN(INDEX(PlansAndNotes!$F$6:$F$4005,ROW(B3424)-ROW($C$3)))=0,"",INDEX(PlansAndNotes!$F$6:$F$4005,ROW(B3424)-ROW($C$3))),"")</f>
        <v/>
      </c>
      <c r="H3424" s="361" t="str">
        <f>IFERROR(IF(LEN(C3424)&gt;0,IF(LEN(INDEX(TasksList!$G$6:$G$25,MATCH(C3424,TasksList!$B$6:$B$25,0),1))=0,"",INDEX(TasksList!$G$6:$G$25,MATCH(C3424,TasksList!$B$6:$B$25,0),1)),""),"")</f>
        <v/>
      </c>
      <c r="N3424" s="362" t="str">
        <f>IFERROR(IF(LEN(INDEX(PlansAndNotes!$D$6:$D$4005,ROW(B3424)-ROW($C$3)))=0,"",INDEX(PlansAndNotes!$D$6:$D$4005,ROW(B3424)-ROW($C$3))),"")</f>
        <v/>
      </c>
      <c r="O3424" s="165" t="str">
        <f t="shared" si="360"/>
        <v/>
      </c>
      <c r="P3424" s="363" t="str">
        <f>IFERROR(IF(LEN(INDEX(PlansAndNotes!$E$6:$E$4005,ROW(B3424)-ROW($C$3)))=0,"",INDEX(PlansAndNotes!$E$6:$E$4005,ROW(B3424)-ROW($C$3))),"")</f>
        <v/>
      </c>
      <c r="Q3424" s="363" t="str">
        <f>IFERROR(IF(LEN(INDEX(PlansAndNotes!$G$6:$G$4005,ROW(B3424)-ROW($C$3)))=0,"",INDEX(PlansAndNotes!$G$6:$G$4005,ROW(B3424)-ROW($C$3))),"")</f>
        <v/>
      </c>
      <c r="R3424" s="361" t="str">
        <f>IFERROR(IF(LEN(D3424)&gt;0,IF(LEN(INDEX(AdressBook!$C$6:$C$25,MATCH(D3424,AdressBook!$B$6:$B$25,0),1))=0,"",INDEX(AdressBook!$C$6:$C$25,MATCH(D3424,AdressBook!$B$6:$B$25,0),1)),""),"")</f>
        <v/>
      </c>
      <c r="S3424" s="165">
        <f>IF(LEN(C3424)&gt;0,IFERROR(IF(MATCH(C3424,C3425:$C$4004,0)&gt;0,-1,ROW(S3424)-ROW($S$3)),ROW(S3424)-ROW($S$3)),-1)</f>
        <v>-1</v>
      </c>
      <c r="T3424" s="165">
        <f t="shared" si="361"/>
        <v>0</v>
      </c>
      <c r="U3424" s="165" t="str">
        <f t="shared" si="362"/>
        <v/>
      </c>
      <c r="V3424" s="165" t="str">
        <f>IFERROR(IF(OR(C3424="",S3424&lt;0),"",IF(SUBTOTAL(3,C3424:C3424)=0,-1,SUBTOTAL(3,$C$4:C3424))),"")</f>
        <v/>
      </c>
      <c r="W3424" s="156" t="str">
        <f t="array" ref="W3424">IF(LEN(C3424)&gt;0,IFERROR(IF(MATCH(C3424,$C$3:$C3423,0)&gt;0,N3424-INDEX($N$3:N3423,SUMPRODUCT(MAX(ROW($C$3:$C3423)*(C3424=$C$3:$C3423)))-2,1),""),""),"")</f>
        <v/>
      </c>
      <c r="X3424" s="156">
        <f t="shared" ca="1" si="363"/>
        <v>1</v>
      </c>
      <c r="Y3424" s="156">
        <f t="shared" ca="1" si="364"/>
        <v>1</v>
      </c>
    </row>
    <row r="3425" spans="2:25" hidden="1" x14ac:dyDescent="0.25">
      <c r="B3425" s="390" t="str">
        <f>IFERROR(IF(LEN(INDEX(PlansAndNotes!$B$6:$B$2005,ROW(A3425)-ROW($B$3)))=0,"",INDEX(PlansAndNotes!$B$6:$B$2005,ROW(A3425)-ROW($B$3))),"")</f>
        <v/>
      </c>
      <c r="C3425" s="387" t="str">
        <f t="shared" si="365"/>
        <v/>
      </c>
      <c r="D3425" s="361" t="str">
        <f>IFERROR(IF(LEN(C3425)&gt;0,IF(LEN(INDEX(TasksList!$C$6:$C$25,MATCH(C3425,TasksList!$B$6:$B$25,0),1))=0,"",INDEX(TasksList!$C$6:$C$25,MATCH(C3425,TasksList!$B$6:$B$25,0),1)),""),"")</f>
        <v/>
      </c>
      <c r="E3425" s="361" t="str">
        <f>IFERROR(IF(LEN(C3425)&gt;0,IF(LEN(INDEX(TasksList!$F$6:$F$25,MATCH(C3425,TasksList!$B$6:$B$25,0),1))=0,"not set!",INDEX(TasksList!$F$6:$F$25,MATCH(C3425,TasksList!$B$6:$B$25,0),1)),""),"")</f>
        <v/>
      </c>
      <c r="F3425" s="360" t="str">
        <f>IFERROR(IF(LEN(D3425)&gt;0,IF(LEN(INDEX(AdressBook!$D$6:$D$25,MATCH(D3425,AdressBook!$B$6:$B$25,0),1))=0,"",INDEX(AdressBook!$D$6:$D$25,MATCH(D3425,AdressBook!$B$6:$B$25,0),1)),""),"")</f>
        <v/>
      </c>
      <c r="G3425" s="361" t="str">
        <f>IFERROR(IF(LEN(INDEX(PlansAndNotes!$F$6:$F$4005,ROW(B3425)-ROW($C$3)))=0,"",INDEX(PlansAndNotes!$F$6:$F$4005,ROW(B3425)-ROW($C$3))),"")</f>
        <v/>
      </c>
      <c r="H3425" s="361" t="str">
        <f>IFERROR(IF(LEN(C3425)&gt;0,IF(LEN(INDEX(TasksList!$G$6:$G$25,MATCH(C3425,TasksList!$B$6:$B$25,0),1))=0,"",INDEX(TasksList!$G$6:$G$25,MATCH(C3425,TasksList!$B$6:$B$25,0),1)),""),"")</f>
        <v/>
      </c>
      <c r="N3425" s="362" t="str">
        <f>IFERROR(IF(LEN(INDEX(PlansAndNotes!$D$6:$D$4005,ROW(B3425)-ROW($C$3)))=0,"",INDEX(PlansAndNotes!$D$6:$D$4005,ROW(B3425)-ROW($C$3))),"")</f>
        <v/>
      </c>
      <c r="O3425" s="165" t="str">
        <f t="shared" si="360"/>
        <v/>
      </c>
      <c r="P3425" s="363" t="str">
        <f>IFERROR(IF(LEN(INDEX(PlansAndNotes!$E$6:$E$4005,ROW(B3425)-ROW($C$3)))=0,"",INDEX(PlansAndNotes!$E$6:$E$4005,ROW(B3425)-ROW($C$3))),"")</f>
        <v/>
      </c>
      <c r="Q3425" s="363" t="str">
        <f>IFERROR(IF(LEN(INDEX(PlansAndNotes!$G$6:$G$4005,ROW(B3425)-ROW($C$3)))=0,"",INDEX(PlansAndNotes!$G$6:$G$4005,ROW(B3425)-ROW($C$3))),"")</f>
        <v/>
      </c>
      <c r="R3425" s="361" t="str">
        <f>IFERROR(IF(LEN(D3425)&gt;0,IF(LEN(INDEX(AdressBook!$C$6:$C$25,MATCH(D3425,AdressBook!$B$6:$B$25,0),1))=0,"",INDEX(AdressBook!$C$6:$C$25,MATCH(D3425,AdressBook!$B$6:$B$25,0),1)),""),"")</f>
        <v/>
      </c>
      <c r="S3425" s="165">
        <f>IF(LEN(C3425)&gt;0,IFERROR(IF(MATCH(C3425,C3426:$C$4004,0)&gt;0,-1,ROW(S3425)-ROW($S$3)),ROW(S3425)-ROW($S$3)),-1)</f>
        <v>-1</v>
      </c>
      <c r="T3425" s="165">
        <f t="shared" si="361"/>
        <v>0</v>
      </c>
      <c r="U3425" s="165" t="str">
        <f t="shared" si="362"/>
        <v/>
      </c>
      <c r="V3425" s="165" t="str">
        <f>IFERROR(IF(OR(C3425="",S3425&lt;0),"",IF(SUBTOTAL(3,C3425:C3425)=0,-1,SUBTOTAL(3,$C$4:C3425))),"")</f>
        <v/>
      </c>
      <c r="W3425" s="156" t="str">
        <f t="array" ref="W3425">IF(LEN(C3425)&gt;0,IFERROR(IF(MATCH(C3425,$C$3:$C3424,0)&gt;0,N3425-INDEX($N$3:N3424,SUMPRODUCT(MAX(ROW($C$3:$C3424)*(C3425=$C$3:$C3424)))-2,1),""),""),"")</f>
        <v/>
      </c>
      <c r="X3425" s="156">
        <f t="shared" ca="1" si="363"/>
        <v>1</v>
      </c>
      <c r="Y3425" s="156">
        <f t="shared" ca="1" si="364"/>
        <v>1</v>
      </c>
    </row>
    <row r="3426" spans="2:25" hidden="1" x14ac:dyDescent="0.25">
      <c r="B3426" s="390" t="str">
        <f>IFERROR(IF(LEN(INDEX(PlansAndNotes!$B$6:$B$2005,ROW(A3426)-ROW($B$3)))=0,"",INDEX(PlansAndNotes!$B$6:$B$2005,ROW(A3426)-ROW($B$3))),"")</f>
        <v/>
      </c>
      <c r="C3426" s="387" t="str">
        <f t="shared" si="365"/>
        <v/>
      </c>
      <c r="D3426" s="361" t="str">
        <f>IFERROR(IF(LEN(C3426)&gt;0,IF(LEN(INDEX(TasksList!$C$6:$C$25,MATCH(C3426,TasksList!$B$6:$B$25,0),1))=0,"",INDEX(TasksList!$C$6:$C$25,MATCH(C3426,TasksList!$B$6:$B$25,0),1)),""),"")</f>
        <v/>
      </c>
      <c r="E3426" s="361" t="str">
        <f>IFERROR(IF(LEN(C3426)&gt;0,IF(LEN(INDEX(TasksList!$F$6:$F$25,MATCH(C3426,TasksList!$B$6:$B$25,0),1))=0,"not set!",INDEX(TasksList!$F$6:$F$25,MATCH(C3426,TasksList!$B$6:$B$25,0),1)),""),"")</f>
        <v/>
      </c>
      <c r="F3426" s="360" t="str">
        <f>IFERROR(IF(LEN(D3426)&gt;0,IF(LEN(INDEX(AdressBook!$D$6:$D$25,MATCH(D3426,AdressBook!$B$6:$B$25,0),1))=0,"",INDEX(AdressBook!$D$6:$D$25,MATCH(D3426,AdressBook!$B$6:$B$25,0),1)),""),"")</f>
        <v/>
      </c>
      <c r="G3426" s="361" t="str">
        <f>IFERROR(IF(LEN(INDEX(PlansAndNotes!$F$6:$F$4005,ROW(B3426)-ROW($C$3)))=0,"",INDEX(PlansAndNotes!$F$6:$F$4005,ROW(B3426)-ROW($C$3))),"")</f>
        <v/>
      </c>
      <c r="H3426" s="361" t="str">
        <f>IFERROR(IF(LEN(C3426)&gt;0,IF(LEN(INDEX(TasksList!$G$6:$G$25,MATCH(C3426,TasksList!$B$6:$B$25,0),1))=0,"",INDEX(TasksList!$G$6:$G$25,MATCH(C3426,TasksList!$B$6:$B$25,0),1)),""),"")</f>
        <v/>
      </c>
      <c r="N3426" s="362" t="str">
        <f>IFERROR(IF(LEN(INDEX(PlansAndNotes!$D$6:$D$4005,ROW(B3426)-ROW($C$3)))=0,"",INDEX(PlansAndNotes!$D$6:$D$4005,ROW(B3426)-ROW($C$3))),"")</f>
        <v/>
      </c>
      <c r="O3426" s="165" t="str">
        <f t="shared" si="360"/>
        <v/>
      </c>
      <c r="P3426" s="363" t="str">
        <f>IFERROR(IF(LEN(INDEX(PlansAndNotes!$E$6:$E$4005,ROW(B3426)-ROW($C$3)))=0,"",INDEX(PlansAndNotes!$E$6:$E$4005,ROW(B3426)-ROW($C$3))),"")</f>
        <v/>
      </c>
      <c r="Q3426" s="363" t="str">
        <f>IFERROR(IF(LEN(INDEX(PlansAndNotes!$G$6:$G$4005,ROW(B3426)-ROW($C$3)))=0,"",INDEX(PlansAndNotes!$G$6:$G$4005,ROW(B3426)-ROW($C$3))),"")</f>
        <v/>
      </c>
      <c r="R3426" s="361" t="str">
        <f>IFERROR(IF(LEN(D3426)&gt;0,IF(LEN(INDEX(AdressBook!$C$6:$C$25,MATCH(D3426,AdressBook!$B$6:$B$25,0),1))=0,"",INDEX(AdressBook!$C$6:$C$25,MATCH(D3426,AdressBook!$B$6:$B$25,0),1)),""),"")</f>
        <v/>
      </c>
      <c r="S3426" s="165">
        <f>IF(LEN(C3426)&gt;0,IFERROR(IF(MATCH(C3426,C3427:$C$4004,0)&gt;0,-1,ROW(S3426)-ROW($S$3)),ROW(S3426)-ROW($S$3)),-1)</f>
        <v>-1</v>
      </c>
      <c r="T3426" s="165">
        <f t="shared" si="361"/>
        <v>0</v>
      </c>
      <c r="U3426" s="165" t="str">
        <f t="shared" si="362"/>
        <v/>
      </c>
      <c r="V3426" s="165" t="str">
        <f>IFERROR(IF(OR(C3426="",S3426&lt;0),"",IF(SUBTOTAL(3,C3426:C3426)=0,-1,SUBTOTAL(3,$C$4:C3426))),"")</f>
        <v/>
      </c>
      <c r="W3426" s="156" t="str">
        <f t="array" ref="W3426">IF(LEN(C3426)&gt;0,IFERROR(IF(MATCH(C3426,$C$3:$C3425,0)&gt;0,N3426-INDEX($N$3:N3425,SUMPRODUCT(MAX(ROW($C$3:$C3425)*(C3426=$C$3:$C3425)))-2,1),""),""),"")</f>
        <v/>
      </c>
      <c r="X3426" s="156">
        <f t="shared" ca="1" si="363"/>
        <v>1</v>
      </c>
      <c r="Y3426" s="156">
        <f t="shared" ca="1" si="364"/>
        <v>1</v>
      </c>
    </row>
    <row r="3427" spans="2:25" hidden="1" x14ac:dyDescent="0.25">
      <c r="B3427" s="390" t="str">
        <f>IFERROR(IF(LEN(INDEX(PlansAndNotes!$B$6:$B$2005,ROW(A3427)-ROW($B$3)))=0,"",INDEX(PlansAndNotes!$B$6:$B$2005,ROW(A3427)-ROW($B$3))),"")</f>
        <v/>
      </c>
      <c r="C3427" s="387" t="str">
        <f t="shared" si="365"/>
        <v/>
      </c>
      <c r="D3427" s="361" t="str">
        <f>IFERROR(IF(LEN(C3427)&gt;0,IF(LEN(INDEX(TasksList!$C$6:$C$25,MATCH(C3427,TasksList!$B$6:$B$25,0),1))=0,"",INDEX(TasksList!$C$6:$C$25,MATCH(C3427,TasksList!$B$6:$B$25,0),1)),""),"")</f>
        <v/>
      </c>
      <c r="E3427" s="361" t="str">
        <f>IFERROR(IF(LEN(C3427)&gt;0,IF(LEN(INDEX(TasksList!$F$6:$F$25,MATCH(C3427,TasksList!$B$6:$B$25,0),1))=0,"not set!",INDEX(TasksList!$F$6:$F$25,MATCH(C3427,TasksList!$B$6:$B$25,0),1)),""),"")</f>
        <v/>
      </c>
      <c r="F3427" s="360" t="str">
        <f>IFERROR(IF(LEN(D3427)&gt;0,IF(LEN(INDEX(AdressBook!$D$6:$D$25,MATCH(D3427,AdressBook!$B$6:$B$25,0),1))=0,"",INDEX(AdressBook!$D$6:$D$25,MATCH(D3427,AdressBook!$B$6:$B$25,0),1)),""),"")</f>
        <v/>
      </c>
      <c r="G3427" s="361" t="str">
        <f>IFERROR(IF(LEN(INDEX(PlansAndNotes!$F$6:$F$4005,ROW(B3427)-ROW($C$3)))=0,"",INDEX(PlansAndNotes!$F$6:$F$4005,ROW(B3427)-ROW($C$3))),"")</f>
        <v/>
      </c>
      <c r="H3427" s="361" t="str">
        <f>IFERROR(IF(LEN(C3427)&gt;0,IF(LEN(INDEX(TasksList!$G$6:$G$25,MATCH(C3427,TasksList!$B$6:$B$25,0),1))=0,"",INDEX(TasksList!$G$6:$G$25,MATCH(C3427,TasksList!$B$6:$B$25,0),1)),""),"")</f>
        <v/>
      </c>
      <c r="N3427" s="362" t="str">
        <f>IFERROR(IF(LEN(INDEX(PlansAndNotes!$D$6:$D$4005,ROW(B3427)-ROW($C$3)))=0,"",INDEX(PlansAndNotes!$D$6:$D$4005,ROW(B3427)-ROW($C$3))),"")</f>
        <v/>
      </c>
      <c r="O3427" s="165" t="str">
        <f t="shared" si="360"/>
        <v/>
      </c>
      <c r="P3427" s="363" t="str">
        <f>IFERROR(IF(LEN(INDEX(PlansAndNotes!$E$6:$E$4005,ROW(B3427)-ROW($C$3)))=0,"",INDEX(PlansAndNotes!$E$6:$E$4005,ROW(B3427)-ROW($C$3))),"")</f>
        <v/>
      </c>
      <c r="Q3427" s="363" t="str">
        <f>IFERROR(IF(LEN(INDEX(PlansAndNotes!$G$6:$G$4005,ROW(B3427)-ROW($C$3)))=0,"",INDEX(PlansAndNotes!$G$6:$G$4005,ROW(B3427)-ROW($C$3))),"")</f>
        <v/>
      </c>
      <c r="R3427" s="361" t="str">
        <f>IFERROR(IF(LEN(D3427)&gt;0,IF(LEN(INDEX(AdressBook!$C$6:$C$25,MATCH(D3427,AdressBook!$B$6:$B$25,0),1))=0,"",INDEX(AdressBook!$C$6:$C$25,MATCH(D3427,AdressBook!$B$6:$B$25,0),1)),""),"")</f>
        <v/>
      </c>
      <c r="S3427" s="165">
        <f>IF(LEN(C3427)&gt;0,IFERROR(IF(MATCH(C3427,C3428:$C$4004,0)&gt;0,-1,ROW(S3427)-ROW($S$3)),ROW(S3427)-ROW($S$3)),-1)</f>
        <v>-1</v>
      </c>
      <c r="T3427" s="165">
        <f t="shared" si="361"/>
        <v>0</v>
      </c>
      <c r="U3427" s="165" t="str">
        <f t="shared" si="362"/>
        <v/>
      </c>
      <c r="V3427" s="165" t="str">
        <f>IFERROR(IF(OR(C3427="",S3427&lt;0),"",IF(SUBTOTAL(3,C3427:C3427)=0,-1,SUBTOTAL(3,$C$4:C3427))),"")</f>
        <v/>
      </c>
      <c r="W3427" s="156" t="str">
        <f t="array" ref="W3427">IF(LEN(C3427)&gt;0,IFERROR(IF(MATCH(C3427,$C$3:$C3426,0)&gt;0,N3427-INDEX($N$3:N3426,SUMPRODUCT(MAX(ROW($C$3:$C3426)*(C3427=$C$3:$C3426)))-2,1),""),""),"")</f>
        <v/>
      </c>
      <c r="X3427" s="156">
        <f t="shared" ca="1" si="363"/>
        <v>1</v>
      </c>
      <c r="Y3427" s="156">
        <f t="shared" ca="1" si="364"/>
        <v>1</v>
      </c>
    </row>
    <row r="3428" spans="2:25" hidden="1" x14ac:dyDescent="0.25">
      <c r="B3428" s="390" t="str">
        <f>IFERROR(IF(LEN(INDEX(PlansAndNotes!$B$6:$B$2005,ROW(A3428)-ROW($B$3)))=0,"",INDEX(PlansAndNotes!$B$6:$B$2005,ROW(A3428)-ROW($B$3))),"")</f>
        <v/>
      </c>
      <c r="C3428" s="387" t="str">
        <f t="shared" si="365"/>
        <v/>
      </c>
      <c r="D3428" s="361" t="str">
        <f>IFERROR(IF(LEN(C3428)&gt;0,IF(LEN(INDEX(TasksList!$C$6:$C$25,MATCH(C3428,TasksList!$B$6:$B$25,0),1))=0,"",INDEX(TasksList!$C$6:$C$25,MATCH(C3428,TasksList!$B$6:$B$25,0),1)),""),"")</f>
        <v/>
      </c>
      <c r="E3428" s="361" t="str">
        <f>IFERROR(IF(LEN(C3428)&gt;0,IF(LEN(INDEX(TasksList!$F$6:$F$25,MATCH(C3428,TasksList!$B$6:$B$25,0),1))=0,"not set!",INDEX(TasksList!$F$6:$F$25,MATCH(C3428,TasksList!$B$6:$B$25,0),1)),""),"")</f>
        <v/>
      </c>
      <c r="F3428" s="360" t="str">
        <f>IFERROR(IF(LEN(D3428)&gt;0,IF(LEN(INDEX(AdressBook!$D$6:$D$25,MATCH(D3428,AdressBook!$B$6:$B$25,0),1))=0,"",INDEX(AdressBook!$D$6:$D$25,MATCH(D3428,AdressBook!$B$6:$B$25,0),1)),""),"")</f>
        <v/>
      </c>
      <c r="G3428" s="361" t="str">
        <f>IFERROR(IF(LEN(INDEX(PlansAndNotes!$F$6:$F$4005,ROW(B3428)-ROW($C$3)))=0,"",INDEX(PlansAndNotes!$F$6:$F$4005,ROW(B3428)-ROW($C$3))),"")</f>
        <v/>
      </c>
      <c r="H3428" s="361" t="str">
        <f>IFERROR(IF(LEN(C3428)&gt;0,IF(LEN(INDEX(TasksList!$G$6:$G$25,MATCH(C3428,TasksList!$B$6:$B$25,0),1))=0,"",INDEX(TasksList!$G$6:$G$25,MATCH(C3428,TasksList!$B$6:$B$25,0),1)),""),"")</f>
        <v/>
      </c>
      <c r="N3428" s="362" t="str">
        <f>IFERROR(IF(LEN(INDEX(PlansAndNotes!$D$6:$D$4005,ROW(B3428)-ROW($C$3)))=0,"",INDEX(PlansAndNotes!$D$6:$D$4005,ROW(B3428)-ROW($C$3))),"")</f>
        <v/>
      </c>
      <c r="O3428" s="165" t="str">
        <f t="shared" si="360"/>
        <v/>
      </c>
      <c r="P3428" s="363" t="str">
        <f>IFERROR(IF(LEN(INDEX(PlansAndNotes!$E$6:$E$4005,ROW(B3428)-ROW($C$3)))=0,"",INDEX(PlansAndNotes!$E$6:$E$4005,ROW(B3428)-ROW($C$3))),"")</f>
        <v/>
      </c>
      <c r="Q3428" s="363" t="str">
        <f>IFERROR(IF(LEN(INDEX(PlansAndNotes!$G$6:$G$4005,ROW(B3428)-ROW($C$3)))=0,"",INDEX(PlansAndNotes!$G$6:$G$4005,ROW(B3428)-ROW($C$3))),"")</f>
        <v/>
      </c>
      <c r="R3428" s="361" t="str">
        <f>IFERROR(IF(LEN(D3428)&gt;0,IF(LEN(INDEX(AdressBook!$C$6:$C$25,MATCH(D3428,AdressBook!$B$6:$B$25,0),1))=0,"",INDEX(AdressBook!$C$6:$C$25,MATCH(D3428,AdressBook!$B$6:$B$25,0),1)),""),"")</f>
        <v/>
      </c>
      <c r="S3428" s="165">
        <f>IF(LEN(C3428)&gt;0,IFERROR(IF(MATCH(C3428,C3429:$C$4004,0)&gt;0,-1,ROW(S3428)-ROW($S$3)),ROW(S3428)-ROW($S$3)),-1)</f>
        <v>-1</v>
      </c>
      <c r="T3428" s="165">
        <f t="shared" si="361"/>
        <v>0</v>
      </c>
      <c r="U3428" s="165" t="str">
        <f t="shared" si="362"/>
        <v/>
      </c>
      <c r="V3428" s="165" t="str">
        <f>IFERROR(IF(OR(C3428="",S3428&lt;0),"",IF(SUBTOTAL(3,C3428:C3428)=0,-1,SUBTOTAL(3,$C$4:C3428))),"")</f>
        <v/>
      </c>
      <c r="W3428" s="156" t="str">
        <f t="array" ref="W3428">IF(LEN(C3428)&gt;0,IFERROR(IF(MATCH(C3428,$C$3:$C3427,0)&gt;0,N3428-INDEX($N$3:N3427,SUMPRODUCT(MAX(ROW($C$3:$C3427)*(C3428=$C$3:$C3427)))-2,1),""),""),"")</f>
        <v/>
      </c>
      <c r="X3428" s="156">
        <f t="shared" ca="1" si="363"/>
        <v>1</v>
      </c>
      <c r="Y3428" s="156">
        <f t="shared" ca="1" si="364"/>
        <v>1</v>
      </c>
    </row>
    <row r="3429" spans="2:25" hidden="1" x14ac:dyDescent="0.25">
      <c r="B3429" s="390" t="str">
        <f>IFERROR(IF(LEN(INDEX(PlansAndNotes!$B$6:$B$2005,ROW(A3429)-ROW($B$3)))=0,"",INDEX(PlansAndNotes!$B$6:$B$2005,ROW(A3429)-ROW($B$3))),"")</f>
        <v/>
      </c>
      <c r="C3429" s="387" t="str">
        <f t="shared" si="365"/>
        <v/>
      </c>
      <c r="D3429" s="361" t="str">
        <f>IFERROR(IF(LEN(C3429)&gt;0,IF(LEN(INDEX(TasksList!$C$6:$C$25,MATCH(C3429,TasksList!$B$6:$B$25,0),1))=0,"",INDEX(TasksList!$C$6:$C$25,MATCH(C3429,TasksList!$B$6:$B$25,0),1)),""),"")</f>
        <v/>
      </c>
      <c r="E3429" s="361" t="str">
        <f>IFERROR(IF(LEN(C3429)&gt;0,IF(LEN(INDEX(TasksList!$F$6:$F$25,MATCH(C3429,TasksList!$B$6:$B$25,0),1))=0,"not set!",INDEX(TasksList!$F$6:$F$25,MATCH(C3429,TasksList!$B$6:$B$25,0),1)),""),"")</f>
        <v/>
      </c>
      <c r="F3429" s="360" t="str">
        <f>IFERROR(IF(LEN(D3429)&gt;0,IF(LEN(INDEX(AdressBook!$D$6:$D$25,MATCH(D3429,AdressBook!$B$6:$B$25,0),1))=0,"",INDEX(AdressBook!$D$6:$D$25,MATCH(D3429,AdressBook!$B$6:$B$25,0),1)),""),"")</f>
        <v/>
      </c>
      <c r="G3429" s="361" t="str">
        <f>IFERROR(IF(LEN(INDEX(PlansAndNotes!$F$6:$F$4005,ROW(B3429)-ROW($C$3)))=0,"",INDEX(PlansAndNotes!$F$6:$F$4005,ROW(B3429)-ROW($C$3))),"")</f>
        <v/>
      </c>
      <c r="H3429" s="361" t="str">
        <f>IFERROR(IF(LEN(C3429)&gt;0,IF(LEN(INDEX(TasksList!$G$6:$G$25,MATCH(C3429,TasksList!$B$6:$B$25,0),1))=0,"",INDEX(TasksList!$G$6:$G$25,MATCH(C3429,TasksList!$B$6:$B$25,0),1)),""),"")</f>
        <v/>
      </c>
      <c r="N3429" s="362" t="str">
        <f>IFERROR(IF(LEN(INDEX(PlansAndNotes!$D$6:$D$4005,ROW(B3429)-ROW($C$3)))=0,"",INDEX(PlansAndNotes!$D$6:$D$4005,ROW(B3429)-ROW($C$3))),"")</f>
        <v/>
      </c>
      <c r="O3429" s="165" t="str">
        <f t="shared" si="360"/>
        <v/>
      </c>
      <c r="P3429" s="363" t="str">
        <f>IFERROR(IF(LEN(INDEX(PlansAndNotes!$E$6:$E$4005,ROW(B3429)-ROW($C$3)))=0,"",INDEX(PlansAndNotes!$E$6:$E$4005,ROW(B3429)-ROW($C$3))),"")</f>
        <v/>
      </c>
      <c r="Q3429" s="363" t="str">
        <f>IFERROR(IF(LEN(INDEX(PlansAndNotes!$G$6:$G$4005,ROW(B3429)-ROW($C$3)))=0,"",INDEX(PlansAndNotes!$G$6:$G$4005,ROW(B3429)-ROW($C$3))),"")</f>
        <v/>
      </c>
      <c r="R3429" s="361" t="str">
        <f>IFERROR(IF(LEN(D3429)&gt;0,IF(LEN(INDEX(AdressBook!$C$6:$C$25,MATCH(D3429,AdressBook!$B$6:$B$25,0),1))=0,"",INDEX(AdressBook!$C$6:$C$25,MATCH(D3429,AdressBook!$B$6:$B$25,0),1)),""),"")</f>
        <v/>
      </c>
      <c r="S3429" s="165">
        <f>IF(LEN(C3429)&gt;0,IFERROR(IF(MATCH(C3429,C3430:$C$4004,0)&gt;0,-1,ROW(S3429)-ROW($S$3)),ROW(S3429)-ROW($S$3)),-1)</f>
        <v>-1</v>
      </c>
      <c r="T3429" s="165">
        <f t="shared" si="361"/>
        <v>0</v>
      </c>
      <c r="U3429" s="165" t="str">
        <f t="shared" si="362"/>
        <v/>
      </c>
      <c r="V3429" s="165" t="str">
        <f>IFERROR(IF(OR(C3429="",S3429&lt;0),"",IF(SUBTOTAL(3,C3429:C3429)=0,-1,SUBTOTAL(3,$C$4:C3429))),"")</f>
        <v/>
      </c>
      <c r="W3429" s="156" t="str">
        <f t="array" ref="W3429">IF(LEN(C3429)&gt;0,IFERROR(IF(MATCH(C3429,$C$3:$C3428,0)&gt;0,N3429-INDEX($N$3:N3428,SUMPRODUCT(MAX(ROW($C$3:$C3428)*(C3429=$C$3:$C3428)))-2,1),""),""),"")</f>
        <v/>
      </c>
      <c r="X3429" s="156">
        <f t="shared" ca="1" si="363"/>
        <v>1</v>
      </c>
      <c r="Y3429" s="156">
        <f t="shared" ca="1" si="364"/>
        <v>1</v>
      </c>
    </row>
    <row r="3430" spans="2:25" hidden="1" x14ac:dyDescent="0.25">
      <c r="B3430" s="390" t="str">
        <f>IFERROR(IF(LEN(INDEX(PlansAndNotes!$B$6:$B$2005,ROW(A3430)-ROW($B$3)))=0,"",INDEX(PlansAndNotes!$B$6:$B$2005,ROW(A3430)-ROW($B$3))),"")</f>
        <v/>
      </c>
      <c r="C3430" s="387" t="str">
        <f t="shared" si="365"/>
        <v/>
      </c>
      <c r="D3430" s="361" t="str">
        <f>IFERROR(IF(LEN(C3430)&gt;0,IF(LEN(INDEX(TasksList!$C$6:$C$25,MATCH(C3430,TasksList!$B$6:$B$25,0),1))=0,"",INDEX(TasksList!$C$6:$C$25,MATCH(C3430,TasksList!$B$6:$B$25,0),1)),""),"")</f>
        <v/>
      </c>
      <c r="E3430" s="361" t="str">
        <f>IFERROR(IF(LEN(C3430)&gt;0,IF(LEN(INDEX(TasksList!$F$6:$F$25,MATCH(C3430,TasksList!$B$6:$B$25,0),1))=0,"not set!",INDEX(TasksList!$F$6:$F$25,MATCH(C3430,TasksList!$B$6:$B$25,0),1)),""),"")</f>
        <v/>
      </c>
      <c r="F3430" s="360" t="str">
        <f>IFERROR(IF(LEN(D3430)&gt;0,IF(LEN(INDEX(AdressBook!$D$6:$D$25,MATCH(D3430,AdressBook!$B$6:$B$25,0),1))=0,"",INDEX(AdressBook!$D$6:$D$25,MATCH(D3430,AdressBook!$B$6:$B$25,0),1)),""),"")</f>
        <v/>
      </c>
      <c r="G3430" s="361" t="str">
        <f>IFERROR(IF(LEN(INDEX(PlansAndNotes!$F$6:$F$4005,ROW(B3430)-ROW($C$3)))=0,"",INDEX(PlansAndNotes!$F$6:$F$4005,ROW(B3430)-ROW($C$3))),"")</f>
        <v/>
      </c>
      <c r="H3430" s="361" t="str">
        <f>IFERROR(IF(LEN(C3430)&gt;0,IF(LEN(INDEX(TasksList!$G$6:$G$25,MATCH(C3430,TasksList!$B$6:$B$25,0),1))=0,"",INDEX(TasksList!$G$6:$G$25,MATCH(C3430,TasksList!$B$6:$B$25,0),1)),""),"")</f>
        <v/>
      </c>
      <c r="N3430" s="362" t="str">
        <f>IFERROR(IF(LEN(INDEX(PlansAndNotes!$D$6:$D$4005,ROW(B3430)-ROW($C$3)))=0,"",INDEX(PlansAndNotes!$D$6:$D$4005,ROW(B3430)-ROW($C$3))),"")</f>
        <v/>
      </c>
      <c r="O3430" s="165" t="str">
        <f t="shared" si="360"/>
        <v/>
      </c>
      <c r="P3430" s="363" t="str">
        <f>IFERROR(IF(LEN(INDEX(PlansAndNotes!$E$6:$E$4005,ROW(B3430)-ROW($C$3)))=0,"",INDEX(PlansAndNotes!$E$6:$E$4005,ROW(B3430)-ROW($C$3))),"")</f>
        <v/>
      </c>
      <c r="Q3430" s="363" t="str">
        <f>IFERROR(IF(LEN(INDEX(PlansAndNotes!$G$6:$G$4005,ROW(B3430)-ROW($C$3)))=0,"",INDEX(PlansAndNotes!$G$6:$G$4005,ROW(B3430)-ROW($C$3))),"")</f>
        <v/>
      </c>
      <c r="R3430" s="361" t="str">
        <f>IFERROR(IF(LEN(D3430)&gt;0,IF(LEN(INDEX(AdressBook!$C$6:$C$25,MATCH(D3430,AdressBook!$B$6:$B$25,0),1))=0,"",INDEX(AdressBook!$C$6:$C$25,MATCH(D3430,AdressBook!$B$6:$B$25,0),1)),""),"")</f>
        <v/>
      </c>
      <c r="S3430" s="165">
        <f>IF(LEN(C3430)&gt;0,IFERROR(IF(MATCH(C3430,C3431:$C$4004,0)&gt;0,-1,ROW(S3430)-ROW($S$3)),ROW(S3430)-ROW($S$3)),-1)</f>
        <v>-1</v>
      </c>
      <c r="T3430" s="165">
        <f t="shared" si="361"/>
        <v>0</v>
      </c>
      <c r="U3430" s="165" t="str">
        <f t="shared" si="362"/>
        <v/>
      </c>
      <c r="V3430" s="165" t="str">
        <f>IFERROR(IF(OR(C3430="",S3430&lt;0),"",IF(SUBTOTAL(3,C3430:C3430)=0,-1,SUBTOTAL(3,$C$4:C3430))),"")</f>
        <v/>
      </c>
      <c r="W3430" s="156" t="str">
        <f t="array" ref="W3430">IF(LEN(C3430)&gt;0,IFERROR(IF(MATCH(C3430,$C$3:$C3429,0)&gt;0,N3430-INDEX($N$3:N3429,SUMPRODUCT(MAX(ROW($C$3:$C3429)*(C3430=$C$3:$C3429)))-2,1),""),""),"")</f>
        <v/>
      </c>
      <c r="X3430" s="156">
        <f t="shared" ca="1" si="363"/>
        <v>1</v>
      </c>
      <c r="Y3430" s="156">
        <f t="shared" ca="1" si="364"/>
        <v>1</v>
      </c>
    </row>
    <row r="3431" spans="2:25" hidden="1" x14ac:dyDescent="0.25">
      <c r="B3431" s="390" t="str">
        <f>IFERROR(IF(LEN(INDEX(PlansAndNotes!$B$6:$B$2005,ROW(A3431)-ROW($B$3)))=0,"",INDEX(PlansAndNotes!$B$6:$B$2005,ROW(A3431)-ROW($B$3))),"")</f>
        <v/>
      </c>
      <c r="C3431" s="387" t="str">
        <f t="shared" si="365"/>
        <v/>
      </c>
      <c r="D3431" s="361" t="str">
        <f>IFERROR(IF(LEN(C3431)&gt;0,IF(LEN(INDEX(TasksList!$C$6:$C$25,MATCH(C3431,TasksList!$B$6:$B$25,0),1))=0,"",INDEX(TasksList!$C$6:$C$25,MATCH(C3431,TasksList!$B$6:$B$25,0),1)),""),"")</f>
        <v/>
      </c>
      <c r="E3431" s="361" t="str">
        <f>IFERROR(IF(LEN(C3431)&gt;0,IF(LEN(INDEX(TasksList!$F$6:$F$25,MATCH(C3431,TasksList!$B$6:$B$25,0),1))=0,"not set!",INDEX(TasksList!$F$6:$F$25,MATCH(C3431,TasksList!$B$6:$B$25,0),1)),""),"")</f>
        <v/>
      </c>
      <c r="F3431" s="360" t="str">
        <f>IFERROR(IF(LEN(D3431)&gt;0,IF(LEN(INDEX(AdressBook!$D$6:$D$25,MATCH(D3431,AdressBook!$B$6:$B$25,0),1))=0,"",INDEX(AdressBook!$D$6:$D$25,MATCH(D3431,AdressBook!$B$6:$B$25,0),1)),""),"")</f>
        <v/>
      </c>
      <c r="G3431" s="361" t="str">
        <f>IFERROR(IF(LEN(INDEX(PlansAndNotes!$F$6:$F$4005,ROW(B3431)-ROW($C$3)))=0,"",INDEX(PlansAndNotes!$F$6:$F$4005,ROW(B3431)-ROW($C$3))),"")</f>
        <v/>
      </c>
      <c r="H3431" s="361" t="str">
        <f>IFERROR(IF(LEN(C3431)&gt;0,IF(LEN(INDEX(TasksList!$G$6:$G$25,MATCH(C3431,TasksList!$B$6:$B$25,0),1))=0,"",INDEX(TasksList!$G$6:$G$25,MATCH(C3431,TasksList!$B$6:$B$25,0),1)),""),"")</f>
        <v/>
      </c>
      <c r="N3431" s="362" t="str">
        <f>IFERROR(IF(LEN(INDEX(PlansAndNotes!$D$6:$D$4005,ROW(B3431)-ROW($C$3)))=0,"",INDEX(PlansAndNotes!$D$6:$D$4005,ROW(B3431)-ROW($C$3))),"")</f>
        <v/>
      </c>
      <c r="O3431" s="165" t="str">
        <f t="shared" si="360"/>
        <v/>
      </c>
      <c r="P3431" s="363" t="str">
        <f>IFERROR(IF(LEN(INDEX(PlansAndNotes!$E$6:$E$4005,ROW(B3431)-ROW($C$3)))=0,"",INDEX(PlansAndNotes!$E$6:$E$4005,ROW(B3431)-ROW($C$3))),"")</f>
        <v/>
      </c>
      <c r="Q3431" s="363" t="str">
        <f>IFERROR(IF(LEN(INDEX(PlansAndNotes!$G$6:$G$4005,ROW(B3431)-ROW($C$3)))=0,"",INDEX(PlansAndNotes!$G$6:$G$4005,ROW(B3431)-ROW($C$3))),"")</f>
        <v/>
      </c>
      <c r="R3431" s="361" t="str">
        <f>IFERROR(IF(LEN(D3431)&gt;0,IF(LEN(INDEX(AdressBook!$C$6:$C$25,MATCH(D3431,AdressBook!$B$6:$B$25,0),1))=0,"",INDEX(AdressBook!$C$6:$C$25,MATCH(D3431,AdressBook!$B$6:$B$25,0),1)),""),"")</f>
        <v/>
      </c>
      <c r="S3431" s="165">
        <f>IF(LEN(C3431)&gt;0,IFERROR(IF(MATCH(C3431,C3432:$C$4004,0)&gt;0,-1,ROW(S3431)-ROW($S$3)),ROW(S3431)-ROW($S$3)),-1)</f>
        <v>-1</v>
      </c>
      <c r="T3431" s="165">
        <f t="shared" si="361"/>
        <v>0</v>
      </c>
      <c r="U3431" s="165" t="str">
        <f t="shared" si="362"/>
        <v/>
      </c>
      <c r="V3431" s="165" t="str">
        <f>IFERROR(IF(OR(C3431="",S3431&lt;0),"",IF(SUBTOTAL(3,C3431:C3431)=0,-1,SUBTOTAL(3,$C$4:C3431))),"")</f>
        <v/>
      </c>
      <c r="W3431" s="156" t="str">
        <f t="array" ref="W3431">IF(LEN(C3431)&gt;0,IFERROR(IF(MATCH(C3431,$C$3:$C3430,0)&gt;0,N3431-INDEX($N$3:N3430,SUMPRODUCT(MAX(ROW($C$3:$C3430)*(C3431=$C$3:$C3430)))-2,1),""),""),"")</f>
        <v/>
      </c>
      <c r="X3431" s="156">
        <f t="shared" ca="1" si="363"/>
        <v>1</v>
      </c>
      <c r="Y3431" s="156">
        <f t="shared" ca="1" si="364"/>
        <v>1</v>
      </c>
    </row>
    <row r="3432" spans="2:25" hidden="1" x14ac:dyDescent="0.25">
      <c r="B3432" s="390" t="str">
        <f>IFERROR(IF(LEN(INDEX(PlansAndNotes!$B$6:$B$2005,ROW(A3432)-ROW($B$3)))=0,"",INDEX(PlansAndNotes!$B$6:$B$2005,ROW(A3432)-ROW($B$3))),"")</f>
        <v/>
      </c>
      <c r="C3432" s="387" t="str">
        <f t="shared" si="365"/>
        <v/>
      </c>
      <c r="D3432" s="361" t="str">
        <f>IFERROR(IF(LEN(C3432)&gt;0,IF(LEN(INDEX(TasksList!$C$6:$C$25,MATCH(C3432,TasksList!$B$6:$B$25,0),1))=0,"",INDEX(TasksList!$C$6:$C$25,MATCH(C3432,TasksList!$B$6:$B$25,0),1)),""),"")</f>
        <v/>
      </c>
      <c r="E3432" s="361" t="str">
        <f>IFERROR(IF(LEN(C3432)&gt;0,IF(LEN(INDEX(TasksList!$F$6:$F$25,MATCH(C3432,TasksList!$B$6:$B$25,0),1))=0,"not set!",INDEX(TasksList!$F$6:$F$25,MATCH(C3432,TasksList!$B$6:$B$25,0),1)),""),"")</f>
        <v/>
      </c>
      <c r="F3432" s="360" t="str">
        <f>IFERROR(IF(LEN(D3432)&gt;0,IF(LEN(INDEX(AdressBook!$D$6:$D$25,MATCH(D3432,AdressBook!$B$6:$B$25,0),1))=0,"",INDEX(AdressBook!$D$6:$D$25,MATCH(D3432,AdressBook!$B$6:$B$25,0),1)),""),"")</f>
        <v/>
      </c>
      <c r="G3432" s="361" t="str">
        <f>IFERROR(IF(LEN(INDEX(PlansAndNotes!$F$6:$F$4005,ROW(B3432)-ROW($C$3)))=0,"",INDEX(PlansAndNotes!$F$6:$F$4005,ROW(B3432)-ROW($C$3))),"")</f>
        <v/>
      </c>
      <c r="H3432" s="361" t="str">
        <f>IFERROR(IF(LEN(C3432)&gt;0,IF(LEN(INDEX(TasksList!$G$6:$G$25,MATCH(C3432,TasksList!$B$6:$B$25,0),1))=0,"",INDEX(TasksList!$G$6:$G$25,MATCH(C3432,TasksList!$B$6:$B$25,0),1)),""),"")</f>
        <v/>
      </c>
      <c r="N3432" s="362" t="str">
        <f>IFERROR(IF(LEN(INDEX(PlansAndNotes!$D$6:$D$4005,ROW(B3432)-ROW($C$3)))=0,"",INDEX(PlansAndNotes!$D$6:$D$4005,ROW(B3432)-ROW($C$3))),"")</f>
        <v/>
      </c>
      <c r="O3432" s="165" t="str">
        <f t="shared" si="360"/>
        <v/>
      </c>
      <c r="P3432" s="363" t="str">
        <f>IFERROR(IF(LEN(INDEX(PlansAndNotes!$E$6:$E$4005,ROW(B3432)-ROW($C$3)))=0,"",INDEX(PlansAndNotes!$E$6:$E$4005,ROW(B3432)-ROW($C$3))),"")</f>
        <v/>
      </c>
      <c r="Q3432" s="363" t="str">
        <f>IFERROR(IF(LEN(INDEX(PlansAndNotes!$G$6:$G$4005,ROW(B3432)-ROW($C$3)))=0,"",INDEX(PlansAndNotes!$G$6:$G$4005,ROW(B3432)-ROW($C$3))),"")</f>
        <v/>
      </c>
      <c r="R3432" s="361" t="str">
        <f>IFERROR(IF(LEN(D3432)&gt;0,IF(LEN(INDEX(AdressBook!$C$6:$C$25,MATCH(D3432,AdressBook!$B$6:$B$25,0),1))=0,"",INDEX(AdressBook!$C$6:$C$25,MATCH(D3432,AdressBook!$B$6:$B$25,0),1)),""),"")</f>
        <v/>
      </c>
      <c r="S3432" s="165">
        <f>IF(LEN(C3432)&gt;0,IFERROR(IF(MATCH(C3432,C3433:$C$4004,0)&gt;0,-1,ROW(S3432)-ROW($S$3)),ROW(S3432)-ROW($S$3)),-1)</f>
        <v>-1</v>
      </c>
      <c r="T3432" s="165">
        <f t="shared" si="361"/>
        <v>0</v>
      </c>
      <c r="U3432" s="165" t="str">
        <f t="shared" si="362"/>
        <v/>
      </c>
      <c r="V3432" s="165" t="str">
        <f>IFERROR(IF(OR(C3432="",S3432&lt;0),"",IF(SUBTOTAL(3,C3432:C3432)=0,-1,SUBTOTAL(3,$C$4:C3432))),"")</f>
        <v/>
      </c>
      <c r="W3432" s="156" t="str">
        <f t="array" ref="W3432">IF(LEN(C3432)&gt;0,IFERROR(IF(MATCH(C3432,$C$3:$C3431,0)&gt;0,N3432-INDEX($N$3:N3431,SUMPRODUCT(MAX(ROW($C$3:$C3431)*(C3432=$C$3:$C3431)))-2,1),""),""),"")</f>
        <v/>
      </c>
      <c r="X3432" s="156">
        <f t="shared" ca="1" si="363"/>
        <v>1</v>
      </c>
      <c r="Y3432" s="156">
        <f t="shared" ca="1" si="364"/>
        <v>1</v>
      </c>
    </row>
    <row r="3433" spans="2:25" hidden="1" x14ac:dyDescent="0.25">
      <c r="B3433" s="390" t="str">
        <f>IFERROR(IF(LEN(INDEX(PlansAndNotes!$B$6:$B$2005,ROW(A3433)-ROW($B$3)))=0,"",INDEX(PlansAndNotes!$B$6:$B$2005,ROW(A3433)-ROW($B$3))),"")</f>
        <v/>
      </c>
      <c r="C3433" s="387" t="str">
        <f t="shared" si="365"/>
        <v/>
      </c>
      <c r="D3433" s="361" t="str">
        <f>IFERROR(IF(LEN(C3433)&gt;0,IF(LEN(INDEX(TasksList!$C$6:$C$25,MATCH(C3433,TasksList!$B$6:$B$25,0),1))=0,"",INDEX(TasksList!$C$6:$C$25,MATCH(C3433,TasksList!$B$6:$B$25,0),1)),""),"")</f>
        <v/>
      </c>
      <c r="E3433" s="361" t="str">
        <f>IFERROR(IF(LEN(C3433)&gt;0,IF(LEN(INDEX(TasksList!$F$6:$F$25,MATCH(C3433,TasksList!$B$6:$B$25,0),1))=0,"not set!",INDEX(TasksList!$F$6:$F$25,MATCH(C3433,TasksList!$B$6:$B$25,0),1)),""),"")</f>
        <v/>
      </c>
      <c r="F3433" s="360" t="str">
        <f>IFERROR(IF(LEN(D3433)&gt;0,IF(LEN(INDEX(AdressBook!$D$6:$D$25,MATCH(D3433,AdressBook!$B$6:$B$25,0),1))=0,"",INDEX(AdressBook!$D$6:$D$25,MATCH(D3433,AdressBook!$B$6:$B$25,0),1)),""),"")</f>
        <v/>
      </c>
      <c r="G3433" s="361" t="str">
        <f>IFERROR(IF(LEN(INDEX(PlansAndNotes!$F$6:$F$4005,ROW(B3433)-ROW($C$3)))=0,"",INDEX(PlansAndNotes!$F$6:$F$4005,ROW(B3433)-ROW($C$3))),"")</f>
        <v/>
      </c>
      <c r="H3433" s="361" t="str">
        <f>IFERROR(IF(LEN(C3433)&gt;0,IF(LEN(INDEX(TasksList!$G$6:$G$25,MATCH(C3433,TasksList!$B$6:$B$25,0),1))=0,"",INDEX(TasksList!$G$6:$G$25,MATCH(C3433,TasksList!$B$6:$B$25,0),1)),""),"")</f>
        <v/>
      </c>
      <c r="N3433" s="362" t="str">
        <f>IFERROR(IF(LEN(INDEX(PlansAndNotes!$D$6:$D$4005,ROW(B3433)-ROW($C$3)))=0,"",INDEX(PlansAndNotes!$D$6:$D$4005,ROW(B3433)-ROW($C$3))),"")</f>
        <v/>
      </c>
      <c r="O3433" s="165" t="str">
        <f t="shared" si="360"/>
        <v/>
      </c>
      <c r="P3433" s="363" t="str">
        <f>IFERROR(IF(LEN(INDEX(PlansAndNotes!$E$6:$E$4005,ROW(B3433)-ROW($C$3)))=0,"",INDEX(PlansAndNotes!$E$6:$E$4005,ROW(B3433)-ROW($C$3))),"")</f>
        <v/>
      </c>
      <c r="Q3433" s="363" t="str">
        <f>IFERROR(IF(LEN(INDEX(PlansAndNotes!$G$6:$G$4005,ROW(B3433)-ROW($C$3)))=0,"",INDEX(PlansAndNotes!$G$6:$G$4005,ROW(B3433)-ROW($C$3))),"")</f>
        <v/>
      </c>
      <c r="R3433" s="361" t="str">
        <f>IFERROR(IF(LEN(D3433)&gt;0,IF(LEN(INDEX(AdressBook!$C$6:$C$25,MATCH(D3433,AdressBook!$B$6:$B$25,0),1))=0,"",INDEX(AdressBook!$C$6:$C$25,MATCH(D3433,AdressBook!$B$6:$B$25,0),1)),""),"")</f>
        <v/>
      </c>
      <c r="S3433" s="165">
        <f>IF(LEN(C3433)&gt;0,IFERROR(IF(MATCH(C3433,C3434:$C$4004,0)&gt;0,-1,ROW(S3433)-ROW($S$3)),ROW(S3433)-ROW($S$3)),-1)</f>
        <v>-1</v>
      </c>
      <c r="T3433" s="165">
        <f t="shared" si="361"/>
        <v>0</v>
      </c>
      <c r="U3433" s="165" t="str">
        <f t="shared" si="362"/>
        <v/>
      </c>
      <c r="V3433" s="165" t="str">
        <f>IFERROR(IF(OR(C3433="",S3433&lt;0),"",IF(SUBTOTAL(3,C3433:C3433)=0,-1,SUBTOTAL(3,$C$4:C3433))),"")</f>
        <v/>
      </c>
      <c r="W3433" s="156" t="str">
        <f t="array" ref="W3433">IF(LEN(C3433)&gt;0,IFERROR(IF(MATCH(C3433,$C$3:$C3432,0)&gt;0,N3433-INDEX($N$3:N3432,SUMPRODUCT(MAX(ROW($C$3:$C3432)*(C3433=$C$3:$C3432)))-2,1),""),""),"")</f>
        <v/>
      </c>
      <c r="X3433" s="156">
        <f t="shared" ca="1" si="363"/>
        <v>1</v>
      </c>
      <c r="Y3433" s="156">
        <f t="shared" ca="1" si="364"/>
        <v>1</v>
      </c>
    </row>
    <row r="3434" spans="2:25" hidden="1" x14ac:dyDescent="0.25">
      <c r="B3434" s="390" t="str">
        <f>IFERROR(IF(LEN(INDEX(PlansAndNotes!$B$6:$B$2005,ROW(A3434)-ROW($B$3)))=0,"",INDEX(PlansAndNotes!$B$6:$B$2005,ROW(A3434)-ROW($B$3))),"")</f>
        <v/>
      </c>
      <c r="C3434" s="387" t="str">
        <f t="shared" si="365"/>
        <v/>
      </c>
      <c r="D3434" s="361" t="str">
        <f>IFERROR(IF(LEN(C3434)&gt;0,IF(LEN(INDEX(TasksList!$C$6:$C$25,MATCH(C3434,TasksList!$B$6:$B$25,0),1))=0,"",INDEX(TasksList!$C$6:$C$25,MATCH(C3434,TasksList!$B$6:$B$25,0),1)),""),"")</f>
        <v/>
      </c>
      <c r="E3434" s="361" t="str">
        <f>IFERROR(IF(LEN(C3434)&gt;0,IF(LEN(INDEX(TasksList!$F$6:$F$25,MATCH(C3434,TasksList!$B$6:$B$25,0),1))=0,"not set!",INDEX(TasksList!$F$6:$F$25,MATCH(C3434,TasksList!$B$6:$B$25,0),1)),""),"")</f>
        <v/>
      </c>
      <c r="F3434" s="360" t="str">
        <f>IFERROR(IF(LEN(D3434)&gt;0,IF(LEN(INDEX(AdressBook!$D$6:$D$25,MATCH(D3434,AdressBook!$B$6:$B$25,0),1))=0,"",INDEX(AdressBook!$D$6:$D$25,MATCH(D3434,AdressBook!$B$6:$B$25,0),1)),""),"")</f>
        <v/>
      </c>
      <c r="G3434" s="361" t="str">
        <f>IFERROR(IF(LEN(INDEX(PlansAndNotes!$F$6:$F$4005,ROW(B3434)-ROW($C$3)))=0,"",INDEX(PlansAndNotes!$F$6:$F$4005,ROW(B3434)-ROW($C$3))),"")</f>
        <v/>
      </c>
      <c r="H3434" s="361" t="str">
        <f>IFERROR(IF(LEN(C3434)&gt;0,IF(LEN(INDEX(TasksList!$G$6:$G$25,MATCH(C3434,TasksList!$B$6:$B$25,0),1))=0,"",INDEX(TasksList!$G$6:$G$25,MATCH(C3434,TasksList!$B$6:$B$25,0),1)),""),"")</f>
        <v/>
      </c>
      <c r="N3434" s="362" t="str">
        <f>IFERROR(IF(LEN(INDEX(PlansAndNotes!$D$6:$D$4005,ROW(B3434)-ROW($C$3)))=0,"",INDEX(PlansAndNotes!$D$6:$D$4005,ROW(B3434)-ROW($C$3))),"")</f>
        <v/>
      </c>
      <c r="O3434" s="165" t="str">
        <f t="shared" si="360"/>
        <v/>
      </c>
      <c r="P3434" s="363" t="str">
        <f>IFERROR(IF(LEN(INDEX(PlansAndNotes!$E$6:$E$4005,ROW(B3434)-ROW($C$3)))=0,"",INDEX(PlansAndNotes!$E$6:$E$4005,ROW(B3434)-ROW($C$3))),"")</f>
        <v/>
      </c>
      <c r="Q3434" s="363" t="str">
        <f>IFERROR(IF(LEN(INDEX(PlansAndNotes!$G$6:$G$4005,ROW(B3434)-ROW($C$3)))=0,"",INDEX(PlansAndNotes!$G$6:$G$4005,ROW(B3434)-ROW($C$3))),"")</f>
        <v/>
      </c>
      <c r="R3434" s="361" t="str">
        <f>IFERROR(IF(LEN(D3434)&gt;0,IF(LEN(INDEX(AdressBook!$C$6:$C$25,MATCH(D3434,AdressBook!$B$6:$B$25,0),1))=0,"",INDEX(AdressBook!$C$6:$C$25,MATCH(D3434,AdressBook!$B$6:$B$25,0),1)),""),"")</f>
        <v/>
      </c>
      <c r="S3434" s="165">
        <f>IF(LEN(C3434)&gt;0,IFERROR(IF(MATCH(C3434,C3435:$C$4004,0)&gt;0,-1,ROW(S3434)-ROW($S$3)),ROW(S3434)-ROW($S$3)),-1)</f>
        <v>-1</v>
      </c>
      <c r="T3434" s="165">
        <f t="shared" si="361"/>
        <v>0</v>
      </c>
      <c r="U3434" s="165" t="str">
        <f t="shared" si="362"/>
        <v/>
      </c>
      <c r="V3434" s="165" t="str">
        <f>IFERROR(IF(OR(C3434="",S3434&lt;0),"",IF(SUBTOTAL(3,C3434:C3434)=0,-1,SUBTOTAL(3,$C$4:C3434))),"")</f>
        <v/>
      </c>
      <c r="W3434" s="156" t="str">
        <f t="array" ref="W3434">IF(LEN(C3434)&gt;0,IFERROR(IF(MATCH(C3434,$C$3:$C3433,0)&gt;0,N3434-INDEX($N$3:N3433,SUMPRODUCT(MAX(ROW($C$3:$C3433)*(C3434=$C$3:$C3433)))-2,1),""),""),"")</f>
        <v/>
      </c>
      <c r="X3434" s="156">
        <f t="shared" ca="1" si="363"/>
        <v>1</v>
      </c>
      <c r="Y3434" s="156">
        <f t="shared" ca="1" si="364"/>
        <v>1</v>
      </c>
    </row>
    <row r="3435" spans="2:25" hidden="1" x14ac:dyDescent="0.25">
      <c r="B3435" s="390" t="str">
        <f>IFERROR(IF(LEN(INDEX(PlansAndNotes!$B$6:$B$2005,ROW(A3435)-ROW($B$3)))=0,"",INDEX(PlansAndNotes!$B$6:$B$2005,ROW(A3435)-ROW($B$3))),"")</f>
        <v/>
      </c>
      <c r="C3435" s="387" t="str">
        <f t="shared" si="365"/>
        <v/>
      </c>
      <c r="D3435" s="361" t="str">
        <f>IFERROR(IF(LEN(C3435)&gt;0,IF(LEN(INDEX(TasksList!$C$6:$C$25,MATCH(C3435,TasksList!$B$6:$B$25,0),1))=0,"",INDEX(TasksList!$C$6:$C$25,MATCH(C3435,TasksList!$B$6:$B$25,0),1)),""),"")</f>
        <v/>
      </c>
      <c r="E3435" s="361" t="str">
        <f>IFERROR(IF(LEN(C3435)&gt;0,IF(LEN(INDEX(TasksList!$F$6:$F$25,MATCH(C3435,TasksList!$B$6:$B$25,0),1))=0,"not set!",INDEX(TasksList!$F$6:$F$25,MATCH(C3435,TasksList!$B$6:$B$25,0),1)),""),"")</f>
        <v/>
      </c>
      <c r="F3435" s="360" t="str">
        <f>IFERROR(IF(LEN(D3435)&gt;0,IF(LEN(INDEX(AdressBook!$D$6:$D$25,MATCH(D3435,AdressBook!$B$6:$B$25,0),1))=0,"",INDEX(AdressBook!$D$6:$D$25,MATCH(D3435,AdressBook!$B$6:$B$25,0),1)),""),"")</f>
        <v/>
      </c>
      <c r="G3435" s="361" t="str">
        <f>IFERROR(IF(LEN(INDEX(PlansAndNotes!$F$6:$F$4005,ROW(B3435)-ROW($C$3)))=0,"",INDEX(PlansAndNotes!$F$6:$F$4005,ROW(B3435)-ROW($C$3))),"")</f>
        <v/>
      </c>
      <c r="H3435" s="361" t="str">
        <f>IFERROR(IF(LEN(C3435)&gt;0,IF(LEN(INDEX(TasksList!$G$6:$G$25,MATCH(C3435,TasksList!$B$6:$B$25,0),1))=0,"",INDEX(TasksList!$G$6:$G$25,MATCH(C3435,TasksList!$B$6:$B$25,0),1)),""),"")</f>
        <v/>
      </c>
      <c r="N3435" s="362" t="str">
        <f>IFERROR(IF(LEN(INDEX(PlansAndNotes!$D$6:$D$4005,ROW(B3435)-ROW($C$3)))=0,"",INDEX(PlansAndNotes!$D$6:$D$4005,ROW(B3435)-ROW($C$3))),"")</f>
        <v/>
      </c>
      <c r="O3435" s="165" t="str">
        <f t="shared" si="360"/>
        <v/>
      </c>
      <c r="P3435" s="363" t="str">
        <f>IFERROR(IF(LEN(INDEX(PlansAndNotes!$E$6:$E$4005,ROW(B3435)-ROW($C$3)))=0,"",INDEX(PlansAndNotes!$E$6:$E$4005,ROW(B3435)-ROW($C$3))),"")</f>
        <v/>
      </c>
      <c r="Q3435" s="363" t="str">
        <f>IFERROR(IF(LEN(INDEX(PlansAndNotes!$G$6:$G$4005,ROW(B3435)-ROW($C$3)))=0,"",INDEX(PlansAndNotes!$G$6:$G$4005,ROW(B3435)-ROW($C$3))),"")</f>
        <v/>
      </c>
      <c r="R3435" s="361" t="str">
        <f>IFERROR(IF(LEN(D3435)&gt;0,IF(LEN(INDEX(AdressBook!$C$6:$C$25,MATCH(D3435,AdressBook!$B$6:$B$25,0),1))=0,"",INDEX(AdressBook!$C$6:$C$25,MATCH(D3435,AdressBook!$B$6:$B$25,0),1)),""),"")</f>
        <v/>
      </c>
      <c r="S3435" s="165">
        <f>IF(LEN(C3435)&gt;0,IFERROR(IF(MATCH(C3435,C3436:$C$4004,0)&gt;0,-1,ROW(S3435)-ROW($S$3)),ROW(S3435)-ROW($S$3)),-1)</f>
        <v>-1</v>
      </c>
      <c r="T3435" s="165">
        <f t="shared" si="361"/>
        <v>0</v>
      </c>
      <c r="U3435" s="165" t="str">
        <f t="shared" si="362"/>
        <v/>
      </c>
      <c r="V3435" s="165" t="str">
        <f>IFERROR(IF(OR(C3435="",S3435&lt;0),"",IF(SUBTOTAL(3,C3435:C3435)=0,-1,SUBTOTAL(3,$C$4:C3435))),"")</f>
        <v/>
      </c>
      <c r="W3435" s="156" t="str">
        <f t="array" ref="W3435">IF(LEN(C3435)&gt;0,IFERROR(IF(MATCH(C3435,$C$3:$C3434,0)&gt;0,N3435-INDEX($N$3:N3434,SUMPRODUCT(MAX(ROW($C$3:$C3434)*(C3435=$C$3:$C3434)))-2,1),""),""),"")</f>
        <v/>
      </c>
      <c r="X3435" s="156">
        <f t="shared" ca="1" si="363"/>
        <v>1</v>
      </c>
      <c r="Y3435" s="156">
        <f t="shared" ca="1" si="364"/>
        <v>1</v>
      </c>
    </row>
    <row r="3436" spans="2:25" hidden="1" x14ac:dyDescent="0.25">
      <c r="B3436" s="390" t="str">
        <f>IFERROR(IF(LEN(INDEX(PlansAndNotes!$B$6:$B$2005,ROW(A3436)-ROW($B$3)))=0,"",INDEX(PlansAndNotes!$B$6:$B$2005,ROW(A3436)-ROW($B$3))),"")</f>
        <v/>
      </c>
      <c r="C3436" s="387" t="str">
        <f t="shared" si="365"/>
        <v/>
      </c>
      <c r="D3436" s="361" t="str">
        <f>IFERROR(IF(LEN(C3436)&gt;0,IF(LEN(INDEX(TasksList!$C$6:$C$25,MATCH(C3436,TasksList!$B$6:$B$25,0),1))=0,"",INDEX(TasksList!$C$6:$C$25,MATCH(C3436,TasksList!$B$6:$B$25,0),1)),""),"")</f>
        <v/>
      </c>
      <c r="E3436" s="361" t="str">
        <f>IFERROR(IF(LEN(C3436)&gt;0,IF(LEN(INDEX(TasksList!$F$6:$F$25,MATCH(C3436,TasksList!$B$6:$B$25,0),1))=0,"not set!",INDEX(TasksList!$F$6:$F$25,MATCH(C3436,TasksList!$B$6:$B$25,0),1)),""),"")</f>
        <v/>
      </c>
      <c r="F3436" s="360" t="str">
        <f>IFERROR(IF(LEN(D3436)&gt;0,IF(LEN(INDEX(AdressBook!$D$6:$D$25,MATCH(D3436,AdressBook!$B$6:$B$25,0),1))=0,"",INDEX(AdressBook!$D$6:$D$25,MATCH(D3436,AdressBook!$B$6:$B$25,0),1)),""),"")</f>
        <v/>
      </c>
      <c r="G3436" s="361" t="str">
        <f>IFERROR(IF(LEN(INDEX(PlansAndNotes!$F$6:$F$4005,ROW(B3436)-ROW($C$3)))=0,"",INDEX(PlansAndNotes!$F$6:$F$4005,ROW(B3436)-ROW($C$3))),"")</f>
        <v/>
      </c>
      <c r="H3436" s="361" t="str">
        <f>IFERROR(IF(LEN(C3436)&gt;0,IF(LEN(INDEX(TasksList!$G$6:$G$25,MATCH(C3436,TasksList!$B$6:$B$25,0),1))=0,"",INDEX(TasksList!$G$6:$G$25,MATCH(C3436,TasksList!$B$6:$B$25,0),1)),""),"")</f>
        <v/>
      </c>
      <c r="N3436" s="362" t="str">
        <f>IFERROR(IF(LEN(INDEX(PlansAndNotes!$D$6:$D$4005,ROW(B3436)-ROW($C$3)))=0,"",INDEX(PlansAndNotes!$D$6:$D$4005,ROW(B3436)-ROW($C$3))),"")</f>
        <v/>
      </c>
      <c r="O3436" s="165" t="str">
        <f t="shared" si="360"/>
        <v/>
      </c>
      <c r="P3436" s="363" t="str">
        <f>IFERROR(IF(LEN(INDEX(PlansAndNotes!$E$6:$E$4005,ROW(B3436)-ROW($C$3)))=0,"",INDEX(PlansAndNotes!$E$6:$E$4005,ROW(B3436)-ROW($C$3))),"")</f>
        <v/>
      </c>
      <c r="Q3436" s="363" t="str">
        <f>IFERROR(IF(LEN(INDEX(PlansAndNotes!$G$6:$G$4005,ROW(B3436)-ROW($C$3)))=0,"",INDEX(PlansAndNotes!$G$6:$G$4005,ROW(B3436)-ROW($C$3))),"")</f>
        <v/>
      </c>
      <c r="R3436" s="361" t="str">
        <f>IFERROR(IF(LEN(D3436)&gt;0,IF(LEN(INDEX(AdressBook!$C$6:$C$25,MATCH(D3436,AdressBook!$B$6:$B$25,0),1))=0,"",INDEX(AdressBook!$C$6:$C$25,MATCH(D3436,AdressBook!$B$6:$B$25,0),1)),""),"")</f>
        <v/>
      </c>
      <c r="S3436" s="165">
        <f>IF(LEN(C3436)&gt;0,IFERROR(IF(MATCH(C3436,C3437:$C$4004,0)&gt;0,-1,ROW(S3436)-ROW($S$3)),ROW(S3436)-ROW($S$3)),-1)</f>
        <v>-1</v>
      </c>
      <c r="T3436" s="165">
        <f t="shared" si="361"/>
        <v>0</v>
      </c>
      <c r="U3436" s="165" t="str">
        <f t="shared" si="362"/>
        <v/>
      </c>
      <c r="V3436" s="165" t="str">
        <f>IFERROR(IF(OR(C3436="",S3436&lt;0),"",IF(SUBTOTAL(3,C3436:C3436)=0,-1,SUBTOTAL(3,$C$4:C3436))),"")</f>
        <v/>
      </c>
      <c r="W3436" s="156" t="str">
        <f t="array" ref="W3436">IF(LEN(C3436)&gt;0,IFERROR(IF(MATCH(C3436,$C$3:$C3435,0)&gt;0,N3436-INDEX($N$3:N3435,SUMPRODUCT(MAX(ROW($C$3:$C3435)*(C3436=$C$3:$C3435)))-2,1),""),""),"")</f>
        <v/>
      </c>
      <c r="X3436" s="156">
        <f t="shared" ca="1" si="363"/>
        <v>1</v>
      </c>
      <c r="Y3436" s="156">
        <f t="shared" ca="1" si="364"/>
        <v>1</v>
      </c>
    </row>
    <row r="3437" spans="2:25" hidden="1" x14ac:dyDescent="0.25">
      <c r="B3437" s="390" t="str">
        <f>IFERROR(IF(LEN(INDEX(PlansAndNotes!$B$6:$B$2005,ROW(A3437)-ROW($B$3)))=0,"",INDEX(PlansAndNotes!$B$6:$B$2005,ROW(A3437)-ROW($B$3))),"")</f>
        <v/>
      </c>
      <c r="C3437" s="387" t="str">
        <f t="shared" si="365"/>
        <v/>
      </c>
      <c r="D3437" s="361" t="str">
        <f>IFERROR(IF(LEN(C3437)&gt;0,IF(LEN(INDEX(TasksList!$C$6:$C$25,MATCH(C3437,TasksList!$B$6:$B$25,0),1))=0,"",INDEX(TasksList!$C$6:$C$25,MATCH(C3437,TasksList!$B$6:$B$25,0),1)),""),"")</f>
        <v/>
      </c>
      <c r="E3437" s="361" t="str">
        <f>IFERROR(IF(LEN(C3437)&gt;0,IF(LEN(INDEX(TasksList!$F$6:$F$25,MATCH(C3437,TasksList!$B$6:$B$25,0),1))=0,"not set!",INDEX(TasksList!$F$6:$F$25,MATCH(C3437,TasksList!$B$6:$B$25,0),1)),""),"")</f>
        <v/>
      </c>
      <c r="F3437" s="360" t="str">
        <f>IFERROR(IF(LEN(D3437)&gt;0,IF(LEN(INDEX(AdressBook!$D$6:$D$25,MATCH(D3437,AdressBook!$B$6:$B$25,0),1))=0,"",INDEX(AdressBook!$D$6:$D$25,MATCH(D3437,AdressBook!$B$6:$B$25,0),1)),""),"")</f>
        <v/>
      </c>
      <c r="G3437" s="361" t="str">
        <f>IFERROR(IF(LEN(INDEX(PlansAndNotes!$F$6:$F$4005,ROW(B3437)-ROW($C$3)))=0,"",INDEX(PlansAndNotes!$F$6:$F$4005,ROW(B3437)-ROW($C$3))),"")</f>
        <v/>
      </c>
      <c r="H3437" s="361" t="str">
        <f>IFERROR(IF(LEN(C3437)&gt;0,IF(LEN(INDEX(TasksList!$G$6:$G$25,MATCH(C3437,TasksList!$B$6:$B$25,0),1))=0,"",INDEX(TasksList!$G$6:$G$25,MATCH(C3437,TasksList!$B$6:$B$25,0),1)),""),"")</f>
        <v/>
      </c>
      <c r="N3437" s="362" t="str">
        <f>IFERROR(IF(LEN(INDEX(PlansAndNotes!$D$6:$D$4005,ROW(B3437)-ROW($C$3)))=0,"",INDEX(PlansAndNotes!$D$6:$D$4005,ROW(B3437)-ROW($C$3))),"")</f>
        <v/>
      </c>
      <c r="O3437" s="165" t="str">
        <f t="shared" si="360"/>
        <v/>
      </c>
      <c r="P3437" s="363" t="str">
        <f>IFERROR(IF(LEN(INDEX(PlansAndNotes!$E$6:$E$4005,ROW(B3437)-ROW($C$3)))=0,"",INDEX(PlansAndNotes!$E$6:$E$4005,ROW(B3437)-ROW($C$3))),"")</f>
        <v/>
      </c>
      <c r="Q3437" s="363" t="str">
        <f>IFERROR(IF(LEN(INDEX(PlansAndNotes!$G$6:$G$4005,ROW(B3437)-ROW($C$3)))=0,"",INDEX(PlansAndNotes!$G$6:$G$4005,ROW(B3437)-ROW($C$3))),"")</f>
        <v/>
      </c>
      <c r="R3437" s="361" t="str">
        <f>IFERROR(IF(LEN(D3437)&gt;0,IF(LEN(INDEX(AdressBook!$C$6:$C$25,MATCH(D3437,AdressBook!$B$6:$B$25,0),1))=0,"",INDEX(AdressBook!$C$6:$C$25,MATCH(D3437,AdressBook!$B$6:$B$25,0),1)),""),"")</f>
        <v/>
      </c>
      <c r="S3437" s="165">
        <f>IF(LEN(C3437)&gt;0,IFERROR(IF(MATCH(C3437,C3438:$C$4004,0)&gt;0,-1,ROW(S3437)-ROW($S$3)),ROW(S3437)-ROW($S$3)),-1)</f>
        <v>-1</v>
      </c>
      <c r="T3437" s="165">
        <f t="shared" si="361"/>
        <v>0</v>
      </c>
      <c r="U3437" s="165" t="str">
        <f t="shared" si="362"/>
        <v/>
      </c>
      <c r="V3437" s="165" t="str">
        <f>IFERROR(IF(OR(C3437="",S3437&lt;0),"",IF(SUBTOTAL(3,C3437:C3437)=0,-1,SUBTOTAL(3,$C$4:C3437))),"")</f>
        <v/>
      </c>
      <c r="W3437" s="156" t="str">
        <f t="array" ref="W3437">IF(LEN(C3437)&gt;0,IFERROR(IF(MATCH(C3437,$C$3:$C3436,0)&gt;0,N3437-INDEX($N$3:N3436,SUMPRODUCT(MAX(ROW($C$3:$C3436)*(C3437=$C$3:$C3436)))-2,1),""),""),"")</f>
        <v/>
      </c>
      <c r="X3437" s="156">
        <f t="shared" ca="1" si="363"/>
        <v>1</v>
      </c>
      <c r="Y3437" s="156">
        <f t="shared" ca="1" si="364"/>
        <v>1</v>
      </c>
    </row>
    <row r="3438" spans="2:25" hidden="1" x14ac:dyDescent="0.25">
      <c r="B3438" s="390" t="str">
        <f>IFERROR(IF(LEN(INDEX(PlansAndNotes!$B$6:$B$2005,ROW(A3438)-ROW($B$3)))=0,"",INDEX(PlansAndNotes!$B$6:$B$2005,ROW(A3438)-ROW($B$3))),"")</f>
        <v/>
      </c>
      <c r="C3438" s="387" t="str">
        <f t="shared" si="365"/>
        <v/>
      </c>
      <c r="D3438" s="361" t="str">
        <f>IFERROR(IF(LEN(C3438)&gt;0,IF(LEN(INDEX(TasksList!$C$6:$C$25,MATCH(C3438,TasksList!$B$6:$B$25,0),1))=0,"",INDEX(TasksList!$C$6:$C$25,MATCH(C3438,TasksList!$B$6:$B$25,0),1)),""),"")</f>
        <v/>
      </c>
      <c r="E3438" s="361" t="str">
        <f>IFERROR(IF(LEN(C3438)&gt;0,IF(LEN(INDEX(TasksList!$F$6:$F$25,MATCH(C3438,TasksList!$B$6:$B$25,0),1))=0,"not set!",INDEX(TasksList!$F$6:$F$25,MATCH(C3438,TasksList!$B$6:$B$25,0),1)),""),"")</f>
        <v/>
      </c>
      <c r="F3438" s="360" t="str">
        <f>IFERROR(IF(LEN(D3438)&gt;0,IF(LEN(INDEX(AdressBook!$D$6:$D$25,MATCH(D3438,AdressBook!$B$6:$B$25,0),1))=0,"",INDEX(AdressBook!$D$6:$D$25,MATCH(D3438,AdressBook!$B$6:$B$25,0),1)),""),"")</f>
        <v/>
      </c>
      <c r="G3438" s="361" t="str">
        <f>IFERROR(IF(LEN(INDEX(PlansAndNotes!$F$6:$F$4005,ROW(B3438)-ROW($C$3)))=0,"",INDEX(PlansAndNotes!$F$6:$F$4005,ROW(B3438)-ROW($C$3))),"")</f>
        <v/>
      </c>
      <c r="H3438" s="361" t="str">
        <f>IFERROR(IF(LEN(C3438)&gt;0,IF(LEN(INDEX(TasksList!$G$6:$G$25,MATCH(C3438,TasksList!$B$6:$B$25,0),1))=0,"",INDEX(TasksList!$G$6:$G$25,MATCH(C3438,TasksList!$B$6:$B$25,0),1)),""),"")</f>
        <v/>
      </c>
      <c r="N3438" s="362" t="str">
        <f>IFERROR(IF(LEN(INDEX(PlansAndNotes!$D$6:$D$4005,ROW(B3438)-ROW($C$3)))=0,"",INDEX(PlansAndNotes!$D$6:$D$4005,ROW(B3438)-ROW($C$3))),"")</f>
        <v/>
      </c>
      <c r="O3438" s="165" t="str">
        <f t="shared" si="360"/>
        <v/>
      </c>
      <c r="P3438" s="363" t="str">
        <f>IFERROR(IF(LEN(INDEX(PlansAndNotes!$E$6:$E$4005,ROW(B3438)-ROW($C$3)))=0,"",INDEX(PlansAndNotes!$E$6:$E$4005,ROW(B3438)-ROW($C$3))),"")</f>
        <v/>
      </c>
      <c r="Q3438" s="363" t="str">
        <f>IFERROR(IF(LEN(INDEX(PlansAndNotes!$G$6:$G$4005,ROW(B3438)-ROW($C$3)))=0,"",INDEX(PlansAndNotes!$G$6:$G$4005,ROW(B3438)-ROW($C$3))),"")</f>
        <v/>
      </c>
      <c r="R3438" s="361" t="str">
        <f>IFERROR(IF(LEN(D3438)&gt;0,IF(LEN(INDEX(AdressBook!$C$6:$C$25,MATCH(D3438,AdressBook!$B$6:$B$25,0),1))=0,"",INDEX(AdressBook!$C$6:$C$25,MATCH(D3438,AdressBook!$B$6:$B$25,0),1)),""),"")</f>
        <v/>
      </c>
      <c r="S3438" s="165">
        <f>IF(LEN(C3438)&gt;0,IFERROR(IF(MATCH(C3438,C3439:$C$4004,0)&gt;0,-1,ROW(S3438)-ROW($S$3)),ROW(S3438)-ROW($S$3)),-1)</f>
        <v>-1</v>
      </c>
      <c r="T3438" s="165">
        <f t="shared" si="361"/>
        <v>0</v>
      </c>
      <c r="U3438" s="165" t="str">
        <f t="shared" si="362"/>
        <v/>
      </c>
      <c r="V3438" s="165" t="str">
        <f>IFERROR(IF(OR(C3438="",S3438&lt;0),"",IF(SUBTOTAL(3,C3438:C3438)=0,-1,SUBTOTAL(3,$C$4:C3438))),"")</f>
        <v/>
      </c>
      <c r="W3438" s="156" t="str">
        <f t="array" ref="W3438">IF(LEN(C3438)&gt;0,IFERROR(IF(MATCH(C3438,$C$3:$C3437,0)&gt;0,N3438-INDEX($N$3:N3437,SUMPRODUCT(MAX(ROW($C$3:$C3437)*(C3438=$C$3:$C3437)))-2,1),""),""),"")</f>
        <v/>
      </c>
      <c r="X3438" s="156">
        <f t="shared" ca="1" si="363"/>
        <v>1</v>
      </c>
      <c r="Y3438" s="156">
        <f t="shared" ca="1" si="364"/>
        <v>1</v>
      </c>
    </row>
    <row r="3439" spans="2:25" hidden="1" x14ac:dyDescent="0.25">
      <c r="B3439" s="390" t="str">
        <f>IFERROR(IF(LEN(INDEX(PlansAndNotes!$B$6:$B$2005,ROW(A3439)-ROW($B$3)))=0,"",INDEX(PlansAndNotes!$B$6:$B$2005,ROW(A3439)-ROW($B$3))),"")</f>
        <v/>
      </c>
      <c r="C3439" s="387" t="str">
        <f t="shared" si="365"/>
        <v/>
      </c>
      <c r="D3439" s="361" t="str">
        <f>IFERROR(IF(LEN(C3439)&gt;0,IF(LEN(INDEX(TasksList!$C$6:$C$25,MATCH(C3439,TasksList!$B$6:$B$25,0),1))=0,"",INDEX(TasksList!$C$6:$C$25,MATCH(C3439,TasksList!$B$6:$B$25,0),1)),""),"")</f>
        <v/>
      </c>
      <c r="E3439" s="361" t="str">
        <f>IFERROR(IF(LEN(C3439)&gt;0,IF(LEN(INDEX(TasksList!$F$6:$F$25,MATCH(C3439,TasksList!$B$6:$B$25,0),1))=0,"not set!",INDEX(TasksList!$F$6:$F$25,MATCH(C3439,TasksList!$B$6:$B$25,0),1)),""),"")</f>
        <v/>
      </c>
      <c r="F3439" s="360" t="str">
        <f>IFERROR(IF(LEN(D3439)&gt;0,IF(LEN(INDEX(AdressBook!$D$6:$D$25,MATCH(D3439,AdressBook!$B$6:$B$25,0),1))=0,"",INDEX(AdressBook!$D$6:$D$25,MATCH(D3439,AdressBook!$B$6:$B$25,0),1)),""),"")</f>
        <v/>
      </c>
      <c r="G3439" s="361" t="str">
        <f>IFERROR(IF(LEN(INDEX(PlansAndNotes!$F$6:$F$4005,ROW(B3439)-ROW($C$3)))=0,"",INDEX(PlansAndNotes!$F$6:$F$4005,ROW(B3439)-ROW($C$3))),"")</f>
        <v/>
      </c>
      <c r="H3439" s="361" t="str">
        <f>IFERROR(IF(LEN(C3439)&gt;0,IF(LEN(INDEX(TasksList!$G$6:$G$25,MATCH(C3439,TasksList!$B$6:$B$25,0),1))=0,"",INDEX(TasksList!$G$6:$G$25,MATCH(C3439,TasksList!$B$6:$B$25,0),1)),""),"")</f>
        <v/>
      </c>
      <c r="N3439" s="362" t="str">
        <f>IFERROR(IF(LEN(INDEX(PlansAndNotes!$D$6:$D$4005,ROW(B3439)-ROW($C$3)))=0,"",INDEX(PlansAndNotes!$D$6:$D$4005,ROW(B3439)-ROW($C$3))),"")</f>
        <v/>
      </c>
      <c r="O3439" s="165" t="str">
        <f t="shared" si="360"/>
        <v/>
      </c>
      <c r="P3439" s="363" t="str">
        <f>IFERROR(IF(LEN(INDEX(PlansAndNotes!$E$6:$E$4005,ROW(B3439)-ROW($C$3)))=0,"",INDEX(PlansAndNotes!$E$6:$E$4005,ROW(B3439)-ROW($C$3))),"")</f>
        <v/>
      </c>
      <c r="Q3439" s="363" t="str">
        <f>IFERROR(IF(LEN(INDEX(PlansAndNotes!$G$6:$G$4005,ROW(B3439)-ROW($C$3)))=0,"",INDEX(PlansAndNotes!$G$6:$G$4005,ROW(B3439)-ROW($C$3))),"")</f>
        <v/>
      </c>
      <c r="R3439" s="361" t="str">
        <f>IFERROR(IF(LEN(D3439)&gt;0,IF(LEN(INDEX(AdressBook!$C$6:$C$25,MATCH(D3439,AdressBook!$B$6:$B$25,0),1))=0,"",INDEX(AdressBook!$C$6:$C$25,MATCH(D3439,AdressBook!$B$6:$B$25,0),1)),""),"")</f>
        <v/>
      </c>
      <c r="S3439" s="165">
        <f>IF(LEN(C3439)&gt;0,IFERROR(IF(MATCH(C3439,C3440:$C$4004,0)&gt;0,-1,ROW(S3439)-ROW($S$3)),ROW(S3439)-ROW($S$3)),-1)</f>
        <v>-1</v>
      </c>
      <c r="T3439" s="165">
        <f t="shared" si="361"/>
        <v>0</v>
      </c>
      <c r="U3439" s="165" t="str">
        <f t="shared" si="362"/>
        <v/>
      </c>
      <c r="V3439" s="165" t="str">
        <f>IFERROR(IF(OR(C3439="",S3439&lt;0),"",IF(SUBTOTAL(3,C3439:C3439)=0,-1,SUBTOTAL(3,$C$4:C3439))),"")</f>
        <v/>
      </c>
      <c r="W3439" s="156" t="str">
        <f t="array" ref="W3439">IF(LEN(C3439)&gt;0,IFERROR(IF(MATCH(C3439,$C$3:$C3438,0)&gt;0,N3439-INDEX($N$3:N3438,SUMPRODUCT(MAX(ROW($C$3:$C3438)*(C3439=$C$3:$C3438)))-2,1),""),""),"")</f>
        <v/>
      </c>
      <c r="X3439" s="156">
        <f t="shared" ca="1" si="363"/>
        <v>1</v>
      </c>
      <c r="Y3439" s="156">
        <f t="shared" ca="1" si="364"/>
        <v>1</v>
      </c>
    </row>
    <row r="3440" spans="2:25" hidden="1" x14ac:dyDescent="0.25">
      <c r="B3440" s="390" t="str">
        <f>IFERROR(IF(LEN(INDEX(PlansAndNotes!$B$6:$B$2005,ROW(A3440)-ROW($B$3)))=0,"",INDEX(PlansAndNotes!$B$6:$B$2005,ROW(A3440)-ROW($B$3))),"")</f>
        <v/>
      </c>
      <c r="C3440" s="387" t="str">
        <f t="shared" si="365"/>
        <v/>
      </c>
      <c r="D3440" s="361" t="str">
        <f>IFERROR(IF(LEN(C3440)&gt;0,IF(LEN(INDEX(TasksList!$C$6:$C$25,MATCH(C3440,TasksList!$B$6:$B$25,0),1))=0,"",INDEX(TasksList!$C$6:$C$25,MATCH(C3440,TasksList!$B$6:$B$25,0),1)),""),"")</f>
        <v/>
      </c>
      <c r="E3440" s="361" t="str">
        <f>IFERROR(IF(LEN(C3440)&gt;0,IF(LEN(INDEX(TasksList!$F$6:$F$25,MATCH(C3440,TasksList!$B$6:$B$25,0),1))=0,"not set!",INDEX(TasksList!$F$6:$F$25,MATCH(C3440,TasksList!$B$6:$B$25,0),1)),""),"")</f>
        <v/>
      </c>
      <c r="F3440" s="360" t="str">
        <f>IFERROR(IF(LEN(D3440)&gt;0,IF(LEN(INDEX(AdressBook!$D$6:$D$25,MATCH(D3440,AdressBook!$B$6:$B$25,0),1))=0,"",INDEX(AdressBook!$D$6:$D$25,MATCH(D3440,AdressBook!$B$6:$B$25,0),1)),""),"")</f>
        <v/>
      </c>
      <c r="G3440" s="361" t="str">
        <f>IFERROR(IF(LEN(INDEX(PlansAndNotes!$F$6:$F$4005,ROW(B3440)-ROW($C$3)))=0,"",INDEX(PlansAndNotes!$F$6:$F$4005,ROW(B3440)-ROW($C$3))),"")</f>
        <v/>
      </c>
      <c r="H3440" s="361" t="str">
        <f>IFERROR(IF(LEN(C3440)&gt;0,IF(LEN(INDEX(TasksList!$G$6:$G$25,MATCH(C3440,TasksList!$B$6:$B$25,0),1))=0,"",INDEX(TasksList!$G$6:$G$25,MATCH(C3440,TasksList!$B$6:$B$25,0),1)),""),"")</f>
        <v/>
      </c>
      <c r="N3440" s="362" t="str">
        <f>IFERROR(IF(LEN(INDEX(PlansAndNotes!$D$6:$D$4005,ROW(B3440)-ROW($C$3)))=0,"",INDEX(PlansAndNotes!$D$6:$D$4005,ROW(B3440)-ROW($C$3))),"")</f>
        <v/>
      </c>
      <c r="O3440" s="165" t="str">
        <f t="shared" si="360"/>
        <v/>
      </c>
      <c r="P3440" s="363" t="str">
        <f>IFERROR(IF(LEN(INDEX(PlansAndNotes!$E$6:$E$4005,ROW(B3440)-ROW($C$3)))=0,"",INDEX(PlansAndNotes!$E$6:$E$4005,ROW(B3440)-ROW($C$3))),"")</f>
        <v/>
      </c>
      <c r="Q3440" s="363" t="str">
        <f>IFERROR(IF(LEN(INDEX(PlansAndNotes!$G$6:$G$4005,ROW(B3440)-ROW($C$3)))=0,"",INDEX(PlansAndNotes!$G$6:$G$4005,ROW(B3440)-ROW($C$3))),"")</f>
        <v/>
      </c>
      <c r="R3440" s="361" t="str">
        <f>IFERROR(IF(LEN(D3440)&gt;0,IF(LEN(INDEX(AdressBook!$C$6:$C$25,MATCH(D3440,AdressBook!$B$6:$B$25,0),1))=0,"",INDEX(AdressBook!$C$6:$C$25,MATCH(D3440,AdressBook!$B$6:$B$25,0),1)),""),"")</f>
        <v/>
      </c>
      <c r="S3440" s="165">
        <f>IF(LEN(C3440)&gt;0,IFERROR(IF(MATCH(C3440,C3441:$C$4004,0)&gt;0,-1,ROW(S3440)-ROW($S$3)),ROW(S3440)-ROW($S$3)),-1)</f>
        <v>-1</v>
      </c>
      <c r="T3440" s="165">
        <f t="shared" si="361"/>
        <v>0</v>
      </c>
      <c r="U3440" s="165" t="str">
        <f t="shared" si="362"/>
        <v/>
      </c>
      <c r="V3440" s="165" t="str">
        <f>IFERROR(IF(OR(C3440="",S3440&lt;0),"",IF(SUBTOTAL(3,C3440:C3440)=0,-1,SUBTOTAL(3,$C$4:C3440))),"")</f>
        <v/>
      </c>
      <c r="W3440" s="156" t="str">
        <f t="array" ref="W3440">IF(LEN(C3440)&gt;0,IFERROR(IF(MATCH(C3440,$C$3:$C3439,0)&gt;0,N3440-INDEX($N$3:N3439,SUMPRODUCT(MAX(ROW($C$3:$C3439)*(C3440=$C$3:$C3439)))-2,1),""),""),"")</f>
        <v/>
      </c>
      <c r="X3440" s="156">
        <f t="shared" ca="1" si="363"/>
        <v>1</v>
      </c>
      <c r="Y3440" s="156">
        <f t="shared" ca="1" si="364"/>
        <v>1</v>
      </c>
    </row>
    <row r="3441" spans="2:25" hidden="1" x14ac:dyDescent="0.25">
      <c r="B3441" s="390" t="str">
        <f>IFERROR(IF(LEN(INDEX(PlansAndNotes!$B$6:$B$2005,ROW(A3441)-ROW($B$3)))=0,"",INDEX(PlansAndNotes!$B$6:$B$2005,ROW(A3441)-ROW($B$3))),"")</f>
        <v/>
      </c>
      <c r="C3441" s="387" t="str">
        <f t="shared" si="365"/>
        <v/>
      </c>
      <c r="D3441" s="361" t="str">
        <f>IFERROR(IF(LEN(C3441)&gt;0,IF(LEN(INDEX(TasksList!$C$6:$C$25,MATCH(C3441,TasksList!$B$6:$B$25,0),1))=0,"",INDEX(TasksList!$C$6:$C$25,MATCH(C3441,TasksList!$B$6:$B$25,0),1)),""),"")</f>
        <v/>
      </c>
      <c r="E3441" s="361" t="str">
        <f>IFERROR(IF(LEN(C3441)&gt;0,IF(LEN(INDEX(TasksList!$F$6:$F$25,MATCH(C3441,TasksList!$B$6:$B$25,0),1))=0,"not set!",INDEX(TasksList!$F$6:$F$25,MATCH(C3441,TasksList!$B$6:$B$25,0),1)),""),"")</f>
        <v/>
      </c>
      <c r="F3441" s="360" t="str">
        <f>IFERROR(IF(LEN(D3441)&gt;0,IF(LEN(INDEX(AdressBook!$D$6:$D$25,MATCH(D3441,AdressBook!$B$6:$B$25,0),1))=0,"",INDEX(AdressBook!$D$6:$D$25,MATCH(D3441,AdressBook!$B$6:$B$25,0),1)),""),"")</f>
        <v/>
      </c>
      <c r="G3441" s="361" t="str">
        <f>IFERROR(IF(LEN(INDEX(PlansAndNotes!$F$6:$F$4005,ROW(B3441)-ROW($C$3)))=0,"",INDEX(PlansAndNotes!$F$6:$F$4005,ROW(B3441)-ROW($C$3))),"")</f>
        <v/>
      </c>
      <c r="H3441" s="361" t="str">
        <f>IFERROR(IF(LEN(C3441)&gt;0,IF(LEN(INDEX(TasksList!$G$6:$G$25,MATCH(C3441,TasksList!$B$6:$B$25,0),1))=0,"",INDEX(TasksList!$G$6:$G$25,MATCH(C3441,TasksList!$B$6:$B$25,0),1)),""),"")</f>
        <v/>
      </c>
      <c r="N3441" s="362" t="str">
        <f>IFERROR(IF(LEN(INDEX(PlansAndNotes!$D$6:$D$4005,ROW(B3441)-ROW($C$3)))=0,"",INDEX(PlansAndNotes!$D$6:$D$4005,ROW(B3441)-ROW($C$3))),"")</f>
        <v/>
      </c>
      <c r="O3441" s="165" t="str">
        <f t="shared" si="360"/>
        <v/>
      </c>
      <c r="P3441" s="363" t="str">
        <f>IFERROR(IF(LEN(INDEX(PlansAndNotes!$E$6:$E$4005,ROW(B3441)-ROW($C$3)))=0,"",INDEX(PlansAndNotes!$E$6:$E$4005,ROW(B3441)-ROW($C$3))),"")</f>
        <v/>
      </c>
      <c r="Q3441" s="363" t="str">
        <f>IFERROR(IF(LEN(INDEX(PlansAndNotes!$G$6:$G$4005,ROW(B3441)-ROW($C$3)))=0,"",INDEX(PlansAndNotes!$G$6:$G$4005,ROW(B3441)-ROW($C$3))),"")</f>
        <v/>
      </c>
      <c r="R3441" s="361" t="str">
        <f>IFERROR(IF(LEN(D3441)&gt;0,IF(LEN(INDEX(AdressBook!$C$6:$C$25,MATCH(D3441,AdressBook!$B$6:$B$25,0),1))=0,"",INDEX(AdressBook!$C$6:$C$25,MATCH(D3441,AdressBook!$B$6:$B$25,0),1)),""),"")</f>
        <v/>
      </c>
      <c r="S3441" s="165">
        <f>IF(LEN(C3441)&gt;0,IFERROR(IF(MATCH(C3441,C3442:$C$4004,0)&gt;0,-1,ROW(S3441)-ROW($S$3)),ROW(S3441)-ROW($S$3)),-1)</f>
        <v>-1</v>
      </c>
      <c r="T3441" s="165">
        <f t="shared" si="361"/>
        <v>0</v>
      </c>
      <c r="U3441" s="165" t="str">
        <f t="shared" si="362"/>
        <v/>
      </c>
      <c r="V3441" s="165" t="str">
        <f>IFERROR(IF(OR(C3441="",S3441&lt;0),"",IF(SUBTOTAL(3,C3441:C3441)=0,-1,SUBTOTAL(3,$C$4:C3441))),"")</f>
        <v/>
      </c>
      <c r="W3441" s="156" t="str">
        <f t="array" ref="W3441">IF(LEN(C3441)&gt;0,IFERROR(IF(MATCH(C3441,$C$3:$C3440,0)&gt;0,N3441-INDEX($N$3:N3440,SUMPRODUCT(MAX(ROW($C$3:$C3440)*(C3441=$C$3:$C3440)))-2,1),""),""),"")</f>
        <v/>
      </c>
      <c r="X3441" s="156">
        <f t="shared" ca="1" si="363"/>
        <v>1</v>
      </c>
      <c r="Y3441" s="156">
        <f t="shared" ca="1" si="364"/>
        <v>1</v>
      </c>
    </row>
    <row r="3442" spans="2:25" hidden="1" x14ac:dyDescent="0.25">
      <c r="B3442" s="390" t="str">
        <f>IFERROR(IF(LEN(INDEX(PlansAndNotes!$B$6:$B$2005,ROW(A3442)-ROW($B$3)))=0,"",INDEX(PlansAndNotes!$B$6:$B$2005,ROW(A3442)-ROW($B$3))),"")</f>
        <v/>
      </c>
      <c r="C3442" s="387" t="str">
        <f t="shared" si="365"/>
        <v/>
      </c>
      <c r="D3442" s="361" t="str">
        <f>IFERROR(IF(LEN(C3442)&gt;0,IF(LEN(INDEX(TasksList!$C$6:$C$25,MATCH(C3442,TasksList!$B$6:$B$25,0),1))=0,"",INDEX(TasksList!$C$6:$C$25,MATCH(C3442,TasksList!$B$6:$B$25,0),1)),""),"")</f>
        <v/>
      </c>
      <c r="E3442" s="361" t="str">
        <f>IFERROR(IF(LEN(C3442)&gt;0,IF(LEN(INDEX(TasksList!$F$6:$F$25,MATCH(C3442,TasksList!$B$6:$B$25,0),1))=0,"not set!",INDEX(TasksList!$F$6:$F$25,MATCH(C3442,TasksList!$B$6:$B$25,0),1)),""),"")</f>
        <v/>
      </c>
      <c r="F3442" s="360" t="str">
        <f>IFERROR(IF(LEN(D3442)&gt;0,IF(LEN(INDEX(AdressBook!$D$6:$D$25,MATCH(D3442,AdressBook!$B$6:$B$25,0),1))=0,"",INDEX(AdressBook!$D$6:$D$25,MATCH(D3442,AdressBook!$B$6:$B$25,0),1)),""),"")</f>
        <v/>
      </c>
      <c r="G3442" s="361" t="str">
        <f>IFERROR(IF(LEN(INDEX(PlansAndNotes!$F$6:$F$4005,ROW(B3442)-ROW($C$3)))=0,"",INDEX(PlansAndNotes!$F$6:$F$4005,ROW(B3442)-ROW($C$3))),"")</f>
        <v/>
      </c>
      <c r="H3442" s="361" t="str">
        <f>IFERROR(IF(LEN(C3442)&gt;0,IF(LEN(INDEX(TasksList!$G$6:$G$25,MATCH(C3442,TasksList!$B$6:$B$25,0),1))=0,"",INDEX(TasksList!$G$6:$G$25,MATCH(C3442,TasksList!$B$6:$B$25,0),1)),""),"")</f>
        <v/>
      </c>
      <c r="N3442" s="362" t="str">
        <f>IFERROR(IF(LEN(INDEX(PlansAndNotes!$D$6:$D$4005,ROW(B3442)-ROW($C$3)))=0,"",INDEX(PlansAndNotes!$D$6:$D$4005,ROW(B3442)-ROW($C$3))),"")</f>
        <v/>
      </c>
      <c r="O3442" s="165" t="str">
        <f t="shared" si="360"/>
        <v/>
      </c>
      <c r="P3442" s="363" t="str">
        <f>IFERROR(IF(LEN(INDEX(PlansAndNotes!$E$6:$E$4005,ROW(B3442)-ROW($C$3)))=0,"",INDEX(PlansAndNotes!$E$6:$E$4005,ROW(B3442)-ROW($C$3))),"")</f>
        <v/>
      </c>
      <c r="Q3442" s="363" t="str">
        <f>IFERROR(IF(LEN(INDEX(PlansAndNotes!$G$6:$G$4005,ROW(B3442)-ROW($C$3)))=0,"",INDEX(PlansAndNotes!$G$6:$G$4005,ROW(B3442)-ROW($C$3))),"")</f>
        <v/>
      </c>
      <c r="R3442" s="361" t="str">
        <f>IFERROR(IF(LEN(D3442)&gt;0,IF(LEN(INDEX(AdressBook!$C$6:$C$25,MATCH(D3442,AdressBook!$B$6:$B$25,0),1))=0,"",INDEX(AdressBook!$C$6:$C$25,MATCH(D3442,AdressBook!$B$6:$B$25,0),1)),""),"")</f>
        <v/>
      </c>
      <c r="S3442" s="165">
        <f>IF(LEN(C3442)&gt;0,IFERROR(IF(MATCH(C3442,C3443:$C$4004,0)&gt;0,-1,ROW(S3442)-ROW($S$3)),ROW(S3442)-ROW($S$3)),-1)</f>
        <v>-1</v>
      </c>
      <c r="T3442" s="165">
        <f t="shared" si="361"/>
        <v>0</v>
      </c>
      <c r="U3442" s="165" t="str">
        <f t="shared" si="362"/>
        <v/>
      </c>
      <c r="V3442" s="165" t="str">
        <f>IFERROR(IF(OR(C3442="",S3442&lt;0),"",IF(SUBTOTAL(3,C3442:C3442)=0,-1,SUBTOTAL(3,$C$4:C3442))),"")</f>
        <v/>
      </c>
      <c r="W3442" s="156" t="str">
        <f t="array" ref="W3442">IF(LEN(C3442)&gt;0,IFERROR(IF(MATCH(C3442,$C$3:$C3441,0)&gt;0,N3442-INDEX($N$3:N3441,SUMPRODUCT(MAX(ROW($C$3:$C3441)*(C3442=$C$3:$C3441)))-2,1),""),""),"")</f>
        <v/>
      </c>
      <c r="X3442" s="156">
        <f t="shared" ca="1" si="363"/>
        <v>1</v>
      </c>
      <c r="Y3442" s="156">
        <f t="shared" ca="1" si="364"/>
        <v>1</v>
      </c>
    </row>
    <row r="3443" spans="2:25" hidden="1" x14ac:dyDescent="0.25">
      <c r="B3443" s="390" t="str">
        <f>IFERROR(IF(LEN(INDEX(PlansAndNotes!$B$6:$B$2005,ROW(A3443)-ROW($B$3)))=0,"",INDEX(PlansAndNotes!$B$6:$B$2005,ROW(A3443)-ROW($B$3))),"")</f>
        <v/>
      </c>
      <c r="C3443" s="387" t="str">
        <f t="shared" si="365"/>
        <v/>
      </c>
      <c r="D3443" s="361" t="str">
        <f>IFERROR(IF(LEN(C3443)&gt;0,IF(LEN(INDEX(TasksList!$C$6:$C$25,MATCH(C3443,TasksList!$B$6:$B$25,0),1))=0,"",INDEX(TasksList!$C$6:$C$25,MATCH(C3443,TasksList!$B$6:$B$25,0),1)),""),"")</f>
        <v/>
      </c>
      <c r="E3443" s="361" t="str">
        <f>IFERROR(IF(LEN(C3443)&gt;0,IF(LEN(INDEX(TasksList!$F$6:$F$25,MATCH(C3443,TasksList!$B$6:$B$25,0),1))=0,"not set!",INDEX(TasksList!$F$6:$F$25,MATCH(C3443,TasksList!$B$6:$B$25,0),1)),""),"")</f>
        <v/>
      </c>
      <c r="F3443" s="360" t="str">
        <f>IFERROR(IF(LEN(D3443)&gt;0,IF(LEN(INDEX(AdressBook!$D$6:$D$25,MATCH(D3443,AdressBook!$B$6:$B$25,0),1))=0,"",INDEX(AdressBook!$D$6:$D$25,MATCH(D3443,AdressBook!$B$6:$B$25,0),1)),""),"")</f>
        <v/>
      </c>
      <c r="G3443" s="361" t="str">
        <f>IFERROR(IF(LEN(INDEX(PlansAndNotes!$F$6:$F$4005,ROW(B3443)-ROW($C$3)))=0,"",INDEX(PlansAndNotes!$F$6:$F$4005,ROW(B3443)-ROW($C$3))),"")</f>
        <v/>
      </c>
      <c r="H3443" s="361" t="str">
        <f>IFERROR(IF(LEN(C3443)&gt;0,IF(LEN(INDEX(TasksList!$G$6:$G$25,MATCH(C3443,TasksList!$B$6:$B$25,0),1))=0,"",INDEX(TasksList!$G$6:$G$25,MATCH(C3443,TasksList!$B$6:$B$25,0),1)),""),"")</f>
        <v/>
      </c>
      <c r="N3443" s="362" t="str">
        <f>IFERROR(IF(LEN(INDEX(PlansAndNotes!$D$6:$D$4005,ROW(B3443)-ROW($C$3)))=0,"",INDEX(PlansAndNotes!$D$6:$D$4005,ROW(B3443)-ROW($C$3))),"")</f>
        <v/>
      </c>
      <c r="O3443" s="165" t="str">
        <f t="shared" si="360"/>
        <v/>
      </c>
      <c r="P3443" s="363" t="str">
        <f>IFERROR(IF(LEN(INDEX(PlansAndNotes!$E$6:$E$4005,ROW(B3443)-ROW($C$3)))=0,"",INDEX(PlansAndNotes!$E$6:$E$4005,ROW(B3443)-ROW($C$3))),"")</f>
        <v/>
      </c>
      <c r="Q3443" s="363" t="str">
        <f>IFERROR(IF(LEN(INDEX(PlansAndNotes!$G$6:$G$4005,ROW(B3443)-ROW($C$3)))=0,"",INDEX(PlansAndNotes!$G$6:$G$4005,ROW(B3443)-ROW($C$3))),"")</f>
        <v/>
      </c>
      <c r="R3443" s="361" t="str">
        <f>IFERROR(IF(LEN(D3443)&gt;0,IF(LEN(INDEX(AdressBook!$C$6:$C$25,MATCH(D3443,AdressBook!$B$6:$B$25,0),1))=0,"",INDEX(AdressBook!$C$6:$C$25,MATCH(D3443,AdressBook!$B$6:$B$25,0),1)),""),"")</f>
        <v/>
      </c>
      <c r="S3443" s="165">
        <f>IF(LEN(C3443)&gt;0,IFERROR(IF(MATCH(C3443,C3444:$C$4004,0)&gt;0,-1,ROW(S3443)-ROW($S$3)),ROW(S3443)-ROW($S$3)),-1)</f>
        <v>-1</v>
      </c>
      <c r="T3443" s="165">
        <f t="shared" si="361"/>
        <v>0</v>
      </c>
      <c r="U3443" s="165" t="str">
        <f t="shared" si="362"/>
        <v/>
      </c>
      <c r="V3443" s="165" t="str">
        <f>IFERROR(IF(OR(C3443="",S3443&lt;0),"",IF(SUBTOTAL(3,C3443:C3443)=0,-1,SUBTOTAL(3,$C$4:C3443))),"")</f>
        <v/>
      </c>
      <c r="W3443" s="156" t="str">
        <f t="array" ref="W3443">IF(LEN(C3443)&gt;0,IFERROR(IF(MATCH(C3443,$C$3:$C3442,0)&gt;0,N3443-INDEX($N$3:N3442,SUMPRODUCT(MAX(ROW($C$3:$C3442)*(C3443=$C$3:$C3442)))-2,1),""),""),"")</f>
        <v/>
      </c>
      <c r="X3443" s="156">
        <f t="shared" ca="1" si="363"/>
        <v>1</v>
      </c>
      <c r="Y3443" s="156">
        <f t="shared" ca="1" si="364"/>
        <v>1</v>
      </c>
    </row>
    <row r="3444" spans="2:25" hidden="1" x14ac:dyDescent="0.25">
      <c r="B3444" s="390" t="str">
        <f>IFERROR(IF(LEN(INDEX(PlansAndNotes!$B$6:$B$2005,ROW(A3444)-ROW($B$3)))=0,"",INDEX(PlansAndNotes!$B$6:$B$2005,ROW(A3444)-ROW($B$3))),"")</f>
        <v/>
      </c>
      <c r="C3444" s="387" t="str">
        <f t="shared" si="365"/>
        <v/>
      </c>
      <c r="D3444" s="361" t="str">
        <f>IFERROR(IF(LEN(C3444)&gt;0,IF(LEN(INDEX(TasksList!$C$6:$C$25,MATCH(C3444,TasksList!$B$6:$B$25,0),1))=0,"",INDEX(TasksList!$C$6:$C$25,MATCH(C3444,TasksList!$B$6:$B$25,0),1)),""),"")</f>
        <v/>
      </c>
      <c r="E3444" s="361" t="str">
        <f>IFERROR(IF(LEN(C3444)&gt;0,IF(LEN(INDEX(TasksList!$F$6:$F$25,MATCH(C3444,TasksList!$B$6:$B$25,0),1))=0,"not set!",INDEX(TasksList!$F$6:$F$25,MATCH(C3444,TasksList!$B$6:$B$25,0),1)),""),"")</f>
        <v/>
      </c>
      <c r="F3444" s="360" t="str">
        <f>IFERROR(IF(LEN(D3444)&gt;0,IF(LEN(INDEX(AdressBook!$D$6:$D$25,MATCH(D3444,AdressBook!$B$6:$B$25,0),1))=0,"",INDEX(AdressBook!$D$6:$D$25,MATCH(D3444,AdressBook!$B$6:$B$25,0),1)),""),"")</f>
        <v/>
      </c>
      <c r="G3444" s="361" t="str">
        <f>IFERROR(IF(LEN(INDEX(PlansAndNotes!$F$6:$F$4005,ROW(B3444)-ROW($C$3)))=0,"",INDEX(PlansAndNotes!$F$6:$F$4005,ROW(B3444)-ROW($C$3))),"")</f>
        <v/>
      </c>
      <c r="H3444" s="361" t="str">
        <f>IFERROR(IF(LEN(C3444)&gt;0,IF(LEN(INDEX(TasksList!$G$6:$G$25,MATCH(C3444,TasksList!$B$6:$B$25,0),1))=0,"",INDEX(TasksList!$G$6:$G$25,MATCH(C3444,TasksList!$B$6:$B$25,0),1)),""),"")</f>
        <v/>
      </c>
      <c r="N3444" s="362" t="str">
        <f>IFERROR(IF(LEN(INDEX(PlansAndNotes!$D$6:$D$4005,ROW(B3444)-ROW($C$3)))=0,"",INDEX(PlansAndNotes!$D$6:$D$4005,ROW(B3444)-ROW($C$3))),"")</f>
        <v/>
      </c>
      <c r="O3444" s="165" t="str">
        <f t="shared" si="360"/>
        <v/>
      </c>
      <c r="P3444" s="363" t="str">
        <f>IFERROR(IF(LEN(INDEX(PlansAndNotes!$E$6:$E$4005,ROW(B3444)-ROW($C$3)))=0,"",INDEX(PlansAndNotes!$E$6:$E$4005,ROW(B3444)-ROW($C$3))),"")</f>
        <v/>
      </c>
      <c r="Q3444" s="363" t="str">
        <f>IFERROR(IF(LEN(INDEX(PlansAndNotes!$G$6:$G$4005,ROW(B3444)-ROW($C$3)))=0,"",INDEX(PlansAndNotes!$G$6:$G$4005,ROW(B3444)-ROW($C$3))),"")</f>
        <v/>
      </c>
      <c r="R3444" s="361" t="str">
        <f>IFERROR(IF(LEN(D3444)&gt;0,IF(LEN(INDEX(AdressBook!$C$6:$C$25,MATCH(D3444,AdressBook!$B$6:$B$25,0),1))=0,"",INDEX(AdressBook!$C$6:$C$25,MATCH(D3444,AdressBook!$B$6:$B$25,0),1)),""),"")</f>
        <v/>
      </c>
      <c r="S3444" s="165">
        <f>IF(LEN(C3444)&gt;0,IFERROR(IF(MATCH(C3444,C3445:$C$4004,0)&gt;0,-1,ROW(S3444)-ROW($S$3)),ROW(S3444)-ROW($S$3)),-1)</f>
        <v>-1</v>
      </c>
      <c r="T3444" s="165">
        <f t="shared" si="361"/>
        <v>0</v>
      </c>
      <c r="U3444" s="165" t="str">
        <f t="shared" si="362"/>
        <v/>
      </c>
      <c r="V3444" s="165" t="str">
        <f>IFERROR(IF(OR(C3444="",S3444&lt;0),"",IF(SUBTOTAL(3,C3444:C3444)=0,-1,SUBTOTAL(3,$C$4:C3444))),"")</f>
        <v/>
      </c>
      <c r="W3444" s="156" t="str">
        <f t="array" ref="W3444">IF(LEN(C3444)&gt;0,IFERROR(IF(MATCH(C3444,$C$3:$C3443,0)&gt;0,N3444-INDEX($N$3:N3443,SUMPRODUCT(MAX(ROW($C$3:$C3443)*(C3444=$C$3:$C3443)))-2,1),""),""),"")</f>
        <v/>
      </c>
      <c r="X3444" s="156">
        <f t="shared" ca="1" si="363"/>
        <v>1</v>
      </c>
      <c r="Y3444" s="156">
        <f t="shared" ca="1" si="364"/>
        <v>1</v>
      </c>
    </row>
    <row r="3445" spans="2:25" hidden="1" x14ac:dyDescent="0.25">
      <c r="B3445" s="390" t="str">
        <f>IFERROR(IF(LEN(INDEX(PlansAndNotes!$B$6:$B$2005,ROW(A3445)-ROW($B$3)))=0,"",INDEX(PlansAndNotes!$B$6:$B$2005,ROW(A3445)-ROW($B$3))),"")</f>
        <v/>
      </c>
      <c r="C3445" s="387" t="str">
        <f t="shared" si="365"/>
        <v/>
      </c>
      <c r="D3445" s="361" t="str">
        <f>IFERROR(IF(LEN(C3445)&gt;0,IF(LEN(INDEX(TasksList!$C$6:$C$25,MATCH(C3445,TasksList!$B$6:$B$25,0),1))=0,"",INDEX(TasksList!$C$6:$C$25,MATCH(C3445,TasksList!$B$6:$B$25,0),1)),""),"")</f>
        <v/>
      </c>
      <c r="E3445" s="361" t="str">
        <f>IFERROR(IF(LEN(C3445)&gt;0,IF(LEN(INDEX(TasksList!$F$6:$F$25,MATCH(C3445,TasksList!$B$6:$B$25,0),1))=0,"not set!",INDEX(TasksList!$F$6:$F$25,MATCH(C3445,TasksList!$B$6:$B$25,0),1)),""),"")</f>
        <v/>
      </c>
      <c r="F3445" s="360" t="str">
        <f>IFERROR(IF(LEN(D3445)&gt;0,IF(LEN(INDEX(AdressBook!$D$6:$D$25,MATCH(D3445,AdressBook!$B$6:$B$25,0),1))=0,"",INDEX(AdressBook!$D$6:$D$25,MATCH(D3445,AdressBook!$B$6:$B$25,0),1)),""),"")</f>
        <v/>
      </c>
      <c r="G3445" s="361" t="str">
        <f>IFERROR(IF(LEN(INDEX(PlansAndNotes!$F$6:$F$4005,ROW(B3445)-ROW($C$3)))=0,"",INDEX(PlansAndNotes!$F$6:$F$4005,ROW(B3445)-ROW($C$3))),"")</f>
        <v/>
      </c>
      <c r="H3445" s="361" t="str">
        <f>IFERROR(IF(LEN(C3445)&gt;0,IF(LEN(INDEX(TasksList!$G$6:$G$25,MATCH(C3445,TasksList!$B$6:$B$25,0),1))=0,"",INDEX(TasksList!$G$6:$G$25,MATCH(C3445,TasksList!$B$6:$B$25,0),1)),""),"")</f>
        <v/>
      </c>
      <c r="N3445" s="362" t="str">
        <f>IFERROR(IF(LEN(INDEX(PlansAndNotes!$D$6:$D$4005,ROW(B3445)-ROW($C$3)))=0,"",INDEX(PlansAndNotes!$D$6:$D$4005,ROW(B3445)-ROW($C$3))),"")</f>
        <v/>
      </c>
      <c r="O3445" s="165" t="str">
        <f t="shared" si="360"/>
        <v/>
      </c>
      <c r="P3445" s="363" t="str">
        <f>IFERROR(IF(LEN(INDEX(PlansAndNotes!$E$6:$E$4005,ROW(B3445)-ROW($C$3)))=0,"",INDEX(PlansAndNotes!$E$6:$E$4005,ROW(B3445)-ROW($C$3))),"")</f>
        <v/>
      </c>
      <c r="Q3445" s="363" t="str">
        <f>IFERROR(IF(LEN(INDEX(PlansAndNotes!$G$6:$G$4005,ROW(B3445)-ROW($C$3)))=0,"",INDEX(PlansAndNotes!$G$6:$G$4005,ROW(B3445)-ROW($C$3))),"")</f>
        <v/>
      </c>
      <c r="R3445" s="361" t="str">
        <f>IFERROR(IF(LEN(D3445)&gt;0,IF(LEN(INDEX(AdressBook!$C$6:$C$25,MATCH(D3445,AdressBook!$B$6:$B$25,0),1))=0,"",INDEX(AdressBook!$C$6:$C$25,MATCH(D3445,AdressBook!$B$6:$B$25,0),1)),""),"")</f>
        <v/>
      </c>
      <c r="S3445" s="165">
        <f>IF(LEN(C3445)&gt;0,IFERROR(IF(MATCH(C3445,C3446:$C$4004,0)&gt;0,-1,ROW(S3445)-ROW($S$3)),ROW(S3445)-ROW($S$3)),-1)</f>
        <v>-1</v>
      </c>
      <c r="T3445" s="165">
        <f t="shared" si="361"/>
        <v>0</v>
      </c>
      <c r="U3445" s="165" t="str">
        <f t="shared" si="362"/>
        <v/>
      </c>
      <c r="V3445" s="165" t="str">
        <f>IFERROR(IF(OR(C3445="",S3445&lt;0),"",IF(SUBTOTAL(3,C3445:C3445)=0,-1,SUBTOTAL(3,$C$4:C3445))),"")</f>
        <v/>
      </c>
      <c r="W3445" s="156" t="str">
        <f t="array" ref="W3445">IF(LEN(C3445)&gt;0,IFERROR(IF(MATCH(C3445,$C$3:$C3444,0)&gt;0,N3445-INDEX($N$3:N3444,SUMPRODUCT(MAX(ROW($C$3:$C3444)*(C3445=$C$3:$C3444)))-2,1),""),""),"")</f>
        <v/>
      </c>
      <c r="X3445" s="156">
        <f t="shared" ca="1" si="363"/>
        <v>1</v>
      </c>
      <c r="Y3445" s="156">
        <f t="shared" ca="1" si="364"/>
        <v>1</v>
      </c>
    </row>
    <row r="3446" spans="2:25" hidden="1" x14ac:dyDescent="0.25">
      <c r="B3446" s="390" t="str">
        <f>IFERROR(IF(LEN(INDEX(PlansAndNotes!$B$6:$B$2005,ROW(A3446)-ROW($B$3)))=0,"",INDEX(PlansAndNotes!$B$6:$B$2005,ROW(A3446)-ROW($B$3))),"")</f>
        <v/>
      </c>
      <c r="C3446" s="387" t="str">
        <f t="shared" si="365"/>
        <v/>
      </c>
      <c r="D3446" s="361" t="str">
        <f>IFERROR(IF(LEN(C3446)&gt;0,IF(LEN(INDEX(TasksList!$C$6:$C$25,MATCH(C3446,TasksList!$B$6:$B$25,0),1))=0,"",INDEX(TasksList!$C$6:$C$25,MATCH(C3446,TasksList!$B$6:$B$25,0),1)),""),"")</f>
        <v/>
      </c>
      <c r="E3446" s="361" t="str">
        <f>IFERROR(IF(LEN(C3446)&gt;0,IF(LEN(INDEX(TasksList!$F$6:$F$25,MATCH(C3446,TasksList!$B$6:$B$25,0),1))=0,"not set!",INDEX(TasksList!$F$6:$F$25,MATCH(C3446,TasksList!$B$6:$B$25,0),1)),""),"")</f>
        <v/>
      </c>
      <c r="F3446" s="360" t="str">
        <f>IFERROR(IF(LEN(D3446)&gt;0,IF(LEN(INDEX(AdressBook!$D$6:$D$25,MATCH(D3446,AdressBook!$B$6:$B$25,0),1))=0,"",INDEX(AdressBook!$D$6:$D$25,MATCH(D3446,AdressBook!$B$6:$B$25,0),1)),""),"")</f>
        <v/>
      </c>
      <c r="G3446" s="361" t="str">
        <f>IFERROR(IF(LEN(INDEX(PlansAndNotes!$F$6:$F$4005,ROW(B3446)-ROW($C$3)))=0,"",INDEX(PlansAndNotes!$F$6:$F$4005,ROW(B3446)-ROW($C$3))),"")</f>
        <v/>
      </c>
      <c r="H3446" s="361" t="str">
        <f>IFERROR(IF(LEN(C3446)&gt;0,IF(LEN(INDEX(TasksList!$G$6:$G$25,MATCH(C3446,TasksList!$B$6:$B$25,0),1))=0,"",INDEX(TasksList!$G$6:$G$25,MATCH(C3446,TasksList!$B$6:$B$25,0),1)),""),"")</f>
        <v/>
      </c>
      <c r="N3446" s="362" t="str">
        <f>IFERROR(IF(LEN(INDEX(PlansAndNotes!$D$6:$D$4005,ROW(B3446)-ROW($C$3)))=0,"",INDEX(PlansAndNotes!$D$6:$D$4005,ROW(B3446)-ROW($C$3))),"")</f>
        <v/>
      </c>
      <c r="O3446" s="165" t="str">
        <f t="shared" si="360"/>
        <v/>
      </c>
      <c r="P3446" s="363" t="str">
        <f>IFERROR(IF(LEN(INDEX(PlansAndNotes!$E$6:$E$4005,ROW(B3446)-ROW($C$3)))=0,"",INDEX(PlansAndNotes!$E$6:$E$4005,ROW(B3446)-ROW($C$3))),"")</f>
        <v/>
      </c>
      <c r="Q3446" s="363" t="str">
        <f>IFERROR(IF(LEN(INDEX(PlansAndNotes!$G$6:$G$4005,ROW(B3446)-ROW($C$3)))=0,"",INDEX(PlansAndNotes!$G$6:$G$4005,ROW(B3446)-ROW($C$3))),"")</f>
        <v/>
      </c>
      <c r="R3446" s="361" t="str">
        <f>IFERROR(IF(LEN(D3446)&gt;0,IF(LEN(INDEX(AdressBook!$C$6:$C$25,MATCH(D3446,AdressBook!$B$6:$B$25,0),1))=0,"",INDEX(AdressBook!$C$6:$C$25,MATCH(D3446,AdressBook!$B$6:$B$25,0),1)),""),"")</f>
        <v/>
      </c>
      <c r="S3446" s="165">
        <f>IF(LEN(C3446)&gt;0,IFERROR(IF(MATCH(C3446,C3447:$C$4004,0)&gt;0,-1,ROW(S3446)-ROW($S$3)),ROW(S3446)-ROW($S$3)),-1)</f>
        <v>-1</v>
      </c>
      <c r="T3446" s="165">
        <f t="shared" si="361"/>
        <v>0</v>
      </c>
      <c r="U3446" s="165" t="str">
        <f t="shared" si="362"/>
        <v/>
      </c>
      <c r="V3446" s="165" t="str">
        <f>IFERROR(IF(OR(C3446="",S3446&lt;0),"",IF(SUBTOTAL(3,C3446:C3446)=0,-1,SUBTOTAL(3,$C$4:C3446))),"")</f>
        <v/>
      </c>
      <c r="W3446" s="156" t="str">
        <f t="array" ref="W3446">IF(LEN(C3446)&gt;0,IFERROR(IF(MATCH(C3446,$C$3:$C3445,0)&gt;0,N3446-INDEX($N$3:N3445,SUMPRODUCT(MAX(ROW($C$3:$C3445)*(C3446=$C$3:$C3445)))-2,1),""),""),"")</f>
        <v/>
      </c>
      <c r="X3446" s="156">
        <f t="shared" ca="1" si="363"/>
        <v>1</v>
      </c>
      <c r="Y3446" s="156">
        <f t="shared" ca="1" si="364"/>
        <v>1</v>
      </c>
    </row>
    <row r="3447" spans="2:25" hidden="1" x14ac:dyDescent="0.25">
      <c r="B3447" s="390" t="str">
        <f>IFERROR(IF(LEN(INDEX(PlansAndNotes!$B$6:$B$2005,ROW(A3447)-ROW($B$3)))=0,"",INDEX(PlansAndNotes!$B$6:$B$2005,ROW(A3447)-ROW($B$3))),"")</f>
        <v/>
      </c>
      <c r="C3447" s="387" t="str">
        <f t="shared" si="365"/>
        <v/>
      </c>
      <c r="D3447" s="361" t="str">
        <f>IFERROR(IF(LEN(C3447)&gt;0,IF(LEN(INDEX(TasksList!$C$6:$C$25,MATCH(C3447,TasksList!$B$6:$B$25,0),1))=0,"",INDEX(TasksList!$C$6:$C$25,MATCH(C3447,TasksList!$B$6:$B$25,0),1)),""),"")</f>
        <v/>
      </c>
      <c r="E3447" s="361" t="str">
        <f>IFERROR(IF(LEN(C3447)&gt;0,IF(LEN(INDEX(TasksList!$F$6:$F$25,MATCH(C3447,TasksList!$B$6:$B$25,0),1))=0,"not set!",INDEX(TasksList!$F$6:$F$25,MATCH(C3447,TasksList!$B$6:$B$25,0),1)),""),"")</f>
        <v/>
      </c>
      <c r="F3447" s="360" t="str">
        <f>IFERROR(IF(LEN(D3447)&gt;0,IF(LEN(INDEX(AdressBook!$D$6:$D$25,MATCH(D3447,AdressBook!$B$6:$B$25,0),1))=0,"",INDEX(AdressBook!$D$6:$D$25,MATCH(D3447,AdressBook!$B$6:$B$25,0),1)),""),"")</f>
        <v/>
      </c>
      <c r="G3447" s="361" t="str">
        <f>IFERROR(IF(LEN(INDEX(PlansAndNotes!$F$6:$F$4005,ROW(B3447)-ROW($C$3)))=0,"",INDEX(PlansAndNotes!$F$6:$F$4005,ROW(B3447)-ROW($C$3))),"")</f>
        <v/>
      </c>
      <c r="H3447" s="361" t="str">
        <f>IFERROR(IF(LEN(C3447)&gt;0,IF(LEN(INDEX(TasksList!$G$6:$G$25,MATCH(C3447,TasksList!$B$6:$B$25,0),1))=0,"",INDEX(TasksList!$G$6:$G$25,MATCH(C3447,TasksList!$B$6:$B$25,0),1)),""),"")</f>
        <v/>
      </c>
      <c r="N3447" s="362" t="str">
        <f>IFERROR(IF(LEN(INDEX(PlansAndNotes!$D$6:$D$4005,ROW(B3447)-ROW($C$3)))=0,"",INDEX(PlansAndNotes!$D$6:$D$4005,ROW(B3447)-ROW($C$3))),"")</f>
        <v/>
      </c>
      <c r="O3447" s="165" t="str">
        <f t="shared" si="360"/>
        <v/>
      </c>
      <c r="P3447" s="363" t="str">
        <f>IFERROR(IF(LEN(INDEX(PlansAndNotes!$E$6:$E$4005,ROW(B3447)-ROW($C$3)))=0,"",INDEX(PlansAndNotes!$E$6:$E$4005,ROW(B3447)-ROW($C$3))),"")</f>
        <v/>
      </c>
      <c r="Q3447" s="363" t="str">
        <f>IFERROR(IF(LEN(INDEX(PlansAndNotes!$G$6:$G$4005,ROW(B3447)-ROW($C$3)))=0,"",INDEX(PlansAndNotes!$G$6:$G$4005,ROW(B3447)-ROW($C$3))),"")</f>
        <v/>
      </c>
      <c r="R3447" s="361" t="str">
        <f>IFERROR(IF(LEN(D3447)&gt;0,IF(LEN(INDEX(AdressBook!$C$6:$C$25,MATCH(D3447,AdressBook!$B$6:$B$25,0),1))=0,"",INDEX(AdressBook!$C$6:$C$25,MATCH(D3447,AdressBook!$B$6:$B$25,0),1)),""),"")</f>
        <v/>
      </c>
      <c r="S3447" s="165">
        <f>IF(LEN(C3447)&gt;0,IFERROR(IF(MATCH(C3447,C3448:$C$4004,0)&gt;0,-1,ROW(S3447)-ROW($S$3)),ROW(S3447)-ROW($S$3)),-1)</f>
        <v>-1</v>
      </c>
      <c r="T3447" s="165">
        <f t="shared" si="361"/>
        <v>0</v>
      </c>
      <c r="U3447" s="165" t="str">
        <f t="shared" si="362"/>
        <v/>
      </c>
      <c r="V3447" s="165" t="str">
        <f>IFERROR(IF(OR(C3447="",S3447&lt;0),"",IF(SUBTOTAL(3,C3447:C3447)=0,-1,SUBTOTAL(3,$C$4:C3447))),"")</f>
        <v/>
      </c>
      <c r="W3447" s="156" t="str">
        <f t="array" ref="W3447">IF(LEN(C3447)&gt;0,IFERROR(IF(MATCH(C3447,$C$3:$C3446,0)&gt;0,N3447-INDEX($N$3:N3446,SUMPRODUCT(MAX(ROW($C$3:$C3446)*(C3447=$C$3:$C3446)))-2,1),""),""),"")</f>
        <v/>
      </c>
      <c r="X3447" s="156">
        <f t="shared" ca="1" si="363"/>
        <v>1</v>
      </c>
      <c r="Y3447" s="156">
        <f t="shared" ca="1" si="364"/>
        <v>1</v>
      </c>
    </row>
    <row r="3448" spans="2:25" hidden="1" x14ac:dyDescent="0.25">
      <c r="B3448" s="390" t="str">
        <f>IFERROR(IF(LEN(INDEX(PlansAndNotes!$B$6:$B$2005,ROW(A3448)-ROW($B$3)))=0,"",INDEX(PlansAndNotes!$B$6:$B$2005,ROW(A3448)-ROW($B$3))),"")</f>
        <v/>
      </c>
      <c r="C3448" s="387" t="str">
        <f t="shared" si="365"/>
        <v/>
      </c>
      <c r="D3448" s="361" t="str">
        <f>IFERROR(IF(LEN(C3448)&gt;0,IF(LEN(INDEX(TasksList!$C$6:$C$25,MATCH(C3448,TasksList!$B$6:$B$25,0),1))=0,"",INDEX(TasksList!$C$6:$C$25,MATCH(C3448,TasksList!$B$6:$B$25,0),1)),""),"")</f>
        <v/>
      </c>
      <c r="E3448" s="361" t="str">
        <f>IFERROR(IF(LEN(C3448)&gt;0,IF(LEN(INDEX(TasksList!$F$6:$F$25,MATCH(C3448,TasksList!$B$6:$B$25,0),1))=0,"not set!",INDEX(TasksList!$F$6:$F$25,MATCH(C3448,TasksList!$B$6:$B$25,0),1)),""),"")</f>
        <v/>
      </c>
      <c r="F3448" s="360" t="str">
        <f>IFERROR(IF(LEN(D3448)&gt;0,IF(LEN(INDEX(AdressBook!$D$6:$D$25,MATCH(D3448,AdressBook!$B$6:$B$25,0),1))=0,"",INDEX(AdressBook!$D$6:$D$25,MATCH(D3448,AdressBook!$B$6:$B$25,0),1)),""),"")</f>
        <v/>
      </c>
      <c r="G3448" s="361" t="str">
        <f>IFERROR(IF(LEN(INDEX(PlansAndNotes!$F$6:$F$4005,ROW(B3448)-ROW($C$3)))=0,"",INDEX(PlansAndNotes!$F$6:$F$4005,ROW(B3448)-ROW($C$3))),"")</f>
        <v/>
      </c>
      <c r="H3448" s="361" t="str">
        <f>IFERROR(IF(LEN(C3448)&gt;0,IF(LEN(INDEX(TasksList!$G$6:$G$25,MATCH(C3448,TasksList!$B$6:$B$25,0),1))=0,"",INDEX(TasksList!$G$6:$G$25,MATCH(C3448,TasksList!$B$6:$B$25,0),1)),""),"")</f>
        <v/>
      </c>
      <c r="N3448" s="362" t="str">
        <f>IFERROR(IF(LEN(INDEX(PlansAndNotes!$D$6:$D$4005,ROW(B3448)-ROW($C$3)))=0,"",INDEX(PlansAndNotes!$D$6:$D$4005,ROW(B3448)-ROW($C$3))),"")</f>
        <v/>
      </c>
      <c r="O3448" s="165" t="str">
        <f t="shared" si="360"/>
        <v/>
      </c>
      <c r="P3448" s="363" t="str">
        <f>IFERROR(IF(LEN(INDEX(PlansAndNotes!$E$6:$E$4005,ROW(B3448)-ROW($C$3)))=0,"",INDEX(PlansAndNotes!$E$6:$E$4005,ROW(B3448)-ROW($C$3))),"")</f>
        <v/>
      </c>
      <c r="Q3448" s="363" t="str">
        <f>IFERROR(IF(LEN(INDEX(PlansAndNotes!$G$6:$G$4005,ROW(B3448)-ROW($C$3)))=0,"",INDEX(PlansAndNotes!$G$6:$G$4005,ROW(B3448)-ROW($C$3))),"")</f>
        <v/>
      </c>
      <c r="R3448" s="361" t="str">
        <f>IFERROR(IF(LEN(D3448)&gt;0,IF(LEN(INDEX(AdressBook!$C$6:$C$25,MATCH(D3448,AdressBook!$B$6:$B$25,0),1))=0,"",INDEX(AdressBook!$C$6:$C$25,MATCH(D3448,AdressBook!$B$6:$B$25,0),1)),""),"")</f>
        <v/>
      </c>
      <c r="S3448" s="165">
        <f>IF(LEN(C3448)&gt;0,IFERROR(IF(MATCH(C3448,C3449:$C$4004,0)&gt;0,-1,ROW(S3448)-ROW($S$3)),ROW(S3448)-ROW($S$3)),-1)</f>
        <v>-1</v>
      </c>
      <c r="T3448" s="165">
        <f t="shared" si="361"/>
        <v>0</v>
      </c>
      <c r="U3448" s="165" t="str">
        <f t="shared" si="362"/>
        <v/>
      </c>
      <c r="V3448" s="165" t="str">
        <f>IFERROR(IF(OR(C3448="",S3448&lt;0),"",IF(SUBTOTAL(3,C3448:C3448)=0,-1,SUBTOTAL(3,$C$4:C3448))),"")</f>
        <v/>
      </c>
      <c r="W3448" s="156" t="str">
        <f t="array" ref="W3448">IF(LEN(C3448)&gt;0,IFERROR(IF(MATCH(C3448,$C$3:$C3447,0)&gt;0,N3448-INDEX($N$3:N3447,SUMPRODUCT(MAX(ROW($C$3:$C3447)*(C3448=$C$3:$C3447)))-2,1),""),""),"")</f>
        <v/>
      </c>
      <c r="X3448" s="156">
        <f t="shared" ca="1" si="363"/>
        <v>1</v>
      </c>
      <c r="Y3448" s="156">
        <f t="shared" ca="1" si="364"/>
        <v>1</v>
      </c>
    </row>
    <row r="3449" spans="2:25" hidden="1" x14ac:dyDescent="0.25">
      <c r="B3449" s="390" t="str">
        <f>IFERROR(IF(LEN(INDEX(PlansAndNotes!$B$6:$B$2005,ROW(A3449)-ROW($B$3)))=0,"",INDEX(PlansAndNotes!$B$6:$B$2005,ROW(A3449)-ROW($B$3))),"")</f>
        <v/>
      </c>
      <c r="C3449" s="387" t="str">
        <f t="shared" si="365"/>
        <v/>
      </c>
      <c r="D3449" s="361" t="str">
        <f>IFERROR(IF(LEN(C3449)&gt;0,IF(LEN(INDEX(TasksList!$C$6:$C$25,MATCH(C3449,TasksList!$B$6:$B$25,0),1))=0,"",INDEX(TasksList!$C$6:$C$25,MATCH(C3449,TasksList!$B$6:$B$25,0),1)),""),"")</f>
        <v/>
      </c>
      <c r="E3449" s="361" t="str">
        <f>IFERROR(IF(LEN(C3449)&gt;0,IF(LEN(INDEX(TasksList!$F$6:$F$25,MATCH(C3449,TasksList!$B$6:$B$25,0),1))=0,"not set!",INDEX(TasksList!$F$6:$F$25,MATCH(C3449,TasksList!$B$6:$B$25,0),1)),""),"")</f>
        <v/>
      </c>
      <c r="F3449" s="360" t="str">
        <f>IFERROR(IF(LEN(D3449)&gt;0,IF(LEN(INDEX(AdressBook!$D$6:$D$25,MATCH(D3449,AdressBook!$B$6:$B$25,0),1))=0,"",INDEX(AdressBook!$D$6:$D$25,MATCH(D3449,AdressBook!$B$6:$B$25,0),1)),""),"")</f>
        <v/>
      </c>
      <c r="G3449" s="361" t="str">
        <f>IFERROR(IF(LEN(INDEX(PlansAndNotes!$F$6:$F$4005,ROW(B3449)-ROW($C$3)))=0,"",INDEX(PlansAndNotes!$F$6:$F$4005,ROW(B3449)-ROW($C$3))),"")</f>
        <v/>
      </c>
      <c r="H3449" s="361" t="str">
        <f>IFERROR(IF(LEN(C3449)&gt;0,IF(LEN(INDEX(TasksList!$G$6:$G$25,MATCH(C3449,TasksList!$B$6:$B$25,0),1))=0,"",INDEX(TasksList!$G$6:$G$25,MATCH(C3449,TasksList!$B$6:$B$25,0),1)),""),"")</f>
        <v/>
      </c>
      <c r="N3449" s="362" t="str">
        <f>IFERROR(IF(LEN(INDEX(PlansAndNotes!$D$6:$D$4005,ROW(B3449)-ROW($C$3)))=0,"",INDEX(PlansAndNotes!$D$6:$D$4005,ROW(B3449)-ROW($C$3))),"")</f>
        <v/>
      </c>
      <c r="O3449" s="165" t="str">
        <f t="shared" si="360"/>
        <v/>
      </c>
      <c r="P3449" s="363" t="str">
        <f>IFERROR(IF(LEN(INDEX(PlansAndNotes!$E$6:$E$4005,ROW(B3449)-ROW($C$3)))=0,"",INDEX(PlansAndNotes!$E$6:$E$4005,ROW(B3449)-ROW($C$3))),"")</f>
        <v/>
      </c>
      <c r="Q3449" s="363" t="str">
        <f>IFERROR(IF(LEN(INDEX(PlansAndNotes!$G$6:$G$4005,ROW(B3449)-ROW($C$3)))=0,"",INDEX(PlansAndNotes!$G$6:$G$4005,ROW(B3449)-ROW($C$3))),"")</f>
        <v/>
      </c>
      <c r="R3449" s="361" t="str">
        <f>IFERROR(IF(LEN(D3449)&gt;0,IF(LEN(INDEX(AdressBook!$C$6:$C$25,MATCH(D3449,AdressBook!$B$6:$B$25,0),1))=0,"",INDEX(AdressBook!$C$6:$C$25,MATCH(D3449,AdressBook!$B$6:$B$25,0),1)),""),"")</f>
        <v/>
      </c>
      <c r="S3449" s="165">
        <f>IF(LEN(C3449)&gt;0,IFERROR(IF(MATCH(C3449,C3450:$C$4004,0)&gt;0,-1,ROW(S3449)-ROW($S$3)),ROW(S3449)-ROW($S$3)),-1)</f>
        <v>-1</v>
      </c>
      <c r="T3449" s="165">
        <f t="shared" si="361"/>
        <v>0</v>
      </c>
      <c r="U3449" s="165" t="str">
        <f t="shared" si="362"/>
        <v/>
      </c>
      <c r="V3449" s="165" t="str">
        <f>IFERROR(IF(OR(C3449="",S3449&lt;0),"",IF(SUBTOTAL(3,C3449:C3449)=0,-1,SUBTOTAL(3,$C$4:C3449))),"")</f>
        <v/>
      </c>
      <c r="W3449" s="156" t="str">
        <f t="array" ref="W3449">IF(LEN(C3449)&gt;0,IFERROR(IF(MATCH(C3449,$C$3:$C3448,0)&gt;0,N3449-INDEX($N$3:N3448,SUMPRODUCT(MAX(ROW($C$3:$C3448)*(C3449=$C$3:$C3448)))-2,1),""),""),"")</f>
        <v/>
      </c>
      <c r="X3449" s="156">
        <f t="shared" ca="1" si="363"/>
        <v>1</v>
      </c>
      <c r="Y3449" s="156">
        <f t="shared" ca="1" si="364"/>
        <v>1</v>
      </c>
    </row>
    <row r="3450" spans="2:25" hidden="1" x14ac:dyDescent="0.25">
      <c r="B3450" s="390" t="str">
        <f>IFERROR(IF(LEN(INDEX(PlansAndNotes!$B$6:$B$2005,ROW(A3450)-ROW($B$3)))=0,"",INDEX(PlansAndNotes!$B$6:$B$2005,ROW(A3450)-ROW($B$3))),"")</f>
        <v/>
      </c>
      <c r="C3450" s="387" t="str">
        <f t="shared" si="365"/>
        <v/>
      </c>
      <c r="D3450" s="361" t="str">
        <f>IFERROR(IF(LEN(C3450)&gt;0,IF(LEN(INDEX(TasksList!$C$6:$C$25,MATCH(C3450,TasksList!$B$6:$B$25,0),1))=0,"",INDEX(TasksList!$C$6:$C$25,MATCH(C3450,TasksList!$B$6:$B$25,0),1)),""),"")</f>
        <v/>
      </c>
      <c r="E3450" s="361" t="str">
        <f>IFERROR(IF(LEN(C3450)&gt;0,IF(LEN(INDEX(TasksList!$F$6:$F$25,MATCH(C3450,TasksList!$B$6:$B$25,0),1))=0,"not set!",INDEX(TasksList!$F$6:$F$25,MATCH(C3450,TasksList!$B$6:$B$25,0),1)),""),"")</f>
        <v/>
      </c>
      <c r="F3450" s="360" t="str">
        <f>IFERROR(IF(LEN(D3450)&gt;0,IF(LEN(INDEX(AdressBook!$D$6:$D$25,MATCH(D3450,AdressBook!$B$6:$B$25,0),1))=0,"",INDEX(AdressBook!$D$6:$D$25,MATCH(D3450,AdressBook!$B$6:$B$25,0),1)),""),"")</f>
        <v/>
      </c>
      <c r="G3450" s="361" t="str">
        <f>IFERROR(IF(LEN(INDEX(PlansAndNotes!$F$6:$F$4005,ROW(B3450)-ROW($C$3)))=0,"",INDEX(PlansAndNotes!$F$6:$F$4005,ROW(B3450)-ROW($C$3))),"")</f>
        <v/>
      </c>
      <c r="H3450" s="361" t="str">
        <f>IFERROR(IF(LEN(C3450)&gt;0,IF(LEN(INDEX(TasksList!$G$6:$G$25,MATCH(C3450,TasksList!$B$6:$B$25,0),1))=0,"",INDEX(TasksList!$G$6:$G$25,MATCH(C3450,TasksList!$B$6:$B$25,0),1)),""),"")</f>
        <v/>
      </c>
      <c r="N3450" s="362" t="str">
        <f>IFERROR(IF(LEN(INDEX(PlansAndNotes!$D$6:$D$4005,ROW(B3450)-ROW($C$3)))=0,"",INDEX(PlansAndNotes!$D$6:$D$4005,ROW(B3450)-ROW($C$3))),"")</f>
        <v/>
      </c>
      <c r="O3450" s="165" t="str">
        <f t="shared" si="360"/>
        <v/>
      </c>
      <c r="P3450" s="363" t="str">
        <f>IFERROR(IF(LEN(INDEX(PlansAndNotes!$E$6:$E$4005,ROW(B3450)-ROW($C$3)))=0,"",INDEX(PlansAndNotes!$E$6:$E$4005,ROW(B3450)-ROW($C$3))),"")</f>
        <v/>
      </c>
      <c r="Q3450" s="363" t="str">
        <f>IFERROR(IF(LEN(INDEX(PlansAndNotes!$G$6:$G$4005,ROW(B3450)-ROW($C$3)))=0,"",INDEX(PlansAndNotes!$G$6:$G$4005,ROW(B3450)-ROW($C$3))),"")</f>
        <v/>
      </c>
      <c r="R3450" s="361" t="str">
        <f>IFERROR(IF(LEN(D3450)&gt;0,IF(LEN(INDEX(AdressBook!$C$6:$C$25,MATCH(D3450,AdressBook!$B$6:$B$25,0),1))=0,"",INDEX(AdressBook!$C$6:$C$25,MATCH(D3450,AdressBook!$B$6:$B$25,0),1)),""),"")</f>
        <v/>
      </c>
      <c r="S3450" s="165">
        <f>IF(LEN(C3450)&gt;0,IFERROR(IF(MATCH(C3450,C3451:$C$4004,0)&gt;0,-1,ROW(S3450)-ROW($S$3)),ROW(S3450)-ROW($S$3)),-1)</f>
        <v>-1</v>
      </c>
      <c r="T3450" s="165">
        <f t="shared" si="361"/>
        <v>0</v>
      </c>
      <c r="U3450" s="165" t="str">
        <f t="shared" si="362"/>
        <v/>
      </c>
      <c r="V3450" s="165" t="str">
        <f>IFERROR(IF(OR(C3450="",S3450&lt;0),"",IF(SUBTOTAL(3,C3450:C3450)=0,-1,SUBTOTAL(3,$C$4:C3450))),"")</f>
        <v/>
      </c>
      <c r="W3450" s="156" t="str">
        <f t="array" ref="W3450">IF(LEN(C3450)&gt;0,IFERROR(IF(MATCH(C3450,$C$3:$C3449,0)&gt;0,N3450-INDEX($N$3:N3449,SUMPRODUCT(MAX(ROW($C$3:$C3449)*(C3450=$C$3:$C3449)))-2,1),""),""),"")</f>
        <v/>
      </c>
      <c r="X3450" s="156">
        <f t="shared" ca="1" si="363"/>
        <v>1</v>
      </c>
      <c r="Y3450" s="156">
        <f t="shared" ca="1" si="364"/>
        <v>1</v>
      </c>
    </row>
    <row r="3451" spans="2:25" hidden="1" x14ac:dyDescent="0.25">
      <c r="B3451" s="390" t="str">
        <f>IFERROR(IF(LEN(INDEX(PlansAndNotes!$B$6:$B$2005,ROW(A3451)-ROW($B$3)))=0,"",INDEX(PlansAndNotes!$B$6:$B$2005,ROW(A3451)-ROW($B$3))),"")</f>
        <v/>
      </c>
      <c r="C3451" s="387" t="str">
        <f t="shared" si="365"/>
        <v/>
      </c>
      <c r="D3451" s="361" t="str">
        <f>IFERROR(IF(LEN(C3451)&gt;0,IF(LEN(INDEX(TasksList!$C$6:$C$25,MATCH(C3451,TasksList!$B$6:$B$25,0),1))=0,"",INDEX(TasksList!$C$6:$C$25,MATCH(C3451,TasksList!$B$6:$B$25,0),1)),""),"")</f>
        <v/>
      </c>
      <c r="E3451" s="361" t="str">
        <f>IFERROR(IF(LEN(C3451)&gt;0,IF(LEN(INDEX(TasksList!$F$6:$F$25,MATCH(C3451,TasksList!$B$6:$B$25,0),1))=0,"not set!",INDEX(TasksList!$F$6:$F$25,MATCH(C3451,TasksList!$B$6:$B$25,0),1)),""),"")</f>
        <v/>
      </c>
      <c r="F3451" s="360" t="str">
        <f>IFERROR(IF(LEN(D3451)&gt;0,IF(LEN(INDEX(AdressBook!$D$6:$D$25,MATCH(D3451,AdressBook!$B$6:$B$25,0),1))=0,"",INDEX(AdressBook!$D$6:$D$25,MATCH(D3451,AdressBook!$B$6:$B$25,0),1)),""),"")</f>
        <v/>
      </c>
      <c r="G3451" s="361" t="str">
        <f>IFERROR(IF(LEN(INDEX(PlansAndNotes!$F$6:$F$4005,ROW(B3451)-ROW($C$3)))=0,"",INDEX(PlansAndNotes!$F$6:$F$4005,ROW(B3451)-ROW($C$3))),"")</f>
        <v/>
      </c>
      <c r="H3451" s="361" t="str">
        <f>IFERROR(IF(LEN(C3451)&gt;0,IF(LEN(INDEX(TasksList!$G$6:$G$25,MATCH(C3451,TasksList!$B$6:$B$25,0),1))=0,"",INDEX(TasksList!$G$6:$G$25,MATCH(C3451,TasksList!$B$6:$B$25,0),1)),""),"")</f>
        <v/>
      </c>
      <c r="N3451" s="362" t="str">
        <f>IFERROR(IF(LEN(INDEX(PlansAndNotes!$D$6:$D$4005,ROW(B3451)-ROW($C$3)))=0,"",INDEX(PlansAndNotes!$D$6:$D$4005,ROW(B3451)-ROW($C$3))),"")</f>
        <v/>
      </c>
      <c r="O3451" s="165" t="str">
        <f t="shared" si="360"/>
        <v/>
      </c>
      <c r="P3451" s="363" t="str">
        <f>IFERROR(IF(LEN(INDEX(PlansAndNotes!$E$6:$E$4005,ROW(B3451)-ROW($C$3)))=0,"",INDEX(PlansAndNotes!$E$6:$E$4005,ROW(B3451)-ROW($C$3))),"")</f>
        <v/>
      </c>
      <c r="Q3451" s="363" t="str">
        <f>IFERROR(IF(LEN(INDEX(PlansAndNotes!$G$6:$G$4005,ROW(B3451)-ROW($C$3)))=0,"",INDEX(PlansAndNotes!$G$6:$G$4005,ROW(B3451)-ROW($C$3))),"")</f>
        <v/>
      </c>
      <c r="R3451" s="361" t="str">
        <f>IFERROR(IF(LEN(D3451)&gt;0,IF(LEN(INDEX(AdressBook!$C$6:$C$25,MATCH(D3451,AdressBook!$B$6:$B$25,0),1))=0,"",INDEX(AdressBook!$C$6:$C$25,MATCH(D3451,AdressBook!$B$6:$B$25,0),1)),""),"")</f>
        <v/>
      </c>
      <c r="S3451" s="165">
        <f>IF(LEN(C3451)&gt;0,IFERROR(IF(MATCH(C3451,C3452:$C$4004,0)&gt;0,-1,ROW(S3451)-ROW($S$3)),ROW(S3451)-ROW($S$3)),-1)</f>
        <v>-1</v>
      </c>
      <c r="T3451" s="165">
        <f t="shared" si="361"/>
        <v>0</v>
      </c>
      <c r="U3451" s="165" t="str">
        <f t="shared" si="362"/>
        <v/>
      </c>
      <c r="V3451" s="165" t="str">
        <f>IFERROR(IF(OR(C3451="",S3451&lt;0),"",IF(SUBTOTAL(3,C3451:C3451)=0,-1,SUBTOTAL(3,$C$4:C3451))),"")</f>
        <v/>
      </c>
      <c r="W3451" s="156" t="str">
        <f t="array" ref="W3451">IF(LEN(C3451)&gt;0,IFERROR(IF(MATCH(C3451,$C$3:$C3450,0)&gt;0,N3451-INDEX($N$3:N3450,SUMPRODUCT(MAX(ROW($C$3:$C3450)*(C3451=$C$3:$C3450)))-2,1),""),""),"")</f>
        <v/>
      </c>
      <c r="X3451" s="156">
        <f t="shared" ca="1" si="363"/>
        <v>1</v>
      </c>
      <c r="Y3451" s="156">
        <f t="shared" ca="1" si="364"/>
        <v>1</v>
      </c>
    </row>
    <row r="3452" spans="2:25" hidden="1" x14ac:dyDescent="0.25">
      <c r="B3452" s="390" t="str">
        <f>IFERROR(IF(LEN(INDEX(PlansAndNotes!$B$6:$B$2005,ROW(A3452)-ROW($B$3)))=0,"",INDEX(PlansAndNotes!$B$6:$B$2005,ROW(A3452)-ROW($B$3))),"")</f>
        <v/>
      </c>
      <c r="C3452" s="387" t="str">
        <f t="shared" si="365"/>
        <v/>
      </c>
      <c r="D3452" s="361" t="str">
        <f>IFERROR(IF(LEN(C3452)&gt;0,IF(LEN(INDEX(TasksList!$C$6:$C$25,MATCH(C3452,TasksList!$B$6:$B$25,0),1))=0,"",INDEX(TasksList!$C$6:$C$25,MATCH(C3452,TasksList!$B$6:$B$25,0),1)),""),"")</f>
        <v/>
      </c>
      <c r="E3452" s="361" t="str">
        <f>IFERROR(IF(LEN(C3452)&gt;0,IF(LEN(INDEX(TasksList!$F$6:$F$25,MATCH(C3452,TasksList!$B$6:$B$25,0),1))=0,"not set!",INDEX(TasksList!$F$6:$F$25,MATCH(C3452,TasksList!$B$6:$B$25,0),1)),""),"")</f>
        <v/>
      </c>
      <c r="F3452" s="360" t="str">
        <f>IFERROR(IF(LEN(D3452)&gt;0,IF(LEN(INDEX(AdressBook!$D$6:$D$25,MATCH(D3452,AdressBook!$B$6:$B$25,0),1))=0,"",INDEX(AdressBook!$D$6:$D$25,MATCH(D3452,AdressBook!$B$6:$B$25,0),1)),""),"")</f>
        <v/>
      </c>
      <c r="G3452" s="361" t="str">
        <f>IFERROR(IF(LEN(INDEX(PlansAndNotes!$F$6:$F$4005,ROW(B3452)-ROW($C$3)))=0,"",INDEX(PlansAndNotes!$F$6:$F$4005,ROW(B3452)-ROW($C$3))),"")</f>
        <v/>
      </c>
      <c r="H3452" s="361" t="str">
        <f>IFERROR(IF(LEN(C3452)&gt;0,IF(LEN(INDEX(TasksList!$G$6:$G$25,MATCH(C3452,TasksList!$B$6:$B$25,0),1))=0,"",INDEX(TasksList!$G$6:$G$25,MATCH(C3452,TasksList!$B$6:$B$25,0),1)),""),"")</f>
        <v/>
      </c>
      <c r="N3452" s="362" t="str">
        <f>IFERROR(IF(LEN(INDEX(PlansAndNotes!$D$6:$D$4005,ROW(B3452)-ROW($C$3)))=0,"",INDEX(PlansAndNotes!$D$6:$D$4005,ROW(B3452)-ROW($C$3))),"")</f>
        <v/>
      </c>
      <c r="O3452" s="165" t="str">
        <f t="shared" si="360"/>
        <v/>
      </c>
      <c r="P3452" s="363" t="str">
        <f>IFERROR(IF(LEN(INDEX(PlansAndNotes!$E$6:$E$4005,ROW(B3452)-ROW($C$3)))=0,"",INDEX(PlansAndNotes!$E$6:$E$4005,ROW(B3452)-ROW($C$3))),"")</f>
        <v/>
      </c>
      <c r="Q3452" s="363" t="str">
        <f>IFERROR(IF(LEN(INDEX(PlansAndNotes!$G$6:$G$4005,ROW(B3452)-ROW($C$3)))=0,"",INDEX(PlansAndNotes!$G$6:$G$4005,ROW(B3452)-ROW($C$3))),"")</f>
        <v/>
      </c>
      <c r="R3452" s="361" t="str">
        <f>IFERROR(IF(LEN(D3452)&gt;0,IF(LEN(INDEX(AdressBook!$C$6:$C$25,MATCH(D3452,AdressBook!$B$6:$B$25,0),1))=0,"",INDEX(AdressBook!$C$6:$C$25,MATCH(D3452,AdressBook!$B$6:$B$25,0),1)),""),"")</f>
        <v/>
      </c>
      <c r="S3452" s="165">
        <f>IF(LEN(C3452)&gt;0,IFERROR(IF(MATCH(C3452,C3453:$C$4004,0)&gt;0,-1,ROW(S3452)-ROW($S$3)),ROW(S3452)-ROW($S$3)),-1)</f>
        <v>-1</v>
      </c>
      <c r="T3452" s="165">
        <f t="shared" si="361"/>
        <v>0</v>
      </c>
      <c r="U3452" s="165" t="str">
        <f t="shared" si="362"/>
        <v/>
      </c>
      <c r="V3452" s="165" t="str">
        <f>IFERROR(IF(OR(C3452="",S3452&lt;0),"",IF(SUBTOTAL(3,C3452:C3452)=0,-1,SUBTOTAL(3,$C$4:C3452))),"")</f>
        <v/>
      </c>
      <c r="W3452" s="156" t="str">
        <f t="array" ref="W3452">IF(LEN(C3452)&gt;0,IFERROR(IF(MATCH(C3452,$C$3:$C3451,0)&gt;0,N3452-INDEX($N$3:N3451,SUMPRODUCT(MAX(ROW($C$3:$C3451)*(C3452=$C$3:$C3451)))-2,1),""),""),"")</f>
        <v/>
      </c>
      <c r="X3452" s="156">
        <f t="shared" ca="1" si="363"/>
        <v>1</v>
      </c>
      <c r="Y3452" s="156">
        <f t="shared" ca="1" si="364"/>
        <v>1</v>
      </c>
    </row>
    <row r="3453" spans="2:25" hidden="1" x14ac:dyDescent="0.25">
      <c r="B3453" s="390" t="str">
        <f>IFERROR(IF(LEN(INDEX(PlansAndNotes!$B$6:$B$2005,ROW(A3453)-ROW($B$3)))=0,"",INDEX(PlansAndNotes!$B$6:$B$2005,ROW(A3453)-ROW($B$3))),"")</f>
        <v/>
      </c>
      <c r="C3453" s="387" t="str">
        <f t="shared" si="365"/>
        <v/>
      </c>
      <c r="D3453" s="361" t="str">
        <f>IFERROR(IF(LEN(C3453)&gt;0,IF(LEN(INDEX(TasksList!$C$6:$C$25,MATCH(C3453,TasksList!$B$6:$B$25,0),1))=0,"",INDEX(TasksList!$C$6:$C$25,MATCH(C3453,TasksList!$B$6:$B$25,0),1)),""),"")</f>
        <v/>
      </c>
      <c r="E3453" s="361" t="str">
        <f>IFERROR(IF(LEN(C3453)&gt;0,IF(LEN(INDEX(TasksList!$F$6:$F$25,MATCH(C3453,TasksList!$B$6:$B$25,0),1))=0,"not set!",INDEX(TasksList!$F$6:$F$25,MATCH(C3453,TasksList!$B$6:$B$25,0),1)),""),"")</f>
        <v/>
      </c>
      <c r="F3453" s="360" t="str">
        <f>IFERROR(IF(LEN(D3453)&gt;0,IF(LEN(INDEX(AdressBook!$D$6:$D$25,MATCH(D3453,AdressBook!$B$6:$B$25,0),1))=0,"",INDEX(AdressBook!$D$6:$D$25,MATCH(D3453,AdressBook!$B$6:$B$25,0),1)),""),"")</f>
        <v/>
      </c>
      <c r="G3453" s="361" t="str">
        <f>IFERROR(IF(LEN(INDEX(PlansAndNotes!$F$6:$F$4005,ROW(B3453)-ROW($C$3)))=0,"",INDEX(PlansAndNotes!$F$6:$F$4005,ROW(B3453)-ROW($C$3))),"")</f>
        <v/>
      </c>
      <c r="H3453" s="361" t="str">
        <f>IFERROR(IF(LEN(C3453)&gt;0,IF(LEN(INDEX(TasksList!$G$6:$G$25,MATCH(C3453,TasksList!$B$6:$B$25,0),1))=0,"",INDEX(TasksList!$G$6:$G$25,MATCH(C3453,TasksList!$B$6:$B$25,0),1)),""),"")</f>
        <v/>
      </c>
      <c r="N3453" s="362" t="str">
        <f>IFERROR(IF(LEN(INDEX(PlansAndNotes!$D$6:$D$4005,ROW(B3453)-ROW($C$3)))=0,"",INDEX(PlansAndNotes!$D$6:$D$4005,ROW(B3453)-ROW($C$3))),"")</f>
        <v/>
      </c>
      <c r="O3453" s="165" t="str">
        <f t="shared" si="360"/>
        <v/>
      </c>
      <c r="P3453" s="363" t="str">
        <f>IFERROR(IF(LEN(INDEX(PlansAndNotes!$E$6:$E$4005,ROW(B3453)-ROW($C$3)))=0,"",INDEX(PlansAndNotes!$E$6:$E$4005,ROW(B3453)-ROW($C$3))),"")</f>
        <v/>
      </c>
      <c r="Q3453" s="363" t="str">
        <f>IFERROR(IF(LEN(INDEX(PlansAndNotes!$G$6:$G$4005,ROW(B3453)-ROW($C$3)))=0,"",INDEX(PlansAndNotes!$G$6:$G$4005,ROW(B3453)-ROW($C$3))),"")</f>
        <v/>
      </c>
      <c r="R3453" s="361" t="str">
        <f>IFERROR(IF(LEN(D3453)&gt;0,IF(LEN(INDEX(AdressBook!$C$6:$C$25,MATCH(D3453,AdressBook!$B$6:$B$25,0),1))=0,"",INDEX(AdressBook!$C$6:$C$25,MATCH(D3453,AdressBook!$B$6:$B$25,0),1)),""),"")</f>
        <v/>
      </c>
      <c r="S3453" s="165">
        <f>IF(LEN(C3453)&gt;0,IFERROR(IF(MATCH(C3453,C3454:$C$4004,0)&gt;0,-1,ROW(S3453)-ROW($S$3)),ROW(S3453)-ROW($S$3)),-1)</f>
        <v>-1</v>
      </c>
      <c r="T3453" s="165">
        <f t="shared" si="361"/>
        <v>0</v>
      </c>
      <c r="U3453" s="165" t="str">
        <f t="shared" si="362"/>
        <v/>
      </c>
      <c r="V3453" s="165" t="str">
        <f>IFERROR(IF(OR(C3453="",S3453&lt;0),"",IF(SUBTOTAL(3,C3453:C3453)=0,-1,SUBTOTAL(3,$C$4:C3453))),"")</f>
        <v/>
      </c>
      <c r="W3453" s="156" t="str">
        <f t="array" ref="W3453">IF(LEN(C3453)&gt;0,IFERROR(IF(MATCH(C3453,$C$3:$C3452,0)&gt;0,N3453-INDEX($N$3:N3452,SUMPRODUCT(MAX(ROW($C$3:$C3452)*(C3453=$C$3:$C3452)))-2,1),""),""),"")</f>
        <v/>
      </c>
      <c r="X3453" s="156">
        <f t="shared" ca="1" si="363"/>
        <v>1</v>
      </c>
      <c r="Y3453" s="156">
        <f t="shared" ca="1" si="364"/>
        <v>1</v>
      </c>
    </row>
    <row r="3454" spans="2:25" hidden="1" x14ac:dyDescent="0.25">
      <c r="B3454" s="390" t="str">
        <f>IFERROR(IF(LEN(INDEX(PlansAndNotes!$B$6:$B$2005,ROW(A3454)-ROW($B$3)))=0,"",INDEX(PlansAndNotes!$B$6:$B$2005,ROW(A3454)-ROW($B$3))),"")</f>
        <v/>
      </c>
      <c r="C3454" s="387" t="str">
        <f t="shared" si="365"/>
        <v/>
      </c>
      <c r="D3454" s="361" t="str">
        <f>IFERROR(IF(LEN(C3454)&gt;0,IF(LEN(INDEX(TasksList!$C$6:$C$25,MATCH(C3454,TasksList!$B$6:$B$25,0),1))=0,"",INDEX(TasksList!$C$6:$C$25,MATCH(C3454,TasksList!$B$6:$B$25,0),1)),""),"")</f>
        <v/>
      </c>
      <c r="E3454" s="361" t="str">
        <f>IFERROR(IF(LEN(C3454)&gt;0,IF(LEN(INDEX(TasksList!$F$6:$F$25,MATCH(C3454,TasksList!$B$6:$B$25,0),1))=0,"not set!",INDEX(TasksList!$F$6:$F$25,MATCH(C3454,TasksList!$B$6:$B$25,0),1)),""),"")</f>
        <v/>
      </c>
      <c r="F3454" s="360" t="str">
        <f>IFERROR(IF(LEN(D3454)&gt;0,IF(LEN(INDEX(AdressBook!$D$6:$D$25,MATCH(D3454,AdressBook!$B$6:$B$25,0),1))=0,"",INDEX(AdressBook!$D$6:$D$25,MATCH(D3454,AdressBook!$B$6:$B$25,0),1)),""),"")</f>
        <v/>
      </c>
      <c r="G3454" s="361" t="str">
        <f>IFERROR(IF(LEN(INDEX(PlansAndNotes!$F$6:$F$4005,ROW(B3454)-ROW($C$3)))=0,"",INDEX(PlansAndNotes!$F$6:$F$4005,ROW(B3454)-ROW($C$3))),"")</f>
        <v/>
      </c>
      <c r="H3454" s="361" t="str">
        <f>IFERROR(IF(LEN(C3454)&gt;0,IF(LEN(INDEX(TasksList!$G$6:$G$25,MATCH(C3454,TasksList!$B$6:$B$25,0),1))=0,"",INDEX(TasksList!$G$6:$G$25,MATCH(C3454,TasksList!$B$6:$B$25,0),1)),""),"")</f>
        <v/>
      </c>
      <c r="N3454" s="362" t="str">
        <f>IFERROR(IF(LEN(INDEX(PlansAndNotes!$D$6:$D$4005,ROW(B3454)-ROW($C$3)))=0,"",INDEX(PlansAndNotes!$D$6:$D$4005,ROW(B3454)-ROW($C$3))),"")</f>
        <v/>
      </c>
      <c r="O3454" s="165" t="str">
        <f t="shared" si="360"/>
        <v/>
      </c>
      <c r="P3454" s="363" t="str">
        <f>IFERROR(IF(LEN(INDEX(PlansAndNotes!$E$6:$E$4005,ROW(B3454)-ROW($C$3)))=0,"",INDEX(PlansAndNotes!$E$6:$E$4005,ROW(B3454)-ROW($C$3))),"")</f>
        <v/>
      </c>
      <c r="Q3454" s="363" t="str">
        <f>IFERROR(IF(LEN(INDEX(PlansAndNotes!$G$6:$G$4005,ROW(B3454)-ROW($C$3)))=0,"",INDEX(PlansAndNotes!$G$6:$G$4005,ROW(B3454)-ROW($C$3))),"")</f>
        <v/>
      </c>
      <c r="R3454" s="361" t="str">
        <f>IFERROR(IF(LEN(D3454)&gt;0,IF(LEN(INDEX(AdressBook!$C$6:$C$25,MATCH(D3454,AdressBook!$B$6:$B$25,0),1))=0,"",INDEX(AdressBook!$C$6:$C$25,MATCH(D3454,AdressBook!$B$6:$B$25,0),1)),""),"")</f>
        <v/>
      </c>
      <c r="S3454" s="165">
        <f>IF(LEN(C3454)&gt;0,IFERROR(IF(MATCH(C3454,C3455:$C$4004,0)&gt;0,-1,ROW(S3454)-ROW($S$3)),ROW(S3454)-ROW($S$3)),-1)</f>
        <v>-1</v>
      </c>
      <c r="T3454" s="165">
        <f t="shared" si="361"/>
        <v>0</v>
      </c>
      <c r="U3454" s="165" t="str">
        <f t="shared" si="362"/>
        <v/>
      </c>
      <c r="V3454" s="165" t="str">
        <f>IFERROR(IF(OR(C3454="",S3454&lt;0),"",IF(SUBTOTAL(3,C3454:C3454)=0,-1,SUBTOTAL(3,$C$4:C3454))),"")</f>
        <v/>
      </c>
      <c r="W3454" s="156" t="str">
        <f t="array" ref="W3454">IF(LEN(C3454)&gt;0,IFERROR(IF(MATCH(C3454,$C$3:$C3453,0)&gt;0,N3454-INDEX($N$3:N3453,SUMPRODUCT(MAX(ROW($C$3:$C3453)*(C3454=$C$3:$C3453)))-2,1),""),""),"")</f>
        <v/>
      </c>
      <c r="X3454" s="156">
        <f t="shared" ca="1" si="363"/>
        <v>1</v>
      </c>
      <c r="Y3454" s="156">
        <f t="shared" ca="1" si="364"/>
        <v>1</v>
      </c>
    </row>
    <row r="3455" spans="2:25" hidden="1" x14ac:dyDescent="0.25">
      <c r="B3455" s="390" t="str">
        <f>IFERROR(IF(LEN(INDEX(PlansAndNotes!$B$6:$B$2005,ROW(A3455)-ROW($B$3)))=0,"",INDEX(PlansAndNotes!$B$6:$B$2005,ROW(A3455)-ROW($B$3))),"")</f>
        <v/>
      </c>
      <c r="C3455" s="387" t="str">
        <f t="shared" si="365"/>
        <v/>
      </c>
      <c r="D3455" s="361" t="str">
        <f>IFERROR(IF(LEN(C3455)&gt;0,IF(LEN(INDEX(TasksList!$C$6:$C$25,MATCH(C3455,TasksList!$B$6:$B$25,0),1))=0,"",INDEX(TasksList!$C$6:$C$25,MATCH(C3455,TasksList!$B$6:$B$25,0),1)),""),"")</f>
        <v/>
      </c>
      <c r="E3455" s="361" t="str">
        <f>IFERROR(IF(LEN(C3455)&gt;0,IF(LEN(INDEX(TasksList!$F$6:$F$25,MATCH(C3455,TasksList!$B$6:$B$25,0),1))=0,"not set!",INDEX(TasksList!$F$6:$F$25,MATCH(C3455,TasksList!$B$6:$B$25,0),1)),""),"")</f>
        <v/>
      </c>
      <c r="F3455" s="360" t="str">
        <f>IFERROR(IF(LEN(D3455)&gt;0,IF(LEN(INDEX(AdressBook!$D$6:$D$25,MATCH(D3455,AdressBook!$B$6:$B$25,0),1))=0,"",INDEX(AdressBook!$D$6:$D$25,MATCH(D3455,AdressBook!$B$6:$B$25,0),1)),""),"")</f>
        <v/>
      </c>
      <c r="G3455" s="361" t="str">
        <f>IFERROR(IF(LEN(INDEX(PlansAndNotes!$F$6:$F$4005,ROW(B3455)-ROW($C$3)))=0,"",INDEX(PlansAndNotes!$F$6:$F$4005,ROW(B3455)-ROW($C$3))),"")</f>
        <v/>
      </c>
      <c r="H3455" s="361" t="str">
        <f>IFERROR(IF(LEN(C3455)&gt;0,IF(LEN(INDEX(TasksList!$G$6:$G$25,MATCH(C3455,TasksList!$B$6:$B$25,0),1))=0,"",INDEX(TasksList!$G$6:$G$25,MATCH(C3455,TasksList!$B$6:$B$25,0),1)),""),"")</f>
        <v/>
      </c>
      <c r="N3455" s="362" t="str">
        <f>IFERROR(IF(LEN(INDEX(PlansAndNotes!$D$6:$D$4005,ROW(B3455)-ROW($C$3)))=0,"",INDEX(PlansAndNotes!$D$6:$D$4005,ROW(B3455)-ROW($C$3))),"")</f>
        <v/>
      </c>
      <c r="O3455" s="165" t="str">
        <f t="shared" si="360"/>
        <v/>
      </c>
      <c r="P3455" s="363" t="str">
        <f>IFERROR(IF(LEN(INDEX(PlansAndNotes!$E$6:$E$4005,ROW(B3455)-ROW($C$3)))=0,"",INDEX(PlansAndNotes!$E$6:$E$4005,ROW(B3455)-ROW($C$3))),"")</f>
        <v/>
      </c>
      <c r="Q3455" s="363" t="str">
        <f>IFERROR(IF(LEN(INDEX(PlansAndNotes!$G$6:$G$4005,ROW(B3455)-ROW($C$3)))=0,"",INDEX(PlansAndNotes!$G$6:$G$4005,ROW(B3455)-ROW($C$3))),"")</f>
        <v/>
      </c>
      <c r="R3455" s="361" t="str">
        <f>IFERROR(IF(LEN(D3455)&gt;0,IF(LEN(INDEX(AdressBook!$C$6:$C$25,MATCH(D3455,AdressBook!$B$6:$B$25,0),1))=0,"",INDEX(AdressBook!$C$6:$C$25,MATCH(D3455,AdressBook!$B$6:$B$25,0),1)),""),"")</f>
        <v/>
      </c>
      <c r="S3455" s="165">
        <f>IF(LEN(C3455)&gt;0,IFERROR(IF(MATCH(C3455,C3456:$C$4004,0)&gt;0,-1,ROW(S3455)-ROW($S$3)),ROW(S3455)-ROW($S$3)),-1)</f>
        <v>-1</v>
      </c>
      <c r="T3455" s="165">
        <f t="shared" si="361"/>
        <v>0</v>
      </c>
      <c r="U3455" s="165" t="str">
        <f t="shared" si="362"/>
        <v/>
      </c>
      <c r="V3455" s="165" t="str">
        <f>IFERROR(IF(OR(C3455="",S3455&lt;0),"",IF(SUBTOTAL(3,C3455:C3455)=0,-1,SUBTOTAL(3,$C$4:C3455))),"")</f>
        <v/>
      </c>
      <c r="W3455" s="156" t="str">
        <f t="array" ref="W3455">IF(LEN(C3455)&gt;0,IFERROR(IF(MATCH(C3455,$C$3:$C3454,0)&gt;0,N3455-INDEX($N$3:N3454,SUMPRODUCT(MAX(ROW($C$3:$C3454)*(C3455=$C$3:$C3454)))-2,1),""),""),"")</f>
        <v/>
      </c>
      <c r="X3455" s="156">
        <f t="shared" ca="1" si="363"/>
        <v>1</v>
      </c>
      <c r="Y3455" s="156">
        <f t="shared" ca="1" si="364"/>
        <v>1</v>
      </c>
    </row>
    <row r="3456" spans="2:25" hidden="1" x14ac:dyDescent="0.25">
      <c r="B3456" s="390" t="str">
        <f>IFERROR(IF(LEN(INDEX(PlansAndNotes!$B$6:$B$2005,ROW(A3456)-ROW($B$3)))=0,"",INDEX(PlansAndNotes!$B$6:$B$2005,ROW(A3456)-ROW($B$3))),"")</f>
        <v/>
      </c>
      <c r="C3456" s="387" t="str">
        <f t="shared" si="365"/>
        <v/>
      </c>
      <c r="D3456" s="361" t="str">
        <f>IFERROR(IF(LEN(C3456)&gt;0,IF(LEN(INDEX(TasksList!$C$6:$C$25,MATCH(C3456,TasksList!$B$6:$B$25,0),1))=0,"",INDEX(TasksList!$C$6:$C$25,MATCH(C3456,TasksList!$B$6:$B$25,0),1)),""),"")</f>
        <v/>
      </c>
      <c r="E3456" s="361" t="str">
        <f>IFERROR(IF(LEN(C3456)&gt;0,IF(LEN(INDEX(TasksList!$F$6:$F$25,MATCH(C3456,TasksList!$B$6:$B$25,0),1))=0,"not set!",INDEX(TasksList!$F$6:$F$25,MATCH(C3456,TasksList!$B$6:$B$25,0),1)),""),"")</f>
        <v/>
      </c>
      <c r="F3456" s="360" t="str">
        <f>IFERROR(IF(LEN(D3456)&gt;0,IF(LEN(INDEX(AdressBook!$D$6:$D$25,MATCH(D3456,AdressBook!$B$6:$B$25,0),1))=0,"",INDEX(AdressBook!$D$6:$D$25,MATCH(D3456,AdressBook!$B$6:$B$25,0),1)),""),"")</f>
        <v/>
      </c>
      <c r="G3456" s="361" t="str">
        <f>IFERROR(IF(LEN(INDEX(PlansAndNotes!$F$6:$F$4005,ROW(B3456)-ROW($C$3)))=0,"",INDEX(PlansAndNotes!$F$6:$F$4005,ROW(B3456)-ROW($C$3))),"")</f>
        <v/>
      </c>
      <c r="H3456" s="361" t="str">
        <f>IFERROR(IF(LEN(C3456)&gt;0,IF(LEN(INDEX(TasksList!$G$6:$G$25,MATCH(C3456,TasksList!$B$6:$B$25,0),1))=0,"",INDEX(TasksList!$G$6:$G$25,MATCH(C3456,TasksList!$B$6:$B$25,0),1)),""),"")</f>
        <v/>
      </c>
      <c r="N3456" s="362" t="str">
        <f>IFERROR(IF(LEN(INDEX(PlansAndNotes!$D$6:$D$4005,ROW(B3456)-ROW($C$3)))=0,"",INDEX(PlansAndNotes!$D$6:$D$4005,ROW(B3456)-ROW($C$3))),"")</f>
        <v/>
      </c>
      <c r="O3456" s="165" t="str">
        <f t="shared" si="360"/>
        <v/>
      </c>
      <c r="P3456" s="363" t="str">
        <f>IFERROR(IF(LEN(INDEX(PlansAndNotes!$E$6:$E$4005,ROW(B3456)-ROW($C$3)))=0,"",INDEX(PlansAndNotes!$E$6:$E$4005,ROW(B3456)-ROW($C$3))),"")</f>
        <v/>
      </c>
      <c r="Q3456" s="363" t="str">
        <f>IFERROR(IF(LEN(INDEX(PlansAndNotes!$G$6:$G$4005,ROW(B3456)-ROW($C$3)))=0,"",INDEX(PlansAndNotes!$G$6:$G$4005,ROW(B3456)-ROW($C$3))),"")</f>
        <v/>
      </c>
      <c r="R3456" s="361" t="str">
        <f>IFERROR(IF(LEN(D3456)&gt;0,IF(LEN(INDEX(AdressBook!$C$6:$C$25,MATCH(D3456,AdressBook!$B$6:$B$25,0),1))=0,"",INDEX(AdressBook!$C$6:$C$25,MATCH(D3456,AdressBook!$B$6:$B$25,0),1)),""),"")</f>
        <v/>
      </c>
      <c r="S3456" s="165">
        <f>IF(LEN(C3456)&gt;0,IFERROR(IF(MATCH(C3456,C3457:$C$4004,0)&gt;0,-1,ROW(S3456)-ROW($S$3)),ROW(S3456)-ROW($S$3)),-1)</f>
        <v>-1</v>
      </c>
      <c r="T3456" s="165">
        <f t="shared" si="361"/>
        <v>0</v>
      </c>
      <c r="U3456" s="165" t="str">
        <f t="shared" si="362"/>
        <v/>
      </c>
      <c r="V3456" s="165" t="str">
        <f>IFERROR(IF(OR(C3456="",S3456&lt;0),"",IF(SUBTOTAL(3,C3456:C3456)=0,-1,SUBTOTAL(3,$C$4:C3456))),"")</f>
        <v/>
      </c>
      <c r="W3456" s="156" t="str">
        <f t="array" ref="W3456">IF(LEN(C3456)&gt;0,IFERROR(IF(MATCH(C3456,$C$3:$C3455,0)&gt;0,N3456-INDEX($N$3:N3455,SUMPRODUCT(MAX(ROW($C$3:$C3455)*(C3456=$C$3:$C3455)))-2,1),""),""),"")</f>
        <v/>
      </c>
      <c r="X3456" s="156">
        <f t="shared" ca="1" si="363"/>
        <v>1</v>
      </c>
      <c r="Y3456" s="156">
        <f t="shared" ca="1" si="364"/>
        <v>1</v>
      </c>
    </row>
    <row r="3457" spans="2:25" hidden="1" x14ac:dyDescent="0.25">
      <c r="B3457" s="390" t="str">
        <f>IFERROR(IF(LEN(INDEX(PlansAndNotes!$B$6:$B$2005,ROW(A3457)-ROW($B$3)))=0,"",INDEX(PlansAndNotes!$B$6:$B$2005,ROW(A3457)-ROW($B$3))),"")</f>
        <v/>
      </c>
      <c r="C3457" s="387" t="str">
        <f t="shared" si="365"/>
        <v/>
      </c>
      <c r="D3457" s="361" t="str">
        <f>IFERROR(IF(LEN(C3457)&gt;0,IF(LEN(INDEX(TasksList!$C$6:$C$25,MATCH(C3457,TasksList!$B$6:$B$25,0),1))=0,"",INDEX(TasksList!$C$6:$C$25,MATCH(C3457,TasksList!$B$6:$B$25,0),1)),""),"")</f>
        <v/>
      </c>
      <c r="E3457" s="361" t="str">
        <f>IFERROR(IF(LEN(C3457)&gt;0,IF(LEN(INDEX(TasksList!$F$6:$F$25,MATCH(C3457,TasksList!$B$6:$B$25,0),1))=0,"not set!",INDEX(TasksList!$F$6:$F$25,MATCH(C3457,TasksList!$B$6:$B$25,0),1)),""),"")</f>
        <v/>
      </c>
      <c r="F3457" s="360" t="str">
        <f>IFERROR(IF(LEN(D3457)&gt;0,IF(LEN(INDEX(AdressBook!$D$6:$D$25,MATCH(D3457,AdressBook!$B$6:$B$25,0),1))=0,"",INDEX(AdressBook!$D$6:$D$25,MATCH(D3457,AdressBook!$B$6:$B$25,0),1)),""),"")</f>
        <v/>
      </c>
      <c r="G3457" s="361" t="str">
        <f>IFERROR(IF(LEN(INDEX(PlansAndNotes!$F$6:$F$4005,ROW(B3457)-ROW($C$3)))=0,"",INDEX(PlansAndNotes!$F$6:$F$4005,ROW(B3457)-ROW($C$3))),"")</f>
        <v/>
      </c>
      <c r="H3457" s="361" t="str">
        <f>IFERROR(IF(LEN(C3457)&gt;0,IF(LEN(INDEX(TasksList!$G$6:$G$25,MATCH(C3457,TasksList!$B$6:$B$25,0),1))=0,"",INDEX(TasksList!$G$6:$G$25,MATCH(C3457,TasksList!$B$6:$B$25,0),1)),""),"")</f>
        <v/>
      </c>
      <c r="N3457" s="362" t="str">
        <f>IFERROR(IF(LEN(INDEX(PlansAndNotes!$D$6:$D$4005,ROW(B3457)-ROW($C$3)))=0,"",INDEX(PlansAndNotes!$D$6:$D$4005,ROW(B3457)-ROW($C$3))),"")</f>
        <v/>
      </c>
      <c r="O3457" s="165" t="str">
        <f t="shared" si="360"/>
        <v/>
      </c>
      <c r="P3457" s="363" t="str">
        <f>IFERROR(IF(LEN(INDEX(PlansAndNotes!$E$6:$E$4005,ROW(B3457)-ROW($C$3)))=0,"",INDEX(PlansAndNotes!$E$6:$E$4005,ROW(B3457)-ROW($C$3))),"")</f>
        <v/>
      </c>
      <c r="Q3457" s="363" t="str">
        <f>IFERROR(IF(LEN(INDEX(PlansAndNotes!$G$6:$G$4005,ROW(B3457)-ROW($C$3)))=0,"",INDEX(PlansAndNotes!$G$6:$G$4005,ROW(B3457)-ROW($C$3))),"")</f>
        <v/>
      </c>
      <c r="R3457" s="361" t="str">
        <f>IFERROR(IF(LEN(D3457)&gt;0,IF(LEN(INDEX(AdressBook!$C$6:$C$25,MATCH(D3457,AdressBook!$B$6:$B$25,0),1))=0,"",INDEX(AdressBook!$C$6:$C$25,MATCH(D3457,AdressBook!$B$6:$B$25,0),1)),""),"")</f>
        <v/>
      </c>
      <c r="S3457" s="165">
        <f>IF(LEN(C3457)&gt;0,IFERROR(IF(MATCH(C3457,C3458:$C$4004,0)&gt;0,-1,ROW(S3457)-ROW($S$3)),ROW(S3457)-ROW($S$3)),-1)</f>
        <v>-1</v>
      </c>
      <c r="T3457" s="165">
        <f t="shared" si="361"/>
        <v>0</v>
      </c>
      <c r="U3457" s="165" t="str">
        <f t="shared" si="362"/>
        <v/>
      </c>
      <c r="V3457" s="165" t="str">
        <f>IFERROR(IF(OR(C3457="",S3457&lt;0),"",IF(SUBTOTAL(3,C3457:C3457)=0,-1,SUBTOTAL(3,$C$4:C3457))),"")</f>
        <v/>
      </c>
      <c r="W3457" s="156" t="str">
        <f t="array" ref="W3457">IF(LEN(C3457)&gt;0,IFERROR(IF(MATCH(C3457,$C$3:$C3456,0)&gt;0,N3457-INDEX($N$3:N3456,SUMPRODUCT(MAX(ROW($C$3:$C3456)*(C3457=$C$3:$C3456)))-2,1),""),""),"")</f>
        <v/>
      </c>
      <c r="X3457" s="156">
        <f t="shared" ca="1" si="363"/>
        <v>1</v>
      </c>
      <c r="Y3457" s="156">
        <f t="shared" ca="1" si="364"/>
        <v>1</v>
      </c>
    </row>
    <row r="3458" spans="2:25" hidden="1" x14ac:dyDescent="0.25">
      <c r="B3458" s="390" t="str">
        <f>IFERROR(IF(LEN(INDEX(PlansAndNotes!$B$6:$B$2005,ROW(A3458)-ROW($B$3)))=0,"",INDEX(PlansAndNotes!$B$6:$B$2005,ROW(A3458)-ROW($B$3))),"")</f>
        <v/>
      </c>
      <c r="C3458" s="387" t="str">
        <f t="shared" si="365"/>
        <v/>
      </c>
      <c r="D3458" s="361" t="str">
        <f>IFERROR(IF(LEN(C3458)&gt;0,IF(LEN(INDEX(TasksList!$C$6:$C$25,MATCH(C3458,TasksList!$B$6:$B$25,0),1))=0,"",INDEX(TasksList!$C$6:$C$25,MATCH(C3458,TasksList!$B$6:$B$25,0),1)),""),"")</f>
        <v/>
      </c>
      <c r="E3458" s="361" t="str">
        <f>IFERROR(IF(LEN(C3458)&gt;0,IF(LEN(INDEX(TasksList!$F$6:$F$25,MATCH(C3458,TasksList!$B$6:$B$25,0),1))=0,"not set!",INDEX(TasksList!$F$6:$F$25,MATCH(C3458,TasksList!$B$6:$B$25,0),1)),""),"")</f>
        <v/>
      </c>
      <c r="F3458" s="360" t="str">
        <f>IFERROR(IF(LEN(D3458)&gt;0,IF(LEN(INDEX(AdressBook!$D$6:$D$25,MATCH(D3458,AdressBook!$B$6:$B$25,0),1))=0,"",INDEX(AdressBook!$D$6:$D$25,MATCH(D3458,AdressBook!$B$6:$B$25,0),1)),""),"")</f>
        <v/>
      </c>
      <c r="G3458" s="361" t="str">
        <f>IFERROR(IF(LEN(INDEX(PlansAndNotes!$F$6:$F$4005,ROW(B3458)-ROW($C$3)))=0,"",INDEX(PlansAndNotes!$F$6:$F$4005,ROW(B3458)-ROW($C$3))),"")</f>
        <v/>
      </c>
      <c r="H3458" s="361" t="str">
        <f>IFERROR(IF(LEN(C3458)&gt;0,IF(LEN(INDEX(TasksList!$G$6:$G$25,MATCH(C3458,TasksList!$B$6:$B$25,0),1))=0,"",INDEX(TasksList!$G$6:$G$25,MATCH(C3458,TasksList!$B$6:$B$25,0),1)),""),"")</f>
        <v/>
      </c>
      <c r="N3458" s="362" t="str">
        <f>IFERROR(IF(LEN(INDEX(PlansAndNotes!$D$6:$D$4005,ROW(B3458)-ROW($C$3)))=0,"",INDEX(PlansAndNotes!$D$6:$D$4005,ROW(B3458)-ROW($C$3))),"")</f>
        <v/>
      </c>
      <c r="O3458" s="165" t="str">
        <f t="shared" si="360"/>
        <v/>
      </c>
      <c r="P3458" s="363" t="str">
        <f>IFERROR(IF(LEN(INDEX(PlansAndNotes!$E$6:$E$4005,ROW(B3458)-ROW($C$3)))=0,"",INDEX(PlansAndNotes!$E$6:$E$4005,ROW(B3458)-ROW($C$3))),"")</f>
        <v/>
      </c>
      <c r="Q3458" s="363" t="str">
        <f>IFERROR(IF(LEN(INDEX(PlansAndNotes!$G$6:$G$4005,ROW(B3458)-ROW($C$3)))=0,"",INDEX(PlansAndNotes!$G$6:$G$4005,ROW(B3458)-ROW($C$3))),"")</f>
        <v/>
      </c>
      <c r="R3458" s="361" t="str">
        <f>IFERROR(IF(LEN(D3458)&gt;0,IF(LEN(INDEX(AdressBook!$C$6:$C$25,MATCH(D3458,AdressBook!$B$6:$B$25,0),1))=0,"",INDEX(AdressBook!$C$6:$C$25,MATCH(D3458,AdressBook!$B$6:$B$25,0),1)),""),"")</f>
        <v/>
      </c>
      <c r="S3458" s="165">
        <f>IF(LEN(C3458)&gt;0,IFERROR(IF(MATCH(C3458,C3459:$C$4004,0)&gt;0,-1,ROW(S3458)-ROW($S$3)),ROW(S3458)-ROW($S$3)),-1)</f>
        <v>-1</v>
      </c>
      <c r="T3458" s="165">
        <f t="shared" si="361"/>
        <v>0</v>
      </c>
      <c r="U3458" s="165" t="str">
        <f t="shared" si="362"/>
        <v/>
      </c>
      <c r="V3458" s="165" t="str">
        <f>IFERROR(IF(OR(C3458="",S3458&lt;0),"",IF(SUBTOTAL(3,C3458:C3458)=0,-1,SUBTOTAL(3,$C$4:C3458))),"")</f>
        <v/>
      </c>
      <c r="W3458" s="156" t="str">
        <f t="array" ref="W3458">IF(LEN(C3458)&gt;0,IFERROR(IF(MATCH(C3458,$C$3:$C3457,0)&gt;0,N3458-INDEX($N$3:N3457,SUMPRODUCT(MAX(ROW($C$3:$C3457)*(C3458=$C$3:$C3457)))-2,1),""),""),"")</f>
        <v/>
      </c>
      <c r="X3458" s="156">
        <f t="shared" ca="1" si="363"/>
        <v>1</v>
      </c>
      <c r="Y3458" s="156">
        <f t="shared" ca="1" si="364"/>
        <v>1</v>
      </c>
    </row>
    <row r="3459" spans="2:25" hidden="1" x14ac:dyDescent="0.25">
      <c r="B3459" s="390" t="str">
        <f>IFERROR(IF(LEN(INDEX(PlansAndNotes!$B$6:$B$2005,ROW(A3459)-ROW($B$3)))=0,"",INDEX(PlansAndNotes!$B$6:$B$2005,ROW(A3459)-ROW($B$3))),"")</f>
        <v/>
      </c>
      <c r="C3459" s="387" t="str">
        <f t="shared" si="365"/>
        <v/>
      </c>
      <c r="D3459" s="361" t="str">
        <f>IFERROR(IF(LEN(C3459)&gt;0,IF(LEN(INDEX(TasksList!$C$6:$C$25,MATCH(C3459,TasksList!$B$6:$B$25,0),1))=0,"",INDEX(TasksList!$C$6:$C$25,MATCH(C3459,TasksList!$B$6:$B$25,0),1)),""),"")</f>
        <v/>
      </c>
      <c r="E3459" s="361" t="str">
        <f>IFERROR(IF(LEN(C3459)&gt;0,IF(LEN(INDEX(TasksList!$F$6:$F$25,MATCH(C3459,TasksList!$B$6:$B$25,0),1))=0,"not set!",INDEX(TasksList!$F$6:$F$25,MATCH(C3459,TasksList!$B$6:$B$25,0),1)),""),"")</f>
        <v/>
      </c>
      <c r="F3459" s="360" t="str">
        <f>IFERROR(IF(LEN(D3459)&gt;0,IF(LEN(INDEX(AdressBook!$D$6:$D$25,MATCH(D3459,AdressBook!$B$6:$B$25,0),1))=0,"",INDEX(AdressBook!$D$6:$D$25,MATCH(D3459,AdressBook!$B$6:$B$25,0),1)),""),"")</f>
        <v/>
      </c>
      <c r="G3459" s="361" t="str">
        <f>IFERROR(IF(LEN(INDEX(PlansAndNotes!$F$6:$F$4005,ROW(B3459)-ROW($C$3)))=0,"",INDEX(PlansAndNotes!$F$6:$F$4005,ROW(B3459)-ROW($C$3))),"")</f>
        <v/>
      </c>
      <c r="H3459" s="361" t="str">
        <f>IFERROR(IF(LEN(C3459)&gt;0,IF(LEN(INDEX(TasksList!$G$6:$G$25,MATCH(C3459,TasksList!$B$6:$B$25,0),1))=0,"",INDEX(TasksList!$G$6:$G$25,MATCH(C3459,TasksList!$B$6:$B$25,0),1)),""),"")</f>
        <v/>
      </c>
      <c r="N3459" s="362" t="str">
        <f>IFERROR(IF(LEN(INDEX(PlansAndNotes!$D$6:$D$4005,ROW(B3459)-ROW($C$3)))=0,"",INDEX(PlansAndNotes!$D$6:$D$4005,ROW(B3459)-ROW($C$3))),"")</f>
        <v/>
      </c>
      <c r="O3459" s="165" t="str">
        <f t="shared" si="360"/>
        <v/>
      </c>
      <c r="P3459" s="363" t="str">
        <f>IFERROR(IF(LEN(INDEX(PlansAndNotes!$E$6:$E$4005,ROW(B3459)-ROW($C$3)))=0,"",INDEX(PlansAndNotes!$E$6:$E$4005,ROW(B3459)-ROW($C$3))),"")</f>
        <v/>
      </c>
      <c r="Q3459" s="363" t="str">
        <f>IFERROR(IF(LEN(INDEX(PlansAndNotes!$G$6:$G$4005,ROW(B3459)-ROW($C$3)))=0,"",INDEX(PlansAndNotes!$G$6:$G$4005,ROW(B3459)-ROW($C$3))),"")</f>
        <v/>
      </c>
      <c r="R3459" s="361" t="str">
        <f>IFERROR(IF(LEN(D3459)&gt;0,IF(LEN(INDEX(AdressBook!$C$6:$C$25,MATCH(D3459,AdressBook!$B$6:$B$25,0),1))=0,"",INDEX(AdressBook!$C$6:$C$25,MATCH(D3459,AdressBook!$B$6:$B$25,0),1)),""),"")</f>
        <v/>
      </c>
      <c r="S3459" s="165">
        <f>IF(LEN(C3459)&gt;0,IFERROR(IF(MATCH(C3459,C3460:$C$4004,0)&gt;0,-1,ROW(S3459)-ROW($S$3)),ROW(S3459)-ROW($S$3)),-1)</f>
        <v>-1</v>
      </c>
      <c r="T3459" s="165">
        <f t="shared" si="361"/>
        <v>0</v>
      </c>
      <c r="U3459" s="165" t="str">
        <f t="shared" si="362"/>
        <v/>
      </c>
      <c r="V3459" s="165" t="str">
        <f>IFERROR(IF(OR(C3459="",S3459&lt;0),"",IF(SUBTOTAL(3,C3459:C3459)=0,-1,SUBTOTAL(3,$C$4:C3459))),"")</f>
        <v/>
      </c>
      <c r="W3459" s="156" t="str">
        <f t="array" ref="W3459">IF(LEN(C3459)&gt;0,IFERROR(IF(MATCH(C3459,$C$3:$C3458,0)&gt;0,N3459-INDEX($N$3:N3458,SUMPRODUCT(MAX(ROW($C$3:$C3458)*(C3459=$C$3:$C3458)))-2,1),""),""),"")</f>
        <v/>
      </c>
      <c r="X3459" s="156">
        <f t="shared" ca="1" si="363"/>
        <v>1</v>
      </c>
      <c r="Y3459" s="156">
        <f t="shared" ca="1" si="364"/>
        <v>1</v>
      </c>
    </row>
    <row r="3460" spans="2:25" hidden="1" x14ac:dyDescent="0.25">
      <c r="B3460" s="390" t="str">
        <f>IFERROR(IF(LEN(INDEX(PlansAndNotes!$B$6:$B$2005,ROW(A3460)-ROW($B$3)))=0,"",INDEX(PlansAndNotes!$B$6:$B$2005,ROW(A3460)-ROW($B$3))),"")</f>
        <v/>
      </c>
      <c r="C3460" s="387" t="str">
        <f t="shared" si="365"/>
        <v/>
      </c>
      <c r="D3460" s="361" t="str">
        <f>IFERROR(IF(LEN(C3460)&gt;0,IF(LEN(INDEX(TasksList!$C$6:$C$25,MATCH(C3460,TasksList!$B$6:$B$25,0),1))=0,"",INDEX(TasksList!$C$6:$C$25,MATCH(C3460,TasksList!$B$6:$B$25,0),1)),""),"")</f>
        <v/>
      </c>
      <c r="E3460" s="361" t="str">
        <f>IFERROR(IF(LEN(C3460)&gt;0,IF(LEN(INDEX(TasksList!$F$6:$F$25,MATCH(C3460,TasksList!$B$6:$B$25,0),1))=0,"not set!",INDEX(TasksList!$F$6:$F$25,MATCH(C3460,TasksList!$B$6:$B$25,0),1)),""),"")</f>
        <v/>
      </c>
      <c r="F3460" s="360" t="str">
        <f>IFERROR(IF(LEN(D3460)&gt;0,IF(LEN(INDEX(AdressBook!$D$6:$D$25,MATCH(D3460,AdressBook!$B$6:$B$25,0),1))=0,"",INDEX(AdressBook!$D$6:$D$25,MATCH(D3460,AdressBook!$B$6:$B$25,0),1)),""),"")</f>
        <v/>
      </c>
      <c r="G3460" s="361" t="str">
        <f>IFERROR(IF(LEN(INDEX(PlansAndNotes!$F$6:$F$4005,ROW(B3460)-ROW($C$3)))=0,"",INDEX(PlansAndNotes!$F$6:$F$4005,ROW(B3460)-ROW($C$3))),"")</f>
        <v/>
      </c>
      <c r="H3460" s="361" t="str">
        <f>IFERROR(IF(LEN(C3460)&gt;0,IF(LEN(INDEX(TasksList!$G$6:$G$25,MATCH(C3460,TasksList!$B$6:$B$25,0),1))=0,"",INDEX(TasksList!$G$6:$G$25,MATCH(C3460,TasksList!$B$6:$B$25,0),1)),""),"")</f>
        <v/>
      </c>
      <c r="N3460" s="362" t="str">
        <f>IFERROR(IF(LEN(INDEX(PlansAndNotes!$D$6:$D$4005,ROW(B3460)-ROW($C$3)))=0,"",INDEX(PlansAndNotes!$D$6:$D$4005,ROW(B3460)-ROW($C$3))),"")</f>
        <v/>
      </c>
      <c r="O3460" s="165" t="str">
        <f t="shared" ref="O3460:O3523" si="366">IF(LEN(B3460)&gt;0,RIGHT(B3460,LEN(B3460)-SEARCH(" - ",B3460)-2),"")</f>
        <v/>
      </c>
      <c r="P3460" s="363" t="str">
        <f>IFERROR(IF(LEN(INDEX(PlansAndNotes!$E$6:$E$4005,ROW(B3460)-ROW($C$3)))=0,"",INDEX(PlansAndNotes!$E$6:$E$4005,ROW(B3460)-ROW($C$3))),"")</f>
        <v/>
      </c>
      <c r="Q3460" s="363" t="str">
        <f>IFERROR(IF(LEN(INDEX(PlansAndNotes!$G$6:$G$4005,ROW(B3460)-ROW($C$3)))=0,"",INDEX(PlansAndNotes!$G$6:$G$4005,ROW(B3460)-ROW($C$3))),"")</f>
        <v/>
      </c>
      <c r="R3460" s="361" t="str">
        <f>IFERROR(IF(LEN(D3460)&gt;0,IF(LEN(INDEX(AdressBook!$C$6:$C$25,MATCH(D3460,AdressBook!$B$6:$B$25,0),1))=0,"",INDEX(AdressBook!$C$6:$C$25,MATCH(D3460,AdressBook!$B$6:$B$25,0),1)),""),"")</f>
        <v/>
      </c>
      <c r="S3460" s="165">
        <f>IF(LEN(C3460)&gt;0,IFERROR(IF(MATCH(C3460,C3461:$C$4004,0)&gt;0,-1,ROW(S3460)-ROW($S$3)),ROW(S3460)-ROW($S$3)),-1)</f>
        <v>-1</v>
      </c>
      <c r="T3460" s="165">
        <f t="shared" ref="T3460:T3523" si="367">IF(OR(taskRange="All tasks (all stages)",taskRange=""),ROW(T3460)-ROW($T$3),IF(S3460&gt;0,ROW(T3460)-ROW($T$3),0))*IF(OR(calendarSalesmen="",calendarSalesmen="All salesmen"),1,IF(calendarSalesmen=G3460,1,0))*IF(OR(calendarStage="",calendarStage="All Stages"),1,IF(calendarStage=P3460,1,0))</f>
        <v>0</v>
      </c>
      <c r="U3460" s="165" t="str">
        <f t="shared" ref="U3460:U3523" si="368">IF(S3460&gt;0,P3460,"")</f>
        <v/>
      </c>
      <c r="V3460" s="165" t="str">
        <f>IFERROR(IF(OR(C3460="",S3460&lt;0),"",IF(SUBTOTAL(3,C3460:C3460)=0,-1,SUBTOTAL(3,$C$4:C3460))),"")</f>
        <v/>
      </c>
      <c r="W3460" s="156" t="str">
        <f t="array" ref="W3460">IF(LEN(C3460)&gt;0,IFERROR(IF(MATCH(C3460,$C$3:$C3459,0)&gt;0,N3460-INDEX($N$3:N3459,SUMPRODUCT(MAX(ROW($C$3:$C3459)*(C3460=$C$3:$C3459)))-2,1),""),""),"")</f>
        <v/>
      </c>
      <c r="X3460" s="156">
        <f t="shared" ca="1" si="363"/>
        <v>1</v>
      </c>
      <c r="Y3460" s="156">
        <f t="shared" ca="1" si="364"/>
        <v>1</v>
      </c>
    </row>
    <row r="3461" spans="2:25" hidden="1" x14ac:dyDescent="0.25">
      <c r="B3461" s="390" t="str">
        <f>IFERROR(IF(LEN(INDEX(PlansAndNotes!$B$6:$B$2005,ROW(A3461)-ROW($B$3)))=0,"",INDEX(PlansAndNotes!$B$6:$B$2005,ROW(A3461)-ROW($B$3))),"")</f>
        <v/>
      </c>
      <c r="C3461" s="387" t="str">
        <f t="shared" si="365"/>
        <v/>
      </c>
      <c r="D3461" s="361" t="str">
        <f>IFERROR(IF(LEN(C3461)&gt;0,IF(LEN(INDEX(TasksList!$C$6:$C$25,MATCH(C3461,TasksList!$B$6:$B$25,0),1))=0,"",INDEX(TasksList!$C$6:$C$25,MATCH(C3461,TasksList!$B$6:$B$25,0),1)),""),"")</f>
        <v/>
      </c>
      <c r="E3461" s="361" t="str">
        <f>IFERROR(IF(LEN(C3461)&gt;0,IF(LEN(INDEX(TasksList!$F$6:$F$25,MATCH(C3461,TasksList!$B$6:$B$25,0),1))=0,"not set!",INDEX(TasksList!$F$6:$F$25,MATCH(C3461,TasksList!$B$6:$B$25,0),1)),""),"")</f>
        <v/>
      </c>
      <c r="F3461" s="360" t="str">
        <f>IFERROR(IF(LEN(D3461)&gt;0,IF(LEN(INDEX(AdressBook!$D$6:$D$25,MATCH(D3461,AdressBook!$B$6:$B$25,0),1))=0,"",INDEX(AdressBook!$D$6:$D$25,MATCH(D3461,AdressBook!$B$6:$B$25,0),1)),""),"")</f>
        <v/>
      </c>
      <c r="G3461" s="361" t="str">
        <f>IFERROR(IF(LEN(INDEX(PlansAndNotes!$F$6:$F$4005,ROW(B3461)-ROW($C$3)))=0,"",INDEX(PlansAndNotes!$F$6:$F$4005,ROW(B3461)-ROW($C$3))),"")</f>
        <v/>
      </c>
      <c r="H3461" s="361" t="str">
        <f>IFERROR(IF(LEN(C3461)&gt;0,IF(LEN(INDEX(TasksList!$G$6:$G$25,MATCH(C3461,TasksList!$B$6:$B$25,0),1))=0,"",INDEX(TasksList!$G$6:$G$25,MATCH(C3461,TasksList!$B$6:$B$25,0),1)),""),"")</f>
        <v/>
      </c>
      <c r="N3461" s="362" t="str">
        <f>IFERROR(IF(LEN(INDEX(PlansAndNotes!$D$6:$D$4005,ROW(B3461)-ROW($C$3)))=0,"",INDEX(PlansAndNotes!$D$6:$D$4005,ROW(B3461)-ROW($C$3))),"")</f>
        <v/>
      </c>
      <c r="O3461" s="165" t="str">
        <f t="shared" si="366"/>
        <v/>
      </c>
      <c r="P3461" s="363" t="str">
        <f>IFERROR(IF(LEN(INDEX(PlansAndNotes!$E$6:$E$4005,ROW(B3461)-ROW($C$3)))=0,"",INDEX(PlansAndNotes!$E$6:$E$4005,ROW(B3461)-ROW($C$3))),"")</f>
        <v/>
      </c>
      <c r="Q3461" s="363" t="str">
        <f>IFERROR(IF(LEN(INDEX(PlansAndNotes!$G$6:$G$4005,ROW(B3461)-ROW($C$3)))=0,"",INDEX(PlansAndNotes!$G$6:$G$4005,ROW(B3461)-ROW($C$3))),"")</f>
        <v/>
      </c>
      <c r="R3461" s="361" t="str">
        <f>IFERROR(IF(LEN(D3461)&gt;0,IF(LEN(INDEX(AdressBook!$C$6:$C$25,MATCH(D3461,AdressBook!$B$6:$B$25,0),1))=0,"",INDEX(AdressBook!$C$6:$C$25,MATCH(D3461,AdressBook!$B$6:$B$25,0),1)),""),"")</f>
        <v/>
      </c>
      <c r="S3461" s="165">
        <f>IF(LEN(C3461)&gt;0,IFERROR(IF(MATCH(C3461,C3462:$C$4004,0)&gt;0,-1,ROW(S3461)-ROW($S$3)),ROW(S3461)-ROW($S$3)),-1)</f>
        <v>-1</v>
      </c>
      <c r="T3461" s="165">
        <f t="shared" si="367"/>
        <v>0</v>
      </c>
      <c r="U3461" s="165" t="str">
        <f t="shared" si="368"/>
        <v/>
      </c>
      <c r="V3461" s="165" t="str">
        <f>IFERROR(IF(OR(C3461="",S3461&lt;0),"",IF(SUBTOTAL(3,C3461:C3461)=0,-1,SUBTOTAL(3,$C$4:C3461))),"")</f>
        <v/>
      </c>
      <c r="W3461" s="156" t="str">
        <f t="array" ref="W3461">IF(LEN(C3461)&gt;0,IFERROR(IF(MATCH(C3461,$C$3:$C3460,0)&gt;0,N3461-INDEX($N$3:N3460,SUMPRODUCT(MAX(ROW($C$3:$C3460)*(C3461=$C$3:$C3460)))-2,1),""),""),"")</f>
        <v/>
      </c>
      <c r="X3461" s="156">
        <f t="shared" ref="X3461:X3524" ca="1" si="369">IFERROR(IF($X$2="",1,IF(AND(N3461&lt;=TODAY(),N3461+$X$2&gt;=TODAY()),1,0)),"")</f>
        <v>1</v>
      </c>
      <c r="Y3461" s="156">
        <f t="shared" ref="Y3461:Y3524" ca="1" si="370">IFERROR(IF($Y$2="",1,IF(AND(N3461&lt;=TODAY(),N3461+$Y$2&gt;=TODAY()),1,0)),"")</f>
        <v>1</v>
      </c>
    </row>
    <row r="3462" spans="2:25" hidden="1" x14ac:dyDescent="0.25">
      <c r="B3462" s="390" t="str">
        <f>IFERROR(IF(LEN(INDEX(PlansAndNotes!$B$6:$B$2005,ROW(A3462)-ROW($B$3)))=0,"",INDEX(PlansAndNotes!$B$6:$B$2005,ROW(A3462)-ROW($B$3))),"")</f>
        <v/>
      </c>
      <c r="C3462" s="387" t="str">
        <f t="shared" si="365"/>
        <v/>
      </c>
      <c r="D3462" s="361" t="str">
        <f>IFERROR(IF(LEN(C3462)&gt;0,IF(LEN(INDEX(TasksList!$C$6:$C$25,MATCH(C3462,TasksList!$B$6:$B$25,0),1))=0,"",INDEX(TasksList!$C$6:$C$25,MATCH(C3462,TasksList!$B$6:$B$25,0),1)),""),"")</f>
        <v/>
      </c>
      <c r="E3462" s="361" t="str">
        <f>IFERROR(IF(LEN(C3462)&gt;0,IF(LEN(INDEX(TasksList!$F$6:$F$25,MATCH(C3462,TasksList!$B$6:$B$25,0),1))=0,"not set!",INDEX(TasksList!$F$6:$F$25,MATCH(C3462,TasksList!$B$6:$B$25,0),1)),""),"")</f>
        <v/>
      </c>
      <c r="F3462" s="360" t="str">
        <f>IFERROR(IF(LEN(D3462)&gt;0,IF(LEN(INDEX(AdressBook!$D$6:$D$25,MATCH(D3462,AdressBook!$B$6:$B$25,0),1))=0,"",INDEX(AdressBook!$D$6:$D$25,MATCH(D3462,AdressBook!$B$6:$B$25,0),1)),""),"")</f>
        <v/>
      </c>
      <c r="G3462" s="361" t="str">
        <f>IFERROR(IF(LEN(INDEX(PlansAndNotes!$F$6:$F$4005,ROW(B3462)-ROW($C$3)))=0,"",INDEX(PlansAndNotes!$F$6:$F$4005,ROW(B3462)-ROW($C$3))),"")</f>
        <v/>
      </c>
      <c r="H3462" s="361" t="str">
        <f>IFERROR(IF(LEN(C3462)&gt;0,IF(LEN(INDEX(TasksList!$G$6:$G$25,MATCH(C3462,TasksList!$B$6:$B$25,0),1))=0,"",INDEX(TasksList!$G$6:$G$25,MATCH(C3462,TasksList!$B$6:$B$25,0),1)),""),"")</f>
        <v/>
      </c>
      <c r="N3462" s="362" t="str">
        <f>IFERROR(IF(LEN(INDEX(PlansAndNotes!$D$6:$D$4005,ROW(B3462)-ROW($C$3)))=0,"",INDEX(PlansAndNotes!$D$6:$D$4005,ROW(B3462)-ROW($C$3))),"")</f>
        <v/>
      </c>
      <c r="O3462" s="165" t="str">
        <f t="shared" si="366"/>
        <v/>
      </c>
      <c r="P3462" s="363" t="str">
        <f>IFERROR(IF(LEN(INDEX(PlansAndNotes!$E$6:$E$4005,ROW(B3462)-ROW($C$3)))=0,"",INDEX(PlansAndNotes!$E$6:$E$4005,ROW(B3462)-ROW($C$3))),"")</f>
        <v/>
      </c>
      <c r="Q3462" s="363" t="str">
        <f>IFERROR(IF(LEN(INDEX(PlansAndNotes!$G$6:$G$4005,ROW(B3462)-ROW($C$3)))=0,"",INDEX(PlansAndNotes!$G$6:$G$4005,ROW(B3462)-ROW($C$3))),"")</f>
        <v/>
      </c>
      <c r="R3462" s="361" t="str">
        <f>IFERROR(IF(LEN(D3462)&gt;0,IF(LEN(INDEX(AdressBook!$C$6:$C$25,MATCH(D3462,AdressBook!$B$6:$B$25,0),1))=0,"",INDEX(AdressBook!$C$6:$C$25,MATCH(D3462,AdressBook!$B$6:$B$25,0),1)),""),"")</f>
        <v/>
      </c>
      <c r="S3462" s="165">
        <f>IF(LEN(C3462)&gt;0,IFERROR(IF(MATCH(C3462,C3463:$C$4004,0)&gt;0,-1,ROW(S3462)-ROW($S$3)),ROW(S3462)-ROW($S$3)),-1)</f>
        <v>-1</v>
      </c>
      <c r="T3462" s="165">
        <f t="shared" si="367"/>
        <v>0</v>
      </c>
      <c r="U3462" s="165" t="str">
        <f t="shared" si="368"/>
        <v/>
      </c>
      <c r="V3462" s="165" t="str">
        <f>IFERROR(IF(OR(C3462="",S3462&lt;0),"",IF(SUBTOTAL(3,C3462:C3462)=0,-1,SUBTOTAL(3,$C$4:C3462))),"")</f>
        <v/>
      </c>
      <c r="W3462" s="156" t="str">
        <f t="array" ref="W3462">IF(LEN(C3462)&gt;0,IFERROR(IF(MATCH(C3462,$C$3:$C3461,0)&gt;0,N3462-INDEX($N$3:N3461,SUMPRODUCT(MAX(ROW($C$3:$C3461)*(C3462=$C$3:$C3461)))-2,1),""),""),"")</f>
        <v/>
      </c>
      <c r="X3462" s="156">
        <f t="shared" ca="1" si="369"/>
        <v>1</v>
      </c>
      <c r="Y3462" s="156">
        <f t="shared" ca="1" si="370"/>
        <v>1</v>
      </c>
    </row>
    <row r="3463" spans="2:25" hidden="1" x14ac:dyDescent="0.25">
      <c r="B3463" s="390" t="str">
        <f>IFERROR(IF(LEN(INDEX(PlansAndNotes!$B$6:$B$2005,ROW(A3463)-ROW($B$3)))=0,"",INDEX(PlansAndNotes!$B$6:$B$2005,ROW(A3463)-ROW($B$3))),"")</f>
        <v/>
      </c>
      <c r="C3463" s="387" t="str">
        <f t="shared" ref="C3463:C3468" si="371">IF(LEN(B3463)&gt;0,LEFT(B3463,SEARCH(" - ",B3463)-1)*1,"")</f>
        <v/>
      </c>
      <c r="D3463" s="361" t="str">
        <f>IFERROR(IF(LEN(C3463)&gt;0,IF(LEN(INDEX(TasksList!$C$6:$C$25,MATCH(C3463,TasksList!$B$6:$B$25,0),1))=0,"",INDEX(TasksList!$C$6:$C$25,MATCH(C3463,TasksList!$B$6:$B$25,0),1)),""),"")</f>
        <v/>
      </c>
      <c r="E3463" s="361" t="str">
        <f>IFERROR(IF(LEN(C3463)&gt;0,IF(LEN(INDEX(TasksList!$F$6:$F$25,MATCH(C3463,TasksList!$B$6:$B$25,0),1))=0,"not set!",INDEX(TasksList!$F$6:$F$25,MATCH(C3463,TasksList!$B$6:$B$25,0),1)),""),"")</f>
        <v/>
      </c>
      <c r="F3463" s="360" t="str">
        <f>IFERROR(IF(LEN(D3463)&gt;0,IF(LEN(INDEX(AdressBook!$D$6:$D$25,MATCH(D3463,AdressBook!$B$6:$B$25,0),1))=0,"",INDEX(AdressBook!$D$6:$D$25,MATCH(D3463,AdressBook!$B$6:$B$25,0),1)),""),"")</f>
        <v/>
      </c>
      <c r="G3463" s="361" t="str">
        <f>IFERROR(IF(LEN(INDEX(PlansAndNotes!$F$6:$F$4005,ROW(B3463)-ROW($C$3)))=0,"",INDEX(PlansAndNotes!$F$6:$F$4005,ROW(B3463)-ROW($C$3))),"")</f>
        <v/>
      </c>
      <c r="H3463" s="361" t="str">
        <f>IFERROR(IF(LEN(C3463)&gt;0,IF(LEN(INDEX(TasksList!$G$6:$G$25,MATCH(C3463,TasksList!$B$6:$B$25,0),1))=0,"",INDEX(TasksList!$G$6:$G$25,MATCH(C3463,TasksList!$B$6:$B$25,0),1)),""),"")</f>
        <v/>
      </c>
      <c r="N3463" s="362" t="str">
        <f>IFERROR(IF(LEN(INDEX(PlansAndNotes!$D$6:$D$4005,ROW(B3463)-ROW($C$3)))=0,"",INDEX(PlansAndNotes!$D$6:$D$4005,ROW(B3463)-ROW($C$3))),"")</f>
        <v/>
      </c>
      <c r="O3463" s="165" t="str">
        <f t="shared" si="366"/>
        <v/>
      </c>
      <c r="P3463" s="363" t="str">
        <f>IFERROR(IF(LEN(INDEX(PlansAndNotes!$E$6:$E$4005,ROW(B3463)-ROW($C$3)))=0,"",INDEX(PlansAndNotes!$E$6:$E$4005,ROW(B3463)-ROW($C$3))),"")</f>
        <v/>
      </c>
      <c r="Q3463" s="363" t="str">
        <f>IFERROR(IF(LEN(INDEX(PlansAndNotes!$G$6:$G$4005,ROW(B3463)-ROW($C$3)))=0,"",INDEX(PlansAndNotes!$G$6:$G$4005,ROW(B3463)-ROW($C$3))),"")</f>
        <v/>
      </c>
      <c r="R3463" s="361" t="str">
        <f>IFERROR(IF(LEN(D3463)&gt;0,IF(LEN(INDEX(AdressBook!$C$6:$C$25,MATCH(D3463,AdressBook!$B$6:$B$25,0),1))=0,"",INDEX(AdressBook!$C$6:$C$25,MATCH(D3463,AdressBook!$B$6:$B$25,0),1)),""),"")</f>
        <v/>
      </c>
      <c r="S3463" s="165">
        <f>IF(LEN(C3463)&gt;0,IFERROR(IF(MATCH(C3463,C3464:$C$4004,0)&gt;0,-1,ROW(S3463)-ROW($S$3)),ROW(S3463)-ROW($S$3)),-1)</f>
        <v>-1</v>
      </c>
      <c r="T3463" s="165">
        <f t="shared" si="367"/>
        <v>0</v>
      </c>
      <c r="U3463" s="165" t="str">
        <f t="shared" si="368"/>
        <v/>
      </c>
      <c r="V3463" s="165" t="str">
        <f>IFERROR(IF(OR(C3463="",S3463&lt;0),"",IF(SUBTOTAL(3,C3463:C3463)=0,-1,SUBTOTAL(3,$C$4:C3463))),"")</f>
        <v/>
      </c>
      <c r="W3463" s="156" t="str">
        <f t="array" ref="W3463">IF(LEN(C3463)&gt;0,IFERROR(IF(MATCH(C3463,$C$3:$C3462,0)&gt;0,N3463-INDEX($N$3:N3462,SUMPRODUCT(MAX(ROW($C$3:$C3462)*(C3463=$C$3:$C3462)))-2,1),""),""),"")</f>
        <v/>
      </c>
      <c r="X3463" s="156">
        <f t="shared" ca="1" si="369"/>
        <v>1</v>
      </c>
      <c r="Y3463" s="156">
        <f t="shared" ca="1" si="370"/>
        <v>1</v>
      </c>
    </row>
    <row r="3464" spans="2:25" hidden="1" x14ac:dyDescent="0.25">
      <c r="B3464" s="390" t="str">
        <f>IFERROR(IF(LEN(INDEX(PlansAndNotes!$B$6:$B$2005,ROW(A3464)-ROW($B$3)))=0,"",INDEX(PlansAndNotes!$B$6:$B$2005,ROW(A3464)-ROW($B$3))),"")</f>
        <v/>
      </c>
      <c r="C3464" s="387" t="str">
        <f t="shared" si="371"/>
        <v/>
      </c>
      <c r="D3464" s="361" t="str">
        <f>IFERROR(IF(LEN(C3464)&gt;0,IF(LEN(INDEX(TasksList!$C$6:$C$25,MATCH(C3464,TasksList!$B$6:$B$25,0),1))=0,"",INDEX(TasksList!$C$6:$C$25,MATCH(C3464,TasksList!$B$6:$B$25,0),1)),""),"")</f>
        <v/>
      </c>
      <c r="E3464" s="361" t="str">
        <f>IFERROR(IF(LEN(C3464)&gt;0,IF(LEN(INDEX(TasksList!$F$6:$F$25,MATCH(C3464,TasksList!$B$6:$B$25,0),1))=0,"not set!",INDEX(TasksList!$F$6:$F$25,MATCH(C3464,TasksList!$B$6:$B$25,0),1)),""),"")</f>
        <v/>
      </c>
      <c r="F3464" s="360" t="str">
        <f>IFERROR(IF(LEN(D3464)&gt;0,IF(LEN(INDEX(AdressBook!$D$6:$D$25,MATCH(D3464,AdressBook!$B$6:$B$25,0),1))=0,"",INDEX(AdressBook!$D$6:$D$25,MATCH(D3464,AdressBook!$B$6:$B$25,0),1)),""),"")</f>
        <v/>
      </c>
      <c r="G3464" s="361" t="str">
        <f>IFERROR(IF(LEN(INDEX(PlansAndNotes!$F$6:$F$4005,ROW(B3464)-ROW($C$3)))=0,"",INDEX(PlansAndNotes!$F$6:$F$4005,ROW(B3464)-ROW($C$3))),"")</f>
        <v/>
      </c>
      <c r="H3464" s="361" t="str">
        <f>IFERROR(IF(LEN(C3464)&gt;0,IF(LEN(INDEX(TasksList!$G$6:$G$25,MATCH(C3464,TasksList!$B$6:$B$25,0),1))=0,"",INDEX(TasksList!$G$6:$G$25,MATCH(C3464,TasksList!$B$6:$B$25,0),1)),""),"")</f>
        <v/>
      </c>
      <c r="N3464" s="362" t="str">
        <f>IFERROR(IF(LEN(INDEX(PlansAndNotes!$D$6:$D$4005,ROW(B3464)-ROW($C$3)))=0,"",INDEX(PlansAndNotes!$D$6:$D$4005,ROW(B3464)-ROW($C$3))),"")</f>
        <v/>
      </c>
      <c r="O3464" s="165" t="str">
        <f t="shared" si="366"/>
        <v/>
      </c>
      <c r="P3464" s="363" t="str">
        <f>IFERROR(IF(LEN(INDEX(PlansAndNotes!$E$6:$E$4005,ROW(B3464)-ROW($C$3)))=0,"",INDEX(PlansAndNotes!$E$6:$E$4005,ROW(B3464)-ROW($C$3))),"")</f>
        <v/>
      </c>
      <c r="Q3464" s="363" t="str">
        <f>IFERROR(IF(LEN(INDEX(PlansAndNotes!$G$6:$G$4005,ROW(B3464)-ROW($C$3)))=0,"",INDEX(PlansAndNotes!$G$6:$G$4005,ROW(B3464)-ROW($C$3))),"")</f>
        <v/>
      </c>
      <c r="R3464" s="361" t="str">
        <f>IFERROR(IF(LEN(D3464)&gt;0,IF(LEN(INDEX(AdressBook!$C$6:$C$25,MATCH(D3464,AdressBook!$B$6:$B$25,0),1))=0,"",INDEX(AdressBook!$C$6:$C$25,MATCH(D3464,AdressBook!$B$6:$B$25,0),1)),""),"")</f>
        <v/>
      </c>
      <c r="S3464" s="165">
        <f>IF(LEN(C3464)&gt;0,IFERROR(IF(MATCH(C3464,C3465:$C$4004,0)&gt;0,-1,ROW(S3464)-ROW($S$3)),ROW(S3464)-ROW($S$3)),-1)</f>
        <v>-1</v>
      </c>
      <c r="T3464" s="165">
        <f t="shared" si="367"/>
        <v>0</v>
      </c>
      <c r="U3464" s="165" t="str">
        <f t="shared" si="368"/>
        <v/>
      </c>
      <c r="V3464" s="165" t="str">
        <f>IFERROR(IF(OR(C3464="",S3464&lt;0),"",IF(SUBTOTAL(3,C3464:C3464)=0,-1,SUBTOTAL(3,$C$4:C3464))),"")</f>
        <v/>
      </c>
      <c r="W3464" s="156" t="str">
        <f t="array" ref="W3464">IF(LEN(C3464)&gt;0,IFERROR(IF(MATCH(C3464,$C$3:$C3463,0)&gt;0,N3464-INDEX($N$3:N3463,SUMPRODUCT(MAX(ROW($C$3:$C3463)*(C3464=$C$3:$C3463)))-2,1),""),""),"")</f>
        <v/>
      </c>
      <c r="X3464" s="156">
        <f t="shared" ca="1" si="369"/>
        <v>1</v>
      </c>
      <c r="Y3464" s="156">
        <f t="shared" ca="1" si="370"/>
        <v>1</v>
      </c>
    </row>
    <row r="3465" spans="2:25" hidden="1" x14ac:dyDescent="0.25">
      <c r="B3465" s="390" t="str">
        <f>IFERROR(IF(LEN(INDEX(PlansAndNotes!$B$6:$B$2005,ROW(A3465)-ROW($B$3)))=0,"",INDEX(PlansAndNotes!$B$6:$B$2005,ROW(A3465)-ROW($B$3))),"")</f>
        <v/>
      </c>
      <c r="C3465" s="387" t="str">
        <f t="shared" si="371"/>
        <v/>
      </c>
      <c r="D3465" s="361" t="str">
        <f>IFERROR(IF(LEN(C3465)&gt;0,IF(LEN(INDEX(TasksList!$C$6:$C$25,MATCH(C3465,TasksList!$B$6:$B$25,0),1))=0,"",INDEX(TasksList!$C$6:$C$25,MATCH(C3465,TasksList!$B$6:$B$25,0),1)),""),"")</f>
        <v/>
      </c>
      <c r="E3465" s="361" t="str">
        <f>IFERROR(IF(LEN(C3465)&gt;0,IF(LEN(INDEX(TasksList!$F$6:$F$25,MATCH(C3465,TasksList!$B$6:$B$25,0),1))=0,"not set!",INDEX(TasksList!$F$6:$F$25,MATCH(C3465,TasksList!$B$6:$B$25,0),1)),""),"")</f>
        <v/>
      </c>
      <c r="F3465" s="360" t="str">
        <f>IFERROR(IF(LEN(D3465)&gt;0,IF(LEN(INDEX(AdressBook!$D$6:$D$25,MATCH(D3465,AdressBook!$B$6:$B$25,0),1))=0,"",INDEX(AdressBook!$D$6:$D$25,MATCH(D3465,AdressBook!$B$6:$B$25,0),1)),""),"")</f>
        <v/>
      </c>
      <c r="G3465" s="361" t="str">
        <f>IFERROR(IF(LEN(INDEX(PlansAndNotes!$F$6:$F$4005,ROW(B3465)-ROW($C$3)))=0,"",INDEX(PlansAndNotes!$F$6:$F$4005,ROW(B3465)-ROW($C$3))),"")</f>
        <v/>
      </c>
      <c r="H3465" s="361" t="str">
        <f>IFERROR(IF(LEN(C3465)&gt;0,IF(LEN(INDEX(TasksList!$G$6:$G$25,MATCH(C3465,TasksList!$B$6:$B$25,0),1))=0,"",INDEX(TasksList!$G$6:$G$25,MATCH(C3465,TasksList!$B$6:$B$25,0),1)),""),"")</f>
        <v/>
      </c>
      <c r="N3465" s="362" t="str">
        <f>IFERROR(IF(LEN(INDEX(PlansAndNotes!$D$6:$D$4005,ROW(B3465)-ROW($C$3)))=0,"",INDEX(PlansAndNotes!$D$6:$D$4005,ROW(B3465)-ROW($C$3))),"")</f>
        <v/>
      </c>
      <c r="O3465" s="165" t="str">
        <f t="shared" si="366"/>
        <v/>
      </c>
      <c r="P3465" s="363" t="str">
        <f>IFERROR(IF(LEN(INDEX(PlansAndNotes!$E$6:$E$4005,ROW(B3465)-ROW($C$3)))=0,"",INDEX(PlansAndNotes!$E$6:$E$4005,ROW(B3465)-ROW($C$3))),"")</f>
        <v/>
      </c>
      <c r="Q3465" s="363" t="str">
        <f>IFERROR(IF(LEN(INDEX(PlansAndNotes!$G$6:$G$4005,ROW(B3465)-ROW($C$3)))=0,"",INDEX(PlansAndNotes!$G$6:$G$4005,ROW(B3465)-ROW($C$3))),"")</f>
        <v/>
      </c>
      <c r="R3465" s="361" t="str">
        <f>IFERROR(IF(LEN(D3465)&gt;0,IF(LEN(INDEX(AdressBook!$C$6:$C$25,MATCH(D3465,AdressBook!$B$6:$B$25,0),1))=0,"",INDEX(AdressBook!$C$6:$C$25,MATCH(D3465,AdressBook!$B$6:$B$25,0),1)),""),"")</f>
        <v/>
      </c>
      <c r="S3465" s="165">
        <f>IF(LEN(C3465)&gt;0,IFERROR(IF(MATCH(C3465,C3466:$C$4004,0)&gt;0,-1,ROW(S3465)-ROW($S$3)),ROW(S3465)-ROW($S$3)),-1)</f>
        <v>-1</v>
      </c>
      <c r="T3465" s="165">
        <f t="shared" si="367"/>
        <v>0</v>
      </c>
      <c r="U3465" s="165" t="str">
        <f t="shared" si="368"/>
        <v/>
      </c>
      <c r="V3465" s="165" t="str">
        <f>IFERROR(IF(OR(C3465="",S3465&lt;0),"",IF(SUBTOTAL(3,C3465:C3465)=0,-1,SUBTOTAL(3,$C$4:C3465))),"")</f>
        <v/>
      </c>
      <c r="W3465" s="156" t="str">
        <f t="array" ref="W3465">IF(LEN(C3465)&gt;0,IFERROR(IF(MATCH(C3465,$C$3:$C3464,0)&gt;0,N3465-INDEX($N$3:N3464,SUMPRODUCT(MAX(ROW($C$3:$C3464)*(C3465=$C$3:$C3464)))-2,1),""),""),"")</f>
        <v/>
      </c>
      <c r="X3465" s="156">
        <f t="shared" ca="1" si="369"/>
        <v>1</v>
      </c>
      <c r="Y3465" s="156">
        <f t="shared" ca="1" si="370"/>
        <v>1</v>
      </c>
    </row>
    <row r="3466" spans="2:25" hidden="1" x14ac:dyDescent="0.25">
      <c r="B3466" s="390" t="str">
        <f>IFERROR(IF(LEN(INDEX(PlansAndNotes!$B$6:$B$2005,ROW(A3466)-ROW($B$3)))=0,"",INDEX(PlansAndNotes!$B$6:$B$2005,ROW(A3466)-ROW($B$3))),"")</f>
        <v/>
      </c>
      <c r="C3466" s="387" t="str">
        <f t="shared" si="371"/>
        <v/>
      </c>
      <c r="D3466" s="361" t="str">
        <f>IFERROR(IF(LEN(C3466)&gt;0,IF(LEN(INDEX(TasksList!$C$6:$C$25,MATCH(C3466,TasksList!$B$6:$B$25,0),1))=0,"",INDEX(TasksList!$C$6:$C$25,MATCH(C3466,TasksList!$B$6:$B$25,0),1)),""),"")</f>
        <v/>
      </c>
      <c r="E3466" s="361" t="str">
        <f>IFERROR(IF(LEN(C3466)&gt;0,IF(LEN(INDEX(TasksList!$F$6:$F$25,MATCH(C3466,TasksList!$B$6:$B$25,0),1))=0,"not set!",INDEX(TasksList!$F$6:$F$25,MATCH(C3466,TasksList!$B$6:$B$25,0),1)),""),"")</f>
        <v/>
      </c>
      <c r="F3466" s="360" t="str">
        <f>IFERROR(IF(LEN(D3466)&gt;0,IF(LEN(INDEX(AdressBook!$D$6:$D$25,MATCH(D3466,AdressBook!$B$6:$B$25,0),1))=0,"",INDEX(AdressBook!$D$6:$D$25,MATCH(D3466,AdressBook!$B$6:$B$25,0),1)),""),"")</f>
        <v/>
      </c>
      <c r="G3466" s="361" t="str">
        <f>IFERROR(IF(LEN(INDEX(PlansAndNotes!$F$6:$F$4005,ROW(B3466)-ROW($C$3)))=0,"",INDEX(PlansAndNotes!$F$6:$F$4005,ROW(B3466)-ROW($C$3))),"")</f>
        <v/>
      </c>
      <c r="H3466" s="361" t="str">
        <f>IFERROR(IF(LEN(C3466)&gt;0,IF(LEN(INDEX(TasksList!$G$6:$G$25,MATCH(C3466,TasksList!$B$6:$B$25,0),1))=0,"",INDEX(TasksList!$G$6:$G$25,MATCH(C3466,TasksList!$B$6:$B$25,0),1)),""),"")</f>
        <v/>
      </c>
      <c r="N3466" s="362" t="str">
        <f>IFERROR(IF(LEN(INDEX(PlansAndNotes!$D$6:$D$4005,ROW(B3466)-ROW($C$3)))=0,"",INDEX(PlansAndNotes!$D$6:$D$4005,ROW(B3466)-ROW($C$3))),"")</f>
        <v/>
      </c>
      <c r="O3466" s="165" t="str">
        <f t="shared" si="366"/>
        <v/>
      </c>
      <c r="P3466" s="363" t="str">
        <f>IFERROR(IF(LEN(INDEX(PlansAndNotes!$E$6:$E$4005,ROW(B3466)-ROW($C$3)))=0,"",INDEX(PlansAndNotes!$E$6:$E$4005,ROW(B3466)-ROW($C$3))),"")</f>
        <v/>
      </c>
      <c r="Q3466" s="363" t="str">
        <f>IFERROR(IF(LEN(INDEX(PlansAndNotes!$G$6:$G$4005,ROW(B3466)-ROW($C$3)))=0,"",INDEX(PlansAndNotes!$G$6:$G$4005,ROW(B3466)-ROW($C$3))),"")</f>
        <v/>
      </c>
      <c r="R3466" s="361" t="str">
        <f>IFERROR(IF(LEN(D3466)&gt;0,IF(LEN(INDEX(AdressBook!$C$6:$C$25,MATCH(D3466,AdressBook!$B$6:$B$25,0),1))=0,"",INDEX(AdressBook!$C$6:$C$25,MATCH(D3466,AdressBook!$B$6:$B$25,0),1)),""),"")</f>
        <v/>
      </c>
      <c r="S3466" s="165">
        <f>IF(LEN(C3466)&gt;0,IFERROR(IF(MATCH(C3466,C3467:$C$4004,0)&gt;0,-1,ROW(S3466)-ROW($S$3)),ROW(S3466)-ROW($S$3)),-1)</f>
        <v>-1</v>
      </c>
      <c r="T3466" s="165">
        <f t="shared" si="367"/>
        <v>0</v>
      </c>
      <c r="U3466" s="165" t="str">
        <f t="shared" si="368"/>
        <v/>
      </c>
      <c r="V3466" s="165" t="str">
        <f>IFERROR(IF(OR(C3466="",S3466&lt;0),"",IF(SUBTOTAL(3,C3466:C3466)=0,-1,SUBTOTAL(3,$C$4:C3466))),"")</f>
        <v/>
      </c>
      <c r="W3466" s="156" t="str">
        <f t="array" ref="W3466">IF(LEN(C3466)&gt;0,IFERROR(IF(MATCH(C3466,$C$3:$C3465,0)&gt;0,N3466-INDEX($N$3:N3465,SUMPRODUCT(MAX(ROW($C$3:$C3465)*(C3466=$C$3:$C3465)))-2,1),""),""),"")</f>
        <v/>
      </c>
      <c r="X3466" s="156">
        <f t="shared" ca="1" si="369"/>
        <v>1</v>
      </c>
      <c r="Y3466" s="156">
        <f t="shared" ca="1" si="370"/>
        <v>1</v>
      </c>
    </row>
    <row r="3467" spans="2:25" hidden="1" x14ac:dyDescent="0.25">
      <c r="B3467" s="390" t="str">
        <f>IFERROR(IF(LEN(INDEX(PlansAndNotes!$B$6:$B$2005,ROW(A3467)-ROW($B$3)))=0,"",INDEX(PlansAndNotes!$B$6:$B$2005,ROW(A3467)-ROW($B$3))),"")</f>
        <v/>
      </c>
      <c r="C3467" s="387" t="str">
        <f t="shared" si="371"/>
        <v/>
      </c>
      <c r="D3467" s="361" t="str">
        <f>IFERROR(IF(LEN(C3467)&gt;0,IF(LEN(INDEX(TasksList!$C$6:$C$25,MATCH(C3467,TasksList!$B$6:$B$25,0),1))=0,"",INDEX(TasksList!$C$6:$C$25,MATCH(C3467,TasksList!$B$6:$B$25,0),1)),""),"")</f>
        <v/>
      </c>
      <c r="E3467" s="361" t="str">
        <f>IFERROR(IF(LEN(C3467)&gt;0,IF(LEN(INDEX(TasksList!$F$6:$F$25,MATCH(C3467,TasksList!$B$6:$B$25,0),1))=0,"not set!",INDEX(TasksList!$F$6:$F$25,MATCH(C3467,TasksList!$B$6:$B$25,0),1)),""),"")</f>
        <v/>
      </c>
      <c r="F3467" s="360" t="str">
        <f>IFERROR(IF(LEN(D3467)&gt;0,IF(LEN(INDEX(AdressBook!$D$6:$D$25,MATCH(D3467,AdressBook!$B$6:$B$25,0),1))=0,"",INDEX(AdressBook!$D$6:$D$25,MATCH(D3467,AdressBook!$B$6:$B$25,0),1)),""),"")</f>
        <v/>
      </c>
      <c r="G3467" s="361" t="str">
        <f>IFERROR(IF(LEN(INDEX(PlansAndNotes!$F$6:$F$4005,ROW(B3467)-ROW($C$3)))=0,"",INDEX(PlansAndNotes!$F$6:$F$4005,ROW(B3467)-ROW($C$3))),"")</f>
        <v/>
      </c>
      <c r="H3467" s="361" t="str">
        <f>IFERROR(IF(LEN(C3467)&gt;0,IF(LEN(INDEX(TasksList!$G$6:$G$25,MATCH(C3467,TasksList!$B$6:$B$25,0),1))=0,"",INDEX(TasksList!$G$6:$G$25,MATCH(C3467,TasksList!$B$6:$B$25,0),1)),""),"")</f>
        <v/>
      </c>
      <c r="N3467" s="362" t="str">
        <f>IFERROR(IF(LEN(INDEX(PlansAndNotes!$D$6:$D$4005,ROW(B3467)-ROW($C$3)))=0,"",INDEX(PlansAndNotes!$D$6:$D$4005,ROW(B3467)-ROW($C$3))),"")</f>
        <v/>
      </c>
      <c r="O3467" s="165" t="str">
        <f t="shared" si="366"/>
        <v/>
      </c>
      <c r="P3467" s="363" t="str">
        <f>IFERROR(IF(LEN(INDEX(PlansAndNotes!$E$6:$E$4005,ROW(B3467)-ROW($C$3)))=0,"",INDEX(PlansAndNotes!$E$6:$E$4005,ROW(B3467)-ROW($C$3))),"")</f>
        <v/>
      </c>
      <c r="Q3467" s="363" t="str">
        <f>IFERROR(IF(LEN(INDEX(PlansAndNotes!$G$6:$G$4005,ROW(B3467)-ROW($C$3)))=0,"",INDEX(PlansAndNotes!$G$6:$G$4005,ROW(B3467)-ROW($C$3))),"")</f>
        <v/>
      </c>
      <c r="R3467" s="361" t="str">
        <f>IFERROR(IF(LEN(D3467)&gt;0,IF(LEN(INDEX(AdressBook!$C$6:$C$25,MATCH(D3467,AdressBook!$B$6:$B$25,0),1))=0,"",INDEX(AdressBook!$C$6:$C$25,MATCH(D3467,AdressBook!$B$6:$B$25,0),1)),""),"")</f>
        <v/>
      </c>
      <c r="S3467" s="165">
        <f>IF(LEN(C3467)&gt;0,IFERROR(IF(MATCH(C3467,C3468:$C$4004,0)&gt;0,-1,ROW(S3467)-ROW($S$3)),ROW(S3467)-ROW($S$3)),-1)</f>
        <v>-1</v>
      </c>
      <c r="T3467" s="165">
        <f t="shared" si="367"/>
        <v>0</v>
      </c>
      <c r="U3467" s="165" t="str">
        <f t="shared" si="368"/>
        <v/>
      </c>
      <c r="V3467" s="165" t="str">
        <f>IFERROR(IF(OR(C3467="",S3467&lt;0),"",IF(SUBTOTAL(3,C3467:C3467)=0,-1,SUBTOTAL(3,$C$4:C3467))),"")</f>
        <v/>
      </c>
      <c r="W3467" s="156" t="str">
        <f t="array" ref="W3467">IF(LEN(C3467)&gt;0,IFERROR(IF(MATCH(C3467,$C$3:$C3466,0)&gt;0,N3467-INDEX($N$3:N3466,SUMPRODUCT(MAX(ROW($C$3:$C3466)*(C3467=$C$3:$C3466)))-2,1),""),""),"")</f>
        <v/>
      </c>
      <c r="X3467" s="156">
        <f t="shared" ca="1" si="369"/>
        <v>1</v>
      </c>
      <c r="Y3467" s="156">
        <f t="shared" ca="1" si="370"/>
        <v>1</v>
      </c>
    </row>
    <row r="3468" spans="2:25" hidden="1" x14ac:dyDescent="0.25">
      <c r="B3468" s="394" t="str">
        <f>IFERROR(IF(LEN(INDEX(PlansAndNotes!$B$6:$B$2005,ROW(A3468)-ROW($B$3)))=0,"",INDEX(PlansAndNotes!$B$6:$B$2005,ROW(A3468)-ROW($B$3))),"")</f>
        <v/>
      </c>
      <c r="C3468" s="388" t="str">
        <f t="shared" si="371"/>
        <v/>
      </c>
      <c r="D3468" s="386" t="str">
        <f>IFERROR(IF(LEN(C3468)&gt;0,IF(LEN(INDEX(TasksList!$C$6:$C$25,MATCH(C3468,TasksList!$B$6:$B$25,0),1))=0,"",INDEX(TasksList!$C$6:$C$25,MATCH(C3468,TasksList!$B$6:$B$25,0),1)),""),"")</f>
        <v/>
      </c>
      <c r="E3468" s="386" t="str">
        <f>IFERROR(IF(LEN(C3468)&gt;0,IF(LEN(INDEX(TasksList!$F$6:$F$25,MATCH(C3468,TasksList!$B$6:$B$25,0),1))=0,"not set!",INDEX(TasksList!$F$6:$F$25,MATCH(C3468,TasksList!$B$6:$B$25,0),1)),""),"")</f>
        <v/>
      </c>
      <c r="F3468" s="360" t="str">
        <f>IFERROR(IF(LEN(D3468)&gt;0,IF(LEN(INDEX(AdressBook!$D$6:$D$25,MATCH(D3468,AdressBook!$B$6:$B$25,0),1))=0,"",INDEX(AdressBook!$D$6:$D$25,MATCH(D3468,AdressBook!$B$6:$B$25,0),1)),""),"")</f>
        <v/>
      </c>
      <c r="G3468" s="386" t="str">
        <f>IFERROR(IF(LEN(INDEX(PlansAndNotes!$F$6:$F$4005,ROW(B3468)-ROW($C$3)))=0,"",INDEX(PlansAndNotes!$F$6:$F$4005,ROW(B3468)-ROW($C$3))),"")</f>
        <v/>
      </c>
      <c r="H3468" s="361" t="str">
        <f>IFERROR(IF(LEN(C3468)&gt;0,IF(LEN(INDEX(TasksList!$G$6:$G$25,MATCH(C3468,TasksList!$B$6:$B$25,0),1))=0,"",INDEX(TasksList!$G$6:$G$25,MATCH(C3468,TasksList!$B$6:$B$25,0),1)),""),"")</f>
        <v/>
      </c>
      <c r="N3468" s="362" t="str">
        <f>IFERROR(IF(LEN(INDEX(PlansAndNotes!$D$6:$D$4005,ROW(B3468)-ROW($C$3)))=0,"",INDEX(PlansAndNotes!$D$6:$D$4005,ROW(B3468)-ROW($C$3))),"")</f>
        <v/>
      </c>
      <c r="O3468" s="165" t="str">
        <f t="shared" si="366"/>
        <v/>
      </c>
      <c r="P3468" s="363" t="str">
        <f>IFERROR(IF(LEN(INDEX(PlansAndNotes!$E$6:$E$4005,ROW(B3468)-ROW($C$3)))=0,"",INDEX(PlansAndNotes!$E$6:$E$4005,ROW(B3468)-ROW($C$3))),"")</f>
        <v/>
      </c>
      <c r="Q3468" s="363" t="str">
        <f>IFERROR(IF(LEN(INDEX(PlansAndNotes!$G$6:$G$4005,ROW(B3468)-ROW($C$3)))=0,"",INDEX(PlansAndNotes!$G$6:$G$4005,ROW(B3468)-ROW($C$3))),"")</f>
        <v/>
      </c>
      <c r="R3468" s="361" t="str">
        <f>IFERROR(IF(LEN(D3468)&gt;0,IF(LEN(INDEX(AdressBook!$C$6:$C$25,MATCH(D3468,AdressBook!$B$6:$B$25,0),1))=0,"",INDEX(AdressBook!$C$6:$C$25,MATCH(D3468,AdressBook!$B$6:$B$25,0),1)),""),"")</f>
        <v/>
      </c>
      <c r="S3468" s="165">
        <f>IF(LEN(C3468)&gt;0,IFERROR(IF(MATCH(C3468,C3469:$C$4004,0)&gt;0,-1,ROW(S3468)-ROW($S$3)),ROW(S3468)-ROW($S$3)),-1)</f>
        <v>-1</v>
      </c>
      <c r="T3468" s="165">
        <f t="shared" si="367"/>
        <v>0</v>
      </c>
      <c r="U3468" s="165" t="str">
        <f t="shared" si="368"/>
        <v/>
      </c>
      <c r="V3468" s="165" t="str">
        <f>IFERROR(IF(OR(C3468="",S3468&lt;0),"",IF(SUBTOTAL(3,C3468:C3468)=0,-1,SUBTOTAL(3,$C$4:C3468))),"")</f>
        <v/>
      </c>
      <c r="W3468" s="156" t="str">
        <f t="array" ref="W3468">IF(LEN(C3468)&gt;0,IFERROR(IF(MATCH(C3468,$C$3:$C3467,0)&gt;0,N3468-INDEX($N$3:N3467,SUMPRODUCT(MAX(ROW($C$3:$C3467)*(C3468=$C$3:$C3467)))-2,1),""),""),"")</f>
        <v/>
      </c>
      <c r="X3468" s="156">
        <f t="shared" ca="1" si="369"/>
        <v>1</v>
      </c>
      <c r="Y3468" s="156">
        <f t="shared" ca="1" si="370"/>
        <v>1</v>
      </c>
    </row>
    <row r="3469" spans="2:25" hidden="1" x14ac:dyDescent="0.25">
      <c r="B3469" s="390" t="str">
        <f>IFERROR(IF(LEN(INDEX(PlansAndNotes!$B$6:$B$2005,ROW(A3469)-ROW($B$3)))=0,"",INDEX(PlansAndNotes!$B$6:$B$2005,ROW(A3469)-ROW($B$3))),"")</f>
        <v/>
      </c>
      <c r="C3469" s="387" t="str">
        <f t="shared" ref="C3469:C3511" si="372">IF(LEN(B3469)&gt;0,LEFT(B3469,SEARCH(" - ",B3469)-1)*1,"")</f>
        <v/>
      </c>
      <c r="D3469" s="361" t="str">
        <f>IFERROR(IF(LEN(C3469)&gt;0,IF(LEN(INDEX(TasksList!$C$6:$C$25,MATCH(C3469,TasksList!$B$6:$B$25,0),1))=0,"",INDEX(TasksList!$C$6:$C$25,MATCH(C3469,TasksList!$B$6:$B$25,0),1)),""),"")</f>
        <v/>
      </c>
      <c r="E3469" s="361" t="str">
        <f>IFERROR(IF(LEN(C3469)&gt;0,IF(LEN(INDEX(TasksList!$F$6:$F$25,MATCH(C3469,TasksList!$B$6:$B$25,0),1))=0,"not set!",INDEX(TasksList!$F$6:$F$25,MATCH(C3469,TasksList!$B$6:$B$25,0),1)),""),"")</f>
        <v/>
      </c>
      <c r="F3469" s="360" t="str">
        <f>IFERROR(IF(LEN(D3469)&gt;0,IF(LEN(INDEX(AdressBook!$D$6:$D$25,MATCH(D3469,AdressBook!$B$6:$B$25,0),1))=0,"",INDEX(AdressBook!$D$6:$D$25,MATCH(D3469,AdressBook!$B$6:$B$25,0),1)),""),"")</f>
        <v/>
      </c>
      <c r="G3469" s="361" t="str">
        <f>IFERROR(IF(LEN(INDEX(PlansAndNotes!$F$6:$F$4005,ROW(B3469)-ROW($C$3)))=0,"",INDEX(PlansAndNotes!$F$6:$F$4005,ROW(B3469)-ROW($C$3))),"")</f>
        <v/>
      </c>
      <c r="H3469" s="361" t="str">
        <f>IFERROR(IF(LEN(C3469)&gt;0,IF(LEN(INDEX(TasksList!$G$6:$G$25,MATCH(C3469,TasksList!$B$6:$B$25,0),1))=0,"",INDEX(TasksList!$G$6:$G$25,MATCH(C3469,TasksList!$B$6:$B$25,0),1)),""),"")</f>
        <v/>
      </c>
      <c r="N3469" s="362" t="str">
        <f>IFERROR(IF(LEN(INDEX(PlansAndNotes!$D$6:$D$4005,ROW(B3469)-ROW($C$3)))=0,"",INDEX(PlansAndNotes!$D$6:$D$4005,ROW(B3469)-ROW($C$3))),"")</f>
        <v/>
      </c>
      <c r="O3469" s="165" t="str">
        <f t="shared" si="366"/>
        <v/>
      </c>
      <c r="P3469" s="363" t="str">
        <f>IFERROR(IF(LEN(INDEX(PlansAndNotes!$E$6:$E$4005,ROW(B3469)-ROW($C$3)))=0,"",INDEX(PlansAndNotes!$E$6:$E$4005,ROW(B3469)-ROW($C$3))),"")</f>
        <v/>
      </c>
      <c r="Q3469" s="363" t="str">
        <f>IFERROR(IF(LEN(INDEX(PlansAndNotes!$G$6:$G$4005,ROW(B3469)-ROW($C$3)))=0,"",INDEX(PlansAndNotes!$G$6:$G$4005,ROW(B3469)-ROW($C$3))),"")</f>
        <v/>
      </c>
      <c r="R3469" s="361" t="str">
        <f>IFERROR(IF(LEN(D3469)&gt;0,IF(LEN(INDEX(AdressBook!$C$6:$C$25,MATCH(D3469,AdressBook!$B$6:$B$25,0),1))=0,"",INDEX(AdressBook!$C$6:$C$25,MATCH(D3469,AdressBook!$B$6:$B$25,0),1)),""),"")</f>
        <v/>
      </c>
      <c r="S3469" s="165">
        <f>IF(LEN(C3469)&gt;0,IFERROR(IF(MATCH(C3469,C3470:$C$4004,0)&gt;0,-1,ROW(S3469)-ROW($S$3)),ROW(S3469)-ROW($S$3)),-1)</f>
        <v>-1</v>
      </c>
      <c r="T3469" s="165">
        <f t="shared" si="367"/>
        <v>0</v>
      </c>
      <c r="U3469" s="165" t="str">
        <f t="shared" si="368"/>
        <v/>
      </c>
      <c r="V3469" s="165" t="str">
        <f>IFERROR(IF(OR(C3469="",S3469&lt;0),"",IF(SUBTOTAL(3,C3469:C3469)=0,-1,SUBTOTAL(3,$C$4:C3469))),"")</f>
        <v/>
      </c>
      <c r="W3469" s="156" t="str">
        <f t="array" ref="W3469">IF(LEN(C3469)&gt;0,IFERROR(IF(MATCH(C3469,$C$3:$C3468,0)&gt;0,N3469-INDEX($N$3:N3468,SUMPRODUCT(MAX(ROW($C$3:$C3468)*(C3469=$C$3:$C3468)))-2,1),""),""),"")</f>
        <v/>
      </c>
      <c r="X3469" s="156">
        <f t="shared" ca="1" si="369"/>
        <v>1</v>
      </c>
      <c r="Y3469" s="156">
        <f t="shared" ca="1" si="370"/>
        <v>1</v>
      </c>
    </row>
    <row r="3470" spans="2:25" hidden="1" x14ac:dyDescent="0.25">
      <c r="B3470" s="390" t="str">
        <f>IFERROR(IF(LEN(INDEX(PlansAndNotes!$B$6:$B$2005,ROW(A3470)-ROW($B$3)))=0,"",INDEX(PlansAndNotes!$B$6:$B$2005,ROW(A3470)-ROW($B$3))),"")</f>
        <v/>
      </c>
      <c r="C3470" s="387" t="str">
        <f t="shared" si="372"/>
        <v/>
      </c>
      <c r="D3470" s="361" t="str">
        <f>IFERROR(IF(LEN(C3470)&gt;0,IF(LEN(INDEX(TasksList!$C$6:$C$25,MATCH(C3470,TasksList!$B$6:$B$25,0),1))=0,"",INDEX(TasksList!$C$6:$C$25,MATCH(C3470,TasksList!$B$6:$B$25,0),1)),""),"")</f>
        <v/>
      </c>
      <c r="E3470" s="361" t="str">
        <f>IFERROR(IF(LEN(C3470)&gt;0,IF(LEN(INDEX(TasksList!$F$6:$F$25,MATCH(C3470,TasksList!$B$6:$B$25,0),1))=0,"not set!",INDEX(TasksList!$F$6:$F$25,MATCH(C3470,TasksList!$B$6:$B$25,0),1)),""),"")</f>
        <v/>
      </c>
      <c r="F3470" s="360" t="str">
        <f>IFERROR(IF(LEN(D3470)&gt;0,IF(LEN(INDEX(AdressBook!$D$6:$D$25,MATCH(D3470,AdressBook!$B$6:$B$25,0),1))=0,"",INDEX(AdressBook!$D$6:$D$25,MATCH(D3470,AdressBook!$B$6:$B$25,0),1)),""),"")</f>
        <v/>
      </c>
      <c r="G3470" s="361" t="str">
        <f>IFERROR(IF(LEN(INDEX(PlansAndNotes!$F$6:$F$4005,ROW(B3470)-ROW($C$3)))=0,"",INDEX(PlansAndNotes!$F$6:$F$4005,ROW(B3470)-ROW($C$3))),"")</f>
        <v/>
      </c>
      <c r="H3470" s="361" t="str">
        <f>IFERROR(IF(LEN(C3470)&gt;0,IF(LEN(INDEX(TasksList!$G$6:$G$25,MATCH(C3470,TasksList!$B$6:$B$25,0),1))=0,"",INDEX(TasksList!$G$6:$G$25,MATCH(C3470,TasksList!$B$6:$B$25,0),1)),""),"")</f>
        <v/>
      </c>
      <c r="N3470" s="362" t="str">
        <f>IFERROR(IF(LEN(INDEX(PlansAndNotes!$D$6:$D$4005,ROW(B3470)-ROW($C$3)))=0,"",INDEX(PlansAndNotes!$D$6:$D$4005,ROW(B3470)-ROW($C$3))),"")</f>
        <v/>
      </c>
      <c r="O3470" s="165" t="str">
        <f t="shared" si="366"/>
        <v/>
      </c>
      <c r="P3470" s="363" t="str">
        <f>IFERROR(IF(LEN(INDEX(PlansAndNotes!$E$6:$E$4005,ROW(B3470)-ROW($C$3)))=0,"",INDEX(PlansAndNotes!$E$6:$E$4005,ROW(B3470)-ROW($C$3))),"")</f>
        <v/>
      </c>
      <c r="Q3470" s="363" t="str">
        <f>IFERROR(IF(LEN(INDEX(PlansAndNotes!$G$6:$G$4005,ROW(B3470)-ROW($C$3)))=0,"",INDEX(PlansAndNotes!$G$6:$G$4005,ROW(B3470)-ROW($C$3))),"")</f>
        <v/>
      </c>
      <c r="R3470" s="361" t="str">
        <f>IFERROR(IF(LEN(D3470)&gt;0,IF(LEN(INDEX(AdressBook!$C$6:$C$25,MATCH(D3470,AdressBook!$B$6:$B$25,0),1))=0,"",INDEX(AdressBook!$C$6:$C$25,MATCH(D3470,AdressBook!$B$6:$B$25,0),1)),""),"")</f>
        <v/>
      </c>
      <c r="S3470" s="165">
        <f>IF(LEN(C3470)&gt;0,IFERROR(IF(MATCH(C3470,C3471:$C$4004,0)&gt;0,-1,ROW(S3470)-ROW($S$3)),ROW(S3470)-ROW($S$3)),-1)</f>
        <v>-1</v>
      </c>
      <c r="T3470" s="165">
        <f t="shared" si="367"/>
        <v>0</v>
      </c>
      <c r="U3470" s="165" t="str">
        <f t="shared" si="368"/>
        <v/>
      </c>
      <c r="V3470" s="165" t="str">
        <f>IFERROR(IF(OR(C3470="",S3470&lt;0),"",IF(SUBTOTAL(3,C3470:C3470)=0,-1,SUBTOTAL(3,$C$4:C3470))),"")</f>
        <v/>
      </c>
      <c r="W3470" s="156" t="str">
        <f t="array" ref="W3470">IF(LEN(C3470)&gt;0,IFERROR(IF(MATCH(C3470,$C$3:$C3469,0)&gt;0,N3470-INDEX($N$3:N3469,SUMPRODUCT(MAX(ROW($C$3:$C3469)*(C3470=$C$3:$C3469)))-2,1),""),""),"")</f>
        <v/>
      </c>
      <c r="X3470" s="156">
        <f t="shared" ca="1" si="369"/>
        <v>1</v>
      </c>
      <c r="Y3470" s="156">
        <f t="shared" ca="1" si="370"/>
        <v>1</v>
      </c>
    </row>
    <row r="3471" spans="2:25" hidden="1" x14ac:dyDescent="0.25">
      <c r="B3471" s="390" t="str">
        <f>IFERROR(IF(LEN(INDEX(PlansAndNotes!$B$6:$B$2005,ROW(A3471)-ROW($B$3)))=0,"",INDEX(PlansAndNotes!$B$6:$B$2005,ROW(A3471)-ROW($B$3))),"")</f>
        <v/>
      </c>
      <c r="C3471" s="387" t="str">
        <f t="shared" si="372"/>
        <v/>
      </c>
      <c r="D3471" s="361" t="str">
        <f>IFERROR(IF(LEN(C3471)&gt;0,IF(LEN(INDEX(TasksList!$C$6:$C$25,MATCH(C3471,TasksList!$B$6:$B$25,0),1))=0,"",INDEX(TasksList!$C$6:$C$25,MATCH(C3471,TasksList!$B$6:$B$25,0),1)),""),"")</f>
        <v/>
      </c>
      <c r="E3471" s="361" t="str">
        <f>IFERROR(IF(LEN(C3471)&gt;0,IF(LEN(INDEX(TasksList!$F$6:$F$25,MATCH(C3471,TasksList!$B$6:$B$25,0),1))=0,"not set!",INDEX(TasksList!$F$6:$F$25,MATCH(C3471,TasksList!$B$6:$B$25,0),1)),""),"")</f>
        <v/>
      </c>
      <c r="F3471" s="360" t="str">
        <f>IFERROR(IF(LEN(D3471)&gt;0,IF(LEN(INDEX(AdressBook!$D$6:$D$25,MATCH(D3471,AdressBook!$B$6:$B$25,0),1))=0,"",INDEX(AdressBook!$D$6:$D$25,MATCH(D3471,AdressBook!$B$6:$B$25,0),1)),""),"")</f>
        <v/>
      </c>
      <c r="G3471" s="361" t="str">
        <f>IFERROR(IF(LEN(INDEX(PlansAndNotes!$F$6:$F$4005,ROW(B3471)-ROW($C$3)))=0,"",INDEX(PlansAndNotes!$F$6:$F$4005,ROW(B3471)-ROW($C$3))),"")</f>
        <v/>
      </c>
      <c r="H3471" s="361" t="str">
        <f>IFERROR(IF(LEN(C3471)&gt;0,IF(LEN(INDEX(TasksList!$G$6:$G$25,MATCH(C3471,TasksList!$B$6:$B$25,0),1))=0,"",INDEX(TasksList!$G$6:$G$25,MATCH(C3471,TasksList!$B$6:$B$25,0),1)),""),"")</f>
        <v/>
      </c>
      <c r="N3471" s="362" t="str">
        <f>IFERROR(IF(LEN(INDEX(PlansAndNotes!$D$6:$D$4005,ROW(B3471)-ROW($C$3)))=0,"",INDEX(PlansAndNotes!$D$6:$D$4005,ROW(B3471)-ROW($C$3))),"")</f>
        <v/>
      </c>
      <c r="O3471" s="165" t="str">
        <f t="shared" si="366"/>
        <v/>
      </c>
      <c r="P3471" s="363" t="str">
        <f>IFERROR(IF(LEN(INDEX(PlansAndNotes!$E$6:$E$4005,ROW(B3471)-ROW($C$3)))=0,"",INDEX(PlansAndNotes!$E$6:$E$4005,ROW(B3471)-ROW($C$3))),"")</f>
        <v/>
      </c>
      <c r="Q3471" s="363" t="str">
        <f>IFERROR(IF(LEN(INDEX(PlansAndNotes!$G$6:$G$4005,ROW(B3471)-ROW($C$3)))=0,"",INDEX(PlansAndNotes!$G$6:$G$4005,ROW(B3471)-ROW($C$3))),"")</f>
        <v/>
      </c>
      <c r="R3471" s="361" t="str">
        <f>IFERROR(IF(LEN(D3471)&gt;0,IF(LEN(INDEX(AdressBook!$C$6:$C$25,MATCH(D3471,AdressBook!$B$6:$B$25,0),1))=0,"",INDEX(AdressBook!$C$6:$C$25,MATCH(D3471,AdressBook!$B$6:$B$25,0),1)),""),"")</f>
        <v/>
      </c>
      <c r="S3471" s="165">
        <f>IF(LEN(C3471)&gt;0,IFERROR(IF(MATCH(C3471,C3472:$C$4004,0)&gt;0,-1,ROW(S3471)-ROW($S$3)),ROW(S3471)-ROW($S$3)),-1)</f>
        <v>-1</v>
      </c>
      <c r="T3471" s="165">
        <f t="shared" si="367"/>
        <v>0</v>
      </c>
      <c r="U3471" s="165" t="str">
        <f t="shared" si="368"/>
        <v/>
      </c>
      <c r="V3471" s="165" t="str">
        <f>IFERROR(IF(OR(C3471="",S3471&lt;0),"",IF(SUBTOTAL(3,C3471:C3471)=0,-1,SUBTOTAL(3,$C$4:C3471))),"")</f>
        <v/>
      </c>
      <c r="W3471" s="156" t="str">
        <f t="array" ref="W3471">IF(LEN(C3471)&gt;0,IFERROR(IF(MATCH(C3471,$C$3:$C3470,0)&gt;0,N3471-INDEX($N$3:N3470,SUMPRODUCT(MAX(ROW($C$3:$C3470)*(C3471=$C$3:$C3470)))-2,1),""),""),"")</f>
        <v/>
      </c>
      <c r="X3471" s="156">
        <f t="shared" ca="1" si="369"/>
        <v>1</v>
      </c>
      <c r="Y3471" s="156">
        <f t="shared" ca="1" si="370"/>
        <v>1</v>
      </c>
    </row>
    <row r="3472" spans="2:25" hidden="1" x14ac:dyDescent="0.25">
      <c r="B3472" s="390" t="str">
        <f>IFERROR(IF(LEN(INDEX(PlansAndNotes!$B$6:$B$2005,ROW(A3472)-ROW($B$3)))=0,"",INDEX(PlansAndNotes!$B$6:$B$2005,ROW(A3472)-ROW($B$3))),"")</f>
        <v/>
      </c>
      <c r="C3472" s="387" t="str">
        <f t="shared" si="372"/>
        <v/>
      </c>
      <c r="D3472" s="361" t="str">
        <f>IFERROR(IF(LEN(C3472)&gt;0,IF(LEN(INDEX(TasksList!$C$6:$C$25,MATCH(C3472,TasksList!$B$6:$B$25,0),1))=0,"",INDEX(TasksList!$C$6:$C$25,MATCH(C3472,TasksList!$B$6:$B$25,0),1)),""),"")</f>
        <v/>
      </c>
      <c r="E3472" s="361" t="str">
        <f>IFERROR(IF(LEN(C3472)&gt;0,IF(LEN(INDEX(TasksList!$F$6:$F$25,MATCH(C3472,TasksList!$B$6:$B$25,0),1))=0,"not set!",INDEX(TasksList!$F$6:$F$25,MATCH(C3472,TasksList!$B$6:$B$25,0),1)),""),"")</f>
        <v/>
      </c>
      <c r="F3472" s="360" t="str">
        <f>IFERROR(IF(LEN(D3472)&gt;0,IF(LEN(INDEX(AdressBook!$D$6:$D$25,MATCH(D3472,AdressBook!$B$6:$B$25,0),1))=0,"",INDEX(AdressBook!$D$6:$D$25,MATCH(D3472,AdressBook!$B$6:$B$25,0),1)),""),"")</f>
        <v/>
      </c>
      <c r="G3472" s="361" t="str">
        <f>IFERROR(IF(LEN(INDEX(PlansAndNotes!$F$6:$F$4005,ROW(B3472)-ROW($C$3)))=0,"",INDEX(PlansAndNotes!$F$6:$F$4005,ROW(B3472)-ROW($C$3))),"")</f>
        <v/>
      </c>
      <c r="H3472" s="361" t="str">
        <f>IFERROR(IF(LEN(C3472)&gt;0,IF(LEN(INDEX(TasksList!$G$6:$G$25,MATCH(C3472,TasksList!$B$6:$B$25,0),1))=0,"",INDEX(TasksList!$G$6:$G$25,MATCH(C3472,TasksList!$B$6:$B$25,0),1)),""),"")</f>
        <v/>
      </c>
      <c r="N3472" s="362" t="str">
        <f>IFERROR(IF(LEN(INDEX(PlansAndNotes!$D$6:$D$4005,ROW(B3472)-ROW($C$3)))=0,"",INDEX(PlansAndNotes!$D$6:$D$4005,ROW(B3472)-ROW($C$3))),"")</f>
        <v/>
      </c>
      <c r="O3472" s="165" t="str">
        <f t="shared" si="366"/>
        <v/>
      </c>
      <c r="P3472" s="363" t="str">
        <f>IFERROR(IF(LEN(INDEX(PlansAndNotes!$E$6:$E$4005,ROW(B3472)-ROW($C$3)))=0,"",INDEX(PlansAndNotes!$E$6:$E$4005,ROW(B3472)-ROW($C$3))),"")</f>
        <v/>
      </c>
      <c r="Q3472" s="363" t="str">
        <f>IFERROR(IF(LEN(INDEX(PlansAndNotes!$G$6:$G$4005,ROW(B3472)-ROW($C$3)))=0,"",INDEX(PlansAndNotes!$G$6:$G$4005,ROW(B3472)-ROW($C$3))),"")</f>
        <v/>
      </c>
      <c r="R3472" s="361" t="str">
        <f>IFERROR(IF(LEN(D3472)&gt;0,IF(LEN(INDEX(AdressBook!$C$6:$C$25,MATCH(D3472,AdressBook!$B$6:$B$25,0),1))=0,"",INDEX(AdressBook!$C$6:$C$25,MATCH(D3472,AdressBook!$B$6:$B$25,0),1)),""),"")</f>
        <v/>
      </c>
      <c r="S3472" s="165">
        <f>IF(LEN(C3472)&gt;0,IFERROR(IF(MATCH(C3472,C3473:$C$4004,0)&gt;0,-1,ROW(S3472)-ROW($S$3)),ROW(S3472)-ROW($S$3)),-1)</f>
        <v>-1</v>
      </c>
      <c r="T3472" s="165">
        <f t="shared" si="367"/>
        <v>0</v>
      </c>
      <c r="U3472" s="165" t="str">
        <f t="shared" si="368"/>
        <v/>
      </c>
      <c r="V3472" s="165" t="str">
        <f>IFERROR(IF(OR(C3472="",S3472&lt;0),"",IF(SUBTOTAL(3,C3472:C3472)=0,-1,SUBTOTAL(3,$C$4:C3472))),"")</f>
        <v/>
      </c>
      <c r="W3472" s="156" t="str">
        <f t="array" ref="W3472">IF(LEN(C3472)&gt;0,IFERROR(IF(MATCH(C3472,$C$3:$C3471,0)&gt;0,N3472-INDEX($N$3:N3471,SUMPRODUCT(MAX(ROW($C$3:$C3471)*(C3472=$C$3:$C3471)))-2,1),""),""),"")</f>
        <v/>
      </c>
      <c r="X3472" s="156">
        <f t="shared" ca="1" si="369"/>
        <v>1</v>
      </c>
      <c r="Y3472" s="156">
        <f t="shared" ca="1" si="370"/>
        <v>1</v>
      </c>
    </row>
    <row r="3473" spans="2:25" hidden="1" x14ac:dyDescent="0.25">
      <c r="B3473" s="390" t="str">
        <f>IFERROR(IF(LEN(INDEX(PlansAndNotes!$B$6:$B$2005,ROW(A3473)-ROW($B$3)))=0,"",INDEX(PlansAndNotes!$B$6:$B$2005,ROW(A3473)-ROW($B$3))),"")</f>
        <v/>
      </c>
      <c r="C3473" s="387" t="str">
        <f t="shared" si="372"/>
        <v/>
      </c>
      <c r="D3473" s="361" t="str">
        <f>IFERROR(IF(LEN(C3473)&gt;0,IF(LEN(INDEX(TasksList!$C$6:$C$25,MATCH(C3473,TasksList!$B$6:$B$25,0),1))=0,"",INDEX(TasksList!$C$6:$C$25,MATCH(C3473,TasksList!$B$6:$B$25,0),1)),""),"")</f>
        <v/>
      </c>
      <c r="E3473" s="361" t="str">
        <f>IFERROR(IF(LEN(C3473)&gt;0,IF(LEN(INDEX(TasksList!$F$6:$F$25,MATCH(C3473,TasksList!$B$6:$B$25,0),1))=0,"not set!",INDEX(TasksList!$F$6:$F$25,MATCH(C3473,TasksList!$B$6:$B$25,0),1)),""),"")</f>
        <v/>
      </c>
      <c r="F3473" s="360" t="str">
        <f>IFERROR(IF(LEN(D3473)&gt;0,IF(LEN(INDEX(AdressBook!$D$6:$D$25,MATCH(D3473,AdressBook!$B$6:$B$25,0),1))=0,"",INDEX(AdressBook!$D$6:$D$25,MATCH(D3473,AdressBook!$B$6:$B$25,0),1)),""),"")</f>
        <v/>
      </c>
      <c r="G3473" s="361" t="str">
        <f>IFERROR(IF(LEN(INDEX(PlansAndNotes!$F$6:$F$4005,ROW(B3473)-ROW($C$3)))=0,"",INDEX(PlansAndNotes!$F$6:$F$4005,ROW(B3473)-ROW($C$3))),"")</f>
        <v/>
      </c>
      <c r="H3473" s="361" t="str">
        <f>IFERROR(IF(LEN(C3473)&gt;0,IF(LEN(INDEX(TasksList!$G$6:$G$25,MATCH(C3473,TasksList!$B$6:$B$25,0),1))=0,"",INDEX(TasksList!$G$6:$G$25,MATCH(C3473,TasksList!$B$6:$B$25,0),1)),""),"")</f>
        <v/>
      </c>
      <c r="N3473" s="362" t="str">
        <f>IFERROR(IF(LEN(INDEX(PlansAndNotes!$D$6:$D$4005,ROW(B3473)-ROW($C$3)))=0,"",INDEX(PlansAndNotes!$D$6:$D$4005,ROW(B3473)-ROW($C$3))),"")</f>
        <v/>
      </c>
      <c r="O3473" s="165" t="str">
        <f t="shared" si="366"/>
        <v/>
      </c>
      <c r="P3473" s="363" t="str">
        <f>IFERROR(IF(LEN(INDEX(PlansAndNotes!$E$6:$E$4005,ROW(B3473)-ROW($C$3)))=0,"",INDEX(PlansAndNotes!$E$6:$E$4005,ROW(B3473)-ROW($C$3))),"")</f>
        <v/>
      </c>
      <c r="Q3473" s="363" t="str">
        <f>IFERROR(IF(LEN(INDEX(PlansAndNotes!$G$6:$G$4005,ROW(B3473)-ROW($C$3)))=0,"",INDEX(PlansAndNotes!$G$6:$G$4005,ROW(B3473)-ROW($C$3))),"")</f>
        <v/>
      </c>
      <c r="R3473" s="361" t="str">
        <f>IFERROR(IF(LEN(D3473)&gt;0,IF(LEN(INDEX(AdressBook!$C$6:$C$25,MATCH(D3473,AdressBook!$B$6:$B$25,0),1))=0,"",INDEX(AdressBook!$C$6:$C$25,MATCH(D3473,AdressBook!$B$6:$B$25,0),1)),""),"")</f>
        <v/>
      </c>
      <c r="S3473" s="165">
        <f>IF(LEN(C3473)&gt;0,IFERROR(IF(MATCH(C3473,C3474:$C$4004,0)&gt;0,-1,ROW(S3473)-ROW($S$3)),ROW(S3473)-ROW($S$3)),-1)</f>
        <v>-1</v>
      </c>
      <c r="T3473" s="165">
        <f t="shared" si="367"/>
        <v>0</v>
      </c>
      <c r="U3473" s="165" t="str">
        <f t="shared" si="368"/>
        <v/>
      </c>
      <c r="V3473" s="165" t="str">
        <f>IFERROR(IF(OR(C3473="",S3473&lt;0),"",IF(SUBTOTAL(3,C3473:C3473)=0,-1,SUBTOTAL(3,$C$4:C3473))),"")</f>
        <v/>
      </c>
      <c r="W3473" s="156" t="str">
        <f t="array" ref="W3473">IF(LEN(C3473)&gt;0,IFERROR(IF(MATCH(C3473,$C$3:$C3472,0)&gt;0,N3473-INDEX($N$3:N3472,SUMPRODUCT(MAX(ROW($C$3:$C3472)*(C3473=$C$3:$C3472)))-2,1),""),""),"")</f>
        <v/>
      </c>
      <c r="X3473" s="156">
        <f t="shared" ca="1" si="369"/>
        <v>1</v>
      </c>
      <c r="Y3473" s="156">
        <f t="shared" ca="1" si="370"/>
        <v>1</v>
      </c>
    </row>
    <row r="3474" spans="2:25" hidden="1" x14ac:dyDescent="0.25">
      <c r="B3474" s="390" t="str">
        <f>IFERROR(IF(LEN(INDEX(PlansAndNotes!$B$6:$B$2005,ROW(A3474)-ROW($B$3)))=0,"",INDEX(PlansAndNotes!$B$6:$B$2005,ROW(A3474)-ROW($B$3))),"")</f>
        <v/>
      </c>
      <c r="C3474" s="387" t="str">
        <f t="shared" si="372"/>
        <v/>
      </c>
      <c r="D3474" s="361" t="str">
        <f>IFERROR(IF(LEN(C3474)&gt;0,IF(LEN(INDEX(TasksList!$C$6:$C$25,MATCH(C3474,TasksList!$B$6:$B$25,0),1))=0,"",INDEX(TasksList!$C$6:$C$25,MATCH(C3474,TasksList!$B$6:$B$25,0),1)),""),"")</f>
        <v/>
      </c>
      <c r="E3474" s="361" t="str">
        <f>IFERROR(IF(LEN(C3474)&gt;0,IF(LEN(INDEX(TasksList!$F$6:$F$25,MATCH(C3474,TasksList!$B$6:$B$25,0),1))=0,"not set!",INDEX(TasksList!$F$6:$F$25,MATCH(C3474,TasksList!$B$6:$B$25,0),1)),""),"")</f>
        <v/>
      </c>
      <c r="F3474" s="360" t="str">
        <f>IFERROR(IF(LEN(D3474)&gt;0,IF(LEN(INDEX(AdressBook!$D$6:$D$25,MATCH(D3474,AdressBook!$B$6:$B$25,0),1))=0,"",INDEX(AdressBook!$D$6:$D$25,MATCH(D3474,AdressBook!$B$6:$B$25,0),1)),""),"")</f>
        <v/>
      </c>
      <c r="G3474" s="361" t="str">
        <f>IFERROR(IF(LEN(INDEX(PlansAndNotes!$F$6:$F$4005,ROW(B3474)-ROW($C$3)))=0,"",INDEX(PlansAndNotes!$F$6:$F$4005,ROW(B3474)-ROW($C$3))),"")</f>
        <v/>
      </c>
      <c r="H3474" s="361" t="str">
        <f>IFERROR(IF(LEN(C3474)&gt;0,IF(LEN(INDEX(TasksList!$G$6:$G$25,MATCH(C3474,TasksList!$B$6:$B$25,0),1))=0,"",INDEX(TasksList!$G$6:$G$25,MATCH(C3474,TasksList!$B$6:$B$25,0),1)),""),"")</f>
        <v/>
      </c>
      <c r="N3474" s="362" t="str">
        <f>IFERROR(IF(LEN(INDEX(PlansAndNotes!$D$6:$D$4005,ROW(B3474)-ROW($C$3)))=0,"",INDEX(PlansAndNotes!$D$6:$D$4005,ROW(B3474)-ROW($C$3))),"")</f>
        <v/>
      </c>
      <c r="O3474" s="165" t="str">
        <f t="shared" si="366"/>
        <v/>
      </c>
      <c r="P3474" s="363" t="str">
        <f>IFERROR(IF(LEN(INDEX(PlansAndNotes!$E$6:$E$4005,ROW(B3474)-ROW($C$3)))=0,"",INDEX(PlansAndNotes!$E$6:$E$4005,ROW(B3474)-ROW($C$3))),"")</f>
        <v/>
      </c>
      <c r="Q3474" s="363" t="str">
        <f>IFERROR(IF(LEN(INDEX(PlansAndNotes!$G$6:$G$4005,ROW(B3474)-ROW($C$3)))=0,"",INDEX(PlansAndNotes!$G$6:$G$4005,ROW(B3474)-ROW($C$3))),"")</f>
        <v/>
      </c>
      <c r="R3474" s="361" t="str">
        <f>IFERROR(IF(LEN(D3474)&gt;0,IF(LEN(INDEX(AdressBook!$C$6:$C$25,MATCH(D3474,AdressBook!$B$6:$B$25,0),1))=0,"",INDEX(AdressBook!$C$6:$C$25,MATCH(D3474,AdressBook!$B$6:$B$25,0),1)),""),"")</f>
        <v/>
      </c>
      <c r="S3474" s="165">
        <f>IF(LEN(C3474)&gt;0,IFERROR(IF(MATCH(C3474,C3475:$C$4004,0)&gt;0,-1,ROW(S3474)-ROW($S$3)),ROW(S3474)-ROW($S$3)),-1)</f>
        <v>-1</v>
      </c>
      <c r="T3474" s="165">
        <f t="shared" si="367"/>
        <v>0</v>
      </c>
      <c r="U3474" s="165" t="str">
        <f t="shared" si="368"/>
        <v/>
      </c>
      <c r="V3474" s="165" t="str">
        <f>IFERROR(IF(OR(C3474="",S3474&lt;0),"",IF(SUBTOTAL(3,C3474:C3474)=0,-1,SUBTOTAL(3,$C$4:C3474))),"")</f>
        <v/>
      </c>
      <c r="W3474" s="156" t="str">
        <f t="array" ref="W3474">IF(LEN(C3474)&gt;0,IFERROR(IF(MATCH(C3474,$C$3:$C3473,0)&gt;0,N3474-INDEX($N$3:N3473,SUMPRODUCT(MAX(ROW($C$3:$C3473)*(C3474=$C$3:$C3473)))-2,1),""),""),"")</f>
        <v/>
      </c>
      <c r="X3474" s="156">
        <f t="shared" ca="1" si="369"/>
        <v>1</v>
      </c>
      <c r="Y3474" s="156">
        <f t="shared" ca="1" si="370"/>
        <v>1</v>
      </c>
    </row>
    <row r="3475" spans="2:25" hidden="1" x14ac:dyDescent="0.25">
      <c r="B3475" s="390" t="str">
        <f>IFERROR(IF(LEN(INDEX(PlansAndNotes!$B$6:$B$2005,ROW(A3475)-ROW($B$3)))=0,"",INDEX(PlansAndNotes!$B$6:$B$2005,ROW(A3475)-ROW($B$3))),"")</f>
        <v/>
      </c>
      <c r="C3475" s="387" t="str">
        <f t="shared" si="372"/>
        <v/>
      </c>
      <c r="D3475" s="361" t="str">
        <f>IFERROR(IF(LEN(C3475)&gt;0,IF(LEN(INDEX(TasksList!$C$6:$C$25,MATCH(C3475,TasksList!$B$6:$B$25,0),1))=0,"",INDEX(TasksList!$C$6:$C$25,MATCH(C3475,TasksList!$B$6:$B$25,0),1)),""),"")</f>
        <v/>
      </c>
      <c r="E3475" s="361" t="str">
        <f>IFERROR(IF(LEN(C3475)&gt;0,IF(LEN(INDEX(TasksList!$F$6:$F$25,MATCH(C3475,TasksList!$B$6:$B$25,0),1))=0,"not set!",INDEX(TasksList!$F$6:$F$25,MATCH(C3475,TasksList!$B$6:$B$25,0),1)),""),"")</f>
        <v/>
      </c>
      <c r="F3475" s="360" t="str">
        <f>IFERROR(IF(LEN(D3475)&gt;0,IF(LEN(INDEX(AdressBook!$D$6:$D$25,MATCH(D3475,AdressBook!$B$6:$B$25,0),1))=0,"",INDEX(AdressBook!$D$6:$D$25,MATCH(D3475,AdressBook!$B$6:$B$25,0),1)),""),"")</f>
        <v/>
      </c>
      <c r="G3475" s="361" t="str">
        <f>IFERROR(IF(LEN(INDEX(PlansAndNotes!$F$6:$F$4005,ROW(B3475)-ROW($C$3)))=0,"",INDEX(PlansAndNotes!$F$6:$F$4005,ROW(B3475)-ROW($C$3))),"")</f>
        <v/>
      </c>
      <c r="H3475" s="361" t="str">
        <f>IFERROR(IF(LEN(C3475)&gt;0,IF(LEN(INDEX(TasksList!$G$6:$G$25,MATCH(C3475,TasksList!$B$6:$B$25,0),1))=0,"",INDEX(TasksList!$G$6:$G$25,MATCH(C3475,TasksList!$B$6:$B$25,0),1)),""),"")</f>
        <v/>
      </c>
      <c r="N3475" s="362" t="str">
        <f>IFERROR(IF(LEN(INDEX(PlansAndNotes!$D$6:$D$4005,ROW(B3475)-ROW($C$3)))=0,"",INDEX(PlansAndNotes!$D$6:$D$4005,ROW(B3475)-ROW($C$3))),"")</f>
        <v/>
      </c>
      <c r="O3475" s="165" t="str">
        <f t="shared" si="366"/>
        <v/>
      </c>
      <c r="P3475" s="363" t="str">
        <f>IFERROR(IF(LEN(INDEX(PlansAndNotes!$E$6:$E$4005,ROW(B3475)-ROW($C$3)))=0,"",INDEX(PlansAndNotes!$E$6:$E$4005,ROW(B3475)-ROW($C$3))),"")</f>
        <v/>
      </c>
      <c r="Q3475" s="363" t="str">
        <f>IFERROR(IF(LEN(INDEX(PlansAndNotes!$G$6:$G$4005,ROW(B3475)-ROW($C$3)))=0,"",INDEX(PlansAndNotes!$G$6:$G$4005,ROW(B3475)-ROW($C$3))),"")</f>
        <v/>
      </c>
      <c r="R3475" s="361" t="str">
        <f>IFERROR(IF(LEN(D3475)&gt;0,IF(LEN(INDEX(AdressBook!$C$6:$C$25,MATCH(D3475,AdressBook!$B$6:$B$25,0),1))=0,"",INDEX(AdressBook!$C$6:$C$25,MATCH(D3475,AdressBook!$B$6:$B$25,0),1)),""),"")</f>
        <v/>
      </c>
      <c r="S3475" s="165">
        <f>IF(LEN(C3475)&gt;0,IFERROR(IF(MATCH(C3475,C3476:$C$4004,0)&gt;0,-1,ROW(S3475)-ROW($S$3)),ROW(S3475)-ROW($S$3)),-1)</f>
        <v>-1</v>
      </c>
      <c r="T3475" s="165">
        <f t="shared" si="367"/>
        <v>0</v>
      </c>
      <c r="U3475" s="165" t="str">
        <f t="shared" si="368"/>
        <v/>
      </c>
      <c r="V3475" s="165" t="str">
        <f>IFERROR(IF(OR(C3475="",S3475&lt;0),"",IF(SUBTOTAL(3,C3475:C3475)=0,-1,SUBTOTAL(3,$C$4:C3475))),"")</f>
        <v/>
      </c>
      <c r="W3475" s="156" t="str">
        <f t="array" ref="W3475">IF(LEN(C3475)&gt;0,IFERROR(IF(MATCH(C3475,$C$3:$C3474,0)&gt;0,N3475-INDEX($N$3:N3474,SUMPRODUCT(MAX(ROW($C$3:$C3474)*(C3475=$C$3:$C3474)))-2,1),""),""),"")</f>
        <v/>
      </c>
      <c r="X3475" s="156">
        <f t="shared" ca="1" si="369"/>
        <v>1</v>
      </c>
      <c r="Y3475" s="156">
        <f t="shared" ca="1" si="370"/>
        <v>1</v>
      </c>
    </row>
    <row r="3476" spans="2:25" hidden="1" x14ac:dyDescent="0.25">
      <c r="B3476" s="390" t="str">
        <f>IFERROR(IF(LEN(INDEX(PlansAndNotes!$B$6:$B$2005,ROW(A3476)-ROW($B$3)))=0,"",INDEX(PlansAndNotes!$B$6:$B$2005,ROW(A3476)-ROW($B$3))),"")</f>
        <v/>
      </c>
      <c r="C3476" s="387" t="str">
        <f t="shared" si="372"/>
        <v/>
      </c>
      <c r="D3476" s="361" t="str">
        <f>IFERROR(IF(LEN(C3476)&gt;0,IF(LEN(INDEX(TasksList!$C$6:$C$25,MATCH(C3476,TasksList!$B$6:$B$25,0),1))=0,"",INDEX(TasksList!$C$6:$C$25,MATCH(C3476,TasksList!$B$6:$B$25,0),1)),""),"")</f>
        <v/>
      </c>
      <c r="E3476" s="361" t="str">
        <f>IFERROR(IF(LEN(C3476)&gt;0,IF(LEN(INDEX(TasksList!$F$6:$F$25,MATCH(C3476,TasksList!$B$6:$B$25,0),1))=0,"not set!",INDEX(TasksList!$F$6:$F$25,MATCH(C3476,TasksList!$B$6:$B$25,0),1)),""),"")</f>
        <v/>
      </c>
      <c r="F3476" s="360" t="str">
        <f>IFERROR(IF(LEN(D3476)&gt;0,IF(LEN(INDEX(AdressBook!$D$6:$D$25,MATCH(D3476,AdressBook!$B$6:$B$25,0),1))=0,"",INDEX(AdressBook!$D$6:$D$25,MATCH(D3476,AdressBook!$B$6:$B$25,0),1)),""),"")</f>
        <v/>
      </c>
      <c r="G3476" s="361" t="str">
        <f>IFERROR(IF(LEN(INDEX(PlansAndNotes!$F$6:$F$4005,ROW(B3476)-ROW($C$3)))=0,"",INDEX(PlansAndNotes!$F$6:$F$4005,ROW(B3476)-ROW($C$3))),"")</f>
        <v/>
      </c>
      <c r="H3476" s="361" t="str">
        <f>IFERROR(IF(LEN(C3476)&gt;0,IF(LEN(INDEX(TasksList!$G$6:$G$25,MATCH(C3476,TasksList!$B$6:$B$25,0),1))=0,"",INDEX(TasksList!$G$6:$G$25,MATCH(C3476,TasksList!$B$6:$B$25,0),1)),""),"")</f>
        <v/>
      </c>
      <c r="N3476" s="362" t="str">
        <f>IFERROR(IF(LEN(INDEX(PlansAndNotes!$D$6:$D$4005,ROW(B3476)-ROW($C$3)))=0,"",INDEX(PlansAndNotes!$D$6:$D$4005,ROW(B3476)-ROW($C$3))),"")</f>
        <v/>
      </c>
      <c r="O3476" s="165" t="str">
        <f t="shared" si="366"/>
        <v/>
      </c>
      <c r="P3476" s="363" t="str">
        <f>IFERROR(IF(LEN(INDEX(PlansAndNotes!$E$6:$E$4005,ROW(B3476)-ROW($C$3)))=0,"",INDEX(PlansAndNotes!$E$6:$E$4005,ROW(B3476)-ROW($C$3))),"")</f>
        <v/>
      </c>
      <c r="Q3476" s="363" t="str">
        <f>IFERROR(IF(LEN(INDEX(PlansAndNotes!$G$6:$G$4005,ROW(B3476)-ROW($C$3)))=0,"",INDEX(PlansAndNotes!$G$6:$G$4005,ROW(B3476)-ROW($C$3))),"")</f>
        <v/>
      </c>
      <c r="R3476" s="361" t="str">
        <f>IFERROR(IF(LEN(D3476)&gt;0,IF(LEN(INDEX(AdressBook!$C$6:$C$25,MATCH(D3476,AdressBook!$B$6:$B$25,0),1))=0,"",INDEX(AdressBook!$C$6:$C$25,MATCH(D3476,AdressBook!$B$6:$B$25,0),1)),""),"")</f>
        <v/>
      </c>
      <c r="S3476" s="165">
        <f>IF(LEN(C3476)&gt;0,IFERROR(IF(MATCH(C3476,C3477:$C$4004,0)&gt;0,-1,ROW(S3476)-ROW($S$3)),ROW(S3476)-ROW($S$3)),-1)</f>
        <v>-1</v>
      </c>
      <c r="T3476" s="165">
        <f t="shared" si="367"/>
        <v>0</v>
      </c>
      <c r="U3476" s="165" t="str">
        <f t="shared" si="368"/>
        <v/>
      </c>
      <c r="V3476" s="165" t="str">
        <f>IFERROR(IF(OR(C3476="",S3476&lt;0),"",IF(SUBTOTAL(3,C3476:C3476)=0,-1,SUBTOTAL(3,$C$4:C3476))),"")</f>
        <v/>
      </c>
      <c r="W3476" s="156" t="str">
        <f t="array" ref="W3476">IF(LEN(C3476)&gt;0,IFERROR(IF(MATCH(C3476,$C$3:$C3475,0)&gt;0,N3476-INDEX($N$3:N3475,SUMPRODUCT(MAX(ROW($C$3:$C3475)*(C3476=$C$3:$C3475)))-2,1),""),""),"")</f>
        <v/>
      </c>
      <c r="X3476" s="156">
        <f t="shared" ca="1" si="369"/>
        <v>1</v>
      </c>
      <c r="Y3476" s="156">
        <f t="shared" ca="1" si="370"/>
        <v>1</v>
      </c>
    </row>
    <row r="3477" spans="2:25" hidden="1" x14ac:dyDescent="0.25">
      <c r="B3477" s="390" t="str">
        <f>IFERROR(IF(LEN(INDEX(PlansAndNotes!$B$6:$B$2005,ROW(A3477)-ROW($B$3)))=0,"",INDEX(PlansAndNotes!$B$6:$B$2005,ROW(A3477)-ROW($B$3))),"")</f>
        <v/>
      </c>
      <c r="C3477" s="387" t="str">
        <f t="shared" si="372"/>
        <v/>
      </c>
      <c r="D3477" s="361" t="str">
        <f>IFERROR(IF(LEN(C3477)&gt;0,IF(LEN(INDEX(TasksList!$C$6:$C$25,MATCH(C3477,TasksList!$B$6:$B$25,0),1))=0,"",INDEX(TasksList!$C$6:$C$25,MATCH(C3477,TasksList!$B$6:$B$25,0),1)),""),"")</f>
        <v/>
      </c>
      <c r="E3477" s="361" t="str">
        <f>IFERROR(IF(LEN(C3477)&gt;0,IF(LEN(INDEX(TasksList!$F$6:$F$25,MATCH(C3477,TasksList!$B$6:$B$25,0),1))=0,"not set!",INDEX(TasksList!$F$6:$F$25,MATCH(C3477,TasksList!$B$6:$B$25,0),1)),""),"")</f>
        <v/>
      </c>
      <c r="F3477" s="360" t="str">
        <f>IFERROR(IF(LEN(D3477)&gt;0,IF(LEN(INDEX(AdressBook!$D$6:$D$25,MATCH(D3477,AdressBook!$B$6:$B$25,0),1))=0,"",INDEX(AdressBook!$D$6:$D$25,MATCH(D3477,AdressBook!$B$6:$B$25,0),1)),""),"")</f>
        <v/>
      </c>
      <c r="G3477" s="361" t="str">
        <f>IFERROR(IF(LEN(INDEX(PlansAndNotes!$F$6:$F$4005,ROW(B3477)-ROW($C$3)))=0,"",INDEX(PlansAndNotes!$F$6:$F$4005,ROW(B3477)-ROW($C$3))),"")</f>
        <v/>
      </c>
      <c r="H3477" s="361" t="str">
        <f>IFERROR(IF(LEN(C3477)&gt;0,IF(LEN(INDEX(TasksList!$G$6:$G$25,MATCH(C3477,TasksList!$B$6:$B$25,0),1))=0,"",INDEX(TasksList!$G$6:$G$25,MATCH(C3477,TasksList!$B$6:$B$25,0),1)),""),"")</f>
        <v/>
      </c>
      <c r="N3477" s="362" t="str">
        <f>IFERROR(IF(LEN(INDEX(PlansAndNotes!$D$6:$D$4005,ROW(B3477)-ROW($C$3)))=0,"",INDEX(PlansAndNotes!$D$6:$D$4005,ROW(B3477)-ROW($C$3))),"")</f>
        <v/>
      </c>
      <c r="O3477" s="165" t="str">
        <f t="shared" si="366"/>
        <v/>
      </c>
      <c r="P3477" s="363" t="str">
        <f>IFERROR(IF(LEN(INDEX(PlansAndNotes!$E$6:$E$4005,ROW(B3477)-ROW($C$3)))=0,"",INDEX(PlansAndNotes!$E$6:$E$4005,ROW(B3477)-ROW($C$3))),"")</f>
        <v/>
      </c>
      <c r="Q3477" s="363" t="str">
        <f>IFERROR(IF(LEN(INDEX(PlansAndNotes!$G$6:$G$4005,ROW(B3477)-ROW($C$3)))=0,"",INDEX(PlansAndNotes!$G$6:$G$4005,ROW(B3477)-ROW($C$3))),"")</f>
        <v/>
      </c>
      <c r="R3477" s="361" t="str">
        <f>IFERROR(IF(LEN(D3477)&gt;0,IF(LEN(INDEX(AdressBook!$C$6:$C$25,MATCH(D3477,AdressBook!$B$6:$B$25,0),1))=0,"",INDEX(AdressBook!$C$6:$C$25,MATCH(D3477,AdressBook!$B$6:$B$25,0),1)),""),"")</f>
        <v/>
      </c>
      <c r="S3477" s="165">
        <f>IF(LEN(C3477)&gt;0,IFERROR(IF(MATCH(C3477,C3478:$C$4004,0)&gt;0,-1,ROW(S3477)-ROW($S$3)),ROW(S3477)-ROW($S$3)),-1)</f>
        <v>-1</v>
      </c>
      <c r="T3477" s="165">
        <f t="shared" si="367"/>
        <v>0</v>
      </c>
      <c r="U3477" s="165" t="str">
        <f t="shared" si="368"/>
        <v/>
      </c>
      <c r="V3477" s="165" t="str">
        <f>IFERROR(IF(OR(C3477="",S3477&lt;0),"",IF(SUBTOTAL(3,C3477:C3477)=0,-1,SUBTOTAL(3,$C$4:C3477))),"")</f>
        <v/>
      </c>
      <c r="W3477" s="156" t="str">
        <f t="array" ref="W3477">IF(LEN(C3477)&gt;0,IFERROR(IF(MATCH(C3477,$C$3:$C3476,0)&gt;0,N3477-INDEX($N$3:N3476,SUMPRODUCT(MAX(ROW($C$3:$C3476)*(C3477=$C$3:$C3476)))-2,1),""),""),"")</f>
        <v/>
      </c>
      <c r="X3477" s="156">
        <f t="shared" ca="1" si="369"/>
        <v>1</v>
      </c>
      <c r="Y3477" s="156">
        <f t="shared" ca="1" si="370"/>
        <v>1</v>
      </c>
    </row>
    <row r="3478" spans="2:25" hidden="1" x14ac:dyDescent="0.25">
      <c r="B3478" s="390" t="str">
        <f>IFERROR(IF(LEN(INDEX(PlansAndNotes!$B$6:$B$2005,ROW(A3478)-ROW($B$3)))=0,"",INDEX(PlansAndNotes!$B$6:$B$2005,ROW(A3478)-ROW($B$3))),"")</f>
        <v/>
      </c>
      <c r="C3478" s="387" t="str">
        <f t="shared" si="372"/>
        <v/>
      </c>
      <c r="D3478" s="361" t="str">
        <f>IFERROR(IF(LEN(C3478)&gt;0,IF(LEN(INDEX(TasksList!$C$6:$C$25,MATCH(C3478,TasksList!$B$6:$B$25,0),1))=0,"",INDEX(TasksList!$C$6:$C$25,MATCH(C3478,TasksList!$B$6:$B$25,0),1)),""),"")</f>
        <v/>
      </c>
      <c r="E3478" s="361" t="str">
        <f>IFERROR(IF(LEN(C3478)&gt;0,IF(LEN(INDEX(TasksList!$F$6:$F$25,MATCH(C3478,TasksList!$B$6:$B$25,0),1))=0,"not set!",INDEX(TasksList!$F$6:$F$25,MATCH(C3478,TasksList!$B$6:$B$25,0),1)),""),"")</f>
        <v/>
      </c>
      <c r="F3478" s="360" t="str">
        <f>IFERROR(IF(LEN(D3478)&gt;0,IF(LEN(INDEX(AdressBook!$D$6:$D$25,MATCH(D3478,AdressBook!$B$6:$B$25,0),1))=0,"",INDEX(AdressBook!$D$6:$D$25,MATCH(D3478,AdressBook!$B$6:$B$25,0),1)),""),"")</f>
        <v/>
      </c>
      <c r="G3478" s="361" t="str">
        <f>IFERROR(IF(LEN(INDEX(PlansAndNotes!$F$6:$F$4005,ROW(B3478)-ROW($C$3)))=0,"",INDEX(PlansAndNotes!$F$6:$F$4005,ROW(B3478)-ROW($C$3))),"")</f>
        <v/>
      </c>
      <c r="H3478" s="361" t="str">
        <f>IFERROR(IF(LEN(C3478)&gt;0,IF(LEN(INDEX(TasksList!$G$6:$G$25,MATCH(C3478,TasksList!$B$6:$B$25,0),1))=0,"",INDEX(TasksList!$G$6:$G$25,MATCH(C3478,TasksList!$B$6:$B$25,0),1)),""),"")</f>
        <v/>
      </c>
      <c r="N3478" s="362" t="str">
        <f>IFERROR(IF(LEN(INDEX(PlansAndNotes!$D$6:$D$4005,ROW(B3478)-ROW($C$3)))=0,"",INDEX(PlansAndNotes!$D$6:$D$4005,ROW(B3478)-ROW($C$3))),"")</f>
        <v/>
      </c>
      <c r="O3478" s="165" t="str">
        <f t="shared" si="366"/>
        <v/>
      </c>
      <c r="P3478" s="363" t="str">
        <f>IFERROR(IF(LEN(INDEX(PlansAndNotes!$E$6:$E$4005,ROW(B3478)-ROW($C$3)))=0,"",INDEX(PlansAndNotes!$E$6:$E$4005,ROW(B3478)-ROW($C$3))),"")</f>
        <v/>
      </c>
      <c r="Q3478" s="363" t="str">
        <f>IFERROR(IF(LEN(INDEX(PlansAndNotes!$G$6:$G$4005,ROW(B3478)-ROW($C$3)))=0,"",INDEX(PlansAndNotes!$G$6:$G$4005,ROW(B3478)-ROW($C$3))),"")</f>
        <v/>
      </c>
      <c r="R3478" s="361" t="str">
        <f>IFERROR(IF(LEN(D3478)&gt;0,IF(LEN(INDEX(AdressBook!$C$6:$C$25,MATCH(D3478,AdressBook!$B$6:$B$25,0),1))=0,"",INDEX(AdressBook!$C$6:$C$25,MATCH(D3478,AdressBook!$B$6:$B$25,0),1)),""),"")</f>
        <v/>
      </c>
      <c r="S3478" s="165">
        <f>IF(LEN(C3478)&gt;0,IFERROR(IF(MATCH(C3478,C3479:$C$4004,0)&gt;0,-1,ROW(S3478)-ROW($S$3)),ROW(S3478)-ROW($S$3)),-1)</f>
        <v>-1</v>
      </c>
      <c r="T3478" s="165">
        <f t="shared" si="367"/>
        <v>0</v>
      </c>
      <c r="U3478" s="165" t="str">
        <f t="shared" si="368"/>
        <v/>
      </c>
      <c r="V3478" s="165" t="str">
        <f>IFERROR(IF(OR(C3478="",S3478&lt;0),"",IF(SUBTOTAL(3,C3478:C3478)=0,-1,SUBTOTAL(3,$C$4:C3478))),"")</f>
        <v/>
      </c>
      <c r="W3478" s="156" t="str">
        <f t="array" ref="W3478">IF(LEN(C3478)&gt;0,IFERROR(IF(MATCH(C3478,$C$3:$C3477,0)&gt;0,N3478-INDEX($N$3:N3477,SUMPRODUCT(MAX(ROW($C$3:$C3477)*(C3478=$C$3:$C3477)))-2,1),""),""),"")</f>
        <v/>
      </c>
      <c r="X3478" s="156">
        <f t="shared" ca="1" si="369"/>
        <v>1</v>
      </c>
      <c r="Y3478" s="156">
        <f t="shared" ca="1" si="370"/>
        <v>1</v>
      </c>
    </row>
    <row r="3479" spans="2:25" hidden="1" x14ac:dyDescent="0.25">
      <c r="B3479" s="390" t="str">
        <f>IFERROR(IF(LEN(INDEX(PlansAndNotes!$B$6:$B$2005,ROW(A3479)-ROW($B$3)))=0,"",INDEX(PlansAndNotes!$B$6:$B$2005,ROW(A3479)-ROW($B$3))),"")</f>
        <v/>
      </c>
      <c r="C3479" s="387" t="str">
        <f t="shared" si="372"/>
        <v/>
      </c>
      <c r="D3479" s="361" t="str">
        <f>IFERROR(IF(LEN(C3479)&gt;0,IF(LEN(INDEX(TasksList!$C$6:$C$25,MATCH(C3479,TasksList!$B$6:$B$25,0),1))=0,"",INDEX(TasksList!$C$6:$C$25,MATCH(C3479,TasksList!$B$6:$B$25,0),1)),""),"")</f>
        <v/>
      </c>
      <c r="E3479" s="361" t="str">
        <f>IFERROR(IF(LEN(C3479)&gt;0,IF(LEN(INDEX(TasksList!$F$6:$F$25,MATCH(C3479,TasksList!$B$6:$B$25,0),1))=0,"not set!",INDEX(TasksList!$F$6:$F$25,MATCH(C3479,TasksList!$B$6:$B$25,0),1)),""),"")</f>
        <v/>
      </c>
      <c r="F3479" s="360" t="str">
        <f>IFERROR(IF(LEN(D3479)&gt;0,IF(LEN(INDEX(AdressBook!$D$6:$D$25,MATCH(D3479,AdressBook!$B$6:$B$25,0),1))=0,"",INDEX(AdressBook!$D$6:$D$25,MATCH(D3479,AdressBook!$B$6:$B$25,0),1)),""),"")</f>
        <v/>
      </c>
      <c r="G3479" s="361" t="str">
        <f>IFERROR(IF(LEN(INDEX(PlansAndNotes!$F$6:$F$4005,ROW(B3479)-ROW($C$3)))=0,"",INDEX(PlansAndNotes!$F$6:$F$4005,ROW(B3479)-ROW($C$3))),"")</f>
        <v/>
      </c>
      <c r="H3479" s="361" t="str">
        <f>IFERROR(IF(LEN(C3479)&gt;0,IF(LEN(INDEX(TasksList!$G$6:$G$25,MATCH(C3479,TasksList!$B$6:$B$25,0),1))=0,"",INDEX(TasksList!$G$6:$G$25,MATCH(C3479,TasksList!$B$6:$B$25,0),1)),""),"")</f>
        <v/>
      </c>
      <c r="N3479" s="362" t="str">
        <f>IFERROR(IF(LEN(INDEX(PlansAndNotes!$D$6:$D$4005,ROW(B3479)-ROW($C$3)))=0,"",INDEX(PlansAndNotes!$D$6:$D$4005,ROW(B3479)-ROW($C$3))),"")</f>
        <v/>
      </c>
      <c r="O3479" s="165" t="str">
        <f t="shared" si="366"/>
        <v/>
      </c>
      <c r="P3479" s="363" t="str">
        <f>IFERROR(IF(LEN(INDEX(PlansAndNotes!$E$6:$E$4005,ROW(B3479)-ROW($C$3)))=0,"",INDEX(PlansAndNotes!$E$6:$E$4005,ROW(B3479)-ROW($C$3))),"")</f>
        <v/>
      </c>
      <c r="Q3479" s="363" t="str">
        <f>IFERROR(IF(LEN(INDEX(PlansAndNotes!$G$6:$G$4005,ROW(B3479)-ROW($C$3)))=0,"",INDEX(PlansAndNotes!$G$6:$G$4005,ROW(B3479)-ROW($C$3))),"")</f>
        <v/>
      </c>
      <c r="R3479" s="361" t="str">
        <f>IFERROR(IF(LEN(D3479)&gt;0,IF(LEN(INDEX(AdressBook!$C$6:$C$25,MATCH(D3479,AdressBook!$B$6:$B$25,0),1))=0,"",INDEX(AdressBook!$C$6:$C$25,MATCH(D3479,AdressBook!$B$6:$B$25,0),1)),""),"")</f>
        <v/>
      </c>
      <c r="S3479" s="165">
        <f>IF(LEN(C3479)&gt;0,IFERROR(IF(MATCH(C3479,C3480:$C$4004,0)&gt;0,-1,ROW(S3479)-ROW($S$3)),ROW(S3479)-ROW($S$3)),-1)</f>
        <v>-1</v>
      </c>
      <c r="T3479" s="165">
        <f t="shared" si="367"/>
        <v>0</v>
      </c>
      <c r="U3479" s="165" t="str">
        <f t="shared" si="368"/>
        <v/>
      </c>
      <c r="V3479" s="165" t="str">
        <f>IFERROR(IF(OR(C3479="",S3479&lt;0),"",IF(SUBTOTAL(3,C3479:C3479)=0,-1,SUBTOTAL(3,$C$4:C3479))),"")</f>
        <v/>
      </c>
      <c r="W3479" s="156" t="str">
        <f t="array" ref="W3479">IF(LEN(C3479)&gt;0,IFERROR(IF(MATCH(C3479,$C$3:$C3478,0)&gt;0,N3479-INDEX($N$3:N3478,SUMPRODUCT(MAX(ROW($C$3:$C3478)*(C3479=$C$3:$C3478)))-2,1),""),""),"")</f>
        <v/>
      </c>
      <c r="X3479" s="156">
        <f t="shared" ca="1" si="369"/>
        <v>1</v>
      </c>
      <c r="Y3479" s="156">
        <f t="shared" ca="1" si="370"/>
        <v>1</v>
      </c>
    </row>
    <row r="3480" spans="2:25" hidden="1" x14ac:dyDescent="0.25">
      <c r="B3480" s="390" t="str">
        <f>IFERROR(IF(LEN(INDEX(PlansAndNotes!$B$6:$B$2005,ROW(A3480)-ROW($B$3)))=0,"",INDEX(PlansAndNotes!$B$6:$B$2005,ROW(A3480)-ROW($B$3))),"")</f>
        <v/>
      </c>
      <c r="C3480" s="387" t="str">
        <f t="shared" si="372"/>
        <v/>
      </c>
      <c r="D3480" s="361" t="str">
        <f>IFERROR(IF(LEN(C3480)&gt;0,IF(LEN(INDEX(TasksList!$C$6:$C$25,MATCH(C3480,TasksList!$B$6:$B$25,0),1))=0,"",INDEX(TasksList!$C$6:$C$25,MATCH(C3480,TasksList!$B$6:$B$25,0),1)),""),"")</f>
        <v/>
      </c>
      <c r="E3480" s="361" t="str">
        <f>IFERROR(IF(LEN(C3480)&gt;0,IF(LEN(INDEX(TasksList!$F$6:$F$25,MATCH(C3480,TasksList!$B$6:$B$25,0),1))=0,"not set!",INDEX(TasksList!$F$6:$F$25,MATCH(C3480,TasksList!$B$6:$B$25,0),1)),""),"")</f>
        <v/>
      </c>
      <c r="F3480" s="360" t="str">
        <f>IFERROR(IF(LEN(D3480)&gt;0,IF(LEN(INDEX(AdressBook!$D$6:$D$25,MATCH(D3480,AdressBook!$B$6:$B$25,0),1))=0,"",INDEX(AdressBook!$D$6:$D$25,MATCH(D3480,AdressBook!$B$6:$B$25,0),1)),""),"")</f>
        <v/>
      </c>
      <c r="G3480" s="361" t="str">
        <f>IFERROR(IF(LEN(INDEX(PlansAndNotes!$F$6:$F$4005,ROW(B3480)-ROW($C$3)))=0,"",INDEX(PlansAndNotes!$F$6:$F$4005,ROW(B3480)-ROW($C$3))),"")</f>
        <v/>
      </c>
      <c r="H3480" s="361" t="str">
        <f>IFERROR(IF(LEN(C3480)&gt;0,IF(LEN(INDEX(TasksList!$G$6:$G$25,MATCH(C3480,TasksList!$B$6:$B$25,0),1))=0,"",INDEX(TasksList!$G$6:$G$25,MATCH(C3480,TasksList!$B$6:$B$25,0),1)),""),"")</f>
        <v/>
      </c>
      <c r="N3480" s="362" t="str">
        <f>IFERROR(IF(LEN(INDEX(PlansAndNotes!$D$6:$D$4005,ROW(B3480)-ROW($C$3)))=0,"",INDEX(PlansAndNotes!$D$6:$D$4005,ROW(B3480)-ROW($C$3))),"")</f>
        <v/>
      </c>
      <c r="O3480" s="165" t="str">
        <f t="shared" si="366"/>
        <v/>
      </c>
      <c r="P3480" s="363" t="str">
        <f>IFERROR(IF(LEN(INDEX(PlansAndNotes!$E$6:$E$4005,ROW(B3480)-ROW($C$3)))=0,"",INDEX(PlansAndNotes!$E$6:$E$4005,ROW(B3480)-ROW($C$3))),"")</f>
        <v/>
      </c>
      <c r="Q3480" s="363" t="str">
        <f>IFERROR(IF(LEN(INDEX(PlansAndNotes!$G$6:$G$4005,ROW(B3480)-ROW($C$3)))=0,"",INDEX(PlansAndNotes!$G$6:$G$4005,ROW(B3480)-ROW($C$3))),"")</f>
        <v/>
      </c>
      <c r="R3480" s="361" t="str">
        <f>IFERROR(IF(LEN(D3480)&gt;0,IF(LEN(INDEX(AdressBook!$C$6:$C$25,MATCH(D3480,AdressBook!$B$6:$B$25,0),1))=0,"",INDEX(AdressBook!$C$6:$C$25,MATCH(D3480,AdressBook!$B$6:$B$25,0),1)),""),"")</f>
        <v/>
      </c>
      <c r="S3480" s="165">
        <f>IF(LEN(C3480)&gt;0,IFERROR(IF(MATCH(C3480,C3481:$C$4004,0)&gt;0,-1,ROW(S3480)-ROW($S$3)),ROW(S3480)-ROW($S$3)),-1)</f>
        <v>-1</v>
      </c>
      <c r="T3480" s="165">
        <f t="shared" si="367"/>
        <v>0</v>
      </c>
      <c r="U3480" s="165" t="str">
        <f t="shared" si="368"/>
        <v/>
      </c>
      <c r="V3480" s="165" t="str">
        <f>IFERROR(IF(OR(C3480="",S3480&lt;0),"",IF(SUBTOTAL(3,C3480:C3480)=0,-1,SUBTOTAL(3,$C$4:C3480))),"")</f>
        <v/>
      </c>
      <c r="W3480" s="156" t="str">
        <f t="array" ref="W3480">IF(LEN(C3480)&gt;0,IFERROR(IF(MATCH(C3480,$C$3:$C3479,0)&gt;0,N3480-INDEX($N$3:N3479,SUMPRODUCT(MAX(ROW($C$3:$C3479)*(C3480=$C$3:$C3479)))-2,1),""),""),"")</f>
        <v/>
      </c>
      <c r="X3480" s="156">
        <f t="shared" ca="1" si="369"/>
        <v>1</v>
      </c>
      <c r="Y3480" s="156">
        <f t="shared" ca="1" si="370"/>
        <v>1</v>
      </c>
    </row>
    <row r="3481" spans="2:25" hidden="1" x14ac:dyDescent="0.25">
      <c r="B3481" s="390" t="str">
        <f>IFERROR(IF(LEN(INDEX(PlansAndNotes!$B$6:$B$2005,ROW(A3481)-ROW($B$3)))=0,"",INDEX(PlansAndNotes!$B$6:$B$2005,ROW(A3481)-ROW($B$3))),"")</f>
        <v/>
      </c>
      <c r="C3481" s="387" t="str">
        <f t="shared" si="372"/>
        <v/>
      </c>
      <c r="D3481" s="361" t="str">
        <f>IFERROR(IF(LEN(C3481)&gt;0,IF(LEN(INDEX(TasksList!$C$6:$C$25,MATCH(C3481,TasksList!$B$6:$B$25,0),1))=0,"",INDEX(TasksList!$C$6:$C$25,MATCH(C3481,TasksList!$B$6:$B$25,0),1)),""),"")</f>
        <v/>
      </c>
      <c r="E3481" s="361" t="str">
        <f>IFERROR(IF(LEN(C3481)&gt;0,IF(LEN(INDEX(TasksList!$F$6:$F$25,MATCH(C3481,TasksList!$B$6:$B$25,0),1))=0,"not set!",INDEX(TasksList!$F$6:$F$25,MATCH(C3481,TasksList!$B$6:$B$25,0),1)),""),"")</f>
        <v/>
      </c>
      <c r="F3481" s="360" t="str">
        <f>IFERROR(IF(LEN(D3481)&gt;0,IF(LEN(INDEX(AdressBook!$D$6:$D$25,MATCH(D3481,AdressBook!$B$6:$B$25,0),1))=0,"",INDEX(AdressBook!$D$6:$D$25,MATCH(D3481,AdressBook!$B$6:$B$25,0),1)),""),"")</f>
        <v/>
      </c>
      <c r="G3481" s="361" t="str">
        <f>IFERROR(IF(LEN(INDEX(PlansAndNotes!$F$6:$F$4005,ROW(B3481)-ROW($C$3)))=0,"",INDEX(PlansAndNotes!$F$6:$F$4005,ROW(B3481)-ROW($C$3))),"")</f>
        <v/>
      </c>
      <c r="H3481" s="361" t="str">
        <f>IFERROR(IF(LEN(C3481)&gt;0,IF(LEN(INDEX(TasksList!$G$6:$G$25,MATCH(C3481,TasksList!$B$6:$B$25,0),1))=0,"",INDEX(TasksList!$G$6:$G$25,MATCH(C3481,TasksList!$B$6:$B$25,0),1)),""),"")</f>
        <v/>
      </c>
      <c r="N3481" s="362" t="str">
        <f>IFERROR(IF(LEN(INDEX(PlansAndNotes!$D$6:$D$4005,ROW(B3481)-ROW($C$3)))=0,"",INDEX(PlansAndNotes!$D$6:$D$4005,ROW(B3481)-ROW($C$3))),"")</f>
        <v/>
      </c>
      <c r="O3481" s="165" t="str">
        <f t="shared" si="366"/>
        <v/>
      </c>
      <c r="P3481" s="363" t="str">
        <f>IFERROR(IF(LEN(INDEX(PlansAndNotes!$E$6:$E$4005,ROW(B3481)-ROW($C$3)))=0,"",INDEX(PlansAndNotes!$E$6:$E$4005,ROW(B3481)-ROW($C$3))),"")</f>
        <v/>
      </c>
      <c r="Q3481" s="363" t="str">
        <f>IFERROR(IF(LEN(INDEX(PlansAndNotes!$G$6:$G$4005,ROW(B3481)-ROW($C$3)))=0,"",INDEX(PlansAndNotes!$G$6:$G$4005,ROW(B3481)-ROW($C$3))),"")</f>
        <v/>
      </c>
      <c r="R3481" s="361" t="str">
        <f>IFERROR(IF(LEN(D3481)&gt;0,IF(LEN(INDEX(AdressBook!$C$6:$C$25,MATCH(D3481,AdressBook!$B$6:$B$25,0),1))=0,"",INDEX(AdressBook!$C$6:$C$25,MATCH(D3481,AdressBook!$B$6:$B$25,0),1)),""),"")</f>
        <v/>
      </c>
      <c r="S3481" s="165">
        <f>IF(LEN(C3481)&gt;0,IFERROR(IF(MATCH(C3481,C3482:$C$4004,0)&gt;0,-1,ROW(S3481)-ROW($S$3)),ROW(S3481)-ROW($S$3)),-1)</f>
        <v>-1</v>
      </c>
      <c r="T3481" s="165">
        <f t="shared" si="367"/>
        <v>0</v>
      </c>
      <c r="U3481" s="165" t="str">
        <f t="shared" si="368"/>
        <v/>
      </c>
      <c r="V3481" s="165" t="str">
        <f>IFERROR(IF(OR(C3481="",S3481&lt;0),"",IF(SUBTOTAL(3,C3481:C3481)=0,-1,SUBTOTAL(3,$C$4:C3481))),"")</f>
        <v/>
      </c>
      <c r="W3481" s="156" t="str">
        <f t="array" ref="W3481">IF(LEN(C3481)&gt;0,IFERROR(IF(MATCH(C3481,$C$3:$C3480,0)&gt;0,N3481-INDEX($N$3:N3480,SUMPRODUCT(MAX(ROW($C$3:$C3480)*(C3481=$C$3:$C3480)))-2,1),""),""),"")</f>
        <v/>
      </c>
      <c r="X3481" s="156">
        <f t="shared" ca="1" si="369"/>
        <v>1</v>
      </c>
      <c r="Y3481" s="156">
        <f t="shared" ca="1" si="370"/>
        <v>1</v>
      </c>
    </row>
    <row r="3482" spans="2:25" hidden="1" x14ac:dyDescent="0.25">
      <c r="B3482" s="390" t="str">
        <f>IFERROR(IF(LEN(INDEX(PlansAndNotes!$B$6:$B$2005,ROW(A3482)-ROW($B$3)))=0,"",INDEX(PlansAndNotes!$B$6:$B$2005,ROW(A3482)-ROW($B$3))),"")</f>
        <v/>
      </c>
      <c r="C3482" s="387" t="str">
        <f t="shared" si="372"/>
        <v/>
      </c>
      <c r="D3482" s="361" t="str">
        <f>IFERROR(IF(LEN(C3482)&gt;0,IF(LEN(INDEX(TasksList!$C$6:$C$25,MATCH(C3482,TasksList!$B$6:$B$25,0),1))=0,"",INDEX(TasksList!$C$6:$C$25,MATCH(C3482,TasksList!$B$6:$B$25,0),1)),""),"")</f>
        <v/>
      </c>
      <c r="E3482" s="361" t="str">
        <f>IFERROR(IF(LEN(C3482)&gt;0,IF(LEN(INDEX(TasksList!$F$6:$F$25,MATCH(C3482,TasksList!$B$6:$B$25,0),1))=0,"not set!",INDEX(TasksList!$F$6:$F$25,MATCH(C3482,TasksList!$B$6:$B$25,0),1)),""),"")</f>
        <v/>
      </c>
      <c r="F3482" s="360" t="str">
        <f>IFERROR(IF(LEN(D3482)&gt;0,IF(LEN(INDEX(AdressBook!$D$6:$D$25,MATCH(D3482,AdressBook!$B$6:$B$25,0),1))=0,"",INDEX(AdressBook!$D$6:$D$25,MATCH(D3482,AdressBook!$B$6:$B$25,0),1)),""),"")</f>
        <v/>
      </c>
      <c r="G3482" s="361" t="str">
        <f>IFERROR(IF(LEN(INDEX(PlansAndNotes!$F$6:$F$4005,ROW(B3482)-ROW($C$3)))=0,"",INDEX(PlansAndNotes!$F$6:$F$4005,ROW(B3482)-ROW($C$3))),"")</f>
        <v/>
      </c>
      <c r="H3482" s="361" t="str">
        <f>IFERROR(IF(LEN(C3482)&gt;0,IF(LEN(INDEX(TasksList!$G$6:$G$25,MATCH(C3482,TasksList!$B$6:$B$25,0),1))=0,"",INDEX(TasksList!$G$6:$G$25,MATCH(C3482,TasksList!$B$6:$B$25,0),1)),""),"")</f>
        <v/>
      </c>
      <c r="N3482" s="362" t="str">
        <f>IFERROR(IF(LEN(INDEX(PlansAndNotes!$D$6:$D$4005,ROW(B3482)-ROW($C$3)))=0,"",INDEX(PlansAndNotes!$D$6:$D$4005,ROW(B3482)-ROW($C$3))),"")</f>
        <v/>
      </c>
      <c r="O3482" s="165" t="str">
        <f t="shared" si="366"/>
        <v/>
      </c>
      <c r="P3482" s="363" t="str">
        <f>IFERROR(IF(LEN(INDEX(PlansAndNotes!$E$6:$E$4005,ROW(B3482)-ROW($C$3)))=0,"",INDEX(PlansAndNotes!$E$6:$E$4005,ROW(B3482)-ROW($C$3))),"")</f>
        <v/>
      </c>
      <c r="Q3482" s="363" t="str">
        <f>IFERROR(IF(LEN(INDEX(PlansAndNotes!$G$6:$G$4005,ROW(B3482)-ROW($C$3)))=0,"",INDEX(PlansAndNotes!$G$6:$G$4005,ROW(B3482)-ROW($C$3))),"")</f>
        <v/>
      </c>
      <c r="R3482" s="361" t="str">
        <f>IFERROR(IF(LEN(D3482)&gt;0,IF(LEN(INDEX(AdressBook!$C$6:$C$25,MATCH(D3482,AdressBook!$B$6:$B$25,0),1))=0,"",INDEX(AdressBook!$C$6:$C$25,MATCH(D3482,AdressBook!$B$6:$B$25,0),1)),""),"")</f>
        <v/>
      </c>
      <c r="S3482" s="165">
        <f>IF(LEN(C3482)&gt;0,IFERROR(IF(MATCH(C3482,C3483:$C$4004,0)&gt;0,-1,ROW(S3482)-ROW($S$3)),ROW(S3482)-ROW($S$3)),-1)</f>
        <v>-1</v>
      </c>
      <c r="T3482" s="165">
        <f t="shared" si="367"/>
        <v>0</v>
      </c>
      <c r="U3482" s="165" t="str">
        <f t="shared" si="368"/>
        <v/>
      </c>
      <c r="V3482" s="165" t="str">
        <f>IFERROR(IF(OR(C3482="",S3482&lt;0),"",IF(SUBTOTAL(3,C3482:C3482)=0,-1,SUBTOTAL(3,$C$4:C3482))),"")</f>
        <v/>
      </c>
      <c r="W3482" s="156" t="str">
        <f t="array" ref="W3482">IF(LEN(C3482)&gt;0,IFERROR(IF(MATCH(C3482,$C$3:$C3481,0)&gt;0,N3482-INDEX($N$3:N3481,SUMPRODUCT(MAX(ROW($C$3:$C3481)*(C3482=$C$3:$C3481)))-2,1),""),""),"")</f>
        <v/>
      </c>
      <c r="X3482" s="156">
        <f t="shared" ca="1" si="369"/>
        <v>1</v>
      </c>
      <c r="Y3482" s="156">
        <f t="shared" ca="1" si="370"/>
        <v>1</v>
      </c>
    </row>
    <row r="3483" spans="2:25" hidden="1" x14ac:dyDescent="0.25">
      <c r="B3483" s="390" t="str">
        <f>IFERROR(IF(LEN(INDEX(PlansAndNotes!$B$6:$B$2005,ROW(A3483)-ROW($B$3)))=0,"",INDEX(PlansAndNotes!$B$6:$B$2005,ROW(A3483)-ROW($B$3))),"")</f>
        <v/>
      </c>
      <c r="C3483" s="387" t="str">
        <f t="shared" si="372"/>
        <v/>
      </c>
      <c r="D3483" s="361" t="str">
        <f>IFERROR(IF(LEN(C3483)&gt;0,IF(LEN(INDEX(TasksList!$C$6:$C$25,MATCH(C3483,TasksList!$B$6:$B$25,0),1))=0,"",INDEX(TasksList!$C$6:$C$25,MATCH(C3483,TasksList!$B$6:$B$25,0),1)),""),"")</f>
        <v/>
      </c>
      <c r="E3483" s="361" t="str">
        <f>IFERROR(IF(LEN(C3483)&gt;0,IF(LEN(INDEX(TasksList!$F$6:$F$25,MATCH(C3483,TasksList!$B$6:$B$25,0),1))=0,"not set!",INDEX(TasksList!$F$6:$F$25,MATCH(C3483,TasksList!$B$6:$B$25,0),1)),""),"")</f>
        <v/>
      </c>
      <c r="F3483" s="360" t="str">
        <f>IFERROR(IF(LEN(D3483)&gt;0,IF(LEN(INDEX(AdressBook!$D$6:$D$25,MATCH(D3483,AdressBook!$B$6:$B$25,0),1))=0,"",INDEX(AdressBook!$D$6:$D$25,MATCH(D3483,AdressBook!$B$6:$B$25,0),1)),""),"")</f>
        <v/>
      </c>
      <c r="G3483" s="361" t="str">
        <f>IFERROR(IF(LEN(INDEX(PlansAndNotes!$F$6:$F$4005,ROW(B3483)-ROW($C$3)))=0,"",INDEX(PlansAndNotes!$F$6:$F$4005,ROW(B3483)-ROW($C$3))),"")</f>
        <v/>
      </c>
      <c r="H3483" s="361" t="str">
        <f>IFERROR(IF(LEN(C3483)&gt;0,IF(LEN(INDEX(TasksList!$G$6:$G$25,MATCH(C3483,TasksList!$B$6:$B$25,0),1))=0,"",INDEX(TasksList!$G$6:$G$25,MATCH(C3483,TasksList!$B$6:$B$25,0),1)),""),"")</f>
        <v/>
      </c>
      <c r="N3483" s="362" t="str">
        <f>IFERROR(IF(LEN(INDEX(PlansAndNotes!$D$6:$D$4005,ROW(B3483)-ROW($C$3)))=0,"",INDEX(PlansAndNotes!$D$6:$D$4005,ROW(B3483)-ROW($C$3))),"")</f>
        <v/>
      </c>
      <c r="O3483" s="165" t="str">
        <f t="shared" si="366"/>
        <v/>
      </c>
      <c r="P3483" s="363" t="str">
        <f>IFERROR(IF(LEN(INDEX(PlansAndNotes!$E$6:$E$4005,ROW(B3483)-ROW($C$3)))=0,"",INDEX(PlansAndNotes!$E$6:$E$4005,ROW(B3483)-ROW($C$3))),"")</f>
        <v/>
      </c>
      <c r="Q3483" s="363" t="str">
        <f>IFERROR(IF(LEN(INDEX(PlansAndNotes!$G$6:$G$4005,ROW(B3483)-ROW($C$3)))=0,"",INDEX(PlansAndNotes!$G$6:$G$4005,ROW(B3483)-ROW($C$3))),"")</f>
        <v/>
      </c>
      <c r="R3483" s="361" t="str">
        <f>IFERROR(IF(LEN(D3483)&gt;0,IF(LEN(INDEX(AdressBook!$C$6:$C$25,MATCH(D3483,AdressBook!$B$6:$B$25,0),1))=0,"",INDEX(AdressBook!$C$6:$C$25,MATCH(D3483,AdressBook!$B$6:$B$25,0),1)),""),"")</f>
        <v/>
      </c>
      <c r="S3483" s="165">
        <f>IF(LEN(C3483)&gt;0,IFERROR(IF(MATCH(C3483,C3484:$C$4004,0)&gt;0,-1,ROW(S3483)-ROW($S$3)),ROW(S3483)-ROW($S$3)),-1)</f>
        <v>-1</v>
      </c>
      <c r="T3483" s="165">
        <f t="shared" si="367"/>
        <v>0</v>
      </c>
      <c r="U3483" s="165" t="str">
        <f t="shared" si="368"/>
        <v/>
      </c>
      <c r="V3483" s="165" t="str">
        <f>IFERROR(IF(OR(C3483="",S3483&lt;0),"",IF(SUBTOTAL(3,C3483:C3483)=0,-1,SUBTOTAL(3,$C$4:C3483))),"")</f>
        <v/>
      </c>
      <c r="W3483" s="156" t="str">
        <f t="array" ref="W3483">IF(LEN(C3483)&gt;0,IFERROR(IF(MATCH(C3483,$C$3:$C3482,0)&gt;0,N3483-INDEX($N$3:N3482,SUMPRODUCT(MAX(ROW($C$3:$C3482)*(C3483=$C$3:$C3482)))-2,1),""),""),"")</f>
        <v/>
      </c>
      <c r="X3483" s="156">
        <f t="shared" ca="1" si="369"/>
        <v>1</v>
      </c>
      <c r="Y3483" s="156">
        <f t="shared" ca="1" si="370"/>
        <v>1</v>
      </c>
    </row>
    <row r="3484" spans="2:25" hidden="1" x14ac:dyDescent="0.25">
      <c r="B3484" s="390" t="str">
        <f>IFERROR(IF(LEN(INDEX(PlansAndNotes!$B$6:$B$2005,ROW(A3484)-ROW($B$3)))=0,"",INDEX(PlansAndNotes!$B$6:$B$2005,ROW(A3484)-ROW($B$3))),"")</f>
        <v/>
      </c>
      <c r="C3484" s="387" t="str">
        <f t="shared" si="372"/>
        <v/>
      </c>
      <c r="D3484" s="361" t="str">
        <f>IFERROR(IF(LEN(C3484)&gt;0,IF(LEN(INDEX(TasksList!$C$6:$C$25,MATCH(C3484,TasksList!$B$6:$B$25,0),1))=0,"",INDEX(TasksList!$C$6:$C$25,MATCH(C3484,TasksList!$B$6:$B$25,0),1)),""),"")</f>
        <v/>
      </c>
      <c r="E3484" s="361" t="str">
        <f>IFERROR(IF(LEN(C3484)&gt;0,IF(LEN(INDEX(TasksList!$F$6:$F$25,MATCH(C3484,TasksList!$B$6:$B$25,0),1))=0,"not set!",INDEX(TasksList!$F$6:$F$25,MATCH(C3484,TasksList!$B$6:$B$25,0),1)),""),"")</f>
        <v/>
      </c>
      <c r="F3484" s="360" t="str">
        <f>IFERROR(IF(LEN(D3484)&gt;0,IF(LEN(INDEX(AdressBook!$D$6:$D$25,MATCH(D3484,AdressBook!$B$6:$B$25,0),1))=0,"",INDEX(AdressBook!$D$6:$D$25,MATCH(D3484,AdressBook!$B$6:$B$25,0),1)),""),"")</f>
        <v/>
      </c>
      <c r="G3484" s="361" t="str">
        <f>IFERROR(IF(LEN(INDEX(PlansAndNotes!$F$6:$F$4005,ROW(B3484)-ROW($C$3)))=0,"",INDEX(PlansAndNotes!$F$6:$F$4005,ROW(B3484)-ROW($C$3))),"")</f>
        <v/>
      </c>
      <c r="H3484" s="361" t="str">
        <f>IFERROR(IF(LEN(C3484)&gt;0,IF(LEN(INDEX(TasksList!$G$6:$G$25,MATCH(C3484,TasksList!$B$6:$B$25,0),1))=0,"",INDEX(TasksList!$G$6:$G$25,MATCH(C3484,TasksList!$B$6:$B$25,0),1)),""),"")</f>
        <v/>
      </c>
      <c r="N3484" s="362" t="str">
        <f>IFERROR(IF(LEN(INDEX(PlansAndNotes!$D$6:$D$4005,ROW(B3484)-ROW($C$3)))=0,"",INDEX(PlansAndNotes!$D$6:$D$4005,ROW(B3484)-ROW($C$3))),"")</f>
        <v/>
      </c>
      <c r="O3484" s="165" t="str">
        <f t="shared" si="366"/>
        <v/>
      </c>
      <c r="P3484" s="363" t="str">
        <f>IFERROR(IF(LEN(INDEX(PlansAndNotes!$E$6:$E$4005,ROW(B3484)-ROW($C$3)))=0,"",INDEX(PlansAndNotes!$E$6:$E$4005,ROW(B3484)-ROW($C$3))),"")</f>
        <v/>
      </c>
      <c r="Q3484" s="363" t="str">
        <f>IFERROR(IF(LEN(INDEX(PlansAndNotes!$G$6:$G$4005,ROW(B3484)-ROW($C$3)))=0,"",INDEX(PlansAndNotes!$G$6:$G$4005,ROW(B3484)-ROW($C$3))),"")</f>
        <v/>
      </c>
      <c r="R3484" s="361" t="str">
        <f>IFERROR(IF(LEN(D3484)&gt;0,IF(LEN(INDEX(AdressBook!$C$6:$C$25,MATCH(D3484,AdressBook!$B$6:$B$25,0),1))=0,"",INDEX(AdressBook!$C$6:$C$25,MATCH(D3484,AdressBook!$B$6:$B$25,0),1)),""),"")</f>
        <v/>
      </c>
      <c r="S3484" s="165">
        <f>IF(LEN(C3484)&gt;0,IFERROR(IF(MATCH(C3484,C3485:$C$4004,0)&gt;0,-1,ROW(S3484)-ROW($S$3)),ROW(S3484)-ROW($S$3)),-1)</f>
        <v>-1</v>
      </c>
      <c r="T3484" s="165">
        <f t="shared" si="367"/>
        <v>0</v>
      </c>
      <c r="U3484" s="165" t="str">
        <f t="shared" si="368"/>
        <v/>
      </c>
      <c r="V3484" s="165" t="str">
        <f>IFERROR(IF(OR(C3484="",S3484&lt;0),"",IF(SUBTOTAL(3,C3484:C3484)=0,-1,SUBTOTAL(3,$C$4:C3484))),"")</f>
        <v/>
      </c>
      <c r="W3484" s="156" t="str">
        <f t="array" ref="W3484">IF(LEN(C3484)&gt;0,IFERROR(IF(MATCH(C3484,$C$3:$C3483,0)&gt;0,N3484-INDEX($N$3:N3483,SUMPRODUCT(MAX(ROW($C$3:$C3483)*(C3484=$C$3:$C3483)))-2,1),""),""),"")</f>
        <v/>
      </c>
      <c r="X3484" s="156">
        <f t="shared" ca="1" si="369"/>
        <v>1</v>
      </c>
      <c r="Y3484" s="156">
        <f t="shared" ca="1" si="370"/>
        <v>1</v>
      </c>
    </row>
    <row r="3485" spans="2:25" hidden="1" x14ac:dyDescent="0.25">
      <c r="B3485" s="390" t="str">
        <f>IFERROR(IF(LEN(INDEX(PlansAndNotes!$B$6:$B$2005,ROW(A3485)-ROW($B$3)))=0,"",INDEX(PlansAndNotes!$B$6:$B$2005,ROW(A3485)-ROW($B$3))),"")</f>
        <v/>
      </c>
      <c r="C3485" s="387" t="str">
        <f t="shared" si="372"/>
        <v/>
      </c>
      <c r="D3485" s="361" t="str">
        <f>IFERROR(IF(LEN(C3485)&gt;0,IF(LEN(INDEX(TasksList!$C$6:$C$25,MATCH(C3485,TasksList!$B$6:$B$25,0),1))=0,"",INDEX(TasksList!$C$6:$C$25,MATCH(C3485,TasksList!$B$6:$B$25,0),1)),""),"")</f>
        <v/>
      </c>
      <c r="E3485" s="361" t="str">
        <f>IFERROR(IF(LEN(C3485)&gt;0,IF(LEN(INDEX(TasksList!$F$6:$F$25,MATCH(C3485,TasksList!$B$6:$B$25,0),1))=0,"not set!",INDEX(TasksList!$F$6:$F$25,MATCH(C3485,TasksList!$B$6:$B$25,0),1)),""),"")</f>
        <v/>
      </c>
      <c r="F3485" s="360" t="str">
        <f>IFERROR(IF(LEN(D3485)&gt;0,IF(LEN(INDEX(AdressBook!$D$6:$D$25,MATCH(D3485,AdressBook!$B$6:$B$25,0),1))=0,"",INDEX(AdressBook!$D$6:$D$25,MATCH(D3485,AdressBook!$B$6:$B$25,0),1)),""),"")</f>
        <v/>
      </c>
      <c r="G3485" s="361" t="str">
        <f>IFERROR(IF(LEN(INDEX(PlansAndNotes!$F$6:$F$4005,ROW(B3485)-ROW($C$3)))=0,"",INDEX(PlansAndNotes!$F$6:$F$4005,ROW(B3485)-ROW($C$3))),"")</f>
        <v/>
      </c>
      <c r="H3485" s="361" t="str">
        <f>IFERROR(IF(LEN(C3485)&gt;0,IF(LEN(INDEX(TasksList!$G$6:$G$25,MATCH(C3485,TasksList!$B$6:$B$25,0),1))=0,"",INDEX(TasksList!$G$6:$G$25,MATCH(C3485,TasksList!$B$6:$B$25,0),1)),""),"")</f>
        <v/>
      </c>
      <c r="N3485" s="362" t="str">
        <f>IFERROR(IF(LEN(INDEX(PlansAndNotes!$D$6:$D$4005,ROW(B3485)-ROW($C$3)))=0,"",INDEX(PlansAndNotes!$D$6:$D$4005,ROW(B3485)-ROW($C$3))),"")</f>
        <v/>
      </c>
      <c r="O3485" s="165" t="str">
        <f t="shared" si="366"/>
        <v/>
      </c>
      <c r="P3485" s="363" t="str">
        <f>IFERROR(IF(LEN(INDEX(PlansAndNotes!$E$6:$E$4005,ROW(B3485)-ROW($C$3)))=0,"",INDEX(PlansAndNotes!$E$6:$E$4005,ROW(B3485)-ROW($C$3))),"")</f>
        <v/>
      </c>
      <c r="Q3485" s="363" t="str">
        <f>IFERROR(IF(LEN(INDEX(PlansAndNotes!$G$6:$G$4005,ROW(B3485)-ROW($C$3)))=0,"",INDEX(PlansAndNotes!$G$6:$G$4005,ROW(B3485)-ROW($C$3))),"")</f>
        <v/>
      </c>
      <c r="R3485" s="361" t="str">
        <f>IFERROR(IF(LEN(D3485)&gt;0,IF(LEN(INDEX(AdressBook!$C$6:$C$25,MATCH(D3485,AdressBook!$B$6:$B$25,0),1))=0,"",INDEX(AdressBook!$C$6:$C$25,MATCH(D3485,AdressBook!$B$6:$B$25,0),1)),""),"")</f>
        <v/>
      </c>
      <c r="S3485" s="165">
        <f>IF(LEN(C3485)&gt;0,IFERROR(IF(MATCH(C3485,C3486:$C$4004,0)&gt;0,-1,ROW(S3485)-ROW($S$3)),ROW(S3485)-ROW($S$3)),-1)</f>
        <v>-1</v>
      </c>
      <c r="T3485" s="165">
        <f t="shared" si="367"/>
        <v>0</v>
      </c>
      <c r="U3485" s="165" t="str">
        <f t="shared" si="368"/>
        <v/>
      </c>
      <c r="V3485" s="165" t="str">
        <f>IFERROR(IF(OR(C3485="",S3485&lt;0),"",IF(SUBTOTAL(3,C3485:C3485)=0,-1,SUBTOTAL(3,$C$4:C3485))),"")</f>
        <v/>
      </c>
      <c r="W3485" s="156" t="str">
        <f t="array" ref="W3485">IF(LEN(C3485)&gt;0,IFERROR(IF(MATCH(C3485,$C$3:$C3484,0)&gt;0,N3485-INDEX($N$3:N3484,SUMPRODUCT(MAX(ROW($C$3:$C3484)*(C3485=$C$3:$C3484)))-2,1),""),""),"")</f>
        <v/>
      </c>
      <c r="X3485" s="156">
        <f t="shared" ca="1" si="369"/>
        <v>1</v>
      </c>
      <c r="Y3485" s="156">
        <f t="shared" ca="1" si="370"/>
        <v>1</v>
      </c>
    </row>
    <row r="3486" spans="2:25" hidden="1" x14ac:dyDescent="0.25">
      <c r="B3486" s="390" t="str">
        <f>IFERROR(IF(LEN(INDEX(PlansAndNotes!$B$6:$B$2005,ROW(A3486)-ROW($B$3)))=0,"",INDEX(PlansAndNotes!$B$6:$B$2005,ROW(A3486)-ROW($B$3))),"")</f>
        <v/>
      </c>
      <c r="C3486" s="387" t="str">
        <f t="shared" si="372"/>
        <v/>
      </c>
      <c r="D3486" s="361" t="str">
        <f>IFERROR(IF(LEN(C3486)&gt;0,IF(LEN(INDEX(TasksList!$C$6:$C$25,MATCH(C3486,TasksList!$B$6:$B$25,0),1))=0,"",INDEX(TasksList!$C$6:$C$25,MATCH(C3486,TasksList!$B$6:$B$25,0),1)),""),"")</f>
        <v/>
      </c>
      <c r="E3486" s="361" t="str">
        <f>IFERROR(IF(LEN(C3486)&gt;0,IF(LEN(INDEX(TasksList!$F$6:$F$25,MATCH(C3486,TasksList!$B$6:$B$25,0),1))=0,"not set!",INDEX(TasksList!$F$6:$F$25,MATCH(C3486,TasksList!$B$6:$B$25,0),1)),""),"")</f>
        <v/>
      </c>
      <c r="F3486" s="360" t="str">
        <f>IFERROR(IF(LEN(D3486)&gt;0,IF(LEN(INDEX(AdressBook!$D$6:$D$25,MATCH(D3486,AdressBook!$B$6:$B$25,0),1))=0,"",INDEX(AdressBook!$D$6:$D$25,MATCH(D3486,AdressBook!$B$6:$B$25,0),1)),""),"")</f>
        <v/>
      </c>
      <c r="G3486" s="361" t="str">
        <f>IFERROR(IF(LEN(INDEX(PlansAndNotes!$F$6:$F$4005,ROW(B3486)-ROW($C$3)))=0,"",INDEX(PlansAndNotes!$F$6:$F$4005,ROW(B3486)-ROW($C$3))),"")</f>
        <v/>
      </c>
      <c r="H3486" s="361" t="str">
        <f>IFERROR(IF(LEN(C3486)&gt;0,IF(LEN(INDEX(TasksList!$G$6:$G$25,MATCH(C3486,TasksList!$B$6:$B$25,0),1))=0,"",INDEX(TasksList!$G$6:$G$25,MATCH(C3486,TasksList!$B$6:$B$25,0),1)),""),"")</f>
        <v/>
      </c>
      <c r="N3486" s="362" t="str">
        <f>IFERROR(IF(LEN(INDEX(PlansAndNotes!$D$6:$D$4005,ROW(B3486)-ROW($C$3)))=0,"",INDEX(PlansAndNotes!$D$6:$D$4005,ROW(B3486)-ROW($C$3))),"")</f>
        <v/>
      </c>
      <c r="O3486" s="165" t="str">
        <f t="shared" si="366"/>
        <v/>
      </c>
      <c r="P3486" s="363" t="str">
        <f>IFERROR(IF(LEN(INDEX(PlansAndNotes!$E$6:$E$4005,ROW(B3486)-ROW($C$3)))=0,"",INDEX(PlansAndNotes!$E$6:$E$4005,ROW(B3486)-ROW($C$3))),"")</f>
        <v/>
      </c>
      <c r="Q3486" s="363" t="str">
        <f>IFERROR(IF(LEN(INDEX(PlansAndNotes!$G$6:$G$4005,ROW(B3486)-ROW($C$3)))=0,"",INDEX(PlansAndNotes!$G$6:$G$4005,ROW(B3486)-ROW($C$3))),"")</f>
        <v/>
      </c>
      <c r="R3486" s="361" t="str">
        <f>IFERROR(IF(LEN(D3486)&gt;0,IF(LEN(INDEX(AdressBook!$C$6:$C$25,MATCH(D3486,AdressBook!$B$6:$B$25,0),1))=0,"",INDEX(AdressBook!$C$6:$C$25,MATCH(D3486,AdressBook!$B$6:$B$25,0),1)),""),"")</f>
        <v/>
      </c>
      <c r="S3486" s="165">
        <f>IF(LEN(C3486)&gt;0,IFERROR(IF(MATCH(C3486,C3487:$C$4004,0)&gt;0,-1,ROW(S3486)-ROW($S$3)),ROW(S3486)-ROW($S$3)),-1)</f>
        <v>-1</v>
      </c>
      <c r="T3486" s="165">
        <f t="shared" si="367"/>
        <v>0</v>
      </c>
      <c r="U3486" s="165" t="str">
        <f t="shared" si="368"/>
        <v/>
      </c>
      <c r="V3486" s="165" t="str">
        <f>IFERROR(IF(OR(C3486="",S3486&lt;0),"",IF(SUBTOTAL(3,C3486:C3486)=0,-1,SUBTOTAL(3,$C$4:C3486))),"")</f>
        <v/>
      </c>
      <c r="W3486" s="156" t="str">
        <f t="array" ref="W3486">IF(LEN(C3486)&gt;0,IFERROR(IF(MATCH(C3486,$C$3:$C3485,0)&gt;0,N3486-INDEX($N$3:N3485,SUMPRODUCT(MAX(ROW($C$3:$C3485)*(C3486=$C$3:$C3485)))-2,1),""),""),"")</f>
        <v/>
      </c>
      <c r="X3486" s="156">
        <f t="shared" ca="1" si="369"/>
        <v>1</v>
      </c>
      <c r="Y3486" s="156">
        <f t="shared" ca="1" si="370"/>
        <v>1</v>
      </c>
    </row>
    <row r="3487" spans="2:25" hidden="1" x14ac:dyDescent="0.25">
      <c r="B3487" s="390" t="str">
        <f>IFERROR(IF(LEN(INDEX(PlansAndNotes!$B$6:$B$2005,ROW(A3487)-ROW($B$3)))=0,"",INDEX(PlansAndNotes!$B$6:$B$2005,ROW(A3487)-ROW($B$3))),"")</f>
        <v/>
      </c>
      <c r="C3487" s="387" t="str">
        <f t="shared" si="372"/>
        <v/>
      </c>
      <c r="D3487" s="361" t="str">
        <f>IFERROR(IF(LEN(C3487)&gt;0,IF(LEN(INDEX(TasksList!$C$6:$C$25,MATCH(C3487,TasksList!$B$6:$B$25,0),1))=0,"",INDEX(TasksList!$C$6:$C$25,MATCH(C3487,TasksList!$B$6:$B$25,0),1)),""),"")</f>
        <v/>
      </c>
      <c r="E3487" s="361" t="str">
        <f>IFERROR(IF(LEN(C3487)&gt;0,IF(LEN(INDEX(TasksList!$F$6:$F$25,MATCH(C3487,TasksList!$B$6:$B$25,0),1))=0,"not set!",INDEX(TasksList!$F$6:$F$25,MATCH(C3487,TasksList!$B$6:$B$25,0),1)),""),"")</f>
        <v/>
      </c>
      <c r="F3487" s="360" t="str">
        <f>IFERROR(IF(LEN(D3487)&gt;0,IF(LEN(INDEX(AdressBook!$D$6:$D$25,MATCH(D3487,AdressBook!$B$6:$B$25,0),1))=0,"",INDEX(AdressBook!$D$6:$D$25,MATCH(D3487,AdressBook!$B$6:$B$25,0),1)),""),"")</f>
        <v/>
      </c>
      <c r="G3487" s="361" t="str">
        <f>IFERROR(IF(LEN(INDEX(PlansAndNotes!$F$6:$F$4005,ROW(B3487)-ROW($C$3)))=0,"",INDEX(PlansAndNotes!$F$6:$F$4005,ROW(B3487)-ROW($C$3))),"")</f>
        <v/>
      </c>
      <c r="H3487" s="361" t="str">
        <f>IFERROR(IF(LEN(C3487)&gt;0,IF(LEN(INDEX(TasksList!$G$6:$G$25,MATCH(C3487,TasksList!$B$6:$B$25,0),1))=0,"",INDEX(TasksList!$G$6:$G$25,MATCH(C3487,TasksList!$B$6:$B$25,0),1)),""),"")</f>
        <v/>
      </c>
      <c r="N3487" s="362" t="str">
        <f>IFERROR(IF(LEN(INDEX(PlansAndNotes!$D$6:$D$4005,ROW(B3487)-ROW($C$3)))=0,"",INDEX(PlansAndNotes!$D$6:$D$4005,ROW(B3487)-ROW($C$3))),"")</f>
        <v/>
      </c>
      <c r="O3487" s="165" t="str">
        <f t="shared" si="366"/>
        <v/>
      </c>
      <c r="P3487" s="363" t="str">
        <f>IFERROR(IF(LEN(INDEX(PlansAndNotes!$E$6:$E$4005,ROW(B3487)-ROW($C$3)))=0,"",INDEX(PlansAndNotes!$E$6:$E$4005,ROW(B3487)-ROW($C$3))),"")</f>
        <v/>
      </c>
      <c r="Q3487" s="363" t="str">
        <f>IFERROR(IF(LEN(INDEX(PlansAndNotes!$G$6:$G$4005,ROW(B3487)-ROW($C$3)))=0,"",INDEX(PlansAndNotes!$G$6:$G$4005,ROW(B3487)-ROW($C$3))),"")</f>
        <v/>
      </c>
      <c r="R3487" s="361" t="str">
        <f>IFERROR(IF(LEN(D3487)&gt;0,IF(LEN(INDEX(AdressBook!$C$6:$C$25,MATCH(D3487,AdressBook!$B$6:$B$25,0),1))=0,"",INDEX(AdressBook!$C$6:$C$25,MATCH(D3487,AdressBook!$B$6:$B$25,0),1)),""),"")</f>
        <v/>
      </c>
      <c r="S3487" s="165">
        <f>IF(LEN(C3487)&gt;0,IFERROR(IF(MATCH(C3487,C3488:$C$4004,0)&gt;0,-1,ROW(S3487)-ROW($S$3)),ROW(S3487)-ROW($S$3)),-1)</f>
        <v>-1</v>
      </c>
      <c r="T3487" s="165">
        <f t="shared" si="367"/>
        <v>0</v>
      </c>
      <c r="U3487" s="165" t="str">
        <f t="shared" si="368"/>
        <v/>
      </c>
      <c r="V3487" s="165" t="str">
        <f>IFERROR(IF(OR(C3487="",S3487&lt;0),"",IF(SUBTOTAL(3,C3487:C3487)=0,-1,SUBTOTAL(3,$C$4:C3487))),"")</f>
        <v/>
      </c>
      <c r="W3487" s="156" t="str">
        <f t="array" ref="W3487">IF(LEN(C3487)&gt;0,IFERROR(IF(MATCH(C3487,$C$3:$C3486,0)&gt;0,N3487-INDEX($N$3:N3486,SUMPRODUCT(MAX(ROW($C$3:$C3486)*(C3487=$C$3:$C3486)))-2,1),""),""),"")</f>
        <v/>
      </c>
      <c r="X3487" s="156">
        <f t="shared" ca="1" si="369"/>
        <v>1</v>
      </c>
      <c r="Y3487" s="156">
        <f t="shared" ca="1" si="370"/>
        <v>1</v>
      </c>
    </row>
    <row r="3488" spans="2:25" hidden="1" x14ac:dyDescent="0.25">
      <c r="B3488" s="390" t="str">
        <f>IFERROR(IF(LEN(INDEX(PlansAndNotes!$B$6:$B$2005,ROW(A3488)-ROW($B$3)))=0,"",INDEX(PlansAndNotes!$B$6:$B$2005,ROW(A3488)-ROW($B$3))),"")</f>
        <v/>
      </c>
      <c r="C3488" s="387" t="str">
        <f t="shared" si="372"/>
        <v/>
      </c>
      <c r="D3488" s="361" t="str">
        <f>IFERROR(IF(LEN(C3488)&gt;0,IF(LEN(INDEX(TasksList!$C$6:$C$25,MATCH(C3488,TasksList!$B$6:$B$25,0),1))=0,"",INDEX(TasksList!$C$6:$C$25,MATCH(C3488,TasksList!$B$6:$B$25,0),1)),""),"")</f>
        <v/>
      </c>
      <c r="E3488" s="361" t="str">
        <f>IFERROR(IF(LEN(C3488)&gt;0,IF(LEN(INDEX(TasksList!$F$6:$F$25,MATCH(C3488,TasksList!$B$6:$B$25,0),1))=0,"not set!",INDEX(TasksList!$F$6:$F$25,MATCH(C3488,TasksList!$B$6:$B$25,0),1)),""),"")</f>
        <v/>
      </c>
      <c r="F3488" s="360" t="str">
        <f>IFERROR(IF(LEN(D3488)&gt;0,IF(LEN(INDEX(AdressBook!$D$6:$D$25,MATCH(D3488,AdressBook!$B$6:$B$25,0),1))=0,"",INDEX(AdressBook!$D$6:$D$25,MATCH(D3488,AdressBook!$B$6:$B$25,0),1)),""),"")</f>
        <v/>
      </c>
      <c r="G3488" s="361" t="str">
        <f>IFERROR(IF(LEN(INDEX(PlansAndNotes!$F$6:$F$4005,ROW(B3488)-ROW($C$3)))=0,"",INDEX(PlansAndNotes!$F$6:$F$4005,ROW(B3488)-ROW($C$3))),"")</f>
        <v/>
      </c>
      <c r="H3488" s="361" t="str">
        <f>IFERROR(IF(LEN(C3488)&gt;0,IF(LEN(INDEX(TasksList!$G$6:$G$25,MATCH(C3488,TasksList!$B$6:$B$25,0),1))=0,"",INDEX(TasksList!$G$6:$G$25,MATCH(C3488,TasksList!$B$6:$B$25,0),1)),""),"")</f>
        <v/>
      </c>
      <c r="N3488" s="362" t="str">
        <f>IFERROR(IF(LEN(INDEX(PlansAndNotes!$D$6:$D$4005,ROW(B3488)-ROW($C$3)))=0,"",INDEX(PlansAndNotes!$D$6:$D$4005,ROW(B3488)-ROW($C$3))),"")</f>
        <v/>
      </c>
      <c r="O3488" s="165" t="str">
        <f t="shared" si="366"/>
        <v/>
      </c>
      <c r="P3488" s="363" t="str">
        <f>IFERROR(IF(LEN(INDEX(PlansAndNotes!$E$6:$E$4005,ROW(B3488)-ROW($C$3)))=0,"",INDEX(PlansAndNotes!$E$6:$E$4005,ROW(B3488)-ROW($C$3))),"")</f>
        <v/>
      </c>
      <c r="Q3488" s="363" t="str">
        <f>IFERROR(IF(LEN(INDEX(PlansAndNotes!$G$6:$G$4005,ROW(B3488)-ROW($C$3)))=0,"",INDEX(PlansAndNotes!$G$6:$G$4005,ROW(B3488)-ROW($C$3))),"")</f>
        <v/>
      </c>
      <c r="R3488" s="361" t="str">
        <f>IFERROR(IF(LEN(D3488)&gt;0,IF(LEN(INDEX(AdressBook!$C$6:$C$25,MATCH(D3488,AdressBook!$B$6:$B$25,0),1))=0,"",INDEX(AdressBook!$C$6:$C$25,MATCH(D3488,AdressBook!$B$6:$B$25,0),1)),""),"")</f>
        <v/>
      </c>
      <c r="S3488" s="165">
        <f>IF(LEN(C3488)&gt;0,IFERROR(IF(MATCH(C3488,C3489:$C$4004,0)&gt;0,-1,ROW(S3488)-ROW($S$3)),ROW(S3488)-ROW($S$3)),-1)</f>
        <v>-1</v>
      </c>
      <c r="T3488" s="165">
        <f t="shared" si="367"/>
        <v>0</v>
      </c>
      <c r="U3488" s="165" t="str">
        <f t="shared" si="368"/>
        <v/>
      </c>
      <c r="V3488" s="165" t="str">
        <f>IFERROR(IF(OR(C3488="",S3488&lt;0),"",IF(SUBTOTAL(3,C3488:C3488)=0,-1,SUBTOTAL(3,$C$4:C3488))),"")</f>
        <v/>
      </c>
      <c r="W3488" s="156" t="str">
        <f t="array" ref="W3488">IF(LEN(C3488)&gt;0,IFERROR(IF(MATCH(C3488,$C$3:$C3487,0)&gt;0,N3488-INDEX($N$3:N3487,SUMPRODUCT(MAX(ROW($C$3:$C3487)*(C3488=$C$3:$C3487)))-2,1),""),""),"")</f>
        <v/>
      </c>
      <c r="X3488" s="156">
        <f t="shared" ca="1" si="369"/>
        <v>1</v>
      </c>
      <c r="Y3488" s="156">
        <f t="shared" ca="1" si="370"/>
        <v>1</v>
      </c>
    </row>
    <row r="3489" spans="2:25" hidden="1" x14ac:dyDescent="0.25">
      <c r="B3489" s="390" t="str">
        <f>IFERROR(IF(LEN(INDEX(PlansAndNotes!$B$6:$B$2005,ROW(A3489)-ROW($B$3)))=0,"",INDEX(PlansAndNotes!$B$6:$B$2005,ROW(A3489)-ROW($B$3))),"")</f>
        <v/>
      </c>
      <c r="C3489" s="387" t="str">
        <f t="shared" si="372"/>
        <v/>
      </c>
      <c r="D3489" s="361" t="str">
        <f>IFERROR(IF(LEN(C3489)&gt;0,IF(LEN(INDEX(TasksList!$C$6:$C$25,MATCH(C3489,TasksList!$B$6:$B$25,0),1))=0,"",INDEX(TasksList!$C$6:$C$25,MATCH(C3489,TasksList!$B$6:$B$25,0),1)),""),"")</f>
        <v/>
      </c>
      <c r="E3489" s="361" t="str">
        <f>IFERROR(IF(LEN(C3489)&gt;0,IF(LEN(INDEX(TasksList!$F$6:$F$25,MATCH(C3489,TasksList!$B$6:$B$25,0),1))=0,"not set!",INDEX(TasksList!$F$6:$F$25,MATCH(C3489,TasksList!$B$6:$B$25,0),1)),""),"")</f>
        <v/>
      </c>
      <c r="F3489" s="360" t="str">
        <f>IFERROR(IF(LEN(D3489)&gt;0,IF(LEN(INDEX(AdressBook!$D$6:$D$25,MATCH(D3489,AdressBook!$B$6:$B$25,0),1))=0,"",INDEX(AdressBook!$D$6:$D$25,MATCH(D3489,AdressBook!$B$6:$B$25,0),1)),""),"")</f>
        <v/>
      </c>
      <c r="G3489" s="361" t="str">
        <f>IFERROR(IF(LEN(INDEX(PlansAndNotes!$F$6:$F$4005,ROW(B3489)-ROW($C$3)))=0,"",INDEX(PlansAndNotes!$F$6:$F$4005,ROW(B3489)-ROW($C$3))),"")</f>
        <v/>
      </c>
      <c r="H3489" s="361" t="str">
        <f>IFERROR(IF(LEN(C3489)&gt;0,IF(LEN(INDEX(TasksList!$G$6:$G$25,MATCH(C3489,TasksList!$B$6:$B$25,0),1))=0,"",INDEX(TasksList!$G$6:$G$25,MATCH(C3489,TasksList!$B$6:$B$25,0),1)),""),"")</f>
        <v/>
      </c>
      <c r="N3489" s="362" t="str">
        <f>IFERROR(IF(LEN(INDEX(PlansAndNotes!$D$6:$D$4005,ROW(B3489)-ROW($C$3)))=0,"",INDEX(PlansAndNotes!$D$6:$D$4005,ROW(B3489)-ROW($C$3))),"")</f>
        <v/>
      </c>
      <c r="O3489" s="165" t="str">
        <f t="shared" si="366"/>
        <v/>
      </c>
      <c r="P3489" s="363" t="str">
        <f>IFERROR(IF(LEN(INDEX(PlansAndNotes!$E$6:$E$4005,ROW(B3489)-ROW($C$3)))=0,"",INDEX(PlansAndNotes!$E$6:$E$4005,ROW(B3489)-ROW($C$3))),"")</f>
        <v/>
      </c>
      <c r="Q3489" s="363" t="str">
        <f>IFERROR(IF(LEN(INDEX(PlansAndNotes!$G$6:$G$4005,ROW(B3489)-ROW($C$3)))=0,"",INDEX(PlansAndNotes!$G$6:$G$4005,ROW(B3489)-ROW($C$3))),"")</f>
        <v/>
      </c>
      <c r="R3489" s="361" t="str">
        <f>IFERROR(IF(LEN(D3489)&gt;0,IF(LEN(INDEX(AdressBook!$C$6:$C$25,MATCH(D3489,AdressBook!$B$6:$B$25,0),1))=0,"",INDEX(AdressBook!$C$6:$C$25,MATCH(D3489,AdressBook!$B$6:$B$25,0),1)),""),"")</f>
        <v/>
      </c>
      <c r="S3489" s="165">
        <f>IF(LEN(C3489)&gt;0,IFERROR(IF(MATCH(C3489,C3490:$C$4004,0)&gt;0,-1,ROW(S3489)-ROW($S$3)),ROW(S3489)-ROW($S$3)),-1)</f>
        <v>-1</v>
      </c>
      <c r="T3489" s="165">
        <f t="shared" si="367"/>
        <v>0</v>
      </c>
      <c r="U3489" s="165" t="str">
        <f t="shared" si="368"/>
        <v/>
      </c>
      <c r="V3489" s="165" t="str">
        <f>IFERROR(IF(OR(C3489="",S3489&lt;0),"",IF(SUBTOTAL(3,C3489:C3489)=0,-1,SUBTOTAL(3,$C$4:C3489))),"")</f>
        <v/>
      </c>
      <c r="W3489" s="156" t="str">
        <f t="array" ref="W3489">IF(LEN(C3489)&gt;0,IFERROR(IF(MATCH(C3489,$C$3:$C3488,0)&gt;0,N3489-INDEX($N$3:N3488,SUMPRODUCT(MAX(ROW($C$3:$C3488)*(C3489=$C$3:$C3488)))-2,1),""),""),"")</f>
        <v/>
      </c>
      <c r="X3489" s="156">
        <f t="shared" ca="1" si="369"/>
        <v>1</v>
      </c>
      <c r="Y3489" s="156">
        <f t="shared" ca="1" si="370"/>
        <v>1</v>
      </c>
    </row>
    <row r="3490" spans="2:25" hidden="1" x14ac:dyDescent="0.25">
      <c r="B3490" s="390" t="str">
        <f>IFERROR(IF(LEN(INDEX(PlansAndNotes!$B$6:$B$2005,ROW(A3490)-ROW($B$3)))=0,"",INDEX(PlansAndNotes!$B$6:$B$2005,ROW(A3490)-ROW($B$3))),"")</f>
        <v/>
      </c>
      <c r="C3490" s="387" t="str">
        <f t="shared" si="372"/>
        <v/>
      </c>
      <c r="D3490" s="361" t="str">
        <f>IFERROR(IF(LEN(C3490)&gt;0,IF(LEN(INDEX(TasksList!$C$6:$C$25,MATCH(C3490,TasksList!$B$6:$B$25,0),1))=0,"",INDEX(TasksList!$C$6:$C$25,MATCH(C3490,TasksList!$B$6:$B$25,0),1)),""),"")</f>
        <v/>
      </c>
      <c r="E3490" s="361" t="str">
        <f>IFERROR(IF(LEN(C3490)&gt;0,IF(LEN(INDEX(TasksList!$F$6:$F$25,MATCH(C3490,TasksList!$B$6:$B$25,0),1))=0,"not set!",INDEX(TasksList!$F$6:$F$25,MATCH(C3490,TasksList!$B$6:$B$25,0),1)),""),"")</f>
        <v/>
      </c>
      <c r="F3490" s="360" t="str">
        <f>IFERROR(IF(LEN(D3490)&gt;0,IF(LEN(INDEX(AdressBook!$D$6:$D$25,MATCH(D3490,AdressBook!$B$6:$B$25,0),1))=0,"",INDEX(AdressBook!$D$6:$D$25,MATCH(D3490,AdressBook!$B$6:$B$25,0),1)),""),"")</f>
        <v/>
      </c>
      <c r="G3490" s="361" t="str">
        <f>IFERROR(IF(LEN(INDEX(PlansAndNotes!$F$6:$F$4005,ROW(B3490)-ROW($C$3)))=0,"",INDEX(PlansAndNotes!$F$6:$F$4005,ROW(B3490)-ROW($C$3))),"")</f>
        <v/>
      </c>
      <c r="H3490" s="361" t="str">
        <f>IFERROR(IF(LEN(C3490)&gt;0,IF(LEN(INDEX(TasksList!$G$6:$G$25,MATCH(C3490,TasksList!$B$6:$B$25,0),1))=0,"",INDEX(TasksList!$G$6:$G$25,MATCH(C3490,TasksList!$B$6:$B$25,0),1)),""),"")</f>
        <v/>
      </c>
      <c r="N3490" s="362" t="str">
        <f>IFERROR(IF(LEN(INDEX(PlansAndNotes!$D$6:$D$4005,ROW(B3490)-ROW($C$3)))=0,"",INDEX(PlansAndNotes!$D$6:$D$4005,ROW(B3490)-ROW($C$3))),"")</f>
        <v/>
      </c>
      <c r="O3490" s="165" t="str">
        <f t="shared" si="366"/>
        <v/>
      </c>
      <c r="P3490" s="363" t="str">
        <f>IFERROR(IF(LEN(INDEX(PlansAndNotes!$E$6:$E$4005,ROW(B3490)-ROW($C$3)))=0,"",INDEX(PlansAndNotes!$E$6:$E$4005,ROW(B3490)-ROW($C$3))),"")</f>
        <v/>
      </c>
      <c r="Q3490" s="363" t="str">
        <f>IFERROR(IF(LEN(INDEX(PlansAndNotes!$G$6:$G$4005,ROW(B3490)-ROW($C$3)))=0,"",INDEX(PlansAndNotes!$G$6:$G$4005,ROW(B3490)-ROW($C$3))),"")</f>
        <v/>
      </c>
      <c r="R3490" s="361" t="str">
        <f>IFERROR(IF(LEN(D3490)&gt;0,IF(LEN(INDEX(AdressBook!$C$6:$C$25,MATCH(D3490,AdressBook!$B$6:$B$25,0),1))=0,"",INDEX(AdressBook!$C$6:$C$25,MATCH(D3490,AdressBook!$B$6:$B$25,0),1)),""),"")</f>
        <v/>
      </c>
      <c r="S3490" s="165">
        <f>IF(LEN(C3490)&gt;0,IFERROR(IF(MATCH(C3490,C3491:$C$4004,0)&gt;0,-1,ROW(S3490)-ROW($S$3)),ROW(S3490)-ROW($S$3)),-1)</f>
        <v>-1</v>
      </c>
      <c r="T3490" s="165">
        <f t="shared" si="367"/>
        <v>0</v>
      </c>
      <c r="U3490" s="165" t="str">
        <f t="shared" si="368"/>
        <v/>
      </c>
      <c r="V3490" s="165" t="str">
        <f>IFERROR(IF(OR(C3490="",S3490&lt;0),"",IF(SUBTOTAL(3,C3490:C3490)=0,-1,SUBTOTAL(3,$C$4:C3490))),"")</f>
        <v/>
      </c>
      <c r="W3490" s="156" t="str">
        <f t="array" ref="W3490">IF(LEN(C3490)&gt;0,IFERROR(IF(MATCH(C3490,$C$3:$C3489,0)&gt;0,N3490-INDEX($N$3:N3489,SUMPRODUCT(MAX(ROW($C$3:$C3489)*(C3490=$C$3:$C3489)))-2,1),""),""),"")</f>
        <v/>
      </c>
      <c r="X3490" s="156">
        <f t="shared" ca="1" si="369"/>
        <v>1</v>
      </c>
      <c r="Y3490" s="156">
        <f t="shared" ca="1" si="370"/>
        <v>1</v>
      </c>
    </row>
    <row r="3491" spans="2:25" hidden="1" x14ac:dyDescent="0.25">
      <c r="B3491" s="390" t="str">
        <f>IFERROR(IF(LEN(INDEX(PlansAndNotes!$B$6:$B$2005,ROW(A3491)-ROW($B$3)))=0,"",INDEX(PlansAndNotes!$B$6:$B$2005,ROW(A3491)-ROW($B$3))),"")</f>
        <v/>
      </c>
      <c r="C3491" s="387" t="str">
        <f t="shared" si="372"/>
        <v/>
      </c>
      <c r="D3491" s="361" t="str">
        <f>IFERROR(IF(LEN(C3491)&gt;0,IF(LEN(INDEX(TasksList!$C$6:$C$25,MATCH(C3491,TasksList!$B$6:$B$25,0),1))=0,"",INDEX(TasksList!$C$6:$C$25,MATCH(C3491,TasksList!$B$6:$B$25,0),1)),""),"")</f>
        <v/>
      </c>
      <c r="E3491" s="361" t="str">
        <f>IFERROR(IF(LEN(C3491)&gt;0,IF(LEN(INDEX(TasksList!$F$6:$F$25,MATCH(C3491,TasksList!$B$6:$B$25,0),1))=0,"not set!",INDEX(TasksList!$F$6:$F$25,MATCH(C3491,TasksList!$B$6:$B$25,0),1)),""),"")</f>
        <v/>
      </c>
      <c r="F3491" s="360" t="str">
        <f>IFERROR(IF(LEN(D3491)&gt;0,IF(LEN(INDEX(AdressBook!$D$6:$D$25,MATCH(D3491,AdressBook!$B$6:$B$25,0),1))=0,"",INDEX(AdressBook!$D$6:$D$25,MATCH(D3491,AdressBook!$B$6:$B$25,0),1)),""),"")</f>
        <v/>
      </c>
      <c r="G3491" s="361" t="str">
        <f>IFERROR(IF(LEN(INDEX(PlansAndNotes!$F$6:$F$4005,ROW(B3491)-ROW($C$3)))=0,"",INDEX(PlansAndNotes!$F$6:$F$4005,ROW(B3491)-ROW($C$3))),"")</f>
        <v/>
      </c>
      <c r="H3491" s="361" t="str">
        <f>IFERROR(IF(LEN(C3491)&gt;0,IF(LEN(INDEX(TasksList!$G$6:$G$25,MATCH(C3491,TasksList!$B$6:$B$25,0),1))=0,"",INDEX(TasksList!$G$6:$G$25,MATCH(C3491,TasksList!$B$6:$B$25,0),1)),""),"")</f>
        <v/>
      </c>
      <c r="N3491" s="362" t="str">
        <f>IFERROR(IF(LEN(INDEX(PlansAndNotes!$D$6:$D$4005,ROW(B3491)-ROW($C$3)))=0,"",INDEX(PlansAndNotes!$D$6:$D$4005,ROW(B3491)-ROW($C$3))),"")</f>
        <v/>
      </c>
      <c r="O3491" s="165" t="str">
        <f t="shared" si="366"/>
        <v/>
      </c>
      <c r="P3491" s="363" t="str">
        <f>IFERROR(IF(LEN(INDEX(PlansAndNotes!$E$6:$E$4005,ROW(B3491)-ROW($C$3)))=0,"",INDEX(PlansAndNotes!$E$6:$E$4005,ROW(B3491)-ROW($C$3))),"")</f>
        <v/>
      </c>
      <c r="Q3491" s="363" t="str">
        <f>IFERROR(IF(LEN(INDEX(PlansAndNotes!$G$6:$G$4005,ROW(B3491)-ROW($C$3)))=0,"",INDEX(PlansAndNotes!$G$6:$G$4005,ROW(B3491)-ROW($C$3))),"")</f>
        <v/>
      </c>
      <c r="R3491" s="361" t="str">
        <f>IFERROR(IF(LEN(D3491)&gt;0,IF(LEN(INDEX(AdressBook!$C$6:$C$25,MATCH(D3491,AdressBook!$B$6:$B$25,0),1))=0,"",INDEX(AdressBook!$C$6:$C$25,MATCH(D3491,AdressBook!$B$6:$B$25,0),1)),""),"")</f>
        <v/>
      </c>
      <c r="S3491" s="165">
        <f>IF(LEN(C3491)&gt;0,IFERROR(IF(MATCH(C3491,C3492:$C$4004,0)&gt;0,-1,ROW(S3491)-ROW($S$3)),ROW(S3491)-ROW($S$3)),-1)</f>
        <v>-1</v>
      </c>
      <c r="T3491" s="165">
        <f t="shared" si="367"/>
        <v>0</v>
      </c>
      <c r="U3491" s="165" t="str">
        <f t="shared" si="368"/>
        <v/>
      </c>
      <c r="V3491" s="165" t="str">
        <f>IFERROR(IF(OR(C3491="",S3491&lt;0),"",IF(SUBTOTAL(3,C3491:C3491)=0,-1,SUBTOTAL(3,$C$4:C3491))),"")</f>
        <v/>
      </c>
      <c r="W3491" s="156" t="str">
        <f t="array" ref="W3491">IF(LEN(C3491)&gt;0,IFERROR(IF(MATCH(C3491,$C$3:$C3490,0)&gt;0,N3491-INDEX($N$3:N3490,SUMPRODUCT(MAX(ROW($C$3:$C3490)*(C3491=$C$3:$C3490)))-2,1),""),""),"")</f>
        <v/>
      </c>
      <c r="X3491" s="156">
        <f t="shared" ca="1" si="369"/>
        <v>1</v>
      </c>
      <c r="Y3491" s="156">
        <f t="shared" ca="1" si="370"/>
        <v>1</v>
      </c>
    </row>
    <row r="3492" spans="2:25" hidden="1" x14ac:dyDescent="0.25">
      <c r="B3492" s="390" t="str">
        <f>IFERROR(IF(LEN(INDEX(PlansAndNotes!$B$6:$B$2005,ROW(A3492)-ROW($B$3)))=0,"",INDEX(PlansAndNotes!$B$6:$B$2005,ROW(A3492)-ROW($B$3))),"")</f>
        <v/>
      </c>
      <c r="C3492" s="387" t="str">
        <f t="shared" si="372"/>
        <v/>
      </c>
      <c r="D3492" s="361" t="str">
        <f>IFERROR(IF(LEN(C3492)&gt;0,IF(LEN(INDEX(TasksList!$C$6:$C$25,MATCH(C3492,TasksList!$B$6:$B$25,0),1))=0,"",INDEX(TasksList!$C$6:$C$25,MATCH(C3492,TasksList!$B$6:$B$25,0),1)),""),"")</f>
        <v/>
      </c>
      <c r="E3492" s="361" t="str">
        <f>IFERROR(IF(LEN(C3492)&gt;0,IF(LEN(INDEX(TasksList!$F$6:$F$25,MATCH(C3492,TasksList!$B$6:$B$25,0),1))=0,"not set!",INDEX(TasksList!$F$6:$F$25,MATCH(C3492,TasksList!$B$6:$B$25,0),1)),""),"")</f>
        <v/>
      </c>
      <c r="F3492" s="360" t="str">
        <f>IFERROR(IF(LEN(D3492)&gt;0,IF(LEN(INDEX(AdressBook!$D$6:$D$25,MATCH(D3492,AdressBook!$B$6:$B$25,0),1))=0,"",INDEX(AdressBook!$D$6:$D$25,MATCH(D3492,AdressBook!$B$6:$B$25,0),1)),""),"")</f>
        <v/>
      </c>
      <c r="G3492" s="361" t="str">
        <f>IFERROR(IF(LEN(INDEX(PlansAndNotes!$F$6:$F$4005,ROW(B3492)-ROW($C$3)))=0,"",INDEX(PlansAndNotes!$F$6:$F$4005,ROW(B3492)-ROW($C$3))),"")</f>
        <v/>
      </c>
      <c r="H3492" s="361" t="str">
        <f>IFERROR(IF(LEN(C3492)&gt;0,IF(LEN(INDEX(TasksList!$G$6:$G$25,MATCH(C3492,TasksList!$B$6:$B$25,0),1))=0,"",INDEX(TasksList!$G$6:$G$25,MATCH(C3492,TasksList!$B$6:$B$25,0),1)),""),"")</f>
        <v/>
      </c>
      <c r="N3492" s="362" t="str">
        <f>IFERROR(IF(LEN(INDEX(PlansAndNotes!$D$6:$D$4005,ROW(B3492)-ROW($C$3)))=0,"",INDEX(PlansAndNotes!$D$6:$D$4005,ROW(B3492)-ROW($C$3))),"")</f>
        <v/>
      </c>
      <c r="O3492" s="165" t="str">
        <f t="shared" si="366"/>
        <v/>
      </c>
      <c r="P3492" s="363" t="str">
        <f>IFERROR(IF(LEN(INDEX(PlansAndNotes!$E$6:$E$4005,ROW(B3492)-ROW($C$3)))=0,"",INDEX(PlansAndNotes!$E$6:$E$4005,ROW(B3492)-ROW($C$3))),"")</f>
        <v/>
      </c>
      <c r="Q3492" s="363" t="str">
        <f>IFERROR(IF(LEN(INDEX(PlansAndNotes!$G$6:$G$4005,ROW(B3492)-ROW($C$3)))=0,"",INDEX(PlansAndNotes!$G$6:$G$4005,ROW(B3492)-ROW($C$3))),"")</f>
        <v/>
      </c>
      <c r="R3492" s="361" t="str">
        <f>IFERROR(IF(LEN(D3492)&gt;0,IF(LEN(INDEX(AdressBook!$C$6:$C$25,MATCH(D3492,AdressBook!$B$6:$B$25,0),1))=0,"",INDEX(AdressBook!$C$6:$C$25,MATCH(D3492,AdressBook!$B$6:$B$25,0),1)),""),"")</f>
        <v/>
      </c>
      <c r="S3492" s="165">
        <f>IF(LEN(C3492)&gt;0,IFERROR(IF(MATCH(C3492,C3493:$C$4004,0)&gt;0,-1,ROW(S3492)-ROW($S$3)),ROW(S3492)-ROW($S$3)),-1)</f>
        <v>-1</v>
      </c>
      <c r="T3492" s="165">
        <f t="shared" si="367"/>
        <v>0</v>
      </c>
      <c r="U3492" s="165" t="str">
        <f t="shared" si="368"/>
        <v/>
      </c>
      <c r="V3492" s="165" t="str">
        <f>IFERROR(IF(OR(C3492="",S3492&lt;0),"",IF(SUBTOTAL(3,C3492:C3492)=0,-1,SUBTOTAL(3,$C$4:C3492))),"")</f>
        <v/>
      </c>
      <c r="W3492" s="156" t="str">
        <f t="array" ref="W3492">IF(LEN(C3492)&gt;0,IFERROR(IF(MATCH(C3492,$C$3:$C3491,0)&gt;0,N3492-INDEX($N$3:N3491,SUMPRODUCT(MAX(ROW($C$3:$C3491)*(C3492=$C$3:$C3491)))-2,1),""),""),"")</f>
        <v/>
      </c>
      <c r="X3492" s="156">
        <f t="shared" ca="1" si="369"/>
        <v>1</v>
      </c>
      <c r="Y3492" s="156">
        <f t="shared" ca="1" si="370"/>
        <v>1</v>
      </c>
    </row>
    <row r="3493" spans="2:25" hidden="1" x14ac:dyDescent="0.25">
      <c r="B3493" s="390" t="str">
        <f>IFERROR(IF(LEN(INDEX(PlansAndNotes!$B$6:$B$2005,ROW(A3493)-ROW($B$3)))=0,"",INDEX(PlansAndNotes!$B$6:$B$2005,ROW(A3493)-ROW($B$3))),"")</f>
        <v/>
      </c>
      <c r="C3493" s="387" t="str">
        <f t="shared" si="372"/>
        <v/>
      </c>
      <c r="D3493" s="361" t="str">
        <f>IFERROR(IF(LEN(C3493)&gt;0,IF(LEN(INDEX(TasksList!$C$6:$C$25,MATCH(C3493,TasksList!$B$6:$B$25,0),1))=0,"",INDEX(TasksList!$C$6:$C$25,MATCH(C3493,TasksList!$B$6:$B$25,0),1)),""),"")</f>
        <v/>
      </c>
      <c r="E3493" s="361" t="str">
        <f>IFERROR(IF(LEN(C3493)&gt;0,IF(LEN(INDEX(TasksList!$F$6:$F$25,MATCH(C3493,TasksList!$B$6:$B$25,0),1))=0,"not set!",INDEX(TasksList!$F$6:$F$25,MATCH(C3493,TasksList!$B$6:$B$25,0),1)),""),"")</f>
        <v/>
      </c>
      <c r="F3493" s="360" t="str">
        <f>IFERROR(IF(LEN(D3493)&gt;0,IF(LEN(INDEX(AdressBook!$D$6:$D$25,MATCH(D3493,AdressBook!$B$6:$B$25,0),1))=0,"",INDEX(AdressBook!$D$6:$D$25,MATCH(D3493,AdressBook!$B$6:$B$25,0),1)),""),"")</f>
        <v/>
      </c>
      <c r="G3493" s="361" t="str">
        <f>IFERROR(IF(LEN(INDEX(PlansAndNotes!$F$6:$F$4005,ROW(B3493)-ROW($C$3)))=0,"",INDEX(PlansAndNotes!$F$6:$F$4005,ROW(B3493)-ROW($C$3))),"")</f>
        <v/>
      </c>
      <c r="H3493" s="361" t="str">
        <f>IFERROR(IF(LEN(C3493)&gt;0,IF(LEN(INDEX(TasksList!$G$6:$G$25,MATCH(C3493,TasksList!$B$6:$B$25,0),1))=0,"",INDEX(TasksList!$G$6:$G$25,MATCH(C3493,TasksList!$B$6:$B$25,0),1)),""),"")</f>
        <v/>
      </c>
      <c r="N3493" s="362" t="str">
        <f>IFERROR(IF(LEN(INDEX(PlansAndNotes!$D$6:$D$4005,ROW(B3493)-ROW($C$3)))=0,"",INDEX(PlansAndNotes!$D$6:$D$4005,ROW(B3493)-ROW($C$3))),"")</f>
        <v/>
      </c>
      <c r="O3493" s="165" t="str">
        <f t="shared" si="366"/>
        <v/>
      </c>
      <c r="P3493" s="363" t="str">
        <f>IFERROR(IF(LEN(INDEX(PlansAndNotes!$E$6:$E$4005,ROW(B3493)-ROW($C$3)))=0,"",INDEX(PlansAndNotes!$E$6:$E$4005,ROW(B3493)-ROW($C$3))),"")</f>
        <v/>
      </c>
      <c r="Q3493" s="363" t="str">
        <f>IFERROR(IF(LEN(INDEX(PlansAndNotes!$G$6:$G$4005,ROW(B3493)-ROW($C$3)))=0,"",INDEX(PlansAndNotes!$G$6:$G$4005,ROW(B3493)-ROW($C$3))),"")</f>
        <v/>
      </c>
      <c r="R3493" s="361" t="str">
        <f>IFERROR(IF(LEN(D3493)&gt;0,IF(LEN(INDEX(AdressBook!$C$6:$C$25,MATCH(D3493,AdressBook!$B$6:$B$25,0),1))=0,"",INDEX(AdressBook!$C$6:$C$25,MATCH(D3493,AdressBook!$B$6:$B$25,0),1)),""),"")</f>
        <v/>
      </c>
      <c r="S3493" s="165">
        <f>IF(LEN(C3493)&gt;0,IFERROR(IF(MATCH(C3493,C3494:$C$4004,0)&gt;0,-1,ROW(S3493)-ROW($S$3)),ROW(S3493)-ROW($S$3)),-1)</f>
        <v>-1</v>
      </c>
      <c r="T3493" s="165">
        <f t="shared" si="367"/>
        <v>0</v>
      </c>
      <c r="U3493" s="165" t="str">
        <f t="shared" si="368"/>
        <v/>
      </c>
      <c r="V3493" s="165" t="str">
        <f>IFERROR(IF(OR(C3493="",S3493&lt;0),"",IF(SUBTOTAL(3,C3493:C3493)=0,-1,SUBTOTAL(3,$C$4:C3493))),"")</f>
        <v/>
      </c>
      <c r="W3493" s="156" t="str">
        <f t="array" ref="W3493">IF(LEN(C3493)&gt;0,IFERROR(IF(MATCH(C3493,$C$3:$C3492,0)&gt;0,N3493-INDEX($N$3:N3492,SUMPRODUCT(MAX(ROW($C$3:$C3492)*(C3493=$C$3:$C3492)))-2,1),""),""),"")</f>
        <v/>
      </c>
      <c r="X3493" s="156">
        <f t="shared" ca="1" si="369"/>
        <v>1</v>
      </c>
      <c r="Y3493" s="156">
        <f t="shared" ca="1" si="370"/>
        <v>1</v>
      </c>
    </row>
    <row r="3494" spans="2:25" hidden="1" x14ac:dyDescent="0.25">
      <c r="B3494" s="390" t="str">
        <f>IFERROR(IF(LEN(INDEX(PlansAndNotes!$B$6:$B$2005,ROW(A3494)-ROW($B$3)))=0,"",INDEX(PlansAndNotes!$B$6:$B$2005,ROW(A3494)-ROW($B$3))),"")</f>
        <v/>
      </c>
      <c r="C3494" s="387" t="str">
        <f t="shared" si="372"/>
        <v/>
      </c>
      <c r="D3494" s="361" t="str">
        <f>IFERROR(IF(LEN(C3494)&gt;0,IF(LEN(INDEX(TasksList!$C$6:$C$25,MATCH(C3494,TasksList!$B$6:$B$25,0),1))=0,"",INDEX(TasksList!$C$6:$C$25,MATCH(C3494,TasksList!$B$6:$B$25,0),1)),""),"")</f>
        <v/>
      </c>
      <c r="E3494" s="361" t="str">
        <f>IFERROR(IF(LEN(C3494)&gt;0,IF(LEN(INDEX(TasksList!$F$6:$F$25,MATCH(C3494,TasksList!$B$6:$B$25,0),1))=0,"not set!",INDEX(TasksList!$F$6:$F$25,MATCH(C3494,TasksList!$B$6:$B$25,0),1)),""),"")</f>
        <v/>
      </c>
      <c r="F3494" s="360" t="str">
        <f>IFERROR(IF(LEN(D3494)&gt;0,IF(LEN(INDEX(AdressBook!$D$6:$D$25,MATCH(D3494,AdressBook!$B$6:$B$25,0),1))=0,"",INDEX(AdressBook!$D$6:$D$25,MATCH(D3494,AdressBook!$B$6:$B$25,0),1)),""),"")</f>
        <v/>
      </c>
      <c r="G3494" s="361" t="str">
        <f>IFERROR(IF(LEN(INDEX(PlansAndNotes!$F$6:$F$4005,ROW(B3494)-ROW($C$3)))=0,"",INDEX(PlansAndNotes!$F$6:$F$4005,ROW(B3494)-ROW($C$3))),"")</f>
        <v/>
      </c>
      <c r="H3494" s="361" t="str">
        <f>IFERROR(IF(LEN(C3494)&gt;0,IF(LEN(INDEX(TasksList!$G$6:$G$25,MATCH(C3494,TasksList!$B$6:$B$25,0),1))=0,"",INDEX(TasksList!$G$6:$G$25,MATCH(C3494,TasksList!$B$6:$B$25,0),1)),""),"")</f>
        <v/>
      </c>
      <c r="N3494" s="362" t="str">
        <f>IFERROR(IF(LEN(INDEX(PlansAndNotes!$D$6:$D$4005,ROW(B3494)-ROW($C$3)))=0,"",INDEX(PlansAndNotes!$D$6:$D$4005,ROW(B3494)-ROW($C$3))),"")</f>
        <v/>
      </c>
      <c r="O3494" s="165" t="str">
        <f t="shared" si="366"/>
        <v/>
      </c>
      <c r="P3494" s="363" t="str">
        <f>IFERROR(IF(LEN(INDEX(PlansAndNotes!$E$6:$E$4005,ROW(B3494)-ROW($C$3)))=0,"",INDEX(PlansAndNotes!$E$6:$E$4005,ROW(B3494)-ROW($C$3))),"")</f>
        <v/>
      </c>
      <c r="Q3494" s="363" t="str">
        <f>IFERROR(IF(LEN(INDEX(PlansAndNotes!$G$6:$G$4005,ROW(B3494)-ROW($C$3)))=0,"",INDEX(PlansAndNotes!$G$6:$G$4005,ROW(B3494)-ROW($C$3))),"")</f>
        <v/>
      </c>
      <c r="R3494" s="361" t="str">
        <f>IFERROR(IF(LEN(D3494)&gt;0,IF(LEN(INDEX(AdressBook!$C$6:$C$25,MATCH(D3494,AdressBook!$B$6:$B$25,0),1))=0,"",INDEX(AdressBook!$C$6:$C$25,MATCH(D3494,AdressBook!$B$6:$B$25,0),1)),""),"")</f>
        <v/>
      </c>
      <c r="S3494" s="165">
        <f>IF(LEN(C3494)&gt;0,IFERROR(IF(MATCH(C3494,C3495:$C$4004,0)&gt;0,-1,ROW(S3494)-ROW($S$3)),ROW(S3494)-ROW($S$3)),-1)</f>
        <v>-1</v>
      </c>
      <c r="T3494" s="165">
        <f t="shared" si="367"/>
        <v>0</v>
      </c>
      <c r="U3494" s="165" t="str">
        <f t="shared" si="368"/>
        <v/>
      </c>
      <c r="V3494" s="165" t="str">
        <f>IFERROR(IF(OR(C3494="",S3494&lt;0),"",IF(SUBTOTAL(3,C3494:C3494)=0,-1,SUBTOTAL(3,$C$4:C3494))),"")</f>
        <v/>
      </c>
      <c r="W3494" s="156" t="str">
        <f t="array" ref="W3494">IF(LEN(C3494)&gt;0,IFERROR(IF(MATCH(C3494,$C$3:$C3493,0)&gt;0,N3494-INDEX($N$3:N3493,SUMPRODUCT(MAX(ROW($C$3:$C3493)*(C3494=$C$3:$C3493)))-2,1),""),""),"")</f>
        <v/>
      </c>
      <c r="X3494" s="156">
        <f t="shared" ca="1" si="369"/>
        <v>1</v>
      </c>
      <c r="Y3494" s="156">
        <f t="shared" ca="1" si="370"/>
        <v>1</v>
      </c>
    </row>
    <row r="3495" spans="2:25" hidden="1" x14ac:dyDescent="0.25">
      <c r="B3495" s="390" t="str">
        <f>IFERROR(IF(LEN(INDEX(PlansAndNotes!$B$6:$B$2005,ROW(A3495)-ROW($B$3)))=0,"",INDEX(PlansAndNotes!$B$6:$B$2005,ROW(A3495)-ROW($B$3))),"")</f>
        <v/>
      </c>
      <c r="C3495" s="387" t="str">
        <f t="shared" si="372"/>
        <v/>
      </c>
      <c r="D3495" s="361" t="str">
        <f>IFERROR(IF(LEN(C3495)&gt;0,IF(LEN(INDEX(TasksList!$C$6:$C$25,MATCH(C3495,TasksList!$B$6:$B$25,0),1))=0,"",INDEX(TasksList!$C$6:$C$25,MATCH(C3495,TasksList!$B$6:$B$25,0),1)),""),"")</f>
        <v/>
      </c>
      <c r="E3495" s="361" t="str">
        <f>IFERROR(IF(LEN(C3495)&gt;0,IF(LEN(INDEX(TasksList!$F$6:$F$25,MATCH(C3495,TasksList!$B$6:$B$25,0),1))=0,"not set!",INDEX(TasksList!$F$6:$F$25,MATCH(C3495,TasksList!$B$6:$B$25,0),1)),""),"")</f>
        <v/>
      </c>
      <c r="F3495" s="360" t="str">
        <f>IFERROR(IF(LEN(D3495)&gt;0,IF(LEN(INDEX(AdressBook!$D$6:$D$25,MATCH(D3495,AdressBook!$B$6:$B$25,0),1))=0,"",INDEX(AdressBook!$D$6:$D$25,MATCH(D3495,AdressBook!$B$6:$B$25,0),1)),""),"")</f>
        <v/>
      </c>
      <c r="G3495" s="361" t="str">
        <f>IFERROR(IF(LEN(INDEX(PlansAndNotes!$F$6:$F$4005,ROW(B3495)-ROW($C$3)))=0,"",INDEX(PlansAndNotes!$F$6:$F$4005,ROW(B3495)-ROW($C$3))),"")</f>
        <v/>
      </c>
      <c r="H3495" s="361" t="str">
        <f>IFERROR(IF(LEN(C3495)&gt;0,IF(LEN(INDEX(TasksList!$G$6:$G$25,MATCH(C3495,TasksList!$B$6:$B$25,0),1))=0,"",INDEX(TasksList!$G$6:$G$25,MATCH(C3495,TasksList!$B$6:$B$25,0),1)),""),"")</f>
        <v/>
      </c>
      <c r="N3495" s="362" t="str">
        <f>IFERROR(IF(LEN(INDEX(PlansAndNotes!$D$6:$D$4005,ROW(B3495)-ROW($C$3)))=0,"",INDEX(PlansAndNotes!$D$6:$D$4005,ROW(B3495)-ROW($C$3))),"")</f>
        <v/>
      </c>
      <c r="O3495" s="165" t="str">
        <f t="shared" si="366"/>
        <v/>
      </c>
      <c r="P3495" s="363" t="str">
        <f>IFERROR(IF(LEN(INDEX(PlansAndNotes!$E$6:$E$4005,ROW(B3495)-ROW($C$3)))=0,"",INDEX(PlansAndNotes!$E$6:$E$4005,ROW(B3495)-ROW($C$3))),"")</f>
        <v/>
      </c>
      <c r="Q3495" s="363" t="str">
        <f>IFERROR(IF(LEN(INDEX(PlansAndNotes!$G$6:$G$4005,ROW(B3495)-ROW($C$3)))=0,"",INDEX(PlansAndNotes!$G$6:$G$4005,ROW(B3495)-ROW($C$3))),"")</f>
        <v/>
      </c>
      <c r="R3495" s="361" t="str">
        <f>IFERROR(IF(LEN(D3495)&gt;0,IF(LEN(INDEX(AdressBook!$C$6:$C$25,MATCH(D3495,AdressBook!$B$6:$B$25,0),1))=0,"",INDEX(AdressBook!$C$6:$C$25,MATCH(D3495,AdressBook!$B$6:$B$25,0),1)),""),"")</f>
        <v/>
      </c>
      <c r="S3495" s="165">
        <f>IF(LEN(C3495)&gt;0,IFERROR(IF(MATCH(C3495,C3496:$C$4004,0)&gt;0,-1,ROW(S3495)-ROW($S$3)),ROW(S3495)-ROW($S$3)),-1)</f>
        <v>-1</v>
      </c>
      <c r="T3495" s="165">
        <f t="shared" si="367"/>
        <v>0</v>
      </c>
      <c r="U3495" s="165" t="str">
        <f t="shared" si="368"/>
        <v/>
      </c>
      <c r="V3495" s="165" t="str">
        <f>IFERROR(IF(OR(C3495="",S3495&lt;0),"",IF(SUBTOTAL(3,C3495:C3495)=0,-1,SUBTOTAL(3,$C$4:C3495))),"")</f>
        <v/>
      </c>
      <c r="W3495" s="156" t="str">
        <f t="array" ref="W3495">IF(LEN(C3495)&gt;0,IFERROR(IF(MATCH(C3495,$C$3:$C3494,0)&gt;0,N3495-INDEX($N$3:N3494,SUMPRODUCT(MAX(ROW($C$3:$C3494)*(C3495=$C$3:$C3494)))-2,1),""),""),"")</f>
        <v/>
      </c>
      <c r="X3495" s="156">
        <f t="shared" ca="1" si="369"/>
        <v>1</v>
      </c>
      <c r="Y3495" s="156">
        <f t="shared" ca="1" si="370"/>
        <v>1</v>
      </c>
    </row>
    <row r="3496" spans="2:25" hidden="1" x14ac:dyDescent="0.25">
      <c r="B3496" s="390" t="str">
        <f>IFERROR(IF(LEN(INDEX(PlansAndNotes!$B$6:$B$2005,ROW(A3496)-ROW($B$3)))=0,"",INDEX(PlansAndNotes!$B$6:$B$2005,ROW(A3496)-ROW($B$3))),"")</f>
        <v/>
      </c>
      <c r="C3496" s="387" t="str">
        <f t="shared" si="372"/>
        <v/>
      </c>
      <c r="D3496" s="361" t="str">
        <f>IFERROR(IF(LEN(C3496)&gt;0,IF(LEN(INDEX(TasksList!$C$6:$C$25,MATCH(C3496,TasksList!$B$6:$B$25,0),1))=0,"",INDEX(TasksList!$C$6:$C$25,MATCH(C3496,TasksList!$B$6:$B$25,0),1)),""),"")</f>
        <v/>
      </c>
      <c r="E3496" s="361" t="str">
        <f>IFERROR(IF(LEN(C3496)&gt;0,IF(LEN(INDEX(TasksList!$F$6:$F$25,MATCH(C3496,TasksList!$B$6:$B$25,0),1))=0,"not set!",INDEX(TasksList!$F$6:$F$25,MATCH(C3496,TasksList!$B$6:$B$25,0),1)),""),"")</f>
        <v/>
      </c>
      <c r="F3496" s="360" t="str">
        <f>IFERROR(IF(LEN(D3496)&gt;0,IF(LEN(INDEX(AdressBook!$D$6:$D$25,MATCH(D3496,AdressBook!$B$6:$B$25,0),1))=0,"",INDEX(AdressBook!$D$6:$D$25,MATCH(D3496,AdressBook!$B$6:$B$25,0),1)),""),"")</f>
        <v/>
      </c>
      <c r="G3496" s="361" t="str">
        <f>IFERROR(IF(LEN(INDEX(PlansAndNotes!$F$6:$F$4005,ROW(B3496)-ROW($C$3)))=0,"",INDEX(PlansAndNotes!$F$6:$F$4005,ROW(B3496)-ROW($C$3))),"")</f>
        <v/>
      </c>
      <c r="H3496" s="361" t="str">
        <f>IFERROR(IF(LEN(C3496)&gt;0,IF(LEN(INDEX(TasksList!$G$6:$G$25,MATCH(C3496,TasksList!$B$6:$B$25,0),1))=0,"",INDEX(TasksList!$G$6:$G$25,MATCH(C3496,TasksList!$B$6:$B$25,0),1)),""),"")</f>
        <v/>
      </c>
      <c r="N3496" s="362" t="str">
        <f>IFERROR(IF(LEN(INDEX(PlansAndNotes!$D$6:$D$4005,ROW(B3496)-ROW($C$3)))=0,"",INDEX(PlansAndNotes!$D$6:$D$4005,ROW(B3496)-ROW($C$3))),"")</f>
        <v/>
      </c>
      <c r="O3496" s="165" t="str">
        <f t="shared" si="366"/>
        <v/>
      </c>
      <c r="P3496" s="363" t="str">
        <f>IFERROR(IF(LEN(INDEX(PlansAndNotes!$E$6:$E$4005,ROW(B3496)-ROW($C$3)))=0,"",INDEX(PlansAndNotes!$E$6:$E$4005,ROW(B3496)-ROW($C$3))),"")</f>
        <v/>
      </c>
      <c r="Q3496" s="363" t="str">
        <f>IFERROR(IF(LEN(INDEX(PlansAndNotes!$G$6:$G$4005,ROW(B3496)-ROW($C$3)))=0,"",INDEX(PlansAndNotes!$G$6:$G$4005,ROW(B3496)-ROW($C$3))),"")</f>
        <v/>
      </c>
      <c r="R3496" s="361" t="str">
        <f>IFERROR(IF(LEN(D3496)&gt;0,IF(LEN(INDEX(AdressBook!$C$6:$C$25,MATCH(D3496,AdressBook!$B$6:$B$25,0),1))=0,"",INDEX(AdressBook!$C$6:$C$25,MATCH(D3496,AdressBook!$B$6:$B$25,0),1)),""),"")</f>
        <v/>
      </c>
      <c r="S3496" s="165">
        <f>IF(LEN(C3496)&gt;0,IFERROR(IF(MATCH(C3496,C3497:$C$4004,0)&gt;0,-1,ROW(S3496)-ROW($S$3)),ROW(S3496)-ROW($S$3)),-1)</f>
        <v>-1</v>
      </c>
      <c r="T3496" s="165">
        <f t="shared" si="367"/>
        <v>0</v>
      </c>
      <c r="U3496" s="165" t="str">
        <f t="shared" si="368"/>
        <v/>
      </c>
      <c r="V3496" s="165" t="str">
        <f>IFERROR(IF(OR(C3496="",S3496&lt;0),"",IF(SUBTOTAL(3,C3496:C3496)=0,-1,SUBTOTAL(3,$C$4:C3496))),"")</f>
        <v/>
      </c>
      <c r="W3496" s="156" t="str">
        <f t="array" ref="W3496">IF(LEN(C3496)&gt;0,IFERROR(IF(MATCH(C3496,$C$3:$C3495,0)&gt;0,N3496-INDEX($N$3:N3495,SUMPRODUCT(MAX(ROW($C$3:$C3495)*(C3496=$C$3:$C3495)))-2,1),""),""),"")</f>
        <v/>
      </c>
      <c r="X3496" s="156">
        <f t="shared" ca="1" si="369"/>
        <v>1</v>
      </c>
      <c r="Y3496" s="156">
        <f t="shared" ca="1" si="370"/>
        <v>1</v>
      </c>
    </row>
    <row r="3497" spans="2:25" hidden="1" x14ac:dyDescent="0.25">
      <c r="B3497" s="390" t="str">
        <f>IFERROR(IF(LEN(INDEX(PlansAndNotes!$B$6:$B$2005,ROW(A3497)-ROW($B$3)))=0,"",INDEX(PlansAndNotes!$B$6:$B$2005,ROW(A3497)-ROW($B$3))),"")</f>
        <v/>
      </c>
      <c r="C3497" s="387" t="str">
        <f t="shared" si="372"/>
        <v/>
      </c>
      <c r="D3497" s="361" t="str">
        <f>IFERROR(IF(LEN(C3497)&gt;0,IF(LEN(INDEX(TasksList!$C$6:$C$25,MATCH(C3497,TasksList!$B$6:$B$25,0),1))=0,"",INDEX(TasksList!$C$6:$C$25,MATCH(C3497,TasksList!$B$6:$B$25,0),1)),""),"")</f>
        <v/>
      </c>
      <c r="E3497" s="361" t="str">
        <f>IFERROR(IF(LEN(C3497)&gt;0,IF(LEN(INDEX(TasksList!$F$6:$F$25,MATCH(C3497,TasksList!$B$6:$B$25,0),1))=0,"not set!",INDEX(TasksList!$F$6:$F$25,MATCH(C3497,TasksList!$B$6:$B$25,0),1)),""),"")</f>
        <v/>
      </c>
      <c r="F3497" s="360" t="str">
        <f>IFERROR(IF(LEN(D3497)&gt;0,IF(LEN(INDEX(AdressBook!$D$6:$D$25,MATCH(D3497,AdressBook!$B$6:$B$25,0),1))=0,"",INDEX(AdressBook!$D$6:$D$25,MATCH(D3497,AdressBook!$B$6:$B$25,0),1)),""),"")</f>
        <v/>
      </c>
      <c r="G3497" s="361" t="str">
        <f>IFERROR(IF(LEN(INDEX(PlansAndNotes!$F$6:$F$4005,ROW(B3497)-ROW($C$3)))=0,"",INDEX(PlansAndNotes!$F$6:$F$4005,ROW(B3497)-ROW($C$3))),"")</f>
        <v/>
      </c>
      <c r="H3497" s="361" t="str">
        <f>IFERROR(IF(LEN(C3497)&gt;0,IF(LEN(INDEX(TasksList!$G$6:$G$25,MATCH(C3497,TasksList!$B$6:$B$25,0),1))=0,"",INDEX(TasksList!$G$6:$G$25,MATCH(C3497,TasksList!$B$6:$B$25,0),1)),""),"")</f>
        <v/>
      </c>
      <c r="N3497" s="362" t="str">
        <f>IFERROR(IF(LEN(INDEX(PlansAndNotes!$D$6:$D$4005,ROW(B3497)-ROW($C$3)))=0,"",INDEX(PlansAndNotes!$D$6:$D$4005,ROW(B3497)-ROW($C$3))),"")</f>
        <v/>
      </c>
      <c r="O3497" s="165" t="str">
        <f t="shared" si="366"/>
        <v/>
      </c>
      <c r="P3497" s="363" t="str">
        <f>IFERROR(IF(LEN(INDEX(PlansAndNotes!$E$6:$E$4005,ROW(B3497)-ROW($C$3)))=0,"",INDEX(PlansAndNotes!$E$6:$E$4005,ROW(B3497)-ROW($C$3))),"")</f>
        <v/>
      </c>
      <c r="Q3497" s="363" t="str">
        <f>IFERROR(IF(LEN(INDEX(PlansAndNotes!$G$6:$G$4005,ROW(B3497)-ROW($C$3)))=0,"",INDEX(PlansAndNotes!$G$6:$G$4005,ROW(B3497)-ROW($C$3))),"")</f>
        <v/>
      </c>
      <c r="R3497" s="361" t="str">
        <f>IFERROR(IF(LEN(D3497)&gt;0,IF(LEN(INDEX(AdressBook!$C$6:$C$25,MATCH(D3497,AdressBook!$B$6:$B$25,0),1))=0,"",INDEX(AdressBook!$C$6:$C$25,MATCH(D3497,AdressBook!$B$6:$B$25,0),1)),""),"")</f>
        <v/>
      </c>
      <c r="S3497" s="165">
        <f>IF(LEN(C3497)&gt;0,IFERROR(IF(MATCH(C3497,C3498:$C$4004,0)&gt;0,-1,ROW(S3497)-ROW($S$3)),ROW(S3497)-ROW($S$3)),-1)</f>
        <v>-1</v>
      </c>
      <c r="T3497" s="165">
        <f t="shared" si="367"/>
        <v>0</v>
      </c>
      <c r="U3497" s="165" t="str">
        <f t="shared" si="368"/>
        <v/>
      </c>
      <c r="V3497" s="165" t="str">
        <f>IFERROR(IF(OR(C3497="",S3497&lt;0),"",IF(SUBTOTAL(3,C3497:C3497)=0,-1,SUBTOTAL(3,$C$4:C3497))),"")</f>
        <v/>
      </c>
      <c r="W3497" s="156" t="str">
        <f t="array" ref="W3497">IF(LEN(C3497)&gt;0,IFERROR(IF(MATCH(C3497,$C$3:$C3496,0)&gt;0,N3497-INDEX($N$3:N3496,SUMPRODUCT(MAX(ROW($C$3:$C3496)*(C3497=$C$3:$C3496)))-2,1),""),""),"")</f>
        <v/>
      </c>
      <c r="X3497" s="156">
        <f t="shared" ca="1" si="369"/>
        <v>1</v>
      </c>
      <c r="Y3497" s="156">
        <f t="shared" ca="1" si="370"/>
        <v>1</v>
      </c>
    </row>
    <row r="3498" spans="2:25" hidden="1" x14ac:dyDescent="0.25">
      <c r="B3498" s="390" t="str">
        <f>IFERROR(IF(LEN(INDEX(PlansAndNotes!$B$6:$B$2005,ROW(A3498)-ROW($B$3)))=0,"",INDEX(PlansAndNotes!$B$6:$B$2005,ROW(A3498)-ROW($B$3))),"")</f>
        <v/>
      </c>
      <c r="C3498" s="387" t="str">
        <f t="shared" si="372"/>
        <v/>
      </c>
      <c r="D3498" s="361" t="str">
        <f>IFERROR(IF(LEN(C3498)&gt;0,IF(LEN(INDEX(TasksList!$C$6:$C$25,MATCH(C3498,TasksList!$B$6:$B$25,0),1))=0,"",INDEX(TasksList!$C$6:$C$25,MATCH(C3498,TasksList!$B$6:$B$25,0),1)),""),"")</f>
        <v/>
      </c>
      <c r="E3498" s="361" t="str">
        <f>IFERROR(IF(LEN(C3498)&gt;0,IF(LEN(INDEX(TasksList!$F$6:$F$25,MATCH(C3498,TasksList!$B$6:$B$25,0),1))=0,"not set!",INDEX(TasksList!$F$6:$F$25,MATCH(C3498,TasksList!$B$6:$B$25,0),1)),""),"")</f>
        <v/>
      </c>
      <c r="F3498" s="360" t="str">
        <f>IFERROR(IF(LEN(D3498)&gt;0,IF(LEN(INDEX(AdressBook!$D$6:$D$25,MATCH(D3498,AdressBook!$B$6:$B$25,0),1))=0,"",INDEX(AdressBook!$D$6:$D$25,MATCH(D3498,AdressBook!$B$6:$B$25,0),1)),""),"")</f>
        <v/>
      </c>
      <c r="G3498" s="361" t="str">
        <f>IFERROR(IF(LEN(INDEX(PlansAndNotes!$F$6:$F$4005,ROW(B3498)-ROW($C$3)))=0,"",INDEX(PlansAndNotes!$F$6:$F$4005,ROW(B3498)-ROW($C$3))),"")</f>
        <v/>
      </c>
      <c r="H3498" s="361" t="str">
        <f>IFERROR(IF(LEN(C3498)&gt;0,IF(LEN(INDEX(TasksList!$G$6:$G$25,MATCH(C3498,TasksList!$B$6:$B$25,0),1))=0,"",INDEX(TasksList!$G$6:$G$25,MATCH(C3498,TasksList!$B$6:$B$25,0),1)),""),"")</f>
        <v/>
      </c>
      <c r="N3498" s="362" t="str">
        <f>IFERROR(IF(LEN(INDEX(PlansAndNotes!$D$6:$D$4005,ROW(B3498)-ROW($C$3)))=0,"",INDEX(PlansAndNotes!$D$6:$D$4005,ROW(B3498)-ROW($C$3))),"")</f>
        <v/>
      </c>
      <c r="O3498" s="165" t="str">
        <f t="shared" si="366"/>
        <v/>
      </c>
      <c r="P3498" s="363" t="str">
        <f>IFERROR(IF(LEN(INDEX(PlansAndNotes!$E$6:$E$4005,ROW(B3498)-ROW($C$3)))=0,"",INDEX(PlansAndNotes!$E$6:$E$4005,ROW(B3498)-ROW($C$3))),"")</f>
        <v/>
      </c>
      <c r="Q3498" s="363" t="str">
        <f>IFERROR(IF(LEN(INDEX(PlansAndNotes!$G$6:$G$4005,ROW(B3498)-ROW($C$3)))=0,"",INDEX(PlansAndNotes!$G$6:$G$4005,ROW(B3498)-ROW($C$3))),"")</f>
        <v/>
      </c>
      <c r="R3498" s="361" t="str">
        <f>IFERROR(IF(LEN(D3498)&gt;0,IF(LEN(INDEX(AdressBook!$C$6:$C$25,MATCH(D3498,AdressBook!$B$6:$B$25,0),1))=0,"",INDEX(AdressBook!$C$6:$C$25,MATCH(D3498,AdressBook!$B$6:$B$25,0),1)),""),"")</f>
        <v/>
      </c>
      <c r="S3498" s="165">
        <f>IF(LEN(C3498)&gt;0,IFERROR(IF(MATCH(C3498,C3499:$C$4004,0)&gt;0,-1,ROW(S3498)-ROW($S$3)),ROW(S3498)-ROW($S$3)),-1)</f>
        <v>-1</v>
      </c>
      <c r="T3498" s="165">
        <f t="shared" si="367"/>
        <v>0</v>
      </c>
      <c r="U3498" s="165" t="str">
        <f t="shared" si="368"/>
        <v/>
      </c>
      <c r="V3498" s="165" t="str">
        <f>IFERROR(IF(OR(C3498="",S3498&lt;0),"",IF(SUBTOTAL(3,C3498:C3498)=0,-1,SUBTOTAL(3,$C$4:C3498))),"")</f>
        <v/>
      </c>
      <c r="W3498" s="156" t="str">
        <f t="array" ref="W3498">IF(LEN(C3498)&gt;0,IFERROR(IF(MATCH(C3498,$C$3:$C3497,0)&gt;0,N3498-INDEX($N$3:N3497,SUMPRODUCT(MAX(ROW($C$3:$C3497)*(C3498=$C$3:$C3497)))-2,1),""),""),"")</f>
        <v/>
      </c>
      <c r="X3498" s="156">
        <f t="shared" ca="1" si="369"/>
        <v>1</v>
      </c>
      <c r="Y3498" s="156">
        <f t="shared" ca="1" si="370"/>
        <v>1</v>
      </c>
    </row>
    <row r="3499" spans="2:25" hidden="1" x14ac:dyDescent="0.25">
      <c r="B3499" s="390" t="str">
        <f>IFERROR(IF(LEN(INDEX(PlansAndNotes!$B$6:$B$2005,ROW(A3499)-ROW($B$3)))=0,"",INDEX(PlansAndNotes!$B$6:$B$2005,ROW(A3499)-ROW($B$3))),"")</f>
        <v/>
      </c>
      <c r="C3499" s="387" t="str">
        <f t="shared" si="372"/>
        <v/>
      </c>
      <c r="D3499" s="361" t="str">
        <f>IFERROR(IF(LEN(C3499)&gt;0,IF(LEN(INDEX(TasksList!$C$6:$C$25,MATCH(C3499,TasksList!$B$6:$B$25,0),1))=0,"",INDEX(TasksList!$C$6:$C$25,MATCH(C3499,TasksList!$B$6:$B$25,0),1)),""),"")</f>
        <v/>
      </c>
      <c r="E3499" s="361" t="str">
        <f>IFERROR(IF(LEN(C3499)&gt;0,IF(LEN(INDEX(TasksList!$F$6:$F$25,MATCH(C3499,TasksList!$B$6:$B$25,0),1))=0,"not set!",INDEX(TasksList!$F$6:$F$25,MATCH(C3499,TasksList!$B$6:$B$25,0),1)),""),"")</f>
        <v/>
      </c>
      <c r="F3499" s="360" t="str">
        <f>IFERROR(IF(LEN(D3499)&gt;0,IF(LEN(INDEX(AdressBook!$D$6:$D$25,MATCH(D3499,AdressBook!$B$6:$B$25,0),1))=0,"",INDEX(AdressBook!$D$6:$D$25,MATCH(D3499,AdressBook!$B$6:$B$25,0),1)),""),"")</f>
        <v/>
      </c>
      <c r="G3499" s="361" t="str">
        <f>IFERROR(IF(LEN(INDEX(PlansAndNotes!$F$6:$F$4005,ROW(B3499)-ROW($C$3)))=0,"",INDEX(PlansAndNotes!$F$6:$F$4005,ROW(B3499)-ROW($C$3))),"")</f>
        <v/>
      </c>
      <c r="H3499" s="361" t="str">
        <f>IFERROR(IF(LEN(C3499)&gt;0,IF(LEN(INDEX(TasksList!$G$6:$G$25,MATCH(C3499,TasksList!$B$6:$B$25,0),1))=0,"",INDEX(TasksList!$G$6:$G$25,MATCH(C3499,TasksList!$B$6:$B$25,0),1)),""),"")</f>
        <v/>
      </c>
      <c r="N3499" s="362" t="str">
        <f>IFERROR(IF(LEN(INDEX(PlansAndNotes!$D$6:$D$4005,ROW(B3499)-ROW($C$3)))=0,"",INDEX(PlansAndNotes!$D$6:$D$4005,ROW(B3499)-ROW($C$3))),"")</f>
        <v/>
      </c>
      <c r="O3499" s="165" t="str">
        <f t="shared" si="366"/>
        <v/>
      </c>
      <c r="P3499" s="363" t="str">
        <f>IFERROR(IF(LEN(INDEX(PlansAndNotes!$E$6:$E$4005,ROW(B3499)-ROW($C$3)))=0,"",INDEX(PlansAndNotes!$E$6:$E$4005,ROW(B3499)-ROW($C$3))),"")</f>
        <v/>
      </c>
      <c r="Q3499" s="363" t="str">
        <f>IFERROR(IF(LEN(INDEX(PlansAndNotes!$G$6:$G$4005,ROW(B3499)-ROW($C$3)))=0,"",INDEX(PlansAndNotes!$G$6:$G$4005,ROW(B3499)-ROW($C$3))),"")</f>
        <v/>
      </c>
      <c r="R3499" s="361" t="str">
        <f>IFERROR(IF(LEN(D3499)&gt;0,IF(LEN(INDEX(AdressBook!$C$6:$C$25,MATCH(D3499,AdressBook!$B$6:$B$25,0),1))=0,"",INDEX(AdressBook!$C$6:$C$25,MATCH(D3499,AdressBook!$B$6:$B$25,0),1)),""),"")</f>
        <v/>
      </c>
      <c r="S3499" s="165">
        <f>IF(LEN(C3499)&gt;0,IFERROR(IF(MATCH(C3499,C3500:$C$4004,0)&gt;0,-1,ROW(S3499)-ROW($S$3)),ROW(S3499)-ROW($S$3)),-1)</f>
        <v>-1</v>
      </c>
      <c r="T3499" s="165">
        <f t="shared" si="367"/>
        <v>0</v>
      </c>
      <c r="U3499" s="165" t="str">
        <f t="shared" si="368"/>
        <v/>
      </c>
      <c r="V3499" s="165" t="str">
        <f>IFERROR(IF(OR(C3499="",S3499&lt;0),"",IF(SUBTOTAL(3,C3499:C3499)=0,-1,SUBTOTAL(3,$C$4:C3499))),"")</f>
        <v/>
      </c>
      <c r="W3499" s="156" t="str">
        <f t="array" ref="W3499">IF(LEN(C3499)&gt;0,IFERROR(IF(MATCH(C3499,$C$3:$C3498,0)&gt;0,N3499-INDEX($N$3:N3498,SUMPRODUCT(MAX(ROW($C$3:$C3498)*(C3499=$C$3:$C3498)))-2,1),""),""),"")</f>
        <v/>
      </c>
      <c r="X3499" s="156">
        <f t="shared" ca="1" si="369"/>
        <v>1</v>
      </c>
      <c r="Y3499" s="156">
        <f t="shared" ca="1" si="370"/>
        <v>1</v>
      </c>
    </row>
    <row r="3500" spans="2:25" hidden="1" x14ac:dyDescent="0.25">
      <c r="B3500" s="390" t="str">
        <f>IFERROR(IF(LEN(INDEX(PlansAndNotes!$B$6:$B$2005,ROW(A3500)-ROW($B$3)))=0,"",INDEX(PlansAndNotes!$B$6:$B$2005,ROW(A3500)-ROW($B$3))),"")</f>
        <v/>
      </c>
      <c r="C3500" s="387" t="str">
        <f t="shared" si="372"/>
        <v/>
      </c>
      <c r="D3500" s="361" t="str">
        <f>IFERROR(IF(LEN(C3500)&gt;0,IF(LEN(INDEX(TasksList!$C$6:$C$25,MATCH(C3500,TasksList!$B$6:$B$25,0),1))=0,"",INDEX(TasksList!$C$6:$C$25,MATCH(C3500,TasksList!$B$6:$B$25,0),1)),""),"")</f>
        <v/>
      </c>
      <c r="E3500" s="361" t="str">
        <f>IFERROR(IF(LEN(C3500)&gt;0,IF(LEN(INDEX(TasksList!$F$6:$F$25,MATCH(C3500,TasksList!$B$6:$B$25,0),1))=0,"not set!",INDEX(TasksList!$F$6:$F$25,MATCH(C3500,TasksList!$B$6:$B$25,0),1)),""),"")</f>
        <v/>
      </c>
      <c r="F3500" s="360" t="str">
        <f>IFERROR(IF(LEN(D3500)&gt;0,IF(LEN(INDEX(AdressBook!$D$6:$D$25,MATCH(D3500,AdressBook!$B$6:$B$25,0),1))=0,"",INDEX(AdressBook!$D$6:$D$25,MATCH(D3500,AdressBook!$B$6:$B$25,0),1)),""),"")</f>
        <v/>
      </c>
      <c r="G3500" s="361" t="str">
        <f>IFERROR(IF(LEN(INDEX(PlansAndNotes!$F$6:$F$4005,ROW(B3500)-ROW($C$3)))=0,"",INDEX(PlansAndNotes!$F$6:$F$4005,ROW(B3500)-ROW($C$3))),"")</f>
        <v/>
      </c>
      <c r="H3500" s="361" t="str">
        <f>IFERROR(IF(LEN(C3500)&gt;0,IF(LEN(INDEX(TasksList!$G$6:$G$25,MATCH(C3500,TasksList!$B$6:$B$25,0),1))=0,"",INDEX(TasksList!$G$6:$G$25,MATCH(C3500,TasksList!$B$6:$B$25,0),1)),""),"")</f>
        <v/>
      </c>
      <c r="N3500" s="362" t="str">
        <f>IFERROR(IF(LEN(INDEX(PlansAndNotes!$D$6:$D$4005,ROW(B3500)-ROW($C$3)))=0,"",INDEX(PlansAndNotes!$D$6:$D$4005,ROW(B3500)-ROW($C$3))),"")</f>
        <v/>
      </c>
      <c r="O3500" s="165" t="str">
        <f t="shared" si="366"/>
        <v/>
      </c>
      <c r="P3500" s="363" t="str">
        <f>IFERROR(IF(LEN(INDEX(PlansAndNotes!$E$6:$E$4005,ROW(B3500)-ROW($C$3)))=0,"",INDEX(PlansAndNotes!$E$6:$E$4005,ROW(B3500)-ROW($C$3))),"")</f>
        <v/>
      </c>
      <c r="Q3500" s="363" t="str">
        <f>IFERROR(IF(LEN(INDEX(PlansAndNotes!$G$6:$G$4005,ROW(B3500)-ROW($C$3)))=0,"",INDEX(PlansAndNotes!$G$6:$G$4005,ROW(B3500)-ROW($C$3))),"")</f>
        <v/>
      </c>
      <c r="R3500" s="361" t="str">
        <f>IFERROR(IF(LEN(D3500)&gt;0,IF(LEN(INDEX(AdressBook!$C$6:$C$25,MATCH(D3500,AdressBook!$B$6:$B$25,0),1))=0,"",INDEX(AdressBook!$C$6:$C$25,MATCH(D3500,AdressBook!$B$6:$B$25,0),1)),""),"")</f>
        <v/>
      </c>
      <c r="S3500" s="165">
        <f>IF(LEN(C3500)&gt;0,IFERROR(IF(MATCH(C3500,C3501:$C$4004,0)&gt;0,-1,ROW(S3500)-ROW($S$3)),ROW(S3500)-ROW($S$3)),-1)</f>
        <v>-1</v>
      </c>
      <c r="T3500" s="165">
        <f t="shared" si="367"/>
        <v>0</v>
      </c>
      <c r="U3500" s="165" t="str">
        <f t="shared" si="368"/>
        <v/>
      </c>
      <c r="V3500" s="165" t="str">
        <f>IFERROR(IF(OR(C3500="",S3500&lt;0),"",IF(SUBTOTAL(3,C3500:C3500)=0,-1,SUBTOTAL(3,$C$4:C3500))),"")</f>
        <v/>
      </c>
      <c r="W3500" s="156" t="str">
        <f t="array" ref="W3500">IF(LEN(C3500)&gt;0,IFERROR(IF(MATCH(C3500,$C$3:$C3499,0)&gt;0,N3500-INDEX($N$3:N3499,SUMPRODUCT(MAX(ROW($C$3:$C3499)*(C3500=$C$3:$C3499)))-2,1),""),""),"")</f>
        <v/>
      </c>
      <c r="X3500" s="156">
        <f t="shared" ca="1" si="369"/>
        <v>1</v>
      </c>
      <c r="Y3500" s="156">
        <f t="shared" ca="1" si="370"/>
        <v>1</v>
      </c>
    </row>
    <row r="3501" spans="2:25" hidden="1" x14ac:dyDescent="0.25">
      <c r="B3501" s="390" t="str">
        <f>IFERROR(IF(LEN(INDEX(PlansAndNotes!$B$6:$B$2005,ROW(A3501)-ROW($B$3)))=0,"",INDEX(PlansAndNotes!$B$6:$B$2005,ROW(A3501)-ROW($B$3))),"")</f>
        <v/>
      </c>
      <c r="C3501" s="387" t="str">
        <f t="shared" si="372"/>
        <v/>
      </c>
      <c r="D3501" s="361" t="str">
        <f>IFERROR(IF(LEN(C3501)&gt;0,IF(LEN(INDEX(TasksList!$C$6:$C$25,MATCH(C3501,TasksList!$B$6:$B$25,0),1))=0,"",INDEX(TasksList!$C$6:$C$25,MATCH(C3501,TasksList!$B$6:$B$25,0),1)),""),"")</f>
        <v/>
      </c>
      <c r="E3501" s="361" t="str">
        <f>IFERROR(IF(LEN(C3501)&gt;0,IF(LEN(INDEX(TasksList!$F$6:$F$25,MATCH(C3501,TasksList!$B$6:$B$25,0),1))=0,"not set!",INDEX(TasksList!$F$6:$F$25,MATCH(C3501,TasksList!$B$6:$B$25,0),1)),""),"")</f>
        <v/>
      </c>
      <c r="F3501" s="360" t="str">
        <f>IFERROR(IF(LEN(D3501)&gt;0,IF(LEN(INDEX(AdressBook!$D$6:$D$25,MATCH(D3501,AdressBook!$B$6:$B$25,0),1))=0,"",INDEX(AdressBook!$D$6:$D$25,MATCH(D3501,AdressBook!$B$6:$B$25,0),1)),""),"")</f>
        <v/>
      </c>
      <c r="G3501" s="361" t="str">
        <f>IFERROR(IF(LEN(INDEX(PlansAndNotes!$F$6:$F$4005,ROW(B3501)-ROW($C$3)))=0,"",INDEX(PlansAndNotes!$F$6:$F$4005,ROW(B3501)-ROW($C$3))),"")</f>
        <v/>
      </c>
      <c r="H3501" s="361" t="str">
        <f>IFERROR(IF(LEN(C3501)&gt;0,IF(LEN(INDEX(TasksList!$G$6:$G$25,MATCH(C3501,TasksList!$B$6:$B$25,0),1))=0,"",INDEX(TasksList!$G$6:$G$25,MATCH(C3501,TasksList!$B$6:$B$25,0),1)),""),"")</f>
        <v/>
      </c>
      <c r="N3501" s="362" t="str">
        <f>IFERROR(IF(LEN(INDEX(PlansAndNotes!$D$6:$D$4005,ROW(B3501)-ROW($C$3)))=0,"",INDEX(PlansAndNotes!$D$6:$D$4005,ROW(B3501)-ROW($C$3))),"")</f>
        <v/>
      </c>
      <c r="O3501" s="165" t="str">
        <f t="shared" si="366"/>
        <v/>
      </c>
      <c r="P3501" s="363" t="str">
        <f>IFERROR(IF(LEN(INDEX(PlansAndNotes!$E$6:$E$4005,ROW(B3501)-ROW($C$3)))=0,"",INDEX(PlansAndNotes!$E$6:$E$4005,ROW(B3501)-ROW($C$3))),"")</f>
        <v/>
      </c>
      <c r="Q3501" s="363" t="str">
        <f>IFERROR(IF(LEN(INDEX(PlansAndNotes!$G$6:$G$4005,ROW(B3501)-ROW($C$3)))=0,"",INDEX(PlansAndNotes!$G$6:$G$4005,ROW(B3501)-ROW($C$3))),"")</f>
        <v/>
      </c>
      <c r="R3501" s="361" t="str">
        <f>IFERROR(IF(LEN(D3501)&gt;0,IF(LEN(INDEX(AdressBook!$C$6:$C$25,MATCH(D3501,AdressBook!$B$6:$B$25,0),1))=0,"",INDEX(AdressBook!$C$6:$C$25,MATCH(D3501,AdressBook!$B$6:$B$25,0),1)),""),"")</f>
        <v/>
      </c>
      <c r="S3501" s="165">
        <f>IF(LEN(C3501)&gt;0,IFERROR(IF(MATCH(C3501,C3502:$C$4004,0)&gt;0,-1,ROW(S3501)-ROW($S$3)),ROW(S3501)-ROW($S$3)),-1)</f>
        <v>-1</v>
      </c>
      <c r="T3501" s="165">
        <f t="shared" si="367"/>
        <v>0</v>
      </c>
      <c r="U3501" s="165" t="str">
        <f t="shared" si="368"/>
        <v/>
      </c>
      <c r="V3501" s="165" t="str">
        <f>IFERROR(IF(OR(C3501="",S3501&lt;0),"",IF(SUBTOTAL(3,C3501:C3501)=0,-1,SUBTOTAL(3,$C$4:C3501))),"")</f>
        <v/>
      </c>
      <c r="W3501" s="156" t="str">
        <f t="array" ref="W3501">IF(LEN(C3501)&gt;0,IFERROR(IF(MATCH(C3501,$C$3:$C3500,0)&gt;0,N3501-INDEX($N$3:N3500,SUMPRODUCT(MAX(ROW($C$3:$C3500)*(C3501=$C$3:$C3500)))-2,1),""),""),"")</f>
        <v/>
      </c>
      <c r="X3501" s="156">
        <f t="shared" ca="1" si="369"/>
        <v>1</v>
      </c>
      <c r="Y3501" s="156">
        <f t="shared" ca="1" si="370"/>
        <v>1</v>
      </c>
    </row>
    <row r="3502" spans="2:25" hidden="1" x14ac:dyDescent="0.25">
      <c r="B3502" s="390" t="str">
        <f>IFERROR(IF(LEN(INDEX(PlansAndNotes!$B$6:$B$2005,ROW(A3502)-ROW($B$3)))=0,"",INDEX(PlansAndNotes!$B$6:$B$2005,ROW(A3502)-ROW($B$3))),"")</f>
        <v/>
      </c>
      <c r="C3502" s="387" t="str">
        <f t="shared" si="372"/>
        <v/>
      </c>
      <c r="D3502" s="361" t="str">
        <f>IFERROR(IF(LEN(C3502)&gt;0,IF(LEN(INDEX(TasksList!$C$6:$C$25,MATCH(C3502,TasksList!$B$6:$B$25,0),1))=0,"",INDEX(TasksList!$C$6:$C$25,MATCH(C3502,TasksList!$B$6:$B$25,0),1)),""),"")</f>
        <v/>
      </c>
      <c r="E3502" s="361" t="str">
        <f>IFERROR(IF(LEN(C3502)&gt;0,IF(LEN(INDEX(TasksList!$F$6:$F$25,MATCH(C3502,TasksList!$B$6:$B$25,0),1))=0,"not set!",INDEX(TasksList!$F$6:$F$25,MATCH(C3502,TasksList!$B$6:$B$25,0),1)),""),"")</f>
        <v/>
      </c>
      <c r="F3502" s="360" t="str">
        <f>IFERROR(IF(LEN(D3502)&gt;0,IF(LEN(INDEX(AdressBook!$D$6:$D$25,MATCH(D3502,AdressBook!$B$6:$B$25,0),1))=0,"",INDEX(AdressBook!$D$6:$D$25,MATCH(D3502,AdressBook!$B$6:$B$25,0),1)),""),"")</f>
        <v/>
      </c>
      <c r="G3502" s="361" t="str">
        <f>IFERROR(IF(LEN(INDEX(PlansAndNotes!$F$6:$F$4005,ROW(B3502)-ROW($C$3)))=0,"",INDEX(PlansAndNotes!$F$6:$F$4005,ROW(B3502)-ROW($C$3))),"")</f>
        <v/>
      </c>
      <c r="H3502" s="361" t="str">
        <f>IFERROR(IF(LEN(C3502)&gt;0,IF(LEN(INDEX(TasksList!$G$6:$G$25,MATCH(C3502,TasksList!$B$6:$B$25,0),1))=0,"",INDEX(TasksList!$G$6:$G$25,MATCH(C3502,TasksList!$B$6:$B$25,0),1)),""),"")</f>
        <v/>
      </c>
      <c r="N3502" s="362" t="str">
        <f>IFERROR(IF(LEN(INDEX(PlansAndNotes!$D$6:$D$4005,ROW(B3502)-ROW($C$3)))=0,"",INDEX(PlansAndNotes!$D$6:$D$4005,ROW(B3502)-ROW($C$3))),"")</f>
        <v/>
      </c>
      <c r="O3502" s="165" t="str">
        <f t="shared" si="366"/>
        <v/>
      </c>
      <c r="P3502" s="363" t="str">
        <f>IFERROR(IF(LEN(INDEX(PlansAndNotes!$E$6:$E$4005,ROW(B3502)-ROW($C$3)))=0,"",INDEX(PlansAndNotes!$E$6:$E$4005,ROW(B3502)-ROW($C$3))),"")</f>
        <v/>
      </c>
      <c r="Q3502" s="363" t="str">
        <f>IFERROR(IF(LEN(INDEX(PlansAndNotes!$G$6:$G$4005,ROW(B3502)-ROW($C$3)))=0,"",INDEX(PlansAndNotes!$G$6:$G$4005,ROW(B3502)-ROW($C$3))),"")</f>
        <v/>
      </c>
      <c r="R3502" s="361" t="str">
        <f>IFERROR(IF(LEN(D3502)&gt;0,IF(LEN(INDEX(AdressBook!$C$6:$C$25,MATCH(D3502,AdressBook!$B$6:$B$25,0),1))=0,"",INDEX(AdressBook!$C$6:$C$25,MATCH(D3502,AdressBook!$B$6:$B$25,0),1)),""),"")</f>
        <v/>
      </c>
      <c r="S3502" s="165">
        <f>IF(LEN(C3502)&gt;0,IFERROR(IF(MATCH(C3502,C3503:$C$4004,0)&gt;0,-1,ROW(S3502)-ROW($S$3)),ROW(S3502)-ROW($S$3)),-1)</f>
        <v>-1</v>
      </c>
      <c r="T3502" s="165">
        <f t="shared" si="367"/>
        <v>0</v>
      </c>
      <c r="U3502" s="165" t="str">
        <f t="shared" si="368"/>
        <v/>
      </c>
      <c r="V3502" s="165" t="str">
        <f>IFERROR(IF(OR(C3502="",S3502&lt;0),"",IF(SUBTOTAL(3,C3502:C3502)=0,-1,SUBTOTAL(3,$C$4:C3502))),"")</f>
        <v/>
      </c>
      <c r="W3502" s="156" t="str">
        <f t="array" ref="W3502">IF(LEN(C3502)&gt;0,IFERROR(IF(MATCH(C3502,$C$3:$C3501,0)&gt;0,N3502-INDEX($N$3:N3501,SUMPRODUCT(MAX(ROW($C$3:$C3501)*(C3502=$C$3:$C3501)))-2,1),""),""),"")</f>
        <v/>
      </c>
      <c r="X3502" s="156">
        <f t="shared" ca="1" si="369"/>
        <v>1</v>
      </c>
      <c r="Y3502" s="156">
        <f t="shared" ca="1" si="370"/>
        <v>1</v>
      </c>
    </row>
    <row r="3503" spans="2:25" hidden="1" x14ac:dyDescent="0.25">
      <c r="B3503" s="390" t="str">
        <f>IFERROR(IF(LEN(INDEX(PlansAndNotes!$B$6:$B$2005,ROW(A3503)-ROW($B$3)))=0,"",INDEX(PlansAndNotes!$B$6:$B$2005,ROW(A3503)-ROW($B$3))),"")</f>
        <v/>
      </c>
      <c r="C3503" s="387" t="str">
        <f t="shared" si="372"/>
        <v/>
      </c>
      <c r="D3503" s="361" t="str">
        <f>IFERROR(IF(LEN(C3503)&gt;0,IF(LEN(INDEX(TasksList!$C$6:$C$25,MATCH(C3503,TasksList!$B$6:$B$25,0),1))=0,"",INDEX(TasksList!$C$6:$C$25,MATCH(C3503,TasksList!$B$6:$B$25,0),1)),""),"")</f>
        <v/>
      </c>
      <c r="E3503" s="361" t="str">
        <f>IFERROR(IF(LEN(C3503)&gt;0,IF(LEN(INDEX(TasksList!$F$6:$F$25,MATCH(C3503,TasksList!$B$6:$B$25,0),1))=0,"not set!",INDEX(TasksList!$F$6:$F$25,MATCH(C3503,TasksList!$B$6:$B$25,0),1)),""),"")</f>
        <v/>
      </c>
      <c r="F3503" s="360" t="str">
        <f>IFERROR(IF(LEN(D3503)&gt;0,IF(LEN(INDEX(AdressBook!$D$6:$D$25,MATCH(D3503,AdressBook!$B$6:$B$25,0),1))=0,"",INDEX(AdressBook!$D$6:$D$25,MATCH(D3503,AdressBook!$B$6:$B$25,0),1)),""),"")</f>
        <v/>
      </c>
      <c r="G3503" s="361" t="str">
        <f>IFERROR(IF(LEN(INDEX(PlansAndNotes!$F$6:$F$4005,ROW(B3503)-ROW($C$3)))=0,"",INDEX(PlansAndNotes!$F$6:$F$4005,ROW(B3503)-ROW($C$3))),"")</f>
        <v/>
      </c>
      <c r="H3503" s="361" t="str">
        <f>IFERROR(IF(LEN(C3503)&gt;0,IF(LEN(INDEX(TasksList!$G$6:$G$25,MATCH(C3503,TasksList!$B$6:$B$25,0),1))=0,"",INDEX(TasksList!$G$6:$G$25,MATCH(C3503,TasksList!$B$6:$B$25,0),1)),""),"")</f>
        <v/>
      </c>
      <c r="N3503" s="362" t="str">
        <f>IFERROR(IF(LEN(INDEX(PlansAndNotes!$D$6:$D$4005,ROW(B3503)-ROW($C$3)))=0,"",INDEX(PlansAndNotes!$D$6:$D$4005,ROW(B3503)-ROW($C$3))),"")</f>
        <v/>
      </c>
      <c r="O3503" s="165" t="str">
        <f t="shared" si="366"/>
        <v/>
      </c>
      <c r="P3503" s="363" t="str">
        <f>IFERROR(IF(LEN(INDEX(PlansAndNotes!$E$6:$E$4005,ROW(B3503)-ROW($C$3)))=0,"",INDEX(PlansAndNotes!$E$6:$E$4005,ROW(B3503)-ROW($C$3))),"")</f>
        <v/>
      </c>
      <c r="Q3503" s="363" t="str">
        <f>IFERROR(IF(LEN(INDEX(PlansAndNotes!$G$6:$G$4005,ROW(B3503)-ROW($C$3)))=0,"",INDEX(PlansAndNotes!$G$6:$G$4005,ROW(B3503)-ROW($C$3))),"")</f>
        <v/>
      </c>
      <c r="R3503" s="361" t="str">
        <f>IFERROR(IF(LEN(D3503)&gt;0,IF(LEN(INDEX(AdressBook!$C$6:$C$25,MATCH(D3503,AdressBook!$B$6:$B$25,0),1))=0,"",INDEX(AdressBook!$C$6:$C$25,MATCH(D3503,AdressBook!$B$6:$B$25,0),1)),""),"")</f>
        <v/>
      </c>
      <c r="S3503" s="165">
        <f>IF(LEN(C3503)&gt;0,IFERROR(IF(MATCH(C3503,C3504:$C$4004,0)&gt;0,-1,ROW(S3503)-ROW($S$3)),ROW(S3503)-ROW($S$3)),-1)</f>
        <v>-1</v>
      </c>
      <c r="T3503" s="165">
        <f t="shared" si="367"/>
        <v>0</v>
      </c>
      <c r="U3503" s="165" t="str">
        <f t="shared" si="368"/>
        <v/>
      </c>
      <c r="V3503" s="165" t="str">
        <f>IFERROR(IF(OR(C3503="",S3503&lt;0),"",IF(SUBTOTAL(3,C3503:C3503)=0,-1,SUBTOTAL(3,$C$4:C3503))),"")</f>
        <v/>
      </c>
      <c r="W3503" s="156" t="str">
        <f t="array" ref="W3503">IF(LEN(C3503)&gt;0,IFERROR(IF(MATCH(C3503,$C$3:$C3502,0)&gt;0,N3503-INDEX($N$3:N3502,SUMPRODUCT(MAX(ROW($C$3:$C3502)*(C3503=$C$3:$C3502)))-2,1),""),""),"")</f>
        <v/>
      </c>
      <c r="X3503" s="156">
        <f t="shared" ca="1" si="369"/>
        <v>1</v>
      </c>
      <c r="Y3503" s="156">
        <f t="shared" ca="1" si="370"/>
        <v>1</v>
      </c>
    </row>
    <row r="3504" spans="2:25" hidden="1" x14ac:dyDescent="0.25">
      <c r="B3504" s="390" t="str">
        <f>IFERROR(IF(LEN(INDEX(PlansAndNotes!$B$6:$B$2005,ROW(A3504)-ROW($B$3)))=0,"",INDEX(PlansAndNotes!$B$6:$B$2005,ROW(A3504)-ROW($B$3))),"")</f>
        <v/>
      </c>
      <c r="C3504" s="387" t="str">
        <f t="shared" si="372"/>
        <v/>
      </c>
      <c r="D3504" s="361" t="str">
        <f>IFERROR(IF(LEN(C3504)&gt;0,IF(LEN(INDEX(TasksList!$C$6:$C$25,MATCH(C3504,TasksList!$B$6:$B$25,0),1))=0,"",INDEX(TasksList!$C$6:$C$25,MATCH(C3504,TasksList!$B$6:$B$25,0),1)),""),"")</f>
        <v/>
      </c>
      <c r="E3504" s="361" t="str">
        <f>IFERROR(IF(LEN(C3504)&gt;0,IF(LEN(INDEX(TasksList!$F$6:$F$25,MATCH(C3504,TasksList!$B$6:$B$25,0),1))=0,"not set!",INDEX(TasksList!$F$6:$F$25,MATCH(C3504,TasksList!$B$6:$B$25,0),1)),""),"")</f>
        <v/>
      </c>
      <c r="F3504" s="360" t="str">
        <f>IFERROR(IF(LEN(D3504)&gt;0,IF(LEN(INDEX(AdressBook!$D$6:$D$25,MATCH(D3504,AdressBook!$B$6:$B$25,0),1))=0,"",INDEX(AdressBook!$D$6:$D$25,MATCH(D3504,AdressBook!$B$6:$B$25,0),1)),""),"")</f>
        <v/>
      </c>
      <c r="G3504" s="361" t="str">
        <f>IFERROR(IF(LEN(INDEX(PlansAndNotes!$F$6:$F$4005,ROW(B3504)-ROW($C$3)))=0,"",INDEX(PlansAndNotes!$F$6:$F$4005,ROW(B3504)-ROW($C$3))),"")</f>
        <v/>
      </c>
      <c r="H3504" s="361" t="str">
        <f>IFERROR(IF(LEN(C3504)&gt;0,IF(LEN(INDEX(TasksList!$G$6:$G$25,MATCH(C3504,TasksList!$B$6:$B$25,0),1))=0,"",INDEX(TasksList!$G$6:$G$25,MATCH(C3504,TasksList!$B$6:$B$25,0),1)),""),"")</f>
        <v/>
      </c>
      <c r="N3504" s="362" t="str">
        <f>IFERROR(IF(LEN(INDEX(PlansAndNotes!$D$6:$D$4005,ROW(B3504)-ROW($C$3)))=0,"",INDEX(PlansAndNotes!$D$6:$D$4005,ROW(B3504)-ROW($C$3))),"")</f>
        <v/>
      </c>
      <c r="O3504" s="165" t="str">
        <f t="shared" si="366"/>
        <v/>
      </c>
      <c r="P3504" s="363" t="str">
        <f>IFERROR(IF(LEN(INDEX(PlansAndNotes!$E$6:$E$4005,ROW(B3504)-ROW($C$3)))=0,"",INDEX(PlansAndNotes!$E$6:$E$4005,ROW(B3504)-ROW($C$3))),"")</f>
        <v/>
      </c>
      <c r="Q3504" s="363" t="str">
        <f>IFERROR(IF(LEN(INDEX(PlansAndNotes!$G$6:$G$4005,ROW(B3504)-ROW($C$3)))=0,"",INDEX(PlansAndNotes!$G$6:$G$4005,ROW(B3504)-ROW($C$3))),"")</f>
        <v/>
      </c>
      <c r="R3504" s="361" t="str">
        <f>IFERROR(IF(LEN(D3504)&gt;0,IF(LEN(INDEX(AdressBook!$C$6:$C$25,MATCH(D3504,AdressBook!$B$6:$B$25,0),1))=0,"",INDEX(AdressBook!$C$6:$C$25,MATCH(D3504,AdressBook!$B$6:$B$25,0),1)),""),"")</f>
        <v/>
      </c>
      <c r="S3504" s="165">
        <f>IF(LEN(C3504)&gt;0,IFERROR(IF(MATCH(C3504,C3505:$C$4004,0)&gt;0,-1,ROW(S3504)-ROW($S$3)),ROW(S3504)-ROW($S$3)),-1)</f>
        <v>-1</v>
      </c>
      <c r="T3504" s="165">
        <f t="shared" si="367"/>
        <v>0</v>
      </c>
      <c r="U3504" s="165" t="str">
        <f t="shared" si="368"/>
        <v/>
      </c>
      <c r="V3504" s="165" t="str">
        <f>IFERROR(IF(OR(C3504="",S3504&lt;0),"",IF(SUBTOTAL(3,C3504:C3504)=0,-1,SUBTOTAL(3,$C$4:C3504))),"")</f>
        <v/>
      </c>
      <c r="W3504" s="156" t="str">
        <f t="array" ref="W3504">IF(LEN(C3504)&gt;0,IFERROR(IF(MATCH(C3504,$C$3:$C3503,0)&gt;0,N3504-INDEX($N$3:N3503,SUMPRODUCT(MAX(ROW($C$3:$C3503)*(C3504=$C$3:$C3503)))-2,1),""),""),"")</f>
        <v/>
      </c>
      <c r="X3504" s="156">
        <f t="shared" ca="1" si="369"/>
        <v>1</v>
      </c>
      <c r="Y3504" s="156">
        <f t="shared" ca="1" si="370"/>
        <v>1</v>
      </c>
    </row>
    <row r="3505" spans="2:25" hidden="1" x14ac:dyDescent="0.25">
      <c r="B3505" s="390" t="str">
        <f>IFERROR(IF(LEN(INDEX(PlansAndNotes!$B$6:$B$2005,ROW(A3505)-ROW($B$3)))=0,"",INDEX(PlansAndNotes!$B$6:$B$2005,ROW(A3505)-ROW($B$3))),"")</f>
        <v/>
      </c>
      <c r="C3505" s="387" t="str">
        <f t="shared" si="372"/>
        <v/>
      </c>
      <c r="D3505" s="361" t="str">
        <f>IFERROR(IF(LEN(C3505)&gt;0,IF(LEN(INDEX(TasksList!$C$6:$C$25,MATCH(C3505,TasksList!$B$6:$B$25,0),1))=0,"",INDEX(TasksList!$C$6:$C$25,MATCH(C3505,TasksList!$B$6:$B$25,0),1)),""),"")</f>
        <v/>
      </c>
      <c r="E3505" s="361" t="str">
        <f>IFERROR(IF(LEN(C3505)&gt;0,IF(LEN(INDEX(TasksList!$F$6:$F$25,MATCH(C3505,TasksList!$B$6:$B$25,0),1))=0,"not set!",INDEX(TasksList!$F$6:$F$25,MATCH(C3505,TasksList!$B$6:$B$25,0),1)),""),"")</f>
        <v/>
      </c>
      <c r="F3505" s="360" t="str">
        <f>IFERROR(IF(LEN(D3505)&gt;0,IF(LEN(INDEX(AdressBook!$D$6:$D$25,MATCH(D3505,AdressBook!$B$6:$B$25,0),1))=0,"",INDEX(AdressBook!$D$6:$D$25,MATCH(D3505,AdressBook!$B$6:$B$25,0),1)),""),"")</f>
        <v/>
      </c>
      <c r="G3505" s="361" t="str">
        <f>IFERROR(IF(LEN(INDEX(PlansAndNotes!$F$6:$F$4005,ROW(B3505)-ROW($C$3)))=0,"",INDEX(PlansAndNotes!$F$6:$F$4005,ROW(B3505)-ROW($C$3))),"")</f>
        <v/>
      </c>
      <c r="H3505" s="361" t="str">
        <f>IFERROR(IF(LEN(C3505)&gt;0,IF(LEN(INDEX(TasksList!$G$6:$G$25,MATCH(C3505,TasksList!$B$6:$B$25,0),1))=0,"",INDEX(TasksList!$G$6:$G$25,MATCH(C3505,TasksList!$B$6:$B$25,0),1)),""),"")</f>
        <v/>
      </c>
      <c r="N3505" s="362" t="str">
        <f>IFERROR(IF(LEN(INDEX(PlansAndNotes!$D$6:$D$4005,ROW(B3505)-ROW($C$3)))=0,"",INDEX(PlansAndNotes!$D$6:$D$4005,ROW(B3505)-ROW($C$3))),"")</f>
        <v/>
      </c>
      <c r="O3505" s="165" t="str">
        <f t="shared" si="366"/>
        <v/>
      </c>
      <c r="P3505" s="363" t="str">
        <f>IFERROR(IF(LEN(INDEX(PlansAndNotes!$E$6:$E$4005,ROW(B3505)-ROW($C$3)))=0,"",INDEX(PlansAndNotes!$E$6:$E$4005,ROW(B3505)-ROW($C$3))),"")</f>
        <v/>
      </c>
      <c r="Q3505" s="363" t="str">
        <f>IFERROR(IF(LEN(INDEX(PlansAndNotes!$G$6:$G$4005,ROW(B3505)-ROW($C$3)))=0,"",INDEX(PlansAndNotes!$G$6:$G$4005,ROW(B3505)-ROW($C$3))),"")</f>
        <v/>
      </c>
      <c r="R3505" s="361" t="str">
        <f>IFERROR(IF(LEN(D3505)&gt;0,IF(LEN(INDEX(AdressBook!$C$6:$C$25,MATCH(D3505,AdressBook!$B$6:$B$25,0),1))=0,"",INDEX(AdressBook!$C$6:$C$25,MATCH(D3505,AdressBook!$B$6:$B$25,0),1)),""),"")</f>
        <v/>
      </c>
      <c r="S3505" s="165">
        <f>IF(LEN(C3505)&gt;0,IFERROR(IF(MATCH(C3505,C3506:$C$4004,0)&gt;0,-1,ROW(S3505)-ROW($S$3)),ROW(S3505)-ROW($S$3)),-1)</f>
        <v>-1</v>
      </c>
      <c r="T3505" s="165">
        <f t="shared" si="367"/>
        <v>0</v>
      </c>
      <c r="U3505" s="165" t="str">
        <f t="shared" si="368"/>
        <v/>
      </c>
      <c r="V3505" s="165" t="str">
        <f>IFERROR(IF(OR(C3505="",S3505&lt;0),"",IF(SUBTOTAL(3,C3505:C3505)=0,-1,SUBTOTAL(3,$C$4:C3505))),"")</f>
        <v/>
      </c>
      <c r="W3505" s="156" t="str">
        <f t="array" ref="W3505">IF(LEN(C3505)&gt;0,IFERROR(IF(MATCH(C3505,$C$3:$C3504,0)&gt;0,N3505-INDEX($N$3:N3504,SUMPRODUCT(MAX(ROW($C$3:$C3504)*(C3505=$C$3:$C3504)))-2,1),""),""),"")</f>
        <v/>
      </c>
      <c r="X3505" s="156">
        <f t="shared" ca="1" si="369"/>
        <v>1</v>
      </c>
      <c r="Y3505" s="156">
        <f t="shared" ca="1" si="370"/>
        <v>1</v>
      </c>
    </row>
    <row r="3506" spans="2:25" hidden="1" x14ac:dyDescent="0.25">
      <c r="B3506" s="390" t="str">
        <f>IFERROR(IF(LEN(INDEX(PlansAndNotes!$B$6:$B$2005,ROW(A3506)-ROW($B$3)))=0,"",INDEX(PlansAndNotes!$B$6:$B$2005,ROW(A3506)-ROW($B$3))),"")</f>
        <v/>
      </c>
      <c r="C3506" s="387" t="str">
        <f t="shared" si="372"/>
        <v/>
      </c>
      <c r="D3506" s="361" t="str">
        <f>IFERROR(IF(LEN(C3506)&gt;0,IF(LEN(INDEX(TasksList!$C$6:$C$25,MATCH(C3506,TasksList!$B$6:$B$25,0),1))=0,"",INDEX(TasksList!$C$6:$C$25,MATCH(C3506,TasksList!$B$6:$B$25,0),1)),""),"")</f>
        <v/>
      </c>
      <c r="E3506" s="361" t="str">
        <f>IFERROR(IF(LEN(C3506)&gt;0,IF(LEN(INDEX(TasksList!$F$6:$F$25,MATCH(C3506,TasksList!$B$6:$B$25,0),1))=0,"not set!",INDEX(TasksList!$F$6:$F$25,MATCH(C3506,TasksList!$B$6:$B$25,0),1)),""),"")</f>
        <v/>
      </c>
      <c r="F3506" s="360" t="str">
        <f>IFERROR(IF(LEN(D3506)&gt;0,IF(LEN(INDEX(AdressBook!$D$6:$D$25,MATCH(D3506,AdressBook!$B$6:$B$25,0),1))=0,"",INDEX(AdressBook!$D$6:$D$25,MATCH(D3506,AdressBook!$B$6:$B$25,0),1)),""),"")</f>
        <v/>
      </c>
      <c r="G3506" s="361" t="str">
        <f>IFERROR(IF(LEN(INDEX(PlansAndNotes!$F$6:$F$4005,ROW(B3506)-ROW($C$3)))=0,"",INDEX(PlansAndNotes!$F$6:$F$4005,ROW(B3506)-ROW($C$3))),"")</f>
        <v/>
      </c>
      <c r="H3506" s="361" t="str">
        <f>IFERROR(IF(LEN(C3506)&gt;0,IF(LEN(INDEX(TasksList!$G$6:$G$25,MATCH(C3506,TasksList!$B$6:$B$25,0),1))=0,"",INDEX(TasksList!$G$6:$G$25,MATCH(C3506,TasksList!$B$6:$B$25,0),1)),""),"")</f>
        <v/>
      </c>
      <c r="N3506" s="362" t="str">
        <f>IFERROR(IF(LEN(INDEX(PlansAndNotes!$D$6:$D$4005,ROW(B3506)-ROW($C$3)))=0,"",INDEX(PlansAndNotes!$D$6:$D$4005,ROW(B3506)-ROW($C$3))),"")</f>
        <v/>
      </c>
      <c r="O3506" s="165" t="str">
        <f t="shared" si="366"/>
        <v/>
      </c>
      <c r="P3506" s="363" t="str">
        <f>IFERROR(IF(LEN(INDEX(PlansAndNotes!$E$6:$E$4005,ROW(B3506)-ROW($C$3)))=0,"",INDEX(PlansAndNotes!$E$6:$E$4005,ROW(B3506)-ROW($C$3))),"")</f>
        <v/>
      </c>
      <c r="Q3506" s="363" t="str">
        <f>IFERROR(IF(LEN(INDEX(PlansAndNotes!$G$6:$G$4005,ROW(B3506)-ROW($C$3)))=0,"",INDEX(PlansAndNotes!$G$6:$G$4005,ROW(B3506)-ROW($C$3))),"")</f>
        <v/>
      </c>
      <c r="R3506" s="361" t="str">
        <f>IFERROR(IF(LEN(D3506)&gt;0,IF(LEN(INDEX(AdressBook!$C$6:$C$25,MATCH(D3506,AdressBook!$B$6:$B$25,0),1))=0,"",INDEX(AdressBook!$C$6:$C$25,MATCH(D3506,AdressBook!$B$6:$B$25,0),1)),""),"")</f>
        <v/>
      </c>
      <c r="S3506" s="165">
        <f>IF(LEN(C3506)&gt;0,IFERROR(IF(MATCH(C3506,C3507:$C$4004,0)&gt;0,-1,ROW(S3506)-ROW($S$3)),ROW(S3506)-ROW($S$3)),-1)</f>
        <v>-1</v>
      </c>
      <c r="T3506" s="165">
        <f t="shared" si="367"/>
        <v>0</v>
      </c>
      <c r="U3506" s="165" t="str">
        <f t="shared" si="368"/>
        <v/>
      </c>
      <c r="V3506" s="165" t="str">
        <f>IFERROR(IF(OR(C3506="",S3506&lt;0),"",IF(SUBTOTAL(3,C3506:C3506)=0,-1,SUBTOTAL(3,$C$4:C3506))),"")</f>
        <v/>
      </c>
      <c r="W3506" s="156" t="str">
        <f t="array" ref="W3506">IF(LEN(C3506)&gt;0,IFERROR(IF(MATCH(C3506,$C$3:$C3505,0)&gt;0,N3506-INDEX($N$3:N3505,SUMPRODUCT(MAX(ROW($C$3:$C3505)*(C3506=$C$3:$C3505)))-2,1),""),""),"")</f>
        <v/>
      </c>
      <c r="X3506" s="156">
        <f t="shared" ca="1" si="369"/>
        <v>1</v>
      </c>
      <c r="Y3506" s="156">
        <f t="shared" ca="1" si="370"/>
        <v>1</v>
      </c>
    </row>
    <row r="3507" spans="2:25" hidden="1" x14ac:dyDescent="0.25">
      <c r="B3507" s="390" t="str">
        <f>IFERROR(IF(LEN(INDEX(PlansAndNotes!$B$6:$B$2005,ROW(A3507)-ROW($B$3)))=0,"",INDEX(PlansAndNotes!$B$6:$B$2005,ROW(A3507)-ROW($B$3))),"")</f>
        <v/>
      </c>
      <c r="C3507" s="387" t="str">
        <f t="shared" si="372"/>
        <v/>
      </c>
      <c r="D3507" s="361" t="str">
        <f>IFERROR(IF(LEN(C3507)&gt;0,IF(LEN(INDEX(TasksList!$C$6:$C$25,MATCH(C3507,TasksList!$B$6:$B$25,0),1))=0,"",INDEX(TasksList!$C$6:$C$25,MATCH(C3507,TasksList!$B$6:$B$25,0),1)),""),"")</f>
        <v/>
      </c>
      <c r="E3507" s="361" t="str">
        <f>IFERROR(IF(LEN(C3507)&gt;0,IF(LEN(INDEX(TasksList!$F$6:$F$25,MATCH(C3507,TasksList!$B$6:$B$25,0),1))=0,"not set!",INDEX(TasksList!$F$6:$F$25,MATCH(C3507,TasksList!$B$6:$B$25,0),1)),""),"")</f>
        <v/>
      </c>
      <c r="F3507" s="360" t="str">
        <f>IFERROR(IF(LEN(D3507)&gt;0,IF(LEN(INDEX(AdressBook!$D$6:$D$25,MATCH(D3507,AdressBook!$B$6:$B$25,0),1))=0,"",INDEX(AdressBook!$D$6:$D$25,MATCH(D3507,AdressBook!$B$6:$B$25,0),1)),""),"")</f>
        <v/>
      </c>
      <c r="G3507" s="361" t="str">
        <f>IFERROR(IF(LEN(INDEX(PlansAndNotes!$F$6:$F$4005,ROW(B3507)-ROW($C$3)))=0,"",INDEX(PlansAndNotes!$F$6:$F$4005,ROW(B3507)-ROW($C$3))),"")</f>
        <v/>
      </c>
      <c r="H3507" s="361" t="str">
        <f>IFERROR(IF(LEN(C3507)&gt;0,IF(LEN(INDEX(TasksList!$G$6:$G$25,MATCH(C3507,TasksList!$B$6:$B$25,0),1))=0,"",INDEX(TasksList!$G$6:$G$25,MATCH(C3507,TasksList!$B$6:$B$25,0),1)),""),"")</f>
        <v/>
      </c>
      <c r="N3507" s="362" t="str">
        <f>IFERROR(IF(LEN(INDEX(PlansAndNotes!$D$6:$D$4005,ROW(B3507)-ROW($C$3)))=0,"",INDEX(PlansAndNotes!$D$6:$D$4005,ROW(B3507)-ROW($C$3))),"")</f>
        <v/>
      </c>
      <c r="O3507" s="165" t="str">
        <f t="shared" si="366"/>
        <v/>
      </c>
      <c r="P3507" s="363" t="str">
        <f>IFERROR(IF(LEN(INDEX(PlansAndNotes!$E$6:$E$4005,ROW(B3507)-ROW($C$3)))=0,"",INDEX(PlansAndNotes!$E$6:$E$4005,ROW(B3507)-ROW($C$3))),"")</f>
        <v/>
      </c>
      <c r="Q3507" s="363" t="str">
        <f>IFERROR(IF(LEN(INDEX(PlansAndNotes!$G$6:$G$4005,ROW(B3507)-ROW($C$3)))=0,"",INDEX(PlansAndNotes!$G$6:$G$4005,ROW(B3507)-ROW($C$3))),"")</f>
        <v/>
      </c>
      <c r="R3507" s="361" t="str">
        <f>IFERROR(IF(LEN(D3507)&gt;0,IF(LEN(INDEX(AdressBook!$C$6:$C$25,MATCH(D3507,AdressBook!$B$6:$B$25,0),1))=0,"",INDEX(AdressBook!$C$6:$C$25,MATCH(D3507,AdressBook!$B$6:$B$25,0),1)),""),"")</f>
        <v/>
      </c>
      <c r="S3507" s="165">
        <f>IF(LEN(C3507)&gt;0,IFERROR(IF(MATCH(C3507,C3508:$C$4004,0)&gt;0,-1,ROW(S3507)-ROW($S$3)),ROW(S3507)-ROW($S$3)),-1)</f>
        <v>-1</v>
      </c>
      <c r="T3507" s="165">
        <f t="shared" si="367"/>
        <v>0</v>
      </c>
      <c r="U3507" s="165" t="str">
        <f t="shared" si="368"/>
        <v/>
      </c>
      <c r="V3507" s="165" t="str">
        <f>IFERROR(IF(OR(C3507="",S3507&lt;0),"",IF(SUBTOTAL(3,C3507:C3507)=0,-1,SUBTOTAL(3,$C$4:C3507))),"")</f>
        <v/>
      </c>
      <c r="W3507" s="156" t="str">
        <f t="array" ref="W3507">IF(LEN(C3507)&gt;0,IFERROR(IF(MATCH(C3507,$C$3:$C3506,0)&gt;0,N3507-INDEX($N$3:N3506,SUMPRODUCT(MAX(ROW($C$3:$C3506)*(C3507=$C$3:$C3506)))-2,1),""),""),"")</f>
        <v/>
      </c>
      <c r="X3507" s="156">
        <f t="shared" ca="1" si="369"/>
        <v>1</v>
      </c>
      <c r="Y3507" s="156">
        <f t="shared" ca="1" si="370"/>
        <v>1</v>
      </c>
    </row>
    <row r="3508" spans="2:25" hidden="1" x14ac:dyDescent="0.25">
      <c r="B3508" s="390" t="str">
        <f>IFERROR(IF(LEN(INDEX(PlansAndNotes!$B$6:$B$2005,ROW(A3508)-ROW($B$3)))=0,"",INDEX(PlansAndNotes!$B$6:$B$2005,ROW(A3508)-ROW($B$3))),"")</f>
        <v/>
      </c>
      <c r="C3508" s="387" t="str">
        <f t="shared" si="372"/>
        <v/>
      </c>
      <c r="D3508" s="361" t="str">
        <f>IFERROR(IF(LEN(C3508)&gt;0,IF(LEN(INDEX(TasksList!$C$6:$C$25,MATCH(C3508,TasksList!$B$6:$B$25,0),1))=0,"",INDEX(TasksList!$C$6:$C$25,MATCH(C3508,TasksList!$B$6:$B$25,0),1)),""),"")</f>
        <v/>
      </c>
      <c r="E3508" s="361" t="str">
        <f>IFERROR(IF(LEN(C3508)&gt;0,IF(LEN(INDEX(TasksList!$F$6:$F$25,MATCH(C3508,TasksList!$B$6:$B$25,0),1))=0,"not set!",INDEX(TasksList!$F$6:$F$25,MATCH(C3508,TasksList!$B$6:$B$25,0),1)),""),"")</f>
        <v/>
      </c>
      <c r="F3508" s="360" t="str">
        <f>IFERROR(IF(LEN(D3508)&gt;0,IF(LEN(INDEX(AdressBook!$D$6:$D$25,MATCH(D3508,AdressBook!$B$6:$B$25,0),1))=0,"",INDEX(AdressBook!$D$6:$D$25,MATCH(D3508,AdressBook!$B$6:$B$25,0),1)),""),"")</f>
        <v/>
      </c>
      <c r="G3508" s="361" t="str">
        <f>IFERROR(IF(LEN(INDEX(PlansAndNotes!$F$6:$F$4005,ROW(B3508)-ROW($C$3)))=0,"",INDEX(PlansAndNotes!$F$6:$F$4005,ROW(B3508)-ROW($C$3))),"")</f>
        <v/>
      </c>
      <c r="H3508" s="361" t="str">
        <f>IFERROR(IF(LEN(C3508)&gt;0,IF(LEN(INDEX(TasksList!$G$6:$G$25,MATCH(C3508,TasksList!$B$6:$B$25,0),1))=0,"",INDEX(TasksList!$G$6:$G$25,MATCH(C3508,TasksList!$B$6:$B$25,0),1)),""),"")</f>
        <v/>
      </c>
      <c r="N3508" s="362" t="str">
        <f>IFERROR(IF(LEN(INDEX(PlansAndNotes!$D$6:$D$4005,ROW(B3508)-ROW($C$3)))=0,"",INDEX(PlansAndNotes!$D$6:$D$4005,ROW(B3508)-ROW($C$3))),"")</f>
        <v/>
      </c>
      <c r="O3508" s="165" t="str">
        <f t="shared" si="366"/>
        <v/>
      </c>
      <c r="P3508" s="363" t="str">
        <f>IFERROR(IF(LEN(INDEX(PlansAndNotes!$E$6:$E$4005,ROW(B3508)-ROW($C$3)))=0,"",INDEX(PlansAndNotes!$E$6:$E$4005,ROW(B3508)-ROW($C$3))),"")</f>
        <v/>
      </c>
      <c r="Q3508" s="363" t="str">
        <f>IFERROR(IF(LEN(INDEX(PlansAndNotes!$G$6:$G$4005,ROW(B3508)-ROW($C$3)))=0,"",INDEX(PlansAndNotes!$G$6:$G$4005,ROW(B3508)-ROW($C$3))),"")</f>
        <v/>
      </c>
      <c r="R3508" s="361" t="str">
        <f>IFERROR(IF(LEN(D3508)&gt;0,IF(LEN(INDEX(AdressBook!$C$6:$C$25,MATCH(D3508,AdressBook!$B$6:$B$25,0),1))=0,"",INDEX(AdressBook!$C$6:$C$25,MATCH(D3508,AdressBook!$B$6:$B$25,0),1)),""),"")</f>
        <v/>
      </c>
      <c r="S3508" s="165">
        <f>IF(LEN(C3508)&gt;0,IFERROR(IF(MATCH(C3508,C3509:$C$4004,0)&gt;0,-1,ROW(S3508)-ROW($S$3)),ROW(S3508)-ROW($S$3)),-1)</f>
        <v>-1</v>
      </c>
      <c r="T3508" s="165">
        <f t="shared" si="367"/>
        <v>0</v>
      </c>
      <c r="U3508" s="165" t="str">
        <f t="shared" si="368"/>
        <v/>
      </c>
      <c r="V3508" s="165" t="str">
        <f>IFERROR(IF(OR(C3508="",S3508&lt;0),"",IF(SUBTOTAL(3,C3508:C3508)=0,-1,SUBTOTAL(3,$C$4:C3508))),"")</f>
        <v/>
      </c>
      <c r="W3508" s="156" t="str">
        <f t="array" ref="W3508">IF(LEN(C3508)&gt;0,IFERROR(IF(MATCH(C3508,$C$3:$C3507,0)&gt;0,N3508-INDEX($N$3:N3507,SUMPRODUCT(MAX(ROW($C$3:$C3507)*(C3508=$C$3:$C3507)))-2,1),""),""),"")</f>
        <v/>
      </c>
      <c r="X3508" s="156">
        <f t="shared" ca="1" si="369"/>
        <v>1</v>
      </c>
      <c r="Y3508" s="156">
        <f t="shared" ca="1" si="370"/>
        <v>1</v>
      </c>
    </row>
    <row r="3509" spans="2:25" hidden="1" x14ac:dyDescent="0.25">
      <c r="B3509" s="390" t="str">
        <f>IFERROR(IF(LEN(INDEX(PlansAndNotes!$B$6:$B$2005,ROW(A3509)-ROW($B$3)))=0,"",INDEX(PlansAndNotes!$B$6:$B$2005,ROW(A3509)-ROW($B$3))),"")</f>
        <v/>
      </c>
      <c r="C3509" s="387" t="str">
        <f t="shared" si="372"/>
        <v/>
      </c>
      <c r="D3509" s="361" t="str">
        <f>IFERROR(IF(LEN(C3509)&gt;0,IF(LEN(INDEX(TasksList!$C$6:$C$25,MATCH(C3509,TasksList!$B$6:$B$25,0),1))=0,"",INDEX(TasksList!$C$6:$C$25,MATCH(C3509,TasksList!$B$6:$B$25,0),1)),""),"")</f>
        <v/>
      </c>
      <c r="E3509" s="361" t="str">
        <f>IFERROR(IF(LEN(C3509)&gt;0,IF(LEN(INDEX(TasksList!$F$6:$F$25,MATCH(C3509,TasksList!$B$6:$B$25,0),1))=0,"not set!",INDEX(TasksList!$F$6:$F$25,MATCH(C3509,TasksList!$B$6:$B$25,0),1)),""),"")</f>
        <v/>
      </c>
      <c r="F3509" s="360" t="str">
        <f>IFERROR(IF(LEN(D3509)&gt;0,IF(LEN(INDEX(AdressBook!$D$6:$D$25,MATCH(D3509,AdressBook!$B$6:$B$25,0),1))=0,"",INDEX(AdressBook!$D$6:$D$25,MATCH(D3509,AdressBook!$B$6:$B$25,0),1)),""),"")</f>
        <v/>
      </c>
      <c r="G3509" s="361" t="str">
        <f>IFERROR(IF(LEN(INDEX(PlansAndNotes!$F$6:$F$4005,ROW(B3509)-ROW($C$3)))=0,"",INDEX(PlansAndNotes!$F$6:$F$4005,ROW(B3509)-ROW($C$3))),"")</f>
        <v/>
      </c>
      <c r="H3509" s="361" t="str">
        <f>IFERROR(IF(LEN(C3509)&gt;0,IF(LEN(INDEX(TasksList!$G$6:$G$25,MATCH(C3509,TasksList!$B$6:$B$25,0),1))=0,"",INDEX(TasksList!$G$6:$G$25,MATCH(C3509,TasksList!$B$6:$B$25,0),1)),""),"")</f>
        <v/>
      </c>
      <c r="N3509" s="362" t="str">
        <f>IFERROR(IF(LEN(INDEX(PlansAndNotes!$D$6:$D$4005,ROW(B3509)-ROW($C$3)))=0,"",INDEX(PlansAndNotes!$D$6:$D$4005,ROW(B3509)-ROW($C$3))),"")</f>
        <v/>
      </c>
      <c r="O3509" s="165" t="str">
        <f t="shared" si="366"/>
        <v/>
      </c>
      <c r="P3509" s="363" t="str">
        <f>IFERROR(IF(LEN(INDEX(PlansAndNotes!$E$6:$E$4005,ROW(B3509)-ROW($C$3)))=0,"",INDEX(PlansAndNotes!$E$6:$E$4005,ROW(B3509)-ROW($C$3))),"")</f>
        <v/>
      </c>
      <c r="Q3509" s="363" t="str">
        <f>IFERROR(IF(LEN(INDEX(PlansAndNotes!$G$6:$G$4005,ROW(B3509)-ROW($C$3)))=0,"",INDEX(PlansAndNotes!$G$6:$G$4005,ROW(B3509)-ROW($C$3))),"")</f>
        <v/>
      </c>
      <c r="R3509" s="361" t="str">
        <f>IFERROR(IF(LEN(D3509)&gt;0,IF(LEN(INDEX(AdressBook!$C$6:$C$25,MATCH(D3509,AdressBook!$B$6:$B$25,0),1))=0,"",INDEX(AdressBook!$C$6:$C$25,MATCH(D3509,AdressBook!$B$6:$B$25,0),1)),""),"")</f>
        <v/>
      </c>
      <c r="S3509" s="165">
        <f>IF(LEN(C3509)&gt;0,IFERROR(IF(MATCH(C3509,C3510:$C$4004,0)&gt;0,-1,ROW(S3509)-ROW($S$3)),ROW(S3509)-ROW($S$3)),-1)</f>
        <v>-1</v>
      </c>
      <c r="T3509" s="165">
        <f t="shared" si="367"/>
        <v>0</v>
      </c>
      <c r="U3509" s="165" t="str">
        <f t="shared" si="368"/>
        <v/>
      </c>
      <c r="V3509" s="165" t="str">
        <f>IFERROR(IF(OR(C3509="",S3509&lt;0),"",IF(SUBTOTAL(3,C3509:C3509)=0,-1,SUBTOTAL(3,$C$4:C3509))),"")</f>
        <v/>
      </c>
      <c r="W3509" s="156" t="str">
        <f t="array" ref="W3509">IF(LEN(C3509)&gt;0,IFERROR(IF(MATCH(C3509,$C$3:$C3508,0)&gt;0,N3509-INDEX($N$3:N3508,SUMPRODUCT(MAX(ROW($C$3:$C3508)*(C3509=$C$3:$C3508)))-2,1),""),""),"")</f>
        <v/>
      </c>
      <c r="X3509" s="156">
        <f t="shared" ca="1" si="369"/>
        <v>1</v>
      </c>
      <c r="Y3509" s="156">
        <f t="shared" ca="1" si="370"/>
        <v>1</v>
      </c>
    </row>
    <row r="3510" spans="2:25" hidden="1" x14ac:dyDescent="0.25">
      <c r="B3510" s="390" t="str">
        <f>IFERROR(IF(LEN(INDEX(PlansAndNotes!$B$6:$B$2005,ROW(A3510)-ROW($B$3)))=0,"",INDEX(PlansAndNotes!$B$6:$B$2005,ROW(A3510)-ROW($B$3))),"")</f>
        <v/>
      </c>
      <c r="C3510" s="387" t="str">
        <f t="shared" si="372"/>
        <v/>
      </c>
      <c r="D3510" s="361" t="str">
        <f>IFERROR(IF(LEN(C3510)&gt;0,IF(LEN(INDEX(TasksList!$C$6:$C$25,MATCH(C3510,TasksList!$B$6:$B$25,0),1))=0,"",INDEX(TasksList!$C$6:$C$25,MATCH(C3510,TasksList!$B$6:$B$25,0),1)),""),"")</f>
        <v/>
      </c>
      <c r="E3510" s="361" t="str">
        <f>IFERROR(IF(LEN(C3510)&gt;0,IF(LEN(INDEX(TasksList!$F$6:$F$25,MATCH(C3510,TasksList!$B$6:$B$25,0),1))=0,"not set!",INDEX(TasksList!$F$6:$F$25,MATCH(C3510,TasksList!$B$6:$B$25,0),1)),""),"")</f>
        <v/>
      </c>
      <c r="F3510" s="360" t="str">
        <f>IFERROR(IF(LEN(D3510)&gt;0,IF(LEN(INDEX(AdressBook!$D$6:$D$25,MATCH(D3510,AdressBook!$B$6:$B$25,0),1))=0,"",INDEX(AdressBook!$D$6:$D$25,MATCH(D3510,AdressBook!$B$6:$B$25,0),1)),""),"")</f>
        <v/>
      </c>
      <c r="G3510" s="361" t="str">
        <f>IFERROR(IF(LEN(INDEX(PlansAndNotes!$F$6:$F$4005,ROW(B3510)-ROW($C$3)))=0,"",INDEX(PlansAndNotes!$F$6:$F$4005,ROW(B3510)-ROW($C$3))),"")</f>
        <v/>
      </c>
      <c r="H3510" s="361" t="str">
        <f>IFERROR(IF(LEN(C3510)&gt;0,IF(LEN(INDEX(TasksList!$G$6:$G$25,MATCH(C3510,TasksList!$B$6:$B$25,0),1))=0,"",INDEX(TasksList!$G$6:$G$25,MATCH(C3510,TasksList!$B$6:$B$25,0),1)),""),"")</f>
        <v/>
      </c>
      <c r="N3510" s="362" t="str">
        <f>IFERROR(IF(LEN(INDEX(PlansAndNotes!$D$6:$D$4005,ROW(B3510)-ROW($C$3)))=0,"",INDEX(PlansAndNotes!$D$6:$D$4005,ROW(B3510)-ROW($C$3))),"")</f>
        <v/>
      </c>
      <c r="O3510" s="165" t="str">
        <f t="shared" si="366"/>
        <v/>
      </c>
      <c r="P3510" s="363" t="str">
        <f>IFERROR(IF(LEN(INDEX(PlansAndNotes!$E$6:$E$4005,ROW(B3510)-ROW($C$3)))=0,"",INDEX(PlansAndNotes!$E$6:$E$4005,ROW(B3510)-ROW($C$3))),"")</f>
        <v/>
      </c>
      <c r="Q3510" s="363" t="str">
        <f>IFERROR(IF(LEN(INDEX(PlansAndNotes!$G$6:$G$4005,ROW(B3510)-ROW($C$3)))=0,"",INDEX(PlansAndNotes!$G$6:$G$4005,ROW(B3510)-ROW($C$3))),"")</f>
        <v/>
      </c>
      <c r="R3510" s="361" t="str">
        <f>IFERROR(IF(LEN(D3510)&gt;0,IF(LEN(INDEX(AdressBook!$C$6:$C$25,MATCH(D3510,AdressBook!$B$6:$B$25,0),1))=0,"",INDEX(AdressBook!$C$6:$C$25,MATCH(D3510,AdressBook!$B$6:$B$25,0),1)),""),"")</f>
        <v/>
      </c>
      <c r="S3510" s="165">
        <f>IF(LEN(C3510)&gt;0,IFERROR(IF(MATCH(C3510,C3511:$C$4004,0)&gt;0,-1,ROW(S3510)-ROW($S$3)),ROW(S3510)-ROW($S$3)),-1)</f>
        <v>-1</v>
      </c>
      <c r="T3510" s="165">
        <f t="shared" si="367"/>
        <v>0</v>
      </c>
      <c r="U3510" s="165" t="str">
        <f t="shared" si="368"/>
        <v/>
      </c>
      <c r="V3510" s="165" t="str">
        <f>IFERROR(IF(OR(C3510="",S3510&lt;0),"",IF(SUBTOTAL(3,C3510:C3510)=0,-1,SUBTOTAL(3,$C$4:C3510))),"")</f>
        <v/>
      </c>
      <c r="W3510" s="156" t="str">
        <f t="array" ref="W3510">IF(LEN(C3510)&gt;0,IFERROR(IF(MATCH(C3510,$C$3:$C3509,0)&gt;0,N3510-INDEX($N$3:N3509,SUMPRODUCT(MAX(ROW($C$3:$C3509)*(C3510=$C$3:$C3509)))-2,1),""),""),"")</f>
        <v/>
      </c>
      <c r="X3510" s="156">
        <f t="shared" ca="1" si="369"/>
        <v>1</v>
      </c>
      <c r="Y3510" s="156">
        <f t="shared" ca="1" si="370"/>
        <v>1</v>
      </c>
    </row>
    <row r="3511" spans="2:25" hidden="1" x14ac:dyDescent="0.25">
      <c r="B3511" s="394" t="str">
        <f>IFERROR(IF(LEN(INDEX(PlansAndNotes!$B$6:$B$2005,ROW(A3511)-ROW($B$3)))=0,"",INDEX(PlansAndNotes!$B$6:$B$2005,ROW(A3511)-ROW($B$3))),"")</f>
        <v/>
      </c>
      <c r="C3511" s="388" t="str">
        <f t="shared" si="372"/>
        <v/>
      </c>
      <c r="D3511" s="386" t="str">
        <f>IFERROR(IF(LEN(C3511)&gt;0,IF(LEN(INDEX(TasksList!$C$6:$C$25,MATCH(C3511,TasksList!$B$6:$B$25,0),1))=0,"",INDEX(TasksList!$C$6:$C$25,MATCH(C3511,TasksList!$B$6:$B$25,0),1)),""),"")</f>
        <v/>
      </c>
      <c r="E3511" s="386" t="str">
        <f>IFERROR(IF(LEN(C3511)&gt;0,IF(LEN(INDEX(TasksList!$F$6:$F$25,MATCH(C3511,TasksList!$B$6:$B$25,0),1))=0,"not set!",INDEX(TasksList!$F$6:$F$25,MATCH(C3511,TasksList!$B$6:$B$25,0),1)),""),"")</f>
        <v/>
      </c>
      <c r="F3511" s="360" t="str">
        <f>IFERROR(IF(LEN(D3511)&gt;0,IF(LEN(INDEX(AdressBook!$D$6:$D$25,MATCH(D3511,AdressBook!$B$6:$B$25,0),1))=0,"",INDEX(AdressBook!$D$6:$D$25,MATCH(D3511,AdressBook!$B$6:$B$25,0),1)),""),"")</f>
        <v/>
      </c>
      <c r="G3511" s="386" t="str">
        <f>IFERROR(IF(LEN(INDEX(PlansAndNotes!$F$6:$F$4005,ROW(B3511)-ROW($C$3)))=0,"",INDEX(PlansAndNotes!$F$6:$F$4005,ROW(B3511)-ROW($C$3))),"")</f>
        <v/>
      </c>
      <c r="H3511" s="361" t="str">
        <f>IFERROR(IF(LEN(C3511)&gt;0,IF(LEN(INDEX(TasksList!$G$6:$G$25,MATCH(C3511,TasksList!$B$6:$B$25,0),1))=0,"",INDEX(TasksList!$G$6:$G$25,MATCH(C3511,TasksList!$B$6:$B$25,0),1)),""),"")</f>
        <v/>
      </c>
      <c r="N3511" s="362" t="str">
        <f>IFERROR(IF(LEN(INDEX(PlansAndNotes!$D$6:$D$4005,ROW(B3511)-ROW($C$3)))=0,"",INDEX(PlansAndNotes!$D$6:$D$4005,ROW(B3511)-ROW($C$3))),"")</f>
        <v/>
      </c>
      <c r="O3511" s="165" t="str">
        <f t="shared" si="366"/>
        <v/>
      </c>
      <c r="P3511" s="363" t="str">
        <f>IFERROR(IF(LEN(INDEX(PlansAndNotes!$E$6:$E$4005,ROW(B3511)-ROW($C$3)))=0,"",INDEX(PlansAndNotes!$E$6:$E$4005,ROW(B3511)-ROW($C$3))),"")</f>
        <v/>
      </c>
      <c r="Q3511" s="363" t="str">
        <f>IFERROR(IF(LEN(INDEX(PlansAndNotes!$G$6:$G$4005,ROW(B3511)-ROW($C$3)))=0,"",INDEX(PlansAndNotes!$G$6:$G$4005,ROW(B3511)-ROW($C$3))),"")</f>
        <v/>
      </c>
      <c r="R3511" s="361" t="str">
        <f>IFERROR(IF(LEN(D3511)&gt;0,IF(LEN(INDEX(AdressBook!$C$6:$C$25,MATCH(D3511,AdressBook!$B$6:$B$25,0),1))=0,"",INDEX(AdressBook!$C$6:$C$25,MATCH(D3511,AdressBook!$B$6:$B$25,0),1)),""),"")</f>
        <v/>
      </c>
      <c r="S3511" s="165">
        <f>IF(LEN(C3511)&gt;0,IFERROR(IF(MATCH(C3511,C3512:$C$4004,0)&gt;0,-1,ROW(S3511)-ROW($S$3)),ROW(S3511)-ROW($S$3)),-1)</f>
        <v>-1</v>
      </c>
      <c r="T3511" s="165">
        <f t="shared" si="367"/>
        <v>0</v>
      </c>
      <c r="U3511" s="165" t="str">
        <f t="shared" si="368"/>
        <v/>
      </c>
      <c r="V3511" s="165" t="str">
        <f>IFERROR(IF(OR(C3511="",S3511&lt;0),"",IF(SUBTOTAL(3,C3511:C3511)=0,-1,SUBTOTAL(3,$C$4:C3511))),"")</f>
        <v/>
      </c>
      <c r="W3511" s="156" t="str">
        <f t="array" ref="W3511">IF(LEN(C3511)&gt;0,IFERROR(IF(MATCH(C3511,$C$3:$C3510,0)&gt;0,N3511-INDEX($N$3:N3510,SUMPRODUCT(MAX(ROW($C$3:$C3510)*(C3511=$C$3:$C3510)))-2,1),""),""),"")</f>
        <v/>
      </c>
      <c r="X3511" s="156">
        <f t="shared" ca="1" si="369"/>
        <v>1</v>
      </c>
      <c r="Y3511" s="156">
        <f t="shared" ca="1" si="370"/>
        <v>1</v>
      </c>
    </row>
    <row r="3512" spans="2:25" hidden="1" x14ac:dyDescent="0.25">
      <c r="B3512" s="390" t="str">
        <f>IFERROR(IF(LEN(INDEX(PlansAndNotes!$B$6:$B$2005,ROW(A3512)-ROW($B$3)))=0,"",INDEX(PlansAndNotes!$B$6:$B$2005,ROW(A3512)-ROW($B$3))),"")</f>
        <v/>
      </c>
      <c r="C3512" s="387" t="str">
        <f t="shared" ref="C3512:C3575" si="373">IF(LEN(B3512)&gt;0,LEFT(B3512,SEARCH(" - ",B3512)-1)*1,"")</f>
        <v/>
      </c>
      <c r="D3512" s="361" t="str">
        <f>IFERROR(IF(LEN(C3512)&gt;0,IF(LEN(INDEX(TasksList!$C$6:$C$25,MATCH(C3512,TasksList!$B$6:$B$25,0),1))=0,"",INDEX(TasksList!$C$6:$C$25,MATCH(C3512,TasksList!$B$6:$B$25,0),1)),""),"")</f>
        <v/>
      </c>
      <c r="E3512" s="361" t="str">
        <f>IFERROR(IF(LEN(C3512)&gt;0,IF(LEN(INDEX(TasksList!$F$6:$F$25,MATCH(C3512,TasksList!$B$6:$B$25,0),1))=0,"not set!",INDEX(TasksList!$F$6:$F$25,MATCH(C3512,TasksList!$B$6:$B$25,0),1)),""),"")</f>
        <v/>
      </c>
      <c r="F3512" s="360" t="str">
        <f>IFERROR(IF(LEN(D3512)&gt;0,IF(LEN(INDEX(AdressBook!$D$6:$D$25,MATCH(D3512,AdressBook!$B$6:$B$25,0),1))=0,"",INDEX(AdressBook!$D$6:$D$25,MATCH(D3512,AdressBook!$B$6:$B$25,0),1)),""),"")</f>
        <v/>
      </c>
      <c r="G3512" s="361" t="str">
        <f>IFERROR(IF(LEN(INDEX(PlansAndNotes!$F$6:$F$4005,ROW(B3512)-ROW($C$3)))=0,"",INDEX(PlansAndNotes!$F$6:$F$4005,ROW(B3512)-ROW($C$3))),"")</f>
        <v/>
      </c>
      <c r="H3512" s="361" t="str">
        <f>IFERROR(IF(LEN(C3512)&gt;0,IF(LEN(INDEX(TasksList!$G$6:$G$25,MATCH(C3512,TasksList!$B$6:$B$25,0),1))=0,"",INDEX(TasksList!$G$6:$G$25,MATCH(C3512,TasksList!$B$6:$B$25,0),1)),""),"")</f>
        <v/>
      </c>
      <c r="N3512" s="362" t="str">
        <f>IFERROR(IF(LEN(INDEX(PlansAndNotes!$D$6:$D$4005,ROW(B3512)-ROW($C$3)))=0,"",INDEX(PlansAndNotes!$D$6:$D$4005,ROW(B3512)-ROW($C$3))),"")</f>
        <v/>
      </c>
      <c r="O3512" s="165" t="str">
        <f t="shared" si="366"/>
        <v/>
      </c>
      <c r="P3512" s="363" t="str">
        <f>IFERROR(IF(LEN(INDEX(PlansAndNotes!$E$6:$E$4005,ROW(B3512)-ROW($C$3)))=0,"",INDEX(PlansAndNotes!$E$6:$E$4005,ROW(B3512)-ROW($C$3))),"")</f>
        <v/>
      </c>
      <c r="Q3512" s="363" t="str">
        <f>IFERROR(IF(LEN(INDEX(PlansAndNotes!$G$6:$G$4005,ROW(B3512)-ROW($C$3)))=0,"",INDEX(PlansAndNotes!$G$6:$G$4005,ROW(B3512)-ROW($C$3))),"")</f>
        <v/>
      </c>
      <c r="R3512" s="361" t="str">
        <f>IFERROR(IF(LEN(D3512)&gt;0,IF(LEN(INDEX(AdressBook!$C$6:$C$25,MATCH(D3512,AdressBook!$B$6:$B$25,0),1))=0,"",INDEX(AdressBook!$C$6:$C$25,MATCH(D3512,AdressBook!$B$6:$B$25,0),1)),""),"")</f>
        <v/>
      </c>
      <c r="S3512" s="165">
        <f>IF(LEN(C3512)&gt;0,IFERROR(IF(MATCH(C3512,C3513:$C$4004,0)&gt;0,-1,ROW(S3512)-ROW($S$3)),ROW(S3512)-ROW($S$3)),-1)</f>
        <v>-1</v>
      </c>
      <c r="T3512" s="165">
        <f t="shared" si="367"/>
        <v>0</v>
      </c>
      <c r="U3512" s="165" t="str">
        <f t="shared" si="368"/>
        <v/>
      </c>
      <c r="V3512" s="165" t="str">
        <f>IFERROR(IF(OR(C3512="",S3512&lt;0),"",IF(SUBTOTAL(3,C3512:C3512)=0,-1,SUBTOTAL(3,$C$4:C3512))),"")</f>
        <v/>
      </c>
      <c r="W3512" s="156" t="str">
        <f t="array" ref="W3512">IF(LEN(C3512)&gt;0,IFERROR(IF(MATCH(C3512,$C$3:$C3511,0)&gt;0,N3512-INDEX($N$3:N3511,SUMPRODUCT(MAX(ROW($C$3:$C3511)*(C3512=$C$3:$C3511)))-2,1),""),""),"")</f>
        <v/>
      </c>
      <c r="X3512" s="156">
        <f t="shared" ca="1" si="369"/>
        <v>1</v>
      </c>
      <c r="Y3512" s="156">
        <f t="shared" ca="1" si="370"/>
        <v>1</v>
      </c>
    </row>
    <row r="3513" spans="2:25" hidden="1" x14ac:dyDescent="0.25">
      <c r="B3513" s="390" t="str">
        <f>IFERROR(IF(LEN(INDEX(PlansAndNotes!$B$6:$B$2005,ROW(A3513)-ROW($B$3)))=0,"",INDEX(PlansAndNotes!$B$6:$B$2005,ROW(A3513)-ROW($B$3))),"")</f>
        <v/>
      </c>
      <c r="C3513" s="387" t="str">
        <f t="shared" si="373"/>
        <v/>
      </c>
      <c r="D3513" s="361" t="str">
        <f>IFERROR(IF(LEN(C3513)&gt;0,IF(LEN(INDEX(TasksList!$C$6:$C$25,MATCH(C3513,TasksList!$B$6:$B$25,0),1))=0,"",INDEX(TasksList!$C$6:$C$25,MATCH(C3513,TasksList!$B$6:$B$25,0),1)),""),"")</f>
        <v/>
      </c>
      <c r="E3513" s="361" t="str">
        <f>IFERROR(IF(LEN(C3513)&gt;0,IF(LEN(INDEX(TasksList!$F$6:$F$25,MATCH(C3513,TasksList!$B$6:$B$25,0),1))=0,"not set!",INDEX(TasksList!$F$6:$F$25,MATCH(C3513,TasksList!$B$6:$B$25,0),1)),""),"")</f>
        <v/>
      </c>
      <c r="F3513" s="360" t="str">
        <f>IFERROR(IF(LEN(D3513)&gt;0,IF(LEN(INDEX(AdressBook!$D$6:$D$25,MATCH(D3513,AdressBook!$B$6:$B$25,0),1))=0,"",INDEX(AdressBook!$D$6:$D$25,MATCH(D3513,AdressBook!$B$6:$B$25,0),1)),""),"")</f>
        <v/>
      </c>
      <c r="G3513" s="361" t="str">
        <f>IFERROR(IF(LEN(INDEX(PlansAndNotes!$F$6:$F$4005,ROW(B3513)-ROW($C$3)))=0,"",INDEX(PlansAndNotes!$F$6:$F$4005,ROW(B3513)-ROW($C$3))),"")</f>
        <v/>
      </c>
      <c r="H3513" s="361" t="str">
        <f>IFERROR(IF(LEN(C3513)&gt;0,IF(LEN(INDEX(TasksList!$G$6:$G$25,MATCH(C3513,TasksList!$B$6:$B$25,0),1))=0,"",INDEX(TasksList!$G$6:$G$25,MATCH(C3513,TasksList!$B$6:$B$25,0),1)),""),"")</f>
        <v/>
      </c>
      <c r="N3513" s="362" t="str">
        <f>IFERROR(IF(LEN(INDEX(PlansAndNotes!$D$6:$D$4005,ROW(B3513)-ROW($C$3)))=0,"",INDEX(PlansAndNotes!$D$6:$D$4005,ROW(B3513)-ROW($C$3))),"")</f>
        <v/>
      </c>
      <c r="O3513" s="165" t="str">
        <f t="shared" si="366"/>
        <v/>
      </c>
      <c r="P3513" s="363" t="str">
        <f>IFERROR(IF(LEN(INDEX(PlansAndNotes!$E$6:$E$4005,ROW(B3513)-ROW($C$3)))=0,"",INDEX(PlansAndNotes!$E$6:$E$4005,ROW(B3513)-ROW($C$3))),"")</f>
        <v/>
      </c>
      <c r="Q3513" s="363" t="str">
        <f>IFERROR(IF(LEN(INDEX(PlansAndNotes!$G$6:$G$4005,ROW(B3513)-ROW($C$3)))=0,"",INDEX(PlansAndNotes!$G$6:$G$4005,ROW(B3513)-ROW($C$3))),"")</f>
        <v/>
      </c>
      <c r="R3513" s="361" t="str">
        <f>IFERROR(IF(LEN(D3513)&gt;0,IF(LEN(INDEX(AdressBook!$C$6:$C$25,MATCH(D3513,AdressBook!$B$6:$B$25,0),1))=0,"",INDEX(AdressBook!$C$6:$C$25,MATCH(D3513,AdressBook!$B$6:$B$25,0),1)),""),"")</f>
        <v/>
      </c>
      <c r="S3513" s="165">
        <f>IF(LEN(C3513)&gt;0,IFERROR(IF(MATCH(C3513,C3514:$C$4004,0)&gt;0,-1,ROW(S3513)-ROW($S$3)),ROW(S3513)-ROW($S$3)),-1)</f>
        <v>-1</v>
      </c>
      <c r="T3513" s="165">
        <f t="shared" si="367"/>
        <v>0</v>
      </c>
      <c r="U3513" s="165" t="str">
        <f t="shared" si="368"/>
        <v/>
      </c>
      <c r="V3513" s="165" t="str">
        <f>IFERROR(IF(OR(C3513="",S3513&lt;0),"",IF(SUBTOTAL(3,C3513:C3513)=0,-1,SUBTOTAL(3,$C$4:C3513))),"")</f>
        <v/>
      </c>
      <c r="W3513" s="156" t="str">
        <f t="array" ref="W3513">IF(LEN(C3513)&gt;0,IFERROR(IF(MATCH(C3513,$C$3:$C3512,0)&gt;0,N3513-INDEX($N$3:N3512,SUMPRODUCT(MAX(ROW($C$3:$C3512)*(C3513=$C$3:$C3512)))-2,1),""),""),"")</f>
        <v/>
      </c>
      <c r="X3513" s="156">
        <f t="shared" ca="1" si="369"/>
        <v>1</v>
      </c>
      <c r="Y3513" s="156">
        <f t="shared" ca="1" si="370"/>
        <v>1</v>
      </c>
    </row>
    <row r="3514" spans="2:25" hidden="1" x14ac:dyDescent="0.25">
      <c r="B3514" s="390" t="str">
        <f>IFERROR(IF(LEN(INDEX(PlansAndNotes!$B$6:$B$2005,ROW(A3514)-ROW($B$3)))=0,"",INDEX(PlansAndNotes!$B$6:$B$2005,ROW(A3514)-ROW($B$3))),"")</f>
        <v/>
      </c>
      <c r="C3514" s="387" t="str">
        <f t="shared" si="373"/>
        <v/>
      </c>
      <c r="D3514" s="361" t="str">
        <f>IFERROR(IF(LEN(C3514)&gt;0,IF(LEN(INDEX(TasksList!$C$6:$C$25,MATCH(C3514,TasksList!$B$6:$B$25,0),1))=0,"",INDEX(TasksList!$C$6:$C$25,MATCH(C3514,TasksList!$B$6:$B$25,0),1)),""),"")</f>
        <v/>
      </c>
      <c r="E3514" s="361" t="str">
        <f>IFERROR(IF(LEN(C3514)&gt;0,IF(LEN(INDEX(TasksList!$F$6:$F$25,MATCH(C3514,TasksList!$B$6:$B$25,0),1))=0,"not set!",INDEX(TasksList!$F$6:$F$25,MATCH(C3514,TasksList!$B$6:$B$25,0),1)),""),"")</f>
        <v/>
      </c>
      <c r="F3514" s="360" t="str">
        <f>IFERROR(IF(LEN(D3514)&gt;0,IF(LEN(INDEX(AdressBook!$D$6:$D$25,MATCH(D3514,AdressBook!$B$6:$B$25,0),1))=0,"",INDEX(AdressBook!$D$6:$D$25,MATCH(D3514,AdressBook!$B$6:$B$25,0),1)),""),"")</f>
        <v/>
      </c>
      <c r="G3514" s="361" t="str">
        <f>IFERROR(IF(LEN(INDEX(PlansAndNotes!$F$6:$F$4005,ROW(B3514)-ROW($C$3)))=0,"",INDEX(PlansAndNotes!$F$6:$F$4005,ROW(B3514)-ROW($C$3))),"")</f>
        <v/>
      </c>
      <c r="H3514" s="361" t="str">
        <f>IFERROR(IF(LEN(C3514)&gt;0,IF(LEN(INDEX(TasksList!$G$6:$G$25,MATCH(C3514,TasksList!$B$6:$B$25,0),1))=0,"",INDEX(TasksList!$G$6:$G$25,MATCH(C3514,TasksList!$B$6:$B$25,0),1)),""),"")</f>
        <v/>
      </c>
      <c r="N3514" s="362" t="str">
        <f>IFERROR(IF(LEN(INDEX(PlansAndNotes!$D$6:$D$4005,ROW(B3514)-ROW($C$3)))=0,"",INDEX(PlansAndNotes!$D$6:$D$4005,ROW(B3514)-ROW($C$3))),"")</f>
        <v/>
      </c>
      <c r="O3514" s="165" t="str">
        <f t="shared" si="366"/>
        <v/>
      </c>
      <c r="P3514" s="363" t="str">
        <f>IFERROR(IF(LEN(INDEX(PlansAndNotes!$E$6:$E$4005,ROW(B3514)-ROW($C$3)))=0,"",INDEX(PlansAndNotes!$E$6:$E$4005,ROW(B3514)-ROW($C$3))),"")</f>
        <v/>
      </c>
      <c r="Q3514" s="363" t="str">
        <f>IFERROR(IF(LEN(INDEX(PlansAndNotes!$G$6:$G$4005,ROW(B3514)-ROW($C$3)))=0,"",INDEX(PlansAndNotes!$G$6:$G$4005,ROW(B3514)-ROW($C$3))),"")</f>
        <v/>
      </c>
      <c r="R3514" s="361" t="str">
        <f>IFERROR(IF(LEN(D3514)&gt;0,IF(LEN(INDEX(AdressBook!$C$6:$C$25,MATCH(D3514,AdressBook!$B$6:$B$25,0),1))=0,"",INDEX(AdressBook!$C$6:$C$25,MATCH(D3514,AdressBook!$B$6:$B$25,0),1)),""),"")</f>
        <v/>
      </c>
      <c r="S3514" s="165">
        <f>IF(LEN(C3514)&gt;0,IFERROR(IF(MATCH(C3514,C3515:$C$4004,0)&gt;0,-1,ROW(S3514)-ROW($S$3)),ROW(S3514)-ROW($S$3)),-1)</f>
        <v>-1</v>
      </c>
      <c r="T3514" s="165">
        <f t="shared" si="367"/>
        <v>0</v>
      </c>
      <c r="U3514" s="165" t="str">
        <f t="shared" si="368"/>
        <v/>
      </c>
      <c r="V3514" s="165" t="str">
        <f>IFERROR(IF(OR(C3514="",S3514&lt;0),"",IF(SUBTOTAL(3,C3514:C3514)=0,-1,SUBTOTAL(3,$C$4:C3514))),"")</f>
        <v/>
      </c>
      <c r="W3514" s="156" t="str">
        <f t="array" ref="W3514">IF(LEN(C3514)&gt;0,IFERROR(IF(MATCH(C3514,$C$3:$C3513,0)&gt;0,N3514-INDEX($N$3:N3513,SUMPRODUCT(MAX(ROW($C$3:$C3513)*(C3514=$C$3:$C3513)))-2,1),""),""),"")</f>
        <v/>
      </c>
      <c r="X3514" s="156">
        <f t="shared" ca="1" si="369"/>
        <v>1</v>
      </c>
      <c r="Y3514" s="156">
        <f t="shared" ca="1" si="370"/>
        <v>1</v>
      </c>
    </row>
    <row r="3515" spans="2:25" hidden="1" x14ac:dyDescent="0.25">
      <c r="B3515" s="390" t="str">
        <f>IFERROR(IF(LEN(INDEX(PlansAndNotes!$B$6:$B$2005,ROW(A3515)-ROW($B$3)))=0,"",INDEX(PlansAndNotes!$B$6:$B$2005,ROW(A3515)-ROW($B$3))),"")</f>
        <v/>
      </c>
      <c r="C3515" s="387" t="str">
        <f t="shared" si="373"/>
        <v/>
      </c>
      <c r="D3515" s="361" t="str">
        <f>IFERROR(IF(LEN(C3515)&gt;0,IF(LEN(INDEX(TasksList!$C$6:$C$25,MATCH(C3515,TasksList!$B$6:$B$25,0),1))=0,"",INDEX(TasksList!$C$6:$C$25,MATCH(C3515,TasksList!$B$6:$B$25,0),1)),""),"")</f>
        <v/>
      </c>
      <c r="E3515" s="361" t="str">
        <f>IFERROR(IF(LEN(C3515)&gt;0,IF(LEN(INDEX(TasksList!$F$6:$F$25,MATCH(C3515,TasksList!$B$6:$B$25,0),1))=0,"not set!",INDEX(TasksList!$F$6:$F$25,MATCH(C3515,TasksList!$B$6:$B$25,0),1)),""),"")</f>
        <v/>
      </c>
      <c r="F3515" s="360" t="str">
        <f>IFERROR(IF(LEN(D3515)&gt;0,IF(LEN(INDEX(AdressBook!$D$6:$D$25,MATCH(D3515,AdressBook!$B$6:$B$25,0),1))=0,"",INDEX(AdressBook!$D$6:$D$25,MATCH(D3515,AdressBook!$B$6:$B$25,0),1)),""),"")</f>
        <v/>
      </c>
      <c r="G3515" s="361" t="str">
        <f>IFERROR(IF(LEN(INDEX(PlansAndNotes!$F$6:$F$4005,ROW(B3515)-ROW($C$3)))=0,"",INDEX(PlansAndNotes!$F$6:$F$4005,ROW(B3515)-ROW($C$3))),"")</f>
        <v/>
      </c>
      <c r="H3515" s="361" t="str">
        <f>IFERROR(IF(LEN(C3515)&gt;0,IF(LEN(INDEX(TasksList!$G$6:$G$25,MATCH(C3515,TasksList!$B$6:$B$25,0),1))=0,"",INDEX(TasksList!$G$6:$G$25,MATCH(C3515,TasksList!$B$6:$B$25,0),1)),""),"")</f>
        <v/>
      </c>
      <c r="N3515" s="362" t="str">
        <f>IFERROR(IF(LEN(INDEX(PlansAndNotes!$D$6:$D$4005,ROW(B3515)-ROW($C$3)))=0,"",INDEX(PlansAndNotes!$D$6:$D$4005,ROW(B3515)-ROW($C$3))),"")</f>
        <v/>
      </c>
      <c r="O3515" s="165" t="str">
        <f t="shared" si="366"/>
        <v/>
      </c>
      <c r="P3515" s="363" t="str">
        <f>IFERROR(IF(LEN(INDEX(PlansAndNotes!$E$6:$E$4005,ROW(B3515)-ROW($C$3)))=0,"",INDEX(PlansAndNotes!$E$6:$E$4005,ROW(B3515)-ROW($C$3))),"")</f>
        <v/>
      </c>
      <c r="Q3515" s="363" t="str">
        <f>IFERROR(IF(LEN(INDEX(PlansAndNotes!$G$6:$G$4005,ROW(B3515)-ROW($C$3)))=0,"",INDEX(PlansAndNotes!$G$6:$G$4005,ROW(B3515)-ROW($C$3))),"")</f>
        <v/>
      </c>
      <c r="R3515" s="361" t="str">
        <f>IFERROR(IF(LEN(D3515)&gt;0,IF(LEN(INDEX(AdressBook!$C$6:$C$25,MATCH(D3515,AdressBook!$B$6:$B$25,0),1))=0,"",INDEX(AdressBook!$C$6:$C$25,MATCH(D3515,AdressBook!$B$6:$B$25,0),1)),""),"")</f>
        <v/>
      </c>
      <c r="S3515" s="165">
        <f>IF(LEN(C3515)&gt;0,IFERROR(IF(MATCH(C3515,C3516:$C$4004,0)&gt;0,-1,ROW(S3515)-ROW($S$3)),ROW(S3515)-ROW($S$3)),-1)</f>
        <v>-1</v>
      </c>
      <c r="T3515" s="165">
        <f t="shared" si="367"/>
        <v>0</v>
      </c>
      <c r="U3515" s="165" t="str">
        <f t="shared" si="368"/>
        <v/>
      </c>
      <c r="V3515" s="165" t="str">
        <f>IFERROR(IF(OR(C3515="",S3515&lt;0),"",IF(SUBTOTAL(3,C3515:C3515)=0,-1,SUBTOTAL(3,$C$4:C3515))),"")</f>
        <v/>
      </c>
      <c r="W3515" s="156" t="str">
        <f t="array" ref="W3515">IF(LEN(C3515)&gt;0,IFERROR(IF(MATCH(C3515,$C$3:$C3514,0)&gt;0,N3515-INDEX($N$3:N3514,SUMPRODUCT(MAX(ROW($C$3:$C3514)*(C3515=$C$3:$C3514)))-2,1),""),""),"")</f>
        <v/>
      </c>
      <c r="X3515" s="156">
        <f t="shared" ca="1" si="369"/>
        <v>1</v>
      </c>
      <c r="Y3515" s="156">
        <f t="shared" ca="1" si="370"/>
        <v>1</v>
      </c>
    </row>
    <row r="3516" spans="2:25" hidden="1" x14ac:dyDescent="0.25">
      <c r="B3516" s="390" t="str">
        <f>IFERROR(IF(LEN(INDEX(PlansAndNotes!$B$6:$B$2005,ROW(A3516)-ROW($B$3)))=0,"",INDEX(PlansAndNotes!$B$6:$B$2005,ROW(A3516)-ROW($B$3))),"")</f>
        <v/>
      </c>
      <c r="C3516" s="387" t="str">
        <f t="shared" si="373"/>
        <v/>
      </c>
      <c r="D3516" s="361" t="str">
        <f>IFERROR(IF(LEN(C3516)&gt;0,IF(LEN(INDEX(TasksList!$C$6:$C$25,MATCH(C3516,TasksList!$B$6:$B$25,0),1))=0,"",INDEX(TasksList!$C$6:$C$25,MATCH(C3516,TasksList!$B$6:$B$25,0),1)),""),"")</f>
        <v/>
      </c>
      <c r="E3516" s="361" t="str">
        <f>IFERROR(IF(LEN(C3516)&gt;0,IF(LEN(INDEX(TasksList!$F$6:$F$25,MATCH(C3516,TasksList!$B$6:$B$25,0),1))=0,"not set!",INDEX(TasksList!$F$6:$F$25,MATCH(C3516,TasksList!$B$6:$B$25,0),1)),""),"")</f>
        <v/>
      </c>
      <c r="F3516" s="360" t="str">
        <f>IFERROR(IF(LEN(D3516)&gt;0,IF(LEN(INDEX(AdressBook!$D$6:$D$25,MATCH(D3516,AdressBook!$B$6:$B$25,0),1))=0,"",INDEX(AdressBook!$D$6:$D$25,MATCH(D3516,AdressBook!$B$6:$B$25,0),1)),""),"")</f>
        <v/>
      </c>
      <c r="G3516" s="361" t="str">
        <f>IFERROR(IF(LEN(INDEX(PlansAndNotes!$F$6:$F$4005,ROW(B3516)-ROW($C$3)))=0,"",INDEX(PlansAndNotes!$F$6:$F$4005,ROW(B3516)-ROW($C$3))),"")</f>
        <v/>
      </c>
      <c r="H3516" s="361" t="str">
        <f>IFERROR(IF(LEN(C3516)&gt;0,IF(LEN(INDEX(TasksList!$G$6:$G$25,MATCH(C3516,TasksList!$B$6:$B$25,0),1))=0,"",INDEX(TasksList!$G$6:$G$25,MATCH(C3516,TasksList!$B$6:$B$25,0),1)),""),"")</f>
        <v/>
      </c>
      <c r="N3516" s="362" t="str">
        <f>IFERROR(IF(LEN(INDEX(PlansAndNotes!$D$6:$D$4005,ROW(B3516)-ROW($C$3)))=0,"",INDEX(PlansAndNotes!$D$6:$D$4005,ROW(B3516)-ROW($C$3))),"")</f>
        <v/>
      </c>
      <c r="O3516" s="165" t="str">
        <f t="shared" si="366"/>
        <v/>
      </c>
      <c r="P3516" s="363" t="str">
        <f>IFERROR(IF(LEN(INDEX(PlansAndNotes!$E$6:$E$4005,ROW(B3516)-ROW($C$3)))=0,"",INDEX(PlansAndNotes!$E$6:$E$4005,ROW(B3516)-ROW($C$3))),"")</f>
        <v/>
      </c>
      <c r="Q3516" s="363" t="str">
        <f>IFERROR(IF(LEN(INDEX(PlansAndNotes!$G$6:$G$4005,ROW(B3516)-ROW($C$3)))=0,"",INDEX(PlansAndNotes!$G$6:$G$4005,ROW(B3516)-ROW($C$3))),"")</f>
        <v/>
      </c>
      <c r="R3516" s="361" t="str">
        <f>IFERROR(IF(LEN(D3516)&gt;0,IF(LEN(INDEX(AdressBook!$C$6:$C$25,MATCH(D3516,AdressBook!$B$6:$B$25,0),1))=0,"",INDEX(AdressBook!$C$6:$C$25,MATCH(D3516,AdressBook!$B$6:$B$25,0),1)),""),"")</f>
        <v/>
      </c>
      <c r="S3516" s="165">
        <f>IF(LEN(C3516)&gt;0,IFERROR(IF(MATCH(C3516,C3517:$C$4004,0)&gt;0,-1,ROW(S3516)-ROW($S$3)),ROW(S3516)-ROW($S$3)),-1)</f>
        <v>-1</v>
      </c>
      <c r="T3516" s="165">
        <f t="shared" si="367"/>
        <v>0</v>
      </c>
      <c r="U3516" s="165" t="str">
        <f t="shared" si="368"/>
        <v/>
      </c>
      <c r="V3516" s="165" t="str">
        <f>IFERROR(IF(OR(C3516="",S3516&lt;0),"",IF(SUBTOTAL(3,C3516:C3516)=0,-1,SUBTOTAL(3,$C$4:C3516))),"")</f>
        <v/>
      </c>
      <c r="W3516" s="156" t="str">
        <f t="array" ref="W3516">IF(LEN(C3516)&gt;0,IFERROR(IF(MATCH(C3516,$C$3:$C3515,0)&gt;0,N3516-INDEX($N$3:N3515,SUMPRODUCT(MAX(ROW($C$3:$C3515)*(C3516=$C$3:$C3515)))-2,1),""),""),"")</f>
        <v/>
      </c>
      <c r="X3516" s="156">
        <f t="shared" ca="1" si="369"/>
        <v>1</v>
      </c>
      <c r="Y3516" s="156">
        <f t="shared" ca="1" si="370"/>
        <v>1</v>
      </c>
    </row>
    <row r="3517" spans="2:25" hidden="1" x14ac:dyDescent="0.25">
      <c r="B3517" s="390" t="str">
        <f>IFERROR(IF(LEN(INDEX(PlansAndNotes!$B$6:$B$2005,ROW(A3517)-ROW($B$3)))=0,"",INDEX(PlansAndNotes!$B$6:$B$2005,ROW(A3517)-ROW($B$3))),"")</f>
        <v/>
      </c>
      <c r="C3517" s="387" t="str">
        <f t="shared" si="373"/>
        <v/>
      </c>
      <c r="D3517" s="361" t="str">
        <f>IFERROR(IF(LEN(C3517)&gt;0,IF(LEN(INDEX(TasksList!$C$6:$C$25,MATCH(C3517,TasksList!$B$6:$B$25,0),1))=0,"",INDEX(TasksList!$C$6:$C$25,MATCH(C3517,TasksList!$B$6:$B$25,0),1)),""),"")</f>
        <v/>
      </c>
      <c r="E3517" s="361" t="str">
        <f>IFERROR(IF(LEN(C3517)&gt;0,IF(LEN(INDEX(TasksList!$F$6:$F$25,MATCH(C3517,TasksList!$B$6:$B$25,0),1))=0,"not set!",INDEX(TasksList!$F$6:$F$25,MATCH(C3517,TasksList!$B$6:$B$25,0),1)),""),"")</f>
        <v/>
      </c>
      <c r="F3517" s="360" t="str">
        <f>IFERROR(IF(LEN(D3517)&gt;0,IF(LEN(INDEX(AdressBook!$D$6:$D$25,MATCH(D3517,AdressBook!$B$6:$B$25,0),1))=0,"",INDEX(AdressBook!$D$6:$D$25,MATCH(D3517,AdressBook!$B$6:$B$25,0),1)),""),"")</f>
        <v/>
      </c>
      <c r="G3517" s="361" t="str">
        <f>IFERROR(IF(LEN(INDEX(PlansAndNotes!$F$6:$F$4005,ROW(B3517)-ROW($C$3)))=0,"",INDEX(PlansAndNotes!$F$6:$F$4005,ROW(B3517)-ROW($C$3))),"")</f>
        <v/>
      </c>
      <c r="H3517" s="361" t="str">
        <f>IFERROR(IF(LEN(C3517)&gt;0,IF(LEN(INDEX(TasksList!$G$6:$G$25,MATCH(C3517,TasksList!$B$6:$B$25,0),1))=0,"",INDEX(TasksList!$G$6:$G$25,MATCH(C3517,TasksList!$B$6:$B$25,0),1)),""),"")</f>
        <v/>
      </c>
      <c r="N3517" s="362" t="str">
        <f>IFERROR(IF(LEN(INDEX(PlansAndNotes!$D$6:$D$4005,ROW(B3517)-ROW($C$3)))=0,"",INDEX(PlansAndNotes!$D$6:$D$4005,ROW(B3517)-ROW($C$3))),"")</f>
        <v/>
      </c>
      <c r="O3517" s="165" t="str">
        <f t="shared" si="366"/>
        <v/>
      </c>
      <c r="P3517" s="363" t="str">
        <f>IFERROR(IF(LEN(INDEX(PlansAndNotes!$E$6:$E$4005,ROW(B3517)-ROW($C$3)))=0,"",INDEX(PlansAndNotes!$E$6:$E$4005,ROW(B3517)-ROW($C$3))),"")</f>
        <v/>
      </c>
      <c r="Q3517" s="363" t="str">
        <f>IFERROR(IF(LEN(INDEX(PlansAndNotes!$G$6:$G$4005,ROW(B3517)-ROW($C$3)))=0,"",INDEX(PlansAndNotes!$G$6:$G$4005,ROW(B3517)-ROW($C$3))),"")</f>
        <v/>
      </c>
      <c r="R3517" s="361" t="str">
        <f>IFERROR(IF(LEN(D3517)&gt;0,IF(LEN(INDEX(AdressBook!$C$6:$C$25,MATCH(D3517,AdressBook!$B$6:$B$25,0),1))=0,"",INDEX(AdressBook!$C$6:$C$25,MATCH(D3517,AdressBook!$B$6:$B$25,0),1)),""),"")</f>
        <v/>
      </c>
      <c r="S3517" s="165">
        <f>IF(LEN(C3517)&gt;0,IFERROR(IF(MATCH(C3517,C3518:$C$4004,0)&gt;0,-1,ROW(S3517)-ROW($S$3)),ROW(S3517)-ROW($S$3)),-1)</f>
        <v>-1</v>
      </c>
      <c r="T3517" s="165">
        <f t="shared" si="367"/>
        <v>0</v>
      </c>
      <c r="U3517" s="165" t="str">
        <f t="shared" si="368"/>
        <v/>
      </c>
      <c r="V3517" s="165" t="str">
        <f>IFERROR(IF(OR(C3517="",S3517&lt;0),"",IF(SUBTOTAL(3,C3517:C3517)=0,-1,SUBTOTAL(3,$C$4:C3517))),"")</f>
        <v/>
      </c>
      <c r="W3517" s="156" t="str">
        <f t="array" ref="W3517">IF(LEN(C3517)&gt;0,IFERROR(IF(MATCH(C3517,$C$3:$C3516,0)&gt;0,N3517-INDEX($N$3:N3516,SUMPRODUCT(MAX(ROW($C$3:$C3516)*(C3517=$C$3:$C3516)))-2,1),""),""),"")</f>
        <v/>
      </c>
      <c r="X3517" s="156">
        <f t="shared" ca="1" si="369"/>
        <v>1</v>
      </c>
      <c r="Y3517" s="156">
        <f t="shared" ca="1" si="370"/>
        <v>1</v>
      </c>
    </row>
    <row r="3518" spans="2:25" hidden="1" x14ac:dyDescent="0.25">
      <c r="B3518" s="390" t="str">
        <f>IFERROR(IF(LEN(INDEX(PlansAndNotes!$B$6:$B$2005,ROW(A3518)-ROW($B$3)))=0,"",INDEX(PlansAndNotes!$B$6:$B$2005,ROW(A3518)-ROW($B$3))),"")</f>
        <v/>
      </c>
      <c r="C3518" s="387" t="str">
        <f t="shared" si="373"/>
        <v/>
      </c>
      <c r="D3518" s="361" t="str">
        <f>IFERROR(IF(LEN(C3518)&gt;0,IF(LEN(INDEX(TasksList!$C$6:$C$25,MATCH(C3518,TasksList!$B$6:$B$25,0),1))=0,"",INDEX(TasksList!$C$6:$C$25,MATCH(C3518,TasksList!$B$6:$B$25,0),1)),""),"")</f>
        <v/>
      </c>
      <c r="E3518" s="361" t="str">
        <f>IFERROR(IF(LEN(C3518)&gt;0,IF(LEN(INDEX(TasksList!$F$6:$F$25,MATCH(C3518,TasksList!$B$6:$B$25,0),1))=0,"not set!",INDEX(TasksList!$F$6:$F$25,MATCH(C3518,TasksList!$B$6:$B$25,0),1)),""),"")</f>
        <v/>
      </c>
      <c r="F3518" s="360" t="str">
        <f>IFERROR(IF(LEN(D3518)&gt;0,IF(LEN(INDEX(AdressBook!$D$6:$D$25,MATCH(D3518,AdressBook!$B$6:$B$25,0),1))=0,"",INDEX(AdressBook!$D$6:$D$25,MATCH(D3518,AdressBook!$B$6:$B$25,0),1)),""),"")</f>
        <v/>
      </c>
      <c r="G3518" s="361" t="str">
        <f>IFERROR(IF(LEN(INDEX(PlansAndNotes!$F$6:$F$4005,ROW(B3518)-ROW($C$3)))=0,"",INDEX(PlansAndNotes!$F$6:$F$4005,ROW(B3518)-ROW($C$3))),"")</f>
        <v/>
      </c>
      <c r="H3518" s="361" t="str">
        <f>IFERROR(IF(LEN(C3518)&gt;0,IF(LEN(INDEX(TasksList!$G$6:$G$25,MATCH(C3518,TasksList!$B$6:$B$25,0),1))=0,"",INDEX(TasksList!$G$6:$G$25,MATCH(C3518,TasksList!$B$6:$B$25,0),1)),""),"")</f>
        <v/>
      </c>
      <c r="N3518" s="362" t="str">
        <f>IFERROR(IF(LEN(INDEX(PlansAndNotes!$D$6:$D$4005,ROW(B3518)-ROW($C$3)))=0,"",INDEX(PlansAndNotes!$D$6:$D$4005,ROW(B3518)-ROW($C$3))),"")</f>
        <v/>
      </c>
      <c r="O3518" s="165" t="str">
        <f t="shared" si="366"/>
        <v/>
      </c>
      <c r="P3518" s="363" t="str">
        <f>IFERROR(IF(LEN(INDEX(PlansAndNotes!$E$6:$E$4005,ROW(B3518)-ROW($C$3)))=0,"",INDEX(PlansAndNotes!$E$6:$E$4005,ROW(B3518)-ROW($C$3))),"")</f>
        <v/>
      </c>
      <c r="Q3518" s="363" t="str">
        <f>IFERROR(IF(LEN(INDEX(PlansAndNotes!$G$6:$G$4005,ROW(B3518)-ROW($C$3)))=0,"",INDEX(PlansAndNotes!$G$6:$G$4005,ROW(B3518)-ROW($C$3))),"")</f>
        <v/>
      </c>
      <c r="R3518" s="361" t="str">
        <f>IFERROR(IF(LEN(D3518)&gt;0,IF(LEN(INDEX(AdressBook!$C$6:$C$25,MATCH(D3518,AdressBook!$B$6:$B$25,0),1))=0,"",INDEX(AdressBook!$C$6:$C$25,MATCH(D3518,AdressBook!$B$6:$B$25,0),1)),""),"")</f>
        <v/>
      </c>
      <c r="S3518" s="165">
        <f>IF(LEN(C3518)&gt;0,IFERROR(IF(MATCH(C3518,C3519:$C$4004,0)&gt;0,-1,ROW(S3518)-ROW($S$3)),ROW(S3518)-ROW($S$3)),-1)</f>
        <v>-1</v>
      </c>
      <c r="T3518" s="165">
        <f t="shared" si="367"/>
        <v>0</v>
      </c>
      <c r="U3518" s="165" t="str">
        <f t="shared" si="368"/>
        <v/>
      </c>
      <c r="V3518" s="165" t="str">
        <f>IFERROR(IF(OR(C3518="",S3518&lt;0),"",IF(SUBTOTAL(3,C3518:C3518)=0,-1,SUBTOTAL(3,$C$4:C3518))),"")</f>
        <v/>
      </c>
      <c r="W3518" s="156" t="str">
        <f t="array" ref="W3518">IF(LEN(C3518)&gt;0,IFERROR(IF(MATCH(C3518,$C$3:$C3517,0)&gt;0,N3518-INDEX($N$3:N3517,SUMPRODUCT(MAX(ROW($C$3:$C3517)*(C3518=$C$3:$C3517)))-2,1),""),""),"")</f>
        <v/>
      </c>
      <c r="X3518" s="156">
        <f t="shared" ca="1" si="369"/>
        <v>1</v>
      </c>
      <c r="Y3518" s="156">
        <f t="shared" ca="1" si="370"/>
        <v>1</v>
      </c>
    </row>
    <row r="3519" spans="2:25" hidden="1" x14ac:dyDescent="0.25">
      <c r="B3519" s="390" t="str">
        <f>IFERROR(IF(LEN(INDEX(PlansAndNotes!$B$6:$B$2005,ROW(A3519)-ROW($B$3)))=0,"",INDEX(PlansAndNotes!$B$6:$B$2005,ROW(A3519)-ROW($B$3))),"")</f>
        <v/>
      </c>
      <c r="C3519" s="387" t="str">
        <f t="shared" si="373"/>
        <v/>
      </c>
      <c r="D3519" s="361" t="str">
        <f>IFERROR(IF(LEN(C3519)&gt;0,IF(LEN(INDEX(TasksList!$C$6:$C$25,MATCH(C3519,TasksList!$B$6:$B$25,0),1))=0,"",INDEX(TasksList!$C$6:$C$25,MATCH(C3519,TasksList!$B$6:$B$25,0),1)),""),"")</f>
        <v/>
      </c>
      <c r="E3519" s="361" t="str">
        <f>IFERROR(IF(LEN(C3519)&gt;0,IF(LEN(INDEX(TasksList!$F$6:$F$25,MATCH(C3519,TasksList!$B$6:$B$25,0),1))=0,"not set!",INDEX(TasksList!$F$6:$F$25,MATCH(C3519,TasksList!$B$6:$B$25,0),1)),""),"")</f>
        <v/>
      </c>
      <c r="F3519" s="360" t="str">
        <f>IFERROR(IF(LEN(D3519)&gt;0,IF(LEN(INDEX(AdressBook!$D$6:$D$25,MATCH(D3519,AdressBook!$B$6:$B$25,0),1))=0,"",INDEX(AdressBook!$D$6:$D$25,MATCH(D3519,AdressBook!$B$6:$B$25,0),1)),""),"")</f>
        <v/>
      </c>
      <c r="G3519" s="361" t="str">
        <f>IFERROR(IF(LEN(INDEX(PlansAndNotes!$F$6:$F$4005,ROW(B3519)-ROW($C$3)))=0,"",INDEX(PlansAndNotes!$F$6:$F$4005,ROW(B3519)-ROW($C$3))),"")</f>
        <v/>
      </c>
      <c r="H3519" s="361" t="str">
        <f>IFERROR(IF(LEN(C3519)&gt;0,IF(LEN(INDEX(TasksList!$G$6:$G$25,MATCH(C3519,TasksList!$B$6:$B$25,0),1))=0,"",INDEX(TasksList!$G$6:$G$25,MATCH(C3519,TasksList!$B$6:$B$25,0),1)),""),"")</f>
        <v/>
      </c>
      <c r="N3519" s="362" t="str">
        <f>IFERROR(IF(LEN(INDEX(PlansAndNotes!$D$6:$D$4005,ROW(B3519)-ROW($C$3)))=0,"",INDEX(PlansAndNotes!$D$6:$D$4005,ROW(B3519)-ROW($C$3))),"")</f>
        <v/>
      </c>
      <c r="O3519" s="165" t="str">
        <f t="shared" si="366"/>
        <v/>
      </c>
      <c r="P3519" s="363" t="str">
        <f>IFERROR(IF(LEN(INDEX(PlansAndNotes!$E$6:$E$4005,ROW(B3519)-ROW($C$3)))=0,"",INDEX(PlansAndNotes!$E$6:$E$4005,ROW(B3519)-ROW($C$3))),"")</f>
        <v/>
      </c>
      <c r="Q3519" s="363" t="str">
        <f>IFERROR(IF(LEN(INDEX(PlansAndNotes!$G$6:$G$4005,ROW(B3519)-ROW($C$3)))=0,"",INDEX(PlansAndNotes!$G$6:$G$4005,ROW(B3519)-ROW($C$3))),"")</f>
        <v/>
      </c>
      <c r="R3519" s="361" t="str">
        <f>IFERROR(IF(LEN(D3519)&gt;0,IF(LEN(INDEX(AdressBook!$C$6:$C$25,MATCH(D3519,AdressBook!$B$6:$B$25,0),1))=0,"",INDEX(AdressBook!$C$6:$C$25,MATCH(D3519,AdressBook!$B$6:$B$25,0),1)),""),"")</f>
        <v/>
      </c>
      <c r="S3519" s="165">
        <f>IF(LEN(C3519)&gt;0,IFERROR(IF(MATCH(C3519,C3520:$C$4004,0)&gt;0,-1,ROW(S3519)-ROW($S$3)),ROW(S3519)-ROW($S$3)),-1)</f>
        <v>-1</v>
      </c>
      <c r="T3519" s="165">
        <f t="shared" si="367"/>
        <v>0</v>
      </c>
      <c r="U3519" s="165" t="str">
        <f t="shared" si="368"/>
        <v/>
      </c>
      <c r="V3519" s="165" t="str">
        <f>IFERROR(IF(OR(C3519="",S3519&lt;0),"",IF(SUBTOTAL(3,C3519:C3519)=0,-1,SUBTOTAL(3,$C$4:C3519))),"")</f>
        <v/>
      </c>
      <c r="W3519" s="156" t="str">
        <f t="array" ref="W3519">IF(LEN(C3519)&gt;0,IFERROR(IF(MATCH(C3519,$C$3:$C3518,0)&gt;0,N3519-INDEX($N$3:N3518,SUMPRODUCT(MAX(ROW($C$3:$C3518)*(C3519=$C$3:$C3518)))-2,1),""),""),"")</f>
        <v/>
      </c>
      <c r="X3519" s="156">
        <f t="shared" ca="1" si="369"/>
        <v>1</v>
      </c>
      <c r="Y3519" s="156">
        <f t="shared" ca="1" si="370"/>
        <v>1</v>
      </c>
    </row>
    <row r="3520" spans="2:25" hidden="1" x14ac:dyDescent="0.25">
      <c r="B3520" s="390" t="str">
        <f>IFERROR(IF(LEN(INDEX(PlansAndNotes!$B$6:$B$2005,ROW(A3520)-ROW($B$3)))=0,"",INDEX(PlansAndNotes!$B$6:$B$2005,ROW(A3520)-ROW($B$3))),"")</f>
        <v/>
      </c>
      <c r="C3520" s="387" t="str">
        <f t="shared" si="373"/>
        <v/>
      </c>
      <c r="D3520" s="361" t="str">
        <f>IFERROR(IF(LEN(C3520)&gt;0,IF(LEN(INDEX(TasksList!$C$6:$C$25,MATCH(C3520,TasksList!$B$6:$B$25,0),1))=0,"",INDEX(TasksList!$C$6:$C$25,MATCH(C3520,TasksList!$B$6:$B$25,0),1)),""),"")</f>
        <v/>
      </c>
      <c r="E3520" s="361" t="str">
        <f>IFERROR(IF(LEN(C3520)&gt;0,IF(LEN(INDEX(TasksList!$F$6:$F$25,MATCH(C3520,TasksList!$B$6:$B$25,0),1))=0,"not set!",INDEX(TasksList!$F$6:$F$25,MATCH(C3520,TasksList!$B$6:$B$25,0),1)),""),"")</f>
        <v/>
      </c>
      <c r="F3520" s="360" t="str">
        <f>IFERROR(IF(LEN(D3520)&gt;0,IF(LEN(INDEX(AdressBook!$D$6:$D$25,MATCH(D3520,AdressBook!$B$6:$B$25,0),1))=0,"",INDEX(AdressBook!$D$6:$D$25,MATCH(D3520,AdressBook!$B$6:$B$25,0),1)),""),"")</f>
        <v/>
      </c>
      <c r="G3520" s="361" t="str">
        <f>IFERROR(IF(LEN(INDEX(PlansAndNotes!$F$6:$F$4005,ROW(B3520)-ROW($C$3)))=0,"",INDEX(PlansAndNotes!$F$6:$F$4005,ROW(B3520)-ROW($C$3))),"")</f>
        <v/>
      </c>
      <c r="H3520" s="361" t="str">
        <f>IFERROR(IF(LEN(C3520)&gt;0,IF(LEN(INDEX(TasksList!$G$6:$G$25,MATCH(C3520,TasksList!$B$6:$B$25,0),1))=0,"",INDEX(TasksList!$G$6:$G$25,MATCH(C3520,TasksList!$B$6:$B$25,0),1)),""),"")</f>
        <v/>
      </c>
      <c r="N3520" s="362" t="str">
        <f>IFERROR(IF(LEN(INDEX(PlansAndNotes!$D$6:$D$4005,ROW(B3520)-ROW($C$3)))=0,"",INDEX(PlansAndNotes!$D$6:$D$4005,ROW(B3520)-ROW($C$3))),"")</f>
        <v/>
      </c>
      <c r="O3520" s="165" t="str">
        <f t="shared" si="366"/>
        <v/>
      </c>
      <c r="P3520" s="363" t="str">
        <f>IFERROR(IF(LEN(INDEX(PlansAndNotes!$E$6:$E$4005,ROW(B3520)-ROW($C$3)))=0,"",INDEX(PlansAndNotes!$E$6:$E$4005,ROW(B3520)-ROW($C$3))),"")</f>
        <v/>
      </c>
      <c r="Q3520" s="363" t="str">
        <f>IFERROR(IF(LEN(INDEX(PlansAndNotes!$G$6:$G$4005,ROW(B3520)-ROW($C$3)))=0,"",INDEX(PlansAndNotes!$G$6:$G$4005,ROW(B3520)-ROW($C$3))),"")</f>
        <v/>
      </c>
      <c r="R3520" s="361" t="str">
        <f>IFERROR(IF(LEN(D3520)&gt;0,IF(LEN(INDEX(AdressBook!$C$6:$C$25,MATCH(D3520,AdressBook!$B$6:$B$25,0),1))=0,"",INDEX(AdressBook!$C$6:$C$25,MATCH(D3520,AdressBook!$B$6:$B$25,0),1)),""),"")</f>
        <v/>
      </c>
      <c r="S3520" s="165">
        <f>IF(LEN(C3520)&gt;0,IFERROR(IF(MATCH(C3520,C3521:$C$4004,0)&gt;0,-1,ROW(S3520)-ROW($S$3)),ROW(S3520)-ROW($S$3)),-1)</f>
        <v>-1</v>
      </c>
      <c r="T3520" s="165">
        <f t="shared" si="367"/>
        <v>0</v>
      </c>
      <c r="U3520" s="165" t="str">
        <f t="shared" si="368"/>
        <v/>
      </c>
      <c r="V3520" s="165" t="str">
        <f>IFERROR(IF(OR(C3520="",S3520&lt;0),"",IF(SUBTOTAL(3,C3520:C3520)=0,-1,SUBTOTAL(3,$C$4:C3520))),"")</f>
        <v/>
      </c>
      <c r="W3520" s="156" t="str">
        <f t="array" ref="W3520">IF(LEN(C3520)&gt;0,IFERROR(IF(MATCH(C3520,$C$3:$C3519,0)&gt;0,N3520-INDEX($N$3:N3519,SUMPRODUCT(MAX(ROW($C$3:$C3519)*(C3520=$C$3:$C3519)))-2,1),""),""),"")</f>
        <v/>
      </c>
      <c r="X3520" s="156">
        <f t="shared" ca="1" si="369"/>
        <v>1</v>
      </c>
      <c r="Y3520" s="156">
        <f t="shared" ca="1" si="370"/>
        <v>1</v>
      </c>
    </row>
    <row r="3521" spans="2:25" hidden="1" x14ac:dyDescent="0.25">
      <c r="B3521" s="390" t="str">
        <f>IFERROR(IF(LEN(INDEX(PlansAndNotes!$B$6:$B$2005,ROW(A3521)-ROW($B$3)))=0,"",INDEX(PlansAndNotes!$B$6:$B$2005,ROW(A3521)-ROW($B$3))),"")</f>
        <v/>
      </c>
      <c r="C3521" s="387" t="str">
        <f t="shared" si="373"/>
        <v/>
      </c>
      <c r="D3521" s="361" t="str">
        <f>IFERROR(IF(LEN(C3521)&gt;0,IF(LEN(INDEX(TasksList!$C$6:$C$25,MATCH(C3521,TasksList!$B$6:$B$25,0),1))=0,"",INDEX(TasksList!$C$6:$C$25,MATCH(C3521,TasksList!$B$6:$B$25,0),1)),""),"")</f>
        <v/>
      </c>
      <c r="E3521" s="361" t="str">
        <f>IFERROR(IF(LEN(C3521)&gt;0,IF(LEN(INDEX(TasksList!$F$6:$F$25,MATCH(C3521,TasksList!$B$6:$B$25,0),1))=0,"not set!",INDEX(TasksList!$F$6:$F$25,MATCH(C3521,TasksList!$B$6:$B$25,0),1)),""),"")</f>
        <v/>
      </c>
      <c r="F3521" s="360" t="str">
        <f>IFERROR(IF(LEN(D3521)&gt;0,IF(LEN(INDEX(AdressBook!$D$6:$D$25,MATCH(D3521,AdressBook!$B$6:$B$25,0),1))=0,"",INDEX(AdressBook!$D$6:$D$25,MATCH(D3521,AdressBook!$B$6:$B$25,0),1)),""),"")</f>
        <v/>
      </c>
      <c r="G3521" s="361" t="str">
        <f>IFERROR(IF(LEN(INDEX(PlansAndNotes!$F$6:$F$4005,ROW(B3521)-ROW($C$3)))=0,"",INDEX(PlansAndNotes!$F$6:$F$4005,ROW(B3521)-ROW($C$3))),"")</f>
        <v/>
      </c>
      <c r="H3521" s="361" t="str">
        <f>IFERROR(IF(LEN(C3521)&gt;0,IF(LEN(INDEX(TasksList!$G$6:$G$25,MATCH(C3521,TasksList!$B$6:$B$25,0),1))=0,"",INDEX(TasksList!$G$6:$G$25,MATCH(C3521,TasksList!$B$6:$B$25,0),1)),""),"")</f>
        <v/>
      </c>
      <c r="N3521" s="362" t="str">
        <f>IFERROR(IF(LEN(INDEX(PlansAndNotes!$D$6:$D$4005,ROW(B3521)-ROW($C$3)))=0,"",INDEX(PlansAndNotes!$D$6:$D$4005,ROW(B3521)-ROW($C$3))),"")</f>
        <v/>
      </c>
      <c r="O3521" s="165" t="str">
        <f t="shared" si="366"/>
        <v/>
      </c>
      <c r="P3521" s="363" t="str">
        <f>IFERROR(IF(LEN(INDEX(PlansAndNotes!$E$6:$E$4005,ROW(B3521)-ROW($C$3)))=0,"",INDEX(PlansAndNotes!$E$6:$E$4005,ROW(B3521)-ROW($C$3))),"")</f>
        <v/>
      </c>
      <c r="Q3521" s="363" t="str">
        <f>IFERROR(IF(LEN(INDEX(PlansAndNotes!$G$6:$G$4005,ROW(B3521)-ROW($C$3)))=0,"",INDEX(PlansAndNotes!$G$6:$G$4005,ROW(B3521)-ROW($C$3))),"")</f>
        <v/>
      </c>
      <c r="R3521" s="361" t="str">
        <f>IFERROR(IF(LEN(D3521)&gt;0,IF(LEN(INDEX(AdressBook!$C$6:$C$25,MATCH(D3521,AdressBook!$B$6:$B$25,0),1))=0,"",INDEX(AdressBook!$C$6:$C$25,MATCH(D3521,AdressBook!$B$6:$B$25,0),1)),""),"")</f>
        <v/>
      </c>
      <c r="S3521" s="165">
        <f>IF(LEN(C3521)&gt;0,IFERROR(IF(MATCH(C3521,C3522:$C$4004,0)&gt;0,-1,ROW(S3521)-ROW($S$3)),ROW(S3521)-ROW($S$3)),-1)</f>
        <v>-1</v>
      </c>
      <c r="T3521" s="165">
        <f t="shared" si="367"/>
        <v>0</v>
      </c>
      <c r="U3521" s="165" t="str">
        <f t="shared" si="368"/>
        <v/>
      </c>
      <c r="V3521" s="165" t="str">
        <f>IFERROR(IF(OR(C3521="",S3521&lt;0),"",IF(SUBTOTAL(3,C3521:C3521)=0,-1,SUBTOTAL(3,$C$4:C3521))),"")</f>
        <v/>
      </c>
      <c r="W3521" s="156" t="str">
        <f t="array" ref="W3521">IF(LEN(C3521)&gt;0,IFERROR(IF(MATCH(C3521,$C$3:$C3520,0)&gt;0,N3521-INDEX($N$3:N3520,SUMPRODUCT(MAX(ROW($C$3:$C3520)*(C3521=$C$3:$C3520)))-2,1),""),""),"")</f>
        <v/>
      </c>
      <c r="X3521" s="156">
        <f t="shared" ca="1" si="369"/>
        <v>1</v>
      </c>
      <c r="Y3521" s="156">
        <f t="shared" ca="1" si="370"/>
        <v>1</v>
      </c>
    </row>
    <row r="3522" spans="2:25" hidden="1" x14ac:dyDescent="0.25">
      <c r="B3522" s="390" t="str">
        <f>IFERROR(IF(LEN(INDEX(PlansAndNotes!$B$6:$B$2005,ROW(A3522)-ROW($B$3)))=0,"",INDEX(PlansAndNotes!$B$6:$B$2005,ROW(A3522)-ROW($B$3))),"")</f>
        <v/>
      </c>
      <c r="C3522" s="387" t="str">
        <f t="shared" si="373"/>
        <v/>
      </c>
      <c r="D3522" s="361" t="str">
        <f>IFERROR(IF(LEN(C3522)&gt;0,IF(LEN(INDEX(TasksList!$C$6:$C$25,MATCH(C3522,TasksList!$B$6:$B$25,0),1))=0,"",INDEX(TasksList!$C$6:$C$25,MATCH(C3522,TasksList!$B$6:$B$25,0),1)),""),"")</f>
        <v/>
      </c>
      <c r="E3522" s="361" t="str">
        <f>IFERROR(IF(LEN(C3522)&gt;0,IF(LEN(INDEX(TasksList!$F$6:$F$25,MATCH(C3522,TasksList!$B$6:$B$25,0),1))=0,"not set!",INDEX(TasksList!$F$6:$F$25,MATCH(C3522,TasksList!$B$6:$B$25,0),1)),""),"")</f>
        <v/>
      </c>
      <c r="F3522" s="360" t="str">
        <f>IFERROR(IF(LEN(D3522)&gt;0,IF(LEN(INDEX(AdressBook!$D$6:$D$25,MATCH(D3522,AdressBook!$B$6:$B$25,0),1))=0,"",INDEX(AdressBook!$D$6:$D$25,MATCH(D3522,AdressBook!$B$6:$B$25,0),1)),""),"")</f>
        <v/>
      </c>
      <c r="G3522" s="361" t="str">
        <f>IFERROR(IF(LEN(INDEX(PlansAndNotes!$F$6:$F$4005,ROW(B3522)-ROW($C$3)))=0,"",INDEX(PlansAndNotes!$F$6:$F$4005,ROW(B3522)-ROW($C$3))),"")</f>
        <v/>
      </c>
      <c r="H3522" s="361" t="str">
        <f>IFERROR(IF(LEN(C3522)&gt;0,IF(LEN(INDEX(TasksList!$G$6:$G$25,MATCH(C3522,TasksList!$B$6:$B$25,0),1))=0,"",INDEX(TasksList!$G$6:$G$25,MATCH(C3522,TasksList!$B$6:$B$25,0),1)),""),"")</f>
        <v/>
      </c>
      <c r="N3522" s="362" t="str">
        <f>IFERROR(IF(LEN(INDEX(PlansAndNotes!$D$6:$D$4005,ROW(B3522)-ROW($C$3)))=0,"",INDEX(PlansAndNotes!$D$6:$D$4005,ROW(B3522)-ROW($C$3))),"")</f>
        <v/>
      </c>
      <c r="O3522" s="165" t="str">
        <f t="shared" si="366"/>
        <v/>
      </c>
      <c r="P3522" s="363" t="str">
        <f>IFERROR(IF(LEN(INDEX(PlansAndNotes!$E$6:$E$4005,ROW(B3522)-ROW($C$3)))=0,"",INDEX(PlansAndNotes!$E$6:$E$4005,ROW(B3522)-ROW($C$3))),"")</f>
        <v/>
      </c>
      <c r="Q3522" s="363" t="str">
        <f>IFERROR(IF(LEN(INDEX(PlansAndNotes!$G$6:$G$4005,ROW(B3522)-ROW($C$3)))=0,"",INDEX(PlansAndNotes!$G$6:$G$4005,ROW(B3522)-ROW($C$3))),"")</f>
        <v/>
      </c>
      <c r="R3522" s="361" t="str">
        <f>IFERROR(IF(LEN(D3522)&gt;0,IF(LEN(INDEX(AdressBook!$C$6:$C$25,MATCH(D3522,AdressBook!$B$6:$B$25,0),1))=0,"",INDEX(AdressBook!$C$6:$C$25,MATCH(D3522,AdressBook!$B$6:$B$25,0),1)),""),"")</f>
        <v/>
      </c>
      <c r="S3522" s="165">
        <f>IF(LEN(C3522)&gt;0,IFERROR(IF(MATCH(C3522,C3523:$C$4004,0)&gt;0,-1,ROW(S3522)-ROW($S$3)),ROW(S3522)-ROW($S$3)),-1)</f>
        <v>-1</v>
      </c>
      <c r="T3522" s="165">
        <f t="shared" si="367"/>
        <v>0</v>
      </c>
      <c r="U3522" s="165" t="str">
        <f t="shared" si="368"/>
        <v/>
      </c>
      <c r="V3522" s="165" t="str">
        <f>IFERROR(IF(OR(C3522="",S3522&lt;0),"",IF(SUBTOTAL(3,C3522:C3522)=0,-1,SUBTOTAL(3,$C$4:C3522))),"")</f>
        <v/>
      </c>
      <c r="W3522" s="156" t="str">
        <f t="array" ref="W3522">IF(LEN(C3522)&gt;0,IFERROR(IF(MATCH(C3522,$C$3:$C3521,0)&gt;0,N3522-INDEX($N$3:N3521,SUMPRODUCT(MAX(ROW($C$3:$C3521)*(C3522=$C$3:$C3521)))-2,1),""),""),"")</f>
        <v/>
      </c>
      <c r="X3522" s="156">
        <f t="shared" ca="1" si="369"/>
        <v>1</v>
      </c>
      <c r="Y3522" s="156">
        <f t="shared" ca="1" si="370"/>
        <v>1</v>
      </c>
    </row>
    <row r="3523" spans="2:25" hidden="1" x14ac:dyDescent="0.25">
      <c r="B3523" s="390" t="str">
        <f>IFERROR(IF(LEN(INDEX(PlansAndNotes!$B$6:$B$2005,ROW(A3523)-ROW($B$3)))=0,"",INDEX(PlansAndNotes!$B$6:$B$2005,ROW(A3523)-ROW($B$3))),"")</f>
        <v/>
      </c>
      <c r="C3523" s="387" t="str">
        <f t="shared" si="373"/>
        <v/>
      </c>
      <c r="D3523" s="361" t="str">
        <f>IFERROR(IF(LEN(C3523)&gt;0,IF(LEN(INDEX(TasksList!$C$6:$C$25,MATCH(C3523,TasksList!$B$6:$B$25,0),1))=0,"",INDEX(TasksList!$C$6:$C$25,MATCH(C3523,TasksList!$B$6:$B$25,0),1)),""),"")</f>
        <v/>
      </c>
      <c r="E3523" s="361" t="str">
        <f>IFERROR(IF(LEN(C3523)&gt;0,IF(LEN(INDEX(TasksList!$F$6:$F$25,MATCH(C3523,TasksList!$B$6:$B$25,0),1))=0,"not set!",INDEX(TasksList!$F$6:$F$25,MATCH(C3523,TasksList!$B$6:$B$25,0),1)),""),"")</f>
        <v/>
      </c>
      <c r="F3523" s="360" t="str">
        <f>IFERROR(IF(LEN(D3523)&gt;0,IF(LEN(INDEX(AdressBook!$D$6:$D$25,MATCH(D3523,AdressBook!$B$6:$B$25,0),1))=0,"",INDEX(AdressBook!$D$6:$D$25,MATCH(D3523,AdressBook!$B$6:$B$25,0),1)),""),"")</f>
        <v/>
      </c>
      <c r="G3523" s="361" t="str">
        <f>IFERROR(IF(LEN(INDEX(PlansAndNotes!$F$6:$F$4005,ROW(B3523)-ROW($C$3)))=0,"",INDEX(PlansAndNotes!$F$6:$F$4005,ROW(B3523)-ROW($C$3))),"")</f>
        <v/>
      </c>
      <c r="H3523" s="361" t="str">
        <f>IFERROR(IF(LEN(C3523)&gt;0,IF(LEN(INDEX(TasksList!$G$6:$G$25,MATCH(C3523,TasksList!$B$6:$B$25,0),1))=0,"",INDEX(TasksList!$G$6:$G$25,MATCH(C3523,TasksList!$B$6:$B$25,0),1)),""),"")</f>
        <v/>
      </c>
      <c r="N3523" s="362" t="str">
        <f>IFERROR(IF(LEN(INDEX(PlansAndNotes!$D$6:$D$4005,ROW(B3523)-ROW($C$3)))=0,"",INDEX(PlansAndNotes!$D$6:$D$4005,ROW(B3523)-ROW($C$3))),"")</f>
        <v/>
      </c>
      <c r="O3523" s="165" t="str">
        <f t="shared" si="366"/>
        <v/>
      </c>
      <c r="P3523" s="363" t="str">
        <f>IFERROR(IF(LEN(INDEX(PlansAndNotes!$E$6:$E$4005,ROW(B3523)-ROW($C$3)))=0,"",INDEX(PlansAndNotes!$E$6:$E$4005,ROW(B3523)-ROW($C$3))),"")</f>
        <v/>
      </c>
      <c r="Q3523" s="363" t="str">
        <f>IFERROR(IF(LEN(INDEX(PlansAndNotes!$G$6:$G$4005,ROW(B3523)-ROW($C$3)))=0,"",INDEX(PlansAndNotes!$G$6:$G$4005,ROW(B3523)-ROW($C$3))),"")</f>
        <v/>
      </c>
      <c r="R3523" s="361" t="str">
        <f>IFERROR(IF(LEN(D3523)&gt;0,IF(LEN(INDEX(AdressBook!$C$6:$C$25,MATCH(D3523,AdressBook!$B$6:$B$25,0),1))=0,"",INDEX(AdressBook!$C$6:$C$25,MATCH(D3523,AdressBook!$B$6:$B$25,0),1)),""),"")</f>
        <v/>
      </c>
      <c r="S3523" s="165">
        <f>IF(LEN(C3523)&gt;0,IFERROR(IF(MATCH(C3523,C3524:$C$4004,0)&gt;0,-1,ROW(S3523)-ROW($S$3)),ROW(S3523)-ROW($S$3)),-1)</f>
        <v>-1</v>
      </c>
      <c r="T3523" s="165">
        <f t="shared" si="367"/>
        <v>0</v>
      </c>
      <c r="U3523" s="165" t="str">
        <f t="shared" si="368"/>
        <v/>
      </c>
      <c r="V3523" s="165" t="str">
        <f>IFERROR(IF(OR(C3523="",S3523&lt;0),"",IF(SUBTOTAL(3,C3523:C3523)=0,-1,SUBTOTAL(3,$C$4:C3523))),"")</f>
        <v/>
      </c>
      <c r="W3523" s="156" t="str">
        <f t="array" ref="W3523">IF(LEN(C3523)&gt;0,IFERROR(IF(MATCH(C3523,$C$3:$C3522,0)&gt;0,N3523-INDEX($N$3:N3522,SUMPRODUCT(MAX(ROW($C$3:$C3522)*(C3523=$C$3:$C3522)))-2,1),""),""),"")</f>
        <v/>
      </c>
      <c r="X3523" s="156">
        <f t="shared" ca="1" si="369"/>
        <v>1</v>
      </c>
      <c r="Y3523" s="156">
        <f t="shared" ca="1" si="370"/>
        <v>1</v>
      </c>
    </row>
    <row r="3524" spans="2:25" hidden="1" x14ac:dyDescent="0.25">
      <c r="B3524" s="390" t="str">
        <f>IFERROR(IF(LEN(INDEX(PlansAndNotes!$B$6:$B$2005,ROW(A3524)-ROW($B$3)))=0,"",INDEX(PlansAndNotes!$B$6:$B$2005,ROW(A3524)-ROW($B$3))),"")</f>
        <v/>
      </c>
      <c r="C3524" s="387" t="str">
        <f t="shared" si="373"/>
        <v/>
      </c>
      <c r="D3524" s="361" t="str">
        <f>IFERROR(IF(LEN(C3524)&gt;0,IF(LEN(INDEX(TasksList!$C$6:$C$25,MATCH(C3524,TasksList!$B$6:$B$25,0),1))=0,"",INDEX(TasksList!$C$6:$C$25,MATCH(C3524,TasksList!$B$6:$B$25,0),1)),""),"")</f>
        <v/>
      </c>
      <c r="E3524" s="361" t="str">
        <f>IFERROR(IF(LEN(C3524)&gt;0,IF(LEN(INDEX(TasksList!$F$6:$F$25,MATCH(C3524,TasksList!$B$6:$B$25,0),1))=0,"not set!",INDEX(TasksList!$F$6:$F$25,MATCH(C3524,TasksList!$B$6:$B$25,0),1)),""),"")</f>
        <v/>
      </c>
      <c r="F3524" s="360" t="str">
        <f>IFERROR(IF(LEN(D3524)&gt;0,IF(LEN(INDEX(AdressBook!$D$6:$D$25,MATCH(D3524,AdressBook!$B$6:$B$25,0),1))=0,"",INDEX(AdressBook!$D$6:$D$25,MATCH(D3524,AdressBook!$B$6:$B$25,0),1)),""),"")</f>
        <v/>
      </c>
      <c r="G3524" s="361" t="str">
        <f>IFERROR(IF(LEN(INDEX(PlansAndNotes!$F$6:$F$4005,ROW(B3524)-ROW($C$3)))=0,"",INDEX(PlansAndNotes!$F$6:$F$4005,ROW(B3524)-ROW($C$3))),"")</f>
        <v/>
      </c>
      <c r="H3524" s="361" t="str">
        <f>IFERROR(IF(LEN(C3524)&gt;0,IF(LEN(INDEX(TasksList!$G$6:$G$25,MATCH(C3524,TasksList!$B$6:$B$25,0),1))=0,"",INDEX(TasksList!$G$6:$G$25,MATCH(C3524,TasksList!$B$6:$B$25,0),1)),""),"")</f>
        <v/>
      </c>
      <c r="N3524" s="362" t="str">
        <f>IFERROR(IF(LEN(INDEX(PlansAndNotes!$D$6:$D$4005,ROW(B3524)-ROW($C$3)))=0,"",INDEX(PlansAndNotes!$D$6:$D$4005,ROW(B3524)-ROW($C$3))),"")</f>
        <v/>
      </c>
      <c r="O3524" s="165" t="str">
        <f t="shared" ref="O3524:O3587" si="374">IF(LEN(B3524)&gt;0,RIGHT(B3524,LEN(B3524)-SEARCH(" - ",B3524)-2),"")</f>
        <v/>
      </c>
      <c r="P3524" s="363" t="str">
        <f>IFERROR(IF(LEN(INDEX(PlansAndNotes!$E$6:$E$4005,ROW(B3524)-ROW($C$3)))=0,"",INDEX(PlansAndNotes!$E$6:$E$4005,ROW(B3524)-ROW($C$3))),"")</f>
        <v/>
      </c>
      <c r="Q3524" s="363" t="str">
        <f>IFERROR(IF(LEN(INDEX(PlansAndNotes!$G$6:$G$4005,ROW(B3524)-ROW($C$3)))=0,"",INDEX(PlansAndNotes!$G$6:$G$4005,ROW(B3524)-ROW($C$3))),"")</f>
        <v/>
      </c>
      <c r="R3524" s="361" t="str">
        <f>IFERROR(IF(LEN(D3524)&gt;0,IF(LEN(INDEX(AdressBook!$C$6:$C$25,MATCH(D3524,AdressBook!$B$6:$B$25,0),1))=0,"",INDEX(AdressBook!$C$6:$C$25,MATCH(D3524,AdressBook!$B$6:$B$25,0),1)),""),"")</f>
        <v/>
      </c>
      <c r="S3524" s="165">
        <f>IF(LEN(C3524)&gt;0,IFERROR(IF(MATCH(C3524,C3525:$C$4004,0)&gt;0,-1,ROW(S3524)-ROW($S$3)),ROW(S3524)-ROW($S$3)),-1)</f>
        <v>-1</v>
      </c>
      <c r="T3524" s="165">
        <f t="shared" ref="T3524:T3587" si="375">IF(OR(taskRange="All tasks (all stages)",taskRange=""),ROW(T3524)-ROW($T$3),IF(S3524&gt;0,ROW(T3524)-ROW($T$3),0))*IF(OR(calendarSalesmen="",calendarSalesmen="All salesmen"),1,IF(calendarSalesmen=G3524,1,0))*IF(OR(calendarStage="",calendarStage="All Stages"),1,IF(calendarStage=P3524,1,0))</f>
        <v>0</v>
      </c>
      <c r="U3524" s="165" t="str">
        <f t="shared" ref="U3524:U3587" si="376">IF(S3524&gt;0,P3524,"")</f>
        <v/>
      </c>
      <c r="V3524" s="165" t="str">
        <f>IFERROR(IF(OR(C3524="",S3524&lt;0),"",IF(SUBTOTAL(3,C3524:C3524)=0,-1,SUBTOTAL(3,$C$4:C3524))),"")</f>
        <v/>
      </c>
      <c r="W3524" s="156" t="str">
        <f t="array" ref="W3524">IF(LEN(C3524)&gt;0,IFERROR(IF(MATCH(C3524,$C$3:$C3523,0)&gt;0,N3524-INDEX($N$3:N3523,SUMPRODUCT(MAX(ROW($C$3:$C3523)*(C3524=$C$3:$C3523)))-2,1),""),""),"")</f>
        <v/>
      </c>
      <c r="X3524" s="156">
        <f t="shared" ca="1" si="369"/>
        <v>1</v>
      </c>
      <c r="Y3524" s="156">
        <f t="shared" ca="1" si="370"/>
        <v>1</v>
      </c>
    </row>
    <row r="3525" spans="2:25" hidden="1" x14ac:dyDescent="0.25">
      <c r="B3525" s="390" t="str">
        <f>IFERROR(IF(LEN(INDEX(PlansAndNotes!$B$6:$B$2005,ROW(A3525)-ROW($B$3)))=0,"",INDEX(PlansAndNotes!$B$6:$B$2005,ROW(A3525)-ROW($B$3))),"")</f>
        <v/>
      </c>
      <c r="C3525" s="387" t="str">
        <f t="shared" si="373"/>
        <v/>
      </c>
      <c r="D3525" s="361" t="str">
        <f>IFERROR(IF(LEN(C3525)&gt;0,IF(LEN(INDEX(TasksList!$C$6:$C$25,MATCH(C3525,TasksList!$B$6:$B$25,0),1))=0,"",INDEX(TasksList!$C$6:$C$25,MATCH(C3525,TasksList!$B$6:$B$25,0),1)),""),"")</f>
        <v/>
      </c>
      <c r="E3525" s="361" t="str">
        <f>IFERROR(IF(LEN(C3525)&gt;0,IF(LEN(INDEX(TasksList!$F$6:$F$25,MATCH(C3525,TasksList!$B$6:$B$25,0),1))=0,"not set!",INDEX(TasksList!$F$6:$F$25,MATCH(C3525,TasksList!$B$6:$B$25,0),1)),""),"")</f>
        <v/>
      </c>
      <c r="F3525" s="360" t="str">
        <f>IFERROR(IF(LEN(D3525)&gt;0,IF(LEN(INDEX(AdressBook!$D$6:$D$25,MATCH(D3525,AdressBook!$B$6:$B$25,0),1))=0,"",INDEX(AdressBook!$D$6:$D$25,MATCH(D3525,AdressBook!$B$6:$B$25,0),1)),""),"")</f>
        <v/>
      </c>
      <c r="G3525" s="361" t="str">
        <f>IFERROR(IF(LEN(INDEX(PlansAndNotes!$F$6:$F$4005,ROW(B3525)-ROW($C$3)))=0,"",INDEX(PlansAndNotes!$F$6:$F$4005,ROW(B3525)-ROW($C$3))),"")</f>
        <v/>
      </c>
      <c r="H3525" s="361" t="str">
        <f>IFERROR(IF(LEN(C3525)&gt;0,IF(LEN(INDEX(TasksList!$G$6:$G$25,MATCH(C3525,TasksList!$B$6:$B$25,0),1))=0,"",INDEX(TasksList!$G$6:$G$25,MATCH(C3525,TasksList!$B$6:$B$25,0),1)),""),"")</f>
        <v/>
      </c>
      <c r="N3525" s="362" t="str">
        <f>IFERROR(IF(LEN(INDEX(PlansAndNotes!$D$6:$D$4005,ROW(B3525)-ROW($C$3)))=0,"",INDEX(PlansAndNotes!$D$6:$D$4005,ROW(B3525)-ROW($C$3))),"")</f>
        <v/>
      </c>
      <c r="O3525" s="165" t="str">
        <f t="shared" si="374"/>
        <v/>
      </c>
      <c r="P3525" s="363" t="str">
        <f>IFERROR(IF(LEN(INDEX(PlansAndNotes!$E$6:$E$4005,ROW(B3525)-ROW($C$3)))=0,"",INDEX(PlansAndNotes!$E$6:$E$4005,ROW(B3525)-ROW($C$3))),"")</f>
        <v/>
      </c>
      <c r="Q3525" s="363" t="str">
        <f>IFERROR(IF(LEN(INDEX(PlansAndNotes!$G$6:$G$4005,ROW(B3525)-ROW($C$3)))=0,"",INDEX(PlansAndNotes!$G$6:$G$4005,ROW(B3525)-ROW($C$3))),"")</f>
        <v/>
      </c>
      <c r="R3525" s="361" t="str">
        <f>IFERROR(IF(LEN(D3525)&gt;0,IF(LEN(INDEX(AdressBook!$C$6:$C$25,MATCH(D3525,AdressBook!$B$6:$B$25,0),1))=0,"",INDEX(AdressBook!$C$6:$C$25,MATCH(D3525,AdressBook!$B$6:$B$25,0),1)),""),"")</f>
        <v/>
      </c>
      <c r="S3525" s="165">
        <f>IF(LEN(C3525)&gt;0,IFERROR(IF(MATCH(C3525,C3526:$C$4004,0)&gt;0,-1,ROW(S3525)-ROW($S$3)),ROW(S3525)-ROW($S$3)),-1)</f>
        <v>-1</v>
      </c>
      <c r="T3525" s="165">
        <f t="shared" si="375"/>
        <v>0</v>
      </c>
      <c r="U3525" s="165" t="str">
        <f t="shared" si="376"/>
        <v/>
      </c>
      <c r="V3525" s="165" t="str">
        <f>IFERROR(IF(OR(C3525="",S3525&lt;0),"",IF(SUBTOTAL(3,C3525:C3525)=0,-1,SUBTOTAL(3,$C$4:C3525))),"")</f>
        <v/>
      </c>
      <c r="W3525" s="156" t="str">
        <f t="array" ref="W3525">IF(LEN(C3525)&gt;0,IFERROR(IF(MATCH(C3525,$C$3:$C3524,0)&gt;0,N3525-INDEX($N$3:N3524,SUMPRODUCT(MAX(ROW($C$3:$C3524)*(C3525=$C$3:$C3524)))-2,1),""),""),"")</f>
        <v/>
      </c>
      <c r="X3525" s="156">
        <f t="shared" ref="X3525:X3588" ca="1" si="377">IFERROR(IF($X$2="",1,IF(AND(N3525&lt;=TODAY(),N3525+$X$2&gt;=TODAY()),1,0)),"")</f>
        <v>1</v>
      </c>
      <c r="Y3525" s="156">
        <f t="shared" ref="Y3525:Y3588" ca="1" si="378">IFERROR(IF($Y$2="",1,IF(AND(N3525&lt;=TODAY(),N3525+$Y$2&gt;=TODAY()),1,0)),"")</f>
        <v>1</v>
      </c>
    </row>
    <row r="3526" spans="2:25" hidden="1" x14ac:dyDescent="0.25">
      <c r="B3526" s="390" t="str">
        <f>IFERROR(IF(LEN(INDEX(PlansAndNotes!$B$6:$B$2005,ROW(A3526)-ROW($B$3)))=0,"",INDEX(PlansAndNotes!$B$6:$B$2005,ROW(A3526)-ROW($B$3))),"")</f>
        <v/>
      </c>
      <c r="C3526" s="387" t="str">
        <f t="shared" si="373"/>
        <v/>
      </c>
      <c r="D3526" s="361" t="str">
        <f>IFERROR(IF(LEN(C3526)&gt;0,IF(LEN(INDEX(TasksList!$C$6:$C$25,MATCH(C3526,TasksList!$B$6:$B$25,0),1))=0,"",INDEX(TasksList!$C$6:$C$25,MATCH(C3526,TasksList!$B$6:$B$25,0),1)),""),"")</f>
        <v/>
      </c>
      <c r="E3526" s="361" t="str">
        <f>IFERROR(IF(LEN(C3526)&gt;0,IF(LEN(INDEX(TasksList!$F$6:$F$25,MATCH(C3526,TasksList!$B$6:$B$25,0),1))=0,"not set!",INDEX(TasksList!$F$6:$F$25,MATCH(C3526,TasksList!$B$6:$B$25,0),1)),""),"")</f>
        <v/>
      </c>
      <c r="F3526" s="360" t="str">
        <f>IFERROR(IF(LEN(D3526)&gt;0,IF(LEN(INDEX(AdressBook!$D$6:$D$25,MATCH(D3526,AdressBook!$B$6:$B$25,0),1))=0,"",INDEX(AdressBook!$D$6:$D$25,MATCH(D3526,AdressBook!$B$6:$B$25,0),1)),""),"")</f>
        <v/>
      </c>
      <c r="G3526" s="361" t="str">
        <f>IFERROR(IF(LEN(INDEX(PlansAndNotes!$F$6:$F$4005,ROW(B3526)-ROW($C$3)))=0,"",INDEX(PlansAndNotes!$F$6:$F$4005,ROW(B3526)-ROW($C$3))),"")</f>
        <v/>
      </c>
      <c r="H3526" s="361" t="str">
        <f>IFERROR(IF(LEN(C3526)&gt;0,IF(LEN(INDEX(TasksList!$G$6:$G$25,MATCH(C3526,TasksList!$B$6:$B$25,0),1))=0,"",INDEX(TasksList!$G$6:$G$25,MATCH(C3526,TasksList!$B$6:$B$25,0),1)),""),"")</f>
        <v/>
      </c>
      <c r="N3526" s="362" t="str">
        <f>IFERROR(IF(LEN(INDEX(PlansAndNotes!$D$6:$D$4005,ROW(B3526)-ROW($C$3)))=0,"",INDEX(PlansAndNotes!$D$6:$D$4005,ROW(B3526)-ROW($C$3))),"")</f>
        <v/>
      </c>
      <c r="O3526" s="165" t="str">
        <f t="shared" si="374"/>
        <v/>
      </c>
      <c r="P3526" s="363" t="str">
        <f>IFERROR(IF(LEN(INDEX(PlansAndNotes!$E$6:$E$4005,ROW(B3526)-ROW($C$3)))=0,"",INDEX(PlansAndNotes!$E$6:$E$4005,ROW(B3526)-ROW($C$3))),"")</f>
        <v/>
      </c>
      <c r="Q3526" s="363" t="str">
        <f>IFERROR(IF(LEN(INDEX(PlansAndNotes!$G$6:$G$4005,ROW(B3526)-ROW($C$3)))=0,"",INDEX(PlansAndNotes!$G$6:$G$4005,ROW(B3526)-ROW($C$3))),"")</f>
        <v/>
      </c>
      <c r="R3526" s="361" t="str">
        <f>IFERROR(IF(LEN(D3526)&gt;0,IF(LEN(INDEX(AdressBook!$C$6:$C$25,MATCH(D3526,AdressBook!$B$6:$B$25,0),1))=0,"",INDEX(AdressBook!$C$6:$C$25,MATCH(D3526,AdressBook!$B$6:$B$25,0),1)),""),"")</f>
        <v/>
      </c>
      <c r="S3526" s="165">
        <f>IF(LEN(C3526)&gt;0,IFERROR(IF(MATCH(C3526,C3527:$C$4004,0)&gt;0,-1,ROW(S3526)-ROW($S$3)),ROW(S3526)-ROW($S$3)),-1)</f>
        <v>-1</v>
      </c>
      <c r="T3526" s="165">
        <f t="shared" si="375"/>
        <v>0</v>
      </c>
      <c r="U3526" s="165" t="str">
        <f t="shared" si="376"/>
        <v/>
      </c>
      <c r="V3526" s="165" t="str">
        <f>IFERROR(IF(OR(C3526="",S3526&lt;0),"",IF(SUBTOTAL(3,C3526:C3526)=0,-1,SUBTOTAL(3,$C$4:C3526))),"")</f>
        <v/>
      </c>
      <c r="W3526" s="156" t="str">
        <f t="array" ref="W3526">IF(LEN(C3526)&gt;0,IFERROR(IF(MATCH(C3526,$C$3:$C3525,0)&gt;0,N3526-INDEX($N$3:N3525,SUMPRODUCT(MAX(ROW($C$3:$C3525)*(C3526=$C$3:$C3525)))-2,1),""),""),"")</f>
        <v/>
      </c>
      <c r="X3526" s="156">
        <f t="shared" ca="1" si="377"/>
        <v>1</v>
      </c>
      <c r="Y3526" s="156">
        <f t="shared" ca="1" si="378"/>
        <v>1</v>
      </c>
    </row>
    <row r="3527" spans="2:25" hidden="1" x14ac:dyDescent="0.25">
      <c r="B3527" s="390" t="str">
        <f>IFERROR(IF(LEN(INDEX(PlansAndNotes!$B$6:$B$2005,ROW(A3527)-ROW($B$3)))=0,"",INDEX(PlansAndNotes!$B$6:$B$2005,ROW(A3527)-ROW($B$3))),"")</f>
        <v/>
      </c>
      <c r="C3527" s="387" t="str">
        <f t="shared" si="373"/>
        <v/>
      </c>
      <c r="D3527" s="361" t="str">
        <f>IFERROR(IF(LEN(C3527)&gt;0,IF(LEN(INDEX(TasksList!$C$6:$C$25,MATCH(C3527,TasksList!$B$6:$B$25,0),1))=0,"",INDEX(TasksList!$C$6:$C$25,MATCH(C3527,TasksList!$B$6:$B$25,0),1)),""),"")</f>
        <v/>
      </c>
      <c r="E3527" s="361" t="str">
        <f>IFERROR(IF(LEN(C3527)&gt;0,IF(LEN(INDEX(TasksList!$F$6:$F$25,MATCH(C3527,TasksList!$B$6:$B$25,0),1))=0,"not set!",INDEX(TasksList!$F$6:$F$25,MATCH(C3527,TasksList!$B$6:$B$25,0),1)),""),"")</f>
        <v/>
      </c>
      <c r="F3527" s="360" t="str">
        <f>IFERROR(IF(LEN(D3527)&gt;0,IF(LEN(INDEX(AdressBook!$D$6:$D$25,MATCH(D3527,AdressBook!$B$6:$B$25,0),1))=0,"",INDEX(AdressBook!$D$6:$D$25,MATCH(D3527,AdressBook!$B$6:$B$25,0),1)),""),"")</f>
        <v/>
      </c>
      <c r="G3527" s="361" t="str">
        <f>IFERROR(IF(LEN(INDEX(PlansAndNotes!$F$6:$F$4005,ROW(B3527)-ROW($C$3)))=0,"",INDEX(PlansAndNotes!$F$6:$F$4005,ROW(B3527)-ROW($C$3))),"")</f>
        <v/>
      </c>
      <c r="H3527" s="361" t="str">
        <f>IFERROR(IF(LEN(C3527)&gt;0,IF(LEN(INDEX(TasksList!$G$6:$G$25,MATCH(C3527,TasksList!$B$6:$B$25,0),1))=0,"",INDEX(TasksList!$G$6:$G$25,MATCH(C3527,TasksList!$B$6:$B$25,0),1)),""),"")</f>
        <v/>
      </c>
      <c r="N3527" s="362" t="str">
        <f>IFERROR(IF(LEN(INDEX(PlansAndNotes!$D$6:$D$4005,ROW(B3527)-ROW($C$3)))=0,"",INDEX(PlansAndNotes!$D$6:$D$4005,ROW(B3527)-ROW($C$3))),"")</f>
        <v/>
      </c>
      <c r="O3527" s="165" t="str">
        <f t="shared" si="374"/>
        <v/>
      </c>
      <c r="P3527" s="363" t="str">
        <f>IFERROR(IF(LEN(INDEX(PlansAndNotes!$E$6:$E$4005,ROW(B3527)-ROW($C$3)))=0,"",INDEX(PlansAndNotes!$E$6:$E$4005,ROW(B3527)-ROW($C$3))),"")</f>
        <v/>
      </c>
      <c r="Q3527" s="363" t="str">
        <f>IFERROR(IF(LEN(INDEX(PlansAndNotes!$G$6:$G$4005,ROW(B3527)-ROW($C$3)))=0,"",INDEX(PlansAndNotes!$G$6:$G$4005,ROW(B3527)-ROW($C$3))),"")</f>
        <v/>
      </c>
      <c r="R3527" s="361" t="str">
        <f>IFERROR(IF(LEN(D3527)&gt;0,IF(LEN(INDEX(AdressBook!$C$6:$C$25,MATCH(D3527,AdressBook!$B$6:$B$25,0),1))=0,"",INDEX(AdressBook!$C$6:$C$25,MATCH(D3527,AdressBook!$B$6:$B$25,0),1)),""),"")</f>
        <v/>
      </c>
      <c r="S3527" s="165">
        <f>IF(LEN(C3527)&gt;0,IFERROR(IF(MATCH(C3527,C3528:$C$4004,0)&gt;0,-1,ROW(S3527)-ROW($S$3)),ROW(S3527)-ROW($S$3)),-1)</f>
        <v>-1</v>
      </c>
      <c r="T3527" s="165">
        <f t="shared" si="375"/>
        <v>0</v>
      </c>
      <c r="U3527" s="165" t="str">
        <f t="shared" si="376"/>
        <v/>
      </c>
      <c r="V3527" s="165" t="str">
        <f>IFERROR(IF(OR(C3527="",S3527&lt;0),"",IF(SUBTOTAL(3,C3527:C3527)=0,-1,SUBTOTAL(3,$C$4:C3527))),"")</f>
        <v/>
      </c>
      <c r="W3527" s="156" t="str">
        <f t="array" ref="W3527">IF(LEN(C3527)&gt;0,IFERROR(IF(MATCH(C3527,$C$3:$C3526,0)&gt;0,N3527-INDEX($N$3:N3526,SUMPRODUCT(MAX(ROW($C$3:$C3526)*(C3527=$C$3:$C3526)))-2,1),""),""),"")</f>
        <v/>
      </c>
      <c r="X3527" s="156">
        <f t="shared" ca="1" si="377"/>
        <v>1</v>
      </c>
      <c r="Y3527" s="156">
        <f t="shared" ca="1" si="378"/>
        <v>1</v>
      </c>
    </row>
    <row r="3528" spans="2:25" hidden="1" x14ac:dyDescent="0.25">
      <c r="B3528" s="390" t="str">
        <f>IFERROR(IF(LEN(INDEX(PlansAndNotes!$B$6:$B$2005,ROW(A3528)-ROW($B$3)))=0,"",INDEX(PlansAndNotes!$B$6:$B$2005,ROW(A3528)-ROW($B$3))),"")</f>
        <v/>
      </c>
      <c r="C3528" s="387" t="str">
        <f t="shared" si="373"/>
        <v/>
      </c>
      <c r="D3528" s="361" t="str">
        <f>IFERROR(IF(LEN(C3528)&gt;0,IF(LEN(INDEX(TasksList!$C$6:$C$25,MATCH(C3528,TasksList!$B$6:$B$25,0),1))=0,"",INDEX(TasksList!$C$6:$C$25,MATCH(C3528,TasksList!$B$6:$B$25,0),1)),""),"")</f>
        <v/>
      </c>
      <c r="E3528" s="361" t="str">
        <f>IFERROR(IF(LEN(C3528)&gt;0,IF(LEN(INDEX(TasksList!$F$6:$F$25,MATCH(C3528,TasksList!$B$6:$B$25,0),1))=0,"not set!",INDEX(TasksList!$F$6:$F$25,MATCH(C3528,TasksList!$B$6:$B$25,0),1)),""),"")</f>
        <v/>
      </c>
      <c r="F3528" s="360" t="str">
        <f>IFERROR(IF(LEN(D3528)&gt;0,IF(LEN(INDEX(AdressBook!$D$6:$D$25,MATCH(D3528,AdressBook!$B$6:$B$25,0),1))=0,"",INDEX(AdressBook!$D$6:$D$25,MATCH(D3528,AdressBook!$B$6:$B$25,0),1)),""),"")</f>
        <v/>
      </c>
      <c r="G3528" s="361" t="str">
        <f>IFERROR(IF(LEN(INDEX(PlansAndNotes!$F$6:$F$4005,ROW(B3528)-ROW($C$3)))=0,"",INDEX(PlansAndNotes!$F$6:$F$4005,ROW(B3528)-ROW($C$3))),"")</f>
        <v/>
      </c>
      <c r="H3528" s="361" t="str">
        <f>IFERROR(IF(LEN(C3528)&gt;0,IF(LEN(INDEX(TasksList!$G$6:$G$25,MATCH(C3528,TasksList!$B$6:$B$25,0),1))=0,"",INDEX(TasksList!$G$6:$G$25,MATCH(C3528,TasksList!$B$6:$B$25,0),1)),""),"")</f>
        <v/>
      </c>
      <c r="N3528" s="362" t="str">
        <f>IFERROR(IF(LEN(INDEX(PlansAndNotes!$D$6:$D$4005,ROW(B3528)-ROW($C$3)))=0,"",INDEX(PlansAndNotes!$D$6:$D$4005,ROW(B3528)-ROW($C$3))),"")</f>
        <v/>
      </c>
      <c r="O3528" s="165" t="str">
        <f t="shared" si="374"/>
        <v/>
      </c>
      <c r="P3528" s="363" t="str">
        <f>IFERROR(IF(LEN(INDEX(PlansAndNotes!$E$6:$E$4005,ROW(B3528)-ROW($C$3)))=0,"",INDEX(PlansAndNotes!$E$6:$E$4005,ROW(B3528)-ROW($C$3))),"")</f>
        <v/>
      </c>
      <c r="Q3528" s="363" t="str">
        <f>IFERROR(IF(LEN(INDEX(PlansAndNotes!$G$6:$G$4005,ROW(B3528)-ROW($C$3)))=0,"",INDEX(PlansAndNotes!$G$6:$G$4005,ROW(B3528)-ROW($C$3))),"")</f>
        <v/>
      </c>
      <c r="R3528" s="361" t="str">
        <f>IFERROR(IF(LEN(D3528)&gt;0,IF(LEN(INDEX(AdressBook!$C$6:$C$25,MATCH(D3528,AdressBook!$B$6:$B$25,0),1))=0,"",INDEX(AdressBook!$C$6:$C$25,MATCH(D3528,AdressBook!$B$6:$B$25,0),1)),""),"")</f>
        <v/>
      </c>
      <c r="S3528" s="165">
        <f>IF(LEN(C3528)&gt;0,IFERROR(IF(MATCH(C3528,C3529:$C$4004,0)&gt;0,-1,ROW(S3528)-ROW($S$3)),ROW(S3528)-ROW($S$3)),-1)</f>
        <v>-1</v>
      </c>
      <c r="T3528" s="165">
        <f t="shared" si="375"/>
        <v>0</v>
      </c>
      <c r="U3528" s="165" t="str">
        <f t="shared" si="376"/>
        <v/>
      </c>
      <c r="V3528" s="165" t="str">
        <f>IFERROR(IF(OR(C3528="",S3528&lt;0),"",IF(SUBTOTAL(3,C3528:C3528)=0,-1,SUBTOTAL(3,$C$4:C3528))),"")</f>
        <v/>
      </c>
      <c r="W3528" s="156" t="str">
        <f t="array" ref="W3528">IF(LEN(C3528)&gt;0,IFERROR(IF(MATCH(C3528,$C$3:$C3527,0)&gt;0,N3528-INDEX($N$3:N3527,SUMPRODUCT(MAX(ROW($C$3:$C3527)*(C3528=$C$3:$C3527)))-2,1),""),""),"")</f>
        <v/>
      </c>
      <c r="X3528" s="156">
        <f t="shared" ca="1" si="377"/>
        <v>1</v>
      </c>
      <c r="Y3528" s="156">
        <f t="shared" ca="1" si="378"/>
        <v>1</v>
      </c>
    </row>
    <row r="3529" spans="2:25" hidden="1" x14ac:dyDescent="0.25">
      <c r="B3529" s="390" t="str">
        <f>IFERROR(IF(LEN(INDEX(PlansAndNotes!$B$6:$B$2005,ROW(A3529)-ROW($B$3)))=0,"",INDEX(PlansAndNotes!$B$6:$B$2005,ROW(A3529)-ROW($B$3))),"")</f>
        <v/>
      </c>
      <c r="C3529" s="387" t="str">
        <f t="shared" si="373"/>
        <v/>
      </c>
      <c r="D3529" s="361" t="str">
        <f>IFERROR(IF(LEN(C3529)&gt;0,IF(LEN(INDEX(TasksList!$C$6:$C$25,MATCH(C3529,TasksList!$B$6:$B$25,0),1))=0,"",INDEX(TasksList!$C$6:$C$25,MATCH(C3529,TasksList!$B$6:$B$25,0),1)),""),"")</f>
        <v/>
      </c>
      <c r="E3529" s="361" t="str">
        <f>IFERROR(IF(LEN(C3529)&gt;0,IF(LEN(INDEX(TasksList!$F$6:$F$25,MATCH(C3529,TasksList!$B$6:$B$25,0),1))=0,"not set!",INDEX(TasksList!$F$6:$F$25,MATCH(C3529,TasksList!$B$6:$B$25,0),1)),""),"")</f>
        <v/>
      </c>
      <c r="F3529" s="360" t="str">
        <f>IFERROR(IF(LEN(D3529)&gt;0,IF(LEN(INDEX(AdressBook!$D$6:$D$25,MATCH(D3529,AdressBook!$B$6:$B$25,0),1))=0,"",INDEX(AdressBook!$D$6:$D$25,MATCH(D3529,AdressBook!$B$6:$B$25,0),1)),""),"")</f>
        <v/>
      </c>
      <c r="G3529" s="361" t="str">
        <f>IFERROR(IF(LEN(INDEX(PlansAndNotes!$F$6:$F$4005,ROW(B3529)-ROW($C$3)))=0,"",INDEX(PlansAndNotes!$F$6:$F$4005,ROW(B3529)-ROW($C$3))),"")</f>
        <v/>
      </c>
      <c r="H3529" s="361" t="str">
        <f>IFERROR(IF(LEN(C3529)&gt;0,IF(LEN(INDEX(TasksList!$G$6:$G$25,MATCH(C3529,TasksList!$B$6:$B$25,0),1))=0,"",INDEX(TasksList!$G$6:$G$25,MATCH(C3529,TasksList!$B$6:$B$25,0),1)),""),"")</f>
        <v/>
      </c>
      <c r="N3529" s="362" t="str">
        <f>IFERROR(IF(LEN(INDEX(PlansAndNotes!$D$6:$D$4005,ROW(B3529)-ROW($C$3)))=0,"",INDEX(PlansAndNotes!$D$6:$D$4005,ROW(B3529)-ROW($C$3))),"")</f>
        <v/>
      </c>
      <c r="O3529" s="165" t="str">
        <f t="shared" si="374"/>
        <v/>
      </c>
      <c r="P3529" s="363" t="str">
        <f>IFERROR(IF(LEN(INDEX(PlansAndNotes!$E$6:$E$4005,ROW(B3529)-ROW($C$3)))=0,"",INDEX(PlansAndNotes!$E$6:$E$4005,ROW(B3529)-ROW($C$3))),"")</f>
        <v/>
      </c>
      <c r="Q3529" s="363" t="str">
        <f>IFERROR(IF(LEN(INDEX(PlansAndNotes!$G$6:$G$4005,ROW(B3529)-ROW($C$3)))=0,"",INDEX(PlansAndNotes!$G$6:$G$4005,ROW(B3529)-ROW($C$3))),"")</f>
        <v/>
      </c>
      <c r="R3529" s="361" t="str">
        <f>IFERROR(IF(LEN(D3529)&gt;0,IF(LEN(INDEX(AdressBook!$C$6:$C$25,MATCH(D3529,AdressBook!$B$6:$B$25,0),1))=0,"",INDEX(AdressBook!$C$6:$C$25,MATCH(D3529,AdressBook!$B$6:$B$25,0),1)),""),"")</f>
        <v/>
      </c>
      <c r="S3529" s="165">
        <f>IF(LEN(C3529)&gt;0,IFERROR(IF(MATCH(C3529,C3530:$C$4004,0)&gt;0,-1,ROW(S3529)-ROW($S$3)),ROW(S3529)-ROW($S$3)),-1)</f>
        <v>-1</v>
      </c>
      <c r="T3529" s="165">
        <f t="shared" si="375"/>
        <v>0</v>
      </c>
      <c r="U3529" s="165" t="str">
        <f t="shared" si="376"/>
        <v/>
      </c>
      <c r="V3529" s="165" t="str">
        <f>IFERROR(IF(OR(C3529="",S3529&lt;0),"",IF(SUBTOTAL(3,C3529:C3529)=0,-1,SUBTOTAL(3,$C$4:C3529))),"")</f>
        <v/>
      </c>
      <c r="W3529" s="156" t="str">
        <f t="array" ref="W3529">IF(LEN(C3529)&gt;0,IFERROR(IF(MATCH(C3529,$C$3:$C3528,0)&gt;0,N3529-INDEX($N$3:N3528,SUMPRODUCT(MAX(ROW($C$3:$C3528)*(C3529=$C$3:$C3528)))-2,1),""),""),"")</f>
        <v/>
      </c>
      <c r="X3529" s="156">
        <f t="shared" ca="1" si="377"/>
        <v>1</v>
      </c>
      <c r="Y3529" s="156">
        <f t="shared" ca="1" si="378"/>
        <v>1</v>
      </c>
    </row>
    <row r="3530" spans="2:25" hidden="1" x14ac:dyDescent="0.25">
      <c r="B3530" s="390" t="str">
        <f>IFERROR(IF(LEN(INDEX(PlansAndNotes!$B$6:$B$2005,ROW(A3530)-ROW($B$3)))=0,"",INDEX(PlansAndNotes!$B$6:$B$2005,ROW(A3530)-ROW($B$3))),"")</f>
        <v/>
      </c>
      <c r="C3530" s="387" t="str">
        <f t="shared" si="373"/>
        <v/>
      </c>
      <c r="D3530" s="361" t="str">
        <f>IFERROR(IF(LEN(C3530)&gt;0,IF(LEN(INDEX(TasksList!$C$6:$C$25,MATCH(C3530,TasksList!$B$6:$B$25,0),1))=0,"",INDEX(TasksList!$C$6:$C$25,MATCH(C3530,TasksList!$B$6:$B$25,0),1)),""),"")</f>
        <v/>
      </c>
      <c r="E3530" s="361" t="str">
        <f>IFERROR(IF(LEN(C3530)&gt;0,IF(LEN(INDEX(TasksList!$F$6:$F$25,MATCH(C3530,TasksList!$B$6:$B$25,0),1))=0,"not set!",INDEX(TasksList!$F$6:$F$25,MATCH(C3530,TasksList!$B$6:$B$25,0),1)),""),"")</f>
        <v/>
      </c>
      <c r="F3530" s="360" t="str">
        <f>IFERROR(IF(LEN(D3530)&gt;0,IF(LEN(INDEX(AdressBook!$D$6:$D$25,MATCH(D3530,AdressBook!$B$6:$B$25,0),1))=0,"",INDEX(AdressBook!$D$6:$D$25,MATCH(D3530,AdressBook!$B$6:$B$25,0),1)),""),"")</f>
        <v/>
      </c>
      <c r="G3530" s="361" t="str">
        <f>IFERROR(IF(LEN(INDEX(PlansAndNotes!$F$6:$F$4005,ROW(B3530)-ROW($C$3)))=0,"",INDEX(PlansAndNotes!$F$6:$F$4005,ROW(B3530)-ROW($C$3))),"")</f>
        <v/>
      </c>
      <c r="H3530" s="361" t="str">
        <f>IFERROR(IF(LEN(C3530)&gt;0,IF(LEN(INDEX(TasksList!$G$6:$G$25,MATCH(C3530,TasksList!$B$6:$B$25,0),1))=0,"",INDEX(TasksList!$G$6:$G$25,MATCH(C3530,TasksList!$B$6:$B$25,0),1)),""),"")</f>
        <v/>
      </c>
      <c r="N3530" s="362" t="str">
        <f>IFERROR(IF(LEN(INDEX(PlansAndNotes!$D$6:$D$4005,ROW(B3530)-ROW($C$3)))=0,"",INDEX(PlansAndNotes!$D$6:$D$4005,ROW(B3530)-ROW($C$3))),"")</f>
        <v/>
      </c>
      <c r="O3530" s="165" t="str">
        <f t="shared" si="374"/>
        <v/>
      </c>
      <c r="P3530" s="363" t="str">
        <f>IFERROR(IF(LEN(INDEX(PlansAndNotes!$E$6:$E$4005,ROW(B3530)-ROW($C$3)))=0,"",INDEX(PlansAndNotes!$E$6:$E$4005,ROW(B3530)-ROW($C$3))),"")</f>
        <v/>
      </c>
      <c r="Q3530" s="363" t="str">
        <f>IFERROR(IF(LEN(INDEX(PlansAndNotes!$G$6:$G$4005,ROW(B3530)-ROW($C$3)))=0,"",INDEX(PlansAndNotes!$G$6:$G$4005,ROW(B3530)-ROW($C$3))),"")</f>
        <v/>
      </c>
      <c r="R3530" s="361" t="str">
        <f>IFERROR(IF(LEN(D3530)&gt;0,IF(LEN(INDEX(AdressBook!$C$6:$C$25,MATCH(D3530,AdressBook!$B$6:$B$25,0),1))=0,"",INDEX(AdressBook!$C$6:$C$25,MATCH(D3530,AdressBook!$B$6:$B$25,0),1)),""),"")</f>
        <v/>
      </c>
      <c r="S3530" s="165">
        <f>IF(LEN(C3530)&gt;0,IFERROR(IF(MATCH(C3530,C3531:$C$4004,0)&gt;0,-1,ROW(S3530)-ROW($S$3)),ROW(S3530)-ROW($S$3)),-1)</f>
        <v>-1</v>
      </c>
      <c r="T3530" s="165">
        <f t="shared" si="375"/>
        <v>0</v>
      </c>
      <c r="U3530" s="165" t="str">
        <f t="shared" si="376"/>
        <v/>
      </c>
      <c r="V3530" s="165" t="str">
        <f>IFERROR(IF(OR(C3530="",S3530&lt;0),"",IF(SUBTOTAL(3,C3530:C3530)=0,-1,SUBTOTAL(3,$C$4:C3530))),"")</f>
        <v/>
      </c>
      <c r="W3530" s="156" t="str">
        <f t="array" ref="W3530">IF(LEN(C3530)&gt;0,IFERROR(IF(MATCH(C3530,$C$3:$C3529,0)&gt;0,N3530-INDEX($N$3:N3529,SUMPRODUCT(MAX(ROW($C$3:$C3529)*(C3530=$C$3:$C3529)))-2,1),""),""),"")</f>
        <v/>
      </c>
      <c r="X3530" s="156">
        <f t="shared" ca="1" si="377"/>
        <v>1</v>
      </c>
      <c r="Y3530" s="156">
        <f t="shared" ca="1" si="378"/>
        <v>1</v>
      </c>
    </row>
    <row r="3531" spans="2:25" hidden="1" x14ac:dyDescent="0.25">
      <c r="B3531" s="390" t="str">
        <f>IFERROR(IF(LEN(INDEX(PlansAndNotes!$B$6:$B$2005,ROW(A3531)-ROW($B$3)))=0,"",INDEX(PlansAndNotes!$B$6:$B$2005,ROW(A3531)-ROW($B$3))),"")</f>
        <v/>
      </c>
      <c r="C3531" s="387" t="str">
        <f t="shared" si="373"/>
        <v/>
      </c>
      <c r="D3531" s="361" t="str">
        <f>IFERROR(IF(LEN(C3531)&gt;0,IF(LEN(INDEX(TasksList!$C$6:$C$25,MATCH(C3531,TasksList!$B$6:$B$25,0),1))=0,"",INDEX(TasksList!$C$6:$C$25,MATCH(C3531,TasksList!$B$6:$B$25,0),1)),""),"")</f>
        <v/>
      </c>
      <c r="E3531" s="361" t="str">
        <f>IFERROR(IF(LEN(C3531)&gt;0,IF(LEN(INDEX(TasksList!$F$6:$F$25,MATCH(C3531,TasksList!$B$6:$B$25,0),1))=0,"not set!",INDEX(TasksList!$F$6:$F$25,MATCH(C3531,TasksList!$B$6:$B$25,0),1)),""),"")</f>
        <v/>
      </c>
      <c r="F3531" s="360" t="str">
        <f>IFERROR(IF(LEN(D3531)&gt;0,IF(LEN(INDEX(AdressBook!$D$6:$D$25,MATCH(D3531,AdressBook!$B$6:$B$25,0),1))=0,"",INDEX(AdressBook!$D$6:$D$25,MATCH(D3531,AdressBook!$B$6:$B$25,0),1)),""),"")</f>
        <v/>
      </c>
      <c r="G3531" s="361" t="str">
        <f>IFERROR(IF(LEN(INDEX(PlansAndNotes!$F$6:$F$4005,ROW(B3531)-ROW($C$3)))=0,"",INDEX(PlansAndNotes!$F$6:$F$4005,ROW(B3531)-ROW($C$3))),"")</f>
        <v/>
      </c>
      <c r="H3531" s="361" t="str">
        <f>IFERROR(IF(LEN(C3531)&gt;0,IF(LEN(INDEX(TasksList!$G$6:$G$25,MATCH(C3531,TasksList!$B$6:$B$25,0),1))=0,"",INDEX(TasksList!$G$6:$G$25,MATCH(C3531,TasksList!$B$6:$B$25,0),1)),""),"")</f>
        <v/>
      </c>
      <c r="N3531" s="362" t="str">
        <f>IFERROR(IF(LEN(INDEX(PlansAndNotes!$D$6:$D$4005,ROW(B3531)-ROW($C$3)))=0,"",INDEX(PlansAndNotes!$D$6:$D$4005,ROW(B3531)-ROW($C$3))),"")</f>
        <v/>
      </c>
      <c r="O3531" s="165" t="str">
        <f t="shared" si="374"/>
        <v/>
      </c>
      <c r="P3531" s="363" t="str">
        <f>IFERROR(IF(LEN(INDEX(PlansAndNotes!$E$6:$E$4005,ROW(B3531)-ROW($C$3)))=0,"",INDEX(PlansAndNotes!$E$6:$E$4005,ROW(B3531)-ROW($C$3))),"")</f>
        <v/>
      </c>
      <c r="Q3531" s="363" t="str">
        <f>IFERROR(IF(LEN(INDEX(PlansAndNotes!$G$6:$G$4005,ROW(B3531)-ROW($C$3)))=0,"",INDEX(PlansAndNotes!$G$6:$G$4005,ROW(B3531)-ROW($C$3))),"")</f>
        <v/>
      </c>
      <c r="R3531" s="361" t="str">
        <f>IFERROR(IF(LEN(D3531)&gt;0,IF(LEN(INDEX(AdressBook!$C$6:$C$25,MATCH(D3531,AdressBook!$B$6:$B$25,0),1))=0,"",INDEX(AdressBook!$C$6:$C$25,MATCH(D3531,AdressBook!$B$6:$B$25,0),1)),""),"")</f>
        <v/>
      </c>
      <c r="S3531" s="165">
        <f>IF(LEN(C3531)&gt;0,IFERROR(IF(MATCH(C3531,C3532:$C$4004,0)&gt;0,-1,ROW(S3531)-ROW($S$3)),ROW(S3531)-ROW($S$3)),-1)</f>
        <v>-1</v>
      </c>
      <c r="T3531" s="165">
        <f t="shared" si="375"/>
        <v>0</v>
      </c>
      <c r="U3531" s="165" t="str">
        <f t="shared" si="376"/>
        <v/>
      </c>
      <c r="V3531" s="165" t="str">
        <f>IFERROR(IF(OR(C3531="",S3531&lt;0),"",IF(SUBTOTAL(3,C3531:C3531)=0,-1,SUBTOTAL(3,$C$4:C3531))),"")</f>
        <v/>
      </c>
      <c r="W3531" s="156" t="str">
        <f t="array" ref="W3531">IF(LEN(C3531)&gt;0,IFERROR(IF(MATCH(C3531,$C$3:$C3530,0)&gt;0,N3531-INDEX($N$3:N3530,SUMPRODUCT(MAX(ROW($C$3:$C3530)*(C3531=$C$3:$C3530)))-2,1),""),""),"")</f>
        <v/>
      </c>
      <c r="X3531" s="156">
        <f t="shared" ca="1" si="377"/>
        <v>1</v>
      </c>
      <c r="Y3531" s="156">
        <f t="shared" ca="1" si="378"/>
        <v>1</v>
      </c>
    </row>
    <row r="3532" spans="2:25" hidden="1" x14ac:dyDescent="0.25">
      <c r="B3532" s="390" t="str">
        <f>IFERROR(IF(LEN(INDEX(PlansAndNotes!$B$6:$B$2005,ROW(A3532)-ROW($B$3)))=0,"",INDEX(PlansAndNotes!$B$6:$B$2005,ROW(A3532)-ROW($B$3))),"")</f>
        <v/>
      </c>
      <c r="C3532" s="387" t="str">
        <f t="shared" si="373"/>
        <v/>
      </c>
      <c r="D3532" s="361" t="str">
        <f>IFERROR(IF(LEN(C3532)&gt;0,IF(LEN(INDEX(TasksList!$C$6:$C$25,MATCH(C3532,TasksList!$B$6:$B$25,0),1))=0,"",INDEX(TasksList!$C$6:$C$25,MATCH(C3532,TasksList!$B$6:$B$25,0),1)),""),"")</f>
        <v/>
      </c>
      <c r="E3532" s="361" t="str">
        <f>IFERROR(IF(LEN(C3532)&gt;0,IF(LEN(INDEX(TasksList!$F$6:$F$25,MATCH(C3532,TasksList!$B$6:$B$25,0),1))=0,"not set!",INDEX(TasksList!$F$6:$F$25,MATCH(C3532,TasksList!$B$6:$B$25,0),1)),""),"")</f>
        <v/>
      </c>
      <c r="F3532" s="360" t="str">
        <f>IFERROR(IF(LEN(D3532)&gt;0,IF(LEN(INDEX(AdressBook!$D$6:$D$25,MATCH(D3532,AdressBook!$B$6:$B$25,0),1))=0,"",INDEX(AdressBook!$D$6:$D$25,MATCH(D3532,AdressBook!$B$6:$B$25,0),1)),""),"")</f>
        <v/>
      </c>
      <c r="G3532" s="361" t="str">
        <f>IFERROR(IF(LEN(INDEX(PlansAndNotes!$F$6:$F$4005,ROW(B3532)-ROW($C$3)))=0,"",INDEX(PlansAndNotes!$F$6:$F$4005,ROW(B3532)-ROW($C$3))),"")</f>
        <v/>
      </c>
      <c r="H3532" s="361" t="str">
        <f>IFERROR(IF(LEN(C3532)&gt;0,IF(LEN(INDEX(TasksList!$G$6:$G$25,MATCH(C3532,TasksList!$B$6:$B$25,0),1))=0,"",INDEX(TasksList!$G$6:$G$25,MATCH(C3532,TasksList!$B$6:$B$25,0),1)),""),"")</f>
        <v/>
      </c>
      <c r="N3532" s="362" t="str">
        <f>IFERROR(IF(LEN(INDEX(PlansAndNotes!$D$6:$D$4005,ROW(B3532)-ROW($C$3)))=0,"",INDEX(PlansAndNotes!$D$6:$D$4005,ROW(B3532)-ROW($C$3))),"")</f>
        <v/>
      </c>
      <c r="O3532" s="165" t="str">
        <f t="shared" si="374"/>
        <v/>
      </c>
      <c r="P3532" s="363" t="str">
        <f>IFERROR(IF(LEN(INDEX(PlansAndNotes!$E$6:$E$4005,ROW(B3532)-ROW($C$3)))=0,"",INDEX(PlansAndNotes!$E$6:$E$4005,ROW(B3532)-ROW($C$3))),"")</f>
        <v/>
      </c>
      <c r="Q3532" s="363" t="str">
        <f>IFERROR(IF(LEN(INDEX(PlansAndNotes!$G$6:$G$4005,ROW(B3532)-ROW($C$3)))=0,"",INDEX(PlansAndNotes!$G$6:$G$4005,ROW(B3532)-ROW($C$3))),"")</f>
        <v/>
      </c>
      <c r="R3532" s="361" t="str">
        <f>IFERROR(IF(LEN(D3532)&gt;0,IF(LEN(INDEX(AdressBook!$C$6:$C$25,MATCH(D3532,AdressBook!$B$6:$B$25,0),1))=0,"",INDEX(AdressBook!$C$6:$C$25,MATCH(D3532,AdressBook!$B$6:$B$25,0),1)),""),"")</f>
        <v/>
      </c>
      <c r="S3532" s="165">
        <f>IF(LEN(C3532)&gt;0,IFERROR(IF(MATCH(C3532,C3533:$C$4004,0)&gt;0,-1,ROW(S3532)-ROW($S$3)),ROW(S3532)-ROW($S$3)),-1)</f>
        <v>-1</v>
      </c>
      <c r="T3532" s="165">
        <f t="shared" si="375"/>
        <v>0</v>
      </c>
      <c r="U3532" s="165" t="str">
        <f t="shared" si="376"/>
        <v/>
      </c>
      <c r="V3532" s="165" t="str">
        <f>IFERROR(IF(OR(C3532="",S3532&lt;0),"",IF(SUBTOTAL(3,C3532:C3532)=0,-1,SUBTOTAL(3,$C$4:C3532))),"")</f>
        <v/>
      </c>
      <c r="W3532" s="156" t="str">
        <f t="array" ref="W3532">IF(LEN(C3532)&gt;0,IFERROR(IF(MATCH(C3532,$C$3:$C3531,0)&gt;0,N3532-INDEX($N$3:N3531,SUMPRODUCT(MAX(ROW($C$3:$C3531)*(C3532=$C$3:$C3531)))-2,1),""),""),"")</f>
        <v/>
      </c>
      <c r="X3532" s="156">
        <f t="shared" ca="1" si="377"/>
        <v>1</v>
      </c>
      <c r="Y3532" s="156">
        <f t="shared" ca="1" si="378"/>
        <v>1</v>
      </c>
    </row>
    <row r="3533" spans="2:25" hidden="1" x14ac:dyDescent="0.25">
      <c r="B3533" s="390" t="str">
        <f>IFERROR(IF(LEN(INDEX(PlansAndNotes!$B$6:$B$2005,ROW(A3533)-ROW($B$3)))=0,"",INDEX(PlansAndNotes!$B$6:$B$2005,ROW(A3533)-ROW($B$3))),"")</f>
        <v/>
      </c>
      <c r="C3533" s="387" t="str">
        <f t="shared" si="373"/>
        <v/>
      </c>
      <c r="D3533" s="361" t="str">
        <f>IFERROR(IF(LEN(C3533)&gt;0,IF(LEN(INDEX(TasksList!$C$6:$C$25,MATCH(C3533,TasksList!$B$6:$B$25,0),1))=0,"",INDEX(TasksList!$C$6:$C$25,MATCH(C3533,TasksList!$B$6:$B$25,0),1)),""),"")</f>
        <v/>
      </c>
      <c r="E3533" s="361" t="str">
        <f>IFERROR(IF(LEN(C3533)&gt;0,IF(LEN(INDEX(TasksList!$F$6:$F$25,MATCH(C3533,TasksList!$B$6:$B$25,0),1))=0,"not set!",INDEX(TasksList!$F$6:$F$25,MATCH(C3533,TasksList!$B$6:$B$25,0),1)),""),"")</f>
        <v/>
      </c>
      <c r="F3533" s="360" t="str">
        <f>IFERROR(IF(LEN(D3533)&gt;0,IF(LEN(INDEX(AdressBook!$D$6:$D$25,MATCH(D3533,AdressBook!$B$6:$B$25,0),1))=0,"",INDEX(AdressBook!$D$6:$D$25,MATCH(D3533,AdressBook!$B$6:$B$25,0),1)),""),"")</f>
        <v/>
      </c>
      <c r="G3533" s="361" t="str">
        <f>IFERROR(IF(LEN(INDEX(PlansAndNotes!$F$6:$F$4005,ROW(B3533)-ROW($C$3)))=0,"",INDEX(PlansAndNotes!$F$6:$F$4005,ROW(B3533)-ROW($C$3))),"")</f>
        <v/>
      </c>
      <c r="H3533" s="361" t="str">
        <f>IFERROR(IF(LEN(C3533)&gt;0,IF(LEN(INDEX(TasksList!$G$6:$G$25,MATCH(C3533,TasksList!$B$6:$B$25,0),1))=0,"",INDEX(TasksList!$G$6:$G$25,MATCH(C3533,TasksList!$B$6:$B$25,0),1)),""),"")</f>
        <v/>
      </c>
      <c r="N3533" s="362" t="str">
        <f>IFERROR(IF(LEN(INDEX(PlansAndNotes!$D$6:$D$4005,ROW(B3533)-ROW($C$3)))=0,"",INDEX(PlansAndNotes!$D$6:$D$4005,ROW(B3533)-ROW($C$3))),"")</f>
        <v/>
      </c>
      <c r="O3533" s="165" t="str">
        <f t="shared" si="374"/>
        <v/>
      </c>
      <c r="P3533" s="363" t="str">
        <f>IFERROR(IF(LEN(INDEX(PlansAndNotes!$E$6:$E$4005,ROW(B3533)-ROW($C$3)))=0,"",INDEX(PlansAndNotes!$E$6:$E$4005,ROW(B3533)-ROW($C$3))),"")</f>
        <v/>
      </c>
      <c r="Q3533" s="363" t="str">
        <f>IFERROR(IF(LEN(INDEX(PlansAndNotes!$G$6:$G$4005,ROW(B3533)-ROW($C$3)))=0,"",INDEX(PlansAndNotes!$G$6:$G$4005,ROW(B3533)-ROW($C$3))),"")</f>
        <v/>
      </c>
      <c r="R3533" s="361" t="str">
        <f>IFERROR(IF(LEN(D3533)&gt;0,IF(LEN(INDEX(AdressBook!$C$6:$C$25,MATCH(D3533,AdressBook!$B$6:$B$25,0),1))=0,"",INDEX(AdressBook!$C$6:$C$25,MATCH(D3533,AdressBook!$B$6:$B$25,0),1)),""),"")</f>
        <v/>
      </c>
      <c r="S3533" s="165">
        <f>IF(LEN(C3533)&gt;0,IFERROR(IF(MATCH(C3533,C3534:$C$4004,0)&gt;0,-1,ROW(S3533)-ROW($S$3)),ROW(S3533)-ROW($S$3)),-1)</f>
        <v>-1</v>
      </c>
      <c r="T3533" s="165">
        <f t="shared" si="375"/>
        <v>0</v>
      </c>
      <c r="U3533" s="165" t="str">
        <f t="shared" si="376"/>
        <v/>
      </c>
      <c r="V3533" s="165" t="str">
        <f>IFERROR(IF(OR(C3533="",S3533&lt;0),"",IF(SUBTOTAL(3,C3533:C3533)=0,-1,SUBTOTAL(3,$C$4:C3533))),"")</f>
        <v/>
      </c>
      <c r="W3533" s="156" t="str">
        <f t="array" ref="W3533">IF(LEN(C3533)&gt;0,IFERROR(IF(MATCH(C3533,$C$3:$C3532,0)&gt;0,N3533-INDEX($N$3:N3532,SUMPRODUCT(MAX(ROW($C$3:$C3532)*(C3533=$C$3:$C3532)))-2,1),""),""),"")</f>
        <v/>
      </c>
      <c r="X3533" s="156">
        <f t="shared" ca="1" si="377"/>
        <v>1</v>
      </c>
      <c r="Y3533" s="156">
        <f t="shared" ca="1" si="378"/>
        <v>1</v>
      </c>
    </row>
    <row r="3534" spans="2:25" hidden="1" x14ac:dyDescent="0.25">
      <c r="B3534" s="390" t="str">
        <f>IFERROR(IF(LEN(INDEX(PlansAndNotes!$B$6:$B$2005,ROW(A3534)-ROW($B$3)))=0,"",INDEX(PlansAndNotes!$B$6:$B$2005,ROW(A3534)-ROW($B$3))),"")</f>
        <v/>
      </c>
      <c r="C3534" s="387" t="str">
        <f t="shared" si="373"/>
        <v/>
      </c>
      <c r="D3534" s="361" t="str">
        <f>IFERROR(IF(LEN(C3534)&gt;0,IF(LEN(INDEX(TasksList!$C$6:$C$25,MATCH(C3534,TasksList!$B$6:$B$25,0),1))=0,"",INDEX(TasksList!$C$6:$C$25,MATCH(C3534,TasksList!$B$6:$B$25,0),1)),""),"")</f>
        <v/>
      </c>
      <c r="E3534" s="361" t="str">
        <f>IFERROR(IF(LEN(C3534)&gt;0,IF(LEN(INDEX(TasksList!$F$6:$F$25,MATCH(C3534,TasksList!$B$6:$B$25,0),1))=0,"not set!",INDEX(TasksList!$F$6:$F$25,MATCH(C3534,TasksList!$B$6:$B$25,0),1)),""),"")</f>
        <v/>
      </c>
      <c r="F3534" s="360" t="str">
        <f>IFERROR(IF(LEN(D3534)&gt;0,IF(LEN(INDEX(AdressBook!$D$6:$D$25,MATCH(D3534,AdressBook!$B$6:$B$25,0),1))=0,"",INDEX(AdressBook!$D$6:$D$25,MATCH(D3534,AdressBook!$B$6:$B$25,0),1)),""),"")</f>
        <v/>
      </c>
      <c r="G3534" s="361" t="str">
        <f>IFERROR(IF(LEN(INDEX(PlansAndNotes!$F$6:$F$4005,ROW(B3534)-ROW($C$3)))=0,"",INDEX(PlansAndNotes!$F$6:$F$4005,ROW(B3534)-ROW($C$3))),"")</f>
        <v/>
      </c>
      <c r="H3534" s="361" t="str">
        <f>IFERROR(IF(LEN(C3534)&gt;0,IF(LEN(INDEX(TasksList!$G$6:$G$25,MATCH(C3534,TasksList!$B$6:$B$25,0),1))=0,"",INDEX(TasksList!$G$6:$G$25,MATCH(C3534,TasksList!$B$6:$B$25,0),1)),""),"")</f>
        <v/>
      </c>
      <c r="N3534" s="362" t="str">
        <f>IFERROR(IF(LEN(INDEX(PlansAndNotes!$D$6:$D$4005,ROW(B3534)-ROW($C$3)))=0,"",INDEX(PlansAndNotes!$D$6:$D$4005,ROW(B3534)-ROW($C$3))),"")</f>
        <v/>
      </c>
      <c r="O3534" s="165" t="str">
        <f t="shared" si="374"/>
        <v/>
      </c>
      <c r="P3534" s="363" t="str">
        <f>IFERROR(IF(LEN(INDEX(PlansAndNotes!$E$6:$E$4005,ROW(B3534)-ROW($C$3)))=0,"",INDEX(PlansAndNotes!$E$6:$E$4005,ROW(B3534)-ROW($C$3))),"")</f>
        <v/>
      </c>
      <c r="Q3534" s="363" t="str">
        <f>IFERROR(IF(LEN(INDEX(PlansAndNotes!$G$6:$G$4005,ROW(B3534)-ROW($C$3)))=0,"",INDEX(PlansAndNotes!$G$6:$G$4005,ROW(B3534)-ROW($C$3))),"")</f>
        <v/>
      </c>
      <c r="R3534" s="361" t="str">
        <f>IFERROR(IF(LEN(D3534)&gt;0,IF(LEN(INDEX(AdressBook!$C$6:$C$25,MATCH(D3534,AdressBook!$B$6:$B$25,0),1))=0,"",INDEX(AdressBook!$C$6:$C$25,MATCH(D3534,AdressBook!$B$6:$B$25,0),1)),""),"")</f>
        <v/>
      </c>
      <c r="S3534" s="165">
        <f>IF(LEN(C3534)&gt;0,IFERROR(IF(MATCH(C3534,C3535:$C$4004,0)&gt;0,-1,ROW(S3534)-ROW($S$3)),ROW(S3534)-ROW($S$3)),-1)</f>
        <v>-1</v>
      </c>
      <c r="T3534" s="165">
        <f t="shared" si="375"/>
        <v>0</v>
      </c>
      <c r="U3534" s="165" t="str">
        <f t="shared" si="376"/>
        <v/>
      </c>
      <c r="V3534" s="165" t="str">
        <f>IFERROR(IF(OR(C3534="",S3534&lt;0),"",IF(SUBTOTAL(3,C3534:C3534)=0,-1,SUBTOTAL(3,$C$4:C3534))),"")</f>
        <v/>
      </c>
      <c r="W3534" s="156" t="str">
        <f t="array" ref="W3534">IF(LEN(C3534)&gt;0,IFERROR(IF(MATCH(C3534,$C$3:$C3533,0)&gt;0,N3534-INDEX($N$3:N3533,SUMPRODUCT(MAX(ROW($C$3:$C3533)*(C3534=$C$3:$C3533)))-2,1),""),""),"")</f>
        <v/>
      </c>
      <c r="X3534" s="156">
        <f t="shared" ca="1" si="377"/>
        <v>1</v>
      </c>
      <c r="Y3534" s="156">
        <f t="shared" ca="1" si="378"/>
        <v>1</v>
      </c>
    </row>
    <row r="3535" spans="2:25" hidden="1" x14ac:dyDescent="0.25">
      <c r="B3535" s="390" t="str">
        <f>IFERROR(IF(LEN(INDEX(PlansAndNotes!$B$6:$B$2005,ROW(A3535)-ROW($B$3)))=0,"",INDEX(PlansAndNotes!$B$6:$B$2005,ROW(A3535)-ROW($B$3))),"")</f>
        <v/>
      </c>
      <c r="C3535" s="387" t="str">
        <f t="shared" si="373"/>
        <v/>
      </c>
      <c r="D3535" s="361" t="str">
        <f>IFERROR(IF(LEN(C3535)&gt;0,IF(LEN(INDEX(TasksList!$C$6:$C$25,MATCH(C3535,TasksList!$B$6:$B$25,0),1))=0,"",INDEX(TasksList!$C$6:$C$25,MATCH(C3535,TasksList!$B$6:$B$25,0),1)),""),"")</f>
        <v/>
      </c>
      <c r="E3535" s="361" t="str">
        <f>IFERROR(IF(LEN(C3535)&gt;0,IF(LEN(INDEX(TasksList!$F$6:$F$25,MATCH(C3535,TasksList!$B$6:$B$25,0),1))=0,"not set!",INDEX(TasksList!$F$6:$F$25,MATCH(C3535,TasksList!$B$6:$B$25,0),1)),""),"")</f>
        <v/>
      </c>
      <c r="F3535" s="360" t="str">
        <f>IFERROR(IF(LEN(D3535)&gt;0,IF(LEN(INDEX(AdressBook!$D$6:$D$25,MATCH(D3535,AdressBook!$B$6:$B$25,0),1))=0,"",INDEX(AdressBook!$D$6:$D$25,MATCH(D3535,AdressBook!$B$6:$B$25,0),1)),""),"")</f>
        <v/>
      </c>
      <c r="G3535" s="361" t="str">
        <f>IFERROR(IF(LEN(INDEX(PlansAndNotes!$F$6:$F$4005,ROW(B3535)-ROW($C$3)))=0,"",INDEX(PlansAndNotes!$F$6:$F$4005,ROW(B3535)-ROW($C$3))),"")</f>
        <v/>
      </c>
      <c r="H3535" s="361" t="str">
        <f>IFERROR(IF(LEN(C3535)&gt;0,IF(LEN(INDEX(TasksList!$G$6:$G$25,MATCH(C3535,TasksList!$B$6:$B$25,0),1))=0,"",INDEX(TasksList!$G$6:$G$25,MATCH(C3535,TasksList!$B$6:$B$25,0),1)),""),"")</f>
        <v/>
      </c>
      <c r="N3535" s="362" t="str">
        <f>IFERROR(IF(LEN(INDEX(PlansAndNotes!$D$6:$D$4005,ROW(B3535)-ROW($C$3)))=0,"",INDEX(PlansAndNotes!$D$6:$D$4005,ROW(B3535)-ROW($C$3))),"")</f>
        <v/>
      </c>
      <c r="O3535" s="165" t="str">
        <f t="shared" si="374"/>
        <v/>
      </c>
      <c r="P3535" s="363" t="str">
        <f>IFERROR(IF(LEN(INDEX(PlansAndNotes!$E$6:$E$4005,ROW(B3535)-ROW($C$3)))=0,"",INDEX(PlansAndNotes!$E$6:$E$4005,ROW(B3535)-ROW($C$3))),"")</f>
        <v/>
      </c>
      <c r="Q3535" s="363" t="str">
        <f>IFERROR(IF(LEN(INDEX(PlansAndNotes!$G$6:$G$4005,ROW(B3535)-ROW($C$3)))=0,"",INDEX(PlansAndNotes!$G$6:$G$4005,ROW(B3535)-ROW($C$3))),"")</f>
        <v/>
      </c>
      <c r="R3535" s="361" t="str">
        <f>IFERROR(IF(LEN(D3535)&gt;0,IF(LEN(INDEX(AdressBook!$C$6:$C$25,MATCH(D3535,AdressBook!$B$6:$B$25,0),1))=0,"",INDEX(AdressBook!$C$6:$C$25,MATCH(D3535,AdressBook!$B$6:$B$25,0),1)),""),"")</f>
        <v/>
      </c>
      <c r="S3535" s="165">
        <f>IF(LEN(C3535)&gt;0,IFERROR(IF(MATCH(C3535,C3536:$C$4004,0)&gt;0,-1,ROW(S3535)-ROW($S$3)),ROW(S3535)-ROW($S$3)),-1)</f>
        <v>-1</v>
      </c>
      <c r="T3535" s="165">
        <f t="shared" si="375"/>
        <v>0</v>
      </c>
      <c r="U3535" s="165" t="str">
        <f t="shared" si="376"/>
        <v/>
      </c>
      <c r="V3535" s="165" t="str">
        <f>IFERROR(IF(OR(C3535="",S3535&lt;0),"",IF(SUBTOTAL(3,C3535:C3535)=0,-1,SUBTOTAL(3,$C$4:C3535))),"")</f>
        <v/>
      </c>
      <c r="W3535" s="156" t="str">
        <f t="array" ref="W3535">IF(LEN(C3535)&gt;0,IFERROR(IF(MATCH(C3535,$C$3:$C3534,0)&gt;0,N3535-INDEX($N$3:N3534,SUMPRODUCT(MAX(ROW($C$3:$C3534)*(C3535=$C$3:$C3534)))-2,1),""),""),"")</f>
        <v/>
      </c>
      <c r="X3535" s="156">
        <f t="shared" ca="1" si="377"/>
        <v>1</v>
      </c>
      <c r="Y3535" s="156">
        <f t="shared" ca="1" si="378"/>
        <v>1</v>
      </c>
    </row>
    <row r="3536" spans="2:25" hidden="1" x14ac:dyDescent="0.25">
      <c r="B3536" s="390" t="str">
        <f>IFERROR(IF(LEN(INDEX(PlansAndNotes!$B$6:$B$2005,ROW(A3536)-ROW($B$3)))=0,"",INDEX(PlansAndNotes!$B$6:$B$2005,ROW(A3536)-ROW($B$3))),"")</f>
        <v/>
      </c>
      <c r="C3536" s="387" t="str">
        <f t="shared" si="373"/>
        <v/>
      </c>
      <c r="D3536" s="361" t="str">
        <f>IFERROR(IF(LEN(C3536)&gt;0,IF(LEN(INDEX(TasksList!$C$6:$C$25,MATCH(C3536,TasksList!$B$6:$B$25,0),1))=0,"",INDEX(TasksList!$C$6:$C$25,MATCH(C3536,TasksList!$B$6:$B$25,0),1)),""),"")</f>
        <v/>
      </c>
      <c r="E3536" s="361" t="str">
        <f>IFERROR(IF(LEN(C3536)&gt;0,IF(LEN(INDEX(TasksList!$F$6:$F$25,MATCH(C3536,TasksList!$B$6:$B$25,0),1))=0,"not set!",INDEX(TasksList!$F$6:$F$25,MATCH(C3536,TasksList!$B$6:$B$25,0),1)),""),"")</f>
        <v/>
      </c>
      <c r="F3536" s="360" t="str">
        <f>IFERROR(IF(LEN(D3536)&gt;0,IF(LEN(INDEX(AdressBook!$D$6:$D$25,MATCH(D3536,AdressBook!$B$6:$B$25,0),1))=0,"",INDEX(AdressBook!$D$6:$D$25,MATCH(D3536,AdressBook!$B$6:$B$25,0),1)),""),"")</f>
        <v/>
      </c>
      <c r="G3536" s="361" t="str">
        <f>IFERROR(IF(LEN(INDEX(PlansAndNotes!$F$6:$F$4005,ROW(B3536)-ROW($C$3)))=0,"",INDEX(PlansAndNotes!$F$6:$F$4005,ROW(B3536)-ROW($C$3))),"")</f>
        <v/>
      </c>
      <c r="H3536" s="361" t="str">
        <f>IFERROR(IF(LEN(C3536)&gt;0,IF(LEN(INDEX(TasksList!$G$6:$G$25,MATCH(C3536,TasksList!$B$6:$B$25,0),1))=0,"",INDEX(TasksList!$G$6:$G$25,MATCH(C3536,TasksList!$B$6:$B$25,0),1)),""),"")</f>
        <v/>
      </c>
      <c r="N3536" s="362" t="str">
        <f>IFERROR(IF(LEN(INDEX(PlansAndNotes!$D$6:$D$4005,ROW(B3536)-ROW($C$3)))=0,"",INDEX(PlansAndNotes!$D$6:$D$4005,ROW(B3536)-ROW($C$3))),"")</f>
        <v/>
      </c>
      <c r="O3536" s="165" t="str">
        <f t="shared" si="374"/>
        <v/>
      </c>
      <c r="P3536" s="363" t="str">
        <f>IFERROR(IF(LEN(INDEX(PlansAndNotes!$E$6:$E$4005,ROW(B3536)-ROW($C$3)))=0,"",INDEX(PlansAndNotes!$E$6:$E$4005,ROW(B3536)-ROW($C$3))),"")</f>
        <v/>
      </c>
      <c r="Q3536" s="363" t="str">
        <f>IFERROR(IF(LEN(INDEX(PlansAndNotes!$G$6:$G$4005,ROW(B3536)-ROW($C$3)))=0,"",INDEX(PlansAndNotes!$G$6:$G$4005,ROW(B3536)-ROW($C$3))),"")</f>
        <v/>
      </c>
      <c r="R3536" s="361" t="str">
        <f>IFERROR(IF(LEN(D3536)&gt;0,IF(LEN(INDEX(AdressBook!$C$6:$C$25,MATCH(D3536,AdressBook!$B$6:$B$25,0),1))=0,"",INDEX(AdressBook!$C$6:$C$25,MATCH(D3536,AdressBook!$B$6:$B$25,0),1)),""),"")</f>
        <v/>
      </c>
      <c r="S3536" s="165">
        <f>IF(LEN(C3536)&gt;0,IFERROR(IF(MATCH(C3536,C3537:$C$4004,0)&gt;0,-1,ROW(S3536)-ROW($S$3)),ROW(S3536)-ROW($S$3)),-1)</f>
        <v>-1</v>
      </c>
      <c r="T3536" s="165">
        <f t="shared" si="375"/>
        <v>0</v>
      </c>
      <c r="U3536" s="165" t="str">
        <f t="shared" si="376"/>
        <v/>
      </c>
      <c r="V3536" s="165" t="str">
        <f>IFERROR(IF(OR(C3536="",S3536&lt;0),"",IF(SUBTOTAL(3,C3536:C3536)=0,-1,SUBTOTAL(3,$C$4:C3536))),"")</f>
        <v/>
      </c>
      <c r="W3536" s="156" t="str">
        <f t="array" ref="W3536">IF(LEN(C3536)&gt;0,IFERROR(IF(MATCH(C3536,$C$3:$C3535,0)&gt;0,N3536-INDEX($N$3:N3535,SUMPRODUCT(MAX(ROW($C$3:$C3535)*(C3536=$C$3:$C3535)))-2,1),""),""),"")</f>
        <v/>
      </c>
      <c r="X3536" s="156">
        <f t="shared" ca="1" si="377"/>
        <v>1</v>
      </c>
      <c r="Y3536" s="156">
        <f t="shared" ca="1" si="378"/>
        <v>1</v>
      </c>
    </row>
    <row r="3537" spans="2:25" hidden="1" x14ac:dyDescent="0.25">
      <c r="B3537" s="390" t="str">
        <f>IFERROR(IF(LEN(INDEX(PlansAndNotes!$B$6:$B$2005,ROW(A3537)-ROW($B$3)))=0,"",INDEX(PlansAndNotes!$B$6:$B$2005,ROW(A3537)-ROW($B$3))),"")</f>
        <v/>
      </c>
      <c r="C3537" s="387" t="str">
        <f t="shared" si="373"/>
        <v/>
      </c>
      <c r="D3537" s="361" t="str">
        <f>IFERROR(IF(LEN(C3537)&gt;0,IF(LEN(INDEX(TasksList!$C$6:$C$25,MATCH(C3537,TasksList!$B$6:$B$25,0),1))=0,"",INDEX(TasksList!$C$6:$C$25,MATCH(C3537,TasksList!$B$6:$B$25,0),1)),""),"")</f>
        <v/>
      </c>
      <c r="E3537" s="361" t="str">
        <f>IFERROR(IF(LEN(C3537)&gt;0,IF(LEN(INDEX(TasksList!$F$6:$F$25,MATCH(C3537,TasksList!$B$6:$B$25,0),1))=0,"not set!",INDEX(TasksList!$F$6:$F$25,MATCH(C3537,TasksList!$B$6:$B$25,0),1)),""),"")</f>
        <v/>
      </c>
      <c r="F3537" s="360" t="str">
        <f>IFERROR(IF(LEN(D3537)&gt;0,IF(LEN(INDEX(AdressBook!$D$6:$D$25,MATCH(D3537,AdressBook!$B$6:$B$25,0),1))=0,"",INDEX(AdressBook!$D$6:$D$25,MATCH(D3537,AdressBook!$B$6:$B$25,0),1)),""),"")</f>
        <v/>
      </c>
      <c r="G3537" s="361" t="str">
        <f>IFERROR(IF(LEN(INDEX(PlansAndNotes!$F$6:$F$4005,ROW(B3537)-ROW($C$3)))=0,"",INDEX(PlansAndNotes!$F$6:$F$4005,ROW(B3537)-ROW($C$3))),"")</f>
        <v/>
      </c>
      <c r="H3537" s="361" t="str">
        <f>IFERROR(IF(LEN(C3537)&gt;0,IF(LEN(INDEX(TasksList!$G$6:$G$25,MATCH(C3537,TasksList!$B$6:$B$25,0),1))=0,"",INDEX(TasksList!$G$6:$G$25,MATCH(C3537,TasksList!$B$6:$B$25,0),1)),""),"")</f>
        <v/>
      </c>
      <c r="N3537" s="362" t="str">
        <f>IFERROR(IF(LEN(INDEX(PlansAndNotes!$D$6:$D$4005,ROW(B3537)-ROW($C$3)))=0,"",INDEX(PlansAndNotes!$D$6:$D$4005,ROW(B3537)-ROW($C$3))),"")</f>
        <v/>
      </c>
      <c r="O3537" s="165" t="str">
        <f t="shared" si="374"/>
        <v/>
      </c>
      <c r="P3537" s="363" t="str">
        <f>IFERROR(IF(LEN(INDEX(PlansAndNotes!$E$6:$E$4005,ROW(B3537)-ROW($C$3)))=0,"",INDEX(PlansAndNotes!$E$6:$E$4005,ROW(B3537)-ROW($C$3))),"")</f>
        <v/>
      </c>
      <c r="Q3537" s="363" t="str">
        <f>IFERROR(IF(LEN(INDEX(PlansAndNotes!$G$6:$G$4005,ROW(B3537)-ROW($C$3)))=0,"",INDEX(PlansAndNotes!$G$6:$G$4005,ROW(B3537)-ROW($C$3))),"")</f>
        <v/>
      </c>
      <c r="R3537" s="361" t="str">
        <f>IFERROR(IF(LEN(D3537)&gt;0,IF(LEN(INDEX(AdressBook!$C$6:$C$25,MATCH(D3537,AdressBook!$B$6:$B$25,0),1))=0,"",INDEX(AdressBook!$C$6:$C$25,MATCH(D3537,AdressBook!$B$6:$B$25,0),1)),""),"")</f>
        <v/>
      </c>
      <c r="S3537" s="165">
        <f>IF(LEN(C3537)&gt;0,IFERROR(IF(MATCH(C3537,C3538:$C$4004,0)&gt;0,-1,ROW(S3537)-ROW($S$3)),ROW(S3537)-ROW($S$3)),-1)</f>
        <v>-1</v>
      </c>
      <c r="T3537" s="165">
        <f t="shared" si="375"/>
        <v>0</v>
      </c>
      <c r="U3537" s="165" t="str">
        <f t="shared" si="376"/>
        <v/>
      </c>
      <c r="V3537" s="165" t="str">
        <f>IFERROR(IF(OR(C3537="",S3537&lt;0),"",IF(SUBTOTAL(3,C3537:C3537)=0,-1,SUBTOTAL(3,$C$4:C3537))),"")</f>
        <v/>
      </c>
      <c r="W3537" s="156" t="str">
        <f t="array" ref="W3537">IF(LEN(C3537)&gt;0,IFERROR(IF(MATCH(C3537,$C$3:$C3536,0)&gt;0,N3537-INDEX($N$3:N3536,SUMPRODUCT(MAX(ROW($C$3:$C3536)*(C3537=$C$3:$C3536)))-2,1),""),""),"")</f>
        <v/>
      </c>
      <c r="X3537" s="156">
        <f t="shared" ca="1" si="377"/>
        <v>1</v>
      </c>
      <c r="Y3537" s="156">
        <f t="shared" ca="1" si="378"/>
        <v>1</v>
      </c>
    </row>
    <row r="3538" spans="2:25" hidden="1" x14ac:dyDescent="0.25">
      <c r="B3538" s="390" t="str">
        <f>IFERROR(IF(LEN(INDEX(PlansAndNotes!$B$6:$B$2005,ROW(A3538)-ROW($B$3)))=0,"",INDEX(PlansAndNotes!$B$6:$B$2005,ROW(A3538)-ROW($B$3))),"")</f>
        <v/>
      </c>
      <c r="C3538" s="387" t="str">
        <f t="shared" si="373"/>
        <v/>
      </c>
      <c r="D3538" s="361" t="str">
        <f>IFERROR(IF(LEN(C3538)&gt;0,IF(LEN(INDEX(TasksList!$C$6:$C$25,MATCH(C3538,TasksList!$B$6:$B$25,0),1))=0,"",INDEX(TasksList!$C$6:$C$25,MATCH(C3538,TasksList!$B$6:$B$25,0),1)),""),"")</f>
        <v/>
      </c>
      <c r="E3538" s="361" t="str">
        <f>IFERROR(IF(LEN(C3538)&gt;0,IF(LEN(INDEX(TasksList!$F$6:$F$25,MATCH(C3538,TasksList!$B$6:$B$25,0),1))=0,"not set!",INDEX(TasksList!$F$6:$F$25,MATCH(C3538,TasksList!$B$6:$B$25,0),1)),""),"")</f>
        <v/>
      </c>
      <c r="F3538" s="360" t="str">
        <f>IFERROR(IF(LEN(D3538)&gt;0,IF(LEN(INDEX(AdressBook!$D$6:$D$25,MATCH(D3538,AdressBook!$B$6:$B$25,0),1))=0,"",INDEX(AdressBook!$D$6:$D$25,MATCH(D3538,AdressBook!$B$6:$B$25,0),1)),""),"")</f>
        <v/>
      </c>
      <c r="G3538" s="361" t="str">
        <f>IFERROR(IF(LEN(INDEX(PlansAndNotes!$F$6:$F$4005,ROW(B3538)-ROW($C$3)))=0,"",INDEX(PlansAndNotes!$F$6:$F$4005,ROW(B3538)-ROW($C$3))),"")</f>
        <v/>
      </c>
      <c r="H3538" s="361" t="str">
        <f>IFERROR(IF(LEN(C3538)&gt;0,IF(LEN(INDEX(TasksList!$G$6:$G$25,MATCH(C3538,TasksList!$B$6:$B$25,0),1))=0,"",INDEX(TasksList!$G$6:$G$25,MATCH(C3538,TasksList!$B$6:$B$25,0),1)),""),"")</f>
        <v/>
      </c>
      <c r="N3538" s="362" t="str">
        <f>IFERROR(IF(LEN(INDEX(PlansAndNotes!$D$6:$D$4005,ROW(B3538)-ROW($C$3)))=0,"",INDEX(PlansAndNotes!$D$6:$D$4005,ROW(B3538)-ROW($C$3))),"")</f>
        <v/>
      </c>
      <c r="O3538" s="165" t="str">
        <f t="shared" si="374"/>
        <v/>
      </c>
      <c r="P3538" s="363" t="str">
        <f>IFERROR(IF(LEN(INDEX(PlansAndNotes!$E$6:$E$4005,ROW(B3538)-ROW($C$3)))=0,"",INDEX(PlansAndNotes!$E$6:$E$4005,ROW(B3538)-ROW($C$3))),"")</f>
        <v/>
      </c>
      <c r="Q3538" s="363" t="str">
        <f>IFERROR(IF(LEN(INDEX(PlansAndNotes!$G$6:$G$4005,ROW(B3538)-ROW($C$3)))=0,"",INDEX(PlansAndNotes!$G$6:$G$4005,ROW(B3538)-ROW($C$3))),"")</f>
        <v/>
      </c>
      <c r="R3538" s="361" t="str">
        <f>IFERROR(IF(LEN(D3538)&gt;0,IF(LEN(INDEX(AdressBook!$C$6:$C$25,MATCH(D3538,AdressBook!$B$6:$B$25,0),1))=0,"",INDEX(AdressBook!$C$6:$C$25,MATCH(D3538,AdressBook!$B$6:$B$25,0),1)),""),"")</f>
        <v/>
      </c>
      <c r="S3538" s="165">
        <f>IF(LEN(C3538)&gt;0,IFERROR(IF(MATCH(C3538,C3539:$C$4004,0)&gt;0,-1,ROW(S3538)-ROW($S$3)),ROW(S3538)-ROW($S$3)),-1)</f>
        <v>-1</v>
      </c>
      <c r="T3538" s="165">
        <f t="shared" si="375"/>
        <v>0</v>
      </c>
      <c r="U3538" s="165" t="str">
        <f t="shared" si="376"/>
        <v/>
      </c>
      <c r="V3538" s="165" t="str">
        <f>IFERROR(IF(OR(C3538="",S3538&lt;0),"",IF(SUBTOTAL(3,C3538:C3538)=0,-1,SUBTOTAL(3,$C$4:C3538))),"")</f>
        <v/>
      </c>
      <c r="W3538" s="156" t="str">
        <f t="array" ref="W3538">IF(LEN(C3538)&gt;0,IFERROR(IF(MATCH(C3538,$C$3:$C3537,0)&gt;0,N3538-INDEX($N$3:N3537,SUMPRODUCT(MAX(ROW($C$3:$C3537)*(C3538=$C$3:$C3537)))-2,1),""),""),"")</f>
        <v/>
      </c>
      <c r="X3538" s="156">
        <f t="shared" ca="1" si="377"/>
        <v>1</v>
      </c>
      <c r="Y3538" s="156">
        <f t="shared" ca="1" si="378"/>
        <v>1</v>
      </c>
    </row>
    <row r="3539" spans="2:25" hidden="1" x14ac:dyDescent="0.25">
      <c r="B3539" s="390" t="str">
        <f>IFERROR(IF(LEN(INDEX(PlansAndNotes!$B$6:$B$2005,ROW(A3539)-ROW($B$3)))=0,"",INDEX(PlansAndNotes!$B$6:$B$2005,ROW(A3539)-ROW($B$3))),"")</f>
        <v/>
      </c>
      <c r="C3539" s="387" t="str">
        <f t="shared" si="373"/>
        <v/>
      </c>
      <c r="D3539" s="361" t="str">
        <f>IFERROR(IF(LEN(C3539)&gt;0,IF(LEN(INDEX(TasksList!$C$6:$C$25,MATCH(C3539,TasksList!$B$6:$B$25,0),1))=0,"",INDEX(TasksList!$C$6:$C$25,MATCH(C3539,TasksList!$B$6:$B$25,0),1)),""),"")</f>
        <v/>
      </c>
      <c r="E3539" s="361" t="str">
        <f>IFERROR(IF(LEN(C3539)&gt;0,IF(LEN(INDEX(TasksList!$F$6:$F$25,MATCH(C3539,TasksList!$B$6:$B$25,0),1))=0,"not set!",INDEX(TasksList!$F$6:$F$25,MATCH(C3539,TasksList!$B$6:$B$25,0),1)),""),"")</f>
        <v/>
      </c>
      <c r="F3539" s="360" t="str">
        <f>IFERROR(IF(LEN(D3539)&gt;0,IF(LEN(INDEX(AdressBook!$D$6:$D$25,MATCH(D3539,AdressBook!$B$6:$B$25,0),1))=0,"",INDEX(AdressBook!$D$6:$D$25,MATCH(D3539,AdressBook!$B$6:$B$25,0),1)),""),"")</f>
        <v/>
      </c>
      <c r="G3539" s="361" t="str">
        <f>IFERROR(IF(LEN(INDEX(PlansAndNotes!$F$6:$F$4005,ROW(B3539)-ROW($C$3)))=0,"",INDEX(PlansAndNotes!$F$6:$F$4005,ROW(B3539)-ROW($C$3))),"")</f>
        <v/>
      </c>
      <c r="H3539" s="361" t="str">
        <f>IFERROR(IF(LEN(C3539)&gt;0,IF(LEN(INDEX(TasksList!$G$6:$G$25,MATCH(C3539,TasksList!$B$6:$B$25,0),1))=0,"",INDEX(TasksList!$G$6:$G$25,MATCH(C3539,TasksList!$B$6:$B$25,0),1)),""),"")</f>
        <v/>
      </c>
      <c r="N3539" s="362" t="str">
        <f>IFERROR(IF(LEN(INDEX(PlansAndNotes!$D$6:$D$4005,ROW(B3539)-ROW($C$3)))=0,"",INDEX(PlansAndNotes!$D$6:$D$4005,ROW(B3539)-ROW($C$3))),"")</f>
        <v/>
      </c>
      <c r="O3539" s="165" t="str">
        <f t="shared" si="374"/>
        <v/>
      </c>
      <c r="P3539" s="363" t="str">
        <f>IFERROR(IF(LEN(INDEX(PlansAndNotes!$E$6:$E$4005,ROW(B3539)-ROW($C$3)))=0,"",INDEX(PlansAndNotes!$E$6:$E$4005,ROW(B3539)-ROW($C$3))),"")</f>
        <v/>
      </c>
      <c r="Q3539" s="363" t="str">
        <f>IFERROR(IF(LEN(INDEX(PlansAndNotes!$G$6:$G$4005,ROW(B3539)-ROW($C$3)))=0,"",INDEX(PlansAndNotes!$G$6:$G$4005,ROW(B3539)-ROW($C$3))),"")</f>
        <v/>
      </c>
      <c r="R3539" s="361" t="str">
        <f>IFERROR(IF(LEN(D3539)&gt;0,IF(LEN(INDEX(AdressBook!$C$6:$C$25,MATCH(D3539,AdressBook!$B$6:$B$25,0),1))=0,"",INDEX(AdressBook!$C$6:$C$25,MATCH(D3539,AdressBook!$B$6:$B$25,0),1)),""),"")</f>
        <v/>
      </c>
      <c r="S3539" s="165">
        <f>IF(LEN(C3539)&gt;0,IFERROR(IF(MATCH(C3539,C3540:$C$4004,0)&gt;0,-1,ROW(S3539)-ROW($S$3)),ROW(S3539)-ROW($S$3)),-1)</f>
        <v>-1</v>
      </c>
      <c r="T3539" s="165">
        <f t="shared" si="375"/>
        <v>0</v>
      </c>
      <c r="U3539" s="165" t="str">
        <f t="shared" si="376"/>
        <v/>
      </c>
      <c r="V3539" s="165" t="str">
        <f>IFERROR(IF(OR(C3539="",S3539&lt;0),"",IF(SUBTOTAL(3,C3539:C3539)=0,-1,SUBTOTAL(3,$C$4:C3539))),"")</f>
        <v/>
      </c>
      <c r="W3539" s="156" t="str">
        <f t="array" ref="W3539">IF(LEN(C3539)&gt;0,IFERROR(IF(MATCH(C3539,$C$3:$C3538,0)&gt;0,N3539-INDEX($N$3:N3538,SUMPRODUCT(MAX(ROW($C$3:$C3538)*(C3539=$C$3:$C3538)))-2,1),""),""),"")</f>
        <v/>
      </c>
      <c r="X3539" s="156">
        <f t="shared" ca="1" si="377"/>
        <v>1</v>
      </c>
      <c r="Y3539" s="156">
        <f t="shared" ca="1" si="378"/>
        <v>1</v>
      </c>
    </row>
    <row r="3540" spans="2:25" hidden="1" x14ac:dyDescent="0.25">
      <c r="B3540" s="390" t="str">
        <f>IFERROR(IF(LEN(INDEX(PlansAndNotes!$B$6:$B$2005,ROW(A3540)-ROW($B$3)))=0,"",INDEX(PlansAndNotes!$B$6:$B$2005,ROW(A3540)-ROW($B$3))),"")</f>
        <v/>
      </c>
      <c r="C3540" s="387" t="str">
        <f t="shared" si="373"/>
        <v/>
      </c>
      <c r="D3540" s="361" t="str">
        <f>IFERROR(IF(LEN(C3540)&gt;0,IF(LEN(INDEX(TasksList!$C$6:$C$25,MATCH(C3540,TasksList!$B$6:$B$25,0),1))=0,"",INDEX(TasksList!$C$6:$C$25,MATCH(C3540,TasksList!$B$6:$B$25,0),1)),""),"")</f>
        <v/>
      </c>
      <c r="E3540" s="361" t="str">
        <f>IFERROR(IF(LEN(C3540)&gt;0,IF(LEN(INDEX(TasksList!$F$6:$F$25,MATCH(C3540,TasksList!$B$6:$B$25,0),1))=0,"not set!",INDEX(TasksList!$F$6:$F$25,MATCH(C3540,TasksList!$B$6:$B$25,0),1)),""),"")</f>
        <v/>
      </c>
      <c r="F3540" s="360" t="str">
        <f>IFERROR(IF(LEN(D3540)&gt;0,IF(LEN(INDEX(AdressBook!$D$6:$D$25,MATCH(D3540,AdressBook!$B$6:$B$25,0),1))=0,"",INDEX(AdressBook!$D$6:$D$25,MATCH(D3540,AdressBook!$B$6:$B$25,0),1)),""),"")</f>
        <v/>
      </c>
      <c r="G3540" s="361" t="str">
        <f>IFERROR(IF(LEN(INDEX(PlansAndNotes!$F$6:$F$4005,ROW(B3540)-ROW($C$3)))=0,"",INDEX(PlansAndNotes!$F$6:$F$4005,ROW(B3540)-ROW($C$3))),"")</f>
        <v/>
      </c>
      <c r="H3540" s="361" t="str">
        <f>IFERROR(IF(LEN(C3540)&gt;0,IF(LEN(INDEX(TasksList!$G$6:$G$25,MATCH(C3540,TasksList!$B$6:$B$25,0),1))=0,"",INDEX(TasksList!$G$6:$G$25,MATCH(C3540,TasksList!$B$6:$B$25,0),1)),""),"")</f>
        <v/>
      </c>
      <c r="N3540" s="362" t="str">
        <f>IFERROR(IF(LEN(INDEX(PlansAndNotes!$D$6:$D$4005,ROW(B3540)-ROW($C$3)))=0,"",INDEX(PlansAndNotes!$D$6:$D$4005,ROW(B3540)-ROW($C$3))),"")</f>
        <v/>
      </c>
      <c r="O3540" s="165" t="str">
        <f t="shared" si="374"/>
        <v/>
      </c>
      <c r="P3540" s="363" t="str">
        <f>IFERROR(IF(LEN(INDEX(PlansAndNotes!$E$6:$E$4005,ROW(B3540)-ROW($C$3)))=0,"",INDEX(PlansAndNotes!$E$6:$E$4005,ROW(B3540)-ROW($C$3))),"")</f>
        <v/>
      </c>
      <c r="Q3540" s="363" t="str">
        <f>IFERROR(IF(LEN(INDEX(PlansAndNotes!$G$6:$G$4005,ROW(B3540)-ROW($C$3)))=0,"",INDEX(PlansAndNotes!$G$6:$G$4005,ROW(B3540)-ROW($C$3))),"")</f>
        <v/>
      </c>
      <c r="R3540" s="361" t="str">
        <f>IFERROR(IF(LEN(D3540)&gt;0,IF(LEN(INDEX(AdressBook!$C$6:$C$25,MATCH(D3540,AdressBook!$B$6:$B$25,0),1))=0,"",INDEX(AdressBook!$C$6:$C$25,MATCH(D3540,AdressBook!$B$6:$B$25,0),1)),""),"")</f>
        <v/>
      </c>
      <c r="S3540" s="165">
        <f>IF(LEN(C3540)&gt;0,IFERROR(IF(MATCH(C3540,C3541:$C$4004,0)&gt;0,-1,ROW(S3540)-ROW($S$3)),ROW(S3540)-ROW($S$3)),-1)</f>
        <v>-1</v>
      </c>
      <c r="T3540" s="165">
        <f t="shared" si="375"/>
        <v>0</v>
      </c>
      <c r="U3540" s="165" t="str">
        <f t="shared" si="376"/>
        <v/>
      </c>
      <c r="V3540" s="165" t="str">
        <f>IFERROR(IF(OR(C3540="",S3540&lt;0),"",IF(SUBTOTAL(3,C3540:C3540)=0,-1,SUBTOTAL(3,$C$4:C3540))),"")</f>
        <v/>
      </c>
      <c r="W3540" s="156" t="str">
        <f t="array" ref="W3540">IF(LEN(C3540)&gt;0,IFERROR(IF(MATCH(C3540,$C$3:$C3539,0)&gt;0,N3540-INDEX($N$3:N3539,SUMPRODUCT(MAX(ROW($C$3:$C3539)*(C3540=$C$3:$C3539)))-2,1),""),""),"")</f>
        <v/>
      </c>
      <c r="X3540" s="156">
        <f t="shared" ca="1" si="377"/>
        <v>1</v>
      </c>
      <c r="Y3540" s="156">
        <f t="shared" ca="1" si="378"/>
        <v>1</v>
      </c>
    </row>
    <row r="3541" spans="2:25" hidden="1" x14ac:dyDescent="0.25">
      <c r="B3541" s="390" t="str">
        <f>IFERROR(IF(LEN(INDEX(PlansAndNotes!$B$6:$B$2005,ROW(A3541)-ROW($B$3)))=0,"",INDEX(PlansAndNotes!$B$6:$B$2005,ROW(A3541)-ROW($B$3))),"")</f>
        <v/>
      </c>
      <c r="C3541" s="387" t="str">
        <f t="shared" si="373"/>
        <v/>
      </c>
      <c r="D3541" s="361" t="str">
        <f>IFERROR(IF(LEN(C3541)&gt;0,IF(LEN(INDEX(TasksList!$C$6:$C$25,MATCH(C3541,TasksList!$B$6:$B$25,0),1))=0,"",INDEX(TasksList!$C$6:$C$25,MATCH(C3541,TasksList!$B$6:$B$25,0),1)),""),"")</f>
        <v/>
      </c>
      <c r="E3541" s="361" t="str">
        <f>IFERROR(IF(LEN(C3541)&gt;0,IF(LEN(INDEX(TasksList!$F$6:$F$25,MATCH(C3541,TasksList!$B$6:$B$25,0),1))=0,"not set!",INDEX(TasksList!$F$6:$F$25,MATCH(C3541,TasksList!$B$6:$B$25,0),1)),""),"")</f>
        <v/>
      </c>
      <c r="F3541" s="360" t="str">
        <f>IFERROR(IF(LEN(D3541)&gt;0,IF(LEN(INDEX(AdressBook!$D$6:$D$25,MATCH(D3541,AdressBook!$B$6:$B$25,0),1))=0,"",INDEX(AdressBook!$D$6:$D$25,MATCH(D3541,AdressBook!$B$6:$B$25,0),1)),""),"")</f>
        <v/>
      </c>
      <c r="G3541" s="361" t="str">
        <f>IFERROR(IF(LEN(INDEX(PlansAndNotes!$F$6:$F$4005,ROW(B3541)-ROW($C$3)))=0,"",INDEX(PlansAndNotes!$F$6:$F$4005,ROW(B3541)-ROW($C$3))),"")</f>
        <v/>
      </c>
      <c r="H3541" s="361" t="str">
        <f>IFERROR(IF(LEN(C3541)&gt;0,IF(LEN(INDEX(TasksList!$G$6:$G$25,MATCH(C3541,TasksList!$B$6:$B$25,0),1))=0,"",INDEX(TasksList!$G$6:$G$25,MATCH(C3541,TasksList!$B$6:$B$25,0),1)),""),"")</f>
        <v/>
      </c>
      <c r="N3541" s="362" t="str">
        <f>IFERROR(IF(LEN(INDEX(PlansAndNotes!$D$6:$D$4005,ROW(B3541)-ROW($C$3)))=0,"",INDEX(PlansAndNotes!$D$6:$D$4005,ROW(B3541)-ROW($C$3))),"")</f>
        <v/>
      </c>
      <c r="O3541" s="165" t="str">
        <f t="shared" si="374"/>
        <v/>
      </c>
      <c r="P3541" s="363" t="str">
        <f>IFERROR(IF(LEN(INDEX(PlansAndNotes!$E$6:$E$4005,ROW(B3541)-ROW($C$3)))=0,"",INDEX(PlansAndNotes!$E$6:$E$4005,ROW(B3541)-ROW($C$3))),"")</f>
        <v/>
      </c>
      <c r="Q3541" s="363" t="str">
        <f>IFERROR(IF(LEN(INDEX(PlansAndNotes!$G$6:$G$4005,ROW(B3541)-ROW($C$3)))=0,"",INDEX(PlansAndNotes!$G$6:$G$4005,ROW(B3541)-ROW($C$3))),"")</f>
        <v/>
      </c>
      <c r="R3541" s="361" t="str">
        <f>IFERROR(IF(LEN(D3541)&gt;0,IF(LEN(INDEX(AdressBook!$C$6:$C$25,MATCH(D3541,AdressBook!$B$6:$B$25,0),1))=0,"",INDEX(AdressBook!$C$6:$C$25,MATCH(D3541,AdressBook!$B$6:$B$25,0),1)),""),"")</f>
        <v/>
      </c>
      <c r="S3541" s="165">
        <f>IF(LEN(C3541)&gt;0,IFERROR(IF(MATCH(C3541,C3542:$C$4004,0)&gt;0,-1,ROW(S3541)-ROW($S$3)),ROW(S3541)-ROW($S$3)),-1)</f>
        <v>-1</v>
      </c>
      <c r="T3541" s="165">
        <f t="shared" si="375"/>
        <v>0</v>
      </c>
      <c r="U3541" s="165" t="str">
        <f t="shared" si="376"/>
        <v/>
      </c>
      <c r="V3541" s="165" t="str">
        <f>IFERROR(IF(OR(C3541="",S3541&lt;0),"",IF(SUBTOTAL(3,C3541:C3541)=0,-1,SUBTOTAL(3,$C$4:C3541))),"")</f>
        <v/>
      </c>
      <c r="W3541" s="156" t="str">
        <f t="array" ref="W3541">IF(LEN(C3541)&gt;0,IFERROR(IF(MATCH(C3541,$C$3:$C3540,0)&gt;0,N3541-INDEX($N$3:N3540,SUMPRODUCT(MAX(ROW($C$3:$C3540)*(C3541=$C$3:$C3540)))-2,1),""),""),"")</f>
        <v/>
      </c>
      <c r="X3541" s="156">
        <f t="shared" ca="1" si="377"/>
        <v>1</v>
      </c>
      <c r="Y3541" s="156">
        <f t="shared" ca="1" si="378"/>
        <v>1</v>
      </c>
    </row>
    <row r="3542" spans="2:25" hidden="1" x14ac:dyDescent="0.25">
      <c r="B3542" s="390" t="str">
        <f>IFERROR(IF(LEN(INDEX(PlansAndNotes!$B$6:$B$2005,ROW(A3542)-ROW($B$3)))=0,"",INDEX(PlansAndNotes!$B$6:$B$2005,ROW(A3542)-ROW($B$3))),"")</f>
        <v/>
      </c>
      <c r="C3542" s="387" t="str">
        <f t="shared" si="373"/>
        <v/>
      </c>
      <c r="D3542" s="361" t="str">
        <f>IFERROR(IF(LEN(C3542)&gt;0,IF(LEN(INDEX(TasksList!$C$6:$C$25,MATCH(C3542,TasksList!$B$6:$B$25,0),1))=0,"",INDEX(TasksList!$C$6:$C$25,MATCH(C3542,TasksList!$B$6:$B$25,0),1)),""),"")</f>
        <v/>
      </c>
      <c r="E3542" s="361" t="str">
        <f>IFERROR(IF(LEN(C3542)&gt;0,IF(LEN(INDEX(TasksList!$F$6:$F$25,MATCH(C3542,TasksList!$B$6:$B$25,0),1))=0,"not set!",INDEX(TasksList!$F$6:$F$25,MATCH(C3542,TasksList!$B$6:$B$25,0),1)),""),"")</f>
        <v/>
      </c>
      <c r="F3542" s="360" t="str">
        <f>IFERROR(IF(LEN(D3542)&gt;0,IF(LEN(INDEX(AdressBook!$D$6:$D$25,MATCH(D3542,AdressBook!$B$6:$B$25,0),1))=0,"",INDEX(AdressBook!$D$6:$D$25,MATCH(D3542,AdressBook!$B$6:$B$25,0),1)),""),"")</f>
        <v/>
      </c>
      <c r="G3542" s="361" t="str">
        <f>IFERROR(IF(LEN(INDEX(PlansAndNotes!$F$6:$F$4005,ROW(B3542)-ROW($C$3)))=0,"",INDEX(PlansAndNotes!$F$6:$F$4005,ROW(B3542)-ROW($C$3))),"")</f>
        <v/>
      </c>
      <c r="H3542" s="361" t="str">
        <f>IFERROR(IF(LEN(C3542)&gt;0,IF(LEN(INDEX(TasksList!$G$6:$G$25,MATCH(C3542,TasksList!$B$6:$B$25,0),1))=0,"",INDEX(TasksList!$G$6:$G$25,MATCH(C3542,TasksList!$B$6:$B$25,0),1)),""),"")</f>
        <v/>
      </c>
      <c r="N3542" s="362" t="str">
        <f>IFERROR(IF(LEN(INDEX(PlansAndNotes!$D$6:$D$4005,ROW(B3542)-ROW($C$3)))=0,"",INDEX(PlansAndNotes!$D$6:$D$4005,ROW(B3542)-ROW($C$3))),"")</f>
        <v/>
      </c>
      <c r="O3542" s="165" t="str">
        <f t="shared" si="374"/>
        <v/>
      </c>
      <c r="P3542" s="363" t="str">
        <f>IFERROR(IF(LEN(INDEX(PlansAndNotes!$E$6:$E$4005,ROW(B3542)-ROW($C$3)))=0,"",INDEX(PlansAndNotes!$E$6:$E$4005,ROW(B3542)-ROW($C$3))),"")</f>
        <v/>
      </c>
      <c r="Q3542" s="363" t="str">
        <f>IFERROR(IF(LEN(INDEX(PlansAndNotes!$G$6:$G$4005,ROW(B3542)-ROW($C$3)))=0,"",INDEX(PlansAndNotes!$G$6:$G$4005,ROW(B3542)-ROW($C$3))),"")</f>
        <v/>
      </c>
      <c r="R3542" s="361" t="str">
        <f>IFERROR(IF(LEN(D3542)&gt;0,IF(LEN(INDEX(AdressBook!$C$6:$C$25,MATCH(D3542,AdressBook!$B$6:$B$25,0),1))=0,"",INDEX(AdressBook!$C$6:$C$25,MATCH(D3542,AdressBook!$B$6:$B$25,0),1)),""),"")</f>
        <v/>
      </c>
      <c r="S3542" s="165">
        <f>IF(LEN(C3542)&gt;0,IFERROR(IF(MATCH(C3542,C3543:$C$4004,0)&gt;0,-1,ROW(S3542)-ROW($S$3)),ROW(S3542)-ROW($S$3)),-1)</f>
        <v>-1</v>
      </c>
      <c r="T3542" s="165">
        <f t="shared" si="375"/>
        <v>0</v>
      </c>
      <c r="U3542" s="165" t="str">
        <f t="shared" si="376"/>
        <v/>
      </c>
      <c r="V3542" s="165" t="str">
        <f>IFERROR(IF(OR(C3542="",S3542&lt;0),"",IF(SUBTOTAL(3,C3542:C3542)=0,-1,SUBTOTAL(3,$C$4:C3542))),"")</f>
        <v/>
      </c>
      <c r="W3542" s="156" t="str">
        <f t="array" ref="W3542">IF(LEN(C3542)&gt;0,IFERROR(IF(MATCH(C3542,$C$3:$C3541,0)&gt;0,N3542-INDEX($N$3:N3541,SUMPRODUCT(MAX(ROW($C$3:$C3541)*(C3542=$C$3:$C3541)))-2,1),""),""),"")</f>
        <v/>
      </c>
      <c r="X3542" s="156">
        <f t="shared" ca="1" si="377"/>
        <v>1</v>
      </c>
      <c r="Y3542" s="156">
        <f t="shared" ca="1" si="378"/>
        <v>1</v>
      </c>
    </row>
    <row r="3543" spans="2:25" hidden="1" x14ac:dyDescent="0.25">
      <c r="B3543" s="390" t="str">
        <f>IFERROR(IF(LEN(INDEX(PlansAndNotes!$B$6:$B$2005,ROW(A3543)-ROW($B$3)))=0,"",INDEX(PlansAndNotes!$B$6:$B$2005,ROW(A3543)-ROW($B$3))),"")</f>
        <v/>
      </c>
      <c r="C3543" s="387" t="str">
        <f t="shared" si="373"/>
        <v/>
      </c>
      <c r="D3543" s="361" t="str">
        <f>IFERROR(IF(LEN(C3543)&gt;0,IF(LEN(INDEX(TasksList!$C$6:$C$25,MATCH(C3543,TasksList!$B$6:$B$25,0),1))=0,"",INDEX(TasksList!$C$6:$C$25,MATCH(C3543,TasksList!$B$6:$B$25,0),1)),""),"")</f>
        <v/>
      </c>
      <c r="E3543" s="361" t="str">
        <f>IFERROR(IF(LEN(C3543)&gt;0,IF(LEN(INDEX(TasksList!$F$6:$F$25,MATCH(C3543,TasksList!$B$6:$B$25,0),1))=0,"not set!",INDEX(TasksList!$F$6:$F$25,MATCH(C3543,TasksList!$B$6:$B$25,0),1)),""),"")</f>
        <v/>
      </c>
      <c r="F3543" s="360" t="str">
        <f>IFERROR(IF(LEN(D3543)&gt;0,IF(LEN(INDEX(AdressBook!$D$6:$D$25,MATCH(D3543,AdressBook!$B$6:$B$25,0),1))=0,"",INDEX(AdressBook!$D$6:$D$25,MATCH(D3543,AdressBook!$B$6:$B$25,0),1)),""),"")</f>
        <v/>
      </c>
      <c r="G3543" s="361" t="str">
        <f>IFERROR(IF(LEN(INDEX(PlansAndNotes!$F$6:$F$4005,ROW(B3543)-ROW($C$3)))=0,"",INDEX(PlansAndNotes!$F$6:$F$4005,ROW(B3543)-ROW($C$3))),"")</f>
        <v/>
      </c>
      <c r="H3543" s="361" t="str">
        <f>IFERROR(IF(LEN(C3543)&gt;0,IF(LEN(INDEX(TasksList!$G$6:$G$25,MATCH(C3543,TasksList!$B$6:$B$25,0),1))=0,"",INDEX(TasksList!$G$6:$G$25,MATCH(C3543,TasksList!$B$6:$B$25,0),1)),""),"")</f>
        <v/>
      </c>
      <c r="N3543" s="362" t="str">
        <f>IFERROR(IF(LEN(INDEX(PlansAndNotes!$D$6:$D$4005,ROW(B3543)-ROW($C$3)))=0,"",INDEX(PlansAndNotes!$D$6:$D$4005,ROW(B3543)-ROW($C$3))),"")</f>
        <v/>
      </c>
      <c r="O3543" s="165" t="str">
        <f t="shared" si="374"/>
        <v/>
      </c>
      <c r="P3543" s="363" t="str">
        <f>IFERROR(IF(LEN(INDEX(PlansAndNotes!$E$6:$E$4005,ROW(B3543)-ROW($C$3)))=0,"",INDEX(PlansAndNotes!$E$6:$E$4005,ROW(B3543)-ROW($C$3))),"")</f>
        <v/>
      </c>
      <c r="Q3543" s="363" t="str">
        <f>IFERROR(IF(LEN(INDEX(PlansAndNotes!$G$6:$G$4005,ROW(B3543)-ROW($C$3)))=0,"",INDEX(PlansAndNotes!$G$6:$G$4005,ROW(B3543)-ROW($C$3))),"")</f>
        <v/>
      </c>
      <c r="R3543" s="361" t="str">
        <f>IFERROR(IF(LEN(D3543)&gt;0,IF(LEN(INDEX(AdressBook!$C$6:$C$25,MATCH(D3543,AdressBook!$B$6:$B$25,0),1))=0,"",INDEX(AdressBook!$C$6:$C$25,MATCH(D3543,AdressBook!$B$6:$B$25,0),1)),""),"")</f>
        <v/>
      </c>
      <c r="S3543" s="165">
        <f>IF(LEN(C3543)&gt;0,IFERROR(IF(MATCH(C3543,C3544:$C$4004,0)&gt;0,-1,ROW(S3543)-ROW($S$3)),ROW(S3543)-ROW($S$3)),-1)</f>
        <v>-1</v>
      </c>
      <c r="T3543" s="165">
        <f t="shared" si="375"/>
        <v>0</v>
      </c>
      <c r="U3543" s="165" t="str">
        <f t="shared" si="376"/>
        <v/>
      </c>
      <c r="V3543" s="165" t="str">
        <f>IFERROR(IF(OR(C3543="",S3543&lt;0),"",IF(SUBTOTAL(3,C3543:C3543)=0,-1,SUBTOTAL(3,$C$4:C3543))),"")</f>
        <v/>
      </c>
      <c r="W3543" s="156" t="str">
        <f t="array" ref="W3543">IF(LEN(C3543)&gt;0,IFERROR(IF(MATCH(C3543,$C$3:$C3542,0)&gt;0,N3543-INDEX($N$3:N3542,SUMPRODUCT(MAX(ROW($C$3:$C3542)*(C3543=$C$3:$C3542)))-2,1),""),""),"")</f>
        <v/>
      </c>
      <c r="X3543" s="156">
        <f t="shared" ca="1" si="377"/>
        <v>1</v>
      </c>
      <c r="Y3543" s="156">
        <f t="shared" ca="1" si="378"/>
        <v>1</v>
      </c>
    </row>
    <row r="3544" spans="2:25" hidden="1" x14ac:dyDescent="0.25">
      <c r="B3544" s="390" t="str">
        <f>IFERROR(IF(LEN(INDEX(PlansAndNotes!$B$6:$B$2005,ROW(A3544)-ROW($B$3)))=0,"",INDEX(PlansAndNotes!$B$6:$B$2005,ROW(A3544)-ROW($B$3))),"")</f>
        <v/>
      </c>
      <c r="C3544" s="387" t="str">
        <f t="shared" si="373"/>
        <v/>
      </c>
      <c r="D3544" s="361" t="str">
        <f>IFERROR(IF(LEN(C3544)&gt;0,IF(LEN(INDEX(TasksList!$C$6:$C$25,MATCH(C3544,TasksList!$B$6:$B$25,0),1))=0,"",INDEX(TasksList!$C$6:$C$25,MATCH(C3544,TasksList!$B$6:$B$25,0),1)),""),"")</f>
        <v/>
      </c>
      <c r="E3544" s="361" t="str">
        <f>IFERROR(IF(LEN(C3544)&gt;0,IF(LEN(INDEX(TasksList!$F$6:$F$25,MATCH(C3544,TasksList!$B$6:$B$25,0),1))=0,"not set!",INDEX(TasksList!$F$6:$F$25,MATCH(C3544,TasksList!$B$6:$B$25,0),1)),""),"")</f>
        <v/>
      </c>
      <c r="F3544" s="360" t="str">
        <f>IFERROR(IF(LEN(D3544)&gt;0,IF(LEN(INDEX(AdressBook!$D$6:$D$25,MATCH(D3544,AdressBook!$B$6:$B$25,0),1))=0,"",INDEX(AdressBook!$D$6:$D$25,MATCH(D3544,AdressBook!$B$6:$B$25,0),1)),""),"")</f>
        <v/>
      </c>
      <c r="G3544" s="361" t="str">
        <f>IFERROR(IF(LEN(INDEX(PlansAndNotes!$F$6:$F$4005,ROW(B3544)-ROW($C$3)))=0,"",INDEX(PlansAndNotes!$F$6:$F$4005,ROW(B3544)-ROW($C$3))),"")</f>
        <v/>
      </c>
      <c r="H3544" s="361" t="str">
        <f>IFERROR(IF(LEN(C3544)&gt;0,IF(LEN(INDEX(TasksList!$G$6:$G$25,MATCH(C3544,TasksList!$B$6:$B$25,0),1))=0,"",INDEX(TasksList!$G$6:$G$25,MATCH(C3544,TasksList!$B$6:$B$25,0),1)),""),"")</f>
        <v/>
      </c>
      <c r="N3544" s="362" t="str">
        <f>IFERROR(IF(LEN(INDEX(PlansAndNotes!$D$6:$D$4005,ROW(B3544)-ROW($C$3)))=0,"",INDEX(PlansAndNotes!$D$6:$D$4005,ROW(B3544)-ROW($C$3))),"")</f>
        <v/>
      </c>
      <c r="O3544" s="165" t="str">
        <f t="shared" si="374"/>
        <v/>
      </c>
      <c r="P3544" s="363" t="str">
        <f>IFERROR(IF(LEN(INDEX(PlansAndNotes!$E$6:$E$4005,ROW(B3544)-ROW($C$3)))=0,"",INDEX(PlansAndNotes!$E$6:$E$4005,ROW(B3544)-ROW($C$3))),"")</f>
        <v/>
      </c>
      <c r="Q3544" s="363" t="str">
        <f>IFERROR(IF(LEN(INDEX(PlansAndNotes!$G$6:$G$4005,ROW(B3544)-ROW($C$3)))=0,"",INDEX(PlansAndNotes!$G$6:$G$4005,ROW(B3544)-ROW($C$3))),"")</f>
        <v/>
      </c>
      <c r="R3544" s="361" t="str">
        <f>IFERROR(IF(LEN(D3544)&gt;0,IF(LEN(INDEX(AdressBook!$C$6:$C$25,MATCH(D3544,AdressBook!$B$6:$B$25,0),1))=0,"",INDEX(AdressBook!$C$6:$C$25,MATCH(D3544,AdressBook!$B$6:$B$25,0),1)),""),"")</f>
        <v/>
      </c>
      <c r="S3544" s="165">
        <f>IF(LEN(C3544)&gt;0,IFERROR(IF(MATCH(C3544,C3545:$C$4004,0)&gt;0,-1,ROW(S3544)-ROW($S$3)),ROW(S3544)-ROW($S$3)),-1)</f>
        <v>-1</v>
      </c>
      <c r="T3544" s="165">
        <f t="shared" si="375"/>
        <v>0</v>
      </c>
      <c r="U3544" s="165" t="str">
        <f t="shared" si="376"/>
        <v/>
      </c>
      <c r="V3544" s="165" t="str">
        <f>IFERROR(IF(OR(C3544="",S3544&lt;0),"",IF(SUBTOTAL(3,C3544:C3544)=0,-1,SUBTOTAL(3,$C$4:C3544))),"")</f>
        <v/>
      </c>
      <c r="W3544" s="156" t="str">
        <f t="array" ref="W3544">IF(LEN(C3544)&gt;0,IFERROR(IF(MATCH(C3544,$C$3:$C3543,0)&gt;0,N3544-INDEX($N$3:N3543,SUMPRODUCT(MAX(ROW($C$3:$C3543)*(C3544=$C$3:$C3543)))-2,1),""),""),"")</f>
        <v/>
      </c>
      <c r="X3544" s="156">
        <f t="shared" ca="1" si="377"/>
        <v>1</v>
      </c>
      <c r="Y3544" s="156">
        <f t="shared" ca="1" si="378"/>
        <v>1</v>
      </c>
    </row>
    <row r="3545" spans="2:25" hidden="1" x14ac:dyDescent="0.25">
      <c r="B3545" s="390" t="str">
        <f>IFERROR(IF(LEN(INDEX(PlansAndNotes!$B$6:$B$2005,ROW(A3545)-ROW($B$3)))=0,"",INDEX(PlansAndNotes!$B$6:$B$2005,ROW(A3545)-ROW($B$3))),"")</f>
        <v/>
      </c>
      <c r="C3545" s="387" t="str">
        <f t="shared" si="373"/>
        <v/>
      </c>
      <c r="D3545" s="361" t="str">
        <f>IFERROR(IF(LEN(C3545)&gt;0,IF(LEN(INDEX(TasksList!$C$6:$C$25,MATCH(C3545,TasksList!$B$6:$B$25,0),1))=0,"",INDEX(TasksList!$C$6:$C$25,MATCH(C3545,TasksList!$B$6:$B$25,0),1)),""),"")</f>
        <v/>
      </c>
      <c r="E3545" s="361" t="str">
        <f>IFERROR(IF(LEN(C3545)&gt;0,IF(LEN(INDEX(TasksList!$F$6:$F$25,MATCH(C3545,TasksList!$B$6:$B$25,0),1))=0,"not set!",INDEX(TasksList!$F$6:$F$25,MATCH(C3545,TasksList!$B$6:$B$25,0),1)),""),"")</f>
        <v/>
      </c>
      <c r="F3545" s="360" t="str">
        <f>IFERROR(IF(LEN(D3545)&gt;0,IF(LEN(INDEX(AdressBook!$D$6:$D$25,MATCH(D3545,AdressBook!$B$6:$B$25,0),1))=0,"",INDEX(AdressBook!$D$6:$D$25,MATCH(D3545,AdressBook!$B$6:$B$25,0),1)),""),"")</f>
        <v/>
      </c>
      <c r="G3545" s="361" t="str">
        <f>IFERROR(IF(LEN(INDEX(PlansAndNotes!$F$6:$F$4005,ROW(B3545)-ROW($C$3)))=0,"",INDEX(PlansAndNotes!$F$6:$F$4005,ROW(B3545)-ROW($C$3))),"")</f>
        <v/>
      </c>
      <c r="H3545" s="361" t="str">
        <f>IFERROR(IF(LEN(C3545)&gt;0,IF(LEN(INDEX(TasksList!$G$6:$G$25,MATCH(C3545,TasksList!$B$6:$B$25,0),1))=0,"",INDEX(TasksList!$G$6:$G$25,MATCH(C3545,TasksList!$B$6:$B$25,0),1)),""),"")</f>
        <v/>
      </c>
      <c r="N3545" s="362" t="str">
        <f>IFERROR(IF(LEN(INDEX(PlansAndNotes!$D$6:$D$4005,ROW(B3545)-ROW($C$3)))=0,"",INDEX(PlansAndNotes!$D$6:$D$4005,ROW(B3545)-ROW($C$3))),"")</f>
        <v/>
      </c>
      <c r="O3545" s="165" t="str">
        <f t="shared" si="374"/>
        <v/>
      </c>
      <c r="P3545" s="363" t="str">
        <f>IFERROR(IF(LEN(INDEX(PlansAndNotes!$E$6:$E$4005,ROW(B3545)-ROW($C$3)))=0,"",INDEX(PlansAndNotes!$E$6:$E$4005,ROW(B3545)-ROW($C$3))),"")</f>
        <v/>
      </c>
      <c r="Q3545" s="363" t="str">
        <f>IFERROR(IF(LEN(INDEX(PlansAndNotes!$G$6:$G$4005,ROW(B3545)-ROW($C$3)))=0,"",INDEX(PlansAndNotes!$G$6:$G$4005,ROW(B3545)-ROW($C$3))),"")</f>
        <v/>
      </c>
      <c r="R3545" s="361" t="str">
        <f>IFERROR(IF(LEN(D3545)&gt;0,IF(LEN(INDEX(AdressBook!$C$6:$C$25,MATCH(D3545,AdressBook!$B$6:$B$25,0),1))=0,"",INDEX(AdressBook!$C$6:$C$25,MATCH(D3545,AdressBook!$B$6:$B$25,0),1)),""),"")</f>
        <v/>
      </c>
      <c r="S3545" s="165">
        <f>IF(LEN(C3545)&gt;0,IFERROR(IF(MATCH(C3545,C3546:$C$4004,0)&gt;0,-1,ROW(S3545)-ROW($S$3)),ROW(S3545)-ROW($S$3)),-1)</f>
        <v>-1</v>
      </c>
      <c r="T3545" s="165">
        <f t="shared" si="375"/>
        <v>0</v>
      </c>
      <c r="U3545" s="165" t="str">
        <f t="shared" si="376"/>
        <v/>
      </c>
      <c r="V3545" s="165" t="str">
        <f>IFERROR(IF(OR(C3545="",S3545&lt;0),"",IF(SUBTOTAL(3,C3545:C3545)=0,-1,SUBTOTAL(3,$C$4:C3545))),"")</f>
        <v/>
      </c>
      <c r="W3545" s="156" t="str">
        <f t="array" ref="W3545">IF(LEN(C3545)&gt;0,IFERROR(IF(MATCH(C3545,$C$3:$C3544,0)&gt;0,N3545-INDEX($N$3:N3544,SUMPRODUCT(MAX(ROW($C$3:$C3544)*(C3545=$C$3:$C3544)))-2,1),""),""),"")</f>
        <v/>
      </c>
      <c r="X3545" s="156">
        <f t="shared" ca="1" si="377"/>
        <v>1</v>
      </c>
      <c r="Y3545" s="156">
        <f t="shared" ca="1" si="378"/>
        <v>1</v>
      </c>
    </row>
    <row r="3546" spans="2:25" hidden="1" x14ac:dyDescent="0.25">
      <c r="B3546" s="390" t="str">
        <f>IFERROR(IF(LEN(INDEX(PlansAndNotes!$B$6:$B$2005,ROW(A3546)-ROW($B$3)))=0,"",INDEX(PlansAndNotes!$B$6:$B$2005,ROW(A3546)-ROW($B$3))),"")</f>
        <v/>
      </c>
      <c r="C3546" s="387" t="str">
        <f t="shared" si="373"/>
        <v/>
      </c>
      <c r="D3546" s="361" t="str">
        <f>IFERROR(IF(LEN(C3546)&gt;0,IF(LEN(INDEX(TasksList!$C$6:$C$25,MATCH(C3546,TasksList!$B$6:$B$25,0),1))=0,"",INDEX(TasksList!$C$6:$C$25,MATCH(C3546,TasksList!$B$6:$B$25,0),1)),""),"")</f>
        <v/>
      </c>
      <c r="E3546" s="361" t="str">
        <f>IFERROR(IF(LEN(C3546)&gt;0,IF(LEN(INDEX(TasksList!$F$6:$F$25,MATCH(C3546,TasksList!$B$6:$B$25,0),1))=0,"not set!",INDEX(TasksList!$F$6:$F$25,MATCH(C3546,TasksList!$B$6:$B$25,0),1)),""),"")</f>
        <v/>
      </c>
      <c r="F3546" s="360" t="str">
        <f>IFERROR(IF(LEN(D3546)&gt;0,IF(LEN(INDEX(AdressBook!$D$6:$D$25,MATCH(D3546,AdressBook!$B$6:$B$25,0),1))=0,"",INDEX(AdressBook!$D$6:$D$25,MATCH(D3546,AdressBook!$B$6:$B$25,0),1)),""),"")</f>
        <v/>
      </c>
      <c r="G3546" s="361" t="str">
        <f>IFERROR(IF(LEN(INDEX(PlansAndNotes!$F$6:$F$4005,ROW(B3546)-ROW($C$3)))=0,"",INDEX(PlansAndNotes!$F$6:$F$4005,ROW(B3546)-ROW($C$3))),"")</f>
        <v/>
      </c>
      <c r="H3546" s="361" t="str">
        <f>IFERROR(IF(LEN(C3546)&gt;0,IF(LEN(INDEX(TasksList!$G$6:$G$25,MATCH(C3546,TasksList!$B$6:$B$25,0),1))=0,"",INDEX(TasksList!$G$6:$G$25,MATCH(C3546,TasksList!$B$6:$B$25,0),1)),""),"")</f>
        <v/>
      </c>
      <c r="N3546" s="362" t="str">
        <f>IFERROR(IF(LEN(INDEX(PlansAndNotes!$D$6:$D$4005,ROW(B3546)-ROW($C$3)))=0,"",INDEX(PlansAndNotes!$D$6:$D$4005,ROW(B3546)-ROW($C$3))),"")</f>
        <v/>
      </c>
      <c r="O3546" s="165" t="str">
        <f t="shared" si="374"/>
        <v/>
      </c>
      <c r="P3546" s="363" t="str">
        <f>IFERROR(IF(LEN(INDEX(PlansAndNotes!$E$6:$E$4005,ROW(B3546)-ROW($C$3)))=0,"",INDEX(PlansAndNotes!$E$6:$E$4005,ROW(B3546)-ROW($C$3))),"")</f>
        <v/>
      </c>
      <c r="Q3546" s="363" t="str">
        <f>IFERROR(IF(LEN(INDEX(PlansAndNotes!$G$6:$G$4005,ROW(B3546)-ROW($C$3)))=0,"",INDEX(PlansAndNotes!$G$6:$G$4005,ROW(B3546)-ROW($C$3))),"")</f>
        <v/>
      </c>
      <c r="R3546" s="361" t="str">
        <f>IFERROR(IF(LEN(D3546)&gt;0,IF(LEN(INDEX(AdressBook!$C$6:$C$25,MATCH(D3546,AdressBook!$B$6:$B$25,0),1))=0,"",INDEX(AdressBook!$C$6:$C$25,MATCH(D3546,AdressBook!$B$6:$B$25,0),1)),""),"")</f>
        <v/>
      </c>
      <c r="S3546" s="165">
        <f>IF(LEN(C3546)&gt;0,IFERROR(IF(MATCH(C3546,C3547:$C$4004,0)&gt;0,-1,ROW(S3546)-ROW($S$3)),ROW(S3546)-ROW($S$3)),-1)</f>
        <v>-1</v>
      </c>
      <c r="T3546" s="165">
        <f t="shared" si="375"/>
        <v>0</v>
      </c>
      <c r="U3546" s="165" t="str">
        <f t="shared" si="376"/>
        <v/>
      </c>
      <c r="V3546" s="165" t="str">
        <f>IFERROR(IF(OR(C3546="",S3546&lt;0),"",IF(SUBTOTAL(3,C3546:C3546)=0,-1,SUBTOTAL(3,$C$4:C3546))),"")</f>
        <v/>
      </c>
      <c r="W3546" s="156" t="str">
        <f t="array" ref="W3546">IF(LEN(C3546)&gt;0,IFERROR(IF(MATCH(C3546,$C$3:$C3545,0)&gt;0,N3546-INDEX($N$3:N3545,SUMPRODUCT(MAX(ROW($C$3:$C3545)*(C3546=$C$3:$C3545)))-2,1),""),""),"")</f>
        <v/>
      </c>
      <c r="X3546" s="156">
        <f t="shared" ca="1" si="377"/>
        <v>1</v>
      </c>
      <c r="Y3546" s="156">
        <f t="shared" ca="1" si="378"/>
        <v>1</v>
      </c>
    </row>
    <row r="3547" spans="2:25" hidden="1" x14ac:dyDescent="0.25">
      <c r="B3547" s="390" t="str">
        <f>IFERROR(IF(LEN(INDEX(PlansAndNotes!$B$6:$B$2005,ROW(A3547)-ROW($B$3)))=0,"",INDEX(PlansAndNotes!$B$6:$B$2005,ROW(A3547)-ROW($B$3))),"")</f>
        <v/>
      </c>
      <c r="C3547" s="387" t="str">
        <f t="shared" si="373"/>
        <v/>
      </c>
      <c r="D3547" s="361" t="str">
        <f>IFERROR(IF(LEN(C3547)&gt;0,IF(LEN(INDEX(TasksList!$C$6:$C$25,MATCH(C3547,TasksList!$B$6:$B$25,0),1))=0,"",INDEX(TasksList!$C$6:$C$25,MATCH(C3547,TasksList!$B$6:$B$25,0),1)),""),"")</f>
        <v/>
      </c>
      <c r="E3547" s="361" t="str">
        <f>IFERROR(IF(LEN(C3547)&gt;0,IF(LEN(INDEX(TasksList!$F$6:$F$25,MATCH(C3547,TasksList!$B$6:$B$25,0),1))=0,"not set!",INDEX(TasksList!$F$6:$F$25,MATCH(C3547,TasksList!$B$6:$B$25,0),1)),""),"")</f>
        <v/>
      </c>
      <c r="F3547" s="360" t="str">
        <f>IFERROR(IF(LEN(D3547)&gt;0,IF(LEN(INDEX(AdressBook!$D$6:$D$25,MATCH(D3547,AdressBook!$B$6:$B$25,0),1))=0,"",INDEX(AdressBook!$D$6:$D$25,MATCH(D3547,AdressBook!$B$6:$B$25,0),1)),""),"")</f>
        <v/>
      </c>
      <c r="G3547" s="361" t="str">
        <f>IFERROR(IF(LEN(INDEX(PlansAndNotes!$F$6:$F$4005,ROW(B3547)-ROW($C$3)))=0,"",INDEX(PlansAndNotes!$F$6:$F$4005,ROW(B3547)-ROW($C$3))),"")</f>
        <v/>
      </c>
      <c r="H3547" s="361" t="str">
        <f>IFERROR(IF(LEN(C3547)&gt;0,IF(LEN(INDEX(TasksList!$G$6:$G$25,MATCH(C3547,TasksList!$B$6:$B$25,0),1))=0,"",INDEX(TasksList!$G$6:$G$25,MATCH(C3547,TasksList!$B$6:$B$25,0),1)),""),"")</f>
        <v/>
      </c>
      <c r="N3547" s="362" t="str">
        <f>IFERROR(IF(LEN(INDEX(PlansAndNotes!$D$6:$D$4005,ROW(B3547)-ROW($C$3)))=0,"",INDEX(PlansAndNotes!$D$6:$D$4005,ROW(B3547)-ROW($C$3))),"")</f>
        <v/>
      </c>
      <c r="O3547" s="165" t="str">
        <f t="shared" si="374"/>
        <v/>
      </c>
      <c r="P3547" s="363" t="str">
        <f>IFERROR(IF(LEN(INDEX(PlansAndNotes!$E$6:$E$4005,ROW(B3547)-ROW($C$3)))=0,"",INDEX(PlansAndNotes!$E$6:$E$4005,ROW(B3547)-ROW($C$3))),"")</f>
        <v/>
      </c>
      <c r="Q3547" s="363" t="str">
        <f>IFERROR(IF(LEN(INDEX(PlansAndNotes!$G$6:$G$4005,ROW(B3547)-ROW($C$3)))=0,"",INDEX(PlansAndNotes!$G$6:$G$4005,ROW(B3547)-ROW($C$3))),"")</f>
        <v/>
      </c>
      <c r="R3547" s="361" t="str">
        <f>IFERROR(IF(LEN(D3547)&gt;0,IF(LEN(INDEX(AdressBook!$C$6:$C$25,MATCH(D3547,AdressBook!$B$6:$B$25,0),1))=0,"",INDEX(AdressBook!$C$6:$C$25,MATCH(D3547,AdressBook!$B$6:$B$25,0),1)),""),"")</f>
        <v/>
      </c>
      <c r="S3547" s="165">
        <f>IF(LEN(C3547)&gt;0,IFERROR(IF(MATCH(C3547,C3548:$C$4004,0)&gt;0,-1,ROW(S3547)-ROW($S$3)),ROW(S3547)-ROW($S$3)),-1)</f>
        <v>-1</v>
      </c>
      <c r="T3547" s="165">
        <f t="shared" si="375"/>
        <v>0</v>
      </c>
      <c r="U3547" s="165" t="str">
        <f t="shared" si="376"/>
        <v/>
      </c>
      <c r="V3547" s="165" t="str">
        <f>IFERROR(IF(OR(C3547="",S3547&lt;0),"",IF(SUBTOTAL(3,C3547:C3547)=0,-1,SUBTOTAL(3,$C$4:C3547))),"")</f>
        <v/>
      </c>
      <c r="W3547" s="156" t="str">
        <f t="array" ref="W3547">IF(LEN(C3547)&gt;0,IFERROR(IF(MATCH(C3547,$C$3:$C3546,0)&gt;0,N3547-INDEX($N$3:N3546,SUMPRODUCT(MAX(ROW($C$3:$C3546)*(C3547=$C$3:$C3546)))-2,1),""),""),"")</f>
        <v/>
      </c>
      <c r="X3547" s="156">
        <f t="shared" ca="1" si="377"/>
        <v>1</v>
      </c>
      <c r="Y3547" s="156">
        <f t="shared" ca="1" si="378"/>
        <v>1</v>
      </c>
    </row>
    <row r="3548" spans="2:25" hidden="1" x14ac:dyDescent="0.25">
      <c r="B3548" s="390" t="str">
        <f>IFERROR(IF(LEN(INDEX(PlansAndNotes!$B$6:$B$2005,ROW(A3548)-ROW($B$3)))=0,"",INDEX(PlansAndNotes!$B$6:$B$2005,ROW(A3548)-ROW($B$3))),"")</f>
        <v/>
      </c>
      <c r="C3548" s="387" t="str">
        <f t="shared" si="373"/>
        <v/>
      </c>
      <c r="D3548" s="361" t="str">
        <f>IFERROR(IF(LEN(C3548)&gt;0,IF(LEN(INDEX(TasksList!$C$6:$C$25,MATCH(C3548,TasksList!$B$6:$B$25,0),1))=0,"",INDEX(TasksList!$C$6:$C$25,MATCH(C3548,TasksList!$B$6:$B$25,0),1)),""),"")</f>
        <v/>
      </c>
      <c r="E3548" s="361" t="str">
        <f>IFERROR(IF(LEN(C3548)&gt;0,IF(LEN(INDEX(TasksList!$F$6:$F$25,MATCH(C3548,TasksList!$B$6:$B$25,0),1))=0,"not set!",INDEX(TasksList!$F$6:$F$25,MATCH(C3548,TasksList!$B$6:$B$25,0),1)),""),"")</f>
        <v/>
      </c>
      <c r="F3548" s="360" t="str">
        <f>IFERROR(IF(LEN(D3548)&gt;0,IF(LEN(INDEX(AdressBook!$D$6:$D$25,MATCH(D3548,AdressBook!$B$6:$B$25,0),1))=0,"",INDEX(AdressBook!$D$6:$D$25,MATCH(D3548,AdressBook!$B$6:$B$25,0),1)),""),"")</f>
        <v/>
      </c>
      <c r="G3548" s="361" t="str">
        <f>IFERROR(IF(LEN(INDEX(PlansAndNotes!$F$6:$F$4005,ROW(B3548)-ROW($C$3)))=0,"",INDEX(PlansAndNotes!$F$6:$F$4005,ROW(B3548)-ROW($C$3))),"")</f>
        <v/>
      </c>
      <c r="H3548" s="361" t="str">
        <f>IFERROR(IF(LEN(C3548)&gt;0,IF(LEN(INDEX(TasksList!$G$6:$G$25,MATCH(C3548,TasksList!$B$6:$B$25,0),1))=0,"",INDEX(TasksList!$G$6:$G$25,MATCH(C3548,TasksList!$B$6:$B$25,0),1)),""),"")</f>
        <v/>
      </c>
      <c r="N3548" s="362" t="str">
        <f>IFERROR(IF(LEN(INDEX(PlansAndNotes!$D$6:$D$4005,ROW(B3548)-ROW($C$3)))=0,"",INDEX(PlansAndNotes!$D$6:$D$4005,ROW(B3548)-ROW($C$3))),"")</f>
        <v/>
      </c>
      <c r="O3548" s="165" t="str">
        <f t="shared" si="374"/>
        <v/>
      </c>
      <c r="P3548" s="363" t="str">
        <f>IFERROR(IF(LEN(INDEX(PlansAndNotes!$E$6:$E$4005,ROW(B3548)-ROW($C$3)))=0,"",INDEX(PlansAndNotes!$E$6:$E$4005,ROW(B3548)-ROW($C$3))),"")</f>
        <v/>
      </c>
      <c r="Q3548" s="363" t="str">
        <f>IFERROR(IF(LEN(INDEX(PlansAndNotes!$G$6:$G$4005,ROW(B3548)-ROW($C$3)))=0,"",INDEX(PlansAndNotes!$G$6:$G$4005,ROW(B3548)-ROW($C$3))),"")</f>
        <v/>
      </c>
      <c r="R3548" s="361" t="str">
        <f>IFERROR(IF(LEN(D3548)&gt;0,IF(LEN(INDEX(AdressBook!$C$6:$C$25,MATCH(D3548,AdressBook!$B$6:$B$25,0),1))=0,"",INDEX(AdressBook!$C$6:$C$25,MATCH(D3548,AdressBook!$B$6:$B$25,0),1)),""),"")</f>
        <v/>
      </c>
      <c r="S3548" s="165">
        <f>IF(LEN(C3548)&gt;0,IFERROR(IF(MATCH(C3548,C3549:$C$4004,0)&gt;0,-1,ROW(S3548)-ROW($S$3)),ROW(S3548)-ROW($S$3)),-1)</f>
        <v>-1</v>
      </c>
      <c r="T3548" s="165">
        <f t="shared" si="375"/>
        <v>0</v>
      </c>
      <c r="U3548" s="165" t="str">
        <f t="shared" si="376"/>
        <v/>
      </c>
      <c r="V3548" s="165" t="str">
        <f>IFERROR(IF(OR(C3548="",S3548&lt;0),"",IF(SUBTOTAL(3,C3548:C3548)=0,-1,SUBTOTAL(3,$C$4:C3548))),"")</f>
        <v/>
      </c>
      <c r="W3548" s="156" t="str">
        <f t="array" ref="W3548">IF(LEN(C3548)&gt;0,IFERROR(IF(MATCH(C3548,$C$3:$C3547,0)&gt;0,N3548-INDEX($N$3:N3547,SUMPRODUCT(MAX(ROW($C$3:$C3547)*(C3548=$C$3:$C3547)))-2,1),""),""),"")</f>
        <v/>
      </c>
      <c r="X3548" s="156">
        <f t="shared" ca="1" si="377"/>
        <v>1</v>
      </c>
      <c r="Y3548" s="156">
        <f t="shared" ca="1" si="378"/>
        <v>1</v>
      </c>
    </row>
    <row r="3549" spans="2:25" hidden="1" x14ac:dyDescent="0.25">
      <c r="B3549" s="390" t="str">
        <f>IFERROR(IF(LEN(INDEX(PlansAndNotes!$B$6:$B$2005,ROW(A3549)-ROW($B$3)))=0,"",INDEX(PlansAndNotes!$B$6:$B$2005,ROW(A3549)-ROW($B$3))),"")</f>
        <v/>
      </c>
      <c r="C3549" s="387" t="str">
        <f t="shared" si="373"/>
        <v/>
      </c>
      <c r="D3549" s="361" t="str">
        <f>IFERROR(IF(LEN(C3549)&gt;0,IF(LEN(INDEX(TasksList!$C$6:$C$25,MATCH(C3549,TasksList!$B$6:$B$25,0),1))=0,"",INDEX(TasksList!$C$6:$C$25,MATCH(C3549,TasksList!$B$6:$B$25,0),1)),""),"")</f>
        <v/>
      </c>
      <c r="E3549" s="361" t="str">
        <f>IFERROR(IF(LEN(C3549)&gt;0,IF(LEN(INDEX(TasksList!$F$6:$F$25,MATCH(C3549,TasksList!$B$6:$B$25,0),1))=0,"not set!",INDEX(TasksList!$F$6:$F$25,MATCH(C3549,TasksList!$B$6:$B$25,0),1)),""),"")</f>
        <v/>
      </c>
      <c r="F3549" s="360" t="str">
        <f>IFERROR(IF(LEN(D3549)&gt;0,IF(LEN(INDEX(AdressBook!$D$6:$D$25,MATCH(D3549,AdressBook!$B$6:$B$25,0),1))=0,"",INDEX(AdressBook!$D$6:$D$25,MATCH(D3549,AdressBook!$B$6:$B$25,0),1)),""),"")</f>
        <v/>
      </c>
      <c r="G3549" s="361" t="str">
        <f>IFERROR(IF(LEN(INDEX(PlansAndNotes!$F$6:$F$4005,ROW(B3549)-ROW($C$3)))=0,"",INDEX(PlansAndNotes!$F$6:$F$4005,ROW(B3549)-ROW($C$3))),"")</f>
        <v/>
      </c>
      <c r="H3549" s="361" t="str">
        <f>IFERROR(IF(LEN(C3549)&gt;0,IF(LEN(INDEX(TasksList!$G$6:$G$25,MATCH(C3549,TasksList!$B$6:$B$25,0),1))=0,"",INDEX(TasksList!$G$6:$G$25,MATCH(C3549,TasksList!$B$6:$B$25,0),1)),""),"")</f>
        <v/>
      </c>
      <c r="N3549" s="362" t="str">
        <f>IFERROR(IF(LEN(INDEX(PlansAndNotes!$D$6:$D$4005,ROW(B3549)-ROW($C$3)))=0,"",INDEX(PlansAndNotes!$D$6:$D$4005,ROW(B3549)-ROW($C$3))),"")</f>
        <v/>
      </c>
      <c r="O3549" s="165" t="str">
        <f t="shared" si="374"/>
        <v/>
      </c>
      <c r="P3549" s="363" t="str">
        <f>IFERROR(IF(LEN(INDEX(PlansAndNotes!$E$6:$E$4005,ROW(B3549)-ROW($C$3)))=0,"",INDEX(PlansAndNotes!$E$6:$E$4005,ROW(B3549)-ROW($C$3))),"")</f>
        <v/>
      </c>
      <c r="Q3549" s="363" t="str">
        <f>IFERROR(IF(LEN(INDEX(PlansAndNotes!$G$6:$G$4005,ROW(B3549)-ROW($C$3)))=0,"",INDEX(PlansAndNotes!$G$6:$G$4005,ROW(B3549)-ROW($C$3))),"")</f>
        <v/>
      </c>
      <c r="R3549" s="361" t="str">
        <f>IFERROR(IF(LEN(D3549)&gt;0,IF(LEN(INDEX(AdressBook!$C$6:$C$25,MATCH(D3549,AdressBook!$B$6:$B$25,0),1))=0,"",INDEX(AdressBook!$C$6:$C$25,MATCH(D3549,AdressBook!$B$6:$B$25,0),1)),""),"")</f>
        <v/>
      </c>
      <c r="S3549" s="165">
        <f>IF(LEN(C3549)&gt;0,IFERROR(IF(MATCH(C3549,C3550:$C$4004,0)&gt;0,-1,ROW(S3549)-ROW($S$3)),ROW(S3549)-ROW($S$3)),-1)</f>
        <v>-1</v>
      </c>
      <c r="T3549" s="165">
        <f t="shared" si="375"/>
        <v>0</v>
      </c>
      <c r="U3549" s="165" t="str">
        <f t="shared" si="376"/>
        <v/>
      </c>
      <c r="V3549" s="165" t="str">
        <f>IFERROR(IF(OR(C3549="",S3549&lt;0),"",IF(SUBTOTAL(3,C3549:C3549)=0,-1,SUBTOTAL(3,$C$4:C3549))),"")</f>
        <v/>
      </c>
      <c r="W3549" s="156" t="str">
        <f t="array" ref="W3549">IF(LEN(C3549)&gt;0,IFERROR(IF(MATCH(C3549,$C$3:$C3548,0)&gt;0,N3549-INDEX($N$3:N3548,SUMPRODUCT(MAX(ROW($C$3:$C3548)*(C3549=$C$3:$C3548)))-2,1),""),""),"")</f>
        <v/>
      </c>
      <c r="X3549" s="156">
        <f t="shared" ca="1" si="377"/>
        <v>1</v>
      </c>
      <c r="Y3549" s="156">
        <f t="shared" ca="1" si="378"/>
        <v>1</v>
      </c>
    </row>
    <row r="3550" spans="2:25" hidden="1" x14ac:dyDescent="0.25">
      <c r="B3550" s="390" t="str">
        <f>IFERROR(IF(LEN(INDEX(PlansAndNotes!$B$6:$B$2005,ROW(A3550)-ROW($B$3)))=0,"",INDEX(PlansAndNotes!$B$6:$B$2005,ROW(A3550)-ROW($B$3))),"")</f>
        <v/>
      </c>
      <c r="C3550" s="387" t="str">
        <f t="shared" si="373"/>
        <v/>
      </c>
      <c r="D3550" s="361" t="str">
        <f>IFERROR(IF(LEN(C3550)&gt;0,IF(LEN(INDEX(TasksList!$C$6:$C$25,MATCH(C3550,TasksList!$B$6:$B$25,0),1))=0,"",INDEX(TasksList!$C$6:$C$25,MATCH(C3550,TasksList!$B$6:$B$25,0),1)),""),"")</f>
        <v/>
      </c>
      <c r="E3550" s="361" t="str">
        <f>IFERROR(IF(LEN(C3550)&gt;0,IF(LEN(INDEX(TasksList!$F$6:$F$25,MATCH(C3550,TasksList!$B$6:$B$25,0),1))=0,"not set!",INDEX(TasksList!$F$6:$F$25,MATCH(C3550,TasksList!$B$6:$B$25,0),1)),""),"")</f>
        <v/>
      </c>
      <c r="F3550" s="360" t="str">
        <f>IFERROR(IF(LEN(D3550)&gt;0,IF(LEN(INDEX(AdressBook!$D$6:$D$25,MATCH(D3550,AdressBook!$B$6:$B$25,0),1))=0,"",INDEX(AdressBook!$D$6:$D$25,MATCH(D3550,AdressBook!$B$6:$B$25,0),1)),""),"")</f>
        <v/>
      </c>
      <c r="G3550" s="361" t="str">
        <f>IFERROR(IF(LEN(INDEX(PlansAndNotes!$F$6:$F$4005,ROW(B3550)-ROW($C$3)))=0,"",INDEX(PlansAndNotes!$F$6:$F$4005,ROW(B3550)-ROW($C$3))),"")</f>
        <v/>
      </c>
      <c r="H3550" s="361" t="str">
        <f>IFERROR(IF(LEN(C3550)&gt;0,IF(LEN(INDEX(TasksList!$G$6:$G$25,MATCH(C3550,TasksList!$B$6:$B$25,0),1))=0,"",INDEX(TasksList!$G$6:$G$25,MATCH(C3550,TasksList!$B$6:$B$25,0),1)),""),"")</f>
        <v/>
      </c>
      <c r="N3550" s="362" t="str">
        <f>IFERROR(IF(LEN(INDEX(PlansAndNotes!$D$6:$D$4005,ROW(B3550)-ROW($C$3)))=0,"",INDEX(PlansAndNotes!$D$6:$D$4005,ROW(B3550)-ROW($C$3))),"")</f>
        <v/>
      </c>
      <c r="O3550" s="165" t="str">
        <f t="shared" si="374"/>
        <v/>
      </c>
      <c r="P3550" s="363" t="str">
        <f>IFERROR(IF(LEN(INDEX(PlansAndNotes!$E$6:$E$4005,ROW(B3550)-ROW($C$3)))=0,"",INDEX(PlansAndNotes!$E$6:$E$4005,ROW(B3550)-ROW($C$3))),"")</f>
        <v/>
      </c>
      <c r="Q3550" s="363" t="str">
        <f>IFERROR(IF(LEN(INDEX(PlansAndNotes!$G$6:$G$4005,ROW(B3550)-ROW($C$3)))=0,"",INDEX(PlansAndNotes!$G$6:$G$4005,ROW(B3550)-ROW($C$3))),"")</f>
        <v/>
      </c>
      <c r="R3550" s="361" t="str">
        <f>IFERROR(IF(LEN(D3550)&gt;0,IF(LEN(INDEX(AdressBook!$C$6:$C$25,MATCH(D3550,AdressBook!$B$6:$B$25,0),1))=0,"",INDEX(AdressBook!$C$6:$C$25,MATCH(D3550,AdressBook!$B$6:$B$25,0),1)),""),"")</f>
        <v/>
      </c>
      <c r="S3550" s="165">
        <f>IF(LEN(C3550)&gt;0,IFERROR(IF(MATCH(C3550,C3551:$C$4004,0)&gt;0,-1,ROW(S3550)-ROW($S$3)),ROW(S3550)-ROW($S$3)),-1)</f>
        <v>-1</v>
      </c>
      <c r="T3550" s="165">
        <f t="shared" si="375"/>
        <v>0</v>
      </c>
      <c r="U3550" s="165" t="str">
        <f t="shared" si="376"/>
        <v/>
      </c>
      <c r="V3550" s="165" t="str">
        <f>IFERROR(IF(OR(C3550="",S3550&lt;0),"",IF(SUBTOTAL(3,C3550:C3550)=0,-1,SUBTOTAL(3,$C$4:C3550))),"")</f>
        <v/>
      </c>
      <c r="W3550" s="156" t="str">
        <f t="array" ref="W3550">IF(LEN(C3550)&gt;0,IFERROR(IF(MATCH(C3550,$C$3:$C3549,0)&gt;0,N3550-INDEX($N$3:N3549,SUMPRODUCT(MAX(ROW($C$3:$C3549)*(C3550=$C$3:$C3549)))-2,1),""),""),"")</f>
        <v/>
      </c>
      <c r="X3550" s="156">
        <f t="shared" ca="1" si="377"/>
        <v>1</v>
      </c>
      <c r="Y3550" s="156">
        <f t="shared" ca="1" si="378"/>
        <v>1</v>
      </c>
    </row>
    <row r="3551" spans="2:25" hidden="1" x14ac:dyDescent="0.25">
      <c r="B3551" s="390" t="str">
        <f>IFERROR(IF(LEN(INDEX(PlansAndNotes!$B$6:$B$2005,ROW(A3551)-ROW($B$3)))=0,"",INDEX(PlansAndNotes!$B$6:$B$2005,ROW(A3551)-ROW($B$3))),"")</f>
        <v/>
      </c>
      <c r="C3551" s="387" t="str">
        <f t="shared" si="373"/>
        <v/>
      </c>
      <c r="D3551" s="361" t="str">
        <f>IFERROR(IF(LEN(C3551)&gt;0,IF(LEN(INDEX(TasksList!$C$6:$C$25,MATCH(C3551,TasksList!$B$6:$B$25,0),1))=0,"",INDEX(TasksList!$C$6:$C$25,MATCH(C3551,TasksList!$B$6:$B$25,0),1)),""),"")</f>
        <v/>
      </c>
      <c r="E3551" s="361" t="str">
        <f>IFERROR(IF(LEN(C3551)&gt;0,IF(LEN(INDEX(TasksList!$F$6:$F$25,MATCH(C3551,TasksList!$B$6:$B$25,0),1))=0,"not set!",INDEX(TasksList!$F$6:$F$25,MATCH(C3551,TasksList!$B$6:$B$25,0),1)),""),"")</f>
        <v/>
      </c>
      <c r="F3551" s="360" t="str">
        <f>IFERROR(IF(LEN(D3551)&gt;0,IF(LEN(INDEX(AdressBook!$D$6:$D$25,MATCH(D3551,AdressBook!$B$6:$B$25,0),1))=0,"",INDEX(AdressBook!$D$6:$D$25,MATCH(D3551,AdressBook!$B$6:$B$25,0),1)),""),"")</f>
        <v/>
      </c>
      <c r="G3551" s="361" t="str">
        <f>IFERROR(IF(LEN(INDEX(PlansAndNotes!$F$6:$F$4005,ROW(B3551)-ROW($C$3)))=0,"",INDEX(PlansAndNotes!$F$6:$F$4005,ROW(B3551)-ROW($C$3))),"")</f>
        <v/>
      </c>
      <c r="H3551" s="361" t="str">
        <f>IFERROR(IF(LEN(C3551)&gt;0,IF(LEN(INDEX(TasksList!$G$6:$G$25,MATCH(C3551,TasksList!$B$6:$B$25,0),1))=0,"",INDEX(TasksList!$G$6:$G$25,MATCH(C3551,TasksList!$B$6:$B$25,0),1)),""),"")</f>
        <v/>
      </c>
      <c r="N3551" s="362" t="str">
        <f>IFERROR(IF(LEN(INDEX(PlansAndNotes!$D$6:$D$4005,ROW(B3551)-ROW($C$3)))=0,"",INDEX(PlansAndNotes!$D$6:$D$4005,ROW(B3551)-ROW($C$3))),"")</f>
        <v/>
      </c>
      <c r="O3551" s="165" t="str">
        <f t="shared" si="374"/>
        <v/>
      </c>
      <c r="P3551" s="363" t="str">
        <f>IFERROR(IF(LEN(INDEX(PlansAndNotes!$E$6:$E$4005,ROW(B3551)-ROW($C$3)))=0,"",INDEX(PlansAndNotes!$E$6:$E$4005,ROW(B3551)-ROW($C$3))),"")</f>
        <v/>
      </c>
      <c r="Q3551" s="363" t="str">
        <f>IFERROR(IF(LEN(INDEX(PlansAndNotes!$G$6:$G$4005,ROW(B3551)-ROW($C$3)))=0,"",INDEX(PlansAndNotes!$G$6:$G$4005,ROW(B3551)-ROW($C$3))),"")</f>
        <v/>
      </c>
      <c r="R3551" s="361" t="str">
        <f>IFERROR(IF(LEN(D3551)&gt;0,IF(LEN(INDEX(AdressBook!$C$6:$C$25,MATCH(D3551,AdressBook!$B$6:$B$25,0),1))=0,"",INDEX(AdressBook!$C$6:$C$25,MATCH(D3551,AdressBook!$B$6:$B$25,0),1)),""),"")</f>
        <v/>
      </c>
      <c r="S3551" s="165">
        <f>IF(LEN(C3551)&gt;0,IFERROR(IF(MATCH(C3551,C3552:$C$4004,0)&gt;0,-1,ROW(S3551)-ROW($S$3)),ROW(S3551)-ROW($S$3)),-1)</f>
        <v>-1</v>
      </c>
      <c r="T3551" s="165">
        <f t="shared" si="375"/>
        <v>0</v>
      </c>
      <c r="U3551" s="165" t="str">
        <f t="shared" si="376"/>
        <v/>
      </c>
      <c r="V3551" s="165" t="str">
        <f>IFERROR(IF(OR(C3551="",S3551&lt;0),"",IF(SUBTOTAL(3,C3551:C3551)=0,-1,SUBTOTAL(3,$C$4:C3551))),"")</f>
        <v/>
      </c>
      <c r="W3551" s="156" t="str">
        <f t="array" ref="W3551">IF(LEN(C3551)&gt;0,IFERROR(IF(MATCH(C3551,$C$3:$C3550,0)&gt;0,N3551-INDEX($N$3:N3550,SUMPRODUCT(MAX(ROW($C$3:$C3550)*(C3551=$C$3:$C3550)))-2,1),""),""),"")</f>
        <v/>
      </c>
      <c r="X3551" s="156">
        <f t="shared" ca="1" si="377"/>
        <v>1</v>
      </c>
      <c r="Y3551" s="156">
        <f t="shared" ca="1" si="378"/>
        <v>1</v>
      </c>
    </row>
    <row r="3552" spans="2:25" hidden="1" x14ac:dyDescent="0.25">
      <c r="B3552" s="390" t="str">
        <f>IFERROR(IF(LEN(INDEX(PlansAndNotes!$B$6:$B$2005,ROW(A3552)-ROW($B$3)))=0,"",INDEX(PlansAndNotes!$B$6:$B$2005,ROW(A3552)-ROW($B$3))),"")</f>
        <v/>
      </c>
      <c r="C3552" s="387" t="str">
        <f t="shared" si="373"/>
        <v/>
      </c>
      <c r="D3552" s="361" t="str">
        <f>IFERROR(IF(LEN(C3552)&gt;0,IF(LEN(INDEX(TasksList!$C$6:$C$25,MATCH(C3552,TasksList!$B$6:$B$25,0),1))=0,"",INDEX(TasksList!$C$6:$C$25,MATCH(C3552,TasksList!$B$6:$B$25,0),1)),""),"")</f>
        <v/>
      </c>
      <c r="E3552" s="361" t="str">
        <f>IFERROR(IF(LEN(C3552)&gt;0,IF(LEN(INDEX(TasksList!$F$6:$F$25,MATCH(C3552,TasksList!$B$6:$B$25,0),1))=0,"not set!",INDEX(TasksList!$F$6:$F$25,MATCH(C3552,TasksList!$B$6:$B$25,0),1)),""),"")</f>
        <v/>
      </c>
      <c r="F3552" s="360" t="str">
        <f>IFERROR(IF(LEN(D3552)&gt;0,IF(LEN(INDEX(AdressBook!$D$6:$D$25,MATCH(D3552,AdressBook!$B$6:$B$25,0),1))=0,"",INDEX(AdressBook!$D$6:$D$25,MATCH(D3552,AdressBook!$B$6:$B$25,0),1)),""),"")</f>
        <v/>
      </c>
      <c r="G3552" s="361" t="str">
        <f>IFERROR(IF(LEN(INDEX(PlansAndNotes!$F$6:$F$4005,ROW(B3552)-ROW($C$3)))=0,"",INDEX(PlansAndNotes!$F$6:$F$4005,ROW(B3552)-ROW($C$3))),"")</f>
        <v/>
      </c>
      <c r="H3552" s="361" t="str">
        <f>IFERROR(IF(LEN(C3552)&gt;0,IF(LEN(INDEX(TasksList!$G$6:$G$25,MATCH(C3552,TasksList!$B$6:$B$25,0),1))=0,"",INDEX(TasksList!$G$6:$G$25,MATCH(C3552,TasksList!$B$6:$B$25,0),1)),""),"")</f>
        <v/>
      </c>
      <c r="N3552" s="362" t="str">
        <f>IFERROR(IF(LEN(INDEX(PlansAndNotes!$D$6:$D$4005,ROW(B3552)-ROW($C$3)))=0,"",INDEX(PlansAndNotes!$D$6:$D$4005,ROW(B3552)-ROW($C$3))),"")</f>
        <v/>
      </c>
      <c r="O3552" s="165" t="str">
        <f t="shared" si="374"/>
        <v/>
      </c>
      <c r="P3552" s="363" t="str">
        <f>IFERROR(IF(LEN(INDEX(PlansAndNotes!$E$6:$E$4005,ROW(B3552)-ROW($C$3)))=0,"",INDEX(PlansAndNotes!$E$6:$E$4005,ROW(B3552)-ROW($C$3))),"")</f>
        <v/>
      </c>
      <c r="Q3552" s="363" t="str">
        <f>IFERROR(IF(LEN(INDEX(PlansAndNotes!$G$6:$G$4005,ROW(B3552)-ROW($C$3)))=0,"",INDEX(PlansAndNotes!$G$6:$G$4005,ROW(B3552)-ROW($C$3))),"")</f>
        <v/>
      </c>
      <c r="R3552" s="361" t="str">
        <f>IFERROR(IF(LEN(D3552)&gt;0,IF(LEN(INDEX(AdressBook!$C$6:$C$25,MATCH(D3552,AdressBook!$B$6:$B$25,0),1))=0,"",INDEX(AdressBook!$C$6:$C$25,MATCH(D3552,AdressBook!$B$6:$B$25,0),1)),""),"")</f>
        <v/>
      </c>
      <c r="S3552" s="165">
        <f>IF(LEN(C3552)&gt;0,IFERROR(IF(MATCH(C3552,C3553:$C$4004,0)&gt;0,-1,ROW(S3552)-ROW($S$3)),ROW(S3552)-ROW($S$3)),-1)</f>
        <v>-1</v>
      </c>
      <c r="T3552" s="165">
        <f t="shared" si="375"/>
        <v>0</v>
      </c>
      <c r="U3552" s="165" t="str">
        <f t="shared" si="376"/>
        <v/>
      </c>
      <c r="V3552" s="165" t="str">
        <f>IFERROR(IF(OR(C3552="",S3552&lt;0),"",IF(SUBTOTAL(3,C3552:C3552)=0,-1,SUBTOTAL(3,$C$4:C3552))),"")</f>
        <v/>
      </c>
      <c r="W3552" s="156" t="str">
        <f t="array" ref="W3552">IF(LEN(C3552)&gt;0,IFERROR(IF(MATCH(C3552,$C$3:$C3551,0)&gt;0,N3552-INDEX($N$3:N3551,SUMPRODUCT(MAX(ROW($C$3:$C3551)*(C3552=$C$3:$C3551)))-2,1),""),""),"")</f>
        <v/>
      </c>
      <c r="X3552" s="156">
        <f t="shared" ca="1" si="377"/>
        <v>1</v>
      </c>
      <c r="Y3552" s="156">
        <f t="shared" ca="1" si="378"/>
        <v>1</v>
      </c>
    </row>
    <row r="3553" spans="2:25" hidden="1" x14ac:dyDescent="0.25">
      <c r="B3553" s="390" t="str">
        <f>IFERROR(IF(LEN(INDEX(PlansAndNotes!$B$6:$B$2005,ROW(A3553)-ROW($B$3)))=0,"",INDEX(PlansAndNotes!$B$6:$B$2005,ROW(A3553)-ROW($B$3))),"")</f>
        <v/>
      </c>
      <c r="C3553" s="387" t="str">
        <f t="shared" si="373"/>
        <v/>
      </c>
      <c r="D3553" s="361" t="str">
        <f>IFERROR(IF(LEN(C3553)&gt;0,IF(LEN(INDEX(TasksList!$C$6:$C$25,MATCH(C3553,TasksList!$B$6:$B$25,0),1))=0,"",INDEX(TasksList!$C$6:$C$25,MATCH(C3553,TasksList!$B$6:$B$25,0),1)),""),"")</f>
        <v/>
      </c>
      <c r="E3553" s="361" t="str">
        <f>IFERROR(IF(LEN(C3553)&gt;0,IF(LEN(INDEX(TasksList!$F$6:$F$25,MATCH(C3553,TasksList!$B$6:$B$25,0),1))=0,"not set!",INDEX(TasksList!$F$6:$F$25,MATCH(C3553,TasksList!$B$6:$B$25,0),1)),""),"")</f>
        <v/>
      </c>
      <c r="F3553" s="360" t="str">
        <f>IFERROR(IF(LEN(D3553)&gt;0,IF(LEN(INDEX(AdressBook!$D$6:$D$25,MATCH(D3553,AdressBook!$B$6:$B$25,0),1))=0,"",INDEX(AdressBook!$D$6:$D$25,MATCH(D3553,AdressBook!$B$6:$B$25,0),1)),""),"")</f>
        <v/>
      </c>
      <c r="G3553" s="361" t="str">
        <f>IFERROR(IF(LEN(INDEX(PlansAndNotes!$F$6:$F$4005,ROW(B3553)-ROW($C$3)))=0,"",INDEX(PlansAndNotes!$F$6:$F$4005,ROW(B3553)-ROW($C$3))),"")</f>
        <v/>
      </c>
      <c r="H3553" s="361" t="str">
        <f>IFERROR(IF(LEN(C3553)&gt;0,IF(LEN(INDEX(TasksList!$G$6:$G$25,MATCH(C3553,TasksList!$B$6:$B$25,0),1))=0,"",INDEX(TasksList!$G$6:$G$25,MATCH(C3553,TasksList!$B$6:$B$25,0),1)),""),"")</f>
        <v/>
      </c>
      <c r="N3553" s="362" t="str">
        <f>IFERROR(IF(LEN(INDEX(PlansAndNotes!$D$6:$D$4005,ROW(B3553)-ROW($C$3)))=0,"",INDEX(PlansAndNotes!$D$6:$D$4005,ROW(B3553)-ROW($C$3))),"")</f>
        <v/>
      </c>
      <c r="O3553" s="165" t="str">
        <f t="shared" si="374"/>
        <v/>
      </c>
      <c r="P3553" s="363" t="str">
        <f>IFERROR(IF(LEN(INDEX(PlansAndNotes!$E$6:$E$4005,ROW(B3553)-ROW($C$3)))=0,"",INDEX(PlansAndNotes!$E$6:$E$4005,ROW(B3553)-ROW($C$3))),"")</f>
        <v/>
      </c>
      <c r="Q3553" s="363" t="str">
        <f>IFERROR(IF(LEN(INDEX(PlansAndNotes!$G$6:$G$4005,ROW(B3553)-ROW($C$3)))=0,"",INDEX(PlansAndNotes!$G$6:$G$4005,ROW(B3553)-ROW($C$3))),"")</f>
        <v/>
      </c>
      <c r="R3553" s="361" t="str">
        <f>IFERROR(IF(LEN(D3553)&gt;0,IF(LEN(INDEX(AdressBook!$C$6:$C$25,MATCH(D3553,AdressBook!$B$6:$B$25,0),1))=0,"",INDEX(AdressBook!$C$6:$C$25,MATCH(D3553,AdressBook!$B$6:$B$25,0),1)),""),"")</f>
        <v/>
      </c>
      <c r="S3553" s="165">
        <f>IF(LEN(C3553)&gt;0,IFERROR(IF(MATCH(C3553,C3554:$C$4004,0)&gt;0,-1,ROW(S3553)-ROW($S$3)),ROW(S3553)-ROW($S$3)),-1)</f>
        <v>-1</v>
      </c>
      <c r="T3553" s="165">
        <f t="shared" si="375"/>
        <v>0</v>
      </c>
      <c r="U3553" s="165" t="str">
        <f t="shared" si="376"/>
        <v/>
      </c>
      <c r="V3553" s="165" t="str">
        <f>IFERROR(IF(OR(C3553="",S3553&lt;0),"",IF(SUBTOTAL(3,C3553:C3553)=0,-1,SUBTOTAL(3,$C$4:C3553))),"")</f>
        <v/>
      </c>
      <c r="W3553" s="156" t="str">
        <f t="array" ref="W3553">IF(LEN(C3553)&gt;0,IFERROR(IF(MATCH(C3553,$C$3:$C3552,0)&gt;0,N3553-INDEX($N$3:N3552,SUMPRODUCT(MAX(ROW($C$3:$C3552)*(C3553=$C$3:$C3552)))-2,1),""),""),"")</f>
        <v/>
      </c>
      <c r="X3553" s="156">
        <f t="shared" ca="1" si="377"/>
        <v>1</v>
      </c>
      <c r="Y3553" s="156">
        <f t="shared" ca="1" si="378"/>
        <v>1</v>
      </c>
    </row>
    <row r="3554" spans="2:25" hidden="1" x14ac:dyDescent="0.25">
      <c r="B3554" s="390" t="str">
        <f>IFERROR(IF(LEN(INDEX(PlansAndNotes!$B$6:$B$2005,ROW(A3554)-ROW($B$3)))=0,"",INDEX(PlansAndNotes!$B$6:$B$2005,ROW(A3554)-ROW($B$3))),"")</f>
        <v/>
      </c>
      <c r="C3554" s="387" t="str">
        <f t="shared" si="373"/>
        <v/>
      </c>
      <c r="D3554" s="361" t="str">
        <f>IFERROR(IF(LEN(C3554)&gt;0,IF(LEN(INDEX(TasksList!$C$6:$C$25,MATCH(C3554,TasksList!$B$6:$B$25,0),1))=0,"",INDEX(TasksList!$C$6:$C$25,MATCH(C3554,TasksList!$B$6:$B$25,0),1)),""),"")</f>
        <v/>
      </c>
      <c r="E3554" s="361" t="str">
        <f>IFERROR(IF(LEN(C3554)&gt;0,IF(LEN(INDEX(TasksList!$F$6:$F$25,MATCH(C3554,TasksList!$B$6:$B$25,0),1))=0,"not set!",INDEX(TasksList!$F$6:$F$25,MATCH(C3554,TasksList!$B$6:$B$25,0),1)),""),"")</f>
        <v/>
      </c>
      <c r="F3554" s="360" t="str">
        <f>IFERROR(IF(LEN(D3554)&gt;0,IF(LEN(INDEX(AdressBook!$D$6:$D$25,MATCH(D3554,AdressBook!$B$6:$B$25,0),1))=0,"",INDEX(AdressBook!$D$6:$D$25,MATCH(D3554,AdressBook!$B$6:$B$25,0),1)),""),"")</f>
        <v/>
      </c>
      <c r="G3554" s="361" t="str">
        <f>IFERROR(IF(LEN(INDEX(PlansAndNotes!$F$6:$F$4005,ROW(B3554)-ROW($C$3)))=0,"",INDEX(PlansAndNotes!$F$6:$F$4005,ROW(B3554)-ROW($C$3))),"")</f>
        <v/>
      </c>
      <c r="H3554" s="361" t="str">
        <f>IFERROR(IF(LEN(C3554)&gt;0,IF(LEN(INDEX(TasksList!$G$6:$G$25,MATCH(C3554,TasksList!$B$6:$B$25,0),1))=0,"",INDEX(TasksList!$G$6:$G$25,MATCH(C3554,TasksList!$B$6:$B$25,0),1)),""),"")</f>
        <v/>
      </c>
      <c r="N3554" s="362" t="str">
        <f>IFERROR(IF(LEN(INDEX(PlansAndNotes!$D$6:$D$4005,ROW(B3554)-ROW($C$3)))=0,"",INDEX(PlansAndNotes!$D$6:$D$4005,ROW(B3554)-ROW($C$3))),"")</f>
        <v/>
      </c>
      <c r="O3554" s="165" t="str">
        <f t="shared" si="374"/>
        <v/>
      </c>
      <c r="P3554" s="363" t="str">
        <f>IFERROR(IF(LEN(INDEX(PlansAndNotes!$E$6:$E$4005,ROW(B3554)-ROW($C$3)))=0,"",INDEX(PlansAndNotes!$E$6:$E$4005,ROW(B3554)-ROW($C$3))),"")</f>
        <v/>
      </c>
      <c r="Q3554" s="363" t="str">
        <f>IFERROR(IF(LEN(INDEX(PlansAndNotes!$G$6:$G$4005,ROW(B3554)-ROW($C$3)))=0,"",INDEX(PlansAndNotes!$G$6:$G$4005,ROW(B3554)-ROW($C$3))),"")</f>
        <v/>
      </c>
      <c r="R3554" s="361" t="str">
        <f>IFERROR(IF(LEN(D3554)&gt;0,IF(LEN(INDEX(AdressBook!$C$6:$C$25,MATCH(D3554,AdressBook!$B$6:$B$25,0),1))=0,"",INDEX(AdressBook!$C$6:$C$25,MATCH(D3554,AdressBook!$B$6:$B$25,0),1)),""),"")</f>
        <v/>
      </c>
      <c r="S3554" s="165">
        <f>IF(LEN(C3554)&gt;0,IFERROR(IF(MATCH(C3554,C3555:$C$4004,0)&gt;0,-1,ROW(S3554)-ROW($S$3)),ROW(S3554)-ROW($S$3)),-1)</f>
        <v>-1</v>
      </c>
      <c r="T3554" s="165">
        <f t="shared" si="375"/>
        <v>0</v>
      </c>
      <c r="U3554" s="165" t="str">
        <f t="shared" si="376"/>
        <v/>
      </c>
      <c r="V3554" s="165" t="str">
        <f>IFERROR(IF(OR(C3554="",S3554&lt;0),"",IF(SUBTOTAL(3,C3554:C3554)=0,-1,SUBTOTAL(3,$C$4:C3554))),"")</f>
        <v/>
      </c>
      <c r="W3554" s="156" t="str">
        <f t="array" ref="W3554">IF(LEN(C3554)&gt;0,IFERROR(IF(MATCH(C3554,$C$3:$C3553,0)&gt;0,N3554-INDEX($N$3:N3553,SUMPRODUCT(MAX(ROW($C$3:$C3553)*(C3554=$C$3:$C3553)))-2,1),""),""),"")</f>
        <v/>
      </c>
      <c r="X3554" s="156">
        <f t="shared" ca="1" si="377"/>
        <v>1</v>
      </c>
      <c r="Y3554" s="156">
        <f t="shared" ca="1" si="378"/>
        <v>1</v>
      </c>
    </row>
    <row r="3555" spans="2:25" hidden="1" x14ac:dyDescent="0.25">
      <c r="B3555" s="390" t="str">
        <f>IFERROR(IF(LEN(INDEX(PlansAndNotes!$B$6:$B$2005,ROW(A3555)-ROW($B$3)))=0,"",INDEX(PlansAndNotes!$B$6:$B$2005,ROW(A3555)-ROW($B$3))),"")</f>
        <v/>
      </c>
      <c r="C3555" s="387" t="str">
        <f t="shared" si="373"/>
        <v/>
      </c>
      <c r="D3555" s="361" t="str">
        <f>IFERROR(IF(LEN(C3555)&gt;0,IF(LEN(INDEX(TasksList!$C$6:$C$25,MATCH(C3555,TasksList!$B$6:$B$25,0),1))=0,"",INDEX(TasksList!$C$6:$C$25,MATCH(C3555,TasksList!$B$6:$B$25,0),1)),""),"")</f>
        <v/>
      </c>
      <c r="E3555" s="361" t="str">
        <f>IFERROR(IF(LEN(C3555)&gt;0,IF(LEN(INDEX(TasksList!$F$6:$F$25,MATCH(C3555,TasksList!$B$6:$B$25,0),1))=0,"not set!",INDEX(TasksList!$F$6:$F$25,MATCH(C3555,TasksList!$B$6:$B$25,0),1)),""),"")</f>
        <v/>
      </c>
      <c r="F3555" s="360" t="str">
        <f>IFERROR(IF(LEN(D3555)&gt;0,IF(LEN(INDEX(AdressBook!$D$6:$D$25,MATCH(D3555,AdressBook!$B$6:$B$25,0),1))=0,"",INDEX(AdressBook!$D$6:$D$25,MATCH(D3555,AdressBook!$B$6:$B$25,0),1)),""),"")</f>
        <v/>
      </c>
      <c r="G3555" s="361" t="str">
        <f>IFERROR(IF(LEN(INDEX(PlansAndNotes!$F$6:$F$4005,ROW(B3555)-ROW($C$3)))=0,"",INDEX(PlansAndNotes!$F$6:$F$4005,ROW(B3555)-ROW($C$3))),"")</f>
        <v/>
      </c>
      <c r="H3555" s="361" t="str">
        <f>IFERROR(IF(LEN(C3555)&gt;0,IF(LEN(INDEX(TasksList!$G$6:$G$25,MATCH(C3555,TasksList!$B$6:$B$25,0),1))=0,"",INDEX(TasksList!$G$6:$G$25,MATCH(C3555,TasksList!$B$6:$B$25,0),1)),""),"")</f>
        <v/>
      </c>
      <c r="N3555" s="362" t="str">
        <f>IFERROR(IF(LEN(INDEX(PlansAndNotes!$D$6:$D$4005,ROW(B3555)-ROW($C$3)))=0,"",INDEX(PlansAndNotes!$D$6:$D$4005,ROW(B3555)-ROW($C$3))),"")</f>
        <v/>
      </c>
      <c r="O3555" s="165" t="str">
        <f t="shared" si="374"/>
        <v/>
      </c>
      <c r="P3555" s="363" t="str">
        <f>IFERROR(IF(LEN(INDEX(PlansAndNotes!$E$6:$E$4005,ROW(B3555)-ROW($C$3)))=0,"",INDEX(PlansAndNotes!$E$6:$E$4005,ROW(B3555)-ROW($C$3))),"")</f>
        <v/>
      </c>
      <c r="Q3555" s="363" t="str">
        <f>IFERROR(IF(LEN(INDEX(PlansAndNotes!$G$6:$G$4005,ROW(B3555)-ROW($C$3)))=0,"",INDEX(PlansAndNotes!$G$6:$G$4005,ROW(B3555)-ROW($C$3))),"")</f>
        <v/>
      </c>
      <c r="R3555" s="361" t="str">
        <f>IFERROR(IF(LEN(D3555)&gt;0,IF(LEN(INDEX(AdressBook!$C$6:$C$25,MATCH(D3555,AdressBook!$B$6:$B$25,0),1))=0,"",INDEX(AdressBook!$C$6:$C$25,MATCH(D3555,AdressBook!$B$6:$B$25,0),1)),""),"")</f>
        <v/>
      </c>
      <c r="S3555" s="165">
        <f>IF(LEN(C3555)&gt;0,IFERROR(IF(MATCH(C3555,C3556:$C$4004,0)&gt;0,-1,ROW(S3555)-ROW($S$3)),ROW(S3555)-ROW($S$3)),-1)</f>
        <v>-1</v>
      </c>
      <c r="T3555" s="165">
        <f t="shared" si="375"/>
        <v>0</v>
      </c>
      <c r="U3555" s="165" t="str">
        <f t="shared" si="376"/>
        <v/>
      </c>
      <c r="V3555" s="165" t="str">
        <f>IFERROR(IF(OR(C3555="",S3555&lt;0),"",IF(SUBTOTAL(3,C3555:C3555)=0,-1,SUBTOTAL(3,$C$4:C3555))),"")</f>
        <v/>
      </c>
      <c r="W3555" s="156" t="str">
        <f t="array" ref="W3555">IF(LEN(C3555)&gt;0,IFERROR(IF(MATCH(C3555,$C$3:$C3554,0)&gt;0,N3555-INDEX($N$3:N3554,SUMPRODUCT(MAX(ROW($C$3:$C3554)*(C3555=$C$3:$C3554)))-2,1),""),""),"")</f>
        <v/>
      </c>
      <c r="X3555" s="156">
        <f t="shared" ca="1" si="377"/>
        <v>1</v>
      </c>
      <c r="Y3555" s="156">
        <f t="shared" ca="1" si="378"/>
        <v>1</v>
      </c>
    </row>
    <row r="3556" spans="2:25" hidden="1" x14ac:dyDescent="0.25">
      <c r="B3556" s="390" t="str">
        <f>IFERROR(IF(LEN(INDEX(PlansAndNotes!$B$6:$B$2005,ROW(A3556)-ROW($B$3)))=0,"",INDEX(PlansAndNotes!$B$6:$B$2005,ROW(A3556)-ROW($B$3))),"")</f>
        <v/>
      </c>
      <c r="C3556" s="387" t="str">
        <f t="shared" si="373"/>
        <v/>
      </c>
      <c r="D3556" s="361" t="str">
        <f>IFERROR(IF(LEN(C3556)&gt;0,IF(LEN(INDEX(TasksList!$C$6:$C$25,MATCH(C3556,TasksList!$B$6:$B$25,0),1))=0,"",INDEX(TasksList!$C$6:$C$25,MATCH(C3556,TasksList!$B$6:$B$25,0),1)),""),"")</f>
        <v/>
      </c>
      <c r="E3556" s="361" t="str">
        <f>IFERROR(IF(LEN(C3556)&gt;0,IF(LEN(INDEX(TasksList!$F$6:$F$25,MATCH(C3556,TasksList!$B$6:$B$25,0),1))=0,"not set!",INDEX(TasksList!$F$6:$F$25,MATCH(C3556,TasksList!$B$6:$B$25,0),1)),""),"")</f>
        <v/>
      </c>
      <c r="F3556" s="360" t="str">
        <f>IFERROR(IF(LEN(D3556)&gt;0,IF(LEN(INDEX(AdressBook!$D$6:$D$25,MATCH(D3556,AdressBook!$B$6:$B$25,0),1))=0,"",INDEX(AdressBook!$D$6:$D$25,MATCH(D3556,AdressBook!$B$6:$B$25,0),1)),""),"")</f>
        <v/>
      </c>
      <c r="G3556" s="361" t="str">
        <f>IFERROR(IF(LEN(INDEX(PlansAndNotes!$F$6:$F$4005,ROW(B3556)-ROW($C$3)))=0,"",INDEX(PlansAndNotes!$F$6:$F$4005,ROW(B3556)-ROW($C$3))),"")</f>
        <v/>
      </c>
      <c r="H3556" s="361" t="str">
        <f>IFERROR(IF(LEN(C3556)&gt;0,IF(LEN(INDEX(TasksList!$G$6:$G$25,MATCH(C3556,TasksList!$B$6:$B$25,0),1))=0,"",INDEX(TasksList!$G$6:$G$25,MATCH(C3556,TasksList!$B$6:$B$25,0),1)),""),"")</f>
        <v/>
      </c>
      <c r="N3556" s="362" t="str">
        <f>IFERROR(IF(LEN(INDEX(PlansAndNotes!$D$6:$D$4005,ROW(B3556)-ROW($C$3)))=0,"",INDEX(PlansAndNotes!$D$6:$D$4005,ROW(B3556)-ROW($C$3))),"")</f>
        <v/>
      </c>
      <c r="O3556" s="165" t="str">
        <f t="shared" si="374"/>
        <v/>
      </c>
      <c r="P3556" s="363" t="str">
        <f>IFERROR(IF(LEN(INDEX(PlansAndNotes!$E$6:$E$4005,ROW(B3556)-ROW($C$3)))=0,"",INDEX(PlansAndNotes!$E$6:$E$4005,ROW(B3556)-ROW($C$3))),"")</f>
        <v/>
      </c>
      <c r="Q3556" s="363" t="str">
        <f>IFERROR(IF(LEN(INDEX(PlansAndNotes!$G$6:$G$4005,ROW(B3556)-ROW($C$3)))=0,"",INDEX(PlansAndNotes!$G$6:$G$4005,ROW(B3556)-ROW($C$3))),"")</f>
        <v/>
      </c>
      <c r="R3556" s="361" t="str">
        <f>IFERROR(IF(LEN(D3556)&gt;0,IF(LEN(INDEX(AdressBook!$C$6:$C$25,MATCH(D3556,AdressBook!$B$6:$B$25,0),1))=0,"",INDEX(AdressBook!$C$6:$C$25,MATCH(D3556,AdressBook!$B$6:$B$25,0),1)),""),"")</f>
        <v/>
      </c>
      <c r="S3556" s="165">
        <f>IF(LEN(C3556)&gt;0,IFERROR(IF(MATCH(C3556,C3557:$C$4004,0)&gt;0,-1,ROW(S3556)-ROW($S$3)),ROW(S3556)-ROW($S$3)),-1)</f>
        <v>-1</v>
      </c>
      <c r="T3556" s="165">
        <f t="shared" si="375"/>
        <v>0</v>
      </c>
      <c r="U3556" s="165" t="str">
        <f t="shared" si="376"/>
        <v/>
      </c>
      <c r="V3556" s="165" t="str">
        <f>IFERROR(IF(OR(C3556="",S3556&lt;0),"",IF(SUBTOTAL(3,C3556:C3556)=0,-1,SUBTOTAL(3,$C$4:C3556))),"")</f>
        <v/>
      </c>
      <c r="W3556" s="156" t="str">
        <f t="array" ref="W3556">IF(LEN(C3556)&gt;0,IFERROR(IF(MATCH(C3556,$C$3:$C3555,0)&gt;0,N3556-INDEX($N$3:N3555,SUMPRODUCT(MAX(ROW($C$3:$C3555)*(C3556=$C$3:$C3555)))-2,1),""),""),"")</f>
        <v/>
      </c>
      <c r="X3556" s="156">
        <f t="shared" ca="1" si="377"/>
        <v>1</v>
      </c>
      <c r="Y3556" s="156">
        <f t="shared" ca="1" si="378"/>
        <v>1</v>
      </c>
    </row>
    <row r="3557" spans="2:25" hidden="1" x14ac:dyDescent="0.25">
      <c r="B3557" s="390" t="str">
        <f>IFERROR(IF(LEN(INDEX(PlansAndNotes!$B$6:$B$2005,ROW(A3557)-ROW($B$3)))=0,"",INDEX(PlansAndNotes!$B$6:$B$2005,ROW(A3557)-ROW($B$3))),"")</f>
        <v/>
      </c>
      <c r="C3557" s="387" t="str">
        <f t="shared" si="373"/>
        <v/>
      </c>
      <c r="D3557" s="361" t="str">
        <f>IFERROR(IF(LEN(C3557)&gt;0,IF(LEN(INDEX(TasksList!$C$6:$C$25,MATCH(C3557,TasksList!$B$6:$B$25,0),1))=0,"",INDEX(TasksList!$C$6:$C$25,MATCH(C3557,TasksList!$B$6:$B$25,0),1)),""),"")</f>
        <v/>
      </c>
      <c r="E3557" s="361" t="str">
        <f>IFERROR(IF(LEN(C3557)&gt;0,IF(LEN(INDEX(TasksList!$F$6:$F$25,MATCH(C3557,TasksList!$B$6:$B$25,0),1))=0,"not set!",INDEX(TasksList!$F$6:$F$25,MATCH(C3557,TasksList!$B$6:$B$25,0),1)),""),"")</f>
        <v/>
      </c>
      <c r="F3557" s="360" t="str">
        <f>IFERROR(IF(LEN(D3557)&gt;0,IF(LEN(INDEX(AdressBook!$D$6:$D$25,MATCH(D3557,AdressBook!$B$6:$B$25,0),1))=0,"",INDEX(AdressBook!$D$6:$D$25,MATCH(D3557,AdressBook!$B$6:$B$25,0),1)),""),"")</f>
        <v/>
      </c>
      <c r="G3557" s="361" t="str">
        <f>IFERROR(IF(LEN(INDEX(PlansAndNotes!$F$6:$F$4005,ROW(B3557)-ROW($C$3)))=0,"",INDEX(PlansAndNotes!$F$6:$F$4005,ROW(B3557)-ROW($C$3))),"")</f>
        <v/>
      </c>
      <c r="H3557" s="361" t="str">
        <f>IFERROR(IF(LEN(C3557)&gt;0,IF(LEN(INDEX(TasksList!$G$6:$G$25,MATCH(C3557,TasksList!$B$6:$B$25,0),1))=0,"",INDEX(TasksList!$G$6:$G$25,MATCH(C3557,TasksList!$B$6:$B$25,0),1)),""),"")</f>
        <v/>
      </c>
      <c r="N3557" s="362" t="str">
        <f>IFERROR(IF(LEN(INDEX(PlansAndNotes!$D$6:$D$4005,ROW(B3557)-ROW($C$3)))=0,"",INDEX(PlansAndNotes!$D$6:$D$4005,ROW(B3557)-ROW($C$3))),"")</f>
        <v/>
      </c>
      <c r="O3557" s="165" t="str">
        <f t="shared" si="374"/>
        <v/>
      </c>
      <c r="P3557" s="363" t="str">
        <f>IFERROR(IF(LEN(INDEX(PlansAndNotes!$E$6:$E$4005,ROW(B3557)-ROW($C$3)))=0,"",INDEX(PlansAndNotes!$E$6:$E$4005,ROW(B3557)-ROW($C$3))),"")</f>
        <v/>
      </c>
      <c r="Q3557" s="363" t="str">
        <f>IFERROR(IF(LEN(INDEX(PlansAndNotes!$G$6:$G$4005,ROW(B3557)-ROW($C$3)))=0,"",INDEX(PlansAndNotes!$G$6:$G$4005,ROW(B3557)-ROW($C$3))),"")</f>
        <v/>
      </c>
      <c r="R3557" s="361" t="str">
        <f>IFERROR(IF(LEN(D3557)&gt;0,IF(LEN(INDEX(AdressBook!$C$6:$C$25,MATCH(D3557,AdressBook!$B$6:$B$25,0),1))=0,"",INDEX(AdressBook!$C$6:$C$25,MATCH(D3557,AdressBook!$B$6:$B$25,0),1)),""),"")</f>
        <v/>
      </c>
      <c r="S3557" s="165">
        <f>IF(LEN(C3557)&gt;0,IFERROR(IF(MATCH(C3557,C3558:$C$4004,0)&gt;0,-1,ROW(S3557)-ROW($S$3)),ROW(S3557)-ROW($S$3)),-1)</f>
        <v>-1</v>
      </c>
      <c r="T3557" s="165">
        <f t="shared" si="375"/>
        <v>0</v>
      </c>
      <c r="U3557" s="165" t="str">
        <f t="shared" si="376"/>
        <v/>
      </c>
      <c r="V3557" s="165" t="str">
        <f>IFERROR(IF(OR(C3557="",S3557&lt;0),"",IF(SUBTOTAL(3,C3557:C3557)=0,-1,SUBTOTAL(3,$C$4:C3557))),"")</f>
        <v/>
      </c>
      <c r="W3557" s="156" t="str">
        <f t="array" ref="W3557">IF(LEN(C3557)&gt;0,IFERROR(IF(MATCH(C3557,$C$3:$C3556,0)&gt;0,N3557-INDEX($N$3:N3556,SUMPRODUCT(MAX(ROW($C$3:$C3556)*(C3557=$C$3:$C3556)))-2,1),""),""),"")</f>
        <v/>
      </c>
      <c r="X3557" s="156">
        <f t="shared" ca="1" si="377"/>
        <v>1</v>
      </c>
      <c r="Y3557" s="156">
        <f t="shared" ca="1" si="378"/>
        <v>1</v>
      </c>
    </row>
    <row r="3558" spans="2:25" hidden="1" x14ac:dyDescent="0.25">
      <c r="B3558" s="390" t="str">
        <f>IFERROR(IF(LEN(INDEX(PlansAndNotes!$B$6:$B$2005,ROW(A3558)-ROW($B$3)))=0,"",INDEX(PlansAndNotes!$B$6:$B$2005,ROW(A3558)-ROW($B$3))),"")</f>
        <v/>
      </c>
      <c r="C3558" s="387" t="str">
        <f t="shared" si="373"/>
        <v/>
      </c>
      <c r="D3558" s="361" t="str">
        <f>IFERROR(IF(LEN(C3558)&gt;0,IF(LEN(INDEX(TasksList!$C$6:$C$25,MATCH(C3558,TasksList!$B$6:$B$25,0),1))=0,"",INDEX(TasksList!$C$6:$C$25,MATCH(C3558,TasksList!$B$6:$B$25,0),1)),""),"")</f>
        <v/>
      </c>
      <c r="E3558" s="361" t="str">
        <f>IFERROR(IF(LEN(C3558)&gt;0,IF(LEN(INDEX(TasksList!$F$6:$F$25,MATCH(C3558,TasksList!$B$6:$B$25,0),1))=0,"not set!",INDEX(TasksList!$F$6:$F$25,MATCH(C3558,TasksList!$B$6:$B$25,0),1)),""),"")</f>
        <v/>
      </c>
      <c r="F3558" s="360" t="str">
        <f>IFERROR(IF(LEN(D3558)&gt;0,IF(LEN(INDEX(AdressBook!$D$6:$D$25,MATCH(D3558,AdressBook!$B$6:$B$25,0),1))=0,"",INDEX(AdressBook!$D$6:$D$25,MATCH(D3558,AdressBook!$B$6:$B$25,0),1)),""),"")</f>
        <v/>
      </c>
      <c r="G3558" s="361" t="str">
        <f>IFERROR(IF(LEN(INDEX(PlansAndNotes!$F$6:$F$4005,ROW(B3558)-ROW($C$3)))=0,"",INDEX(PlansAndNotes!$F$6:$F$4005,ROW(B3558)-ROW($C$3))),"")</f>
        <v/>
      </c>
      <c r="H3558" s="361" t="str">
        <f>IFERROR(IF(LEN(C3558)&gt;0,IF(LEN(INDEX(TasksList!$G$6:$G$25,MATCH(C3558,TasksList!$B$6:$B$25,0),1))=0,"",INDEX(TasksList!$G$6:$G$25,MATCH(C3558,TasksList!$B$6:$B$25,0),1)),""),"")</f>
        <v/>
      </c>
      <c r="N3558" s="362" t="str">
        <f>IFERROR(IF(LEN(INDEX(PlansAndNotes!$D$6:$D$4005,ROW(B3558)-ROW($C$3)))=0,"",INDEX(PlansAndNotes!$D$6:$D$4005,ROW(B3558)-ROW($C$3))),"")</f>
        <v/>
      </c>
      <c r="O3558" s="165" t="str">
        <f t="shared" si="374"/>
        <v/>
      </c>
      <c r="P3558" s="363" t="str">
        <f>IFERROR(IF(LEN(INDEX(PlansAndNotes!$E$6:$E$4005,ROW(B3558)-ROW($C$3)))=0,"",INDEX(PlansAndNotes!$E$6:$E$4005,ROW(B3558)-ROW($C$3))),"")</f>
        <v/>
      </c>
      <c r="Q3558" s="363" t="str">
        <f>IFERROR(IF(LEN(INDEX(PlansAndNotes!$G$6:$G$4005,ROW(B3558)-ROW($C$3)))=0,"",INDEX(PlansAndNotes!$G$6:$G$4005,ROW(B3558)-ROW($C$3))),"")</f>
        <v/>
      </c>
      <c r="R3558" s="361" t="str">
        <f>IFERROR(IF(LEN(D3558)&gt;0,IF(LEN(INDEX(AdressBook!$C$6:$C$25,MATCH(D3558,AdressBook!$B$6:$B$25,0),1))=0,"",INDEX(AdressBook!$C$6:$C$25,MATCH(D3558,AdressBook!$B$6:$B$25,0),1)),""),"")</f>
        <v/>
      </c>
      <c r="S3558" s="165">
        <f>IF(LEN(C3558)&gt;0,IFERROR(IF(MATCH(C3558,C3559:$C$4004,0)&gt;0,-1,ROW(S3558)-ROW($S$3)),ROW(S3558)-ROW($S$3)),-1)</f>
        <v>-1</v>
      </c>
      <c r="T3558" s="165">
        <f t="shared" si="375"/>
        <v>0</v>
      </c>
      <c r="U3558" s="165" t="str">
        <f t="shared" si="376"/>
        <v/>
      </c>
      <c r="V3558" s="165" t="str">
        <f>IFERROR(IF(OR(C3558="",S3558&lt;0),"",IF(SUBTOTAL(3,C3558:C3558)=0,-1,SUBTOTAL(3,$C$4:C3558))),"")</f>
        <v/>
      </c>
      <c r="W3558" s="156" t="str">
        <f t="array" ref="W3558">IF(LEN(C3558)&gt;0,IFERROR(IF(MATCH(C3558,$C$3:$C3557,0)&gt;0,N3558-INDEX($N$3:N3557,SUMPRODUCT(MAX(ROW($C$3:$C3557)*(C3558=$C$3:$C3557)))-2,1),""),""),"")</f>
        <v/>
      </c>
      <c r="X3558" s="156">
        <f t="shared" ca="1" si="377"/>
        <v>1</v>
      </c>
      <c r="Y3558" s="156">
        <f t="shared" ca="1" si="378"/>
        <v>1</v>
      </c>
    </row>
    <row r="3559" spans="2:25" hidden="1" x14ac:dyDescent="0.25">
      <c r="B3559" s="390" t="str">
        <f>IFERROR(IF(LEN(INDEX(PlansAndNotes!$B$6:$B$2005,ROW(A3559)-ROW($B$3)))=0,"",INDEX(PlansAndNotes!$B$6:$B$2005,ROW(A3559)-ROW($B$3))),"")</f>
        <v/>
      </c>
      <c r="C3559" s="387" t="str">
        <f t="shared" si="373"/>
        <v/>
      </c>
      <c r="D3559" s="361" t="str">
        <f>IFERROR(IF(LEN(C3559)&gt;0,IF(LEN(INDEX(TasksList!$C$6:$C$25,MATCH(C3559,TasksList!$B$6:$B$25,0),1))=0,"",INDEX(TasksList!$C$6:$C$25,MATCH(C3559,TasksList!$B$6:$B$25,0),1)),""),"")</f>
        <v/>
      </c>
      <c r="E3559" s="361" t="str">
        <f>IFERROR(IF(LEN(C3559)&gt;0,IF(LEN(INDEX(TasksList!$F$6:$F$25,MATCH(C3559,TasksList!$B$6:$B$25,0),1))=0,"not set!",INDEX(TasksList!$F$6:$F$25,MATCH(C3559,TasksList!$B$6:$B$25,0),1)),""),"")</f>
        <v/>
      </c>
      <c r="F3559" s="360" t="str">
        <f>IFERROR(IF(LEN(D3559)&gt;0,IF(LEN(INDEX(AdressBook!$D$6:$D$25,MATCH(D3559,AdressBook!$B$6:$B$25,0),1))=0,"",INDEX(AdressBook!$D$6:$D$25,MATCH(D3559,AdressBook!$B$6:$B$25,0),1)),""),"")</f>
        <v/>
      </c>
      <c r="G3559" s="361" t="str">
        <f>IFERROR(IF(LEN(INDEX(PlansAndNotes!$F$6:$F$4005,ROW(B3559)-ROW($C$3)))=0,"",INDEX(PlansAndNotes!$F$6:$F$4005,ROW(B3559)-ROW($C$3))),"")</f>
        <v/>
      </c>
      <c r="H3559" s="361" t="str">
        <f>IFERROR(IF(LEN(C3559)&gt;0,IF(LEN(INDEX(TasksList!$G$6:$G$25,MATCH(C3559,TasksList!$B$6:$B$25,0),1))=0,"",INDEX(TasksList!$G$6:$G$25,MATCH(C3559,TasksList!$B$6:$B$25,0),1)),""),"")</f>
        <v/>
      </c>
      <c r="N3559" s="362" t="str">
        <f>IFERROR(IF(LEN(INDEX(PlansAndNotes!$D$6:$D$4005,ROW(B3559)-ROW($C$3)))=0,"",INDEX(PlansAndNotes!$D$6:$D$4005,ROW(B3559)-ROW($C$3))),"")</f>
        <v/>
      </c>
      <c r="O3559" s="165" t="str">
        <f t="shared" si="374"/>
        <v/>
      </c>
      <c r="P3559" s="363" t="str">
        <f>IFERROR(IF(LEN(INDEX(PlansAndNotes!$E$6:$E$4005,ROW(B3559)-ROW($C$3)))=0,"",INDEX(PlansAndNotes!$E$6:$E$4005,ROW(B3559)-ROW($C$3))),"")</f>
        <v/>
      </c>
      <c r="Q3559" s="363" t="str">
        <f>IFERROR(IF(LEN(INDEX(PlansAndNotes!$G$6:$G$4005,ROW(B3559)-ROW($C$3)))=0,"",INDEX(PlansAndNotes!$G$6:$G$4005,ROW(B3559)-ROW($C$3))),"")</f>
        <v/>
      </c>
      <c r="R3559" s="361" t="str">
        <f>IFERROR(IF(LEN(D3559)&gt;0,IF(LEN(INDEX(AdressBook!$C$6:$C$25,MATCH(D3559,AdressBook!$B$6:$B$25,0),1))=0,"",INDEX(AdressBook!$C$6:$C$25,MATCH(D3559,AdressBook!$B$6:$B$25,0),1)),""),"")</f>
        <v/>
      </c>
      <c r="S3559" s="165">
        <f>IF(LEN(C3559)&gt;0,IFERROR(IF(MATCH(C3559,C3560:$C$4004,0)&gt;0,-1,ROW(S3559)-ROW($S$3)),ROW(S3559)-ROW($S$3)),-1)</f>
        <v>-1</v>
      </c>
      <c r="T3559" s="165">
        <f t="shared" si="375"/>
        <v>0</v>
      </c>
      <c r="U3559" s="165" t="str">
        <f t="shared" si="376"/>
        <v/>
      </c>
      <c r="V3559" s="165" t="str">
        <f>IFERROR(IF(OR(C3559="",S3559&lt;0),"",IF(SUBTOTAL(3,C3559:C3559)=0,-1,SUBTOTAL(3,$C$4:C3559))),"")</f>
        <v/>
      </c>
      <c r="W3559" s="156" t="str">
        <f t="array" ref="W3559">IF(LEN(C3559)&gt;0,IFERROR(IF(MATCH(C3559,$C$3:$C3558,0)&gt;0,N3559-INDEX($N$3:N3558,SUMPRODUCT(MAX(ROW($C$3:$C3558)*(C3559=$C$3:$C3558)))-2,1),""),""),"")</f>
        <v/>
      </c>
      <c r="X3559" s="156">
        <f t="shared" ca="1" si="377"/>
        <v>1</v>
      </c>
      <c r="Y3559" s="156">
        <f t="shared" ca="1" si="378"/>
        <v>1</v>
      </c>
    </row>
    <row r="3560" spans="2:25" hidden="1" x14ac:dyDescent="0.25">
      <c r="B3560" s="390" t="str">
        <f>IFERROR(IF(LEN(INDEX(PlansAndNotes!$B$6:$B$2005,ROW(A3560)-ROW($B$3)))=0,"",INDEX(PlansAndNotes!$B$6:$B$2005,ROW(A3560)-ROW($B$3))),"")</f>
        <v/>
      </c>
      <c r="C3560" s="387" t="str">
        <f t="shared" si="373"/>
        <v/>
      </c>
      <c r="D3560" s="361" t="str">
        <f>IFERROR(IF(LEN(C3560)&gt;0,IF(LEN(INDEX(TasksList!$C$6:$C$25,MATCH(C3560,TasksList!$B$6:$B$25,0),1))=0,"",INDEX(TasksList!$C$6:$C$25,MATCH(C3560,TasksList!$B$6:$B$25,0),1)),""),"")</f>
        <v/>
      </c>
      <c r="E3560" s="361" t="str">
        <f>IFERROR(IF(LEN(C3560)&gt;0,IF(LEN(INDEX(TasksList!$F$6:$F$25,MATCH(C3560,TasksList!$B$6:$B$25,0),1))=0,"not set!",INDEX(TasksList!$F$6:$F$25,MATCH(C3560,TasksList!$B$6:$B$25,0),1)),""),"")</f>
        <v/>
      </c>
      <c r="F3560" s="360" t="str">
        <f>IFERROR(IF(LEN(D3560)&gt;0,IF(LEN(INDEX(AdressBook!$D$6:$D$25,MATCH(D3560,AdressBook!$B$6:$B$25,0),1))=0,"",INDEX(AdressBook!$D$6:$D$25,MATCH(D3560,AdressBook!$B$6:$B$25,0),1)),""),"")</f>
        <v/>
      </c>
      <c r="G3560" s="361" t="str">
        <f>IFERROR(IF(LEN(INDEX(PlansAndNotes!$F$6:$F$4005,ROW(B3560)-ROW($C$3)))=0,"",INDEX(PlansAndNotes!$F$6:$F$4005,ROW(B3560)-ROW($C$3))),"")</f>
        <v/>
      </c>
      <c r="H3560" s="361" t="str">
        <f>IFERROR(IF(LEN(C3560)&gt;0,IF(LEN(INDEX(TasksList!$G$6:$G$25,MATCH(C3560,TasksList!$B$6:$B$25,0),1))=0,"",INDEX(TasksList!$G$6:$G$25,MATCH(C3560,TasksList!$B$6:$B$25,0),1)),""),"")</f>
        <v/>
      </c>
      <c r="N3560" s="362" t="str">
        <f>IFERROR(IF(LEN(INDEX(PlansAndNotes!$D$6:$D$4005,ROW(B3560)-ROW($C$3)))=0,"",INDEX(PlansAndNotes!$D$6:$D$4005,ROW(B3560)-ROW($C$3))),"")</f>
        <v/>
      </c>
      <c r="O3560" s="165" t="str">
        <f t="shared" si="374"/>
        <v/>
      </c>
      <c r="P3560" s="363" t="str">
        <f>IFERROR(IF(LEN(INDEX(PlansAndNotes!$E$6:$E$4005,ROW(B3560)-ROW($C$3)))=0,"",INDEX(PlansAndNotes!$E$6:$E$4005,ROW(B3560)-ROW($C$3))),"")</f>
        <v/>
      </c>
      <c r="Q3560" s="363" t="str">
        <f>IFERROR(IF(LEN(INDEX(PlansAndNotes!$G$6:$G$4005,ROW(B3560)-ROW($C$3)))=0,"",INDEX(PlansAndNotes!$G$6:$G$4005,ROW(B3560)-ROW($C$3))),"")</f>
        <v/>
      </c>
      <c r="R3560" s="361" t="str">
        <f>IFERROR(IF(LEN(D3560)&gt;0,IF(LEN(INDEX(AdressBook!$C$6:$C$25,MATCH(D3560,AdressBook!$B$6:$B$25,0),1))=0,"",INDEX(AdressBook!$C$6:$C$25,MATCH(D3560,AdressBook!$B$6:$B$25,0),1)),""),"")</f>
        <v/>
      </c>
      <c r="S3560" s="165">
        <f>IF(LEN(C3560)&gt;0,IFERROR(IF(MATCH(C3560,C3561:$C$4004,0)&gt;0,-1,ROW(S3560)-ROW($S$3)),ROW(S3560)-ROW($S$3)),-1)</f>
        <v>-1</v>
      </c>
      <c r="T3560" s="165">
        <f t="shared" si="375"/>
        <v>0</v>
      </c>
      <c r="U3560" s="165" t="str">
        <f t="shared" si="376"/>
        <v/>
      </c>
      <c r="V3560" s="165" t="str">
        <f>IFERROR(IF(OR(C3560="",S3560&lt;0),"",IF(SUBTOTAL(3,C3560:C3560)=0,-1,SUBTOTAL(3,$C$4:C3560))),"")</f>
        <v/>
      </c>
      <c r="W3560" s="156" t="str">
        <f t="array" ref="W3560">IF(LEN(C3560)&gt;0,IFERROR(IF(MATCH(C3560,$C$3:$C3559,0)&gt;0,N3560-INDEX($N$3:N3559,SUMPRODUCT(MAX(ROW($C$3:$C3559)*(C3560=$C$3:$C3559)))-2,1),""),""),"")</f>
        <v/>
      </c>
      <c r="X3560" s="156">
        <f t="shared" ca="1" si="377"/>
        <v>1</v>
      </c>
      <c r="Y3560" s="156">
        <f t="shared" ca="1" si="378"/>
        <v>1</v>
      </c>
    </row>
    <row r="3561" spans="2:25" hidden="1" x14ac:dyDescent="0.25">
      <c r="B3561" s="390" t="str">
        <f>IFERROR(IF(LEN(INDEX(PlansAndNotes!$B$6:$B$2005,ROW(A3561)-ROW($B$3)))=0,"",INDEX(PlansAndNotes!$B$6:$B$2005,ROW(A3561)-ROW($B$3))),"")</f>
        <v/>
      </c>
      <c r="C3561" s="387" t="str">
        <f t="shared" si="373"/>
        <v/>
      </c>
      <c r="D3561" s="361" t="str">
        <f>IFERROR(IF(LEN(C3561)&gt;0,IF(LEN(INDEX(TasksList!$C$6:$C$25,MATCH(C3561,TasksList!$B$6:$B$25,0),1))=0,"",INDEX(TasksList!$C$6:$C$25,MATCH(C3561,TasksList!$B$6:$B$25,0),1)),""),"")</f>
        <v/>
      </c>
      <c r="E3561" s="361" t="str">
        <f>IFERROR(IF(LEN(C3561)&gt;0,IF(LEN(INDEX(TasksList!$F$6:$F$25,MATCH(C3561,TasksList!$B$6:$B$25,0),1))=0,"not set!",INDEX(TasksList!$F$6:$F$25,MATCH(C3561,TasksList!$B$6:$B$25,0),1)),""),"")</f>
        <v/>
      </c>
      <c r="F3561" s="360" t="str">
        <f>IFERROR(IF(LEN(D3561)&gt;0,IF(LEN(INDEX(AdressBook!$D$6:$D$25,MATCH(D3561,AdressBook!$B$6:$B$25,0),1))=0,"",INDEX(AdressBook!$D$6:$D$25,MATCH(D3561,AdressBook!$B$6:$B$25,0),1)),""),"")</f>
        <v/>
      </c>
      <c r="G3561" s="361" t="str">
        <f>IFERROR(IF(LEN(INDEX(PlansAndNotes!$F$6:$F$4005,ROW(B3561)-ROW($C$3)))=0,"",INDEX(PlansAndNotes!$F$6:$F$4005,ROW(B3561)-ROW($C$3))),"")</f>
        <v/>
      </c>
      <c r="H3561" s="361" t="str">
        <f>IFERROR(IF(LEN(C3561)&gt;0,IF(LEN(INDEX(TasksList!$G$6:$G$25,MATCH(C3561,TasksList!$B$6:$B$25,0),1))=0,"",INDEX(TasksList!$G$6:$G$25,MATCH(C3561,TasksList!$B$6:$B$25,0),1)),""),"")</f>
        <v/>
      </c>
      <c r="N3561" s="362" t="str">
        <f>IFERROR(IF(LEN(INDEX(PlansAndNotes!$D$6:$D$4005,ROW(B3561)-ROW($C$3)))=0,"",INDEX(PlansAndNotes!$D$6:$D$4005,ROW(B3561)-ROW($C$3))),"")</f>
        <v/>
      </c>
      <c r="O3561" s="165" t="str">
        <f t="shared" si="374"/>
        <v/>
      </c>
      <c r="P3561" s="363" t="str">
        <f>IFERROR(IF(LEN(INDEX(PlansAndNotes!$E$6:$E$4005,ROW(B3561)-ROW($C$3)))=0,"",INDEX(PlansAndNotes!$E$6:$E$4005,ROW(B3561)-ROW($C$3))),"")</f>
        <v/>
      </c>
      <c r="Q3561" s="363" t="str">
        <f>IFERROR(IF(LEN(INDEX(PlansAndNotes!$G$6:$G$4005,ROW(B3561)-ROW($C$3)))=0,"",INDEX(PlansAndNotes!$G$6:$G$4005,ROW(B3561)-ROW($C$3))),"")</f>
        <v/>
      </c>
      <c r="R3561" s="361" t="str">
        <f>IFERROR(IF(LEN(D3561)&gt;0,IF(LEN(INDEX(AdressBook!$C$6:$C$25,MATCH(D3561,AdressBook!$B$6:$B$25,0),1))=0,"",INDEX(AdressBook!$C$6:$C$25,MATCH(D3561,AdressBook!$B$6:$B$25,0),1)),""),"")</f>
        <v/>
      </c>
      <c r="S3561" s="165">
        <f>IF(LEN(C3561)&gt;0,IFERROR(IF(MATCH(C3561,C3562:$C$4004,0)&gt;0,-1,ROW(S3561)-ROW($S$3)),ROW(S3561)-ROW($S$3)),-1)</f>
        <v>-1</v>
      </c>
      <c r="T3561" s="165">
        <f t="shared" si="375"/>
        <v>0</v>
      </c>
      <c r="U3561" s="165" t="str">
        <f t="shared" si="376"/>
        <v/>
      </c>
      <c r="V3561" s="165" t="str">
        <f>IFERROR(IF(OR(C3561="",S3561&lt;0),"",IF(SUBTOTAL(3,C3561:C3561)=0,-1,SUBTOTAL(3,$C$4:C3561))),"")</f>
        <v/>
      </c>
      <c r="W3561" s="156" t="str">
        <f t="array" ref="W3561">IF(LEN(C3561)&gt;0,IFERROR(IF(MATCH(C3561,$C$3:$C3560,0)&gt;0,N3561-INDEX($N$3:N3560,SUMPRODUCT(MAX(ROW($C$3:$C3560)*(C3561=$C$3:$C3560)))-2,1),""),""),"")</f>
        <v/>
      </c>
      <c r="X3561" s="156">
        <f t="shared" ca="1" si="377"/>
        <v>1</v>
      </c>
      <c r="Y3561" s="156">
        <f t="shared" ca="1" si="378"/>
        <v>1</v>
      </c>
    </row>
    <row r="3562" spans="2:25" hidden="1" x14ac:dyDescent="0.25">
      <c r="B3562" s="390" t="str">
        <f>IFERROR(IF(LEN(INDEX(PlansAndNotes!$B$6:$B$2005,ROW(A3562)-ROW($B$3)))=0,"",INDEX(PlansAndNotes!$B$6:$B$2005,ROW(A3562)-ROW($B$3))),"")</f>
        <v/>
      </c>
      <c r="C3562" s="387" t="str">
        <f t="shared" si="373"/>
        <v/>
      </c>
      <c r="D3562" s="361" t="str">
        <f>IFERROR(IF(LEN(C3562)&gt;0,IF(LEN(INDEX(TasksList!$C$6:$C$25,MATCH(C3562,TasksList!$B$6:$B$25,0),1))=0,"",INDEX(TasksList!$C$6:$C$25,MATCH(C3562,TasksList!$B$6:$B$25,0),1)),""),"")</f>
        <v/>
      </c>
      <c r="E3562" s="361" t="str">
        <f>IFERROR(IF(LEN(C3562)&gt;0,IF(LEN(INDEX(TasksList!$F$6:$F$25,MATCH(C3562,TasksList!$B$6:$B$25,0),1))=0,"not set!",INDEX(TasksList!$F$6:$F$25,MATCH(C3562,TasksList!$B$6:$B$25,0),1)),""),"")</f>
        <v/>
      </c>
      <c r="F3562" s="360" t="str">
        <f>IFERROR(IF(LEN(D3562)&gt;0,IF(LEN(INDEX(AdressBook!$D$6:$D$25,MATCH(D3562,AdressBook!$B$6:$B$25,0),1))=0,"",INDEX(AdressBook!$D$6:$D$25,MATCH(D3562,AdressBook!$B$6:$B$25,0),1)),""),"")</f>
        <v/>
      </c>
      <c r="G3562" s="361" t="str">
        <f>IFERROR(IF(LEN(INDEX(PlansAndNotes!$F$6:$F$4005,ROW(B3562)-ROW($C$3)))=0,"",INDEX(PlansAndNotes!$F$6:$F$4005,ROW(B3562)-ROW($C$3))),"")</f>
        <v/>
      </c>
      <c r="H3562" s="361" t="str">
        <f>IFERROR(IF(LEN(C3562)&gt;0,IF(LEN(INDEX(TasksList!$G$6:$G$25,MATCH(C3562,TasksList!$B$6:$B$25,0),1))=0,"",INDEX(TasksList!$G$6:$G$25,MATCH(C3562,TasksList!$B$6:$B$25,0),1)),""),"")</f>
        <v/>
      </c>
      <c r="N3562" s="362" t="str">
        <f>IFERROR(IF(LEN(INDEX(PlansAndNotes!$D$6:$D$4005,ROW(B3562)-ROW($C$3)))=0,"",INDEX(PlansAndNotes!$D$6:$D$4005,ROW(B3562)-ROW($C$3))),"")</f>
        <v/>
      </c>
      <c r="O3562" s="165" t="str">
        <f t="shared" si="374"/>
        <v/>
      </c>
      <c r="P3562" s="363" t="str">
        <f>IFERROR(IF(LEN(INDEX(PlansAndNotes!$E$6:$E$4005,ROW(B3562)-ROW($C$3)))=0,"",INDEX(PlansAndNotes!$E$6:$E$4005,ROW(B3562)-ROW($C$3))),"")</f>
        <v/>
      </c>
      <c r="Q3562" s="363" t="str">
        <f>IFERROR(IF(LEN(INDEX(PlansAndNotes!$G$6:$G$4005,ROW(B3562)-ROW($C$3)))=0,"",INDEX(PlansAndNotes!$G$6:$G$4005,ROW(B3562)-ROW($C$3))),"")</f>
        <v/>
      </c>
      <c r="R3562" s="361" t="str">
        <f>IFERROR(IF(LEN(D3562)&gt;0,IF(LEN(INDEX(AdressBook!$C$6:$C$25,MATCH(D3562,AdressBook!$B$6:$B$25,0),1))=0,"",INDEX(AdressBook!$C$6:$C$25,MATCH(D3562,AdressBook!$B$6:$B$25,0),1)),""),"")</f>
        <v/>
      </c>
      <c r="S3562" s="165">
        <f>IF(LEN(C3562)&gt;0,IFERROR(IF(MATCH(C3562,C3563:$C$4004,0)&gt;0,-1,ROW(S3562)-ROW($S$3)),ROW(S3562)-ROW($S$3)),-1)</f>
        <v>-1</v>
      </c>
      <c r="T3562" s="165">
        <f t="shared" si="375"/>
        <v>0</v>
      </c>
      <c r="U3562" s="165" t="str">
        <f t="shared" si="376"/>
        <v/>
      </c>
      <c r="V3562" s="165" t="str">
        <f>IFERROR(IF(OR(C3562="",S3562&lt;0),"",IF(SUBTOTAL(3,C3562:C3562)=0,-1,SUBTOTAL(3,$C$4:C3562))),"")</f>
        <v/>
      </c>
      <c r="W3562" s="156" t="str">
        <f t="array" ref="W3562">IF(LEN(C3562)&gt;0,IFERROR(IF(MATCH(C3562,$C$3:$C3561,0)&gt;0,N3562-INDEX($N$3:N3561,SUMPRODUCT(MAX(ROW($C$3:$C3561)*(C3562=$C$3:$C3561)))-2,1),""),""),"")</f>
        <v/>
      </c>
      <c r="X3562" s="156">
        <f t="shared" ca="1" si="377"/>
        <v>1</v>
      </c>
      <c r="Y3562" s="156">
        <f t="shared" ca="1" si="378"/>
        <v>1</v>
      </c>
    </row>
    <row r="3563" spans="2:25" hidden="1" x14ac:dyDescent="0.25">
      <c r="B3563" s="390" t="str">
        <f>IFERROR(IF(LEN(INDEX(PlansAndNotes!$B$6:$B$2005,ROW(A3563)-ROW($B$3)))=0,"",INDEX(PlansAndNotes!$B$6:$B$2005,ROW(A3563)-ROW($B$3))),"")</f>
        <v/>
      </c>
      <c r="C3563" s="387" t="str">
        <f t="shared" si="373"/>
        <v/>
      </c>
      <c r="D3563" s="361" t="str">
        <f>IFERROR(IF(LEN(C3563)&gt;0,IF(LEN(INDEX(TasksList!$C$6:$C$25,MATCH(C3563,TasksList!$B$6:$B$25,0),1))=0,"",INDEX(TasksList!$C$6:$C$25,MATCH(C3563,TasksList!$B$6:$B$25,0),1)),""),"")</f>
        <v/>
      </c>
      <c r="E3563" s="361" t="str">
        <f>IFERROR(IF(LEN(C3563)&gt;0,IF(LEN(INDEX(TasksList!$F$6:$F$25,MATCH(C3563,TasksList!$B$6:$B$25,0),1))=0,"not set!",INDEX(TasksList!$F$6:$F$25,MATCH(C3563,TasksList!$B$6:$B$25,0),1)),""),"")</f>
        <v/>
      </c>
      <c r="F3563" s="360" t="str">
        <f>IFERROR(IF(LEN(D3563)&gt;0,IF(LEN(INDEX(AdressBook!$D$6:$D$25,MATCH(D3563,AdressBook!$B$6:$B$25,0),1))=0,"",INDEX(AdressBook!$D$6:$D$25,MATCH(D3563,AdressBook!$B$6:$B$25,0),1)),""),"")</f>
        <v/>
      </c>
      <c r="G3563" s="361" t="str">
        <f>IFERROR(IF(LEN(INDEX(PlansAndNotes!$F$6:$F$4005,ROW(B3563)-ROW($C$3)))=0,"",INDEX(PlansAndNotes!$F$6:$F$4005,ROW(B3563)-ROW($C$3))),"")</f>
        <v/>
      </c>
      <c r="H3563" s="361" t="str">
        <f>IFERROR(IF(LEN(C3563)&gt;0,IF(LEN(INDEX(TasksList!$G$6:$G$25,MATCH(C3563,TasksList!$B$6:$B$25,0),1))=0,"",INDEX(TasksList!$G$6:$G$25,MATCH(C3563,TasksList!$B$6:$B$25,0),1)),""),"")</f>
        <v/>
      </c>
      <c r="N3563" s="362" t="str">
        <f>IFERROR(IF(LEN(INDEX(PlansAndNotes!$D$6:$D$4005,ROW(B3563)-ROW($C$3)))=0,"",INDEX(PlansAndNotes!$D$6:$D$4005,ROW(B3563)-ROW($C$3))),"")</f>
        <v/>
      </c>
      <c r="O3563" s="165" t="str">
        <f t="shared" si="374"/>
        <v/>
      </c>
      <c r="P3563" s="363" t="str">
        <f>IFERROR(IF(LEN(INDEX(PlansAndNotes!$E$6:$E$4005,ROW(B3563)-ROW($C$3)))=0,"",INDEX(PlansAndNotes!$E$6:$E$4005,ROW(B3563)-ROW($C$3))),"")</f>
        <v/>
      </c>
      <c r="Q3563" s="363" t="str">
        <f>IFERROR(IF(LEN(INDEX(PlansAndNotes!$G$6:$G$4005,ROW(B3563)-ROW($C$3)))=0,"",INDEX(PlansAndNotes!$G$6:$G$4005,ROW(B3563)-ROW($C$3))),"")</f>
        <v/>
      </c>
      <c r="R3563" s="361" t="str">
        <f>IFERROR(IF(LEN(D3563)&gt;0,IF(LEN(INDEX(AdressBook!$C$6:$C$25,MATCH(D3563,AdressBook!$B$6:$B$25,0),1))=0,"",INDEX(AdressBook!$C$6:$C$25,MATCH(D3563,AdressBook!$B$6:$B$25,0),1)),""),"")</f>
        <v/>
      </c>
      <c r="S3563" s="165">
        <f>IF(LEN(C3563)&gt;0,IFERROR(IF(MATCH(C3563,C3564:$C$4004,0)&gt;0,-1,ROW(S3563)-ROW($S$3)),ROW(S3563)-ROW($S$3)),-1)</f>
        <v>-1</v>
      </c>
      <c r="T3563" s="165">
        <f t="shared" si="375"/>
        <v>0</v>
      </c>
      <c r="U3563" s="165" t="str">
        <f t="shared" si="376"/>
        <v/>
      </c>
      <c r="V3563" s="165" t="str">
        <f>IFERROR(IF(OR(C3563="",S3563&lt;0),"",IF(SUBTOTAL(3,C3563:C3563)=0,-1,SUBTOTAL(3,$C$4:C3563))),"")</f>
        <v/>
      </c>
      <c r="W3563" s="156" t="str">
        <f t="array" ref="W3563">IF(LEN(C3563)&gt;0,IFERROR(IF(MATCH(C3563,$C$3:$C3562,0)&gt;0,N3563-INDEX($N$3:N3562,SUMPRODUCT(MAX(ROW($C$3:$C3562)*(C3563=$C$3:$C3562)))-2,1),""),""),"")</f>
        <v/>
      </c>
      <c r="X3563" s="156">
        <f t="shared" ca="1" si="377"/>
        <v>1</v>
      </c>
      <c r="Y3563" s="156">
        <f t="shared" ca="1" si="378"/>
        <v>1</v>
      </c>
    </row>
    <row r="3564" spans="2:25" hidden="1" x14ac:dyDescent="0.25">
      <c r="B3564" s="390" t="str">
        <f>IFERROR(IF(LEN(INDEX(PlansAndNotes!$B$6:$B$2005,ROW(A3564)-ROW($B$3)))=0,"",INDEX(PlansAndNotes!$B$6:$B$2005,ROW(A3564)-ROW($B$3))),"")</f>
        <v/>
      </c>
      <c r="C3564" s="387" t="str">
        <f t="shared" si="373"/>
        <v/>
      </c>
      <c r="D3564" s="361" t="str">
        <f>IFERROR(IF(LEN(C3564)&gt;0,IF(LEN(INDEX(TasksList!$C$6:$C$25,MATCH(C3564,TasksList!$B$6:$B$25,0),1))=0,"",INDEX(TasksList!$C$6:$C$25,MATCH(C3564,TasksList!$B$6:$B$25,0),1)),""),"")</f>
        <v/>
      </c>
      <c r="E3564" s="361" t="str">
        <f>IFERROR(IF(LEN(C3564)&gt;0,IF(LEN(INDEX(TasksList!$F$6:$F$25,MATCH(C3564,TasksList!$B$6:$B$25,0),1))=0,"not set!",INDEX(TasksList!$F$6:$F$25,MATCH(C3564,TasksList!$B$6:$B$25,0),1)),""),"")</f>
        <v/>
      </c>
      <c r="F3564" s="360" t="str">
        <f>IFERROR(IF(LEN(D3564)&gt;0,IF(LEN(INDEX(AdressBook!$D$6:$D$25,MATCH(D3564,AdressBook!$B$6:$B$25,0),1))=0,"",INDEX(AdressBook!$D$6:$D$25,MATCH(D3564,AdressBook!$B$6:$B$25,0),1)),""),"")</f>
        <v/>
      </c>
      <c r="G3564" s="361" t="str">
        <f>IFERROR(IF(LEN(INDEX(PlansAndNotes!$F$6:$F$4005,ROW(B3564)-ROW($C$3)))=0,"",INDEX(PlansAndNotes!$F$6:$F$4005,ROW(B3564)-ROW($C$3))),"")</f>
        <v/>
      </c>
      <c r="H3564" s="361" t="str">
        <f>IFERROR(IF(LEN(C3564)&gt;0,IF(LEN(INDEX(TasksList!$G$6:$G$25,MATCH(C3564,TasksList!$B$6:$B$25,0),1))=0,"",INDEX(TasksList!$G$6:$G$25,MATCH(C3564,TasksList!$B$6:$B$25,0),1)),""),"")</f>
        <v/>
      </c>
      <c r="N3564" s="362" t="str">
        <f>IFERROR(IF(LEN(INDEX(PlansAndNotes!$D$6:$D$4005,ROW(B3564)-ROW($C$3)))=0,"",INDEX(PlansAndNotes!$D$6:$D$4005,ROW(B3564)-ROW($C$3))),"")</f>
        <v/>
      </c>
      <c r="O3564" s="165" t="str">
        <f t="shared" si="374"/>
        <v/>
      </c>
      <c r="P3564" s="363" t="str">
        <f>IFERROR(IF(LEN(INDEX(PlansAndNotes!$E$6:$E$4005,ROW(B3564)-ROW($C$3)))=0,"",INDEX(PlansAndNotes!$E$6:$E$4005,ROW(B3564)-ROW($C$3))),"")</f>
        <v/>
      </c>
      <c r="Q3564" s="363" t="str">
        <f>IFERROR(IF(LEN(INDEX(PlansAndNotes!$G$6:$G$4005,ROW(B3564)-ROW($C$3)))=0,"",INDEX(PlansAndNotes!$G$6:$G$4005,ROW(B3564)-ROW($C$3))),"")</f>
        <v/>
      </c>
      <c r="R3564" s="361" t="str">
        <f>IFERROR(IF(LEN(D3564)&gt;0,IF(LEN(INDEX(AdressBook!$C$6:$C$25,MATCH(D3564,AdressBook!$B$6:$B$25,0),1))=0,"",INDEX(AdressBook!$C$6:$C$25,MATCH(D3564,AdressBook!$B$6:$B$25,0),1)),""),"")</f>
        <v/>
      </c>
      <c r="S3564" s="165">
        <f>IF(LEN(C3564)&gt;0,IFERROR(IF(MATCH(C3564,C3565:$C$4004,0)&gt;0,-1,ROW(S3564)-ROW($S$3)),ROW(S3564)-ROW($S$3)),-1)</f>
        <v>-1</v>
      </c>
      <c r="T3564" s="165">
        <f t="shared" si="375"/>
        <v>0</v>
      </c>
      <c r="U3564" s="165" t="str">
        <f t="shared" si="376"/>
        <v/>
      </c>
      <c r="V3564" s="165" t="str">
        <f>IFERROR(IF(OR(C3564="",S3564&lt;0),"",IF(SUBTOTAL(3,C3564:C3564)=0,-1,SUBTOTAL(3,$C$4:C3564))),"")</f>
        <v/>
      </c>
      <c r="W3564" s="156" t="str">
        <f t="array" ref="W3564">IF(LEN(C3564)&gt;0,IFERROR(IF(MATCH(C3564,$C$3:$C3563,0)&gt;0,N3564-INDEX($N$3:N3563,SUMPRODUCT(MAX(ROW($C$3:$C3563)*(C3564=$C$3:$C3563)))-2,1),""),""),"")</f>
        <v/>
      </c>
      <c r="X3564" s="156">
        <f t="shared" ca="1" si="377"/>
        <v>1</v>
      </c>
      <c r="Y3564" s="156">
        <f t="shared" ca="1" si="378"/>
        <v>1</v>
      </c>
    </row>
    <row r="3565" spans="2:25" hidden="1" x14ac:dyDescent="0.25">
      <c r="B3565" s="390" t="str">
        <f>IFERROR(IF(LEN(INDEX(PlansAndNotes!$B$6:$B$2005,ROW(A3565)-ROW($B$3)))=0,"",INDEX(PlansAndNotes!$B$6:$B$2005,ROW(A3565)-ROW($B$3))),"")</f>
        <v/>
      </c>
      <c r="C3565" s="387" t="str">
        <f t="shared" si="373"/>
        <v/>
      </c>
      <c r="D3565" s="361" t="str">
        <f>IFERROR(IF(LEN(C3565)&gt;0,IF(LEN(INDEX(TasksList!$C$6:$C$25,MATCH(C3565,TasksList!$B$6:$B$25,0),1))=0,"",INDEX(TasksList!$C$6:$C$25,MATCH(C3565,TasksList!$B$6:$B$25,0),1)),""),"")</f>
        <v/>
      </c>
      <c r="E3565" s="361" t="str">
        <f>IFERROR(IF(LEN(C3565)&gt;0,IF(LEN(INDEX(TasksList!$F$6:$F$25,MATCH(C3565,TasksList!$B$6:$B$25,0),1))=0,"not set!",INDEX(TasksList!$F$6:$F$25,MATCH(C3565,TasksList!$B$6:$B$25,0),1)),""),"")</f>
        <v/>
      </c>
      <c r="F3565" s="360" t="str">
        <f>IFERROR(IF(LEN(D3565)&gt;0,IF(LEN(INDEX(AdressBook!$D$6:$D$25,MATCH(D3565,AdressBook!$B$6:$B$25,0),1))=0,"",INDEX(AdressBook!$D$6:$D$25,MATCH(D3565,AdressBook!$B$6:$B$25,0),1)),""),"")</f>
        <v/>
      </c>
      <c r="G3565" s="361" t="str">
        <f>IFERROR(IF(LEN(INDEX(PlansAndNotes!$F$6:$F$4005,ROW(B3565)-ROW($C$3)))=0,"",INDEX(PlansAndNotes!$F$6:$F$4005,ROW(B3565)-ROW($C$3))),"")</f>
        <v/>
      </c>
      <c r="H3565" s="361" t="str">
        <f>IFERROR(IF(LEN(C3565)&gt;0,IF(LEN(INDEX(TasksList!$G$6:$G$25,MATCH(C3565,TasksList!$B$6:$B$25,0),1))=0,"",INDEX(TasksList!$G$6:$G$25,MATCH(C3565,TasksList!$B$6:$B$25,0),1)),""),"")</f>
        <v/>
      </c>
      <c r="N3565" s="362" t="str">
        <f>IFERROR(IF(LEN(INDEX(PlansAndNotes!$D$6:$D$4005,ROW(B3565)-ROW($C$3)))=0,"",INDEX(PlansAndNotes!$D$6:$D$4005,ROW(B3565)-ROW($C$3))),"")</f>
        <v/>
      </c>
      <c r="O3565" s="165" t="str">
        <f t="shared" si="374"/>
        <v/>
      </c>
      <c r="P3565" s="363" t="str">
        <f>IFERROR(IF(LEN(INDEX(PlansAndNotes!$E$6:$E$4005,ROW(B3565)-ROW($C$3)))=0,"",INDEX(PlansAndNotes!$E$6:$E$4005,ROW(B3565)-ROW($C$3))),"")</f>
        <v/>
      </c>
      <c r="Q3565" s="363" t="str">
        <f>IFERROR(IF(LEN(INDEX(PlansAndNotes!$G$6:$G$4005,ROW(B3565)-ROW($C$3)))=0,"",INDEX(PlansAndNotes!$G$6:$G$4005,ROW(B3565)-ROW($C$3))),"")</f>
        <v/>
      </c>
      <c r="R3565" s="361" t="str">
        <f>IFERROR(IF(LEN(D3565)&gt;0,IF(LEN(INDEX(AdressBook!$C$6:$C$25,MATCH(D3565,AdressBook!$B$6:$B$25,0),1))=0,"",INDEX(AdressBook!$C$6:$C$25,MATCH(D3565,AdressBook!$B$6:$B$25,0),1)),""),"")</f>
        <v/>
      </c>
      <c r="S3565" s="165">
        <f>IF(LEN(C3565)&gt;0,IFERROR(IF(MATCH(C3565,C3566:$C$4004,0)&gt;0,-1,ROW(S3565)-ROW($S$3)),ROW(S3565)-ROW($S$3)),-1)</f>
        <v>-1</v>
      </c>
      <c r="T3565" s="165">
        <f t="shared" si="375"/>
        <v>0</v>
      </c>
      <c r="U3565" s="165" t="str">
        <f t="shared" si="376"/>
        <v/>
      </c>
      <c r="V3565" s="165" t="str">
        <f>IFERROR(IF(OR(C3565="",S3565&lt;0),"",IF(SUBTOTAL(3,C3565:C3565)=0,-1,SUBTOTAL(3,$C$4:C3565))),"")</f>
        <v/>
      </c>
      <c r="W3565" s="156" t="str">
        <f t="array" ref="W3565">IF(LEN(C3565)&gt;0,IFERROR(IF(MATCH(C3565,$C$3:$C3564,0)&gt;0,N3565-INDEX($N$3:N3564,SUMPRODUCT(MAX(ROW($C$3:$C3564)*(C3565=$C$3:$C3564)))-2,1),""),""),"")</f>
        <v/>
      </c>
      <c r="X3565" s="156">
        <f t="shared" ca="1" si="377"/>
        <v>1</v>
      </c>
      <c r="Y3565" s="156">
        <f t="shared" ca="1" si="378"/>
        <v>1</v>
      </c>
    </row>
    <row r="3566" spans="2:25" hidden="1" x14ac:dyDescent="0.25">
      <c r="B3566" s="390" t="str">
        <f>IFERROR(IF(LEN(INDEX(PlansAndNotes!$B$6:$B$2005,ROW(A3566)-ROW($B$3)))=0,"",INDEX(PlansAndNotes!$B$6:$B$2005,ROW(A3566)-ROW($B$3))),"")</f>
        <v/>
      </c>
      <c r="C3566" s="387" t="str">
        <f t="shared" si="373"/>
        <v/>
      </c>
      <c r="D3566" s="361" t="str">
        <f>IFERROR(IF(LEN(C3566)&gt;0,IF(LEN(INDEX(TasksList!$C$6:$C$25,MATCH(C3566,TasksList!$B$6:$B$25,0),1))=0,"",INDEX(TasksList!$C$6:$C$25,MATCH(C3566,TasksList!$B$6:$B$25,0),1)),""),"")</f>
        <v/>
      </c>
      <c r="E3566" s="361" t="str">
        <f>IFERROR(IF(LEN(C3566)&gt;0,IF(LEN(INDEX(TasksList!$F$6:$F$25,MATCH(C3566,TasksList!$B$6:$B$25,0),1))=0,"not set!",INDEX(TasksList!$F$6:$F$25,MATCH(C3566,TasksList!$B$6:$B$25,0),1)),""),"")</f>
        <v/>
      </c>
      <c r="F3566" s="360" t="str">
        <f>IFERROR(IF(LEN(D3566)&gt;0,IF(LEN(INDEX(AdressBook!$D$6:$D$25,MATCH(D3566,AdressBook!$B$6:$B$25,0),1))=0,"",INDEX(AdressBook!$D$6:$D$25,MATCH(D3566,AdressBook!$B$6:$B$25,0),1)),""),"")</f>
        <v/>
      </c>
      <c r="G3566" s="361" t="str">
        <f>IFERROR(IF(LEN(INDEX(PlansAndNotes!$F$6:$F$4005,ROW(B3566)-ROW($C$3)))=0,"",INDEX(PlansAndNotes!$F$6:$F$4005,ROW(B3566)-ROW($C$3))),"")</f>
        <v/>
      </c>
      <c r="H3566" s="361" t="str">
        <f>IFERROR(IF(LEN(C3566)&gt;0,IF(LEN(INDEX(TasksList!$G$6:$G$25,MATCH(C3566,TasksList!$B$6:$B$25,0),1))=0,"",INDEX(TasksList!$G$6:$G$25,MATCH(C3566,TasksList!$B$6:$B$25,0),1)),""),"")</f>
        <v/>
      </c>
      <c r="N3566" s="362" t="str">
        <f>IFERROR(IF(LEN(INDEX(PlansAndNotes!$D$6:$D$4005,ROW(B3566)-ROW($C$3)))=0,"",INDEX(PlansAndNotes!$D$6:$D$4005,ROW(B3566)-ROW($C$3))),"")</f>
        <v/>
      </c>
      <c r="O3566" s="165" t="str">
        <f t="shared" si="374"/>
        <v/>
      </c>
      <c r="P3566" s="363" t="str">
        <f>IFERROR(IF(LEN(INDEX(PlansAndNotes!$E$6:$E$4005,ROW(B3566)-ROW($C$3)))=0,"",INDEX(PlansAndNotes!$E$6:$E$4005,ROW(B3566)-ROW($C$3))),"")</f>
        <v/>
      </c>
      <c r="Q3566" s="363" t="str">
        <f>IFERROR(IF(LEN(INDEX(PlansAndNotes!$G$6:$G$4005,ROW(B3566)-ROW($C$3)))=0,"",INDEX(PlansAndNotes!$G$6:$G$4005,ROW(B3566)-ROW($C$3))),"")</f>
        <v/>
      </c>
      <c r="R3566" s="361" t="str">
        <f>IFERROR(IF(LEN(D3566)&gt;0,IF(LEN(INDEX(AdressBook!$C$6:$C$25,MATCH(D3566,AdressBook!$B$6:$B$25,0),1))=0,"",INDEX(AdressBook!$C$6:$C$25,MATCH(D3566,AdressBook!$B$6:$B$25,0),1)),""),"")</f>
        <v/>
      </c>
      <c r="S3566" s="165">
        <f>IF(LEN(C3566)&gt;0,IFERROR(IF(MATCH(C3566,C3567:$C$4004,0)&gt;0,-1,ROW(S3566)-ROW($S$3)),ROW(S3566)-ROW($S$3)),-1)</f>
        <v>-1</v>
      </c>
      <c r="T3566" s="165">
        <f t="shared" si="375"/>
        <v>0</v>
      </c>
      <c r="U3566" s="165" t="str">
        <f t="shared" si="376"/>
        <v/>
      </c>
      <c r="V3566" s="165" t="str">
        <f>IFERROR(IF(OR(C3566="",S3566&lt;0),"",IF(SUBTOTAL(3,C3566:C3566)=0,-1,SUBTOTAL(3,$C$4:C3566))),"")</f>
        <v/>
      </c>
      <c r="W3566" s="156" t="str">
        <f t="array" ref="W3566">IF(LEN(C3566)&gt;0,IFERROR(IF(MATCH(C3566,$C$3:$C3565,0)&gt;0,N3566-INDEX($N$3:N3565,SUMPRODUCT(MAX(ROW($C$3:$C3565)*(C3566=$C$3:$C3565)))-2,1),""),""),"")</f>
        <v/>
      </c>
      <c r="X3566" s="156">
        <f t="shared" ca="1" si="377"/>
        <v>1</v>
      </c>
      <c r="Y3566" s="156">
        <f t="shared" ca="1" si="378"/>
        <v>1</v>
      </c>
    </row>
    <row r="3567" spans="2:25" hidden="1" x14ac:dyDescent="0.25">
      <c r="B3567" s="390" t="str">
        <f>IFERROR(IF(LEN(INDEX(PlansAndNotes!$B$6:$B$2005,ROW(A3567)-ROW($B$3)))=0,"",INDEX(PlansAndNotes!$B$6:$B$2005,ROW(A3567)-ROW($B$3))),"")</f>
        <v/>
      </c>
      <c r="C3567" s="387" t="str">
        <f t="shared" si="373"/>
        <v/>
      </c>
      <c r="D3567" s="361" t="str">
        <f>IFERROR(IF(LEN(C3567)&gt;0,IF(LEN(INDEX(TasksList!$C$6:$C$25,MATCH(C3567,TasksList!$B$6:$B$25,0),1))=0,"",INDEX(TasksList!$C$6:$C$25,MATCH(C3567,TasksList!$B$6:$B$25,0),1)),""),"")</f>
        <v/>
      </c>
      <c r="E3567" s="361" t="str">
        <f>IFERROR(IF(LEN(C3567)&gt;0,IF(LEN(INDEX(TasksList!$F$6:$F$25,MATCH(C3567,TasksList!$B$6:$B$25,0),1))=0,"not set!",INDEX(TasksList!$F$6:$F$25,MATCH(C3567,TasksList!$B$6:$B$25,0),1)),""),"")</f>
        <v/>
      </c>
      <c r="F3567" s="360" t="str">
        <f>IFERROR(IF(LEN(D3567)&gt;0,IF(LEN(INDEX(AdressBook!$D$6:$D$25,MATCH(D3567,AdressBook!$B$6:$B$25,0),1))=0,"",INDEX(AdressBook!$D$6:$D$25,MATCH(D3567,AdressBook!$B$6:$B$25,0),1)),""),"")</f>
        <v/>
      </c>
      <c r="G3567" s="361" t="str">
        <f>IFERROR(IF(LEN(INDEX(PlansAndNotes!$F$6:$F$4005,ROW(B3567)-ROW($C$3)))=0,"",INDEX(PlansAndNotes!$F$6:$F$4005,ROW(B3567)-ROW($C$3))),"")</f>
        <v/>
      </c>
      <c r="H3567" s="361" t="str">
        <f>IFERROR(IF(LEN(C3567)&gt;0,IF(LEN(INDEX(TasksList!$G$6:$G$25,MATCH(C3567,TasksList!$B$6:$B$25,0),1))=0,"",INDEX(TasksList!$G$6:$G$25,MATCH(C3567,TasksList!$B$6:$B$25,0),1)),""),"")</f>
        <v/>
      </c>
      <c r="N3567" s="362" t="str">
        <f>IFERROR(IF(LEN(INDEX(PlansAndNotes!$D$6:$D$4005,ROW(B3567)-ROW($C$3)))=0,"",INDEX(PlansAndNotes!$D$6:$D$4005,ROW(B3567)-ROW($C$3))),"")</f>
        <v/>
      </c>
      <c r="O3567" s="165" t="str">
        <f t="shared" si="374"/>
        <v/>
      </c>
      <c r="P3567" s="363" t="str">
        <f>IFERROR(IF(LEN(INDEX(PlansAndNotes!$E$6:$E$4005,ROW(B3567)-ROW($C$3)))=0,"",INDEX(PlansAndNotes!$E$6:$E$4005,ROW(B3567)-ROW($C$3))),"")</f>
        <v/>
      </c>
      <c r="Q3567" s="363" t="str">
        <f>IFERROR(IF(LEN(INDEX(PlansAndNotes!$G$6:$G$4005,ROW(B3567)-ROW($C$3)))=0,"",INDEX(PlansAndNotes!$G$6:$G$4005,ROW(B3567)-ROW($C$3))),"")</f>
        <v/>
      </c>
      <c r="R3567" s="361" t="str">
        <f>IFERROR(IF(LEN(D3567)&gt;0,IF(LEN(INDEX(AdressBook!$C$6:$C$25,MATCH(D3567,AdressBook!$B$6:$B$25,0),1))=0,"",INDEX(AdressBook!$C$6:$C$25,MATCH(D3567,AdressBook!$B$6:$B$25,0),1)),""),"")</f>
        <v/>
      </c>
      <c r="S3567" s="165">
        <f>IF(LEN(C3567)&gt;0,IFERROR(IF(MATCH(C3567,C3568:$C$4004,0)&gt;0,-1,ROW(S3567)-ROW($S$3)),ROW(S3567)-ROW($S$3)),-1)</f>
        <v>-1</v>
      </c>
      <c r="T3567" s="165">
        <f t="shared" si="375"/>
        <v>0</v>
      </c>
      <c r="U3567" s="165" t="str">
        <f t="shared" si="376"/>
        <v/>
      </c>
      <c r="V3567" s="165" t="str">
        <f>IFERROR(IF(OR(C3567="",S3567&lt;0),"",IF(SUBTOTAL(3,C3567:C3567)=0,-1,SUBTOTAL(3,$C$4:C3567))),"")</f>
        <v/>
      </c>
      <c r="W3567" s="156" t="str">
        <f t="array" ref="W3567">IF(LEN(C3567)&gt;0,IFERROR(IF(MATCH(C3567,$C$3:$C3566,0)&gt;0,N3567-INDEX($N$3:N3566,SUMPRODUCT(MAX(ROW($C$3:$C3566)*(C3567=$C$3:$C3566)))-2,1),""),""),"")</f>
        <v/>
      </c>
      <c r="X3567" s="156">
        <f t="shared" ca="1" si="377"/>
        <v>1</v>
      </c>
      <c r="Y3567" s="156">
        <f t="shared" ca="1" si="378"/>
        <v>1</v>
      </c>
    </row>
    <row r="3568" spans="2:25" hidden="1" x14ac:dyDescent="0.25">
      <c r="B3568" s="390" t="str">
        <f>IFERROR(IF(LEN(INDEX(PlansAndNotes!$B$6:$B$2005,ROW(A3568)-ROW($B$3)))=0,"",INDEX(PlansAndNotes!$B$6:$B$2005,ROW(A3568)-ROW($B$3))),"")</f>
        <v/>
      </c>
      <c r="C3568" s="387" t="str">
        <f t="shared" si="373"/>
        <v/>
      </c>
      <c r="D3568" s="361" t="str">
        <f>IFERROR(IF(LEN(C3568)&gt;0,IF(LEN(INDEX(TasksList!$C$6:$C$25,MATCH(C3568,TasksList!$B$6:$B$25,0),1))=0,"",INDEX(TasksList!$C$6:$C$25,MATCH(C3568,TasksList!$B$6:$B$25,0),1)),""),"")</f>
        <v/>
      </c>
      <c r="E3568" s="361" t="str">
        <f>IFERROR(IF(LEN(C3568)&gt;0,IF(LEN(INDEX(TasksList!$F$6:$F$25,MATCH(C3568,TasksList!$B$6:$B$25,0),1))=0,"not set!",INDEX(TasksList!$F$6:$F$25,MATCH(C3568,TasksList!$B$6:$B$25,0),1)),""),"")</f>
        <v/>
      </c>
      <c r="F3568" s="360" t="str">
        <f>IFERROR(IF(LEN(D3568)&gt;0,IF(LEN(INDEX(AdressBook!$D$6:$D$25,MATCH(D3568,AdressBook!$B$6:$B$25,0),1))=0,"",INDEX(AdressBook!$D$6:$D$25,MATCH(D3568,AdressBook!$B$6:$B$25,0),1)),""),"")</f>
        <v/>
      </c>
      <c r="G3568" s="361" t="str">
        <f>IFERROR(IF(LEN(INDEX(PlansAndNotes!$F$6:$F$4005,ROW(B3568)-ROW($C$3)))=0,"",INDEX(PlansAndNotes!$F$6:$F$4005,ROW(B3568)-ROW($C$3))),"")</f>
        <v/>
      </c>
      <c r="H3568" s="361" t="str">
        <f>IFERROR(IF(LEN(C3568)&gt;0,IF(LEN(INDEX(TasksList!$G$6:$G$25,MATCH(C3568,TasksList!$B$6:$B$25,0),1))=0,"",INDEX(TasksList!$G$6:$G$25,MATCH(C3568,TasksList!$B$6:$B$25,0),1)),""),"")</f>
        <v/>
      </c>
      <c r="N3568" s="362" t="str">
        <f>IFERROR(IF(LEN(INDEX(PlansAndNotes!$D$6:$D$4005,ROW(B3568)-ROW($C$3)))=0,"",INDEX(PlansAndNotes!$D$6:$D$4005,ROW(B3568)-ROW($C$3))),"")</f>
        <v/>
      </c>
      <c r="O3568" s="165" t="str">
        <f t="shared" si="374"/>
        <v/>
      </c>
      <c r="P3568" s="363" t="str">
        <f>IFERROR(IF(LEN(INDEX(PlansAndNotes!$E$6:$E$4005,ROW(B3568)-ROW($C$3)))=0,"",INDEX(PlansAndNotes!$E$6:$E$4005,ROW(B3568)-ROW($C$3))),"")</f>
        <v/>
      </c>
      <c r="Q3568" s="363" t="str">
        <f>IFERROR(IF(LEN(INDEX(PlansAndNotes!$G$6:$G$4005,ROW(B3568)-ROW($C$3)))=0,"",INDEX(PlansAndNotes!$G$6:$G$4005,ROW(B3568)-ROW($C$3))),"")</f>
        <v/>
      </c>
      <c r="R3568" s="361" t="str">
        <f>IFERROR(IF(LEN(D3568)&gt;0,IF(LEN(INDEX(AdressBook!$C$6:$C$25,MATCH(D3568,AdressBook!$B$6:$B$25,0),1))=0,"",INDEX(AdressBook!$C$6:$C$25,MATCH(D3568,AdressBook!$B$6:$B$25,0),1)),""),"")</f>
        <v/>
      </c>
      <c r="S3568" s="165">
        <f>IF(LEN(C3568)&gt;0,IFERROR(IF(MATCH(C3568,C3569:$C$4004,0)&gt;0,-1,ROW(S3568)-ROW($S$3)),ROW(S3568)-ROW($S$3)),-1)</f>
        <v>-1</v>
      </c>
      <c r="T3568" s="165">
        <f t="shared" si="375"/>
        <v>0</v>
      </c>
      <c r="U3568" s="165" t="str">
        <f t="shared" si="376"/>
        <v/>
      </c>
      <c r="V3568" s="165" t="str">
        <f>IFERROR(IF(OR(C3568="",S3568&lt;0),"",IF(SUBTOTAL(3,C3568:C3568)=0,-1,SUBTOTAL(3,$C$4:C3568))),"")</f>
        <v/>
      </c>
      <c r="W3568" s="156" t="str">
        <f t="array" ref="W3568">IF(LEN(C3568)&gt;0,IFERROR(IF(MATCH(C3568,$C$3:$C3567,0)&gt;0,N3568-INDEX($N$3:N3567,SUMPRODUCT(MAX(ROW($C$3:$C3567)*(C3568=$C$3:$C3567)))-2,1),""),""),"")</f>
        <v/>
      </c>
      <c r="X3568" s="156">
        <f t="shared" ca="1" si="377"/>
        <v>1</v>
      </c>
      <c r="Y3568" s="156">
        <f t="shared" ca="1" si="378"/>
        <v>1</v>
      </c>
    </row>
    <row r="3569" spans="2:25" hidden="1" x14ac:dyDescent="0.25">
      <c r="B3569" s="390" t="str">
        <f>IFERROR(IF(LEN(INDEX(PlansAndNotes!$B$6:$B$2005,ROW(A3569)-ROW($B$3)))=0,"",INDEX(PlansAndNotes!$B$6:$B$2005,ROW(A3569)-ROW($B$3))),"")</f>
        <v/>
      </c>
      <c r="C3569" s="387" t="str">
        <f t="shared" si="373"/>
        <v/>
      </c>
      <c r="D3569" s="361" t="str">
        <f>IFERROR(IF(LEN(C3569)&gt;0,IF(LEN(INDEX(TasksList!$C$6:$C$25,MATCH(C3569,TasksList!$B$6:$B$25,0),1))=0,"",INDEX(TasksList!$C$6:$C$25,MATCH(C3569,TasksList!$B$6:$B$25,0),1)),""),"")</f>
        <v/>
      </c>
      <c r="E3569" s="361" t="str">
        <f>IFERROR(IF(LEN(C3569)&gt;0,IF(LEN(INDEX(TasksList!$F$6:$F$25,MATCH(C3569,TasksList!$B$6:$B$25,0),1))=0,"not set!",INDEX(TasksList!$F$6:$F$25,MATCH(C3569,TasksList!$B$6:$B$25,0),1)),""),"")</f>
        <v/>
      </c>
      <c r="F3569" s="360" t="str">
        <f>IFERROR(IF(LEN(D3569)&gt;0,IF(LEN(INDEX(AdressBook!$D$6:$D$25,MATCH(D3569,AdressBook!$B$6:$B$25,0),1))=0,"",INDEX(AdressBook!$D$6:$D$25,MATCH(D3569,AdressBook!$B$6:$B$25,0),1)),""),"")</f>
        <v/>
      </c>
      <c r="G3569" s="361" t="str">
        <f>IFERROR(IF(LEN(INDEX(PlansAndNotes!$F$6:$F$4005,ROW(B3569)-ROW($C$3)))=0,"",INDEX(PlansAndNotes!$F$6:$F$4005,ROW(B3569)-ROW($C$3))),"")</f>
        <v/>
      </c>
      <c r="H3569" s="361" t="str">
        <f>IFERROR(IF(LEN(C3569)&gt;0,IF(LEN(INDEX(TasksList!$G$6:$G$25,MATCH(C3569,TasksList!$B$6:$B$25,0),1))=0,"",INDEX(TasksList!$G$6:$G$25,MATCH(C3569,TasksList!$B$6:$B$25,0),1)),""),"")</f>
        <v/>
      </c>
      <c r="N3569" s="362" t="str">
        <f>IFERROR(IF(LEN(INDEX(PlansAndNotes!$D$6:$D$4005,ROW(B3569)-ROW($C$3)))=0,"",INDEX(PlansAndNotes!$D$6:$D$4005,ROW(B3569)-ROW($C$3))),"")</f>
        <v/>
      </c>
      <c r="O3569" s="165" t="str">
        <f t="shared" si="374"/>
        <v/>
      </c>
      <c r="P3569" s="363" t="str">
        <f>IFERROR(IF(LEN(INDEX(PlansAndNotes!$E$6:$E$4005,ROW(B3569)-ROW($C$3)))=0,"",INDEX(PlansAndNotes!$E$6:$E$4005,ROW(B3569)-ROW($C$3))),"")</f>
        <v/>
      </c>
      <c r="Q3569" s="363" t="str">
        <f>IFERROR(IF(LEN(INDEX(PlansAndNotes!$G$6:$G$4005,ROW(B3569)-ROW($C$3)))=0,"",INDEX(PlansAndNotes!$G$6:$G$4005,ROW(B3569)-ROW($C$3))),"")</f>
        <v/>
      </c>
      <c r="R3569" s="361" t="str">
        <f>IFERROR(IF(LEN(D3569)&gt;0,IF(LEN(INDEX(AdressBook!$C$6:$C$25,MATCH(D3569,AdressBook!$B$6:$B$25,0),1))=0,"",INDEX(AdressBook!$C$6:$C$25,MATCH(D3569,AdressBook!$B$6:$B$25,0),1)),""),"")</f>
        <v/>
      </c>
      <c r="S3569" s="165">
        <f>IF(LEN(C3569)&gt;0,IFERROR(IF(MATCH(C3569,C3570:$C$4004,0)&gt;0,-1,ROW(S3569)-ROW($S$3)),ROW(S3569)-ROW($S$3)),-1)</f>
        <v>-1</v>
      </c>
      <c r="T3569" s="165">
        <f t="shared" si="375"/>
        <v>0</v>
      </c>
      <c r="U3569" s="165" t="str">
        <f t="shared" si="376"/>
        <v/>
      </c>
      <c r="V3569" s="165" t="str">
        <f>IFERROR(IF(OR(C3569="",S3569&lt;0),"",IF(SUBTOTAL(3,C3569:C3569)=0,-1,SUBTOTAL(3,$C$4:C3569))),"")</f>
        <v/>
      </c>
      <c r="W3569" s="156" t="str">
        <f t="array" ref="W3569">IF(LEN(C3569)&gt;0,IFERROR(IF(MATCH(C3569,$C$3:$C3568,0)&gt;0,N3569-INDEX($N$3:N3568,SUMPRODUCT(MAX(ROW($C$3:$C3568)*(C3569=$C$3:$C3568)))-2,1),""),""),"")</f>
        <v/>
      </c>
      <c r="X3569" s="156">
        <f t="shared" ca="1" si="377"/>
        <v>1</v>
      </c>
      <c r="Y3569" s="156">
        <f t="shared" ca="1" si="378"/>
        <v>1</v>
      </c>
    </row>
    <row r="3570" spans="2:25" hidden="1" x14ac:dyDescent="0.25">
      <c r="B3570" s="390" t="str">
        <f>IFERROR(IF(LEN(INDEX(PlansAndNotes!$B$6:$B$2005,ROW(A3570)-ROW($B$3)))=0,"",INDEX(PlansAndNotes!$B$6:$B$2005,ROW(A3570)-ROW($B$3))),"")</f>
        <v/>
      </c>
      <c r="C3570" s="387" t="str">
        <f t="shared" si="373"/>
        <v/>
      </c>
      <c r="D3570" s="361" t="str">
        <f>IFERROR(IF(LEN(C3570)&gt;0,IF(LEN(INDEX(TasksList!$C$6:$C$25,MATCH(C3570,TasksList!$B$6:$B$25,0),1))=0,"",INDEX(TasksList!$C$6:$C$25,MATCH(C3570,TasksList!$B$6:$B$25,0),1)),""),"")</f>
        <v/>
      </c>
      <c r="E3570" s="361" t="str">
        <f>IFERROR(IF(LEN(C3570)&gt;0,IF(LEN(INDEX(TasksList!$F$6:$F$25,MATCH(C3570,TasksList!$B$6:$B$25,0),1))=0,"not set!",INDEX(TasksList!$F$6:$F$25,MATCH(C3570,TasksList!$B$6:$B$25,0),1)),""),"")</f>
        <v/>
      </c>
      <c r="F3570" s="360" t="str">
        <f>IFERROR(IF(LEN(D3570)&gt;0,IF(LEN(INDEX(AdressBook!$D$6:$D$25,MATCH(D3570,AdressBook!$B$6:$B$25,0),1))=0,"",INDEX(AdressBook!$D$6:$D$25,MATCH(D3570,AdressBook!$B$6:$B$25,0),1)),""),"")</f>
        <v/>
      </c>
      <c r="G3570" s="361" t="str">
        <f>IFERROR(IF(LEN(INDEX(PlansAndNotes!$F$6:$F$4005,ROW(B3570)-ROW($C$3)))=0,"",INDEX(PlansAndNotes!$F$6:$F$4005,ROW(B3570)-ROW($C$3))),"")</f>
        <v/>
      </c>
      <c r="H3570" s="361" t="str">
        <f>IFERROR(IF(LEN(C3570)&gt;0,IF(LEN(INDEX(TasksList!$G$6:$G$25,MATCH(C3570,TasksList!$B$6:$B$25,0),1))=0,"",INDEX(TasksList!$G$6:$G$25,MATCH(C3570,TasksList!$B$6:$B$25,0),1)),""),"")</f>
        <v/>
      </c>
      <c r="N3570" s="362" t="str">
        <f>IFERROR(IF(LEN(INDEX(PlansAndNotes!$D$6:$D$4005,ROW(B3570)-ROW($C$3)))=0,"",INDEX(PlansAndNotes!$D$6:$D$4005,ROW(B3570)-ROW($C$3))),"")</f>
        <v/>
      </c>
      <c r="O3570" s="165" t="str">
        <f t="shared" si="374"/>
        <v/>
      </c>
      <c r="P3570" s="363" t="str">
        <f>IFERROR(IF(LEN(INDEX(PlansAndNotes!$E$6:$E$4005,ROW(B3570)-ROW($C$3)))=0,"",INDEX(PlansAndNotes!$E$6:$E$4005,ROW(B3570)-ROW($C$3))),"")</f>
        <v/>
      </c>
      <c r="Q3570" s="363" t="str">
        <f>IFERROR(IF(LEN(INDEX(PlansAndNotes!$G$6:$G$4005,ROW(B3570)-ROW($C$3)))=0,"",INDEX(PlansAndNotes!$G$6:$G$4005,ROW(B3570)-ROW($C$3))),"")</f>
        <v/>
      </c>
      <c r="R3570" s="361" t="str">
        <f>IFERROR(IF(LEN(D3570)&gt;0,IF(LEN(INDEX(AdressBook!$C$6:$C$25,MATCH(D3570,AdressBook!$B$6:$B$25,0),1))=0,"",INDEX(AdressBook!$C$6:$C$25,MATCH(D3570,AdressBook!$B$6:$B$25,0),1)),""),"")</f>
        <v/>
      </c>
      <c r="S3570" s="165">
        <f>IF(LEN(C3570)&gt;0,IFERROR(IF(MATCH(C3570,C3571:$C$4004,0)&gt;0,-1,ROW(S3570)-ROW($S$3)),ROW(S3570)-ROW($S$3)),-1)</f>
        <v>-1</v>
      </c>
      <c r="T3570" s="165">
        <f t="shared" si="375"/>
        <v>0</v>
      </c>
      <c r="U3570" s="165" t="str">
        <f t="shared" si="376"/>
        <v/>
      </c>
      <c r="V3570" s="165" t="str">
        <f>IFERROR(IF(OR(C3570="",S3570&lt;0),"",IF(SUBTOTAL(3,C3570:C3570)=0,-1,SUBTOTAL(3,$C$4:C3570))),"")</f>
        <v/>
      </c>
      <c r="W3570" s="156" t="str">
        <f t="array" ref="W3570">IF(LEN(C3570)&gt;0,IFERROR(IF(MATCH(C3570,$C$3:$C3569,0)&gt;0,N3570-INDEX($N$3:N3569,SUMPRODUCT(MAX(ROW($C$3:$C3569)*(C3570=$C$3:$C3569)))-2,1),""),""),"")</f>
        <v/>
      </c>
      <c r="X3570" s="156">
        <f t="shared" ca="1" si="377"/>
        <v>1</v>
      </c>
      <c r="Y3570" s="156">
        <f t="shared" ca="1" si="378"/>
        <v>1</v>
      </c>
    </row>
    <row r="3571" spans="2:25" hidden="1" x14ac:dyDescent="0.25">
      <c r="B3571" s="390" t="str">
        <f>IFERROR(IF(LEN(INDEX(PlansAndNotes!$B$6:$B$2005,ROW(A3571)-ROW($B$3)))=0,"",INDEX(PlansAndNotes!$B$6:$B$2005,ROW(A3571)-ROW($B$3))),"")</f>
        <v/>
      </c>
      <c r="C3571" s="387" t="str">
        <f t="shared" si="373"/>
        <v/>
      </c>
      <c r="D3571" s="361" t="str">
        <f>IFERROR(IF(LEN(C3571)&gt;0,IF(LEN(INDEX(TasksList!$C$6:$C$25,MATCH(C3571,TasksList!$B$6:$B$25,0),1))=0,"",INDEX(TasksList!$C$6:$C$25,MATCH(C3571,TasksList!$B$6:$B$25,0),1)),""),"")</f>
        <v/>
      </c>
      <c r="E3571" s="361" t="str">
        <f>IFERROR(IF(LEN(C3571)&gt;0,IF(LEN(INDEX(TasksList!$F$6:$F$25,MATCH(C3571,TasksList!$B$6:$B$25,0),1))=0,"not set!",INDEX(TasksList!$F$6:$F$25,MATCH(C3571,TasksList!$B$6:$B$25,0),1)),""),"")</f>
        <v/>
      </c>
      <c r="F3571" s="360" t="str">
        <f>IFERROR(IF(LEN(D3571)&gt;0,IF(LEN(INDEX(AdressBook!$D$6:$D$25,MATCH(D3571,AdressBook!$B$6:$B$25,0),1))=0,"",INDEX(AdressBook!$D$6:$D$25,MATCH(D3571,AdressBook!$B$6:$B$25,0),1)),""),"")</f>
        <v/>
      </c>
      <c r="G3571" s="361" t="str">
        <f>IFERROR(IF(LEN(INDEX(PlansAndNotes!$F$6:$F$4005,ROW(B3571)-ROW($C$3)))=0,"",INDEX(PlansAndNotes!$F$6:$F$4005,ROW(B3571)-ROW($C$3))),"")</f>
        <v/>
      </c>
      <c r="H3571" s="361" t="str">
        <f>IFERROR(IF(LEN(C3571)&gt;0,IF(LEN(INDEX(TasksList!$G$6:$G$25,MATCH(C3571,TasksList!$B$6:$B$25,0),1))=0,"",INDEX(TasksList!$G$6:$G$25,MATCH(C3571,TasksList!$B$6:$B$25,0),1)),""),"")</f>
        <v/>
      </c>
      <c r="N3571" s="362" t="str">
        <f>IFERROR(IF(LEN(INDEX(PlansAndNotes!$D$6:$D$4005,ROW(B3571)-ROW($C$3)))=0,"",INDEX(PlansAndNotes!$D$6:$D$4005,ROW(B3571)-ROW($C$3))),"")</f>
        <v/>
      </c>
      <c r="O3571" s="165" t="str">
        <f t="shared" si="374"/>
        <v/>
      </c>
      <c r="P3571" s="363" t="str">
        <f>IFERROR(IF(LEN(INDEX(PlansAndNotes!$E$6:$E$4005,ROW(B3571)-ROW($C$3)))=0,"",INDEX(PlansAndNotes!$E$6:$E$4005,ROW(B3571)-ROW($C$3))),"")</f>
        <v/>
      </c>
      <c r="Q3571" s="363" t="str">
        <f>IFERROR(IF(LEN(INDEX(PlansAndNotes!$G$6:$G$4005,ROW(B3571)-ROW($C$3)))=0,"",INDEX(PlansAndNotes!$G$6:$G$4005,ROW(B3571)-ROW($C$3))),"")</f>
        <v/>
      </c>
      <c r="R3571" s="361" t="str">
        <f>IFERROR(IF(LEN(D3571)&gt;0,IF(LEN(INDEX(AdressBook!$C$6:$C$25,MATCH(D3571,AdressBook!$B$6:$B$25,0),1))=0,"",INDEX(AdressBook!$C$6:$C$25,MATCH(D3571,AdressBook!$B$6:$B$25,0),1)),""),"")</f>
        <v/>
      </c>
      <c r="S3571" s="165">
        <f>IF(LEN(C3571)&gt;0,IFERROR(IF(MATCH(C3571,C3572:$C$4004,0)&gt;0,-1,ROW(S3571)-ROW($S$3)),ROW(S3571)-ROW($S$3)),-1)</f>
        <v>-1</v>
      </c>
      <c r="T3571" s="165">
        <f t="shared" si="375"/>
        <v>0</v>
      </c>
      <c r="U3571" s="165" t="str">
        <f t="shared" si="376"/>
        <v/>
      </c>
      <c r="V3571" s="165" t="str">
        <f>IFERROR(IF(OR(C3571="",S3571&lt;0),"",IF(SUBTOTAL(3,C3571:C3571)=0,-1,SUBTOTAL(3,$C$4:C3571))),"")</f>
        <v/>
      </c>
      <c r="W3571" s="156" t="str">
        <f t="array" ref="W3571">IF(LEN(C3571)&gt;0,IFERROR(IF(MATCH(C3571,$C$3:$C3570,0)&gt;0,N3571-INDEX($N$3:N3570,SUMPRODUCT(MAX(ROW($C$3:$C3570)*(C3571=$C$3:$C3570)))-2,1),""),""),"")</f>
        <v/>
      </c>
      <c r="X3571" s="156">
        <f t="shared" ca="1" si="377"/>
        <v>1</v>
      </c>
      <c r="Y3571" s="156">
        <f t="shared" ca="1" si="378"/>
        <v>1</v>
      </c>
    </row>
    <row r="3572" spans="2:25" hidden="1" x14ac:dyDescent="0.25">
      <c r="B3572" s="390" t="str">
        <f>IFERROR(IF(LEN(INDEX(PlansAndNotes!$B$6:$B$2005,ROW(A3572)-ROW($B$3)))=0,"",INDEX(PlansAndNotes!$B$6:$B$2005,ROW(A3572)-ROW($B$3))),"")</f>
        <v/>
      </c>
      <c r="C3572" s="387" t="str">
        <f t="shared" si="373"/>
        <v/>
      </c>
      <c r="D3572" s="361" t="str">
        <f>IFERROR(IF(LEN(C3572)&gt;0,IF(LEN(INDEX(TasksList!$C$6:$C$25,MATCH(C3572,TasksList!$B$6:$B$25,0),1))=0,"",INDEX(TasksList!$C$6:$C$25,MATCH(C3572,TasksList!$B$6:$B$25,0),1)),""),"")</f>
        <v/>
      </c>
      <c r="E3572" s="361" t="str">
        <f>IFERROR(IF(LEN(C3572)&gt;0,IF(LEN(INDEX(TasksList!$F$6:$F$25,MATCH(C3572,TasksList!$B$6:$B$25,0),1))=0,"not set!",INDEX(TasksList!$F$6:$F$25,MATCH(C3572,TasksList!$B$6:$B$25,0),1)),""),"")</f>
        <v/>
      </c>
      <c r="F3572" s="360" t="str">
        <f>IFERROR(IF(LEN(D3572)&gt;0,IF(LEN(INDEX(AdressBook!$D$6:$D$25,MATCH(D3572,AdressBook!$B$6:$B$25,0),1))=0,"",INDEX(AdressBook!$D$6:$D$25,MATCH(D3572,AdressBook!$B$6:$B$25,0),1)),""),"")</f>
        <v/>
      </c>
      <c r="G3572" s="361" t="str">
        <f>IFERROR(IF(LEN(INDEX(PlansAndNotes!$F$6:$F$4005,ROW(B3572)-ROW($C$3)))=0,"",INDEX(PlansAndNotes!$F$6:$F$4005,ROW(B3572)-ROW($C$3))),"")</f>
        <v/>
      </c>
      <c r="H3572" s="361" t="str">
        <f>IFERROR(IF(LEN(C3572)&gt;0,IF(LEN(INDEX(TasksList!$G$6:$G$25,MATCH(C3572,TasksList!$B$6:$B$25,0),1))=0,"",INDEX(TasksList!$G$6:$G$25,MATCH(C3572,TasksList!$B$6:$B$25,0),1)),""),"")</f>
        <v/>
      </c>
      <c r="N3572" s="362" t="str">
        <f>IFERROR(IF(LEN(INDEX(PlansAndNotes!$D$6:$D$4005,ROW(B3572)-ROW($C$3)))=0,"",INDEX(PlansAndNotes!$D$6:$D$4005,ROW(B3572)-ROW($C$3))),"")</f>
        <v/>
      </c>
      <c r="O3572" s="165" t="str">
        <f t="shared" si="374"/>
        <v/>
      </c>
      <c r="P3572" s="363" t="str">
        <f>IFERROR(IF(LEN(INDEX(PlansAndNotes!$E$6:$E$4005,ROW(B3572)-ROW($C$3)))=0,"",INDEX(PlansAndNotes!$E$6:$E$4005,ROW(B3572)-ROW($C$3))),"")</f>
        <v/>
      </c>
      <c r="Q3572" s="363" t="str">
        <f>IFERROR(IF(LEN(INDEX(PlansAndNotes!$G$6:$G$4005,ROW(B3572)-ROW($C$3)))=0,"",INDEX(PlansAndNotes!$G$6:$G$4005,ROW(B3572)-ROW($C$3))),"")</f>
        <v/>
      </c>
      <c r="R3572" s="361" t="str">
        <f>IFERROR(IF(LEN(D3572)&gt;0,IF(LEN(INDEX(AdressBook!$C$6:$C$25,MATCH(D3572,AdressBook!$B$6:$B$25,0),1))=0,"",INDEX(AdressBook!$C$6:$C$25,MATCH(D3572,AdressBook!$B$6:$B$25,0),1)),""),"")</f>
        <v/>
      </c>
      <c r="S3572" s="165">
        <f>IF(LEN(C3572)&gt;0,IFERROR(IF(MATCH(C3572,C3573:$C$4004,0)&gt;0,-1,ROW(S3572)-ROW($S$3)),ROW(S3572)-ROW($S$3)),-1)</f>
        <v>-1</v>
      </c>
      <c r="T3572" s="165">
        <f t="shared" si="375"/>
        <v>0</v>
      </c>
      <c r="U3572" s="165" t="str">
        <f t="shared" si="376"/>
        <v/>
      </c>
      <c r="V3572" s="165" t="str">
        <f>IFERROR(IF(OR(C3572="",S3572&lt;0),"",IF(SUBTOTAL(3,C3572:C3572)=0,-1,SUBTOTAL(3,$C$4:C3572))),"")</f>
        <v/>
      </c>
      <c r="W3572" s="156" t="str">
        <f t="array" ref="W3572">IF(LEN(C3572)&gt;0,IFERROR(IF(MATCH(C3572,$C$3:$C3571,0)&gt;0,N3572-INDEX($N$3:N3571,SUMPRODUCT(MAX(ROW($C$3:$C3571)*(C3572=$C$3:$C3571)))-2,1),""),""),"")</f>
        <v/>
      </c>
      <c r="X3572" s="156">
        <f t="shared" ca="1" si="377"/>
        <v>1</v>
      </c>
      <c r="Y3572" s="156">
        <f t="shared" ca="1" si="378"/>
        <v>1</v>
      </c>
    </row>
    <row r="3573" spans="2:25" hidden="1" x14ac:dyDescent="0.25">
      <c r="B3573" s="390" t="str">
        <f>IFERROR(IF(LEN(INDEX(PlansAndNotes!$B$6:$B$2005,ROW(A3573)-ROW($B$3)))=0,"",INDEX(PlansAndNotes!$B$6:$B$2005,ROW(A3573)-ROW($B$3))),"")</f>
        <v/>
      </c>
      <c r="C3573" s="387" t="str">
        <f t="shared" si="373"/>
        <v/>
      </c>
      <c r="D3573" s="361" t="str">
        <f>IFERROR(IF(LEN(C3573)&gt;0,IF(LEN(INDEX(TasksList!$C$6:$C$25,MATCH(C3573,TasksList!$B$6:$B$25,0),1))=0,"",INDEX(TasksList!$C$6:$C$25,MATCH(C3573,TasksList!$B$6:$B$25,0),1)),""),"")</f>
        <v/>
      </c>
      <c r="E3573" s="361" t="str">
        <f>IFERROR(IF(LEN(C3573)&gt;0,IF(LEN(INDEX(TasksList!$F$6:$F$25,MATCH(C3573,TasksList!$B$6:$B$25,0),1))=0,"not set!",INDEX(TasksList!$F$6:$F$25,MATCH(C3573,TasksList!$B$6:$B$25,0),1)),""),"")</f>
        <v/>
      </c>
      <c r="F3573" s="360" t="str">
        <f>IFERROR(IF(LEN(D3573)&gt;0,IF(LEN(INDEX(AdressBook!$D$6:$D$25,MATCH(D3573,AdressBook!$B$6:$B$25,0),1))=0,"",INDEX(AdressBook!$D$6:$D$25,MATCH(D3573,AdressBook!$B$6:$B$25,0),1)),""),"")</f>
        <v/>
      </c>
      <c r="G3573" s="361" t="str">
        <f>IFERROR(IF(LEN(INDEX(PlansAndNotes!$F$6:$F$4005,ROW(B3573)-ROW($C$3)))=0,"",INDEX(PlansAndNotes!$F$6:$F$4005,ROW(B3573)-ROW($C$3))),"")</f>
        <v/>
      </c>
      <c r="H3573" s="361" t="str">
        <f>IFERROR(IF(LEN(C3573)&gt;0,IF(LEN(INDEX(TasksList!$G$6:$G$25,MATCH(C3573,TasksList!$B$6:$B$25,0),1))=0,"",INDEX(TasksList!$G$6:$G$25,MATCH(C3573,TasksList!$B$6:$B$25,0),1)),""),"")</f>
        <v/>
      </c>
      <c r="N3573" s="362" t="str">
        <f>IFERROR(IF(LEN(INDEX(PlansAndNotes!$D$6:$D$4005,ROW(B3573)-ROW($C$3)))=0,"",INDEX(PlansAndNotes!$D$6:$D$4005,ROW(B3573)-ROW($C$3))),"")</f>
        <v/>
      </c>
      <c r="O3573" s="165" t="str">
        <f t="shared" si="374"/>
        <v/>
      </c>
      <c r="P3573" s="363" t="str">
        <f>IFERROR(IF(LEN(INDEX(PlansAndNotes!$E$6:$E$4005,ROW(B3573)-ROW($C$3)))=0,"",INDEX(PlansAndNotes!$E$6:$E$4005,ROW(B3573)-ROW($C$3))),"")</f>
        <v/>
      </c>
      <c r="Q3573" s="363" t="str">
        <f>IFERROR(IF(LEN(INDEX(PlansAndNotes!$G$6:$G$4005,ROW(B3573)-ROW($C$3)))=0,"",INDEX(PlansAndNotes!$G$6:$G$4005,ROW(B3573)-ROW($C$3))),"")</f>
        <v/>
      </c>
      <c r="R3573" s="361" t="str">
        <f>IFERROR(IF(LEN(D3573)&gt;0,IF(LEN(INDEX(AdressBook!$C$6:$C$25,MATCH(D3573,AdressBook!$B$6:$B$25,0),1))=0,"",INDEX(AdressBook!$C$6:$C$25,MATCH(D3573,AdressBook!$B$6:$B$25,0),1)),""),"")</f>
        <v/>
      </c>
      <c r="S3573" s="165">
        <f>IF(LEN(C3573)&gt;0,IFERROR(IF(MATCH(C3573,C3574:$C$4004,0)&gt;0,-1,ROW(S3573)-ROW($S$3)),ROW(S3573)-ROW($S$3)),-1)</f>
        <v>-1</v>
      </c>
      <c r="T3573" s="165">
        <f t="shared" si="375"/>
        <v>0</v>
      </c>
      <c r="U3573" s="165" t="str">
        <f t="shared" si="376"/>
        <v/>
      </c>
      <c r="V3573" s="165" t="str">
        <f>IFERROR(IF(OR(C3573="",S3573&lt;0),"",IF(SUBTOTAL(3,C3573:C3573)=0,-1,SUBTOTAL(3,$C$4:C3573))),"")</f>
        <v/>
      </c>
      <c r="W3573" s="156" t="str">
        <f t="array" ref="W3573">IF(LEN(C3573)&gt;0,IFERROR(IF(MATCH(C3573,$C$3:$C3572,0)&gt;0,N3573-INDEX($N$3:N3572,SUMPRODUCT(MAX(ROW($C$3:$C3572)*(C3573=$C$3:$C3572)))-2,1),""),""),"")</f>
        <v/>
      </c>
      <c r="X3573" s="156">
        <f t="shared" ca="1" si="377"/>
        <v>1</v>
      </c>
      <c r="Y3573" s="156">
        <f t="shared" ca="1" si="378"/>
        <v>1</v>
      </c>
    </row>
    <row r="3574" spans="2:25" hidden="1" x14ac:dyDescent="0.25">
      <c r="B3574" s="390" t="str">
        <f>IFERROR(IF(LEN(INDEX(PlansAndNotes!$B$6:$B$2005,ROW(A3574)-ROW($B$3)))=0,"",INDEX(PlansAndNotes!$B$6:$B$2005,ROW(A3574)-ROW($B$3))),"")</f>
        <v/>
      </c>
      <c r="C3574" s="387" t="str">
        <f t="shared" si="373"/>
        <v/>
      </c>
      <c r="D3574" s="361" t="str">
        <f>IFERROR(IF(LEN(C3574)&gt;0,IF(LEN(INDEX(TasksList!$C$6:$C$25,MATCH(C3574,TasksList!$B$6:$B$25,0),1))=0,"",INDEX(TasksList!$C$6:$C$25,MATCH(C3574,TasksList!$B$6:$B$25,0),1)),""),"")</f>
        <v/>
      </c>
      <c r="E3574" s="361" t="str">
        <f>IFERROR(IF(LEN(C3574)&gt;0,IF(LEN(INDEX(TasksList!$F$6:$F$25,MATCH(C3574,TasksList!$B$6:$B$25,0),1))=0,"not set!",INDEX(TasksList!$F$6:$F$25,MATCH(C3574,TasksList!$B$6:$B$25,0),1)),""),"")</f>
        <v/>
      </c>
      <c r="F3574" s="360" t="str">
        <f>IFERROR(IF(LEN(D3574)&gt;0,IF(LEN(INDEX(AdressBook!$D$6:$D$25,MATCH(D3574,AdressBook!$B$6:$B$25,0),1))=0,"",INDEX(AdressBook!$D$6:$D$25,MATCH(D3574,AdressBook!$B$6:$B$25,0),1)),""),"")</f>
        <v/>
      </c>
      <c r="G3574" s="361" t="str">
        <f>IFERROR(IF(LEN(INDEX(PlansAndNotes!$F$6:$F$4005,ROW(B3574)-ROW($C$3)))=0,"",INDEX(PlansAndNotes!$F$6:$F$4005,ROW(B3574)-ROW($C$3))),"")</f>
        <v/>
      </c>
      <c r="H3574" s="361" t="str">
        <f>IFERROR(IF(LEN(C3574)&gt;0,IF(LEN(INDEX(TasksList!$G$6:$G$25,MATCH(C3574,TasksList!$B$6:$B$25,0),1))=0,"",INDEX(TasksList!$G$6:$G$25,MATCH(C3574,TasksList!$B$6:$B$25,0),1)),""),"")</f>
        <v/>
      </c>
      <c r="N3574" s="362" t="str">
        <f>IFERROR(IF(LEN(INDEX(PlansAndNotes!$D$6:$D$4005,ROW(B3574)-ROW($C$3)))=0,"",INDEX(PlansAndNotes!$D$6:$D$4005,ROW(B3574)-ROW($C$3))),"")</f>
        <v/>
      </c>
      <c r="O3574" s="165" t="str">
        <f t="shared" si="374"/>
        <v/>
      </c>
      <c r="P3574" s="363" t="str">
        <f>IFERROR(IF(LEN(INDEX(PlansAndNotes!$E$6:$E$4005,ROW(B3574)-ROW($C$3)))=0,"",INDEX(PlansAndNotes!$E$6:$E$4005,ROW(B3574)-ROW($C$3))),"")</f>
        <v/>
      </c>
      <c r="Q3574" s="363" t="str">
        <f>IFERROR(IF(LEN(INDEX(PlansAndNotes!$G$6:$G$4005,ROW(B3574)-ROW($C$3)))=0,"",INDEX(PlansAndNotes!$G$6:$G$4005,ROW(B3574)-ROW($C$3))),"")</f>
        <v/>
      </c>
      <c r="R3574" s="361" t="str">
        <f>IFERROR(IF(LEN(D3574)&gt;0,IF(LEN(INDEX(AdressBook!$C$6:$C$25,MATCH(D3574,AdressBook!$B$6:$B$25,0),1))=0,"",INDEX(AdressBook!$C$6:$C$25,MATCH(D3574,AdressBook!$B$6:$B$25,0),1)),""),"")</f>
        <v/>
      </c>
      <c r="S3574" s="165">
        <f>IF(LEN(C3574)&gt;0,IFERROR(IF(MATCH(C3574,C3575:$C$4004,0)&gt;0,-1,ROW(S3574)-ROW($S$3)),ROW(S3574)-ROW($S$3)),-1)</f>
        <v>-1</v>
      </c>
      <c r="T3574" s="165">
        <f t="shared" si="375"/>
        <v>0</v>
      </c>
      <c r="U3574" s="165" t="str">
        <f t="shared" si="376"/>
        <v/>
      </c>
      <c r="V3574" s="165" t="str">
        <f>IFERROR(IF(OR(C3574="",S3574&lt;0),"",IF(SUBTOTAL(3,C3574:C3574)=0,-1,SUBTOTAL(3,$C$4:C3574))),"")</f>
        <v/>
      </c>
      <c r="W3574" s="156" t="str">
        <f t="array" ref="W3574">IF(LEN(C3574)&gt;0,IFERROR(IF(MATCH(C3574,$C$3:$C3573,0)&gt;0,N3574-INDEX($N$3:N3573,SUMPRODUCT(MAX(ROW($C$3:$C3573)*(C3574=$C$3:$C3573)))-2,1),""),""),"")</f>
        <v/>
      </c>
      <c r="X3574" s="156">
        <f t="shared" ca="1" si="377"/>
        <v>1</v>
      </c>
      <c r="Y3574" s="156">
        <f t="shared" ca="1" si="378"/>
        <v>1</v>
      </c>
    </row>
    <row r="3575" spans="2:25" hidden="1" x14ac:dyDescent="0.25">
      <c r="B3575" s="390" t="str">
        <f>IFERROR(IF(LEN(INDEX(PlansAndNotes!$B$6:$B$2005,ROW(A3575)-ROW($B$3)))=0,"",INDEX(PlansAndNotes!$B$6:$B$2005,ROW(A3575)-ROW($B$3))),"")</f>
        <v/>
      </c>
      <c r="C3575" s="387" t="str">
        <f t="shared" si="373"/>
        <v/>
      </c>
      <c r="D3575" s="361" t="str">
        <f>IFERROR(IF(LEN(C3575)&gt;0,IF(LEN(INDEX(TasksList!$C$6:$C$25,MATCH(C3575,TasksList!$B$6:$B$25,0),1))=0,"",INDEX(TasksList!$C$6:$C$25,MATCH(C3575,TasksList!$B$6:$B$25,0),1)),""),"")</f>
        <v/>
      </c>
      <c r="E3575" s="361" t="str">
        <f>IFERROR(IF(LEN(C3575)&gt;0,IF(LEN(INDEX(TasksList!$F$6:$F$25,MATCH(C3575,TasksList!$B$6:$B$25,0),1))=0,"not set!",INDEX(TasksList!$F$6:$F$25,MATCH(C3575,TasksList!$B$6:$B$25,0),1)),""),"")</f>
        <v/>
      </c>
      <c r="F3575" s="360" t="str">
        <f>IFERROR(IF(LEN(D3575)&gt;0,IF(LEN(INDEX(AdressBook!$D$6:$D$25,MATCH(D3575,AdressBook!$B$6:$B$25,0),1))=0,"",INDEX(AdressBook!$D$6:$D$25,MATCH(D3575,AdressBook!$B$6:$B$25,0),1)),""),"")</f>
        <v/>
      </c>
      <c r="G3575" s="361" t="str">
        <f>IFERROR(IF(LEN(INDEX(PlansAndNotes!$F$6:$F$4005,ROW(B3575)-ROW($C$3)))=0,"",INDEX(PlansAndNotes!$F$6:$F$4005,ROW(B3575)-ROW($C$3))),"")</f>
        <v/>
      </c>
      <c r="H3575" s="361" t="str">
        <f>IFERROR(IF(LEN(C3575)&gt;0,IF(LEN(INDEX(TasksList!$G$6:$G$25,MATCH(C3575,TasksList!$B$6:$B$25,0),1))=0,"",INDEX(TasksList!$G$6:$G$25,MATCH(C3575,TasksList!$B$6:$B$25,0),1)),""),"")</f>
        <v/>
      </c>
      <c r="N3575" s="362" t="str">
        <f>IFERROR(IF(LEN(INDEX(PlansAndNotes!$D$6:$D$4005,ROW(B3575)-ROW($C$3)))=0,"",INDEX(PlansAndNotes!$D$6:$D$4005,ROW(B3575)-ROW($C$3))),"")</f>
        <v/>
      </c>
      <c r="O3575" s="165" t="str">
        <f t="shared" si="374"/>
        <v/>
      </c>
      <c r="P3575" s="363" t="str">
        <f>IFERROR(IF(LEN(INDEX(PlansAndNotes!$E$6:$E$4005,ROW(B3575)-ROW($C$3)))=0,"",INDEX(PlansAndNotes!$E$6:$E$4005,ROW(B3575)-ROW($C$3))),"")</f>
        <v/>
      </c>
      <c r="Q3575" s="363" t="str">
        <f>IFERROR(IF(LEN(INDEX(PlansAndNotes!$G$6:$G$4005,ROW(B3575)-ROW($C$3)))=0,"",INDEX(PlansAndNotes!$G$6:$G$4005,ROW(B3575)-ROW($C$3))),"")</f>
        <v/>
      </c>
      <c r="R3575" s="361" t="str">
        <f>IFERROR(IF(LEN(D3575)&gt;0,IF(LEN(INDEX(AdressBook!$C$6:$C$25,MATCH(D3575,AdressBook!$B$6:$B$25,0),1))=0,"",INDEX(AdressBook!$C$6:$C$25,MATCH(D3575,AdressBook!$B$6:$B$25,0),1)),""),"")</f>
        <v/>
      </c>
      <c r="S3575" s="165">
        <f>IF(LEN(C3575)&gt;0,IFERROR(IF(MATCH(C3575,C3576:$C$4004,0)&gt;0,-1,ROW(S3575)-ROW($S$3)),ROW(S3575)-ROW($S$3)),-1)</f>
        <v>-1</v>
      </c>
      <c r="T3575" s="165">
        <f t="shared" si="375"/>
        <v>0</v>
      </c>
      <c r="U3575" s="165" t="str">
        <f t="shared" si="376"/>
        <v/>
      </c>
      <c r="V3575" s="165" t="str">
        <f>IFERROR(IF(OR(C3575="",S3575&lt;0),"",IF(SUBTOTAL(3,C3575:C3575)=0,-1,SUBTOTAL(3,$C$4:C3575))),"")</f>
        <v/>
      </c>
      <c r="W3575" s="156" t="str">
        <f t="array" ref="W3575">IF(LEN(C3575)&gt;0,IFERROR(IF(MATCH(C3575,$C$3:$C3574,0)&gt;0,N3575-INDEX($N$3:N3574,SUMPRODUCT(MAX(ROW($C$3:$C3574)*(C3575=$C$3:$C3574)))-2,1),""),""),"")</f>
        <v/>
      </c>
      <c r="X3575" s="156">
        <f t="shared" ca="1" si="377"/>
        <v>1</v>
      </c>
      <c r="Y3575" s="156">
        <f t="shared" ca="1" si="378"/>
        <v>1</v>
      </c>
    </row>
    <row r="3576" spans="2:25" hidden="1" x14ac:dyDescent="0.25">
      <c r="B3576" s="390" t="str">
        <f>IFERROR(IF(LEN(INDEX(PlansAndNotes!$B$6:$B$2005,ROW(A3576)-ROW($B$3)))=0,"",INDEX(PlansAndNotes!$B$6:$B$2005,ROW(A3576)-ROW($B$3))),"")</f>
        <v/>
      </c>
      <c r="C3576" s="387" t="str">
        <f t="shared" ref="C3576:C3639" si="379">IF(LEN(B3576)&gt;0,LEFT(B3576,SEARCH(" - ",B3576)-1)*1,"")</f>
        <v/>
      </c>
      <c r="D3576" s="361" t="str">
        <f>IFERROR(IF(LEN(C3576)&gt;0,IF(LEN(INDEX(TasksList!$C$6:$C$25,MATCH(C3576,TasksList!$B$6:$B$25,0),1))=0,"",INDEX(TasksList!$C$6:$C$25,MATCH(C3576,TasksList!$B$6:$B$25,0),1)),""),"")</f>
        <v/>
      </c>
      <c r="E3576" s="361" t="str">
        <f>IFERROR(IF(LEN(C3576)&gt;0,IF(LEN(INDEX(TasksList!$F$6:$F$25,MATCH(C3576,TasksList!$B$6:$B$25,0),1))=0,"not set!",INDEX(TasksList!$F$6:$F$25,MATCH(C3576,TasksList!$B$6:$B$25,0),1)),""),"")</f>
        <v/>
      </c>
      <c r="F3576" s="360" t="str">
        <f>IFERROR(IF(LEN(D3576)&gt;0,IF(LEN(INDEX(AdressBook!$D$6:$D$25,MATCH(D3576,AdressBook!$B$6:$B$25,0),1))=0,"",INDEX(AdressBook!$D$6:$D$25,MATCH(D3576,AdressBook!$B$6:$B$25,0),1)),""),"")</f>
        <v/>
      </c>
      <c r="G3576" s="361" t="str">
        <f>IFERROR(IF(LEN(INDEX(PlansAndNotes!$F$6:$F$4005,ROW(B3576)-ROW($C$3)))=0,"",INDEX(PlansAndNotes!$F$6:$F$4005,ROW(B3576)-ROW($C$3))),"")</f>
        <v/>
      </c>
      <c r="H3576" s="361" t="str">
        <f>IFERROR(IF(LEN(C3576)&gt;0,IF(LEN(INDEX(TasksList!$G$6:$G$25,MATCH(C3576,TasksList!$B$6:$B$25,0),1))=0,"",INDEX(TasksList!$G$6:$G$25,MATCH(C3576,TasksList!$B$6:$B$25,0),1)),""),"")</f>
        <v/>
      </c>
      <c r="N3576" s="362" t="str">
        <f>IFERROR(IF(LEN(INDEX(PlansAndNotes!$D$6:$D$4005,ROW(B3576)-ROW($C$3)))=0,"",INDEX(PlansAndNotes!$D$6:$D$4005,ROW(B3576)-ROW($C$3))),"")</f>
        <v/>
      </c>
      <c r="O3576" s="165" t="str">
        <f t="shared" si="374"/>
        <v/>
      </c>
      <c r="P3576" s="363" t="str">
        <f>IFERROR(IF(LEN(INDEX(PlansAndNotes!$E$6:$E$4005,ROW(B3576)-ROW($C$3)))=0,"",INDEX(PlansAndNotes!$E$6:$E$4005,ROW(B3576)-ROW($C$3))),"")</f>
        <v/>
      </c>
      <c r="Q3576" s="363" t="str">
        <f>IFERROR(IF(LEN(INDEX(PlansAndNotes!$G$6:$G$4005,ROW(B3576)-ROW($C$3)))=0,"",INDEX(PlansAndNotes!$G$6:$G$4005,ROW(B3576)-ROW($C$3))),"")</f>
        <v/>
      </c>
      <c r="R3576" s="361" t="str">
        <f>IFERROR(IF(LEN(D3576)&gt;0,IF(LEN(INDEX(AdressBook!$C$6:$C$25,MATCH(D3576,AdressBook!$B$6:$B$25,0),1))=0,"",INDEX(AdressBook!$C$6:$C$25,MATCH(D3576,AdressBook!$B$6:$B$25,0),1)),""),"")</f>
        <v/>
      </c>
      <c r="S3576" s="165">
        <f>IF(LEN(C3576)&gt;0,IFERROR(IF(MATCH(C3576,C3577:$C$4004,0)&gt;0,-1,ROW(S3576)-ROW($S$3)),ROW(S3576)-ROW($S$3)),-1)</f>
        <v>-1</v>
      </c>
      <c r="T3576" s="165">
        <f t="shared" si="375"/>
        <v>0</v>
      </c>
      <c r="U3576" s="165" t="str">
        <f t="shared" si="376"/>
        <v/>
      </c>
      <c r="V3576" s="165" t="str">
        <f>IFERROR(IF(OR(C3576="",S3576&lt;0),"",IF(SUBTOTAL(3,C3576:C3576)=0,-1,SUBTOTAL(3,$C$4:C3576))),"")</f>
        <v/>
      </c>
      <c r="W3576" s="156" t="str">
        <f t="array" ref="W3576">IF(LEN(C3576)&gt;0,IFERROR(IF(MATCH(C3576,$C$3:$C3575,0)&gt;0,N3576-INDEX($N$3:N3575,SUMPRODUCT(MAX(ROW($C$3:$C3575)*(C3576=$C$3:$C3575)))-2,1),""),""),"")</f>
        <v/>
      </c>
      <c r="X3576" s="156">
        <f t="shared" ca="1" si="377"/>
        <v>1</v>
      </c>
      <c r="Y3576" s="156">
        <f t="shared" ca="1" si="378"/>
        <v>1</v>
      </c>
    </row>
    <row r="3577" spans="2:25" hidden="1" x14ac:dyDescent="0.25">
      <c r="B3577" s="390" t="str">
        <f>IFERROR(IF(LEN(INDEX(PlansAndNotes!$B$6:$B$2005,ROW(A3577)-ROW($B$3)))=0,"",INDEX(PlansAndNotes!$B$6:$B$2005,ROW(A3577)-ROW($B$3))),"")</f>
        <v/>
      </c>
      <c r="C3577" s="387" t="str">
        <f t="shared" si="379"/>
        <v/>
      </c>
      <c r="D3577" s="361" t="str">
        <f>IFERROR(IF(LEN(C3577)&gt;0,IF(LEN(INDEX(TasksList!$C$6:$C$25,MATCH(C3577,TasksList!$B$6:$B$25,0),1))=0,"",INDEX(TasksList!$C$6:$C$25,MATCH(C3577,TasksList!$B$6:$B$25,0),1)),""),"")</f>
        <v/>
      </c>
      <c r="E3577" s="361" t="str">
        <f>IFERROR(IF(LEN(C3577)&gt;0,IF(LEN(INDEX(TasksList!$F$6:$F$25,MATCH(C3577,TasksList!$B$6:$B$25,0),1))=0,"not set!",INDEX(TasksList!$F$6:$F$25,MATCH(C3577,TasksList!$B$6:$B$25,0),1)),""),"")</f>
        <v/>
      </c>
      <c r="F3577" s="360" t="str">
        <f>IFERROR(IF(LEN(D3577)&gt;0,IF(LEN(INDEX(AdressBook!$D$6:$D$25,MATCH(D3577,AdressBook!$B$6:$B$25,0),1))=0,"",INDEX(AdressBook!$D$6:$D$25,MATCH(D3577,AdressBook!$B$6:$B$25,0),1)),""),"")</f>
        <v/>
      </c>
      <c r="G3577" s="361" t="str">
        <f>IFERROR(IF(LEN(INDEX(PlansAndNotes!$F$6:$F$4005,ROW(B3577)-ROW($C$3)))=0,"",INDEX(PlansAndNotes!$F$6:$F$4005,ROW(B3577)-ROW($C$3))),"")</f>
        <v/>
      </c>
      <c r="H3577" s="361" t="str">
        <f>IFERROR(IF(LEN(C3577)&gt;0,IF(LEN(INDEX(TasksList!$G$6:$G$25,MATCH(C3577,TasksList!$B$6:$B$25,0),1))=0,"",INDEX(TasksList!$G$6:$G$25,MATCH(C3577,TasksList!$B$6:$B$25,0),1)),""),"")</f>
        <v/>
      </c>
      <c r="N3577" s="362" t="str">
        <f>IFERROR(IF(LEN(INDEX(PlansAndNotes!$D$6:$D$4005,ROW(B3577)-ROW($C$3)))=0,"",INDEX(PlansAndNotes!$D$6:$D$4005,ROW(B3577)-ROW($C$3))),"")</f>
        <v/>
      </c>
      <c r="O3577" s="165" t="str">
        <f t="shared" si="374"/>
        <v/>
      </c>
      <c r="P3577" s="363" t="str">
        <f>IFERROR(IF(LEN(INDEX(PlansAndNotes!$E$6:$E$4005,ROW(B3577)-ROW($C$3)))=0,"",INDEX(PlansAndNotes!$E$6:$E$4005,ROW(B3577)-ROW($C$3))),"")</f>
        <v/>
      </c>
      <c r="Q3577" s="363" t="str">
        <f>IFERROR(IF(LEN(INDEX(PlansAndNotes!$G$6:$G$4005,ROW(B3577)-ROW($C$3)))=0,"",INDEX(PlansAndNotes!$G$6:$G$4005,ROW(B3577)-ROW($C$3))),"")</f>
        <v/>
      </c>
      <c r="R3577" s="361" t="str">
        <f>IFERROR(IF(LEN(D3577)&gt;0,IF(LEN(INDEX(AdressBook!$C$6:$C$25,MATCH(D3577,AdressBook!$B$6:$B$25,0),1))=0,"",INDEX(AdressBook!$C$6:$C$25,MATCH(D3577,AdressBook!$B$6:$B$25,0),1)),""),"")</f>
        <v/>
      </c>
      <c r="S3577" s="165">
        <f>IF(LEN(C3577)&gt;0,IFERROR(IF(MATCH(C3577,C3578:$C$4004,0)&gt;0,-1,ROW(S3577)-ROW($S$3)),ROW(S3577)-ROW($S$3)),-1)</f>
        <v>-1</v>
      </c>
      <c r="T3577" s="165">
        <f t="shared" si="375"/>
        <v>0</v>
      </c>
      <c r="U3577" s="165" t="str">
        <f t="shared" si="376"/>
        <v/>
      </c>
      <c r="V3577" s="165" t="str">
        <f>IFERROR(IF(OR(C3577="",S3577&lt;0),"",IF(SUBTOTAL(3,C3577:C3577)=0,-1,SUBTOTAL(3,$C$4:C3577))),"")</f>
        <v/>
      </c>
      <c r="W3577" s="156" t="str">
        <f t="array" ref="W3577">IF(LEN(C3577)&gt;0,IFERROR(IF(MATCH(C3577,$C$3:$C3576,0)&gt;0,N3577-INDEX($N$3:N3576,SUMPRODUCT(MAX(ROW($C$3:$C3576)*(C3577=$C$3:$C3576)))-2,1),""),""),"")</f>
        <v/>
      </c>
      <c r="X3577" s="156">
        <f t="shared" ca="1" si="377"/>
        <v>1</v>
      </c>
      <c r="Y3577" s="156">
        <f t="shared" ca="1" si="378"/>
        <v>1</v>
      </c>
    </row>
    <row r="3578" spans="2:25" hidden="1" x14ac:dyDescent="0.25">
      <c r="B3578" s="390" t="str">
        <f>IFERROR(IF(LEN(INDEX(PlansAndNotes!$B$6:$B$2005,ROW(A3578)-ROW($B$3)))=0,"",INDEX(PlansAndNotes!$B$6:$B$2005,ROW(A3578)-ROW($B$3))),"")</f>
        <v/>
      </c>
      <c r="C3578" s="387" t="str">
        <f t="shared" si="379"/>
        <v/>
      </c>
      <c r="D3578" s="361" t="str">
        <f>IFERROR(IF(LEN(C3578)&gt;0,IF(LEN(INDEX(TasksList!$C$6:$C$25,MATCH(C3578,TasksList!$B$6:$B$25,0),1))=0,"",INDEX(TasksList!$C$6:$C$25,MATCH(C3578,TasksList!$B$6:$B$25,0),1)),""),"")</f>
        <v/>
      </c>
      <c r="E3578" s="361" t="str">
        <f>IFERROR(IF(LEN(C3578)&gt;0,IF(LEN(INDEX(TasksList!$F$6:$F$25,MATCH(C3578,TasksList!$B$6:$B$25,0),1))=0,"not set!",INDEX(TasksList!$F$6:$F$25,MATCH(C3578,TasksList!$B$6:$B$25,0),1)),""),"")</f>
        <v/>
      </c>
      <c r="F3578" s="360" t="str">
        <f>IFERROR(IF(LEN(D3578)&gt;0,IF(LEN(INDEX(AdressBook!$D$6:$D$25,MATCH(D3578,AdressBook!$B$6:$B$25,0),1))=0,"",INDEX(AdressBook!$D$6:$D$25,MATCH(D3578,AdressBook!$B$6:$B$25,0),1)),""),"")</f>
        <v/>
      </c>
      <c r="G3578" s="361" t="str">
        <f>IFERROR(IF(LEN(INDEX(PlansAndNotes!$F$6:$F$4005,ROW(B3578)-ROW($C$3)))=0,"",INDEX(PlansAndNotes!$F$6:$F$4005,ROW(B3578)-ROW($C$3))),"")</f>
        <v/>
      </c>
      <c r="H3578" s="361" t="str">
        <f>IFERROR(IF(LEN(C3578)&gt;0,IF(LEN(INDEX(TasksList!$G$6:$G$25,MATCH(C3578,TasksList!$B$6:$B$25,0),1))=0,"",INDEX(TasksList!$G$6:$G$25,MATCH(C3578,TasksList!$B$6:$B$25,0),1)),""),"")</f>
        <v/>
      </c>
      <c r="N3578" s="362" t="str">
        <f>IFERROR(IF(LEN(INDEX(PlansAndNotes!$D$6:$D$4005,ROW(B3578)-ROW($C$3)))=0,"",INDEX(PlansAndNotes!$D$6:$D$4005,ROW(B3578)-ROW($C$3))),"")</f>
        <v/>
      </c>
      <c r="O3578" s="165" t="str">
        <f t="shared" si="374"/>
        <v/>
      </c>
      <c r="P3578" s="363" t="str">
        <f>IFERROR(IF(LEN(INDEX(PlansAndNotes!$E$6:$E$4005,ROW(B3578)-ROW($C$3)))=0,"",INDEX(PlansAndNotes!$E$6:$E$4005,ROW(B3578)-ROW($C$3))),"")</f>
        <v/>
      </c>
      <c r="Q3578" s="363" t="str">
        <f>IFERROR(IF(LEN(INDEX(PlansAndNotes!$G$6:$G$4005,ROW(B3578)-ROW($C$3)))=0,"",INDEX(PlansAndNotes!$G$6:$G$4005,ROW(B3578)-ROW($C$3))),"")</f>
        <v/>
      </c>
      <c r="R3578" s="361" t="str">
        <f>IFERROR(IF(LEN(D3578)&gt;0,IF(LEN(INDEX(AdressBook!$C$6:$C$25,MATCH(D3578,AdressBook!$B$6:$B$25,0),1))=0,"",INDEX(AdressBook!$C$6:$C$25,MATCH(D3578,AdressBook!$B$6:$B$25,0),1)),""),"")</f>
        <v/>
      </c>
      <c r="S3578" s="165">
        <f>IF(LEN(C3578)&gt;0,IFERROR(IF(MATCH(C3578,C3579:$C$4004,0)&gt;0,-1,ROW(S3578)-ROW($S$3)),ROW(S3578)-ROW($S$3)),-1)</f>
        <v>-1</v>
      </c>
      <c r="T3578" s="165">
        <f t="shared" si="375"/>
        <v>0</v>
      </c>
      <c r="U3578" s="165" t="str">
        <f t="shared" si="376"/>
        <v/>
      </c>
      <c r="V3578" s="165" t="str">
        <f>IFERROR(IF(OR(C3578="",S3578&lt;0),"",IF(SUBTOTAL(3,C3578:C3578)=0,-1,SUBTOTAL(3,$C$4:C3578))),"")</f>
        <v/>
      </c>
      <c r="W3578" s="156" t="str">
        <f t="array" ref="W3578">IF(LEN(C3578)&gt;0,IFERROR(IF(MATCH(C3578,$C$3:$C3577,0)&gt;0,N3578-INDEX($N$3:N3577,SUMPRODUCT(MAX(ROW($C$3:$C3577)*(C3578=$C$3:$C3577)))-2,1),""),""),"")</f>
        <v/>
      </c>
      <c r="X3578" s="156">
        <f t="shared" ca="1" si="377"/>
        <v>1</v>
      </c>
      <c r="Y3578" s="156">
        <f t="shared" ca="1" si="378"/>
        <v>1</v>
      </c>
    </row>
    <row r="3579" spans="2:25" hidden="1" x14ac:dyDescent="0.25">
      <c r="B3579" s="390" t="str">
        <f>IFERROR(IF(LEN(INDEX(PlansAndNotes!$B$6:$B$2005,ROW(A3579)-ROW($B$3)))=0,"",INDEX(PlansAndNotes!$B$6:$B$2005,ROW(A3579)-ROW($B$3))),"")</f>
        <v/>
      </c>
      <c r="C3579" s="387" t="str">
        <f t="shared" si="379"/>
        <v/>
      </c>
      <c r="D3579" s="361" t="str">
        <f>IFERROR(IF(LEN(C3579)&gt;0,IF(LEN(INDEX(TasksList!$C$6:$C$25,MATCH(C3579,TasksList!$B$6:$B$25,0),1))=0,"",INDEX(TasksList!$C$6:$C$25,MATCH(C3579,TasksList!$B$6:$B$25,0),1)),""),"")</f>
        <v/>
      </c>
      <c r="E3579" s="361" t="str">
        <f>IFERROR(IF(LEN(C3579)&gt;0,IF(LEN(INDEX(TasksList!$F$6:$F$25,MATCH(C3579,TasksList!$B$6:$B$25,0),1))=0,"not set!",INDEX(TasksList!$F$6:$F$25,MATCH(C3579,TasksList!$B$6:$B$25,0),1)),""),"")</f>
        <v/>
      </c>
      <c r="F3579" s="360" t="str">
        <f>IFERROR(IF(LEN(D3579)&gt;0,IF(LEN(INDEX(AdressBook!$D$6:$D$25,MATCH(D3579,AdressBook!$B$6:$B$25,0),1))=0,"",INDEX(AdressBook!$D$6:$D$25,MATCH(D3579,AdressBook!$B$6:$B$25,0),1)),""),"")</f>
        <v/>
      </c>
      <c r="G3579" s="361" t="str">
        <f>IFERROR(IF(LEN(INDEX(PlansAndNotes!$F$6:$F$4005,ROW(B3579)-ROW($C$3)))=0,"",INDEX(PlansAndNotes!$F$6:$F$4005,ROW(B3579)-ROW($C$3))),"")</f>
        <v/>
      </c>
      <c r="H3579" s="361" t="str">
        <f>IFERROR(IF(LEN(C3579)&gt;0,IF(LEN(INDEX(TasksList!$G$6:$G$25,MATCH(C3579,TasksList!$B$6:$B$25,0),1))=0,"",INDEX(TasksList!$G$6:$G$25,MATCH(C3579,TasksList!$B$6:$B$25,0),1)),""),"")</f>
        <v/>
      </c>
      <c r="N3579" s="362" t="str">
        <f>IFERROR(IF(LEN(INDEX(PlansAndNotes!$D$6:$D$4005,ROW(B3579)-ROW($C$3)))=0,"",INDEX(PlansAndNotes!$D$6:$D$4005,ROW(B3579)-ROW($C$3))),"")</f>
        <v/>
      </c>
      <c r="O3579" s="165" t="str">
        <f t="shared" si="374"/>
        <v/>
      </c>
      <c r="P3579" s="363" t="str">
        <f>IFERROR(IF(LEN(INDEX(PlansAndNotes!$E$6:$E$4005,ROW(B3579)-ROW($C$3)))=0,"",INDEX(PlansAndNotes!$E$6:$E$4005,ROW(B3579)-ROW($C$3))),"")</f>
        <v/>
      </c>
      <c r="Q3579" s="363" t="str">
        <f>IFERROR(IF(LEN(INDEX(PlansAndNotes!$G$6:$G$4005,ROW(B3579)-ROW($C$3)))=0,"",INDEX(PlansAndNotes!$G$6:$G$4005,ROW(B3579)-ROW($C$3))),"")</f>
        <v/>
      </c>
      <c r="R3579" s="361" t="str">
        <f>IFERROR(IF(LEN(D3579)&gt;0,IF(LEN(INDEX(AdressBook!$C$6:$C$25,MATCH(D3579,AdressBook!$B$6:$B$25,0),1))=0,"",INDEX(AdressBook!$C$6:$C$25,MATCH(D3579,AdressBook!$B$6:$B$25,0),1)),""),"")</f>
        <v/>
      </c>
      <c r="S3579" s="165">
        <f>IF(LEN(C3579)&gt;0,IFERROR(IF(MATCH(C3579,C3580:$C$4004,0)&gt;0,-1,ROW(S3579)-ROW($S$3)),ROW(S3579)-ROW($S$3)),-1)</f>
        <v>-1</v>
      </c>
      <c r="T3579" s="165">
        <f t="shared" si="375"/>
        <v>0</v>
      </c>
      <c r="U3579" s="165" t="str">
        <f t="shared" si="376"/>
        <v/>
      </c>
      <c r="V3579" s="165" t="str">
        <f>IFERROR(IF(OR(C3579="",S3579&lt;0),"",IF(SUBTOTAL(3,C3579:C3579)=0,-1,SUBTOTAL(3,$C$4:C3579))),"")</f>
        <v/>
      </c>
      <c r="W3579" s="156" t="str">
        <f t="array" ref="W3579">IF(LEN(C3579)&gt;0,IFERROR(IF(MATCH(C3579,$C$3:$C3578,0)&gt;0,N3579-INDEX($N$3:N3578,SUMPRODUCT(MAX(ROW($C$3:$C3578)*(C3579=$C$3:$C3578)))-2,1),""),""),"")</f>
        <v/>
      </c>
      <c r="X3579" s="156">
        <f t="shared" ca="1" si="377"/>
        <v>1</v>
      </c>
      <c r="Y3579" s="156">
        <f t="shared" ca="1" si="378"/>
        <v>1</v>
      </c>
    </row>
    <row r="3580" spans="2:25" hidden="1" x14ac:dyDescent="0.25">
      <c r="B3580" s="390" t="str">
        <f>IFERROR(IF(LEN(INDEX(PlansAndNotes!$B$6:$B$2005,ROW(A3580)-ROW($B$3)))=0,"",INDEX(PlansAndNotes!$B$6:$B$2005,ROW(A3580)-ROW($B$3))),"")</f>
        <v/>
      </c>
      <c r="C3580" s="387" t="str">
        <f t="shared" si="379"/>
        <v/>
      </c>
      <c r="D3580" s="361" t="str">
        <f>IFERROR(IF(LEN(C3580)&gt;0,IF(LEN(INDEX(TasksList!$C$6:$C$25,MATCH(C3580,TasksList!$B$6:$B$25,0),1))=0,"",INDEX(TasksList!$C$6:$C$25,MATCH(C3580,TasksList!$B$6:$B$25,0),1)),""),"")</f>
        <v/>
      </c>
      <c r="E3580" s="361" t="str">
        <f>IFERROR(IF(LEN(C3580)&gt;0,IF(LEN(INDEX(TasksList!$F$6:$F$25,MATCH(C3580,TasksList!$B$6:$B$25,0),1))=0,"not set!",INDEX(TasksList!$F$6:$F$25,MATCH(C3580,TasksList!$B$6:$B$25,0),1)),""),"")</f>
        <v/>
      </c>
      <c r="F3580" s="360" t="str">
        <f>IFERROR(IF(LEN(D3580)&gt;0,IF(LEN(INDEX(AdressBook!$D$6:$D$25,MATCH(D3580,AdressBook!$B$6:$B$25,0),1))=0,"",INDEX(AdressBook!$D$6:$D$25,MATCH(D3580,AdressBook!$B$6:$B$25,0),1)),""),"")</f>
        <v/>
      </c>
      <c r="G3580" s="361" t="str">
        <f>IFERROR(IF(LEN(INDEX(PlansAndNotes!$F$6:$F$4005,ROW(B3580)-ROW($C$3)))=0,"",INDEX(PlansAndNotes!$F$6:$F$4005,ROW(B3580)-ROW($C$3))),"")</f>
        <v/>
      </c>
      <c r="H3580" s="361" t="str">
        <f>IFERROR(IF(LEN(C3580)&gt;0,IF(LEN(INDEX(TasksList!$G$6:$G$25,MATCH(C3580,TasksList!$B$6:$B$25,0),1))=0,"",INDEX(TasksList!$G$6:$G$25,MATCH(C3580,TasksList!$B$6:$B$25,0),1)),""),"")</f>
        <v/>
      </c>
      <c r="N3580" s="362" t="str">
        <f>IFERROR(IF(LEN(INDEX(PlansAndNotes!$D$6:$D$4005,ROW(B3580)-ROW($C$3)))=0,"",INDEX(PlansAndNotes!$D$6:$D$4005,ROW(B3580)-ROW($C$3))),"")</f>
        <v/>
      </c>
      <c r="O3580" s="165" t="str">
        <f t="shared" si="374"/>
        <v/>
      </c>
      <c r="P3580" s="363" t="str">
        <f>IFERROR(IF(LEN(INDEX(PlansAndNotes!$E$6:$E$4005,ROW(B3580)-ROW($C$3)))=0,"",INDEX(PlansAndNotes!$E$6:$E$4005,ROW(B3580)-ROW($C$3))),"")</f>
        <v/>
      </c>
      <c r="Q3580" s="363" t="str">
        <f>IFERROR(IF(LEN(INDEX(PlansAndNotes!$G$6:$G$4005,ROW(B3580)-ROW($C$3)))=0,"",INDEX(PlansAndNotes!$G$6:$G$4005,ROW(B3580)-ROW($C$3))),"")</f>
        <v/>
      </c>
      <c r="R3580" s="361" t="str">
        <f>IFERROR(IF(LEN(D3580)&gt;0,IF(LEN(INDEX(AdressBook!$C$6:$C$25,MATCH(D3580,AdressBook!$B$6:$B$25,0),1))=0,"",INDEX(AdressBook!$C$6:$C$25,MATCH(D3580,AdressBook!$B$6:$B$25,0),1)),""),"")</f>
        <v/>
      </c>
      <c r="S3580" s="165">
        <f>IF(LEN(C3580)&gt;0,IFERROR(IF(MATCH(C3580,C3581:$C$4004,0)&gt;0,-1,ROW(S3580)-ROW($S$3)),ROW(S3580)-ROW($S$3)),-1)</f>
        <v>-1</v>
      </c>
      <c r="T3580" s="165">
        <f t="shared" si="375"/>
        <v>0</v>
      </c>
      <c r="U3580" s="165" t="str">
        <f t="shared" si="376"/>
        <v/>
      </c>
      <c r="V3580" s="165" t="str">
        <f>IFERROR(IF(OR(C3580="",S3580&lt;0),"",IF(SUBTOTAL(3,C3580:C3580)=0,-1,SUBTOTAL(3,$C$4:C3580))),"")</f>
        <v/>
      </c>
      <c r="W3580" s="156" t="str">
        <f t="array" ref="W3580">IF(LEN(C3580)&gt;0,IFERROR(IF(MATCH(C3580,$C$3:$C3579,0)&gt;0,N3580-INDEX($N$3:N3579,SUMPRODUCT(MAX(ROW($C$3:$C3579)*(C3580=$C$3:$C3579)))-2,1),""),""),"")</f>
        <v/>
      </c>
      <c r="X3580" s="156">
        <f t="shared" ca="1" si="377"/>
        <v>1</v>
      </c>
      <c r="Y3580" s="156">
        <f t="shared" ca="1" si="378"/>
        <v>1</v>
      </c>
    </row>
    <row r="3581" spans="2:25" hidden="1" x14ac:dyDescent="0.25">
      <c r="B3581" s="390" t="str">
        <f>IFERROR(IF(LEN(INDEX(PlansAndNotes!$B$6:$B$2005,ROW(A3581)-ROW($B$3)))=0,"",INDEX(PlansAndNotes!$B$6:$B$2005,ROW(A3581)-ROW($B$3))),"")</f>
        <v/>
      </c>
      <c r="C3581" s="387" t="str">
        <f t="shared" si="379"/>
        <v/>
      </c>
      <c r="D3581" s="361" t="str">
        <f>IFERROR(IF(LEN(C3581)&gt;0,IF(LEN(INDEX(TasksList!$C$6:$C$25,MATCH(C3581,TasksList!$B$6:$B$25,0),1))=0,"",INDEX(TasksList!$C$6:$C$25,MATCH(C3581,TasksList!$B$6:$B$25,0),1)),""),"")</f>
        <v/>
      </c>
      <c r="E3581" s="361" t="str">
        <f>IFERROR(IF(LEN(C3581)&gt;0,IF(LEN(INDEX(TasksList!$F$6:$F$25,MATCH(C3581,TasksList!$B$6:$B$25,0),1))=0,"not set!",INDEX(TasksList!$F$6:$F$25,MATCH(C3581,TasksList!$B$6:$B$25,0),1)),""),"")</f>
        <v/>
      </c>
      <c r="F3581" s="360" t="str">
        <f>IFERROR(IF(LEN(D3581)&gt;0,IF(LEN(INDEX(AdressBook!$D$6:$D$25,MATCH(D3581,AdressBook!$B$6:$B$25,0),1))=0,"",INDEX(AdressBook!$D$6:$D$25,MATCH(D3581,AdressBook!$B$6:$B$25,0),1)),""),"")</f>
        <v/>
      </c>
      <c r="G3581" s="361" t="str">
        <f>IFERROR(IF(LEN(INDEX(PlansAndNotes!$F$6:$F$4005,ROW(B3581)-ROW($C$3)))=0,"",INDEX(PlansAndNotes!$F$6:$F$4005,ROW(B3581)-ROW($C$3))),"")</f>
        <v/>
      </c>
      <c r="H3581" s="361" t="str">
        <f>IFERROR(IF(LEN(C3581)&gt;0,IF(LEN(INDEX(TasksList!$G$6:$G$25,MATCH(C3581,TasksList!$B$6:$B$25,0),1))=0,"",INDEX(TasksList!$G$6:$G$25,MATCH(C3581,TasksList!$B$6:$B$25,0),1)),""),"")</f>
        <v/>
      </c>
      <c r="N3581" s="362" t="str">
        <f>IFERROR(IF(LEN(INDEX(PlansAndNotes!$D$6:$D$4005,ROW(B3581)-ROW($C$3)))=0,"",INDEX(PlansAndNotes!$D$6:$D$4005,ROW(B3581)-ROW($C$3))),"")</f>
        <v/>
      </c>
      <c r="O3581" s="165" t="str">
        <f t="shared" si="374"/>
        <v/>
      </c>
      <c r="P3581" s="363" t="str">
        <f>IFERROR(IF(LEN(INDEX(PlansAndNotes!$E$6:$E$4005,ROW(B3581)-ROW($C$3)))=0,"",INDEX(PlansAndNotes!$E$6:$E$4005,ROW(B3581)-ROW($C$3))),"")</f>
        <v/>
      </c>
      <c r="Q3581" s="363" t="str">
        <f>IFERROR(IF(LEN(INDEX(PlansAndNotes!$G$6:$G$4005,ROW(B3581)-ROW($C$3)))=0,"",INDEX(PlansAndNotes!$G$6:$G$4005,ROW(B3581)-ROW($C$3))),"")</f>
        <v/>
      </c>
      <c r="R3581" s="361" t="str">
        <f>IFERROR(IF(LEN(D3581)&gt;0,IF(LEN(INDEX(AdressBook!$C$6:$C$25,MATCH(D3581,AdressBook!$B$6:$B$25,0),1))=0,"",INDEX(AdressBook!$C$6:$C$25,MATCH(D3581,AdressBook!$B$6:$B$25,0),1)),""),"")</f>
        <v/>
      </c>
      <c r="S3581" s="165">
        <f>IF(LEN(C3581)&gt;0,IFERROR(IF(MATCH(C3581,C3582:$C$4004,0)&gt;0,-1,ROW(S3581)-ROW($S$3)),ROW(S3581)-ROW($S$3)),-1)</f>
        <v>-1</v>
      </c>
      <c r="T3581" s="165">
        <f t="shared" si="375"/>
        <v>0</v>
      </c>
      <c r="U3581" s="165" t="str">
        <f t="shared" si="376"/>
        <v/>
      </c>
      <c r="V3581" s="165" t="str">
        <f>IFERROR(IF(OR(C3581="",S3581&lt;0),"",IF(SUBTOTAL(3,C3581:C3581)=0,-1,SUBTOTAL(3,$C$4:C3581))),"")</f>
        <v/>
      </c>
      <c r="W3581" s="156" t="str">
        <f t="array" ref="W3581">IF(LEN(C3581)&gt;0,IFERROR(IF(MATCH(C3581,$C$3:$C3580,0)&gt;0,N3581-INDEX($N$3:N3580,SUMPRODUCT(MAX(ROW($C$3:$C3580)*(C3581=$C$3:$C3580)))-2,1),""),""),"")</f>
        <v/>
      </c>
      <c r="X3581" s="156">
        <f t="shared" ca="1" si="377"/>
        <v>1</v>
      </c>
      <c r="Y3581" s="156">
        <f t="shared" ca="1" si="378"/>
        <v>1</v>
      </c>
    </row>
    <row r="3582" spans="2:25" hidden="1" x14ac:dyDescent="0.25">
      <c r="B3582" s="390" t="str">
        <f>IFERROR(IF(LEN(INDEX(PlansAndNotes!$B$6:$B$2005,ROW(A3582)-ROW($B$3)))=0,"",INDEX(PlansAndNotes!$B$6:$B$2005,ROW(A3582)-ROW($B$3))),"")</f>
        <v/>
      </c>
      <c r="C3582" s="387" t="str">
        <f t="shared" si="379"/>
        <v/>
      </c>
      <c r="D3582" s="361" t="str">
        <f>IFERROR(IF(LEN(C3582)&gt;0,IF(LEN(INDEX(TasksList!$C$6:$C$25,MATCH(C3582,TasksList!$B$6:$B$25,0),1))=0,"",INDEX(TasksList!$C$6:$C$25,MATCH(C3582,TasksList!$B$6:$B$25,0),1)),""),"")</f>
        <v/>
      </c>
      <c r="E3582" s="361" t="str">
        <f>IFERROR(IF(LEN(C3582)&gt;0,IF(LEN(INDEX(TasksList!$F$6:$F$25,MATCH(C3582,TasksList!$B$6:$B$25,0),1))=0,"not set!",INDEX(TasksList!$F$6:$F$25,MATCH(C3582,TasksList!$B$6:$B$25,0),1)),""),"")</f>
        <v/>
      </c>
      <c r="F3582" s="360" t="str">
        <f>IFERROR(IF(LEN(D3582)&gt;0,IF(LEN(INDEX(AdressBook!$D$6:$D$25,MATCH(D3582,AdressBook!$B$6:$B$25,0),1))=0,"",INDEX(AdressBook!$D$6:$D$25,MATCH(D3582,AdressBook!$B$6:$B$25,0),1)),""),"")</f>
        <v/>
      </c>
      <c r="G3582" s="361" t="str">
        <f>IFERROR(IF(LEN(INDEX(PlansAndNotes!$F$6:$F$4005,ROW(B3582)-ROW($C$3)))=0,"",INDEX(PlansAndNotes!$F$6:$F$4005,ROW(B3582)-ROW($C$3))),"")</f>
        <v/>
      </c>
      <c r="H3582" s="361" t="str">
        <f>IFERROR(IF(LEN(C3582)&gt;0,IF(LEN(INDEX(TasksList!$G$6:$G$25,MATCH(C3582,TasksList!$B$6:$B$25,0),1))=0,"",INDEX(TasksList!$G$6:$G$25,MATCH(C3582,TasksList!$B$6:$B$25,0),1)),""),"")</f>
        <v/>
      </c>
      <c r="N3582" s="362" t="str">
        <f>IFERROR(IF(LEN(INDEX(PlansAndNotes!$D$6:$D$4005,ROW(B3582)-ROW($C$3)))=0,"",INDEX(PlansAndNotes!$D$6:$D$4005,ROW(B3582)-ROW($C$3))),"")</f>
        <v/>
      </c>
      <c r="O3582" s="165" t="str">
        <f t="shared" si="374"/>
        <v/>
      </c>
      <c r="P3582" s="363" t="str">
        <f>IFERROR(IF(LEN(INDEX(PlansAndNotes!$E$6:$E$4005,ROW(B3582)-ROW($C$3)))=0,"",INDEX(PlansAndNotes!$E$6:$E$4005,ROW(B3582)-ROW($C$3))),"")</f>
        <v/>
      </c>
      <c r="Q3582" s="363" t="str">
        <f>IFERROR(IF(LEN(INDEX(PlansAndNotes!$G$6:$G$4005,ROW(B3582)-ROW($C$3)))=0,"",INDEX(PlansAndNotes!$G$6:$G$4005,ROW(B3582)-ROW($C$3))),"")</f>
        <v/>
      </c>
      <c r="R3582" s="361" t="str">
        <f>IFERROR(IF(LEN(D3582)&gt;0,IF(LEN(INDEX(AdressBook!$C$6:$C$25,MATCH(D3582,AdressBook!$B$6:$B$25,0),1))=0,"",INDEX(AdressBook!$C$6:$C$25,MATCH(D3582,AdressBook!$B$6:$B$25,0),1)),""),"")</f>
        <v/>
      </c>
      <c r="S3582" s="165">
        <f>IF(LEN(C3582)&gt;0,IFERROR(IF(MATCH(C3582,C3583:$C$4004,0)&gt;0,-1,ROW(S3582)-ROW($S$3)),ROW(S3582)-ROW($S$3)),-1)</f>
        <v>-1</v>
      </c>
      <c r="T3582" s="165">
        <f t="shared" si="375"/>
        <v>0</v>
      </c>
      <c r="U3582" s="165" t="str">
        <f t="shared" si="376"/>
        <v/>
      </c>
      <c r="V3582" s="165" t="str">
        <f>IFERROR(IF(OR(C3582="",S3582&lt;0),"",IF(SUBTOTAL(3,C3582:C3582)=0,-1,SUBTOTAL(3,$C$4:C3582))),"")</f>
        <v/>
      </c>
      <c r="W3582" s="156" t="str">
        <f t="array" ref="W3582">IF(LEN(C3582)&gt;0,IFERROR(IF(MATCH(C3582,$C$3:$C3581,0)&gt;0,N3582-INDEX($N$3:N3581,SUMPRODUCT(MAX(ROW($C$3:$C3581)*(C3582=$C$3:$C3581)))-2,1),""),""),"")</f>
        <v/>
      </c>
      <c r="X3582" s="156">
        <f t="shared" ca="1" si="377"/>
        <v>1</v>
      </c>
      <c r="Y3582" s="156">
        <f t="shared" ca="1" si="378"/>
        <v>1</v>
      </c>
    </row>
    <row r="3583" spans="2:25" hidden="1" x14ac:dyDescent="0.25">
      <c r="B3583" s="390" t="str">
        <f>IFERROR(IF(LEN(INDEX(PlansAndNotes!$B$6:$B$2005,ROW(A3583)-ROW($B$3)))=0,"",INDEX(PlansAndNotes!$B$6:$B$2005,ROW(A3583)-ROW($B$3))),"")</f>
        <v/>
      </c>
      <c r="C3583" s="387" t="str">
        <f t="shared" si="379"/>
        <v/>
      </c>
      <c r="D3583" s="361" t="str">
        <f>IFERROR(IF(LEN(C3583)&gt;0,IF(LEN(INDEX(TasksList!$C$6:$C$25,MATCH(C3583,TasksList!$B$6:$B$25,0),1))=0,"",INDEX(TasksList!$C$6:$C$25,MATCH(C3583,TasksList!$B$6:$B$25,0),1)),""),"")</f>
        <v/>
      </c>
      <c r="E3583" s="361" t="str">
        <f>IFERROR(IF(LEN(C3583)&gt;0,IF(LEN(INDEX(TasksList!$F$6:$F$25,MATCH(C3583,TasksList!$B$6:$B$25,0),1))=0,"not set!",INDEX(TasksList!$F$6:$F$25,MATCH(C3583,TasksList!$B$6:$B$25,0),1)),""),"")</f>
        <v/>
      </c>
      <c r="F3583" s="360" t="str">
        <f>IFERROR(IF(LEN(D3583)&gt;0,IF(LEN(INDEX(AdressBook!$D$6:$D$25,MATCH(D3583,AdressBook!$B$6:$B$25,0),1))=0,"",INDEX(AdressBook!$D$6:$D$25,MATCH(D3583,AdressBook!$B$6:$B$25,0),1)),""),"")</f>
        <v/>
      </c>
      <c r="G3583" s="361" t="str">
        <f>IFERROR(IF(LEN(INDEX(PlansAndNotes!$F$6:$F$4005,ROW(B3583)-ROW($C$3)))=0,"",INDEX(PlansAndNotes!$F$6:$F$4005,ROW(B3583)-ROW($C$3))),"")</f>
        <v/>
      </c>
      <c r="H3583" s="361" t="str">
        <f>IFERROR(IF(LEN(C3583)&gt;0,IF(LEN(INDEX(TasksList!$G$6:$G$25,MATCH(C3583,TasksList!$B$6:$B$25,0),1))=0,"",INDEX(TasksList!$G$6:$G$25,MATCH(C3583,TasksList!$B$6:$B$25,0),1)),""),"")</f>
        <v/>
      </c>
      <c r="N3583" s="362" t="str">
        <f>IFERROR(IF(LEN(INDEX(PlansAndNotes!$D$6:$D$4005,ROW(B3583)-ROW($C$3)))=0,"",INDEX(PlansAndNotes!$D$6:$D$4005,ROW(B3583)-ROW($C$3))),"")</f>
        <v/>
      </c>
      <c r="O3583" s="165" t="str">
        <f t="shared" si="374"/>
        <v/>
      </c>
      <c r="P3583" s="363" t="str">
        <f>IFERROR(IF(LEN(INDEX(PlansAndNotes!$E$6:$E$4005,ROW(B3583)-ROW($C$3)))=0,"",INDEX(PlansAndNotes!$E$6:$E$4005,ROW(B3583)-ROW($C$3))),"")</f>
        <v/>
      </c>
      <c r="Q3583" s="363" t="str">
        <f>IFERROR(IF(LEN(INDEX(PlansAndNotes!$G$6:$G$4005,ROW(B3583)-ROW($C$3)))=0,"",INDEX(PlansAndNotes!$G$6:$G$4005,ROW(B3583)-ROW($C$3))),"")</f>
        <v/>
      </c>
      <c r="R3583" s="361" t="str">
        <f>IFERROR(IF(LEN(D3583)&gt;0,IF(LEN(INDEX(AdressBook!$C$6:$C$25,MATCH(D3583,AdressBook!$B$6:$B$25,0),1))=0,"",INDEX(AdressBook!$C$6:$C$25,MATCH(D3583,AdressBook!$B$6:$B$25,0),1)),""),"")</f>
        <v/>
      </c>
      <c r="S3583" s="165">
        <f>IF(LEN(C3583)&gt;0,IFERROR(IF(MATCH(C3583,C3584:$C$4004,0)&gt;0,-1,ROW(S3583)-ROW($S$3)),ROW(S3583)-ROW($S$3)),-1)</f>
        <v>-1</v>
      </c>
      <c r="T3583" s="165">
        <f t="shared" si="375"/>
        <v>0</v>
      </c>
      <c r="U3583" s="165" t="str">
        <f t="shared" si="376"/>
        <v/>
      </c>
      <c r="V3583" s="165" t="str">
        <f>IFERROR(IF(OR(C3583="",S3583&lt;0),"",IF(SUBTOTAL(3,C3583:C3583)=0,-1,SUBTOTAL(3,$C$4:C3583))),"")</f>
        <v/>
      </c>
      <c r="W3583" s="156" t="str">
        <f t="array" ref="W3583">IF(LEN(C3583)&gt;0,IFERROR(IF(MATCH(C3583,$C$3:$C3582,0)&gt;0,N3583-INDEX($N$3:N3582,SUMPRODUCT(MAX(ROW($C$3:$C3582)*(C3583=$C$3:$C3582)))-2,1),""),""),"")</f>
        <v/>
      </c>
      <c r="X3583" s="156">
        <f t="shared" ca="1" si="377"/>
        <v>1</v>
      </c>
      <c r="Y3583" s="156">
        <f t="shared" ca="1" si="378"/>
        <v>1</v>
      </c>
    </row>
    <row r="3584" spans="2:25" hidden="1" x14ac:dyDescent="0.25">
      <c r="B3584" s="390" t="str">
        <f>IFERROR(IF(LEN(INDEX(PlansAndNotes!$B$6:$B$2005,ROW(A3584)-ROW($B$3)))=0,"",INDEX(PlansAndNotes!$B$6:$B$2005,ROW(A3584)-ROW($B$3))),"")</f>
        <v/>
      </c>
      <c r="C3584" s="387" t="str">
        <f t="shared" si="379"/>
        <v/>
      </c>
      <c r="D3584" s="361" t="str">
        <f>IFERROR(IF(LEN(C3584)&gt;0,IF(LEN(INDEX(TasksList!$C$6:$C$25,MATCH(C3584,TasksList!$B$6:$B$25,0),1))=0,"",INDEX(TasksList!$C$6:$C$25,MATCH(C3584,TasksList!$B$6:$B$25,0),1)),""),"")</f>
        <v/>
      </c>
      <c r="E3584" s="361" t="str">
        <f>IFERROR(IF(LEN(C3584)&gt;0,IF(LEN(INDEX(TasksList!$F$6:$F$25,MATCH(C3584,TasksList!$B$6:$B$25,0),1))=0,"not set!",INDEX(TasksList!$F$6:$F$25,MATCH(C3584,TasksList!$B$6:$B$25,0),1)),""),"")</f>
        <v/>
      </c>
      <c r="F3584" s="360" t="str">
        <f>IFERROR(IF(LEN(D3584)&gt;0,IF(LEN(INDEX(AdressBook!$D$6:$D$25,MATCH(D3584,AdressBook!$B$6:$B$25,0),1))=0,"",INDEX(AdressBook!$D$6:$D$25,MATCH(D3584,AdressBook!$B$6:$B$25,0),1)),""),"")</f>
        <v/>
      </c>
      <c r="G3584" s="361" t="str">
        <f>IFERROR(IF(LEN(INDEX(PlansAndNotes!$F$6:$F$4005,ROW(B3584)-ROW($C$3)))=0,"",INDEX(PlansAndNotes!$F$6:$F$4005,ROW(B3584)-ROW($C$3))),"")</f>
        <v/>
      </c>
      <c r="H3584" s="361" t="str">
        <f>IFERROR(IF(LEN(C3584)&gt;0,IF(LEN(INDEX(TasksList!$G$6:$G$25,MATCH(C3584,TasksList!$B$6:$B$25,0),1))=0,"",INDEX(TasksList!$G$6:$G$25,MATCH(C3584,TasksList!$B$6:$B$25,0),1)),""),"")</f>
        <v/>
      </c>
      <c r="N3584" s="362" t="str">
        <f>IFERROR(IF(LEN(INDEX(PlansAndNotes!$D$6:$D$4005,ROW(B3584)-ROW($C$3)))=0,"",INDEX(PlansAndNotes!$D$6:$D$4005,ROW(B3584)-ROW($C$3))),"")</f>
        <v/>
      </c>
      <c r="O3584" s="165" t="str">
        <f t="shared" si="374"/>
        <v/>
      </c>
      <c r="P3584" s="363" t="str">
        <f>IFERROR(IF(LEN(INDEX(PlansAndNotes!$E$6:$E$4005,ROW(B3584)-ROW($C$3)))=0,"",INDEX(PlansAndNotes!$E$6:$E$4005,ROW(B3584)-ROW($C$3))),"")</f>
        <v/>
      </c>
      <c r="Q3584" s="363" t="str">
        <f>IFERROR(IF(LEN(INDEX(PlansAndNotes!$G$6:$G$4005,ROW(B3584)-ROW($C$3)))=0,"",INDEX(PlansAndNotes!$G$6:$G$4005,ROW(B3584)-ROW($C$3))),"")</f>
        <v/>
      </c>
      <c r="R3584" s="361" t="str">
        <f>IFERROR(IF(LEN(D3584)&gt;0,IF(LEN(INDEX(AdressBook!$C$6:$C$25,MATCH(D3584,AdressBook!$B$6:$B$25,0),1))=0,"",INDEX(AdressBook!$C$6:$C$25,MATCH(D3584,AdressBook!$B$6:$B$25,0),1)),""),"")</f>
        <v/>
      </c>
      <c r="S3584" s="165">
        <f>IF(LEN(C3584)&gt;0,IFERROR(IF(MATCH(C3584,C3585:$C$4004,0)&gt;0,-1,ROW(S3584)-ROW($S$3)),ROW(S3584)-ROW($S$3)),-1)</f>
        <v>-1</v>
      </c>
      <c r="T3584" s="165">
        <f t="shared" si="375"/>
        <v>0</v>
      </c>
      <c r="U3584" s="165" t="str">
        <f t="shared" si="376"/>
        <v/>
      </c>
      <c r="V3584" s="165" t="str">
        <f>IFERROR(IF(OR(C3584="",S3584&lt;0),"",IF(SUBTOTAL(3,C3584:C3584)=0,-1,SUBTOTAL(3,$C$4:C3584))),"")</f>
        <v/>
      </c>
      <c r="W3584" s="156" t="str">
        <f t="array" ref="W3584">IF(LEN(C3584)&gt;0,IFERROR(IF(MATCH(C3584,$C$3:$C3583,0)&gt;0,N3584-INDEX($N$3:N3583,SUMPRODUCT(MAX(ROW($C$3:$C3583)*(C3584=$C$3:$C3583)))-2,1),""),""),"")</f>
        <v/>
      </c>
      <c r="X3584" s="156">
        <f t="shared" ca="1" si="377"/>
        <v>1</v>
      </c>
      <c r="Y3584" s="156">
        <f t="shared" ca="1" si="378"/>
        <v>1</v>
      </c>
    </row>
    <row r="3585" spans="2:25" hidden="1" x14ac:dyDescent="0.25">
      <c r="B3585" s="390" t="str">
        <f>IFERROR(IF(LEN(INDEX(PlansAndNotes!$B$6:$B$2005,ROW(A3585)-ROW($B$3)))=0,"",INDEX(PlansAndNotes!$B$6:$B$2005,ROW(A3585)-ROW($B$3))),"")</f>
        <v/>
      </c>
      <c r="C3585" s="387" t="str">
        <f t="shared" si="379"/>
        <v/>
      </c>
      <c r="D3585" s="361" t="str">
        <f>IFERROR(IF(LEN(C3585)&gt;0,IF(LEN(INDEX(TasksList!$C$6:$C$25,MATCH(C3585,TasksList!$B$6:$B$25,0),1))=0,"",INDEX(TasksList!$C$6:$C$25,MATCH(C3585,TasksList!$B$6:$B$25,0),1)),""),"")</f>
        <v/>
      </c>
      <c r="E3585" s="361" t="str">
        <f>IFERROR(IF(LEN(C3585)&gt;0,IF(LEN(INDEX(TasksList!$F$6:$F$25,MATCH(C3585,TasksList!$B$6:$B$25,0),1))=0,"not set!",INDEX(TasksList!$F$6:$F$25,MATCH(C3585,TasksList!$B$6:$B$25,0),1)),""),"")</f>
        <v/>
      </c>
      <c r="F3585" s="360" t="str">
        <f>IFERROR(IF(LEN(D3585)&gt;0,IF(LEN(INDEX(AdressBook!$D$6:$D$25,MATCH(D3585,AdressBook!$B$6:$B$25,0),1))=0,"",INDEX(AdressBook!$D$6:$D$25,MATCH(D3585,AdressBook!$B$6:$B$25,0),1)),""),"")</f>
        <v/>
      </c>
      <c r="G3585" s="361" t="str">
        <f>IFERROR(IF(LEN(INDEX(PlansAndNotes!$F$6:$F$4005,ROW(B3585)-ROW($C$3)))=0,"",INDEX(PlansAndNotes!$F$6:$F$4005,ROW(B3585)-ROW($C$3))),"")</f>
        <v/>
      </c>
      <c r="H3585" s="361" t="str">
        <f>IFERROR(IF(LEN(C3585)&gt;0,IF(LEN(INDEX(TasksList!$G$6:$G$25,MATCH(C3585,TasksList!$B$6:$B$25,0),1))=0,"",INDEX(TasksList!$G$6:$G$25,MATCH(C3585,TasksList!$B$6:$B$25,0),1)),""),"")</f>
        <v/>
      </c>
      <c r="N3585" s="362" t="str">
        <f>IFERROR(IF(LEN(INDEX(PlansAndNotes!$D$6:$D$4005,ROW(B3585)-ROW($C$3)))=0,"",INDEX(PlansAndNotes!$D$6:$D$4005,ROW(B3585)-ROW($C$3))),"")</f>
        <v/>
      </c>
      <c r="O3585" s="165" t="str">
        <f t="shared" si="374"/>
        <v/>
      </c>
      <c r="P3585" s="363" t="str">
        <f>IFERROR(IF(LEN(INDEX(PlansAndNotes!$E$6:$E$4005,ROW(B3585)-ROW($C$3)))=0,"",INDEX(PlansAndNotes!$E$6:$E$4005,ROW(B3585)-ROW($C$3))),"")</f>
        <v/>
      </c>
      <c r="Q3585" s="363" t="str">
        <f>IFERROR(IF(LEN(INDEX(PlansAndNotes!$G$6:$G$4005,ROW(B3585)-ROW($C$3)))=0,"",INDEX(PlansAndNotes!$G$6:$G$4005,ROW(B3585)-ROW($C$3))),"")</f>
        <v/>
      </c>
      <c r="R3585" s="361" t="str">
        <f>IFERROR(IF(LEN(D3585)&gt;0,IF(LEN(INDEX(AdressBook!$C$6:$C$25,MATCH(D3585,AdressBook!$B$6:$B$25,0),1))=0,"",INDEX(AdressBook!$C$6:$C$25,MATCH(D3585,AdressBook!$B$6:$B$25,0),1)),""),"")</f>
        <v/>
      </c>
      <c r="S3585" s="165">
        <f>IF(LEN(C3585)&gt;0,IFERROR(IF(MATCH(C3585,C3586:$C$4004,0)&gt;0,-1,ROW(S3585)-ROW($S$3)),ROW(S3585)-ROW($S$3)),-1)</f>
        <v>-1</v>
      </c>
      <c r="T3585" s="165">
        <f t="shared" si="375"/>
        <v>0</v>
      </c>
      <c r="U3585" s="165" t="str">
        <f t="shared" si="376"/>
        <v/>
      </c>
      <c r="V3585" s="165" t="str">
        <f>IFERROR(IF(OR(C3585="",S3585&lt;0),"",IF(SUBTOTAL(3,C3585:C3585)=0,-1,SUBTOTAL(3,$C$4:C3585))),"")</f>
        <v/>
      </c>
      <c r="W3585" s="156" t="str">
        <f t="array" ref="W3585">IF(LEN(C3585)&gt;0,IFERROR(IF(MATCH(C3585,$C$3:$C3584,0)&gt;0,N3585-INDEX($N$3:N3584,SUMPRODUCT(MAX(ROW($C$3:$C3584)*(C3585=$C$3:$C3584)))-2,1),""),""),"")</f>
        <v/>
      </c>
      <c r="X3585" s="156">
        <f t="shared" ca="1" si="377"/>
        <v>1</v>
      </c>
      <c r="Y3585" s="156">
        <f t="shared" ca="1" si="378"/>
        <v>1</v>
      </c>
    </row>
    <row r="3586" spans="2:25" hidden="1" x14ac:dyDescent="0.25">
      <c r="B3586" s="390" t="str">
        <f>IFERROR(IF(LEN(INDEX(PlansAndNotes!$B$6:$B$2005,ROW(A3586)-ROW($B$3)))=0,"",INDEX(PlansAndNotes!$B$6:$B$2005,ROW(A3586)-ROW($B$3))),"")</f>
        <v/>
      </c>
      <c r="C3586" s="387" t="str">
        <f t="shared" si="379"/>
        <v/>
      </c>
      <c r="D3586" s="361" t="str">
        <f>IFERROR(IF(LEN(C3586)&gt;0,IF(LEN(INDEX(TasksList!$C$6:$C$25,MATCH(C3586,TasksList!$B$6:$B$25,0),1))=0,"",INDEX(TasksList!$C$6:$C$25,MATCH(C3586,TasksList!$B$6:$B$25,0),1)),""),"")</f>
        <v/>
      </c>
      <c r="E3586" s="361" t="str">
        <f>IFERROR(IF(LEN(C3586)&gt;0,IF(LEN(INDEX(TasksList!$F$6:$F$25,MATCH(C3586,TasksList!$B$6:$B$25,0),1))=0,"not set!",INDEX(TasksList!$F$6:$F$25,MATCH(C3586,TasksList!$B$6:$B$25,0),1)),""),"")</f>
        <v/>
      </c>
      <c r="F3586" s="360" t="str">
        <f>IFERROR(IF(LEN(D3586)&gt;0,IF(LEN(INDEX(AdressBook!$D$6:$D$25,MATCH(D3586,AdressBook!$B$6:$B$25,0),1))=0,"",INDEX(AdressBook!$D$6:$D$25,MATCH(D3586,AdressBook!$B$6:$B$25,0),1)),""),"")</f>
        <v/>
      </c>
      <c r="G3586" s="361" t="str">
        <f>IFERROR(IF(LEN(INDEX(PlansAndNotes!$F$6:$F$4005,ROW(B3586)-ROW($C$3)))=0,"",INDEX(PlansAndNotes!$F$6:$F$4005,ROW(B3586)-ROW($C$3))),"")</f>
        <v/>
      </c>
      <c r="H3586" s="361" t="str">
        <f>IFERROR(IF(LEN(C3586)&gt;0,IF(LEN(INDEX(TasksList!$G$6:$G$25,MATCH(C3586,TasksList!$B$6:$B$25,0),1))=0,"",INDEX(TasksList!$G$6:$G$25,MATCH(C3586,TasksList!$B$6:$B$25,0),1)),""),"")</f>
        <v/>
      </c>
      <c r="N3586" s="362" t="str">
        <f>IFERROR(IF(LEN(INDEX(PlansAndNotes!$D$6:$D$4005,ROW(B3586)-ROW($C$3)))=0,"",INDEX(PlansAndNotes!$D$6:$D$4005,ROW(B3586)-ROW($C$3))),"")</f>
        <v/>
      </c>
      <c r="O3586" s="165" t="str">
        <f t="shared" si="374"/>
        <v/>
      </c>
      <c r="P3586" s="363" t="str">
        <f>IFERROR(IF(LEN(INDEX(PlansAndNotes!$E$6:$E$4005,ROW(B3586)-ROW($C$3)))=0,"",INDEX(PlansAndNotes!$E$6:$E$4005,ROW(B3586)-ROW($C$3))),"")</f>
        <v/>
      </c>
      <c r="Q3586" s="363" t="str">
        <f>IFERROR(IF(LEN(INDEX(PlansAndNotes!$G$6:$G$4005,ROW(B3586)-ROW($C$3)))=0,"",INDEX(PlansAndNotes!$G$6:$G$4005,ROW(B3586)-ROW($C$3))),"")</f>
        <v/>
      </c>
      <c r="R3586" s="361" t="str">
        <f>IFERROR(IF(LEN(D3586)&gt;0,IF(LEN(INDEX(AdressBook!$C$6:$C$25,MATCH(D3586,AdressBook!$B$6:$B$25,0),1))=0,"",INDEX(AdressBook!$C$6:$C$25,MATCH(D3586,AdressBook!$B$6:$B$25,0),1)),""),"")</f>
        <v/>
      </c>
      <c r="S3586" s="165">
        <f>IF(LEN(C3586)&gt;0,IFERROR(IF(MATCH(C3586,C3587:$C$4004,0)&gt;0,-1,ROW(S3586)-ROW($S$3)),ROW(S3586)-ROW($S$3)),-1)</f>
        <v>-1</v>
      </c>
      <c r="T3586" s="165">
        <f t="shared" si="375"/>
        <v>0</v>
      </c>
      <c r="U3586" s="165" t="str">
        <f t="shared" si="376"/>
        <v/>
      </c>
      <c r="V3586" s="165" t="str">
        <f>IFERROR(IF(OR(C3586="",S3586&lt;0),"",IF(SUBTOTAL(3,C3586:C3586)=0,-1,SUBTOTAL(3,$C$4:C3586))),"")</f>
        <v/>
      </c>
      <c r="W3586" s="156" t="str">
        <f t="array" ref="W3586">IF(LEN(C3586)&gt;0,IFERROR(IF(MATCH(C3586,$C$3:$C3585,0)&gt;0,N3586-INDEX($N$3:N3585,SUMPRODUCT(MAX(ROW($C$3:$C3585)*(C3586=$C$3:$C3585)))-2,1),""),""),"")</f>
        <v/>
      </c>
      <c r="X3586" s="156">
        <f t="shared" ca="1" si="377"/>
        <v>1</v>
      </c>
      <c r="Y3586" s="156">
        <f t="shared" ca="1" si="378"/>
        <v>1</v>
      </c>
    </row>
    <row r="3587" spans="2:25" hidden="1" x14ac:dyDescent="0.25">
      <c r="B3587" s="390" t="str">
        <f>IFERROR(IF(LEN(INDEX(PlansAndNotes!$B$6:$B$2005,ROW(A3587)-ROW($B$3)))=0,"",INDEX(PlansAndNotes!$B$6:$B$2005,ROW(A3587)-ROW($B$3))),"")</f>
        <v/>
      </c>
      <c r="C3587" s="387" t="str">
        <f t="shared" si="379"/>
        <v/>
      </c>
      <c r="D3587" s="361" t="str">
        <f>IFERROR(IF(LEN(C3587)&gt;0,IF(LEN(INDEX(TasksList!$C$6:$C$25,MATCH(C3587,TasksList!$B$6:$B$25,0),1))=0,"",INDEX(TasksList!$C$6:$C$25,MATCH(C3587,TasksList!$B$6:$B$25,0),1)),""),"")</f>
        <v/>
      </c>
      <c r="E3587" s="361" t="str">
        <f>IFERROR(IF(LEN(C3587)&gt;0,IF(LEN(INDEX(TasksList!$F$6:$F$25,MATCH(C3587,TasksList!$B$6:$B$25,0),1))=0,"not set!",INDEX(TasksList!$F$6:$F$25,MATCH(C3587,TasksList!$B$6:$B$25,0),1)),""),"")</f>
        <v/>
      </c>
      <c r="F3587" s="360" t="str">
        <f>IFERROR(IF(LEN(D3587)&gt;0,IF(LEN(INDEX(AdressBook!$D$6:$D$25,MATCH(D3587,AdressBook!$B$6:$B$25,0),1))=0,"",INDEX(AdressBook!$D$6:$D$25,MATCH(D3587,AdressBook!$B$6:$B$25,0),1)),""),"")</f>
        <v/>
      </c>
      <c r="G3587" s="361" t="str">
        <f>IFERROR(IF(LEN(INDEX(PlansAndNotes!$F$6:$F$4005,ROW(B3587)-ROW($C$3)))=0,"",INDEX(PlansAndNotes!$F$6:$F$4005,ROW(B3587)-ROW($C$3))),"")</f>
        <v/>
      </c>
      <c r="H3587" s="361" t="str">
        <f>IFERROR(IF(LEN(C3587)&gt;0,IF(LEN(INDEX(TasksList!$G$6:$G$25,MATCH(C3587,TasksList!$B$6:$B$25,0),1))=0,"",INDEX(TasksList!$G$6:$G$25,MATCH(C3587,TasksList!$B$6:$B$25,0),1)),""),"")</f>
        <v/>
      </c>
      <c r="N3587" s="362" t="str">
        <f>IFERROR(IF(LEN(INDEX(PlansAndNotes!$D$6:$D$4005,ROW(B3587)-ROW($C$3)))=0,"",INDEX(PlansAndNotes!$D$6:$D$4005,ROW(B3587)-ROW($C$3))),"")</f>
        <v/>
      </c>
      <c r="O3587" s="165" t="str">
        <f t="shared" si="374"/>
        <v/>
      </c>
      <c r="P3587" s="363" t="str">
        <f>IFERROR(IF(LEN(INDEX(PlansAndNotes!$E$6:$E$4005,ROW(B3587)-ROW($C$3)))=0,"",INDEX(PlansAndNotes!$E$6:$E$4005,ROW(B3587)-ROW($C$3))),"")</f>
        <v/>
      </c>
      <c r="Q3587" s="363" t="str">
        <f>IFERROR(IF(LEN(INDEX(PlansAndNotes!$G$6:$G$4005,ROW(B3587)-ROW($C$3)))=0,"",INDEX(PlansAndNotes!$G$6:$G$4005,ROW(B3587)-ROW($C$3))),"")</f>
        <v/>
      </c>
      <c r="R3587" s="361" t="str">
        <f>IFERROR(IF(LEN(D3587)&gt;0,IF(LEN(INDEX(AdressBook!$C$6:$C$25,MATCH(D3587,AdressBook!$B$6:$B$25,0),1))=0,"",INDEX(AdressBook!$C$6:$C$25,MATCH(D3587,AdressBook!$B$6:$B$25,0),1)),""),"")</f>
        <v/>
      </c>
      <c r="S3587" s="165">
        <f>IF(LEN(C3587)&gt;0,IFERROR(IF(MATCH(C3587,C3588:$C$4004,0)&gt;0,-1,ROW(S3587)-ROW($S$3)),ROW(S3587)-ROW($S$3)),-1)</f>
        <v>-1</v>
      </c>
      <c r="T3587" s="165">
        <f t="shared" si="375"/>
        <v>0</v>
      </c>
      <c r="U3587" s="165" t="str">
        <f t="shared" si="376"/>
        <v/>
      </c>
      <c r="V3587" s="165" t="str">
        <f>IFERROR(IF(OR(C3587="",S3587&lt;0),"",IF(SUBTOTAL(3,C3587:C3587)=0,-1,SUBTOTAL(3,$C$4:C3587))),"")</f>
        <v/>
      </c>
      <c r="W3587" s="156" t="str">
        <f t="array" ref="W3587">IF(LEN(C3587)&gt;0,IFERROR(IF(MATCH(C3587,$C$3:$C3586,0)&gt;0,N3587-INDEX($N$3:N3586,SUMPRODUCT(MAX(ROW($C$3:$C3586)*(C3587=$C$3:$C3586)))-2,1),""),""),"")</f>
        <v/>
      </c>
      <c r="X3587" s="156">
        <f t="shared" ca="1" si="377"/>
        <v>1</v>
      </c>
      <c r="Y3587" s="156">
        <f t="shared" ca="1" si="378"/>
        <v>1</v>
      </c>
    </row>
    <row r="3588" spans="2:25" hidden="1" x14ac:dyDescent="0.25">
      <c r="B3588" s="390" t="str">
        <f>IFERROR(IF(LEN(INDEX(PlansAndNotes!$B$6:$B$2005,ROW(A3588)-ROW($B$3)))=0,"",INDEX(PlansAndNotes!$B$6:$B$2005,ROW(A3588)-ROW($B$3))),"")</f>
        <v/>
      </c>
      <c r="C3588" s="387" t="str">
        <f t="shared" si="379"/>
        <v/>
      </c>
      <c r="D3588" s="361" t="str">
        <f>IFERROR(IF(LEN(C3588)&gt;0,IF(LEN(INDEX(TasksList!$C$6:$C$25,MATCH(C3588,TasksList!$B$6:$B$25,0),1))=0,"",INDEX(TasksList!$C$6:$C$25,MATCH(C3588,TasksList!$B$6:$B$25,0),1)),""),"")</f>
        <v/>
      </c>
      <c r="E3588" s="361" t="str">
        <f>IFERROR(IF(LEN(C3588)&gt;0,IF(LEN(INDEX(TasksList!$F$6:$F$25,MATCH(C3588,TasksList!$B$6:$B$25,0),1))=0,"not set!",INDEX(TasksList!$F$6:$F$25,MATCH(C3588,TasksList!$B$6:$B$25,0),1)),""),"")</f>
        <v/>
      </c>
      <c r="F3588" s="360" t="str">
        <f>IFERROR(IF(LEN(D3588)&gt;0,IF(LEN(INDEX(AdressBook!$D$6:$D$25,MATCH(D3588,AdressBook!$B$6:$B$25,0),1))=0,"",INDEX(AdressBook!$D$6:$D$25,MATCH(D3588,AdressBook!$B$6:$B$25,0),1)),""),"")</f>
        <v/>
      </c>
      <c r="G3588" s="361" t="str">
        <f>IFERROR(IF(LEN(INDEX(PlansAndNotes!$F$6:$F$4005,ROW(B3588)-ROW($C$3)))=0,"",INDEX(PlansAndNotes!$F$6:$F$4005,ROW(B3588)-ROW($C$3))),"")</f>
        <v/>
      </c>
      <c r="H3588" s="361" t="str">
        <f>IFERROR(IF(LEN(C3588)&gt;0,IF(LEN(INDEX(TasksList!$G$6:$G$25,MATCH(C3588,TasksList!$B$6:$B$25,0),1))=0,"",INDEX(TasksList!$G$6:$G$25,MATCH(C3588,TasksList!$B$6:$B$25,0),1)),""),"")</f>
        <v/>
      </c>
      <c r="N3588" s="362" t="str">
        <f>IFERROR(IF(LEN(INDEX(PlansAndNotes!$D$6:$D$4005,ROW(B3588)-ROW($C$3)))=0,"",INDEX(PlansAndNotes!$D$6:$D$4005,ROW(B3588)-ROW($C$3))),"")</f>
        <v/>
      </c>
      <c r="O3588" s="165" t="str">
        <f t="shared" ref="O3588:O3651" si="380">IF(LEN(B3588)&gt;0,RIGHT(B3588,LEN(B3588)-SEARCH(" - ",B3588)-2),"")</f>
        <v/>
      </c>
      <c r="P3588" s="363" t="str">
        <f>IFERROR(IF(LEN(INDEX(PlansAndNotes!$E$6:$E$4005,ROW(B3588)-ROW($C$3)))=0,"",INDEX(PlansAndNotes!$E$6:$E$4005,ROW(B3588)-ROW($C$3))),"")</f>
        <v/>
      </c>
      <c r="Q3588" s="363" t="str">
        <f>IFERROR(IF(LEN(INDEX(PlansAndNotes!$G$6:$G$4005,ROW(B3588)-ROW($C$3)))=0,"",INDEX(PlansAndNotes!$G$6:$G$4005,ROW(B3588)-ROW($C$3))),"")</f>
        <v/>
      </c>
      <c r="R3588" s="361" t="str">
        <f>IFERROR(IF(LEN(D3588)&gt;0,IF(LEN(INDEX(AdressBook!$C$6:$C$25,MATCH(D3588,AdressBook!$B$6:$B$25,0),1))=0,"",INDEX(AdressBook!$C$6:$C$25,MATCH(D3588,AdressBook!$B$6:$B$25,0),1)),""),"")</f>
        <v/>
      </c>
      <c r="S3588" s="165">
        <f>IF(LEN(C3588)&gt;0,IFERROR(IF(MATCH(C3588,C3589:$C$4004,0)&gt;0,-1,ROW(S3588)-ROW($S$3)),ROW(S3588)-ROW($S$3)),-1)</f>
        <v>-1</v>
      </c>
      <c r="T3588" s="165">
        <f t="shared" ref="T3588:T3651" si="381">IF(OR(taskRange="All tasks (all stages)",taskRange=""),ROW(T3588)-ROW($T$3),IF(S3588&gt;0,ROW(T3588)-ROW($T$3),0))*IF(OR(calendarSalesmen="",calendarSalesmen="All salesmen"),1,IF(calendarSalesmen=G3588,1,0))*IF(OR(calendarStage="",calendarStage="All Stages"),1,IF(calendarStage=P3588,1,0))</f>
        <v>0</v>
      </c>
      <c r="U3588" s="165" t="str">
        <f t="shared" ref="U3588:U3651" si="382">IF(S3588&gt;0,P3588,"")</f>
        <v/>
      </c>
      <c r="V3588" s="165" t="str">
        <f>IFERROR(IF(OR(C3588="",S3588&lt;0),"",IF(SUBTOTAL(3,C3588:C3588)=0,-1,SUBTOTAL(3,$C$4:C3588))),"")</f>
        <v/>
      </c>
      <c r="W3588" s="156" t="str">
        <f t="array" ref="W3588">IF(LEN(C3588)&gt;0,IFERROR(IF(MATCH(C3588,$C$3:$C3587,0)&gt;0,N3588-INDEX($N$3:N3587,SUMPRODUCT(MAX(ROW($C$3:$C3587)*(C3588=$C$3:$C3587)))-2,1),""),""),"")</f>
        <v/>
      </c>
      <c r="X3588" s="156">
        <f t="shared" ca="1" si="377"/>
        <v>1</v>
      </c>
      <c r="Y3588" s="156">
        <f t="shared" ca="1" si="378"/>
        <v>1</v>
      </c>
    </row>
    <row r="3589" spans="2:25" hidden="1" x14ac:dyDescent="0.25">
      <c r="B3589" s="390" t="str">
        <f>IFERROR(IF(LEN(INDEX(PlansAndNotes!$B$6:$B$2005,ROW(A3589)-ROW($B$3)))=0,"",INDEX(PlansAndNotes!$B$6:$B$2005,ROW(A3589)-ROW($B$3))),"")</f>
        <v/>
      </c>
      <c r="C3589" s="387" t="str">
        <f t="shared" si="379"/>
        <v/>
      </c>
      <c r="D3589" s="361" t="str">
        <f>IFERROR(IF(LEN(C3589)&gt;0,IF(LEN(INDEX(TasksList!$C$6:$C$25,MATCH(C3589,TasksList!$B$6:$B$25,0),1))=0,"",INDEX(TasksList!$C$6:$C$25,MATCH(C3589,TasksList!$B$6:$B$25,0),1)),""),"")</f>
        <v/>
      </c>
      <c r="E3589" s="361" t="str">
        <f>IFERROR(IF(LEN(C3589)&gt;0,IF(LEN(INDEX(TasksList!$F$6:$F$25,MATCH(C3589,TasksList!$B$6:$B$25,0),1))=0,"not set!",INDEX(TasksList!$F$6:$F$25,MATCH(C3589,TasksList!$B$6:$B$25,0),1)),""),"")</f>
        <v/>
      </c>
      <c r="F3589" s="360" t="str">
        <f>IFERROR(IF(LEN(D3589)&gt;0,IF(LEN(INDEX(AdressBook!$D$6:$D$25,MATCH(D3589,AdressBook!$B$6:$B$25,0),1))=0,"",INDEX(AdressBook!$D$6:$D$25,MATCH(D3589,AdressBook!$B$6:$B$25,0),1)),""),"")</f>
        <v/>
      </c>
      <c r="G3589" s="361" t="str">
        <f>IFERROR(IF(LEN(INDEX(PlansAndNotes!$F$6:$F$4005,ROW(B3589)-ROW($C$3)))=0,"",INDEX(PlansAndNotes!$F$6:$F$4005,ROW(B3589)-ROW($C$3))),"")</f>
        <v/>
      </c>
      <c r="H3589" s="361" t="str">
        <f>IFERROR(IF(LEN(C3589)&gt;0,IF(LEN(INDEX(TasksList!$G$6:$G$25,MATCH(C3589,TasksList!$B$6:$B$25,0),1))=0,"",INDEX(TasksList!$G$6:$G$25,MATCH(C3589,TasksList!$B$6:$B$25,0),1)),""),"")</f>
        <v/>
      </c>
      <c r="N3589" s="362" t="str">
        <f>IFERROR(IF(LEN(INDEX(PlansAndNotes!$D$6:$D$4005,ROW(B3589)-ROW($C$3)))=0,"",INDEX(PlansAndNotes!$D$6:$D$4005,ROW(B3589)-ROW($C$3))),"")</f>
        <v/>
      </c>
      <c r="O3589" s="165" t="str">
        <f t="shared" si="380"/>
        <v/>
      </c>
      <c r="P3589" s="363" t="str">
        <f>IFERROR(IF(LEN(INDEX(PlansAndNotes!$E$6:$E$4005,ROW(B3589)-ROW($C$3)))=0,"",INDEX(PlansAndNotes!$E$6:$E$4005,ROW(B3589)-ROW($C$3))),"")</f>
        <v/>
      </c>
      <c r="Q3589" s="363" t="str">
        <f>IFERROR(IF(LEN(INDEX(PlansAndNotes!$G$6:$G$4005,ROW(B3589)-ROW($C$3)))=0,"",INDEX(PlansAndNotes!$G$6:$G$4005,ROW(B3589)-ROW($C$3))),"")</f>
        <v/>
      </c>
      <c r="R3589" s="361" t="str">
        <f>IFERROR(IF(LEN(D3589)&gt;0,IF(LEN(INDEX(AdressBook!$C$6:$C$25,MATCH(D3589,AdressBook!$B$6:$B$25,0),1))=0,"",INDEX(AdressBook!$C$6:$C$25,MATCH(D3589,AdressBook!$B$6:$B$25,0),1)),""),"")</f>
        <v/>
      </c>
      <c r="S3589" s="165">
        <f>IF(LEN(C3589)&gt;0,IFERROR(IF(MATCH(C3589,C3590:$C$4004,0)&gt;0,-1,ROW(S3589)-ROW($S$3)),ROW(S3589)-ROW($S$3)),-1)</f>
        <v>-1</v>
      </c>
      <c r="T3589" s="165">
        <f t="shared" si="381"/>
        <v>0</v>
      </c>
      <c r="U3589" s="165" t="str">
        <f t="shared" si="382"/>
        <v/>
      </c>
      <c r="V3589" s="165" t="str">
        <f>IFERROR(IF(OR(C3589="",S3589&lt;0),"",IF(SUBTOTAL(3,C3589:C3589)=0,-1,SUBTOTAL(3,$C$4:C3589))),"")</f>
        <v/>
      </c>
      <c r="W3589" s="156" t="str">
        <f t="array" ref="W3589">IF(LEN(C3589)&gt;0,IFERROR(IF(MATCH(C3589,$C$3:$C3588,0)&gt;0,N3589-INDEX($N$3:N3588,SUMPRODUCT(MAX(ROW($C$3:$C3588)*(C3589=$C$3:$C3588)))-2,1),""),""),"")</f>
        <v/>
      </c>
      <c r="X3589" s="156">
        <f t="shared" ref="X3589:X3652" ca="1" si="383">IFERROR(IF($X$2="",1,IF(AND(N3589&lt;=TODAY(),N3589+$X$2&gt;=TODAY()),1,0)),"")</f>
        <v>1</v>
      </c>
      <c r="Y3589" s="156">
        <f t="shared" ref="Y3589:Y3652" ca="1" si="384">IFERROR(IF($Y$2="",1,IF(AND(N3589&lt;=TODAY(),N3589+$Y$2&gt;=TODAY()),1,0)),"")</f>
        <v>1</v>
      </c>
    </row>
    <row r="3590" spans="2:25" hidden="1" x14ac:dyDescent="0.25">
      <c r="B3590" s="390" t="str">
        <f>IFERROR(IF(LEN(INDEX(PlansAndNotes!$B$6:$B$2005,ROW(A3590)-ROW($B$3)))=0,"",INDEX(PlansAndNotes!$B$6:$B$2005,ROW(A3590)-ROW($B$3))),"")</f>
        <v/>
      </c>
      <c r="C3590" s="387" t="str">
        <f t="shared" si="379"/>
        <v/>
      </c>
      <c r="D3590" s="361" t="str">
        <f>IFERROR(IF(LEN(C3590)&gt;0,IF(LEN(INDEX(TasksList!$C$6:$C$25,MATCH(C3590,TasksList!$B$6:$B$25,0),1))=0,"",INDEX(TasksList!$C$6:$C$25,MATCH(C3590,TasksList!$B$6:$B$25,0),1)),""),"")</f>
        <v/>
      </c>
      <c r="E3590" s="361" t="str">
        <f>IFERROR(IF(LEN(C3590)&gt;0,IF(LEN(INDEX(TasksList!$F$6:$F$25,MATCH(C3590,TasksList!$B$6:$B$25,0),1))=0,"not set!",INDEX(TasksList!$F$6:$F$25,MATCH(C3590,TasksList!$B$6:$B$25,0),1)),""),"")</f>
        <v/>
      </c>
      <c r="F3590" s="360" t="str">
        <f>IFERROR(IF(LEN(D3590)&gt;0,IF(LEN(INDEX(AdressBook!$D$6:$D$25,MATCH(D3590,AdressBook!$B$6:$B$25,0),1))=0,"",INDEX(AdressBook!$D$6:$D$25,MATCH(D3590,AdressBook!$B$6:$B$25,0),1)),""),"")</f>
        <v/>
      </c>
      <c r="G3590" s="361" t="str">
        <f>IFERROR(IF(LEN(INDEX(PlansAndNotes!$F$6:$F$4005,ROW(B3590)-ROW($C$3)))=0,"",INDEX(PlansAndNotes!$F$6:$F$4005,ROW(B3590)-ROW($C$3))),"")</f>
        <v/>
      </c>
      <c r="H3590" s="361" t="str">
        <f>IFERROR(IF(LEN(C3590)&gt;0,IF(LEN(INDEX(TasksList!$G$6:$G$25,MATCH(C3590,TasksList!$B$6:$B$25,0),1))=0,"",INDEX(TasksList!$G$6:$G$25,MATCH(C3590,TasksList!$B$6:$B$25,0),1)),""),"")</f>
        <v/>
      </c>
      <c r="N3590" s="362" t="str">
        <f>IFERROR(IF(LEN(INDEX(PlansAndNotes!$D$6:$D$4005,ROW(B3590)-ROW($C$3)))=0,"",INDEX(PlansAndNotes!$D$6:$D$4005,ROW(B3590)-ROW($C$3))),"")</f>
        <v/>
      </c>
      <c r="O3590" s="165" t="str">
        <f t="shared" si="380"/>
        <v/>
      </c>
      <c r="P3590" s="363" t="str">
        <f>IFERROR(IF(LEN(INDEX(PlansAndNotes!$E$6:$E$4005,ROW(B3590)-ROW($C$3)))=0,"",INDEX(PlansAndNotes!$E$6:$E$4005,ROW(B3590)-ROW($C$3))),"")</f>
        <v/>
      </c>
      <c r="Q3590" s="363" t="str">
        <f>IFERROR(IF(LEN(INDEX(PlansAndNotes!$G$6:$G$4005,ROW(B3590)-ROW($C$3)))=0,"",INDEX(PlansAndNotes!$G$6:$G$4005,ROW(B3590)-ROW($C$3))),"")</f>
        <v/>
      </c>
      <c r="R3590" s="361" t="str">
        <f>IFERROR(IF(LEN(D3590)&gt;0,IF(LEN(INDEX(AdressBook!$C$6:$C$25,MATCH(D3590,AdressBook!$B$6:$B$25,0),1))=0,"",INDEX(AdressBook!$C$6:$C$25,MATCH(D3590,AdressBook!$B$6:$B$25,0),1)),""),"")</f>
        <v/>
      </c>
      <c r="S3590" s="165">
        <f>IF(LEN(C3590)&gt;0,IFERROR(IF(MATCH(C3590,C3591:$C$4004,0)&gt;0,-1,ROW(S3590)-ROW($S$3)),ROW(S3590)-ROW($S$3)),-1)</f>
        <v>-1</v>
      </c>
      <c r="T3590" s="165">
        <f t="shared" si="381"/>
        <v>0</v>
      </c>
      <c r="U3590" s="165" t="str">
        <f t="shared" si="382"/>
        <v/>
      </c>
      <c r="V3590" s="165" t="str">
        <f>IFERROR(IF(OR(C3590="",S3590&lt;0),"",IF(SUBTOTAL(3,C3590:C3590)=0,-1,SUBTOTAL(3,$C$4:C3590))),"")</f>
        <v/>
      </c>
      <c r="W3590" s="156" t="str">
        <f t="array" ref="W3590">IF(LEN(C3590)&gt;0,IFERROR(IF(MATCH(C3590,$C$3:$C3589,0)&gt;0,N3590-INDEX($N$3:N3589,SUMPRODUCT(MAX(ROW($C$3:$C3589)*(C3590=$C$3:$C3589)))-2,1),""),""),"")</f>
        <v/>
      </c>
      <c r="X3590" s="156">
        <f t="shared" ca="1" si="383"/>
        <v>1</v>
      </c>
      <c r="Y3590" s="156">
        <f t="shared" ca="1" si="384"/>
        <v>1</v>
      </c>
    </row>
    <row r="3591" spans="2:25" hidden="1" x14ac:dyDescent="0.25">
      <c r="B3591" s="390" t="str">
        <f>IFERROR(IF(LEN(INDEX(PlansAndNotes!$B$6:$B$2005,ROW(A3591)-ROW($B$3)))=0,"",INDEX(PlansAndNotes!$B$6:$B$2005,ROW(A3591)-ROW($B$3))),"")</f>
        <v/>
      </c>
      <c r="C3591" s="387" t="str">
        <f t="shared" si="379"/>
        <v/>
      </c>
      <c r="D3591" s="361" t="str">
        <f>IFERROR(IF(LEN(C3591)&gt;0,IF(LEN(INDEX(TasksList!$C$6:$C$25,MATCH(C3591,TasksList!$B$6:$B$25,0),1))=0,"",INDEX(TasksList!$C$6:$C$25,MATCH(C3591,TasksList!$B$6:$B$25,0),1)),""),"")</f>
        <v/>
      </c>
      <c r="E3591" s="361" t="str">
        <f>IFERROR(IF(LEN(C3591)&gt;0,IF(LEN(INDEX(TasksList!$F$6:$F$25,MATCH(C3591,TasksList!$B$6:$B$25,0),1))=0,"not set!",INDEX(TasksList!$F$6:$F$25,MATCH(C3591,TasksList!$B$6:$B$25,0),1)),""),"")</f>
        <v/>
      </c>
      <c r="F3591" s="360" t="str">
        <f>IFERROR(IF(LEN(D3591)&gt;0,IF(LEN(INDEX(AdressBook!$D$6:$D$25,MATCH(D3591,AdressBook!$B$6:$B$25,0),1))=0,"",INDEX(AdressBook!$D$6:$D$25,MATCH(D3591,AdressBook!$B$6:$B$25,0),1)),""),"")</f>
        <v/>
      </c>
      <c r="G3591" s="361" t="str">
        <f>IFERROR(IF(LEN(INDEX(PlansAndNotes!$F$6:$F$4005,ROW(B3591)-ROW($C$3)))=0,"",INDEX(PlansAndNotes!$F$6:$F$4005,ROW(B3591)-ROW($C$3))),"")</f>
        <v/>
      </c>
      <c r="H3591" s="361" t="str">
        <f>IFERROR(IF(LEN(C3591)&gt;0,IF(LEN(INDEX(TasksList!$G$6:$G$25,MATCH(C3591,TasksList!$B$6:$B$25,0),1))=0,"",INDEX(TasksList!$G$6:$G$25,MATCH(C3591,TasksList!$B$6:$B$25,0),1)),""),"")</f>
        <v/>
      </c>
      <c r="N3591" s="362" t="str">
        <f>IFERROR(IF(LEN(INDEX(PlansAndNotes!$D$6:$D$4005,ROW(B3591)-ROW($C$3)))=0,"",INDEX(PlansAndNotes!$D$6:$D$4005,ROW(B3591)-ROW($C$3))),"")</f>
        <v/>
      </c>
      <c r="O3591" s="165" t="str">
        <f t="shared" si="380"/>
        <v/>
      </c>
      <c r="P3591" s="363" t="str">
        <f>IFERROR(IF(LEN(INDEX(PlansAndNotes!$E$6:$E$4005,ROW(B3591)-ROW($C$3)))=0,"",INDEX(PlansAndNotes!$E$6:$E$4005,ROW(B3591)-ROW($C$3))),"")</f>
        <v/>
      </c>
      <c r="Q3591" s="363" t="str">
        <f>IFERROR(IF(LEN(INDEX(PlansAndNotes!$G$6:$G$4005,ROW(B3591)-ROW($C$3)))=0,"",INDEX(PlansAndNotes!$G$6:$G$4005,ROW(B3591)-ROW($C$3))),"")</f>
        <v/>
      </c>
      <c r="R3591" s="361" t="str">
        <f>IFERROR(IF(LEN(D3591)&gt;0,IF(LEN(INDEX(AdressBook!$C$6:$C$25,MATCH(D3591,AdressBook!$B$6:$B$25,0),1))=0,"",INDEX(AdressBook!$C$6:$C$25,MATCH(D3591,AdressBook!$B$6:$B$25,0),1)),""),"")</f>
        <v/>
      </c>
      <c r="S3591" s="165">
        <f>IF(LEN(C3591)&gt;0,IFERROR(IF(MATCH(C3591,C3592:$C$4004,0)&gt;0,-1,ROW(S3591)-ROW($S$3)),ROW(S3591)-ROW($S$3)),-1)</f>
        <v>-1</v>
      </c>
      <c r="T3591" s="165">
        <f t="shared" si="381"/>
        <v>0</v>
      </c>
      <c r="U3591" s="165" t="str">
        <f t="shared" si="382"/>
        <v/>
      </c>
      <c r="V3591" s="165" t="str">
        <f>IFERROR(IF(OR(C3591="",S3591&lt;0),"",IF(SUBTOTAL(3,C3591:C3591)=0,-1,SUBTOTAL(3,$C$4:C3591))),"")</f>
        <v/>
      </c>
      <c r="W3591" s="156" t="str">
        <f t="array" ref="W3591">IF(LEN(C3591)&gt;0,IFERROR(IF(MATCH(C3591,$C$3:$C3590,0)&gt;0,N3591-INDEX($N$3:N3590,SUMPRODUCT(MAX(ROW($C$3:$C3590)*(C3591=$C$3:$C3590)))-2,1),""),""),"")</f>
        <v/>
      </c>
      <c r="X3591" s="156">
        <f t="shared" ca="1" si="383"/>
        <v>1</v>
      </c>
      <c r="Y3591" s="156">
        <f t="shared" ca="1" si="384"/>
        <v>1</v>
      </c>
    </row>
    <row r="3592" spans="2:25" hidden="1" x14ac:dyDescent="0.25">
      <c r="B3592" s="390" t="str">
        <f>IFERROR(IF(LEN(INDEX(PlansAndNotes!$B$6:$B$2005,ROW(A3592)-ROW($B$3)))=0,"",INDEX(PlansAndNotes!$B$6:$B$2005,ROW(A3592)-ROW($B$3))),"")</f>
        <v/>
      </c>
      <c r="C3592" s="387" t="str">
        <f t="shared" si="379"/>
        <v/>
      </c>
      <c r="D3592" s="361" t="str">
        <f>IFERROR(IF(LEN(C3592)&gt;0,IF(LEN(INDEX(TasksList!$C$6:$C$25,MATCH(C3592,TasksList!$B$6:$B$25,0),1))=0,"",INDEX(TasksList!$C$6:$C$25,MATCH(C3592,TasksList!$B$6:$B$25,0),1)),""),"")</f>
        <v/>
      </c>
      <c r="E3592" s="361" t="str">
        <f>IFERROR(IF(LEN(C3592)&gt;0,IF(LEN(INDEX(TasksList!$F$6:$F$25,MATCH(C3592,TasksList!$B$6:$B$25,0),1))=0,"not set!",INDEX(TasksList!$F$6:$F$25,MATCH(C3592,TasksList!$B$6:$B$25,0),1)),""),"")</f>
        <v/>
      </c>
      <c r="F3592" s="360" t="str">
        <f>IFERROR(IF(LEN(D3592)&gt;0,IF(LEN(INDEX(AdressBook!$D$6:$D$25,MATCH(D3592,AdressBook!$B$6:$B$25,0),1))=0,"",INDEX(AdressBook!$D$6:$D$25,MATCH(D3592,AdressBook!$B$6:$B$25,0),1)),""),"")</f>
        <v/>
      </c>
      <c r="G3592" s="361" t="str">
        <f>IFERROR(IF(LEN(INDEX(PlansAndNotes!$F$6:$F$4005,ROW(B3592)-ROW($C$3)))=0,"",INDEX(PlansAndNotes!$F$6:$F$4005,ROW(B3592)-ROW($C$3))),"")</f>
        <v/>
      </c>
      <c r="H3592" s="361" t="str">
        <f>IFERROR(IF(LEN(C3592)&gt;0,IF(LEN(INDEX(TasksList!$G$6:$G$25,MATCH(C3592,TasksList!$B$6:$B$25,0),1))=0,"",INDEX(TasksList!$G$6:$G$25,MATCH(C3592,TasksList!$B$6:$B$25,0),1)),""),"")</f>
        <v/>
      </c>
      <c r="N3592" s="362" t="str">
        <f>IFERROR(IF(LEN(INDEX(PlansAndNotes!$D$6:$D$4005,ROW(B3592)-ROW($C$3)))=0,"",INDEX(PlansAndNotes!$D$6:$D$4005,ROW(B3592)-ROW($C$3))),"")</f>
        <v/>
      </c>
      <c r="O3592" s="165" t="str">
        <f t="shared" si="380"/>
        <v/>
      </c>
      <c r="P3592" s="363" t="str">
        <f>IFERROR(IF(LEN(INDEX(PlansAndNotes!$E$6:$E$4005,ROW(B3592)-ROW($C$3)))=0,"",INDEX(PlansAndNotes!$E$6:$E$4005,ROW(B3592)-ROW($C$3))),"")</f>
        <v/>
      </c>
      <c r="Q3592" s="363" t="str">
        <f>IFERROR(IF(LEN(INDEX(PlansAndNotes!$G$6:$G$4005,ROW(B3592)-ROW($C$3)))=0,"",INDEX(PlansAndNotes!$G$6:$G$4005,ROW(B3592)-ROW($C$3))),"")</f>
        <v/>
      </c>
      <c r="R3592" s="361" t="str">
        <f>IFERROR(IF(LEN(D3592)&gt;0,IF(LEN(INDEX(AdressBook!$C$6:$C$25,MATCH(D3592,AdressBook!$B$6:$B$25,0),1))=0,"",INDEX(AdressBook!$C$6:$C$25,MATCH(D3592,AdressBook!$B$6:$B$25,0),1)),""),"")</f>
        <v/>
      </c>
      <c r="S3592" s="165">
        <f>IF(LEN(C3592)&gt;0,IFERROR(IF(MATCH(C3592,C3593:$C$4004,0)&gt;0,-1,ROW(S3592)-ROW($S$3)),ROW(S3592)-ROW($S$3)),-1)</f>
        <v>-1</v>
      </c>
      <c r="T3592" s="165">
        <f t="shared" si="381"/>
        <v>0</v>
      </c>
      <c r="U3592" s="165" t="str">
        <f t="shared" si="382"/>
        <v/>
      </c>
      <c r="V3592" s="165" t="str">
        <f>IFERROR(IF(OR(C3592="",S3592&lt;0),"",IF(SUBTOTAL(3,C3592:C3592)=0,-1,SUBTOTAL(3,$C$4:C3592))),"")</f>
        <v/>
      </c>
      <c r="W3592" s="156" t="str">
        <f t="array" ref="W3592">IF(LEN(C3592)&gt;0,IFERROR(IF(MATCH(C3592,$C$3:$C3591,0)&gt;0,N3592-INDEX($N$3:N3591,SUMPRODUCT(MAX(ROW($C$3:$C3591)*(C3592=$C$3:$C3591)))-2,1),""),""),"")</f>
        <v/>
      </c>
      <c r="X3592" s="156">
        <f t="shared" ca="1" si="383"/>
        <v>1</v>
      </c>
      <c r="Y3592" s="156">
        <f t="shared" ca="1" si="384"/>
        <v>1</v>
      </c>
    </row>
    <row r="3593" spans="2:25" hidden="1" x14ac:dyDescent="0.25">
      <c r="B3593" s="390" t="str">
        <f>IFERROR(IF(LEN(INDEX(PlansAndNotes!$B$6:$B$2005,ROW(A3593)-ROW($B$3)))=0,"",INDEX(PlansAndNotes!$B$6:$B$2005,ROW(A3593)-ROW($B$3))),"")</f>
        <v/>
      </c>
      <c r="C3593" s="387" t="str">
        <f t="shared" si="379"/>
        <v/>
      </c>
      <c r="D3593" s="361" t="str">
        <f>IFERROR(IF(LEN(C3593)&gt;0,IF(LEN(INDEX(TasksList!$C$6:$C$25,MATCH(C3593,TasksList!$B$6:$B$25,0),1))=0,"",INDEX(TasksList!$C$6:$C$25,MATCH(C3593,TasksList!$B$6:$B$25,0),1)),""),"")</f>
        <v/>
      </c>
      <c r="E3593" s="361" t="str">
        <f>IFERROR(IF(LEN(C3593)&gt;0,IF(LEN(INDEX(TasksList!$F$6:$F$25,MATCH(C3593,TasksList!$B$6:$B$25,0),1))=0,"not set!",INDEX(TasksList!$F$6:$F$25,MATCH(C3593,TasksList!$B$6:$B$25,0),1)),""),"")</f>
        <v/>
      </c>
      <c r="F3593" s="360" t="str">
        <f>IFERROR(IF(LEN(D3593)&gt;0,IF(LEN(INDEX(AdressBook!$D$6:$D$25,MATCH(D3593,AdressBook!$B$6:$B$25,0),1))=0,"",INDEX(AdressBook!$D$6:$D$25,MATCH(D3593,AdressBook!$B$6:$B$25,0),1)),""),"")</f>
        <v/>
      </c>
      <c r="G3593" s="361" t="str">
        <f>IFERROR(IF(LEN(INDEX(PlansAndNotes!$F$6:$F$4005,ROW(B3593)-ROW($C$3)))=0,"",INDEX(PlansAndNotes!$F$6:$F$4005,ROW(B3593)-ROW($C$3))),"")</f>
        <v/>
      </c>
      <c r="H3593" s="361" t="str">
        <f>IFERROR(IF(LEN(C3593)&gt;0,IF(LEN(INDEX(TasksList!$G$6:$G$25,MATCH(C3593,TasksList!$B$6:$B$25,0),1))=0,"",INDEX(TasksList!$G$6:$G$25,MATCH(C3593,TasksList!$B$6:$B$25,0),1)),""),"")</f>
        <v/>
      </c>
      <c r="N3593" s="362" t="str">
        <f>IFERROR(IF(LEN(INDEX(PlansAndNotes!$D$6:$D$4005,ROW(B3593)-ROW($C$3)))=0,"",INDEX(PlansAndNotes!$D$6:$D$4005,ROW(B3593)-ROW($C$3))),"")</f>
        <v/>
      </c>
      <c r="O3593" s="165" t="str">
        <f t="shared" si="380"/>
        <v/>
      </c>
      <c r="P3593" s="363" t="str">
        <f>IFERROR(IF(LEN(INDEX(PlansAndNotes!$E$6:$E$4005,ROW(B3593)-ROW($C$3)))=0,"",INDEX(PlansAndNotes!$E$6:$E$4005,ROW(B3593)-ROW($C$3))),"")</f>
        <v/>
      </c>
      <c r="Q3593" s="363" t="str">
        <f>IFERROR(IF(LEN(INDEX(PlansAndNotes!$G$6:$G$4005,ROW(B3593)-ROW($C$3)))=0,"",INDEX(PlansAndNotes!$G$6:$G$4005,ROW(B3593)-ROW($C$3))),"")</f>
        <v/>
      </c>
      <c r="R3593" s="361" t="str">
        <f>IFERROR(IF(LEN(D3593)&gt;0,IF(LEN(INDEX(AdressBook!$C$6:$C$25,MATCH(D3593,AdressBook!$B$6:$B$25,0),1))=0,"",INDEX(AdressBook!$C$6:$C$25,MATCH(D3593,AdressBook!$B$6:$B$25,0),1)),""),"")</f>
        <v/>
      </c>
      <c r="S3593" s="165">
        <f>IF(LEN(C3593)&gt;0,IFERROR(IF(MATCH(C3593,C3594:$C$4004,0)&gt;0,-1,ROW(S3593)-ROW($S$3)),ROW(S3593)-ROW($S$3)),-1)</f>
        <v>-1</v>
      </c>
      <c r="T3593" s="165">
        <f t="shared" si="381"/>
        <v>0</v>
      </c>
      <c r="U3593" s="165" t="str">
        <f t="shared" si="382"/>
        <v/>
      </c>
      <c r="V3593" s="165" t="str">
        <f>IFERROR(IF(OR(C3593="",S3593&lt;0),"",IF(SUBTOTAL(3,C3593:C3593)=0,-1,SUBTOTAL(3,$C$4:C3593))),"")</f>
        <v/>
      </c>
      <c r="W3593" s="156" t="str">
        <f t="array" ref="W3593">IF(LEN(C3593)&gt;0,IFERROR(IF(MATCH(C3593,$C$3:$C3592,0)&gt;0,N3593-INDEX($N$3:N3592,SUMPRODUCT(MAX(ROW($C$3:$C3592)*(C3593=$C$3:$C3592)))-2,1),""),""),"")</f>
        <v/>
      </c>
      <c r="X3593" s="156">
        <f t="shared" ca="1" si="383"/>
        <v>1</v>
      </c>
      <c r="Y3593" s="156">
        <f t="shared" ca="1" si="384"/>
        <v>1</v>
      </c>
    </row>
    <row r="3594" spans="2:25" hidden="1" x14ac:dyDescent="0.25">
      <c r="B3594" s="390" t="str">
        <f>IFERROR(IF(LEN(INDEX(PlansAndNotes!$B$6:$B$2005,ROW(A3594)-ROW($B$3)))=0,"",INDEX(PlansAndNotes!$B$6:$B$2005,ROW(A3594)-ROW($B$3))),"")</f>
        <v/>
      </c>
      <c r="C3594" s="387" t="str">
        <f t="shared" si="379"/>
        <v/>
      </c>
      <c r="D3594" s="361" t="str">
        <f>IFERROR(IF(LEN(C3594)&gt;0,IF(LEN(INDEX(TasksList!$C$6:$C$25,MATCH(C3594,TasksList!$B$6:$B$25,0),1))=0,"",INDEX(TasksList!$C$6:$C$25,MATCH(C3594,TasksList!$B$6:$B$25,0),1)),""),"")</f>
        <v/>
      </c>
      <c r="E3594" s="361" t="str">
        <f>IFERROR(IF(LEN(C3594)&gt;0,IF(LEN(INDEX(TasksList!$F$6:$F$25,MATCH(C3594,TasksList!$B$6:$B$25,0),1))=0,"not set!",INDEX(TasksList!$F$6:$F$25,MATCH(C3594,TasksList!$B$6:$B$25,0),1)),""),"")</f>
        <v/>
      </c>
      <c r="F3594" s="360" t="str">
        <f>IFERROR(IF(LEN(D3594)&gt;0,IF(LEN(INDEX(AdressBook!$D$6:$D$25,MATCH(D3594,AdressBook!$B$6:$B$25,0),1))=0,"",INDEX(AdressBook!$D$6:$D$25,MATCH(D3594,AdressBook!$B$6:$B$25,0),1)),""),"")</f>
        <v/>
      </c>
      <c r="G3594" s="361" t="str">
        <f>IFERROR(IF(LEN(INDEX(PlansAndNotes!$F$6:$F$4005,ROW(B3594)-ROW($C$3)))=0,"",INDEX(PlansAndNotes!$F$6:$F$4005,ROW(B3594)-ROW($C$3))),"")</f>
        <v/>
      </c>
      <c r="H3594" s="361" t="str">
        <f>IFERROR(IF(LEN(C3594)&gt;0,IF(LEN(INDEX(TasksList!$G$6:$G$25,MATCH(C3594,TasksList!$B$6:$B$25,0),1))=0,"",INDEX(TasksList!$G$6:$G$25,MATCH(C3594,TasksList!$B$6:$B$25,0),1)),""),"")</f>
        <v/>
      </c>
      <c r="N3594" s="362" t="str">
        <f>IFERROR(IF(LEN(INDEX(PlansAndNotes!$D$6:$D$4005,ROW(B3594)-ROW($C$3)))=0,"",INDEX(PlansAndNotes!$D$6:$D$4005,ROW(B3594)-ROW($C$3))),"")</f>
        <v/>
      </c>
      <c r="O3594" s="165" t="str">
        <f t="shared" si="380"/>
        <v/>
      </c>
      <c r="P3594" s="363" t="str">
        <f>IFERROR(IF(LEN(INDEX(PlansAndNotes!$E$6:$E$4005,ROW(B3594)-ROW($C$3)))=0,"",INDEX(PlansAndNotes!$E$6:$E$4005,ROW(B3594)-ROW($C$3))),"")</f>
        <v/>
      </c>
      <c r="Q3594" s="363" t="str">
        <f>IFERROR(IF(LEN(INDEX(PlansAndNotes!$G$6:$G$4005,ROW(B3594)-ROW($C$3)))=0,"",INDEX(PlansAndNotes!$G$6:$G$4005,ROW(B3594)-ROW($C$3))),"")</f>
        <v/>
      </c>
      <c r="R3594" s="361" t="str">
        <f>IFERROR(IF(LEN(D3594)&gt;0,IF(LEN(INDEX(AdressBook!$C$6:$C$25,MATCH(D3594,AdressBook!$B$6:$B$25,0),1))=0,"",INDEX(AdressBook!$C$6:$C$25,MATCH(D3594,AdressBook!$B$6:$B$25,0),1)),""),"")</f>
        <v/>
      </c>
      <c r="S3594" s="165">
        <f>IF(LEN(C3594)&gt;0,IFERROR(IF(MATCH(C3594,C3595:$C$4004,0)&gt;0,-1,ROW(S3594)-ROW($S$3)),ROW(S3594)-ROW($S$3)),-1)</f>
        <v>-1</v>
      </c>
      <c r="T3594" s="165">
        <f t="shared" si="381"/>
        <v>0</v>
      </c>
      <c r="U3594" s="165" t="str">
        <f t="shared" si="382"/>
        <v/>
      </c>
      <c r="V3594" s="165" t="str">
        <f>IFERROR(IF(OR(C3594="",S3594&lt;0),"",IF(SUBTOTAL(3,C3594:C3594)=0,-1,SUBTOTAL(3,$C$4:C3594))),"")</f>
        <v/>
      </c>
      <c r="W3594" s="156" t="str">
        <f t="array" ref="W3594">IF(LEN(C3594)&gt;0,IFERROR(IF(MATCH(C3594,$C$3:$C3593,0)&gt;0,N3594-INDEX($N$3:N3593,SUMPRODUCT(MAX(ROW($C$3:$C3593)*(C3594=$C$3:$C3593)))-2,1),""),""),"")</f>
        <v/>
      </c>
      <c r="X3594" s="156">
        <f t="shared" ca="1" si="383"/>
        <v>1</v>
      </c>
      <c r="Y3594" s="156">
        <f t="shared" ca="1" si="384"/>
        <v>1</v>
      </c>
    </row>
    <row r="3595" spans="2:25" hidden="1" x14ac:dyDescent="0.25">
      <c r="B3595" s="390" t="str">
        <f>IFERROR(IF(LEN(INDEX(PlansAndNotes!$B$6:$B$2005,ROW(A3595)-ROW($B$3)))=0,"",INDEX(PlansAndNotes!$B$6:$B$2005,ROW(A3595)-ROW($B$3))),"")</f>
        <v/>
      </c>
      <c r="C3595" s="387" t="str">
        <f t="shared" si="379"/>
        <v/>
      </c>
      <c r="D3595" s="361" t="str">
        <f>IFERROR(IF(LEN(C3595)&gt;0,IF(LEN(INDEX(TasksList!$C$6:$C$25,MATCH(C3595,TasksList!$B$6:$B$25,0),1))=0,"",INDEX(TasksList!$C$6:$C$25,MATCH(C3595,TasksList!$B$6:$B$25,0),1)),""),"")</f>
        <v/>
      </c>
      <c r="E3595" s="361" t="str">
        <f>IFERROR(IF(LEN(C3595)&gt;0,IF(LEN(INDEX(TasksList!$F$6:$F$25,MATCH(C3595,TasksList!$B$6:$B$25,0),1))=0,"not set!",INDEX(TasksList!$F$6:$F$25,MATCH(C3595,TasksList!$B$6:$B$25,0),1)),""),"")</f>
        <v/>
      </c>
      <c r="F3595" s="360" t="str">
        <f>IFERROR(IF(LEN(D3595)&gt;0,IF(LEN(INDEX(AdressBook!$D$6:$D$25,MATCH(D3595,AdressBook!$B$6:$B$25,0),1))=0,"",INDEX(AdressBook!$D$6:$D$25,MATCH(D3595,AdressBook!$B$6:$B$25,0),1)),""),"")</f>
        <v/>
      </c>
      <c r="G3595" s="361" t="str">
        <f>IFERROR(IF(LEN(INDEX(PlansAndNotes!$F$6:$F$4005,ROW(B3595)-ROW($C$3)))=0,"",INDEX(PlansAndNotes!$F$6:$F$4005,ROW(B3595)-ROW($C$3))),"")</f>
        <v/>
      </c>
      <c r="H3595" s="361" t="str">
        <f>IFERROR(IF(LEN(C3595)&gt;0,IF(LEN(INDEX(TasksList!$G$6:$G$25,MATCH(C3595,TasksList!$B$6:$B$25,0),1))=0,"",INDEX(TasksList!$G$6:$G$25,MATCH(C3595,TasksList!$B$6:$B$25,0),1)),""),"")</f>
        <v/>
      </c>
      <c r="N3595" s="362" t="str">
        <f>IFERROR(IF(LEN(INDEX(PlansAndNotes!$D$6:$D$4005,ROW(B3595)-ROW($C$3)))=0,"",INDEX(PlansAndNotes!$D$6:$D$4005,ROW(B3595)-ROW($C$3))),"")</f>
        <v/>
      </c>
      <c r="O3595" s="165" t="str">
        <f t="shared" si="380"/>
        <v/>
      </c>
      <c r="P3595" s="363" t="str">
        <f>IFERROR(IF(LEN(INDEX(PlansAndNotes!$E$6:$E$4005,ROW(B3595)-ROW($C$3)))=0,"",INDEX(PlansAndNotes!$E$6:$E$4005,ROW(B3595)-ROW($C$3))),"")</f>
        <v/>
      </c>
      <c r="Q3595" s="363" t="str">
        <f>IFERROR(IF(LEN(INDEX(PlansAndNotes!$G$6:$G$4005,ROW(B3595)-ROW($C$3)))=0,"",INDEX(PlansAndNotes!$G$6:$G$4005,ROW(B3595)-ROW($C$3))),"")</f>
        <v/>
      </c>
      <c r="R3595" s="361" t="str">
        <f>IFERROR(IF(LEN(D3595)&gt;0,IF(LEN(INDEX(AdressBook!$C$6:$C$25,MATCH(D3595,AdressBook!$B$6:$B$25,0),1))=0,"",INDEX(AdressBook!$C$6:$C$25,MATCH(D3595,AdressBook!$B$6:$B$25,0),1)),""),"")</f>
        <v/>
      </c>
      <c r="S3595" s="165">
        <f>IF(LEN(C3595)&gt;0,IFERROR(IF(MATCH(C3595,C3596:$C$4004,0)&gt;0,-1,ROW(S3595)-ROW($S$3)),ROW(S3595)-ROW($S$3)),-1)</f>
        <v>-1</v>
      </c>
      <c r="T3595" s="165">
        <f t="shared" si="381"/>
        <v>0</v>
      </c>
      <c r="U3595" s="165" t="str">
        <f t="shared" si="382"/>
        <v/>
      </c>
      <c r="V3595" s="165" t="str">
        <f>IFERROR(IF(OR(C3595="",S3595&lt;0),"",IF(SUBTOTAL(3,C3595:C3595)=0,-1,SUBTOTAL(3,$C$4:C3595))),"")</f>
        <v/>
      </c>
      <c r="W3595" s="156" t="str">
        <f t="array" ref="W3595">IF(LEN(C3595)&gt;0,IFERROR(IF(MATCH(C3595,$C$3:$C3594,0)&gt;0,N3595-INDEX($N$3:N3594,SUMPRODUCT(MAX(ROW($C$3:$C3594)*(C3595=$C$3:$C3594)))-2,1),""),""),"")</f>
        <v/>
      </c>
      <c r="X3595" s="156">
        <f t="shared" ca="1" si="383"/>
        <v>1</v>
      </c>
      <c r="Y3595" s="156">
        <f t="shared" ca="1" si="384"/>
        <v>1</v>
      </c>
    </row>
    <row r="3596" spans="2:25" hidden="1" x14ac:dyDescent="0.25">
      <c r="B3596" s="390" t="str">
        <f>IFERROR(IF(LEN(INDEX(PlansAndNotes!$B$6:$B$2005,ROW(A3596)-ROW($B$3)))=0,"",INDEX(PlansAndNotes!$B$6:$B$2005,ROW(A3596)-ROW($B$3))),"")</f>
        <v/>
      </c>
      <c r="C3596" s="387" t="str">
        <f t="shared" si="379"/>
        <v/>
      </c>
      <c r="D3596" s="361" t="str">
        <f>IFERROR(IF(LEN(C3596)&gt;0,IF(LEN(INDEX(TasksList!$C$6:$C$25,MATCH(C3596,TasksList!$B$6:$B$25,0),1))=0,"",INDEX(TasksList!$C$6:$C$25,MATCH(C3596,TasksList!$B$6:$B$25,0),1)),""),"")</f>
        <v/>
      </c>
      <c r="E3596" s="361" t="str">
        <f>IFERROR(IF(LEN(C3596)&gt;0,IF(LEN(INDEX(TasksList!$F$6:$F$25,MATCH(C3596,TasksList!$B$6:$B$25,0),1))=0,"not set!",INDEX(TasksList!$F$6:$F$25,MATCH(C3596,TasksList!$B$6:$B$25,0),1)),""),"")</f>
        <v/>
      </c>
      <c r="F3596" s="360" t="str">
        <f>IFERROR(IF(LEN(D3596)&gt;0,IF(LEN(INDEX(AdressBook!$D$6:$D$25,MATCH(D3596,AdressBook!$B$6:$B$25,0),1))=0,"",INDEX(AdressBook!$D$6:$D$25,MATCH(D3596,AdressBook!$B$6:$B$25,0),1)),""),"")</f>
        <v/>
      </c>
      <c r="G3596" s="361" t="str">
        <f>IFERROR(IF(LEN(INDEX(PlansAndNotes!$F$6:$F$4005,ROW(B3596)-ROW($C$3)))=0,"",INDEX(PlansAndNotes!$F$6:$F$4005,ROW(B3596)-ROW($C$3))),"")</f>
        <v/>
      </c>
      <c r="H3596" s="361" t="str">
        <f>IFERROR(IF(LEN(C3596)&gt;0,IF(LEN(INDEX(TasksList!$G$6:$G$25,MATCH(C3596,TasksList!$B$6:$B$25,0),1))=0,"",INDEX(TasksList!$G$6:$G$25,MATCH(C3596,TasksList!$B$6:$B$25,0),1)),""),"")</f>
        <v/>
      </c>
      <c r="N3596" s="362" t="str">
        <f>IFERROR(IF(LEN(INDEX(PlansAndNotes!$D$6:$D$4005,ROW(B3596)-ROW($C$3)))=0,"",INDEX(PlansAndNotes!$D$6:$D$4005,ROW(B3596)-ROW($C$3))),"")</f>
        <v/>
      </c>
      <c r="O3596" s="165" t="str">
        <f t="shared" si="380"/>
        <v/>
      </c>
      <c r="P3596" s="363" t="str">
        <f>IFERROR(IF(LEN(INDEX(PlansAndNotes!$E$6:$E$4005,ROW(B3596)-ROW($C$3)))=0,"",INDEX(PlansAndNotes!$E$6:$E$4005,ROW(B3596)-ROW($C$3))),"")</f>
        <v/>
      </c>
      <c r="Q3596" s="363" t="str">
        <f>IFERROR(IF(LEN(INDEX(PlansAndNotes!$G$6:$G$4005,ROW(B3596)-ROW($C$3)))=0,"",INDEX(PlansAndNotes!$G$6:$G$4005,ROW(B3596)-ROW($C$3))),"")</f>
        <v/>
      </c>
      <c r="R3596" s="361" t="str">
        <f>IFERROR(IF(LEN(D3596)&gt;0,IF(LEN(INDEX(AdressBook!$C$6:$C$25,MATCH(D3596,AdressBook!$B$6:$B$25,0),1))=0,"",INDEX(AdressBook!$C$6:$C$25,MATCH(D3596,AdressBook!$B$6:$B$25,0),1)),""),"")</f>
        <v/>
      </c>
      <c r="S3596" s="165">
        <f>IF(LEN(C3596)&gt;0,IFERROR(IF(MATCH(C3596,C3597:$C$4004,0)&gt;0,-1,ROW(S3596)-ROW($S$3)),ROW(S3596)-ROW($S$3)),-1)</f>
        <v>-1</v>
      </c>
      <c r="T3596" s="165">
        <f t="shared" si="381"/>
        <v>0</v>
      </c>
      <c r="U3596" s="165" t="str">
        <f t="shared" si="382"/>
        <v/>
      </c>
      <c r="V3596" s="165" t="str">
        <f>IFERROR(IF(OR(C3596="",S3596&lt;0),"",IF(SUBTOTAL(3,C3596:C3596)=0,-1,SUBTOTAL(3,$C$4:C3596))),"")</f>
        <v/>
      </c>
      <c r="W3596" s="156" t="str">
        <f t="array" ref="W3596">IF(LEN(C3596)&gt;0,IFERROR(IF(MATCH(C3596,$C$3:$C3595,0)&gt;0,N3596-INDEX($N$3:N3595,SUMPRODUCT(MAX(ROW($C$3:$C3595)*(C3596=$C$3:$C3595)))-2,1),""),""),"")</f>
        <v/>
      </c>
      <c r="X3596" s="156">
        <f t="shared" ca="1" si="383"/>
        <v>1</v>
      </c>
      <c r="Y3596" s="156">
        <f t="shared" ca="1" si="384"/>
        <v>1</v>
      </c>
    </row>
    <row r="3597" spans="2:25" hidden="1" x14ac:dyDescent="0.25">
      <c r="B3597" s="390" t="str">
        <f>IFERROR(IF(LEN(INDEX(PlansAndNotes!$B$6:$B$2005,ROW(A3597)-ROW($B$3)))=0,"",INDEX(PlansAndNotes!$B$6:$B$2005,ROW(A3597)-ROW($B$3))),"")</f>
        <v/>
      </c>
      <c r="C3597" s="387" t="str">
        <f t="shared" si="379"/>
        <v/>
      </c>
      <c r="D3597" s="361" t="str">
        <f>IFERROR(IF(LEN(C3597)&gt;0,IF(LEN(INDEX(TasksList!$C$6:$C$25,MATCH(C3597,TasksList!$B$6:$B$25,0),1))=0,"",INDEX(TasksList!$C$6:$C$25,MATCH(C3597,TasksList!$B$6:$B$25,0),1)),""),"")</f>
        <v/>
      </c>
      <c r="E3597" s="361" t="str">
        <f>IFERROR(IF(LEN(C3597)&gt;0,IF(LEN(INDEX(TasksList!$F$6:$F$25,MATCH(C3597,TasksList!$B$6:$B$25,0),1))=0,"not set!",INDEX(TasksList!$F$6:$F$25,MATCH(C3597,TasksList!$B$6:$B$25,0),1)),""),"")</f>
        <v/>
      </c>
      <c r="F3597" s="360" t="str">
        <f>IFERROR(IF(LEN(D3597)&gt;0,IF(LEN(INDEX(AdressBook!$D$6:$D$25,MATCH(D3597,AdressBook!$B$6:$B$25,0),1))=0,"",INDEX(AdressBook!$D$6:$D$25,MATCH(D3597,AdressBook!$B$6:$B$25,0),1)),""),"")</f>
        <v/>
      </c>
      <c r="G3597" s="361" t="str">
        <f>IFERROR(IF(LEN(INDEX(PlansAndNotes!$F$6:$F$4005,ROW(B3597)-ROW($C$3)))=0,"",INDEX(PlansAndNotes!$F$6:$F$4005,ROW(B3597)-ROW($C$3))),"")</f>
        <v/>
      </c>
      <c r="H3597" s="361" t="str">
        <f>IFERROR(IF(LEN(C3597)&gt;0,IF(LEN(INDEX(TasksList!$G$6:$G$25,MATCH(C3597,TasksList!$B$6:$B$25,0),1))=0,"",INDEX(TasksList!$G$6:$G$25,MATCH(C3597,TasksList!$B$6:$B$25,0),1)),""),"")</f>
        <v/>
      </c>
      <c r="N3597" s="362" t="str">
        <f>IFERROR(IF(LEN(INDEX(PlansAndNotes!$D$6:$D$4005,ROW(B3597)-ROW($C$3)))=0,"",INDEX(PlansAndNotes!$D$6:$D$4005,ROW(B3597)-ROW($C$3))),"")</f>
        <v/>
      </c>
      <c r="O3597" s="165" t="str">
        <f t="shared" si="380"/>
        <v/>
      </c>
      <c r="P3597" s="363" t="str">
        <f>IFERROR(IF(LEN(INDEX(PlansAndNotes!$E$6:$E$4005,ROW(B3597)-ROW($C$3)))=0,"",INDEX(PlansAndNotes!$E$6:$E$4005,ROW(B3597)-ROW($C$3))),"")</f>
        <v/>
      </c>
      <c r="Q3597" s="363" t="str">
        <f>IFERROR(IF(LEN(INDEX(PlansAndNotes!$G$6:$G$4005,ROW(B3597)-ROW($C$3)))=0,"",INDEX(PlansAndNotes!$G$6:$G$4005,ROW(B3597)-ROW($C$3))),"")</f>
        <v/>
      </c>
      <c r="R3597" s="361" t="str">
        <f>IFERROR(IF(LEN(D3597)&gt;0,IF(LEN(INDEX(AdressBook!$C$6:$C$25,MATCH(D3597,AdressBook!$B$6:$B$25,0),1))=0,"",INDEX(AdressBook!$C$6:$C$25,MATCH(D3597,AdressBook!$B$6:$B$25,0),1)),""),"")</f>
        <v/>
      </c>
      <c r="S3597" s="165">
        <f>IF(LEN(C3597)&gt;0,IFERROR(IF(MATCH(C3597,C3598:$C$4004,0)&gt;0,-1,ROW(S3597)-ROW($S$3)),ROW(S3597)-ROW($S$3)),-1)</f>
        <v>-1</v>
      </c>
      <c r="T3597" s="165">
        <f t="shared" si="381"/>
        <v>0</v>
      </c>
      <c r="U3597" s="165" t="str">
        <f t="shared" si="382"/>
        <v/>
      </c>
      <c r="V3597" s="165" t="str">
        <f>IFERROR(IF(OR(C3597="",S3597&lt;0),"",IF(SUBTOTAL(3,C3597:C3597)=0,-1,SUBTOTAL(3,$C$4:C3597))),"")</f>
        <v/>
      </c>
      <c r="W3597" s="156" t="str">
        <f t="array" ref="W3597">IF(LEN(C3597)&gt;0,IFERROR(IF(MATCH(C3597,$C$3:$C3596,0)&gt;0,N3597-INDEX($N$3:N3596,SUMPRODUCT(MAX(ROW($C$3:$C3596)*(C3597=$C$3:$C3596)))-2,1),""),""),"")</f>
        <v/>
      </c>
      <c r="X3597" s="156">
        <f t="shared" ca="1" si="383"/>
        <v>1</v>
      </c>
      <c r="Y3597" s="156">
        <f t="shared" ca="1" si="384"/>
        <v>1</v>
      </c>
    </row>
    <row r="3598" spans="2:25" hidden="1" x14ac:dyDescent="0.25">
      <c r="B3598" s="390" t="str">
        <f>IFERROR(IF(LEN(INDEX(PlansAndNotes!$B$6:$B$2005,ROW(A3598)-ROW($B$3)))=0,"",INDEX(PlansAndNotes!$B$6:$B$2005,ROW(A3598)-ROW($B$3))),"")</f>
        <v/>
      </c>
      <c r="C3598" s="387" t="str">
        <f t="shared" si="379"/>
        <v/>
      </c>
      <c r="D3598" s="361" t="str">
        <f>IFERROR(IF(LEN(C3598)&gt;0,IF(LEN(INDEX(TasksList!$C$6:$C$25,MATCH(C3598,TasksList!$B$6:$B$25,0),1))=0,"",INDEX(TasksList!$C$6:$C$25,MATCH(C3598,TasksList!$B$6:$B$25,0),1)),""),"")</f>
        <v/>
      </c>
      <c r="E3598" s="361" t="str">
        <f>IFERROR(IF(LEN(C3598)&gt;0,IF(LEN(INDEX(TasksList!$F$6:$F$25,MATCH(C3598,TasksList!$B$6:$B$25,0),1))=0,"not set!",INDEX(TasksList!$F$6:$F$25,MATCH(C3598,TasksList!$B$6:$B$25,0),1)),""),"")</f>
        <v/>
      </c>
      <c r="F3598" s="360" t="str">
        <f>IFERROR(IF(LEN(D3598)&gt;0,IF(LEN(INDEX(AdressBook!$D$6:$D$25,MATCH(D3598,AdressBook!$B$6:$B$25,0),1))=0,"",INDEX(AdressBook!$D$6:$D$25,MATCH(D3598,AdressBook!$B$6:$B$25,0),1)),""),"")</f>
        <v/>
      </c>
      <c r="G3598" s="361" t="str">
        <f>IFERROR(IF(LEN(INDEX(PlansAndNotes!$F$6:$F$4005,ROW(B3598)-ROW($C$3)))=0,"",INDEX(PlansAndNotes!$F$6:$F$4005,ROW(B3598)-ROW($C$3))),"")</f>
        <v/>
      </c>
      <c r="H3598" s="361" t="str">
        <f>IFERROR(IF(LEN(C3598)&gt;0,IF(LEN(INDEX(TasksList!$G$6:$G$25,MATCH(C3598,TasksList!$B$6:$B$25,0),1))=0,"",INDEX(TasksList!$G$6:$G$25,MATCH(C3598,TasksList!$B$6:$B$25,0),1)),""),"")</f>
        <v/>
      </c>
      <c r="N3598" s="362" t="str">
        <f>IFERROR(IF(LEN(INDEX(PlansAndNotes!$D$6:$D$4005,ROW(B3598)-ROW($C$3)))=0,"",INDEX(PlansAndNotes!$D$6:$D$4005,ROW(B3598)-ROW($C$3))),"")</f>
        <v/>
      </c>
      <c r="O3598" s="165" t="str">
        <f t="shared" si="380"/>
        <v/>
      </c>
      <c r="P3598" s="363" t="str">
        <f>IFERROR(IF(LEN(INDEX(PlansAndNotes!$E$6:$E$4005,ROW(B3598)-ROW($C$3)))=0,"",INDEX(PlansAndNotes!$E$6:$E$4005,ROW(B3598)-ROW($C$3))),"")</f>
        <v/>
      </c>
      <c r="Q3598" s="363" t="str">
        <f>IFERROR(IF(LEN(INDEX(PlansAndNotes!$G$6:$G$4005,ROW(B3598)-ROW($C$3)))=0,"",INDEX(PlansAndNotes!$G$6:$G$4005,ROW(B3598)-ROW($C$3))),"")</f>
        <v/>
      </c>
      <c r="R3598" s="361" t="str">
        <f>IFERROR(IF(LEN(D3598)&gt;0,IF(LEN(INDEX(AdressBook!$C$6:$C$25,MATCH(D3598,AdressBook!$B$6:$B$25,0),1))=0,"",INDEX(AdressBook!$C$6:$C$25,MATCH(D3598,AdressBook!$B$6:$B$25,0),1)),""),"")</f>
        <v/>
      </c>
      <c r="S3598" s="165">
        <f>IF(LEN(C3598)&gt;0,IFERROR(IF(MATCH(C3598,C3599:$C$4004,0)&gt;0,-1,ROW(S3598)-ROW($S$3)),ROW(S3598)-ROW($S$3)),-1)</f>
        <v>-1</v>
      </c>
      <c r="T3598" s="165">
        <f t="shared" si="381"/>
        <v>0</v>
      </c>
      <c r="U3598" s="165" t="str">
        <f t="shared" si="382"/>
        <v/>
      </c>
      <c r="V3598" s="165" t="str">
        <f>IFERROR(IF(OR(C3598="",S3598&lt;0),"",IF(SUBTOTAL(3,C3598:C3598)=0,-1,SUBTOTAL(3,$C$4:C3598))),"")</f>
        <v/>
      </c>
      <c r="W3598" s="156" t="str">
        <f t="array" ref="W3598">IF(LEN(C3598)&gt;0,IFERROR(IF(MATCH(C3598,$C$3:$C3597,0)&gt;0,N3598-INDEX($N$3:N3597,SUMPRODUCT(MAX(ROW($C$3:$C3597)*(C3598=$C$3:$C3597)))-2,1),""),""),"")</f>
        <v/>
      </c>
      <c r="X3598" s="156">
        <f t="shared" ca="1" si="383"/>
        <v>1</v>
      </c>
      <c r="Y3598" s="156">
        <f t="shared" ca="1" si="384"/>
        <v>1</v>
      </c>
    </row>
    <row r="3599" spans="2:25" hidden="1" x14ac:dyDescent="0.25">
      <c r="B3599" s="390" t="str">
        <f>IFERROR(IF(LEN(INDEX(PlansAndNotes!$B$6:$B$2005,ROW(A3599)-ROW($B$3)))=0,"",INDEX(PlansAndNotes!$B$6:$B$2005,ROW(A3599)-ROW($B$3))),"")</f>
        <v/>
      </c>
      <c r="C3599" s="387" t="str">
        <f t="shared" si="379"/>
        <v/>
      </c>
      <c r="D3599" s="361" t="str">
        <f>IFERROR(IF(LEN(C3599)&gt;0,IF(LEN(INDEX(TasksList!$C$6:$C$25,MATCH(C3599,TasksList!$B$6:$B$25,0),1))=0,"",INDEX(TasksList!$C$6:$C$25,MATCH(C3599,TasksList!$B$6:$B$25,0),1)),""),"")</f>
        <v/>
      </c>
      <c r="E3599" s="361" t="str">
        <f>IFERROR(IF(LEN(C3599)&gt;0,IF(LEN(INDEX(TasksList!$F$6:$F$25,MATCH(C3599,TasksList!$B$6:$B$25,0),1))=0,"not set!",INDEX(TasksList!$F$6:$F$25,MATCH(C3599,TasksList!$B$6:$B$25,0),1)),""),"")</f>
        <v/>
      </c>
      <c r="F3599" s="360" t="str">
        <f>IFERROR(IF(LEN(D3599)&gt;0,IF(LEN(INDEX(AdressBook!$D$6:$D$25,MATCH(D3599,AdressBook!$B$6:$B$25,0),1))=0,"",INDEX(AdressBook!$D$6:$D$25,MATCH(D3599,AdressBook!$B$6:$B$25,0),1)),""),"")</f>
        <v/>
      </c>
      <c r="G3599" s="361" t="str">
        <f>IFERROR(IF(LEN(INDEX(PlansAndNotes!$F$6:$F$4005,ROW(B3599)-ROW($C$3)))=0,"",INDEX(PlansAndNotes!$F$6:$F$4005,ROW(B3599)-ROW($C$3))),"")</f>
        <v/>
      </c>
      <c r="H3599" s="361" t="str">
        <f>IFERROR(IF(LEN(C3599)&gt;0,IF(LEN(INDEX(TasksList!$G$6:$G$25,MATCH(C3599,TasksList!$B$6:$B$25,0),1))=0,"",INDEX(TasksList!$G$6:$G$25,MATCH(C3599,TasksList!$B$6:$B$25,0),1)),""),"")</f>
        <v/>
      </c>
      <c r="N3599" s="362" t="str">
        <f>IFERROR(IF(LEN(INDEX(PlansAndNotes!$D$6:$D$4005,ROW(B3599)-ROW($C$3)))=0,"",INDEX(PlansAndNotes!$D$6:$D$4005,ROW(B3599)-ROW($C$3))),"")</f>
        <v/>
      </c>
      <c r="O3599" s="165" t="str">
        <f t="shared" si="380"/>
        <v/>
      </c>
      <c r="P3599" s="363" t="str">
        <f>IFERROR(IF(LEN(INDEX(PlansAndNotes!$E$6:$E$4005,ROW(B3599)-ROW($C$3)))=0,"",INDEX(PlansAndNotes!$E$6:$E$4005,ROW(B3599)-ROW($C$3))),"")</f>
        <v/>
      </c>
      <c r="Q3599" s="363" t="str">
        <f>IFERROR(IF(LEN(INDEX(PlansAndNotes!$G$6:$G$4005,ROW(B3599)-ROW($C$3)))=0,"",INDEX(PlansAndNotes!$G$6:$G$4005,ROW(B3599)-ROW($C$3))),"")</f>
        <v/>
      </c>
      <c r="R3599" s="361" t="str">
        <f>IFERROR(IF(LEN(D3599)&gt;0,IF(LEN(INDEX(AdressBook!$C$6:$C$25,MATCH(D3599,AdressBook!$B$6:$B$25,0),1))=0,"",INDEX(AdressBook!$C$6:$C$25,MATCH(D3599,AdressBook!$B$6:$B$25,0),1)),""),"")</f>
        <v/>
      </c>
      <c r="S3599" s="165">
        <f>IF(LEN(C3599)&gt;0,IFERROR(IF(MATCH(C3599,C3600:$C$4004,0)&gt;0,-1,ROW(S3599)-ROW($S$3)),ROW(S3599)-ROW($S$3)),-1)</f>
        <v>-1</v>
      </c>
      <c r="T3599" s="165">
        <f t="shared" si="381"/>
        <v>0</v>
      </c>
      <c r="U3599" s="165" t="str">
        <f t="shared" si="382"/>
        <v/>
      </c>
      <c r="V3599" s="165" t="str">
        <f>IFERROR(IF(OR(C3599="",S3599&lt;0),"",IF(SUBTOTAL(3,C3599:C3599)=0,-1,SUBTOTAL(3,$C$4:C3599))),"")</f>
        <v/>
      </c>
      <c r="W3599" s="156" t="str">
        <f t="array" ref="W3599">IF(LEN(C3599)&gt;0,IFERROR(IF(MATCH(C3599,$C$3:$C3598,0)&gt;0,N3599-INDEX($N$3:N3598,SUMPRODUCT(MAX(ROW($C$3:$C3598)*(C3599=$C$3:$C3598)))-2,1),""),""),"")</f>
        <v/>
      </c>
      <c r="X3599" s="156">
        <f t="shared" ca="1" si="383"/>
        <v>1</v>
      </c>
      <c r="Y3599" s="156">
        <f t="shared" ca="1" si="384"/>
        <v>1</v>
      </c>
    </row>
    <row r="3600" spans="2:25" hidden="1" x14ac:dyDescent="0.25">
      <c r="B3600" s="390" t="str">
        <f>IFERROR(IF(LEN(INDEX(PlansAndNotes!$B$6:$B$2005,ROW(A3600)-ROW($B$3)))=0,"",INDEX(PlansAndNotes!$B$6:$B$2005,ROW(A3600)-ROW($B$3))),"")</f>
        <v/>
      </c>
      <c r="C3600" s="387" t="str">
        <f t="shared" si="379"/>
        <v/>
      </c>
      <c r="D3600" s="361" t="str">
        <f>IFERROR(IF(LEN(C3600)&gt;0,IF(LEN(INDEX(TasksList!$C$6:$C$25,MATCH(C3600,TasksList!$B$6:$B$25,0),1))=0,"",INDEX(TasksList!$C$6:$C$25,MATCH(C3600,TasksList!$B$6:$B$25,0),1)),""),"")</f>
        <v/>
      </c>
      <c r="E3600" s="361" t="str">
        <f>IFERROR(IF(LEN(C3600)&gt;0,IF(LEN(INDEX(TasksList!$F$6:$F$25,MATCH(C3600,TasksList!$B$6:$B$25,0),1))=0,"not set!",INDEX(TasksList!$F$6:$F$25,MATCH(C3600,TasksList!$B$6:$B$25,0),1)),""),"")</f>
        <v/>
      </c>
      <c r="F3600" s="360" t="str">
        <f>IFERROR(IF(LEN(D3600)&gt;0,IF(LEN(INDEX(AdressBook!$D$6:$D$25,MATCH(D3600,AdressBook!$B$6:$B$25,0),1))=0,"",INDEX(AdressBook!$D$6:$D$25,MATCH(D3600,AdressBook!$B$6:$B$25,0),1)),""),"")</f>
        <v/>
      </c>
      <c r="G3600" s="361" t="str">
        <f>IFERROR(IF(LEN(INDEX(PlansAndNotes!$F$6:$F$4005,ROW(B3600)-ROW($C$3)))=0,"",INDEX(PlansAndNotes!$F$6:$F$4005,ROW(B3600)-ROW($C$3))),"")</f>
        <v/>
      </c>
      <c r="H3600" s="361" t="str">
        <f>IFERROR(IF(LEN(C3600)&gt;0,IF(LEN(INDEX(TasksList!$G$6:$G$25,MATCH(C3600,TasksList!$B$6:$B$25,0),1))=0,"",INDEX(TasksList!$G$6:$G$25,MATCH(C3600,TasksList!$B$6:$B$25,0),1)),""),"")</f>
        <v/>
      </c>
      <c r="N3600" s="362" t="str">
        <f>IFERROR(IF(LEN(INDEX(PlansAndNotes!$D$6:$D$4005,ROW(B3600)-ROW($C$3)))=0,"",INDEX(PlansAndNotes!$D$6:$D$4005,ROW(B3600)-ROW($C$3))),"")</f>
        <v/>
      </c>
      <c r="O3600" s="165" t="str">
        <f t="shared" si="380"/>
        <v/>
      </c>
      <c r="P3600" s="363" t="str">
        <f>IFERROR(IF(LEN(INDEX(PlansAndNotes!$E$6:$E$4005,ROW(B3600)-ROW($C$3)))=0,"",INDEX(PlansAndNotes!$E$6:$E$4005,ROW(B3600)-ROW($C$3))),"")</f>
        <v/>
      </c>
      <c r="Q3600" s="363" t="str">
        <f>IFERROR(IF(LEN(INDEX(PlansAndNotes!$G$6:$G$4005,ROW(B3600)-ROW($C$3)))=0,"",INDEX(PlansAndNotes!$G$6:$G$4005,ROW(B3600)-ROW($C$3))),"")</f>
        <v/>
      </c>
      <c r="R3600" s="361" t="str">
        <f>IFERROR(IF(LEN(D3600)&gt;0,IF(LEN(INDEX(AdressBook!$C$6:$C$25,MATCH(D3600,AdressBook!$B$6:$B$25,0),1))=0,"",INDEX(AdressBook!$C$6:$C$25,MATCH(D3600,AdressBook!$B$6:$B$25,0),1)),""),"")</f>
        <v/>
      </c>
      <c r="S3600" s="165">
        <f>IF(LEN(C3600)&gt;0,IFERROR(IF(MATCH(C3600,C3601:$C$4004,0)&gt;0,-1,ROW(S3600)-ROW($S$3)),ROW(S3600)-ROW($S$3)),-1)</f>
        <v>-1</v>
      </c>
      <c r="T3600" s="165">
        <f t="shared" si="381"/>
        <v>0</v>
      </c>
      <c r="U3600" s="165" t="str">
        <f t="shared" si="382"/>
        <v/>
      </c>
      <c r="V3600" s="165" t="str">
        <f>IFERROR(IF(OR(C3600="",S3600&lt;0),"",IF(SUBTOTAL(3,C3600:C3600)=0,-1,SUBTOTAL(3,$C$4:C3600))),"")</f>
        <v/>
      </c>
      <c r="W3600" s="156" t="str">
        <f t="array" ref="W3600">IF(LEN(C3600)&gt;0,IFERROR(IF(MATCH(C3600,$C$3:$C3599,0)&gt;0,N3600-INDEX($N$3:N3599,SUMPRODUCT(MAX(ROW($C$3:$C3599)*(C3600=$C$3:$C3599)))-2,1),""),""),"")</f>
        <v/>
      </c>
      <c r="X3600" s="156">
        <f t="shared" ca="1" si="383"/>
        <v>1</v>
      </c>
      <c r="Y3600" s="156">
        <f t="shared" ca="1" si="384"/>
        <v>1</v>
      </c>
    </row>
    <row r="3601" spans="2:25" hidden="1" x14ac:dyDescent="0.25">
      <c r="B3601" s="390" t="str">
        <f>IFERROR(IF(LEN(INDEX(PlansAndNotes!$B$6:$B$2005,ROW(A3601)-ROW($B$3)))=0,"",INDEX(PlansAndNotes!$B$6:$B$2005,ROW(A3601)-ROW($B$3))),"")</f>
        <v/>
      </c>
      <c r="C3601" s="387" t="str">
        <f t="shared" si="379"/>
        <v/>
      </c>
      <c r="D3601" s="361" t="str">
        <f>IFERROR(IF(LEN(C3601)&gt;0,IF(LEN(INDEX(TasksList!$C$6:$C$25,MATCH(C3601,TasksList!$B$6:$B$25,0),1))=0,"",INDEX(TasksList!$C$6:$C$25,MATCH(C3601,TasksList!$B$6:$B$25,0),1)),""),"")</f>
        <v/>
      </c>
      <c r="E3601" s="361" t="str">
        <f>IFERROR(IF(LEN(C3601)&gt;0,IF(LEN(INDEX(TasksList!$F$6:$F$25,MATCH(C3601,TasksList!$B$6:$B$25,0),1))=0,"not set!",INDEX(TasksList!$F$6:$F$25,MATCH(C3601,TasksList!$B$6:$B$25,0),1)),""),"")</f>
        <v/>
      </c>
      <c r="F3601" s="360" t="str">
        <f>IFERROR(IF(LEN(D3601)&gt;0,IF(LEN(INDEX(AdressBook!$D$6:$D$25,MATCH(D3601,AdressBook!$B$6:$B$25,0),1))=0,"",INDEX(AdressBook!$D$6:$D$25,MATCH(D3601,AdressBook!$B$6:$B$25,0),1)),""),"")</f>
        <v/>
      </c>
      <c r="G3601" s="361" t="str">
        <f>IFERROR(IF(LEN(INDEX(PlansAndNotes!$F$6:$F$4005,ROW(B3601)-ROW($C$3)))=0,"",INDEX(PlansAndNotes!$F$6:$F$4005,ROW(B3601)-ROW($C$3))),"")</f>
        <v/>
      </c>
      <c r="H3601" s="361" t="str">
        <f>IFERROR(IF(LEN(C3601)&gt;0,IF(LEN(INDEX(TasksList!$G$6:$G$25,MATCH(C3601,TasksList!$B$6:$B$25,0),1))=0,"",INDEX(TasksList!$G$6:$G$25,MATCH(C3601,TasksList!$B$6:$B$25,0),1)),""),"")</f>
        <v/>
      </c>
      <c r="N3601" s="362" t="str">
        <f>IFERROR(IF(LEN(INDEX(PlansAndNotes!$D$6:$D$4005,ROW(B3601)-ROW($C$3)))=0,"",INDEX(PlansAndNotes!$D$6:$D$4005,ROW(B3601)-ROW($C$3))),"")</f>
        <v/>
      </c>
      <c r="O3601" s="165" t="str">
        <f t="shared" si="380"/>
        <v/>
      </c>
      <c r="P3601" s="363" t="str">
        <f>IFERROR(IF(LEN(INDEX(PlansAndNotes!$E$6:$E$4005,ROW(B3601)-ROW($C$3)))=0,"",INDEX(PlansAndNotes!$E$6:$E$4005,ROW(B3601)-ROW($C$3))),"")</f>
        <v/>
      </c>
      <c r="Q3601" s="363" t="str">
        <f>IFERROR(IF(LEN(INDEX(PlansAndNotes!$G$6:$G$4005,ROW(B3601)-ROW($C$3)))=0,"",INDEX(PlansAndNotes!$G$6:$G$4005,ROW(B3601)-ROW($C$3))),"")</f>
        <v/>
      </c>
      <c r="R3601" s="361" t="str">
        <f>IFERROR(IF(LEN(D3601)&gt;0,IF(LEN(INDEX(AdressBook!$C$6:$C$25,MATCH(D3601,AdressBook!$B$6:$B$25,0),1))=0,"",INDEX(AdressBook!$C$6:$C$25,MATCH(D3601,AdressBook!$B$6:$B$25,0),1)),""),"")</f>
        <v/>
      </c>
      <c r="S3601" s="165">
        <f>IF(LEN(C3601)&gt;0,IFERROR(IF(MATCH(C3601,C3602:$C$4004,0)&gt;0,-1,ROW(S3601)-ROW($S$3)),ROW(S3601)-ROW($S$3)),-1)</f>
        <v>-1</v>
      </c>
      <c r="T3601" s="165">
        <f t="shared" si="381"/>
        <v>0</v>
      </c>
      <c r="U3601" s="165" t="str">
        <f t="shared" si="382"/>
        <v/>
      </c>
      <c r="V3601" s="165" t="str">
        <f>IFERROR(IF(OR(C3601="",S3601&lt;0),"",IF(SUBTOTAL(3,C3601:C3601)=0,-1,SUBTOTAL(3,$C$4:C3601))),"")</f>
        <v/>
      </c>
      <c r="W3601" s="156" t="str">
        <f t="array" ref="W3601">IF(LEN(C3601)&gt;0,IFERROR(IF(MATCH(C3601,$C$3:$C3600,0)&gt;0,N3601-INDEX($N$3:N3600,SUMPRODUCT(MAX(ROW($C$3:$C3600)*(C3601=$C$3:$C3600)))-2,1),""),""),"")</f>
        <v/>
      </c>
      <c r="X3601" s="156">
        <f t="shared" ca="1" si="383"/>
        <v>1</v>
      </c>
      <c r="Y3601" s="156">
        <f t="shared" ca="1" si="384"/>
        <v>1</v>
      </c>
    </row>
    <row r="3602" spans="2:25" hidden="1" x14ac:dyDescent="0.25">
      <c r="B3602" s="390" t="str">
        <f>IFERROR(IF(LEN(INDEX(PlansAndNotes!$B$6:$B$2005,ROW(A3602)-ROW($B$3)))=0,"",INDEX(PlansAndNotes!$B$6:$B$2005,ROW(A3602)-ROW($B$3))),"")</f>
        <v/>
      </c>
      <c r="C3602" s="387" t="str">
        <f t="shared" si="379"/>
        <v/>
      </c>
      <c r="D3602" s="361" t="str">
        <f>IFERROR(IF(LEN(C3602)&gt;0,IF(LEN(INDEX(TasksList!$C$6:$C$25,MATCH(C3602,TasksList!$B$6:$B$25,0),1))=0,"",INDEX(TasksList!$C$6:$C$25,MATCH(C3602,TasksList!$B$6:$B$25,0),1)),""),"")</f>
        <v/>
      </c>
      <c r="E3602" s="361" t="str">
        <f>IFERROR(IF(LEN(C3602)&gt;0,IF(LEN(INDEX(TasksList!$F$6:$F$25,MATCH(C3602,TasksList!$B$6:$B$25,0),1))=0,"not set!",INDEX(TasksList!$F$6:$F$25,MATCH(C3602,TasksList!$B$6:$B$25,0),1)),""),"")</f>
        <v/>
      </c>
      <c r="F3602" s="360" t="str">
        <f>IFERROR(IF(LEN(D3602)&gt;0,IF(LEN(INDEX(AdressBook!$D$6:$D$25,MATCH(D3602,AdressBook!$B$6:$B$25,0),1))=0,"",INDEX(AdressBook!$D$6:$D$25,MATCH(D3602,AdressBook!$B$6:$B$25,0),1)),""),"")</f>
        <v/>
      </c>
      <c r="G3602" s="361" t="str">
        <f>IFERROR(IF(LEN(INDEX(PlansAndNotes!$F$6:$F$4005,ROW(B3602)-ROW($C$3)))=0,"",INDEX(PlansAndNotes!$F$6:$F$4005,ROW(B3602)-ROW($C$3))),"")</f>
        <v/>
      </c>
      <c r="H3602" s="361" t="str">
        <f>IFERROR(IF(LEN(C3602)&gt;0,IF(LEN(INDEX(TasksList!$G$6:$G$25,MATCH(C3602,TasksList!$B$6:$B$25,0),1))=0,"",INDEX(TasksList!$G$6:$G$25,MATCH(C3602,TasksList!$B$6:$B$25,0),1)),""),"")</f>
        <v/>
      </c>
      <c r="N3602" s="362" t="str">
        <f>IFERROR(IF(LEN(INDEX(PlansAndNotes!$D$6:$D$4005,ROW(B3602)-ROW($C$3)))=0,"",INDEX(PlansAndNotes!$D$6:$D$4005,ROW(B3602)-ROW($C$3))),"")</f>
        <v/>
      </c>
      <c r="O3602" s="165" t="str">
        <f t="shared" si="380"/>
        <v/>
      </c>
      <c r="P3602" s="363" t="str">
        <f>IFERROR(IF(LEN(INDEX(PlansAndNotes!$E$6:$E$4005,ROW(B3602)-ROW($C$3)))=0,"",INDEX(PlansAndNotes!$E$6:$E$4005,ROW(B3602)-ROW($C$3))),"")</f>
        <v/>
      </c>
      <c r="Q3602" s="363" t="str">
        <f>IFERROR(IF(LEN(INDEX(PlansAndNotes!$G$6:$G$4005,ROW(B3602)-ROW($C$3)))=0,"",INDEX(PlansAndNotes!$G$6:$G$4005,ROW(B3602)-ROW($C$3))),"")</f>
        <v/>
      </c>
      <c r="R3602" s="361" t="str">
        <f>IFERROR(IF(LEN(D3602)&gt;0,IF(LEN(INDEX(AdressBook!$C$6:$C$25,MATCH(D3602,AdressBook!$B$6:$B$25,0),1))=0,"",INDEX(AdressBook!$C$6:$C$25,MATCH(D3602,AdressBook!$B$6:$B$25,0),1)),""),"")</f>
        <v/>
      </c>
      <c r="S3602" s="165">
        <f>IF(LEN(C3602)&gt;0,IFERROR(IF(MATCH(C3602,C3603:$C$4004,0)&gt;0,-1,ROW(S3602)-ROW($S$3)),ROW(S3602)-ROW($S$3)),-1)</f>
        <v>-1</v>
      </c>
      <c r="T3602" s="165">
        <f t="shared" si="381"/>
        <v>0</v>
      </c>
      <c r="U3602" s="165" t="str">
        <f t="shared" si="382"/>
        <v/>
      </c>
      <c r="V3602" s="165" t="str">
        <f>IFERROR(IF(OR(C3602="",S3602&lt;0),"",IF(SUBTOTAL(3,C3602:C3602)=0,-1,SUBTOTAL(3,$C$4:C3602))),"")</f>
        <v/>
      </c>
      <c r="W3602" s="156" t="str">
        <f t="array" ref="W3602">IF(LEN(C3602)&gt;0,IFERROR(IF(MATCH(C3602,$C$3:$C3601,0)&gt;0,N3602-INDEX($N$3:N3601,SUMPRODUCT(MAX(ROW($C$3:$C3601)*(C3602=$C$3:$C3601)))-2,1),""),""),"")</f>
        <v/>
      </c>
      <c r="X3602" s="156">
        <f t="shared" ca="1" si="383"/>
        <v>1</v>
      </c>
      <c r="Y3602" s="156">
        <f t="shared" ca="1" si="384"/>
        <v>1</v>
      </c>
    </row>
    <row r="3603" spans="2:25" hidden="1" x14ac:dyDescent="0.25">
      <c r="B3603" s="390" t="str">
        <f>IFERROR(IF(LEN(INDEX(PlansAndNotes!$B$6:$B$2005,ROW(A3603)-ROW($B$3)))=0,"",INDEX(PlansAndNotes!$B$6:$B$2005,ROW(A3603)-ROW($B$3))),"")</f>
        <v/>
      </c>
      <c r="C3603" s="387" t="str">
        <f t="shared" si="379"/>
        <v/>
      </c>
      <c r="D3603" s="361" t="str">
        <f>IFERROR(IF(LEN(C3603)&gt;0,IF(LEN(INDEX(TasksList!$C$6:$C$25,MATCH(C3603,TasksList!$B$6:$B$25,0),1))=0,"",INDEX(TasksList!$C$6:$C$25,MATCH(C3603,TasksList!$B$6:$B$25,0),1)),""),"")</f>
        <v/>
      </c>
      <c r="E3603" s="361" t="str">
        <f>IFERROR(IF(LEN(C3603)&gt;0,IF(LEN(INDEX(TasksList!$F$6:$F$25,MATCH(C3603,TasksList!$B$6:$B$25,0),1))=0,"not set!",INDEX(TasksList!$F$6:$F$25,MATCH(C3603,TasksList!$B$6:$B$25,0),1)),""),"")</f>
        <v/>
      </c>
      <c r="F3603" s="360" t="str">
        <f>IFERROR(IF(LEN(D3603)&gt;0,IF(LEN(INDEX(AdressBook!$D$6:$D$25,MATCH(D3603,AdressBook!$B$6:$B$25,0),1))=0,"",INDEX(AdressBook!$D$6:$D$25,MATCH(D3603,AdressBook!$B$6:$B$25,0),1)),""),"")</f>
        <v/>
      </c>
      <c r="G3603" s="361" t="str">
        <f>IFERROR(IF(LEN(INDEX(PlansAndNotes!$F$6:$F$4005,ROW(B3603)-ROW($C$3)))=0,"",INDEX(PlansAndNotes!$F$6:$F$4005,ROW(B3603)-ROW($C$3))),"")</f>
        <v/>
      </c>
      <c r="H3603" s="361" t="str">
        <f>IFERROR(IF(LEN(C3603)&gt;0,IF(LEN(INDEX(TasksList!$G$6:$G$25,MATCH(C3603,TasksList!$B$6:$B$25,0),1))=0,"",INDEX(TasksList!$G$6:$G$25,MATCH(C3603,TasksList!$B$6:$B$25,0),1)),""),"")</f>
        <v/>
      </c>
      <c r="N3603" s="362" t="str">
        <f>IFERROR(IF(LEN(INDEX(PlansAndNotes!$D$6:$D$4005,ROW(B3603)-ROW($C$3)))=0,"",INDEX(PlansAndNotes!$D$6:$D$4005,ROW(B3603)-ROW($C$3))),"")</f>
        <v/>
      </c>
      <c r="O3603" s="165" t="str">
        <f t="shared" si="380"/>
        <v/>
      </c>
      <c r="P3603" s="363" t="str">
        <f>IFERROR(IF(LEN(INDEX(PlansAndNotes!$E$6:$E$4005,ROW(B3603)-ROW($C$3)))=0,"",INDEX(PlansAndNotes!$E$6:$E$4005,ROW(B3603)-ROW($C$3))),"")</f>
        <v/>
      </c>
      <c r="Q3603" s="363" t="str">
        <f>IFERROR(IF(LEN(INDEX(PlansAndNotes!$G$6:$G$4005,ROW(B3603)-ROW($C$3)))=0,"",INDEX(PlansAndNotes!$G$6:$G$4005,ROW(B3603)-ROW($C$3))),"")</f>
        <v/>
      </c>
      <c r="R3603" s="361" t="str">
        <f>IFERROR(IF(LEN(D3603)&gt;0,IF(LEN(INDEX(AdressBook!$C$6:$C$25,MATCH(D3603,AdressBook!$B$6:$B$25,0),1))=0,"",INDEX(AdressBook!$C$6:$C$25,MATCH(D3603,AdressBook!$B$6:$B$25,0),1)),""),"")</f>
        <v/>
      </c>
      <c r="S3603" s="165">
        <f>IF(LEN(C3603)&gt;0,IFERROR(IF(MATCH(C3603,C3604:$C$4004,0)&gt;0,-1,ROW(S3603)-ROW($S$3)),ROW(S3603)-ROW($S$3)),-1)</f>
        <v>-1</v>
      </c>
      <c r="T3603" s="165">
        <f t="shared" si="381"/>
        <v>0</v>
      </c>
      <c r="U3603" s="165" t="str">
        <f t="shared" si="382"/>
        <v/>
      </c>
      <c r="V3603" s="165" t="str">
        <f>IFERROR(IF(OR(C3603="",S3603&lt;0),"",IF(SUBTOTAL(3,C3603:C3603)=0,-1,SUBTOTAL(3,$C$4:C3603))),"")</f>
        <v/>
      </c>
      <c r="W3603" s="156" t="str">
        <f t="array" ref="W3603">IF(LEN(C3603)&gt;0,IFERROR(IF(MATCH(C3603,$C$3:$C3602,0)&gt;0,N3603-INDEX($N$3:N3602,SUMPRODUCT(MAX(ROW($C$3:$C3602)*(C3603=$C$3:$C3602)))-2,1),""),""),"")</f>
        <v/>
      </c>
      <c r="X3603" s="156">
        <f t="shared" ca="1" si="383"/>
        <v>1</v>
      </c>
      <c r="Y3603" s="156">
        <f t="shared" ca="1" si="384"/>
        <v>1</v>
      </c>
    </row>
    <row r="3604" spans="2:25" hidden="1" x14ac:dyDescent="0.25">
      <c r="B3604" s="390" t="str">
        <f>IFERROR(IF(LEN(INDEX(PlansAndNotes!$B$6:$B$2005,ROW(A3604)-ROW($B$3)))=0,"",INDEX(PlansAndNotes!$B$6:$B$2005,ROW(A3604)-ROW($B$3))),"")</f>
        <v/>
      </c>
      <c r="C3604" s="387" t="str">
        <f t="shared" si="379"/>
        <v/>
      </c>
      <c r="D3604" s="361" t="str">
        <f>IFERROR(IF(LEN(C3604)&gt;0,IF(LEN(INDEX(TasksList!$C$6:$C$25,MATCH(C3604,TasksList!$B$6:$B$25,0),1))=0,"",INDEX(TasksList!$C$6:$C$25,MATCH(C3604,TasksList!$B$6:$B$25,0),1)),""),"")</f>
        <v/>
      </c>
      <c r="E3604" s="361" t="str">
        <f>IFERROR(IF(LEN(C3604)&gt;0,IF(LEN(INDEX(TasksList!$F$6:$F$25,MATCH(C3604,TasksList!$B$6:$B$25,0),1))=0,"not set!",INDEX(TasksList!$F$6:$F$25,MATCH(C3604,TasksList!$B$6:$B$25,0),1)),""),"")</f>
        <v/>
      </c>
      <c r="F3604" s="360" t="str">
        <f>IFERROR(IF(LEN(D3604)&gt;0,IF(LEN(INDEX(AdressBook!$D$6:$D$25,MATCH(D3604,AdressBook!$B$6:$B$25,0),1))=0,"",INDEX(AdressBook!$D$6:$D$25,MATCH(D3604,AdressBook!$B$6:$B$25,0),1)),""),"")</f>
        <v/>
      </c>
      <c r="G3604" s="361" t="str">
        <f>IFERROR(IF(LEN(INDEX(PlansAndNotes!$F$6:$F$4005,ROW(B3604)-ROW($C$3)))=0,"",INDEX(PlansAndNotes!$F$6:$F$4005,ROW(B3604)-ROW($C$3))),"")</f>
        <v/>
      </c>
      <c r="H3604" s="361" t="str">
        <f>IFERROR(IF(LEN(C3604)&gt;0,IF(LEN(INDEX(TasksList!$G$6:$G$25,MATCH(C3604,TasksList!$B$6:$B$25,0),1))=0,"",INDEX(TasksList!$G$6:$G$25,MATCH(C3604,TasksList!$B$6:$B$25,0),1)),""),"")</f>
        <v/>
      </c>
      <c r="N3604" s="362" t="str">
        <f>IFERROR(IF(LEN(INDEX(PlansAndNotes!$D$6:$D$4005,ROW(B3604)-ROW($C$3)))=0,"",INDEX(PlansAndNotes!$D$6:$D$4005,ROW(B3604)-ROW($C$3))),"")</f>
        <v/>
      </c>
      <c r="O3604" s="165" t="str">
        <f t="shared" si="380"/>
        <v/>
      </c>
      <c r="P3604" s="363" t="str">
        <f>IFERROR(IF(LEN(INDEX(PlansAndNotes!$E$6:$E$4005,ROW(B3604)-ROW($C$3)))=0,"",INDEX(PlansAndNotes!$E$6:$E$4005,ROW(B3604)-ROW($C$3))),"")</f>
        <v/>
      </c>
      <c r="Q3604" s="363" t="str">
        <f>IFERROR(IF(LEN(INDEX(PlansAndNotes!$G$6:$G$4005,ROW(B3604)-ROW($C$3)))=0,"",INDEX(PlansAndNotes!$G$6:$G$4005,ROW(B3604)-ROW($C$3))),"")</f>
        <v/>
      </c>
      <c r="R3604" s="361" t="str">
        <f>IFERROR(IF(LEN(D3604)&gt;0,IF(LEN(INDEX(AdressBook!$C$6:$C$25,MATCH(D3604,AdressBook!$B$6:$B$25,0),1))=0,"",INDEX(AdressBook!$C$6:$C$25,MATCH(D3604,AdressBook!$B$6:$B$25,0),1)),""),"")</f>
        <v/>
      </c>
      <c r="S3604" s="165">
        <f>IF(LEN(C3604)&gt;0,IFERROR(IF(MATCH(C3604,C3605:$C$4004,0)&gt;0,-1,ROW(S3604)-ROW($S$3)),ROW(S3604)-ROW($S$3)),-1)</f>
        <v>-1</v>
      </c>
      <c r="T3604" s="165">
        <f t="shared" si="381"/>
        <v>0</v>
      </c>
      <c r="U3604" s="165" t="str">
        <f t="shared" si="382"/>
        <v/>
      </c>
      <c r="V3604" s="165" t="str">
        <f>IFERROR(IF(OR(C3604="",S3604&lt;0),"",IF(SUBTOTAL(3,C3604:C3604)=0,-1,SUBTOTAL(3,$C$4:C3604))),"")</f>
        <v/>
      </c>
      <c r="W3604" s="156" t="str">
        <f t="array" ref="W3604">IF(LEN(C3604)&gt;0,IFERROR(IF(MATCH(C3604,$C$3:$C3603,0)&gt;0,N3604-INDEX($N$3:N3603,SUMPRODUCT(MAX(ROW($C$3:$C3603)*(C3604=$C$3:$C3603)))-2,1),""),""),"")</f>
        <v/>
      </c>
      <c r="X3604" s="156">
        <f t="shared" ca="1" si="383"/>
        <v>1</v>
      </c>
      <c r="Y3604" s="156">
        <f t="shared" ca="1" si="384"/>
        <v>1</v>
      </c>
    </row>
    <row r="3605" spans="2:25" hidden="1" x14ac:dyDescent="0.25">
      <c r="B3605" s="390" t="str">
        <f>IFERROR(IF(LEN(INDEX(PlansAndNotes!$B$6:$B$2005,ROW(A3605)-ROW($B$3)))=0,"",INDEX(PlansAndNotes!$B$6:$B$2005,ROW(A3605)-ROW($B$3))),"")</f>
        <v/>
      </c>
      <c r="C3605" s="387" t="str">
        <f t="shared" si="379"/>
        <v/>
      </c>
      <c r="D3605" s="361" t="str">
        <f>IFERROR(IF(LEN(C3605)&gt;0,IF(LEN(INDEX(TasksList!$C$6:$C$25,MATCH(C3605,TasksList!$B$6:$B$25,0),1))=0,"",INDEX(TasksList!$C$6:$C$25,MATCH(C3605,TasksList!$B$6:$B$25,0),1)),""),"")</f>
        <v/>
      </c>
      <c r="E3605" s="361" t="str">
        <f>IFERROR(IF(LEN(C3605)&gt;0,IF(LEN(INDEX(TasksList!$F$6:$F$25,MATCH(C3605,TasksList!$B$6:$B$25,0),1))=0,"not set!",INDEX(TasksList!$F$6:$F$25,MATCH(C3605,TasksList!$B$6:$B$25,0),1)),""),"")</f>
        <v/>
      </c>
      <c r="F3605" s="360" t="str">
        <f>IFERROR(IF(LEN(D3605)&gt;0,IF(LEN(INDEX(AdressBook!$D$6:$D$25,MATCH(D3605,AdressBook!$B$6:$B$25,0),1))=0,"",INDEX(AdressBook!$D$6:$D$25,MATCH(D3605,AdressBook!$B$6:$B$25,0),1)),""),"")</f>
        <v/>
      </c>
      <c r="G3605" s="361" t="str">
        <f>IFERROR(IF(LEN(INDEX(PlansAndNotes!$F$6:$F$4005,ROW(B3605)-ROW($C$3)))=0,"",INDEX(PlansAndNotes!$F$6:$F$4005,ROW(B3605)-ROW($C$3))),"")</f>
        <v/>
      </c>
      <c r="H3605" s="361" t="str">
        <f>IFERROR(IF(LEN(C3605)&gt;0,IF(LEN(INDEX(TasksList!$G$6:$G$25,MATCH(C3605,TasksList!$B$6:$B$25,0),1))=0,"",INDEX(TasksList!$G$6:$G$25,MATCH(C3605,TasksList!$B$6:$B$25,0),1)),""),"")</f>
        <v/>
      </c>
      <c r="N3605" s="362" t="str">
        <f>IFERROR(IF(LEN(INDEX(PlansAndNotes!$D$6:$D$4005,ROW(B3605)-ROW($C$3)))=0,"",INDEX(PlansAndNotes!$D$6:$D$4005,ROW(B3605)-ROW($C$3))),"")</f>
        <v/>
      </c>
      <c r="O3605" s="165" t="str">
        <f t="shared" si="380"/>
        <v/>
      </c>
      <c r="P3605" s="363" t="str">
        <f>IFERROR(IF(LEN(INDEX(PlansAndNotes!$E$6:$E$4005,ROW(B3605)-ROW($C$3)))=0,"",INDEX(PlansAndNotes!$E$6:$E$4005,ROW(B3605)-ROW($C$3))),"")</f>
        <v/>
      </c>
      <c r="Q3605" s="363" t="str">
        <f>IFERROR(IF(LEN(INDEX(PlansAndNotes!$G$6:$G$4005,ROW(B3605)-ROW($C$3)))=0,"",INDEX(PlansAndNotes!$G$6:$G$4005,ROW(B3605)-ROW($C$3))),"")</f>
        <v/>
      </c>
      <c r="R3605" s="361" t="str">
        <f>IFERROR(IF(LEN(D3605)&gt;0,IF(LEN(INDEX(AdressBook!$C$6:$C$25,MATCH(D3605,AdressBook!$B$6:$B$25,0),1))=0,"",INDEX(AdressBook!$C$6:$C$25,MATCH(D3605,AdressBook!$B$6:$B$25,0),1)),""),"")</f>
        <v/>
      </c>
      <c r="S3605" s="165">
        <f>IF(LEN(C3605)&gt;0,IFERROR(IF(MATCH(C3605,C3606:$C$4004,0)&gt;0,-1,ROW(S3605)-ROW($S$3)),ROW(S3605)-ROW($S$3)),-1)</f>
        <v>-1</v>
      </c>
      <c r="T3605" s="165">
        <f t="shared" si="381"/>
        <v>0</v>
      </c>
      <c r="U3605" s="165" t="str">
        <f t="shared" si="382"/>
        <v/>
      </c>
      <c r="V3605" s="165" t="str">
        <f>IFERROR(IF(OR(C3605="",S3605&lt;0),"",IF(SUBTOTAL(3,C3605:C3605)=0,-1,SUBTOTAL(3,$C$4:C3605))),"")</f>
        <v/>
      </c>
      <c r="W3605" s="156" t="str">
        <f t="array" ref="W3605">IF(LEN(C3605)&gt;0,IFERROR(IF(MATCH(C3605,$C$3:$C3604,0)&gt;0,N3605-INDEX($N$3:N3604,SUMPRODUCT(MAX(ROW($C$3:$C3604)*(C3605=$C$3:$C3604)))-2,1),""),""),"")</f>
        <v/>
      </c>
      <c r="X3605" s="156">
        <f t="shared" ca="1" si="383"/>
        <v>1</v>
      </c>
      <c r="Y3605" s="156">
        <f t="shared" ca="1" si="384"/>
        <v>1</v>
      </c>
    </row>
    <row r="3606" spans="2:25" hidden="1" x14ac:dyDescent="0.25">
      <c r="B3606" s="390" t="str">
        <f>IFERROR(IF(LEN(INDEX(PlansAndNotes!$B$6:$B$2005,ROW(A3606)-ROW($B$3)))=0,"",INDEX(PlansAndNotes!$B$6:$B$2005,ROW(A3606)-ROW($B$3))),"")</f>
        <v/>
      </c>
      <c r="C3606" s="387" t="str">
        <f t="shared" si="379"/>
        <v/>
      </c>
      <c r="D3606" s="361" t="str">
        <f>IFERROR(IF(LEN(C3606)&gt;0,IF(LEN(INDEX(TasksList!$C$6:$C$25,MATCH(C3606,TasksList!$B$6:$B$25,0),1))=0,"",INDEX(TasksList!$C$6:$C$25,MATCH(C3606,TasksList!$B$6:$B$25,0),1)),""),"")</f>
        <v/>
      </c>
      <c r="E3606" s="361" t="str">
        <f>IFERROR(IF(LEN(C3606)&gt;0,IF(LEN(INDEX(TasksList!$F$6:$F$25,MATCH(C3606,TasksList!$B$6:$B$25,0),1))=0,"not set!",INDEX(TasksList!$F$6:$F$25,MATCH(C3606,TasksList!$B$6:$B$25,0),1)),""),"")</f>
        <v/>
      </c>
      <c r="F3606" s="360" t="str">
        <f>IFERROR(IF(LEN(D3606)&gt;0,IF(LEN(INDEX(AdressBook!$D$6:$D$25,MATCH(D3606,AdressBook!$B$6:$B$25,0),1))=0,"",INDEX(AdressBook!$D$6:$D$25,MATCH(D3606,AdressBook!$B$6:$B$25,0),1)),""),"")</f>
        <v/>
      </c>
      <c r="G3606" s="361" t="str">
        <f>IFERROR(IF(LEN(INDEX(PlansAndNotes!$F$6:$F$4005,ROW(B3606)-ROW($C$3)))=0,"",INDEX(PlansAndNotes!$F$6:$F$4005,ROW(B3606)-ROW($C$3))),"")</f>
        <v/>
      </c>
      <c r="H3606" s="361" t="str">
        <f>IFERROR(IF(LEN(C3606)&gt;0,IF(LEN(INDEX(TasksList!$G$6:$G$25,MATCH(C3606,TasksList!$B$6:$B$25,0),1))=0,"",INDEX(TasksList!$G$6:$G$25,MATCH(C3606,TasksList!$B$6:$B$25,0),1)),""),"")</f>
        <v/>
      </c>
      <c r="N3606" s="362" t="str">
        <f>IFERROR(IF(LEN(INDEX(PlansAndNotes!$D$6:$D$4005,ROW(B3606)-ROW($C$3)))=0,"",INDEX(PlansAndNotes!$D$6:$D$4005,ROW(B3606)-ROW($C$3))),"")</f>
        <v/>
      </c>
      <c r="O3606" s="165" t="str">
        <f t="shared" si="380"/>
        <v/>
      </c>
      <c r="P3606" s="363" t="str">
        <f>IFERROR(IF(LEN(INDEX(PlansAndNotes!$E$6:$E$4005,ROW(B3606)-ROW($C$3)))=0,"",INDEX(PlansAndNotes!$E$6:$E$4005,ROW(B3606)-ROW($C$3))),"")</f>
        <v/>
      </c>
      <c r="Q3606" s="363" t="str">
        <f>IFERROR(IF(LEN(INDEX(PlansAndNotes!$G$6:$G$4005,ROW(B3606)-ROW($C$3)))=0,"",INDEX(PlansAndNotes!$G$6:$G$4005,ROW(B3606)-ROW($C$3))),"")</f>
        <v/>
      </c>
      <c r="R3606" s="361" t="str">
        <f>IFERROR(IF(LEN(D3606)&gt;0,IF(LEN(INDEX(AdressBook!$C$6:$C$25,MATCH(D3606,AdressBook!$B$6:$B$25,0),1))=0,"",INDEX(AdressBook!$C$6:$C$25,MATCH(D3606,AdressBook!$B$6:$B$25,0),1)),""),"")</f>
        <v/>
      </c>
      <c r="S3606" s="165">
        <f>IF(LEN(C3606)&gt;0,IFERROR(IF(MATCH(C3606,C3607:$C$4004,0)&gt;0,-1,ROW(S3606)-ROW($S$3)),ROW(S3606)-ROW($S$3)),-1)</f>
        <v>-1</v>
      </c>
      <c r="T3606" s="165">
        <f t="shared" si="381"/>
        <v>0</v>
      </c>
      <c r="U3606" s="165" t="str">
        <f t="shared" si="382"/>
        <v/>
      </c>
      <c r="V3606" s="165" t="str">
        <f>IFERROR(IF(OR(C3606="",S3606&lt;0),"",IF(SUBTOTAL(3,C3606:C3606)=0,-1,SUBTOTAL(3,$C$4:C3606))),"")</f>
        <v/>
      </c>
      <c r="W3606" s="156" t="str">
        <f t="array" ref="W3606">IF(LEN(C3606)&gt;0,IFERROR(IF(MATCH(C3606,$C$3:$C3605,0)&gt;0,N3606-INDEX($N$3:N3605,SUMPRODUCT(MAX(ROW($C$3:$C3605)*(C3606=$C$3:$C3605)))-2,1),""),""),"")</f>
        <v/>
      </c>
      <c r="X3606" s="156">
        <f t="shared" ca="1" si="383"/>
        <v>1</v>
      </c>
      <c r="Y3606" s="156">
        <f t="shared" ca="1" si="384"/>
        <v>1</v>
      </c>
    </row>
    <row r="3607" spans="2:25" hidden="1" x14ac:dyDescent="0.25">
      <c r="B3607" s="390" t="str">
        <f>IFERROR(IF(LEN(INDEX(PlansAndNotes!$B$6:$B$2005,ROW(A3607)-ROW($B$3)))=0,"",INDEX(PlansAndNotes!$B$6:$B$2005,ROW(A3607)-ROW($B$3))),"")</f>
        <v/>
      </c>
      <c r="C3607" s="387" t="str">
        <f t="shared" si="379"/>
        <v/>
      </c>
      <c r="D3607" s="361" t="str">
        <f>IFERROR(IF(LEN(C3607)&gt;0,IF(LEN(INDEX(TasksList!$C$6:$C$25,MATCH(C3607,TasksList!$B$6:$B$25,0),1))=0,"",INDEX(TasksList!$C$6:$C$25,MATCH(C3607,TasksList!$B$6:$B$25,0),1)),""),"")</f>
        <v/>
      </c>
      <c r="E3607" s="361" t="str">
        <f>IFERROR(IF(LEN(C3607)&gt;0,IF(LEN(INDEX(TasksList!$F$6:$F$25,MATCH(C3607,TasksList!$B$6:$B$25,0),1))=0,"not set!",INDEX(TasksList!$F$6:$F$25,MATCH(C3607,TasksList!$B$6:$B$25,0),1)),""),"")</f>
        <v/>
      </c>
      <c r="F3607" s="360" t="str">
        <f>IFERROR(IF(LEN(D3607)&gt;0,IF(LEN(INDEX(AdressBook!$D$6:$D$25,MATCH(D3607,AdressBook!$B$6:$B$25,0),1))=0,"",INDEX(AdressBook!$D$6:$D$25,MATCH(D3607,AdressBook!$B$6:$B$25,0),1)),""),"")</f>
        <v/>
      </c>
      <c r="G3607" s="361" t="str">
        <f>IFERROR(IF(LEN(INDEX(PlansAndNotes!$F$6:$F$4005,ROW(B3607)-ROW($C$3)))=0,"",INDEX(PlansAndNotes!$F$6:$F$4005,ROW(B3607)-ROW($C$3))),"")</f>
        <v/>
      </c>
      <c r="H3607" s="361" t="str">
        <f>IFERROR(IF(LEN(C3607)&gt;0,IF(LEN(INDEX(TasksList!$G$6:$G$25,MATCH(C3607,TasksList!$B$6:$B$25,0),1))=0,"",INDEX(TasksList!$G$6:$G$25,MATCH(C3607,TasksList!$B$6:$B$25,0),1)),""),"")</f>
        <v/>
      </c>
      <c r="N3607" s="362" t="str">
        <f>IFERROR(IF(LEN(INDEX(PlansAndNotes!$D$6:$D$4005,ROW(B3607)-ROW($C$3)))=0,"",INDEX(PlansAndNotes!$D$6:$D$4005,ROW(B3607)-ROW($C$3))),"")</f>
        <v/>
      </c>
      <c r="O3607" s="165" t="str">
        <f t="shared" si="380"/>
        <v/>
      </c>
      <c r="P3607" s="363" t="str">
        <f>IFERROR(IF(LEN(INDEX(PlansAndNotes!$E$6:$E$4005,ROW(B3607)-ROW($C$3)))=0,"",INDEX(PlansAndNotes!$E$6:$E$4005,ROW(B3607)-ROW($C$3))),"")</f>
        <v/>
      </c>
      <c r="Q3607" s="363" t="str">
        <f>IFERROR(IF(LEN(INDEX(PlansAndNotes!$G$6:$G$4005,ROW(B3607)-ROW($C$3)))=0,"",INDEX(PlansAndNotes!$G$6:$G$4005,ROW(B3607)-ROW($C$3))),"")</f>
        <v/>
      </c>
      <c r="R3607" s="361" t="str">
        <f>IFERROR(IF(LEN(D3607)&gt;0,IF(LEN(INDEX(AdressBook!$C$6:$C$25,MATCH(D3607,AdressBook!$B$6:$B$25,0),1))=0,"",INDEX(AdressBook!$C$6:$C$25,MATCH(D3607,AdressBook!$B$6:$B$25,0),1)),""),"")</f>
        <v/>
      </c>
      <c r="S3607" s="165">
        <f>IF(LEN(C3607)&gt;0,IFERROR(IF(MATCH(C3607,C3608:$C$4004,0)&gt;0,-1,ROW(S3607)-ROW($S$3)),ROW(S3607)-ROW($S$3)),-1)</f>
        <v>-1</v>
      </c>
      <c r="T3607" s="165">
        <f t="shared" si="381"/>
        <v>0</v>
      </c>
      <c r="U3607" s="165" t="str">
        <f t="shared" si="382"/>
        <v/>
      </c>
      <c r="V3607" s="165" t="str">
        <f>IFERROR(IF(OR(C3607="",S3607&lt;0),"",IF(SUBTOTAL(3,C3607:C3607)=0,-1,SUBTOTAL(3,$C$4:C3607))),"")</f>
        <v/>
      </c>
      <c r="W3607" s="156" t="str">
        <f t="array" ref="W3607">IF(LEN(C3607)&gt;0,IFERROR(IF(MATCH(C3607,$C$3:$C3606,0)&gt;0,N3607-INDEX($N$3:N3606,SUMPRODUCT(MAX(ROW($C$3:$C3606)*(C3607=$C$3:$C3606)))-2,1),""),""),"")</f>
        <v/>
      </c>
      <c r="X3607" s="156">
        <f t="shared" ca="1" si="383"/>
        <v>1</v>
      </c>
      <c r="Y3607" s="156">
        <f t="shared" ca="1" si="384"/>
        <v>1</v>
      </c>
    </row>
    <row r="3608" spans="2:25" hidden="1" x14ac:dyDescent="0.25">
      <c r="B3608" s="390" t="str">
        <f>IFERROR(IF(LEN(INDEX(PlansAndNotes!$B$6:$B$2005,ROW(A3608)-ROW($B$3)))=0,"",INDEX(PlansAndNotes!$B$6:$B$2005,ROW(A3608)-ROW($B$3))),"")</f>
        <v/>
      </c>
      <c r="C3608" s="387" t="str">
        <f t="shared" si="379"/>
        <v/>
      </c>
      <c r="D3608" s="361" t="str">
        <f>IFERROR(IF(LEN(C3608)&gt;0,IF(LEN(INDEX(TasksList!$C$6:$C$25,MATCH(C3608,TasksList!$B$6:$B$25,0),1))=0,"",INDEX(TasksList!$C$6:$C$25,MATCH(C3608,TasksList!$B$6:$B$25,0),1)),""),"")</f>
        <v/>
      </c>
      <c r="E3608" s="361" t="str">
        <f>IFERROR(IF(LEN(C3608)&gt;0,IF(LEN(INDEX(TasksList!$F$6:$F$25,MATCH(C3608,TasksList!$B$6:$B$25,0),1))=0,"not set!",INDEX(TasksList!$F$6:$F$25,MATCH(C3608,TasksList!$B$6:$B$25,0),1)),""),"")</f>
        <v/>
      </c>
      <c r="F3608" s="360" t="str">
        <f>IFERROR(IF(LEN(D3608)&gt;0,IF(LEN(INDEX(AdressBook!$D$6:$D$25,MATCH(D3608,AdressBook!$B$6:$B$25,0),1))=0,"",INDEX(AdressBook!$D$6:$D$25,MATCH(D3608,AdressBook!$B$6:$B$25,0),1)),""),"")</f>
        <v/>
      </c>
      <c r="G3608" s="361" t="str">
        <f>IFERROR(IF(LEN(INDEX(PlansAndNotes!$F$6:$F$4005,ROW(B3608)-ROW($C$3)))=0,"",INDEX(PlansAndNotes!$F$6:$F$4005,ROW(B3608)-ROW($C$3))),"")</f>
        <v/>
      </c>
      <c r="H3608" s="361" t="str">
        <f>IFERROR(IF(LEN(C3608)&gt;0,IF(LEN(INDEX(TasksList!$G$6:$G$25,MATCH(C3608,TasksList!$B$6:$B$25,0),1))=0,"",INDEX(TasksList!$G$6:$G$25,MATCH(C3608,TasksList!$B$6:$B$25,0),1)),""),"")</f>
        <v/>
      </c>
      <c r="N3608" s="362" t="str">
        <f>IFERROR(IF(LEN(INDEX(PlansAndNotes!$D$6:$D$4005,ROW(B3608)-ROW($C$3)))=0,"",INDEX(PlansAndNotes!$D$6:$D$4005,ROW(B3608)-ROW($C$3))),"")</f>
        <v/>
      </c>
      <c r="O3608" s="165" t="str">
        <f t="shared" si="380"/>
        <v/>
      </c>
      <c r="P3608" s="363" t="str">
        <f>IFERROR(IF(LEN(INDEX(PlansAndNotes!$E$6:$E$4005,ROW(B3608)-ROW($C$3)))=0,"",INDEX(PlansAndNotes!$E$6:$E$4005,ROW(B3608)-ROW($C$3))),"")</f>
        <v/>
      </c>
      <c r="Q3608" s="363" t="str">
        <f>IFERROR(IF(LEN(INDEX(PlansAndNotes!$G$6:$G$4005,ROW(B3608)-ROW($C$3)))=0,"",INDEX(PlansAndNotes!$G$6:$G$4005,ROW(B3608)-ROW($C$3))),"")</f>
        <v/>
      </c>
      <c r="R3608" s="361" t="str">
        <f>IFERROR(IF(LEN(D3608)&gt;0,IF(LEN(INDEX(AdressBook!$C$6:$C$25,MATCH(D3608,AdressBook!$B$6:$B$25,0),1))=0,"",INDEX(AdressBook!$C$6:$C$25,MATCH(D3608,AdressBook!$B$6:$B$25,0),1)),""),"")</f>
        <v/>
      </c>
      <c r="S3608" s="165">
        <f>IF(LEN(C3608)&gt;0,IFERROR(IF(MATCH(C3608,C3609:$C$4004,0)&gt;0,-1,ROW(S3608)-ROW($S$3)),ROW(S3608)-ROW($S$3)),-1)</f>
        <v>-1</v>
      </c>
      <c r="T3608" s="165">
        <f t="shared" si="381"/>
        <v>0</v>
      </c>
      <c r="U3608" s="165" t="str">
        <f t="shared" si="382"/>
        <v/>
      </c>
      <c r="V3608" s="165" t="str">
        <f>IFERROR(IF(OR(C3608="",S3608&lt;0),"",IF(SUBTOTAL(3,C3608:C3608)=0,-1,SUBTOTAL(3,$C$4:C3608))),"")</f>
        <v/>
      </c>
      <c r="W3608" s="156" t="str">
        <f t="array" ref="W3608">IF(LEN(C3608)&gt;0,IFERROR(IF(MATCH(C3608,$C$3:$C3607,0)&gt;0,N3608-INDEX($N$3:N3607,SUMPRODUCT(MAX(ROW($C$3:$C3607)*(C3608=$C$3:$C3607)))-2,1),""),""),"")</f>
        <v/>
      </c>
      <c r="X3608" s="156">
        <f t="shared" ca="1" si="383"/>
        <v>1</v>
      </c>
      <c r="Y3608" s="156">
        <f t="shared" ca="1" si="384"/>
        <v>1</v>
      </c>
    </row>
    <row r="3609" spans="2:25" hidden="1" x14ac:dyDescent="0.25">
      <c r="B3609" s="390" t="str">
        <f>IFERROR(IF(LEN(INDEX(PlansAndNotes!$B$6:$B$2005,ROW(A3609)-ROW($B$3)))=0,"",INDEX(PlansAndNotes!$B$6:$B$2005,ROW(A3609)-ROW($B$3))),"")</f>
        <v/>
      </c>
      <c r="C3609" s="387" t="str">
        <f t="shared" si="379"/>
        <v/>
      </c>
      <c r="D3609" s="361" t="str">
        <f>IFERROR(IF(LEN(C3609)&gt;0,IF(LEN(INDEX(TasksList!$C$6:$C$25,MATCH(C3609,TasksList!$B$6:$B$25,0),1))=0,"",INDEX(TasksList!$C$6:$C$25,MATCH(C3609,TasksList!$B$6:$B$25,0),1)),""),"")</f>
        <v/>
      </c>
      <c r="E3609" s="361" t="str">
        <f>IFERROR(IF(LEN(C3609)&gt;0,IF(LEN(INDEX(TasksList!$F$6:$F$25,MATCH(C3609,TasksList!$B$6:$B$25,0),1))=0,"not set!",INDEX(TasksList!$F$6:$F$25,MATCH(C3609,TasksList!$B$6:$B$25,0),1)),""),"")</f>
        <v/>
      </c>
      <c r="F3609" s="360" t="str">
        <f>IFERROR(IF(LEN(D3609)&gt;0,IF(LEN(INDEX(AdressBook!$D$6:$D$25,MATCH(D3609,AdressBook!$B$6:$B$25,0),1))=0,"",INDEX(AdressBook!$D$6:$D$25,MATCH(D3609,AdressBook!$B$6:$B$25,0),1)),""),"")</f>
        <v/>
      </c>
      <c r="G3609" s="361" t="str">
        <f>IFERROR(IF(LEN(INDEX(PlansAndNotes!$F$6:$F$4005,ROW(B3609)-ROW($C$3)))=0,"",INDEX(PlansAndNotes!$F$6:$F$4005,ROW(B3609)-ROW($C$3))),"")</f>
        <v/>
      </c>
      <c r="H3609" s="361" t="str">
        <f>IFERROR(IF(LEN(C3609)&gt;0,IF(LEN(INDEX(TasksList!$G$6:$G$25,MATCH(C3609,TasksList!$B$6:$B$25,0),1))=0,"",INDEX(TasksList!$G$6:$G$25,MATCH(C3609,TasksList!$B$6:$B$25,0),1)),""),"")</f>
        <v/>
      </c>
      <c r="N3609" s="362" t="str">
        <f>IFERROR(IF(LEN(INDEX(PlansAndNotes!$D$6:$D$4005,ROW(B3609)-ROW($C$3)))=0,"",INDEX(PlansAndNotes!$D$6:$D$4005,ROW(B3609)-ROW($C$3))),"")</f>
        <v/>
      </c>
      <c r="O3609" s="165" t="str">
        <f t="shared" si="380"/>
        <v/>
      </c>
      <c r="P3609" s="363" t="str">
        <f>IFERROR(IF(LEN(INDEX(PlansAndNotes!$E$6:$E$4005,ROW(B3609)-ROW($C$3)))=0,"",INDEX(PlansAndNotes!$E$6:$E$4005,ROW(B3609)-ROW($C$3))),"")</f>
        <v/>
      </c>
      <c r="Q3609" s="363" t="str">
        <f>IFERROR(IF(LEN(INDEX(PlansAndNotes!$G$6:$G$4005,ROW(B3609)-ROW($C$3)))=0,"",INDEX(PlansAndNotes!$G$6:$G$4005,ROW(B3609)-ROW($C$3))),"")</f>
        <v/>
      </c>
      <c r="R3609" s="361" t="str">
        <f>IFERROR(IF(LEN(D3609)&gt;0,IF(LEN(INDEX(AdressBook!$C$6:$C$25,MATCH(D3609,AdressBook!$B$6:$B$25,0),1))=0,"",INDEX(AdressBook!$C$6:$C$25,MATCH(D3609,AdressBook!$B$6:$B$25,0),1)),""),"")</f>
        <v/>
      </c>
      <c r="S3609" s="165">
        <f>IF(LEN(C3609)&gt;0,IFERROR(IF(MATCH(C3609,C3610:$C$4004,0)&gt;0,-1,ROW(S3609)-ROW($S$3)),ROW(S3609)-ROW($S$3)),-1)</f>
        <v>-1</v>
      </c>
      <c r="T3609" s="165">
        <f t="shared" si="381"/>
        <v>0</v>
      </c>
      <c r="U3609" s="165" t="str">
        <f t="shared" si="382"/>
        <v/>
      </c>
      <c r="V3609" s="165" t="str">
        <f>IFERROR(IF(OR(C3609="",S3609&lt;0),"",IF(SUBTOTAL(3,C3609:C3609)=0,-1,SUBTOTAL(3,$C$4:C3609))),"")</f>
        <v/>
      </c>
      <c r="W3609" s="156" t="str">
        <f t="array" ref="W3609">IF(LEN(C3609)&gt;0,IFERROR(IF(MATCH(C3609,$C$3:$C3608,0)&gt;0,N3609-INDEX($N$3:N3608,SUMPRODUCT(MAX(ROW($C$3:$C3608)*(C3609=$C$3:$C3608)))-2,1),""),""),"")</f>
        <v/>
      </c>
      <c r="X3609" s="156">
        <f t="shared" ca="1" si="383"/>
        <v>1</v>
      </c>
      <c r="Y3609" s="156">
        <f t="shared" ca="1" si="384"/>
        <v>1</v>
      </c>
    </row>
    <row r="3610" spans="2:25" hidden="1" x14ac:dyDescent="0.25">
      <c r="B3610" s="390" t="str">
        <f>IFERROR(IF(LEN(INDEX(PlansAndNotes!$B$6:$B$2005,ROW(A3610)-ROW($B$3)))=0,"",INDEX(PlansAndNotes!$B$6:$B$2005,ROW(A3610)-ROW($B$3))),"")</f>
        <v/>
      </c>
      <c r="C3610" s="387" t="str">
        <f t="shared" si="379"/>
        <v/>
      </c>
      <c r="D3610" s="361" t="str">
        <f>IFERROR(IF(LEN(C3610)&gt;0,IF(LEN(INDEX(TasksList!$C$6:$C$25,MATCH(C3610,TasksList!$B$6:$B$25,0),1))=0,"",INDEX(TasksList!$C$6:$C$25,MATCH(C3610,TasksList!$B$6:$B$25,0),1)),""),"")</f>
        <v/>
      </c>
      <c r="E3610" s="361" t="str">
        <f>IFERROR(IF(LEN(C3610)&gt;0,IF(LEN(INDEX(TasksList!$F$6:$F$25,MATCH(C3610,TasksList!$B$6:$B$25,0),1))=0,"not set!",INDEX(TasksList!$F$6:$F$25,MATCH(C3610,TasksList!$B$6:$B$25,0),1)),""),"")</f>
        <v/>
      </c>
      <c r="F3610" s="360" t="str">
        <f>IFERROR(IF(LEN(D3610)&gt;0,IF(LEN(INDEX(AdressBook!$D$6:$D$25,MATCH(D3610,AdressBook!$B$6:$B$25,0),1))=0,"",INDEX(AdressBook!$D$6:$D$25,MATCH(D3610,AdressBook!$B$6:$B$25,0),1)),""),"")</f>
        <v/>
      </c>
      <c r="G3610" s="361" t="str">
        <f>IFERROR(IF(LEN(INDEX(PlansAndNotes!$F$6:$F$4005,ROW(B3610)-ROW($C$3)))=0,"",INDEX(PlansAndNotes!$F$6:$F$4005,ROW(B3610)-ROW($C$3))),"")</f>
        <v/>
      </c>
      <c r="H3610" s="361" t="str">
        <f>IFERROR(IF(LEN(C3610)&gt;0,IF(LEN(INDEX(TasksList!$G$6:$G$25,MATCH(C3610,TasksList!$B$6:$B$25,0),1))=0,"",INDEX(TasksList!$G$6:$G$25,MATCH(C3610,TasksList!$B$6:$B$25,0),1)),""),"")</f>
        <v/>
      </c>
      <c r="N3610" s="362" t="str">
        <f>IFERROR(IF(LEN(INDEX(PlansAndNotes!$D$6:$D$4005,ROW(B3610)-ROW($C$3)))=0,"",INDEX(PlansAndNotes!$D$6:$D$4005,ROW(B3610)-ROW($C$3))),"")</f>
        <v/>
      </c>
      <c r="O3610" s="165" t="str">
        <f t="shared" si="380"/>
        <v/>
      </c>
      <c r="P3610" s="363" t="str">
        <f>IFERROR(IF(LEN(INDEX(PlansAndNotes!$E$6:$E$4005,ROW(B3610)-ROW($C$3)))=0,"",INDEX(PlansAndNotes!$E$6:$E$4005,ROW(B3610)-ROW($C$3))),"")</f>
        <v/>
      </c>
      <c r="Q3610" s="363" t="str">
        <f>IFERROR(IF(LEN(INDEX(PlansAndNotes!$G$6:$G$4005,ROW(B3610)-ROW($C$3)))=0,"",INDEX(PlansAndNotes!$G$6:$G$4005,ROW(B3610)-ROW($C$3))),"")</f>
        <v/>
      </c>
      <c r="R3610" s="361" t="str">
        <f>IFERROR(IF(LEN(D3610)&gt;0,IF(LEN(INDEX(AdressBook!$C$6:$C$25,MATCH(D3610,AdressBook!$B$6:$B$25,0),1))=0,"",INDEX(AdressBook!$C$6:$C$25,MATCH(D3610,AdressBook!$B$6:$B$25,0),1)),""),"")</f>
        <v/>
      </c>
      <c r="S3610" s="165">
        <f>IF(LEN(C3610)&gt;0,IFERROR(IF(MATCH(C3610,C3611:$C$4004,0)&gt;0,-1,ROW(S3610)-ROW($S$3)),ROW(S3610)-ROW($S$3)),-1)</f>
        <v>-1</v>
      </c>
      <c r="T3610" s="165">
        <f t="shared" si="381"/>
        <v>0</v>
      </c>
      <c r="U3610" s="165" t="str">
        <f t="shared" si="382"/>
        <v/>
      </c>
      <c r="V3610" s="165" t="str">
        <f>IFERROR(IF(OR(C3610="",S3610&lt;0),"",IF(SUBTOTAL(3,C3610:C3610)=0,-1,SUBTOTAL(3,$C$4:C3610))),"")</f>
        <v/>
      </c>
      <c r="W3610" s="156" t="str">
        <f t="array" ref="W3610">IF(LEN(C3610)&gt;0,IFERROR(IF(MATCH(C3610,$C$3:$C3609,0)&gt;0,N3610-INDEX($N$3:N3609,SUMPRODUCT(MAX(ROW($C$3:$C3609)*(C3610=$C$3:$C3609)))-2,1),""),""),"")</f>
        <v/>
      </c>
      <c r="X3610" s="156">
        <f t="shared" ca="1" si="383"/>
        <v>1</v>
      </c>
      <c r="Y3610" s="156">
        <f t="shared" ca="1" si="384"/>
        <v>1</v>
      </c>
    </row>
    <row r="3611" spans="2:25" hidden="1" x14ac:dyDescent="0.25">
      <c r="B3611" s="390" t="str">
        <f>IFERROR(IF(LEN(INDEX(PlansAndNotes!$B$6:$B$2005,ROW(A3611)-ROW($B$3)))=0,"",INDEX(PlansAndNotes!$B$6:$B$2005,ROW(A3611)-ROW($B$3))),"")</f>
        <v/>
      </c>
      <c r="C3611" s="387" t="str">
        <f t="shared" si="379"/>
        <v/>
      </c>
      <c r="D3611" s="361" t="str">
        <f>IFERROR(IF(LEN(C3611)&gt;0,IF(LEN(INDEX(TasksList!$C$6:$C$25,MATCH(C3611,TasksList!$B$6:$B$25,0),1))=0,"",INDEX(TasksList!$C$6:$C$25,MATCH(C3611,TasksList!$B$6:$B$25,0),1)),""),"")</f>
        <v/>
      </c>
      <c r="E3611" s="361" t="str">
        <f>IFERROR(IF(LEN(C3611)&gt;0,IF(LEN(INDEX(TasksList!$F$6:$F$25,MATCH(C3611,TasksList!$B$6:$B$25,0),1))=0,"not set!",INDEX(TasksList!$F$6:$F$25,MATCH(C3611,TasksList!$B$6:$B$25,0),1)),""),"")</f>
        <v/>
      </c>
      <c r="F3611" s="360" t="str">
        <f>IFERROR(IF(LEN(D3611)&gt;0,IF(LEN(INDEX(AdressBook!$D$6:$D$25,MATCH(D3611,AdressBook!$B$6:$B$25,0),1))=0,"",INDEX(AdressBook!$D$6:$D$25,MATCH(D3611,AdressBook!$B$6:$B$25,0),1)),""),"")</f>
        <v/>
      </c>
      <c r="G3611" s="361" t="str">
        <f>IFERROR(IF(LEN(INDEX(PlansAndNotes!$F$6:$F$4005,ROW(B3611)-ROW($C$3)))=0,"",INDEX(PlansAndNotes!$F$6:$F$4005,ROW(B3611)-ROW($C$3))),"")</f>
        <v/>
      </c>
      <c r="H3611" s="361" t="str">
        <f>IFERROR(IF(LEN(C3611)&gt;0,IF(LEN(INDEX(TasksList!$G$6:$G$25,MATCH(C3611,TasksList!$B$6:$B$25,0),1))=0,"",INDEX(TasksList!$G$6:$G$25,MATCH(C3611,TasksList!$B$6:$B$25,0),1)),""),"")</f>
        <v/>
      </c>
      <c r="N3611" s="362" t="str">
        <f>IFERROR(IF(LEN(INDEX(PlansAndNotes!$D$6:$D$4005,ROW(B3611)-ROW($C$3)))=0,"",INDEX(PlansAndNotes!$D$6:$D$4005,ROW(B3611)-ROW($C$3))),"")</f>
        <v/>
      </c>
      <c r="O3611" s="165" t="str">
        <f t="shared" si="380"/>
        <v/>
      </c>
      <c r="P3611" s="363" t="str">
        <f>IFERROR(IF(LEN(INDEX(PlansAndNotes!$E$6:$E$4005,ROW(B3611)-ROW($C$3)))=0,"",INDEX(PlansAndNotes!$E$6:$E$4005,ROW(B3611)-ROW($C$3))),"")</f>
        <v/>
      </c>
      <c r="Q3611" s="363" t="str">
        <f>IFERROR(IF(LEN(INDEX(PlansAndNotes!$G$6:$G$4005,ROW(B3611)-ROW($C$3)))=0,"",INDEX(PlansAndNotes!$G$6:$G$4005,ROW(B3611)-ROW($C$3))),"")</f>
        <v/>
      </c>
      <c r="R3611" s="361" t="str">
        <f>IFERROR(IF(LEN(D3611)&gt;0,IF(LEN(INDEX(AdressBook!$C$6:$C$25,MATCH(D3611,AdressBook!$B$6:$B$25,0),1))=0,"",INDEX(AdressBook!$C$6:$C$25,MATCH(D3611,AdressBook!$B$6:$B$25,0),1)),""),"")</f>
        <v/>
      </c>
      <c r="S3611" s="165">
        <f>IF(LEN(C3611)&gt;0,IFERROR(IF(MATCH(C3611,C3612:$C$4004,0)&gt;0,-1,ROW(S3611)-ROW($S$3)),ROW(S3611)-ROW($S$3)),-1)</f>
        <v>-1</v>
      </c>
      <c r="T3611" s="165">
        <f t="shared" si="381"/>
        <v>0</v>
      </c>
      <c r="U3611" s="165" t="str">
        <f t="shared" si="382"/>
        <v/>
      </c>
      <c r="V3611" s="165" t="str">
        <f>IFERROR(IF(OR(C3611="",S3611&lt;0),"",IF(SUBTOTAL(3,C3611:C3611)=0,-1,SUBTOTAL(3,$C$4:C3611))),"")</f>
        <v/>
      </c>
      <c r="W3611" s="156" t="str">
        <f t="array" ref="W3611">IF(LEN(C3611)&gt;0,IFERROR(IF(MATCH(C3611,$C$3:$C3610,0)&gt;0,N3611-INDEX($N$3:N3610,SUMPRODUCT(MAX(ROW($C$3:$C3610)*(C3611=$C$3:$C3610)))-2,1),""),""),"")</f>
        <v/>
      </c>
      <c r="X3611" s="156">
        <f t="shared" ca="1" si="383"/>
        <v>1</v>
      </c>
      <c r="Y3611" s="156">
        <f t="shared" ca="1" si="384"/>
        <v>1</v>
      </c>
    </row>
    <row r="3612" spans="2:25" hidden="1" x14ac:dyDescent="0.25">
      <c r="B3612" s="390" t="str">
        <f>IFERROR(IF(LEN(INDEX(PlansAndNotes!$B$6:$B$2005,ROW(A3612)-ROW($B$3)))=0,"",INDEX(PlansAndNotes!$B$6:$B$2005,ROW(A3612)-ROW($B$3))),"")</f>
        <v/>
      </c>
      <c r="C3612" s="387" t="str">
        <f t="shared" si="379"/>
        <v/>
      </c>
      <c r="D3612" s="361" t="str">
        <f>IFERROR(IF(LEN(C3612)&gt;0,IF(LEN(INDEX(TasksList!$C$6:$C$25,MATCH(C3612,TasksList!$B$6:$B$25,0),1))=0,"",INDEX(TasksList!$C$6:$C$25,MATCH(C3612,TasksList!$B$6:$B$25,0),1)),""),"")</f>
        <v/>
      </c>
      <c r="E3612" s="361" t="str">
        <f>IFERROR(IF(LEN(C3612)&gt;0,IF(LEN(INDEX(TasksList!$F$6:$F$25,MATCH(C3612,TasksList!$B$6:$B$25,0),1))=0,"not set!",INDEX(TasksList!$F$6:$F$25,MATCH(C3612,TasksList!$B$6:$B$25,0),1)),""),"")</f>
        <v/>
      </c>
      <c r="F3612" s="360" t="str">
        <f>IFERROR(IF(LEN(D3612)&gt;0,IF(LEN(INDEX(AdressBook!$D$6:$D$25,MATCH(D3612,AdressBook!$B$6:$B$25,0),1))=0,"",INDEX(AdressBook!$D$6:$D$25,MATCH(D3612,AdressBook!$B$6:$B$25,0),1)),""),"")</f>
        <v/>
      </c>
      <c r="G3612" s="361" t="str">
        <f>IFERROR(IF(LEN(INDEX(PlansAndNotes!$F$6:$F$4005,ROW(B3612)-ROW($C$3)))=0,"",INDEX(PlansAndNotes!$F$6:$F$4005,ROW(B3612)-ROW($C$3))),"")</f>
        <v/>
      </c>
      <c r="H3612" s="361" t="str">
        <f>IFERROR(IF(LEN(C3612)&gt;0,IF(LEN(INDEX(TasksList!$G$6:$G$25,MATCH(C3612,TasksList!$B$6:$B$25,0),1))=0,"",INDEX(TasksList!$G$6:$G$25,MATCH(C3612,TasksList!$B$6:$B$25,0),1)),""),"")</f>
        <v/>
      </c>
      <c r="N3612" s="362" t="str">
        <f>IFERROR(IF(LEN(INDEX(PlansAndNotes!$D$6:$D$4005,ROW(B3612)-ROW($C$3)))=0,"",INDEX(PlansAndNotes!$D$6:$D$4005,ROW(B3612)-ROW($C$3))),"")</f>
        <v/>
      </c>
      <c r="O3612" s="165" t="str">
        <f t="shared" si="380"/>
        <v/>
      </c>
      <c r="P3612" s="363" t="str">
        <f>IFERROR(IF(LEN(INDEX(PlansAndNotes!$E$6:$E$4005,ROW(B3612)-ROW($C$3)))=0,"",INDEX(PlansAndNotes!$E$6:$E$4005,ROW(B3612)-ROW($C$3))),"")</f>
        <v/>
      </c>
      <c r="Q3612" s="363" t="str">
        <f>IFERROR(IF(LEN(INDEX(PlansAndNotes!$G$6:$G$4005,ROW(B3612)-ROW($C$3)))=0,"",INDEX(PlansAndNotes!$G$6:$G$4005,ROW(B3612)-ROW($C$3))),"")</f>
        <v/>
      </c>
      <c r="R3612" s="361" t="str">
        <f>IFERROR(IF(LEN(D3612)&gt;0,IF(LEN(INDEX(AdressBook!$C$6:$C$25,MATCH(D3612,AdressBook!$B$6:$B$25,0),1))=0,"",INDEX(AdressBook!$C$6:$C$25,MATCH(D3612,AdressBook!$B$6:$B$25,0),1)),""),"")</f>
        <v/>
      </c>
      <c r="S3612" s="165">
        <f>IF(LEN(C3612)&gt;0,IFERROR(IF(MATCH(C3612,C3613:$C$4004,0)&gt;0,-1,ROW(S3612)-ROW($S$3)),ROW(S3612)-ROW($S$3)),-1)</f>
        <v>-1</v>
      </c>
      <c r="T3612" s="165">
        <f t="shared" si="381"/>
        <v>0</v>
      </c>
      <c r="U3612" s="165" t="str">
        <f t="shared" si="382"/>
        <v/>
      </c>
      <c r="V3612" s="165" t="str">
        <f>IFERROR(IF(OR(C3612="",S3612&lt;0),"",IF(SUBTOTAL(3,C3612:C3612)=0,-1,SUBTOTAL(3,$C$4:C3612))),"")</f>
        <v/>
      </c>
      <c r="W3612" s="156" t="str">
        <f t="array" ref="W3612">IF(LEN(C3612)&gt;0,IFERROR(IF(MATCH(C3612,$C$3:$C3611,0)&gt;0,N3612-INDEX($N$3:N3611,SUMPRODUCT(MAX(ROW($C$3:$C3611)*(C3612=$C$3:$C3611)))-2,1),""),""),"")</f>
        <v/>
      </c>
      <c r="X3612" s="156">
        <f t="shared" ca="1" si="383"/>
        <v>1</v>
      </c>
      <c r="Y3612" s="156">
        <f t="shared" ca="1" si="384"/>
        <v>1</v>
      </c>
    </row>
    <row r="3613" spans="2:25" hidden="1" x14ac:dyDescent="0.25">
      <c r="B3613" s="390" t="str">
        <f>IFERROR(IF(LEN(INDEX(PlansAndNotes!$B$6:$B$2005,ROW(A3613)-ROW($B$3)))=0,"",INDEX(PlansAndNotes!$B$6:$B$2005,ROW(A3613)-ROW($B$3))),"")</f>
        <v/>
      </c>
      <c r="C3613" s="387" t="str">
        <f t="shared" si="379"/>
        <v/>
      </c>
      <c r="D3613" s="361" t="str">
        <f>IFERROR(IF(LEN(C3613)&gt;0,IF(LEN(INDEX(TasksList!$C$6:$C$25,MATCH(C3613,TasksList!$B$6:$B$25,0),1))=0,"",INDEX(TasksList!$C$6:$C$25,MATCH(C3613,TasksList!$B$6:$B$25,0),1)),""),"")</f>
        <v/>
      </c>
      <c r="E3613" s="361" t="str">
        <f>IFERROR(IF(LEN(C3613)&gt;0,IF(LEN(INDEX(TasksList!$F$6:$F$25,MATCH(C3613,TasksList!$B$6:$B$25,0),1))=0,"not set!",INDEX(TasksList!$F$6:$F$25,MATCH(C3613,TasksList!$B$6:$B$25,0),1)),""),"")</f>
        <v/>
      </c>
      <c r="F3613" s="360" t="str">
        <f>IFERROR(IF(LEN(D3613)&gt;0,IF(LEN(INDEX(AdressBook!$D$6:$D$25,MATCH(D3613,AdressBook!$B$6:$B$25,0),1))=0,"",INDEX(AdressBook!$D$6:$D$25,MATCH(D3613,AdressBook!$B$6:$B$25,0),1)),""),"")</f>
        <v/>
      </c>
      <c r="G3613" s="361" t="str">
        <f>IFERROR(IF(LEN(INDEX(PlansAndNotes!$F$6:$F$4005,ROW(B3613)-ROW($C$3)))=0,"",INDEX(PlansAndNotes!$F$6:$F$4005,ROW(B3613)-ROW($C$3))),"")</f>
        <v/>
      </c>
      <c r="H3613" s="361" t="str">
        <f>IFERROR(IF(LEN(C3613)&gt;0,IF(LEN(INDEX(TasksList!$G$6:$G$25,MATCH(C3613,TasksList!$B$6:$B$25,0),1))=0,"",INDEX(TasksList!$G$6:$G$25,MATCH(C3613,TasksList!$B$6:$B$25,0),1)),""),"")</f>
        <v/>
      </c>
      <c r="N3613" s="362" t="str">
        <f>IFERROR(IF(LEN(INDEX(PlansAndNotes!$D$6:$D$4005,ROW(B3613)-ROW($C$3)))=0,"",INDEX(PlansAndNotes!$D$6:$D$4005,ROW(B3613)-ROW($C$3))),"")</f>
        <v/>
      </c>
      <c r="O3613" s="165" t="str">
        <f t="shared" si="380"/>
        <v/>
      </c>
      <c r="P3613" s="363" t="str">
        <f>IFERROR(IF(LEN(INDEX(PlansAndNotes!$E$6:$E$4005,ROW(B3613)-ROW($C$3)))=0,"",INDEX(PlansAndNotes!$E$6:$E$4005,ROW(B3613)-ROW($C$3))),"")</f>
        <v/>
      </c>
      <c r="Q3613" s="363" t="str">
        <f>IFERROR(IF(LEN(INDEX(PlansAndNotes!$G$6:$G$4005,ROW(B3613)-ROW($C$3)))=0,"",INDEX(PlansAndNotes!$G$6:$G$4005,ROW(B3613)-ROW($C$3))),"")</f>
        <v/>
      </c>
      <c r="R3613" s="361" t="str">
        <f>IFERROR(IF(LEN(D3613)&gt;0,IF(LEN(INDEX(AdressBook!$C$6:$C$25,MATCH(D3613,AdressBook!$B$6:$B$25,0),1))=0,"",INDEX(AdressBook!$C$6:$C$25,MATCH(D3613,AdressBook!$B$6:$B$25,0),1)),""),"")</f>
        <v/>
      </c>
      <c r="S3613" s="165">
        <f>IF(LEN(C3613)&gt;0,IFERROR(IF(MATCH(C3613,C3614:$C$4004,0)&gt;0,-1,ROW(S3613)-ROW($S$3)),ROW(S3613)-ROW($S$3)),-1)</f>
        <v>-1</v>
      </c>
      <c r="T3613" s="165">
        <f t="shared" si="381"/>
        <v>0</v>
      </c>
      <c r="U3613" s="165" t="str">
        <f t="shared" si="382"/>
        <v/>
      </c>
      <c r="V3613" s="165" t="str">
        <f>IFERROR(IF(OR(C3613="",S3613&lt;0),"",IF(SUBTOTAL(3,C3613:C3613)=0,-1,SUBTOTAL(3,$C$4:C3613))),"")</f>
        <v/>
      </c>
      <c r="W3613" s="156" t="str">
        <f t="array" ref="W3613">IF(LEN(C3613)&gt;0,IFERROR(IF(MATCH(C3613,$C$3:$C3612,0)&gt;0,N3613-INDEX($N$3:N3612,SUMPRODUCT(MAX(ROW($C$3:$C3612)*(C3613=$C$3:$C3612)))-2,1),""),""),"")</f>
        <v/>
      </c>
      <c r="X3613" s="156">
        <f t="shared" ca="1" si="383"/>
        <v>1</v>
      </c>
      <c r="Y3613" s="156">
        <f t="shared" ca="1" si="384"/>
        <v>1</v>
      </c>
    </row>
    <row r="3614" spans="2:25" hidden="1" x14ac:dyDescent="0.25">
      <c r="B3614" s="390" t="str">
        <f>IFERROR(IF(LEN(INDEX(PlansAndNotes!$B$6:$B$2005,ROW(A3614)-ROW($B$3)))=0,"",INDEX(PlansAndNotes!$B$6:$B$2005,ROW(A3614)-ROW($B$3))),"")</f>
        <v/>
      </c>
      <c r="C3614" s="387" t="str">
        <f t="shared" si="379"/>
        <v/>
      </c>
      <c r="D3614" s="361" t="str">
        <f>IFERROR(IF(LEN(C3614)&gt;0,IF(LEN(INDEX(TasksList!$C$6:$C$25,MATCH(C3614,TasksList!$B$6:$B$25,0),1))=0,"",INDEX(TasksList!$C$6:$C$25,MATCH(C3614,TasksList!$B$6:$B$25,0),1)),""),"")</f>
        <v/>
      </c>
      <c r="E3614" s="361" t="str">
        <f>IFERROR(IF(LEN(C3614)&gt;0,IF(LEN(INDEX(TasksList!$F$6:$F$25,MATCH(C3614,TasksList!$B$6:$B$25,0),1))=0,"not set!",INDEX(TasksList!$F$6:$F$25,MATCH(C3614,TasksList!$B$6:$B$25,0),1)),""),"")</f>
        <v/>
      </c>
      <c r="F3614" s="360" t="str">
        <f>IFERROR(IF(LEN(D3614)&gt;0,IF(LEN(INDEX(AdressBook!$D$6:$D$25,MATCH(D3614,AdressBook!$B$6:$B$25,0),1))=0,"",INDEX(AdressBook!$D$6:$D$25,MATCH(D3614,AdressBook!$B$6:$B$25,0),1)),""),"")</f>
        <v/>
      </c>
      <c r="G3614" s="361" t="str">
        <f>IFERROR(IF(LEN(INDEX(PlansAndNotes!$F$6:$F$4005,ROW(B3614)-ROW($C$3)))=0,"",INDEX(PlansAndNotes!$F$6:$F$4005,ROW(B3614)-ROW($C$3))),"")</f>
        <v/>
      </c>
      <c r="H3614" s="361" t="str">
        <f>IFERROR(IF(LEN(C3614)&gt;0,IF(LEN(INDEX(TasksList!$G$6:$G$25,MATCH(C3614,TasksList!$B$6:$B$25,0),1))=0,"",INDEX(TasksList!$G$6:$G$25,MATCH(C3614,TasksList!$B$6:$B$25,0),1)),""),"")</f>
        <v/>
      </c>
      <c r="N3614" s="362" t="str">
        <f>IFERROR(IF(LEN(INDEX(PlansAndNotes!$D$6:$D$4005,ROW(B3614)-ROW($C$3)))=0,"",INDEX(PlansAndNotes!$D$6:$D$4005,ROW(B3614)-ROW($C$3))),"")</f>
        <v/>
      </c>
      <c r="O3614" s="165" t="str">
        <f t="shared" si="380"/>
        <v/>
      </c>
      <c r="P3614" s="363" t="str">
        <f>IFERROR(IF(LEN(INDEX(PlansAndNotes!$E$6:$E$4005,ROW(B3614)-ROW($C$3)))=0,"",INDEX(PlansAndNotes!$E$6:$E$4005,ROW(B3614)-ROW($C$3))),"")</f>
        <v/>
      </c>
      <c r="Q3614" s="363" t="str">
        <f>IFERROR(IF(LEN(INDEX(PlansAndNotes!$G$6:$G$4005,ROW(B3614)-ROW($C$3)))=0,"",INDEX(PlansAndNotes!$G$6:$G$4005,ROW(B3614)-ROW($C$3))),"")</f>
        <v/>
      </c>
      <c r="R3614" s="361" t="str">
        <f>IFERROR(IF(LEN(D3614)&gt;0,IF(LEN(INDEX(AdressBook!$C$6:$C$25,MATCH(D3614,AdressBook!$B$6:$B$25,0),1))=0,"",INDEX(AdressBook!$C$6:$C$25,MATCH(D3614,AdressBook!$B$6:$B$25,0),1)),""),"")</f>
        <v/>
      </c>
      <c r="S3614" s="165">
        <f>IF(LEN(C3614)&gt;0,IFERROR(IF(MATCH(C3614,C3615:$C$4004,0)&gt;0,-1,ROW(S3614)-ROW($S$3)),ROW(S3614)-ROW($S$3)),-1)</f>
        <v>-1</v>
      </c>
      <c r="T3614" s="165">
        <f t="shared" si="381"/>
        <v>0</v>
      </c>
      <c r="U3614" s="165" t="str">
        <f t="shared" si="382"/>
        <v/>
      </c>
      <c r="V3614" s="165" t="str">
        <f>IFERROR(IF(OR(C3614="",S3614&lt;0),"",IF(SUBTOTAL(3,C3614:C3614)=0,-1,SUBTOTAL(3,$C$4:C3614))),"")</f>
        <v/>
      </c>
      <c r="W3614" s="156" t="str">
        <f t="array" ref="W3614">IF(LEN(C3614)&gt;0,IFERROR(IF(MATCH(C3614,$C$3:$C3613,0)&gt;0,N3614-INDEX($N$3:N3613,SUMPRODUCT(MAX(ROW($C$3:$C3613)*(C3614=$C$3:$C3613)))-2,1),""),""),"")</f>
        <v/>
      </c>
      <c r="X3614" s="156">
        <f t="shared" ca="1" si="383"/>
        <v>1</v>
      </c>
      <c r="Y3614" s="156">
        <f t="shared" ca="1" si="384"/>
        <v>1</v>
      </c>
    </row>
    <row r="3615" spans="2:25" hidden="1" x14ac:dyDescent="0.25">
      <c r="B3615" s="390" t="str">
        <f>IFERROR(IF(LEN(INDEX(PlansAndNotes!$B$6:$B$2005,ROW(A3615)-ROW($B$3)))=0,"",INDEX(PlansAndNotes!$B$6:$B$2005,ROW(A3615)-ROW($B$3))),"")</f>
        <v/>
      </c>
      <c r="C3615" s="387" t="str">
        <f t="shared" si="379"/>
        <v/>
      </c>
      <c r="D3615" s="361" t="str">
        <f>IFERROR(IF(LEN(C3615)&gt;0,IF(LEN(INDEX(TasksList!$C$6:$C$25,MATCH(C3615,TasksList!$B$6:$B$25,0),1))=0,"",INDEX(TasksList!$C$6:$C$25,MATCH(C3615,TasksList!$B$6:$B$25,0),1)),""),"")</f>
        <v/>
      </c>
      <c r="E3615" s="361" t="str">
        <f>IFERROR(IF(LEN(C3615)&gt;0,IF(LEN(INDEX(TasksList!$F$6:$F$25,MATCH(C3615,TasksList!$B$6:$B$25,0),1))=0,"not set!",INDEX(TasksList!$F$6:$F$25,MATCH(C3615,TasksList!$B$6:$B$25,0),1)),""),"")</f>
        <v/>
      </c>
      <c r="F3615" s="360" t="str">
        <f>IFERROR(IF(LEN(D3615)&gt;0,IF(LEN(INDEX(AdressBook!$D$6:$D$25,MATCH(D3615,AdressBook!$B$6:$B$25,0),1))=0,"",INDEX(AdressBook!$D$6:$D$25,MATCH(D3615,AdressBook!$B$6:$B$25,0),1)),""),"")</f>
        <v/>
      </c>
      <c r="G3615" s="361" t="str">
        <f>IFERROR(IF(LEN(INDEX(PlansAndNotes!$F$6:$F$4005,ROW(B3615)-ROW($C$3)))=0,"",INDEX(PlansAndNotes!$F$6:$F$4005,ROW(B3615)-ROW($C$3))),"")</f>
        <v/>
      </c>
      <c r="H3615" s="361" t="str">
        <f>IFERROR(IF(LEN(C3615)&gt;0,IF(LEN(INDEX(TasksList!$G$6:$G$25,MATCH(C3615,TasksList!$B$6:$B$25,0),1))=0,"",INDEX(TasksList!$G$6:$G$25,MATCH(C3615,TasksList!$B$6:$B$25,0),1)),""),"")</f>
        <v/>
      </c>
      <c r="N3615" s="362" t="str">
        <f>IFERROR(IF(LEN(INDEX(PlansAndNotes!$D$6:$D$4005,ROW(B3615)-ROW($C$3)))=0,"",INDEX(PlansAndNotes!$D$6:$D$4005,ROW(B3615)-ROW($C$3))),"")</f>
        <v/>
      </c>
      <c r="O3615" s="165" t="str">
        <f t="shared" si="380"/>
        <v/>
      </c>
      <c r="P3615" s="363" t="str">
        <f>IFERROR(IF(LEN(INDEX(PlansAndNotes!$E$6:$E$4005,ROW(B3615)-ROW($C$3)))=0,"",INDEX(PlansAndNotes!$E$6:$E$4005,ROW(B3615)-ROW($C$3))),"")</f>
        <v/>
      </c>
      <c r="Q3615" s="363" t="str">
        <f>IFERROR(IF(LEN(INDEX(PlansAndNotes!$G$6:$G$4005,ROW(B3615)-ROW($C$3)))=0,"",INDEX(PlansAndNotes!$G$6:$G$4005,ROW(B3615)-ROW($C$3))),"")</f>
        <v/>
      </c>
      <c r="R3615" s="361" t="str">
        <f>IFERROR(IF(LEN(D3615)&gt;0,IF(LEN(INDEX(AdressBook!$C$6:$C$25,MATCH(D3615,AdressBook!$B$6:$B$25,0),1))=0,"",INDEX(AdressBook!$C$6:$C$25,MATCH(D3615,AdressBook!$B$6:$B$25,0),1)),""),"")</f>
        <v/>
      </c>
      <c r="S3615" s="165">
        <f>IF(LEN(C3615)&gt;0,IFERROR(IF(MATCH(C3615,C3616:$C$4004,0)&gt;0,-1,ROW(S3615)-ROW($S$3)),ROW(S3615)-ROW($S$3)),-1)</f>
        <v>-1</v>
      </c>
      <c r="T3615" s="165">
        <f t="shared" si="381"/>
        <v>0</v>
      </c>
      <c r="U3615" s="165" t="str">
        <f t="shared" si="382"/>
        <v/>
      </c>
      <c r="V3615" s="165" t="str">
        <f>IFERROR(IF(OR(C3615="",S3615&lt;0),"",IF(SUBTOTAL(3,C3615:C3615)=0,-1,SUBTOTAL(3,$C$4:C3615))),"")</f>
        <v/>
      </c>
      <c r="W3615" s="156" t="str">
        <f t="array" ref="W3615">IF(LEN(C3615)&gt;0,IFERROR(IF(MATCH(C3615,$C$3:$C3614,0)&gt;0,N3615-INDEX($N$3:N3614,SUMPRODUCT(MAX(ROW($C$3:$C3614)*(C3615=$C$3:$C3614)))-2,1),""),""),"")</f>
        <v/>
      </c>
      <c r="X3615" s="156">
        <f t="shared" ca="1" si="383"/>
        <v>1</v>
      </c>
      <c r="Y3615" s="156">
        <f t="shared" ca="1" si="384"/>
        <v>1</v>
      </c>
    </row>
    <row r="3616" spans="2:25" hidden="1" x14ac:dyDescent="0.25">
      <c r="B3616" s="390" t="str">
        <f>IFERROR(IF(LEN(INDEX(PlansAndNotes!$B$6:$B$2005,ROW(A3616)-ROW($B$3)))=0,"",INDEX(PlansAndNotes!$B$6:$B$2005,ROW(A3616)-ROW($B$3))),"")</f>
        <v/>
      </c>
      <c r="C3616" s="387" t="str">
        <f t="shared" si="379"/>
        <v/>
      </c>
      <c r="D3616" s="361" t="str">
        <f>IFERROR(IF(LEN(C3616)&gt;0,IF(LEN(INDEX(TasksList!$C$6:$C$25,MATCH(C3616,TasksList!$B$6:$B$25,0),1))=0,"",INDEX(TasksList!$C$6:$C$25,MATCH(C3616,TasksList!$B$6:$B$25,0),1)),""),"")</f>
        <v/>
      </c>
      <c r="E3616" s="361" t="str">
        <f>IFERROR(IF(LEN(C3616)&gt;0,IF(LEN(INDEX(TasksList!$F$6:$F$25,MATCH(C3616,TasksList!$B$6:$B$25,0),1))=0,"not set!",INDEX(TasksList!$F$6:$F$25,MATCH(C3616,TasksList!$B$6:$B$25,0),1)),""),"")</f>
        <v/>
      </c>
      <c r="F3616" s="360" t="str">
        <f>IFERROR(IF(LEN(D3616)&gt;0,IF(LEN(INDEX(AdressBook!$D$6:$D$25,MATCH(D3616,AdressBook!$B$6:$B$25,0),1))=0,"",INDEX(AdressBook!$D$6:$D$25,MATCH(D3616,AdressBook!$B$6:$B$25,0),1)),""),"")</f>
        <v/>
      </c>
      <c r="G3616" s="361" t="str">
        <f>IFERROR(IF(LEN(INDEX(PlansAndNotes!$F$6:$F$4005,ROW(B3616)-ROW($C$3)))=0,"",INDEX(PlansAndNotes!$F$6:$F$4005,ROW(B3616)-ROW($C$3))),"")</f>
        <v/>
      </c>
      <c r="H3616" s="361" t="str">
        <f>IFERROR(IF(LEN(C3616)&gt;0,IF(LEN(INDEX(TasksList!$G$6:$G$25,MATCH(C3616,TasksList!$B$6:$B$25,0),1))=0,"",INDEX(TasksList!$G$6:$G$25,MATCH(C3616,TasksList!$B$6:$B$25,0),1)),""),"")</f>
        <v/>
      </c>
      <c r="N3616" s="362" t="str">
        <f>IFERROR(IF(LEN(INDEX(PlansAndNotes!$D$6:$D$4005,ROW(B3616)-ROW($C$3)))=0,"",INDEX(PlansAndNotes!$D$6:$D$4005,ROW(B3616)-ROW($C$3))),"")</f>
        <v/>
      </c>
      <c r="O3616" s="165" t="str">
        <f t="shared" si="380"/>
        <v/>
      </c>
      <c r="P3616" s="363" t="str">
        <f>IFERROR(IF(LEN(INDEX(PlansAndNotes!$E$6:$E$4005,ROW(B3616)-ROW($C$3)))=0,"",INDEX(PlansAndNotes!$E$6:$E$4005,ROW(B3616)-ROW($C$3))),"")</f>
        <v/>
      </c>
      <c r="Q3616" s="363" t="str">
        <f>IFERROR(IF(LEN(INDEX(PlansAndNotes!$G$6:$G$4005,ROW(B3616)-ROW($C$3)))=0,"",INDEX(PlansAndNotes!$G$6:$G$4005,ROW(B3616)-ROW($C$3))),"")</f>
        <v/>
      </c>
      <c r="R3616" s="361" t="str">
        <f>IFERROR(IF(LEN(D3616)&gt;0,IF(LEN(INDEX(AdressBook!$C$6:$C$25,MATCH(D3616,AdressBook!$B$6:$B$25,0),1))=0,"",INDEX(AdressBook!$C$6:$C$25,MATCH(D3616,AdressBook!$B$6:$B$25,0),1)),""),"")</f>
        <v/>
      </c>
      <c r="S3616" s="165">
        <f>IF(LEN(C3616)&gt;0,IFERROR(IF(MATCH(C3616,C3617:$C$4004,0)&gt;0,-1,ROW(S3616)-ROW($S$3)),ROW(S3616)-ROW($S$3)),-1)</f>
        <v>-1</v>
      </c>
      <c r="T3616" s="165">
        <f t="shared" si="381"/>
        <v>0</v>
      </c>
      <c r="U3616" s="165" t="str">
        <f t="shared" si="382"/>
        <v/>
      </c>
      <c r="V3616" s="165" t="str">
        <f>IFERROR(IF(OR(C3616="",S3616&lt;0),"",IF(SUBTOTAL(3,C3616:C3616)=0,-1,SUBTOTAL(3,$C$4:C3616))),"")</f>
        <v/>
      </c>
      <c r="W3616" s="156" t="str">
        <f t="array" ref="W3616">IF(LEN(C3616)&gt;0,IFERROR(IF(MATCH(C3616,$C$3:$C3615,0)&gt;0,N3616-INDEX($N$3:N3615,SUMPRODUCT(MAX(ROW($C$3:$C3615)*(C3616=$C$3:$C3615)))-2,1),""),""),"")</f>
        <v/>
      </c>
      <c r="X3616" s="156">
        <f t="shared" ca="1" si="383"/>
        <v>1</v>
      </c>
      <c r="Y3616" s="156">
        <f t="shared" ca="1" si="384"/>
        <v>1</v>
      </c>
    </row>
    <row r="3617" spans="2:25" hidden="1" x14ac:dyDescent="0.25">
      <c r="B3617" s="390" t="str">
        <f>IFERROR(IF(LEN(INDEX(PlansAndNotes!$B$6:$B$2005,ROW(A3617)-ROW($B$3)))=0,"",INDEX(PlansAndNotes!$B$6:$B$2005,ROW(A3617)-ROW($B$3))),"")</f>
        <v/>
      </c>
      <c r="C3617" s="387" t="str">
        <f t="shared" si="379"/>
        <v/>
      </c>
      <c r="D3617" s="361" t="str">
        <f>IFERROR(IF(LEN(C3617)&gt;0,IF(LEN(INDEX(TasksList!$C$6:$C$25,MATCH(C3617,TasksList!$B$6:$B$25,0),1))=0,"",INDEX(TasksList!$C$6:$C$25,MATCH(C3617,TasksList!$B$6:$B$25,0),1)),""),"")</f>
        <v/>
      </c>
      <c r="E3617" s="361" t="str">
        <f>IFERROR(IF(LEN(C3617)&gt;0,IF(LEN(INDEX(TasksList!$F$6:$F$25,MATCH(C3617,TasksList!$B$6:$B$25,0),1))=0,"not set!",INDEX(TasksList!$F$6:$F$25,MATCH(C3617,TasksList!$B$6:$B$25,0),1)),""),"")</f>
        <v/>
      </c>
      <c r="F3617" s="360" t="str">
        <f>IFERROR(IF(LEN(D3617)&gt;0,IF(LEN(INDEX(AdressBook!$D$6:$D$25,MATCH(D3617,AdressBook!$B$6:$B$25,0),1))=0,"",INDEX(AdressBook!$D$6:$D$25,MATCH(D3617,AdressBook!$B$6:$B$25,0),1)),""),"")</f>
        <v/>
      </c>
      <c r="G3617" s="361" t="str">
        <f>IFERROR(IF(LEN(INDEX(PlansAndNotes!$F$6:$F$4005,ROW(B3617)-ROW($C$3)))=0,"",INDEX(PlansAndNotes!$F$6:$F$4005,ROW(B3617)-ROW($C$3))),"")</f>
        <v/>
      </c>
      <c r="H3617" s="361" t="str">
        <f>IFERROR(IF(LEN(C3617)&gt;0,IF(LEN(INDEX(TasksList!$G$6:$G$25,MATCH(C3617,TasksList!$B$6:$B$25,0),1))=0,"",INDEX(TasksList!$G$6:$G$25,MATCH(C3617,TasksList!$B$6:$B$25,0),1)),""),"")</f>
        <v/>
      </c>
      <c r="N3617" s="362" t="str">
        <f>IFERROR(IF(LEN(INDEX(PlansAndNotes!$D$6:$D$4005,ROW(B3617)-ROW($C$3)))=0,"",INDEX(PlansAndNotes!$D$6:$D$4005,ROW(B3617)-ROW($C$3))),"")</f>
        <v/>
      </c>
      <c r="O3617" s="165" t="str">
        <f t="shared" si="380"/>
        <v/>
      </c>
      <c r="P3617" s="363" t="str">
        <f>IFERROR(IF(LEN(INDEX(PlansAndNotes!$E$6:$E$4005,ROW(B3617)-ROW($C$3)))=0,"",INDEX(PlansAndNotes!$E$6:$E$4005,ROW(B3617)-ROW($C$3))),"")</f>
        <v/>
      </c>
      <c r="Q3617" s="363" t="str">
        <f>IFERROR(IF(LEN(INDEX(PlansAndNotes!$G$6:$G$4005,ROW(B3617)-ROW($C$3)))=0,"",INDEX(PlansAndNotes!$G$6:$G$4005,ROW(B3617)-ROW($C$3))),"")</f>
        <v/>
      </c>
      <c r="R3617" s="361" t="str">
        <f>IFERROR(IF(LEN(D3617)&gt;0,IF(LEN(INDEX(AdressBook!$C$6:$C$25,MATCH(D3617,AdressBook!$B$6:$B$25,0),1))=0,"",INDEX(AdressBook!$C$6:$C$25,MATCH(D3617,AdressBook!$B$6:$B$25,0),1)),""),"")</f>
        <v/>
      </c>
      <c r="S3617" s="165">
        <f>IF(LEN(C3617)&gt;0,IFERROR(IF(MATCH(C3617,C3618:$C$4004,0)&gt;0,-1,ROW(S3617)-ROW($S$3)),ROW(S3617)-ROW($S$3)),-1)</f>
        <v>-1</v>
      </c>
      <c r="T3617" s="165">
        <f t="shared" si="381"/>
        <v>0</v>
      </c>
      <c r="U3617" s="165" t="str">
        <f t="shared" si="382"/>
        <v/>
      </c>
      <c r="V3617" s="165" t="str">
        <f>IFERROR(IF(OR(C3617="",S3617&lt;0),"",IF(SUBTOTAL(3,C3617:C3617)=0,-1,SUBTOTAL(3,$C$4:C3617))),"")</f>
        <v/>
      </c>
      <c r="W3617" s="156" t="str">
        <f t="array" ref="W3617">IF(LEN(C3617)&gt;0,IFERROR(IF(MATCH(C3617,$C$3:$C3616,0)&gt;0,N3617-INDEX($N$3:N3616,SUMPRODUCT(MAX(ROW($C$3:$C3616)*(C3617=$C$3:$C3616)))-2,1),""),""),"")</f>
        <v/>
      </c>
      <c r="X3617" s="156">
        <f t="shared" ca="1" si="383"/>
        <v>1</v>
      </c>
      <c r="Y3617" s="156">
        <f t="shared" ca="1" si="384"/>
        <v>1</v>
      </c>
    </row>
    <row r="3618" spans="2:25" hidden="1" x14ac:dyDescent="0.25">
      <c r="B3618" s="390" t="str">
        <f>IFERROR(IF(LEN(INDEX(PlansAndNotes!$B$6:$B$2005,ROW(A3618)-ROW($B$3)))=0,"",INDEX(PlansAndNotes!$B$6:$B$2005,ROW(A3618)-ROW($B$3))),"")</f>
        <v/>
      </c>
      <c r="C3618" s="387" t="str">
        <f t="shared" si="379"/>
        <v/>
      </c>
      <c r="D3618" s="361" t="str">
        <f>IFERROR(IF(LEN(C3618)&gt;0,IF(LEN(INDEX(TasksList!$C$6:$C$25,MATCH(C3618,TasksList!$B$6:$B$25,0),1))=0,"",INDEX(TasksList!$C$6:$C$25,MATCH(C3618,TasksList!$B$6:$B$25,0),1)),""),"")</f>
        <v/>
      </c>
      <c r="E3618" s="361" t="str">
        <f>IFERROR(IF(LEN(C3618)&gt;0,IF(LEN(INDEX(TasksList!$F$6:$F$25,MATCH(C3618,TasksList!$B$6:$B$25,0),1))=0,"not set!",INDEX(TasksList!$F$6:$F$25,MATCH(C3618,TasksList!$B$6:$B$25,0),1)),""),"")</f>
        <v/>
      </c>
      <c r="F3618" s="360" t="str">
        <f>IFERROR(IF(LEN(D3618)&gt;0,IF(LEN(INDEX(AdressBook!$D$6:$D$25,MATCH(D3618,AdressBook!$B$6:$B$25,0),1))=0,"",INDEX(AdressBook!$D$6:$D$25,MATCH(D3618,AdressBook!$B$6:$B$25,0),1)),""),"")</f>
        <v/>
      </c>
      <c r="G3618" s="361" t="str">
        <f>IFERROR(IF(LEN(INDEX(PlansAndNotes!$F$6:$F$4005,ROW(B3618)-ROW($C$3)))=0,"",INDEX(PlansAndNotes!$F$6:$F$4005,ROW(B3618)-ROW($C$3))),"")</f>
        <v/>
      </c>
      <c r="H3618" s="361" t="str">
        <f>IFERROR(IF(LEN(C3618)&gt;0,IF(LEN(INDEX(TasksList!$G$6:$G$25,MATCH(C3618,TasksList!$B$6:$B$25,0),1))=0,"",INDEX(TasksList!$G$6:$G$25,MATCH(C3618,TasksList!$B$6:$B$25,0),1)),""),"")</f>
        <v/>
      </c>
      <c r="N3618" s="362" t="str">
        <f>IFERROR(IF(LEN(INDEX(PlansAndNotes!$D$6:$D$4005,ROW(B3618)-ROW($C$3)))=0,"",INDEX(PlansAndNotes!$D$6:$D$4005,ROW(B3618)-ROW($C$3))),"")</f>
        <v/>
      </c>
      <c r="O3618" s="165" t="str">
        <f t="shared" si="380"/>
        <v/>
      </c>
      <c r="P3618" s="363" t="str">
        <f>IFERROR(IF(LEN(INDEX(PlansAndNotes!$E$6:$E$4005,ROW(B3618)-ROW($C$3)))=0,"",INDEX(PlansAndNotes!$E$6:$E$4005,ROW(B3618)-ROW($C$3))),"")</f>
        <v/>
      </c>
      <c r="Q3618" s="363" t="str">
        <f>IFERROR(IF(LEN(INDEX(PlansAndNotes!$G$6:$G$4005,ROW(B3618)-ROW($C$3)))=0,"",INDEX(PlansAndNotes!$G$6:$G$4005,ROW(B3618)-ROW($C$3))),"")</f>
        <v/>
      </c>
      <c r="R3618" s="361" t="str">
        <f>IFERROR(IF(LEN(D3618)&gt;0,IF(LEN(INDEX(AdressBook!$C$6:$C$25,MATCH(D3618,AdressBook!$B$6:$B$25,0),1))=0,"",INDEX(AdressBook!$C$6:$C$25,MATCH(D3618,AdressBook!$B$6:$B$25,0),1)),""),"")</f>
        <v/>
      </c>
      <c r="S3618" s="165">
        <f>IF(LEN(C3618)&gt;0,IFERROR(IF(MATCH(C3618,C3619:$C$4004,0)&gt;0,-1,ROW(S3618)-ROW($S$3)),ROW(S3618)-ROW($S$3)),-1)</f>
        <v>-1</v>
      </c>
      <c r="T3618" s="165">
        <f t="shared" si="381"/>
        <v>0</v>
      </c>
      <c r="U3618" s="165" t="str">
        <f t="shared" si="382"/>
        <v/>
      </c>
      <c r="V3618" s="165" t="str">
        <f>IFERROR(IF(OR(C3618="",S3618&lt;0),"",IF(SUBTOTAL(3,C3618:C3618)=0,-1,SUBTOTAL(3,$C$4:C3618))),"")</f>
        <v/>
      </c>
      <c r="W3618" s="156" t="str">
        <f t="array" ref="W3618">IF(LEN(C3618)&gt;0,IFERROR(IF(MATCH(C3618,$C$3:$C3617,0)&gt;0,N3618-INDEX($N$3:N3617,SUMPRODUCT(MAX(ROW($C$3:$C3617)*(C3618=$C$3:$C3617)))-2,1),""),""),"")</f>
        <v/>
      </c>
      <c r="X3618" s="156">
        <f t="shared" ca="1" si="383"/>
        <v>1</v>
      </c>
      <c r="Y3618" s="156">
        <f t="shared" ca="1" si="384"/>
        <v>1</v>
      </c>
    </row>
    <row r="3619" spans="2:25" hidden="1" x14ac:dyDescent="0.25">
      <c r="B3619" s="390" t="str">
        <f>IFERROR(IF(LEN(INDEX(PlansAndNotes!$B$6:$B$2005,ROW(A3619)-ROW($B$3)))=0,"",INDEX(PlansAndNotes!$B$6:$B$2005,ROW(A3619)-ROW($B$3))),"")</f>
        <v/>
      </c>
      <c r="C3619" s="387" t="str">
        <f t="shared" si="379"/>
        <v/>
      </c>
      <c r="D3619" s="361" t="str">
        <f>IFERROR(IF(LEN(C3619)&gt;0,IF(LEN(INDEX(TasksList!$C$6:$C$25,MATCH(C3619,TasksList!$B$6:$B$25,0),1))=0,"",INDEX(TasksList!$C$6:$C$25,MATCH(C3619,TasksList!$B$6:$B$25,0),1)),""),"")</f>
        <v/>
      </c>
      <c r="E3619" s="361" t="str">
        <f>IFERROR(IF(LEN(C3619)&gt;0,IF(LEN(INDEX(TasksList!$F$6:$F$25,MATCH(C3619,TasksList!$B$6:$B$25,0),1))=0,"not set!",INDEX(TasksList!$F$6:$F$25,MATCH(C3619,TasksList!$B$6:$B$25,0),1)),""),"")</f>
        <v/>
      </c>
      <c r="F3619" s="360" t="str">
        <f>IFERROR(IF(LEN(D3619)&gt;0,IF(LEN(INDEX(AdressBook!$D$6:$D$25,MATCH(D3619,AdressBook!$B$6:$B$25,0),1))=0,"",INDEX(AdressBook!$D$6:$D$25,MATCH(D3619,AdressBook!$B$6:$B$25,0),1)),""),"")</f>
        <v/>
      </c>
      <c r="G3619" s="361" t="str">
        <f>IFERROR(IF(LEN(INDEX(PlansAndNotes!$F$6:$F$4005,ROW(B3619)-ROW($C$3)))=0,"",INDEX(PlansAndNotes!$F$6:$F$4005,ROW(B3619)-ROW($C$3))),"")</f>
        <v/>
      </c>
      <c r="H3619" s="361" t="str">
        <f>IFERROR(IF(LEN(C3619)&gt;0,IF(LEN(INDEX(TasksList!$G$6:$G$25,MATCH(C3619,TasksList!$B$6:$B$25,0),1))=0,"",INDEX(TasksList!$G$6:$G$25,MATCH(C3619,TasksList!$B$6:$B$25,0),1)),""),"")</f>
        <v/>
      </c>
      <c r="N3619" s="362" t="str">
        <f>IFERROR(IF(LEN(INDEX(PlansAndNotes!$D$6:$D$4005,ROW(B3619)-ROW($C$3)))=0,"",INDEX(PlansAndNotes!$D$6:$D$4005,ROW(B3619)-ROW($C$3))),"")</f>
        <v/>
      </c>
      <c r="O3619" s="165" t="str">
        <f t="shared" si="380"/>
        <v/>
      </c>
      <c r="P3619" s="363" t="str">
        <f>IFERROR(IF(LEN(INDEX(PlansAndNotes!$E$6:$E$4005,ROW(B3619)-ROW($C$3)))=0,"",INDEX(PlansAndNotes!$E$6:$E$4005,ROW(B3619)-ROW($C$3))),"")</f>
        <v/>
      </c>
      <c r="Q3619" s="363" t="str">
        <f>IFERROR(IF(LEN(INDEX(PlansAndNotes!$G$6:$G$4005,ROW(B3619)-ROW($C$3)))=0,"",INDEX(PlansAndNotes!$G$6:$G$4005,ROW(B3619)-ROW($C$3))),"")</f>
        <v/>
      </c>
      <c r="R3619" s="361" t="str">
        <f>IFERROR(IF(LEN(D3619)&gt;0,IF(LEN(INDEX(AdressBook!$C$6:$C$25,MATCH(D3619,AdressBook!$B$6:$B$25,0),1))=0,"",INDEX(AdressBook!$C$6:$C$25,MATCH(D3619,AdressBook!$B$6:$B$25,0),1)),""),"")</f>
        <v/>
      </c>
      <c r="S3619" s="165">
        <f>IF(LEN(C3619)&gt;0,IFERROR(IF(MATCH(C3619,C3620:$C$4004,0)&gt;0,-1,ROW(S3619)-ROW($S$3)),ROW(S3619)-ROW($S$3)),-1)</f>
        <v>-1</v>
      </c>
      <c r="T3619" s="165">
        <f t="shared" si="381"/>
        <v>0</v>
      </c>
      <c r="U3619" s="165" t="str">
        <f t="shared" si="382"/>
        <v/>
      </c>
      <c r="V3619" s="165" t="str">
        <f>IFERROR(IF(OR(C3619="",S3619&lt;0),"",IF(SUBTOTAL(3,C3619:C3619)=0,-1,SUBTOTAL(3,$C$4:C3619))),"")</f>
        <v/>
      </c>
      <c r="W3619" s="156" t="str">
        <f t="array" ref="W3619">IF(LEN(C3619)&gt;0,IFERROR(IF(MATCH(C3619,$C$3:$C3618,0)&gt;0,N3619-INDEX($N$3:N3618,SUMPRODUCT(MAX(ROW($C$3:$C3618)*(C3619=$C$3:$C3618)))-2,1),""),""),"")</f>
        <v/>
      </c>
      <c r="X3619" s="156">
        <f t="shared" ca="1" si="383"/>
        <v>1</v>
      </c>
      <c r="Y3619" s="156">
        <f t="shared" ca="1" si="384"/>
        <v>1</v>
      </c>
    </row>
    <row r="3620" spans="2:25" hidden="1" x14ac:dyDescent="0.25">
      <c r="B3620" s="390" t="str">
        <f>IFERROR(IF(LEN(INDEX(PlansAndNotes!$B$6:$B$2005,ROW(A3620)-ROW($B$3)))=0,"",INDEX(PlansAndNotes!$B$6:$B$2005,ROW(A3620)-ROW($B$3))),"")</f>
        <v/>
      </c>
      <c r="C3620" s="387" t="str">
        <f t="shared" si="379"/>
        <v/>
      </c>
      <c r="D3620" s="361" t="str">
        <f>IFERROR(IF(LEN(C3620)&gt;0,IF(LEN(INDEX(TasksList!$C$6:$C$25,MATCH(C3620,TasksList!$B$6:$B$25,0),1))=0,"",INDEX(TasksList!$C$6:$C$25,MATCH(C3620,TasksList!$B$6:$B$25,0),1)),""),"")</f>
        <v/>
      </c>
      <c r="E3620" s="361" t="str">
        <f>IFERROR(IF(LEN(C3620)&gt;0,IF(LEN(INDEX(TasksList!$F$6:$F$25,MATCH(C3620,TasksList!$B$6:$B$25,0),1))=0,"not set!",INDEX(TasksList!$F$6:$F$25,MATCH(C3620,TasksList!$B$6:$B$25,0),1)),""),"")</f>
        <v/>
      </c>
      <c r="F3620" s="360" t="str">
        <f>IFERROR(IF(LEN(D3620)&gt;0,IF(LEN(INDEX(AdressBook!$D$6:$D$25,MATCH(D3620,AdressBook!$B$6:$B$25,0),1))=0,"",INDEX(AdressBook!$D$6:$D$25,MATCH(D3620,AdressBook!$B$6:$B$25,0),1)),""),"")</f>
        <v/>
      </c>
      <c r="G3620" s="361" t="str">
        <f>IFERROR(IF(LEN(INDEX(PlansAndNotes!$F$6:$F$4005,ROW(B3620)-ROW($C$3)))=0,"",INDEX(PlansAndNotes!$F$6:$F$4005,ROW(B3620)-ROW($C$3))),"")</f>
        <v/>
      </c>
      <c r="H3620" s="361" t="str">
        <f>IFERROR(IF(LEN(C3620)&gt;0,IF(LEN(INDEX(TasksList!$G$6:$G$25,MATCH(C3620,TasksList!$B$6:$B$25,0),1))=0,"",INDEX(TasksList!$G$6:$G$25,MATCH(C3620,TasksList!$B$6:$B$25,0),1)),""),"")</f>
        <v/>
      </c>
      <c r="N3620" s="362" t="str">
        <f>IFERROR(IF(LEN(INDEX(PlansAndNotes!$D$6:$D$4005,ROW(B3620)-ROW($C$3)))=0,"",INDEX(PlansAndNotes!$D$6:$D$4005,ROW(B3620)-ROW($C$3))),"")</f>
        <v/>
      </c>
      <c r="O3620" s="165" t="str">
        <f t="shared" si="380"/>
        <v/>
      </c>
      <c r="P3620" s="363" t="str">
        <f>IFERROR(IF(LEN(INDEX(PlansAndNotes!$E$6:$E$4005,ROW(B3620)-ROW($C$3)))=0,"",INDEX(PlansAndNotes!$E$6:$E$4005,ROW(B3620)-ROW($C$3))),"")</f>
        <v/>
      </c>
      <c r="Q3620" s="363" t="str">
        <f>IFERROR(IF(LEN(INDEX(PlansAndNotes!$G$6:$G$4005,ROW(B3620)-ROW($C$3)))=0,"",INDEX(PlansAndNotes!$G$6:$G$4005,ROW(B3620)-ROW($C$3))),"")</f>
        <v/>
      </c>
      <c r="R3620" s="361" t="str">
        <f>IFERROR(IF(LEN(D3620)&gt;0,IF(LEN(INDEX(AdressBook!$C$6:$C$25,MATCH(D3620,AdressBook!$B$6:$B$25,0),1))=0,"",INDEX(AdressBook!$C$6:$C$25,MATCH(D3620,AdressBook!$B$6:$B$25,0),1)),""),"")</f>
        <v/>
      </c>
      <c r="S3620" s="165">
        <f>IF(LEN(C3620)&gt;0,IFERROR(IF(MATCH(C3620,C3621:$C$4004,0)&gt;0,-1,ROW(S3620)-ROW($S$3)),ROW(S3620)-ROW($S$3)),-1)</f>
        <v>-1</v>
      </c>
      <c r="T3620" s="165">
        <f t="shared" si="381"/>
        <v>0</v>
      </c>
      <c r="U3620" s="165" t="str">
        <f t="shared" si="382"/>
        <v/>
      </c>
      <c r="V3620" s="165" t="str">
        <f>IFERROR(IF(OR(C3620="",S3620&lt;0),"",IF(SUBTOTAL(3,C3620:C3620)=0,-1,SUBTOTAL(3,$C$4:C3620))),"")</f>
        <v/>
      </c>
      <c r="W3620" s="156" t="str">
        <f t="array" ref="W3620">IF(LEN(C3620)&gt;0,IFERROR(IF(MATCH(C3620,$C$3:$C3619,0)&gt;0,N3620-INDEX($N$3:N3619,SUMPRODUCT(MAX(ROW($C$3:$C3619)*(C3620=$C$3:$C3619)))-2,1),""),""),"")</f>
        <v/>
      </c>
      <c r="X3620" s="156">
        <f t="shared" ca="1" si="383"/>
        <v>1</v>
      </c>
      <c r="Y3620" s="156">
        <f t="shared" ca="1" si="384"/>
        <v>1</v>
      </c>
    </row>
    <row r="3621" spans="2:25" hidden="1" x14ac:dyDescent="0.25">
      <c r="B3621" s="390" t="str">
        <f>IFERROR(IF(LEN(INDEX(PlansAndNotes!$B$6:$B$2005,ROW(A3621)-ROW($B$3)))=0,"",INDEX(PlansAndNotes!$B$6:$B$2005,ROW(A3621)-ROW($B$3))),"")</f>
        <v/>
      </c>
      <c r="C3621" s="387" t="str">
        <f t="shared" si="379"/>
        <v/>
      </c>
      <c r="D3621" s="361" t="str">
        <f>IFERROR(IF(LEN(C3621)&gt;0,IF(LEN(INDEX(TasksList!$C$6:$C$25,MATCH(C3621,TasksList!$B$6:$B$25,0),1))=0,"",INDEX(TasksList!$C$6:$C$25,MATCH(C3621,TasksList!$B$6:$B$25,0),1)),""),"")</f>
        <v/>
      </c>
      <c r="E3621" s="361" t="str">
        <f>IFERROR(IF(LEN(C3621)&gt;0,IF(LEN(INDEX(TasksList!$F$6:$F$25,MATCH(C3621,TasksList!$B$6:$B$25,0),1))=0,"not set!",INDEX(TasksList!$F$6:$F$25,MATCH(C3621,TasksList!$B$6:$B$25,0),1)),""),"")</f>
        <v/>
      </c>
      <c r="F3621" s="360" t="str">
        <f>IFERROR(IF(LEN(D3621)&gt;0,IF(LEN(INDEX(AdressBook!$D$6:$D$25,MATCH(D3621,AdressBook!$B$6:$B$25,0),1))=0,"",INDEX(AdressBook!$D$6:$D$25,MATCH(D3621,AdressBook!$B$6:$B$25,0),1)),""),"")</f>
        <v/>
      </c>
      <c r="G3621" s="361" t="str">
        <f>IFERROR(IF(LEN(INDEX(PlansAndNotes!$F$6:$F$4005,ROW(B3621)-ROW($C$3)))=0,"",INDEX(PlansAndNotes!$F$6:$F$4005,ROW(B3621)-ROW($C$3))),"")</f>
        <v/>
      </c>
      <c r="H3621" s="361" t="str">
        <f>IFERROR(IF(LEN(C3621)&gt;0,IF(LEN(INDEX(TasksList!$G$6:$G$25,MATCH(C3621,TasksList!$B$6:$B$25,0),1))=0,"",INDEX(TasksList!$G$6:$G$25,MATCH(C3621,TasksList!$B$6:$B$25,0),1)),""),"")</f>
        <v/>
      </c>
      <c r="N3621" s="362" t="str">
        <f>IFERROR(IF(LEN(INDEX(PlansAndNotes!$D$6:$D$4005,ROW(B3621)-ROW($C$3)))=0,"",INDEX(PlansAndNotes!$D$6:$D$4005,ROW(B3621)-ROW($C$3))),"")</f>
        <v/>
      </c>
      <c r="O3621" s="165" t="str">
        <f t="shared" si="380"/>
        <v/>
      </c>
      <c r="P3621" s="363" t="str">
        <f>IFERROR(IF(LEN(INDEX(PlansAndNotes!$E$6:$E$4005,ROW(B3621)-ROW($C$3)))=0,"",INDEX(PlansAndNotes!$E$6:$E$4005,ROW(B3621)-ROW($C$3))),"")</f>
        <v/>
      </c>
      <c r="Q3621" s="363" t="str">
        <f>IFERROR(IF(LEN(INDEX(PlansAndNotes!$G$6:$G$4005,ROW(B3621)-ROW($C$3)))=0,"",INDEX(PlansAndNotes!$G$6:$G$4005,ROW(B3621)-ROW($C$3))),"")</f>
        <v/>
      </c>
      <c r="R3621" s="361" t="str">
        <f>IFERROR(IF(LEN(D3621)&gt;0,IF(LEN(INDEX(AdressBook!$C$6:$C$25,MATCH(D3621,AdressBook!$B$6:$B$25,0),1))=0,"",INDEX(AdressBook!$C$6:$C$25,MATCH(D3621,AdressBook!$B$6:$B$25,0),1)),""),"")</f>
        <v/>
      </c>
      <c r="S3621" s="165">
        <f>IF(LEN(C3621)&gt;0,IFERROR(IF(MATCH(C3621,C3622:$C$4004,0)&gt;0,-1,ROW(S3621)-ROW($S$3)),ROW(S3621)-ROW($S$3)),-1)</f>
        <v>-1</v>
      </c>
      <c r="T3621" s="165">
        <f t="shared" si="381"/>
        <v>0</v>
      </c>
      <c r="U3621" s="165" t="str">
        <f t="shared" si="382"/>
        <v/>
      </c>
      <c r="V3621" s="165" t="str">
        <f>IFERROR(IF(OR(C3621="",S3621&lt;0),"",IF(SUBTOTAL(3,C3621:C3621)=0,-1,SUBTOTAL(3,$C$4:C3621))),"")</f>
        <v/>
      </c>
      <c r="W3621" s="156" t="str">
        <f t="array" ref="W3621">IF(LEN(C3621)&gt;0,IFERROR(IF(MATCH(C3621,$C$3:$C3620,0)&gt;0,N3621-INDEX($N$3:N3620,SUMPRODUCT(MAX(ROW($C$3:$C3620)*(C3621=$C$3:$C3620)))-2,1),""),""),"")</f>
        <v/>
      </c>
      <c r="X3621" s="156">
        <f t="shared" ca="1" si="383"/>
        <v>1</v>
      </c>
      <c r="Y3621" s="156">
        <f t="shared" ca="1" si="384"/>
        <v>1</v>
      </c>
    </row>
    <row r="3622" spans="2:25" hidden="1" x14ac:dyDescent="0.25">
      <c r="B3622" s="390" t="str">
        <f>IFERROR(IF(LEN(INDEX(PlansAndNotes!$B$6:$B$2005,ROW(A3622)-ROW($B$3)))=0,"",INDEX(PlansAndNotes!$B$6:$B$2005,ROW(A3622)-ROW($B$3))),"")</f>
        <v/>
      </c>
      <c r="C3622" s="387" t="str">
        <f t="shared" si="379"/>
        <v/>
      </c>
      <c r="D3622" s="361" t="str">
        <f>IFERROR(IF(LEN(C3622)&gt;0,IF(LEN(INDEX(TasksList!$C$6:$C$25,MATCH(C3622,TasksList!$B$6:$B$25,0),1))=0,"",INDEX(TasksList!$C$6:$C$25,MATCH(C3622,TasksList!$B$6:$B$25,0),1)),""),"")</f>
        <v/>
      </c>
      <c r="E3622" s="361" t="str">
        <f>IFERROR(IF(LEN(C3622)&gt;0,IF(LEN(INDEX(TasksList!$F$6:$F$25,MATCH(C3622,TasksList!$B$6:$B$25,0),1))=0,"not set!",INDEX(TasksList!$F$6:$F$25,MATCH(C3622,TasksList!$B$6:$B$25,0),1)),""),"")</f>
        <v/>
      </c>
      <c r="F3622" s="360" t="str">
        <f>IFERROR(IF(LEN(D3622)&gt;0,IF(LEN(INDEX(AdressBook!$D$6:$D$25,MATCH(D3622,AdressBook!$B$6:$B$25,0),1))=0,"",INDEX(AdressBook!$D$6:$D$25,MATCH(D3622,AdressBook!$B$6:$B$25,0),1)),""),"")</f>
        <v/>
      </c>
      <c r="G3622" s="361" t="str">
        <f>IFERROR(IF(LEN(INDEX(PlansAndNotes!$F$6:$F$4005,ROW(B3622)-ROW($C$3)))=0,"",INDEX(PlansAndNotes!$F$6:$F$4005,ROW(B3622)-ROW($C$3))),"")</f>
        <v/>
      </c>
      <c r="H3622" s="361" t="str">
        <f>IFERROR(IF(LEN(C3622)&gt;0,IF(LEN(INDEX(TasksList!$G$6:$G$25,MATCH(C3622,TasksList!$B$6:$B$25,0),1))=0,"",INDEX(TasksList!$G$6:$G$25,MATCH(C3622,TasksList!$B$6:$B$25,0),1)),""),"")</f>
        <v/>
      </c>
      <c r="N3622" s="362" t="str">
        <f>IFERROR(IF(LEN(INDEX(PlansAndNotes!$D$6:$D$4005,ROW(B3622)-ROW($C$3)))=0,"",INDEX(PlansAndNotes!$D$6:$D$4005,ROW(B3622)-ROW($C$3))),"")</f>
        <v/>
      </c>
      <c r="O3622" s="165" t="str">
        <f t="shared" si="380"/>
        <v/>
      </c>
      <c r="P3622" s="363" t="str">
        <f>IFERROR(IF(LEN(INDEX(PlansAndNotes!$E$6:$E$4005,ROW(B3622)-ROW($C$3)))=0,"",INDEX(PlansAndNotes!$E$6:$E$4005,ROW(B3622)-ROW($C$3))),"")</f>
        <v/>
      </c>
      <c r="Q3622" s="363" t="str">
        <f>IFERROR(IF(LEN(INDEX(PlansAndNotes!$G$6:$G$4005,ROW(B3622)-ROW($C$3)))=0,"",INDEX(PlansAndNotes!$G$6:$G$4005,ROW(B3622)-ROW($C$3))),"")</f>
        <v/>
      </c>
      <c r="R3622" s="361" t="str">
        <f>IFERROR(IF(LEN(D3622)&gt;0,IF(LEN(INDEX(AdressBook!$C$6:$C$25,MATCH(D3622,AdressBook!$B$6:$B$25,0),1))=0,"",INDEX(AdressBook!$C$6:$C$25,MATCH(D3622,AdressBook!$B$6:$B$25,0),1)),""),"")</f>
        <v/>
      </c>
      <c r="S3622" s="165">
        <f>IF(LEN(C3622)&gt;0,IFERROR(IF(MATCH(C3622,C3623:$C$4004,0)&gt;0,-1,ROW(S3622)-ROW($S$3)),ROW(S3622)-ROW($S$3)),-1)</f>
        <v>-1</v>
      </c>
      <c r="T3622" s="165">
        <f t="shared" si="381"/>
        <v>0</v>
      </c>
      <c r="U3622" s="165" t="str">
        <f t="shared" si="382"/>
        <v/>
      </c>
      <c r="V3622" s="165" t="str">
        <f>IFERROR(IF(OR(C3622="",S3622&lt;0),"",IF(SUBTOTAL(3,C3622:C3622)=0,-1,SUBTOTAL(3,$C$4:C3622))),"")</f>
        <v/>
      </c>
      <c r="W3622" s="156" t="str">
        <f t="array" ref="W3622">IF(LEN(C3622)&gt;0,IFERROR(IF(MATCH(C3622,$C$3:$C3621,0)&gt;0,N3622-INDEX($N$3:N3621,SUMPRODUCT(MAX(ROW($C$3:$C3621)*(C3622=$C$3:$C3621)))-2,1),""),""),"")</f>
        <v/>
      </c>
      <c r="X3622" s="156">
        <f t="shared" ca="1" si="383"/>
        <v>1</v>
      </c>
      <c r="Y3622" s="156">
        <f t="shared" ca="1" si="384"/>
        <v>1</v>
      </c>
    </row>
    <row r="3623" spans="2:25" hidden="1" x14ac:dyDescent="0.25">
      <c r="B3623" s="390" t="str">
        <f>IFERROR(IF(LEN(INDEX(PlansAndNotes!$B$6:$B$2005,ROW(A3623)-ROW($B$3)))=0,"",INDEX(PlansAndNotes!$B$6:$B$2005,ROW(A3623)-ROW($B$3))),"")</f>
        <v/>
      </c>
      <c r="C3623" s="387" t="str">
        <f t="shared" si="379"/>
        <v/>
      </c>
      <c r="D3623" s="361" t="str">
        <f>IFERROR(IF(LEN(C3623)&gt;0,IF(LEN(INDEX(TasksList!$C$6:$C$25,MATCH(C3623,TasksList!$B$6:$B$25,0),1))=0,"",INDEX(TasksList!$C$6:$C$25,MATCH(C3623,TasksList!$B$6:$B$25,0),1)),""),"")</f>
        <v/>
      </c>
      <c r="E3623" s="361" t="str">
        <f>IFERROR(IF(LEN(C3623)&gt;0,IF(LEN(INDEX(TasksList!$F$6:$F$25,MATCH(C3623,TasksList!$B$6:$B$25,0),1))=0,"not set!",INDEX(TasksList!$F$6:$F$25,MATCH(C3623,TasksList!$B$6:$B$25,0),1)),""),"")</f>
        <v/>
      </c>
      <c r="F3623" s="360" t="str">
        <f>IFERROR(IF(LEN(D3623)&gt;0,IF(LEN(INDEX(AdressBook!$D$6:$D$25,MATCH(D3623,AdressBook!$B$6:$B$25,0),1))=0,"",INDEX(AdressBook!$D$6:$D$25,MATCH(D3623,AdressBook!$B$6:$B$25,0),1)),""),"")</f>
        <v/>
      </c>
      <c r="G3623" s="361" t="str">
        <f>IFERROR(IF(LEN(INDEX(PlansAndNotes!$F$6:$F$4005,ROW(B3623)-ROW($C$3)))=0,"",INDEX(PlansAndNotes!$F$6:$F$4005,ROW(B3623)-ROW($C$3))),"")</f>
        <v/>
      </c>
      <c r="H3623" s="361" t="str">
        <f>IFERROR(IF(LEN(C3623)&gt;0,IF(LEN(INDEX(TasksList!$G$6:$G$25,MATCH(C3623,TasksList!$B$6:$B$25,0),1))=0,"",INDEX(TasksList!$G$6:$G$25,MATCH(C3623,TasksList!$B$6:$B$25,0),1)),""),"")</f>
        <v/>
      </c>
      <c r="N3623" s="362" t="str">
        <f>IFERROR(IF(LEN(INDEX(PlansAndNotes!$D$6:$D$4005,ROW(B3623)-ROW($C$3)))=0,"",INDEX(PlansAndNotes!$D$6:$D$4005,ROW(B3623)-ROW($C$3))),"")</f>
        <v/>
      </c>
      <c r="O3623" s="165" t="str">
        <f t="shared" si="380"/>
        <v/>
      </c>
      <c r="P3623" s="363" t="str">
        <f>IFERROR(IF(LEN(INDEX(PlansAndNotes!$E$6:$E$4005,ROW(B3623)-ROW($C$3)))=0,"",INDEX(PlansAndNotes!$E$6:$E$4005,ROW(B3623)-ROW($C$3))),"")</f>
        <v/>
      </c>
      <c r="Q3623" s="363" t="str">
        <f>IFERROR(IF(LEN(INDEX(PlansAndNotes!$G$6:$G$4005,ROW(B3623)-ROW($C$3)))=0,"",INDEX(PlansAndNotes!$G$6:$G$4005,ROW(B3623)-ROW($C$3))),"")</f>
        <v/>
      </c>
      <c r="R3623" s="361" t="str">
        <f>IFERROR(IF(LEN(D3623)&gt;0,IF(LEN(INDEX(AdressBook!$C$6:$C$25,MATCH(D3623,AdressBook!$B$6:$B$25,0),1))=0,"",INDEX(AdressBook!$C$6:$C$25,MATCH(D3623,AdressBook!$B$6:$B$25,0),1)),""),"")</f>
        <v/>
      </c>
      <c r="S3623" s="165">
        <f>IF(LEN(C3623)&gt;0,IFERROR(IF(MATCH(C3623,C3624:$C$4004,0)&gt;0,-1,ROW(S3623)-ROW($S$3)),ROW(S3623)-ROW($S$3)),-1)</f>
        <v>-1</v>
      </c>
      <c r="T3623" s="165">
        <f t="shared" si="381"/>
        <v>0</v>
      </c>
      <c r="U3623" s="165" t="str">
        <f t="shared" si="382"/>
        <v/>
      </c>
      <c r="V3623" s="165" t="str">
        <f>IFERROR(IF(OR(C3623="",S3623&lt;0),"",IF(SUBTOTAL(3,C3623:C3623)=0,-1,SUBTOTAL(3,$C$4:C3623))),"")</f>
        <v/>
      </c>
      <c r="W3623" s="156" t="str">
        <f t="array" ref="W3623">IF(LEN(C3623)&gt;0,IFERROR(IF(MATCH(C3623,$C$3:$C3622,0)&gt;0,N3623-INDEX($N$3:N3622,SUMPRODUCT(MAX(ROW($C$3:$C3622)*(C3623=$C$3:$C3622)))-2,1),""),""),"")</f>
        <v/>
      </c>
      <c r="X3623" s="156">
        <f t="shared" ca="1" si="383"/>
        <v>1</v>
      </c>
      <c r="Y3623" s="156">
        <f t="shared" ca="1" si="384"/>
        <v>1</v>
      </c>
    </row>
    <row r="3624" spans="2:25" hidden="1" x14ac:dyDescent="0.25">
      <c r="B3624" s="390" t="str">
        <f>IFERROR(IF(LEN(INDEX(PlansAndNotes!$B$6:$B$2005,ROW(A3624)-ROW($B$3)))=0,"",INDEX(PlansAndNotes!$B$6:$B$2005,ROW(A3624)-ROW($B$3))),"")</f>
        <v/>
      </c>
      <c r="C3624" s="387" t="str">
        <f t="shared" si="379"/>
        <v/>
      </c>
      <c r="D3624" s="361" t="str">
        <f>IFERROR(IF(LEN(C3624)&gt;0,IF(LEN(INDEX(TasksList!$C$6:$C$25,MATCH(C3624,TasksList!$B$6:$B$25,0),1))=0,"",INDEX(TasksList!$C$6:$C$25,MATCH(C3624,TasksList!$B$6:$B$25,0),1)),""),"")</f>
        <v/>
      </c>
      <c r="E3624" s="361" t="str">
        <f>IFERROR(IF(LEN(C3624)&gt;0,IF(LEN(INDEX(TasksList!$F$6:$F$25,MATCH(C3624,TasksList!$B$6:$B$25,0),1))=0,"not set!",INDEX(TasksList!$F$6:$F$25,MATCH(C3624,TasksList!$B$6:$B$25,0),1)),""),"")</f>
        <v/>
      </c>
      <c r="F3624" s="360" t="str">
        <f>IFERROR(IF(LEN(D3624)&gt;0,IF(LEN(INDEX(AdressBook!$D$6:$D$25,MATCH(D3624,AdressBook!$B$6:$B$25,0),1))=0,"",INDEX(AdressBook!$D$6:$D$25,MATCH(D3624,AdressBook!$B$6:$B$25,0),1)),""),"")</f>
        <v/>
      </c>
      <c r="G3624" s="361" t="str">
        <f>IFERROR(IF(LEN(INDEX(PlansAndNotes!$F$6:$F$4005,ROW(B3624)-ROW($C$3)))=0,"",INDEX(PlansAndNotes!$F$6:$F$4005,ROW(B3624)-ROW($C$3))),"")</f>
        <v/>
      </c>
      <c r="H3624" s="361" t="str">
        <f>IFERROR(IF(LEN(C3624)&gt;0,IF(LEN(INDEX(TasksList!$G$6:$G$25,MATCH(C3624,TasksList!$B$6:$B$25,0),1))=0,"",INDEX(TasksList!$G$6:$G$25,MATCH(C3624,TasksList!$B$6:$B$25,0),1)),""),"")</f>
        <v/>
      </c>
      <c r="N3624" s="362" t="str">
        <f>IFERROR(IF(LEN(INDEX(PlansAndNotes!$D$6:$D$4005,ROW(B3624)-ROW($C$3)))=0,"",INDEX(PlansAndNotes!$D$6:$D$4005,ROW(B3624)-ROW($C$3))),"")</f>
        <v/>
      </c>
      <c r="O3624" s="165" t="str">
        <f t="shared" si="380"/>
        <v/>
      </c>
      <c r="P3624" s="363" t="str">
        <f>IFERROR(IF(LEN(INDEX(PlansAndNotes!$E$6:$E$4005,ROW(B3624)-ROW($C$3)))=0,"",INDEX(PlansAndNotes!$E$6:$E$4005,ROW(B3624)-ROW($C$3))),"")</f>
        <v/>
      </c>
      <c r="Q3624" s="363" t="str">
        <f>IFERROR(IF(LEN(INDEX(PlansAndNotes!$G$6:$G$4005,ROW(B3624)-ROW($C$3)))=0,"",INDEX(PlansAndNotes!$G$6:$G$4005,ROW(B3624)-ROW($C$3))),"")</f>
        <v/>
      </c>
      <c r="R3624" s="361" t="str">
        <f>IFERROR(IF(LEN(D3624)&gt;0,IF(LEN(INDEX(AdressBook!$C$6:$C$25,MATCH(D3624,AdressBook!$B$6:$B$25,0),1))=0,"",INDEX(AdressBook!$C$6:$C$25,MATCH(D3624,AdressBook!$B$6:$B$25,0),1)),""),"")</f>
        <v/>
      </c>
      <c r="S3624" s="165">
        <f>IF(LEN(C3624)&gt;0,IFERROR(IF(MATCH(C3624,C3625:$C$4004,0)&gt;0,-1,ROW(S3624)-ROW($S$3)),ROW(S3624)-ROW($S$3)),-1)</f>
        <v>-1</v>
      </c>
      <c r="T3624" s="165">
        <f t="shared" si="381"/>
        <v>0</v>
      </c>
      <c r="U3624" s="165" t="str">
        <f t="shared" si="382"/>
        <v/>
      </c>
      <c r="V3624" s="165" t="str">
        <f>IFERROR(IF(OR(C3624="",S3624&lt;0),"",IF(SUBTOTAL(3,C3624:C3624)=0,-1,SUBTOTAL(3,$C$4:C3624))),"")</f>
        <v/>
      </c>
      <c r="W3624" s="156" t="str">
        <f t="array" ref="W3624">IF(LEN(C3624)&gt;0,IFERROR(IF(MATCH(C3624,$C$3:$C3623,0)&gt;0,N3624-INDEX($N$3:N3623,SUMPRODUCT(MAX(ROW($C$3:$C3623)*(C3624=$C$3:$C3623)))-2,1),""),""),"")</f>
        <v/>
      </c>
      <c r="X3624" s="156">
        <f t="shared" ca="1" si="383"/>
        <v>1</v>
      </c>
      <c r="Y3624" s="156">
        <f t="shared" ca="1" si="384"/>
        <v>1</v>
      </c>
    </row>
    <row r="3625" spans="2:25" hidden="1" x14ac:dyDescent="0.25">
      <c r="B3625" s="390" t="str">
        <f>IFERROR(IF(LEN(INDEX(PlansAndNotes!$B$6:$B$2005,ROW(A3625)-ROW($B$3)))=0,"",INDEX(PlansAndNotes!$B$6:$B$2005,ROW(A3625)-ROW($B$3))),"")</f>
        <v/>
      </c>
      <c r="C3625" s="387" t="str">
        <f t="shared" si="379"/>
        <v/>
      </c>
      <c r="D3625" s="361" t="str">
        <f>IFERROR(IF(LEN(C3625)&gt;0,IF(LEN(INDEX(TasksList!$C$6:$C$25,MATCH(C3625,TasksList!$B$6:$B$25,0),1))=0,"",INDEX(TasksList!$C$6:$C$25,MATCH(C3625,TasksList!$B$6:$B$25,0),1)),""),"")</f>
        <v/>
      </c>
      <c r="E3625" s="361" t="str">
        <f>IFERROR(IF(LEN(C3625)&gt;0,IF(LEN(INDEX(TasksList!$F$6:$F$25,MATCH(C3625,TasksList!$B$6:$B$25,0),1))=0,"not set!",INDEX(TasksList!$F$6:$F$25,MATCH(C3625,TasksList!$B$6:$B$25,0),1)),""),"")</f>
        <v/>
      </c>
      <c r="F3625" s="360" t="str">
        <f>IFERROR(IF(LEN(D3625)&gt;0,IF(LEN(INDEX(AdressBook!$D$6:$D$25,MATCH(D3625,AdressBook!$B$6:$B$25,0),1))=0,"",INDEX(AdressBook!$D$6:$D$25,MATCH(D3625,AdressBook!$B$6:$B$25,0),1)),""),"")</f>
        <v/>
      </c>
      <c r="G3625" s="361" t="str">
        <f>IFERROR(IF(LEN(INDEX(PlansAndNotes!$F$6:$F$4005,ROW(B3625)-ROW($C$3)))=0,"",INDEX(PlansAndNotes!$F$6:$F$4005,ROW(B3625)-ROW($C$3))),"")</f>
        <v/>
      </c>
      <c r="H3625" s="361" t="str">
        <f>IFERROR(IF(LEN(C3625)&gt;0,IF(LEN(INDEX(TasksList!$G$6:$G$25,MATCH(C3625,TasksList!$B$6:$B$25,0),1))=0,"",INDEX(TasksList!$G$6:$G$25,MATCH(C3625,TasksList!$B$6:$B$25,0),1)),""),"")</f>
        <v/>
      </c>
      <c r="N3625" s="362" t="str">
        <f>IFERROR(IF(LEN(INDEX(PlansAndNotes!$D$6:$D$4005,ROW(B3625)-ROW($C$3)))=0,"",INDEX(PlansAndNotes!$D$6:$D$4005,ROW(B3625)-ROW($C$3))),"")</f>
        <v/>
      </c>
      <c r="O3625" s="165" t="str">
        <f t="shared" si="380"/>
        <v/>
      </c>
      <c r="P3625" s="363" t="str">
        <f>IFERROR(IF(LEN(INDEX(PlansAndNotes!$E$6:$E$4005,ROW(B3625)-ROW($C$3)))=0,"",INDEX(PlansAndNotes!$E$6:$E$4005,ROW(B3625)-ROW($C$3))),"")</f>
        <v/>
      </c>
      <c r="Q3625" s="363" t="str">
        <f>IFERROR(IF(LEN(INDEX(PlansAndNotes!$G$6:$G$4005,ROW(B3625)-ROW($C$3)))=0,"",INDEX(PlansAndNotes!$G$6:$G$4005,ROW(B3625)-ROW($C$3))),"")</f>
        <v/>
      </c>
      <c r="R3625" s="361" t="str">
        <f>IFERROR(IF(LEN(D3625)&gt;0,IF(LEN(INDEX(AdressBook!$C$6:$C$25,MATCH(D3625,AdressBook!$B$6:$B$25,0),1))=0,"",INDEX(AdressBook!$C$6:$C$25,MATCH(D3625,AdressBook!$B$6:$B$25,0),1)),""),"")</f>
        <v/>
      </c>
      <c r="S3625" s="165">
        <f>IF(LEN(C3625)&gt;0,IFERROR(IF(MATCH(C3625,C3626:$C$4004,0)&gt;0,-1,ROW(S3625)-ROW($S$3)),ROW(S3625)-ROW($S$3)),-1)</f>
        <v>-1</v>
      </c>
      <c r="T3625" s="165">
        <f t="shared" si="381"/>
        <v>0</v>
      </c>
      <c r="U3625" s="165" t="str">
        <f t="shared" si="382"/>
        <v/>
      </c>
      <c r="V3625" s="165" t="str">
        <f>IFERROR(IF(OR(C3625="",S3625&lt;0),"",IF(SUBTOTAL(3,C3625:C3625)=0,-1,SUBTOTAL(3,$C$4:C3625))),"")</f>
        <v/>
      </c>
      <c r="W3625" s="156" t="str">
        <f t="array" ref="W3625">IF(LEN(C3625)&gt;0,IFERROR(IF(MATCH(C3625,$C$3:$C3624,0)&gt;0,N3625-INDEX($N$3:N3624,SUMPRODUCT(MAX(ROW($C$3:$C3624)*(C3625=$C$3:$C3624)))-2,1),""),""),"")</f>
        <v/>
      </c>
      <c r="X3625" s="156">
        <f t="shared" ca="1" si="383"/>
        <v>1</v>
      </c>
      <c r="Y3625" s="156">
        <f t="shared" ca="1" si="384"/>
        <v>1</v>
      </c>
    </row>
    <row r="3626" spans="2:25" hidden="1" x14ac:dyDescent="0.25">
      <c r="B3626" s="390" t="str">
        <f>IFERROR(IF(LEN(INDEX(PlansAndNotes!$B$6:$B$2005,ROW(A3626)-ROW($B$3)))=0,"",INDEX(PlansAndNotes!$B$6:$B$2005,ROW(A3626)-ROW($B$3))),"")</f>
        <v/>
      </c>
      <c r="C3626" s="387" t="str">
        <f t="shared" si="379"/>
        <v/>
      </c>
      <c r="D3626" s="361" t="str">
        <f>IFERROR(IF(LEN(C3626)&gt;0,IF(LEN(INDEX(TasksList!$C$6:$C$25,MATCH(C3626,TasksList!$B$6:$B$25,0),1))=0,"",INDEX(TasksList!$C$6:$C$25,MATCH(C3626,TasksList!$B$6:$B$25,0),1)),""),"")</f>
        <v/>
      </c>
      <c r="E3626" s="361" t="str">
        <f>IFERROR(IF(LEN(C3626)&gt;0,IF(LEN(INDEX(TasksList!$F$6:$F$25,MATCH(C3626,TasksList!$B$6:$B$25,0),1))=0,"not set!",INDEX(TasksList!$F$6:$F$25,MATCH(C3626,TasksList!$B$6:$B$25,0),1)),""),"")</f>
        <v/>
      </c>
      <c r="F3626" s="360" t="str">
        <f>IFERROR(IF(LEN(D3626)&gt;0,IF(LEN(INDEX(AdressBook!$D$6:$D$25,MATCH(D3626,AdressBook!$B$6:$B$25,0),1))=0,"",INDEX(AdressBook!$D$6:$D$25,MATCH(D3626,AdressBook!$B$6:$B$25,0),1)),""),"")</f>
        <v/>
      </c>
      <c r="G3626" s="361" t="str">
        <f>IFERROR(IF(LEN(INDEX(PlansAndNotes!$F$6:$F$4005,ROW(B3626)-ROW($C$3)))=0,"",INDEX(PlansAndNotes!$F$6:$F$4005,ROW(B3626)-ROW($C$3))),"")</f>
        <v/>
      </c>
      <c r="H3626" s="361" t="str">
        <f>IFERROR(IF(LEN(C3626)&gt;0,IF(LEN(INDEX(TasksList!$G$6:$G$25,MATCH(C3626,TasksList!$B$6:$B$25,0),1))=0,"",INDEX(TasksList!$G$6:$G$25,MATCH(C3626,TasksList!$B$6:$B$25,0),1)),""),"")</f>
        <v/>
      </c>
      <c r="N3626" s="362" t="str">
        <f>IFERROR(IF(LEN(INDEX(PlansAndNotes!$D$6:$D$4005,ROW(B3626)-ROW($C$3)))=0,"",INDEX(PlansAndNotes!$D$6:$D$4005,ROW(B3626)-ROW($C$3))),"")</f>
        <v/>
      </c>
      <c r="O3626" s="165" t="str">
        <f t="shared" si="380"/>
        <v/>
      </c>
      <c r="P3626" s="363" t="str">
        <f>IFERROR(IF(LEN(INDEX(PlansAndNotes!$E$6:$E$4005,ROW(B3626)-ROW($C$3)))=0,"",INDEX(PlansAndNotes!$E$6:$E$4005,ROW(B3626)-ROW($C$3))),"")</f>
        <v/>
      </c>
      <c r="Q3626" s="363" t="str">
        <f>IFERROR(IF(LEN(INDEX(PlansAndNotes!$G$6:$G$4005,ROW(B3626)-ROW($C$3)))=0,"",INDEX(PlansAndNotes!$G$6:$G$4005,ROW(B3626)-ROW($C$3))),"")</f>
        <v/>
      </c>
      <c r="R3626" s="361" t="str">
        <f>IFERROR(IF(LEN(D3626)&gt;0,IF(LEN(INDEX(AdressBook!$C$6:$C$25,MATCH(D3626,AdressBook!$B$6:$B$25,0),1))=0,"",INDEX(AdressBook!$C$6:$C$25,MATCH(D3626,AdressBook!$B$6:$B$25,0),1)),""),"")</f>
        <v/>
      </c>
      <c r="S3626" s="165">
        <f>IF(LEN(C3626)&gt;0,IFERROR(IF(MATCH(C3626,C3627:$C$4004,0)&gt;0,-1,ROW(S3626)-ROW($S$3)),ROW(S3626)-ROW($S$3)),-1)</f>
        <v>-1</v>
      </c>
      <c r="T3626" s="165">
        <f t="shared" si="381"/>
        <v>0</v>
      </c>
      <c r="U3626" s="165" t="str">
        <f t="shared" si="382"/>
        <v/>
      </c>
      <c r="V3626" s="165" t="str">
        <f>IFERROR(IF(OR(C3626="",S3626&lt;0),"",IF(SUBTOTAL(3,C3626:C3626)=0,-1,SUBTOTAL(3,$C$4:C3626))),"")</f>
        <v/>
      </c>
      <c r="W3626" s="156" t="str">
        <f t="array" ref="W3626">IF(LEN(C3626)&gt;0,IFERROR(IF(MATCH(C3626,$C$3:$C3625,0)&gt;0,N3626-INDEX($N$3:N3625,SUMPRODUCT(MAX(ROW($C$3:$C3625)*(C3626=$C$3:$C3625)))-2,1),""),""),"")</f>
        <v/>
      </c>
      <c r="X3626" s="156">
        <f t="shared" ca="1" si="383"/>
        <v>1</v>
      </c>
      <c r="Y3626" s="156">
        <f t="shared" ca="1" si="384"/>
        <v>1</v>
      </c>
    </row>
    <row r="3627" spans="2:25" hidden="1" x14ac:dyDescent="0.25">
      <c r="B3627" s="390" t="str">
        <f>IFERROR(IF(LEN(INDEX(PlansAndNotes!$B$6:$B$2005,ROW(A3627)-ROW($B$3)))=0,"",INDEX(PlansAndNotes!$B$6:$B$2005,ROW(A3627)-ROW($B$3))),"")</f>
        <v/>
      </c>
      <c r="C3627" s="387" t="str">
        <f t="shared" si="379"/>
        <v/>
      </c>
      <c r="D3627" s="361" t="str">
        <f>IFERROR(IF(LEN(C3627)&gt;0,IF(LEN(INDEX(TasksList!$C$6:$C$25,MATCH(C3627,TasksList!$B$6:$B$25,0),1))=0,"",INDEX(TasksList!$C$6:$C$25,MATCH(C3627,TasksList!$B$6:$B$25,0),1)),""),"")</f>
        <v/>
      </c>
      <c r="E3627" s="361" t="str">
        <f>IFERROR(IF(LEN(C3627)&gt;0,IF(LEN(INDEX(TasksList!$F$6:$F$25,MATCH(C3627,TasksList!$B$6:$B$25,0),1))=0,"not set!",INDEX(TasksList!$F$6:$F$25,MATCH(C3627,TasksList!$B$6:$B$25,0),1)),""),"")</f>
        <v/>
      </c>
      <c r="F3627" s="360" t="str">
        <f>IFERROR(IF(LEN(D3627)&gt;0,IF(LEN(INDEX(AdressBook!$D$6:$D$25,MATCH(D3627,AdressBook!$B$6:$B$25,0),1))=0,"",INDEX(AdressBook!$D$6:$D$25,MATCH(D3627,AdressBook!$B$6:$B$25,0),1)),""),"")</f>
        <v/>
      </c>
      <c r="G3627" s="361" t="str">
        <f>IFERROR(IF(LEN(INDEX(PlansAndNotes!$F$6:$F$4005,ROW(B3627)-ROW($C$3)))=0,"",INDEX(PlansAndNotes!$F$6:$F$4005,ROW(B3627)-ROW($C$3))),"")</f>
        <v/>
      </c>
      <c r="H3627" s="361" t="str">
        <f>IFERROR(IF(LEN(C3627)&gt;0,IF(LEN(INDEX(TasksList!$G$6:$G$25,MATCH(C3627,TasksList!$B$6:$B$25,0),1))=0,"",INDEX(TasksList!$G$6:$G$25,MATCH(C3627,TasksList!$B$6:$B$25,0),1)),""),"")</f>
        <v/>
      </c>
      <c r="N3627" s="362" t="str">
        <f>IFERROR(IF(LEN(INDEX(PlansAndNotes!$D$6:$D$4005,ROW(B3627)-ROW($C$3)))=0,"",INDEX(PlansAndNotes!$D$6:$D$4005,ROW(B3627)-ROW($C$3))),"")</f>
        <v/>
      </c>
      <c r="O3627" s="165" t="str">
        <f t="shared" si="380"/>
        <v/>
      </c>
      <c r="P3627" s="363" t="str">
        <f>IFERROR(IF(LEN(INDEX(PlansAndNotes!$E$6:$E$4005,ROW(B3627)-ROW($C$3)))=0,"",INDEX(PlansAndNotes!$E$6:$E$4005,ROW(B3627)-ROW($C$3))),"")</f>
        <v/>
      </c>
      <c r="Q3627" s="363" t="str">
        <f>IFERROR(IF(LEN(INDEX(PlansAndNotes!$G$6:$G$4005,ROW(B3627)-ROW($C$3)))=0,"",INDEX(PlansAndNotes!$G$6:$G$4005,ROW(B3627)-ROW($C$3))),"")</f>
        <v/>
      </c>
      <c r="R3627" s="361" t="str">
        <f>IFERROR(IF(LEN(D3627)&gt;0,IF(LEN(INDEX(AdressBook!$C$6:$C$25,MATCH(D3627,AdressBook!$B$6:$B$25,0),1))=0,"",INDEX(AdressBook!$C$6:$C$25,MATCH(D3627,AdressBook!$B$6:$B$25,0),1)),""),"")</f>
        <v/>
      </c>
      <c r="S3627" s="165">
        <f>IF(LEN(C3627)&gt;0,IFERROR(IF(MATCH(C3627,C3628:$C$4004,0)&gt;0,-1,ROW(S3627)-ROW($S$3)),ROW(S3627)-ROW($S$3)),-1)</f>
        <v>-1</v>
      </c>
      <c r="T3627" s="165">
        <f t="shared" si="381"/>
        <v>0</v>
      </c>
      <c r="U3627" s="165" t="str">
        <f t="shared" si="382"/>
        <v/>
      </c>
      <c r="V3627" s="165" t="str">
        <f>IFERROR(IF(OR(C3627="",S3627&lt;0),"",IF(SUBTOTAL(3,C3627:C3627)=0,-1,SUBTOTAL(3,$C$4:C3627))),"")</f>
        <v/>
      </c>
      <c r="W3627" s="156" t="str">
        <f t="array" ref="W3627">IF(LEN(C3627)&gt;0,IFERROR(IF(MATCH(C3627,$C$3:$C3626,0)&gt;0,N3627-INDEX($N$3:N3626,SUMPRODUCT(MAX(ROW($C$3:$C3626)*(C3627=$C$3:$C3626)))-2,1),""),""),"")</f>
        <v/>
      </c>
      <c r="X3627" s="156">
        <f t="shared" ca="1" si="383"/>
        <v>1</v>
      </c>
      <c r="Y3627" s="156">
        <f t="shared" ca="1" si="384"/>
        <v>1</v>
      </c>
    </row>
    <row r="3628" spans="2:25" hidden="1" x14ac:dyDescent="0.25">
      <c r="B3628" s="390" t="str">
        <f>IFERROR(IF(LEN(INDEX(PlansAndNotes!$B$6:$B$2005,ROW(A3628)-ROW($B$3)))=0,"",INDEX(PlansAndNotes!$B$6:$B$2005,ROW(A3628)-ROW($B$3))),"")</f>
        <v/>
      </c>
      <c r="C3628" s="387" t="str">
        <f t="shared" si="379"/>
        <v/>
      </c>
      <c r="D3628" s="361" t="str">
        <f>IFERROR(IF(LEN(C3628)&gt;0,IF(LEN(INDEX(TasksList!$C$6:$C$25,MATCH(C3628,TasksList!$B$6:$B$25,0),1))=0,"",INDEX(TasksList!$C$6:$C$25,MATCH(C3628,TasksList!$B$6:$B$25,0),1)),""),"")</f>
        <v/>
      </c>
      <c r="E3628" s="361" t="str">
        <f>IFERROR(IF(LEN(C3628)&gt;0,IF(LEN(INDEX(TasksList!$F$6:$F$25,MATCH(C3628,TasksList!$B$6:$B$25,0),1))=0,"not set!",INDEX(TasksList!$F$6:$F$25,MATCH(C3628,TasksList!$B$6:$B$25,0),1)),""),"")</f>
        <v/>
      </c>
      <c r="F3628" s="360" t="str">
        <f>IFERROR(IF(LEN(D3628)&gt;0,IF(LEN(INDEX(AdressBook!$D$6:$D$25,MATCH(D3628,AdressBook!$B$6:$B$25,0),1))=0,"",INDEX(AdressBook!$D$6:$D$25,MATCH(D3628,AdressBook!$B$6:$B$25,0),1)),""),"")</f>
        <v/>
      </c>
      <c r="G3628" s="361" t="str">
        <f>IFERROR(IF(LEN(INDEX(PlansAndNotes!$F$6:$F$4005,ROW(B3628)-ROW($C$3)))=0,"",INDEX(PlansAndNotes!$F$6:$F$4005,ROW(B3628)-ROW($C$3))),"")</f>
        <v/>
      </c>
      <c r="H3628" s="361" t="str">
        <f>IFERROR(IF(LEN(C3628)&gt;0,IF(LEN(INDEX(TasksList!$G$6:$G$25,MATCH(C3628,TasksList!$B$6:$B$25,0),1))=0,"",INDEX(TasksList!$G$6:$G$25,MATCH(C3628,TasksList!$B$6:$B$25,0),1)),""),"")</f>
        <v/>
      </c>
      <c r="N3628" s="362" t="str">
        <f>IFERROR(IF(LEN(INDEX(PlansAndNotes!$D$6:$D$4005,ROW(B3628)-ROW($C$3)))=0,"",INDEX(PlansAndNotes!$D$6:$D$4005,ROW(B3628)-ROW($C$3))),"")</f>
        <v/>
      </c>
      <c r="O3628" s="165" t="str">
        <f t="shared" si="380"/>
        <v/>
      </c>
      <c r="P3628" s="363" t="str">
        <f>IFERROR(IF(LEN(INDEX(PlansAndNotes!$E$6:$E$4005,ROW(B3628)-ROW($C$3)))=0,"",INDEX(PlansAndNotes!$E$6:$E$4005,ROW(B3628)-ROW($C$3))),"")</f>
        <v/>
      </c>
      <c r="Q3628" s="363" t="str">
        <f>IFERROR(IF(LEN(INDEX(PlansAndNotes!$G$6:$G$4005,ROW(B3628)-ROW($C$3)))=0,"",INDEX(PlansAndNotes!$G$6:$G$4005,ROW(B3628)-ROW($C$3))),"")</f>
        <v/>
      </c>
      <c r="R3628" s="361" t="str">
        <f>IFERROR(IF(LEN(D3628)&gt;0,IF(LEN(INDEX(AdressBook!$C$6:$C$25,MATCH(D3628,AdressBook!$B$6:$B$25,0),1))=0,"",INDEX(AdressBook!$C$6:$C$25,MATCH(D3628,AdressBook!$B$6:$B$25,0),1)),""),"")</f>
        <v/>
      </c>
      <c r="S3628" s="165">
        <f>IF(LEN(C3628)&gt;0,IFERROR(IF(MATCH(C3628,C3629:$C$4004,0)&gt;0,-1,ROW(S3628)-ROW($S$3)),ROW(S3628)-ROW($S$3)),-1)</f>
        <v>-1</v>
      </c>
      <c r="T3628" s="165">
        <f t="shared" si="381"/>
        <v>0</v>
      </c>
      <c r="U3628" s="165" t="str">
        <f t="shared" si="382"/>
        <v/>
      </c>
      <c r="V3628" s="165" t="str">
        <f>IFERROR(IF(OR(C3628="",S3628&lt;0),"",IF(SUBTOTAL(3,C3628:C3628)=0,-1,SUBTOTAL(3,$C$4:C3628))),"")</f>
        <v/>
      </c>
      <c r="W3628" s="156" t="str">
        <f t="array" ref="W3628">IF(LEN(C3628)&gt;0,IFERROR(IF(MATCH(C3628,$C$3:$C3627,0)&gt;0,N3628-INDEX($N$3:N3627,SUMPRODUCT(MAX(ROW($C$3:$C3627)*(C3628=$C$3:$C3627)))-2,1),""),""),"")</f>
        <v/>
      </c>
      <c r="X3628" s="156">
        <f t="shared" ca="1" si="383"/>
        <v>1</v>
      </c>
      <c r="Y3628" s="156">
        <f t="shared" ca="1" si="384"/>
        <v>1</v>
      </c>
    </row>
    <row r="3629" spans="2:25" hidden="1" x14ac:dyDescent="0.25">
      <c r="B3629" s="390" t="str">
        <f>IFERROR(IF(LEN(INDEX(PlansAndNotes!$B$6:$B$2005,ROW(A3629)-ROW($B$3)))=0,"",INDEX(PlansAndNotes!$B$6:$B$2005,ROW(A3629)-ROW($B$3))),"")</f>
        <v/>
      </c>
      <c r="C3629" s="387" t="str">
        <f t="shared" si="379"/>
        <v/>
      </c>
      <c r="D3629" s="361" t="str">
        <f>IFERROR(IF(LEN(C3629)&gt;0,IF(LEN(INDEX(TasksList!$C$6:$C$25,MATCH(C3629,TasksList!$B$6:$B$25,0),1))=0,"",INDEX(TasksList!$C$6:$C$25,MATCH(C3629,TasksList!$B$6:$B$25,0),1)),""),"")</f>
        <v/>
      </c>
      <c r="E3629" s="361" t="str">
        <f>IFERROR(IF(LEN(C3629)&gt;0,IF(LEN(INDEX(TasksList!$F$6:$F$25,MATCH(C3629,TasksList!$B$6:$B$25,0),1))=0,"not set!",INDEX(TasksList!$F$6:$F$25,MATCH(C3629,TasksList!$B$6:$B$25,0),1)),""),"")</f>
        <v/>
      </c>
      <c r="F3629" s="360" t="str">
        <f>IFERROR(IF(LEN(D3629)&gt;0,IF(LEN(INDEX(AdressBook!$D$6:$D$25,MATCH(D3629,AdressBook!$B$6:$B$25,0),1))=0,"",INDEX(AdressBook!$D$6:$D$25,MATCH(D3629,AdressBook!$B$6:$B$25,0),1)),""),"")</f>
        <v/>
      </c>
      <c r="G3629" s="361" t="str">
        <f>IFERROR(IF(LEN(INDEX(PlansAndNotes!$F$6:$F$4005,ROW(B3629)-ROW($C$3)))=0,"",INDEX(PlansAndNotes!$F$6:$F$4005,ROW(B3629)-ROW($C$3))),"")</f>
        <v/>
      </c>
      <c r="H3629" s="361" t="str">
        <f>IFERROR(IF(LEN(C3629)&gt;0,IF(LEN(INDEX(TasksList!$G$6:$G$25,MATCH(C3629,TasksList!$B$6:$B$25,0),1))=0,"",INDEX(TasksList!$G$6:$G$25,MATCH(C3629,TasksList!$B$6:$B$25,0),1)),""),"")</f>
        <v/>
      </c>
      <c r="N3629" s="362" t="str">
        <f>IFERROR(IF(LEN(INDEX(PlansAndNotes!$D$6:$D$4005,ROW(B3629)-ROW($C$3)))=0,"",INDEX(PlansAndNotes!$D$6:$D$4005,ROW(B3629)-ROW($C$3))),"")</f>
        <v/>
      </c>
      <c r="O3629" s="165" t="str">
        <f t="shared" si="380"/>
        <v/>
      </c>
      <c r="P3629" s="363" t="str">
        <f>IFERROR(IF(LEN(INDEX(PlansAndNotes!$E$6:$E$4005,ROW(B3629)-ROW($C$3)))=0,"",INDEX(PlansAndNotes!$E$6:$E$4005,ROW(B3629)-ROW($C$3))),"")</f>
        <v/>
      </c>
      <c r="Q3629" s="363" t="str">
        <f>IFERROR(IF(LEN(INDEX(PlansAndNotes!$G$6:$G$4005,ROW(B3629)-ROW($C$3)))=0,"",INDEX(PlansAndNotes!$G$6:$G$4005,ROW(B3629)-ROW($C$3))),"")</f>
        <v/>
      </c>
      <c r="R3629" s="361" t="str">
        <f>IFERROR(IF(LEN(D3629)&gt;0,IF(LEN(INDEX(AdressBook!$C$6:$C$25,MATCH(D3629,AdressBook!$B$6:$B$25,0),1))=0,"",INDEX(AdressBook!$C$6:$C$25,MATCH(D3629,AdressBook!$B$6:$B$25,0),1)),""),"")</f>
        <v/>
      </c>
      <c r="S3629" s="165">
        <f>IF(LEN(C3629)&gt;0,IFERROR(IF(MATCH(C3629,C3630:$C$4004,0)&gt;0,-1,ROW(S3629)-ROW($S$3)),ROW(S3629)-ROW($S$3)),-1)</f>
        <v>-1</v>
      </c>
      <c r="T3629" s="165">
        <f t="shared" si="381"/>
        <v>0</v>
      </c>
      <c r="U3629" s="165" t="str">
        <f t="shared" si="382"/>
        <v/>
      </c>
      <c r="V3629" s="165" t="str">
        <f>IFERROR(IF(OR(C3629="",S3629&lt;0),"",IF(SUBTOTAL(3,C3629:C3629)=0,-1,SUBTOTAL(3,$C$4:C3629))),"")</f>
        <v/>
      </c>
      <c r="W3629" s="156" t="str">
        <f t="array" ref="W3629">IF(LEN(C3629)&gt;0,IFERROR(IF(MATCH(C3629,$C$3:$C3628,0)&gt;0,N3629-INDEX($N$3:N3628,SUMPRODUCT(MAX(ROW($C$3:$C3628)*(C3629=$C$3:$C3628)))-2,1),""),""),"")</f>
        <v/>
      </c>
      <c r="X3629" s="156">
        <f t="shared" ca="1" si="383"/>
        <v>1</v>
      </c>
      <c r="Y3629" s="156">
        <f t="shared" ca="1" si="384"/>
        <v>1</v>
      </c>
    </row>
    <row r="3630" spans="2:25" hidden="1" x14ac:dyDescent="0.25">
      <c r="B3630" s="390" t="str">
        <f>IFERROR(IF(LEN(INDEX(PlansAndNotes!$B$6:$B$2005,ROW(A3630)-ROW($B$3)))=0,"",INDEX(PlansAndNotes!$B$6:$B$2005,ROW(A3630)-ROW($B$3))),"")</f>
        <v/>
      </c>
      <c r="C3630" s="387" t="str">
        <f t="shared" si="379"/>
        <v/>
      </c>
      <c r="D3630" s="361" t="str">
        <f>IFERROR(IF(LEN(C3630)&gt;0,IF(LEN(INDEX(TasksList!$C$6:$C$25,MATCH(C3630,TasksList!$B$6:$B$25,0),1))=0,"",INDEX(TasksList!$C$6:$C$25,MATCH(C3630,TasksList!$B$6:$B$25,0),1)),""),"")</f>
        <v/>
      </c>
      <c r="E3630" s="361" t="str">
        <f>IFERROR(IF(LEN(C3630)&gt;0,IF(LEN(INDEX(TasksList!$F$6:$F$25,MATCH(C3630,TasksList!$B$6:$B$25,0),1))=0,"not set!",INDEX(TasksList!$F$6:$F$25,MATCH(C3630,TasksList!$B$6:$B$25,0),1)),""),"")</f>
        <v/>
      </c>
      <c r="F3630" s="360" t="str">
        <f>IFERROR(IF(LEN(D3630)&gt;0,IF(LEN(INDEX(AdressBook!$D$6:$D$25,MATCH(D3630,AdressBook!$B$6:$B$25,0),1))=0,"",INDEX(AdressBook!$D$6:$D$25,MATCH(D3630,AdressBook!$B$6:$B$25,0),1)),""),"")</f>
        <v/>
      </c>
      <c r="G3630" s="361" t="str">
        <f>IFERROR(IF(LEN(INDEX(PlansAndNotes!$F$6:$F$4005,ROW(B3630)-ROW($C$3)))=0,"",INDEX(PlansAndNotes!$F$6:$F$4005,ROW(B3630)-ROW($C$3))),"")</f>
        <v/>
      </c>
      <c r="H3630" s="361" t="str">
        <f>IFERROR(IF(LEN(C3630)&gt;0,IF(LEN(INDEX(TasksList!$G$6:$G$25,MATCH(C3630,TasksList!$B$6:$B$25,0),1))=0,"",INDEX(TasksList!$G$6:$G$25,MATCH(C3630,TasksList!$B$6:$B$25,0),1)),""),"")</f>
        <v/>
      </c>
      <c r="N3630" s="362" t="str">
        <f>IFERROR(IF(LEN(INDEX(PlansAndNotes!$D$6:$D$4005,ROW(B3630)-ROW($C$3)))=0,"",INDEX(PlansAndNotes!$D$6:$D$4005,ROW(B3630)-ROW($C$3))),"")</f>
        <v/>
      </c>
      <c r="O3630" s="165" t="str">
        <f t="shared" si="380"/>
        <v/>
      </c>
      <c r="P3630" s="363" t="str">
        <f>IFERROR(IF(LEN(INDEX(PlansAndNotes!$E$6:$E$4005,ROW(B3630)-ROW($C$3)))=0,"",INDEX(PlansAndNotes!$E$6:$E$4005,ROW(B3630)-ROW($C$3))),"")</f>
        <v/>
      </c>
      <c r="Q3630" s="363" t="str">
        <f>IFERROR(IF(LEN(INDEX(PlansAndNotes!$G$6:$G$4005,ROW(B3630)-ROW($C$3)))=0,"",INDEX(PlansAndNotes!$G$6:$G$4005,ROW(B3630)-ROW($C$3))),"")</f>
        <v/>
      </c>
      <c r="R3630" s="361" t="str">
        <f>IFERROR(IF(LEN(D3630)&gt;0,IF(LEN(INDEX(AdressBook!$C$6:$C$25,MATCH(D3630,AdressBook!$B$6:$B$25,0),1))=0,"",INDEX(AdressBook!$C$6:$C$25,MATCH(D3630,AdressBook!$B$6:$B$25,0),1)),""),"")</f>
        <v/>
      </c>
      <c r="S3630" s="165">
        <f>IF(LEN(C3630)&gt;0,IFERROR(IF(MATCH(C3630,C3631:$C$4004,0)&gt;0,-1,ROW(S3630)-ROW($S$3)),ROW(S3630)-ROW($S$3)),-1)</f>
        <v>-1</v>
      </c>
      <c r="T3630" s="165">
        <f t="shared" si="381"/>
        <v>0</v>
      </c>
      <c r="U3630" s="165" t="str">
        <f t="shared" si="382"/>
        <v/>
      </c>
      <c r="V3630" s="165" t="str">
        <f>IFERROR(IF(OR(C3630="",S3630&lt;0),"",IF(SUBTOTAL(3,C3630:C3630)=0,-1,SUBTOTAL(3,$C$4:C3630))),"")</f>
        <v/>
      </c>
      <c r="W3630" s="156" t="str">
        <f t="array" ref="W3630">IF(LEN(C3630)&gt;0,IFERROR(IF(MATCH(C3630,$C$3:$C3629,0)&gt;0,N3630-INDEX($N$3:N3629,SUMPRODUCT(MAX(ROW($C$3:$C3629)*(C3630=$C$3:$C3629)))-2,1),""),""),"")</f>
        <v/>
      </c>
      <c r="X3630" s="156">
        <f t="shared" ca="1" si="383"/>
        <v>1</v>
      </c>
      <c r="Y3630" s="156">
        <f t="shared" ca="1" si="384"/>
        <v>1</v>
      </c>
    </row>
    <row r="3631" spans="2:25" hidden="1" x14ac:dyDescent="0.25">
      <c r="B3631" s="390" t="str">
        <f>IFERROR(IF(LEN(INDEX(PlansAndNotes!$B$6:$B$2005,ROW(A3631)-ROW($B$3)))=0,"",INDEX(PlansAndNotes!$B$6:$B$2005,ROW(A3631)-ROW($B$3))),"")</f>
        <v/>
      </c>
      <c r="C3631" s="387" t="str">
        <f t="shared" si="379"/>
        <v/>
      </c>
      <c r="D3631" s="361" t="str">
        <f>IFERROR(IF(LEN(C3631)&gt;0,IF(LEN(INDEX(TasksList!$C$6:$C$25,MATCH(C3631,TasksList!$B$6:$B$25,0),1))=0,"",INDEX(TasksList!$C$6:$C$25,MATCH(C3631,TasksList!$B$6:$B$25,0),1)),""),"")</f>
        <v/>
      </c>
      <c r="E3631" s="361" t="str">
        <f>IFERROR(IF(LEN(C3631)&gt;0,IF(LEN(INDEX(TasksList!$F$6:$F$25,MATCH(C3631,TasksList!$B$6:$B$25,0),1))=0,"not set!",INDEX(TasksList!$F$6:$F$25,MATCH(C3631,TasksList!$B$6:$B$25,0),1)),""),"")</f>
        <v/>
      </c>
      <c r="F3631" s="360" t="str">
        <f>IFERROR(IF(LEN(D3631)&gt;0,IF(LEN(INDEX(AdressBook!$D$6:$D$25,MATCH(D3631,AdressBook!$B$6:$B$25,0),1))=0,"",INDEX(AdressBook!$D$6:$D$25,MATCH(D3631,AdressBook!$B$6:$B$25,0),1)),""),"")</f>
        <v/>
      </c>
      <c r="G3631" s="361" t="str">
        <f>IFERROR(IF(LEN(INDEX(PlansAndNotes!$F$6:$F$4005,ROW(B3631)-ROW($C$3)))=0,"",INDEX(PlansAndNotes!$F$6:$F$4005,ROW(B3631)-ROW($C$3))),"")</f>
        <v/>
      </c>
      <c r="H3631" s="361" t="str">
        <f>IFERROR(IF(LEN(C3631)&gt;0,IF(LEN(INDEX(TasksList!$G$6:$G$25,MATCH(C3631,TasksList!$B$6:$B$25,0),1))=0,"",INDEX(TasksList!$G$6:$G$25,MATCH(C3631,TasksList!$B$6:$B$25,0),1)),""),"")</f>
        <v/>
      </c>
      <c r="N3631" s="362" t="str">
        <f>IFERROR(IF(LEN(INDEX(PlansAndNotes!$D$6:$D$4005,ROW(B3631)-ROW($C$3)))=0,"",INDEX(PlansAndNotes!$D$6:$D$4005,ROW(B3631)-ROW($C$3))),"")</f>
        <v/>
      </c>
      <c r="O3631" s="165" t="str">
        <f t="shared" si="380"/>
        <v/>
      </c>
      <c r="P3631" s="363" t="str">
        <f>IFERROR(IF(LEN(INDEX(PlansAndNotes!$E$6:$E$4005,ROW(B3631)-ROW($C$3)))=0,"",INDEX(PlansAndNotes!$E$6:$E$4005,ROW(B3631)-ROW($C$3))),"")</f>
        <v/>
      </c>
      <c r="Q3631" s="363" t="str">
        <f>IFERROR(IF(LEN(INDEX(PlansAndNotes!$G$6:$G$4005,ROW(B3631)-ROW($C$3)))=0,"",INDEX(PlansAndNotes!$G$6:$G$4005,ROW(B3631)-ROW($C$3))),"")</f>
        <v/>
      </c>
      <c r="R3631" s="361" t="str">
        <f>IFERROR(IF(LEN(D3631)&gt;0,IF(LEN(INDEX(AdressBook!$C$6:$C$25,MATCH(D3631,AdressBook!$B$6:$B$25,0),1))=0,"",INDEX(AdressBook!$C$6:$C$25,MATCH(D3631,AdressBook!$B$6:$B$25,0),1)),""),"")</f>
        <v/>
      </c>
      <c r="S3631" s="165">
        <f>IF(LEN(C3631)&gt;0,IFERROR(IF(MATCH(C3631,C3632:$C$4004,0)&gt;0,-1,ROW(S3631)-ROW($S$3)),ROW(S3631)-ROW($S$3)),-1)</f>
        <v>-1</v>
      </c>
      <c r="T3631" s="165">
        <f t="shared" si="381"/>
        <v>0</v>
      </c>
      <c r="U3631" s="165" t="str">
        <f t="shared" si="382"/>
        <v/>
      </c>
      <c r="V3631" s="165" t="str">
        <f>IFERROR(IF(OR(C3631="",S3631&lt;0),"",IF(SUBTOTAL(3,C3631:C3631)=0,-1,SUBTOTAL(3,$C$4:C3631))),"")</f>
        <v/>
      </c>
      <c r="W3631" s="156" t="str">
        <f t="array" ref="W3631">IF(LEN(C3631)&gt;0,IFERROR(IF(MATCH(C3631,$C$3:$C3630,0)&gt;0,N3631-INDEX($N$3:N3630,SUMPRODUCT(MAX(ROW($C$3:$C3630)*(C3631=$C$3:$C3630)))-2,1),""),""),"")</f>
        <v/>
      </c>
      <c r="X3631" s="156">
        <f t="shared" ca="1" si="383"/>
        <v>1</v>
      </c>
      <c r="Y3631" s="156">
        <f t="shared" ca="1" si="384"/>
        <v>1</v>
      </c>
    </row>
    <row r="3632" spans="2:25" hidden="1" x14ac:dyDescent="0.25">
      <c r="B3632" s="390" t="str">
        <f>IFERROR(IF(LEN(INDEX(PlansAndNotes!$B$6:$B$2005,ROW(A3632)-ROW($B$3)))=0,"",INDEX(PlansAndNotes!$B$6:$B$2005,ROW(A3632)-ROW($B$3))),"")</f>
        <v/>
      </c>
      <c r="C3632" s="387" t="str">
        <f t="shared" si="379"/>
        <v/>
      </c>
      <c r="D3632" s="361" t="str">
        <f>IFERROR(IF(LEN(C3632)&gt;0,IF(LEN(INDEX(TasksList!$C$6:$C$25,MATCH(C3632,TasksList!$B$6:$B$25,0),1))=0,"",INDEX(TasksList!$C$6:$C$25,MATCH(C3632,TasksList!$B$6:$B$25,0),1)),""),"")</f>
        <v/>
      </c>
      <c r="E3632" s="361" t="str">
        <f>IFERROR(IF(LEN(C3632)&gt;0,IF(LEN(INDEX(TasksList!$F$6:$F$25,MATCH(C3632,TasksList!$B$6:$B$25,0),1))=0,"not set!",INDEX(TasksList!$F$6:$F$25,MATCH(C3632,TasksList!$B$6:$B$25,0),1)),""),"")</f>
        <v/>
      </c>
      <c r="F3632" s="360" t="str">
        <f>IFERROR(IF(LEN(D3632)&gt;0,IF(LEN(INDEX(AdressBook!$D$6:$D$25,MATCH(D3632,AdressBook!$B$6:$B$25,0),1))=0,"",INDEX(AdressBook!$D$6:$D$25,MATCH(D3632,AdressBook!$B$6:$B$25,0),1)),""),"")</f>
        <v/>
      </c>
      <c r="G3632" s="361" t="str">
        <f>IFERROR(IF(LEN(INDEX(PlansAndNotes!$F$6:$F$4005,ROW(B3632)-ROW($C$3)))=0,"",INDEX(PlansAndNotes!$F$6:$F$4005,ROW(B3632)-ROW($C$3))),"")</f>
        <v/>
      </c>
      <c r="H3632" s="361" t="str">
        <f>IFERROR(IF(LEN(C3632)&gt;0,IF(LEN(INDEX(TasksList!$G$6:$G$25,MATCH(C3632,TasksList!$B$6:$B$25,0),1))=0,"",INDEX(TasksList!$G$6:$G$25,MATCH(C3632,TasksList!$B$6:$B$25,0),1)),""),"")</f>
        <v/>
      </c>
      <c r="N3632" s="362" t="str">
        <f>IFERROR(IF(LEN(INDEX(PlansAndNotes!$D$6:$D$4005,ROW(B3632)-ROW($C$3)))=0,"",INDEX(PlansAndNotes!$D$6:$D$4005,ROW(B3632)-ROW($C$3))),"")</f>
        <v/>
      </c>
      <c r="O3632" s="165" t="str">
        <f t="shared" si="380"/>
        <v/>
      </c>
      <c r="P3632" s="363" t="str">
        <f>IFERROR(IF(LEN(INDEX(PlansAndNotes!$E$6:$E$4005,ROW(B3632)-ROW($C$3)))=0,"",INDEX(PlansAndNotes!$E$6:$E$4005,ROW(B3632)-ROW($C$3))),"")</f>
        <v/>
      </c>
      <c r="Q3632" s="363" t="str">
        <f>IFERROR(IF(LEN(INDEX(PlansAndNotes!$G$6:$G$4005,ROW(B3632)-ROW($C$3)))=0,"",INDEX(PlansAndNotes!$G$6:$G$4005,ROW(B3632)-ROW($C$3))),"")</f>
        <v/>
      </c>
      <c r="R3632" s="361" t="str">
        <f>IFERROR(IF(LEN(D3632)&gt;0,IF(LEN(INDEX(AdressBook!$C$6:$C$25,MATCH(D3632,AdressBook!$B$6:$B$25,0),1))=0,"",INDEX(AdressBook!$C$6:$C$25,MATCH(D3632,AdressBook!$B$6:$B$25,0),1)),""),"")</f>
        <v/>
      </c>
      <c r="S3632" s="165">
        <f>IF(LEN(C3632)&gt;0,IFERROR(IF(MATCH(C3632,C3633:$C$4004,0)&gt;0,-1,ROW(S3632)-ROW($S$3)),ROW(S3632)-ROW($S$3)),-1)</f>
        <v>-1</v>
      </c>
      <c r="T3632" s="165">
        <f t="shared" si="381"/>
        <v>0</v>
      </c>
      <c r="U3632" s="165" t="str">
        <f t="shared" si="382"/>
        <v/>
      </c>
      <c r="V3632" s="165" t="str">
        <f>IFERROR(IF(OR(C3632="",S3632&lt;0),"",IF(SUBTOTAL(3,C3632:C3632)=0,-1,SUBTOTAL(3,$C$4:C3632))),"")</f>
        <v/>
      </c>
      <c r="W3632" s="156" t="str">
        <f t="array" ref="W3632">IF(LEN(C3632)&gt;0,IFERROR(IF(MATCH(C3632,$C$3:$C3631,0)&gt;0,N3632-INDEX($N$3:N3631,SUMPRODUCT(MAX(ROW($C$3:$C3631)*(C3632=$C$3:$C3631)))-2,1),""),""),"")</f>
        <v/>
      </c>
      <c r="X3632" s="156">
        <f t="shared" ca="1" si="383"/>
        <v>1</v>
      </c>
      <c r="Y3632" s="156">
        <f t="shared" ca="1" si="384"/>
        <v>1</v>
      </c>
    </row>
    <row r="3633" spans="2:25" hidden="1" x14ac:dyDescent="0.25">
      <c r="B3633" s="390" t="str">
        <f>IFERROR(IF(LEN(INDEX(PlansAndNotes!$B$6:$B$2005,ROW(A3633)-ROW($B$3)))=0,"",INDEX(PlansAndNotes!$B$6:$B$2005,ROW(A3633)-ROW($B$3))),"")</f>
        <v/>
      </c>
      <c r="C3633" s="387" t="str">
        <f t="shared" si="379"/>
        <v/>
      </c>
      <c r="D3633" s="361" t="str">
        <f>IFERROR(IF(LEN(C3633)&gt;0,IF(LEN(INDEX(TasksList!$C$6:$C$25,MATCH(C3633,TasksList!$B$6:$B$25,0),1))=0,"",INDEX(TasksList!$C$6:$C$25,MATCH(C3633,TasksList!$B$6:$B$25,0),1)),""),"")</f>
        <v/>
      </c>
      <c r="E3633" s="361" t="str">
        <f>IFERROR(IF(LEN(C3633)&gt;0,IF(LEN(INDEX(TasksList!$F$6:$F$25,MATCH(C3633,TasksList!$B$6:$B$25,0),1))=0,"not set!",INDEX(TasksList!$F$6:$F$25,MATCH(C3633,TasksList!$B$6:$B$25,0),1)),""),"")</f>
        <v/>
      </c>
      <c r="F3633" s="360" t="str">
        <f>IFERROR(IF(LEN(D3633)&gt;0,IF(LEN(INDEX(AdressBook!$D$6:$D$25,MATCH(D3633,AdressBook!$B$6:$B$25,0),1))=0,"",INDEX(AdressBook!$D$6:$D$25,MATCH(D3633,AdressBook!$B$6:$B$25,0),1)),""),"")</f>
        <v/>
      </c>
      <c r="G3633" s="361" t="str">
        <f>IFERROR(IF(LEN(INDEX(PlansAndNotes!$F$6:$F$4005,ROW(B3633)-ROW($C$3)))=0,"",INDEX(PlansAndNotes!$F$6:$F$4005,ROW(B3633)-ROW($C$3))),"")</f>
        <v/>
      </c>
      <c r="H3633" s="361" t="str">
        <f>IFERROR(IF(LEN(C3633)&gt;0,IF(LEN(INDEX(TasksList!$G$6:$G$25,MATCH(C3633,TasksList!$B$6:$B$25,0),1))=0,"",INDEX(TasksList!$G$6:$G$25,MATCH(C3633,TasksList!$B$6:$B$25,0),1)),""),"")</f>
        <v/>
      </c>
      <c r="N3633" s="362" t="str">
        <f>IFERROR(IF(LEN(INDEX(PlansAndNotes!$D$6:$D$4005,ROW(B3633)-ROW($C$3)))=0,"",INDEX(PlansAndNotes!$D$6:$D$4005,ROW(B3633)-ROW($C$3))),"")</f>
        <v/>
      </c>
      <c r="O3633" s="165" t="str">
        <f t="shared" si="380"/>
        <v/>
      </c>
      <c r="P3633" s="363" t="str">
        <f>IFERROR(IF(LEN(INDEX(PlansAndNotes!$E$6:$E$4005,ROW(B3633)-ROW($C$3)))=0,"",INDEX(PlansAndNotes!$E$6:$E$4005,ROW(B3633)-ROW($C$3))),"")</f>
        <v/>
      </c>
      <c r="Q3633" s="363" t="str">
        <f>IFERROR(IF(LEN(INDEX(PlansAndNotes!$G$6:$G$4005,ROW(B3633)-ROW($C$3)))=0,"",INDEX(PlansAndNotes!$G$6:$G$4005,ROW(B3633)-ROW($C$3))),"")</f>
        <v/>
      </c>
      <c r="R3633" s="361" t="str">
        <f>IFERROR(IF(LEN(D3633)&gt;0,IF(LEN(INDEX(AdressBook!$C$6:$C$25,MATCH(D3633,AdressBook!$B$6:$B$25,0),1))=0,"",INDEX(AdressBook!$C$6:$C$25,MATCH(D3633,AdressBook!$B$6:$B$25,0),1)),""),"")</f>
        <v/>
      </c>
      <c r="S3633" s="165">
        <f>IF(LEN(C3633)&gt;0,IFERROR(IF(MATCH(C3633,C3634:$C$4004,0)&gt;0,-1,ROW(S3633)-ROW($S$3)),ROW(S3633)-ROW($S$3)),-1)</f>
        <v>-1</v>
      </c>
      <c r="T3633" s="165">
        <f t="shared" si="381"/>
        <v>0</v>
      </c>
      <c r="U3633" s="165" t="str">
        <f t="shared" si="382"/>
        <v/>
      </c>
      <c r="V3633" s="165" t="str">
        <f>IFERROR(IF(OR(C3633="",S3633&lt;0),"",IF(SUBTOTAL(3,C3633:C3633)=0,-1,SUBTOTAL(3,$C$4:C3633))),"")</f>
        <v/>
      </c>
      <c r="W3633" s="156" t="str">
        <f t="array" ref="W3633">IF(LEN(C3633)&gt;0,IFERROR(IF(MATCH(C3633,$C$3:$C3632,0)&gt;0,N3633-INDEX($N$3:N3632,SUMPRODUCT(MAX(ROW($C$3:$C3632)*(C3633=$C$3:$C3632)))-2,1),""),""),"")</f>
        <v/>
      </c>
      <c r="X3633" s="156">
        <f t="shared" ca="1" si="383"/>
        <v>1</v>
      </c>
      <c r="Y3633" s="156">
        <f t="shared" ca="1" si="384"/>
        <v>1</v>
      </c>
    </row>
    <row r="3634" spans="2:25" hidden="1" x14ac:dyDescent="0.25">
      <c r="B3634" s="390" t="str">
        <f>IFERROR(IF(LEN(INDEX(PlansAndNotes!$B$6:$B$2005,ROW(A3634)-ROW($B$3)))=0,"",INDEX(PlansAndNotes!$B$6:$B$2005,ROW(A3634)-ROW($B$3))),"")</f>
        <v/>
      </c>
      <c r="C3634" s="387" t="str">
        <f t="shared" si="379"/>
        <v/>
      </c>
      <c r="D3634" s="361" t="str">
        <f>IFERROR(IF(LEN(C3634)&gt;0,IF(LEN(INDEX(TasksList!$C$6:$C$25,MATCH(C3634,TasksList!$B$6:$B$25,0),1))=0,"",INDEX(TasksList!$C$6:$C$25,MATCH(C3634,TasksList!$B$6:$B$25,0),1)),""),"")</f>
        <v/>
      </c>
      <c r="E3634" s="361" t="str">
        <f>IFERROR(IF(LEN(C3634)&gt;0,IF(LEN(INDEX(TasksList!$F$6:$F$25,MATCH(C3634,TasksList!$B$6:$B$25,0),1))=0,"not set!",INDEX(TasksList!$F$6:$F$25,MATCH(C3634,TasksList!$B$6:$B$25,0),1)),""),"")</f>
        <v/>
      </c>
      <c r="F3634" s="360" t="str">
        <f>IFERROR(IF(LEN(D3634)&gt;0,IF(LEN(INDEX(AdressBook!$D$6:$D$25,MATCH(D3634,AdressBook!$B$6:$B$25,0),1))=0,"",INDEX(AdressBook!$D$6:$D$25,MATCH(D3634,AdressBook!$B$6:$B$25,0),1)),""),"")</f>
        <v/>
      </c>
      <c r="G3634" s="361" t="str">
        <f>IFERROR(IF(LEN(INDEX(PlansAndNotes!$F$6:$F$4005,ROW(B3634)-ROW($C$3)))=0,"",INDEX(PlansAndNotes!$F$6:$F$4005,ROW(B3634)-ROW($C$3))),"")</f>
        <v/>
      </c>
      <c r="H3634" s="361" t="str">
        <f>IFERROR(IF(LEN(C3634)&gt;0,IF(LEN(INDEX(TasksList!$G$6:$G$25,MATCH(C3634,TasksList!$B$6:$B$25,0),1))=0,"",INDEX(TasksList!$G$6:$G$25,MATCH(C3634,TasksList!$B$6:$B$25,0),1)),""),"")</f>
        <v/>
      </c>
      <c r="N3634" s="362" t="str">
        <f>IFERROR(IF(LEN(INDEX(PlansAndNotes!$D$6:$D$4005,ROW(B3634)-ROW($C$3)))=0,"",INDEX(PlansAndNotes!$D$6:$D$4005,ROW(B3634)-ROW($C$3))),"")</f>
        <v/>
      </c>
      <c r="O3634" s="165" t="str">
        <f t="shared" si="380"/>
        <v/>
      </c>
      <c r="P3634" s="363" t="str">
        <f>IFERROR(IF(LEN(INDEX(PlansAndNotes!$E$6:$E$4005,ROW(B3634)-ROW($C$3)))=0,"",INDEX(PlansAndNotes!$E$6:$E$4005,ROW(B3634)-ROW($C$3))),"")</f>
        <v/>
      </c>
      <c r="Q3634" s="363" t="str">
        <f>IFERROR(IF(LEN(INDEX(PlansAndNotes!$G$6:$G$4005,ROW(B3634)-ROW($C$3)))=0,"",INDEX(PlansAndNotes!$G$6:$G$4005,ROW(B3634)-ROW($C$3))),"")</f>
        <v/>
      </c>
      <c r="R3634" s="361" t="str">
        <f>IFERROR(IF(LEN(D3634)&gt;0,IF(LEN(INDEX(AdressBook!$C$6:$C$25,MATCH(D3634,AdressBook!$B$6:$B$25,0),1))=0,"",INDEX(AdressBook!$C$6:$C$25,MATCH(D3634,AdressBook!$B$6:$B$25,0),1)),""),"")</f>
        <v/>
      </c>
      <c r="S3634" s="165">
        <f>IF(LEN(C3634)&gt;0,IFERROR(IF(MATCH(C3634,C3635:$C$4004,0)&gt;0,-1,ROW(S3634)-ROW($S$3)),ROW(S3634)-ROW($S$3)),-1)</f>
        <v>-1</v>
      </c>
      <c r="T3634" s="165">
        <f t="shared" si="381"/>
        <v>0</v>
      </c>
      <c r="U3634" s="165" t="str">
        <f t="shared" si="382"/>
        <v/>
      </c>
      <c r="V3634" s="165" t="str">
        <f>IFERROR(IF(OR(C3634="",S3634&lt;0),"",IF(SUBTOTAL(3,C3634:C3634)=0,-1,SUBTOTAL(3,$C$4:C3634))),"")</f>
        <v/>
      </c>
      <c r="W3634" s="156" t="str">
        <f t="array" ref="W3634">IF(LEN(C3634)&gt;0,IFERROR(IF(MATCH(C3634,$C$3:$C3633,0)&gt;0,N3634-INDEX($N$3:N3633,SUMPRODUCT(MAX(ROW($C$3:$C3633)*(C3634=$C$3:$C3633)))-2,1),""),""),"")</f>
        <v/>
      </c>
      <c r="X3634" s="156">
        <f t="shared" ca="1" si="383"/>
        <v>1</v>
      </c>
      <c r="Y3634" s="156">
        <f t="shared" ca="1" si="384"/>
        <v>1</v>
      </c>
    </row>
    <row r="3635" spans="2:25" hidden="1" x14ac:dyDescent="0.25">
      <c r="B3635" s="390" t="str">
        <f>IFERROR(IF(LEN(INDEX(PlansAndNotes!$B$6:$B$2005,ROW(A3635)-ROW($B$3)))=0,"",INDEX(PlansAndNotes!$B$6:$B$2005,ROW(A3635)-ROW($B$3))),"")</f>
        <v/>
      </c>
      <c r="C3635" s="387" t="str">
        <f t="shared" si="379"/>
        <v/>
      </c>
      <c r="D3635" s="361" t="str">
        <f>IFERROR(IF(LEN(C3635)&gt;0,IF(LEN(INDEX(TasksList!$C$6:$C$25,MATCH(C3635,TasksList!$B$6:$B$25,0),1))=0,"",INDEX(TasksList!$C$6:$C$25,MATCH(C3635,TasksList!$B$6:$B$25,0),1)),""),"")</f>
        <v/>
      </c>
      <c r="E3635" s="361" t="str">
        <f>IFERROR(IF(LEN(C3635)&gt;0,IF(LEN(INDEX(TasksList!$F$6:$F$25,MATCH(C3635,TasksList!$B$6:$B$25,0),1))=0,"not set!",INDEX(TasksList!$F$6:$F$25,MATCH(C3635,TasksList!$B$6:$B$25,0),1)),""),"")</f>
        <v/>
      </c>
      <c r="F3635" s="360" t="str">
        <f>IFERROR(IF(LEN(D3635)&gt;0,IF(LEN(INDEX(AdressBook!$D$6:$D$25,MATCH(D3635,AdressBook!$B$6:$B$25,0),1))=0,"",INDEX(AdressBook!$D$6:$D$25,MATCH(D3635,AdressBook!$B$6:$B$25,0),1)),""),"")</f>
        <v/>
      </c>
      <c r="G3635" s="361" t="str">
        <f>IFERROR(IF(LEN(INDEX(PlansAndNotes!$F$6:$F$4005,ROW(B3635)-ROW($C$3)))=0,"",INDEX(PlansAndNotes!$F$6:$F$4005,ROW(B3635)-ROW($C$3))),"")</f>
        <v/>
      </c>
      <c r="H3635" s="361" t="str">
        <f>IFERROR(IF(LEN(C3635)&gt;0,IF(LEN(INDEX(TasksList!$G$6:$G$25,MATCH(C3635,TasksList!$B$6:$B$25,0),1))=0,"",INDEX(TasksList!$G$6:$G$25,MATCH(C3635,TasksList!$B$6:$B$25,0),1)),""),"")</f>
        <v/>
      </c>
      <c r="N3635" s="362" t="str">
        <f>IFERROR(IF(LEN(INDEX(PlansAndNotes!$D$6:$D$4005,ROW(B3635)-ROW($C$3)))=0,"",INDEX(PlansAndNotes!$D$6:$D$4005,ROW(B3635)-ROW($C$3))),"")</f>
        <v/>
      </c>
      <c r="O3635" s="165" t="str">
        <f t="shared" si="380"/>
        <v/>
      </c>
      <c r="P3635" s="363" t="str">
        <f>IFERROR(IF(LEN(INDEX(PlansAndNotes!$E$6:$E$4005,ROW(B3635)-ROW($C$3)))=0,"",INDEX(PlansAndNotes!$E$6:$E$4005,ROW(B3635)-ROW($C$3))),"")</f>
        <v/>
      </c>
      <c r="Q3635" s="363" t="str">
        <f>IFERROR(IF(LEN(INDEX(PlansAndNotes!$G$6:$G$4005,ROW(B3635)-ROW($C$3)))=0,"",INDEX(PlansAndNotes!$G$6:$G$4005,ROW(B3635)-ROW($C$3))),"")</f>
        <v/>
      </c>
      <c r="R3635" s="361" t="str">
        <f>IFERROR(IF(LEN(D3635)&gt;0,IF(LEN(INDEX(AdressBook!$C$6:$C$25,MATCH(D3635,AdressBook!$B$6:$B$25,0),1))=0,"",INDEX(AdressBook!$C$6:$C$25,MATCH(D3635,AdressBook!$B$6:$B$25,0),1)),""),"")</f>
        <v/>
      </c>
      <c r="S3635" s="165">
        <f>IF(LEN(C3635)&gt;0,IFERROR(IF(MATCH(C3635,C3636:$C$4004,0)&gt;0,-1,ROW(S3635)-ROW($S$3)),ROW(S3635)-ROW($S$3)),-1)</f>
        <v>-1</v>
      </c>
      <c r="T3635" s="165">
        <f t="shared" si="381"/>
        <v>0</v>
      </c>
      <c r="U3635" s="165" t="str">
        <f t="shared" si="382"/>
        <v/>
      </c>
      <c r="V3635" s="165" t="str">
        <f>IFERROR(IF(OR(C3635="",S3635&lt;0),"",IF(SUBTOTAL(3,C3635:C3635)=0,-1,SUBTOTAL(3,$C$4:C3635))),"")</f>
        <v/>
      </c>
      <c r="W3635" s="156" t="str">
        <f t="array" ref="W3635">IF(LEN(C3635)&gt;0,IFERROR(IF(MATCH(C3635,$C$3:$C3634,0)&gt;0,N3635-INDEX($N$3:N3634,SUMPRODUCT(MAX(ROW($C$3:$C3634)*(C3635=$C$3:$C3634)))-2,1),""),""),"")</f>
        <v/>
      </c>
      <c r="X3635" s="156">
        <f t="shared" ca="1" si="383"/>
        <v>1</v>
      </c>
      <c r="Y3635" s="156">
        <f t="shared" ca="1" si="384"/>
        <v>1</v>
      </c>
    </row>
    <row r="3636" spans="2:25" hidden="1" x14ac:dyDescent="0.25">
      <c r="B3636" s="390" t="str">
        <f>IFERROR(IF(LEN(INDEX(PlansAndNotes!$B$6:$B$2005,ROW(A3636)-ROW($B$3)))=0,"",INDEX(PlansAndNotes!$B$6:$B$2005,ROW(A3636)-ROW($B$3))),"")</f>
        <v/>
      </c>
      <c r="C3636" s="387" t="str">
        <f t="shared" si="379"/>
        <v/>
      </c>
      <c r="D3636" s="361" t="str">
        <f>IFERROR(IF(LEN(C3636)&gt;0,IF(LEN(INDEX(TasksList!$C$6:$C$25,MATCH(C3636,TasksList!$B$6:$B$25,0),1))=0,"",INDEX(TasksList!$C$6:$C$25,MATCH(C3636,TasksList!$B$6:$B$25,0),1)),""),"")</f>
        <v/>
      </c>
      <c r="E3636" s="361" t="str">
        <f>IFERROR(IF(LEN(C3636)&gt;0,IF(LEN(INDEX(TasksList!$F$6:$F$25,MATCH(C3636,TasksList!$B$6:$B$25,0),1))=0,"not set!",INDEX(TasksList!$F$6:$F$25,MATCH(C3636,TasksList!$B$6:$B$25,0),1)),""),"")</f>
        <v/>
      </c>
      <c r="F3636" s="360" t="str">
        <f>IFERROR(IF(LEN(D3636)&gt;0,IF(LEN(INDEX(AdressBook!$D$6:$D$25,MATCH(D3636,AdressBook!$B$6:$B$25,0),1))=0,"",INDEX(AdressBook!$D$6:$D$25,MATCH(D3636,AdressBook!$B$6:$B$25,0),1)),""),"")</f>
        <v/>
      </c>
      <c r="G3636" s="361" t="str">
        <f>IFERROR(IF(LEN(INDEX(PlansAndNotes!$F$6:$F$4005,ROW(B3636)-ROW($C$3)))=0,"",INDEX(PlansAndNotes!$F$6:$F$4005,ROW(B3636)-ROW($C$3))),"")</f>
        <v/>
      </c>
      <c r="H3636" s="361" t="str">
        <f>IFERROR(IF(LEN(C3636)&gt;0,IF(LEN(INDEX(TasksList!$G$6:$G$25,MATCH(C3636,TasksList!$B$6:$B$25,0),1))=0,"",INDEX(TasksList!$G$6:$G$25,MATCH(C3636,TasksList!$B$6:$B$25,0),1)),""),"")</f>
        <v/>
      </c>
      <c r="N3636" s="362" t="str">
        <f>IFERROR(IF(LEN(INDEX(PlansAndNotes!$D$6:$D$4005,ROW(B3636)-ROW($C$3)))=0,"",INDEX(PlansAndNotes!$D$6:$D$4005,ROW(B3636)-ROW($C$3))),"")</f>
        <v/>
      </c>
      <c r="O3636" s="165" t="str">
        <f t="shared" si="380"/>
        <v/>
      </c>
      <c r="P3636" s="363" t="str">
        <f>IFERROR(IF(LEN(INDEX(PlansAndNotes!$E$6:$E$4005,ROW(B3636)-ROW($C$3)))=0,"",INDEX(PlansAndNotes!$E$6:$E$4005,ROW(B3636)-ROW($C$3))),"")</f>
        <v/>
      </c>
      <c r="Q3636" s="363" t="str">
        <f>IFERROR(IF(LEN(INDEX(PlansAndNotes!$G$6:$G$4005,ROW(B3636)-ROW($C$3)))=0,"",INDEX(PlansAndNotes!$G$6:$G$4005,ROW(B3636)-ROW($C$3))),"")</f>
        <v/>
      </c>
      <c r="R3636" s="361" t="str">
        <f>IFERROR(IF(LEN(D3636)&gt;0,IF(LEN(INDEX(AdressBook!$C$6:$C$25,MATCH(D3636,AdressBook!$B$6:$B$25,0),1))=0,"",INDEX(AdressBook!$C$6:$C$25,MATCH(D3636,AdressBook!$B$6:$B$25,0),1)),""),"")</f>
        <v/>
      </c>
      <c r="S3636" s="165">
        <f>IF(LEN(C3636)&gt;0,IFERROR(IF(MATCH(C3636,C3637:$C$4004,0)&gt;0,-1,ROW(S3636)-ROW($S$3)),ROW(S3636)-ROW($S$3)),-1)</f>
        <v>-1</v>
      </c>
      <c r="T3636" s="165">
        <f t="shared" si="381"/>
        <v>0</v>
      </c>
      <c r="U3636" s="165" t="str">
        <f t="shared" si="382"/>
        <v/>
      </c>
      <c r="V3636" s="165" t="str">
        <f>IFERROR(IF(OR(C3636="",S3636&lt;0),"",IF(SUBTOTAL(3,C3636:C3636)=0,-1,SUBTOTAL(3,$C$4:C3636))),"")</f>
        <v/>
      </c>
      <c r="W3636" s="156" t="str">
        <f t="array" ref="W3636">IF(LEN(C3636)&gt;0,IFERROR(IF(MATCH(C3636,$C$3:$C3635,0)&gt;0,N3636-INDEX($N$3:N3635,SUMPRODUCT(MAX(ROW($C$3:$C3635)*(C3636=$C$3:$C3635)))-2,1),""),""),"")</f>
        <v/>
      </c>
      <c r="X3636" s="156">
        <f t="shared" ca="1" si="383"/>
        <v>1</v>
      </c>
      <c r="Y3636" s="156">
        <f t="shared" ca="1" si="384"/>
        <v>1</v>
      </c>
    </row>
    <row r="3637" spans="2:25" hidden="1" x14ac:dyDescent="0.25">
      <c r="B3637" s="390" t="str">
        <f>IFERROR(IF(LEN(INDEX(PlansAndNotes!$B$6:$B$2005,ROW(A3637)-ROW($B$3)))=0,"",INDEX(PlansAndNotes!$B$6:$B$2005,ROW(A3637)-ROW($B$3))),"")</f>
        <v/>
      </c>
      <c r="C3637" s="387" t="str">
        <f t="shared" si="379"/>
        <v/>
      </c>
      <c r="D3637" s="361" t="str">
        <f>IFERROR(IF(LEN(C3637)&gt;0,IF(LEN(INDEX(TasksList!$C$6:$C$25,MATCH(C3637,TasksList!$B$6:$B$25,0),1))=0,"",INDEX(TasksList!$C$6:$C$25,MATCH(C3637,TasksList!$B$6:$B$25,0),1)),""),"")</f>
        <v/>
      </c>
      <c r="E3637" s="361" t="str">
        <f>IFERROR(IF(LEN(C3637)&gt;0,IF(LEN(INDEX(TasksList!$F$6:$F$25,MATCH(C3637,TasksList!$B$6:$B$25,0),1))=0,"not set!",INDEX(TasksList!$F$6:$F$25,MATCH(C3637,TasksList!$B$6:$B$25,0),1)),""),"")</f>
        <v/>
      </c>
      <c r="F3637" s="360" t="str">
        <f>IFERROR(IF(LEN(D3637)&gt;0,IF(LEN(INDEX(AdressBook!$D$6:$D$25,MATCH(D3637,AdressBook!$B$6:$B$25,0),1))=0,"",INDEX(AdressBook!$D$6:$D$25,MATCH(D3637,AdressBook!$B$6:$B$25,0),1)),""),"")</f>
        <v/>
      </c>
      <c r="G3637" s="361" t="str">
        <f>IFERROR(IF(LEN(INDEX(PlansAndNotes!$F$6:$F$4005,ROW(B3637)-ROW($C$3)))=0,"",INDEX(PlansAndNotes!$F$6:$F$4005,ROW(B3637)-ROW($C$3))),"")</f>
        <v/>
      </c>
      <c r="H3637" s="361" t="str">
        <f>IFERROR(IF(LEN(C3637)&gt;0,IF(LEN(INDEX(TasksList!$G$6:$G$25,MATCH(C3637,TasksList!$B$6:$B$25,0),1))=0,"",INDEX(TasksList!$G$6:$G$25,MATCH(C3637,TasksList!$B$6:$B$25,0),1)),""),"")</f>
        <v/>
      </c>
      <c r="N3637" s="362" t="str">
        <f>IFERROR(IF(LEN(INDEX(PlansAndNotes!$D$6:$D$4005,ROW(B3637)-ROW($C$3)))=0,"",INDEX(PlansAndNotes!$D$6:$D$4005,ROW(B3637)-ROW($C$3))),"")</f>
        <v/>
      </c>
      <c r="O3637" s="165" t="str">
        <f t="shared" si="380"/>
        <v/>
      </c>
      <c r="P3637" s="363" t="str">
        <f>IFERROR(IF(LEN(INDEX(PlansAndNotes!$E$6:$E$4005,ROW(B3637)-ROW($C$3)))=0,"",INDEX(PlansAndNotes!$E$6:$E$4005,ROW(B3637)-ROW($C$3))),"")</f>
        <v/>
      </c>
      <c r="Q3637" s="363" t="str">
        <f>IFERROR(IF(LEN(INDEX(PlansAndNotes!$G$6:$G$4005,ROW(B3637)-ROW($C$3)))=0,"",INDEX(PlansAndNotes!$G$6:$G$4005,ROW(B3637)-ROW($C$3))),"")</f>
        <v/>
      </c>
      <c r="R3637" s="361" t="str">
        <f>IFERROR(IF(LEN(D3637)&gt;0,IF(LEN(INDEX(AdressBook!$C$6:$C$25,MATCH(D3637,AdressBook!$B$6:$B$25,0),1))=0,"",INDEX(AdressBook!$C$6:$C$25,MATCH(D3637,AdressBook!$B$6:$B$25,0),1)),""),"")</f>
        <v/>
      </c>
      <c r="S3637" s="165">
        <f>IF(LEN(C3637)&gt;0,IFERROR(IF(MATCH(C3637,C3638:$C$4004,0)&gt;0,-1,ROW(S3637)-ROW($S$3)),ROW(S3637)-ROW($S$3)),-1)</f>
        <v>-1</v>
      </c>
      <c r="T3637" s="165">
        <f t="shared" si="381"/>
        <v>0</v>
      </c>
      <c r="U3637" s="165" t="str">
        <f t="shared" si="382"/>
        <v/>
      </c>
      <c r="V3637" s="165" t="str">
        <f>IFERROR(IF(OR(C3637="",S3637&lt;0),"",IF(SUBTOTAL(3,C3637:C3637)=0,-1,SUBTOTAL(3,$C$4:C3637))),"")</f>
        <v/>
      </c>
      <c r="W3637" s="156" t="str">
        <f t="array" ref="W3637">IF(LEN(C3637)&gt;0,IFERROR(IF(MATCH(C3637,$C$3:$C3636,0)&gt;0,N3637-INDEX($N$3:N3636,SUMPRODUCT(MAX(ROW($C$3:$C3636)*(C3637=$C$3:$C3636)))-2,1),""),""),"")</f>
        <v/>
      </c>
      <c r="X3637" s="156">
        <f t="shared" ca="1" si="383"/>
        <v>1</v>
      </c>
      <c r="Y3637" s="156">
        <f t="shared" ca="1" si="384"/>
        <v>1</v>
      </c>
    </row>
    <row r="3638" spans="2:25" hidden="1" x14ac:dyDescent="0.25">
      <c r="B3638" s="390" t="str">
        <f>IFERROR(IF(LEN(INDEX(PlansAndNotes!$B$6:$B$2005,ROW(A3638)-ROW($B$3)))=0,"",INDEX(PlansAndNotes!$B$6:$B$2005,ROW(A3638)-ROW($B$3))),"")</f>
        <v/>
      </c>
      <c r="C3638" s="387" t="str">
        <f t="shared" si="379"/>
        <v/>
      </c>
      <c r="D3638" s="361" t="str">
        <f>IFERROR(IF(LEN(C3638)&gt;0,IF(LEN(INDEX(TasksList!$C$6:$C$25,MATCH(C3638,TasksList!$B$6:$B$25,0),1))=0,"",INDEX(TasksList!$C$6:$C$25,MATCH(C3638,TasksList!$B$6:$B$25,0),1)),""),"")</f>
        <v/>
      </c>
      <c r="E3638" s="361" t="str">
        <f>IFERROR(IF(LEN(C3638)&gt;0,IF(LEN(INDEX(TasksList!$F$6:$F$25,MATCH(C3638,TasksList!$B$6:$B$25,0),1))=0,"not set!",INDEX(TasksList!$F$6:$F$25,MATCH(C3638,TasksList!$B$6:$B$25,0),1)),""),"")</f>
        <v/>
      </c>
      <c r="F3638" s="360" t="str">
        <f>IFERROR(IF(LEN(D3638)&gt;0,IF(LEN(INDEX(AdressBook!$D$6:$D$25,MATCH(D3638,AdressBook!$B$6:$B$25,0),1))=0,"",INDEX(AdressBook!$D$6:$D$25,MATCH(D3638,AdressBook!$B$6:$B$25,0),1)),""),"")</f>
        <v/>
      </c>
      <c r="G3638" s="361" t="str">
        <f>IFERROR(IF(LEN(INDEX(PlansAndNotes!$F$6:$F$4005,ROW(B3638)-ROW($C$3)))=0,"",INDEX(PlansAndNotes!$F$6:$F$4005,ROW(B3638)-ROW($C$3))),"")</f>
        <v/>
      </c>
      <c r="H3638" s="361" t="str">
        <f>IFERROR(IF(LEN(C3638)&gt;0,IF(LEN(INDEX(TasksList!$G$6:$G$25,MATCH(C3638,TasksList!$B$6:$B$25,0),1))=0,"",INDEX(TasksList!$G$6:$G$25,MATCH(C3638,TasksList!$B$6:$B$25,0),1)),""),"")</f>
        <v/>
      </c>
      <c r="N3638" s="362" t="str">
        <f>IFERROR(IF(LEN(INDEX(PlansAndNotes!$D$6:$D$4005,ROW(B3638)-ROW($C$3)))=0,"",INDEX(PlansAndNotes!$D$6:$D$4005,ROW(B3638)-ROW($C$3))),"")</f>
        <v/>
      </c>
      <c r="O3638" s="165" t="str">
        <f t="shared" si="380"/>
        <v/>
      </c>
      <c r="P3638" s="363" t="str">
        <f>IFERROR(IF(LEN(INDEX(PlansAndNotes!$E$6:$E$4005,ROW(B3638)-ROW($C$3)))=0,"",INDEX(PlansAndNotes!$E$6:$E$4005,ROW(B3638)-ROW($C$3))),"")</f>
        <v/>
      </c>
      <c r="Q3638" s="363" t="str">
        <f>IFERROR(IF(LEN(INDEX(PlansAndNotes!$G$6:$G$4005,ROW(B3638)-ROW($C$3)))=0,"",INDEX(PlansAndNotes!$G$6:$G$4005,ROW(B3638)-ROW($C$3))),"")</f>
        <v/>
      </c>
      <c r="R3638" s="361" t="str">
        <f>IFERROR(IF(LEN(D3638)&gt;0,IF(LEN(INDEX(AdressBook!$C$6:$C$25,MATCH(D3638,AdressBook!$B$6:$B$25,0),1))=0,"",INDEX(AdressBook!$C$6:$C$25,MATCH(D3638,AdressBook!$B$6:$B$25,0),1)),""),"")</f>
        <v/>
      </c>
      <c r="S3638" s="165">
        <f>IF(LEN(C3638)&gt;0,IFERROR(IF(MATCH(C3638,C3639:$C$4004,0)&gt;0,-1,ROW(S3638)-ROW($S$3)),ROW(S3638)-ROW($S$3)),-1)</f>
        <v>-1</v>
      </c>
      <c r="T3638" s="165">
        <f t="shared" si="381"/>
        <v>0</v>
      </c>
      <c r="U3638" s="165" t="str">
        <f t="shared" si="382"/>
        <v/>
      </c>
      <c r="V3638" s="165" t="str">
        <f>IFERROR(IF(OR(C3638="",S3638&lt;0),"",IF(SUBTOTAL(3,C3638:C3638)=0,-1,SUBTOTAL(3,$C$4:C3638))),"")</f>
        <v/>
      </c>
      <c r="W3638" s="156" t="str">
        <f t="array" ref="W3638">IF(LEN(C3638)&gt;0,IFERROR(IF(MATCH(C3638,$C$3:$C3637,0)&gt;0,N3638-INDEX($N$3:N3637,SUMPRODUCT(MAX(ROW($C$3:$C3637)*(C3638=$C$3:$C3637)))-2,1),""),""),"")</f>
        <v/>
      </c>
      <c r="X3638" s="156">
        <f t="shared" ca="1" si="383"/>
        <v>1</v>
      </c>
      <c r="Y3638" s="156">
        <f t="shared" ca="1" si="384"/>
        <v>1</v>
      </c>
    </row>
    <row r="3639" spans="2:25" hidden="1" x14ac:dyDescent="0.25">
      <c r="B3639" s="390" t="str">
        <f>IFERROR(IF(LEN(INDEX(PlansAndNotes!$B$6:$B$2005,ROW(A3639)-ROW($B$3)))=0,"",INDEX(PlansAndNotes!$B$6:$B$2005,ROW(A3639)-ROW($B$3))),"")</f>
        <v/>
      </c>
      <c r="C3639" s="387" t="str">
        <f t="shared" si="379"/>
        <v/>
      </c>
      <c r="D3639" s="361" t="str">
        <f>IFERROR(IF(LEN(C3639)&gt;0,IF(LEN(INDEX(TasksList!$C$6:$C$25,MATCH(C3639,TasksList!$B$6:$B$25,0),1))=0,"",INDEX(TasksList!$C$6:$C$25,MATCH(C3639,TasksList!$B$6:$B$25,0),1)),""),"")</f>
        <v/>
      </c>
      <c r="E3639" s="361" t="str">
        <f>IFERROR(IF(LEN(C3639)&gt;0,IF(LEN(INDEX(TasksList!$F$6:$F$25,MATCH(C3639,TasksList!$B$6:$B$25,0),1))=0,"not set!",INDEX(TasksList!$F$6:$F$25,MATCH(C3639,TasksList!$B$6:$B$25,0),1)),""),"")</f>
        <v/>
      </c>
      <c r="F3639" s="360" t="str">
        <f>IFERROR(IF(LEN(D3639)&gt;0,IF(LEN(INDEX(AdressBook!$D$6:$D$25,MATCH(D3639,AdressBook!$B$6:$B$25,0),1))=0,"",INDEX(AdressBook!$D$6:$D$25,MATCH(D3639,AdressBook!$B$6:$B$25,0),1)),""),"")</f>
        <v/>
      </c>
      <c r="G3639" s="361" t="str">
        <f>IFERROR(IF(LEN(INDEX(PlansAndNotes!$F$6:$F$4005,ROW(B3639)-ROW($C$3)))=0,"",INDEX(PlansAndNotes!$F$6:$F$4005,ROW(B3639)-ROW($C$3))),"")</f>
        <v/>
      </c>
      <c r="H3639" s="361" t="str">
        <f>IFERROR(IF(LEN(C3639)&gt;0,IF(LEN(INDEX(TasksList!$G$6:$G$25,MATCH(C3639,TasksList!$B$6:$B$25,0),1))=0,"",INDEX(TasksList!$G$6:$G$25,MATCH(C3639,TasksList!$B$6:$B$25,0),1)),""),"")</f>
        <v/>
      </c>
      <c r="N3639" s="362" t="str">
        <f>IFERROR(IF(LEN(INDEX(PlansAndNotes!$D$6:$D$4005,ROW(B3639)-ROW($C$3)))=0,"",INDEX(PlansAndNotes!$D$6:$D$4005,ROW(B3639)-ROW($C$3))),"")</f>
        <v/>
      </c>
      <c r="O3639" s="165" t="str">
        <f t="shared" si="380"/>
        <v/>
      </c>
      <c r="P3639" s="363" t="str">
        <f>IFERROR(IF(LEN(INDEX(PlansAndNotes!$E$6:$E$4005,ROW(B3639)-ROW($C$3)))=0,"",INDEX(PlansAndNotes!$E$6:$E$4005,ROW(B3639)-ROW($C$3))),"")</f>
        <v/>
      </c>
      <c r="Q3639" s="363" t="str">
        <f>IFERROR(IF(LEN(INDEX(PlansAndNotes!$G$6:$G$4005,ROW(B3639)-ROW($C$3)))=0,"",INDEX(PlansAndNotes!$G$6:$G$4005,ROW(B3639)-ROW($C$3))),"")</f>
        <v/>
      </c>
      <c r="R3639" s="361" t="str">
        <f>IFERROR(IF(LEN(D3639)&gt;0,IF(LEN(INDEX(AdressBook!$C$6:$C$25,MATCH(D3639,AdressBook!$B$6:$B$25,0),1))=0,"",INDEX(AdressBook!$C$6:$C$25,MATCH(D3639,AdressBook!$B$6:$B$25,0),1)),""),"")</f>
        <v/>
      </c>
      <c r="S3639" s="165">
        <f>IF(LEN(C3639)&gt;0,IFERROR(IF(MATCH(C3639,C3640:$C$4004,0)&gt;0,-1,ROW(S3639)-ROW($S$3)),ROW(S3639)-ROW($S$3)),-1)</f>
        <v>-1</v>
      </c>
      <c r="T3639" s="165">
        <f t="shared" si="381"/>
        <v>0</v>
      </c>
      <c r="U3639" s="165" t="str">
        <f t="shared" si="382"/>
        <v/>
      </c>
      <c r="V3639" s="165" t="str">
        <f>IFERROR(IF(OR(C3639="",S3639&lt;0),"",IF(SUBTOTAL(3,C3639:C3639)=0,-1,SUBTOTAL(3,$C$4:C3639))),"")</f>
        <v/>
      </c>
      <c r="W3639" s="156" t="str">
        <f t="array" ref="W3639">IF(LEN(C3639)&gt;0,IFERROR(IF(MATCH(C3639,$C$3:$C3638,0)&gt;0,N3639-INDEX($N$3:N3638,SUMPRODUCT(MAX(ROW($C$3:$C3638)*(C3639=$C$3:$C3638)))-2,1),""),""),"")</f>
        <v/>
      </c>
      <c r="X3639" s="156">
        <f t="shared" ca="1" si="383"/>
        <v>1</v>
      </c>
      <c r="Y3639" s="156">
        <f t="shared" ca="1" si="384"/>
        <v>1</v>
      </c>
    </row>
    <row r="3640" spans="2:25" hidden="1" x14ac:dyDescent="0.25">
      <c r="B3640" s="390" t="str">
        <f>IFERROR(IF(LEN(INDEX(PlansAndNotes!$B$6:$B$2005,ROW(A3640)-ROW($B$3)))=0,"",INDEX(PlansAndNotes!$B$6:$B$2005,ROW(A3640)-ROW($B$3))),"")</f>
        <v/>
      </c>
      <c r="C3640" s="387" t="str">
        <f t="shared" ref="C3640:C3703" si="385">IF(LEN(B3640)&gt;0,LEFT(B3640,SEARCH(" - ",B3640)-1)*1,"")</f>
        <v/>
      </c>
      <c r="D3640" s="361" t="str">
        <f>IFERROR(IF(LEN(C3640)&gt;0,IF(LEN(INDEX(TasksList!$C$6:$C$25,MATCH(C3640,TasksList!$B$6:$B$25,0),1))=0,"",INDEX(TasksList!$C$6:$C$25,MATCH(C3640,TasksList!$B$6:$B$25,0),1)),""),"")</f>
        <v/>
      </c>
      <c r="E3640" s="361" t="str">
        <f>IFERROR(IF(LEN(C3640)&gt;0,IF(LEN(INDEX(TasksList!$F$6:$F$25,MATCH(C3640,TasksList!$B$6:$B$25,0),1))=0,"not set!",INDEX(TasksList!$F$6:$F$25,MATCH(C3640,TasksList!$B$6:$B$25,0),1)),""),"")</f>
        <v/>
      </c>
      <c r="F3640" s="360" t="str">
        <f>IFERROR(IF(LEN(D3640)&gt;0,IF(LEN(INDEX(AdressBook!$D$6:$D$25,MATCH(D3640,AdressBook!$B$6:$B$25,0),1))=0,"",INDEX(AdressBook!$D$6:$D$25,MATCH(D3640,AdressBook!$B$6:$B$25,0),1)),""),"")</f>
        <v/>
      </c>
      <c r="G3640" s="361" t="str">
        <f>IFERROR(IF(LEN(INDEX(PlansAndNotes!$F$6:$F$4005,ROW(B3640)-ROW($C$3)))=0,"",INDEX(PlansAndNotes!$F$6:$F$4005,ROW(B3640)-ROW($C$3))),"")</f>
        <v/>
      </c>
      <c r="H3640" s="361" t="str">
        <f>IFERROR(IF(LEN(C3640)&gt;0,IF(LEN(INDEX(TasksList!$G$6:$G$25,MATCH(C3640,TasksList!$B$6:$B$25,0),1))=0,"",INDEX(TasksList!$G$6:$G$25,MATCH(C3640,TasksList!$B$6:$B$25,0),1)),""),"")</f>
        <v/>
      </c>
      <c r="N3640" s="362" t="str">
        <f>IFERROR(IF(LEN(INDEX(PlansAndNotes!$D$6:$D$4005,ROW(B3640)-ROW($C$3)))=0,"",INDEX(PlansAndNotes!$D$6:$D$4005,ROW(B3640)-ROW($C$3))),"")</f>
        <v/>
      </c>
      <c r="O3640" s="165" t="str">
        <f t="shared" si="380"/>
        <v/>
      </c>
      <c r="P3640" s="363" t="str">
        <f>IFERROR(IF(LEN(INDEX(PlansAndNotes!$E$6:$E$4005,ROW(B3640)-ROW($C$3)))=0,"",INDEX(PlansAndNotes!$E$6:$E$4005,ROW(B3640)-ROW($C$3))),"")</f>
        <v/>
      </c>
      <c r="Q3640" s="363" t="str">
        <f>IFERROR(IF(LEN(INDEX(PlansAndNotes!$G$6:$G$4005,ROW(B3640)-ROW($C$3)))=0,"",INDEX(PlansAndNotes!$G$6:$G$4005,ROW(B3640)-ROW($C$3))),"")</f>
        <v/>
      </c>
      <c r="R3640" s="361" t="str">
        <f>IFERROR(IF(LEN(D3640)&gt;0,IF(LEN(INDEX(AdressBook!$C$6:$C$25,MATCH(D3640,AdressBook!$B$6:$B$25,0),1))=0,"",INDEX(AdressBook!$C$6:$C$25,MATCH(D3640,AdressBook!$B$6:$B$25,0),1)),""),"")</f>
        <v/>
      </c>
      <c r="S3640" s="165">
        <f>IF(LEN(C3640)&gt;0,IFERROR(IF(MATCH(C3640,C3641:$C$4004,0)&gt;0,-1,ROW(S3640)-ROW($S$3)),ROW(S3640)-ROW($S$3)),-1)</f>
        <v>-1</v>
      </c>
      <c r="T3640" s="165">
        <f t="shared" si="381"/>
        <v>0</v>
      </c>
      <c r="U3640" s="165" t="str">
        <f t="shared" si="382"/>
        <v/>
      </c>
      <c r="V3640" s="165" t="str">
        <f>IFERROR(IF(OR(C3640="",S3640&lt;0),"",IF(SUBTOTAL(3,C3640:C3640)=0,-1,SUBTOTAL(3,$C$4:C3640))),"")</f>
        <v/>
      </c>
      <c r="W3640" s="156" t="str">
        <f t="array" ref="W3640">IF(LEN(C3640)&gt;0,IFERROR(IF(MATCH(C3640,$C$3:$C3639,0)&gt;0,N3640-INDEX($N$3:N3639,SUMPRODUCT(MAX(ROW($C$3:$C3639)*(C3640=$C$3:$C3639)))-2,1),""),""),"")</f>
        <v/>
      </c>
      <c r="X3640" s="156">
        <f t="shared" ca="1" si="383"/>
        <v>1</v>
      </c>
      <c r="Y3640" s="156">
        <f t="shared" ca="1" si="384"/>
        <v>1</v>
      </c>
    </row>
    <row r="3641" spans="2:25" hidden="1" x14ac:dyDescent="0.25">
      <c r="B3641" s="390" t="str">
        <f>IFERROR(IF(LEN(INDEX(PlansAndNotes!$B$6:$B$2005,ROW(A3641)-ROW($B$3)))=0,"",INDEX(PlansAndNotes!$B$6:$B$2005,ROW(A3641)-ROW($B$3))),"")</f>
        <v/>
      </c>
      <c r="C3641" s="387" t="str">
        <f t="shared" si="385"/>
        <v/>
      </c>
      <c r="D3641" s="361" t="str">
        <f>IFERROR(IF(LEN(C3641)&gt;0,IF(LEN(INDEX(TasksList!$C$6:$C$25,MATCH(C3641,TasksList!$B$6:$B$25,0),1))=0,"",INDEX(TasksList!$C$6:$C$25,MATCH(C3641,TasksList!$B$6:$B$25,0),1)),""),"")</f>
        <v/>
      </c>
      <c r="E3641" s="361" t="str">
        <f>IFERROR(IF(LEN(C3641)&gt;0,IF(LEN(INDEX(TasksList!$F$6:$F$25,MATCH(C3641,TasksList!$B$6:$B$25,0),1))=0,"not set!",INDEX(TasksList!$F$6:$F$25,MATCH(C3641,TasksList!$B$6:$B$25,0),1)),""),"")</f>
        <v/>
      </c>
      <c r="F3641" s="360" t="str">
        <f>IFERROR(IF(LEN(D3641)&gt;0,IF(LEN(INDEX(AdressBook!$D$6:$D$25,MATCH(D3641,AdressBook!$B$6:$B$25,0),1))=0,"",INDEX(AdressBook!$D$6:$D$25,MATCH(D3641,AdressBook!$B$6:$B$25,0),1)),""),"")</f>
        <v/>
      </c>
      <c r="G3641" s="361" t="str">
        <f>IFERROR(IF(LEN(INDEX(PlansAndNotes!$F$6:$F$4005,ROW(B3641)-ROW($C$3)))=0,"",INDEX(PlansAndNotes!$F$6:$F$4005,ROW(B3641)-ROW($C$3))),"")</f>
        <v/>
      </c>
      <c r="H3641" s="361" t="str">
        <f>IFERROR(IF(LEN(C3641)&gt;0,IF(LEN(INDEX(TasksList!$G$6:$G$25,MATCH(C3641,TasksList!$B$6:$B$25,0),1))=0,"",INDEX(TasksList!$G$6:$G$25,MATCH(C3641,TasksList!$B$6:$B$25,0),1)),""),"")</f>
        <v/>
      </c>
      <c r="N3641" s="362" t="str">
        <f>IFERROR(IF(LEN(INDEX(PlansAndNotes!$D$6:$D$4005,ROW(B3641)-ROW($C$3)))=0,"",INDEX(PlansAndNotes!$D$6:$D$4005,ROW(B3641)-ROW($C$3))),"")</f>
        <v/>
      </c>
      <c r="O3641" s="165" t="str">
        <f t="shared" si="380"/>
        <v/>
      </c>
      <c r="P3641" s="363" t="str">
        <f>IFERROR(IF(LEN(INDEX(PlansAndNotes!$E$6:$E$4005,ROW(B3641)-ROW($C$3)))=0,"",INDEX(PlansAndNotes!$E$6:$E$4005,ROW(B3641)-ROW($C$3))),"")</f>
        <v/>
      </c>
      <c r="Q3641" s="363" t="str">
        <f>IFERROR(IF(LEN(INDEX(PlansAndNotes!$G$6:$G$4005,ROW(B3641)-ROW($C$3)))=0,"",INDEX(PlansAndNotes!$G$6:$G$4005,ROW(B3641)-ROW($C$3))),"")</f>
        <v/>
      </c>
      <c r="R3641" s="361" t="str">
        <f>IFERROR(IF(LEN(D3641)&gt;0,IF(LEN(INDEX(AdressBook!$C$6:$C$25,MATCH(D3641,AdressBook!$B$6:$B$25,0),1))=0,"",INDEX(AdressBook!$C$6:$C$25,MATCH(D3641,AdressBook!$B$6:$B$25,0),1)),""),"")</f>
        <v/>
      </c>
      <c r="S3641" s="165">
        <f>IF(LEN(C3641)&gt;0,IFERROR(IF(MATCH(C3641,C3642:$C$4004,0)&gt;0,-1,ROW(S3641)-ROW($S$3)),ROW(S3641)-ROW($S$3)),-1)</f>
        <v>-1</v>
      </c>
      <c r="T3641" s="165">
        <f t="shared" si="381"/>
        <v>0</v>
      </c>
      <c r="U3641" s="165" t="str">
        <f t="shared" si="382"/>
        <v/>
      </c>
      <c r="V3641" s="165" t="str">
        <f>IFERROR(IF(OR(C3641="",S3641&lt;0),"",IF(SUBTOTAL(3,C3641:C3641)=0,-1,SUBTOTAL(3,$C$4:C3641))),"")</f>
        <v/>
      </c>
      <c r="W3641" s="156" t="str">
        <f t="array" ref="W3641">IF(LEN(C3641)&gt;0,IFERROR(IF(MATCH(C3641,$C$3:$C3640,0)&gt;0,N3641-INDEX($N$3:N3640,SUMPRODUCT(MAX(ROW($C$3:$C3640)*(C3641=$C$3:$C3640)))-2,1),""),""),"")</f>
        <v/>
      </c>
      <c r="X3641" s="156">
        <f t="shared" ca="1" si="383"/>
        <v>1</v>
      </c>
      <c r="Y3641" s="156">
        <f t="shared" ca="1" si="384"/>
        <v>1</v>
      </c>
    </row>
    <row r="3642" spans="2:25" hidden="1" x14ac:dyDescent="0.25">
      <c r="B3642" s="390" t="str">
        <f>IFERROR(IF(LEN(INDEX(PlansAndNotes!$B$6:$B$2005,ROW(A3642)-ROW($B$3)))=0,"",INDEX(PlansAndNotes!$B$6:$B$2005,ROW(A3642)-ROW($B$3))),"")</f>
        <v/>
      </c>
      <c r="C3642" s="387" t="str">
        <f t="shared" si="385"/>
        <v/>
      </c>
      <c r="D3642" s="361" t="str">
        <f>IFERROR(IF(LEN(C3642)&gt;0,IF(LEN(INDEX(TasksList!$C$6:$C$25,MATCH(C3642,TasksList!$B$6:$B$25,0),1))=0,"",INDEX(TasksList!$C$6:$C$25,MATCH(C3642,TasksList!$B$6:$B$25,0),1)),""),"")</f>
        <v/>
      </c>
      <c r="E3642" s="361" t="str">
        <f>IFERROR(IF(LEN(C3642)&gt;0,IF(LEN(INDEX(TasksList!$F$6:$F$25,MATCH(C3642,TasksList!$B$6:$B$25,0),1))=0,"not set!",INDEX(TasksList!$F$6:$F$25,MATCH(C3642,TasksList!$B$6:$B$25,0),1)),""),"")</f>
        <v/>
      </c>
      <c r="F3642" s="360" t="str">
        <f>IFERROR(IF(LEN(D3642)&gt;0,IF(LEN(INDEX(AdressBook!$D$6:$D$25,MATCH(D3642,AdressBook!$B$6:$B$25,0),1))=0,"",INDEX(AdressBook!$D$6:$D$25,MATCH(D3642,AdressBook!$B$6:$B$25,0),1)),""),"")</f>
        <v/>
      </c>
      <c r="G3642" s="361" t="str">
        <f>IFERROR(IF(LEN(INDEX(PlansAndNotes!$F$6:$F$4005,ROW(B3642)-ROW($C$3)))=0,"",INDEX(PlansAndNotes!$F$6:$F$4005,ROW(B3642)-ROW($C$3))),"")</f>
        <v/>
      </c>
      <c r="H3642" s="361" t="str">
        <f>IFERROR(IF(LEN(C3642)&gt;0,IF(LEN(INDEX(TasksList!$G$6:$G$25,MATCH(C3642,TasksList!$B$6:$B$25,0),1))=0,"",INDEX(TasksList!$G$6:$G$25,MATCH(C3642,TasksList!$B$6:$B$25,0),1)),""),"")</f>
        <v/>
      </c>
      <c r="N3642" s="362" t="str">
        <f>IFERROR(IF(LEN(INDEX(PlansAndNotes!$D$6:$D$4005,ROW(B3642)-ROW($C$3)))=0,"",INDEX(PlansAndNotes!$D$6:$D$4005,ROW(B3642)-ROW($C$3))),"")</f>
        <v/>
      </c>
      <c r="O3642" s="165" t="str">
        <f t="shared" si="380"/>
        <v/>
      </c>
      <c r="P3642" s="363" t="str">
        <f>IFERROR(IF(LEN(INDEX(PlansAndNotes!$E$6:$E$4005,ROW(B3642)-ROW($C$3)))=0,"",INDEX(PlansAndNotes!$E$6:$E$4005,ROW(B3642)-ROW($C$3))),"")</f>
        <v/>
      </c>
      <c r="Q3642" s="363" t="str">
        <f>IFERROR(IF(LEN(INDEX(PlansAndNotes!$G$6:$G$4005,ROW(B3642)-ROW($C$3)))=0,"",INDEX(PlansAndNotes!$G$6:$G$4005,ROW(B3642)-ROW($C$3))),"")</f>
        <v/>
      </c>
      <c r="R3642" s="361" t="str">
        <f>IFERROR(IF(LEN(D3642)&gt;0,IF(LEN(INDEX(AdressBook!$C$6:$C$25,MATCH(D3642,AdressBook!$B$6:$B$25,0),1))=0,"",INDEX(AdressBook!$C$6:$C$25,MATCH(D3642,AdressBook!$B$6:$B$25,0),1)),""),"")</f>
        <v/>
      </c>
      <c r="S3642" s="165">
        <f>IF(LEN(C3642)&gt;0,IFERROR(IF(MATCH(C3642,C3643:$C$4004,0)&gt;0,-1,ROW(S3642)-ROW($S$3)),ROW(S3642)-ROW($S$3)),-1)</f>
        <v>-1</v>
      </c>
      <c r="T3642" s="165">
        <f t="shared" si="381"/>
        <v>0</v>
      </c>
      <c r="U3642" s="165" t="str">
        <f t="shared" si="382"/>
        <v/>
      </c>
      <c r="V3642" s="165" t="str">
        <f>IFERROR(IF(OR(C3642="",S3642&lt;0),"",IF(SUBTOTAL(3,C3642:C3642)=0,-1,SUBTOTAL(3,$C$4:C3642))),"")</f>
        <v/>
      </c>
      <c r="W3642" s="156" t="str">
        <f t="array" ref="W3642">IF(LEN(C3642)&gt;0,IFERROR(IF(MATCH(C3642,$C$3:$C3641,0)&gt;0,N3642-INDEX($N$3:N3641,SUMPRODUCT(MAX(ROW($C$3:$C3641)*(C3642=$C$3:$C3641)))-2,1),""),""),"")</f>
        <v/>
      </c>
      <c r="X3642" s="156">
        <f t="shared" ca="1" si="383"/>
        <v>1</v>
      </c>
      <c r="Y3642" s="156">
        <f t="shared" ca="1" si="384"/>
        <v>1</v>
      </c>
    </row>
    <row r="3643" spans="2:25" hidden="1" x14ac:dyDescent="0.25">
      <c r="B3643" s="390" t="str">
        <f>IFERROR(IF(LEN(INDEX(PlansAndNotes!$B$6:$B$2005,ROW(A3643)-ROW($B$3)))=0,"",INDEX(PlansAndNotes!$B$6:$B$2005,ROW(A3643)-ROW($B$3))),"")</f>
        <v/>
      </c>
      <c r="C3643" s="387" t="str">
        <f t="shared" si="385"/>
        <v/>
      </c>
      <c r="D3643" s="361" t="str">
        <f>IFERROR(IF(LEN(C3643)&gt;0,IF(LEN(INDEX(TasksList!$C$6:$C$25,MATCH(C3643,TasksList!$B$6:$B$25,0),1))=0,"",INDEX(TasksList!$C$6:$C$25,MATCH(C3643,TasksList!$B$6:$B$25,0),1)),""),"")</f>
        <v/>
      </c>
      <c r="E3643" s="361" t="str">
        <f>IFERROR(IF(LEN(C3643)&gt;0,IF(LEN(INDEX(TasksList!$F$6:$F$25,MATCH(C3643,TasksList!$B$6:$B$25,0),1))=0,"not set!",INDEX(TasksList!$F$6:$F$25,MATCH(C3643,TasksList!$B$6:$B$25,0),1)),""),"")</f>
        <v/>
      </c>
      <c r="F3643" s="360" t="str">
        <f>IFERROR(IF(LEN(D3643)&gt;0,IF(LEN(INDEX(AdressBook!$D$6:$D$25,MATCH(D3643,AdressBook!$B$6:$B$25,0),1))=0,"",INDEX(AdressBook!$D$6:$D$25,MATCH(D3643,AdressBook!$B$6:$B$25,0),1)),""),"")</f>
        <v/>
      </c>
      <c r="G3643" s="361" t="str">
        <f>IFERROR(IF(LEN(INDEX(PlansAndNotes!$F$6:$F$4005,ROW(B3643)-ROW($C$3)))=0,"",INDEX(PlansAndNotes!$F$6:$F$4005,ROW(B3643)-ROW($C$3))),"")</f>
        <v/>
      </c>
      <c r="H3643" s="361" t="str">
        <f>IFERROR(IF(LEN(C3643)&gt;0,IF(LEN(INDEX(TasksList!$G$6:$G$25,MATCH(C3643,TasksList!$B$6:$B$25,0),1))=0,"",INDEX(TasksList!$G$6:$G$25,MATCH(C3643,TasksList!$B$6:$B$25,0),1)),""),"")</f>
        <v/>
      </c>
      <c r="N3643" s="362" t="str">
        <f>IFERROR(IF(LEN(INDEX(PlansAndNotes!$D$6:$D$4005,ROW(B3643)-ROW($C$3)))=0,"",INDEX(PlansAndNotes!$D$6:$D$4005,ROW(B3643)-ROW($C$3))),"")</f>
        <v/>
      </c>
      <c r="O3643" s="165" t="str">
        <f t="shared" si="380"/>
        <v/>
      </c>
      <c r="P3643" s="363" t="str">
        <f>IFERROR(IF(LEN(INDEX(PlansAndNotes!$E$6:$E$4005,ROW(B3643)-ROW($C$3)))=0,"",INDEX(PlansAndNotes!$E$6:$E$4005,ROW(B3643)-ROW($C$3))),"")</f>
        <v/>
      </c>
      <c r="Q3643" s="363" t="str">
        <f>IFERROR(IF(LEN(INDEX(PlansAndNotes!$G$6:$G$4005,ROW(B3643)-ROW($C$3)))=0,"",INDEX(PlansAndNotes!$G$6:$G$4005,ROW(B3643)-ROW($C$3))),"")</f>
        <v/>
      </c>
      <c r="R3643" s="361" t="str">
        <f>IFERROR(IF(LEN(D3643)&gt;0,IF(LEN(INDEX(AdressBook!$C$6:$C$25,MATCH(D3643,AdressBook!$B$6:$B$25,0),1))=0,"",INDEX(AdressBook!$C$6:$C$25,MATCH(D3643,AdressBook!$B$6:$B$25,0),1)),""),"")</f>
        <v/>
      </c>
      <c r="S3643" s="165">
        <f>IF(LEN(C3643)&gt;0,IFERROR(IF(MATCH(C3643,C3644:$C$4004,0)&gt;0,-1,ROW(S3643)-ROW($S$3)),ROW(S3643)-ROW($S$3)),-1)</f>
        <v>-1</v>
      </c>
      <c r="T3643" s="165">
        <f t="shared" si="381"/>
        <v>0</v>
      </c>
      <c r="U3643" s="165" t="str">
        <f t="shared" si="382"/>
        <v/>
      </c>
      <c r="V3643" s="165" t="str">
        <f>IFERROR(IF(OR(C3643="",S3643&lt;0),"",IF(SUBTOTAL(3,C3643:C3643)=0,-1,SUBTOTAL(3,$C$4:C3643))),"")</f>
        <v/>
      </c>
      <c r="W3643" s="156" t="str">
        <f t="array" ref="W3643">IF(LEN(C3643)&gt;0,IFERROR(IF(MATCH(C3643,$C$3:$C3642,0)&gt;0,N3643-INDEX($N$3:N3642,SUMPRODUCT(MAX(ROW($C$3:$C3642)*(C3643=$C$3:$C3642)))-2,1),""),""),"")</f>
        <v/>
      </c>
      <c r="X3643" s="156">
        <f t="shared" ca="1" si="383"/>
        <v>1</v>
      </c>
      <c r="Y3643" s="156">
        <f t="shared" ca="1" si="384"/>
        <v>1</v>
      </c>
    </row>
    <row r="3644" spans="2:25" hidden="1" x14ac:dyDescent="0.25">
      <c r="B3644" s="390" t="str">
        <f>IFERROR(IF(LEN(INDEX(PlansAndNotes!$B$6:$B$2005,ROW(A3644)-ROW($B$3)))=0,"",INDEX(PlansAndNotes!$B$6:$B$2005,ROW(A3644)-ROW($B$3))),"")</f>
        <v/>
      </c>
      <c r="C3644" s="387" t="str">
        <f t="shared" si="385"/>
        <v/>
      </c>
      <c r="D3644" s="361" t="str">
        <f>IFERROR(IF(LEN(C3644)&gt;0,IF(LEN(INDEX(TasksList!$C$6:$C$25,MATCH(C3644,TasksList!$B$6:$B$25,0),1))=0,"",INDEX(TasksList!$C$6:$C$25,MATCH(C3644,TasksList!$B$6:$B$25,0),1)),""),"")</f>
        <v/>
      </c>
      <c r="E3644" s="361" t="str">
        <f>IFERROR(IF(LEN(C3644)&gt;0,IF(LEN(INDEX(TasksList!$F$6:$F$25,MATCH(C3644,TasksList!$B$6:$B$25,0),1))=0,"not set!",INDEX(TasksList!$F$6:$F$25,MATCH(C3644,TasksList!$B$6:$B$25,0),1)),""),"")</f>
        <v/>
      </c>
      <c r="F3644" s="360" t="str">
        <f>IFERROR(IF(LEN(D3644)&gt;0,IF(LEN(INDEX(AdressBook!$D$6:$D$25,MATCH(D3644,AdressBook!$B$6:$B$25,0),1))=0,"",INDEX(AdressBook!$D$6:$D$25,MATCH(D3644,AdressBook!$B$6:$B$25,0),1)),""),"")</f>
        <v/>
      </c>
      <c r="G3644" s="361" t="str">
        <f>IFERROR(IF(LEN(INDEX(PlansAndNotes!$F$6:$F$4005,ROW(B3644)-ROW($C$3)))=0,"",INDEX(PlansAndNotes!$F$6:$F$4005,ROW(B3644)-ROW($C$3))),"")</f>
        <v/>
      </c>
      <c r="H3644" s="361" t="str">
        <f>IFERROR(IF(LEN(C3644)&gt;0,IF(LEN(INDEX(TasksList!$G$6:$G$25,MATCH(C3644,TasksList!$B$6:$B$25,0),1))=0,"",INDEX(TasksList!$G$6:$G$25,MATCH(C3644,TasksList!$B$6:$B$25,0),1)),""),"")</f>
        <v/>
      </c>
      <c r="N3644" s="362" t="str">
        <f>IFERROR(IF(LEN(INDEX(PlansAndNotes!$D$6:$D$4005,ROW(B3644)-ROW($C$3)))=0,"",INDEX(PlansAndNotes!$D$6:$D$4005,ROW(B3644)-ROW($C$3))),"")</f>
        <v/>
      </c>
      <c r="O3644" s="165" t="str">
        <f t="shared" si="380"/>
        <v/>
      </c>
      <c r="P3644" s="363" t="str">
        <f>IFERROR(IF(LEN(INDEX(PlansAndNotes!$E$6:$E$4005,ROW(B3644)-ROW($C$3)))=0,"",INDEX(PlansAndNotes!$E$6:$E$4005,ROW(B3644)-ROW($C$3))),"")</f>
        <v/>
      </c>
      <c r="Q3644" s="363" t="str">
        <f>IFERROR(IF(LEN(INDEX(PlansAndNotes!$G$6:$G$4005,ROW(B3644)-ROW($C$3)))=0,"",INDEX(PlansAndNotes!$G$6:$G$4005,ROW(B3644)-ROW($C$3))),"")</f>
        <v/>
      </c>
      <c r="R3644" s="361" t="str">
        <f>IFERROR(IF(LEN(D3644)&gt;0,IF(LEN(INDEX(AdressBook!$C$6:$C$25,MATCH(D3644,AdressBook!$B$6:$B$25,0),1))=0,"",INDEX(AdressBook!$C$6:$C$25,MATCH(D3644,AdressBook!$B$6:$B$25,0),1)),""),"")</f>
        <v/>
      </c>
      <c r="S3644" s="165">
        <f>IF(LEN(C3644)&gt;0,IFERROR(IF(MATCH(C3644,C3645:$C$4004,0)&gt;0,-1,ROW(S3644)-ROW($S$3)),ROW(S3644)-ROW($S$3)),-1)</f>
        <v>-1</v>
      </c>
      <c r="T3644" s="165">
        <f t="shared" si="381"/>
        <v>0</v>
      </c>
      <c r="U3644" s="165" t="str">
        <f t="shared" si="382"/>
        <v/>
      </c>
      <c r="V3644" s="165" t="str">
        <f>IFERROR(IF(OR(C3644="",S3644&lt;0),"",IF(SUBTOTAL(3,C3644:C3644)=0,-1,SUBTOTAL(3,$C$4:C3644))),"")</f>
        <v/>
      </c>
      <c r="W3644" s="156" t="str">
        <f t="array" ref="W3644">IF(LEN(C3644)&gt;0,IFERROR(IF(MATCH(C3644,$C$3:$C3643,0)&gt;0,N3644-INDEX($N$3:N3643,SUMPRODUCT(MAX(ROW($C$3:$C3643)*(C3644=$C$3:$C3643)))-2,1),""),""),"")</f>
        <v/>
      </c>
      <c r="X3644" s="156">
        <f t="shared" ca="1" si="383"/>
        <v>1</v>
      </c>
      <c r="Y3644" s="156">
        <f t="shared" ca="1" si="384"/>
        <v>1</v>
      </c>
    </row>
    <row r="3645" spans="2:25" hidden="1" x14ac:dyDescent="0.25">
      <c r="B3645" s="390" t="str">
        <f>IFERROR(IF(LEN(INDEX(PlansAndNotes!$B$6:$B$2005,ROW(A3645)-ROW($B$3)))=0,"",INDEX(PlansAndNotes!$B$6:$B$2005,ROW(A3645)-ROW($B$3))),"")</f>
        <v/>
      </c>
      <c r="C3645" s="387" t="str">
        <f t="shared" si="385"/>
        <v/>
      </c>
      <c r="D3645" s="361" t="str">
        <f>IFERROR(IF(LEN(C3645)&gt;0,IF(LEN(INDEX(TasksList!$C$6:$C$25,MATCH(C3645,TasksList!$B$6:$B$25,0),1))=0,"",INDEX(TasksList!$C$6:$C$25,MATCH(C3645,TasksList!$B$6:$B$25,0),1)),""),"")</f>
        <v/>
      </c>
      <c r="E3645" s="361" t="str">
        <f>IFERROR(IF(LEN(C3645)&gt;0,IF(LEN(INDEX(TasksList!$F$6:$F$25,MATCH(C3645,TasksList!$B$6:$B$25,0),1))=0,"not set!",INDEX(TasksList!$F$6:$F$25,MATCH(C3645,TasksList!$B$6:$B$25,0),1)),""),"")</f>
        <v/>
      </c>
      <c r="F3645" s="360" t="str">
        <f>IFERROR(IF(LEN(D3645)&gt;0,IF(LEN(INDEX(AdressBook!$D$6:$D$25,MATCH(D3645,AdressBook!$B$6:$B$25,0),1))=0,"",INDEX(AdressBook!$D$6:$D$25,MATCH(D3645,AdressBook!$B$6:$B$25,0),1)),""),"")</f>
        <v/>
      </c>
      <c r="G3645" s="361" t="str">
        <f>IFERROR(IF(LEN(INDEX(PlansAndNotes!$F$6:$F$4005,ROW(B3645)-ROW($C$3)))=0,"",INDEX(PlansAndNotes!$F$6:$F$4005,ROW(B3645)-ROW($C$3))),"")</f>
        <v/>
      </c>
      <c r="H3645" s="361" t="str">
        <f>IFERROR(IF(LEN(C3645)&gt;0,IF(LEN(INDEX(TasksList!$G$6:$G$25,MATCH(C3645,TasksList!$B$6:$B$25,0),1))=0,"",INDEX(TasksList!$G$6:$G$25,MATCH(C3645,TasksList!$B$6:$B$25,0),1)),""),"")</f>
        <v/>
      </c>
      <c r="N3645" s="362" t="str">
        <f>IFERROR(IF(LEN(INDEX(PlansAndNotes!$D$6:$D$4005,ROW(B3645)-ROW($C$3)))=0,"",INDEX(PlansAndNotes!$D$6:$D$4005,ROW(B3645)-ROW($C$3))),"")</f>
        <v/>
      </c>
      <c r="O3645" s="165" t="str">
        <f t="shared" si="380"/>
        <v/>
      </c>
      <c r="P3645" s="363" t="str">
        <f>IFERROR(IF(LEN(INDEX(PlansAndNotes!$E$6:$E$4005,ROW(B3645)-ROW($C$3)))=0,"",INDEX(PlansAndNotes!$E$6:$E$4005,ROW(B3645)-ROW($C$3))),"")</f>
        <v/>
      </c>
      <c r="Q3645" s="363" t="str">
        <f>IFERROR(IF(LEN(INDEX(PlansAndNotes!$G$6:$G$4005,ROW(B3645)-ROW($C$3)))=0,"",INDEX(PlansAndNotes!$G$6:$G$4005,ROW(B3645)-ROW($C$3))),"")</f>
        <v/>
      </c>
      <c r="R3645" s="361" t="str">
        <f>IFERROR(IF(LEN(D3645)&gt;0,IF(LEN(INDEX(AdressBook!$C$6:$C$25,MATCH(D3645,AdressBook!$B$6:$B$25,0),1))=0,"",INDEX(AdressBook!$C$6:$C$25,MATCH(D3645,AdressBook!$B$6:$B$25,0),1)),""),"")</f>
        <v/>
      </c>
      <c r="S3645" s="165">
        <f>IF(LEN(C3645)&gt;0,IFERROR(IF(MATCH(C3645,C3646:$C$4004,0)&gt;0,-1,ROW(S3645)-ROW($S$3)),ROW(S3645)-ROW($S$3)),-1)</f>
        <v>-1</v>
      </c>
      <c r="T3645" s="165">
        <f t="shared" si="381"/>
        <v>0</v>
      </c>
      <c r="U3645" s="165" t="str">
        <f t="shared" si="382"/>
        <v/>
      </c>
      <c r="V3645" s="165" t="str">
        <f>IFERROR(IF(OR(C3645="",S3645&lt;0),"",IF(SUBTOTAL(3,C3645:C3645)=0,-1,SUBTOTAL(3,$C$4:C3645))),"")</f>
        <v/>
      </c>
      <c r="W3645" s="156" t="str">
        <f t="array" ref="W3645">IF(LEN(C3645)&gt;0,IFERROR(IF(MATCH(C3645,$C$3:$C3644,0)&gt;0,N3645-INDEX($N$3:N3644,SUMPRODUCT(MAX(ROW($C$3:$C3644)*(C3645=$C$3:$C3644)))-2,1),""),""),"")</f>
        <v/>
      </c>
      <c r="X3645" s="156">
        <f t="shared" ca="1" si="383"/>
        <v>1</v>
      </c>
      <c r="Y3645" s="156">
        <f t="shared" ca="1" si="384"/>
        <v>1</v>
      </c>
    </row>
    <row r="3646" spans="2:25" hidden="1" x14ac:dyDescent="0.25">
      <c r="B3646" s="390" t="str">
        <f>IFERROR(IF(LEN(INDEX(PlansAndNotes!$B$6:$B$2005,ROW(A3646)-ROW($B$3)))=0,"",INDEX(PlansAndNotes!$B$6:$B$2005,ROW(A3646)-ROW($B$3))),"")</f>
        <v/>
      </c>
      <c r="C3646" s="387" t="str">
        <f t="shared" si="385"/>
        <v/>
      </c>
      <c r="D3646" s="361" t="str">
        <f>IFERROR(IF(LEN(C3646)&gt;0,IF(LEN(INDEX(TasksList!$C$6:$C$25,MATCH(C3646,TasksList!$B$6:$B$25,0),1))=0,"",INDEX(TasksList!$C$6:$C$25,MATCH(C3646,TasksList!$B$6:$B$25,0),1)),""),"")</f>
        <v/>
      </c>
      <c r="E3646" s="361" t="str">
        <f>IFERROR(IF(LEN(C3646)&gt;0,IF(LEN(INDEX(TasksList!$F$6:$F$25,MATCH(C3646,TasksList!$B$6:$B$25,0),1))=0,"not set!",INDEX(TasksList!$F$6:$F$25,MATCH(C3646,TasksList!$B$6:$B$25,0),1)),""),"")</f>
        <v/>
      </c>
      <c r="F3646" s="360" t="str">
        <f>IFERROR(IF(LEN(D3646)&gt;0,IF(LEN(INDEX(AdressBook!$D$6:$D$25,MATCH(D3646,AdressBook!$B$6:$B$25,0),1))=0,"",INDEX(AdressBook!$D$6:$D$25,MATCH(D3646,AdressBook!$B$6:$B$25,0),1)),""),"")</f>
        <v/>
      </c>
      <c r="G3646" s="361" t="str">
        <f>IFERROR(IF(LEN(INDEX(PlansAndNotes!$F$6:$F$4005,ROW(B3646)-ROW($C$3)))=0,"",INDEX(PlansAndNotes!$F$6:$F$4005,ROW(B3646)-ROW($C$3))),"")</f>
        <v/>
      </c>
      <c r="H3646" s="361" t="str">
        <f>IFERROR(IF(LEN(C3646)&gt;0,IF(LEN(INDEX(TasksList!$G$6:$G$25,MATCH(C3646,TasksList!$B$6:$B$25,0),1))=0,"",INDEX(TasksList!$G$6:$G$25,MATCH(C3646,TasksList!$B$6:$B$25,0),1)),""),"")</f>
        <v/>
      </c>
      <c r="N3646" s="362" t="str">
        <f>IFERROR(IF(LEN(INDEX(PlansAndNotes!$D$6:$D$4005,ROW(B3646)-ROW($C$3)))=0,"",INDEX(PlansAndNotes!$D$6:$D$4005,ROW(B3646)-ROW($C$3))),"")</f>
        <v/>
      </c>
      <c r="O3646" s="165" t="str">
        <f t="shared" si="380"/>
        <v/>
      </c>
      <c r="P3646" s="363" t="str">
        <f>IFERROR(IF(LEN(INDEX(PlansAndNotes!$E$6:$E$4005,ROW(B3646)-ROW($C$3)))=0,"",INDEX(PlansAndNotes!$E$6:$E$4005,ROW(B3646)-ROW($C$3))),"")</f>
        <v/>
      </c>
      <c r="Q3646" s="363" t="str">
        <f>IFERROR(IF(LEN(INDEX(PlansAndNotes!$G$6:$G$4005,ROW(B3646)-ROW($C$3)))=0,"",INDEX(PlansAndNotes!$G$6:$G$4005,ROW(B3646)-ROW($C$3))),"")</f>
        <v/>
      </c>
      <c r="R3646" s="361" t="str">
        <f>IFERROR(IF(LEN(D3646)&gt;0,IF(LEN(INDEX(AdressBook!$C$6:$C$25,MATCH(D3646,AdressBook!$B$6:$B$25,0),1))=0,"",INDEX(AdressBook!$C$6:$C$25,MATCH(D3646,AdressBook!$B$6:$B$25,0),1)),""),"")</f>
        <v/>
      </c>
      <c r="S3646" s="165">
        <f>IF(LEN(C3646)&gt;0,IFERROR(IF(MATCH(C3646,C3647:$C$4004,0)&gt;0,-1,ROW(S3646)-ROW($S$3)),ROW(S3646)-ROW($S$3)),-1)</f>
        <v>-1</v>
      </c>
      <c r="T3646" s="165">
        <f t="shared" si="381"/>
        <v>0</v>
      </c>
      <c r="U3646" s="165" t="str">
        <f t="shared" si="382"/>
        <v/>
      </c>
      <c r="V3646" s="165" t="str">
        <f>IFERROR(IF(OR(C3646="",S3646&lt;0),"",IF(SUBTOTAL(3,C3646:C3646)=0,-1,SUBTOTAL(3,$C$4:C3646))),"")</f>
        <v/>
      </c>
      <c r="W3646" s="156" t="str">
        <f t="array" ref="W3646">IF(LEN(C3646)&gt;0,IFERROR(IF(MATCH(C3646,$C$3:$C3645,0)&gt;0,N3646-INDEX($N$3:N3645,SUMPRODUCT(MAX(ROW($C$3:$C3645)*(C3646=$C$3:$C3645)))-2,1),""),""),"")</f>
        <v/>
      </c>
      <c r="X3646" s="156">
        <f t="shared" ca="1" si="383"/>
        <v>1</v>
      </c>
      <c r="Y3646" s="156">
        <f t="shared" ca="1" si="384"/>
        <v>1</v>
      </c>
    </row>
    <row r="3647" spans="2:25" hidden="1" x14ac:dyDescent="0.25">
      <c r="B3647" s="390" t="str">
        <f>IFERROR(IF(LEN(INDEX(PlansAndNotes!$B$6:$B$2005,ROW(A3647)-ROW($B$3)))=0,"",INDEX(PlansAndNotes!$B$6:$B$2005,ROW(A3647)-ROW($B$3))),"")</f>
        <v/>
      </c>
      <c r="C3647" s="387" t="str">
        <f t="shared" si="385"/>
        <v/>
      </c>
      <c r="D3647" s="361" t="str">
        <f>IFERROR(IF(LEN(C3647)&gt;0,IF(LEN(INDEX(TasksList!$C$6:$C$25,MATCH(C3647,TasksList!$B$6:$B$25,0),1))=0,"",INDEX(TasksList!$C$6:$C$25,MATCH(C3647,TasksList!$B$6:$B$25,0),1)),""),"")</f>
        <v/>
      </c>
      <c r="E3647" s="361" t="str">
        <f>IFERROR(IF(LEN(C3647)&gt;0,IF(LEN(INDEX(TasksList!$F$6:$F$25,MATCH(C3647,TasksList!$B$6:$B$25,0),1))=0,"not set!",INDEX(TasksList!$F$6:$F$25,MATCH(C3647,TasksList!$B$6:$B$25,0),1)),""),"")</f>
        <v/>
      </c>
      <c r="F3647" s="360" t="str">
        <f>IFERROR(IF(LEN(D3647)&gt;0,IF(LEN(INDEX(AdressBook!$D$6:$D$25,MATCH(D3647,AdressBook!$B$6:$B$25,0),1))=0,"",INDEX(AdressBook!$D$6:$D$25,MATCH(D3647,AdressBook!$B$6:$B$25,0),1)),""),"")</f>
        <v/>
      </c>
      <c r="G3647" s="361" t="str">
        <f>IFERROR(IF(LEN(INDEX(PlansAndNotes!$F$6:$F$4005,ROW(B3647)-ROW($C$3)))=0,"",INDEX(PlansAndNotes!$F$6:$F$4005,ROW(B3647)-ROW($C$3))),"")</f>
        <v/>
      </c>
      <c r="H3647" s="361" t="str">
        <f>IFERROR(IF(LEN(C3647)&gt;0,IF(LEN(INDEX(TasksList!$G$6:$G$25,MATCH(C3647,TasksList!$B$6:$B$25,0),1))=0,"",INDEX(TasksList!$G$6:$G$25,MATCH(C3647,TasksList!$B$6:$B$25,0),1)),""),"")</f>
        <v/>
      </c>
      <c r="N3647" s="362" t="str">
        <f>IFERROR(IF(LEN(INDEX(PlansAndNotes!$D$6:$D$4005,ROW(B3647)-ROW($C$3)))=0,"",INDEX(PlansAndNotes!$D$6:$D$4005,ROW(B3647)-ROW($C$3))),"")</f>
        <v/>
      </c>
      <c r="O3647" s="165" t="str">
        <f t="shared" si="380"/>
        <v/>
      </c>
      <c r="P3647" s="363" t="str">
        <f>IFERROR(IF(LEN(INDEX(PlansAndNotes!$E$6:$E$4005,ROW(B3647)-ROW($C$3)))=0,"",INDEX(PlansAndNotes!$E$6:$E$4005,ROW(B3647)-ROW($C$3))),"")</f>
        <v/>
      </c>
      <c r="Q3647" s="363" t="str">
        <f>IFERROR(IF(LEN(INDEX(PlansAndNotes!$G$6:$G$4005,ROW(B3647)-ROW($C$3)))=0,"",INDEX(PlansAndNotes!$G$6:$G$4005,ROW(B3647)-ROW($C$3))),"")</f>
        <v/>
      </c>
      <c r="R3647" s="361" t="str">
        <f>IFERROR(IF(LEN(D3647)&gt;0,IF(LEN(INDEX(AdressBook!$C$6:$C$25,MATCH(D3647,AdressBook!$B$6:$B$25,0),1))=0,"",INDEX(AdressBook!$C$6:$C$25,MATCH(D3647,AdressBook!$B$6:$B$25,0),1)),""),"")</f>
        <v/>
      </c>
      <c r="S3647" s="165">
        <f>IF(LEN(C3647)&gt;0,IFERROR(IF(MATCH(C3647,C3648:$C$4004,0)&gt;0,-1,ROW(S3647)-ROW($S$3)),ROW(S3647)-ROW($S$3)),-1)</f>
        <v>-1</v>
      </c>
      <c r="T3647" s="165">
        <f t="shared" si="381"/>
        <v>0</v>
      </c>
      <c r="U3647" s="165" t="str">
        <f t="shared" si="382"/>
        <v/>
      </c>
      <c r="V3647" s="165" t="str">
        <f>IFERROR(IF(OR(C3647="",S3647&lt;0),"",IF(SUBTOTAL(3,C3647:C3647)=0,-1,SUBTOTAL(3,$C$4:C3647))),"")</f>
        <v/>
      </c>
      <c r="W3647" s="156" t="str">
        <f t="array" ref="W3647">IF(LEN(C3647)&gt;0,IFERROR(IF(MATCH(C3647,$C$3:$C3646,0)&gt;0,N3647-INDEX($N$3:N3646,SUMPRODUCT(MAX(ROW($C$3:$C3646)*(C3647=$C$3:$C3646)))-2,1),""),""),"")</f>
        <v/>
      </c>
      <c r="X3647" s="156">
        <f t="shared" ca="1" si="383"/>
        <v>1</v>
      </c>
      <c r="Y3647" s="156">
        <f t="shared" ca="1" si="384"/>
        <v>1</v>
      </c>
    </row>
    <row r="3648" spans="2:25" hidden="1" x14ac:dyDescent="0.25">
      <c r="B3648" s="390" t="str">
        <f>IFERROR(IF(LEN(INDEX(PlansAndNotes!$B$6:$B$2005,ROW(A3648)-ROW($B$3)))=0,"",INDEX(PlansAndNotes!$B$6:$B$2005,ROW(A3648)-ROW($B$3))),"")</f>
        <v/>
      </c>
      <c r="C3648" s="387" t="str">
        <f t="shared" si="385"/>
        <v/>
      </c>
      <c r="D3648" s="361" t="str">
        <f>IFERROR(IF(LEN(C3648)&gt;0,IF(LEN(INDEX(TasksList!$C$6:$C$25,MATCH(C3648,TasksList!$B$6:$B$25,0),1))=0,"",INDEX(TasksList!$C$6:$C$25,MATCH(C3648,TasksList!$B$6:$B$25,0),1)),""),"")</f>
        <v/>
      </c>
      <c r="E3648" s="361" t="str">
        <f>IFERROR(IF(LEN(C3648)&gt;0,IF(LEN(INDEX(TasksList!$F$6:$F$25,MATCH(C3648,TasksList!$B$6:$B$25,0),1))=0,"not set!",INDEX(TasksList!$F$6:$F$25,MATCH(C3648,TasksList!$B$6:$B$25,0),1)),""),"")</f>
        <v/>
      </c>
      <c r="F3648" s="360" t="str">
        <f>IFERROR(IF(LEN(D3648)&gt;0,IF(LEN(INDEX(AdressBook!$D$6:$D$25,MATCH(D3648,AdressBook!$B$6:$B$25,0),1))=0,"",INDEX(AdressBook!$D$6:$D$25,MATCH(D3648,AdressBook!$B$6:$B$25,0),1)),""),"")</f>
        <v/>
      </c>
      <c r="G3648" s="361" t="str">
        <f>IFERROR(IF(LEN(INDEX(PlansAndNotes!$F$6:$F$4005,ROW(B3648)-ROW($C$3)))=0,"",INDEX(PlansAndNotes!$F$6:$F$4005,ROW(B3648)-ROW($C$3))),"")</f>
        <v/>
      </c>
      <c r="H3648" s="361" t="str">
        <f>IFERROR(IF(LEN(C3648)&gt;0,IF(LEN(INDEX(TasksList!$G$6:$G$25,MATCH(C3648,TasksList!$B$6:$B$25,0),1))=0,"",INDEX(TasksList!$G$6:$G$25,MATCH(C3648,TasksList!$B$6:$B$25,0),1)),""),"")</f>
        <v/>
      </c>
      <c r="N3648" s="362" t="str">
        <f>IFERROR(IF(LEN(INDEX(PlansAndNotes!$D$6:$D$4005,ROW(B3648)-ROW($C$3)))=0,"",INDEX(PlansAndNotes!$D$6:$D$4005,ROW(B3648)-ROW($C$3))),"")</f>
        <v/>
      </c>
      <c r="O3648" s="165" t="str">
        <f t="shared" si="380"/>
        <v/>
      </c>
      <c r="P3648" s="363" t="str">
        <f>IFERROR(IF(LEN(INDEX(PlansAndNotes!$E$6:$E$4005,ROW(B3648)-ROW($C$3)))=0,"",INDEX(PlansAndNotes!$E$6:$E$4005,ROW(B3648)-ROW($C$3))),"")</f>
        <v/>
      </c>
      <c r="Q3648" s="363" t="str">
        <f>IFERROR(IF(LEN(INDEX(PlansAndNotes!$G$6:$G$4005,ROW(B3648)-ROW($C$3)))=0,"",INDEX(PlansAndNotes!$G$6:$G$4005,ROW(B3648)-ROW($C$3))),"")</f>
        <v/>
      </c>
      <c r="R3648" s="361" t="str">
        <f>IFERROR(IF(LEN(D3648)&gt;0,IF(LEN(INDEX(AdressBook!$C$6:$C$25,MATCH(D3648,AdressBook!$B$6:$B$25,0),1))=0,"",INDEX(AdressBook!$C$6:$C$25,MATCH(D3648,AdressBook!$B$6:$B$25,0),1)),""),"")</f>
        <v/>
      </c>
      <c r="S3648" s="165">
        <f>IF(LEN(C3648)&gt;0,IFERROR(IF(MATCH(C3648,C3649:$C$4004,0)&gt;0,-1,ROW(S3648)-ROW($S$3)),ROW(S3648)-ROW($S$3)),-1)</f>
        <v>-1</v>
      </c>
      <c r="T3648" s="165">
        <f t="shared" si="381"/>
        <v>0</v>
      </c>
      <c r="U3648" s="165" t="str">
        <f t="shared" si="382"/>
        <v/>
      </c>
      <c r="V3648" s="165" t="str">
        <f>IFERROR(IF(OR(C3648="",S3648&lt;0),"",IF(SUBTOTAL(3,C3648:C3648)=0,-1,SUBTOTAL(3,$C$4:C3648))),"")</f>
        <v/>
      </c>
      <c r="W3648" s="156" t="str">
        <f t="array" ref="W3648">IF(LEN(C3648)&gt;0,IFERROR(IF(MATCH(C3648,$C$3:$C3647,0)&gt;0,N3648-INDEX($N$3:N3647,SUMPRODUCT(MAX(ROW($C$3:$C3647)*(C3648=$C$3:$C3647)))-2,1),""),""),"")</f>
        <v/>
      </c>
      <c r="X3648" s="156">
        <f t="shared" ca="1" si="383"/>
        <v>1</v>
      </c>
      <c r="Y3648" s="156">
        <f t="shared" ca="1" si="384"/>
        <v>1</v>
      </c>
    </row>
    <row r="3649" spans="2:25" hidden="1" x14ac:dyDescent="0.25">
      <c r="B3649" s="390" t="str">
        <f>IFERROR(IF(LEN(INDEX(PlansAndNotes!$B$6:$B$2005,ROW(A3649)-ROW($B$3)))=0,"",INDEX(PlansAndNotes!$B$6:$B$2005,ROW(A3649)-ROW($B$3))),"")</f>
        <v/>
      </c>
      <c r="C3649" s="387" t="str">
        <f t="shared" si="385"/>
        <v/>
      </c>
      <c r="D3649" s="361" t="str">
        <f>IFERROR(IF(LEN(C3649)&gt;0,IF(LEN(INDEX(TasksList!$C$6:$C$25,MATCH(C3649,TasksList!$B$6:$B$25,0),1))=0,"",INDEX(TasksList!$C$6:$C$25,MATCH(C3649,TasksList!$B$6:$B$25,0),1)),""),"")</f>
        <v/>
      </c>
      <c r="E3649" s="361" t="str">
        <f>IFERROR(IF(LEN(C3649)&gt;0,IF(LEN(INDEX(TasksList!$F$6:$F$25,MATCH(C3649,TasksList!$B$6:$B$25,0),1))=0,"not set!",INDEX(TasksList!$F$6:$F$25,MATCH(C3649,TasksList!$B$6:$B$25,0),1)),""),"")</f>
        <v/>
      </c>
      <c r="F3649" s="360" t="str">
        <f>IFERROR(IF(LEN(D3649)&gt;0,IF(LEN(INDEX(AdressBook!$D$6:$D$25,MATCH(D3649,AdressBook!$B$6:$B$25,0),1))=0,"",INDEX(AdressBook!$D$6:$D$25,MATCH(D3649,AdressBook!$B$6:$B$25,0),1)),""),"")</f>
        <v/>
      </c>
      <c r="G3649" s="361" t="str">
        <f>IFERROR(IF(LEN(INDEX(PlansAndNotes!$F$6:$F$4005,ROW(B3649)-ROW($C$3)))=0,"",INDEX(PlansAndNotes!$F$6:$F$4005,ROW(B3649)-ROW($C$3))),"")</f>
        <v/>
      </c>
      <c r="H3649" s="361" t="str">
        <f>IFERROR(IF(LEN(C3649)&gt;0,IF(LEN(INDEX(TasksList!$G$6:$G$25,MATCH(C3649,TasksList!$B$6:$B$25,0),1))=0,"",INDEX(TasksList!$G$6:$G$25,MATCH(C3649,TasksList!$B$6:$B$25,0),1)),""),"")</f>
        <v/>
      </c>
      <c r="N3649" s="362" t="str">
        <f>IFERROR(IF(LEN(INDEX(PlansAndNotes!$D$6:$D$4005,ROW(B3649)-ROW($C$3)))=0,"",INDEX(PlansAndNotes!$D$6:$D$4005,ROW(B3649)-ROW($C$3))),"")</f>
        <v/>
      </c>
      <c r="O3649" s="165" t="str">
        <f t="shared" si="380"/>
        <v/>
      </c>
      <c r="P3649" s="363" t="str">
        <f>IFERROR(IF(LEN(INDEX(PlansAndNotes!$E$6:$E$4005,ROW(B3649)-ROW($C$3)))=0,"",INDEX(PlansAndNotes!$E$6:$E$4005,ROW(B3649)-ROW($C$3))),"")</f>
        <v/>
      </c>
      <c r="Q3649" s="363" t="str">
        <f>IFERROR(IF(LEN(INDEX(PlansAndNotes!$G$6:$G$4005,ROW(B3649)-ROW($C$3)))=0,"",INDEX(PlansAndNotes!$G$6:$G$4005,ROW(B3649)-ROW($C$3))),"")</f>
        <v/>
      </c>
      <c r="R3649" s="361" t="str">
        <f>IFERROR(IF(LEN(D3649)&gt;0,IF(LEN(INDEX(AdressBook!$C$6:$C$25,MATCH(D3649,AdressBook!$B$6:$B$25,0),1))=0,"",INDEX(AdressBook!$C$6:$C$25,MATCH(D3649,AdressBook!$B$6:$B$25,0),1)),""),"")</f>
        <v/>
      </c>
      <c r="S3649" s="165">
        <f>IF(LEN(C3649)&gt;0,IFERROR(IF(MATCH(C3649,C3650:$C$4004,0)&gt;0,-1,ROW(S3649)-ROW($S$3)),ROW(S3649)-ROW($S$3)),-1)</f>
        <v>-1</v>
      </c>
      <c r="T3649" s="165">
        <f t="shared" si="381"/>
        <v>0</v>
      </c>
      <c r="U3649" s="165" t="str">
        <f t="shared" si="382"/>
        <v/>
      </c>
      <c r="V3649" s="165" t="str">
        <f>IFERROR(IF(OR(C3649="",S3649&lt;0),"",IF(SUBTOTAL(3,C3649:C3649)=0,-1,SUBTOTAL(3,$C$4:C3649))),"")</f>
        <v/>
      </c>
      <c r="W3649" s="156" t="str">
        <f t="array" ref="W3649">IF(LEN(C3649)&gt;0,IFERROR(IF(MATCH(C3649,$C$3:$C3648,0)&gt;0,N3649-INDEX($N$3:N3648,SUMPRODUCT(MAX(ROW($C$3:$C3648)*(C3649=$C$3:$C3648)))-2,1),""),""),"")</f>
        <v/>
      </c>
      <c r="X3649" s="156">
        <f t="shared" ca="1" si="383"/>
        <v>1</v>
      </c>
      <c r="Y3649" s="156">
        <f t="shared" ca="1" si="384"/>
        <v>1</v>
      </c>
    </row>
    <row r="3650" spans="2:25" hidden="1" x14ac:dyDescent="0.25">
      <c r="B3650" s="390" t="str">
        <f>IFERROR(IF(LEN(INDEX(PlansAndNotes!$B$6:$B$2005,ROW(A3650)-ROW($B$3)))=0,"",INDEX(PlansAndNotes!$B$6:$B$2005,ROW(A3650)-ROW($B$3))),"")</f>
        <v/>
      </c>
      <c r="C3650" s="387" t="str">
        <f t="shared" si="385"/>
        <v/>
      </c>
      <c r="D3650" s="361" t="str">
        <f>IFERROR(IF(LEN(C3650)&gt;0,IF(LEN(INDEX(TasksList!$C$6:$C$25,MATCH(C3650,TasksList!$B$6:$B$25,0),1))=0,"",INDEX(TasksList!$C$6:$C$25,MATCH(C3650,TasksList!$B$6:$B$25,0),1)),""),"")</f>
        <v/>
      </c>
      <c r="E3650" s="361" t="str">
        <f>IFERROR(IF(LEN(C3650)&gt;0,IF(LEN(INDEX(TasksList!$F$6:$F$25,MATCH(C3650,TasksList!$B$6:$B$25,0),1))=0,"not set!",INDEX(TasksList!$F$6:$F$25,MATCH(C3650,TasksList!$B$6:$B$25,0),1)),""),"")</f>
        <v/>
      </c>
      <c r="F3650" s="360" t="str">
        <f>IFERROR(IF(LEN(D3650)&gt;0,IF(LEN(INDEX(AdressBook!$D$6:$D$25,MATCH(D3650,AdressBook!$B$6:$B$25,0),1))=0,"",INDEX(AdressBook!$D$6:$D$25,MATCH(D3650,AdressBook!$B$6:$B$25,0),1)),""),"")</f>
        <v/>
      </c>
      <c r="G3650" s="361" t="str">
        <f>IFERROR(IF(LEN(INDEX(PlansAndNotes!$F$6:$F$4005,ROW(B3650)-ROW($C$3)))=0,"",INDEX(PlansAndNotes!$F$6:$F$4005,ROW(B3650)-ROW($C$3))),"")</f>
        <v/>
      </c>
      <c r="H3650" s="361" t="str">
        <f>IFERROR(IF(LEN(C3650)&gt;0,IF(LEN(INDEX(TasksList!$G$6:$G$25,MATCH(C3650,TasksList!$B$6:$B$25,0),1))=0,"",INDEX(TasksList!$G$6:$G$25,MATCH(C3650,TasksList!$B$6:$B$25,0),1)),""),"")</f>
        <v/>
      </c>
      <c r="N3650" s="362" t="str">
        <f>IFERROR(IF(LEN(INDEX(PlansAndNotes!$D$6:$D$4005,ROW(B3650)-ROW($C$3)))=0,"",INDEX(PlansAndNotes!$D$6:$D$4005,ROW(B3650)-ROW($C$3))),"")</f>
        <v/>
      </c>
      <c r="O3650" s="165" t="str">
        <f t="shared" si="380"/>
        <v/>
      </c>
      <c r="P3650" s="363" t="str">
        <f>IFERROR(IF(LEN(INDEX(PlansAndNotes!$E$6:$E$4005,ROW(B3650)-ROW($C$3)))=0,"",INDEX(PlansAndNotes!$E$6:$E$4005,ROW(B3650)-ROW($C$3))),"")</f>
        <v/>
      </c>
      <c r="Q3650" s="363" t="str">
        <f>IFERROR(IF(LEN(INDEX(PlansAndNotes!$G$6:$G$4005,ROW(B3650)-ROW($C$3)))=0,"",INDEX(PlansAndNotes!$G$6:$G$4005,ROW(B3650)-ROW($C$3))),"")</f>
        <v/>
      </c>
      <c r="R3650" s="361" t="str">
        <f>IFERROR(IF(LEN(D3650)&gt;0,IF(LEN(INDEX(AdressBook!$C$6:$C$25,MATCH(D3650,AdressBook!$B$6:$B$25,0),1))=0,"",INDEX(AdressBook!$C$6:$C$25,MATCH(D3650,AdressBook!$B$6:$B$25,0),1)),""),"")</f>
        <v/>
      </c>
      <c r="S3650" s="165">
        <f>IF(LEN(C3650)&gt;0,IFERROR(IF(MATCH(C3650,C3651:$C$4004,0)&gt;0,-1,ROW(S3650)-ROW($S$3)),ROW(S3650)-ROW($S$3)),-1)</f>
        <v>-1</v>
      </c>
      <c r="T3650" s="165">
        <f t="shared" si="381"/>
        <v>0</v>
      </c>
      <c r="U3650" s="165" t="str">
        <f t="shared" si="382"/>
        <v/>
      </c>
      <c r="V3650" s="165" t="str">
        <f>IFERROR(IF(OR(C3650="",S3650&lt;0),"",IF(SUBTOTAL(3,C3650:C3650)=0,-1,SUBTOTAL(3,$C$4:C3650))),"")</f>
        <v/>
      </c>
      <c r="W3650" s="156" t="str">
        <f t="array" ref="W3650">IF(LEN(C3650)&gt;0,IFERROR(IF(MATCH(C3650,$C$3:$C3649,0)&gt;0,N3650-INDEX($N$3:N3649,SUMPRODUCT(MAX(ROW($C$3:$C3649)*(C3650=$C$3:$C3649)))-2,1),""),""),"")</f>
        <v/>
      </c>
      <c r="X3650" s="156">
        <f t="shared" ca="1" si="383"/>
        <v>1</v>
      </c>
      <c r="Y3650" s="156">
        <f t="shared" ca="1" si="384"/>
        <v>1</v>
      </c>
    </row>
    <row r="3651" spans="2:25" hidden="1" x14ac:dyDescent="0.25">
      <c r="B3651" s="390" t="str">
        <f>IFERROR(IF(LEN(INDEX(PlansAndNotes!$B$6:$B$2005,ROW(A3651)-ROW($B$3)))=0,"",INDEX(PlansAndNotes!$B$6:$B$2005,ROW(A3651)-ROW($B$3))),"")</f>
        <v/>
      </c>
      <c r="C3651" s="387" t="str">
        <f t="shared" si="385"/>
        <v/>
      </c>
      <c r="D3651" s="361" t="str">
        <f>IFERROR(IF(LEN(C3651)&gt;0,IF(LEN(INDEX(TasksList!$C$6:$C$25,MATCH(C3651,TasksList!$B$6:$B$25,0),1))=0,"",INDEX(TasksList!$C$6:$C$25,MATCH(C3651,TasksList!$B$6:$B$25,0),1)),""),"")</f>
        <v/>
      </c>
      <c r="E3651" s="361" t="str">
        <f>IFERROR(IF(LEN(C3651)&gt;0,IF(LEN(INDEX(TasksList!$F$6:$F$25,MATCH(C3651,TasksList!$B$6:$B$25,0),1))=0,"not set!",INDEX(TasksList!$F$6:$F$25,MATCH(C3651,TasksList!$B$6:$B$25,0),1)),""),"")</f>
        <v/>
      </c>
      <c r="F3651" s="360" t="str">
        <f>IFERROR(IF(LEN(D3651)&gt;0,IF(LEN(INDEX(AdressBook!$D$6:$D$25,MATCH(D3651,AdressBook!$B$6:$B$25,0),1))=0,"",INDEX(AdressBook!$D$6:$D$25,MATCH(D3651,AdressBook!$B$6:$B$25,0),1)),""),"")</f>
        <v/>
      </c>
      <c r="G3651" s="361" t="str">
        <f>IFERROR(IF(LEN(INDEX(PlansAndNotes!$F$6:$F$4005,ROW(B3651)-ROW($C$3)))=0,"",INDEX(PlansAndNotes!$F$6:$F$4005,ROW(B3651)-ROW($C$3))),"")</f>
        <v/>
      </c>
      <c r="H3651" s="361" t="str">
        <f>IFERROR(IF(LEN(C3651)&gt;0,IF(LEN(INDEX(TasksList!$G$6:$G$25,MATCH(C3651,TasksList!$B$6:$B$25,0),1))=0,"",INDEX(TasksList!$G$6:$G$25,MATCH(C3651,TasksList!$B$6:$B$25,0),1)),""),"")</f>
        <v/>
      </c>
      <c r="N3651" s="362" t="str">
        <f>IFERROR(IF(LEN(INDEX(PlansAndNotes!$D$6:$D$4005,ROW(B3651)-ROW($C$3)))=0,"",INDEX(PlansAndNotes!$D$6:$D$4005,ROW(B3651)-ROW($C$3))),"")</f>
        <v/>
      </c>
      <c r="O3651" s="165" t="str">
        <f t="shared" si="380"/>
        <v/>
      </c>
      <c r="P3651" s="363" t="str">
        <f>IFERROR(IF(LEN(INDEX(PlansAndNotes!$E$6:$E$4005,ROW(B3651)-ROW($C$3)))=0,"",INDEX(PlansAndNotes!$E$6:$E$4005,ROW(B3651)-ROW($C$3))),"")</f>
        <v/>
      </c>
      <c r="Q3651" s="363" t="str">
        <f>IFERROR(IF(LEN(INDEX(PlansAndNotes!$G$6:$G$4005,ROW(B3651)-ROW($C$3)))=0,"",INDEX(PlansAndNotes!$G$6:$G$4005,ROW(B3651)-ROW($C$3))),"")</f>
        <v/>
      </c>
      <c r="R3651" s="361" t="str">
        <f>IFERROR(IF(LEN(D3651)&gt;0,IF(LEN(INDEX(AdressBook!$C$6:$C$25,MATCH(D3651,AdressBook!$B$6:$B$25,0),1))=0,"",INDEX(AdressBook!$C$6:$C$25,MATCH(D3651,AdressBook!$B$6:$B$25,0),1)),""),"")</f>
        <v/>
      </c>
      <c r="S3651" s="165">
        <f>IF(LEN(C3651)&gt;0,IFERROR(IF(MATCH(C3651,C3652:$C$4004,0)&gt;0,-1,ROW(S3651)-ROW($S$3)),ROW(S3651)-ROW($S$3)),-1)</f>
        <v>-1</v>
      </c>
      <c r="T3651" s="165">
        <f t="shared" si="381"/>
        <v>0</v>
      </c>
      <c r="U3651" s="165" t="str">
        <f t="shared" si="382"/>
        <v/>
      </c>
      <c r="V3651" s="165" t="str">
        <f>IFERROR(IF(OR(C3651="",S3651&lt;0),"",IF(SUBTOTAL(3,C3651:C3651)=0,-1,SUBTOTAL(3,$C$4:C3651))),"")</f>
        <v/>
      </c>
      <c r="W3651" s="156" t="str">
        <f t="array" ref="W3651">IF(LEN(C3651)&gt;0,IFERROR(IF(MATCH(C3651,$C$3:$C3650,0)&gt;0,N3651-INDEX($N$3:N3650,SUMPRODUCT(MAX(ROW($C$3:$C3650)*(C3651=$C$3:$C3650)))-2,1),""),""),"")</f>
        <v/>
      </c>
      <c r="X3651" s="156">
        <f t="shared" ca="1" si="383"/>
        <v>1</v>
      </c>
      <c r="Y3651" s="156">
        <f t="shared" ca="1" si="384"/>
        <v>1</v>
      </c>
    </row>
    <row r="3652" spans="2:25" hidden="1" x14ac:dyDescent="0.25">
      <c r="B3652" s="390" t="str">
        <f>IFERROR(IF(LEN(INDEX(PlansAndNotes!$B$6:$B$2005,ROW(A3652)-ROW($B$3)))=0,"",INDEX(PlansAndNotes!$B$6:$B$2005,ROW(A3652)-ROW($B$3))),"")</f>
        <v/>
      </c>
      <c r="C3652" s="387" t="str">
        <f t="shared" si="385"/>
        <v/>
      </c>
      <c r="D3652" s="361" t="str">
        <f>IFERROR(IF(LEN(C3652)&gt;0,IF(LEN(INDEX(TasksList!$C$6:$C$25,MATCH(C3652,TasksList!$B$6:$B$25,0),1))=0,"",INDEX(TasksList!$C$6:$C$25,MATCH(C3652,TasksList!$B$6:$B$25,0),1)),""),"")</f>
        <v/>
      </c>
      <c r="E3652" s="361" t="str">
        <f>IFERROR(IF(LEN(C3652)&gt;0,IF(LEN(INDEX(TasksList!$F$6:$F$25,MATCH(C3652,TasksList!$B$6:$B$25,0),1))=0,"not set!",INDEX(TasksList!$F$6:$F$25,MATCH(C3652,TasksList!$B$6:$B$25,0),1)),""),"")</f>
        <v/>
      </c>
      <c r="F3652" s="360" t="str">
        <f>IFERROR(IF(LEN(D3652)&gt;0,IF(LEN(INDEX(AdressBook!$D$6:$D$25,MATCH(D3652,AdressBook!$B$6:$B$25,0),1))=0,"",INDEX(AdressBook!$D$6:$D$25,MATCH(D3652,AdressBook!$B$6:$B$25,0),1)),""),"")</f>
        <v/>
      </c>
      <c r="G3652" s="361" t="str">
        <f>IFERROR(IF(LEN(INDEX(PlansAndNotes!$F$6:$F$4005,ROW(B3652)-ROW($C$3)))=0,"",INDEX(PlansAndNotes!$F$6:$F$4005,ROW(B3652)-ROW($C$3))),"")</f>
        <v/>
      </c>
      <c r="H3652" s="361" t="str">
        <f>IFERROR(IF(LEN(C3652)&gt;0,IF(LEN(INDEX(TasksList!$G$6:$G$25,MATCH(C3652,TasksList!$B$6:$B$25,0),1))=0,"",INDEX(TasksList!$G$6:$G$25,MATCH(C3652,TasksList!$B$6:$B$25,0),1)),""),"")</f>
        <v/>
      </c>
      <c r="N3652" s="362" t="str">
        <f>IFERROR(IF(LEN(INDEX(PlansAndNotes!$D$6:$D$4005,ROW(B3652)-ROW($C$3)))=0,"",INDEX(PlansAndNotes!$D$6:$D$4005,ROW(B3652)-ROW($C$3))),"")</f>
        <v/>
      </c>
      <c r="O3652" s="165" t="str">
        <f t="shared" ref="O3652:O3715" si="386">IF(LEN(B3652)&gt;0,RIGHT(B3652,LEN(B3652)-SEARCH(" - ",B3652)-2),"")</f>
        <v/>
      </c>
      <c r="P3652" s="363" t="str">
        <f>IFERROR(IF(LEN(INDEX(PlansAndNotes!$E$6:$E$4005,ROW(B3652)-ROW($C$3)))=0,"",INDEX(PlansAndNotes!$E$6:$E$4005,ROW(B3652)-ROW($C$3))),"")</f>
        <v/>
      </c>
      <c r="Q3652" s="363" t="str">
        <f>IFERROR(IF(LEN(INDEX(PlansAndNotes!$G$6:$G$4005,ROW(B3652)-ROW($C$3)))=0,"",INDEX(PlansAndNotes!$G$6:$G$4005,ROW(B3652)-ROW($C$3))),"")</f>
        <v/>
      </c>
      <c r="R3652" s="361" t="str">
        <f>IFERROR(IF(LEN(D3652)&gt;0,IF(LEN(INDEX(AdressBook!$C$6:$C$25,MATCH(D3652,AdressBook!$B$6:$B$25,0),1))=0,"",INDEX(AdressBook!$C$6:$C$25,MATCH(D3652,AdressBook!$B$6:$B$25,0),1)),""),"")</f>
        <v/>
      </c>
      <c r="S3652" s="165">
        <f>IF(LEN(C3652)&gt;0,IFERROR(IF(MATCH(C3652,C3653:$C$4004,0)&gt;0,-1,ROW(S3652)-ROW($S$3)),ROW(S3652)-ROW($S$3)),-1)</f>
        <v>-1</v>
      </c>
      <c r="T3652" s="165">
        <f t="shared" ref="T3652:T3715" si="387">IF(OR(taskRange="All tasks (all stages)",taskRange=""),ROW(T3652)-ROW($T$3),IF(S3652&gt;0,ROW(T3652)-ROW($T$3),0))*IF(OR(calendarSalesmen="",calendarSalesmen="All salesmen"),1,IF(calendarSalesmen=G3652,1,0))*IF(OR(calendarStage="",calendarStage="All Stages"),1,IF(calendarStage=P3652,1,0))</f>
        <v>0</v>
      </c>
      <c r="U3652" s="165" t="str">
        <f t="shared" ref="U3652:U3715" si="388">IF(S3652&gt;0,P3652,"")</f>
        <v/>
      </c>
      <c r="V3652" s="165" t="str">
        <f>IFERROR(IF(OR(C3652="",S3652&lt;0),"",IF(SUBTOTAL(3,C3652:C3652)=0,-1,SUBTOTAL(3,$C$4:C3652))),"")</f>
        <v/>
      </c>
      <c r="W3652" s="156" t="str">
        <f t="array" ref="W3652">IF(LEN(C3652)&gt;0,IFERROR(IF(MATCH(C3652,$C$3:$C3651,0)&gt;0,N3652-INDEX($N$3:N3651,SUMPRODUCT(MAX(ROW($C$3:$C3651)*(C3652=$C$3:$C3651)))-2,1),""),""),"")</f>
        <v/>
      </c>
      <c r="X3652" s="156">
        <f t="shared" ca="1" si="383"/>
        <v>1</v>
      </c>
      <c r="Y3652" s="156">
        <f t="shared" ca="1" si="384"/>
        <v>1</v>
      </c>
    </row>
    <row r="3653" spans="2:25" hidden="1" x14ac:dyDescent="0.25">
      <c r="B3653" s="390" t="str">
        <f>IFERROR(IF(LEN(INDEX(PlansAndNotes!$B$6:$B$2005,ROW(A3653)-ROW($B$3)))=0,"",INDEX(PlansAndNotes!$B$6:$B$2005,ROW(A3653)-ROW($B$3))),"")</f>
        <v/>
      </c>
      <c r="C3653" s="387" t="str">
        <f t="shared" si="385"/>
        <v/>
      </c>
      <c r="D3653" s="361" t="str">
        <f>IFERROR(IF(LEN(C3653)&gt;0,IF(LEN(INDEX(TasksList!$C$6:$C$25,MATCH(C3653,TasksList!$B$6:$B$25,0),1))=0,"",INDEX(TasksList!$C$6:$C$25,MATCH(C3653,TasksList!$B$6:$B$25,0),1)),""),"")</f>
        <v/>
      </c>
      <c r="E3653" s="361" t="str">
        <f>IFERROR(IF(LEN(C3653)&gt;0,IF(LEN(INDEX(TasksList!$F$6:$F$25,MATCH(C3653,TasksList!$B$6:$B$25,0),1))=0,"not set!",INDEX(TasksList!$F$6:$F$25,MATCH(C3653,TasksList!$B$6:$B$25,0),1)),""),"")</f>
        <v/>
      </c>
      <c r="F3653" s="360" t="str">
        <f>IFERROR(IF(LEN(D3653)&gt;0,IF(LEN(INDEX(AdressBook!$D$6:$D$25,MATCH(D3653,AdressBook!$B$6:$B$25,0),1))=0,"",INDEX(AdressBook!$D$6:$D$25,MATCH(D3653,AdressBook!$B$6:$B$25,0),1)),""),"")</f>
        <v/>
      </c>
      <c r="G3653" s="361" t="str">
        <f>IFERROR(IF(LEN(INDEX(PlansAndNotes!$F$6:$F$4005,ROW(B3653)-ROW($C$3)))=0,"",INDEX(PlansAndNotes!$F$6:$F$4005,ROW(B3653)-ROW($C$3))),"")</f>
        <v/>
      </c>
      <c r="H3653" s="361" t="str">
        <f>IFERROR(IF(LEN(C3653)&gt;0,IF(LEN(INDEX(TasksList!$G$6:$G$25,MATCH(C3653,TasksList!$B$6:$B$25,0),1))=0,"",INDEX(TasksList!$G$6:$G$25,MATCH(C3653,TasksList!$B$6:$B$25,0),1)),""),"")</f>
        <v/>
      </c>
      <c r="N3653" s="362" t="str">
        <f>IFERROR(IF(LEN(INDEX(PlansAndNotes!$D$6:$D$4005,ROW(B3653)-ROW($C$3)))=0,"",INDEX(PlansAndNotes!$D$6:$D$4005,ROW(B3653)-ROW($C$3))),"")</f>
        <v/>
      </c>
      <c r="O3653" s="165" t="str">
        <f t="shared" si="386"/>
        <v/>
      </c>
      <c r="P3653" s="363" t="str">
        <f>IFERROR(IF(LEN(INDEX(PlansAndNotes!$E$6:$E$4005,ROW(B3653)-ROW($C$3)))=0,"",INDEX(PlansAndNotes!$E$6:$E$4005,ROW(B3653)-ROW($C$3))),"")</f>
        <v/>
      </c>
      <c r="Q3653" s="363" t="str">
        <f>IFERROR(IF(LEN(INDEX(PlansAndNotes!$G$6:$G$4005,ROW(B3653)-ROW($C$3)))=0,"",INDEX(PlansAndNotes!$G$6:$G$4005,ROW(B3653)-ROW($C$3))),"")</f>
        <v/>
      </c>
      <c r="R3653" s="361" t="str">
        <f>IFERROR(IF(LEN(D3653)&gt;0,IF(LEN(INDEX(AdressBook!$C$6:$C$25,MATCH(D3653,AdressBook!$B$6:$B$25,0),1))=0,"",INDEX(AdressBook!$C$6:$C$25,MATCH(D3653,AdressBook!$B$6:$B$25,0),1)),""),"")</f>
        <v/>
      </c>
      <c r="S3653" s="165">
        <f>IF(LEN(C3653)&gt;0,IFERROR(IF(MATCH(C3653,C3654:$C$4004,0)&gt;0,-1,ROW(S3653)-ROW($S$3)),ROW(S3653)-ROW($S$3)),-1)</f>
        <v>-1</v>
      </c>
      <c r="T3653" s="165">
        <f t="shared" si="387"/>
        <v>0</v>
      </c>
      <c r="U3653" s="165" t="str">
        <f t="shared" si="388"/>
        <v/>
      </c>
      <c r="V3653" s="165" t="str">
        <f>IFERROR(IF(OR(C3653="",S3653&lt;0),"",IF(SUBTOTAL(3,C3653:C3653)=0,-1,SUBTOTAL(3,$C$4:C3653))),"")</f>
        <v/>
      </c>
      <c r="W3653" s="156" t="str">
        <f t="array" ref="W3653">IF(LEN(C3653)&gt;0,IFERROR(IF(MATCH(C3653,$C$3:$C3652,0)&gt;0,N3653-INDEX($N$3:N3652,SUMPRODUCT(MAX(ROW($C$3:$C3652)*(C3653=$C$3:$C3652)))-2,1),""),""),"")</f>
        <v/>
      </c>
      <c r="X3653" s="156">
        <f t="shared" ref="X3653:X3716" ca="1" si="389">IFERROR(IF($X$2="",1,IF(AND(N3653&lt;=TODAY(),N3653+$X$2&gt;=TODAY()),1,0)),"")</f>
        <v>1</v>
      </c>
      <c r="Y3653" s="156">
        <f t="shared" ref="Y3653:Y3716" ca="1" si="390">IFERROR(IF($Y$2="",1,IF(AND(N3653&lt;=TODAY(),N3653+$Y$2&gt;=TODAY()),1,0)),"")</f>
        <v>1</v>
      </c>
    </row>
    <row r="3654" spans="2:25" hidden="1" x14ac:dyDescent="0.25">
      <c r="B3654" s="390" t="str">
        <f>IFERROR(IF(LEN(INDEX(PlansAndNotes!$B$6:$B$2005,ROW(A3654)-ROW($B$3)))=0,"",INDEX(PlansAndNotes!$B$6:$B$2005,ROW(A3654)-ROW($B$3))),"")</f>
        <v/>
      </c>
      <c r="C3654" s="387" t="str">
        <f t="shared" si="385"/>
        <v/>
      </c>
      <c r="D3654" s="361" t="str">
        <f>IFERROR(IF(LEN(C3654)&gt;0,IF(LEN(INDEX(TasksList!$C$6:$C$25,MATCH(C3654,TasksList!$B$6:$B$25,0),1))=0,"",INDEX(TasksList!$C$6:$C$25,MATCH(C3654,TasksList!$B$6:$B$25,0),1)),""),"")</f>
        <v/>
      </c>
      <c r="E3654" s="361" t="str">
        <f>IFERROR(IF(LEN(C3654)&gt;0,IF(LEN(INDEX(TasksList!$F$6:$F$25,MATCH(C3654,TasksList!$B$6:$B$25,0),1))=0,"not set!",INDEX(TasksList!$F$6:$F$25,MATCH(C3654,TasksList!$B$6:$B$25,0),1)),""),"")</f>
        <v/>
      </c>
      <c r="F3654" s="360" t="str">
        <f>IFERROR(IF(LEN(D3654)&gt;0,IF(LEN(INDEX(AdressBook!$D$6:$D$25,MATCH(D3654,AdressBook!$B$6:$B$25,0),1))=0,"",INDEX(AdressBook!$D$6:$D$25,MATCH(D3654,AdressBook!$B$6:$B$25,0),1)),""),"")</f>
        <v/>
      </c>
      <c r="G3654" s="361" t="str">
        <f>IFERROR(IF(LEN(INDEX(PlansAndNotes!$F$6:$F$4005,ROW(B3654)-ROW($C$3)))=0,"",INDEX(PlansAndNotes!$F$6:$F$4005,ROW(B3654)-ROW($C$3))),"")</f>
        <v/>
      </c>
      <c r="H3654" s="361" t="str">
        <f>IFERROR(IF(LEN(C3654)&gt;0,IF(LEN(INDEX(TasksList!$G$6:$G$25,MATCH(C3654,TasksList!$B$6:$B$25,0),1))=0,"",INDEX(TasksList!$G$6:$G$25,MATCH(C3654,TasksList!$B$6:$B$25,0),1)),""),"")</f>
        <v/>
      </c>
      <c r="N3654" s="362" t="str">
        <f>IFERROR(IF(LEN(INDEX(PlansAndNotes!$D$6:$D$4005,ROW(B3654)-ROW($C$3)))=0,"",INDEX(PlansAndNotes!$D$6:$D$4005,ROW(B3654)-ROW($C$3))),"")</f>
        <v/>
      </c>
      <c r="O3654" s="165" t="str">
        <f t="shared" si="386"/>
        <v/>
      </c>
      <c r="P3654" s="363" t="str">
        <f>IFERROR(IF(LEN(INDEX(PlansAndNotes!$E$6:$E$4005,ROW(B3654)-ROW($C$3)))=0,"",INDEX(PlansAndNotes!$E$6:$E$4005,ROW(B3654)-ROW($C$3))),"")</f>
        <v/>
      </c>
      <c r="Q3654" s="363" t="str">
        <f>IFERROR(IF(LEN(INDEX(PlansAndNotes!$G$6:$G$4005,ROW(B3654)-ROW($C$3)))=0,"",INDEX(PlansAndNotes!$G$6:$G$4005,ROW(B3654)-ROW($C$3))),"")</f>
        <v/>
      </c>
      <c r="R3654" s="361" t="str">
        <f>IFERROR(IF(LEN(D3654)&gt;0,IF(LEN(INDEX(AdressBook!$C$6:$C$25,MATCH(D3654,AdressBook!$B$6:$B$25,0),1))=0,"",INDEX(AdressBook!$C$6:$C$25,MATCH(D3654,AdressBook!$B$6:$B$25,0),1)),""),"")</f>
        <v/>
      </c>
      <c r="S3654" s="165">
        <f>IF(LEN(C3654)&gt;0,IFERROR(IF(MATCH(C3654,C3655:$C$4004,0)&gt;0,-1,ROW(S3654)-ROW($S$3)),ROW(S3654)-ROW($S$3)),-1)</f>
        <v>-1</v>
      </c>
      <c r="T3654" s="165">
        <f t="shared" si="387"/>
        <v>0</v>
      </c>
      <c r="U3654" s="165" t="str">
        <f t="shared" si="388"/>
        <v/>
      </c>
      <c r="V3654" s="165" t="str">
        <f>IFERROR(IF(OR(C3654="",S3654&lt;0),"",IF(SUBTOTAL(3,C3654:C3654)=0,-1,SUBTOTAL(3,$C$4:C3654))),"")</f>
        <v/>
      </c>
      <c r="W3654" s="156" t="str">
        <f t="array" ref="W3654">IF(LEN(C3654)&gt;0,IFERROR(IF(MATCH(C3654,$C$3:$C3653,0)&gt;0,N3654-INDEX($N$3:N3653,SUMPRODUCT(MAX(ROW($C$3:$C3653)*(C3654=$C$3:$C3653)))-2,1),""),""),"")</f>
        <v/>
      </c>
      <c r="X3654" s="156">
        <f t="shared" ca="1" si="389"/>
        <v>1</v>
      </c>
      <c r="Y3654" s="156">
        <f t="shared" ca="1" si="390"/>
        <v>1</v>
      </c>
    </row>
    <row r="3655" spans="2:25" hidden="1" x14ac:dyDescent="0.25">
      <c r="B3655" s="390" t="str">
        <f>IFERROR(IF(LEN(INDEX(PlansAndNotes!$B$6:$B$2005,ROW(A3655)-ROW($B$3)))=0,"",INDEX(PlansAndNotes!$B$6:$B$2005,ROW(A3655)-ROW($B$3))),"")</f>
        <v/>
      </c>
      <c r="C3655" s="387" t="str">
        <f t="shared" si="385"/>
        <v/>
      </c>
      <c r="D3655" s="361" t="str">
        <f>IFERROR(IF(LEN(C3655)&gt;0,IF(LEN(INDEX(TasksList!$C$6:$C$25,MATCH(C3655,TasksList!$B$6:$B$25,0),1))=0,"",INDEX(TasksList!$C$6:$C$25,MATCH(C3655,TasksList!$B$6:$B$25,0),1)),""),"")</f>
        <v/>
      </c>
      <c r="E3655" s="361" t="str">
        <f>IFERROR(IF(LEN(C3655)&gt;0,IF(LEN(INDEX(TasksList!$F$6:$F$25,MATCH(C3655,TasksList!$B$6:$B$25,0),1))=0,"not set!",INDEX(TasksList!$F$6:$F$25,MATCH(C3655,TasksList!$B$6:$B$25,0),1)),""),"")</f>
        <v/>
      </c>
      <c r="F3655" s="360" t="str">
        <f>IFERROR(IF(LEN(D3655)&gt;0,IF(LEN(INDEX(AdressBook!$D$6:$D$25,MATCH(D3655,AdressBook!$B$6:$B$25,0),1))=0,"",INDEX(AdressBook!$D$6:$D$25,MATCH(D3655,AdressBook!$B$6:$B$25,0),1)),""),"")</f>
        <v/>
      </c>
      <c r="G3655" s="361" t="str">
        <f>IFERROR(IF(LEN(INDEX(PlansAndNotes!$F$6:$F$4005,ROW(B3655)-ROW($C$3)))=0,"",INDEX(PlansAndNotes!$F$6:$F$4005,ROW(B3655)-ROW($C$3))),"")</f>
        <v/>
      </c>
      <c r="H3655" s="361" t="str">
        <f>IFERROR(IF(LEN(C3655)&gt;0,IF(LEN(INDEX(TasksList!$G$6:$G$25,MATCH(C3655,TasksList!$B$6:$B$25,0),1))=0,"",INDEX(TasksList!$G$6:$G$25,MATCH(C3655,TasksList!$B$6:$B$25,0),1)),""),"")</f>
        <v/>
      </c>
      <c r="N3655" s="362" t="str">
        <f>IFERROR(IF(LEN(INDEX(PlansAndNotes!$D$6:$D$4005,ROW(B3655)-ROW($C$3)))=0,"",INDEX(PlansAndNotes!$D$6:$D$4005,ROW(B3655)-ROW($C$3))),"")</f>
        <v/>
      </c>
      <c r="O3655" s="165" t="str">
        <f t="shared" si="386"/>
        <v/>
      </c>
      <c r="P3655" s="363" t="str">
        <f>IFERROR(IF(LEN(INDEX(PlansAndNotes!$E$6:$E$4005,ROW(B3655)-ROW($C$3)))=0,"",INDEX(PlansAndNotes!$E$6:$E$4005,ROW(B3655)-ROW($C$3))),"")</f>
        <v/>
      </c>
      <c r="Q3655" s="363" t="str">
        <f>IFERROR(IF(LEN(INDEX(PlansAndNotes!$G$6:$G$4005,ROW(B3655)-ROW($C$3)))=0,"",INDEX(PlansAndNotes!$G$6:$G$4005,ROW(B3655)-ROW($C$3))),"")</f>
        <v/>
      </c>
      <c r="R3655" s="361" t="str">
        <f>IFERROR(IF(LEN(D3655)&gt;0,IF(LEN(INDEX(AdressBook!$C$6:$C$25,MATCH(D3655,AdressBook!$B$6:$B$25,0),1))=0,"",INDEX(AdressBook!$C$6:$C$25,MATCH(D3655,AdressBook!$B$6:$B$25,0),1)),""),"")</f>
        <v/>
      </c>
      <c r="S3655" s="165">
        <f>IF(LEN(C3655)&gt;0,IFERROR(IF(MATCH(C3655,C3656:$C$4004,0)&gt;0,-1,ROW(S3655)-ROW($S$3)),ROW(S3655)-ROW($S$3)),-1)</f>
        <v>-1</v>
      </c>
      <c r="T3655" s="165">
        <f t="shared" si="387"/>
        <v>0</v>
      </c>
      <c r="U3655" s="165" t="str">
        <f t="shared" si="388"/>
        <v/>
      </c>
      <c r="V3655" s="165" t="str">
        <f>IFERROR(IF(OR(C3655="",S3655&lt;0),"",IF(SUBTOTAL(3,C3655:C3655)=0,-1,SUBTOTAL(3,$C$4:C3655))),"")</f>
        <v/>
      </c>
      <c r="W3655" s="156" t="str">
        <f t="array" ref="W3655">IF(LEN(C3655)&gt;0,IFERROR(IF(MATCH(C3655,$C$3:$C3654,0)&gt;0,N3655-INDEX($N$3:N3654,SUMPRODUCT(MAX(ROW($C$3:$C3654)*(C3655=$C$3:$C3654)))-2,1),""),""),"")</f>
        <v/>
      </c>
      <c r="X3655" s="156">
        <f t="shared" ca="1" si="389"/>
        <v>1</v>
      </c>
      <c r="Y3655" s="156">
        <f t="shared" ca="1" si="390"/>
        <v>1</v>
      </c>
    </row>
    <row r="3656" spans="2:25" hidden="1" x14ac:dyDescent="0.25">
      <c r="B3656" s="390" t="str">
        <f>IFERROR(IF(LEN(INDEX(PlansAndNotes!$B$6:$B$2005,ROW(A3656)-ROW($B$3)))=0,"",INDEX(PlansAndNotes!$B$6:$B$2005,ROW(A3656)-ROW($B$3))),"")</f>
        <v/>
      </c>
      <c r="C3656" s="387" t="str">
        <f t="shared" si="385"/>
        <v/>
      </c>
      <c r="D3656" s="361" t="str">
        <f>IFERROR(IF(LEN(C3656)&gt;0,IF(LEN(INDEX(TasksList!$C$6:$C$25,MATCH(C3656,TasksList!$B$6:$B$25,0),1))=0,"",INDEX(TasksList!$C$6:$C$25,MATCH(C3656,TasksList!$B$6:$B$25,0),1)),""),"")</f>
        <v/>
      </c>
      <c r="E3656" s="361" t="str">
        <f>IFERROR(IF(LEN(C3656)&gt;0,IF(LEN(INDEX(TasksList!$F$6:$F$25,MATCH(C3656,TasksList!$B$6:$B$25,0),1))=0,"not set!",INDEX(TasksList!$F$6:$F$25,MATCH(C3656,TasksList!$B$6:$B$25,0),1)),""),"")</f>
        <v/>
      </c>
      <c r="F3656" s="360" t="str">
        <f>IFERROR(IF(LEN(D3656)&gt;0,IF(LEN(INDEX(AdressBook!$D$6:$D$25,MATCH(D3656,AdressBook!$B$6:$B$25,0),1))=0,"",INDEX(AdressBook!$D$6:$D$25,MATCH(D3656,AdressBook!$B$6:$B$25,0),1)),""),"")</f>
        <v/>
      </c>
      <c r="G3656" s="361" t="str">
        <f>IFERROR(IF(LEN(INDEX(PlansAndNotes!$F$6:$F$4005,ROW(B3656)-ROW($C$3)))=0,"",INDEX(PlansAndNotes!$F$6:$F$4005,ROW(B3656)-ROW($C$3))),"")</f>
        <v/>
      </c>
      <c r="H3656" s="361" t="str">
        <f>IFERROR(IF(LEN(C3656)&gt;0,IF(LEN(INDEX(TasksList!$G$6:$G$25,MATCH(C3656,TasksList!$B$6:$B$25,0),1))=0,"",INDEX(TasksList!$G$6:$G$25,MATCH(C3656,TasksList!$B$6:$B$25,0),1)),""),"")</f>
        <v/>
      </c>
      <c r="N3656" s="362" t="str">
        <f>IFERROR(IF(LEN(INDEX(PlansAndNotes!$D$6:$D$4005,ROW(B3656)-ROW($C$3)))=0,"",INDEX(PlansAndNotes!$D$6:$D$4005,ROW(B3656)-ROW($C$3))),"")</f>
        <v/>
      </c>
      <c r="O3656" s="165" t="str">
        <f t="shared" si="386"/>
        <v/>
      </c>
      <c r="P3656" s="363" t="str">
        <f>IFERROR(IF(LEN(INDEX(PlansAndNotes!$E$6:$E$4005,ROW(B3656)-ROW($C$3)))=0,"",INDEX(PlansAndNotes!$E$6:$E$4005,ROW(B3656)-ROW($C$3))),"")</f>
        <v/>
      </c>
      <c r="Q3656" s="363" t="str">
        <f>IFERROR(IF(LEN(INDEX(PlansAndNotes!$G$6:$G$4005,ROW(B3656)-ROW($C$3)))=0,"",INDEX(PlansAndNotes!$G$6:$G$4005,ROW(B3656)-ROW($C$3))),"")</f>
        <v/>
      </c>
      <c r="R3656" s="361" t="str">
        <f>IFERROR(IF(LEN(D3656)&gt;0,IF(LEN(INDEX(AdressBook!$C$6:$C$25,MATCH(D3656,AdressBook!$B$6:$B$25,0),1))=0,"",INDEX(AdressBook!$C$6:$C$25,MATCH(D3656,AdressBook!$B$6:$B$25,0),1)),""),"")</f>
        <v/>
      </c>
      <c r="S3656" s="165">
        <f>IF(LEN(C3656)&gt;0,IFERROR(IF(MATCH(C3656,C3657:$C$4004,0)&gt;0,-1,ROW(S3656)-ROW($S$3)),ROW(S3656)-ROW($S$3)),-1)</f>
        <v>-1</v>
      </c>
      <c r="T3656" s="165">
        <f t="shared" si="387"/>
        <v>0</v>
      </c>
      <c r="U3656" s="165" t="str">
        <f t="shared" si="388"/>
        <v/>
      </c>
      <c r="V3656" s="165" t="str">
        <f>IFERROR(IF(OR(C3656="",S3656&lt;0),"",IF(SUBTOTAL(3,C3656:C3656)=0,-1,SUBTOTAL(3,$C$4:C3656))),"")</f>
        <v/>
      </c>
      <c r="W3656" s="156" t="str">
        <f t="array" ref="W3656">IF(LEN(C3656)&gt;0,IFERROR(IF(MATCH(C3656,$C$3:$C3655,0)&gt;0,N3656-INDEX($N$3:N3655,SUMPRODUCT(MAX(ROW($C$3:$C3655)*(C3656=$C$3:$C3655)))-2,1),""),""),"")</f>
        <v/>
      </c>
      <c r="X3656" s="156">
        <f t="shared" ca="1" si="389"/>
        <v>1</v>
      </c>
      <c r="Y3656" s="156">
        <f t="shared" ca="1" si="390"/>
        <v>1</v>
      </c>
    </row>
    <row r="3657" spans="2:25" hidden="1" x14ac:dyDescent="0.25">
      <c r="B3657" s="390" t="str">
        <f>IFERROR(IF(LEN(INDEX(PlansAndNotes!$B$6:$B$2005,ROW(A3657)-ROW($B$3)))=0,"",INDEX(PlansAndNotes!$B$6:$B$2005,ROW(A3657)-ROW($B$3))),"")</f>
        <v/>
      </c>
      <c r="C3657" s="387" t="str">
        <f t="shared" si="385"/>
        <v/>
      </c>
      <c r="D3657" s="361" t="str">
        <f>IFERROR(IF(LEN(C3657)&gt;0,IF(LEN(INDEX(TasksList!$C$6:$C$25,MATCH(C3657,TasksList!$B$6:$B$25,0),1))=0,"",INDEX(TasksList!$C$6:$C$25,MATCH(C3657,TasksList!$B$6:$B$25,0),1)),""),"")</f>
        <v/>
      </c>
      <c r="E3657" s="361" t="str">
        <f>IFERROR(IF(LEN(C3657)&gt;0,IF(LEN(INDEX(TasksList!$F$6:$F$25,MATCH(C3657,TasksList!$B$6:$B$25,0),1))=0,"not set!",INDEX(TasksList!$F$6:$F$25,MATCH(C3657,TasksList!$B$6:$B$25,0),1)),""),"")</f>
        <v/>
      </c>
      <c r="F3657" s="360" t="str">
        <f>IFERROR(IF(LEN(D3657)&gt;0,IF(LEN(INDEX(AdressBook!$D$6:$D$25,MATCH(D3657,AdressBook!$B$6:$B$25,0),1))=0,"",INDEX(AdressBook!$D$6:$D$25,MATCH(D3657,AdressBook!$B$6:$B$25,0),1)),""),"")</f>
        <v/>
      </c>
      <c r="G3657" s="361" t="str">
        <f>IFERROR(IF(LEN(INDEX(PlansAndNotes!$F$6:$F$4005,ROW(B3657)-ROW($C$3)))=0,"",INDEX(PlansAndNotes!$F$6:$F$4005,ROW(B3657)-ROW($C$3))),"")</f>
        <v/>
      </c>
      <c r="H3657" s="361" t="str">
        <f>IFERROR(IF(LEN(C3657)&gt;0,IF(LEN(INDEX(TasksList!$G$6:$G$25,MATCH(C3657,TasksList!$B$6:$B$25,0),1))=0,"",INDEX(TasksList!$G$6:$G$25,MATCH(C3657,TasksList!$B$6:$B$25,0),1)),""),"")</f>
        <v/>
      </c>
      <c r="N3657" s="362" t="str">
        <f>IFERROR(IF(LEN(INDEX(PlansAndNotes!$D$6:$D$4005,ROW(B3657)-ROW($C$3)))=0,"",INDEX(PlansAndNotes!$D$6:$D$4005,ROW(B3657)-ROW($C$3))),"")</f>
        <v/>
      </c>
      <c r="O3657" s="165" t="str">
        <f t="shared" si="386"/>
        <v/>
      </c>
      <c r="P3657" s="363" t="str">
        <f>IFERROR(IF(LEN(INDEX(PlansAndNotes!$E$6:$E$4005,ROW(B3657)-ROW($C$3)))=0,"",INDEX(PlansAndNotes!$E$6:$E$4005,ROW(B3657)-ROW($C$3))),"")</f>
        <v/>
      </c>
      <c r="Q3657" s="363" t="str">
        <f>IFERROR(IF(LEN(INDEX(PlansAndNotes!$G$6:$G$4005,ROW(B3657)-ROW($C$3)))=0,"",INDEX(PlansAndNotes!$G$6:$G$4005,ROW(B3657)-ROW($C$3))),"")</f>
        <v/>
      </c>
      <c r="R3657" s="361" t="str">
        <f>IFERROR(IF(LEN(D3657)&gt;0,IF(LEN(INDEX(AdressBook!$C$6:$C$25,MATCH(D3657,AdressBook!$B$6:$B$25,0),1))=0,"",INDEX(AdressBook!$C$6:$C$25,MATCH(D3657,AdressBook!$B$6:$B$25,0),1)),""),"")</f>
        <v/>
      </c>
      <c r="S3657" s="165">
        <f>IF(LEN(C3657)&gt;0,IFERROR(IF(MATCH(C3657,C3658:$C$4004,0)&gt;0,-1,ROW(S3657)-ROW($S$3)),ROW(S3657)-ROW($S$3)),-1)</f>
        <v>-1</v>
      </c>
      <c r="T3657" s="165">
        <f t="shared" si="387"/>
        <v>0</v>
      </c>
      <c r="U3657" s="165" t="str">
        <f t="shared" si="388"/>
        <v/>
      </c>
      <c r="V3657" s="165" t="str">
        <f>IFERROR(IF(OR(C3657="",S3657&lt;0),"",IF(SUBTOTAL(3,C3657:C3657)=0,-1,SUBTOTAL(3,$C$4:C3657))),"")</f>
        <v/>
      </c>
      <c r="W3657" s="156" t="str">
        <f t="array" ref="W3657">IF(LEN(C3657)&gt;0,IFERROR(IF(MATCH(C3657,$C$3:$C3656,0)&gt;0,N3657-INDEX($N$3:N3656,SUMPRODUCT(MAX(ROW($C$3:$C3656)*(C3657=$C$3:$C3656)))-2,1),""),""),"")</f>
        <v/>
      </c>
      <c r="X3657" s="156">
        <f t="shared" ca="1" si="389"/>
        <v>1</v>
      </c>
      <c r="Y3657" s="156">
        <f t="shared" ca="1" si="390"/>
        <v>1</v>
      </c>
    </row>
    <row r="3658" spans="2:25" hidden="1" x14ac:dyDescent="0.25">
      <c r="B3658" s="390" t="str">
        <f>IFERROR(IF(LEN(INDEX(PlansAndNotes!$B$6:$B$2005,ROW(A3658)-ROW($B$3)))=0,"",INDEX(PlansAndNotes!$B$6:$B$2005,ROW(A3658)-ROW($B$3))),"")</f>
        <v/>
      </c>
      <c r="C3658" s="387" t="str">
        <f t="shared" si="385"/>
        <v/>
      </c>
      <c r="D3658" s="361" t="str">
        <f>IFERROR(IF(LEN(C3658)&gt;0,IF(LEN(INDEX(TasksList!$C$6:$C$25,MATCH(C3658,TasksList!$B$6:$B$25,0),1))=0,"",INDEX(TasksList!$C$6:$C$25,MATCH(C3658,TasksList!$B$6:$B$25,0),1)),""),"")</f>
        <v/>
      </c>
      <c r="E3658" s="361" t="str">
        <f>IFERROR(IF(LEN(C3658)&gt;0,IF(LEN(INDEX(TasksList!$F$6:$F$25,MATCH(C3658,TasksList!$B$6:$B$25,0),1))=0,"not set!",INDEX(TasksList!$F$6:$F$25,MATCH(C3658,TasksList!$B$6:$B$25,0),1)),""),"")</f>
        <v/>
      </c>
      <c r="F3658" s="360" t="str">
        <f>IFERROR(IF(LEN(D3658)&gt;0,IF(LEN(INDEX(AdressBook!$D$6:$D$25,MATCH(D3658,AdressBook!$B$6:$B$25,0),1))=0,"",INDEX(AdressBook!$D$6:$D$25,MATCH(D3658,AdressBook!$B$6:$B$25,0),1)),""),"")</f>
        <v/>
      </c>
      <c r="G3658" s="361" t="str">
        <f>IFERROR(IF(LEN(INDEX(PlansAndNotes!$F$6:$F$4005,ROW(B3658)-ROW($C$3)))=0,"",INDEX(PlansAndNotes!$F$6:$F$4005,ROW(B3658)-ROW($C$3))),"")</f>
        <v/>
      </c>
      <c r="H3658" s="361" t="str">
        <f>IFERROR(IF(LEN(C3658)&gt;0,IF(LEN(INDEX(TasksList!$G$6:$G$25,MATCH(C3658,TasksList!$B$6:$B$25,0),1))=0,"",INDEX(TasksList!$G$6:$G$25,MATCH(C3658,TasksList!$B$6:$B$25,0),1)),""),"")</f>
        <v/>
      </c>
      <c r="N3658" s="362" t="str">
        <f>IFERROR(IF(LEN(INDEX(PlansAndNotes!$D$6:$D$4005,ROW(B3658)-ROW($C$3)))=0,"",INDEX(PlansAndNotes!$D$6:$D$4005,ROW(B3658)-ROW($C$3))),"")</f>
        <v/>
      </c>
      <c r="O3658" s="165" t="str">
        <f t="shared" si="386"/>
        <v/>
      </c>
      <c r="P3658" s="363" t="str">
        <f>IFERROR(IF(LEN(INDEX(PlansAndNotes!$E$6:$E$4005,ROW(B3658)-ROW($C$3)))=0,"",INDEX(PlansAndNotes!$E$6:$E$4005,ROW(B3658)-ROW($C$3))),"")</f>
        <v/>
      </c>
      <c r="Q3658" s="363" t="str">
        <f>IFERROR(IF(LEN(INDEX(PlansAndNotes!$G$6:$G$4005,ROW(B3658)-ROW($C$3)))=0,"",INDEX(PlansAndNotes!$G$6:$G$4005,ROW(B3658)-ROW($C$3))),"")</f>
        <v/>
      </c>
      <c r="R3658" s="361" t="str">
        <f>IFERROR(IF(LEN(D3658)&gt;0,IF(LEN(INDEX(AdressBook!$C$6:$C$25,MATCH(D3658,AdressBook!$B$6:$B$25,0),1))=0,"",INDEX(AdressBook!$C$6:$C$25,MATCH(D3658,AdressBook!$B$6:$B$25,0),1)),""),"")</f>
        <v/>
      </c>
      <c r="S3658" s="165">
        <f>IF(LEN(C3658)&gt;0,IFERROR(IF(MATCH(C3658,C3659:$C$4004,0)&gt;0,-1,ROW(S3658)-ROW($S$3)),ROW(S3658)-ROW($S$3)),-1)</f>
        <v>-1</v>
      </c>
      <c r="T3658" s="165">
        <f t="shared" si="387"/>
        <v>0</v>
      </c>
      <c r="U3658" s="165" t="str">
        <f t="shared" si="388"/>
        <v/>
      </c>
      <c r="V3658" s="165" t="str">
        <f>IFERROR(IF(OR(C3658="",S3658&lt;0),"",IF(SUBTOTAL(3,C3658:C3658)=0,-1,SUBTOTAL(3,$C$4:C3658))),"")</f>
        <v/>
      </c>
      <c r="W3658" s="156" t="str">
        <f t="array" ref="W3658">IF(LEN(C3658)&gt;0,IFERROR(IF(MATCH(C3658,$C$3:$C3657,0)&gt;0,N3658-INDEX($N$3:N3657,SUMPRODUCT(MAX(ROW($C$3:$C3657)*(C3658=$C$3:$C3657)))-2,1),""),""),"")</f>
        <v/>
      </c>
      <c r="X3658" s="156">
        <f t="shared" ca="1" si="389"/>
        <v>1</v>
      </c>
      <c r="Y3658" s="156">
        <f t="shared" ca="1" si="390"/>
        <v>1</v>
      </c>
    </row>
    <row r="3659" spans="2:25" hidden="1" x14ac:dyDescent="0.25">
      <c r="B3659" s="390" t="str">
        <f>IFERROR(IF(LEN(INDEX(PlansAndNotes!$B$6:$B$2005,ROW(A3659)-ROW($B$3)))=0,"",INDEX(PlansAndNotes!$B$6:$B$2005,ROW(A3659)-ROW($B$3))),"")</f>
        <v/>
      </c>
      <c r="C3659" s="387" t="str">
        <f t="shared" si="385"/>
        <v/>
      </c>
      <c r="D3659" s="361" t="str">
        <f>IFERROR(IF(LEN(C3659)&gt;0,IF(LEN(INDEX(TasksList!$C$6:$C$25,MATCH(C3659,TasksList!$B$6:$B$25,0),1))=0,"",INDEX(TasksList!$C$6:$C$25,MATCH(C3659,TasksList!$B$6:$B$25,0),1)),""),"")</f>
        <v/>
      </c>
      <c r="E3659" s="361" t="str">
        <f>IFERROR(IF(LEN(C3659)&gt;0,IF(LEN(INDEX(TasksList!$F$6:$F$25,MATCH(C3659,TasksList!$B$6:$B$25,0),1))=0,"not set!",INDEX(TasksList!$F$6:$F$25,MATCH(C3659,TasksList!$B$6:$B$25,0),1)),""),"")</f>
        <v/>
      </c>
      <c r="F3659" s="360" t="str">
        <f>IFERROR(IF(LEN(D3659)&gt;0,IF(LEN(INDEX(AdressBook!$D$6:$D$25,MATCH(D3659,AdressBook!$B$6:$B$25,0),1))=0,"",INDEX(AdressBook!$D$6:$D$25,MATCH(D3659,AdressBook!$B$6:$B$25,0),1)),""),"")</f>
        <v/>
      </c>
      <c r="G3659" s="361" t="str">
        <f>IFERROR(IF(LEN(INDEX(PlansAndNotes!$F$6:$F$4005,ROW(B3659)-ROW($C$3)))=0,"",INDEX(PlansAndNotes!$F$6:$F$4005,ROW(B3659)-ROW($C$3))),"")</f>
        <v/>
      </c>
      <c r="H3659" s="361" t="str">
        <f>IFERROR(IF(LEN(C3659)&gt;0,IF(LEN(INDEX(TasksList!$G$6:$G$25,MATCH(C3659,TasksList!$B$6:$B$25,0),1))=0,"",INDEX(TasksList!$G$6:$G$25,MATCH(C3659,TasksList!$B$6:$B$25,0),1)),""),"")</f>
        <v/>
      </c>
      <c r="N3659" s="362" t="str">
        <f>IFERROR(IF(LEN(INDEX(PlansAndNotes!$D$6:$D$4005,ROW(B3659)-ROW($C$3)))=0,"",INDEX(PlansAndNotes!$D$6:$D$4005,ROW(B3659)-ROW($C$3))),"")</f>
        <v/>
      </c>
      <c r="O3659" s="165" t="str">
        <f t="shared" si="386"/>
        <v/>
      </c>
      <c r="P3659" s="363" t="str">
        <f>IFERROR(IF(LEN(INDEX(PlansAndNotes!$E$6:$E$4005,ROW(B3659)-ROW($C$3)))=0,"",INDEX(PlansAndNotes!$E$6:$E$4005,ROW(B3659)-ROW($C$3))),"")</f>
        <v/>
      </c>
      <c r="Q3659" s="363" t="str">
        <f>IFERROR(IF(LEN(INDEX(PlansAndNotes!$G$6:$G$4005,ROW(B3659)-ROW($C$3)))=0,"",INDEX(PlansAndNotes!$G$6:$G$4005,ROW(B3659)-ROW($C$3))),"")</f>
        <v/>
      </c>
      <c r="R3659" s="361" t="str">
        <f>IFERROR(IF(LEN(D3659)&gt;0,IF(LEN(INDEX(AdressBook!$C$6:$C$25,MATCH(D3659,AdressBook!$B$6:$B$25,0),1))=0,"",INDEX(AdressBook!$C$6:$C$25,MATCH(D3659,AdressBook!$B$6:$B$25,0),1)),""),"")</f>
        <v/>
      </c>
      <c r="S3659" s="165">
        <f>IF(LEN(C3659)&gt;0,IFERROR(IF(MATCH(C3659,C3660:$C$4004,0)&gt;0,-1,ROW(S3659)-ROW($S$3)),ROW(S3659)-ROW($S$3)),-1)</f>
        <v>-1</v>
      </c>
      <c r="T3659" s="165">
        <f t="shared" si="387"/>
        <v>0</v>
      </c>
      <c r="U3659" s="165" t="str">
        <f t="shared" si="388"/>
        <v/>
      </c>
      <c r="V3659" s="165" t="str">
        <f>IFERROR(IF(OR(C3659="",S3659&lt;0),"",IF(SUBTOTAL(3,C3659:C3659)=0,-1,SUBTOTAL(3,$C$4:C3659))),"")</f>
        <v/>
      </c>
      <c r="W3659" s="156" t="str">
        <f t="array" ref="W3659">IF(LEN(C3659)&gt;0,IFERROR(IF(MATCH(C3659,$C$3:$C3658,0)&gt;0,N3659-INDEX($N$3:N3658,SUMPRODUCT(MAX(ROW($C$3:$C3658)*(C3659=$C$3:$C3658)))-2,1),""),""),"")</f>
        <v/>
      </c>
      <c r="X3659" s="156">
        <f t="shared" ca="1" si="389"/>
        <v>1</v>
      </c>
      <c r="Y3659" s="156">
        <f t="shared" ca="1" si="390"/>
        <v>1</v>
      </c>
    </row>
    <row r="3660" spans="2:25" hidden="1" x14ac:dyDescent="0.25">
      <c r="B3660" s="390" t="str">
        <f>IFERROR(IF(LEN(INDEX(PlansAndNotes!$B$6:$B$2005,ROW(A3660)-ROW($B$3)))=0,"",INDEX(PlansAndNotes!$B$6:$B$2005,ROW(A3660)-ROW($B$3))),"")</f>
        <v/>
      </c>
      <c r="C3660" s="387" t="str">
        <f t="shared" si="385"/>
        <v/>
      </c>
      <c r="D3660" s="361" t="str">
        <f>IFERROR(IF(LEN(C3660)&gt;0,IF(LEN(INDEX(TasksList!$C$6:$C$25,MATCH(C3660,TasksList!$B$6:$B$25,0),1))=0,"",INDEX(TasksList!$C$6:$C$25,MATCH(C3660,TasksList!$B$6:$B$25,0),1)),""),"")</f>
        <v/>
      </c>
      <c r="E3660" s="361" t="str">
        <f>IFERROR(IF(LEN(C3660)&gt;0,IF(LEN(INDEX(TasksList!$F$6:$F$25,MATCH(C3660,TasksList!$B$6:$B$25,0),1))=0,"not set!",INDEX(TasksList!$F$6:$F$25,MATCH(C3660,TasksList!$B$6:$B$25,0),1)),""),"")</f>
        <v/>
      </c>
      <c r="F3660" s="360" t="str">
        <f>IFERROR(IF(LEN(D3660)&gt;0,IF(LEN(INDEX(AdressBook!$D$6:$D$25,MATCH(D3660,AdressBook!$B$6:$B$25,0),1))=0,"",INDEX(AdressBook!$D$6:$D$25,MATCH(D3660,AdressBook!$B$6:$B$25,0),1)),""),"")</f>
        <v/>
      </c>
      <c r="G3660" s="361" t="str">
        <f>IFERROR(IF(LEN(INDEX(PlansAndNotes!$F$6:$F$4005,ROW(B3660)-ROW($C$3)))=0,"",INDEX(PlansAndNotes!$F$6:$F$4005,ROW(B3660)-ROW($C$3))),"")</f>
        <v/>
      </c>
      <c r="H3660" s="361" t="str">
        <f>IFERROR(IF(LEN(C3660)&gt;0,IF(LEN(INDEX(TasksList!$G$6:$G$25,MATCH(C3660,TasksList!$B$6:$B$25,0),1))=0,"",INDEX(TasksList!$G$6:$G$25,MATCH(C3660,TasksList!$B$6:$B$25,0),1)),""),"")</f>
        <v/>
      </c>
      <c r="N3660" s="362" t="str">
        <f>IFERROR(IF(LEN(INDEX(PlansAndNotes!$D$6:$D$4005,ROW(B3660)-ROW($C$3)))=0,"",INDEX(PlansAndNotes!$D$6:$D$4005,ROW(B3660)-ROW($C$3))),"")</f>
        <v/>
      </c>
      <c r="O3660" s="165" t="str">
        <f t="shared" si="386"/>
        <v/>
      </c>
      <c r="P3660" s="363" t="str">
        <f>IFERROR(IF(LEN(INDEX(PlansAndNotes!$E$6:$E$4005,ROW(B3660)-ROW($C$3)))=0,"",INDEX(PlansAndNotes!$E$6:$E$4005,ROW(B3660)-ROW($C$3))),"")</f>
        <v/>
      </c>
      <c r="Q3660" s="363" t="str">
        <f>IFERROR(IF(LEN(INDEX(PlansAndNotes!$G$6:$G$4005,ROW(B3660)-ROW($C$3)))=0,"",INDEX(PlansAndNotes!$G$6:$G$4005,ROW(B3660)-ROW($C$3))),"")</f>
        <v/>
      </c>
      <c r="R3660" s="361" t="str">
        <f>IFERROR(IF(LEN(D3660)&gt;0,IF(LEN(INDEX(AdressBook!$C$6:$C$25,MATCH(D3660,AdressBook!$B$6:$B$25,0),1))=0,"",INDEX(AdressBook!$C$6:$C$25,MATCH(D3660,AdressBook!$B$6:$B$25,0),1)),""),"")</f>
        <v/>
      </c>
      <c r="S3660" s="165">
        <f>IF(LEN(C3660)&gt;0,IFERROR(IF(MATCH(C3660,C3661:$C$4004,0)&gt;0,-1,ROW(S3660)-ROW($S$3)),ROW(S3660)-ROW($S$3)),-1)</f>
        <v>-1</v>
      </c>
      <c r="T3660" s="165">
        <f t="shared" si="387"/>
        <v>0</v>
      </c>
      <c r="U3660" s="165" t="str">
        <f t="shared" si="388"/>
        <v/>
      </c>
      <c r="V3660" s="165" t="str">
        <f>IFERROR(IF(OR(C3660="",S3660&lt;0),"",IF(SUBTOTAL(3,C3660:C3660)=0,-1,SUBTOTAL(3,$C$4:C3660))),"")</f>
        <v/>
      </c>
      <c r="W3660" s="156" t="str">
        <f t="array" ref="W3660">IF(LEN(C3660)&gt;0,IFERROR(IF(MATCH(C3660,$C$3:$C3659,0)&gt;0,N3660-INDEX($N$3:N3659,SUMPRODUCT(MAX(ROW($C$3:$C3659)*(C3660=$C$3:$C3659)))-2,1),""),""),"")</f>
        <v/>
      </c>
      <c r="X3660" s="156">
        <f t="shared" ca="1" si="389"/>
        <v>1</v>
      </c>
      <c r="Y3660" s="156">
        <f t="shared" ca="1" si="390"/>
        <v>1</v>
      </c>
    </row>
    <row r="3661" spans="2:25" hidden="1" x14ac:dyDescent="0.25">
      <c r="B3661" s="390" t="str">
        <f>IFERROR(IF(LEN(INDEX(PlansAndNotes!$B$6:$B$2005,ROW(A3661)-ROW($B$3)))=0,"",INDEX(PlansAndNotes!$B$6:$B$2005,ROW(A3661)-ROW($B$3))),"")</f>
        <v/>
      </c>
      <c r="C3661" s="387" t="str">
        <f t="shared" si="385"/>
        <v/>
      </c>
      <c r="D3661" s="361" t="str">
        <f>IFERROR(IF(LEN(C3661)&gt;0,IF(LEN(INDEX(TasksList!$C$6:$C$25,MATCH(C3661,TasksList!$B$6:$B$25,0),1))=0,"",INDEX(TasksList!$C$6:$C$25,MATCH(C3661,TasksList!$B$6:$B$25,0),1)),""),"")</f>
        <v/>
      </c>
      <c r="E3661" s="361" t="str">
        <f>IFERROR(IF(LEN(C3661)&gt;0,IF(LEN(INDEX(TasksList!$F$6:$F$25,MATCH(C3661,TasksList!$B$6:$B$25,0),1))=0,"not set!",INDEX(TasksList!$F$6:$F$25,MATCH(C3661,TasksList!$B$6:$B$25,0),1)),""),"")</f>
        <v/>
      </c>
      <c r="F3661" s="360" t="str">
        <f>IFERROR(IF(LEN(D3661)&gt;0,IF(LEN(INDEX(AdressBook!$D$6:$D$25,MATCH(D3661,AdressBook!$B$6:$B$25,0),1))=0,"",INDEX(AdressBook!$D$6:$D$25,MATCH(D3661,AdressBook!$B$6:$B$25,0),1)),""),"")</f>
        <v/>
      </c>
      <c r="G3661" s="361" t="str">
        <f>IFERROR(IF(LEN(INDEX(PlansAndNotes!$F$6:$F$4005,ROW(B3661)-ROW($C$3)))=0,"",INDEX(PlansAndNotes!$F$6:$F$4005,ROW(B3661)-ROW($C$3))),"")</f>
        <v/>
      </c>
      <c r="H3661" s="361" t="str">
        <f>IFERROR(IF(LEN(C3661)&gt;0,IF(LEN(INDEX(TasksList!$G$6:$G$25,MATCH(C3661,TasksList!$B$6:$B$25,0),1))=0,"",INDEX(TasksList!$G$6:$G$25,MATCH(C3661,TasksList!$B$6:$B$25,0),1)),""),"")</f>
        <v/>
      </c>
      <c r="N3661" s="362" t="str">
        <f>IFERROR(IF(LEN(INDEX(PlansAndNotes!$D$6:$D$4005,ROW(B3661)-ROW($C$3)))=0,"",INDEX(PlansAndNotes!$D$6:$D$4005,ROW(B3661)-ROW($C$3))),"")</f>
        <v/>
      </c>
      <c r="O3661" s="165" t="str">
        <f t="shared" si="386"/>
        <v/>
      </c>
      <c r="P3661" s="363" t="str">
        <f>IFERROR(IF(LEN(INDEX(PlansAndNotes!$E$6:$E$4005,ROW(B3661)-ROW($C$3)))=0,"",INDEX(PlansAndNotes!$E$6:$E$4005,ROW(B3661)-ROW($C$3))),"")</f>
        <v/>
      </c>
      <c r="Q3661" s="363" t="str">
        <f>IFERROR(IF(LEN(INDEX(PlansAndNotes!$G$6:$G$4005,ROW(B3661)-ROW($C$3)))=0,"",INDEX(PlansAndNotes!$G$6:$G$4005,ROW(B3661)-ROW($C$3))),"")</f>
        <v/>
      </c>
      <c r="R3661" s="361" t="str">
        <f>IFERROR(IF(LEN(D3661)&gt;0,IF(LEN(INDEX(AdressBook!$C$6:$C$25,MATCH(D3661,AdressBook!$B$6:$B$25,0),1))=0,"",INDEX(AdressBook!$C$6:$C$25,MATCH(D3661,AdressBook!$B$6:$B$25,0),1)),""),"")</f>
        <v/>
      </c>
      <c r="S3661" s="165">
        <f>IF(LEN(C3661)&gt;0,IFERROR(IF(MATCH(C3661,C3662:$C$4004,0)&gt;0,-1,ROW(S3661)-ROW($S$3)),ROW(S3661)-ROW($S$3)),-1)</f>
        <v>-1</v>
      </c>
      <c r="T3661" s="165">
        <f t="shared" si="387"/>
        <v>0</v>
      </c>
      <c r="U3661" s="165" t="str">
        <f t="shared" si="388"/>
        <v/>
      </c>
      <c r="V3661" s="165" t="str">
        <f>IFERROR(IF(OR(C3661="",S3661&lt;0),"",IF(SUBTOTAL(3,C3661:C3661)=0,-1,SUBTOTAL(3,$C$4:C3661))),"")</f>
        <v/>
      </c>
      <c r="W3661" s="156" t="str">
        <f t="array" ref="W3661">IF(LEN(C3661)&gt;0,IFERROR(IF(MATCH(C3661,$C$3:$C3660,0)&gt;0,N3661-INDEX($N$3:N3660,SUMPRODUCT(MAX(ROW($C$3:$C3660)*(C3661=$C$3:$C3660)))-2,1),""),""),"")</f>
        <v/>
      </c>
      <c r="X3661" s="156">
        <f t="shared" ca="1" si="389"/>
        <v>1</v>
      </c>
      <c r="Y3661" s="156">
        <f t="shared" ca="1" si="390"/>
        <v>1</v>
      </c>
    </row>
    <row r="3662" spans="2:25" hidden="1" x14ac:dyDescent="0.25">
      <c r="B3662" s="390" t="str">
        <f>IFERROR(IF(LEN(INDEX(PlansAndNotes!$B$6:$B$2005,ROW(A3662)-ROW($B$3)))=0,"",INDEX(PlansAndNotes!$B$6:$B$2005,ROW(A3662)-ROW($B$3))),"")</f>
        <v/>
      </c>
      <c r="C3662" s="387" t="str">
        <f t="shared" si="385"/>
        <v/>
      </c>
      <c r="D3662" s="361" t="str">
        <f>IFERROR(IF(LEN(C3662)&gt;0,IF(LEN(INDEX(TasksList!$C$6:$C$25,MATCH(C3662,TasksList!$B$6:$B$25,0),1))=0,"",INDEX(TasksList!$C$6:$C$25,MATCH(C3662,TasksList!$B$6:$B$25,0),1)),""),"")</f>
        <v/>
      </c>
      <c r="E3662" s="361" t="str">
        <f>IFERROR(IF(LEN(C3662)&gt;0,IF(LEN(INDEX(TasksList!$F$6:$F$25,MATCH(C3662,TasksList!$B$6:$B$25,0),1))=0,"not set!",INDEX(TasksList!$F$6:$F$25,MATCH(C3662,TasksList!$B$6:$B$25,0),1)),""),"")</f>
        <v/>
      </c>
      <c r="F3662" s="360" t="str">
        <f>IFERROR(IF(LEN(D3662)&gt;0,IF(LEN(INDEX(AdressBook!$D$6:$D$25,MATCH(D3662,AdressBook!$B$6:$B$25,0),1))=0,"",INDEX(AdressBook!$D$6:$D$25,MATCH(D3662,AdressBook!$B$6:$B$25,0),1)),""),"")</f>
        <v/>
      </c>
      <c r="G3662" s="361" t="str">
        <f>IFERROR(IF(LEN(INDEX(PlansAndNotes!$F$6:$F$4005,ROW(B3662)-ROW($C$3)))=0,"",INDEX(PlansAndNotes!$F$6:$F$4005,ROW(B3662)-ROW($C$3))),"")</f>
        <v/>
      </c>
      <c r="H3662" s="361" t="str">
        <f>IFERROR(IF(LEN(C3662)&gt;0,IF(LEN(INDEX(TasksList!$G$6:$G$25,MATCH(C3662,TasksList!$B$6:$B$25,0),1))=0,"",INDEX(TasksList!$G$6:$G$25,MATCH(C3662,TasksList!$B$6:$B$25,0),1)),""),"")</f>
        <v/>
      </c>
      <c r="N3662" s="362" t="str">
        <f>IFERROR(IF(LEN(INDEX(PlansAndNotes!$D$6:$D$4005,ROW(B3662)-ROW($C$3)))=0,"",INDEX(PlansAndNotes!$D$6:$D$4005,ROW(B3662)-ROW($C$3))),"")</f>
        <v/>
      </c>
      <c r="O3662" s="165" t="str">
        <f t="shared" si="386"/>
        <v/>
      </c>
      <c r="P3662" s="363" t="str">
        <f>IFERROR(IF(LEN(INDEX(PlansAndNotes!$E$6:$E$4005,ROW(B3662)-ROW($C$3)))=0,"",INDEX(PlansAndNotes!$E$6:$E$4005,ROW(B3662)-ROW($C$3))),"")</f>
        <v/>
      </c>
      <c r="Q3662" s="363" t="str">
        <f>IFERROR(IF(LEN(INDEX(PlansAndNotes!$G$6:$G$4005,ROW(B3662)-ROW($C$3)))=0,"",INDEX(PlansAndNotes!$G$6:$G$4005,ROW(B3662)-ROW($C$3))),"")</f>
        <v/>
      </c>
      <c r="R3662" s="361" t="str">
        <f>IFERROR(IF(LEN(D3662)&gt;0,IF(LEN(INDEX(AdressBook!$C$6:$C$25,MATCH(D3662,AdressBook!$B$6:$B$25,0),1))=0,"",INDEX(AdressBook!$C$6:$C$25,MATCH(D3662,AdressBook!$B$6:$B$25,0),1)),""),"")</f>
        <v/>
      </c>
      <c r="S3662" s="165">
        <f>IF(LEN(C3662)&gt;0,IFERROR(IF(MATCH(C3662,C3663:$C$4004,0)&gt;0,-1,ROW(S3662)-ROW($S$3)),ROW(S3662)-ROW($S$3)),-1)</f>
        <v>-1</v>
      </c>
      <c r="T3662" s="165">
        <f t="shared" si="387"/>
        <v>0</v>
      </c>
      <c r="U3662" s="165" t="str">
        <f t="shared" si="388"/>
        <v/>
      </c>
      <c r="V3662" s="165" t="str">
        <f>IFERROR(IF(OR(C3662="",S3662&lt;0),"",IF(SUBTOTAL(3,C3662:C3662)=0,-1,SUBTOTAL(3,$C$4:C3662))),"")</f>
        <v/>
      </c>
      <c r="W3662" s="156" t="str">
        <f t="array" ref="W3662">IF(LEN(C3662)&gt;0,IFERROR(IF(MATCH(C3662,$C$3:$C3661,0)&gt;0,N3662-INDEX($N$3:N3661,SUMPRODUCT(MAX(ROW($C$3:$C3661)*(C3662=$C$3:$C3661)))-2,1),""),""),"")</f>
        <v/>
      </c>
      <c r="X3662" s="156">
        <f t="shared" ca="1" si="389"/>
        <v>1</v>
      </c>
      <c r="Y3662" s="156">
        <f t="shared" ca="1" si="390"/>
        <v>1</v>
      </c>
    </row>
    <row r="3663" spans="2:25" hidden="1" x14ac:dyDescent="0.25">
      <c r="B3663" s="390" t="str">
        <f>IFERROR(IF(LEN(INDEX(PlansAndNotes!$B$6:$B$2005,ROW(A3663)-ROW($B$3)))=0,"",INDEX(PlansAndNotes!$B$6:$B$2005,ROW(A3663)-ROW($B$3))),"")</f>
        <v/>
      </c>
      <c r="C3663" s="387" t="str">
        <f t="shared" si="385"/>
        <v/>
      </c>
      <c r="D3663" s="361" t="str">
        <f>IFERROR(IF(LEN(C3663)&gt;0,IF(LEN(INDEX(TasksList!$C$6:$C$25,MATCH(C3663,TasksList!$B$6:$B$25,0),1))=0,"",INDEX(TasksList!$C$6:$C$25,MATCH(C3663,TasksList!$B$6:$B$25,0),1)),""),"")</f>
        <v/>
      </c>
      <c r="E3663" s="361" t="str">
        <f>IFERROR(IF(LEN(C3663)&gt;0,IF(LEN(INDEX(TasksList!$F$6:$F$25,MATCH(C3663,TasksList!$B$6:$B$25,0),1))=0,"not set!",INDEX(TasksList!$F$6:$F$25,MATCH(C3663,TasksList!$B$6:$B$25,0),1)),""),"")</f>
        <v/>
      </c>
      <c r="F3663" s="360" t="str">
        <f>IFERROR(IF(LEN(D3663)&gt;0,IF(LEN(INDEX(AdressBook!$D$6:$D$25,MATCH(D3663,AdressBook!$B$6:$B$25,0),1))=0,"",INDEX(AdressBook!$D$6:$D$25,MATCH(D3663,AdressBook!$B$6:$B$25,0),1)),""),"")</f>
        <v/>
      </c>
      <c r="G3663" s="361" t="str">
        <f>IFERROR(IF(LEN(INDEX(PlansAndNotes!$F$6:$F$4005,ROW(B3663)-ROW($C$3)))=0,"",INDEX(PlansAndNotes!$F$6:$F$4005,ROW(B3663)-ROW($C$3))),"")</f>
        <v/>
      </c>
      <c r="H3663" s="361" t="str">
        <f>IFERROR(IF(LEN(C3663)&gt;0,IF(LEN(INDEX(TasksList!$G$6:$G$25,MATCH(C3663,TasksList!$B$6:$B$25,0),1))=0,"",INDEX(TasksList!$G$6:$G$25,MATCH(C3663,TasksList!$B$6:$B$25,0),1)),""),"")</f>
        <v/>
      </c>
      <c r="N3663" s="362" t="str">
        <f>IFERROR(IF(LEN(INDEX(PlansAndNotes!$D$6:$D$4005,ROW(B3663)-ROW($C$3)))=0,"",INDEX(PlansAndNotes!$D$6:$D$4005,ROW(B3663)-ROW($C$3))),"")</f>
        <v/>
      </c>
      <c r="O3663" s="165" t="str">
        <f t="shared" si="386"/>
        <v/>
      </c>
      <c r="P3663" s="363" t="str">
        <f>IFERROR(IF(LEN(INDEX(PlansAndNotes!$E$6:$E$4005,ROW(B3663)-ROW($C$3)))=0,"",INDEX(PlansAndNotes!$E$6:$E$4005,ROW(B3663)-ROW($C$3))),"")</f>
        <v/>
      </c>
      <c r="Q3663" s="363" t="str">
        <f>IFERROR(IF(LEN(INDEX(PlansAndNotes!$G$6:$G$4005,ROW(B3663)-ROW($C$3)))=0,"",INDEX(PlansAndNotes!$G$6:$G$4005,ROW(B3663)-ROW($C$3))),"")</f>
        <v/>
      </c>
      <c r="R3663" s="361" t="str">
        <f>IFERROR(IF(LEN(D3663)&gt;0,IF(LEN(INDEX(AdressBook!$C$6:$C$25,MATCH(D3663,AdressBook!$B$6:$B$25,0),1))=0,"",INDEX(AdressBook!$C$6:$C$25,MATCH(D3663,AdressBook!$B$6:$B$25,0),1)),""),"")</f>
        <v/>
      </c>
      <c r="S3663" s="165">
        <f>IF(LEN(C3663)&gt;0,IFERROR(IF(MATCH(C3663,C3664:$C$4004,0)&gt;0,-1,ROW(S3663)-ROW($S$3)),ROW(S3663)-ROW($S$3)),-1)</f>
        <v>-1</v>
      </c>
      <c r="T3663" s="165">
        <f t="shared" si="387"/>
        <v>0</v>
      </c>
      <c r="U3663" s="165" t="str">
        <f t="shared" si="388"/>
        <v/>
      </c>
      <c r="V3663" s="165" t="str">
        <f>IFERROR(IF(OR(C3663="",S3663&lt;0),"",IF(SUBTOTAL(3,C3663:C3663)=0,-1,SUBTOTAL(3,$C$4:C3663))),"")</f>
        <v/>
      </c>
      <c r="W3663" s="156" t="str">
        <f t="array" ref="W3663">IF(LEN(C3663)&gt;0,IFERROR(IF(MATCH(C3663,$C$3:$C3662,0)&gt;0,N3663-INDEX($N$3:N3662,SUMPRODUCT(MAX(ROW($C$3:$C3662)*(C3663=$C$3:$C3662)))-2,1),""),""),"")</f>
        <v/>
      </c>
      <c r="X3663" s="156">
        <f t="shared" ca="1" si="389"/>
        <v>1</v>
      </c>
      <c r="Y3663" s="156">
        <f t="shared" ca="1" si="390"/>
        <v>1</v>
      </c>
    </row>
    <row r="3664" spans="2:25" hidden="1" x14ac:dyDescent="0.25">
      <c r="B3664" s="390" t="str">
        <f>IFERROR(IF(LEN(INDEX(PlansAndNotes!$B$6:$B$2005,ROW(A3664)-ROW($B$3)))=0,"",INDEX(PlansAndNotes!$B$6:$B$2005,ROW(A3664)-ROW($B$3))),"")</f>
        <v/>
      </c>
      <c r="C3664" s="387" t="str">
        <f t="shared" si="385"/>
        <v/>
      </c>
      <c r="D3664" s="361" t="str">
        <f>IFERROR(IF(LEN(C3664)&gt;0,IF(LEN(INDEX(TasksList!$C$6:$C$25,MATCH(C3664,TasksList!$B$6:$B$25,0),1))=0,"",INDEX(TasksList!$C$6:$C$25,MATCH(C3664,TasksList!$B$6:$B$25,0),1)),""),"")</f>
        <v/>
      </c>
      <c r="E3664" s="361" t="str">
        <f>IFERROR(IF(LEN(C3664)&gt;0,IF(LEN(INDEX(TasksList!$F$6:$F$25,MATCH(C3664,TasksList!$B$6:$B$25,0),1))=0,"not set!",INDEX(TasksList!$F$6:$F$25,MATCH(C3664,TasksList!$B$6:$B$25,0),1)),""),"")</f>
        <v/>
      </c>
      <c r="F3664" s="360" t="str">
        <f>IFERROR(IF(LEN(D3664)&gt;0,IF(LEN(INDEX(AdressBook!$D$6:$D$25,MATCH(D3664,AdressBook!$B$6:$B$25,0),1))=0,"",INDEX(AdressBook!$D$6:$D$25,MATCH(D3664,AdressBook!$B$6:$B$25,0),1)),""),"")</f>
        <v/>
      </c>
      <c r="G3664" s="361" t="str">
        <f>IFERROR(IF(LEN(INDEX(PlansAndNotes!$F$6:$F$4005,ROW(B3664)-ROW($C$3)))=0,"",INDEX(PlansAndNotes!$F$6:$F$4005,ROW(B3664)-ROW($C$3))),"")</f>
        <v/>
      </c>
      <c r="H3664" s="361" t="str">
        <f>IFERROR(IF(LEN(C3664)&gt;0,IF(LEN(INDEX(TasksList!$G$6:$G$25,MATCH(C3664,TasksList!$B$6:$B$25,0),1))=0,"",INDEX(TasksList!$G$6:$G$25,MATCH(C3664,TasksList!$B$6:$B$25,0),1)),""),"")</f>
        <v/>
      </c>
      <c r="N3664" s="362" t="str">
        <f>IFERROR(IF(LEN(INDEX(PlansAndNotes!$D$6:$D$4005,ROW(B3664)-ROW($C$3)))=0,"",INDEX(PlansAndNotes!$D$6:$D$4005,ROW(B3664)-ROW($C$3))),"")</f>
        <v/>
      </c>
      <c r="O3664" s="165" t="str">
        <f t="shared" si="386"/>
        <v/>
      </c>
      <c r="P3664" s="363" t="str">
        <f>IFERROR(IF(LEN(INDEX(PlansAndNotes!$E$6:$E$4005,ROW(B3664)-ROW($C$3)))=0,"",INDEX(PlansAndNotes!$E$6:$E$4005,ROW(B3664)-ROW($C$3))),"")</f>
        <v/>
      </c>
      <c r="Q3664" s="363" t="str">
        <f>IFERROR(IF(LEN(INDEX(PlansAndNotes!$G$6:$G$4005,ROW(B3664)-ROW($C$3)))=0,"",INDEX(PlansAndNotes!$G$6:$G$4005,ROW(B3664)-ROW($C$3))),"")</f>
        <v/>
      </c>
      <c r="R3664" s="361" t="str">
        <f>IFERROR(IF(LEN(D3664)&gt;0,IF(LEN(INDEX(AdressBook!$C$6:$C$25,MATCH(D3664,AdressBook!$B$6:$B$25,0),1))=0,"",INDEX(AdressBook!$C$6:$C$25,MATCH(D3664,AdressBook!$B$6:$B$25,0),1)),""),"")</f>
        <v/>
      </c>
      <c r="S3664" s="165">
        <f>IF(LEN(C3664)&gt;0,IFERROR(IF(MATCH(C3664,C3665:$C$4004,0)&gt;0,-1,ROW(S3664)-ROW($S$3)),ROW(S3664)-ROW($S$3)),-1)</f>
        <v>-1</v>
      </c>
      <c r="T3664" s="165">
        <f t="shared" si="387"/>
        <v>0</v>
      </c>
      <c r="U3664" s="165" t="str">
        <f t="shared" si="388"/>
        <v/>
      </c>
      <c r="V3664" s="165" t="str">
        <f>IFERROR(IF(OR(C3664="",S3664&lt;0),"",IF(SUBTOTAL(3,C3664:C3664)=0,-1,SUBTOTAL(3,$C$4:C3664))),"")</f>
        <v/>
      </c>
      <c r="W3664" s="156" t="str">
        <f t="array" ref="W3664">IF(LEN(C3664)&gt;0,IFERROR(IF(MATCH(C3664,$C$3:$C3663,0)&gt;0,N3664-INDEX($N$3:N3663,SUMPRODUCT(MAX(ROW($C$3:$C3663)*(C3664=$C$3:$C3663)))-2,1),""),""),"")</f>
        <v/>
      </c>
      <c r="X3664" s="156">
        <f t="shared" ca="1" si="389"/>
        <v>1</v>
      </c>
      <c r="Y3664" s="156">
        <f t="shared" ca="1" si="390"/>
        <v>1</v>
      </c>
    </row>
    <row r="3665" spans="2:25" hidden="1" x14ac:dyDescent="0.25">
      <c r="B3665" s="390" t="str">
        <f>IFERROR(IF(LEN(INDEX(PlansAndNotes!$B$6:$B$2005,ROW(A3665)-ROW($B$3)))=0,"",INDEX(PlansAndNotes!$B$6:$B$2005,ROW(A3665)-ROW($B$3))),"")</f>
        <v/>
      </c>
      <c r="C3665" s="387" t="str">
        <f t="shared" si="385"/>
        <v/>
      </c>
      <c r="D3665" s="361" t="str">
        <f>IFERROR(IF(LEN(C3665)&gt;0,IF(LEN(INDEX(TasksList!$C$6:$C$25,MATCH(C3665,TasksList!$B$6:$B$25,0),1))=0,"",INDEX(TasksList!$C$6:$C$25,MATCH(C3665,TasksList!$B$6:$B$25,0),1)),""),"")</f>
        <v/>
      </c>
      <c r="E3665" s="361" t="str">
        <f>IFERROR(IF(LEN(C3665)&gt;0,IF(LEN(INDEX(TasksList!$F$6:$F$25,MATCH(C3665,TasksList!$B$6:$B$25,0),1))=0,"not set!",INDEX(TasksList!$F$6:$F$25,MATCH(C3665,TasksList!$B$6:$B$25,0),1)),""),"")</f>
        <v/>
      </c>
      <c r="F3665" s="360" t="str">
        <f>IFERROR(IF(LEN(D3665)&gt;0,IF(LEN(INDEX(AdressBook!$D$6:$D$25,MATCH(D3665,AdressBook!$B$6:$B$25,0),1))=0,"",INDEX(AdressBook!$D$6:$D$25,MATCH(D3665,AdressBook!$B$6:$B$25,0),1)),""),"")</f>
        <v/>
      </c>
      <c r="G3665" s="361" t="str">
        <f>IFERROR(IF(LEN(INDEX(PlansAndNotes!$F$6:$F$4005,ROW(B3665)-ROW($C$3)))=0,"",INDEX(PlansAndNotes!$F$6:$F$4005,ROW(B3665)-ROW($C$3))),"")</f>
        <v/>
      </c>
      <c r="H3665" s="361" t="str">
        <f>IFERROR(IF(LEN(C3665)&gt;0,IF(LEN(INDEX(TasksList!$G$6:$G$25,MATCH(C3665,TasksList!$B$6:$B$25,0),1))=0,"",INDEX(TasksList!$G$6:$G$25,MATCH(C3665,TasksList!$B$6:$B$25,0),1)),""),"")</f>
        <v/>
      </c>
      <c r="N3665" s="362" t="str">
        <f>IFERROR(IF(LEN(INDEX(PlansAndNotes!$D$6:$D$4005,ROW(B3665)-ROW($C$3)))=0,"",INDEX(PlansAndNotes!$D$6:$D$4005,ROW(B3665)-ROW($C$3))),"")</f>
        <v/>
      </c>
      <c r="O3665" s="165" t="str">
        <f t="shared" si="386"/>
        <v/>
      </c>
      <c r="P3665" s="363" t="str">
        <f>IFERROR(IF(LEN(INDEX(PlansAndNotes!$E$6:$E$4005,ROW(B3665)-ROW($C$3)))=0,"",INDEX(PlansAndNotes!$E$6:$E$4005,ROW(B3665)-ROW($C$3))),"")</f>
        <v/>
      </c>
      <c r="Q3665" s="363" t="str">
        <f>IFERROR(IF(LEN(INDEX(PlansAndNotes!$G$6:$G$4005,ROW(B3665)-ROW($C$3)))=0,"",INDEX(PlansAndNotes!$G$6:$G$4005,ROW(B3665)-ROW($C$3))),"")</f>
        <v/>
      </c>
      <c r="R3665" s="361" t="str">
        <f>IFERROR(IF(LEN(D3665)&gt;0,IF(LEN(INDEX(AdressBook!$C$6:$C$25,MATCH(D3665,AdressBook!$B$6:$B$25,0),1))=0,"",INDEX(AdressBook!$C$6:$C$25,MATCH(D3665,AdressBook!$B$6:$B$25,0),1)),""),"")</f>
        <v/>
      </c>
      <c r="S3665" s="165">
        <f>IF(LEN(C3665)&gt;0,IFERROR(IF(MATCH(C3665,C3666:$C$4004,0)&gt;0,-1,ROW(S3665)-ROW($S$3)),ROW(S3665)-ROW($S$3)),-1)</f>
        <v>-1</v>
      </c>
      <c r="T3665" s="165">
        <f t="shared" si="387"/>
        <v>0</v>
      </c>
      <c r="U3665" s="165" t="str">
        <f t="shared" si="388"/>
        <v/>
      </c>
      <c r="V3665" s="165" t="str">
        <f>IFERROR(IF(OR(C3665="",S3665&lt;0),"",IF(SUBTOTAL(3,C3665:C3665)=0,-1,SUBTOTAL(3,$C$4:C3665))),"")</f>
        <v/>
      </c>
      <c r="W3665" s="156" t="str">
        <f t="array" ref="W3665">IF(LEN(C3665)&gt;0,IFERROR(IF(MATCH(C3665,$C$3:$C3664,0)&gt;0,N3665-INDEX($N$3:N3664,SUMPRODUCT(MAX(ROW($C$3:$C3664)*(C3665=$C$3:$C3664)))-2,1),""),""),"")</f>
        <v/>
      </c>
      <c r="X3665" s="156">
        <f t="shared" ca="1" si="389"/>
        <v>1</v>
      </c>
      <c r="Y3665" s="156">
        <f t="shared" ca="1" si="390"/>
        <v>1</v>
      </c>
    </row>
    <row r="3666" spans="2:25" hidden="1" x14ac:dyDescent="0.25">
      <c r="B3666" s="390" t="str">
        <f>IFERROR(IF(LEN(INDEX(PlansAndNotes!$B$6:$B$2005,ROW(A3666)-ROW($B$3)))=0,"",INDEX(PlansAndNotes!$B$6:$B$2005,ROW(A3666)-ROW($B$3))),"")</f>
        <v/>
      </c>
      <c r="C3666" s="387" t="str">
        <f t="shared" si="385"/>
        <v/>
      </c>
      <c r="D3666" s="361" t="str">
        <f>IFERROR(IF(LEN(C3666)&gt;0,IF(LEN(INDEX(TasksList!$C$6:$C$25,MATCH(C3666,TasksList!$B$6:$B$25,0),1))=0,"",INDEX(TasksList!$C$6:$C$25,MATCH(C3666,TasksList!$B$6:$B$25,0),1)),""),"")</f>
        <v/>
      </c>
      <c r="E3666" s="361" t="str">
        <f>IFERROR(IF(LEN(C3666)&gt;0,IF(LEN(INDEX(TasksList!$F$6:$F$25,MATCH(C3666,TasksList!$B$6:$B$25,0),1))=0,"not set!",INDEX(TasksList!$F$6:$F$25,MATCH(C3666,TasksList!$B$6:$B$25,0),1)),""),"")</f>
        <v/>
      </c>
      <c r="F3666" s="360" t="str">
        <f>IFERROR(IF(LEN(D3666)&gt;0,IF(LEN(INDEX(AdressBook!$D$6:$D$25,MATCH(D3666,AdressBook!$B$6:$B$25,0),1))=0,"",INDEX(AdressBook!$D$6:$D$25,MATCH(D3666,AdressBook!$B$6:$B$25,0),1)),""),"")</f>
        <v/>
      </c>
      <c r="G3666" s="361" t="str">
        <f>IFERROR(IF(LEN(INDEX(PlansAndNotes!$F$6:$F$4005,ROW(B3666)-ROW($C$3)))=0,"",INDEX(PlansAndNotes!$F$6:$F$4005,ROW(B3666)-ROW($C$3))),"")</f>
        <v/>
      </c>
      <c r="H3666" s="361" t="str">
        <f>IFERROR(IF(LEN(C3666)&gt;0,IF(LEN(INDEX(TasksList!$G$6:$G$25,MATCH(C3666,TasksList!$B$6:$B$25,0),1))=0,"",INDEX(TasksList!$G$6:$G$25,MATCH(C3666,TasksList!$B$6:$B$25,0),1)),""),"")</f>
        <v/>
      </c>
      <c r="N3666" s="362" t="str">
        <f>IFERROR(IF(LEN(INDEX(PlansAndNotes!$D$6:$D$4005,ROW(B3666)-ROW($C$3)))=0,"",INDEX(PlansAndNotes!$D$6:$D$4005,ROW(B3666)-ROW($C$3))),"")</f>
        <v/>
      </c>
      <c r="O3666" s="165" t="str">
        <f t="shared" si="386"/>
        <v/>
      </c>
      <c r="P3666" s="363" t="str">
        <f>IFERROR(IF(LEN(INDEX(PlansAndNotes!$E$6:$E$4005,ROW(B3666)-ROW($C$3)))=0,"",INDEX(PlansAndNotes!$E$6:$E$4005,ROW(B3666)-ROW($C$3))),"")</f>
        <v/>
      </c>
      <c r="Q3666" s="363" t="str">
        <f>IFERROR(IF(LEN(INDEX(PlansAndNotes!$G$6:$G$4005,ROW(B3666)-ROW($C$3)))=0,"",INDEX(PlansAndNotes!$G$6:$G$4005,ROW(B3666)-ROW($C$3))),"")</f>
        <v/>
      </c>
      <c r="R3666" s="361" t="str">
        <f>IFERROR(IF(LEN(D3666)&gt;0,IF(LEN(INDEX(AdressBook!$C$6:$C$25,MATCH(D3666,AdressBook!$B$6:$B$25,0),1))=0,"",INDEX(AdressBook!$C$6:$C$25,MATCH(D3666,AdressBook!$B$6:$B$25,0),1)),""),"")</f>
        <v/>
      </c>
      <c r="S3666" s="165">
        <f>IF(LEN(C3666)&gt;0,IFERROR(IF(MATCH(C3666,C3667:$C$4004,0)&gt;0,-1,ROW(S3666)-ROW($S$3)),ROW(S3666)-ROW($S$3)),-1)</f>
        <v>-1</v>
      </c>
      <c r="T3666" s="165">
        <f t="shared" si="387"/>
        <v>0</v>
      </c>
      <c r="U3666" s="165" t="str">
        <f t="shared" si="388"/>
        <v/>
      </c>
      <c r="V3666" s="165" t="str">
        <f>IFERROR(IF(OR(C3666="",S3666&lt;0),"",IF(SUBTOTAL(3,C3666:C3666)=0,-1,SUBTOTAL(3,$C$4:C3666))),"")</f>
        <v/>
      </c>
      <c r="W3666" s="156" t="str">
        <f t="array" ref="W3666">IF(LEN(C3666)&gt;0,IFERROR(IF(MATCH(C3666,$C$3:$C3665,0)&gt;0,N3666-INDEX($N$3:N3665,SUMPRODUCT(MAX(ROW($C$3:$C3665)*(C3666=$C$3:$C3665)))-2,1),""),""),"")</f>
        <v/>
      </c>
      <c r="X3666" s="156">
        <f t="shared" ca="1" si="389"/>
        <v>1</v>
      </c>
      <c r="Y3666" s="156">
        <f t="shared" ca="1" si="390"/>
        <v>1</v>
      </c>
    </row>
    <row r="3667" spans="2:25" hidden="1" x14ac:dyDescent="0.25">
      <c r="B3667" s="390" t="str">
        <f>IFERROR(IF(LEN(INDEX(PlansAndNotes!$B$6:$B$2005,ROW(A3667)-ROW($B$3)))=0,"",INDEX(PlansAndNotes!$B$6:$B$2005,ROW(A3667)-ROW($B$3))),"")</f>
        <v/>
      </c>
      <c r="C3667" s="387" t="str">
        <f t="shared" si="385"/>
        <v/>
      </c>
      <c r="D3667" s="361" t="str">
        <f>IFERROR(IF(LEN(C3667)&gt;0,IF(LEN(INDEX(TasksList!$C$6:$C$25,MATCH(C3667,TasksList!$B$6:$B$25,0),1))=0,"",INDEX(TasksList!$C$6:$C$25,MATCH(C3667,TasksList!$B$6:$B$25,0),1)),""),"")</f>
        <v/>
      </c>
      <c r="E3667" s="361" t="str">
        <f>IFERROR(IF(LEN(C3667)&gt;0,IF(LEN(INDEX(TasksList!$F$6:$F$25,MATCH(C3667,TasksList!$B$6:$B$25,0),1))=0,"not set!",INDEX(TasksList!$F$6:$F$25,MATCH(C3667,TasksList!$B$6:$B$25,0),1)),""),"")</f>
        <v/>
      </c>
      <c r="F3667" s="360" t="str">
        <f>IFERROR(IF(LEN(D3667)&gt;0,IF(LEN(INDEX(AdressBook!$D$6:$D$25,MATCH(D3667,AdressBook!$B$6:$B$25,0),1))=0,"",INDEX(AdressBook!$D$6:$D$25,MATCH(D3667,AdressBook!$B$6:$B$25,0),1)),""),"")</f>
        <v/>
      </c>
      <c r="G3667" s="361" t="str">
        <f>IFERROR(IF(LEN(INDEX(PlansAndNotes!$F$6:$F$4005,ROW(B3667)-ROW($C$3)))=0,"",INDEX(PlansAndNotes!$F$6:$F$4005,ROW(B3667)-ROW($C$3))),"")</f>
        <v/>
      </c>
      <c r="H3667" s="361" t="str">
        <f>IFERROR(IF(LEN(C3667)&gt;0,IF(LEN(INDEX(TasksList!$G$6:$G$25,MATCH(C3667,TasksList!$B$6:$B$25,0),1))=0,"",INDEX(TasksList!$G$6:$G$25,MATCH(C3667,TasksList!$B$6:$B$25,0),1)),""),"")</f>
        <v/>
      </c>
      <c r="N3667" s="362" t="str">
        <f>IFERROR(IF(LEN(INDEX(PlansAndNotes!$D$6:$D$4005,ROW(B3667)-ROW($C$3)))=0,"",INDEX(PlansAndNotes!$D$6:$D$4005,ROW(B3667)-ROW($C$3))),"")</f>
        <v/>
      </c>
      <c r="O3667" s="165" t="str">
        <f t="shared" si="386"/>
        <v/>
      </c>
      <c r="P3667" s="363" t="str">
        <f>IFERROR(IF(LEN(INDEX(PlansAndNotes!$E$6:$E$4005,ROW(B3667)-ROW($C$3)))=0,"",INDEX(PlansAndNotes!$E$6:$E$4005,ROW(B3667)-ROW($C$3))),"")</f>
        <v/>
      </c>
      <c r="Q3667" s="363" t="str">
        <f>IFERROR(IF(LEN(INDEX(PlansAndNotes!$G$6:$G$4005,ROW(B3667)-ROW($C$3)))=0,"",INDEX(PlansAndNotes!$G$6:$G$4005,ROW(B3667)-ROW($C$3))),"")</f>
        <v/>
      </c>
      <c r="R3667" s="361" t="str">
        <f>IFERROR(IF(LEN(D3667)&gt;0,IF(LEN(INDEX(AdressBook!$C$6:$C$25,MATCH(D3667,AdressBook!$B$6:$B$25,0),1))=0,"",INDEX(AdressBook!$C$6:$C$25,MATCH(D3667,AdressBook!$B$6:$B$25,0),1)),""),"")</f>
        <v/>
      </c>
      <c r="S3667" s="165">
        <f>IF(LEN(C3667)&gt;0,IFERROR(IF(MATCH(C3667,C3668:$C$4004,0)&gt;0,-1,ROW(S3667)-ROW($S$3)),ROW(S3667)-ROW($S$3)),-1)</f>
        <v>-1</v>
      </c>
      <c r="T3667" s="165">
        <f t="shared" si="387"/>
        <v>0</v>
      </c>
      <c r="U3667" s="165" t="str">
        <f t="shared" si="388"/>
        <v/>
      </c>
      <c r="V3667" s="165" t="str">
        <f>IFERROR(IF(OR(C3667="",S3667&lt;0),"",IF(SUBTOTAL(3,C3667:C3667)=0,-1,SUBTOTAL(3,$C$4:C3667))),"")</f>
        <v/>
      </c>
      <c r="W3667" s="156" t="str">
        <f t="array" ref="W3667">IF(LEN(C3667)&gt;0,IFERROR(IF(MATCH(C3667,$C$3:$C3666,0)&gt;0,N3667-INDEX($N$3:N3666,SUMPRODUCT(MAX(ROW($C$3:$C3666)*(C3667=$C$3:$C3666)))-2,1),""),""),"")</f>
        <v/>
      </c>
      <c r="X3667" s="156">
        <f t="shared" ca="1" si="389"/>
        <v>1</v>
      </c>
      <c r="Y3667" s="156">
        <f t="shared" ca="1" si="390"/>
        <v>1</v>
      </c>
    </row>
    <row r="3668" spans="2:25" hidden="1" x14ac:dyDescent="0.25">
      <c r="B3668" s="390" t="str">
        <f>IFERROR(IF(LEN(INDEX(PlansAndNotes!$B$6:$B$2005,ROW(A3668)-ROW($B$3)))=0,"",INDEX(PlansAndNotes!$B$6:$B$2005,ROW(A3668)-ROW($B$3))),"")</f>
        <v/>
      </c>
      <c r="C3668" s="387" t="str">
        <f t="shared" si="385"/>
        <v/>
      </c>
      <c r="D3668" s="361" t="str">
        <f>IFERROR(IF(LEN(C3668)&gt;0,IF(LEN(INDEX(TasksList!$C$6:$C$25,MATCH(C3668,TasksList!$B$6:$B$25,0),1))=0,"",INDEX(TasksList!$C$6:$C$25,MATCH(C3668,TasksList!$B$6:$B$25,0),1)),""),"")</f>
        <v/>
      </c>
      <c r="E3668" s="361" t="str">
        <f>IFERROR(IF(LEN(C3668)&gt;0,IF(LEN(INDEX(TasksList!$F$6:$F$25,MATCH(C3668,TasksList!$B$6:$B$25,0),1))=0,"not set!",INDEX(TasksList!$F$6:$F$25,MATCH(C3668,TasksList!$B$6:$B$25,0),1)),""),"")</f>
        <v/>
      </c>
      <c r="F3668" s="360" t="str">
        <f>IFERROR(IF(LEN(D3668)&gt;0,IF(LEN(INDEX(AdressBook!$D$6:$D$25,MATCH(D3668,AdressBook!$B$6:$B$25,0),1))=0,"",INDEX(AdressBook!$D$6:$D$25,MATCH(D3668,AdressBook!$B$6:$B$25,0),1)),""),"")</f>
        <v/>
      </c>
      <c r="G3668" s="361" t="str">
        <f>IFERROR(IF(LEN(INDEX(PlansAndNotes!$F$6:$F$4005,ROW(B3668)-ROW($C$3)))=0,"",INDEX(PlansAndNotes!$F$6:$F$4005,ROW(B3668)-ROW($C$3))),"")</f>
        <v/>
      </c>
      <c r="H3668" s="361" t="str">
        <f>IFERROR(IF(LEN(C3668)&gt;0,IF(LEN(INDEX(TasksList!$G$6:$G$25,MATCH(C3668,TasksList!$B$6:$B$25,0),1))=0,"",INDEX(TasksList!$G$6:$G$25,MATCH(C3668,TasksList!$B$6:$B$25,0),1)),""),"")</f>
        <v/>
      </c>
      <c r="N3668" s="362" t="str">
        <f>IFERROR(IF(LEN(INDEX(PlansAndNotes!$D$6:$D$4005,ROW(B3668)-ROW($C$3)))=0,"",INDEX(PlansAndNotes!$D$6:$D$4005,ROW(B3668)-ROW($C$3))),"")</f>
        <v/>
      </c>
      <c r="O3668" s="165" t="str">
        <f t="shared" si="386"/>
        <v/>
      </c>
      <c r="P3668" s="363" t="str">
        <f>IFERROR(IF(LEN(INDEX(PlansAndNotes!$E$6:$E$4005,ROW(B3668)-ROW($C$3)))=0,"",INDEX(PlansAndNotes!$E$6:$E$4005,ROW(B3668)-ROW($C$3))),"")</f>
        <v/>
      </c>
      <c r="Q3668" s="363" t="str">
        <f>IFERROR(IF(LEN(INDEX(PlansAndNotes!$G$6:$G$4005,ROW(B3668)-ROW($C$3)))=0,"",INDEX(PlansAndNotes!$G$6:$G$4005,ROW(B3668)-ROW($C$3))),"")</f>
        <v/>
      </c>
      <c r="R3668" s="361" t="str">
        <f>IFERROR(IF(LEN(D3668)&gt;0,IF(LEN(INDEX(AdressBook!$C$6:$C$25,MATCH(D3668,AdressBook!$B$6:$B$25,0),1))=0,"",INDEX(AdressBook!$C$6:$C$25,MATCH(D3668,AdressBook!$B$6:$B$25,0),1)),""),"")</f>
        <v/>
      </c>
      <c r="S3668" s="165">
        <f>IF(LEN(C3668)&gt;0,IFERROR(IF(MATCH(C3668,C3669:$C$4004,0)&gt;0,-1,ROW(S3668)-ROW($S$3)),ROW(S3668)-ROW($S$3)),-1)</f>
        <v>-1</v>
      </c>
      <c r="T3668" s="165">
        <f t="shared" si="387"/>
        <v>0</v>
      </c>
      <c r="U3668" s="165" t="str">
        <f t="shared" si="388"/>
        <v/>
      </c>
      <c r="V3668" s="165" t="str">
        <f>IFERROR(IF(OR(C3668="",S3668&lt;0),"",IF(SUBTOTAL(3,C3668:C3668)=0,-1,SUBTOTAL(3,$C$4:C3668))),"")</f>
        <v/>
      </c>
      <c r="W3668" s="156" t="str">
        <f t="array" ref="W3668">IF(LEN(C3668)&gt;0,IFERROR(IF(MATCH(C3668,$C$3:$C3667,0)&gt;0,N3668-INDEX($N$3:N3667,SUMPRODUCT(MAX(ROW($C$3:$C3667)*(C3668=$C$3:$C3667)))-2,1),""),""),"")</f>
        <v/>
      </c>
      <c r="X3668" s="156">
        <f t="shared" ca="1" si="389"/>
        <v>1</v>
      </c>
      <c r="Y3668" s="156">
        <f t="shared" ca="1" si="390"/>
        <v>1</v>
      </c>
    </row>
    <row r="3669" spans="2:25" hidden="1" x14ac:dyDescent="0.25">
      <c r="B3669" s="390" t="str">
        <f>IFERROR(IF(LEN(INDEX(PlansAndNotes!$B$6:$B$2005,ROW(A3669)-ROW($B$3)))=0,"",INDEX(PlansAndNotes!$B$6:$B$2005,ROW(A3669)-ROW($B$3))),"")</f>
        <v/>
      </c>
      <c r="C3669" s="387" t="str">
        <f t="shared" si="385"/>
        <v/>
      </c>
      <c r="D3669" s="361" t="str">
        <f>IFERROR(IF(LEN(C3669)&gt;0,IF(LEN(INDEX(TasksList!$C$6:$C$25,MATCH(C3669,TasksList!$B$6:$B$25,0),1))=0,"",INDEX(TasksList!$C$6:$C$25,MATCH(C3669,TasksList!$B$6:$B$25,0),1)),""),"")</f>
        <v/>
      </c>
      <c r="E3669" s="361" t="str">
        <f>IFERROR(IF(LEN(C3669)&gt;0,IF(LEN(INDEX(TasksList!$F$6:$F$25,MATCH(C3669,TasksList!$B$6:$B$25,0),1))=0,"not set!",INDEX(TasksList!$F$6:$F$25,MATCH(C3669,TasksList!$B$6:$B$25,0),1)),""),"")</f>
        <v/>
      </c>
      <c r="F3669" s="360" t="str">
        <f>IFERROR(IF(LEN(D3669)&gt;0,IF(LEN(INDEX(AdressBook!$D$6:$D$25,MATCH(D3669,AdressBook!$B$6:$B$25,0),1))=0,"",INDEX(AdressBook!$D$6:$D$25,MATCH(D3669,AdressBook!$B$6:$B$25,0),1)),""),"")</f>
        <v/>
      </c>
      <c r="G3669" s="361" t="str">
        <f>IFERROR(IF(LEN(INDEX(PlansAndNotes!$F$6:$F$4005,ROW(B3669)-ROW($C$3)))=0,"",INDEX(PlansAndNotes!$F$6:$F$4005,ROW(B3669)-ROW($C$3))),"")</f>
        <v/>
      </c>
      <c r="H3669" s="361" t="str">
        <f>IFERROR(IF(LEN(C3669)&gt;0,IF(LEN(INDEX(TasksList!$G$6:$G$25,MATCH(C3669,TasksList!$B$6:$B$25,0),1))=0,"",INDEX(TasksList!$G$6:$G$25,MATCH(C3669,TasksList!$B$6:$B$25,0),1)),""),"")</f>
        <v/>
      </c>
      <c r="N3669" s="362" t="str">
        <f>IFERROR(IF(LEN(INDEX(PlansAndNotes!$D$6:$D$4005,ROW(B3669)-ROW($C$3)))=0,"",INDEX(PlansAndNotes!$D$6:$D$4005,ROW(B3669)-ROW($C$3))),"")</f>
        <v/>
      </c>
      <c r="O3669" s="165" t="str">
        <f t="shared" si="386"/>
        <v/>
      </c>
      <c r="P3669" s="363" t="str">
        <f>IFERROR(IF(LEN(INDEX(PlansAndNotes!$E$6:$E$4005,ROW(B3669)-ROW($C$3)))=0,"",INDEX(PlansAndNotes!$E$6:$E$4005,ROW(B3669)-ROW($C$3))),"")</f>
        <v/>
      </c>
      <c r="Q3669" s="363" t="str">
        <f>IFERROR(IF(LEN(INDEX(PlansAndNotes!$G$6:$G$4005,ROW(B3669)-ROW($C$3)))=0,"",INDEX(PlansAndNotes!$G$6:$G$4005,ROW(B3669)-ROW($C$3))),"")</f>
        <v/>
      </c>
      <c r="R3669" s="361" t="str">
        <f>IFERROR(IF(LEN(D3669)&gt;0,IF(LEN(INDEX(AdressBook!$C$6:$C$25,MATCH(D3669,AdressBook!$B$6:$B$25,0),1))=0,"",INDEX(AdressBook!$C$6:$C$25,MATCH(D3669,AdressBook!$B$6:$B$25,0),1)),""),"")</f>
        <v/>
      </c>
      <c r="S3669" s="165">
        <f>IF(LEN(C3669)&gt;0,IFERROR(IF(MATCH(C3669,C3670:$C$4004,0)&gt;0,-1,ROW(S3669)-ROW($S$3)),ROW(S3669)-ROW($S$3)),-1)</f>
        <v>-1</v>
      </c>
      <c r="T3669" s="165">
        <f t="shared" si="387"/>
        <v>0</v>
      </c>
      <c r="U3669" s="165" t="str">
        <f t="shared" si="388"/>
        <v/>
      </c>
      <c r="V3669" s="165" t="str">
        <f>IFERROR(IF(OR(C3669="",S3669&lt;0),"",IF(SUBTOTAL(3,C3669:C3669)=0,-1,SUBTOTAL(3,$C$4:C3669))),"")</f>
        <v/>
      </c>
      <c r="W3669" s="156" t="str">
        <f t="array" ref="W3669">IF(LEN(C3669)&gt;0,IFERROR(IF(MATCH(C3669,$C$3:$C3668,0)&gt;0,N3669-INDEX($N$3:N3668,SUMPRODUCT(MAX(ROW($C$3:$C3668)*(C3669=$C$3:$C3668)))-2,1),""),""),"")</f>
        <v/>
      </c>
      <c r="X3669" s="156">
        <f t="shared" ca="1" si="389"/>
        <v>1</v>
      </c>
      <c r="Y3669" s="156">
        <f t="shared" ca="1" si="390"/>
        <v>1</v>
      </c>
    </row>
    <row r="3670" spans="2:25" hidden="1" x14ac:dyDescent="0.25">
      <c r="B3670" s="390" t="str">
        <f>IFERROR(IF(LEN(INDEX(PlansAndNotes!$B$6:$B$2005,ROW(A3670)-ROW($B$3)))=0,"",INDEX(PlansAndNotes!$B$6:$B$2005,ROW(A3670)-ROW($B$3))),"")</f>
        <v/>
      </c>
      <c r="C3670" s="387" t="str">
        <f t="shared" si="385"/>
        <v/>
      </c>
      <c r="D3670" s="361" t="str">
        <f>IFERROR(IF(LEN(C3670)&gt;0,IF(LEN(INDEX(TasksList!$C$6:$C$25,MATCH(C3670,TasksList!$B$6:$B$25,0),1))=0,"",INDEX(TasksList!$C$6:$C$25,MATCH(C3670,TasksList!$B$6:$B$25,0),1)),""),"")</f>
        <v/>
      </c>
      <c r="E3670" s="361" t="str">
        <f>IFERROR(IF(LEN(C3670)&gt;0,IF(LEN(INDEX(TasksList!$F$6:$F$25,MATCH(C3670,TasksList!$B$6:$B$25,0),1))=0,"not set!",INDEX(TasksList!$F$6:$F$25,MATCH(C3670,TasksList!$B$6:$B$25,0),1)),""),"")</f>
        <v/>
      </c>
      <c r="F3670" s="360" t="str">
        <f>IFERROR(IF(LEN(D3670)&gt;0,IF(LEN(INDEX(AdressBook!$D$6:$D$25,MATCH(D3670,AdressBook!$B$6:$B$25,0),1))=0,"",INDEX(AdressBook!$D$6:$D$25,MATCH(D3670,AdressBook!$B$6:$B$25,0),1)),""),"")</f>
        <v/>
      </c>
      <c r="G3670" s="361" t="str">
        <f>IFERROR(IF(LEN(INDEX(PlansAndNotes!$F$6:$F$4005,ROW(B3670)-ROW($C$3)))=0,"",INDEX(PlansAndNotes!$F$6:$F$4005,ROW(B3670)-ROW($C$3))),"")</f>
        <v/>
      </c>
      <c r="H3670" s="361" t="str">
        <f>IFERROR(IF(LEN(C3670)&gt;0,IF(LEN(INDEX(TasksList!$G$6:$G$25,MATCH(C3670,TasksList!$B$6:$B$25,0),1))=0,"",INDEX(TasksList!$G$6:$G$25,MATCH(C3670,TasksList!$B$6:$B$25,0),1)),""),"")</f>
        <v/>
      </c>
      <c r="N3670" s="362" t="str">
        <f>IFERROR(IF(LEN(INDEX(PlansAndNotes!$D$6:$D$4005,ROW(B3670)-ROW($C$3)))=0,"",INDEX(PlansAndNotes!$D$6:$D$4005,ROW(B3670)-ROW($C$3))),"")</f>
        <v/>
      </c>
      <c r="O3670" s="165" t="str">
        <f t="shared" si="386"/>
        <v/>
      </c>
      <c r="P3670" s="363" t="str">
        <f>IFERROR(IF(LEN(INDEX(PlansAndNotes!$E$6:$E$4005,ROW(B3670)-ROW($C$3)))=0,"",INDEX(PlansAndNotes!$E$6:$E$4005,ROW(B3670)-ROW($C$3))),"")</f>
        <v/>
      </c>
      <c r="Q3670" s="363" t="str">
        <f>IFERROR(IF(LEN(INDEX(PlansAndNotes!$G$6:$G$4005,ROW(B3670)-ROW($C$3)))=0,"",INDEX(PlansAndNotes!$G$6:$G$4005,ROW(B3670)-ROW($C$3))),"")</f>
        <v/>
      </c>
      <c r="R3670" s="361" t="str">
        <f>IFERROR(IF(LEN(D3670)&gt;0,IF(LEN(INDEX(AdressBook!$C$6:$C$25,MATCH(D3670,AdressBook!$B$6:$B$25,0),1))=0,"",INDEX(AdressBook!$C$6:$C$25,MATCH(D3670,AdressBook!$B$6:$B$25,0),1)),""),"")</f>
        <v/>
      </c>
      <c r="S3670" s="165">
        <f>IF(LEN(C3670)&gt;0,IFERROR(IF(MATCH(C3670,C3671:$C$4004,0)&gt;0,-1,ROW(S3670)-ROW($S$3)),ROW(S3670)-ROW($S$3)),-1)</f>
        <v>-1</v>
      </c>
      <c r="T3670" s="165">
        <f t="shared" si="387"/>
        <v>0</v>
      </c>
      <c r="U3670" s="165" t="str">
        <f t="shared" si="388"/>
        <v/>
      </c>
      <c r="V3670" s="165" t="str">
        <f>IFERROR(IF(OR(C3670="",S3670&lt;0),"",IF(SUBTOTAL(3,C3670:C3670)=0,-1,SUBTOTAL(3,$C$4:C3670))),"")</f>
        <v/>
      </c>
      <c r="W3670" s="156" t="str">
        <f t="array" ref="W3670">IF(LEN(C3670)&gt;0,IFERROR(IF(MATCH(C3670,$C$3:$C3669,0)&gt;0,N3670-INDEX($N$3:N3669,SUMPRODUCT(MAX(ROW($C$3:$C3669)*(C3670=$C$3:$C3669)))-2,1),""),""),"")</f>
        <v/>
      </c>
      <c r="X3670" s="156">
        <f t="shared" ca="1" si="389"/>
        <v>1</v>
      </c>
      <c r="Y3670" s="156">
        <f t="shared" ca="1" si="390"/>
        <v>1</v>
      </c>
    </row>
    <row r="3671" spans="2:25" hidden="1" x14ac:dyDescent="0.25">
      <c r="B3671" s="390" t="str">
        <f>IFERROR(IF(LEN(INDEX(PlansAndNotes!$B$6:$B$2005,ROW(A3671)-ROW($B$3)))=0,"",INDEX(PlansAndNotes!$B$6:$B$2005,ROW(A3671)-ROW($B$3))),"")</f>
        <v/>
      </c>
      <c r="C3671" s="387" t="str">
        <f t="shared" si="385"/>
        <v/>
      </c>
      <c r="D3671" s="361" t="str">
        <f>IFERROR(IF(LEN(C3671)&gt;0,IF(LEN(INDEX(TasksList!$C$6:$C$25,MATCH(C3671,TasksList!$B$6:$B$25,0),1))=0,"",INDEX(TasksList!$C$6:$C$25,MATCH(C3671,TasksList!$B$6:$B$25,0),1)),""),"")</f>
        <v/>
      </c>
      <c r="E3671" s="361" t="str">
        <f>IFERROR(IF(LEN(C3671)&gt;0,IF(LEN(INDEX(TasksList!$F$6:$F$25,MATCH(C3671,TasksList!$B$6:$B$25,0),1))=0,"not set!",INDEX(TasksList!$F$6:$F$25,MATCH(C3671,TasksList!$B$6:$B$25,0),1)),""),"")</f>
        <v/>
      </c>
      <c r="F3671" s="360" t="str">
        <f>IFERROR(IF(LEN(D3671)&gt;0,IF(LEN(INDEX(AdressBook!$D$6:$D$25,MATCH(D3671,AdressBook!$B$6:$B$25,0),1))=0,"",INDEX(AdressBook!$D$6:$D$25,MATCH(D3671,AdressBook!$B$6:$B$25,0),1)),""),"")</f>
        <v/>
      </c>
      <c r="G3671" s="361" t="str">
        <f>IFERROR(IF(LEN(INDEX(PlansAndNotes!$F$6:$F$4005,ROW(B3671)-ROW($C$3)))=0,"",INDEX(PlansAndNotes!$F$6:$F$4005,ROW(B3671)-ROW($C$3))),"")</f>
        <v/>
      </c>
      <c r="H3671" s="361" t="str">
        <f>IFERROR(IF(LEN(C3671)&gt;0,IF(LEN(INDEX(TasksList!$G$6:$G$25,MATCH(C3671,TasksList!$B$6:$B$25,0),1))=0,"",INDEX(TasksList!$G$6:$G$25,MATCH(C3671,TasksList!$B$6:$B$25,0),1)),""),"")</f>
        <v/>
      </c>
      <c r="N3671" s="362" t="str">
        <f>IFERROR(IF(LEN(INDEX(PlansAndNotes!$D$6:$D$4005,ROW(B3671)-ROW($C$3)))=0,"",INDEX(PlansAndNotes!$D$6:$D$4005,ROW(B3671)-ROW($C$3))),"")</f>
        <v/>
      </c>
      <c r="O3671" s="165" t="str">
        <f t="shared" si="386"/>
        <v/>
      </c>
      <c r="P3671" s="363" t="str">
        <f>IFERROR(IF(LEN(INDEX(PlansAndNotes!$E$6:$E$4005,ROW(B3671)-ROW($C$3)))=0,"",INDEX(PlansAndNotes!$E$6:$E$4005,ROW(B3671)-ROW($C$3))),"")</f>
        <v/>
      </c>
      <c r="Q3671" s="363" t="str">
        <f>IFERROR(IF(LEN(INDEX(PlansAndNotes!$G$6:$G$4005,ROW(B3671)-ROW($C$3)))=0,"",INDEX(PlansAndNotes!$G$6:$G$4005,ROW(B3671)-ROW($C$3))),"")</f>
        <v/>
      </c>
      <c r="R3671" s="361" t="str">
        <f>IFERROR(IF(LEN(D3671)&gt;0,IF(LEN(INDEX(AdressBook!$C$6:$C$25,MATCH(D3671,AdressBook!$B$6:$B$25,0),1))=0,"",INDEX(AdressBook!$C$6:$C$25,MATCH(D3671,AdressBook!$B$6:$B$25,0),1)),""),"")</f>
        <v/>
      </c>
      <c r="S3671" s="165">
        <f>IF(LEN(C3671)&gt;0,IFERROR(IF(MATCH(C3671,C3672:$C$4004,0)&gt;0,-1,ROW(S3671)-ROW($S$3)),ROW(S3671)-ROW($S$3)),-1)</f>
        <v>-1</v>
      </c>
      <c r="T3671" s="165">
        <f t="shared" si="387"/>
        <v>0</v>
      </c>
      <c r="U3671" s="165" t="str">
        <f t="shared" si="388"/>
        <v/>
      </c>
      <c r="V3671" s="165" t="str">
        <f>IFERROR(IF(OR(C3671="",S3671&lt;0),"",IF(SUBTOTAL(3,C3671:C3671)=0,-1,SUBTOTAL(3,$C$4:C3671))),"")</f>
        <v/>
      </c>
      <c r="W3671" s="156" t="str">
        <f t="array" ref="W3671">IF(LEN(C3671)&gt;0,IFERROR(IF(MATCH(C3671,$C$3:$C3670,0)&gt;0,N3671-INDEX($N$3:N3670,SUMPRODUCT(MAX(ROW($C$3:$C3670)*(C3671=$C$3:$C3670)))-2,1),""),""),"")</f>
        <v/>
      </c>
      <c r="X3671" s="156">
        <f t="shared" ca="1" si="389"/>
        <v>1</v>
      </c>
      <c r="Y3671" s="156">
        <f t="shared" ca="1" si="390"/>
        <v>1</v>
      </c>
    </row>
    <row r="3672" spans="2:25" hidden="1" x14ac:dyDescent="0.25">
      <c r="B3672" s="390" t="str">
        <f>IFERROR(IF(LEN(INDEX(PlansAndNotes!$B$6:$B$2005,ROW(A3672)-ROW($B$3)))=0,"",INDEX(PlansAndNotes!$B$6:$B$2005,ROW(A3672)-ROW($B$3))),"")</f>
        <v/>
      </c>
      <c r="C3672" s="387" t="str">
        <f t="shared" si="385"/>
        <v/>
      </c>
      <c r="D3672" s="361" t="str">
        <f>IFERROR(IF(LEN(C3672)&gt;0,IF(LEN(INDEX(TasksList!$C$6:$C$25,MATCH(C3672,TasksList!$B$6:$B$25,0),1))=0,"",INDEX(TasksList!$C$6:$C$25,MATCH(C3672,TasksList!$B$6:$B$25,0),1)),""),"")</f>
        <v/>
      </c>
      <c r="E3672" s="361" t="str">
        <f>IFERROR(IF(LEN(C3672)&gt;0,IF(LEN(INDEX(TasksList!$F$6:$F$25,MATCH(C3672,TasksList!$B$6:$B$25,0),1))=0,"not set!",INDEX(TasksList!$F$6:$F$25,MATCH(C3672,TasksList!$B$6:$B$25,0),1)),""),"")</f>
        <v/>
      </c>
      <c r="F3672" s="360" t="str">
        <f>IFERROR(IF(LEN(D3672)&gt;0,IF(LEN(INDEX(AdressBook!$D$6:$D$25,MATCH(D3672,AdressBook!$B$6:$B$25,0),1))=0,"",INDEX(AdressBook!$D$6:$D$25,MATCH(D3672,AdressBook!$B$6:$B$25,0),1)),""),"")</f>
        <v/>
      </c>
      <c r="G3672" s="361" t="str">
        <f>IFERROR(IF(LEN(INDEX(PlansAndNotes!$F$6:$F$4005,ROW(B3672)-ROW($C$3)))=0,"",INDEX(PlansAndNotes!$F$6:$F$4005,ROW(B3672)-ROW($C$3))),"")</f>
        <v/>
      </c>
      <c r="H3672" s="361" t="str">
        <f>IFERROR(IF(LEN(C3672)&gt;0,IF(LEN(INDEX(TasksList!$G$6:$G$25,MATCH(C3672,TasksList!$B$6:$B$25,0),1))=0,"",INDEX(TasksList!$G$6:$G$25,MATCH(C3672,TasksList!$B$6:$B$25,0),1)),""),"")</f>
        <v/>
      </c>
      <c r="N3672" s="362" t="str">
        <f>IFERROR(IF(LEN(INDEX(PlansAndNotes!$D$6:$D$4005,ROW(B3672)-ROW($C$3)))=0,"",INDEX(PlansAndNotes!$D$6:$D$4005,ROW(B3672)-ROW($C$3))),"")</f>
        <v/>
      </c>
      <c r="O3672" s="165" t="str">
        <f t="shared" si="386"/>
        <v/>
      </c>
      <c r="P3672" s="363" t="str">
        <f>IFERROR(IF(LEN(INDEX(PlansAndNotes!$E$6:$E$4005,ROW(B3672)-ROW($C$3)))=0,"",INDEX(PlansAndNotes!$E$6:$E$4005,ROW(B3672)-ROW($C$3))),"")</f>
        <v/>
      </c>
      <c r="Q3672" s="363" t="str">
        <f>IFERROR(IF(LEN(INDEX(PlansAndNotes!$G$6:$G$4005,ROW(B3672)-ROW($C$3)))=0,"",INDEX(PlansAndNotes!$G$6:$G$4005,ROW(B3672)-ROW($C$3))),"")</f>
        <v/>
      </c>
      <c r="R3672" s="361" t="str">
        <f>IFERROR(IF(LEN(D3672)&gt;0,IF(LEN(INDEX(AdressBook!$C$6:$C$25,MATCH(D3672,AdressBook!$B$6:$B$25,0),1))=0,"",INDEX(AdressBook!$C$6:$C$25,MATCH(D3672,AdressBook!$B$6:$B$25,0),1)),""),"")</f>
        <v/>
      </c>
      <c r="S3672" s="165">
        <f>IF(LEN(C3672)&gt;0,IFERROR(IF(MATCH(C3672,C3673:$C$4004,0)&gt;0,-1,ROW(S3672)-ROW($S$3)),ROW(S3672)-ROW($S$3)),-1)</f>
        <v>-1</v>
      </c>
      <c r="T3672" s="165">
        <f t="shared" si="387"/>
        <v>0</v>
      </c>
      <c r="U3672" s="165" t="str">
        <f t="shared" si="388"/>
        <v/>
      </c>
      <c r="V3672" s="165" t="str">
        <f>IFERROR(IF(OR(C3672="",S3672&lt;0),"",IF(SUBTOTAL(3,C3672:C3672)=0,-1,SUBTOTAL(3,$C$4:C3672))),"")</f>
        <v/>
      </c>
      <c r="W3672" s="156" t="str">
        <f t="array" ref="W3672">IF(LEN(C3672)&gt;0,IFERROR(IF(MATCH(C3672,$C$3:$C3671,0)&gt;0,N3672-INDEX($N$3:N3671,SUMPRODUCT(MAX(ROW($C$3:$C3671)*(C3672=$C$3:$C3671)))-2,1),""),""),"")</f>
        <v/>
      </c>
      <c r="X3672" s="156">
        <f t="shared" ca="1" si="389"/>
        <v>1</v>
      </c>
      <c r="Y3672" s="156">
        <f t="shared" ca="1" si="390"/>
        <v>1</v>
      </c>
    </row>
    <row r="3673" spans="2:25" hidden="1" x14ac:dyDescent="0.25">
      <c r="B3673" s="390" t="str">
        <f>IFERROR(IF(LEN(INDEX(PlansAndNotes!$B$6:$B$2005,ROW(A3673)-ROW($B$3)))=0,"",INDEX(PlansAndNotes!$B$6:$B$2005,ROW(A3673)-ROW($B$3))),"")</f>
        <v/>
      </c>
      <c r="C3673" s="387" t="str">
        <f t="shared" si="385"/>
        <v/>
      </c>
      <c r="D3673" s="361" t="str">
        <f>IFERROR(IF(LEN(C3673)&gt;0,IF(LEN(INDEX(TasksList!$C$6:$C$25,MATCH(C3673,TasksList!$B$6:$B$25,0),1))=0,"",INDEX(TasksList!$C$6:$C$25,MATCH(C3673,TasksList!$B$6:$B$25,0),1)),""),"")</f>
        <v/>
      </c>
      <c r="E3673" s="361" t="str">
        <f>IFERROR(IF(LEN(C3673)&gt;0,IF(LEN(INDEX(TasksList!$F$6:$F$25,MATCH(C3673,TasksList!$B$6:$B$25,0),1))=0,"not set!",INDEX(TasksList!$F$6:$F$25,MATCH(C3673,TasksList!$B$6:$B$25,0),1)),""),"")</f>
        <v/>
      </c>
      <c r="F3673" s="360" t="str">
        <f>IFERROR(IF(LEN(D3673)&gt;0,IF(LEN(INDEX(AdressBook!$D$6:$D$25,MATCH(D3673,AdressBook!$B$6:$B$25,0),1))=0,"",INDEX(AdressBook!$D$6:$D$25,MATCH(D3673,AdressBook!$B$6:$B$25,0),1)),""),"")</f>
        <v/>
      </c>
      <c r="G3673" s="361" t="str">
        <f>IFERROR(IF(LEN(INDEX(PlansAndNotes!$F$6:$F$4005,ROW(B3673)-ROW($C$3)))=0,"",INDEX(PlansAndNotes!$F$6:$F$4005,ROW(B3673)-ROW($C$3))),"")</f>
        <v/>
      </c>
      <c r="H3673" s="361" t="str">
        <f>IFERROR(IF(LEN(C3673)&gt;0,IF(LEN(INDEX(TasksList!$G$6:$G$25,MATCH(C3673,TasksList!$B$6:$B$25,0),1))=0,"",INDEX(TasksList!$G$6:$G$25,MATCH(C3673,TasksList!$B$6:$B$25,0),1)),""),"")</f>
        <v/>
      </c>
      <c r="N3673" s="362" t="str">
        <f>IFERROR(IF(LEN(INDEX(PlansAndNotes!$D$6:$D$4005,ROW(B3673)-ROW($C$3)))=0,"",INDEX(PlansAndNotes!$D$6:$D$4005,ROW(B3673)-ROW($C$3))),"")</f>
        <v/>
      </c>
      <c r="O3673" s="165" t="str">
        <f t="shared" si="386"/>
        <v/>
      </c>
      <c r="P3673" s="363" t="str">
        <f>IFERROR(IF(LEN(INDEX(PlansAndNotes!$E$6:$E$4005,ROW(B3673)-ROW($C$3)))=0,"",INDEX(PlansAndNotes!$E$6:$E$4005,ROW(B3673)-ROW($C$3))),"")</f>
        <v/>
      </c>
      <c r="Q3673" s="363" t="str">
        <f>IFERROR(IF(LEN(INDEX(PlansAndNotes!$G$6:$G$4005,ROW(B3673)-ROW($C$3)))=0,"",INDEX(PlansAndNotes!$G$6:$G$4005,ROW(B3673)-ROW($C$3))),"")</f>
        <v/>
      </c>
      <c r="R3673" s="361" t="str">
        <f>IFERROR(IF(LEN(D3673)&gt;0,IF(LEN(INDEX(AdressBook!$C$6:$C$25,MATCH(D3673,AdressBook!$B$6:$B$25,0),1))=0,"",INDEX(AdressBook!$C$6:$C$25,MATCH(D3673,AdressBook!$B$6:$B$25,0),1)),""),"")</f>
        <v/>
      </c>
      <c r="S3673" s="165">
        <f>IF(LEN(C3673)&gt;0,IFERROR(IF(MATCH(C3673,C3674:$C$4004,0)&gt;0,-1,ROW(S3673)-ROW($S$3)),ROW(S3673)-ROW($S$3)),-1)</f>
        <v>-1</v>
      </c>
      <c r="T3673" s="165">
        <f t="shared" si="387"/>
        <v>0</v>
      </c>
      <c r="U3673" s="165" t="str">
        <f t="shared" si="388"/>
        <v/>
      </c>
      <c r="V3673" s="165" t="str">
        <f>IFERROR(IF(OR(C3673="",S3673&lt;0),"",IF(SUBTOTAL(3,C3673:C3673)=0,-1,SUBTOTAL(3,$C$4:C3673))),"")</f>
        <v/>
      </c>
      <c r="W3673" s="156" t="str">
        <f t="array" ref="W3673">IF(LEN(C3673)&gt;0,IFERROR(IF(MATCH(C3673,$C$3:$C3672,0)&gt;0,N3673-INDEX($N$3:N3672,SUMPRODUCT(MAX(ROW($C$3:$C3672)*(C3673=$C$3:$C3672)))-2,1),""),""),"")</f>
        <v/>
      </c>
      <c r="X3673" s="156">
        <f t="shared" ca="1" si="389"/>
        <v>1</v>
      </c>
      <c r="Y3673" s="156">
        <f t="shared" ca="1" si="390"/>
        <v>1</v>
      </c>
    </row>
    <row r="3674" spans="2:25" hidden="1" x14ac:dyDescent="0.25">
      <c r="B3674" s="390" t="str">
        <f>IFERROR(IF(LEN(INDEX(PlansAndNotes!$B$6:$B$2005,ROW(A3674)-ROW($B$3)))=0,"",INDEX(PlansAndNotes!$B$6:$B$2005,ROW(A3674)-ROW($B$3))),"")</f>
        <v/>
      </c>
      <c r="C3674" s="387" t="str">
        <f t="shared" si="385"/>
        <v/>
      </c>
      <c r="D3674" s="361" t="str">
        <f>IFERROR(IF(LEN(C3674)&gt;0,IF(LEN(INDEX(TasksList!$C$6:$C$25,MATCH(C3674,TasksList!$B$6:$B$25,0),1))=0,"",INDEX(TasksList!$C$6:$C$25,MATCH(C3674,TasksList!$B$6:$B$25,0),1)),""),"")</f>
        <v/>
      </c>
      <c r="E3674" s="361" t="str">
        <f>IFERROR(IF(LEN(C3674)&gt;0,IF(LEN(INDEX(TasksList!$F$6:$F$25,MATCH(C3674,TasksList!$B$6:$B$25,0),1))=0,"not set!",INDEX(TasksList!$F$6:$F$25,MATCH(C3674,TasksList!$B$6:$B$25,0),1)),""),"")</f>
        <v/>
      </c>
      <c r="F3674" s="360" t="str">
        <f>IFERROR(IF(LEN(D3674)&gt;0,IF(LEN(INDEX(AdressBook!$D$6:$D$25,MATCH(D3674,AdressBook!$B$6:$B$25,0),1))=0,"",INDEX(AdressBook!$D$6:$D$25,MATCH(D3674,AdressBook!$B$6:$B$25,0),1)),""),"")</f>
        <v/>
      </c>
      <c r="G3674" s="361" t="str">
        <f>IFERROR(IF(LEN(INDEX(PlansAndNotes!$F$6:$F$4005,ROW(B3674)-ROW($C$3)))=0,"",INDEX(PlansAndNotes!$F$6:$F$4005,ROW(B3674)-ROW($C$3))),"")</f>
        <v/>
      </c>
      <c r="H3674" s="361" t="str">
        <f>IFERROR(IF(LEN(C3674)&gt;0,IF(LEN(INDEX(TasksList!$G$6:$G$25,MATCH(C3674,TasksList!$B$6:$B$25,0),1))=0,"",INDEX(TasksList!$G$6:$G$25,MATCH(C3674,TasksList!$B$6:$B$25,0),1)),""),"")</f>
        <v/>
      </c>
      <c r="N3674" s="362" t="str">
        <f>IFERROR(IF(LEN(INDEX(PlansAndNotes!$D$6:$D$4005,ROW(B3674)-ROW($C$3)))=0,"",INDEX(PlansAndNotes!$D$6:$D$4005,ROW(B3674)-ROW($C$3))),"")</f>
        <v/>
      </c>
      <c r="O3674" s="165" t="str">
        <f t="shared" si="386"/>
        <v/>
      </c>
      <c r="P3674" s="363" t="str">
        <f>IFERROR(IF(LEN(INDEX(PlansAndNotes!$E$6:$E$4005,ROW(B3674)-ROW($C$3)))=0,"",INDEX(PlansAndNotes!$E$6:$E$4005,ROW(B3674)-ROW($C$3))),"")</f>
        <v/>
      </c>
      <c r="Q3674" s="363" t="str">
        <f>IFERROR(IF(LEN(INDEX(PlansAndNotes!$G$6:$G$4005,ROW(B3674)-ROW($C$3)))=0,"",INDEX(PlansAndNotes!$G$6:$G$4005,ROW(B3674)-ROW($C$3))),"")</f>
        <v/>
      </c>
      <c r="R3674" s="361" t="str">
        <f>IFERROR(IF(LEN(D3674)&gt;0,IF(LEN(INDEX(AdressBook!$C$6:$C$25,MATCH(D3674,AdressBook!$B$6:$B$25,0),1))=0,"",INDEX(AdressBook!$C$6:$C$25,MATCH(D3674,AdressBook!$B$6:$B$25,0),1)),""),"")</f>
        <v/>
      </c>
      <c r="S3674" s="165">
        <f>IF(LEN(C3674)&gt;0,IFERROR(IF(MATCH(C3674,C3675:$C$4004,0)&gt;0,-1,ROW(S3674)-ROW($S$3)),ROW(S3674)-ROW($S$3)),-1)</f>
        <v>-1</v>
      </c>
      <c r="T3674" s="165">
        <f t="shared" si="387"/>
        <v>0</v>
      </c>
      <c r="U3674" s="165" t="str">
        <f t="shared" si="388"/>
        <v/>
      </c>
      <c r="V3674" s="165" t="str">
        <f>IFERROR(IF(OR(C3674="",S3674&lt;0),"",IF(SUBTOTAL(3,C3674:C3674)=0,-1,SUBTOTAL(3,$C$4:C3674))),"")</f>
        <v/>
      </c>
      <c r="W3674" s="156" t="str">
        <f t="array" ref="W3674">IF(LEN(C3674)&gt;0,IFERROR(IF(MATCH(C3674,$C$3:$C3673,0)&gt;0,N3674-INDEX($N$3:N3673,SUMPRODUCT(MAX(ROW($C$3:$C3673)*(C3674=$C$3:$C3673)))-2,1),""),""),"")</f>
        <v/>
      </c>
      <c r="X3674" s="156">
        <f t="shared" ca="1" si="389"/>
        <v>1</v>
      </c>
      <c r="Y3674" s="156">
        <f t="shared" ca="1" si="390"/>
        <v>1</v>
      </c>
    </row>
    <row r="3675" spans="2:25" hidden="1" x14ac:dyDescent="0.25">
      <c r="B3675" s="390" t="str">
        <f>IFERROR(IF(LEN(INDEX(PlansAndNotes!$B$6:$B$2005,ROW(A3675)-ROW($B$3)))=0,"",INDEX(PlansAndNotes!$B$6:$B$2005,ROW(A3675)-ROW($B$3))),"")</f>
        <v/>
      </c>
      <c r="C3675" s="387" t="str">
        <f t="shared" si="385"/>
        <v/>
      </c>
      <c r="D3675" s="361" t="str">
        <f>IFERROR(IF(LEN(C3675)&gt;0,IF(LEN(INDEX(TasksList!$C$6:$C$25,MATCH(C3675,TasksList!$B$6:$B$25,0),1))=0,"",INDEX(TasksList!$C$6:$C$25,MATCH(C3675,TasksList!$B$6:$B$25,0),1)),""),"")</f>
        <v/>
      </c>
      <c r="E3675" s="361" t="str">
        <f>IFERROR(IF(LEN(C3675)&gt;0,IF(LEN(INDEX(TasksList!$F$6:$F$25,MATCH(C3675,TasksList!$B$6:$B$25,0),1))=0,"not set!",INDEX(TasksList!$F$6:$F$25,MATCH(C3675,TasksList!$B$6:$B$25,0),1)),""),"")</f>
        <v/>
      </c>
      <c r="F3675" s="360" t="str">
        <f>IFERROR(IF(LEN(D3675)&gt;0,IF(LEN(INDEX(AdressBook!$D$6:$D$25,MATCH(D3675,AdressBook!$B$6:$B$25,0),1))=0,"",INDEX(AdressBook!$D$6:$D$25,MATCH(D3675,AdressBook!$B$6:$B$25,0),1)),""),"")</f>
        <v/>
      </c>
      <c r="G3675" s="361" t="str">
        <f>IFERROR(IF(LEN(INDEX(PlansAndNotes!$F$6:$F$4005,ROW(B3675)-ROW($C$3)))=0,"",INDEX(PlansAndNotes!$F$6:$F$4005,ROW(B3675)-ROW($C$3))),"")</f>
        <v/>
      </c>
      <c r="H3675" s="361" t="str">
        <f>IFERROR(IF(LEN(C3675)&gt;0,IF(LEN(INDEX(TasksList!$G$6:$G$25,MATCH(C3675,TasksList!$B$6:$B$25,0),1))=0,"",INDEX(TasksList!$G$6:$G$25,MATCH(C3675,TasksList!$B$6:$B$25,0),1)),""),"")</f>
        <v/>
      </c>
      <c r="N3675" s="362" t="str">
        <f>IFERROR(IF(LEN(INDEX(PlansAndNotes!$D$6:$D$4005,ROW(B3675)-ROW($C$3)))=0,"",INDEX(PlansAndNotes!$D$6:$D$4005,ROW(B3675)-ROW($C$3))),"")</f>
        <v/>
      </c>
      <c r="O3675" s="165" t="str">
        <f t="shared" si="386"/>
        <v/>
      </c>
      <c r="P3675" s="363" t="str">
        <f>IFERROR(IF(LEN(INDEX(PlansAndNotes!$E$6:$E$4005,ROW(B3675)-ROW($C$3)))=0,"",INDEX(PlansAndNotes!$E$6:$E$4005,ROW(B3675)-ROW($C$3))),"")</f>
        <v/>
      </c>
      <c r="Q3675" s="363" t="str">
        <f>IFERROR(IF(LEN(INDEX(PlansAndNotes!$G$6:$G$4005,ROW(B3675)-ROW($C$3)))=0,"",INDEX(PlansAndNotes!$G$6:$G$4005,ROW(B3675)-ROW($C$3))),"")</f>
        <v/>
      </c>
      <c r="R3675" s="361" t="str">
        <f>IFERROR(IF(LEN(D3675)&gt;0,IF(LEN(INDEX(AdressBook!$C$6:$C$25,MATCH(D3675,AdressBook!$B$6:$B$25,0),1))=0,"",INDEX(AdressBook!$C$6:$C$25,MATCH(D3675,AdressBook!$B$6:$B$25,0),1)),""),"")</f>
        <v/>
      </c>
      <c r="S3675" s="165">
        <f>IF(LEN(C3675)&gt;0,IFERROR(IF(MATCH(C3675,C3676:$C$4004,0)&gt;0,-1,ROW(S3675)-ROW($S$3)),ROW(S3675)-ROW($S$3)),-1)</f>
        <v>-1</v>
      </c>
      <c r="T3675" s="165">
        <f t="shared" si="387"/>
        <v>0</v>
      </c>
      <c r="U3675" s="165" t="str">
        <f t="shared" si="388"/>
        <v/>
      </c>
      <c r="V3675" s="165" t="str">
        <f>IFERROR(IF(OR(C3675="",S3675&lt;0),"",IF(SUBTOTAL(3,C3675:C3675)=0,-1,SUBTOTAL(3,$C$4:C3675))),"")</f>
        <v/>
      </c>
      <c r="W3675" s="156" t="str">
        <f t="array" ref="W3675">IF(LEN(C3675)&gt;0,IFERROR(IF(MATCH(C3675,$C$3:$C3674,0)&gt;0,N3675-INDEX($N$3:N3674,SUMPRODUCT(MAX(ROW($C$3:$C3674)*(C3675=$C$3:$C3674)))-2,1),""),""),"")</f>
        <v/>
      </c>
      <c r="X3675" s="156">
        <f t="shared" ca="1" si="389"/>
        <v>1</v>
      </c>
      <c r="Y3675" s="156">
        <f t="shared" ca="1" si="390"/>
        <v>1</v>
      </c>
    </row>
    <row r="3676" spans="2:25" hidden="1" x14ac:dyDescent="0.25">
      <c r="B3676" s="390" t="str">
        <f>IFERROR(IF(LEN(INDEX(PlansAndNotes!$B$6:$B$2005,ROW(A3676)-ROW($B$3)))=0,"",INDEX(PlansAndNotes!$B$6:$B$2005,ROW(A3676)-ROW($B$3))),"")</f>
        <v/>
      </c>
      <c r="C3676" s="387" t="str">
        <f t="shared" si="385"/>
        <v/>
      </c>
      <c r="D3676" s="361" t="str">
        <f>IFERROR(IF(LEN(C3676)&gt;0,IF(LEN(INDEX(TasksList!$C$6:$C$25,MATCH(C3676,TasksList!$B$6:$B$25,0),1))=0,"",INDEX(TasksList!$C$6:$C$25,MATCH(C3676,TasksList!$B$6:$B$25,0),1)),""),"")</f>
        <v/>
      </c>
      <c r="E3676" s="361" t="str">
        <f>IFERROR(IF(LEN(C3676)&gt;0,IF(LEN(INDEX(TasksList!$F$6:$F$25,MATCH(C3676,TasksList!$B$6:$B$25,0),1))=0,"not set!",INDEX(TasksList!$F$6:$F$25,MATCH(C3676,TasksList!$B$6:$B$25,0),1)),""),"")</f>
        <v/>
      </c>
      <c r="F3676" s="360" t="str">
        <f>IFERROR(IF(LEN(D3676)&gt;0,IF(LEN(INDEX(AdressBook!$D$6:$D$25,MATCH(D3676,AdressBook!$B$6:$B$25,0),1))=0,"",INDEX(AdressBook!$D$6:$D$25,MATCH(D3676,AdressBook!$B$6:$B$25,0),1)),""),"")</f>
        <v/>
      </c>
      <c r="G3676" s="361" t="str">
        <f>IFERROR(IF(LEN(INDEX(PlansAndNotes!$F$6:$F$4005,ROW(B3676)-ROW($C$3)))=0,"",INDEX(PlansAndNotes!$F$6:$F$4005,ROW(B3676)-ROW($C$3))),"")</f>
        <v/>
      </c>
      <c r="H3676" s="361" t="str">
        <f>IFERROR(IF(LEN(C3676)&gt;0,IF(LEN(INDEX(TasksList!$G$6:$G$25,MATCH(C3676,TasksList!$B$6:$B$25,0),1))=0,"",INDEX(TasksList!$G$6:$G$25,MATCH(C3676,TasksList!$B$6:$B$25,0),1)),""),"")</f>
        <v/>
      </c>
      <c r="N3676" s="362" t="str">
        <f>IFERROR(IF(LEN(INDEX(PlansAndNotes!$D$6:$D$4005,ROW(B3676)-ROW($C$3)))=0,"",INDEX(PlansAndNotes!$D$6:$D$4005,ROW(B3676)-ROW($C$3))),"")</f>
        <v/>
      </c>
      <c r="O3676" s="165" t="str">
        <f t="shared" si="386"/>
        <v/>
      </c>
      <c r="P3676" s="363" t="str">
        <f>IFERROR(IF(LEN(INDEX(PlansAndNotes!$E$6:$E$4005,ROW(B3676)-ROW($C$3)))=0,"",INDEX(PlansAndNotes!$E$6:$E$4005,ROW(B3676)-ROW($C$3))),"")</f>
        <v/>
      </c>
      <c r="Q3676" s="363" t="str">
        <f>IFERROR(IF(LEN(INDEX(PlansAndNotes!$G$6:$G$4005,ROW(B3676)-ROW($C$3)))=0,"",INDEX(PlansAndNotes!$G$6:$G$4005,ROW(B3676)-ROW($C$3))),"")</f>
        <v/>
      </c>
      <c r="R3676" s="361" t="str">
        <f>IFERROR(IF(LEN(D3676)&gt;0,IF(LEN(INDEX(AdressBook!$C$6:$C$25,MATCH(D3676,AdressBook!$B$6:$B$25,0),1))=0,"",INDEX(AdressBook!$C$6:$C$25,MATCH(D3676,AdressBook!$B$6:$B$25,0),1)),""),"")</f>
        <v/>
      </c>
      <c r="S3676" s="165">
        <f>IF(LEN(C3676)&gt;0,IFERROR(IF(MATCH(C3676,C3677:$C$4004,0)&gt;0,-1,ROW(S3676)-ROW($S$3)),ROW(S3676)-ROW($S$3)),-1)</f>
        <v>-1</v>
      </c>
      <c r="T3676" s="165">
        <f t="shared" si="387"/>
        <v>0</v>
      </c>
      <c r="U3676" s="165" t="str">
        <f t="shared" si="388"/>
        <v/>
      </c>
      <c r="V3676" s="165" t="str">
        <f>IFERROR(IF(OR(C3676="",S3676&lt;0),"",IF(SUBTOTAL(3,C3676:C3676)=0,-1,SUBTOTAL(3,$C$4:C3676))),"")</f>
        <v/>
      </c>
      <c r="W3676" s="156" t="str">
        <f t="array" ref="W3676">IF(LEN(C3676)&gt;0,IFERROR(IF(MATCH(C3676,$C$3:$C3675,0)&gt;0,N3676-INDEX($N$3:N3675,SUMPRODUCT(MAX(ROW($C$3:$C3675)*(C3676=$C$3:$C3675)))-2,1),""),""),"")</f>
        <v/>
      </c>
      <c r="X3676" s="156">
        <f t="shared" ca="1" si="389"/>
        <v>1</v>
      </c>
      <c r="Y3676" s="156">
        <f t="shared" ca="1" si="390"/>
        <v>1</v>
      </c>
    </row>
    <row r="3677" spans="2:25" hidden="1" x14ac:dyDescent="0.25">
      <c r="B3677" s="390" t="str">
        <f>IFERROR(IF(LEN(INDEX(PlansAndNotes!$B$6:$B$2005,ROW(A3677)-ROW($B$3)))=0,"",INDEX(PlansAndNotes!$B$6:$B$2005,ROW(A3677)-ROW($B$3))),"")</f>
        <v/>
      </c>
      <c r="C3677" s="387" t="str">
        <f t="shared" si="385"/>
        <v/>
      </c>
      <c r="D3677" s="361" t="str">
        <f>IFERROR(IF(LEN(C3677)&gt;0,IF(LEN(INDEX(TasksList!$C$6:$C$25,MATCH(C3677,TasksList!$B$6:$B$25,0),1))=0,"",INDEX(TasksList!$C$6:$C$25,MATCH(C3677,TasksList!$B$6:$B$25,0),1)),""),"")</f>
        <v/>
      </c>
      <c r="E3677" s="361" t="str">
        <f>IFERROR(IF(LEN(C3677)&gt;0,IF(LEN(INDEX(TasksList!$F$6:$F$25,MATCH(C3677,TasksList!$B$6:$B$25,0),1))=0,"not set!",INDEX(TasksList!$F$6:$F$25,MATCH(C3677,TasksList!$B$6:$B$25,0),1)),""),"")</f>
        <v/>
      </c>
      <c r="F3677" s="360" t="str">
        <f>IFERROR(IF(LEN(D3677)&gt;0,IF(LEN(INDEX(AdressBook!$D$6:$D$25,MATCH(D3677,AdressBook!$B$6:$B$25,0),1))=0,"",INDEX(AdressBook!$D$6:$D$25,MATCH(D3677,AdressBook!$B$6:$B$25,0),1)),""),"")</f>
        <v/>
      </c>
      <c r="G3677" s="361" t="str">
        <f>IFERROR(IF(LEN(INDEX(PlansAndNotes!$F$6:$F$4005,ROW(B3677)-ROW($C$3)))=0,"",INDEX(PlansAndNotes!$F$6:$F$4005,ROW(B3677)-ROW($C$3))),"")</f>
        <v/>
      </c>
      <c r="H3677" s="361" t="str">
        <f>IFERROR(IF(LEN(C3677)&gt;0,IF(LEN(INDEX(TasksList!$G$6:$G$25,MATCH(C3677,TasksList!$B$6:$B$25,0),1))=0,"",INDEX(TasksList!$G$6:$G$25,MATCH(C3677,TasksList!$B$6:$B$25,0),1)),""),"")</f>
        <v/>
      </c>
      <c r="N3677" s="362" t="str">
        <f>IFERROR(IF(LEN(INDEX(PlansAndNotes!$D$6:$D$4005,ROW(B3677)-ROW($C$3)))=0,"",INDEX(PlansAndNotes!$D$6:$D$4005,ROW(B3677)-ROW($C$3))),"")</f>
        <v/>
      </c>
      <c r="O3677" s="165" t="str">
        <f t="shared" si="386"/>
        <v/>
      </c>
      <c r="P3677" s="363" t="str">
        <f>IFERROR(IF(LEN(INDEX(PlansAndNotes!$E$6:$E$4005,ROW(B3677)-ROW($C$3)))=0,"",INDEX(PlansAndNotes!$E$6:$E$4005,ROW(B3677)-ROW($C$3))),"")</f>
        <v/>
      </c>
      <c r="Q3677" s="363" t="str">
        <f>IFERROR(IF(LEN(INDEX(PlansAndNotes!$G$6:$G$4005,ROW(B3677)-ROW($C$3)))=0,"",INDEX(PlansAndNotes!$G$6:$G$4005,ROW(B3677)-ROW($C$3))),"")</f>
        <v/>
      </c>
      <c r="R3677" s="361" t="str">
        <f>IFERROR(IF(LEN(D3677)&gt;0,IF(LEN(INDEX(AdressBook!$C$6:$C$25,MATCH(D3677,AdressBook!$B$6:$B$25,0),1))=0,"",INDEX(AdressBook!$C$6:$C$25,MATCH(D3677,AdressBook!$B$6:$B$25,0),1)),""),"")</f>
        <v/>
      </c>
      <c r="S3677" s="165">
        <f>IF(LEN(C3677)&gt;0,IFERROR(IF(MATCH(C3677,C3678:$C$4004,0)&gt;0,-1,ROW(S3677)-ROW($S$3)),ROW(S3677)-ROW($S$3)),-1)</f>
        <v>-1</v>
      </c>
      <c r="T3677" s="165">
        <f t="shared" si="387"/>
        <v>0</v>
      </c>
      <c r="U3677" s="165" t="str">
        <f t="shared" si="388"/>
        <v/>
      </c>
      <c r="V3677" s="165" t="str">
        <f>IFERROR(IF(OR(C3677="",S3677&lt;0),"",IF(SUBTOTAL(3,C3677:C3677)=0,-1,SUBTOTAL(3,$C$4:C3677))),"")</f>
        <v/>
      </c>
      <c r="W3677" s="156" t="str">
        <f t="array" ref="W3677">IF(LEN(C3677)&gt;0,IFERROR(IF(MATCH(C3677,$C$3:$C3676,0)&gt;0,N3677-INDEX($N$3:N3676,SUMPRODUCT(MAX(ROW($C$3:$C3676)*(C3677=$C$3:$C3676)))-2,1),""),""),"")</f>
        <v/>
      </c>
      <c r="X3677" s="156">
        <f t="shared" ca="1" si="389"/>
        <v>1</v>
      </c>
      <c r="Y3677" s="156">
        <f t="shared" ca="1" si="390"/>
        <v>1</v>
      </c>
    </row>
    <row r="3678" spans="2:25" hidden="1" x14ac:dyDescent="0.25">
      <c r="B3678" s="390" t="str">
        <f>IFERROR(IF(LEN(INDEX(PlansAndNotes!$B$6:$B$2005,ROW(A3678)-ROW($B$3)))=0,"",INDEX(PlansAndNotes!$B$6:$B$2005,ROW(A3678)-ROW($B$3))),"")</f>
        <v/>
      </c>
      <c r="C3678" s="387" t="str">
        <f t="shared" si="385"/>
        <v/>
      </c>
      <c r="D3678" s="361" t="str">
        <f>IFERROR(IF(LEN(C3678)&gt;0,IF(LEN(INDEX(TasksList!$C$6:$C$25,MATCH(C3678,TasksList!$B$6:$B$25,0),1))=0,"",INDEX(TasksList!$C$6:$C$25,MATCH(C3678,TasksList!$B$6:$B$25,0),1)),""),"")</f>
        <v/>
      </c>
      <c r="E3678" s="361" t="str">
        <f>IFERROR(IF(LEN(C3678)&gt;0,IF(LEN(INDEX(TasksList!$F$6:$F$25,MATCH(C3678,TasksList!$B$6:$B$25,0),1))=0,"not set!",INDEX(TasksList!$F$6:$F$25,MATCH(C3678,TasksList!$B$6:$B$25,0),1)),""),"")</f>
        <v/>
      </c>
      <c r="F3678" s="360" t="str">
        <f>IFERROR(IF(LEN(D3678)&gt;0,IF(LEN(INDEX(AdressBook!$D$6:$D$25,MATCH(D3678,AdressBook!$B$6:$B$25,0),1))=0,"",INDEX(AdressBook!$D$6:$D$25,MATCH(D3678,AdressBook!$B$6:$B$25,0),1)),""),"")</f>
        <v/>
      </c>
      <c r="G3678" s="361" t="str">
        <f>IFERROR(IF(LEN(INDEX(PlansAndNotes!$F$6:$F$4005,ROW(B3678)-ROW($C$3)))=0,"",INDEX(PlansAndNotes!$F$6:$F$4005,ROW(B3678)-ROW($C$3))),"")</f>
        <v/>
      </c>
      <c r="H3678" s="361" t="str">
        <f>IFERROR(IF(LEN(C3678)&gt;0,IF(LEN(INDEX(TasksList!$G$6:$G$25,MATCH(C3678,TasksList!$B$6:$B$25,0),1))=0,"",INDEX(TasksList!$G$6:$G$25,MATCH(C3678,TasksList!$B$6:$B$25,0),1)),""),"")</f>
        <v/>
      </c>
      <c r="N3678" s="362" t="str">
        <f>IFERROR(IF(LEN(INDEX(PlansAndNotes!$D$6:$D$4005,ROW(B3678)-ROW($C$3)))=0,"",INDEX(PlansAndNotes!$D$6:$D$4005,ROW(B3678)-ROW($C$3))),"")</f>
        <v/>
      </c>
      <c r="O3678" s="165" t="str">
        <f t="shared" si="386"/>
        <v/>
      </c>
      <c r="P3678" s="363" t="str">
        <f>IFERROR(IF(LEN(INDEX(PlansAndNotes!$E$6:$E$4005,ROW(B3678)-ROW($C$3)))=0,"",INDEX(PlansAndNotes!$E$6:$E$4005,ROW(B3678)-ROW($C$3))),"")</f>
        <v/>
      </c>
      <c r="Q3678" s="363" t="str">
        <f>IFERROR(IF(LEN(INDEX(PlansAndNotes!$G$6:$G$4005,ROW(B3678)-ROW($C$3)))=0,"",INDEX(PlansAndNotes!$G$6:$G$4005,ROW(B3678)-ROW($C$3))),"")</f>
        <v/>
      </c>
      <c r="R3678" s="361" t="str">
        <f>IFERROR(IF(LEN(D3678)&gt;0,IF(LEN(INDEX(AdressBook!$C$6:$C$25,MATCH(D3678,AdressBook!$B$6:$B$25,0),1))=0,"",INDEX(AdressBook!$C$6:$C$25,MATCH(D3678,AdressBook!$B$6:$B$25,0),1)),""),"")</f>
        <v/>
      </c>
      <c r="S3678" s="165">
        <f>IF(LEN(C3678)&gt;0,IFERROR(IF(MATCH(C3678,C3679:$C$4004,0)&gt;0,-1,ROW(S3678)-ROW($S$3)),ROW(S3678)-ROW($S$3)),-1)</f>
        <v>-1</v>
      </c>
      <c r="T3678" s="165">
        <f t="shared" si="387"/>
        <v>0</v>
      </c>
      <c r="U3678" s="165" t="str">
        <f t="shared" si="388"/>
        <v/>
      </c>
      <c r="V3678" s="165" t="str">
        <f>IFERROR(IF(OR(C3678="",S3678&lt;0),"",IF(SUBTOTAL(3,C3678:C3678)=0,-1,SUBTOTAL(3,$C$4:C3678))),"")</f>
        <v/>
      </c>
      <c r="W3678" s="156" t="str">
        <f t="array" ref="W3678">IF(LEN(C3678)&gt;0,IFERROR(IF(MATCH(C3678,$C$3:$C3677,0)&gt;0,N3678-INDEX($N$3:N3677,SUMPRODUCT(MAX(ROW($C$3:$C3677)*(C3678=$C$3:$C3677)))-2,1),""),""),"")</f>
        <v/>
      </c>
      <c r="X3678" s="156">
        <f t="shared" ca="1" si="389"/>
        <v>1</v>
      </c>
      <c r="Y3678" s="156">
        <f t="shared" ca="1" si="390"/>
        <v>1</v>
      </c>
    </row>
    <row r="3679" spans="2:25" hidden="1" x14ac:dyDescent="0.25">
      <c r="B3679" s="390" t="str">
        <f>IFERROR(IF(LEN(INDEX(PlansAndNotes!$B$6:$B$2005,ROW(A3679)-ROW($B$3)))=0,"",INDEX(PlansAndNotes!$B$6:$B$2005,ROW(A3679)-ROW($B$3))),"")</f>
        <v/>
      </c>
      <c r="C3679" s="387" t="str">
        <f t="shared" si="385"/>
        <v/>
      </c>
      <c r="D3679" s="361" t="str">
        <f>IFERROR(IF(LEN(C3679)&gt;0,IF(LEN(INDEX(TasksList!$C$6:$C$25,MATCH(C3679,TasksList!$B$6:$B$25,0),1))=0,"",INDEX(TasksList!$C$6:$C$25,MATCH(C3679,TasksList!$B$6:$B$25,0),1)),""),"")</f>
        <v/>
      </c>
      <c r="E3679" s="361" t="str">
        <f>IFERROR(IF(LEN(C3679)&gt;0,IF(LEN(INDEX(TasksList!$F$6:$F$25,MATCH(C3679,TasksList!$B$6:$B$25,0),1))=0,"not set!",INDEX(TasksList!$F$6:$F$25,MATCH(C3679,TasksList!$B$6:$B$25,0),1)),""),"")</f>
        <v/>
      </c>
      <c r="F3679" s="360" t="str">
        <f>IFERROR(IF(LEN(D3679)&gt;0,IF(LEN(INDEX(AdressBook!$D$6:$D$25,MATCH(D3679,AdressBook!$B$6:$B$25,0),1))=0,"",INDEX(AdressBook!$D$6:$D$25,MATCH(D3679,AdressBook!$B$6:$B$25,0),1)),""),"")</f>
        <v/>
      </c>
      <c r="G3679" s="361" t="str">
        <f>IFERROR(IF(LEN(INDEX(PlansAndNotes!$F$6:$F$4005,ROW(B3679)-ROW($C$3)))=0,"",INDEX(PlansAndNotes!$F$6:$F$4005,ROW(B3679)-ROW($C$3))),"")</f>
        <v/>
      </c>
      <c r="H3679" s="361" t="str">
        <f>IFERROR(IF(LEN(C3679)&gt;0,IF(LEN(INDEX(TasksList!$G$6:$G$25,MATCH(C3679,TasksList!$B$6:$B$25,0),1))=0,"",INDEX(TasksList!$G$6:$G$25,MATCH(C3679,TasksList!$B$6:$B$25,0),1)),""),"")</f>
        <v/>
      </c>
      <c r="N3679" s="362" t="str">
        <f>IFERROR(IF(LEN(INDEX(PlansAndNotes!$D$6:$D$4005,ROW(B3679)-ROW($C$3)))=0,"",INDEX(PlansAndNotes!$D$6:$D$4005,ROW(B3679)-ROW($C$3))),"")</f>
        <v/>
      </c>
      <c r="O3679" s="165" t="str">
        <f t="shared" si="386"/>
        <v/>
      </c>
      <c r="P3679" s="363" t="str">
        <f>IFERROR(IF(LEN(INDEX(PlansAndNotes!$E$6:$E$4005,ROW(B3679)-ROW($C$3)))=0,"",INDEX(PlansAndNotes!$E$6:$E$4005,ROW(B3679)-ROW($C$3))),"")</f>
        <v/>
      </c>
      <c r="Q3679" s="363" t="str">
        <f>IFERROR(IF(LEN(INDEX(PlansAndNotes!$G$6:$G$4005,ROW(B3679)-ROW($C$3)))=0,"",INDEX(PlansAndNotes!$G$6:$G$4005,ROW(B3679)-ROW($C$3))),"")</f>
        <v/>
      </c>
      <c r="R3679" s="361" t="str">
        <f>IFERROR(IF(LEN(D3679)&gt;0,IF(LEN(INDEX(AdressBook!$C$6:$C$25,MATCH(D3679,AdressBook!$B$6:$B$25,0),1))=0,"",INDEX(AdressBook!$C$6:$C$25,MATCH(D3679,AdressBook!$B$6:$B$25,0),1)),""),"")</f>
        <v/>
      </c>
      <c r="S3679" s="165">
        <f>IF(LEN(C3679)&gt;0,IFERROR(IF(MATCH(C3679,C3680:$C$4004,0)&gt;0,-1,ROW(S3679)-ROW($S$3)),ROW(S3679)-ROW($S$3)),-1)</f>
        <v>-1</v>
      </c>
      <c r="T3679" s="165">
        <f t="shared" si="387"/>
        <v>0</v>
      </c>
      <c r="U3679" s="165" t="str">
        <f t="shared" si="388"/>
        <v/>
      </c>
      <c r="V3679" s="165" t="str">
        <f>IFERROR(IF(OR(C3679="",S3679&lt;0),"",IF(SUBTOTAL(3,C3679:C3679)=0,-1,SUBTOTAL(3,$C$4:C3679))),"")</f>
        <v/>
      </c>
      <c r="W3679" s="156" t="str">
        <f t="array" ref="W3679">IF(LEN(C3679)&gt;0,IFERROR(IF(MATCH(C3679,$C$3:$C3678,0)&gt;0,N3679-INDEX($N$3:N3678,SUMPRODUCT(MAX(ROW($C$3:$C3678)*(C3679=$C$3:$C3678)))-2,1),""),""),"")</f>
        <v/>
      </c>
      <c r="X3679" s="156">
        <f t="shared" ca="1" si="389"/>
        <v>1</v>
      </c>
      <c r="Y3679" s="156">
        <f t="shared" ca="1" si="390"/>
        <v>1</v>
      </c>
    </row>
    <row r="3680" spans="2:25" hidden="1" x14ac:dyDescent="0.25">
      <c r="B3680" s="390" t="str">
        <f>IFERROR(IF(LEN(INDEX(PlansAndNotes!$B$6:$B$2005,ROW(A3680)-ROW($B$3)))=0,"",INDEX(PlansAndNotes!$B$6:$B$2005,ROW(A3680)-ROW($B$3))),"")</f>
        <v/>
      </c>
      <c r="C3680" s="387" t="str">
        <f t="shared" si="385"/>
        <v/>
      </c>
      <c r="D3680" s="361" t="str">
        <f>IFERROR(IF(LEN(C3680)&gt;0,IF(LEN(INDEX(TasksList!$C$6:$C$25,MATCH(C3680,TasksList!$B$6:$B$25,0),1))=0,"",INDEX(TasksList!$C$6:$C$25,MATCH(C3680,TasksList!$B$6:$B$25,0),1)),""),"")</f>
        <v/>
      </c>
      <c r="E3680" s="361" t="str">
        <f>IFERROR(IF(LEN(C3680)&gt;0,IF(LEN(INDEX(TasksList!$F$6:$F$25,MATCH(C3680,TasksList!$B$6:$B$25,0),1))=0,"not set!",INDEX(TasksList!$F$6:$F$25,MATCH(C3680,TasksList!$B$6:$B$25,0),1)),""),"")</f>
        <v/>
      </c>
      <c r="F3680" s="360" t="str">
        <f>IFERROR(IF(LEN(D3680)&gt;0,IF(LEN(INDEX(AdressBook!$D$6:$D$25,MATCH(D3680,AdressBook!$B$6:$B$25,0),1))=0,"",INDEX(AdressBook!$D$6:$D$25,MATCH(D3680,AdressBook!$B$6:$B$25,0),1)),""),"")</f>
        <v/>
      </c>
      <c r="G3680" s="361" t="str">
        <f>IFERROR(IF(LEN(INDEX(PlansAndNotes!$F$6:$F$4005,ROW(B3680)-ROW($C$3)))=0,"",INDEX(PlansAndNotes!$F$6:$F$4005,ROW(B3680)-ROW($C$3))),"")</f>
        <v/>
      </c>
      <c r="H3680" s="361" t="str">
        <f>IFERROR(IF(LEN(C3680)&gt;0,IF(LEN(INDEX(TasksList!$G$6:$G$25,MATCH(C3680,TasksList!$B$6:$B$25,0),1))=0,"",INDEX(TasksList!$G$6:$G$25,MATCH(C3680,TasksList!$B$6:$B$25,0),1)),""),"")</f>
        <v/>
      </c>
      <c r="N3680" s="362" t="str">
        <f>IFERROR(IF(LEN(INDEX(PlansAndNotes!$D$6:$D$4005,ROW(B3680)-ROW($C$3)))=0,"",INDEX(PlansAndNotes!$D$6:$D$4005,ROW(B3680)-ROW($C$3))),"")</f>
        <v/>
      </c>
      <c r="O3680" s="165" t="str">
        <f t="shared" si="386"/>
        <v/>
      </c>
      <c r="P3680" s="363" t="str">
        <f>IFERROR(IF(LEN(INDEX(PlansAndNotes!$E$6:$E$4005,ROW(B3680)-ROW($C$3)))=0,"",INDEX(PlansAndNotes!$E$6:$E$4005,ROW(B3680)-ROW($C$3))),"")</f>
        <v/>
      </c>
      <c r="Q3680" s="363" t="str">
        <f>IFERROR(IF(LEN(INDEX(PlansAndNotes!$G$6:$G$4005,ROW(B3680)-ROW($C$3)))=0,"",INDEX(PlansAndNotes!$G$6:$G$4005,ROW(B3680)-ROW($C$3))),"")</f>
        <v/>
      </c>
      <c r="R3680" s="361" t="str">
        <f>IFERROR(IF(LEN(D3680)&gt;0,IF(LEN(INDEX(AdressBook!$C$6:$C$25,MATCH(D3680,AdressBook!$B$6:$B$25,0),1))=0,"",INDEX(AdressBook!$C$6:$C$25,MATCH(D3680,AdressBook!$B$6:$B$25,0),1)),""),"")</f>
        <v/>
      </c>
      <c r="S3680" s="165">
        <f>IF(LEN(C3680)&gt;0,IFERROR(IF(MATCH(C3680,C3681:$C$4004,0)&gt;0,-1,ROW(S3680)-ROW($S$3)),ROW(S3680)-ROW($S$3)),-1)</f>
        <v>-1</v>
      </c>
      <c r="T3680" s="165">
        <f t="shared" si="387"/>
        <v>0</v>
      </c>
      <c r="U3680" s="165" t="str">
        <f t="shared" si="388"/>
        <v/>
      </c>
      <c r="V3680" s="165" t="str">
        <f>IFERROR(IF(OR(C3680="",S3680&lt;0),"",IF(SUBTOTAL(3,C3680:C3680)=0,-1,SUBTOTAL(3,$C$4:C3680))),"")</f>
        <v/>
      </c>
      <c r="W3680" s="156" t="str">
        <f t="array" ref="W3680">IF(LEN(C3680)&gt;0,IFERROR(IF(MATCH(C3680,$C$3:$C3679,0)&gt;0,N3680-INDEX($N$3:N3679,SUMPRODUCT(MAX(ROW($C$3:$C3679)*(C3680=$C$3:$C3679)))-2,1),""),""),"")</f>
        <v/>
      </c>
      <c r="X3680" s="156">
        <f t="shared" ca="1" si="389"/>
        <v>1</v>
      </c>
      <c r="Y3680" s="156">
        <f t="shared" ca="1" si="390"/>
        <v>1</v>
      </c>
    </row>
    <row r="3681" spans="2:25" hidden="1" x14ac:dyDescent="0.25">
      <c r="B3681" s="390" t="str">
        <f>IFERROR(IF(LEN(INDEX(PlansAndNotes!$B$6:$B$2005,ROW(A3681)-ROW($B$3)))=0,"",INDEX(PlansAndNotes!$B$6:$B$2005,ROW(A3681)-ROW($B$3))),"")</f>
        <v/>
      </c>
      <c r="C3681" s="387" t="str">
        <f t="shared" si="385"/>
        <v/>
      </c>
      <c r="D3681" s="361" t="str">
        <f>IFERROR(IF(LEN(C3681)&gt;0,IF(LEN(INDEX(TasksList!$C$6:$C$25,MATCH(C3681,TasksList!$B$6:$B$25,0),1))=0,"",INDEX(TasksList!$C$6:$C$25,MATCH(C3681,TasksList!$B$6:$B$25,0),1)),""),"")</f>
        <v/>
      </c>
      <c r="E3681" s="361" t="str">
        <f>IFERROR(IF(LEN(C3681)&gt;0,IF(LEN(INDEX(TasksList!$F$6:$F$25,MATCH(C3681,TasksList!$B$6:$B$25,0),1))=0,"not set!",INDEX(TasksList!$F$6:$F$25,MATCH(C3681,TasksList!$B$6:$B$25,0),1)),""),"")</f>
        <v/>
      </c>
      <c r="F3681" s="360" t="str">
        <f>IFERROR(IF(LEN(D3681)&gt;0,IF(LEN(INDEX(AdressBook!$D$6:$D$25,MATCH(D3681,AdressBook!$B$6:$B$25,0),1))=0,"",INDEX(AdressBook!$D$6:$D$25,MATCH(D3681,AdressBook!$B$6:$B$25,0),1)),""),"")</f>
        <v/>
      </c>
      <c r="G3681" s="361" t="str">
        <f>IFERROR(IF(LEN(INDEX(PlansAndNotes!$F$6:$F$4005,ROW(B3681)-ROW($C$3)))=0,"",INDEX(PlansAndNotes!$F$6:$F$4005,ROW(B3681)-ROW($C$3))),"")</f>
        <v/>
      </c>
      <c r="H3681" s="361" t="str">
        <f>IFERROR(IF(LEN(C3681)&gt;0,IF(LEN(INDEX(TasksList!$G$6:$G$25,MATCH(C3681,TasksList!$B$6:$B$25,0),1))=0,"",INDEX(TasksList!$G$6:$G$25,MATCH(C3681,TasksList!$B$6:$B$25,0),1)),""),"")</f>
        <v/>
      </c>
      <c r="N3681" s="362" t="str">
        <f>IFERROR(IF(LEN(INDEX(PlansAndNotes!$D$6:$D$4005,ROW(B3681)-ROW($C$3)))=0,"",INDEX(PlansAndNotes!$D$6:$D$4005,ROW(B3681)-ROW($C$3))),"")</f>
        <v/>
      </c>
      <c r="O3681" s="165" t="str">
        <f t="shared" si="386"/>
        <v/>
      </c>
      <c r="P3681" s="363" t="str">
        <f>IFERROR(IF(LEN(INDEX(PlansAndNotes!$E$6:$E$4005,ROW(B3681)-ROW($C$3)))=0,"",INDEX(PlansAndNotes!$E$6:$E$4005,ROW(B3681)-ROW($C$3))),"")</f>
        <v/>
      </c>
      <c r="Q3681" s="363" t="str">
        <f>IFERROR(IF(LEN(INDEX(PlansAndNotes!$G$6:$G$4005,ROW(B3681)-ROW($C$3)))=0,"",INDEX(PlansAndNotes!$G$6:$G$4005,ROW(B3681)-ROW($C$3))),"")</f>
        <v/>
      </c>
      <c r="R3681" s="361" t="str">
        <f>IFERROR(IF(LEN(D3681)&gt;0,IF(LEN(INDEX(AdressBook!$C$6:$C$25,MATCH(D3681,AdressBook!$B$6:$B$25,0),1))=0,"",INDEX(AdressBook!$C$6:$C$25,MATCH(D3681,AdressBook!$B$6:$B$25,0),1)),""),"")</f>
        <v/>
      </c>
      <c r="S3681" s="165">
        <f>IF(LEN(C3681)&gt;0,IFERROR(IF(MATCH(C3681,C3682:$C$4004,0)&gt;0,-1,ROW(S3681)-ROW($S$3)),ROW(S3681)-ROW($S$3)),-1)</f>
        <v>-1</v>
      </c>
      <c r="T3681" s="165">
        <f t="shared" si="387"/>
        <v>0</v>
      </c>
      <c r="U3681" s="165" t="str">
        <f t="shared" si="388"/>
        <v/>
      </c>
      <c r="V3681" s="165" t="str">
        <f>IFERROR(IF(OR(C3681="",S3681&lt;0),"",IF(SUBTOTAL(3,C3681:C3681)=0,-1,SUBTOTAL(3,$C$4:C3681))),"")</f>
        <v/>
      </c>
      <c r="W3681" s="156" t="str">
        <f t="array" ref="W3681">IF(LEN(C3681)&gt;0,IFERROR(IF(MATCH(C3681,$C$3:$C3680,0)&gt;0,N3681-INDEX($N$3:N3680,SUMPRODUCT(MAX(ROW($C$3:$C3680)*(C3681=$C$3:$C3680)))-2,1),""),""),"")</f>
        <v/>
      </c>
      <c r="X3681" s="156">
        <f t="shared" ca="1" si="389"/>
        <v>1</v>
      </c>
      <c r="Y3681" s="156">
        <f t="shared" ca="1" si="390"/>
        <v>1</v>
      </c>
    </row>
    <row r="3682" spans="2:25" hidden="1" x14ac:dyDescent="0.25">
      <c r="B3682" s="390" t="str">
        <f>IFERROR(IF(LEN(INDEX(PlansAndNotes!$B$6:$B$2005,ROW(A3682)-ROW($B$3)))=0,"",INDEX(PlansAndNotes!$B$6:$B$2005,ROW(A3682)-ROW($B$3))),"")</f>
        <v/>
      </c>
      <c r="C3682" s="387" t="str">
        <f t="shared" si="385"/>
        <v/>
      </c>
      <c r="D3682" s="361" t="str">
        <f>IFERROR(IF(LEN(C3682)&gt;0,IF(LEN(INDEX(TasksList!$C$6:$C$25,MATCH(C3682,TasksList!$B$6:$B$25,0),1))=0,"",INDEX(TasksList!$C$6:$C$25,MATCH(C3682,TasksList!$B$6:$B$25,0),1)),""),"")</f>
        <v/>
      </c>
      <c r="E3682" s="361" t="str">
        <f>IFERROR(IF(LEN(C3682)&gt;0,IF(LEN(INDEX(TasksList!$F$6:$F$25,MATCH(C3682,TasksList!$B$6:$B$25,0),1))=0,"not set!",INDEX(TasksList!$F$6:$F$25,MATCH(C3682,TasksList!$B$6:$B$25,0),1)),""),"")</f>
        <v/>
      </c>
      <c r="F3682" s="360" t="str">
        <f>IFERROR(IF(LEN(D3682)&gt;0,IF(LEN(INDEX(AdressBook!$D$6:$D$25,MATCH(D3682,AdressBook!$B$6:$B$25,0),1))=0,"",INDEX(AdressBook!$D$6:$D$25,MATCH(D3682,AdressBook!$B$6:$B$25,0),1)),""),"")</f>
        <v/>
      </c>
      <c r="G3682" s="361" t="str">
        <f>IFERROR(IF(LEN(INDEX(PlansAndNotes!$F$6:$F$4005,ROW(B3682)-ROW($C$3)))=0,"",INDEX(PlansAndNotes!$F$6:$F$4005,ROW(B3682)-ROW($C$3))),"")</f>
        <v/>
      </c>
      <c r="H3682" s="361" t="str">
        <f>IFERROR(IF(LEN(C3682)&gt;0,IF(LEN(INDEX(TasksList!$G$6:$G$25,MATCH(C3682,TasksList!$B$6:$B$25,0),1))=0,"",INDEX(TasksList!$G$6:$G$25,MATCH(C3682,TasksList!$B$6:$B$25,0),1)),""),"")</f>
        <v/>
      </c>
      <c r="N3682" s="362" t="str">
        <f>IFERROR(IF(LEN(INDEX(PlansAndNotes!$D$6:$D$4005,ROW(B3682)-ROW($C$3)))=0,"",INDEX(PlansAndNotes!$D$6:$D$4005,ROW(B3682)-ROW($C$3))),"")</f>
        <v/>
      </c>
      <c r="O3682" s="165" t="str">
        <f t="shared" si="386"/>
        <v/>
      </c>
      <c r="P3682" s="363" t="str">
        <f>IFERROR(IF(LEN(INDEX(PlansAndNotes!$E$6:$E$4005,ROW(B3682)-ROW($C$3)))=0,"",INDEX(PlansAndNotes!$E$6:$E$4005,ROW(B3682)-ROW($C$3))),"")</f>
        <v/>
      </c>
      <c r="Q3682" s="363" t="str">
        <f>IFERROR(IF(LEN(INDEX(PlansAndNotes!$G$6:$G$4005,ROW(B3682)-ROW($C$3)))=0,"",INDEX(PlansAndNotes!$G$6:$G$4005,ROW(B3682)-ROW($C$3))),"")</f>
        <v/>
      </c>
      <c r="R3682" s="361" t="str">
        <f>IFERROR(IF(LEN(D3682)&gt;0,IF(LEN(INDEX(AdressBook!$C$6:$C$25,MATCH(D3682,AdressBook!$B$6:$B$25,0),1))=0,"",INDEX(AdressBook!$C$6:$C$25,MATCH(D3682,AdressBook!$B$6:$B$25,0),1)),""),"")</f>
        <v/>
      </c>
      <c r="S3682" s="165">
        <f>IF(LEN(C3682)&gt;0,IFERROR(IF(MATCH(C3682,C3683:$C$4004,0)&gt;0,-1,ROW(S3682)-ROW($S$3)),ROW(S3682)-ROW($S$3)),-1)</f>
        <v>-1</v>
      </c>
      <c r="T3682" s="165">
        <f t="shared" si="387"/>
        <v>0</v>
      </c>
      <c r="U3682" s="165" t="str">
        <f t="shared" si="388"/>
        <v/>
      </c>
      <c r="V3682" s="165" t="str">
        <f>IFERROR(IF(OR(C3682="",S3682&lt;0),"",IF(SUBTOTAL(3,C3682:C3682)=0,-1,SUBTOTAL(3,$C$4:C3682))),"")</f>
        <v/>
      </c>
      <c r="W3682" s="156" t="str">
        <f t="array" ref="W3682">IF(LEN(C3682)&gt;0,IFERROR(IF(MATCH(C3682,$C$3:$C3681,0)&gt;0,N3682-INDEX($N$3:N3681,SUMPRODUCT(MAX(ROW($C$3:$C3681)*(C3682=$C$3:$C3681)))-2,1),""),""),"")</f>
        <v/>
      </c>
      <c r="X3682" s="156">
        <f t="shared" ca="1" si="389"/>
        <v>1</v>
      </c>
      <c r="Y3682" s="156">
        <f t="shared" ca="1" si="390"/>
        <v>1</v>
      </c>
    </row>
    <row r="3683" spans="2:25" hidden="1" x14ac:dyDescent="0.25">
      <c r="B3683" s="390" t="str">
        <f>IFERROR(IF(LEN(INDEX(PlansAndNotes!$B$6:$B$2005,ROW(A3683)-ROW($B$3)))=0,"",INDEX(PlansAndNotes!$B$6:$B$2005,ROW(A3683)-ROW($B$3))),"")</f>
        <v/>
      </c>
      <c r="C3683" s="387" t="str">
        <f t="shared" si="385"/>
        <v/>
      </c>
      <c r="D3683" s="361" t="str">
        <f>IFERROR(IF(LEN(C3683)&gt;0,IF(LEN(INDEX(TasksList!$C$6:$C$25,MATCH(C3683,TasksList!$B$6:$B$25,0),1))=0,"",INDEX(TasksList!$C$6:$C$25,MATCH(C3683,TasksList!$B$6:$B$25,0),1)),""),"")</f>
        <v/>
      </c>
      <c r="E3683" s="361" t="str">
        <f>IFERROR(IF(LEN(C3683)&gt;0,IF(LEN(INDEX(TasksList!$F$6:$F$25,MATCH(C3683,TasksList!$B$6:$B$25,0),1))=0,"not set!",INDEX(TasksList!$F$6:$F$25,MATCH(C3683,TasksList!$B$6:$B$25,0),1)),""),"")</f>
        <v/>
      </c>
      <c r="F3683" s="360" t="str">
        <f>IFERROR(IF(LEN(D3683)&gt;0,IF(LEN(INDEX(AdressBook!$D$6:$D$25,MATCH(D3683,AdressBook!$B$6:$B$25,0),1))=0,"",INDEX(AdressBook!$D$6:$D$25,MATCH(D3683,AdressBook!$B$6:$B$25,0),1)),""),"")</f>
        <v/>
      </c>
      <c r="G3683" s="361" t="str">
        <f>IFERROR(IF(LEN(INDEX(PlansAndNotes!$F$6:$F$4005,ROW(B3683)-ROW($C$3)))=0,"",INDEX(PlansAndNotes!$F$6:$F$4005,ROW(B3683)-ROW($C$3))),"")</f>
        <v/>
      </c>
      <c r="H3683" s="361" t="str">
        <f>IFERROR(IF(LEN(C3683)&gt;0,IF(LEN(INDEX(TasksList!$G$6:$G$25,MATCH(C3683,TasksList!$B$6:$B$25,0),1))=0,"",INDEX(TasksList!$G$6:$G$25,MATCH(C3683,TasksList!$B$6:$B$25,0),1)),""),"")</f>
        <v/>
      </c>
      <c r="N3683" s="362" t="str">
        <f>IFERROR(IF(LEN(INDEX(PlansAndNotes!$D$6:$D$4005,ROW(B3683)-ROW($C$3)))=0,"",INDEX(PlansAndNotes!$D$6:$D$4005,ROW(B3683)-ROW($C$3))),"")</f>
        <v/>
      </c>
      <c r="O3683" s="165" t="str">
        <f t="shared" si="386"/>
        <v/>
      </c>
      <c r="P3683" s="363" t="str">
        <f>IFERROR(IF(LEN(INDEX(PlansAndNotes!$E$6:$E$4005,ROW(B3683)-ROW($C$3)))=0,"",INDEX(PlansAndNotes!$E$6:$E$4005,ROW(B3683)-ROW($C$3))),"")</f>
        <v/>
      </c>
      <c r="Q3683" s="363" t="str">
        <f>IFERROR(IF(LEN(INDEX(PlansAndNotes!$G$6:$G$4005,ROW(B3683)-ROW($C$3)))=0,"",INDEX(PlansAndNotes!$G$6:$G$4005,ROW(B3683)-ROW($C$3))),"")</f>
        <v/>
      </c>
      <c r="R3683" s="361" t="str">
        <f>IFERROR(IF(LEN(D3683)&gt;0,IF(LEN(INDEX(AdressBook!$C$6:$C$25,MATCH(D3683,AdressBook!$B$6:$B$25,0),1))=0,"",INDEX(AdressBook!$C$6:$C$25,MATCH(D3683,AdressBook!$B$6:$B$25,0),1)),""),"")</f>
        <v/>
      </c>
      <c r="S3683" s="165">
        <f>IF(LEN(C3683)&gt;0,IFERROR(IF(MATCH(C3683,C3684:$C$4004,0)&gt;0,-1,ROW(S3683)-ROW($S$3)),ROW(S3683)-ROW($S$3)),-1)</f>
        <v>-1</v>
      </c>
      <c r="T3683" s="165">
        <f t="shared" si="387"/>
        <v>0</v>
      </c>
      <c r="U3683" s="165" t="str">
        <f t="shared" si="388"/>
        <v/>
      </c>
      <c r="V3683" s="165" t="str">
        <f>IFERROR(IF(OR(C3683="",S3683&lt;0),"",IF(SUBTOTAL(3,C3683:C3683)=0,-1,SUBTOTAL(3,$C$4:C3683))),"")</f>
        <v/>
      </c>
      <c r="W3683" s="156" t="str">
        <f t="array" ref="W3683">IF(LEN(C3683)&gt;0,IFERROR(IF(MATCH(C3683,$C$3:$C3682,0)&gt;0,N3683-INDEX($N$3:N3682,SUMPRODUCT(MAX(ROW($C$3:$C3682)*(C3683=$C$3:$C3682)))-2,1),""),""),"")</f>
        <v/>
      </c>
      <c r="X3683" s="156">
        <f t="shared" ca="1" si="389"/>
        <v>1</v>
      </c>
      <c r="Y3683" s="156">
        <f t="shared" ca="1" si="390"/>
        <v>1</v>
      </c>
    </row>
    <row r="3684" spans="2:25" hidden="1" x14ac:dyDescent="0.25">
      <c r="B3684" s="390" t="str">
        <f>IFERROR(IF(LEN(INDEX(PlansAndNotes!$B$6:$B$2005,ROW(A3684)-ROW($B$3)))=0,"",INDEX(PlansAndNotes!$B$6:$B$2005,ROW(A3684)-ROW($B$3))),"")</f>
        <v/>
      </c>
      <c r="C3684" s="387" t="str">
        <f t="shared" si="385"/>
        <v/>
      </c>
      <c r="D3684" s="361" t="str">
        <f>IFERROR(IF(LEN(C3684)&gt;0,IF(LEN(INDEX(TasksList!$C$6:$C$25,MATCH(C3684,TasksList!$B$6:$B$25,0),1))=0,"",INDEX(TasksList!$C$6:$C$25,MATCH(C3684,TasksList!$B$6:$B$25,0),1)),""),"")</f>
        <v/>
      </c>
      <c r="E3684" s="361" t="str">
        <f>IFERROR(IF(LEN(C3684)&gt;0,IF(LEN(INDEX(TasksList!$F$6:$F$25,MATCH(C3684,TasksList!$B$6:$B$25,0),1))=0,"not set!",INDEX(TasksList!$F$6:$F$25,MATCH(C3684,TasksList!$B$6:$B$25,0),1)),""),"")</f>
        <v/>
      </c>
      <c r="F3684" s="360" t="str">
        <f>IFERROR(IF(LEN(D3684)&gt;0,IF(LEN(INDEX(AdressBook!$D$6:$D$25,MATCH(D3684,AdressBook!$B$6:$B$25,0),1))=0,"",INDEX(AdressBook!$D$6:$D$25,MATCH(D3684,AdressBook!$B$6:$B$25,0),1)),""),"")</f>
        <v/>
      </c>
      <c r="G3684" s="361" t="str">
        <f>IFERROR(IF(LEN(INDEX(PlansAndNotes!$F$6:$F$4005,ROW(B3684)-ROW($C$3)))=0,"",INDEX(PlansAndNotes!$F$6:$F$4005,ROW(B3684)-ROW($C$3))),"")</f>
        <v/>
      </c>
      <c r="H3684" s="361" t="str">
        <f>IFERROR(IF(LEN(C3684)&gt;0,IF(LEN(INDEX(TasksList!$G$6:$G$25,MATCH(C3684,TasksList!$B$6:$B$25,0),1))=0,"",INDEX(TasksList!$G$6:$G$25,MATCH(C3684,TasksList!$B$6:$B$25,0),1)),""),"")</f>
        <v/>
      </c>
      <c r="N3684" s="362" t="str">
        <f>IFERROR(IF(LEN(INDEX(PlansAndNotes!$D$6:$D$4005,ROW(B3684)-ROW($C$3)))=0,"",INDEX(PlansAndNotes!$D$6:$D$4005,ROW(B3684)-ROW($C$3))),"")</f>
        <v/>
      </c>
      <c r="O3684" s="165" t="str">
        <f t="shared" si="386"/>
        <v/>
      </c>
      <c r="P3684" s="363" t="str">
        <f>IFERROR(IF(LEN(INDEX(PlansAndNotes!$E$6:$E$4005,ROW(B3684)-ROW($C$3)))=0,"",INDEX(PlansAndNotes!$E$6:$E$4005,ROW(B3684)-ROW($C$3))),"")</f>
        <v/>
      </c>
      <c r="Q3684" s="363" t="str">
        <f>IFERROR(IF(LEN(INDEX(PlansAndNotes!$G$6:$G$4005,ROW(B3684)-ROW($C$3)))=0,"",INDEX(PlansAndNotes!$G$6:$G$4005,ROW(B3684)-ROW($C$3))),"")</f>
        <v/>
      </c>
      <c r="R3684" s="361" t="str">
        <f>IFERROR(IF(LEN(D3684)&gt;0,IF(LEN(INDEX(AdressBook!$C$6:$C$25,MATCH(D3684,AdressBook!$B$6:$B$25,0),1))=0,"",INDEX(AdressBook!$C$6:$C$25,MATCH(D3684,AdressBook!$B$6:$B$25,0),1)),""),"")</f>
        <v/>
      </c>
      <c r="S3684" s="165">
        <f>IF(LEN(C3684)&gt;0,IFERROR(IF(MATCH(C3684,C3685:$C$4004,0)&gt;0,-1,ROW(S3684)-ROW($S$3)),ROW(S3684)-ROW($S$3)),-1)</f>
        <v>-1</v>
      </c>
      <c r="T3684" s="165">
        <f t="shared" si="387"/>
        <v>0</v>
      </c>
      <c r="U3684" s="165" t="str">
        <f t="shared" si="388"/>
        <v/>
      </c>
      <c r="V3684" s="165" t="str">
        <f>IFERROR(IF(OR(C3684="",S3684&lt;0),"",IF(SUBTOTAL(3,C3684:C3684)=0,-1,SUBTOTAL(3,$C$4:C3684))),"")</f>
        <v/>
      </c>
      <c r="W3684" s="156" t="str">
        <f t="array" ref="W3684">IF(LEN(C3684)&gt;0,IFERROR(IF(MATCH(C3684,$C$3:$C3683,0)&gt;0,N3684-INDEX($N$3:N3683,SUMPRODUCT(MAX(ROW($C$3:$C3683)*(C3684=$C$3:$C3683)))-2,1),""),""),"")</f>
        <v/>
      </c>
      <c r="X3684" s="156">
        <f t="shared" ca="1" si="389"/>
        <v>1</v>
      </c>
      <c r="Y3684" s="156">
        <f t="shared" ca="1" si="390"/>
        <v>1</v>
      </c>
    </row>
    <row r="3685" spans="2:25" hidden="1" x14ac:dyDescent="0.25">
      <c r="B3685" s="390" t="str">
        <f>IFERROR(IF(LEN(INDEX(PlansAndNotes!$B$6:$B$2005,ROW(A3685)-ROW($B$3)))=0,"",INDEX(PlansAndNotes!$B$6:$B$2005,ROW(A3685)-ROW($B$3))),"")</f>
        <v/>
      </c>
      <c r="C3685" s="387" t="str">
        <f t="shared" si="385"/>
        <v/>
      </c>
      <c r="D3685" s="361" t="str">
        <f>IFERROR(IF(LEN(C3685)&gt;0,IF(LEN(INDEX(TasksList!$C$6:$C$25,MATCH(C3685,TasksList!$B$6:$B$25,0),1))=0,"",INDEX(TasksList!$C$6:$C$25,MATCH(C3685,TasksList!$B$6:$B$25,0),1)),""),"")</f>
        <v/>
      </c>
      <c r="E3685" s="361" t="str">
        <f>IFERROR(IF(LEN(C3685)&gt;0,IF(LEN(INDEX(TasksList!$F$6:$F$25,MATCH(C3685,TasksList!$B$6:$B$25,0),1))=0,"not set!",INDEX(TasksList!$F$6:$F$25,MATCH(C3685,TasksList!$B$6:$B$25,0),1)),""),"")</f>
        <v/>
      </c>
      <c r="F3685" s="360" t="str">
        <f>IFERROR(IF(LEN(D3685)&gt;0,IF(LEN(INDEX(AdressBook!$D$6:$D$25,MATCH(D3685,AdressBook!$B$6:$B$25,0),1))=0,"",INDEX(AdressBook!$D$6:$D$25,MATCH(D3685,AdressBook!$B$6:$B$25,0),1)),""),"")</f>
        <v/>
      </c>
      <c r="G3685" s="361" t="str">
        <f>IFERROR(IF(LEN(INDEX(PlansAndNotes!$F$6:$F$4005,ROW(B3685)-ROW($C$3)))=0,"",INDEX(PlansAndNotes!$F$6:$F$4005,ROW(B3685)-ROW($C$3))),"")</f>
        <v/>
      </c>
      <c r="H3685" s="361" t="str">
        <f>IFERROR(IF(LEN(C3685)&gt;0,IF(LEN(INDEX(TasksList!$G$6:$G$25,MATCH(C3685,TasksList!$B$6:$B$25,0),1))=0,"",INDEX(TasksList!$G$6:$G$25,MATCH(C3685,TasksList!$B$6:$B$25,0),1)),""),"")</f>
        <v/>
      </c>
      <c r="N3685" s="362" t="str">
        <f>IFERROR(IF(LEN(INDEX(PlansAndNotes!$D$6:$D$4005,ROW(B3685)-ROW($C$3)))=0,"",INDEX(PlansAndNotes!$D$6:$D$4005,ROW(B3685)-ROW($C$3))),"")</f>
        <v/>
      </c>
      <c r="O3685" s="165" t="str">
        <f t="shared" si="386"/>
        <v/>
      </c>
      <c r="P3685" s="363" t="str">
        <f>IFERROR(IF(LEN(INDEX(PlansAndNotes!$E$6:$E$4005,ROW(B3685)-ROW($C$3)))=0,"",INDEX(PlansAndNotes!$E$6:$E$4005,ROW(B3685)-ROW($C$3))),"")</f>
        <v/>
      </c>
      <c r="Q3685" s="363" t="str">
        <f>IFERROR(IF(LEN(INDEX(PlansAndNotes!$G$6:$G$4005,ROW(B3685)-ROW($C$3)))=0,"",INDEX(PlansAndNotes!$G$6:$G$4005,ROW(B3685)-ROW($C$3))),"")</f>
        <v/>
      </c>
      <c r="R3685" s="361" t="str">
        <f>IFERROR(IF(LEN(D3685)&gt;0,IF(LEN(INDEX(AdressBook!$C$6:$C$25,MATCH(D3685,AdressBook!$B$6:$B$25,0),1))=0,"",INDEX(AdressBook!$C$6:$C$25,MATCH(D3685,AdressBook!$B$6:$B$25,0),1)),""),"")</f>
        <v/>
      </c>
      <c r="S3685" s="165">
        <f>IF(LEN(C3685)&gt;0,IFERROR(IF(MATCH(C3685,C3686:$C$4004,0)&gt;0,-1,ROW(S3685)-ROW($S$3)),ROW(S3685)-ROW($S$3)),-1)</f>
        <v>-1</v>
      </c>
      <c r="T3685" s="165">
        <f t="shared" si="387"/>
        <v>0</v>
      </c>
      <c r="U3685" s="165" t="str">
        <f t="shared" si="388"/>
        <v/>
      </c>
      <c r="V3685" s="165" t="str">
        <f>IFERROR(IF(OR(C3685="",S3685&lt;0),"",IF(SUBTOTAL(3,C3685:C3685)=0,-1,SUBTOTAL(3,$C$4:C3685))),"")</f>
        <v/>
      </c>
      <c r="W3685" s="156" t="str">
        <f t="array" ref="W3685">IF(LEN(C3685)&gt;0,IFERROR(IF(MATCH(C3685,$C$3:$C3684,0)&gt;0,N3685-INDEX($N$3:N3684,SUMPRODUCT(MAX(ROW($C$3:$C3684)*(C3685=$C$3:$C3684)))-2,1),""),""),"")</f>
        <v/>
      </c>
      <c r="X3685" s="156">
        <f t="shared" ca="1" si="389"/>
        <v>1</v>
      </c>
      <c r="Y3685" s="156">
        <f t="shared" ca="1" si="390"/>
        <v>1</v>
      </c>
    </row>
    <row r="3686" spans="2:25" hidden="1" x14ac:dyDescent="0.25">
      <c r="B3686" s="390" t="str">
        <f>IFERROR(IF(LEN(INDEX(PlansAndNotes!$B$6:$B$2005,ROW(A3686)-ROW($B$3)))=0,"",INDEX(PlansAndNotes!$B$6:$B$2005,ROW(A3686)-ROW($B$3))),"")</f>
        <v/>
      </c>
      <c r="C3686" s="387" t="str">
        <f t="shared" si="385"/>
        <v/>
      </c>
      <c r="D3686" s="361" t="str">
        <f>IFERROR(IF(LEN(C3686)&gt;0,IF(LEN(INDEX(TasksList!$C$6:$C$25,MATCH(C3686,TasksList!$B$6:$B$25,0),1))=0,"",INDEX(TasksList!$C$6:$C$25,MATCH(C3686,TasksList!$B$6:$B$25,0),1)),""),"")</f>
        <v/>
      </c>
      <c r="E3686" s="361" t="str">
        <f>IFERROR(IF(LEN(C3686)&gt;0,IF(LEN(INDEX(TasksList!$F$6:$F$25,MATCH(C3686,TasksList!$B$6:$B$25,0),1))=0,"not set!",INDEX(TasksList!$F$6:$F$25,MATCH(C3686,TasksList!$B$6:$B$25,0),1)),""),"")</f>
        <v/>
      </c>
      <c r="F3686" s="360" t="str">
        <f>IFERROR(IF(LEN(D3686)&gt;0,IF(LEN(INDEX(AdressBook!$D$6:$D$25,MATCH(D3686,AdressBook!$B$6:$B$25,0),1))=0,"",INDEX(AdressBook!$D$6:$D$25,MATCH(D3686,AdressBook!$B$6:$B$25,0),1)),""),"")</f>
        <v/>
      </c>
      <c r="G3686" s="361" t="str">
        <f>IFERROR(IF(LEN(INDEX(PlansAndNotes!$F$6:$F$4005,ROW(B3686)-ROW($C$3)))=0,"",INDEX(PlansAndNotes!$F$6:$F$4005,ROW(B3686)-ROW($C$3))),"")</f>
        <v/>
      </c>
      <c r="H3686" s="361" t="str">
        <f>IFERROR(IF(LEN(C3686)&gt;0,IF(LEN(INDEX(TasksList!$G$6:$G$25,MATCH(C3686,TasksList!$B$6:$B$25,0),1))=0,"",INDEX(TasksList!$G$6:$G$25,MATCH(C3686,TasksList!$B$6:$B$25,0),1)),""),"")</f>
        <v/>
      </c>
      <c r="N3686" s="362" t="str">
        <f>IFERROR(IF(LEN(INDEX(PlansAndNotes!$D$6:$D$4005,ROW(B3686)-ROW($C$3)))=0,"",INDEX(PlansAndNotes!$D$6:$D$4005,ROW(B3686)-ROW($C$3))),"")</f>
        <v/>
      </c>
      <c r="O3686" s="165" t="str">
        <f t="shared" si="386"/>
        <v/>
      </c>
      <c r="P3686" s="363" t="str">
        <f>IFERROR(IF(LEN(INDEX(PlansAndNotes!$E$6:$E$4005,ROW(B3686)-ROW($C$3)))=0,"",INDEX(PlansAndNotes!$E$6:$E$4005,ROW(B3686)-ROW($C$3))),"")</f>
        <v/>
      </c>
      <c r="Q3686" s="363" t="str">
        <f>IFERROR(IF(LEN(INDEX(PlansAndNotes!$G$6:$G$4005,ROW(B3686)-ROW($C$3)))=0,"",INDEX(PlansAndNotes!$G$6:$G$4005,ROW(B3686)-ROW($C$3))),"")</f>
        <v/>
      </c>
      <c r="R3686" s="361" t="str">
        <f>IFERROR(IF(LEN(D3686)&gt;0,IF(LEN(INDEX(AdressBook!$C$6:$C$25,MATCH(D3686,AdressBook!$B$6:$B$25,0),1))=0,"",INDEX(AdressBook!$C$6:$C$25,MATCH(D3686,AdressBook!$B$6:$B$25,0),1)),""),"")</f>
        <v/>
      </c>
      <c r="S3686" s="165">
        <f>IF(LEN(C3686)&gt;0,IFERROR(IF(MATCH(C3686,C3687:$C$4004,0)&gt;0,-1,ROW(S3686)-ROW($S$3)),ROW(S3686)-ROW($S$3)),-1)</f>
        <v>-1</v>
      </c>
      <c r="T3686" s="165">
        <f t="shared" si="387"/>
        <v>0</v>
      </c>
      <c r="U3686" s="165" t="str">
        <f t="shared" si="388"/>
        <v/>
      </c>
      <c r="V3686" s="165" t="str">
        <f>IFERROR(IF(OR(C3686="",S3686&lt;0),"",IF(SUBTOTAL(3,C3686:C3686)=0,-1,SUBTOTAL(3,$C$4:C3686))),"")</f>
        <v/>
      </c>
      <c r="W3686" s="156" t="str">
        <f t="array" ref="W3686">IF(LEN(C3686)&gt;0,IFERROR(IF(MATCH(C3686,$C$3:$C3685,0)&gt;0,N3686-INDEX($N$3:N3685,SUMPRODUCT(MAX(ROW($C$3:$C3685)*(C3686=$C$3:$C3685)))-2,1),""),""),"")</f>
        <v/>
      </c>
      <c r="X3686" s="156">
        <f t="shared" ca="1" si="389"/>
        <v>1</v>
      </c>
      <c r="Y3686" s="156">
        <f t="shared" ca="1" si="390"/>
        <v>1</v>
      </c>
    </row>
    <row r="3687" spans="2:25" hidden="1" x14ac:dyDescent="0.25">
      <c r="B3687" s="390" t="str">
        <f>IFERROR(IF(LEN(INDEX(PlansAndNotes!$B$6:$B$2005,ROW(A3687)-ROW($B$3)))=0,"",INDEX(PlansAndNotes!$B$6:$B$2005,ROW(A3687)-ROW($B$3))),"")</f>
        <v/>
      </c>
      <c r="C3687" s="387" t="str">
        <f t="shared" si="385"/>
        <v/>
      </c>
      <c r="D3687" s="361" t="str">
        <f>IFERROR(IF(LEN(C3687)&gt;0,IF(LEN(INDEX(TasksList!$C$6:$C$25,MATCH(C3687,TasksList!$B$6:$B$25,0),1))=0,"",INDEX(TasksList!$C$6:$C$25,MATCH(C3687,TasksList!$B$6:$B$25,0),1)),""),"")</f>
        <v/>
      </c>
      <c r="E3687" s="361" t="str">
        <f>IFERROR(IF(LEN(C3687)&gt;0,IF(LEN(INDEX(TasksList!$F$6:$F$25,MATCH(C3687,TasksList!$B$6:$B$25,0),1))=0,"not set!",INDEX(TasksList!$F$6:$F$25,MATCH(C3687,TasksList!$B$6:$B$25,0),1)),""),"")</f>
        <v/>
      </c>
      <c r="F3687" s="360" t="str">
        <f>IFERROR(IF(LEN(D3687)&gt;0,IF(LEN(INDEX(AdressBook!$D$6:$D$25,MATCH(D3687,AdressBook!$B$6:$B$25,0),1))=0,"",INDEX(AdressBook!$D$6:$D$25,MATCH(D3687,AdressBook!$B$6:$B$25,0),1)),""),"")</f>
        <v/>
      </c>
      <c r="G3687" s="361" t="str">
        <f>IFERROR(IF(LEN(INDEX(PlansAndNotes!$F$6:$F$4005,ROW(B3687)-ROW($C$3)))=0,"",INDEX(PlansAndNotes!$F$6:$F$4005,ROW(B3687)-ROW($C$3))),"")</f>
        <v/>
      </c>
      <c r="H3687" s="361" t="str">
        <f>IFERROR(IF(LEN(C3687)&gt;0,IF(LEN(INDEX(TasksList!$G$6:$G$25,MATCH(C3687,TasksList!$B$6:$B$25,0),1))=0,"",INDEX(TasksList!$G$6:$G$25,MATCH(C3687,TasksList!$B$6:$B$25,0),1)),""),"")</f>
        <v/>
      </c>
      <c r="N3687" s="362" t="str">
        <f>IFERROR(IF(LEN(INDEX(PlansAndNotes!$D$6:$D$4005,ROW(B3687)-ROW($C$3)))=0,"",INDEX(PlansAndNotes!$D$6:$D$4005,ROW(B3687)-ROW($C$3))),"")</f>
        <v/>
      </c>
      <c r="O3687" s="165" t="str">
        <f t="shared" si="386"/>
        <v/>
      </c>
      <c r="P3687" s="363" t="str">
        <f>IFERROR(IF(LEN(INDEX(PlansAndNotes!$E$6:$E$4005,ROW(B3687)-ROW($C$3)))=0,"",INDEX(PlansAndNotes!$E$6:$E$4005,ROW(B3687)-ROW($C$3))),"")</f>
        <v/>
      </c>
      <c r="Q3687" s="363" t="str">
        <f>IFERROR(IF(LEN(INDEX(PlansAndNotes!$G$6:$G$4005,ROW(B3687)-ROW($C$3)))=0,"",INDEX(PlansAndNotes!$G$6:$G$4005,ROW(B3687)-ROW($C$3))),"")</f>
        <v/>
      </c>
      <c r="R3687" s="361" t="str">
        <f>IFERROR(IF(LEN(D3687)&gt;0,IF(LEN(INDEX(AdressBook!$C$6:$C$25,MATCH(D3687,AdressBook!$B$6:$B$25,0),1))=0,"",INDEX(AdressBook!$C$6:$C$25,MATCH(D3687,AdressBook!$B$6:$B$25,0),1)),""),"")</f>
        <v/>
      </c>
      <c r="S3687" s="165">
        <f>IF(LEN(C3687)&gt;0,IFERROR(IF(MATCH(C3687,C3688:$C$4004,0)&gt;0,-1,ROW(S3687)-ROW($S$3)),ROW(S3687)-ROW($S$3)),-1)</f>
        <v>-1</v>
      </c>
      <c r="T3687" s="165">
        <f t="shared" si="387"/>
        <v>0</v>
      </c>
      <c r="U3687" s="165" t="str">
        <f t="shared" si="388"/>
        <v/>
      </c>
      <c r="V3687" s="165" t="str">
        <f>IFERROR(IF(OR(C3687="",S3687&lt;0),"",IF(SUBTOTAL(3,C3687:C3687)=0,-1,SUBTOTAL(3,$C$4:C3687))),"")</f>
        <v/>
      </c>
      <c r="W3687" s="156" t="str">
        <f t="array" ref="W3687">IF(LEN(C3687)&gt;0,IFERROR(IF(MATCH(C3687,$C$3:$C3686,0)&gt;0,N3687-INDEX($N$3:N3686,SUMPRODUCT(MAX(ROW($C$3:$C3686)*(C3687=$C$3:$C3686)))-2,1),""),""),"")</f>
        <v/>
      </c>
      <c r="X3687" s="156">
        <f t="shared" ca="1" si="389"/>
        <v>1</v>
      </c>
      <c r="Y3687" s="156">
        <f t="shared" ca="1" si="390"/>
        <v>1</v>
      </c>
    </row>
    <row r="3688" spans="2:25" hidden="1" x14ac:dyDescent="0.25">
      <c r="B3688" s="390" t="str">
        <f>IFERROR(IF(LEN(INDEX(PlansAndNotes!$B$6:$B$2005,ROW(A3688)-ROW($B$3)))=0,"",INDEX(PlansAndNotes!$B$6:$B$2005,ROW(A3688)-ROW($B$3))),"")</f>
        <v/>
      </c>
      <c r="C3688" s="387" t="str">
        <f t="shared" si="385"/>
        <v/>
      </c>
      <c r="D3688" s="361" t="str">
        <f>IFERROR(IF(LEN(C3688)&gt;0,IF(LEN(INDEX(TasksList!$C$6:$C$25,MATCH(C3688,TasksList!$B$6:$B$25,0),1))=0,"",INDEX(TasksList!$C$6:$C$25,MATCH(C3688,TasksList!$B$6:$B$25,0),1)),""),"")</f>
        <v/>
      </c>
      <c r="E3688" s="361" t="str">
        <f>IFERROR(IF(LEN(C3688)&gt;0,IF(LEN(INDEX(TasksList!$F$6:$F$25,MATCH(C3688,TasksList!$B$6:$B$25,0),1))=0,"not set!",INDEX(TasksList!$F$6:$F$25,MATCH(C3688,TasksList!$B$6:$B$25,0),1)),""),"")</f>
        <v/>
      </c>
      <c r="F3688" s="360" t="str">
        <f>IFERROR(IF(LEN(D3688)&gt;0,IF(LEN(INDEX(AdressBook!$D$6:$D$25,MATCH(D3688,AdressBook!$B$6:$B$25,0),1))=0,"",INDEX(AdressBook!$D$6:$D$25,MATCH(D3688,AdressBook!$B$6:$B$25,0),1)),""),"")</f>
        <v/>
      </c>
      <c r="G3688" s="361" t="str">
        <f>IFERROR(IF(LEN(INDEX(PlansAndNotes!$F$6:$F$4005,ROW(B3688)-ROW($C$3)))=0,"",INDEX(PlansAndNotes!$F$6:$F$4005,ROW(B3688)-ROW($C$3))),"")</f>
        <v/>
      </c>
      <c r="H3688" s="361" t="str">
        <f>IFERROR(IF(LEN(C3688)&gt;0,IF(LEN(INDEX(TasksList!$G$6:$G$25,MATCH(C3688,TasksList!$B$6:$B$25,0),1))=0,"",INDEX(TasksList!$G$6:$G$25,MATCH(C3688,TasksList!$B$6:$B$25,0),1)),""),"")</f>
        <v/>
      </c>
      <c r="N3688" s="362" t="str">
        <f>IFERROR(IF(LEN(INDEX(PlansAndNotes!$D$6:$D$4005,ROW(B3688)-ROW($C$3)))=0,"",INDEX(PlansAndNotes!$D$6:$D$4005,ROW(B3688)-ROW($C$3))),"")</f>
        <v/>
      </c>
      <c r="O3688" s="165" t="str">
        <f t="shared" si="386"/>
        <v/>
      </c>
      <c r="P3688" s="363" t="str">
        <f>IFERROR(IF(LEN(INDEX(PlansAndNotes!$E$6:$E$4005,ROW(B3688)-ROW($C$3)))=0,"",INDEX(PlansAndNotes!$E$6:$E$4005,ROW(B3688)-ROW($C$3))),"")</f>
        <v/>
      </c>
      <c r="Q3688" s="363" t="str">
        <f>IFERROR(IF(LEN(INDEX(PlansAndNotes!$G$6:$G$4005,ROW(B3688)-ROW($C$3)))=0,"",INDEX(PlansAndNotes!$G$6:$G$4005,ROW(B3688)-ROW($C$3))),"")</f>
        <v/>
      </c>
      <c r="R3688" s="361" t="str">
        <f>IFERROR(IF(LEN(D3688)&gt;0,IF(LEN(INDEX(AdressBook!$C$6:$C$25,MATCH(D3688,AdressBook!$B$6:$B$25,0),1))=0,"",INDEX(AdressBook!$C$6:$C$25,MATCH(D3688,AdressBook!$B$6:$B$25,0),1)),""),"")</f>
        <v/>
      </c>
      <c r="S3688" s="165">
        <f>IF(LEN(C3688)&gt;0,IFERROR(IF(MATCH(C3688,C3689:$C$4004,0)&gt;0,-1,ROW(S3688)-ROW($S$3)),ROW(S3688)-ROW($S$3)),-1)</f>
        <v>-1</v>
      </c>
      <c r="T3688" s="165">
        <f t="shared" si="387"/>
        <v>0</v>
      </c>
      <c r="U3688" s="165" t="str">
        <f t="shared" si="388"/>
        <v/>
      </c>
      <c r="V3688" s="165" t="str">
        <f>IFERROR(IF(OR(C3688="",S3688&lt;0),"",IF(SUBTOTAL(3,C3688:C3688)=0,-1,SUBTOTAL(3,$C$4:C3688))),"")</f>
        <v/>
      </c>
      <c r="W3688" s="156" t="str">
        <f t="array" ref="W3688">IF(LEN(C3688)&gt;0,IFERROR(IF(MATCH(C3688,$C$3:$C3687,0)&gt;0,N3688-INDEX($N$3:N3687,SUMPRODUCT(MAX(ROW($C$3:$C3687)*(C3688=$C$3:$C3687)))-2,1),""),""),"")</f>
        <v/>
      </c>
      <c r="X3688" s="156">
        <f t="shared" ca="1" si="389"/>
        <v>1</v>
      </c>
      <c r="Y3688" s="156">
        <f t="shared" ca="1" si="390"/>
        <v>1</v>
      </c>
    </row>
    <row r="3689" spans="2:25" hidden="1" x14ac:dyDescent="0.25">
      <c r="B3689" s="390" t="str">
        <f>IFERROR(IF(LEN(INDEX(PlansAndNotes!$B$6:$B$2005,ROW(A3689)-ROW($B$3)))=0,"",INDEX(PlansAndNotes!$B$6:$B$2005,ROW(A3689)-ROW($B$3))),"")</f>
        <v/>
      </c>
      <c r="C3689" s="387" t="str">
        <f t="shared" si="385"/>
        <v/>
      </c>
      <c r="D3689" s="361" t="str">
        <f>IFERROR(IF(LEN(C3689)&gt;0,IF(LEN(INDEX(TasksList!$C$6:$C$25,MATCH(C3689,TasksList!$B$6:$B$25,0),1))=0,"",INDEX(TasksList!$C$6:$C$25,MATCH(C3689,TasksList!$B$6:$B$25,0),1)),""),"")</f>
        <v/>
      </c>
      <c r="E3689" s="361" t="str">
        <f>IFERROR(IF(LEN(C3689)&gt;0,IF(LEN(INDEX(TasksList!$F$6:$F$25,MATCH(C3689,TasksList!$B$6:$B$25,0),1))=0,"not set!",INDEX(TasksList!$F$6:$F$25,MATCH(C3689,TasksList!$B$6:$B$25,0),1)),""),"")</f>
        <v/>
      </c>
      <c r="F3689" s="360" t="str">
        <f>IFERROR(IF(LEN(D3689)&gt;0,IF(LEN(INDEX(AdressBook!$D$6:$D$25,MATCH(D3689,AdressBook!$B$6:$B$25,0),1))=0,"",INDEX(AdressBook!$D$6:$D$25,MATCH(D3689,AdressBook!$B$6:$B$25,0),1)),""),"")</f>
        <v/>
      </c>
      <c r="G3689" s="361" t="str">
        <f>IFERROR(IF(LEN(INDEX(PlansAndNotes!$F$6:$F$4005,ROW(B3689)-ROW($C$3)))=0,"",INDEX(PlansAndNotes!$F$6:$F$4005,ROW(B3689)-ROW($C$3))),"")</f>
        <v/>
      </c>
      <c r="H3689" s="361" t="str">
        <f>IFERROR(IF(LEN(C3689)&gt;0,IF(LEN(INDEX(TasksList!$G$6:$G$25,MATCH(C3689,TasksList!$B$6:$B$25,0),1))=0,"",INDEX(TasksList!$G$6:$G$25,MATCH(C3689,TasksList!$B$6:$B$25,0),1)),""),"")</f>
        <v/>
      </c>
      <c r="N3689" s="362" t="str">
        <f>IFERROR(IF(LEN(INDEX(PlansAndNotes!$D$6:$D$4005,ROW(B3689)-ROW($C$3)))=0,"",INDEX(PlansAndNotes!$D$6:$D$4005,ROW(B3689)-ROW($C$3))),"")</f>
        <v/>
      </c>
      <c r="O3689" s="165" t="str">
        <f t="shared" si="386"/>
        <v/>
      </c>
      <c r="P3689" s="363" t="str">
        <f>IFERROR(IF(LEN(INDEX(PlansAndNotes!$E$6:$E$4005,ROW(B3689)-ROW($C$3)))=0,"",INDEX(PlansAndNotes!$E$6:$E$4005,ROW(B3689)-ROW($C$3))),"")</f>
        <v/>
      </c>
      <c r="Q3689" s="363" t="str">
        <f>IFERROR(IF(LEN(INDEX(PlansAndNotes!$G$6:$G$4005,ROW(B3689)-ROW($C$3)))=0,"",INDEX(PlansAndNotes!$G$6:$G$4005,ROW(B3689)-ROW($C$3))),"")</f>
        <v/>
      </c>
      <c r="R3689" s="361" t="str">
        <f>IFERROR(IF(LEN(D3689)&gt;0,IF(LEN(INDEX(AdressBook!$C$6:$C$25,MATCH(D3689,AdressBook!$B$6:$B$25,0),1))=0,"",INDEX(AdressBook!$C$6:$C$25,MATCH(D3689,AdressBook!$B$6:$B$25,0),1)),""),"")</f>
        <v/>
      </c>
      <c r="S3689" s="165">
        <f>IF(LEN(C3689)&gt;0,IFERROR(IF(MATCH(C3689,C3690:$C$4004,0)&gt;0,-1,ROW(S3689)-ROW($S$3)),ROW(S3689)-ROW($S$3)),-1)</f>
        <v>-1</v>
      </c>
      <c r="T3689" s="165">
        <f t="shared" si="387"/>
        <v>0</v>
      </c>
      <c r="U3689" s="165" t="str">
        <f t="shared" si="388"/>
        <v/>
      </c>
      <c r="V3689" s="165" t="str">
        <f>IFERROR(IF(OR(C3689="",S3689&lt;0),"",IF(SUBTOTAL(3,C3689:C3689)=0,-1,SUBTOTAL(3,$C$4:C3689))),"")</f>
        <v/>
      </c>
      <c r="W3689" s="156" t="str">
        <f t="array" ref="W3689">IF(LEN(C3689)&gt;0,IFERROR(IF(MATCH(C3689,$C$3:$C3688,0)&gt;0,N3689-INDEX($N$3:N3688,SUMPRODUCT(MAX(ROW($C$3:$C3688)*(C3689=$C$3:$C3688)))-2,1),""),""),"")</f>
        <v/>
      </c>
      <c r="X3689" s="156">
        <f t="shared" ca="1" si="389"/>
        <v>1</v>
      </c>
      <c r="Y3689" s="156">
        <f t="shared" ca="1" si="390"/>
        <v>1</v>
      </c>
    </row>
    <row r="3690" spans="2:25" hidden="1" x14ac:dyDescent="0.25">
      <c r="B3690" s="390" t="str">
        <f>IFERROR(IF(LEN(INDEX(PlansAndNotes!$B$6:$B$2005,ROW(A3690)-ROW($B$3)))=0,"",INDEX(PlansAndNotes!$B$6:$B$2005,ROW(A3690)-ROW($B$3))),"")</f>
        <v/>
      </c>
      <c r="C3690" s="387" t="str">
        <f t="shared" si="385"/>
        <v/>
      </c>
      <c r="D3690" s="361" t="str">
        <f>IFERROR(IF(LEN(C3690)&gt;0,IF(LEN(INDEX(TasksList!$C$6:$C$25,MATCH(C3690,TasksList!$B$6:$B$25,0),1))=0,"",INDEX(TasksList!$C$6:$C$25,MATCH(C3690,TasksList!$B$6:$B$25,0),1)),""),"")</f>
        <v/>
      </c>
      <c r="E3690" s="361" t="str">
        <f>IFERROR(IF(LEN(C3690)&gt;0,IF(LEN(INDEX(TasksList!$F$6:$F$25,MATCH(C3690,TasksList!$B$6:$B$25,0),1))=0,"not set!",INDEX(TasksList!$F$6:$F$25,MATCH(C3690,TasksList!$B$6:$B$25,0),1)),""),"")</f>
        <v/>
      </c>
      <c r="F3690" s="360" t="str">
        <f>IFERROR(IF(LEN(D3690)&gt;0,IF(LEN(INDEX(AdressBook!$D$6:$D$25,MATCH(D3690,AdressBook!$B$6:$B$25,0),1))=0,"",INDEX(AdressBook!$D$6:$D$25,MATCH(D3690,AdressBook!$B$6:$B$25,0),1)),""),"")</f>
        <v/>
      </c>
      <c r="G3690" s="361" t="str">
        <f>IFERROR(IF(LEN(INDEX(PlansAndNotes!$F$6:$F$4005,ROW(B3690)-ROW($C$3)))=0,"",INDEX(PlansAndNotes!$F$6:$F$4005,ROW(B3690)-ROW($C$3))),"")</f>
        <v/>
      </c>
      <c r="H3690" s="361" t="str">
        <f>IFERROR(IF(LEN(C3690)&gt;0,IF(LEN(INDEX(TasksList!$G$6:$G$25,MATCH(C3690,TasksList!$B$6:$B$25,0),1))=0,"",INDEX(TasksList!$G$6:$G$25,MATCH(C3690,TasksList!$B$6:$B$25,0),1)),""),"")</f>
        <v/>
      </c>
      <c r="N3690" s="362" t="str">
        <f>IFERROR(IF(LEN(INDEX(PlansAndNotes!$D$6:$D$4005,ROW(B3690)-ROW($C$3)))=0,"",INDEX(PlansAndNotes!$D$6:$D$4005,ROW(B3690)-ROW($C$3))),"")</f>
        <v/>
      </c>
      <c r="O3690" s="165" t="str">
        <f t="shared" si="386"/>
        <v/>
      </c>
      <c r="P3690" s="363" t="str">
        <f>IFERROR(IF(LEN(INDEX(PlansAndNotes!$E$6:$E$4005,ROW(B3690)-ROW($C$3)))=0,"",INDEX(PlansAndNotes!$E$6:$E$4005,ROW(B3690)-ROW($C$3))),"")</f>
        <v/>
      </c>
      <c r="Q3690" s="363" t="str">
        <f>IFERROR(IF(LEN(INDEX(PlansAndNotes!$G$6:$G$4005,ROW(B3690)-ROW($C$3)))=0,"",INDEX(PlansAndNotes!$G$6:$G$4005,ROW(B3690)-ROW($C$3))),"")</f>
        <v/>
      </c>
      <c r="R3690" s="361" t="str">
        <f>IFERROR(IF(LEN(D3690)&gt;0,IF(LEN(INDEX(AdressBook!$C$6:$C$25,MATCH(D3690,AdressBook!$B$6:$B$25,0),1))=0,"",INDEX(AdressBook!$C$6:$C$25,MATCH(D3690,AdressBook!$B$6:$B$25,0),1)),""),"")</f>
        <v/>
      </c>
      <c r="S3690" s="165">
        <f>IF(LEN(C3690)&gt;0,IFERROR(IF(MATCH(C3690,C3691:$C$4004,0)&gt;0,-1,ROW(S3690)-ROW($S$3)),ROW(S3690)-ROW($S$3)),-1)</f>
        <v>-1</v>
      </c>
      <c r="T3690" s="165">
        <f t="shared" si="387"/>
        <v>0</v>
      </c>
      <c r="U3690" s="165" t="str">
        <f t="shared" si="388"/>
        <v/>
      </c>
      <c r="V3690" s="165" t="str">
        <f>IFERROR(IF(OR(C3690="",S3690&lt;0),"",IF(SUBTOTAL(3,C3690:C3690)=0,-1,SUBTOTAL(3,$C$4:C3690))),"")</f>
        <v/>
      </c>
      <c r="W3690" s="156" t="str">
        <f t="array" ref="W3690">IF(LEN(C3690)&gt;0,IFERROR(IF(MATCH(C3690,$C$3:$C3689,0)&gt;0,N3690-INDEX($N$3:N3689,SUMPRODUCT(MAX(ROW($C$3:$C3689)*(C3690=$C$3:$C3689)))-2,1),""),""),"")</f>
        <v/>
      </c>
      <c r="X3690" s="156">
        <f t="shared" ca="1" si="389"/>
        <v>1</v>
      </c>
      <c r="Y3690" s="156">
        <f t="shared" ca="1" si="390"/>
        <v>1</v>
      </c>
    </row>
    <row r="3691" spans="2:25" hidden="1" x14ac:dyDescent="0.25">
      <c r="B3691" s="390" t="str">
        <f>IFERROR(IF(LEN(INDEX(PlansAndNotes!$B$6:$B$2005,ROW(A3691)-ROW($B$3)))=0,"",INDEX(PlansAndNotes!$B$6:$B$2005,ROW(A3691)-ROW($B$3))),"")</f>
        <v/>
      </c>
      <c r="C3691" s="387" t="str">
        <f t="shared" si="385"/>
        <v/>
      </c>
      <c r="D3691" s="361" t="str">
        <f>IFERROR(IF(LEN(C3691)&gt;0,IF(LEN(INDEX(TasksList!$C$6:$C$25,MATCH(C3691,TasksList!$B$6:$B$25,0),1))=0,"",INDEX(TasksList!$C$6:$C$25,MATCH(C3691,TasksList!$B$6:$B$25,0),1)),""),"")</f>
        <v/>
      </c>
      <c r="E3691" s="361" t="str">
        <f>IFERROR(IF(LEN(C3691)&gt;0,IF(LEN(INDEX(TasksList!$F$6:$F$25,MATCH(C3691,TasksList!$B$6:$B$25,0),1))=0,"not set!",INDEX(TasksList!$F$6:$F$25,MATCH(C3691,TasksList!$B$6:$B$25,0),1)),""),"")</f>
        <v/>
      </c>
      <c r="F3691" s="360" t="str">
        <f>IFERROR(IF(LEN(D3691)&gt;0,IF(LEN(INDEX(AdressBook!$D$6:$D$25,MATCH(D3691,AdressBook!$B$6:$B$25,0),1))=0,"",INDEX(AdressBook!$D$6:$D$25,MATCH(D3691,AdressBook!$B$6:$B$25,0),1)),""),"")</f>
        <v/>
      </c>
      <c r="G3691" s="361" t="str">
        <f>IFERROR(IF(LEN(INDEX(PlansAndNotes!$F$6:$F$4005,ROW(B3691)-ROW($C$3)))=0,"",INDEX(PlansAndNotes!$F$6:$F$4005,ROW(B3691)-ROW($C$3))),"")</f>
        <v/>
      </c>
      <c r="H3691" s="361" t="str">
        <f>IFERROR(IF(LEN(C3691)&gt;0,IF(LEN(INDEX(TasksList!$G$6:$G$25,MATCH(C3691,TasksList!$B$6:$B$25,0),1))=0,"",INDEX(TasksList!$G$6:$G$25,MATCH(C3691,TasksList!$B$6:$B$25,0),1)),""),"")</f>
        <v/>
      </c>
      <c r="N3691" s="362" t="str">
        <f>IFERROR(IF(LEN(INDEX(PlansAndNotes!$D$6:$D$4005,ROW(B3691)-ROW($C$3)))=0,"",INDEX(PlansAndNotes!$D$6:$D$4005,ROW(B3691)-ROW($C$3))),"")</f>
        <v/>
      </c>
      <c r="O3691" s="165" t="str">
        <f t="shared" si="386"/>
        <v/>
      </c>
      <c r="P3691" s="363" t="str">
        <f>IFERROR(IF(LEN(INDEX(PlansAndNotes!$E$6:$E$4005,ROW(B3691)-ROW($C$3)))=0,"",INDEX(PlansAndNotes!$E$6:$E$4005,ROW(B3691)-ROW($C$3))),"")</f>
        <v/>
      </c>
      <c r="Q3691" s="363" t="str">
        <f>IFERROR(IF(LEN(INDEX(PlansAndNotes!$G$6:$G$4005,ROW(B3691)-ROW($C$3)))=0,"",INDEX(PlansAndNotes!$G$6:$G$4005,ROW(B3691)-ROW($C$3))),"")</f>
        <v/>
      </c>
      <c r="R3691" s="361" t="str">
        <f>IFERROR(IF(LEN(D3691)&gt;0,IF(LEN(INDEX(AdressBook!$C$6:$C$25,MATCH(D3691,AdressBook!$B$6:$B$25,0),1))=0,"",INDEX(AdressBook!$C$6:$C$25,MATCH(D3691,AdressBook!$B$6:$B$25,0),1)),""),"")</f>
        <v/>
      </c>
      <c r="S3691" s="165">
        <f>IF(LEN(C3691)&gt;0,IFERROR(IF(MATCH(C3691,C3692:$C$4004,0)&gt;0,-1,ROW(S3691)-ROW($S$3)),ROW(S3691)-ROW($S$3)),-1)</f>
        <v>-1</v>
      </c>
      <c r="T3691" s="165">
        <f t="shared" si="387"/>
        <v>0</v>
      </c>
      <c r="U3691" s="165" t="str">
        <f t="shared" si="388"/>
        <v/>
      </c>
      <c r="V3691" s="165" t="str">
        <f>IFERROR(IF(OR(C3691="",S3691&lt;0),"",IF(SUBTOTAL(3,C3691:C3691)=0,-1,SUBTOTAL(3,$C$4:C3691))),"")</f>
        <v/>
      </c>
      <c r="W3691" s="156" t="str">
        <f t="array" ref="W3691">IF(LEN(C3691)&gt;0,IFERROR(IF(MATCH(C3691,$C$3:$C3690,0)&gt;0,N3691-INDEX($N$3:N3690,SUMPRODUCT(MAX(ROW($C$3:$C3690)*(C3691=$C$3:$C3690)))-2,1),""),""),"")</f>
        <v/>
      </c>
      <c r="X3691" s="156">
        <f t="shared" ca="1" si="389"/>
        <v>1</v>
      </c>
      <c r="Y3691" s="156">
        <f t="shared" ca="1" si="390"/>
        <v>1</v>
      </c>
    </row>
    <row r="3692" spans="2:25" hidden="1" x14ac:dyDescent="0.25">
      <c r="B3692" s="390" t="str">
        <f>IFERROR(IF(LEN(INDEX(PlansAndNotes!$B$6:$B$2005,ROW(A3692)-ROW($B$3)))=0,"",INDEX(PlansAndNotes!$B$6:$B$2005,ROW(A3692)-ROW($B$3))),"")</f>
        <v/>
      </c>
      <c r="C3692" s="387" t="str">
        <f t="shared" si="385"/>
        <v/>
      </c>
      <c r="D3692" s="361" t="str">
        <f>IFERROR(IF(LEN(C3692)&gt;0,IF(LEN(INDEX(TasksList!$C$6:$C$25,MATCH(C3692,TasksList!$B$6:$B$25,0),1))=0,"",INDEX(TasksList!$C$6:$C$25,MATCH(C3692,TasksList!$B$6:$B$25,0),1)),""),"")</f>
        <v/>
      </c>
      <c r="E3692" s="361" t="str">
        <f>IFERROR(IF(LEN(C3692)&gt;0,IF(LEN(INDEX(TasksList!$F$6:$F$25,MATCH(C3692,TasksList!$B$6:$B$25,0),1))=0,"not set!",INDEX(TasksList!$F$6:$F$25,MATCH(C3692,TasksList!$B$6:$B$25,0),1)),""),"")</f>
        <v/>
      </c>
      <c r="F3692" s="360" t="str">
        <f>IFERROR(IF(LEN(D3692)&gt;0,IF(LEN(INDEX(AdressBook!$D$6:$D$25,MATCH(D3692,AdressBook!$B$6:$B$25,0),1))=0,"",INDEX(AdressBook!$D$6:$D$25,MATCH(D3692,AdressBook!$B$6:$B$25,0),1)),""),"")</f>
        <v/>
      </c>
      <c r="G3692" s="361" t="str">
        <f>IFERROR(IF(LEN(INDEX(PlansAndNotes!$F$6:$F$4005,ROW(B3692)-ROW($C$3)))=0,"",INDEX(PlansAndNotes!$F$6:$F$4005,ROW(B3692)-ROW($C$3))),"")</f>
        <v/>
      </c>
      <c r="H3692" s="361" t="str">
        <f>IFERROR(IF(LEN(C3692)&gt;0,IF(LEN(INDEX(TasksList!$G$6:$G$25,MATCH(C3692,TasksList!$B$6:$B$25,0),1))=0,"",INDEX(TasksList!$G$6:$G$25,MATCH(C3692,TasksList!$B$6:$B$25,0),1)),""),"")</f>
        <v/>
      </c>
      <c r="N3692" s="362" t="str">
        <f>IFERROR(IF(LEN(INDEX(PlansAndNotes!$D$6:$D$4005,ROW(B3692)-ROW($C$3)))=0,"",INDEX(PlansAndNotes!$D$6:$D$4005,ROW(B3692)-ROW($C$3))),"")</f>
        <v/>
      </c>
      <c r="O3692" s="165" t="str">
        <f t="shared" si="386"/>
        <v/>
      </c>
      <c r="P3692" s="363" t="str">
        <f>IFERROR(IF(LEN(INDEX(PlansAndNotes!$E$6:$E$4005,ROW(B3692)-ROW($C$3)))=0,"",INDEX(PlansAndNotes!$E$6:$E$4005,ROW(B3692)-ROW($C$3))),"")</f>
        <v/>
      </c>
      <c r="Q3692" s="363" t="str">
        <f>IFERROR(IF(LEN(INDEX(PlansAndNotes!$G$6:$G$4005,ROW(B3692)-ROW($C$3)))=0,"",INDEX(PlansAndNotes!$G$6:$G$4005,ROW(B3692)-ROW($C$3))),"")</f>
        <v/>
      </c>
      <c r="R3692" s="361" t="str">
        <f>IFERROR(IF(LEN(D3692)&gt;0,IF(LEN(INDEX(AdressBook!$C$6:$C$25,MATCH(D3692,AdressBook!$B$6:$B$25,0),1))=0,"",INDEX(AdressBook!$C$6:$C$25,MATCH(D3692,AdressBook!$B$6:$B$25,0),1)),""),"")</f>
        <v/>
      </c>
      <c r="S3692" s="165">
        <f>IF(LEN(C3692)&gt;0,IFERROR(IF(MATCH(C3692,C3693:$C$4004,0)&gt;0,-1,ROW(S3692)-ROW($S$3)),ROW(S3692)-ROW($S$3)),-1)</f>
        <v>-1</v>
      </c>
      <c r="T3692" s="165">
        <f t="shared" si="387"/>
        <v>0</v>
      </c>
      <c r="U3692" s="165" t="str">
        <f t="shared" si="388"/>
        <v/>
      </c>
      <c r="V3692" s="165" t="str">
        <f>IFERROR(IF(OR(C3692="",S3692&lt;0),"",IF(SUBTOTAL(3,C3692:C3692)=0,-1,SUBTOTAL(3,$C$4:C3692))),"")</f>
        <v/>
      </c>
      <c r="W3692" s="156" t="str">
        <f t="array" ref="W3692">IF(LEN(C3692)&gt;0,IFERROR(IF(MATCH(C3692,$C$3:$C3691,0)&gt;0,N3692-INDEX($N$3:N3691,SUMPRODUCT(MAX(ROW($C$3:$C3691)*(C3692=$C$3:$C3691)))-2,1),""),""),"")</f>
        <v/>
      </c>
      <c r="X3692" s="156">
        <f t="shared" ca="1" si="389"/>
        <v>1</v>
      </c>
      <c r="Y3692" s="156">
        <f t="shared" ca="1" si="390"/>
        <v>1</v>
      </c>
    </row>
    <row r="3693" spans="2:25" hidden="1" x14ac:dyDescent="0.25">
      <c r="B3693" s="390" t="str">
        <f>IFERROR(IF(LEN(INDEX(PlansAndNotes!$B$6:$B$2005,ROW(A3693)-ROW($B$3)))=0,"",INDEX(PlansAndNotes!$B$6:$B$2005,ROW(A3693)-ROW($B$3))),"")</f>
        <v/>
      </c>
      <c r="C3693" s="387" t="str">
        <f t="shared" si="385"/>
        <v/>
      </c>
      <c r="D3693" s="361" t="str">
        <f>IFERROR(IF(LEN(C3693)&gt;0,IF(LEN(INDEX(TasksList!$C$6:$C$25,MATCH(C3693,TasksList!$B$6:$B$25,0),1))=0,"",INDEX(TasksList!$C$6:$C$25,MATCH(C3693,TasksList!$B$6:$B$25,0),1)),""),"")</f>
        <v/>
      </c>
      <c r="E3693" s="361" t="str">
        <f>IFERROR(IF(LEN(C3693)&gt;0,IF(LEN(INDEX(TasksList!$F$6:$F$25,MATCH(C3693,TasksList!$B$6:$B$25,0),1))=0,"not set!",INDEX(TasksList!$F$6:$F$25,MATCH(C3693,TasksList!$B$6:$B$25,0),1)),""),"")</f>
        <v/>
      </c>
      <c r="F3693" s="360" t="str">
        <f>IFERROR(IF(LEN(D3693)&gt;0,IF(LEN(INDEX(AdressBook!$D$6:$D$25,MATCH(D3693,AdressBook!$B$6:$B$25,0),1))=0,"",INDEX(AdressBook!$D$6:$D$25,MATCH(D3693,AdressBook!$B$6:$B$25,0),1)),""),"")</f>
        <v/>
      </c>
      <c r="G3693" s="361" t="str">
        <f>IFERROR(IF(LEN(INDEX(PlansAndNotes!$F$6:$F$4005,ROW(B3693)-ROW($C$3)))=0,"",INDEX(PlansAndNotes!$F$6:$F$4005,ROW(B3693)-ROW($C$3))),"")</f>
        <v/>
      </c>
      <c r="H3693" s="361" t="str">
        <f>IFERROR(IF(LEN(C3693)&gt;0,IF(LEN(INDEX(TasksList!$G$6:$G$25,MATCH(C3693,TasksList!$B$6:$B$25,0),1))=0,"",INDEX(TasksList!$G$6:$G$25,MATCH(C3693,TasksList!$B$6:$B$25,0),1)),""),"")</f>
        <v/>
      </c>
      <c r="N3693" s="362" t="str">
        <f>IFERROR(IF(LEN(INDEX(PlansAndNotes!$D$6:$D$4005,ROW(B3693)-ROW($C$3)))=0,"",INDEX(PlansAndNotes!$D$6:$D$4005,ROW(B3693)-ROW($C$3))),"")</f>
        <v/>
      </c>
      <c r="O3693" s="165" t="str">
        <f t="shared" si="386"/>
        <v/>
      </c>
      <c r="P3693" s="363" t="str">
        <f>IFERROR(IF(LEN(INDEX(PlansAndNotes!$E$6:$E$4005,ROW(B3693)-ROW($C$3)))=0,"",INDEX(PlansAndNotes!$E$6:$E$4005,ROW(B3693)-ROW($C$3))),"")</f>
        <v/>
      </c>
      <c r="Q3693" s="363" t="str">
        <f>IFERROR(IF(LEN(INDEX(PlansAndNotes!$G$6:$G$4005,ROW(B3693)-ROW($C$3)))=0,"",INDEX(PlansAndNotes!$G$6:$G$4005,ROW(B3693)-ROW($C$3))),"")</f>
        <v/>
      </c>
      <c r="R3693" s="361" t="str">
        <f>IFERROR(IF(LEN(D3693)&gt;0,IF(LEN(INDEX(AdressBook!$C$6:$C$25,MATCH(D3693,AdressBook!$B$6:$B$25,0),1))=0,"",INDEX(AdressBook!$C$6:$C$25,MATCH(D3693,AdressBook!$B$6:$B$25,0),1)),""),"")</f>
        <v/>
      </c>
      <c r="S3693" s="165">
        <f>IF(LEN(C3693)&gt;0,IFERROR(IF(MATCH(C3693,C3694:$C$4004,0)&gt;0,-1,ROW(S3693)-ROW($S$3)),ROW(S3693)-ROW($S$3)),-1)</f>
        <v>-1</v>
      </c>
      <c r="T3693" s="165">
        <f t="shared" si="387"/>
        <v>0</v>
      </c>
      <c r="U3693" s="165" t="str">
        <f t="shared" si="388"/>
        <v/>
      </c>
      <c r="V3693" s="165" t="str">
        <f>IFERROR(IF(OR(C3693="",S3693&lt;0),"",IF(SUBTOTAL(3,C3693:C3693)=0,-1,SUBTOTAL(3,$C$4:C3693))),"")</f>
        <v/>
      </c>
      <c r="W3693" s="156" t="str">
        <f t="array" ref="W3693">IF(LEN(C3693)&gt;0,IFERROR(IF(MATCH(C3693,$C$3:$C3692,0)&gt;0,N3693-INDEX($N$3:N3692,SUMPRODUCT(MAX(ROW($C$3:$C3692)*(C3693=$C$3:$C3692)))-2,1),""),""),"")</f>
        <v/>
      </c>
      <c r="X3693" s="156">
        <f t="shared" ca="1" si="389"/>
        <v>1</v>
      </c>
      <c r="Y3693" s="156">
        <f t="shared" ca="1" si="390"/>
        <v>1</v>
      </c>
    </row>
    <row r="3694" spans="2:25" hidden="1" x14ac:dyDescent="0.25">
      <c r="B3694" s="390" t="str">
        <f>IFERROR(IF(LEN(INDEX(PlansAndNotes!$B$6:$B$2005,ROW(A3694)-ROW($B$3)))=0,"",INDEX(PlansAndNotes!$B$6:$B$2005,ROW(A3694)-ROW($B$3))),"")</f>
        <v/>
      </c>
      <c r="C3694" s="387" t="str">
        <f t="shared" si="385"/>
        <v/>
      </c>
      <c r="D3694" s="361" t="str">
        <f>IFERROR(IF(LEN(C3694)&gt;0,IF(LEN(INDEX(TasksList!$C$6:$C$25,MATCH(C3694,TasksList!$B$6:$B$25,0),1))=0,"",INDEX(TasksList!$C$6:$C$25,MATCH(C3694,TasksList!$B$6:$B$25,0),1)),""),"")</f>
        <v/>
      </c>
      <c r="E3694" s="361" t="str">
        <f>IFERROR(IF(LEN(C3694)&gt;0,IF(LEN(INDEX(TasksList!$F$6:$F$25,MATCH(C3694,TasksList!$B$6:$B$25,0),1))=0,"not set!",INDEX(TasksList!$F$6:$F$25,MATCH(C3694,TasksList!$B$6:$B$25,0),1)),""),"")</f>
        <v/>
      </c>
      <c r="F3694" s="360" t="str">
        <f>IFERROR(IF(LEN(D3694)&gt;0,IF(LEN(INDEX(AdressBook!$D$6:$D$25,MATCH(D3694,AdressBook!$B$6:$B$25,0),1))=0,"",INDEX(AdressBook!$D$6:$D$25,MATCH(D3694,AdressBook!$B$6:$B$25,0),1)),""),"")</f>
        <v/>
      </c>
      <c r="G3694" s="361" t="str">
        <f>IFERROR(IF(LEN(INDEX(PlansAndNotes!$F$6:$F$4005,ROW(B3694)-ROW($C$3)))=0,"",INDEX(PlansAndNotes!$F$6:$F$4005,ROW(B3694)-ROW($C$3))),"")</f>
        <v/>
      </c>
      <c r="H3694" s="361" t="str">
        <f>IFERROR(IF(LEN(C3694)&gt;0,IF(LEN(INDEX(TasksList!$G$6:$G$25,MATCH(C3694,TasksList!$B$6:$B$25,0),1))=0,"",INDEX(TasksList!$G$6:$G$25,MATCH(C3694,TasksList!$B$6:$B$25,0),1)),""),"")</f>
        <v/>
      </c>
      <c r="N3694" s="362" t="str">
        <f>IFERROR(IF(LEN(INDEX(PlansAndNotes!$D$6:$D$4005,ROW(B3694)-ROW($C$3)))=0,"",INDEX(PlansAndNotes!$D$6:$D$4005,ROW(B3694)-ROW($C$3))),"")</f>
        <v/>
      </c>
      <c r="O3694" s="165" t="str">
        <f t="shared" si="386"/>
        <v/>
      </c>
      <c r="P3694" s="363" t="str">
        <f>IFERROR(IF(LEN(INDEX(PlansAndNotes!$E$6:$E$4005,ROW(B3694)-ROW($C$3)))=0,"",INDEX(PlansAndNotes!$E$6:$E$4005,ROW(B3694)-ROW($C$3))),"")</f>
        <v/>
      </c>
      <c r="Q3694" s="363" t="str">
        <f>IFERROR(IF(LEN(INDEX(PlansAndNotes!$G$6:$G$4005,ROW(B3694)-ROW($C$3)))=0,"",INDEX(PlansAndNotes!$G$6:$G$4005,ROW(B3694)-ROW($C$3))),"")</f>
        <v/>
      </c>
      <c r="R3694" s="361" t="str">
        <f>IFERROR(IF(LEN(D3694)&gt;0,IF(LEN(INDEX(AdressBook!$C$6:$C$25,MATCH(D3694,AdressBook!$B$6:$B$25,0),1))=0,"",INDEX(AdressBook!$C$6:$C$25,MATCH(D3694,AdressBook!$B$6:$B$25,0),1)),""),"")</f>
        <v/>
      </c>
      <c r="S3694" s="165">
        <f>IF(LEN(C3694)&gt;0,IFERROR(IF(MATCH(C3694,C3695:$C$4004,0)&gt;0,-1,ROW(S3694)-ROW($S$3)),ROW(S3694)-ROW($S$3)),-1)</f>
        <v>-1</v>
      </c>
      <c r="T3694" s="165">
        <f t="shared" si="387"/>
        <v>0</v>
      </c>
      <c r="U3694" s="165" t="str">
        <f t="shared" si="388"/>
        <v/>
      </c>
      <c r="V3694" s="165" t="str">
        <f>IFERROR(IF(OR(C3694="",S3694&lt;0),"",IF(SUBTOTAL(3,C3694:C3694)=0,-1,SUBTOTAL(3,$C$4:C3694))),"")</f>
        <v/>
      </c>
      <c r="W3694" s="156" t="str">
        <f t="array" ref="W3694">IF(LEN(C3694)&gt;0,IFERROR(IF(MATCH(C3694,$C$3:$C3693,0)&gt;0,N3694-INDEX($N$3:N3693,SUMPRODUCT(MAX(ROW($C$3:$C3693)*(C3694=$C$3:$C3693)))-2,1),""),""),"")</f>
        <v/>
      </c>
      <c r="X3694" s="156">
        <f t="shared" ca="1" si="389"/>
        <v>1</v>
      </c>
      <c r="Y3694" s="156">
        <f t="shared" ca="1" si="390"/>
        <v>1</v>
      </c>
    </row>
    <row r="3695" spans="2:25" hidden="1" x14ac:dyDescent="0.25">
      <c r="B3695" s="390" t="str">
        <f>IFERROR(IF(LEN(INDEX(PlansAndNotes!$B$6:$B$2005,ROW(A3695)-ROW($B$3)))=0,"",INDEX(PlansAndNotes!$B$6:$B$2005,ROW(A3695)-ROW($B$3))),"")</f>
        <v/>
      </c>
      <c r="C3695" s="387" t="str">
        <f t="shared" si="385"/>
        <v/>
      </c>
      <c r="D3695" s="361" t="str">
        <f>IFERROR(IF(LEN(C3695)&gt;0,IF(LEN(INDEX(TasksList!$C$6:$C$25,MATCH(C3695,TasksList!$B$6:$B$25,0),1))=0,"",INDEX(TasksList!$C$6:$C$25,MATCH(C3695,TasksList!$B$6:$B$25,0),1)),""),"")</f>
        <v/>
      </c>
      <c r="E3695" s="361" t="str">
        <f>IFERROR(IF(LEN(C3695)&gt;0,IF(LEN(INDEX(TasksList!$F$6:$F$25,MATCH(C3695,TasksList!$B$6:$B$25,0),1))=0,"not set!",INDEX(TasksList!$F$6:$F$25,MATCH(C3695,TasksList!$B$6:$B$25,0),1)),""),"")</f>
        <v/>
      </c>
      <c r="F3695" s="360" t="str">
        <f>IFERROR(IF(LEN(D3695)&gt;0,IF(LEN(INDEX(AdressBook!$D$6:$D$25,MATCH(D3695,AdressBook!$B$6:$B$25,0),1))=0,"",INDEX(AdressBook!$D$6:$D$25,MATCH(D3695,AdressBook!$B$6:$B$25,0),1)),""),"")</f>
        <v/>
      </c>
      <c r="G3695" s="361" t="str">
        <f>IFERROR(IF(LEN(INDEX(PlansAndNotes!$F$6:$F$4005,ROW(B3695)-ROW($C$3)))=0,"",INDEX(PlansAndNotes!$F$6:$F$4005,ROW(B3695)-ROW($C$3))),"")</f>
        <v/>
      </c>
      <c r="H3695" s="361" t="str">
        <f>IFERROR(IF(LEN(C3695)&gt;0,IF(LEN(INDEX(TasksList!$G$6:$G$25,MATCH(C3695,TasksList!$B$6:$B$25,0),1))=0,"",INDEX(TasksList!$G$6:$G$25,MATCH(C3695,TasksList!$B$6:$B$25,0),1)),""),"")</f>
        <v/>
      </c>
      <c r="N3695" s="362" t="str">
        <f>IFERROR(IF(LEN(INDEX(PlansAndNotes!$D$6:$D$4005,ROW(B3695)-ROW($C$3)))=0,"",INDEX(PlansAndNotes!$D$6:$D$4005,ROW(B3695)-ROW($C$3))),"")</f>
        <v/>
      </c>
      <c r="O3695" s="165" t="str">
        <f t="shared" si="386"/>
        <v/>
      </c>
      <c r="P3695" s="363" t="str">
        <f>IFERROR(IF(LEN(INDEX(PlansAndNotes!$E$6:$E$4005,ROW(B3695)-ROW($C$3)))=0,"",INDEX(PlansAndNotes!$E$6:$E$4005,ROW(B3695)-ROW($C$3))),"")</f>
        <v/>
      </c>
      <c r="Q3695" s="363" t="str">
        <f>IFERROR(IF(LEN(INDEX(PlansAndNotes!$G$6:$G$4005,ROW(B3695)-ROW($C$3)))=0,"",INDEX(PlansAndNotes!$G$6:$G$4005,ROW(B3695)-ROW($C$3))),"")</f>
        <v/>
      </c>
      <c r="R3695" s="361" t="str">
        <f>IFERROR(IF(LEN(D3695)&gt;0,IF(LEN(INDEX(AdressBook!$C$6:$C$25,MATCH(D3695,AdressBook!$B$6:$B$25,0),1))=0,"",INDEX(AdressBook!$C$6:$C$25,MATCH(D3695,AdressBook!$B$6:$B$25,0),1)),""),"")</f>
        <v/>
      </c>
      <c r="S3695" s="165">
        <f>IF(LEN(C3695)&gt;0,IFERROR(IF(MATCH(C3695,C3696:$C$4004,0)&gt;0,-1,ROW(S3695)-ROW($S$3)),ROW(S3695)-ROW($S$3)),-1)</f>
        <v>-1</v>
      </c>
      <c r="T3695" s="165">
        <f t="shared" si="387"/>
        <v>0</v>
      </c>
      <c r="U3695" s="165" t="str">
        <f t="shared" si="388"/>
        <v/>
      </c>
      <c r="V3695" s="165" t="str">
        <f>IFERROR(IF(OR(C3695="",S3695&lt;0),"",IF(SUBTOTAL(3,C3695:C3695)=0,-1,SUBTOTAL(3,$C$4:C3695))),"")</f>
        <v/>
      </c>
      <c r="W3695" s="156" t="str">
        <f t="array" ref="W3695">IF(LEN(C3695)&gt;0,IFERROR(IF(MATCH(C3695,$C$3:$C3694,0)&gt;0,N3695-INDEX($N$3:N3694,SUMPRODUCT(MAX(ROW($C$3:$C3694)*(C3695=$C$3:$C3694)))-2,1),""),""),"")</f>
        <v/>
      </c>
      <c r="X3695" s="156">
        <f t="shared" ca="1" si="389"/>
        <v>1</v>
      </c>
      <c r="Y3695" s="156">
        <f t="shared" ca="1" si="390"/>
        <v>1</v>
      </c>
    </row>
    <row r="3696" spans="2:25" hidden="1" x14ac:dyDescent="0.25">
      <c r="B3696" s="390" t="str">
        <f>IFERROR(IF(LEN(INDEX(PlansAndNotes!$B$6:$B$2005,ROW(A3696)-ROW($B$3)))=0,"",INDEX(PlansAndNotes!$B$6:$B$2005,ROW(A3696)-ROW($B$3))),"")</f>
        <v/>
      </c>
      <c r="C3696" s="387" t="str">
        <f t="shared" si="385"/>
        <v/>
      </c>
      <c r="D3696" s="361" t="str">
        <f>IFERROR(IF(LEN(C3696)&gt;0,IF(LEN(INDEX(TasksList!$C$6:$C$25,MATCH(C3696,TasksList!$B$6:$B$25,0),1))=0,"",INDEX(TasksList!$C$6:$C$25,MATCH(C3696,TasksList!$B$6:$B$25,0),1)),""),"")</f>
        <v/>
      </c>
      <c r="E3696" s="361" t="str">
        <f>IFERROR(IF(LEN(C3696)&gt;0,IF(LEN(INDEX(TasksList!$F$6:$F$25,MATCH(C3696,TasksList!$B$6:$B$25,0),1))=0,"not set!",INDEX(TasksList!$F$6:$F$25,MATCH(C3696,TasksList!$B$6:$B$25,0),1)),""),"")</f>
        <v/>
      </c>
      <c r="F3696" s="360" t="str">
        <f>IFERROR(IF(LEN(D3696)&gt;0,IF(LEN(INDEX(AdressBook!$D$6:$D$25,MATCH(D3696,AdressBook!$B$6:$B$25,0),1))=0,"",INDEX(AdressBook!$D$6:$D$25,MATCH(D3696,AdressBook!$B$6:$B$25,0),1)),""),"")</f>
        <v/>
      </c>
      <c r="G3696" s="361" t="str">
        <f>IFERROR(IF(LEN(INDEX(PlansAndNotes!$F$6:$F$4005,ROW(B3696)-ROW($C$3)))=0,"",INDEX(PlansAndNotes!$F$6:$F$4005,ROW(B3696)-ROW($C$3))),"")</f>
        <v/>
      </c>
      <c r="H3696" s="361" t="str">
        <f>IFERROR(IF(LEN(C3696)&gt;0,IF(LEN(INDEX(TasksList!$G$6:$G$25,MATCH(C3696,TasksList!$B$6:$B$25,0),1))=0,"",INDEX(TasksList!$G$6:$G$25,MATCH(C3696,TasksList!$B$6:$B$25,0),1)),""),"")</f>
        <v/>
      </c>
      <c r="N3696" s="362" t="str">
        <f>IFERROR(IF(LEN(INDEX(PlansAndNotes!$D$6:$D$4005,ROW(B3696)-ROW($C$3)))=0,"",INDEX(PlansAndNotes!$D$6:$D$4005,ROW(B3696)-ROW($C$3))),"")</f>
        <v/>
      </c>
      <c r="O3696" s="165" t="str">
        <f t="shared" si="386"/>
        <v/>
      </c>
      <c r="P3696" s="363" t="str">
        <f>IFERROR(IF(LEN(INDEX(PlansAndNotes!$E$6:$E$4005,ROW(B3696)-ROW($C$3)))=0,"",INDEX(PlansAndNotes!$E$6:$E$4005,ROW(B3696)-ROW($C$3))),"")</f>
        <v/>
      </c>
      <c r="Q3696" s="363" t="str">
        <f>IFERROR(IF(LEN(INDEX(PlansAndNotes!$G$6:$G$4005,ROW(B3696)-ROW($C$3)))=0,"",INDEX(PlansAndNotes!$G$6:$G$4005,ROW(B3696)-ROW($C$3))),"")</f>
        <v/>
      </c>
      <c r="R3696" s="361" t="str">
        <f>IFERROR(IF(LEN(D3696)&gt;0,IF(LEN(INDEX(AdressBook!$C$6:$C$25,MATCH(D3696,AdressBook!$B$6:$B$25,0),1))=0,"",INDEX(AdressBook!$C$6:$C$25,MATCH(D3696,AdressBook!$B$6:$B$25,0),1)),""),"")</f>
        <v/>
      </c>
      <c r="S3696" s="165">
        <f>IF(LEN(C3696)&gt;0,IFERROR(IF(MATCH(C3696,C3697:$C$4004,0)&gt;0,-1,ROW(S3696)-ROW($S$3)),ROW(S3696)-ROW($S$3)),-1)</f>
        <v>-1</v>
      </c>
      <c r="T3696" s="165">
        <f t="shared" si="387"/>
        <v>0</v>
      </c>
      <c r="U3696" s="165" t="str">
        <f t="shared" si="388"/>
        <v/>
      </c>
      <c r="V3696" s="165" t="str">
        <f>IFERROR(IF(OR(C3696="",S3696&lt;0),"",IF(SUBTOTAL(3,C3696:C3696)=0,-1,SUBTOTAL(3,$C$4:C3696))),"")</f>
        <v/>
      </c>
      <c r="W3696" s="156" t="str">
        <f t="array" ref="W3696">IF(LEN(C3696)&gt;0,IFERROR(IF(MATCH(C3696,$C$3:$C3695,0)&gt;0,N3696-INDEX($N$3:N3695,SUMPRODUCT(MAX(ROW($C$3:$C3695)*(C3696=$C$3:$C3695)))-2,1),""),""),"")</f>
        <v/>
      </c>
      <c r="X3696" s="156">
        <f t="shared" ca="1" si="389"/>
        <v>1</v>
      </c>
      <c r="Y3696" s="156">
        <f t="shared" ca="1" si="390"/>
        <v>1</v>
      </c>
    </row>
    <row r="3697" spans="2:25" hidden="1" x14ac:dyDescent="0.25">
      <c r="B3697" s="390" t="str">
        <f>IFERROR(IF(LEN(INDEX(PlansAndNotes!$B$6:$B$2005,ROW(A3697)-ROW($B$3)))=0,"",INDEX(PlansAndNotes!$B$6:$B$2005,ROW(A3697)-ROW($B$3))),"")</f>
        <v/>
      </c>
      <c r="C3697" s="387" t="str">
        <f t="shared" si="385"/>
        <v/>
      </c>
      <c r="D3697" s="361" t="str">
        <f>IFERROR(IF(LEN(C3697)&gt;0,IF(LEN(INDEX(TasksList!$C$6:$C$25,MATCH(C3697,TasksList!$B$6:$B$25,0),1))=0,"",INDEX(TasksList!$C$6:$C$25,MATCH(C3697,TasksList!$B$6:$B$25,0),1)),""),"")</f>
        <v/>
      </c>
      <c r="E3697" s="361" t="str">
        <f>IFERROR(IF(LEN(C3697)&gt;0,IF(LEN(INDEX(TasksList!$F$6:$F$25,MATCH(C3697,TasksList!$B$6:$B$25,0),1))=0,"not set!",INDEX(TasksList!$F$6:$F$25,MATCH(C3697,TasksList!$B$6:$B$25,0),1)),""),"")</f>
        <v/>
      </c>
      <c r="F3697" s="360" t="str">
        <f>IFERROR(IF(LEN(D3697)&gt;0,IF(LEN(INDEX(AdressBook!$D$6:$D$25,MATCH(D3697,AdressBook!$B$6:$B$25,0),1))=0,"",INDEX(AdressBook!$D$6:$D$25,MATCH(D3697,AdressBook!$B$6:$B$25,0),1)),""),"")</f>
        <v/>
      </c>
      <c r="G3697" s="361" t="str">
        <f>IFERROR(IF(LEN(INDEX(PlansAndNotes!$F$6:$F$4005,ROW(B3697)-ROW($C$3)))=0,"",INDEX(PlansAndNotes!$F$6:$F$4005,ROW(B3697)-ROW($C$3))),"")</f>
        <v/>
      </c>
      <c r="H3697" s="361" t="str">
        <f>IFERROR(IF(LEN(C3697)&gt;0,IF(LEN(INDEX(TasksList!$G$6:$G$25,MATCH(C3697,TasksList!$B$6:$B$25,0),1))=0,"",INDEX(TasksList!$G$6:$G$25,MATCH(C3697,TasksList!$B$6:$B$25,0),1)),""),"")</f>
        <v/>
      </c>
      <c r="N3697" s="362" t="str">
        <f>IFERROR(IF(LEN(INDEX(PlansAndNotes!$D$6:$D$4005,ROW(B3697)-ROW($C$3)))=0,"",INDEX(PlansAndNotes!$D$6:$D$4005,ROW(B3697)-ROW($C$3))),"")</f>
        <v/>
      </c>
      <c r="O3697" s="165" t="str">
        <f t="shared" si="386"/>
        <v/>
      </c>
      <c r="P3697" s="363" t="str">
        <f>IFERROR(IF(LEN(INDEX(PlansAndNotes!$E$6:$E$4005,ROW(B3697)-ROW($C$3)))=0,"",INDEX(PlansAndNotes!$E$6:$E$4005,ROW(B3697)-ROW($C$3))),"")</f>
        <v/>
      </c>
      <c r="Q3697" s="363" t="str">
        <f>IFERROR(IF(LEN(INDEX(PlansAndNotes!$G$6:$G$4005,ROW(B3697)-ROW($C$3)))=0,"",INDEX(PlansAndNotes!$G$6:$G$4005,ROW(B3697)-ROW($C$3))),"")</f>
        <v/>
      </c>
      <c r="R3697" s="361" t="str">
        <f>IFERROR(IF(LEN(D3697)&gt;0,IF(LEN(INDEX(AdressBook!$C$6:$C$25,MATCH(D3697,AdressBook!$B$6:$B$25,0),1))=0,"",INDEX(AdressBook!$C$6:$C$25,MATCH(D3697,AdressBook!$B$6:$B$25,0),1)),""),"")</f>
        <v/>
      </c>
      <c r="S3697" s="165">
        <f>IF(LEN(C3697)&gt;0,IFERROR(IF(MATCH(C3697,C3698:$C$4004,0)&gt;0,-1,ROW(S3697)-ROW($S$3)),ROW(S3697)-ROW($S$3)),-1)</f>
        <v>-1</v>
      </c>
      <c r="T3697" s="165">
        <f t="shared" si="387"/>
        <v>0</v>
      </c>
      <c r="U3697" s="165" t="str">
        <f t="shared" si="388"/>
        <v/>
      </c>
      <c r="V3697" s="165" t="str">
        <f>IFERROR(IF(OR(C3697="",S3697&lt;0),"",IF(SUBTOTAL(3,C3697:C3697)=0,-1,SUBTOTAL(3,$C$4:C3697))),"")</f>
        <v/>
      </c>
      <c r="W3697" s="156" t="str">
        <f t="array" ref="W3697">IF(LEN(C3697)&gt;0,IFERROR(IF(MATCH(C3697,$C$3:$C3696,0)&gt;0,N3697-INDEX($N$3:N3696,SUMPRODUCT(MAX(ROW($C$3:$C3696)*(C3697=$C$3:$C3696)))-2,1),""),""),"")</f>
        <v/>
      </c>
      <c r="X3697" s="156">
        <f t="shared" ca="1" si="389"/>
        <v>1</v>
      </c>
      <c r="Y3697" s="156">
        <f t="shared" ca="1" si="390"/>
        <v>1</v>
      </c>
    </row>
    <row r="3698" spans="2:25" hidden="1" x14ac:dyDescent="0.25">
      <c r="B3698" s="390" t="str">
        <f>IFERROR(IF(LEN(INDEX(PlansAndNotes!$B$6:$B$2005,ROW(A3698)-ROW($B$3)))=0,"",INDEX(PlansAndNotes!$B$6:$B$2005,ROW(A3698)-ROW($B$3))),"")</f>
        <v/>
      </c>
      <c r="C3698" s="387" t="str">
        <f t="shared" si="385"/>
        <v/>
      </c>
      <c r="D3698" s="361" t="str">
        <f>IFERROR(IF(LEN(C3698)&gt;0,IF(LEN(INDEX(TasksList!$C$6:$C$25,MATCH(C3698,TasksList!$B$6:$B$25,0),1))=0,"",INDEX(TasksList!$C$6:$C$25,MATCH(C3698,TasksList!$B$6:$B$25,0),1)),""),"")</f>
        <v/>
      </c>
      <c r="E3698" s="361" t="str">
        <f>IFERROR(IF(LEN(C3698)&gt;0,IF(LEN(INDEX(TasksList!$F$6:$F$25,MATCH(C3698,TasksList!$B$6:$B$25,0),1))=0,"not set!",INDEX(TasksList!$F$6:$F$25,MATCH(C3698,TasksList!$B$6:$B$25,0),1)),""),"")</f>
        <v/>
      </c>
      <c r="F3698" s="360" t="str">
        <f>IFERROR(IF(LEN(D3698)&gt;0,IF(LEN(INDEX(AdressBook!$D$6:$D$25,MATCH(D3698,AdressBook!$B$6:$B$25,0),1))=0,"",INDEX(AdressBook!$D$6:$D$25,MATCH(D3698,AdressBook!$B$6:$B$25,0),1)),""),"")</f>
        <v/>
      </c>
      <c r="G3698" s="361" t="str">
        <f>IFERROR(IF(LEN(INDEX(PlansAndNotes!$F$6:$F$4005,ROW(B3698)-ROW($C$3)))=0,"",INDEX(PlansAndNotes!$F$6:$F$4005,ROW(B3698)-ROW($C$3))),"")</f>
        <v/>
      </c>
      <c r="H3698" s="361" t="str">
        <f>IFERROR(IF(LEN(C3698)&gt;0,IF(LEN(INDEX(TasksList!$G$6:$G$25,MATCH(C3698,TasksList!$B$6:$B$25,0),1))=0,"",INDEX(TasksList!$G$6:$G$25,MATCH(C3698,TasksList!$B$6:$B$25,0),1)),""),"")</f>
        <v/>
      </c>
      <c r="N3698" s="362" t="str">
        <f>IFERROR(IF(LEN(INDEX(PlansAndNotes!$D$6:$D$4005,ROW(B3698)-ROW($C$3)))=0,"",INDEX(PlansAndNotes!$D$6:$D$4005,ROW(B3698)-ROW($C$3))),"")</f>
        <v/>
      </c>
      <c r="O3698" s="165" t="str">
        <f t="shared" si="386"/>
        <v/>
      </c>
      <c r="P3698" s="363" t="str">
        <f>IFERROR(IF(LEN(INDEX(PlansAndNotes!$E$6:$E$4005,ROW(B3698)-ROW($C$3)))=0,"",INDEX(PlansAndNotes!$E$6:$E$4005,ROW(B3698)-ROW($C$3))),"")</f>
        <v/>
      </c>
      <c r="Q3698" s="363" t="str">
        <f>IFERROR(IF(LEN(INDEX(PlansAndNotes!$G$6:$G$4005,ROW(B3698)-ROW($C$3)))=0,"",INDEX(PlansAndNotes!$G$6:$G$4005,ROW(B3698)-ROW($C$3))),"")</f>
        <v/>
      </c>
      <c r="R3698" s="361" t="str">
        <f>IFERROR(IF(LEN(D3698)&gt;0,IF(LEN(INDEX(AdressBook!$C$6:$C$25,MATCH(D3698,AdressBook!$B$6:$B$25,0),1))=0,"",INDEX(AdressBook!$C$6:$C$25,MATCH(D3698,AdressBook!$B$6:$B$25,0),1)),""),"")</f>
        <v/>
      </c>
      <c r="S3698" s="165">
        <f>IF(LEN(C3698)&gt;0,IFERROR(IF(MATCH(C3698,C3699:$C$4004,0)&gt;0,-1,ROW(S3698)-ROW($S$3)),ROW(S3698)-ROW($S$3)),-1)</f>
        <v>-1</v>
      </c>
      <c r="T3698" s="165">
        <f t="shared" si="387"/>
        <v>0</v>
      </c>
      <c r="U3698" s="165" t="str">
        <f t="shared" si="388"/>
        <v/>
      </c>
      <c r="V3698" s="165" t="str">
        <f>IFERROR(IF(OR(C3698="",S3698&lt;0),"",IF(SUBTOTAL(3,C3698:C3698)=0,-1,SUBTOTAL(3,$C$4:C3698))),"")</f>
        <v/>
      </c>
      <c r="W3698" s="156" t="str">
        <f t="array" ref="W3698">IF(LEN(C3698)&gt;0,IFERROR(IF(MATCH(C3698,$C$3:$C3697,0)&gt;0,N3698-INDEX($N$3:N3697,SUMPRODUCT(MAX(ROW($C$3:$C3697)*(C3698=$C$3:$C3697)))-2,1),""),""),"")</f>
        <v/>
      </c>
      <c r="X3698" s="156">
        <f t="shared" ca="1" si="389"/>
        <v>1</v>
      </c>
      <c r="Y3698" s="156">
        <f t="shared" ca="1" si="390"/>
        <v>1</v>
      </c>
    </row>
    <row r="3699" spans="2:25" hidden="1" x14ac:dyDescent="0.25">
      <c r="B3699" s="390" t="str">
        <f>IFERROR(IF(LEN(INDEX(PlansAndNotes!$B$6:$B$2005,ROW(A3699)-ROW($B$3)))=0,"",INDEX(PlansAndNotes!$B$6:$B$2005,ROW(A3699)-ROW($B$3))),"")</f>
        <v/>
      </c>
      <c r="C3699" s="387" t="str">
        <f t="shared" si="385"/>
        <v/>
      </c>
      <c r="D3699" s="361" t="str">
        <f>IFERROR(IF(LEN(C3699)&gt;0,IF(LEN(INDEX(TasksList!$C$6:$C$25,MATCH(C3699,TasksList!$B$6:$B$25,0),1))=0,"",INDEX(TasksList!$C$6:$C$25,MATCH(C3699,TasksList!$B$6:$B$25,0),1)),""),"")</f>
        <v/>
      </c>
      <c r="E3699" s="361" t="str">
        <f>IFERROR(IF(LEN(C3699)&gt;0,IF(LEN(INDEX(TasksList!$F$6:$F$25,MATCH(C3699,TasksList!$B$6:$B$25,0),1))=0,"not set!",INDEX(TasksList!$F$6:$F$25,MATCH(C3699,TasksList!$B$6:$B$25,0),1)),""),"")</f>
        <v/>
      </c>
      <c r="F3699" s="360" t="str">
        <f>IFERROR(IF(LEN(D3699)&gt;0,IF(LEN(INDEX(AdressBook!$D$6:$D$25,MATCH(D3699,AdressBook!$B$6:$B$25,0),1))=0,"",INDEX(AdressBook!$D$6:$D$25,MATCH(D3699,AdressBook!$B$6:$B$25,0),1)),""),"")</f>
        <v/>
      </c>
      <c r="G3699" s="361" t="str">
        <f>IFERROR(IF(LEN(INDEX(PlansAndNotes!$F$6:$F$4005,ROW(B3699)-ROW($C$3)))=0,"",INDEX(PlansAndNotes!$F$6:$F$4005,ROW(B3699)-ROW($C$3))),"")</f>
        <v/>
      </c>
      <c r="H3699" s="361" t="str">
        <f>IFERROR(IF(LEN(C3699)&gt;0,IF(LEN(INDEX(TasksList!$G$6:$G$25,MATCH(C3699,TasksList!$B$6:$B$25,0),1))=0,"",INDEX(TasksList!$G$6:$G$25,MATCH(C3699,TasksList!$B$6:$B$25,0),1)),""),"")</f>
        <v/>
      </c>
      <c r="N3699" s="362" t="str">
        <f>IFERROR(IF(LEN(INDEX(PlansAndNotes!$D$6:$D$4005,ROW(B3699)-ROW($C$3)))=0,"",INDEX(PlansAndNotes!$D$6:$D$4005,ROW(B3699)-ROW($C$3))),"")</f>
        <v/>
      </c>
      <c r="O3699" s="165" t="str">
        <f t="shared" si="386"/>
        <v/>
      </c>
      <c r="P3699" s="363" t="str">
        <f>IFERROR(IF(LEN(INDEX(PlansAndNotes!$E$6:$E$4005,ROW(B3699)-ROW($C$3)))=0,"",INDEX(PlansAndNotes!$E$6:$E$4005,ROW(B3699)-ROW($C$3))),"")</f>
        <v/>
      </c>
      <c r="Q3699" s="363" t="str">
        <f>IFERROR(IF(LEN(INDEX(PlansAndNotes!$G$6:$G$4005,ROW(B3699)-ROW($C$3)))=0,"",INDEX(PlansAndNotes!$G$6:$G$4005,ROW(B3699)-ROW($C$3))),"")</f>
        <v/>
      </c>
      <c r="R3699" s="361" t="str">
        <f>IFERROR(IF(LEN(D3699)&gt;0,IF(LEN(INDEX(AdressBook!$C$6:$C$25,MATCH(D3699,AdressBook!$B$6:$B$25,0),1))=0,"",INDEX(AdressBook!$C$6:$C$25,MATCH(D3699,AdressBook!$B$6:$B$25,0),1)),""),"")</f>
        <v/>
      </c>
      <c r="S3699" s="165">
        <f>IF(LEN(C3699)&gt;0,IFERROR(IF(MATCH(C3699,C3700:$C$4004,0)&gt;0,-1,ROW(S3699)-ROW($S$3)),ROW(S3699)-ROW($S$3)),-1)</f>
        <v>-1</v>
      </c>
      <c r="T3699" s="165">
        <f t="shared" si="387"/>
        <v>0</v>
      </c>
      <c r="U3699" s="165" t="str">
        <f t="shared" si="388"/>
        <v/>
      </c>
      <c r="V3699" s="165" t="str">
        <f>IFERROR(IF(OR(C3699="",S3699&lt;0),"",IF(SUBTOTAL(3,C3699:C3699)=0,-1,SUBTOTAL(3,$C$4:C3699))),"")</f>
        <v/>
      </c>
      <c r="W3699" s="156" t="str">
        <f t="array" ref="W3699">IF(LEN(C3699)&gt;0,IFERROR(IF(MATCH(C3699,$C$3:$C3698,0)&gt;0,N3699-INDEX($N$3:N3698,SUMPRODUCT(MAX(ROW($C$3:$C3698)*(C3699=$C$3:$C3698)))-2,1),""),""),"")</f>
        <v/>
      </c>
      <c r="X3699" s="156">
        <f t="shared" ca="1" si="389"/>
        <v>1</v>
      </c>
      <c r="Y3699" s="156">
        <f t="shared" ca="1" si="390"/>
        <v>1</v>
      </c>
    </row>
    <row r="3700" spans="2:25" hidden="1" x14ac:dyDescent="0.25">
      <c r="B3700" s="390" t="str">
        <f>IFERROR(IF(LEN(INDEX(PlansAndNotes!$B$6:$B$2005,ROW(A3700)-ROW($B$3)))=0,"",INDEX(PlansAndNotes!$B$6:$B$2005,ROW(A3700)-ROW($B$3))),"")</f>
        <v/>
      </c>
      <c r="C3700" s="387" t="str">
        <f t="shared" si="385"/>
        <v/>
      </c>
      <c r="D3700" s="361" t="str">
        <f>IFERROR(IF(LEN(C3700)&gt;0,IF(LEN(INDEX(TasksList!$C$6:$C$25,MATCH(C3700,TasksList!$B$6:$B$25,0),1))=0,"",INDEX(TasksList!$C$6:$C$25,MATCH(C3700,TasksList!$B$6:$B$25,0),1)),""),"")</f>
        <v/>
      </c>
      <c r="E3700" s="361" t="str">
        <f>IFERROR(IF(LEN(C3700)&gt;0,IF(LEN(INDEX(TasksList!$F$6:$F$25,MATCH(C3700,TasksList!$B$6:$B$25,0),1))=0,"not set!",INDEX(TasksList!$F$6:$F$25,MATCH(C3700,TasksList!$B$6:$B$25,0),1)),""),"")</f>
        <v/>
      </c>
      <c r="F3700" s="360" t="str">
        <f>IFERROR(IF(LEN(D3700)&gt;0,IF(LEN(INDEX(AdressBook!$D$6:$D$25,MATCH(D3700,AdressBook!$B$6:$B$25,0),1))=0,"",INDEX(AdressBook!$D$6:$D$25,MATCH(D3700,AdressBook!$B$6:$B$25,0),1)),""),"")</f>
        <v/>
      </c>
      <c r="G3700" s="361" t="str">
        <f>IFERROR(IF(LEN(INDEX(PlansAndNotes!$F$6:$F$4005,ROW(B3700)-ROW($C$3)))=0,"",INDEX(PlansAndNotes!$F$6:$F$4005,ROW(B3700)-ROW($C$3))),"")</f>
        <v/>
      </c>
      <c r="H3700" s="361" t="str">
        <f>IFERROR(IF(LEN(C3700)&gt;0,IF(LEN(INDEX(TasksList!$G$6:$G$25,MATCH(C3700,TasksList!$B$6:$B$25,0),1))=0,"",INDEX(TasksList!$G$6:$G$25,MATCH(C3700,TasksList!$B$6:$B$25,0),1)),""),"")</f>
        <v/>
      </c>
      <c r="N3700" s="362" t="str">
        <f>IFERROR(IF(LEN(INDEX(PlansAndNotes!$D$6:$D$4005,ROW(B3700)-ROW($C$3)))=0,"",INDEX(PlansAndNotes!$D$6:$D$4005,ROW(B3700)-ROW($C$3))),"")</f>
        <v/>
      </c>
      <c r="O3700" s="165" t="str">
        <f t="shared" si="386"/>
        <v/>
      </c>
      <c r="P3700" s="363" t="str">
        <f>IFERROR(IF(LEN(INDEX(PlansAndNotes!$E$6:$E$4005,ROW(B3700)-ROW($C$3)))=0,"",INDEX(PlansAndNotes!$E$6:$E$4005,ROW(B3700)-ROW($C$3))),"")</f>
        <v/>
      </c>
      <c r="Q3700" s="363" t="str">
        <f>IFERROR(IF(LEN(INDEX(PlansAndNotes!$G$6:$G$4005,ROW(B3700)-ROW($C$3)))=0,"",INDEX(PlansAndNotes!$G$6:$G$4005,ROW(B3700)-ROW($C$3))),"")</f>
        <v/>
      </c>
      <c r="R3700" s="361" t="str">
        <f>IFERROR(IF(LEN(D3700)&gt;0,IF(LEN(INDEX(AdressBook!$C$6:$C$25,MATCH(D3700,AdressBook!$B$6:$B$25,0),1))=0,"",INDEX(AdressBook!$C$6:$C$25,MATCH(D3700,AdressBook!$B$6:$B$25,0),1)),""),"")</f>
        <v/>
      </c>
      <c r="S3700" s="165">
        <f>IF(LEN(C3700)&gt;0,IFERROR(IF(MATCH(C3700,C3701:$C$4004,0)&gt;0,-1,ROW(S3700)-ROW($S$3)),ROW(S3700)-ROW($S$3)),-1)</f>
        <v>-1</v>
      </c>
      <c r="T3700" s="165">
        <f t="shared" si="387"/>
        <v>0</v>
      </c>
      <c r="U3700" s="165" t="str">
        <f t="shared" si="388"/>
        <v/>
      </c>
      <c r="V3700" s="165" t="str">
        <f>IFERROR(IF(OR(C3700="",S3700&lt;0),"",IF(SUBTOTAL(3,C3700:C3700)=0,-1,SUBTOTAL(3,$C$4:C3700))),"")</f>
        <v/>
      </c>
      <c r="W3700" s="156" t="str">
        <f t="array" ref="W3700">IF(LEN(C3700)&gt;0,IFERROR(IF(MATCH(C3700,$C$3:$C3699,0)&gt;0,N3700-INDEX($N$3:N3699,SUMPRODUCT(MAX(ROW($C$3:$C3699)*(C3700=$C$3:$C3699)))-2,1),""),""),"")</f>
        <v/>
      </c>
      <c r="X3700" s="156">
        <f t="shared" ca="1" si="389"/>
        <v>1</v>
      </c>
      <c r="Y3700" s="156">
        <f t="shared" ca="1" si="390"/>
        <v>1</v>
      </c>
    </row>
    <row r="3701" spans="2:25" hidden="1" x14ac:dyDescent="0.25">
      <c r="B3701" s="390" t="str">
        <f>IFERROR(IF(LEN(INDEX(PlansAndNotes!$B$6:$B$2005,ROW(A3701)-ROW($B$3)))=0,"",INDEX(PlansAndNotes!$B$6:$B$2005,ROW(A3701)-ROW($B$3))),"")</f>
        <v/>
      </c>
      <c r="C3701" s="387" t="str">
        <f t="shared" si="385"/>
        <v/>
      </c>
      <c r="D3701" s="361" t="str">
        <f>IFERROR(IF(LEN(C3701)&gt;0,IF(LEN(INDEX(TasksList!$C$6:$C$25,MATCH(C3701,TasksList!$B$6:$B$25,0),1))=0,"",INDEX(TasksList!$C$6:$C$25,MATCH(C3701,TasksList!$B$6:$B$25,0),1)),""),"")</f>
        <v/>
      </c>
      <c r="E3701" s="361" t="str">
        <f>IFERROR(IF(LEN(C3701)&gt;0,IF(LEN(INDEX(TasksList!$F$6:$F$25,MATCH(C3701,TasksList!$B$6:$B$25,0),1))=0,"not set!",INDEX(TasksList!$F$6:$F$25,MATCH(C3701,TasksList!$B$6:$B$25,0),1)),""),"")</f>
        <v/>
      </c>
      <c r="F3701" s="360" t="str">
        <f>IFERROR(IF(LEN(D3701)&gt;0,IF(LEN(INDEX(AdressBook!$D$6:$D$25,MATCH(D3701,AdressBook!$B$6:$B$25,0),1))=0,"",INDEX(AdressBook!$D$6:$D$25,MATCH(D3701,AdressBook!$B$6:$B$25,0),1)),""),"")</f>
        <v/>
      </c>
      <c r="G3701" s="361" t="str">
        <f>IFERROR(IF(LEN(INDEX(PlansAndNotes!$F$6:$F$4005,ROW(B3701)-ROW($C$3)))=0,"",INDEX(PlansAndNotes!$F$6:$F$4005,ROW(B3701)-ROW($C$3))),"")</f>
        <v/>
      </c>
      <c r="H3701" s="361" t="str">
        <f>IFERROR(IF(LEN(C3701)&gt;0,IF(LEN(INDEX(TasksList!$G$6:$G$25,MATCH(C3701,TasksList!$B$6:$B$25,0),1))=0,"",INDEX(TasksList!$G$6:$G$25,MATCH(C3701,TasksList!$B$6:$B$25,0),1)),""),"")</f>
        <v/>
      </c>
      <c r="N3701" s="362" t="str">
        <f>IFERROR(IF(LEN(INDEX(PlansAndNotes!$D$6:$D$4005,ROW(B3701)-ROW($C$3)))=0,"",INDEX(PlansAndNotes!$D$6:$D$4005,ROW(B3701)-ROW($C$3))),"")</f>
        <v/>
      </c>
      <c r="O3701" s="165" t="str">
        <f t="shared" si="386"/>
        <v/>
      </c>
      <c r="P3701" s="363" t="str">
        <f>IFERROR(IF(LEN(INDEX(PlansAndNotes!$E$6:$E$4005,ROW(B3701)-ROW($C$3)))=0,"",INDEX(PlansAndNotes!$E$6:$E$4005,ROW(B3701)-ROW($C$3))),"")</f>
        <v/>
      </c>
      <c r="Q3701" s="363" t="str">
        <f>IFERROR(IF(LEN(INDEX(PlansAndNotes!$G$6:$G$4005,ROW(B3701)-ROW($C$3)))=0,"",INDEX(PlansAndNotes!$G$6:$G$4005,ROW(B3701)-ROW($C$3))),"")</f>
        <v/>
      </c>
      <c r="R3701" s="361" t="str">
        <f>IFERROR(IF(LEN(D3701)&gt;0,IF(LEN(INDEX(AdressBook!$C$6:$C$25,MATCH(D3701,AdressBook!$B$6:$B$25,0),1))=0,"",INDEX(AdressBook!$C$6:$C$25,MATCH(D3701,AdressBook!$B$6:$B$25,0),1)),""),"")</f>
        <v/>
      </c>
      <c r="S3701" s="165">
        <f>IF(LEN(C3701)&gt;0,IFERROR(IF(MATCH(C3701,C3702:$C$4004,0)&gt;0,-1,ROW(S3701)-ROW($S$3)),ROW(S3701)-ROW($S$3)),-1)</f>
        <v>-1</v>
      </c>
      <c r="T3701" s="165">
        <f t="shared" si="387"/>
        <v>0</v>
      </c>
      <c r="U3701" s="165" t="str">
        <f t="shared" si="388"/>
        <v/>
      </c>
      <c r="V3701" s="165" t="str">
        <f>IFERROR(IF(OR(C3701="",S3701&lt;0),"",IF(SUBTOTAL(3,C3701:C3701)=0,-1,SUBTOTAL(3,$C$4:C3701))),"")</f>
        <v/>
      </c>
      <c r="W3701" s="156" t="str">
        <f t="array" ref="W3701">IF(LEN(C3701)&gt;0,IFERROR(IF(MATCH(C3701,$C$3:$C3700,0)&gt;0,N3701-INDEX($N$3:N3700,SUMPRODUCT(MAX(ROW($C$3:$C3700)*(C3701=$C$3:$C3700)))-2,1),""),""),"")</f>
        <v/>
      </c>
      <c r="X3701" s="156">
        <f t="shared" ca="1" si="389"/>
        <v>1</v>
      </c>
      <c r="Y3701" s="156">
        <f t="shared" ca="1" si="390"/>
        <v>1</v>
      </c>
    </row>
    <row r="3702" spans="2:25" hidden="1" x14ac:dyDescent="0.25">
      <c r="B3702" s="390" t="str">
        <f>IFERROR(IF(LEN(INDEX(PlansAndNotes!$B$6:$B$2005,ROW(A3702)-ROW($B$3)))=0,"",INDEX(PlansAndNotes!$B$6:$B$2005,ROW(A3702)-ROW($B$3))),"")</f>
        <v/>
      </c>
      <c r="C3702" s="387" t="str">
        <f t="shared" si="385"/>
        <v/>
      </c>
      <c r="D3702" s="361" t="str">
        <f>IFERROR(IF(LEN(C3702)&gt;0,IF(LEN(INDEX(TasksList!$C$6:$C$25,MATCH(C3702,TasksList!$B$6:$B$25,0),1))=0,"",INDEX(TasksList!$C$6:$C$25,MATCH(C3702,TasksList!$B$6:$B$25,0),1)),""),"")</f>
        <v/>
      </c>
      <c r="E3702" s="361" t="str">
        <f>IFERROR(IF(LEN(C3702)&gt;0,IF(LEN(INDEX(TasksList!$F$6:$F$25,MATCH(C3702,TasksList!$B$6:$B$25,0),1))=0,"not set!",INDEX(TasksList!$F$6:$F$25,MATCH(C3702,TasksList!$B$6:$B$25,0),1)),""),"")</f>
        <v/>
      </c>
      <c r="F3702" s="360" t="str">
        <f>IFERROR(IF(LEN(D3702)&gt;0,IF(LEN(INDEX(AdressBook!$D$6:$D$25,MATCH(D3702,AdressBook!$B$6:$B$25,0),1))=0,"",INDEX(AdressBook!$D$6:$D$25,MATCH(D3702,AdressBook!$B$6:$B$25,0),1)),""),"")</f>
        <v/>
      </c>
      <c r="G3702" s="361" t="str">
        <f>IFERROR(IF(LEN(INDEX(PlansAndNotes!$F$6:$F$4005,ROW(B3702)-ROW($C$3)))=0,"",INDEX(PlansAndNotes!$F$6:$F$4005,ROW(B3702)-ROW($C$3))),"")</f>
        <v/>
      </c>
      <c r="H3702" s="361" t="str">
        <f>IFERROR(IF(LEN(C3702)&gt;0,IF(LEN(INDEX(TasksList!$G$6:$G$25,MATCH(C3702,TasksList!$B$6:$B$25,0),1))=0,"",INDEX(TasksList!$G$6:$G$25,MATCH(C3702,TasksList!$B$6:$B$25,0),1)),""),"")</f>
        <v/>
      </c>
      <c r="N3702" s="362" t="str">
        <f>IFERROR(IF(LEN(INDEX(PlansAndNotes!$D$6:$D$4005,ROW(B3702)-ROW($C$3)))=0,"",INDEX(PlansAndNotes!$D$6:$D$4005,ROW(B3702)-ROW($C$3))),"")</f>
        <v/>
      </c>
      <c r="O3702" s="165" t="str">
        <f t="shared" si="386"/>
        <v/>
      </c>
      <c r="P3702" s="363" t="str">
        <f>IFERROR(IF(LEN(INDEX(PlansAndNotes!$E$6:$E$4005,ROW(B3702)-ROW($C$3)))=0,"",INDEX(PlansAndNotes!$E$6:$E$4005,ROW(B3702)-ROW($C$3))),"")</f>
        <v/>
      </c>
      <c r="Q3702" s="363" t="str">
        <f>IFERROR(IF(LEN(INDEX(PlansAndNotes!$G$6:$G$4005,ROW(B3702)-ROW($C$3)))=0,"",INDEX(PlansAndNotes!$G$6:$G$4005,ROW(B3702)-ROW($C$3))),"")</f>
        <v/>
      </c>
      <c r="R3702" s="361" t="str">
        <f>IFERROR(IF(LEN(D3702)&gt;0,IF(LEN(INDEX(AdressBook!$C$6:$C$25,MATCH(D3702,AdressBook!$B$6:$B$25,0),1))=0,"",INDEX(AdressBook!$C$6:$C$25,MATCH(D3702,AdressBook!$B$6:$B$25,0),1)),""),"")</f>
        <v/>
      </c>
      <c r="S3702" s="165">
        <f>IF(LEN(C3702)&gt;0,IFERROR(IF(MATCH(C3702,C3703:$C$4004,0)&gt;0,-1,ROW(S3702)-ROW($S$3)),ROW(S3702)-ROW($S$3)),-1)</f>
        <v>-1</v>
      </c>
      <c r="T3702" s="165">
        <f t="shared" si="387"/>
        <v>0</v>
      </c>
      <c r="U3702" s="165" t="str">
        <f t="shared" si="388"/>
        <v/>
      </c>
      <c r="V3702" s="165" t="str">
        <f>IFERROR(IF(OR(C3702="",S3702&lt;0),"",IF(SUBTOTAL(3,C3702:C3702)=0,-1,SUBTOTAL(3,$C$4:C3702))),"")</f>
        <v/>
      </c>
      <c r="W3702" s="156" t="str">
        <f t="array" ref="W3702">IF(LEN(C3702)&gt;0,IFERROR(IF(MATCH(C3702,$C$3:$C3701,0)&gt;0,N3702-INDEX($N$3:N3701,SUMPRODUCT(MAX(ROW($C$3:$C3701)*(C3702=$C$3:$C3701)))-2,1),""),""),"")</f>
        <v/>
      </c>
      <c r="X3702" s="156">
        <f t="shared" ca="1" si="389"/>
        <v>1</v>
      </c>
      <c r="Y3702" s="156">
        <f t="shared" ca="1" si="390"/>
        <v>1</v>
      </c>
    </row>
    <row r="3703" spans="2:25" hidden="1" x14ac:dyDescent="0.25">
      <c r="B3703" s="390" t="str">
        <f>IFERROR(IF(LEN(INDEX(PlansAndNotes!$B$6:$B$2005,ROW(A3703)-ROW($B$3)))=0,"",INDEX(PlansAndNotes!$B$6:$B$2005,ROW(A3703)-ROW($B$3))),"")</f>
        <v/>
      </c>
      <c r="C3703" s="387" t="str">
        <f t="shared" si="385"/>
        <v/>
      </c>
      <c r="D3703" s="361" t="str">
        <f>IFERROR(IF(LEN(C3703)&gt;0,IF(LEN(INDEX(TasksList!$C$6:$C$25,MATCH(C3703,TasksList!$B$6:$B$25,0),1))=0,"",INDEX(TasksList!$C$6:$C$25,MATCH(C3703,TasksList!$B$6:$B$25,0),1)),""),"")</f>
        <v/>
      </c>
      <c r="E3703" s="361" t="str">
        <f>IFERROR(IF(LEN(C3703)&gt;0,IF(LEN(INDEX(TasksList!$F$6:$F$25,MATCH(C3703,TasksList!$B$6:$B$25,0),1))=0,"not set!",INDEX(TasksList!$F$6:$F$25,MATCH(C3703,TasksList!$B$6:$B$25,0),1)),""),"")</f>
        <v/>
      </c>
      <c r="F3703" s="360" t="str">
        <f>IFERROR(IF(LEN(D3703)&gt;0,IF(LEN(INDEX(AdressBook!$D$6:$D$25,MATCH(D3703,AdressBook!$B$6:$B$25,0),1))=0,"",INDEX(AdressBook!$D$6:$D$25,MATCH(D3703,AdressBook!$B$6:$B$25,0),1)),""),"")</f>
        <v/>
      </c>
      <c r="G3703" s="361" t="str">
        <f>IFERROR(IF(LEN(INDEX(PlansAndNotes!$F$6:$F$4005,ROW(B3703)-ROW($C$3)))=0,"",INDEX(PlansAndNotes!$F$6:$F$4005,ROW(B3703)-ROW($C$3))),"")</f>
        <v/>
      </c>
      <c r="H3703" s="361" t="str">
        <f>IFERROR(IF(LEN(C3703)&gt;0,IF(LEN(INDEX(TasksList!$G$6:$G$25,MATCH(C3703,TasksList!$B$6:$B$25,0),1))=0,"",INDEX(TasksList!$G$6:$G$25,MATCH(C3703,TasksList!$B$6:$B$25,0),1)),""),"")</f>
        <v/>
      </c>
      <c r="N3703" s="362" t="str">
        <f>IFERROR(IF(LEN(INDEX(PlansAndNotes!$D$6:$D$4005,ROW(B3703)-ROW($C$3)))=0,"",INDEX(PlansAndNotes!$D$6:$D$4005,ROW(B3703)-ROW($C$3))),"")</f>
        <v/>
      </c>
      <c r="O3703" s="165" t="str">
        <f t="shared" si="386"/>
        <v/>
      </c>
      <c r="P3703" s="363" t="str">
        <f>IFERROR(IF(LEN(INDEX(PlansAndNotes!$E$6:$E$4005,ROW(B3703)-ROW($C$3)))=0,"",INDEX(PlansAndNotes!$E$6:$E$4005,ROW(B3703)-ROW($C$3))),"")</f>
        <v/>
      </c>
      <c r="Q3703" s="363" t="str">
        <f>IFERROR(IF(LEN(INDEX(PlansAndNotes!$G$6:$G$4005,ROW(B3703)-ROW($C$3)))=0,"",INDEX(PlansAndNotes!$G$6:$G$4005,ROW(B3703)-ROW($C$3))),"")</f>
        <v/>
      </c>
      <c r="R3703" s="361" t="str">
        <f>IFERROR(IF(LEN(D3703)&gt;0,IF(LEN(INDEX(AdressBook!$C$6:$C$25,MATCH(D3703,AdressBook!$B$6:$B$25,0),1))=0,"",INDEX(AdressBook!$C$6:$C$25,MATCH(D3703,AdressBook!$B$6:$B$25,0),1)),""),"")</f>
        <v/>
      </c>
      <c r="S3703" s="165">
        <f>IF(LEN(C3703)&gt;0,IFERROR(IF(MATCH(C3703,C3704:$C$4004,0)&gt;0,-1,ROW(S3703)-ROW($S$3)),ROW(S3703)-ROW($S$3)),-1)</f>
        <v>-1</v>
      </c>
      <c r="T3703" s="165">
        <f t="shared" si="387"/>
        <v>0</v>
      </c>
      <c r="U3703" s="165" t="str">
        <f t="shared" si="388"/>
        <v/>
      </c>
      <c r="V3703" s="165" t="str">
        <f>IFERROR(IF(OR(C3703="",S3703&lt;0),"",IF(SUBTOTAL(3,C3703:C3703)=0,-1,SUBTOTAL(3,$C$4:C3703))),"")</f>
        <v/>
      </c>
      <c r="W3703" s="156" t="str">
        <f t="array" ref="W3703">IF(LEN(C3703)&gt;0,IFERROR(IF(MATCH(C3703,$C$3:$C3702,0)&gt;0,N3703-INDEX($N$3:N3702,SUMPRODUCT(MAX(ROW($C$3:$C3702)*(C3703=$C$3:$C3702)))-2,1),""),""),"")</f>
        <v/>
      </c>
      <c r="X3703" s="156">
        <f t="shared" ca="1" si="389"/>
        <v>1</v>
      </c>
      <c r="Y3703" s="156">
        <f t="shared" ca="1" si="390"/>
        <v>1</v>
      </c>
    </row>
    <row r="3704" spans="2:25" hidden="1" x14ac:dyDescent="0.25">
      <c r="B3704" s="390" t="str">
        <f>IFERROR(IF(LEN(INDEX(PlansAndNotes!$B$6:$B$2005,ROW(A3704)-ROW($B$3)))=0,"",INDEX(PlansAndNotes!$B$6:$B$2005,ROW(A3704)-ROW($B$3))),"")</f>
        <v/>
      </c>
      <c r="C3704" s="387" t="str">
        <f t="shared" ref="C3704:C3767" si="391">IF(LEN(B3704)&gt;0,LEFT(B3704,SEARCH(" - ",B3704)-1)*1,"")</f>
        <v/>
      </c>
      <c r="D3704" s="361" t="str">
        <f>IFERROR(IF(LEN(C3704)&gt;0,IF(LEN(INDEX(TasksList!$C$6:$C$25,MATCH(C3704,TasksList!$B$6:$B$25,0),1))=0,"",INDEX(TasksList!$C$6:$C$25,MATCH(C3704,TasksList!$B$6:$B$25,0),1)),""),"")</f>
        <v/>
      </c>
      <c r="E3704" s="361" t="str">
        <f>IFERROR(IF(LEN(C3704)&gt;0,IF(LEN(INDEX(TasksList!$F$6:$F$25,MATCH(C3704,TasksList!$B$6:$B$25,0),1))=0,"not set!",INDEX(TasksList!$F$6:$F$25,MATCH(C3704,TasksList!$B$6:$B$25,0),1)),""),"")</f>
        <v/>
      </c>
      <c r="F3704" s="360" t="str">
        <f>IFERROR(IF(LEN(D3704)&gt;0,IF(LEN(INDEX(AdressBook!$D$6:$D$25,MATCH(D3704,AdressBook!$B$6:$B$25,0),1))=0,"",INDEX(AdressBook!$D$6:$D$25,MATCH(D3704,AdressBook!$B$6:$B$25,0),1)),""),"")</f>
        <v/>
      </c>
      <c r="G3704" s="361" t="str">
        <f>IFERROR(IF(LEN(INDEX(PlansAndNotes!$F$6:$F$4005,ROW(B3704)-ROW($C$3)))=0,"",INDEX(PlansAndNotes!$F$6:$F$4005,ROW(B3704)-ROW($C$3))),"")</f>
        <v/>
      </c>
      <c r="H3704" s="361" t="str">
        <f>IFERROR(IF(LEN(C3704)&gt;0,IF(LEN(INDEX(TasksList!$G$6:$G$25,MATCH(C3704,TasksList!$B$6:$B$25,0),1))=0,"",INDEX(TasksList!$G$6:$G$25,MATCH(C3704,TasksList!$B$6:$B$25,0),1)),""),"")</f>
        <v/>
      </c>
      <c r="N3704" s="362" t="str">
        <f>IFERROR(IF(LEN(INDEX(PlansAndNotes!$D$6:$D$4005,ROW(B3704)-ROW($C$3)))=0,"",INDEX(PlansAndNotes!$D$6:$D$4005,ROW(B3704)-ROW($C$3))),"")</f>
        <v/>
      </c>
      <c r="O3704" s="165" t="str">
        <f t="shared" si="386"/>
        <v/>
      </c>
      <c r="P3704" s="363" t="str">
        <f>IFERROR(IF(LEN(INDEX(PlansAndNotes!$E$6:$E$4005,ROW(B3704)-ROW($C$3)))=0,"",INDEX(PlansAndNotes!$E$6:$E$4005,ROW(B3704)-ROW($C$3))),"")</f>
        <v/>
      </c>
      <c r="Q3704" s="363" t="str">
        <f>IFERROR(IF(LEN(INDEX(PlansAndNotes!$G$6:$G$4005,ROW(B3704)-ROW($C$3)))=0,"",INDEX(PlansAndNotes!$G$6:$G$4005,ROW(B3704)-ROW($C$3))),"")</f>
        <v/>
      </c>
      <c r="R3704" s="361" t="str">
        <f>IFERROR(IF(LEN(D3704)&gt;0,IF(LEN(INDEX(AdressBook!$C$6:$C$25,MATCH(D3704,AdressBook!$B$6:$B$25,0),1))=0,"",INDEX(AdressBook!$C$6:$C$25,MATCH(D3704,AdressBook!$B$6:$B$25,0),1)),""),"")</f>
        <v/>
      </c>
      <c r="S3704" s="165">
        <f>IF(LEN(C3704)&gt;0,IFERROR(IF(MATCH(C3704,C3705:$C$4004,0)&gt;0,-1,ROW(S3704)-ROW($S$3)),ROW(S3704)-ROW($S$3)),-1)</f>
        <v>-1</v>
      </c>
      <c r="T3704" s="165">
        <f t="shared" si="387"/>
        <v>0</v>
      </c>
      <c r="U3704" s="165" t="str">
        <f t="shared" si="388"/>
        <v/>
      </c>
      <c r="V3704" s="165" t="str">
        <f>IFERROR(IF(OR(C3704="",S3704&lt;0),"",IF(SUBTOTAL(3,C3704:C3704)=0,-1,SUBTOTAL(3,$C$4:C3704))),"")</f>
        <v/>
      </c>
      <c r="W3704" s="156" t="str">
        <f t="array" ref="W3704">IF(LEN(C3704)&gt;0,IFERROR(IF(MATCH(C3704,$C$3:$C3703,0)&gt;0,N3704-INDEX($N$3:N3703,SUMPRODUCT(MAX(ROW($C$3:$C3703)*(C3704=$C$3:$C3703)))-2,1),""),""),"")</f>
        <v/>
      </c>
      <c r="X3704" s="156">
        <f t="shared" ca="1" si="389"/>
        <v>1</v>
      </c>
      <c r="Y3704" s="156">
        <f t="shared" ca="1" si="390"/>
        <v>1</v>
      </c>
    </row>
    <row r="3705" spans="2:25" hidden="1" x14ac:dyDescent="0.25">
      <c r="B3705" s="390" t="str">
        <f>IFERROR(IF(LEN(INDEX(PlansAndNotes!$B$6:$B$2005,ROW(A3705)-ROW($B$3)))=0,"",INDEX(PlansAndNotes!$B$6:$B$2005,ROW(A3705)-ROW($B$3))),"")</f>
        <v/>
      </c>
      <c r="C3705" s="387" t="str">
        <f t="shared" si="391"/>
        <v/>
      </c>
      <c r="D3705" s="361" t="str">
        <f>IFERROR(IF(LEN(C3705)&gt;0,IF(LEN(INDEX(TasksList!$C$6:$C$25,MATCH(C3705,TasksList!$B$6:$B$25,0),1))=0,"",INDEX(TasksList!$C$6:$C$25,MATCH(C3705,TasksList!$B$6:$B$25,0),1)),""),"")</f>
        <v/>
      </c>
      <c r="E3705" s="361" t="str">
        <f>IFERROR(IF(LEN(C3705)&gt;0,IF(LEN(INDEX(TasksList!$F$6:$F$25,MATCH(C3705,TasksList!$B$6:$B$25,0),1))=0,"not set!",INDEX(TasksList!$F$6:$F$25,MATCH(C3705,TasksList!$B$6:$B$25,0),1)),""),"")</f>
        <v/>
      </c>
      <c r="F3705" s="360" t="str">
        <f>IFERROR(IF(LEN(D3705)&gt;0,IF(LEN(INDEX(AdressBook!$D$6:$D$25,MATCH(D3705,AdressBook!$B$6:$B$25,0),1))=0,"",INDEX(AdressBook!$D$6:$D$25,MATCH(D3705,AdressBook!$B$6:$B$25,0),1)),""),"")</f>
        <v/>
      </c>
      <c r="G3705" s="361" t="str">
        <f>IFERROR(IF(LEN(INDEX(PlansAndNotes!$F$6:$F$4005,ROW(B3705)-ROW($C$3)))=0,"",INDEX(PlansAndNotes!$F$6:$F$4005,ROW(B3705)-ROW($C$3))),"")</f>
        <v/>
      </c>
      <c r="H3705" s="361" t="str">
        <f>IFERROR(IF(LEN(C3705)&gt;0,IF(LEN(INDEX(TasksList!$G$6:$G$25,MATCH(C3705,TasksList!$B$6:$B$25,0),1))=0,"",INDEX(TasksList!$G$6:$G$25,MATCH(C3705,TasksList!$B$6:$B$25,0),1)),""),"")</f>
        <v/>
      </c>
      <c r="N3705" s="362" t="str">
        <f>IFERROR(IF(LEN(INDEX(PlansAndNotes!$D$6:$D$4005,ROW(B3705)-ROW($C$3)))=0,"",INDEX(PlansAndNotes!$D$6:$D$4005,ROW(B3705)-ROW($C$3))),"")</f>
        <v/>
      </c>
      <c r="O3705" s="165" t="str">
        <f t="shared" si="386"/>
        <v/>
      </c>
      <c r="P3705" s="363" t="str">
        <f>IFERROR(IF(LEN(INDEX(PlansAndNotes!$E$6:$E$4005,ROW(B3705)-ROW($C$3)))=0,"",INDEX(PlansAndNotes!$E$6:$E$4005,ROW(B3705)-ROW($C$3))),"")</f>
        <v/>
      </c>
      <c r="Q3705" s="363" t="str">
        <f>IFERROR(IF(LEN(INDEX(PlansAndNotes!$G$6:$G$4005,ROW(B3705)-ROW($C$3)))=0,"",INDEX(PlansAndNotes!$G$6:$G$4005,ROW(B3705)-ROW($C$3))),"")</f>
        <v/>
      </c>
      <c r="R3705" s="361" t="str">
        <f>IFERROR(IF(LEN(D3705)&gt;0,IF(LEN(INDEX(AdressBook!$C$6:$C$25,MATCH(D3705,AdressBook!$B$6:$B$25,0),1))=0,"",INDEX(AdressBook!$C$6:$C$25,MATCH(D3705,AdressBook!$B$6:$B$25,0),1)),""),"")</f>
        <v/>
      </c>
      <c r="S3705" s="165">
        <f>IF(LEN(C3705)&gt;0,IFERROR(IF(MATCH(C3705,C3706:$C$4004,0)&gt;0,-1,ROW(S3705)-ROW($S$3)),ROW(S3705)-ROW($S$3)),-1)</f>
        <v>-1</v>
      </c>
      <c r="T3705" s="165">
        <f t="shared" si="387"/>
        <v>0</v>
      </c>
      <c r="U3705" s="165" t="str">
        <f t="shared" si="388"/>
        <v/>
      </c>
      <c r="V3705" s="165" t="str">
        <f>IFERROR(IF(OR(C3705="",S3705&lt;0),"",IF(SUBTOTAL(3,C3705:C3705)=0,-1,SUBTOTAL(3,$C$4:C3705))),"")</f>
        <v/>
      </c>
      <c r="W3705" s="156" t="str">
        <f t="array" ref="W3705">IF(LEN(C3705)&gt;0,IFERROR(IF(MATCH(C3705,$C$3:$C3704,0)&gt;0,N3705-INDEX($N$3:N3704,SUMPRODUCT(MAX(ROW($C$3:$C3704)*(C3705=$C$3:$C3704)))-2,1),""),""),"")</f>
        <v/>
      </c>
      <c r="X3705" s="156">
        <f t="shared" ca="1" si="389"/>
        <v>1</v>
      </c>
      <c r="Y3705" s="156">
        <f t="shared" ca="1" si="390"/>
        <v>1</v>
      </c>
    </row>
    <row r="3706" spans="2:25" hidden="1" x14ac:dyDescent="0.25">
      <c r="B3706" s="390" t="str">
        <f>IFERROR(IF(LEN(INDEX(PlansAndNotes!$B$6:$B$2005,ROW(A3706)-ROW($B$3)))=0,"",INDEX(PlansAndNotes!$B$6:$B$2005,ROW(A3706)-ROW($B$3))),"")</f>
        <v/>
      </c>
      <c r="C3706" s="387" t="str">
        <f t="shared" si="391"/>
        <v/>
      </c>
      <c r="D3706" s="361" t="str">
        <f>IFERROR(IF(LEN(C3706)&gt;0,IF(LEN(INDEX(TasksList!$C$6:$C$25,MATCH(C3706,TasksList!$B$6:$B$25,0),1))=0,"",INDEX(TasksList!$C$6:$C$25,MATCH(C3706,TasksList!$B$6:$B$25,0),1)),""),"")</f>
        <v/>
      </c>
      <c r="E3706" s="361" t="str">
        <f>IFERROR(IF(LEN(C3706)&gt;0,IF(LEN(INDEX(TasksList!$F$6:$F$25,MATCH(C3706,TasksList!$B$6:$B$25,0),1))=0,"not set!",INDEX(TasksList!$F$6:$F$25,MATCH(C3706,TasksList!$B$6:$B$25,0),1)),""),"")</f>
        <v/>
      </c>
      <c r="F3706" s="360" t="str">
        <f>IFERROR(IF(LEN(D3706)&gt;0,IF(LEN(INDEX(AdressBook!$D$6:$D$25,MATCH(D3706,AdressBook!$B$6:$B$25,0),1))=0,"",INDEX(AdressBook!$D$6:$D$25,MATCH(D3706,AdressBook!$B$6:$B$25,0),1)),""),"")</f>
        <v/>
      </c>
      <c r="G3706" s="361" t="str">
        <f>IFERROR(IF(LEN(INDEX(PlansAndNotes!$F$6:$F$4005,ROW(B3706)-ROW($C$3)))=0,"",INDEX(PlansAndNotes!$F$6:$F$4005,ROW(B3706)-ROW($C$3))),"")</f>
        <v/>
      </c>
      <c r="H3706" s="361" t="str">
        <f>IFERROR(IF(LEN(C3706)&gt;0,IF(LEN(INDEX(TasksList!$G$6:$G$25,MATCH(C3706,TasksList!$B$6:$B$25,0),1))=0,"",INDEX(TasksList!$G$6:$G$25,MATCH(C3706,TasksList!$B$6:$B$25,0),1)),""),"")</f>
        <v/>
      </c>
      <c r="N3706" s="362" t="str">
        <f>IFERROR(IF(LEN(INDEX(PlansAndNotes!$D$6:$D$4005,ROW(B3706)-ROW($C$3)))=0,"",INDEX(PlansAndNotes!$D$6:$D$4005,ROW(B3706)-ROW($C$3))),"")</f>
        <v/>
      </c>
      <c r="O3706" s="165" t="str">
        <f t="shared" si="386"/>
        <v/>
      </c>
      <c r="P3706" s="363" t="str">
        <f>IFERROR(IF(LEN(INDEX(PlansAndNotes!$E$6:$E$4005,ROW(B3706)-ROW($C$3)))=0,"",INDEX(PlansAndNotes!$E$6:$E$4005,ROW(B3706)-ROW($C$3))),"")</f>
        <v/>
      </c>
      <c r="Q3706" s="363" t="str">
        <f>IFERROR(IF(LEN(INDEX(PlansAndNotes!$G$6:$G$4005,ROW(B3706)-ROW($C$3)))=0,"",INDEX(PlansAndNotes!$G$6:$G$4005,ROW(B3706)-ROW($C$3))),"")</f>
        <v/>
      </c>
      <c r="R3706" s="361" t="str">
        <f>IFERROR(IF(LEN(D3706)&gt;0,IF(LEN(INDEX(AdressBook!$C$6:$C$25,MATCH(D3706,AdressBook!$B$6:$B$25,0),1))=0,"",INDEX(AdressBook!$C$6:$C$25,MATCH(D3706,AdressBook!$B$6:$B$25,0),1)),""),"")</f>
        <v/>
      </c>
      <c r="S3706" s="165">
        <f>IF(LEN(C3706)&gt;0,IFERROR(IF(MATCH(C3706,C3707:$C$4004,0)&gt;0,-1,ROW(S3706)-ROW($S$3)),ROW(S3706)-ROW($S$3)),-1)</f>
        <v>-1</v>
      </c>
      <c r="T3706" s="165">
        <f t="shared" si="387"/>
        <v>0</v>
      </c>
      <c r="U3706" s="165" t="str">
        <f t="shared" si="388"/>
        <v/>
      </c>
      <c r="V3706" s="165" t="str">
        <f>IFERROR(IF(OR(C3706="",S3706&lt;0),"",IF(SUBTOTAL(3,C3706:C3706)=0,-1,SUBTOTAL(3,$C$4:C3706))),"")</f>
        <v/>
      </c>
      <c r="W3706" s="156" t="str">
        <f t="array" ref="W3706">IF(LEN(C3706)&gt;0,IFERROR(IF(MATCH(C3706,$C$3:$C3705,0)&gt;0,N3706-INDEX($N$3:N3705,SUMPRODUCT(MAX(ROW($C$3:$C3705)*(C3706=$C$3:$C3705)))-2,1),""),""),"")</f>
        <v/>
      </c>
      <c r="X3706" s="156">
        <f t="shared" ca="1" si="389"/>
        <v>1</v>
      </c>
      <c r="Y3706" s="156">
        <f t="shared" ca="1" si="390"/>
        <v>1</v>
      </c>
    </row>
    <row r="3707" spans="2:25" hidden="1" x14ac:dyDescent="0.25">
      <c r="B3707" s="390" t="str">
        <f>IFERROR(IF(LEN(INDEX(PlansAndNotes!$B$6:$B$2005,ROW(A3707)-ROW($B$3)))=0,"",INDEX(PlansAndNotes!$B$6:$B$2005,ROW(A3707)-ROW($B$3))),"")</f>
        <v/>
      </c>
      <c r="C3707" s="387" t="str">
        <f t="shared" si="391"/>
        <v/>
      </c>
      <c r="D3707" s="361" t="str">
        <f>IFERROR(IF(LEN(C3707)&gt;0,IF(LEN(INDEX(TasksList!$C$6:$C$25,MATCH(C3707,TasksList!$B$6:$B$25,0),1))=0,"",INDEX(TasksList!$C$6:$C$25,MATCH(C3707,TasksList!$B$6:$B$25,0),1)),""),"")</f>
        <v/>
      </c>
      <c r="E3707" s="361" t="str">
        <f>IFERROR(IF(LEN(C3707)&gt;0,IF(LEN(INDEX(TasksList!$F$6:$F$25,MATCH(C3707,TasksList!$B$6:$B$25,0),1))=0,"not set!",INDEX(TasksList!$F$6:$F$25,MATCH(C3707,TasksList!$B$6:$B$25,0),1)),""),"")</f>
        <v/>
      </c>
      <c r="F3707" s="360" t="str">
        <f>IFERROR(IF(LEN(D3707)&gt;0,IF(LEN(INDEX(AdressBook!$D$6:$D$25,MATCH(D3707,AdressBook!$B$6:$B$25,0),1))=0,"",INDEX(AdressBook!$D$6:$D$25,MATCH(D3707,AdressBook!$B$6:$B$25,0),1)),""),"")</f>
        <v/>
      </c>
      <c r="G3707" s="361" t="str">
        <f>IFERROR(IF(LEN(INDEX(PlansAndNotes!$F$6:$F$4005,ROW(B3707)-ROW($C$3)))=0,"",INDEX(PlansAndNotes!$F$6:$F$4005,ROW(B3707)-ROW($C$3))),"")</f>
        <v/>
      </c>
      <c r="H3707" s="361" t="str">
        <f>IFERROR(IF(LEN(C3707)&gt;0,IF(LEN(INDEX(TasksList!$G$6:$G$25,MATCH(C3707,TasksList!$B$6:$B$25,0),1))=0,"",INDEX(TasksList!$G$6:$G$25,MATCH(C3707,TasksList!$B$6:$B$25,0),1)),""),"")</f>
        <v/>
      </c>
      <c r="N3707" s="362" t="str">
        <f>IFERROR(IF(LEN(INDEX(PlansAndNotes!$D$6:$D$4005,ROW(B3707)-ROW($C$3)))=0,"",INDEX(PlansAndNotes!$D$6:$D$4005,ROW(B3707)-ROW($C$3))),"")</f>
        <v/>
      </c>
      <c r="O3707" s="165" t="str">
        <f t="shared" si="386"/>
        <v/>
      </c>
      <c r="P3707" s="363" t="str">
        <f>IFERROR(IF(LEN(INDEX(PlansAndNotes!$E$6:$E$4005,ROW(B3707)-ROW($C$3)))=0,"",INDEX(PlansAndNotes!$E$6:$E$4005,ROW(B3707)-ROW($C$3))),"")</f>
        <v/>
      </c>
      <c r="Q3707" s="363" t="str">
        <f>IFERROR(IF(LEN(INDEX(PlansAndNotes!$G$6:$G$4005,ROW(B3707)-ROW($C$3)))=0,"",INDEX(PlansAndNotes!$G$6:$G$4005,ROW(B3707)-ROW($C$3))),"")</f>
        <v/>
      </c>
      <c r="R3707" s="361" t="str">
        <f>IFERROR(IF(LEN(D3707)&gt;0,IF(LEN(INDEX(AdressBook!$C$6:$C$25,MATCH(D3707,AdressBook!$B$6:$B$25,0),1))=0,"",INDEX(AdressBook!$C$6:$C$25,MATCH(D3707,AdressBook!$B$6:$B$25,0),1)),""),"")</f>
        <v/>
      </c>
      <c r="S3707" s="165">
        <f>IF(LEN(C3707)&gt;0,IFERROR(IF(MATCH(C3707,C3708:$C$4004,0)&gt;0,-1,ROW(S3707)-ROW($S$3)),ROW(S3707)-ROW($S$3)),-1)</f>
        <v>-1</v>
      </c>
      <c r="T3707" s="165">
        <f t="shared" si="387"/>
        <v>0</v>
      </c>
      <c r="U3707" s="165" t="str">
        <f t="shared" si="388"/>
        <v/>
      </c>
      <c r="V3707" s="165" t="str">
        <f>IFERROR(IF(OR(C3707="",S3707&lt;0),"",IF(SUBTOTAL(3,C3707:C3707)=0,-1,SUBTOTAL(3,$C$4:C3707))),"")</f>
        <v/>
      </c>
      <c r="W3707" s="156" t="str">
        <f t="array" ref="W3707">IF(LEN(C3707)&gt;0,IFERROR(IF(MATCH(C3707,$C$3:$C3706,0)&gt;0,N3707-INDEX($N$3:N3706,SUMPRODUCT(MAX(ROW($C$3:$C3706)*(C3707=$C$3:$C3706)))-2,1),""),""),"")</f>
        <v/>
      </c>
      <c r="X3707" s="156">
        <f t="shared" ca="1" si="389"/>
        <v>1</v>
      </c>
      <c r="Y3707" s="156">
        <f t="shared" ca="1" si="390"/>
        <v>1</v>
      </c>
    </row>
    <row r="3708" spans="2:25" hidden="1" x14ac:dyDescent="0.25">
      <c r="B3708" s="390" t="str">
        <f>IFERROR(IF(LEN(INDEX(PlansAndNotes!$B$6:$B$2005,ROW(A3708)-ROW($B$3)))=0,"",INDEX(PlansAndNotes!$B$6:$B$2005,ROW(A3708)-ROW($B$3))),"")</f>
        <v/>
      </c>
      <c r="C3708" s="387" t="str">
        <f t="shared" si="391"/>
        <v/>
      </c>
      <c r="D3708" s="361" t="str">
        <f>IFERROR(IF(LEN(C3708)&gt;0,IF(LEN(INDEX(TasksList!$C$6:$C$25,MATCH(C3708,TasksList!$B$6:$B$25,0),1))=0,"",INDEX(TasksList!$C$6:$C$25,MATCH(C3708,TasksList!$B$6:$B$25,0),1)),""),"")</f>
        <v/>
      </c>
      <c r="E3708" s="361" t="str">
        <f>IFERROR(IF(LEN(C3708)&gt;0,IF(LEN(INDEX(TasksList!$F$6:$F$25,MATCH(C3708,TasksList!$B$6:$B$25,0),1))=0,"not set!",INDEX(TasksList!$F$6:$F$25,MATCH(C3708,TasksList!$B$6:$B$25,0),1)),""),"")</f>
        <v/>
      </c>
      <c r="F3708" s="360" t="str">
        <f>IFERROR(IF(LEN(D3708)&gt;0,IF(LEN(INDEX(AdressBook!$D$6:$D$25,MATCH(D3708,AdressBook!$B$6:$B$25,0),1))=0,"",INDEX(AdressBook!$D$6:$D$25,MATCH(D3708,AdressBook!$B$6:$B$25,0),1)),""),"")</f>
        <v/>
      </c>
      <c r="G3708" s="361" t="str">
        <f>IFERROR(IF(LEN(INDEX(PlansAndNotes!$F$6:$F$4005,ROW(B3708)-ROW($C$3)))=0,"",INDEX(PlansAndNotes!$F$6:$F$4005,ROW(B3708)-ROW($C$3))),"")</f>
        <v/>
      </c>
      <c r="H3708" s="361" t="str">
        <f>IFERROR(IF(LEN(C3708)&gt;0,IF(LEN(INDEX(TasksList!$G$6:$G$25,MATCH(C3708,TasksList!$B$6:$B$25,0),1))=0,"",INDEX(TasksList!$G$6:$G$25,MATCH(C3708,TasksList!$B$6:$B$25,0),1)),""),"")</f>
        <v/>
      </c>
      <c r="N3708" s="362" t="str">
        <f>IFERROR(IF(LEN(INDEX(PlansAndNotes!$D$6:$D$4005,ROW(B3708)-ROW($C$3)))=0,"",INDEX(PlansAndNotes!$D$6:$D$4005,ROW(B3708)-ROW($C$3))),"")</f>
        <v/>
      </c>
      <c r="O3708" s="165" t="str">
        <f t="shared" si="386"/>
        <v/>
      </c>
      <c r="P3708" s="363" t="str">
        <f>IFERROR(IF(LEN(INDEX(PlansAndNotes!$E$6:$E$4005,ROW(B3708)-ROW($C$3)))=0,"",INDEX(PlansAndNotes!$E$6:$E$4005,ROW(B3708)-ROW($C$3))),"")</f>
        <v/>
      </c>
      <c r="Q3708" s="363" t="str">
        <f>IFERROR(IF(LEN(INDEX(PlansAndNotes!$G$6:$G$4005,ROW(B3708)-ROW($C$3)))=0,"",INDEX(PlansAndNotes!$G$6:$G$4005,ROW(B3708)-ROW($C$3))),"")</f>
        <v/>
      </c>
      <c r="R3708" s="361" t="str">
        <f>IFERROR(IF(LEN(D3708)&gt;0,IF(LEN(INDEX(AdressBook!$C$6:$C$25,MATCH(D3708,AdressBook!$B$6:$B$25,0),1))=0,"",INDEX(AdressBook!$C$6:$C$25,MATCH(D3708,AdressBook!$B$6:$B$25,0),1)),""),"")</f>
        <v/>
      </c>
      <c r="S3708" s="165">
        <f>IF(LEN(C3708)&gt;0,IFERROR(IF(MATCH(C3708,C3709:$C$4004,0)&gt;0,-1,ROW(S3708)-ROW($S$3)),ROW(S3708)-ROW($S$3)),-1)</f>
        <v>-1</v>
      </c>
      <c r="T3708" s="165">
        <f t="shared" si="387"/>
        <v>0</v>
      </c>
      <c r="U3708" s="165" t="str">
        <f t="shared" si="388"/>
        <v/>
      </c>
      <c r="V3708" s="165" t="str">
        <f>IFERROR(IF(OR(C3708="",S3708&lt;0),"",IF(SUBTOTAL(3,C3708:C3708)=0,-1,SUBTOTAL(3,$C$4:C3708))),"")</f>
        <v/>
      </c>
      <c r="W3708" s="156" t="str">
        <f t="array" ref="W3708">IF(LEN(C3708)&gt;0,IFERROR(IF(MATCH(C3708,$C$3:$C3707,0)&gt;0,N3708-INDEX($N$3:N3707,SUMPRODUCT(MAX(ROW($C$3:$C3707)*(C3708=$C$3:$C3707)))-2,1),""),""),"")</f>
        <v/>
      </c>
      <c r="X3708" s="156">
        <f t="shared" ca="1" si="389"/>
        <v>1</v>
      </c>
      <c r="Y3708" s="156">
        <f t="shared" ca="1" si="390"/>
        <v>1</v>
      </c>
    </row>
    <row r="3709" spans="2:25" hidden="1" x14ac:dyDescent="0.25">
      <c r="B3709" s="390" t="str">
        <f>IFERROR(IF(LEN(INDEX(PlansAndNotes!$B$6:$B$2005,ROW(A3709)-ROW($B$3)))=0,"",INDEX(PlansAndNotes!$B$6:$B$2005,ROW(A3709)-ROW($B$3))),"")</f>
        <v/>
      </c>
      <c r="C3709" s="387" t="str">
        <f t="shared" si="391"/>
        <v/>
      </c>
      <c r="D3709" s="361" t="str">
        <f>IFERROR(IF(LEN(C3709)&gt;0,IF(LEN(INDEX(TasksList!$C$6:$C$25,MATCH(C3709,TasksList!$B$6:$B$25,0),1))=0,"",INDEX(TasksList!$C$6:$C$25,MATCH(C3709,TasksList!$B$6:$B$25,0),1)),""),"")</f>
        <v/>
      </c>
      <c r="E3709" s="361" t="str">
        <f>IFERROR(IF(LEN(C3709)&gt;0,IF(LEN(INDEX(TasksList!$F$6:$F$25,MATCH(C3709,TasksList!$B$6:$B$25,0),1))=0,"not set!",INDEX(TasksList!$F$6:$F$25,MATCH(C3709,TasksList!$B$6:$B$25,0),1)),""),"")</f>
        <v/>
      </c>
      <c r="F3709" s="360" t="str">
        <f>IFERROR(IF(LEN(D3709)&gt;0,IF(LEN(INDEX(AdressBook!$D$6:$D$25,MATCH(D3709,AdressBook!$B$6:$B$25,0),1))=0,"",INDEX(AdressBook!$D$6:$D$25,MATCH(D3709,AdressBook!$B$6:$B$25,0),1)),""),"")</f>
        <v/>
      </c>
      <c r="G3709" s="361" t="str">
        <f>IFERROR(IF(LEN(INDEX(PlansAndNotes!$F$6:$F$4005,ROW(B3709)-ROW($C$3)))=0,"",INDEX(PlansAndNotes!$F$6:$F$4005,ROW(B3709)-ROW($C$3))),"")</f>
        <v/>
      </c>
      <c r="H3709" s="361" t="str">
        <f>IFERROR(IF(LEN(C3709)&gt;0,IF(LEN(INDEX(TasksList!$G$6:$G$25,MATCH(C3709,TasksList!$B$6:$B$25,0),1))=0,"",INDEX(TasksList!$G$6:$G$25,MATCH(C3709,TasksList!$B$6:$B$25,0),1)),""),"")</f>
        <v/>
      </c>
      <c r="N3709" s="362" t="str">
        <f>IFERROR(IF(LEN(INDEX(PlansAndNotes!$D$6:$D$4005,ROW(B3709)-ROW($C$3)))=0,"",INDEX(PlansAndNotes!$D$6:$D$4005,ROW(B3709)-ROW($C$3))),"")</f>
        <v/>
      </c>
      <c r="O3709" s="165" t="str">
        <f t="shared" si="386"/>
        <v/>
      </c>
      <c r="P3709" s="363" t="str">
        <f>IFERROR(IF(LEN(INDEX(PlansAndNotes!$E$6:$E$4005,ROW(B3709)-ROW($C$3)))=0,"",INDEX(PlansAndNotes!$E$6:$E$4005,ROW(B3709)-ROW($C$3))),"")</f>
        <v/>
      </c>
      <c r="Q3709" s="363" t="str">
        <f>IFERROR(IF(LEN(INDEX(PlansAndNotes!$G$6:$G$4005,ROW(B3709)-ROW($C$3)))=0,"",INDEX(PlansAndNotes!$G$6:$G$4005,ROW(B3709)-ROW($C$3))),"")</f>
        <v/>
      </c>
      <c r="R3709" s="361" t="str">
        <f>IFERROR(IF(LEN(D3709)&gt;0,IF(LEN(INDEX(AdressBook!$C$6:$C$25,MATCH(D3709,AdressBook!$B$6:$B$25,0),1))=0,"",INDEX(AdressBook!$C$6:$C$25,MATCH(D3709,AdressBook!$B$6:$B$25,0),1)),""),"")</f>
        <v/>
      </c>
      <c r="S3709" s="165">
        <f>IF(LEN(C3709)&gt;0,IFERROR(IF(MATCH(C3709,C3710:$C$4004,0)&gt;0,-1,ROW(S3709)-ROW($S$3)),ROW(S3709)-ROW($S$3)),-1)</f>
        <v>-1</v>
      </c>
      <c r="T3709" s="165">
        <f t="shared" si="387"/>
        <v>0</v>
      </c>
      <c r="U3709" s="165" t="str">
        <f t="shared" si="388"/>
        <v/>
      </c>
      <c r="V3709" s="165" t="str">
        <f>IFERROR(IF(OR(C3709="",S3709&lt;0),"",IF(SUBTOTAL(3,C3709:C3709)=0,-1,SUBTOTAL(3,$C$4:C3709))),"")</f>
        <v/>
      </c>
      <c r="W3709" s="156" t="str">
        <f t="array" ref="W3709">IF(LEN(C3709)&gt;0,IFERROR(IF(MATCH(C3709,$C$3:$C3708,0)&gt;0,N3709-INDEX($N$3:N3708,SUMPRODUCT(MAX(ROW($C$3:$C3708)*(C3709=$C$3:$C3708)))-2,1),""),""),"")</f>
        <v/>
      </c>
      <c r="X3709" s="156">
        <f t="shared" ca="1" si="389"/>
        <v>1</v>
      </c>
      <c r="Y3709" s="156">
        <f t="shared" ca="1" si="390"/>
        <v>1</v>
      </c>
    </row>
    <row r="3710" spans="2:25" hidden="1" x14ac:dyDescent="0.25">
      <c r="B3710" s="390" t="str">
        <f>IFERROR(IF(LEN(INDEX(PlansAndNotes!$B$6:$B$2005,ROW(A3710)-ROW($B$3)))=0,"",INDEX(PlansAndNotes!$B$6:$B$2005,ROW(A3710)-ROW($B$3))),"")</f>
        <v/>
      </c>
      <c r="C3710" s="387" t="str">
        <f t="shared" si="391"/>
        <v/>
      </c>
      <c r="D3710" s="361" t="str">
        <f>IFERROR(IF(LEN(C3710)&gt;0,IF(LEN(INDEX(TasksList!$C$6:$C$25,MATCH(C3710,TasksList!$B$6:$B$25,0),1))=0,"",INDEX(TasksList!$C$6:$C$25,MATCH(C3710,TasksList!$B$6:$B$25,0),1)),""),"")</f>
        <v/>
      </c>
      <c r="E3710" s="361" t="str">
        <f>IFERROR(IF(LEN(C3710)&gt;0,IF(LEN(INDEX(TasksList!$F$6:$F$25,MATCH(C3710,TasksList!$B$6:$B$25,0),1))=0,"not set!",INDEX(TasksList!$F$6:$F$25,MATCH(C3710,TasksList!$B$6:$B$25,0),1)),""),"")</f>
        <v/>
      </c>
      <c r="F3710" s="360" t="str">
        <f>IFERROR(IF(LEN(D3710)&gt;0,IF(LEN(INDEX(AdressBook!$D$6:$D$25,MATCH(D3710,AdressBook!$B$6:$B$25,0),1))=0,"",INDEX(AdressBook!$D$6:$D$25,MATCH(D3710,AdressBook!$B$6:$B$25,0),1)),""),"")</f>
        <v/>
      </c>
      <c r="G3710" s="361" t="str">
        <f>IFERROR(IF(LEN(INDEX(PlansAndNotes!$F$6:$F$4005,ROW(B3710)-ROW($C$3)))=0,"",INDEX(PlansAndNotes!$F$6:$F$4005,ROW(B3710)-ROW($C$3))),"")</f>
        <v/>
      </c>
      <c r="H3710" s="361" t="str">
        <f>IFERROR(IF(LEN(C3710)&gt;0,IF(LEN(INDEX(TasksList!$G$6:$G$25,MATCH(C3710,TasksList!$B$6:$B$25,0),1))=0,"",INDEX(TasksList!$G$6:$G$25,MATCH(C3710,TasksList!$B$6:$B$25,0),1)),""),"")</f>
        <v/>
      </c>
      <c r="N3710" s="362" t="str">
        <f>IFERROR(IF(LEN(INDEX(PlansAndNotes!$D$6:$D$4005,ROW(B3710)-ROW($C$3)))=0,"",INDEX(PlansAndNotes!$D$6:$D$4005,ROW(B3710)-ROW($C$3))),"")</f>
        <v/>
      </c>
      <c r="O3710" s="165" t="str">
        <f t="shared" si="386"/>
        <v/>
      </c>
      <c r="P3710" s="363" t="str">
        <f>IFERROR(IF(LEN(INDEX(PlansAndNotes!$E$6:$E$4005,ROW(B3710)-ROW($C$3)))=0,"",INDEX(PlansAndNotes!$E$6:$E$4005,ROW(B3710)-ROW($C$3))),"")</f>
        <v/>
      </c>
      <c r="Q3710" s="363" t="str">
        <f>IFERROR(IF(LEN(INDEX(PlansAndNotes!$G$6:$G$4005,ROW(B3710)-ROW($C$3)))=0,"",INDEX(PlansAndNotes!$G$6:$G$4005,ROW(B3710)-ROW($C$3))),"")</f>
        <v/>
      </c>
      <c r="R3710" s="361" t="str">
        <f>IFERROR(IF(LEN(D3710)&gt;0,IF(LEN(INDEX(AdressBook!$C$6:$C$25,MATCH(D3710,AdressBook!$B$6:$B$25,0),1))=0,"",INDEX(AdressBook!$C$6:$C$25,MATCH(D3710,AdressBook!$B$6:$B$25,0),1)),""),"")</f>
        <v/>
      </c>
      <c r="S3710" s="165">
        <f>IF(LEN(C3710)&gt;0,IFERROR(IF(MATCH(C3710,C3711:$C$4004,0)&gt;0,-1,ROW(S3710)-ROW($S$3)),ROW(S3710)-ROW($S$3)),-1)</f>
        <v>-1</v>
      </c>
      <c r="T3710" s="165">
        <f t="shared" si="387"/>
        <v>0</v>
      </c>
      <c r="U3710" s="165" t="str">
        <f t="shared" si="388"/>
        <v/>
      </c>
      <c r="V3710" s="165" t="str">
        <f>IFERROR(IF(OR(C3710="",S3710&lt;0),"",IF(SUBTOTAL(3,C3710:C3710)=0,-1,SUBTOTAL(3,$C$4:C3710))),"")</f>
        <v/>
      </c>
      <c r="W3710" s="156" t="str">
        <f t="array" ref="W3710">IF(LEN(C3710)&gt;0,IFERROR(IF(MATCH(C3710,$C$3:$C3709,0)&gt;0,N3710-INDEX($N$3:N3709,SUMPRODUCT(MAX(ROW($C$3:$C3709)*(C3710=$C$3:$C3709)))-2,1),""),""),"")</f>
        <v/>
      </c>
      <c r="X3710" s="156">
        <f t="shared" ca="1" si="389"/>
        <v>1</v>
      </c>
      <c r="Y3710" s="156">
        <f t="shared" ca="1" si="390"/>
        <v>1</v>
      </c>
    </row>
    <row r="3711" spans="2:25" hidden="1" x14ac:dyDescent="0.25">
      <c r="B3711" s="390" t="str">
        <f>IFERROR(IF(LEN(INDEX(PlansAndNotes!$B$6:$B$2005,ROW(A3711)-ROW($B$3)))=0,"",INDEX(PlansAndNotes!$B$6:$B$2005,ROW(A3711)-ROW($B$3))),"")</f>
        <v/>
      </c>
      <c r="C3711" s="387" t="str">
        <f t="shared" si="391"/>
        <v/>
      </c>
      <c r="D3711" s="361" t="str">
        <f>IFERROR(IF(LEN(C3711)&gt;0,IF(LEN(INDEX(TasksList!$C$6:$C$25,MATCH(C3711,TasksList!$B$6:$B$25,0),1))=0,"",INDEX(TasksList!$C$6:$C$25,MATCH(C3711,TasksList!$B$6:$B$25,0),1)),""),"")</f>
        <v/>
      </c>
      <c r="E3711" s="361" t="str">
        <f>IFERROR(IF(LEN(C3711)&gt;0,IF(LEN(INDEX(TasksList!$F$6:$F$25,MATCH(C3711,TasksList!$B$6:$B$25,0),1))=0,"not set!",INDEX(TasksList!$F$6:$F$25,MATCH(C3711,TasksList!$B$6:$B$25,0),1)),""),"")</f>
        <v/>
      </c>
      <c r="F3711" s="360" t="str">
        <f>IFERROR(IF(LEN(D3711)&gt;0,IF(LEN(INDEX(AdressBook!$D$6:$D$25,MATCH(D3711,AdressBook!$B$6:$B$25,0),1))=0,"",INDEX(AdressBook!$D$6:$D$25,MATCH(D3711,AdressBook!$B$6:$B$25,0),1)),""),"")</f>
        <v/>
      </c>
      <c r="G3711" s="361" t="str">
        <f>IFERROR(IF(LEN(INDEX(PlansAndNotes!$F$6:$F$4005,ROW(B3711)-ROW($C$3)))=0,"",INDEX(PlansAndNotes!$F$6:$F$4005,ROW(B3711)-ROW($C$3))),"")</f>
        <v/>
      </c>
      <c r="H3711" s="361" t="str">
        <f>IFERROR(IF(LEN(C3711)&gt;0,IF(LEN(INDEX(TasksList!$G$6:$G$25,MATCH(C3711,TasksList!$B$6:$B$25,0),1))=0,"",INDEX(TasksList!$G$6:$G$25,MATCH(C3711,TasksList!$B$6:$B$25,0),1)),""),"")</f>
        <v/>
      </c>
      <c r="N3711" s="362" t="str">
        <f>IFERROR(IF(LEN(INDEX(PlansAndNotes!$D$6:$D$4005,ROW(B3711)-ROW($C$3)))=0,"",INDEX(PlansAndNotes!$D$6:$D$4005,ROW(B3711)-ROW($C$3))),"")</f>
        <v/>
      </c>
      <c r="O3711" s="165" t="str">
        <f t="shared" si="386"/>
        <v/>
      </c>
      <c r="P3711" s="363" t="str">
        <f>IFERROR(IF(LEN(INDEX(PlansAndNotes!$E$6:$E$4005,ROW(B3711)-ROW($C$3)))=0,"",INDEX(PlansAndNotes!$E$6:$E$4005,ROW(B3711)-ROW($C$3))),"")</f>
        <v/>
      </c>
      <c r="Q3711" s="363" t="str">
        <f>IFERROR(IF(LEN(INDEX(PlansAndNotes!$G$6:$G$4005,ROW(B3711)-ROW($C$3)))=0,"",INDEX(PlansAndNotes!$G$6:$G$4005,ROW(B3711)-ROW($C$3))),"")</f>
        <v/>
      </c>
      <c r="R3711" s="361" t="str">
        <f>IFERROR(IF(LEN(D3711)&gt;0,IF(LEN(INDEX(AdressBook!$C$6:$C$25,MATCH(D3711,AdressBook!$B$6:$B$25,0),1))=0,"",INDEX(AdressBook!$C$6:$C$25,MATCH(D3711,AdressBook!$B$6:$B$25,0),1)),""),"")</f>
        <v/>
      </c>
      <c r="S3711" s="165">
        <f>IF(LEN(C3711)&gt;0,IFERROR(IF(MATCH(C3711,C3712:$C$4004,0)&gt;0,-1,ROW(S3711)-ROW($S$3)),ROW(S3711)-ROW($S$3)),-1)</f>
        <v>-1</v>
      </c>
      <c r="T3711" s="165">
        <f t="shared" si="387"/>
        <v>0</v>
      </c>
      <c r="U3711" s="165" t="str">
        <f t="shared" si="388"/>
        <v/>
      </c>
      <c r="V3711" s="165" t="str">
        <f>IFERROR(IF(OR(C3711="",S3711&lt;0),"",IF(SUBTOTAL(3,C3711:C3711)=0,-1,SUBTOTAL(3,$C$4:C3711))),"")</f>
        <v/>
      </c>
      <c r="W3711" s="156" t="str">
        <f t="array" ref="W3711">IF(LEN(C3711)&gt;0,IFERROR(IF(MATCH(C3711,$C$3:$C3710,0)&gt;0,N3711-INDEX($N$3:N3710,SUMPRODUCT(MAX(ROW($C$3:$C3710)*(C3711=$C$3:$C3710)))-2,1),""),""),"")</f>
        <v/>
      </c>
      <c r="X3711" s="156">
        <f t="shared" ca="1" si="389"/>
        <v>1</v>
      </c>
      <c r="Y3711" s="156">
        <f t="shared" ca="1" si="390"/>
        <v>1</v>
      </c>
    </row>
    <row r="3712" spans="2:25" hidden="1" x14ac:dyDescent="0.25">
      <c r="B3712" s="390" t="str">
        <f>IFERROR(IF(LEN(INDEX(PlansAndNotes!$B$6:$B$2005,ROW(A3712)-ROW($B$3)))=0,"",INDEX(PlansAndNotes!$B$6:$B$2005,ROW(A3712)-ROW($B$3))),"")</f>
        <v/>
      </c>
      <c r="C3712" s="387" t="str">
        <f t="shared" si="391"/>
        <v/>
      </c>
      <c r="D3712" s="361" t="str">
        <f>IFERROR(IF(LEN(C3712)&gt;0,IF(LEN(INDEX(TasksList!$C$6:$C$25,MATCH(C3712,TasksList!$B$6:$B$25,0),1))=0,"",INDEX(TasksList!$C$6:$C$25,MATCH(C3712,TasksList!$B$6:$B$25,0),1)),""),"")</f>
        <v/>
      </c>
      <c r="E3712" s="361" t="str">
        <f>IFERROR(IF(LEN(C3712)&gt;0,IF(LEN(INDEX(TasksList!$F$6:$F$25,MATCH(C3712,TasksList!$B$6:$B$25,0),1))=0,"not set!",INDEX(TasksList!$F$6:$F$25,MATCH(C3712,TasksList!$B$6:$B$25,0),1)),""),"")</f>
        <v/>
      </c>
      <c r="F3712" s="360" t="str">
        <f>IFERROR(IF(LEN(D3712)&gt;0,IF(LEN(INDEX(AdressBook!$D$6:$D$25,MATCH(D3712,AdressBook!$B$6:$B$25,0),1))=0,"",INDEX(AdressBook!$D$6:$D$25,MATCH(D3712,AdressBook!$B$6:$B$25,0),1)),""),"")</f>
        <v/>
      </c>
      <c r="G3712" s="361" t="str">
        <f>IFERROR(IF(LEN(INDEX(PlansAndNotes!$F$6:$F$4005,ROW(B3712)-ROW($C$3)))=0,"",INDEX(PlansAndNotes!$F$6:$F$4005,ROW(B3712)-ROW($C$3))),"")</f>
        <v/>
      </c>
      <c r="H3712" s="361" t="str">
        <f>IFERROR(IF(LEN(C3712)&gt;0,IF(LEN(INDEX(TasksList!$G$6:$G$25,MATCH(C3712,TasksList!$B$6:$B$25,0),1))=0,"",INDEX(TasksList!$G$6:$G$25,MATCH(C3712,TasksList!$B$6:$B$25,0),1)),""),"")</f>
        <v/>
      </c>
      <c r="N3712" s="362" t="str">
        <f>IFERROR(IF(LEN(INDEX(PlansAndNotes!$D$6:$D$4005,ROW(B3712)-ROW($C$3)))=0,"",INDEX(PlansAndNotes!$D$6:$D$4005,ROW(B3712)-ROW($C$3))),"")</f>
        <v/>
      </c>
      <c r="O3712" s="165" t="str">
        <f t="shared" si="386"/>
        <v/>
      </c>
      <c r="P3712" s="363" t="str">
        <f>IFERROR(IF(LEN(INDEX(PlansAndNotes!$E$6:$E$4005,ROW(B3712)-ROW($C$3)))=0,"",INDEX(PlansAndNotes!$E$6:$E$4005,ROW(B3712)-ROW($C$3))),"")</f>
        <v/>
      </c>
      <c r="Q3712" s="363" t="str">
        <f>IFERROR(IF(LEN(INDEX(PlansAndNotes!$G$6:$G$4005,ROW(B3712)-ROW($C$3)))=0,"",INDEX(PlansAndNotes!$G$6:$G$4005,ROW(B3712)-ROW($C$3))),"")</f>
        <v/>
      </c>
      <c r="R3712" s="361" t="str">
        <f>IFERROR(IF(LEN(D3712)&gt;0,IF(LEN(INDEX(AdressBook!$C$6:$C$25,MATCH(D3712,AdressBook!$B$6:$B$25,0),1))=0,"",INDEX(AdressBook!$C$6:$C$25,MATCH(D3712,AdressBook!$B$6:$B$25,0),1)),""),"")</f>
        <v/>
      </c>
      <c r="S3712" s="165">
        <f>IF(LEN(C3712)&gt;0,IFERROR(IF(MATCH(C3712,C3713:$C$4004,0)&gt;0,-1,ROW(S3712)-ROW($S$3)),ROW(S3712)-ROW($S$3)),-1)</f>
        <v>-1</v>
      </c>
      <c r="T3712" s="165">
        <f t="shared" si="387"/>
        <v>0</v>
      </c>
      <c r="U3712" s="165" t="str">
        <f t="shared" si="388"/>
        <v/>
      </c>
      <c r="V3712" s="165" t="str">
        <f>IFERROR(IF(OR(C3712="",S3712&lt;0),"",IF(SUBTOTAL(3,C3712:C3712)=0,-1,SUBTOTAL(3,$C$4:C3712))),"")</f>
        <v/>
      </c>
      <c r="W3712" s="156" t="str">
        <f t="array" ref="W3712">IF(LEN(C3712)&gt;0,IFERROR(IF(MATCH(C3712,$C$3:$C3711,0)&gt;0,N3712-INDEX($N$3:N3711,SUMPRODUCT(MAX(ROW($C$3:$C3711)*(C3712=$C$3:$C3711)))-2,1),""),""),"")</f>
        <v/>
      </c>
      <c r="X3712" s="156">
        <f t="shared" ca="1" si="389"/>
        <v>1</v>
      </c>
      <c r="Y3712" s="156">
        <f t="shared" ca="1" si="390"/>
        <v>1</v>
      </c>
    </row>
    <row r="3713" spans="2:25" hidden="1" x14ac:dyDescent="0.25">
      <c r="B3713" s="390" t="str">
        <f>IFERROR(IF(LEN(INDEX(PlansAndNotes!$B$6:$B$2005,ROW(A3713)-ROW($B$3)))=0,"",INDEX(PlansAndNotes!$B$6:$B$2005,ROW(A3713)-ROW($B$3))),"")</f>
        <v/>
      </c>
      <c r="C3713" s="387" t="str">
        <f t="shared" si="391"/>
        <v/>
      </c>
      <c r="D3713" s="361" t="str">
        <f>IFERROR(IF(LEN(C3713)&gt;0,IF(LEN(INDEX(TasksList!$C$6:$C$25,MATCH(C3713,TasksList!$B$6:$B$25,0),1))=0,"",INDEX(TasksList!$C$6:$C$25,MATCH(C3713,TasksList!$B$6:$B$25,0),1)),""),"")</f>
        <v/>
      </c>
      <c r="E3713" s="361" t="str">
        <f>IFERROR(IF(LEN(C3713)&gt;0,IF(LEN(INDEX(TasksList!$F$6:$F$25,MATCH(C3713,TasksList!$B$6:$B$25,0),1))=0,"not set!",INDEX(TasksList!$F$6:$F$25,MATCH(C3713,TasksList!$B$6:$B$25,0),1)),""),"")</f>
        <v/>
      </c>
      <c r="F3713" s="360" t="str">
        <f>IFERROR(IF(LEN(D3713)&gt;0,IF(LEN(INDEX(AdressBook!$D$6:$D$25,MATCH(D3713,AdressBook!$B$6:$B$25,0),1))=0,"",INDEX(AdressBook!$D$6:$D$25,MATCH(D3713,AdressBook!$B$6:$B$25,0),1)),""),"")</f>
        <v/>
      </c>
      <c r="G3713" s="361" t="str">
        <f>IFERROR(IF(LEN(INDEX(PlansAndNotes!$F$6:$F$4005,ROW(B3713)-ROW($C$3)))=0,"",INDEX(PlansAndNotes!$F$6:$F$4005,ROW(B3713)-ROW($C$3))),"")</f>
        <v/>
      </c>
      <c r="H3713" s="361" t="str">
        <f>IFERROR(IF(LEN(C3713)&gt;0,IF(LEN(INDEX(TasksList!$G$6:$G$25,MATCH(C3713,TasksList!$B$6:$B$25,0),1))=0,"",INDEX(TasksList!$G$6:$G$25,MATCH(C3713,TasksList!$B$6:$B$25,0),1)),""),"")</f>
        <v/>
      </c>
      <c r="N3713" s="362" t="str">
        <f>IFERROR(IF(LEN(INDEX(PlansAndNotes!$D$6:$D$4005,ROW(B3713)-ROW($C$3)))=0,"",INDEX(PlansAndNotes!$D$6:$D$4005,ROW(B3713)-ROW($C$3))),"")</f>
        <v/>
      </c>
      <c r="O3713" s="165" t="str">
        <f t="shared" si="386"/>
        <v/>
      </c>
      <c r="P3713" s="363" t="str">
        <f>IFERROR(IF(LEN(INDEX(PlansAndNotes!$E$6:$E$4005,ROW(B3713)-ROW($C$3)))=0,"",INDEX(PlansAndNotes!$E$6:$E$4005,ROW(B3713)-ROW($C$3))),"")</f>
        <v/>
      </c>
      <c r="Q3713" s="363" t="str">
        <f>IFERROR(IF(LEN(INDEX(PlansAndNotes!$G$6:$G$4005,ROW(B3713)-ROW($C$3)))=0,"",INDEX(PlansAndNotes!$G$6:$G$4005,ROW(B3713)-ROW($C$3))),"")</f>
        <v/>
      </c>
      <c r="R3713" s="361" t="str">
        <f>IFERROR(IF(LEN(D3713)&gt;0,IF(LEN(INDEX(AdressBook!$C$6:$C$25,MATCH(D3713,AdressBook!$B$6:$B$25,0),1))=0,"",INDEX(AdressBook!$C$6:$C$25,MATCH(D3713,AdressBook!$B$6:$B$25,0),1)),""),"")</f>
        <v/>
      </c>
      <c r="S3713" s="165">
        <f>IF(LEN(C3713)&gt;0,IFERROR(IF(MATCH(C3713,C3714:$C$4004,0)&gt;0,-1,ROW(S3713)-ROW($S$3)),ROW(S3713)-ROW($S$3)),-1)</f>
        <v>-1</v>
      </c>
      <c r="T3713" s="165">
        <f t="shared" si="387"/>
        <v>0</v>
      </c>
      <c r="U3713" s="165" t="str">
        <f t="shared" si="388"/>
        <v/>
      </c>
      <c r="V3713" s="165" t="str">
        <f>IFERROR(IF(OR(C3713="",S3713&lt;0),"",IF(SUBTOTAL(3,C3713:C3713)=0,-1,SUBTOTAL(3,$C$4:C3713))),"")</f>
        <v/>
      </c>
      <c r="W3713" s="156" t="str">
        <f t="array" ref="W3713">IF(LEN(C3713)&gt;0,IFERROR(IF(MATCH(C3713,$C$3:$C3712,0)&gt;0,N3713-INDEX($N$3:N3712,SUMPRODUCT(MAX(ROW($C$3:$C3712)*(C3713=$C$3:$C3712)))-2,1),""),""),"")</f>
        <v/>
      </c>
      <c r="X3713" s="156">
        <f t="shared" ca="1" si="389"/>
        <v>1</v>
      </c>
      <c r="Y3713" s="156">
        <f t="shared" ca="1" si="390"/>
        <v>1</v>
      </c>
    </row>
    <row r="3714" spans="2:25" hidden="1" x14ac:dyDescent="0.25">
      <c r="B3714" s="390" t="str">
        <f>IFERROR(IF(LEN(INDEX(PlansAndNotes!$B$6:$B$2005,ROW(A3714)-ROW($B$3)))=0,"",INDEX(PlansAndNotes!$B$6:$B$2005,ROW(A3714)-ROW($B$3))),"")</f>
        <v/>
      </c>
      <c r="C3714" s="387" t="str">
        <f t="shared" si="391"/>
        <v/>
      </c>
      <c r="D3714" s="361" t="str">
        <f>IFERROR(IF(LEN(C3714)&gt;0,IF(LEN(INDEX(TasksList!$C$6:$C$25,MATCH(C3714,TasksList!$B$6:$B$25,0),1))=0,"",INDEX(TasksList!$C$6:$C$25,MATCH(C3714,TasksList!$B$6:$B$25,0),1)),""),"")</f>
        <v/>
      </c>
      <c r="E3714" s="361" t="str">
        <f>IFERROR(IF(LEN(C3714)&gt;0,IF(LEN(INDEX(TasksList!$F$6:$F$25,MATCH(C3714,TasksList!$B$6:$B$25,0),1))=0,"not set!",INDEX(TasksList!$F$6:$F$25,MATCH(C3714,TasksList!$B$6:$B$25,0),1)),""),"")</f>
        <v/>
      </c>
      <c r="F3714" s="360" t="str">
        <f>IFERROR(IF(LEN(D3714)&gt;0,IF(LEN(INDEX(AdressBook!$D$6:$D$25,MATCH(D3714,AdressBook!$B$6:$B$25,0),1))=0,"",INDEX(AdressBook!$D$6:$D$25,MATCH(D3714,AdressBook!$B$6:$B$25,0),1)),""),"")</f>
        <v/>
      </c>
      <c r="G3714" s="361" t="str">
        <f>IFERROR(IF(LEN(INDEX(PlansAndNotes!$F$6:$F$4005,ROW(B3714)-ROW($C$3)))=0,"",INDEX(PlansAndNotes!$F$6:$F$4005,ROW(B3714)-ROW($C$3))),"")</f>
        <v/>
      </c>
      <c r="H3714" s="361" t="str">
        <f>IFERROR(IF(LEN(C3714)&gt;0,IF(LEN(INDEX(TasksList!$G$6:$G$25,MATCH(C3714,TasksList!$B$6:$B$25,0),1))=0,"",INDEX(TasksList!$G$6:$G$25,MATCH(C3714,TasksList!$B$6:$B$25,0),1)),""),"")</f>
        <v/>
      </c>
      <c r="N3714" s="362" t="str">
        <f>IFERROR(IF(LEN(INDEX(PlansAndNotes!$D$6:$D$4005,ROW(B3714)-ROW($C$3)))=0,"",INDEX(PlansAndNotes!$D$6:$D$4005,ROW(B3714)-ROW($C$3))),"")</f>
        <v/>
      </c>
      <c r="O3714" s="165" t="str">
        <f t="shared" si="386"/>
        <v/>
      </c>
      <c r="P3714" s="363" t="str">
        <f>IFERROR(IF(LEN(INDEX(PlansAndNotes!$E$6:$E$4005,ROW(B3714)-ROW($C$3)))=0,"",INDEX(PlansAndNotes!$E$6:$E$4005,ROW(B3714)-ROW($C$3))),"")</f>
        <v/>
      </c>
      <c r="Q3714" s="363" t="str">
        <f>IFERROR(IF(LEN(INDEX(PlansAndNotes!$G$6:$G$4005,ROW(B3714)-ROW($C$3)))=0,"",INDEX(PlansAndNotes!$G$6:$G$4005,ROW(B3714)-ROW($C$3))),"")</f>
        <v/>
      </c>
      <c r="R3714" s="361" t="str">
        <f>IFERROR(IF(LEN(D3714)&gt;0,IF(LEN(INDEX(AdressBook!$C$6:$C$25,MATCH(D3714,AdressBook!$B$6:$B$25,0),1))=0,"",INDEX(AdressBook!$C$6:$C$25,MATCH(D3714,AdressBook!$B$6:$B$25,0),1)),""),"")</f>
        <v/>
      </c>
      <c r="S3714" s="165">
        <f>IF(LEN(C3714)&gt;0,IFERROR(IF(MATCH(C3714,C3715:$C$4004,0)&gt;0,-1,ROW(S3714)-ROW($S$3)),ROW(S3714)-ROW($S$3)),-1)</f>
        <v>-1</v>
      </c>
      <c r="T3714" s="165">
        <f t="shared" si="387"/>
        <v>0</v>
      </c>
      <c r="U3714" s="165" t="str">
        <f t="shared" si="388"/>
        <v/>
      </c>
      <c r="V3714" s="165" t="str">
        <f>IFERROR(IF(OR(C3714="",S3714&lt;0),"",IF(SUBTOTAL(3,C3714:C3714)=0,-1,SUBTOTAL(3,$C$4:C3714))),"")</f>
        <v/>
      </c>
      <c r="W3714" s="156" t="str">
        <f t="array" ref="W3714">IF(LEN(C3714)&gt;0,IFERROR(IF(MATCH(C3714,$C$3:$C3713,0)&gt;0,N3714-INDEX($N$3:N3713,SUMPRODUCT(MAX(ROW($C$3:$C3713)*(C3714=$C$3:$C3713)))-2,1),""),""),"")</f>
        <v/>
      </c>
      <c r="X3714" s="156">
        <f t="shared" ca="1" si="389"/>
        <v>1</v>
      </c>
      <c r="Y3714" s="156">
        <f t="shared" ca="1" si="390"/>
        <v>1</v>
      </c>
    </row>
    <row r="3715" spans="2:25" hidden="1" x14ac:dyDescent="0.25">
      <c r="B3715" s="390" t="str">
        <f>IFERROR(IF(LEN(INDEX(PlansAndNotes!$B$6:$B$2005,ROW(A3715)-ROW($B$3)))=0,"",INDEX(PlansAndNotes!$B$6:$B$2005,ROW(A3715)-ROW($B$3))),"")</f>
        <v/>
      </c>
      <c r="C3715" s="387" t="str">
        <f t="shared" si="391"/>
        <v/>
      </c>
      <c r="D3715" s="361" t="str">
        <f>IFERROR(IF(LEN(C3715)&gt;0,IF(LEN(INDEX(TasksList!$C$6:$C$25,MATCH(C3715,TasksList!$B$6:$B$25,0),1))=0,"",INDEX(TasksList!$C$6:$C$25,MATCH(C3715,TasksList!$B$6:$B$25,0),1)),""),"")</f>
        <v/>
      </c>
      <c r="E3715" s="361" t="str">
        <f>IFERROR(IF(LEN(C3715)&gt;0,IF(LEN(INDEX(TasksList!$F$6:$F$25,MATCH(C3715,TasksList!$B$6:$B$25,0),1))=0,"not set!",INDEX(TasksList!$F$6:$F$25,MATCH(C3715,TasksList!$B$6:$B$25,0),1)),""),"")</f>
        <v/>
      </c>
      <c r="F3715" s="360" t="str">
        <f>IFERROR(IF(LEN(D3715)&gt;0,IF(LEN(INDEX(AdressBook!$D$6:$D$25,MATCH(D3715,AdressBook!$B$6:$B$25,0),1))=0,"",INDEX(AdressBook!$D$6:$D$25,MATCH(D3715,AdressBook!$B$6:$B$25,0),1)),""),"")</f>
        <v/>
      </c>
      <c r="G3715" s="361" t="str">
        <f>IFERROR(IF(LEN(INDEX(PlansAndNotes!$F$6:$F$4005,ROW(B3715)-ROW($C$3)))=0,"",INDEX(PlansAndNotes!$F$6:$F$4005,ROW(B3715)-ROW($C$3))),"")</f>
        <v/>
      </c>
      <c r="H3715" s="361" t="str">
        <f>IFERROR(IF(LEN(C3715)&gt;0,IF(LEN(INDEX(TasksList!$G$6:$G$25,MATCH(C3715,TasksList!$B$6:$B$25,0),1))=0,"",INDEX(TasksList!$G$6:$G$25,MATCH(C3715,TasksList!$B$6:$B$25,0),1)),""),"")</f>
        <v/>
      </c>
      <c r="N3715" s="362" t="str">
        <f>IFERROR(IF(LEN(INDEX(PlansAndNotes!$D$6:$D$4005,ROW(B3715)-ROW($C$3)))=0,"",INDEX(PlansAndNotes!$D$6:$D$4005,ROW(B3715)-ROW($C$3))),"")</f>
        <v/>
      </c>
      <c r="O3715" s="165" t="str">
        <f t="shared" si="386"/>
        <v/>
      </c>
      <c r="P3715" s="363" t="str">
        <f>IFERROR(IF(LEN(INDEX(PlansAndNotes!$E$6:$E$4005,ROW(B3715)-ROW($C$3)))=0,"",INDEX(PlansAndNotes!$E$6:$E$4005,ROW(B3715)-ROW($C$3))),"")</f>
        <v/>
      </c>
      <c r="Q3715" s="363" t="str">
        <f>IFERROR(IF(LEN(INDEX(PlansAndNotes!$G$6:$G$4005,ROW(B3715)-ROW($C$3)))=0,"",INDEX(PlansAndNotes!$G$6:$G$4005,ROW(B3715)-ROW($C$3))),"")</f>
        <v/>
      </c>
      <c r="R3715" s="361" t="str">
        <f>IFERROR(IF(LEN(D3715)&gt;0,IF(LEN(INDEX(AdressBook!$C$6:$C$25,MATCH(D3715,AdressBook!$B$6:$B$25,0),1))=0,"",INDEX(AdressBook!$C$6:$C$25,MATCH(D3715,AdressBook!$B$6:$B$25,0),1)),""),"")</f>
        <v/>
      </c>
      <c r="S3715" s="165">
        <f>IF(LEN(C3715)&gt;0,IFERROR(IF(MATCH(C3715,C3716:$C$4004,0)&gt;0,-1,ROW(S3715)-ROW($S$3)),ROW(S3715)-ROW($S$3)),-1)</f>
        <v>-1</v>
      </c>
      <c r="T3715" s="165">
        <f t="shared" si="387"/>
        <v>0</v>
      </c>
      <c r="U3715" s="165" t="str">
        <f t="shared" si="388"/>
        <v/>
      </c>
      <c r="V3715" s="165" t="str">
        <f>IFERROR(IF(OR(C3715="",S3715&lt;0),"",IF(SUBTOTAL(3,C3715:C3715)=0,-1,SUBTOTAL(3,$C$4:C3715))),"")</f>
        <v/>
      </c>
      <c r="W3715" s="156" t="str">
        <f t="array" ref="W3715">IF(LEN(C3715)&gt;0,IFERROR(IF(MATCH(C3715,$C$3:$C3714,0)&gt;0,N3715-INDEX($N$3:N3714,SUMPRODUCT(MAX(ROW($C$3:$C3714)*(C3715=$C$3:$C3714)))-2,1),""),""),"")</f>
        <v/>
      </c>
      <c r="X3715" s="156">
        <f t="shared" ca="1" si="389"/>
        <v>1</v>
      </c>
      <c r="Y3715" s="156">
        <f t="shared" ca="1" si="390"/>
        <v>1</v>
      </c>
    </row>
    <row r="3716" spans="2:25" hidden="1" x14ac:dyDescent="0.25">
      <c r="B3716" s="390" t="str">
        <f>IFERROR(IF(LEN(INDEX(PlansAndNotes!$B$6:$B$2005,ROW(A3716)-ROW($B$3)))=0,"",INDEX(PlansAndNotes!$B$6:$B$2005,ROW(A3716)-ROW($B$3))),"")</f>
        <v/>
      </c>
      <c r="C3716" s="387" t="str">
        <f t="shared" si="391"/>
        <v/>
      </c>
      <c r="D3716" s="361" t="str">
        <f>IFERROR(IF(LEN(C3716)&gt;0,IF(LEN(INDEX(TasksList!$C$6:$C$25,MATCH(C3716,TasksList!$B$6:$B$25,0),1))=0,"",INDEX(TasksList!$C$6:$C$25,MATCH(C3716,TasksList!$B$6:$B$25,0),1)),""),"")</f>
        <v/>
      </c>
      <c r="E3716" s="361" t="str">
        <f>IFERROR(IF(LEN(C3716)&gt;0,IF(LEN(INDEX(TasksList!$F$6:$F$25,MATCH(C3716,TasksList!$B$6:$B$25,0),1))=0,"not set!",INDEX(TasksList!$F$6:$F$25,MATCH(C3716,TasksList!$B$6:$B$25,0),1)),""),"")</f>
        <v/>
      </c>
      <c r="F3716" s="360" t="str">
        <f>IFERROR(IF(LEN(D3716)&gt;0,IF(LEN(INDEX(AdressBook!$D$6:$D$25,MATCH(D3716,AdressBook!$B$6:$B$25,0),1))=0,"",INDEX(AdressBook!$D$6:$D$25,MATCH(D3716,AdressBook!$B$6:$B$25,0),1)),""),"")</f>
        <v/>
      </c>
      <c r="G3716" s="361" t="str">
        <f>IFERROR(IF(LEN(INDEX(PlansAndNotes!$F$6:$F$4005,ROW(B3716)-ROW($C$3)))=0,"",INDEX(PlansAndNotes!$F$6:$F$4005,ROW(B3716)-ROW($C$3))),"")</f>
        <v/>
      </c>
      <c r="H3716" s="361" t="str">
        <f>IFERROR(IF(LEN(C3716)&gt;0,IF(LEN(INDEX(TasksList!$G$6:$G$25,MATCH(C3716,TasksList!$B$6:$B$25,0),1))=0,"",INDEX(TasksList!$G$6:$G$25,MATCH(C3716,TasksList!$B$6:$B$25,0),1)),""),"")</f>
        <v/>
      </c>
      <c r="N3716" s="362" t="str">
        <f>IFERROR(IF(LEN(INDEX(PlansAndNotes!$D$6:$D$4005,ROW(B3716)-ROW($C$3)))=0,"",INDEX(PlansAndNotes!$D$6:$D$4005,ROW(B3716)-ROW($C$3))),"")</f>
        <v/>
      </c>
      <c r="O3716" s="165" t="str">
        <f t="shared" ref="O3716:O3779" si="392">IF(LEN(B3716)&gt;0,RIGHT(B3716,LEN(B3716)-SEARCH(" - ",B3716)-2),"")</f>
        <v/>
      </c>
      <c r="P3716" s="363" t="str">
        <f>IFERROR(IF(LEN(INDEX(PlansAndNotes!$E$6:$E$4005,ROW(B3716)-ROW($C$3)))=0,"",INDEX(PlansAndNotes!$E$6:$E$4005,ROW(B3716)-ROW($C$3))),"")</f>
        <v/>
      </c>
      <c r="Q3716" s="363" t="str">
        <f>IFERROR(IF(LEN(INDEX(PlansAndNotes!$G$6:$G$4005,ROW(B3716)-ROW($C$3)))=0,"",INDEX(PlansAndNotes!$G$6:$G$4005,ROW(B3716)-ROW($C$3))),"")</f>
        <v/>
      </c>
      <c r="R3716" s="361" t="str">
        <f>IFERROR(IF(LEN(D3716)&gt;0,IF(LEN(INDEX(AdressBook!$C$6:$C$25,MATCH(D3716,AdressBook!$B$6:$B$25,0),1))=0,"",INDEX(AdressBook!$C$6:$C$25,MATCH(D3716,AdressBook!$B$6:$B$25,0),1)),""),"")</f>
        <v/>
      </c>
      <c r="S3716" s="165">
        <f>IF(LEN(C3716)&gt;0,IFERROR(IF(MATCH(C3716,C3717:$C$4004,0)&gt;0,-1,ROW(S3716)-ROW($S$3)),ROW(S3716)-ROW($S$3)),-1)</f>
        <v>-1</v>
      </c>
      <c r="T3716" s="165">
        <f t="shared" ref="T3716:T3779" si="393">IF(OR(taskRange="All tasks (all stages)",taskRange=""),ROW(T3716)-ROW($T$3),IF(S3716&gt;0,ROW(T3716)-ROW($T$3),0))*IF(OR(calendarSalesmen="",calendarSalesmen="All salesmen"),1,IF(calendarSalesmen=G3716,1,0))*IF(OR(calendarStage="",calendarStage="All Stages"),1,IF(calendarStage=P3716,1,0))</f>
        <v>0</v>
      </c>
      <c r="U3716" s="165" t="str">
        <f t="shared" ref="U3716:U3779" si="394">IF(S3716&gt;0,P3716,"")</f>
        <v/>
      </c>
      <c r="V3716" s="165" t="str">
        <f>IFERROR(IF(OR(C3716="",S3716&lt;0),"",IF(SUBTOTAL(3,C3716:C3716)=0,-1,SUBTOTAL(3,$C$4:C3716))),"")</f>
        <v/>
      </c>
      <c r="W3716" s="156" t="str">
        <f t="array" ref="W3716">IF(LEN(C3716)&gt;0,IFERROR(IF(MATCH(C3716,$C$3:$C3715,0)&gt;0,N3716-INDEX($N$3:N3715,SUMPRODUCT(MAX(ROW($C$3:$C3715)*(C3716=$C$3:$C3715)))-2,1),""),""),"")</f>
        <v/>
      </c>
      <c r="X3716" s="156">
        <f t="shared" ca="1" si="389"/>
        <v>1</v>
      </c>
      <c r="Y3716" s="156">
        <f t="shared" ca="1" si="390"/>
        <v>1</v>
      </c>
    </row>
    <row r="3717" spans="2:25" hidden="1" x14ac:dyDescent="0.25">
      <c r="B3717" s="390" t="str">
        <f>IFERROR(IF(LEN(INDEX(PlansAndNotes!$B$6:$B$2005,ROW(A3717)-ROW($B$3)))=0,"",INDEX(PlansAndNotes!$B$6:$B$2005,ROW(A3717)-ROW($B$3))),"")</f>
        <v/>
      </c>
      <c r="C3717" s="387" t="str">
        <f t="shared" si="391"/>
        <v/>
      </c>
      <c r="D3717" s="361" t="str">
        <f>IFERROR(IF(LEN(C3717)&gt;0,IF(LEN(INDEX(TasksList!$C$6:$C$25,MATCH(C3717,TasksList!$B$6:$B$25,0),1))=0,"",INDEX(TasksList!$C$6:$C$25,MATCH(C3717,TasksList!$B$6:$B$25,0),1)),""),"")</f>
        <v/>
      </c>
      <c r="E3717" s="361" t="str">
        <f>IFERROR(IF(LEN(C3717)&gt;0,IF(LEN(INDEX(TasksList!$F$6:$F$25,MATCH(C3717,TasksList!$B$6:$B$25,0),1))=0,"not set!",INDEX(TasksList!$F$6:$F$25,MATCH(C3717,TasksList!$B$6:$B$25,0),1)),""),"")</f>
        <v/>
      </c>
      <c r="F3717" s="360" t="str">
        <f>IFERROR(IF(LEN(D3717)&gt;0,IF(LEN(INDEX(AdressBook!$D$6:$D$25,MATCH(D3717,AdressBook!$B$6:$B$25,0),1))=0,"",INDEX(AdressBook!$D$6:$D$25,MATCH(D3717,AdressBook!$B$6:$B$25,0),1)),""),"")</f>
        <v/>
      </c>
      <c r="G3717" s="361" t="str">
        <f>IFERROR(IF(LEN(INDEX(PlansAndNotes!$F$6:$F$4005,ROW(B3717)-ROW($C$3)))=0,"",INDEX(PlansAndNotes!$F$6:$F$4005,ROW(B3717)-ROW($C$3))),"")</f>
        <v/>
      </c>
      <c r="H3717" s="361" t="str">
        <f>IFERROR(IF(LEN(C3717)&gt;0,IF(LEN(INDEX(TasksList!$G$6:$G$25,MATCH(C3717,TasksList!$B$6:$B$25,0),1))=0,"",INDEX(TasksList!$G$6:$G$25,MATCH(C3717,TasksList!$B$6:$B$25,0),1)),""),"")</f>
        <v/>
      </c>
      <c r="N3717" s="362" t="str">
        <f>IFERROR(IF(LEN(INDEX(PlansAndNotes!$D$6:$D$4005,ROW(B3717)-ROW($C$3)))=0,"",INDEX(PlansAndNotes!$D$6:$D$4005,ROW(B3717)-ROW($C$3))),"")</f>
        <v/>
      </c>
      <c r="O3717" s="165" t="str">
        <f t="shared" si="392"/>
        <v/>
      </c>
      <c r="P3717" s="363" t="str">
        <f>IFERROR(IF(LEN(INDEX(PlansAndNotes!$E$6:$E$4005,ROW(B3717)-ROW($C$3)))=0,"",INDEX(PlansAndNotes!$E$6:$E$4005,ROW(B3717)-ROW($C$3))),"")</f>
        <v/>
      </c>
      <c r="Q3717" s="363" t="str">
        <f>IFERROR(IF(LEN(INDEX(PlansAndNotes!$G$6:$G$4005,ROW(B3717)-ROW($C$3)))=0,"",INDEX(PlansAndNotes!$G$6:$G$4005,ROW(B3717)-ROW($C$3))),"")</f>
        <v/>
      </c>
      <c r="R3717" s="361" t="str">
        <f>IFERROR(IF(LEN(D3717)&gt;0,IF(LEN(INDEX(AdressBook!$C$6:$C$25,MATCH(D3717,AdressBook!$B$6:$B$25,0),1))=0,"",INDEX(AdressBook!$C$6:$C$25,MATCH(D3717,AdressBook!$B$6:$B$25,0),1)),""),"")</f>
        <v/>
      </c>
      <c r="S3717" s="165">
        <f>IF(LEN(C3717)&gt;0,IFERROR(IF(MATCH(C3717,C3718:$C$4004,0)&gt;0,-1,ROW(S3717)-ROW($S$3)),ROW(S3717)-ROW($S$3)),-1)</f>
        <v>-1</v>
      </c>
      <c r="T3717" s="165">
        <f t="shared" si="393"/>
        <v>0</v>
      </c>
      <c r="U3717" s="165" t="str">
        <f t="shared" si="394"/>
        <v/>
      </c>
      <c r="V3717" s="165" t="str">
        <f>IFERROR(IF(OR(C3717="",S3717&lt;0),"",IF(SUBTOTAL(3,C3717:C3717)=0,-1,SUBTOTAL(3,$C$4:C3717))),"")</f>
        <v/>
      </c>
      <c r="W3717" s="156" t="str">
        <f t="array" ref="W3717">IF(LEN(C3717)&gt;0,IFERROR(IF(MATCH(C3717,$C$3:$C3716,0)&gt;0,N3717-INDEX($N$3:N3716,SUMPRODUCT(MAX(ROW($C$3:$C3716)*(C3717=$C$3:$C3716)))-2,1),""),""),"")</f>
        <v/>
      </c>
      <c r="X3717" s="156">
        <f t="shared" ref="X3717:X3780" ca="1" si="395">IFERROR(IF($X$2="",1,IF(AND(N3717&lt;=TODAY(),N3717+$X$2&gt;=TODAY()),1,0)),"")</f>
        <v>1</v>
      </c>
      <c r="Y3717" s="156">
        <f t="shared" ref="Y3717:Y3780" ca="1" si="396">IFERROR(IF($Y$2="",1,IF(AND(N3717&lt;=TODAY(),N3717+$Y$2&gt;=TODAY()),1,0)),"")</f>
        <v>1</v>
      </c>
    </row>
    <row r="3718" spans="2:25" hidden="1" x14ac:dyDescent="0.25">
      <c r="B3718" s="390" t="str">
        <f>IFERROR(IF(LEN(INDEX(PlansAndNotes!$B$6:$B$2005,ROW(A3718)-ROW($B$3)))=0,"",INDEX(PlansAndNotes!$B$6:$B$2005,ROW(A3718)-ROW($B$3))),"")</f>
        <v/>
      </c>
      <c r="C3718" s="387" t="str">
        <f t="shared" si="391"/>
        <v/>
      </c>
      <c r="D3718" s="361" t="str">
        <f>IFERROR(IF(LEN(C3718)&gt;0,IF(LEN(INDEX(TasksList!$C$6:$C$25,MATCH(C3718,TasksList!$B$6:$B$25,0),1))=0,"",INDEX(TasksList!$C$6:$C$25,MATCH(C3718,TasksList!$B$6:$B$25,0),1)),""),"")</f>
        <v/>
      </c>
      <c r="E3718" s="361" t="str">
        <f>IFERROR(IF(LEN(C3718)&gt;0,IF(LEN(INDEX(TasksList!$F$6:$F$25,MATCH(C3718,TasksList!$B$6:$B$25,0),1))=0,"not set!",INDEX(TasksList!$F$6:$F$25,MATCH(C3718,TasksList!$B$6:$B$25,0),1)),""),"")</f>
        <v/>
      </c>
      <c r="F3718" s="360" t="str">
        <f>IFERROR(IF(LEN(D3718)&gt;0,IF(LEN(INDEX(AdressBook!$D$6:$D$25,MATCH(D3718,AdressBook!$B$6:$B$25,0),1))=0,"",INDEX(AdressBook!$D$6:$D$25,MATCH(D3718,AdressBook!$B$6:$B$25,0),1)),""),"")</f>
        <v/>
      </c>
      <c r="G3718" s="361" t="str">
        <f>IFERROR(IF(LEN(INDEX(PlansAndNotes!$F$6:$F$4005,ROW(B3718)-ROW($C$3)))=0,"",INDEX(PlansAndNotes!$F$6:$F$4005,ROW(B3718)-ROW($C$3))),"")</f>
        <v/>
      </c>
      <c r="H3718" s="361" t="str">
        <f>IFERROR(IF(LEN(C3718)&gt;0,IF(LEN(INDEX(TasksList!$G$6:$G$25,MATCH(C3718,TasksList!$B$6:$B$25,0),1))=0,"",INDEX(TasksList!$G$6:$G$25,MATCH(C3718,TasksList!$B$6:$B$25,0),1)),""),"")</f>
        <v/>
      </c>
      <c r="N3718" s="362" t="str">
        <f>IFERROR(IF(LEN(INDEX(PlansAndNotes!$D$6:$D$4005,ROW(B3718)-ROW($C$3)))=0,"",INDEX(PlansAndNotes!$D$6:$D$4005,ROW(B3718)-ROW($C$3))),"")</f>
        <v/>
      </c>
      <c r="O3718" s="165" t="str">
        <f t="shared" si="392"/>
        <v/>
      </c>
      <c r="P3718" s="363" t="str">
        <f>IFERROR(IF(LEN(INDEX(PlansAndNotes!$E$6:$E$4005,ROW(B3718)-ROW($C$3)))=0,"",INDEX(PlansAndNotes!$E$6:$E$4005,ROW(B3718)-ROW($C$3))),"")</f>
        <v/>
      </c>
      <c r="Q3718" s="363" t="str">
        <f>IFERROR(IF(LEN(INDEX(PlansAndNotes!$G$6:$G$4005,ROW(B3718)-ROW($C$3)))=0,"",INDEX(PlansAndNotes!$G$6:$G$4005,ROW(B3718)-ROW($C$3))),"")</f>
        <v/>
      </c>
      <c r="R3718" s="361" t="str">
        <f>IFERROR(IF(LEN(D3718)&gt;0,IF(LEN(INDEX(AdressBook!$C$6:$C$25,MATCH(D3718,AdressBook!$B$6:$B$25,0),1))=0,"",INDEX(AdressBook!$C$6:$C$25,MATCH(D3718,AdressBook!$B$6:$B$25,0),1)),""),"")</f>
        <v/>
      </c>
      <c r="S3718" s="165">
        <f>IF(LEN(C3718)&gt;0,IFERROR(IF(MATCH(C3718,C3719:$C$4004,0)&gt;0,-1,ROW(S3718)-ROW($S$3)),ROW(S3718)-ROW($S$3)),-1)</f>
        <v>-1</v>
      </c>
      <c r="T3718" s="165">
        <f t="shared" si="393"/>
        <v>0</v>
      </c>
      <c r="U3718" s="165" t="str">
        <f t="shared" si="394"/>
        <v/>
      </c>
      <c r="V3718" s="165" t="str">
        <f>IFERROR(IF(OR(C3718="",S3718&lt;0),"",IF(SUBTOTAL(3,C3718:C3718)=0,-1,SUBTOTAL(3,$C$4:C3718))),"")</f>
        <v/>
      </c>
      <c r="W3718" s="156" t="str">
        <f t="array" ref="W3718">IF(LEN(C3718)&gt;0,IFERROR(IF(MATCH(C3718,$C$3:$C3717,0)&gt;0,N3718-INDEX($N$3:N3717,SUMPRODUCT(MAX(ROW($C$3:$C3717)*(C3718=$C$3:$C3717)))-2,1),""),""),"")</f>
        <v/>
      </c>
      <c r="X3718" s="156">
        <f t="shared" ca="1" si="395"/>
        <v>1</v>
      </c>
      <c r="Y3718" s="156">
        <f t="shared" ca="1" si="396"/>
        <v>1</v>
      </c>
    </row>
    <row r="3719" spans="2:25" hidden="1" x14ac:dyDescent="0.25">
      <c r="B3719" s="390" t="str">
        <f>IFERROR(IF(LEN(INDEX(PlansAndNotes!$B$6:$B$2005,ROW(A3719)-ROW($B$3)))=0,"",INDEX(PlansAndNotes!$B$6:$B$2005,ROW(A3719)-ROW($B$3))),"")</f>
        <v/>
      </c>
      <c r="C3719" s="387" t="str">
        <f t="shared" si="391"/>
        <v/>
      </c>
      <c r="D3719" s="361" t="str">
        <f>IFERROR(IF(LEN(C3719)&gt;0,IF(LEN(INDEX(TasksList!$C$6:$C$25,MATCH(C3719,TasksList!$B$6:$B$25,0),1))=0,"",INDEX(TasksList!$C$6:$C$25,MATCH(C3719,TasksList!$B$6:$B$25,0),1)),""),"")</f>
        <v/>
      </c>
      <c r="E3719" s="361" t="str">
        <f>IFERROR(IF(LEN(C3719)&gt;0,IF(LEN(INDEX(TasksList!$F$6:$F$25,MATCH(C3719,TasksList!$B$6:$B$25,0),1))=0,"not set!",INDEX(TasksList!$F$6:$F$25,MATCH(C3719,TasksList!$B$6:$B$25,0),1)),""),"")</f>
        <v/>
      </c>
      <c r="F3719" s="360" t="str">
        <f>IFERROR(IF(LEN(D3719)&gt;0,IF(LEN(INDEX(AdressBook!$D$6:$D$25,MATCH(D3719,AdressBook!$B$6:$B$25,0),1))=0,"",INDEX(AdressBook!$D$6:$D$25,MATCH(D3719,AdressBook!$B$6:$B$25,0),1)),""),"")</f>
        <v/>
      </c>
      <c r="G3719" s="361" t="str">
        <f>IFERROR(IF(LEN(INDEX(PlansAndNotes!$F$6:$F$4005,ROW(B3719)-ROW($C$3)))=0,"",INDEX(PlansAndNotes!$F$6:$F$4005,ROW(B3719)-ROW($C$3))),"")</f>
        <v/>
      </c>
      <c r="H3719" s="361" t="str">
        <f>IFERROR(IF(LEN(C3719)&gt;0,IF(LEN(INDEX(TasksList!$G$6:$G$25,MATCH(C3719,TasksList!$B$6:$B$25,0),1))=0,"",INDEX(TasksList!$G$6:$G$25,MATCH(C3719,TasksList!$B$6:$B$25,0),1)),""),"")</f>
        <v/>
      </c>
      <c r="N3719" s="362" t="str">
        <f>IFERROR(IF(LEN(INDEX(PlansAndNotes!$D$6:$D$4005,ROW(B3719)-ROW($C$3)))=0,"",INDEX(PlansAndNotes!$D$6:$D$4005,ROW(B3719)-ROW($C$3))),"")</f>
        <v/>
      </c>
      <c r="O3719" s="165" t="str">
        <f t="shared" si="392"/>
        <v/>
      </c>
      <c r="P3719" s="363" t="str">
        <f>IFERROR(IF(LEN(INDEX(PlansAndNotes!$E$6:$E$4005,ROW(B3719)-ROW($C$3)))=0,"",INDEX(PlansAndNotes!$E$6:$E$4005,ROW(B3719)-ROW($C$3))),"")</f>
        <v/>
      </c>
      <c r="Q3719" s="363" t="str">
        <f>IFERROR(IF(LEN(INDEX(PlansAndNotes!$G$6:$G$4005,ROW(B3719)-ROW($C$3)))=0,"",INDEX(PlansAndNotes!$G$6:$G$4005,ROW(B3719)-ROW($C$3))),"")</f>
        <v/>
      </c>
      <c r="R3719" s="361" t="str">
        <f>IFERROR(IF(LEN(D3719)&gt;0,IF(LEN(INDEX(AdressBook!$C$6:$C$25,MATCH(D3719,AdressBook!$B$6:$B$25,0),1))=0,"",INDEX(AdressBook!$C$6:$C$25,MATCH(D3719,AdressBook!$B$6:$B$25,0),1)),""),"")</f>
        <v/>
      </c>
      <c r="S3719" s="165">
        <f>IF(LEN(C3719)&gt;0,IFERROR(IF(MATCH(C3719,C3720:$C$4004,0)&gt;0,-1,ROW(S3719)-ROW($S$3)),ROW(S3719)-ROW($S$3)),-1)</f>
        <v>-1</v>
      </c>
      <c r="T3719" s="165">
        <f t="shared" si="393"/>
        <v>0</v>
      </c>
      <c r="U3719" s="165" t="str">
        <f t="shared" si="394"/>
        <v/>
      </c>
      <c r="V3719" s="165" t="str">
        <f>IFERROR(IF(OR(C3719="",S3719&lt;0),"",IF(SUBTOTAL(3,C3719:C3719)=0,-1,SUBTOTAL(3,$C$4:C3719))),"")</f>
        <v/>
      </c>
      <c r="W3719" s="156" t="str">
        <f t="array" ref="W3719">IF(LEN(C3719)&gt;0,IFERROR(IF(MATCH(C3719,$C$3:$C3718,0)&gt;0,N3719-INDEX($N$3:N3718,SUMPRODUCT(MAX(ROW($C$3:$C3718)*(C3719=$C$3:$C3718)))-2,1),""),""),"")</f>
        <v/>
      </c>
      <c r="X3719" s="156">
        <f t="shared" ca="1" si="395"/>
        <v>1</v>
      </c>
      <c r="Y3719" s="156">
        <f t="shared" ca="1" si="396"/>
        <v>1</v>
      </c>
    </row>
    <row r="3720" spans="2:25" hidden="1" x14ac:dyDescent="0.25">
      <c r="B3720" s="390" t="str">
        <f>IFERROR(IF(LEN(INDEX(PlansAndNotes!$B$6:$B$2005,ROW(A3720)-ROW($B$3)))=0,"",INDEX(PlansAndNotes!$B$6:$B$2005,ROW(A3720)-ROW($B$3))),"")</f>
        <v/>
      </c>
      <c r="C3720" s="387" t="str">
        <f t="shared" si="391"/>
        <v/>
      </c>
      <c r="D3720" s="361" t="str">
        <f>IFERROR(IF(LEN(C3720)&gt;0,IF(LEN(INDEX(TasksList!$C$6:$C$25,MATCH(C3720,TasksList!$B$6:$B$25,0),1))=0,"",INDEX(TasksList!$C$6:$C$25,MATCH(C3720,TasksList!$B$6:$B$25,0),1)),""),"")</f>
        <v/>
      </c>
      <c r="E3720" s="361" t="str">
        <f>IFERROR(IF(LEN(C3720)&gt;0,IF(LEN(INDEX(TasksList!$F$6:$F$25,MATCH(C3720,TasksList!$B$6:$B$25,0),1))=0,"not set!",INDEX(TasksList!$F$6:$F$25,MATCH(C3720,TasksList!$B$6:$B$25,0),1)),""),"")</f>
        <v/>
      </c>
      <c r="F3720" s="360" t="str">
        <f>IFERROR(IF(LEN(D3720)&gt;0,IF(LEN(INDEX(AdressBook!$D$6:$D$25,MATCH(D3720,AdressBook!$B$6:$B$25,0),1))=0,"",INDEX(AdressBook!$D$6:$D$25,MATCH(D3720,AdressBook!$B$6:$B$25,0),1)),""),"")</f>
        <v/>
      </c>
      <c r="G3720" s="361" t="str">
        <f>IFERROR(IF(LEN(INDEX(PlansAndNotes!$F$6:$F$4005,ROW(B3720)-ROW($C$3)))=0,"",INDEX(PlansAndNotes!$F$6:$F$4005,ROW(B3720)-ROW($C$3))),"")</f>
        <v/>
      </c>
      <c r="H3720" s="361" t="str">
        <f>IFERROR(IF(LEN(C3720)&gt;0,IF(LEN(INDEX(TasksList!$G$6:$G$25,MATCH(C3720,TasksList!$B$6:$B$25,0),1))=0,"",INDEX(TasksList!$G$6:$G$25,MATCH(C3720,TasksList!$B$6:$B$25,0),1)),""),"")</f>
        <v/>
      </c>
      <c r="N3720" s="362" t="str">
        <f>IFERROR(IF(LEN(INDEX(PlansAndNotes!$D$6:$D$4005,ROW(B3720)-ROW($C$3)))=0,"",INDEX(PlansAndNotes!$D$6:$D$4005,ROW(B3720)-ROW($C$3))),"")</f>
        <v/>
      </c>
      <c r="O3720" s="165" t="str">
        <f t="shared" si="392"/>
        <v/>
      </c>
      <c r="P3720" s="363" t="str">
        <f>IFERROR(IF(LEN(INDEX(PlansAndNotes!$E$6:$E$4005,ROW(B3720)-ROW($C$3)))=0,"",INDEX(PlansAndNotes!$E$6:$E$4005,ROW(B3720)-ROW($C$3))),"")</f>
        <v/>
      </c>
      <c r="Q3720" s="363" t="str">
        <f>IFERROR(IF(LEN(INDEX(PlansAndNotes!$G$6:$G$4005,ROW(B3720)-ROW($C$3)))=0,"",INDEX(PlansAndNotes!$G$6:$G$4005,ROW(B3720)-ROW($C$3))),"")</f>
        <v/>
      </c>
      <c r="R3720" s="361" t="str">
        <f>IFERROR(IF(LEN(D3720)&gt;0,IF(LEN(INDEX(AdressBook!$C$6:$C$25,MATCH(D3720,AdressBook!$B$6:$B$25,0),1))=0,"",INDEX(AdressBook!$C$6:$C$25,MATCH(D3720,AdressBook!$B$6:$B$25,0),1)),""),"")</f>
        <v/>
      </c>
      <c r="S3720" s="165">
        <f>IF(LEN(C3720)&gt;0,IFERROR(IF(MATCH(C3720,C3721:$C$4004,0)&gt;0,-1,ROW(S3720)-ROW($S$3)),ROW(S3720)-ROW($S$3)),-1)</f>
        <v>-1</v>
      </c>
      <c r="T3720" s="165">
        <f t="shared" si="393"/>
        <v>0</v>
      </c>
      <c r="U3720" s="165" t="str">
        <f t="shared" si="394"/>
        <v/>
      </c>
      <c r="V3720" s="165" t="str">
        <f>IFERROR(IF(OR(C3720="",S3720&lt;0),"",IF(SUBTOTAL(3,C3720:C3720)=0,-1,SUBTOTAL(3,$C$4:C3720))),"")</f>
        <v/>
      </c>
      <c r="W3720" s="156" t="str">
        <f t="array" ref="W3720">IF(LEN(C3720)&gt;0,IFERROR(IF(MATCH(C3720,$C$3:$C3719,0)&gt;0,N3720-INDEX($N$3:N3719,SUMPRODUCT(MAX(ROW($C$3:$C3719)*(C3720=$C$3:$C3719)))-2,1),""),""),"")</f>
        <v/>
      </c>
      <c r="X3720" s="156">
        <f t="shared" ca="1" si="395"/>
        <v>1</v>
      </c>
      <c r="Y3720" s="156">
        <f t="shared" ca="1" si="396"/>
        <v>1</v>
      </c>
    </row>
    <row r="3721" spans="2:25" hidden="1" x14ac:dyDescent="0.25">
      <c r="B3721" s="390" t="str">
        <f>IFERROR(IF(LEN(INDEX(PlansAndNotes!$B$6:$B$2005,ROW(A3721)-ROW($B$3)))=0,"",INDEX(PlansAndNotes!$B$6:$B$2005,ROW(A3721)-ROW($B$3))),"")</f>
        <v/>
      </c>
      <c r="C3721" s="387" t="str">
        <f t="shared" si="391"/>
        <v/>
      </c>
      <c r="D3721" s="361" t="str">
        <f>IFERROR(IF(LEN(C3721)&gt;0,IF(LEN(INDEX(TasksList!$C$6:$C$25,MATCH(C3721,TasksList!$B$6:$B$25,0),1))=0,"",INDEX(TasksList!$C$6:$C$25,MATCH(C3721,TasksList!$B$6:$B$25,0),1)),""),"")</f>
        <v/>
      </c>
      <c r="E3721" s="361" t="str">
        <f>IFERROR(IF(LEN(C3721)&gt;0,IF(LEN(INDEX(TasksList!$F$6:$F$25,MATCH(C3721,TasksList!$B$6:$B$25,0),1))=0,"not set!",INDEX(TasksList!$F$6:$F$25,MATCH(C3721,TasksList!$B$6:$B$25,0),1)),""),"")</f>
        <v/>
      </c>
      <c r="F3721" s="360" t="str">
        <f>IFERROR(IF(LEN(D3721)&gt;0,IF(LEN(INDEX(AdressBook!$D$6:$D$25,MATCH(D3721,AdressBook!$B$6:$B$25,0),1))=0,"",INDEX(AdressBook!$D$6:$D$25,MATCH(D3721,AdressBook!$B$6:$B$25,0),1)),""),"")</f>
        <v/>
      </c>
      <c r="G3721" s="361" t="str">
        <f>IFERROR(IF(LEN(INDEX(PlansAndNotes!$F$6:$F$4005,ROW(B3721)-ROW($C$3)))=0,"",INDEX(PlansAndNotes!$F$6:$F$4005,ROW(B3721)-ROW($C$3))),"")</f>
        <v/>
      </c>
      <c r="H3721" s="361" t="str">
        <f>IFERROR(IF(LEN(C3721)&gt;0,IF(LEN(INDEX(TasksList!$G$6:$G$25,MATCH(C3721,TasksList!$B$6:$B$25,0),1))=0,"",INDEX(TasksList!$G$6:$G$25,MATCH(C3721,TasksList!$B$6:$B$25,0),1)),""),"")</f>
        <v/>
      </c>
      <c r="N3721" s="362" t="str">
        <f>IFERROR(IF(LEN(INDEX(PlansAndNotes!$D$6:$D$4005,ROW(B3721)-ROW($C$3)))=0,"",INDEX(PlansAndNotes!$D$6:$D$4005,ROW(B3721)-ROW($C$3))),"")</f>
        <v/>
      </c>
      <c r="O3721" s="165" t="str">
        <f t="shared" si="392"/>
        <v/>
      </c>
      <c r="P3721" s="363" t="str">
        <f>IFERROR(IF(LEN(INDEX(PlansAndNotes!$E$6:$E$4005,ROW(B3721)-ROW($C$3)))=0,"",INDEX(PlansAndNotes!$E$6:$E$4005,ROW(B3721)-ROW($C$3))),"")</f>
        <v/>
      </c>
      <c r="Q3721" s="363" t="str">
        <f>IFERROR(IF(LEN(INDEX(PlansAndNotes!$G$6:$G$4005,ROW(B3721)-ROW($C$3)))=0,"",INDEX(PlansAndNotes!$G$6:$G$4005,ROW(B3721)-ROW($C$3))),"")</f>
        <v/>
      </c>
      <c r="R3721" s="361" t="str">
        <f>IFERROR(IF(LEN(D3721)&gt;0,IF(LEN(INDEX(AdressBook!$C$6:$C$25,MATCH(D3721,AdressBook!$B$6:$B$25,0),1))=0,"",INDEX(AdressBook!$C$6:$C$25,MATCH(D3721,AdressBook!$B$6:$B$25,0),1)),""),"")</f>
        <v/>
      </c>
      <c r="S3721" s="165">
        <f>IF(LEN(C3721)&gt;0,IFERROR(IF(MATCH(C3721,C3722:$C$4004,0)&gt;0,-1,ROW(S3721)-ROW($S$3)),ROW(S3721)-ROW($S$3)),-1)</f>
        <v>-1</v>
      </c>
      <c r="T3721" s="165">
        <f t="shared" si="393"/>
        <v>0</v>
      </c>
      <c r="U3721" s="165" t="str">
        <f t="shared" si="394"/>
        <v/>
      </c>
      <c r="V3721" s="165" t="str">
        <f>IFERROR(IF(OR(C3721="",S3721&lt;0),"",IF(SUBTOTAL(3,C3721:C3721)=0,-1,SUBTOTAL(3,$C$4:C3721))),"")</f>
        <v/>
      </c>
      <c r="W3721" s="156" t="str">
        <f t="array" ref="W3721">IF(LEN(C3721)&gt;0,IFERROR(IF(MATCH(C3721,$C$3:$C3720,0)&gt;0,N3721-INDEX($N$3:N3720,SUMPRODUCT(MAX(ROW($C$3:$C3720)*(C3721=$C$3:$C3720)))-2,1),""),""),"")</f>
        <v/>
      </c>
      <c r="X3721" s="156">
        <f t="shared" ca="1" si="395"/>
        <v>1</v>
      </c>
      <c r="Y3721" s="156">
        <f t="shared" ca="1" si="396"/>
        <v>1</v>
      </c>
    </row>
    <row r="3722" spans="2:25" hidden="1" x14ac:dyDescent="0.25">
      <c r="B3722" s="390" t="str">
        <f>IFERROR(IF(LEN(INDEX(PlansAndNotes!$B$6:$B$2005,ROW(A3722)-ROW($B$3)))=0,"",INDEX(PlansAndNotes!$B$6:$B$2005,ROW(A3722)-ROW($B$3))),"")</f>
        <v/>
      </c>
      <c r="C3722" s="387" t="str">
        <f t="shared" si="391"/>
        <v/>
      </c>
      <c r="D3722" s="361" t="str">
        <f>IFERROR(IF(LEN(C3722)&gt;0,IF(LEN(INDEX(TasksList!$C$6:$C$25,MATCH(C3722,TasksList!$B$6:$B$25,0),1))=0,"",INDEX(TasksList!$C$6:$C$25,MATCH(C3722,TasksList!$B$6:$B$25,0),1)),""),"")</f>
        <v/>
      </c>
      <c r="E3722" s="361" t="str">
        <f>IFERROR(IF(LEN(C3722)&gt;0,IF(LEN(INDEX(TasksList!$F$6:$F$25,MATCH(C3722,TasksList!$B$6:$B$25,0),1))=0,"not set!",INDEX(TasksList!$F$6:$F$25,MATCH(C3722,TasksList!$B$6:$B$25,0),1)),""),"")</f>
        <v/>
      </c>
      <c r="F3722" s="360" t="str">
        <f>IFERROR(IF(LEN(D3722)&gt;0,IF(LEN(INDEX(AdressBook!$D$6:$D$25,MATCH(D3722,AdressBook!$B$6:$B$25,0),1))=0,"",INDEX(AdressBook!$D$6:$D$25,MATCH(D3722,AdressBook!$B$6:$B$25,0),1)),""),"")</f>
        <v/>
      </c>
      <c r="G3722" s="361" t="str">
        <f>IFERROR(IF(LEN(INDEX(PlansAndNotes!$F$6:$F$4005,ROW(B3722)-ROW($C$3)))=0,"",INDEX(PlansAndNotes!$F$6:$F$4005,ROW(B3722)-ROW($C$3))),"")</f>
        <v/>
      </c>
      <c r="H3722" s="361" t="str">
        <f>IFERROR(IF(LEN(C3722)&gt;0,IF(LEN(INDEX(TasksList!$G$6:$G$25,MATCH(C3722,TasksList!$B$6:$B$25,0),1))=0,"",INDEX(TasksList!$G$6:$G$25,MATCH(C3722,TasksList!$B$6:$B$25,0),1)),""),"")</f>
        <v/>
      </c>
      <c r="N3722" s="362" t="str">
        <f>IFERROR(IF(LEN(INDEX(PlansAndNotes!$D$6:$D$4005,ROW(B3722)-ROW($C$3)))=0,"",INDEX(PlansAndNotes!$D$6:$D$4005,ROW(B3722)-ROW($C$3))),"")</f>
        <v/>
      </c>
      <c r="O3722" s="165" t="str">
        <f t="shared" si="392"/>
        <v/>
      </c>
      <c r="P3722" s="363" t="str">
        <f>IFERROR(IF(LEN(INDEX(PlansAndNotes!$E$6:$E$4005,ROW(B3722)-ROW($C$3)))=0,"",INDEX(PlansAndNotes!$E$6:$E$4005,ROW(B3722)-ROW($C$3))),"")</f>
        <v/>
      </c>
      <c r="Q3722" s="363" t="str">
        <f>IFERROR(IF(LEN(INDEX(PlansAndNotes!$G$6:$G$4005,ROW(B3722)-ROW($C$3)))=0,"",INDEX(PlansAndNotes!$G$6:$G$4005,ROW(B3722)-ROW($C$3))),"")</f>
        <v/>
      </c>
      <c r="R3722" s="361" t="str">
        <f>IFERROR(IF(LEN(D3722)&gt;0,IF(LEN(INDEX(AdressBook!$C$6:$C$25,MATCH(D3722,AdressBook!$B$6:$B$25,0),1))=0,"",INDEX(AdressBook!$C$6:$C$25,MATCH(D3722,AdressBook!$B$6:$B$25,0),1)),""),"")</f>
        <v/>
      </c>
      <c r="S3722" s="165">
        <f>IF(LEN(C3722)&gt;0,IFERROR(IF(MATCH(C3722,C3723:$C$4004,0)&gt;0,-1,ROW(S3722)-ROW($S$3)),ROW(S3722)-ROW($S$3)),-1)</f>
        <v>-1</v>
      </c>
      <c r="T3722" s="165">
        <f t="shared" si="393"/>
        <v>0</v>
      </c>
      <c r="U3722" s="165" t="str">
        <f t="shared" si="394"/>
        <v/>
      </c>
      <c r="V3722" s="165" t="str">
        <f>IFERROR(IF(OR(C3722="",S3722&lt;0),"",IF(SUBTOTAL(3,C3722:C3722)=0,-1,SUBTOTAL(3,$C$4:C3722))),"")</f>
        <v/>
      </c>
      <c r="W3722" s="156" t="str">
        <f t="array" ref="W3722">IF(LEN(C3722)&gt;0,IFERROR(IF(MATCH(C3722,$C$3:$C3721,0)&gt;0,N3722-INDEX($N$3:N3721,SUMPRODUCT(MAX(ROW($C$3:$C3721)*(C3722=$C$3:$C3721)))-2,1),""),""),"")</f>
        <v/>
      </c>
      <c r="X3722" s="156">
        <f t="shared" ca="1" si="395"/>
        <v>1</v>
      </c>
      <c r="Y3722" s="156">
        <f t="shared" ca="1" si="396"/>
        <v>1</v>
      </c>
    </row>
    <row r="3723" spans="2:25" hidden="1" x14ac:dyDescent="0.25">
      <c r="B3723" s="390" t="str">
        <f>IFERROR(IF(LEN(INDEX(PlansAndNotes!$B$6:$B$2005,ROW(A3723)-ROW($B$3)))=0,"",INDEX(PlansAndNotes!$B$6:$B$2005,ROW(A3723)-ROW($B$3))),"")</f>
        <v/>
      </c>
      <c r="C3723" s="387" t="str">
        <f t="shared" si="391"/>
        <v/>
      </c>
      <c r="D3723" s="361" t="str">
        <f>IFERROR(IF(LEN(C3723)&gt;0,IF(LEN(INDEX(TasksList!$C$6:$C$25,MATCH(C3723,TasksList!$B$6:$B$25,0),1))=0,"",INDEX(TasksList!$C$6:$C$25,MATCH(C3723,TasksList!$B$6:$B$25,0),1)),""),"")</f>
        <v/>
      </c>
      <c r="E3723" s="361" t="str">
        <f>IFERROR(IF(LEN(C3723)&gt;0,IF(LEN(INDEX(TasksList!$F$6:$F$25,MATCH(C3723,TasksList!$B$6:$B$25,0),1))=0,"not set!",INDEX(TasksList!$F$6:$F$25,MATCH(C3723,TasksList!$B$6:$B$25,0),1)),""),"")</f>
        <v/>
      </c>
      <c r="F3723" s="360" t="str">
        <f>IFERROR(IF(LEN(D3723)&gt;0,IF(LEN(INDEX(AdressBook!$D$6:$D$25,MATCH(D3723,AdressBook!$B$6:$B$25,0),1))=0,"",INDEX(AdressBook!$D$6:$D$25,MATCH(D3723,AdressBook!$B$6:$B$25,0),1)),""),"")</f>
        <v/>
      </c>
      <c r="G3723" s="361" t="str">
        <f>IFERROR(IF(LEN(INDEX(PlansAndNotes!$F$6:$F$4005,ROW(B3723)-ROW($C$3)))=0,"",INDEX(PlansAndNotes!$F$6:$F$4005,ROW(B3723)-ROW($C$3))),"")</f>
        <v/>
      </c>
      <c r="H3723" s="361" t="str">
        <f>IFERROR(IF(LEN(C3723)&gt;0,IF(LEN(INDEX(TasksList!$G$6:$G$25,MATCH(C3723,TasksList!$B$6:$B$25,0),1))=0,"",INDEX(TasksList!$G$6:$G$25,MATCH(C3723,TasksList!$B$6:$B$25,0),1)),""),"")</f>
        <v/>
      </c>
      <c r="N3723" s="362" t="str">
        <f>IFERROR(IF(LEN(INDEX(PlansAndNotes!$D$6:$D$4005,ROW(B3723)-ROW($C$3)))=0,"",INDEX(PlansAndNotes!$D$6:$D$4005,ROW(B3723)-ROW($C$3))),"")</f>
        <v/>
      </c>
      <c r="O3723" s="165" t="str">
        <f t="shared" si="392"/>
        <v/>
      </c>
      <c r="P3723" s="363" t="str">
        <f>IFERROR(IF(LEN(INDEX(PlansAndNotes!$E$6:$E$4005,ROW(B3723)-ROW($C$3)))=0,"",INDEX(PlansAndNotes!$E$6:$E$4005,ROW(B3723)-ROW($C$3))),"")</f>
        <v/>
      </c>
      <c r="Q3723" s="363" t="str">
        <f>IFERROR(IF(LEN(INDEX(PlansAndNotes!$G$6:$G$4005,ROW(B3723)-ROW($C$3)))=0,"",INDEX(PlansAndNotes!$G$6:$G$4005,ROW(B3723)-ROW($C$3))),"")</f>
        <v/>
      </c>
      <c r="R3723" s="361" t="str">
        <f>IFERROR(IF(LEN(D3723)&gt;0,IF(LEN(INDEX(AdressBook!$C$6:$C$25,MATCH(D3723,AdressBook!$B$6:$B$25,0),1))=0,"",INDEX(AdressBook!$C$6:$C$25,MATCH(D3723,AdressBook!$B$6:$B$25,0),1)),""),"")</f>
        <v/>
      </c>
      <c r="S3723" s="165">
        <f>IF(LEN(C3723)&gt;0,IFERROR(IF(MATCH(C3723,C3724:$C$4004,0)&gt;0,-1,ROW(S3723)-ROW($S$3)),ROW(S3723)-ROW($S$3)),-1)</f>
        <v>-1</v>
      </c>
      <c r="T3723" s="165">
        <f t="shared" si="393"/>
        <v>0</v>
      </c>
      <c r="U3723" s="165" t="str">
        <f t="shared" si="394"/>
        <v/>
      </c>
      <c r="V3723" s="165" t="str">
        <f>IFERROR(IF(OR(C3723="",S3723&lt;0),"",IF(SUBTOTAL(3,C3723:C3723)=0,-1,SUBTOTAL(3,$C$4:C3723))),"")</f>
        <v/>
      </c>
      <c r="W3723" s="156" t="str">
        <f t="array" ref="W3723">IF(LEN(C3723)&gt;0,IFERROR(IF(MATCH(C3723,$C$3:$C3722,0)&gt;0,N3723-INDEX($N$3:N3722,SUMPRODUCT(MAX(ROW($C$3:$C3722)*(C3723=$C$3:$C3722)))-2,1),""),""),"")</f>
        <v/>
      </c>
      <c r="X3723" s="156">
        <f t="shared" ca="1" si="395"/>
        <v>1</v>
      </c>
      <c r="Y3723" s="156">
        <f t="shared" ca="1" si="396"/>
        <v>1</v>
      </c>
    </row>
    <row r="3724" spans="2:25" hidden="1" x14ac:dyDescent="0.25">
      <c r="B3724" s="390" t="str">
        <f>IFERROR(IF(LEN(INDEX(PlansAndNotes!$B$6:$B$2005,ROW(A3724)-ROW($B$3)))=0,"",INDEX(PlansAndNotes!$B$6:$B$2005,ROW(A3724)-ROW($B$3))),"")</f>
        <v/>
      </c>
      <c r="C3724" s="387" t="str">
        <f t="shared" si="391"/>
        <v/>
      </c>
      <c r="D3724" s="361" t="str">
        <f>IFERROR(IF(LEN(C3724)&gt;0,IF(LEN(INDEX(TasksList!$C$6:$C$25,MATCH(C3724,TasksList!$B$6:$B$25,0),1))=0,"",INDEX(TasksList!$C$6:$C$25,MATCH(C3724,TasksList!$B$6:$B$25,0),1)),""),"")</f>
        <v/>
      </c>
      <c r="E3724" s="361" t="str">
        <f>IFERROR(IF(LEN(C3724)&gt;0,IF(LEN(INDEX(TasksList!$F$6:$F$25,MATCH(C3724,TasksList!$B$6:$B$25,0),1))=0,"not set!",INDEX(TasksList!$F$6:$F$25,MATCH(C3724,TasksList!$B$6:$B$25,0),1)),""),"")</f>
        <v/>
      </c>
      <c r="F3724" s="360" t="str">
        <f>IFERROR(IF(LEN(D3724)&gt;0,IF(LEN(INDEX(AdressBook!$D$6:$D$25,MATCH(D3724,AdressBook!$B$6:$B$25,0),1))=0,"",INDEX(AdressBook!$D$6:$D$25,MATCH(D3724,AdressBook!$B$6:$B$25,0),1)),""),"")</f>
        <v/>
      </c>
      <c r="G3724" s="361" t="str">
        <f>IFERROR(IF(LEN(INDEX(PlansAndNotes!$F$6:$F$4005,ROW(B3724)-ROW($C$3)))=0,"",INDEX(PlansAndNotes!$F$6:$F$4005,ROW(B3724)-ROW($C$3))),"")</f>
        <v/>
      </c>
      <c r="H3724" s="361" t="str">
        <f>IFERROR(IF(LEN(C3724)&gt;0,IF(LEN(INDEX(TasksList!$G$6:$G$25,MATCH(C3724,TasksList!$B$6:$B$25,0),1))=0,"",INDEX(TasksList!$G$6:$G$25,MATCH(C3724,TasksList!$B$6:$B$25,0),1)),""),"")</f>
        <v/>
      </c>
      <c r="N3724" s="362" t="str">
        <f>IFERROR(IF(LEN(INDEX(PlansAndNotes!$D$6:$D$4005,ROW(B3724)-ROW($C$3)))=0,"",INDEX(PlansAndNotes!$D$6:$D$4005,ROW(B3724)-ROW($C$3))),"")</f>
        <v/>
      </c>
      <c r="O3724" s="165" t="str">
        <f t="shared" si="392"/>
        <v/>
      </c>
      <c r="P3724" s="363" t="str">
        <f>IFERROR(IF(LEN(INDEX(PlansAndNotes!$E$6:$E$4005,ROW(B3724)-ROW($C$3)))=0,"",INDEX(PlansAndNotes!$E$6:$E$4005,ROW(B3724)-ROW($C$3))),"")</f>
        <v/>
      </c>
      <c r="Q3724" s="363" t="str">
        <f>IFERROR(IF(LEN(INDEX(PlansAndNotes!$G$6:$G$4005,ROW(B3724)-ROW($C$3)))=0,"",INDEX(PlansAndNotes!$G$6:$G$4005,ROW(B3724)-ROW($C$3))),"")</f>
        <v/>
      </c>
      <c r="R3724" s="361" t="str">
        <f>IFERROR(IF(LEN(D3724)&gt;0,IF(LEN(INDEX(AdressBook!$C$6:$C$25,MATCH(D3724,AdressBook!$B$6:$B$25,0),1))=0,"",INDEX(AdressBook!$C$6:$C$25,MATCH(D3724,AdressBook!$B$6:$B$25,0),1)),""),"")</f>
        <v/>
      </c>
      <c r="S3724" s="165">
        <f>IF(LEN(C3724)&gt;0,IFERROR(IF(MATCH(C3724,C3725:$C$4004,0)&gt;0,-1,ROW(S3724)-ROW($S$3)),ROW(S3724)-ROW($S$3)),-1)</f>
        <v>-1</v>
      </c>
      <c r="T3724" s="165">
        <f t="shared" si="393"/>
        <v>0</v>
      </c>
      <c r="U3724" s="165" t="str">
        <f t="shared" si="394"/>
        <v/>
      </c>
      <c r="V3724" s="165" t="str">
        <f>IFERROR(IF(OR(C3724="",S3724&lt;0),"",IF(SUBTOTAL(3,C3724:C3724)=0,-1,SUBTOTAL(3,$C$4:C3724))),"")</f>
        <v/>
      </c>
      <c r="W3724" s="156" t="str">
        <f t="array" ref="W3724">IF(LEN(C3724)&gt;0,IFERROR(IF(MATCH(C3724,$C$3:$C3723,0)&gt;0,N3724-INDEX($N$3:N3723,SUMPRODUCT(MAX(ROW($C$3:$C3723)*(C3724=$C$3:$C3723)))-2,1),""),""),"")</f>
        <v/>
      </c>
      <c r="X3724" s="156">
        <f t="shared" ca="1" si="395"/>
        <v>1</v>
      </c>
      <c r="Y3724" s="156">
        <f t="shared" ca="1" si="396"/>
        <v>1</v>
      </c>
    </row>
    <row r="3725" spans="2:25" hidden="1" x14ac:dyDescent="0.25">
      <c r="B3725" s="390" t="str">
        <f>IFERROR(IF(LEN(INDEX(PlansAndNotes!$B$6:$B$2005,ROW(A3725)-ROW($B$3)))=0,"",INDEX(PlansAndNotes!$B$6:$B$2005,ROW(A3725)-ROW($B$3))),"")</f>
        <v/>
      </c>
      <c r="C3725" s="387" t="str">
        <f t="shared" si="391"/>
        <v/>
      </c>
      <c r="D3725" s="361" t="str">
        <f>IFERROR(IF(LEN(C3725)&gt;0,IF(LEN(INDEX(TasksList!$C$6:$C$25,MATCH(C3725,TasksList!$B$6:$B$25,0),1))=0,"",INDEX(TasksList!$C$6:$C$25,MATCH(C3725,TasksList!$B$6:$B$25,0),1)),""),"")</f>
        <v/>
      </c>
      <c r="E3725" s="361" t="str">
        <f>IFERROR(IF(LEN(C3725)&gt;0,IF(LEN(INDEX(TasksList!$F$6:$F$25,MATCH(C3725,TasksList!$B$6:$B$25,0),1))=0,"not set!",INDEX(TasksList!$F$6:$F$25,MATCH(C3725,TasksList!$B$6:$B$25,0),1)),""),"")</f>
        <v/>
      </c>
      <c r="F3725" s="360" t="str">
        <f>IFERROR(IF(LEN(D3725)&gt;0,IF(LEN(INDEX(AdressBook!$D$6:$D$25,MATCH(D3725,AdressBook!$B$6:$B$25,0),1))=0,"",INDEX(AdressBook!$D$6:$D$25,MATCH(D3725,AdressBook!$B$6:$B$25,0),1)),""),"")</f>
        <v/>
      </c>
      <c r="G3725" s="361" t="str">
        <f>IFERROR(IF(LEN(INDEX(PlansAndNotes!$F$6:$F$4005,ROW(B3725)-ROW($C$3)))=0,"",INDEX(PlansAndNotes!$F$6:$F$4005,ROW(B3725)-ROW($C$3))),"")</f>
        <v/>
      </c>
      <c r="H3725" s="361" t="str">
        <f>IFERROR(IF(LEN(C3725)&gt;0,IF(LEN(INDEX(TasksList!$G$6:$G$25,MATCH(C3725,TasksList!$B$6:$B$25,0),1))=0,"",INDEX(TasksList!$G$6:$G$25,MATCH(C3725,TasksList!$B$6:$B$25,0),1)),""),"")</f>
        <v/>
      </c>
      <c r="N3725" s="362" t="str">
        <f>IFERROR(IF(LEN(INDEX(PlansAndNotes!$D$6:$D$4005,ROW(B3725)-ROW($C$3)))=0,"",INDEX(PlansAndNotes!$D$6:$D$4005,ROW(B3725)-ROW($C$3))),"")</f>
        <v/>
      </c>
      <c r="O3725" s="165" t="str">
        <f t="shared" si="392"/>
        <v/>
      </c>
      <c r="P3725" s="363" t="str">
        <f>IFERROR(IF(LEN(INDEX(PlansAndNotes!$E$6:$E$4005,ROW(B3725)-ROW($C$3)))=0,"",INDEX(PlansAndNotes!$E$6:$E$4005,ROW(B3725)-ROW($C$3))),"")</f>
        <v/>
      </c>
      <c r="Q3725" s="363" t="str">
        <f>IFERROR(IF(LEN(INDEX(PlansAndNotes!$G$6:$G$4005,ROW(B3725)-ROW($C$3)))=0,"",INDEX(PlansAndNotes!$G$6:$G$4005,ROW(B3725)-ROW($C$3))),"")</f>
        <v/>
      </c>
      <c r="R3725" s="361" t="str">
        <f>IFERROR(IF(LEN(D3725)&gt;0,IF(LEN(INDEX(AdressBook!$C$6:$C$25,MATCH(D3725,AdressBook!$B$6:$B$25,0),1))=0,"",INDEX(AdressBook!$C$6:$C$25,MATCH(D3725,AdressBook!$B$6:$B$25,0),1)),""),"")</f>
        <v/>
      </c>
      <c r="S3725" s="165">
        <f>IF(LEN(C3725)&gt;0,IFERROR(IF(MATCH(C3725,C3726:$C$4004,0)&gt;0,-1,ROW(S3725)-ROW($S$3)),ROW(S3725)-ROW($S$3)),-1)</f>
        <v>-1</v>
      </c>
      <c r="T3725" s="165">
        <f t="shared" si="393"/>
        <v>0</v>
      </c>
      <c r="U3725" s="165" t="str">
        <f t="shared" si="394"/>
        <v/>
      </c>
      <c r="V3725" s="165" t="str">
        <f>IFERROR(IF(OR(C3725="",S3725&lt;0),"",IF(SUBTOTAL(3,C3725:C3725)=0,-1,SUBTOTAL(3,$C$4:C3725))),"")</f>
        <v/>
      </c>
      <c r="W3725" s="156" t="str">
        <f t="array" ref="W3725">IF(LEN(C3725)&gt;0,IFERROR(IF(MATCH(C3725,$C$3:$C3724,0)&gt;0,N3725-INDEX($N$3:N3724,SUMPRODUCT(MAX(ROW($C$3:$C3724)*(C3725=$C$3:$C3724)))-2,1),""),""),"")</f>
        <v/>
      </c>
      <c r="X3725" s="156">
        <f t="shared" ca="1" si="395"/>
        <v>1</v>
      </c>
      <c r="Y3725" s="156">
        <f t="shared" ca="1" si="396"/>
        <v>1</v>
      </c>
    </row>
    <row r="3726" spans="2:25" hidden="1" x14ac:dyDescent="0.25">
      <c r="B3726" s="390" t="str">
        <f>IFERROR(IF(LEN(INDEX(PlansAndNotes!$B$6:$B$2005,ROW(A3726)-ROW($B$3)))=0,"",INDEX(PlansAndNotes!$B$6:$B$2005,ROW(A3726)-ROW($B$3))),"")</f>
        <v/>
      </c>
      <c r="C3726" s="387" t="str">
        <f t="shared" si="391"/>
        <v/>
      </c>
      <c r="D3726" s="361" t="str">
        <f>IFERROR(IF(LEN(C3726)&gt;0,IF(LEN(INDEX(TasksList!$C$6:$C$25,MATCH(C3726,TasksList!$B$6:$B$25,0),1))=0,"",INDEX(TasksList!$C$6:$C$25,MATCH(C3726,TasksList!$B$6:$B$25,0),1)),""),"")</f>
        <v/>
      </c>
      <c r="E3726" s="361" t="str">
        <f>IFERROR(IF(LEN(C3726)&gt;0,IF(LEN(INDEX(TasksList!$F$6:$F$25,MATCH(C3726,TasksList!$B$6:$B$25,0),1))=0,"not set!",INDEX(TasksList!$F$6:$F$25,MATCH(C3726,TasksList!$B$6:$B$25,0),1)),""),"")</f>
        <v/>
      </c>
      <c r="F3726" s="360" t="str">
        <f>IFERROR(IF(LEN(D3726)&gt;0,IF(LEN(INDEX(AdressBook!$D$6:$D$25,MATCH(D3726,AdressBook!$B$6:$B$25,0),1))=0,"",INDEX(AdressBook!$D$6:$D$25,MATCH(D3726,AdressBook!$B$6:$B$25,0),1)),""),"")</f>
        <v/>
      </c>
      <c r="G3726" s="361" t="str">
        <f>IFERROR(IF(LEN(INDEX(PlansAndNotes!$F$6:$F$4005,ROW(B3726)-ROW($C$3)))=0,"",INDEX(PlansAndNotes!$F$6:$F$4005,ROW(B3726)-ROW($C$3))),"")</f>
        <v/>
      </c>
      <c r="H3726" s="361" t="str">
        <f>IFERROR(IF(LEN(C3726)&gt;0,IF(LEN(INDEX(TasksList!$G$6:$G$25,MATCH(C3726,TasksList!$B$6:$B$25,0),1))=0,"",INDEX(TasksList!$G$6:$G$25,MATCH(C3726,TasksList!$B$6:$B$25,0),1)),""),"")</f>
        <v/>
      </c>
      <c r="N3726" s="362" t="str">
        <f>IFERROR(IF(LEN(INDEX(PlansAndNotes!$D$6:$D$4005,ROW(B3726)-ROW($C$3)))=0,"",INDEX(PlansAndNotes!$D$6:$D$4005,ROW(B3726)-ROW($C$3))),"")</f>
        <v/>
      </c>
      <c r="O3726" s="165" t="str">
        <f t="shared" si="392"/>
        <v/>
      </c>
      <c r="P3726" s="363" t="str">
        <f>IFERROR(IF(LEN(INDEX(PlansAndNotes!$E$6:$E$4005,ROW(B3726)-ROW($C$3)))=0,"",INDEX(PlansAndNotes!$E$6:$E$4005,ROW(B3726)-ROW($C$3))),"")</f>
        <v/>
      </c>
      <c r="Q3726" s="363" t="str">
        <f>IFERROR(IF(LEN(INDEX(PlansAndNotes!$G$6:$G$4005,ROW(B3726)-ROW($C$3)))=0,"",INDEX(PlansAndNotes!$G$6:$G$4005,ROW(B3726)-ROW($C$3))),"")</f>
        <v/>
      </c>
      <c r="R3726" s="361" t="str">
        <f>IFERROR(IF(LEN(D3726)&gt;0,IF(LEN(INDEX(AdressBook!$C$6:$C$25,MATCH(D3726,AdressBook!$B$6:$B$25,0),1))=0,"",INDEX(AdressBook!$C$6:$C$25,MATCH(D3726,AdressBook!$B$6:$B$25,0),1)),""),"")</f>
        <v/>
      </c>
      <c r="S3726" s="165">
        <f>IF(LEN(C3726)&gt;0,IFERROR(IF(MATCH(C3726,C3727:$C$4004,0)&gt;0,-1,ROW(S3726)-ROW($S$3)),ROW(S3726)-ROW($S$3)),-1)</f>
        <v>-1</v>
      </c>
      <c r="T3726" s="165">
        <f t="shared" si="393"/>
        <v>0</v>
      </c>
      <c r="U3726" s="165" t="str">
        <f t="shared" si="394"/>
        <v/>
      </c>
      <c r="V3726" s="165" t="str">
        <f>IFERROR(IF(OR(C3726="",S3726&lt;0),"",IF(SUBTOTAL(3,C3726:C3726)=0,-1,SUBTOTAL(3,$C$4:C3726))),"")</f>
        <v/>
      </c>
      <c r="W3726" s="156" t="str">
        <f t="array" ref="W3726">IF(LEN(C3726)&gt;0,IFERROR(IF(MATCH(C3726,$C$3:$C3725,0)&gt;0,N3726-INDEX($N$3:N3725,SUMPRODUCT(MAX(ROW($C$3:$C3725)*(C3726=$C$3:$C3725)))-2,1),""),""),"")</f>
        <v/>
      </c>
      <c r="X3726" s="156">
        <f t="shared" ca="1" si="395"/>
        <v>1</v>
      </c>
      <c r="Y3726" s="156">
        <f t="shared" ca="1" si="396"/>
        <v>1</v>
      </c>
    </row>
    <row r="3727" spans="2:25" hidden="1" x14ac:dyDescent="0.25">
      <c r="B3727" s="390" t="str">
        <f>IFERROR(IF(LEN(INDEX(PlansAndNotes!$B$6:$B$2005,ROW(A3727)-ROW($B$3)))=0,"",INDEX(PlansAndNotes!$B$6:$B$2005,ROW(A3727)-ROW($B$3))),"")</f>
        <v/>
      </c>
      <c r="C3727" s="387" t="str">
        <f t="shared" si="391"/>
        <v/>
      </c>
      <c r="D3727" s="361" t="str">
        <f>IFERROR(IF(LEN(C3727)&gt;0,IF(LEN(INDEX(TasksList!$C$6:$C$25,MATCH(C3727,TasksList!$B$6:$B$25,0),1))=0,"",INDEX(TasksList!$C$6:$C$25,MATCH(C3727,TasksList!$B$6:$B$25,0),1)),""),"")</f>
        <v/>
      </c>
      <c r="E3727" s="361" t="str">
        <f>IFERROR(IF(LEN(C3727)&gt;0,IF(LEN(INDEX(TasksList!$F$6:$F$25,MATCH(C3727,TasksList!$B$6:$B$25,0),1))=0,"not set!",INDEX(TasksList!$F$6:$F$25,MATCH(C3727,TasksList!$B$6:$B$25,0),1)),""),"")</f>
        <v/>
      </c>
      <c r="F3727" s="360" t="str">
        <f>IFERROR(IF(LEN(D3727)&gt;0,IF(LEN(INDEX(AdressBook!$D$6:$D$25,MATCH(D3727,AdressBook!$B$6:$B$25,0),1))=0,"",INDEX(AdressBook!$D$6:$D$25,MATCH(D3727,AdressBook!$B$6:$B$25,0),1)),""),"")</f>
        <v/>
      </c>
      <c r="G3727" s="361" t="str">
        <f>IFERROR(IF(LEN(INDEX(PlansAndNotes!$F$6:$F$4005,ROW(B3727)-ROW($C$3)))=0,"",INDEX(PlansAndNotes!$F$6:$F$4005,ROW(B3727)-ROW($C$3))),"")</f>
        <v/>
      </c>
      <c r="H3727" s="361" t="str">
        <f>IFERROR(IF(LEN(C3727)&gt;0,IF(LEN(INDEX(TasksList!$G$6:$G$25,MATCH(C3727,TasksList!$B$6:$B$25,0),1))=0,"",INDEX(TasksList!$G$6:$G$25,MATCH(C3727,TasksList!$B$6:$B$25,0),1)),""),"")</f>
        <v/>
      </c>
      <c r="N3727" s="362" t="str">
        <f>IFERROR(IF(LEN(INDEX(PlansAndNotes!$D$6:$D$4005,ROW(B3727)-ROW($C$3)))=0,"",INDEX(PlansAndNotes!$D$6:$D$4005,ROW(B3727)-ROW($C$3))),"")</f>
        <v/>
      </c>
      <c r="O3727" s="165" t="str">
        <f t="shared" si="392"/>
        <v/>
      </c>
      <c r="P3727" s="363" t="str">
        <f>IFERROR(IF(LEN(INDEX(PlansAndNotes!$E$6:$E$4005,ROW(B3727)-ROW($C$3)))=0,"",INDEX(PlansAndNotes!$E$6:$E$4005,ROW(B3727)-ROW($C$3))),"")</f>
        <v/>
      </c>
      <c r="Q3727" s="363" t="str">
        <f>IFERROR(IF(LEN(INDEX(PlansAndNotes!$G$6:$G$4005,ROW(B3727)-ROW($C$3)))=0,"",INDEX(PlansAndNotes!$G$6:$G$4005,ROW(B3727)-ROW($C$3))),"")</f>
        <v/>
      </c>
      <c r="R3727" s="361" t="str">
        <f>IFERROR(IF(LEN(D3727)&gt;0,IF(LEN(INDEX(AdressBook!$C$6:$C$25,MATCH(D3727,AdressBook!$B$6:$B$25,0),1))=0,"",INDEX(AdressBook!$C$6:$C$25,MATCH(D3727,AdressBook!$B$6:$B$25,0),1)),""),"")</f>
        <v/>
      </c>
      <c r="S3727" s="165">
        <f>IF(LEN(C3727)&gt;0,IFERROR(IF(MATCH(C3727,C3728:$C$4004,0)&gt;0,-1,ROW(S3727)-ROW($S$3)),ROW(S3727)-ROW($S$3)),-1)</f>
        <v>-1</v>
      </c>
      <c r="T3727" s="165">
        <f t="shared" si="393"/>
        <v>0</v>
      </c>
      <c r="U3727" s="165" t="str">
        <f t="shared" si="394"/>
        <v/>
      </c>
      <c r="V3727" s="165" t="str">
        <f>IFERROR(IF(OR(C3727="",S3727&lt;0),"",IF(SUBTOTAL(3,C3727:C3727)=0,-1,SUBTOTAL(3,$C$4:C3727))),"")</f>
        <v/>
      </c>
      <c r="W3727" s="156" t="str">
        <f t="array" ref="W3727">IF(LEN(C3727)&gt;0,IFERROR(IF(MATCH(C3727,$C$3:$C3726,0)&gt;0,N3727-INDEX($N$3:N3726,SUMPRODUCT(MAX(ROW($C$3:$C3726)*(C3727=$C$3:$C3726)))-2,1),""),""),"")</f>
        <v/>
      </c>
      <c r="X3727" s="156">
        <f t="shared" ca="1" si="395"/>
        <v>1</v>
      </c>
      <c r="Y3727" s="156">
        <f t="shared" ca="1" si="396"/>
        <v>1</v>
      </c>
    </row>
    <row r="3728" spans="2:25" hidden="1" x14ac:dyDescent="0.25">
      <c r="B3728" s="390" t="str">
        <f>IFERROR(IF(LEN(INDEX(PlansAndNotes!$B$6:$B$2005,ROW(A3728)-ROW($B$3)))=0,"",INDEX(PlansAndNotes!$B$6:$B$2005,ROW(A3728)-ROW($B$3))),"")</f>
        <v/>
      </c>
      <c r="C3728" s="387" t="str">
        <f t="shared" si="391"/>
        <v/>
      </c>
      <c r="D3728" s="361" t="str">
        <f>IFERROR(IF(LEN(C3728)&gt;0,IF(LEN(INDEX(TasksList!$C$6:$C$25,MATCH(C3728,TasksList!$B$6:$B$25,0),1))=0,"",INDEX(TasksList!$C$6:$C$25,MATCH(C3728,TasksList!$B$6:$B$25,0),1)),""),"")</f>
        <v/>
      </c>
      <c r="E3728" s="361" t="str">
        <f>IFERROR(IF(LEN(C3728)&gt;0,IF(LEN(INDEX(TasksList!$F$6:$F$25,MATCH(C3728,TasksList!$B$6:$B$25,0),1))=0,"not set!",INDEX(TasksList!$F$6:$F$25,MATCH(C3728,TasksList!$B$6:$B$25,0),1)),""),"")</f>
        <v/>
      </c>
      <c r="F3728" s="360" t="str">
        <f>IFERROR(IF(LEN(D3728)&gt;0,IF(LEN(INDEX(AdressBook!$D$6:$D$25,MATCH(D3728,AdressBook!$B$6:$B$25,0),1))=0,"",INDEX(AdressBook!$D$6:$D$25,MATCH(D3728,AdressBook!$B$6:$B$25,0),1)),""),"")</f>
        <v/>
      </c>
      <c r="G3728" s="361" t="str">
        <f>IFERROR(IF(LEN(INDEX(PlansAndNotes!$F$6:$F$4005,ROW(B3728)-ROW($C$3)))=0,"",INDEX(PlansAndNotes!$F$6:$F$4005,ROW(B3728)-ROW($C$3))),"")</f>
        <v/>
      </c>
      <c r="H3728" s="361" t="str">
        <f>IFERROR(IF(LEN(C3728)&gt;0,IF(LEN(INDEX(TasksList!$G$6:$G$25,MATCH(C3728,TasksList!$B$6:$B$25,0),1))=0,"",INDEX(TasksList!$G$6:$G$25,MATCH(C3728,TasksList!$B$6:$B$25,0),1)),""),"")</f>
        <v/>
      </c>
      <c r="N3728" s="362" t="str">
        <f>IFERROR(IF(LEN(INDEX(PlansAndNotes!$D$6:$D$4005,ROW(B3728)-ROW($C$3)))=0,"",INDEX(PlansAndNotes!$D$6:$D$4005,ROW(B3728)-ROW($C$3))),"")</f>
        <v/>
      </c>
      <c r="O3728" s="165" t="str">
        <f t="shared" si="392"/>
        <v/>
      </c>
      <c r="P3728" s="363" t="str">
        <f>IFERROR(IF(LEN(INDEX(PlansAndNotes!$E$6:$E$4005,ROW(B3728)-ROW($C$3)))=0,"",INDEX(PlansAndNotes!$E$6:$E$4005,ROW(B3728)-ROW($C$3))),"")</f>
        <v/>
      </c>
      <c r="Q3728" s="363" t="str">
        <f>IFERROR(IF(LEN(INDEX(PlansAndNotes!$G$6:$G$4005,ROW(B3728)-ROW($C$3)))=0,"",INDEX(PlansAndNotes!$G$6:$G$4005,ROW(B3728)-ROW($C$3))),"")</f>
        <v/>
      </c>
      <c r="R3728" s="361" t="str">
        <f>IFERROR(IF(LEN(D3728)&gt;0,IF(LEN(INDEX(AdressBook!$C$6:$C$25,MATCH(D3728,AdressBook!$B$6:$B$25,0),1))=0,"",INDEX(AdressBook!$C$6:$C$25,MATCH(D3728,AdressBook!$B$6:$B$25,0),1)),""),"")</f>
        <v/>
      </c>
      <c r="S3728" s="165">
        <f>IF(LEN(C3728)&gt;0,IFERROR(IF(MATCH(C3728,C3729:$C$4004,0)&gt;0,-1,ROW(S3728)-ROW($S$3)),ROW(S3728)-ROW($S$3)),-1)</f>
        <v>-1</v>
      </c>
      <c r="T3728" s="165">
        <f t="shared" si="393"/>
        <v>0</v>
      </c>
      <c r="U3728" s="165" t="str">
        <f t="shared" si="394"/>
        <v/>
      </c>
      <c r="V3728" s="165" t="str">
        <f>IFERROR(IF(OR(C3728="",S3728&lt;0),"",IF(SUBTOTAL(3,C3728:C3728)=0,-1,SUBTOTAL(3,$C$4:C3728))),"")</f>
        <v/>
      </c>
      <c r="W3728" s="156" t="str">
        <f t="array" ref="W3728">IF(LEN(C3728)&gt;0,IFERROR(IF(MATCH(C3728,$C$3:$C3727,0)&gt;0,N3728-INDEX($N$3:N3727,SUMPRODUCT(MAX(ROW($C$3:$C3727)*(C3728=$C$3:$C3727)))-2,1),""),""),"")</f>
        <v/>
      </c>
      <c r="X3728" s="156">
        <f t="shared" ca="1" si="395"/>
        <v>1</v>
      </c>
      <c r="Y3728" s="156">
        <f t="shared" ca="1" si="396"/>
        <v>1</v>
      </c>
    </row>
    <row r="3729" spans="2:25" hidden="1" x14ac:dyDescent="0.25">
      <c r="B3729" s="390" t="str">
        <f>IFERROR(IF(LEN(INDEX(PlansAndNotes!$B$6:$B$2005,ROW(A3729)-ROW($B$3)))=0,"",INDEX(PlansAndNotes!$B$6:$B$2005,ROW(A3729)-ROW($B$3))),"")</f>
        <v/>
      </c>
      <c r="C3729" s="387" t="str">
        <f t="shared" si="391"/>
        <v/>
      </c>
      <c r="D3729" s="361" t="str">
        <f>IFERROR(IF(LEN(C3729)&gt;0,IF(LEN(INDEX(TasksList!$C$6:$C$25,MATCH(C3729,TasksList!$B$6:$B$25,0),1))=0,"",INDEX(TasksList!$C$6:$C$25,MATCH(C3729,TasksList!$B$6:$B$25,0),1)),""),"")</f>
        <v/>
      </c>
      <c r="E3729" s="361" t="str">
        <f>IFERROR(IF(LEN(C3729)&gt;0,IF(LEN(INDEX(TasksList!$F$6:$F$25,MATCH(C3729,TasksList!$B$6:$B$25,0),1))=0,"not set!",INDEX(TasksList!$F$6:$F$25,MATCH(C3729,TasksList!$B$6:$B$25,0),1)),""),"")</f>
        <v/>
      </c>
      <c r="F3729" s="360" t="str">
        <f>IFERROR(IF(LEN(D3729)&gt;0,IF(LEN(INDEX(AdressBook!$D$6:$D$25,MATCH(D3729,AdressBook!$B$6:$B$25,0),1))=0,"",INDEX(AdressBook!$D$6:$D$25,MATCH(D3729,AdressBook!$B$6:$B$25,0),1)),""),"")</f>
        <v/>
      </c>
      <c r="G3729" s="361" t="str">
        <f>IFERROR(IF(LEN(INDEX(PlansAndNotes!$F$6:$F$4005,ROW(B3729)-ROW($C$3)))=0,"",INDEX(PlansAndNotes!$F$6:$F$4005,ROW(B3729)-ROW($C$3))),"")</f>
        <v/>
      </c>
      <c r="H3729" s="361" t="str">
        <f>IFERROR(IF(LEN(C3729)&gt;0,IF(LEN(INDEX(TasksList!$G$6:$G$25,MATCH(C3729,TasksList!$B$6:$B$25,0),1))=0,"",INDEX(TasksList!$G$6:$G$25,MATCH(C3729,TasksList!$B$6:$B$25,0),1)),""),"")</f>
        <v/>
      </c>
      <c r="N3729" s="362" t="str">
        <f>IFERROR(IF(LEN(INDEX(PlansAndNotes!$D$6:$D$4005,ROW(B3729)-ROW($C$3)))=0,"",INDEX(PlansAndNotes!$D$6:$D$4005,ROW(B3729)-ROW($C$3))),"")</f>
        <v/>
      </c>
      <c r="O3729" s="165" t="str">
        <f t="shared" si="392"/>
        <v/>
      </c>
      <c r="P3729" s="363" t="str">
        <f>IFERROR(IF(LEN(INDEX(PlansAndNotes!$E$6:$E$4005,ROW(B3729)-ROW($C$3)))=0,"",INDEX(PlansAndNotes!$E$6:$E$4005,ROW(B3729)-ROW($C$3))),"")</f>
        <v/>
      </c>
      <c r="Q3729" s="363" t="str">
        <f>IFERROR(IF(LEN(INDEX(PlansAndNotes!$G$6:$G$4005,ROW(B3729)-ROW($C$3)))=0,"",INDEX(PlansAndNotes!$G$6:$G$4005,ROW(B3729)-ROW($C$3))),"")</f>
        <v/>
      </c>
      <c r="R3729" s="361" t="str">
        <f>IFERROR(IF(LEN(D3729)&gt;0,IF(LEN(INDEX(AdressBook!$C$6:$C$25,MATCH(D3729,AdressBook!$B$6:$B$25,0),1))=0,"",INDEX(AdressBook!$C$6:$C$25,MATCH(D3729,AdressBook!$B$6:$B$25,0),1)),""),"")</f>
        <v/>
      </c>
      <c r="S3729" s="165">
        <f>IF(LEN(C3729)&gt;0,IFERROR(IF(MATCH(C3729,C3730:$C$4004,0)&gt;0,-1,ROW(S3729)-ROW($S$3)),ROW(S3729)-ROW($S$3)),-1)</f>
        <v>-1</v>
      </c>
      <c r="T3729" s="165">
        <f t="shared" si="393"/>
        <v>0</v>
      </c>
      <c r="U3729" s="165" t="str">
        <f t="shared" si="394"/>
        <v/>
      </c>
      <c r="V3729" s="165" t="str">
        <f>IFERROR(IF(OR(C3729="",S3729&lt;0),"",IF(SUBTOTAL(3,C3729:C3729)=0,-1,SUBTOTAL(3,$C$4:C3729))),"")</f>
        <v/>
      </c>
      <c r="W3729" s="156" t="str">
        <f t="array" ref="W3729">IF(LEN(C3729)&gt;0,IFERROR(IF(MATCH(C3729,$C$3:$C3728,0)&gt;0,N3729-INDEX($N$3:N3728,SUMPRODUCT(MAX(ROW($C$3:$C3728)*(C3729=$C$3:$C3728)))-2,1),""),""),"")</f>
        <v/>
      </c>
      <c r="X3729" s="156">
        <f t="shared" ca="1" si="395"/>
        <v>1</v>
      </c>
      <c r="Y3729" s="156">
        <f t="shared" ca="1" si="396"/>
        <v>1</v>
      </c>
    </row>
    <row r="3730" spans="2:25" hidden="1" x14ac:dyDescent="0.25">
      <c r="B3730" s="390" t="str">
        <f>IFERROR(IF(LEN(INDEX(PlansAndNotes!$B$6:$B$2005,ROW(A3730)-ROW($B$3)))=0,"",INDEX(PlansAndNotes!$B$6:$B$2005,ROW(A3730)-ROW($B$3))),"")</f>
        <v/>
      </c>
      <c r="C3730" s="387" t="str">
        <f t="shared" si="391"/>
        <v/>
      </c>
      <c r="D3730" s="361" t="str">
        <f>IFERROR(IF(LEN(C3730)&gt;0,IF(LEN(INDEX(TasksList!$C$6:$C$25,MATCH(C3730,TasksList!$B$6:$B$25,0),1))=0,"",INDEX(TasksList!$C$6:$C$25,MATCH(C3730,TasksList!$B$6:$B$25,0),1)),""),"")</f>
        <v/>
      </c>
      <c r="E3730" s="361" t="str">
        <f>IFERROR(IF(LEN(C3730)&gt;0,IF(LEN(INDEX(TasksList!$F$6:$F$25,MATCH(C3730,TasksList!$B$6:$B$25,0),1))=0,"not set!",INDEX(TasksList!$F$6:$F$25,MATCH(C3730,TasksList!$B$6:$B$25,0),1)),""),"")</f>
        <v/>
      </c>
      <c r="F3730" s="360" t="str">
        <f>IFERROR(IF(LEN(D3730)&gt;0,IF(LEN(INDEX(AdressBook!$D$6:$D$25,MATCH(D3730,AdressBook!$B$6:$B$25,0),1))=0,"",INDEX(AdressBook!$D$6:$D$25,MATCH(D3730,AdressBook!$B$6:$B$25,0),1)),""),"")</f>
        <v/>
      </c>
      <c r="G3730" s="361" t="str">
        <f>IFERROR(IF(LEN(INDEX(PlansAndNotes!$F$6:$F$4005,ROW(B3730)-ROW($C$3)))=0,"",INDEX(PlansAndNotes!$F$6:$F$4005,ROW(B3730)-ROW($C$3))),"")</f>
        <v/>
      </c>
      <c r="H3730" s="361" t="str">
        <f>IFERROR(IF(LEN(C3730)&gt;0,IF(LEN(INDEX(TasksList!$G$6:$G$25,MATCH(C3730,TasksList!$B$6:$B$25,0),1))=0,"",INDEX(TasksList!$G$6:$G$25,MATCH(C3730,TasksList!$B$6:$B$25,0),1)),""),"")</f>
        <v/>
      </c>
      <c r="N3730" s="362" t="str">
        <f>IFERROR(IF(LEN(INDEX(PlansAndNotes!$D$6:$D$4005,ROW(B3730)-ROW($C$3)))=0,"",INDEX(PlansAndNotes!$D$6:$D$4005,ROW(B3730)-ROW($C$3))),"")</f>
        <v/>
      </c>
      <c r="O3730" s="165" t="str">
        <f t="shared" si="392"/>
        <v/>
      </c>
      <c r="P3730" s="363" t="str">
        <f>IFERROR(IF(LEN(INDEX(PlansAndNotes!$E$6:$E$4005,ROW(B3730)-ROW($C$3)))=0,"",INDEX(PlansAndNotes!$E$6:$E$4005,ROW(B3730)-ROW($C$3))),"")</f>
        <v/>
      </c>
      <c r="Q3730" s="363" t="str">
        <f>IFERROR(IF(LEN(INDEX(PlansAndNotes!$G$6:$G$4005,ROW(B3730)-ROW($C$3)))=0,"",INDEX(PlansAndNotes!$G$6:$G$4005,ROW(B3730)-ROW($C$3))),"")</f>
        <v/>
      </c>
      <c r="R3730" s="361" t="str">
        <f>IFERROR(IF(LEN(D3730)&gt;0,IF(LEN(INDEX(AdressBook!$C$6:$C$25,MATCH(D3730,AdressBook!$B$6:$B$25,0),1))=0,"",INDEX(AdressBook!$C$6:$C$25,MATCH(D3730,AdressBook!$B$6:$B$25,0),1)),""),"")</f>
        <v/>
      </c>
      <c r="S3730" s="165">
        <f>IF(LEN(C3730)&gt;0,IFERROR(IF(MATCH(C3730,C3731:$C$4004,0)&gt;0,-1,ROW(S3730)-ROW($S$3)),ROW(S3730)-ROW($S$3)),-1)</f>
        <v>-1</v>
      </c>
      <c r="T3730" s="165">
        <f t="shared" si="393"/>
        <v>0</v>
      </c>
      <c r="U3730" s="165" t="str">
        <f t="shared" si="394"/>
        <v/>
      </c>
      <c r="V3730" s="165" t="str">
        <f>IFERROR(IF(OR(C3730="",S3730&lt;0),"",IF(SUBTOTAL(3,C3730:C3730)=0,-1,SUBTOTAL(3,$C$4:C3730))),"")</f>
        <v/>
      </c>
      <c r="W3730" s="156" t="str">
        <f t="array" ref="W3730">IF(LEN(C3730)&gt;0,IFERROR(IF(MATCH(C3730,$C$3:$C3729,0)&gt;0,N3730-INDEX($N$3:N3729,SUMPRODUCT(MAX(ROW($C$3:$C3729)*(C3730=$C$3:$C3729)))-2,1),""),""),"")</f>
        <v/>
      </c>
      <c r="X3730" s="156">
        <f t="shared" ca="1" si="395"/>
        <v>1</v>
      </c>
      <c r="Y3730" s="156">
        <f t="shared" ca="1" si="396"/>
        <v>1</v>
      </c>
    </row>
    <row r="3731" spans="2:25" hidden="1" x14ac:dyDescent="0.25">
      <c r="B3731" s="390" t="str">
        <f>IFERROR(IF(LEN(INDEX(PlansAndNotes!$B$6:$B$2005,ROW(A3731)-ROW($B$3)))=0,"",INDEX(PlansAndNotes!$B$6:$B$2005,ROW(A3731)-ROW($B$3))),"")</f>
        <v/>
      </c>
      <c r="C3731" s="387" t="str">
        <f t="shared" si="391"/>
        <v/>
      </c>
      <c r="D3731" s="361" t="str">
        <f>IFERROR(IF(LEN(C3731)&gt;0,IF(LEN(INDEX(TasksList!$C$6:$C$25,MATCH(C3731,TasksList!$B$6:$B$25,0),1))=0,"",INDEX(TasksList!$C$6:$C$25,MATCH(C3731,TasksList!$B$6:$B$25,0),1)),""),"")</f>
        <v/>
      </c>
      <c r="E3731" s="361" t="str">
        <f>IFERROR(IF(LEN(C3731)&gt;0,IF(LEN(INDEX(TasksList!$F$6:$F$25,MATCH(C3731,TasksList!$B$6:$B$25,0),1))=0,"not set!",INDEX(TasksList!$F$6:$F$25,MATCH(C3731,TasksList!$B$6:$B$25,0),1)),""),"")</f>
        <v/>
      </c>
      <c r="F3731" s="360" t="str">
        <f>IFERROR(IF(LEN(D3731)&gt;0,IF(LEN(INDEX(AdressBook!$D$6:$D$25,MATCH(D3731,AdressBook!$B$6:$B$25,0),1))=0,"",INDEX(AdressBook!$D$6:$D$25,MATCH(D3731,AdressBook!$B$6:$B$25,0),1)),""),"")</f>
        <v/>
      </c>
      <c r="G3731" s="361" t="str">
        <f>IFERROR(IF(LEN(INDEX(PlansAndNotes!$F$6:$F$4005,ROW(B3731)-ROW($C$3)))=0,"",INDEX(PlansAndNotes!$F$6:$F$4005,ROW(B3731)-ROW($C$3))),"")</f>
        <v/>
      </c>
      <c r="H3731" s="361" t="str">
        <f>IFERROR(IF(LEN(C3731)&gt;0,IF(LEN(INDEX(TasksList!$G$6:$G$25,MATCH(C3731,TasksList!$B$6:$B$25,0),1))=0,"",INDEX(TasksList!$G$6:$G$25,MATCH(C3731,TasksList!$B$6:$B$25,0),1)),""),"")</f>
        <v/>
      </c>
      <c r="N3731" s="362" t="str">
        <f>IFERROR(IF(LEN(INDEX(PlansAndNotes!$D$6:$D$4005,ROW(B3731)-ROW($C$3)))=0,"",INDEX(PlansAndNotes!$D$6:$D$4005,ROW(B3731)-ROW($C$3))),"")</f>
        <v/>
      </c>
      <c r="O3731" s="165" t="str">
        <f t="shared" si="392"/>
        <v/>
      </c>
      <c r="P3731" s="363" t="str">
        <f>IFERROR(IF(LEN(INDEX(PlansAndNotes!$E$6:$E$4005,ROW(B3731)-ROW($C$3)))=0,"",INDEX(PlansAndNotes!$E$6:$E$4005,ROW(B3731)-ROW($C$3))),"")</f>
        <v/>
      </c>
      <c r="Q3731" s="363" t="str">
        <f>IFERROR(IF(LEN(INDEX(PlansAndNotes!$G$6:$G$4005,ROW(B3731)-ROW($C$3)))=0,"",INDEX(PlansAndNotes!$G$6:$G$4005,ROW(B3731)-ROW($C$3))),"")</f>
        <v/>
      </c>
      <c r="R3731" s="361" t="str">
        <f>IFERROR(IF(LEN(D3731)&gt;0,IF(LEN(INDEX(AdressBook!$C$6:$C$25,MATCH(D3731,AdressBook!$B$6:$B$25,0),1))=0,"",INDEX(AdressBook!$C$6:$C$25,MATCH(D3731,AdressBook!$B$6:$B$25,0),1)),""),"")</f>
        <v/>
      </c>
      <c r="S3731" s="165">
        <f>IF(LEN(C3731)&gt;0,IFERROR(IF(MATCH(C3731,C3732:$C$4004,0)&gt;0,-1,ROW(S3731)-ROW($S$3)),ROW(S3731)-ROW($S$3)),-1)</f>
        <v>-1</v>
      </c>
      <c r="T3731" s="165">
        <f t="shared" si="393"/>
        <v>0</v>
      </c>
      <c r="U3731" s="165" t="str">
        <f t="shared" si="394"/>
        <v/>
      </c>
      <c r="V3731" s="165" t="str">
        <f>IFERROR(IF(OR(C3731="",S3731&lt;0),"",IF(SUBTOTAL(3,C3731:C3731)=0,-1,SUBTOTAL(3,$C$4:C3731))),"")</f>
        <v/>
      </c>
      <c r="W3731" s="156" t="str">
        <f t="array" ref="W3731">IF(LEN(C3731)&gt;0,IFERROR(IF(MATCH(C3731,$C$3:$C3730,0)&gt;0,N3731-INDEX($N$3:N3730,SUMPRODUCT(MAX(ROW($C$3:$C3730)*(C3731=$C$3:$C3730)))-2,1),""),""),"")</f>
        <v/>
      </c>
      <c r="X3731" s="156">
        <f t="shared" ca="1" si="395"/>
        <v>1</v>
      </c>
      <c r="Y3731" s="156">
        <f t="shared" ca="1" si="396"/>
        <v>1</v>
      </c>
    </row>
    <row r="3732" spans="2:25" hidden="1" x14ac:dyDescent="0.25">
      <c r="B3732" s="390" t="str">
        <f>IFERROR(IF(LEN(INDEX(PlansAndNotes!$B$6:$B$2005,ROW(A3732)-ROW($B$3)))=0,"",INDEX(PlansAndNotes!$B$6:$B$2005,ROW(A3732)-ROW($B$3))),"")</f>
        <v/>
      </c>
      <c r="C3732" s="387" t="str">
        <f t="shared" si="391"/>
        <v/>
      </c>
      <c r="D3732" s="361" t="str">
        <f>IFERROR(IF(LEN(C3732)&gt;0,IF(LEN(INDEX(TasksList!$C$6:$C$25,MATCH(C3732,TasksList!$B$6:$B$25,0),1))=0,"",INDEX(TasksList!$C$6:$C$25,MATCH(C3732,TasksList!$B$6:$B$25,0),1)),""),"")</f>
        <v/>
      </c>
      <c r="E3732" s="361" t="str">
        <f>IFERROR(IF(LEN(C3732)&gt;0,IF(LEN(INDEX(TasksList!$F$6:$F$25,MATCH(C3732,TasksList!$B$6:$B$25,0),1))=0,"not set!",INDEX(TasksList!$F$6:$F$25,MATCH(C3732,TasksList!$B$6:$B$25,0),1)),""),"")</f>
        <v/>
      </c>
      <c r="F3732" s="360" t="str">
        <f>IFERROR(IF(LEN(D3732)&gt;0,IF(LEN(INDEX(AdressBook!$D$6:$D$25,MATCH(D3732,AdressBook!$B$6:$B$25,0),1))=0,"",INDEX(AdressBook!$D$6:$D$25,MATCH(D3732,AdressBook!$B$6:$B$25,0),1)),""),"")</f>
        <v/>
      </c>
      <c r="G3732" s="361" t="str">
        <f>IFERROR(IF(LEN(INDEX(PlansAndNotes!$F$6:$F$4005,ROW(B3732)-ROW($C$3)))=0,"",INDEX(PlansAndNotes!$F$6:$F$4005,ROW(B3732)-ROW($C$3))),"")</f>
        <v/>
      </c>
      <c r="H3732" s="361" t="str">
        <f>IFERROR(IF(LEN(C3732)&gt;0,IF(LEN(INDEX(TasksList!$G$6:$G$25,MATCH(C3732,TasksList!$B$6:$B$25,0),1))=0,"",INDEX(TasksList!$G$6:$G$25,MATCH(C3732,TasksList!$B$6:$B$25,0),1)),""),"")</f>
        <v/>
      </c>
      <c r="N3732" s="362" t="str">
        <f>IFERROR(IF(LEN(INDEX(PlansAndNotes!$D$6:$D$4005,ROW(B3732)-ROW($C$3)))=0,"",INDEX(PlansAndNotes!$D$6:$D$4005,ROW(B3732)-ROW($C$3))),"")</f>
        <v/>
      </c>
      <c r="O3732" s="165" t="str">
        <f t="shared" si="392"/>
        <v/>
      </c>
      <c r="P3732" s="363" t="str">
        <f>IFERROR(IF(LEN(INDEX(PlansAndNotes!$E$6:$E$4005,ROW(B3732)-ROW($C$3)))=0,"",INDEX(PlansAndNotes!$E$6:$E$4005,ROW(B3732)-ROW($C$3))),"")</f>
        <v/>
      </c>
      <c r="Q3732" s="363" t="str">
        <f>IFERROR(IF(LEN(INDEX(PlansAndNotes!$G$6:$G$4005,ROW(B3732)-ROW($C$3)))=0,"",INDEX(PlansAndNotes!$G$6:$G$4005,ROW(B3732)-ROW($C$3))),"")</f>
        <v/>
      </c>
      <c r="R3732" s="361" t="str">
        <f>IFERROR(IF(LEN(D3732)&gt;0,IF(LEN(INDEX(AdressBook!$C$6:$C$25,MATCH(D3732,AdressBook!$B$6:$B$25,0),1))=0,"",INDEX(AdressBook!$C$6:$C$25,MATCH(D3732,AdressBook!$B$6:$B$25,0),1)),""),"")</f>
        <v/>
      </c>
      <c r="S3732" s="165">
        <f>IF(LEN(C3732)&gt;0,IFERROR(IF(MATCH(C3732,C3733:$C$4004,0)&gt;0,-1,ROW(S3732)-ROW($S$3)),ROW(S3732)-ROW($S$3)),-1)</f>
        <v>-1</v>
      </c>
      <c r="T3732" s="165">
        <f t="shared" si="393"/>
        <v>0</v>
      </c>
      <c r="U3732" s="165" t="str">
        <f t="shared" si="394"/>
        <v/>
      </c>
      <c r="V3732" s="165" t="str">
        <f>IFERROR(IF(OR(C3732="",S3732&lt;0),"",IF(SUBTOTAL(3,C3732:C3732)=0,-1,SUBTOTAL(3,$C$4:C3732))),"")</f>
        <v/>
      </c>
      <c r="W3732" s="156" t="str">
        <f t="array" ref="W3732">IF(LEN(C3732)&gt;0,IFERROR(IF(MATCH(C3732,$C$3:$C3731,0)&gt;0,N3732-INDEX($N$3:N3731,SUMPRODUCT(MAX(ROW($C$3:$C3731)*(C3732=$C$3:$C3731)))-2,1),""),""),"")</f>
        <v/>
      </c>
      <c r="X3732" s="156">
        <f t="shared" ca="1" si="395"/>
        <v>1</v>
      </c>
      <c r="Y3732" s="156">
        <f t="shared" ca="1" si="396"/>
        <v>1</v>
      </c>
    </row>
    <row r="3733" spans="2:25" hidden="1" x14ac:dyDescent="0.25">
      <c r="B3733" s="390" t="str">
        <f>IFERROR(IF(LEN(INDEX(PlansAndNotes!$B$6:$B$2005,ROW(A3733)-ROW($B$3)))=0,"",INDEX(PlansAndNotes!$B$6:$B$2005,ROW(A3733)-ROW($B$3))),"")</f>
        <v/>
      </c>
      <c r="C3733" s="387" t="str">
        <f t="shared" si="391"/>
        <v/>
      </c>
      <c r="D3733" s="361" t="str">
        <f>IFERROR(IF(LEN(C3733)&gt;0,IF(LEN(INDEX(TasksList!$C$6:$C$25,MATCH(C3733,TasksList!$B$6:$B$25,0),1))=0,"",INDEX(TasksList!$C$6:$C$25,MATCH(C3733,TasksList!$B$6:$B$25,0),1)),""),"")</f>
        <v/>
      </c>
      <c r="E3733" s="361" t="str">
        <f>IFERROR(IF(LEN(C3733)&gt;0,IF(LEN(INDEX(TasksList!$F$6:$F$25,MATCH(C3733,TasksList!$B$6:$B$25,0),1))=0,"not set!",INDEX(TasksList!$F$6:$F$25,MATCH(C3733,TasksList!$B$6:$B$25,0),1)),""),"")</f>
        <v/>
      </c>
      <c r="F3733" s="360" t="str">
        <f>IFERROR(IF(LEN(D3733)&gt;0,IF(LEN(INDEX(AdressBook!$D$6:$D$25,MATCH(D3733,AdressBook!$B$6:$B$25,0),1))=0,"",INDEX(AdressBook!$D$6:$D$25,MATCH(D3733,AdressBook!$B$6:$B$25,0),1)),""),"")</f>
        <v/>
      </c>
      <c r="G3733" s="361" t="str">
        <f>IFERROR(IF(LEN(INDEX(PlansAndNotes!$F$6:$F$4005,ROW(B3733)-ROW($C$3)))=0,"",INDEX(PlansAndNotes!$F$6:$F$4005,ROW(B3733)-ROW($C$3))),"")</f>
        <v/>
      </c>
      <c r="H3733" s="361" t="str">
        <f>IFERROR(IF(LEN(C3733)&gt;0,IF(LEN(INDEX(TasksList!$G$6:$G$25,MATCH(C3733,TasksList!$B$6:$B$25,0),1))=0,"",INDEX(TasksList!$G$6:$G$25,MATCH(C3733,TasksList!$B$6:$B$25,0),1)),""),"")</f>
        <v/>
      </c>
      <c r="N3733" s="362" t="str">
        <f>IFERROR(IF(LEN(INDEX(PlansAndNotes!$D$6:$D$4005,ROW(B3733)-ROW($C$3)))=0,"",INDEX(PlansAndNotes!$D$6:$D$4005,ROW(B3733)-ROW($C$3))),"")</f>
        <v/>
      </c>
      <c r="O3733" s="165" t="str">
        <f t="shared" si="392"/>
        <v/>
      </c>
      <c r="P3733" s="363" t="str">
        <f>IFERROR(IF(LEN(INDEX(PlansAndNotes!$E$6:$E$4005,ROW(B3733)-ROW($C$3)))=0,"",INDEX(PlansAndNotes!$E$6:$E$4005,ROW(B3733)-ROW($C$3))),"")</f>
        <v/>
      </c>
      <c r="Q3733" s="363" t="str">
        <f>IFERROR(IF(LEN(INDEX(PlansAndNotes!$G$6:$G$4005,ROW(B3733)-ROW($C$3)))=0,"",INDEX(PlansAndNotes!$G$6:$G$4005,ROW(B3733)-ROW($C$3))),"")</f>
        <v/>
      </c>
      <c r="R3733" s="361" t="str">
        <f>IFERROR(IF(LEN(D3733)&gt;0,IF(LEN(INDEX(AdressBook!$C$6:$C$25,MATCH(D3733,AdressBook!$B$6:$B$25,0),1))=0,"",INDEX(AdressBook!$C$6:$C$25,MATCH(D3733,AdressBook!$B$6:$B$25,0),1)),""),"")</f>
        <v/>
      </c>
      <c r="S3733" s="165">
        <f>IF(LEN(C3733)&gt;0,IFERROR(IF(MATCH(C3733,C3734:$C$4004,0)&gt;0,-1,ROW(S3733)-ROW($S$3)),ROW(S3733)-ROW($S$3)),-1)</f>
        <v>-1</v>
      </c>
      <c r="T3733" s="165">
        <f t="shared" si="393"/>
        <v>0</v>
      </c>
      <c r="U3733" s="165" t="str">
        <f t="shared" si="394"/>
        <v/>
      </c>
      <c r="V3733" s="165" t="str">
        <f>IFERROR(IF(OR(C3733="",S3733&lt;0),"",IF(SUBTOTAL(3,C3733:C3733)=0,-1,SUBTOTAL(3,$C$4:C3733))),"")</f>
        <v/>
      </c>
      <c r="W3733" s="156" t="str">
        <f t="array" ref="W3733">IF(LEN(C3733)&gt;0,IFERROR(IF(MATCH(C3733,$C$3:$C3732,0)&gt;0,N3733-INDEX($N$3:N3732,SUMPRODUCT(MAX(ROW($C$3:$C3732)*(C3733=$C$3:$C3732)))-2,1),""),""),"")</f>
        <v/>
      </c>
      <c r="X3733" s="156">
        <f t="shared" ca="1" si="395"/>
        <v>1</v>
      </c>
      <c r="Y3733" s="156">
        <f t="shared" ca="1" si="396"/>
        <v>1</v>
      </c>
    </row>
    <row r="3734" spans="2:25" hidden="1" x14ac:dyDescent="0.25">
      <c r="B3734" s="390" t="str">
        <f>IFERROR(IF(LEN(INDEX(PlansAndNotes!$B$6:$B$2005,ROW(A3734)-ROW($B$3)))=0,"",INDEX(PlansAndNotes!$B$6:$B$2005,ROW(A3734)-ROW($B$3))),"")</f>
        <v/>
      </c>
      <c r="C3734" s="387" t="str">
        <f t="shared" si="391"/>
        <v/>
      </c>
      <c r="D3734" s="361" t="str">
        <f>IFERROR(IF(LEN(C3734)&gt;0,IF(LEN(INDEX(TasksList!$C$6:$C$25,MATCH(C3734,TasksList!$B$6:$B$25,0),1))=0,"",INDEX(TasksList!$C$6:$C$25,MATCH(C3734,TasksList!$B$6:$B$25,0),1)),""),"")</f>
        <v/>
      </c>
      <c r="E3734" s="361" t="str">
        <f>IFERROR(IF(LEN(C3734)&gt;0,IF(LEN(INDEX(TasksList!$F$6:$F$25,MATCH(C3734,TasksList!$B$6:$B$25,0),1))=0,"not set!",INDEX(TasksList!$F$6:$F$25,MATCH(C3734,TasksList!$B$6:$B$25,0),1)),""),"")</f>
        <v/>
      </c>
      <c r="F3734" s="360" t="str">
        <f>IFERROR(IF(LEN(D3734)&gt;0,IF(LEN(INDEX(AdressBook!$D$6:$D$25,MATCH(D3734,AdressBook!$B$6:$B$25,0),1))=0,"",INDEX(AdressBook!$D$6:$D$25,MATCH(D3734,AdressBook!$B$6:$B$25,0),1)),""),"")</f>
        <v/>
      </c>
      <c r="G3734" s="361" t="str">
        <f>IFERROR(IF(LEN(INDEX(PlansAndNotes!$F$6:$F$4005,ROW(B3734)-ROW($C$3)))=0,"",INDEX(PlansAndNotes!$F$6:$F$4005,ROW(B3734)-ROW($C$3))),"")</f>
        <v/>
      </c>
      <c r="H3734" s="361" t="str">
        <f>IFERROR(IF(LEN(C3734)&gt;0,IF(LEN(INDEX(TasksList!$G$6:$G$25,MATCH(C3734,TasksList!$B$6:$B$25,0),1))=0,"",INDEX(TasksList!$G$6:$G$25,MATCH(C3734,TasksList!$B$6:$B$25,0),1)),""),"")</f>
        <v/>
      </c>
      <c r="N3734" s="362" t="str">
        <f>IFERROR(IF(LEN(INDEX(PlansAndNotes!$D$6:$D$4005,ROW(B3734)-ROW($C$3)))=0,"",INDEX(PlansAndNotes!$D$6:$D$4005,ROW(B3734)-ROW($C$3))),"")</f>
        <v/>
      </c>
      <c r="O3734" s="165" t="str">
        <f t="shared" si="392"/>
        <v/>
      </c>
      <c r="P3734" s="363" t="str">
        <f>IFERROR(IF(LEN(INDEX(PlansAndNotes!$E$6:$E$4005,ROW(B3734)-ROW($C$3)))=0,"",INDEX(PlansAndNotes!$E$6:$E$4005,ROW(B3734)-ROW($C$3))),"")</f>
        <v/>
      </c>
      <c r="Q3734" s="363" t="str">
        <f>IFERROR(IF(LEN(INDEX(PlansAndNotes!$G$6:$G$4005,ROW(B3734)-ROW($C$3)))=0,"",INDEX(PlansAndNotes!$G$6:$G$4005,ROW(B3734)-ROW($C$3))),"")</f>
        <v/>
      </c>
      <c r="R3734" s="361" t="str">
        <f>IFERROR(IF(LEN(D3734)&gt;0,IF(LEN(INDEX(AdressBook!$C$6:$C$25,MATCH(D3734,AdressBook!$B$6:$B$25,0),1))=0,"",INDEX(AdressBook!$C$6:$C$25,MATCH(D3734,AdressBook!$B$6:$B$25,0),1)),""),"")</f>
        <v/>
      </c>
      <c r="S3734" s="165">
        <f>IF(LEN(C3734)&gt;0,IFERROR(IF(MATCH(C3734,C3735:$C$4004,0)&gt;0,-1,ROW(S3734)-ROW($S$3)),ROW(S3734)-ROW($S$3)),-1)</f>
        <v>-1</v>
      </c>
      <c r="T3734" s="165">
        <f t="shared" si="393"/>
        <v>0</v>
      </c>
      <c r="U3734" s="165" t="str">
        <f t="shared" si="394"/>
        <v/>
      </c>
      <c r="V3734" s="165" t="str">
        <f>IFERROR(IF(OR(C3734="",S3734&lt;0),"",IF(SUBTOTAL(3,C3734:C3734)=0,-1,SUBTOTAL(3,$C$4:C3734))),"")</f>
        <v/>
      </c>
      <c r="W3734" s="156" t="str">
        <f t="array" ref="W3734">IF(LEN(C3734)&gt;0,IFERROR(IF(MATCH(C3734,$C$3:$C3733,0)&gt;0,N3734-INDEX($N$3:N3733,SUMPRODUCT(MAX(ROW($C$3:$C3733)*(C3734=$C$3:$C3733)))-2,1),""),""),"")</f>
        <v/>
      </c>
      <c r="X3734" s="156">
        <f t="shared" ca="1" si="395"/>
        <v>1</v>
      </c>
      <c r="Y3734" s="156">
        <f t="shared" ca="1" si="396"/>
        <v>1</v>
      </c>
    </row>
    <row r="3735" spans="2:25" hidden="1" x14ac:dyDescent="0.25">
      <c r="B3735" s="390" t="str">
        <f>IFERROR(IF(LEN(INDEX(PlansAndNotes!$B$6:$B$2005,ROW(A3735)-ROW($B$3)))=0,"",INDEX(PlansAndNotes!$B$6:$B$2005,ROW(A3735)-ROW($B$3))),"")</f>
        <v/>
      </c>
      <c r="C3735" s="387" t="str">
        <f t="shared" si="391"/>
        <v/>
      </c>
      <c r="D3735" s="361" t="str">
        <f>IFERROR(IF(LEN(C3735)&gt;0,IF(LEN(INDEX(TasksList!$C$6:$C$25,MATCH(C3735,TasksList!$B$6:$B$25,0),1))=0,"",INDEX(TasksList!$C$6:$C$25,MATCH(C3735,TasksList!$B$6:$B$25,0),1)),""),"")</f>
        <v/>
      </c>
      <c r="E3735" s="361" t="str">
        <f>IFERROR(IF(LEN(C3735)&gt;0,IF(LEN(INDEX(TasksList!$F$6:$F$25,MATCH(C3735,TasksList!$B$6:$B$25,0),1))=0,"not set!",INDEX(TasksList!$F$6:$F$25,MATCH(C3735,TasksList!$B$6:$B$25,0),1)),""),"")</f>
        <v/>
      </c>
      <c r="F3735" s="360" t="str">
        <f>IFERROR(IF(LEN(D3735)&gt;0,IF(LEN(INDEX(AdressBook!$D$6:$D$25,MATCH(D3735,AdressBook!$B$6:$B$25,0),1))=0,"",INDEX(AdressBook!$D$6:$D$25,MATCH(D3735,AdressBook!$B$6:$B$25,0),1)),""),"")</f>
        <v/>
      </c>
      <c r="G3735" s="361" t="str">
        <f>IFERROR(IF(LEN(INDEX(PlansAndNotes!$F$6:$F$4005,ROW(B3735)-ROW($C$3)))=0,"",INDEX(PlansAndNotes!$F$6:$F$4005,ROW(B3735)-ROW($C$3))),"")</f>
        <v/>
      </c>
      <c r="H3735" s="361" t="str">
        <f>IFERROR(IF(LEN(C3735)&gt;0,IF(LEN(INDEX(TasksList!$G$6:$G$25,MATCH(C3735,TasksList!$B$6:$B$25,0),1))=0,"",INDEX(TasksList!$G$6:$G$25,MATCH(C3735,TasksList!$B$6:$B$25,0),1)),""),"")</f>
        <v/>
      </c>
      <c r="N3735" s="362" t="str">
        <f>IFERROR(IF(LEN(INDEX(PlansAndNotes!$D$6:$D$4005,ROW(B3735)-ROW($C$3)))=0,"",INDEX(PlansAndNotes!$D$6:$D$4005,ROW(B3735)-ROW($C$3))),"")</f>
        <v/>
      </c>
      <c r="O3735" s="165" t="str">
        <f t="shared" si="392"/>
        <v/>
      </c>
      <c r="P3735" s="363" t="str">
        <f>IFERROR(IF(LEN(INDEX(PlansAndNotes!$E$6:$E$4005,ROW(B3735)-ROW($C$3)))=0,"",INDEX(PlansAndNotes!$E$6:$E$4005,ROW(B3735)-ROW($C$3))),"")</f>
        <v/>
      </c>
      <c r="Q3735" s="363" t="str">
        <f>IFERROR(IF(LEN(INDEX(PlansAndNotes!$G$6:$G$4005,ROW(B3735)-ROW($C$3)))=0,"",INDEX(PlansAndNotes!$G$6:$G$4005,ROW(B3735)-ROW($C$3))),"")</f>
        <v/>
      </c>
      <c r="R3735" s="361" t="str">
        <f>IFERROR(IF(LEN(D3735)&gt;0,IF(LEN(INDEX(AdressBook!$C$6:$C$25,MATCH(D3735,AdressBook!$B$6:$B$25,0),1))=0,"",INDEX(AdressBook!$C$6:$C$25,MATCH(D3735,AdressBook!$B$6:$B$25,0),1)),""),"")</f>
        <v/>
      </c>
      <c r="S3735" s="165">
        <f>IF(LEN(C3735)&gt;0,IFERROR(IF(MATCH(C3735,C3736:$C$4004,0)&gt;0,-1,ROW(S3735)-ROW($S$3)),ROW(S3735)-ROW($S$3)),-1)</f>
        <v>-1</v>
      </c>
      <c r="T3735" s="165">
        <f t="shared" si="393"/>
        <v>0</v>
      </c>
      <c r="U3735" s="165" t="str">
        <f t="shared" si="394"/>
        <v/>
      </c>
      <c r="V3735" s="165" t="str">
        <f>IFERROR(IF(OR(C3735="",S3735&lt;0),"",IF(SUBTOTAL(3,C3735:C3735)=0,-1,SUBTOTAL(3,$C$4:C3735))),"")</f>
        <v/>
      </c>
      <c r="W3735" s="156" t="str">
        <f t="array" ref="W3735">IF(LEN(C3735)&gt;0,IFERROR(IF(MATCH(C3735,$C$3:$C3734,0)&gt;0,N3735-INDEX($N$3:N3734,SUMPRODUCT(MAX(ROW($C$3:$C3734)*(C3735=$C$3:$C3734)))-2,1),""),""),"")</f>
        <v/>
      </c>
      <c r="X3735" s="156">
        <f t="shared" ca="1" si="395"/>
        <v>1</v>
      </c>
      <c r="Y3735" s="156">
        <f t="shared" ca="1" si="396"/>
        <v>1</v>
      </c>
    </row>
    <row r="3736" spans="2:25" hidden="1" x14ac:dyDescent="0.25">
      <c r="B3736" s="390" t="str">
        <f>IFERROR(IF(LEN(INDEX(PlansAndNotes!$B$6:$B$2005,ROW(A3736)-ROW($B$3)))=0,"",INDEX(PlansAndNotes!$B$6:$B$2005,ROW(A3736)-ROW($B$3))),"")</f>
        <v/>
      </c>
      <c r="C3736" s="387" t="str">
        <f t="shared" si="391"/>
        <v/>
      </c>
      <c r="D3736" s="361" t="str">
        <f>IFERROR(IF(LEN(C3736)&gt;0,IF(LEN(INDEX(TasksList!$C$6:$C$25,MATCH(C3736,TasksList!$B$6:$B$25,0),1))=0,"",INDEX(TasksList!$C$6:$C$25,MATCH(C3736,TasksList!$B$6:$B$25,0),1)),""),"")</f>
        <v/>
      </c>
      <c r="E3736" s="361" t="str">
        <f>IFERROR(IF(LEN(C3736)&gt;0,IF(LEN(INDEX(TasksList!$F$6:$F$25,MATCH(C3736,TasksList!$B$6:$B$25,0),1))=0,"not set!",INDEX(TasksList!$F$6:$F$25,MATCH(C3736,TasksList!$B$6:$B$25,0),1)),""),"")</f>
        <v/>
      </c>
      <c r="F3736" s="360" t="str">
        <f>IFERROR(IF(LEN(D3736)&gt;0,IF(LEN(INDEX(AdressBook!$D$6:$D$25,MATCH(D3736,AdressBook!$B$6:$B$25,0),1))=0,"",INDEX(AdressBook!$D$6:$D$25,MATCH(D3736,AdressBook!$B$6:$B$25,0),1)),""),"")</f>
        <v/>
      </c>
      <c r="G3736" s="361" t="str">
        <f>IFERROR(IF(LEN(INDEX(PlansAndNotes!$F$6:$F$4005,ROW(B3736)-ROW($C$3)))=0,"",INDEX(PlansAndNotes!$F$6:$F$4005,ROW(B3736)-ROW($C$3))),"")</f>
        <v/>
      </c>
      <c r="H3736" s="361" t="str">
        <f>IFERROR(IF(LEN(C3736)&gt;0,IF(LEN(INDEX(TasksList!$G$6:$G$25,MATCH(C3736,TasksList!$B$6:$B$25,0),1))=0,"",INDEX(TasksList!$G$6:$G$25,MATCH(C3736,TasksList!$B$6:$B$25,0),1)),""),"")</f>
        <v/>
      </c>
      <c r="N3736" s="362" t="str">
        <f>IFERROR(IF(LEN(INDEX(PlansAndNotes!$D$6:$D$4005,ROW(B3736)-ROW($C$3)))=0,"",INDEX(PlansAndNotes!$D$6:$D$4005,ROW(B3736)-ROW($C$3))),"")</f>
        <v/>
      </c>
      <c r="O3736" s="165" t="str">
        <f t="shared" si="392"/>
        <v/>
      </c>
      <c r="P3736" s="363" t="str">
        <f>IFERROR(IF(LEN(INDEX(PlansAndNotes!$E$6:$E$4005,ROW(B3736)-ROW($C$3)))=0,"",INDEX(PlansAndNotes!$E$6:$E$4005,ROW(B3736)-ROW($C$3))),"")</f>
        <v/>
      </c>
      <c r="Q3736" s="363" t="str">
        <f>IFERROR(IF(LEN(INDEX(PlansAndNotes!$G$6:$G$4005,ROW(B3736)-ROW($C$3)))=0,"",INDEX(PlansAndNotes!$G$6:$G$4005,ROW(B3736)-ROW($C$3))),"")</f>
        <v/>
      </c>
      <c r="R3736" s="361" t="str">
        <f>IFERROR(IF(LEN(D3736)&gt;0,IF(LEN(INDEX(AdressBook!$C$6:$C$25,MATCH(D3736,AdressBook!$B$6:$B$25,0),1))=0,"",INDEX(AdressBook!$C$6:$C$25,MATCH(D3736,AdressBook!$B$6:$B$25,0),1)),""),"")</f>
        <v/>
      </c>
      <c r="S3736" s="165">
        <f>IF(LEN(C3736)&gt;0,IFERROR(IF(MATCH(C3736,C3737:$C$4004,0)&gt;0,-1,ROW(S3736)-ROW($S$3)),ROW(S3736)-ROW($S$3)),-1)</f>
        <v>-1</v>
      </c>
      <c r="T3736" s="165">
        <f t="shared" si="393"/>
        <v>0</v>
      </c>
      <c r="U3736" s="165" t="str">
        <f t="shared" si="394"/>
        <v/>
      </c>
      <c r="V3736" s="165" t="str">
        <f>IFERROR(IF(OR(C3736="",S3736&lt;0),"",IF(SUBTOTAL(3,C3736:C3736)=0,-1,SUBTOTAL(3,$C$4:C3736))),"")</f>
        <v/>
      </c>
      <c r="W3736" s="156" t="str">
        <f t="array" ref="W3736">IF(LEN(C3736)&gt;0,IFERROR(IF(MATCH(C3736,$C$3:$C3735,0)&gt;0,N3736-INDEX($N$3:N3735,SUMPRODUCT(MAX(ROW($C$3:$C3735)*(C3736=$C$3:$C3735)))-2,1),""),""),"")</f>
        <v/>
      </c>
      <c r="X3736" s="156">
        <f t="shared" ca="1" si="395"/>
        <v>1</v>
      </c>
      <c r="Y3736" s="156">
        <f t="shared" ca="1" si="396"/>
        <v>1</v>
      </c>
    </row>
    <row r="3737" spans="2:25" hidden="1" x14ac:dyDescent="0.25">
      <c r="B3737" s="390" t="str">
        <f>IFERROR(IF(LEN(INDEX(PlansAndNotes!$B$6:$B$2005,ROW(A3737)-ROW($B$3)))=0,"",INDEX(PlansAndNotes!$B$6:$B$2005,ROW(A3737)-ROW($B$3))),"")</f>
        <v/>
      </c>
      <c r="C3737" s="387" t="str">
        <f t="shared" si="391"/>
        <v/>
      </c>
      <c r="D3737" s="361" t="str">
        <f>IFERROR(IF(LEN(C3737)&gt;0,IF(LEN(INDEX(TasksList!$C$6:$C$25,MATCH(C3737,TasksList!$B$6:$B$25,0),1))=0,"",INDEX(TasksList!$C$6:$C$25,MATCH(C3737,TasksList!$B$6:$B$25,0),1)),""),"")</f>
        <v/>
      </c>
      <c r="E3737" s="361" t="str">
        <f>IFERROR(IF(LEN(C3737)&gt;0,IF(LEN(INDEX(TasksList!$F$6:$F$25,MATCH(C3737,TasksList!$B$6:$B$25,0),1))=0,"not set!",INDEX(TasksList!$F$6:$F$25,MATCH(C3737,TasksList!$B$6:$B$25,0),1)),""),"")</f>
        <v/>
      </c>
      <c r="F3737" s="360" t="str">
        <f>IFERROR(IF(LEN(D3737)&gt;0,IF(LEN(INDEX(AdressBook!$D$6:$D$25,MATCH(D3737,AdressBook!$B$6:$B$25,0),1))=0,"",INDEX(AdressBook!$D$6:$D$25,MATCH(D3737,AdressBook!$B$6:$B$25,0),1)),""),"")</f>
        <v/>
      </c>
      <c r="G3737" s="361" t="str">
        <f>IFERROR(IF(LEN(INDEX(PlansAndNotes!$F$6:$F$4005,ROW(B3737)-ROW($C$3)))=0,"",INDEX(PlansAndNotes!$F$6:$F$4005,ROW(B3737)-ROW($C$3))),"")</f>
        <v/>
      </c>
      <c r="H3737" s="361" t="str">
        <f>IFERROR(IF(LEN(C3737)&gt;0,IF(LEN(INDEX(TasksList!$G$6:$G$25,MATCH(C3737,TasksList!$B$6:$B$25,0),1))=0,"",INDEX(TasksList!$G$6:$G$25,MATCH(C3737,TasksList!$B$6:$B$25,0),1)),""),"")</f>
        <v/>
      </c>
      <c r="N3737" s="362" t="str">
        <f>IFERROR(IF(LEN(INDEX(PlansAndNotes!$D$6:$D$4005,ROW(B3737)-ROW($C$3)))=0,"",INDEX(PlansAndNotes!$D$6:$D$4005,ROW(B3737)-ROW($C$3))),"")</f>
        <v/>
      </c>
      <c r="O3737" s="165" t="str">
        <f t="shared" si="392"/>
        <v/>
      </c>
      <c r="P3737" s="363" t="str">
        <f>IFERROR(IF(LEN(INDEX(PlansAndNotes!$E$6:$E$4005,ROW(B3737)-ROW($C$3)))=0,"",INDEX(PlansAndNotes!$E$6:$E$4005,ROW(B3737)-ROW($C$3))),"")</f>
        <v/>
      </c>
      <c r="Q3737" s="363" t="str">
        <f>IFERROR(IF(LEN(INDEX(PlansAndNotes!$G$6:$G$4005,ROW(B3737)-ROW($C$3)))=0,"",INDEX(PlansAndNotes!$G$6:$G$4005,ROW(B3737)-ROW($C$3))),"")</f>
        <v/>
      </c>
      <c r="R3737" s="361" t="str">
        <f>IFERROR(IF(LEN(D3737)&gt;0,IF(LEN(INDEX(AdressBook!$C$6:$C$25,MATCH(D3737,AdressBook!$B$6:$B$25,0),1))=0,"",INDEX(AdressBook!$C$6:$C$25,MATCH(D3737,AdressBook!$B$6:$B$25,0),1)),""),"")</f>
        <v/>
      </c>
      <c r="S3737" s="165">
        <f>IF(LEN(C3737)&gt;0,IFERROR(IF(MATCH(C3737,C3738:$C$4004,0)&gt;0,-1,ROW(S3737)-ROW($S$3)),ROW(S3737)-ROW($S$3)),-1)</f>
        <v>-1</v>
      </c>
      <c r="T3737" s="165">
        <f t="shared" si="393"/>
        <v>0</v>
      </c>
      <c r="U3737" s="165" t="str">
        <f t="shared" si="394"/>
        <v/>
      </c>
      <c r="V3737" s="165" t="str">
        <f>IFERROR(IF(OR(C3737="",S3737&lt;0),"",IF(SUBTOTAL(3,C3737:C3737)=0,-1,SUBTOTAL(3,$C$4:C3737))),"")</f>
        <v/>
      </c>
      <c r="W3737" s="156" t="str">
        <f t="array" ref="W3737">IF(LEN(C3737)&gt;0,IFERROR(IF(MATCH(C3737,$C$3:$C3736,0)&gt;0,N3737-INDEX($N$3:N3736,SUMPRODUCT(MAX(ROW($C$3:$C3736)*(C3737=$C$3:$C3736)))-2,1),""),""),"")</f>
        <v/>
      </c>
      <c r="X3737" s="156">
        <f t="shared" ca="1" si="395"/>
        <v>1</v>
      </c>
      <c r="Y3737" s="156">
        <f t="shared" ca="1" si="396"/>
        <v>1</v>
      </c>
    </row>
    <row r="3738" spans="2:25" hidden="1" x14ac:dyDescent="0.25">
      <c r="B3738" s="390" t="str">
        <f>IFERROR(IF(LEN(INDEX(PlansAndNotes!$B$6:$B$2005,ROW(A3738)-ROW($B$3)))=0,"",INDEX(PlansAndNotes!$B$6:$B$2005,ROW(A3738)-ROW($B$3))),"")</f>
        <v/>
      </c>
      <c r="C3738" s="387" t="str">
        <f t="shared" si="391"/>
        <v/>
      </c>
      <c r="D3738" s="361" t="str">
        <f>IFERROR(IF(LEN(C3738)&gt;0,IF(LEN(INDEX(TasksList!$C$6:$C$25,MATCH(C3738,TasksList!$B$6:$B$25,0),1))=0,"",INDEX(TasksList!$C$6:$C$25,MATCH(C3738,TasksList!$B$6:$B$25,0),1)),""),"")</f>
        <v/>
      </c>
      <c r="E3738" s="361" t="str">
        <f>IFERROR(IF(LEN(C3738)&gt;0,IF(LEN(INDEX(TasksList!$F$6:$F$25,MATCH(C3738,TasksList!$B$6:$B$25,0),1))=0,"not set!",INDEX(TasksList!$F$6:$F$25,MATCH(C3738,TasksList!$B$6:$B$25,0),1)),""),"")</f>
        <v/>
      </c>
      <c r="F3738" s="360" t="str">
        <f>IFERROR(IF(LEN(D3738)&gt;0,IF(LEN(INDEX(AdressBook!$D$6:$D$25,MATCH(D3738,AdressBook!$B$6:$B$25,0),1))=0,"",INDEX(AdressBook!$D$6:$D$25,MATCH(D3738,AdressBook!$B$6:$B$25,0),1)),""),"")</f>
        <v/>
      </c>
      <c r="G3738" s="361" t="str">
        <f>IFERROR(IF(LEN(INDEX(PlansAndNotes!$F$6:$F$4005,ROW(B3738)-ROW($C$3)))=0,"",INDEX(PlansAndNotes!$F$6:$F$4005,ROW(B3738)-ROW($C$3))),"")</f>
        <v/>
      </c>
      <c r="H3738" s="361" t="str">
        <f>IFERROR(IF(LEN(C3738)&gt;0,IF(LEN(INDEX(TasksList!$G$6:$G$25,MATCH(C3738,TasksList!$B$6:$B$25,0),1))=0,"",INDEX(TasksList!$G$6:$G$25,MATCH(C3738,TasksList!$B$6:$B$25,0),1)),""),"")</f>
        <v/>
      </c>
      <c r="N3738" s="362" t="str">
        <f>IFERROR(IF(LEN(INDEX(PlansAndNotes!$D$6:$D$4005,ROW(B3738)-ROW($C$3)))=0,"",INDEX(PlansAndNotes!$D$6:$D$4005,ROW(B3738)-ROW($C$3))),"")</f>
        <v/>
      </c>
      <c r="O3738" s="165" t="str">
        <f t="shared" si="392"/>
        <v/>
      </c>
      <c r="P3738" s="363" t="str">
        <f>IFERROR(IF(LEN(INDEX(PlansAndNotes!$E$6:$E$4005,ROW(B3738)-ROW($C$3)))=0,"",INDEX(PlansAndNotes!$E$6:$E$4005,ROW(B3738)-ROW($C$3))),"")</f>
        <v/>
      </c>
      <c r="Q3738" s="363" t="str">
        <f>IFERROR(IF(LEN(INDEX(PlansAndNotes!$G$6:$G$4005,ROW(B3738)-ROW($C$3)))=0,"",INDEX(PlansAndNotes!$G$6:$G$4005,ROW(B3738)-ROW($C$3))),"")</f>
        <v/>
      </c>
      <c r="R3738" s="361" t="str">
        <f>IFERROR(IF(LEN(D3738)&gt;0,IF(LEN(INDEX(AdressBook!$C$6:$C$25,MATCH(D3738,AdressBook!$B$6:$B$25,0),1))=0,"",INDEX(AdressBook!$C$6:$C$25,MATCH(D3738,AdressBook!$B$6:$B$25,0),1)),""),"")</f>
        <v/>
      </c>
      <c r="S3738" s="165">
        <f>IF(LEN(C3738)&gt;0,IFERROR(IF(MATCH(C3738,C3739:$C$4004,0)&gt;0,-1,ROW(S3738)-ROW($S$3)),ROW(S3738)-ROW($S$3)),-1)</f>
        <v>-1</v>
      </c>
      <c r="T3738" s="165">
        <f t="shared" si="393"/>
        <v>0</v>
      </c>
      <c r="U3738" s="165" t="str">
        <f t="shared" si="394"/>
        <v/>
      </c>
      <c r="V3738" s="165" t="str">
        <f>IFERROR(IF(OR(C3738="",S3738&lt;0),"",IF(SUBTOTAL(3,C3738:C3738)=0,-1,SUBTOTAL(3,$C$4:C3738))),"")</f>
        <v/>
      </c>
      <c r="W3738" s="156" t="str">
        <f t="array" ref="W3738">IF(LEN(C3738)&gt;0,IFERROR(IF(MATCH(C3738,$C$3:$C3737,0)&gt;0,N3738-INDEX($N$3:N3737,SUMPRODUCT(MAX(ROW($C$3:$C3737)*(C3738=$C$3:$C3737)))-2,1),""),""),"")</f>
        <v/>
      </c>
      <c r="X3738" s="156">
        <f t="shared" ca="1" si="395"/>
        <v>1</v>
      </c>
      <c r="Y3738" s="156">
        <f t="shared" ca="1" si="396"/>
        <v>1</v>
      </c>
    </row>
    <row r="3739" spans="2:25" hidden="1" x14ac:dyDescent="0.25">
      <c r="B3739" s="390" t="str">
        <f>IFERROR(IF(LEN(INDEX(PlansAndNotes!$B$6:$B$2005,ROW(A3739)-ROW($B$3)))=0,"",INDEX(PlansAndNotes!$B$6:$B$2005,ROW(A3739)-ROW($B$3))),"")</f>
        <v/>
      </c>
      <c r="C3739" s="387" t="str">
        <f t="shared" si="391"/>
        <v/>
      </c>
      <c r="D3739" s="361" t="str">
        <f>IFERROR(IF(LEN(C3739)&gt;0,IF(LEN(INDEX(TasksList!$C$6:$C$25,MATCH(C3739,TasksList!$B$6:$B$25,0),1))=0,"",INDEX(TasksList!$C$6:$C$25,MATCH(C3739,TasksList!$B$6:$B$25,0),1)),""),"")</f>
        <v/>
      </c>
      <c r="E3739" s="361" t="str">
        <f>IFERROR(IF(LEN(C3739)&gt;0,IF(LEN(INDEX(TasksList!$F$6:$F$25,MATCH(C3739,TasksList!$B$6:$B$25,0),1))=0,"not set!",INDEX(TasksList!$F$6:$F$25,MATCH(C3739,TasksList!$B$6:$B$25,0),1)),""),"")</f>
        <v/>
      </c>
      <c r="F3739" s="360" t="str">
        <f>IFERROR(IF(LEN(D3739)&gt;0,IF(LEN(INDEX(AdressBook!$D$6:$D$25,MATCH(D3739,AdressBook!$B$6:$B$25,0),1))=0,"",INDEX(AdressBook!$D$6:$D$25,MATCH(D3739,AdressBook!$B$6:$B$25,0),1)),""),"")</f>
        <v/>
      </c>
      <c r="G3739" s="361" t="str">
        <f>IFERROR(IF(LEN(INDEX(PlansAndNotes!$F$6:$F$4005,ROW(B3739)-ROW($C$3)))=0,"",INDEX(PlansAndNotes!$F$6:$F$4005,ROW(B3739)-ROW($C$3))),"")</f>
        <v/>
      </c>
      <c r="H3739" s="361" t="str">
        <f>IFERROR(IF(LEN(C3739)&gt;0,IF(LEN(INDEX(TasksList!$G$6:$G$25,MATCH(C3739,TasksList!$B$6:$B$25,0),1))=0,"",INDEX(TasksList!$G$6:$G$25,MATCH(C3739,TasksList!$B$6:$B$25,0),1)),""),"")</f>
        <v/>
      </c>
      <c r="N3739" s="362" t="str">
        <f>IFERROR(IF(LEN(INDEX(PlansAndNotes!$D$6:$D$4005,ROW(B3739)-ROW($C$3)))=0,"",INDEX(PlansAndNotes!$D$6:$D$4005,ROW(B3739)-ROW($C$3))),"")</f>
        <v/>
      </c>
      <c r="O3739" s="165" t="str">
        <f t="shared" si="392"/>
        <v/>
      </c>
      <c r="P3739" s="363" t="str">
        <f>IFERROR(IF(LEN(INDEX(PlansAndNotes!$E$6:$E$4005,ROW(B3739)-ROW($C$3)))=0,"",INDEX(PlansAndNotes!$E$6:$E$4005,ROW(B3739)-ROW($C$3))),"")</f>
        <v/>
      </c>
      <c r="Q3739" s="363" t="str">
        <f>IFERROR(IF(LEN(INDEX(PlansAndNotes!$G$6:$G$4005,ROW(B3739)-ROW($C$3)))=0,"",INDEX(PlansAndNotes!$G$6:$G$4005,ROW(B3739)-ROW($C$3))),"")</f>
        <v/>
      </c>
      <c r="R3739" s="361" t="str">
        <f>IFERROR(IF(LEN(D3739)&gt;0,IF(LEN(INDEX(AdressBook!$C$6:$C$25,MATCH(D3739,AdressBook!$B$6:$B$25,0),1))=0,"",INDEX(AdressBook!$C$6:$C$25,MATCH(D3739,AdressBook!$B$6:$B$25,0),1)),""),"")</f>
        <v/>
      </c>
      <c r="S3739" s="165">
        <f>IF(LEN(C3739)&gt;0,IFERROR(IF(MATCH(C3739,C3740:$C$4004,0)&gt;0,-1,ROW(S3739)-ROW($S$3)),ROW(S3739)-ROW($S$3)),-1)</f>
        <v>-1</v>
      </c>
      <c r="T3739" s="165">
        <f t="shared" si="393"/>
        <v>0</v>
      </c>
      <c r="U3739" s="165" t="str">
        <f t="shared" si="394"/>
        <v/>
      </c>
      <c r="V3739" s="165" t="str">
        <f>IFERROR(IF(OR(C3739="",S3739&lt;0),"",IF(SUBTOTAL(3,C3739:C3739)=0,-1,SUBTOTAL(3,$C$4:C3739))),"")</f>
        <v/>
      </c>
      <c r="W3739" s="156" t="str">
        <f t="array" ref="W3739">IF(LEN(C3739)&gt;0,IFERROR(IF(MATCH(C3739,$C$3:$C3738,0)&gt;0,N3739-INDEX($N$3:N3738,SUMPRODUCT(MAX(ROW($C$3:$C3738)*(C3739=$C$3:$C3738)))-2,1),""),""),"")</f>
        <v/>
      </c>
      <c r="X3739" s="156">
        <f t="shared" ca="1" si="395"/>
        <v>1</v>
      </c>
      <c r="Y3739" s="156">
        <f t="shared" ca="1" si="396"/>
        <v>1</v>
      </c>
    </row>
    <row r="3740" spans="2:25" hidden="1" x14ac:dyDescent="0.25">
      <c r="B3740" s="390" t="str">
        <f>IFERROR(IF(LEN(INDEX(PlansAndNotes!$B$6:$B$2005,ROW(A3740)-ROW($B$3)))=0,"",INDEX(PlansAndNotes!$B$6:$B$2005,ROW(A3740)-ROW($B$3))),"")</f>
        <v/>
      </c>
      <c r="C3740" s="387" t="str">
        <f t="shared" si="391"/>
        <v/>
      </c>
      <c r="D3740" s="361" t="str">
        <f>IFERROR(IF(LEN(C3740)&gt;0,IF(LEN(INDEX(TasksList!$C$6:$C$25,MATCH(C3740,TasksList!$B$6:$B$25,0),1))=0,"",INDEX(TasksList!$C$6:$C$25,MATCH(C3740,TasksList!$B$6:$B$25,0),1)),""),"")</f>
        <v/>
      </c>
      <c r="E3740" s="361" t="str">
        <f>IFERROR(IF(LEN(C3740)&gt;0,IF(LEN(INDEX(TasksList!$F$6:$F$25,MATCH(C3740,TasksList!$B$6:$B$25,0),1))=0,"not set!",INDEX(TasksList!$F$6:$F$25,MATCH(C3740,TasksList!$B$6:$B$25,0),1)),""),"")</f>
        <v/>
      </c>
      <c r="F3740" s="360" t="str">
        <f>IFERROR(IF(LEN(D3740)&gt;0,IF(LEN(INDEX(AdressBook!$D$6:$D$25,MATCH(D3740,AdressBook!$B$6:$B$25,0),1))=0,"",INDEX(AdressBook!$D$6:$D$25,MATCH(D3740,AdressBook!$B$6:$B$25,0),1)),""),"")</f>
        <v/>
      </c>
      <c r="G3740" s="361" t="str">
        <f>IFERROR(IF(LEN(INDEX(PlansAndNotes!$F$6:$F$4005,ROW(B3740)-ROW($C$3)))=0,"",INDEX(PlansAndNotes!$F$6:$F$4005,ROW(B3740)-ROW($C$3))),"")</f>
        <v/>
      </c>
      <c r="H3740" s="361" t="str">
        <f>IFERROR(IF(LEN(C3740)&gt;0,IF(LEN(INDEX(TasksList!$G$6:$G$25,MATCH(C3740,TasksList!$B$6:$B$25,0),1))=0,"",INDEX(TasksList!$G$6:$G$25,MATCH(C3740,TasksList!$B$6:$B$25,0),1)),""),"")</f>
        <v/>
      </c>
      <c r="N3740" s="362" t="str">
        <f>IFERROR(IF(LEN(INDEX(PlansAndNotes!$D$6:$D$4005,ROW(B3740)-ROW($C$3)))=0,"",INDEX(PlansAndNotes!$D$6:$D$4005,ROW(B3740)-ROW($C$3))),"")</f>
        <v/>
      </c>
      <c r="O3740" s="165" t="str">
        <f t="shared" si="392"/>
        <v/>
      </c>
      <c r="P3740" s="363" t="str">
        <f>IFERROR(IF(LEN(INDEX(PlansAndNotes!$E$6:$E$4005,ROW(B3740)-ROW($C$3)))=0,"",INDEX(PlansAndNotes!$E$6:$E$4005,ROW(B3740)-ROW($C$3))),"")</f>
        <v/>
      </c>
      <c r="Q3740" s="363" t="str">
        <f>IFERROR(IF(LEN(INDEX(PlansAndNotes!$G$6:$G$4005,ROW(B3740)-ROW($C$3)))=0,"",INDEX(PlansAndNotes!$G$6:$G$4005,ROW(B3740)-ROW($C$3))),"")</f>
        <v/>
      </c>
      <c r="R3740" s="361" t="str">
        <f>IFERROR(IF(LEN(D3740)&gt;0,IF(LEN(INDEX(AdressBook!$C$6:$C$25,MATCH(D3740,AdressBook!$B$6:$B$25,0),1))=0,"",INDEX(AdressBook!$C$6:$C$25,MATCH(D3740,AdressBook!$B$6:$B$25,0),1)),""),"")</f>
        <v/>
      </c>
      <c r="S3740" s="165">
        <f>IF(LEN(C3740)&gt;0,IFERROR(IF(MATCH(C3740,C3741:$C$4004,0)&gt;0,-1,ROW(S3740)-ROW($S$3)),ROW(S3740)-ROW($S$3)),-1)</f>
        <v>-1</v>
      </c>
      <c r="T3740" s="165">
        <f t="shared" si="393"/>
        <v>0</v>
      </c>
      <c r="U3740" s="165" t="str">
        <f t="shared" si="394"/>
        <v/>
      </c>
      <c r="V3740" s="165" t="str">
        <f>IFERROR(IF(OR(C3740="",S3740&lt;0),"",IF(SUBTOTAL(3,C3740:C3740)=0,-1,SUBTOTAL(3,$C$4:C3740))),"")</f>
        <v/>
      </c>
      <c r="W3740" s="156" t="str">
        <f t="array" ref="W3740">IF(LEN(C3740)&gt;0,IFERROR(IF(MATCH(C3740,$C$3:$C3739,0)&gt;0,N3740-INDEX($N$3:N3739,SUMPRODUCT(MAX(ROW($C$3:$C3739)*(C3740=$C$3:$C3739)))-2,1),""),""),"")</f>
        <v/>
      </c>
      <c r="X3740" s="156">
        <f t="shared" ca="1" si="395"/>
        <v>1</v>
      </c>
      <c r="Y3740" s="156">
        <f t="shared" ca="1" si="396"/>
        <v>1</v>
      </c>
    </row>
    <row r="3741" spans="2:25" hidden="1" x14ac:dyDescent="0.25">
      <c r="B3741" s="390" t="str">
        <f>IFERROR(IF(LEN(INDEX(PlansAndNotes!$B$6:$B$2005,ROW(A3741)-ROW($B$3)))=0,"",INDEX(PlansAndNotes!$B$6:$B$2005,ROW(A3741)-ROW($B$3))),"")</f>
        <v/>
      </c>
      <c r="C3741" s="387" t="str">
        <f t="shared" si="391"/>
        <v/>
      </c>
      <c r="D3741" s="361" t="str">
        <f>IFERROR(IF(LEN(C3741)&gt;0,IF(LEN(INDEX(TasksList!$C$6:$C$25,MATCH(C3741,TasksList!$B$6:$B$25,0),1))=0,"",INDEX(TasksList!$C$6:$C$25,MATCH(C3741,TasksList!$B$6:$B$25,0),1)),""),"")</f>
        <v/>
      </c>
      <c r="E3741" s="361" t="str">
        <f>IFERROR(IF(LEN(C3741)&gt;0,IF(LEN(INDEX(TasksList!$F$6:$F$25,MATCH(C3741,TasksList!$B$6:$B$25,0),1))=0,"not set!",INDEX(TasksList!$F$6:$F$25,MATCH(C3741,TasksList!$B$6:$B$25,0),1)),""),"")</f>
        <v/>
      </c>
      <c r="F3741" s="360" t="str">
        <f>IFERROR(IF(LEN(D3741)&gt;0,IF(LEN(INDEX(AdressBook!$D$6:$D$25,MATCH(D3741,AdressBook!$B$6:$B$25,0),1))=0,"",INDEX(AdressBook!$D$6:$D$25,MATCH(D3741,AdressBook!$B$6:$B$25,0),1)),""),"")</f>
        <v/>
      </c>
      <c r="G3741" s="361" t="str">
        <f>IFERROR(IF(LEN(INDEX(PlansAndNotes!$F$6:$F$4005,ROW(B3741)-ROW($C$3)))=0,"",INDEX(PlansAndNotes!$F$6:$F$4005,ROW(B3741)-ROW($C$3))),"")</f>
        <v/>
      </c>
      <c r="H3741" s="361" t="str">
        <f>IFERROR(IF(LEN(C3741)&gt;0,IF(LEN(INDEX(TasksList!$G$6:$G$25,MATCH(C3741,TasksList!$B$6:$B$25,0),1))=0,"",INDEX(TasksList!$G$6:$G$25,MATCH(C3741,TasksList!$B$6:$B$25,0),1)),""),"")</f>
        <v/>
      </c>
      <c r="N3741" s="362" t="str">
        <f>IFERROR(IF(LEN(INDEX(PlansAndNotes!$D$6:$D$4005,ROW(B3741)-ROW($C$3)))=0,"",INDEX(PlansAndNotes!$D$6:$D$4005,ROW(B3741)-ROW($C$3))),"")</f>
        <v/>
      </c>
      <c r="O3741" s="165" t="str">
        <f t="shared" si="392"/>
        <v/>
      </c>
      <c r="P3741" s="363" t="str">
        <f>IFERROR(IF(LEN(INDEX(PlansAndNotes!$E$6:$E$4005,ROW(B3741)-ROW($C$3)))=0,"",INDEX(PlansAndNotes!$E$6:$E$4005,ROW(B3741)-ROW($C$3))),"")</f>
        <v/>
      </c>
      <c r="Q3741" s="363" t="str">
        <f>IFERROR(IF(LEN(INDEX(PlansAndNotes!$G$6:$G$4005,ROW(B3741)-ROW($C$3)))=0,"",INDEX(PlansAndNotes!$G$6:$G$4005,ROW(B3741)-ROW($C$3))),"")</f>
        <v/>
      </c>
      <c r="R3741" s="361" t="str">
        <f>IFERROR(IF(LEN(D3741)&gt;0,IF(LEN(INDEX(AdressBook!$C$6:$C$25,MATCH(D3741,AdressBook!$B$6:$B$25,0),1))=0,"",INDEX(AdressBook!$C$6:$C$25,MATCH(D3741,AdressBook!$B$6:$B$25,0),1)),""),"")</f>
        <v/>
      </c>
      <c r="S3741" s="165">
        <f>IF(LEN(C3741)&gt;0,IFERROR(IF(MATCH(C3741,C3742:$C$4004,0)&gt;0,-1,ROW(S3741)-ROW($S$3)),ROW(S3741)-ROW($S$3)),-1)</f>
        <v>-1</v>
      </c>
      <c r="T3741" s="165">
        <f t="shared" si="393"/>
        <v>0</v>
      </c>
      <c r="U3741" s="165" t="str">
        <f t="shared" si="394"/>
        <v/>
      </c>
      <c r="V3741" s="165" t="str">
        <f>IFERROR(IF(OR(C3741="",S3741&lt;0),"",IF(SUBTOTAL(3,C3741:C3741)=0,-1,SUBTOTAL(3,$C$4:C3741))),"")</f>
        <v/>
      </c>
      <c r="W3741" s="156" t="str">
        <f t="array" ref="W3741">IF(LEN(C3741)&gt;0,IFERROR(IF(MATCH(C3741,$C$3:$C3740,0)&gt;0,N3741-INDEX($N$3:N3740,SUMPRODUCT(MAX(ROW($C$3:$C3740)*(C3741=$C$3:$C3740)))-2,1),""),""),"")</f>
        <v/>
      </c>
      <c r="X3741" s="156">
        <f t="shared" ca="1" si="395"/>
        <v>1</v>
      </c>
      <c r="Y3741" s="156">
        <f t="shared" ca="1" si="396"/>
        <v>1</v>
      </c>
    </row>
    <row r="3742" spans="2:25" hidden="1" x14ac:dyDescent="0.25">
      <c r="B3742" s="390" t="str">
        <f>IFERROR(IF(LEN(INDEX(PlansAndNotes!$B$6:$B$2005,ROW(A3742)-ROW($B$3)))=0,"",INDEX(PlansAndNotes!$B$6:$B$2005,ROW(A3742)-ROW($B$3))),"")</f>
        <v/>
      </c>
      <c r="C3742" s="387" t="str">
        <f t="shared" si="391"/>
        <v/>
      </c>
      <c r="D3742" s="361" t="str">
        <f>IFERROR(IF(LEN(C3742)&gt;0,IF(LEN(INDEX(TasksList!$C$6:$C$25,MATCH(C3742,TasksList!$B$6:$B$25,0),1))=0,"",INDEX(TasksList!$C$6:$C$25,MATCH(C3742,TasksList!$B$6:$B$25,0),1)),""),"")</f>
        <v/>
      </c>
      <c r="E3742" s="361" t="str">
        <f>IFERROR(IF(LEN(C3742)&gt;0,IF(LEN(INDEX(TasksList!$F$6:$F$25,MATCH(C3742,TasksList!$B$6:$B$25,0),1))=0,"not set!",INDEX(TasksList!$F$6:$F$25,MATCH(C3742,TasksList!$B$6:$B$25,0),1)),""),"")</f>
        <v/>
      </c>
      <c r="F3742" s="360" t="str">
        <f>IFERROR(IF(LEN(D3742)&gt;0,IF(LEN(INDEX(AdressBook!$D$6:$D$25,MATCH(D3742,AdressBook!$B$6:$B$25,0),1))=0,"",INDEX(AdressBook!$D$6:$D$25,MATCH(D3742,AdressBook!$B$6:$B$25,0),1)),""),"")</f>
        <v/>
      </c>
      <c r="G3742" s="361" t="str">
        <f>IFERROR(IF(LEN(INDEX(PlansAndNotes!$F$6:$F$4005,ROW(B3742)-ROW($C$3)))=0,"",INDEX(PlansAndNotes!$F$6:$F$4005,ROW(B3742)-ROW($C$3))),"")</f>
        <v/>
      </c>
      <c r="H3742" s="361" t="str">
        <f>IFERROR(IF(LEN(C3742)&gt;0,IF(LEN(INDEX(TasksList!$G$6:$G$25,MATCH(C3742,TasksList!$B$6:$B$25,0),1))=0,"",INDEX(TasksList!$G$6:$G$25,MATCH(C3742,TasksList!$B$6:$B$25,0),1)),""),"")</f>
        <v/>
      </c>
      <c r="N3742" s="362" t="str">
        <f>IFERROR(IF(LEN(INDEX(PlansAndNotes!$D$6:$D$4005,ROW(B3742)-ROW($C$3)))=0,"",INDEX(PlansAndNotes!$D$6:$D$4005,ROW(B3742)-ROW($C$3))),"")</f>
        <v/>
      </c>
      <c r="O3742" s="165" t="str">
        <f t="shared" si="392"/>
        <v/>
      </c>
      <c r="P3742" s="363" t="str">
        <f>IFERROR(IF(LEN(INDEX(PlansAndNotes!$E$6:$E$4005,ROW(B3742)-ROW($C$3)))=0,"",INDEX(PlansAndNotes!$E$6:$E$4005,ROW(B3742)-ROW($C$3))),"")</f>
        <v/>
      </c>
      <c r="Q3742" s="363" t="str">
        <f>IFERROR(IF(LEN(INDEX(PlansAndNotes!$G$6:$G$4005,ROW(B3742)-ROW($C$3)))=0,"",INDEX(PlansAndNotes!$G$6:$G$4005,ROW(B3742)-ROW($C$3))),"")</f>
        <v/>
      </c>
      <c r="R3742" s="361" t="str">
        <f>IFERROR(IF(LEN(D3742)&gt;0,IF(LEN(INDEX(AdressBook!$C$6:$C$25,MATCH(D3742,AdressBook!$B$6:$B$25,0),1))=0,"",INDEX(AdressBook!$C$6:$C$25,MATCH(D3742,AdressBook!$B$6:$B$25,0),1)),""),"")</f>
        <v/>
      </c>
      <c r="S3742" s="165">
        <f>IF(LEN(C3742)&gt;0,IFERROR(IF(MATCH(C3742,C3743:$C$4004,0)&gt;0,-1,ROW(S3742)-ROW($S$3)),ROW(S3742)-ROW($S$3)),-1)</f>
        <v>-1</v>
      </c>
      <c r="T3742" s="165">
        <f t="shared" si="393"/>
        <v>0</v>
      </c>
      <c r="U3742" s="165" t="str">
        <f t="shared" si="394"/>
        <v/>
      </c>
      <c r="V3742" s="165" t="str">
        <f>IFERROR(IF(OR(C3742="",S3742&lt;0),"",IF(SUBTOTAL(3,C3742:C3742)=0,-1,SUBTOTAL(3,$C$4:C3742))),"")</f>
        <v/>
      </c>
      <c r="W3742" s="156" t="str">
        <f t="array" ref="W3742">IF(LEN(C3742)&gt;0,IFERROR(IF(MATCH(C3742,$C$3:$C3741,0)&gt;0,N3742-INDEX($N$3:N3741,SUMPRODUCT(MAX(ROW($C$3:$C3741)*(C3742=$C$3:$C3741)))-2,1),""),""),"")</f>
        <v/>
      </c>
      <c r="X3742" s="156">
        <f t="shared" ca="1" si="395"/>
        <v>1</v>
      </c>
      <c r="Y3742" s="156">
        <f t="shared" ca="1" si="396"/>
        <v>1</v>
      </c>
    </row>
    <row r="3743" spans="2:25" hidden="1" x14ac:dyDescent="0.25">
      <c r="B3743" s="390" t="str">
        <f>IFERROR(IF(LEN(INDEX(PlansAndNotes!$B$6:$B$2005,ROW(A3743)-ROW($B$3)))=0,"",INDEX(PlansAndNotes!$B$6:$B$2005,ROW(A3743)-ROW($B$3))),"")</f>
        <v/>
      </c>
      <c r="C3743" s="387" t="str">
        <f t="shared" si="391"/>
        <v/>
      </c>
      <c r="D3743" s="361" t="str">
        <f>IFERROR(IF(LEN(C3743)&gt;0,IF(LEN(INDEX(TasksList!$C$6:$C$25,MATCH(C3743,TasksList!$B$6:$B$25,0),1))=0,"",INDEX(TasksList!$C$6:$C$25,MATCH(C3743,TasksList!$B$6:$B$25,0),1)),""),"")</f>
        <v/>
      </c>
      <c r="E3743" s="361" t="str">
        <f>IFERROR(IF(LEN(C3743)&gt;0,IF(LEN(INDEX(TasksList!$F$6:$F$25,MATCH(C3743,TasksList!$B$6:$B$25,0),1))=0,"not set!",INDEX(TasksList!$F$6:$F$25,MATCH(C3743,TasksList!$B$6:$B$25,0),1)),""),"")</f>
        <v/>
      </c>
      <c r="F3743" s="360" t="str">
        <f>IFERROR(IF(LEN(D3743)&gt;0,IF(LEN(INDEX(AdressBook!$D$6:$D$25,MATCH(D3743,AdressBook!$B$6:$B$25,0),1))=0,"",INDEX(AdressBook!$D$6:$D$25,MATCH(D3743,AdressBook!$B$6:$B$25,0),1)),""),"")</f>
        <v/>
      </c>
      <c r="G3743" s="361" t="str">
        <f>IFERROR(IF(LEN(INDEX(PlansAndNotes!$F$6:$F$4005,ROW(B3743)-ROW($C$3)))=0,"",INDEX(PlansAndNotes!$F$6:$F$4005,ROW(B3743)-ROW($C$3))),"")</f>
        <v/>
      </c>
      <c r="H3743" s="361" t="str">
        <f>IFERROR(IF(LEN(C3743)&gt;0,IF(LEN(INDEX(TasksList!$G$6:$G$25,MATCH(C3743,TasksList!$B$6:$B$25,0),1))=0,"",INDEX(TasksList!$G$6:$G$25,MATCH(C3743,TasksList!$B$6:$B$25,0),1)),""),"")</f>
        <v/>
      </c>
      <c r="N3743" s="362" t="str">
        <f>IFERROR(IF(LEN(INDEX(PlansAndNotes!$D$6:$D$4005,ROW(B3743)-ROW($C$3)))=0,"",INDEX(PlansAndNotes!$D$6:$D$4005,ROW(B3743)-ROW($C$3))),"")</f>
        <v/>
      </c>
      <c r="O3743" s="165" t="str">
        <f t="shared" si="392"/>
        <v/>
      </c>
      <c r="P3743" s="363" t="str">
        <f>IFERROR(IF(LEN(INDEX(PlansAndNotes!$E$6:$E$4005,ROW(B3743)-ROW($C$3)))=0,"",INDEX(PlansAndNotes!$E$6:$E$4005,ROW(B3743)-ROW($C$3))),"")</f>
        <v/>
      </c>
      <c r="Q3743" s="363" t="str">
        <f>IFERROR(IF(LEN(INDEX(PlansAndNotes!$G$6:$G$4005,ROW(B3743)-ROW($C$3)))=0,"",INDEX(PlansAndNotes!$G$6:$G$4005,ROW(B3743)-ROW($C$3))),"")</f>
        <v/>
      </c>
      <c r="R3743" s="361" t="str">
        <f>IFERROR(IF(LEN(D3743)&gt;0,IF(LEN(INDEX(AdressBook!$C$6:$C$25,MATCH(D3743,AdressBook!$B$6:$B$25,0),1))=0,"",INDEX(AdressBook!$C$6:$C$25,MATCH(D3743,AdressBook!$B$6:$B$25,0),1)),""),"")</f>
        <v/>
      </c>
      <c r="S3743" s="165">
        <f>IF(LEN(C3743)&gt;0,IFERROR(IF(MATCH(C3743,C3744:$C$4004,0)&gt;0,-1,ROW(S3743)-ROW($S$3)),ROW(S3743)-ROW($S$3)),-1)</f>
        <v>-1</v>
      </c>
      <c r="T3743" s="165">
        <f t="shared" si="393"/>
        <v>0</v>
      </c>
      <c r="U3743" s="165" t="str">
        <f t="shared" si="394"/>
        <v/>
      </c>
      <c r="V3743" s="165" t="str">
        <f>IFERROR(IF(OR(C3743="",S3743&lt;0),"",IF(SUBTOTAL(3,C3743:C3743)=0,-1,SUBTOTAL(3,$C$4:C3743))),"")</f>
        <v/>
      </c>
      <c r="W3743" s="156" t="str">
        <f t="array" ref="W3743">IF(LEN(C3743)&gt;0,IFERROR(IF(MATCH(C3743,$C$3:$C3742,0)&gt;0,N3743-INDEX($N$3:N3742,SUMPRODUCT(MAX(ROW($C$3:$C3742)*(C3743=$C$3:$C3742)))-2,1),""),""),"")</f>
        <v/>
      </c>
      <c r="X3743" s="156">
        <f t="shared" ca="1" si="395"/>
        <v>1</v>
      </c>
      <c r="Y3743" s="156">
        <f t="shared" ca="1" si="396"/>
        <v>1</v>
      </c>
    </row>
    <row r="3744" spans="2:25" hidden="1" x14ac:dyDescent="0.25">
      <c r="B3744" s="390" t="str">
        <f>IFERROR(IF(LEN(INDEX(PlansAndNotes!$B$6:$B$2005,ROW(A3744)-ROW($B$3)))=0,"",INDEX(PlansAndNotes!$B$6:$B$2005,ROW(A3744)-ROW($B$3))),"")</f>
        <v/>
      </c>
      <c r="C3744" s="387" t="str">
        <f t="shared" si="391"/>
        <v/>
      </c>
      <c r="D3744" s="361" t="str">
        <f>IFERROR(IF(LEN(C3744)&gt;0,IF(LEN(INDEX(TasksList!$C$6:$C$25,MATCH(C3744,TasksList!$B$6:$B$25,0),1))=0,"",INDEX(TasksList!$C$6:$C$25,MATCH(C3744,TasksList!$B$6:$B$25,0),1)),""),"")</f>
        <v/>
      </c>
      <c r="E3744" s="361" t="str">
        <f>IFERROR(IF(LEN(C3744)&gt;0,IF(LEN(INDEX(TasksList!$F$6:$F$25,MATCH(C3744,TasksList!$B$6:$B$25,0),1))=0,"not set!",INDEX(TasksList!$F$6:$F$25,MATCH(C3744,TasksList!$B$6:$B$25,0),1)),""),"")</f>
        <v/>
      </c>
      <c r="F3744" s="360" t="str">
        <f>IFERROR(IF(LEN(D3744)&gt;0,IF(LEN(INDEX(AdressBook!$D$6:$D$25,MATCH(D3744,AdressBook!$B$6:$B$25,0),1))=0,"",INDEX(AdressBook!$D$6:$D$25,MATCH(D3744,AdressBook!$B$6:$B$25,0),1)),""),"")</f>
        <v/>
      </c>
      <c r="G3744" s="361" t="str">
        <f>IFERROR(IF(LEN(INDEX(PlansAndNotes!$F$6:$F$4005,ROW(B3744)-ROW($C$3)))=0,"",INDEX(PlansAndNotes!$F$6:$F$4005,ROW(B3744)-ROW($C$3))),"")</f>
        <v/>
      </c>
      <c r="H3744" s="361" t="str">
        <f>IFERROR(IF(LEN(C3744)&gt;0,IF(LEN(INDEX(TasksList!$G$6:$G$25,MATCH(C3744,TasksList!$B$6:$B$25,0),1))=0,"",INDEX(TasksList!$G$6:$G$25,MATCH(C3744,TasksList!$B$6:$B$25,0),1)),""),"")</f>
        <v/>
      </c>
      <c r="N3744" s="362" t="str">
        <f>IFERROR(IF(LEN(INDEX(PlansAndNotes!$D$6:$D$4005,ROW(B3744)-ROW($C$3)))=0,"",INDEX(PlansAndNotes!$D$6:$D$4005,ROW(B3744)-ROW($C$3))),"")</f>
        <v/>
      </c>
      <c r="O3744" s="165" t="str">
        <f t="shared" si="392"/>
        <v/>
      </c>
      <c r="P3744" s="363" t="str">
        <f>IFERROR(IF(LEN(INDEX(PlansAndNotes!$E$6:$E$4005,ROW(B3744)-ROW($C$3)))=0,"",INDEX(PlansAndNotes!$E$6:$E$4005,ROW(B3744)-ROW($C$3))),"")</f>
        <v/>
      </c>
      <c r="Q3744" s="363" t="str">
        <f>IFERROR(IF(LEN(INDEX(PlansAndNotes!$G$6:$G$4005,ROW(B3744)-ROW($C$3)))=0,"",INDEX(PlansAndNotes!$G$6:$G$4005,ROW(B3744)-ROW($C$3))),"")</f>
        <v/>
      </c>
      <c r="R3744" s="361" t="str">
        <f>IFERROR(IF(LEN(D3744)&gt;0,IF(LEN(INDEX(AdressBook!$C$6:$C$25,MATCH(D3744,AdressBook!$B$6:$B$25,0),1))=0,"",INDEX(AdressBook!$C$6:$C$25,MATCH(D3744,AdressBook!$B$6:$B$25,0),1)),""),"")</f>
        <v/>
      </c>
      <c r="S3744" s="165">
        <f>IF(LEN(C3744)&gt;0,IFERROR(IF(MATCH(C3744,C3745:$C$4004,0)&gt;0,-1,ROW(S3744)-ROW($S$3)),ROW(S3744)-ROW($S$3)),-1)</f>
        <v>-1</v>
      </c>
      <c r="T3744" s="165">
        <f t="shared" si="393"/>
        <v>0</v>
      </c>
      <c r="U3744" s="165" t="str">
        <f t="shared" si="394"/>
        <v/>
      </c>
      <c r="V3744" s="165" t="str">
        <f>IFERROR(IF(OR(C3744="",S3744&lt;0),"",IF(SUBTOTAL(3,C3744:C3744)=0,-1,SUBTOTAL(3,$C$4:C3744))),"")</f>
        <v/>
      </c>
      <c r="W3744" s="156" t="str">
        <f t="array" ref="W3744">IF(LEN(C3744)&gt;0,IFERROR(IF(MATCH(C3744,$C$3:$C3743,0)&gt;0,N3744-INDEX($N$3:N3743,SUMPRODUCT(MAX(ROW($C$3:$C3743)*(C3744=$C$3:$C3743)))-2,1),""),""),"")</f>
        <v/>
      </c>
      <c r="X3744" s="156">
        <f t="shared" ca="1" si="395"/>
        <v>1</v>
      </c>
      <c r="Y3744" s="156">
        <f t="shared" ca="1" si="396"/>
        <v>1</v>
      </c>
    </row>
    <row r="3745" spans="2:25" hidden="1" x14ac:dyDescent="0.25">
      <c r="B3745" s="390" t="str">
        <f>IFERROR(IF(LEN(INDEX(PlansAndNotes!$B$6:$B$2005,ROW(A3745)-ROW($B$3)))=0,"",INDEX(PlansAndNotes!$B$6:$B$2005,ROW(A3745)-ROW($B$3))),"")</f>
        <v/>
      </c>
      <c r="C3745" s="387" t="str">
        <f t="shared" si="391"/>
        <v/>
      </c>
      <c r="D3745" s="361" t="str">
        <f>IFERROR(IF(LEN(C3745)&gt;0,IF(LEN(INDEX(TasksList!$C$6:$C$25,MATCH(C3745,TasksList!$B$6:$B$25,0),1))=0,"",INDEX(TasksList!$C$6:$C$25,MATCH(C3745,TasksList!$B$6:$B$25,0),1)),""),"")</f>
        <v/>
      </c>
      <c r="E3745" s="361" t="str">
        <f>IFERROR(IF(LEN(C3745)&gt;0,IF(LEN(INDEX(TasksList!$F$6:$F$25,MATCH(C3745,TasksList!$B$6:$B$25,0),1))=0,"not set!",INDEX(TasksList!$F$6:$F$25,MATCH(C3745,TasksList!$B$6:$B$25,0),1)),""),"")</f>
        <v/>
      </c>
      <c r="F3745" s="360" t="str">
        <f>IFERROR(IF(LEN(D3745)&gt;0,IF(LEN(INDEX(AdressBook!$D$6:$D$25,MATCH(D3745,AdressBook!$B$6:$B$25,0),1))=0,"",INDEX(AdressBook!$D$6:$D$25,MATCH(D3745,AdressBook!$B$6:$B$25,0),1)),""),"")</f>
        <v/>
      </c>
      <c r="G3745" s="361" t="str">
        <f>IFERROR(IF(LEN(INDEX(PlansAndNotes!$F$6:$F$4005,ROW(B3745)-ROW($C$3)))=0,"",INDEX(PlansAndNotes!$F$6:$F$4005,ROW(B3745)-ROW($C$3))),"")</f>
        <v/>
      </c>
      <c r="H3745" s="361" t="str">
        <f>IFERROR(IF(LEN(C3745)&gt;0,IF(LEN(INDEX(TasksList!$G$6:$G$25,MATCH(C3745,TasksList!$B$6:$B$25,0),1))=0,"",INDEX(TasksList!$G$6:$G$25,MATCH(C3745,TasksList!$B$6:$B$25,0),1)),""),"")</f>
        <v/>
      </c>
      <c r="N3745" s="362" t="str">
        <f>IFERROR(IF(LEN(INDEX(PlansAndNotes!$D$6:$D$4005,ROW(B3745)-ROW($C$3)))=0,"",INDEX(PlansAndNotes!$D$6:$D$4005,ROW(B3745)-ROW($C$3))),"")</f>
        <v/>
      </c>
      <c r="O3745" s="165" t="str">
        <f t="shared" si="392"/>
        <v/>
      </c>
      <c r="P3745" s="363" t="str">
        <f>IFERROR(IF(LEN(INDEX(PlansAndNotes!$E$6:$E$4005,ROW(B3745)-ROW($C$3)))=0,"",INDEX(PlansAndNotes!$E$6:$E$4005,ROW(B3745)-ROW($C$3))),"")</f>
        <v/>
      </c>
      <c r="Q3745" s="363" t="str">
        <f>IFERROR(IF(LEN(INDEX(PlansAndNotes!$G$6:$G$4005,ROW(B3745)-ROW($C$3)))=0,"",INDEX(PlansAndNotes!$G$6:$G$4005,ROW(B3745)-ROW($C$3))),"")</f>
        <v/>
      </c>
      <c r="R3745" s="361" t="str">
        <f>IFERROR(IF(LEN(D3745)&gt;0,IF(LEN(INDEX(AdressBook!$C$6:$C$25,MATCH(D3745,AdressBook!$B$6:$B$25,0),1))=0,"",INDEX(AdressBook!$C$6:$C$25,MATCH(D3745,AdressBook!$B$6:$B$25,0),1)),""),"")</f>
        <v/>
      </c>
      <c r="S3745" s="165">
        <f>IF(LEN(C3745)&gt;0,IFERROR(IF(MATCH(C3745,C3746:$C$4004,0)&gt;0,-1,ROW(S3745)-ROW($S$3)),ROW(S3745)-ROW($S$3)),-1)</f>
        <v>-1</v>
      </c>
      <c r="T3745" s="165">
        <f t="shared" si="393"/>
        <v>0</v>
      </c>
      <c r="U3745" s="165" t="str">
        <f t="shared" si="394"/>
        <v/>
      </c>
      <c r="V3745" s="165" t="str">
        <f>IFERROR(IF(OR(C3745="",S3745&lt;0),"",IF(SUBTOTAL(3,C3745:C3745)=0,-1,SUBTOTAL(3,$C$4:C3745))),"")</f>
        <v/>
      </c>
      <c r="W3745" s="156" t="str">
        <f t="array" ref="W3745">IF(LEN(C3745)&gt;0,IFERROR(IF(MATCH(C3745,$C$3:$C3744,0)&gt;0,N3745-INDEX($N$3:N3744,SUMPRODUCT(MAX(ROW($C$3:$C3744)*(C3745=$C$3:$C3744)))-2,1),""),""),"")</f>
        <v/>
      </c>
      <c r="X3745" s="156">
        <f t="shared" ca="1" si="395"/>
        <v>1</v>
      </c>
      <c r="Y3745" s="156">
        <f t="shared" ca="1" si="396"/>
        <v>1</v>
      </c>
    </row>
    <row r="3746" spans="2:25" hidden="1" x14ac:dyDescent="0.25">
      <c r="B3746" s="390" t="str">
        <f>IFERROR(IF(LEN(INDEX(PlansAndNotes!$B$6:$B$2005,ROW(A3746)-ROW($B$3)))=0,"",INDEX(PlansAndNotes!$B$6:$B$2005,ROW(A3746)-ROW($B$3))),"")</f>
        <v/>
      </c>
      <c r="C3746" s="387" t="str">
        <f t="shared" si="391"/>
        <v/>
      </c>
      <c r="D3746" s="361" t="str">
        <f>IFERROR(IF(LEN(C3746)&gt;0,IF(LEN(INDEX(TasksList!$C$6:$C$25,MATCH(C3746,TasksList!$B$6:$B$25,0),1))=0,"",INDEX(TasksList!$C$6:$C$25,MATCH(C3746,TasksList!$B$6:$B$25,0),1)),""),"")</f>
        <v/>
      </c>
      <c r="E3746" s="361" t="str">
        <f>IFERROR(IF(LEN(C3746)&gt;0,IF(LEN(INDEX(TasksList!$F$6:$F$25,MATCH(C3746,TasksList!$B$6:$B$25,0),1))=0,"not set!",INDEX(TasksList!$F$6:$F$25,MATCH(C3746,TasksList!$B$6:$B$25,0),1)),""),"")</f>
        <v/>
      </c>
      <c r="F3746" s="360" t="str">
        <f>IFERROR(IF(LEN(D3746)&gt;0,IF(LEN(INDEX(AdressBook!$D$6:$D$25,MATCH(D3746,AdressBook!$B$6:$B$25,0),1))=0,"",INDEX(AdressBook!$D$6:$D$25,MATCH(D3746,AdressBook!$B$6:$B$25,0),1)),""),"")</f>
        <v/>
      </c>
      <c r="G3746" s="361" t="str">
        <f>IFERROR(IF(LEN(INDEX(PlansAndNotes!$F$6:$F$4005,ROW(B3746)-ROW($C$3)))=0,"",INDEX(PlansAndNotes!$F$6:$F$4005,ROW(B3746)-ROW($C$3))),"")</f>
        <v/>
      </c>
      <c r="H3746" s="361" t="str">
        <f>IFERROR(IF(LEN(C3746)&gt;0,IF(LEN(INDEX(TasksList!$G$6:$G$25,MATCH(C3746,TasksList!$B$6:$B$25,0),1))=0,"",INDEX(TasksList!$G$6:$G$25,MATCH(C3746,TasksList!$B$6:$B$25,0),1)),""),"")</f>
        <v/>
      </c>
      <c r="N3746" s="362" t="str">
        <f>IFERROR(IF(LEN(INDEX(PlansAndNotes!$D$6:$D$4005,ROW(B3746)-ROW($C$3)))=0,"",INDEX(PlansAndNotes!$D$6:$D$4005,ROW(B3746)-ROW($C$3))),"")</f>
        <v/>
      </c>
      <c r="O3746" s="165" t="str">
        <f t="shared" si="392"/>
        <v/>
      </c>
      <c r="P3746" s="363" t="str">
        <f>IFERROR(IF(LEN(INDEX(PlansAndNotes!$E$6:$E$4005,ROW(B3746)-ROW($C$3)))=0,"",INDEX(PlansAndNotes!$E$6:$E$4005,ROW(B3746)-ROW($C$3))),"")</f>
        <v/>
      </c>
      <c r="Q3746" s="363" t="str">
        <f>IFERROR(IF(LEN(INDEX(PlansAndNotes!$G$6:$G$4005,ROW(B3746)-ROW($C$3)))=0,"",INDEX(PlansAndNotes!$G$6:$G$4005,ROW(B3746)-ROW($C$3))),"")</f>
        <v/>
      </c>
      <c r="R3746" s="361" t="str">
        <f>IFERROR(IF(LEN(D3746)&gt;0,IF(LEN(INDEX(AdressBook!$C$6:$C$25,MATCH(D3746,AdressBook!$B$6:$B$25,0),1))=0,"",INDEX(AdressBook!$C$6:$C$25,MATCH(D3746,AdressBook!$B$6:$B$25,0),1)),""),"")</f>
        <v/>
      </c>
      <c r="S3746" s="165">
        <f>IF(LEN(C3746)&gt;0,IFERROR(IF(MATCH(C3746,C3747:$C$4004,0)&gt;0,-1,ROW(S3746)-ROW($S$3)),ROW(S3746)-ROW($S$3)),-1)</f>
        <v>-1</v>
      </c>
      <c r="T3746" s="165">
        <f t="shared" si="393"/>
        <v>0</v>
      </c>
      <c r="U3746" s="165" t="str">
        <f t="shared" si="394"/>
        <v/>
      </c>
      <c r="V3746" s="165" t="str">
        <f>IFERROR(IF(OR(C3746="",S3746&lt;0),"",IF(SUBTOTAL(3,C3746:C3746)=0,-1,SUBTOTAL(3,$C$4:C3746))),"")</f>
        <v/>
      </c>
      <c r="W3746" s="156" t="str">
        <f t="array" ref="W3746">IF(LEN(C3746)&gt;0,IFERROR(IF(MATCH(C3746,$C$3:$C3745,0)&gt;0,N3746-INDEX($N$3:N3745,SUMPRODUCT(MAX(ROW($C$3:$C3745)*(C3746=$C$3:$C3745)))-2,1),""),""),"")</f>
        <v/>
      </c>
      <c r="X3746" s="156">
        <f t="shared" ca="1" si="395"/>
        <v>1</v>
      </c>
      <c r="Y3746" s="156">
        <f t="shared" ca="1" si="396"/>
        <v>1</v>
      </c>
    </row>
    <row r="3747" spans="2:25" hidden="1" x14ac:dyDescent="0.25">
      <c r="B3747" s="390" t="str">
        <f>IFERROR(IF(LEN(INDEX(PlansAndNotes!$B$6:$B$2005,ROW(A3747)-ROW($B$3)))=0,"",INDEX(PlansAndNotes!$B$6:$B$2005,ROW(A3747)-ROW($B$3))),"")</f>
        <v/>
      </c>
      <c r="C3747" s="387" t="str">
        <f t="shared" si="391"/>
        <v/>
      </c>
      <c r="D3747" s="361" t="str">
        <f>IFERROR(IF(LEN(C3747)&gt;0,IF(LEN(INDEX(TasksList!$C$6:$C$25,MATCH(C3747,TasksList!$B$6:$B$25,0),1))=0,"",INDEX(TasksList!$C$6:$C$25,MATCH(C3747,TasksList!$B$6:$B$25,0),1)),""),"")</f>
        <v/>
      </c>
      <c r="E3747" s="361" t="str">
        <f>IFERROR(IF(LEN(C3747)&gt;0,IF(LEN(INDEX(TasksList!$F$6:$F$25,MATCH(C3747,TasksList!$B$6:$B$25,0),1))=0,"not set!",INDEX(TasksList!$F$6:$F$25,MATCH(C3747,TasksList!$B$6:$B$25,0),1)),""),"")</f>
        <v/>
      </c>
      <c r="F3747" s="360" t="str">
        <f>IFERROR(IF(LEN(D3747)&gt;0,IF(LEN(INDEX(AdressBook!$D$6:$D$25,MATCH(D3747,AdressBook!$B$6:$B$25,0),1))=0,"",INDEX(AdressBook!$D$6:$D$25,MATCH(D3747,AdressBook!$B$6:$B$25,0),1)),""),"")</f>
        <v/>
      </c>
      <c r="G3747" s="361" t="str">
        <f>IFERROR(IF(LEN(INDEX(PlansAndNotes!$F$6:$F$4005,ROW(B3747)-ROW($C$3)))=0,"",INDEX(PlansAndNotes!$F$6:$F$4005,ROW(B3747)-ROW($C$3))),"")</f>
        <v/>
      </c>
      <c r="H3747" s="361" t="str">
        <f>IFERROR(IF(LEN(C3747)&gt;0,IF(LEN(INDEX(TasksList!$G$6:$G$25,MATCH(C3747,TasksList!$B$6:$B$25,0),1))=0,"",INDEX(TasksList!$G$6:$G$25,MATCH(C3747,TasksList!$B$6:$B$25,0),1)),""),"")</f>
        <v/>
      </c>
      <c r="N3747" s="362" t="str">
        <f>IFERROR(IF(LEN(INDEX(PlansAndNotes!$D$6:$D$4005,ROW(B3747)-ROW($C$3)))=0,"",INDEX(PlansAndNotes!$D$6:$D$4005,ROW(B3747)-ROW($C$3))),"")</f>
        <v/>
      </c>
      <c r="O3747" s="165" t="str">
        <f t="shared" si="392"/>
        <v/>
      </c>
      <c r="P3747" s="363" t="str">
        <f>IFERROR(IF(LEN(INDEX(PlansAndNotes!$E$6:$E$4005,ROW(B3747)-ROW($C$3)))=0,"",INDEX(PlansAndNotes!$E$6:$E$4005,ROW(B3747)-ROW($C$3))),"")</f>
        <v/>
      </c>
      <c r="Q3747" s="363" t="str">
        <f>IFERROR(IF(LEN(INDEX(PlansAndNotes!$G$6:$G$4005,ROW(B3747)-ROW($C$3)))=0,"",INDEX(PlansAndNotes!$G$6:$G$4005,ROW(B3747)-ROW($C$3))),"")</f>
        <v/>
      </c>
      <c r="R3747" s="361" t="str">
        <f>IFERROR(IF(LEN(D3747)&gt;0,IF(LEN(INDEX(AdressBook!$C$6:$C$25,MATCH(D3747,AdressBook!$B$6:$B$25,0),1))=0,"",INDEX(AdressBook!$C$6:$C$25,MATCH(D3747,AdressBook!$B$6:$B$25,0),1)),""),"")</f>
        <v/>
      </c>
      <c r="S3747" s="165">
        <f>IF(LEN(C3747)&gt;0,IFERROR(IF(MATCH(C3747,C3748:$C$4004,0)&gt;0,-1,ROW(S3747)-ROW($S$3)),ROW(S3747)-ROW($S$3)),-1)</f>
        <v>-1</v>
      </c>
      <c r="T3747" s="165">
        <f t="shared" si="393"/>
        <v>0</v>
      </c>
      <c r="U3747" s="165" t="str">
        <f t="shared" si="394"/>
        <v/>
      </c>
      <c r="V3747" s="165" t="str">
        <f>IFERROR(IF(OR(C3747="",S3747&lt;0),"",IF(SUBTOTAL(3,C3747:C3747)=0,-1,SUBTOTAL(3,$C$4:C3747))),"")</f>
        <v/>
      </c>
      <c r="W3747" s="156" t="str">
        <f t="array" ref="W3747">IF(LEN(C3747)&gt;0,IFERROR(IF(MATCH(C3747,$C$3:$C3746,0)&gt;0,N3747-INDEX($N$3:N3746,SUMPRODUCT(MAX(ROW($C$3:$C3746)*(C3747=$C$3:$C3746)))-2,1),""),""),"")</f>
        <v/>
      </c>
      <c r="X3747" s="156">
        <f t="shared" ca="1" si="395"/>
        <v>1</v>
      </c>
      <c r="Y3747" s="156">
        <f t="shared" ca="1" si="396"/>
        <v>1</v>
      </c>
    </row>
    <row r="3748" spans="2:25" hidden="1" x14ac:dyDescent="0.25">
      <c r="B3748" s="390" t="str">
        <f>IFERROR(IF(LEN(INDEX(PlansAndNotes!$B$6:$B$2005,ROW(A3748)-ROW($B$3)))=0,"",INDEX(PlansAndNotes!$B$6:$B$2005,ROW(A3748)-ROW($B$3))),"")</f>
        <v/>
      </c>
      <c r="C3748" s="387" t="str">
        <f t="shared" si="391"/>
        <v/>
      </c>
      <c r="D3748" s="361" t="str">
        <f>IFERROR(IF(LEN(C3748)&gt;0,IF(LEN(INDEX(TasksList!$C$6:$C$25,MATCH(C3748,TasksList!$B$6:$B$25,0),1))=0,"",INDEX(TasksList!$C$6:$C$25,MATCH(C3748,TasksList!$B$6:$B$25,0),1)),""),"")</f>
        <v/>
      </c>
      <c r="E3748" s="361" t="str">
        <f>IFERROR(IF(LEN(C3748)&gt;0,IF(LEN(INDEX(TasksList!$F$6:$F$25,MATCH(C3748,TasksList!$B$6:$B$25,0),1))=0,"not set!",INDEX(TasksList!$F$6:$F$25,MATCH(C3748,TasksList!$B$6:$B$25,0),1)),""),"")</f>
        <v/>
      </c>
      <c r="F3748" s="360" t="str">
        <f>IFERROR(IF(LEN(D3748)&gt;0,IF(LEN(INDEX(AdressBook!$D$6:$D$25,MATCH(D3748,AdressBook!$B$6:$B$25,0),1))=0,"",INDEX(AdressBook!$D$6:$D$25,MATCH(D3748,AdressBook!$B$6:$B$25,0),1)),""),"")</f>
        <v/>
      </c>
      <c r="G3748" s="361" t="str">
        <f>IFERROR(IF(LEN(INDEX(PlansAndNotes!$F$6:$F$4005,ROW(B3748)-ROW($C$3)))=0,"",INDEX(PlansAndNotes!$F$6:$F$4005,ROW(B3748)-ROW($C$3))),"")</f>
        <v/>
      </c>
      <c r="H3748" s="361" t="str">
        <f>IFERROR(IF(LEN(C3748)&gt;0,IF(LEN(INDEX(TasksList!$G$6:$G$25,MATCH(C3748,TasksList!$B$6:$B$25,0),1))=0,"",INDEX(TasksList!$G$6:$G$25,MATCH(C3748,TasksList!$B$6:$B$25,0),1)),""),"")</f>
        <v/>
      </c>
      <c r="N3748" s="362" t="str">
        <f>IFERROR(IF(LEN(INDEX(PlansAndNotes!$D$6:$D$4005,ROW(B3748)-ROW($C$3)))=0,"",INDEX(PlansAndNotes!$D$6:$D$4005,ROW(B3748)-ROW($C$3))),"")</f>
        <v/>
      </c>
      <c r="O3748" s="165" t="str">
        <f t="shared" si="392"/>
        <v/>
      </c>
      <c r="P3748" s="363" t="str">
        <f>IFERROR(IF(LEN(INDEX(PlansAndNotes!$E$6:$E$4005,ROW(B3748)-ROW($C$3)))=0,"",INDEX(PlansAndNotes!$E$6:$E$4005,ROW(B3748)-ROW($C$3))),"")</f>
        <v/>
      </c>
      <c r="Q3748" s="363" t="str">
        <f>IFERROR(IF(LEN(INDEX(PlansAndNotes!$G$6:$G$4005,ROW(B3748)-ROW($C$3)))=0,"",INDEX(PlansAndNotes!$G$6:$G$4005,ROW(B3748)-ROW($C$3))),"")</f>
        <v/>
      </c>
      <c r="R3748" s="361" t="str">
        <f>IFERROR(IF(LEN(D3748)&gt;0,IF(LEN(INDEX(AdressBook!$C$6:$C$25,MATCH(D3748,AdressBook!$B$6:$B$25,0),1))=0,"",INDEX(AdressBook!$C$6:$C$25,MATCH(D3748,AdressBook!$B$6:$B$25,0),1)),""),"")</f>
        <v/>
      </c>
      <c r="S3748" s="165">
        <f>IF(LEN(C3748)&gt;0,IFERROR(IF(MATCH(C3748,C3749:$C$4004,0)&gt;0,-1,ROW(S3748)-ROW($S$3)),ROW(S3748)-ROW($S$3)),-1)</f>
        <v>-1</v>
      </c>
      <c r="T3748" s="165">
        <f t="shared" si="393"/>
        <v>0</v>
      </c>
      <c r="U3748" s="165" t="str">
        <f t="shared" si="394"/>
        <v/>
      </c>
      <c r="V3748" s="165" t="str">
        <f>IFERROR(IF(OR(C3748="",S3748&lt;0),"",IF(SUBTOTAL(3,C3748:C3748)=0,-1,SUBTOTAL(3,$C$4:C3748))),"")</f>
        <v/>
      </c>
      <c r="W3748" s="156" t="str">
        <f t="array" ref="W3748">IF(LEN(C3748)&gt;0,IFERROR(IF(MATCH(C3748,$C$3:$C3747,0)&gt;0,N3748-INDEX($N$3:N3747,SUMPRODUCT(MAX(ROW($C$3:$C3747)*(C3748=$C$3:$C3747)))-2,1),""),""),"")</f>
        <v/>
      </c>
      <c r="X3748" s="156">
        <f t="shared" ca="1" si="395"/>
        <v>1</v>
      </c>
      <c r="Y3748" s="156">
        <f t="shared" ca="1" si="396"/>
        <v>1</v>
      </c>
    </row>
    <row r="3749" spans="2:25" hidden="1" x14ac:dyDescent="0.25">
      <c r="B3749" s="390" t="str">
        <f>IFERROR(IF(LEN(INDEX(PlansAndNotes!$B$6:$B$2005,ROW(A3749)-ROW($B$3)))=0,"",INDEX(PlansAndNotes!$B$6:$B$2005,ROW(A3749)-ROW($B$3))),"")</f>
        <v/>
      </c>
      <c r="C3749" s="387" t="str">
        <f t="shared" si="391"/>
        <v/>
      </c>
      <c r="D3749" s="361" t="str">
        <f>IFERROR(IF(LEN(C3749)&gt;0,IF(LEN(INDEX(TasksList!$C$6:$C$25,MATCH(C3749,TasksList!$B$6:$B$25,0),1))=0,"",INDEX(TasksList!$C$6:$C$25,MATCH(C3749,TasksList!$B$6:$B$25,0),1)),""),"")</f>
        <v/>
      </c>
      <c r="E3749" s="361" t="str">
        <f>IFERROR(IF(LEN(C3749)&gt;0,IF(LEN(INDEX(TasksList!$F$6:$F$25,MATCH(C3749,TasksList!$B$6:$B$25,0),1))=0,"not set!",INDEX(TasksList!$F$6:$F$25,MATCH(C3749,TasksList!$B$6:$B$25,0),1)),""),"")</f>
        <v/>
      </c>
      <c r="F3749" s="360" t="str">
        <f>IFERROR(IF(LEN(D3749)&gt;0,IF(LEN(INDEX(AdressBook!$D$6:$D$25,MATCH(D3749,AdressBook!$B$6:$B$25,0),1))=0,"",INDEX(AdressBook!$D$6:$D$25,MATCH(D3749,AdressBook!$B$6:$B$25,0),1)),""),"")</f>
        <v/>
      </c>
      <c r="G3749" s="361" t="str">
        <f>IFERROR(IF(LEN(INDEX(PlansAndNotes!$F$6:$F$4005,ROW(B3749)-ROW($C$3)))=0,"",INDEX(PlansAndNotes!$F$6:$F$4005,ROW(B3749)-ROW($C$3))),"")</f>
        <v/>
      </c>
      <c r="H3749" s="361" t="str">
        <f>IFERROR(IF(LEN(C3749)&gt;0,IF(LEN(INDEX(TasksList!$G$6:$G$25,MATCH(C3749,TasksList!$B$6:$B$25,0),1))=0,"",INDEX(TasksList!$G$6:$G$25,MATCH(C3749,TasksList!$B$6:$B$25,0),1)),""),"")</f>
        <v/>
      </c>
      <c r="N3749" s="362" t="str">
        <f>IFERROR(IF(LEN(INDEX(PlansAndNotes!$D$6:$D$4005,ROW(B3749)-ROW($C$3)))=0,"",INDEX(PlansAndNotes!$D$6:$D$4005,ROW(B3749)-ROW($C$3))),"")</f>
        <v/>
      </c>
      <c r="O3749" s="165" t="str">
        <f t="shared" si="392"/>
        <v/>
      </c>
      <c r="P3749" s="363" t="str">
        <f>IFERROR(IF(LEN(INDEX(PlansAndNotes!$E$6:$E$4005,ROW(B3749)-ROW($C$3)))=0,"",INDEX(PlansAndNotes!$E$6:$E$4005,ROW(B3749)-ROW($C$3))),"")</f>
        <v/>
      </c>
      <c r="Q3749" s="363" t="str">
        <f>IFERROR(IF(LEN(INDEX(PlansAndNotes!$G$6:$G$4005,ROW(B3749)-ROW($C$3)))=0,"",INDEX(PlansAndNotes!$G$6:$G$4005,ROW(B3749)-ROW($C$3))),"")</f>
        <v/>
      </c>
      <c r="R3749" s="361" t="str">
        <f>IFERROR(IF(LEN(D3749)&gt;0,IF(LEN(INDEX(AdressBook!$C$6:$C$25,MATCH(D3749,AdressBook!$B$6:$B$25,0),1))=0,"",INDEX(AdressBook!$C$6:$C$25,MATCH(D3749,AdressBook!$B$6:$B$25,0),1)),""),"")</f>
        <v/>
      </c>
      <c r="S3749" s="165">
        <f>IF(LEN(C3749)&gt;0,IFERROR(IF(MATCH(C3749,C3750:$C$4004,0)&gt;0,-1,ROW(S3749)-ROW($S$3)),ROW(S3749)-ROW($S$3)),-1)</f>
        <v>-1</v>
      </c>
      <c r="T3749" s="165">
        <f t="shared" si="393"/>
        <v>0</v>
      </c>
      <c r="U3749" s="165" t="str">
        <f t="shared" si="394"/>
        <v/>
      </c>
      <c r="V3749" s="165" t="str">
        <f>IFERROR(IF(OR(C3749="",S3749&lt;0),"",IF(SUBTOTAL(3,C3749:C3749)=0,-1,SUBTOTAL(3,$C$4:C3749))),"")</f>
        <v/>
      </c>
      <c r="W3749" s="156" t="str">
        <f t="array" ref="W3749">IF(LEN(C3749)&gt;0,IFERROR(IF(MATCH(C3749,$C$3:$C3748,0)&gt;0,N3749-INDEX($N$3:N3748,SUMPRODUCT(MAX(ROW($C$3:$C3748)*(C3749=$C$3:$C3748)))-2,1),""),""),"")</f>
        <v/>
      </c>
      <c r="X3749" s="156">
        <f t="shared" ca="1" si="395"/>
        <v>1</v>
      </c>
      <c r="Y3749" s="156">
        <f t="shared" ca="1" si="396"/>
        <v>1</v>
      </c>
    </row>
    <row r="3750" spans="2:25" hidden="1" x14ac:dyDescent="0.25">
      <c r="B3750" s="390" t="str">
        <f>IFERROR(IF(LEN(INDEX(PlansAndNotes!$B$6:$B$2005,ROW(A3750)-ROW($B$3)))=0,"",INDEX(PlansAndNotes!$B$6:$B$2005,ROW(A3750)-ROW($B$3))),"")</f>
        <v/>
      </c>
      <c r="C3750" s="387" t="str">
        <f t="shared" si="391"/>
        <v/>
      </c>
      <c r="D3750" s="361" t="str">
        <f>IFERROR(IF(LEN(C3750)&gt;0,IF(LEN(INDEX(TasksList!$C$6:$C$25,MATCH(C3750,TasksList!$B$6:$B$25,0),1))=0,"",INDEX(TasksList!$C$6:$C$25,MATCH(C3750,TasksList!$B$6:$B$25,0),1)),""),"")</f>
        <v/>
      </c>
      <c r="E3750" s="361" t="str">
        <f>IFERROR(IF(LEN(C3750)&gt;0,IF(LEN(INDEX(TasksList!$F$6:$F$25,MATCH(C3750,TasksList!$B$6:$B$25,0),1))=0,"not set!",INDEX(TasksList!$F$6:$F$25,MATCH(C3750,TasksList!$B$6:$B$25,0),1)),""),"")</f>
        <v/>
      </c>
      <c r="F3750" s="360" t="str">
        <f>IFERROR(IF(LEN(D3750)&gt;0,IF(LEN(INDEX(AdressBook!$D$6:$D$25,MATCH(D3750,AdressBook!$B$6:$B$25,0),1))=0,"",INDEX(AdressBook!$D$6:$D$25,MATCH(D3750,AdressBook!$B$6:$B$25,0),1)),""),"")</f>
        <v/>
      </c>
      <c r="G3750" s="361" t="str">
        <f>IFERROR(IF(LEN(INDEX(PlansAndNotes!$F$6:$F$4005,ROW(B3750)-ROW($C$3)))=0,"",INDEX(PlansAndNotes!$F$6:$F$4005,ROW(B3750)-ROW($C$3))),"")</f>
        <v/>
      </c>
      <c r="H3750" s="361" t="str">
        <f>IFERROR(IF(LEN(C3750)&gt;0,IF(LEN(INDEX(TasksList!$G$6:$G$25,MATCH(C3750,TasksList!$B$6:$B$25,0),1))=0,"",INDEX(TasksList!$G$6:$G$25,MATCH(C3750,TasksList!$B$6:$B$25,0),1)),""),"")</f>
        <v/>
      </c>
      <c r="N3750" s="362" t="str">
        <f>IFERROR(IF(LEN(INDEX(PlansAndNotes!$D$6:$D$4005,ROW(B3750)-ROW($C$3)))=0,"",INDEX(PlansAndNotes!$D$6:$D$4005,ROW(B3750)-ROW($C$3))),"")</f>
        <v/>
      </c>
      <c r="O3750" s="165" t="str">
        <f t="shared" si="392"/>
        <v/>
      </c>
      <c r="P3750" s="363" t="str">
        <f>IFERROR(IF(LEN(INDEX(PlansAndNotes!$E$6:$E$4005,ROW(B3750)-ROW($C$3)))=0,"",INDEX(PlansAndNotes!$E$6:$E$4005,ROW(B3750)-ROW($C$3))),"")</f>
        <v/>
      </c>
      <c r="Q3750" s="363" t="str">
        <f>IFERROR(IF(LEN(INDEX(PlansAndNotes!$G$6:$G$4005,ROW(B3750)-ROW($C$3)))=0,"",INDEX(PlansAndNotes!$G$6:$G$4005,ROW(B3750)-ROW($C$3))),"")</f>
        <v/>
      </c>
      <c r="R3750" s="361" t="str">
        <f>IFERROR(IF(LEN(D3750)&gt;0,IF(LEN(INDEX(AdressBook!$C$6:$C$25,MATCH(D3750,AdressBook!$B$6:$B$25,0),1))=0,"",INDEX(AdressBook!$C$6:$C$25,MATCH(D3750,AdressBook!$B$6:$B$25,0),1)),""),"")</f>
        <v/>
      </c>
      <c r="S3750" s="165">
        <f>IF(LEN(C3750)&gt;0,IFERROR(IF(MATCH(C3750,C3751:$C$4004,0)&gt;0,-1,ROW(S3750)-ROW($S$3)),ROW(S3750)-ROW($S$3)),-1)</f>
        <v>-1</v>
      </c>
      <c r="T3750" s="165">
        <f t="shared" si="393"/>
        <v>0</v>
      </c>
      <c r="U3750" s="165" t="str">
        <f t="shared" si="394"/>
        <v/>
      </c>
      <c r="V3750" s="165" t="str">
        <f>IFERROR(IF(OR(C3750="",S3750&lt;0),"",IF(SUBTOTAL(3,C3750:C3750)=0,-1,SUBTOTAL(3,$C$4:C3750))),"")</f>
        <v/>
      </c>
      <c r="W3750" s="156" t="str">
        <f t="array" ref="W3750">IF(LEN(C3750)&gt;0,IFERROR(IF(MATCH(C3750,$C$3:$C3749,0)&gt;0,N3750-INDEX($N$3:N3749,SUMPRODUCT(MAX(ROW($C$3:$C3749)*(C3750=$C$3:$C3749)))-2,1),""),""),"")</f>
        <v/>
      </c>
      <c r="X3750" s="156">
        <f t="shared" ca="1" si="395"/>
        <v>1</v>
      </c>
      <c r="Y3750" s="156">
        <f t="shared" ca="1" si="396"/>
        <v>1</v>
      </c>
    </row>
    <row r="3751" spans="2:25" hidden="1" x14ac:dyDescent="0.25">
      <c r="B3751" s="390" t="str">
        <f>IFERROR(IF(LEN(INDEX(PlansAndNotes!$B$6:$B$2005,ROW(A3751)-ROW($B$3)))=0,"",INDEX(PlansAndNotes!$B$6:$B$2005,ROW(A3751)-ROW($B$3))),"")</f>
        <v/>
      </c>
      <c r="C3751" s="387" t="str">
        <f t="shared" si="391"/>
        <v/>
      </c>
      <c r="D3751" s="361" t="str">
        <f>IFERROR(IF(LEN(C3751)&gt;0,IF(LEN(INDEX(TasksList!$C$6:$C$25,MATCH(C3751,TasksList!$B$6:$B$25,0),1))=0,"",INDEX(TasksList!$C$6:$C$25,MATCH(C3751,TasksList!$B$6:$B$25,0),1)),""),"")</f>
        <v/>
      </c>
      <c r="E3751" s="361" t="str">
        <f>IFERROR(IF(LEN(C3751)&gt;0,IF(LEN(INDEX(TasksList!$F$6:$F$25,MATCH(C3751,TasksList!$B$6:$B$25,0),1))=0,"not set!",INDEX(TasksList!$F$6:$F$25,MATCH(C3751,TasksList!$B$6:$B$25,0),1)),""),"")</f>
        <v/>
      </c>
      <c r="F3751" s="360" t="str">
        <f>IFERROR(IF(LEN(D3751)&gt;0,IF(LEN(INDEX(AdressBook!$D$6:$D$25,MATCH(D3751,AdressBook!$B$6:$B$25,0),1))=0,"",INDEX(AdressBook!$D$6:$D$25,MATCH(D3751,AdressBook!$B$6:$B$25,0),1)),""),"")</f>
        <v/>
      </c>
      <c r="G3751" s="361" t="str">
        <f>IFERROR(IF(LEN(INDEX(PlansAndNotes!$F$6:$F$4005,ROW(B3751)-ROW($C$3)))=0,"",INDEX(PlansAndNotes!$F$6:$F$4005,ROW(B3751)-ROW($C$3))),"")</f>
        <v/>
      </c>
      <c r="H3751" s="361" t="str">
        <f>IFERROR(IF(LEN(C3751)&gt;0,IF(LEN(INDEX(TasksList!$G$6:$G$25,MATCH(C3751,TasksList!$B$6:$B$25,0),1))=0,"",INDEX(TasksList!$G$6:$G$25,MATCH(C3751,TasksList!$B$6:$B$25,0),1)),""),"")</f>
        <v/>
      </c>
      <c r="N3751" s="362" t="str">
        <f>IFERROR(IF(LEN(INDEX(PlansAndNotes!$D$6:$D$4005,ROW(B3751)-ROW($C$3)))=0,"",INDEX(PlansAndNotes!$D$6:$D$4005,ROW(B3751)-ROW($C$3))),"")</f>
        <v/>
      </c>
      <c r="O3751" s="165" t="str">
        <f t="shared" si="392"/>
        <v/>
      </c>
      <c r="P3751" s="363" t="str">
        <f>IFERROR(IF(LEN(INDEX(PlansAndNotes!$E$6:$E$4005,ROW(B3751)-ROW($C$3)))=0,"",INDEX(PlansAndNotes!$E$6:$E$4005,ROW(B3751)-ROW($C$3))),"")</f>
        <v/>
      </c>
      <c r="Q3751" s="363" t="str">
        <f>IFERROR(IF(LEN(INDEX(PlansAndNotes!$G$6:$G$4005,ROW(B3751)-ROW($C$3)))=0,"",INDEX(PlansAndNotes!$G$6:$G$4005,ROW(B3751)-ROW($C$3))),"")</f>
        <v/>
      </c>
      <c r="R3751" s="361" t="str">
        <f>IFERROR(IF(LEN(D3751)&gt;0,IF(LEN(INDEX(AdressBook!$C$6:$C$25,MATCH(D3751,AdressBook!$B$6:$B$25,0),1))=0,"",INDEX(AdressBook!$C$6:$C$25,MATCH(D3751,AdressBook!$B$6:$B$25,0),1)),""),"")</f>
        <v/>
      </c>
      <c r="S3751" s="165">
        <f>IF(LEN(C3751)&gt;0,IFERROR(IF(MATCH(C3751,C3752:$C$4004,0)&gt;0,-1,ROW(S3751)-ROW($S$3)),ROW(S3751)-ROW($S$3)),-1)</f>
        <v>-1</v>
      </c>
      <c r="T3751" s="165">
        <f t="shared" si="393"/>
        <v>0</v>
      </c>
      <c r="U3751" s="165" t="str">
        <f t="shared" si="394"/>
        <v/>
      </c>
      <c r="V3751" s="165" t="str">
        <f>IFERROR(IF(OR(C3751="",S3751&lt;0),"",IF(SUBTOTAL(3,C3751:C3751)=0,-1,SUBTOTAL(3,$C$4:C3751))),"")</f>
        <v/>
      </c>
      <c r="W3751" s="156" t="str">
        <f t="array" ref="W3751">IF(LEN(C3751)&gt;0,IFERROR(IF(MATCH(C3751,$C$3:$C3750,0)&gt;0,N3751-INDEX($N$3:N3750,SUMPRODUCT(MAX(ROW($C$3:$C3750)*(C3751=$C$3:$C3750)))-2,1),""),""),"")</f>
        <v/>
      </c>
      <c r="X3751" s="156">
        <f t="shared" ca="1" si="395"/>
        <v>1</v>
      </c>
      <c r="Y3751" s="156">
        <f t="shared" ca="1" si="396"/>
        <v>1</v>
      </c>
    </row>
    <row r="3752" spans="2:25" hidden="1" x14ac:dyDescent="0.25">
      <c r="B3752" s="390" t="str">
        <f>IFERROR(IF(LEN(INDEX(PlansAndNotes!$B$6:$B$2005,ROW(A3752)-ROW($B$3)))=0,"",INDEX(PlansAndNotes!$B$6:$B$2005,ROW(A3752)-ROW($B$3))),"")</f>
        <v/>
      </c>
      <c r="C3752" s="387" t="str">
        <f t="shared" si="391"/>
        <v/>
      </c>
      <c r="D3752" s="361" t="str">
        <f>IFERROR(IF(LEN(C3752)&gt;0,IF(LEN(INDEX(TasksList!$C$6:$C$25,MATCH(C3752,TasksList!$B$6:$B$25,0),1))=0,"",INDEX(TasksList!$C$6:$C$25,MATCH(C3752,TasksList!$B$6:$B$25,0),1)),""),"")</f>
        <v/>
      </c>
      <c r="E3752" s="361" t="str">
        <f>IFERROR(IF(LEN(C3752)&gt;0,IF(LEN(INDEX(TasksList!$F$6:$F$25,MATCH(C3752,TasksList!$B$6:$B$25,0),1))=0,"not set!",INDEX(TasksList!$F$6:$F$25,MATCH(C3752,TasksList!$B$6:$B$25,0),1)),""),"")</f>
        <v/>
      </c>
      <c r="F3752" s="360" t="str">
        <f>IFERROR(IF(LEN(D3752)&gt;0,IF(LEN(INDEX(AdressBook!$D$6:$D$25,MATCH(D3752,AdressBook!$B$6:$B$25,0),1))=0,"",INDEX(AdressBook!$D$6:$D$25,MATCH(D3752,AdressBook!$B$6:$B$25,0),1)),""),"")</f>
        <v/>
      </c>
      <c r="G3752" s="361" t="str">
        <f>IFERROR(IF(LEN(INDEX(PlansAndNotes!$F$6:$F$4005,ROW(B3752)-ROW($C$3)))=0,"",INDEX(PlansAndNotes!$F$6:$F$4005,ROW(B3752)-ROW($C$3))),"")</f>
        <v/>
      </c>
      <c r="H3752" s="361" t="str">
        <f>IFERROR(IF(LEN(C3752)&gt;0,IF(LEN(INDEX(TasksList!$G$6:$G$25,MATCH(C3752,TasksList!$B$6:$B$25,0),1))=0,"",INDEX(TasksList!$G$6:$G$25,MATCH(C3752,TasksList!$B$6:$B$25,0),1)),""),"")</f>
        <v/>
      </c>
      <c r="N3752" s="362" t="str">
        <f>IFERROR(IF(LEN(INDEX(PlansAndNotes!$D$6:$D$4005,ROW(B3752)-ROW($C$3)))=0,"",INDEX(PlansAndNotes!$D$6:$D$4005,ROW(B3752)-ROW($C$3))),"")</f>
        <v/>
      </c>
      <c r="O3752" s="165" t="str">
        <f t="shared" si="392"/>
        <v/>
      </c>
      <c r="P3752" s="363" t="str">
        <f>IFERROR(IF(LEN(INDEX(PlansAndNotes!$E$6:$E$4005,ROW(B3752)-ROW($C$3)))=0,"",INDEX(PlansAndNotes!$E$6:$E$4005,ROW(B3752)-ROW($C$3))),"")</f>
        <v/>
      </c>
      <c r="Q3752" s="363" t="str">
        <f>IFERROR(IF(LEN(INDEX(PlansAndNotes!$G$6:$G$4005,ROW(B3752)-ROW($C$3)))=0,"",INDEX(PlansAndNotes!$G$6:$G$4005,ROW(B3752)-ROW($C$3))),"")</f>
        <v/>
      </c>
      <c r="R3752" s="361" t="str">
        <f>IFERROR(IF(LEN(D3752)&gt;0,IF(LEN(INDEX(AdressBook!$C$6:$C$25,MATCH(D3752,AdressBook!$B$6:$B$25,0),1))=0,"",INDEX(AdressBook!$C$6:$C$25,MATCH(D3752,AdressBook!$B$6:$B$25,0),1)),""),"")</f>
        <v/>
      </c>
      <c r="S3752" s="165">
        <f>IF(LEN(C3752)&gt;0,IFERROR(IF(MATCH(C3752,C3753:$C$4004,0)&gt;0,-1,ROW(S3752)-ROW($S$3)),ROW(S3752)-ROW($S$3)),-1)</f>
        <v>-1</v>
      </c>
      <c r="T3752" s="165">
        <f t="shared" si="393"/>
        <v>0</v>
      </c>
      <c r="U3752" s="165" t="str">
        <f t="shared" si="394"/>
        <v/>
      </c>
      <c r="V3752" s="165" t="str">
        <f>IFERROR(IF(OR(C3752="",S3752&lt;0),"",IF(SUBTOTAL(3,C3752:C3752)=0,-1,SUBTOTAL(3,$C$4:C3752))),"")</f>
        <v/>
      </c>
      <c r="W3752" s="156" t="str">
        <f t="array" ref="W3752">IF(LEN(C3752)&gt;0,IFERROR(IF(MATCH(C3752,$C$3:$C3751,0)&gt;0,N3752-INDEX($N$3:N3751,SUMPRODUCT(MAX(ROW($C$3:$C3751)*(C3752=$C$3:$C3751)))-2,1),""),""),"")</f>
        <v/>
      </c>
      <c r="X3752" s="156">
        <f t="shared" ca="1" si="395"/>
        <v>1</v>
      </c>
      <c r="Y3752" s="156">
        <f t="shared" ca="1" si="396"/>
        <v>1</v>
      </c>
    </row>
    <row r="3753" spans="2:25" hidden="1" x14ac:dyDescent="0.25">
      <c r="B3753" s="390" t="str">
        <f>IFERROR(IF(LEN(INDEX(PlansAndNotes!$B$6:$B$2005,ROW(A3753)-ROW($B$3)))=0,"",INDEX(PlansAndNotes!$B$6:$B$2005,ROW(A3753)-ROW($B$3))),"")</f>
        <v/>
      </c>
      <c r="C3753" s="387" t="str">
        <f t="shared" si="391"/>
        <v/>
      </c>
      <c r="D3753" s="361" t="str">
        <f>IFERROR(IF(LEN(C3753)&gt;0,IF(LEN(INDEX(TasksList!$C$6:$C$25,MATCH(C3753,TasksList!$B$6:$B$25,0),1))=0,"",INDEX(TasksList!$C$6:$C$25,MATCH(C3753,TasksList!$B$6:$B$25,0),1)),""),"")</f>
        <v/>
      </c>
      <c r="E3753" s="361" t="str">
        <f>IFERROR(IF(LEN(C3753)&gt;0,IF(LEN(INDEX(TasksList!$F$6:$F$25,MATCH(C3753,TasksList!$B$6:$B$25,0),1))=0,"not set!",INDEX(TasksList!$F$6:$F$25,MATCH(C3753,TasksList!$B$6:$B$25,0),1)),""),"")</f>
        <v/>
      </c>
      <c r="F3753" s="360" t="str">
        <f>IFERROR(IF(LEN(D3753)&gt;0,IF(LEN(INDEX(AdressBook!$D$6:$D$25,MATCH(D3753,AdressBook!$B$6:$B$25,0),1))=0,"",INDEX(AdressBook!$D$6:$D$25,MATCH(D3753,AdressBook!$B$6:$B$25,0),1)),""),"")</f>
        <v/>
      </c>
      <c r="G3753" s="361" t="str">
        <f>IFERROR(IF(LEN(INDEX(PlansAndNotes!$F$6:$F$4005,ROW(B3753)-ROW($C$3)))=0,"",INDEX(PlansAndNotes!$F$6:$F$4005,ROW(B3753)-ROW($C$3))),"")</f>
        <v/>
      </c>
      <c r="H3753" s="361" t="str">
        <f>IFERROR(IF(LEN(C3753)&gt;0,IF(LEN(INDEX(TasksList!$G$6:$G$25,MATCH(C3753,TasksList!$B$6:$B$25,0),1))=0,"",INDEX(TasksList!$G$6:$G$25,MATCH(C3753,TasksList!$B$6:$B$25,0),1)),""),"")</f>
        <v/>
      </c>
      <c r="N3753" s="362" t="str">
        <f>IFERROR(IF(LEN(INDEX(PlansAndNotes!$D$6:$D$4005,ROW(B3753)-ROW($C$3)))=0,"",INDEX(PlansAndNotes!$D$6:$D$4005,ROW(B3753)-ROW($C$3))),"")</f>
        <v/>
      </c>
      <c r="O3753" s="165" t="str">
        <f t="shared" si="392"/>
        <v/>
      </c>
      <c r="P3753" s="363" t="str">
        <f>IFERROR(IF(LEN(INDEX(PlansAndNotes!$E$6:$E$4005,ROW(B3753)-ROW($C$3)))=0,"",INDEX(PlansAndNotes!$E$6:$E$4005,ROW(B3753)-ROW($C$3))),"")</f>
        <v/>
      </c>
      <c r="Q3753" s="363" t="str">
        <f>IFERROR(IF(LEN(INDEX(PlansAndNotes!$G$6:$G$4005,ROW(B3753)-ROW($C$3)))=0,"",INDEX(PlansAndNotes!$G$6:$G$4005,ROW(B3753)-ROW($C$3))),"")</f>
        <v/>
      </c>
      <c r="R3753" s="361" t="str">
        <f>IFERROR(IF(LEN(D3753)&gt;0,IF(LEN(INDEX(AdressBook!$C$6:$C$25,MATCH(D3753,AdressBook!$B$6:$B$25,0),1))=0,"",INDEX(AdressBook!$C$6:$C$25,MATCH(D3753,AdressBook!$B$6:$B$25,0),1)),""),"")</f>
        <v/>
      </c>
      <c r="S3753" s="165">
        <f>IF(LEN(C3753)&gt;0,IFERROR(IF(MATCH(C3753,C3754:$C$4004,0)&gt;0,-1,ROW(S3753)-ROW($S$3)),ROW(S3753)-ROW($S$3)),-1)</f>
        <v>-1</v>
      </c>
      <c r="T3753" s="165">
        <f t="shared" si="393"/>
        <v>0</v>
      </c>
      <c r="U3753" s="165" t="str">
        <f t="shared" si="394"/>
        <v/>
      </c>
      <c r="V3753" s="165" t="str">
        <f>IFERROR(IF(OR(C3753="",S3753&lt;0),"",IF(SUBTOTAL(3,C3753:C3753)=0,-1,SUBTOTAL(3,$C$4:C3753))),"")</f>
        <v/>
      </c>
      <c r="W3753" s="156" t="str">
        <f t="array" ref="W3753">IF(LEN(C3753)&gt;0,IFERROR(IF(MATCH(C3753,$C$3:$C3752,0)&gt;0,N3753-INDEX($N$3:N3752,SUMPRODUCT(MAX(ROW($C$3:$C3752)*(C3753=$C$3:$C3752)))-2,1),""),""),"")</f>
        <v/>
      </c>
      <c r="X3753" s="156">
        <f t="shared" ca="1" si="395"/>
        <v>1</v>
      </c>
      <c r="Y3753" s="156">
        <f t="shared" ca="1" si="396"/>
        <v>1</v>
      </c>
    </row>
    <row r="3754" spans="2:25" hidden="1" x14ac:dyDescent="0.25">
      <c r="B3754" s="390" t="str">
        <f>IFERROR(IF(LEN(INDEX(PlansAndNotes!$B$6:$B$2005,ROW(A3754)-ROW($B$3)))=0,"",INDEX(PlansAndNotes!$B$6:$B$2005,ROW(A3754)-ROW($B$3))),"")</f>
        <v/>
      </c>
      <c r="C3754" s="387" t="str">
        <f t="shared" si="391"/>
        <v/>
      </c>
      <c r="D3754" s="361" t="str">
        <f>IFERROR(IF(LEN(C3754)&gt;0,IF(LEN(INDEX(TasksList!$C$6:$C$25,MATCH(C3754,TasksList!$B$6:$B$25,0),1))=0,"",INDEX(TasksList!$C$6:$C$25,MATCH(C3754,TasksList!$B$6:$B$25,0),1)),""),"")</f>
        <v/>
      </c>
      <c r="E3754" s="361" t="str">
        <f>IFERROR(IF(LEN(C3754)&gt;0,IF(LEN(INDEX(TasksList!$F$6:$F$25,MATCH(C3754,TasksList!$B$6:$B$25,0),1))=0,"not set!",INDEX(TasksList!$F$6:$F$25,MATCH(C3754,TasksList!$B$6:$B$25,0),1)),""),"")</f>
        <v/>
      </c>
      <c r="F3754" s="360" t="str">
        <f>IFERROR(IF(LEN(D3754)&gt;0,IF(LEN(INDEX(AdressBook!$D$6:$D$25,MATCH(D3754,AdressBook!$B$6:$B$25,0),1))=0,"",INDEX(AdressBook!$D$6:$D$25,MATCH(D3754,AdressBook!$B$6:$B$25,0),1)),""),"")</f>
        <v/>
      </c>
      <c r="G3754" s="361" t="str">
        <f>IFERROR(IF(LEN(INDEX(PlansAndNotes!$F$6:$F$4005,ROW(B3754)-ROW($C$3)))=0,"",INDEX(PlansAndNotes!$F$6:$F$4005,ROW(B3754)-ROW($C$3))),"")</f>
        <v/>
      </c>
      <c r="H3754" s="361" t="str">
        <f>IFERROR(IF(LEN(C3754)&gt;0,IF(LEN(INDEX(TasksList!$G$6:$G$25,MATCH(C3754,TasksList!$B$6:$B$25,0),1))=0,"",INDEX(TasksList!$G$6:$G$25,MATCH(C3754,TasksList!$B$6:$B$25,0),1)),""),"")</f>
        <v/>
      </c>
      <c r="N3754" s="362" t="str">
        <f>IFERROR(IF(LEN(INDEX(PlansAndNotes!$D$6:$D$4005,ROW(B3754)-ROW($C$3)))=0,"",INDEX(PlansAndNotes!$D$6:$D$4005,ROW(B3754)-ROW($C$3))),"")</f>
        <v/>
      </c>
      <c r="O3754" s="165" t="str">
        <f t="shared" si="392"/>
        <v/>
      </c>
      <c r="P3754" s="363" t="str">
        <f>IFERROR(IF(LEN(INDEX(PlansAndNotes!$E$6:$E$4005,ROW(B3754)-ROW($C$3)))=0,"",INDEX(PlansAndNotes!$E$6:$E$4005,ROW(B3754)-ROW($C$3))),"")</f>
        <v/>
      </c>
      <c r="Q3754" s="363" t="str">
        <f>IFERROR(IF(LEN(INDEX(PlansAndNotes!$G$6:$G$4005,ROW(B3754)-ROW($C$3)))=0,"",INDEX(PlansAndNotes!$G$6:$G$4005,ROW(B3754)-ROW($C$3))),"")</f>
        <v/>
      </c>
      <c r="R3754" s="361" t="str">
        <f>IFERROR(IF(LEN(D3754)&gt;0,IF(LEN(INDEX(AdressBook!$C$6:$C$25,MATCH(D3754,AdressBook!$B$6:$B$25,0),1))=0,"",INDEX(AdressBook!$C$6:$C$25,MATCH(D3754,AdressBook!$B$6:$B$25,0),1)),""),"")</f>
        <v/>
      </c>
      <c r="S3754" s="165">
        <f>IF(LEN(C3754)&gt;0,IFERROR(IF(MATCH(C3754,C3755:$C$4004,0)&gt;0,-1,ROW(S3754)-ROW($S$3)),ROW(S3754)-ROW($S$3)),-1)</f>
        <v>-1</v>
      </c>
      <c r="T3754" s="165">
        <f t="shared" si="393"/>
        <v>0</v>
      </c>
      <c r="U3754" s="165" t="str">
        <f t="shared" si="394"/>
        <v/>
      </c>
      <c r="V3754" s="165" t="str">
        <f>IFERROR(IF(OR(C3754="",S3754&lt;0),"",IF(SUBTOTAL(3,C3754:C3754)=0,-1,SUBTOTAL(3,$C$4:C3754))),"")</f>
        <v/>
      </c>
      <c r="W3754" s="156" t="str">
        <f t="array" ref="W3754">IF(LEN(C3754)&gt;0,IFERROR(IF(MATCH(C3754,$C$3:$C3753,0)&gt;0,N3754-INDEX($N$3:N3753,SUMPRODUCT(MAX(ROW($C$3:$C3753)*(C3754=$C$3:$C3753)))-2,1),""),""),"")</f>
        <v/>
      </c>
      <c r="X3754" s="156">
        <f t="shared" ca="1" si="395"/>
        <v>1</v>
      </c>
      <c r="Y3754" s="156">
        <f t="shared" ca="1" si="396"/>
        <v>1</v>
      </c>
    </row>
    <row r="3755" spans="2:25" hidden="1" x14ac:dyDescent="0.25">
      <c r="B3755" s="390" t="str">
        <f>IFERROR(IF(LEN(INDEX(PlansAndNotes!$B$6:$B$2005,ROW(A3755)-ROW($B$3)))=0,"",INDEX(PlansAndNotes!$B$6:$B$2005,ROW(A3755)-ROW($B$3))),"")</f>
        <v/>
      </c>
      <c r="C3755" s="387" t="str">
        <f t="shared" si="391"/>
        <v/>
      </c>
      <c r="D3755" s="361" t="str">
        <f>IFERROR(IF(LEN(C3755)&gt;0,IF(LEN(INDEX(TasksList!$C$6:$C$25,MATCH(C3755,TasksList!$B$6:$B$25,0),1))=0,"",INDEX(TasksList!$C$6:$C$25,MATCH(C3755,TasksList!$B$6:$B$25,0),1)),""),"")</f>
        <v/>
      </c>
      <c r="E3755" s="361" t="str">
        <f>IFERROR(IF(LEN(C3755)&gt;0,IF(LEN(INDEX(TasksList!$F$6:$F$25,MATCH(C3755,TasksList!$B$6:$B$25,0),1))=0,"not set!",INDEX(TasksList!$F$6:$F$25,MATCH(C3755,TasksList!$B$6:$B$25,0),1)),""),"")</f>
        <v/>
      </c>
      <c r="F3755" s="360" t="str">
        <f>IFERROR(IF(LEN(D3755)&gt;0,IF(LEN(INDEX(AdressBook!$D$6:$D$25,MATCH(D3755,AdressBook!$B$6:$B$25,0),1))=0,"",INDEX(AdressBook!$D$6:$D$25,MATCH(D3755,AdressBook!$B$6:$B$25,0),1)),""),"")</f>
        <v/>
      </c>
      <c r="G3755" s="361" t="str">
        <f>IFERROR(IF(LEN(INDEX(PlansAndNotes!$F$6:$F$4005,ROW(B3755)-ROW($C$3)))=0,"",INDEX(PlansAndNotes!$F$6:$F$4005,ROW(B3755)-ROW($C$3))),"")</f>
        <v/>
      </c>
      <c r="H3755" s="361" t="str">
        <f>IFERROR(IF(LEN(C3755)&gt;0,IF(LEN(INDEX(TasksList!$G$6:$G$25,MATCH(C3755,TasksList!$B$6:$B$25,0),1))=0,"",INDEX(TasksList!$G$6:$G$25,MATCH(C3755,TasksList!$B$6:$B$25,0),1)),""),"")</f>
        <v/>
      </c>
      <c r="N3755" s="362" t="str">
        <f>IFERROR(IF(LEN(INDEX(PlansAndNotes!$D$6:$D$4005,ROW(B3755)-ROW($C$3)))=0,"",INDEX(PlansAndNotes!$D$6:$D$4005,ROW(B3755)-ROW($C$3))),"")</f>
        <v/>
      </c>
      <c r="O3755" s="165" t="str">
        <f t="shared" si="392"/>
        <v/>
      </c>
      <c r="P3755" s="363" t="str">
        <f>IFERROR(IF(LEN(INDEX(PlansAndNotes!$E$6:$E$4005,ROW(B3755)-ROW($C$3)))=0,"",INDEX(PlansAndNotes!$E$6:$E$4005,ROW(B3755)-ROW($C$3))),"")</f>
        <v/>
      </c>
      <c r="Q3755" s="363" t="str">
        <f>IFERROR(IF(LEN(INDEX(PlansAndNotes!$G$6:$G$4005,ROW(B3755)-ROW($C$3)))=0,"",INDEX(PlansAndNotes!$G$6:$G$4005,ROW(B3755)-ROW($C$3))),"")</f>
        <v/>
      </c>
      <c r="R3755" s="361" t="str">
        <f>IFERROR(IF(LEN(D3755)&gt;0,IF(LEN(INDEX(AdressBook!$C$6:$C$25,MATCH(D3755,AdressBook!$B$6:$B$25,0),1))=0,"",INDEX(AdressBook!$C$6:$C$25,MATCH(D3755,AdressBook!$B$6:$B$25,0),1)),""),"")</f>
        <v/>
      </c>
      <c r="S3755" s="165">
        <f>IF(LEN(C3755)&gt;0,IFERROR(IF(MATCH(C3755,C3756:$C$4004,0)&gt;0,-1,ROW(S3755)-ROW($S$3)),ROW(S3755)-ROW($S$3)),-1)</f>
        <v>-1</v>
      </c>
      <c r="T3755" s="165">
        <f t="shared" si="393"/>
        <v>0</v>
      </c>
      <c r="U3755" s="165" t="str">
        <f t="shared" si="394"/>
        <v/>
      </c>
      <c r="V3755" s="165" t="str">
        <f>IFERROR(IF(OR(C3755="",S3755&lt;0),"",IF(SUBTOTAL(3,C3755:C3755)=0,-1,SUBTOTAL(3,$C$4:C3755))),"")</f>
        <v/>
      </c>
      <c r="W3755" s="156" t="str">
        <f t="array" ref="W3755">IF(LEN(C3755)&gt;0,IFERROR(IF(MATCH(C3755,$C$3:$C3754,0)&gt;0,N3755-INDEX($N$3:N3754,SUMPRODUCT(MAX(ROW($C$3:$C3754)*(C3755=$C$3:$C3754)))-2,1),""),""),"")</f>
        <v/>
      </c>
      <c r="X3755" s="156">
        <f t="shared" ca="1" si="395"/>
        <v>1</v>
      </c>
      <c r="Y3755" s="156">
        <f t="shared" ca="1" si="396"/>
        <v>1</v>
      </c>
    </row>
    <row r="3756" spans="2:25" hidden="1" x14ac:dyDescent="0.25">
      <c r="B3756" s="390" t="str">
        <f>IFERROR(IF(LEN(INDEX(PlansAndNotes!$B$6:$B$2005,ROW(A3756)-ROW($B$3)))=0,"",INDEX(PlansAndNotes!$B$6:$B$2005,ROW(A3756)-ROW($B$3))),"")</f>
        <v/>
      </c>
      <c r="C3756" s="387" t="str">
        <f t="shared" si="391"/>
        <v/>
      </c>
      <c r="D3756" s="361" t="str">
        <f>IFERROR(IF(LEN(C3756)&gt;0,IF(LEN(INDEX(TasksList!$C$6:$C$25,MATCH(C3756,TasksList!$B$6:$B$25,0),1))=0,"",INDEX(TasksList!$C$6:$C$25,MATCH(C3756,TasksList!$B$6:$B$25,0),1)),""),"")</f>
        <v/>
      </c>
      <c r="E3756" s="361" t="str">
        <f>IFERROR(IF(LEN(C3756)&gt;0,IF(LEN(INDEX(TasksList!$F$6:$F$25,MATCH(C3756,TasksList!$B$6:$B$25,0),1))=0,"not set!",INDEX(TasksList!$F$6:$F$25,MATCH(C3756,TasksList!$B$6:$B$25,0),1)),""),"")</f>
        <v/>
      </c>
      <c r="F3756" s="360" t="str">
        <f>IFERROR(IF(LEN(D3756)&gt;0,IF(LEN(INDEX(AdressBook!$D$6:$D$25,MATCH(D3756,AdressBook!$B$6:$B$25,0),1))=0,"",INDEX(AdressBook!$D$6:$D$25,MATCH(D3756,AdressBook!$B$6:$B$25,0),1)),""),"")</f>
        <v/>
      </c>
      <c r="G3756" s="361" t="str">
        <f>IFERROR(IF(LEN(INDEX(PlansAndNotes!$F$6:$F$4005,ROW(B3756)-ROW($C$3)))=0,"",INDEX(PlansAndNotes!$F$6:$F$4005,ROW(B3756)-ROW($C$3))),"")</f>
        <v/>
      </c>
      <c r="H3756" s="361" t="str">
        <f>IFERROR(IF(LEN(C3756)&gt;0,IF(LEN(INDEX(TasksList!$G$6:$G$25,MATCH(C3756,TasksList!$B$6:$B$25,0),1))=0,"",INDEX(TasksList!$G$6:$G$25,MATCH(C3756,TasksList!$B$6:$B$25,0),1)),""),"")</f>
        <v/>
      </c>
      <c r="N3756" s="362" t="str">
        <f>IFERROR(IF(LEN(INDEX(PlansAndNotes!$D$6:$D$4005,ROW(B3756)-ROW($C$3)))=0,"",INDEX(PlansAndNotes!$D$6:$D$4005,ROW(B3756)-ROW($C$3))),"")</f>
        <v/>
      </c>
      <c r="O3756" s="165" t="str">
        <f t="shared" si="392"/>
        <v/>
      </c>
      <c r="P3756" s="363" t="str">
        <f>IFERROR(IF(LEN(INDEX(PlansAndNotes!$E$6:$E$4005,ROW(B3756)-ROW($C$3)))=0,"",INDEX(PlansAndNotes!$E$6:$E$4005,ROW(B3756)-ROW($C$3))),"")</f>
        <v/>
      </c>
      <c r="Q3756" s="363" t="str">
        <f>IFERROR(IF(LEN(INDEX(PlansAndNotes!$G$6:$G$4005,ROW(B3756)-ROW($C$3)))=0,"",INDEX(PlansAndNotes!$G$6:$G$4005,ROW(B3756)-ROW($C$3))),"")</f>
        <v/>
      </c>
      <c r="R3756" s="361" t="str">
        <f>IFERROR(IF(LEN(D3756)&gt;0,IF(LEN(INDEX(AdressBook!$C$6:$C$25,MATCH(D3756,AdressBook!$B$6:$B$25,0),1))=0,"",INDEX(AdressBook!$C$6:$C$25,MATCH(D3756,AdressBook!$B$6:$B$25,0),1)),""),"")</f>
        <v/>
      </c>
      <c r="S3756" s="165">
        <f>IF(LEN(C3756)&gt;0,IFERROR(IF(MATCH(C3756,C3757:$C$4004,0)&gt;0,-1,ROW(S3756)-ROW($S$3)),ROW(S3756)-ROW($S$3)),-1)</f>
        <v>-1</v>
      </c>
      <c r="T3756" s="165">
        <f t="shared" si="393"/>
        <v>0</v>
      </c>
      <c r="U3756" s="165" t="str">
        <f t="shared" si="394"/>
        <v/>
      </c>
      <c r="V3756" s="165" t="str">
        <f>IFERROR(IF(OR(C3756="",S3756&lt;0),"",IF(SUBTOTAL(3,C3756:C3756)=0,-1,SUBTOTAL(3,$C$4:C3756))),"")</f>
        <v/>
      </c>
      <c r="W3756" s="156" t="str">
        <f t="array" ref="W3756">IF(LEN(C3756)&gt;0,IFERROR(IF(MATCH(C3756,$C$3:$C3755,0)&gt;0,N3756-INDEX($N$3:N3755,SUMPRODUCT(MAX(ROW($C$3:$C3755)*(C3756=$C$3:$C3755)))-2,1),""),""),"")</f>
        <v/>
      </c>
      <c r="X3756" s="156">
        <f t="shared" ca="1" si="395"/>
        <v>1</v>
      </c>
      <c r="Y3756" s="156">
        <f t="shared" ca="1" si="396"/>
        <v>1</v>
      </c>
    </row>
    <row r="3757" spans="2:25" hidden="1" x14ac:dyDescent="0.25">
      <c r="B3757" s="390" t="str">
        <f>IFERROR(IF(LEN(INDEX(PlansAndNotes!$B$6:$B$2005,ROW(A3757)-ROW($B$3)))=0,"",INDEX(PlansAndNotes!$B$6:$B$2005,ROW(A3757)-ROW($B$3))),"")</f>
        <v/>
      </c>
      <c r="C3757" s="387" t="str">
        <f t="shared" si="391"/>
        <v/>
      </c>
      <c r="D3757" s="361" t="str">
        <f>IFERROR(IF(LEN(C3757)&gt;0,IF(LEN(INDEX(TasksList!$C$6:$C$25,MATCH(C3757,TasksList!$B$6:$B$25,0),1))=0,"",INDEX(TasksList!$C$6:$C$25,MATCH(C3757,TasksList!$B$6:$B$25,0),1)),""),"")</f>
        <v/>
      </c>
      <c r="E3757" s="361" t="str">
        <f>IFERROR(IF(LEN(C3757)&gt;0,IF(LEN(INDEX(TasksList!$F$6:$F$25,MATCH(C3757,TasksList!$B$6:$B$25,0),1))=0,"not set!",INDEX(TasksList!$F$6:$F$25,MATCH(C3757,TasksList!$B$6:$B$25,0),1)),""),"")</f>
        <v/>
      </c>
      <c r="F3757" s="360" t="str">
        <f>IFERROR(IF(LEN(D3757)&gt;0,IF(LEN(INDEX(AdressBook!$D$6:$D$25,MATCH(D3757,AdressBook!$B$6:$B$25,0),1))=0,"",INDEX(AdressBook!$D$6:$D$25,MATCH(D3757,AdressBook!$B$6:$B$25,0),1)),""),"")</f>
        <v/>
      </c>
      <c r="G3757" s="361" t="str">
        <f>IFERROR(IF(LEN(INDEX(PlansAndNotes!$F$6:$F$4005,ROW(B3757)-ROW($C$3)))=0,"",INDEX(PlansAndNotes!$F$6:$F$4005,ROW(B3757)-ROW($C$3))),"")</f>
        <v/>
      </c>
      <c r="H3757" s="361" t="str">
        <f>IFERROR(IF(LEN(C3757)&gt;0,IF(LEN(INDEX(TasksList!$G$6:$G$25,MATCH(C3757,TasksList!$B$6:$B$25,0),1))=0,"",INDEX(TasksList!$G$6:$G$25,MATCH(C3757,TasksList!$B$6:$B$25,0),1)),""),"")</f>
        <v/>
      </c>
      <c r="N3757" s="362" t="str">
        <f>IFERROR(IF(LEN(INDEX(PlansAndNotes!$D$6:$D$4005,ROW(B3757)-ROW($C$3)))=0,"",INDEX(PlansAndNotes!$D$6:$D$4005,ROW(B3757)-ROW($C$3))),"")</f>
        <v/>
      </c>
      <c r="O3757" s="165" t="str">
        <f t="shared" si="392"/>
        <v/>
      </c>
      <c r="P3757" s="363" t="str">
        <f>IFERROR(IF(LEN(INDEX(PlansAndNotes!$E$6:$E$4005,ROW(B3757)-ROW($C$3)))=0,"",INDEX(PlansAndNotes!$E$6:$E$4005,ROW(B3757)-ROW($C$3))),"")</f>
        <v/>
      </c>
      <c r="Q3757" s="363" t="str">
        <f>IFERROR(IF(LEN(INDEX(PlansAndNotes!$G$6:$G$4005,ROW(B3757)-ROW($C$3)))=0,"",INDEX(PlansAndNotes!$G$6:$G$4005,ROW(B3757)-ROW($C$3))),"")</f>
        <v/>
      </c>
      <c r="R3757" s="361" t="str">
        <f>IFERROR(IF(LEN(D3757)&gt;0,IF(LEN(INDEX(AdressBook!$C$6:$C$25,MATCH(D3757,AdressBook!$B$6:$B$25,0),1))=0,"",INDEX(AdressBook!$C$6:$C$25,MATCH(D3757,AdressBook!$B$6:$B$25,0),1)),""),"")</f>
        <v/>
      </c>
      <c r="S3757" s="165">
        <f>IF(LEN(C3757)&gt;0,IFERROR(IF(MATCH(C3757,C3758:$C$4004,0)&gt;0,-1,ROW(S3757)-ROW($S$3)),ROW(S3757)-ROW($S$3)),-1)</f>
        <v>-1</v>
      </c>
      <c r="T3757" s="165">
        <f t="shared" si="393"/>
        <v>0</v>
      </c>
      <c r="U3757" s="165" t="str">
        <f t="shared" si="394"/>
        <v/>
      </c>
      <c r="V3757" s="165" t="str">
        <f>IFERROR(IF(OR(C3757="",S3757&lt;0),"",IF(SUBTOTAL(3,C3757:C3757)=0,-1,SUBTOTAL(3,$C$4:C3757))),"")</f>
        <v/>
      </c>
      <c r="W3757" s="156" t="str">
        <f t="array" ref="W3757">IF(LEN(C3757)&gt;0,IFERROR(IF(MATCH(C3757,$C$3:$C3756,0)&gt;0,N3757-INDEX($N$3:N3756,SUMPRODUCT(MAX(ROW($C$3:$C3756)*(C3757=$C$3:$C3756)))-2,1),""),""),"")</f>
        <v/>
      </c>
      <c r="X3757" s="156">
        <f t="shared" ca="1" si="395"/>
        <v>1</v>
      </c>
      <c r="Y3757" s="156">
        <f t="shared" ca="1" si="396"/>
        <v>1</v>
      </c>
    </row>
    <row r="3758" spans="2:25" hidden="1" x14ac:dyDescent="0.25">
      <c r="B3758" s="390" t="str">
        <f>IFERROR(IF(LEN(INDEX(PlansAndNotes!$B$6:$B$2005,ROW(A3758)-ROW($B$3)))=0,"",INDEX(PlansAndNotes!$B$6:$B$2005,ROW(A3758)-ROW($B$3))),"")</f>
        <v/>
      </c>
      <c r="C3758" s="387" t="str">
        <f t="shared" si="391"/>
        <v/>
      </c>
      <c r="D3758" s="361" t="str">
        <f>IFERROR(IF(LEN(C3758)&gt;0,IF(LEN(INDEX(TasksList!$C$6:$C$25,MATCH(C3758,TasksList!$B$6:$B$25,0),1))=0,"",INDEX(TasksList!$C$6:$C$25,MATCH(C3758,TasksList!$B$6:$B$25,0),1)),""),"")</f>
        <v/>
      </c>
      <c r="E3758" s="361" t="str">
        <f>IFERROR(IF(LEN(C3758)&gt;0,IF(LEN(INDEX(TasksList!$F$6:$F$25,MATCH(C3758,TasksList!$B$6:$B$25,0),1))=0,"not set!",INDEX(TasksList!$F$6:$F$25,MATCH(C3758,TasksList!$B$6:$B$25,0),1)),""),"")</f>
        <v/>
      </c>
      <c r="F3758" s="360" t="str">
        <f>IFERROR(IF(LEN(D3758)&gt;0,IF(LEN(INDEX(AdressBook!$D$6:$D$25,MATCH(D3758,AdressBook!$B$6:$B$25,0),1))=0,"",INDEX(AdressBook!$D$6:$D$25,MATCH(D3758,AdressBook!$B$6:$B$25,0),1)),""),"")</f>
        <v/>
      </c>
      <c r="G3758" s="361" t="str">
        <f>IFERROR(IF(LEN(INDEX(PlansAndNotes!$F$6:$F$4005,ROW(B3758)-ROW($C$3)))=0,"",INDEX(PlansAndNotes!$F$6:$F$4005,ROW(B3758)-ROW($C$3))),"")</f>
        <v/>
      </c>
      <c r="H3758" s="361" t="str">
        <f>IFERROR(IF(LEN(C3758)&gt;0,IF(LEN(INDEX(TasksList!$G$6:$G$25,MATCH(C3758,TasksList!$B$6:$B$25,0),1))=0,"",INDEX(TasksList!$G$6:$G$25,MATCH(C3758,TasksList!$B$6:$B$25,0),1)),""),"")</f>
        <v/>
      </c>
      <c r="N3758" s="362" t="str">
        <f>IFERROR(IF(LEN(INDEX(PlansAndNotes!$D$6:$D$4005,ROW(B3758)-ROW($C$3)))=0,"",INDEX(PlansAndNotes!$D$6:$D$4005,ROW(B3758)-ROW($C$3))),"")</f>
        <v/>
      </c>
      <c r="O3758" s="165" t="str">
        <f t="shared" si="392"/>
        <v/>
      </c>
      <c r="P3758" s="363" t="str">
        <f>IFERROR(IF(LEN(INDEX(PlansAndNotes!$E$6:$E$4005,ROW(B3758)-ROW($C$3)))=0,"",INDEX(PlansAndNotes!$E$6:$E$4005,ROW(B3758)-ROW($C$3))),"")</f>
        <v/>
      </c>
      <c r="Q3758" s="363" t="str">
        <f>IFERROR(IF(LEN(INDEX(PlansAndNotes!$G$6:$G$4005,ROW(B3758)-ROW($C$3)))=0,"",INDEX(PlansAndNotes!$G$6:$G$4005,ROW(B3758)-ROW($C$3))),"")</f>
        <v/>
      </c>
      <c r="R3758" s="361" t="str">
        <f>IFERROR(IF(LEN(D3758)&gt;0,IF(LEN(INDEX(AdressBook!$C$6:$C$25,MATCH(D3758,AdressBook!$B$6:$B$25,0),1))=0,"",INDEX(AdressBook!$C$6:$C$25,MATCH(D3758,AdressBook!$B$6:$B$25,0),1)),""),"")</f>
        <v/>
      </c>
      <c r="S3758" s="165">
        <f>IF(LEN(C3758)&gt;0,IFERROR(IF(MATCH(C3758,C3759:$C$4004,0)&gt;0,-1,ROW(S3758)-ROW($S$3)),ROW(S3758)-ROW($S$3)),-1)</f>
        <v>-1</v>
      </c>
      <c r="T3758" s="165">
        <f t="shared" si="393"/>
        <v>0</v>
      </c>
      <c r="U3758" s="165" t="str">
        <f t="shared" si="394"/>
        <v/>
      </c>
      <c r="V3758" s="165" t="str">
        <f>IFERROR(IF(OR(C3758="",S3758&lt;0),"",IF(SUBTOTAL(3,C3758:C3758)=0,-1,SUBTOTAL(3,$C$4:C3758))),"")</f>
        <v/>
      </c>
      <c r="W3758" s="156" t="str">
        <f t="array" ref="W3758">IF(LEN(C3758)&gt;0,IFERROR(IF(MATCH(C3758,$C$3:$C3757,0)&gt;0,N3758-INDEX($N$3:N3757,SUMPRODUCT(MAX(ROW($C$3:$C3757)*(C3758=$C$3:$C3757)))-2,1),""),""),"")</f>
        <v/>
      </c>
      <c r="X3758" s="156">
        <f t="shared" ca="1" si="395"/>
        <v>1</v>
      </c>
      <c r="Y3758" s="156">
        <f t="shared" ca="1" si="396"/>
        <v>1</v>
      </c>
    </row>
    <row r="3759" spans="2:25" hidden="1" x14ac:dyDescent="0.25">
      <c r="B3759" s="390" t="str">
        <f>IFERROR(IF(LEN(INDEX(PlansAndNotes!$B$6:$B$2005,ROW(A3759)-ROW($B$3)))=0,"",INDEX(PlansAndNotes!$B$6:$B$2005,ROW(A3759)-ROW($B$3))),"")</f>
        <v/>
      </c>
      <c r="C3759" s="387" t="str">
        <f t="shared" si="391"/>
        <v/>
      </c>
      <c r="D3759" s="361" t="str">
        <f>IFERROR(IF(LEN(C3759)&gt;0,IF(LEN(INDEX(TasksList!$C$6:$C$25,MATCH(C3759,TasksList!$B$6:$B$25,0),1))=0,"",INDEX(TasksList!$C$6:$C$25,MATCH(C3759,TasksList!$B$6:$B$25,0),1)),""),"")</f>
        <v/>
      </c>
      <c r="E3759" s="361" t="str">
        <f>IFERROR(IF(LEN(C3759)&gt;0,IF(LEN(INDEX(TasksList!$F$6:$F$25,MATCH(C3759,TasksList!$B$6:$B$25,0),1))=0,"not set!",INDEX(TasksList!$F$6:$F$25,MATCH(C3759,TasksList!$B$6:$B$25,0),1)),""),"")</f>
        <v/>
      </c>
      <c r="F3759" s="360" t="str">
        <f>IFERROR(IF(LEN(D3759)&gt;0,IF(LEN(INDEX(AdressBook!$D$6:$D$25,MATCH(D3759,AdressBook!$B$6:$B$25,0),1))=0,"",INDEX(AdressBook!$D$6:$D$25,MATCH(D3759,AdressBook!$B$6:$B$25,0),1)),""),"")</f>
        <v/>
      </c>
      <c r="G3759" s="361" t="str">
        <f>IFERROR(IF(LEN(INDEX(PlansAndNotes!$F$6:$F$4005,ROW(B3759)-ROW($C$3)))=0,"",INDEX(PlansAndNotes!$F$6:$F$4005,ROW(B3759)-ROW($C$3))),"")</f>
        <v/>
      </c>
      <c r="H3759" s="361" t="str">
        <f>IFERROR(IF(LEN(C3759)&gt;0,IF(LEN(INDEX(TasksList!$G$6:$G$25,MATCH(C3759,TasksList!$B$6:$B$25,0),1))=0,"",INDEX(TasksList!$G$6:$G$25,MATCH(C3759,TasksList!$B$6:$B$25,0),1)),""),"")</f>
        <v/>
      </c>
      <c r="N3759" s="362" t="str">
        <f>IFERROR(IF(LEN(INDEX(PlansAndNotes!$D$6:$D$4005,ROW(B3759)-ROW($C$3)))=0,"",INDEX(PlansAndNotes!$D$6:$D$4005,ROW(B3759)-ROW($C$3))),"")</f>
        <v/>
      </c>
      <c r="O3759" s="165" t="str">
        <f t="shared" si="392"/>
        <v/>
      </c>
      <c r="P3759" s="363" t="str">
        <f>IFERROR(IF(LEN(INDEX(PlansAndNotes!$E$6:$E$4005,ROW(B3759)-ROW($C$3)))=0,"",INDEX(PlansAndNotes!$E$6:$E$4005,ROW(B3759)-ROW($C$3))),"")</f>
        <v/>
      </c>
      <c r="Q3759" s="363" t="str">
        <f>IFERROR(IF(LEN(INDEX(PlansAndNotes!$G$6:$G$4005,ROW(B3759)-ROW($C$3)))=0,"",INDEX(PlansAndNotes!$G$6:$G$4005,ROW(B3759)-ROW($C$3))),"")</f>
        <v/>
      </c>
      <c r="R3759" s="361" t="str">
        <f>IFERROR(IF(LEN(D3759)&gt;0,IF(LEN(INDEX(AdressBook!$C$6:$C$25,MATCH(D3759,AdressBook!$B$6:$B$25,0),1))=0,"",INDEX(AdressBook!$C$6:$C$25,MATCH(D3759,AdressBook!$B$6:$B$25,0),1)),""),"")</f>
        <v/>
      </c>
      <c r="S3759" s="165">
        <f>IF(LEN(C3759)&gt;0,IFERROR(IF(MATCH(C3759,C3760:$C$4004,0)&gt;0,-1,ROW(S3759)-ROW($S$3)),ROW(S3759)-ROW($S$3)),-1)</f>
        <v>-1</v>
      </c>
      <c r="T3759" s="165">
        <f t="shared" si="393"/>
        <v>0</v>
      </c>
      <c r="U3759" s="165" t="str">
        <f t="shared" si="394"/>
        <v/>
      </c>
      <c r="V3759" s="165" t="str">
        <f>IFERROR(IF(OR(C3759="",S3759&lt;0),"",IF(SUBTOTAL(3,C3759:C3759)=0,-1,SUBTOTAL(3,$C$4:C3759))),"")</f>
        <v/>
      </c>
      <c r="W3759" s="156" t="str">
        <f t="array" ref="W3759">IF(LEN(C3759)&gt;0,IFERROR(IF(MATCH(C3759,$C$3:$C3758,0)&gt;0,N3759-INDEX($N$3:N3758,SUMPRODUCT(MAX(ROW($C$3:$C3758)*(C3759=$C$3:$C3758)))-2,1),""),""),"")</f>
        <v/>
      </c>
      <c r="X3759" s="156">
        <f t="shared" ca="1" si="395"/>
        <v>1</v>
      </c>
      <c r="Y3759" s="156">
        <f t="shared" ca="1" si="396"/>
        <v>1</v>
      </c>
    </row>
    <row r="3760" spans="2:25" hidden="1" x14ac:dyDescent="0.25">
      <c r="B3760" s="390" t="str">
        <f>IFERROR(IF(LEN(INDEX(PlansAndNotes!$B$6:$B$2005,ROW(A3760)-ROW($B$3)))=0,"",INDEX(PlansAndNotes!$B$6:$B$2005,ROW(A3760)-ROW($B$3))),"")</f>
        <v/>
      </c>
      <c r="C3760" s="387" t="str">
        <f t="shared" si="391"/>
        <v/>
      </c>
      <c r="D3760" s="361" t="str">
        <f>IFERROR(IF(LEN(C3760)&gt;0,IF(LEN(INDEX(TasksList!$C$6:$C$25,MATCH(C3760,TasksList!$B$6:$B$25,0),1))=0,"",INDEX(TasksList!$C$6:$C$25,MATCH(C3760,TasksList!$B$6:$B$25,0),1)),""),"")</f>
        <v/>
      </c>
      <c r="E3760" s="361" t="str">
        <f>IFERROR(IF(LEN(C3760)&gt;0,IF(LEN(INDEX(TasksList!$F$6:$F$25,MATCH(C3760,TasksList!$B$6:$B$25,0),1))=0,"not set!",INDEX(TasksList!$F$6:$F$25,MATCH(C3760,TasksList!$B$6:$B$25,0),1)),""),"")</f>
        <v/>
      </c>
      <c r="F3760" s="360" t="str">
        <f>IFERROR(IF(LEN(D3760)&gt;0,IF(LEN(INDEX(AdressBook!$D$6:$D$25,MATCH(D3760,AdressBook!$B$6:$B$25,0),1))=0,"",INDEX(AdressBook!$D$6:$D$25,MATCH(D3760,AdressBook!$B$6:$B$25,0),1)),""),"")</f>
        <v/>
      </c>
      <c r="G3760" s="361" t="str">
        <f>IFERROR(IF(LEN(INDEX(PlansAndNotes!$F$6:$F$4005,ROW(B3760)-ROW($C$3)))=0,"",INDEX(PlansAndNotes!$F$6:$F$4005,ROW(B3760)-ROW($C$3))),"")</f>
        <v/>
      </c>
      <c r="H3760" s="361" t="str">
        <f>IFERROR(IF(LEN(C3760)&gt;0,IF(LEN(INDEX(TasksList!$G$6:$G$25,MATCH(C3760,TasksList!$B$6:$B$25,0),1))=0,"",INDEX(TasksList!$G$6:$G$25,MATCH(C3760,TasksList!$B$6:$B$25,0),1)),""),"")</f>
        <v/>
      </c>
      <c r="N3760" s="362" t="str">
        <f>IFERROR(IF(LEN(INDEX(PlansAndNotes!$D$6:$D$4005,ROW(B3760)-ROW($C$3)))=0,"",INDEX(PlansAndNotes!$D$6:$D$4005,ROW(B3760)-ROW($C$3))),"")</f>
        <v/>
      </c>
      <c r="O3760" s="165" t="str">
        <f t="shared" si="392"/>
        <v/>
      </c>
      <c r="P3760" s="363" t="str">
        <f>IFERROR(IF(LEN(INDEX(PlansAndNotes!$E$6:$E$4005,ROW(B3760)-ROW($C$3)))=0,"",INDEX(PlansAndNotes!$E$6:$E$4005,ROW(B3760)-ROW($C$3))),"")</f>
        <v/>
      </c>
      <c r="Q3760" s="363" t="str">
        <f>IFERROR(IF(LEN(INDEX(PlansAndNotes!$G$6:$G$4005,ROW(B3760)-ROW($C$3)))=0,"",INDEX(PlansAndNotes!$G$6:$G$4005,ROW(B3760)-ROW($C$3))),"")</f>
        <v/>
      </c>
      <c r="R3760" s="361" t="str">
        <f>IFERROR(IF(LEN(D3760)&gt;0,IF(LEN(INDEX(AdressBook!$C$6:$C$25,MATCH(D3760,AdressBook!$B$6:$B$25,0),1))=0,"",INDEX(AdressBook!$C$6:$C$25,MATCH(D3760,AdressBook!$B$6:$B$25,0),1)),""),"")</f>
        <v/>
      </c>
      <c r="S3760" s="165">
        <f>IF(LEN(C3760)&gt;0,IFERROR(IF(MATCH(C3760,C3761:$C$4004,0)&gt;0,-1,ROW(S3760)-ROW($S$3)),ROW(S3760)-ROW($S$3)),-1)</f>
        <v>-1</v>
      </c>
      <c r="T3760" s="165">
        <f t="shared" si="393"/>
        <v>0</v>
      </c>
      <c r="U3760" s="165" t="str">
        <f t="shared" si="394"/>
        <v/>
      </c>
      <c r="V3760" s="165" t="str">
        <f>IFERROR(IF(OR(C3760="",S3760&lt;0),"",IF(SUBTOTAL(3,C3760:C3760)=0,-1,SUBTOTAL(3,$C$4:C3760))),"")</f>
        <v/>
      </c>
      <c r="W3760" s="156" t="str">
        <f t="array" ref="W3760">IF(LEN(C3760)&gt;0,IFERROR(IF(MATCH(C3760,$C$3:$C3759,0)&gt;0,N3760-INDEX($N$3:N3759,SUMPRODUCT(MAX(ROW($C$3:$C3759)*(C3760=$C$3:$C3759)))-2,1),""),""),"")</f>
        <v/>
      </c>
      <c r="X3760" s="156">
        <f t="shared" ca="1" si="395"/>
        <v>1</v>
      </c>
      <c r="Y3760" s="156">
        <f t="shared" ca="1" si="396"/>
        <v>1</v>
      </c>
    </row>
    <row r="3761" spans="2:25" hidden="1" x14ac:dyDescent="0.25">
      <c r="B3761" s="390" t="str">
        <f>IFERROR(IF(LEN(INDEX(PlansAndNotes!$B$6:$B$2005,ROW(A3761)-ROW($B$3)))=0,"",INDEX(PlansAndNotes!$B$6:$B$2005,ROW(A3761)-ROW($B$3))),"")</f>
        <v/>
      </c>
      <c r="C3761" s="387" t="str">
        <f t="shared" si="391"/>
        <v/>
      </c>
      <c r="D3761" s="361" t="str">
        <f>IFERROR(IF(LEN(C3761)&gt;0,IF(LEN(INDEX(TasksList!$C$6:$C$25,MATCH(C3761,TasksList!$B$6:$B$25,0),1))=0,"",INDEX(TasksList!$C$6:$C$25,MATCH(C3761,TasksList!$B$6:$B$25,0),1)),""),"")</f>
        <v/>
      </c>
      <c r="E3761" s="361" t="str">
        <f>IFERROR(IF(LEN(C3761)&gt;0,IF(LEN(INDEX(TasksList!$F$6:$F$25,MATCH(C3761,TasksList!$B$6:$B$25,0),1))=0,"not set!",INDEX(TasksList!$F$6:$F$25,MATCH(C3761,TasksList!$B$6:$B$25,0),1)),""),"")</f>
        <v/>
      </c>
      <c r="F3761" s="360" t="str">
        <f>IFERROR(IF(LEN(D3761)&gt;0,IF(LEN(INDEX(AdressBook!$D$6:$D$25,MATCH(D3761,AdressBook!$B$6:$B$25,0),1))=0,"",INDEX(AdressBook!$D$6:$D$25,MATCH(D3761,AdressBook!$B$6:$B$25,0),1)),""),"")</f>
        <v/>
      </c>
      <c r="G3761" s="361" t="str">
        <f>IFERROR(IF(LEN(INDEX(PlansAndNotes!$F$6:$F$4005,ROW(B3761)-ROW($C$3)))=0,"",INDEX(PlansAndNotes!$F$6:$F$4005,ROW(B3761)-ROW($C$3))),"")</f>
        <v/>
      </c>
      <c r="H3761" s="361" t="str">
        <f>IFERROR(IF(LEN(C3761)&gt;0,IF(LEN(INDEX(TasksList!$G$6:$G$25,MATCH(C3761,TasksList!$B$6:$B$25,0),1))=0,"",INDEX(TasksList!$G$6:$G$25,MATCH(C3761,TasksList!$B$6:$B$25,0),1)),""),"")</f>
        <v/>
      </c>
      <c r="N3761" s="362" t="str">
        <f>IFERROR(IF(LEN(INDEX(PlansAndNotes!$D$6:$D$4005,ROW(B3761)-ROW($C$3)))=0,"",INDEX(PlansAndNotes!$D$6:$D$4005,ROW(B3761)-ROW($C$3))),"")</f>
        <v/>
      </c>
      <c r="O3761" s="165" t="str">
        <f t="shared" si="392"/>
        <v/>
      </c>
      <c r="P3761" s="363" t="str">
        <f>IFERROR(IF(LEN(INDEX(PlansAndNotes!$E$6:$E$4005,ROW(B3761)-ROW($C$3)))=0,"",INDEX(PlansAndNotes!$E$6:$E$4005,ROW(B3761)-ROW($C$3))),"")</f>
        <v/>
      </c>
      <c r="Q3761" s="363" t="str">
        <f>IFERROR(IF(LEN(INDEX(PlansAndNotes!$G$6:$G$4005,ROW(B3761)-ROW($C$3)))=0,"",INDEX(PlansAndNotes!$G$6:$G$4005,ROW(B3761)-ROW($C$3))),"")</f>
        <v/>
      </c>
      <c r="R3761" s="361" t="str">
        <f>IFERROR(IF(LEN(D3761)&gt;0,IF(LEN(INDEX(AdressBook!$C$6:$C$25,MATCH(D3761,AdressBook!$B$6:$B$25,0),1))=0,"",INDEX(AdressBook!$C$6:$C$25,MATCH(D3761,AdressBook!$B$6:$B$25,0),1)),""),"")</f>
        <v/>
      </c>
      <c r="S3761" s="165">
        <f>IF(LEN(C3761)&gt;0,IFERROR(IF(MATCH(C3761,C3762:$C$4004,0)&gt;0,-1,ROW(S3761)-ROW($S$3)),ROW(S3761)-ROW($S$3)),-1)</f>
        <v>-1</v>
      </c>
      <c r="T3761" s="165">
        <f t="shared" si="393"/>
        <v>0</v>
      </c>
      <c r="U3761" s="165" t="str">
        <f t="shared" si="394"/>
        <v/>
      </c>
      <c r="V3761" s="165" t="str">
        <f>IFERROR(IF(OR(C3761="",S3761&lt;0),"",IF(SUBTOTAL(3,C3761:C3761)=0,-1,SUBTOTAL(3,$C$4:C3761))),"")</f>
        <v/>
      </c>
      <c r="W3761" s="156" t="str">
        <f t="array" ref="W3761">IF(LEN(C3761)&gt;0,IFERROR(IF(MATCH(C3761,$C$3:$C3760,0)&gt;0,N3761-INDEX($N$3:N3760,SUMPRODUCT(MAX(ROW($C$3:$C3760)*(C3761=$C$3:$C3760)))-2,1),""),""),"")</f>
        <v/>
      </c>
      <c r="X3761" s="156">
        <f t="shared" ca="1" si="395"/>
        <v>1</v>
      </c>
      <c r="Y3761" s="156">
        <f t="shared" ca="1" si="396"/>
        <v>1</v>
      </c>
    </row>
    <row r="3762" spans="2:25" hidden="1" x14ac:dyDescent="0.25">
      <c r="B3762" s="390" t="str">
        <f>IFERROR(IF(LEN(INDEX(PlansAndNotes!$B$6:$B$2005,ROW(A3762)-ROW($B$3)))=0,"",INDEX(PlansAndNotes!$B$6:$B$2005,ROW(A3762)-ROW($B$3))),"")</f>
        <v/>
      </c>
      <c r="C3762" s="387" t="str">
        <f t="shared" si="391"/>
        <v/>
      </c>
      <c r="D3762" s="361" t="str">
        <f>IFERROR(IF(LEN(C3762)&gt;0,IF(LEN(INDEX(TasksList!$C$6:$C$25,MATCH(C3762,TasksList!$B$6:$B$25,0),1))=0,"",INDEX(TasksList!$C$6:$C$25,MATCH(C3762,TasksList!$B$6:$B$25,0),1)),""),"")</f>
        <v/>
      </c>
      <c r="E3762" s="361" t="str">
        <f>IFERROR(IF(LEN(C3762)&gt;0,IF(LEN(INDEX(TasksList!$F$6:$F$25,MATCH(C3762,TasksList!$B$6:$B$25,0),1))=0,"not set!",INDEX(TasksList!$F$6:$F$25,MATCH(C3762,TasksList!$B$6:$B$25,0),1)),""),"")</f>
        <v/>
      </c>
      <c r="F3762" s="360" t="str">
        <f>IFERROR(IF(LEN(D3762)&gt;0,IF(LEN(INDEX(AdressBook!$D$6:$D$25,MATCH(D3762,AdressBook!$B$6:$B$25,0),1))=0,"",INDEX(AdressBook!$D$6:$D$25,MATCH(D3762,AdressBook!$B$6:$B$25,0),1)),""),"")</f>
        <v/>
      </c>
      <c r="G3762" s="361" t="str">
        <f>IFERROR(IF(LEN(INDEX(PlansAndNotes!$F$6:$F$4005,ROW(B3762)-ROW($C$3)))=0,"",INDEX(PlansAndNotes!$F$6:$F$4005,ROW(B3762)-ROW($C$3))),"")</f>
        <v/>
      </c>
      <c r="H3762" s="361" t="str">
        <f>IFERROR(IF(LEN(C3762)&gt;0,IF(LEN(INDEX(TasksList!$G$6:$G$25,MATCH(C3762,TasksList!$B$6:$B$25,0),1))=0,"",INDEX(TasksList!$G$6:$G$25,MATCH(C3762,TasksList!$B$6:$B$25,0),1)),""),"")</f>
        <v/>
      </c>
      <c r="N3762" s="362" t="str">
        <f>IFERROR(IF(LEN(INDEX(PlansAndNotes!$D$6:$D$4005,ROW(B3762)-ROW($C$3)))=0,"",INDEX(PlansAndNotes!$D$6:$D$4005,ROW(B3762)-ROW($C$3))),"")</f>
        <v/>
      </c>
      <c r="O3762" s="165" t="str">
        <f t="shared" si="392"/>
        <v/>
      </c>
      <c r="P3762" s="363" t="str">
        <f>IFERROR(IF(LEN(INDEX(PlansAndNotes!$E$6:$E$4005,ROW(B3762)-ROW($C$3)))=0,"",INDEX(PlansAndNotes!$E$6:$E$4005,ROW(B3762)-ROW($C$3))),"")</f>
        <v/>
      </c>
      <c r="Q3762" s="363" t="str">
        <f>IFERROR(IF(LEN(INDEX(PlansAndNotes!$G$6:$G$4005,ROW(B3762)-ROW($C$3)))=0,"",INDEX(PlansAndNotes!$G$6:$G$4005,ROW(B3762)-ROW($C$3))),"")</f>
        <v/>
      </c>
      <c r="R3762" s="361" t="str">
        <f>IFERROR(IF(LEN(D3762)&gt;0,IF(LEN(INDEX(AdressBook!$C$6:$C$25,MATCH(D3762,AdressBook!$B$6:$B$25,0),1))=0,"",INDEX(AdressBook!$C$6:$C$25,MATCH(D3762,AdressBook!$B$6:$B$25,0),1)),""),"")</f>
        <v/>
      </c>
      <c r="S3762" s="165">
        <f>IF(LEN(C3762)&gt;0,IFERROR(IF(MATCH(C3762,C3763:$C$4004,0)&gt;0,-1,ROW(S3762)-ROW($S$3)),ROW(S3762)-ROW($S$3)),-1)</f>
        <v>-1</v>
      </c>
      <c r="T3762" s="165">
        <f t="shared" si="393"/>
        <v>0</v>
      </c>
      <c r="U3762" s="165" t="str">
        <f t="shared" si="394"/>
        <v/>
      </c>
      <c r="V3762" s="165" t="str">
        <f>IFERROR(IF(OR(C3762="",S3762&lt;0),"",IF(SUBTOTAL(3,C3762:C3762)=0,-1,SUBTOTAL(3,$C$4:C3762))),"")</f>
        <v/>
      </c>
      <c r="W3762" s="156" t="str">
        <f t="array" ref="W3762">IF(LEN(C3762)&gt;0,IFERROR(IF(MATCH(C3762,$C$3:$C3761,0)&gt;0,N3762-INDEX($N$3:N3761,SUMPRODUCT(MAX(ROW($C$3:$C3761)*(C3762=$C$3:$C3761)))-2,1),""),""),"")</f>
        <v/>
      </c>
      <c r="X3762" s="156">
        <f t="shared" ca="1" si="395"/>
        <v>1</v>
      </c>
      <c r="Y3762" s="156">
        <f t="shared" ca="1" si="396"/>
        <v>1</v>
      </c>
    </row>
    <row r="3763" spans="2:25" hidden="1" x14ac:dyDescent="0.25">
      <c r="B3763" s="390" t="str">
        <f>IFERROR(IF(LEN(INDEX(PlansAndNotes!$B$6:$B$2005,ROW(A3763)-ROW($B$3)))=0,"",INDEX(PlansAndNotes!$B$6:$B$2005,ROW(A3763)-ROW($B$3))),"")</f>
        <v/>
      </c>
      <c r="C3763" s="387" t="str">
        <f t="shared" si="391"/>
        <v/>
      </c>
      <c r="D3763" s="361" t="str">
        <f>IFERROR(IF(LEN(C3763)&gt;0,IF(LEN(INDEX(TasksList!$C$6:$C$25,MATCH(C3763,TasksList!$B$6:$B$25,0),1))=0,"",INDEX(TasksList!$C$6:$C$25,MATCH(C3763,TasksList!$B$6:$B$25,0),1)),""),"")</f>
        <v/>
      </c>
      <c r="E3763" s="361" t="str">
        <f>IFERROR(IF(LEN(C3763)&gt;0,IF(LEN(INDEX(TasksList!$F$6:$F$25,MATCH(C3763,TasksList!$B$6:$B$25,0),1))=0,"not set!",INDEX(TasksList!$F$6:$F$25,MATCH(C3763,TasksList!$B$6:$B$25,0),1)),""),"")</f>
        <v/>
      </c>
      <c r="F3763" s="360" t="str">
        <f>IFERROR(IF(LEN(D3763)&gt;0,IF(LEN(INDEX(AdressBook!$D$6:$D$25,MATCH(D3763,AdressBook!$B$6:$B$25,0),1))=0,"",INDEX(AdressBook!$D$6:$D$25,MATCH(D3763,AdressBook!$B$6:$B$25,0),1)),""),"")</f>
        <v/>
      </c>
      <c r="G3763" s="361" t="str">
        <f>IFERROR(IF(LEN(INDEX(PlansAndNotes!$F$6:$F$4005,ROW(B3763)-ROW($C$3)))=0,"",INDEX(PlansAndNotes!$F$6:$F$4005,ROW(B3763)-ROW($C$3))),"")</f>
        <v/>
      </c>
      <c r="H3763" s="361" t="str">
        <f>IFERROR(IF(LEN(C3763)&gt;0,IF(LEN(INDEX(TasksList!$G$6:$G$25,MATCH(C3763,TasksList!$B$6:$B$25,0),1))=0,"",INDEX(TasksList!$G$6:$G$25,MATCH(C3763,TasksList!$B$6:$B$25,0),1)),""),"")</f>
        <v/>
      </c>
      <c r="N3763" s="362" t="str">
        <f>IFERROR(IF(LEN(INDEX(PlansAndNotes!$D$6:$D$4005,ROW(B3763)-ROW($C$3)))=0,"",INDEX(PlansAndNotes!$D$6:$D$4005,ROW(B3763)-ROW($C$3))),"")</f>
        <v/>
      </c>
      <c r="O3763" s="165" t="str">
        <f t="shared" si="392"/>
        <v/>
      </c>
      <c r="P3763" s="363" t="str">
        <f>IFERROR(IF(LEN(INDEX(PlansAndNotes!$E$6:$E$4005,ROW(B3763)-ROW($C$3)))=0,"",INDEX(PlansAndNotes!$E$6:$E$4005,ROW(B3763)-ROW($C$3))),"")</f>
        <v/>
      </c>
      <c r="Q3763" s="363" t="str">
        <f>IFERROR(IF(LEN(INDEX(PlansAndNotes!$G$6:$G$4005,ROW(B3763)-ROW($C$3)))=0,"",INDEX(PlansAndNotes!$G$6:$G$4005,ROW(B3763)-ROW($C$3))),"")</f>
        <v/>
      </c>
      <c r="R3763" s="361" t="str">
        <f>IFERROR(IF(LEN(D3763)&gt;0,IF(LEN(INDEX(AdressBook!$C$6:$C$25,MATCH(D3763,AdressBook!$B$6:$B$25,0),1))=0,"",INDEX(AdressBook!$C$6:$C$25,MATCH(D3763,AdressBook!$B$6:$B$25,0),1)),""),"")</f>
        <v/>
      </c>
      <c r="S3763" s="165">
        <f>IF(LEN(C3763)&gt;0,IFERROR(IF(MATCH(C3763,C3764:$C$4004,0)&gt;0,-1,ROW(S3763)-ROW($S$3)),ROW(S3763)-ROW($S$3)),-1)</f>
        <v>-1</v>
      </c>
      <c r="T3763" s="165">
        <f t="shared" si="393"/>
        <v>0</v>
      </c>
      <c r="U3763" s="165" t="str">
        <f t="shared" si="394"/>
        <v/>
      </c>
      <c r="V3763" s="165" t="str">
        <f>IFERROR(IF(OR(C3763="",S3763&lt;0),"",IF(SUBTOTAL(3,C3763:C3763)=0,-1,SUBTOTAL(3,$C$4:C3763))),"")</f>
        <v/>
      </c>
      <c r="W3763" s="156" t="str">
        <f t="array" ref="W3763">IF(LEN(C3763)&gt;0,IFERROR(IF(MATCH(C3763,$C$3:$C3762,0)&gt;0,N3763-INDEX($N$3:N3762,SUMPRODUCT(MAX(ROW($C$3:$C3762)*(C3763=$C$3:$C3762)))-2,1),""),""),"")</f>
        <v/>
      </c>
      <c r="X3763" s="156">
        <f t="shared" ca="1" si="395"/>
        <v>1</v>
      </c>
      <c r="Y3763" s="156">
        <f t="shared" ca="1" si="396"/>
        <v>1</v>
      </c>
    </row>
    <row r="3764" spans="2:25" hidden="1" x14ac:dyDescent="0.25">
      <c r="B3764" s="390" t="str">
        <f>IFERROR(IF(LEN(INDEX(PlansAndNotes!$B$6:$B$2005,ROW(A3764)-ROW($B$3)))=0,"",INDEX(PlansAndNotes!$B$6:$B$2005,ROW(A3764)-ROW($B$3))),"")</f>
        <v/>
      </c>
      <c r="C3764" s="387" t="str">
        <f t="shared" si="391"/>
        <v/>
      </c>
      <c r="D3764" s="361" t="str">
        <f>IFERROR(IF(LEN(C3764)&gt;0,IF(LEN(INDEX(TasksList!$C$6:$C$25,MATCH(C3764,TasksList!$B$6:$B$25,0),1))=0,"",INDEX(TasksList!$C$6:$C$25,MATCH(C3764,TasksList!$B$6:$B$25,0),1)),""),"")</f>
        <v/>
      </c>
      <c r="E3764" s="361" t="str">
        <f>IFERROR(IF(LEN(C3764)&gt;0,IF(LEN(INDEX(TasksList!$F$6:$F$25,MATCH(C3764,TasksList!$B$6:$B$25,0),1))=0,"not set!",INDEX(TasksList!$F$6:$F$25,MATCH(C3764,TasksList!$B$6:$B$25,0),1)),""),"")</f>
        <v/>
      </c>
      <c r="F3764" s="360" t="str">
        <f>IFERROR(IF(LEN(D3764)&gt;0,IF(LEN(INDEX(AdressBook!$D$6:$D$25,MATCH(D3764,AdressBook!$B$6:$B$25,0),1))=0,"",INDEX(AdressBook!$D$6:$D$25,MATCH(D3764,AdressBook!$B$6:$B$25,0),1)),""),"")</f>
        <v/>
      </c>
      <c r="G3764" s="361" t="str">
        <f>IFERROR(IF(LEN(INDEX(PlansAndNotes!$F$6:$F$4005,ROW(B3764)-ROW($C$3)))=0,"",INDEX(PlansAndNotes!$F$6:$F$4005,ROW(B3764)-ROW($C$3))),"")</f>
        <v/>
      </c>
      <c r="H3764" s="361" t="str">
        <f>IFERROR(IF(LEN(C3764)&gt;0,IF(LEN(INDEX(TasksList!$G$6:$G$25,MATCH(C3764,TasksList!$B$6:$B$25,0),1))=0,"",INDEX(TasksList!$G$6:$G$25,MATCH(C3764,TasksList!$B$6:$B$25,0),1)),""),"")</f>
        <v/>
      </c>
      <c r="N3764" s="362" t="str">
        <f>IFERROR(IF(LEN(INDEX(PlansAndNotes!$D$6:$D$4005,ROW(B3764)-ROW($C$3)))=0,"",INDEX(PlansAndNotes!$D$6:$D$4005,ROW(B3764)-ROW($C$3))),"")</f>
        <v/>
      </c>
      <c r="O3764" s="165" t="str">
        <f t="shared" si="392"/>
        <v/>
      </c>
      <c r="P3764" s="363" t="str">
        <f>IFERROR(IF(LEN(INDEX(PlansAndNotes!$E$6:$E$4005,ROW(B3764)-ROW($C$3)))=0,"",INDEX(PlansAndNotes!$E$6:$E$4005,ROW(B3764)-ROW($C$3))),"")</f>
        <v/>
      </c>
      <c r="Q3764" s="363" t="str">
        <f>IFERROR(IF(LEN(INDEX(PlansAndNotes!$G$6:$G$4005,ROW(B3764)-ROW($C$3)))=0,"",INDEX(PlansAndNotes!$G$6:$G$4005,ROW(B3764)-ROW($C$3))),"")</f>
        <v/>
      </c>
      <c r="R3764" s="361" t="str">
        <f>IFERROR(IF(LEN(D3764)&gt;0,IF(LEN(INDEX(AdressBook!$C$6:$C$25,MATCH(D3764,AdressBook!$B$6:$B$25,0),1))=0,"",INDEX(AdressBook!$C$6:$C$25,MATCH(D3764,AdressBook!$B$6:$B$25,0),1)),""),"")</f>
        <v/>
      </c>
      <c r="S3764" s="165">
        <f>IF(LEN(C3764)&gt;0,IFERROR(IF(MATCH(C3764,C3765:$C$4004,0)&gt;0,-1,ROW(S3764)-ROW($S$3)),ROW(S3764)-ROW($S$3)),-1)</f>
        <v>-1</v>
      </c>
      <c r="T3764" s="165">
        <f t="shared" si="393"/>
        <v>0</v>
      </c>
      <c r="U3764" s="165" t="str">
        <f t="shared" si="394"/>
        <v/>
      </c>
      <c r="V3764" s="165" t="str">
        <f>IFERROR(IF(OR(C3764="",S3764&lt;0),"",IF(SUBTOTAL(3,C3764:C3764)=0,-1,SUBTOTAL(3,$C$4:C3764))),"")</f>
        <v/>
      </c>
      <c r="W3764" s="156" t="str">
        <f t="array" ref="W3764">IF(LEN(C3764)&gt;0,IFERROR(IF(MATCH(C3764,$C$3:$C3763,0)&gt;0,N3764-INDEX($N$3:N3763,SUMPRODUCT(MAX(ROW($C$3:$C3763)*(C3764=$C$3:$C3763)))-2,1),""),""),"")</f>
        <v/>
      </c>
      <c r="X3764" s="156">
        <f t="shared" ca="1" si="395"/>
        <v>1</v>
      </c>
      <c r="Y3764" s="156">
        <f t="shared" ca="1" si="396"/>
        <v>1</v>
      </c>
    </row>
    <row r="3765" spans="2:25" hidden="1" x14ac:dyDescent="0.25">
      <c r="B3765" s="390" t="str">
        <f>IFERROR(IF(LEN(INDEX(PlansAndNotes!$B$6:$B$2005,ROW(A3765)-ROW($B$3)))=0,"",INDEX(PlansAndNotes!$B$6:$B$2005,ROW(A3765)-ROW($B$3))),"")</f>
        <v/>
      </c>
      <c r="C3765" s="387" t="str">
        <f t="shared" si="391"/>
        <v/>
      </c>
      <c r="D3765" s="361" t="str">
        <f>IFERROR(IF(LEN(C3765)&gt;0,IF(LEN(INDEX(TasksList!$C$6:$C$25,MATCH(C3765,TasksList!$B$6:$B$25,0),1))=0,"",INDEX(TasksList!$C$6:$C$25,MATCH(C3765,TasksList!$B$6:$B$25,0),1)),""),"")</f>
        <v/>
      </c>
      <c r="E3765" s="361" t="str">
        <f>IFERROR(IF(LEN(C3765)&gt;0,IF(LEN(INDEX(TasksList!$F$6:$F$25,MATCH(C3765,TasksList!$B$6:$B$25,0),1))=0,"not set!",INDEX(TasksList!$F$6:$F$25,MATCH(C3765,TasksList!$B$6:$B$25,0),1)),""),"")</f>
        <v/>
      </c>
      <c r="F3765" s="360" t="str">
        <f>IFERROR(IF(LEN(D3765)&gt;0,IF(LEN(INDEX(AdressBook!$D$6:$D$25,MATCH(D3765,AdressBook!$B$6:$B$25,0),1))=0,"",INDEX(AdressBook!$D$6:$D$25,MATCH(D3765,AdressBook!$B$6:$B$25,0),1)),""),"")</f>
        <v/>
      </c>
      <c r="G3765" s="361" t="str">
        <f>IFERROR(IF(LEN(INDEX(PlansAndNotes!$F$6:$F$4005,ROW(B3765)-ROW($C$3)))=0,"",INDEX(PlansAndNotes!$F$6:$F$4005,ROW(B3765)-ROW($C$3))),"")</f>
        <v/>
      </c>
      <c r="H3765" s="361" t="str">
        <f>IFERROR(IF(LEN(C3765)&gt;0,IF(LEN(INDEX(TasksList!$G$6:$G$25,MATCH(C3765,TasksList!$B$6:$B$25,0),1))=0,"",INDEX(TasksList!$G$6:$G$25,MATCH(C3765,TasksList!$B$6:$B$25,0),1)),""),"")</f>
        <v/>
      </c>
      <c r="N3765" s="362" t="str">
        <f>IFERROR(IF(LEN(INDEX(PlansAndNotes!$D$6:$D$4005,ROW(B3765)-ROW($C$3)))=0,"",INDEX(PlansAndNotes!$D$6:$D$4005,ROW(B3765)-ROW($C$3))),"")</f>
        <v/>
      </c>
      <c r="O3765" s="165" t="str">
        <f t="shared" si="392"/>
        <v/>
      </c>
      <c r="P3765" s="363" t="str">
        <f>IFERROR(IF(LEN(INDEX(PlansAndNotes!$E$6:$E$4005,ROW(B3765)-ROW($C$3)))=0,"",INDEX(PlansAndNotes!$E$6:$E$4005,ROW(B3765)-ROW($C$3))),"")</f>
        <v/>
      </c>
      <c r="Q3765" s="363" t="str">
        <f>IFERROR(IF(LEN(INDEX(PlansAndNotes!$G$6:$G$4005,ROW(B3765)-ROW($C$3)))=0,"",INDEX(PlansAndNotes!$G$6:$G$4005,ROW(B3765)-ROW($C$3))),"")</f>
        <v/>
      </c>
      <c r="R3765" s="361" t="str">
        <f>IFERROR(IF(LEN(D3765)&gt;0,IF(LEN(INDEX(AdressBook!$C$6:$C$25,MATCH(D3765,AdressBook!$B$6:$B$25,0),1))=0,"",INDEX(AdressBook!$C$6:$C$25,MATCH(D3765,AdressBook!$B$6:$B$25,0),1)),""),"")</f>
        <v/>
      </c>
      <c r="S3765" s="165">
        <f>IF(LEN(C3765)&gt;0,IFERROR(IF(MATCH(C3765,C3766:$C$4004,0)&gt;0,-1,ROW(S3765)-ROW($S$3)),ROW(S3765)-ROW($S$3)),-1)</f>
        <v>-1</v>
      </c>
      <c r="T3765" s="165">
        <f t="shared" si="393"/>
        <v>0</v>
      </c>
      <c r="U3765" s="165" t="str">
        <f t="shared" si="394"/>
        <v/>
      </c>
      <c r="V3765" s="165" t="str">
        <f>IFERROR(IF(OR(C3765="",S3765&lt;0),"",IF(SUBTOTAL(3,C3765:C3765)=0,-1,SUBTOTAL(3,$C$4:C3765))),"")</f>
        <v/>
      </c>
      <c r="W3765" s="156" t="str">
        <f t="array" ref="W3765">IF(LEN(C3765)&gt;0,IFERROR(IF(MATCH(C3765,$C$3:$C3764,0)&gt;0,N3765-INDEX($N$3:N3764,SUMPRODUCT(MAX(ROW($C$3:$C3764)*(C3765=$C$3:$C3764)))-2,1),""),""),"")</f>
        <v/>
      </c>
      <c r="X3765" s="156">
        <f t="shared" ca="1" si="395"/>
        <v>1</v>
      </c>
      <c r="Y3765" s="156">
        <f t="shared" ca="1" si="396"/>
        <v>1</v>
      </c>
    </row>
    <row r="3766" spans="2:25" hidden="1" x14ac:dyDescent="0.25">
      <c r="B3766" s="390" t="str">
        <f>IFERROR(IF(LEN(INDEX(PlansAndNotes!$B$6:$B$2005,ROW(A3766)-ROW($B$3)))=0,"",INDEX(PlansAndNotes!$B$6:$B$2005,ROW(A3766)-ROW($B$3))),"")</f>
        <v/>
      </c>
      <c r="C3766" s="387" t="str">
        <f t="shared" si="391"/>
        <v/>
      </c>
      <c r="D3766" s="361" t="str">
        <f>IFERROR(IF(LEN(C3766)&gt;0,IF(LEN(INDEX(TasksList!$C$6:$C$25,MATCH(C3766,TasksList!$B$6:$B$25,0),1))=0,"",INDEX(TasksList!$C$6:$C$25,MATCH(C3766,TasksList!$B$6:$B$25,0),1)),""),"")</f>
        <v/>
      </c>
      <c r="E3766" s="361" t="str">
        <f>IFERROR(IF(LEN(C3766)&gt;0,IF(LEN(INDEX(TasksList!$F$6:$F$25,MATCH(C3766,TasksList!$B$6:$B$25,0),1))=0,"not set!",INDEX(TasksList!$F$6:$F$25,MATCH(C3766,TasksList!$B$6:$B$25,0),1)),""),"")</f>
        <v/>
      </c>
      <c r="F3766" s="360" t="str">
        <f>IFERROR(IF(LEN(D3766)&gt;0,IF(LEN(INDEX(AdressBook!$D$6:$D$25,MATCH(D3766,AdressBook!$B$6:$B$25,0),1))=0,"",INDEX(AdressBook!$D$6:$D$25,MATCH(D3766,AdressBook!$B$6:$B$25,0),1)),""),"")</f>
        <v/>
      </c>
      <c r="G3766" s="361" t="str">
        <f>IFERROR(IF(LEN(INDEX(PlansAndNotes!$F$6:$F$4005,ROW(B3766)-ROW($C$3)))=0,"",INDEX(PlansAndNotes!$F$6:$F$4005,ROW(B3766)-ROW($C$3))),"")</f>
        <v/>
      </c>
      <c r="H3766" s="361" t="str">
        <f>IFERROR(IF(LEN(C3766)&gt;0,IF(LEN(INDEX(TasksList!$G$6:$G$25,MATCH(C3766,TasksList!$B$6:$B$25,0),1))=0,"",INDEX(TasksList!$G$6:$G$25,MATCH(C3766,TasksList!$B$6:$B$25,0),1)),""),"")</f>
        <v/>
      </c>
      <c r="N3766" s="362" t="str">
        <f>IFERROR(IF(LEN(INDEX(PlansAndNotes!$D$6:$D$4005,ROW(B3766)-ROW($C$3)))=0,"",INDEX(PlansAndNotes!$D$6:$D$4005,ROW(B3766)-ROW($C$3))),"")</f>
        <v/>
      </c>
      <c r="O3766" s="165" t="str">
        <f t="shared" si="392"/>
        <v/>
      </c>
      <c r="P3766" s="363" t="str">
        <f>IFERROR(IF(LEN(INDEX(PlansAndNotes!$E$6:$E$4005,ROW(B3766)-ROW($C$3)))=0,"",INDEX(PlansAndNotes!$E$6:$E$4005,ROW(B3766)-ROW($C$3))),"")</f>
        <v/>
      </c>
      <c r="Q3766" s="363" t="str">
        <f>IFERROR(IF(LEN(INDEX(PlansAndNotes!$G$6:$G$4005,ROW(B3766)-ROW($C$3)))=0,"",INDEX(PlansAndNotes!$G$6:$G$4005,ROW(B3766)-ROW($C$3))),"")</f>
        <v/>
      </c>
      <c r="R3766" s="361" t="str">
        <f>IFERROR(IF(LEN(D3766)&gt;0,IF(LEN(INDEX(AdressBook!$C$6:$C$25,MATCH(D3766,AdressBook!$B$6:$B$25,0),1))=0,"",INDEX(AdressBook!$C$6:$C$25,MATCH(D3766,AdressBook!$B$6:$B$25,0),1)),""),"")</f>
        <v/>
      </c>
      <c r="S3766" s="165">
        <f>IF(LEN(C3766)&gt;0,IFERROR(IF(MATCH(C3766,C3767:$C$4004,0)&gt;0,-1,ROW(S3766)-ROW($S$3)),ROW(S3766)-ROW($S$3)),-1)</f>
        <v>-1</v>
      </c>
      <c r="T3766" s="165">
        <f t="shared" si="393"/>
        <v>0</v>
      </c>
      <c r="U3766" s="165" t="str">
        <f t="shared" si="394"/>
        <v/>
      </c>
      <c r="V3766" s="165" t="str">
        <f>IFERROR(IF(OR(C3766="",S3766&lt;0),"",IF(SUBTOTAL(3,C3766:C3766)=0,-1,SUBTOTAL(3,$C$4:C3766))),"")</f>
        <v/>
      </c>
      <c r="W3766" s="156" t="str">
        <f t="array" ref="W3766">IF(LEN(C3766)&gt;0,IFERROR(IF(MATCH(C3766,$C$3:$C3765,0)&gt;0,N3766-INDEX($N$3:N3765,SUMPRODUCT(MAX(ROW($C$3:$C3765)*(C3766=$C$3:$C3765)))-2,1),""),""),"")</f>
        <v/>
      </c>
      <c r="X3766" s="156">
        <f t="shared" ca="1" si="395"/>
        <v>1</v>
      </c>
      <c r="Y3766" s="156">
        <f t="shared" ca="1" si="396"/>
        <v>1</v>
      </c>
    </row>
    <row r="3767" spans="2:25" hidden="1" x14ac:dyDescent="0.25">
      <c r="B3767" s="390" t="str">
        <f>IFERROR(IF(LEN(INDEX(PlansAndNotes!$B$6:$B$2005,ROW(A3767)-ROW($B$3)))=0,"",INDEX(PlansAndNotes!$B$6:$B$2005,ROW(A3767)-ROW($B$3))),"")</f>
        <v/>
      </c>
      <c r="C3767" s="387" t="str">
        <f t="shared" si="391"/>
        <v/>
      </c>
      <c r="D3767" s="361" t="str">
        <f>IFERROR(IF(LEN(C3767)&gt;0,IF(LEN(INDEX(TasksList!$C$6:$C$25,MATCH(C3767,TasksList!$B$6:$B$25,0),1))=0,"",INDEX(TasksList!$C$6:$C$25,MATCH(C3767,TasksList!$B$6:$B$25,0),1)),""),"")</f>
        <v/>
      </c>
      <c r="E3767" s="361" t="str">
        <f>IFERROR(IF(LEN(C3767)&gt;0,IF(LEN(INDEX(TasksList!$F$6:$F$25,MATCH(C3767,TasksList!$B$6:$B$25,0),1))=0,"not set!",INDEX(TasksList!$F$6:$F$25,MATCH(C3767,TasksList!$B$6:$B$25,0),1)),""),"")</f>
        <v/>
      </c>
      <c r="F3767" s="360" t="str">
        <f>IFERROR(IF(LEN(D3767)&gt;0,IF(LEN(INDEX(AdressBook!$D$6:$D$25,MATCH(D3767,AdressBook!$B$6:$B$25,0),1))=0,"",INDEX(AdressBook!$D$6:$D$25,MATCH(D3767,AdressBook!$B$6:$B$25,0),1)),""),"")</f>
        <v/>
      </c>
      <c r="G3767" s="361" t="str">
        <f>IFERROR(IF(LEN(INDEX(PlansAndNotes!$F$6:$F$4005,ROW(B3767)-ROW($C$3)))=0,"",INDEX(PlansAndNotes!$F$6:$F$4005,ROW(B3767)-ROW($C$3))),"")</f>
        <v/>
      </c>
      <c r="H3767" s="361" t="str">
        <f>IFERROR(IF(LEN(C3767)&gt;0,IF(LEN(INDEX(TasksList!$G$6:$G$25,MATCH(C3767,TasksList!$B$6:$B$25,0),1))=0,"",INDEX(TasksList!$G$6:$G$25,MATCH(C3767,TasksList!$B$6:$B$25,0),1)),""),"")</f>
        <v/>
      </c>
      <c r="N3767" s="362" t="str">
        <f>IFERROR(IF(LEN(INDEX(PlansAndNotes!$D$6:$D$4005,ROW(B3767)-ROW($C$3)))=0,"",INDEX(PlansAndNotes!$D$6:$D$4005,ROW(B3767)-ROW($C$3))),"")</f>
        <v/>
      </c>
      <c r="O3767" s="165" t="str">
        <f t="shared" si="392"/>
        <v/>
      </c>
      <c r="P3767" s="363" t="str">
        <f>IFERROR(IF(LEN(INDEX(PlansAndNotes!$E$6:$E$4005,ROW(B3767)-ROW($C$3)))=0,"",INDEX(PlansAndNotes!$E$6:$E$4005,ROW(B3767)-ROW($C$3))),"")</f>
        <v/>
      </c>
      <c r="Q3767" s="363" t="str">
        <f>IFERROR(IF(LEN(INDEX(PlansAndNotes!$G$6:$G$4005,ROW(B3767)-ROW($C$3)))=0,"",INDEX(PlansAndNotes!$G$6:$G$4005,ROW(B3767)-ROW($C$3))),"")</f>
        <v/>
      </c>
      <c r="R3767" s="361" t="str">
        <f>IFERROR(IF(LEN(D3767)&gt;0,IF(LEN(INDEX(AdressBook!$C$6:$C$25,MATCH(D3767,AdressBook!$B$6:$B$25,0),1))=0,"",INDEX(AdressBook!$C$6:$C$25,MATCH(D3767,AdressBook!$B$6:$B$25,0),1)),""),"")</f>
        <v/>
      </c>
      <c r="S3767" s="165">
        <f>IF(LEN(C3767)&gt;0,IFERROR(IF(MATCH(C3767,C3768:$C$4004,0)&gt;0,-1,ROW(S3767)-ROW($S$3)),ROW(S3767)-ROW($S$3)),-1)</f>
        <v>-1</v>
      </c>
      <c r="T3767" s="165">
        <f t="shared" si="393"/>
        <v>0</v>
      </c>
      <c r="U3767" s="165" t="str">
        <f t="shared" si="394"/>
        <v/>
      </c>
      <c r="V3767" s="165" t="str">
        <f>IFERROR(IF(OR(C3767="",S3767&lt;0),"",IF(SUBTOTAL(3,C3767:C3767)=0,-1,SUBTOTAL(3,$C$4:C3767))),"")</f>
        <v/>
      </c>
      <c r="W3767" s="156" t="str">
        <f t="array" ref="W3767">IF(LEN(C3767)&gt;0,IFERROR(IF(MATCH(C3767,$C$3:$C3766,0)&gt;0,N3767-INDEX($N$3:N3766,SUMPRODUCT(MAX(ROW($C$3:$C3766)*(C3767=$C$3:$C3766)))-2,1),""),""),"")</f>
        <v/>
      </c>
      <c r="X3767" s="156">
        <f t="shared" ca="1" si="395"/>
        <v>1</v>
      </c>
      <c r="Y3767" s="156">
        <f t="shared" ca="1" si="396"/>
        <v>1</v>
      </c>
    </row>
    <row r="3768" spans="2:25" hidden="1" x14ac:dyDescent="0.25">
      <c r="B3768" s="390" t="str">
        <f>IFERROR(IF(LEN(INDEX(PlansAndNotes!$B$6:$B$2005,ROW(A3768)-ROW($B$3)))=0,"",INDEX(PlansAndNotes!$B$6:$B$2005,ROW(A3768)-ROW($B$3))),"")</f>
        <v/>
      </c>
      <c r="C3768" s="387" t="str">
        <f t="shared" ref="C3768:C3781" si="397">IF(LEN(B3768)&gt;0,LEFT(B3768,SEARCH(" - ",B3768)-1)*1,"")</f>
        <v/>
      </c>
      <c r="D3768" s="361" t="str">
        <f>IFERROR(IF(LEN(C3768)&gt;0,IF(LEN(INDEX(TasksList!$C$6:$C$25,MATCH(C3768,TasksList!$B$6:$B$25,0),1))=0,"",INDEX(TasksList!$C$6:$C$25,MATCH(C3768,TasksList!$B$6:$B$25,0),1)),""),"")</f>
        <v/>
      </c>
      <c r="E3768" s="361" t="str">
        <f>IFERROR(IF(LEN(C3768)&gt;0,IF(LEN(INDEX(TasksList!$F$6:$F$25,MATCH(C3768,TasksList!$B$6:$B$25,0),1))=0,"not set!",INDEX(TasksList!$F$6:$F$25,MATCH(C3768,TasksList!$B$6:$B$25,0),1)),""),"")</f>
        <v/>
      </c>
      <c r="F3768" s="360" t="str">
        <f>IFERROR(IF(LEN(D3768)&gt;0,IF(LEN(INDEX(AdressBook!$D$6:$D$25,MATCH(D3768,AdressBook!$B$6:$B$25,0),1))=0,"",INDEX(AdressBook!$D$6:$D$25,MATCH(D3768,AdressBook!$B$6:$B$25,0),1)),""),"")</f>
        <v/>
      </c>
      <c r="G3768" s="361" t="str">
        <f>IFERROR(IF(LEN(INDEX(PlansAndNotes!$F$6:$F$4005,ROW(B3768)-ROW($C$3)))=0,"",INDEX(PlansAndNotes!$F$6:$F$4005,ROW(B3768)-ROW($C$3))),"")</f>
        <v/>
      </c>
      <c r="H3768" s="361" t="str">
        <f>IFERROR(IF(LEN(C3768)&gt;0,IF(LEN(INDEX(TasksList!$G$6:$G$25,MATCH(C3768,TasksList!$B$6:$B$25,0),1))=0,"",INDEX(TasksList!$G$6:$G$25,MATCH(C3768,TasksList!$B$6:$B$25,0),1)),""),"")</f>
        <v/>
      </c>
      <c r="N3768" s="362" t="str">
        <f>IFERROR(IF(LEN(INDEX(PlansAndNotes!$D$6:$D$4005,ROW(B3768)-ROW($C$3)))=0,"",INDEX(PlansAndNotes!$D$6:$D$4005,ROW(B3768)-ROW($C$3))),"")</f>
        <v/>
      </c>
      <c r="O3768" s="165" t="str">
        <f t="shared" si="392"/>
        <v/>
      </c>
      <c r="P3768" s="363" t="str">
        <f>IFERROR(IF(LEN(INDEX(PlansAndNotes!$E$6:$E$4005,ROW(B3768)-ROW($C$3)))=0,"",INDEX(PlansAndNotes!$E$6:$E$4005,ROW(B3768)-ROW($C$3))),"")</f>
        <v/>
      </c>
      <c r="Q3768" s="363" t="str">
        <f>IFERROR(IF(LEN(INDEX(PlansAndNotes!$G$6:$G$4005,ROW(B3768)-ROW($C$3)))=0,"",INDEX(PlansAndNotes!$G$6:$G$4005,ROW(B3768)-ROW($C$3))),"")</f>
        <v/>
      </c>
      <c r="R3768" s="361" t="str">
        <f>IFERROR(IF(LEN(D3768)&gt;0,IF(LEN(INDEX(AdressBook!$C$6:$C$25,MATCH(D3768,AdressBook!$B$6:$B$25,0),1))=0,"",INDEX(AdressBook!$C$6:$C$25,MATCH(D3768,AdressBook!$B$6:$B$25,0),1)),""),"")</f>
        <v/>
      </c>
      <c r="S3768" s="165">
        <f>IF(LEN(C3768)&gt;0,IFERROR(IF(MATCH(C3768,C3769:$C$4004,0)&gt;0,-1,ROW(S3768)-ROW($S$3)),ROW(S3768)-ROW($S$3)),-1)</f>
        <v>-1</v>
      </c>
      <c r="T3768" s="165">
        <f t="shared" si="393"/>
        <v>0</v>
      </c>
      <c r="U3768" s="165" t="str">
        <f t="shared" si="394"/>
        <v/>
      </c>
      <c r="V3768" s="165" t="str">
        <f>IFERROR(IF(OR(C3768="",S3768&lt;0),"",IF(SUBTOTAL(3,C3768:C3768)=0,-1,SUBTOTAL(3,$C$4:C3768))),"")</f>
        <v/>
      </c>
      <c r="W3768" s="156" t="str">
        <f t="array" ref="W3768">IF(LEN(C3768)&gt;0,IFERROR(IF(MATCH(C3768,$C$3:$C3767,0)&gt;0,N3768-INDEX($N$3:N3767,SUMPRODUCT(MAX(ROW($C$3:$C3767)*(C3768=$C$3:$C3767)))-2,1),""),""),"")</f>
        <v/>
      </c>
      <c r="X3768" s="156">
        <f t="shared" ca="1" si="395"/>
        <v>1</v>
      </c>
      <c r="Y3768" s="156">
        <f t="shared" ca="1" si="396"/>
        <v>1</v>
      </c>
    </row>
    <row r="3769" spans="2:25" hidden="1" x14ac:dyDescent="0.25">
      <c r="B3769" s="390" t="str">
        <f>IFERROR(IF(LEN(INDEX(PlansAndNotes!$B$6:$B$2005,ROW(A3769)-ROW($B$3)))=0,"",INDEX(PlansAndNotes!$B$6:$B$2005,ROW(A3769)-ROW($B$3))),"")</f>
        <v/>
      </c>
      <c r="C3769" s="387" t="str">
        <f t="shared" si="397"/>
        <v/>
      </c>
      <c r="D3769" s="361" t="str">
        <f>IFERROR(IF(LEN(C3769)&gt;0,IF(LEN(INDEX(TasksList!$C$6:$C$25,MATCH(C3769,TasksList!$B$6:$B$25,0),1))=0,"",INDEX(TasksList!$C$6:$C$25,MATCH(C3769,TasksList!$B$6:$B$25,0),1)),""),"")</f>
        <v/>
      </c>
      <c r="E3769" s="361" t="str">
        <f>IFERROR(IF(LEN(C3769)&gt;0,IF(LEN(INDEX(TasksList!$F$6:$F$25,MATCH(C3769,TasksList!$B$6:$B$25,0),1))=0,"not set!",INDEX(TasksList!$F$6:$F$25,MATCH(C3769,TasksList!$B$6:$B$25,0),1)),""),"")</f>
        <v/>
      </c>
      <c r="F3769" s="360" t="str">
        <f>IFERROR(IF(LEN(D3769)&gt;0,IF(LEN(INDEX(AdressBook!$D$6:$D$25,MATCH(D3769,AdressBook!$B$6:$B$25,0),1))=0,"",INDEX(AdressBook!$D$6:$D$25,MATCH(D3769,AdressBook!$B$6:$B$25,0),1)),""),"")</f>
        <v/>
      </c>
      <c r="G3769" s="361" t="str">
        <f>IFERROR(IF(LEN(INDEX(PlansAndNotes!$F$6:$F$4005,ROW(B3769)-ROW($C$3)))=0,"",INDEX(PlansAndNotes!$F$6:$F$4005,ROW(B3769)-ROW($C$3))),"")</f>
        <v/>
      </c>
      <c r="H3769" s="361" t="str">
        <f>IFERROR(IF(LEN(C3769)&gt;0,IF(LEN(INDEX(TasksList!$G$6:$G$25,MATCH(C3769,TasksList!$B$6:$B$25,0),1))=0,"",INDEX(TasksList!$G$6:$G$25,MATCH(C3769,TasksList!$B$6:$B$25,0),1)),""),"")</f>
        <v/>
      </c>
      <c r="N3769" s="362" t="str">
        <f>IFERROR(IF(LEN(INDEX(PlansAndNotes!$D$6:$D$4005,ROW(B3769)-ROW($C$3)))=0,"",INDEX(PlansAndNotes!$D$6:$D$4005,ROW(B3769)-ROW($C$3))),"")</f>
        <v/>
      </c>
      <c r="O3769" s="165" t="str">
        <f t="shared" si="392"/>
        <v/>
      </c>
      <c r="P3769" s="363" t="str">
        <f>IFERROR(IF(LEN(INDEX(PlansAndNotes!$E$6:$E$4005,ROW(B3769)-ROW($C$3)))=0,"",INDEX(PlansAndNotes!$E$6:$E$4005,ROW(B3769)-ROW($C$3))),"")</f>
        <v/>
      </c>
      <c r="Q3769" s="363" t="str">
        <f>IFERROR(IF(LEN(INDEX(PlansAndNotes!$G$6:$G$4005,ROW(B3769)-ROW($C$3)))=0,"",INDEX(PlansAndNotes!$G$6:$G$4005,ROW(B3769)-ROW($C$3))),"")</f>
        <v/>
      </c>
      <c r="R3769" s="361" t="str">
        <f>IFERROR(IF(LEN(D3769)&gt;0,IF(LEN(INDEX(AdressBook!$C$6:$C$25,MATCH(D3769,AdressBook!$B$6:$B$25,0),1))=0,"",INDEX(AdressBook!$C$6:$C$25,MATCH(D3769,AdressBook!$B$6:$B$25,0),1)),""),"")</f>
        <v/>
      </c>
      <c r="S3769" s="165">
        <f>IF(LEN(C3769)&gt;0,IFERROR(IF(MATCH(C3769,C3770:$C$4004,0)&gt;0,-1,ROW(S3769)-ROW($S$3)),ROW(S3769)-ROW($S$3)),-1)</f>
        <v>-1</v>
      </c>
      <c r="T3769" s="165">
        <f t="shared" si="393"/>
        <v>0</v>
      </c>
      <c r="U3769" s="165" t="str">
        <f t="shared" si="394"/>
        <v/>
      </c>
      <c r="V3769" s="165" t="str">
        <f>IFERROR(IF(OR(C3769="",S3769&lt;0),"",IF(SUBTOTAL(3,C3769:C3769)=0,-1,SUBTOTAL(3,$C$4:C3769))),"")</f>
        <v/>
      </c>
      <c r="W3769" s="156" t="str">
        <f t="array" ref="W3769">IF(LEN(C3769)&gt;0,IFERROR(IF(MATCH(C3769,$C$3:$C3768,0)&gt;0,N3769-INDEX($N$3:N3768,SUMPRODUCT(MAX(ROW($C$3:$C3768)*(C3769=$C$3:$C3768)))-2,1),""),""),"")</f>
        <v/>
      </c>
      <c r="X3769" s="156">
        <f t="shared" ca="1" si="395"/>
        <v>1</v>
      </c>
      <c r="Y3769" s="156">
        <f t="shared" ca="1" si="396"/>
        <v>1</v>
      </c>
    </row>
    <row r="3770" spans="2:25" hidden="1" x14ac:dyDescent="0.25">
      <c r="B3770" s="390" t="str">
        <f>IFERROR(IF(LEN(INDEX(PlansAndNotes!$B$6:$B$2005,ROW(A3770)-ROW($B$3)))=0,"",INDEX(PlansAndNotes!$B$6:$B$2005,ROW(A3770)-ROW($B$3))),"")</f>
        <v/>
      </c>
      <c r="C3770" s="387" t="str">
        <f t="shared" si="397"/>
        <v/>
      </c>
      <c r="D3770" s="361" t="str">
        <f>IFERROR(IF(LEN(C3770)&gt;0,IF(LEN(INDEX(TasksList!$C$6:$C$25,MATCH(C3770,TasksList!$B$6:$B$25,0),1))=0,"",INDEX(TasksList!$C$6:$C$25,MATCH(C3770,TasksList!$B$6:$B$25,0),1)),""),"")</f>
        <v/>
      </c>
      <c r="E3770" s="361" t="str">
        <f>IFERROR(IF(LEN(C3770)&gt;0,IF(LEN(INDEX(TasksList!$F$6:$F$25,MATCH(C3770,TasksList!$B$6:$B$25,0),1))=0,"not set!",INDEX(TasksList!$F$6:$F$25,MATCH(C3770,TasksList!$B$6:$B$25,0),1)),""),"")</f>
        <v/>
      </c>
      <c r="F3770" s="360" t="str">
        <f>IFERROR(IF(LEN(D3770)&gt;0,IF(LEN(INDEX(AdressBook!$D$6:$D$25,MATCH(D3770,AdressBook!$B$6:$B$25,0),1))=0,"",INDEX(AdressBook!$D$6:$D$25,MATCH(D3770,AdressBook!$B$6:$B$25,0),1)),""),"")</f>
        <v/>
      </c>
      <c r="G3770" s="361" t="str">
        <f>IFERROR(IF(LEN(INDEX(PlansAndNotes!$F$6:$F$4005,ROW(B3770)-ROW($C$3)))=0,"",INDEX(PlansAndNotes!$F$6:$F$4005,ROW(B3770)-ROW($C$3))),"")</f>
        <v/>
      </c>
      <c r="H3770" s="361" t="str">
        <f>IFERROR(IF(LEN(C3770)&gt;0,IF(LEN(INDEX(TasksList!$G$6:$G$25,MATCH(C3770,TasksList!$B$6:$B$25,0),1))=0,"",INDEX(TasksList!$G$6:$G$25,MATCH(C3770,TasksList!$B$6:$B$25,0),1)),""),"")</f>
        <v/>
      </c>
      <c r="N3770" s="362" t="str">
        <f>IFERROR(IF(LEN(INDEX(PlansAndNotes!$D$6:$D$4005,ROW(B3770)-ROW($C$3)))=0,"",INDEX(PlansAndNotes!$D$6:$D$4005,ROW(B3770)-ROW($C$3))),"")</f>
        <v/>
      </c>
      <c r="O3770" s="165" t="str">
        <f t="shared" si="392"/>
        <v/>
      </c>
      <c r="P3770" s="363" t="str">
        <f>IFERROR(IF(LEN(INDEX(PlansAndNotes!$E$6:$E$4005,ROW(B3770)-ROW($C$3)))=0,"",INDEX(PlansAndNotes!$E$6:$E$4005,ROW(B3770)-ROW($C$3))),"")</f>
        <v/>
      </c>
      <c r="Q3770" s="363" t="str">
        <f>IFERROR(IF(LEN(INDEX(PlansAndNotes!$G$6:$G$4005,ROW(B3770)-ROW($C$3)))=0,"",INDEX(PlansAndNotes!$G$6:$G$4005,ROW(B3770)-ROW($C$3))),"")</f>
        <v/>
      </c>
      <c r="R3770" s="361" t="str">
        <f>IFERROR(IF(LEN(D3770)&gt;0,IF(LEN(INDEX(AdressBook!$C$6:$C$25,MATCH(D3770,AdressBook!$B$6:$B$25,0),1))=0,"",INDEX(AdressBook!$C$6:$C$25,MATCH(D3770,AdressBook!$B$6:$B$25,0),1)),""),"")</f>
        <v/>
      </c>
      <c r="S3770" s="165">
        <f>IF(LEN(C3770)&gt;0,IFERROR(IF(MATCH(C3770,C3771:$C$4004,0)&gt;0,-1,ROW(S3770)-ROW($S$3)),ROW(S3770)-ROW($S$3)),-1)</f>
        <v>-1</v>
      </c>
      <c r="T3770" s="165">
        <f t="shared" si="393"/>
        <v>0</v>
      </c>
      <c r="U3770" s="165" t="str">
        <f t="shared" si="394"/>
        <v/>
      </c>
      <c r="V3770" s="165" t="str">
        <f>IFERROR(IF(OR(C3770="",S3770&lt;0),"",IF(SUBTOTAL(3,C3770:C3770)=0,-1,SUBTOTAL(3,$C$4:C3770))),"")</f>
        <v/>
      </c>
      <c r="W3770" s="156" t="str">
        <f t="array" ref="W3770">IF(LEN(C3770)&gt;0,IFERROR(IF(MATCH(C3770,$C$3:$C3769,0)&gt;0,N3770-INDEX($N$3:N3769,SUMPRODUCT(MAX(ROW($C$3:$C3769)*(C3770=$C$3:$C3769)))-2,1),""),""),"")</f>
        <v/>
      </c>
      <c r="X3770" s="156">
        <f t="shared" ca="1" si="395"/>
        <v>1</v>
      </c>
      <c r="Y3770" s="156">
        <f t="shared" ca="1" si="396"/>
        <v>1</v>
      </c>
    </row>
    <row r="3771" spans="2:25" hidden="1" x14ac:dyDescent="0.25">
      <c r="B3771" s="390" t="str">
        <f>IFERROR(IF(LEN(INDEX(PlansAndNotes!$B$6:$B$2005,ROW(A3771)-ROW($B$3)))=0,"",INDEX(PlansAndNotes!$B$6:$B$2005,ROW(A3771)-ROW($B$3))),"")</f>
        <v/>
      </c>
      <c r="C3771" s="387" t="str">
        <f t="shared" si="397"/>
        <v/>
      </c>
      <c r="D3771" s="361" t="str">
        <f>IFERROR(IF(LEN(C3771)&gt;0,IF(LEN(INDEX(TasksList!$C$6:$C$25,MATCH(C3771,TasksList!$B$6:$B$25,0),1))=0,"",INDEX(TasksList!$C$6:$C$25,MATCH(C3771,TasksList!$B$6:$B$25,0),1)),""),"")</f>
        <v/>
      </c>
      <c r="E3771" s="361" t="str">
        <f>IFERROR(IF(LEN(C3771)&gt;0,IF(LEN(INDEX(TasksList!$F$6:$F$25,MATCH(C3771,TasksList!$B$6:$B$25,0),1))=0,"not set!",INDEX(TasksList!$F$6:$F$25,MATCH(C3771,TasksList!$B$6:$B$25,0),1)),""),"")</f>
        <v/>
      </c>
      <c r="F3771" s="360" t="str">
        <f>IFERROR(IF(LEN(D3771)&gt;0,IF(LEN(INDEX(AdressBook!$D$6:$D$25,MATCH(D3771,AdressBook!$B$6:$B$25,0),1))=0,"",INDEX(AdressBook!$D$6:$D$25,MATCH(D3771,AdressBook!$B$6:$B$25,0),1)),""),"")</f>
        <v/>
      </c>
      <c r="G3771" s="361" t="str">
        <f>IFERROR(IF(LEN(INDEX(PlansAndNotes!$F$6:$F$4005,ROW(B3771)-ROW($C$3)))=0,"",INDEX(PlansAndNotes!$F$6:$F$4005,ROW(B3771)-ROW($C$3))),"")</f>
        <v/>
      </c>
      <c r="H3771" s="361" t="str">
        <f>IFERROR(IF(LEN(C3771)&gt;0,IF(LEN(INDEX(TasksList!$G$6:$G$25,MATCH(C3771,TasksList!$B$6:$B$25,0),1))=0,"",INDEX(TasksList!$G$6:$G$25,MATCH(C3771,TasksList!$B$6:$B$25,0),1)),""),"")</f>
        <v/>
      </c>
      <c r="N3771" s="362" t="str">
        <f>IFERROR(IF(LEN(INDEX(PlansAndNotes!$D$6:$D$4005,ROW(B3771)-ROW($C$3)))=0,"",INDEX(PlansAndNotes!$D$6:$D$4005,ROW(B3771)-ROW($C$3))),"")</f>
        <v/>
      </c>
      <c r="O3771" s="165" t="str">
        <f t="shared" si="392"/>
        <v/>
      </c>
      <c r="P3771" s="363" t="str">
        <f>IFERROR(IF(LEN(INDEX(PlansAndNotes!$E$6:$E$4005,ROW(B3771)-ROW($C$3)))=0,"",INDEX(PlansAndNotes!$E$6:$E$4005,ROW(B3771)-ROW($C$3))),"")</f>
        <v/>
      </c>
      <c r="Q3771" s="363" t="str">
        <f>IFERROR(IF(LEN(INDEX(PlansAndNotes!$G$6:$G$4005,ROW(B3771)-ROW($C$3)))=0,"",INDEX(PlansAndNotes!$G$6:$G$4005,ROW(B3771)-ROW($C$3))),"")</f>
        <v/>
      </c>
      <c r="R3771" s="361" t="str">
        <f>IFERROR(IF(LEN(D3771)&gt;0,IF(LEN(INDEX(AdressBook!$C$6:$C$25,MATCH(D3771,AdressBook!$B$6:$B$25,0),1))=0,"",INDEX(AdressBook!$C$6:$C$25,MATCH(D3771,AdressBook!$B$6:$B$25,0),1)),""),"")</f>
        <v/>
      </c>
      <c r="S3771" s="165">
        <f>IF(LEN(C3771)&gt;0,IFERROR(IF(MATCH(C3771,C3772:$C$4004,0)&gt;0,-1,ROW(S3771)-ROW($S$3)),ROW(S3771)-ROW($S$3)),-1)</f>
        <v>-1</v>
      </c>
      <c r="T3771" s="165">
        <f t="shared" si="393"/>
        <v>0</v>
      </c>
      <c r="U3771" s="165" t="str">
        <f t="shared" si="394"/>
        <v/>
      </c>
      <c r="V3771" s="165" t="str">
        <f>IFERROR(IF(OR(C3771="",S3771&lt;0),"",IF(SUBTOTAL(3,C3771:C3771)=0,-1,SUBTOTAL(3,$C$4:C3771))),"")</f>
        <v/>
      </c>
      <c r="W3771" s="156" t="str">
        <f t="array" ref="W3771">IF(LEN(C3771)&gt;0,IFERROR(IF(MATCH(C3771,$C$3:$C3770,0)&gt;0,N3771-INDEX($N$3:N3770,SUMPRODUCT(MAX(ROW($C$3:$C3770)*(C3771=$C$3:$C3770)))-2,1),""),""),"")</f>
        <v/>
      </c>
      <c r="X3771" s="156">
        <f t="shared" ca="1" si="395"/>
        <v>1</v>
      </c>
      <c r="Y3771" s="156">
        <f t="shared" ca="1" si="396"/>
        <v>1</v>
      </c>
    </row>
    <row r="3772" spans="2:25" hidden="1" x14ac:dyDescent="0.25">
      <c r="B3772" s="390" t="str">
        <f>IFERROR(IF(LEN(INDEX(PlansAndNotes!$B$6:$B$2005,ROW(A3772)-ROW($B$3)))=0,"",INDEX(PlansAndNotes!$B$6:$B$2005,ROW(A3772)-ROW($B$3))),"")</f>
        <v/>
      </c>
      <c r="C3772" s="387" t="str">
        <f t="shared" si="397"/>
        <v/>
      </c>
      <c r="D3772" s="361" t="str">
        <f>IFERROR(IF(LEN(C3772)&gt;0,IF(LEN(INDEX(TasksList!$C$6:$C$25,MATCH(C3772,TasksList!$B$6:$B$25,0),1))=0,"",INDEX(TasksList!$C$6:$C$25,MATCH(C3772,TasksList!$B$6:$B$25,0),1)),""),"")</f>
        <v/>
      </c>
      <c r="E3772" s="361" t="str">
        <f>IFERROR(IF(LEN(C3772)&gt;0,IF(LEN(INDEX(TasksList!$F$6:$F$25,MATCH(C3772,TasksList!$B$6:$B$25,0),1))=0,"not set!",INDEX(TasksList!$F$6:$F$25,MATCH(C3772,TasksList!$B$6:$B$25,0),1)),""),"")</f>
        <v/>
      </c>
      <c r="F3772" s="360" t="str">
        <f>IFERROR(IF(LEN(D3772)&gt;0,IF(LEN(INDEX(AdressBook!$D$6:$D$25,MATCH(D3772,AdressBook!$B$6:$B$25,0),1))=0,"",INDEX(AdressBook!$D$6:$D$25,MATCH(D3772,AdressBook!$B$6:$B$25,0),1)),""),"")</f>
        <v/>
      </c>
      <c r="G3772" s="361" t="str">
        <f>IFERROR(IF(LEN(INDEX(PlansAndNotes!$F$6:$F$4005,ROW(B3772)-ROW($C$3)))=0,"",INDEX(PlansAndNotes!$F$6:$F$4005,ROW(B3772)-ROW($C$3))),"")</f>
        <v/>
      </c>
      <c r="H3772" s="361" t="str">
        <f>IFERROR(IF(LEN(C3772)&gt;0,IF(LEN(INDEX(TasksList!$G$6:$G$25,MATCH(C3772,TasksList!$B$6:$B$25,0),1))=0,"",INDEX(TasksList!$G$6:$G$25,MATCH(C3772,TasksList!$B$6:$B$25,0),1)),""),"")</f>
        <v/>
      </c>
      <c r="N3772" s="362" t="str">
        <f>IFERROR(IF(LEN(INDEX(PlansAndNotes!$D$6:$D$4005,ROW(B3772)-ROW($C$3)))=0,"",INDEX(PlansAndNotes!$D$6:$D$4005,ROW(B3772)-ROW($C$3))),"")</f>
        <v/>
      </c>
      <c r="O3772" s="165" t="str">
        <f t="shared" si="392"/>
        <v/>
      </c>
      <c r="P3772" s="363" t="str">
        <f>IFERROR(IF(LEN(INDEX(PlansAndNotes!$E$6:$E$4005,ROW(B3772)-ROW($C$3)))=0,"",INDEX(PlansAndNotes!$E$6:$E$4005,ROW(B3772)-ROW($C$3))),"")</f>
        <v/>
      </c>
      <c r="Q3772" s="363" t="str">
        <f>IFERROR(IF(LEN(INDEX(PlansAndNotes!$G$6:$G$4005,ROW(B3772)-ROW($C$3)))=0,"",INDEX(PlansAndNotes!$G$6:$G$4005,ROW(B3772)-ROW($C$3))),"")</f>
        <v/>
      </c>
      <c r="R3772" s="361" t="str">
        <f>IFERROR(IF(LEN(D3772)&gt;0,IF(LEN(INDEX(AdressBook!$C$6:$C$25,MATCH(D3772,AdressBook!$B$6:$B$25,0),1))=0,"",INDEX(AdressBook!$C$6:$C$25,MATCH(D3772,AdressBook!$B$6:$B$25,0),1)),""),"")</f>
        <v/>
      </c>
      <c r="S3772" s="165">
        <f>IF(LEN(C3772)&gt;0,IFERROR(IF(MATCH(C3772,C3773:$C$4004,0)&gt;0,-1,ROW(S3772)-ROW($S$3)),ROW(S3772)-ROW($S$3)),-1)</f>
        <v>-1</v>
      </c>
      <c r="T3772" s="165">
        <f t="shared" si="393"/>
        <v>0</v>
      </c>
      <c r="U3772" s="165" t="str">
        <f t="shared" si="394"/>
        <v/>
      </c>
      <c r="V3772" s="165" t="str">
        <f>IFERROR(IF(OR(C3772="",S3772&lt;0),"",IF(SUBTOTAL(3,C3772:C3772)=0,-1,SUBTOTAL(3,$C$4:C3772))),"")</f>
        <v/>
      </c>
      <c r="W3772" s="156" t="str">
        <f t="array" ref="W3772">IF(LEN(C3772)&gt;0,IFERROR(IF(MATCH(C3772,$C$3:$C3771,0)&gt;0,N3772-INDEX($N$3:N3771,SUMPRODUCT(MAX(ROW($C$3:$C3771)*(C3772=$C$3:$C3771)))-2,1),""),""),"")</f>
        <v/>
      </c>
      <c r="X3772" s="156">
        <f t="shared" ca="1" si="395"/>
        <v>1</v>
      </c>
      <c r="Y3772" s="156">
        <f t="shared" ca="1" si="396"/>
        <v>1</v>
      </c>
    </row>
    <row r="3773" spans="2:25" hidden="1" x14ac:dyDescent="0.25">
      <c r="B3773" s="390" t="str">
        <f>IFERROR(IF(LEN(INDEX(PlansAndNotes!$B$6:$B$2005,ROW(A3773)-ROW($B$3)))=0,"",INDEX(PlansAndNotes!$B$6:$B$2005,ROW(A3773)-ROW($B$3))),"")</f>
        <v/>
      </c>
      <c r="C3773" s="387" t="str">
        <f t="shared" si="397"/>
        <v/>
      </c>
      <c r="D3773" s="361" t="str">
        <f>IFERROR(IF(LEN(C3773)&gt;0,IF(LEN(INDEX(TasksList!$C$6:$C$25,MATCH(C3773,TasksList!$B$6:$B$25,0),1))=0,"",INDEX(TasksList!$C$6:$C$25,MATCH(C3773,TasksList!$B$6:$B$25,0),1)),""),"")</f>
        <v/>
      </c>
      <c r="E3773" s="361" t="str">
        <f>IFERROR(IF(LEN(C3773)&gt;0,IF(LEN(INDEX(TasksList!$F$6:$F$25,MATCH(C3773,TasksList!$B$6:$B$25,0),1))=0,"not set!",INDEX(TasksList!$F$6:$F$25,MATCH(C3773,TasksList!$B$6:$B$25,0),1)),""),"")</f>
        <v/>
      </c>
      <c r="F3773" s="360" t="str">
        <f>IFERROR(IF(LEN(D3773)&gt;0,IF(LEN(INDEX(AdressBook!$D$6:$D$25,MATCH(D3773,AdressBook!$B$6:$B$25,0),1))=0,"",INDEX(AdressBook!$D$6:$D$25,MATCH(D3773,AdressBook!$B$6:$B$25,0),1)),""),"")</f>
        <v/>
      </c>
      <c r="G3773" s="361" t="str">
        <f>IFERROR(IF(LEN(INDEX(PlansAndNotes!$F$6:$F$4005,ROW(B3773)-ROW($C$3)))=0,"",INDEX(PlansAndNotes!$F$6:$F$4005,ROW(B3773)-ROW($C$3))),"")</f>
        <v/>
      </c>
      <c r="H3773" s="361" t="str">
        <f>IFERROR(IF(LEN(C3773)&gt;0,IF(LEN(INDEX(TasksList!$G$6:$G$25,MATCH(C3773,TasksList!$B$6:$B$25,0),1))=0,"",INDEX(TasksList!$G$6:$G$25,MATCH(C3773,TasksList!$B$6:$B$25,0),1)),""),"")</f>
        <v/>
      </c>
      <c r="N3773" s="362" t="str">
        <f>IFERROR(IF(LEN(INDEX(PlansAndNotes!$D$6:$D$4005,ROW(B3773)-ROW($C$3)))=0,"",INDEX(PlansAndNotes!$D$6:$D$4005,ROW(B3773)-ROW($C$3))),"")</f>
        <v/>
      </c>
      <c r="O3773" s="165" t="str">
        <f t="shared" si="392"/>
        <v/>
      </c>
      <c r="P3773" s="363" t="str">
        <f>IFERROR(IF(LEN(INDEX(PlansAndNotes!$E$6:$E$4005,ROW(B3773)-ROW($C$3)))=0,"",INDEX(PlansAndNotes!$E$6:$E$4005,ROW(B3773)-ROW($C$3))),"")</f>
        <v/>
      </c>
      <c r="Q3773" s="363" t="str">
        <f>IFERROR(IF(LEN(INDEX(PlansAndNotes!$G$6:$G$4005,ROW(B3773)-ROW($C$3)))=0,"",INDEX(PlansAndNotes!$G$6:$G$4005,ROW(B3773)-ROW($C$3))),"")</f>
        <v/>
      </c>
      <c r="R3773" s="361" t="str">
        <f>IFERROR(IF(LEN(D3773)&gt;0,IF(LEN(INDEX(AdressBook!$C$6:$C$25,MATCH(D3773,AdressBook!$B$6:$B$25,0),1))=0,"",INDEX(AdressBook!$C$6:$C$25,MATCH(D3773,AdressBook!$B$6:$B$25,0),1)),""),"")</f>
        <v/>
      </c>
      <c r="S3773" s="165">
        <f>IF(LEN(C3773)&gt;0,IFERROR(IF(MATCH(C3773,C3774:$C$4004,0)&gt;0,-1,ROW(S3773)-ROW($S$3)),ROW(S3773)-ROW($S$3)),-1)</f>
        <v>-1</v>
      </c>
      <c r="T3773" s="165">
        <f t="shared" si="393"/>
        <v>0</v>
      </c>
      <c r="U3773" s="165" t="str">
        <f t="shared" si="394"/>
        <v/>
      </c>
      <c r="V3773" s="165" t="str">
        <f>IFERROR(IF(OR(C3773="",S3773&lt;0),"",IF(SUBTOTAL(3,C3773:C3773)=0,-1,SUBTOTAL(3,$C$4:C3773))),"")</f>
        <v/>
      </c>
      <c r="W3773" s="156" t="str">
        <f t="array" ref="W3773">IF(LEN(C3773)&gt;0,IFERROR(IF(MATCH(C3773,$C$3:$C3772,0)&gt;0,N3773-INDEX($N$3:N3772,SUMPRODUCT(MAX(ROW($C$3:$C3772)*(C3773=$C$3:$C3772)))-2,1),""),""),"")</f>
        <v/>
      </c>
      <c r="X3773" s="156">
        <f t="shared" ca="1" si="395"/>
        <v>1</v>
      </c>
      <c r="Y3773" s="156">
        <f t="shared" ca="1" si="396"/>
        <v>1</v>
      </c>
    </row>
    <row r="3774" spans="2:25" hidden="1" x14ac:dyDescent="0.25">
      <c r="B3774" s="390" t="str">
        <f>IFERROR(IF(LEN(INDEX(PlansAndNotes!$B$6:$B$2005,ROW(A3774)-ROW($B$3)))=0,"",INDEX(PlansAndNotes!$B$6:$B$2005,ROW(A3774)-ROW($B$3))),"")</f>
        <v/>
      </c>
      <c r="C3774" s="387" t="str">
        <f t="shared" si="397"/>
        <v/>
      </c>
      <c r="D3774" s="361" t="str">
        <f>IFERROR(IF(LEN(C3774)&gt;0,IF(LEN(INDEX(TasksList!$C$6:$C$25,MATCH(C3774,TasksList!$B$6:$B$25,0),1))=0,"",INDEX(TasksList!$C$6:$C$25,MATCH(C3774,TasksList!$B$6:$B$25,0),1)),""),"")</f>
        <v/>
      </c>
      <c r="E3774" s="361" t="str">
        <f>IFERROR(IF(LEN(C3774)&gt;0,IF(LEN(INDEX(TasksList!$F$6:$F$25,MATCH(C3774,TasksList!$B$6:$B$25,0),1))=0,"not set!",INDEX(TasksList!$F$6:$F$25,MATCH(C3774,TasksList!$B$6:$B$25,0),1)),""),"")</f>
        <v/>
      </c>
      <c r="F3774" s="360" t="str">
        <f>IFERROR(IF(LEN(D3774)&gt;0,IF(LEN(INDEX(AdressBook!$D$6:$D$25,MATCH(D3774,AdressBook!$B$6:$B$25,0),1))=0,"",INDEX(AdressBook!$D$6:$D$25,MATCH(D3774,AdressBook!$B$6:$B$25,0),1)),""),"")</f>
        <v/>
      </c>
      <c r="G3774" s="361" t="str">
        <f>IFERROR(IF(LEN(INDEX(PlansAndNotes!$F$6:$F$4005,ROW(B3774)-ROW($C$3)))=0,"",INDEX(PlansAndNotes!$F$6:$F$4005,ROW(B3774)-ROW($C$3))),"")</f>
        <v/>
      </c>
      <c r="H3774" s="361" t="str">
        <f>IFERROR(IF(LEN(C3774)&gt;0,IF(LEN(INDEX(TasksList!$G$6:$G$25,MATCH(C3774,TasksList!$B$6:$B$25,0),1))=0,"",INDEX(TasksList!$G$6:$G$25,MATCH(C3774,TasksList!$B$6:$B$25,0),1)),""),"")</f>
        <v/>
      </c>
      <c r="N3774" s="362" t="str">
        <f>IFERROR(IF(LEN(INDEX(PlansAndNotes!$D$6:$D$4005,ROW(B3774)-ROW($C$3)))=0,"",INDEX(PlansAndNotes!$D$6:$D$4005,ROW(B3774)-ROW($C$3))),"")</f>
        <v/>
      </c>
      <c r="O3774" s="165" t="str">
        <f t="shared" si="392"/>
        <v/>
      </c>
      <c r="P3774" s="363" t="str">
        <f>IFERROR(IF(LEN(INDEX(PlansAndNotes!$E$6:$E$4005,ROW(B3774)-ROW($C$3)))=0,"",INDEX(PlansAndNotes!$E$6:$E$4005,ROW(B3774)-ROW($C$3))),"")</f>
        <v/>
      </c>
      <c r="Q3774" s="363" t="str">
        <f>IFERROR(IF(LEN(INDEX(PlansAndNotes!$G$6:$G$4005,ROW(B3774)-ROW($C$3)))=0,"",INDEX(PlansAndNotes!$G$6:$G$4005,ROW(B3774)-ROW($C$3))),"")</f>
        <v/>
      </c>
      <c r="R3774" s="361" t="str">
        <f>IFERROR(IF(LEN(D3774)&gt;0,IF(LEN(INDEX(AdressBook!$C$6:$C$25,MATCH(D3774,AdressBook!$B$6:$B$25,0),1))=0,"",INDEX(AdressBook!$C$6:$C$25,MATCH(D3774,AdressBook!$B$6:$B$25,0),1)),""),"")</f>
        <v/>
      </c>
      <c r="S3774" s="165">
        <f>IF(LEN(C3774)&gt;0,IFERROR(IF(MATCH(C3774,C3775:$C$4004,0)&gt;0,-1,ROW(S3774)-ROW($S$3)),ROW(S3774)-ROW($S$3)),-1)</f>
        <v>-1</v>
      </c>
      <c r="T3774" s="165">
        <f t="shared" si="393"/>
        <v>0</v>
      </c>
      <c r="U3774" s="165" t="str">
        <f t="shared" si="394"/>
        <v/>
      </c>
      <c r="V3774" s="165" t="str">
        <f>IFERROR(IF(OR(C3774="",S3774&lt;0),"",IF(SUBTOTAL(3,C3774:C3774)=0,-1,SUBTOTAL(3,$C$4:C3774))),"")</f>
        <v/>
      </c>
      <c r="W3774" s="156" t="str">
        <f t="array" ref="W3774">IF(LEN(C3774)&gt;0,IFERROR(IF(MATCH(C3774,$C$3:$C3773,0)&gt;0,N3774-INDEX($N$3:N3773,SUMPRODUCT(MAX(ROW($C$3:$C3773)*(C3774=$C$3:$C3773)))-2,1),""),""),"")</f>
        <v/>
      </c>
      <c r="X3774" s="156">
        <f t="shared" ca="1" si="395"/>
        <v>1</v>
      </c>
      <c r="Y3774" s="156">
        <f t="shared" ca="1" si="396"/>
        <v>1</v>
      </c>
    </row>
    <row r="3775" spans="2:25" hidden="1" x14ac:dyDescent="0.25">
      <c r="B3775" s="390" t="str">
        <f>IFERROR(IF(LEN(INDEX(PlansAndNotes!$B$6:$B$2005,ROW(A3775)-ROW($B$3)))=0,"",INDEX(PlansAndNotes!$B$6:$B$2005,ROW(A3775)-ROW($B$3))),"")</f>
        <v/>
      </c>
      <c r="C3775" s="387" t="str">
        <f t="shared" si="397"/>
        <v/>
      </c>
      <c r="D3775" s="361" t="str">
        <f>IFERROR(IF(LEN(C3775)&gt;0,IF(LEN(INDEX(TasksList!$C$6:$C$25,MATCH(C3775,TasksList!$B$6:$B$25,0),1))=0,"",INDEX(TasksList!$C$6:$C$25,MATCH(C3775,TasksList!$B$6:$B$25,0),1)),""),"")</f>
        <v/>
      </c>
      <c r="E3775" s="361" t="str">
        <f>IFERROR(IF(LEN(C3775)&gt;0,IF(LEN(INDEX(TasksList!$F$6:$F$25,MATCH(C3775,TasksList!$B$6:$B$25,0),1))=0,"not set!",INDEX(TasksList!$F$6:$F$25,MATCH(C3775,TasksList!$B$6:$B$25,0),1)),""),"")</f>
        <v/>
      </c>
      <c r="F3775" s="360" t="str">
        <f>IFERROR(IF(LEN(D3775)&gt;0,IF(LEN(INDEX(AdressBook!$D$6:$D$25,MATCH(D3775,AdressBook!$B$6:$B$25,0),1))=0,"",INDEX(AdressBook!$D$6:$D$25,MATCH(D3775,AdressBook!$B$6:$B$25,0),1)),""),"")</f>
        <v/>
      </c>
      <c r="G3775" s="361" t="str">
        <f>IFERROR(IF(LEN(INDEX(PlansAndNotes!$F$6:$F$4005,ROW(B3775)-ROW($C$3)))=0,"",INDEX(PlansAndNotes!$F$6:$F$4005,ROW(B3775)-ROW($C$3))),"")</f>
        <v/>
      </c>
      <c r="H3775" s="361" t="str">
        <f>IFERROR(IF(LEN(C3775)&gt;0,IF(LEN(INDEX(TasksList!$G$6:$G$25,MATCH(C3775,TasksList!$B$6:$B$25,0),1))=0,"",INDEX(TasksList!$G$6:$G$25,MATCH(C3775,TasksList!$B$6:$B$25,0),1)),""),"")</f>
        <v/>
      </c>
      <c r="N3775" s="362" t="str">
        <f>IFERROR(IF(LEN(INDEX(PlansAndNotes!$D$6:$D$4005,ROW(B3775)-ROW($C$3)))=0,"",INDEX(PlansAndNotes!$D$6:$D$4005,ROW(B3775)-ROW($C$3))),"")</f>
        <v/>
      </c>
      <c r="O3775" s="165" t="str">
        <f t="shared" si="392"/>
        <v/>
      </c>
      <c r="P3775" s="363" t="str">
        <f>IFERROR(IF(LEN(INDEX(PlansAndNotes!$E$6:$E$4005,ROW(B3775)-ROW($C$3)))=0,"",INDEX(PlansAndNotes!$E$6:$E$4005,ROW(B3775)-ROW($C$3))),"")</f>
        <v/>
      </c>
      <c r="Q3775" s="363" t="str">
        <f>IFERROR(IF(LEN(INDEX(PlansAndNotes!$G$6:$G$4005,ROW(B3775)-ROW($C$3)))=0,"",INDEX(PlansAndNotes!$G$6:$G$4005,ROW(B3775)-ROW($C$3))),"")</f>
        <v/>
      </c>
      <c r="R3775" s="361" t="str">
        <f>IFERROR(IF(LEN(D3775)&gt;0,IF(LEN(INDEX(AdressBook!$C$6:$C$25,MATCH(D3775,AdressBook!$B$6:$B$25,0),1))=0,"",INDEX(AdressBook!$C$6:$C$25,MATCH(D3775,AdressBook!$B$6:$B$25,0),1)),""),"")</f>
        <v/>
      </c>
      <c r="S3775" s="165">
        <f>IF(LEN(C3775)&gt;0,IFERROR(IF(MATCH(C3775,C3776:$C$4004,0)&gt;0,-1,ROW(S3775)-ROW($S$3)),ROW(S3775)-ROW($S$3)),-1)</f>
        <v>-1</v>
      </c>
      <c r="T3775" s="165">
        <f t="shared" si="393"/>
        <v>0</v>
      </c>
      <c r="U3775" s="165" t="str">
        <f t="shared" si="394"/>
        <v/>
      </c>
      <c r="V3775" s="165" t="str">
        <f>IFERROR(IF(OR(C3775="",S3775&lt;0),"",IF(SUBTOTAL(3,C3775:C3775)=0,-1,SUBTOTAL(3,$C$4:C3775))),"")</f>
        <v/>
      </c>
      <c r="W3775" s="156" t="str">
        <f t="array" ref="W3775">IF(LEN(C3775)&gt;0,IFERROR(IF(MATCH(C3775,$C$3:$C3774,0)&gt;0,N3775-INDEX($N$3:N3774,SUMPRODUCT(MAX(ROW($C$3:$C3774)*(C3775=$C$3:$C3774)))-2,1),""),""),"")</f>
        <v/>
      </c>
      <c r="X3775" s="156">
        <f t="shared" ca="1" si="395"/>
        <v>1</v>
      </c>
      <c r="Y3775" s="156">
        <f t="shared" ca="1" si="396"/>
        <v>1</v>
      </c>
    </row>
    <row r="3776" spans="2:25" hidden="1" x14ac:dyDescent="0.25">
      <c r="B3776" s="390" t="str">
        <f>IFERROR(IF(LEN(INDEX(PlansAndNotes!$B$6:$B$2005,ROW(A3776)-ROW($B$3)))=0,"",INDEX(PlansAndNotes!$B$6:$B$2005,ROW(A3776)-ROW($B$3))),"")</f>
        <v/>
      </c>
      <c r="C3776" s="387" t="str">
        <f t="shared" si="397"/>
        <v/>
      </c>
      <c r="D3776" s="361" t="str">
        <f>IFERROR(IF(LEN(C3776)&gt;0,IF(LEN(INDEX(TasksList!$C$6:$C$25,MATCH(C3776,TasksList!$B$6:$B$25,0),1))=0,"",INDEX(TasksList!$C$6:$C$25,MATCH(C3776,TasksList!$B$6:$B$25,0),1)),""),"")</f>
        <v/>
      </c>
      <c r="E3776" s="361" t="str">
        <f>IFERROR(IF(LEN(C3776)&gt;0,IF(LEN(INDEX(TasksList!$F$6:$F$25,MATCH(C3776,TasksList!$B$6:$B$25,0),1))=0,"not set!",INDEX(TasksList!$F$6:$F$25,MATCH(C3776,TasksList!$B$6:$B$25,0),1)),""),"")</f>
        <v/>
      </c>
      <c r="F3776" s="360" t="str">
        <f>IFERROR(IF(LEN(D3776)&gt;0,IF(LEN(INDEX(AdressBook!$D$6:$D$25,MATCH(D3776,AdressBook!$B$6:$B$25,0),1))=0,"",INDEX(AdressBook!$D$6:$D$25,MATCH(D3776,AdressBook!$B$6:$B$25,0),1)),""),"")</f>
        <v/>
      </c>
      <c r="G3776" s="361" t="str">
        <f>IFERROR(IF(LEN(INDEX(PlansAndNotes!$F$6:$F$4005,ROW(B3776)-ROW($C$3)))=0,"",INDEX(PlansAndNotes!$F$6:$F$4005,ROW(B3776)-ROW($C$3))),"")</f>
        <v/>
      </c>
      <c r="H3776" s="361" t="str">
        <f>IFERROR(IF(LEN(C3776)&gt;0,IF(LEN(INDEX(TasksList!$G$6:$G$25,MATCH(C3776,TasksList!$B$6:$B$25,0),1))=0,"",INDEX(TasksList!$G$6:$G$25,MATCH(C3776,TasksList!$B$6:$B$25,0),1)),""),"")</f>
        <v/>
      </c>
      <c r="N3776" s="362" t="str">
        <f>IFERROR(IF(LEN(INDEX(PlansAndNotes!$D$6:$D$4005,ROW(B3776)-ROW($C$3)))=0,"",INDEX(PlansAndNotes!$D$6:$D$4005,ROW(B3776)-ROW($C$3))),"")</f>
        <v/>
      </c>
      <c r="O3776" s="165" t="str">
        <f t="shared" si="392"/>
        <v/>
      </c>
      <c r="P3776" s="363" t="str">
        <f>IFERROR(IF(LEN(INDEX(PlansAndNotes!$E$6:$E$4005,ROW(B3776)-ROW($C$3)))=0,"",INDEX(PlansAndNotes!$E$6:$E$4005,ROW(B3776)-ROW($C$3))),"")</f>
        <v/>
      </c>
      <c r="Q3776" s="363" t="str">
        <f>IFERROR(IF(LEN(INDEX(PlansAndNotes!$G$6:$G$4005,ROW(B3776)-ROW($C$3)))=0,"",INDEX(PlansAndNotes!$G$6:$G$4005,ROW(B3776)-ROW($C$3))),"")</f>
        <v/>
      </c>
      <c r="R3776" s="361" t="str">
        <f>IFERROR(IF(LEN(D3776)&gt;0,IF(LEN(INDEX(AdressBook!$C$6:$C$25,MATCH(D3776,AdressBook!$B$6:$B$25,0),1))=0,"",INDEX(AdressBook!$C$6:$C$25,MATCH(D3776,AdressBook!$B$6:$B$25,0),1)),""),"")</f>
        <v/>
      </c>
      <c r="S3776" s="165">
        <f>IF(LEN(C3776)&gt;0,IFERROR(IF(MATCH(C3776,C3777:$C$4004,0)&gt;0,-1,ROW(S3776)-ROW($S$3)),ROW(S3776)-ROW($S$3)),-1)</f>
        <v>-1</v>
      </c>
      <c r="T3776" s="165">
        <f t="shared" si="393"/>
        <v>0</v>
      </c>
      <c r="U3776" s="165" t="str">
        <f t="shared" si="394"/>
        <v/>
      </c>
      <c r="V3776" s="165" t="str">
        <f>IFERROR(IF(OR(C3776="",S3776&lt;0),"",IF(SUBTOTAL(3,C3776:C3776)=0,-1,SUBTOTAL(3,$C$4:C3776))),"")</f>
        <v/>
      </c>
      <c r="W3776" s="156" t="str">
        <f t="array" ref="W3776">IF(LEN(C3776)&gt;0,IFERROR(IF(MATCH(C3776,$C$3:$C3775,0)&gt;0,N3776-INDEX($N$3:N3775,SUMPRODUCT(MAX(ROW($C$3:$C3775)*(C3776=$C$3:$C3775)))-2,1),""),""),"")</f>
        <v/>
      </c>
      <c r="X3776" s="156">
        <f t="shared" ca="1" si="395"/>
        <v>1</v>
      </c>
      <c r="Y3776" s="156">
        <f t="shared" ca="1" si="396"/>
        <v>1</v>
      </c>
    </row>
    <row r="3777" spans="2:25" hidden="1" x14ac:dyDescent="0.25">
      <c r="B3777" s="390" t="str">
        <f>IFERROR(IF(LEN(INDEX(PlansAndNotes!$B$6:$B$2005,ROW(A3777)-ROW($B$3)))=0,"",INDEX(PlansAndNotes!$B$6:$B$2005,ROW(A3777)-ROW($B$3))),"")</f>
        <v/>
      </c>
      <c r="C3777" s="387" t="str">
        <f t="shared" si="397"/>
        <v/>
      </c>
      <c r="D3777" s="361" t="str">
        <f>IFERROR(IF(LEN(C3777)&gt;0,IF(LEN(INDEX(TasksList!$C$6:$C$25,MATCH(C3777,TasksList!$B$6:$B$25,0),1))=0,"",INDEX(TasksList!$C$6:$C$25,MATCH(C3777,TasksList!$B$6:$B$25,0),1)),""),"")</f>
        <v/>
      </c>
      <c r="E3777" s="361" t="str">
        <f>IFERROR(IF(LEN(C3777)&gt;0,IF(LEN(INDEX(TasksList!$F$6:$F$25,MATCH(C3777,TasksList!$B$6:$B$25,0),1))=0,"not set!",INDEX(TasksList!$F$6:$F$25,MATCH(C3777,TasksList!$B$6:$B$25,0),1)),""),"")</f>
        <v/>
      </c>
      <c r="F3777" s="360" t="str">
        <f>IFERROR(IF(LEN(D3777)&gt;0,IF(LEN(INDEX(AdressBook!$D$6:$D$25,MATCH(D3777,AdressBook!$B$6:$B$25,0),1))=0,"",INDEX(AdressBook!$D$6:$D$25,MATCH(D3777,AdressBook!$B$6:$B$25,0),1)),""),"")</f>
        <v/>
      </c>
      <c r="G3777" s="361" t="str">
        <f>IFERROR(IF(LEN(INDEX(PlansAndNotes!$F$6:$F$4005,ROW(B3777)-ROW($C$3)))=0,"",INDEX(PlansAndNotes!$F$6:$F$4005,ROW(B3777)-ROW($C$3))),"")</f>
        <v/>
      </c>
      <c r="H3777" s="361" t="str">
        <f>IFERROR(IF(LEN(C3777)&gt;0,IF(LEN(INDEX(TasksList!$G$6:$G$25,MATCH(C3777,TasksList!$B$6:$B$25,0),1))=0,"",INDEX(TasksList!$G$6:$G$25,MATCH(C3777,TasksList!$B$6:$B$25,0),1)),""),"")</f>
        <v/>
      </c>
      <c r="N3777" s="362" t="str">
        <f>IFERROR(IF(LEN(INDEX(PlansAndNotes!$D$6:$D$4005,ROW(B3777)-ROW($C$3)))=0,"",INDEX(PlansAndNotes!$D$6:$D$4005,ROW(B3777)-ROW($C$3))),"")</f>
        <v/>
      </c>
      <c r="O3777" s="165" t="str">
        <f t="shared" si="392"/>
        <v/>
      </c>
      <c r="P3777" s="363" t="str">
        <f>IFERROR(IF(LEN(INDEX(PlansAndNotes!$E$6:$E$4005,ROW(B3777)-ROW($C$3)))=0,"",INDEX(PlansAndNotes!$E$6:$E$4005,ROW(B3777)-ROW($C$3))),"")</f>
        <v/>
      </c>
      <c r="Q3777" s="363" t="str">
        <f>IFERROR(IF(LEN(INDEX(PlansAndNotes!$G$6:$G$4005,ROW(B3777)-ROW($C$3)))=0,"",INDEX(PlansAndNotes!$G$6:$G$4005,ROW(B3777)-ROW($C$3))),"")</f>
        <v/>
      </c>
      <c r="R3777" s="361" t="str">
        <f>IFERROR(IF(LEN(D3777)&gt;0,IF(LEN(INDEX(AdressBook!$C$6:$C$25,MATCH(D3777,AdressBook!$B$6:$B$25,0),1))=0,"",INDEX(AdressBook!$C$6:$C$25,MATCH(D3777,AdressBook!$B$6:$B$25,0),1)),""),"")</f>
        <v/>
      </c>
      <c r="S3777" s="165">
        <f>IF(LEN(C3777)&gt;0,IFERROR(IF(MATCH(C3777,C3778:$C$4004,0)&gt;0,-1,ROW(S3777)-ROW($S$3)),ROW(S3777)-ROW($S$3)),-1)</f>
        <v>-1</v>
      </c>
      <c r="T3777" s="165">
        <f t="shared" si="393"/>
        <v>0</v>
      </c>
      <c r="U3777" s="165" t="str">
        <f t="shared" si="394"/>
        <v/>
      </c>
      <c r="V3777" s="165" t="str">
        <f>IFERROR(IF(OR(C3777="",S3777&lt;0),"",IF(SUBTOTAL(3,C3777:C3777)=0,-1,SUBTOTAL(3,$C$4:C3777))),"")</f>
        <v/>
      </c>
      <c r="W3777" s="156" t="str">
        <f t="array" ref="W3777">IF(LEN(C3777)&gt;0,IFERROR(IF(MATCH(C3777,$C$3:$C3776,0)&gt;0,N3777-INDEX($N$3:N3776,SUMPRODUCT(MAX(ROW($C$3:$C3776)*(C3777=$C$3:$C3776)))-2,1),""),""),"")</f>
        <v/>
      </c>
      <c r="X3777" s="156">
        <f t="shared" ca="1" si="395"/>
        <v>1</v>
      </c>
      <c r="Y3777" s="156">
        <f t="shared" ca="1" si="396"/>
        <v>1</v>
      </c>
    </row>
    <row r="3778" spans="2:25" hidden="1" x14ac:dyDescent="0.25">
      <c r="B3778" s="390" t="str">
        <f>IFERROR(IF(LEN(INDEX(PlansAndNotes!$B$6:$B$2005,ROW(A3778)-ROW($B$3)))=0,"",INDEX(PlansAndNotes!$B$6:$B$2005,ROW(A3778)-ROW($B$3))),"")</f>
        <v/>
      </c>
      <c r="C3778" s="387" t="str">
        <f t="shared" si="397"/>
        <v/>
      </c>
      <c r="D3778" s="361" t="str">
        <f>IFERROR(IF(LEN(C3778)&gt;0,IF(LEN(INDEX(TasksList!$C$6:$C$25,MATCH(C3778,TasksList!$B$6:$B$25,0),1))=0,"",INDEX(TasksList!$C$6:$C$25,MATCH(C3778,TasksList!$B$6:$B$25,0),1)),""),"")</f>
        <v/>
      </c>
      <c r="E3778" s="361" t="str">
        <f>IFERROR(IF(LEN(C3778)&gt;0,IF(LEN(INDEX(TasksList!$F$6:$F$25,MATCH(C3778,TasksList!$B$6:$B$25,0),1))=0,"not set!",INDEX(TasksList!$F$6:$F$25,MATCH(C3778,TasksList!$B$6:$B$25,0),1)),""),"")</f>
        <v/>
      </c>
      <c r="F3778" s="360" t="str">
        <f>IFERROR(IF(LEN(D3778)&gt;0,IF(LEN(INDEX(AdressBook!$D$6:$D$25,MATCH(D3778,AdressBook!$B$6:$B$25,0),1))=0,"",INDEX(AdressBook!$D$6:$D$25,MATCH(D3778,AdressBook!$B$6:$B$25,0),1)),""),"")</f>
        <v/>
      </c>
      <c r="G3778" s="361" t="str">
        <f>IFERROR(IF(LEN(INDEX(PlansAndNotes!$F$6:$F$4005,ROW(B3778)-ROW($C$3)))=0,"",INDEX(PlansAndNotes!$F$6:$F$4005,ROW(B3778)-ROW($C$3))),"")</f>
        <v/>
      </c>
      <c r="H3778" s="361" t="str">
        <f>IFERROR(IF(LEN(C3778)&gt;0,IF(LEN(INDEX(TasksList!$G$6:$G$25,MATCH(C3778,TasksList!$B$6:$B$25,0),1))=0,"",INDEX(TasksList!$G$6:$G$25,MATCH(C3778,TasksList!$B$6:$B$25,0),1)),""),"")</f>
        <v/>
      </c>
      <c r="N3778" s="362" t="str">
        <f>IFERROR(IF(LEN(INDEX(PlansAndNotes!$D$6:$D$4005,ROW(B3778)-ROW($C$3)))=0,"",INDEX(PlansAndNotes!$D$6:$D$4005,ROW(B3778)-ROW($C$3))),"")</f>
        <v/>
      </c>
      <c r="O3778" s="165" t="str">
        <f t="shared" si="392"/>
        <v/>
      </c>
      <c r="P3778" s="363" t="str">
        <f>IFERROR(IF(LEN(INDEX(PlansAndNotes!$E$6:$E$4005,ROW(B3778)-ROW($C$3)))=0,"",INDEX(PlansAndNotes!$E$6:$E$4005,ROW(B3778)-ROW($C$3))),"")</f>
        <v/>
      </c>
      <c r="Q3778" s="363" t="str">
        <f>IFERROR(IF(LEN(INDEX(PlansAndNotes!$G$6:$G$4005,ROW(B3778)-ROW($C$3)))=0,"",INDEX(PlansAndNotes!$G$6:$G$4005,ROW(B3778)-ROW($C$3))),"")</f>
        <v/>
      </c>
      <c r="R3778" s="361" t="str">
        <f>IFERROR(IF(LEN(D3778)&gt;0,IF(LEN(INDEX(AdressBook!$C$6:$C$25,MATCH(D3778,AdressBook!$B$6:$B$25,0),1))=0,"",INDEX(AdressBook!$C$6:$C$25,MATCH(D3778,AdressBook!$B$6:$B$25,0),1)),""),"")</f>
        <v/>
      </c>
      <c r="S3778" s="165">
        <f>IF(LEN(C3778)&gt;0,IFERROR(IF(MATCH(C3778,C3779:$C$4004,0)&gt;0,-1,ROW(S3778)-ROW($S$3)),ROW(S3778)-ROW($S$3)),-1)</f>
        <v>-1</v>
      </c>
      <c r="T3778" s="165">
        <f t="shared" si="393"/>
        <v>0</v>
      </c>
      <c r="U3778" s="165" t="str">
        <f t="shared" si="394"/>
        <v/>
      </c>
      <c r="V3778" s="165" t="str">
        <f>IFERROR(IF(OR(C3778="",S3778&lt;0),"",IF(SUBTOTAL(3,C3778:C3778)=0,-1,SUBTOTAL(3,$C$4:C3778))),"")</f>
        <v/>
      </c>
      <c r="W3778" s="156" t="str">
        <f t="array" ref="W3778">IF(LEN(C3778)&gt;0,IFERROR(IF(MATCH(C3778,$C$3:$C3777,0)&gt;0,N3778-INDEX($N$3:N3777,SUMPRODUCT(MAX(ROW($C$3:$C3777)*(C3778=$C$3:$C3777)))-2,1),""),""),"")</f>
        <v/>
      </c>
      <c r="X3778" s="156">
        <f t="shared" ca="1" si="395"/>
        <v>1</v>
      </c>
      <c r="Y3778" s="156">
        <f t="shared" ca="1" si="396"/>
        <v>1</v>
      </c>
    </row>
    <row r="3779" spans="2:25" hidden="1" x14ac:dyDescent="0.25">
      <c r="B3779" s="390" t="str">
        <f>IFERROR(IF(LEN(INDEX(PlansAndNotes!$B$6:$B$2005,ROW(A3779)-ROW($B$3)))=0,"",INDEX(PlansAndNotes!$B$6:$B$2005,ROW(A3779)-ROW($B$3))),"")</f>
        <v/>
      </c>
      <c r="C3779" s="387" t="str">
        <f t="shared" si="397"/>
        <v/>
      </c>
      <c r="D3779" s="361" t="str">
        <f>IFERROR(IF(LEN(C3779)&gt;0,IF(LEN(INDEX(TasksList!$C$6:$C$25,MATCH(C3779,TasksList!$B$6:$B$25,0),1))=0,"",INDEX(TasksList!$C$6:$C$25,MATCH(C3779,TasksList!$B$6:$B$25,0),1)),""),"")</f>
        <v/>
      </c>
      <c r="E3779" s="361" t="str">
        <f>IFERROR(IF(LEN(C3779)&gt;0,IF(LEN(INDEX(TasksList!$F$6:$F$25,MATCH(C3779,TasksList!$B$6:$B$25,0),1))=0,"not set!",INDEX(TasksList!$F$6:$F$25,MATCH(C3779,TasksList!$B$6:$B$25,0),1)),""),"")</f>
        <v/>
      </c>
      <c r="F3779" s="360" t="str">
        <f>IFERROR(IF(LEN(D3779)&gt;0,IF(LEN(INDEX(AdressBook!$D$6:$D$25,MATCH(D3779,AdressBook!$B$6:$B$25,0),1))=0,"",INDEX(AdressBook!$D$6:$D$25,MATCH(D3779,AdressBook!$B$6:$B$25,0),1)),""),"")</f>
        <v/>
      </c>
      <c r="G3779" s="361" t="str">
        <f>IFERROR(IF(LEN(INDEX(PlansAndNotes!$F$6:$F$4005,ROW(B3779)-ROW($C$3)))=0,"",INDEX(PlansAndNotes!$F$6:$F$4005,ROW(B3779)-ROW($C$3))),"")</f>
        <v/>
      </c>
      <c r="H3779" s="361" t="str">
        <f>IFERROR(IF(LEN(C3779)&gt;0,IF(LEN(INDEX(TasksList!$G$6:$G$25,MATCH(C3779,TasksList!$B$6:$B$25,0),1))=0,"",INDEX(TasksList!$G$6:$G$25,MATCH(C3779,TasksList!$B$6:$B$25,0),1)),""),"")</f>
        <v/>
      </c>
      <c r="N3779" s="362" t="str">
        <f>IFERROR(IF(LEN(INDEX(PlansAndNotes!$D$6:$D$4005,ROW(B3779)-ROW($C$3)))=0,"",INDEX(PlansAndNotes!$D$6:$D$4005,ROW(B3779)-ROW($C$3))),"")</f>
        <v/>
      </c>
      <c r="O3779" s="165" t="str">
        <f t="shared" si="392"/>
        <v/>
      </c>
      <c r="P3779" s="363" t="str">
        <f>IFERROR(IF(LEN(INDEX(PlansAndNotes!$E$6:$E$4005,ROW(B3779)-ROW($C$3)))=0,"",INDEX(PlansAndNotes!$E$6:$E$4005,ROW(B3779)-ROW($C$3))),"")</f>
        <v/>
      </c>
      <c r="Q3779" s="363" t="str">
        <f>IFERROR(IF(LEN(INDEX(PlansAndNotes!$G$6:$G$4005,ROW(B3779)-ROW($C$3)))=0,"",INDEX(PlansAndNotes!$G$6:$G$4005,ROW(B3779)-ROW($C$3))),"")</f>
        <v/>
      </c>
      <c r="R3779" s="361" t="str">
        <f>IFERROR(IF(LEN(D3779)&gt;0,IF(LEN(INDEX(AdressBook!$C$6:$C$25,MATCH(D3779,AdressBook!$B$6:$B$25,0),1))=0,"",INDEX(AdressBook!$C$6:$C$25,MATCH(D3779,AdressBook!$B$6:$B$25,0),1)),""),"")</f>
        <v/>
      </c>
      <c r="S3779" s="165">
        <f>IF(LEN(C3779)&gt;0,IFERROR(IF(MATCH(C3779,C3780:$C$4004,0)&gt;0,-1,ROW(S3779)-ROW($S$3)),ROW(S3779)-ROW($S$3)),-1)</f>
        <v>-1</v>
      </c>
      <c r="T3779" s="165">
        <f t="shared" si="393"/>
        <v>0</v>
      </c>
      <c r="U3779" s="165" t="str">
        <f t="shared" si="394"/>
        <v/>
      </c>
      <c r="V3779" s="165" t="str">
        <f>IFERROR(IF(OR(C3779="",S3779&lt;0),"",IF(SUBTOTAL(3,C3779:C3779)=0,-1,SUBTOTAL(3,$C$4:C3779))),"")</f>
        <v/>
      </c>
      <c r="W3779" s="156" t="str">
        <f t="array" ref="W3779">IF(LEN(C3779)&gt;0,IFERROR(IF(MATCH(C3779,$C$3:$C3778,0)&gt;0,N3779-INDEX($N$3:N3778,SUMPRODUCT(MAX(ROW($C$3:$C3778)*(C3779=$C$3:$C3778)))-2,1),""),""),"")</f>
        <v/>
      </c>
      <c r="X3779" s="156">
        <f t="shared" ca="1" si="395"/>
        <v>1</v>
      </c>
      <c r="Y3779" s="156">
        <f t="shared" ca="1" si="396"/>
        <v>1</v>
      </c>
    </row>
    <row r="3780" spans="2:25" hidden="1" x14ac:dyDescent="0.25">
      <c r="B3780" s="390" t="str">
        <f>IFERROR(IF(LEN(INDEX(PlansAndNotes!$B$6:$B$2005,ROW(A3780)-ROW($B$3)))=0,"",INDEX(PlansAndNotes!$B$6:$B$2005,ROW(A3780)-ROW($B$3))),"")</f>
        <v/>
      </c>
      <c r="C3780" s="387" t="str">
        <f t="shared" si="397"/>
        <v/>
      </c>
      <c r="D3780" s="361" t="str">
        <f>IFERROR(IF(LEN(C3780)&gt;0,IF(LEN(INDEX(TasksList!$C$6:$C$25,MATCH(C3780,TasksList!$B$6:$B$25,0),1))=0,"",INDEX(TasksList!$C$6:$C$25,MATCH(C3780,TasksList!$B$6:$B$25,0),1)),""),"")</f>
        <v/>
      </c>
      <c r="E3780" s="361" t="str">
        <f>IFERROR(IF(LEN(C3780)&gt;0,IF(LEN(INDEX(TasksList!$F$6:$F$25,MATCH(C3780,TasksList!$B$6:$B$25,0),1))=0,"not set!",INDEX(TasksList!$F$6:$F$25,MATCH(C3780,TasksList!$B$6:$B$25,0),1)),""),"")</f>
        <v/>
      </c>
      <c r="F3780" s="360" t="str">
        <f>IFERROR(IF(LEN(D3780)&gt;0,IF(LEN(INDEX(AdressBook!$D$6:$D$25,MATCH(D3780,AdressBook!$B$6:$B$25,0),1))=0,"",INDEX(AdressBook!$D$6:$D$25,MATCH(D3780,AdressBook!$B$6:$B$25,0),1)),""),"")</f>
        <v/>
      </c>
      <c r="G3780" s="361" t="str">
        <f>IFERROR(IF(LEN(INDEX(PlansAndNotes!$F$6:$F$4005,ROW(B3780)-ROW($C$3)))=0,"",INDEX(PlansAndNotes!$F$6:$F$4005,ROW(B3780)-ROW($C$3))),"")</f>
        <v/>
      </c>
      <c r="H3780" s="361" t="str">
        <f>IFERROR(IF(LEN(C3780)&gt;0,IF(LEN(INDEX(TasksList!$G$6:$G$25,MATCH(C3780,TasksList!$B$6:$B$25,0),1))=0,"",INDEX(TasksList!$G$6:$G$25,MATCH(C3780,TasksList!$B$6:$B$25,0),1)),""),"")</f>
        <v/>
      </c>
      <c r="N3780" s="362" t="str">
        <f>IFERROR(IF(LEN(INDEX(PlansAndNotes!$D$6:$D$4005,ROW(B3780)-ROW($C$3)))=0,"",INDEX(PlansAndNotes!$D$6:$D$4005,ROW(B3780)-ROW($C$3))),"")</f>
        <v/>
      </c>
      <c r="O3780" s="165" t="str">
        <f t="shared" ref="O3780:O3843" si="398">IF(LEN(B3780)&gt;0,RIGHT(B3780,LEN(B3780)-SEARCH(" - ",B3780)-2),"")</f>
        <v/>
      </c>
      <c r="P3780" s="363" t="str">
        <f>IFERROR(IF(LEN(INDEX(PlansAndNotes!$E$6:$E$4005,ROW(B3780)-ROW($C$3)))=0,"",INDEX(PlansAndNotes!$E$6:$E$4005,ROW(B3780)-ROW($C$3))),"")</f>
        <v/>
      </c>
      <c r="Q3780" s="363" t="str">
        <f>IFERROR(IF(LEN(INDEX(PlansAndNotes!$G$6:$G$4005,ROW(B3780)-ROW($C$3)))=0,"",INDEX(PlansAndNotes!$G$6:$G$4005,ROW(B3780)-ROW($C$3))),"")</f>
        <v/>
      </c>
      <c r="R3780" s="361" t="str">
        <f>IFERROR(IF(LEN(D3780)&gt;0,IF(LEN(INDEX(AdressBook!$C$6:$C$25,MATCH(D3780,AdressBook!$B$6:$B$25,0),1))=0,"",INDEX(AdressBook!$C$6:$C$25,MATCH(D3780,AdressBook!$B$6:$B$25,0),1)),""),"")</f>
        <v/>
      </c>
      <c r="S3780" s="165">
        <f>IF(LEN(C3780)&gt;0,IFERROR(IF(MATCH(C3780,C3781:$C$4004,0)&gt;0,-1,ROW(S3780)-ROW($S$3)),ROW(S3780)-ROW($S$3)),-1)</f>
        <v>-1</v>
      </c>
      <c r="T3780" s="165">
        <f t="shared" ref="T3780:T3843" si="399">IF(OR(taskRange="All tasks (all stages)",taskRange=""),ROW(T3780)-ROW($T$3),IF(S3780&gt;0,ROW(T3780)-ROW($T$3),0))*IF(OR(calendarSalesmen="",calendarSalesmen="All salesmen"),1,IF(calendarSalesmen=G3780,1,0))*IF(OR(calendarStage="",calendarStage="All Stages"),1,IF(calendarStage=P3780,1,0))</f>
        <v>0</v>
      </c>
      <c r="U3780" s="165" t="str">
        <f t="shared" ref="U3780:U3843" si="400">IF(S3780&gt;0,P3780,"")</f>
        <v/>
      </c>
      <c r="V3780" s="165" t="str">
        <f>IFERROR(IF(OR(C3780="",S3780&lt;0),"",IF(SUBTOTAL(3,C3780:C3780)=0,-1,SUBTOTAL(3,$C$4:C3780))),"")</f>
        <v/>
      </c>
      <c r="W3780" s="156" t="str">
        <f t="array" ref="W3780">IF(LEN(C3780)&gt;0,IFERROR(IF(MATCH(C3780,$C$3:$C3779,0)&gt;0,N3780-INDEX($N$3:N3779,SUMPRODUCT(MAX(ROW($C$3:$C3779)*(C3780=$C$3:$C3779)))-2,1),""),""),"")</f>
        <v/>
      </c>
      <c r="X3780" s="156">
        <f t="shared" ca="1" si="395"/>
        <v>1</v>
      </c>
      <c r="Y3780" s="156">
        <f t="shared" ca="1" si="396"/>
        <v>1</v>
      </c>
    </row>
    <row r="3781" spans="2:25" hidden="1" x14ac:dyDescent="0.25">
      <c r="B3781" s="394" t="str">
        <f>IFERROR(IF(LEN(INDEX(PlansAndNotes!$B$6:$B$2005,ROW(A3781)-ROW($B$3)))=0,"",INDEX(PlansAndNotes!$B$6:$B$2005,ROW(A3781)-ROW($B$3))),"")</f>
        <v/>
      </c>
      <c r="C3781" s="388" t="str">
        <f t="shared" si="397"/>
        <v/>
      </c>
      <c r="D3781" s="386" t="str">
        <f>IFERROR(IF(LEN(C3781)&gt;0,IF(LEN(INDEX(TasksList!$C$6:$C$25,MATCH(C3781,TasksList!$B$6:$B$25,0),1))=0,"",INDEX(TasksList!$C$6:$C$25,MATCH(C3781,TasksList!$B$6:$B$25,0),1)),""),"")</f>
        <v/>
      </c>
      <c r="E3781" s="386" t="str">
        <f>IFERROR(IF(LEN(C3781)&gt;0,IF(LEN(INDEX(TasksList!$F$6:$F$25,MATCH(C3781,TasksList!$B$6:$B$25,0),1))=0,"not set!",INDEX(TasksList!$F$6:$F$25,MATCH(C3781,TasksList!$B$6:$B$25,0),1)),""),"")</f>
        <v/>
      </c>
      <c r="F3781" s="360" t="str">
        <f>IFERROR(IF(LEN(D3781)&gt;0,IF(LEN(INDEX(AdressBook!$D$6:$D$25,MATCH(D3781,AdressBook!$B$6:$B$25,0),1))=0,"",INDEX(AdressBook!$D$6:$D$25,MATCH(D3781,AdressBook!$B$6:$B$25,0),1)),""),"")</f>
        <v/>
      </c>
      <c r="G3781" s="386" t="str">
        <f>IFERROR(IF(LEN(INDEX(PlansAndNotes!$F$6:$F$4005,ROW(B3781)-ROW($C$3)))=0,"",INDEX(PlansAndNotes!$F$6:$F$4005,ROW(B3781)-ROW($C$3))),"")</f>
        <v/>
      </c>
      <c r="H3781" s="361" t="str">
        <f>IFERROR(IF(LEN(C3781)&gt;0,IF(LEN(INDEX(TasksList!$G$6:$G$25,MATCH(C3781,TasksList!$B$6:$B$25,0),1))=0,"",INDEX(TasksList!$G$6:$G$25,MATCH(C3781,TasksList!$B$6:$B$25,0),1)),""),"")</f>
        <v/>
      </c>
      <c r="N3781" s="362" t="str">
        <f>IFERROR(IF(LEN(INDEX(PlansAndNotes!$D$6:$D$4005,ROW(B3781)-ROW($C$3)))=0,"",INDEX(PlansAndNotes!$D$6:$D$4005,ROW(B3781)-ROW($C$3))),"")</f>
        <v/>
      </c>
      <c r="O3781" s="165" t="str">
        <f t="shared" si="398"/>
        <v/>
      </c>
      <c r="P3781" s="363" t="str">
        <f>IFERROR(IF(LEN(INDEX(PlansAndNotes!$E$6:$E$4005,ROW(B3781)-ROW($C$3)))=0,"",INDEX(PlansAndNotes!$E$6:$E$4005,ROW(B3781)-ROW($C$3))),"")</f>
        <v/>
      </c>
      <c r="Q3781" s="363" t="str">
        <f>IFERROR(IF(LEN(INDEX(PlansAndNotes!$G$6:$G$4005,ROW(B3781)-ROW($C$3)))=0,"",INDEX(PlansAndNotes!$G$6:$G$4005,ROW(B3781)-ROW($C$3))),"")</f>
        <v/>
      </c>
      <c r="R3781" s="361" t="str">
        <f>IFERROR(IF(LEN(D3781)&gt;0,IF(LEN(INDEX(AdressBook!$C$6:$C$25,MATCH(D3781,AdressBook!$B$6:$B$25,0),1))=0,"",INDEX(AdressBook!$C$6:$C$25,MATCH(D3781,AdressBook!$B$6:$B$25,0),1)),""),"")</f>
        <v/>
      </c>
      <c r="S3781" s="165">
        <f>IF(LEN(C3781)&gt;0,IFERROR(IF(MATCH(C3781,C3782:$C$4004,0)&gt;0,-1,ROW(S3781)-ROW($S$3)),ROW(S3781)-ROW($S$3)),-1)</f>
        <v>-1</v>
      </c>
      <c r="T3781" s="165">
        <f t="shared" si="399"/>
        <v>0</v>
      </c>
      <c r="U3781" s="165" t="str">
        <f t="shared" si="400"/>
        <v/>
      </c>
      <c r="V3781" s="165" t="str">
        <f>IFERROR(IF(OR(C3781="",S3781&lt;0),"",IF(SUBTOTAL(3,C3781:C3781)=0,-1,SUBTOTAL(3,$C$4:C3781))),"")</f>
        <v/>
      </c>
      <c r="W3781" s="156" t="str">
        <f t="array" ref="W3781">IF(LEN(C3781)&gt;0,IFERROR(IF(MATCH(C3781,$C$3:$C3780,0)&gt;0,N3781-INDEX($N$3:N3780,SUMPRODUCT(MAX(ROW($C$3:$C3780)*(C3781=$C$3:$C3780)))-2,1),""),""),"")</f>
        <v/>
      </c>
      <c r="X3781" s="156">
        <f t="shared" ref="X3781:X3844" ca="1" si="401">IFERROR(IF($X$2="",1,IF(AND(N3781&lt;=TODAY(),N3781+$X$2&gt;=TODAY()),1,0)),"")</f>
        <v>1</v>
      </c>
      <c r="Y3781" s="156">
        <f t="shared" ref="Y3781:Y3844" ca="1" si="402">IFERROR(IF($Y$2="",1,IF(AND(N3781&lt;=TODAY(),N3781+$Y$2&gt;=TODAY()),1,0)),"")</f>
        <v>1</v>
      </c>
    </row>
    <row r="3782" spans="2:25" hidden="1" x14ac:dyDescent="0.25">
      <c r="B3782" s="390" t="str">
        <f>IFERROR(IF(LEN(INDEX(PlansAndNotes!$B$6:$B$2005,ROW(A3782)-ROW($B$3)))=0,"",INDEX(PlansAndNotes!$B$6:$B$2005,ROW(A3782)-ROW($B$3))),"")</f>
        <v/>
      </c>
      <c r="C3782" s="387" t="str">
        <f t="shared" ref="C3782:C3845" si="403">IF(LEN(B3782)&gt;0,LEFT(B3782,SEARCH(" - ",B3782)-1)*1,"")</f>
        <v/>
      </c>
      <c r="D3782" s="361" t="str">
        <f>IFERROR(IF(LEN(C3782)&gt;0,IF(LEN(INDEX(TasksList!$C$6:$C$25,MATCH(C3782,TasksList!$B$6:$B$25,0),1))=0,"",INDEX(TasksList!$C$6:$C$25,MATCH(C3782,TasksList!$B$6:$B$25,0),1)),""),"")</f>
        <v/>
      </c>
      <c r="E3782" s="361" t="str">
        <f>IFERROR(IF(LEN(C3782)&gt;0,IF(LEN(INDEX(TasksList!$F$6:$F$25,MATCH(C3782,TasksList!$B$6:$B$25,0),1))=0,"not set!",INDEX(TasksList!$F$6:$F$25,MATCH(C3782,TasksList!$B$6:$B$25,0),1)),""),"")</f>
        <v/>
      </c>
      <c r="F3782" s="360" t="str">
        <f>IFERROR(IF(LEN(D3782)&gt;0,IF(LEN(INDEX(AdressBook!$D$6:$D$25,MATCH(D3782,AdressBook!$B$6:$B$25,0),1))=0,"",INDEX(AdressBook!$D$6:$D$25,MATCH(D3782,AdressBook!$B$6:$B$25,0),1)),""),"")</f>
        <v/>
      </c>
      <c r="G3782" s="361" t="str">
        <f>IFERROR(IF(LEN(INDEX(PlansAndNotes!$F$6:$F$4005,ROW(B3782)-ROW($C$3)))=0,"",INDEX(PlansAndNotes!$F$6:$F$4005,ROW(B3782)-ROW($C$3))),"")</f>
        <v/>
      </c>
      <c r="H3782" s="361" t="str">
        <f>IFERROR(IF(LEN(C3782)&gt;0,IF(LEN(INDEX(TasksList!$G$6:$G$25,MATCH(C3782,TasksList!$B$6:$B$25,0),1))=0,"",INDEX(TasksList!$G$6:$G$25,MATCH(C3782,TasksList!$B$6:$B$25,0),1)),""),"")</f>
        <v/>
      </c>
      <c r="N3782" s="362" t="str">
        <f>IFERROR(IF(LEN(INDEX(PlansAndNotes!$D$6:$D$4005,ROW(B3782)-ROW($C$3)))=0,"",INDEX(PlansAndNotes!$D$6:$D$4005,ROW(B3782)-ROW($C$3))),"")</f>
        <v/>
      </c>
      <c r="O3782" s="165" t="str">
        <f t="shared" si="398"/>
        <v/>
      </c>
      <c r="P3782" s="363" t="str">
        <f>IFERROR(IF(LEN(INDEX(PlansAndNotes!$E$6:$E$4005,ROW(B3782)-ROW($C$3)))=0,"",INDEX(PlansAndNotes!$E$6:$E$4005,ROW(B3782)-ROW($C$3))),"")</f>
        <v/>
      </c>
      <c r="Q3782" s="363" t="str">
        <f>IFERROR(IF(LEN(INDEX(PlansAndNotes!$G$6:$G$4005,ROW(B3782)-ROW($C$3)))=0,"",INDEX(PlansAndNotes!$G$6:$G$4005,ROW(B3782)-ROW($C$3))),"")</f>
        <v/>
      </c>
      <c r="R3782" s="361" t="str">
        <f>IFERROR(IF(LEN(D3782)&gt;0,IF(LEN(INDEX(AdressBook!$C$6:$C$25,MATCH(D3782,AdressBook!$B$6:$B$25,0),1))=0,"",INDEX(AdressBook!$C$6:$C$25,MATCH(D3782,AdressBook!$B$6:$B$25,0),1)),""),"")</f>
        <v/>
      </c>
      <c r="S3782" s="165">
        <f>IF(LEN(C3782)&gt;0,IFERROR(IF(MATCH(C3782,C3783:$C$4004,0)&gt;0,-1,ROW(S3782)-ROW($S$3)),ROW(S3782)-ROW($S$3)),-1)</f>
        <v>-1</v>
      </c>
      <c r="T3782" s="165">
        <f t="shared" si="399"/>
        <v>0</v>
      </c>
      <c r="U3782" s="165" t="str">
        <f t="shared" si="400"/>
        <v/>
      </c>
      <c r="V3782" s="165" t="str">
        <f>IFERROR(IF(OR(C3782="",S3782&lt;0),"",IF(SUBTOTAL(3,C3782:C3782)=0,-1,SUBTOTAL(3,$C$4:C3782))),"")</f>
        <v/>
      </c>
      <c r="W3782" s="156" t="str">
        <f t="array" ref="W3782">IF(LEN(C3782)&gt;0,IFERROR(IF(MATCH(C3782,$C$3:$C3781,0)&gt;0,N3782-INDEX($N$3:N3781,SUMPRODUCT(MAX(ROW($C$3:$C3781)*(C3782=$C$3:$C3781)))-2,1),""),""),"")</f>
        <v/>
      </c>
      <c r="X3782" s="156">
        <f t="shared" ca="1" si="401"/>
        <v>1</v>
      </c>
      <c r="Y3782" s="156">
        <f t="shared" ca="1" si="402"/>
        <v>1</v>
      </c>
    </row>
    <row r="3783" spans="2:25" hidden="1" x14ac:dyDescent="0.25">
      <c r="B3783" s="390" t="str">
        <f>IFERROR(IF(LEN(INDEX(PlansAndNotes!$B$6:$B$2005,ROW(A3783)-ROW($B$3)))=0,"",INDEX(PlansAndNotes!$B$6:$B$2005,ROW(A3783)-ROW($B$3))),"")</f>
        <v/>
      </c>
      <c r="C3783" s="387" t="str">
        <f t="shared" si="403"/>
        <v/>
      </c>
      <c r="D3783" s="361" t="str">
        <f>IFERROR(IF(LEN(C3783)&gt;0,IF(LEN(INDEX(TasksList!$C$6:$C$25,MATCH(C3783,TasksList!$B$6:$B$25,0),1))=0,"",INDEX(TasksList!$C$6:$C$25,MATCH(C3783,TasksList!$B$6:$B$25,0),1)),""),"")</f>
        <v/>
      </c>
      <c r="E3783" s="361" t="str">
        <f>IFERROR(IF(LEN(C3783)&gt;0,IF(LEN(INDEX(TasksList!$F$6:$F$25,MATCH(C3783,TasksList!$B$6:$B$25,0),1))=0,"not set!",INDEX(TasksList!$F$6:$F$25,MATCH(C3783,TasksList!$B$6:$B$25,0),1)),""),"")</f>
        <v/>
      </c>
      <c r="F3783" s="360" t="str">
        <f>IFERROR(IF(LEN(D3783)&gt;0,IF(LEN(INDEX(AdressBook!$D$6:$D$25,MATCH(D3783,AdressBook!$B$6:$B$25,0),1))=0,"",INDEX(AdressBook!$D$6:$D$25,MATCH(D3783,AdressBook!$B$6:$B$25,0),1)),""),"")</f>
        <v/>
      </c>
      <c r="G3783" s="361" t="str">
        <f>IFERROR(IF(LEN(INDEX(PlansAndNotes!$F$6:$F$4005,ROW(B3783)-ROW($C$3)))=0,"",INDEX(PlansAndNotes!$F$6:$F$4005,ROW(B3783)-ROW($C$3))),"")</f>
        <v/>
      </c>
      <c r="H3783" s="361" t="str">
        <f>IFERROR(IF(LEN(C3783)&gt;0,IF(LEN(INDEX(TasksList!$G$6:$G$25,MATCH(C3783,TasksList!$B$6:$B$25,0),1))=0,"",INDEX(TasksList!$G$6:$G$25,MATCH(C3783,TasksList!$B$6:$B$25,0),1)),""),"")</f>
        <v/>
      </c>
      <c r="N3783" s="362" t="str">
        <f>IFERROR(IF(LEN(INDEX(PlansAndNotes!$D$6:$D$4005,ROW(B3783)-ROW($C$3)))=0,"",INDEX(PlansAndNotes!$D$6:$D$4005,ROW(B3783)-ROW($C$3))),"")</f>
        <v/>
      </c>
      <c r="O3783" s="165" t="str">
        <f t="shared" si="398"/>
        <v/>
      </c>
      <c r="P3783" s="363" t="str">
        <f>IFERROR(IF(LEN(INDEX(PlansAndNotes!$E$6:$E$4005,ROW(B3783)-ROW($C$3)))=0,"",INDEX(PlansAndNotes!$E$6:$E$4005,ROW(B3783)-ROW($C$3))),"")</f>
        <v/>
      </c>
      <c r="Q3783" s="363" t="str">
        <f>IFERROR(IF(LEN(INDEX(PlansAndNotes!$G$6:$G$4005,ROW(B3783)-ROW($C$3)))=0,"",INDEX(PlansAndNotes!$G$6:$G$4005,ROW(B3783)-ROW($C$3))),"")</f>
        <v/>
      </c>
      <c r="R3783" s="361" t="str">
        <f>IFERROR(IF(LEN(D3783)&gt;0,IF(LEN(INDEX(AdressBook!$C$6:$C$25,MATCH(D3783,AdressBook!$B$6:$B$25,0),1))=0,"",INDEX(AdressBook!$C$6:$C$25,MATCH(D3783,AdressBook!$B$6:$B$25,0),1)),""),"")</f>
        <v/>
      </c>
      <c r="S3783" s="165">
        <f>IF(LEN(C3783)&gt;0,IFERROR(IF(MATCH(C3783,C3784:$C$4004,0)&gt;0,-1,ROW(S3783)-ROW($S$3)),ROW(S3783)-ROW($S$3)),-1)</f>
        <v>-1</v>
      </c>
      <c r="T3783" s="165">
        <f t="shared" si="399"/>
        <v>0</v>
      </c>
      <c r="U3783" s="165" t="str">
        <f t="shared" si="400"/>
        <v/>
      </c>
      <c r="V3783" s="165" t="str">
        <f>IFERROR(IF(OR(C3783="",S3783&lt;0),"",IF(SUBTOTAL(3,C3783:C3783)=0,-1,SUBTOTAL(3,$C$4:C3783))),"")</f>
        <v/>
      </c>
      <c r="W3783" s="156" t="str">
        <f t="array" ref="W3783">IF(LEN(C3783)&gt;0,IFERROR(IF(MATCH(C3783,$C$3:$C3782,0)&gt;0,N3783-INDEX($N$3:N3782,SUMPRODUCT(MAX(ROW($C$3:$C3782)*(C3783=$C$3:$C3782)))-2,1),""),""),"")</f>
        <v/>
      </c>
      <c r="X3783" s="156">
        <f t="shared" ca="1" si="401"/>
        <v>1</v>
      </c>
      <c r="Y3783" s="156">
        <f t="shared" ca="1" si="402"/>
        <v>1</v>
      </c>
    </row>
    <row r="3784" spans="2:25" hidden="1" x14ac:dyDescent="0.25">
      <c r="B3784" s="390" t="str">
        <f>IFERROR(IF(LEN(INDEX(PlansAndNotes!$B$6:$B$2005,ROW(A3784)-ROW($B$3)))=0,"",INDEX(PlansAndNotes!$B$6:$B$2005,ROW(A3784)-ROW($B$3))),"")</f>
        <v/>
      </c>
      <c r="C3784" s="387" t="str">
        <f t="shared" si="403"/>
        <v/>
      </c>
      <c r="D3784" s="361" t="str">
        <f>IFERROR(IF(LEN(C3784)&gt;0,IF(LEN(INDEX(TasksList!$C$6:$C$25,MATCH(C3784,TasksList!$B$6:$B$25,0),1))=0,"",INDEX(TasksList!$C$6:$C$25,MATCH(C3784,TasksList!$B$6:$B$25,0),1)),""),"")</f>
        <v/>
      </c>
      <c r="E3784" s="361" t="str">
        <f>IFERROR(IF(LEN(C3784)&gt;0,IF(LEN(INDEX(TasksList!$F$6:$F$25,MATCH(C3784,TasksList!$B$6:$B$25,0),1))=0,"not set!",INDEX(TasksList!$F$6:$F$25,MATCH(C3784,TasksList!$B$6:$B$25,0),1)),""),"")</f>
        <v/>
      </c>
      <c r="F3784" s="360" t="str">
        <f>IFERROR(IF(LEN(D3784)&gt;0,IF(LEN(INDEX(AdressBook!$D$6:$D$25,MATCH(D3784,AdressBook!$B$6:$B$25,0),1))=0,"",INDEX(AdressBook!$D$6:$D$25,MATCH(D3784,AdressBook!$B$6:$B$25,0),1)),""),"")</f>
        <v/>
      </c>
      <c r="G3784" s="361" t="str">
        <f>IFERROR(IF(LEN(INDEX(PlansAndNotes!$F$6:$F$4005,ROW(B3784)-ROW($C$3)))=0,"",INDEX(PlansAndNotes!$F$6:$F$4005,ROW(B3784)-ROW($C$3))),"")</f>
        <v/>
      </c>
      <c r="H3784" s="361" t="str">
        <f>IFERROR(IF(LEN(C3784)&gt;0,IF(LEN(INDEX(TasksList!$G$6:$G$25,MATCH(C3784,TasksList!$B$6:$B$25,0),1))=0,"",INDEX(TasksList!$G$6:$G$25,MATCH(C3784,TasksList!$B$6:$B$25,0),1)),""),"")</f>
        <v/>
      </c>
      <c r="N3784" s="362" t="str">
        <f>IFERROR(IF(LEN(INDEX(PlansAndNotes!$D$6:$D$4005,ROW(B3784)-ROW($C$3)))=0,"",INDEX(PlansAndNotes!$D$6:$D$4005,ROW(B3784)-ROW($C$3))),"")</f>
        <v/>
      </c>
      <c r="O3784" s="165" t="str">
        <f t="shared" si="398"/>
        <v/>
      </c>
      <c r="P3784" s="363" t="str">
        <f>IFERROR(IF(LEN(INDEX(PlansAndNotes!$E$6:$E$4005,ROW(B3784)-ROW($C$3)))=0,"",INDEX(PlansAndNotes!$E$6:$E$4005,ROW(B3784)-ROW($C$3))),"")</f>
        <v/>
      </c>
      <c r="Q3784" s="363" t="str">
        <f>IFERROR(IF(LEN(INDEX(PlansAndNotes!$G$6:$G$4005,ROW(B3784)-ROW($C$3)))=0,"",INDEX(PlansAndNotes!$G$6:$G$4005,ROW(B3784)-ROW($C$3))),"")</f>
        <v/>
      </c>
      <c r="R3784" s="361" t="str">
        <f>IFERROR(IF(LEN(D3784)&gt;0,IF(LEN(INDEX(AdressBook!$C$6:$C$25,MATCH(D3784,AdressBook!$B$6:$B$25,0),1))=0,"",INDEX(AdressBook!$C$6:$C$25,MATCH(D3784,AdressBook!$B$6:$B$25,0),1)),""),"")</f>
        <v/>
      </c>
      <c r="S3784" s="165">
        <f>IF(LEN(C3784)&gt;0,IFERROR(IF(MATCH(C3784,C3785:$C$4004,0)&gt;0,-1,ROW(S3784)-ROW($S$3)),ROW(S3784)-ROW($S$3)),-1)</f>
        <v>-1</v>
      </c>
      <c r="T3784" s="165">
        <f t="shared" si="399"/>
        <v>0</v>
      </c>
      <c r="U3784" s="165" t="str">
        <f t="shared" si="400"/>
        <v/>
      </c>
      <c r="V3784" s="165" t="str">
        <f>IFERROR(IF(OR(C3784="",S3784&lt;0),"",IF(SUBTOTAL(3,C3784:C3784)=0,-1,SUBTOTAL(3,$C$4:C3784))),"")</f>
        <v/>
      </c>
      <c r="W3784" s="156" t="str">
        <f t="array" ref="W3784">IF(LEN(C3784)&gt;0,IFERROR(IF(MATCH(C3784,$C$3:$C3783,0)&gt;0,N3784-INDEX($N$3:N3783,SUMPRODUCT(MAX(ROW($C$3:$C3783)*(C3784=$C$3:$C3783)))-2,1),""),""),"")</f>
        <v/>
      </c>
      <c r="X3784" s="156">
        <f t="shared" ca="1" si="401"/>
        <v>1</v>
      </c>
      <c r="Y3784" s="156">
        <f t="shared" ca="1" si="402"/>
        <v>1</v>
      </c>
    </row>
    <row r="3785" spans="2:25" hidden="1" x14ac:dyDescent="0.25">
      <c r="B3785" s="390" t="str">
        <f>IFERROR(IF(LEN(INDEX(PlansAndNotes!$B$6:$B$2005,ROW(A3785)-ROW($B$3)))=0,"",INDEX(PlansAndNotes!$B$6:$B$2005,ROW(A3785)-ROW($B$3))),"")</f>
        <v/>
      </c>
      <c r="C3785" s="387" t="str">
        <f t="shared" si="403"/>
        <v/>
      </c>
      <c r="D3785" s="361" t="str">
        <f>IFERROR(IF(LEN(C3785)&gt;0,IF(LEN(INDEX(TasksList!$C$6:$C$25,MATCH(C3785,TasksList!$B$6:$B$25,0),1))=0,"",INDEX(TasksList!$C$6:$C$25,MATCH(C3785,TasksList!$B$6:$B$25,0),1)),""),"")</f>
        <v/>
      </c>
      <c r="E3785" s="361" t="str">
        <f>IFERROR(IF(LEN(C3785)&gt;0,IF(LEN(INDEX(TasksList!$F$6:$F$25,MATCH(C3785,TasksList!$B$6:$B$25,0),1))=0,"not set!",INDEX(TasksList!$F$6:$F$25,MATCH(C3785,TasksList!$B$6:$B$25,0),1)),""),"")</f>
        <v/>
      </c>
      <c r="F3785" s="360" t="str">
        <f>IFERROR(IF(LEN(D3785)&gt;0,IF(LEN(INDEX(AdressBook!$D$6:$D$25,MATCH(D3785,AdressBook!$B$6:$B$25,0),1))=0,"",INDEX(AdressBook!$D$6:$D$25,MATCH(D3785,AdressBook!$B$6:$B$25,0),1)),""),"")</f>
        <v/>
      </c>
      <c r="G3785" s="361" t="str">
        <f>IFERROR(IF(LEN(INDEX(PlansAndNotes!$F$6:$F$4005,ROW(B3785)-ROW($C$3)))=0,"",INDEX(PlansAndNotes!$F$6:$F$4005,ROW(B3785)-ROW($C$3))),"")</f>
        <v/>
      </c>
      <c r="H3785" s="361" t="str">
        <f>IFERROR(IF(LEN(C3785)&gt;0,IF(LEN(INDEX(TasksList!$G$6:$G$25,MATCH(C3785,TasksList!$B$6:$B$25,0),1))=0,"",INDEX(TasksList!$G$6:$G$25,MATCH(C3785,TasksList!$B$6:$B$25,0),1)),""),"")</f>
        <v/>
      </c>
      <c r="N3785" s="362" t="str">
        <f>IFERROR(IF(LEN(INDEX(PlansAndNotes!$D$6:$D$4005,ROW(B3785)-ROW($C$3)))=0,"",INDEX(PlansAndNotes!$D$6:$D$4005,ROW(B3785)-ROW($C$3))),"")</f>
        <v/>
      </c>
      <c r="O3785" s="165" t="str">
        <f t="shared" si="398"/>
        <v/>
      </c>
      <c r="P3785" s="363" t="str">
        <f>IFERROR(IF(LEN(INDEX(PlansAndNotes!$E$6:$E$4005,ROW(B3785)-ROW($C$3)))=0,"",INDEX(PlansAndNotes!$E$6:$E$4005,ROW(B3785)-ROW($C$3))),"")</f>
        <v/>
      </c>
      <c r="Q3785" s="363" t="str">
        <f>IFERROR(IF(LEN(INDEX(PlansAndNotes!$G$6:$G$4005,ROW(B3785)-ROW($C$3)))=0,"",INDEX(PlansAndNotes!$G$6:$G$4005,ROW(B3785)-ROW($C$3))),"")</f>
        <v/>
      </c>
      <c r="R3785" s="361" t="str">
        <f>IFERROR(IF(LEN(D3785)&gt;0,IF(LEN(INDEX(AdressBook!$C$6:$C$25,MATCH(D3785,AdressBook!$B$6:$B$25,0),1))=0,"",INDEX(AdressBook!$C$6:$C$25,MATCH(D3785,AdressBook!$B$6:$B$25,0),1)),""),"")</f>
        <v/>
      </c>
      <c r="S3785" s="165">
        <f>IF(LEN(C3785)&gt;0,IFERROR(IF(MATCH(C3785,C3786:$C$4004,0)&gt;0,-1,ROW(S3785)-ROW($S$3)),ROW(S3785)-ROW($S$3)),-1)</f>
        <v>-1</v>
      </c>
      <c r="T3785" s="165">
        <f t="shared" si="399"/>
        <v>0</v>
      </c>
      <c r="U3785" s="165" t="str">
        <f t="shared" si="400"/>
        <v/>
      </c>
      <c r="V3785" s="165" t="str">
        <f>IFERROR(IF(OR(C3785="",S3785&lt;0),"",IF(SUBTOTAL(3,C3785:C3785)=0,-1,SUBTOTAL(3,$C$4:C3785))),"")</f>
        <v/>
      </c>
      <c r="W3785" s="156" t="str">
        <f t="array" ref="W3785">IF(LEN(C3785)&gt;0,IFERROR(IF(MATCH(C3785,$C$3:$C3784,0)&gt;0,N3785-INDEX($N$3:N3784,SUMPRODUCT(MAX(ROW($C$3:$C3784)*(C3785=$C$3:$C3784)))-2,1),""),""),"")</f>
        <v/>
      </c>
      <c r="X3785" s="156">
        <f t="shared" ca="1" si="401"/>
        <v>1</v>
      </c>
      <c r="Y3785" s="156">
        <f t="shared" ca="1" si="402"/>
        <v>1</v>
      </c>
    </row>
    <row r="3786" spans="2:25" hidden="1" x14ac:dyDescent="0.25">
      <c r="B3786" s="390" t="str">
        <f>IFERROR(IF(LEN(INDEX(PlansAndNotes!$B$6:$B$2005,ROW(A3786)-ROW($B$3)))=0,"",INDEX(PlansAndNotes!$B$6:$B$2005,ROW(A3786)-ROW($B$3))),"")</f>
        <v/>
      </c>
      <c r="C3786" s="387" t="str">
        <f t="shared" si="403"/>
        <v/>
      </c>
      <c r="D3786" s="361" t="str">
        <f>IFERROR(IF(LEN(C3786)&gt;0,IF(LEN(INDEX(TasksList!$C$6:$C$25,MATCH(C3786,TasksList!$B$6:$B$25,0),1))=0,"",INDEX(TasksList!$C$6:$C$25,MATCH(C3786,TasksList!$B$6:$B$25,0),1)),""),"")</f>
        <v/>
      </c>
      <c r="E3786" s="361" t="str">
        <f>IFERROR(IF(LEN(C3786)&gt;0,IF(LEN(INDEX(TasksList!$F$6:$F$25,MATCH(C3786,TasksList!$B$6:$B$25,0),1))=0,"not set!",INDEX(TasksList!$F$6:$F$25,MATCH(C3786,TasksList!$B$6:$B$25,0),1)),""),"")</f>
        <v/>
      </c>
      <c r="F3786" s="360" t="str">
        <f>IFERROR(IF(LEN(D3786)&gt;0,IF(LEN(INDEX(AdressBook!$D$6:$D$25,MATCH(D3786,AdressBook!$B$6:$B$25,0),1))=0,"",INDEX(AdressBook!$D$6:$D$25,MATCH(D3786,AdressBook!$B$6:$B$25,0),1)),""),"")</f>
        <v/>
      </c>
      <c r="G3786" s="361" t="str">
        <f>IFERROR(IF(LEN(INDEX(PlansAndNotes!$F$6:$F$4005,ROW(B3786)-ROW($C$3)))=0,"",INDEX(PlansAndNotes!$F$6:$F$4005,ROW(B3786)-ROW($C$3))),"")</f>
        <v/>
      </c>
      <c r="H3786" s="361" t="str">
        <f>IFERROR(IF(LEN(C3786)&gt;0,IF(LEN(INDEX(TasksList!$G$6:$G$25,MATCH(C3786,TasksList!$B$6:$B$25,0),1))=0,"",INDEX(TasksList!$G$6:$G$25,MATCH(C3786,TasksList!$B$6:$B$25,0),1)),""),"")</f>
        <v/>
      </c>
      <c r="N3786" s="362" t="str">
        <f>IFERROR(IF(LEN(INDEX(PlansAndNotes!$D$6:$D$4005,ROW(B3786)-ROW($C$3)))=0,"",INDEX(PlansAndNotes!$D$6:$D$4005,ROW(B3786)-ROW($C$3))),"")</f>
        <v/>
      </c>
      <c r="O3786" s="165" t="str">
        <f t="shared" si="398"/>
        <v/>
      </c>
      <c r="P3786" s="363" t="str">
        <f>IFERROR(IF(LEN(INDEX(PlansAndNotes!$E$6:$E$4005,ROW(B3786)-ROW($C$3)))=0,"",INDEX(PlansAndNotes!$E$6:$E$4005,ROW(B3786)-ROW($C$3))),"")</f>
        <v/>
      </c>
      <c r="Q3786" s="363" t="str">
        <f>IFERROR(IF(LEN(INDEX(PlansAndNotes!$G$6:$G$4005,ROW(B3786)-ROW($C$3)))=0,"",INDEX(PlansAndNotes!$G$6:$G$4005,ROW(B3786)-ROW($C$3))),"")</f>
        <v/>
      </c>
      <c r="R3786" s="361" t="str">
        <f>IFERROR(IF(LEN(D3786)&gt;0,IF(LEN(INDEX(AdressBook!$C$6:$C$25,MATCH(D3786,AdressBook!$B$6:$B$25,0),1))=0,"",INDEX(AdressBook!$C$6:$C$25,MATCH(D3786,AdressBook!$B$6:$B$25,0),1)),""),"")</f>
        <v/>
      </c>
      <c r="S3786" s="165">
        <f>IF(LEN(C3786)&gt;0,IFERROR(IF(MATCH(C3786,C3787:$C$4004,0)&gt;0,-1,ROW(S3786)-ROW($S$3)),ROW(S3786)-ROW($S$3)),-1)</f>
        <v>-1</v>
      </c>
      <c r="T3786" s="165">
        <f t="shared" si="399"/>
        <v>0</v>
      </c>
      <c r="U3786" s="165" t="str">
        <f t="shared" si="400"/>
        <v/>
      </c>
      <c r="V3786" s="165" t="str">
        <f>IFERROR(IF(OR(C3786="",S3786&lt;0),"",IF(SUBTOTAL(3,C3786:C3786)=0,-1,SUBTOTAL(3,$C$4:C3786))),"")</f>
        <v/>
      </c>
      <c r="W3786" s="156" t="str">
        <f t="array" ref="W3786">IF(LEN(C3786)&gt;0,IFERROR(IF(MATCH(C3786,$C$3:$C3785,0)&gt;0,N3786-INDEX($N$3:N3785,SUMPRODUCT(MAX(ROW($C$3:$C3785)*(C3786=$C$3:$C3785)))-2,1),""),""),"")</f>
        <v/>
      </c>
      <c r="X3786" s="156">
        <f t="shared" ca="1" si="401"/>
        <v>1</v>
      </c>
      <c r="Y3786" s="156">
        <f t="shared" ca="1" si="402"/>
        <v>1</v>
      </c>
    </row>
    <row r="3787" spans="2:25" hidden="1" x14ac:dyDescent="0.25">
      <c r="B3787" s="390" t="str">
        <f>IFERROR(IF(LEN(INDEX(PlansAndNotes!$B$6:$B$2005,ROW(A3787)-ROW($B$3)))=0,"",INDEX(PlansAndNotes!$B$6:$B$2005,ROW(A3787)-ROW($B$3))),"")</f>
        <v/>
      </c>
      <c r="C3787" s="387" t="str">
        <f t="shared" si="403"/>
        <v/>
      </c>
      <c r="D3787" s="361" t="str">
        <f>IFERROR(IF(LEN(C3787)&gt;0,IF(LEN(INDEX(TasksList!$C$6:$C$25,MATCH(C3787,TasksList!$B$6:$B$25,0),1))=0,"",INDEX(TasksList!$C$6:$C$25,MATCH(C3787,TasksList!$B$6:$B$25,0),1)),""),"")</f>
        <v/>
      </c>
      <c r="E3787" s="361" t="str">
        <f>IFERROR(IF(LEN(C3787)&gt;0,IF(LEN(INDEX(TasksList!$F$6:$F$25,MATCH(C3787,TasksList!$B$6:$B$25,0),1))=0,"not set!",INDEX(TasksList!$F$6:$F$25,MATCH(C3787,TasksList!$B$6:$B$25,0),1)),""),"")</f>
        <v/>
      </c>
      <c r="F3787" s="360" t="str">
        <f>IFERROR(IF(LEN(D3787)&gt;0,IF(LEN(INDEX(AdressBook!$D$6:$D$25,MATCH(D3787,AdressBook!$B$6:$B$25,0),1))=0,"",INDEX(AdressBook!$D$6:$D$25,MATCH(D3787,AdressBook!$B$6:$B$25,0),1)),""),"")</f>
        <v/>
      </c>
      <c r="G3787" s="361" t="str">
        <f>IFERROR(IF(LEN(INDEX(PlansAndNotes!$F$6:$F$4005,ROW(B3787)-ROW($C$3)))=0,"",INDEX(PlansAndNotes!$F$6:$F$4005,ROW(B3787)-ROW($C$3))),"")</f>
        <v/>
      </c>
      <c r="H3787" s="361" t="str">
        <f>IFERROR(IF(LEN(C3787)&gt;0,IF(LEN(INDEX(TasksList!$G$6:$G$25,MATCH(C3787,TasksList!$B$6:$B$25,0),1))=0,"",INDEX(TasksList!$G$6:$G$25,MATCH(C3787,TasksList!$B$6:$B$25,0),1)),""),"")</f>
        <v/>
      </c>
      <c r="N3787" s="362" t="str">
        <f>IFERROR(IF(LEN(INDEX(PlansAndNotes!$D$6:$D$4005,ROW(B3787)-ROW($C$3)))=0,"",INDEX(PlansAndNotes!$D$6:$D$4005,ROW(B3787)-ROW($C$3))),"")</f>
        <v/>
      </c>
      <c r="O3787" s="165" t="str">
        <f t="shared" si="398"/>
        <v/>
      </c>
      <c r="P3787" s="363" t="str">
        <f>IFERROR(IF(LEN(INDEX(PlansAndNotes!$E$6:$E$4005,ROW(B3787)-ROW($C$3)))=0,"",INDEX(PlansAndNotes!$E$6:$E$4005,ROW(B3787)-ROW($C$3))),"")</f>
        <v/>
      </c>
      <c r="Q3787" s="363" t="str">
        <f>IFERROR(IF(LEN(INDEX(PlansAndNotes!$G$6:$G$4005,ROW(B3787)-ROW($C$3)))=0,"",INDEX(PlansAndNotes!$G$6:$G$4005,ROW(B3787)-ROW($C$3))),"")</f>
        <v/>
      </c>
      <c r="R3787" s="361" t="str">
        <f>IFERROR(IF(LEN(D3787)&gt;0,IF(LEN(INDEX(AdressBook!$C$6:$C$25,MATCH(D3787,AdressBook!$B$6:$B$25,0),1))=0,"",INDEX(AdressBook!$C$6:$C$25,MATCH(D3787,AdressBook!$B$6:$B$25,0),1)),""),"")</f>
        <v/>
      </c>
      <c r="S3787" s="165">
        <f>IF(LEN(C3787)&gt;0,IFERROR(IF(MATCH(C3787,C3788:$C$4004,0)&gt;0,-1,ROW(S3787)-ROW($S$3)),ROW(S3787)-ROW($S$3)),-1)</f>
        <v>-1</v>
      </c>
      <c r="T3787" s="165">
        <f t="shared" si="399"/>
        <v>0</v>
      </c>
      <c r="U3787" s="165" t="str">
        <f t="shared" si="400"/>
        <v/>
      </c>
      <c r="V3787" s="165" t="str">
        <f>IFERROR(IF(OR(C3787="",S3787&lt;0),"",IF(SUBTOTAL(3,C3787:C3787)=0,-1,SUBTOTAL(3,$C$4:C3787))),"")</f>
        <v/>
      </c>
      <c r="W3787" s="156" t="str">
        <f t="array" ref="W3787">IF(LEN(C3787)&gt;0,IFERROR(IF(MATCH(C3787,$C$3:$C3786,0)&gt;0,N3787-INDEX($N$3:N3786,SUMPRODUCT(MAX(ROW($C$3:$C3786)*(C3787=$C$3:$C3786)))-2,1),""),""),"")</f>
        <v/>
      </c>
      <c r="X3787" s="156">
        <f t="shared" ca="1" si="401"/>
        <v>1</v>
      </c>
      <c r="Y3787" s="156">
        <f t="shared" ca="1" si="402"/>
        <v>1</v>
      </c>
    </row>
    <row r="3788" spans="2:25" hidden="1" x14ac:dyDescent="0.25">
      <c r="B3788" s="390" t="str">
        <f>IFERROR(IF(LEN(INDEX(PlansAndNotes!$B$6:$B$2005,ROW(A3788)-ROW($B$3)))=0,"",INDEX(PlansAndNotes!$B$6:$B$2005,ROW(A3788)-ROW($B$3))),"")</f>
        <v/>
      </c>
      <c r="C3788" s="387" t="str">
        <f t="shared" si="403"/>
        <v/>
      </c>
      <c r="D3788" s="361" t="str">
        <f>IFERROR(IF(LEN(C3788)&gt;0,IF(LEN(INDEX(TasksList!$C$6:$C$25,MATCH(C3788,TasksList!$B$6:$B$25,0),1))=0,"",INDEX(TasksList!$C$6:$C$25,MATCH(C3788,TasksList!$B$6:$B$25,0),1)),""),"")</f>
        <v/>
      </c>
      <c r="E3788" s="361" t="str">
        <f>IFERROR(IF(LEN(C3788)&gt;0,IF(LEN(INDEX(TasksList!$F$6:$F$25,MATCH(C3788,TasksList!$B$6:$B$25,0),1))=0,"not set!",INDEX(TasksList!$F$6:$F$25,MATCH(C3788,TasksList!$B$6:$B$25,0),1)),""),"")</f>
        <v/>
      </c>
      <c r="F3788" s="360" t="str">
        <f>IFERROR(IF(LEN(D3788)&gt;0,IF(LEN(INDEX(AdressBook!$D$6:$D$25,MATCH(D3788,AdressBook!$B$6:$B$25,0),1))=0,"",INDEX(AdressBook!$D$6:$D$25,MATCH(D3788,AdressBook!$B$6:$B$25,0),1)),""),"")</f>
        <v/>
      </c>
      <c r="G3788" s="361" t="str">
        <f>IFERROR(IF(LEN(INDEX(PlansAndNotes!$F$6:$F$4005,ROW(B3788)-ROW($C$3)))=0,"",INDEX(PlansAndNotes!$F$6:$F$4005,ROW(B3788)-ROW($C$3))),"")</f>
        <v/>
      </c>
      <c r="H3788" s="361" t="str">
        <f>IFERROR(IF(LEN(C3788)&gt;0,IF(LEN(INDEX(TasksList!$G$6:$G$25,MATCH(C3788,TasksList!$B$6:$B$25,0),1))=0,"",INDEX(TasksList!$G$6:$G$25,MATCH(C3788,TasksList!$B$6:$B$25,0),1)),""),"")</f>
        <v/>
      </c>
      <c r="N3788" s="362" t="str">
        <f>IFERROR(IF(LEN(INDEX(PlansAndNotes!$D$6:$D$4005,ROW(B3788)-ROW($C$3)))=0,"",INDEX(PlansAndNotes!$D$6:$D$4005,ROW(B3788)-ROW($C$3))),"")</f>
        <v/>
      </c>
      <c r="O3788" s="165" t="str">
        <f t="shared" si="398"/>
        <v/>
      </c>
      <c r="P3788" s="363" t="str">
        <f>IFERROR(IF(LEN(INDEX(PlansAndNotes!$E$6:$E$4005,ROW(B3788)-ROW($C$3)))=0,"",INDEX(PlansAndNotes!$E$6:$E$4005,ROW(B3788)-ROW($C$3))),"")</f>
        <v/>
      </c>
      <c r="Q3788" s="363" t="str">
        <f>IFERROR(IF(LEN(INDEX(PlansAndNotes!$G$6:$G$4005,ROW(B3788)-ROW($C$3)))=0,"",INDEX(PlansAndNotes!$G$6:$G$4005,ROW(B3788)-ROW($C$3))),"")</f>
        <v/>
      </c>
      <c r="R3788" s="361" t="str">
        <f>IFERROR(IF(LEN(D3788)&gt;0,IF(LEN(INDEX(AdressBook!$C$6:$C$25,MATCH(D3788,AdressBook!$B$6:$B$25,0),1))=0,"",INDEX(AdressBook!$C$6:$C$25,MATCH(D3788,AdressBook!$B$6:$B$25,0),1)),""),"")</f>
        <v/>
      </c>
      <c r="S3788" s="165">
        <f>IF(LEN(C3788)&gt;0,IFERROR(IF(MATCH(C3788,C3789:$C$4004,0)&gt;0,-1,ROW(S3788)-ROW($S$3)),ROW(S3788)-ROW($S$3)),-1)</f>
        <v>-1</v>
      </c>
      <c r="T3788" s="165">
        <f t="shared" si="399"/>
        <v>0</v>
      </c>
      <c r="U3788" s="165" t="str">
        <f t="shared" si="400"/>
        <v/>
      </c>
      <c r="V3788" s="165" t="str">
        <f>IFERROR(IF(OR(C3788="",S3788&lt;0),"",IF(SUBTOTAL(3,C3788:C3788)=0,-1,SUBTOTAL(3,$C$4:C3788))),"")</f>
        <v/>
      </c>
      <c r="W3788" s="156" t="str">
        <f t="array" ref="W3788">IF(LEN(C3788)&gt;0,IFERROR(IF(MATCH(C3788,$C$3:$C3787,0)&gt;0,N3788-INDEX($N$3:N3787,SUMPRODUCT(MAX(ROW($C$3:$C3787)*(C3788=$C$3:$C3787)))-2,1),""),""),"")</f>
        <v/>
      </c>
      <c r="X3788" s="156">
        <f t="shared" ca="1" si="401"/>
        <v>1</v>
      </c>
      <c r="Y3788" s="156">
        <f t="shared" ca="1" si="402"/>
        <v>1</v>
      </c>
    </row>
    <row r="3789" spans="2:25" hidden="1" x14ac:dyDescent="0.25">
      <c r="B3789" s="390" t="str">
        <f>IFERROR(IF(LEN(INDEX(PlansAndNotes!$B$6:$B$2005,ROW(A3789)-ROW($B$3)))=0,"",INDEX(PlansAndNotes!$B$6:$B$2005,ROW(A3789)-ROW($B$3))),"")</f>
        <v/>
      </c>
      <c r="C3789" s="387" t="str">
        <f t="shared" si="403"/>
        <v/>
      </c>
      <c r="D3789" s="361" t="str">
        <f>IFERROR(IF(LEN(C3789)&gt;0,IF(LEN(INDEX(TasksList!$C$6:$C$25,MATCH(C3789,TasksList!$B$6:$B$25,0),1))=0,"",INDEX(TasksList!$C$6:$C$25,MATCH(C3789,TasksList!$B$6:$B$25,0),1)),""),"")</f>
        <v/>
      </c>
      <c r="E3789" s="361" t="str">
        <f>IFERROR(IF(LEN(C3789)&gt;0,IF(LEN(INDEX(TasksList!$F$6:$F$25,MATCH(C3789,TasksList!$B$6:$B$25,0),1))=0,"not set!",INDEX(TasksList!$F$6:$F$25,MATCH(C3789,TasksList!$B$6:$B$25,0),1)),""),"")</f>
        <v/>
      </c>
      <c r="F3789" s="360" t="str">
        <f>IFERROR(IF(LEN(D3789)&gt;0,IF(LEN(INDEX(AdressBook!$D$6:$D$25,MATCH(D3789,AdressBook!$B$6:$B$25,0),1))=0,"",INDEX(AdressBook!$D$6:$D$25,MATCH(D3789,AdressBook!$B$6:$B$25,0),1)),""),"")</f>
        <v/>
      </c>
      <c r="G3789" s="361" t="str">
        <f>IFERROR(IF(LEN(INDEX(PlansAndNotes!$F$6:$F$4005,ROW(B3789)-ROW($C$3)))=0,"",INDEX(PlansAndNotes!$F$6:$F$4005,ROW(B3789)-ROW($C$3))),"")</f>
        <v/>
      </c>
      <c r="H3789" s="361" t="str">
        <f>IFERROR(IF(LEN(C3789)&gt;0,IF(LEN(INDEX(TasksList!$G$6:$G$25,MATCH(C3789,TasksList!$B$6:$B$25,0),1))=0,"",INDEX(TasksList!$G$6:$G$25,MATCH(C3789,TasksList!$B$6:$B$25,0),1)),""),"")</f>
        <v/>
      </c>
      <c r="N3789" s="362" t="str">
        <f>IFERROR(IF(LEN(INDEX(PlansAndNotes!$D$6:$D$4005,ROW(B3789)-ROW($C$3)))=0,"",INDEX(PlansAndNotes!$D$6:$D$4005,ROW(B3789)-ROW($C$3))),"")</f>
        <v/>
      </c>
      <c r="O3789" s="165" t="str">
        <f t="shared" si="398"/>
        <v/>
      </c>
      <c r="P3789" s="363" t="str">
        <f>IFERROR(IF(LEN(INDEX(PlansAndNotes!$E$6:$E$4005,ROW(B3789)-ROW($C$3)))=0,"",INDEX(PlansAndNotes!$E$6:$E$4005,ROW(B3789)-ROW($C$3))),"")</f>
        <v/>
      </c>
      <c r="Q3789" s="363" t="str">
        <f>IFERROR(IF(LEN(INDEX(PlansAndNotes!$G$6:$G$4005,ROW(B3789)-ROW($C$3)))=0,"",INDEX(PlansAndNotes!$G$6:$G$4005,ROW(B3789)-ROW($C$3))),"")</f>
        <v/>
      </c>
      <c r="R3789" s="361" t="str">
        <f>IFERROR(IF(LEN(D3789)&gt;0,IF(LEN(INDEX(AdressBook!$C$6:$C$25,MATCH(D3789,AdressBook!$B$6:$B$25,0),1))=0,"",INDEX(AdressBook!$C$6:$C$25,MATCH(D3789,AdressBook!$B$6:$B$25,0),1)),""),"")</f>
        <v/>
      </c>
      <c r="S3789" s="165">
        <f>IF(LEN(C3789)&gt;0,IFERROR(IF(MATCH(C3789,C3790:$C$4004,0)&gt;0,-1,ROW(S3789)-ROW($S$3)),ROW(S3789)-ROW($S$3)),-1)</f>
        <v>-1</v>
      </c>
      <c r="T3789" s="165">
        <f t="shared" si="399"/>
        <v>0</v>
      </c>
      <c r="U3789" s="165" t="str">
        <f t="shared" si="400"/>
        <v/>
      </c>
      <c r="V3789" s="165" t="str">
        <f>IFERROR(IF(OR(C3789="",S3789&lt;0),"",IF(SUBTOTAL(3,C3789:C3789)=0,-1,SUBTOTAL(3,$C$4:C3789))),"")</f>
        <v/>
      </c>
      <c r="W3789" s="156" t="str">
        <f t="array" ref="W3789">IF(LEN(C3789)&gt;0,IFERROR(IF(MATCH(C3789,$C$3:$C3788,0)&gt;0,N3789-INDEX($N$3:N3788,SUMPRODUCT(MAX(ROW($C$3:$C3788)*(C3789=$C$3:$C3788)))-2,1),""),""),"")</f>
        <v/>
      </c>
      <c r="X3789" s="156">
        <f t="shared" ca="1" si="401"/>
        <v>1</v>
      </c>
      <c r="Y3789" s="156">
        <f t="shared" ca="1" si="402"/>
        <v>1</v>
      </c>
    </row>
    <row r="3790" spans="2:25" hidden="1" x14ac:dyDescent="0.25">
      <c r="B3790" s="390" t="str">
        <f>IFERROR(IF(LEN(INDEX(PlansAndNotes!$B$6:$B$2005,ROW(A3790)-ROW($B$3)))=0,"",INDEX(PlansAndNotes!$B$6:$B$2005,ROW(A3790)-ROW($B$3))),"")</f>
        <v/>
      </c>
      <c r="C3790" s="387" t="str">
        <f t="shared" si="403"/>
        <v/>
      </c>
      <c r="D3790" s="361" t="str">
        <f>IFERROR(IF(LEN(C3790)&gt;0,IF(LEN(INDEX(TasksList!$C$6:$C$25,MATCH(C3790,TasksList!$B$6:$B$25,0),1))=0,"",INDEX(TasksList!$C$6:$C$25,MATCH(C3790,TasksList!$B$6:$B$25,0),1)),""),"")</f>
        <v/>
      </c>
      <c r="E3790" s="361" t="str">
        <f>IFERROR(IF(LEN(C3790)&gt;0,IF(LEN(INDEX(TasksList!$F$6:$F$25,MATCH(C3790,TasksList!$B$6:$B$25,0),1))=0,"not set!",INDEX(TasksList!$F$6:$F$25,MATCH(C3790,TasksList!$B$6:$B$25,0),1)),""),"")</f>
        <v/>
      </c>
      <c r="F3790" s="360" t="str">
        <f>IFERROR(IF(LEN(D3790)&gt;0,IF(LEN(INDEX(AdressBook!$D$6:$D$25,MATCH(D3790,AdressBook!$B$6:$B$25,0),1))=0,"",INDEX(AdressBook!$D$6:$D$25,MATCH(D3790,AdressBook!$B$6:$B$25,0),1)),""),"")</f>
        <v/>
      </c>
      <c r="G3790" s="361" t="str">
        <f>IFERROR(IF(LEN(INDEX(PlansAndNotes!$F$6:$F$4005,ROW(B3790)-ROW($C$3)))=0,"",INDEX(PlansAndNotes!$F$6:$F$4005,ROW(B3790)-ROW($C$3))),"")</f>
        <v/>
      </c>
      <c r="H3790" s="361" t="str">
        <f>IFERROR(IF(LEN(C3790)&gt;0,IF(LEN(INDEX(TasksList!$G$6:$G$25,MATCH(C3790,TasksList!$B$6:$B$25,0),1))=0,"",INDEX(TasksList!$G$6:$G$25,MATCH(C3790,TasksList!$B$6:$B$25,0),1)),""),"")</f>
        <v/>
      </c>
      <c r="N3790" s="362" t="str">
        <f>IFERROR(IF(LEN(INDEX(PlansAndNotes!$D$6:$D$4005,ROW(B3790)-ROW($C$3)))=0,"",INDEX(PlansAndNotes!$D$6:$D$4005,ROW(B3790)-ROW($C$3))),"")</f>
        <v/>
      </c>
      <c r="O3790" s="165" t="str">
        <f t="shared" si="398"/>
        <v/>
      </c>
      <c r="P3790" s="363" t="str">
        <f>IFERROR(IF(LEN(INDEX(PlansAndNotes!$E$6:$E$4005,ROW(B3790)-ROW($C$3)))=0,"",INDEX(PlansAndNotes!$E$6:$E$4005,ROW(B3790)-ROW($C$3))),"")</f>
        <v/>
      </c>
      <c r="Q3790" s="363" t="str">
        <f>IFERROR(IF(LEN(INDEX(PlansAndNotes!$G$6:$G$4005,ROW(B3790)-ROW($C$3)))=0,"",INDEX(PlansAndNotes!$G$6:$G$4005,ROW(B3790)-ROW($C$3))),"")</f>
        <v/>
      </c>
      <c r="R3790" s="361" t="str">
        <f>IFERROR(IF(LEN(D3790)&gt;0,IF(LEN(INDEX(AdressBook!$C$6:$C$25,MATCH(D3790,AdressBook!$B$6:$B$25,0),1))=0,"",INDEX(AdressBook!$C$6:$C$25,MATCH(D3790,AdressBook!$B$6:$B$25,0),1)),""),"")</f>
        <v/>
      </c>
      <c r="S3790" s="165">
        <f>IF(LEN(C3790)&gt;0,IFERROR(IF(MATCH(C3790,C3791:$C$4004,0)&gt;0,-1,ROW(S3790)-ROW($S$3)),ROW(S3790)-ROW($S$3)),-1)</f>
        <v>-1</v>
      </c>
      <c r="T3790" s="165">
        <f t="shared" si="399"/>
        <v>0</v>
      </c>
      <c r="U3790" s="165" t="str">
        <f t="shared" si="400"/>
        <v/>
      </c>
      <c r="V3790" s="165" t="str">
        <f>IFERROR(IF(OR(C3790="",S3790&lt;0),"",IF(SUBTOTAL(3,C3790:C3790)=0,-1,SUBTOTAL(3,$C$4:C3790))),"")</f>
        <v/>
      </c>
      <c r="W3790" s="156" t="str">
        <f t="array" ref="W3790">IF(LEN(C3790)&gt;0,IFERROR(IF(MATCH(C3790,$C$3:$C3789,0)&gt;0,N3790-INDEX($N$3:N3789,SUMPRODUCT(MAX(ROW($C$3:$C3789)*(C3790=$C$3:$C3789)))-2,1),""),""),"")</f>
        <v/>
      </c>
      <c r="X3790" s="156">
        <f t="shared" ca="1" si="401"/>
        <v>1</v>
      </c>
      <c r="Y3790" s="156">
        <f t="shared" ca="1" si="402"/>
        <v>1</v>
      </c>
    </row>
    <row r="3791" spans="2:25" hidden="1" x14ac:dyDescent="0.25">
      <c r="B3791" s="390" t="str">
        <f>IFERROR(IF(LEN(INDEX(PlansAndNotes!$B$6:$B$2005,ROW(A3791)-ROW($B$3)))=0,"",INDEX(PlansAndNotes!$B$6:$B$2005,ROW(A3791)-ROW($B$3))),"")</f>
        <v/>
      </c>
      <c r="C3791" s="387" t="str">
        <f t="shared" si="403"/>
        <v/>
      </c>
      <c r="D3791" s="361" t="str">
        <f>IFERROR(IF(LEN(C3791)&gt;0,IF(LEN(INDEX(TasksList!$C$6:$C$25,MATCH(C3791,TasksList!$B$6:$B$25,0),1))=0,"",INDEX(TasksList!$C$6:$C$25,MATCH(C3791,TasksList!$B$6:$B$25,0),1)),""),"")</f>
        <v/>
      </c>
      <c r="E3791" s="361" t="str">
        <f>IFERROR(IF(LEN(C3791)&gt;0,IF(LEN(INDEX(TasksList!$F$6:$F$25,MATCH(C3791,TasksList!$B$6:$B$25,0),1))=0,"not set!",INDEX(TasksList!$F$6:$F$25,MATCH(C3791,TasksList!$B$6:$B$25,0),1)),""),"")</f>
        <v/>
      </c>
      <c r="F3791" s="360" t="str">
        <f>IFERROR(IF(LEN(D3791)&gt;0,IF(LEN(INDEX(AdressBook!$D$6:$D$25,MATCH(D3791,AdressBook!$B$6:$B$25,0),1))=0,"",INDEX(AdressBook!$D$6:$D$25,MATCH(D3791,AdressBook!$B$6:$B$25,0),1)),""),"")</f>
        <v/>
      </c>
      <c r="G3791" s="361" t="str">
        <f>IFERROR(IF(LEN(INDEX(PlansAndNotes!$F$6:$F$4005,ROW(B3791)-ROW($C$3)))=0,"",INDEX(PlansAndNotes!$F$6:$F$4005,ROW(B3791)-ROW($C$3))),"")</f>
        <v/>
      </c>
      <c r="H3791" s="361" t="str">
        <f>IFERROR(IF(LEN(C3791)&gt;0,IF(LEN(INDEX(TasksList!$G$6:$G$25,MATCH(C3791,TasksList!$B$6:$B$25,0),1))=0,"",INDEX(TasksList!$G$6:$G$25,MATCH(C3791,TasksList!$B$6:$B$25,0),1)),""),"")</f>
        <v/>
      </c>
      <c r="N3791" s="362" t="str">
        <f>IFERROR(IF(LEN(INDEX(PlansAndNotes!$D$6:$D$4005,ROW(B3791)-ROW($C$3)))=0,"",INDEX(PlansAndNotes!$D$6:$D$4005,ROW(B3791)-ROW($C$3))),"")</f>
        <v/>
      </c>
      <c r="O3791" s="165" t="str">
        <f t="shared" si="398"/>
        <v/>
      </c>
      <c r="P3791" s="363" t="str">
        <f>IFERROR(IF(LEN(INDEX(PlansAndNotes!$E$6:$E$4005,ROW(B3791)-ROW($C$3)))=0,"",INDEX(PlansAndNotes!$E$6:$E$4005,ROW(B3791)-ROW($C$3))),"")</f>
        <v/>
      </c>
      <c r="Q3791" s="363" t="str">
        <f>IFERROR(IF(LEN(INDEX(PlansAndNotes!$G$6:$G$4005,ROW(B3791)-ROW($C$3)))=0,"",INDEX(PlansAndNotes!$G$6:$G$4005,ROW(B3791)-ROW($C$3))),"")</f>
        <v/>
      </c>
      <c r="R3791" s="361" t="str">
        <f>IFERROR(IF(LEN(D3791)&gt;0,IF(LEN(INDEX(AdressBook!$C$6:$C$25,MATCH(D3791,AdressBook!$B$6:$B$25,0),1))=0,"",INDEX(AdressBook!$C$6:$C$25,MATCH(D3791,AdressBook!$B$6:$B$25,0),1)),""),"")</f>
        <v/>
      </c>
      <c r="S3791" s="165">
        <f>IF(LEN(C3791)&gt;0,IFERROR(IF(MATCH(C3791,C3792:$C$4004,0)&gt;0,-1,ROW(S3791)-ROW($S$3)),ROW(S3791)-ROW($S$3)),-1)</f>
        <v>-1</v>
      </c>
      <c r="T3791" s="165">
        <f t="shared" si="399"/>
        <v>0</v>
      </c>
      <c r="U3791" s="165" t="str">
        <f t="shared" si="400"/>
        <v/>
      </c>
      <c r="V3791" s="165" t="str">
        <f>IFERROR(IF(OR(C3791="",S3791&lt;0),"",IF(SUBTOTAL(3,C3791:C3791)=0,-1,SUBTOTAL(3,$C$4:C3791))),"")</f>
        <v/>
      </c>
      <c r="W3791" s="156" t="str">
        <f t="array" ref="W3791">IF(LEN(C3791)&gt;0,IFERROR(IF(MATCH(C3791,$C$3:$C3790,0)&gt;0,N3791-INDEX($N$3:N3790,SUMPRODUCT(MAX(ROW($C$3:$C3790)*(C3791=$C$3:$C3790)))-2,1),""),""),"")</f>
        <v/>
      </c>
      <c r="X3791" s="156">
        <f t="shared" ca="1" si="401"/>
        <v>1</v>
      </c>
      <c r="Y3791" s="156">
        <f t="shared" ca="1" si="402"/>
        <v>1</v>
      </c>
    </row>
    <row r="3792" spans="2:25" hidden="1" x14ac:dyDescent="0.25">
      <c r="B3792" s="390" t="str">
        <f>IFERROR(IF(LEN(INDEX(PlansAndNotes!$B$6:$B$2005,ROW(A3792)-ROW($B$3)))=0,"",INDEX(PlansAndNotes!$B$6:$B$2005,ROW(A3792)-ROW($B$3))),"")</f>
        <v/>
      </c>
      <c r="C3792" s="387" t="str">
        <f t="shared" si="403"/>
        <v/>
      </c>
      <c r="D3792" s="361" t="str">
        <f>IFERROR(IF(LEN(C3792)&gt;0,IF(LEN(INDEX(TasksList!$C$6:$C$25,MATCH(C3792,TasksList!$B$6:$B$25,0),1))=0,"",INDEX(TasksList!$C$6:$C$25,MATCH(C3792,TasksList!$B$6:$B$25,0),1)),""),"")</f>
        <v/>
      </c>
      <c r="E3792" s="361" t="str">
        <f>IFERROR(IF(LEN(C3792)&gt;0,IF(LEN(INDEX(TasksList!$F$6:$F$25,MATCH(C3792,TasksList!$B$6:$B$25,0),1))=0,"not set!",INDEX(TasksList!$F$6:$F$25,MATCH(C3792,TasksList!$B$6:$B$25,0),1)),""),"")</f>
        <v/>
      </c>
      <c r="F3792" s="360" t="str">
        <f>IFERROR(IF(LEN(D3792)&gt;0,IF(LEN(INDEX(AdressBook!$D$6:$D$25,MATCH(D3792,AdressBook!$B$6:$B$25,0),1))=0,"",INDEX(AdressBook!$D$6:$D$25,MATCH(D3792,AdressBook!$B$6:$B$25,0),1)),""),"")</f>
        <v/>
      </c>
      <c r="G3792" s="361" t="str">
        <f>IFERROR(IF(LEN(INDEX(PlansAndNotes!$F$6:$F$4005,ROW(B3792)-ROW($C$3)))=0,"",INDEX(PlansAndNotes!$F$6:$F$4005,ROW(B3792)-ROW($C$3))),"")</f>
        <v/>
      </c>
      <c r="H3792" s="361" t="str">
        <f>IFERROR(IF(LEN(C3792)&gt;0,IF(LEN(INDEX(TasksList!$G$6:$G$25,MATCH(C3792,TasksList!$B$6:$B$25,0),1))=0,"",INDEX(TasksList!$G$6:$G$25,MATCH(C3792,TasksList!$B$6:$B$25,0),1)),""),"")</f>
        <v/>
      </c>
      <c r="N3792" s="362" t="str">
        <f>IFERROR(IF(LEN(INDEX(PlansAndNotes!$D$6:$D$4005,ROW(B3792)-ROW($C$3)))=0,"",INDEX(PlansAndNotes!$D$6:$D$4005,ROW(B3792)-ROW($C$3))),"")</f>
        <v/>
      </c>
      <c r="O3792" s="165" t="str">
        <f t="shared" si="398"/>
        <v/>
      </c>
      <c r="P3792" s="363" t="str">
        <f>IFERROR(IF(LEN(INDEX(PlansAndNotes!$E$6:$E$4005,ROW(B3792)-ROW($C$3)))=0,"",INDEX(PlansAndNotes!$E$6:$E$4005,ROW(B3792)-ROW($C$3))),"")</f>
        <v/>
      </c>
      <c r="Q3792" s="363" t="str">
        <f>IFERROR(IF(LEN(INDEX(PlansAndNotes!$G$6:$G$4005,ROW(B3792)-ROW($C$3)))=0,"",INDEX(PlansAndNotes!$G$6:$G$4005,ROW(B3792)-ROW($C$3))),"")</f>
        <v/>
      </c>
      <c r="R3792" s="361" t="str">
        <f>IFERROR(IF(LEN(D3792)&gt;0,IF(LEN(INDEX(AdressBook!$C$6:$C$25,MATCH(D3792,AdressBook!$B$6:$B$25,0),1))=0,"",INDEX(AdressBook!$C$6:$C$25,MATCH(D3792,AdressBook!$B$6:$B$25,0),1)),""),"")</f>
        <v/>
      </c>
      <c r="S3792" s="165">
        <f>IF(LEN(C3792)&gt;0,IFERROR(IF(MATCH(C3792,C3793:$C$4004,0)&gt;0,-1,ROW(S3792)-ROW($S$3)),ROW(S3792)-ROW($S$3)),-1)</f>
        <v>-1</v>
      </c>
      <c r="T3792" s="165">
        <f t="shared" si="399"/>
        <v>0</v>
      </c>
      <c r="U3792" s="165" t="str">
        <f t="shared" si="400"/>
        <v/>
      </c>
      <c r="V3792" s="165" t="str">
        <f>IFERROR(IF(OR(C3792="",S3792&lt;0),"",IF(SUBTOTAL(3,C3792:C3792)=0,-1,SUBTOTAL(3,$C$4:C3792))),"")</f>
        <v/>
      </c>
      <c r="W3792" s="156" t="str">
        <f t="array" ref="W3792">IF(LEN(C3792)&gt;0,IFERROR(IF(MATCH(C3792,$C$3:$C3791,0)&gt;0,N3792-INDEX($N$3:N3791,SUMPRODUCT(MAX(ROW($C$3:$C3791)*(C3792=$C$3:$C3791)))-2,1),""),""),"")</f>
        <v/>
      </c>
      <c r="X3792" s="156">
        <f t="shared" ca="1" si="401"/>
        <v>1</v>
      </c>
      <c r="Y3792" s="156">
        <f t="shared" ca="1" si="402"/>
        <v>1</v>
      </c>
    </row>
    <row r="3793" spans="2:25" hidden="1" x14ac:dyDescent="0.25">
      <c r="B3793" s="390" t="str">
        <f>IFERROR(IF(LEN(INDEX(PlansAndNotes!$B$6:$B$2005,ROW(A3793)-ROW($B$3)))=0,"",INDEX(PlansAndNotes!$B$6:$B$2005,ROW(A3793)-ROW($B$3))),"")</f>
        <v/>
      </c>
      <c r="C3793" s="387" t="str">
        <f t="shared" si="403"/>
        <v/>
      </c>
      <c r="D3793" s="361" t="str">
        <f>IFERROR(IF(LEN(C3793)&gt;0,IF(LEN(INDEX(TasksList!$C$6:$C$25,MATCH(C3793,TasksList!$B$6:$B$25,0),1))=0,"",INDEX(TasksList!$C$6:$C$25,MATCH(C3793,TasksList!$B$6:$B$25,0),1)),""),"")</f>
        <v/>
      </c>
      <c r="E3793" s="361" t="str">
        <f>IFERROR(IF(LEN(C3793)&gt;0,IF(LEN(INDEX(TasksList!$F$6:$F$25,MATCH(C3793,TasksList!$B$6:$B$25,0),1))=0,"not set!",INDEX(TasksList!$F$6:$F$25,MATCH(C3793,TasksList!$B$6:$B$25,0),1)),""),"")</f>
        <v/>
      </c>
      <c r="F3793" s="360" t="str">
        <f>IFERROR(IF(LEN(D3793)&gt;0,IF(LEN(INDEX(AdressBook!$D$6:$D$25,MATCH(D3793,AdressBook!$B$6:$B$25,0),1))=0,"",INDEX(AdressBook!$D$6:$D$25,MATCH(D3793,AdressBook!$B$6:$B$25,0),1)),""),"")</f>
        <v/>
      </c>
      <c r="G3793" s="361" t="str">
        <f>IFERROR(IF(LEN(INDEX(PlansAndNotes!$F$6:$F$4005,ROW(B3793)-ROW($C$3)))=0,"",INDEX(PlansAndNotes!$F$6:$F$4005,ROW(B3793)-ROW($C$3))),"")</f>
        <v/>
      </c>
      <c r="H3793" s="361" t="str">
        <f>IFERROR(IF(LEN(C3793)&gt;0,IF(LEN(INDEX(TasksList!$G$6:$G$25,MATCH(C3793,TasksList!$B$6:$B$25,0),1))=0,"",INDEX(TasksList!$G$6:$G$25,MATCH(C3793,TasksList!$B$6:$B$25,0),1)),""),"")</f>
        <v/>
      </c>
      <c r="N3793" s="362" t="str">
        <f>IFERROR(IF(LEN(INDEX(PlansAndNotes!$D$6:$D$4005,ROW(B3793)-ROW($C$3)))=0,"",INDEX(PlansAndNotes!$D$6:$D$4005,ROW(B3793)-ROW($C$3))),"")</f>
        <v/>
      </c>
      <c r="O3793" s="165" t="str">
        <f t="shared" si="398"/>
        <v/>
      </c>
      <c r="P3793" s="363" t="str">
        <f>IFERROR(IF(LEN(INDEX(PlansAndNotes!$E$6:$E$4005,ROW(B3793)-ROW($C$3)))=0,"",INDEX(PlansAndNotes!$E$6:$E$4005,ROW(B3793)-ROW($C$3))),"")</f>
        <v/>
      </c>
      <c r="Q3793" s="363" t="str">
        <f>IFERROR(IF(LEN(INDEX(PlansAndNotes!$G$6:$G$4005,ROW(B3793)-ROW($C$3)))=0,"",INDEX(PlansAndNotes!$G$6:$G$4005,ROW(B3793)-ROW($C$3))),"")</f>
        <v/>
      </c>
      <c r="R3793" s="361" t="str">
        <f>IFERROR(IF(LEN(D3793)&gt;0,IF(LEN(INDEX(AdressBook!$C$6:$C$25,MATCH(D3793,AdressBook!$B$6:$B$25,0),1))=0,"",INDEX(AdressBook!$C$6:$C$25,MATCH(D3793,AdressBook!$B$6:$B$25,0),1)),""),"")</f>
        <v/>
      </c>
      <c r="S3793" s="165">
        <f>IF(LEN(C3793)&gt;0,IFERROR(IF(MATCH(C3793,C3794:$C$4004,0)&gt;0,-1,ROW(S3793)-ROW($S$3)),ROW(S3793)-ROW($S$3)),-1)</f>
        <v>-1</v>
      </c>
      <c r="T3793" s="165">
        <f t="shared" si="399"/>
        <v>0</v>
      </c>
      <c r="U3793" s="165" t="str">
        <f t="shared" si="400"/>
        <v/>
      </c>
      <c r="V3793" s="165" t="str">
        <f>IFERROR(IF(OR(C3793="",S3793&lt;0),"",IF(SUBTOTAL(3,C3793:C3793)=0,-1,SUBTOTAL(3,$C$4:C3793))),"")</f>
        <v/>
      </c>
      <c r="W3793" s="156" t="str">
        <f t="array" ref="W3793">IF(LEN(C3793)&gt;0,IFERROR(IF(MATCH(C3793,$C$3:$C3792,0)&gt;0,N3793-INDEX($N$3:N3792,SUMPRODUCT(MAX(ROW($C$3:$C3792)*(C3793=$C$3:$C3792)))-2,1),""),""),"")</f>
        <v/>
      </c>
      <c r="X3793" s="156">
        <f t="shared" ca="1" si="401"/>
        <v>1</v>
      </c>
      <c r="Y3793" s="156">
        <f t="shared" ca="1" si="402"/>
        <v>1</v>
      </c>
    </row>
    <row r="3794" spans="2:25" hidden="1" x14ac:dyDescent="0.25">
      <c r="B3794" s="390" t="str">
        <f>IFERROR(IF(LEN(INDEX(PlansAndNotes!$B$6:$B$2005,ROW(A3794)-ROW($B$3)))=0,"",INDEX(PlansAndNotes!$B$6:$B$2005,ROW(A3794)-ROW($B$3))),"")</f>
        <v/>
      </c>
      <c r="C3794" s="387" t="str">
        <f t="shared" si="403"/>
        <v/>
      </c>
      <c r="D3794" s="361" t="str">
        <f>IFERROR(IF(LEN(C3794)&gt;0,IF(LEN(INDEX(TasksList!$C$6:$C$25,MATCH(C3794,TasksList!$B$6:$B$25,0),1))=0,"",INDEX(TasksList!$C$6:$C$25,MATCH(C3794,TasksList!$B$6:$B$25,0),1)),""),"")</f>
        <v/>
      </c>
      <c r="E3794" s="361" t="str">
        <f>IFERROR(IF(LEN(C3794)&gt;0,IF(LEN(INDEX(TasksList!$F$6:$F$25,MATCH(C3794,TasksList!$B$6:$B$25,0),1))=0,"not set!",INDEX(TasksList!$F$6:$F$25,MATCH(C3794,TasksList!$B$6:$B$25,0),1)),""),"")</f>
        <v/>
      </c>
      <c r="F3794" s="360" t="str">
        <f>IFERROR(IF(LEN(D3794)&gt;0,IF(LEN(INDEX(AdressBook!$D$6:$D$25,MATCH(D3794,AdressBook!$B$6:$B$25,0),1))=0,"",INDEX(AdressBook!$D$6:$D$25,MATCH(D3794,AdressBook!$B$6:$B$25,0),1)),""),"")</f>
        <v/>
      </c>
      <c r="G3794" s="361" t="str">
        <f>IFERROR(IF(LEN(INDEX(PlansAndNotes!$F$6:$F$4005,ROW(B3794)-ROW($C$3)))=0,"",INDEX(PlansAndNotes!$F$6:$F$4005,ROW(B3794)-ROW($C$3))),"")</f>
        <v/>
      </c>
      <c r="H3794" s="361" t="str">
        <f>IFERROR(IF(LEN(C3794)&gt;0,IF(LEN(INDEX(TasksList!$G$6:$G$25,MATCH(C3794,TasksList!$B$6:$B$25,0),1))=0,"",INDEX(TasksList!$G$6:$G$25,MATCH(C3794,TasksList!$B$6:$B$25,0),1)),""),"")</f>
        <v/>
      </c>
      <c r="N3794" s="362" t="str">
        <f>IFERROR(IF(LEN(INDEX(PlansAndNotes!$D$6:$D$4005,ROW(B3794)-ROW($C$3)))=0,"",INDEX(PlansAndNotes!$D$6:$D$4005,ROW(B3794)-ROW($C$3))),"")</f>
        <v/>
      </c>
      <c r="O3794" s="165" t="str">
        <f t="shared" si="398"/>
        <v/>
      </c>
      <c r="P3794" s="363" t="str">
        <f>IFERROR(IF(LEN(INDEX(PlansAndNotes!$E$6:$E$4005,ROW(B3794)-ROW($C$3)))=0,"",INDEX(PlansAndNotes!$E$6:$E$4005,ROW(B3794)-ROW($C$3))),"")</f>
        <v/>
      </c>
      <c r="Q3794" s="363" t="str">
        <f>IFERROR(IF(LEN(INDEX(PlansAndNotes!$G$6:$G$4005,ROW(B3794)-ROW($C$3)))=0,"",INDEX(PlansAndNotes!$G$6:$G$4005,ROW(B3794)-ROW($C$3))),"")</f>
        <v/>
      </c>
      <c r="R3794" s="361" t="str">
        <f>IFERROR(IF(LEN(D3794)&gt;0,IF(LEN(INDEX(AdressBook!$C$6:$C$25,MATCH(D3794,AdressBook!$B$6:$B$25,0),1))=0,"",INDEX(AdressBook!$C$6:$C$25,MATCH(D3794,AdressBook!$B$6:$B$25,0),1)),""),"")</f>
        <v/>
      </c>
      <c r="S3794" s="165">
        <f>IF(LEN(C3794)&gt;0,IFERROR(IF(MATCH(C3794,C3795:$C$4004,0)&gt;0,-1,ROW(S3794)-ROW($S$3)),ROW(S3794)-ROW($S$3)),-1)</f>
        <v>-1</v>
      </c>
      <c r="T3794" s="165">
        <f t="shared" si="399"/>
        <v>0</v>
      </c>
      <c r="U3794" s="165" t="str">
        <f t="shared" si="400"/>
        <v/>
      </c>
      <c r="V3794" s="165" t="str">
        <f>IFERROR(IF(OR(C3794="",S3794&lt;0),"",IF(SUBTOTAL(3,C3794:C3794)=0,-1,SUBTOTAL(3,$C$4:C3794))),"")</f>
        <v/>
      </c>
      <c r="W3794" s="156" t="str">
        <f t="array" ref="W3794">IF(LEN(C3794)&gt;0,IFERROR(IF(MATCH(C3794,$C$3:$C3793,0)&gt;0,N3794-INDEX($N$3:N3793,SUMPRODUCT(MAX(ROW($C$3:$C3793)*(C3794=$C$3:$C3793)))-2,1),""),""),"")</f>
        <v/>
      </c>
      <c r="X3794" s="156">
        <f t="shared" ca="1" si="401"/>
        <v>1</v>
      </c>
      <c r="Y3794" s="156">
        <f t="shared" ca="1" si="402"/>
        <v>1</v>
      </c>
    </row>
    <row r="3795" spans="2:25" hidden="1" x14ac:dyDescent="0.25">
      <c r="B3795" s="390" t="str">
        <f>IFERROR(IF(LEN(INDEX(PlansAndNotes!$B$6:$B$2005,ROW(A3795)-ROW($B$3)))=0,"",INDEX(PlansAndNotes!$B$6:$B$2005,ROW(A3795)-ROW($B$3))),"")</f>
        <v/>
      </c>
      <c r="C3795" s="387" t="str">
        <f t="shared" si="403"/>
        <v/>
      </c>
      <c r="D3795" s="361" t="str">
        <f>IFERROR(IF(LEN(C3795)&gt;0,IF(LEN(INDEX(TasksList!$C$6:$C$25,MATCH(C3795,TasksList!$B$6:$B$25,0),1))=0,"",INDEX(TasksList!$C$6:$C$25,MATCH(C3795,TasksList!$B$6:$B$25,0),1)),""),"")</f>
        <v/>
      </c>
      <c r="E3795" s="361" t="str">
        <f>IFERROR(IF(LEN(C3795)&gt;0,IF(LEN(INDEX(TasksList!$F$6:$F$25,MATCH(C3795,TasksList!$B$6:$B$25,0),1))=0,"not set!",INDEX(TasksList!$F$6:$F$25,MATCH(C3795,TasksList!$B$6:$B$25,0),1)),""),"")</f>
        <v/>
      </c>
      <c r="F3795" s="360" t="str">
        <f>IFERROR(IF(LEN(D3795)&gt;0,IF(LEN(INDEX(AdressBook!$D$6:$D$25,MATCH(D3795,AdressBook!$B$6:$B$25,0),1))=0,"",INDEX(AdressBook!$D$6:$D$25,MATCH(D3795,AdressBook!$B$6:$B$25,0),1)),""),"")</f>
        <v/>
      </c>
      <c r="G3795" s="361" t="str">
        <f>IFERROR(IF(LEN(INDEX(PlansAndNotes!$F$6:$F$4005,ROW(B3795)-ROW($C$3)))=0,"",INDEX(PlansAndNotes!$F$6:$F$4005,ROW(B3795)-ROW($C$3))),"")</f>
        <v/>
      </c>
      <c r="H3795" s="361" t="str">
        <f>IFERROR(IF(LEN(C3795)&gt;0,IF(LEN(INDEX(TasksList!$G$6:$G$25,MATCH(C3795,TasksList!$B$6:$B$25,0),1))=0,"",INDEX(TasksList!$G$6:$G$25,MATCH(C3795,TasksList!$B$6:$B$25,0),1)),""),"")</f>
        <v/>
      </c>
      <c r="N3795" s="362" t="str">
        <f>IFERROR(IF(LEN(INDEX(PlansAndNotes!$D$6:$D$4005,ROW(B3795)-ROW($C$3)))=0,"",INDEX(PlansAndNotes!$D$6:$D$4005,ROW(B3795)-ROW($C$3))),"")</f>
        <v/>
      </c>
      <c r="O3795" s="165" t="str">
        <f t="shared" si="398"/>
        <v/>
      </c>
      <c r="P3795" s="363" t="str">
        <f>IFERROR(IF(LEN(INDEX(PlansAndNotes!$E$6:$E$4005,ROW(B3795)-ROW($C$3)))=0,"",INDEX(PlansAndNotes!$E$6:$E$4005,ROW(B3795)-ROW($C$3))),"")</f>
        <v/>
      </c>
      <c r="Q3795" s="363" t="str">
        <f>IFERROR(IF(LEN(INDEX(PlansAndNotes!$G$6:$G$4005,ROW(B3795)-ROW($C$3)))=0,"",INDEX(PlansAndNotes!$G$6:$G$4005,ROW(B3795)-ROW($C$3))),"")</f>
        <v/>
      </c>
      <c r="R3795" s="361" t="str">
        <f>IFERROR(IF(LEN(D3795)&gt;0,IF(LEN(INDEX(AdressBook!$C$6:$C$25,MATCH(D3795,AdressBook!$B$6:$B$25,0),1))=0,"",INDEX(AdressBook!$C$6:$C$25,MATCH(D3795,AdressBook!$B$6:$B$25,0),1)),""),"")</f>
        <v/>
      </c>
      <c r="S3795" s="165">
        <f>IF(LEN(C3795)&gt;0,IFERROR(IF(MATCH(C3795,C3796:$C$4004,0)&gt;0,-1,ROW(S3795)-ROW($S$3)),ROW(S3795)-ROW($S$3)),-1)</f>
        <v>-1</v>
      </c>
      <c r="T3795" s="165">
        <f t="shared" si="399"/>
        <v>0</v>
      </c>
      <c r="U3795" s="165" t="str">
        <f t="shared" si="400"/>
        <v/>
      </c>
      <c r="V3795" s="165" t="str">
        <f>IFERROR(IF(OR(C3795="",S3795&lt;0),"",IF(SUBTOTAL(3,C3795:C3795)=0,-1,SUBTOTAL(3,$C$4:C3795))),"")</f>
        <v/>
      </c>
      <c r="W3795" s="156" t="str">
        <f t="array" ref="W3795">IF(LEN(C3795)&gt;0,IFERROR(IF(MATCH(C3795,$C$3:$C3794,0)&gt;0,N3795-INDEX($N$3:N3794,SUMPRODUCT(MAX(ROW($C$3:$C3794)*(C3795=$C$3:$C3794)))-2,1),""),""),"")</f>
        <v/>
      </c>
      <c r="X3795" s="156">
        <f t="shared" ca="1" si="401"/>
        <v>1</v>
      </c>
      <c r="Y3795" s="156">
        <f t="shared" ca="1" si="402"/>
        <v>1</v>
      </c>
    </row>
    <row r="3796" spans="2:25" hidden="1" x14ac:dyDescent="0.25">
      <c r="B3796" s="390" t="str">
        <f>IFERROR(IF(LEN(INDEX(PlansAndNotes!$B$6:$B$2005,ROW(A3796)-ROW($B$3)))=0,"",INDEX(PlansAndNotes!$B$6:$B$2005,ROW(A3796)-ROW($B$3))),"")</f>
        <v/>
      </c>
      <c r="C3796" s="387" t="str">
        <f t="shared" si="403"/>
        <v/>
      </c>
      <c r="D3796" s="361" t="str">
        <f>IFERROR(IF(LEN(C3796)&gt;0,IF(LEN(INDEX(TasksList!$C$6:$C$25,MATCH(C3796,TasksList!$B$6:$B$25,0),1))=0,"",INDEX(TasksList!$C$6:$C$25,MATCH(C3796,TasksList!$B$6:$B$25,0),1)),""),"")</f>
        <v/>
      </c>
      <c r="E3796" s="361" t="str">
        <f>IFERROR(IF(LEN(C3796)&gt;0,IF(LEN(INDEX(TasksList!$F$6:$F$25,MATCH(C3796,TasksList!$B$6:$B$25,0),1))=0,"not set!",INDEX(TasksList!$F$6:$F$25,MATCH(C3796,TasksList!$B$6:$B$25,0),1)),""),"")</f>
        <v/>
      </c>
      <c r="F3796" s="360" t="str">
        <f>IFERROR(IF(LEN(D3796)&gt;0,IF(LEN(INDEX(AdressBook!$D$6:$D$25,MATCH(D3796,AdressBook!$B$6:$B$25,0),1))=0,"",INDEX(AdressBook!$D$6:$D$25,MATCH(D3796,AdressBook!$B$6:$B$25,0),1)),""),"")</f>
        <v/>
      </c>
      <c r="G3796" s="361" t="str">
        <f>IFERROR(IF(LEN(INDEX(PlansAndNotes!$F$6:$F$4005,ROW(B3796)-ROW($C$3)))=0,"",INDEX(PlansAndNotes!$F$6:$F$4005,ROW(B3796)-ROW($C$3))),"")</f>
        <v/>
      </c>
      <c r="H3796" s="361" t="str">
        <f>IFERROR(IF(LEN(C3796)&gt;0,IF(LEN(INDEX(TasksList!$G$6:$G$25,MATCH(C3796,TasksList!$B$6:$B$25,0),1))=0,"",INDEX(TasksList!$G$6:$G$25,MATCH(C3796,TasksList!$B$6:$B$25,0),1)),""),"")</f>
        <v/>
      </c>
      <c r="N3796" s="362" t="str">
        <f>IFERROR(IF(LEN(INDEX(PlansAndNotes!$D$6:$D$4005,ROW(B3796)-ROW($C$3)))=0,"",INDEX(PlansAndNotes!$D$6:$D$4005,ROW(B3796)-ROW($C$3))),"")</f>
        <v/>
      </c>
      <c r="O3796" s="165" t="str">
        <f t="shared" si="398"/>
        <v/>
      </c>
      <c r="P3796" s="363" t="str">
        <f>IFERROR(IF(LEN(INDEX(PlansAndNotes!$E$6:$E$4005,ROW(B3796)-ROW($C$3)))=0,"",INDEX(PlansAndNotes!$E$6:$E$4005,ROW(B3796)-ROW($C$3))),"")</f>
        <v/>
      </c>
      <c r="Q3796" s="363" t="str">
        <f>IFERROR(IF(LEN(INDEX(PlansAndNotes!$G$6:$G$4005,ROW(B3796)-ROW($C$3)))=0,"",INDEX(PlansAndNotes!$G$6:$G$4005,ROW(B3796)-ROW($C$3))),"")</f>
        <v/>
      </c>
      <c r="R3796" s="361" t="str">
        <f>IFERROR(IF(LEN(D3796)&gt;0,IF(LEN(INDEX(AdressBook!$C$6:$C$25,MATCH(D3796,AdressBook!$B$6:$B$25,0),1))=0,"",INDEX(AdressBook!$C$6:$C$25,MATCH(D3796,AdressBook!$B$6:$B$25,0),1)),""),"")</f>
        <v/>
      </c>
      <c r="S3796" s="165">
        <f>IF(LEN(C3796)&gt;0,IFERROR(IF(MATCH(C3796,C3797:$C$4004,0)&gt;0,-1,ROW(S3796)-ROW($S$3)),ROW(S3796)-ROW($S$3)),-1)</f>
        <v>-1</v>
      </c>
      <c r="T3796" s="165">
        <f t="shared" si="399"/>
        <v>0</v>
      </c>
      <c r="U3796" s="165" t="str">
        <f t="shared" si="400"/>
        <v/>
      </c>
      <c r="V3796" s="165" t="str">
        <f>IFERROR(IF(OR(C3796="",S3796&lt;0),"",IF(SUBTOTAL(3,C3796:C3796)=0,-1,SUBTOTAL(3,$C$4:C3796))),"")</f>
        <v/>
      </c>
      <c r="W3796" s="156" t="str">
        <f t="array" ref="W3796">IF(LEN(C3796)&gt;0,IFERROR(IF(MATCH(C3796,$C$3:$C3795,0)&gt;0,N3796-INDEX($N$3:N3795,SUMPRODUCT(MAX(ROW($C$3:$C3795)*(C3796=$C$3:$C3795)))-2,1),""),""),"")</f>
        <v/>
      </c>
      <c r="X3796" s="156">
        <f t="shared" ca="1" si="401"/>
        <v>1</v>
      </c>
      <c r="Y3796" s="156">
        <f t="shared" ca="1" si="402"/>
        <v>1</v>
      </c>
    </row>
    <row r="3797" spans="2:25" hidden="1" x14ac:dyDescent="0.25">
      <c r="B3797" s="390" t="str">
        <f>IFERROR(IF(LEN(INDEX(PlansAndNotes!$B$6:$B$2005,ROW(A3797)-ROW($B$3)))=0,"",INDEX(PlansAndNotes!$B$6:$B$2005,ROW(A3797)-ROW($B$3))),"")</f>
        <v/>
      </c>
      <c r="C3797" s="387" t="str">
        <f t="shared" si="403"/>
        <v/>
      </c>
      <c r="D3797" s="361" t="str">
        <f>IFERROR(IF(LEN(C3797)&gt;0,IF(LEN(INDEX(TasksList!$C$6:$C$25,MATCH(C3797,TasksList!$B$6:$B$25,0),1))=0,"",INDEX(TasksList!$C$6:$C$25,MATCH(C3797,TasksList!$B$6:$B$25,0),1)),""),"")</f>
        <v/>
      </c>
      <c r="E3797" s="361" t="str">
        <f>IFERROR(IF(LEN(C3797)&gt;0,IF(LEN(INDEX(TasksList!$F$6:$F$25,MATCH(C3797,TasksList!$B$6:$B$25,0),1))=0,"not set!",INDEX(TasksList!$F$6:$F$25,MATCH(C3797,TasksList!$B$6:$B$25,0),1)),""),"")</f>
        <v/>
      </c>
      <c r="F3797" s="360" t="str">
        <f>IFERROR(IF(LEN(D3797)&gt;0,IF(LEN(INDEX(AdressBook!$D$6:$D$25,MATCH(D3797,AdressBook!$B$6:$B$25,0),1))=0,"",INDEX(AdressBook!$D$6:$D$25,MATCH(D3797,AdressBook!$B$6:$B$25,0),1)),""),"")</f>
        <v/>
      </c>
      <c r="G3797" s="361" t="str">
        <f>IFERROR(IF(LEN(INDEX(PlansAndNotes!$F$6:$F$4005,ROW(B3797)-ROW($C$3)))=0,"",INDEX(PlansAndNotes!$F$6:$F$4005,ROW(B3797)-ROW($C$3))),"")</f>
        <v/>
      </c>
      <c r="H3797" s="361" t="str">
        <f>IFERROR(IF(LEN(C3797)&gt;0,IF(LEN(INDEX(TasksList!$G$6:$G$25,MATCH(C3797,TasksList!$B$6:$B$25,0),1))=0,"",INDEX(TasksList!$G$6:$G$25,MATCH(C3797,TasksList!$B$6:$B$25,0),1)),""),"")</f>
        <v/>
      </c>
      <c r="N3797" s="362" t="str">
        <f>IFERROR(IF(LEN(INDEX(PlansAndNotes!$D$6:$D$4005,ROW(B3797)-ROW($C$3)))=0,"",INDEX(PlansAndNotes!$D$6:$D$4005,ROW(B3797)-ROW($C$3))),"")</f>
        <v/>
      </c>
      <c r="O3797" s="165" t="str">
        <f t="shared" si="398"/>
        <v/>
      </c>
      <c r="P3797" s="363" t="str">
        <f>IFERROR(IF(LEN(INDEX(PlansAndNotes!$E$6:$E$4005,ROW(B3797)-ROW($C$3)))=0,"",INDEX(PlansAndNotes!$E$6:$E$4005,ROW(B3797)-ROW($C$3))),"")</f>
        <v/>
      </c>
      <c r="Q3797" s="363" t="str">
        <f>IFERROR(IF(LEN(INDEX(PlansAndNotes!$G$6:$G$4005,ROW(B3797)-ROW($C$3)))=0,"",INDEX(PlansAndNotes!$G$6:$G$4005,ROW(B3797)-ROW($C$3))),"")</f>
        <v/>
      </c>
      <c r="R3797" s="361" t="str">
        <f>IFERROR(IF(LEN(D3797)&gt;0,IF(LEN(INDEX(AdressBook!$C$6:$C$25,MATCH(D3797,AdressBook!$B$6:$B$25,0),1))=0,"",INDEX(AdressBook!$C$6:$C$25,MATCH(D3797,AdressBook!$B$6:$B$25,0),1)),""),"")</f>
        <v/>
      </c>
      <c r="S3797" s="165">
        <f>IF(LEN(C3797)&gt;0,IFERROR(IF(MATCH(C3797,C3798:$C$4004,0)&gt;0,-1,ROW(S3797)-ROW($S$3)),ROW(S3797)-ROW($S$3)),-1)</f>
        <v>-1</v>
      </c>
      <c r="T3797" s="165">
        <f t="shared" si="399"/>
        <v>0</v>
      </c>
      <c r="U3797" s="165" t="str">
        <f t="shared" si="400"/>
        <v/>
      </c>
      <c r="V3797" s="165" t="str">
        <f>IFERROR(IF(OR(C3797="",S3797&lt;0),"",IF(SUBTOTAL(3,C3797:C3797)=0,-1,SUBTOTAL(3,$C$4:C3797))),"")</f>
        <v/>
      </c>
      <c r="W3797" s="156" t="str">
        <f t="array" ref="W3797">IF(LEN(C3797)&gt;0,IFERROR(IF(MATCH(C3797,$C$3:$C3796,0)&gt;0,N3797-INDEX($N$3:N3796,SUMPRODUCT(MAX(ROW($C$3:$C3796)*(C3797=$C$3:$C3796)))-2,1),""),""),"")</f>
        <v/>
      </c>
      <c r="X3797" s="156">
        <f t="shared" ca="1" si="401"/>
        <v>1</v>
      </c>
      <c r="Y3797" s="156">
        <f t="shared" ca="1" si="402"/>
        <v>1</v>
      </c>
    </row>
    <row r="3798" spans="2:25" hidden="1" x14ac:dyDescent="0.25">
      <c r="B3798" s="390" t="str">
        <f>IFERROR(IF(LEN(INDEX(PlansAndNotes!$B$6:$B$2005,ROW(A3798)-ROW($B$3)))=0,"",INDEX(PlansAndNotes!$B$6:$B$2005,ROW(A3798)-ROW($B$3))),"")</f>
        <v/>
      </c>
      <c r="C3798" s="387" t="str">
        <f t="shared" si="403"/>
        <v/>
      </c>
      <c r="D3798" s="361" t="str">
        <f>IFERROR(IF(LEN(C3798)&gt;0,IF(LEN(INDEX(TasksList!$C$6:$C$25,MATCH(C3798,TasksList!$B$6:$B$25,0),1))=0,"",INDEX(TasksList!$C$6:$C$25,MATCH(C3798,TasksList!$B$6:$B$25,0),1)),""),"")</f>
        <v/>
      </c>
      <c r="E3798" s="361" t="str">
        <f>IFERROR(IF(LEN(C3798)&gt;0,IF(LEN(INDEX(TasksList!$F$6:$F$25,MATCH(C3798,TasksList!$B$6:$B$25,0),1))=0,"not set!",INDEX(TasksList!$F$6:$F$25,MATCH(C3798,TasksList!$B$6:$B$25,0),1)),""),"")</f>
        <v/>
      </c>
      <c r="F3798" s="360" t="str">
        <f>IFERROR(IF(LEN(D3798)&gt;0,IF(LEN(INDEX(AdressBook!$D$6:$D$25,MATCH(D3798,AdressBook!$B$6:$B$25,0),1))=0,"",INDEX(AdressBook!$D$6:$D$25,MATCH(D3798,AdressBook!$B$6:$B$25,0),1)),""),"")</f>
        <v/>
      </c>
      <c r="G3798" s="361" t="str">
        <f>IFERROR(IF(LEN(INDEX(PlansAndNotes!$F$6:$F$4005,ROW(B3798)-ROW($C$3)))=0,"",INDEX(PlansAndNotes!$F$6:$F$4005,ROW(B3798)-ROW($C$3))),"")</f>
        <v/>
      </c>
      <c r="H3798" s="361" t="str">
        <f>IFERROR(IF(LEN(C3798)&gt;0,IF(LEN(INDEX(TasksList!$G$6:$G$25,MATCH(C3798,TasksList!$B$6:$B$25,0),1))=0,"",INDEX(TasksList!$G$6:$G$25,MATCH(C3798,TasksList!$B$6:$B$25,0),1)),""),"")</f>
        <v/>
      </c>
      <c r="N3798" s="362" t="str">
        <f>IFERROR(IF(LEN(INDEX(PlansAndNotes!$D$6:$D$4005,ROW(B3798)-ROW($C$3)))=0,"",INDEX(PlansAndNotes!$D$6:$D$4005,ROW(B3798)-ROW($C$3))),"")</f>
        <v/>
      </c>
      <c r="O3798" s="165" t="str">
        <f t="shared" si="398"/>
        <v/>
      </c>
      <c r="P3798" s="363" t="str">
        <f>IFERROR(IF(LEN(INDEX(PlansAndNotes!$E$6:$E$4005,ROW(B3798)-ROW($C$3)))=0,"",INDEX(PlansAndNotes!$E$6:$E$4005,ROW(B3798)-ROW($C$3))),"")</f>
        <v/>
      </c>
      <c r="Q3798" s="363" t="str">
        <f>IFERROR(IF(LEN(INDEX(PlansAndNotes!$G$6:$G$4005,ROW(B3798)-ROW($C$3)))=0,"",INDEX(PlansAndNotes!$G$6:$G$4005,ROW(B3798)-ROW($C$3))),"")</f>
        <v/>
      </c>
      <c r="R3798" s="361" t="str">
        <f>IFERROR(IF(LEN(D3798)&gt;0,IF(LEN(INDEX(AdressBook!$C$6:$C$25,MATCH(D3798,AdressBook!$B$6:$B$25,0),1))=0,"",INDEX(AdressBook!$C$6:$C$25,MATCH(D3798,AdressBook!$B$6:$B$25,0),1)),""),"")</f>
        <v/>
      </c>
      <c r="S3798" s="165">
        <f>IF(LEN(C3798)&gt;0,IFERROR(IF(MATCH(C3798,C3799:$C$4004,0)&gt;0,-1,ROW(S3798)-ROW($S$3)),ROW(S3798)-ROW($S$3)),-1)</f>
        <v>-1</v>
      </c>
      <c r="T3798" s="165">
        <f t="shared" si="399"/>
        <v>0</v>
      </c>
      <c r="U3798" s="165" t="str">
        <f t="shared" si="400"/>
        <v/>
      </c>
      <c r="V3798" s="165" t="str">
        <f>IFERROR(IF(OR(C3798="",S3798&lt;0),"",IF(SUBTOTAL(3,C3798:C3798)=0,-1,SUBTOTAL(3,$C$4:C3798))),"")</f>
        <v/>
      </c>
      <c r="W3798" s="156" t="str">
        <f t="array" ref="W3798">IF(LEN(C3798)&gt;0,IFERROR(IF(MATCH(C3798,$C$3:$C3797,0)&gt;0,N3798-INDEX($N$3:N3797,SUMPRODUCT(MAX(ROW($C$3:$C3797)*(C3798=$C$3:$C3797)))-2,1),""),""),"")</f>
        <v/>
      </c>
      <c r="X3798" s="156">
        <f t="shared" ca="1" si="401"/>
        <v>1</v>
      </c>
      <c r="Y3798" s="156">
        <f t="shared" ca="1" si="402"/>
        <v>1</v>
      </c>
    </row>
    <row r="3799" spans="2:25" hidden="1" x14ac:dyDescent="0.25">
      <c r="B3799" s="390" t="str">
        <f>IFERROR(IF(LEN(INDEX(PlansAndNotes!$B$6:$B$2005,ROW(A3799)-ROW($B$3)))=0,"",INDEX(PlansAndNotes!$B$6:$B$2005,ROW(A3799)-ROW($B$3))),"")</f>
        <v/>
      </c>
      <c r="C3799" s="387" t="str">
        <f t="shared" si="403"/>
        <v/>
      </c>
      <c r="D3799" s="361" t="str">
        <f>IFERROR(IF(LEN(C3799)&gt;0,IF(LEN(INDEX(TasksList!$C$6:$C$25,MATCH(C3799,TasksList!$B$6:$B$25,0),1))=0,"",INDEX(TasksList!$C$6:$C$25,MATCH(C3799,TasksList!$B$6:$B$25,0),1)),""),"")</f>
        <v/>
      </c>
      <c r="E3799" s="361" t="str">
        <f>IFERROR(IF(LEN(C3799)&gt;0,IF(LEN(INDEX(TasksList!$F$6:$F$25,MATCH(C3799,TasksList!$B$6:$B$25,0),1))=0,"not set!",INDEX(TasksList!$F$6:$F$25,MATCH(C3799,TasksList!$B$6:$B$25,0),1)),""),"")</f>
        <v/>
      </c>
      <c r="F3799" s="360" t="str">
        <f>IFERROR(IF(LEN(D3799)&gt;0,IF(LEN(INDEX(AdressBook!$D$6:$D$25,MATCH(D3799,AdressBook!$B$6:$B$25,0),1))=0,"",INDEX(AdressBook!$D$6:$D$25,MATCH(D3799,AdressBook!$B$6:$B$25,0),1)),""),"")</f>
        <v/>
      </c>
      <c r="G3799" s="361" t="str">
        <f>IFERROR(IF(LEN(INDEX(PlansAndNotes!$F$6:$F$4005,ROW(B3799)-ROW($C$3)))=0,"",INDEX(PlansAndNotes!$F$6:$F$4005,ROW(B3799)-ROW($C$3))),"")</f>
        <v/>
      </c>
      <c r="H3799" s="361" t="str">
        <f>IFERROR(IF(LEN(C3799)&gt;0,IF(LEN(INDEX(TasksList!$G$6:$G$25,MATCH(C3799,TasksList!$B$6:$B$25,0),1))=0,"",INDEX(TasksList!$G$6:$G$25,MATCH(C3799,TasksList!$B$6:$B$25,0),1)),""),"")</f>
        <v/>
      </c>
      <c r="N3799" s="362" t="str">
        <f>IFERROR(IF(LEN(INDEX(PlansAndNotes!$D$6:$D$4005,ROW(B3799)-ROW($C$3)))=0,"",INDEX(PlansAndNotes!$D$6:$D$4005,ROW(B3799)-ROW($C$3))),"")</f>
        <v/>
      </c>
      <c r="O3799" s="165" t="str">
        <f t="shared" si="398"/>
        <v/>
      </c>
      <c r="P3799" s="363" t="str">
        <f>IFERROR(IF(LEN(INDEX(PlansAndNotes!$E$6:$E$4005,ROW(B3799)-ROW($C$3)))=0,"",INDEX(PlansAndNotes!$E$6:$E$4005,ROW(B3799)-ROW($C$3))),"")</f>
        <v/>
      </c>
      <c r="Q3799" s="363" t="str">
        <f>IFERROR(IF(LEN(INDEX(PlansAndNotes!$G$6:$G$4005,ROW(B3799)-ROW($C$3)))=0,"",INDEX(PlansAndNotes!$G$6:$G$4005,ROW(B3799)-ROW($C$3))),"")</f>
        <v/>
      </c>
      <c r="R3799" s="361" t="str">
        <f>IFERROR(IF(LEN(D3799)&gt;0,IF(LEN(INDEX(AdressBook!$C$6:$C$25,MATCH(D3799,AdressBook!$B$6:$B$25,0),1))=0,"",INDEX(AdressBook!$C$6:$C$25,MATCH(D3799,AdressBook!$B$6:$B$25,0),1)),""),"")</f>
        <v/>
      </c>
      <c r="S3799" s="165">
        <f>IF(LEN(C3799)&gt;0,IFERROR(IF(MATCH(C3799,C3800:$C$4004,0)&gt;0,-1,ROW(S3799)-ROW($S$3)),ROW(S3799)-ROW($S$3)),-1)</f>
        <v>-1</v>
      </c>
      <c r="T3799" s="165">
        <f t="shared" si="399"/>
        <v>0</v>
      </c>
      <c r="U3799" s="165" t="str">
        <f t="shared" si="400"/>
        <v/>
      </c>
      <c r="V3799" s="165" t="str">
        <f>IFERROR(IF(OR(C3799="",S3799&lt;0),"",IF(SUBTOTAL(3,C3799:C3799)=0,-1,SUBTOTAL(3,$C$4:C3799))),"")</f>
        <v/>
      </c>
      <c r="W3799" s="156" t="str">
        <f t="array" ref="W3799">IF(LEN(C3799)&gt;0,IFERROR(IF(MATCH(C3799,$C$3:$C3798,0)&gt;0,N3799-INDEX($N$3:N3798,SUMPRODUCT(MAX(ROW($C$3:$C3798)*(C3799=$C$3:$C3798)))-2,1),""),""),"")</f>
        <v/>
      </c>
      <c r="X3799" s="156">
        <f t="shared" ca="1" si="401"/>
        <v>1</v>
      </c>
      <c r="Y3799" s="156">
        <f t="shared" ca="1" si="402"/>
        <v>1</v>
      </c>
    </row>
    <row r="3800" spans="2:25" hidden="1" x14ac:dyDescent="0.25">
      <c r="B3800" s="390" t="str">
        <f>IFERROR(IF(LEN(INDEX(PlansAndNotes!$B$6:$B$2005,ROW(A3800)-ROW($B$3)))=0,"",INDEX(PlansAndNotes!$B$6:$B$2005,ROW(A3800)-ROW($B$3))),"")</f>
        <v/>
      </c>
      <c r="C3800" s="387" t="str">
        <f t="shared" si="403"/>
        <v/>
      </c>
      <c r="D3800" s="361" t="str">
        <f>IFERROR(IF(LEN(C3800)&gt;0,IF(LEN(INDEX(TasksList!$C$6:$C$25,MATCH(C3800,TasksList!$B$6:$B$25,0),1))=0,"",INDEX(TasksList!$C$6:$C$25,MATCH(C3800,TasksList!$B$6:$B$25,0),1)),""),"")</f>
        <v/>
      </c>
      <c r="E3800" s="361" t="str">
        <f>IFERROR(IF(LEN(C3800)&gt;0,IF(LEN(INDEX(TasksList!$F$6:$F$25,MATCH(C3800,TasksList!$B$6:$B$25,0),1))=0,"not set!",INDEX(TasksList!$F$6:$F$25,MATCH(C3800,TasksList!$B$6:$B$25,0),1)),""),"")</f>
        <v/>
      </c>
      <c r="F3800" s="360" t="str">
        <f>IFERROR(IF(LEN(D3800)&gt;0,IF(LEN(INDEX(AdressBook!$D$6:$D$25,MATCH(D3800,AdressBook!$B$6:$B$25,0),1))=0,"",INDEX(AdressBook!$D$6:$D$25,MATCH(D3800,AdressBook!$B$6:$B$25,0),1)),""),"")</f>
        <v/>
      </c>
      <c r="G3800" s="361" t="str">
        <f>IFERROR(IF(LEN(INDEX(PlansAndNotes!$F$6:$F$4005,ROW(B3800)-ROW($C$3)))=0,"",INDEX(PlansAndNotes!$F$6:$F$4005,ROW(B3800)-ROW($C$3))),"")</f>
        <v/>
      </c>
      <c r="H3800" s="361" t="str">
        <f>IFERROR(IF(LEN(C3800)&gt;0,IF(LEN(INDEX(TasksList!$G$6:$G$25,MATCH(C3800,TasksList!$B$6:$B$25,0),1))=0,"",INDEX(TasksList!$G$6:$G$25,MATCH(C3800,TasksList!$B$6:$B$25,0),1)),""),"")</f>
        <v/>
      </c>
      <c r="N3800" s="362" t="str">
        <f>IFERROR(IF(LEN(INDEX(PlansAndNotes!$D$6:$D$4005,ROW(B3800)-ROW($C$3)))=0,"",INDEX(PlansAndNotes!$D$6:$D$4005,ROW(B3800)-ROW($C$3))),"")</f>
        <v/>
      </c>
      <c r="O3800" s="165" t="str">
        <f t="shared" si="398"/>
        <v/>
      </c>
      <c r="P3800" s="363" t="str">
        <f>IFERROR(IF(LEN(INDEX(PlansAndNotes!$E$6:$E$4005,ROW(B3800)-ROW($C$3)))=0,"",INDEX(PlansAndNotes!$E$6:$E$4005,ROW(B3800)-ROW($C$3))),"")</f>
        <v/>
      </c>
      <c r="Q3800" s="363" t="str">
        <f>IFERROR(IF(LEN(INDEX(PlansAndNotes!$G$6:$G$4005,ROW(B3800)-ROW($C$3)))=0,"",INDEX(PlansAndNotes!$G$6:$G$4005,ROW(B3800)-ROW($C$3))),"")</f>
        <v/>
      </c>
      <c r="R3800" s="361" t="str">
        <f>IFERROR(IF(LEN(D3800)&gt;0,IF(LEN(INDEX(AdressBook!$C$6:$C$25,MATCH(D3800,AdressBook!$B$6:$B$25,0),1))=0,"",INDEX(AdressBook!$C$6:$C$25,MATCH(D3800,AdressBook!$B$6:$B$25,0),1)),""),"")</f>
        <v/>
      </c>
      <c r="S3800" s="165">
        <f>IF(LEN(C3800)&gt;0,IFERROR(IF(MATCH(C3800,C3801:$C$4004,0)&gt;0,-1,ROW(S3800)-ROW($S$3)),ROW(S3800)-ROW($S$3)),-1)</f>
        <v>-1</v>
      </c>
      <c r="T3800" s="165">
        <f t="shared" si="399"/>
        <v>0</v>
      </c>
      <c r="U3800" s="165" t="str">
        <f t="shared" si="400"/>
        <v/>
      </c>
      <c r="V3800" s="165" t="str">
        <f>IFERROR(IF(OR(C3800="",S3800&lt;0),"",IF(SUBTOTAL(3,C3800:C3800)=0,-1,SUBTOTAL(3,$C$4:C3800))),"")</f>
        <v/>
      </c>
      <c r="W3800" s="156" t="str">
        <f t="array" ref="W3800">IF(LEN(C3800)&gt;0,IFERROR(IF(MATCH(C3800,$C$3:$C3799,0)&gt;0,N3800-INDEX($N$3:N3799,SUMPRODUCT(MAX(ROW($C$3:$C3799)*(C3800=$C$3:$C3799)))-2,1),""),""),"")</f>
        <v/>
      </c>
      <c r="X3800" s="156">
        <f t="shared" ca="1" si="401"/>
        <v>1</v>
      </c>
      <c r="Y3800" s="156">
        <f t="shared" ca="1" si="402"/>
        <v>1</v>
      </c>
    </row>
    <row r="3801" spans="2:25" hidden="1" x14ac:dyDescent="0.25">
      <c r="B3801" s="390" t="str">
        <f>IFERROR(IF(LEN(INDEX(PlansAndNotes!$B$6:$B$2005,ROW(A3801)-ROW($B$3)))=0,"",INDEX(PlansAndNotes!$B$6:$B$2005,ROW(A3801)-ROW($B$3))),"")</f>
        <v/>
      </c>
      <c r="C3801" s="387" t="str">
        <f t="shared" si="403"/>
        <v/>
      </c>
      <c r="D3801" s="361" t="str">
        <f>IFERROR(IF(LEN(C3801)&gt;0,IF(LEN(INDEX(TasksList!$C$6:$C$25,MATCH(C3801,TasksList!$B$6:$B$25,0),1))=0,"",INDEX(TasksList!$C$6:$C$25,MATCH(C3801,TasksList!$B$6:$B$25,0),1)),""),"")</f>
        <v/>
      </c>
      <c r="E3801" s="361" t="str">
        <f>IFERROR(IF(LEN(C3801)&gt;0,IF(LEN(INDEX(TasksList!$F$6:$F$25,MATCH(C3801,TasksList!$B$6:$B$25,0),1))=0,"not set!",INDEX(TasksList!$F$6:$F$25,MATCH(C3801,TasksList!$B$6:$B$25,0),1)),""),"")</f>
        <v/>
      </c>
      <c r="F3801" s="360" t="str">
        <f>IFERROR(IF(LEN(D3801)&gt;0,IF(LEN(INDEX(AdressBook!$D$6:$D$25,MATCH(D3801,AdressBook!$B$6:$B$25,0),1))=0,"",INDEX(AdressBook!$D$6:$D$25,MATCH(D3801,AdressBook!$B$6:$B$25,0),1)),""),"")</f>
        <v/>
      </c>
      <c r="G3801" s="361" t="str">
        <f>IFERROR(IF(LEN(INDEX(PlansAndNotes!$F$6:$F$4005,ROW(B3801)-ROW($C$3)))=0,"",INDEX(PlansAndNotes!$F$6:$F$4005,ROW(B3801)-ROW($C$3))),"")</f>
        <v/>
      </c>
      <c r="H3801" s="361" t="str">
        <f>IFERROR(IF(LEN(C3801)&gt;0,IF(LEN(INDEX(TasksList!$G$6:$G$25,MATCH(C3801,TasksList!$B$6:$B$25,0),1))=0,"",INDEX(TasksList!$G$6:$G$25,MATCH(C3801,TasksList!$B$6:$B$25,0),1)),""),"")</f>
        <v/>
      </c>
      <c r="N3801" s="362" t="str">
        <f>IFERROR(IF(LEN(INDEX(PlansAndNotes!$D$6:$D$4005,ROW(B3801)-ROW($C$3)))=0,"",INDEX(PlansAndNotes!$D$6:$D$4005,ROW(B3801)-ROW($C$3))),"")</f>
        <v/>
      </c>
      <c r="O3801" s="165" t="str">
        <f t="shared" si="398"/>
        <v/>
      </c>
      <c r="P3801" s="363" t="str">
        <f>IFERROR(IF(LEN(INDEX(PlansAndNotes!$E$6:$E$4005,ROW(B3801)-ROW($C$3)))=0,"",INDEX(PlansAndNotes!$E$6:$E$4005,ROW(B3801)-ROW($C$3))),"")</f>
        <v/>
      </c>
      <c r="Q3801" s="363" t="str">
        <f>IFERROR(IF(LEN(INDEX(PlansAndNotes!$G$6:$G$4005,ROW(B3801)-ROW($C$3)))=0,"",INDEX(PlansAndNotes!$G$6:$G$4005,ROW(B3801)-ROW($C$3))),"")</f>
        <v/>
      </c>
      <c r="R3801" s="361" t="str">
        <f>IFERROR(IF(LEN(D3801)&gt;0,IF(LEN(INDEX(AdressBook!$C$6:$C$25,MATCH(D3801,AdressBook!$B$6:$B$25,0),1))=0,"",INDEX(AdressBook!$C$6:$C$25,MATCH(D3801,AdressBook!$B$6:$B$25,0),1)),""),"")</f>
        <v/>
      </c>
      <c r="S3801" s="165">
        <f>IF(LEN(C3801)&gt;0,IFERROR(IF(MATCH(C3801,C3802:$C$4004,0)&gt;0,-1,ROW(S3801)-ROW($S$3)),ROW(S3801)-ROW($S$3)),-1)</f>
        <v>-1</v>
      </c>
      <c r="T3801" s="165">
        <f t="shared" si="399"/>
        <v>0</v>
      </c>
      <c r="U3801" s="165" t="str">
        <f t="shared" si="400"/>
        <v/>
      </c>
      <c r="V3801" s="165" t="str">
        <f>IFERROR(IF(OR(C3801="",S3801&lt;0),"",IF(SUBTOTAL(3,C3801:C3801)=0,-1,SUBTOTAL(3,$C$4:C3801))),"")</f>
        <v/>
      </c>
      <c r="W3801" s="156" t="str">
        <f t="array" ref="W3801">IF(LEN(C3801)&gt;0,IFERROR(IF(MATCH(C3801,$C$3:$C3800,0)&gt;0,N3801-INDEX($N$3:N3800,SUMPRODUCT(MAX(ROW($C$3:$C3800)*(C3801=$C$3:$C3800)))-2,1),""),""),"")</f>
        <v/>
      </c>
      <c r="X3801" s="156">
        <f t="shared" ca="1" si="401"/>
        <v>1</v>
      </c>
      <c r="Y3801" s="156">
        <f t="shared" ca="1" si="402"/>
        <v>1</v>
      </c>
    </row>
    <row r="3802" spans="2:25" hidden="1" x14ac:dyDescent="0.25">
      <c r="B3802" s="390" t="str">
        <f>IFERROR(IF(LEN(INDEX(PlansAndNotes!$B$6:$B$2005,ROW(A3802)-ROW($B$3)))=0,"",INDEX(PlansAndNotes!$B$6:$B$2005,ROW(A3802)-ROW($B$3))),"")</f>
        <v/>
      </c>
      <c r="C3802" s="387" t="str">
        <f t="shared" si="403"/>
        <v/>
      </c>
      <c r="D3802" s="361" t="str">
        <f>IFERROR(IF(LEN(C3802)&gt;0,IF(LEN(INDEX(TasksList!$C$6:$C$25,MATCH(C3802,TasksList!$B$6:$B$25,0),1))=0,"",INDEX(TasksList!$C$6:$C$25,MATCH(C3802,TasksList!$B$6:$B$25,0),1)),""),"")</f>
        <v/>
      </c>
      <c r="E3802" s="361" t="str">
        <f>IFERROR(IF(LEN(C3802)&gt;0,IF(LEN(INDEX(TasksList!$F$6:$F$25,MATCH(C3802,TasksList!$B$6:$B$25,0),1))=0,"not set!",INDEX(TasksList!$F$6:$F$25,MATCH(C3802,TasksList!$B$6:$B$25,0),1)),""),"")</f>
        <v/>
      </c>
      <c r="F3802" s="360" t="str">
        <f>IFERROR(IF(LEN(D3802)&gt;0,IF(LEN(INDEX(AdressBook!$D$6:$D$25,MATCH(D3802,AdressBook!$B$6:$B$25,0),1))=0,"",INDEX(AdressBook!$D$6:$D$25,MATCH(D3802,AdressBook!$B$6:$B$25,0),1)),""),"")</f>
        <v/>
      </c>
      <c r="G3802" s="361" t="str">
        <f>IFERROR(IF(LEN(INDEX(PlansAndNotes!$F$6:$F$4005,ROW(B3802)-ROW($C$3)))=0,"",INDEX(PlansAndNotes!$F$6:$F$4005,ROW(B3802)-ROW($C$3))),"")</f>
        <v/>
      </c>
      <c r="H3802" s="361" t="str">
        <f>IFERROR(IF(LEN(C3802)&gt;0,IF(LEN(INDEX(TasksList!$G$6:$G$25,MATCH(C3802,TasksList!$B$6:$B$25,0),1))=0,"",INDEX(TasksList!$G$6:$G$25,MATCH(C3802,TasksList!$B$6:$B$25,0),1)),""),"")</f>
        <v/>
      </c>
      <c r="N3802" s="362" t="str">
        <f>IFERROR(IF(LEN(INDEX(PlansAndNotes!$D$6:$D$4005,ROW(B3802)-ROW($C$3)))=0,"",INDEX(PlansAndNotes!$D$6:$D$4005,ROW(B3802)-ROW($C$3))),"")</f>
        <v/>
      </c>
      <c r="O3802" s="165" t="str">
        <f t="shared" si="398"/>
        <v/>
      </c>
      <c r="P3802" s="363" t="str">
        <f>IFERROR(IF(LEN(INDEX(PlansAndNotes!$E$6:$E$4005,ROW(B3802)-ROW($C$3)))=0,"",INDEX(PlansAndNotes!$E$6:$E$4005,ROW(B3802)-ROW($C$3))),"")</f>
        <v/>
      </c>
      <c r="Q3802" s="363" t="str">
        <f>IFERROR(IF(LEN(INDEX(PlansAndNotes!$G$6:$G$4005,ROW(B3802)-ROW($C$3)))=0,"",INDEX(PlansAndNotes!$G$6:$G$4005,ROW(B3802)-ROW($C$3))),"")</f>
        <v/>
      </c>
      <c r="R3802" s="361" t="str">
        <f>IFERROR(IF(LEN(D3802)&gt;0,IF(LEN(INDEX(AdressBook!$C$6:$C$25,MATCH(D3802,AdressBook!$B$6:$B$25,0),1))=0,"",INDEX(AdressBook!$C$6:$C$25,MATCH(D3802,AdressBook!$B$6:$B$25,0),1)),""),"")</f>
        <v/>
      </c>
      <c r="S3802" s="165">
        <f>IF(LEN(C3802)&gt;0,IFERROR(IF(MATCH(C3802,C3803:$C$4004,0)&gt;0,-1,ROW(S3802)-ROW($S$3)),ROW(S3802)-ROW($S$3)),-1)</f>
        <v>-1</v>
      </c>
      <c r="T3802" s="165">
        <f t="shared" si="399"/>
        <v>0</v>
      </c>
      <c r="U3802" s="165" t="str">
        <f t="shared" si="400"/>
        <v/>
      </c>
      <c r="V3802" s="165" t="str">
        <f>IFERROR(IF(OR(C3802="",S3802&lt;0),"",IF(SUBTOTAL(3,C3802:C3802)=0,-1,SUBTOTAL(3,$C$4:C3802))),"")</f>
        <v/>
      </c>
      <c r="W3802" s="156" t="str">
        <f t="array" ref="W3802">IF(LEN(C3802)&gt;0,IFERROR(IF(MATCH(C3802,$C$3:$C3801,0)&gt;0,N3802-INDEX($N$3:N3801,SUMPRODUCT(MAX(ROW($C$3:$C3801)*(C3802=$C$3:$C3801)))-2,1),""),""),"")</f>
        <v/>
      </c>
      <c r="X3802" s="156">
        <f t="shared" ca="1" si="401"/>
        <v>1</v>
      </c>
      <c r="Y3802" s="156">
        <f t="shared" ca="1" si="402"/>
        <v>1</v>
      </c>
    </row>
    <row r="3803" spans="2:25" hidden="1" x14ac:dyDescent="0.25">
      <c r="B3803" s="390" t="str">
        <f>IFERROR(IF(LEN(INDEX(PlansAndNotes!$B$6:$B$2005,ROW(A3803)-ROW($B$3)))=0,"",INDEX(PlansAndNotes!$B$6:$B$2005,ROW(A3803)-ROW($B$3))),"")</f>
        <v/>
      </c>
      <c r="C3803" s="387" t="str">
        <f t="shared" si="403"/>
        <v/>
      </c>
      <c r="D3803" s="361" t="str">
        <f>IFERROR(IF(LEN(C3803)&gt;0,IF(LEN(INDEX(TasksList!$C$6:$C$25,MATCH(C3803,TasksList!$B$6:$B$25,0),1))=0,"",INDEX(TasksList!$C$6:$C$25,MATCH(C3803,TasksList!$B$6:$B$25,0),1)),""),"")</f>
        <v/>
      </c>
      <c r="E3803" s="361" t="str">
        <f>IFERROR(IF(LEN(C3803)&gt;0,IF(LEN(INDEX(TasksList!$F$6:$F$25,MATCH(C3803,TasksList!$B$6:$B$25,0),1))=0,"not set!",INDEX(TasksList!$F$6:$F$25,MATCH(C3803,TasksList!$B$6:$B$25,0),1)),""),"")</f>
        <v/>
      </c>
      <c r="F3803" s="360" t="str">
        <f>IFERROR(IF(LEN(D3803)&gt;0,IF(LEN(INDEX(AdressBook!$D$6:$D$25,MATCH(D3803,AdressBook!$B$6:$B$25,0),1))=0,"",INDEX(AdressBook!$D$6:$D$25,MATCH(D3803,AdressBook!$B$6:$B$25,0),1)),""),"")</f>
        <v/>
      </c>
      <c r="G3803" s="361" t="str">
        <f>IFERROR(IF(LEN(INDEX(PlansAndNotes!$F$6:$F$4005,ROW(B3803)-ROW($C$3)))=0,"",INDEX(PlansAndNotes!$F$6:$F$4005,ROW(B3803)-ROW($C$3))),"")</f>
        <v/>
      </c>
      <c r="H3803" s="361" t="str">
        <f>IFERROR(IF(LEN(C3803)&gt;0,IF(LEN(INDEX(TasksList!$G$6:$G$25,MATCH(C3803,TasksList!$B$6:$B$25,0),1))=0,"",INDEX(TasksList!$G$6:$G$25,MATCH(C3803,TasksList!$B$6:$B$25,0),1)),""),"")</f>
        <v/>
      </c>
      <c r="N3803" s="362" t="str">
        <f>IFERROR(IF(LEN(INDEX(PlansAndNotes!$D$6:$D$4005,ROW(B3803)-ROW($C$3)))=0,"",INDEX(PlansAndNotes!$D$6:$D$4005,ROW(B3803)-ROW($C$3))),"")</f>
        <v/>
      </c>
      <c r="O3803" s="165" t="str">
        <f t="shared" si="398"/>
        <v/>
      </c>
      <c r="P3803" s="363" t="str">
        <f>IFERROR(IF(LEN(INDEX(PlansAndNotes!$E$6:$E$4005,ROW(B3803)-ROW($C$3)))=0,"",INDEX(PlansAndNotes!$E$6:$E$4005,ROW(B3803)-ROW($C$3))),"")</f>
        <v/>
      </c>
      <c r="Q3803" s="363" t="str">
        <f>IFERROR(IF(LEN(INDEX(PlansAndNotes!$G$6:$G$4005,ROW(B3803)-ROW($C$3)))=0,"",INDEX(PlansAndNotes!$G$6:$G$4005,ROW(B3803)-ROW($C$3))),"")</f>
        <v/>
      </c>
      <c r="R3803" s="361" t="str">
        <f>IFERROR(IF(LEN(D3803)&gt;0,IF(LEN(INDEX(AdressBook!$C$6:$C$25,MATCH(D3803,AdressBook!$B$6:$B$25,0),1))=0,"",INDEX(AdressBook!$C$6:$C$25,MATCH(D3803,AdressBook!$B$6:$B$25,0),1)),""),"")</f>
        <v/>
      </c>
      <c r="S3803" s="165">
        <f>IF(LEN(C3803)&gt;0,IFERROR(IF(MATCH(C3803,C3804:$C$4004,0)&gt;0,-1,ROW(S3803)-ROW($S$3)),ROW(S3803)-ROW($S$3)),-1)</f>
        <v>-1</v>
      </c>
      <c r="T3803" s="165">
        <f t="shared" si="399"/>
        <v>0</v>
      </c>
      <c r="U3803" s="165" t="str">
        <f t="shared" si="400"/>
        <v/>
      </c>
      <c r="V3803" s="165" t="str">
        <f>IFERROR(IF(OR(C3803="",S3803&lt;0),"",IF(SUBTOTAL(3,C3803:C3803)=0,-1,SUBTOTAL(3,$C$4:C3803))),"")</f>
        <v/>
      </c>
      <c r="W3803" s="156" t="str">
        <f t="array" ref="W3803">IF(LEN(C3803)&gt;0,IFERROR(IF(MATCH(C3803,$C$3:$C3802,0)&gt;0,N3803-INDEX($N$3:N3802,SUMPRODUCT(MAX(ROW($C$3:$C3802)*(C3803=$C$3:$C3802)))-2,1),""),""),"")</f>
        <v/>
      </c>
      <c r="X3803" s="156">
        <f t="shared" ca="1" si="401"/>
        <v>1</v>
      </c>
      <c r="Y3803" s="156">
        <f t="shared" ca="1" si="402"/>
        <v>1</v>
      </c>
    </row>
    <row r="3804" spans="2:25" hidden="1" x14ac:dyDescent="0.25">
      <c r="B3804" s="390" t="str">
        <f>IFERROR(IF(LEN(INDEX(PlansAndNotes!$B$6:$B$2005,ROW(A3804)-ROW($B$3)))=0,"",INDEX(PlansAndNotes!$B$6:$B$2005,ROW(A3804)-ROW($B$3))),"")</f>
        <v/>
      </c>
      <c r="C3804" s="387" t="str">
        <f t="shared" si="403"/>
        <v/>
      </c>
      <c r="D3804" s="361" t="str">
        <f>IFERROR(IF(LEN(C3804)&gt;0,IF(LEN(INDEX(TasksList!$C$6:$C$25,MATCH(C3804,TasksList!$B$6:$B$25,0),1))=0,"",INDEX(TasksList!$C$6:$C$25,MATCH(C3804,TasksList!$B$6:$B$25,0),1)),""),"")</f>
        <v/>
      </c>
      <c r="E3804" s="361" t="str">
        <f>IFERROR(IF(LEN(C3804)&gt;0,IF(LEN(INDEX(TasksList!$F$6:$F$25,MATCH(C3804,TasksList!$B$6:$B$25,0),1))=0,"not set!",INDEX(TasksList!$F$6:$F$25,MATCH(C3804,TasksList!$B$6:$B$25,0),1)),""),"")</f>
        <v/>
      </c>
      <c r="F3804" s="360" t="str">
        <f>IFERROR(IF(LEN(D3804)&gt;0,IF(LEN(INDEX(AdressBook!$D$6:$D$25,MATCH(D3804,AdressBook!$B$6:$B$25,0),1))=0,"",INDEX(AdressBook!$D$6:$D$25,MATCH(D3804,AdressBook!$B$6:$B$25,0),1)),""),"")</f>
        <v/>
      </c>
      <c r="G3804" s="361" t="str">
        <f>IFERROR(IF(LEN(INDEX(PlansAndNotes!$F$6:$F$4005,ROW(B3804)-ROW($C$3)))=0,"",INDEX(PlansAndNotes!$F$6:$F$4005,ROW(B3804)-ROW($C$3))),"")</f>
        <v/>
      </c>
      <c r="H3804" s="361" t="str">
        <f>IFERROR(IF(LEN(C3804)&gt;0,IF(LEN(INDEX(TasksList!$G$6:$G$25,MATCH(C3804,TasksList!$B$6:$B$25,0),1))=0,"",INDEX(TasksList!$G$6:$G$25,MATCH(C3804,TasksList!$B$6:$B$25,0),1)),""),"")</f>
        <v/>
      </c>
      <c r="N3804" s="362" t="str">
        <f>IFERROR(IF(LEN(INDEX(PlansAndNotes!$D$6:$D$4005,ROW(B3804)-ROW($C$3)))=0,"",INDEX(PlansAndNotes!$D$6:$D$4005,ROW(B3804)-ROW($C$3))),"")</f>
        <v/>
      </c>
      <c r="O3804" s="165" t="str">
        <f t="shared" si="398"/>
        <v/>
      </c>
      <c r="P3804" s="363" t="str">
        <f>IFERROR(IF(LEN(INDEX(PlansAndNotes!$E$6:$E$4005,ROW(B3804)-ROW($C$3)))=0,"",INDEX(PlansAndNotes!$E$6:$E$4005,ROW(B3804)-ROW($C$3))),"")</f>
        <v/>
      </c>
      <c r="Q3804" s="363" t="str">
        <f>IFERROR(IF(LEN(INDEX(PlansAndNotes!$G$6:$G$4005,ROW(B3804)-ROW($C$3)))=0,"",INDEX(PlansAndNotes!$G$6:$G$4005,ROW(B3804)-ROW($C$3))),"")</f>
        <v/>
      </c>
      <c r="R3804" s="361" t="str">
        <f>IFERROR(IF(LEN(D3804)&gt;0,IF(LEN(INDEX(AdressBook!$C$6:$C$25,MATCH(D3804,AdressBook!$B$6:$B$25,0),1))=0,"",INDEX(AdressBook!$C$6:$C$25,MATCH(D3804,AdressBook!$B$6:$B$25,0),1)),""),"")</f>
        <v/>
      </c>
      <c r="S3804" s="165">
        <f>IF(LEN(C3804)&gt;0,IFERROR(IF(MATCH(C3804,C3805:$C$4004,0)&gt;0,-1,ROW(S3804)-ROW($S$3)),ROW(S3804)-ROW($S$3)),-1)</f>
        <v>-1</v>
      </c>
      <c r="T3804" s="165">
        <f t="shared" si="399"/>
        <v>0</v>
      </c>
      <c r="U3804" s="165" t="str">
        <f t="shared" si="400"/>
        <v/>
      </c>
      <c r="V3804" s="165" t="str">
        <f>IFERROR(IF(OR(C3804="",S3804&lt;0),"",IF(SUBTOTAL(3,C3804:C3804)=0,-1,SUBTOTAL(3,$C$4:C3804))),"")</f>
        <v/>
      </c>
      <c r="W3804" s="156" t="str">
        <f t="array" ref="W3804">IF(LEN(C3804)&gt;0,IFERROR(IF(MATCH(C3804,$C$3:$C3803,0)&gt;0,N3804-INDEX($N$3:N3803,SUMPRODUCT(MAX(ROW($C$3:$C3803)*(C3804=$C$3:$C3803)))-2,1),""),""),"")</f>
        <v/>
      </c>
      <c r="X3804" s="156">
        <f t="shared" ca="1" si="401"/>
        <v>1</v>
      </c>
      <c r="Y3804" s="156">
        <f t="shared" ca="1" si="402"/>
        <v>1</v>
      </c>
    </row>
    <row r="3805" spans="2:25" hidden="1" x14ac:dyDescent="0.25">
      <c r="B3805" s="390" t="str">
        <f>IFERROR(IF(LEN(INDEX(PlansAndNotes!$B$6:$B$2005,ROW(A3805)-ROW($B$3)))=0,"",INDEX(PlansAndNotes!$B$6:$B$2005,ROW(A3805)-ROW($B$3))),"")</f>
        <v/>
      </c>
      <c r="C3805" s="387" t="str">
        <f t="shared" si="403"/>
        <v/>
      </c>
      <c r="D3805" s="361" t="str">
        <f>IFERROR(IF(LEN(C3805)&gt;0,IF(LEN(INDEX(TasksList!$C$6:$C$25,MATCH(C3805,TasksList!$B$6:$B$25,0),1))=0,"",INDEX(TasksList!$C$6:$C$25,MATCH(C3805,TasksList!$B$6:$B$25,0),1)),""),"")</f>
        <v/>
      </c>
      <c r="E3805" s="361" t="str">
        <f>IFERROR(IF(LEN(C3805)&gt;0,IF(LEN(INDEX(TasksList!$F$6:$F$25,MATCH(C3805,TasksList!$B$6:$B$25,0),1))=0,"not set!",INDEX(TasksList!$F$6:$F$25,MATCH(C3805,TasksList!$B$6:$B$25,0),1)),""),"")</f>
        <v/>
      </c>
      <c r="F3805" s="360" t="str">
        <f>IFERROR(IF(LEN(D3805)&gt;0,IF(LEN(INDEX(AdressBook!$D$6:$D$25,MATCH(D3805,AdressBook!$B$6:$B$25,0),1))=0,"",INDEX(AdressBook!$D$6:$D$25,MATCH(D3805,AdressBook!$B$6:$B$25,0),1)),""),"")</f>
        <v/>
      </c>
      <c r="G3805" s="361" t="str">
        <f>IFERROR(IF(LEN(INDEX(PlansAndNotes!$F$6:$F$4005,ROW(B3805)-ROW($C$3)))=0,"",INDEX(PlansAndNotes!$F$6:$F$4005,ROW(B3805)-ROW($C$3))),"")</f>
        <v/>
      </c>
      <c r="H3805" s="361" t="str">
        <f>IFERROR(IF(LEN(C3805)&gt;0,IF(LEN(INDEX(TasksList!$G$6:$G$25,MATCH(C3805,TasksList!$B$6:$B$25,0),1))=0,"",INDEX(TasksList!$G$6:$G$25,MATCH(C3805,TasksList!$B$6:$B$25,0),1)),""),"")</f>
        <v/>
      </c>
      <c r="N3805" s="362" t="str">
        <f>IFERROR(IF(LEN(INDEX(PlansAndNotes!$D$6:$D$4005,ROW(B3805)-ROW($C$3)))=0,"",INDEX(PlansAndNotes!$D$6:$D$4005,ROW(B3805)-ROW($C$3))),"")</f>
        <v/>
      </c>
      <c r="O3805" s="165" t="str">
        <f t="shared" si="398"/>
        <v/>
      </c>
      <c r="P3805" s="363" t="str">
        <f>IFERROR(IF(LEN(INDEX(PlansAndNotes!$E$6:$E$4005,ROW(B3805)-ROW($C$3)))=0,"",INDEX(PlansAndNotes!$E$6:$E$4005,ROW(B3805)-ROW($C$3))),"")</f>
        <v/>
      </c>
      <c r="Q3805" s="363" t="str">
        <f>IFERROR(IF(LEN(INDEX(PlansAndNotes!$G$6:$G$4005,ROW(B3805)-ROW($C$3)))=0,"",INDEX(PlansAndNotes!$G$6:$G$4005,ROW(B3805)-ROW($C$3))),"")</f>
        <v/>
      </c>
      <c r="R3805" s="361" t="str">
        <f>IFERROR(IF(LEN(D3805)&gt;0,IF(LEN(INDEX(AdressBook!$C$6:$C$25,MATCH(D3805,AdressBook!$B$6:$B$25,0),1))=0,"",INDEX(AdressBook!$C$6:$C$25,MATCH(D3805,AdressBook!$B$6:$B$25,0),1)),""),"")</f>
        <v/>
      </c>
      <c r="S3805" s="165">
        <f>IF(LEN(C3805)&gt;0,IFERROR(IF(MATCH(C3805,C3806:$C$4004,0)&gt;0,-1,ROW(S3805)-ROW($S$3)),ROW(S3805)-ROW($S$3)),-1)</f>
        <v>-1</v>
      </c>
      <c r="T3805" s="165">
        <f t="shared" si="399"/>
        <v>0</v>
      </c>
      <c r="U3805" s="165" t="str">
        <f t="shared" si="400"/>
        <v/>
      </c>
      <c r="V3805" s="165" t="str">
        <f>IFERROR(IF(OR(C3805="",S3805&lt;0),"",IF(SUBTOTAL(3,C3805:C3805)=0,-1,SUBTOTAL(3,$C$4:C3805))),"")</f>
        <v/>
      </c>
      <c r="W3805" s="156" t="str">
        <f t="array" ref="W3805">IF(LEN(C3805)&gt;0,IFERROR(IF(MATCH(C3805,$C$3:$C3804,0)&gt;0,N3805-INDEX($N$3:N3804,SUMPRODUCT(MAX(ROW($C$3:$C3804)*(C3805=$C$3:$C3804)))-2,1),""),""),"")</f>
        <v/>
      </c>
      <c r="X3805" s="156">
        <f t="shared" ca="1" si="401"/>
        <v>1</v>
      </c>
      <c r="Y3805" s="156">
        <f t="shared" ca="1" si="402"/>
        <v>1</v>
      </c>
    </row>
    <row r="3806" spans="2:25" hidden="1" x14ac:dyDescent="0.25">
      <c r="B3806" s="390" t="str">
        <f>IFERROR(IF(LEN(INDEX(PlansAndNotes!$B$6:$B$2005,ROW(A3806)-ROW($B$3)))=0,"",INDEX(PlansAndNotes!$B$6:$B$2005,ROW(A3806)-ROW($B$3))),"")</f>
        <v/>
      </c>
      <c r="C3806" s="387" t="str">
        <f t="shared" si="403"/>
        <v/>
      </c>
      <c r="D3806" s="361" t="str">
        <f>IFERROR(IF(LEN(C3806)&gt;0,IF(LEN(INDEX(TasksList!$C$6:$C$25,MATCH(C3806,TasksList!$B$6:$B$25,0),1))=0,"",INDEX(TasksList!$C$6:$C$25,MATCH(C3806,TasksList!$B$6:$B$25,0),1)),""),"")</f>
        <v/>
      </c>
      <c r="E3806" s="361" t="str">
        <f>IFERROR(IF(LEN(C3806)&gt;0,IF(LEN(INDEX(TasksList!$F$6:$F$25,MATCH(C3806,TasksList!$B$6:$B$25,0),1))=0,"not set!",INDEX(TasksList!$F$6:$F$25,MATCH(C3806,TasksList!$B$6:$B$25,0),1)),""),"")</f>
        <v/>
      </c>
      <c r="F3806" s="360" t="str">
        <f>IFERROR(IF(LEN(D3806)&gt;0,IF(LEN(INDEX(AdressBook!$D$6:$D$25,MATCH(D3806,AdressBook!$B$6:$B$25,0),1))=0,"",INDEX(AdressBook!$D$6:$D$25,MATCH(D3806,AdressBook!$B$6:$B$25,0),1)),""),"")</f>
        <v/>
      </c>
      <c r="G3806" s="361" t="str">
        <f>IFERROR(IF(LEN(INDEX(PlansAndNotes!$F$6:$F$4005,ROW(B3806)-ROW($C$3)))=0,"",INDEX(PlansAndNotes!$F$6:$F$4005,ROW(B3806)-ROW($C$3))),"")</f>
        <v/>
      </c>
      <c r="H3806" s="361" t="str">
        <f>IFERROR(IF(LEN(C3806)&gt;0,IF(LEN(INDEX(TasksList!$G$6:$G$25,MATCH(C3806,TasksList!$B$6:$B$25,0),1))=0,"",INDEX(TasksList!$G$6:$G$25,MATCH(C3806,TasksList!$B$6:$B$25,0),1)),""),"")</f>
        <v/>
      </c>
      <c r="N3806" s="362" t="str">
        <f>IFERROR(IF(LEN(INDEX(PlansAndNotes!$D$6:$D$4005,ROW(B3806)-ROW($C$3)))=0,"",INDEX(PlansAndNotes!$D$6:$D$4005,ROW(B3806)-ROW($C$3))),"")</f>
        <v/>
      </c>
      <c r="O3806" s="165" t="str">
        <f t="shared" si="398"/>
        <v/>
      </c>
      <c r="P3806" s="363" t="str">
        <f>IFERROR(IF(LEN(INDEX(PlansAndNotes!$E$6:$E$4005,ROW(B3806)-ROW($C$3)))=0,"",INDEX(PlansAndNotes!$E$6:$E$4005,ROW(B3806)-ROW($C$3))),"")</f>
        <v/>
      </c>
      <c r="Q3806" s="363" t="str">
        <f>IFERROR(IF(LEN(INDEX(PlansAndNotes!$G$6:$G$4005,ROW(B3806)-ROW($C$3)))=0,"",INDEX(PlansAndNotes!$G$6:$G$4005,ROW(B3806)-ROW($C$3))),"")</f>
        <v/>
      </c>
      <c r="R3806" s="361" t="str">
        <f>IFERROR(IF(LEN(D3806)&gt;0,IF(LEN(INDEX(AdressBook!$C$6:$C$25,MATCH(D3806,AdressBook!$B$6:$B$25,0),1))=0,"",INDEX(AdressBook!$C$6:$C$25,MATCH(D3806,AdressBook!$B$6:$B$25,0),1)),""),"")</f>
        <v/>
      </c>
      <c r="S3806" s="165">
        <f>IF(LEN(C3806)&gt;0,IFERROR(IF(MATCH(C3806,C3807:$C$4004,0)&gt;0,-1,ROW(S3806)-ROW($S$3)),ROW(S3806)-ROW($S$3)),-1)</f>
        <v>-1</v>
      </c>
      <c r="T3806" s="165">
        <f t="shared" si="399"/>
        <v>0</v>
      </c>
      <c r="U3806" s="165" t="str">
        <f t="shared" si="400"/>
        <v/>
      </c>
      <c r="V3806" s="165" t="str">
        <f>IFERROR(IF(OR(C3806="",S3806&lt;0),"",IF(SUBTOTAL(3,C3806:C3806)=0,-1,SUBTOTAL(3,$C$4:C3806))),"")</f>
        <v/>
      </c>
      <c r="W3806" s="156" t="str">
        <f t="array" ref="W3806">IF(LEN(C3806)&gt;0,IFERROR(IF(MATCH(C3806,$C$3:$C3805,0)&gt;0,N3806-INDEX($N$3:N3805,SUMPRODUCT(MAX(ROW($C$3:$C3805)*(C3806=$C$3:$C3805)))-2,1),""),""),"")</f>
        <v/>
      </c>
      <c r="X3806" s="156">
        <f t="shared" ca="1" si="401"/>
        <v>1</v>
      </c>
      <c r="Y3806" s="156">
        <f t="shared" ca="1" si="402"/>
        <v>1</v>
      </c>
    </row>
    <row r="3807" spans="2:25" hidden="1" x14ac:dyDescent="0.25">
      <c r="B3807" s="390" t="str">
        <f>IFERROR(IF(LEN(INDEX(PlansAndNotes!$B$6:$B$2005,ROW(A3807)-ROW($B$3)))=0,"",INDEX(PlansAndNotes!$B$6:$B$2005,ROW(A3807)-ROW($B$3))),"")</f>
        <v/>
      </c>
      <c r="C3807" s="387" t="str">
        <f t="shared" si="403"/>
        <v/>
      </c>
      <c r="D3807" s="361" t="str">
        <f>IFERROR(IF(LEN(C3807)&gt;0,IF(LEN(INDEX(TasksList!$C$6:$C$25,MATCH(C3807,TasksList!$B$6:$B$25,0),1))=0,"",INDEX(TasksList!$C$6:$C$25,MATCH(C3807,TasksList!$B$6:$B$25,0),1)),""),"")</f>
        <v/>
      </c>
      <c r="E3807" s="361" t="str">
        <f>IFERROR(IF(LEN(C3807)&gt;0,IF(LEN(INDEX(TasksList!$F$6:$F$25,MATCH(C3807,TasksList!$B$6:$B$25,0),1))=0,"not set!",INDEX(TasksList!$F$6:$F$25,MATCH(C3807,TasksList!$B$6:$B$25,0),1)),""),"")</f>
        <v/>
      </c>
      <c r="F3807" s="360" t="str">
        <f>IFERROR(IF(LEN(D3807)&gt;0,IF(LEN(INDEX(AdressBook!$D$6:$D$25,MATCH(D3807,AdressBook!$B$6:$B$25,0),1))=0,"",INDEX(AdressBook!$D$6:$D$25,MATCH(D3807,AdressBook!$B$6:$B$25,0),1)),""),"")</f>
        <v/>
      </c>
      <c r="G3807" s="361" t="str">
        <f>IFERROR(IF(LEN(INDEX(PlansAndNotes!$F$6:$F$4005,ROW(B3807)-ROW($C$3)))=0,"",INDEX(PlansAndNotes!$F$6:$F$4005,ROW(B3807)-ROW($C$3))),"")</f>
        <v/>
      </c>
      <c r="H3807" s="361" t="str">
        <f>IFERROR(IF(LEN(C3807)&gt;0,IF(LEN(INDEX(TasksList!$G$6:$G$25,MATCH(C3807,TasksList!$B$6:$B$25,0),1))=0,"",INDEX(TasksList!$G$6:$G$25,MATCH(C3807,TasksList!$B$6:$B$25,0),1)),""),"")</f>
        <v/>
      </c>
      <c r="N3807" s="362" t="str">
        <f>IFERROR(IF(LEN(INDEX(PlansAndNotes!$D$6:$D$4005,ROW(B3807)-ROW($C$3)))=0,"",INDEX(PlansAndNotes!$D$6:$D$4005,ROW(B3807)-ROW($C$3))),"")</f>
        <v/>
      </c>
      <c r="O3807" s="165" t="str">
        <f t="shared" si="398"/>
        <v/>
      </c>
      <c r="P3807" s="363" t="str">
        <f>IFERROR(IF(LEN(INDEX(PlansAndNotes!$E$6:$E$4005,ROW(B3807)-ROW($C$3)))=0,"",INDEX(PlansAndNotes!$E$6:$E$4005,ROW(B3807)-ROW($C$3))),"")</f>
        <v/>
      </c>
      <c r="Q3807" s="363" t="str">
        <f>IFERROR(IF(LEN(INDEX(PlansAndNotes!$G$6:$G$4005,ROW(B3807)-ROW($C$3)))=0,"",INDEX(PlansAndNotes!$G$6:$G$4005,ROW(B3807)-ROW($C$3))),"")</f>
        <v/>
      </c>
      <c r="R3807" s="361" t="str">
        <f>IFERROR(IF(LEN(D3807)&gt;0,IF(LEN(INDEX(AdressBook!$C$6:$C$25,MATCH(D3807,AdressBook!$B$6:$B$25,0),1))=0,"",INDEX(AdressBook!$C$6:$C$25,MATCH(D3807,AdressBook!$B$6:$B$25,0),1)),""),"")</f>
        <v/>
      </c>
      <c r="S3807" s="165">
        <f>IF(LEN(C3807)&gt;0,IFERROR(IF(MATCH(C3807,C3808:$C$4004,0)&gt;0,-1,ROW(S3807)-ROW($S$3)),ROW(S3807)-ROW($S$3)),-1)</f>
        <v>-1</v>
      </c>
      <c r="T3807" s="165">
        <f t="shared" si="399"/>
        <v>0</v>
      </c>
      <c r="U3807" s="165" t="str">
        <f t="shared" si="400"/>
        <v/>
      </c>
      <c r="V3807" s="165" t="str">
        <f>IFERROR(IF(OR(C3807="",S3807&lt;0),"",IF(SUBTOTAL(3,C3807:C3807)=0,-1,SUBTOTAL(3,$C$4:C3807))),"")</f>
        <v/>
      </c>
      <c r="W3807" s="156" t="str">
        <f t="array" ref="W3807">IF(LEN(C3807)&gt;0,IFERROR(IF(MATCH(C3807,$C$3:$C3806,0)&gt;0,N3807-INDEX($N$3:N3806,SUMPRODUCT(MAX(ROW($C$3:$C3806)*(C3807=$C$3:$C3806)))-2,1),""),""),"")</f>
        <v/>
      </c>
      <c r="X3807" s="156">
        <f t="shared" ca="1" si="401"/>
        <v>1</v>
      </c>
      <c r="Y3807" s="156">
        <f t="shared" ca="1" si="402"/>
        <v>1</v>
      </c>
    </row>
    <row r="3808" spans="2:25" hidden="1" x14ac:dyDescent="0.25">
      <c r="B3808" s="390" t="str">
        <f>IFERROR(IF(LEN(INDEX(PlansAndNotes!$B$6:$B$2005,ROW(A3808)-ROW($B$3)))=0,"",INDEX(PlansAndNotes!$B$6:$B$2005,ROW(A3808)-ROW($B$3))),"")</f>
        <v/>
      </c>
      <c r="C3808" s="387" t="str">
        <f t="shared" si="403"/>
        <v/>
      </c>
      <c r="D3808" s="361" t="str">
        <f>IFERROR(IF(LEN(C3808)&gt;0,IF(LEN(INDEX(TasksList!$C$6:$C$25,MATCH(C3808,TasksList!$B$6:$B$25,0),1))=0,"",INDEX(TasksList!$C$6:$C$25,MATCH(C3808,TasksList!$B$6:$B$25,0),1)),""),"")</f>
        <v/>
      </c>
      <c r="E3808" s="361" t="str">
        <f>IFERROR(IF(LEN(C3808)&gt;0,IF(LEN(INDEX(TasksList!$F$6:$F$25,MATCH(C3808,TasksList!$B$6:$B$25,0),1))=0,"not set!",INDEX(TasksList!$F$6:$F$25,MATCH(C3808,TasksList!$B$6:$B$25,0),1)),""),"")</f>
        <v/>
      </c>
      <c r="F3808" s="360" t="str">
        <f>IFERROR(IF(LEN(D3808)&gt;0,IF(LEN(INDEX(AdressBook!$D$6:$D$25,MATCH(D3808,AdressBook!$B$6:$B$25,0),1))=0,"",INDEX(AdressBook!$D$6:$D$25,MATCH(D3808,AdressBook!$B$6:$B$25,0),1)),""),"")</f>
        <v/>
      </c>
      <c r="G3808" s="361" t="str">
        <f>IFERROR(IF(LEN(INDEX(PlansAndNotes!$F$6:$F$4005,ROW(B3808)-ROW($C$3)))=0,"",INDEX(PlansAndNotes!$F$6:$F$4005,ROW(B3808)-ROW($C$3))),"")</f>
        <v/>
      </c>
      <c r="H3808" s="361" t="str">
        <f>IFERROR(IF(LEN(C3808)&gt;0,IF(LEN(INDEX(TasksList!$G$6:$G$25,MATCH(C3808,TasksList!$B$6:$B$25,0),1))=0,"",INDEX(TasksList!$G$6:$G$25,MATCH(C3808,TasksList!$B$6:$B$25,0),1)),""),"")</f>
        <v/>
      </c>
      <c r="N3808" s="362" t="str">
        <f>IFERROR(IF(LEN(INDEX(PlansAndNotes!$D$6:$D$4005,ROW(B3808)-ROW($C$3)))=0,"",INDEX(PlansAndNotes!$D$6:$D$4005,ROW(B3808)-ROW($C$3))),"")</f>
        <v/>
      </c>
      <c r="O3808" s="165" t="str">
        <f t="shared" si="398"/>
        <v/>
      </c>
      <c r="P3808" s="363" t="str">
        <f>IFERROR(IF(LEN(INDEX(PlansAndNotes!$E$6:$E$4005,ROW(B3808)-ROW($C$3)))=0,"",INDEX(PlansAndNotes!$E$6:$E$4005,ROW(B3808)-ROW($C$3))),"")</f>
        <v/>
      </c>
      <c r="Q3808" s="363" t="str">
        <f>IFERROR(IF(LEN(INDEX(PlansAndNotes!$G$6:$G$4005,ROW(B3808)-ROW($C$3)))=0,"",INDEX(PlansAndNotes!$G$6:$G$4005,ROW(B3808)-ROW($C$3))),"")</f>
        <v/>
      </c>
      <c r="R3808" s="361" t="str">
        <f>IFERROR(IF(LEN(D3808)&gt;0,IF(LEN(INDEX(AdressBook!$C$6:$C$25,MATCH(D3808,AdressBook!$B$6:$B$25,0),1))=0,"",INDEX(AdressBook!$C$6:$C$25,MATCH(D3808,AdressBook!$B$6:$B$25,0),1)),""),"")</f>
        <v/>
      </c>
      <c r="S3808" s="165">
        <f>IF(LEN(C3808)&gt;0,IFERROR(IF(MATCH(C3808,C3809:$C$4004,0)&gt;0,-1,ROW(S3808)-ROW($S$3)),ROW(S3808)-ROW($S$3)),-1)</f>
        <v>-1</v>
      </c>
      <c r="T3808" s="165">
        <f t="shared" si="399"/>
        <v>0</v>
      </c>
      <c r="U3808" s="165" t="str">
        <f t="shared" si="400"/>
        <v/>
      </c>
      <c r="V3808" s="165" t="str">
        <f>IFERROR(IF(OR(C3808="",S3808&lt;0),"",IF(SUBTOTAL(3,C3808:C3808)=0,-1,SUBTOTAL(3,$C$4:C3808))),"")</f>
        <v/>
      </c>
      <c r="W3808" s="156" t="str">
        <f t="array" ref="W3808">IF(LEN(C3808)&gt;0,IFERROR(IF(MATCH(C3808,$C$3:$C3807,0)&gt;0,N3808-INDEX($N$3:N3807,SUMPRODUCT(MAX(ROW($C$3:$C3807)*(C3808=$C$3:$C3807)))-2,1),""),""),"")</f>
        <v/>
      </c>
      <c r="X3808" s="156">
        <f t="shared" ca="1" si="401"/>
        <v>1</v>
      </c>
      <c r="Y3808" s="156">
        <f t="shared" ca="1" si="402"/>
        <v>1</v>
      </c>
    </row>
    <row r="3809" spans="2:25" hidden="1" x14ac:dyDescent="0.25">
      <c r="B3809" s="390" t="str">
        <f>IFERROR(IF(LEN(INDEX(PlansAndNotes!$B$6:$B$2005,ROW(A3809)-ROW($B$3)))=0,"",INDEX(PlansAndNotes!$B$6:$B$2005,ROW(A3809)-ROW($B$3))),"")</f>
        <v/>
      </c>
      <c r="C3809" s="387" t="str">
        <f t="shared" si="403"/>
        <v/>
      </c>
      <c r="D3809" s="361" t="str">
        <f>IFERROR(IF(LEN(C3809)&gt;0,IF(LEN(INDEX(TasksList!$C$6:$C$25,MATCH(C3809,TasksList!$B$6:$B$25,0),1))=0,"",INDEX(TasksList!$C$6:$C$25,MATCH(C3809,TasksList!$B$6:$B$25,0),1)),""),"")</f>
        <v/>
      </c>
      <c r="E3809" s="361" t="str">
        <f>IFERROR(IF(LEN(C3809)&gt;0,IF(LEN(INDEX(TasksList!$F$6:$F$25,MATCH(C3809,TasksList!$B$6:$B$25,0),1))=0,"not set!",INDEX(TasksList!$F$6:$F$25,MATCH(C3809,TasksList!$B$6:$B$25,0),1)),""),"")</f>
        <v/>
      </c>
      <c r="F3809" s="360" t="str">
        <f>IFERROR(IF(LEN(D3809)&gt;0,IF(LEN(INDEX(AdressBook!$D$6:$D$25,MATCH(D3809,AdressBook!$B$6:$B$25,0),1))=0,"",INDEX(AdressBook!$D$6:$D$25,MATCH(D3809,AdressBook!$B$6:$B$25,0),1)),""),"")</f>
        <v/>
      </c>
      <c r="G3809" s="361" t="str">
        <f>IFERROR(IF(LEN(INDEX(PlansAndNotes!$F$6:$F$4005,ROW(B3809)-ROW($C$3)))=0,"",INDEX(PlansAndNotes!$F$6:$F$4005,ROW(B3809)-ROW($C$3))),"")</f>
        <v/>
      </c>
      <c r="H3809" s="361" t="str">
        <f>IFERROR(IF(LEN(C3809)&gt;0,IF(LEN(INDEX(TasksList!$G$6:$G$25,MATCH(C3809,TasksList!$B$6:$B$25,0),1))=0,"",INDEX(TasksList!$G$6:$G$25,MATCH(C3809,TasksList!$B$6:$B$25,0),1)),""),"")</f>
        <v/>
      </c>
      <c r="N3809" s="362" t="str">
        <f>IFERROR(IF(LEN(INDEX(PlansAndNotes!$D$6:$D$4005,ROW(B3809)-ROW($C$3)))=0,"",INDEX(PlansAndNotes!$D$6:$D$4005,ROW(B3809)-ROW($C$3))),"")</f>
        <v/>
      </c>
      <c r="O3809" s="165" t="str">
        <f t="shared" si="398"/>
        <v/>
      </c>
      <c r="P3809" s="363" t="str">
        <f>IFERROR(IF(LEN(INDEX(PlansAndNotes!$E$6:$E$4005,ROW(B3809)-ROW($C$3)))=0,"",INDEX(PlansAndNotes!$E$6:$E$4005,ROW(B3809)-ROW($C$3))),"")</f>
        <v/>
      </c>
      <c r="Q3809" s="363" t="str">
        <f>IFERROR(IF(LEN(INDEX(PlansAndNotes!$G$6:$G$4005,ROW(B3809)-ROW($C$3)))=0,"",INDEX(PlansAndNotes!$G$6:$G$4005,ROW(B3809)-ROW($C$3))),"")</f>
        <v/>
      </c>
      <c r="R3809" s="361" t="str">
        <f>IFERROR(IF(LEN(D3809)&gt;0,IF(LEN(INDEX(AdressBook!$C$6:$C$25,MATCH(D3809,AdressBook!$B$6:$B$25,0),1))=0,"",INDEX(AdressBook!$C$6:$C$25,MATCH(D3809,AdressBook!$B$6:$B$25,0),1)),""),"")</f>
        <v/>
      </c>
      <c r="S3809" s="165">
        <f>IF(LEN(C3809)&gt;0,IFERROR(IF(MATCH(C3809,C3810:$C$4004,0)&gt;0,-1,ROW(S3809)-ROW($S$3)),ROW(S3809)-ROW($S$3)),-1)</f>
        <v>-1</v>
      </c>
      <c r="T3809" s="165">
        <f t="shared" si="399"/>
        <v>0</v>
      </c>
      <c r="U3809" s="165" t="str">
        <f t="shared" si="400"/>
        <v/>
      </c>
      <c r="V3809" s="165" t="str">
        <f>IFERROR(IF(OR(C3809="",S3809&lt;0),"",IF(SUBTOTAL(3,C3809:C3809)=0,-1,SUBTOTAL(3,$C$4:C3809))),"")</f>
        <v/>
      </c>
      <c r="W3809" s="156" t="str">
        <f t="array" ref="W3809">IF(LEN(C3809)&gt;0,IFERROR(IF(MATCH(C3809,$C$3:$C3808,0)&gt;0,N3809-INDEX($N$3:N3808,SUMPRODUCT(MAX(ROW($C$3:$C3808)*(C3809=$C$3:$C3808)))-2,1),""),""),"")</f>
        <v/>
      </c>
      <c r="X3809" s="156">
        <f t="shared" ca="1" si="401"/>
        <v>1</v>
      </c>
      <c r="Y3809" s="156">
        <f t="shared" ca="1" si="402"/>
        <v>1</v>
      </c>
    </row>
    <row r="3810" spans="2:25" hidden="1" x14ac:dyDescent="0.25">
      <c r="B3810" s="390" t="str">
        <f>IFERROR(IF(LEN(INDEX(PlansAndNotes!$B$6:$B$2005,ROW(A3810)-ROW($B$3)))=0,"",INDEX(PlansAndNotes!$B$6:$B$2005,ROW(A3810)-ROW($B$3))),"")</f>
        <v/>
      </c>
      <c r="C3810" s="387" t="str">
        <f t="shared" si="403"/>
        <v/>
      </c>
      <c r="D3810" s="361" t="str">
        <f>IFERROR(IF(LEN(C3810)&gt;0,IF(LEN(INDEX(TasksList!$C$6:$C$25,MATCH(C3810,TasksList!$B$6:$B$25,0),1))=0,"",INDEX(TasksList!$C$6:$C$25,MATCH(C3810,TasksList!$B$6:$B$25,0),1)),""),"")</f>
        <v/>
      </c>
      <c r="E3810" s="361" t="str">
        <f>IFERROR(IF(LEN(C3810)&gt;0,IF(LEN(INDEX(TasksList!$F$6:$F$25,MATCH(C3810,TasksList!$B$6:$B$25,0),1))=0,"not set!",INDEX(TasksList!$F$6:$F$25,MATCH(C3810,TasksList!$B$6:$B$25,0),1)),""),"")</f>
        <v/>
      </c>
      <c r="F3810" s="360" t="str">
        <f>IFERROR(IF(LEN(D3810)&gt;0,IF(LEN(INDEX(AdressBook!$D$6:$D$25,MATCH(D3810,AdressBook!$B$6:$B$25,0),1))=0,"",INDEX(AdressBook!$D$6:$D$25,MATCH(D3810,AdressBook!$B$6:$B$25,0),1)),""),"")</f>
        <v/>
      </c>
      <c r="G3810" s="361" t="str">
        <f>IFERROR(IF(LEN(INDEX(PlansAndNotes!$F$6:$F$4005,ROW(B3810)-ROW($C$3)))=0,"",INDEX(PlansAndNotes!$F$6:$F$4005,ROW(B3810)-ROW($C$3))),"")</f>
        <v/>
      </c>
      <c r="H3810" s="361" t="str">
        <f>IFERROR(IF(LEN(C3810)&gt;0,IF(LEN(INDEX(TasksList!$G$6:$G$25,MATCH(C3810,TasksList!$B$6:$B$25,0),1))=0,"",INDEX(TasksList!$G$6:$G$25,MATCH(C3810,TasksList!$B$6:$B$25,0),1)),""),"")</f>
        <v/>
      </c>
      <c r="N3810" s="362" t="str">
        <f>IFERROR(IF(LEN(INDEX(PlansAndNotes!$D$6:$D$4005,ROW(B3810)-ROW($C$3)))=0,"",INDEX(PlansAndNotes!$D$6:$D$4005,ROW(B3810)-ROW($C$3))),"")</f>
        <v/>
      </c>
      <c r="O3810" s="165" t="str">
        <f t="shared" si="398"/>
        <v/>
      </c>
      <c r="P3810" s="363" t="str">
        <f>IFERROR(IF(LEN(INDEX(PlansAndNotes!$E$6:$E$4005,ROW(B3810)-ROW($C$3)))=0,"",INDEX(PlansAndNotes!$E$6:$E$4005,ROW(B3810)-ROW($C$3))),"")</f>
        <v/>
      </c>
      <c r="Q3810" s="363" t="str">
        <f>IFERROR(IF(LEN(INDEX(PlansAndNotes!$G$6:$G$4005,ROW(B3810)-ROW($C$3)))=0,"",INDEX(PlansAndNotes!$G$6:$G$4005,ROW(B3810)-ROW($C$3))),"")</f>
        <v/>
      </c>
      <c r="R3810" s="361" t="str">
        <f>IFERROR(IF(LEN(D3810)&gt;0,IF(LEN(INDEX(AdressBook!$C$6:$C$25,MATCH(D3810,AdressBook!$B$6:$B$25,0),1))=0,"",INDEX(AdressBook!$C$6:$C$25,MATCH(D3810,AdressBook!$B$6:$B$25,0),1)),""),"")</f>
        <v/>
      </c>
      <c r="S3810" s="165">
        <f>IF(LEN(C3810)&gt;0,IFERROR(IF(MATCH(C3810,C3811:$C$4004,0)&gt;0,-1,ROW(S3810)-ROW($S$3)),ROW(S3810)-ROW($S$3)),-1)</f>
        <v>-1</v>
      </c>
      <c r="T3810" s="165">
        <f t="shared" si="399"/>
        <v>0</v>
      </c>
      <c r="U3810" s="165" t="str">
        <f t="shared" si="400"/>
        <v/>
      </c>
      <c r="V3810" s="165" t="str">
        <f>IFERROR(IF(OR(C3810="",S3810&lt;0),"",IF(SUBTOTAL(3,C3810:C3810)=0,-1,SUBTOTAL(3,$C$4:C3810))),"")</f>
        <v/>
      </c>
      <c r="W3810" s="156" t="str">
        <f t="array" ref="W3810">IF(LEN(C3810)&gt;0,IFERROR(IF(MATCH(C3810,$C$3:$C3809,0)&gt;0,N3810-INDEX($N$3:N3809,SUMPRODUCT(MAX(ROW($C$3:$C3809)*(C3810=$C$3:$C3809)))-2,1),""),""),"")</f>
        <v/>
      </c>
      <c r="X3810" s="156">
        <f t="shared" ca="1" si="401"/>
        <v>1</v>
      </c>
      <c r="Y3810" s="156">
        <f t="shared" ca="1" si="402"/>
        <v>1</v>
      </c>
    </row>
    <row r="3811" spans="2:25" hidden="1" x14ac:dyDescent="0.25">
      <c r="B3811" s="390" t="str">
        <f>IFERROR(IF(LEN(INDEX(PlansAndNotes!$B$6:$B$2005,ROW(A3811)-ROW($B$3)))=0,"",INDEX(PlansAndNotes!$B$6:$B$2005,ROW(A3811)-ROW($B$3))),"")</f>
        <v/>
      </c>
      <c r="C3811" s="387" t="str">
        <f t="shared" si="403"/>
        <v/>
      </c>
      <c r="D3811" s="361" t="str">
        <f>IFERROR(IF(LEN(C3811)&gt;0,IF(LEN(INDEX(TasksList!$C$6:$C$25,MATCH(C3811,TasksList!$B$6:$B$25,0),1))=0,"",INDEX(TasksList!$C$6:$C$25,MATCH(C3811,TasksList!$B$6:$B$25,0),1)),""),"")</f>
        <v/>
      </c>
      <c r="E3811" s="361" t="str">
        <f>IFERROR(IF(LEN(C3811)&gt;0,IF(LEN(INDEX(TasksList!$F$6:$F$25,MATCH(C3811,TasksList!$B$6:$B$25,0),1))=0,"not set!",INDEX(TasksList!$F$6:$F$25,MATCH(C3811,TasksList!$B$6:$B$25,0),1)),""),"")</f>
        <v/>
      </c>
      <c r="F3811" s="360" t="str">
        <f>IFERROR(IF(LEN(D3811)&gt;0,IF(LEN(INDEX(AdressBook!$D$6:$D$25,MATCH(D3811,AdressBook!$B$6:$B$25,0),1))=0,"",INDEX(AdressBook!$D$6:$D$25,MATCH(D3811,AdressBook!$B$6:$B$25,0),1)),""),"")</f>
        <v/>
      </c>
      <c r="G3811" s="361" t="str">
        <f>IFERROR(IF(LEN(INDEX(PlansAndNotes!$F$6:$F$4005,ROW(B3811)-ROW($C$3)))=0,"",INDEX(PlansAndNotes!$F$6:$F$4005,ROW(B3811)-ROW($C$3))),"")</f>
        <v/>
      </c>
      <c r="H3811" s="361" t="str">
        <f>IFERROR(IF(LEN(C3811)&gt;0,IF(LEN(INDEX(TasksList!$G$6:$G$25,MATCH(C3811,TasksList!$B$6:$B$25,0),1))=0,"",INDEX(TasksList!$G$6:$G$25,MATCH(C3811,TasksList!$B$6:$B$25,0),1)),""),"")</f>
        <v/>
      </c>
      <c r="N3811" s="362" t="str">
        <f>IFERROR(IF(LEN(INDEX(PlansAndNotes!$D$6:$D$4005,ROW(B3811)-ROW($C$3)))=0,"",INDEX(PlansAndNotes!$D$6:$D$4005,ROW(B3811)-ROW($C$3))),"")</f>
        <v/>
      </c>
      <c r="O3811" s="165" t="str">
        <f t="shared" si="398"/>
        <v/>
      </c>
      <c r="P3811" s="363" t="str">
        <f>IFERROR(IF(LEN(INDEX(PlansAndNotes!$E$6:$E$4005,ROW(B3811)-ROW($C$3)))=0,"",INDEX(PlansAndNotes!$E$6:$E$4005,ROW(B3811)-ROW($C$3))),"")</f>
        <v/>
      </c>
      <c r="Q3811" s="363" t="str">
        <f>IFERROR(IF(LEN(INDEX(PlansAndNotes!$G$6:$G$4005,ROW(B3811)-ROW($C$3)))=0,"",INDEX(PlansAndNotes!$G$6:$G$4005,ROW(B3811)-ROW($C$3))),"")</f>
        <v/>
      </c>
      <c r="R3811" s="361" t="str">
        <f>IFERROR(IF(LEN(D3811)&gt;0,IF(LEN(INDEX(AdressBook!$C$6:$C$25,MATCH(D3811,AdressBook!$B$6:$B$25,0),1))=0,"",INDEX(AdressBook!$C$6:$C$25,MATCH(D3811,AdressBook!$B$6:$B$25,0),1)),""),"")</f>
        <v/>
      </c>
      <c r="S3811" s="165">
        <f>IF(LEN(C3811)&gt;0,IFERROR(IF(MATCH(C3811,C3812:$C$4004,0)&gt;0,-1,ROW(S3811)-ROW($S$3)),ROW(S3811)-ROW($S$3)),-1)</f>
        <v>-1</v>
      </c>
      <c r="T3811" s="165">
        <f t="shared" si="399"/>
        <v>0</v>
      </c>
      <c r="U3811" s="165" t="str">
        <f t="shared" si="400"/>
        <v/>
      </c>
      <c r="V3811" s="165" t="str">
        <f>IFERROR(IF(OR(C3811="",S3811&lt;0),"",IF(SUBTOTAL(3,C3811:C3811)=0,-1,SUBTOTAL(3,$C$4:C3811))),"")</f>
        <v/>
      </c>
      <c r="W3811" s="156" t="str">
        <f t="array" ref="W3811">IF(LEN(C3811)&gt;0,IFERROR(IF(MATCH(C3811,$C$3:$C3810,0)&gt;0,N3811-INDEX($N$3:N3810,SUMPRODUCT(MAX(ROW($C$3:$C3810)*(C3811=$C$3:$C3810)))-2,1),""),""),"")</f>
        <v/>
      </c>
      <c r="X3811" s="156">
        <f t="shared" ca="1" si="401"/>
        <v>1</v>
      </c>
      <c r="Y3811" s="156">
        <f t="shared" ca="1" si="402"/>
        <v>1</v>
      </c>
    </row>
    <row r="3812" spans="2:25" hidden="1" x14ac:dyDescent="0.25">
      <c r="B3812" s="390" t="str">
        <f>IFERROR(IF(LEN(INDEX(PlansAndNotes!$B$6:$B$2005,ROW(A3812)-ROW($B$3)))=0,"",INDEX(PlansAndNotes!$B$6:$B$2005,ROW(A3812)-ROW($B$3))),"")</f>
        <v/>
      </c>
      <c r="C3812" s="387" t="str">
        <f t="shared" si="403"/>
        <v/>
      </c>
      <c r="D3812" s="361" t="str">
        <f>IFERROR(IF(LEN(C3812)&gt;0,IF(LEN(INDEX(TasksList!$C$6:$C$25,MATCH(C3812,TasksList!$B$6:$B$25,0),1))=0,"",INDEX(TasksList!$C$6:$C$25,MATCH(C3812,TasksList!$B$6:$B$25,0),1)),""),"")</f>
        <v/>
      </c>
      <c r="E3812" s="361" t="str">
        <f>IFERROR(IF(LEN(C3812)&gt;0,IF(LEN(INDEX(TasksList!$F$6:$F$25,MATCH(C3812,TasksList!$B$6:$B$25,0),1))=0,"not set!",INDEX(TasksList!$F$6:$F$25,MATCH(C3812,TasksList!$B$6:$B$25,0),1)),""),"")</f>
        <v/>
      </c>
      <c r="F3812" s="360" t="str">
        <f>IFERROR(IF(LEN(D3812)&gt;0,IF(LEN(INDEX(AdressBook!$D$6:$D$25,MATCH(D3812,AdressBook!$B$6:$B$25,0),1))=0,"",INDEX(AdressBook!$D$6:$D$25,MATCH(D3812,AdressBook!$B$6:$B$25,0),1)),""),"")</f>
        <v/>
      </c>
      <c r="G3812" s="361" t="str">
        <f>IFERROR(IF(LEN(INDEX(PlansAndNotes!$F$6:$F$4005,ROW(B3812)-ROW($C$3)))=0,"",INDEX(PlansAndNotes!$F$6:$F$4005,ROW(B3812)-ROW($C$3))),"")</f>
        <v/>
      </c>
      <c r="H3812" s="361" t="str">
        <f>IFERROR(IF(LEN(C3812)&gt;0,IF(LEN(INDEX(TasksList!$G$6:$G$25,MATCH(C3812,TasksList!$B$6:$B$25,0),1))=0,"",INDEX(TasksList!$G$6:$G$25,MATCH(C3812,TasksList!$B$6:$B$25,0),1)),""),"")</f>
        <v/>
      </c>
      <c r="N3812" s="362" t="str">
        <f>IFERROR(IF(LEN(INDEX(PlansAndNotes!$D$6:$D$4005,ROW(B3812)-ROW($C$3)))=0,"",INDEX(PlansAndNotes!$D$6:$D$4005,ROW(B3812)-ROW($C$3))),"")</f>
        <v/>
      </c>
      <c r="O3812" s="165" t="str">
        <f t="shared" si="398"/>
        <v/>
      </c>
      <c r="P3812" s="363" t="str">
        <f>IFERROR(IF(LEN(INDEX(PlansAndNotes!$E$6:$E$4005,ROW(B3812)-ROW($C$3)))=0,"",INDEX(PlansAndNotes!$E$6:$E$4005,ROW(B3812)-ROW($C$3))),"")</f>
        <v/>
      </c>
      <c r="Q3812" s="363" t="str">
        <f>IFERROR(IF(LEN(INDEX(PlansAndNotes!$G$6:$G$4005,ROW(B3812)-ROW($C$3)))=0,"",INDEX(PlansAndNotes!$G$6:$G$4005,ROW(B3812)-ROW($C$3))),"")</f>
        <v/>
      </c>
      <c r="R3812" s="361" t="str">
        <f>IFERROR(IF(LEN(D3812)&gt;0,IF(LEN(INDEX(AdressBook!$C$6:$C$25,MATCH(D3812,AdressBook!$B$6:$B$25,0),1))=0,"",INDEX(AdressBook!$C$6:$C$25,MATCH(D3812,AdressBook!$B$6:$B$25,0),1)),""),"")</f>
        <v/>
      </c>
      <c r="S3812" s="165">
        <f>IF(LEN(C3812)&gt;0,IFERROR(IF(MATCH(C3812,C3813:$C$4004,0)&gt;0,-1,ROW(S3812)-ROW($S$3)),ROW(S3812)-ROW($S$3)),-1)</f>
        <v>-1</v>
      </c>
      <c r="T3812" s="165">
        <f t="shared" si="399"/>
        <v>0</v>
      </c>
      <c r="U3812" s="165" t="str">
        <f t="shared" si="400"/>
        <v/>
      </c>
      <c r="V3812" s="165" t="str">
        <f>IFERROR(IF(OR(C3812="",S3812&lt;0),"",IF(SUBTOTAL(3,C3812:C3812)=0,-1,SUBTOTAL(3,$C$4:C3812))),"")</f>
        <v/>
      </c>
      <c r="W3812" s="156" t="str">
        <f t="array" ref="W3812">IF(LEN(C3812)&gt;0,IFERROR(IF(MATCH(C3812,$C$3:$C3811,0)&gt;0,N3812-INDEX($N$3:N3811,SUMPRODUCT(MAX(ROW($C$3:$C3811)*(C3812=$C$3:$C3811)))-2,1),""),""),"")</f>
        <v/>
      </c>
      <c r="X3812" s="156">
        <f t="shared" ca="1" si="401"/>
        <v>1</v>
      </c>
      <c r="Y3812" s="156">
        <f t="shared" ca="1" si="402"/>
        <v>1</v>
      </c>
    </row>
    <row r="3813" spans="2:25" hidden="1" x14ac:dyDescent="0.25">
      <c r="B3813" s="390" t="str">
        <f>IFERROR(IF(LEN(INDEX(PlansAndNotes!$B$6:$B$2005,ROW(A3813)-ROW($B$3)))=0,"",INDEX(PlansAndNotes!$B$6:$B$2005,ROW(A3813)-ROW($B$3))),"")</f>
        <v/>
      </c>
      <c r="C3813" s="387" t="str">
        <f t="shared" si="403"/>
        <v/>
      </c>
      <c r="D3813" s="361" t="str">
        <f>IFERROR(IF(LEN(C3813)&gt;0,IF(LEN(INDEX(TasksList!$C$6:$C$25,MATCH(C3813,TasksList!$B$6:$B$25,0),1))=0,"",INDEX(TasksList!$C$6:$C$25,MATCH(C3813,TasksList!$B$6:$B$25,0),1)),""),"")</f>
        <v/>
      </c>
      <c r="E3813" s="361" t="str">
        <f>IFERROR(IF(LEN(C3813)&gt;0,IF(LEN(INDEX(TasksList!$F$6:$F$25,MATCH(C3813,TasksList!$B$6:$B$25,0),1))=0,"not set!",INDEX(TasksList!$F$6:$F$25,MATCH(C3813,TasksList!$B$6:$B$25,0),1)),""),"")</f>
        <v/>
      </c>
      <c r="F3813" s="360" t="str">
        <f>IFERROR(IF(LEN(D3813)&gt;0,IF(LEN(INDEX(AdressBook!$D$6:$D$25,MATCH(D3813,AdressBook!$B$6:$B$25,0),1))=0,"",INDEX(AdressBook!$D$6:$D$25,MATCH(D3813,AdressBook!$B$6:$B$25,0),1)),""),"")</f>
        <v/>
      </c>
      <c r="G3813" s="361" t="str">
        <f>IFERROR(IF(LEN(INDEX(PlansAndNotes!$F$6:$F$4005,ROW(B3813)-ROW($C$3)))=0,"",INDEX(PlansAndNotes!$F$6:$F$4005,ROW(B3813)-ROW($C$3))),"")</f>
        <v/>
      </c>
      <c r="H3813" s="361" t="str">
        <f>IFERROR(IF(LEN(C3813)&gt;0,IF(LEN(INDEX(TasksList!$G$6:$G$25,MATCH(C3813,TasksList!$B$6:$B$25,0),1))=0,"",INDEX(TasksList!$G$6:$G$25,MATCH(C3813,TasksList!$B$6:$B$25,0),1)),""),"")</f>
        <v/>
      </c>
      <c r="N3813" s="362" t="str">
        <f>IFERROR(IF(LEN(INDEX(PlansAndNotes!$D$6:$D$4005,ROW(B3813)-ROW($C$3)))=0,"",INDEX(PlansAndNotes!$D$6:$D$4005,ROW(B3813)-ROW($C$3))),"")</f>
        <v/>
      </c>
      <c r="O3813" s="165" t="str">
        <f t="shared" si="398"/>
        <v/>
      </c>
      <c r="P3813" s="363" t="str">
        <f>IFERROR(IF(LEN(INDEX(PlansAndNotes!$E$6:$E$4005,ROW(B3813)-ROW($C$3)))=0,"",INDEX(PlansAndNotes!$E$6:$E$4005,ROW(B3813)-ROW($C$3))),"")</f>
        <v/>
      </c>
      <c r="Q3813" s="363" t="str">
        <f>IFERROR(IF(LEN(INDEX(PlansAndNotes!$G$6:$G$4005,ROW(B3813)-ROW($C$3)))=0,"",INDEX(PlansAndNotes!$G$6:$G$4005,ROW(B3813)-ROW($C$3))),"")</f>
        <v/>
      </c>
      <c r="R3813" s="361" t="str">
        <f>IFERROR(IF(LEN(D3813)&gt;0,IF(LEN(INDEX(AdressBook!$C$6:$C$25,MATCH(D3813,AdressBook!$B$6:$B$25,0),1))=0,"",INDEX(AdressBook!$C$6:$C$25,MATCH(D3813,AdressBook!$B$6:$B$25,0),1)),""),"")</f>
        <v/>
      </c>
      <c r="S3813" s="165">
        <f>IF(LEN(C3813)&gt;0,IFERROR(IF(MATCH(C3813,C3814:$C$4004,0)&gt;0,-1,ROW(S3813)-ROW($S$3)),ROW(S3813)-ROW($S$3)),-1)</f>
        <v>-1</v>
      </c>
      <c r="T3813" s="165">
        <f t="shared" si="399"/>
        <v>0</v>
      </c>
      <c r="U3813" s="165" t="str">
        <f t="shared" si="400"/>
        <v/>
      </c>
      <c r="V3813" s="165" t="str">
        <f>IFERROR(IF(OR(C3813="",S3813&lt;0),"",IF(SUBTOTAL(3,C3813:C3813)=0,-1,SUBTOTAL(3,$C$4:C3813))),"")</f>
        <v/>
      </c>
      <c r="W3813" s="156" t="str">
        <f t="array" ref="W3813">IF(LEN(C3813)&gt;0,IFERROR(IF(MATCH(C3813,$C$3:$C3812,0)&gt;0,N3813-INDEX($N$3:N3812,SUMPRODUCT(MAX(ROW($C$3:$C3812)*(C3813=$C$3:$C3812)))-2,1),""),""),"")</f>
        <v/>
      </c>
      <c r="X3813" s="156">
        <f t="shared" ca="1" si="401"/>
        <v>1</v>
      </c>
      <c r="Y3813" s="156">
        <f t="shared" ca="1" si="402"/>
        <v>1</v>
      </c>
    </row>
    <row r="3814" spans="2:25" hidden="1" x14ac:dyDescent="0.25">
      <c r="B3814" s="390" t="str">
        <f>IFERROR(IF(LEN(INDEX(PlansAndNotes!$B$6:$B$2005,ROW(A3814)-ROW($B$3)))=0,"",INDEX(PlansAndNotes!$B$6:$B$2005,ROW(A3814)-ROW($B$3))),"")</f>
        <v/>
      </c>
      <c r="C3814" s="387" t="str">
        <f t="shared" si="403"/>
        <v/>
      </c>
      <c r="D3814" s="361" t="str">
        <f>IFERROR(IF(LEN(C3814)&gt;0,IF(LEN(INDEX(TasksList!$C$6:$C$25,MATCH(C3814,TasksList!$B$6:$B$25,0),1))=0,"",INDEX(TasksList!$C$6:$C$25,MATCH(C3814,TasksList!$B$6:$B$25,0),1)),""),"")</f>
        <v/>
      </c>
      <c r="E3814" s="361" t="str">
        <f>IFERROR(IF(LEN(C3814)&gt;0,IF(LEN(INDEX(TasksList!$F$6:$F$25,MATCH(C3814,TasksList!$B$6:$B$25,0),1))=0,"not set!",INDEX(TasksList!$F$6:$F$25,MATCH(C3814,TasksList!$B$6:$B$25,0),1)),""),"")</f>
        <v/>
      </c>
      <c r="F3814" s="360" t="str">
        <f>IFERROR(IF(LEN(D3814)&gt;0,IF(LEN(INDEX(AdressBook!$D$6:$D$25,MATCH(D3814,AdressBook!$B$6:$B$25,0),1))=0,"",INDEX(AdressBook!$D$6:$D$25,MATCH(D3814,AdressBook!$B$6:$B$25,0),1)),""),"")</f>
        <v/>
      </c>
      <c r="G3814" s="361" t="str">
        <f>IFERROR(IF(LEN(INDEX(PlansAndNotes!$F$6:$F$4005,ROW(B3814)-ROW($C$3)))=0,"",INDEX(PlansAndNotes!$F$6:$F$4005,ROW(B3814)-ROW($C$3))),"")</f>
        <v/>
      </c>
      <c r="H3814" s="361" t="str">
        <f>IFERROR(IF(LEN(C3814)&gt;0,IF(LEN(INDEX(TasksList!$G$6:$G$25,MATCH(C3814,TasksList!$B$6:$B$25,0),1))=0,"",INDEX(TasksList!$G$6:$G$25,MATCH(C3814,TasksList!$B$6:$B$25,0),1)),""),"")</f>
        <v/>
      </c>
      <c r="N3814" s="362" t="str">
        <f>IFERROR(IF(LEN(INDEX(PlansAndNotes!$D$6:$D$4005,ROW(B3814)-ROW($C$3)))=0,"",INDEX(PlansAndNotes!$D$6:$D$4005,ROW(B3814)-ROW($C$3))),"")</f>
        <v/>
      </c>
      <c r="O3814" s="165" t="str">
        <f t="shared" si="398"/>
        <v/>
      </c>
      <c r="P3814" s="363" t="str">
        <f>IFERROR(IF(LEN(INDEX(PlansAndNotes!$E$6:$E$4005,ROW(B3814)-ROW($C$3)))=0,"",INDEX(PlansAndNotes!$E$6:$E$4005,ROW(B3814)-ROW($C$3))),"")</f>
        <v/>
      </c>
      <c r="Q3814" s="363" t="str">
        <f>IFERROR(IF(LEN(INDEX(PlansAndNotes!$G$6:$G$4005,ROW(B3814)-ROW($C$3)))=0,"",INDEX(PlansAndNotes!$G$6:$G$4005,ROW(B3814)-ROW($C$3))),"")</f>
        <v/>
      </c>
      <c r="R3814" s="361" t="str">
        <f>IFERROR(IF(LEN(D3814)&gt;0,IF(LEN(INDEX(AdressBook!$C$6:$C$25,MATCH(D3814,AdressBook!$B$6:$B$25,0),1))=0,"",INDEX(AdressBook!$C$6:$C$25,MATCH(D3814,AdressBook!$B$6:$B$25,0),1)),""),"")</f>
        <v/>
      </c>
      <c r="S3814" s="165">
        <f>IF(LEN(C3814)&gt;0,IFERROR(IF(MATCH(C3814,C3815:$C$4004,0)&gt;0,-1,ROW(S3814)-ROW($S$3)),ROW(S3814)-ROW($S$3)),-1)</f>
        <v>-1</v>
      </c>
      <c r="T3814" s="165">
        <f t="shared" si="399"/>
        <v>0</v>
      </c>
      <c r="U3814" s="165" t="str">
        <f t="shared" si="400"/>
        <v/>
      </c>
      <c r="V3814" s="165" t="str">
        <f>IFERROR(IF(OR(C3814="",S3814&lt;0),"",IF(SUBTOTAL(3,C3814:C3814)=0,-1,SUBTOTAL(3,$C$4:C3814))),"")</f>
        <v/>
      </c>
      <c r="W3814" s="156" t="str">
        <f t="array" ref="W3814">IF(LEN(C3814)&gt;0,IFERROR(IF(MATCH(C3814,$C$3:$C3813,0)&gt;0,N3814-INDEX($N$3:N3813,SUMPRODUCT(MAX(ROW($C$3:$C3813)*(C3814=$C$3:$C3813)))-2,1),""),""),"")</f>
        <v/>
      </c>
      <c r="X3814" s="156">
        <f t="shared" ca="1" si="401"/>
        <v>1</v>
      </c>
      <c r="Y3814" s="156">
        <f t="shared" ca="1" si="402"/>
        <v>1</v>
      </c>
    </row>
    <row r="3815" spans="2:25" hidden="1" x14ac:dyDescent="0.25">
      <c r="B3815" s="390" t="str">
        <f>IFERROR(IF(LEN(INDEX(PlansAndNotes!$B$6:$B$2005,ROW(A3815)-ROW($B$3)))=0,"",INDEX(PlansAndNotes!$B$6:$B$2005,ROW(A3815)-ROW($B$3))),"")</f>
        <v/>
      </c>
      <c r="C3815" s="387" t="str">
        <f t="shared" si="403"/>
        <v/>
      </c>
      <c r="D3815" s="361" t="str">
        <f>IFERROR(IF(LEN(C3815)&gt;0,IF(LEN(INDEX(TasksList!$C$6:$C$25,MATCH(C3815,TasksList!$B$6:$B$25,0),1))=0,"",INDEX(TasksList!$C$6:$C$25,MATCH(C3815,TasksList!$B$6:$B$25,0),1)),""),"")</f>
        <v/>
      </c>
      <c r="E3815" s="361" t="str">
        <f>IFERROR(IF(LEN(C3815)&gt;0,IF(LEN(INDEX(TasksList!$F$6:$F$25,MATCH(C3815,TasksList!$B$6:$B$25,0),1))=0,"not set!",INDEX(TasksList!$F$6:$F$25,MATCH(C3815,TasksList!$B$6:$B$25,0),1)),""),"")</f>
        <v/>
      </c>
      <c r="F3815" s="360" t="str">
        <f>IFERROR(IF(LEN(D3815)&gt;0,IF(LEN(INDEX(AdressBook!$D$6:$D$25,MATCH(D3815,AdressBook!$B$6:$B$25,0),1))=0,"",INDEX(AdressBook!$D$6:$D$25,MATCH(D3815,AdressBook!$B$6:$B$25,0),1)),""),"")</f>
        <v/>
      </c>
      <c r="G3815" s="361" t="str">
        <f>IFERROR(IF(LEN(INDEX(PlansAndNotes!$F$6:$F$4005,ROW(B3815)-ROW($C$3)))=0,"",INDEX(PlansAndNotes!$F$6:$F$4005,ROW(B3815)-ROW($C$3))),"")</f>
        <v/>
      </c>
      <c r="H3815" s="361" t="str">
        <f>IFERROR(IF(LEN(C3815)&gt;0,IF(LEN(INDEX(TasksList!$G$6:$G$25,MATCH(C3815,TasksList!$B$6:$B$25,0),1))=0,"",INDEX(TasksList!$G$6:$G$25,MATCH(C3815,TasksList!$B$6:$B$25,0),1)),""),"")</f>
        <v/>
      </c>
      <c r="N3815" s="362" t="str">
        <f>IFERROR(IF(LEN(INDEX(PlansAndNotes!$D$6:$D$4005,ROW(B3815)-ROW($C$3)))=0,"",INDEX(PlansAndNotes!$D$6:$D$4005,ROW(B3815)-ROW($C$3))),"")</f>
        <v/>
      </c>
      <c r="O3815" s="165" t="str">
        <f t="shared" si="398"/>
        <v/>
      </c>
      <c r="P3815" s="363" t="str">
        <f>IFERROR(IF(LEN(INDEX(PlansAndNotes!$E$6:$E$4005,ROW(B3815)-ROW($C$3)))=0,"",INDEX(PlansAndNotes!$E$6:$E$4005,ROW(B3815)-ROW($C$3))),"")</f>
        <v/>
      </c>
      <c r="Q3815" s="363" t="str">
        <f>IFERROR(IF(LEN(INDEX(PlansAndNotes!$G$6:$G$4005,ROW(B3815)-ROW($C$3)))=0,"",INDEX(PlansAndNotes!$G$6:$G$4005,ROW(B3815)-ROW($C$3))),"")</f>
        <v/>
      </c>
      <c r="R3815" s="361" t="str">
        <f>IFERROR(IF(LEN(D3815)&gt;0,IF(LEN(INDEX(AdressBook!$C$6:$C$25,MATCH(D3815,AdressBook!$B$6:$B$25,0),1))=0,"",INDEX(AdressBook!$C$6:$C$25,MATCH(D3815,AdressBook!$B$6:$B$25,0),1)),""),"")</f>
        <v/>
      </c>
      <c r="S3815" s="165">
        <f>IF(LEN(C3815)&gt;0,IFERROR(IF(MATCH(C3815,C3816:$C$4004,0)&gt;0,-1,ROW(S3815)-ROW($S$3)),ROW(S3815)-ROW($S$3)),-1)</f>
        <v>-1</v>
      </c>
      <c r="T3815" s="165">
        <f t="shared" si="399"/>
        <v>0</v>
      </c>
      <c r="U3815" s="165" t="str">
        <f t="shared" si="400"/>
        <v/>
      </c>
      <c r="V3815" s="165" t="str">
        <f>IFERROR(IF(OR(C3815="",S3815&lt;0),"",IF(SUBTOTAL(3,C3815:C3815)=0,-1,SUBTOTAL(3,$C$4:C3815))),"")</f>
        <v/>
      </c>
      <c r="W3815" s="156" t="str">
        <f t="array" ref="W3815">IF(LEN(C3815)&gt;0,IFERROR(IF(MATCH(C3815,$C$3:$C3814,0)&gt;0,N3815-INDEX($N$3:N3814,SUMPRODUCT(MAX(ROW($C$3:$C3814)*(C3815=$C$3:$C3814)))-2,1),""),""),"")</f>
        <v/>
      </c>
      <c r="X3815" s="156">
        <f t="shared" ca="1" si="401"/>
        <v>1</v>
      </c>
      <c r="Y3815" s="156">
        <f t="shared" ca="1" si="402"/>
        <v>1</v>
      </c>
    </row>
    <row r="3816" spans="2:25" hidden="1" x14ac:dyDescent="0.25">
      <c r="B3816" s="390" t="str">
        <f>IFERROR(IF(LEN(INDEX(PlansAndNotes!$B$6:$B$2005,ROW(A3816)-ROW($B$3)))=0,"",INDEX(PlansAndNotes!$B$6:$B$2005,ROW(A3816)-ROW($B$3))),"")</f>
        <v/>
      </c>
      <c r="C3816" s="387" t="str">
        <f t="shared" si="403"/>
        <v/>
      </c>
      <c r="D3816" s="361" t="str">
        <f>IFERROR(IF(LEN(C3816)&gt;0,IF(LEN(INDEX(TasksList!$C$6:$C$25,MATCH(C3816,TasksList!$B$6:$B$25,0),1))=0,"",INDEX(TasksList!$C$6:$C$25,MATCH(C3816,TasksList!$B$6:$B$25,0),1)),""),"")</f>
        <v/>
      </c>
      <c r="E3816" s="361" t="str">
        <f>IFERROR(IF(LEN(C3816)&gt;0,IF(LEN(INDEX(TasksList!$F$6:$F$25,MATCH(C3816,TasksList!$B$6:$B$25,0),1))=0,"not set!",INDEX(TasksList!$F$6:$F$25,MATCH(C3816,TasksList!$B$6:$B$25,0),1)),""),"")</f>
        <v/>
      </c>
      <c r="F3816" s="360" t="str">
        <f>IFERROR(IF(LEN(D3816)&gt;0,IF(LEN(INDEX(AdressBook!$D$6:$D$25,MATCH(D3816,AdressBook!$B$6:$B$25,0),1))=0,"",INDEX(AdressBook!$D$6:$D$25,MATCH(D3816,AdressBook!$B$6:$B$25,0),1)),""),"")</f>
        <v/>
      </c>
      <c r="G3816" s="361" t="str">
        <f>IFERROR(IF(LEN(INDEX(PlansAndNotes!$F$6:$F$4005,ROW(B3816)-ROW($C$3)))=0,"",INDEX(PlansAndNotes!$F$6:$F$4005,ROW(B3816)-ROW($C$3))),"")</f>
        <v/>
      </c>
      <c r="H3816" s="361" t="str">
        <f>IFERROR(IF(LEN(C3816)&gt;0,IF(LEN(INDEX(TasksList!$G$6:$G$25,MATCH(C3816,TasksList!$B$6:$B$25,0),1))=0,"",INDEX(TasksList!$G$6:$G$25,MATCH(C3816,TasksList!$B$6:$B$25,0),1)),""),"")</f>
        <v/>
      </c>
      <c r="N3816" s="362" t="str">
        <f>IFERROR(IF(LEN(INDEX(PlansAndNotes!$D$6:$D$4005,ROW(B3816)-ROW($C$3)))=0,"",INDEX(PlansAndNotes!$D$6:$D$4005,ROW(B3816)-ROW($C$3))),"")</f>
        <v/>
      </c>
      <c r="O3816" s="165" t="str">
        <f t="shared" si="398"/>
        <v/>
      </c>
      <c r="P3816" s="363" t="str">
        <f>IFERROR(IF(LEN(INDEX(PlansAndNotes!$E$6:$E$4005,ROW(B3816)-ROW($C$3)))=0,"",INDEX(PlansAndNotes!$E$6:$E$4005,ROW(B3816)-ROW($C$3))),"")</f>
        <v/>
      </c>
      <c r="Q3816" s="363" t="str">
        <f>IFERROR(IF(LEN(INDEX(PlansAndNotes!$G$6:$G$4005,ROW(B3816)-ROW($C$3)))=0,"",INDEX(PlansAndNotes!$G$6:$G$4005,ROW(B3816)-ROW($C$3))),"")</f>
        <v/>
      </c>
      <c r="R3816" s="361" t="str">
        <f>IFERROR(IF(LEN(D3816)&gt;0,IF(LEN(INDEX(AdressBook!$C$6:$C$25,MATCH(D3816,AdressBook!$B$6:$B$25,0),1))=0,"",INDEX(AdressBook!$C$6:$C$25,MATCH(D3816,AdressBook!$B$6:$B$25,0),1)),""),"")</f>
        <v/>
      </c>
      <c r="S3816" s="165">
        <f>IF(LEN(C3816)&gt;0,IFERROR(IF(MATCH(C3816,C3817:$C$4004,0)&gt;0,-1,ROW(S3816)-ROW($S$3)),ROW(S3816)-ROW($S$3)),-1)</f>
        <v>-1</v>
      </c>
      <c r="T3816" s="165">
        <f t="shared" si="399"/>
        <v>0</v>
      </c>
      <c r="U3816" s="165" t="str">
        <f t="shared" si="400"/>
        <v/>
      </c>
      <c r="V3816" s="165" t="str">
        <f>IFERROR(IF(OR(C3816="",S3816&lt;0),"",IF(SUBTOTAL(3,C3816:C3816)=0,-1,SUBTOTAL(3,$C$4:C3816))),"")</f>
        <v/>
      </c>
      <c r="W3816" s="156" t="str">
        <f t="array" ref="W3816">IF(LEN(C3816)&gt;0,IFERROR(IF(MATCH(C3816,$C$3:$C3815,0)&gt;0,N3816-INDEX($N$3:N3815,SUMPRODUCT(MAX(ROW($C$3:$C3815)*(C3816=$C$3:$C3815)))-2,1),""),""),"")</f>
        <v/>
      </c>
      <c r="X3816" s="156">
        <f t="shared" ca="1" si="401"/>
        <v>1</v>
      </c>
      <c r="Y3816" s="156">
        <f t="shared" ca="1" si="402"/>
        <v>1</v>
      </c>
    </row>
    <row r="3817" spans="2:25" hidden="1" x14ac:dyDescent="0.25">
      <c r="B3817" s="390" t="str">
        <f>IFERROR(IF(LEN(INDEX(PlansAndNotes!$B$6:$B$2005,ROW(A3817)-ROW($B$3)))=0,"",INDEX(PlansAndNotes!$B$6:$B$2005,ROW(A3817)-ROW($B$3))),"")</f>
        <v/>
      </c>
      <c r="C3817" s="387" t="str">
        <f t="shared" si="403"/>
        <v/>
      </c>
      <c r="D3817" s="361" t="str">
        <f>IFERROR(IF(LEN(C3817)&gt;0,IF(LEN(INDEX(TasksList!$C$6:$C$25,MATCH(C3817,TasksList!$B$6:$B$25,0),1))=0,"",INDEX(TasksList!$C$6:$C$25,MATCH(C3817,TasksList!$B$6:$B$25,0),1)),""),"")</f>
        <v/>
      </c>
      <c r="E3817" s="361" t="str">
        <f>IFERROR(IF(LEN(C3817)&gt;0,IF(LEN(INDEX(TasksList!$F$6:$F$25,MATCH(C3817,TasksList!$B$6:$B$25,0),1))=0,"not set!",INDEX(TasksList!$F$6:$F$25,MATCH(C3817,TasksList!$B$6:$B$25,0),1)),""),"")</f>
        <v/>
      </c>
      <c r="F3817" s="360" t="str">
        <f>IFERROR(IF(LEN(D3817)&gt;0,IF(LEN(INDEX(AdressBook!$D$6:$D$25,MATCH(D3817,AdressBook!$B$6:$B$25,0),1))=0,"",INDEX(AdressBook!$D$6:$D$25,MATCH(D3817,AdressBook!$B$6:$B$25,0),1)),""),"")</f>
        <v/>
      </c>
      <c r="G3817" s="361" t="str">
        <f>IFERROR(IF(LEN(INDEX(PlansAndNotes!$F$6:$F$4005,ROW(B3817)-ROW($C$3)))=0,"",INDEX(PlansAndNotes!$F$6:$F$4005,ROW(B3817)-ROW($C$3))),"")</f>
        <v/>
      </c>
      <c r="H3817" s="361" t="str">
        <f>IFERROR(IF(LEN(C3817)&gt;0,IF(LEN(INDEX(TasksList!$G$6:$G$25,MATCH(C3817,TasksList!$B$6:$B$25,0),1))=0,"",INDEX(TasksList!$G$6:$G$25,MATCH(C3817,TasksList!$B$6:$B$25,0),1)),""),"")</f>
        <v/>
      </c>
      <c r="N3817" s="362" t="str">
        <f>IFERROR(IF(LEN(INDEX(PlansAndNotes!$D$6:$D$4005,ROW(B3817)-ROW($C$3)))=0,"",INDEX(PlansAndNotes!$D$6:$D$4005,ROW(B3817)-ROW($C$3))),"")</f>
        <v/>
      </c>
      <c r="O3817" s="165" t="str">
        <f t="shared" si="398"/>
        <v/>
      </c>
      <c r="P3817" s="363" t="str">
        <f>IFERROR(IF(LEN(INDEX(PlansAndNotes!$E$6:$E$4005,ROW(B3817)-ROW($C$3)))=0,"",INDEX(PlansAndNotes!$E$6:$E$4005,ROW(B3817)-ROW($C$3))),"")</f>
        <v/>
      </c>
      <c r="Q3817" s="363" t="str">
        <f>IFERROR(IF(LEN(INDEX(PlansAndNotes!$G$6:$G$4005,ROW(B3817)-ROW($C$3)))=0,"",INDEX(PlansAndNotes!$G$6:$G$4005,ROW(B3817)-ROW($C$3))),"")</f>
        <v/>
      </c>
      <c r="R3817" s="361" t="str">
        <f>IFERROR(IF(LEN(D3817)&gt;0,IF(LEN(INDEX(AdressBook!$C$6:$C$25,MATCH(D3817,AdressBook!$B$6:$B$25,0),1))=0,"",INDEX(AdressBook!$C$6:$C$25,MATCH(D3817,AdressBook!$B$6:$B$25,0),1)),""),"")</f>
        <v/>
      </c>
      <c r="S3817" s="165">
        <f>IF(LEN(C3817)&gt;0,IFERROR(IF(MATCH(C3817,C3818:$C$4004,0)&gt;0,-1,ROW(S3817)-ROW($S$3)),ROW(S3817)-ROW($S$3)),-1)</f>
        <v>-1</v>
      </c>
      <c r="T3817" s="165">
        <f t="shared" si="399"/>
        <v>0</v>
      </c>
      <c r="U3817" s="165" t="str">
        <f t="shared" si="400"/>
        <v/>
      </c>
      <c r="V3817" s="165" t="str">
        <f>IFERROR(IF(OR(C3817="",S3817&lt;0),"",IF(SUBTOTAL(3,C3817:C3817)=0,-1,SUBTOTAL(3,$C$4:C3817))),"")</f>
        <v/>
      </c>
      <c r="W3817" s="156" t="str">
        <f t="array" ref="W3817">IF(LEN(C3817)&gt;0,IFERROR(IF(MATCH(C3817,$C$3:$C3816,0)&gt;0,N3817-INDEX($N$3:N3816,SUMPRODUCT(MAX(ROW($C$3:$C3816)*(C3817=$C$3:$C3816)))-2,1),""),""),"")</f>
        <v/>
      </c>
      <c r="X3817" s="156">
        <f t="shared" ca="1" si="401"/>
        <v>1</v>
      </c>
      <c r="Y3817" s="156">
        <f t="shared" ca="1" si="402"/>
        <v>1</v>
      </c>
    </row>
    <row r="3818" spans="2:25" hidden="1" x14ac:dyDescent="0.25">
      <c r="B3818" s="390" t="str">
        <f>IFERROR(IF(LEN(INDEX(PlansAndNotes!$B$6:$B$2005,ROW(A3818)-ROW($B$3)))=0,"",INDEX(PlansAndNotes!$B$6:$B$2005,ROW(A3818)-ROW($B$3))),"")</f>
        <v/>
      </c>
      <c r="C3818" s="387" t="str">
        <f t="shared" si="403"/>
        <v/>
      </c>
      <c r="D3818" s="361" t="str">
        <f>IFERROR(IF(LEN(C3818)&gt;0,IF(LEN(INDEX(TasksList!$C$6:$C$25,MATCH(C3818,TasksList!$B$6:$B$25,0),1))=0,"",INDEX(TasksList!$C$6:$C$25,MATCH(C3818,TasksList!$B$6:$B$25,0),1)),""),"")</f>
        <v/>
      </c>
      <c r="E3818" s="361" t="str">
        <f>IFERROR(IF(LEN(C3818)&gt;0,IF(LEN(INDEX(TasksList!$F$6:$F$25,MATCH(C3818,TasksList!$B$6:$B$25,0),1))=0,"not set!",INDEX(TasksList!$F$6:$F$25,MATCH(C3818,TasksList!$B$6:$B$25,0),1)),""),"")</f>
        <v/>
      </c>
      <c r="F3818" s="360" t="str">
        <f>IFERROR(IF(LEN(D3818)&gt;0,IF(LEN(INDEX(AdressBook!$D$6:$D$25,MATCH(D3818,AdressBook!$B$6:$B$25,0),1))=0,"",INDEX(AdressBook!$D$6:$D$25,MATCH(D3818,AdressBook!$B$6:$B$25,0),1)),""),"")</f>
        <v/>
      </c>
      <c r="G3818" s="361" t="str">
        <f>IFERROR(IF(LEN(INDEX(PlansAndNotes!$F$6:$F$4005,ROW(B3818)-ROW($C$3)))=0,"",INDEX(PlansAndNotes!$F$6:$F$4005,ROW(B3818)-ROW($C$3))),"")</f>
        <v/>
      </c>
      <c r="H3818" s="361" t="str">
        <f>IFERROR(IF(LEN(C3818)&gt;0,IF(LEN(INDEX(TasksList!$G$6:$G$25,MATCH(C3818,TasksList!$B$6:$B$25,0),1))=0,"",INDEX(TasksList!$G$6:$G$25,MATCH(C3818,TasksList!$B$6:$B$25,0),1)),""),"")</f>
        <v/>
      </c>
      <c r="N3818" s="362" t="str">
        <f>IFERROR(IF(LEN(INDEX(PlansAndNotes!$D$6:$D$4005,ROW(B3818)-ROW($C$3)))=0,"",INDEX(PlansAndNotes!$D$6:$D$4005,ROW(B3818)-ROW($C$3))),"")</f>
        <v/>
      </c>
      <c r="O3818" s="165" t="str">
        <f t="shared" si="398"/>
        <v/>
      </c>
      <c r="P3818" s="363" t="str">
        <f>IFERROR(IF(LEN(INDEX(PlansAndNotes!$E$6:$E$4005,ROW(B3818)-ROW($C$3)))=0,"",INDEX(PlansAndNotes!$E$6:$E$4005,ROW(B3818)-ROW($C$3))),"")</f>
        <v/>
      </c>
      <c r="Q3818" s="363" t="str">
        <f>IFERROR(IF(LEN(INDEX(PlansAndNotes!$G$6:$G$4005,ROW(B3818)-ROW($C$3)))=0,"",INDEX(PlansAndNotes!$G$6:$G$4005,ROW(B3818)-ROW($C$3))),"")</f>
        <v/>
      </c>
      <c r="R3818" s="361" t="str">
        <f>IFERROR(IF(LEN(D3818)&gt;0,IF(LEN(INDEX(AdressBook!$C$6:$C$25,MATCH(D3818,AdressBook!$B$6:$B$25,0),1))=0,"",INDEX(AdressBook!$C$6:$C$25,MATCH(D3818,AdressBook!$B$6:$B$25,0),1)),""),"")</f>
        <v/>
      </c>
      <c r="S3818" s="165">
        <f>IF(LEN(C3818)&gt;0,IFERROR(IF(MATCH(C3818,C3819:$C$4004,0)&gt;0,-1,ROW(S3818)-ROW($S$3)),ROW(S3818)-ROW($S$3)),-1)</f>
        <v>-1</v>
      </c>
      <c r="T3818" s="165">
        <f t="shared" si="399"/>
        <v>0</v>
      </c>
      <c r="U3818" s="165" t="str">
        <f t="shared" si="400"/>
        <v/>
      </c>
      <c r="V3818" s="165" t="str">
        <f>IFERROR(IF(OR(C3818="",S3818&lt;0),"",IF(SUBTOTAL(3,C3818:C3818)=0,-1,SUBTOTAL(3,$C$4:C3818))),"")</f>
        <v/>
      </c>
      <c r="W3818" s="156" t="str">
        <f t="array" ref="W3818">IF(LEN(C3818)&gt;0,IFERROR(IF(MATCH(C3818,$C$3:$C3817,0)&gt;0,N3818-INDEX($N$3:N3817,SUMPRODUCT(MAX(ROW($C$3:$C3817)*(C3818=$C$3:$C3817)))-2,1),""),""),"")</f>
        <v/>
      </c>
      <c r="X3818" s="156">
        <f t="shared" ca="1" si="401"/>
        <v>1</v>
      </c>
      <c r="Y3818" s="156">
        <f t="shared" ca="1" si="402"/>
        <v>1</v>
      </c>
    </row>
    <row r="3819" spans="2:25" hidden="1" x14ac:dyDescent="0.25">
      <c r="B3819" s="390" t="str">
        <f>IFERROR(IF(LEN(INDEX(PlansAndNotes!$B$6:$B$2005,ROW(A3819)-ROW($B$3)))=0,"",INDEX(PlansAndNotes!$B$6:$B$2005,ROW(A3819)-ROW($B$3))),"")</f>
        <v/>
      </c>
      <c r="C3819" s="387" t="str">
        <f t="shared" si="403"/>
        <v/>
      </c>
      <c r="D3819" s="361" t="str">
        <f>IFERROR(IF(LEN(C3819)&gt;0,IF(LEN(INDEX(TasksList!$C$6:$C$25,MATCH(C3819,TasksList!$B$6:$B$25,0),1))=0,"",INDEX(TasksList!$C$6:$C$25,MATCH(C3819,TasksList!$B$6:$B$25,0),1)),""),"")</f>
        <v/>
      </c>
      <c r="E3819" s="361" t="str">
        <f>IFERROR(IF(LEN(C3819)&gt;0,IF(LEN(INDEX(TasksList!$F$6:$F$25,MATCH(C3819,TasksList!$B$6:$B$25,0),1))=0,"not set!",INDEX(TasksList!$F$6:$F$25,MATCH(C3819,TasksList!$B$6:$B$25,0),1)),""),"")</f>
        <v/>
      </c>
      <c r="F3819" s="360" t="str">
        <f>IFERROR(IF(LEN(D3819)&gt;0,IF(LEN(INDEX(AdressBook!$D$6:$D$25,MATCH(D3819,AdressBook!$B$6:$B$25,0),1))=0,"",INDEX(AdressBook!$D$6:$D$25,MATCH(D3819,AdressBook!$B$6:$B$25,0),1)),""),"")</f>
        <v/>
      </c>
      <c r="G3819" s="361" t="str">
        <f>IFERROR(IF(LEN(INDEX(PlansAndNotes!$F$6:$F$4005,ROW(B3819)-ROW($C$3)))=0,"",INDEX(PlansAndNotes!$F$6:$F$4005,ROW(B3819)-ROW($C$3))),"")</f>
        <v/>
      </c>
      <c r="H3819" s="361" t="str">
        <f>IFERROR(IF(LEN(C3819)&gt;0,IF(LEN(INDEX(TasksList!$G$6:$G$25,MATCH(C3819,TasksList!$B$6:$B$25,0),1))=0,"",INDEX(TasksList!$G$6:$G$25,MATCH(C3819,TasksList!$B$6:$B$25,0),1)),""),"")</f>
        <v/>
      </c>
      <c r="N3819" s="362" t="str">
        <f>IFERROR(IF(LEN(INDEX(PlansAndNotes!$D$6:$D$4005,ROW(B3819)-ROW($C$3)))=0,"",INDEX(PlansAndNotes!$D$6:$D$4005,ROW(B3819)-ROW($C$3))),"")</f>
        <v/>
      </c>
      <c r="O3819" s="165" t="str">
        <f t="shared" si="398"/>
        <v/>
      </c>
      <c r="P3819" s="363" t="str">
        <f>IFERROR(IF(LEN(INDEX(PlansAndNotes!$E$6:$E$4005,ROW(B3819)-ROW($C$3)))=0,"",INDEX(PlansAndNotes!$E$6:$E$4005,ROW(B3819)-ROW($C$3))),"")</f>
        <v/>
      </c>
      <c r="Q3819" s="363" t="str">
        <f>IFERROR(IF(LEN(INDEX(PlansAndNotes!$G$6:$G$4005,ROW(B3819)-ROW($C$3)))=0,"",INDEX(PlansAndNotes!$G$6:$G$4005,ROW(B3819)-ROW($C$3))),"")</f>
        <v/>
      </c>
      <c r="R3819" s="361" t="str">
        <f>IFERROR(IF(LEN(D3819)&gt;0,IF(LEN(INDEX(AdressBook!$C$6:$C$25,MATCH(D3819,AdressBook!$B$6:$B$25,0),1))=0,"",INDEX(AdressBook!$C$6:$C$25,MATCH(D3819,AdressBook!$B$6:$B$25,0),1)),""),"")</f>
        <v/>
      </c>
      <c r="S3819" s="165">
        <f>IF(LEN(C3819)&gt;0,IFERROR(IF(MATCH(C3819,C3820:$C$4004,0)&gt;0,-1,ROW(S3819)-ROW($S$3)),ROW(S3819)-ROW($S$3)),-1)</f>
        <v>-1</v>
      </c>
      <c r="T3819" s="165">
        <f t="shared" si="399"/>
        <v>0</v>
      </c>
      <c r="U3819" s="165" t="str">
        <f t="shared" si="400"/>
        <v/>
      </c>
      <c r="V3819" s="165" t="str">
        <f>IFERROR(IF(OR(C3819="",S3819&lt;0),"",IF(SUBTOTAL(3,C3819:C3819)=0,-1,SUBTOTAL(3,$C$4:C3819))),"")</f>
        <v/>
      </c>
      <c r="W3819" s="156" t="str">
        <f t="array" ref="W3819">IF(LEN(C3819)&gt;0,IFERROR(IF(MATCH(C3819,$C$3:$C3818,0)&gt;0,N3819-INDEX($N$3:N3818,SUMPRODUCT(MAX(ROW($C$3:$C3818)*(C3819=$C$3:$C3818)))-2,1),""),""),"")</f>
        <v/>
      </c>
      <c r="X3819" s="156">
        <f t="shared" ca="1" si="401"/>
        <v>1</v>
      </c>
      <c r="Y3819" s="156">
        <f t="shared" ca="1" si="402"/>
        <v>1</v>
      </c>
    </row>
    <row r="3820" spans="2:25" hidden="1" x14ac:dyDescent="0.25">
      <c r="B3820" s="390" t="str">
        <f>IFERROR(IF(LEN(INDEX(PlansAndNotes!$B$6:$B$2005,ROW(A3820)-ROW($B$3)))=0,"",INDEX(PlansAndNotes!$B$6:$B$2005,ROW(A3820)-ROW($B$3))),"")</f>
        <v/>
      </c>
      <c r="C3820" s="387" t="str">
        <f t="shared" si="403"/>
        <v/>
      </c>
      <c r="D3820" s="361" t="str">
        <f>IFERROR(IF(LEN(C3820)&gt;0,IF(LEN(INDEX(TasksList!$C$6:$C$25,MATCH(C3820,TasksList!$B$6:$B$25,0),1))=0,"",INDEX(TasksList!$C$6:$C$25,MATCH(C3820,TasksList!$B$6:$B$25,0),1)),""),"")</f>
        <v/>
      </c>
      <c r="E3820" s="361" t="str">
        <f>IFERROR(IF(LEN(C3820)&gt;0,IF(LEN(INDEX(TasksList!$F$6:$F$25,MATCH(C3820,TasksList!$B$6:$B$25,0),1))=0,"not set!",INDEX(TasksList!$F$6:$F$25,MATCH(C3820,TasksList!$B$6:$B$25,0),1)),""),"")</f>
        <v/>
      </c>
      <c r="F3820" s="360" t="str">
        <f>IFERROR(IF(LEN(D3820)&gt;0,IF(LEN(INDEX(AdressBook!$D$6:$D$25,MATCH(D3820,AdressBook!$B$6:$B$25,0),1))=0,"",INDEX(AdressBook!$D$6:$D$25,MATCH(D3820,AdressBook!$B$6:$B$25,0),1)),""),"")</f>
        <v/>
      </c>
      <c r="G3820" s="361" t="str">
        <f>IFERROR(IF(LEN(INDEX(PlansAndNotes!$F$6:$F$4005,ROW(B3820)-ROW($C$3)))=0,"",INDEX(PlansAndNotes!$F$6:$F$4005,ROW(B3820)-ROW($C$3))),"")</f>
        <v/>
      </c>
      <c r="H3820" s="361" t="str">
        <f>IFERROR(IF(LEN(C3820)&gt;0,IF(LEN(INDEX(TasksList!$G$6:$G$25,MATCH(C3820,TasksList!$B$6:$B$25,0),1))=0,"",INDEX(TasksList!$G$6:$G$25,MATCH(C3820,TasksList!$B$6:$B$25,0),1)),""),"")</f>
        <v/>
      </c>
      <c r="N3820" s="362" t="str">
        <f>IFERROR(IF(LEN(INDEX(PlansAndNotes!$D$6:$D$4005,ROW(B3820)-ROW($C$3)))=0,"",INDEX(PlansAndNotes!$D$6:$D$4005,ROW(B3820)-ROW($C$3))),"")</f>
        <v/>
      </c>
      <c r="O3820" s="165" t="str">
        <f t="shared" si="398"/>
        <v/>
      </c>
      <c r="P3820" s="363" t="str">
        <f>IFERROR(IF(LEN(INDEX(PlansAndNotes!$E$6:$E$4005,ROW(B3820)-ROW($C$3)))=0,"",INDEX(PlansAndNotes!$E$6:$E$4005,ROW(B3820)-ROW($C$3))),"")</f>
        <v/>
      </c>
      <c r="Q3820" s="363" t="str">
        <f>IFERROR(IF(LEN(INDEX(PlansAndNotes!$G$6:$G$4005,ROW(B3820)-ROW($C$3)))=0,"",INDEX(PlansAndNotes!$G$6:$G$4005,ROW(B3820)-ROW($C$3))),"")</f>
        <v/>
      </c>
      <c r="R3820" s="361" t="str">
        <f>IFERROR(IF(LEN(D3820)&gt;0,IF(LEN(INDEX(AdressBook!$C$6:$C$25,MATCH(D3820,AdressBook!$B$6:$B$25,0),1))=0,"",INDEX(AdressBook!$C$6:$C$25,MATCH(D3820,AdressBook!$B$6:$B$25,0),1)),""),"")</f>
        <v/>
      </c>
      <c r="S3820" s="165">
        <f>IF(LEN(C3820)&gt;0,IFERROR(IF(MATCH(C3820,C3821:$C$4004,0)&gt;0,-1,ROW(S3820)-ROW($S$3)),ROW(S3820)-ROW($S$3)),-1)</f>
        <v>-1</v>
      </c>
      <c r="T3820" s="165">
        <f t="shared" si="399"/>
        <v>0</v>
      </c>
      <c r="U3820" s="165" t="str">
        <f t="shared" si="400"/>
        <v/>
      </c>
      <c r="V3820" s="165" t="str">
        <f>IFERROR(IF(OR(C3820="",S3820&lt;0),"",IF(SUBTOTAL(3,C3820:C3820)=0,-1,SUBTOTAL(3,$C$4:C3820))),"")</f>
        <v/>
      </c>
      <c r="W3820" s="156" t="str">
        <f t="array" ref="W3820">IF(LEN(C3820)&gt;0,IFERROR(IF(MATCH(C3820,$C$3:$C3819,0)&gt;0,N3820-INDEX($N$3:N3819,SUMPRODUCT(MAX(ROW($C$3:$C3819)*(C3820=$C$3:$C3819)))-2,1),""),""),"")</f>
        <v/>
      </c>
      <c r="X3820" s="156">
        <f t="shared" ca="1" si="401"/>
        <v>1</v>
      </c>
      <c r="Y3820" s="156">
        <f t="shared" ca="1" si="402"/>
        <v>1</v>
      </c>
    </row>
    <row r="3821" spans="2:25" hidden="1" x14ac:dyDescent="0.25">
      <c r="B3821" s="390" t="str">
        <f>IFERROR(IF(LEN(INDEX(PlansAndNotes!$B$6:$B$2005,ROW(A3821)-ROW($B$3)))=0,"",INDEX(PlansAndNotes!$B$6:$B$2005,ROW(A3821)-ROW($B$3))),"")</f>
        <v/>
      </c>
      <c r="C3821" s="387" t="str">
        <f t="shared" si="403"/>
        <v/>
      </c>
      <c r="D3821" s="361" t="str">
        <f>IFERROR(IF(LEN(C3821)&gt;0,IF(LEN(INDEX(TasksList!$C$6:$C$25,MATCH(C3821,TasksList!$B$6:$B$25,0),1))=0,"",INDEX(TasksList!$C$6:$C$25,MATCH(C3821,TasksList!$B$6:$B$25,0),1)),""),"")</f>
        <v/>
      </c>
      <c r="E3821" s="361" t="str">
        <f>IFERROR(IF(LEN(C3821)&gt;0,IF(LEN(INDEX(TasksList!$F$6:$F$25,MATCH(C3821,TasksList!$B$6:$B$25,0),1))=0,"not set!",INDEX(TasksList!$F$6:$F$25,MATCH(C3821,TasksList!$B$6:$B$25,0),1)),""),"")</f>
        <v/>
      </c>
      <c r="F3821" s="360" t="str">
        <f>IFERROR(IF(LEN(D3821)&gt;0,IF(LEN(INDEX(AdressBook!$D$6:$D$25,MATCH(D3821,AdressBook!$B$6:$B$25,0),1))=0,"",INDEX(AdressBook!$D$6:$D$25,MATCH(D3821,AdressBook!$B$6:$B$25,0),1)),""),"")</f>
        <v/>
      </c>
      <c r="G3821" s="361" t="str">
        <f>IFERROR(IF(LEN(INDEX(PlansAndNotes!$F$6:$F$4005,ROW(B3821)-ROW($C$3)))=0,"",INDEX(PlansAndNotes!$F$6:$F$4005,ROW(B3821)-ROW($C$3))),"")</f>
        <v/>
      </c>
      <c r="H3821" s="361" t="str">
        <f>IFERROR(IF(LEN(C3821)&gt;0,IF(LEN(INDEX(TasksList!$G$6:$G$25,MATCH(C3821,TasksList!$B$6:$B$25,0),1))=0,"",INDEX(TasksList!$G$6:$G$25,MATCH(C3821,TasksList!$B$6:$B$25,0),1)),""),"")</f>
        <v/>
      </c>
      <c r="N3821" s="362" t="str">
        <f>IFERROR(IF(LEN(INDEX(PlansAndNotes!$D$6:$D$4005,ROW(B3821)-ROW($C$3)))=0,"",INDEX(PlansAndNotes!$D$6:$D$4005,ROW(B3821)-ROW($C$3))),"")</f>
        <v/>
      </c>
      <c r="O3821" s="165" t="str">
        <f t="shared" si="398"/>
        <v/>
      </c>
      <c r="P3821" s="363" t="str">
        <f>IFERROR(IF(LEN(INDEX(PlansAndNotes!$E$6:$E$4005,ROW(B3821)-ROW($C$3)))=0,"",INDEX(PlansAndNotes!$E$6:$E$4005,ROW(B3821)-ROW($C$3))),"")</f>
        <v/>
      </c>
      <c r="Q3821" s="363" t="str">
        <f>IFERROR(IF(LEN(INDEX(PlansAndNotes!$G$6:$G$4005,ROW(B3821)-ROW($C$3)))=0,"",INDEX(PlansAndNotes!$G$6:$G$4005,ROW(B3821)-ROW($C$3))),"")</f>
        <v/>
      </c>
      <c r="R3821" s="361" t="str">
        <f>IFERROR(IF(LEN(D3821)&gt;0,IF(LEN(INDEX(AdressBook!$C$6:$C$25,MATCH(D3821,AdressBook!$B$6:$B$25,0),1))=0,"",INDEX(AdressBook!$C$6:$C$25,MATCH(D3821,AdressBook!$B$6:$B$25,0),1)),""),"")</f>
        <v/>
      </c>
      <c r="S3821" s="165">
        <f>IF(LEN(C3821)&gt;0,IFERROR(IF(MATCH(C3821,C3822:$C$4004,0)&gt;0,-1,ROW(S3821)-ROW($S$3)),ROW(S3821)-ROW($S$3)),-1)</f>
        <v>-1</v>
      </c>
      <c r="T3821" s="165">
        <f t="shared" si="399"/>
        <v>0</v>
      </c>
      <c r="U3821" s="165" t="str">
        <f t="shared" si="400"/>
        <v/>
      </c>
      <c r="V3821" s="165" t="str">
        <f>IFERROR(IF(OR(C3821="",S3821&lt;0),"",IF(SUBTOTAL(3,C3821:C3821)=0,-1,SUBTOTAL(3,$C$4:C3821))),"")</f>
        <v/>
      </c>
      <c r="W3821" s="156" t="str">
        <f t="array" ref="W3821">IF(LEN(C3821)&gt;0,IFERROR(IF(MATCH(C3821,$C$3:$C3820,0)&gt;0,N3821-INDEX($N$3:N3820,SUMPRODUCT(MAX(ROW($C$3:$C3820)*(C3821=$C$3:$C3820)))-2,1),""),""),"")</f>
        <v/>
      </c>
      <c r="X3821" s="156">
        <f t="shared" ca="1" si="401"/>
        <v>1</v>
      </c>
      <c r="Y3821" s="156">
        <f t="shared" ca="1" si="402"/>
        <v>1</v>
      </c>
    </row>
    <row r="3822" spans="2:25" hidden="1" x14ac:dyDescent="0.25">
      <c r="B3822" s="390" t="str">
        <f>IFERROR(IF(LEN(INDEX(PlansAndNotes!$B$6:$B$2005,ROW(A3822)-ROW($B$3)))=0,"",INDEX(PlansAndNotes!$B$6:$B$2005,ROW(A3822)-ROW($B$3))),"")</f>
        <v/>
      </c>
      <c r="C3822" s="387" t="str">
        <f t="shared" si="403"/>
        <v/>
      </c>
      <c r="D3822" s="361" t="str">
        <f>IFERROR(IF(LEN(C3822)&gt;0,IF(LEN(INDEX(TasksList!$C$6:$C$25,MATCH(C3822,TasksList!$B$6:$B$25,0),1))=0,"",INDEX(TasksList!$C$6:$C$25,MATCH(C3822,TasksList!$B$6:$B$25,0),1)),""),"")</f>
        <v/>
      </c>
      <c r="E3822" s="361" t="str">
        <f>IFERROR(IF(LEN(C3822)&gt;0,IF(LEN(INDEX(TasksList!$F$6:$F$25,MATCH(C3822,TasksList!$B$6:$B$25,0),1))=0,"not set!",INDEX(TasksList!$F$6:$F$25,MATCH(C3822,TasksList!$B$6:$B$25,0),1)),""),"")</f>
        <v/>
      </c>
      <c r="F3822" s="360" t="str">
        <f>IFERROR(IF(LEN(D3822)&gt;0,IF(LEN(INDEX(AdressBook!$D$6:$D$25,MATCH(D3822,AdressBook!$B$6:$B$25,0),1))=0,"",INDEX(AdressBook!$D$6:$D$25,MATCH(D3822,AdressBook!$B$6:$B$25,0),1)),""),"")</f>
        <v/>
      </c>
      <c r="G3822" s="361" t="str">
        <f>IFERROR(IF(LEN(INDEX(PlansAndNotes!$F$6:$F$4005,ROW(B3822)-ROW($C$3)))=0,"",INDEX(PlansAndNotes!$F$6:$F$4005,ROW(B3822)-ROW($C$3))),"")</f>
        <v/>
      </c>
      <c r="H3822" s="361" t="str">
        <f>IFERROR(IF(LEN(C3822)&gt;0,IF(LEN(INDEX(TasksList!$G$6:$G$25,MATCH(C3822,TasksList!$B$6:$B$25,0),1))=0,"",INDEX(TasksList!$G$6:$G$25,MATCH(C3822,TasksList!$B$6:$B$25,0),1)),""),"")</f>
        <v/>
      </c>
      <c r="N3822" s="362" t="str">
        <f>IFERROR(IF(LEN(INDEX(PlansAndNotes!$D$6:$D$4005,ROW(B3822)-ROW($C$3)))=0,"",INDEX(PlansAndNotes!$D$6:$D$4005,ROW(B3822)-ROW($C$3))),"")</f>
        <v/>
      </c>
      <c r="O3822" s="165" t="str">
        <f t="shared" si="398"/>
        <v/>
      </c>
      <c r="P3822" s="363" t="str">
        <f>IFERROR(IF(LEN(INDEX(PlansAndNotes!$E$6:$E$4005,ROW(B3822)-ROW($C$3)))=0,"",INDEX(PlansAndNotes!$E$6:$E$4005,ROW(B3822)-ROW($C$3))),"")</f>
        <v/>
      </c>
      <c r="Q3822" s="363" t="str">
        <f>IFERROR(IF(LEN(INDEX(PlansAndNotes!$G$6:$G$4005,ROW(B3822)-ROW($C$3)))=0,"",INDEX(PlansAndNotes!$G$6:$G$4005,ROW(B3822)-ROW($C$3))),"")</f>
        <v/>
      </c>
      <c r="R3822" s="361" t="str">
        <f>IFERROR(IF(LEN(D3822)&gt;0,IF(LEN(INDEX(AdressBook!$C$6:$C$25,MATCH(D3822,AdressBook!$B$6:$B$25,0),1))=0,"",INDEX(AdressBook!$C$6:$C$25,MATCH(D3822,AdressBook!$B$6:$B$25,0),1)),""),"")</f>
        <v/>
      </c>
      <c r="S3822" s="165">
        <f>IF(LEN(C3822)&gt;0,IFERROR(IF(MATCH(C3822,C3823:$C$4004,0)&gt;0,-1,ROW(S3822)-ROW($S$3)),ROW(S3822)-ROW($S$3)),-1)</f>
        <v>-1</v>
      </c>
      <c r="T3822" s="165">
        <f t="shared" si="399"/>
        <v>0</v>
      </c>
      <c r="U3822" s="165" t="str">
        <f t="shared" si="400"/>
        <v/>
      </c>
      <c r="V3822" s="165" t="str">
        <f>IFERROR(IF(OR(C3822="",S3822&lt;0),"",IF(SUBTOTAL(3,C3822:C3822)=0,-1,SUBTOTAL(3,$C$4:C3822))),"")</f>
        <v/>
      </c>
      <c r="W3822" s="156" t="str">
        <f t="array" ref="W3822">IF(LEN(C3822)&gt;0,IFERROR(IF(MATCH(C3822,$C$3:$C3821,0)&gt;0,N3822-INDEX($N$3:N3821,SUMPRODUCT(MAX(ROW($C$3:$C3821)*(C3822=$C$3:$C3821)))-2,1),""),""),"")</f>
        <v/>
      </c>
      <c r="X3822" s="156">
        <f t="shared" ca="1" si="401"/>
        <v>1</v>
      </c>
      <c r="Y3822" s="156">
        <f t="shared" ca="1" si="402"/>
        <v>1</v>
      </c>
    </row>
    <row r="3823" spans="2:25" hidden="1" x14ac:dyDescent="0.25">
      <c r="B3823" s="390" t="str">
        <f>IFERROR(IF(LEN(INDEX(PlansAndNotes!$B$6:$B$2005,ROW(A3823)-ROW($B$3)))=0,"",INDEX(PlansAndNotes!$B$6:$B$2005,ROW(A3823)-ROW($B$3))),"")</f>
        <v/>
      </c>
      <c r="C3823" s="387" t="str">
        <f t="shared" si="403"/>
        <v/>
      </c>
      <c r="D3823" s="361" t="str">
        <f>IFERROR(IF(LEN(C3823)&gt;0,IF(LEN(INDEX(TasksList!$C$6:$C$25,MATCH(C3823,TasksList!$B$6:$B$25,0),1))=0,"",INDEX(TasksList!$C$6:$C$25,MATCH(C3823,TasksList!$B$6:$B$25,0),1)),""),"")</f>
        <v/>
      </c>
      <c r="E3823" s="361" t="str">
        <f>IFERROR(IF(LEN(C3823)&gt;0,IF(LEN(INDEX(TasksList!$F$6:$F$25,MATCH(C3823,TasksList!$B$6:$B$25,0),1))=0,"not set!",INDEX(TasksList!$F$6:$F$25,MATCH(C3823,TasksList!$B$6:$B$25,0),1)),""),"")</f>
        <v/>
      </c>
      <c r="F3823" s="360" t="str">
        <f>IFERROR(IF(LEN(D3823)&gt;0,IF(LEN(INDEX(AdressBook!$D$6:$D$25,MATCH(D3823,AdressBook!$B$6:$B$25,0),1))=0,"",INDEX(AdressBook!$D$6:$D$25,MATCH(D3823,AdressBook!$B$6:$B$25,0),1)),""),"")</f>
        <v/>
      </c>
      <c r="G3823" s="361" t="str">
        <f>IFERROR(IF(LEN(INDEX(PlansAndNotes!$F$6:$F$4005,ROW(B3823)-ROW($C$3)))=0,"",INDEX(PlansAndNotes!$F$6:$F$4005,ROW(B3823)-ROW($C$3))),"")</f>
        <v/>
      </c>
      <c r="H3823" s="361" t="str">
        <f>IFERROR(IF(LEN(C3823)&gt;0,IF(LEN(INDEX(TasksList!$G$6:$G$25,MATCH(C3823,TasksList!$B$6:$B$25,0),1))=0,"",INDEX(TasksList!$G$6:$G$25,MATCH(C3823,TasksList!$B$6:$B$25,0),1)),""),"")</f>
        <v/>
      </c>
      <c r="N3823" s="362" t="str">
        <f>IFERROR(IF(LEN(INDEX(PlansAndNotes!$D$6:$D$4005,ROW(B3823)-ROW($C$3)))=0,"",INDEX(PlansAndNotes!$D$6:$D$4005,ROW(B3823)-ROW($C$3))),"")</f>
        <v/>
      </c>
      <c r="O3823" s="165" t="str">
        <f t="shared" si="398"/>
        <v/>
      </c>
      <c r="P3823" s="363" t="str">
        <f>IFERROR(IF(LEN(INDEX(PlansAndNotes!$E$6:$E$4005,ROW(B3823)-ROW($C$3)))=0,"",INDEX(PlansAndNotes!$E$6:$E$4005,ROW(B3823)-ROW($C$3))),"")</f>
        <v/>
      </c>
      <c r="Q3823" s="363" t="str">
        <f>IFERROR(IF(LEN(INDEX(PlansAndNotes!$G$6:$G$4005,ROW(B3823)-ROW($C$3)))=0,"",INDEX(PlansAndNotes!$G$6:$G$4005,ROW(B3823)-ROW($C$3))),"")</f>
        <v/>
      </c>
      <c r="R3823" s="361" t="str">
        <f>IFERROR(IF(LEN(D3823)&gt;0,IF(LEN(INDEX(AdressBook!$C$6:$C$25,MATCH(D3823,AdressBook!$B$6:$B$25,0),1))=0,"",INDEX(AdressBook!$C$6:$C$25,MATCH(D3823,AdressBook!$B$6:$B$25,0),1)),""),"")</f>
        <v/>
      </c>
      <c r="S3823" s="165">
        <f>IF(LEN(C3823)&gt;0,IFERROR(IF(MATCH(C3823,C3824:$C$4004,0)&gt;0,-1,ROW(S3823)-ROW($S$3)),ROW(S3823)-ROW($S$3)),-1)</f>
        <v>-1</v>
      </c>
      <c r="T3823" s="165">
        <f t="shared" si="399"/>
        <v>0</v>
      </c>
      <c r="U3823" s="165" t="str">
        <f t="shared" si="400"/>
        <v/>
      </c>
      <c r="V3823" s="165" t="str">
        <f>IFERROR(IF(OR(C3823="",S3823&lt;0),"",IF(SUBTOTAL(3,C3823:C3823)=0,-1,SUBTOTAL(3,$C$4:C3823))),"")</f>
        <v/>
      </c>
      <c r="W3823" s="156" t="str">
        <f t="array" ref="W3823">IF(LEN(C3823)&gt;0,IFERROR(IF(MATCH(C3823,$C$3:$C3822,0)&gt;0,N3823-INDEX($N$3:N3822,SUMPRODUCT(MAX(ROW($C$3:$C3822)*(C3823=$C$3:$C3822)))-2,1),""),""),"")</f>
        <v/>
      </c>
      <c r="X3823" s="156">
        <f t="shared" ca="1" si="401"/>
        <v>1</v>
      </c>
      <c r="Y3823" s="156">
        <f t="shared" ca="1" si="402"/>
        <v>1</v>
      </c>
    </row>
    <row r="3824" spans="2:25" hidden="1" x14ac:dyDescent="0.25">
      <c r="B3824" s="390" t="str">
        <f>IFERROR(IF(LEN(INDEX(PlansAndNotes!$B$6:$B$2005,ROW(A3824)-ROW($B$3)))=0,"",INDEX(PlansAndNotes!$B$6:$B$2005,ROW(A3824)-ROW($B$3))),"")</f>
        <v/>
      </c>
      <c r="C3824" s="387" t="str">
        <f t="shared" si="403"/>
        <v/>
      </c>
      <c r="D3824" s="361" t="str">
        <f>IFERROR(IF(LEN(C3824)&gt;0,IF(LEN(INDEX(TasksList!$C$6:$C$25,MATCH(C3824,TasksList!$B$6:$B$25,0),1))=0,"",INDEX(TasksList!$C$6:$C$25,MATCH(C3824,TasksList!$B$6:$B$25,0),1)),""),"")</f>
        <v/>
      </c>
      <c r="E3824" s="361" t="str">
        <f>IFERROR(IF(LEN(C3824)&gt;0,IF(LEN(INDEX(TasksList!$F$6:$F$25,MATCH(C3824,TasksList!$B$6:$B$25,0),1))=0,"not set!",INDEX(TasksList!$F$6:$F$25,MATCH(C3824,TasksList!$B$6:$B$25,0),1)),""),"")</f>
        <v/>
      </c>
      <c r="F3824" s="360" t="str">
        <f>IFERROR(IF(LEN(D3824)&gt;0,IF(LEN(INDEX(AdressBook!$D$6:$D$25,MATCH(D3824,AdressBook!$B$6:$B$25,0),1))=0,"",INDEX(AdressBook!$D$6:$D$25,MATCH(D3824,AdressBook!$B$6:$B$25,0),1)),""),"")</f>
        <v/>
      </c>
      <c r="G3824" s="361" t="str">
        <f>IFERROR(IF(LEN(INDEX(PlansAndNotes!$F$6:$F$4005,ROW(B3824)-ROW($C$3)))=0,"",INDEX(PlansAndNotes!$F$6:$F$4005,ROW(B3824)-ROW($C$3))),"")</f>
        <v/>
      </c>
      <c r="H3824" s="361" t="str">
        <f>IFERROR(IF(LEN(C3824)&gt;0,IF(LEN(INDEX(TasksList!$G$6:$G$25,MATCH(C3824,TasksList!$B$6:$B$25,0),1))=0,"",INDEX(TasksList!$G$6:$G$25,MATCH(C3824,TasksList!$B$6:$B$25,0),1)),""),"")</f>
        <v/>
      </c>
      <c r="N3824" s="362" t="str">
        <f>IFERROR(IF(LEN(INDEX(PlansAndNotes!$D$6:$D$4005,ROW(B3824)-ROW($C$3)))=0,"",INDEX(PlansAndNotes!$D$6:$D$4005,ROW(B3824)-ROW($C$3))),"")</f>
        <v/>
      </c>
      <c r="O3824" s="165" t="str">
        <f t="shared" si="398"/>
        <v/>
      </c>
      <c r="P3824" s="363" t="str">
        <f>IFERROR(IF(LEN(INDEX(PlansAndNotes!$E$6:$E$4005,ROW(B3824)-ROW($C$3)))=0,"",INDEX(PlansAndNotes!$E$6:$E$4005,ROW(B3824)-ROW($C$3))),"")</f>
        <v/>
      </c>
      <c r="Q3824" s="363" t="str">
        <f>IFERROR(IF(LEN(INDEX(PlansAndNotes!$G$6:$G$4005,ROW(B3824)-ROW($C$3)))=0,"",INDEX(PlansAndNotes!$G$6:$G$4005,ROW(B3824)-ROW($C$3))),"")</f>
        <v/>
      </c>
      <c r="R3824" s="361" t="str">
        <f>IFERROR(IF(LEN(D3824)&gt;0,IF(LEN(INDEX(AdressBook!$C$6:$C$25,MATCH(D3824,AdressBook!$B$6:$B$25,0),1))=0,"",INDEX(AdressBook!$C$6:$C$25,MATCH(D3824,AdressBook!$B$6:$B$25,0),1)),""),"")</f>
        <v/>
      </c>
      <c r="S3824" s="165">
        <f>IF(LEN(C3824)&gt;0,IFERROR(IF(MATCH(C3824,C3825:$C$4004,0)&gt;0,-1,ROW(S3824)-ROW($S$3)),ROW(S3824)-ROW($S$3)),-1)</f>
        <v>-1</v>
      </c>
      <c r="T3824" s="165">
        <f t="shared" si="399"/>
        <v>0</v>
      </c>
      <c r="U3824" s="165" t="str">
        <f t="shared" si="400"/>
        <v/>
      </c>
      <c r="V3824" s="165" t="str">
        <f>IFERROR(IF(OR(C3824="",S3824&lt;0),"",IF(SUBTOTAL(3,C3824:C3824)=0,-1,SUBTOTAL(3,$C$4:C3824))),"")</f>
        <v/>
      </c>
      <c r="W3824" s="156" t="str">
        <f t="array" ref="W3824">IF(LEN(C3824)&gt;0,IFERROR(IF(MATCH(C3824,$C$3:$C3823,0)&gt;0,N3824-INDEX($N$3:N3823,SUMPRODUCT(MAX(ROW($C$3:$C3823)*(C3824=$C$3:$C3823)))-2,1),""),""),"")</f>
        <v/>
      </c>
      <c r="X3824" s="156">
        <f t="shared" ca="1" si="401"/>
        <v>1</v>
      </c>
      <c r="Y3824" s="156">
        <f t="shared" ca="1" si="402"/>
        <v>1</v>
      </c>
    </row>
    <row r="3825" spans="2:25" hidden="1" x14ac:dyDescent="0.25">
      <c r="B3825" s="390" t="str">
        <f>IFERROR(IF(LEN(INDEX(PlansAndNotes!$B$6:$B$2005,ROW(A3825)-ROW($B$3)))=0,"",INDEX(PlansAndNotes!$B$6:$B$2005,ROW(A3825)-ROW($B$3))),"")</f>
        <v/>
      </c>
      <c r="C3825" s="387" t="str">
        <f t="shared" si="403"/>
        <v/>
      </c>
      <c r="D3825" s="361" t="str">
        <f>IFERROR(IF(LEN(C3825)&gt;0,IF(LEN(INDEX(TasksList!$C$6:$C$25,MATCH(C3825,TasksList!$B$6:$B$25,0),1))=0,"",INDEX(TasksList!$C$6:$C$25,MATCH(C3825,TasksList!$B$6:$B$25,0),1)),""),"")</f>
        <v/>
      </c>
      <c r="E3825" s="361" t="str">
        <f>IFERROR(IF(LEN(C3825)&gt;0,IF(LEN(INDEX(TasksList!$F$6:$F$25,MATCH(C3825,TasksList!$B$6:$B$25,0),1))=0,"not set!",INDEX(TasksList!$F$6:$F$25,MATCH(C3825,TasksList!$B$6:$B$25,0),1)),""),"")</f>
        <v/>
      </c>
      <c r="F3825" s="360" t="str">
        <f>IFERROR(IF(LEN(D3825)&gt;0,IF(LEN(INDEX(AdressBook!$D$6:$D$25,MATCH(D3825,AdressBook!$B$6:$B$25,0),1))=0,"",INDEX(AdressBook!$D$6:$D$25,MATCH(D3825,AdressBook!$B$6:$B$25,0),1)),""),"")</f>
        <v/>
      </c>
      <c r="G3825" s="361" t="str">
        <f>IFERROR(IF(LEN(INDEX(PlansAndNotes!$F$6:$F$4005,ROW(B3825)-ROW($C$3)))=0,"",INDEX(PlansAndNotes!$F$6:$F$4005,ROW(B3825)-ROW($C$3))),"")</f>
        <v/>
      </c>
      <c r="H3825" s="361" t="str">
        <f>IFERROR(IF(LEN(C3825)&gt;0,IF(LEN(INDEX(TasksList!$G$6:$G$25,MATCH(C3825,TasksList!$B$6:$B$25,0),1))=0,"",INDEX(TasksList!$G$6:$G$25,MATCH(C3825,TasksList!$B$6:$B$25,0),1)),""),"")</f>
        <v/>
      </c>
      <c r="N3825" s="362" t="str">
        <f>IFERROR(IF(LEN(INDEX(PlansAndNotes!$D$6:$D$4005,ROW(B3825)-ROW($C$3)))=0,"",INDEX(PlansAndNotes!$D$6:$D$4005,ROW(B3825)-ROW($C$3))),"")</f>
        <v/>
      </c>
      <c r="O3825" s="165" t="str">
        <f t="shared" si="398"/>
        <v/>
      </c>
      <c r="P3825" s="363" t="str">
        <f>IFERROR(IF(LEN(INDEX(PlansAndNotes!$E$6:$E$4005,ROW(B3825)-ROW($C$3)))=0,"",INDEX(PlansAndNotes!$E$6:$E$4005,ROW(B3825)-ROW($C$3))),"")</f>
        <v/>
      </c>
      <c r="Q3825" s="363" t="str">
        <f>IFERROR(IF(LEN(INDEX(PlansAndNotes!$G$6:$G$4005,ROW(B3825)-ROW($C$3)))=0,"",INDEX(PlansAndNotes!$G$6:$G$4005,ROW(B3825)-ROW($C$3))),"")</f>
        <v/>
      </c>
      <c r="R3825" s="361" t="str">
        <f>IFERROR(IF(LEN(D3825)&gt;0,IF(LEN(INDEX(AdressBook!$C$6:$C$25,MATCH(D3825,AdressBook!$B$6:$B$25,0),1))=0,"",INDEX(AdressBook!$C$6:$C$25,MATCH(D3825,AdressBook!$B$6:$B$25,0),1)),""),"")</f>
        <v/>
      </c>
      <c r="S3825" s="165">
        <f>IF(LEN(C3825)&gt;0,IFERROR(IF(MATCH(C3825,C3826:$C$4004,0)&gt;0,-1,ROW(S3825)-ROW($S$3)),ROW(S3825)-ROW($S$3)),-1)</f>
        <v>-1</v>
      </c>
      <c r="T3825" s="165">
        <f t="shared" si="399"/>
        <v>0</v>
      </c>
      <c r="U3825" s="165" t="str">
        <f t="shared" si="400"/>
        <v/>
      </c>
      <c r="V3825" s="165" t="str">
        <f>IFERROR(IF(OR(C3825="",S3825&lt;0),"",IF(SUBTOTAL(3,C3825:C3825)=0,-1,SUBTOTAL(3,$C$4:C3825))),"")</f>
        <v/>
      </c>
      <c r="W3825" s="156" t="str">
        <f t="array" ref="W3825">IF(LEN(C3825)&gt;0,IFERROR(IF(MATCH(C3825,$C$3:$C3824,0)&gt;0,N3825-INDEX($N$3:N3824,SUMPRODUCT(MAX(ROW($C$3:$C3824)*(C3825=$C$3:$C3824)))-2,1),""),""),"")</f>
        <v/>
      </c>
      <c r="X3825" s="156">
        <f t="shared" ca="1" si="401"/>
        <v>1</v>
      </c>
      <c r="Y3825" s="156">
        <f t="shared" ca="1" si="402"/>
        <v>1</v>
      </c>
    </row>
    <row r="3826" spans="2:25" hidden="1" x14ac:dyDescent="0.25">
      <c r="B3826" s="390" t="str">
        <f>IFERROR(IF(LEN(INDEX(PlansAndNotes!$B$6:$B$2005,ROW(A3826)-ROW($B$3)))=0,"",INDEX(PlansAndNotes!$B$6:$B$2005,ROW(A3826)-ROW($B$3))),"")</f>
        <v/>
      </c>
      <c r="C3826" s="387" t="str">
        <f t="shared" si="403"/>
        <v/>
      </c>
      <c r="D3826" s="361" t="str">
        <f>IFERROR(IF(LEN(C3826)&gt;0,IF(LEN(INDEX(TasksList!$C$6:$C$25,MATCH(C3826,TasksList!$B$6:$B$25,0),1))=0,"",INDEX(TasksList!$C$6:$C$25,MATCH(C3826,TasksList!$B$6:$B$25,0),1)),""),"")</f>
        <v/>
      </c>
      <c r="E3826" s="361" t="str">
        <f>IFERROR(IF(LEN(C3826)&gt;0,IF(LEN(INDEX(TasksList!$F$6:$F$25,MATCH(C3826,TasksList!$B$6:$B$25,0),1))=0,"not set!",INDEX(TasksList!$F$6:$F$25,MATCH(C3826,TasksList!$B$6:$B$25,0),1)),""),"")</f>
        <v/>
      </c>
      <c r="F3826" s="360" t="str">
        <f>IFERROR(IF(LEN(D3826)&gt;0,IF(LEN(INDEX(AdressBook!$D$6:$D$25,MATCH(D3826,AdressBook!$B$6:$B$25,0),1))=0,"",INDEX(AdressBook!$D$6:$D$25,MATCH(D3826,AdressBook!$B$6:$B$25,0),1)),""),"")</f>
        <v/>
      </c>
      <c r="G3826" s="361" t="str">
        <f>IFERROR(IF(LEN(INDEX(PlansAndNotes!$F$6:$F$4005,ROW(B3826)-ROW($C$3)))=0,"",INDEX(PlansAndNotes!$F$6:$F$4005,ROW(B3826)-ROW($C$3))),"")</f>
        <v/>
      </c>
      <c r="H3826" s="361" t="str">
        <f>IFERROR(IF(LEN(C3826)&gt;0,IF(LEN(INDEX(TasksList!$G$6:$G$25,MATCH(C3826,TasksList!$B$6:$B$25,0),1))=0,"",INDEX(TasksList!$G$6:$G$25,MATCH(C3826,TasksList!$B$6:$B$25,0),1)),""),"")</f>
        <v/>
      </c>
      <c r="N3826" s="362" t="str">
        <f>IFERROR(IF(LEN(INDEX(PlansAndNotes!$D$6:$D$4005,ROW(B3826)-ROW($C$3)))=0,"",INDEX(PlansAndNotes!$D$6:$D$4005,ROW(B3826)-ROW($C$3))),"")</f>
        <v/>
      </c>
      <c r="O3826" s="165" t="str">
        <f t="shared" si="398"/>
        <v/>
      </c>
      <c r="P3826" s="363" t="str">
        <f>IFERROR(IF(LEN(INDEX(PlansAndNotes!$E$6:$E$4005,ROW(B3826)-ROW($C$3)))=0,"",INDEX(PlansAndNotes!$E$6:$E$4005,ROW(B3826)-ROW($C$3))),"")</f>
        <v/>
      </c>
      <c r="Q3826" s="363" t="str">
        <f>IFERROR(IF(LEN(INDEX(PlansAndNotes!$G$6:$G$4005,ROW(B3826)-ROW($C$3)))=0,"",INDEX(PlansAndNotes!$G$6:$G$4005,ROW(B3826)-ROW($C$3))),"")</f>
        <v/>
      </c>
      <c r="R3826" s="361" t="str">
        <f>IFERROR(IF(LEN(D3826)&gt;0,IF(LEN(INDEX(AdressBook!$C$6:$C$25,MATCH(D3826,AdressBook!$B$6:$B$25,0),1))=0,"",INDEX(AdressBook!$C$6:$C$25,MATCH(D3826,AdressBook!$B$6:$B$25,0),1)),""),"")</f>
        <v/>
      </c>
      <c r="S3826" s="165">
        <f>IF(LEN(C3826)&gt;0,IFERROR(IF(MATCH(C3826,C3827:$C$4004,0)&gt;0,-1,ROW(S3826)-ROW($S$3)),ROW(S3826)-ROW($S$3)),-1)</f>
        <v>-1</v>
      </c>
      <c r="T3826" s="165">
        <f t="shared" si="399"/>
        <v>0</v>
      </c>
      <c r="U3826" s="165" t="str">
        <f t="shared" si="400"/>
        <v/>
      </c>
      <c r="V3826" s="165" t="str">
        <f>IFERROR(IF(OR(C3826="",S3826&lt;0),"",IF(SUBTOTAL(3,C3826:C3826)=0,-1,SUBTOTAL(3,$C$4:C3826))),"")</f>
        <v/>
      </c>
      <c r="W3826" s="156" t="str">
        <f t="array" ref="W3826">IF(LEN(C3826)&gt;0,IFERROR(IF(MATCH(C3826,$C$3:$C3825,0)&gt;0,N3826-INDEX($N$3:N3825,SUMPRODUCT(MAX(ROW($C$3:$C3825)*(C3826=$C$3:$C3825)))-2,1),""),""),"")</f>
        <v/>
      </c>
      <c r="X3826" s="156">
        <f t="shared" ca="1" si="401"/>
        <v>1</v>
      </c>
      <c r="Y3826" s="156">
        <f t="shared" ca="1" si="402"/>
        <v>1</v>
      </c>
    </row>
    <row r="3827" spans="2:25" hidden="1" x14ac:dyDescent="0.25">
      <c r="B3827" s="390" t="str">
        <f>IFERROR(IF(LEN(INDEX(PlansAndNotes!$B$6:$B$2005,ROW(A3827)-ROW($B$3)))=0,"",INDEX(PlansAndNotes!$B$6:$B$2005,ROW(A3827)-ROW($B$3))),"")</f>
        <v/>
      </c>
      <c r="C3827" s="387" t="str">
        <f t="shared" si="403"/>
        <v/>
      </c>
      <c r="D3827" s="361" t="str">
        <f>IFERROR(IF(LEN(C3827)&gt;0,IF(LEN(INDEX(TasksList!$C$6:$C$25,MATCH(C3827,TasksList!$B$6:$B$25,0),1))=0,"",INDEX(TasksList!$C$6:$C$25,MATCH(C3827,TasksList!$B$6:$B$25,0),1)),""),"")</f>
        <v/>
      </c>
      <c r="E3827" s="361" t="str">
        <f>IFERROR(IF(LEN(C3827)&gt;0,IF(LEN(INDEX(TasksList!$F$6:$F$25,MATCH(C3827,TasksList!$B$6:$B$25,0),1))=0,"not set!",INDEX(TasksList!$F$6:$F$25,MATCH(C3827,TasksList!$B$6:$B$25,0),1)),""),"")</f>
        <v/>
      </c>
      <c r="F3827" s="360" t="str">
        <f>IFERROR(IF(LEN(D3827)&gt;0,IF(LEN(INDEX(AdressBook!$D$6:$D$25,MATCH(D3827,AdressBook!$B$6:$B$25,0),1))=0,"",INDEX(AdressBook!$D$6:$D$25,MATCH(D3827,AdressBook!$B$6:$B$25,0),1)),""),"")</f>
        <v/>
      </c>
      <c r="G3827" s="361" t="str">
        <f>IFERROR(IF(LEN(INDEX(PlansAndNotes!$F$6:$F$4005,ROW(B3827)-ROW($C$3)))=0,"",INDEX(PlansAndNotes!$F$6:$F$4005,ROW(B3827)-ROW($C$3))),"")</f>
        <v/>
      </c>
      <c r="H3827" s="361" t="str">
        <f>IFERROR(IF(LEN(C3827)&gt;0,IF(LEN(INDEX(TasksList!$G$6:$G$25,MATCH(C3827,TasksList!$B$6:$B$25,0),1))=0,"",INDEX(TasksList!$G$6:$G$25,MATCH(C3827,TasksList!$B$6:$B$25,0),1)),""),"")</f>
        <v/>
      </c>
      <c r="N3827" s="362" t="str">
        <f>IFERROR(IF(LEN(INDEX(PlansAndNotes!$D$6:$D$4005,ROW(B3827)-ROW($C$3)))=0,"",INDEX(PlansAndNotes!$D$6:$D$4005,ROW(B3827)-ROW($C$3))),"")</f>
        <v/>
      </c>
      <c r="O3827" s="165" t="str">
        <f t="shared" si="398"/>
        <v/>
      </c>
      <c r="P3827" s="363" t="str">
        <f>IFERROR(IF(LEN(INDEX(PlansAndNotes!$E$6:$E$4005,ROW(B3827)-ROW($C$3)))=0,"",INDEX(PlansAndNotes!$E$6:$E$4005,ROW(B3827)-ROW($C$3))),"")</f>
        <v/>
      </c>
      <c r="Q3827" s="363" t="str">
        <f>IFERROR(IF(LEN(INDEX(PlansAndNotes!$G$6:$G$4005,ROW(B3827)-ROW($C$3)))=0,"",INDEX(PlansAndNotes!$G$6:$G$4005,ROW(B3827)-ROW($C$3))),"")</f>
        <v/>
      </c>
      <c r="R3827" s="361" t="str">
        <f>IFERROR(IF(LEN(D3827)&gt;0,IF(LEN(INDEX(AdressBook!$C$6:$C$25,MATCH(D3827,AdressBook!$B$6:$B$25,0),1))=0,"",INDEX(AdressBook!$C$6:$C$25,MATCH(D3827,AdressBook!$B$6:$B$25,0),1)),""),"")</f>
        <v/>
      </c>
      <c r="S3827" s="165">
        <f>IF(LEN(C3827)&gt;0,IFERROR(IF(MATCH(C3827,C3828:$C$4004,0)&gt;0,-1,ROW(S3827)-ROW($S$3)),ROW(S3827)-ROW($S$3)),-1)</f>
        <v>-1</v>
      </c>
      <c r="T3827" s="165">
        <f t="shared" si="399"/>
        <v>0</v>
      </c>
      <c r="U3827" s="165" t="str">
        <f t="shared" si="400"/>
        <v/>
      </c>
      <c r="V3827" s="165" t="str">
        <f>IFERROR(IF(OR(C3827="",S3827&lt;0),"",IF(SUBTOTAL(3,C3827:C3827)=0,-1,SUBTOTAL(3,$C$4:C3827))),"")</f>
        <v/>
      </c>
      <c r="W3827" s="156" t="str">
        <f t="array" ref="W3827">IF(LEN(C3827)&gt;0,IFERROR(IF(MATCH(C3827,$C$3:$C3826,0)&gt;0,N3827-INDEX($N$3:N3826,SUMPRODUCT(MAX(ROW($C$3:$C3826)*(C3827=$C$3:$C3826)))-2,1),""),""),"")</f>
        <v/>
      </c>
      <c r="X3827" s="156">
        <f t="shared" ca="1" si="401"/>
        <v>1</v>
      </c>
      <c r="Y3827" s="156">
        <f t="shared" ca="1" si="402"/>
        <v>1</v>
      </c>
    </row>
    <row r="3828" spans="2:25" hidden="1" x14ac:dyDescent="0.25">
      <c r="B3828" s="390" t="str">
        <f>IFERROR(IF(LEN(INDEX(PlansAndNotes!$B$6:$B$2005,ROW(A3828)-ROW($B$3)))=0,"",INDEX(PlansAndNotes!$B$6:$B$2005,ROW(A3828)-ROW($B$3))),"")</f>
        <v/>
      </c>
      <c r="C3828" s="387" t="str">
        <f t="shared" si="403"/>
        <v/>
      </c>
      <c r="D3828" s="361" t="str">
        <f>IFERROR(IF(LEN(C3828)&gt;0,IF(LEN(INDEX(TasksList!$C$6:$C$25,MATCH(C3828,TasksList!$B$6:$B$25,0),1))=0,"",INDEX(TasksList!$C$6:$C$25,MATCH(C3828,TasksList!$B$6:$B$25,0),1)),""),"")</f>
        <v/>
      </c>
      <c r="E3828" s="361" t="str">
        <f>IFERROR(IF(LEN(C3828)&gt;0,IF(LEN(INDEX(TasksList!$F$6:$F$25,MATCH(C3828,TasksList!$B$6:$B$25,0),1))=0,"not set!",INDEX(TasksList!$F$6:$F$25,MATCH(C3828,TasksList!$B$6:$B$25,0),1)),""),"")</f>
        <v/>
      </c>
      <c r="F3828" s="360" t="str">
        <f>IFERROR(IF(LEN(D3828)&gt;0,IF(LEN(INDEX(AdressBook!$D$6:$D$25,MATCH(D3828,AdressBook!$B$6:$B$25,0),1))=0,"",INDEX(AdressBook!$D$6:$D$25,MATCH(D3828,AdressBook!$B$6:$B$25,0),1)),""),"")</f>
        <v/>
      </c>
      <c r="G3828" s="361" t="str">
        <f>IFERROR(IF(LEN(INDEX(PlansAndNotes!$F$6:$F$4005,ROW(B3828)-ROW($C$3)))=0,"",INDEX(PlansAndNotes!$F$6:$F$4005,ROW(B3828)-ROW($C$3))),"")</f>
        <v/>
      </c>
      <c r="H3828" s="361" t="str">
        <f>IFERROR(IF(LEN(C3828)&gt;0,IF(LEN(INDEX(TasksList!$G$6:$G$25,MATCH(C3828,TasksList!$B$6:$B$25,0),1))=0,"",INDEX(TasksList!$G$6:$G$25,MATCH(C3828,TasksList!$B$6:$B$25,0),1)),""),"")</f>
        <v/>
      </c>
      <c r="N3828" s="362" t="str">
        <f>IFERROR(IF(LEN(INDEX(PlansAndNotes!$D$6:$D$4005,ROW(B3828)-ROW($C$3)))=0,"",INDEX(PlansAndNotes!$D$6:$D$4005,ROW(B3828)-ROW($C$3))),"")</f>
        <v/>
      </c>
      <c r="O3828" s="165" t="str">
        <f t="shared" si="398"/>
        <v/>
      </c>
      <c r="P3828" s="363" t="str">
        <f>IFERROR(IF(LEN(INDEX(PlansAndNotes!$E$6:$E$4005,ROW(B3828)-ROW($C$3)))=0,"",INDEX(PlansAndNotes!$E$6:$E$4005,ROW(B3828)-ROW($C$3))),"")</f>
        <v/>
      </c>
      <c r="Q3828" s="363" t="str">
        <f>IFERROR(IF(LEN(INDEX(PlansAndNotes!$G$6:$G$4005,ROW(B3828)-ROW($C$3)))=0,"",INDEX(PlansAndNotes!$G$6:$G$4005,ROW(B3828)-ROW($C$3))),"")</f>
        <v/>
      </c>
      <c r="R3828" s="361" t="str">
        <f>IFERROR(IF(LEN(D3828)&gt;0,IF(LEN(INDEX(AdressBook!$C$6:$C$25,MATCH(D3828,AdressBook!$B$6:$B$25,0),1))=0,"",INDEX(AdressBook!$C$6:$C$25,MATCH(D3828,AdressBook!$B$6:$B$25,0),1)),""),"")</f>
        <v/>
      </c>
      <c r="S3828" s="165">
        <f>IF(LEN(C3828)&gt;0,IFERROR(IF(MATCH(C3828,C3829:$C$4004,0)&gt;0,-1,ROW(S3828)-ROW($S$3)),ROW(S3828)-ROW($S$3)),-1)</f>
        <v>-1</v>
      </c>
      <c r="T3828" s="165">
        <f t="shared" si="399"/>
        <v>0</v>
      </c>
      <c r="U3828" s="165" t="str">
        <f t="shared" si="400"/>
        <v/>
      </c>
      <c r="V3828" s="165" t="str">
        <f>IFERROR(IF(OR(C3828="",S3828&lt;0),"",IF(SUBTOTAL(3,C3828:C3828)=0,-1,SUBTOTAL(3,$C$4:C3828))),"")</f>
        <v/>
      </c>
      <c r="W3828" s="156" t="str">
        <f t="array" ref="W3828">IF(LEN(C3828)&gt;0,IFERROR(IF(MATCH(C3828,$C$3:$C3827,0)&gt;0,N3828-INDEX($N$3:N3827,SUMPRODUCT(MAX(ROW($C$3:$C3827)*(C3828=$C$3:$C3827)))-2,1),""),""),"")</f>
        <v/>
      </c>
      <c r="X3828" s="156">
        <f t="shared" ca="1" si="401"/>
        <v>1</v>
      </c>
      <c r="Y3828" s="156">
        <f t="shared" ca="1" si="402"/>
        <v>1</v>
      </c>
    </row>
    <row r="3829" spans="2:25" hidden="1" x14ac:dyDescent="0.25">
      <c r="B3829" s="390" t="str">
        <f>IFERROR(IF(LEN(INDEX(PlansAndNotes!$B$6:$B$2005,ROW(A3829)-ROW($B$3)))=0,"",INDEX(PlansAndNotes!$B$6:$B$2005,ROW(A3829)-ROW($B$3))),"")</f>
        <v/>
      </c>
      <c r="C3829" s="387" t="str">
        <f t="shared" si="403"/>
        <v/>
      </c>
      <c r="D3829" s="361" t="str">
        <f>IFERROR(IF(LEN(C3829)&gt;0,IF(LEN(INDEX(TasksList!$C$6:$C$25,MATCH(C3829,TasksList!$B$6:$B$25,0),1))=0,"",INDEX(TasksList!$C$6:$C$25,MATCH(C3829,TasksList!$B$6:$B$25,0),1)),""),"")</f>
        <v/>
      </c>
      <c r="E3829" s="361" t="str">
        <f>IFERROR(IF(LEN(C3829)&gt;0,IF(LEN(INDEX(TasksList!$F$6:$F$25,MATCH(C3829,TasksList!$B$6:$B$25,0),1))=0,"not set!",INDEX(TasksList!$F$6:$F$25,MATCH(C3829,TasksList!$B$6:$B$25,0),1)),""),"")</f>
        <v/>
      </c>
      <c r="F3829" s="360" t="str">
        <f>IFERROR(IF(LEN(D3829)&gt;0,IF(LEN(INDEX(AdressBook!$D$6:$D$25,MATCH(D3829,AdressBook!$B$6:$B$25,0),1))=0,"",INDEX(AdressBook!$D$6:$D$25,MATCH(D3829,AdressBook!$B$6:$B$25,0),1)),""),"")</f>
        <v/>
      </c>
      <c r="G3829" s="361" t="str">
        <f>IFERROR(IF(LEN(INDEX(PlansAndNotes!$F$6:$F$4005,ROW(B3829)-ROW($C$3)))=0,"",INDEX(PlansAndNotes!$F$6:$F$4005,ROW(B3829)-ROW($C$3))),"")</f>
        <v/>
      </c>
      <c r="H3829" s="361" t="str">
        <f>IFERROR(IF(LEN(C3829)&gt;0,IF(LEN(INDEX(TasksList!$G$6:$G$25,MATCH(C3829,TasksList!$B$6:$B$25,0),1))=0,"",INDEX(TasksList!$G$6:$G$25,MATCH(C3829,TasksList!$B$6:$B$25,0),1)),""),"")</f>
        <v/>
      </c>
      <c r="N3829" s="362" t="str">
        <f>IFERROR(IF(LEN(INDEX(PlansAndNotes!$D$6:$D$4005,ROW(B3829)-ROW($C$3)))=0,"",INDEX(PlansAndNotes!$D$6:$D$4005,ROW(B3829)-ROW($C$3))),"")</f>
        <v/>
      </c>
      <c r="O3829" s="165" t="str">
        <f t="shared" si="398"/>
        <v/>
      </c>
      <c r="P3829" s="363" t="str">
        <f>IFERROR(IF(LEN(INDEX(PlansAndNotes!$E$6:$E$4005,ROW(B3829)-ROW($C$3)))=0,"",INDEX(PlansAndNotes!$E$6:$E$4005,ROW(B3829)-ROW($C$3))),"")</f>
        <v/>
      </c>
      <c r="Q3829" s="363" t="str">
        <f>IFERROR(IF(LEN(INDEX(PlansAndNotes!$G$6:$G$4005,ROW(B3829)-ROW($C$3)))=0,"",INDEX(PlansAndNotes!$G$6:$G$4005,ROW(B3829)-ROW($C$3))),"")</f>
        <v/>
      </c>
      <c r="R3829" s="361" t="str">
        <f>IFERROR(IF(LEN(D3829)&gt;0,IF(LEN(INDEX(AdressBook!$C$6:$C$25,MATCH(D3829,AdressBook!$B$6:$B$25,0),1))=0,"",INDEX(AdressBook!$C$6:$C$25,MATCH(D3829,AdressBook!$B$6:$B$25,0),1)),""),"")</f>
        <v/>
      </c>
      <c r="S3829" s="165">
        <f>IF(LEN(C3829)&gt;0,IFERROR(IF(MATCH(C3829,C3830:$C$4004,0)&gt;0,-1,ROW(S3829)-ROW($S$3)),ROW(S3829)-ROW($S$3)),-1)</f>
        <v>-1</v>
      </c>
      <c r="T3829" s="165">
        <f t="shared" si="399"/>
        <v>0</v>
      </c>
      <c r="U3829" s="165" t="str">
        <f t="shared" si="400"/>
        <v/>
      </c>
      <c r="V3829" s="165" t="str">
        <f>IFERROR(IF(OR(C3829="",S3829&lt;0),"",IF(SUBTOTAL(3,C3829:C3829)=0,-1,SUBTOTAL(3,$C$4:C3829))),"")</f>
        <v/>
      </c>
      <c r="W3829" s="156" t="str">
        <f t="array" ref="W3829">IF(LEN(C3829)&gt;0,IFERROR(IF(MATCH(C3829,$C$3:$C3828,0)&gt;0,N3829-INDEX($N$3:N3828,SUMPRODUCT(MAX(ROW($C$3:$C3828)*(C3829=$C$3:$C3828)))-2,1),""),""),"")</f>
        <v/>
      </c>
      <c r="X3829" s="156">
        <f t="shared" ca="1" si="401"/>
        <v>1</v>
      </c>
      <c r="Y3829" s="156">
        <f t="shared" ca="1" si="402"/>
        <v>1</v>
      </c>
    </row>
    <row r="3830" spans="2:25" hidden="1" x14ac:dyDescent="0.25">
      <c r="B3830" s="390" t="str">
        <f>IFERROR(IF(LEN(INDEX(PlansAndNotes!$B$6:$B$2005,ROW(A3830)-ROW($B$3)))=0,"",INDEX(PlansAndNotes!$B$6:$B$2005,ROW(A3830)-ROW($B$3))),"")</f>
        <v/>
      </c>
      <c r="C3830" s="387" t="str">
        <f t="shared" si="403"/>
        <v/>
      </c>
      <c r="D3830" s="361" t="str">
        <f>IFERROR(IF(LEN(C3830)&gt;0,IF(LEN(INDEX(TasksList!$C$6:$C$25,MATCH(C3830,TasksList!$B$6:$B$25,0),1))=0,"",INDEX(TasksList!$C$6:$C$25,MATCH(C3830,TasksList!$B$6:$B$25,0),1)),""),"")</f>
        <v/>
      </c>
      <c r="E3830" s="361" t="str">
        <f>IFERROR(IF(LEN(C3830)&gt;0,IF(LEN(INDEX(TasksList!$F$6:$F$25,MATCH(C3830,TasksList!$B$6:$B$25,0),1))=0,"not set!",INDEX(TasksList!$F$6:$F$25,MATCH(C3830,TasksList!$B$6:$B$25,0),1)),""),"")</f>
        <v/>
      </c>
      <c r="F3830" s="360" t="str">
        <f>IFERROR(IF(LEN(D3830)&gt;0,IF(LEN(INDEX(AdressBook!$D$6:$D$25,MATCH(D3830,AdressBook!$B$6:$B$25,0),1))=0,"",INDEX(AdressBook!$D$6:$D$25,MATCH(D3830,AdressBook!$B$6:$B$25,0),1)),""),"")</f>
        <v/>
      </c>
      <c r="G3830" s="361" t="str">
        <f>IFERROR(IF(LEN(INDEX(PlansAndNotes!$F$6:$F$4005,ROW(B3830)-ROW($C$3)))=0,"",INDEX(PlansAndNotes!$F$6:$F$4005,ROW(B3830)-ROW($C$3))),"")</f>
        <v/>
      </c>
      <c r="H3830" s="361" t="str">
        <f>IFERROR(IF(LEN(C3830)&gt;0,IF(LEN(INDEX(TasksList!$G$6:$G$25,MATCH(C3830,TasksList!$B$6:$B$25,0),1))=0,"",INDEX(TasksList!$G$6:$G$25,MATCH(C3830,TasksList!$B$6:$B$25,0),1)),""),"")</f>
        <v/>
      </c>
      <c r="N3830" s="362" t="str">
        <f>IFERROR(IF(LEN(INDEX(PlansAndNotes!$D$6:$D$4005,ROW(B3830)-ROW($C$3)))=0,"",INDEX(PlansAndNotes!$D$6:$D$4005,ROW(B3830)-ROW($C$3))),"")</f>
        <v/>
      </c>
      <c r="O3830" s="165" t="str">
        <f t="shared" si="398"/>
        <v/>
      </c>
      <c r="P3830" s="363" t="str">
        <f>IFERROR(IF(LEN(INDEX(PlansAndNotes!$E$6:$E$4005,ROW(B3830)-ROW($C$3)))=0,"",INDEX(PlansAndNotes!$E$6:$E$4005,ROW(B3830)-ROW($C$3))),"")</f>
        <v/>
      </c>
      <c r="Q3830" s="363" t="str">
        <f>IFERROR(IF(LEN(INDEX(PlansAndNotes!$G$6:$G$4005,ROW(B3830)-ROW($C$3)))=0,"",INDEX(PlansAndNotes!$G$6:$G$4005,ROW(B3830)-ROW($C$3))),"")</f>
        <v/>
      </c>
      <c r="R3830" s="361" t="str">
        <f>IFERROR(IF(LEN(D3830)&gt;0,IF(LEN(INDEX(AdressBook!$C$6:$C$25,MATCH(D3830,AdressBook!$B$6:$B$25,0),1))=0,"",INDEX(AdressBook!$C$6:$C$25,MATCH(D3830,AdressBook!$B$6:$B$25,0),1)),""),"")</f>
        <v/>
      </c>
      <c r="S3830" s="165">
        <f>IF(LEN(C3830)&gt;0,IFERROR(IF(MATCH(C3830,C3831:$C$4004,0)&gt;0,-1,ROW(S3830)-ROW($S$3)),ROW(S3830)-ROW($S$3)),-1)</f>
        <v>-1</v>
      </c>
      <c r="T3830" s="165">
        <f t="shared" si="399"/>
        <v>0</v>
      </c>
      <c r="U3830" s="165" t="str">
        <f t="shared" si="400"/>
        <v/>
      </c>
      <c r="V3830" s="165" t="str">
        <f>IFERROR(IF(OR(C3830="",S3830&lt;0),"",IF(SUBTOTAL(3,C3830:C3830)=0,-1,SUBTOTAL(3,$C$4:C3830))),"")</f>
        <v/>
      </c>
      <c r="W3830" s="156" t="str">
        <f t="array" ref="W3830">IF(LEN(C3830)&gt;0,IFERROR(IF(MATCH(C3830,$C$3:$C3829,0)&gt;0,N3830-INDEX($N$3:N3829,SUMPRODUCT(MAX(ROW($C$3:$C3829)*(C3830=$C$3:$C3829)))-2,1),""),""),"")</f>
        <v/>
      </c>
      <c r="X3830" s="156">
        <f t="shared" ca="1" si="401"/>
        <v>1</v>
      </c>
      <c r="Y3830" s="156">
        <f t="shared" ca="1" si="402"/>
        <v>1</v>
      </c>
    </row>
    <row r="3831" spans="2:25" hidden="1" x14ac:dyDescent="0.25">
      <c r="B3831" s="390" t="str">
        <f>IFERROR(IF(LEN(INDEX(PlansAndNotes!$B$6:$B$2005,ROW(A3831)-ROW($B$3)))=0,"",INDEX(PlansAndNotes!$B$6:$B$2005,ROW(A3831)-ROW($B$3))),"")</f>
        <v/>
      </c>
      <c r="C3831" s="387" t="str">
        <f t="shared" si="403"/>
        <v/>
      </c>
      <c r="D3831" s="361" t="str">
        <f>IFERROR(IF(LEN(C3831)&gt;0,IF(LEN(INDEX(TasksList!$C$6:$C$25,MATCH(C3831,TasksList!$B$6:$B$25,0),1))=0,"",INDEX(TasksList!$C$6:$C$25,MATCH(C3831,TasksList!$B$6:$B$25,0),1)),""),"")</f>
        <v/>
      </c>
      <c r="E3831" s="361" t="str">
        <f>IFERROR(IF(LEN(C3831)&gt;0,IF(LEN(INDEX(TasksList!$F$6:$F$25,MATCH(C3831,TasksList!$B$6:$B$25,0),1))=0,"not set!",INDEX(TasksList!$F$6:$F$25,MATCH(C3831,TasksList!$B$6:$B$25,0),1)),""),"")</f>
        <v/>
      </c>
      <c r="F3831" s="360" t="str">
        <f>IFERROR(IF(LEN(D3831)&gt;0,IF(LEN(INDEX(AdressBook!$D$6:$D$25,MATCH(D3831,AdressBook!$B$6:$B$25,0),1))=0,"",INDEX(AdressBook!$D$6:$D$25,MATCH(D3831,AdressBook!$B$6:$B$25,0),1)),""),"")</f>
        <v/>
      </c>
      <c r="G3831" s="361" t="str">
        <f>IFERROR(IF(LEN(INDEX(PlansAndNotes!$F$6:$F$4005,ROW(B3831)-ROW($C$3)))=0,"",INDEX(PlansAndNotes!$F$6:$F$4005,ROW(B3831)-ROW($C$3))),"")</f>
        <v/>
      </c>
      <c r="H3831" s="361" t="str">
        <f>IFERROR(IF(LEN(C3831)&gt;0,IF(LEN(INDEX(TasksList!$G$6:$G$25,MATCH(C3831,TasksList!$B$6:$B$25,0),1))=0,"",INDEX(TasksList!$G$6:$G$25,MATCH(C3831,TasksList!$B$6:$B$25,0),1)),""),"")</f>
        <v/>
      </c>
      <c r="N3831" s="362" t="str">
        <f>IFERROR(IF(LEN(INDEX(PlansAndNotes!$D$6:$D$4005,ROW(B3831)-ROW($C$3)))=0,"",INDEX(PlansAndNotes!$D$6:$D$4005,ROW(B3831)-ROW($C$3))),"")</f>
        <v/>
      </c>
      <c r="O3831" s="165" t="str">
        <f t="shared" si="398"/>
        <v/>
      </c>
      <c r="P3831" s="363" t="str">
        <f>IFERROR(IF(LEN(INDEX(PlansAndNotes!$E$6:$E$4005,ROW(B3831)-ROW($C$3)))=0,"",INDEX(PlansAndNotes!$E$6:$E$4005,ROW(B3831)-ROW($C$3))),"")</f>
        <v/>
      </c>
      <c r="Q3831" s="363" t="str">
        <f>IFERROR(IF(LEN(INDEX(PlansAndNotes!$G$6:$G$4005,ROW(B3831)-ROW($C$3)))=0,"",INDEX(PlansAndNotes!$G$6:$G$4005,ROW(B3831)-ROW($C$3))),"")</f>
        <v/>
      </c>
      <c r="R3831" s="361" t="str">
        <f>IFERROR(IF(LEN(D3831)&gt;0,IF(LEN(INDEX(AdressBook!$C$6:$C$25,MATCH(D3831,AdressBook!$B$6:$B$25,0),1))=0,"",INDEX(AdressBook!$C$6:$C$25,MATCH(D3831,AdressBook!$B$6:$B$25,0),1)),""),"")</f>
        <v/>
      </c>
      <c r="S3831" s="165">
        <f>IF(LEN(C3831)&gt;0,IFERROR(IF(MATCH(C3831,C3832:$C$4004,0)&gt;0,-1,ROW(S3831)-ROW($S$3)),ROW(S3831)-ROW($S$3)),-1)</f>
        <v>-1</v>
      </c>
      <c r="T3831" s="165">
        <f t="shared" si="399"/>
        <v>0</v>
      </c>
      <c r="U3831" s="165" t="str">
        <f t="shared" si="400"/>
        <v/>
      </c>
      <c r="V3831" s="165" t="str">
        <f>IFERROR(IF(OR(C3831="",S3831&lt;0),"",IF(SUBTOTAL(3,C3831:C3831)=0,-1,SUBTOTAL(3,$C$4:C3831))),"")</f>
        <v/>
      </c>
      <c r="W3831" s="156" t="str">
        <f t="array" ref="W3831">IF(LEN(C3831)&gt;0,IFERROR(IF(MATCH(C3831,$C$3:$C3830,0)&gt;0,N3831-INDEX($N$3:N3830,SUMPRODUCT(MAX(ROW($C$3:$C3830)*(C3831=$C$3:$C3830)))-2,1),""),""),"")</f>
        <v/>
      </c>
      <c r="X3831" s="156">
        <f t="shared" ca="1" si="401"/>
        <v>1</v>
      </c>
      <c r="Y3831" s="156">
        <f t="shared" ca="1" si="402"/>
        <v>1</v>
      </c>
    </row>
    <row r="3832" spans="2:25" hidden="1" x14ac:dyDescent="0.25">
      <c r="B3832" s="390" t="str">
        <f>IFERROR(IF(LEN(INDEX(PlansAndNotes!$B$6:$B$2005,ROW(A3832)-ROW($B$3)))=0,"",INDEX(PlansAndNotes!$B$6:$B$2005,ROW(A3832)-ROW($B$3))),"")</f>
        <v/>
      </c>
      <c r="C3832" s="387" t="str">
        <f t="shared" si="403"/>
        <v/>
      </c>
      <c r="D3832" s="361" t="str">
        <f>IFERROR(IF(LEN(C3832)&gt;0,IF(LEN(INDEX(TasksList!$C$6:$C$25,MATCH(C3832,TasksList!$B$6:$B$25,0),1))=0,"",INDEX(TasksList!$C$6:$C$25,MATCH(C3832,TasksList!$B$6:$B$25,0),1)),""),"")</f>
        <v/>
      </c>
      <c r="E3832" s="361" t="str">
        <f>IFERROR(IF(LEN(C3832)&gt;0,IF(LEN(INDEX(TasksList!$F$6:$F$25,MATCH(C3832,TasksList!$B$6:$B$25,0),1))=0,"not set!",INDEX(TasksList!$F$6:$F$25,MATCH(C3832,TasksList!$B$6:$B$25,0),1)),""),"")</f>
        <v/>
      </c>
      <c r="F3832" s="360" t="str">
        <f>IFERROR(IF(LEN(D3832)&gt;0,IF(LEN(INDEX(AdressBook!$D$6:$D$25,MATCH(D3832,AdressBook!$B$6:$B$25,0),1))=0,"",INDEX(AdressBook!$D$6:$D$25,MATCH(D3832,AdressBook!$B$6:$B$25,0),1)),""),"")</f>
        <v/>
      </c>
      <c r="G3832" s="361" t="str">
        <f>IFERROR(IF(LEN(INDEX(PlansAndNotes!$F$6:$F$4005,ROW(B3832)-ROW($C$3)))=0,"",INDEX(PlansAndNotes!$F$6:$F$4005,ROW(B3832)-ROW($C$3))),"")</f>
        <v/>
      </c>
      <c r="H3832" s="361" t="str">
        <f>IFERROR(IF(LEN(C3832)&gt;0,IF(LEN(INDEX(TasksList!$G$6:$G$25,MATCH(C3832,TasksList!$B$6:$B$25,0),1))=0,"",INDEX(TasksList!$G$6:$G$25,MATCH(C3832,TasksList!$B$6:$B$25,0),1)),""),"")</f>
        <v/>
      </c>
      <c r="N3832" s="362" t="str">
        <f>IFERROR(IF(LEN(INDEX(PlansAndNotes!$D$6:$D$4005,ROW(B3832)-ROW($C$3)))=0,"",INDEX(PlansAndNotes!$D$6:$D$4005,ROW(B3832)-ROW($C$3))),"")</f>
        <v/>
      </c>
      <c r="O3832" s="165" t="str">
        <f t="shared" si="398"/>
        <v/>
      </c>
      <c r="P3832" s="363" t="str">
        <f>IFERROR(IF(LEN(INDEX(PlansAndNotes!$E$6:$E$4005,ROW(B3832)-ROW($C$3)))=0,"",INDEX(PlansAndNotes!$E$6:$E$4005,ROW(B3832)-ROW($C$3))),"")</f>
        <v/>
      </c>
      <c r="Q3832" s="363" t="str">
        <f>IFERROR(IF(LEN(INDEX(PlansAndNotes!$G$6:$G$4005,ROW(B3832)-ROW($C$3)))=0,"",INDEX(PlansAndNotes!$G$6:$G$4005,ROW(B3832)-ROW($C$3))),"")</f>
        <v/>
      </c>
      <c r="R3832" s="361" t="str">
        <f>IFERROR(IF(LEN(D3832)&gt;0,IF(LEN(INDEX(AdressBook!$C$6:$C$25,MATCH(D3832,AdressBook!$B$6:$B$25,0),1))=0,"",INDEX(AdressBook!$C$6:$C$25,MATCH(D3832,AdressBook!$B$6:$B$25,0),1)),""),"")</f>
        <v/>
      </c>
      <c r="S3832" s="165">
        <f>IF(LEN(C3832)&gt;0,IFERROR(IF(MATCH(C3832,C3833:$C$4004,0)&gt;0,-1,ROW(S3832)-ROW($S$3)),ROW(S3832)-ROW($S$3)),-1)</f>
        <v>-1</v>
      </c>
      <c r="T3832" s="165">
        <f t="shared" si="399"/>
        <v>0</v>
      </c>
      <c r="U3832" s="165" t="str">
        <f t="shared" si="400"/>
        <v/>
      </c>
      <c r="V3832" s="165" t="str">
        <f>IFERROR(IF(OR(C3832="",S3832&lt;0),"",IF(SUBTOTAL(3,C3832:C3832)=0,-1,SUBTOTAL(3,$C$4:C3832))),"")</f>
        <v/>
      </c>
      <c r="W3832" s="156" t="str">
        <f t="array" ref="W3832">IF(LEN(C3832)&gt;0,IFERROR(IF(MATCH(C3832,$C$3:$C3831,0)&gt;0,N3832-INDEX($N$3:N3831,SUMPRODUCT(MAX(ROW($C$3:$C3831)*(C3832=$C$3:$C3831)))-2,1),""),""),"")</f>
        <v/>
      </c>
      <c r="X3832" s="156">
        <f t="shared" ca="1" si="401"/>
        <v>1</v>
      </c>
      <c r="Y3832" s="156">
        <f t="shared" ca="1" si="402"/>
        <v>1</v>
      </c>
    </row>
    <row r="3833" spans="2:25" hidden="1" x14ac:dyDescent="0.25">
      <c r="B3833" s="390" t="str">
        <f>IFERROR(IF(LEN(INDEX(PlansAndNotes!$B$6:$B$2005,ROW(A3833)-ROW($B$3)))=0,"",INDEX(PlansAndNotes!$B$6:$B$2005,ROW(A3833)-ROW($B$3))),"")</f>
        <v/>
      </c>
      <c r="C3833" s="387" t="str">
        <f t="shared" si="403"/>
        <v/>
      </c>
      <c r="D3833" s="361" t="str">
        <f>IFERROR(IF(LEN(C3833)&gt;0,IF(LEN(INDEX(TasksList!$C$6:$C$25,MATCH(C3833,TasksList!$B$6:$B$25,0),1))=0,"",INDEX(TasksList!$C$6:$C$25,MATCH(C3833,TasksList!$B$6:$B$25,0),1)),""),"")</f>
        <v/>
      </c>
      <c r="E3833" s="361" t="str">
        <f>IFERROR(IF(LEN(C3833)&gt;0,IF(LEN(INDEX(TasksList!$F$6:$F$25,MATCH(C3833,TasksList!$B$6:$B$25,0),1))=0,"not set!",INDEX(TasksList!$F$6:$F$25,MATCH(C3833,TasksList!$B$6:$B$25,0),1)),""),"")</f>
        <v/>
      </c>
      <c r="F3833" s="360" t="str">
        <f>IFERROR(IF(LEN(D3833)&gt;0,IF(LEN(INDEX(AdressBook!$D$6:$D$25,MATCH(D3833,AdressBook!$B$6:$B$25,0),1))=0,"",INDEX(AdressBook!$D$6:$D$25,MATCH(D3833,AdressBook!$B$6:$B$25,0),1)),""),"")</f>
        <v/>
      </c>
      <c r="G3833" s="361" t="str">
        <f>IFERROR(IF(LEN(INDEX(PlansAndNotes!$F$6:$F$4005,ROW(B3833)-ROW($C$3)))=0,"",INDEX(PlansAndNotes!$F$6:$F$4005,ROW(B3833)-ROW($C$3))),"")</f>
        <v/>
      </c>
      <c r="H3833" s="361" t="str">
        <f>IFERROR(IF(LEN(C3833)&gt;0,IF(LEN(INDEX(TasksList!$G$6:$G$25,MATCH(C3833,TasksList!$B$6:$B$25,0),1))=0,"",INDEX(TasksList!$G$6:$G$25,MATCH(C3833,TasksList!$B$6:$B$25,0),1)),""),"")</f>
        <v/>
      </c>
      <c r="N3833" s="362" t="str">
        <f>IFERROR(IF(LEN(INDEX(PlansAndNotes!$D$6:$D$4005,ROW(B3833)-ROW($C$3)))=0,"",INDEX(PlansAndNotes!$D$6:$D$4005,ROW(B3833)-ROW($C$3))),"")</f>
        <v/>
      </c>
      <c r="O3833" s="165" t="str">
        <f t="shared" si="398"/>
        <v/>
      </c>
      <c r="P3833" s="363" t="str">
        <f>IFERROR(IF(LEN(INDEX(PlansAndNotes!$E$6:$E$4005,ROW(B3833)-ROW($C$3)))=0,"",INDEX(PlansAndNotes!$E$6:$E$4005,ROW(B3833)-ROW($C$3))),"")</f>
        <v/>
      </c>
      <c r="Q3833" s="363" t="str">
        <f>IFERROR(IF(LEN(INDEX(PlansAndNotes!$G$6:$G$4005,ROW(B3833)-ROW($C$3)))=0,"",INDEX(PlansAndNotes!$G$6:$G$4005,ROW(B3833)-ROW($C$3))),"")</f>
        <v/>
      </c>
      <c r="R3833" s="361" t="str">
        <f>IFERROR(IF(LEN(D3833)&gt;0,IF(LEN(INDEX(AdressBook!$C$6:$C$25,MATCH(D3833,AdressBook!$B$6:$B$25,0),1))=0,"",INDEX(AdressBook!$C$6:$C$25,MATCH(D3833,AdressBook!$B$6:$B$25,0),1)),""),"")</f>
        <v/>
      </c>
      <c r="S3833" s="165">
        <f>IF(LEN(C3833)&gt;0,IFERROR(IF(MATCH(C3833,C3834:$C$4004,0)&gt;0,-1,ROW(S3833)-ROW($S$3)),ROW(S3833)-ROW($S$3)),-1)</f>
        <v>-1</v>
      </c>
      <c r="T3833" s="165">
        <f t="shared" si="399"/>
        <v>0</v>
      </c>
      <c r="U3833" s="165" t="str">
        <f t="shared" si="400"/>
        <v/>
      </c>
      <c r="V3833" s="165" t="str">
        <f>IFERROR(IF(OR(C3833="",S3833&lt;0),"",IF(SUBTOTAL(3,C3833:C3833)=0,-1,SUBTOTAL(3,$C$4:C3833))),"")</f>
        <v/>
      </c>
      <c r="W3833" s="156" t="str">
        <f t="array" ref="W3833">IF(LEN(C3833)&gt;0,IFERROR(IF(MATCH(C3833,$C$3:$C3832,0)&gt;0,N3833-INDEX($N$3:N3832,SUMPRODUCT(MAX(ROW($C$3:$C3832)*(C3833=$C$3:$C3832)))-2,1),""),""),"")</f>
        <v/>
      </c>
      <c r="X3833" s="156">
        <f t="shared" ca="1" si="401"/>
        <v>1</v>
      </c>
      <c r="Y3833" s="156">
        <f t="shared" ca="1" si="402"/>
        <v>1</v>
      </c>
    </row>
    <row r="3834" spans="2:25" hidden="1" x14ac:dyDescent="0.25">
      <c r="B3834" s="390" t="str">
        <f>IFERROR(IF(LEN(INDEX(PlansAndNotes!$B$6:$B$2005,ROW(A3834)-ROW($B$3)))=0,"",INDEX(PlansAndNotes!$B$6:$B$2005,ROW(A3834)-ROW($B$3))),"")</f>
        <v/>
      </c>
      <c r="C3834" s="387" t="str">
        <f t="shared" si="403"/>
        <v/>
      </c>
      <c r="D3834" s="361" t="str">
        <f>IFERROR(IF(LEN(C3834)&gt;0,IF(LEN(INDEX(TasksList!$C$6:$C$25,MATCH(C3834,TasksList!$B$6:$B$25,0),1))=0,"",INDEX(TasksList!$C$6:$C$25,MATCH(C3834,TasksList!$B$6:$B$25,0),1)),""),"")</f>
        <v/>
      </c>
      <c r="E3834" s="361" t="str">
        <f>IFERROR(IF(LEN(C3834)&gt;0,IF(LEN(INDEX(TasksList!$F$6:$F$25,MATCH(C3834,TasksList!$B$6:$B$25,0),1))=0,"not set!",INDEX(TasksList!$F$6:$F$25,MATCH(C3834,TasksList!$B$6:$B$25,0),1)),""),"")</f>
        <v/>
      </c>
      <c r="F3834" s="360" t="str">
        <f>IFERROR(IF(LEN(D3834)&gt;0,IF(LEN(INDEX(AdressBook!$D$6:$D$25,MATCH(D3834,AdressBook!$B$6:$B$25,0),1))=0,"",INDEX(AdressBook!$D$6:$D$25,MATCH(D3834,AdressBook!$B$6:$B$25,0),1)),""),"")</f>
        <v/>
      </c>
      <c r="G3834" s="361" t="str">
        <f>IFERROR(IF(LEN(INDEX(PlansAndNotes!$F$6:$F$4005,ROW(B3834)-ROW($C$3)))=0,"",INDEX(PlansAndNotes!$F$6:$F$4005,ROW(B3834)-ROW($C$3))),"")</f>
        <v/>
      </c>
      <c r="H3834" s="361" t="str">
        <f>IFERROR(IF(LEN(C3834)&gt;0,IF(LEN(INDEX(TasksList!$G$6:$G$25,MATCH(C3834,TasksList!$B$6:$B$25,0),1))=0,"",INDEX(TasksList!$G$6:$G$25,MATCH(C3834,TasksList!$B$6:$B$25,0),1)),""),"")</f>
        <v/>
      </c>
      <c r="N3834" s="362" t="str">
        <f>IFERROR(IF(LEN(INDEX(PlansAndNotes!$D$6:$D$4005,ROW(B3834)-ROW($C$3)))=0,"",INDEX(PlansAndNotes!$D$6:$D$4005,ROW(B3834)-ROW($C$3))),"")</f>
        <v/>
      </c>
      <c r="O3834" s="165" t="str">
        <f t="shared" si="398"/>
        <v/>
      </c>
      <c r="P3834" s="363" t="str">
        <f>IFERROR(IF(LEN(INDEX(PlansAndNotes!$E$6:$E$4005,ROW(B3834)-ROW($C$3)))=0,"",INDEX(PlansAndNotes!$E$6:$E$4005,ROW(B3834)-ROW($C$3))),"")</f>
        <v/>
      </c>
      <c r="Q3834" s="363" t="str">
        <f>IFERROR(IF(LEN(INDEX(PlansAndNotes!$G$6:$G$4005,ROW(B3834)-ROW($C$3)))=0,"",INDEX(PlansAndNotes!$G$6:$G$4005,ROW(B3834)-ROW($C$3))),"")</f>
        <v/>
      </c>
      <c r="R3834" s="361" t="str">
        <f>IFERROR(IF(LEN(D3834)&gt;0,IF(LEN(INDEX(AdressBook!$C$6:$C$25,MATCH(D3834,AdressBook!$B$6:$B$25,0),1))=0,"",INDEX(AdressBook!$C$6:$C$25,MATCH(D3834,AdressBook!$B$6:$B$25,0),1)),""),"")</f>
        <v/>
      </c>
      <c r="S3834" s="165">
        <f>IF(LEN(C3834)&gt;0,IFERROR(IF(MATCH(C3834,C3835:$C$4004,0)&gt;0,-1,ROW(S3834)-ROW($S$3)),ROW(S3834)-ROW($S$3)),-1)</f>
        <v>-1</v>
      </c>
      <c r="T3834" s="165">
        <f t="shared" si="399"/>
        <v>0</v>
      </c>
      <c r="U3834" s="165" t="str">
        <f t="shared" si="400"/>
        <v/>
      </c>
      <c r="V3834" s="165" t="str">
        <f>IFERROR(IF(OR(C3834="",S3834&lt;0),"",IF(SUBTOTAL(3,C3834:C3834)=0,-1,SUBTOTAL(3,$C$4:C3834))),"")</f>
        <v/>
      </c>
      <c r="W3834" s="156" t="str">
        <f t="array" ref="W3834">IF(LEN(C3834)&gt;0,IFERROR(IF(MATCH(C3834,$C$3:$C3833,0)&gt;0,N3834-INDEX($N$3:N3833,SUMPRODUCT(MAX(ROW($C$3:$C3833)*(C3834=$C$3:$C3833)))-2,1),""),""),"")</f>
        <v/>
      </c>
      <c r="X3834" s="156">
        <f t="shared" ca="1" si="401"/>
        <v>1</v>
      </c>
      <c r="Y3834" s="156">
        <f t="shared" ca="1" si="402"/>
        <v>1</v>
      </c>
    </row>
    <row r="3835" spans="2:25" hidden="1" x14ac:dyDescent="0.25">
      <c r="B3835" s="390" t="str">
        <f>IFERROR(IF(LEN(INDEX(PlansAndNotes!$B$6:$B$2005,ROW(A3835)-ROW($B$3)))=0,"",INDEX(PlansAndNotes!$B$6:$B$2005,ROW(A3835)-ROW($B$3))),"")</f>
        <v/>
      </c>
      <c r="C3835" s="387" t="str">
        <f t="shared" si="403"/>
        <v/>
      </c>
      <c r="D3835" s="361" t="str">
        <f>IFERROR(IF(LEN(C3835)&gt;0,IF(LEN(INDEX(TasksList!$C$6:$C$25,MATCH(C3835,TasksList!$B$6:$B$25,0),1))=0,"",INDEX(TasksList!$C$6:$C$25,MATCH(C3835,TasksList!$B$6:$B$25,0),1)),""),"")</f>
        <v/>
      </c>
      <c r="E3835" s="361" t="str">
        <f>IFERROR(IF(LEN(C3835)&gt;0,IF(LEN(INDEX(TasksList!$F$6:$F$25,MATCH(C3835,TasksList!$B$6:$B$25,0),1))=0,"not set!",INDEX(TasksList!$F$6:$F$25,MATCH(C3835,TasksList!$B$6:$B$25,0),1)),""),"")</f>
        <v/>
      </c>
      <c r="F3835" s="360" t="str">
        <f>IFERROR(IF(LEN(D3835)&gt;0,IF(LEN(INDEX(AdressBook!$D$6:$D$25,MATCH(D3835,AdressBook!$B$6:$B$25,0),1))=0,"",INDEX(AdressBook!$D$6:$D$25,MATCH(D3835,AdressBook!$B$6:$B$25,0),1)),""),"")</f>
        <v/>
      </c>
      <c r="G3835" s="361" t="str">
        <f>IFERROR(IF(LEN(INDEX(PlansAndNotes!$F$6:$F$4005,ROW(B3835)-ROW($C$3)))=0,"",INDEX(PlansAndNotes!$F$6:$F$4005,ROW(B3835)-ROW($C$3))),"")</f>
        <v/>
      </c>
      <c r="H3835" s="361" t="str">
        <f>IFERROR(IF(LEN(C3835)&gt;0,IF(LEN(INDEX(TasksList!$G$6:$G$25,MATCH(C3835,TasksList!$B$6:$B$25,0),1))=0,"",INDEX(TasksList!$G$6:$G$25,MATCH(C3835,TasksList!$B$6:$B$25,0),1)),""),"")</f>
        <v/>
      </c>
      <c r="N3835" s="362" t="str">
        <f>IFERROR(IF(LEN(INDEX(PlansAndNotes!$D$6:$D$4005,ROW(B3835)-ROW($C$3)))=0,"",INDEX(PlansAndNotes!$D$6:$D$4005,ROW(B3835)-ROW($C$3))),"")</f>
        <v/>
      </c>
      <c r="O3835" s="165" t="str">
        <f t="shared" si="398"/>
        <v/>
      </c>
      <c r="P3835" s="363" t="str">
        <f>IFERROR(IF(LEN(INDEX(PlansAndNotes!$E$6:$E$4005,ROW(B3835)-ROW($C$3)))=0,"",INDEX(PlansAndNotes!$E$6:$E$4005,ROW(B3835)-ROW($C$3))),"")</f>
        <v/>
      </c>
      <c r="Q3835" s="363" t="str">
        <f>IFERROR(IF(LEN(INDEX(PlansAndNotes!$G$6:$G$4005,ROW(B3835)-ROW($C$3)))=0,"",INDEX(PlansAndNotes!$G$6:$G$4005,ROW(B3835)-ROW($C$3))),"")</f>
        <v/>
      </c>
      <c r="R3835" s="361" t="str">
        <f>IFERROR(IF(LEN(D3835)&gt;0,IF(LEN(INDEX(AdressBook!$C$6:$C$25,MATCH(D3835,AdressBook!$B$6:$B$25,0),1))=0,"",INDEX(AdressBook!$C$6:$C$25,MATCH(D3835,AdressBook!$B$6:$B$25,0),1)),""),"")</f>
        <v/>
      </c>
      <c r="S3835" s="165">
        <f>IF(LEN(C3835)&gt;0,IFERROR(IF(MATCH(C3835,C3836:$C$4004,0)&gt;0,-1,ROW(S3835)-ROW($S$3)),ROW(S3835)-ROW($S$3)),-1)</f>
        <v>-1</v>
      </c>
      <c r="T3835" s="165">
        <f t="shared" si="399"/>
        <v>0</v>
      </c>
      <c r="U3835" s="165" t="str">
        <f t="shared" si="400"/>
        <v/>
      </c>
      <c r="V3835" s="165" t="str">
        <f>IFERROR(IF(OR(C3835="",S3835&lt;0),"",IF(SUBTOTAL(3,C3835:C3835)=0,-1,SUBTOTAL(3,$C$4:C3835))),"")</f>
        <v/>
      </c>
      <c r="W3835" s="156" t="str">
        <f t="array" ref="W3835">IF(LEN(C3835)&gt;0,IFERROR(IF(MATCH(C3835,$C$3:$C3834,0)&gt;0,N3835-INDEX($N$3:N3834,SUMPRODUCT(MAX(ROW($C$3:$C3834)*(C3835=$C$3:$C3834)))-2,1),""),""),"")</f>
        <v/>
      </c>
      <c r="X3835" s="156">
        <f t="shared" ca="1" si="401"/>
        <v>1</v>
      </c>
      <c r="Y3835" s="156">
        <f t="shared" ca="1" si="402"/>
        <v>1</v>
      </c>
    </row>
    <row r="3836" spans="2:25" hidden="1" x14ac:dyDescent="0.25">
      <c r="B3836" s="390" t="str">
        <f>IFERROR(IF(LEN(INDEX(PlansAndNotes!$B$6:$B$2005,ROW(A3836)-ROW($B$3)))=0,"",INDEX(PlansAndNotes!$B$6:$B$2005,ROW(A3836)-ROW($B$3))),"")</f>
        <v/>
      </c>
      <c r="C3836" s="387" t="str">
        <f t="shared" si="403"/>
        <v/>
      </c>
      <c r="D3836" s="361" t="str">
        <f>IFERROR(IF(LEN(C3836)&gt;0,IF(LEN(INDEX(TasksList!$C$6:$C$25,MATCH(C3836,TasksList!$B$6:$B$25,0),1))=0,"",INDEX(TasksList!$C$6:$C$25,MATCH(C3836,TasksList!$B$6:$B$25,0),1)),""),"")</f>
        <v/>
      </c>
      <c r="E3836" s="361" t="str">
        <f>IFERROR(IF(LEN(C3836)&gt;0,IF(LEN(INDEX(TasksList!$F$6:$F$25,MATCH(C3836,TasksList!$B$6:$B$25,0),1))=0,"not set!",INDEX(TasksList!$F$6:$F$25,MATCH(C3836,TasksList!$B$6:$B$25,0),1)),""),"")</f>
        <v/>
      </c>
      <c r="F3836" s="360" t="str">
        <f>IFERROR(IF(LEN(D3836)&gt;0,IF(LEN(INDEX(AdressBook!$D$6:$D$25,MATCH(D3836,AdressBook!$B$6:$B$25,0),1))=0,"",INDEX(AdressBook!$D$6:$D$25,MATCH(D3836,AdressBook!$B$6:$B$25,0),1)),""),"")</f>
        <v/>
      </c>
      <c r="G3836" s="361" t="str">
        <f>IFERROR(IF(LEN(INDEX(PlansAndNotes!$F$6:$F$4005,ROW(B3836)-ROW($C$3)))=0,"",INDEX(PlansAndNotes!$F$6:$F$4005,ROW(B3836)-ROW($C$3))),"")</f>
        <v/>
      </c>
      <c r="H3836" s="361" t="str">
        <f>IFERROR(IF(LEN(C3836)&gt;0,IF(LEN(INDEX(TasksList!$G$6:$G$25,MATCH(C3836,TasksList!$B$6:$B$25,0),1))=0,"",INDEX(TasksList!$G$6:$G$25,MATCH(C3836,TasksList!$B$6:$B$25,0),1)),""),"")</f>
        <v/>
      </c>
      <c r="N3836" s="362" t="str">
        <f>IFERROR(IF(LEN(INDEX(PlansAndNotes!$D$6:$D$4005,ROW(B3836)-ROW($C$3)))=0,"",INDEX(PlansAndNotes!$D$6:$D$4005,ROW(B3836)-ROW($C$3))),"")</f>
        <v/>
      </c>
      <c r="O3836" s="165" t="str">
        <f t="shared" si="398"/>
        <v/>
      </c>
      <c r="P3836" s="363" t="str">
        <f>IFERROR(IF(LEN(INDEX(PlansAndNotes!$E$6:$E$4005,ROW(B3836)-ROW($C$3)))=0,"",INDEX(PlansAndNotes!$E$6:$E$4005,ROW(B3836)-ROW($C$3))),"")</f>
        <v/>
      </c>
      <c r="Q3836" s="363" t="str">
        <f>IFERROR(IF(LEN(INDEX(PlansAndNotes!$G$6:$G$4005,ROW(B3836)-ROW($C$3)))=0,"",INDEX(PlansAndNotes!$G$6:$G$4005,ROW(B3836)-ROW($C$3))),"")</f>
        <v/>
      </c>
      <c r="R3836" s="361" t="str">
        <f>IFERROR(IF(LEN(D3836)&gt;0,IF(LEN(INDEX(AdressBook!$C$6:$C$25,MATCH(D3836,AdressBook!$B$6:$B$25,0),1))=0,"",INDEX(AdressBook!$C$6:$C$25,MATCH(D3836,AdressBook!$B$6:$B$25,0),1)),""),"")</f>
        <v/>
      </c>
      <c r="S3836" s="165">
        <f>IF(LEN(C3836)&gt;0,IFERROR(IF(MATCH(C3836,C3837:$C$4004,0)&gt;0,-1,ROW(S3836)-ROW($S$3)),ROW(S3836)-ROW($S$3)),-1)</f>
        <v>-1</v>
      </c>
      <c r="T3836" s="165">
        <f t="shared" si="399"/>
        <v>0</v>
      </c>
      <c r="U3836" s="165" t="str">
        <f t="shared" si="400"/>
        <v/>
      </c>
      <c r="V3836" s="165" t="str">
        <f>IFERROR(IF(OR(C3836="",S3836&lt;0),"",IF(SUBTOTAL(3,C3836:C3836)=0,-1,SUBTOTAL(3,$C$4:C3836))),"")</f>
        <v/>
      </c>
      <c r="W3836" s="156" t="str">
        <f t="array" ref="W3836">IF(LEN(C3836)&gt;0,IFERROR(IF(MATCH(C3836,$C$3:$C3835,0)&gt;0,N3836-INDEX($N$3:N3835,SUMPRODUCT(MAX(ROW($C$3:$C3835)*(C3836=$C$3:$C3835)))-2,1),""),""),"")</f>
        <v/>
      </c>
      <c r="X3836" s="156">
        <f t="shared" ca="1" si="401"/>
        <v>1</v>
      </c>
      <c r="Y3836" s="156">
        <f t="shared" ca="1" si="402"/>
        <v>1</v>
      </c>
    </row>
    <row r="3837" spans="2:25" hidden="1" x14ac:dyDescent="0.25">
      <c r="B3837" s="390" t="str">
        <f>IFERROR(IF(LEN(INDEX(PlansAndNotes!$B$6:$B$2005,ROW(A3837)-ROW($B$3)))=0,"",INDEX(PlansAndNotes!$B$6:$B$2005,ROW(A3837)-ROW($B$3))),"")</f>
        <v/>
      </c>
      <c r="C3837" s="387" t="str">
        <f t="shared" si="403"/>
        <v/>
      </c>
      <c r="D3837" s="361" t="str">
        <f>IFERROR(IF(LEN(C3837)&gt;0,IF(LEN(INDEX(TasksList!$C$6:$C$25,MATCH(C3837,TasksList!$B$6:$B$25,0),1))=0,"",INDEX(TasksList!$C$6:$C$25,MATCH(C3837,TasksList!$B$6:$B$25,0),1)),""),"")</f>
        <v/>
      </c>
      <c r="E3837" s="361" t="str">
        <f>IFERROR(IF(LEN(C3837)&gt;0,IF(LEN(INDEX(TasksList!$F$6:$F$25,MATCH(C3837,TasksList!$B$6:$B$25,0),1))=0,"not set!",INDEX(TasksList!$F$6:$F$25,MATCH(C3837,TasksList!$B$6:$B$25,0),1)),""),"")</f>
        <v/>
      </c>
      <c r="F3837" s="360" t="str">
        <f>IFERROR(IF(LEN(D3837)&gt;0,IF(LEN(INDEX(AdressBook!$D$6:$D$25,MATCH(D3837,AdressBook!$B$6:$B$25,0),1))=0,"",INDEX(AdressBook!$D$6:$D$25,MATCH(D3837,AdressBook!$B$6:$B$25,0),1)),""),"")</f>
        <v/>
      </c>
      <c r="G3837" s="361" t="str">
        <f>IFERROR(IF(LEN(INDEX(PlansAndNotes!$F$6:$F$4005,ROW(B3837)-ROW($C$3)))=0,"",INDEX(PlansAndNotes!$F$6:$F$4005,ROW(B3837)-ROW($C$3))),"")</f>
        <v/>
      </c>
      <c r="H3837" s="361" t="str">
        <f>IFERROR(IF(LEN(C3837)&gt;0,IF(LEN(INDEX(TasksList!$G$6:$G$25,MATCH(C3837,TasksList!$B$6:$B$25,0),1))=0,"",INDEX(TasksList!$G$6:$G$25,MATCH(C3837,TasksList!$B$6:$B$25,0),1)),""),"")</f>
        <v/>
      </c>
      <c r="N3837" s="362" t="str">
        <f>IFERROR(IF(LEN(INDEX(PlansAndNotes!$D$6:$D$4005,ROW(B3837)-ROW($C$3)))=0,"",INDEX(PlansAndNotes!$D$6:$D$4005,ROW(B3837)-ROW($C$3))),"")</f>
        <v/>
      </c>
      <c r="O3837" s="165" t="str">
        <f t="shared" si="398"/>
        <v/>
      </c>
      <c r="P3837" s="363" t="str">
        <f>IFERROR(IF(LEN(INDEX(PlansAndNotes!$E$6:$E$4005,ROW(B3837)-ROW($C$3)))=0,"",INDEX(PlansAndNotes!$E$6:$E$4005,ROW(B3837)-ROW($C$3))),"")</f>
        <v/>
      </c>
      <c r="Q3837" s="363" t="str">
        <f>IFERROR(IF(LEN(INDEX(PlansAndNotes!$G$6:$G$4005,ROW(B3837)-ROW($C$3)))=0,"",INDEX(PlansAndNotes!$G$6:$G$4005,ROW(B3837)-ROW($C$3))),"")</f>
        <v/>
      </c>
      <c r="R3837" s="361" t="str">
        <f>IFERROR(IF(LEN(D3837)&gt;0,IF(LEN(INDEX(AdressBook!$C$6:$C$25,MATCH(D3837,AdressBook!$B$6:$B$25,0),1))=0,"",INDEX(AdressBook!$C$6:$C$25,MATCH(D3837,AdressBook!$B$6:$B$25,0),1)),""),"")</f>
        <v/>
      </c>
      <c r="S3837" s="165">
        <f>IF(LEN(C3837)&gt;0,IFERROR(IF(MATCH(C3837,C3838:$C$4004,0)&gt;0,-1,ROW(S3837)-ROW($S$3)),ROW(S3837)-ROW($S$3)),-1)</f>
        <v>-1</v>
      </c>
      <c r="T3837" s="165">
        <f t="shared" si="399"/>
        <v>0</v>
      </c>
      <c r="U3837" s="165" t="str">
        <f t="shared" si="400"/>
        <v/>
      </c>
      <c r="V3837" s="165" t="str">
        <f>IFERROR(IF(OR(C3837="",S3837&lt;0),"",IF(SUBTOTAL(3,C3837:C3837)=0,-1,SUBTOTAL(3,$C$4:C3837))),"")</f>
        <v/>
      </c>
      <c r="W3837" s="156" t="str">
        <f t="array" ref="W3837">IF(LEN(C3837)&gt;0,IFERROR(IF(MATCH(C3837,$C$3:$C3836,0)&gt;0,N3837-INDEX($N$3:N3836,SUMPRODUCT(MAX(ROW($C$3:$C3836)*(C3837=$C$3:$C3836)))-2,1),""),""),"")</f>
        <v/>
      </c>
      <c r="X3837" s="156">
        <f t="shared" ca="1" si="401"/>
        <v>1</v>
      </c>
      <c r="Y3837" s="156">
        <f t="shared" ca="1" si="402"/>
        <v>1</v>
      </c>
    </row>
    <row r="3838" spans="2:25" hidden="1" x14ac:dyDescent="0.25">
      <c r="B3838" s="390" t="str">
        <f>IFERROR(IF(LEN(INDEX(PlansAndNotes!$B$6:$B$2005,ROW(A3838)-ROW($B$3)))=0,"",INDEX(PlansAndNotes!$B$6:$B$2005,ROW(A3838)-ROW($B$3))),"")</f>
        <v/>
      </c>
      <c r="C3838" s="387" t="str">
        <f t="shared" si="403"/>
        <v/>
      </c>
      <c r="D3838" s="361" t="str">
        <f>IFERROR(IF(LEN(C3838)&gt;0,IF(LEN(INDEX(TasksList!$C$6:$C$25,MATCH(C3838,TasksList!$B$6:$B$25,0),1))=0,"",INDEX(TasksList!$C$6:$C$25,MATCH(C3838,TasksList!$B$6:$B$25,0),1)),""),"")</f>
        <v/>
      </c>
      <c r="E3838" s="361" t="str">
        <f>IFERROR(IF(LEN(C3838)&gt;0,IF(LEN(INDEX(TasksList!$F$6:$F$25,MATCH(C3838,TasksList!$B$6:$B$25,0),1))=0,"not set!",INDEX(TasksList!$F$6:$F$25,MATCH(C3838,TasksList!$B$6:$B$25,0),1)),""),"")</f>
        <v/>
      </c>
      <c r="F3838" s="360" t="str">
        <f>IFERROR(IF(LEN(D3838)&gt;0,IF(LEN(INDEX(AdressBook!$D$6:$D$25,MATCH(D3838,AdressBook!$B$6:$B$25,0),1))=0,"",INDEX(AdressBook!$D$6:$D$25,MATCH(D3838,AdressBook!$B$6:$B$25,0),1)),""),"")</f>
        <v/>
      </c>
      <c r="G3838" s="361" t="str">
        <f>IFERROR(IF(LEN(INDEX(PlansAndNotes!$F$6:$F$4005,ROW(B3838)-ROW($C$3)))=0,"",INDEX(PlansAndNotes!$F$6:$F$4005,ROW(B3838)-ROW($C$3))),"")</f>
        <v/>
      </c>
      <c r="H3838" s="361" t="str">
        <f>IFERROR(IF(LEN(C3838)&gt;0,IF(LEN(INDEX(TasksList!$G$6:$G$25,MATCH(C3838,TasksList!$B$6:$B$25,0),1))=0,"",INDEX(TasksList!$G$6:$G$25,MATCH(C3838,TasksList!$B$6:$B$25,0),1)),""),"")</f>
        <v/>
      </c>
      <c r="N3838" s="362" t="str">
        <f>IFERROR(IF(LEN(INDEX(PlansAndNotes!$D$6:$D$4005,ROW(B3838)-ROW($C$3)))=0,"",INDEX(PlansAndNotes!$D$6:$D$4005,ROW(B3838)-ROW($C$3))),"")</f>
        <v/>
      </c>
      <c r="O3838" s="165" t="str">
        <f t="shared" si="398"/>
        <v/>
      </c>
      <c r="P3838" s="363" t="str">
        <f>IFERROR(IF(LEN(INDEX(PlansAndNotes!$E$6:$E$4005,ROW(B3838)-ROW($C$3)))=0,"",INDEX(PlansAndNotes!$E$6:$E$4005,ROW(B3838)-ROW($C$3))),"")</f>
        <v/>
      </c>
      <c r="Q3838" s="363" t="str">
        <f>IFERROR(IF(LEN(INDEX(PlansAndNotes!$G$6:$G$4005,ROW(B3838)-ROW($C$3)))=0,"",INDEX(PlansAndNotes!$G$6:$G$4005,ROW(B3838)-ROW($C$3))),"")</f>
        <v/>
      </c>
      <c r="R3838" s="361" t="str">
        <f>IFERROR(IF(LEN(D3838)&gt;0,IF(LEN(INDEX(AdressBook!$C$6:$C$25,MATCH(D3838,AdressBook!$B$6:$B$25,0),1))=0,"",INDEX(AdressBook!$C$6:$C$25,MATCH(D3838,AdressBook!$B$6:$B$25,0),1)),""),"")</f>
        <v/>
      </c>
      <c r="S3838" s="165">
        <f>IF(LEN(C3838)&gt;0,IFERROR(IF(MATCH(C3838,C3839:$C$4004,0)&gt;0,-1,ROW(S3838)-ROW($S$3)),ROW(S3838)-ROW($S$3)),-1)</f>
        <v>-1</v>
      </c>
      <c r="T3838" s="165">
        <f t="shared" si="399"/>
        <v>0</v>
      </c>
      <c r="U3838" s="165" t="str">
        <f t="shared" si="400"/>
        <v/>
      </c>
      <c r="V3838" s="165" t="str">
        <f>IFERROR(IF(OR(C3838="",S3838&lt;0),"",IF(SUBTOTAL(3,C3838:C3838)=0,-1,SUBTOTAL(3,$C$4:C3838))),"")</f>
        <v/>
      </c>
      <c r="W3838" s="156" t="str">
        <f t="array" ref="W3838">IF(LEN(C3838)&gt;0,IFERROR(IF(MATCH(C3838,$C$3:$C3837,0)&gt;0,N3838-INDEX($N$3:N3837,SUMPRODUCT(MAX(ROW($C$3:$C3837)*(C3838=$C$3:$C3837)))-2,1),""),""),"")</f>
        <v/>
      </c>
      <c r="X3838" s="156">
        <f t="shared" ca="1" si="401"/>
        <v>1</v>
      </c>
      <c r="Y3838" s="156">
        <f t="shared" ca="1" si="402"/>
        <v>1</v>
      </c>
    </row>
    <row r="3839" spans="2:25" hidden="1" x14ac:dyDescent="0.25">
      <c r="B3839" s="390" t="str">
        <f>IFERROR(IF(LEN(INDEX(PlansAndNotes!$B$6:$B$2005,ROW(A3839)-ROW($B$3)))=0,"",INDEX(PlansAndNotes!$B$6:$B$2005,ROW(A3839)-ROW($B$3))),"")</f>
        <v/>
      </c>
      <c r="C3839" s="387" t="str">
        <f t="shared" si="403"/>
        <v/>
      </c>
      <c r="D3839" s="361" t="str">
        <f>IFERROR(IF(LEN(C3839)&gt;0,IF(LEN(INDEX(TasksList!$C$6:$C$25,MATCH(C3839,TasksList!$B$6:$B$25,0),1))=0,"",INDEX(TasksList!$C$6:$C$25,MATCH(C3839,TasksList!$B$6:$B$25,0),1)),""),"")</f>
        <v/>
      </c>
      <c r="E3839" s="361" t="str">
        <f>IFERROR(IF(LEN(C3839)&gt;0,IF(LEN(INDEX(TasksList!$F$6:$F$25,MATCH(C3839,TasksList!$B$6:$B$25,0),1))=0,"not set!",INDEX(TasksList!$F$6:$F$25,MATCH(C3839,TasksList!$B$6:$B$25,0),1)),""),"")</f>
        <v/>
      </c>
      <c r="F3839" s="360" t="str">
        <f>IFERROR(IF(LEN(D3839)&gt;0,IF(LEN(INDEX(AdressBook!$D$6:$D$25,MATCH(D3839,AdressBook!$B$6:$B$25,0),1))=0,"",INDEX(AdressBook!$D$6:$D$25,MATCH(D3839,AdressBook!$B$6:$B$25,0),1)),""),"")</f>
        <v/>
      </c>
      <c r="G3839" s="361" t="str">
        <f>IFERROR(IF(LEN(INDEX(PlansAndNotes!$F$6:$F$4005,ROW(B3839)-ROW($C$3)))=0,"",INDEX(PlansAndNotes!$F$6:$F$4005,ROW(B3839)-ROW($C$3))),"")</f>
        <v/>
      </c>
      <c r="H3839" s="361" t="str">
        <f>IFERROR(IF(LEN(C3839)&gt;0,IF(LEN(INDEX(TasksList!$G$6:$G$25,MATCH(C3839,TasksList!$B$6:$B$25,0),1))=0,"",INDEX(TasksList!$G$6:$G$25,MATCH(C3839,TasksList!$B$6:$B$25,0),1)),""),"")</f>
        <v/>
      </c>
      <c r="N3839" s="362" t="str">
        <f>IFERROR(IF(LEN(INDEX(PlansAndNotes!$D$6:$D$4005,ROW(B3839)-ROW($C$3)))=0,"",INDEX(PlansAndNotes!$D$6:$D$4005,ROW(B3839)-ROW($C$3))),"")</f>
        <v/>
      </c>
      <c r="O3839" s="165" t="str">
        <f t="shared" si="398"/>
        <v/>
      </c>
      <c r="P3839" s="363" t="str">
        <f>IFERROR(IF(LEN(INDEX(PlansAndNotes!$E$6:$E$4005,ROW(B3839)-ROW($C$3)))=0,"",INDEX(PlansAndNotes!$E$6:$E$4005,ROW(B3839)-ROW($C$3))),"")</f>
        <v/>
      </c>
      <c r="Q3839" s="363" t="str">
        <f>IFERROR(IF(LEN(INDEX(PlansAndNotes!$G$6:$G$4005,ROW(B3839)-ROW($C$3)))=0,"",INDEX(PlansAndNotes!$G$6:$G$4005,ROW(B3839)-ROW($C$3))),"")</f>
        <v/>
      </c>
      <c r="R3839" s="361" t="str">
        <f>IFERROR(IF(LEN(D3839)&gt;0,IF(LEN(INDEX(AdressBook!$C$6:$C$25,MATCH(D3839,AdressBook!$B$6:$B$25,0),1))=0,"",INDEX(AdressBook!$C$6:$C$25,MATCH(D3839,AdressBook!$B$6:$B$25,0),1)),""),"")</f>
        <v/>
      </c>
      <c r="S3839" s="165">
        <f>IF(LEN(C3839)&gt;0,IFERROR(IF(MATCH(C3839,C3840:$C$4004,0)&gt;0,-1,ROW(S3839)-ROW($S$3)),ROW(S3839)-ROW($S$3)),-1)</f>
        <v>-1</v>
      </c>
      <c r="T3839" s="165">
        <f t="shared" si="399"/>
        <v>0</v>
      </c>
      <c r="U3839" s="165" t="str">
        <f t="shared" si="400"/>
        <v/>
      </c>
      <c r="V3839" s="165" t="str">
        <f>IFERROR(IF(OR(C3839="",S3839&lt;0),"",IF(SUBTOTAL(3,C3839:C3839)=0,-1,SUBTOTAL(3,$C$4:C3839))),"")</f>
        <v/>
      </c>
      <c r="W3839" s="156" t="str">
        <f t="array" ref="W3839">IF(LEN(C3839)&gt;0,IFERROR(IF(MATCH(C3839,$C$3:$C3838,0)&gt;0,N3839-INDEX($N$3:N3838,SUMPRODUCT(MAX(ROW($C$3:$C3838)*(C3839=$C$3:$C3838)))-2,1),""),""),"")</f>
        <v/>
      </c>
      <c r="X3839" s="156">
        <f t="shared" ca="1" si="401"/>
        <v>1</v>
      </c>
      <c r="Y3839" s="156">
        <f t="shared" ca="1" si="402"/>
        <v>1</v>
      </c>
    </row>
    <row r="3840" spans="2:25" hidden="1" x14ac:dyDescent="0.25">
      <c r="B3840" s="390" t="str">
        <f>IFERROR(IF(LEN(INDEX(PlansAndNotes!$B$6:$B$2005,ROW(A3840)-ROW($B$3)))=0,"",INDEX(PlansAndNotes!$B$6:$B$2005,ROW(A3840)-ROW($B$3))),"")</f>
        <v/>
      </c>
      <c r="C3840" s="387" t="str">
        <f t="shared" si="403"/>
        <v/>
      </c>
      <c r="D3840" s="361" t="str">
        <f>IFERROR(IF(LEN(C3840)&gt;0,IF(LEN(INDEX(TasksList!$C$6:$C$25,MATCH(C3840,TasksList!$B$6:$B$25,0),1))=0,"",INDEX(TasksList!$C$6:$C$25,MATCH(C3840,TasksList!$B$6:$B$25,0),1)),""),"")</f>
        <v/>
      </c>
      <c r="E3840" s="361" t="str">
        <f>IFERROR(IF(LEN(C3840)&gt;0,IF(LEN(INDEX(TasksList!$F$6:$F$25,MATCH(C3840,TasksList!$B$6:$B$25,0),1))=0,"not set!",INDEX(TasksList!$F$6:$F$25,MATCH(C3840,TasksList!$B$6:$B$25,0),1)),""),"")</f>
        <v/>
      </c>
      <c r="F3840" s="360" t="str">
        <f>IFERROR(IF(LEN(D3840)&gt;0,IF(LEN(INDEX(AdressBook!$D$6:$D$25,MATCH(D3840,AdressBook!$B$6:$B$25,0),1))=0,"",INDEX(AdressBook!$D$6:$D$25,MATCH(D3840,AdressBook!$B$6:$B$25,0),1)),""),"")</f>
        <v/>
      </c>
      <c r="G3840" s="361" t="str">
        <f>IFERROR(IF(LEN(INDEX(PlansAndNotes!$F$6:$F$4005,ROW(B3840)-ROW($C$3)))=0,"",INDEX(PlansAndNotes!$F$6:$F$4005,ROW(B3840)-ROW($C$3))),"")</f>
        <v/>
      </c>
      <c r="H3840" s="361" t="str">
        <f>IFERROR(IF(LEN(C3840)&gt;0,IF(LEN(INDEX(TasksList!$G$6:$G$25,MATCH(C3840,TasksList!$B$6:$B$25,0),1))=0,"",INDEX(TasksList!$G$6:$G$25,MATCH(C3840,TasksList!$B$6:$B$25,0),1)),""),"")</f>
        <v/>
      </c>
      <c r="N3840" s="362" t="str">
        <f>IFERROR(IF(LEN(INDEX(PlansAndNotes!$D$6:$D$4005,ROW(B3840)-ROW($C$3)))=0,"",INDEX(PlansAndNotes!$D$6:$D$4005,ROW(B3840)-ROW($C$3))),"")</f>
        <v/>
      </c>
      <c r="O3840" s="165" t="str">
        <f t="shared" si="398"/>
        <v/>
      </c>
      <c r="P3840" s="363" t="str">
        <f>IFERROR(IF(LEN(INDEX(PlansAndNotes!$E$6:$E$4005,ROW(B3840)-ROW($C$3)))=0,"",INDEX(PlansAndNotes!$E$6:$E$4005,ROW(B3840)-ROW($C$3))),"")</f>
        <v/>
      </c>
      <c r="Q3840" s="363" t="str">
        <f>IFERROR(IF(LEN(INDEX(PlansAndNotes!$G$6:$G$4005,ROW(B3840)-ROW($C$3)))=0,"",INDEX(PlansAndNotes!$G$6:$G$4005,ROW(B3840)-ROW($C$3))),"")</f>
        <v/>
      </c>
      <c r="R3840" s="361" t="str">
        <f>IFERROR(IF(LEN(D3840)&gt;0,IF(LEN(INDEX(AdressBook!$C$6:$C$25,MATCH(D3840,AdressBook!$B$6:$B$25,0),1))=0,"",INDEX(AdressBook!$C$6:$C$25,MATCH(D3840,AdressBook!$B$6:$B$25,0),1)),""),"")</f>
        <v/>
      </c>
      <c r="S3840" s="165">
        <f>IF(LEN(C3840)&gt;0,IFERROR(IF(MATCH(C3840,C3841:$C$4004,0)&gt;0,-1,ROW(S3840)-ROW($S$3)),ROW(S3840)-ROW($S$3)),-1)</f>
        <v>-1</v>
      </c>
      <c r="T3840" s="165">
        <f t="shared" si="399"/>
        <v>0</v>
      </c>
      <c r="U3840" s="165" t="str">
        <f t="shared" si="400"/>
        <v/>
      </c>
      <c r="V3840" s="165" t="str">
        <f>IFERROR(IF(OR(C3840="",S3840&lt;0),"",IF(SUBTOTAL(3,C3840:C3840)=0,-1,SUBTOTAL(3,$C$4:C3840))),"")</f>
        <v/>
      </c>
      <c r="W3840" s="156" t="str">
        <f t="array" ref="W3840">IF(LEN(C3840)&gt;0,IFERROR(IF(MATCH(C3840,$C$3:$C3839,0)&gt;0,N3840-INDEX($N$3:N3839,SUMPRODUCT(MAX(ROW($C$3:$C3839)*(C3840=$C$3:$C3839)))-2,1),""),""),"")</f>
        <v/>
      </c>
      <c r="X3840" s="156">
        <f t="shared" ca="1" si="401"/>
        <v>1</v>
      </c>
      <c r="Y3840" s="156">
        <f t="shared" ca="1" si="402"/>
        <v>1</v>
      </c>
    </row>
    <row r="3841" spans="2:25" hidden="1" x14ac:dyDescent="0.25">
      <c r="B3841" s="390" t="str">
        <f>IFERROR(IF(LEN(INDEX(PlansAndNotes!$B$6:$B$2005,ROW(A3841)-ROW($B$3)))=0,"",INDEX(PlansAndNotes!$B$6:$B$2005,ROW(A3841)-ROW($B$3))),"")</f>
        <v/>
      </c>
      <c r="C3841" s="387" t="str">
        <f t="shared" si="403"/>
        <v/>
      </c>
      <c r="D3841" s="361" t="str">
        <f>IFERROR(IF(LEN(C3841)&gt;0,IF(LEN(INDEX(TasksList!$C$6:$C$25,MATCH(C3841,TasksList!$B$6:$B$25,0),1))=0,"",INDEX(TasksList!$C$6:$C$25,MATCH(C3841,TasksList!$B$6:$B$25,0),1)),""),"")</f>
        <v/>
      </c>
      <c r="E3841" s="361" t="str">
        <f>IFERROR(IF(LEN(C3841)&gt;0,IF(LEN(INDEX(TasksList!$F$6:$F$25,MATCH(C3841,TasksList!$B$6:$B$25,0),1))=0,"not set!",INDEX(TasksList!$F$6:$F$25,MATCH(C3841,TasksList!$B$6:$B$25,0),1)),""),"")</f>
        <v/>
      </c>
      <c r="F3841" s="360" t="str">
        <f>IFERROR(IF(LEN(D3841)&gt;0,IF(LEN(INDEX(AdressBook!$D$6:$D$25,MATCH(D3841,AdressBook!$B$6:$B$25,0),1))=0,"",INDEX(AdressBook!$D$6:$D$25,MATCH(D3841,AdressBook!$B$6:$B$25,0),1)),""),"")</f>
        <v/>
      </c>
      <c r="G3841" s="361" t="str">
        <f>IFERROR(IF(LEN(INDEX(PlansAndNotes!$F$6:$F$4005,ROW(B3841)-ROW($C$3)))=0,"",INDEX(PlansAndNotes!$F$6:$F$4005,ROW(B3841)-ROW($C$3))),"")</f>
        <v/>
      </c>
      <c r="H3841" s="361" t="str">
        <f>IFERROR(IF(LEN(C3841)&gt;0,IF(LEN(INDEX(TasksList!$G$6:$G$25,MATCH(C3841,TasksList!$B$6:$B$25,0),1))=0,"",INDEX(TasksList!$G$6:$G$25,MATCH(C3841,TasksList!$B$6:$B$25,0),1)),""),"")</f>
        <v/>
      </c>
      <c r="N3841" s="362" t="str">
        <f>IFERROR(IF(LEN(INDEX(PlansAndNotes!$D$6:$D$4005,ROW(B3841)-ROW($C$3)))=0,"",INDEX(PlansAndNotes!$D$6:$D$4005,ROW(B3841)-ROW($C$3))),"")</f>
        <v/>
      </c>
      <c r="O3841" s="165" t="str">
        <f t="shared" si="398"/>
        <v/>
      </c>
      <c r="P3841" s="363" t="str">
        <f>IFERROR(IF(LEN(INDEX(PlansAndNotes!$E$6:$E$4005,ROW(B3841)-ROW($C$3)))=0,"",INDEX(PlansAndNotes!$E$6:$E$4005,ROW(B3841)-ROW($C$3))),"")</f>
        <v/>
      </c>
      <c r="Q3841" s="363" t="str">
        <f>IFERROR(IF(LEN(INDEX(PlansAndNotes!$G$6:$G$4005,ROW(B3841)-ROW($C$3)))=0,"",INDEX(PlansAndNotes!$G$6:$G$4005,ROW(B3841)-ROW($C$3))),"")</f>
        <v/>
      </c>
      <c r="R3841" s="361" t="str">
        <f>IFERROR(IF(LEN(D3841)&gt;0,IF(LEN(INDEX(AdressBook!$C$6:$C$25,MATCH(D3841,AdressBook!$B$6:$B$25,0),1))=0,"",INDEX(AdressBook!$C$6:$C$25,MATCH(D3841,AdressBook!$B$6:$B$25,0),1)),""),"")</f>
        <v/>
      </c>
      <c r="S3841" s="165">
        <f>IF(LEN(C3841)&gt;0,IFERROR(IF(MATCH(C3841,C3842:$C$4004,0)&gt;0,-1,ROW(S3841)-ROW($S$3)),ROW(S3841)-ROW($S$3)),-1)</f>
        <v>-1</v>
      </c>
      <c r="T3841" s="165">
        <f t="shared" si="399"/>
        <v>0</v>
      </c>
      <c r="U3841" s="165" t="str">
        <f t="shared" si="400"/>
        <v/>
      </c>
      <c r="V3841" s="165" t="str">
        <f>IFERROR(IF(OR(C3841="",S3841&lt;0),"",IF(SUBTOTAL(3,C3841:C3841)=0,-1,SUBTOTAL(3,$C$4:C3841))),"")</f>
        <v/>
      </c>
      <c r="W3841" s="156" t="str">
        <f t="array" ref="W3841">IF(LEN(C3841)&gt;0,IFERROR(IF(MATCH(C3841,$C$3:$C3840,0)&gt;0,N3841-INDEX($N$3:N3840,SUMPRODUCT(MAX(ROW($C$3:$C3840)*(C3841=$C$3:$C3840)))-2,1),""),""),"")</f>
        <v/>
      </c>
      <c r="X3841" s="156">
        <f t="shared" ca="1" si="401"/>
        <v>1</v>
      </c>
      <c r="Y3841" s="156">
        <f t="shared" ca="1" si="402"/>
        <v>1</v>
      </c>
    </row>
    <row r="3842" spans="2:25" hidden="1" x14ac:dyDescent="0.25">
      <c r="B3842" s="390" t="str">
        <f>IFERROR(IF(LEN(INDEX(PlansAndNotes!$B$6:$B$2005,ROW(A3842)-ROW($B$3)))=0,"",INDEX(PlansAndNotes!$B$6:$B$2005,ROW(A3842)-ROW($B$3))),"")</f>
        <v/>
      </c>
      <c r="C3842" s="387" t="str">
        <f t="shared" si="403"/>
        <v/>
      </c>
      <c r="D3842" s="361" t="str">
        <f>IFERROR(IF(LEN(C3842)&gt;0,IF(LEN(INDEX(TasksList!$C$6:$C$25,MATCH(C3842,TasksList!$B$6:$B$25,0),1))=0,"",INDEX(TasksList!$C$6:$C$25,MATCH(C3842,TasksList!$B$6:$B$25,0),1)),""),"")</f>
        <v/>
      </c>
      <c r="E3842" s="361" t="str">
        <f>IFERROR(IF(LEN(C3842)&gt;0,IF(LEN(INDEX(TasksList!$F$6:$F$25,MATCH(C3842,TasksList!$B$6:$B$25,0),1))=0,"not set!",INDEX(TasksList!$F$6:$F$25,MATCH(C3842,TasksList!$B$6:$B$25,0),1)),""),"")</f>
        <v/>
      </c>
      <c r="F3842" s="360" t="str">
        <f>IFERROR(IF(LEN(D3842)&gt;0,IF(LEN(INDEX(AdressBook!$D$6:$D$25,MATCH(D3842,AdressBook!$B$6:$B$25,0),1))=0,"",INDEX(AdressBook!$D$6:$D$25,MATCH(D3842,AdressBook!$B$6:$B$25,0),1)),""),"")</f>
        <v/>
      </c>
      <c r="G3842" s="361" t="str">
        <f>IFERROR(IF(LEN(INDEX(PlansAndNotes!$F$6:$F$4005,ROW(B3842)-ROW($C$3)))=0,"",INDEX(PlansAndNotes!$F$6:$F$4005,ROW(B3842)-ROW($C$3))),"")</f>
        <v/>
      </c>
      <c r="H3842" s="361" t="str">
        <f>IFERROR(IF(LEN(C3842)&gt;0,IF(LEN(INDEX(TasksList!$G$6:$G$25,MATCH(C3842,TasksList!$B$6:$B$25,0),1))=0,"",INDEX(TasksList!$G$6:$G$25,MATCH(C3842,TasksList!$B$6:$B$25,0),1)),""),"")</f>
        <v/>
      </c>
      <c r="N3842" s="362" t="str">
        <f>IFERROR(IF(LEN(INDEX(PlansAndNotes!$D$6:$D$4005,ROW(B3842)-ROW($C$3)))=0,"",INDEX(PlansAndNotes!$D$6:$D$4005,ROW(B3842)-ROW($C$3))),"")</f>
        <v/>
      </c>
      <c r="O3842" s="165" t="str">
        <f t="shared" si="398"/>
        <v/>
      </c>
      <c r="P3842" s="363" t="str">
        <f>IFERROR(IF(LEN(INDEX(PlansAndNotes!$E$6:$E$4005,ROW(B3842)-ROW($C$3)))=0,"",INDEX(PlansAndNotes!$E$6:$E$4005,ROW(B3842)-ROW($C$3))),"")</f>
        <v/>
      </c>
      <c r="Q3842" s="363" t="str">
        <f>IFERROR(IF(LEN(INDEX(PlansAndNotes!$G$6:$G$4005,ROW(B3842)-ROW($C$3)))=0,"",INDEX(PlansAndNotes!$G$6:$G$4005,ROW(B3842)-ROW($C$3))),"")</f>
        <v/>
      </c>
      <c r="R3842" s="361" t="str">
        <f>IFERROR(IF(LEN(D3842)&gt;0,IF(LEN(INDEX(AdressBook!$C$6:$C$25,MATCH(D3842,AdressBook!$B$6:$B$25,0),1))=0,"",INDEX(AdressBook!$C$6:$C$25,MATCH(D3842,AdressBook!$B$6:$B$25,0),1)),""),"")</f>
        <v/>
      </c>
      <c r="S3842" s="165">
        <f>IF(LEN(C3842)&gt;0,IFERROR(IF(MATCH(C3842,C3843:$C$4004,0)&gt;0,-1,ROW(S3842)-ROW($S$3)),ROW(S3842)-ROW($S$3)),-1)</f>
        <v>-1</v>
      </c>
      <c r="T3842" s="165">
        <f t="shared" si="399"/>
        <v>0</v>
      </c>
      <c r="U3842" s="165" t="str">
        <f t="shared" si="400"/>
        <v/>
      </c>
      <c r="V3842" s="165" t="str">
        <f>IFERROR(IF(OR(C3842="",S3842&lt;0),"",IF(SUBTOTAL(3,C3842:C3842)=0,-1,SUBTOTAL(3,$C$4:C3842))),"")</f>
        <v/>
      </c>
      <c r="W3842" s="156" t="str">
        <f t="array" ref="W3842">IF(LEN(C3842)&gt;0,IFERROR(IF(MATCH(C3842,$C$3:$C3841,0)&gt;0,N3842-INDEX($N$3:N3841,SUMPRODUCT(MAX(ROW($C$3:$C3841)*(C3842=$C$3:$C3841)))-2,1),""),""),"")</f>
        <v/>
      </c>
      <c r="X3842" s="156">
        <f t="shared" ca="1" si="401"/>
        <v>1</v>
      </c>
      <c r="Y3842" s="156">
        <f t="shared" ca="1" si="402"/>
        <v>1</v>
      </c>
    </row>
    <row r="3843" spans="2:25" hidden="1" x14ac:dyDescent="0.25">
      <c r="B3843" s="390" t="str">
        <f>IFERROR(IF(LEN(INDEX(PlansAndNotes!$B$6:$B$2005,ROW(A3843)-ROW($B$3)))=0,"",INDEX(PlansAndNotes!$B$6:$B$2005,ROW(A3843)-ROW($B$3))),"")</f>
        <v/>
      </c>
      <c r="C3843" s="387" t="str">
        <f t="shared" si="403"/>
        <v/>
      </c>
      <c r="D3843" s="361" t="str">
        <f>IFERROR(IF(LEN(C3843)&gt;0,IF(LEN(INDEX(TasksList!$C$6:$C$25,MATCH(C3843,TasksList!$B$6:$B$25,0),1))=0,"",INDEX(TasksList!$C$6:$C$25,MATCH(C3843,TasksList!$B$6:$B$25,0),1)),""),"")</f>
        <v/>
      </c>
      <c r="E3843" s="361" t="str">
        <f>IFERROR(IF(LEN(C3843)&gt;0,IF(LEN(INDEX(TasksList!$F$6:$F$25,MATCH(C3843,TasksList!$B$6:$B$25,0),1))=0,"not set!",INDEX(TasksList!$F$6:$F$25,MATCH(C3843,TasksList!$B$6:$B$25,0),1)),""),"")</f>
        <v/>
      </c>
      <c r="F3843" s="360" t="str">
        <f>IFERROR(IF(LEN(D3843)&gt;0,IF(LEN(INDEX(AdressBook!$D$6:$D$25,MATCH(D3843,AdressBook!$B$6:$B$25,0),1))=0,"",INDEX(AdressBook!$D$6:$D$25,MATCH(D3843,AdressBook!$B$6:$B$25,0),1)),""),"")</f>
        <v/>
      </c>
      <c r="G3843" s="361" t="str">
        <f>IFERROR(IF(LEN(INDEX(PlansAndNotes!$F$6:$F$4005,ROW(B3843)-ROW($C$3)))=0,"",INDEX(PlansAndNotes!$F$6:$F$4005,ROW(B3843)-ROW($C$3))),"")</f>
        <v/>
      </c>
      <c r="H3843" s="361" t="str">
        <f>IFERROR(IF(LEN(C3843)&gt;0,IF(LEN(INDEX(TasksList!$G$6:$G$25,MATCH(C3843,TasksList!$B$6:$B$25,0),1))=0,"",INDEX(TasksList!$G$6:$G$25,MATCH(C3843,TasksList!$B$6:$B$25,0),1)),""),"")</f>
        <v/>
      </c>
      <c r="N3843" s="362" t="str">
        <f>IFERROR(IF(LEN(INDEX(PlansAndNotes!$D$6:$D$4005,ROW(B3843)-ROW($C$3)))=0,"",INDEX(PlansAndNotes!$D$6:$D$4005,ROW(B3843)-ROW($C$3))),"")</f>
        <v/>
      </c>
      <c r="O3843" s="165" t="str">
        <f t="shared" si="398"/>
        <v/>
      </c>
      <c r="P3843" s="363" t="str">
        <f>IFERROR(IF(LEN(INDEX(PlansAndNotes!$E$6:$E$4005,ROW(B3843)-ROW($C$3)))=0,"",INDEX(PlansAndNotes!$E$6:$E$4005,ROW(B3843)-ROW($C$3))),"")</f>
        <v/>
      </c>
      <c r="Q3843" s="363" t="str">
        <f>IFERROR(IF(LEN(INDEX(PlansAndNotes!$G$6:$G$4005,ROW(B3843)-ROW($C$3)))=0,"",INDEX(PlansAndNotes!$G$6:$G$4005,ROW(B3843)-ROW($C$3))),"")</f>
        <v/>
      </c>
      <c r="R3843" s="361" t="str">
        <f>IFERROR(IF(LEN(D3843)&gt;0,IF(LEN(INDEX(AdressBook!$C$6:$C$25,MATCH(D3843,AdressBook!$B$6:$B$25,0),1))=0,"",INDEX(AdressBook!$C$6:$C$25,MATCH(D3843,AdressBook!$B$6:$B$25,0),1)),""),"")</f>
        <v/>
      </c>
      <c r="S3843" s="165">
        <f>IF(LEN(C3843)&gt;0,IFERROR(IF(MATCH(C3843,C3844:$C$4004,0)&gt;0,-1,ROW(S3843)-ROW($S$3)),ROW(S3843)-ROW($S$3)),-1)</f>
        <v>-1</v>
      </c>
      <c r="T3843" s="165">
        <f t="shared" si="399"/>
        <v>0</v>
      </c>
      <c r="U3843" s="165" t="str">
        <f t="shared" si="400"/>
        <v/>
      </c>
      <c r="V3843" s="165" t="str">
        <f>IFERROR(IF(OR(C3843="",S3843&lt;0),"",IF(SUBTOTAL(3,C3843:C3843)=0,-1,SUBTOTAL(3,$C$4:C3843))),"")</f>
        <v/>
      </c>
      <c r="W3843" s="156" t="str">
        <f t="array" ref="W3843">IF(LEN(C3843)&gt;0,IFERROR(IF(MATCH(C3843,$C$3:$C3842,0)&gt;0,N3843-INDEX($N$3:N3842,SUMPRODUCT(MAX(ROW($C$3:$C3842)*(C3843=$C$3:$C3842)))-2,1),""),""),"")</f>
        <v/>
      </c>
      <c r="X3843" s="156">
        <f t="shared" ca="1" si="401"/>
        <v>1</v>
      </c>
      <c r="Y3843" s="156">
        <f t="shared" ca="1" si="402"/>
        <v>1</v>
      </c>
    </row>
    <row r="3844" spans="2:25" hidden="1" x14ac:dyDescent="0.25">
      <c r="B3844" s="390" t="str">
        <f>IFERROR(IF(LEN(INDEX(PlansAndNotes!$B$6:$B$2005,ROW(A3844)-ROW($B$3)))=0,"",INDEX(PlansAndNotes!$B$6:$B$2005,ROW(A3844)-ROW($B$3))),"")</f>
        <v/>
      </c>
      <c r="C3844" s="387" t="str">
        <f t="shared" si="403"/>
        <v/>
      </c>
      <c r="D3844" s="361" t="str">
        <f>IFERROR(IF(LEN(C3844)&gt;0,IF(LEN(INDEX(TasksList!$C$6:$C$25,MATCH(C3844,TasksList!$B$6:$B$25,0),1))=0,"",INDEX(TasksList!$C$6:$C$25,MATCH(C3844,TasksList!$B$6:$B$25,0),1)),""),"")</f>
        <v/>
      </c>
      <c r="E3844" s="361" t="str">
        <f>IFERROR(IF(LEN(C3844)&gt;0,IF(LEN(INDEX(TasksList!$F$6:$F$25,MATCH(C3844,TasksList!$B$6:$B$25,0),1))=0,"not set!",INDEX(TasksList!$F$6:$F$25,MATCH(C3844,TasksList!$B$6:$B$25,0),1)),""),"")</f>
        <v/>
      </c>
      <c r="F3844" s="360" t="str">
        <f>IFERROR(IF(LEN(D3844)&gt;0,IF(LEN(INDEX(AdressBook!$D$6:$D$25,MATCH(D3844,AdressBook!$B$6:$B$25,0),1))=0,"",INDEX(AdressBook!$D$6:$D$25,MATCH(D3844,AdressBook!$B$6:$B$25,0),1)),""),"")</f>
        <v/>
      </c>
      <c r="G3844" s="361" t="str">
        <f>IFERROR(IF(LEN(INDEX(PlansAndNotes!$F$6:$F$4005,ROW(B3844)-ROW($C$3)))=0,"",INDEX(PlansAndNotes!$F$6:$F$4005,ROW(B3844)-ROW($C$3))),"")</f>
        <v/>
      </c>
      <c r="H3844" s="361" t="str">
        <f>IFERROR(IF(LEN(C3844)&gt;0,IF(LEN(INDEX(TasksList!$G$6:$G$25,MATCH(C3844,TasksList!$B$6:$B$25,0),1))=0,"",INDEX(TasksList!$G$6:$G$25,MATCH(C3844,TasksList!$B$6:$B$25,0),1)),""),"")</f>
        <v/>
      </c>
      <c r="N3844" s="362" t="str">
        <f>IFERROR(IF(LEN(INDEX(PlansAndNotes!$D$6:$D$4005,ROW(B3844)-ROW($C$3)))=0,"",INDEX(PlansAndNotes!$D$6:$D$4005,ROW(B3844)-ROW($C$3))),"")</f>
        <v/>
      </c>
      <c r="O3844" s="165" t="str">
        <f t="shared" ref="O3844:O3907" si="404">IF(LEN(B3844)&gt;0,RIGHT(B3844,LEN(B3844)-SEARCH(" - ",B3844)-2),"")</f>
        <v/>
      </c>
      <c r="P3844" s="363" t="str">
        <f>IFERROR(IF(LEN(INDEX(PlansAndNotes!$E$6:$E$4005,ROW(B3844)-ROW($C$3)))=0,"",INDEX(PlansAndNotes!$E$6:$E$4005,ROW(B3844)-ROW($C$3))),"")</f>
        <v/>
      </c>
      <c r="Q3844" s="363" t="str">
        <f>IFERROR(IF(LEN(INDEX(PlansAndNotes!$G$6:$G$4005,ROW(B3844)-ROW($C$3)))=0,"",INDEX(PlansAndNotes!$G$6:$G$4005,ROW(B3844)-ROW($C$3))),"")</f>
        <v/>
      </c>
      <c r="R3844" s="361" t="str">
        <f>IFERROR(IF(LEN(D3844)&gt;0,IF(LEN(INDEX(AdressBook!$C$6:$C$25,MATCH(D3844,AdressBook!$B$6:$B$25,0),1))=0,"",INDEX(AdressBook!$C$6:$C$25,MATCH(D3844,AdressBook!$B$6:$B$25,0),1)),""),"")</f>
        <v/>
      </c>
      <c r="S3844" s="165">
        <f>IF(LEN(C3844)&gt;0,IFERROR(IF(MATCH(C3844,C3845:$C$4004,0)&gt;0,-1,ROW(S3844)-ROW($S$3)),ROW(S3844)-ROW($S$3)),-1)</f>
        <v>-1</v>
      </c>
      <c r="T3844" s="165">
        <f t="shared" ref="T3844:T3907" si="405">IF(OR(taskRange="All tasks (all stages)",taskRange=""),ROW(T3844)-ROW($T$3),IF(S3844&gt;0,ROW(T3844)-ROW($T$3),0))*IF(OR(calendarSalesmen="",calendarSalesmen="All salesmen"),1,IF(calendarSalesmen=G3844,1,0))*IF(OR(calendarStage="",calendarStage="All Stages"),1,IF(calendarStage=P3844,1,0))</f>
        <v>0</v>
      </c>
      <c r="U3844" s="165" t="str">
        <f t="shared" ref="U3844:U3907" si="406">IF(S3844&gt;0,P3844,"")</f>
        <v/>
      </c>
      <c r="V3844" s="165" t="str">
        <f>IFERROR(IF(OR(C3844="",S3844&lt;0),"",IF(SUBTOTAL(3,C3844:C3844)=0,-1,SUBTOTAL(3,$C$4:C3844))),"")</f>
        <v/>
      </c>
      <c r="W3844" s="156" t="str">
        <f t="array" ref="W3844">IF(LEN(C3844)&gt;0,IFERROR(IF(MATCH(C3844,$C$3:$C3843,0)&gt;0,N3844-INDEX($N$3:N3843,SUMPRODUCT(MAX(ROW($C$3:$C3843)*(C3844=$C$3:$C3843)))-2,1),""),""),"")</f>
        <v/>
      </c>
      <c r="X3844" s="156">
        <f t="shared" ca="1" si="401"/>
        <v>1</v>
      </c>
      <c r="Y3844" s="156">
        <f t="shared" ca="1" si="402"/>
        <v>1</v>
      </c>
    </row>
    <row r="3845" spans="2:25" hidden="1" x14ac:dyDescent="0.25">
      <c r="B3845" s="390" t="str">
        <f>IFERROR(IF(LEN(INDEX(PlansAndNotes!$B$6:$B$2005,ROW(A3845)-ROW($B$3)))=0,"",INDEX(PlansAndNotes!$B$6:$B$2005,ROW(A3845)-ROW($B$3))),"")</f>
        <v/>
      </c>
      <c r="C3845" s="387" t="str">
        <f t="shared" si="403"/>
        <v/>
      </c>
      <c r="D3845" s="361" t="str">
        <f>IFERROR(IF(LEN(C3845)&gt;0,IF(LEN(INDEX(TasksList!$C$6:$C$25,MATCH(C3845,TasksList!$B$6:$B$25,0),1))=0,"",INDEX(TasksList!$C$6:$C$25,MATCH(C3845,TasksList!$B$6:$B$25,0),1)),""),"")</f>
        <v/>
      </c>
      <c r="E3845" s="361" t="str">
        <f>IFERROR(IF(LEN(C3845)&gt;0,IF(LEN(INDEX(TasksList!$F$6:$F$25,MATCH(C3845,TasksList!$B$6:$B$25,0),1))=0,"not set!",INDEX(TasksList!$F$6:$F$25,MATCH(C3845,TasksList!$B$6:$B$25,0),1)),""),"")</f>
        <v/>
      </c>
      <c r="F3845" s="360" t="str">
        <f>IFERROR(IF(LEN(D3845)&gt;0,IF(LEN(INDEX(AdressBook!$D$6:$D$25,MATCH(D3845,AdressBook!$B$6:$B$25,0),1))=0,"",INDEX(AdressBook!$D$6:$D$25,MATCH(D3845,AdressBook!$B$6:$B$25,0),1)),""),"")</f>
        <v/>
      </c>
      <c r="G3845" s="361" t="str">
        <f>IFERROR(IF(LEN(INDEX(PlansAndNotes!$F$6:$F$4005,ROW(B3845)-ROW($C$3)))=0,"",INDEX(PlansAndNotes!$F$6:$F$4005,ROW(B3845)-ROW($C$3))),"")</f>
        <v/>
      </c>
      <c r="H3845" s="361" t="str">
        <f>IFERROR(IF(LEN(C3845)&gt;0,IF(LEN(INDEX(TasksList!$G$6:$G$25,MATCH(C3845,TasksList!$B$6:$B$25,0),1))=0,"",INDEX(TasksList!$G$6:$G$25,MATCH(C3845,TasksList!$B$6:$B$25,0),1)),""),"")</f>
        <v/>
      </c>
      <c r="N3845" s="362" t="str">
        <f>IFERROR(IF(LEN(INDEX(PlansAndNotes!$D$6:$D$4005,ROW(B3845)-ROW($C$3)))=0,"",INDEX(PlansAndNotes!$D$6:$D$4005,ROW(B3845)-ROW($C$3))),"")</f>
        <v/>
      </c>
      <c r="O3845" s="165" t="str">
        <f t="shared" si="404"/>
        <v/>
      </c>
      <c r="P3845" s="363" t="str">
        <f>IFERROR(IF(LEN(INDEX(PlansAndNotes!$E$6:$E$4005,ROW(B3845)-ROW($C$3)))=0,"",INDEX(PlansAndNotes!$E$6:$E$4005,ROW(B3845)-ROW($C$3))),"")</f>
        <v/>
      </c>
      <c r="Q3845" s="363" t="str">
        <f>IFERROR(IF(LEN(INDEX(PlansAndNotes!$G$6:$G$4005,ROW(B3845)-ROW($C$3)))=0,"",INDEX(PlansAndNotes!$G$6:$G$4005,ROW(B3845)-ROW($C$3))),"")</f>
        <v/>
      </c>
      <c r="R3845" s="361" t="str">
        <f>IFERROR(IF(LEN(D3845)&gt;0,IF(LEN(INDEX(AdressBook!$C$6:$C$25,MATCH(D3845,AdressBook!$B$6:$B$25,0),1))=0,"",INDEX(AdressBook!$C$6:$C$25,MATCH(D3845,AdressBook!$B$6:$B$25,0),1)),""),"")</f>
        <v/>
      </c>
      <c r="S3845" s="165">
        <f>IF(LEN(C3845)&gt;0,IFERROR(IF(MATCH(C3845,C3846:$C$4004,0)&gt;0,-1,ROW(S3845)-ROW($S$3)),ROW(S3845)-ROW($S$3)),-1)</f>
        <v>-1</v>
      </c>
      <c r="T3845" s="165">
        <f t="shared" si="405"/>
        <v>0</v>
      </c>
      <c r="U3845" s="165" t="str">
        <f t="shared" si="406"/>
        <v/>
      </c>
      <c r="V3845" s="165" t="str">
        <f>IFERROR(IF(OR(C3845="",S3845&lt;0),"",IF(SUBTOTAL(3,C3845:C3845)=0,-1,SUBTOTAL(3,$C$4:C3845))),"")</f>
        <v/>
      </c>
      <c r="W3845" s="156" t="str">
        <f t="array" ref="W3845">IF(LEN(C3845)&gt;0,IFERROR(IF(MATCH(C3845,$C$3:$C3844,0)&gt;0,N3845-INDEX($N$3:N3844,SUMPRODUCT(MAX(ROW($C$3:$C3844)*(C3845=$C$3:$C3844)))-2,1),""),""),"")</f>
        <v/>
      </c>
      <c r="X3845" s="156">
        <f t="shared" ref="X3845:X3908" ca="1" si="407">IFERROR(IF($X$2="",1,IF(AND(N3845&lt;=TODAY(),N3845+$X$2&gt;=TODAY()),1,0)),"")</f>
        <v>1</v>
      </c>
      <c r="Y3845" s="156">
        <f t="shared" ref="Y3845:Y3908" ca="1" si="408">IFERROR(IF($Y$2="",1,IF(AND(N3845&lt;=TODAY(),N3845+$Y$2&gt;=TODAY()),1,0)),"")</f>
        <v>1</v>
      </c>
    </row>
    <row r="3846" spans="2:25" hidden="1" x14ac:dyDescent="0.25">
      <c r="B3846" s="390" t="str">
        <f>IFERROR(IF(LEN(INDEX(PlansAndNotes!$B$6:$B$2005,ROW(A3846)-ROW($B$3)))=0,"",INDEX(PlansAndNotes!$B$6:$B$2005,ROW(A3846)-ROW($B$3))),"")</f>
        <v/>
      </c>
      <c r="C3846" s="387" t="str">
        <f t="shared" ref="C3846:C3909" si="409">IF(LEN(B3846)&gt;0,LEFT(B3846,SEARCH(" - ",B3846)-1)*1,"")</f>
        <v/>
      </c>
      <c r="D3846" s="361" t="str">
        <f>IFERROR(IF(LEN(C3846)&gt;0,IF(LEN(INDEX(TasksList!$C$6:$C$25,MATCH(C3846,TasksList!$B$6:$B$25,0),1))=0,"",INDEX(TasksList!$C$6:$C$25,MATCH(C3846,TasksList!$B$6:$B$25,0),1)),""),"")</f>
        <v/>
      </c>
      <c r="E3846" s="361" t="str">
        <f>IFERROR(IF(LEN(C3846)&gt;0,IF(LEN(INDEX(TasksList!$F$6:$F$25,MATCH(C3846,TasksList!$B$6:$B$25,0),1))=0,"not set!",INDEX(TasksList!$F$6:$F$25,MATCH(C3846,TasksList!$B$6:$B$25,0),1)),""),"")</f>
        <v/>
      </c>
      <c r="F3846" s="360" t="str">
        <f>IFERROR(IF(LEN(D3846)&gt;0,IF(LEN(INDEX(AdressBook!$D$6:$D$25,MATCH(D3846,AdressBook!$B$6:$B$25,0),1))=0,"",INDEX(AdressBook!$D$6:$D$25,MATCH(D3846,AdressBook!$B$6:$B$25,0),1)),""),"")</f>
        <v/>
      </c>
      <c r="G3846" s="361" t="str">
        <f>IFERROR(IF(LEN(INDEX(PlansAndNotes!$F$6:$F$4005,ROW(B3846)-ROW($C$3)))=0,"",INDEX(PlansAndNotes!$F$6:$F$4005,ROW(B3846)-ROW($C$3))),"")</f>
        <v/>
      </c>
      <c r="H3846" s="361" t="str">
        <f>IFERROR(IF(LEN(C3846)&gt;0,IF(LEN(INDEX(TasksList!$G$6:$G$25,MATCH(C3846,TasksList!$B$6:$B$25,0),1))=0,"",INDEX(TasksList!$G$6:$G$25,MATCH(C3846,TasksList!$B$6:$B$25,0),1)),""),"")</f>
        <v/>
      </c>
      <c r="N3846" s="362" t="str">
        <f>IFERROR(IF(LEN(INDEX(PlansAndNotes!$D$6:$D$4005,ROW(B3846)-ROW($C$3)))=0,"",INDEX(PlansAndNotes!$D$6:$D$4005,ROW(B3846)-ROW($C$3))),"")</f>
        <v/>
      </c>
      <c r="O3846" s="165" t="str">
        <f t="shared" si="404"/>
        <v/>
      </c>
      <c r="P3846" s="363" t="str">
        <f>IFERROR(IF(LEN(INDEX(PlansAndNotes!$E$6:$E$4005,ROW(B3846)-ROW($C$3)))=0,"",INDEX(PlansAndNotes!$E$6:$E$4005,ROW(B3846)-ROW($C$3))),"")</f>
        <v/>
      </c>
      <c r="Q3846" s="363" t="str">
        <f>IFERROR(IF(LEN(INDEX(PlansAndNotes!$G$6:$G$4005,ROW(B3846)-ROW($C$3)))=0,"",INDEX(PlansAndNotes!$G$6:$G$4005,ROW(B3846)-ROW($C$3))),"")</f>
        <v/>
      </c>
      <c r="R3846" s="361" t="str">
        <f>IFERROR(IF(LEN(D3846)&gt;0,IF(LEN(INDEX(AdressBook!$C$6:$C$25,MATCH(D3846,AdressBook!$B$6:$B$25,0),1))=0,"",INDEX(AdressBook!$C$6:$C$25,MATCH(D3846,AdressBook!$B$6:$B$25,0),1)),""),"")</f>
        <v/>
      </c>
      <c r="S3846" s="165">
        <f>IF(LEN(C3846)&gt;0,IFERROR(IF(MATCH(C3846,C3847:$C$4004,0)&gt;0,-1,ROW(S3846)-ROW($S$3)),ROW(S3846)-ROW($S$3)),-1)</f>
        <v>-1</v>
      </c>
      <c r="T3846" s="165">
        <f t="shared" si="405"/>
        <v>0</v>
      </c>
      <c r="U3846" s="165" t="str">
        <f t="shared" si="406"/>
        <v/>
      </c>
      <c r="V3846" s="165" t="str">
        <f>IFERROR(IF(OR(C3846="",S3846&lt;0),"",IF(SUBTOTAL(3,C3846:C3846)=0,-1,SUBTOTAL(3,$C$4:C3846))),"")</f>
        <v/>
      </c>
      <c r="W3846" s="156" t="str">
        <f t="array" ref="W3846">IF(LEN(C3846)&gt;0,IFERROR(IF(MATCH(C3846,$C$3:$C3845,0)&gt;0,N3846-INDEX($N$3:N3845,SUMPRODUCT(MAX(ROW($C$3:$C3845)*(C3846=$C$3:$C3845)))-2,1),""),""),"")</f>
        <v/>
      </c>
      <c r="X3846" s="156">
        <f t="shared" ca="1" si="407"/>
        <v>1</v>
      </c>
      <c r="Y3846" s="156">
        <f t="shared" ca="1" si="408"/>
        <v>1</v>
      </c>
    </row>
    <row r="3847" spans="2:25" hidden="1" x14ac:dyDescent="0.25">
      <c r="B3847" s="390" t="str">
        <f>IFERROR(IF(LEN(INDEX(PlansAndNotes!$B$6:$B$2005,ROW(A3847)-ROW($B$3)))=0,"",INDEX(PlansAndNotes!$B$6:$B$2005,ROW(A3847)-ROW($B$3))),"")</f>
        <v/>
      </c>
      <c r="C3847" s="387" t="str">
        <f t="shared" si="409"/>
        <v/>
      </c>
      <c r="D3847" s="361" t="str">
        <f>IFERROR(IF(LEN(C3847)&gt;0,IF(LEN(INDEX(TasksList!$C$6:$C$25,MATCH(C3847,TasksList!$B$6:$B$25,0),1))=0,"",INDEX(TasksList!$C$6:$C$25,MATCH(C3847,TasksList!$B$6:$B$25,0),1)),""),"")</f>
        <v/>
      </c>
      <c r="E3847" s="361" t="str">
        <f>IFERROR(IF(LEN(C3847)&gt;0,IF(LEN(INDEX(TasksList!$F$6:$F$25,MATCH(C3847,TasksList!$B$6:$B$25,0),1))=0,"not set!",INDEX(TasksList!$F$6:$F$25,MATCH(C3847,TasksList!$B$6:$B$25,0),1)),""),"")</f>
        <v/>
      </c>
      <c r="F3847" s="360" t="str">
        <f>IFERROR(IF(LEN(D3847)&gt;0,IF(LEN(INDEX(AdressBook!$D$6:$D$25,MATCH(D3847,AdressBook!$B$6:$B$25,0),1))=0,"",INDEX(AdressBook!$D$6:$D$25,MATCH(D3847,AdressBook!$B$6:$B$25,0),1)),""),"")</f>
        <v/>
      </c>
      <c r="G3847" s="361" t="str">
        <f>IFERROR(IF(LEN(INDEX(PlansAndNotes!$F$6:$F$4005,ROW(B3847)-ROW($C$3)))=0,"",INDEX(PlansAndNotes!$F$6:$F$4005,ROW(B3847)-ROW($C$3))),"")</f>
        <v/>
      </c>
      <c r="H3847" s="361" t="str">
        <f>IFERROR(IF(LEN(C3847)&gt;0,IF(LEN(INDEX(TasksList!$G$6:$G$25,MATCH(C3847,TasksList!$B$6:$B$25,0),1))=0,"",INDEX(TasksList!$G$6:$G$25,MATCH(C3847,TasksList!$B$6:$B$25,0),1)),""),"")</f>
        <v/>
      </c>
      <c r="N3847" s="362" t="str">
        <f>IFERROR(IF(LEN(INDEX(PlansAndNotes!$D$6:$D$4005,ROW(B3847)-ROW($C$3)))=0,"",INDEX(PlansAndNotes!$D$6:$D$4005,ROW(B3847)-ROW($C$3))),"")</f>
        <v/>
      </c>
      <c r="O3847" s="165" t="str">
        <f t="shared" si="404"/>
        <v/>
      </c>
      <c r="P3847" s="363" t="str">
        <f>IFERROR(IF(LEN(INDEX(PlansAndNotes!$E$6:$E$4005,ROW(B3847)-ROW($C$3)))=0,"",INDEX(PlansAndNotes!$E$6:$E$4005,ROW(B3847)-ROW($C$3))),"")</f>
        <v/>
      </c>
      <c r="Q3847" s="363" t="str">
        <f>IFERROR(IF(LEN(INDEX(PlansAndNotes!$G$6:$G$4005,ROW(B3847)-ROW($C$3)))=0,"",INDEX(PlansAndNotes!$G$6:$G$4005,ROW(B3847)-ROW($C$3))),"")</f>
        <v/>
      </c>
      <c r="R3847" s="361" t="str">
        <f>IFERROR(IF(LEN(D3847)&gt;0,IF(LEN(INDEX(AdressBook!$C$6:$C$25,MATCH(D3847,AdressBook!$B$6:$B$25,0),1))=0,"",INDEX(AdressBook!$C$6:$C$25,MATCH(D3847,AdressBook!$B$6:$B$25,0),1)),""),"")</f>
        <v/>
      </c>
      <c r="S3847" s="165">
        <f>IF(LEN(C3847)&gt;0,IFERROR(IF(MATCH(C3847,C3848:$C$4004,0)&gt;0,-1,ROW(S3847)-ROW($S$3)),ROW(S3847)-ROW($S$3)),-1)</f>
        <v>-1</v>
      </c>
      <c r="T3847" s="165">
        <f t="shared" si="405"/>
        <v>0</v>
      </c>
      <c r="U3847" s="165" t="str">
        <f t="shared" si="406"/>
        <v/>
      </c>
      <c r="V3847" s="165" t="str">
        <f>IFERROR(IF(OR(C3847="",S3847&lt;0),"",IF(SUBTOTAL(3,C3847:C3847)=0,-1,SUBTOTAL(3,$C$4:C3847))),"")</f>
        <v/>
      </c>
      <c r="W3847" s="156" t="str">
        <f t="array" ref="W3847">IF(LEN(C3847)&gt;0,IFERROR(IF(MATCH(C3847,$C$3:$C3846,0)&gt;0,N3847-INDEX($N$3:N3846,SUMPRODUCT(MAX(ROW($C$3:$C3846)*(C3847=$C$3:$C3846)))-2,1),""),""),"")</f>
        <v/>
      </c>
      <c r="X3847" s="156">
        <f t="shared" ca="1" si="407"/>
        <v>1</v>
      </c>
      <c r="Y3847" s="156">
        <f t="shared" ca="1" si="408"/>
        <v>1</v>
      </c>
    </row>
    <row r="3848" spans="2:25" hidden="1" x14ac:dyDescent="0.25">
      <c r="B3848" s="390" t="str">
        <f>IFERROR(IF(LEN(INDEX(PlansAndNotes!$B$6:$B$2005,ROW(A3848)-ROW($B$3)))=0,"",INDEX(PlansAndNotes!$B$6:$B$2005,ROW(A3848)-ROW($B$3))),"")</f>
        <v/>
      </c>
      <c r="C3848" s="387" t="str">
        <f t="shared" si="409"/>
        <v/>
      </c>
      <c r="D3848" s="361" t="str">
        <f>IFERROR(IF(LEN(C3848)&gt;0,IF(LEN(INDEX(TasksList!$C$6:$C$25,MATCH(C3848,TasksList!$B$6:$B$25,0),1))=0,"",INDEX(TasksList!$C$6:$C$25,MATCH(C3848,TasksList!$B$6:$B$25,0),1)),""),"")</f>
        <v/>
      </c>
      <c r="E3848" s="361" t="str">
        <f>IFERROR(IF(LEN(C3848)&gt;0,IF(LEN(INDEX(TasksList!$F$6:$F$25,MATCH(C3848,TasksList!$B$6:$B$25,0),1))=0,"not set!",INDEX(TasksList!$F$6:$F$25,MATCH(C3848,TasksList!$B$6:$B$25,0),1)),""),"")</f>
        <v/>
      </c>
      <c r="F3848" s="360" t="str">
        <f>IFERROR(IF(LEN(D3848)&gt;0,IF(LEN(INDEX(AdressBook!$D$6:$D$25,MATCH(D3848,AdressBook!$B$6:$B$25,0),1))=0,"",INDEX(AdressBook!$D$6:$D$25,MATCH(D3848,AdressBook!$B$6:$B$25,0),1)),""),"")</f>
        <v/>
      </c>
      <c r="G3848" s="361" t="str">
        <f>IFERROR(IF(LEN(INDEX(PlansAndNotes!$F$6:$F$4005,ROW(B3848)-ROW($C$3)))=0,"",INDEX(PlansAndNotes!$F$6:$F$4005,ROW(B3848)-ROW($C$3))),"")</f>
        <v/>
      </c>
      <c r="H3848" s="361" t="str">
        <f>IFERROR(IF(LEN(C3848)&gt;0,IF(LEN(INDEX(TasksList!$G$6:$G$25,MATCH(C3848,TasksList!$B$6:$B$25,0),1))=0,"",INDEX(TasksList!$G$6:$G$25,MATCH(C3848,TasksList!$B$6:$B$25,0),1)),""),"")</f>
        <v/>
      </c>
      <c r="N3848" s="362" t="str">
        <f>IFERROR(IF(LEN(INDEX(PlansAndNotes!$D$6:$D$4005,ROW(B3848)-ROW($C$3)))=0,"",INDEX(PlansAndNotes!$D$6:$D$4005,ROW(B3848)-ROW($C$3))),"")</f>
        <v/>
      </c>
      <c r="O3848" s="165" t="str">
        <f t="shared" si="404"/>
        <v/>
      </c>
      <c r="P3848" s="363" t="str">
        <f>IFERROR(IF(LEN(INDEX(PlansAndNotes!$E$6:$E$4005,ROW(B3848)-ROW($C$3)))=0,"",INDEX(PlansAndNotes!$E$6:$E$4005,ROW(B3848)-ROW($C$3))),"")</f>
        <v/>
      </c>
      <c r="Q3848" s="363" t="str">
        <f>IFERROR(IF(LEN(INDEX(PlansAndNotes!$G$6:$G$4005,ROW(B3848)-ROW($C$3)))=0,"",INDEX(PlansAndNotes!$G$6:$G$4005,ROW(B3848)-ROW($C$3))),"")</f>
        <v/>
      </c>
      <c r="R3848" s="361" t="str">
        <f>IFERROR(IF(LEN(D3848)&gt;0,IF(LEN(INDEX(AdressBook!$C$6:$C$25,MATCH(D3848,AdressBook!$B$6:$B$25,0),1))=0,"",INDEX(AdressBook!$C$6:$C$25,MATCH(D3848,AdressBook!$B$6:$B$25,0),1)),""),"")</f>
        <v/>
      </c>
      <c r="S3848" s="165">
        <f>IF(LEN(C3848)&gt;0,IFERROR(IF(MATCH(C3848,C3849:$C$4004,0)&gt;0,-1,ROW(S3848)-ROW($S$3)),ROW(S3848)-ROW($S$3)),-1)</f>
        <v>-1</v>
      </c>
      <c r="T3848" s="165">
        <f t="shared" si="405"/>
        <v>0</v>
      </c>
      <c r="U3848" s="165" t="str">
        <f t="shared" si="406"/>
        <v/>
      </c>
      <c r="V3848" s="165" t="str">
        <f>IFERROR(IF(OR(C3848="",S3848&lt;0),"",IF(SUBTOTAL(3,C3848:C3848)=0,-1,SUBTOTAL(3,$C$4:C3848))),"")</f>
        <v/>
      </c>
      <c r="W3848" s="156" t="str">
        <f t="array" ref="W3848">IF(LEN(C3848)&gt;0,IFERROR(IF(MATCH(C3848,$C$3:$C3847,0)&gt;0,N3848-INDEX($N$3:N3847,SUMPRODUCT(MAX(ROW($C$3:$C3847)*(C3848=$C$3:$C3847)))-2,1),""),""),"")</f>
        <v/>
      </c>
      <c r="X3848" s="156">
        <f t="shared" ca="1" si="407"/>
        <v>1</v>
      </c>
      <c r="Y3848" s="156">
        <f t="shared" ca="1" si="408"/>
        <v>1</v>
      </c>
    </row>
    <row r="3849" spans="2:25" hidden="1" x14ac:dyDescent="0.25">
      <c r="B3849" s="390" t="str">
        <f>IFERROR(IF(LEN(INDEX(PlansAndNotes!$B$6:$B$2005,ROW(A3849)-ROW($B$3)))=0,"",INDEX(PlansAndNotes!$B$6:$B$2005,ROW(A3849)-ROW($B$3))),"")</f>
        <v/>
      </c>
      <c r="C3849" s="387" t="str">
        <f t="shared" si="409"/>
        <v/>
      </c>
      <c r="D3849" s="361" t="str">
        <f>IFERROR(IF(LEN(C3849)&gt;0,IF(LEN(INDEX(TasksList!$C$6:$C$25,MATCH(C3849,TasksList!$B$6:$B$25,0),1))=0,"",INDEX(TasksList!$C$6:$C$25,MATCH(C3849,TasksList!$B$6:$B$25,0),1)),""),"")</f>
        <v/>
      </c>
      <c r="E3849" s="361" t="str">
        <f>IFERROR(IF(LEN(C3849)&gt;0,IF(LEN(INDEX(TasksList!$F$6:$F$25,MATCH(C3849,TasksList!$B$6:$B$25,0),1))=0,"not set!",INDEX(TasksList!$F$6:$F$25,MATCH(C3849,TasksList!$B$6:$B$25,0),1)),""),"")</f>
        <v/>
      </c>
      <c r="F3849" s="360" t="str">
        <f>IFERROR(IF(LEN(D3849)&gt;0,IF(LEN(INDEX(AdressBook!$D$6:$D$25,MATCH(D3849,AdressBook!$B$6:$B$25,0),1))=0,"",INDEX(AdressBook!$D$6:$D$25,MATCH(D3849,AdressBook!$B$6:$B$25,0),1)),""),"")</f>
        <v/>
      </c>
      <c r="G3849" s="361" t="str">
        <f>IFERROR(IF(LEN(INDEX(PlansAndNotes!$F$6:$F$4005,ROW(B3849)-ROW($C$3)))=0,"",INDEX(PlansAndNotes!$F$6:$F$4005,ROW(B3849)-ROW($C$3))),"")</f>
        <v/>
      </c>
      <c r="H3849" s="361" t="str">
        <f>IFERROR(IF(LEN(C3849)&gt;0,IF(LEN(INDEX(TasksList!$G$6:$G$25,MATCH(C3849,TasksList!$B$6:$B$25,0),1))=0,"",INDEX(TasksList!$G$6:$G$25,MATCH(C3849,TasksList!$B$6:$B$25,0),1)),""),"")</f>
        <v/>
      </c>
      <c r="N3849" s="362" t="str">
        <f>IFERROR(IF(LEN(INDEX(PlansAndNotes!$D$6:$D$4005,ROW(B3849)-ROW($C$3)))=0,"",INDEX(PlansAndNotes!$D$6:$D$4005,ROW(B3849)-ROW($C$3))),"")</f>
        <v/>
      </c>
      <c r="O3849" s="165" t="str">
        <f t="shared" si="404"/>
        <v/>
      </c>
      <c r="P3849" s="363" t="str">
        <f>IFERROR(IF(LEN(INDEX(PlansAndNotes!$E$6:$E$4005,ROW(B3849)-ROW($C$3)))=0,"",INDEX(PlansAndNotes!$E$6:$E$4005,ROW(B3849)-ROW($C$3))),"")</f>
        <v/>
      </c>
      <c r="Q3849" s="363" t="str">
        <f>IFERROR(IF(LEN(INDEX(PlansAndNotes!$G$6:$G$4005,ROW(B3849)-ROW($C$3)))=0,"",INDEX(PlansAndNotes!$G$6:$G$4005,ROW(B3849)-ROW($C$3))),"")</f>
        <v/>
      </c>
      <c r="R3849" s="361" t="str">
        <f>IFERROR(IF(LEN(D3849)&gt;0,IF(LEN(INDEX(AdressBook!$C$6:$C$25,MATCH(D3849,AdressBook!$B$6:$B$25,0),1))=0,"",INDEX(AdressBook!$C$6:$C$25,MATCH(D3849,AdressBook!$B$6:$B$25,0),1)),""),"")</f>
        <v/>
      </c>
      <c r="S3849" s="165">
        <f>IF(LEN(C3849)&gt;0,IFERROR(IF(MATCH(C3849,C3850:$C$4004,0)&gt;0,-1,ROW(S3849)-ROW($S$3)),ROW(S3849)-ROW($S$3)),-1)</f>
        <v>-1</v>
      </c>
      <c r="T3849" s="165">
        <f t="shared" si="405"/>
        <v>0</v>
      </c>
      <c r="U3849" s="165" t="str">
        <f t="shared" si="406"/>
        <v/>
      </c>
      <c r="V3849" s="165" t="str">
        <f>IFERROR(IF(OR(C3849="",S3849&lt;0),"",IF(SUBTOTAL(3,C3849:C3849)=0,-1,SUBTOTAL(3,$C$4:C3849))),"")</f>
        <v/>
      </c>
      <c r="W3849" s="156" t="str">
        <f t="array" ref="W3849">IF(LEN(C3849)&gt;0,IFERROR(IF(MATCH(C3849,$C$3:$C3848,0)&gt;0,N3849-INDEX($N$3:N3848,SUMPRODUCT(MAX(ROW($C$3:$C3848)*(C3849=$C$3:$C3848)))-2,1),""),""),"")</f>
        <v/>
      </c>
      <c r="X3849" s="156">
        <f t="shared" ca="1" si="407"/>
        <v>1</v>
      </c>
      <c r="Y3849" s="156">
        <f t="shared" ca="1" si="408"/>
        <v>1</v>
      </c>
    </row>
    <row r="3850" spans="2:25" hidden="1" x14ac:dyDescent="0.25">
      <c r="B3850" s="390" t="str">
        <f>IFERROR(IF(LEN(INDEX(PlansAndNotes!$B$6:$B$2005,ROW(A3850)-ROW($B$3)))=0,"",INDEX(PlansAndNotes!$B$6:$B$2005,ROW(A3850)-ROW($B$3))),"")</f>
        <v/>
      </c>
      <c r="C3850" s="387" t="str">
        <f t="shared" si="409"/>
        <v/>
      </c>
      <c r="D3850" s="361" t="str">
        <f>IFERROR(IF(LEN(C3850)&gt;0,IF(LEN(INDEX(TasksList!$C$6:$C$25,MATCH(C3850,TasksList!$B$6:$B$25,0),1))=0,"",INDEX(TasksList!$C$6:$C$25,MATCH(C3850,TasksList!$B$6:$B$25,0),1)),""),"")</f>
        <v/>
      </c>
      <c r="E3850" s="361" t="str">
        <f>IFERROR(IF(LEN(C3850)&gt;0,IF(LEN(INDEX(TasksList!$F$6:$F$25,MATCH(C3850,TasksList!$B$6:$B$25,0),1))=0,"not set!",INDEX(TasksList!$F$6:$F$25,MATCH(C3850,TasksList!$B$6:$B$25,0),1)),""),"")</f>
        <v/>
      </c>
      <c r="F3850" s="360" t="str">
        <f>IFERROR(IF(LEN(D3850)&gt;0,IF(LEN(INDEX(AdressBook!$D$6:$D$25,MATCH(D3850,AdressBook!$B$6:$B$25,0),1))=0,"",INDEX(AdressBook!$D$6:$D$25,MATCH(D3850,AdressBook!$B$6:$B$25,0),1)),""),"")</f>
        <v/>
      </c>
      <c r="G3850" s="361" t="str">
        <f>IFERROR(IF(LEN(INDEX(PlansAndNotes!$F$6:$F$4005,ROW(B3850)-ROW($C$3)))=0,"",INDEX(PlansAndNotes!$F$6:$F$4005,ROW(B3850)-ROW($C$3))),"")</f>
        <v/>
      </c>
      <c r="H3850" s="361" t="str">
        <f>IFERROR(IF(LEN(C3850)&gt;0,IF(LEN(INDEX(TasksList!$G$6:$G$25,MATCH(C3850,TasksList!$B$6:$B$25,0),1))=0,"",INDEX(TasksList!$G$6:$G$25,MATCH(C3850,TasksList!$B$6:$B$25,0),1)),""),"")</f>
        <v/>
      </c>
      <c r="N3850" s="362" t="str">
        <f>IFERROR(IF(LEN(INDEX(PlansAndNotes!$D$6:$D$4005,ROW(B3850)-ROW($C$3)))=0,"",INDEX(PlansAndNotes!$D$6:$D$4005,ROW(B3850)-ROW($C$3))),"")</f>
        <v/>
      </c>
      <c r="O3850" s="165" t="str">
        <f t="shared" si="404"/>
        <v/>
      </c>
      <c r="P3850" s="363" t="str">
        <f>IFERROR(IF(LEN(INDEX(PlansAndNotes!$E$6:$E$4005,ROW(B3850)-ROW($C$3)))=0,"",INDEX(PlansAndNotes!$E$6:$E$4005,ROW(B3850)-ROW($C$3))),"")</f>
        <v/>
      </c>
      <c r="Q3850" s="363" t="str">
        <f>IFERROR(IF(LEN(INDEX(PlansAndNotes!$G$6:$G$4005,ROW(B3850)-ROW($C$3)))=0,"",INDEX(PlansAndNotes!$G$6:$G$4005,ROW(B3850)-ROW($C$3))),"")</f>
        <v/>
      </c>
      <c r="R3850" s="361" t="str">
        <f>IFERROR(IF(LEN(D3850)&gt;0,IF(LEN(INDEX(AdressBook!$C$6:$C$25,MATCH(D3850,AdressBook!$B$6:$B$25,0),1))=0,"",INDEX(AdressBook!$C$6:$C$25,MATCH(D3850,AdressBook!$B$6:$B$25,0),1)),""),"")</f>
        <v/>
      </c>
      <c r="S3850" s="165">
        <f>IF(LEN(C3850)&gt;0,IFERROR(IF(MATCH(C3850,C3851:$C$4004,0)&gt;0,-1,ROW(S3850)-ROW($S$3)),ROW(S3850)-ROW($S$3)),-1)</f>
        <v>-1</v>
      </c>
      <c r="T3850" s="165">
        <f t="shared" si="405"/>
        <v>0</v>
      </c>
      <c r="U3850" s="165" t="str">
        <f t="shared" si="406"/>
        <v/>
      </c>
      <c r="V3850" s="165" t="str">
        <f>IFERROR(IF(OR(C3850="",S3850&lt;0),"",IF(SUBTOTAL(3,C3850:C3850)=0,-1,SUBTOTAL(3,$C$4:C3850))),"")</f>
        <v/>
      </c>
      <c r="W3850" s="156" t="str">
        <f t="array" ref="W3850">IF(LEN(C3850)&gt;0,IFERROR(IF(MATCH(C3850,$C$3:$C3849,0)&gt;0,N3850-INDEX($N$3:N3849,SUMPRODUCT(MAX(ROW($C$3:$C3849)*(C3850=$C$3:$C3849)))-2,1),""),""),"")</f>
        <v/>
      </c>
      <c r="X3850" s="156">
        <f t="shared" ca="1" si="407"/>
        <v>1</v>
      </c>
      <c r="Y3850" s="156">
        <f t="shared" ca="1" si="408"/>
        <v>1</v>
      </c>
    </row>
    <row r="3851" spans="2:25" hidden="1" x14ac:dyDescent="0.25">
      <c r="B3851" s="390" t="str">
        <f>IFERROR(IF(LEN(INDEX(PlansAndNotes!$B$6:$B$2005,ROW(A3851)-ROW($B$3)))=0,"",INDEX(PlansAndNotes!$B$6:$B$2005,ROW(A3851)-ROW($B$3))),"")</f>
        <v/>
      </c>
      <c r="C3851" s="387" t="str">
        <f t="shared" si="409"/>
        <v/>
      </c>
      <c r="D3851" s="361" t="str">
        <f>IFERROR(IF(LEN(C3851)&gt;0,IF(LEN(INDEX(TasksList!$C$6:$C$25,MATCH(C3851,TasksList!$B$6:$B$25,0),1))=0,"",INDEX(TasksList!$C$6:$C$25,MATCH(C3851,TasksList!$B$6:$B$25,0),1)),""),"")</f>
        <v/>
      </c>
      <c r="E3851" s="361" t="str">
        <f>IFERROR(IF(LEN(C3851)&gt;0,IF(LEN(INDEX(TasksList!$F$6:$F$25,MATCH(C3851,TasksList!$B$6:$B$25,0),1))=0,"not set!",INDEX(TasksList!$F$6:$F$25,MATCH(C3851,TasksList!$B$6:$B$25,0),1)),""),"")</f>
        <v/>
      </c>
      <c r="F3851" s="360" t="str">
        <f>IFERROR(IF(LEN(D3851)&gt;0,IF(LEN(INDEX(AdressBook!$D$6:$D$25,MATCH(D3851,AdressBook!$B$6:$B$25,0),1))=0,"",INDEX(AdressBook!$D$6:$D$25,MATCH(D3851,AdressBook!$B$6:$B$25,0),1)),""),"")</f>
        <v/>
      </c>
      <c r="G3851" s="361" t="str">
        <f>IFERROR(IF(LEN(INDEX(PlansAndNotes!$F$6:$F$4005,ROW(B3851)-ROW($C$3)))=0,"",INDEX(PlansAndNotes!$F$6:$F$4005,ROW(B3851)-ROW($C$3))),"")</f>
        <v/>
      </c>
      <c r="H3851" s="361" t="str">
        <f>IFERROR(IF(LEN(C3851)&gt;0,IF(LEN(INDEX(TasksList!$G$6:$G$25,MATCH(C3851,TasksList!$B$6:$B$25,0),1))=0,"",INDEX(TasksList!$G$6:$G$25,MATCH(C3851,TasksList!$B$6:$B$25,0),1)),""),"")</f>
        <v/>
      </c>
      <c r="N3851" s="362" t="str">
        <f>IFERROR(IF(LEN(INDEX(PlansAndNotes!$D$6:$D$4005,ROW(B3851)-ROW($C$3)))=0,"",INDEX(PlansAndNotes!$D$6:$D$4005,ROW(B3851)-ROW($C$3))),"")</f>
        <v/>
      </c>
      <c r="O3851" s="165" t="str">
        <f t="shared" si="404"/>
        <v/>
      </c>
      <c r="P3851" s="363" t="str">
        <f>IFERROR(IF(LEN(INDEX(PlansAndNotes!$E$6:$E$4005,ROW(B3851)-ROW($C$3)))=0,"",INDEX(PlansAndNotes!$E$6:$E$4005,ROW(B3851)-ROW($C$3))),"")</f>
        <v/>
      </c>
      <c r="Q3851" s="363" t="str">
        <f>IFERROR(IF(LEN(INDEX(PlansAndNotes!$G$6:$G$4005,ROW(B3851)-ROW($C$3)))=0,"",INDEX(PlansAndNotes!$G$6:$G$4005,ROW(B3851)-ROW($C$3))),"")</f>
        <v/>
      </c>
      <c r="R3851" s="361" t="str">
        <f>IFERROR(IF(LEN(D3851)&gt;0,IF(LEN(INDEX(AdressBook!$C$6:$C$25,MATCH(D3851,AdressBook!$B$6:$B$25,0),1))=0,"",INDEX(AdressBook!$C$6:$C$25,MATCH(D3851,AdressBook!$B$6:$B$25,0),1)),""),"")</f>
        <v/>
      </c>
      <c r="S3851" s="165">
        <f>IF(LEN(C3851)&gt;0,IFERROR(IF(MATCH(C3851,C3852:$C$4004,0)&gt;0,-1,ROW(S3851)-ROW($S$3)),ROW(S3851)-ROW($S$3)),-1)</f>
        <v>-1</v>
      </c>
      <c r="T3851" s="165">
        <f t="shared" si="405"/>
        <v>0</v>
      </c>
      <c r="U3851" s="165" t="str">
        <f t="shared" si="406"/>
        <v/>
      </c>
      <c r="V3851" s="165" t="str">
        <f>IFERROR(IF(OR(C3851="",S3851&lt;0),"",IF(SUBTOTAL(3,C3851:C3851)=0,-1,SUBTOTAL(3,$C$4:C3851))),"")</f>
        <v/>
      </c>
      <c r="W3851" s="156" t="str">
        <f t="array" ref="W3851">IF(LEN(C3851)&gt;0,IFERROR(IF(MATCH(C3851,$C$3:$C3850,0)&gt;0,N3851-INDEX($N$3:N3850,SUMPRODUCT(MAX(ROW($C$3:$C3850)*(C3851=$C$3:$C3850)))-2,1),""),""),"")</f>
        <v/>
      </c>
      <c r="X3851" s="156">
        <f t="shared" ca="1" si="407"/>
        <v>1</v>
      </c>
      <c r="Y3851" s="156">
        <f t="shared" ca="1" si="408"/>
        <v>1</v>
      </c>
    </row>
    <row r="3852" spans="2:25" hidden="1" x14ac:dyDescent="0.25">
      <c r="B3852" s="390" t="str">
        <f>IFERROR(IF(LEN(INDEX(PlansAndNotes!$B$6:$B$2005,ROW(A3852)-ROW($B$3)))=0,"",INDEX(PlansAndNotes!$B$6:$B$2005,ROW(A3852)-ROW($B$3))),"")</f>
        <v/>
      </c>
      <c r="C3852" s="387" t="str">
        <f t="shared" si="409"/>
        <v/>
      </c>
      <c r="D3852" s="361" t="str">
        <f>IFERROR(IF(LEN(C3852)&gt;0,IF(LEN(INDEX(TasksList!$C$6:$C$25,MATCH(C3852,TasksList!$B$6:$B$25,0),1))=0,"",INDEX(TasksList!$C$6:$C$25,MATCH(C3852,TasksList!$B$6:$B$25,0),1)),""),"")</f>
        <v/>
      </c>
      <c r="E3852" s="361" t="str">
        <f>IFERROR(IF(LEN(C3852)&gt;0,IF(LEN(INDEX(TasksList!$F$6:$F$25,MATCH(C3852,TasksList!$B$6:$B$25,0),1))=0,"not set!",INDEX(TasksList!$F$6:$F$25,MATCH(C3852,TasksList!$B$6:$B$25,0),1)),""),"")</f>
        <v/>
      </c>
      <c r="F3852" s="360" t="str">
        <f>IFERROR(IF(LEN(D3852)&gt;0,IF(LEN(INDEX(AdressBook!$D$6:$D$25,MATCH(D3852,AdressBook!$B$6:$B$25,0),1))=0,"",INDEX(AdressBook!$D$6:$D$25,MATCH(D3852,AdressBook!$B$6:$B$25,0),1)),""),"")</f>
        <v/>
      </c>
      <c r="G3852" s="361" t="str">
        <f>IFERROR(IF(LEN(INDEX(PlansAndNotes!$F$6:$F$4005,ROW(B3852)-ROW($C$3)))=0,"",INDEX(PlansAndNotes!$F$6:$F$4005,ROW(B3852)-ROW($C$3))),"")</f>
        <v/>
      </c>
      <c r="H3852" s="361" t="str">
        <f>IFERROR(IF(LEN(C3852)&gt;0,IF(LEN(INDEX(TasksList!$G$6:$G$25,MATCH(C3852,TasksList!$B$6:$B$25,0),1))=0,"",INDEX(TasksList!$G$6:$G$25,MATCH(C3852,TasksList!$B$6:$B$25,0),1)),""),"")</f>
        <v/>
      </c>
      <c r="N3852" s="362" t="str">
        <f>IFERROR(IF(LEN(INDEX(PlansAndNotes!$D$6:$D$4005,ROW(B3852)-ROW($C$3)))=0,"",INDEX(PlansAndNotes!$D$6:$D$4005,ROW(B3852)-ROW($C$3))),"")</f>
        <v/>
      </c>
      <c r="O3852" s="165" t="str">
        <f t="shared" si="404"/>
        <v/>
      </c>
      <c r="P3852" s="363" t="str">
        <f>IFERROR(IF(LEN(INDEX(PlansAndNotes!$E$6:$E$4005,ROW(B3852)-ROW($C$3)))=0,"",INDEX(PlansAndNotes!$E$6:$E$4005,ROW(B3852)-ROW($C$3))),"")</f>
        <v/>
      </c>
      <c r="Q3852" s="363" t="str">
        <f>IFERROR(IF(LEN(INDEX(PlansAndNotes!$G$6:$G$4005,ROW(B3852)-ROW($C$3)))=0,"",INDEX(PlansAndNotes!$G$6:$G$4005,ROW(B3852)-ROW($C$3))),"")</f>
        <v/>
      </c>
      <c r="R3852" s="361" t="str">
        <f>IFERROR(IF(LEN(D3852)&gt;0,IF(LEN(INDEX(AdressBook!$C$6:$C$25,MATCH(D3852,AdressBook!$B$6:$B$25,0),1))=0,"",INDEX(AdressBook!$C$6:$C$25,MATCH(D3852,AdressBook!$B$6:$B$25,0),1)),""),"")</f>
        <v/>
      </c>
      <c r="S3852" s="165">
        <f>IF(LEN(C3852)&gt;0,IFERROR(IF(MATCH(C3852,C3853:$C$4004,0)&gt;0,-1,ROW(S3852)-ROW($S$3)),ROW(S3852)-ROW($S$3)),-1)</f>
        <v>-1</v>
      </c>
      <c r="T3852" s="165">
        <f t="shared" si="405"/>
        <v>0</v>
      </c>
      <c r="U3852" s="165" t="str">
        <f t="shared" si="406"/>
        <v/>
      </c>
      <c r="V3852" s="165" t="str">
        <f>IFERROR(IF(OR(C3852="",S3852&lt;0),"",IF(SUBTOTAL(3,C3852:C3852)=0,-1,SUBTOTAL(3,$C$4:C3852))),"")</f>
        <v/>
      </c>
      <c r="W3852" s="156" t="str">
        <f t="array" ref="W3852">IF(LEN(C3852)&gt;0,IFERROR(IF(MATCH(C3852,$C$3:$C3851,0)&gt;0,N3852-INDEX($N$3:N3851,SUMPRODUCT(MAX(ROW($C$3:$C3851)*(C3852=$C$3:$C3851)))-2,1),""),""),"")</f>
        <v/>
      </c>
      <c r="X3852" s="156">
        <f t="shared" ca="1" si="407"/>
        <v>1</v>
      </c>
      <c r="Y3852" s="156">
        <f t="shared" ca="1" si="408"/>
        <v>1</v>
      </c>
    </row>
    <row r="3853" spans="2:25" hidden="1" x14ac:dyDescent="0.25">
      <c r="B3853" s="390" t="str">
        <f>IFERROR(IF(LEN(INDEX(PlansAndNotes!$B$6:$B$2005,ROW(A3853)-ROW($B$3)))=0,"",INDEX(PlansAndNotes!$B$6:$B$2005,ROW(A3853)-ROW($B$3))),"")</f>
        <v/>
      </c>
      <c r="C3853" s="387" t="str">
        <f t="shared" si="409"/>
        <v/>
      </c>
      <c r="D3853" s="361" t="str">
        <f>IFERROR(IF(LEN(C3853)&gt;0,IF(LEN(INDEX(TasksList!$C$6:$C$25,MATCH(C3853,TasksList!$B$6:$B$25,0),1))=0,"",INDEX(TasksList!$C$6:$C$25,MATCH(C3853,TasksList!$B$6:$B$25,0),1)),""),"")</f>
        <v/>
      </c>
      <c r="E3853" s="361" t="str">
        <f>IFERROR(IF(LEN(C3853)&gt;0,IF(LEN(INDEX(TasksList!$F$6:$F$25,MATCH(C3853,TasksList!$B$6:$B$25,0),1))=0,"not set!",INDEX(TasksList!$F$6:$F$25,MATCH(C3853,TasksList!$B$6:$B$25,0),1)),""),"")</f>
        <v/>
      </c>
      <c r="F3853" s="360" t="str">
        <f>IFERROR(IF(LEN(D3853)&gt;0,IF(LEN(INDEX(AdressBook!$D$6:$D$25,MATCH(D3853,AdressBook!$B$6:$B$25,0),1))=0,"",INDEX(AdressBook!$D$6:$D$25,MATCH(D3853,AdressBook!$B$6:$B$25,0),1)),""),"")</f>
        <v/>
      </c>
      <c r="G3853" s="361" t="str">
        <f>IFERROR(IF(LEN(INDEX(PlansAndNotes!$F$6:$F$4005,ROW(B3853)-ROW($C$3)))=0,"",INDEX(PlansAndNotes!$F$6:$F$4005,ROW(B3853)-ROW($C$3))),"")</f>
        <v/>
      </c>
      <c r="H3853" s="361" t="str">
        <f>IFERROR(IF(LEN(C3853)&gt;0,IF(LEN(INDEX(TasksList!$G$6:$G$25,MATCH(C3853,TasksList!$B$6:$B$25,0),1))=0,"",INDEX(TasksList!$G$6:$G$25,MATCH(C3853,TasksList!$B$6:$B$25,0),1)),""),"")</f>
        <v/>
      </c>
      <c r="N3853" s="362" t="str">
        <f>IFERROR(IF(LEN(INDEX(PlansAndNotes!$D$6:$D$4005,ROW(B3853)-ROW($C$3)))=0,"",INDEX(PlansAndNotes!$D$6:$D$4005,ROW(B3853)-ROW($C$3))),"")</f>
        <v/>
      </c>
      <c r="O3853" s="165" t="str">
        <f t="shared" si="404"/>
        <v/>
      </c>
      <c r="P3853" s="363" t="str">
        <f>IFERROR(IF(LEN(INDEX(PlansAndNotes!$E$6:$E$4005,ROW(B3853)-ROW($C$3)))=0,"",INDEX(PlansAndNotes!$E$6:$E$4005,ROW(B3853)-ROW($C$3))),"")</f>
        <v/>
      </c>
      <c r="Q3853" s="363" t="str">
        <f>IFERROR(IF(LEN(INDEX(PlansAndNotes!$G$6:$G$4005,ROW(B3853)-ROW($C$3)))=0,"",INDEX(PlansAndNotes!$G$6:$G$4005,ROW(B3853)-ROW($C$3))),"")</f>
        <v/>
      </c>
      <c r="R3853" s="361" t="str">
        <f>IFERROR(IF(LEN(D3853)&gt;0,IF(LEN(INDEX(AdressBook!$C$6:$C$25,MATCH(D3853,AdressBook!$B$6:$B$25,0),1))=0,"",INDEX(AdressBook!$C$6:$C$25,MATCH(D3853,AdressBook!$B$6:$B$25,0),1)),""),"")</f>
        <v/>
      </c>
      <c r="S3853" s="165">
        <f>IF(LEN(C3853)&gt;0,IFERROR(IF(MATCH(C3853,C3854:$C$4004,0)&gt;0,-1,ROW(S3853)-ROW($S$3)),ROW(S3853)-ROW($S$3)),-1)</f>
        <v>-1</v>
      </c>
      <c r="T3853" s="165">
        <f t="shared" si="405"/>
        <v>0</v>
      </c>
      <c r="U3853" s="165" t="str">
        <f t="shared" si="406"/>
        <v/>
      </c>
      <c r="V3853" s="165" t="str">
        <f>IFERROR(IF(OR(C3853="",S3853&lt;0),"",IF(SUBTOTAL(3,C3853:C3853)=0,-1,SUBTOTAL(3,$C$4:C3853))),"")</f>
        <v/>
      </c>
      <c r="W3853" s="156" t="str">
        <f t="array" ref="W3853">IF(LEN(C3853)&gt;0,IFERROR(IF(MATCH(C3853,$C$3:$C3852,0)&gt;0,N3853-INDEX($N$3:N3852,SUMPRODUCT(MAX(ROW($C$3:$C3852)*(C3853=$C$3:$C3852)))-2,1),""),""),"")</f>
        <v/>
      </c>
      <c r="X3853" s="156">
        <f t="shared" ca="1" si="407"/>
        <v>1</v>
      </c>
      <c r="Y3853" s="156">
        <f t="shared" ca="1" si="408"/>
        <v>1</v>
      </c>
    </row>
    <row r="3854" spans="2:25" hidden="1" x14ac:dyDescent="0.25">
      <c r="B3854" s="390" t="str">
        <f>IFERROR(IF(LEN(INDEX(PlansAndNotes!$B$6:$B$2005,ROW(A3854)-ROW($B$3)))=0,"",INDEX(PlansAndNotes!$B$6:$B$2005,ROW(A3854)-ROW($B$3))),"")</f>
        <v/>
      </c>
      <c r="C3854" s="387" t="str">
        <f t="shared" si="409"/>
        <v/>
      </c>
      <c r="D3854" s="361" t="str">
        <f>IFERROR(IF(LEN(C3854)&gt;0,IF(LEN(INDEX(TasksList!$C$6:$C$25,MATCH(C3854,TasksList!$B$6:$B$25,0),1))=0,"",INDEX(TasksList!$C$6:$C$25,MATCH(C3854,TasksList!$B$6:$B$25,0),1)),""),"")</f>
        <v/>
      </c>
      <c r="E3854" s="361" t="str">
        <f>IFERROR(IF(LEN(C3854)&gt;0,IF(LEN(INDEX(TasksList!$F$6:$F$25,MATCH(C3854,TasksList!$B$6:$B$25,0),1))=0,"not set!",INDEX(TasksList!$F$6:$F$25,MATCH(C3854,TasksList!$B$6:$B$25,0),1)),""),"")</f>
        <v/>
      </c>
      <c r="F3854" s="360" t="str">
        <f>IFERROR(IF(LEN(D3854)&gt;0,IF(LEN(INDEX(AdressBook!$D$6:$D$25,MATCH(D3854,AdressBook!$B$6:$B$25,0),1))=0,"",INDEX(AdressBook!$D$6:$D$25,MATCH(D3854,AdressBook!$B$6:$B$25,0),1)),""),"")</f>
        <v/>
      </c>
      <c r="G3854" s="361" t="str">
        <f>IFERROR(IF(LEN(INDEX(PlansAndNotes!$F$6:$F$4005,ROW(B3854)-ROW($C$3)))=0,"",INDEX(PlansAndNotes!$F$6:$F$4005,ROW(B3854)-ROW($C$3))),"")</f>
        <v/>
      </c>
      <c r="H3854" s="361" t="str">
        <f>IFERROR(IF(LEN(C3854)&gt;0,IF(LEN(INDEX(TasksList!$G$6:$G$25,MATCH(C3854,TasksList!$B$6:$B$25,0),1))=0,"",INDEX(TasksList!$G$6:$G$25,MATCH(C3854,TasksList!$B$6:$B$25,0),1)),""),"")</f>
        <v/>
      </c>
      <c r="N3854" s="362" t="str">
        <f>IFERROR(IF(LEN(INDEX(PlansAndNotes!$D$6:$D$4005,ROW(B3854)-ROW($C$3)))=0,"",INDEX(PlansAndNotes!$D$6:$D$4005,ROW(B3854)-ROW($C$3))),"")</f>
        <v/>
      </c>
      <c r="O3854" s="165" t="str">
        <f t="shared" si="404"/>
        <v/>
      </c>
      <c r="P3854" s="363" t="str">
        <f>IFERROR(IF(LEN(INDEX(PlansAndNotes!$E$6:$E$4005,ROW(B3854)-ROW($C$3)))=0,"",INDEX(PlansAndNotes!$E$6:$E$4005,ROW(B3854)-ROW($C$3))),"")</f>
        <v/>
      </c>
      <c r="Q3854" s="363" t="str">
        <f>IFERROR(IF(LEN(INDEX(PlansAndNotes!$G$6:$G$4005,ROW(B3854)-ROW($C$3)))=0,"",INDEX(PlansAndNotes!$G$6:$G$4005,ROW(B3854)-ROW($C$3))),"")</f>
        <v/>
      </c>
      <c r="R3854" s="361" t="str">
        <f>IFERROR(IF(LEN(D3854)&gt;0,IF(LEN(INDEX(AdressBook!$C$6:$C$25,MATCH(D3854,AdressBook!$B$6:$B$25,0),1))=0,"",INDEX(AdressBook!$C$6:$C$25,MATCH(D3854,AdressBook!$B$6:$B$25,0),1)),""),"")</f>
        <v/>
      </c>
      <c r="S3854" s="165">
        <f>IF(LEN(C3854)&gt;0,IFERROR(IF(MATCH(C3854,C3855:$C$4004,0)&gt;0,-1,ROW(S3854)-ROW($S$3)),ROW(S3854)-ROW($S$3)),-1)</f>
        <v>-1</v>
      </c>
      <c r="T3854" s="165">
        <f t="shared" si="405"/>
        <v>0</v>
      </c>
      <c r="U3854" s="165" t="str">
        <f t="shared" si="406"/>
        <v/>
      </c>
      <c r="V3854" s="165" t="str">
        <f>IFERROR(IF(OR(C3854="",S3854&lt;0),"",IF(SUBTOTAL(3,C3854:C3854)=0,-1,SUBTOTAL(3,$C$4:C3854))),"")</f>
        <v/>
      </c>
      <c r="W3854" s="156" t="str">
        <f t="array" ref="W3854">IF(LEN(C3854)&gt;0,IFERROR(IF(MATCH(C3854,$C$3:$C3853,0)&gt;0,N3854-INDEX($N$3:N3853,SUMPRODUCT(MAX(ROW($C$3:$C3853)*(C3854=$C$3:$C3853)))-2,1),""),""),"")</f>
        <v/>
      </c>
      <c r="X3854" s="156">
        <f t="shared" ca="1" si="407"/>
        <v>1</v>
      </c>
      <c r="Y3854" s="156">
        <f t="shared" ca="1" si="408"/>
        <v>1</v>
      </c>
    </row>
    <row r="3855" spans="2:25" hidden="1" x14ac:dyDescent="0.25">
      <c r="B3855" s="390" t="str">
        <f>IFERROR(IF(LEN(INDEX(PlansAndNotes!$B$6:$B$2005,ROW(A3855)-ROW($B$3)))=0,"",INDEX(PlansAndNotes!$B$6:$B$2005,ROW(A3855)-ROW($B$3))),"")</f>
        <v/>
      </c>
      <c r="C3855" s="387" t="str">
        <f t="shared" si="409"/>
        <v/>
      </c>
      <c r="D3855" s="361" t="str">
        <f>IFERROR(IF(LEN(C3855)&gt;0,IF(LEN(INDEX(TasksList!$C$6:$C$25,MATCH(C3855,TasksList!$B$6:$B$25,0),1))=0,"",INDEX(TasksList!$C$6:$C$25,MATCH(C3855,TasksList!$B$6:$B$25,0),1)),""),"")</f>
        <v/>
      </c>
      <c r="E3855" s="361" t="str">
        <f>IFERROR(IF(LEN(C3855)&gt;0,IF(LEN(INDEX(TasksList!$F$6:$F$25,MATCH(C3855,TasksList!$B$6:$B$25,0),1))=0,"not set!",INDEX(TasksList!$F$6:$F$25,MATCH(C3855,TasksList!$B$6:$B$25,0),1)),""),"")</f>
        <v/>
      </c>
      <c r="F3855" s="360" t="str">
        <f>IFERROR(IF(LEN(D3855)&gt;0,IF(LEN(INDEX(AdressBook!$D$6:$D$25,MATCH(D3855,AdressBook!$B$6:$B$25,0),1))=0,"",INDEX(AdressBook!$D$6:$D$25,MATCH(D3855,AdressBook!$B$6:$B$25,0),1)),""),"")</f>
        <v/>
      </c>
      <c r="G3855" s="361" t="str">
        <f>IFERROR(IF(LEN(INDEX(PlansAndNotes!$F$6:$F$4005,ROW(B3855)-ROW($C$3)))=0,"",INDEX(PlansAndNotes!$F$6:$F$4005,ROW(B3855)-ROW($C$3))),"")</f>
        <v/>
      </c>
      <c r="H3855" s="361" t="str">
        <f>IFERROR(IF(LEN(C3855)&gt;0,IF(LEN(INDEX(TasksList!$G$6:$G$25,MATCH(C3855,TasksList!$B$6:$B$25,0),1))=0,"",INDEX(TasksList!$G$6:$G$25,MATCH(C3855,TasksList!$B$6:$B$25,0),1)),""),"")</f>
        <v/>
      </c>
      <c r="N3855" s="362" t="str">
        <f>IFERROR(IF(LEN(INDEX(PlansAndNotes!$D$6:$D$4005,ROW(B3855)-ROW($C$3)))=0,"",INDEX(PlansAndNotes!$D$6:$D$4005,ROW(B3855)-ROW($C$3))),"")</f>
        <v/>
      </c>
      <c r="O3855" s="165" t="str">
        <f t="shared" si="404"/>
        <v/>
      </c>
      <c r="P3855" s="363" t="str">
        <f>IFERROR(IF(LEN(INDEX(PlansAndNotes!$E$6:$E$4005,ROW(B3855)-ROW($C$3)))=0,"",INDEX(PlansAndNotes!$E$6:$E$4005,ROW(B3855)-ROW($C$3))),"")</f>
        <v/>
      </c>
      <c r="Q3855" s="363" t="str">
        <f>IFERROR(IF(LEN(INDEX(PlansAndNotes!$G$6:$G$4005,ROW(B3855)-ROW($C$3)))=0,"",INDEX(PlansAndNotes!$G$6:$G$4005,ROW(B3855)-ROW($C$3))),"")</f>
        <v/>
      </c>
      <c r="R3855" s="361" t="str">
        <f>IFERROR(IF(LEN(D3855)&gt;0,IF(LEN(INDEX(AdressBook!$C$6:$C$25,MATCH(D3855,AdressBook!$B$6:$B$25,0),1))=0,"",INDEX(AdressBook!$C$6:$C$25,MATCH(D3855,AdressBook!$B$6:$B$25,0),1)),""),"")</f>
        <v/>
      </c>
      <c r="S3855" s="165">
        <f>IF(LEN(C3855)&gt;0,IFERROR(IF(MATCH(C3855,C3856:$C$4004,0)&gt;0,-1,ROW(S3855)-ROW($S$3)),ROW(S3855)-ROW($S$3)),-1)</f>
        <v>-1</v>
      </c>
      <c r="T3855" s="165">
        <f t="shared" si="405"/>
        <v>0</v>
      </c>
      <c r="U3855" s="165" t="str">
        <f t="shared" si="406"/>
        <v/>
      </c>
      <c r="V3855" s="165" t="str">
        <f>IFERROR(IF(OR(C3855="",S3855&lt;0),"",IF(SUBTOTAL(3,C3855:C3855)=0,-1,SUBTOTAL(3,$C$4:C3855))),"")</f>
        <v/>
      </c>
      <c r="W3855" s="156" t="str">
        <f t="array" ref="W3855">IF(LEN(C3855)&gt;0,IFERROR(IF(MATCH(C3855,$C$3:$C3854,0)&gt;0,N3855-INDEX($N$3:N3854,SUMPRODUCT(MAX(ROW($C$3:$C3854)*(C3855=$C$3:$C3854)))-2,1),""),""),"")</f>
        <v/>
      </c>
      <c r="X3855" s="156">
        <f t="shared" ca="1" si="407"/>
        <v>1</v>
      </c>
      <c r="Y3855" s="156">
        <f t="shared" ca="1" si="408"/>
        <v>1</v>
      </c>
    </row>
    <row r="3856" spans="2:25" hidden="1" x14ac:dyDescent="0.25">
      <c r="B3856" s="390" t="str">
        <f>IFERROR(IF(LEN(INDEX(PlansAndNotes!$B$6:$B$2005,ROW(A3856)-ROW($B$3)))=0,"",INDEX(PlansAndNotes!$B$6:$B$2005,ROW(A3856)-ROW($B$3))),"")</f>
        <v/>
      </c>
      <c r="C3856" s="387" t="str">
        <f t="shared" si="409"/>
        <v/>
      </c>
      <c r="D3856" s="361" t="str">
        <f>IFERROR(IF(LEN(C3856)&gt;0,IF(LEN(INDEX(TasksList!$C$6:$C$25,MATCH(C3856,TasksList!$B$6:$B$25,0),1))=0,"",INDEX(TasksList!$C$6:$C$25,MATCH(C3856,TasksList!$B$6:$B$25,0),1)),""),"")</f>
        <v/>
      </c>
      <c r="E3856" s="361" t="str">
        <f>IFERROR(IF(LEN(C3856)&gt;0,IF(LEN(INDEX(TasksList!$F$6:$F$25,MATCH(C3856,TasksList!$B$6:$B$25,0),1))=0,"not set!",INDEX(TasksList!$F$6:$F$25,MATCH(C3856,TasksList!$B$6:$B$25,0),1)),""),"")</f>
        <v/>
      </c>
      <c r="F3856" s="360" t="str">
        <f>IFERROR(IF(LEN(D3856)&gt;0,IF(LEN(INDEX(AdressBook!$D$6:$D$25,MATCH(D3856,AdressBook!$B$6:$B$25,0),1))=0,"",INDEX(AdressBook!$D$6:$D$25,MATCH(D3856,AdressBook!$B$6:$B$25,0),1)),""),"")</f>
        <v/>
      </c>
      <c r="G3856" s="361" t="str">
        <f>IFERROR(IF(LEN(INDEX(PlansAndNotes!$F$6:$F$4005,ROW(B3856)-ROW($C$3)))=0,"",INDEX(PlansAndNotes!$F$6:$F$4005,ROW(B3856)-ROW($C$3))),"")</f>
        <v/>
      </c>
      <c r="H3856" s="361" t="str">
        <f>IFERROR(IF(LEN(C3856)&gt;0,IF(LEN(INDEX(TasksList!$G$6:$G$25,MATCH(C3856,TasksList!$B$6:$B$25,0),1))=0,"",INDEX(TasksList!$G$6:$G$25,MATCH(C3856,TasksList!$B$6:$B$25,0),1)),""),"")</f>
        <v/>
      </c>
      <c r="N3856" s="362" t="str">
        <f>IFERROR(IF(LEN(INDEX(PlansAndNotes!$D$6:$D$4005,ROW(B3856)-ROW($C$3)))=0,"",INDEX(PlansAndNotes!$D$6:$D$4005,ROW(B3856)-ROW($C$3))),"")</f>
        <v/>
      </c>
      <c r="O3856" s="165" t="str">
        <f t="shared" si="404"/>
        <v/>
      </c>
      <c r="P3856" s="363" t="str">
        <f>IFERROR(IF(LEN(INDEX(PlansAndNotes!$E$6:$E$4005,ROW(B3856)-ROW($C$3)))=0,"",INDEX(PlansAndNotes!$E$6:$E$4005,ROW(B3856)-ROW($C$3))),"")</f>
        <v/>
      </c>
      <c r="Q3856" s="363" t="str">
        <f>IFERROR(IF(LEN(INDEX(PlansAndNotes!$G$6:$G$4005,ROW(B3856)-ROW($C$3)))=0,"",INDEX(PlansAndNotes!$G$6:$G$4005,ROW(B3856)-ROW($C$3))),"")</f>
        <v/>
      </c>
      <c r="R3856" s="361" t="str">
        <f>IFERROR(IF(LEN(D3856)&gt;0,IF(LEN(INDEX(AdressBook!$C$6:$C$25,MATCH(D3856,AdressBook!$B$6:$B$25,0),1))=0,"",INDEX(AdressBook!$C$6:$C$25,MATCH(D3856,AdressBook!$B$6:$B$25,0),1)),""),"")</f>
        <v/>
      </c>
      <c r="S3856" s="165">
        <f>IF(LEN(C3856)&gt;0,IFERROR(IF(MATCH(C3856,C3857:$C$4004,0)&gt;0,-1,ROW(S3856)-ROW($S$3)),ROW(S3856)-ROW($S$3)),-1)</f>
        <v>-1</v>
      </c>
      <c r="T3856" s="165">
        <f t="shared" si="405"/>
        <v>0</v>
      </c>
      <c r="U3856" s="165" t="str">
        <f t="shared" si="406"/>
        <v/>
      </c>
      <c r="V3856" s="165" t="str">
        <f>IFERROR(IF(OR(C3856="",S3856&lt;0),"",IF(SUBTOTAL(3,C3856:C3856)=0,-1,SUBTOTAL(3,$C$4:C3856))),"")</f>
        <v/>
      </c>
      <c r="W3856" s="156" t="str">
        <f t="array" ref="W3856">IF(LEN(C3856)&gt;0,IFERROR(IF(MATCH(C3856,$C$3:$C3855,0)&gt;0,N3856-INDEX($N$3:N3855,SUMPRODUCT(MAX(ROW($C$3:$C3855)*(C3856=$C$3:$C3855)))-2,1),""),""),"")</f>
        <v/>
      </c>
      <c r="X3856" s="156">
        <f t="shared" ca="1" si="407"/>
        <v>1</v>
      </c>
      <c r="Y3856" s="156">
        <f t="shared" ca="1" si="408"/>
        <v>1</v>
      </c>
    </row>
    <row r="3857" spans="2:25" hidden="1" x14ac:dyDescent="0.25">
      <c r="B3857" s="390" t="str">
        <f>IFERROR(IF(LEN(INDEX(PlansAndNotes!$B$6:$B$2005,ROW(A3857)-ROW($B$3)))=0,"",INDEX(PlansAndNotes!$B$6:$B$2005,ROW(A3857)-ROW($B$3))),"")</f>
        <v/>
      </c>
      <c r="C3857" s="387" t="str">
        <f t="shared" si="409"/>
        <v/>
      </c>
      <c r="D3857" s="361" t="str">
        <f>IFERROR(IF(LEN(C3857)&gt;0,IF(LEN(INDEX(TasksList!$C$6:$C$25,MATCH(C3857,TasksList!$B$6:$B$25,0),1))=0,"",INDEX(TasksList!$C$6:$C$25,MATCH(C3857,TasksList!$B$6:$B$25,0),1)),""),"")</f>
        <v/>
      </c>
      <c r="E3857" s="361" t="str">
        <f>IFERROR(IF(LEN(C3857)&gt;0,IF(LEN(INDEX(TasksList!$F$6:$F$25,MATCH(C3857,TasksList!$B$6:$B$25,0),1))=0,"not set!",INDEX(TasksList!$F$6:$F$25,MATCH(C3857,TasksList!$B$6:$B$25,0),1)),""),"")</f>
        <v/>
      </c>
      <c r="F3857" s="360" t="str">
        <f>IFERROR(IF(LEN(D3857)&gt;0,IF(LEN(INDEX(AdressBook!$D$6:$D$25,MATCH(D3857,AdressBook!$B$6:$B$25,0),1))=0,"",INDEX(AdressBook!$D$6:$D$25,MATCH(D3857,AdressBook!$B$6:$B$25,0),1)),""),"")</f>
        <v/>
      </c>
      <c r="G3857" s="361" t="str">
        <f>IFERROR(IF(LEN(INDEX(PlansAndNotes!$F$6:$F$4005,ROW(B3857)-ROW($C$3)))=0,"",INDEX(PlansAndNotes!$F$6:$F$4005,ROW(B3857)-ROW($C$3))),"")</f>
        <v/>
      </c>
      <c r="H3857" s="361" t="str">
        <f>IFERROR(IF(LEN(C3857)&gt;0,IF(LEN(INDEX(TasksList!$G$6:$G$25,MATCH(C3857,TasksList!$B$6:$B$25,0),1))=0,"",INDEX(TasksList!$G$6:$G$25,MATCH(C3857,TasksList!$B$6:$B$25,0),1)),""),"")</f>
        <v/>
      </c>
      <c r="N3857" s="362" t="str">
        <f>IFERROR(IF(LEN(INDEX(PlansAndNotes!$D$6:$D$4005,ROW(B3857)-ROW($C$3)))=0,"",INDEX(PlansAndNotes!$D$6:$D$4005,ROW(B3857)-ROW($C$3))),"")</f>
        <v/>
      </c>
      <c r="O3857" s="165" t="str">
        <f t="shared" si="404"/>
        <v/>
      </c>
      <c r="P3857" s="363" t="str">
        <f>IFERROR(IF(LEN(INDEX(PlansAndNotes!$E$6:$E$4005,ROW(B3857)-ROW($C$3)))=0,"",INDEX(PlansAndNotes!$E$6:$E$4005,ROW(B3857)-ROW($C$3))),"")</f>
        <v/>
      </c>
      <c r="Q3857" s="363" t="str">
        <f>IFERROR(IF(LEN(INDEX(PlansAndNotes!$G$6:$G$4005,ROW(B3857)-ROW($C$3)))=0,"",INDEX(PlansAndNotes!$G$6:$G$4005,ROW(B3857)-ROW($C$3))),"")</f>
        <v/>
      </c>
      <c r="R3857" s="361" t="str">
        <f>IFERROR(IF(LEN(D3857)&gt;0,IF(LEN(INDEX(AdressBook!$C$6:$C$25,MATCH(D3857,AdressBook!$B$6:$B$25,0),1))=0,"",INDEX(AdressBook!$C$6:$C$25,MATCH(D3857,AdressBook!$B$6:$B$25,0),1)),""),"")</f>
        <v/>
      </c>
      <c r="S3857" s="165">
        <f>IF(LEN(C3857)&gt;0,IFERROR(IF(MATCH(C3857,C3858:$C$4004,0)&gt;0,-1,ROW(S3857)-ROW($S$3)),ROW(S3857)-ROW($S$3)),-1)</f>
        <v>-1</v>
      </c>
      <c r="T3857" s="165">
        <f t="shared" si="405"/>
        <v>0</v>
      </c>
      <c r="U3857" s="165" t="str">
        <f t="shared" si="406"/>
        <v/>
      </c>
      <c r="V3857" s="165" t="str">
        <f>IFERROR(IF(OR(C3857="",S3857&lt;0),"",IF(SUBTOTAL(3,C3857:C3857)=0,-1,SUBTOTAL(3,$C$4:C3857))),"")</f>
        <v/>
      </c>
      <c r="W3857" s="156" t="str">
        <f t="array" ref="W3857">IF(LEN(C3857)&gt;0,IFERROR(IF(MATCH(C3857,$C$3:$C3856,0)&gt;0,N3857-INDEX($N$3:N3856,SUMPRODUCT(MAX(ROW($C$3:$C3856)*(C3857=$C$3:$C3856)))-2,1),""),""),"")</f>
        <v/>
      </c>
      <c r="X3857" s="156">
        <f t="shared" ca="1" si="407"/>
        <v>1</v>
      </c>
      <c r="Y3857" s="156">
        <f t="shared" ca="1" si="408"/>
        <v>1</v>
      </c>
    </row>
    <row r="3858" spans="2:25" hidden="1" x14ac:dyDescent="0.25">
      <c r="B3858" s="390" t="str">
        <f>IFERROR(IF(LEN(INDEX(PlansAndNotes!$B$6:$B$2005,ROW(A3858)-ROW($B$3)))=0,"",INDEX(PlansAndNotes!$B$6:$B$2005,ROW(A3858)-ROW($B$3))),"")</f>
        <v/>
      </c>
      <c r="C3858" s="387" t="str">
        <f t="shared" si="409"/>
        <v/>
      </c>
      <c r="D3858" s="361" t="str">
        <f>IFERROR(IF(LEN(C3858)&gt;0,IF(LEN(INDEX(TasksList!$C$6:$C$25,MATCH(C3858,TasksList!$B$6:$B$25,0),1))=0,"",INDEX(TasksList!$C$6:$C$25,MATCH(C3858,TasksList!$B$6:$B$25,0),1)),""),"")</f>
        <v/>
      </c>
      <c r="E3858" s="361" t="str">
        <f>IFERROR(IF(LEN(C3858)&gt;0,IF(LEN(INDEX(TasksList!$F$6:$F$25,MATCH(C3858,TasksList!$B$6:$B$25,0),1))=0,"not set!",INDEX(TasksList!$F$6:$F$25,MATCH(C3858,TasksList!$B$6:$B$25,0),1)),""),"")</f>
        <v/>
      </c>
      <c r="F3858" s="360" t="str">
        <f>IFERROR(IF(LEN(D3858)&gt;0,IF(LEN(INDEX(AdressBook!$D$6:$D$25,MATCH(D3858,AdressBook!$B$6:$B$25,0),1))=0,"",INDEX(AdressBook!$D$6:$D$25,MATCH(D3858,AdressBook!$B$6:$B$25,0),1)),""),"")</f>
        <v/>
      </c>
      <c r="G3858" s="361" t="str">
        <f>IFERROR(IF(LEN(INDEX(PlansAndNotes!$F$6:$F$4005,ROW(B3858)-ROW($C$3)))=0,"",INDEX(PlansAndNotes!$F$6:$F$4005,ROW(B3858)-ROW($C$3))),"")</f>
        <v/>
      </c>
      <c r="H3858" s="361" t="str">
        <f>IFERROR(IF(LEN(C3858)&gt;0,IF(LEN(INDEX(TasksList!$G$6:$G$25,MATCH(C3858,TasksList!$B$6:$B$25,0),1))=0,"",INDEX(TasksList!$G$6:$G$25,MATCH(C3858,TasksList!$B$6:$B$25,0),1)),""),"")</f>
        <v/>
      </c>
      <c r="N3858" s="362" t="str">
        <f>IFERROR(IF(LEN(INDEX(PlansAndNotes!$D$6:$D$4005,ROW(B3858)-ROW($C$3)))=0,"",INDEX(PlansAndNotes!$D$6:$D$4005,ROW(B3858)-ROW($C$3))),"")</f>
        <v/>
      </c>
      <c r="O3858" s="165" t="str">
        <f t="shared" si="404"/>
        <v/>
      </c>
      <c r="P3858" s="363" t="str">
        <f>IFERROR(IF(LEN(INDEX(PlansAndNotes!$E$6:$E$4005,ROW(B3858)-ROW($C$3)))=0,"",INDEX(PlansAndNotes!$E$6:$E$4005,ROW(B3858)-ROW($C$3))),"")</f>
        <v/>
      </c>
      <c r="Q3858" s="363" t="str">
        <f>IFERROR(IF(LEN(INDEX(PlansAndNotes!$G$6:$G$4005,ROW(B3858)-ROW($C$3)))=0,"",INDEX(PlansAndNotes!$G$6:$G$4005,ROW(B3858)-ROW($C$3))),"")</f>
        <v/>
      </c>
      <c r="R3858" s="361" t="str">
        <f>IFERROR(IF(LEN(D3858)&gt;0,IF(LEN(INDEX(AdressBook!$C$6:$C$25,MATCH(D3858,AdressBook!$B$6:$B$25,0),1))=0,"",INDEX(AdressBook!$C$6:$C$25,MATCH(D3858,AdressBook!$B$6:$B$25,0),1)),""),"")</f>
        <v/>
      </c>
      <c r="S3858" s="165">
        <f>IF(LEN(C3858)&gt;0,IFERROR(IF(MATCH(C3858,C3859:$C$4004,0)&gt;0,-1,ROW(S3858)-ROW($S$3)),ROW(S3858)-ROW($S$3)),-1)</f>
        <v>-1</v>
      </c>
      <c r="T3858" s="165">
        <f t="shared" si="405"/>
        <v>0</v>
      </c>
      <c r="U3858" s="165" t="str">
        <f t="shared" si="406"/>
        <v/>
      </c>
      <c r="V3858" s="165" t="str">
        <f>IFERROR(IF(OR(C3858="",S3858&lt;0),"",IF(SUBTOTAL(3,C3858:C3858)=0,-1,SUBTOTAL(3,$C$4:C3858))),"")</f>
        <v/>
      </c>
      <c r="W3858" s="156" t="str">
        <f t="array" ref="W3858">IF(LEN(C3858)&gt;0,IFERROR(IF(MATCH(C3858,$C$3:$C3857,0)&gt;0,N3858-INDEX($N$3:N3857,SUMPRODUCT(MAX(ROW($C$3:$C3857)*(C3858=$C$3:$C3857)))-2,1),""),""),"")</f>
        <v/>
      </c>
      <c r="X3858" s="156">
        <f t="shared" ca="1" si="407"/>
        <v>1</v>
      </c>
      <c r="Y3858" s="156">
        <f t="shared" ca="1" si="408"/>
        <v>1</v>
      </c>
    </row>
    <row r="3859" spans="2:25" hidden="1" x14ac:dyDescent="0.25">
      <c r="B3859" s="390" t="str">
        <f>IFERROR(IF(LEN(INDEX(PlansAndNotes!$B$6:$B$2005,ROW(A3859)-ROW($B$3)))=0,"",INDEX(PlansAndNotes!$B$6:$B$2005,ROW(A3859)-ROW($B$3))),"")</f>
        <v/>
      </c>
      <c r="C3859" s="387" t="str">
        <f t="shared" si="409"/>
        <v/>
      </c>
      <c r="D3859" s="361" t="str">
        <f>IFERROR(IF(LEN(C3859)&gt;0,IF(LEN(INDEX(TasksList!$C$6:$C$25,MATCH(C3859,TasksList!$B$6:$B$25,0),1))=0,"",INDEX(TasksList!$C$6:$C$25,MATCH(C3859,TasksList!$B$6:$B$25,0),1)),""),"")</f>
        <v/>
      </c>
      <c r="E3859" s="361" t="str">
        <f>IFERROR(IF(LEN(C3859)&gt;0,IF(LEN(INDEX(TasksList!$F$6:$F$25,MATCH(C3859,TasksList!$B$6:$B$25,0),1))=0,"not set!",INDEX(TasksList!$F$6:$F$25,MATCH(C3859,TasksList!$B$6:$B$25,0),1)),""),"")</f>
        <v/>
      </c>
      <c r="F3859" s="360" t="str">
        <f>IFERROR(IF(LEN(D3859)&gt;0,IF(LEN(INDEX(AdressBook!$D$6:$D$25,MATCH(D3859,AdressBook!$B$6:$B$25,0),1))=0,"",INDEX(AdressBook!$D$6:$D$25,MATCH(D3859,AdressBook!$B$6:$B$25,0),1)),""),"")</f>
        <v/>
      </c>
      <c r="G3859" s="361" t="str">
        <f>IFERROR(IF(LEN(INDEX(PlansAndNotes!$F$6:$F$4005,ROW(B3859)-ROW($C$3)))=0,"",INDEX(PlansAndNotes!$F$6:$F$4005,ROW(B3859)-ROW($C$3))),"")</f>
        <v/>
      </c>
      <c r="H3859" s="361" t="str">
        <f>IFERROR(IF(LEN(C3859)&gt;0,IF(LEN(INDEX(TasksList!$G$6:$G$25,MATCH(C3859,TasksList!$B$6:$B$25,0),1))=0,"",INDEX(TasksList!$G$6:$G$25,MATCH(C3859,TasksList!$B$6:$B$25,0),1)),""),"")</f>
        <v/>
      </c>
      <c r="N3859" s="362" t="str">
        <f>IFERROR(IF(LEN(INDEX(PlansAndNotes!$D$6:$D$4005,ROW(B3859)-ROW($C$3)))=0,"",INDEX(PlansAndNotes!$D$6:$D$4005,ROW(B3859)-ROW($C$3))),"")</f>
        <v/>
      </c>
      <c r="O3859" s="165" t="str">
        <f t="shared" si="404"/>
        <v/>
      </c>
      <c r="P3859" s="363" t="str">
        <f>IFERROR(IF(LEN(INDEX(PlansAndNotes!$E$6:$E$4005,ROW(B3859)-ROW($C$3)))=0,"",INDEX(PlansAndNotes!$E$6:$E$4005,ROW(B3859)-ROW($C$3))),"")</f>
        <v/>
      </c>
      <c r="Q3859" s="363" t="str">
        <f>IFERROR(IF(LEN(INDEX(PlansAndNotes!$G$6:$G$4005,ROW(B3859)-ROW($C$3)))=0,"",INDEX(PlansAndNotes!$G$6:$G$4005,ROW(B3859)-ROW($C$3))),"")</f>
        <v/>
      </c>
      <c r="R3859" s="361" t="str">
        <f>IFERROR(IF(LEN(D3859)&gt;0,IF(LEN(INDEX(AdressBook!$C$6:$C$25,MATCH(D3859,AdressBook!$B$6:$B$25,0),1))=0,"",INDEX(AdressBook!$C$6:$C$25,MATCH(D3859,AdressBook!$B$6:$B$25,0),1)),""),"")</f>
        <v/>
      </c>
      <c r="S3859" s="165">
        <f>IF(LEN(C3859)&gt;0,IFERROR(IF(MATCH(C3859,C3860:$C$4004,0)&gt;0,-1,ROW(S3859)-ROW($S$3)),ROW(S3859)-ROW($S$3)),-1)</f>
        <v>-1</v>
      </c>
      <c r="T3859" s="165">
        <f t="shared" si="405"/>
        <v>0</v>
      </c>
      <c r="U3859" s="165" t="str">
        <f t="shared" si="406"/>
        <v/>
      </c>
      <c r="V3859" s="165" t="str">
        <f>IFERROR(IF(OR(C3859="",S3859&lt;0),"",IF(SUBTOTAL(3,C3859:C3859)=0,-1,SUBTOTAL(3,$C$4:C3859))),"")</f>
        <v/>
      </c>
      <c r="W3859" s="156" t="str">
        <f t="array" ref="W3859">IF(LEN(C3859)&gt;0,IFERROR(IF(MATCH(C3859,$C$3:$C3858,0)&gt;0,N3859-INDEX($N$3:N3858,SUMPRODUCT(MAX(ROW($C$3:$C3858)*(C3859=$C$3:$C3858)))-2,1),""),""),"")</f>
        <v/>
      </c>
      <c r="X3859" s="156">
        <f t="shared" ca="1" si="407"/>
        <v>1</v>
      </c>
      <c r="Y3859" s="156">
        <f t="shared" ca="1" si="408"/>
        <v>1</v>
      </c>
    </row>
    <row r="3860" spans="2:25" hidden="1" x14ac:dyDescent="0.25">
      <c r="B3860" s="390" t="str">
        <f>IFERROR(IF(LEN(INDEX(PlansAndNotes!$B$6:$B$2005,ROW(A3860)-ROW($B$3)))=0,"",INDEX(PlansAndNotes!$B$6:$B$2005,ROW(A3860)-ROW($B$3))),"")</f>
        <v/>
      </c>
      <c r="C3860" s="387" t="str">
        <f t="shared" si="409"/>
        <v/>
      </c>
      <c r="D3860" s="361" t="str">
        <f>IFERROR(IF(LEN(C3860)&gt;0,IF(LEN(INDEX(TasksList!$C$6:$C$25,MATCH(C3860,TasksList!$B$6:$B$25,0),1))=0,"",INDEX(TasksList!$C$6:$C$25,MATCH(C3860,TasksList!$B$6:$B$25,0),1)),""),"")</f>
        <v/>
      </c>
      <c r="E3860" s="361" t="str">
        <f>IFERROR(IF(LEN(C3860)&gt;0,IF(LEN(INDEX(TasksList!$F$6:$F$25,MATCH(C3860,TasksList!$B$6:$B$25,0),1))=0,"not set!",INDEX(TasksList!$F$6:$F$25,MATCH(C3860,TasksList!$B$6:$B$25,0),1)),""),"")</f>
        <v/>
      </c>
      <c r="F3860" s="360" t="str">
        <f>IFERROR(IF(LEN(D3860)&gt;0,IF(LEN(INDEX(AdressBook!$D$6:$D$25,MATCH(D3860,AdressBook!$B$6:$B$25,0),1))=0,"",INDEX(AdressBook!$D$6:$D$25,MATCH(D3860,AdressBook!$B$6:$B$25,0),1)),""),"")</f>
        <v/>
      </c>
      <c r="G3860" s="361" t="str">
        <f>IFERROR(IF(LEN(INDEX(PlansAndNotes!$F$6:$F$4005,ROW(B3860)-ROW($C$3)))=0,"",INDEX(PlansAndNotes!$F$6:$F$4005,ROW(B3860)-ROW($C$3))),"")</f>
        <v/>
      </c>
      <c r="H3860" s="361" t="str">
        <f>IFERROR(IF(LEN(C3860)&gt;0,IF(LEN(INDEX(TasksList!$G$6:$G$25,MATCH(C3860,TasksList!$B$6:$B$25,0),1))=0,"",INDEX(TasksList!$G$6:$G$25,MATCH(C3860,TasksList!$B$6:$B$25,0),1)),""),"")</f>
        <v/>
      </c>
      <c r="N3860" s="362" t="str">
        <f>IFERROR(IF(LEN(INDEX(PlansAndNotes!$D$6:$D$4005,ROW(B3860)-ROW($C$3)))=0,"",INDEX(PlansAndNotes!$D$6:$D$4005,ROW(B3860)-ROW($C$3))),"")</f>
        <v/>
      </c>
      <c r="O3860" s="165" t="str">
        <f t="shared" si="404"/>
        <v/>
      </c>
      <c r="P3860" s="363" t="str">
        <f>IFERROR(IF(LEN(INDEX(PlansAndNotes!$E$6:$E$4005,ROW(B3860)-ROW($C$3)))=0,"",INDEX(PlansAndNotes!$E$6:$E$4005,ROW(B3860)-ROW($C$3))),"")</f>
        <v/>
      </c>
      <c r="Q3860" s="363" t="str">
        <f>IFERROR(IF(LEN(INDEX(PlansAndNotes!$G$6:$G$4005,ROW(B3860)-ROW($C$3)))=0,"",INDEX(PlansAndNotes!$G$6:$G$4005,ROW(B3860)-ROW($C$3))),"")</f>
        <v/>
      </c>
      <c r="R3860" s="361" t="str">
        <f>IFERROR(IF(LEN(D3860)&gt;0,IF(LEN(INDEX(AdressBook!$C$6:$C$25,MATCH(D3860,AdressBook!$B$6:$B$25,0),1))=0,"",INDEX(AdressBook!$C$6:$C$25,MATCH(D3860,AdressBook!$B$6:$B$25,0),1)),""),"")</f>
        <v/>
      </c>
      <c r="S3860" s="165">
        <f>IF(LEN(C3860)&gt;0,IFERROR(IF(MATCH(C3860,C3861:$C$4004,0)&gt;0,-1,ROW(S3860)-ROW($S$3)),ROW(S3860)-ROW($S$3)),-1)</f>
        <v>-1</v>
      </c>
      <c r="T3860" s="165">
        <f t="shared" si="405"/>
        <v>0</v>
      </c>
      <c r="U3860" s="165" t="str">
        <f t="shared" si="406"/>
        <v/>
      </c>
      <c r="V3860" s="165" t="str">
        <f>IFERROR(IF(OR(C3860="",S3860&lt;0),"",IF(SUBTOTAL(3,C3860:C3860)=0,-1,SUBTOTAL(3,$C$4:C3860))),"")</f>
        <v/>
      </c>
      <c r="W3860" s="156" t="str">
        <f t="array" ref="W3860">IF(LEN(C3860)&gt;0,IFERROR(IF(MATCH(C3860,$C$3:$C3859,0)&gt;0,N3860-INDEX($N$3:N3859,SUMPRODUCT(MAX(ROW($C$3:$C3859)*(C3860=$C$3:$C3859)))-2,1),""),""),"")</f>
        <v/>
      </c>
      <c r="X3860" s="156">
        <f t="shared" ca="1" si="407"/>
        <v>1</v>
      </c>
      <c r="Y3860" s="156">
        <f t="shared" ca="1" si="408"/>
        <v>1</v>
      </c>
    </row>
    <row r="3861" spans="2:25" hidden="1" x14ac:dyDescent="0.25">
      <c r="B3861" s="390" t="str">
        <f>IFERROR(IF(LEN(INDEX(PlansAndNotes!$B$6:$B$2005,ROW(A3861)-ROW($B$3)))=0,"",INDEX(PlansAndNotes!$B$6:$B$2005,ROW(A3861)-ROW($B$3))),"")</f>
        <v/>
      </c>
      <c r="C3861" s="387" t="str">
        <f t="shared" si="409"/>
        <v/>
      </c>
      <c r="D3861" s="361" t="str">
        <f>IFERROR(IF(LEN(C3861)&gt;0,IF(LEN(INDEX(TasksList!$C$6:$C$25,MATCH(C3861,TasksList!$B$6:$B$25,0),1))=0,"",INDEX(TasksList!$C$6:$C$25,MATCH(C3861,TasksList!$B$6:$B$25,0),1)),""),"")</f>
        <v/>
      </c>
      <c r="E3861" s="361" t="str">
        <f>IFERROR(IF(LEN(C3861)&gt;0,IF(LEN(INDEX(TasksList!$F$6:$F$25,MATCH(C3861,TasksList!$B$6:$B$25,0),1))=0,"not set!",INDEX(TasksList!$F$6:$F$25,MATCH(C3861,TasksList!$B$6:$B$25,0),1)),""),"")</f>
        <v/>
      </c>
      <c r="F3861" s="360" t="str">
        <f>IFERROR(IF(LEN(D3861)&gt;0,IF(LEN(INDEX(AdressBook!$D$6:$D$25,MATCH(D3861,AdressBook!$B$6:$B$25,0),1))=0,"",INDEX(AdressBook!$D$6:$D$25,MATCH(D3861,AdressBook!$B$6:$B$25,0),1)),""),"")</f>
        <v/>
      </c>
      <c r="G3861" s="361" t="str">
        <f>IFERROR(IF(LEN(INDEX(PlansAndNotes!$F$6:$F$4005,ROW(B3861)-ROW($C$3)))=0,"",INDEX(PlansAndNotes!$F$6:$F$4005,ROW(B3861)-ROW($C$3))),"")</f>
        <v/>
      </c>
      <c r="H3861" s="361" t="str">
        <f>IFERROR(IF(LEN(C3861)&gt;0,IF(LEN(INDEX(TasksList!$G$6:$G$25,MATCH(C3861,TasksList!$B$6:$B$25,0),1))=0,"",INDEX(TasksList!$G$6:$G$25,MATCH(C3861,TasksList!$B$6:$B$25,0),1)),""),"")</f>
        <v/>
      </c>
      <c r="N3861" s="362" t="str">
        <f>IFERROR(IF(LEN(INDEX(PlansAndNotes!$D$6:$D$4005,ROW(B3861)-ROW($C$3)))=0,"",INDEX(PlansAndNotes!$D$6:$D$4005,ROW(B3861)-ROW($C$3))),"")</f>
        <v/>
      </c>
      <c r="O3861" s="165" t="str">
        <f t="shared" si="404"/>
        <v/>
      </c>
      <c r="P3861" s="363" t="str">
        <f>IFERROR(IF(LEN(INDEX(PlansAndNotes!$E$6:$E$4005,ROW(B3861)-ROW($C$3)))=0,"",INDEX(PlansAndNotes!$E$6:$E$4005,ROW(B3861)-ROW($C$3))),"")</f>
        <v/>
      </c>
      <c r="Q3861" s="363" t="str">
        <f>IFERROR(IF(LEN(INDEX(PlansAndNotes!$G$6:$G$4005,ROW(B3861)-ROW($C$3)))=0,"",INDEX(PlansAndNotes!$G$6:$G$4005,ROW(B3861)-ROW($C$3))),"")</f>
        <v/>
      </c>
      <c r="R3861" s="361" t="str">
        <f>IFERROR(IF(LEN(D3861)&gt;0,IF(LEN(INDEX(AdressBook!$C$6:$C$25,MATCH(D3861,AdressBook!$B$6:$B$25,0),1))=0,"",INDEX(AdressBook!$C$6:$C$25,MATCH(D3861,AdressBook!$B$6:$B$25,0),1)),""),"")</f>
        <v/>
      </c>
      <c r="S3861" s="165">
        <f>IF(LEN(C3861)&gt;0,IFERROR(IF(MATCH(C3861,C3862:$C$4004,0)&gt;0,-1,ROW(S3861)-ROW($S$3)),ROW(S3861)-ROW($S$3)),-1)</f>
        <v>-1</v>
      </c>
      <c r="T3861" s="165">
        <f t="shared" si="405"/>
        <v>0</v>
      </c>
      <c r="U3861" s="165" t="str">
        <f t="shared" si="406"/>
        <v/>
      </c>
      <c r="V3861" s="165" t="str">
        <f>IFERROR(IF(OR(C3861="",S3861&lt;0),"",IF(SUBTOTAL(3,C3861:C3861)=0,-1,SUBTOTAL(3,$C$4:C3861))),"")</f>
        <v/>
      </c>
      <c r="W3861" s="156" t="str">
        <f t="array" ref="W3861">IF(LEN(C3861)&gt;0,IFERROR(IF(MATCH(C3861,$C$3:$C3860,0)&gt;0,N3861-INDEX($N$3:N3860,SUMPRODUCT(MAX(ROW($C$3:$C3860)*(C3861=$C$3:$C3860)))-2,1),""),""),"")</f>
        <v/>
      </c>
      <c r="X3861" s="156">
        <f t="shared" ca="1" si="407"/>
        <v>1</v>
      </c>
      <c r="Y3861" s="156">
        <f t="shared" ca="1" si="408"/>
        <v>1</v>
      </c>
    </row>
    <row r="3862" spans="2:25" hidden="1" x14ac:dyDescent="0.25">
      <c r="B3862" s="390" t="str">
        <f>IFERROR(IF(LEN(INDEX(PlansAndNotes!$B$6:$B$2005,ROW(A3862)-ROW($B$3)))=0,"",INDEX(PlansAndNotes!$B$6:$B$2005,ROW(A3862)-ROW($B$3))),"")</f>
        <v/>
      </c>
      <c r="C3862" s="387" t="str">
        <f t="shared" si="409"/>
        <v/>
      </c>
      <c r="D3862" s="361" t="str">
        <f>IFERROR(IF(LEN(C3862)&gt;0,IF(LEN(INDEX(TasksList!$C$6:$C$25,MATCH(C3862,TasksList!$B$6:$B$25,0),1))=0,"",INDEX(TasksList!$C$6:$C$25,MATCH(C3862,TasksList!$B$6:$B$25,0),1)),""),"")</f>
        <v/>
      </c>
      <c r="E3862" s="361" t="str">
        <f>IFERROR(IF(LEN(C3862)&gt;0,IF(LEN(INDEX(TasksList!$F$6:$F$25,MATCH(C3862,TasksList!$B$6:$B$25,0),1))=0,"not set!",INDEX(TasksList!$F$6:$F$25,MATCH(C3862,TasksList!$B$6:$B$25,0),1)),""),"")</f>
        <v/>
      </c>
      <c r="F3862" s="360" t="str">
        <f>IFERROR(IF(LEN(D3862)&gt;0,IF(LEN(INDEX(AdressBook!$D$6:$D$25,MATCH(D3862,AdressBook!$B$6:$B$25,0),1))=0,"",INDEX(AdressBook!$D$6:$D$25,MATCH(D3862,AdressBook!$B$6:$B$25,0),1)),""),"")</f>
        <v/>
      </c>
      <c r="G3862" s="361" t="str">
        <f>IFERROR(IF(LEN(INDEX(PlansAndNotes!$F$6:$F$4005,ROW(B3862)-ROW($C$3)))=0,"",INDEX(PlansAndNotes!$F$6:$F$4005,ROW(B3862)-ROW($C$3))),"")</f>
        <v/>
      </c>
      <c r="H3862" s="361" t="str">
        <f>IFERROR(IF(LEN(C3862)&gt;0,IF(LEN(INDEX(TasksList!$G$6:$G$25,MATCH(C3862,TasksList!$B$6:$B$25,0),1))=0,"",INDEX(TasksList!$G$6:$G$25,MATCH(C3862,TasksList!$B$6:$B$25,0),1)),""),"")</f>
        <v/>
      </c>
      <c r="N3862" s="362" t="str">
        <f>IFERROR(IF(LEN(INDEX(PlansAndNotes!$D$6:$D$4005,ROW(B3862)-ROW($C$3)))=0,"",INDEX(PlansAndNotes!$D$6:$D$4005,ROW(B3862)-ROW($C$3))),"")</f>
        <v/>
      </c>
      <c r="O3862" s="165" t="str">
        <f t="shared" si="404"/>
        <v/>
      </c>
      <c r="P3862" s="363" t="str">
        <f>IFERROR(IF(LEN(INDEX(PlansAndNotes!$E$6:$E$4005,ROW(B3862)-ROW($C$3)))=0,"",INDEX(PlansAndNotes!$E$6:$E$4005,ROW(B3862)-ROW($C$3))),"")</f>
        <v/>
      </c>
      <c r="Q3862" s="363" t="str">
        <f>IFERROR(IF(LEN(INDEX(PlansAndNotes!$G$6:$G$4005,ROW(B3862)-ROW($C$3)))=0,"",INDEX(PlansAndNotes!$G$6:$G$4005,ROW(B3862)-ROW($C$3))),"")</f>
        <v/>
      </c>
      <c r="R3862" s="361" t="str">
        <f>IFERROR(IF(LEN(D3862)&gt;0,IF(LEN(INDEX(AdressBook!$C$6:$C$25,MATCH(D3862,AdressBook!$B$6:$B$25,0),1))=0,"",INDEX(AdressBook!$C$6:$C$25,MATCH(D3862,AdressBook!$B$6:$B$25,0),1)),""),"")</f>
        <v/>
      </c>
      <c r="S3862" s="165">
        <f>IF(LEN(C3862)&gt;0,IFERROR(IF(MATCH(C3862,C3863:$C$4004,0)&gt;0,-1,ROW(S3862)-ROW($S$3)),ROW(S3862)-ROW($S$3)),-1)</f>
        <v>-1</v>
      </c>
      <c r="T3862" s="165">
        <f t="shared" si="405"/>
        <v>0</v>
      </c>
      <c r="U3862" s="165" t="str">
        <f t="shared" si="406"/>
        <v/>
      </c>
      <c r="V3862" s="165" t="str">
        <f>IFERROR(IF(OR(C3862="",S3862&lt;0),"",IF(SUBTOTAL(3,C3862:C3862)=0,-1,SUBTOTAL(3,$C$4:C3862))),"")</f>
        <v/>
      </c>
      <c r="W3862" s="156" t="str">
        <f t="array" ref="W3862">IF(LEN(C3862)&gt;0,IFERROR(IF(MATCH(C3862,$C$3:$C3861,0)&gt;0,N3862-INDEX($N$3:N3861,SUMPRODUCT(MAX(ROW($C$3:$C3861)*(C3862=$C$3:$C3861)))-2,1),""),""),"")</f>
        <v/>
      </c>
      <c r="X3862" s="156">
        <f t="shared" ca="1" si="407"/>
        <v>1</v>
      </c>
      <c r="Y3862" s="156">
        <f t="shared" ca="1" si="408"/>
        <v>1</v>
      </c>
    </row>
    <row r="3863" spans="2:25" hidden="1" x14ac:dyDescent="0.25">
      <c r="B3863" s="390" t="str">
        <f>IFERROR(IF(LEN(INDEX(PlansAndNotes!$B$6:$B$2005,ROW(A3863)-ROW($B$3)))=0,"",INDEX(PlansAndNotes!$B$6:$B$2005,ROW(A3863)-ROW($B$3))),"")</f>
        <v/>
      </c>
      <c r="C3863" s="387" t="str">
        <f t="shared" si="409"/>
        <v/>
      </c>
      <c r="D3863" s="361" t="str">
        <f>IFERROR(IF(LEN(C3863)&gt;0,IF(LEN(INDEX(TasksList!$C$6:$C$25,MATCH(C3863,TasksList!$B$6:$B$25,0),1))=0,"",INDEX(TasksList!$C$6:$C$25,MATCH(C3863,TasksList!$B$6:$B$25,0),1)),""),"")</f>
        <v/>
      </c>
      <c r="E3863" s="361" t="str">
        <f>IFERROR(IF(LEN(C3863)&gt;0,IF(LEN(INDEX(TasksList!$F$6:$F$25,MATCH(C3863,TasksList!$B$6:$B$25,0),1))=0,"not set!",INDEX(TasksList!$F$6:$F$25,MATCH(C3863,TasksList!$B$6:$B$25,0),1)),""),"")</f>
        <v/>
      </c>
      <c r="F3863" s="360" t="str">
        <f>IFERROR(IF(LEN(D3863)&gt;0,IF(LEN(INDEX(AdressBook!$D$6:$D$25,MATCH(D3863,AdressBook!$B$6:$B$25,0),1))=0,"",INDEX(AdressBook!$D$6:$D$25,MATCH(D3863,AdressBook!$B$6:$B$25,0),1)),""),"")</f>
        <v/>
      </c>
      <c r="G3863" s="361" t="str">
        <f>IFERROR(IF(LEN(INDEX(PlansAndNotes!$F$6:$F$4005,ROW(B3863)-ROW($C$3)))=0,"",INDEX(PlansAndNotes!$F$6:$F$4005,ROW(B3863)-ROW($C$3))),"")</f>
        <v/>
      </c>
      <c r="H3863" s="361" t="str">
        <f>IFERROR(IF(LEN(C3863)&gt;0,IF(LEN(INDEX(TasksList!$G$6:$G$25,MATCH(C3863,TasksList!$B$6:$B$25,0),1))=0,"",INDEX(TasksList!$G$6:$G$25,MATCH(C3863,TasksList!$B$6:$B$25,0),1)),""),"")</f>
        <v/>
      </c>
      <c r="N3863" s="362" t="str">
        <f>IFERROR(IF(LEN(INDEX(PlansAndNotes!$D$6:$D$4005,ROW(B3863)-ROW($C$3)))=0,"",INDEX(PlansAndNotes!$D$6:$D$4005,ROW(B3863)-ROW($C$3))),"")</f>
        <v/>
      </c>
      <c r="O3863" s="165" t="str">
        <f t="shared" si="404"/>
        <v/>
      </c>
      <c r="P3863" s="363" t="str">
        <f>IFERROR(IF(LEN(INDEX(PlansAndNotes!$E$6:$E$4005,ROW(B3863)-ROW($C$3)))=0,"",INDEX(PlansAndNotes!$E$6:$E$4005,ROW(B3863)-ROW($C$3))),"")</f>
        <v/>
      </c>
      <c r="Q3863" s="363" t="str">
        <f>IFERROR(IF(LEN(INDEX(PlansAndNotes!$G$6:$G$4005,ROW(B3863)-ROW($C$3)))=0,"",INDEX(PlansAndNotes!$G$6:$G$4005,ROW(B3863)-ROW($C$3))),"")</f>
        <v/>
      </c>
      <c r="R3863" s="361" t="str">
        <f>IFERROR(IF(LEN(D3863)&gt;0,IF(LEN(INDEX(AdressBook!$C$6:$C$25,MATCH(D3863,AdressBook!$B$6:$B$25,0),1))=0,"",INDEX(AdressBook!$C$6:$C$25,MATCH(D3863,AdressBook!$B$6:$B$25,0),1)),""),"")</f>
        <v/>
      </c>
      <c r="S3863" s="165">
        <f>IF(LEN(C3863)&gt;0,IFERROR(IF(MATCH(C3863,C3864:$C$4004,0)&gt;0,-1,ROW(S3863)-ROW($S$3)),ROW(S3863)-ROW($S$3)),-1)</f>
        <v>-1</v>
      </c>
      <c r="T3863" s="165">
        <f t="shared" si="405"/>
        <v>0</v>
      </c>
      <c r="U3863" s="165" t="str">
        <f t="shared" si="406"/>
        <v/>
      </c>
      <c r="V3863" s="165" t="str">
        <f>IFERROR(IF(OR(C3863="",S3863&lt;0),"",IF(SUBTOTAL(3,C3863:C3863)=0,-1,SUBTOTAL(3,$C$4:C3863))),"")</f>
        <v/>
      </c>
      <c r="W3863" s="156" t="str">
        <f t="array" ref="W3863">IF(LEN(C3863)&gt;0,IFERROR(IF(MATCH(C3863,$C$3:$C3862,0)&gt;0,N3863-INDEX($N$3:N3862,SUMPRODUCT(MAX(ROW($C$3:$C3862)*(C3863=$C$3:$C3862)))-2,1),""),""),"")</f>
        <v/>
      </c>
      <c r="X3863" s="156">
        <f t="shared" ca="1" si="407"/>
        <v>1</v>
      </c>
      <c r="Y3863" s="156">
        <f t="shared" ca="1" si="408"/>
        <v>1</v>
      </c>
    </row>
    <row r="3864" spans="2:25" hidden="1" x14ac:dyDescent="0.25">
      <c r="B3864" s="390" t="str">
        <f>IFERROR(IF(LEN(INDEX(PlansAndNotes!$B$6:$B$2005,ROW(A3864)-ROW($B$3)))=0,"",INDEX(PlansAndNotes!$B$6:$B$2005,ROW(A3864)-ROW($B$3))),"")</f>
        <v/>
      </c>
      <c r="C3864" s="387" t="str">
        <f t="shared" si="409"/>
        <v/>
      </c>
      <c r="D3864" s="361" t="str">
        <f>IFERROR(IF(LEN(C3864)&gt;0,IF(LEN(INDEX(TasksList!$C$6:$C$25,MATCH(C3864,TasksList!$B$6:$B$25,0),1))=0,"",INDEX(TasksList!$C$6:$C$25,MATCH(C3864,TasksList!$B$6:$B$25,0),1)),""),"")</f>
        <v/>
      </c>
      <c r="E3864" s="361" t="str">
        <f>IFERROR(IF(LEN(C3864)&gt;0,IF(LEN(INDEX(TasksList!$F$6:$F$25,MATCH(C3864,TasksList!$B$6:$B$25,0),1))=0,"not set!",INDEX(TasksList!$F$6:$F$25,MATCH(C3864,TasksList!$B$6:$B$25,0),1)),""),"")</f>
        <v/>
      </c>
      <c r="F3864" s="360" t="str">
        <f>IFERROR(IF(LEN(D3864)&gt;0,IF(LEN(INDEX(AdressBook!$D$6:$D$25,MATCH(D3864,AdressBook!$B$6:$B$25,0),1))=0,"",INDEX(AdressBook!$D$6:$D$25,MATCH(D3864,AdressBook!$B$6:$B$25,0),1)),""),"")</f>
        <v/>
      </c>
      <c r="G3864" s="361" t="str">
        <f>IFERROR(IF(LEN(INDEX(PlansAndNotes!$F$6:$F$4005,ROW(B3864)-ROW($C$3)))=0,"",INDEX(PlansAndNotes!$F$6:$F$4005,ROW(B3864)-ROW($C$3))),"")</f>
        <v/>
      </c>
      <c r="H3864" s="361" t="str">
        <f>IFERROR(IF(LEN(C3864)&gt;0,IF(LEN(INDEX(TasksList!$G$6:$G$25,MATCH(C3864,TasksList!$B$6:$B$25,0),1))=0,"",INDEX(TasksList!$G$6:$G$25,MATCH(C3864,TasksList!$B$6:$B$25,0),1)),""),"")</f>
        <v/>
      </c>
      <c r="N3864" s="362" t="str">
        <f>IFERROR(IF(LEN(INDEX(PlansAndNotes!$D$6:$D$4005,ROW(B3864)-ROW($C$3)))=0,"",INDEX(PlansAndNotes!$D$6:$D$4005,ROW(B3864)-ROW($C$3))),"")</f>
        <v/>
      </c>
      <c r="O3864" s="165" t="str">
        <f t="shared" si="404"/>
        <v/>
      </c>
      <c r="P3864" s="363" t="str">
        <f>IFERROR(IF(LEN(INDEX(PlansAndNotes!$E$6:$E$4005,ROW(B3864)-ROW($C$3)))=0,"",INDEX(PlansAndNotes!$E$6:$E$4005,ROW(B3864)-ROW($C$3))),"")</f>
        <v/>
      </c>
      <c r="Q3864" s="363" t="str">
        <f>IFERROR(IF(LEN(INDEX(PlansAndNotes!$G$6:$G$4005,ROW(B3864)-ROW($C$3)))=0,"",INDEX(PlansAndNotes!$G$6:$G$4005,ROW(B3864)-ROW($C$3))),"")</f>
        <v/>
      </c>
      <c r="R3864" s="361" t="str">
        <f>IFERROR(IF(LEN(D3864)&gt;0,IF(LEN(INDEX(AdressBook!$C$6:$C$25,MATCH(D3864,AdressBook!$B$6:$B$25,0),1))=0,"",INDEX(AdressBook!$C$6:$C$25,MATCH(D3864,AdressBook!$B$6:$B$25,0),1)),""),"")</f>
        <v/>
      </c>
      <c r="S3864" s="165">
        <f>IF(LEN(C3864)&gt;0,IFERROR(IF(MATCH(C3864,C3865:$C$4004,0)&gt;0,-1,ROW(S3864)-ROW($S$3)),ROW(S3864)-ROW($S$3)),-1)</f>
        <v>-1</v>
      </c>
      <c r="T3864" s="165">
        <f t="shared" si="405"/>
        <v>0</v>
      </c>
      <c r="U3864" s="165" t="str">
        <f t="shared" si="406"/>
        <v/>
      </c>
      <c r="V3864" s="165" t="str">
        <f>IFERROR(IF(OR(C3864="",S3864&lt;0),"",IF(SUBTOTAL(3,C3864:C3864)=0,-1,SUBTOTAL(3,$C$4:C3864))),"")</f>
        <v/>
      </c>
      <c r="W3864" s="156" t="str">
        <f t="array" ref="W3864">IF(LEN(C3864)&gt;0,IFERROR(IF(MATCH(C3864,$C$3:$C3863,0)&gt;0,N3864-INDEX($N$3:N3863,SUMPRODUCT(MAX(ROW($C$3:$C3863)*(C3864=$C$3:$C3863)))-2,1),""),""),"")</f>
        <v/>
      </c>
      <c r="X3864" s="156">
        <f t="shared" ca="1" si="407"/>
        <v>1</v>
      </c>
      <c r="Y3864" s="156">
        <f t="shared" ca="1" si="408"/>
        <v>1</v>
      </c>
    </row>
    <row r="3865" spans="2:25" hidden="1" x14ac:dyDescent="0.25">
      <c r="B3865" s="390" t="str">
        <f>IFERROR(IF(LEN(INDEX(PlansAndNotes!$B$6:$B$2005,ROW(A3865)-ROW($B$3)))=0,"",INDEX(PlansAndNotes!$B$6:$B$2005,ROW(A3865)-ROW($B$3))),"")</f>
        <v/>
      </c>
      <c r="C3865" s="387" t="str">
        <f t="shared" si="409"/>
        <v/>
      </c>
      <c r="D3865" s="361" t="str">
        <f>IFERROR(IF(LEN(C3865)&gt;0,IF(LEN(INDEX(TasksList!$C$6:$C$25,MATCH(C3865,TasksList!$B$6:$B$25,0),1))=0,"",INDEX(TasksList!$C$6:$C$25,MATCH(C3865,TasksList!$B$6:$B$25,0),1)),""),"")</f>
        <v/>
      </c>
      <c r="E3865" s="361" t="str">
        <f>IFERROR(IF(LEN(C3865)&gt;0,IF(LEN(INDEX(TasksList!$F$6:$F$25,MATCH(C3865,TasksList!$B$6:$B$25,0),1))=0,"not set!",INDEX(TasksList!$F$6:$F$25,MATCH(C3865,TasksList!$B$6:$B$25,0),1)),""),"")</f>
        <v/>
      </c>
      <c r="F3865" s="360" t="str">
        <f>IFERROR(IF(LEN(D3865)&gt;0,IF(LEN(INDEX(AdressBook!$D$6:$D$25,MATCH(D3865,AdressBook!$B$6:$B$25,0),1))=0,"",INDEX(AdressBook!$D$6:$D$25,MATCH(D3865,AdressBook!$B$6:$B$25,0),1)),""),"")</f>
        <v/>
      </c>
      <c r="G3865" s="361" t="str">
        <f>IFERROR(IF(LEN(INDEX(PlansAndNotes!$F$6:$F$4005,ROW(B3865)-ROW($C$3)))=0,"",INDEX(PlansAndNotes!$F$6:$F$4005,ROW(B3865)-ROW($C$3))),"")</f>
        <v/>
      </c>
      <c r="H3865" s="361" t="str">
        <f>IFERROR(IF(LEN(C3865)&gt;0,IF(LEN(INDEX(TasksList!$G$6:$G$25,MATCH(C3865,TasksList!$B$6:$B$25,0),1))=0,"",INDEX(TasksList!$G$6:$G$25,MATCH(C3865,TasksList!$B$6:$B$25,0),1)),""),"")</f>
        <v/>
      </c>
      <c r="N3865" s="362" t="str">
        <f>IFERROR(IF(LEN(INDEX(PlansAndNotes!$D$6:$D$4005,ROW(B3865)-ROW($C$3)))=0,"",INDEX(PlansAndNotes!$D$6:$D$4005,ROW(B3865)-ROW($C$3))),"")</f>
        <v/>
      </c>
      <c r="O3865" s="165" t="str">
        <f t="shared" si="404"/>
        <v/>
      </c>
      <c r="P3865" s="363" t="str">
        <f>IFERROR(IF(LEN(INDEX(PlansAndNotes!$E$6:$E$4005,ROW(B3865)-ROW($C$3)))=0,"",INDEX(PlansAndNotes!$E$6:$E$4005,ROW(B3865)-ROW($C$3))),"")</f>
        <v/>
      </c>
      <c r="Q3865" s="363" t="str">
        <f>IFERROR(IF(LEN(INDEX(PlansAndNotes!$G$6:$G$4005,ROW(B3865)-ROW($C$3)))=0,"",INDEX(PlansAndNotes!$G$6:$G$4005,ROW(B3865)-ROW($C$3))),"")</f>
        <v/>
      </c>
      <c r="R3865" s="361" t="str">
        <f>IFERROR(IF(LEN(D3865)&gt;0,IF(LEN(INDEX(AdressBook!$C$6:$C$25,MATCH(D3865,AdressBook!$B$6:$B$25,0),1))=0,"",INDEX(AdressBook!$C$6:$C$25,MATCH(D3865,AdressBook!$B$6:$B$25,0),1)),""),"")</f>
        <v/>
      </c>
      <c r="S3865" s="165">
        <f>IF(LEN(C3865)&gt;0,IFERROR(IF(MATCH(C3865,C3866:$C$4004,0)&gt;0,-1,ROW(S3865)-ROW($S$3)),ROW(S3865)-ROW($S$3)),-1)</f>
        <v>-1</v>
      </c>
      <c r="T3865" s="165">
        <f t="shared" si="405"/>
        <v>0</v>
      </c>
      <c r="U3865" s="165" t="str">
        <f t="shared" si="406"/>
        <v/>
      </c>
      <c r="V3865" s="165" t="str">
        <f>IFERROR(IF(OR(C3865="",S3865&lt;0),"",IF(SUBTOTAL(3,C3865:C3865)=0,-1,SUBTOTAL(3,$C$4:C3865))),"")</f>
        <v/>
      </c>
      <c r="W3865" s="156" t="str">
        <f t="array" ref="W3865">IF(LEN(C3865)&gt;0,IFERROR(IF(MATCH(C3865,$C$3:$C3864,0)&gt;0,N3865-INDEX($N$3:N3864,SUMPRODUCT(MAX(ROW($C$3:$C3864)*(C3865=$C$3:$C3864)))-2,1),""),""),"")</f>
        <v/>
      </c>
      <c r="X3865" s="156">
        <f t="shared" ca="1" si="407"/>
        <v>1</v>
      </c>
      <c r="Y3865" s="156">
        <f t="shared" ca="1" si="408"/>
        <v>1</v>
      </c>
    </row>
    <row r="3866" spans="2:25" hidden="1" x14ac:dyDescent="0.25">
      <c r="B3866" s="390" t="str">
        <f>IFERROR(IF(LEN(INDEX(PlansAndNotes!$B$6:$B$2005,ROW(A3866)-ROW($B$3)))=0,"",INDEX(PlansAndNotes!$B$6:$B$2005,ROW(A3866)-ROW($B$3))),"")</f>
        <v/>
      </c>
      <c r="C3866" s="387" t="str">
        <f t="shared" si="409"/>
        <v/>
      </c>
      <c r="D3866" s="361" t="str">
        <f>IFERROR(IF(LEN(C3866)&gt;0,IF(LEN(INDEX(TasksList!$C$6:$C$25,MATCH(C3866,TasksList!$B$6:$B$25,0),1))=0,"",INDEX(TasksList!$C$6:$C$25,MATCH(C3866,TasksList!$B$6:$B$25,0),1)),""),"")</f>
        <v/>
      </c>
      <c r="E3866" s="361" t="str">
        <f>IFERROR(IF(LEN(C3866)&gt;0,IF(LEN(INDEX(TasksList!$F$6:$F$25,MATCH(C3866,TasksList!$B$6:$B$25,0),1))=0,"not set!",INDEX(TasksList!$F$6:$F$25,MATCH(C3866,TasksList!$B$6:$B$25,0),1)),""),"")</f>
        <v/>
      </c>
      <c r="F3866" s="360" t="str">
        <f>IFERROR(IF(LEN(D3866)&gt;0,IF(LEN(INDEX(AdressBook!$D$6:$D$25,MATCH(D3866,AdressBook!$B$6:$B$25,0),1))=0,"",INDEX(AdressBook!$D$6:$D$25,MATCH(D3866,AdressBook!$B$6:$B$25,0),1)),""),"")</f>
        <v/>
      </c>
      <c r="G3866" s="361" t="str">
        <f>IFERROR(IF(LEN(INDEX(PlansAndNotes!$F$6:$F$4005,ROW(B3866)-ROW($C$3)))=0,"",INDEX(PlansAndNotes!$F$6:$F$4005,ROW(B3866)-ROW($C$3))),"")</f>
        <v/>
      </c>
      <c r="H3866" s="361" t="str">
        <f>IFERROR(IF(LEN(C3866)&gt;0,IF(LEN(INDEX(TasksList!$G$6:$G$25,MATCH(C3866,TasksList!$B$6:$B$25,0),1))=0,"",INDEX(TasksList!$G$6:$G$25,MATCH(C3866,TasksList!$B$6:$B$25,0),1)),""),"")</f>
        <v/>
      </c>
      <c r="N3866" s="362" t="str">
        <f>IFERROR(IF(LEN(INDEX(PlansAndNotes!$D$6:$D$4005,ROW(B3866)-ROW($C$3)))=0,"",INDEX(PlansAndNotes!$D$6:$D$4005,ROW(B3866)-ROW($C$3))),"")</f>
        <v/>
      </c>
      <c r="O3866" s="165" t="str">
        <f t="shared" si="404"/>
        <v/>
      </c>
      <c r="P3866" s="363" t="str">
        <f>IFERROR(IF(LEN(INDEX(PlansAndNotes!$E$6:$E$4005,ROW(B3866)-ROW($C$3)))=0,"",INDEX(PlansAndNotes!$E$6:$E$4005,ROW(B3866)-ROW($C$3))),"")</f>
        <v/>
      </c>
      <c r="Q3866" s="363" t="str">
        <f>IFERROR(IF(LEN(INDEX(PlansAndNotes!$G$6:$G$4005,ROW(B3866)-ROW($C$3)))=0,"",INDEX(PlansAndNotes!$G$6:$G$4005,ROW(B3866)-ROW($C$3))),"")</f>
        <v/>
      </c>
      <c r="R3866" s="361" t="str">
        <f>IFERROR(IF(LEN(D3866)&gt;0,IF(LEN(INDEX(AdressBook!$C$6:$C$25,MATCH(D3866,AdressBook!$B$6:$B$25,0),1))=0,"",INDEX(AdressBook!$C$6:$C$25,MATCH(D3866,AdressBook!$B$6:$B$25,0),1)),""),"")</f>
        <v/>
      </c>
      <c r="S3866" s="165">
        <f>IF(LEN(C3866)&gt;0,IFERROR(IF(MATCH(C3866,C3867:$C$4004,0)&gt;0,-1,ROW(S3866)-ROW($S$3)),ROW(S3866)-ROW($S$3)),-1)</f>
        <v>-1</v>
      </c>
      <c r="T3866" s="165">
        <f t="shared" si="405"/>
        <v>0</v>
      </c>
      <c r="U3866" s="165" t="str">
        <f t="shared" si="406"/>
        <v/>
      </c>
      <c r="V3866" s="165" t="str">
        <f>IFERROR(IF(OR(C3866="",S3866&lt;0),"",IF(SUBTOTAL(3,C3866:C3866)=0,-1,SUBTOTAL(3,$C$4:C3866))),"")</f>
        <v/>
      </c>
      <c r="W3866" s="156" t="str">
        <f t="array" ref="W3866">IF(LEN(C3866)&gt;0,IFERROR(IF(MATCH(C3866,$C$3:$C3865,0)&gt;0,N3866-INDEX($N$3:N3865,SUMPRODUCT(MAX(ROW($C$3:$C3865)*(C3866=$C$3:$C3865)))-2,1),""),""),"")</f>
        <v/>
      </c>
      <c r="X3866" s="156">
        <f t="shared" ca="1" si="407"/>
        <v>1</v>
      </c>
      <c r="Y3866" s="156">
        <f t="shared" ca="1" si="408"/>
        <v>1</v>
      </c>
    </row>
    <row r="3867" spans="2:25" hidden="1" x14ac:dyDescent="0.25">
      <c r="B3867" s="390" t="str">
        <f>IFERROR(IF(LEN(INDEX(PlansAndNotes!$B$6:$B$2005,ROW(A3867)-ROW($B$3)))=0,"",INDEX(PlansAndNotes!$B$6:$B$2005,ROW(A3867)-ROW($B$3))),"")</f>
        <v/>
      </c>
      <c r="C3867" s="387" t="str">
        <f t="shared" si="409"/>
        <v/>
      </c>
      <c r="D3867" s="361" t="str">
        <f>IFERROR(IF(LEN(C3867)&gt;0,IF(LEN(INDEX(TasksList!$C$6:$C$25,MATCH(C3867,TasksList!$B$6:$B$25,0),1))=0,"",INDEX(TasksList!$C$6:$C$25,MATCH(C3867,TasksList!$B$6:$B$25,0),1)),""),"")</f>
        <v/>
      </c>
      <c r="E3867" s="361" t="str">
        <f>IFERROR(IF(LEN(C3867)&gt;0,IF(LEN(INDEX(TasksList!$F$6:$F$25,MATCH(C3867,TasksList!$B$6:$B$25,0),1))=0,"not set!",INDEX(TasksList!$F$6:$F$25,MATCH(C3867,TasksList!$B$6:$B$25,0),1)),""),"")</f>
        <v/>
      </c>
      <c r="F3867" s="360" t="str">
        <f>IFERROR(IF(LEN(D3867)&gt;0,IF(LEN(INDEX(AdressBook!$D$6:$D$25,MATCH(D3867,AdressBook!$B$6:$B$25,0),1))=0,"",INDEX(AdressBook!$D$6:$D$25,MATCH(D3867,AdressBook!$B$6:$B$25,0),1)),""),"")</f>
        <v/>
      </c>
      <c r="G3867" s="361" t="str">
        <f>IFERROR(IF(LEN(INDEX(PlansAndNotes!$F$6:$F$4005,ROW(B3867)-ROW($C$3)))=0,"",INDEX(PlansAndNotes!$F$6:$F$4005,ROW(B3867)-ROW($C$3))),"")</f>
        <v/>
      </c>
      <c r="H3867" s="361" t="str">
        <f>IFERROR(IF(LEN(C3867)&gt;0,IF(LEN(INDEX(TasksList!$G$6:$G$25,MATCH(C3867,TasksList!$B$6:$B$25,0),1))=0,"",INDEX(TasksList!$G$6:$G$25,MATCH(C3867,TasksList!$B$6:$B$25,0),1)),""),"")</f>
        <v/>
      </c>
      <c r="N3867" s="362" t="str">
        <f>IFERROR(IF(LEN(INDEX(PlansAndNotes!$D$6:$D$4005,ROW(B3867)-ROW($C$3)))=0,"",INDEX(PlansAndNotes!$D$6:$D$4005,ROW(B3867)-ROW($C$3))),"")</f>
        <v/>
      </c>
      <c r="O3867" s="165" t="str">
        <f t="shared" si="404"/>
        <v/>
      </c>
      <c r="P3867" s="363" t="str">
        <f>IFERROR(IF(LEN(INDEX(PlansAndNotes!$E$6:$E$4005,ROW(B3867)-ROW($C$3)))=0,"",INDEX(PlansAndNotes!$E$6:$E$4005,ROW(B3867)-ROW($C$3))),"")</f>
        <v/>
      </c>
      <c r="Q3867" s="363" t="str">
        <f>IFERROR(IF(LEN(INDEX(PlansAndNotes!$G$6:$G$4005,ROW(B3867)-ROW($C$3)))=0,"",INDEX(PlansAndNotes!$G$6:$G$4005,ROW(B3867)-ROW($C$3))),"")</f>
        <v/>
      </c>
      <c r="R3867" s="361" t="str">
        <f>IFERROR(IF(LEN(D3867)&gt;0,IF(LEN(INDEX(AdressBook!$C$6:$C$25,MATCH(D3867,AdressBook!$B$6:$B$25,0),1))=0,"",INDEX(AdressBook!$C$6:$C$25,MATCH(D3867,AdressBook!$B$6:$B$25,0),1)),""),"")</f>
        <v/>
      </c>
      <c r="S3867" s="165">
        <f>IF(LEN(C3867)&gt;0,IFERROR(IF(MATCH(C3867,C3868:$C$4004,0)&gt;0,-1,ROW(S3867)-ROW($S$3)),ROW(S3867)-ROW($S$3)),-1)</f>
        <v>-1</v>
      </c>
      <c r="T3867" s="165">
        <f t="shared" si="405"/>
        <v>0</v>
      </c>
      <c r="U3867" s="165" t="str">
        <f t="shared" si="406"/>
        <v/>
      </c>
      <c r="V3867" s="165" t="str">
        <f>IFERROR(IF(OR(C3867="",S3867&lt;0),"",IF(SUBTOTAL(3,C3867:C3867)=0,-1,SUBTOTAL(3,$C$4:C3867))),"")</f>
        <v/>
      </c>
      <c r="W3867" s="156" t="str">
        <f t="array" ref="W3867">IF(LEN(C3867)&gt;0,IFERROR(IF(MATCH(C3867,$C$3:$C3866,0)&gt;0,N3867-INDEX($N$3:N3866,SUMPRODUCT(MAX(ROW($C$3:$C3866)*(C3867=$C$3:$C3866)))-2,1),""),""),"")</f>
        <v/>
      </c>
      <c r="X3867" s="156">
        <f t="shared" ca="1" si="407"/>
        <v>1</v>
      </c>
      <c r="Y3867" s="156">
        <f t="shared" ca="1" si="408"/>
        <v>1</v>
      </c>
    </row>
    <row r="3868" spans="2:25" hidden="1" x14ac:dyDescent="0.25">
      <c r="B3868" s="390" t="str">
        <f>IFERROR(IF(LEN(INDEX(PlansAndNotes!$B$6:$B$2005,ROW(A3868)-ROW($B$3)))=0,"",INDEX(PlansAndNotes!$B$6:$B$2005,ROW(A3868)-ROW($B$3))),"")</f>
        <v/>
      </c>
      <c r="C3868" s="387" t="str">
        <f t="shared" si="409"/>
        <v/>
      </c>
      <c r="D3868" s="361" t="str">
        <f>IFERROR(IF(LEN(C3868)&gt;0,IF(LEN(INDEX(TasksList!$C$6:$C$25,MATCH(C3868,TasksList!$B$6:$B$25,0),1))=0,"",INDEX(TasksList!$C$6:$C$25,MATCH(C3868,TasksList!$B$6:$B$25,0),1)),""),"")</f>
        <v/>
      </c>
      <c r="E3868" s="361" t="str">
        <f>IFERROR(IF(LEN(C3868)&gt;0,IF(LEN(INDEX(TasksList!$F$6:$F$25,MATCH(C3868,TasksList!$B$6:$B$25,0),1))=0,"not set!",INDEX(TasksList!$F$6:$F$25,MATCH(C3868,TasksList!$B$6:$B$25,0),1)),""),"")</f>
        <v/>
      </c>
      <c r="F3868" s="360" t="str">
        <f>IFERROR(IF(LEN(D3868)&gt;0,IF(LEN(INDEX(AdressBook!$D$6:$D$25,MATCH(D3868,AdressBook!$B$6:$B$25,0),1))=0,"",INDEX(AdressBook!$D$6:$D$25,MATCH(D3868,AdressBook!$B$6:$B$25,0),1)),""),"")</f>
        <v/>
      </c>
      <c r="G3868" s="361" t="str">
        <f>IFERROR(IF(LEN(INDEX(PlansAndNotes!$F$6:$F$4005,ROW(B3868)-ROW($C$3)))=0,"",INDEX(PlansAndNotes!$F$6:$F$4005,ROW(B3868)-ROW($C$3))),"")</f>
        <v/>
      </c>
      <c r="H3868" s="361" t="str">
        <f>IFERROR(IF(LEN(C3868)&gt;0,IF(LEN(INDEX(TasksList!$G$6:$G$25,MATCH(C3868,TasksList!$B$6:$B$25,0),1))=0,"",INDEX(TasksList!$G$6:$G$25,MATCH(C3868,TasksList!$B$6:$B$25,0),1)),""),"")</f>
        <v/>
      </c>
      <c r="N3868" s="362" t="str">
        <f>IFERROR(IF(LEN(INDEX(PlansAndNotes!$D$6:$D$4005,ROW(B3868)-ROW($C$3)))=0,"",INDEX(PlansAndNotes!$D$6:$D$4005,ROW(B3868)-ROW($C$3))),"")</f>
        <v/>
      </c>
      <c r="O3868" s="165" t="str">
        <f t="shared" si="404"/>
        <v/>
      </c>
      <c r="P3868" s="363" t="str">
        <f>IFERROR(IF(LEN(INDEX(PlansAndNotes!$E$6:$E$4005,ROW(B3868)-ROW($C$3)))=0,"",INDEX(PlansAndNotes!$E$6:$E$4005,ROW(B3868)-ROW($C$3))),"")</f>
        <v/>
      </c>
      <c r="Q3868" s="363" t="str">
        <f>IFERROR(IF(LEN(INDEX(PlansAndNotes!$G$6:$G$4005,ROW(B3868)-ROW($C$3)))=0,"",INDEX(PlansAndNotes!$G$6:$G$4005,ROW(B3868)-ROW($C$3))),"")</f>
        <v/>
      </c>
      <c r="R3868" s="361" t="str">
        <f>IFERROR(IF(LEN(D3868)&gt;0,IF(LEN(INDEX(AdressBook!$C$6:$C$25,MATCH(D3868,AdressBook!$B$6:$B$25,0),1))=0,"",INDEX(AdressBook!$C$6:$C$25,MATCH(D3868,AdressBook!$B$6:$B$25,0),1)),""),"")</f>
        <v/>
      </c>
      <c r="S3868" s="165">
        <f>IF(LEN(C3868)&gt;0,IFERROR(IF(MATCH(C3868,C3869:$C$4004,0)&gt;0,-1,ROW(S3868)-ROW($S$3)),ROW(S3868)-ROW($S$3)),-1)</f>
        <v>-1</v>
      </c>
      <c r="T3868" s="165">
        <f t="shared" si="405"/>
        <v>0</v>
      </c>
      <c r="U3868" s="165" t="str">
        <f t="shared" si="406"/>
        <v/>
      </c>
      <c r="V3868" s="165" t="str">
        <f>IFERROR(IF(OR(C3868="",S3868&lt;0),"",IF(SUBTOTAL(3,C3868:C3868)=0,-1,SUBTOTAL(3,$C$4:C3868))),"")</f>
        <v/>
      </c>
      <c r="W3868" s="156" t="str">
        <f t="array" ref="W3868">IF(LEN(C3868)&gt;0,IFERROR(IF(MATCH(C3868,$C$3:$C3867,0)&gt;0,N3868-INDEX($N$3:N3867,SUMPRODUCT(MAX(ROW($C$3:$C3867)*(C3868=$C$3:$C3867)))-2,1),""),""),"")</f>
        <v/>
      </c>
      <c r="X3868" s="156">
        <f t="shared" ca="1" si="407"/>
        <v>1</v>
      </c>
      <c r="Y3868" s="156">
        <f t="shared" ca="1" si="408"/>
        <v>1</v>
      </c>
    </row>
    <row r="3869" spans="2:25" hidden="1" x14ac:dyDescent="0.25">
      <c r="B3869" s="390" t="str">
        <f>IFERROR(IF(LEN(INDEX(PlansAndNotes!$B$6:$B$2005,ROW(A3869)-ROW($B$3)))=0,"",INDEX(PlansAndNotes!$B$6:$B$2005,ROW(A3869)-ROW($B$3))),"")</f>
        <v/>
      </c>
      <c r="C3869" s="387" t="str">
        <f t="shared" si="409"/>
        <v/>
      </c>
      <c r="D3869" s="361" t="str">
        <f>IFERROR(IF(LEN(C3869)&gt;0,IF(LEN(INDEX(TasksList!$C$6:$C$25,MATCH(C3869,TasksList!$B$6:$B$25,0),1))=0,"",INDEX(TasksList!$C$6:$C$25,MATCH(C3869,TasksList!$B$6:$B$25,0),1)),""),"")</f>
        <v/>
      </c>
      <c r="E3869" s="361" t="str">
        <f>IFERROR(IF(LEN(C3869)&gt;0,IF(LEN(INDEX(TasksList!$F$6:$F$25,MATCH(C3869,TasksList!$B$6:$B$25,0),1))=0,"not set!",INDEX(TasksList!$F$6:$F$25,MATCH(C3869,TasksList!$B$6:$B$25,0),1)),""),"")</f>
        <v/>
      </c>
      <c r="F3869" s="360" t="str">
        <f>IFERROR(IF(LEN(D3869)&gt;0,IF(LEN(INDEX(AdressBook!$D$6:$D$25,MATCH(D3869,AdressBook!$B$6:$B$25,0),1))=0,"",INDEX(AdressBook!$D$6:$D$25,MATCH(D3869,AdressBook!$B$6:$B$25,0),1)),""),"")</f>
        <v/>
      </c>
      <c r="G3869" s="361" t="str">
        <f>IFERROR(IF(LEN(INDEX(PlansAndNotes!$F$6:$F$4005,ROW(B3869)-ROW($C$3)))=0,"",INDEX(PlansAndNotes!$F$6:$F$4005,ROW(B3869)-ROW($C$3))),"")</f>
        <v/>
      </c>
      <c r="H3869" s="361" t="str">
        <f>IFERROR(IF(LEN(C3869)&gt;0,IF(LEN(INDEX(TasksList!$G$6:$G$25,MATCH(C3869,TasksList!$B$6:$B$25,0),1))=0,"",INDEX(TasksList!$G$6:$G$25,MATCH(C3869,TasksList!$B$6:$B$25,0),1)),""),"")</f>
        <v/>
      </c>
      <c r="N3869" s="362" t="str">
        <f>IFERROR(IF(LEN(INDEX(PlansAndNotes!$D$6:$D$4005,ROW(B3869)-ROW($C$3)))=0,"",INDEX(PlansAndNotes!$D$6:$D$4005,ROW(B3869)-ROW($C$3))),"")</f>
        <v/>
      </c>
      <c r="O3869" s="165" t="str">
        <f t="shared" si="404"/>
        <v/>
      </c>
      <c r="P3869" s="363" t="str">
        <f>IFERROR(IF(LEN(INDEX(PlansAndNotes!$E$6:$E$4005,ROW(B3869)-ROW($C$3)))=0,"",INDEX(PlansAndNotes!$E$6:$E$4005,ROW(B3869)-ROW($C$3))),"")</f>
        <v/>
      </c>
      <c r="Q3869" s="363" t="str">
        <f>IFERROR(IF(LEN(INDEX(PlansAndNotes!$G$6:$G$4005,ROW(B3869)-ROW($C$3)))=0,"",INDEX(PlansAndNotes!$G$6:$G$4005,ROW(B3869)-ROW($C$3))),"")</f>
        <v/>
      </c>
      <c r="R3869" s="361" t="str">
        <f>IFERROR(IF(LEN(D3869)&gt;0,IF(LEN(INDEX(AdressBook!$C$6:$C$25,MATCH(D3869,AdressBook!$B$6:$B$25,0),1))=0,"",INDEX(AdressBook!$C$6:$C$25,MATCH(D3869,AdressBook!$B$6:$B$25,0),1)),""),"")</f>
        <v/>
      </c>
      <c r="S3869" s="165">
        <f>IF(LEN(C3869)&gt;0,IFERROR(IF(MATCH(C3869,C3870:$C$4004,0)&gt;0,-1,ROW(S3869)-ROW($S$3)),ROW(S3869)-ROW($S$3)),-1)</f>
        <v>-1</v>
      </c>
      <c r="T3869" s="165">
        <f t="shared" si="405"/>
        <v>0</v>
      </c>
      <c r="U3869" s="165" t="str">
        <f t="shared" si="406"/>
        <v/>
      </c>
      <c r="V3869" s="165" t="str">
        <f>IFERROR(IF(OR(C3869="",S3869&lt;0),"",IF(SUBTOTAL(3,C3869:C3869)=0,-1,SUBTOTAL(3,$C$4:C3869))),"")</f>
        <v/>
      </c>
      <c r="W3869" s="156" t="str">
        <f t="array" ref="W3869">IF(LEN(C3869)&gt;0,IFERROR(IF(MATCH(C3869,$C$3:$C3868,0)&gt;0,N3869-INDEX($N$3:N3868,SUMPRODUCT(MAX(ROW($C$3:$C3868)*(C3869=$C$3:$C3868)))-2,1),""),""),"")</f>
        <v/>
      </c>
      <c r="X3869" s="156">
        <f t="shared" ca="1" si="407"/>
        <v>1</v>
      </c>
      <c r="Y3869" s="156">
        <f t="shared" ca="1" si="408"/>
        <v>1</v>
      </c>
    </row>
    <row r="3870" spans="2:25" hidden="1" x14ac:dyDescent="0.25">
      <c r="B3870" s="390" t="str">
        <f>IFERROR(IF(LEN(INDEX(PlansAndNotes!$B$6:$B$2005,ROW(A3870)-ROW($B$3)))=0,"",INDEX(PlansAndNotes!$B$6:$B$2005,ROW(A3870)-ROW($B$3))),"")</f>
        <v/>
      </c>
      <c r="C3870" s="387" t="str">
        <f t="shared" si="409"/>
        <v/>
      </c>
      <c r="D3870" s="361" t="str">
        <f>IFERROR(IF(LEN(C3870)&gt;0,IF(LEN(INDEX(TasksList!$C$6:$C$25,MATCH(C3870,TasksList!$B$6:$B$25,0),1))=0,"",INDEX(TasksList!$C$6:$C$25,MATCH(C3870,TasksList!$B$6:$B$25,0),1)),""),"")</f>
        <v/>
      </c>
      <c r="E3870" s="361" t="str">
        <f>IFERROR(IF(LEN(C3870)&gt;0,IF(LEN(INDEX(TasksList!$F$6:$F$25,MATCH(C3870,TasksList!$B$6:$B$25,0),1))=0,"not set!",INDEX(TasksList!$F$6:$F$25,MATCH(C3870,TasksList!$B$6:$B$25,0),1)),""),"")</f>
        <v/>
      </c>
      <c r="F3870" s="360" t="str">
        <f>IFERROR(IF(LEN(D3870)&gt;0,IF(LEN(INDEX(AdressBook!$D$6:$D$25,MATCH(D3870,AdressBook!$B$6:$B$25,0),1))=0,"",INDEX(AdressBook!$D$6:$D$25,MATCH(D3870,AdressBook!$B$6:$B$25,0),1)),""),"")</f>
        <v/>
      </c>
      <c r="G3870" s="361" t="str">
        <f>IFERROR(IF(LEN(INDEX(PlansAndNotes!$F$6:$F$4005,ROW(B3870)-ROW($C$3)))=0,"",INDEX(PlansAndNotes!$F$6:$F$4005,ROW(B3870)-ROW($C$3))),"")</f>
        <v/>
      </c>
      <c r="H3870" s="361" t="str">
        <f>IFERROR(IF(LEN(C3870)&gt;0,IF(LEN(INDEX(TasksList!$G$6:$G$25,MATCH(C3870,TasksList!$B$6:$B$25,0),1))=0,"",INDEX(TasksList!$G$6:$G$25,MATCH(C3870,TasksList!$B$6:$B$25,0),1)),""),"")</f>
        <v/>
      </c>
      <c r="N3870" s="362" t="str">
        <f>IFERROR(IF(LEN(INDEX(PlansAndNotes!$D$6:$D$4005,ROW(B3870)-ROW($C$3)))=0,"",INDEX(PlansAndNotes!$D$6:$D$4005,ROW(B3870)-ROW($C$3))),"")</f>
        <v/>
      </c>
      <c r="O3870" s="165" t="str">
        <f t="shared" si="404"/>
        <v/>
      </c>
      <c r="P3870" s="363" t="str">
        <f>IFERROR(IF(LEN(INDEX(PlansAndNotes!$E$6:$E$4005,ROW(B3870)-ROW($C$3)))=0,"",INDEX(PlansAndNotes!$E$6:$E$4005,ROW(B3870)-ROW($C$3))),"")</f>
        <v/>
      </c>
      <c r="Q3870" s="363" t="str">
        <f>IFERROR(IF(LEN(INDEX(PlansAndNotes!$G$6:$G$4005,ROW(B3870)-ROW($C$3)))=0,"",INDEX(PlansAndNotes!$G$6:$G$4005,ROW(B3870)-ROW($C$3))),"")</f>
        <v/>
      </c>
      <c r="R3870" s="361" t="str">
        <f>IFERROR(IF(LEN(D3870)&gt;0,IF(LEN(INDEX(AdressBook!$C$6:$C$25,MATCH(D3870,AdressBook!$B$6:$B$25,0),1))=0,"",INDEX(AdressBook!$C$6:$C$25,MATCH(D3870,AdressBook!$B$6:$B$25,0),1)),""),"")</f>
        <v/>
      </c>
      <c r="S3870" s="165">
        <f>IF(LEN(C3870)&gt;0,IFERROR(IF(MATCH(C3870,C3871:$C$4004,0)&gt;0,-1,ROW(S3870)-ROW($S$3)),ROW(S3870)-ROW($S$3)),-1)</f>
        <v>-1</v>
      </c>
      <c r="T3870" s="165">
        <f t="shared" si="405"/>
        <v>0</v>
      </c>
      <c r="U3870" s="165" t="str">
        <f t="shared" si="406"/>
        <v/>
      </c>
      <c r="V3870" s="165" t="str">
        <f>IFERROR(IF(OR(C3870="",S3870&lt;0),"",IF(SUBTOTAL(3,C3870:C3870)=0,-1,SUBTOTAL(3,$C$4:C3870))),"")</f>
        <v/>
      </c>
      <c r="W3870" s="156" t="str">
        <f t="array" ref="W3870">IF(LEN(C3870)&gt;0,IFERROR(IF(MATCH(C3870,$C$3:$C3869,0)&gt;0,N3870-INDEX($N$3:N3869,SUMPRODUCT(MAX(ROW($C$3:$C3869)*(C3870=$C$3:$C3869)))-2,1),""),""),"")</f>
        <v/>
      </c>
      <c r="X3870" s="156">
        <f t="shared" ca="1" si="407"/>
        <v>1</v>
      </c>
      <c r="Y3870" s="156">
        <f t="shared" ca="1" si="408"/>
        <v>1</v>
      </c>
    </row>
    <row r="3871" spans="2:25" hidden="1" x14ac:dyDescent="0.25">
      <c r="B3871" s="390" t="str">
        <f>IFERROR(IF(LEN(INDEX(PlansAndNotes!$B$6:$B$2005,ROW(A3871)-ROW($B$3)))=0,"",INDEX(PlansAndNotes!$B$6:$B$2005,ROW(A3871)-ROW($B$3))),"")</f>
        <v/>
      </c>
      <c r="C3871" s="387" t="str">
        <f t="shared" si="409"/>
        <v/>
      </c>
      <c r="D3871" s="361" t="str">
        <f>IFERROR(IF(LEN(C3871)&gt;0,IF(LEN(INDEX(TasksList!$C$6:$C$25,MATCH(C3871,TasksList!$B$6:$B$25,0),1))=0,"",INDEX(TasksList!$C$6:$C$25,MATCH(C3871,TasksList!$B$6:$B$25,0),1)),""),"")</f>
        <v/>
      </c>
      <c r="E3871" s="361" t="str">
        <f>IFERROR(IF(LEN(C3871)&gt;0,IF(LEN(INDEX(TasksList!$F$6:$F$25,MATCH(C3871,TasksList!$B$6:$B$25,0),1))=0,"not set!",INDEX(TasksList!$F$6:$F$25,MATCH(C3871,TasksList!$B$6:$B$25,0),1)),""),"")</f>
        <v/>
      </c>
      <c r="F3871" s="360" t="str">
        <f>IFERROR(IF(LEN(D3871)&gt;0,IF(LEN(INDEX(AdressBook!$D$6:$D$25,MATCH(D3871,AdressBook!$B$6:$B$25,0),1))=0,"",INDEX(AdressBook!$D$6:$D$25,MATCH(D3871,AdressBook!$B$6:$B$25,0),1)),""),"")</f>
        <v/>
      </c>
      <c r="G3871" s="361" t="str">
        <f>IFERROR(IF(LEN(INDEX(PlansAndNotes!$F$6:$F$4005,ROW(B3871)-ROW($C$3)))=0,"",INDEX(PlansAndNotes!$F$6:$F$4005,ROW(B3871)-ROW($C$3))),"")</f>
        <v/>
      </c>
      <c r="H3871" s="361" t="str">
        <f>IFERROR(IF(LEN(C3871)&gt;0,IF(LEN(INDEX(TasksList!$G$6:$G$25,MATCH(C3871,TasksList!$B$6:$B$25,0),1))=0,"",INDEX(TasksList!$G$6:$G$25,MATCH(C3871,TasksList!$B$6:$B$25,0),1)),""),"")</f>
        <v/>
      </c>
      <c r="N3871" s="362" t="str">
        <f>IFERROR(IF(LEN(INDEX(PlansAndNotes!$D$6:$D$4005,ROW(B3871)-ROW($C$3)))=0,"",INDEX(PlansAndNotes!$D$6:$D$4005,ROW(B3871)-ROW($C$3))),"")</f>
        <v/>
      </c>
      <c r="O3871" s="165" t="str">
        <f t="shared" si="404"/>
        <v/>
      </c>
      <c r="P3871" s="363" t="str">
        <f>IFERROR(IF(LEN(INDEX(PlansAndNotes!$E$6:$E$4005,ROW(B3871)-ROW($C$3)))=0,"",INDEX(PlansAndNotes!$E$6:$E$4005,ROW(B3871)-ROW($C$3))),"")</f>
        <v/>
      </c>
      <c r="Q3871" s="363" t="str">
        <f>IFERROR(IF(LEN(INDEX(PlansAndNotes!$G$6:$G$4005,ROW(B3871)-ROW($C$3)))=0,"",INDEX(PlansAndNotes!$G$6:$G$4005,ROW(B3871)-ROW($C$3))),"")</f>
        <v/>
      </c>
      <c r="R3871" s="361" t="str">
        <f>IFERROR(IF(LEN(D3871)&gt;0,IF(LEN(INDEX(AdressBook!$C$6:$C$25,MATCH(D3871,AdressBook!$B$6:$B$25,0),1))=0,"",INDEX(AdressBook!$C$6:$C$25,MATCH(D3871,AdressBook!$B$6:$B$25,0),1)),""),"")</f>
        <v/>
      </c>
      <c r="S3871" s="165">
        <f>IF(LEN(C3871)&gt;0,IFERROR(IF(MATCH(C3871,C3872:$C$4004,0)&gt;0,-1,ROW(S3871)-ROW($S$3)),ROW(S3871)-ROW($S$3)),-1)</f>
        <v>-1</v>
      </c>
      <c r="T3871" s="165">
        <f t="shared" si="405"/>
        <v>0</v>
      </c>
      <c r="U3871" s="165" t="str">
        <f t="shared" si="406"/>
        <v/>
      </c>
      <c r="V3871" s="165" t="str">
        <f>IFERROR(IF(OR(C3871="",S3871&lt;0),"",IF(SUBTOTAL(3,C3871:C3871)=0,-1,SUBTOTAL(3,$C$4:C3871))),"")</f>
        <v/>
      </c>
      <c r="W3871" s="156" t="str">
        <f t="array" ref="W3871">IF(LEN(C3871)&gt;0,IFERROR(IF(MATCH(C3871,$C$3:$C3870,0)&gt;0,N3871-INDEX($N$3:N3870,SUMPRODUCT(MAX(ROW($C$3:$C3870)*(C3871=$C$3:$C3870)))-2,1),""),""),"")</f>
        <v/>
      </c>
      <c r="X3871" s="156">
        <f t="shared" ca="1" si="407"/>
        <v>1</v>
      </c>
      <c r="Y3871" s="156">
        <f t="shared" ca="1" si="408"/>
        <v>1</v>
      </c>
    </row>
    <row r="3872" spans="2:25" hidden="1" x14ac:dyDescent="0.25">
      <c r="B3872" s="390" t="str">
        <f>IFERROR(IF(LEN(INDEX(PlansAndNotes!$B$6:$B$2005,ROW(A3872)-ROW($B$3)))=0,"",INDEX(PlansAndNotes!$B$6:$B$2005,ROW(A3872)-ROW($B$3))),"")</f>
        <v/>
      </c>
      <c r="C3872" s="387" t="str">
        <f t="shared" si="409"/>
        <v/>
      </c>
      <c r="D3872" s="361" t="str">
        <f>IFERROR(IF(LEN(C3872)&gt;0,IF(LEN(INDEX(TasksList!$C$6:$C$25,MATCH(C3872,TasksList!$B$6:$B$25,0),1))=0,"",INDEX(TasksList!$C$6:$C$25,MATCH(C3872,TasksList!$B$6:$B$25,0),1)),""),"")</f>
        <v/>
      </c>
      <c r="E3872" s="361" t="str">
        <f>IFERROR(IF(LEN(C3872)&gt;0,IF(LEN(INDEX(TasksList!$F$6:$F$25,MATCH(C3872,TasksList!$B$6:$B$25,0),1))=0,"not set!",INDEX(TasksList!$F$6:$F$25,MATCH(C3872,TasksList!$B$6:$B$25,0),1)),""),"")</f>
        <v/>
      </c>
      <c r="F3872" s="360" t="str">
        <f>IFERROR(IF(LEN(D3872)&gt;0,IF(LEN(INDEX(AdressBook!$D$6:$D$25,MATCH(D3872,AdressBook!$B$6:$B$25,0),1))=0,"",INDEX(AdressBook!$D$6:$D$25,MATCH(D3872,AdressBook!$B$6:$B$25,0),1)),""),"")</f>
        <v/>
      </c>
      <c r="G3872" s="361" t="str">
        <f>IFERROR(IF(LEN(INDEX(PlansAndNotes!$F$6:$F$4005,ROW(B3872)-ROW($C$3)))=0,"",INDEX(PlansAndNotes!$F$6:$F$4005,ROW(B3872)-ROW($C$3))),"")</f>
        <v/>
      </c>
      <c r="H3872" s="361" t="str">
        <f>IFERROR(IF(LEN(C3872)&gt;0,IF(LEN(INDEX(TasksList!$G$6:$G$25,MATCH(C3872,TasksList!$B$6:$B$25,0),1))=0,"",INDEX(TasksList!$G$6:$G$25,MATCH(C3872,TasksList!$B$6:$B$25,0),1)),""),"")</f>
        <v/>
      </c>
      <c r="N3872" s="362" t="str">
        <f>IFERROR(IF(LEN(INDEX(PlansAndNotes!$D$6:$D$4005,ROW(B3872)-ROW($C$3)))=0,"",INDEX(PlansAndNotes!$D$6:$D$4005,ROW(B3872)-ROW($C$3))),"")</f>
        <v/>
      </c>
      <c r="O3872" s="165" t="str">
        <f t="shared" si="404"/>
        <v/>
      </c>
      <c r="P3872" s="363" t="str">
        <f>IFERROR(IF(LEN(INDEX(PlansAndNotes!$E$6:$E$4005,ROW(B3872)-ROW($C$3)))=0,"",INDEX(PlansAndNotes!$E$6:$E$4005,ROW(B3872)-ROW($C$3))),"")</f>
        <v/>
      </c>
      <c r="Q3872" s="363" t="str">
        <f>IFERROR(IF(LEN(INDEX(PlansAndNotes!$G$6:$G$4005,ROW(B3872)-ROW($C$3)))=0,"",INDEX(PlansAndNotes!$G$6:$G$4005,ROW(B3872)-ROW($C$3))),"")</f>
        <v/>
      </c>
      <c r="R3872" s="361" t="str">
        <f>IFERROR(IF(LEN(D3872)&gt;0,IF(LEN(INDEX(AdressBook!$C$6:$C$25,MATCH(D3872,AdressBook!$B$6:$B$25,0),1))=0,"",INDEX(AdressBook!$C$6:$C$25,MATCH(D3872,AdressBook!$B$6:$B$25,0),1)),""),"")</f>
        <v/>
      </c>
      <c r="S3872" s="165">
        <f>IF(LEN(C3872)&gt;0,IFERROR(IF(MATCH(C3872,C3873:$C$4004,0)&gt;0,-1,ROW(S3872)-ROW($S$3)),ROW(S3872)-ROW($S$3)),-1)</f>
        <v>-1</v>
      </c>
      <c r="T3872" s="165">
        <f t="shared" si="405"/>
        <v>0</v>
      </c>
      <c r="U3872" s="165" t="str">
        <f t="shared" si="406"/>
        <v/>
      </c>
      <c r="V3872" s="165" t="str">
        <f>IFERROR(IF(OR(C3872="",S3872&lt;0),"",IF(SUBTOTAL(3,C3872:C3872)=0,-1,SUBTOTAL(3,$C$4:C3872))),"")</f>
        <v/>
      </c>
      <c r="W3872" s="156" t="str">
        <f t="array" ref="W3872">IF(LEN(C3872)&gt;0,IFERROR(IF(MATCH(C3872,$C$3:$C3871,0)&gt;0,N3872-INDEX($N$3:N3871,SUMPRODUCT(MAX(ROW($C$3:$C3871)*(C3872=$C$3:$C3871)))-2,1),""),""),"")</f>
        <v/>
      </c>
      <c r="X3872" s="156">
        <f t="shared" ca="1" si="407"/>
        <v>1</v>
      </c>
      <c r="Y3872" s="156">
        <f t="shared" ca="1" si="408"/>
        <v>1</v>
      </c>
    </row>
    <row r="3873" spans="2:25" hidden="1" x14ac:dyDescent="0.25">
      <c r="B3873" s="390" t="str">
        <f>IFERROR(IF(LEN(INDEX(PlansAndNotes!$B$6:$B$2005,ROW(A3873)-ROW($B$3)))=0,"",INDEX(PlansAndNotes!$B$6:$B$2005,ROW(A3873)-ROW($B$3))),"")</f>
        <v/>
      </c>
      <c r="C3873" s="387" t="str">
        <f t="shared" si="409"/>
        <v/>
      </c>
      <c r="D3873" s="361" t="str">
        <f>IFERROR(IF(LEN(C3873)&gt;0,IF(LEN(INDEX(TasksList!$C$6:$C$25,MATCH(C3873,TasksList!$B$6:$B$25,0),1))=0,"",INDEX(TasksList!$C$6:$C$25,MATCH(C3873,TasksList!$B$6:$B$25,0),1)),""),"")</f>
        <v/>
      </c>
      <c r="E3873" s="361" t="str">
        <f>IFERROR(IF(LEN(C3873)&gt;0,IF(LEN(INDEX(TasksList!$F$6:$F$25,MATCH(C3873,TasksList!$B$6:$B$25,0),1))=0,"not set!",INDEX(TasksList!$F$6:$F$25,MATCH(C3873,TasksList!$B$6:$B$25,0),1)),""),"")</f>
        <v/>
      </c>
      <c r="F3873" s="360" t="str">
        <f>IFERROR(IF(LEN(D3873)&gt;0,IF(LEN(INDEX(AdressBook!$D$6:$D$25,MATCH(D3873,AdressBook!$B$6:$B$25,0),1))=0,"",INDEX(AdressBook!$D$6:$D$25,MATCH(D3873,AdressBook!$B$6:$B$25,0),1)),""),"")</f>
        <v/>
      </c>
      <c r="G3873" s="361" t="str">
        <f>IFERROR(IF(LEN(INDEX(PlansAndNotes!$F$6:$F$4005,ROW(B3873)-ROW($C$3)))=0,"",INDEX(PlansAndNotes!$F$6:$F$4005,ROW(B3873)-ROW($C$3))),"")</f>
        <v/>
      </c>
      <c r="H3873" s="361" t="str">
        <f>IFERROR(IF(LEN(C3873)&gt;0,IF(LEN(INDEX(TasksList!$G$6:$G$25,MATCH(C3873,TasksList!$B$6:$B$25,0),1))=0,"",INDEX(TasksList!$G$6:$G$25,MATCH(C3873,TasksList!$B$6:$B$25,0),1)),""),"")</f>
        <v/>
      </c>
      <c r="N3873" s="362" t="str">
        <f>IFERROR(IF(LEN(INDEX(PlansAndNotes!$D$6:$D$4005,ROW(B3873)-ROW($C$3)))=0,"",INDEX(PlansAndNotes!$D$6:$D$4005,ROW(B3873)-ROW($C$3))),"")</f>
        <v/>
      </c>
      <c r="O3873" s="165" t="str">
        <f t="shared" si="404"/>
        <v/>
      </c>
      <c r="P3873" s="363" t="str">
        <f>IFERROR(IF(LEN(INDEX(PlansAndNotes!$E$6:$E$4005,ROW(B3873)-ROW($C$3)))=0,"",INDEX(PlansAndNotes!$E$6:$E$4005,ROW(B3873)-ROW($C$3))),"")</f>
        <v/>
      </c>
      <c r="Q3873" s="363" t="str">
        <f>IFERROR(IF(LEN(INDEX(PlansAndNotes!$G$6:$G$4005,ROW(B3873)-ROW($C$3)))=0,"",INDEX(PlansAndNotes!$G$6:$G$4005,ROW(B3873)-ROW($C$3))),"")</f>
        <v/>
      </c>
      <c r="R3873" s="361" t="str">
        <f>IFERROR(IF(LEN(D3873)&gt;0,IF(LEN(INDEX(AdressBook!$C$6:$C$25,MATCH(D3873,AdressBook!$B$6:$B$25,0),1))=0,"",INDEX(AdressBook!$C$6:$C$25,MATCH(D3873,AdressBook!$B$6:$B$25,0),1)),""),"")</f>
        <v/>
      </c>
      <c r="S3873" s="165">
        <f>IF(LEN(C3873)&gt;0,IFERROR(IF(MATCH(C3873,C3874:$C$4004,0)&gt;0,-1,ROW(S3873)-ROW($S$3)),ROW(S3873)-ROW($S$3)),-1)</f>
        <v>-1</v>
      </c>
      <c r="T3873" s="165">
        <f t="shared" si="405"/>
        <v>0</v>
      </c>
      <c r="U3873" s="165" t="str">
        <f t="shared" si="406"/>
        <v/>
      </c>
      <c r="V3873" s="165" t="str">
        <f>IFERROR(IF(OR(C3873="",S3873&lt;0),"",IF(SUBTOTAL(3,C3873:C3873)=0,-1,SUBTOTAL(3,$C$4:C3873))),"")</f>
        <v/>
      </c>
      <c r="W3873" s="156" t="str">
        <f t="array" ref="W3873">IF(LEN(C3873)&gt;0,IFERROR(IF(MATCH(C3873,$C$3:$C3872,0)&gt;0,N3873-INDEX($N$3:N3872,SUMPRODUCT(MAX(ROW($C$3:$C3872)*(C3873=$C$3:$C3872)))-2,1),""),""),"")</f>
        <v/>
      </c>
      <c r="X3873" s="156">
        <f t="shared" ca="1" si="407"/>
        <v>1</v>
      </c>
      <c r="Y3873" s="156">
        <f t="shared" ca="1" si="408"/>
        <v>1</v>
      </c>
    </row>
    <row r="3874" spans="2:25" hidden="1" x14ac:dyDescent="0.25">
      <c r="B3874" s="390" t="str">
        <f>IFERROR(IF(LEN(INDEX(PlansAndNotes!$B$6:$B$2005,ROW(A3874)-ROW($B$3)))=0,"",INDEX(PlansAndNotes!$B$6:$B$2005,ROW(A3874)-ROW($B$3))),"")</f>
        <v/>
      </c>
      <c r="C3874" s="387" t="str">
        <f t="shared" si="409"/>
        <v/>
      </c>
      <c r="D3874" s="361" t="str">
        <f>IFERROR(IF(LEN(C3874)&gt;0,IF(LEN(INDEX(TasksList!$C$6:$C$25,MATCH(C3874,TasksList!$B$6:$B$25,0),1))=0,"",INDEX(TasksList!$C$6:$C$25,MATCH(C3874,TasksList!$B$6:$B$25,0),1)),""),"")</f>
        <v/>
      </c>
      <c r="E3874" s="361" t="str">
        <f>IFERROR(IF(LEN(C3874)&gt;0,IF(LEN(INDEX(TasksList!$F$6:$F$25,MATCH(C3874,TasksList!$B$6:$B$25,0),1))=0,"not set!",INDEX(TasksList!$F$6:$F$25,MATCH(C3874,TasksList!$B$6:$B$25,0),1)),""),"")</f>
        <v/>
      </c>
      <c r="F3874" s="360" t="str">
        <f>IFERROR(IF(LEN(D3874)&gt;0,IF(LEN(INDEX(AdressBook!$D$6:$D$25,MATCH(D3874,AdressBook!$B$6:$B$25,0),1))=0,"",INDEX(AdressBook!$D$6:$D$25,MATCH(D3874,AdressBook!$B$6:$B$25,0),1)),""),"")</f>
        <v/>
      </c>
      <c r="G3874" s="361" t="str">
        <f>IFERROR(IF(LEN(INDEX(PlansAndNotes!$F$6:$F$4005,ROW(B3874)-ROW($C$3)))=0,"",INDEX(PlansAndNotes!$F$6:$F$4005,ROW(B3874)-ROW($C$3))),"")</f>
        <v/>
      </c>
      <c r="H3874" s="361" t="str">
        <f>IFERROR(IF(LEN(C3874)&gt;0,IF(LEN(INDEX(TasksList!$G$6:$G$25,MATCH(C3874,TasksList!$B$6:$B$25,0),1))=0,"",INDEX(TasksList!$G$6:$G$25,MATCH(C3874,TasksList!$B$6:$B$25,0),1)),""),"")</f>
        <v/>
      </c>
      <c r="N3874" s="362" t="str">
        <f>IFERROR(IF(LEN(INDEX(PlansAndNotes!$D$6:$D$4005,ROW(B3874)-ROW($C$3)))=0,"",INDEX(PlansAndNotes!$D$6:$D$4005,ROW(B3874)-ROW($C$3))),"")</f>
        <v/>
      </c>
      <c r="O3874" s="165" t="str">
        <f t="shared" si="404"/>
        <v/>
      </c>
      <c r="P3874" s="363" t="str">
        <f>IFERROR(IF(LEN(INDEX(PlansAndNotes!$E$6:$E$4005,ROW(B3874)-ROW($C$3)))=0,"",INDEX(PlansAndNotes!$E$6:$E$4005,ROW(B3874)-ROW($C$3))),"")</f>
        <v/>
      </c>
      <c r="Q3874" s="363" t="str">
        <f>IFERROR(IF(LEN(INDEX(PlansAndNotes!$G$6:$G$4005,ROW(B3874)-ROW($C$3)))=0,"",INDEX(PlansAndNotes!$G$6:$G$4005,ROW(B3874)-ROW($C$3))),"")</f>
        <v/>
      </c>
      <c r="R3874" s="361" t="str">
        <f>IFERROR(IF(LEN(D3874)&gt;0,IF(LEN(INDEX(AdressBook!$C$6:$C$25,MATCH(D3874,AdressBook!$B$6:$B$25,0),1))=0,"",INDEX(AdressBook!$C$6:$C$25,MATCH(D3874,AdressBook!$B$6:$B$25,0),1)),""),"")</f>
        <v/>
      </c>
      <c r="S3874" s="165">
        <f>IF(LEN(C3874)&gt;0,IFERROR(IF(MATCH(C3874,C3875:$C$4004,0)&gt;0,-1,ROW(S3874)-ROW($S$3)),ROW(S3874)-ROW($S$3)),-1)</f>
        <v>-1</v>
      </c>
      <c r="T3874" s="165">
        <f t="shared" si="405"/>
        <v>0</v>
      </c>
      <c r="U3874" s="165" t="str">
        <f t="shared" si="406"/>
        <v/>
      </c>
      <c r="V3874" s="165" t="str">
        <f>IFERROR(IF(OR(C3874="",S3874&lt;0),"",IF(SUBTOTAL(3,C3874:C3874)=0,-1,SUBTOTAL(3,$C$4:C3874))),"")</f>
        <v/>
      </c>
      <c r="W3874" s="156" t="str">
        <f t="array" ref="W3874">IF(LEN(C3874)&gt;0,IFERROR(IF(MATCH(C3874,$C$3:$C3873,0)&gt;0,N3874-INDEX($N$3:N3873,SUMPRODUCT(MAX(ROW($C$3:$C3873)*(C3874=$C$3:$C3873)))-2,1),""),""),"")</f>
        <v/>
      </c>
      <c r="X3874" s="156">
        <f t="shared" ca="1" si="407"/>
        <v>1</v>
      </c>
      <c r="Y3874" s="156">
        <f t="shared" ca="1" si="408"/>
        <v>1</v>
      </c>
    </row>
    <row r="3875" spans="2:25" hidden="1" x14ac:dyDescent="0.25">
      <c r="B3875" s="390" t="str">
        <f>IFERROR(IF(LEN(INDEX(PlansAndNotes!$B$6:$B$2005,ROW(A3875)-ROW($B$3)))=0,"",INDEX(PlansAndNotes!$B$6:$B$2005,ROW(A3875)-ROW($B$3))),"")</f>
        <v/>
      </c>
      <c r="C3875" s="387" t="str">
        <f t="shared" si="409"/>
        <v/>
      </c>
      <c r="D3875" s="361" t="str">
        <f>IFERROR(IF(LEN(C3875)&gt;0,IF(LEN(INDEX(TasksList!$C$6:$C$25,MATCH(C3875,TasksList!$B$6:$B$25,0),1))=0,"",INDEX(TasksList!$C$6:$C$25,MATCH(C3875,TasksList!$B$6:$B$25,0),1)),""),"")</f>
        <v/>
      </c>
      <c r="E3875" s="361" t="str">
        <f>IFERROR(IF(LEN(C3875)&gt;0,IF(LEN(INDEX(TasksList!$F$6:$F$25,MATCH(C3875,TasksList!$B$6:$B$25,0),1))=0,"not set!",INDEX(TasksList!$F$6:$F$25,MATCH(C3875,TasksList!$B$6:$B$25,0),1)),""),"")</f>
        <v/>
      </c>
      <c r="F3875" s="360" t="str">
        <f>IFERROR(IF(LEN(D3875)&gt;0,IF(LEN(INDEX(AdressBook!$D$6:$D$25,MATCH(D3875,AdressBook!$B$6:$B$25,0),1))=0,"",INDEX(AdressBook!$D$6:$D$25,MATCH(D3875,AdressBook!$B$6:$B$25,0),1)),""),"")</f>
        <v/>
      </c>
      <c r="G3875" s="361" t="str">
        <f>IFERROR(IF(LEN(INDEX(PlansAndNotes!$F$6:$F$4005,ROW(B3875)-ROW($C$3)))=0,"",INDEX(PlansAndNotes!$F$6:$F$4005,ROW(B3875)-ROW($C$3))),"")</f>
        <v/>
      </c>
      <c r="H3875" s="361" t="str">
        <f>IFERROR(IF(LEN(C3875)&gt;0,IF(LEN(INDEX(TasksList!$G$6:$G$25,MATCH(C3875,TasksList!$B$6:$B$25,0),1))=0,"",INDEX(TasksList!$G$6:$G$25,MATCH(C3875,TasksList!$B$6:$B$25,0),1)),""),"")</f>
        <v/>
      </c>
      <c r="N3875" s="362" t="str">
        <f>IFERROR(IF(LEN(INDEX(PlansAndNotes!$D$6:$D$4005,ROW(B3875)-ROW($C$3)))=0,"",INDEX(PlansAndNotes!$D$6:$D$4005,ROW(B3875)-ROW($C$3))),"")</f>
        <v/>
      </c>
      <c r="O3875" s="165" t="str">
        <f t="shared" si="404"/>
        <v/>
      </c>
      <c r="P3875" s="363" t="str">
        <f>IFERROR(IF(LEN(INDEX(PlansAndNotes!$E$6:$E$4005,ROW(B3875)-ROW($C$3)))=0,"",INDEX(PlansAndNotes!$E$6:$E$4005,ROW(B3875)-ROW($C$3))),"")</f>
        <v/>
      </c>
      <c r="Q3875" s="363" t="str">
        <f>IFERROR(IF(LEN(INDEX(PlansAndNotes!$G$6:$G$4005,ROW(B3875)-ROW($C$3)))=0,"",INDEX(PlansAndNotes!$G$6:$G$4005,ROW(B3875)-ROW($C$3))),"")</f>
        <v/>
      </c>
      <c r="R3875" s="361" t="str">
        <f>IFERROR(IF(LEN(D3875)&gt;0,IF(LEN(INDEX(AdressBook!$C$6:$C$25,MATCH(D3875,AdressBook!$B$6:$B$25,0),1))=0,"",INDEX(AdressBook!$C$6:$C$25,MATCH(D3875,AdressBook!$B$6:$B$25,0),1)),""),"")</f>
        <v/>
      </c>
      <c r="S3875" s="165">
        <f>IF(LEN(C3875)&gt;0,IFERROR(IF(MATCH(C3875,C3876:$C$4004,0)&gt;0,-1,ROW(S3875)-ROW($S$3)),ROW(S3875)-ROW($S$3)),-1)</f>
        <v>-1</v>
      </c>
      <c r="T3875" s="165">
        <f t="shared" si="405"/>
        <v>0</v>
      </c>
      <c r="U3875" s="165" t="str">
        <f t="shared" si="406"/>
        <v/>
      </c>
      <c r="V3875" s="165" t="str">
        <f>IFERROR(IF(OR(C3875="",S3875&lt;0),"",IF(SUBTOTAL(3,C3875:C3875)=0,-1,SUBTOTAL(3,$C$4:C3875))),"")</f>
        <v/>
      </c>
      <c r="W3875" s="156" t="str">
        <f t="array" ref="W3875">IF(LEN(C3875)&gt;0,IFERROR(IF(MATCH(C3875,$C$3:$C3874,0)&gt;0,N3875-INDEX($N$3:N3874,SUMPRODUCT(MAX(ROW($C$3:$C3874)*(C3875=$C$3:$C3874)))-2,1),""),""),"")</f>
        <v/>
      </c>
      <c r="X3875" s="156">
        <f t="shared" ca="1" si="407"/>
        <v>1</v>
      </c>
      <c r="Y3875" s="156">
        <f t="shared" ca="1" si="408"/>
        <v>1</v>
      </c>
    </row>
    <row r="3876" spans="2:25" hidden="1" x14ac:dyDescent="0.25">
      <c r="B3876" s="390" t="str">
        <f>IFERROR(IF(LEN(INDEX(PlansAndNotes!$B$6:$B$2005,ROW(A3876)-ROW($B$3)))=0,"",INDEX(PlansAndNotes!$B$6:$B$2005,ROW(A3876)-ROW($B$3))),"")</f>
        <v/>
      </c>
      <c r="C3876" s="387" t="str">
        <f t="shared" si="409"/>
        <v/>
      </c>
      <c r="D3876" s="361" t="str">
        <f>IFERROR(IF(LEN(C3876)&gt;0,IF(LEN(INDEX(TasksList!$C$6:$C$25,MATCH(C3876,TasksList!$B$6:$B$25,0),1))=0,"",INDEX(TasksList!$C$6:$C$25,MATCH(C3876,TasksList!$B$6:$B$25,0),1)),""),"")</f>
        <v/>
      </c>
      <c r="E3876" s="361" t="str">
        <f>IFERROR(IF(LEN(C3876)&gt;0,IF(LEN(INDEX(TasksList!$F$6:$F$25,MATCH(C3876,TasksList!$B$6:$B$25,0),1))=0,"not set!",INDEX(TasksList!$F$6:$F$25,MATCH(C3876,TasksList!$B$6:$B$25,0),1)),""),"")</f>
        <v/>
      </c>
      <c r="F3876" s="360" t="str">
        <f>IFERROR(IF(LEN(D3876)&gt;0,IF(LEN(INDEX(AdressBook!$D$6:$D$25,MATCH(D3876,AdressBook!$B$6:$B$25,0),1))=0,"",INDEX(AdressBook!$D$6:$D$25,MATCH(D3876,AdressBook!$B$6:$B$25,0),1)),""),"")</f>
        <v/>
      </c>
      <c r="G3876" s="361" t="str">
        <f>IFERROR(IF(LEN(INDEX(PlansAndNotes!$F$6:$F$4005,ROW(B3876)-ROW($C$3)))=0,"",INDEX(PlansAndNotes!$F$6:$F$4005,ROW(B3876)-ROW($C$3))),"")</f>
        <v/>
      </c>
      <c r="H3876" s="361" t="str">
        <f>IFERROR(IF(LEN(C3876)&gt;0,IF(LEN(INDEX(TasksList!$G$6:$G$25,MATCH(C3876,TasksList!$B$6:$B$25,0),1))=0,"",INDEX(TasksList!$G$6:$G$25,MATCH(C3876,TasksList!$B$6:$B$25,0),1)),""),"")</f>
        <v/>
      </c>
      <c r="N3876" s="362" t="str">
        <f>IFERROR(IF(LEN(INDEX(PlansAndNotes!$D$6:$D$4005,ROW(B3876)-ROW($C$3)))=0,"",INDEX(PlansAndNotes!$D$6:$D$4005,ROW(B3876)-ROW($C$3))),"")</f>
        <v/>
      </c>
      <c r="O3876" s="165" t="str">
        <f t="shared" si="404"/>
        <v/>
      </c>
      <c r="P3876" s="363" t="str">
        <f>IFERROR(IF(LEN(INDEX(PlansAndNotes!$E$6:$E$4005,ROW(B3876)-ROW($C$3)))=0,"",INDEX(PlansAndNotes!$E$6:$E$4005,ROW(B3876)-ROW($C$3))),"")</f>
        <v/>
      </c>
      <c r="Q3876" s="363" t="str">
        <f>IFERROR(IF(LEN(INDEX(PlansAndNotes!$G$6:$G$4005,ROW(B3876)-ROW($C$3)))=0,"",INDEX(PlansAndNotes!$G$6:$G$4005,ROW(B3876)-ROW($C$3))),"")</f>
        <v/>
      </c>
      <c r="R3876" s="361" t="str">
        <f>IFERROR(IF(LEN(D3876)&gt;0,IF(LEN(INDEX(AdressBook!$C$6:$C$25,MATCH(D3876,AdressBook!$B$6:$B$25,0),1))=0,"",INDEX(AdressBook!$C$6:$C$25,MATCH(D3876,AdressBook!$B$6:$B$25,0),1)),""),"")</f>
        <v/>
      </c>
      <c r="S3876" s="165">
        <f>IF(LEN(C3876)&gt;0,IFERROR(IF(MATCH(C3876,C3877:$C$4004,0)&gt;0,-1,ROW(S3876)-ROW($S$3)),ROW(S3876)-ROW($S$3)),-1)</f>
        <v>-1</v>
      </c>
      <c r="T3876" s="165">
        <f t="shared" si="405"/>
        <v>0</v>
      </c>
      <c r="U3876" s="165" t="str">
        <f t="shared" si="406"/>
        <v/>
      </c>
      <c r="V3876" s="165" t="str">
        <f>IFERROR(IF(OR(C3876="",S3876&lt;0),"",IF(SUBTOTAL(3,C3876:C3876)=0,-1,SUBTOTAL(3,$C$4:C3876))),"")</f>
        <v/>
      </c>
      <c r="W3876" s="156" t="str">
        <f t="array" ref="W3876">IF(LEN(C3876)&gt;0,IFERROR(IF(MATCH(C3876,$C$3:$C3875,0)&gt;0,N3876-INDEX($N$3:N3875,SUMPRODUCT(MAX(ROW($C$3:$C3875)*(C3876=$C$3:$C3875)))-2,1),""),""),"")</f>
        <v/>
      </c>
      <c r="X3876" s="156">
        <f t="shared" ca="1" si="407"/>
        <v>1</v>
      </c>
      <c r="Y3876" s="156">
        <f t="shared" ca="1" si="408"/>
        <v>1</v>
      </c>
    </row>
    <row r="3877" spans="2:25" hidden="1" x14ac:dyDescent="0.25">
      <c r="B3877" s="390" t="str">
        <f>IFERROR(IF(LEN(INDEX(PlansAndNotes!$B$6:$B$2005,ROW(A3877)-ROW($B$3)))=0,"",INDEX(PlansAndNotes!$B$6:$B$2005,ROW(A3877)-ROW($B$3))),"")</f>
        <v/>
      </c>
      <c r="C3877" s="387" t="str">
        <f t="shared" si="409"/>
        <v/>
      </c>
      <c r="D3877" s="361" t="str">
        <f>IFERROR(IF(LEN(C3877)&gt;0,IF(LEN(INDEX(TasksList!$C$6:$C$25,MATCH(C3877,TasksList!$B$6:$B$25,0),1))=0,"",INDEX(TasksList!$C$6:$C$25,MATCH(C3877,TasksList!$B$6:$B$25,0),1)),""),"")</f>
        <v/>
      </c>
      <c r="E3877" s="361" t="str">
        <f>IFERROR(IF(LEN(C3877)&gt;0,IF(LEN(INDEX(TasksList!$F$6:$F$25,MATCH(C3877,TasksList!$B$6:$B$25,0),1))=0,"not set!",INDEX(TasksList!$F$6:$F$25,MATCH(C3877,TasksList!$B$6:$B$25,0),1)),""),"")</f>
        <v/>
      </c>
      <c r="F3877" s="360" t="str">
        <f>IFERROR(IF(LEN(D3877)&gt;0,IF(LEN(INDEX(AdressBook!$D$6:$D$25,MATCH(D3877,AdressBook!$B$6:$B$25,0),1))=0,"",INDEX(AdressBook!$D$6:$D$25,MATCH(D3877,AdressBook!$B$6:$B$25,0),1)),""),"")</f>
        <v/>
      </c>
      <c r="G3877" s="361" t="str">
        <f>IFERROR(IF(LEN(INDEX(PlansAndNotes!$F$6:$F$4005,ROW(B3877)-ROW($C$3)))=0,"",INDEX(PlansAndNotes!$F$6:$F$4005,ROW(B3877)-ROW($C$3))),"")</f>
        <v/>
      </c>
      <c r="H3877" s="361" t="str">
        <f>IFERROR(IF(LEN(C3877)&gt;0,IF(LEN(INDEX(TasksList!$G$6:$G$25,MATCH(C3877,TasksList!$B$6:$B$25,0),1))=0,"",INDEX(TasksList!$G$6:$G$25,MATCH(C3877,TasksList!$B$6:$B$25,0),1)),""),"")</f>
        <v/>
      </c>
      <c r="N3877" s="362" t="str">
        <f>IFERROR(IF(LEN(INDEX(PlansAndNotes!$D$6:$D$4005,ROW(B3877)-ROW($C$3)))=0,"",INDEX(PlansAndNotes!$D$6:$D$4005,ROW(B3877)-ROW($C$3))),"")</f>
        <v/>
      </c>
      <c r="O3877" s="165" t="str">
        <f t="shared" si="404"/>
        <v/>
      </c>
      <c r="P3877" s="363" t="str">
        <f>IFERROR(IF(LEN(INDEX(PlansAndNotes!$E$6:$E$4005,ROW(B3877)-ROW($C$3)))=0,"",INDEX(PlansAndNotes!$E$6:$E$4005,ROW(B3877)-ROW($C$3))),"")</f>
        <v/>
      </c>
      <c r="Q3877" s="363" t="str">
        <f>IFERROR(IF(LEN(INDEX(PlansAndNotes!$G$6:$G$4005,ROW(B3877)-ROW($C$3)))=0,"",INDEX(PlansAndNotes!$G$6:$G$4005,ROW(B3877)-ROW($C$3))),"")</f>
        <v/>
      </c>
      <c r="R3877" s="361" t="str">
        <f>IFERROR(IF(LEN(D3877)&gt;0,IF(LEN(INDEX(AdressBook!$C$6:$C$25,MATCH(D3877,AdressBook!$B$6:$B$25,0),1))=0,"",INDEX(AdressBook!$C$6:$C$25,MATCH(D3877,AdressBook!$B$6:$B$25,0),1)),""),"")</f>
        <v/>
      </c>
      <c r="S3877" s="165">
        <f>IF(LEN(C3877)&gt;0,IFERROR(IF(MATCH(C3877,C3878:$C$4004,0)&gt;0,-1,ROW(S3877)-ROW($S$3)),ROW(S3877)-ROW($S$3)),-1)</f>
        <v>-1</v>
      </c>
      <c r="T3877" s="165">
        <f t="shared" si="405"/>
        <v>0</v>
      </c>
      <c r="U3877" s="165" t="str">
        <f t="shared" si="406"/>
        <v/>
      </c>
      <c r="V3877" s="165" t="str">
        <f>IFERROR(IF(OR(C3877="",S3877&lt;0),"",IF(SUBTOTAL(3,C3877:C3877)=0,-1,SUBTOTAL(3,$C$4:C3877))),"")</f>
        <v/>
      </c>
      <c r="W3877" s="156" t="str">
        <f t="array" ref="W3877">IF(LEN(C3877)&gt;0,IFERROR(IF(MATCH(C3877,$C$3:$C3876,0)&gt;0,N3877-INDEX($N$3:N3876,SUMPRODUCT(MAX(ROW($C$3:$C3876)*(C3877=$C$3:$C3876)))-2,1),""),""),"")</f>
        <v/>
      </c>
      <c r="X3877" s="156">
        <f t="shared" ca="1" si="407"/>
        <v>1</v>
      </c>
      <c r="Y3877" s="156">
        <f t="shared" ca="1" si="408"/>
        <v>1</v>
      </c>
    </row>
    <row r="3878" spans="2:25" hidden="1" x14ac:dyDescent="0.25">
      <c r="B3878" s="390" t="str">
        <f>IFERROR(IF(LEN(INDEX(PlansAndNotes!$B$6:$B$2005,ROW(A3878)-ROW($B$3)))=0,"",INDEX(PlansAndNotes!$B$6:$B$2005,ROW(A3878)-ROW($B$3))),"")</f>
        <v/>
      </c>
      <c r="C3878" s="387" t="str">
        <f t="shared" si="409"/>
        <v/>
      </c>
      <c r="D3878" s="361" t="str">
        <f>IFERROR(IF(LEN(C3878)&gt;0,IF(LEN(INDEX(TasksList!$C$6:$C$25,MATCH(C3878,TasksList!$B$6:$B$25,0),1))=0,"",INDEX(TasksList!$C$6:$C$25,MATCH(C3878,TasksList!$B$6:$B$25,0),1)),""),"")</f>
        <v/>
      </c>
      <c r="E3878" s="361" t="str">
        <f>IFERROR(IF(LEN(C3878)&gt;0,IF(LEN(INDEX(TasksList!$F$6:$F$25,MATCH(C3878,TasksList!$B$6:$B$25,0),1))=0,"not set!",INDEX(TasksList!$F$6:$F$25,MATCH(C3878,TasksList!$B$6:$B$25,0),1)),""),"")</f>
        <v/>
      </c>
      <c r="F3878" s="360" t="str">
        <f>IFERROR(IF(LEN(D3878)&gt;0,IF(LEN(INDEX(AdressBook!$D$6:$D$25,MATCH(D3878,AdressBook!$B$6:$B$25,0),1))=0,"",INDEX(AdressBook!$D$6:$D$25,MATCH(D3878,AdressBook!$B$6:$B$25,0),1)),""),"")</f>
        <v/>
      </c>
      <c r="G3878" s="361" t="str">
        <f>IFERROR(IF(LEN(INDEX(PlansAndNotes!$F$6:$F$4005,ROW(B3878)-ROW($C$3)))=0,"",INDEX(PlansAndNotes!$F$6:$F$4005,ROW(B3878)-ROW($C$3))),"")</f>
        <v/>
      </c>
      <c r="H3878" s="361" t="str">
        <f>IFERROR(IF(LEN(C3878)&gt;0,IF(LEN(INDEX(TasksList!$G$6:$G$25,MATCH(C3878,TasksList!$B$6:$B$25,0),1))=0,"",INDEX(TasksList!$G$6:$G$25,MATCH(C3878,TasksList!$B$6:$B$25,0),1)),""),"")</f>
        <v/>
      </c>
      <c r="N3878" s="362" t="str">
        <f>IFERROR(IF(LEN(INDEX(PlansAndNotes!$D$6:$D$4005,ROW(B3878)-ROW($C$3)))=0,"",INDEX(PlansAndNotes!$D$6:$D$4005,ROW(B3878)-ROW($C$3))),"")</f>
        <v/>
      </c>
      <c r="O3878" s="165" t="str">
        <f t="shared" si="404"/>
        <v/>
      </c>
      <c r="P3878" s="363" t="str">
        <f>IFERROR(IF(LEN(INDEX(PlansAndNotes!$E$6:$E$4005,ROW(B3878)-ROW($C$3)))=0,"",INDEX(PlansAndNotes!$E$6:$E$4005,ROW(B3878)-ROW($C$3))),"")</f>
        <v/>
      </c>
      <c r="Q3878" s="363" t="str">
        <f>IFERROR(IF(LEN(INDEX(PlansAndNotes!$G$6:$G$4005,ROW(B3878)-ROW($C$3)))=0,"",INDEX(PlansAndNotes!$G$6:$G$4005,ROW(B3878)-ROW($C$3))),"")</f>
        <v/>
      </c>
      <c r="R3878" s="361" t="str">
        <f>IFERROR(IF(LEN(D3878)&gt;0,IF(LEN(INDEX(AdressBook!$C$6:$C$25,MATCH(D3878,AdressBook!$B$6:$B$25,0),1))=0,"",INDEX(AdressBook!$C$6:$C$25,MATCH(D3878,AdressBook!$B$6:$B$25,0),1)),""),"")</f>
        <v/>
      </c>
      <c r="S3878" s="165">
        <f>IF(LEN(C3878)&gt;0,IFERROR(IF(MATCH(C3878,C3879:$C$4004,0)&gt;0,-1,ROW(S3878)-ROW($S$3)),ROW(S3878)-ROW($S$3)),-1)</f>
        <v>-1</v>
      </c>
      <c r="T3878" s="165">
        <f t="shared" si="405"/>
        <v>0</v>
      </c>
      <c r="U3878" s="165" t="str">
        <f t="shared" si="406"/>
        <v/>
      </c>
      <c r="V3878" s="165" t="str">
        <f>IFERROR(IF(OR(C3878="",S3878&lt;0),"",IF(SUBTOTAL(3,C3878:C3878)=0,-1,SUBTOTAL(3,$C$4:C3878))),"")</f>
        <v/>
      </c>
      <c r="W3878" s="156" t="str">
        <f t="array" ref="W3878">IF(LEN(C3878)&gt;0,IFERROR(IF(MATCH(C3878,$C$3:$C3877,0)&gt;0,N3878-INDEX($N$3:N3877,SUMPRODUCT(MAX(ROW($C$3:$C3877)*(C3878=$C$3:$C3877)))-2,1),""),""),"")</f>
        <v/>
      </c>
      <c r="X3878" s="156">
        <f t="shared" ca="1" si="407"/>
        <v>1</v>
      </c>
      <c r="Y3878" s="156">
        <f t="shared" ca="1" si="408"/>
        <v>1</v>
      </c>
    </row>
    <row r="3879" spans="2:25" hidden="1" x14ac:dyDescent="0.25">
      <c r="B3879" s="390" t="str">
        <f>IFERROR(IF(LEN(INDEX(PlansAndNotes!$B$6:$B$2005,ROW(A3879)-ROW($B$3)))=0,"",INDEX(PlansAndNotes!$B$6:$B$2005,ROW(A3879)-ROW($B$3))),"")</f>
        <v/>
      </c>
      <c r="C3879" s="387" t="str">
        <f t="shared" si="409"/>
        <v/>
      </c>
      <c r="D3879" s="361" t="str">
        <f>IFERROR(IF(LEN(C3879)&gt;0,IF(LEN(INDEX(TasksList!$C$6:$C$25,MATCH(C3879,TasksList!$B$6:$B$25,0),1))=0,"",INDEX(TasksList!$C$6:$C$25,MATCH(C3879,TasksList!$B$6:$B$25,0),1)),""),"")</f>
        <v/>
      </c>
      <c r="E3879" s="361" t="str">
        <f>IFERROR(IF(LEN(C3879)&gt;0,IF(LEN(INDEX(TasksList!$F$6:$F$25,MATCH(C3879,TasksList!$B$6:$B$25,0),1))=0,"not set!",INDEX(TasksList!$F$6:$F$25,MATCH(C3879,TasksList!$B$6:$B$25,0),1)),""),"")</f>
        <v/>
      </c>
      <c r="F3879" s="360" t="str">
        <f>IFERROR(IF(LEN(D3879)&gt;0,IF(LEN(INDEX(AdressBook!$D$6:$D$25,MATCH(D3879,AdressBook!$B$6:$B$25,0),1))=0,"",INDEX(AdressBook!$D$6:$D$25,MATCH(D3879,AdressBook!$B$6:$B$25,0),1)),""),"")</f>
        <v/>
      </c>
      <c r="G3879" s="361" t="str">
        <f>IFERROR(IF(LEN(INDEX(PlansAndNotes!$F$6:$F$4005,ROW(B3879)-ROW($C$3)))=0,"",INDEX(PlansAndNotes!$F$6:$F$4005,ROW(B3879)-ROW($C$3))),"")</f>
        <v/>
      </c>
      <c r="H3879" s="361" t="str">
        <f>IFERROR(IF(LEN(C3879)&gt;0,IF(LEN(INDEX(TasksList!$G$6:$G$25,MATCH(C3879,TasksList!$B$6:$B$25,0),1))=0,"",INDEX(TasksList!$G$6:$G$25,MATCH(C3879,TasksList!$B$6:$B$25,0),1)),""),"")</f>
        <v/>
      </c>
      <c r="N3879" s="362" t="str">
        <f>IFERROR(IF(LEN(INDEX(PlansAndNotes!$D$6:$D$4005,ROW(B3879)-ROW($C$3)))=0,"",INDEX(PlansAndNotes!$D$6:$D$4005,ROW(B3879)-ROW($C$3))),"")</f>
        <v/>
      </c>
      <c r="O3879" s="165" t="str">
        <f t="shared" si="404"/>
        <v/>
      </c>
      <c r="P3879" s="363" t="str">
        <f>IFERROR(IF(LEN(INDEX(PlansAndNotes!$E$6:$E$4005,ROW(B3879)-ROW($C$3)))=0,"",INDEX(PlansAndNotes!$E$6:$E$4005,ROW(B3879)-ROW($C$3))),"")</f>
        <v/>
      </c>
      <c r="Q3879" s="363" t="str">
        <f>IFERROR(IF(LEN(INDEX(PlansAndNotes!$G$6:$G$4005,ROW(B3879)-ROW($C$3)))=0,"",INDEX(PlansAndNotes!$G$6:$G$4005,ROW(B3879)-ROW($C$3))),"")</f>
        <v/>
      </c>
      <c r="R3879" s="361" t="str">
        <f>IFERROR(IF(LEN(D3879)&gt;0,IF(LEN(INDEX(AdressBook!$C$6:$C$25,MATCH(D3879,AdressBook!$B$6:$B$25,0),1))=0,"",INDEX(AdressBook!$C$6:$C$25,MATCH(D3879,AdressBook!$B$6:$B$25,0),1)),""),"")</f>
        <v/>
      </c>
      <c r="S3879" s="165">
        <f>IF(LEN(C3879)&gt;0,IFERROR(IF(MATCH(C3879,C3880:$C$4004,0)&gt;0,-1,ROW(S3879)-ROW($S$3)),ROW(S3879)-ROW($S$3)),-1)</f>
        <v>-1</v>
      </c>
      <c r="T3879" s="165">
        <f t="shared" si="405"/>
        <v>0</v>
      </c>
      <c r="U3879" s="165" t="str">
        <f t="shared" si="406"/>
        <v/>
      </c>
      <c r="V3879" s="165" t="str">
        <f>IFERROR(IF(OR(C3879="",S3879&lt;0),"",IF(SUBTOTAL(3,C3879:C3879)=0,-1,SUBTOTAL(3,$C$4:C3879))),"")</f>
        <v/>
      </c>
      <c r="W3879" s="156" t="str">
        <f t="array" ref="W3879">IF(LEN(C3879)&gt;0,IFERROR(IF(MATCH(C3879,$C$3:$C3878,0)&gt;0,N3879-INDEX($N$3:N3878,SUMPRODUCT(MAX(ROW($C$3:$C3878)*(C3879=$C$3:$C3878)))-2,1),""),""),"")</f>
        <v/>
      </c>
      <c r="X3879" s="156">
        <f t="shared" ca="1" si="407"/>
        <v>1</v>
      </c>
      <c r="Y3879" s="156">
        <f t="shared" ca="1" si="408"/>
        <v>1</v>
      </c>
    </row>
    <row r="3880" spans="2:25" hidden="1" x14ac:dyDescent="0.25">
      <c r="B3880" s="390" t="str">
        <f>IFERROR(IF(LEN(INDEX(PlansAndNotes!$B$6:$B$2005,ROW(A3880)-ROW($B$3)))=0,"",INDEX(PlansAndNotes!$B$6:$B$2005,ROW(A3880)-ROW($B$3))),"")</f>
        <v/>
      </c>
      <c r="C3880" s="387" t="str">
        <f t="shared" si="409"/>
        <v/>
      </c>
      <c r="D3880" s="361" t="str">
        <f>IFERROR(IF(LEN(C3880)&gt;0,IF(LEN(INDEX(TasksList!$C$6:$C$25,MATCH(C3880,TasksList!$B$6:$B$25,0),1))=0,"",INDEX(TasksList!$C$6:$C$25,MATCH(C3880,TasksList!$B$6:$B$25,0),1)),""),"")</f>
        <v/>
      </c>
      <c r="E3880" s="361" t="str">
        <f>IFERROR(IF(LEN(C3880)&gt;0,IF(LEN(INDEX(TasksList!$F$6:$F$25,MATCH(C3880,TasksList!$B$6:$B$25,0),1))=0,"not set!",INDEX(TasksList!$F$6:$F$25,MATCH(C3880,TasksList!$B$6:$B$25,0),1)),""),"")</f>
        <v/>
      </c>
      <c r="F3880" s="360" t="str">
        <f>IFERROR(IF(LEN(D3880)&gt;0,IF(LEN(INDEX(AdressBook!$D$6:$D$25,MATCH(D3880,AdressBook!$B$6:$B$25,0),1))=0,"",INDEX(AdressBook!$D$6:$D$25,MATCH(D3880,AdressBook!$B$6:$B$25,0),1)),""),"")</f>
        <v/>
      </c>
      <c r="G3880" s="361" t="str">
        <f>IFERROR(IF(LEN(INDEX(PlansAndNotes!$F$6:$F$4005,ROW(B3880)-ROW($C$3)))=0,"",INDEX(PlansAndNotes!$F$6:$F$4005,ROW(B3880)-ROW($C$3))),"")</f>
        <v/>
      </c>
      <c r="H3880" s="361" t="str">
        <f>IFERROR(IF(LEN(C3880)&gt;0,IF(LEN(INDEX(TasksList!$G$6:$G$25,MATCH(C3880,TasksList!$B$6:$B$25,0),1))=0,"",INDEX(TasksList!$G$6:$G$25,MATCH(C3880,TasksList!$B$6:$B$25,0),1)),""),"")</f>
        <v/>
      </c>
      <c r="N3880" s="362" t="str">
        <f>IFERROR(IF(LEN(INDEX(PlansAndNotes!$D$6:$D$4005,ROW(B3880)-ROW($C$3)))=0,"",INDEX(PlansAndNotes!$D$6:$D$4005,ROW(B3880)-ROW($C$3))),"")</f>
        <v/>
      </c>
      <c r="O3880" s="165" t="str">
        <f t="shared" si="404"/>
        <v/>
      </c>
      <c r="P3880" s="363" t="str">
        <f>IFERROR(IF(LEN(INDEX(PlansAndNotes!$E$6:$E$4005,ROW(B3880)-ROW($C$3)))=0,"",INDEX(PlansAndNotes!$E$6:$E$4005,ROW(B3880)-ROW($C$3))),"")</f>
        <v/>
      </c>
      <c r="Q3880" s="363" t="str">
        <f>IFERROR(IF(LEN(INDEX(PlansAndNotes!$G$6:$G$4005,ROW(B3880)-ROW($C$3)))=0,"",INDEX(PlansAndNotes!$G$6:$G$4005,ROW(B3880)-ROW($C$3))),"")</f>
        <v/>
      </c>
      <c r="R3880" s="361" t="str">
        <f>IFERROR(IF(LEN(D3880)&gt;0,IF(LEN(INDEX(AdressBook!$C$6:$C$25,MATCH(D3880,AdressBook!$B$6:$B$25,0),1))=0,"",INDEX(AdressBook!$C$6:$C$25,MATCH(D3880,AdressBook!$B$6:$B$25,0),1)),""),"")</f>
        <v/>
      </c>
      <c r="S3880" s="165">
        <f>IF(LEN(C3880)&gt;0,IFERROR(IF(MATCH(C3880,C3881:$C$4004,0)&gt;0,-1,ROW(S3880)-ROW($S$3)),ROW(S3880)-ROW($S$3)),-1)</f>
        <v>-1</v>
      </c>
      <c r="T3880" s="165">
        <f t="shared" si="405"/>
        <v>0</v>
      </c>
      <c r="U3880" s="165" t="str">
        <f t="shared" si="406"/>
        <v/>
      </c>
      <c r="V3880" s="165" t="str">
        <f>IFERROR(IF(OR(C3880="",S3880&lt;0),"",IF(SUBTOTAL(3,C3880:C3880)=0,-1,SUBTOTAL(3,$C$4:C3880))),"")</f>
        <v/>
      </c>
      <c r="W3880" s="156" t="str">
        <f t="array" ref="W3880">IF(LEN(C3880)&gt;0,IFERROR(IF(MATCH(C3880,$C$3:$C3879,0)&gt;0,N3880-INDEX($N$3:N3879,SUMPRODUCT(MAX(ROW($C$3:$C3879)*(C3880=$C$3:$C3879)))-2,1),""),""),"")</f>
        <v/>
      </c>
      <c r="X3880" s="156">
        <f t="shared" ca="1" si="407"/>
        <v>1</v>
      </c>
      <c r="Y3880" s="156">
        <f t="shared" ca="1" si="408"/>
        <v>1</v>
      </c>
    </row>
    <row r="3881" spans="2:25" hidden="1" x14ac:dyDescent="0.25">
      <c r="B3881" s="390" t="str">
        <f>IFERROR(IF(LEN(INDEX(PlansAndNotes!$B$6:$B$2005,ROW(A3881)-ROW($B$3)))=0,"",INDEX(PlansAndNotes!$B$6:$B$2005,ROW(A3881)-ROW($B$3))),"")</f>
        <v/>
      </c>
      <c r="C3881" s="387" t="str">
        <f t="shared" si="409"/>
        <v/>
      </c>
      <c r="D3881" s="361" t="str">
        <f>IFERROR(IF(LEN(C3881)&gt;0,IF(LEN(INDEX(TasksList!$C$6:$C$25,MATCH(C3881,TasksList!$B$6:$B$25,0),1))=0,"",INDEX(TasksList!$C$6:$C$25,MATCH(C3881,TasksList!$B$6:$B$25,0),1)),""),"")</f>
        <v/>
      </c>
      <c r="E3881" s="361" t="str">
        <f>IFERROR(IF(LEN(C3881)&gt;0,IF(LEN(INDEX(TasksList!$F$6:$F$25,MATCH(C3881,TasksList!$B$6:$B$25,0),1))=0,"not set!",INDEX(TasksList!$F$6:$F$25,MATCH(C3881,TasksList!$B$6:$B$25,0),1)),""),"")</f>
        <v/>
      </c>
      <c r="F3881" s="360" t="str">
        <f>IFERROR(IF(LEN(D3881)&gt;0,IF(LEN(INDEX(AdressBook!$D$6:$D$25,MATCH(D3881,AdressBook!$B$6:$B$25,0),1))=0,"",INDEX(AdressBook!$D$6:$D$25,MATCH(D3881,AdressBook!$B$6:$B$25,0),1)),""),"")</f>
        <v/>
      </c>
      <c r="G3881" s="361" t="str">
        <f>IFERROR(IF(LEN(INDEX(PlansAndNotes!$F$6:$F$4005,ROW(B3881)-ROW($C$3)))=0,"",INDEX(PlansAndNotes!$F$6:$F$4005,ROW(B3881)-ROW($C$3))),"")</f>
        <v/>
      </c>
      <c r="H3881" s="361" t="str">
        <f>IFERROR(IF(LEN(C3881)&gt;0,IF(LEN(INDEX(TasksList!$G$6:$G$25,MATCH(C3881,TasksList!$B$6:$B$25,0),1))=0,"",INDEX(TasksList!$G$6:$G$25,MATCH(C3881,TasksList!$B$6:$B$25,0),1)),""),"")</f>
        <v/>
      </c>
      <c r="N3881" s="362" t="str">
        <f>IFERROR(IF(LEN(INDEX(PlansAndNotes!$D$6:$D$4005,ROW(B3881)-ROW($C$3)))=0,"",INDEX(PlansAndNotes!$D$6:$D$4005,ROW(B3881)-ROW($C$3))),"")</f>
        <v/>
      </c>
      <c r="O3881" s="165" t="str">
        <f t="shared" si="404"/>
        <v/>
      </c>
      <c r="P3881" s="363" t="str">
        <f>IFERROR(IF(LEN(INDEX(PlansAndNotes!$E$6:$E$4005,ROW(B3881)-ROW($C$3)))=0,"",INDEX(PlansAndNotes!$E$6:$E$4005,ROW(B3881)-ROW($C$3))),"")</f>
        <v/>
      </c>
      <c r="Q3881" s="363" t="str">
        <f>IFERROR(IF(LEN(INDEX(PlansAndNotes!$G$6:$G$4005,ROW(B3881)-ROW($C$3)))=0,"",INDEX(PlansAndNotes!$G$6:$G$4005,ROW(B3881)-ROW($C$3))),"")</f>
        <v/>
      </c>
      <c r="R3881" s="361" t="str">
        <f>IFERROR(IF(LEN(D3881)&gt;0,IF(LEN(INDEX(AdressBook!$C$6:$C$25,MATCH(D3881,AdressBook!$B$6:$B$25,0),1))=0,"",INDEX(AdressBook!$C$6:$C$25,MATCH(D3881,AdressBook!$B$6:$B$25,0),1)),""),"")</f>
        <v/>
      </c>
      <c r="S3881" s="165">
        <f>IF(LEN(C3881)&gt;0,IFERROR(IF(MATCH(C3881,C3882:$C$4004,0)&gt;0,-1,ROW(S3881)-ROW($S$3)),ROW(S3881)-ROW($S$3)),-1)</f>
        <v>-1</v>
      </c>
      <c r="T3881" s="165">
        <f t="shared" si="405"/>
        <v>0</v>
      </c>
      <c r="U3881" s="165" t="str">
        <f t="shared" si="406"/>
        <v/>
      </c>
      <c r="V3881" s="165" t="str">
        <f>IFERROR(IF(OR(C3881="",S3881&lt;0),"",IF(SUBTOTAL(3,C3881:C3881)=0,-1,SUBTOTAL(3,$C$4:C3881))),"")</f>
        <v/>
      </c>
      <c r="W3881" s="156" t="str">
        <f t="array" ref="W3881">IF(LEN(C3881)&gt;0,IFERROR(IF(MATCH(C3881,$C$3:$C3880,0)&gt;0,N3881-INDEX($N$3:N3880,SUMPRODUCT(MAX(ROW($C$3:$C3880)*(C3881=$C$3:$C3880)))-2,1),""),""),"")</f>
        <v/>
      </c>
      <c r="X3881" s="156">
        <f t="shared" ca="1" si="407"/>
        <v>1</v>
      </c>
      <c r="Y3881" s="156">
        <f t="shared" ca="1" si="408"/>
        <v>1</v>
      </c>
    </row>
    <row r="3882" spans="2:25" hidden="1" x14ac:dyDescent="0.25">
      <c r="B3882" s="390" t="str">
        <f>IFERROR(IF(LEN(INDEX(PlansAndNotes!$B$6:$B$2005,ROW(A3882)-ROW($B$3)))=0,"",INDEX(PlansAndNotes!$B$6:$B$2005,ROW(A3882)-ROW($B$3))),"")</f>
        <v/>
      </c>
      <c r="C3882" s="387" t="str">
        <f t="shared" si="409"/>
        <v/>
      </c>
      <c r="D3882" s="361" t="str">
        <f>IFERROR(IF(LEN(C3882)&gt;0,IF(LEN(INDEX(TasksList!$C$6:$C$25,MATCH(C3882,TasksList!$B$6:$B$25,0),1))=0,"",INDEX(TasksList!$C$6:$C$25,MATCH(C3882,TasksList!$B$6:$B$25,0),1)),""),"")</f>
        <v/>
      </c>
      <c r="E3882" s="361" t="str">
        <f>IFERROR(IF(LEN(C3882)&gt;0,IF(LEN(INDEX(TasksList!$F$6:$F$25,MATCH(C3882,TasksList!$B$6:$B$25,0),1))=0,"not set!",INDEX(TasksList!$F$6:$F$25,MATCH(C3882,TasksList!$B$6:$B$25,0),1)),""),"")</f>
        <v/>
      </c>
      <c r="F3882" s="360" t="str">
        <f>IFERROR(IF(LEN(D3882)&gt;0,IF(LEN(INDEX(AdressBook!$D$6:$D$25,MATCH(D3882,AdressBook!$B$6:$B$25,0),1))=0,"",INDEX(AdressBook!$D$6:$D$25,MATCH(D3882,AdressBook!$B$6:$B$25,0),1)),""),"")</f>
        <v/>
      </c>
      <c r="G3882" s="361" t="str">
        <f>IFERROR(IF(LEN(INDEX(PlansAndNotes!$F$6:$F$4005,ROW(B3882)-ROW($C$3)))=0,"",INDEX(PlansAndNotes!$F$6:$F$4005,ROW(B3882)-ROW($C$3))),"")</f>
        <v/>
      </c>
      <c r="H3882" s="361" t="str">
        <f>IFERROR(IF(LEN(C3882)&gt;0,IF(LEN(INDEX(TasksList!$G$6:$G$25,MATCH(C3882,TasksList!$B$6:$B$25,0),1))=0,"",INDEX(TasksList!$G$6:$G$25,MATCH(C3882,TasksList!$B$6:$B$25,0),1)),""),"")</f>
        <v/>
      </c>
      <c r="N3882" s="362" t="str">
        <f>IFERROR(IF(LEN(INDEX(PlansAndNotes!$D$6:$D$4005,ROW(B3882)-ROW($C$3)))=0,"",INDEX(PlansAndNotes!$D$6:$D$4005,ROW(B3882)-ROW($C$3))),"")</f>
        <v/>
      </c>
      <c r="O3882" s="165" t="str">
        <f t="shared" si="404"/>
        <v/>
      </c>
      <c r="P3882" s="363" t="str">
        <f>IFERROR(IF(LEN(INDEX(PlansAndNotes!$E$6:$E$4005,ROW(B3882)-ROW($C$3)))=0,"",INDEX(PlansAndNotes!$E$6:$E$4005,ROW(B3882)-ROW($C$3))),"")</f>
        <v/>
      </c>
      <c r="Q3882" s="363" t="str">
        <f>IFERROR(IF(LEN(INDEX(PlansAndNotes!$G$6:$G$4005,ROW(B3882)-ROW($C$3)))=0,"",INDEX(PlansAndNotes!$G$6:$G$4005,ROW(B3882)-ROW($C$3))),"")</f>
        <v/>
      </c>
      <c r="R3882" s="361" t="str">
        <f>IFERROR(IF(LEN(D3882)&gt;0,IF(LEN(INDEX(AdressBook!$C$6:$C$25,MATCH(D3882,AdressBook!$B$6:$B$25,0),1))=0,"",INDEX(AdressBook!$C$6:$C$25,MATCH(D3882,AdressBook!$B$6:$B$25,0),1)),""),"")</f>
        <v/>
      </c>
      <c r="S3882" s="165">
        <f>IF(LEN(C3882)&gt;0,IFERROR(IF(MATCH(C3882,C3883:$C$4004,0)&gt;0,-1,ROW(S3882)-ROW($S$3)),ROW(S3882)-ROW($S$3)),-1)</f>
        <v>-1</v>
      </c>
      <c r="T3882" s="165">
        <f t="shared" si="405"/>
        <v>0</v>
      </c>
      <c r="U3882" s="165" t="str">
        <f t="shared" si="406"/>
        <v/>
      </c>
      <c r="V3882" s="165" t="str">
        <f>IFERROR(IF(OR(C3882="",S3882&lt;0),"",IF(SUBTOTAL(3,C3882:C3882)=0,-1,SUBTOTAL(3,$C$4:C3882))),"")</f>
        <v/>
      </c>
      <c r="W3882" s="156" t="str">
        <f t="array" ref="W3882">IF(LEN(C3882)&gt;0,IFERROR(IF(MATCH(C3882,$C$3:$C3881,0)&gt;0,N3882-INDEX($N$3:N3881,SUMPRODUCT(MAX(ROW($C$3:$C3881)*(C3882=$C$3:$C3881)))-2,1),""),""),"")</f>
        <v/>
      </c>
      <c r="X3882" s="156">
        <f t="shared" ca="1" si="407"/>
        <v>1</v>
      </c>
      <c r="Y3882" s="156">
        <f t="shared" ca="1" si="408"/>
        <v>1</v>
      </c>
    </row>
    <row r="3883" spans="2:25" hidden="1" x14ac:dyDescent="0.25">
      <c r="B3883" s="390" t="str">
        <f>IFERROR(IF(LEN(INDEX(PlansAndNotes!$B$6:$B$2005,ROW(A3883)-ROW($B$3)))=0,"",INDEX(PlansAndNotes!$B$6:$B$2005,ROW(A3883)-ROW($B$3))),"")</f>
        <v/>
      </c>
      <c r="C3883" s="387" t="str">
        <f t="shared" si="409"/>
        <v/>
      </c>
      <c r="D3883" s="361" t="str">
        <f>IFERROR(IF(LEN(C3883)&gt;0,IF(LEN(INDEX(TasksList!$C$6:$C$25,MATCH(C3883,TasksList!$B$6:$B$25,0),1))=0,"",INDEX(TasksList!$C$6:$C$25,MATCH(C3883,TasksList!$B$6:$B$25,0),1)),""),"")</f>
        <v/>
      </c>
      <c r="E3883" s="361" t="str">
        <f>IFERROR(IF(LEN(C3883)&gt;0,IF(LEN(INDEX(TasksList!$F$6:$F$25,MATCH(C3883,TasksList!$B$6:$B$25,0),1))=0,"not set!",INDEX(TasksList!$F$6:$F$25,MATCH(C3883,TasksList!$B$6:$B$25,0),1)),""),"")</f>
        <v/>
      </c>
      <c r="F3883" s="360" t="str">
        <f>IFERROR(IF(LEN(D3883)&gt;0,IF(LEN(INDEX(AdressBook!$D$6:$D$25,MATCH(D3883,AdressBook!$B$6:$B$25,0),1))=0,"",INDEX(AdressBook!$D$6:$D$25,MATCH(D3883,AdressBook!$B$6:$B$25,0),1)),""),"")</f>
        <v/>
      </c>
      <c r="G3883" s="361" t="str">
        <f>IFERROR(IF(LEN(INDEX(PlansAndNotes!$F$6:$F$4005,ROW(B3883)-ROW($C$3)))=0,"",INDEX(PlansAndNotes!$F$6:$F$4005,ROW(B3883)-ROW($C$3))),"")</f>
        <v/>
      </c>
      <c r="H3883" s="361" t="str">
        <f>IFERROR(IF(LEN(C3883)&gt;0,IF(LEN(INDEX(TasksList!$G$6:$G$25,MATCH(C3883,TasksList!$B$6:$B$25,0),1))=0,"",INDEX(TasksList!$G$6:$G$25,MATCH(C3883,TasksList!$B$6:$B$25,0),1)),""),"")</f>
        <v/>
      </c>
      <c r="N3883" s="362" t="str">
        <f>IFERROR(IF(LEN(INDEX(PlansAndNotes!$D$6:$D$4005,ROW(B3883)-ROW($C$3)))=0,"",INDEX(PlansAndNotes!$D$6:$D$4005,ROW(B3883)-ROW($C$3))),"")</f>
        <v/>
      </c>
      <c r="O3883" s="165" t="str">
        <f t="shared" si="404"/>
        <v/>
      </c>
      <c r="P3883" s="363" t="str">
        <f>IFERROR(IF(LEN(INDEX(PlansAndNotes!$E$6:$E$4005,ROW(B3883)-ROW($C$3)))=0,"",INDEX(PlansAndNotes!$E$6:$E$4005,ROW(B3883)-ROW($C$3))),"")</f>
        <v/>
      </c>
      <c r="Q3883" s="363" t="str">
        <f>IFERROR(IF(LEN(INDEX(PlansAndNotes!$G$6:$G$4005,ROW(B3883)-ROW($C$3)))=0,"",INDEX(PlansAndNotes!$G$6:$G$4005,ROW(B3883)-ROW($C$3))),"")</f>
        <v/>
      </c>
      <c r="R3883" s="361" t="str">
        <f>IFERROR(IF(LEN(D3883)&gt;0,IF(LEN(INDEX(AdressBook!$C$6:$C$25,MATCH(D3883,AdressBook!$B$6:$B$25,0),1))=0,"",INDEX(AdressBook!$C$6:$C$25,MATCH(D3883,AdressBook!$B$6:$B$25,0),1)),""),"")</f>
        <v/>
      </c>
      <c r="S3883" s="165">
        <f>IF(LEN(C3883)&gt;0,IFERROR(IF(MATCH(C3883,C3884:$C$4004,0)&gt;0,-1,ROW(S3883)-ROW($S$3)),ROW(S3883)-ROW($S$3)),-1)</f>
        <v>-1</v>
      </c>
      <c r="T3883" s="165">
        <f t="shared" si="405"/>
        <v>0</v>
      </c>
      <c r="U3883" s="165" t="str">
        <f t="shared" si="406"/>
        <v/>
      </c>
      <c r="V3883" s="165" t="str">
        <f>IFERROR(IF(OR(C3883="",S3883&lt;0),"",IF(SUBTOTAL(3,C3883:C3883)=0,-1,SUBTOTAL(3,$C$4:C3883))),"")</f>
        <v/>
      </c>
      <c r="W3883" s="156" t="str">
        <f t="array" ref="W3883">IF(LEN(C3883)&gt;0,IFERROR(IF(MATCH(C3883,$C$3:$C3882,0)&gt;0,N3883-INDEX($N$3:N3882,SUMPRODUCT(MAX(ROW($C$3:$C3882)*(C3883=$C$3:$C3882)))-2,1),""),""),"")</f>
        <v/>
      </c>
      <c r="X3883" s="156">
        <f t="shared" ca="1" si="407"/>
        <v>1</v>
      </c>
      <c r="Y3883" s="156">
        <f t="shared" ca="1" si="408"/>
        <v>1</v>
      </c>
    </row>
    <row r="3884" spans="2:25" hidden="1" x14ac:dyDescent="0.25">
      <c r="B3884" s="390" t="str">
        <f>IFERROR(IF(LEN(INDEX(PlansAndNotes!$B$6:$B$2005,ROW(A3884)-ROW($B$3)))=0,"",INDEX(PlansAndNotes!$B$6:$B$2005,ROW(A3884)-ROW($B$3))),"")</f>
        <v/>
      </c>
      <c r="C3884" s="387" t="str">
        <f t="shared" si="409"/>
        <v/>
      </c>
      <c r="D3884" s="361" t="str">
        <f>IFERROR(IF(LEN(C3884)&gt;0,IF(LEN(INDEX(TasksList!$C$6:$C$25,MATCH(C3884,TasksList!$B$6:$B$25,0),1))=0,"",INDEX(TasksList!$C$6:$C$25,MATCH(C3884,TasksList!$B$6:$B$25,0),1)),""),"")</f>
        <v/>
      </c>
      <c r="E3884" s="361" t="str">
        <f>IFERROR(IF(LEN(C3884)&gt;0,IF(LEN(INDEX(TasksList!$F$6:$F$25,MATCH(C3884,TasksList!$B$6:$B$25,0),1))=0,"not set!",INDEX(TasksList!$F$6:$F$25,MATCH(C3884,TasksList!$B$6:$B$25,0),1)),""),"")</f>
        <v/>
      </c>
      <c r="F3884" s="360" t="str">
        <f>IFERROR(IF(LEN(D3884)&gt;0,IF(LEN(INDEX(AdressBook!$D$6:$D$25,MATCH(D3884,AdressBook!$B$6:$B$25,0),1))=0,"",INDEX(AdressBook!$D$6:$D$25,MATCH(D3884,AdressBook!$B$6:$B$25,0),1)),""),"")</f>
        <v/>
      </c>
      <c r="G3884" s="361" t="str">
        <f>IFERROR(IF(LEN(INDEX(PlansAndNotes!$F$6:$F$4005,ROW(B3884)-ROW($C$3)))=0,"",INDEX(PlansAndNotes!$F$6:$F$4005,ROW(B3884)-ROW($C$3))),"")</f>
        <v/>
      </c>
      <c r="H3884" s="361" t="str">
        <f>IFERROR(IF(LEN(C3884)&gt;0,IF(LEN(INDEX(TasksList!$G$6:$G$25,MATCH(C3884,TasksList!$B$6:$B$25,0),1))=0,"",INDEX(TasksList!$G$6:$G$25,MATCH(C3884,TasksList!$B$6:$B$25,0),1)),""),"")</f>
        <v/>
      </c>
      <c r="N3884" s="362" t="str">
        <f>IFERROR(IF(LEN(INDEX(PlansAndNotes!$D$6:$D$4005,ROW(B3884)-ROW($C$3)))=0,"",INDEX(PlansAndNotes!$D$6:$D$4005,ROW(B3884)-ROW($C$3))),"")</f>
        <v/>
      </c>
      <c r="O3884" s="165" t="str">
        <f t="shared" si="404"/>
        <v/>
      </c>
      <c r="P3884" s="363" t="str">
        <f>IFERROR(IF(LEN(INDEX(PlansAndNotes!$E$6:$E$4005,ROW(B3884)-ROW($C$3)))=0,"",INDEX(PlansAndNotes!$E$6:$E$4005,ROW(B3884)-ROW($C$3))),"")</f>
        <v/>
      </c>
      <c r="Q3884" s="363" t="str">
        <f>IFERROR(IF(LEN(INDEX(PlansAndNotes!$G$6:$G$4005,ROW(B3884)-ROW($C$3)))=0,"",INDEX(PlansAndNotes!$G$6:$G$4005,ROW(B3884)-ROW($C$3))),"")</f>
        <v/>
      </c>
      <c r="R3884" s="361" t="str">
        <f>IFERROR(IF(LEN(D3884)&gt;0,IF(LEN(INDEX(AdressBook!$C$6:$C$25,MATCH(D3884,AdressBook!$B$6:$B$25,0),1))=0,"",INDEX(AdressBook!$C$6:$C$25,MATCH(D3884,AdressBook!$B$6:$B$25,0),1)),""),"")</f>
        <v/>
      </c>
      <c r="S3884" s="165">
        <f>IF(LEN(C3884)&gt;0,IFERROR(IF(MATCH(C3884,C3885:$C$4004,0)&gt;0,-1,ROW(S3884)-ROW($S$3)),ROW(S3884)-ROW($S$3)),-1)</f>
        <v>-1</v>
      </c>
      <c r="T3884" s="165">
        <f t="shared" si="405"/>
        <v>0</v>
      </c>
      <c r="U3884" s="165" t="str">
        <f t="shared" si="406"/>
        <v/>
      </c>
      <c r="V3884" s="165" t="str">
        <f>IFERROR(IF(OR(C3884="",S3884&lt;0),"",IF(SUBTOTAL(3,C3884:C3884)=0,-1,SUBTOTAL(3,$C$4:C3884))),"")</f>
        <v/>
      </c>
      <c r="W3884" s="156" t="str">
        <f t="array" ref="W3884">IF(LEN(C3884)&gt;0,IFERROR(IF(MATCH(C3884,$C$3:$C3883,0)&gt;0,N3884-INDEX($N$3:N3883,SUMPRODUCT(MAX(ROW($C$3:$C3883)*(C3884=$C$3:$C3883)))-2,1),""),""),"")</f>
        <v/>
      </c>
      <c r="X3884" s="156">
        <f t="shared" ca="1" si="407"/>
        <v>1</v>
      </c>
      <c r="Y3884" s="156">
        <f t="shared" ca="1" si="408"/>
        <v>1</v>
      </c>
    </row>
    <row r="3885" spans="2:25" hidden="1" x14ac:dyDescent="0.25">
      <c r="B3885" s="390" t="str">
        <f>IFERROR(IF(LEN(INDEX(PlansAndNotes!$B$6:$B$2005,ROW(A3885)-ROW($B$3)))=0,"",INDEX(PlansAndNotes!$B$6:$B$2005,ROW(A3885)-ROW($B$3))),"")</f>
        <v/>
      </c>
      <c r="C3885" s="387" t="str">
        <f t="shared" si="409"/>
        <v/>
      </c>
      <c r="D3885" s="361" t="str">
        <f>IFERROR(IF(LEN(C3885)&gt;0,IF(LEN(INDEX(TasksList!$C$6:$C$25,MATCH(C3885,TasksList!$B$6:$B$25,0),1))=0,"",INDEX(TasksList!$C$6:$C$25,MATCH(C3885,TasksList!$B$6:$B$25,0),1)),""),"")</f>
        <v/>
      </c>
      <c r="E3885" s="361" t="str">
        <f>IFERROR(IF(LEN(C3885)&gt;0,IF(LEN(INDEX(TasksList!$F$6:$F$25,MATCH(C3885,TasksList!$B$6:$B$25,0),1))=0,"not set!",INDEX(TasksList!$F$6:$F$25,MATCH(C3885,TasksList!$B$6:$B$25,0),1)),""),"")</f>
        <v/>
      </c>
      <c r="F3885" s="360" t="str">
        <f>IFERROR(IF(LEN(D3885)&gt;0,IF(LEN(INDEX(AdressBook!$D$6:$D$25,MATCH(D3885,AdressBook!$B$6:$B$25,0),1))=0,"",INDEX(AdressBook!$D$6:$D$25,MATCH(D3885,AdressBook!$B$6:$B$25,0),1)),""),"")</f>
        <v/>
      </c>
      <c r="G3885" s="361" t="str">
        <f>IFERROR(IF(LEN(INDEX(PlansAndNotes!$F$6:$F$4005,ROW(B3885)-ROW($C$3)))=0,"",INDEX(PlansAndNotes!$F$6:$F$4005,ROW(B3885)-ROW($C$3))),"")</f>
        <v/>
      </c>
      <c r="H3885" s="361" t="str">
        <f>IFERROR(IF(LEN(C3885)&gt;0,IF(LEN(INDEX(TasksList!$G$6:$G$25,MATCH(C3885,TasksList!$B$6:$B$25,0),1))=0,"",INDEX(TasksList!$G$6:$G$25,MATCH(C3885,TasksList!$B$6:$B$25,0),1)),""),"")</f>
        <v/>
      </c>
      <c r="N3885" s="362" t="str">
        <f>IFERROR(IF(LEN(INDEX(PlansAndNotes!$D$6:$D$4005,ROW(B3885)-ROW($C$3)))=0,"",INDEX(PlansAndNotes!$D$6:$D$4005,ROW(B3885)-ROW($C$3))),"")</f>
        <v/>
      </c>
      <c r="O3885" s="165" t="str">
        <f t="shared" si="404"/>
        <v/>
      </c>
      <c r="P3885" s="363" t="str">
        <f>IFERROR(IF(LEN(INDEX(PlansAndNotes!$E$6:$E$4005,ROW(B3885)-ROW($C$3)))=0,"",INDEX(PlansAndNotes!$E$6:$E$4005,ROW(B3885)-ROW($C$3))),"")</f>
        <v/>
      </c>
      <c r="Q3885" s="363" t="str">
        <f>IFERROR(IF(LEN(INDEX(PlansAndNotes!$G$6:$G$4005,ROW(B3885)-ROW($C$3)))=0,"",INDEX(PlansAndNotes!$G$6:$G$4005,ROW(B3885)-ROW($C$3))),"")</f>
        <v/>
      </c>
      <c r="R3885" s="361" t="str">
        <f>IFERROR(IF(LEN(D3885)&gt;0,IF(LEN(INDEX(AdressBook!$C$6:$C$25,MATCH(D3885,AdressBook!$B$6:$B$25,0),1))=0,"",INDEX(AdressBook!$C$6:$C$25,MATCH(D3885,AdressBook!$B$6:$B$25,0),1)),""),"")</f>
        <v/>
      </c>
      <c r="S3885" s="165">
        <f>IF(LEN(C3885)&gt;0,IFERROR(IF(MATCH(C3885,C3886:$C$4004,0)&gt;0,-1,ROW(S3885)-ROW($S$3)),ROW(S3885)-ROW($S$3)),-1)</f>
        <v>-1</v>
      </c>
      <c r="T3885" s="165">
        <f t="shared" si="405"/>
        <v>0</v>
      </c>
      <c r="U3885" s="165" t="str">
        <f t="shared" si="406"/>
        <v/>
      </c>
      <c r="V3885" s="165" t="str">
        <f>IFERROR(IF(OR(C3885="",S3885&lt;0),"",IF(SUBTOTAL(3,C3885:C3885)=0,-1,SUBTOTAL(3,$C$4:C3885))),"")</f>
        <v/>
      </c>
      <c r="W3885" s="156" t="str">
        <f t="array" ref="W3885">IF(LEN(C3885)&gt;0,IFERROR(IF(MATCH(C3885,$C$3:$C3884,0)&gt;0,N3885-INDEX($N$3:N3884,SUMPRODUCT(MAX(ROW($C$3:$C3884)*(C3885=$C$3:$C3884)))-2,1),""),""),"")</f>
        <v/>
      </c>
      <c r="X3885" s="156">
        <f t="shared" ca="1" si="407"/>
        <v>1</v>
      </c>
      <c r="Y3885" s="156">
        <f t="shared" ca="1" si="408"/>
        <v>1</v>
      </c>
    </row>
    <row r="3886" spans="2:25" hidden="1" x14ac:dyDescent="0.25">
      <c r="B3886" s="390" t="str">
        <f>IFERROR(IF(LEN(INDEX(PlansAndNotes!$B$6:$B$2005,ROW(A3886)-ROW($B$3)))=0,"",INDEX(PlansAndNotes!$B$6:$B$2005,ROW(A3886)-ROW($B$3))),"")</f>
        <v/>
      </c>
      <c r="C3886" s="387" t="str">
        <f t="shared" si="409"/>
        <v/>
      </c>
      <c r="D3886" s="361" t="str">
        <f>IFERROR(IF(LEN(C3886)&gt;0,IF(LEN(INDEX(TasksList!$C$6:$C$25,MATCH(C3886,TasksList!$B$6:$B$25,0),1))=0,"",INDEX(TasksList!$C$6:$C$25,MATCH(C3886,TasksList!$B$6:$B$25,0),1)),""),"")</f>
        <v/>
      </c>
      <c r="E3886" s="361" t="str">
        <f>IFERROR(IF(LEN(C3886)&gt;0,IF(LEN(INDEX(TasksList!$F$6:$F$25,MATCH(C3886,TasksList!$B$6:$B$25,0),1))=0,"not set!",INDEX(TasksList!$F$6:$F$25,MATCH(C3886,TasksList!$B$6:$B$25,0),1)),""),"")</f>
        <v/>
      </c>
      <c r="F3886" s="360" t="str">
        <f>IFERROR(IF(LEN(D3886)&gt;0,IF(LEN(INDEX(AdressBook!$D$6:$D$25,MATCH(D3886,AdressBook!$B$6:$B$25,0),1))=0,"",INDEX(AdressBook!$D$6:$D$25,MATCH(D3886,AdressBook!$B$6:$B$25,0),1)),""),"")</f>
        <v/>
      </c>
      <c r="G3886" s="361" t="str">
        <f>IFERROR(IF(LEN(INDEX(PlansAndNotes!$F$6:$F$4005,ROW(B3886)-ROW($C$3)))=0,"",INDEX(PlansAndNotes!$F$6:$F$4005,ROW(B3886)-ROW($C$3))),"")</f>
        <v/>
      </c>
      <c r="H3886" s="361" t="str">
        <f>IFERROR(IF(LEN(C3886)&gt;0,IF(LEN(INDEX(TasksList!$G$6:$G$25,MATCH(C3886,TasksList!$B$6:$B$25,0),1))=0,"",INDEX(TasksList!$G$6:$G$25,MATCH(C3886,TasksList!$B$6:$B$25,0),1)),""),"")</f>
        <v/>
      </c>
      <c r="N3886" s="362" t="str">
        <f>IFERROR(IF(LEN(INDEX(PlansAndNotes!$D$6:$D$4005,ROW(B3886)-ROW($C$3)))=0,"",INDEX(PlansAndNotes!$D$6:$D$4005,ROW(B3886)-ROW($C$3))),"")</f>
        <v/>
      </c>
      <c r="O3886" s="165" t="str">
        <f t="shared" si="404"/>
        <v/>
      </c>
      <c r="P3886" s="363" t="str">
        <f>IFERROR(IF(LEN(INDEX(PlansAndNotes!$E$6:$E$4005,ROW(B3886)-ROW($C$3)))=0,"",INDEX(PlansAndNotes!$E$6:$E$4005,ROW(B3886)-ROW($C$3))),"")</f>
        <v/>
      </c>
      <c r="Q3886" s="363" t="str">
        <f>IFERROR(IF(LEN(INDEX(PlansAndNotes!$G$6:$G$4005,ROW(B3886)-ROW($C$3)))=0,"",INDEX(PlansAndNotes!$G$6:$G$4005,ROW(B3886)-ROW($C$3))),"")</f>
        <v/>
      </c>
      <c r="R3886" s="361" t="str">
        <f>IFERROR(IF(LEN(D3886)&gt;0,IF(LEN(INDEX(AdressBook!$C$6:$C$25,MATCH(D3886,AdressBook!$B$6:$B$25,0),1))=0,"",INDEX(AdressBook!$C$6:$C$25,MATCH(D3886,AdressBook!$B$6:$B$25,0),1)),""),"")</f>
        <v/>
      </c>
      <c r="S3886" s="165">
        <f>IF(LEN(C3886)&gt;0,IFERROR(IF(MATCH(C3886,C3887:$C$4004,0)&gt;0,-1,ROW(S3886)-ROW($S$3)),ROW(S3886)-ROW($S$3)),-1)</f>
        <v>-1</v>
      </c>
      <c r="T3886" s="165">
        <f t="shared" si="405"/>
        <v>0</v>
      </c>
      <c r="U3886" s="165" t="str">
        <f t="shared" si="406"/>
        <v/>
      </c>
      <c r="V3886" s="165" t="str">
        <f>IFERROR(IF(OR(C3886="",S3886&lt;0),"",IF(SUBTOTAL(3,C3886:C3886)=0,-1,SUBTOTAL(3,$C$4:C3886))),"")</f>
        <v/>
      </c>
      <c r="W3886" s="156" t="str">
        <f t="array" ref="W3886">IF(LEN(C3886)&gt;0,IFERROR(IF(MATCH(C3886,$C$3:$C3885,0)&gt;0,N3886-INDEX($N$3:N3885,SUMPRODUCT(MAX(ROW($C$3:$C3885)*(C3886=$C$3:$C3885)))-2,1),""),""),"")</f>
        <v/>
      </c>
      <c r="X3886" s="156">
        <f t="shared" ca="1" si="407"/>
        <v>1</v>
      </c>
      <c r="Y3886" s="156">
        <f t="shared" ca="1" si="408"/>
        <v>1</v>
      </c>
    </row>
    <row r="3887" spans="2:25" hidden="1" x14ac:dyDescent="0.25">
      <c r="B3887" s="390" t="str">
        <f>IFERROR(IF(LEN(INDEX(PlansAndNotes!$B$6:$B$2005,ROW(A3887)-ROW($B$3)))=0,"",INDEX(PlansAndNotes!$B$6:$B$2005,ROW(A3887)-ROW($B$3))),"")</f>
        <v/>
      </c>
      <c r="C3887" s="387" t="str">
        <f t="shared" si="409"/>
        <v/>
      </c>
      <c r="D3887" s="361" t="str">
        <f>IFERROR(IF(LEN(C3887)&gt;0,IF(LEN(INDEX(TasksList!$C$6:$C$25,MATCH(C3887,TasksList!$B$6:$B$25,0),1))=0,"",INDEX(TasksList!$C$6:$C$25,MATCH(C3887,TasksList!$B$6:$B$25,0),1)),""),"")</f>
        <v/>
      </c>
      <c r="E3887" s="361" t="str">
        <f>IFERROR(IF(LEN(C3887)&gt;0,IF(LEN(INDEX(TasksList!$F$6:$F$25,MATCH(C3887,TasksList!$B$6:$B$25,0),1))=0,"not set!",INDEX(TasksList!$F$6:$F$25,MATCH(C3887,TasksList!$B$6:$B$25,0),1)),""),"")</f>
        <v/>
      </c>
      <c r="F3887" s="360" t="str">
        <f>IFERROR(IF(LEN(D3887)&gt;0,IF(LEN(INDEX(AdressBook!$D$6:$D$25,MATCH(D3887,AdressBook!$B$6:$B$25,0),1))=0,"",INDEX(AdressBook!$D$6:$D$25,MATCH(D3887,AdressBook!$B$6:$B$25,0),1)),""),"")</f>
        <v/>
      </c>
      <c r="G3887" s="361" t="str">
        <f>IFERROR(IF(LEN(INDEX(PlansAndNotes!$F$6:$F$4005,ROW(B3887)-ROW($C$3)))=0,"",INDEX(PlansAndNotes!$F$6:$F$4005,ROW(B3887)-ROW($C$3))),"")</f>
        <v/>
      </c>
      <c r="H3887" s="361" t="str">
        <f>IFERROR(IF(LEN(C3887)&gt;0,IF(LEN(INDEX(TasksList!$G$6:$G$25,MATCH(C3887,TasksList!$B$6:$B$25,0),1))=0,"",INDEX(TasksList!$G$6:$G$25,MATCH(C3887,TasksList!$B$6:$B$25,0),1)),""),"")</f>
        <v/>
      </c>
      <c r="N3887" s="362" t="str">
        <f>IFERROR(IF(LEN(INDEX(PlansAndNotes!$D$6:$D$4005,ROW(B3887)-ROW($C$3)))=0,"",INDEX(PlansAndNotes!$D$6:$D$4005,ROW(B3887)-ROW($C$3))),"")</f>
        <v/>
      </c>
      <c r="O3887" s="165" t="str">
        <f t="shared" si="404"/>
        <v/>
      </c>
      <c r="P3887" s="363" t="str">
        <f>IFERROR(IF(LEN(INDEX(PlansAndNotes!$E$6:$E$4005,ROW(B3887)-ROW($C$3)))=0,"",INDEX(PlansAndNotes!$E$6:$E$4005,ROW(B3887)-ROW($C$3))),"")</f>
        <v/>
      </c>
      <c r="Q3887" s="363" t="str">
        <f>IFERROR(IF(LEN(INDEX(PlansAndNotes!$G$6:$G$4005,ROW(B3887)-ROW($C$3)))=0,"",INDEX(PlansAndNotes!$G$6:$G$4005,ROW(B3887)-ROW($C$3))),"")</f>
        <v/>
      </c>
      <c r="R3887" s="361" t="str">
        <f>IFERROR(IF(LEN(D3887)&gt;0,IF(LEN(INDEX(AdressBook!$C$6:$C$25,MATCH(D3887,AdressBook!$B$6:$B$25,0),1))=0,"",INDEX(AdressBook!$C$6:$C$25,MATCH(D3887,AdressBook!$B$6:$B$25,0),1)),""),"")</f>
        <v/>
      </c>
      <c r="S3887" s="165">
        <f>IF(LEN(C3887)&gt;0,IFERROR(IF(MATCH(C3887,C3888:$C$4004,0)&gt;0,-1,ROW(S3887)-ROW($S$3)),ROW(S3887)-ROW($S$3)),-1)</f>
        <v>-1</v>
      </c>
      <c r="T3887" s="165">
        <f t="shared" si="405"/>
        <v>0</v>
      </c>
      <c r="U3887" s="165" t="str">
        <f t="shared" si="406"/>
        <v/>
      </c>
      <c r="V3887" s="165" t="str">
        <f>IFERROR(IF(OR(C3887="",S3887&lt;0),"",IF(SUBTOTAL(3,C3887:C3887)=0,-1,SUBTOTAL(3,$C$4:C3887))),"")</f>
        <v/>
      </c>
      <c r="W3887" s="156" t="str">
        <f t="array" ref="W3887">IF(LEN(C3887)&gt;0,IFERROR(IF(MATCH(C3887,$C$3:$C3886,0)&gt;0,N3887-INDEX($N$3:N3886,SUMPRODUCT(MAX(ROW($C$3:$C3886)*(C3887=$C$3:$C3886)))-2,1),""),""),"")</f>
        <v/>
      </c>
      <c r="X3887" s="156">
        <f t="shared" ca="1" si="407"/>
        <v>1</v>
      </c>
      <c r="Y3887" s="156">
        <f t="shared" ca="1" si="408"/>
        <v>1</v>
      </c>
    </row>
    <row r="3888" spans="2:25" hidden="1" x14ac:dyDescent="0.25">
      <c r="B3888" s="390" t="str">
        <f>IFERROR(IF(LEN(INDEX(PlansAndNotes!$B$6:$B$2005,ROW(A3888)-ROW($B$3)))=0,"",INDEX(PlansAndNotes!$B$6:$B$2005,ROW(A3888)-ROW($B$3))),"")</f>
        <v/>
      </c>
      <c r="C3888" s="387" t="str">
        <f t="shared" si="409"/>
        <v/>
      </c>
      <c r="D3888" s="361" t="str">
        <f>IFERROR(IF(LEN(C3888)&gt;0,IF(LEN(INDEX(TasksList!$C$6:$C$25,MATCH(C3888,TasksList!$B$6:$B$25,0),1))=0,"",INDEX(TasksList!$C$6:$C$25,MATCH(C3888,TasksList!$B$6:$B$25,0),1)),""),"")</f>
        <v/>
      </c>
      <c r="E3888" s="361" t="str">
        <f>IFERROR(IF(LEN(C3888)&gt;0,IF(LEN(INDEX(TasksList!$F$6:$F$25,MATCH(C3888,TasksList!$B$6:$B$25,0),1))=0,"not set!",INDEX(TasksList!$F$6:$F$25,MATCH(C3888,TasksList!$B$6:$B$25,0),1)),""),"")</f>
        <v/>
      </c>
      <c r="F3888" s="360" t="str">
        <f>IFERROR(IF(LEN(D3888)&gt;0,IF(LEN(INDEX(AdressBook!$D$6:$D$25,MATCH(D3888,AdressBook!$B$6:$B$25,0),1))=0,"",INDEX(AdressBook!$D$6:$D$25,MATCH(D3888,AdressBook!$B$6:$B$25,0),1)),""),"")</f>
        <v/>
      </c>
      <c r="G3888" s="361" t="str">
        <f>IFERROR(IF(LEN(INDEX(PlansAndNotes!$F$6:$F$4005,ROW(B3888)-ROW($C$3)))=0,"",INDEX(PlansAndNotes!$F$6:$F$4005,ROW(B3888)-ROW($C$3))),"")</f>
        <v/>
      </c>
      <c r="H3888" s="361" t="str">
        <f>IFERROR(IF(LEN(C3888)&gt;0,IF(LEN(INDEX(TasksList!$G$6:$G$25,MATCH(C3888,TasksList!$B$6:$B$25,0),1))=0,"",INDEX(TasksList!$G$6:$G$25,MATCH(C3888,TasksList!$B$6:$B$25,0),1)),""),"")</f>
        <v/>
      </c>
      <c r="N3888" s="362" t="str">
        <f>IFERROR(IF(LEN(INDEX(PlansAndNotes!$D$6:$D$4005,ROW(B3888)-ROW($C$3)))=0,"",INDEX(PlansAndNotes!$D$6:$D$4005,ROW(B3888)-ROW($C$3))),"")</f>
        <v/>
      </c>
      <c r="O3888" s="165" t="str">
        <f t="shared" si="404"/>
        <v/>
      </c>
      <c r="P3888" s="363" t="str">
        <f>IFERROR(IF(LEN(INDEX(PlansAndNotes!$E$6:$E$4005,ROW(B3888)-ROW($C$3)))=0,"",INDEX(PlansAndNotes!$E$6:$E$4005,ROW(B3888)-ROW($C$3))),"")</f>
        <v/>
      </c>
      <c r="Q3888" s="363" t="str">
        <f>IFERROR(IF(LEN(INDEX(PlansAndNotes!$G$6:$G$4005,ROW(B3888)-ROW($C$3)))=0,"",INDEX(PlansAndNotes!$G$6:$G$4005,ROW(B3888)-ROW($C$3))),"")</f>
        <v/>
      </c>
      <c r="R3888" s="361" t="str">
        <f>IFERROR(IF(LEN(D3888)&gt;0,IF(LEN(INDEX(AdressBook!$C$6:$C$25,MATCH(D3888,AdressBook!$B$6:$B$25,0),1))=0,"",INDEX(AdressBook!$C$6:$C$25,MATCH(D3888,AdressBook!$B$6:$B$25,0),1)),""),"")</f>
        <v/>
      </c>
      <c r="S3888" s="165">
        <f>IF(LEN(C3888)&gt;0,IFERROR(IF(MATCH(C3888,C3889:$C$4004,0)&gt;0,-1,ROW(S3888)-ROW($S$3)),ROW(S3888)-ROW($S$3)),-1)</f>
        <v>-1</v>
      </c>
      <c r="T3888" s="165">
        <f t="shared" si="405"/>
        <v>0</v>
      </c>
      <c r="U3888" s="165" t="str">
        <f t="shared" si="406"/>
        <v/>
      </c>
      <c r="V3888" s="165" t="str">
        <f>IFERROR(IF(OR(C3888="",S3888&lt;0),"",IF(SUBTOTAL(3,C3888:C3888)=0,-1,SUBTOTAL(3,$C$4:C3888))),"")</f>
        <v/>
      </c>
      <c r="W3888" s="156" t="str">
        <f t="array" ref="W3888">IF(LEN(C3888)&gt;0,IFERROR(IF(MATCH(C3888,$C$3:$C3887,0)&gt;0,N3888-INDEX($N$3:N3887,SUMPRODUCT(MAX(ROW($C$3:$C3887)*(C3888=$C$3:$C3887)))-2,1),""),""),"")</f>
        <v/>
      </c>
      <c r="X3888" s="156">
        <f t="shared" ca="1" si="407"/>
        <v>1</v>
      </c>
      <c r="Y3888" s="156">
        <f t="shared" ca="1" si="408"/>
        <v>1</v>
      </c>
    </row>
    <row r="3889" spans="2:25" hidden="1" x14ac:dyDescent="0.25">
      <c r="B3889" s="390" t="str">
        <f>IFERROR(IF(LEN(INDEX(PlansAndNotes!$B$6:$B$2005,ROW(A3889)-ROW($B$3)))=0,"",INDEX(PlansAndNotes!$B$6:$B$2005,ROW(A3889)-ROW($B$3))),"")</f>
        <v/>
      </c>
      <c r="C3889" s="387" t="str">
        <f t="shared" si="409"/>
        <v/>
      </c>
      <c r="D3889" s="361" t="str">
        <f>IFERROR(IF(LEN(C3889)&gt;0,IF(LEN(INDEX(TasksList!$C$6:$C$25,MATCH(C3889,TasksList!$B$6:$B$25,0),1))=0,"",INDEX(TasksList!$C$6:$C$25,MATCH(C3889,TasksList!$B$6:$B$25,0),1)),""),"")</f>
        <v/>
      </c>
      <c r="E3889" s="361" t="str">
        <f>IFERROR(IF(LEN(C3889)&gt;0,IF(LEN(INDEX(TasksList!$F$6:$F$25,MATCH(C3889,TasksList!$B$6:$B$25,0),1))=0,"not set!",INDEX(TasksList!$F$6:$F$25,MATCH(C3889,TasksList!$B$6:$B$25,0),1)),""),"")</f>
        <v/>
      </c>
      <c r="F3889" s="360" t="str">
        <f>IFERROR(IF(LEN(D3889)&gt;0,IF(LEN(INDEX(AdressBook!$D$6:$D$25,MATCH(D3889,AdressBook!$B$6:$B$25,0),1))=0,"",INDEX(AdressBook!$D$6:$D$25,MATCH(D3889,AdressBook!$B$6:$B$25,0),1)),""),"")</f>
        <v/>
      </c>
      <c r="G3889" s="361" t="str">
        <f>IFERROR(IF(LEN(INDEX(PlansAndNotes!$F$6:$F$4005,ROW(B3889)-ROW($C$3)))=0,"",INDEX(PlansAndNotes!$F$6:$F$4005,ROW(B3889)-ROW($C$3))),"")</f>
        <v/>
      </c>
      <c r="H3889" s="361" t="str">
        <f>IFERROR(IF(LEN(C3889)&gt;0,IF(LEN(INDEX(TasksList!$G$6:$G$25,MATCH(C3889,TasksList!$B$6:$B$25,0),1))=0,"",INDEX(TasksList!$G$6:$G$25,MATCH(C3889,TasksList!$B$6:$B$25,0),1)),""),"")</f>
        <v/>
      </c>
      <c r="N3889" s="362" t="str">
        <f>IFERROR(IF(LEN(INDEX(PlansAndNotes!$D$6:$D$4005,ROW(B3889)-ROW($C$3)))=0,"",INDEX(PlansAndNotes!$D$6:$D$4005,ROW(B3889)-ROW($C$3))),"")</f>
        <v/>
      </c>
      <c r="O3889" s="165" t="str">
        <f t="shared" si="404"/>
        <v/>
      </c>
      <c r="P3889" s="363" t="str">
        <f>IFERROR(IF(LEN(INDEX(PlansAndNotes!$E$6:$E$4005,ROW(B3889)-ROW($C$3)))=0,"",INDEX(PlansAndNotes!$E$6:$E$4005,ROW(B3889)-ROW($C$3))),"")</f>
        <v/>
      </c>
      <c r="Q3889" s="363" t="str">
        <f>IFERROR(IF(LEN(INDEX(PlansAndNotes!$G$6:$G$4005,ROW(B3889)-ROW($C$3)))=0,"",INDEX(PlansAndNotes!$G$6:$G$4005,ROW(B3889)-ROW($C$3))),"")</f>
        <v/>
      </c>
      <c r="R3889" s="361" t="str">
        <f>IFERROR(IF(LEN(D3889)&gt;0,IF(LEN(INDEX(AdressBook!$C$6:$C$25,MATCH(D3889,AdressBook!$B$6:$B$25,0),1))=0,"",INDEX(AdressBook!$C$6:$C$25,MATCH(D3889,AdressBook!$B$6:$B$25,0),1)),""),"")</f>
        <v/>
      </c>
      <c r="S3889" s="165">
        <f>IF(LEN(C3889)&gt;0,IFERROR(IF(MATCH(C3889,C3890:$C$4004,0)&gt;0,-1,ROW(S3889)-ROW($S$3)),ROW(S3889)-ROW($S$3)),-1)</f>
        <v>-1</v>
      </c>
      <c r="T3889" s="165">
        <f t="shared" si="405"/>
        <v>0</v>
      </c>
      <c r="U3889" s="165" t="str">
        <f t="shared" si="406"/>
        <v/>
      </c>
      <c r="V3889" s="165" t="str">
        <f>IFERROR(IF(OR(C3889="",S3889&lt;0),"",IF(SUBTOTAL(3,C3889:C3889)=0,-1,SUBTOTAL(3,$C$4:C3889))),"")</f>
        <v/>
      </c>
      <c r="W3889" s="156" t="str">
        <f t="array" ref="W3889">IF(LEN(C3889)&gt;0,IFERROR(IF(MATCH(C3889,$C$3:$C3888,0)&gt;0,N3889-INDEX($N$3:N3888,SUMPRODUCT(MAX(ROW($C$3:$C3888)*(C3889=$C$3:$C3888)))-2,1),""),""),"")</f>
        <v/>
      </c>
      <c r="X3889" s="156">
        <f t="shared" ca="1" si="407"/>
        <v>1</v>
      </c>
      <c r="Y3889" s="156">
        <f t="shared" ca="1" si="408"/>
        <v>1</v>
      </c>
    </row>
    <row r="3890" spans="2:25" hidden="1" x14ac:dyDescent="0.25">
      <c r="B3890" s="390" t="str">
        <f>IFERROR(IF(LEN(INDEX(PlansAndNotes!$B$6:$B$2005,ROW(A3890)-ROW($B$3)))=0,"",INDEX(PlansAndNotes!$B$6:$B$2005,ROW(A3890)-ROW($B$3))),"")</f>
        <v/>
      </c>
      <c r="C3890" s="387" t="str">
        <f t="shared" si="409"/>
        <v/>
      </c>
      <c r="D3890" s="361" t="str">
        <f>IFERROR(IF(LEN(C3890)&gt;0,IF(LEN(INDEX(TasksList!$C$6:$C$25,MATCH(C3890,TasksList!$B$6:$B$25,0),1))=0,"",INDEX(TasksList!$C$6:$C$25,MATCH(C3890,TasksList!$B$6:$B$25,0),1)),""),"")</f>
        <v/>
      </c>
      <c r="E3890" s="361" t="str">
        <f>IFERROR(IF(LEN(C3890)&gt;0,IF(LEN(INDEX(TasksList!$F$6:$F$25,MATCH(C3890,TasksList!$B$6:$B$25,0),1))=0,"not set!",INDEX(TasksList!$F$6:$F$25,MATCH(C3890,TasksList!$B$6:$B$25,0),1)),""),"")</f>
        <v/>
      </c>
      <c r="F3890" s="360" t="str">
        <f>IFERROR(IF(LEN(D3890)&gt;0,IF(LEN(INDEX(AdressBook!$D$6:$D$25,MATCH(D3890,AdressBook!$B$6:$B$25,0),1))=0,"",INDEX(AdressBook!$D$6:$D$25,MATCH(D3890,AdressBook!$B$6:$B$25,0),1)),""),"")</f>
        <v/>
      </c>
      <c r="G3890" s="361" t="str">
        <f>IFERROR(IF(LEN(INDEX(PlansAndNotes!$F$6:$F$4005,ROW(B3890)-ROW($C$3)))=0,"",INDEX(PlansAndNotes!$F$6:$F$4005,ROW(B3890)-ROW($C$3))),"")</f>
        <v/>
      </c>
      <c r="H3890" s="361" t="str">
        <f>IFERROR(IF(LEN(C3890)&gt;0,IF(LEN(INDEX(TasksList!$G$6:$G$25,MATCH(C3890,TasksList!$B$6:$B$25,0),1))=0,"",INDEX(TasksList!$G$6:$G$25,MATCH(C3890,TasksList!$B$6:$B$25,0),1)),""),"")</f>
        <v/>
      </c>
      <c r="N3890" s="362" t="str">
        <f>IFERROR(IF(LEN(INDEX(PlansAndNotes!$D$6:$D$4005,ROW(B3890)-ROW($C$3)))=0,"",INDEX(PlansAndNotes!$D$6:$D$4005,ROW(B3890)-ROW($C$3))),"")</f>
        <v/>
      </c>
      <c r="O3890" s="165" t="str">
        <f t="shared" si="404"/>
        <v/>
      </c>
      <c r="P3890" s="363" t="str">
        <f>IFERROR(IF(LEN(INDEX(PlansAndNotes!$E$6:$E$4005,ROW(B3890)-ROW($C$3)))=0,"",INDEX(PlansAndNotes!$E$6:$E$4005,ROW(B3890)-ROW($C$3))),"")</f>
        <v/>
      </c>
      <c r="Q3890" s="363" t="str">
        <f>IFERROR(IF(LEN(INDEX(PlansAndNotes!$G$6:$G$4005,ROW(B3890)-ROW($C$3)))=0,"",INDEX(PlansAndNotes!$G$6:$G$4005,ROW(B3890)-ROW($C$3))),"")</f>
        <v/>
      </c>
      <c r="R3890" s="361" t="str">
        <f>IFERROR(IF(LEN(D3890)&gt;0,IF(LEN(INDEX(AdressBook!$C$6:$C$25,MATCH(D3890,AdressBook!$B$6:$B$25,0),1))=0,"",INDEX(AdressBook!$C$6:$C$25,MATCH(D3890,AdressBook!$B$6:$B$25,0),1)),""),"")</f>
        <v/>
      </c>
      <c r="S3890" s="165">
        <f>IF(LEN(C3890)&gt;0,IFERROR(IF(MATCH(C3890,C3891:$C$4004,0)&gt;0,-1,ROW(S3890)-ROW($S$3)),ROW(S3890)-ROW($S$3)),-1)</f>
        <v>-1</v>
      </c>
      <c r="T3890" s="165">
        <f t="shared" si="405"/>
        <v>0</v>
      </c>
      <c r="U3890" s="165" t="str">
        <f t="shared" si="406"/>
        <v/>
      </c>
      <c r="V3890" s="165" t="str">
        <f>IFERROR(IF(OR(C3890="",S3890&lt;0),"",IF(SUBTOTAL(3,C3890:C3890)=0,-1,SUBTOTAL(3,$C$4:C3890))),"")</f>
        <v/>
      </c>
      <c r="W3890" s="156" t="str">
        <f t="array" ref="W3890">IF(LEN(C3890)&gt;0,IFERROR(IF(MATCH(C3890,$C$3:$C3889,0)&gt;0,N3890-INDEX($N$3:N3889,SUMPRODUCT(MAX(ROW($C$3:$C3889)*(C3890=$C$3:$C3889)))-2,1),""),""),"")</f>
        <v/>
      </c>
      <c r="X3890" s="156">
        <f t="shared" ca="1" si="407"/>
        <v>1</v>
      </c>
      <c r="Y3890" s="156">
        <f t="shared" ca="1" si="408"/>
        <v>1</v>
      </c>
    </row>
    <row r="3891" spans="2:25" hidden="1" x14ac:dyDescent="0.25">
      <c r="B3891" s="390" t="str">
        <f>IFERROR(IF(LEN(INDEX(PlansAndNotes!$B$6:$B$2005,ROW(A3891)-ROW($B$3)))=0,"",INDEX(PlansAndNotes!$B$6:$B$2005,ROW(A3891)-ROW($B$3))),"")</f>
        <v/>
      </c>
      <c r="C3891" s="387" t="str">
        <f t="shared" si="409"/>
        <v/>
      </c>
      <c r="D3891" s="361" t="str">
        <f>IFERROR(IF(LEN(C3891)&gt;0,IF(LEN(INDEX(TasksList!$C$6:$C$25,MATCH(C3891,TasksList!$B$6:$B$25,0),1))=0,"",INDEX(TasksList!$C$6:$C$25,MATCH(C3891,TasksList!$B$6:$B$25,0),1)),""),"")</f>
        <v/>
      </c>
      <c r="E3891" s="361" t="str">
        <f>IFERROR(IF(LEN(C3891)&gt;0,IF(LEN(INDEX(TasksList!$F$6:$F$25,MATCH(C3891,TasksList!$B$6:$B$25,0),1))=0,"not set!",INDEX(TasksList!$F$6:$F$25,MATCH(C3891,TasksList!$B$6:$B$25,0),1)),""),"")</f>
        <v/>
      </c>
      <c r="F3891" s="360" t="str">
        <f>IFERROR(IF(LEN(D3891)&gt;0,IF(LEN(INDEX(AdressBook!$D$6:$D$25,MATCH(D3891,AdressBook!$B$6:$B$25,0),1))=0,"",INDEX(AdressBook!$D$6:$D$25,MATCH(D3891,AdressBook!$B$6:$B$25,0),1)),""),"")</f>
        <v/>
      </c>
      <c r="G3891" s="361" t="str">
        <f>IFERROR(IF(LEN(INDEX(PlansAndNotes!$F$6:$F$4005,ROW(B3891)-ROW($C$3)))=0,"",INDEX(PlansAndNotes!$F$6:$F$4005,ROW(B3891)-ROW($C$3))),"")</f>
        <v/>
      </c>
      <c r="H3891" s="361" t="str">
        <f>IFERROR(IF(LEN(C3891)&gt;0,IF(LEN(INDEX(TasksList!$G$6:$G$25,MATCH(C3891,TasksList!$B$6:$B$25,0),1))=0,"",INDEX(TasksList!$G$6:$G$25,MATCH(C3891,TasksList!$B$6:$B$25,0),1)),""),"")</f>
        <v/>
      </c>
      <c r="N3891" s="362" t="str">
        <f>IFERROR(IF(LEN(INDEX(PlansAndNotes!$D$6:$D$4005,ROW(B3891)-ROW($C$3)))=0,"",INDEX(PlansAndNotes!$D$6:$D$4005,ROW(B3891)-ROW($C$3))),"")</f>
        <v/>
      </c>
      <c r="O3891" s="165" t="str">
        <f t="shared" si="404"/>
        <v/>
      </c>
      <c r="P3891" s="363" t="str">
        <f>IFERROR(IF(LEN(INDEX(PlansAndNotes!$E$6:$E$4005,ROW(B3891)-ROW($C$3)))=0,"",INDEX(PlansAndNotes!$E$6:$E$4005,ROW(B3891)-ROW($C$3))),"")</f>
        <v/>
      </c>
      <c r="Q3891" s="363" t="str">
        <f>IFERROR(IF(LEN(INDEX(PlansAndNotes!$G$6:$G$4005,ROW(B3891)-ROW($C$3)))=0,"",INDEX(PlansAndNotes!$G$6:$G$4005,ROW(B3891)-ROW($C$3))),"")</f>
        <v/>
      </c>
      <c r="R3891" s="361" t="str">
        <f>IFERROR(IF(LEN(D3891)&gt;0,IF(LEN(INDEX(AdressBook!$C$6:$C$25,MATCH(D3891,AdressBook!$B$6:$B$25,0),1))=0,"",INDEX(AdressBook!$C$6:$C$25,MATCH(D3891,AdressBook!$B$6:$B$25,0),1)),""),"")</f>
        <v/>
      </c>
      <c r="S3891" s="165">
        <f>IF(LEN(C3891)&gt;0,IFERROR(IF(MATCH(C3891,C3892:$C$4004,0)&gt;0,-1,ROW(S3891)-ROW($S$3)),ROW(S3891)-ROW($S$3)),-1)</f>
        <v>-1</v>
      </c>
      <c r="T3891" s="165">
        <f t="shared" si="405"/>
        <v>0</v>
      </c>
      <c r="U3891" s="165" t="str">
        <f t="shared" si="406"/>
        <v/>
      </c>
      <c r="V3891" s="165" t="str">
        <f>IFERROR(IF(OR(C3891="",S3891&lt;0),"",IF(SUBTOTAL(3,C3891:C3891)=0,-1,SUBTOTAL(3,$C$4:C3891))),"")</f>
        <v/>
      </c>
      <c r="W3891" s="156" t="str">
        <f t="array" ref="W3891">IF(LEN(C3891)&gt;0,IFERROR(IF(MATCH(C3891,$C$3:$C3890,0)&gt;0,N3891-INDEX($N$3:N3890,SUMPRODUCT(MAX(ROW($C$3:$C3890)*(C3891=$C$3:$C3890)))-2,1),""),""),"")</f>
        <v/>
      </c>
      <c r="X3891" s="156">
        <f t="shared" ca="1" si="407"/>
        <v>1</v>
      </c>
      <c r="Y3891" s="156">
        <f t="shared" ca="1" si="408"/>
        <v>1</v>
      </c>
    </row>
    <row r="3892" spans="2:25" hidden="1" x14ac:dyDescent="0.25">
      <c r="B3892" s="390" t="str">
        <f>IFERROR(IF(LEN(INDEX(PlansAndNotes!$B$6:$B$2005,ROW(A3892)-ROW($B$3)))=0,"",INDEX(PlansAndNotes!$B$6:$B$2005,ROW(A3892)-ROW($B$3))),"")</f>
        <v/>
      </c>
      <c r="C3892" s="387" t="str">
        <f t="shared" si="409"/>
        <v/>
      </c>
      <c r="D3892" s="361" t="str">
        <f>IFERROR(IF(LEN(C3892)&gt;0,IF(LEN(INDEX(TasksList!$C$6:$C$25,MATCH(C3892,TasksList!$B$6:$B$25,0),1))=0,"",INDEX(TasksList!$C$6:$C$25,MATCH(C3892,TasksList!$B$6:$B$25,0),1)),""),"")</f>
        <v/>
      </c>
      <c r="E3892" s="361" t="str">
        <f>IFERROR(IF(LEN(C3892)&gt;0,IF(LEN(INDEX(TasksList!$F$6:$F$25,MATCH(C3892,TasksList!$B$6:$B$25,0),1))=0,"not set!",INDEX(TasksList!$F$6:$F$25,MATCH(C3892,TasksList!$B$6:$B$25,0),1)),""),"")</f>
        <v/>
      </c>
      <c r="F3892" s="360" t="str">
        <f>IFERROR(IF(LEN(D3892)&gt;0,IF(LEN(INDEX(AdressBook!$D$6:$D$25,MATCH(D3892,AdressBook!$B$6:$B$25,0),1))=0,"",INDEX(AdressBook!$D$6:$D$25,MATCH(D3892,AdressBook!$B$6:$B$25,0),1)),""),"")</f>
        <v/>
      </c>
      <c r="G3892" s="361" t="str">
        <f>IFERROR(IF(LEN(INDEX(PlansAndNotes!$F$6:$F$4005,ROW(B3892)-ROW($C$3)))=0,"",INDEX(PlansAndNotes!$F$6:$F$4005,ROW(B3892)-ROW($C$3))),"")</f>
        <v/>
      </c>
      <c r="H3892" s="361" t="str">
        <f>IFERROR(IF(LEN(C3892)&gt;0,IF(LEN(INDEX(TasksList!$G$6:$G$25,MATCH(C3892,TasksList!$B$6:$B$25,0),1))=0,"",INDEX(TasksList!$G$6:$G$25,MATCH(C3892,TasksList!$B$6:$B$25,0),1)),""),"")</f>
        <v/>
      </c>
      <c r="N3892" s="362" t="str">
        <f>IFERROR(IF(LEN(INDEX(PlansAndNotes!$D$6:$D$4005,ROW(B3892)-ROW($C$3)))=0,"",INDEX(PlansAndNotes!$D$6:$D$4005,ROW(B3892)-ROW($C$3))),"")</f>
        <v/>
      </c>
      <c r="O3892" s="165" t="str">
        <f t="shared" si="404"/>
        <v/>
      </c>
      <c r="P3892" s="363" t="str">
        <f>IFERROR(IF(LEN(INDEX(PlansAndNotes!$E$6:$E$4005,ROW(B3892)-ROW($C$3)))=0,"",INDEX(PlansAndNotes!$E$6:$E$4005,ROW(B3892)-ROW($C$3))),"")</f>
        <v/>
      </c>
      <c r="Q3892" s="363" t="str">
        <f>IFERROR(IF(LEN(INDEX(PlansAndNotes!$G$6:$G$4005,ROW(B3892)-ROW($C$3)))=0,"",INDEX(PlansAndNotes!$G$6:$G$4005,ROW(B3892)-ROW($C$3))),"")</f>
        <v/>
      </c>
      <c r="R3892" s="361" t="str">
        <f>IFERROR(IF(LEN(D3892)&gt;0,IF(LEN(INDEX(AdressBook!$C$6:$C$25,MATCH(D3892,AdressBook!$B$6:$B$25,0),1))=0,"",INDEX(AdressBook!$C$6:$C$25,MATCH(D3892,AdressBook!$B$6:$B$25,0),1)),""),"")</f>
        <v/>
      </c>
      <c r="S3892" s="165">
        <f>IF(LEN(C3892)&gt;0,IFERROR(IF(MATCH(C3892,C3893:$C$4004,0)&gt;0,-1,ROW(S3892)-ROW($S$3)),ROW(S3892)-ROW($S$3)),-1)</f>
        <v>-1</v>
      </c>
      <c r="T3892" s="165">
        <f t="shared" si="405"/>
        <v>0</v>
      </c>
      <c r="U3892" s="165" t="str">
        <f t="shared" si="406"/>
        <v/>
      </c>
      <c r="V3892" s="165" t="str">
        <f>IFERROR(IF(OR(C3892="",S3892&lt;0),"",IF(SUBTOTAL(3,C3892:C3892)=0,-1,SUBTOTAL(3,$C$4:C3892))),"")</f>
        <v/>
      </c>
      <c r="W3892" s="156" t="str">
        <f t="array" ref="W3892">IF(LEN(C3892)&gt;0,IFERROR(IF(MATCH(C3892,$C$3:$C3891,0)&gt;0,N3892-INDEX($N$3:N3891,SUMPRODUCT(MAX(ROW($C$3:$C3891)*(C3892=$C$3:$C3891)))-2,1),""),""),"")</f>
        <v/>
      </c>
      <c r="X3892" s="156">
        <f t="shared" ca="1" si="407"/>
        <v>1</v>
      </c>
      <c r="Y3892" s="156">
        <f t="shared" ca="1" si="408"/>
        <v>1</v>
      </c>
    </row>
    <row r="3893" spans="2:25" hidden="1" x14ac:dyDescent="0.25">
      <c r="B3893" s="390" t="str">
        <f>IFERROR(IF(LEN(INDEX(PlansAndNotes!$B$6:$B$2005,ROW(A3893)-ROW($B$3)))=0,"",INDEX(PlansAndNotes!$B$6:$B$2005,ROW(A3893)-ROW($B$3))),"")</f>
        <v/>
      </c>
      <c r="C3893" s="387" t="str">
        <f t="shared" si="409"/>
        <v/>
      </c>
      <c r="D3893" s="361" t="str">
        <f>IFERROR(IF(LEN(C3893)&gt;0,IF(LEN(INDEX(TasksList!$C$6:$C$25,MATCH(C3893,TasksList!$B$6:$B$25,0),1))=0,"",INDEX(TasksList!$C$6:$C$25,MATCH(C3893,TasksList!$B$6:$B$25,0),1)),""),"")</f>
        <v/>
      </c>
      <c r="E3893" s="361" t="str">
        <f>IFERROR(IF(LEN(C3893)&gt;0,IF(LEN(INDEX(TasksList!$F$6:$F$25,MATCH(C3893,TasksList!$B$6:$B$25,0),1))=0,"not set!",INDEX(TasksList!$F$6:$F$25,MATCH(C3893,TasksList!$B$6:$B$25,0),1)),""),"")</f>
        <v/>
      </c>
      <c r="F3893" s="360" t="str">
        <f>IFERROR(IF(LEN(D3893)&gt;0,IF(LEN(INDEX(AdressBook!$D$6:$D$25,MATCH(D3893,AdressBook!$B$6:$B$25,0),1))=0,"",INDEX(AdressBook!$D$6:$D$25,MATCH(D3893,AdressBook!$B$6:$B$25,0),1)),""),"")</f>
        <v/>
      </c>
      <c r="G3893" s="361" t="str">
        <f>IFERROR(IF(LEN(INDEX(PlansAndNotes!$F$6:$F$4005,ROW(B3893)-ROW($C$3)))=0,"",INDEX(PlansAndNotes!$F$6:$F$4005,ROW(B3893)-ROW($C$3))),"")</f>
        <v/>
      </c>
      <c r="H3893" s="361" t="str">
        <f>IFERROR(IF(LEN(C3893)&gt;0,IF(LEN(INDEX(TasksList!$G$6:$G$25,MATCH(C3893,TasksList!$B$6:$B$25,0),1))=0,"",INDEX(TasksList!$G$6:$G$25,MATCH(C3893,TasksList!$B$6:$B$25,0),1)),""),"")</f>
        <v/>
      </c>
      <c r="N3893" s="362" t="str">
        <f>IFERROR(IF(LEN(INDEX(PlansAndNotes!$D$6:$D$4005,ROW(B3893)-ROW($C$3)))=0,"",INDEX(PlansAndNotes!$D$6:$D$4005,ROW(B3893)-ROW($C$3))),"")</f>
        <v/>
      </c>
      <c r="O3893" s="165" t="str">
        <f t="shared" si="404"/>
        <v/>
      </c>
      <c r="P3893" s="363" t="str">
        <f>IFERROR(IF(LEN(INDEX(PlansAndNotes!$E$6:$E$4005,ROW(B3893)-ROW($C$3)))=0,"",INDEX(PlansAndNotes!$E$6:$E$4005,ROW(B3893)-ROW($C$3))),"")</f>
        <v/>
      </c>
      <c r="Q3893" s="363" t="str">
        <f>IFERROR(IF(LEN(INDEX(PlansAndNotes!$G$6:$G$4005,ROW(B3893)-ROW($C$3)))=0,"",INDEX(PlansAndNotes!$G$6:$G$4005,ROW(B3893)-ROW($C$3))),"")</f>
        <v/>
      </c>
      <c r="R3893" s="361" t="str">
        <f>IFERROR(IF(LEN(D3893)&gt;0,IF(LEN(INDEX(AdressBook!$C$6:$C$25,MATCH(D3893,AdressBook!$B$6:$B$25,0),1))=0,"",INDEX(AdressBook!$C$6:$C$25,MATCH(D3893,AdressBook!$B$6:$B$25,0),1)),""),"")</f>
        <v/>
      </c>
      <c r="S3893" s="165">
        <f>IF(LEN(C3893)&gt;0,IFERROR(IF(MATCH(C3893,C3894:$C$4004,0)&gt;0,-1,ROW(S3893)-ROW($S$3)),ROW(S3893)-ROW($S$3)),-1)</f>
        <v>-1</v>
      </c>
      <c r="T3893" s="165">
        <f t="shared" si="405"/>
        <v>0</v>
      </c>
      <c r="U3893" s="165" t="str">
        <f t="shared" si="406"/>
        <v/>
      </c>
      <c r="V3893" s="165" t="str">
        <f>IFERROR(IF(OR(C3893="",S3893&lt;0),"",IF(SUBTOTAL(3,C3893:C3893)=0,-1,SUBTOTAL(3,$C$4:C3893))),"")</f>
        <v/>
      </c>
      <c r="W3893" s="156" t="str">
        <f t="array" ref="W3893">IF(LEN(C3893)&gt;0,IFERROR(IF(MATCH(C3893,$C$3:$C3892,0)&gt;0,N3893-INDEX($N$3:N3892,SUMPRODUCT(MAX(ROW($C$3:$C3892)*(C3893=$C$3:$C3892)))-2,1),""),""),"")</f>
        <v/>
      </c>
      <c r="X3893" s="156">
        <f t="shared" ca="1" si="407"/>
        <v>1</v>
      </c>
      <c r="Y3893" s="156">
        <f t="shared" ca="1" si="408"/>
        <v>1</v>
      </c>
    </row>
    <row r="3894" spans="2:25" hidden="1" x14ac:dyDescent="0.25">
      <c r="B3894" s="390" t="str">
        <f>IFERROR(IF(LEN(INDEX(PlansAndNotes!$B$6:$B$2005,ROW(A3894)-ROW($B$3)))=0,"",INDEX(PlansAndNotes!$B$6:$B$2005,ROW(A3894)-ROW($B$3))),"")</f>
        <v/>
      </c>
      <c r="C3894" s="387" t="str">
        <f t="shared" si="409"/>
        <v/>
      </c>
      <c r="D3894" s="361" t="str">
        <f>IFERROR(IF(LEN(C3894)&gt;0,IF(LEN(INDEX(TasksList!$C$6:$C$25,MATCH(C3894,TasksList!$B$6:$B$25,0),1))=0,"",INDEX(TasksList!$C$6:$C$25,MATCH(C3894,TasksList!$B$6:$B$25,0),1)),""),"")</f>
        <v/>
      </c>
      <c r="E3894" s="361" t="str">
        <f>IFERROR(IF(LEN(C3894)&gt;0,IF(LEN(INDEX(TasksList!$F$6:$F$25,MATCH(C3894,TasksList!$B$6:$B$25,0),1))=0,"not set!",INDEX(TasksList!$F$6:$F$25,MATCH(C3894,TasksList!$B$6:$B$25,0),1)),""),"")</f>
        <v/>
      </c>
      <c r="F3894" s="360" t="str">
        <f>IFERROR(IF(LEN(D3894)&gt;0,IF(LEN(INDEX(AdressBook!$D$6:$D$25,MATCH(D3894,AdressBook!$B$6:$B$25,0),1))=0,"",INDEX(AdressBook!$D$6:$D$25,MATCH(D3894,AdressBook!$B$6:$B$25,0),1)),""),"")</f>
        <v/>
      </c>
      <c r="G3894" s="361" t="str">
        <f>IFERROR(IF(LEN(INDEX(PlansAndNotes!$F$6:$F$4005,ROW(B3894)-ROW($C$3)))=0,"",INDEX(PlansAndNotes!$F$6:$F$4005,ROW(B3894)-ROW($C$3))),"")</f>
        <v/>
      </c>
      <c r="H3894" s="361" t="str">
        <f>IFERROR(IF(LEN(C3894)&gt;0,IF(LEN(INDEX(TasksList!$G$6:$G$25,MATCH(C3894,TasksList!$B$6:$B$25,0),1))=0,"",INDEX(TasksList!$G$6:$G$25,MATCH(C3894,TasksList!$B$6:$B$25,0),1)),""),"")</f>
        <v/>
      </c>
      <c r="N3894" s="362" t="str">
        <f>IFERROR(IF(LEN(INDEX(PlansAndNotes!$D$6:$D$4005,ROW(B3894)-ROW($C$3)))=0,"",INDEX(PlansAndNotes!$D$6:$D$4005,ROW(B3894)-ROW($C$3))),"")</f>
        <v/>
      </c>
      <c r="O3894" s="165" t="str">
        <f t="shared" si="404"/>
        <v/>
      </c>
      <c r="P3894" s="363" t="str">
        <f>IFERROR(IF(LEN(INDEX(PlansAndNotes!$E$6:$E$4005,ROW(B3894)-ROW($C$3)))=0,"",INDEX(PlansAndNotes!$E$6:$E$4005,ROW(B3894)-ROW($C$3))),"")</f>
        <v/>
      </c>
      <c r="Q3894" s="363" t="str">
        <f>IFERROR(IF(LEN(INDEX(PlansAndNotes!$G$6:$G$4005,ROW(B3894)-ROW($C$3)))=0,"",INDEX(PlansAndNotes!$G$6:$G$4005,ROW(B3894)-ROW($C$3))),"")</f>
        <v/>
      </c>
      <c r="R3894" s="361" t="str">
        <f>IFERROR(IF(LEN(D3894)&gt;0,IF(LEN(INDEX(AdressBook!$C$6:$C$25,MATCH(D3894,AdressBook!$B$6:$B$25,0),1))=0,"",INDEX(AdressBook!$C$6:$C$25,MATCH(D3894,AdressBook!$B$6:$B$25,0),1)),""),"")</f>
        <v/>
      </c>
      <c r="S3894" s="165">
        <f>IF(LEN(C3894)&gt;0,IFERROR(IF(MATCH(C3894,C3895:$C$4004,0)&gt;0,-1,ROW(S3894)-ROW($S$3)),ROW(S3894)-ROW($S$3)),-1)</f>
        <v>-1</v>
      </c>
      <c r="T3894" s="165">
        <f t="shared" si="405"/>
        <v>0</v>
      </c>
      <c r="U3894" s="165" t="str">
        <f t="shared" si="406"/>
        <v/>
      </c>
      <c r="V3894" s="165" t="str">
        <f>IFERROR(IF(OR(C3894="",S3894&lt;0),"",IF(SUBTOTAL(3,C3894:C3894)=0,-1,SUBTOTAL(3,$C$4:C3894))),"")</f>
        <v/>
      </c>
      <c r="W3894" s="156" t="str">
        <f t="array" ref="W3894">IF(LEN(C3894)&gt;0,IFERROR(IF(MATCH(C3894,$C$3:$C3893,0)&gt;0,N3894-INDEX($N$3:N3893,SUMPRODUCT(MAX(ROW($C$3:$C3893)*(C3894=$C$3:$C3893)))-2,1),""),""),"")</f>
        <v/>
      </c>
      <c r="X3894" s="156">
        <f t="shared" ca="1" si="407"/>
        <v>1</v>
      </c>
      <c r="Y3894" s="156">
        <f t="shared" ca="1" si="408"/>
        <v>1</v>
      </c>
    </row>
    <row r="3895" spans="2:25" hidden="1" x14ac:dyDescent="0.25">
      <c r="B3895" s="390" t="str">
        <f>IFERROR(IF(LEN(INDEX(PlansAndNotes!$B$6:$B$2005,ROW(A3895)-ROW($B$3)))=0,"",INDEX(PlansAndNotes!$B$6:$B$2005,ROW(A3895)-ROW($B$3))),"")</f>
        <v/>
      </c>
      <c r="C3895" s="387" t="str">
        <f t="shared" si="409"/>
        <v/>
      </c>
      <c r="D3895" s="361" t="str">
        <f>IFERROR(IF(LEN(C3895)&gt;0,IF(LEN(INDEX(TasksList!$C$6:$C$25,MATCH(C3895,TasksList!$B$6:$B$25,0),1))=0,"",INDEX(TasksList!$C$6:$C$25,MATCH(C3895,TasksList!$B$6:$B$25,0),1)),""),"")</f>
        <v/>
      </c>
      <c r="E3895" s="361" t="str">
        <f>IFERROR(IF(LEN(C3895)&gt;0,IF(LEN(INDEX(TasksList!$F$6:$F$25,MATCH(C3895,TasksList!$B$6:$B$25,0),1))=0,"not set!",INDEX(TasksList!$F$6:$F$25,MATCH(C3895,TasksList!$B$6:$B$25,0),1)),""),"")</f>
        <v/>
      </c>
      <c r="F3895" s="360" t="str">
        <f>IFERROR(IF(LEN(D3895)&gt;0,IF(LEN(INDEX(AdressBook!$D$6:$D$25,MATCH(D3895,AdressBook!$B$6:$B$25,0),1))=0,"",INDEX(AdressBook!$D$6:$D$25,MATCH(D3895,AdressBook!$B$6:$B$25,0),1)),""),"")</f>
        <v/>
      </c>
      <c r="G3895" s="361" t="str">
        <f>IFERROR(IF(LEN(INDEX(PlansAndNotes!$F$6:$F$4005,ROW(B3895)-ROW($C$3)))=0,"",INDEX(PlansAndNotes!$F$6:$F$4005,ROW(B3895)-ROW($C$3))),"")</f>
        <v/>
      </c>
      <c r="H3895" s="361" t="str">
        <f>IFERROR(IF(LEN(C3895)&gt;0,IF(LEN(INDEX(TasksList!$G$6:$G$25,MATCH(C3895,TasksList!$B$6:$B$25,0),1))=0,"",INDEX(TasksList!$G$6:$G$25,MATCH(C3895,TasksList!$B$6:$B$25,0),1)),""),"")</f>
        <v/>
      </c>
      <c r="N3895" s="362" t="str">
        <f>IFERROR(IF(LEN(INDEX(PlansAndNotes!$D$6:$D$4005,ROW(B3895)-ROW($C$3)))=0,"",INDEX(PlansAndNotes!$D$6:$D$4005,ROW(B3895)-ROW($C$3))),"")</f>
        <v/>
      </c>
      <c r="O3895" s="165" t="str">
        <f t="shared" si="404"/>
        <v/>
      </c>
      <c r="P3895" s="363" t="str">
        <f>IFERROR(IF(LEN(INDEX(PlansAndNotes!$E$6:$E$4005,ROW(B3895)-ROW($C$3)))=0,"",INDEX(PlansAndNotes!$E$6:$E$4005,ROW(B3895)-ROW($C$3))),"")</f>
        <v/>
      </c>
      <c r="Q3895" s="363" t="str">
        <f>IFERROR(IF(LEN(INDEX(PlansAndNotes!$G$6:$G$4005,ROW(B3895)-ROW($C$3)))=0,"",INDEX(PlansAndNotes!$G$6:$G$4005,ROW(B3895)-ROW($C$3))),"")</f>
        <v/>
      </c>
      <c r="R3895" s="361" t="str">
        <f>IFERROR(IF(LEN(D3895)&gt;0,IF(LEN(INDEX(AdressBook!$C$6:$C$25,MATCH(D3895,AdressBook!$B$6:$B$25,0),1))=0,"",INDEX(AdressBook!$C$6:$C$25,MATCH(D3895,AdressBook!$B$6:$B$25,0),1)),""),"")</f>
        <v/>
      </c>
      <c r="S3895" s="165">
        <f>IF(LEN(C3895)&gt;0,IFERROR(IF(MATCH(C3895,C3896:$C$4004,0)&gt;0,-1,ROW(S3895)-ROW($S$3)),ROW(S3895)-ROW($S$3)),-1)</f>
        <v>-1</v>
      </c>
      <c r="T3895" s="165">
        <f t="shared" si="405"/>
        <v>0</v>
      </c>
      <c r="U3895" s="165" t="str">
        <f t="shared" si="406"/>
        <v/>
      </c>
      <c r="V3895" s="165" t="str">
        <f>IFERROR(IF(OR(C3895="",S3895&lt;0),"",IF(SUBTOTAL(3,C3895:C3895)=0,-1,SUBTOTAL(3,$C$4:C3895))),"")</f>
        <v/>
      </c>
      <c r="W3895" s="156" t="str">
        <f t="array" ref="W3895">IF(LEN(C3895)&gt;0,IFERROR(IF(MATCH(C3895,$C$3:$C3894,0)&gt;0,N3895-INDEX($N$3:N3894,SUMPRODUCT(MAX(ROW($C$3:$C3894)*(C3895=$C$3:$C3894)))-2,1),""),""),"")</f>
        <v/>
      </c>
      <c r="X3895" s="156">
        <f t="shared" ca="1" si="407"/>
        <v>1</v>
      </c>
      <c r="Y3895" s="156">
        <f t="shared" ca="1" si="408"/>
        <v>1</v>
      </c>
    </row>
    <row r="3896" spans="2:25" hidden="1" x14ac:dyDescent="0.25">
      <c r="B3896" s="390" t="str">
        <f>IFERROR(IF(LEN(INDEX(PlansAndNotes!$B$6:$B$2005,ROW(A3896)-ROW($B$3)))=0,"",INDEX(PlansAndNotes!$B$6:$B$2005,ROW(A3896)-ROW($B$3))),"")</f>
        <v/>
      </c>
      <c r="C3896" s="387" t="str">
        <f t="shared" si="409"/>
        <v/>
      </c>
      <c r="D3896" s="361" t="str">
        <f>IFERROR(IF(LEN(C3896)&gt;0,IF(LEN(INDEX(TasksList!$C$6:$C$25,MATCH(C3896,TasksList!$B$6:$B$25,0),1))=0,"",INDEX(TasksList!$C$6:$C$25,MATCH(C3896,TasksList!$B$6:$B$25,0),1)),""),"")</f>
        <v/>
      </c>
      <c r="E3896" s="361" t="str">
        <f>IFERROR(IF(LEN(C3896)&gt;0,IF(LEN(INDEX(TasksList!$F$6:$F$25,MATCH(C3896,TasksList!$B$6:$B$25,0),1))=0,"not set!",INDEX(TasksList!$F$6:$F$25,MATCH(C3896,TasksList!$B$6:$B$25,0),1)),""),"")</f>
        <v/>
      </c>
      <c r="F3896" s="360" t="str">
        <f>IFERROR(IF(LEN(D3896)&gt;0,IF(LEN(INDEX(AdressBook!$D$6:$D$25,MATCH(D3896,AdressBook!$B$6:$B$25,0),1))=0,"",INDEX(AdressBook!$D$6:$D$25,MATCH(D3896,AdressBook!$B$6:$B$25,0),1)),""),"")</f>
        <v/>
      </c>
      <c r="G3896" s="361" t="str">
        <f>IFERROR(IF(LEN(INDEX(PlansAndNotes!$F$6:$F$4005,ROW(B3896)-ROW($C$3)))=0,"",INDEX(PlansAndNotes!$F$6:$F$4005,ROW(B3896)-ROW($C$3))),"")</f>
        <v/>
      </c>
      <c r="H3896" s="361" t="str">
        <f>IFERROR(IF(LEN(C3896)&gt;0,IF(LEN(INDEX(TasksList!$G$6:$G$25,MATCH(C3896,TasksList!$B$6:$B$25,0),1))=0,"",INDEX(TasksList!$G$6:$G$25,MATCH(C3896,TasksList!$B$6:$B$25,0),1)),""),"")</f>
        <v/>
      </c>
      <c r="N3896" s="362" t="str">
        <f>IFERROR(IF(LEN(INDEX(PlansAndNotes!$D$6:$D$4005,ROW(B3896)-ROW($C$3)))=0,"",INDEX(PlansAndNotes!$D$6:$D$4005,ROW(B3896)-ROW($C$3))),"")</f>
        <v/>
      </c>
      <c r="O3896" s="165" t="str">
        <f t="shared" si="404"/>
        <v/>
      </c>
      <c r="P3896" s="363" t="str">
        <f>IFERROR(IF(LEN(INDEX(PlansAndNotes!$E$6:$E$4005,ROW(B3896)-ROW($C$3)))=0,"",INDEX(PlansAndNotes!$E$6:$E$4005,ROW(B3896)-ROW($C$3))),"")</f>
        <v/>
      </c>
      <c r="Q3896" s="363" t="str">
        <f>IFERROR(IF(LEN(INDEX(PlansAndNotes!$G$6:$G$4005,ROW(B3896)-ROW($C$3)))=0,"",INDEX(PlansAndNotes!$G$6:$G$4005,ROW(B3896)-ROW($C$3))),"")</f>
        <v/>
      </c>
      <c r="R3896" s="361" t="str">
        <f>IFERROR(IF(LEN(D3896)&gt;0,IF(LEN(INDEX(AdressBook!$C$6:$C$25,MATCH(D3896,AdressBook!$B$6:$B$25,0),1))=0,"",INDEX(AdressBook!$C$6:$C$25,MATCH(D3896,AdressBook!$B$6:$B$25,0),1)),""),"")</f>
        <v/>
      </c>
      <c r="S3896" s="165">
        <f>IF(LEN(C3896)&gt;0,IFERROR(IF(MATCH(C3896,C3897:$C$4004,0)&gt;0,-1,ROW(S3896)-ROW($S$3)),ROW(S3896)-ROW($S$3)),-1)</f>
        <v>-1</v>
      </c>
      <c r="T3896" s="165">
        <f t="shared" si="405"/>
        <v>0</v>
      </c>
      <c r="U3896" s="165" t="str">
        <f t="shared" si="406"/>
        <v/>
      </c>
      <c r="V3896" s="165" t="str">
        <f>IFERROR(IF(OR(C3896="",S3896&lt;0),"",IF(SUBTOTAL(3,C3896:C3896)=0,-1,SUBTOTAL(3,$C$4:C3896))),"")</f>
        <v/>
      </c>
      <c r="W3896" s="156" t="str">
        <f t="array" ref="W3896">IF(LEN(C3896)&gt;0,IFERROR(IF(MATCH(C3896,$C$3:$C3895,0)&gt;0,N3896-INDEX($N$3:N3895,SUMPRODUCT(MAX(ROW($C$3:$C3895)*(C3896=$C$3:$C3895)))-2,1),""),""),"")</f>
        <v/>
      </c>
      <c r="X3896" s="156">
        <f t="shared" ca="1" si="407"/>
        <v>1</v>
      </c>
      <c r="Y3896" s="156">
        <f t="shared" ca="1" si="408"/>
        <v>1</v>
      </c>
    </row>
    <row r="3897" spans="2:25" hidden="1" x14ac:dyDescent="0.25">
      <c r="B3897" s="390" t="str">
        <f>IFERROR(IF(LEN(INDEX(PlansAndNotes!$B$6:$B$2005,ROW(A3897)-ROW($B$3)))=0,"",INDEX(PlansAndNotes!$B$6:$B$2005,ROW(A3897)-ROW($B$3))),"")</f>
        <v/>
      </c>
      <c r="C3897" s="387" t="str">
        <f t="shared" si="409"/>
        <v/>
      </c>
      <c r="D3897" s="361" t="str">
        <f>IFERROR(IF(LEN(C3897)&gt;0,IF(LEN(INDEX(TasksList!$C$6:$C$25,MATCH(C3897,TasksList!$B$6:$B$25,0),1))=0,"",INDEX(TasksList!$C$6:$C$25,MATCH(C3897,TasksList!$B$6:$B$25,0),1)),""),"")</f>
        <v/>
      </c>
      <c r="E3897" s="361" t="str">
        <f>IFERROR(IF(LEN(C3897)&gt;0,IF(LEN(INDEX(TasksList!$F$6:$F$25,MATCH(C3897,TasksList!$B$6:$B$25,0),1))=0,"not set!",INDEX(TasksList!$F$6:$F$25,MATCH(C3897,TasksList!$B$6:$B$25,0),1)),""),"")</f>
        <v/>
      </c>
      <c r="F3897" s="360" t="str">
        <f>IFERROR(IF(LEN(D3897)&gt;0,IF(LEN(INDEX(AdressBook!$D$6:$D$25,MATCH(D3897,AdressBook!$B$6:$B$25,0),1))=0,"",INDEX(AdressBook!$D$6:$D$25,MATCH(D3897,AdressBook!$B$6:$B$25,0),1)),""),"")</f>
        <v/>
      </c>
      <c r="G3897" s="361" t="str">
        <f>IFERROR(IF(LEN(INDEX(PlansAndNotes!$F$6:$F$4005,ROW(B3897)-ROW($C$3)))=0,"",INDEX(PlansAndNotes!$F$6:$F$4005,ROW(B3897)-ROW($C$3))),"")</f>
        <v/>
      </c>
      <c r="H3897" s="361" t="str">
        <f>IFERROR(IF(LEN(C3897)&gt;0,IF(LEN(INDEX(TasksList!$G$6:$G$25,MATCH(C3897,TasksList!$B$6:$B$25,0),1))=0,"",INDEX(TasksList!$G$6:$G$25,MATCH(C3897,TasksList!$B$6:$B$25,0),1)),""),"")</f>
        <v/>
      </c>
      <c r="N3897" s="362" t="str">
        <f>IFERROR(IF(LEN(INDEX(PlansAndNotes!$D$6:$D$4005,ROW(B3897)-ROW($C$3)))=0,"",INDEX(PlansAndNotes!$D$6:$D$4005,ROW(B3897)-ROW($C$3))),"")</f>
        <v/>
      </c>
      <c r="O3897" s="165" t="str">
        <f t="shared" si="404"/>
        <v/>
      </c>
      <c r="P3897" s="363" t="str">
        <f>IFERROR(IF(LEN(INDEX(PlansAndNotes!$E$6:$E$4005,ROW(B3897)-ROW($C$3)))=0,"",INDEX(PlansAndNotes!$E$6:$E$4005,ROW(B3897)-ROW($C$3))),"")</f>
        <v/>
      </c>
      <c r="Q3897" s="363" t="str">
        <f>IFERROR(IF(LEN(INDEX(PlansAndNotes!$G$6:$G$4005,ROW(B3897)-ROW($C$3)))=0,"",INDEX(PlansAndNotes!$G$6:$G$4005,ROW(B3897)-ROW($C$3))),"")</f>
        <v/>
      </c>
      <c r="R3897" s="361" t="str">
        <f>IFERROR(IF(LEN(D3897)&gt;0,IF(LEN(INDEX(AdressBook!$C$6:$C$25,MATCH(D3897,AdressBook!$B$6:$B$25,0),1))=0,"",INDEX(AdressBook!$C$6:$C$25,MATCH(D3897,AdressBook!$B$6:$B$25,0),1)),""),"")</f>
        <v/>
      </c>
      <c r="S3897" s="165">
        <f>IF(LEN(C3897)&gt;0,IFERROR(IF(MATCH(C3897,C3898:$C$4004,0)&gt;0,-1,ROW(S3897)-ROW($S$3)),ROW(S3897)-ROW($S$3)),-1)</f>
        <v>-1</v>
      </c>
      <c r="T3897" s="165">
        <f t="shared" si="405"/>
        <v>0</v>
      </c>
      <c r="U3897" s="165" t="str">
        <f t="shared" si="406"/>
        <v/>
      </c>
      <c r="V3897" s="165" t="str">
        <f>IFERROR(IF(OR(C3897="",S3897&lt;0),"",IF(SUBTOTAL(3,C3897:C3897)=0,-1,SUBTOTAL(3,$C$4:C3897))),"")</f>
        <v/>
      </c>
      <c r="W3897" s="156" t="str">
        <f t="array" ref="W3897">IF(LEN(C3897)&gt;0,IFERROR(IF(MATCH(C3897,$C$3:$C3896,0)&gt;0,N3897-INDEX($N$3:N3896,SUMPRODUCT(MAX(ROW($C$3:$C3896)*(C3897=$C$3:$C3896)))-2,1),""),""),"")</f>
        <v/>
      </c>
      <c r="X3897" s="156">
        <f t="shared" ca="1" si="407"/>
        <v>1</v>
      </c>
      <c r="Y3897" s="156">
        <f t="shared" ca="1" si="408"/>
        <v>1</v>
      </c>
    </row>
    <row r="3898" spans="2:25" hidden="1" x14ac:dyDescent="0.25">
      <c r="B3898" s="390" t="str">
        <f>IFERROR(IF(LEN(INDEX(PlansAndNotes!$B$6:$B$2005,ROW(A3898)-ROW($B$3)))=0,"",INDEX(PlansAndNotes!$B$6:$B$2005,ROW(A3898)-ROW($B$3))),"")</f>
        <v/>
      </c>
      <c r="C3898" s="387" t="str">
        <f t="shared" si="409"/>
        <v/>
      </c>
      <c r="D3898" s="361" t="str">
        <f>IFERROR(IF(LEN(C3898)&gt;0,IF(LEN(INDEX(TasksList!$C$6:$C$25,MATCH(C3898,TasksList!$B$6:$B$25,0),1))=0,"",INDEX(TasksList!$C$6:$C$25,MATCH(C3898,TasksList!$B$6:$B$25,0),1)),""),"")</f>
        <v/>
      </c>
      <c r="E3898" s="361" t="str">
        <f>IFERROR(IF(LEN(C3898)&gt;0,IF(LEN(INDEX(TasksList!$F$6:$F$25,MATCH(C3898,TasksList!$B$6:$B$25,0),1))=0,"not set!",INDEX(TasksList!$F$6:$F$25,MATCH(C3898,TasksList!$B$6:$B$25,0),1)),""),"")</f>
        <v/>
      </c>
      <c r="F3898" s="360" t="str">
        <f>IFERROR(IF(LEN(D3898)&gt;0,IF(LEN(INDEX(AdressBook!$D$6:$D$25,MATCH(D3898,AdressBook!$B$6:$B$25,0),1))=0,"",INDEX(AdressBook!$D$6:$D$25,MATCH(D3898,AdressBook!$B$6:$B$25,0),1)),""),"")</f>
        <v/>
      </c>
      <c r="G3898" s="361" t="str">
        <f>IFERROR(IF(LEN(INDEX(PlansAndNotes!$F$6:$F$4005,ROW(B3898)-ROW($C$3)))=0,"",INDEX(PlansAndNotes!$F$6:$F$4005,ROW(B3898)-ROW($C$3))),"")</f>
        <v/>
      </c>
      <c r="H3898" s="361" t="str">
        <f>IFERROR(IF(LEN(C3898)&gt;0,IF(LEN(INDEX(TasksList!$G$6:$G$25,MATCH(C3898,TasksList!$B$6:$B$25,0),1))=0,"",INDEX(TasksList!$G$6:$G$25,MATCH(C3898,TasksList!$B$6:$B$25,0),1)),""),"")</f>
        <v/>
      </c>
      <c r="N3898" s="362" t="str">
        <f>IFERROR(IF(LEN(INDEX(PlansAndNotes!$D$6:$D$4005,ROW(B3898)-ROW($C$3)))=0,"",INDEX(PlansAndNotes!$D$6:$D$4005,ROW(B3898)-ROW($C$3))),"")</f>
        <v/>
      </c>
      <c r="O3898" s="165" t="str">
        <f t="shared" si="404"/>
        <v/>
      </c>
      <c r="P3898" s="363" t="str">
        <f>IFERROR(IF(LEN(INDEX(PlansAndNotes!$E$6:$E$4005,ROW(B3898)-ROW($C$3)))=0,"",INDEX(PlansAndNotes!$E$6:$E$4005,ROW(B3898)-ROW($C$3))),"")</f>
        <v/>
      </c>
      <c r="Q3898" s="363" t="str">
        <f>IFERROR(IF(LEN(INDEX(PlansAndNotes!$G$6:$G$4005,ROW(B3898)-ROW($C$3)))=0,"",INDEX(PlansAndNotes!$G$6:$G$4005,ROW(B3898)-ROW($C$3))),"")</f>
        <v/>
      </c>
      <c r="R3898" s="361" t="str">
        <f>IFERROR(IF(LEN(D3898)&gt;0,IF(LEN(INDEX(AdressBook!$C$6:$C$25,MATCH(D3898,AdressBook!$B$6:$B$25,0),1))=0,"",INDEX(AdressBook!$C$6:$C$25,MATCH(D3898,AdressBook!$B$6:$B$25,0),1)),""),"")</f>
        <v/>
      </c>
      <c r="S3898" s="165">
        <f>IF(LEN(C3898)&gt;0,IFERROR(IF(MATCH(C3898,C3899:$C$4004,0)&gt;0,-1,ROW(S3898)-ROW($S$3)),ROW(S3898)-ROW($S$3)),-1)</f>
        <v>-1</v>
      </c>
      <c r="T3898" s="165">
        <f t="shared" si="405"/>
        <v>0</v>
      </c>
      <c r="U3898" s="165" t="str">
        <f t="shared" si="406"/>
        <v/>
      </c>
      <c r="V3898" s="165" t="str">
        <f>IFERROR(IF(OR(C3898="",S3898&lt;0),"",IF(SUBTOTAL(3,C3898:C3898)=0,-1,SUBTOTAL(3,$C$4:C3898))),"")</f>
        <v/>
      </c>
      <c r="W3898" s="156" t="str">
        <f t="array" ref="W3898">IF(LEN(C3898)&gt;0,IFERROR(IF(MATCH(C3898,$C$3:$C3897,0)&gt;0,N3898-INDEX($N$3:N3897,SUMPRODUCT(MAX(ROW($C$3:$C3897)*(C3898=$C$3:$C3897)))-2,1),""),""),"")</f>
        <v/>
      </c>
      <c r="X3898" s="156">
        <f t="shared" ca="1" si="407"/>
        <v>1</v>
      </c>
      <c r="Y3898" s="156">
        <f t="shared" ca="1" si="408"/>
        <v>1</v>
      </c>
    </row>
    <row r="3899" spans="2:25" hidden="1" x14ac:dyDescent="0.25">
      <c r="B3899" s="390" t="str">
        <f>IFERROR(IF(LEN(INDEX(PlansAndNotes!$B$6:$B$2005,ROW(A3899)-ROW($B$3)))=0,"",INDEX(PlansAndNotes!$B$6:$B$2005,ROW(A3899)-ROW($B$3))),"")</f>
        <v/>
      </c>
      <c r="C3899" s="387" t="str">
        <f t="shared" si="409"/>
        <v/>
      </c>
      <c r="D3899" s="361" t="str">
        <f>IFERROR(IF(LEN(C3899)&gt;0,IF(LEN(INDEX(TasksList!$C$6:$C$25,MATCH(C3899,TasksList!$B$6:$B$25,0),1))=0,"",INDEX(TasksList!$C$6:$C$25,MATCH(C3899,TasksList!$B$6:$B$25,0),1)),""),"")</f>
        <v/>
      </c>
      <c r="E3899" s="361" t="str">
        <f>IFERROR(IF(LEN(C3899)&gt;0,IF(LEN(INDEX(TasksList!$F$6:$F$25,MATCH(C3899,TasksList!$B$6:$B$25,0),1))=0,"not set!",INDEX(TasksList!$F$6:$F$25,MATCH(C3899,TasksList!$B$6:$B$25,0),1)),""),"")</f>
        <v/>
      </c>
      <c r="F3899" s="360" t="str">
        <f>IFERROR(IF(LEN(D3899)&gt;0,IF(LEN(INDEX(AdressBook!$D$6:$D$25,MATCH(D3899,AdressBook!$B$6:$B$25,0),1))=0,"",INDEX(AdressBook!$D$6:$D$25,MATCH(D3899,AdressBook!$B$6:$B$25,0),1)),""),"")</f>
        <v/>
      </c>
      <c r="G3899" s="361" t="str">
        <f>IFERROR(IF(LEN(INDEX(PlansAndNotes!$F$6:$F$4005,ROW(B3899)-ROW($C$3)))=0,"",INDEX(PlansAndNotes!$F$6:$F$4005,ROW(B3899)-ROW($C$3))),"")</f>
        <v/>
      </c>
      <c r="H3899" s="361" t="str">
        <f>IFERROR(IF(LEN(C3899)&gt;0,IF(LEN(INDEX(TasksList!$G$6:$G$25,MATCH(C3899,TasksList!$B$6:$B$25,0),1))=0,"",INDEX(TasksList!$G$6:$G$25,MATCH(C3899,TasksList!$B$6:$B$25,0),1)),""),"")</f>
        <v/>
      </c>
      <c r="N3899" s="362" t="str">
        <f>IFERROR(IF(LEN(INDEX(PlansAndNotes!$D$6:$D$4005,ROW(B3899)-ROW($C$3)))=0,"",INDEX(PlansAndNotes!$D$6:$D$4005,ROW(B3899)-ROW($C$3))),"")</f>
        <v/>
      </c>
      <c r="O3899" s="165" t="str">
        <f t="shared" si="404"/>
        <v/>
      </c>
      <c r="P3899" s="363" t="str">
        <f>IFERROR(IF(LEN(INDEX(PlansAndNotes!$E$6:$E$4005,ROW(B3899)-ROW($C$3)))=0,"",INDEX(PlansAndNotes!$E$6:$E$4005,ROW(B3899)-ROW($C$3))),"")</f>
        <v/>
      </c>
      <c r="Q3899" s="363" t="str">
        <f>IFERROR(IF(LEN(INDEX(PlansAndNotes!$G$6:$G$4005,ROW(B3899)-ROW($C$3)))=0,"",INDEX(PlansAndNotes!$G$6:$G$4005,ROW(B3899)-ROW($C$3))),"")</f>
        <v/>
      </c>
      <c r="R3899" s="361" t="str">
        <f>IFERROR(IF(LEN(D3899)&gt;0,IF(LEN(INDEX(AdressBook!$C$6:$C$25,MATCH(D3899,AdressBook!$B$6:$B$25,0),1))=0,"",INDEX(AdressBook!$C$6:$C$25,MATCH(D3899,AdressBook!$B$6:$B$25,0),1)),""),"")</f>
        <v/>
      </c>
      <c r="S3899" s="165">
        <f>IF(LEN(C3899)&gt;0,IFERROR(IF(MATCH(C3899,C3900:$C$4004,0)&gt;0,-1,ROW(S3899)-ROW($S$3)),ROW(S3899)-ROW($S$3)),-1)</f>
        <v>-1</v>
      </c>
      <c r="T3899" s="165">
        <f t="shared" si="405"/>
        <v>0</v>
      </c>
      <c r="U3899" s="165" t="str">
        <f t="shared" si="406"/>
        <v/>
      </c>
      <c r="V3899" s="165" t="str">
        <f>IFERROR(IF(OR(C3899="",S3899&lt;0),"",IF(SUBTOTAL(3,C3899:C3899)=0,-1,SUBTOTAL(3,$C$4:C3899))),"")</f>
        <v/>
      </c>
      <c r="W3899" s="156" t="str">
        <f t="array" ref="W3899">IF(LEN(C3899)&gt;0,IFERROR(IF(MATCH(C3899,$C$3:$C3898,0)&gt;0,N3899-INDEX($N$3:N3898,SUMPRODUCT(MAX(ROW($C$3:$C3898)*(C3899=$C$3:$C3898)))-2,1),""),""),"")</f>
        <v/>
      </c>
      <c r="X3899" s="156">
        <f t="shared" ca="1" si="407"/>
        <v>1</v>
      </c>
      <c r="Y3899" s="156">
        <f t="shared" ca="1" si="408"/>
        <v>1</v>
      </c>
    </row>
    <row r="3900" spans="2:25" hidden="1" x14ac:dyDescent="0.25">
      <c r="B3900" s="390" t="str">
        <f>IFERROR(IF(LEN(INDEX(PlansAndNotes!$B$6:$B$2005,ROW(A3900)-ROW($B$3)))=0,"",INDEX(PlansAndNotes!$B$6:$B$2005,ROW(A3900)-ROW($B$3))),"")</f>
        <v/>
      </c>
      <c r="C3900" s="387" t="str">
        <f t="shared" si="409"/>
        <v/>
      </c>
      <c r="D3900" s="361" t="str">
        <f>IFERROR(IF(LEN(C3900)&gt;0,IF(LEN(INDEX(TasksList!$C$6:$C$25,MATCH(C3900,TasksList!$B$6:$B$25,0),1))=0,"",INDEX(TasksList!$C$6:$C$25,MATCH(C3900,TasksList!$B$6:$B$25,0),1)),""),"")</f>
        <v/>
      </c>
      <c r="E3900" s="361" t="str">
        <f>IFERROR(IF(LEN(C3900)&gt;0,IF(LEN(INDEX(TasksList!$F$6:$F$25,MATCH(C3900,TasksList!$B$6:$B$25,0),1))=0,"not set!",INDEX(TasksList!$F$6:$F$25,MATCH(C3900,TasksList!$B$6:$B$25,0),1)),""),"")</f>
        <v/>
      </c>
      <c r="F3900" s="360" t="str">
        <f>IFERROR(IF(LEN(D3900)&gt;0,IF(LEN(INDEX(AdressBook!$D$6:$D$25,MATCH(D3900,AdressBook!$B$6:$B$25,0),1))=0,"",INDEX(AdressBook!$D$6:$D$25,MATCH(D3900,AdressBook!$B$6:$B$25,0),1)),""),"")</f>
        <v/>
      </c>
      <c r="G3900" s="361" t="str">
        <f>IFERROR(IF(LEN(INDEX(PlansAndNotes!$F$6:$F$4005,ROW(B3900)-ROW($C$3)))=0,"",INDEX(PlansAndNotes!$F$6:$F$4005,ROW(B3900)-ROW($C$3))),"")</f>
        <v/>
      </c>
      <c r="H3900" s="361" t="str">
        <f>IFERROR(IF(LEN(C3900)&gt;0,IF(LEN(INDEX(TasksList!$G$6:$G$25,MATCH(C3900,TasksList!$B$6:$B$25,0),1))=0,"",INDEX(TasksList!$G$6:$G$25,MATCH(C3900,TasksList!$B$6:$B$25,0),1)),""),"")</f>
        <v/>
      </c>
      <c r="N3900" s="362" t="str">
        <f>IFERROR(IF(LEN(INDEX(PlansAndNotes!$D$6:$D$4005,ROW(B3900)-ROW($C$3)))=0,"",INDEX(PlansAndNotes!$D$6:$D$4005,ROW(B3900)-ROW($C$3))),"")</f>
        <v/>
      </c>
      <c r="O3900" s="165" t="str">
        <f t="shared" si="404"/>
        <v/>
      </c>
      <c r="P3900" s="363" t="str">
        <f>IFERROR(IF(LEN(INDEX(PlansAndNotes!$E$6:$E$4005,ROW(B3900)-ROW($C$3)))=0,"",INDEX(PlansAndNotes!$E$6:$E$4005,ROW(B3900)-ROW($C$3))),"")</f>
        <v/>
      </c>
      <c r="Q3900" s="363" t="str">
        <f>IFERROR(IF(LEN(INDEX(PlansAndNotes!$G$6:$G$4005,ROW(B3900)-ROW($C$3)))=0,"",INDEX(PlansAndNotes!$G$6:$G$4005,ROW(B3900)-ROW($C$3))),"")</f>
        <v/>
      </c>
      <c r="R3900" s="361" t="str">
        <f>IFERROR(IF(LEN(D3900)&gt;0,IF(LEN(INDEX(AdressBook!$C$6:$C$25,MATCH(D3900,AdressBook!$B$6:$B$25,0),1))=0,"",INDEX(AdressBook!$C$6:$C$25,MATCH(D3900,AdressBook!$B$6:$B$25,0),1)),""),"")</f>
        <v/>
      </c>
      <c r="S3900" s="165">
        <f>IF(LEN(C3900)&gt;0,IFERROR(IF(MATCH(C3900,C3901:$C$4004,0)&gt;0,-1,ROW(S3900)-ROW($S$3)),ROW(S3900)-ROW($S$3)),-1)</f>
        <v>-1</v>
      </c>
      <c r="T3900" s="165">
        <f t="shared" si="405"/>
        <v>0</v>
      </c>
      <c r="U3900" s="165" t="str">
        <f t="shared" si="406"/>
        <v/>
      </c>
      <c r="V3900" s="165" t="str">
        <f>IFERROR(IF(OR(C3900="",S3900&lt;0),"",IF(SUBTOTAL(3,C3900:C3900)=0,-1,SUBTOTAL(3,$C$4:C3900))),"")</f>
        <v/>
      </c>
      <c r="W3900" s="156" t="str">
        <f t="array" ref="W3900">IF(LEN(C3900)&gt;0,IFERROR(IF(MATCH(C3900,$C$3:$C3899,0)&gt;0,N3900-INDEX($N$3:N3899,SUMPRODUCT(MAX(ROW($C$3:$C3899)*(C3900=$C$3:$C3899)))-2,1),""),""),"")</f>
        <v/>
      </c>
      <c r="X3900" s="156">
        <f t="shared" ca="1" si="407"/>
        <v>1</v>
      </c>
      <c r="Y3900" s="156">
        <f t="shared" ca="1" si="408"/>
        <v>1</v>
      </c>
    </row>
    <row r="3901" spans="2:25" hidden="1" x14ac:dyDescent="0.25">
      <c r="B3901" s="390" t="str">
        <f>IFERROR(IF(LEN(INDEX(PlansAndNotes!$B$6:$B$2005,ROW(A3901)-ROW($B$3)))=0,"",INDEX(PlansAndNotes!$B$6:$B$2005,ROW(A3901)-ROW($B$3))),"")</f>
        <v/>
      </c>
      <c r="C3901" s="387" t="str">
        <f t="shared" si="409"/>
        <v/>
      </c>
      <c r="D3901" s="361" t="str">
        <f>IFERROR(IF(LEN(C3901)&gt;0,IF(LEN(INDEX(TasksList!$C$6:$C$25,MATCH(C3901,TasksList!$B$6:$B$25,0),1))=0,"",INDEX(TasksList!$C$6:$C$25,MATCH(C3901,TasksList!$B$6:$B$25,0),1)),""),"")</f>
        <v/>
      </c>
      <c r="E3901" s="361" t="str">
        <f>IFERROR(IF(LEN(C3901)&gt;0,IF(LEN(INDEX(TasksList!$F$6:$F$25,MATCH(C3901,TasksList!$B$6:$B$25,0),1))=0,"not set!",INDEX(TasksList!$F$6:$F$25,MATCH(C3901,TasksList!$B$6:$B$25,0),1)),""),"")</f>
        <v/>
      </c>
      <c r="F3901" s="360" t="str">
        <f>IFERROR(IF(LEN(D3901)&gt;0,IF(LEN(INDEX(AdressBook!$D$6:$D$25,MATCH(D3901,AdressBook!$B$6:$B$25,0),1))=0,"",INDEX(AdressBook!$D$6:$D$25,MATCH(D3901,AdressBook!$B$6:$B$25,0),1)),""),"")</f>
        <v/>
      </c>
      <c r="G3901" s="361" t="str">
        <f>IFERROR(IF(LEN(INDEX(PlansAndNotes!$F$6:$F$4005,ROW(B3901)-ROW($C$3)))=0,"",INDEX(PlansAndNotes!$F$6:$F$4005,ROW(B3901)-ROW($C$3))),"")</f>
        <v/>
      </c>
      <c r="H3901" s="361" t="str">
        <f>IFERROR(IF(LEN(C3901)&gt;0,IF(LEN(INDEX(TasksList!$G$6:$G$25,MATCH(C3901,TasksList!$B$6:$B$25,0),1))=0,"",INDEX(TasksList!$G$6:$G$25,MATCH(C3901,TasksList!$B$6:$B$25,0),1)),""),"")</f>
        <v/>
      </c>
      <c r="N3901" s="362" t="str">
        <f>IFERROR(IF(LEN(INDEX(PlansAndNotes!$D$6:$D$4005,ROW(B3901)-ROW($C$3)))=0,"",INDEX(PlansAndNotes!$D$6:$D$4005,ROW(B3901)-ROW($C$3))),"")</f>
        <v/>
      </c>
      <c r="O3901" s="165" t="str">
        <f t="shared" si="404"/>
        <v/>
      </c>
      <c r="P3901" s="363" t="str">
        <f>IFERROR(IF(LEN(INDEX(PlansAndNotes!$E$6:$E$4005,ROW(B3901)-ROW($C$3)))=0,"",INDEX(PlansAndNotes!$E$6:$E$4005,ROW(B3901)-ROW($C$3))),"")</f>
        <v/>
      </c>
      <c r="Q3901" s="363" t="str">
        <f>IFERROR(IF(LEN(INDEX(PlansAndNotes!$G$6:$G$4005,ROW(B3901)-ROW($C$3)))=0,"",INDEX(PlansAndNotes!$G$6:$G$4005,ROW(B3901)-ROW($C$3))),"")</f>
        <v/>
      </c>
      <c r="R3901" s="361" t="str">
        <f>IFERROR(IF(LEN(D3901)&gt;0,IF(LEN(INDEX(AdressBook!$C$6:$C$25,MATCH(D3901,AdressBook!$B$6:$B$25,0),1))=0,"",INDEX(AdressBook!$C$6:$C$25,MATCH(D3901,AdressBook!$B$6:$B$25,0),1)),""),"")</f>
        <v/>
      </c>
      <c r="S3901" s="165">
        <f>IF(LEN(C3901)&gt;0,IFERROR(IF(MATCH(C3901,C3902:$C$4004,0)&gt;0,-1,ROW(S3901)-ROW($S$3)),ROW(S3901)-ROW($S$3)),-1)</f>
        <v>-1</v>
      </c>
      <c r="T3901" s="165">
        <f t="shared" si="405"/>
        <v>0</v>
      </c>
      <c r="U3901" s="165" t="str">
        <f t="shared" si="406"/>
        <v/>
      </c>
      <c r="V3901" s="165" t="str">
        <f>IFERROR(IF(OR(C3901="",S3901&lt;0),"",IF(SUBTOTAL(3,C3901:C3901)=0,-1,SUBTOTAL(3,$C$4:C3901))),"")</f>
        <v/>
      </c>
      <c r="W3901" s="156" t="str">
        <f t="array" ref="W3901">IF(LEN(C3901)&gt;0,IFERROR(IF(MATCH(C3901,$C$3:$C3900,0)&gt;0,N3901-INDEX($N$3:N3900,SUMPRODUCT(MAX(ROW($C$3:$C3900)*(C3901=$C$3:$C3900)))-2,1),""),""),"")</f>
        <v/>
      </c>
      <c r="X3901" s="156">
        <f t="shared" ca="1" si="407"/>
        <v>1</v>
      </c>
      <c r="Y3901" s="156">
        <f t="shared" ca="1" si="408"/>
        <v>1</v>
      </c>
    </row>
    <row r="3902" spans="2:25" hidden="1" x14ac:dyDescent="0.25">
      <c r="B3902" s="390" t="str">
        <f>IFERROR(IF(LEN(INDEX(PlansAndNotes!$B$6:$B$2005,ROW(A3902)-ROW($B$3)))=0,"",INDEX(PlansAndNotes!$B$6:$B$2005,ROW(A3902)-ROW($B$3))),"")</f>
        <v/>
      </c>
      <c r="C3902" s="387" t="str">
        <f t="shared" si="409"/>
        <v/>
      </c>
      <c r="D3902" s="361" t="str">
        <f>IFERROR(IF(LEN(C3902)&gt;0,IF(LEN(INDEX(TasksList!$C$6:$C$25,MATCH(C3902,TasksList!$B$6:$B$25,0),1))=0,"",INDEX(TasksList!$C$6:$C$25,MATCH(C3902,TasksList!$B$6:$B$25,0),1)),""),"")</f>
        <v/>
      </c>
      <c r="E3902" s="361" t="str">
        <f>IFERROR(IF(LEN(C3902)&gt;0,IF(LEN(INDEX(TasksList!$F$6:$F$25,MATCH(C3902,TasksList!$B$6:$B$25,0),1))=0,"not set!",INDEX(TasksList!$F$6:$F$25,MATCH(C3902,TasksList!$B$6:$B$25,0),1)),""),"")</f>
        <v/>
      </c>
      <c r="F3902" s="360" t="str">
        <f>IFERROR(IF(LEN(D3902)&gt;0,IF(LEN(INDEX(AdressBook!$D$6:$D$25,MATCH(D3902,AdressBook!$B$6:$B$25,0),1))=0,"",INDEX(AdressBook!$D$6:$D$25,MATCH(D3902,AdressBook!$B$6:$B$25,0),1)),""),"")</f>
        <v/>
      </c>
      <c r="G3902" s="361" t="str">
        <f>IFERROR(IF(LEN(INDEX(PlansAndNotes!$F$6:$F$4005,ROW(B3902)-ROW($C$3)))=0,"",INDEX(PlansAndNotes!$F$6:$F$4005,ROW(B3902)-ROW($C$3))),"")</f>
        <v/>
      </c>
      <c r="H3902" s="361" t="str">
        <f>IFERROR(IF(LEN(C3902)&gt;0,IF(LEN(INDEX(TasksList!$G$6:$G$25,MATCH(C3902,TasksList!$B$6:$B$25,0),1))=0,"",INDEX(TasksList!$G$6:$G$25,MATCH(C3902,TasksList!$B$6:$B$25,0),1)),""),"")</f>
        <v/>
      </c>
      <c r="N3902" s="362" t="str">
        <f>IFERROR(IF(LEN(INDEX(PlansAndNotes!$D$6:$D$4005,ROW(B3902)-ROW($C$3)))=0,"",INDEX(PlansAndNotes!$D$6:$D$4005,ROW(B3902)-ROW($C$3))),"")</f>
        <v/>
      </c>
      <c r="O3902" s="165" t="str">
        <f t="shared" si="404"/>
        <v/>
      </c>
      <c r="P3902" s="363" t="str">
        <f>IFERROR(IF(LEN(INDEX(PlansAndNotes!$E$6:$E$4005,ROW(B3902)-ROW($C$3)))=0,"",INDEX(PlansAndNotes!$E$6:$E$4005,ROW(B3902)-ROW($C$3))),"")</f>
        <v/>
      </c>
      <c r="Q3902" s="363" t="str">
        <f>IFERROR(IF(LEN(INDEX(PlansAndNotes!$G$6:$G$4005,ROW(B3902)-ROW($C$3)))=0,"",INDEX(PlansAndNotes!$G$6:$G$4005,ROW(B3902)-ROW($C$3))),"")</f>
        <v/>
      </c>
      <c r="R3902" s="361" t="str">
        <f>IFERROR(IF(LEN(D3902)&gt;0,IF(LEN(INDEX(AdressBook!$C$6:$C$25,MATCH(D3902,AdressBook!$B$6:$B$25,0),1))=0,"",INDEX(AdressBook!$C$6:$C$25,MATCH(D3902,AdressBook!$B$6:$B$25,0),1)),""),"")</f>
        <v/>
      </c>
      <c r="S3902" s="165">
        <f>IF(LEN(C3902)&gt;0,IFERROR(IF(MATCH(C3902,C3903:$C$4004,0)&gt;0,-1,ROW(S3902)-ROW($S$3)),ROW(S3902)-ROW($S$3)),-1)</f>
        <v>-1</v>
      </c>
      <c r="T3902" s="165">
        <f t="shared" si="405"/>
        <v>0</v>
      </c>
      <c r="U3902" s="165" t="str">
        <f t="shared" si="406"/>
        <v/>
      </c>
      <c r="V3902" s="165" t="str">
        <f>IFERROR(IF(OR(C3902="",S3902&lt;0),"",IF(SUBTOTAL(3,C3902:C3902)=0,-1,SUBTOTAL(3,$C$4:C3902))),"")</f>
        <v/>
      </c>
      <c r="W3902" s="156" t="str">
        <f t="array" ref="W3902">IF(LEN(C3902)&gt;0,IFERROR(IF(MATCH(C3902,$C$3:$C3901,0)&gt;0,N3902-INDEX($N$3:N3901,SUMPRODUCT(MAX(ROW($C$3:$C3901)*(C3902=$C$3:$C3901)))-2,1),""),""),"")</f>
        <v/>
      </c>
      <c r="X3902" s="156">
        <f t="shared" ca="1" si="407"/>
        <v>1</v>
      </c>
      <c r="Y3902" s="156">
        <f t="shared" ca="1" si="408"/>
        <v>1</v>
      </c>
    </row>
    <row r="3903" spans="2:25" hidden="1" x14ac:dyDescent="0.25">
      <c r="B3903" s="390" t="str">
        <f>IFERROR(IF(LEN(INDEX(PlansAndNotes!$B$6:$B$2005,ROW(A3903)-ROW($B$3)))=0,"",INDEX(PlansAndNotes!$B$6:$B$2005,ROW(A3903)-ROW($B$3))),"")</f>
        <v/>
      </c>
      <c r="C3903" s="387" t="str">
        <f t="shared" si="409"/>
        <v/>
      </c>
      <c r="D3903" s="361" t="str">
        <f>IFERROR(IF(LEN(C3903)&gt;0,IF(LEN(INDEX(TasksList!$C$6:$C$25,MATCH(C3903,TasksList!$B$6:$B$25,0),1))=0,"",INDEX(TasksList!$C$6:$C$25,MATCH(C3903,TasksList!$B$6:$B$25,0),1)),""),"")</f>
        <v/>
      </c>
      <c r="E3903" s="361" t="str">
        <f>IFERROR(IF(LEN(C3903)&gt;0,IF(LEN(INDEX(TasksList!$F$6:$F$25,MATCH(C3903,TasksList!$B$6:$B$25,0),1))=0,"not set!",INDEX(TasksList!$F$6:$F$25,MATCH(C3903,TasksList!$B$6:$B$25,0),1)),""),"")</f>
        <v/>
      </c>
      <c r="F3903" s="360" t="str">
        <f>IFERROR(IF(LEN(D3903)&gt;0,IF(LEN(INDEX(AdressBook!$D$6:$D$25,MATCH(D3903,AdressBook!$B$6:$B$25,0),1))=0,"",INDEX(AdressBook!$D$6:$D$25,MATCH(D3903,AdressBook!$B$6:$B$25,0),1)),""),"")</f>
        <v/>
      </c>
      <c r="G3903" s="361" t="str">
        <f>IFERROR(IF(LEN(INDEX(PlansAndNotes!$F$6:$F$4005,ROW(B3903)-ROW($C$3)))=0,"",INDEX(PlansAndNotes!$F$6:$F$4005,ROW(B3903)-ROW($C$3))),"")</f>
        <v/>
      </c>
      <c r="H3903" s="361" t="str">
        <f>IFERROR(IF(LEN(C3903)&gt;0,IF(LEN(INDEX(TasksList!$G$6:$G$25,MATCH(C3903,TasksList!$B$6:$B$25,0),1))=0,"",INDEX(TasksList!$G$6:$G$25,MATCH(C3903,TasksList!$B$6:$B$25,0),1)),""),"")</f>
        <v/>
      </c>
      <c r="N3903" s="362" t="str">
        <f>IFERROR(IF(LEN(INDEX(PlansAndNotes!$D$6:$D$4005,ROW(B3903)-ROW($C$3)))=0,"",INDEX(PlansAndNotes!$D$6:$D$4005,ROW(B3903)-ROW($C$3))),"")</f>
        <v/>
      </c>
      <c r="O3903" s="165" t="str">
        <f t="shared" si="404"/>
        <v/>
      </c>
      <c r="P3903" s="363" t="str">
        <f>IFERROR(IF(LEN(INDEX(PlansAndNotes!$E$6:$E$4005,ROW(B3903)-ROW($C$3)))=0,"",INDEX(PlansAndNotes!$E$6:$E$4005,ROW(B3903)-ROW($C$3))),"")</f>
        <v/>
      </c>
      <c r="Q3903" s="363" t="str">
        <f>IFERROR(IF(LEN(INDEX(PlansAndNotes!$G$6:$G$4005,ROW(B3903)-ROW($C$3)))=0,"",INDEX(PlansAndNotes!$G$6:$G$4005,ROW(B3903)-ROW($C$3))),"")</f>
        <v/>
      </c>
      <c r="R3903" s="361" t="str">
        <f>IFERROR(IF(LEN(D3903)&gt;0,IF(LEN(INDEX(AdressBook!$C$6:$C$25,MATCH(D3903,AdressBook!$B$6:$B$25,0),1))=0,"",INDEX(AdressBook!$C$6:$C$25,MATCH(D3903,AdressBook!$B$6:$B$25,0),1)),""),"")</f>
        <v/>
      </c>
      <c r="S3903" s="165">
        <f>IF(LEN(C3903)&gt;0,IFERROR(IF(MATCH(C3903,C3904:$C$4004,0)&gt;0,-1,ROW(S3903)-ROW($S$3)),ROW(S3903)-ROW($S$3)),-1)</f>
        <v>-1</v>
      </c>
      <c r="T3903" s="165">
        <f t="shared" si="405"/>
        <v>0</v>
      </c>
      <c r="U3903" s="165" t="str">
        <f t="shared" si="406"/>
        <v/>
      </c>
      <c r="V3903" s="165" t="str">
        <f>IFERROR(IF(OR(C3903="",S3903&lt;0),"",IF(SUBTOTAL(3,C3903:C3903)=0,-1,SUBTOTAL(3,$C$4:C3903))),"")</f>
        <v/>
      </c>
      <c r="W3903" s="156" t="str">
        <f t="array" ref="W3903">IF(LEN(C3903)&gt;0,IFERROR(IF(MATCH(C3903,$C$3:$C3902,0)&gt;0,N3903-INDEX($N$3:N3902,SUMPRODUCT(MAX(ROW($C$3:$C3902)*(C3903=$C$3:$C3902)))-2,1),""),""),"")</f>
        <v/>
      </c>
      <c r="X3903" s="156">
        <f t="shared" ca="1" si="407"/>
        <v>1</v>
      </c>
      <c r="Y3903" s="156">
        <f t="shared" ca="1" si="408"/>
        <v>1</v>
      </c>
    </row>
    <row r="3904" spans="2:25" hidden="1" x14ac:dyDescent="0.25">
      <c r="B3904" s="390" t="str">
        <f>IFERROR(IF(LEN(INDEX(PlansAndNotes!$B$6:$B$2005,ROW(A3904)-ROW($B$3)))=0,"",INDEX(PlansAndNotes!$B$6:$B$2005,ROW(A3904)-ROW($B$3))),"")</f>
        <v/>
      </c>
      <c r="C3904" s="387" t="str">
        <f t="shared" si="409"/>
        <v/>
      </c>
      <c r="D3904" s="361" t="str">
        <f>IFERROR(IF(LEN(C3904)&gt;0,IF(LEN(INDEX(TasksList!$C$6:$C$25,MATCH(C3904,TasksList!$B$6:$B$25,0),1))=0,"",INDEX(TasksList!$C$6:$C$25,MATCH(C3904,TasksList!$B$6:$B$25,0),1)),""),"")</f>
        <v/>
      </c>
      <c r="E3904" s="361" t="str">
        <f>IFERROR(IF(LEN(C3904)&gt;0,IF(LEN(INDEX(TasksList!$F$6:$F$25,MATCH(C3904,TasksList!$B$6:$B$25,0),1))=0,"not set!",INDEX(TasksList!$F$6:$F$25,MATCH(C3904,TasksList!$B$6:$B$25,0),1)),""),"")</f>
        <v/>
      </c>
      <c r="F3904" s="360" t="str">
        <f>IFERROR(IF(LEN(D3904)&gt;0,IF(LEN(INDEX(AdressBook!$D$6:$D$25,MATCH(D3904,AdressBook!$B$6:$B$25,0),1))=0,"",INDEX(AdressBook!$D$6:$D$25,MATCH(D3904,AdressBook!$B$6:$B$25,0),1)),""),"")</f>
        <v/>
      </c>
      <c r="G3904" s="361" t="str">
        <f>IFERROR(IF(LEN(INDEX(PlansAndNotes!$F$6:$F$4005,ROW(B3904)-ROW($C$3)))=0,"",INDEX(PlansAndNotes!$F$6:$F$4005,ROW(B3904)-ROW($C$3))),"")</f>
        <v/>
      </c>
      <c r="H3904" s="361" t="str">
        <f>IFERROR(IF(LEN(C3904)&gt;0,IF(LEN(INDEX(TasksList!$G$6:$G$25,MATCH(C3904,TasksList!$B$6:$B$25,0),1))=0,"",INDEX(TasksList!$G$6:$G$25,MATCH(C3904,TasksList!$B$6:$B$25,0),1)),""),"")</f>
        <v/>
      </c>
      <c r="N3904" s="362" t="str">
        <f>IFERROR(IF(LEN(INDEX(PlansAndNotes!$D$6:$D$4005,ROW(B3904)-ROW($C$3)))=0,"",INDEX(PlansAndNotes!$D$6:$D$4005,ROW(B3904)-ROW($C$3))),"")</f>
        <v/>
      </c>
      <c r="O3904" s="165" t="str">
        <f t="shared" si="404"/>
        <v/>
      </c>
      <c r="P3904" s="363" t="str">
        <f>IFERROR(IF(LEN(INDEX(PlansAndNotes!$E$6:$E$4005,ROW(B3904)-ROW($C$3)))=0,"",INDEX(PlansAndNotes!$E$6:$E$4005,ROW(B3904)-ROW($C$3))),"")</f>
        <v/>
      </c>
      <c r="Q3904" s="363" t="str">
        <f>IFERROR(IF(LEN(INDEX(PlansAndNotes!$G$6:$G$4005,ROW(B3904)-ROW($C$3)))=0,"",INDEX(PlansAndNotes!$G$6:$G$4005,ROW(B3904)-ROW($C$3))),"")</f>
        <v/>
      </c>
      <c r="R3904" s="361" t="str">
        <f>IFERROR(IF(LEN(D3904)&gt;0,IF(LEN(INDEX(AdressBook!$C$6:$C$25,MATCH(D3904,AdressBook!$B$6:$B$25,0),1))=0,"",INDEX(AdressBook!$C$6:$C$25,MATCH(D3904,AdressBook!$B$6:$B$25,0),1)),""),"")</f>
        <v/>
      </c>
      <c r="S3904" s="165">
        <f>IF(LEN(C3904)&gt;0,IFERROR(IF(MATCH(C3904,C3905:$C$4004,0)&gt;0,-1,ROW(S3904)-ROW($S$3)),ROW(S3904)-ROW($S$3)),-1)</f>
        <v>-1</v>
      </c>
      <c r="T3904" s="165">
        <f t="shared" si="405"/>
        <v>0</v>
      </c>
      <c r="U3904" s="165" t="str">
        <f t="shared" si="406"/>
        <v/>
      </c>
      <c r="V3904" s="165" t="str">
        <f>IFERROR(IF(OR(C3904="",S3904&lt;0),"",IF(SUBTOTAL(3,C3904:C3904)=0,-1,SUBTOTAL(3,$C$4:C3904))),"")</f>
        <v/>
      </c>
      <c r="W3904" s="156" t="str">
        <f t="array" ref="W3904">IF(LEN(C3904)&gt;0,IFERROR(IF(MATCH(C3904,$C$3:$C3903,0)&gt;0,N3904-INDEX($N$3:N3903,SUMPRODUCT(MAX(ROW($C$3:$C3903)*(C3904=$C$3:$C3903)))-2,1),""),""),"")</f>
        <v/>
      </c>
      <c r="X3904" s="156">
        <f t="shared" ca="1" si="407"/>
        <v>1</v>
      </c>
      <c r="Y3904" s="156">
        <f t="shared" ca="1" si="408"/>
        <v>1</v>
      </c>
    </row>
    <row r="3905" spans="2:25" hidden="1" x14ac:dyDescent="0.25">
      <c r="B3905" s="390" t="str">
        <f>IFERROR(IF(LEN(INDEX(PlansAndNotes!$B$6:$B$2005,ROW(A3905)-ROW($B$3)))=0,"",INDEX(PlansAndNotes!$B$6:$B$2005,ROW(A3905)-ROW($B$3))),"")</f>
        <v/>
      </c>
      <c r="C3905" s="387" t="str">
        <f t="shared" si="409"/>
        <v/>
      </c>
      <c r="D3905" s="361" t="str">
        <f>IFERROR(IF(LEN(C3905)&gt;0,IF(LEN(INDEX(TasksList!$C$6:$C$25,MATCH(C3905,TasksList!$B$6:$B$25,0),1))=0,"",INDEX(TasksList!$C$6:$C$25,MATCH(C3905,TasksList!$B$6:$B$25,0),1)),""),"")</f>
        <v/>
      </c>
      <c r="E3905" s="361" t="str">
        <f>IFERROR(IF(LEN(C3905)&gt;0,IF(LEN(INDEX(TasksList!$F$6:$F$25,MATCH(C3905,TasksList!$B$6:$B$25,0),1))=0,"not set!",INDEX(TasksList!$F$6:$F$25,MATCH(C3905,TasksList!$B$6:$B$25,0),1)),""),"")</f>
        <v/>
      </c>
      <c r="F3905" s="360" t="str">
        <f>IFERROR(IF(LEN(D3905)&gt;0,IF(LEN(INDEX(AdressBook!$D$6:$D$25,MATCH(D3905,AdressBook!$B$6:$B$25,0),1))=0,"",INDEX(AdressBook!$D$6:$D$25,MATCH(D3905,AdressBook!$B$6:$B$25,0),1)),""),"")</f>
        <v/>
      </c>
      <c r="G3905" s="361" t="str">
        <f>IFERROR(IF(LEN(INDEX(PlansAndNotes!$F$6:$F$4005,ROW(B3905)-ROW($C$3)))=0,"",INDEX(PlansAndNotes!$F$6:$F$4005,ROW(B3905)-ROW($C$3))),"")</f>
        <v/>
      </c>
      <c r="H3905" s="361" t="str">
        <f>IFERROR(IF(LEN(C3905)&gt;0,IF(LEN(INDEX(TasksList!$G$6:$G$25,MATCH(C3905,TasksList!$B$6:$B$25,0),1))=0,"",INDEX(TasksList!$G$6:$G$25,MATCH(C3905,TasksList!$B$6:$B$25,0),1)),""),"")</f>
        <v/>
      </c>
      <c r="N3905" s="362" t="str">
        <f>IFERROR(IF(LEN(INDEX(PlansAndNotes!$D$6:$D$4005,ROW(B3905)-ROW($C$3)))=0,"",INDEX(PlansAndNotes!$D$6:$D$4005,ROW(B3905)-ROW($C$3))),"")</f>
        <v/>
      </c>
      <c r="O3905" s="165" t="str">
        <f t="shared" si="404"/>
        <v/>
      </c>
      <c r="P3905" s="363" t="str">
        <f>IFERROR(IF(LEN(INDEX(PlansAndNotes!$E$6:$E$4005,ROW(B3905)-ROW($C$3)))=0,"",INDEX(PlansAndNotes!$E$6:$E$4005,ROW(B3905)-ROW($C$3))),"")</f>
        <v/>
      </c>
      <c r="Q3905" s="363" t="str">
        <f>IFERROR(IF(LEN(INDEX(PlansAndNotes!$G$6:$G$4005,ROW(B3905)-ROW($C$3)))=0,"",INDEX(PlansAndNotes!$G$6:$G$4005,ROW(B3905)-ROW($C$3))),"")</f>
        <v/>
      </c>
      <c r="R3905" s="361" t="str">
        <f>IFERROR(IF(LEN(D3905)&gt;0,IF(LEN(INDEX(AdressBook!$C$6:$C$25,MATCH(D3905,AdressBook!$B$6:$B$25,0),1))=0,"",INDEX(AdressBook!$C$6:$C$25,MATCH(D3905,AdressBook!$B$6:$B$25,0),1)),""),"")</f>
        <v/>
      </c>
      <c r="S3905" s="165">
        <f>IF(LEN(C3905)&gt;0,IFERROR(IF(MATCH(C3905,C3906:$C$4004,0)&gt;0,-1,ROW(S3905)-ROW($S$3)),ROW(S3905)-ROW($S$3)),-1)</f>
        <v>-1</v>
      </c>
      <c r="T3905" s="165">
        <f t="shared" si="405"/>
        <v>0</v>
      </c>
      <c r="U3905" s="165" t="str">
        <f t="shared" si="406"/>
        <v/>
      </c>
      <c r="V3905" s="165" t="str">
        <f>IFERROR(IF(OR(C3905="",S3905&lt;0),"",IF(SUBTOTAL(3,C3905:C3905)=0,-1,SUBTOTAL(3,$C$4:C3905))),"")</f>
        <v/>
      </c>
      <c r="W3905" s="156" t="str">
        <f t="array" ref="W3905">IF(LEN(C3905)&gt;0,IFERROR(IF(MATCH(C3905,$C$3:$C3904,0)&gt;0,N3905-INDEX($N$3:N3904,SUMPRODUCT(MAX(ROW($C$3:$C3904)*(C3905=$C$3:$C3904)))-2,1),""),""),"")</f>
        <v/>
      </c>
      <c r="X3905" s="156">
        <f t="shared" ca="1" si="407"/>
        <v>1</v>
      </c>
      <c r="Y3905" s="156">
        <f t="shared" ca="1" si="408"/>
        <v>1</v>
      </c>
    </row>
    <row r="3906" spans="2:25" hidden="1" x14ac:dyDescent="0.25">
      <c r="B3906" s="390" t="str">
        <f>IFERROR(IF(LEN(INDEX(PlansAndNotes!$B$6:$B$2005,ROW(A3906)-ROW($B$3)))=0,"",INDEX(PlansAndNotes!$B$6:$B$2005,ROW(A3906)-ROW($B$3))),"")</f>
        <v/>
      </c>
      <c r="C3906" s="387" t="str">
        <f t="shared" si="409"/>
        <v/>
      </c>
      <c r="D3906" s="361" t="str">
        <f>IFERROR(IF(LEN(C3906)&gt;0,IF(LEN(INDEX(TasksList!$C$6:$C$25,MATCH(C3906,TasksList!$B$6:$B$25,0),1))=0,"",INDEX(TasksList!$C$6:$C$25,MATCH(C3906,TasksList!$B$6:$B$25,0),1)),""),"")</f>
        <v/>
      </c>
      <c r="E3906" s="361" t="str">
        <f>IFERROR(IF(LEN(C3906)&gt;0,IF(LEN(INDEX(TasksList!$F$6:$F$25,MATCH(C3906,TasksList!$B$6:$B$25,0),1))=0,"not set!",INDEX(TasksList!$F$6:$F$25,MATCH(C3906,TasksList!$B$6:$B$25,0),1)),""),"")</f>
        <v/>
      </c>
      <c r="F3906" s="360" t="str">
        <f>IFERROR(IF(LEN(D3906)&gt;0,IF(LEN(INDEX(AdressBook!$D$6:$D$25,MATCH(D3906,AdressBook!$B$6:$B$25,0),1))=0,"",INDEX(AdressBook!$D$6:$D$25,MATCH(D3906,AdressBook!$B$6:$B$25,0),1)),""),"")</f>
        <v/>
      </c>
      <c r="G3906" s="361" t="str">
        <f>IFERROR(IF(LEN(INDEX(PlansAndNotes!$F$6:$F$4005,ROW(B3906)-ROW($C$3)))=0,"",INDEX(PlansAndNotes!$F$6:$F$4005,ROW(B3906)-ROW($C$3))),"")</f>
        <v/>
      </c>
      <c r="H3906" s="361" t="str">
        <f>IFERROR(IF(LEN(C3906)&gt;0,IF(LEN(INDEX(TasksList!$G$6:$G$25,MATCH(C3906,TasksList!$B$6:$B$25,0),1))=0,"",INDEX(TasksList!$G$6:$G$25,MATCH(C3906,TasksList!$B$6:$B$25,0),1)),""),"")</f>
        <v/>
      </c>
      <c r="N3906" s="362" t="str">
        <f>IFERROR(IF(LEN(INDEX(PlansAndNotes!$D$6:$D$4005,ROW(B3906)-ROW($C$3)))=0,"",INDEX(PlansAndNotes!$D$6:$D$4005,ROW(B3906)-ROW($C$3))),"")</f>
        <v/>
      </c>
      <c r="O3906" s="165" t="str">
        <f t="shared" si="404"/>
        <v/>
      </c>
      <c r="P3906" s="363" t="str">
        <f>IFERROR(IF(LEN(INDEX(PlansAndNotes!$E$6:$E$4005,ROW(B3906)-ROW($C$3)))=0,"",INDEX(PlansAndNotes!$E$6:$E$4005,ROW(B3906)-ROW($C$3))),"")</f>
        <v/>
      </c>
      <c r="Q3906" s="363" t="str">
        <f>IFERROR(IF(LEN(INDEX(PlansAndNotes!$G$6:$G$4005,ROW(B3906)-ROW($C$3)))=0,"",INDEX(PlansAndNotes!$G$6:$G$4005,ROW(B3906)-ROW($C$3))),"")</f>
        <v/>
      </c>
      <c r="R3906" s="361" t="str">
        <f>IFERROR(IF(LEN(D3906)&gt;0,IF(LEN(INDEX(AdressBook!$C$6:$C$25,MATCH(D3906,AdressBook!$B$6:$B$25,0),1))=0,"",INDEX(AdressBook!$C$6:$C$25,MATCH(D3906,AdressBook!$B$6:$B$25,0),1)),""),"")</f>
        <v/>
      </c>
      <c r="S3906" s="165">
        <f>IF(LEN(C3906)&gt;0,IFERROR(IF(MATCH(C3906,C3907:$C$4004,0)&gt;0,-1,ROW(S3906)-ROW($S$3)),ROW(S3906)-ROW($S$3)),-1)</f>
        <v>-1</v>
      </c>
      <c r="T3906" s="165">
        <f t="shared" si="405"/>
        <v>0</v>
      </c>
      <c r="U3906" s="165" t="str">
        <f t="shared" si="406"/>
        <v/>
      </c>
      <c r="V3906" s="165" t="str">
        <f>IFERROR(IF(OR(C3906="",S3906&lt;0),"",IF(SUBTOTAL(3,C3906:C3906)=0,-1,SUBTOTAL(3,$C$4:C3906))),"")</f>
        <v/>
      </c>
      <c r="W3906" s="156" t="str">
        <f t="array" ref="W3906">IF(LEN(C3906)&gt;0,IFERROR(IF(MATCH(C3906,$C$3:$C3905,0)&gt;0,N3906-INDEX($N$3:N3905,SUMPRODUCT(MAX(ROW($C$3:$C3905)*(C3906=$C$3:$C3905)))-2,1),""),""),"")</f>
        <v/>
      </c>
      <c r="X3906" s="156">
        <f t="shared" ca="1" si="407"/>
        <v>1</v>
      </c>
      <c r="Y3906" s="156">
        <f t="shared" ca="1" si="408"/>
        <v>1</v>
      </c>
    </row>
    <row r="3907" spans="2:25" hidden="1" x14ac:dyDescent="0.25">
      <c r="B3907" s="390" t="str">
        <f>IFERROR(IF(LEN(INDEX(PlansAndNotes!$B$6:$B$2005,ROW(A3907)-ROW($B$3)))=0,"",INDEX(PlansAndNotes!$B$6:$B$2005,ROW(A3907)-ROW($B$3))),"")</f>
        <v/>
      </c>
      <c r="C3907" s="387" t="str">
        <f t="shared" si="409"/>
        <v/>
      </c>
      <c r="D3907" s="361" t="str">
        <f>IFERROR(IF(LEN(C3907)&gt;0,IF(LEN(INDEX(TasksList!$C$6:$C$25,MATCH(C3907,TasksList!$B$6:$B$25,0),1))=0,"",INDEX(TasksList!$C$6:$C$25,MATCH(C3907,TasksList!$B$6:$B$25,0),1)),""),"")</f>
        <v/>
      </c>
      <c r="E3907" s="361" t="str">
        <f>IFERROR(IF(LEN(C3907)&gt;0,IF(LEN(INDEX(TasksList!$F$6:$F$25,MATCH(C3907,TasksList!$B$6:$B$25,0),1))=0,"not set!",INDEX(TasksList!$F$6:$F$25,MATCH(C3907,TasksList!$B$6:$B$25,0),1)),""),"")</f>
        <v/>
      </c>
      <c r="F3907" s="360" t="str">
        <f>IFERROR(IF(LEN(D3907)&gt;0,IF(LEN(INDEX(AdressBook!$D$6:$D$25,MATCH(D3907,AdressBook!$B$6:$B$25,0),1))=0,"",INDEX(AdressBook!$D$6:$D$25,MATCH(D3907,AdressBook!$B$6:$B$25,0),1)),""),"")</f>
        <v/>
      </c>
      <c r="G3907" s="361" t="str">
        <f>IFERROR(IF(LEN(INDEX(PlansAndNotes!$F$6:$F$4005,ROW(B3907)-ROW($C$3)))=0,"",INDEX(PlansAndNotes!$F$6:$F$4005,ROW(B3907)-ROW($C$3))),"")</f>
        <v/>
      </c>
      <c r="H3907" s="361" t="str">
        <f>IFERROR(IF(LEN(C3907)&gt;0,IF(LEN(INDEX(TasksList!$G$6:$G$25,MATCH(C3907,TasksList!$B$6:$B$25,0),1))=0,"",INDEX(TasksList!$G$6:$G$25,MATCH(C3907,TasksList!$B$6:$B$25,0),1)),""),"")</f>
        <v/>
      </c>
      <c r="N3907" s="362" t="str">
        <f>IFERROR(IF(LEN(INDEX(PlansAndNotes!$D$6:$D$4005,ROW(B3907)-ROW($C$3)))=0,"",INDEX(PlansAndNotes!$D$6:$D$4005,ROW(B3907)-ROW($C$3))),"")</f>
        <v/>
      </c>
      <c r="O3907" s="165" t="str">
        <f t="shared" si="404"/>
        <v/>
      </c>
      <c r="P3907" s="363" t="str">
        <f>IFERROR(IF(LEN(INDEX(PlansAndNotes!$E$6:$E$4005,ROW(B3907)-ROW($C$3)))=0,"",INDEX(PlansAndNotes!$E$6:$E$4005,ROW(B3907)-ROW($C$3))),"")</f>
        <v/>
      </c>
      <c r="Q3907" s="363" t="str">
        <f>IFERROR(IF(LEN(INDEX(PlansAndNotes!$G$6:$G$4005,ROW(B3907)-ROW($C$3)))=0,"",INDEX(PlansAndNotes!$G$6:$G$4005,ROW(B3907)-ROW($C$3))),"")</f>
        <v/>
      </c>
      <c r="R3907" s="361" t="str">
        <f>IFERROR(IF(LEN(D3907)&gt;0,IF(LEN(INDEX(AdressBook!$C$6:$C$25,MATCH(D3907,AdressBook!$B$6:$B$25,0),1))=0,"",INDEX(AdressBook!$C$6:$C$25,MATCH(D3907,AdressBook!$B$6:$B$25,0),1)),""),"")</f>
        <v/>
      </c>
      <c r="S3907" s="165">
        <f>IF(LEN(C3907)&gt;0,IFERROR(IF(MATCH(C3907,C3908:$C$4004,0)&gt;0,-1,ROW(S3907)-ROW($S$3)),ROW(S3907)-ROW($S$3)),-1)</f>
        <v>-1</v>
      </c>
      <c r="T3907" s="165">
        <f t="shared" si="405"/>
        <v>0</v>
      </c>
      <c r="U3907" s="165" t="str">
        <f t="shared" si="406"/>
        <v/>
      </c>
      <c r="V3907" s="165" t="str">
        <f>IFERROR(IF(OR(C3907="",S3907&lt;0),"",IF(SUBTOTAL(3,C3907:C3907)=0,-1,SUBTOTAL(3,$C$4:C3907))),"")</f>
        <v/>
      </c>
      <c r="W3907" s="156" t="str">
        <f t="array" ref="W3907">IF(LEN(C3907)&gt;0,IFERROR(IF(MATCH(C3907,$C$3:$C3906,0)&gt;0,N3907-INDEX($N$3:N3906,SUMPRODUCT(MAX(ROW($C$3:$C3906)*(C3907=$C$3:$C3906)))-2,1),""),""),"")</f>
        <v/>
      </c>
      <c r="X3907" s="156">
        <f t="shared" ca="1" si="407"/>
        <v>1</v>
      </c>
      <c r="Y3907" s="156">
        <f t="shared" ca="1" si="408"/>
        <v>1</v>
      </c>
    </row>
    <row r="3908" spans="2:25" hidden="1" x14ac:dyDescent="0.25">
      <c r="B3908" s="390" t="str">
        <f>IFERROR(IF(LEN(INDEX(PlansAndNotes!$B$6:$B$2005,ROW(A3908)-ROW($B$3)))=0,"",INDEX(PlansAndNotes!$B$6:$B$2005,ROW(A3908)-ROW($B$3))),"")</f>
        <v/>
      </c>
      <c r="C3908" s="387" t="str">
        <f t="shared" si="409"/>
        <v/>
      </c>
      <c r="D3908" s="361" t="str">
        <f>IFERROR(IF(LEN(C3908)&gt;0,IF(LEN(INDEX(TasksList!$C$6:$C$25,MATCH(C3908,TasksList!$B$6:$B$25,0),1))=0,"",INDEX(TasksList!$C$6:$C$25,MATCH(C3908,TasksList!$B$6:$B$25,0),1)),""),"")</f>
        <v/>
      </c>
      <c r="E3908" s="361" t="str">
        <f>IFERROR(IF(LEN(C3908)&gt;0,IF(LEN(INDEX(TasksList!$F$6:$F$25,MATCH(C3908,TasksList!$B$6:$B$25,0),1))=0,"not set!",INDEX(TasksList!$F$6:$F$25,MATCH(C3908,TasksList!$B$6:$B$25,0),1)),""),"")</f>
        <v/>
      </c>
      <c r="F3908" s="360" t="str">
        <f>IFERROR(IF(LEN(D3908)&gt;0,IF(LEN(INDEX(AdressBook!$D$6:$D$25,MATCH(D3908,AdressBook!$B$6:$B$25,0),1))=0,"",INDEX(AdressBook!$D$6:$D$25,MATCH(D3908,AdressBook!$B$6:$B$25,0),1)),""),"")</f>
        <v/>
      </c>
      <c r="G3908" s="361" t="str">
        <f>IFERROR(IF(LEN(INDEX(PlansAndNotes!$F$6:$F$4005,ROW(B3908)-ROW($C$3)))=0,"",INDEX(PlansAndNotes!$F$6:$F$4005,ROW(B3908)-ROW($C$3))),"")</f>
        <v/>
      </c>
      <c r="H3908" s="361" t="str">
        <f>IFERROR(IF(LEN(C3908)&gt;0,IF(LEN(INDEX(TasksList!$G$6:$G$25,MATCH(C3908,TasksList!$B$6:$B$25,0),1))=0,"",INDEX(TasksList!$G$6:$G$25,MATCH(C3908,TasksList!$B$6:$B$25,0),1)),""),"")</f>
        <v/>
      </c>
      <c r="N3908" s="362" t="str">
        <f>IFERROR(IF(LEN(INDEX(PlansAndNotes!$D$6:$D$4005,ROW(B3908)-ROW($C$3)))=0,"",INDEX(PlansAndNotes!$D$6:$D$4005,ROW(B3908)-ROW($C$3))),"")</f>
        <v/>
      </c>
      <c r="O3908" s="165" t="str">
        <f t="shared" ref="O3908:O3971" si="410">IF(LEN(B3908)&gt;0,RIGHT(B3908,LEN(B3908)-SEARCH(" - ",B3908)-2),"")</f>
        <v/>
      </c>
      <c r="P3908" s="363" t="str">
        <f>IFERROR(IF(LEN(INDEX(PlansAndNotes!$E$6:$E$4005,ROW(B3908)-ROW($C$3)))=0,"",INDEX(PlansAndNotes!$E$6:$E$4005,ROW(B3908)-ROW($C$3))),"")</f>
        <v/>
      </c>
      <c r="Q3908" s="363" t="str">
        <f>IFERROR(IF(LEN(INDEX(PlansAndNotes!$G$6:$G$4005,ROW(B3908)-ROW($C$3)))=0,"",INDEX(PlansAndNotes!$G$6:$G$4005,ROW(B3908)-ROW($C$3))),"")</f>
        <v/>
      </c>
      <c r="R3908" s="361" t="str">
        <f>IFERROR(IF(LEN(D3908)&gt;0,IF(LEN(INDEX(AdressBook!$C$6:$C$25,MATCH(D3908,AdressBook!$B$6:$B$25,0),1))=0,"",INDEX(AdressBook!$C$6:$C$25,MATCH(D3908,AdressBook!$B$6:$B$25,0),1)),""),"")</f>
        <v/>
      </c>
      <c r="S3908" s="165">
        <f>IF(LEN(C3908)&gt;0,IFERROR(IF(MATCH(C3908,C3909:$C$4004,0)&gt;0,-1,ROW(S3908)-ROW($S$3)),ROW(S3908)-ROW($S$3)),-1)</f>
        <v>-1</v>
      </c>
      <c r="T3908" s="165">
        <f t="shared" ref="T3908:T3971" si="411">IF(OR(taskRange="All tasks (all stages)",taskRange=""),ROW(T3908)-ROW($T$3),IF(S3908&gt;0,ROW(T3908)-ROW($T$3),0))*IF(OR(calendarSalesmen="",calendarSalesmen="All salesmen"),1,IF(calendarSalesmen=G3908,1,0))*IF(OR(calendarStage="",calendarStage="All Stages"),1,IF(calendarStage=P3908,1,0))</f>
        <v>0</v>
      </c>
      <c r="U3908" s="165" t="str">
        <f t="shared" ref="U3908:U3971" si="412">IF(S3908&gt;0,P3908,"")</f>
        <v/>
      </c>
      <c r="V3908" s="165" t="str">
        <f>IFERROR(IF(OR(C3908="",S3908&lt;0),"",IF(SUBTOTAL(3,C3908:C3908)=0,-1,SUBTOTAL(3,$C$4:C3908))),"")</f>
        <v/>
      </c>
      <c r="W3908" s="156" t="str">
        <f t="array" ref="W3908">IF(LEN(C3908)&gt;0,IFERROR(IF(MATCH(C3908,$C$3:$C3907,0)&gt;0,N3908-INDEX($N$3:N3907,SUMPRODUCT(MAX(ROW($C$3:$C3907)*(C3908=$C$3:$C3907)))-2,1),""),""),"")</f>
        <v/>
      </c>
      <c r="X3908" s="156">
        <f t="shared" ca="1" si="407"/>
        <v>1</v>
      </c>
      <c r="Y3908" s="156">
        <f t="shared" ca="1" si="408"/>
        <v>1</v>
      </c>
    </row>
    <row r="3909" spans="2:25" hidden="1" x14ac:dyDescent="0.25">
      <c r="B3909" s="390" t="str">
        <f>IFERROR(IF(LEN(INDEX(PlansAndNotes!$B$6:$B$2005,ROW(A3909)-ROW($B$3)))=0,"",INDEX(PlansAndNotes!$B$6:$B$2005,ROW(A3909)-ROW($B$3))),"")</f>
        <v/>
      </c>
      <c r="C3909" s="387" t="str">
        <f t="shared" si="409"/>
        <v/>
      </c>
      <c r="D3909" s="361" t="str">
        <f>IFERROR(IF(LEN(C3909)&gt;0,IF(LEN(INDEX(TasksList!$C$6:$C$25,MATCH(C3909,TasksList!$B$6:$B$25,0),1))=0,"",INDEX(TasksList!$C$6:$C$25,MATCH(C3909,TasksList!$B$6:$B$25,0),1)),""),"")</f>
        <v/>
      </c>
      <c r="E3909" s="361" t="str">
        <f>IFERROR(IF(LEN(C3909)&gt;0,IF(LEN(INDEX(TasksList!$F$6:$F$25,MATCH(C3909,TasksList!$B$6:$B$25,0),1))=0,"not set!",INDEX(TasksList!$F$6:$F$25,MATCH(C3909,TasksList!$B$6:$B$25,0),1)),""),"")</f>
        <v/>
      </c>
      <c r="F3909" s="360" t="str">
        <f>IFERROR(IF(LEN(D3909)&gt;0,IF(LEN(INDEX(AdressBook!$D$6:$D$25,MATCH(D3909,AdressBook!$B$6:$B$25,0),1))=0,"",INDEX(AdressBook!$D$6:$D$25,MATCH(D3909,AdressBook!$B$6:$B$25,0),1)),""),"")</f>
        <v/>
      </c>
      <c r="G3909" s="361" t="str">
        <f>IFERROR(IF(LEN(INDEX(PlansAndNotes!$F$6:$F$4005,ROW(B3909)-ROW($C$3)))=0,"",INDEX(PlansAndNotes!$F$6:$F$4005,ROW(B3909)-ROW($C$3))),"")</f>
        <v/>
      </c>
      <c r="H3909" s="361" t="str">
        <f>IFERROR(IF(LEN(C3909)&gt;0,IF(LEN(INDEX(TasksList!$G$6:$G$25,MATCH(C3909,TasksList!$B$6:$B$25,0),1))=0,"",INDEX(TasksList!$G$6:$G$25,MATCH(C3909,TasksList!$B$6:$B$25,0),1)),""),"")</f>
        <v/>
      </c>
      <c r="N3909" s="362" t="str">
        <f>IFERROR(IF(LEN(INDEX(PlansAndNotes!$D$6:$D$4005,ROW(B3909)-ROW($C$3)))=0,"",INDEX(PlansAndNotes!$D$6:$D$4005,ROW(B3909)-ROW($C$3))),"")</f>
        <v/>
      </c>
      <c r="O3909" s="165" t="str">
        <f t="shared" si="410"/>
        <v/>
      </c>
      <c r="P3909" s="363" t="str">
        <f>IFERROR(IF(LEN(INDEX(PlansAndNotes!$E$6:$E$4005,ROW(B3909)-ROW($C$3)))=0,"",INDEX(PlansAndNotes!$E$6:$E$4005,ROW(B3909)-ROW($C$3))),"")</f>
        <v/>
      </c>
      <c r="Q3909" s="363" t="str">
        <f>IFERROR(IF(LEN(INDEX(PlansAndNotes!$G$6:$G$4005,ROW(B3909)-ROW($C$3)))=0,"",INDEX(PlansAndNotes!$G$6:$G$4005,ROW(B3909)-ROW($C$3))),"")</f>
        <v/>
      </c>
      <c r="R3909" s="361" t="str">
        <f>IFERROR(IF(LEN(D3909)&gt;0,IF(LEN(INDEX(AdressBook!$C$6:$C$25,MATCH(D3909,AdressBook!$B$6:$B$25,0),1))=0,"",INDEX(AdressBook!$C$6:$C$25,MATCH(D3909,AdressBook!$B$6:$B$25,0),1)),""),"")</f>
        <v/>
      </c>
      <c r="S3909" s="165">
        <f>IF(LEN(C3909)&gt;0,IFERROR(IF(MATCH(C3909,C3910:$C$4004,0)&gt;0,-1,ROW(S3909)-ROW($S$3)),ROW(S3909)-ROW($S$3)),-1)</f>
        <v>-1</v>
      </c>
      <c r="T3909" s="165">
        <f t="shared" si="411"/>
        <v>0</v>
      </c>
      <c r="U3909" s="165" t="str">
        <f t="shared" si="412"/>
        <v/>
      </c>
      <c r="V3909" s="165" t="str">
        <f>IFERROR(IF(OR(C3909="",S3909&lt;0),"",IF(SUBTOTAL(3,C3909:C3909)=0,-1,SUBTOTAL(3,$C$4:C3909))),"")</f>
        <v/>
      </c>
      <c r="W3909" s="156" t="str">
        <f t="array" ref="W3909">IF(LEN(C3909)&gt;0,IFERROR(IF(MATCH(C3909,$C$3:$C3908,0)&gt;0,N3909-INDEX($N$3:N3908,SUMPRODUCT(MAX(ROW($C$3:$C3908)*(C3909=$C$3:$C3908)))-2,1),""),""),"")</f>
        <v/>
      </c>
      <c r="X3909" s="156">
        <f t="shared" ref="X3909:X3972" ca="1" si="413">IFERROR(IF($X$2="",1,IF(AND(N3909&lt;=TODAY(),N3909+$X$2&gt;=TODAY()),1,0)),"")</f>
        <v>1</v>
      </c>
      <c r="Y3909" s="156">
        <f t="shared" ref="Y3909:Y3972" ca="1" si="414">IFERROR(IF($Y$2="",1,IF(AND(N3909&lt;=TODAY(),N3909+$Y$2&gt;=TODAY()),1,0)),"")</f>
        <v>1</v>
      </c>
    </row>
    <row r="3910" spans="2:25" hidden="1" x14ac:dyDescent="0.25">
      <c r="B3910" s="390" t="str">
        <f>IFERROR(IF(LEN(INDEX(PlansAndNotes!$B$6:$B$2005,ROW(A3910)-ROW($B$3)))=0,"",INDEX(PlansAndNotes!$B$6:$B$2005,ROW(A3910)-ROW($B$3))),"")</f>
        <v/>
      </c>
      <c r="C3910" s="387" t="str">
        <f t="shared" ref="C3910:C3973" si="415">IF(LEN(B3910)&gt;0,LEFT(B3910,SEARCH(" - ",B3910)-1)*1,"")</f>
        <v/>
      </c>
      <c r="D3910" s="361" t="str">
        <f>IFERROR(IF(LEN(C3910)&gt;0,IF(LEN(INDEX(TasksList!$C$6:$C$25,MATCH(C3910,TasksList!$B$6:$B$25,0),1))=0,"",INDEX(TasksList!$C$6:$C$25,MATCH(C3910,TasksList!$B$6:$B$25,0),1)),""),"")</f>
        <v/>
      </c>
      <c r="E3910" s="361" t="str">
        <f>IFERROR(IF(LEN(C3910)&gt;0,IF(LEN(INDEX(TasksList!$F$6:$F$25,MATCH(C3910,TasksList!$B$6:$B$25,0),1))=0,"not set!",INDEX(TasksList!$F$6:$F$25,MATCH(C3910,TasksList!$B$6:$B$25,0),1)),""),"")</f>
        <v/>
      </c>
      <c r="F3910" s="360" t="str">
        <f>IFERROR(IF(LEN(D3910)&gt;0,IF(LEN(INDEX(AdressBook!$D$6:$D$25,MATCH(D3910,AdressBook!$B$6:$B$25,0),1))=0,"",INDEX(AdressBook!$D$6:$D$25,MATCH(D3910,AdressBook!$B$6:$B$25,0),1)),""),"")</f>
        <v/>
      </c>
      <c r="G3910" s="361" t="str">
        <f>IFERROR(IF(LEN(INDEX(PlansAndNotes!$F$6:$F$4005,ROW(B3910)-ROW($C$3)))=0,"",INDEX(PlansAndNotes!$F$6:$F$4005,ROW(B3910)-ROW($C$3))),"")</f>
        <v/>
      </c>
      <c r="H3910" s="361" t="str">
        <f>IFERROR(IF(LEN(C3910)&gt;0,IF(LEN(INDEX(TasksList!$G$6:$G$25,MATCH(C3910,TasksList!$B$6:$B$25,0),1))=0,"",INDEX(TasksList!$G$6:$G$25,MATCH(C3910,TasksList!$B$6:$B$25,0),1)),""),"")</f>
        <v/>
      </c>
      <c r="N3910" s="362" t="str">
        <f>IFERROR(IF(LEN(INDEX(PlansAndNotes!$D$6:$D$4005,ROW(B3910)-ROW($C$3)))=0,"",INDEX(PlansAndNotes!$D$6:$D$4005,ROW(B3910)-ROW($C$3))),"")</f>
        <v/>
      </c>
      <c r="O3910" s="165" t="str">
        <f t="shared" si="410"/>
        <v/>
      </c>
      <c r="P3910" s="363" t="str">
        <f>IFERROR(IF(LEN(INDEX(PlansAndNotes!$E$6:$E$4005,ROW(B3910)-ROW($C$3)))=0,"",INDEX(PlansAndNotes!$E$6:$E$4005,ROW(B3910)-ROW($C$3))),"")</f>
        <v/>
      </c>
      <c r="Q3910" s="363" t="str">
        <f>IFERROR(IF(LEN(INDEX(PlansAndNotes!$G$6:$G$4005,ROW(B3910)-ROW($C$3)))=0,"",INDEX(PlansAndNotes!$G$6:$G$4005,ROW(B3910)-ROW($C$3))),"")</f>
        <v/>
      </c>
      <c r="R3910" s="361" t="str">
        <f>IFERROR(IF(LEN(D3910)&gt;0,IF(LEN(INDEX(AdressBook!$C$6:$C$25,MATCH(D3910,AdressBook!$B$6:$B$25,0),1))=0,"",INDEX(AdressBook!$C$6:$C$25,MATCH(D3910,AdressBook!$B$6:$B$25,0),1)),""),"")</f>
        <v/>
      </c>
      <c r="S3910" s="165">
        <f>IF(LEN(C3910)&gt;0,IFERROR(IF(MATCH(C3910,C3911:$C$4004,0)&gt;0,-1,ROW(S3910)-ROW($S$3)),ROW(S3910)-ROW($S$3)),-1)</f>
        <v>-1</v>
      </c>
      <c r="T3910" s="165">
        <f t="shared" si="411"/>
        <v>0</v>
      </c>
      <c r="U3910" s="165" t="str">
        <f t="shared" si="412"/>
        <v/>
      </c>
      <c r="V3910" s="165" t="str">
        <f>IFERROR(IF(OR(C3910="",S3910&lt;0),"",IF(SUBTOTAL(3,C3910:C3910)=0,-1,SUBTOTAL(3,$C$4:C3910))),"")</f>
        <v/>
      </c>
      <c r="W3910" s="156" t="str">
        <f t="array" ref="W3910">IF(LEN(C3910)&gt;0,IFERROR(IF(MATCH(C3910,$C$3:$C3909,0)&gt;0,N3910-INDEX($N$3:N3909,SUMPRODUCT(MAX(ROW($C$3:$C3909)*(C3910=$C$3:$C3909)))-2,1),""),""),"")</f>
        <v/>
      </c>
      <c r="X3910" s="156">
        <f t="shared" ca="1" si="413"/>
        <v>1</v>
      </c>
      <c r="Y3910" s="156">
        <f t="shared" ca="1" si="414"/>
        <v>1</v>
      </c>
    </row>
    <row r="3911" spans="2:25" hidden="1" x14ac:dyDescent="0.25">
      <c r="B3911" s="390" t="str">
        <f>IFERROR(IF(LEN(INDEX(PlansAndNotes!$B$6:$B$2005,ROW(A3911)-ROW($B$3)))=0,"",INDEX(PlansAndNotes!$B$6:$B$2005,ROW(A3911)-ROW($B$3))),"")</f>
        <v/>
      </c>
      <c r="C3911" s="387" t="str">
        <f t="shared" si="415"/>
        <v/>
      </c>
      <c r="D3911" s="361" t="str">
        <f>IFERROR(IF(LEN(C3911)&gt;0,IF(LEN(INDEX(TasksList!$C$6:$C$25,MATCH(C3911,TasksList!$B$6:$B$25,0),1))=0,"",INDEX(TasksList!$C$6:$C$25,MATCH(C3911,TasksList!$B$6:$B$25,0),1)),""),"")</f>
        <v/>
      </c>
      <c r="E3911" s="361" t="str">
        <f>IFERROR(IF(LEN(C3911)&gt;0,IF(LEN(INDEX(TasksList!$F$6:$F$25,MATCH(C3911,TasksList!$B$6:$B$25,0),1))=0,"not set!",INDEX(TasksList!$F$6:$F$25,MATCH(C3911,TasksList!$B$6:$B$25,0),1)),""),"")</f>
        <v/>
      </c>
      <c r="F3911" s="360" t="str">
        <f>IFERROR(IF(LEN(D3911)&gt;0,IF(LEN(INDEX(AdressBook!$D$6:$D$25,MATCH(D3911,AdressBook!$B$6:$B$25,0),1))=0,"",INDEX(AdressBook!$D$6:$D$25,MATCH(D3911,AdressBook!$B$6:$B$25,0),1)),""),"")</f>
        <v/>
      </c>
      <c r="G3911" s="361" t="str">
        <f>IFERROR(IF(LEN(INDEX(PlansAndNotes!$F$6:$F$4005,ROW(B3911)-ROW($C$3)))=0,"",INDEX(PlansAndNotes!$F$6:$F$4005,ROW(B3911)-ROW($C$3))),"")</f>
        <v/>
      </c>
      <c r="H3911" s="361" t="str">
        <f>IFERROR(IF(LEN(C3911)&gt;0,IF(LEN(INDEX(TasksList!$G$6:$G$25,MATCH(C3911,TasksList!$B$6:$B$25,0),1))=0,"",INDEX(TasksList!$G$6:$G$25,MATCH(C3911,TasksList!$B$6:$B$25,0),1)),""),"")</f>
        <v/>
      </c>
      <c r="N3911" s="362" t="str">
        <f>IFERROR(IF(LEN(INDEX(PlansAndNotes!$D$6:$D$4005,ROW(B3911)-ROW($C$3)))=0,"",INDEX(PlansAndNotes!$D$6:$D$4005,ROW(B3911)-ROW($C$3))),"")</f>
        <v/>
      </c>
      <c r="O3911" s="165" t="str">
        <f t="shared" si="410"/>
        <v/>
      </c>
      <c r="P3911" s="363" t="str">
        <f>IFERROR(IF(LEN(INDEX(PlansAndNotes!$E$6:$E$4005,ROW(B3911)-ROW($C$3)))=0,"",INDEX(PlansAndNotes!$E$6:$E$4005,ROW(B3911)-ROW($C$3))),"")</f>
        <v/>
      </c>
      <c r="Q3911" s="363" t="str">
        <f>IFERROR(IF(LEN(INDEX(PlansAndNotes!$G$6:$G$4005,ROW(B3911)-ROW($C$3)))=0,"",INDEX(PlansAndNotes!$G$6:$G$4005,ROW(B3911)-ROW($C$3))),"")</f>
        <v/>
      </c>
      <c r="R3911" s="361" t="str">
        <f>IFERROR(IF(LEN(D3911)&gt;0,IF(LEN(INDEX(AdressBook!$C$6:$C$25,MATCH(D3911,AdressBook!$B$6:$B$25,0),1))=0,"",INDEX(AdressBook!$C$6:$C$25,MATCH(D3911,AdressBook!$B$6:$B$25,0),1)),""),"")</f>
        <v/>
      </c>
      <c r="S3911" s="165">
        <f>IF(LEN(C3911)&gt;0,IFERROR(IF(MATCH(C3911,C3912:$C$4004,0)&gt;0,-1,ROW(S3911)-ROW($S$3)),ROW(S3911)-ROW($S$3)),-1)</f>
        <v>-1</v>
      </c>
      <c r="T3911" s="165">
        <f t="shared" si="411"/>
        <v>0</v>
      </c>
      <c r="U3911" s="165" t="str">
        <f t="shared" si="412"/>
        <v/>
      </c>
      <c r="V3911" s="165" t="str">
        <f>IFERROR(IF(OR(C3911="",S3911&lt;0),"",IF(SUBTOTAL(3,C3911:C3911)=0,-1,SUBTOTAL(3,$C$4:C3911))),"")</f>
        <v/>
      </c>
      <c r="W3911" s="156" t="str">
        <f t="array" ref="W3911">IF(LEN(C3911)&gt;0,IFERROR(IF(MATCH(C3911,$C$3:$C3910,0)&gt;0,N3911-INDEX($N$3:N3910,SUMPRODUCT(MAX(ROW($C$3:$C3910)*(C3911=$C$3:$C3910)))-2,1),""),""),"")</f>
        <v/>
      </c>
      <c r="X3911" s="156">
        <f t="shared" ca="1" si="413"/>
        <v>1</v>
      </c>
      <c r="Y3911" s="156">
        <f t="shared" ca="1" si="414"/>
        <v>1</v>
      </c>
    </row>
    <row r="3912" spans="2:25" hidden="1" x14ac:dyDescent="0.25">
      <c r="B3912" s="390" t="str">
        <f>IFERROR(IF(LEN(INDEX(PlansAndNotes!$B$6:$B$2005,ROW(A3912)-ROW($B$3)))=0,"",INDEX(PlansAndNotes!$B$6:$B$2005,ROW(A3912)-ROW($B$3))),"")</f>
        <v/>
      </c>
      <c r="C3912" s="387" t="str">
        <f t="shared" si="415"/>
        <v/>
      </c>
      <c r="D3912" s="361" t="str">
        <f>IFERROR(IF(LEN(C3912)&gt;0,IF(LEN(INDEX(TasksList!$C$6:$C$25,MATCH(C3912,TasksList!$B$6:$B$25,0),1))=0,"",INDEX(TasksList!$C$6:$C$25,MATCH(C3912,TasksList!$B$6:$B$25,0),1)),""),"")</f>
        <v/>
      </c>
      <c r="E3912" s="361" t="str">
        <f>IFERROR(IF(LEN(C3912)&gt;0,IF(LEN(INDEX(TasksList!$F$6:$F$25,MATCH(C3912,TasksList!$B$6:$B$25,0),1))=0,"not set!",INDEX(TasksList!$F$6:$F$25,MATCH(C3912,TasksList!$B$6:$B$25,0),1)),""),"")</f>
        <v/>
      </c>
      <c r="F3912" s="360" t="str">
        <f>IFERROR(IF(LEN(D3912)&gt;0,IF(LEN(INDEX(AdressBook!$D$6:$D$25,MATCH(D3912,AdressBook!$B$6:$B$25,0),1))=0,"",INDEX(AdressBook!$D$6:$D$25,MATCH(D3912,AdressBook!$B$6:$B$25,0),1)),""),"")</f>
        <v/>
      </c>
      <c r="G3912" s="361" t="str">
        <f>IFERROR(IF(LEN(INDEX(PlansAndNotes!$F$6:$F$4005,ROW(B3912)-ROW($C$3)))=0,"",INDEX(PlansAndNotes!$F$6:$F$4005,ROW(B3912)-ROW($C$3))),"")</f>
        <v/>
      </c>
      <c r="H3912" s="361" t="str">
        <f>IFERROR(IF(LEN(C3912)&gt;0,IF(LEN(INDEX(TasksList!$G$6:$G$25,MATCH(C3912,TasksList!$B$6:$B$25,0),1))=0,"",INDEX(TasksList!$G$6:$G$25,MATCH(C3912,TasksList!$B$6:$B$25,0),1)),""),"")</f>
        <v/>
      </c>
      <c r="N3912" s="362" t="str">
        <f>IFERROR(IF(LEN(INDEX(PlansAndNotes!$D$6:$D$4005,ROW(B3912)-ROW($C$3)))=0,"",INDEX(PlansAndNotes!$D$6:$D$4005,ROW(B3912)-ROW($C$3))),"")</f>
        <v/>
      </c>
      <c r="O3912" s="165" t="str">
        <f t="shared" si="410"/>
        <v/>
      </c>
      <c r="P3912" s="363" t="str">
        <f>IFERROR(IF(LEN(INDEX(PlansAndNotes!$E$6:$E$4005,ROW(B3912)-ROW($C$3)))=0,"",INDEX(PlansAndNotes!$E$6:$E$4005,ROW(B3912)-ROW($C$3))),"")</f>
        <v/>
      </c>
      <c r="Q3912" s="363" t="str">
        <f>IFERROR(IF(LEN(INDEX(PlansAndNotes!$G$6:$G$4005,ROW(B3912)-ROW($C$3)))=0,"",INDEX(PlansAndNotes!$G$6:$G$4005,ROW(B3912)-ROW($C$3))),"")</f>
        <v/>
      </c>
      <c r="R3912" s="361" t="str">
        <f>IFERROR(IF(LEN(D3912)&gt;0,IF(LEN(INDEX(AdressBook!$C$6:$C$25,MATCH(D3912,AdressBook!$B$6:$B$25,0),1))=0,"",INDEX(AdressBook!$C$6:$C$25,MATCH(D3912,AdressBook!$B$6:$B$25,0),1)),""),"")</f>
        <v/>
      </c>
      <c r="S3912" s="165">
        <f>IF(LEN(C3912)&gt;0,IFERROR(IF(MATCH(C3912,C3913:$C$4004,0)&gt;0,-1,ROW(S3912)-ROW($S$3)),ROW(S3912)-ROW($S$3)),-1)</f>
        <v>-1</v>
      </c>
      <c r="T3912" s="165">
        <f t="shared" si="411"/>
        <v>0</v>
      </c>
      <c r="U3912" s="165" t="str">
        <f t="shared" si="412"/>
        <v/>
      </c>
      <c r="V3912" s="165" t="str">
        <f>IFERROR(IF(OR(C3912="",S3912&lt;0),"",IF(SUBTOTAL(3,C3912:C3912)=0,-1,SUBTOTAL(3,$C$4:C3912))),"")</f>
        <v/>
      </c>
      <c r="W3912" s="156" t="str">
        <f t="array" ref="W3912">IF(LEN(C3912)&gt;0,IFERROR(IF(MATCH(C3912,$C$3:$C3911,0)&gt;0,N3912-INDEX($N$3:N3911,SUMPRODUCT(MAX(ROW($C$3:$C3911)*(C3912=$C$3:$C3911)))-2,1),""),""),"")</f>
        <v/>
      </c>
      <c r="X3912" s="156">
        <f t="shared" ca="1" si="413"/>
        <v>1</v>
      </c>
      <c r="Y3912" s="156">
        <f t="shared" ca="1" si="414"/>
        <v>1</v>
      </c>
    </row>
    <row r="3913" spans="2:25" hidden="1" x14ac:dyDescent="0.25">
      <c r="B3913" s="390" t="str">
        <f>IFERROR(IF(LEN(INDEX(PlansAndNotes!$B$6:$B$2005,ROW(A3913)-ROW($B$3)))=0,"",INDEX(PlansAndNotes!$B$6:$B$2005,ROW(A3913)-ROW($B$3))),"")</f>
        <v/>
      </c>
      <c r="C3913" s="387" t="str">
        <f t="shared" si="415"/>
        <v/>
      </c>
      <c r="D3913" s="361" t="str">
        <f>IFERROR(IF(LEN(C3913)&gt;0,IF(LEN(INDEX(TasksList!$C$6:$C$25,MATCH(C3913,TasksList!$B$6:$B$25,0),1))=0,"",INDEX(TasksList!$C$6:$C$25,MATCH(C3913,TasksList!$B$6:$B$25,0),1)),""),"")</f>
        <v/>
      </c>
      <c r="E3913" s="361" t="str">
        <f>IFERROR(IF(LEN(C3913)&gt;0,IF(LEN(INDEX(TasksList!$F$6:$F$25,MATCH(C3913,TasksList!$B$6:$B$25,0),1))=0,"not set!",INDEX(TasksList!$F$6:$F$25,MATCH(C3913,TasksList!$B$6:$B$25,0),1)),""),"")</f>
        <v/>
      </c>
      <c r="F3913" s="360" t="str">
        <f>IFERROR(IF(LEN(D3913)&gt;0,IF(LEN(INDEX(AdressBook!$D$6:$D$25,MATCH(D3913,AdressBook!$B$6:$B$25,0),1))=0,"",INDEX(AdressBook!$D$6:$D$25,MATCH(D3913,AdressBook!$B$6:$B$25,0),1)),""),"")</f>
        <v/>
      </c>
      <c r="G3913" s="361" t="str">
        <f>IFERROR(IF(LEN(INDEX(PlansAndNotes!$F$6:$F$4005,ROW(B3913)-ROW($C$3)))=0,"",INDEX(PlansAndNotes!$F$6:$F$4005,ROW(B3913)-ROW($C$3))),"")</f>
        <v/>
      </c>
      <c r="H3913" s="361" t="str">
        <f>IFERROR(IF(LEN(C3913)&gt;0,IF(LEN(INDEX(TasksList!$G$6:$G$25,MATCH(C3913,TasksList!$B$6:$B$25,0),1))=0,"",INDEX(TasksList!$G$6:$G$25,MATCH(C3913,TasksList!$B$6:$B$25,0),1)),""),"")</f>
        <v/>
      </c>
      <c r="N3913" s="362" t="str">
        <f>IFERROR(IF(LEN(INDEX(PlansAndNotes!$D$6:$D$4005,ROW(B3913)-ROW($C$3)))=0,"",INDEX(PlansAndNotes!$D$6:$D$4005,ROW(B3913)-ROW($C$3))),"")</f>
        <v/>
      </c>
      <c r="O3913" s="165" t="str">
        <f t="shared" si="410"/>
        <v/>
      </c>
      <c r="P3913" s="363" t="str">
        <f>IFERROR(IF(LEN(INDEX(PlansAndNotes!$E$6:$E$4005,ROW(B3913)-ROW($C$3)))=0,"",INDEX(PlansAndNotes!$E$6:$E$4005,ROW(B3913)-ROW($C$3))),"")</f>
        <v/>
      </c>
      <c r="Q3913" s="363" t="str">
        <f>IFERROR(IF(LEN(INDEX(PlansAndNotes!$G$6:$G$4005,ROW(B3913)-ROW($C$3)))=0,"",INDEX(PlansAndNotes!$G$6:$G$4005,ROW(B3913)-ROW($C$3))),"")</f>
        <v/>
      </c>
      <c r="R3913" s="361" t="str">
        <f>IFERROR(IF(LEN(D3913)&gt;0,IF(LEN(INDEX(AdressBook!$C$6:$C$25,MATCH(D3913,AdressBook!$B$6:$B$25,0),1))=0,"",INDEX(AdressBook!$C$6:$C$25,MATCH(D3913,AdressBook!$B$6:$B$25,0),1)),""),"")</f>
        <v/>
      </c>
      <c r="S3913" s="165">
        <f>IF(LEN(C3913)&gt;0,IFERROR(IF(MATCH(C3913,C3914:$C$4004,0)&gt;0,-1,ROW(S3913)-ROW($S$3)),ROW(S3913)-ROW($S$3)),-1)</f>
        <v>-1</v>
      </c>
      <c r="T3913" s="165">
        <f t="shared" si="411"/>
        <v>0</v>
      </c>
      <c r="U3913" s="165" t="str">
        <f t="shared" si="412"/>
        <v/>
      </c>
      <c r="V3913" s="165" t="str">
        <f>IFERROR(IF(OR(C3913="",S3913&lt;0),"",IF(SUBTOTAL(3,C3913:C3913)=0,-1,SUBTOTAL(3,$C$4:C3913))),"")</f>
        <v/>
      </c>
      <c r="W3913" s="156" t="str">
        <f t="array" ref="W3913">IF(LEN(C3913)&gt;0,IFERROR(IF(MATCH(C3913,$C$3:$C3912,0)&gt;0,N3913-INDEX($N$3:N3912,SUMPRODUCT(MAX(ROW($C$3:$C3912)*(C3913=$C$3:$C3912)))-2,1),""),""),"")</f>
        <v/>
      </c>
      <c r="X3913" s="156">
        <f t="shared" ca="1" si="413"/>
        <v>1</v>
      </c>
      <c r="Y3913" s="156">
        <f t="shared" ca="1" si="414"/>
        <v>1</v>
      </c>
    </row>
    <row r="3914" spans="2:25" hidden="1" x14ac:dyDescent="0.25">
      <c r="B3914" s="390" t="str">
        <f>IFERROR(IF(LEN(INDEX(PlansAndNotes!$B$6:$B$2005,ROW(A3914)-ROW($B$3)))=0,"",INDEX(PlansAndNotes!$B$6:$B$2005,ROW(A3914)-ROW($B$3))),"")</f>
        <v/>
      </c>
      <c r="C3914" s="387" t="str">
        <f t="shared" si="415"/>
        <v/>
      </c>
      <c r="D3914" s="361" t="str">
        <f>IFERROR(IF(LEN(C3914)&gt;0,IF(LEN(INDEX(TasksList!$C$6:$C$25,MATCH(C3914,TasksList!$B$6:$B$25,0),1))=0,"",INDEX(TasksList!$C$6:$C$25,MATCH(C3914,TasksList!$B$6:$B$25,0),1)),""),"")</f>
        <v/>
      </c>
      <c r="E3914" s="361" t="str">
        <f>IFERROR(IF(LEN(C3914)&gt;0,IF(LEN(INDEX(TasksList!$F$6:$F$25,MATCH(C3914,TasksList!$B$6:$B$25,0),1))=0,"not set!",INDEX(TasksList!$F$6:$F$25,MATCH(C3914,TasksList!$B$6:$B$25,0),1)),""),"")</f>
        <v/>
      </c>
      <c r="F3914" s="360" t="str">
        <f>IFERROR(IF(LEN(D3914)&gt;0,IF(LEN(INDEX(AdressBook!$D$6:$D$25,MATCH(D3914,AdressBook!$B$6:$B$25,0),1))=0,"",INDEX(AdressBook!$D$6:$D$25,MATCH(D3914,AdressBook!$B$6:$B$25,0),1)),""),"")</f>
        <v/>
      </c>
      <c r="G3914" s="361" t="str">
        <f>IFERROR(IF(LEN(INDEX(PlansAndNotes!$F$6:$F$4005,ROW(B3914)-ROW($C$3)))=0,"",INDEX(PlansAndNotes!$F$6:$F$4005,ROW(B3914)-ROW($C$3))),"")</f>
        <v/>
      </c>
      <c r="H3914" s="361" t="str">
        <f>IFERROR(IF(LEN(C3914)&gt;0,IF(LEN(INDEX(TasksList!$G$6:$G$25,MATCH(C3914,TasksList!$B$6:$B$25,0),1))=0,"",INDEX(TasksList!$G$6:$G$25,MATCH(C3914,TasksList!$B$6:$B$25,0),1)),""),"")</f>
        <v/>
      </c>
      <c r="N3914" s="362" t="str">
        <f>IFERROR(IF(LEN(INDEX(PlansAndNotes!$D$6:$D$4005,ROW(B3914)-ROW($C$3)))=0,"",INDEX(PlansAndNotes!$D$6:$D$4005,ROW(B3914)-ROW($C$3))),"")</f>
        <v/>
      </c>
      <c r="O3914" s="165" t="str">
        <f t="shared" si="410"/>
        <v/>
      </c>
      <c r="P3914" s="363" t="str">
        <f>IFERROR(IF(LEN(INDEX(PlansAndNotes!$E$6:$E$4005,ROW(B3914)-ROW($C$3)))=0,"",INDEX(PlansAndNotes!$E$6:$E$4005,ROW(B3914)-ROW($C$3))),"")</f>
        <v/>
      </c>
      <c r="Q3914" s="363" t="str">
        <f>IFERROR(IF(LEN(INDEX(PlansAndNotes!$G$6:$G$4005,ROW(B3914)-ROW($C$3)))=0,"",INDEX(PlansAndNotes!$G$6:$G$4005,ROW(B3914)-ROW($C$3))),"")</f>
        <v/>
      </c>
      <c r="R3914" s="361" t="str">
        <f>IFERROR(IF(LEN(D3914)&gt;0,IF(LEN(INDEX(AdressBook!$C$6:$C$25,MATCH(D3914,AdressBook!$B$6:$B$25,0),1))=0,"",INDEX(AdressBook!$C$6:$C$25,MATCH(D3914,AdressBook!$B$6:$B$25,0),1)),""),"")</f>
        <v/>
      </c>
      <c r="S3914" s="165">
        <f>IF(LEN(C3914)&gt;0,IFERROR(IF(MATCH(C3914,C3915:$C$4004,0)&gt;0,-1,ROW(S3914)-ROW($S$3)),ROW(S3914)-ROW($S$3)),-1)</f>
        <v>-1</v>
      </c>
      <c r="T3914" s="165">
        <f t="shared" si="411"/>
        <v>0</v>
      </c>
      <c r="U3914" s="165" t="str">
        <f t="shared" si="412"/>
        <v/>
      </c>
      <c r="V3914" s="165" t="str">
        <f>IFERROR(IF(OR(C3914="",S3914&lt;0),"",IF(SUBTOTAL(3,C3914:C3914)=0,-1,SUBTOTAL(3,$C$4:C3914))),"")</f>
        <v/>
      </c>
      <c r="W3914" s="156" t="str">
        <f t="array" ref="W3914">IF(LEN(C3914)&gt;0,IFERROR(IF(MATCH(C3914,$C$3:$C3913,0)&gt;0,N3914-INDEX($N$3:N3913,SUMPRODUCT(MAX(ROW($C$3:$C3913)*(C3914=$C$3:$C3913)))-2,1),""),""),"")</f>
        <v/>
      </c>
      <c r="X3914" s="156">
        <f t="shared" ca="1" si="413"/>
        <v>1</v>
      </c>
      <c r="Y3914" s="156">
        <f t="shared" ca="1" si="414"/>
        <v>1</v>
      </c>
    </row>
    <row r="3915" spans="2:25" hidden="1" x14ac:dyDescent="0.25">
      <c r="B3915" s="390" t="str">
        <f>IFERROR(IF(LEN(INDEX(PlansAndNotes!$B$6:$B$2005,ROW(A3915)-ROW($B$3)))=0,"",INDEX(PlansAndNotes!$B$6:$B$2005,ROW(A3915)-ROW($B$3))),"")</f>
        <v/>
      </c>
      <c r="C3915" s="387" t="str">
        <f t="shared" si="415"/>
        <v/>
      </c>
      <c r="D3915" s="361" t="str">
        <f>IFERROR(IF(LEN(C3915)&gt;0,IF(LEN(INDEX(TasksList!$C$6:$C$25,MATCH(C3915,TasksList!$B$6:$B$25,0),1))=0,"",INDEX(TasksList!$C$6:$C$25,MATCH(C3915,TasksList!$B$6:$B$25,0),1)),""),"")</f>
        <v/>
      </c>
      <c r="E3915" s="361" t="str">
        <f>IFERROR(IF(LEN(C3915)&gt;0,IF(LEN(INDEX(TasksList!$F$6:$F$25,MATCH(C3915,TasksList!$B$6:$B$25,0),1))=0,"not set!",INDEX(TasksList!$F$6:$F$25,MATCH(C3915,TasksList!$B$6:$B$25,0),1)),""),"")</f>
        <v/>
      </c>
      <c r="F3915" s="360" t="str">
        <f>IFERROR(IF(LEN(D3915)&gt;0,IF(LEN(INDEX(AdressBook!$D$6:$D$25,MATCH(D3915,AdressBook!$B$6:$B$25,0),1))=0,"",INDEX(AdressBook!$D$6:$D$25,MATCH(D3915,AdressBook!$B$6:$B$25,0),1)),""),"")</f>
        <v/>
      </c>
      <c r="G3915" s="361" t="str">
        <f>IFERROR(IF(LEN(INDEX(PlansAndNotes!$F$6:$F$4005,ROW(B3915)-ROW($C$3)))=0,"",INDEX(PlansAndNotes!$F$6:$F$4005,ROW(B3915)-ROW($C$3))),"")</f>
        <v/>
      </c>
      <c r="H3915" s="361" t="str">
        <f>IFERROR(IF(LEN(C3915)&gt;0,IF(LEN(INDEX(TasksList!$G$6:$G$25,MATCH(C3915,TasksList!$B$6:$B$25,0),1))=0,"",INDEX(TasksList!$G$6:$G$25,MATCH(C3915,TasksList!$B$6:$B$25,0),1)),""),"")</f>
        <v/>
      </c>
      <c r="N3915" s="362" t="str">
        <f>IFERROR(IF(LEN(INDEX(PlansAndNotes!$D$6:$D$4005,ROW(B3915)-ROW($C$3)))=0,"",INDEX(PlansAndNotes!$D$6:$D$4005,ROW(B3915)-ROW($C$3))),"")</f>
        <v/>
      </c>
      <c r="O3915" s="165" t="str">
        <f t="shared" si="410"/>
        <v/>
      </c>
      <c r="P3915" s="363" t="str">
        <f>IFERROR(IF(LEN(INDEX(PlansAndNotes!$E$6:$E$4005,ROW(B3915)-ROW($C$3)))=0,"",INDEX(PlansAndNotes!$E$6:$E$4005,ROW(B3915)-ROW($C$3))),"")</f>
        <v/>
      </c>
      <c r="Q3915" s="363" t="str">
        <f>IFERROR(IF(LEN(INDEX(PlansAndNotes!$G$6:$G$4005,ROW(B3915)-ROW($C$3)))=0,"",INDEX(PlansAndNotes!$G$6:$G$4005,ROW(B3915)-ROW($C$3))),"")</f>
        <v/>
      </c>
      <c r="R3915" s="361" t="str">
        <f>IFERROR(IF(LEN(D3915)&gt;0,IF(LEN(INDEX(AdressBook!$C$6:$C$25,MATCH(D3915,AdressBook!$B$6:$B$25,0),1))=0,"",INDEX(AdressBook!$C$6:$C$25,MATCH(D3915,AdressBook!$B$6:$B$25,0),1)),""),"")</f>
        <v/>
      </c>
      <c r="S3915" s="165">
        <f>IF(LEN(C3915)&gt;0,IFERROR(IF(MATCH(C3915,C3916:$C$4004,0)&gt;0,-1,ROW(S3915)-ROW($S$3)),ROW(S3915)-ROW($S$3)),-1)</f>
        <v>-1</v>
      </c>
      <c r="T3915" s="165">
        <f t="shared" si="411"/>
        <v>0</v>
      </c>
      <c r="U3915" s="165" t="str">
        <f t="shared" si="412"/>
        <v/>
      </c>
      <c r="V3915" s="165" t="str">
        <f>IFERROR(IF(OR(C3915="",S3915&lt;0),"",IF(SUBTOTAL(3,C3915:C3915)=0,-1,SUBTOTAL(3,$C$4:C3915))),"")</f>
        <v/>
      </c>
      <c r="W3915" s="156" t="str">
        <f t="array" ref="W3915">IF(LEN(C3915)&gt;0,IFERROR(IF(MATCH(C3915,$C$3:$C3914,0)&gt;0,N3915-INDEX($N$3:N3914,SUMPRODUCT(MAX(ROW($C$3:$C3914)*(C3915=$C$3:$C3914)))-2,1),""),""),"")</f>
        <v/>
      </c>
      <c r="X3915" s="156">
        <f t="shared" ca="1" si="413"/>
        <v>1</v>
      </c>
      <c r="Y3915" s="156">
        <f t="shared" ca="1" si="414"/>
        <v>1</v>
      </c>
    </row>
    <row r="3916" spans="2:25" hidden="1" x14ac:dyDescent="0.25">
      <c r="B3916" s="390" t="str">
        <f>IFERROR(IF(LEN(INDEX(PlansAndNotes!$B$6:$B$2005,ROW(A3916)-ROW($B$3)))=0,"",INDEX(PlansAndNotes!$B$6:$B$2005,ROW(A3916)-ROW($B$3))),"")</f>
        <v/>
      </c>
      <c r="C3916" s="387" t="str">
        <f t="shared" si="415"/>
        <v/>
      </c>
      <c r="D3916" s="361" t="str">
        <f>IFERROR(IF(LEN(C3916)&gt;0,IF(LEN(INDEX(TasksList!$C$6:$C$25,MATCH(C3916,TasksList!$B$6:$B$25,0),1))=0,"",INDEX(TasksList!$C$6:$C$25,MATCH(C3916,TasksList!$B$6:$B$25,0),1)),""),"")</f>
        <v/>
      </c>
      <c r="E3916" s="361" t="str">
        <f>IFERROR(IF(LEN(C3916)&gt;0,IF(LEN(INDEX(TasksList!$F$6:$F$25,MATCH(C3916,TasksList!$B$6:$B$25,0),1))=0,"not set!",INDEX(TasksList!$F$6:$F$25,MATCH(C3916,TasksList!$B$6:$B$25,0),1)),""),"")</f>
        <v/>
      </c>
      <c r="F3916" s="360" t="str">
        <f>IFERROR(IF(LEN(D3916)&gt;0,IF(LEN(INDEX(AdressBook!$D$6:$D$25,MATCH(D3916,AdressBook!$B$6:$B$25,0),1))=0,"",INDEX(AdressBook!$D$6:$D$25,MATCH(D3916,AdressBook!$B$6:$B$25,0),1)),""),"")</f>
        <v/>
      </c>
      <c r="G3916" s="361" t="str">
        <f>IFERROR(IF(LEN(INDEX(PlansAndNotes!$F$6:$F$4005,ROW(B3916)-ROW($C$3)))=0,"",INDEX(PlansAndNotes!$F$6:$F$4005,ROW(B3916)-ROW($C$3))),"")</f>
        <v/>
      </c>
      <c r="H3916" s="361" t="str">
        <f>IFERROR(IF(LEN(C3916)&gt;0,IF(LEN(INDEX(TasksList!$G$6:$G$25,MATCH(C3916,TasksList!$B$6:$B$25,0),1))=0,"",INDEX(TasksList!$G$6:$G$25,MATCH(C3916,TasksList!$B$6:$B$25,0),1)),""),"")</f>
        <v/>
      </c>
      <c r="N3916" s="362" t="str">
        <f>IFERROR(IF(LEN(INDEX(PlansAndNotes!$D$6:$D$4005,ROW(B3916)-ROW($C$3)))=0,"",INDEX(PlansAndNotes!$D$6:$D$4005,ROW(B3916)-ROW($C$3))),"")</f>
        <v/>
      </c>
      <c r="O3916" s="165" t="str">
        <f t="shared" si="410"/>
        <v/>
      </c>
      <c r="P3916" s="363" t="str">
        <f>IFERROR(IF(LEN(INDEX(PlansAndNotes!$E$6:$E$4005,ROW(B3916)-ROW($C$3)))=0,"",INDEX(PlansAndNotes!$E$6:$E$4005,ROW(B3916)-ROW($C$3))),"")</f>
        <v/>
      </c>
      <c r="Q3916" s="363" t="str">
        <f>IFERROR(IF(LEN(INDEX(PlansAndNotes!$G$6:$G$4005,ROW(B3916)-ROW($C$3)))=0,"",INDEX(PlansAndNotes!$G$6:$G$4005,ROW(B3916)-ROW($C$3))),"")</f>
        <v/>
      </c>
      <c r="R3916" s="361" t="str">
        <f>IFERROR(IF(LEN(D3916)&gt;0,IF(LEN(INDEX(AdressBook!$C$6:$C$25,MATCH(D3916,AdressBook!$B$6:$B$25,0),1))=0,"",INDEX(AdressBook!$C$6:$C$25,MATCH(D3916,AdressBook!$B$6:$B$25,0),1)),""),"")</f>
        <v/>
      </c>
      <c r="S3916" s="165">
        <f>IF(LEN(C3916)&gt;0,IFERROR(IF(MATCH(C3916,C3917:$C$4004,0)&gt;0,-1,ROW(S3916)-ROW($S$3)),ROW(S3916)-ROW($S$3)),-1)</f>
        <v>-1</v>
      </c>
      <c r="T3916" s="165">
        <f t="shared" si="411"/>
        <v>0</v>
      </c>
      <c r="U3916" s="165" t="str">
        <f t="shared" si="412"/>
        <v/>
      </c>
      <c r="V3916" s="165" t="str">
        <f>IFERROR(IF(OR(C3916="",S3916&lt;0),"",IF(SUBTOTAL(3,C3916:C3916)=0,-1,SUBTOTAL(3,$C$4:C3916))),"")</f>
        <v/>
      </c>
      <c r="W3916" s="156" t="str">
        <f t="array" ref="W3916">IF(LEN(C3916)&gt;0,IFERROR(IF(MATCH(C3916,$C$3:$C3915,0)&gt;0,N3916-INDEX($N$3:N3915,SUMPRODUCT(MAX(ROW($C$3:$C3915)*(C3916=$C$3:$C3915)))-2,1),""),""),"")</f>
        <v/>
      </c>
      <c r="X3916" s="156">
        <f t="shared" ca="1" si="413"/>
        <v>1</v>
      </c>
      <c r="Y3916" s="156">
        <f t="shared" ca="1" si="414"/>
        <v>1</v>
      </c>
    </row>
    <row r="3917" spans="2:25" hidden="1" x14ac:dyDescent="0.25">
      <c r="B3917" s="390" t="str">
        <f>IFERROR(IF(LEN(INDEX(PlansAndNotes!$B$6:$B$2005,ROW(A3917)-ROW($B$3)))=0,"",INDEX(PlansAndNotes!$B$6:$B$2005,ROW(A3917)-ROW($B$3))),"")</f>
        <v/>
      </c>
      <c r="C3917" s="387" t="str">
        <f t="shared" si="415"/>
        <v/>
      </c>
      <c r="D3917" s="361" t="str">
        <f>IFERROR(IF(LEN(C3917)&gt;0,IF(LEN(INDEX(TasksList!$C$6:$C$25,MATCH(C3917,TasksList!$B$6:$B$25,0),1))=0,"",INDEX(TasksList!$C$6:$C$25,MATCH(C3917,TasksList!$B$6:$B$25,0),1)),""),"")</f>
        <v/>
      </c>
      <c r="E3917" s="361" t="str">
        <f>IFERROR(IF(LEN(C3917)&gt;0,IF(LEN(INDEX(TasksList!$F$6:$F$25,MATCH(C3917,TasksList!$B$6:$B$25,0),1))=0,"not set!",INDEX(TasksList!$F$6:$F$25,MATCH(C3917,TasksList!$B$6:$B$25,0),1)),""),"")</f>
        <v/>
      </c>
      <c r="F3917" s="360" t="str">
        <f>IFERROR(IF(LEN(D3917)&gt;0,IF(LEN(INDEX(AdressBook!$D$6:$D$25,MATCH(D3917,AdressBook!$B$6:$B$25,0),1))=0,"",INDEX(AdressBook!$D$6:$D$25,MATCH(D3917,AdressBook!$B$6:$B$25,0),1)),""),"")</f>
        <v/>
      </c>
      <c r="G3917" s="361" t="str">
        <f>IFERROR(IF(LEN(INDEX(PlansAndNotes!$F$6:$F$4005,ROW(B3917)-ROW($C$3)))=0,"",INDEX(PlansAndNotes!$F$6:$F$4005,ROW(B3917)-ROW($C$3))),"")</f>
        <v/>
      </c>
      <c r="H3917" s="361" t="str">
        <f>IFERROR(IF(LEN(C3917)&gt;0,IF(LEN(INDEX(TasksList!$G$6:$G$25,MATCH(C3917,TasksList!$B$6:$B$25,0),1))=0,"",INDEX(TasksList!$G$6:$G$25,MATCH(C3917,TasksList!$B$6:$B$25,0),1)),""),"")</f>
        <v/>
      </c>
      <c r="N3917" s="362" t="str">
        <f>IFERROR(IF(LEN(INDEX(PlansAndNotes!$D$6:$D$4005,ROW(B3917)-ROW($C$3)))=0,"",INDEX(PlansAndNotes!$D$6:$D$4005,ROW(B3917)-ROW($C$3))),"")</f>
        <v/>
      </c>
      <c r="O3917" s="165" t="str">
        <f t="shared" si="410"/>
        <v/>
      </c>
      <c r="P3917" s="363" t="str">
        <f>IFERROR(IF(LEN(INDEX(PlansAndNotes!$E$6:$E$4005,ROW(B3917)-ROW($C$3)))=0,"",INDEX(PlansAndNotes!$E$6:$E$4005,ROW(B3917)-ROW($C$3))),"")</f>
        <v/>
      </c>
      <c r="Q3917" s="363" t="str">
        <f>IFERROR(IF(LEN(INDEX(PlansAndNotes!$G$6:$G$4005,ROW(B3917)-ROW($C$3)))=0,"",INDEX(PlansAndNotes!$G$6:$G$4005,ROW(B3917)-ROW($C$3))),"")</f>
        <v/>
      </c>
      <c r="R3917" s="361" t="str">
        <f>IFERROR(IF(LEN(D3917)&gt;0,IF(LEN(INDEX(AdressBook!$C$6:$C$25,MATCH(D3917,AdressBook!$B$6:$B$25,0),1))=0,"",INDEX(AdressBook!$C$6:$C$25,MATCH(D3917,AdressBook!$B$6:$B$25,0),1)),""),"")</f>
        <v/>
      </c>
      <c r="S3917" s="165">
        <f>IF(LEN(C3917)&gt;0,IFERROR(IF(MATCH(C3917,C3918:$C$4004,0)&gt;0,-1,ROW(S3917)-ROW($S$3)),ROW(S3917)-ROW($S$3)),-1)</f>
        <v>-1</v>
      </c>
      <c r="T3917" s="165">
        <f t="shared" si="411"/>
        <v>0</v>
      </c>
      <c r="U3917" s="165" t="str">
        <f t="shared" si="412"/>
        <v/>
      </c>
      <c r="V3917" s="165" t="str">
        <f>IFERROR(IF(OR(C3917="",S3917&lt;0),"",IF(SUBTOTAL(3,C3917:C3917)=0,-1,SUBTOTAL(3,$C$4:C3917))),"")</f>
        <v/>
      </c>
      <c r="W3917" s="156" t="str">
        <f t="array" ref="W3917">IF(LEN(C3917)&gt;0,IFERROR(IF(MATCH(C3917,$C$3:$C3916,0)&gt;0,N3917-INDEX($N$3:N3916,SUMPRODUCT(MAX(ROW($C$3:$C3916)*(C3917=$C$3:$C3916)))-2,1),""),""),"")</f>
        <v/>
      </c>
      <c r="X3917" s="156">
        <f t="shared" ca="1" si="413"/>
        <v>1</v>
      </c>
      <c r="Y3917" s="156">
        <f t="shared" ca="1" si="414"/>
        <v>1</v>
      </c>
    </row>
    <row r="3918" spans="2:25" hidden="1" x14ac:dyDescent="0.25">
      <c r="B3918" s="390" t="str">
        <f>IFERROR(IF(LEN(INDEX(PlansAndNotes!$B$6:$B$2005,ROW(A3918)-ROW($B$3)))=0,"",INDEX(PlansAndNotes!$B$6:$B$2005,ROW(A3918)-ROW($B$3))),"")</f>
        <v/>
      </c>
      <c r="C3918" s="387" t="str">
        <f t="shared" si="415"/>
        <v/>
      </c>
      <c r="D3918" s="361" t="str">
        <f>IFERROR(IF(LEN(C3918)&gt;0,IF(LEN(INDEX(TasksList!$C$6:$C$25,MATCH(C3918,TasksList!$B$6:$B$25,0),1))=0,"",INDEX(TasksList!$C$6:$C$25,MATCH(C3918,TasksList!$B$6:$B$25,0),1)),""),"")</f>
        <v/>
      </c>
      <c r="E3918" s="361" t="str">
        <f>IFERROR(IF(LEN(C3918)&gt;0,IF(LEN(INDEX(TasksList!$F$6:$F$25,MATCH(C3918,TasksList!$B$6:$B$25,0),1))=0,"not set!",INDEX(TasksList!$F$6:$F$25,MATCH(C3918,TasksList!$B$6:$B$25,0),1)),""),"")</f>
        <v/>
      </c>
      <c r="F3918" s="360" t="str">
        <f>IFERROR(IF(LEN(D3918)&gt;0,IF(LEN(INDEX(AdressBook!$D$6:$D$25,MATCH(D3918,AdressBook!$B$6:$B$25,0),1))=0,"",INDEX(AdressBook!$D$6:$D$25,MATCH(D3918,AdressBook!$B$6:$B$25,0),1)),""),"")</f>
        <v/>
      </c>
      <c r="G3918" s="361" t="str">
        <f>IFERROR(IF(LEN(INDEX(PlansAndNotes!$F$6:$F$4005,ROW(B3918)-ROW($C$3)))=0,"",INDEX(PlansAndNotes!$F$6:$F$4005,ROW(B3918)-ROW($C$3))),"")</f>
        <v/>
      </c>
      <c r="H3918" s="361" t="str">
        <f>IFERROR(IF(LEN(C3918)&gt;0,IF(LEN(INDEX(TasksList!$G$6:$G$25,MATCH(C3918,TasksList!$B$6:$B$25,0),1))=0,"",INDEX(TasksList!$G$6:$G$25,MATCH(C3918,TasksList!$B$6:$B$25,0),1)),""),"")</f>
        <v/>
      </c>
      <c r="N3918" s="362" t="str">
        <f>IFERROR(IF(LEN(INDEX(PlansAndNotes!$D$6:$D$4005,ROW(B3918)-ROW($C$3)))=0,"",INDEX(PlansAndNotes!$D$6:$D$4005,ROW(B3918)-ROW($C$3))),"")</f>
        <v/>
      </c>
      <c r="O3918" s="165" t="str">
        <f t="shared" si="410"/>
        <v/>
      </c>
      <c r="P3918" s="363" t="str">
        <f>IFERROR(IF(LEN(INDEX(PlansAndNotes!$E$6:$E$4005,ROW(B3918)-ROW($C$3)))=0,"",INDEX(PlansAndNotes!$E$6:$E$4005,ROW(B3918)-ROW($C$3))),"")</f>
        <v/>
      </c>
      <c r="Q3918" s="363" t="str">
        <f>IFERROR(IF(LEN(INDEX(PlansAndNotes!$G$6:$G$4005,ROW(B3918)-ROW($C$3)))=0,"",INDEX(PlansAndNotes!$G$6:$G$4005,ROW(B3918)-ROW($C$3))),"")</f>
        <v/>
      </c>
      <c r="R3918" s="361" t="str">
        <f>IFERROR(IF(LEN(D3918)&gt;0,IF(LEN(INDEX(AdressBook!$C$6:$C$25,MATCH(D3918,AdressBook!$B$6:$B$25,0),1))=0,"",INDEX(AdressBook!$C$6:$C$25,MATCH(D3918,AdressBook!$B$6:$B$25,0),1)),""),"")</f>
        <v/>
      </c>
      <c r="S3918" s="165">
        <f>IF(LEN(C3918)&gt;0,IFERROR(IF(MATCH(C3918,C3919:$C$4004,0)&gt;0,-1,ROW(S3918)-ROW($S$3)),ROW(S3918)-ROW($S$3)),-1)</f>
        <v>-1</v>
      </c>
      <c r="T3918" s="165">
        <f t="shared" si="411"/>
        <v>0</v>
      </c>
      <c r="U3918" s="165" t="str">
        <f t="shared" si="412"/>
        <v/>
      </c>
      <c r="V3918" s="165" t="str">
        <f>IFERROR(IF(OR(C3918="",S3918&lt;0),"",IF(SUBTOTAL(3,C3918:C3918)=0,-1,SUBTOTAL(3,$C$4:C3918))),"")</f>
        <v/>
      </c>
      <c r="W3918" s="156" t="str">
        <f t="array" ref="W3918">IF(LEN(C3918)&gt;0,IFERROR(IF(MATCH(C3918,$C$3:$C3917,0)&gt;0,N3918-INDEX($N$3:N3917,SUMPRODUCT(MAX(ROW($C$3:$C3917)*(C3918=$C$3:$C3917)))-2,1),""),""),"")</f>
        <v/>
      </c>
      <c r="X3918" s="156">
        <f t="shared" ca="1" si="413"/>
        <v>1</v>
      </c>
      <c r="Y3918" s="156">
        <f t="shared" ca="1" si="414"/>
        <v>1</v>
      </c>
    </row>
    <row r="3919" spans="2:25" hidden="1" x14ac:dyDescent="0.25">
      <c r="B3919" s="390" t="str">
        <f>IFERROR(IF(LEN(INDEX(PlansAndNotes!$B$6:$B$2005,ROW(A3919)-ROW($B$3)))=0,"",INDEX(PlansAndNotes!$B$6:$B$2005,ROW(A3919)-ROW($B$3))),"")</f>
        <v/>
      </c>
      <c r="C3919" s="387" t="str">
        <f t="shared" si="415"/>
        <v/>
      </c>
      <c r="D3919" s="361" t="str">
        <f>IFERROR(IF(LEN(C3919)&gt;0,IF(LEN(INDEX(TasksList!$C$6:$C$25,MATCH(C3919,TasksList!$B$6:$B$25,0),1))=0,"",INDEX(TasksList!$C$6:$C$25,MATCH(C3919,TasksList!$B$6:$B$25,0),1)),""),"")</f>
        <v/>
      </c>
      <c r="E3919" s="361" t="str">
        <f>IFERROR(IF(LEN(C3919)&gt;0,IF(LEN(INDEX(TasksList!$F$6:$F$25,MATCH(C3919,TasksList!$B$6:$B$25,0),1))=0,"not set!",INDEX(TasksList!$F$6:$F$25,MATCH(C3919,TasksList!$B$6:$B$25,0),1)),""),"")</f>
        <v/>
      </c>
      <c r="F3919" s="360" t="str">
        <f>IFERROR(IF(LEN(D3919)&gt;0,IF(LEN(INDEX(AdressBook!$D$6:$D$25,MATCH(D3919,AdressBook!$B$6:$B$25,0),1))=0,"",INDEX(AdressBook!$D$6:$D$25,MATCH(D3919,AdressBook!$B$6:$B$25,0),1)),""),"")</f>
        <v/>
      </c>
      <c r="G3919" s="361" t="str">
        <f>IFERROR(IF(LEN(INDEX(PlansAndNotes!$F$6:$F$4005,ROW(B3919)-ROW($C$3)))=0,"",INDEX(PlansAndNotes!$F$6:$F$4005,ROW(B3919)-ROW($C$3))),"")</f>
        <v/>
      </c>
      <c r="H3919" s="361" t="str">
        <f>IFERROR(IF(LEN(C3919)&gt;0,IF(LEN(INDEX(TasksList!$G$6:$G$25,MATCH(C3919,TasksList!$B$6:$B$25,0),1))=0,"",INDEX(TasksList!$G$6:$G$25,MATCH(C3919,TasksList!$B$6:$B$25,0),1)),""),"")</f>
        <v/>
      </c>
      <c r="N3919" s="362" t="str">
        <f>IFERROR(IF(LEN(INDEX(PlansAndNotes!$D$6:$D$4005,ROW(B3919)-ROW($C$3)))=0,"",INDEX(PlansAndNotes!$D$6:$D$4005,ROW(B3919)-ROW($C$3))),"")</f>
        <v/>
      </c>
      <c r="O3919" s="165" t="str">
        <f t="shared" si="410"/>
        <v/>
      </c>
      <c r="P3919" s="363" t="str">
        <f>IFERROR(IF(LEN(INDEX(PlansAndNotes!$E$6:$E$4005,ROW(B3919)-ROW($C$3)))=0,"",INDEX(PlansAndNotes!$E$6:$E$4005,ROW(B3919)-ROW($C$3))),"")</f>
        <v/>
      </c>
      <c r="Q3919" s="363" t="str">
        <f>IFERROR(IF(LEN(INDEX(PlansAndNotes!$G$6:$G$4005,ROW(B3919)-ROW($C$3)))=0,"",INDEX(PlansAndNotes!$G$6:$G$4005,ROW(B3919)-ROW($C$3))),"")</f>
        <v/>
      </c>
      <c r="R3919" s="361" t="str">
        <f>IFERROR(IF(LEN(D3919)&gt;0,IF(LEN(INDEX(AdressBook!$C$6:$C$25,MATCH(D3919,AdressBook!$B$6:$B$25,0),1))=0,"",INDEX(AdressBook!$C$6:$C$25,MATCH(D3919,AdressBook!$B$6:$B$25,0),1)),""),"")</f>
        <v/>
      </c>
      <c r="S3919" s="165">
        <f>IF(LEN(C3919)&gt;0,IFERROR(IF(MATCH(C3919,C3920:$C$4004,0)&gt;0,-1,ROW(S3919)-ROW($S$3)),ROW(S3919)-ROW($S$3)),-1)</f>
        <v>-1</v>
      </c>
      <c r="T3919" s="165">
        <f t="shared" si="411"/>
        <v>0</v>
      </c>
      <c r="U3919" s="165" t="str">
        <f t="shared" si="412"/>
        <v/>
      </c>
      <c r="V3919" s="165" t="str">
        <f>IFERROR(IF(OR(C3919="",S3919&lt;0),"",IF(SUBTOTAL(3,C3919:C3919)=0,-1,SUBTOTAL(3,$C$4:C3919))),"")</f>
        <v/>
      </c>
      <c r="W3919" s="156" t="str">
        <f t="array" ref="W3919">IF(LEN(C3919)&gt;0,IFERROR(IF(MATCH(C3919,$C$3:$C3918,0)&gt;0,N3919-INDEX($N$3:N3918,SUMPRODUCT(MAX(ROW($C$3:$C3918)*(C3919=$C$3:$C3918)))-2,1),""),""),"")</f>
        <v/>
      </c>
      <c r="X3919" s="156">
        <f t="shared" ca="1" si="413"/>
        <v>1</v>
      </c>
      <c r="Y3919" s="156">
        <f t="shared" ca="1" si="414"/>
        <v>1</v>
      </c>
    </row>
    <row r="3920" spans="2:25" hidden="1" x14ac:dyDescent="0.25">
      <c r="B3920" s="390" t="str">
        <f>IFERROR(IF(LEN(INDEX(PlansAndNotes!$B$6:$B$2005,ROW(A3920)-ROW($B$3)))=0,"",INDEX(PlansAndNotes!$B$6:$B$2005,ROW(A3920)-ROW($B$3))),"")</f>
        <v/>
      </c>
      <c r="C3920" s="387" t="str">
        <f t="shared" si="415"/>
        <v/>
      </c>
      <c r="D3920" s="361" t="str">
        <f>IFERROR(IF(LEN(C3920)&gt;0,IF(LEN(INDEX(TasksList!$C$6:$C$25,MATCH(C3920,TasksList!$B$6:$B$25,0),1))=0,"",INDEX(TasksList!$C$6:$C$25,MATCH(C3920,TasksList!$B$6:$B$25,0),1)),""),"")</f>
        <v/>
      </c>
      <c r="E3920" s="361" t="str">
        <f>IFERROR(IF(LEN(C3920)&gt;0,IF(LEN(INDEX(TasksList!$F$6:$F$25,MATCH(C3920,TasksList!$B$6:$B$25,0),1))=0,"not set!",INDEX(TasksList!$F$6:$F$25,MATCH(C3920,TasksList!$B$6:$B$25,0),1)),""),"")</f>
        <v/>
      </c>
      <c r="F3920" s="360" t="str">
        <f>IFERROR(IF(LEN(D3920)&gt;0,IF(LEN(INDEX(AdressBook!$D$6:$D$25,MATCH(D3920,AdressBook!$B$6:$B$25,0),1))=0,"",INDEX(AdressBook!$D$6:$D$25,MATCH(D3920,AdressBook!$B$6:$B$25,0),1)),""),"")</f>
        <v/>
      </c>
      <c r="G3920" s="361" t="str">
        <f>IFERROR(IF(LEN(INDEX(PlansAndNotes!$F$6:$F$4005,ROW(B3920)-ROW($C$3)))=0,"",INDEX(PlansAndNotes!$F$6:$F$4005,ROW(B3920)-ROW($C$3))),"")</f>
        <v/>
      </c>
      <c r="H3920" s="361" t="str">
        <f>IFERROR(IF(LEN(C3920)&gt;0,IF(LEN(INDEX(TasksList!$G$6:$G$25,MATCH(C3920,TasksList!$B$6:$B$25,0),1))=0,"",INDEX(TasksList!$G$6:$G$25,MATCH(C3920,TasksList!$B$6:$B$25,0),1)),""),"")</f>
        <v/>
      </c>
      <c r="N3920" s="362" t="str">
        <f>IFERROR(IF(LEN(INDEX(PlansAndNotes!$D$6:$D$4005,ROW(B3920)-ROW($C$3)))=0,"",INDEX(PlansAndNotes!$D$6:$D$4005,ROW(B3920)-ROW($C$3))),"")</f>
        <v/>
      </c>
      <c r="O3920" s="165" t="str">
        <f t="shared" si="410"/>
        <v/>
      </c>
      <c r="P3920" s="363" t="str">
        <f>IFERROR(IF(LEN(INDEX(PlansAndNotes!$E$6:$E$4005,ROW(B3920)-ROW($C$3)))=0,"",INDEX(PlansAndNotes!$E$6:$E$4005,ROW(B3920)-ROW($C$3))),"")</f>
        <v/>
      </c>
      <c r="Q3920" s="363" t="str">
        <f>IFERROR(IF(LEN(INDEX(PlansAndNotes!$G$6:$G$4005,ROW(B3920)-ROW($C$3)))=0,"",INDEX(PlansAndNotes!$G$6:$G$4005,ROW(B3920)-ROW($C$3))),"")</f>
        <v/>
      </c>
      <c r="R3920" s="361" t="str">
        <f>IFERROR(IF(LEN(D3920)&gt;0,IF(LEN(INDEX(AdressBook!$C$6:$C$25,MATCH(D3920,AdressBook!$B$6:$B$25,0),1))=0,"",INDEX(AdressBook!$C$6:$C$25,MATCH(D3920,AdressBook!$B$6:$B$25,0),1)),""),"")</f>
        <v/>
      </c>
      <c r="S3920" s="165">
        <f>IF(LEN(C3920)&gt;0,IFERROR(IF(MATCH(C3920,C3921:$C$4004,0)&gt;0,-1,ROW(S3920)-ROW($S$3)),ROW(S3920)-ROW($S$3)),-1)</f>
        <v>-1</v>
      </c>
      <c r="T3920" s="165">
        <f t="shared" si="411"/>
        <v>0</v>
      </c>
      <c r="U3920" s="165" t="str">
        <f t="shared" si="412"/>
        <v/>
      </c>
      <c r="V3920" s="165" t="str">
        <f>IFERROR(IF(OR(C3920="",S3920&lt;0),"",IF(SUBTOTAL(3,C3920:C3920)=0,-1,SUBTOTAL(3,$C$4:C3920))),"")</f>
        <v/>
      </c>
      <c r="W3920" s="156" t="str">
        <f t="array" ref="W3920">IF(LEN(C3920)&gt;0,IFERROR(IF(MATCH(C3920,$C$3:$C3919,0)&gt;0,N3920-INDEX($N$3:N3919,SUMPRODUCT(MAX(ROW($C$3:$C3919)*(C3920=$C$3:$C3919)))-2,1),""),""),"")</f>
        <v/>
      </c>
      <c r="X3920" s="156">
        <f t="shared" ca="1" si="413"/>
        <v>1</v>
      </c>
      <c r="Y3920" s="156">
        <f t="shared" ca="1" si="414"/>
        <v>1</v>
      </c>
    </row>
    <row r="3921" spans="2:25" hidden="1" x14ac:dyDescent="0.25">
      <c r="B3921" s="390" t="str">
        <f>IFERROR(IF(LEN(INDEX(PlansAndNotes!$B$6:$B$2005,ROW(A3921)-ROW($B$3)))=0,"",INDEX(PlansAndNotes!$B$6:$B$2005,ROW(A3921)-ROW($B$3))),"")</f>
        <v/>
      </c>
      <c r="C3921" s="387" t="str">
        <f t="shared" si="415"/>
        <v/>
      </c>
      <c r="D3921" s="361" t="str">
        <f>IFERROR(IF(LEN(C3921)&gt;0,IF(LEN(INDEX(TasksList!$C$6:$C$25,MATCH(C3921,TasksList!$B$6:$B$25,0),1))=0,"",INDEX(TasksList!$C$6:$C$25,MATCH(C3921,TasksList!$B$6:$B$25,0),1)),""),"")</f>
        <v/>
      </c>
      <c r="E3921" s="361" t="str">
        <f>IFERROR(IF(LEN(C3921)&gt;0,IF(LEN(INDEX(TasksList!$F$6:$F$25,MATCH(C3921,TasksList!$B$6:$B$25,0),1))=0,"not set!",INDEX(TasksList!$F$6:$F$25,MATCH(C3921,TasksList!$B$6:$B$25,0),1)),""),"")</f>
        <v/>
      </c>
      <c r="F3921" s="360" t="str">
        <f>IFERROR(IF(LEN(D3921)&gt;0,IF(LEN(INDEX(AdressBook!$D$6:$D$25,MATCH(D3921,AdressBook!$B$6:$B$25,0),1))=0,"",INDEX(AdressBook!$D$6:$D$25,MATCH(D3921,AdressBook!$B$6:$B$25,0),1)),""),"")</f>
        <v/>
      </c>
      <c r="G3921" s="361" t="str">
        <f>IFERROR(IF(LEN(INDEX(PlansAndNotes!$F$6:$F$4005,ROW(B3921)-ROW($C$3)))=0,"",INDEX(PlansAndNotes!$F$6:$F$4005,ROW(B3921)-ROW($C$3))),"")</f>
        <v/>
      </c>
      <c r="H3921" s="361" t="str">
        <f>IFERROR(IF(LEN(C3921)&gt;0,IF(LEN(INDEX(TasksList!$G$6:$G$25,MATCH(C3921,TasksList!$B$6:$B$25,0),1))=0,"",INDEX(TasksList!$G$6:$G$25,MATCH(C3921,TasksList!$B$6:$B$25,0),1)),""),"")</f>
        <v/>
      </c>
      <c r="N3921" s="362" t="str">
        <f>IFERROR(IF(LEN(INDEX(PlansAndNotes!$D$6:$D$4005,ROW(B3921)-ROW($C$3)))=0,"",INDEX(PlansAndNotes!$D$6:$D$4005,ROW(B3921)-ROW($C$3))),"")</f>
        <v/>
      </c>
      <c r="O3921" s="165" t="str">
        <f t="shared" si="410"/>
        <v/>
      </c>
      <c r="P3921" s="363" t="str">
        <f>IFERROR(IF(LEN(INDEX(PlansAndNotes!$E$6:$E$4005,ROW(B3921)-ROW($C$3)))=0,"",INDEX(PlansAndNotes!$E$6:$E$4005,ROW(B3921)-ROW($C$3))),"")</f>
        <v/>
      </c>
      <c r="Q3921" s="363" t="str">
        <f>IFERROR(IF(LEN(INDEX(PlansAndNotes!$G$6:$G$4005,ROW(B3921)-ROW($C$3)))=0,"",INDEX(PlansAndNotes!$G$6:$G$4005,ROW(B3921)-ROW($C$3))),"")</f>
        <v/>
      </c>
      <c r="R3921" s="361" t="str">
        <f>IFERROR(IF(LEN(D3921)&gt;0,IF(LEN(INDEX(AdressBook!$C$6:$C$25,MATCH(D3921,AdressBook!$B$6:$B$25,0),1))=0,"",INDEX(AdressBook!$C$6:$C$25,MATCH(D3921,AdressBook!$B$6:$B$25,0),1)),""),"")</f>
        <v/>
      </c>
      <c r="S3921" s="165">
        <f>IF(LEN(C3921)&gt;0,IFERROR(IF(MATCH(C3921,C3922:$C$4004,0)&gt;0,-1,ROW(S3921)-ROW($S$3)),ROW(S3921)-ROW($S$3)),-1)</f>
        <v>-1</v>
      </c>
      <c r="T3921" s="165">
        <f t="shared" si="411"/>
        <v>0</v>
      </c>
      <c r="U3921" s="165" t="str">
        <f t="shared" si="412"/>
        <v/>
      </c>
      <c r="V3921" s="165" t="str">
        <f>IFERROR(IF(OR(C3921="",S3921&lt;0),"",IF(SUBTOTAL(3,C3921:C3921)=0,-1,SUBTOTAL(3,$C$4:C3921))),"")</f>
        <v/>
      </c>
      <c r="W3921" s="156" t="str">
        <f t="array" ref="W3921">IF(LEN(C3921)&gt;0,IFERROR(IF(MATCH(C3921,$C$3:$C3920,0)&gt;0,N3921-INDEX($N$3:N3920,SUMPRODUCT(MAX(ROW($C$3:$C3920)*(C3921=$C$3:$C3920)))-2,1),""),""),"")</f>
        <v/>
      </c>
      <c r="X3921" s="156">
        <f t="shared" ca="1" si="413"/>
        <v>1</v>
      </c>
      <c r="Y3921" s="156">
        <f t="shared" ca="1" si="414"/>
        <v>1</v>
      </c>
    </row>
    <row r="3922" spans="2:25" hidden="1" x14ac:dyDescent="0.25">
      <c r="B3922" s="390" t="str">
        <f>IFERROR(IF(LEN(INDEX(PlansAndNotes!$B$6:$B$2005,ROW(A3922)-ROW($B$3)))=0,"",INDEX(PlansAndNotes!$B$6:$B$2005,ROW(A3922)-ROW($B$3))),"")</f>
        <v/>
      </c>
      <c r="C3922" s="387" t="str">
        <f t="shared" si="415"/>
        <v/>
      </c>
      <c r="D3922" s="361" t="str">
        <f>IFERROR(IF(LEN(C3922)&gt;0,IF(LEN(INDEX(TasksList!$C$6:$C$25,MATCH(C3922,TasksList!$B$6:$B$25,0),1))=0,"",INDEX(TasksList!$C$6:$C$25,MATCH(C3922,TasksList!$B$6:$B$25,0),1)),""),"")</f>
        <v/>
      </c>
      <c r="E3922" s="361" t="str">
        <f>IFERROR(IF(LEN(C3922)&gt;0,IF(LEN(INDEX(TasksList!$F$6:$F$25,MATCH(C3922,TasksList!$B$6:$B$25,0),1))=0,"not set!",INDEX(TasksList!$F$6:$F$25,MATCH(C3922,TasksList!$B$6:$B$25,0),1)),""),"")</f>
        <v/>
      </c>
      <c r="F3922" s="360" t="str">
        <f>IFERROR(IF(LEN(D3922)&gt;0,IF(LEN(INDEX(AdressBook!$D$6:$D$25,MATCH(D3922,AdressBook!$B$6:$B$25,0),1))=0,"",INDEX(AdressBook!$D$6:$D$25,MATCH(D3922,AdressBook!$B$6:$B$25,0),1)),""),"")</f>
        <v/>
      </c>
      <c r="G3922" s="361" t="str">
        <f>IFERROR(IF(LEN(INDEX(PlansAndNotes!$F$6:$F$4005,ROW(B3922)-ROW($C$3)))=0,"",INDEX(PlansAndNotes!$F$6:$F$4005,ROW(B3922)-ROW($C$3))),"")</f>
        <v/>
      </c>
      <c r="H3922" s="361" t="str">
        <f>IFERROR(IF(LEN(C3922)&gt;0,IF(LEN(INDEX(TasksList!$G$6:$G$25,MATCH(C3922,TasksList!$B$6:$B$25,0),1))=0,"",INDEX(TasksList!$G$6:$G$25,MATCH(C3922,TasksList!$B$6:$B$25,0),1)),""),"")</f>
        <v/>
      </c>
      <c r="N3922" s="362" t="str">
        <f>IFERROR(IF(LEN(INDEX(PlansAndNotes!$D$6:$D$4005,ROW(B3922)-ROW($C$3)))=0,"",INDEX(PlansAndNotes!$D$6:$D$4005,ROW(B3922)-ROW($C$3))),"")</f>
        <v/>
      </c>
      <c r="O3922" s="165" t="str">
        <f t="shared" si="410"/>
        <v/>
      </c>
      <c r="P3922" s="363" t="str">
        <f>IFERROR(IF(LEN(INDEX(PlansAndNotes!$E$6:$E$4005,ROW(B3922)-ROW($C$3)))=0,"",INDEX(PlansAndNotes!$E$6:$E$4005,ROW(B3922)-ROW($C$3))),"")</f>
        <v/>
      </c>
      <c r="Q3922" s="363" t="str">
        <f>IFERROR(IF(LEN(INDEX(PlansAndNotes!$G$6:$G$4005,ROW(B3922)-ROW($C$3)))=0,"",INDEX(PlansAndNotes!$G$6:$G$4005,ROW(B3922)-ROW($C$3))),"")</f>
        <v/>
      </c>
      <c r="R3922" s="361" t="str">
        <f>IFERROR(IF(LEN(D3922)&gt;0,IF(LEN(INDEX(AdressBook!$C$6:$C$25,MATCH(D3922,AdressBook!$B$6:$B$25,0),1))=0,"",INDEX(AdressBook!$C$6:$C$25,MATCH(D3922,AdressBook!$B$6:$B$25,0),1)),""),"")</f>
        <v/>
      </c>
      <c r="S3922" s="165">
        <f>IF(LEN(C3922)&gt;0,IFERROR(IF(MATCH(C3922,C3923:$C$4004,0)&gt;0,-1,ROW(S3922)-ROW($S$3)),ROW(S3922)-ROW($S$3)),-1)</f>
        <v>-1</v>
      </c>
      <c r="T3922" s="165">
        <f t="shared" si="411"/>
        <v>0</v>
      </c>
      <c r="U3922" s="165" t="str">
        <f t="shared" si="412"/>
        <v/>
      </c>
      <c r="V3922" s="165" t="str">
        <f>IFERROR(IF(OR(C3922="",S3922&lt;0),"",IF(SUBTOTAL(3,C3922:C3922)=0,-1,SUBTOTAL(3,$C$4:C3922))),"")</f>
        <v/>
      </c>
      <c r="W3922" s="156" t="str">
        <f t="array" ref="W3922">IF(LEN(C3922)&gt;0,IFERROR(IF(MATCH(C3922,$C$3:$C3921,0)&gt;0,N3922-INDEX($N$3:N3921,SUMPRODUCT(MAX(ROW($C$3:$C3921)*(C3922=$C$3:$C3921)))-2,1),""),""),"")</f>
        <v/>
      </c>
      <c r="X3922" s="156">
        <f t="shared" ca="1" si="413"/>
        <v>1</v>
      </c>
      <c r="Y3922" s="156">
        <f t="shared" ca="1" si="414"/>
        <v>1</v>
      </c>
    </row>
    <row r="3923" spans="2:25" hidden="1" x14ac:dyDescent="0.25">
      <c r="B3923" s="390" t="str">
        <f>IFERROR(IF(LEN(INDEX(PlansAndNotes!$B$6:$B$2005,ROW(A3923)-ROW($B$3)))=0,"",INDEX(PlansAndNotes!$B$6:$B$2005,ROW(A3923)-ROW($B$3))),"")</f>
        <v/>
      </c>
      <c r="C3923" s="387" t="str">
        <f t="shared" si="415"/>
        <v/>
      </c>
      <c r="D3923" s="361" t="str">
        <f>IFERROR(IF(LEN(C3923)&gt;0,IF(LEN(INDEX(TasksList!$C$6:$C$25,MATCH(C3923,TasksList!$B$6:$B$25,0),1))=0,"",INDEX(TasksList!$C$6:$C$25,MATCH(C3923,TasksList!$B$6:$B$25,0),1)),""),"")</f>
        <v/>
      </c>
      <c r="E3923" s="361" t="str">
        <f>IFERROR(IF(LEN(C3923)&gt;0,IF(LEN(INDEX(TasksList!$F$6:$F$25,MATCH(C3923,TasksList!$B$6:$B$25,0),1))=0,"not set!",INDEX(TasksList!$F$6:$F$25,MATCH(C3923,TasksList!$B$6:$B$25,0),1)),""),"")</f>
        <v/>
      </c>
      <c r="F3923" s="360" t="str">
        <f>IFERROR(IF(LEN(D3923)&gt;0,IF(LEN(INDEX(AdressBook!$D$6:$D$25,MATCH(D3923,AdressBook!$B$6:$B$25,0),1))=0,"",INDEX(AdressBook!$D$6:$D$25,MATCH(D3923,AdressBook!$B$6:$B$25,0),1)),""),"")</f>
        <v/>
      </c>
      <c r="G3923" s="361" t="str">
        <f>IFERROR(IF(LEN(INDEX(PlansAndNotes!$F$6:$F$4005,ROW(B3923)-ROW($C$3)))=0,"",INDEX(PlansAndNotes!$F$6:$F$4005,ROW(B3923)-ROW($C$3))),"")</f>
        <v/>
      </c>
      <c r="H3923" s="361" t="str">
        <f>IFERROR(IF(LEN(C3923)&gt;0,IF(LEN(INDEX(TasksList!$G$6:$G$25,MATCH(C3923,TasksList!$B$6:$B$25,0),1))=0,"",INDEX(TasksList!$G$6:$G$25,MATCH(C3923,TasksList!$B$6:$B$25,0),1)),""),"")</f>
        <v/>
      </c>
      <c r="N3923" s="362" t="str">
        <f>IFERROR(IF(LEN(INDEX(PlansAndNotes!$D$6:$D$4005,ROW(B3923)-ROW($C$3)))=0,"",INDEX(PlansAndNotes!$D$6:$D$4005,ROW(B3923)-ROW($C$3))),"")</f>
        <v/>
      </c>
      <c r="O3923" s="165" t="str">
        <f t="shared" si="410"/>
        <v/>
      </c>
      <c r="P3923" s="363" t="str">
        <f>IFERROR(IF(LEN(INDEX(PlansAndNotes!$E$6:$E$4005,ROW(B3923)-ROW($C$3)))=0,"",INDEX(PlansAndNotes!$E$6:$E$4005,ROW(B3923)-ROW($C$3))),"")</f>
        <v/>
      </c>
      <c r="Q3923" s="363" t="str">
        <f>IFERROR(IF(LEN(INDEX(PlansAndNotes!$G$6:$G$4005,ROW(B3923)-ROW($C$3)))=0,"",INDEX(PlansAndNotes!$G$6:$G$4005,ROW(B3923)-ROW($C$3))),"")</f>
        <v/>
      </c>
      <c r="R3923" s="361" t="str">
        <f>IFERROR(IF(LEN(D3923)&gt;0,IF(LEN(INDEX(AdressBook!$C$6:$C$25,MATCH(D3923,AdressBook!$B$6:$B$25,0),1))=0,"",INDEX(AdressBook!$C$6:$C$25,MATCH(D3923,AdressBook!$B$6:$B$25,0),1)),""),"")</f>
        <v/>
      </c>
      <c r="S3923" s="165">
        <f>IF(LEN(C3923)&gt;0,IFERROR(IF(MATCH(C3923,C3924:$C$4004,0)&gt;0,-1,ROW(S3923)-ROW($S$3)),ROW(S3923)-ROW($S$3)),-1)</f>
        <v>-1</v>
      </c>
      <c r="T3923" s="165">
        <f t="shared" si="411"/>
        <v>0</v>
      </c>
      <c r="U3923" s="165" t="str">
        <f t="shared" si="412"/>
        <v/>
      </c>
      <c r="V3923" s="165" t="str">
        <f>IFERROR(IF(OR(C3923="",S3923&lt;0),"",IF(SUBTOTAL(3,C3923:C3923)=0,-1,SUBTOTAL(3,$C$4:C3923))),"")</f>
        <v/>
      </c>
      <c r="W3923" s="156" t="str">
        <f t="array" ref="W3923">IF(LEN(C3923)&gt;0,IFERROR(IF(MATCH(C3923,$C$3:$C3922,0)&gt;0,N3923-INDEX($N$3:N3922,SUMPRODUCT(MAX(ROW($C$3:$C3922)*(C3923=$C$3:$C3922)))-2,1),""),""),"")</f>
        <v/>
      </c>
      <c r="X3923" s="156">
        <f t="shared" ca="1" si="413"/>
        <v>1</v>
      </c>
      <c r="Y3923" s="156">
        <f t="shared" ca="1" si="414"/>
        <v>1</v>
      </c>
    </row>
    <row r="3924" spans="2:25" hidden="1" x14ac:dyDescent="0.25">
      <c r="B3924" s="390" t="str">
        <f>IFERROR(IF(LEN(INDEX(PlansAndNotes!$B$6:$B$2005,ROW(A3924)-ROW($B$3)))=0,"",INDEX(PlansAndNotes!$B$6:$B$2005,ROW(A3924)-ROW($B$3))),"")</f>
        <v/>
      </c>
      <c r="C3924" s="387" t="str">
        <f t="shared" si="415"/>
        <v/>
      </c>
      <c r="D3924" s="361" t="str">
        <f>IFERROR(IF(LEN(C3924)&gt;0,IF(LEN(INDEX(TasksList!$C$6:$C$25,MATCH(C3924,TasksList!$B$6:$B$25,0),1))=0,"",INDEX(TasksList!$C$6:$C$25,MATCH(C3924,TasksList!$B$6:$B$25,0),1)),""),"")</f>
        <v/>
      </c>
      <c r="E3924" s="361" t="str">
        <f>IFERROR(IF(LEN(C3924)&gt;0,IF(LEN(INDEX(TasksList!$F$6:$F$25,MATCH(C3924,TasksList!$B$6:$B$25,0),1))=0,"not set!",INDEX(TasksList!$F$6:$F$25,MATCH(C3924,TasksList!$B$6:$B$25,0),1)),""),"")</f>
        <v/>
      </c>
      <c r="F3924" s="360" t="str">
        <f>IFERROR(IF(LEN(D3924)&gt;0,IF(LEN(INDEX(AdressBook!$D$6:$D$25,MATCH(D3924,AdressBook!$B$6:$B$25,0),1))=0,"",INDEX(AdressBook!$D$6:$D$25,MATCH(D3924,AdressBook!$B$6:$B$25,0),1)),""),"")</f>
        <v/>
      </c>
      <c r="G3924" s="361" t="str">
        <f>IFERROR(IF(LEN(INDEX(PlansAndNotes!$F$6:$F$4005,ROW(B3924)-ROW($C$3)))=0,"",INDEX(PlansAndNotes!$F$6:$F$4005,ROW(B3924)-ROW($C$3))),"")</f>
        <v/>
      </c>
      <c r="H3924" s="361" t="str">
        <f>IFERROR(IF(LEN(C3924)&gt;0,IF(LEN(INDEX(TasksList!$G$6:$G$25,MATCH(C3924,TasksList!$B$6:$B$25,0),1))=0,"",INDEX(TasksList!$G$6:$G$25,MATCH(C3924,TasksList!$B$6:$B$25,0),1)),""),"")</f>
        <v/>
      </c>
      <c r="N3924" s="362" t="str">
        <f>IFERROR(IF(LEN(INDEX(PlansAndNotes!$D$6:$D$4005,ROW(B3924)-ROW($C$3)))=0,"",INDEX(PlansAndNotes!$D$6:$D$4005,ROW(B3924)-ROW($C$3))),"")</f>
        <v/>
      </c>
      <c r="O3924" s="165" t="str">
        <f t="shared" si="410"/>
        <v/>
      </c>
      <c r="P3924" s="363" t="str">
        <f>IFERROR(IF(LEN(INDEX(PlansAndNotes!$E$6:$E$4005,ROW(B3924)-ROW($C$3)))=0,"",INDEX(PlansAndNotes!$E$6:$E$4005,ROW(B3924)-ROW($C$3))),"")</f>
        <v/>
      </c>
      <c r="Q3924" s="363" t="str">
        <f>IFERROR(IF(LEN(INDEX(PlansAndNotes!$G$6:$G$4005,ROW(B3924)-ROW($C$3)))=0,"",INDEX(PlansAndNotes!$G$6:$G$4005,ROW(B3924)-ROW($C$3))),"")</f>
        <v/>
      </c>
      <c r="R3924" s="361" t="str">
        <f>IFERROR(IF(LEN(D3924)&gt;0,IF(LEN(INDEX(AdressBook!$C$6:$C$25,MATCH(D3924,AdressBook!$B$6:$B$25,0),1))=0,"",INDEX(AdressBook!$C$6:$C$25,MATCH(D3924,AdressBook!$B$6:$B$25,0),1)),""),"")</f>
        <v/>
      </c>
      <c r="S3924" s="165">
        <f>IF(LEN(C3924)&gt;0,IFERROR(IF(MATCH(C3924,C3925:$C$4004,0)&gt;0,-1,ROW(S3924)-ROW($S$3)),ROW(S3924)-ROW($S$3)),-1)</f>
        <v>-1</v>
      </c>
      <c r="T3924" s="165">
        <f t="shared" si="411"/>
        <v>0</v>
      </c>
      <c r="U3924" s="165" t="str">
        <f t="shared" si="412"/>
        <v/>
      </c>
      <c r="V3924" s="165" t="str">
        <f>IFERROR(IF(OR(C3924="",S3924&lt;0),"",IF(SUBTOTAL(3,C3924:C3924)=0,-1,SUBTOTAL(3,$C$4:C3924))),"")</f>
        <v/>
      </c>
      <c r="W3924" s="156" t="str">
        <f t="array" ref="W3924">IF(LEN(C3924)&gt;0,IFERROR(IF(MATCH(C3924,$C$3:$C3923,0)&gt;0,N3924-INDEX($N$3:N3923,SUMPRODUCT(MAX(ROW($C$3:$C3923)*(C3924=$C$3:$C3923)))-2,1),""),""),"")</f>
        <v/>
      </c>
      <c r="X3924" s="156">
        <f t="shared" ca="1" si="413"/>
        <v>1</v>
      </c>
      <c r="Y3924" s="156">
        <f t="shared" ca="1" si="414"/>
        <v>1</v>
      </c>
    </row>
    <row r="3925" spans="2:25" hidden="1" x14ac:dyDescent="0.25">
      <c r="B3925" s="390" t="str">
        <f>IFERROR(IF(LEN(INDEX(PlansAndNotes!$B$6:$B$2005,ROW(A3925)-ROW($B$3)))=0,"",INDEX(PlansAndNotes!$B$6:$B$2005,ROW(A3925)-ROW($B$3))),"")</f>
        <v/>
      </c>
      <c r="C3925" s="387" t="str">
        <f t="shared" si="415"/>
        <v/>
      </c>
      <c r="D3925" s="361" t="str">
        <f>IFERROR(IF(LEN(C3925)&gt;0,IF(LEN(INDEX(TasksList!$C$6:$C$25,MATCH(C3925,TasksList!$B$6:$B$25,0),1))=0,"",INDEX(TasksList!$C$6:$C$25,MATCH(C3925,TasksList!$B$6:$B$25,0),1)),""),"")</f>
        <v/>
      </c>
      <c r="E3925" s="361" t="str">
        <f>IFERROR(IF(LEN(C3925)&gt;0,IF(LEN(INDEX(TasksList!$F$6:$F$25,MATCH(C3925,TasksList!$B$6:$B$25,0),1))=0,"not set!",INDEX(TasksList!$F$6:$F$25,MATCH(C3925,TasksList!$B$6:$B$25,0),1)),""),"")</f>
        <v/>
      </c>
      <c r="F3925" s="360" t="str">
        <f>IFERROR(IF(LEN(D3925)&gt;0,IF(LEN(INDEX(AdressBook!$D$6:$D$25,MATCH(D3925,AdressBook!$B$6:$B$25,0),1))=0,"",INDEX(AdressBook!$D$6:$D$25,MATCH(D3925,AdressBook!$B$6:$B$25,0),1)),""),"")</f>
        <v/>
      </c>
      <c r="G3925" s="361" t="str">
        <f>IFERROR(IF(LEN(INDEX(PlansAndNotes!$F$6:$F$4005,ROW(B3925)-ROW($C$3)))=0,"",INDEX(PlansAndNotes!$F$6:$F$4005,ROW(B3925)-ROW($C$3))),"")</f>
        <v/>
      </c>
      <c r="H3925" s="361" t="str">
        <f>IFERROR(IF(LEN(C3925)&gt;0,IF(LEN(INDEX(TasksList!$G$6:$G$25,MATCH(C3925,TasksList!$B$6:$B$25,0),1))=0,"",INDEX(TasksList!$G$6:$G$25,MATCH(C3925,TasksList!$B$6:$B$25,0),1)),""),"")</f>
        <v/>
      </c>
      <c r="N3925" s="362" t="str">
        <f>IFERROR(IF(LEN(INDEX(PlansAndNotes!$D$6:$D$4005,ROW(B3925)-ROW($C$3)))=0,"",INDEX(PlansAndNotes!$D$6:$D$4005,ROW(B3925)-ROW($C$3))),"")</f>
        <v/>
      </c>
      <c r="O3925" s="165" t="str">
        <f t="shared" si="410"/>
        <v/>
      </c>
      <c r="P3925" s="363" t="str">
        <f>IFERROR(IF(LEN(INDEX(PlansAndNotes!$E$6:$E$4005,ROW(B3925)-ROW($C$3)))=0,"",INDEX(PlansAndNotes!$E$6:$E$4005,ROW(B3925)-ROW($C$3))),"")</f>
        <v/>
      </c>
      <c r="Q3925" s="363" t="str">
        <f>IFERROR(IF(LEN(INDEX(PlansAndNotes!$G$6:$G$4005,ROW(B3925)-ROW($C$3)))=0,"",INDEX(PlansAndNotes!$G$6:$G$4005,ROW(B3925)-ROW($C$3))),"")</f>
        <v/>
      </c>
      <c r="R3925" s="361" t="str">
        <f>IFERROR(IF(LEN(D3925)&gt;0,IF(LEN(INDEX(AdressBook!$C$6:$C$25,MATCH(D3925,AdressBook!$B$6:$B$25,0),1))=0,"",INDEX(AdressBook!$C$6:$C$25,MATCH(D3925,AdressBook!$B$6:$B$25,0),1)),""),"")</f>
        <v/>
      </c>
      <c r="S3925" s="165">
        <f>IF(LEN(C3925)&gt;0,IFERROR(IF(MATCH(C3925,C3926:$C$4004,0)&gt;0,-1,ROW(S3925)-ROW($S$3)),ROW(S3925)-ROW($S$3)),-1)</f>
        <v>-1</v>
      </c>
      <c r="T3925" s="165">
        <f t="shared" si="411"/>
        <v>0</v>
      </c>
      <c r="U3925" s="165" t="str">
        <f t="shared" si="412"/>
        <v/>
      </c>
      <c r="V3925" s="165" t="str">
        <f>IFERROR(IF(OR(C3925="",S3925&lt;0),"",IF(SUBTOTAL(3,C3925:C3925)=0,-1,SUBTOTAL(3,$C$4:C3925))),"")</f>
        <v/>
      </c>
      <c r="W3925" s="156" t="str">
        <f t="array" ref="W3925">IF(LEN(C3925)&gt;0,IFERROR(IF(MATCH(C3925,$C$3:$C3924,0)&gt;0,N3925-INDEX($N$3:N3924,SUMPRODUCT(MAX(ROW($C$3:$C3924)*(C3925=$C$3:$C3924)))-2,1),""),""),"")</f>
        <v/>
      </c>
      <c r="X3925" s="156">
        <f t="shared" ca="1" si="413"/>
        <v>1</v>
      </c>
      <c r="Y3925" s="156">
        <f t="shared" ca="1" si="414"/>
        <v>1</v>
      </c>
    </row>
    <row r="3926" spans="2:25" hidden="1" x14ac:dyDescent="0.25">
      <c r="B3926" s="390" t="str">
        <f>IFERROR(IF(LEN(INDEX(PlansAndNotes!$B$6:$B$2005,ROW(A3926)-ROW($B$3)))=0,"",INDEX(PlansAndNotes!$B$6:$B$2005,ROW(A3926)-ROW($B$3))),"")</f>
        <v/>
      </c>
      <c r="C3926" s="387" t="str">
        <f t="shared" si="415"/>
        <v/>
      </c>
      <c r="D3926" s="361" t="str">
        <f>IFERROR(IF(LEN(C3926)&gt;0,IF(LEN(INDEX(TasksList!$C$6:$C$25,MATCH(C3926,TasksList!$B$6:$B$25,0),1))=0,"",INDEX(TasksList!$C$6:$C$25,MATCH(C3926,TasksList!$B$6:$B$25,0),1)),""),"")</f>
        <v/>
      </c>
      <c r="E3926" s="361" t="str">
        <f>IFERROR(IF(LEN(C3926)&gt;0,IF(LEN(INDEX(TasksList!$F$6:$F$25,MATCH(C3926,TasksList!$B$6:$B$25,0),1))=0,"not set!",INDEX(TasksList!$F$6:$F$25,MATCH(C3926,TasksList!$B$6:$B$25,0),1)),""),"")</f>
        <v/>
      </c>
      <c r="F3926" s="360" t="str">
        <f>IFERROR(IF(LEN(D3926)&gt;0,IF(LEN(INDEX(AdressBook!$D$6:$D$25,MATCH(D3926,AdressBook!$B$6:$B$25,0),1))=0,"",INDEX(AdressBook!$D$6:$D$25,MATCH(D3926,AdressBook!$B$6:$B$25,0),1)),""),"")</f>
        <v/>
      </c>
      <c r="G3926" s="361" t="str">
        <f>IFERROR(IF(LEN(INDEX(PlansAndNotes!$F$6:$F$4005,ROW(B3926)-ROW($C$3)))=0,"",INDEX(PlansAndNotes!$F$6:$F$4005,ROW(B3926)-ROW($C$3))),"")</f>
        <v/>
      </c>
      <c r="H3926" s="361" t="str">
        <f>IFERROR(IF(LEN(C3926)&gt;0,IF(LEN(INDEX(TasksList!$G$6:$G$25,MATCH(C3926,TasksList!$B$6:$B$25,0),1))=0,"",INDEX(TasksList!$G$6:$G$25,MATCH(C3926,TasksList!$B$6:$B$25,0),1)),""),"")</f>
        <v/>
      </c>
      <c r="N3926" s="362" t="str">
        <f>IFERROR(IF(LEN(INDEX(PlansAndNotes!$D$6:$D$4005,ROW(B3926)-ROW($C$3)))=0,"",INDEX(PlansAndNotes!$D$6:$D$4005,ROW(B3926)-ROW($C$3))),"")</f>
        <v/>
      </c>
      <c r="O3926" s="165" t="str">
        <f t="shared" si="410"/>
        <v/>
      </c>
      <c r="P3926" s="363" t="str">
        <f>IFERROR(IF(LEN(INDEX(PlansAndNotes!$E$6:$E$4005,ROW(B3926)-ROW($C$3)))=0,"",INDEX(PlansAndNotes!$E$6:$E$4005,ROW(B3926)-ROW($C$3))),"")</f>
        <v/>
      </c>
      <c r="Q3926" s="363" t="str">
        <f>IFERROR(IF(LEN(INDEX(PlansAndNotes!$G$6:$G$4005,ROW(B3926)-ROW($C$3)))=0,"",INDEX(PlansAndNotes!$G$6:$G$4005,ROW(B3926)-ROW($C$3))),"")</f>
        <v/>
      </c>
      <c r="R3926" s="361" t="str">
        <f>IFERROR(IF(LEN(D3926)&gt;0,IF(LEN(INDEX(AdressBook!$C$6:$C$25,MATCH(D3926,AdressBook!$B$6:$B$25,0),1))=0,"",INDEX(AdressBook!$C$6:$C$25,MATCH(D3926,AdressBook!$B$6:$B$25,0),1)),""),"")</f>
        <v/>
      </c>
      <c r="S3926" s="165">
        <f>IF(LEN(C3926)&gt;0,IFERROR(IF(MATCH(C3926,C3927:$C$4004,0)&gt;0,-1,ROW(S3926)-ROW($S$3)),ROW(S3926)-ROW($S$3)),-1)</f>
        <v>-1</v>
      </c>
      <c r="T3926" s="165">
        <f t="shared" si="411"/>
        <v>0</v>
      </c>
      <c r="U3926" s="165" t="str">
        <f t="shared" si="412"/>
        <v/>
      </c>
      <c r="V3926" s="165" t="str">
        <f>IFERROR(IF(OR(C3926="",S3926&lt;0),"",IF(SUBTOTAL(3,C3926:C3926)=0,-1,SUBTOTAL(3,$C$4:C3926))),"")</f>
        <v/>
      </c>
      <c r="W3926" s="156" t="str">
        <f t="array" ref="W3926">IF(LEN(C3926)&gt;0,IFERROR(IF(MATCH(C3926,$C$3:$C3925,0)&gt;0,N3926-INDEX($N$3:N3925,SUMPRODUCT(MAX(ROW($C$3:$C3925)*(C3926=$C$3:$C3925)))-2,1),""),""),"")</f>
        <v/>
      </c>
      <c r="X3926" s="156">
        <f t="shared" ca="1" si="413"/>
        <v>1</v>
      </c>
      <c r="Y3926" s="156">
        <f t="shared" ca="1" si="414"/>
        <v>1</v>
      </c>
    </row>
    <row r="3927" spans="2:25" hidden="1" x14ac:dyDescent="0.25">
      <c r="B3927" s="390" t="str">
        <f>IFERROR(IF(LEN(INDEX(PlansAndNotes!$B$6:$B$2005,ROW(A3927)-ROW($B$3)))=0,"",INDEX(PlansAndNotes!$B$6:$B$2005,ROW(A3927)-ROW($B$3))),"")</f>
        <v/>
      </c>
      <c r="C3927" s="387" t="str">
        <f t="shared" si="415"/>
        <v/>
      </c>
      <c r="D3927" s="361" t="str">
        <f>IFERROR(IF(LEN(C3927)&gt;0,IF(LEN(INDEX(TasksList!$C$6:$C$25,MATCH(C3927,TasksList!$B$6:$B$25,0),1))=0,"",INDEX(TasksList!$C$6:$C$25,MATCH(C3927,TasksList!$B$6:$B$25,0),1)),""),"")</f>
        <v/>
      </c>
      <c r="E3927" s="361" t="str">
        <f>IFERROR(IF(LEN(C3927)&gt;0,IF(LEN(INDEX(TasksList!$F$6:$F$25,MATCH(C3927,TasksList!$B$6:$B$25,0),1))=0,"not set!",INDEX(TasksList!$F$6:$F$25,MATCH(C3927,TasksList!$B$6:$B$25,0),1)),""),"")</f>
        <v/>
      </c>
      <c r="F3927" s="360" t="str">
        <f>IFERROR(IF(LEN(D3927)&gt;0,IF(LEN(INDEX(AdressBook!$D$6:$D$25,MATCH(D3927,AdressBook!$B$6:$B$25,0),1))=0,"",INDEX(AdressBook!$D$6:$D$25,MATCH(D3927,AdressBook!$B$6:$B$25,0),1)),""),"")</f>
        <v/>
      </c>
      <c r="G3927" s="361" t="str">
        <f>IFERROR(IF(LEN(INDEX(PlansAndNotes!$F$6:$F$4005,ROW(B3927)-ROW($C$3)))=0,"",INDEX(PlansAndNotes!$F$6:$F$4005,ROW(B3927)-ROW($C$3))),"")</f>
        <v/>
      </c>
      <c r="H3927" s="361" t="str">
        <f>IFERROR(IF(LEN(C3927)&gt;0,IF(LEN(INDEX(TasksList!$G$6:$G$25,MATCH(C3927,TasksList!$B$6:$B$25,0),1))=0,"",INDEX(TasksList!$G$6:$G$25,MATCH(C3927,TasksList!$B$6:$B$25,0),1)),""),"")</f>
        <v/>
      </c>
      <c r="N3927" s="362" t="str">
        <f>IFERROR(IF(LEN(INDEX(PlansAndNotes!$D$6:$D$4005,ROW(B3927)-ROW($C$3)))=0,"",INDEX(PlansAndNotes!$D$6:$D$4005,ROW(B3927)-ROW($C$3))),"")</f>
        <v/>
      </c>
      <c r="O3927" s="165" t="str">
        <f t="shared" si="410"/>
        <v/>
      </c>
      <c r="P3927" s="363" t="str">
        <f>IFERROR(IF(LEN(INDEX(PlansAndNotes!$E$6:$E$4005,ROW(B3927)-ROW($C$3)))=0,"",INDEX(PlansAndNotes!$E$6:$E$4005,ROW(B3927)-ROW($C$3))),"")</f>
        <v/>
      </c>
      <c r="Q3927" s="363" t="str">
        <f>IFERROR(IF(LEN(INDEX(PlansAndNotes!$G$6:$G$4005,ROW(B3927)-ROW($C$3)))=0,"",INDEX(PlansAndNotes!$G$6:$G$4005,ROW(B3927)-ROW($C$3))),"")</f>
        <v/>
      </c>
      <c r="R3927" s="361" t="str">
        <f>IFERROR(IF(LEN(D3927)&gt;0,IF(LEN(INDEX(AdressBook!$C$6:$C$25,MATCH(D3927,AdressBook!$B$6:$B$25,0),1))=0,"",INDEX(AdressBook!$C$6:$C$25,MATCH(D3927,AdressBook!$B$6:$B$25,0),1)),""),"")</f>
        <v/>
      </c>
      <c r="S3927" s="165">
        <f>IF(LEN(C3927)&gt;0,IFERROR(IF(MATCH(C3927,C3928:$C$4004,0)&gt;0,-1,ROW(S3927)-ROW($S$3)),ROW(S3927)-ROW($S$3)),-1)</f>
        <v>-1</v>
      </c>
      <c r="T3927" s="165">
        <f t="shared" si="411"/>
        <v>0</v>
      </c>
      <c r="U3927" s="165" t="str">
        <f t="shared" si="412"/>
        <v/>
      </c>
      <c r="V3927" s="165" t="str">
        <f>IFERROR(IF(OR(C3927="",S3927&lt;0),"",IF(SUBTOTAL(3,C3927:C3927)=0,-1,SUBTOTAL(3,$C$4:C3927))),"")</f>
        <v/>
      </c>
      <c r="W3927" s="156" t="str">
        <f t="array" ref="W3927">IF(LEN(C3927)&gt;0,IFERROR(IF(MATCH(C3927,$C$3:$C3926,0)&gt;0,N3927-INDEX($N$3:N3926,SUMPRODUCT(MAX(ROW($C$3:$C3926)*(C3927=$C$3:$C3926)))-2,1),""),""),"")</f>
        <v/>
      </c>
      <c r="X3927" s="156">
        <f t="shared" ca="1" si="413"/>
        <v>1</v>
      </c>
      <c r="Y3927" s="156">
        <f t="shared" ca="1" si="414"/>
        <v>1</v>
      </c>
    </row>
    <row r="3928" spans="2:25" hidden="1" x14ac:dyDescent="0.25">
      <c r="B3928" s="390" t="str">
        <f>IFERROR(IF(LEN(INDEX(PlansAndNotes!$B$6:$B$2005,ROW(A3928)-ROW($B$3)))=0,"",INDEX(PlansAndNotes!$B$6:$B$2005,ROW(A3928)-ROW($B$3))),"")</f>
        <v/>
      </c>
      <c r="C3928" s="387" t="str">
        <f t="shared" si="415"/>
        <v/>
      </c>
      <c r="D3928" s="361" t="str">
        <f>IFERROR(IF(LEN(C3928)&gt;0,IF(LEN(INDEX(TasksList!$C$6:$C$25,MATCH(C3928,TasksList!$B$6:$B$25,0),1))=0,"",INDEX(TasksList!$C$6:$C$25,MATCH(C3928,TasksList!$B$6:$B$25,0),1)),""),"")</f>
        <v/>
      </c>
      <c r="E3928" s="361" t="str">
        <f>IFERROR(IF(LEN(C3928)&gt;0,IF(LEN(INDEX(TasksList!$F$6:$F$25,MATCH(C3928,TasksList!$B$6:$B$25,0),1))=0,"not set!",INDEX(TasksList!$F$6:$F$25,MATCH(C3928,TasksList!$B$6:$B$25,0),1)),""),"")</f>
        <v/>
      </c>
      <c r="F3928" s="360" t="str">
        <f>IFERROR(IF(LEN(D3928)&gt;0,IF(LEN(INDEX(AdressBook!$D$6:$D$25,MATCH(D3928,AdressBook!$B$6:$B$25,0),1))=0,"",INDEX(AdressBook!$D$6:$D$25,MATCH(D3928,AdressBook!$B$6:$B$25,0),1)),""),"")</f>
        <v/>
      </c>
      <c r="G3928" s="361" t="str">
        <f>IFERROR(IF(LEN(INDEX(PlansAndNotes!$F$6:$F$4005,ROW(B3928)-ROW($C$3)))=0,"",INDEX(PlansAndNotes!$F$6:$F$4005,ROW(B3928)-ROW($C$3))),"")</f>
        <v/>
      </c>
      <c r="H3928" s="361" t="str">
        <f>IFERROR(IF(LEN(C3928)&gt;0,IF(LEN(INDEX(TasksList!$G$6:$G$25,MATCH(C3928,TasksList!$B$6:$B$25,0),1))=0,"",INDEX(TasksList!$G$6:$G$25,MATCH(C3928,TasksList!$B$6:$B$25,0),1)),""),"")</f>
        <v/>
      </c>
      <c r="N3928" s="362" t="str">
        <f>IFERROR(IF(LEN(INDEX(PlansAndNotes!$D$6:$D$4005,ROW(B3928)-ROW($C$3)))=0,"",INDEX(PlansAndNotes!$D$6:$D$4005,ROW(B3928)-ROW($C$3))),"")</f>
        <v/>
      </c>
      <c r="O3928" s="165" t="str">
        <f t="shared" si="410"/>
        <v/>
      </c>
      <c r="P3928" s="363" t="str">
        <f>IFERROR(IF(LEN(INDEX(PlansAndNotes!$E$6:$E$4005,ROW(B3928)-ROW($C$3)))=0,"",INDEX(PlansAndNotes!$E$6:$E$4005,ROW(B3928)-ROW($C$3))),"")</f>
        <v/>
      </c>
      <c r="Q3928" s="363" t="str">
        <f>IFERROR(IF(LEN(INDEX(PlansAndNotes!$G$6:$G$4005,ROW(B3928)-ROW($C$3)))=0,"",INDEX(PlansAndNotes!$G$6:$G$4005,ROW(B3928)-ROW($C$3))),"")</f>
        <v/>
      </c>
      <c r="R3928" s="361" t="str">
        <f>IFERROR(IF(LEN(D3928)&gt;0,IF(LEN(INDEX(AdressBook!$C$6:$C$25,MATCH(D3928,AdressBook!$B$6:$B$25,0),1))=0,"",INDEX(AdressBook!$C$6:$C$25,MATCH(D3928,AdressBook!$B$6:$B$25,0),1)),""),"")</f>
        <v/>
      </c>
      <c r="S3928" s="165">
        <f>IF(LEN(C3928)&gt;0,IFERROR(IF(MATCH(C3928,C3929:$C$4004,0)&gt;0,-1,ROW(S3928)-ROW($S$3)),ROW(S3928)-ROW($S$3)),-1)</f>
        <v>-1</v>
      </c>
      <c r="T3928" s="165">
        <f t="shared" si="411"/>
        <v>0</v>
      </c>
      <c r="U3928" s="165" t="str">
        <f t="shared" si="412"/>
        <v/>
      </c>
      <c r="V3928" s="165" t="str">
        <f>IFERROR(IF(OR(C3928="",S3928&lt;0),"",IF(SUBTOTAL(3,C3928:C3928)=0,-1,SUBTOTAL(3,$C$4:C3928))),"")</f>
        <v/>
      </c>
      <c r="W3928" s="156" t="str">
        <f t="array" ref="W3928">IF(LEN(C3928)&gt;0,IFERROR(IF(MATCH(C3928,$C$3:$C3927,0)&gt;0,N3928-INDEX($N$3:N3927,SUMPRODUCT(MAX(ROW($C$3:$C3927)*(C3928=$C$3:$C3927)))-2,1),""),""),"")</f>
        <v/>
      </c>
      <c r="X3928" s="156">
        <f t="shared" ca="1" si="413"/>
        <v>1</v>
      </c>
      <c r="Y3928" s="156">
        <f t="shared" ca="1" si="414"/>
        <v>1</v>
      </c>
    </row>
    <row r="3929" spans="2:25" hidden="1" x14ac:dyDescent="0.25">
      <c r="B3929" s="390" t="str">
        <f>IFERROR(IF(LEN(INDEX(PlansAndNotes!$B$6:$B$2005,ROW(A3929)-ROW($B$3)))=0,"",INDEX(PlansAndNotes!$B$6:$B$2005,ROW(A3929)-ROW($B$3))),"")</f>
        <v/>
      </c>
      <c r="C3929" s="387" t="str">
        <f t="shared" si="415"/>
        <v/>
      </c>
      <c r="D3929" s="361" t="str">
        <f>IFERROR(IF(LEN(C3929)&gt;0,IF(LEN(INDEX(TasksList!$C$6:$C$25,MATCH(C3929,TasksList!$B$6:$B$25,0),1))=0,"",INDEX(TasksList!$C$6:$C$25,MATCH(C3929,TasksList!$B$6:$B$25,0),1)),""),"")</f>
        <v/>
      </c>
      <c r="E3929" s="361" t="str">
        <f>IFERROR(IF(LEN(C3929)&gt;0,IF(LEN(INDEX(TasksList!$F$6:$F$25,MATCH(C3929,TasksList!$B$6:$B$25,0),1))=0,"not set!",INDEX(TasksList!$F$6:$F$25,MATCH(C3929,TasksList!$B$6:$B$25,0),1)),""),"")</f>
        <v/>
      </c>
      <c r="F3929" s="360" t="str">
        <f>IFERROR(IF(LEN(D3929)&gt;0,IF(LEN(INDEX(AdressBook!$D$6:$D$25,MATCH(D3929,AdressBook!$B$6:$B$25,0),1))=0,"",INDEX(AdressBook!$D$6:$D$25,MATCH(D3929,AdressBook!$B$6:$B$25,0),1)),""),"")</f>
        <v/>
      </c>
      <c r="G3929" s="361" t="str">
        <f>IFERROR(IF(LEN(INDEX(PlansAndNotes!$F$6:$F$4005,ROW(B3929)-ROW($C$3)))=0,"",INDEX(PlansAndNotes!$F$6:$F$4005,ROW(B3929)-ROW($C$3))),"")</f>
        <v/>
      </c>
      <c r="H3929" s="361" t="str">
        <f>IFERROR(IF(LEN(C3929)&gt;0,IF(LEN(INDEX(TasksList!$G$6:$G$25,MATCH(C3929,TasksList!$B$6:$B$25,0),1))=0,"",INDEX(TasksList!$G$6:$G$25,MATCH(C3929,TasksList!$B$6:$B$25,0),1)),""),"")</f>
        <v/>
      </c>
      <c r="N3929" s="362" t="str">
        <f>IFERROR(IF(LEN(INDEX(PlansAndNotes!$D$6:$D$4005,ROW(B3929)-ROW($C$3)))=0,"",INDEX(PlansAndNotes!$D$6:$D$4005,ROW(B3929)-ROW($C$3))),"")</f>
        <v/>
      </c>
      <c r="O3929" s="165" t="str">
        <f t="shared" si="410"/>
        <v/>
      </c>
      <c r="P3929" s="363" t="str">
        <f>IFERROR(IF(LEN(INDEX(PlansAndNotes!$E$6:$E$4005,ROW(B3929)-ROW($C$3)))=0,"",INDEX(PlansAndNotes!$E$6:$E$4005,ROW(B3929)-ROW($C$3))),"")</f>
        <v/>
      </c>
      <c r="Q3929" s="363" t="str">
        <f>IFERROR(IF(LEN(INDEX(PlansAndNotes!$G$6:$G$4005,ROW(B3929)-ROW($C$3)))=0,"",INDEX(PlansAndNotes!$G$6:$G$4005,ROW(B3929)-ROW($C$3))),"")</f>
        <v/>
      </c>
      <c r="R3929" s="361" t="str">
        <f>IFERROR(IF(LEN(D3929)&gt;0,IF(LEN(INDEX(AdressBook!$C$6:$C$25,MATCH(D3929,AdressBook!$B$6:$B$25,0),1))=0,"",INDEX(AdressBook!$C$6:$C$25,MATCH(D3929,AdressBook!$B$6:$B$25,0),1)),""),"")</f>
        <v/>
      </c>
      <c r="S3929" s="165">
        <f>IF(LEN(C3929)&gt;0,IFERROR(IF(MATCH(C3929,C3930:$C$4004,0)&gt;0,-1,ROW(S3929)-ROW($S$3)),ROW(S3929)-ROW($S$3)),-1)</f>
        <v>-1</v>
      </c>
      <c r="T3929" s="165">
        <f t="shared" si="411"/>
        <v>0</v>
      </c>
      <c r="U3929" s="165" t="str">
        <f t="shared" si="412"/>
        <v/>
      </c>
      <c r="V3929" s="165" t="str">
        <f>IFERROR(IF(OR(C3929="",S3929&lt;0),"",IF(SUBTOTAL(3,C3929:C3929)=0,-1,SUBTOTAL(3,$C$4:C3929))),"")</f>
        <v/>
      </c>
      <c r="W3929" s="156" t="str">
        <f t="array" ref="W3929">IF(LEN(C3929)&gt;0,IFERROR(IF(MATCH(C3929,$C$3:$C3928,0)&gt;0,N3929-INDEX($N$3:N3928,SUMPRODUCT(MAX(ROW($C$3:$C3928)*(C3929=$C$3:$C3928)))-2,1),""),""),"")</f>
        <v/>
      </c>
      <c r="X3929" s="156">
        <f t="shared" ca="1" si="413"/>
        <v>1</v>
      </c>
      <c r="Y3929" s="156">
        <f t="shared" ca="1" si="414"/>
        <v>1</v>
      </c>
    </row>
    <row r="3930" spans="2:25" hidden="1" x14ac:dyDescent="0.25">
      <c r="B3930" s="390" t="str">
        <f>IFERROR(IF(LEN(INDEX(PlansAndNotes!$B$6:$B$2005,ROW(A3930)-ROW($B$3)))=0,"",INDEX(PlansAndNotes!$B$6:$B$2005,ROW(A3930)-ROW($B$3))),"")</f>
        <v/>
      </c>
      <c r="C3930" s="387" t="str">
        <f t="shared" si="415"/>
        <v/>
      </c>
      <c r="D3930" s="361" t="str">
        <f>IFERROR(IF(LEN(C3930)&gt;0,IF(LEN(INDEX(TasksList!$C$6:$C$25,MATCH(C3930,TasksList!$B$6:$B$25,0),1))=0,"",INDEX(TasksList!$C$6:$C$25,MATCH(C3930,TasksList!$B$6:$B$25,0),1)),""),"")</f>
        <v/>
      </c>
      <c r="E3930" s="361" t="str">
        <f>IFERROR(IF(LEN(C3930)&gt;0,IF(LEN(INDEX(TasksList!$F$6:$F$25,MATCH(C3930,TasksList!$B$6:$B$25,0),1))=0,"not set!",INDEX(TasksList!$F$6:$F$25,MATCH(C3930,TasksList!$B$6:$B$25,0),1)),""),"")</f>
        <v/>
      </c>
      <c r="F3930" s="360" t="str">
        <f>IFERROR(IF(LEN(D3930)&gt;0,IF(LEN(INDEX(AdressBook!$D$6:$D$25,MATCH(D3930,AdressBook!$B$6:$B$25,0),1))=0,"",INDEX(AdressBook!$D$6:$D$25,MATCH(D3930,AdressBook!$B$6:$B$25,0),1)),""),"")</f>
        <v/>
      </c>
      <c r="G3930" s="361" t="str">
        <f>IFERROR(IF(LEN(INDEX(PlansAndNotes!$F$6:$F$4005,ROW(B3930)-ROW($C$3)))=0,"",INDEX(PlansAndNotes!$F$6:$F$4005,ROW(B3930)-ROW($C$3))),"")</f>
        <v/>
      </c>
      <c r="H3930" s="361" t="str">
        <f>IFERROR(IF(LEN(C3930)&gt;0,IF(LEN(INDEX(TasksList!$G$6:$G$25,MATCH(C3930,TasksList!$B$6:$B$25,0),1))=0,"",INDEX(TasksList!$G$6:$G$25,MATCH(C3930,TasksList!$B$6:$B$25,0),1)),""),"")</f>
        <v/>
      </c>
      <c r="N3930" s="362" t="str">
        <f>IFERROR(IF(LEN(INDEX(PlansAndNotes!$D$6:$D$4005,ROW(B3930)-ROW($C$3)))=0,"",INDEX(PlansAndNotes!$D$6:$D$4005,ROW(B3930)-ROW($C$3))),"")</f>
        <v/>
      </c>
      <c r="O3930" s="165" t="str">
        <f t="shared" si="410"/>
        <v/>
      </c>
      <c r="P3930" s="363" t="str">
        <f>IFERROR(IF(LEN(INDEX(PlansAndNotes!$E$6:$E$4005,ROW(B3930)-ROW($C$3)))=0,"",INDEX(PlansAndNotes!$E$6:$E$4005,ROW(B3930)-ROW($C$3))),"")</f>
        <v/>
      </c>
      <c r="Q3930" s="363" t="str">
        <f>IFERROR(IF(LEN(INDEX(PlansAndNotes!$G$6:$G$4005,ROW(B3930)-ROW($C$3)))=0,"",INDEX(PlansAndNotes!$G$6:$G$4005,ROW(B3930)-ROW($C$3))),"")</f>
        <v/>
      </c>
      <c r="R3930" s="361" t="str">
        <f>IFERROR(IF(LEN(D3930)&gt;0,IF(LEN(INDEX(AdressBook!$C$6:$C$25,MATCH(D3930,AdressBook!$B$6:$B$25,0),1))=0,"",INDEX(AdressBook!$C$6:$C$25,MATCH(D3930,AdressBook!$B$6:$B$25,0),1)),""),"")</f>
        <v/>
      </c>
      <c r="S3930" s="165">
        <f>IF(LEN(C3930)&gt;0,IFERROR(IF(MATCH(C3930,C3931:$C$4004,0)&gt;0,-1,ROW(S3930)-ROW($S$3)),ROW(S3930)-ROW($S$3)),-1)</f>
        <v>-1</v>
      </c>
      <c r="T3930" s="165">
        <f t="shared" si="411"/>
        <v>0</v>
      </c>
      <c r="U3930" s="165" t="str">
        <f t="shared" si="412"/>
        <v/>
      </c>
      <c r="V3930" s="165" t="str">
        <f>IFERROR(IF(OR(C3930="",S3930&lt;0),"",IF(SUBTOTAL(3,C3930:C3930)=0,-1,SUBTOTAL(3,$C$4:C3930))),"")</f>
        <v/>
      </c>
      <c r="W3930" s="156" t="str">
        <f t="array" ref="W3930">IF(LEN(C3930)&gt;0,IFERROR(IF(MATCH(C3930,$C$3:$C3929,0)&gt;0,N3930-INDEX($N$3:N3929,SUMPRODUCT(MAX(ROW($C$3:$C3929)*(C3930=$C$3:$C3929)))-2,1),""),""),"")</f>
        <v/>
      </c>
      <c r="X3930" s="156">
        <f t="shared" ca="1" si="413"/>
        <v>1</v>
      </c>
      <c r="Y3930" s="156">
        <f t="shared" ca="1" si="414"/>
        <v>1</v>
      </c>
    </row>
    <row r="3931" spans="2:25" hidden="1" x14ac:dyDescent="0.25">
      <c r="B3931" s="390" t="str">
        <f>IFERROR(IF(LEN(INDEX(PlansAndNotes!$B$6:$B$2005,ROW(A3931)-ROW($B$3)))=0,"",INDEX(PlansAndNotes!$B$6:$B$2005,ROW(A3931)-ROW($B$3))),"")</f>
        <v/>
      </c>
      <c r="C3931" s="387" t="str">
        <f t="shared" si="415"/>
        <v/>
      </c>
      <c r="D3931" s="361" t="str">
        <f>IFERROR(IF(LEN(C3931)&gt;0,IF(LEN(INDEX(TasksList!$C$6:$C$25,MATCH(C3931,TasksList!$B$6:$B$25,0),1))=0,"",INDEX(TasksList!$C$6:$C$25,MATCH(C3931,TasksList!$B$6:$B$25,0),1)),""),"")</f>
        <v/>
      </c>
      <c r="E3931" s="361" t="str">
        <f>IFERROR(IF(LEN(C3931)&gt;0,IF(LEN(INDEX(TasksList!$F$6:$F$25,MATCH(C3931,TasksList!$B$6:$B$25,0),1))=0,"not set!",INDEX(TasksList!$F$6:$F$25,MATCH(C3931,TasksList!$B$6:$B$25,0),1)),""),"")</f>
        <v/>
      </c>
      <c r="F3931" s="360" t="str">
        <f>IFERROR(IF(LEN(D3931)&gt;0,IF(LEN(INDEX(AdressBook!$D$6:$D$25,MATCH(D3931,AdressBook!$B$6:$B$25,0),1))=0,"",INDEX(AdressBook!$D$6:$D$25,MATCH(D3931,AdressBook!$B$6:$B$25,0),1)),""),"")</f>
        <v/>
      </c>
      <c r="G3931" s="361" t="str">
        <f>IFERROR(IF(LEN(INDEX(PlansAndNotes!$F$6:$F$4005,ROW(B3931)-ROW($C$3)))=0,"",INDEX(PlansAndNotes!$F$6:$F$4005,ROW(B3931)-ROW($C$3))),"")</f>
        <v/>
      </c>
      <c r="H3931" s="361" t="str">
        <f>IFERROR(IF(LEN(C3931)&gt;0,IF(LEN(INDEX(TasksList!$G$6:$G$25,MATCH(C3931,TasksList!$B$6:$B$25,0),1))=0,"",INDEX(TasksList!$G$6:$G$25,MATCH(C3931,TasksList!$B$6:$B$25,0),1)),""),"")</f>
        <v/>
      </c>
      <c r="N3931" s="362" t="str">
        <f>IFERROR(IF(LEN(INDEX(PlansAndNotes!$D$6:$D$4005,ROW(B3931)-ROW($C$3)))=0,"",INDEX(PlansAndNotes!$D$6:$D$4005,ROW(B3931)-ROW($C$3))),"")</f>
        <v/>
      </c>
      <c r="O3931" s="165" t="str">
        <f t="shared" si="410"/>
        <v/>
      </c>
      <c r="P3931" s="363" t="str">
        <f>IFERROR(IF(LEN(INDEX(PlansAndNotes!$E$6:$E$4005,ROW(B3931)-ROW($C$3)))=0,"",INDEX(PlansAndNotes!$E$6:$E$4005,ROW(B3931)-ROW($C$3))),"")</f>
        <v/>
      </c>
      <c r="Q3931" s="363" t="str">
        <f>IFERROR(IF(LEN(INDEX(PlansAndNotes!$G$6:$G$4005,ROW(B3931)-ROW($C$3)))=0,"",INDEX(PlansAndNotes!$G$6:$G$4005,ROW(B3931)-ROW($C$3))),"")</f>
        <v/>
      </c>
      <c r="R3931" s="361" t="str">
        <f>IFERROR(IF(LEN(D3931)&gt;0,IF(LEN(INDEX(AdressBook!$C$6:$C$25,MATCH(D3931,AdressBook!$B$6:$B$25,0),1))=0,"",INDEX(AdressBook!$C$6:$C$25,MATCH(D3931,AdressBook!$B$6:$B$25,0),1)),""),"")</f>
        <v/>
      </c>
      <c r="S3931" s="165">
        <f>IF(LEN(C3931)&gt;0,IFERROR(IF(MATCH(C3931,C3932:$C$4004,0)&gt;0,-1,ROW(S3931)-ROW($S$3)),ROW(S3931)-ROW($S$3)),-1)</f>
        <v>-1</v>
      </c>
      <c r="T3931" s="165">
        <f t="shared" si="411"/>
        <v>0</v>
      </c>
      <c r="U3931" s="165" t="str">
        <f t="shared" si="412"/>
        <v/>
      </c>
      <c r="V3931" s="165" t="str">
        <f>IFERROR(IF(OR(C3931="",S3931&lt;0),"",IF(SUBTOTAL(3,C3931:C3931)=0,-1,SUBTOTAL(3,$C$4:C3931))),"")</f>
        <v/>
      </c>
      <c r="W3931" s="156" t="str">
        <f t="array" ref="W3931">IF(LEN(C3931)&gt;0,IFERROR(IF(MATCH(C3931,$C$3:$C3930,0)&gt;0,N3931-INDEX($N$3:N3930,SUMPRODUCT(MAX(ROW($C$3:$C3930)*(C3931=$C$3:$C3930)))-2,1),""),""),"")</f>
        <v/>
      </c>
      <c r="X3931" s="156">
        <f t="shared" ca="1" si="413"/>
        <v>1</v>
      </c>
      <c r="Y3931" s="156">
        <f t="shared" ca="1" si="414"/>
        <v>1</v>
      </c>
    </row>
    <row r="3932" spans="2:25" hidden="1" x14ac:dyDescent="0.25">
      <c r="B3932" s="390" t="str">
        <f>IFERROR(IF(LEN(INDEX(PlansAndNotes!$B$6:$B$2005,ROW(A3932)-ROW($B$3)))=0,"",INDEX(PlansAndNotes!$B$6:$B$2005,ROW(A3932)-ROW($B$3))),"")</f>
        <v/>
      </c>
      <c r="C3932" s="387" t="str">
        <f t="shared" si="415"/>
        <v/>
      </c>
      <c r="D3932" s="361" t="str">
        <f>IFERROR(IF(LEN(C3932)&gt;0,IF(LEN(INDEX(TasksList!$C$6:$C$25,MATCH(C3932,TasksList!$B$6:$B$25,0),1))=0,"",INDEX(TasksList!$C$6:$C$25,MATCH(C3932,TasksList!$B$6:$B$25,0),1)),""),"")</f>
        <v/>
      </c>
      <c r="E3932" s="361" t="str">
        <f>IFERROR(IF(LEN(C3932)&gt;0,IF(LEN(INDEX(TasksList!$F$6:$F$25,MATCH(C3932,TasksList!$B$6:$B$25,0),1))=0,"not set!",INDEX(TasksList!$F$6:$F$25,MATCH(C3932,TasksList!$B$6:$B$25,0),1)),""),"")</f>
        <v/>
      </c>
      <c r="F3932" s="360" t="str">
        <f>IFERROR(IF(LEN(D3932)&gt;0,IF(LEN(INDEX(AdressBook!$D$6:$D$25,MATCH(D3932,AdressBook!$B$6:$B$25,0),1))=0,"",INDEX(AdressBook!$D$6:$D$25,MATCH(D3932,AdressBook!$B$6:$B$25,0),1)),""),"")</f>
        <v/>
      </c>
      <c r="G3932" s="361" t="str">
        <f>IFERROR(IF(LEN(INDEX(PlansAndNotes!$F$6:$F$4005,ROW(B3932)-ROW($C$3)))=0,"",INDEX(PlansAndNotes!$F$6:$F$4005,ROW(B3932)-ROW($C$3))),"")</f>
        <v/>
      </c>
      <c r="H3932" s="361" t="str">
        <f>IFERROR(IF(LEN(C3932)&gt;0,IF(LEN(INDEX(TasksList!$G$6:$G$25,MATCH(C3932,TasksList!$B$6:$B$25,0),1))=0,"",INDEX(TasksList!$G$6:$G$25,MATCH(C3932,TasksList!$B$6:$B$25,0),1)),""),"")</f>
        <v/>
      </c>
      <c r="N3932" s="362" t="str">
        <f>IFERROR(IF(LEN(INDEX(PlansAndNotes!$D$6:$D$4005,ROW(B3932)-ROW($C$3)))=0,"",INDEX(PlansAndNotes!$D$6:$D$4005,ROW(B3932)-ROW($C$3))),"")</f>
        <v/>
      </c>
      <c r="O3932" s="165" t="str">
        <f t="shared" si="410"/>
        <v/>
      </c>
      <c r="P3932" s="363" t="str">
        <f>IFERROR(IF(LEN(INDEX(PlansAndNotes!$E$6:$E$4005,ROW(B3932)-ROW($C$3)))=0,"",INDEX(PlansAndNotes!$E$6:$E$4005,ROW(B3932)-ROW($C$3))),"")</f>
        <v/>
      </c>
      <c r="Q3932" s="363" t="str">
        <f>IFERROR(IF(LEN(INDEX(PlansAndNotes!$G$6:$G$4005,ROW(B3932)-ROW($C$3)))=0,"",INDEX(PlansAndNotes!$G$6:$G$4005,ROW(B3932)-ROW($C$3))),"")</f>
        <v/>
      </c>
      <c r="R3932" s="361" t="str">
        <f>IFERROR(IF(LEN(D3932)&gt;0,IF(LEN(INDEX(AdressBook!$C$6:$C$25,MATCH(D3932,AdressBook!$B$6:$B$25,0),1))=0,"",INDEX(AdressBook!$C$6:$C$25,MATCH(D3932,AdressBook!$B$6:$B$25,0),1)),""),"")</f>
        <v/>
      </c>
      <c r="S3932" s="165">
        <f>IF(LEN(C3932)&gt;0,IFERROR(IF(MATCH(C3932,C3933:$C$4004,0)&gt;0,-1,ROW(S3932)-ROW($S$3)),ROW(S3932)-ROW($S$3)),-1)</f>
        <v>-1</v>
      </c>
      <c r="T3932" s="165">
        <f t="shared" si="411"/>
        <v>0</v>
      </c>
      <c r="U3932" s="165" t="str">
        <f t="shared" si="412"/>
        <v/>
      </c>
      <c r="V3932" s="165" t="str">
        <f>IFERROR(IF(OR(C3932="",S3932&lt;0),"",IF(SUBTOTAL(3,C3932:C3932)=0,-1,SUBTOTAL(3,$C$4:C3932))),"")</f>
        <v/>
      </c>
      <c r="W3932" s="156" t="str">
        <f t="array" ref="W3932">IF(LEN(C3932)&gt;0,IFERROR(IF(MATCH(C3932,$C$3:$C3931,0)&gt;0,N3932-INDEX($N$3:N3931,SUMPRODUCT(MAX(ROW($C$3:$C3931)*(C3932=$C$3:$C3931)))-2,1),""),""),"")</f>
        <v/>
      </c>
      <c r="X3932" s="156">
        <f t="shared" ca="1" si="413"/>
        <v>1</v>
      </c>
      <c r="Y3932" s="156">
        <f t="shared" ca="1" si="414"/>
        <v>1</v>
      </c>
    </row>
    <row r="3933" spans="2:25" hidden="1" x14ac:dyDescent="0.25">
      <c r="B3933" s="390" t="str">
        <f>IFERROR(IF(LEN(INDEX(PlansAndNotes!$B$6:$B$2005,ROW(A3933)-ROW($B$3)))=0,"",INDEX(PlansAndNotes!$B$6:$B$2005,ROW(A3933)-ROW($B$3))),"")</f>
        <v/>
      </c>
      <c r="C3933" s="387" t="str">
        <f t="shared" si="415"/>
        <v/>
      </c>
      <c r="D3933" s="361" t="str">
        <f>IFERROR(IF(LEN(C3933)&gt;0,IF(LEN(INDEX(TasksList!$C$6:$C$25,MATCH(C3933,TasksList!$B$6:$B$25,0),1))=0,"",INDEX(TasksList!$C$6:$C$25,MATCH(C3933,TasksList!$B$6:$B$25,0),1)),""),"")</f>
        <v/>
      </c>
      <c r="E3933" s="361" t="str">
        <f>IFERROR(IF(LEN(C3933)&gt;0,IF(LEN(INDEX(TasksList!$F$6:$F$25,MATCH(C3933,TasksList!$B$6:$B$25,0),1))=0,"not set!",INDEX(TasksList!$F$6:$F$25,MATCH(C3933,TasksList!$B$6:$B$25,0),1)),""),"")</f>
        <v/>
      </c>
      <c r="F3933" s="360" t="str">
        <f>IFERROR(IF(LEN(D3933)&gt;0,IF(LEN(INDEX(AdressBook!$D$6:$D$25,MATCH(D3933,AdressBook!$B$6:$B$25,0),1))=0,"",INDEX(AdressBook!$D$6:$D$25,MATCH(D3933,AdressBook!$B$6:$B$25,0),1)),""),"")</f>
        <v/>
      </c>
      <c r="G3933" s="361" t="str">
        <f>IFERROR(IF(LEN(INDEX(PlansAndNotes!$F$6:$F$4005,ROW(B3933)-ROW($C$3)))=0,"",INDEX(PlansAndNotes!$F$6:$F$4005,ROW(B3933)-ROW($C$3))),"")</f>
        <v/>
      </c>
      <c r="H3933" s="361" t="str">
        <f>IFERROR(IF(LEN(C3933)&gt;0,IF(LEN(INDEX(TasksList!$G$6:$G$25,MATCH(C3933,TasksList!$B$6:$B$25,0),1))=0,"",INDEX(TasksList!$G$6:$G$25,MATCH(C3933,TasksList!$B$6:$B$25,0),1)),""),"")</f>
        <v/>
      </c>
      <c r="N3933" s="362" t="str">
        <f>IFERROR(IF(LEN(INDEX(PlansAndNotes!$D$6:$D$4005,ROW(B3933)-ROW($C$3)))=0,"",INDEX(PlansAndNotes!$D$6:$D$4005,ROW(B3933)-ROW($C$3))),"")</f>
        <v/>
      </c>
      <c r="O3933" s="165" t="str">
        <f t="shared" si="410"/>
        <v/>
      </c>
      <c r="P3933" s="363" t="str">
        <f>IFERROR(IF(LEN(INDEX(PlansAndNotes!$E$6:$E$4005,ROW(B3933)-ROW($C$3)))=0,"",INDEX(PlansAndNotes!$E$6:$E$4005,ROW(B3933)-ROW($C$3))),"")</f>
        <v/>
      </c>
      <c r="Q3933" s="363" t="str">
        <f>IFERROR(IF(LEN(INDEX(PlansAndNotes!$G$6:$G$4005,ROW(B3933)-ROW($C$3)))=0,"",INDEX(PlansAndNotes!$G$6:$G$4005,ROW(B3933)-ROW($C$3))),"")</f>
        <v/>
      </c>
      <c r="R3933" s="361" t="str">
        <f>IFERROR(IF(LEN(D3933)&gt;0,IF(LEN(INDEX(AdressBook!$C$6:$C$25,MATCH(D3933,AdressBook!$B$6:$B$25,0),1))=0,"",INDEX(AdressBook!$C$6:$C$25,MATCH(D3933,AdressBook!$B$6:$B$25,0),1)),""),"")</f>
        <v/>
      </c>
      <c r="S3933" s="165">
        <f>IF(LEN(C3933)&gt;0,IFERROR(IF(MATCH(C3933,C3934:$C$4004,0)&gt;0,-1,ROW(S3933)-ROW($S$3)),ROW(S3933)-ROW($S$3)),-1)</f>
        <v>-1</v>
      </c>
      <c r="T3933" s="165">
        <f t="shared" si="411"/>
        <v>0</v>
      </c>
      <c r="U3933" s="165" t="str">
        <f t="shared" si="412"/>
        <v/>
      </c>
      <c r="V3933" s="165" t="str">
        <f>IFERROR(IF(OR(C3933="",S3933&lt;0),"",IF(SUBTOTAL(3,C3933:C3933)=0,-1,SUBTOTAL(3,$C$4:C3933))),"")</f>
        <v/>
      </c>
      <c r="W3933" s="156" t="str">
        <f t="array" ref="W3933">IF(LEN(C3933)&gt;0,IFERROR(IF(MATCH(C3933,$C$3:$C3932,0)&gt;0,N3933-INDEX($N$3:N3932,SUMPRODUCT(MAX(ROW($C$3:$C3932)*(C3933=$C$3:$C3932)))-2,1),""),""),"")</f>
        <v/>
      </c>
      <c r="X3933" s="156">
        <f t="shared" ca="1" si="413"/>
        <v>1</v>
      </c>
      <c r="Y3933" s="156">
        <f t="shared" ca="1" si="414"/>
        <v>1</v>
      </c>
    </row>
    <row r="3934" spans="2:25" hidden="1" x14ac:dyDescent="0.25">
      <c r="B3934" s="390" t="str">
        <f>IFERROR(IF(LEN(INDEX(PlansAndNotes!$B$6:$B$2005,ROW(A3934)-ROW($B$3)))=0,"",INDEX(PlansAndNotes!$B$6:$B$2005,ROW(A3934)-ROW($B$3))),"")</f>
        <v/>
      </c>
      <c r="C3934" s="387" t="str">
        <f t="shared" si="415"/>
        <v/>
      </c>
      <c r="D3934" s="361" t="str">
        <f>IFERROR(IF(LEN(C3934)&gt;0,IF(LEN(INDEX(TasksList!$C$6:$C$25,MATCH(C3934,TasksList!$B$6:$B$25,0),1))=0,"",INDEX(TasksList!$C$6:$C$25,MATCH(C3934,TasksList!$B$6:$B$25,0),1)),""),"")</f>
        <v/>
      </c>
      <c r="E3934" s="361" t="str">
        <f>IFERROR(IF(LEN(C3934)&gt;0,IF(LEN(INDEX(TasksList!$F$6:$F$25,MATCH(C3934,TasksList!$B$6:$B$25,0),1))=0,"not set!",INDEX(TasksList!$F$6:$F$25,MATCH(C3934,TasksList!$B$6:$B$25,0),1)),""),"")</f>
        <v/>
      </c>
      <c r="F3934" s="360" t="str">
        <f>IFERROR(IF(LEN(D3934)&gt;0,IF(LEN(INDEX(AdressBook!$D$6:$D$25,MATCH(D3934,AdressBook!$B$6:$B$25,0),1))=0,"",INDEX(AdressBook!$D$6:$D$25,MATCH(D3934,AdressBook!$B$6:$B$25,0),1)),""),"")</f>
        <v/>
      </c>
      <c r="G3934" s="361" t="str">
        <f>IFERROR(IF(LEN(INDEX(PlansAndNotes!$F$6:$F$4005,ROW(B3934)-ROW($C$3)))=0,"",INDEX(PlansAndNotes!$F$6:$F$4005,ROW(B3934)-ROW($C$3))),"")</f>
        <v/>
      </c>
      <c r="H3934" s="361" t="str">
        <f>IFERROR(IF(LEN(C3934)&gt;0,IF(LEN(INDEX(TasksList!$G$6:$G$25,MATCH(C3934,TasksList!$B$6:$B$25,0),1))=0,"",INDEX(TasksList!$G$6:$G$25,MATCH(C3934,TasksList!$B$6:$B$25,0),1)),""),"")</f>
        <v/>
      </c>
      <c r="N3934" s="362" t="str">
        <f>IFERROR(IF(LEN(INDEX(PlansAndNotes!$D$6:$D$4005,ROW(B3934)-ROW($C$3)))=0,"",INDEX(PlansAndNotes!$D$6:$D$4005,ROW(B3934)-ROW($C$3))),"")</f>
        <v/>
      </c>
      <c r="O3934" s="165" t="str">
        <f t="shared" si="410"/>
        <v/>
      </c>
      <c r="P3934" s="363" t="str">
        <f>IFERROR(IF(LEN(INDEX(PlansAndNotes!$E$6:$E$4005,ROW(B3934)-ROW($C$3)))=0,"",INDEX(PlansAndNotes!$E$6:$E$4005,ROW(B3934)-ROW($C$3))),"")</f>
        <v/>
      </c>
      <c r="Q3934" s="363" t="str">
        <f>IFERROR(IF(LEN(INDEX(PlansAndNotes!$G$6:$G$4005,ROW(B3934)-ROW($C$3)))=0,"",INDEX(PlansAndNotes!$G$6:$G$4005,ROW(B3934)-ROW($C$3))),"")</f>
        <v/>
      </c>
      <c r="R3934" s="361" t="str">
        <f>IFERROR(IF(LEN(D3934)&gt;0,IF(LEN(INDEX(AdressBook!$C$6:$C$25,MATCH(D3934,AdressBook!$B$6:$B$25,0),1))=0,"",INDEX(AdressBook!$C$6:$C$25,MATCH(D3934,AdressBook!$B$6:$B$25,0),1)),""),"")</f>
        <v/>
      </c>
      <c r="S3934" s="165">
        <f>IF(LEN(C3934)&gt;0,IFERROR(IF(MATCH(C3934,C3935:$C$4004,0)&gt;0,-1,ROW(S3934)-ROW($S$3)),ROW(S3934)-ROW($S$3)),-1)</f>
        <v>-1</v>
      </c>
      <c r="T3934" s="165">
        <f t="shared" si="411"/>
        <v>0</v>
      </c>
      <c r="U3934" s="165" t="str">
        <f t="shared" si="412"/>
        <v/>
      </c>
      <c r="V3934" s="165" t="str">
        <f>IFERROR(IF(OR(C3934="",S3934&lt;0),"",IF(SUBTOTAL(3,C3934:C3934)=0,-1,SUBTOTAL(3,$C$4:C3934))),"")</f>
        <v/>
      </c>
      <c r="W3934" s="156" t="str">
        <f t="array" ref="W3934">IF(LEN(C3934)&gt;0,IFERROR(IF(MATCH(C3934,$C$3:$C3933,0)&gt;0,N3934-INDEX($N$3:N3933,SUMPRODUCT(MAX(ROW($C$3:$C3933)*(C3934=$C$3:$C3933)))-2,1),""),""),"")</f>
        <v/>
      </c>
      <c r="X3934" s="156">
        <f t="shared" ca="1" si="413"/>
        <v>1</v>
      </c>
      <c r="Y3934" s="156">
        <f t="shared" ca="1" si="414"/>
        <v>1</v>
      </c>
    </row>
    <row r="3935" spans="2:25" hidden="1" x14ac:dyDescent="0.25">
      <c r="B3935" s="390" t="str">
        <f>IFERROR(IF(LEN(INDEX(PlansAndNotes!$B$6:$B$2005,ROW(A3935)-ROW($B$3)))=0,"",INDEX(PlansAndNotes!$B$6:$B$2005,ROW(A3935)-ROW($B$3))),"")</f>
        <v/>
      </c>
      <c r="C3935" s="387" t="str">
        <f t="shared" si="415"/>
        <v/>
      </c>
      <c r="D3935" s="361" t="str">
        <f>IFERROR(IF(LEN(C3935)&gt;0,IF(LEN(INDEX(TasksList!$C$6:$C$25,MATCH(C3935,TasksList!$B$6:$B$25,0),1))=0,"",INDEX(TasksList!$C$6:$C$25,MATCH(C3935,TasksList!$B$6:$B$25,0),1)),""),"")</f>
        <v/>
      </c>
      <c r="E3935" s="361" t="str">
        <f>IFERROR(IF(LEN(C3935)&gt;0,IF(LEN(INDEX(TasksList!$F$6:$F$25,MATCH(C3935,TasksList!$B$6:$B$25,0),1))=0,"not set!",INDEX(TasksList!$F$6:$F$25,MATCH(C3935,TasksList!$B$6:$B$25,0),1)),""),"")</f>
        <v/>
      </c>
      <c r="F3935" s="360" t="str">
        <f>IFERROR(IF(LEN(D3935)&gt;0,IF(LEN(INDEX(AdressBook!$D$6:$D$25,MATCH(D3935,AdressBook!$B$6:$B$25,0),1))=0,"",INDEX(AdressBook!$D$6:$D$25,MATCH(D3935,AdressBook!$B$6:$B$25,0),1)),""),"")</f>
        <v/>
      </c>
      <c r="G3935" s="361" t="str">
        <f>IFERROR(IF(LEN(INDEX(PlansAndNotes!$F$6:$F$4005,ROW(B3935)-ROW($C$3)))=0,"",INDEX(PlansAndNotes!$F$6:$F$4005,ROW(B3935)-ROW($C$3))),"")</f>
        <v/>
      </c>
      <c r="H3935" s="361" t="str">
        <f>IFERROR(IF(LEN(C3935)&gt;0,IF(LEN(INDEX(TasksList!$G$6:$G$25,MATCH(C3935,TasksList!$B$6:$B$25,0),1))=0,"",INDEX(TasksList!$G$6:$G$25,MATCH(C3935,TasksList!$B$6:$B$25,0),1)),""),"")</f>
        <v/>
      </c>
      <c r="N3935" s="362" t="str">
        <f>IFERROR(IF(LEN(INDEX(PlansAndNotes!$D$6:$D$4005,ROW(B3935)-ROW($C$3)))=0,"",INDEX(PlansAndNotes!$D$6:$D$4005,ROW(B3935)-ROW($C$3))),"")</f>
        <v/>
      </c>
      <c r="O3935" s="165" t="str">
        <f t="shared" si="410"/>
        <v/>
      </c>
      <c r="P3935" s="363" t="str">
        <f>IFERROR(IF(LEN(INDEX(PlansAndNotes!$E$6:$E$4005,ROW(B3935)-ROW($C$3)))=0,"",INDEX(PlansAndNotes!$E$6:$E$4005,ROW(B3935)-ROW($C$3))),"")</f>
        <v/>
      </c>
      <c r="Q3935" s="363" t="str">
        <f>IFERROR(IF(LEN(INDEX(PlansAndNotes!$G$6:$G$4005,ROW(B3935)-ROW($C$3)))=0,"",INDEX(PlansAndNotes!$G$6:$G$4005,ROW(B3935)-ROW($C$3))),"")</f>
        <v/>
      </c>
      <c r="R3935" s="361" t="str">
        <f>IFERROR(IF(LEN(D3935)&gt;0,IF(LEN(INDEX(AdressBook!$C$6:$C$25,MATCH(D3935,AdressBook!$B$6:$B$25,0),1))=0,"",INDEX(AdressBook!$C$6:$C$25,MATCH(D3935,AdressBook!$B$6:$B$25,0),1)),""),"")</f>
        <v/>
      </c>
      <c r="S3935" s="165">
        <f>IF(LEN(C3935)&gt;0,IFERROR(IF(MATCH(C3935,C3936:$C$4004,0)&gt;0,-1,ROW(S3935)-ROW($S$3)),ROW(S3935)-ROW($S$3)),-1)</f>
        <v>-1</v>
      </c>
      <c r="T3935" s="165">
        <f t="shared" si="411"/>
        <v>0</v>
      </c>
      <c r="U3935" s="165" t="str">
        <f t="shared" si="412"/>
        <v/>
      </c>
      <c r="V3935" s="165" t="str">
        <f>IFERROR(IF(OR(C3935="",S3935&lt;0),"",IF(SUBTOTAL(3,C3935:C3935)=0,-1,SUBTOTAL(3,$C$4:C3935))),"")</f>
        <v/>
      </c>
      <c r="W3935" s="156" t="str">
        <f t="array" ref="W3935">IF(LEN(C3935)&gt;0,IFERROR(IF(MATCH(C3935,$C$3:$C3934,0)&gt;0,N3935-INDEX($N$3:N3934,SUMPRODUCT(MAX(ROW($C$3:$C3934)*(C3935=$C$3:$C3934)))-2,1),""),""),"")</f>
        <v/>
      </c>
      <c r="X3935" s="156">
        <f t="shared" ca="1" si="413"/>
        <v>1</v>
      </c>
      <c r="Y3935" s="156">
        <f t="shared" ca="1" si="414"/>
        <v>1</v>
      </c>
    </row>
    <row r="3936" spans="2:25" hidden="1" x14ac:dyDescent="0.25">
      <c r="B3936" s="390" t="str">
        <f>IFERROR(IF(LEN(INDEX(PlansAndNotes!$B$6:$B$2005,ROW(A3936)-ROW($B$3)))=0,"",INDEX(PlansAndNotes!$B$6:$B$2005,ROW(A3936)-ROW($B$3))),"")</f>
        <v/>
      </c>
      <c r="C3936" s="387" t="str">
        <f t="shared" si="415"/>
        <v/>
      </c>
      <c r="D3936" s="361" t="str">
        <f>IFERROR(IF(LEN(C3936)&gt;0,IF(LEN(INDEX(TasksList!$C$6:$C$25,MATCH(C3936,TasksList!$B$6:$B$25,0),1))=0,"",INDEX(TasksList!$C$6:$C$25,MATCH(C3936,TasksList!$B$6:$B$25,0),1)),""),"")</f>
        <v/>
      </c>
      <c r="E3936" s="361" t="str">
        <f>IFERROR(IF(LEN(C3936)&gt;0,IF(LEN(INDEX(TasksList!$F$6:$F$25,MATCH(C3936,TasksList!$B$6:$B$25,0),1))=0,"not set!",INDEX(TasksList!$F$6:$F$25,MATCH(C3936,TasksList!$B$6:$B$25,0),1)),""),"")</f>
        <v/>
      </c>
      <c r="F3936" s="360" t="str">
        <f>IFERROR(IF(LEN(D3936)&gt;0,IF(LEN(INDEX(AdressBook!$D$6:$D$25,MATCH(D3936,AdressBook!$B$6:$B$25,0),1))=0,"",INDEX(AdressBook!$D$6:$D$25,MATCH(D3936,AdressBook!$B$6:$B$25,0),1)),""),"")</f>
        <v/>
      </c>
      <c r="G3936" s="361" t="str">
        <f>IFERROR(IF(LEN(INDEX(PlansAndNotes!$F$6:$F$4005,ROW(B3936)-ROW($C$3)))=0,"",INDEX(PlansAndNotes!$F$6:$F$4005,ROW(B3936)-ROW($C$3))),"")</f>
        <v/>
      </c>
      <c r="H3936" s="361" t="str">
        <f>IFERROR(IF(LEN(C3936)&gt;0,IF(LEN(INDEX(TasksList!$G$6:$G$25,MATCH(C3936,TasksList!$B$6:$B$25,0),1))=0,"",INDEX(TasksList!$G$6:$G$25,MATCH(C3936,TasksList!$B$6:$B$25,0),1)),""),"")</f>
        <v/>
      </c>
      <c r="N3936" s="362" t="str">
        <f>IFERROR(IF(LEN(INDEX(PlansAndNotes!$D$6:$D$4005,ROW(B3936)-ROW($C$3)))=0,"",INDEX(PlansAndNotes!$D$6:$D$4005,ROW(B3936)-ROW($C$3))),"")</f>
        <v/>
      </c>
      <c r="O3936" s="165" t="str">
        <f t="shared" si="410"/>
        <v/>
      </c>
      <c r="P3936" s="363" t="str">
        <f>IFERROR(IF(LEN(INDEX(PlansAndNotes!$E$6:$E$4005,ROW(B3936)-ROW($C$3)))=0,"",INDEX(PlansAndNotes!$E$6:$E$4005,ROW(B3936)-ROW($C$3))),"")</f>
        <v/>
      </c>
      <c r="Q3936" s="363" t="str">
        <f>IFERROR(IF(LEN(INDEX(PlansAndNotes!$G$6:$G$4005,ROW(B3936)-ROW($C$3)))=0,"",INDEX(PlansAndNotes!$G$6:$G$4005,ROW(B3936)-ROW($C$3))),"")</f>
        <v/>
      </c>
      <c r="R3936" s="361" t="str">
        <f>IFERROR(IF(LEN(D3936)&gt;0,IF(LEN(INDEX(AdressBook!$C$6:$C$25,MATCH(D3936,AdressBook!$B$6:$B$25,0),1))=0,"",INDEX(AdressBook!$C$6:$C$25,MATCH(D3936,AdressBook!$B$6:$B$25,0),1)),""),"")</f>
        <v/>
      </c>
      <c r="S3936" s="165">
        <f>IF(LEN(C3936)&gt;0,IFERROR(IF(MATCH(C3936,C3937:$C$4004,0)&gt;0,-1,ROW(S3936)-ROW($S$3)),ROW(S3936)-ROW($S$3)),-1)</f>
        <v>-1</v>
      </c>
      <c r="T3936" s="165">
        <f t="shared" si="411"/>
        <v>0</v>
      </c>
      <c r="U3936" s="165" t="str">
        <f t="shared" si="412"/>
        <v/>
      </c>
      <c r="V3936" s="165" t="str">
        <f>IFERROR(IF(OR(C3936="",S3936&lt;0),"",IF(SUBTOTAL(3,C3936:C3936)=0,-1,SUBTOTAL(3,$C$4:C3936))),"")</f>
        <v/>
      </c>
      <c r="W3936" s="156" t="str">
        <f t="array" ref="W3936">IF(LEN(C3936)&gt;0,IFERROR(IF(MATCH(C3936,$C$3:$C3935,0)&gt;0,N3936-INDEX($N$3:N3935,SUMPRODUCT(MAX(ROW($C$3:$C3935)*(C3936=$C$3:$C3935)))-2,1),""),""),"")</f>
        <v/>
      </c>
      <c r="X3936" s="156">
        <f t="shared" ca="1" si="413"/>
        <v>1</v>
      </c>
      <c r="Y3936" s="156">
        <f t="shared" ca="1" si="414"/>
        <v>1</v>
      </c>
    </row>
    <row r="3937" spans="2:25" hidden="1" x14ac:dyDescent="0.25">
      <c r="B3937" s="390" t="str">
        <f>IFERROR(IF(LEN(INDEX(PlansAndNotes!$B$6:$B$2005,ROW(A3937)-ROW($B$3)))=0,"",INDEX(PlansAndNotes!$B$6:$B$2005,ROW(A3937)-ROW($B$3))),"")</f>
        <v/>
      </c>
      <c r="C3937" s="387" t="str">
        <f t="shared" si="415"/>
        <v/>
      </c>
      <c r="D3937" s="361" t="str">
        <f>IFERROR(IF(LEN(C3937)&gt;0,IF(LEN(INDEX(TasksList!$C$6:$C$25,MATCH(C3937,TasksList!$B$6:$B$25,0),1))=0,"",INDEX(TasksList!$C$6:$C$25,MATCH(C3937,TasksList!$B$6:$B$25,0),1)),""),"")</f>
        <v/>
      </c>
      <c r="E3937" s="361" t="str">
        <f>IFERROR(IF(LEN(C3937)&gt;0,IF(LEN(INDEX(TasksList!$F$6:$F$25,MATCH(C3937,TasksList!$B$6:$B$25,0),1))=0,"not set!",INDEX(TasksList!$F$6:$F$25,MATCH(C3937,TasksList!$B$6:$B$25,0),1)),""),"")</f>
        <v/>
      </c>
      <c r="F3937" s="360" t="str">
        <f>IFERROR(IF(LEN(D3937)&gt;0,IF(LEN(INDEX(AdressBook!$D$6:$D$25,MATCH(D3937,AdressBook!$B$6:$B$25,0),1))=0,"",INDEX(AdressBook!$D$6:$D$25,MATCH(D3937,AdressBook!$B$6:$B$25,0),1)),""),"")</f>
        <v/>
      </c>
      <c r="G3937" s="361" t="str">
        <f>IFERROR(IF(LEN(INDEX(PlansAndNotes!$F$6:$F$4005,ROW(B3937)-ROW($C$3)))=0,"",INDEX(PlansAndNotes!$F$6:$F$4005,ROW(B3937)-ROW($C$3))),"")</f>
        <v/>
      </c>
      <c r="H3937" s="361" t="str">
        <f>IFERROR(IF(LEN(C3937)&gt;0,IF(LEN(INDEX(TasksList!$G$6:$G$25,MATCH(C3937,TasksList!$B$6:$B$25,0),1))=0,"",INDEX(TasksList!$G$6:$G$25,MATCH(C3937,TasksList!$B$6:$B$25,0),1)),""),"")</f>
        <v/>
      </c>
      <c r="N3937" s="362" t="str">
        <f>IFERROR(IF(LEN(INDEX(PlansAndNotes!$D$6:$D$4005,ROW(B3937)-ROW($C$3)))=0,"",INDEX(PlansAndNotes!$D$6:$D$4005,ROW(B3937)-ROW($C$3))),"")</f>
        <v/>
      </c>
      <c r="O3937" s="165" t="str">
        <f t="shared" si="410"/>
        <v/>
      </c>
      <c r="P3937" s="363" t="str">
        <f>IFERROR(IF(LEN(INDEX(PlansAndNotes!$E$6:$E$4005,ROW(B3937)-ROW($C$3)))=0,"",INDEX(PlansAndNotes!$E$6:$E$4005,ROW(B3937)-ROW($C$3))),"")</f>
        <v/>
      </c>
      <c r="Q3937" s="363" t="str">
        <f>IFERROR(IF(LEN(INDEX(PlansAndNotes!$G$6:$G$4005,ROW(B3937)-ROW($C$3)))=0,"",INDEX(PlansAndNotes!$G$6:$G$4005,ROW(B3937)-ROW($C$3))),"")</f>
        <v/>
      </c>
      <c r="R3937" s="361" t="str">
        <f>IFERROR(IF(LEN(D3937)&gt;0,IF(LEN(INDEX(AdressBook!$C$6:$C$25,MATCH(D3937,AdressBook!$B$6:$B$25,0),1))=0,"",INDEX(AdressBook!$C$6:$C$25,MATCH(D3937,AdressBook!$B$6:$B$25,0),1)),""),"")</f>
        <v/>
      </c>
      <c r="S3937" s="165">
        <f>IF(LEN(C3937)&gt;0,IFERROR(IF(MATCH(C3937,C3938:$C$4004,0)&gt;0,-1,ROW(S3937)-ROW($S$3)),ROW(S3937)-ROW($S$3)),-1)</f>
        <v>-1</v>
      </c>
      <c r="T3937" s="165">
        <f t="shared" si="411"/>
        <v>0</v>
      </c>
      <c r="U3937" s="165" t="str">
        <f t="shared" si="412"/>
        <v/>
      </c>
      <c r="V3937" s="165" t="str">
        <f>IFERROR(IF(OR(C3937="",S3937&lt;0),"",IF(SUBTOTAL(3,C3937:C3937)=0,-1,SUBTOTAL(3,$C$4:C3937))),"")</f>
        <v/>
      </c>
      <c r="W3937" s="156" t="str">
        <f t="array" ref="W3937">IF(LEN(C3937)&gt;0,IFERROR(IF(MATCH(C3937,$C$3:$C3936,0)&gt;0,N3937-INDEX($N$3:N3936,SUMPRODUCT(MAX(ROW($C$3:$C3936)*(C3937=$C$3:$C3936)))-2,1),""),""),"")</f>
        <v/>
      </c>
      <c r="X3937" s="156">
        <f t="shared" ca="1" si="413"/>
        <v>1</v>
      </c>
      <c r="Y3937" s="156">
        <f t="shared" ca="1" si="414"/>
        <v>1</v>
      </c>
    </row>
    <row r="3938" spans="2:25" hidden="1" x14ac:dyDescent="0.25">
      <c r="B3938" s="390" t="str">
        <f>IFERROR(IF(LEN(INDEX(PlansAndNotes!$B$6:$B$2005,ROW(A3938)-ROW($B$3)))=0,"",INDEX(PlansAndNotes!$B$6:$B$2005,ROW(A3938)-ROW($B$3))),"")</f>
        <v/>
      </c>
      <c r="C3938" s="387" t="str">
        <f t="shared" si="415"/>
        <v/>
      </c>
      <c r="D3938" s="361" t="str">
        <f>IFERROR(IF(LEN(C3938)&gt;0,IF(LEN(INDEX(TasksList!$C$6:$C$25,MATCH(C3938,TasksList!$B$6:$B$25,0),1))=0,"",INDEX(TasksList!$C$6:$C$25,MATCH(C3938,TasksList!$B$6:$B$25,0),1)),""),"")</f>
        <v/>
      </c>
      <c r="E3938" s="361" t="str">
        <f>IFERROR(IF(LEN(C3938)&gt;0,IF(LEN(INDEX(TasksList!$F$6:$F$25,MATCH(C3938,TasksList!$B$6:$B$25,0),1))=0,"not set!",INDEX(TasksList!$F$6:$F$25,MATCH(C3938,TasksList!$B$6:$B$25,0),1)),""),"")</f>
        <v/>
      </c>
      <c r="F3938" s="360" t="str">
        <f>IFERROR(IF(LEN(D3938)&gt;0,IF(LEN(INDEX(AdressBook!$D$6:$D$25,MATCH(D3938,AdressBook!$B$6:$B$25,0),1))=0,"",INDEX(AdressBook!$D$6:$D$25,MATCH(D3938,AdressBook!$B$6:$B$25,0),1)),""),"")</f>
        <v/>
      </c>
      <c r="G3938" s="361" t="str">
        <f>IFERROR(IF(LEN(INDEX(PlansAndNotes!$F$6:$F$4005,ROW(B3938)-ROW($C$3)))=0,"",INDEX(PlansAndNotes!$F$6:$F$4005,ROW(B3938)-ROW($C$3))),"")</f>
        <v/>
      </c>
      <c r="H3938" s="361" t="str">
        <f>IFERROR(IF(LEN(C3938)&gt;0,IF(LEN(INDEX(TasksList!$G$6:$G$25,MATCH(C3938,TasksList!$B$6:$B$25,0),1))=0,"",INDEX(TasksList!$G$6:$G$25,MATCH(C3938,TasksList!$B$6:$B$25,0),1)),""),"")</f>
        <v/>
      </c>
      <c r="N3938" s="362" t="str">
        <f>IFERROR(IF(LEN(INDEX(PlansAndNotes!$D$6:$D$4005,ROW(B3938)-ROW($C$3)))=0,"",INDEX(PlansAndNotes!$D$6:$D$4005,ROW(B3938)-ROW($C$3))),"")</f>
        <v/>
      </c>
      <c r="O3938" s="165" t="str">
        <f t="shared" si="410"/>
        <v/>
      </c>
      <c r="P3938" s="363" t="str">
        <f>IFERROR(IF(LEN(INDEX(PlansAndNotes!$E$6:$E$4005,ROW(B3938)-ROW($C$3)))=0,"",INDEX(PlansAndNotes!$E$6:$E$4005,ROW(B3938)-ROW($C$3))),"")</f>
        <v/>
      </c>
      <c r="Q3938" s="363" t="str">
        <f>IFERROR(IF(LEN(INDEX(PlansAndNotes!$G$6:$G$4005,ROW(B3938)-ROW($C$3)))=0,"",INDEX(PlansAndNotes!$G$6:$G$4005,ROW(B3938)-ROW($C$3))),"")</f>
        <v/>
      </c>
      <c r="R3938" s="361" t="str">
        <f>IFERROR(IF(LEN(D3938)&gt;0,IF(LEN(INDEX(AdressBook!$C$6:$C$25,MATCH(D3938,AdressBook!$B$6:$B$25,0),1))=0,"",INDEX(AdressBook!$C$6:$C$25,MATCH(D3938,AdressBook!$B$6:$B$25,0),1)),""),"")</f>
        <v/>
      </c>
      <c r="S3938" s="165">
        <f>IF(LEN(C3938)&gt;0,IFERROR(IF(MATCH(C3938,C3939:$C$4004,0)&gt;0,-1,ROW(S3938)-ROW($S$3)),ROW(S3938)-ROW($S$3)),-1)</f>
        <v>-1</v>
      </c>
      <c r="T3938" s="165">
        <f t="shared" si="411"/>
        <v>0</v>
      </c>
      <c r="U3938" s="165" t="str">
        <f t="shared" si="412"/>
        <v/>
      </c>
      <c r="V3938" s="165" t="str">
        <f>IFERROR(IF(OR(C3938="",S3938&lt;0),"",IF(SUBTOTAL(3,C3938:C3938)=0,-1,SUBTOTAL(3,$C$4:C3938))),"")</f>
        <v/>
      </c>
      <c r="W3938" s="156" t="str">
        <f t="array" ref="W3938">IF(LEN(C3938)&gt;0,IFERROR(IF(MATCH(C3938,$C$3:$C3937,0)&gt;0,N3938-INDEX($N$3:N3937,SUMPRODUCT(MAX(ROW($C$3:$C3937)*(C3938=$C$3:$C3937)))-2,1),""),""),"")</f>
        <v/>
      </c>
      <c r="X3938" s="156">
        <f t="shared" ca="1" si="413"/>
        <v>1</v>
      </c>
      <c r="Y3938" s="156">
        <f t="shared" ca="1" si="414"/>
        <v>1</v>
      </c>
    </row>
    <row r="3939" spans="2:25" hidden="1" x14ac:dyDescent="0.25">
      <c r="B3939" s="390" t="str">
        <f>IFERROR(IF(LEN(INDEX(PlansAndNotes!$B$6:$B$2005,ROW(A3939)-ROW($B$3)))=0,"",INDEX(PlansAndNotes!$B$6:$B$2005,ROW(A3939)-ROW($B$3))),"")</f>
        <v/>
      </c>
      <c r="C3939" s="387" t="str">
        <f t="shared" si="415"/>
        <v/>
      </c>
      <c r="D3939" s="361" t="str">
        <f>IFERROR(IF(LEN(C3939)&gt;0,IF(LEN(INDEX(TasksList!$C$6:$C$25,MATCH(C3939,TasksList!$B$6:$B$25,0),1))=0,"",INDEX(TasksList!$C$6:$C$25,MATCH(C3939,TasksList!$B$6:$B$25,0),1)),""),"")</f>
        <v/>
      </c>
      <c r="E3939" s="361" t="str">
        <f>IFERROR(IF(LEN(C3939)&gt;0,IF(LEN(INDEX(TasksList!$F$6:$F$25,MATCH(C3939,TasksList!$B$6:$B$25,0),1))=0,"not set!",INDEX(TasksList!$F$6:$F$25,MATCH(C3939,TasksList!$B$6:$B$25,0),1)),""),"")</f>
        <v/>
      </c>
      <c r="F3939" s="360" t="str">
        <f>IFERROR(IF(LEN(D3939)&gt;0,IF(LEN(INDEX(AdressBook!$D$6:$D$25,MATCH(D3939,AdressBook!$B$6:$B$25,0),1))=0,"",INDEX(AdressBook!$D$6:$D$25,MATCH(D3939,AdressBook!$B$6:$B$25,0),1)),""),"")</f>
        <v/>
      </c>
      <c r="G3939" s="361" t="str">
        <f>IFERROR(IF(LEN(INDEX(PlansAndNotes!$F$6:$F$4005,ROW(B3939)-ROW($C$3)))=0,"",INDEX(PlansAndNotes!$F$6:$F$4005,ROW(B3939)-ROW($C$3))),"")</f>
        <v/>
      </c>
      <c r="H3939" s="361" t="str">
        <f>IFERROR(IF(LEN(C3939)&gt;0,IF(LEN(INDEX(TasksList!$G$6:$G$25,MATCH(C3939,TasksList!$B$6:$B$25,0),1))=0,"",INDEX(TasksList!$G$6:$G$25,MATCH(C3939,TasksList!$B$6:$B$25,0),1)),""),"")</f>
        <v/>
      </c>
      <c r="N3939" s="362" t="str">
        <f>IFERROR(IF(LEN(INDEX(PlansAndNotes!$D$6:$D$4005,ROW(B3939)-ROW($C$3)))=0,"",INDEX(PlansAndNotes!$D$6:$D$4005,ROW(B3939)-ROW($C$3))),"")</f>
        <v/>
      </c>
      <c r="O3939" s="165" t="str">
        <f t="shared" si="410"/>
        <v/>
      </c>
      <c r="P3939" s="363" t="str">
        <f>IFERROR(IF(LEN(INDEX(PlansAndNotes!$E$6:$E$4005,ROW(B3939)-ROW($C$3)))=0,"",INDEX(PlansAndNotes!$E$6:$E$4005,ROW(B3939)-ROW($C$3))),"")</f>
        <v/>
      </c>
      <c r="Q3939" s="363" t="str">
        <f>IFERROR(IF(LEN(INDEX(PlansAndNotes!$G$6:$G$4005,ROW(B3939)-ROW($C$3)))=0,"",INDEX(PlansAndNotes!$G$6:$G$4005,ROW(B3939)-ROW($C$3))),"")</f>
        <v/>
      </c>
      <c r="R3939" s="361" t="str">
        <f>IFERROR(IF(LEN(D3939)&gt;0,IF(LEN(INDEX(AdressBook!$C$6:$C$25,MATCH(D3939,AdressBook!$B$6:$B$25,0),1))=0,"",INDEX(AdressBook!$C$6:$C$25,MATCH(D3939,AdressBook!$B$6:$B$25,0),1)),""),"")</f>
        <v/>
      </c>
      <c r="S3939" s="165">
        <f>IF(LEN(C3939)&gt;0,IFERROR(IF(MATCH(C3939,C3940:$C$4004,0)&gt;0,-1,ROW(S3939)-ROW($S$3)),ROW(S3939)-ROW($S$3)),-1)</f>
        <v>-1</v>
      </c>
      <c r="T3939" s="165">
        <f t="shared" si="411"/>
        <v>0</v>
      </c>
      <c r="U3939" s="165" t="str">
        <f t="shared" si="412"/>
        <v/>
      </c>
      <c r="V3939" s="165" t="str">
        <f>IFERROR(IF(OR(C3939="",S3939&lt;0),"",IF(SUBTOTAL(3,C3939:C3939)=0,-1,SUBTOTAL(3,$C$4:C3939))),"")</f>
        <v/>
      </c>
      <c r="W3939" s="156" t="str">
        <f t="array" ref="W3939">IF(LEN(C3939)&gt;0,IFERROR(IF(MATCH(C3939,$C$3:$C3938,0)&gt;0,N3939-INDEX($N$3:N3938,SUMPRODUCT(MAX(ROW($C$3:$C3938)*(C3939=$C$3:$C3938)))-2,1),""),""),"")</f>
        <v/>
      </c>
      <c r="X3939" s="156">
        <f t="shared" ca="1" si="413"/>
        <v>1</v>
      </c>
      <c r="Y3939" s="156">
        <f t="shared" ca="1" si="414"/>
        <v>1</v>
      </c>
    </row>
    <row r="3940" spans="2:25" hidden="1" x14ac:dyDescent="0.25">
      <c r="B3940" s="390" t="str">
        <f>IFERROR(IF(LEN(INDEX(PlansAndNotes!$B$6:$B$2005,ROW(A3940)-ROW($B$3)))=0,"",INDEX(PlansAndNotes!$B$6:$B$2005,ROW(A3940)-ROW($B$3))),"")</f>
        <v/>
      </c>
      <c r="C3940" s="387" t="str">
        <f t="shared" si="415"/>
        <v/>
      </c>
      <c r="D3940" s="361" t="str">
        <f>IFERROR(IF(LEN(C3940)&gt;0,IF(LEN(INDEX(TasksList!$C$6:$C$25,MATCH(C3940,TasksList!$B$6:$B$25,0),1))=0,"",INDEX(TasksList!$C$6:$C$25,MATCH(C3940,TasksList!$B$6:$B$25,0),1)),""),"")</f>
        <v/>
      </c>
      <c r="E3940" s="361" t="str">
        <f>IFERROR(IF(LEN(C3940)&gt;0,IF(LEN(INDEX(TasksList!$F$6:$F$25,MATCH(C3940,TasksList!$B$6:$B$25,0),1))=0,"not set!",INDEX(TasksList!$F$6:$F$25,MATCH(C3940,TasksList!$B$6:$B$25,0),1)),""),"")</f>
        <v/>
      </c>
      <c r="F3940" s="360" t="str">
        <f>IFERROR(IF(LEN(D3940)&gt;0,IF(LEN(INDEX(AdressBook!$D$6:$D$25,MATCH(D3940,AdressBook!$B$6:$B$25,0),1))=0,"",INDEX(AdressBook!$D$6:$D$25,MATCH(D3940,AdressBook!$B$6:$B$25,0),1)),""),"")</f>
        <v/>
      </c>
      <c r="G3940" s="361" t="str">
        <f>IFERROR(IF(LEN(INDEX(PlansAndNotes!$F$6:$F$4005,ROW(B3940)-ROW($C$3)))=0,"",INDEX(PlansAndNotes!$F$6:$F$4005,ROW(B3940)-ROW($C$3))),"")</f>
        <v/>
      </c>
      <c r="H3940" s="361" t="str">
        <f>IFERROR(IF(LEN(C3940)&gt;0,IF(LEN(INDEX(TasksList!$G$6:$G$25,MATCH(C3940,TasksList!$B$6:$B$25,0),1))=0,"",INDEX(TasksList!$G$6:$G$25,MATCH(C3940,TasksList!$B$6:$B$25,0),1)),""),"")</f>
        <v/>
      </c>
      <c r="N3940" s="362" t="str">
        <f>IFERROR(IF(LEN(INDEX(PlansAndNotes!$D$6:$D$4005,ROW(B3940)-ROW($C$3)))=0,"",INDEX(PlansAndNotes!$D$6:$D$4005,ROW(B3940)-ROW($C$3))),"")</f>
        <v/>
      </c>
      <c r="O3940" s="165" t="str">
        <f t="shared" si="410"/>
        <v/>
      </c>
      <c r="P3940" s="363" t="str">
        <f>IFERROR(IF(LEN(INDEX(PlansAndNotes!$E$6:$E$4005,ROW(B3940)-ROW($C$3)))=0,"",INDEX(PlansAndNotes!$E$6:$E$4005,ROW(B3940)-ROW($C$3))),"")</f>
        <v/>
      </c>
      <c r="Q3940" s="363" t="str">
        <f>IFERROR(IF(LEN(INDEX(PlansAndNotes!$G$6:$G$4005,ROW(B3940)-ROW($C$3)))=0,"",INDEX(PlansAndNotes!$G$6:$G$4005,ROW(B3940)-ROW($C$3))),"")</f>
        <v/>
      </c>
      <c r="R3940" s="361" t="str">
        <f>IFERROR(IF(LEN(D3940)&gt;0,IF(LEN(INDEX(AdressBook!$C$6:$C$25,MATCH(D3940,AdressBook!$B$6:$B$25,0),1))=0,"",INDEX(AdressBook!$C$6:$C$25,MATCH(D3940,AdressBook!$B$6:$B$25,0),1)),""),"")</f>
        <v/>
      </c>
      <c r="S3940" s="165">
        <f>IF(LEN(C3940)&gt;0,IFERROR(IF(MATCH(C3940,C3941:$C$4004,0)&gt;0,-1,ROW(S3940)-ROW($S$3)),ROW(S3940)-ROW($S$3)),-1)</f>
        <v>-1</v>
      </c>
      <c r="T3940" s="165">
        <f t="shared" si="411"/>
        <v>0</v>
      </c>
      <c r="U3940" s="165" t="str">
        <f t="shared" si="412"/>
        <v/>
      </c>
      <c r="V3940" s="165" t="str">
        <f>IFERROR(IF(OR(C3940="",S3940&lt;0),"",IF(SUBTOTAL(3,C3940:C3940)=0,-1,SUBTOTAL(3,$C$4:C3940))),"")</f>
        <v/>
      </c>
      <c r="W3940" s="156" t="str">
        <f t="array" ref="W3940">IF(LEN(C3940)&gt;0,IFERROR(IF(MATCH(C3940,$C$3:$C3939,0)&gt;0,N3940-INDEX($N$3:N3939,SUMPRODUCT(MAX(ROW($C$3:$C3939)*(C3940=$C$3:$C3939)))-2,1),""),""),"")</f>
        <v/>
      </c>
      <c r="X3940" s="156">
        <f t="shared" ca="1" si="413"/>
        <v>1</v>
      </c>
      <c r="Y3940" s="156">
        <f t="shared" ca="1" si="414"/>
        <v>1</v>
      </c>
    </row>
    <row r="3941" spans="2:25" hidden="1" x14ac:dyDescent="0.25">
      <c r="B3941" s="390" t="str">
        <f>IFERROR(IF(LEN(INDEX(PlansAndNotes!$B$6:$B$2005,ROW(A3941)-ROW($B$3)))=0,"",INDEX(PlansAndNotes!$B$6:$B$2005,ROW(A3941)-ROW($B$3))),"")</f>
        <v/>
      </c>
      <c r="C3941" s="387" t="str">
        <f t="shared" si="415"/>
        <v/>
      </c>
      <c r="D3941" s="361" t="str">
        <f>IFERROR(IF(LEN(C3941)&gt;0,IF(LEN(INDEX(TasksList!$C$6:$C$25,MATCH(C3941,TasksList!$B$6:$B$25,0),1))=0,"",INDEX(TasksList!$C$6:$C$25,MATCH(C3941,TasksList!$B$6:$B$25,0),1)),""),"")</f>
        <v/>
      </c>
      <c r="E3941" s="361" t="str">
        <f>IFERROR(IF(LEN(C3941)&gt;0,IF(LEN(INDEX(TasksList!$F$6:$F$25,MATCH(C3941,TasksList!$B$6:$B$25,0),1))=0,"not set!",INDEX(TasksList!$F$6:$F$25,MATCH(C3941,TasksList!$B$6:$B$25,0),1)),""),"")</f>
        <v/>
      </c>
      <c r="F3941" s="360" t="str">
        <f>IFERROR(IF(LEN(D3941)&gt;0,IF(LEN(INDEX(AdressBook!$D$6:$D$25,MATCH(D3941,AdressBook!$B$6:$B$25,0),1))=0,"",INDEX(AdressBook!$D$6:$D$25,MATCH(D3941,AdressBook!$B$6:$B$25,0),1)),""),"")</f>
        <v/>
      </c>
      <c r="G3941" s="361" t="str">
        <f>IFERROR(IF(LEN(INDEX(PlansAndNotes!$F$6:$F$4005,ROW(B3941)-ROW($C$3)))=0,"",INDEX(PlansAndNotes!$F$6:$F$4005,ROW(B3941)-ROW($C$3))),"")</f>
        <v/>
      </c>
      <c r="H3941" s="361" t="str">
        <f>IFERROR(IF(LEN(C3941)&gt;0,IF(LEN(INDEX(TasksList!$G$6:$G$25,MATCH(C3941,TasksList!$B$6:$B$25,0),1))=0,"",INDEX(TasksList!$G$6:$G$25,MATCH(C3941,TasksList!$B$6:$B$25,0),1)),""),"")</f>
        <v/>
      </c>
      <c r="N3941" s="362" t="str">
        <f>IFERROR(IF(LEN(INDEX(PlansAndNotes!$D$6:$D$4005,ROW(B3941)-ROW($C$3)))=0,"",INDEX(PlansAndNotes!$D$6:$D$4005,ROW(B3941)-ROW($C$3))),"")</f>
        <v/>
      </c>
      <c r="O3941" s="165" t="str">
        <f t="shared" si="410"/>
        <v/>
      </c>
      <c r="P3941" s="363" t="str">
        <f>IFERROR(IF(LEN(INDEX(PlansAndNotes!$E$6:$E$4005,ROW(B3941)-ROW($C$3)))=0,"",INDEX(PlansAndNotes!$E$6:$E$4005,ROW(B3941)-ROW($C$3))),"")</f>
        <v/>
      </c>
      <c r="Q3941" s="363" t="str">
        <f>IFERROR(IF(LEN(INDEX(PlansAndNotes!$G$6:$G$4005,ROW(B3941)-ROW($C$3)))=0,"",INDEX(PlansAndNotes!$G$6:$G$4005,ROW(B3941)-ROW($C$3))),"")</f>
        <v/>
      </c>
      <c r="R3941" s="361" t="str">
        <f>IFERROR(IF(LEN(D3941)&gt;0,IF(LEN(INDEX(AdressBook!$C$6:$C$25,MATCH(D3941,AdressBook!$B$6:$B$25,0),1))=0,"",INDEX(AdressBook!$C$6:$C$25,MATCH(D3941,AdressBook!$B$6:$B$25,0),1)),""),"")</f>
        <v/>
      </c>
      <c r="S3941" s="165">
        <f>IF(LEN(C3941)&gt;0,IFERROR(IF(MATCH(C3941,C3942:$C$4004,0)&gt;0,-1,ROW(S3941)-ROW($S$3)),ROW(S3941)-ROW($S$3)),-1)</f>
        <v>-1</v>
      </c>
      <c r="T3941" s="165">
        <f t="shared" si="411"/>
        <v>0</v>
      </c>
      <c r="U3941" s="165" t="str">
        <f t="shared" si="412"/>
        <v/>
      </c>
      <c r="V3941" s="165" t="str">
        <f>IFERROR(IF(OR(C3941="",S3941&lt;0),"",IF(SUBTOTAL(3,C3941:C3941)=0,-1,SUBTOTAL(3,$C$4:C3941))),"")</f>
        <v/>
      </c>
      <c r="W3941" s="156" t="str">
        <f t="array" ref="W3941">IF(LEN(C3941)&gt;0,IFERROR(IF(MATCH(C3941,$C$3:$C3940,0)&gt;0,N3941-INDEX($N$3:N3940,SUMPRODUCT(MAX(ROW($C$3:$C3940)*(C3941=$C$3:$C3940)))-2,1),""),""),"")</f>
        <v/>
      </c>
      <c r="X3941" s="156">
        <f t="shared" ca="1" si="413"/>
        <v>1</v>
      </c>
      <c r="Y3941" s="156">
        <f t="shared" ca="1" si="414"/>
        <v>1</v>
      </c>
    </row>
    <row r="3942" spans="2:25" hidden="1" x14ac:dyDescent="0.25">
      <c r="B3942" s="390" t="str">
        <f>IFERROR(IF(LEN(INDEX(PlansAndNotes!$B$6:$B$2005,ROW(A3942)-ROW($B$3)))=0,"",INDEX(PlansAndNotes!$B$6:$B$2005,ROW(A3942)-ROW($B$3))),"")</f>
        <v/>
      </c>
      <c r="C3942" s="387" t="str">
        <f t="shared" si="415"/>
        <v/>
      </c>
      <c r="D3942" s="361" t="str">
        <f>IFERROR(IF(LEN(C3942)&gt;0,IF(LEN(INDEX(TasksList!$C$6:$C$25,MATCH(C3942,TasksList!$B$6:$B$25,0),1))=0,"",INDEX(TasksList!$C$6:$C$25,MATCH(C3942,TasksList!$B$6:$B$25,0),1)),""),"")</f>
        <v/>
      </c>
      <c r="E3942" s="361" t="str">
        <f>IFERROR(IF(LEN(C3942)&gt;0,IF(LEN(INDEX(TasksList!$F$6:$F$25,MATCH(C3942,TasksList!$B$6:$B$25,0),1))=0,"not set!",INDEX(TasksList!$F$6:$F$25,MATCH(C3942,TasksList!$B$6:$B$25,0),1)),""),"")</f>
        <v/>
      </c>
      <c r="F3942" s="360" t="str">
        <f>IFERROR(IF(LEN(D3942)&gt;0,IF(LEN(INDEX(AdressBook!$D$6:$D$25,MATCH(D3942,AdressBook!$B$6:$B$25,0),1))=0,"",INDEX(AdressBook!$D$6:$D$25,MATCH(D3942,AdressBook!$B$6:$B$25,0),1)),""),"")</f>
        <v/>
      </c>
      <c r="G3942" s="361" t="str">
        <f>IFERROR(IF(LEN(INDEX(PlansAndNotes!$F$6:$F$4005,ROW(B3942)-ROW($C$3)))=0,"",INDEX(PlansAndNotes!$F$6:$F$4005,ROW(B3942)-ROW($C$3))),"")</f>
        <v/>
      </c>
      <c r="H3942" s="361" t="str">
        <f>IFERROR(IF(LEN(C3942)&gt;0,IF(LEN(INDEX(TasksList!$G$6:$G$25,MATCH(C3942,TasksList!$B$6:$B$25,0),1))=0,"",INDEX(TasksList!$G$6:$G$25,MATCH(C3942,TasksList!$B$6:$B$25,0),1)),""),"")</f>
        <v/>
      </c>
      <c r="N3942" s="362" t="str">
        <f>IFERROR(IF(LEN(INDEX(PlansAndNotes!$D$6:$D$4005,ROW(B3942)-ROW($C$3)))=0,"",INDEX(PlansAndNotes!$D$6:$D$4005,ROW(B3942)-ROW($C$3))),"")</f>
        <v/>
      </c>
      <c r="O3942" s="165" t="str">
        <f t="shared" si="410"/>
        <v/>
      </c>
      <c r="P3942" s="363" t="str">
        <f>IFERROR(IF(LEN(INDEX(PlansAndNotes!$E$6:$E$4005,ROW(B3942)-ROW($C$3)))=0,"",INDEX(PlansAndNotes!$E$6:$E$4005,ROW(B3942)-ROW($C$3))),"")</f>
        <v/>
      </c>
      <c r="Q3942" s="363" t="str">
        <f>IFERROR(IF(LEN(INDEX(PlansAndNotes!$G$6:$G$4005,ROW(B3942)-ROW($C$3)))=0,"",INDEX(PlansAndNotes!$G$6:$G$4005,ROW(B3942)-ROW($C$3))),"")</f>
        <v/>
      </c>
      <c r="R3942" s="361" t="str">
        <f>IFERROR(IF(LEN(D3942)&gt;0,IF(LEN(INDEX(AdressBook!$C$6:$C$25,MATCH(D3942,AdressBook!$B$6:$B$25,0),1))=0,"",INDEX(AdressBook!$C$6:$C$25,MATCH(D3942,AdressBook!$B$6:$B$25,0),1)),""),"")</f>
        <v/>
      </c>
      <c r="S3942" s="165">
        <f>IF(LEN(C3942)&gt;0,IFERROR(IF(MATCH(C3942,C3943:$C$4004,0)&gt;0,-1,ROW(S3942)-ROW($S$3)),ROW(S3942)-ROW($S$3)),-1)</f>
        <v>-1</v>
      </c>
      <c r="T3942" s="165">
        <f t="shared" si="411"/>
        <v>0</v>
      </c>
      <c r="U3942" s="165" t="str">
        <f t="shared" si="412"/>
        <v/>
      </c>
      <c r="V3942" s="165" t="str">
        <f>IFERROR(IF(OR(C3942="",S3942&lt;0),"",IF(SUBTOTAL(3,C3942:C3942)=0,-1,SUBTOTAL(3,$C$4:C3942))),"")</f>
        <v/>
      </c>
      <c r="W3942" s="156" t="str">
        <f t="array" ref="W3942">IF(LEN(C3942)&gt;0,IFERROR(IF(MATCH(C3942,$C$3:$C3941,0)&gt;0,N3942-INDEX($N$3:N3941,SUMPRODUCT(MAX(ROW($C$3:$C3941)*(C3942=$C$3:$C3941)))-2,1),""),""),"")</f>
        <v/>
      </c>
      <c r="X3942" s="156">
        <f t="shared" ca="1" si="413"/>
        <v>1</v>
      </c>
      <c r="Y3942" s="156">
        <f t="shared" ca="1" si="414"/>
        <v>1</v>
      </c>
    </row>
    <row r="3943" spans="2:25" hidden="1" x14ac:dyDescent="0.25">
      <c r="B3943" s="390" t="str">
        <f>IFERROR(IF(LEN(INDEX(PlansAndNotes!$B$6:$B$2005,ROW(A3943)-ROW($B$3)))=0,"",INDEX(PlansAndNotes!$B$6:$B$2005,ROW(A3943)-ROW($B$3))),"")</f>
        <v/>
      </c>
      <c r="C3943" s="387" t="str">
        <f t="shared" si="415"/>
        <v/>
      </c>
      <c r="D3943" s="361" t="str">
        <f>IFERROR(IF(LEN(C3943)&gt;0,IF(LEN(INDEX(TasksList!$C$6:$C$25,MATCH(C3943,TasksList!$B$6:$B$25,0),1))=0,"",INDEX(TasksList!$C$6:$C$25,MATCH(C3943,TasksList!$B$6:$B$25,0),1)),""),"")</f>
        <v/>
      </c>
      <c r="E3943" s="361" t="str">
        <f>IFERROR(IF(LEN(C3943)&gt;0,IF(LEN(INDEX(TasksList!$F$6:$F$25,MATCH(C3943,TasksList!$B$6:$B$25,0),1))=0,"not set!",INDEX(TasksList!$F$6:$F$25,MATCH(C3943,TasksList!$B$6:$B$25,0),1)),""),"")</f>
        <v/>
      </c>
      <c r="F3943" s="360" t="str">
        <f>IFERROR(IF(LEN(D3943)&gt;0,IF(LEN(INDEX(AdressBook!$D$6:$D$25,MATCH(D3943,AdressBook!$B$6:$B$25,0),1))=0,"",INDEX(AdressBook!$D$6:$D$25,MATCH(D3943,AdressBook!$B$6:$B$25,0),1)),""),"")</f>
        <v/>
      </c>
      <c r="G3943" s="361" t="str">
        <f>IFERROR(IF(LEN(INDEX(PlansAndNotes!$F$6:$F$4005,ROW(B3943)-ROW($C$3)))=0,"",INDEX(PlansAndNotes!$F$6:$F$4005,ROW(B3943)-ROW($C$3))),"")</f>
        <v/>
      </c>
      <c r="H3943" s="361" t="str">
        <f>IFERROR(IF(LEN(C3943)&gt;0,IF(LEN(INDEX(TasksList!$G$6:$G$25,MATCH(C3943,TasksList!$B$6:$B$25,0),1))=0,"",INDEX(TasksList!$G$6:$G$25,MATCH(C3943,TasksList!$B$6:$B$25,0),1)),""),"")</f>
        <v/>
      </c>
      <c r="N3943" s="362" t="str">
        <f>IFERROR(IF(LEN(INDEX(PlansAndNotes!$D$6:$D$4005,ROW(B3943)-ROW($C$3)))=0,"",INDEX(PlansAndNotes!$D$6:$D$4005,ROW(B3943)-ROW($C$3))),"")</f>
        <v/>
      </c>
      <c r="O3943" s="165" t="str">
        <f t="shared" si="410"/>
        <v/>
      </c>
      <c r="P3943" s="363" t="str">
        <f>IFERROR(IF(LEN(INDEX(PlansAndNotes!$E$6:$E$4005,ROW(B3943)-ROW($C$3)))=0,"",INDEX(PlansAndNotes!$E$6:$E$4005,ROW(B3943)-ROW($C$3))),"")</f>
        <v/>
      </c>
      <c r="Q3943" s="363" t="str">
        <f>IFERROR(IF(LEN(INDEX(PlansAndNotes!$G$6:$G$4005,ROW(B3943)-ROW($C$3)))=0,"",INDEX(PlansAndNotes!$G$6:$G$4005,ROW(B3943)-ROW($C$3))),"")</f>
        <v/>
      </c>
      <c r="R3943" s="361" t="str">
        <f>IFERROR(IF(LEN(D3943)&gt;0,IF(LEN(INDEX(AdressBook!$C$6:$C$25,MATCH(D3943,AdressBook!$B$6:$B$25,0),1))=0,"",INDEX(AdressBook!$C$6:$C$25,MATCH(D3943,AdressBook!$B$6:$B$25,0),1)),""),"")</f>
        <v/>
      </c>
      <c r="S3943" s="165">
        <f>IF(LEN(C3943)&gt;0,IFERROR(IF(MATCH(C3943,C3944:$C$4004,0)&gt;0,-1,ROW(S3943)-ROW($S$3)),ROW(S3943)-ROW($S$3)),-1)</f>
        <v>-1</v>
      </c>
      <c r="T3943" s="165">
        <f t="shared" si="411"/>
        <v>0</v>
      </c>
      <c r="U3943" s="165" t="str">
        <f t="shared" si="412"/>
        <v/>
      </c>
      <c r="V3943" s="165" t="str">
        <f>IFERROR(IF(OR(C3943="",S3943&lt;0),"",IF(SUBTOTAL(3,C3943:C3943)=0,-1,SUBTOTAL(3,$C$4:C3943))),"")</f>
        <v/>
      </c>
      <c r="W3943" s="156" t="str">
        <f t="array" ref="W3943">IF(LEN(C3943)&gt;0,IFERROR(IF(MATCH(C3943,$C$3:$C3942,0)&gt;0,N3943-INDEX($N$3:N3942,SUMPRODUCT(MAX(ROW($C$3:$C3942)*(C3943=$C$3:$C3942)))-2,1),""),""),"")</f>
        <v/>
      </c>
      <c r="X3943" s="156">
        <f t="shared" ca="1" si="413"/>
        <v>1</v>
      </c>
      <c r="Y3943" s="156">
        <f t="shared" ca="1" si="414"/>
        <v>1</v>
      </c>
    </row>
    <row r="3944" spans="2:25" hidden="1" x14ac:dyDescent="0.25">
      <c r="B3944" s="390" t="str">
        <f>IFERROR(IF(LEN(INDEX(PlansAndNotes!$B$6:$B$2005,ROW(A3944)-ROW($B$3)))=0,"",INDEX(PlansAndNotes!$B$6:$B$2005,ROW(A3944)-ROW($B$3))),"")</f>
        <v/>
      </c>
      <c r="C3944" s="387" t="str">
        <f t="shared" si="415"/>
        <v/>
      </c>
      <c r="D3944" s="361" t="str">
        <f>IFERROR(IF(LEN(C3944)&gt;0,IF(LEN(INDEX(TasksList!$C$6:$C$25,MATCH(C3944,TasksList!$B$6:$B$25,0),1))=0,"",INDEX(TasksList!$C$6:$C$25,MATCH(C3944,TasksList!$B$6:$B$25,0),1)),""),"")</f>
        <v/>
      </c>
      <c r="E3944" s="361" t="str">
        <f>IFERROR(IF(LEN(C3944)&gt;0,IF(LEN(INDEX(TasksList!$F$6:$F$25,MATCH(C3944,TasksList!$B$6:$B$25,0),1))=0,"not set!",INDEX(TasksList!$F$6:$F$25,MATCH(C3944,TasksList!$B$6:$B$25,0),1)),""),"")</f>
        <v/>
      </c>
      <c r="F3944" s="360" t="str">
        <f>IFERROR(IF(LEN(D3944)&gt;0,IF(LEN(INDEX(AdressBook!$D$6:$D$25,MATCH(D3944,AdressBook!$B$6:$B$25,0),1))=0,"",INDEX(AdressBook!$D$6:$D$25,MATCH(D3944,AdressBook!$B$6:$B$25,0),1)),""),"")</f>
        <v/>
      </c>
      <c r="G3944" s="361" t="str">
        <f>IFERROR(IF(LEN(INDEX(PlansAndNotes!$F$6:$F$4005,ROW(B3944)-ROW($C$3)))=0,"",INDEX(PlansAndNotes!$F$6:$F$4005,ROW(B3944)-ROW($C$3))),"")</f>
        <v/>
      </c>
      <c r="H3944" s="361" t="str">
        <f>IFERROR(IF(LEN(C3944)&gt;0,IF(LEN(INDEX(TasksList!$G$6:$G$25,MATCH(C3944,TasksList!$B$6:$B$25,0),1))=0,"",INDEX(TasksList!$G$6:$G$25,MATCH(C3944,TasksList!$B$6:$B$25,0),1)),""),"")</f>
        <v/>
      </c>
      <c r="N3944" s="362" t="str">
        <f>IFERROR(IF(LEN(INDEX(PlansAndNotes!$D$6:$D$4005,ROW(B3944)-ROW($C$3)))=0,"",INDEX(PlansAndNotes!$D$6:$D$4005,ROW(B3944)-ROW($C$3))),"")</f>
        <v/>
      </c>
      <c r="O3944" s="165" t="str">
        <f t="shared" si="410"/>
        <v/>
      </c>
      <c r="P3944" s="363" t="str">
        <f>IFERROR(IF(LEN(INDEX(PlansAndNotes!$E$6:$E$4005,ROW(B3944)-ROW($C$3)))=0,"",INDEX(PlansAndNotes!$E$6:$E$4005,ROW(B3944)-ROW($C$3))),"")</f>
        <v/>
      </c>
      <c r="Q3944" s="363" t="str">
        <f>IFERROR(IF(LEN(INDEX(PlansAndNotes!$G$6:$G$4005,ROW(B3944)-ROW($C$3)))=0,"",INDEX(PlansAndNotes!$G$6:$G$4005,ROW(B3944)-ROW($C$3))),"")</f>
        <v/>
      </c>
      <c r="R3944" s="361" t="str">
        <f>IFERROR(IF(LEN(D3944)&gt;0,IF(LEN(INDEX(AdressBook!$C$6:$C$25,MATCH(D3944,AdressBook!$B$6:$B$25,0),1))=0,"",INDEX(AdressBook!$C$6:$C$25,MATCH(D3944,AdressBook!$B$6:$B$25,0),1)),""),"")</f>
        <v/>
      </c>
      <c r="S3944" s="165">
        <f>IF(LEN(C3944)&gt;0,IFERROR(IF(MATCH(C3944,C3945:$C$4004,0)&gt;0,-1,ROW(S3944)-ROW($S$3)),ROW(S3944)-ROW($S$3)),-1)</f>
        <v>-1</v>
      </c>
      <c r="T3944" s="165">
        <f t="shared" si="411"/>
        <v>0</v>
      </c>
      <c r="U3944" s="165" t="str">
        <f t="shared" si="412"/>
        <v/>
      </c>
      <c r="V3944" s="165" t="str">
        <f>IFERROR(IF(OR(C3944="",S3944&lt;0),"",IF(SUBTOTAL(3,C3944:C3944)=0,-1,SUBTOTAL(3,$C$4:C3944))),"")</f>
        <v/>
      </c>
      <c r="W3944" s="156" t="str">
        <f t="array" ref="W3944">IF(LEN(C3944)&gt;0,IFERROR(IF(MATCH(C3944,$C$3:$C3943,0)&gt;0,N3944-INDEX($N$3:N3943,SUMPRODUCT(MAX(ROW($C$3:$C3943)*(C3944=$C$3:$C3943)))-2,1),""),""),"")</f>
        <v/>
      </c>
      <c r="X3944" s="156">
        <f t="shared" ca="1" si="413"/>
        <v>1</v>
      </c>
      <c r="Y3944" s="156">
        <f t="shared" ca="1" si="414"/>
        <v>1</v>
      </c>
    </row>
    <row r="3945" spans="2:25" hidden="1" x14ac:dyDescent="0.25">
      <c r="B3945" s="390" t="str">
        <f>IFERROR(IF(LEN(INDEX(PlansAndNotes!$B$6:$B$2005,ROW(A3945)-ROW($B$3)))=0,"",INDEX(PlansAndNotes!$B$6:$B$2005,ROW(A3945)-ROW($B$3))),"")</f>
        <v/>
      </c>
      <c r="C3945" s="387" t="str">
        <f t="shared" si="415"/>
        <v/>
      </c>
      <c r="D3945" s="361" t="str">
        <f>IFERROR(IF(LEN(C3945)&gt;0,IF(LEN(INDEX(TasksList!$C$6:$C$25,MATCH(C3945,TasksList!$B$6:$B$25,0),1))=0,"",INDEX(TasksList!$C$6:$C$25,MATCH(C3945,TasksList!$B$6:$B$25,0),1)),""),"")</f>
        <v/>
      </c>
      <c r="E3945" s="361" t="str">
        <f>IFERROR(IF(LEN(C3945)&gt;0,IF(LEN(INDEX(TasksList!$F$6:$F$25,MATCH(C3945,TasksList!$B$6:$B$25,0),1))=0,"not set!",INDEX(TasksList!$F$6:$F$25,MATCH(C3945,TasksList!$B$6:$B$25,0),1)),""),"")</f>
        <v/>
      </c>
      <c r="F3945" s="360" t="str">
        <f>IFERROR(IF(LEN(D3945)&gt;0,IF(LEN(INDEX(AdressBook!$D$6:$D$25,MATCH(D3945,AdressBook!$B$6:$B$25,0),1))=0,"",INDEX(AdressBook!$D$6:$D$25,MATCH(D3945,AdressBook!$B$6:$B$25,0),1)),""),"")</f>
        <v/>
      </c>
      <c r="G3945" s="361" t="str">
        <f>IFERROR(IF(LEN(INDEX(PlansAndNotes!$F$6:$F$4005,ROW(B3945)-ROW($C$3)))=0,"",INDEX(PlansAndNotes!$F$6:$F$4005,ROW(B3945)-ROW($C$3))),"")</f>
        <v/>
      </c>
      <c r="H3945" s="361" t="str">
        <f>IFERROR(IF(LEN(C3945)&gt;0,IF(LEN(INDEX(TasksList!$G$6:$G$25,MATCH(C3945,TasksList!$B$6:$B$25,0),1))=0,"",INDEX(TasksList!$G$6:$G$25,MATCH(C3945,TasksList!$B$6:$B$25,0),1)),""),"")</f>
        <v/>
      </c>
      <c r="N3945" s="362" t="str">
        <f>IFERROR(IF(LEN(INDEX(PlansAndNotes!$D$6:$D$4005,ROW(B3945)-ROW($C$3)))=0,"",INDEX(PlansAndNotes!$D$6:$D$4005,ROW(B3945)-ROW($C$3))),"")</f>
        <v/>
      </c>
      <c r="O3945" s="165" t="str">
        <f t="shared" si="410"/>
        <v/>
      </c>
      <c r="P3945" s="363" t="str">
        <f>IFERROR(IF(LEN(INDEX(PlansAndNotes!$E$6:$E$4005,ROW(B3945)-ROW($C$3)))=0,"",INDEX(PlansAndNotes!$E$6:$E$4005,ROW(B3945)-ROW($C$3))),"")</f>
        <v/>
      </c>
      <c r="Q3945" s="363" t="str">
        <f>IFERROR(IF(LEN(INDEX(PlansAndNotes!$G$6:$G$4005,ROW(B3945)-ROW($C$3)))=0,"",INDEX(PlansAndNotes!$G$6:$G$4005,ROW(B3945)-ROW($C$3))),"")</f>
        <v/>
      </c>
      <c r="R3945" s="361" t="str">
        <f>IFERROR(IF(LEN(D3945)&gt;0,IF(LEN(INDEX(AdressBook!$C$6:$C$25,MATCH(D3945,AdressBook!$B$6:$B$25,0),1))=0,"",INDEX(AdressBook!$C$6:$C$25,MATCH(D3945,AdressBook!$B$6:$B$25,0),1)),""),"")</f>
        <v/>
      </c>
      <c r="S3945" s="165">
        <f>IF(LEN(C3945)&gt;0,IFERROR(IF(MATCH(C3945,C3946:$C$4004,0)&gt;0,-1,ROW(S3945)-ROW($S$3)),ROW(S3945)-ROW($S$3)),-1)</f>
        <v>-1</v>
      </c>
      <c r="T3945" s="165">
        <f t="shared" si="411"/>
        <v>0</v>
      </c>
      <c r="U3945" s="165" t="str">
        <f t="shared" si="412"/>
        <v/>
      </c>
      <c r="V3945" s="165" t="str">
        <f>IFERROR(IF(OR(C3945="",S3945&lt;0),"",IF(SUBTOTAL(3,C3945:C3945)=0,-1,SUBTOTAL(3,$C$4:C3945))),"")</f>
        <v/>
      </c>
      <c r="W3945" s="156" t="str">
        <f t="array" ref="W3945">IF(LEN(C3945)&gt;0,IFERROR(IF(MATCH(C3945,$C$3:$C3944,0)&gt;0,N3945-INDEX($N$3:N3944,SUMPRODUCT(MAX(ROW($C$3:$C3944)*(C3945=$C$3:$C3944)))-2,1),""),""),"")</f>
        <v/>
      </c>
      <c r="X3945" s="156">
        <f t="shared" ca="1" si="413"/>
        <v>1</v>
      </c>
      <c r="Y3945" s="156">
        <f t="shared" ca="1" si="414"/>
        <v>1</v>
      </c>
    </row>
    <row r="3946" spans="2:25" hidden="1" x14ac:dyDescent="0.25">
      <c r="B3946" s="390" t="str">
        <f>IFERROR(IF(LEN(INDEX(PlansAndNotes!$B$6:$B$2005,ROW(A3946)-ROW($B$3)))=0,"",INDEX(PlansAndNotes!$B$6:$B$2005,ROW(A3946)-ROW($B$3))),"")</f>
        <v/>
      </c>
      <c r="C3946" s="387" t="str">
        <f t="shared" si="415"/>
        <v/>
      </c>
      <c r="D3946" s="361" t="str">
        <f>IFERROR(IF(LEN(C3946)&gt;0,IF(LEN(INDEX(TasksList!$C$6:$C$25,MATCH(C3946,TasksList!$B$6:$B$25,0),1))=0,"",INDEX(TasksList!$C$6:$C$25,MATCH(C3946,TasksList!$B$6:$B$25,0),1)),""),"")</f>
        <v/>
      </c>
      <c r="E3946" s="361" t="str">
        <f>IFERROR(IF(LEN(C3946)&gt;0,IF(LEN(INDEX(TasksList!$F$6:$F$25,MATCH(C3946,TasksList!$B$6:$B$25,0),1))=0,"not set!",INDEX(TasksList!$F$6:$F$25,MATCH(C3946,TasksList!$B$6:$B$25,0),1)),""),"")</f>
        <v/>
      </c>
      <c r="F3946" s="360" t="str">
        <f>IFERROR(IF(LEN(D3946)&gt;0,IF(LEN(INDEX(AdressBook!$D$6:$D$25,MATCH(D3946,AdressBook!$B$6:$B$25,0),1))=0,"",INDEX(AdressBook!$D$6:$D$25,MATCH(D3946,AdressBook!$B$6:$B$25,0),1)),""),"")</f>
        <v/>
      </c>
      <c r="G3946" s="361" t="str">
        <f>IFERROR(IF(LEN(INDEX(PlansAndNotes!$F$6:$F$4005,ROW(B3946)-ROW($C$3)))=0,"",INDEX(PlansAndNotes!$F$6:$F$4005,ROW(B3946)-ROW($C$3))),"")</f>
        <v/>
      </c>
      <c r="H3946" s="361" t="str">
        <f>IFERROR(IF(LEN(C3946)&gt;0,IF(LEN(INDEX(TasksList!$G$6:$G$25,MATCH(C3946,TasksList!$B$6:$B$25,0),1))=0,"",INDEX(TasksList!$G$6:$G$25,MATCH(C3946,TasksList!$B$6:$B$25,0),1)),""),"")</f>
        <v/>
      </c>
      <c r="N3946" s="362" t="str">
        <f>IFERROR(IF(LEN(INDEX(PlansAndNotes!$D$6:$D$4005,ROW(B3946)-ROW($C$3)))=0,"",INDEX(PlansAndNotes!$D$6:$D$4005,ROW(B3946)-ROW($C$3))),"")</f>
        <v/>
      </c>
      <c r="O3946" s="165" t="str">
        <f t="shared" si="410"/>
        <v/>
      </c>
      <c r="P3946" s="363" t="str">
        <f>IFERROR(IF(LEN(INDEX(PlansAndNotes!$E$6:$E$4005,ROW(B3946)-ROW($C$3)))=0,"",INDEX(PlansAndNotes!$E$6:$E$4005,ROW(B3946)-ROW($C$3))),"")</f>
        <v/>
      </c>
      <c r="Q3946" s="363" t="str">
        <f>IFERROR(IF(LEN(INDEX(PlansAndNotes!$G$6:$G$4005,ROW(B3946)-ROW($C$3)))=0,"",INDEX(PlansAndNotes!$G$6:$G$4005,ROW(B3946)-ROW($C$3))),"")</f>
        <v/>
      </c>
      <c r="R3946" s="361" t="str">
        <f>IFERROR(IF(LEN(D3946)&gt;0,IF(LEN(INDEX(AdressBook!$C$6:$C$25,MATCH(D3946,AdressBook!$B$6:$B$25,0),1))=0,"",INDEX(AdressBook!$C$6:$C$25,MATCH(D3946,AdressBook!$B$6:$B$25,0),1)),""),"")</f>
        <v/>
      </c>
      <c r="S3946" s="165">
        <f>IF(LEN(C3946)&gt;0,IFERROR(IF(MATCH(C3946,C3947:$C$4004,0)&gt;0,-1,ROW(S3946)-ROW($S$3)),ROW(S3946)-ROW($S$3)),-1)</f>
        <v>-1</v>
      </c>
      <c r="T3946" s="165">
        <f t="shared" si="411"/>
        <v>0</v>
      </c>
      <c r="U3946" s="165" t="str">
        <f t="shared" si="412"/>
        <v/>
      </c>
      <c r="V3946" s="165" t="str">
        <f>IFERROR(IF(OR(C3946="",S3946&lt;0),"",IF(SUBTOTAL(3,C3946:C3946)=0,-1,SUBTOTAL(3,$C$4:C3946))),"")</f>
        <v/>
      </c>
      <c r="W3946" s="156" t="str">
        <f t="array" ref="W3946">IF(LEN(C3946)&gt;0,IFERROR(IF(MATCH(C3946,$C$3:$C3945,0)&gt;0,N3946-INDEX($N$3:N3945,SUMPRODUCT(MAX(ROW($C$3:$C3945)*(C3946=$C$3:$C3945)))-2,1),""),""),"")</f>
        <v/>
      </c>
      <c r="X3946" s="156">
        <f t="shared" ca="1" si="413"/>
        <v>1</v>
      </c>
      <c r="Y3946" s="156">
        <f t="shared" ca="1" si="414"/>
        <v>1</v>
      </c>
    </row>
    <row r="3947" spans="2:25" hidden="1" x14ac:dyDescent="0.25">
      <c r="B3947" s="390" t="str">
        <f>IFERROR(IF(LEN(INDEX(PlansAndNotes!$B$6:$B$2005,ROW(A3947)-ROW($B$3)))=0,"",INDEX(PlansAndNotes!$B$6:$B$2005,ROW(A3947)-ROW($B$3))),"")</f>
        <v/>
      </c>
      <c r="C3947" s="387" t="str">
        <f t="shared" si="415"/>
        <v/>
      </c>
      <c r="D3947" s="361" t="str">
        <f>IFERROR(IF(LEN(C3947)&gt;0,IF(LEN(INDEX(TasksList!$C$6:$C$25,MATCH(C3947,TasksList!$B$6:$B$25,0),1))=0,"",INDEX(TasksList!$C$6:$C$25,MATCH(C3947,TasksList!$B$6:$B$25,0),1)),""),"")</f>
        <v/>
      </c>
      <c r="E3947" s="361" t="str">
        <f>IFERROR(IF(LEN(C3947)&gt;0,IF(LEN(INDEX(TasksList!$F$6:$F$25,MATCH(C3947,TasksList!$B$6:$B$25,0),1))=0,"not set!",INDEX(TasksList!$F$6:$F$25,MATCH(C3947,TasksList!$B$6:$B$25,0),1)),""),"")</f>
        <v/>
      </c>
      <c r="F3947" s="360" t="str">
        <f>IFERROR(IF(LEN(D3947)&gt;0,IF(LEN(INDEX(AdressBook!$D$6:$D$25,MATCH(D3947,AdressBook!$B$6:$B$25,0),1))=0,"",INDEX(AdressBook!$D$6:$D$25,MATCH(D3947,AdressBook!$B$6:$B$25,0),1)),""),"")</f>
        <v/>
      </c>
      <c r="G3947" s="361" t="str">
        <f>IFERROR(IF(LEN(INDEX(PlansAndNotes!$F$6:$F$4005,ROW(B3947)-ROW($C$3)))=0,"",INDEX(PlansAndNotes!$F$6:$F$4005,ROW(B3947)-ROW($C$3))),"")</f>
        <v/>
      </c>
      <c r="H3947" s="361" t="str">
        <f>IFERROR(IF(LEN(C3947)&gt;0,IF(LEN(INDEX(TasksList!$G$6:$G$25,MATCH(C3947,TasksList!$B$6:$B$25,0),1))=0,"",INDEX(TasksList!$G$6:$G$25,MATCH(C3947,TasksList!$B$6:$B$25,0),1)),""),"")</f>
        <v/>
      </c>
      <c r="N3947" s="362" t="str">
        <f>IFERROR(IF(LEN(INDEX(PlansAndNotes!$D$6:$D$4005,ROW(B3947)-ROW($C$3)))=0,"",INDEX(PlansAndNotes!$D$6:$D$4005,ROW(B3947)-ROW($C$3))),"")</f>
        <v/>
      </c>
      <c r="O3947" s="165" t="str">
        <f t="shared" si="410"/>
        <v/>
      </c>
      <c r="P3947" s="363" t="str">
        <f>IFERROR(IF(LEN(INDEX(PlansAndNotes!$E$6:$E$4005,ROW(B3947)-ROW($C$3)))=0,"",INDEX(PlansAndNotes!$E$6:$E$4005,ROW(B3947)-ROW($C$3))),"")</f>
        <v/>
      </c>
      <c r="Q3947" s="363" t="str">
        <f>IFERROR(IF(LEN(INDEX(PlansAndNotes!$G$6:$G$4005,ROW(B3947)-ROW($C$3)))=0,"",INDEX(PlansAndNotes!$G$6:$G$4005,ROW(B3947)-ROW($C$3))),"")</f>
        <v/>
      </c>
      <c r="R3947" s="361" t="str">
        <f>IFERROR(IF(LEN(D3947)&gt;0,IF(LEN(INDEX(AdressBook!$C$6:$C$25,MATCH(D3947,AdressBook!$B$6:$B$25,0),1))=0,"",INDEX(AdressBook!$C$6:$C$25,MATCH(D3947,AdressBook!$B$6:$B$25,0),1)),""),"")</f>
        <v/>
      </c>
      <c r="S3947" s="165">
        <f>IF(LEN(C3947)&gt;0,IFERROR(IF(MATCH(C3947,C3948:$C$4004,0)&gt;0,-1,ROW(S3947)-ROW($S$3)),ROW(S3947)-ROW($S$3)),-1)</f>
        <v>-1</v>
      </c>
      <c r="T3947" s="165">
        <f t="shared" si="411"/>
        <v>0</v>
      </c>
      <c r="U3947" s="165" t="str">
        <f t="shared" si="412"/>
        <v/>
      </c>
      <c r="V3947" s="165" t="str">
        <f>IFERROR(IF(OR(C3947="",S3947&lt;0),"",IF(SUBTOTAL(3,C3947:C3947)=0,-1,SUBTOTAL(3,$C$4:C3947))),"")</f>
        <v/>
      </c>
      <c r="W3947" s="156" t="str">
        <f t="array" ref="W3947">IF(LEN(C3947)&gt;0,IFERROR(IF(MATCH(C3947,$C$3:$C3946,0)&gt;0,N3947-INDEX($N$3:N3946,SUMPRODUCT(MAX(ROW($C$3:$C3946)*(C3947=$C$3:$C3946)))-2,1),""),""),"")</f>
        <v/>
      </c>
      <c r="X3947" s="156">
        <f t="shared" ca="1" si="413"/>
        <v>1</v>
      </c>
      <c r="Y3947" s="156">
        <f t="shared" ca="1" si="414"/>
        <v>1</v>
      </c>
    </row>
    <row r="3948" spans="2:25" hidden="1" x14ac:dyDescent="0.25">
      <c r="B3948" s="390" t="str">
        <f>IFERROR(IF(LEN(INDEX(PlansAndNotes!$B$6:$B$2005,ROW(A3948)-ROW($B$3)))=0,"",INDEX(PlansAndNotes!$B$6:$B$2005,ROW(A3948)-ROW($B$3))),"")</f>
        <v/>
      </c>
      <c r="C3948" s="387" t="str">
        <f t="shared" si="415"/>
        <v/>
      </c>
      <c r="D3948" s="361" t="str">
        <f>IFERROR(IF(LEN(C3948)&gt;0,IF(LEN(INDEX(TasksList!$C$6:$C$25,MATCH(C3948,TasksList!$B$6:$B$25,0),1))=0,"",INDEX(TasksList!$C$6:$C$25,MATCH(C3948,TasksList!$B$6:$B$25,0),1)),""),"")</f>
        <v/>
      </c>
      <c r="E3948" s="361" t="str">
        <f>IFERROR(IF(LEN(C3948)&gt;0,IF(LEN(INDEX(TasksList!$F$6:$F$25,MATCH(C3948,TasksList!$B$6:$B$25,0),1))=0,"not set!",INDEX(TasksList!$F$6:$F$25,MATCH(C3948,TasksList!$B$6:$B$25,0),1)),""),"")</f>
        <v/>
      </c>
      <c r="F3948" s="360" t="str">
        <f>IFERROR(IF(LEN(D3948)&gt;0,IF(LEN(INDEX(AdressBook!$D$6:$D$25,MATCH(D3948,AdressBook!$B$6:$B$25,0),1))=0,"",INDEX(AdressBook!$D$6:$D$25,MATCH(D3948,AdressBook!$B$6:$B$25,0),1)),""),"")</f>
        <v/>
      </c>
      <c r="G3948" s="361" t="str">
        <f>IFERROR(IF(LEN(INDEX(PlansAndNotes!$F$6:$F$4005,ROW(B3948)-ROW($C$3)))=0,"",INDEX(PlansAndNotes!$F$6:$F$4005,ROW(B3948)-ROW($C$3))),"")</f>
        <v/>
      </c>
      <c r="H3948" s="361" t="str">
        <f>IFERROR(IF(LEN(C3948)&gt;0,IF(LEN(INDEX(TasksList!$G$6:$G$25,MATCH(C3948,TasksList!$B$6:$B$25,0),1))=0,"",INDEX(TasksList!$G$6:$G$25,MATCH(C3948,TasksList!$B$6:$B$25,0),1)),""),"")</f>
        <v/>
      </c>
      <c r="N3948" s="362" t="str">
        <f>IFERROR(IF(LEN(INDEX(PlansAndNotes!$D$6:$D$4005,ROW(B3948)-ROW($C$3)))=0,"",INDEX(PlansAndNotes!$D$6:$D$4005,ROW(B3948)-ROW($C$3))),"")</f>
        <v/>
      </c>
      <c r="O3948" s="165" t="str">
        <f t="shared" si="410"/>
        <v/>
      </c>
      <c r="P3948" s="363" t="str">
        <f>IFERROR(IF(LEN(INDEX(PlansAndNotes!$E$6:$E$4005,ROW(B3948)-ROW($C$3)))=0,"",INDEX(PlansAndNotes!$E$6:$E$4005,ROW(B3948)-ROW($C$3))),"")</f>
        <v/>
      </c>
      <c r="Q3948" s="363" t="str">
        <f>IFERROR(IF(LEN(INDEX(PlansAndNotes!$G$6:$G$4005,ROW(B3948)-ROW($C$3)))=0,"",INDEX(PlansAndNotes!$G$6:$G$4005,ROW(B3948)-ROW($C$3))),"")</f>
        <v/>
      </c>
      <c r="R3948" s="361" t="str">
        <f>IFERROR(IF(LEN(D3948)&gt;0,IF(LEN(INDEX(AdressBook!$C$6:$C$25,MATCH(D3948,AdressBook!$B$6:$B$25,0),1))=0,"",INDEX(AdressBook!$C$6:$C$25,MATCH(D3948,AdressBook!$B$6:$B$25,0),1)),""),"")</f>
        <v/>
      </c>
      <c r="S3948" s="165">
        <f>IF(LEN(C3948)&gt;0,IFERROR(IF(MATCH(C3948,C3949:$C$4004,0)&gt;0,-1,ROW(S3948)-ROW($S$3)),ROW(S3948)-ROW($S$3)),-1)</f>
        <v>-1</v>
      </c>
      <c r="T3948" s="165">
        <f t="shared" si="411"/>
        <v>0</v>
      </c>
      <c r="U3948" s="165" t="str">
        <f t="shared" si="412"/>
        <v/>
      </c>
      <c r="V3948" s="165" t="str">
        <f>IFERROR(IF(OR(C3948="",S3948&lt;0),"",IF(SUBTOTAL(3,C3948:C3948)=0,-1,SUBTOTAL(3,$C$4:C3948))),"")</f>
        <v/>
      </c>
      <c r="W3948" s="156" t="str">
        <f t="array" ref="W3948">IF(LEN(C3948)&gt;0,IFERROR(IF(MATCH(C3948,$C$3:$C3947,0)&gt;0,N3948-INDEX($N$3:N3947,SUMPRODUCT(MAX(ROW($C$3:$C3947)*(C3948=$C$3:$C3947)))-2,1),""),""),"")</f>
        <v/>
      </c>
      <c r="X3948" s="156">
        <f t="shared" ca="1" si="413"/>
        <v>1</v>
      </c>
      <c r="Y3948" s="156">
        <f t="shared" ca="1" si="414"/>
        <v>1</v>
      </c>
    </row>
    <row r="3949" spans="2:25" hidden="1" x14ac:dyDescent="0.25">
      <c r="B3949" s="390" t="str">
        <f>IFERROR(IF(LEN(INDEX(PlansAndNotes!$B$6:$B$2005,ROW(A3949)-ROW($B$3)))=0,"",INDEX(PlansAndNotes!$B$6:$B$2005,ROW(A3949)-ROW($B$3))),"")</f>
        <v/>
      </c>
      <c r="C3949" s="387" t="str">
        <f t="shared" si="415"/>
        <v/>
      </c>
      <c r="D3949" s="361" t="str">
        <f>IFERROR(IF(LEN(C3949)&gt;0,IF(LEN(INDEX(TasksList!$C$6:$C$25,MATCH(C3949,TasksList!$B$6:$B$25,0),1))=0,"",INDEX(TasksList!$C$6:$C$25,MATCH(C3949,TasksList!$B$6:$B$25,0),1)),""),"")</f>
        <v/>
      </c>
      <c r="E3949" s="361" t="str">
        <f>IFERROR(IF(LEN(C3949)&gt;0,IF(LEN(INDEX(TasksList!$F$6:$F$25,MATCH(C3949,TasksList!$B$6:$B$25,0),1))=0,"not set!",INDEX(TasksList!$F$6:$F$25,MATCH(C3949,TasksList!$B$6:$B$25,0),1)),""),"")</f>
        <v/>
      </c>
      <c r="F3949" s="360" t="str">
        <f>IFERROR(IF(LEN(D3949)&gt;0,IF(LEN(INDEX(AdressBook!$D$6:$D$25,MATCH(D3949,AdressBook!$B$6:$B$25,0),1))=0,"",INDEX(AdressBook!$D$6:$D$25,MATCH(D3949,AdressBook!$B$6:$B$25,0),1)),""),"")</f>
        <v/>
      </c>
      <c r="G3949" s="361" t="str">
        <f>IFERROR(IF(LEN(INDEX(PlansAndNotes!$F$6:$F$4005,ROW(B3949)-ROW($C$3)))=0,"",INDEX(PlansAndNotes!$F$6:$F$4005,ROW(B3949)-ROW($C$3))),"")</f>
        <v/>
      </c>
      <c r="H3949" s="361" t="str">
        <f>IFERROR(IF(LEN(C3949)&gt;0,IF(LEN(INDEX(TasksList!$G$6:$G$25,MATCH(C3949,TasksList!$B$6:$B$25,0),1))=0,"",INDEX(TasksList!$G$6:$G$25,MATCH(C3949,TasksList!$B$6:$B$25,0),1)),""),"")</f>
        <v/>
      </c>
      <c r="N3949" s="362" t="str">
        <f>IFERROR(IF(LEN(INDEX(PlansAndNotes!$D$6:$D$4005,ROW(B3949)-ROW($C$3)))=0,"",INDEX(PlansAndNotes!$D$6:$D$4005,ROW(B3949)-ROW($C$3))),"")</f>
        <v/>
      </c>
      <c r="O3949" s="165" t="str">
        <f t="shared" si="410"/>
        <v/>
      </c>
      <c r="P3949" s="363" t="str">
        <f>IFERROR(IF(LEN(INDEX(PlansAndNotes!$E$6:$E$4005,ROW(B3949)-ROW($C$3)))=0,"",INDEX(PlansAndNotes!$E$6:$E$4005,ROW(B3949)-ROW($C$3))),"")</f>
        <v/>
      </c>
      <c r="Q3949" s="363" t="str">
        <f>IFERROR(IF(LEN(INDEX(PlansAndNotes!$G$6:$G$4005,ROW(B3949)-ROW($C$3)))=0,"",INDEX(PlansAndNotes!$G$6:$G$4005,ROW(B3949)-ROW($C$3))),"")</f>
        <v/>
      </c>
      <c r="R3949" s="361" t="str">
        <f>IFERROR(IF(LEN(D3949)&gt;0,IF(LEN(INDEX(AdressBook!$C$6:$C$25,MATCH(D3949,AdressBook!$B$6:$B$25,0),1))=0,"",INDEX(AdressBook!$C$6:$C$25,MATCH(D3949,AdressBook!$B$6:$B$25,0),1)),""),"")</f>
        <v/>
      </c>
      <c r="S3949" s="165">
        <f>IF(LEN(C3949)&gt;0,IFERROR(IF(MATCH(C3949,C3950:$C$4004,0)&gt;0,-1,ROW(S3949)-ROW($S$3)),ROW(S3949)-ROW($S$3)),-1)</f>
        <v>-1</v>
      </c>
      <c r="T3949" s="165">
        <f t="shared" si="411"/>
        <v>0</v>
      </c>
      <c r="U3949" s="165" t="str">
        <f t="shared" si="412"/>
        <v/>
      </c>
      <c r="V3949" s="165" t="str">
        <f>IFERROR(IF(OR(C3949="",S3949&lt;0),"",IF(SUBTOTAL(3,C3949:C3949)=0,-1,SUBTOTAL(3,$C$4:C3949))),"")</f>
        <v/>
      </c>
      <c r="W3949" s="156" t="str">
        <f t="array" ref="W3949">IF(LEN(C3949)&gt;0,IFERROR(IF(MATCH(C3949,$C$3:$C3948,0)&gt;0,N3949-INDEX($N$3:N3948,SUMPRODUCT(MAX(ROW($C$3:$C3948)*(C3949=$C$3:$C3948)))-2,1),""),""),"")</f>
        <v/>
      </c>
      <c r="X3949" s="156">
        <f t="shared" ca="1" si="413"/>
        <v>1</v>
      </c>
      <c r="Y3949" s="156">
        <f t="shared" ca="1" si="414"/>
        <v>1</v>
      </c>
    </row>
    <row r="3950" spans="2:25" hidden="1" x14ac:dyDescent="0.25">
      <c r="B3950" s="390" t="str">
        <f>IFERROR(IF(LEN(INDEX(PlansAndNotes!$B$6:$B$2005,ROW(A3950)-ROW($B$3)))=0,"",INDEX(PlansAndNotes!$B$6:$B$2005,ROW(A3950)-ROW($B$3))),"")</f>
        <v/>
      </c>
      <c r="C3950" s="387" t="str">
        <f t="shared" si="415"/>
        <v/>
      </c>
      <c r="D3950" s="361" t="str">
        <f>IFERROR(IF(LEN(C3950)&gt;0,IF(LEN(INDEX(TasksList!$C$6:$C$25,MATCH(C3950,TasksList!$B$6:$B$25,0),1))=0,"",INDEX(TasksList!$C$6:$C$25,MATCH(C3950,TasksList!$B$6:$B$25,0),1)),""),"")</f>
        <v/>
      </c>
      <c r="E3950" s="361" t="str">
        <f>IFERROR(IF(LEN(C3950)&gt;0,IF(LEN(INDEX(TasksList!$F$6:$F$25,MATCH(C3950,TasksList!$B$6:$B$25,0),1))=0,"not set!",INDEX(TasksList!$F$6:$F$25,MATCH(C3950,TasksList!$B$6:$B$25,0),1)),""),"")</f>
        <v/>
      </c>
      <c r="F3950" s="360" t="str">
        <f>IFERROR(IF(LEN(D3950)&gt;0,IF(LEN(INDEX(AdressBook!$D$6:$D$25,MATCH(D3950,AdressBook!$B$6:$B$25,0),1))=0,"",INDEX(AdressBook!$D$6:$D$25,MATCH(D3950,AdressBook!$B$6:$B$25,0),1)),""),"")</f>
        <v/>
      </c>
      <c r="G3950" s="361" t="str">
        <f>IFERROR(IF(LEN(INDEX(PlansAndNotes!$F$6:$F$4005,ROW(B3950)-ROW($C$3)))=0,"",INDEX(PlansAndNotes!$F$6:$F$4005,ROW(B3950)-ROW($C$3))),"")</f>
        <v/>
      </c>
      <c r="H3950" s="361" t="str">
        <f>IFERROR(IF(LEN(C3950)&gt;0,IF(LEN(INDEX(TasksList!$G$6:$G$25,MATCH(C3950,TasksList!$B$6:$B$25,0),1))=0,"",INDEX(TasksList!$G$6:$G$25,MATCH(C3950,TasksList!$B$6:$B$25,0),1)),""),"")</f>
        <v/>
      </c>
      <c r="N3950" s="362" t="str">
        <f>IFERROR(IF(LEN(INDEX(PlansAndNotes!$D$6:$D$4005,ROW(B3950)-ROW($C$3)))=0,"",INDEX(PlansAndNotes!$D$6:$D$4005,ROW(B3950)-ROW($C$3))),"")</f>
        <v/>
      </c>
      <c r="O3950" s="165" t="str">
        <f t="shared" si="410"/>
        <v/>
      </c>
      <c r="P3950" s="363" t="str">
        <f>IFERROR(IF(LEN(INDEX(PlansAndNotes!$E$6:$E$4005,ROW(B3950)-ROW($C$3)))=0,"",INDEX(PlansAndNotes!$E$6:$E$4005,ROW(B3950)-ROW($C$3))),"")</f>
        <v/>
      </c>
      <c r="Q3950" s="363" t="str">
        <f>IFERROR(IF(LEN(INDEX(PlansAndNotes!$G$6:$G$4005,ROW(B3950)-ROW($C$3)))=0,"",INDEX(PlansAndNotes!$G$6:$G$4005,ROW(B3950)-ROW($C$3))),"")</f>
        <v/>
      </c>
      <c r="R3950" s="361" t="str">
        <f>IFERROR(IF(LEN(D3950)&gt;0,IF(LEN(INDEX(AdressBook!$C$6:$C$25,MATCH(D3950,AdressBook!$B$6:$B$25,0),1))=0,"",INDEX(AdressBook!$C$6:$C$25,MATCH(D3950,AdressBook!$B$6:$B$25,0),1)),""),"")</f>
        <v/>
      </c>
      <c r="S3950" s="165">
        <f>IF(LEN(C3950)&gt;0,IFERROR(IF(MATCH(C3950,C3951:$C$4004,0)&gt;0,-1,ROW(S3950)-ROW($S$3)),ROW(S3950)-ROW($S$3)),-1)</f>
        <v>-1</v>
      </c>
      <c r="T3950" s="165">
        <f t="shared" si="411"/>
        <v>0</v>
      </c>
      <c r="U3950" s="165" t="str">
        <f t="shared" si="412"/>
        <v/>
      </c>
      <c r="V3950" s="165" t="str">
        <f>IFERROR(IF(OR(C3950="",S3950&lt;0),"",IF(SUBTOTAL(3,C3950:C3950)=0,-1,SUBTOTAL(3,$C$4:C3950))),"")</f>
        <v/>
      </c>
      <c r="W3950" s="156" t="str">
        <f t="array" ref="W3950">IF(LEN(C3950)&gt;0,IFERROR(IF(MATCH(C3950,$C$3:$C3949,0)&gt;0,N3950-INDEX($N$3:N3949,SUMPRODUCT(MAX(ROW($C$3:$C3949)*(C3950=$C$3:$C3949)))-2,1),""),""),"")</f>
        <v/>
      </c>
      <c r="X3950" s="156">
        <f t="shared" ca="1" si="413"/>
        <v>1</v>
      </c>
      <c r="Y3950" s="156">
        <f t="shared" ca="1" si="414"/>
        <v>1</v>
      </c>
    </row>
    <row r="3951" spans="2:25" hidden="1" x14ac:dyDescent="0.25">
      <c r="B3951" s="390" t="str">
        <f>IFERROR(IF(LEN(INDEX(PlansAndNotes!$B$6:$B$2005,ROW(A3951)-ROW($B$3)))=0,"",INDEX(PlansAndNotes!$B$6:$B$2005,ROW(A3951)-ROW($B$3))),"")</f>
        <v/>
      </c>
      <c r="C3951" s="387" t="str">
        <f t="shared" si="415"/>
        <v/>
      </c>
      <c r="D3951" s="361" t="str">
        <f>IFERROR(IF(LEN(C3951)&gt;0,IF(LEN(INDEX(TasksList!$C$6:$C$25,MATCH(C3951,TasksList!$B$6:$B$25,0),1))=0,"",INDEX(TasksList!$C$6:$C$25,MATCH(C3951,TasksList!$B$6:$B$25,0),1)),""),"")</f>
        <v/>
      </c>
      <c r="E3951" s="361" t="str">
        <f>IFERROR(IF(LEN(C3951)&gt;0,IF(LEN(INDEX(TasksList!$F$6:$F$25,MATCH(C3951,TasksList!$B$6:$B$25,0),1))=0,"not set!",INDEX(TasksList!$F$6:$F$25,MATCH(C3951,TasksList!$B$6:$B$25,0),1)),""),"")</f>
        <v/>
      </c>
      <c r="F3951" s="360" t="str">
        <f>IFERROR(IF(LEN(D3951)&gt;0,IF(LEN(INDEX(AdressBook!$D$6:$D$25,MATCH(D3951,AdressBook!$B$6:$B$25,0),1))=0,"",INDEX(AdressBook!$D$6:$D$25,MATCH(D3951,AdressBook!$B$6:$B$25,0),1)),""),"")</f>
        <v/>
      </c>
      <c r="G3951" s="361" t="str">
        <f>IFERROR(IF(LEN(INDEX(PlansAndNotes!$F$6:$F$4005,ROW(B3951)-ROW($C$3)))=0,"",INDEX(PlansAndNotes!$F$6:$F$4005,ROW(B3951)-ROW($C$3))),"")</f>
        <v/>
      </c>
      <c r="H3951" s="361" t="str">
        <f>IFERROR(IF(LEN(C3951)&gt;0,IF(LEN(INDEX(TasksList!$G$6:$G$25,MATCH(C3951,TasksList!$B$6:$B$25,0),1))=0,"",INDEX(TasksList!$G$6:$G$25,MATCH(C3951,TasksList!$B$6:$B$25,0),1)),""),"")</f>
        <v/>
      </c>
      <c r="N3951" s="362" t="str">
        <f>IFERROR(IF(LEN(INDEX(PlansAndNotes!$D$6:$D$4005,ROW(B3951)-ROW($C$3)))=0,"",INDEX(PlansAndNotes!$D$6:$D$4005,ROW(B3951)-ROW($C$3))),"")</f>
        <v/>
      </c>
      <c r="O3951" s="165" t="str">
        <f t="shared" si="410"/>
        <v/>
      </c>
      <c r="P3951" s="363" t="str">
        <f>IFERROR(IF(LEN(INDEX(PlansAndNotes!$E$6:$E$4005,ROW(B3951)-ROW($C$3)))=0,"",INDEX(PlansAndNotes!$E$6:$E$4005,ROW(B3951)-ROW($C$3))),"")</f>
        <v/>
      </c>
      <c r="Q3951" s="363" t="str">
        <f>IFERROR(IF(LEN(INDEX(PlansAndNotes!$G$6:$G$4005,ROW(B3951)-ROW($C$3)))=0,"",INDEX(PlansAndNotes!$G$6:$G$4005,ROW(B3951)-ROW($C$3))),"")</f>
        <v/>
      </c>
      <c r="R3951" s="361" t="str">
        <f>IFERROR(IF(LEN(D3951)&gt;0,IF(LEN(INDEX(AdressBook!$C$6:$C$25,MATCH(D3951,AdressBook!$B$6:$B$25,0),1))=0,"",INDEX(AdressBook!$C$6:$C$25,MATCH(D3951,AdressBook!$B$6:$B$25,0),1)),""),"")</f>
        <v/>
      </c>
      <c r="S3951" s="165">
        <f>IF(LEN(C3951)&gt;0,IFERROR(IF(MATCH(C3951,C3952:$C$4004,0)&gt;0,-1,ROW(S3951)-ROW($S$3)),ROW(S3951)-ROW($S$3)),-1)</f>
        <v>-1</v>
      </c>
      <c r="T3951" s="165">
        <f t="shared" si="411"/>
        <v>0</v>
      </c>
      <c r="U3951" s="165" t="str">
        <f t="shared" si="412"/>
        <v/>
      </c>
      <c r="V3951" s="165" t="str">
        <f>IFERROR(IF(OR(C3951="",S3951&lt;0),"",IF(SUBTOTAL(3,C3951:C3951)=0,-1,SUBTOTAL(3,$C$4:C3951))),"")</f>
        <v/>
      </c>
      <c r="W3951" s="156" t="str">
        <f t="array" ref="W3951">IF(LEN(C3951)&gt;0,IFERROR(IF(MATCH(C3951,$C$3:$C3950,0)&gt;0,N3951-INDEX($N$3:N3950,SUMPRODUCT(MAX(ROW($C$3:$C3950)*(C3951=$C$3:$C3950)))-2,1),""),""),"")</f>
        <v/>
      </c>
      <c r="X3951" s="156">
        <f t="shared" ca="1" si="413"/>
        <v>1</v>
      </c>
      <c r="Y3951" s="156">
        <f t="shared" ca="1" si="414"/>
        <v>1</v>
      </c>
    </row>
    <row r="3952" spans="2:25" hidden="1" x14ac:dyDescent="0.25">
      <c r="B3952" s="390" t="str">
        <f>IFERROR(IF(LEN(INDEX(PlansAndNotes!$B$6:$B$2005,ROW(A3952)-ROW($B$3)))=0,"",INDEX(PlansAndNotes!$B$6:$B$2005,ROW(A3952)-ROW($B$3))),"")</f>
        <v/>
      </c>
      <c r="C3952" s="387" t="str">
        <f t="shared" si="415"/>
        <v/>
      </c>
      <c r="D3952" s="361" t="str">
        <f>IFERROR(IF(LEN(C3952)&gt;0,IF(LEN(INDEX(TasksList!$C$6:$C$25,MATCH(C3952,TasksList!$B$6:$B$25,0),1))=0,"",INDEX(TasksList!$C$6:$C$25,MATCH(C3952,TasksList!$B$6:$B$25,0),1)),""),"")</f>
        <v/>
      </c>
      <c r="E3952" s="361" t="str">
        <f>IFERROR(IF(LEN(C3952)&gt;0,IF(LEN(INDEX(TasksList!$F$6:$F$25,MATCH(C3952,TasksList!$B$6:$B$25,0),1))=0,"not set!",INDEX(TasksList!$F$6:$F$25,MATCH(C3952,TasksList!$B$6:$B$25,0),1)),""),"")</f>
        <v/>
      </c>
      <c r="F3952" s="360" t="str">
        <f>IFERROR(IF(LEN(D3952)&gt;0,IF(LEN(INDEX(AdressBook!$D$6:$D$25,MATCH(D3952,AdressBook!$B$6:$B$25,0),1))=0,"",INDEX(AdressBook!$D$6:$D$25,MATCH(D3952,AdressBook!$B$6:$B$25,0),1)),""),"")</f>
        <v/>
      </c>
      <c r="G3952" s="361" t="str">
        <f>IFERROR(IF(LEN(INDEX(PlansAndNotes!$F$6:$F$4005,ROW(B3952)-ROW($C$3)))=0,"",INDEX(PlansAndNotes!$F$6:$F$4005,ROW(B3952)-ROW($C$3))),"")</f>
        <v/>
      </c>
      <c r="H3952" s="361" t="str">
        <f>IFERROR(IF(LEN(C3952)&gt;0,IF(LEN(INDEX(TasksList!$G$6:$G$25,MATCH(C3952,TasksList!$B$6:$B$25,0),1))=0,"",INDEX(TasksList!$G$6:$G$25,MATCH(C3952,TasksList!$B$6:$B$25,0),1)),""),"")</f>
        <v/>
      </c>
      <c r="N3952" s="362" t="str">
        <f>IFERROR(IF(LEN(INDEX(PlansAndNotes!$D$6:$D$4005,ROW(B3952)-ROW($C$3)))=0,"",INDEX(PlansAndNotes!$D$6:$D$4005,ROW(B3952)-ROW($C$3))),"")</f>
        <v/>
      </c>
      <c r="O3952" s="165" t="str">
        <f t="shared" si="410"/>
        <v/>
      </c>
      <c r="P3952" s="363" t="str">
        <f>IFERROR(IF(LEN(INDEX(PlansAndNotes!$E$6:$E$4005,ROW(B3952)-ROW($C$3)))=0,"",INDEX(PlansAndNotes!$E$6:$E$4005,ROW(B3952)-ROW($C$3))),"")</f>
        <v/>
      </c>
      <c r="Q3952" s="363" t="str">
        <f>IFERROR(IF(LEN(INDEX(PlansAndNotes!$G$6:$G$4005,ROW(B3952)-ROW($C$3)))=0,"",INDEX(PlansAndNotes!$G$6:$G$4005,ROW(B3952)-ROW($C$3))),"")</f>
        <v/>
      </c>
      <c r="R3952" s="361" t="str">
        <f>IFERROR(IF(LEN(D3952)&gt;0,IF(LEN(INDEX(AdressBook!$C$6:$C$25,MATCH(D3952,AdressBook!$B$6:$B$25,0),1))=0,"",INDEX(AdressBook!$C$6:$C$25,MATCH(D3952,AdressBook!$B$6:$B$25,0),1)),""),"")</f>
        <v/>
      </c>
      <c r="S3952" s="165">
        <f>IF(LEN(C3952)&gt;0,IFERROR(IF(MATCH(C3952,C3953:$C$4004,0)&gt;0,-1,ROW(S3952)-ROW($S$3)),ROW(S3952)-ROW($S$3)),-1)</f>
        <v>-1</v>
      </c>
      <c r="T3952" s="165">
        <f t="shared" si="411"/>
        <v>0</v>
      </c>
      <c r="U3952" s="165" t="str">
        <f t="shared" si="412"/>
        <v/>
      </c>
      <c r="V3952" s="165" t="str">
        <f>IFERROR(IF(OR(C3952="",S3952&lt;0),"",IF(SUBTOTAL(3,C3952:C3952)=0,-1,SUBTOTAL(3,$C$4:C3952))),"")</f>
        <v/>
      </c>
      <c r="W3952" s="156" t="str">
        <f t="array" ref="W3952">IF(LEN(C3952)&gt;0,IFERROR(IF(MATCH(C3952,$C$3:$C3951,0)&gt;0,N3952-INDEX($N$3:N3951,SUMPRODUCT(MAX(ROW($C$3:$C3951)*(C3952=$C$3:$C3951)))-2,1),""),""),"")</f>
        <v/>
      </c>
      <c r="X3952" s="156">
        <f t="shared" ca="1" si="413"/>
        <v>1</v>
      </c>
      <c r="Y3952" s="156">
        <f t="shared" ca="1" si="414"/>
        <v>1</v>
      </c>
    </row>
    <row r="3953" spans="2:25" hidden="1" x14ac:dyDescent="0.25">
      <c r="B3953" s="390" t="str">
        <f>IFERROR(IF(LEN(INDEX(PlansAndNotes!$B$6:$B$2005,ROW(A3953)-ROW($B$3)))=0,"",INDEX(PlansAndNotes!$B$6:$B$2005,ROW(A3953)-ROW($B$3))),"")</f>
        <v/>
      </c>
      <c r="C3953" s="387" t="str">
        <f t="shared" si="415"/>
        <v/>
      </c>
      <c r="D3953" s="361" t="str">
        <f>IFERROR(IF(LEN(C3953)&gt;0,IF(LEN(INDEX(TasksList!$C$6:$C$25,MATCH(C3953,TasksList!$B$6:$B$25,0),1))=0,"",INDEX(TasksList!$C$6:$C$25,MATCH(C3953,TasksList!$B$6:$B$25,0),1)),""),"")</f>
        <v/>
      </c>
      <c r="E3953" s="361" t="str">
        <f>IFERROR(IF(LEN(C3953)&gt;0,IF(LEN(INDEX(TasksList!$F$6:$F$25,MATCH(C3953,TasksList!$B$6:$B$25,0),1))=0,"not set!",INDEX(TasksList!$F$6:$F$25,MATCH(C3953,TasksList!$B$6:$B$25,0),1)),""),"")</f>
        <v/>
      </c>
      <c r="F3953" s="360" t="str">
        <f>IFERROR(IF(LEN(D3953)&gt;0,IF(LEN(INDEX(AdressBook!$D$6:$D$25,MATCH(D3953,AdressBook!$B$6:$B$25,0),1))=0,"",INDEX(AdressBook!$D$6:$D$25,MATCH(D3953,AdressBook!$B$6:$B$25,0),1)),""),"")</f>
        <v/>
      </c>
      <c r="G3953" s="361" t="str">
        <f>IFERROR(IF(LEN(INDEX(PlansAndNotes!$F$6:$F$4005,ROW(B3953)-ROW($C$3)))=0,"",INDEX(PlansAndNotes!$F$6:$F$4005,ROW(B3953)-ROW($C$3))),"")</f>
        <v/>
      </c>
      <c r="H3953" s="361" t="str">
        <f>IFERROR(IF(LEN(C3953)&gt;0,IF(LEN(INDEX(TasksList!$G$6:$G$25,MATCH(C3953,TasksList!$B$6:$B$25,0),1))=0,"",INDEX(TasksList!$G$6:$G$25,MATCH(C3953,TasksList!$B$6:$B$25,0),1)),""),"")</f>
        <v/>
      </c>
      <c r="N3953" s="362" t="str">
        <f>IFERROR(IF(LEN(INDEX(PlansAndNotes!$D$6:$D$4005,ROW(B3953)-ROW($C$3)))=0,"",INDEX(PlansAndNotes!$D$6:$D$4005,ROW(B3953)-ROW($C$3))),"")</f>
        <v/>
      </c>
      <c r="O3953" s="165" t="str">
        <f t="shared" si="410"/>
        <v/>
      </c>
      <c r="P3953" s="363" t="str">
        <f>IFERROR(IF(LEN(INDEX(PlansAndNotes!$E$6:$E$4005,ROW(B3953)-ROW($C$3)))=0,"",INDEX(PlansAndNotes!$E$6:$E$4005,ROW(B3953)-ROW($C$3))),"")</f>
        <v/>
      </c>
      <c r="Q3953" s="363" t="str">
        <f>IFERROR(IF(LEN(INDEX(PlansAndNotes!$G$6:$G$4005,ROW(B3953)-ROW($C$3)))=0,"",INDEX(PlansAndNotes!$G$6:$G$4005,ROW(B3953)-ROW($C$3))),"")</f>
        <v/>
      </c>
      <c r="R3953" s="361" t="str">
        <f>IFERROR(IF(LEN(D3953)&gt;0,IF(LEN(INDEX(AdressBook!$C$6:$C$25,MATCH(D3953,AdressBook!$B$6:$B$25,0),1))=0,"",INDEX(AdressBook!$C$6:$C$25,MATCH(D3953,AdressBook!$B$6:$B$25,0),1)),""),"")</f>
        <v/>
      </c>
      <c r="S3953" s="165">
        <f>IF(LEN(C3953)&gt;0,IFERROR(IF(MATCH(C3953,C3954:$C$4004,0)&gt;0,-1,ROW(S3953)-ROW($S$3)),ROW(S3953)-ROW($S$3)),-1)</f>
        <v>-1</v>
      </c>
      <c r="T3953" s="165">
        <f t="shared" si="411"/>
        <v>0</v>
      </c>
      <c r="U3953" s="165" t="str">
        <f t="shared" si="412"/>
        <v/>
      </c>
      <c r="V3953" s="165" t="str">
        <f>IFERROR(IF(OR(C3953="",S3953&lt;0),"",IF(SUBTOTAL(3,C3953:C3953)=0,-1,SUBTOTAL(3,$C$4:C3953))),"")</f>
        <v/>
      </c>
      <c r="W3953" s="156" t="str">
        <f t="array" ref="W3953">IF(LEN(C3953)&gt;0,IFERROR(IF(MATCH(C3953,$C$3:$C3952,0)&gt;0,N3953-INDEX($N$3:N3952,SUMPRODUCT(MAX(ROW($C$3:$C3952)*(C3953=$C$3:$C3952)))-2,1),""),""),"")</f>
        <v/>
      </c>
      <c r="X3953" s="156">
        <f t="shared" ca="1" si="413"/>
        <v>1</v>
      </c>
      <c r="Y3953" s="156">
        <f t="shared" ca="1" si="414"/>
        <v>1</v>
      </c>
    </row>
    <row r="3954" spans="2:25" hidden="1" x14ac:dyDescent="0.25">
      <c r="B3954" s="390" t="str">
        <f>IFERROR(IF(LEN(INDEX(PlansAndNotes!$B$6:$B$2005,ROW(A3954)-ROW($B$3)))=0,"",INDEX(PlansAndNotes!$B$6:$B$2005,ROW(A3954)-ROW($B$3))),"")</f>
        <v/>
      </c>
      <c r="C3954" s="387" t="str">
        <f t="shared" si="415"/>
        <v/>
      </c>
      <c r="D3954" s="361" t="str">
        <f>IFERROR(IF(LEN(C3954)&gt;0,IF(LEN(INDEX(TasksList!$C$6:$C$25,MATCH(C3954,TasksList!$B$6:$B$25,0),1))=0,"",INDEX(TasksList!$C$6:$C$25,MATCH(C3954,TasksList!$B$6:$B$25,0),1)),""),"")</f>
        <v/>
      </c>
      <c r="E3954" s="361" t="str">
        <f>IFERROR(IF(LEN(C3954)&gt;0,IF(LEN(INDEX(TasksList!$F$6:$F$25,MATCH(C3954,TasksList!$B$6:$B$25,0),1))=0,"not set!",INDEX(TasksList!$F$6:$F$25,MATCH(C3954,TasksList!$B$6:$B$25,0),1)),""),"")</f>
        <v/>
      </c>
      <c r="F3954" s="360" t="str">
        <f>IFERROR(IF(LEN(D3954)&gt;0,IF(LEN(INDEX(AdressBook!$D$6:$D$25,MATCH(D3954,AdressBook!$B$6:$B$25,0),1))=0,"",INDEX(AdressBook!$D$6:$D$25,MATCH(D3954,AdressBook!$B$6:$B$25,0),1)),""),"")</f>
        <v/>
      </c>
      <c r="G3954" s="361" t="str">
        <f>IFERROR(IF(LEN(INDEX(PlansAndNotes!$F$6:$F$4005,ROW(B3954)-ROW($C$3)))=0,"",INDEX(PlansAndNotes!$F$6:$F$4005,ROW(B3954)-ROW($C$3))),"")</f>
        <v/>
      </c>
      <c r="H3954" s="361" t="str">
        <f>IFERROR(IF(LEN(C3954)&gt;0,IF(LEN(INDEX(TasksList!$G$6:$G$25,MATCH(C3954,TasksList!$B$6:$B$25,0),1))=0,"",INDEX(TasksList!$G$6:$G$25,MATCH(C3954,TasksList!$B$6:$B$25,0),1)),""),"")</f>
        <v/>
      </c>
      <c r="N3954" s="362" t="str">
        <f>IFERROR(IF(LEN(INDEX(PlansAndNotes!$D$6:$D$4005,ROW(B3954)-ROW($C$3)))=0,"",INDEX(PlansAndNotes!$D$6:$D$4005,ROW(B3954)-ROW($C$3))),"")</f>
        <v/>
      </c>
      <c r="O3954" s="165" t="str">
        <f t="shared" si="410"/>
        <v/>
      </c>
      <c r="P3954" s="363" t="str">
        <f>IFERROR(IF(LEN(INDEX(PlansAndNotes!$E$6:$E$4005,ROW(B3954)-ROW($C$3)))=0,"",INDEX(PlansAndNotes!$E$6:$E$4005,ROW(B3954)-ROW($C$3))),"")</f>
        <v/>
      </c>
      <c r="Q3954" s="363" t="str">
        <f>IFERROR(IF(LEN(INDEX(PlansAndNotes!$G$6:$G$4005,ROW(B3954)-ROW($C$3)))=0,"",INDEX(PlansAndNotes!$G$6:$G$4005,ROW(B3954)-ROW($C$3))),"")</f>
        <v/>
      </c>
      <c r="R3954" s="361" t="str">
        <f>IFERROR(IF(LEN(D3954)&gt;0,IF(LEN(INDEX(AdressBook!$C$6:$C$25,MATCH(D3954,AdressBook!$B$6:$B$25,0),1))=0,"",INDEX(AdressBook!$C$6:$C$25,MATCH(D3954,AdressBook!$B$6:$B$25,0),1)),""),"")</f>
        <v/>
      </c>
      <c r="S3954" s="165">
        <f>IF(LEN(C3954)&gt;0,IFERROR(IF(MATCH(C3954,C3955:$C$4004,0)&gt;0,-1,ROW(S3954)-ROW($S$3)),ROW(S3954)-ROW($S$3)),-1)</f>
        <v>-1</v>
      </c>
      <c r="T3954" s="165">
        <f t="shared" si="411"/>
        <v>0</v>
      </c>
      <c r="U3954" s="165" t="str">
        <f t="shared" si="412"/>
        <v/>
      </c>
      <c r="V3954" s="165" t="str">
        <f>IFERROR(IF(OR(C3954="",S3954&lt;0),"",IF(SUBTOTAL(3,C3954:C3954)=0,-1,SUBTOTAL(3,$C$4:C3954))),"")</f>
        <v/>
      </c>
      <c r="W3954" s="156" t="str">
        <f t="array" ref="W3954">IF(LEN(C3954)&gt;0,IFERROR(IF(MATCH(C3954,$C$3:$C3953,0)&gt;0,N3954-INDEX($N$3:N3953,SUMPRODUCT(MAX(ROW($C$3:$C3953)*(C3954=$C$3:$C3953)))-2,1),""),""),"")</f>
        <v/>
      </c>
      <c r="X3954" s="156">
        <f t="shared" ca="1" si="413"/>
        <v>1</v>
      </c>
      <c r="Y3954" s="156">
        <f t="shared" ca="1" si="414"/>
        <v>1</v>
      </c>
    </row>
    <row r="3955" spans="2:25" hidden="1" x14ac:dyDescent="0.25">
      <c r="B3955" s="390" t="str">
        <f>IFERROR(IF(LEN(INDEX(PlansAndNotes!$B$6:$B$2005,ROW(A3955)-ROW($B$3)))=0,"",INDEX(PlansAndNotes!$B$6:$B$2005,ROW(A3955)-ROW($B$3))),"")</f>
        <v/>
      </c>
      <c r="C3955" s="387" t="str">
        <f t="shared" si="415"/>
        <v/>
      </c>
      <c r="D3955" s="361" t="str">
        <f>IFERROR(IF(LEN(C3955)&gt;0,IF(LEN(INDEX(TasksList!$C$6:$C$25,MATCH(C3955,TasksList!$B$6:$B$25,0),1))=0,"",INDEX(TasksList!$C$6:$C$25,MATCH(C3955,TasksList!$B$6:$B$25,0),1)),""),"")</f>
        <v/>
      </c>
      <c r="E3955" s="361" t="str">
        <f>IFERROR(IF(LEN(C3955)&gt;0,IF(LEN(INDEX(TasksList!$F$6:$F$25,MATCH(C3955,TasksList!$B$6:$B$25,0),1))=0,"not set!",INDEX(TasksList!$F$6:$F$25,MATCH(C3955,TasksList!$B$6:$B$25,0),1)),""),"")</f>
        <v/>
      </c>
      <c r="F3955" s="360" t="str">
        <f>IFERROR(IF(LEN(D3955)&gt;0,IF(LEN(INDEX(AdressBook!$D$6:$D$25,MATCH(D3955,AdressBook!$B$6:$B$25,0),1))=0,"",INDEX(AdressBook!$D$6:$D$25,MATCH(D3955,AdressBook!$B$6:$B$25,0),1)),""),"")</f>
        <v/>
      </c>
      <c r="G3955" s="361" t="str">
        <f>IFERROR(IF(LEN(INDEX(PlansAndNotes!$F$6:$F$4005,ROW(B3955)-ROW($C$3)))=0,"",INDEX(PlansAndNotes!$F$6:$F$4005,ROW(B3955)-ROW($C$3))),"")</f>
        <v/>
      </c>
      <c r="H3955" s="361" t="str">
        <f>IFERROR(IF(LEN(C3955)&gt;0,IF(LEN(INDEX(TasksList!$G$6:$G$25,MATCH(C3955,TasksList!$B$6:$B$25,0),1))=0,"",INDEX(TasksList!$G$6:$G$25,MATCH(C3955,TasksList!$B$6:$B$25,0),1)),""),"")</f>
        <v/>
      </c>
      <c r="N3955" s="362" t="str">
        <f>IFERROR(IF(LEN(INDEX(PlansAndNotes!$D$6:$D$4005,ROW(B3955)-ROW($C$3)))=0,"",INDEX(PlansAndNotes!$D$6:$D$4005,ROW(B3955)-ROW($C$3))),"")</f>
        <v/>
      </c>
      <c r="O3955" s="165" t="str">
        <f t="shared" si="410"/>
        <v/>
      </c>
      <c r="P3955" s="363" t="str">
        <f>IFERROR(IF(LEN(INDEX(PlansAndNotes!$E$6:$E$4005,ROW(B3955)-ROW($C$3)))=0,"",INDEX(PlansAndNotes!$E$6:$E$4005,ROW(B3955)-ROW($C$3))),"")</f>
        <v/>
      </c>
      <c r="Q3955" s="363" t="str">
        <f>IFERROR(IF(LEN(INDEX(PlansAndNotes!$G$6:$G$4005,ROW(B3955)-ROW($C$3)))=0,"",INDEX(PlansAndNotes!$G$6:$G$4005,ROW(B3955)-ROW($C$3))),"")</f>
        <v/>
      </c>
      <c r="R3955" s="361" t="str">
        <f>IFERROR(IF(LEN(D3955)&gt;0,IF(LEN(INDEX(AdressBook!$C$6:$C$25,MATCH(D3955,AdressBook!$B$6:$B$25,0),1))=0,"",INDEX(AdressBook!$C$6:$C$25,MATCH(D3955,AdressBook!$B$6:$B$25,0),1)),""),"")</f>
        <v/>
      </c>
      <c r="S3955" s="165">
        <f>IF(LEN(C3955)&gt;0,IFERROR(IF(MATCH(C3955,C3956:$C$4004,0)&gt;0,-1,ROW(S3955)-ROW($S$3)),ROW(S3955)-ROW($S$3)),-1)</f>
        <v>-1</v>
      </c>
      <c r="T3955" s="165">
        <f t="shared" si="411"/>
        <v>0</v>
      </c>
      <c r="U3955" s="165" t="str">
        <f t="shared" si="412"/>
        <v/>
      </c>
      <c r="V3955" s="165" t="str">
        <f>IFERROR(IF(OR(C3955="",S3955&lt;0),"",IF(SUBTOTAL(3,C3955:C3955)=0,-1,SUBTOTAL(3,$C$4:C3955))),"")</f>
        <v/>
      </c>
      <c r="W3955" s="156" t="str">
        <f t="array" ref="W3955">IF(LEN(C3955)&gt;0,IFERROR(IF(MATCH(C3955,$C$3:$C3954,0)&gt;0,N3955-INDEX($N$3:N3954,SUMPRODUCT(MAX(ROW($C$3:$C3954)*(C3955=$C$3:$C3954)))-2,1),""),""),"")</f>
        <v/>
      </c>
      <c r="X3955" s="156">
        <f t="shared" ca="1" si="413"/>
        <v>1</v>
      </c>
      <c r="Y3955" s="156">
        <f t="shared" ca="1" si="414"/>
        <v>1</v>
      </c>
    </row>
    <row r="3956" spans="2:25" hidden="1" x14ac:dyDescent="0.25">
      <c r="B3956" s="390" t="str">
        <f>IFERROR(IF(LEN(INDEX(PlansAndNotes!$B$6:$B$2005,ROW(A3956)-ROW($B$3)))=0,"",INDEX(PlansAndNotes!$B$6:$B$2005,ROW(A3956)-ROW($B$3))),"")</f>
        <v/>
      </c>
      <c r="C3956" s="387" t="str">
        <f t="shared" si="415"/>
        <v/>
      </c>
      <c r="D3956" s="361" t="str">
        <f>IFERROR(IF(LEN(C3956)&gt;0,IF(LEN(INDEX(TasksList!$C$6:$C$25,MATCH(C3956,TasksList!$B$6:$B$25,0),1))=0,"",INDEX(TasksList!$C$6:$C$25,MATCH(C3956,TasksList!$B$6:$B$25,0),1)),""),"")</f>
        <v/>
      </c>
      <c r="E3956" s="361" t="str">
        <f>IFERROR(IF(LEN(C3956)&gt;0,IF(LEN(INDEX(TasksList!$F$6:$F$25,MATCH(C3956,TasksList!$B$6:$B$25,0),1))=0,"not set!",INDEX(TasksList!$F$6:$F$25,MATCH(C3956,TasksList!$B$6:$B$25,0),1)),""),"")</f>
        <v/>
      </c>
      <c r="F3956" s="360" t="str">
        <f>IFERROR(IF(LEN(D3956)&gt;0,IF(LEN(INDEX(AdressBook!$D$6:$D$25,MATCH(D3956,AdressBook!$B$6:$B$25,0),1))=0,"",INDEX(AdressBook!$D$6:$D$25,MATCH(D3956,AdressBook!$B$6:$B$25,0),1)),""),"")</f>
        <v/>
      </c>
      <c r="G3956" s="361" t="str">
        <f>IFERROR(IF(LEN(INDEX(PlansAndNotes!$F$6:$F$4005,ROW(B3956)-ROW($C$3)))=0,"",INDEX(PlansAndNotes!$F$6:$F$4005,ROW(B3956)-ROW($C$3))),"")</f>
        <v/>
      </c>
      <c r="H3956" s="361" t="str">
        <f>IFERROR(IF(LEN(C3956)&gt;0,IF(LEN(INDEX(TasksList!$G$6:$G$25,MATCH(C3956,TasksList!$B$6:$B$25,0),1))=0,"",INDEX(TasksList!$G$6:$G$25,MATCH(C3956,TasksList!$B$6:$B$25,0),1)),""),"")</f>
        <v/>
      </c>
      <c r="N3956" s="362" t="str">
        <f>IFERROR(IF(LEN(INDEX(PlansAndNotes!$D$6:$D$4005,ROW(B3956)-ROW($C$3)))=0,"",INDEX(PlansAndNotes!$D$6:$D$4005,ROW(B3956)-ROW($C$3))),"")</f>
        <v/>
      </c>
      <c r="O3956" s="165" t="str">
        <f t="shared" si="410"/>
        <v/>
      </c>
      <c r="P3956" s="363" t="str">
        <f>IFERROR(IF(LEN(INDEX(PlansAndNotes!$E$6:$E$4005,ROW(B3956)-ROW($C$3)))=0,"",INDEX(PlansAndNotes!$E$6:$E$4005,ROW(B3956)-ROW($C$3))),"")</f>
        <v/>
      </c>
      <c r="Q3956" s="363" t="str">
        <f>IFERROR(IF(LEN(INDEX(PlansAndNotes!$G$6:$G$4005,ROW(B3956)-ROW($C$3)))=0,"",INDEX(PlansAndNotes!$G$6:$G$4005,ROW(B3956)-ROW($C$3))),"")</f>
        <v/>
      </c>
      <c r="R3956" s="361" t="str">
        <f>IFERROR(IF(LEN(D3956)&gt;0,IF(LEN(INDEX(AdressBook!$C$6:$C$25,MATCH(D3956,AdressBook!$B$6:$B$25,0),1))=0,"",INDEX(AdressBook!$C$6:$C$25,MATCH(D3956,AdressBook!$B$6:$B$25,0),1)),""),"")</f>
        <v/>
      </c>
      <c r="S3956" s="165">
        <f>IF(LEN(C3956)&gt;0,IFERROR(IF(MATCH(C3956,C3957:$C$4004,0)&gt;0,-1,ROW(S3956)-ROW($S$3)),ROW(S3956)-ROW($S$3)),-1)</f>
        <v>-1</v>
      </c>
      <c r="T3956" s="165">
        <f t="shared" si="411"/>
        <v>0</v>
      </c>
      <c r="U3956" s="165" t="str">
        <f t="shared" si="412"/>
        <v/>
      </c>
      <c r="V3956" s="165" t="str">
        <f>IFERROR(IF(OR(C3956="",S3956&lt;0),"",IF(SUBTOTAL(3,C3956:C3956)=0,-1,SUBTOTAL(3,$C$4:C3956))),"")</f>
        <v/>
      </c>
      <c r="W3956" s="156" t="str">
        <f t="array" ref="W3956">IF(LEN(C3956)&gt;0,IFERROR(IF(MATCH(C3956,$C$3:$C3955,0)&gt;0,N3956-INDEX($N$3:N3955,SUMPRODUCT(MAX(ROW($C$3:$C3955)*(C3956=$C$3:$C3955)))-2,1),""),""),"")</f>
        <v/>
      </c>
      <c r="X3956" s="156">
        <f t="shared" ca="1" si="413"/>
        <v>1</v>
      </c>
      <c r="Y3956" s="156">
        <f t="shared" ca="1" si="414"/>
        <v>1</v>
      </c>
    </row>
    <row r="3957" spans="2:25" hidden="1" x14ac:dyDescent="0.25">
      <c r="B3957" s="390" t="str">
        <f>IFERROR(IF(LEN(INDEX(PlansAndNotes!$B$6:$B$2005,ROW(A3957)-ROW($B$3)))=0,"",INDEX(PlansAndNotes!$B$6:$B$2005,ROW(A3957)-ROW($B$3))),"")</f>
        <v/>
      </c>
      <c r="C3957" s="387" t="str">
        <f t="shared" si="415"/>
        <v/>
      </c>
      <c r="D3957" s="361" t="str">
        <f>IFERROR(IF(LEN(C3957)&gt;0,IF(LEN(INDEX(TasksList!$C$6:$C$25,MATCH(C3957,TasksList!$B$6:$B$25,0),1))=0,"",INDEX(TasksList!$C$6:$C$25,MATCH(C3957,TasksList!$B$6:$B$25,0),1)),""),"")</f>
        <v/>
      </c>
      <c r="E3957" s="361" t="str">
        <f>IFERROR(IF(LEN(C3957)&gt;0,IF(LEN(INDEX(TasksList!$F$6:$F$25,MATCH(C3957,TasksList!$B$6:$B$25,0),1))=0,"not set!",INDEX(TasksList!$F$6:$F$25,MATCH(C3957,TasksList!$B$6:$B$25,0),1)),""),"")</f>
        <v/>
      </c>
      <c r="F3957" s="360" t="str">
        <f>IFERROR(IF(LEN(D3957)&gt;0,IF(LEN(INDEX(AdressBook!$D$6:$D$25,MATCH(D3957,AdressBook!$B$6:$B$25,0),1))=0,"",INDEX(AdressBook!$D$6:$D$25,MATCH(D3957,AdressBook!$B$6:$B$25,0),1)),""),"")</f>
        <v/>
      </c>
      <c r="G3957" s="361" t="str">
        <f>IFERROR(IF(LEN(INDEX(PlansAndNotes!$F$6:$F$4005,ROW(B3957)-ROW($C$3)))=0,"",INDEX(PlansAndNotes!$F$6:$F$4005,ROW(B3957)-ROW($C$3))),"")</f>
        <v/>
      </c>
      <c r="H3957" s="361" t="str">
        <f>IFERROR(IF(LEN(C3957)&gt;0,IF(LEN(INDEX(TasksList!$G$6:$G$25,MATCH(C3957,TasksList!$B$6:$B$25,0),1))=0,"",INDEX(TasksList!$G$6:$G$25,MATCH(C3957,TasksList!$B$6:$B$25,0),1)),""),"")</f>
        <v/>
      </c>
      <c r="N3957" s="362" t="str">
        <f>IFERROR(IF(LEN(INDEX(PlansAndNotes!$D$6:$D$4005,ROW(B3957)-ROW($C$3)))=0,"",INDEX(PlansAndNotes!$D$6:$D$4005,ROW(B3957)-ROW($C$3))),"")</f>
        <v/>
      </c>
      <c r="O3957" s="165" t="str">
        <f t="shared" si="410"/>
        <v/>
      </c>
      <c r="P3957" s="363" t="str">
        <f>IFERROR(IF(LEN(INDEX(PlansAndNotes!$E$6:$E$4005,ROW(B3957)-ROW($C$3)))=0,"",INDEX(PlansAndNotes!$E$6:$E$4005,ROW(B3957)-ROW($C$3))),"")</f>
        <v/>
      </c>
      <c r="Q3957" s="363" t="str">
        <f>IFERROR(IF(LEN(INDEX(PlansAndNotes!$G$6:$G$4005,ROW(B3957)-ROW($C$3)))=0,"",INDEX(PlansAndNotes!$G$6:$G$4005,ROW(B3957)-ROW($C$3))),"")</f>
        <v/>
      </c>
      <c r="R3957" s="361" t="str">
        <f>IFERROR(IF(LEN(D3957)&gt;0,IF(LEN(INDEX(AdressBook!$C$6:$C$25,MATCH(D3957,AdressBook!$B$6:$B$25,0),1))=0,"",INDEX(AdressBook!$C$6:$C$25,MATCH(D3957,AdressBook!$B$6:$B$25,0),1)),""),"")</f>
        <v/>
      </c>
      <c r="S3957" s="165">
        <f>IF(LEN(C3957)&gt;0,IFERROR(IF(MATCH(C3957,C3958:$C$4004,0)&gt;0,-1,ROW(S3957)-ROW($S$3)),ROW(S3957)-ROW($S$3)),-1)</f>
        <v>-1</v>
      </c>
      <c r="T3957" s="165">
        <f t="shared" si="411"/>
        <v>0</v>
      </c>
      <c r="U3957" s="165" t="str">
        <f t="shared" si="412"/>
        <v/>
      </c>
      <c r="V3957" s="165" t="str">
        <f>IFERROR(IF(OR(C3957="",S3957&lt;0),"",IF(SUBTOTAL(3,C3957:C3957)=0,-1,SUBTOTAL(3,$C$4:C3957))),"")</f>
        <v/>
      </c>
      <c r="W3957" s="156" t="str">
        <f t="array" ref="W3957">IF(LEN(C3957)&gt;0,IFERROR(IF(MATCH(C3957,$C$3:$C3956,0)&gt;0,N3957-INDEX($N$3:N3956,SUMPRODUCT(MAX(ROW($C$3:$C3956)*(C3957=$C$3:$C3956)))-2,1),""),""),"")</f>
        <v/>
      </c>
      <c r="X3957" s="156">
        <f t="shared" ca="1" si="413"/>
        <v>1</v>
      </c>
      <c r="Y3957" s="156">
        <f t="shared" ca="1" si="414"/>
        <v>1</v>
      </c>
    </row>
    <row r="3958" spans="2:25" hidden="1" x14ac:dyDescent="0.25">
      <c r="B3958" s="390" t="str">
        <f>IFERROR(IF(LEN(INDEX(PlansAndNotes!$B$6:$B$2005,ROW(A3958)-ROW($B$3)))=0,"",INDEX(PlansAndNotes!$B$6:$B$2005,ROW(A3958)-ROW($B$3))),"")</f>
        <v/>
      </c>
      <c r="C3958" s="387" t="str">
        <f t="shared" si="415"/>
        <v/>
      </c>
      <c r="D3958" s="361" t="str">
        <f>IFERROR(IF(LEN(C3958)&gt;0,IF(LEN(INDEX(TasksList!$C$6:$C$25,MATCH(C3958,TasksList!$B$6:$B$25,0),1))=0,"",INDEX(TasksList!$C$6:$C$25,MATCH(C3958,TasksList!$B$6:$B$25,0),1)),""),"")</f>
        <v/>
      </c>
      <c r="E3958" s="361" t="str">
        <f>IFERROR(IF(LEN(C3958)&gt;0,IF(LEN(INDEX(TasksList!$F$6:$F$25,MATCH(C3958,TasksList!$B$6:$B$25,0),1))=0,"not set!",INDEX(TasksList!$F$6:$F$25,MATCH(C3958,TasksList!$B$6:$B$25,0),1)),""),"")</f>
        <v/>
      </c>
      <c r="F3958" s="360" t="str">
        <f>IFERROR(IF(LEN(D3958)&gt;0,IF(LEN(INDEX(AdressBook!$D$6:$D$25,MATCH(D3958,AdressBook!$B$6:$B$25,0),1))=0,"",INDEX(AdressBook!$D$6:$D$25,MATCH(D3958,AdressBook!$B$6:$B$25,0),1)),""),"")</f>
        <v/>
      </c>
      <c r="G3958" s="361" t="str">
        <f>IFERROR(IF(LEN(INDEX(PlansAndNotes!$F$6:$F$4005,ROW(B3958)-ROW($C$3)))=0,"",INDEX(PlansAndNotes!$F$6:$F$4005,ROW(B3958)-ROW($C$3))),"")</f>
        <v/>
      </c>
      <c r="H3958" s="361" t="str">
        <f>IFERROR(IF(LEN(C3958)&gt;0,IF(LEN(INDEX(TasksList!$G$6:$G$25,MATCH(C3958,TasksList!$B$6:$B$25,0),1))=0,"",INDEX(TasksList!$G$6:$G$25,MATCH(C3958,TasksList!$B$6:$B$25,0),1)),""),"")</f>
        <v/>
      </c>
      <c r="N3958" s="362" t="str">
        <f>IFERROR(IF(LEN(INDEX(PlansAndNotes!$D$6:$D$4005,ROW(B3958)-ROW($C$3)))=0,"",INDEX(PlansAndNotes!$D$6:$D$4005,ROW(B3958)-ROW($C$3))),"")</f>
        <v/>
      </c>
      <c r="O3958" s="165" t="str">
        <f t="shared" si="410"/>
        <v/>
      </c>
      <c r="P3958" s="363" t="str">
        <f>IFERROR(IF(LEN(INDEX(PlansAndNotes!$E$6:$E$4005,ROW(B3958)-ROW($C$3)))=0,"",INDEX(PlansAndNotes!$E$6:$E$4005,ROW(B3958)-ROW($C$3))),"")</f>
        <v/>
      </c>
      <c r="Q3958" s="363" t="str">
        <f>IFERROR(IF(LEN(INDEX(PlansAndNotes!$G$6:$G$4005,ROW(B3958)-ROW($C$3)))=0,"",INDEX(PlansAndNotes!$G$6:$G$4005,ROW(B3958)-ROW($C$3))),"")</f>
        <v/>
      </c>
      <c r="R3958" s="361" t="str">
        <f>IFERROR(IF(LEN(D3958)&gt;0,IF(LEN(INDEX(AdressBook!$C$6:$C$25,MATCH(D3958,AdressBook!$B$6:$B$25,0),1))=0,"",INDEX(AdressBook!$C$6:$C$25,MATCH(D3958,AdressBook!$B$6:$B$25,0),1)),""),"")</f>
        <v/>
      </c>
      <c r="S3958" s="165">
        <f>IF(LEN(C3958)&gt;0,IFERROR(IF(MATCH(C3958,C3959:$C$4004,0)&gt;0,-1,ROW(S3958)-ROW($S$3)),ROW(S3958)-ROW($S$3)),-1)</f>
        <v>-1</v>
      </c>
      <c r="T3958" s="165">
        <f t="shared" si="411"/>
        <v>0</v>
      </c>
      <c r="U3958" s="165" t="str">
        <f t="shared" si="412"/>
        <v/>
      </c>
      <c r="V3958" s="165" t="str">
        <f>IFERROR(IF(OR(C3958="",S3958&lt;0),"",IF(SUBTOTAL(3,C3958:C3958)=0,-1,SUBTOTAL(3,$C$4:C3958))),"")</f>
        <v/>
      </c>
      <c r="W3958" s="156" t="str">
        <f t="array" ref="W3958">IF(LEN(C3958)&gt;0,IFERROR(IF(MATCH(C3958,$C$3:$C3957,0)&gt;0,N3958-INDEX($N$3:N3957,SUMPRODUCT(MAX(ROW($C$3:$C3957)*(C3958=$C$3:$C3957)))-2,1),""),""),"")</f>
        <v/>
      </c>
      <c r="X3958" s="156">
        <f t="shared" ca="1" si="413"/>
        <v>1</v>
      </c>
      <c r="Y3958" s="156">
        <f t="shared" ca="1" si="414"/>
        <v>1</v>
      </c>
    </row>
    <row r="3959" spans="2:25" hidden="1" x14ac:dyDescent="0.25">
      <c r="B3959" s="390" t="str">
        <f>IFERROR(IF(LEN(INDEX(PlansAndNotes!$B$6:$B$2005,ROW(A3959)-ROW($B$3)))=0,"",INDEX(PlansAndNotes!$B$6:$B$2005,ROW(A3959)-ROW($B$3))),"")</f>
        <v/>
      </c>
      <c r="C3959" s="387" t="str">
        <f t="shared" si="415"/>
        <v/>
      </c>
      <c r="D3959" s="361" t="str">
        <f>IFERROR(IF(LEN(C3959)&gt;0,IF(LEN(INDEX(TasksList!$C$6:$C$25,MATCH(C3959,TasksList!$B$6:$B$25,0),1))=0,"",INDEX(TasksList!$C$6:$C$25,MATCH(C3959,TasksList!$B$6:$B$25,0),1)),""),"")</f>
        <v/>
      </c>
      <c r="E3959" s="361" t="str">
        <f>IFERROR(IF(LEN(C3959)&gt;0,IF(LEN(INDEX(TasksList!$F$6:$F$25,MATCH(C3959,TasksList!$B$6:$B$25,0),1))=0,"not set!",INDEX(TasksList!$F$6:$F$25,MATCH(C3959,TasksList!$B$6:$B$25,0),1)),""),"")</f>
        <v/>
      </c>
      <c r="F3959" s="360" t="str">
        <f>IFERROR(IF(LEN(D3959)&gt;0,IF(LEN(INDEX(AdressBook!$D$6:$D$25,MATCH(D3959,AdressBook!$B$6:$B$25,0),1))=0,"",INDEX(AdressBook!$D$6:$D$25,MATCH(D3959,AdressBook!$B$6:$B$25,0),1)),""),"")</f>
        <v/>
      </c>
      <c r="G3959" s="361" t="str">
        <f>IFERROR(IF(LEN(INDEX(PlansAndNotes!$F$6:$F$4005,ROW(B3959)-ROW($C$3)))=0,"",INDEX(PlansAndNotes!$F$6:$F$4005,ROW(B3959)-ROW($C$3))),"")</f>
        <v/>
      </c>
      <c r="H3959" s="361" t="str">
        <f>IFERROR(IF(LEN(C3959)&gt;0,IF(LEN(INDEX(TasksList!$G$6:$G$25,MATCH(C3959,TasksList!$B$6:$B$25,0),1))=0,"",INDEX(TasksList!$G$6:$G$25,MATCH(C3959,TasksList!$B$6:$B$25,0),1)),""),"")</f>
        <v/>
      </c>
      <c r="N3959" s="362" t="str">
        <f>IFERROR(IF(LEN(INDEX(PlansAndNotes!$D$6:$D$4005,ROW(B3959)-ROW($C$3)))=0,"",INDEX(PlansAndNotes!$D$6:$D$4005,ROW(B3959)-ROW($C$3))),"")</f>
        <v/>
      </c>
      <c r="O3959" s="165" t="str">
        <f t="shared" si="410"/>
        <v/>
      </c>
      <c r="P3959" s="363" t="str">
        <f>IFERROR(IF(LEN(INDEX(PlansAndNotes!$E$6:$E$4005,ROW(B3959)-ROW($C$3)))=0,"",INDEX(PlansAndNotes!$E$6:$E$4005,ROW(B3959)-ROW($C$3))),"")</f>
        <v/>
      </c>
      <c r="Q3959" s="363" t="str">
        <f>IFERROR(IF(LEN(INDEX(PlansAndNotes!$G$6:$G$4005,ROW(B3959)-ROW($C$3)))=0,"",INDEX(PlansAndNotes!$G$6:$G$4005,ROW(B3959)-ROW($C$3))),"")</f>
        <v/>
      </c>
      <c r="R3959" s="361" t="str">
        <f>IFERROR(IF(LEN(D3959)&gt;0,IF(LEN(INDEX(AdressBook!$C$6:$C$25,MATCH(D3959,AdressBook!$B$6:$B$25,0),1))=0,"",INDEX(AdressBook!$C$6:$C$25,MATCH(D3959,AdressBook!$B$6:$B$25,0),1)),""),"")</f>
        <v/>
      </c>
      <c r="S3959" s="165">
        <f>IF(LEN(C3959)&gt;0,IFERROR(IF(MATCH(C3959,C3960:$C$4004,0)&gt;0,-1,ROW(S3959)-ROW($S$3)),ROW(S3959)-ROW($S$3)),-1)</f>
        <v>-1</v>
      </c>
      <c r="T3959" s="165">
        <f t="shared" si="411"/>
        <v>0</v>
      </c>
      <c r="U3959" s="165" t="str">
        <f t="shared" si="412"/>
        <v/>
      </c>
      <c r="V3959" s="165" t="str">
        <f>IFERROR(IF(OR(C3959="",S3959&lt;0),"",IF(SUBTOTAL(3,C3959:C3959)=0,-1,SUBTOTAL(3,$C$4:C3959))),"")</f>
        <v/>
      </c>
      <c r="W3959" s="156" t="str">
        <f t="array" ref="W3959">IF(LEN(C3959)&gt;0,IFERROR(IF(MATCH(C3959,$C$3:$C3958,0)&gt;0,N3959-INDEX($N$3:N3958,SUMPRODUCT(MAX(ROW($C$3:$C3958)*(C3959=$C$3:$C3958)))-2,1),""),""),"")</f>
        <v/>
      </c>
      <c r="X3959" s="156">
        <f t="shared" ca="1" si="413"/>
        <v>1</v>
      </c>
      <c r="Y3959" s="156">
        <f t="shared" ca="1" si="414"/>
        <v>1</v>
      </c>
    </row>
    <row r="3960" spans="2:25" hidden="1" x14ac:dyDescent="0.25">
      <c r="B3960" s="390" t="str">
        <f>IFERROR(IF(LEN(INDEX(PlansAndNotes!$B$6:$B$2005,ROW(A3960)-ROW($B$3)))=0,"",INDEX(PlansAndNotes!$B$6:$B$2005,ROW(A3960)-ROW($B$3))),"")</f>
        <v/>
      </c>
      <c r="C3960" s="387" t="str">
        <f t="shared" si="415"/>
        <v/>
      </c>
      <c r="D3960" s="361" t="str">
        <f>IFERROR(IF(LEN(C3960)&gt;0,IF(LEN(INDEX(TasksList!$C$6:$C$25,MATCH(C3960,TasksList!$B$6:$B$25,0),1))=0,"",INDEX(TasksList!$C$6:$C$25,MATCH(C3960,TasksList!$B$6:$B$25,0),1)),""),"")</f>
        <v/>
      </c>
      <c r="E3960" s="361" t="str">
        <f>IFERROR(IF(LEN(C3960)&gt;0,IF(LEN(INDEX(TasksList!$F$6:$F$25,MATCH(C3960,TasksList!$B$6:$B$25,0),1))=0,"not set!",INDEX(TasksList!$F$6:$F$25,MATCH(C3960,TasksList!$B$6:$B$25,0),1)),""),"")</f>
        <v/>
      </c>
      <c r="F3960" s="360" t="str">
        <f>IFERROR(IF(LEN(D3960)&gt;0,IF(LEN(INDEX(AdressBook!$D$6:$D$25,MATCH(D3960,AdressBook!$B$6:$B$25,0),1))=0,"",INDEX(AdressBook!$D$6:$D$25,MATCH(D3960,AdressBook!$B$6:$B$25,0),1)),""),"")</f>
        <v/>
      </c>
      <c r="G3960" s="361" t="str">
        <f>IFERROR(IF(LEN(INDEX(PlansAndNotes!$F$6:$F$4005,ROW(B3960)-ROW($C$3)))=0,"",INDEX(PlansAndNotes!$F$6:$F$4005,ROW(B3960)-ROW($C$3))),"")</f>
        <v/>
      </c>
      <c r="H3960" s="361" t="str">
        <f>IFERROR(IF(LEN(C3960)&gt;0,IF(LEN(INDEX(TasksList!$G$6:$G$25,MATCH(C3960,TasksList!$B$6:$B$25,0),1))=0,"",INDEX(TasksList!$G$6:$G$25,MATCH(C3960,TasksList!$B$6:$B$25,0),1)),""),"")</f>
        <v/>
      </c>
      <c r="N3960" s="362" t="str">
        <f>IFERROR(IF(LEN(INDEX(PlansAndNotes!$D$6:$D$4005,ROW(B3960)-ROW($C$3)))=0,"",INDEX(PlansAndNotes!$D$6:$D$4005,ROW(B3960)-ROW($C$3))),"")</f>
        <v/>
      </c>
      <c r="O3960" s="165" t="str">
        <f t="shared" si="410"/>
        <v/>
      </c>
      <c r="P3960" s="363" t="str">
        <f>IFERROR(IF(LEN(INDEX(PlansAndNotes!$E$6:$E$4005,ROW(B3960)-ROW($C$3)))=0,"",INDEX(PlansAndNotes!$E$6:$E$4005,ROW(B3960)-ROW($C$3))),"")</f>
        <v/>
      </c>
      <c r="Q3960" s="363" t="str">
        <f>IFERROR(IF(LEN(INDEX(PlansAndNotes!$G$6:$G$4005,ROW(B3960)-ROW($C$3)))=0,"",INDEX(PlansAndNotes!$G$6:$G$4005,ROW(B3960)-ROW($C$3))),"")</f>
        <v/>
      </c>
      <c r="R3960" s="361" t="str">
        <f>IFERROR(IF(LEN(D3960)&gt;0,IF(LEN(INDEX(AdressBook!$C$6:$C$25,MATCH(D3960,AdressBook!$B$6:$B$25,0),1))=0,"",INDEX(AdressBook!$C$6:$C$25,MATCH(D3960,AdressBook!$B$6:$B$25,0),1)),""),"")</f>
        <v/>
      </c>
      <c r="S3960" s="165">
        <f>IF(LEN(C3960)&gt;0,IFERROR(IF(MATCH(C3960,C3961:$C$4004,0)&gt;0,-1,ROW(S3960)-ROW($S$3)),ROW(S3960)-ROW($S$3)),-1)</f>
        <v>-1</v>
      </c>
      <c r="T3960" s="165">
        <f t="shared" si="411"/>
        <v>0</v>
      </c>
      <c r="U3960" s="165" t="str">
        <f t="shared" si="412"/>
        <v/>
      </c>
      <c r="V3960" s="165" t="str">
        <f>IFERROR(IF(OR(C3960="",S3960&lt;0),"",IF(SUBTOTAL(3,C3960:C3960)=0,-1,SUBTOTAL(3,$C$4:C3960))),"")</f>
        <v/>
      </c>
      <c r="W3960" s="156" t="str">
        <f t="array" ref="W3960">IF(LEN(C3960)&gt;0,IFERROR(IF(MATCH(C3960,$C$3:$C3959,0)&gt;0,N3960-INDEX($N$3:N3959,SUMPRODUCT(MAX(ROW($C$3:$C3959)*(C3960=$C$3:$C3959)))-2,1),""),""),"")</f>
        <v/>
      </c>
      <c r="X3960" s="156">
        <f t="shared" ca="1" si="413"/>
        <v>1</v>
      </c>
      <c r="Y3960" s="156">
        <f t="shared" ca="1" si="414"/>
        <v>1</v>
      </c>
    </row>
    <row r="3961" spans="2:25" hidden="1" x14ac:dyDescent="0.25">
      <c r="B3961" s="390" t="str">
        <f>IFERROR(IF(LEN(INDEX(PlansAndNotes!$B$6:$B$2005,ROW(A3961)-ROW($B$3)))=0,"",INDEX(PlansAndNotes!$B$6:$B$2005,ROW(A3961)-ROW($B$3))),"")</f>
        <v/>
      </c>
      <c r="C3961" s="387" t="str">
        <f t="shared" si="415"/>
        <v/>
      </c>
      <c r="D3961" s="361" t="str">
        <f>IFERROR(IF(LEN(C3961)&gt;0,IF(LEN(INDEX(TasksList!$C$6:$C$25,MATCH(C3961,TasksList!$B$6:$B$25,0),1))=0,"",INDEX(TasksList!$C$6:$C$25,MATCH(C3961,TasksList!$B$6:$B$25,0),1)),""),"")</f>
        <v/>
      </c>
      <c r="E3961" s="361" t="str">
        <f>IFERROR(IF(LEN(C3961)&gt;0,IF(LEN(INDEX(TasksList!$F$6:$F$25,MATCH(C3961,TasksList!$B$6:$B$25,0),1))=0,"not set!",INDEX(TasksList!$F$6:$F$25,MATCH(C3961,TasksList!$B$6:$B$25,0),1)),""),"")</f>
        <v/>
      </c>
      <c r="F3961" s="360" t="str">
        <f>IFERROR(IF(LEN(D3961)&gt;0,IF(LEN(INDEX(AdressBook!$D$6:$D$25,MATCH(D3961,AdressBook!$B$6:$B$25,0),1))=0,"",INDEX(AdressBook!$D$6:$D$25,MATCH(D3961,AdressBook!$B$6:$B$25,0),1)),""),"")</f>
        <v/>
      </c>
      <c r="G3961" s="361" t="str">
        <f>IFERROR(IF(LEN(INDEX(PlansAndNotes!$F$6:$F$4005,ROW(B3961)-ROW($C$3)))=0,"",INDEX(PlansAndNotes!$F$6:$F$4005,ROW(B3961)-ROW($C$3))),"")</f>
        <v/>
      </c>
      <c r="H3961" s="361" t="str">
        <f>IFERROR(IF(LEN(C3961)&gt;0,IF(LEN(INDEX(TasksList!$G$6:$G$25,MATCH(C3961,TasksList!$B$6:$B$25,0),1))=0,"",INDEX(TasksList!$G$6:$G$25,MATCH(C3961,TasksList!$B$6:$B$25,0),1)),""),"")</f>
        <v/>
      </c>
      <c r="N3961" s="362" t="str">
        <f>IFERROR(IF(LEN(INDEX(PlansAndNotes!$D$6:$D$4005,ROW(B3961)-ROW($C$3)))=0,"",INDEX(PlansAndNotes!$D$6:$D$4005,ROW(B3961)-ROW($C$3))),"")</f>
        <v/>
      </c>
      <c r="O3961" s="165" t="str">
        <f t="shared" si="410"/>
        <v/>
      </c>
      <c r="P3961" s="363" t="str">
        <f>IFERROR(IF(LEN(INDEX(PlansAndNotes!$E$6:$E$4005,ROW(B3961)-ROW($C$3)))=0,"",INDEX(PlansAndNotes!$E$6:$E$4005,ROW(B3961)-ROW($C$3))),"")</f>
        <v/>
      </c>
      <c r="Q3961" s="363" t="str">
        <f>IFERROR(IF(LEN(INDEX(PlansAndNotes!$G$6:$G$4005,ROW(B3961)-ROW($C$3)))=0,"",INDEX(PlansAndNotes!$G$6:$G$4005,ROW(B3961)-ROW($C$3))),"")</f>
        <v/>
      </c>
      <c r="R3961" s="361" t="str">
        <f>IFERROR(IF(LEN(D3961)&gt;0,IF(LEN(INDEX(AdressBook!$C$6:$C$25,MATCH(D3961,AdressBook!$B$6:$B$25,0),1))=0,"",INDEX(AdressBook!$C$6:$C$25,MATCH(D3961,AdressBook!$B$6:$B$25,0),1)),""),"")</f>
        <v/>
      </c>
      <c r="S3961" s="165">
        <f>IF(LEN(C3961)&gt;0,IFERROR(IF(MATCH(C3961,C3962:$C$4004,0)&gt;0,-1,ROW(S3961)-ROW($S$3)),ROW(S3961)-ROW($S$3)),-1)</f>
        <v>-1</v>
      </c>
      <c r="T3961" s="165">
        <f t="shared" si="411"/>
        <v>0</v>
      </c>
      <c r="U3961" s="165" t="str">
        <f t="shared" si="412"/>
        <v/>
      </c>
      <c r="V3961" s="165" t="str">
        <f>IFERROR(IF(OR(C3961="",S3961&lt;0),"",IF(SUBTOTAL(3,C3961:C3961)=0,-1,SUBTOTAL(3,$C$4:C3961))),"")</f>
        <v/>
      </c>
      <c r="W3961" s="156" t="str">
        <f t="array" ref="W3961">IF(LEN(C3961)&gt;0,IFERROR(IF(MATCH(C3961,$C$3:$C3960,0)&gt;0,N3961-INDEX($N$3:N3960,SUMPRODUCT(MAX(ROW($C$3:$C3960)*(C3961=$C$3:$C3960)))-2,1),""),""),"")</f>
        <v/>
      </c>
      <c r="X3961" s="156">
        <f t="shared" ca="1" si="413"/>
        <v>1</v>
      </c>
      <c r="Y3961" s="156">
        <f t="shared" ca="1" si="414"/>
        <v>1</v>
      </c>
    </row>
    <row r="3962" spans="2:25" hidden="1" x14ac:dyDescent="0.25">
      <c r="B3962" s="390" t="str">
        <f>IFERROR(IF(LEN(INDEX(PlansAndNotes!$B$6:$B$2005,ROW(A3962)-ROW($B$3)))=0,"",INDEX(PlansAndNotes!$B$6:$B$2005,ROW(A3962)-ROW($B$3))),"")</f>
        <v/>
      </c>
      <c r="C3962" s="387" t="str">
        <f t="shared" si="415"/>
        <v/>
      </c>
      <c r="D3962" s="361" t="str">
        <f>IFERROR(IF(LEN(C3962)&gt;0,IF(LEN(INDEX(TasksList!$C$6:$C$25,MATCH(C3962,TasksList!$B$6:$B$25,0),1))=0,"",INDEX(TasksList!$C$6:$C$25,MATCH(C3962,TasksList!$B$6:$B$25,0),1)),""),"")</f>
        <v/>
      </c>
      <c r="E3962" s="361" t="str">
        <f>IFERROR(IF(LEN(C3962)&gt;0,IF(LEN(INDEX(TasksList!$F$6:$F$25,MATCH(C3962,TasksList!$B$6:$B$25,0),1))=0,"not set!",INDEX(TasksList!$F$6:$F$25,MATCH(C3962,TasksList!$B$6:$B$25,0),1)),""),"")</f>
        <v/>
      </c>
      <c r="F3962" s="360" t="str">
        <f>IFERROR(IF(LEN(D3962)&gt;0,IF(LEN(INDEX(AdressBook!$D$6:$D$25,MATCH(D3962,AdressBook!$B$6:$B$25,0),1))=0,"",INDEX(AdressBook!$D$6:$D$25,MATCH(D3962,AdressBook!$B$6:$B$25,0),1)),""),"")</f>
        <v/>
      </c>
      <c r="G3962" s="361" t="str">
        <f>IFERROR(IF(LEN(INDEX(PlansAndNotes!$F$6:$F$4005,ROW(B3962)-ROW($C$3)))=0,"",INDEX(PlansAndNotes!$F$6:$F$4005,ROW(B3962)-ROW($C$3))),"")</f>
        <v/>
      </c>
      <c r="H3962" s="361" t="str">
        <f>IFERROR(IF(LEN(C3962)&gt;0,IF(LEN(INDEX(TasksList!$G$6:$G$25,MATCH(C3962,TasksList!$B$6:$B$25,0),1))=0,"",INDEX(TasksList!$G$6:$G$25,MATCH(C3962,TasksList!$B$6:$B$25,0),1)),""),"")</f>
        <v/>
      </c>
      <c r="N3962" s="362" t="str">
        <f>IFERROR(IF(LEN(INDEX(PlansAndNotes!$D$6:$D$4005,ROW(B3962)-ROW($C$3)))=0,"",INDEX(PlansAndNotes!$D$6:$D$4005,ROW(B3962)-ROW($C$3))),"")</f>
        <v/>
      </c>
      <c r="O3962" s="165" t="str">
        <f t="shared" si="410"/>
        <v/>
      </c>
      <c r="P3962" s="363" t="str">
        <f>IFERROR(IF(LEN(INDEX(PlansAndNotes!$E$6:$E$4005,ROW(B3962)-ROW($C$3)))=0,"",INDEX(PlansAndNotes!$E$6:$E$4005,ROW(B3962)-ROW($C$3))),"")</f>
        <v/>
      </c>
      <c r="Q3962" s="363" t="str">
        <f>IFERROR(IF(LEN(INDEX(PlansAndNotes!$G$6:$G$4005,ROW(B3962)-ROW($C$3)))=0,"",INDEX(PlansAndNotes!$G$6:$G$4005,ROW(B3962)-ROW($C$3))),"")</f>
        <v/>
      </c>
      <c r="R3962" s="361" t="str">
        <f>IFERROR(IF(LEN(D3962)&gt;0,IF(LEN(INDEX(AdressBook!$C$6:$C$25,MATCH(D3962,AdressBook!$B$6:$B$25,0),1))=0,"",INDEX(AdressBook!$C$6:$C$25,MATCH(D3962,AdressBook!$B$6:$B$25,0),1)),""),"")</f>
        <v/>
      </c>
      <c r="S3962" s="165">
        <f>IF(LEN(C3962)&gt;0,IFERROR(IF(MATCH(C3962,C3963:$C$4004,0)&gt;0,-1,ROW(S3962)-ROW($S$3)),ROW(S3962)-ROW($S$3)),-1)</f>
        <v>-1</v>
      </c>
      <c r="T3962" s="165">
        <f t="shared" si="411"/>
        <v>0</v>
      </c>
      <c r="U3962" s="165" t="str">
        <f t="shared" si="412"/>
        <v/>
      </c>
      <c r="V3962" s="165" t="str">
        <f>IFERROR(IF(OR(C3962="",S3962&lt;0),"",IF(SUBTOTAL(3,C3962:C3962)=0,-1,SUBTOTAL(3,$C$4:C3962))),"")</f>
        <v/>
      </c>
      <c r="W3962" s="156" t="str">
        <f t="array" ref="W3962">IF(LEN(C3962)&gt;0,IFERROR(IF(MATCH(C3962,$C$3:$C3961,0)&gt;0,N3962-INDEX($N$3:N3961,SUMPRODUCT(MAX(ROW($C$3:$C3961)*(C3962=$C$3:$C3961)))-2,1),""),""),"")</f>
        <v/>
      </c>
      <c r="X3962" s="156">
        <f t="shared" ca="1" si="413"/>
        <v>1</v>
      </c>
      <c r="Y3962" s="156">
        <f t="shared" ca="1" si="414"/>
        <v>1</v>
      </c>
    </row>
    <row r="3963" spans="2:25" hidden="1" x14ac:dyDescent="0.25">
      <c r="B3963" s="390" t="str">
        <f>IFERROR(IF(LEN(INDEX(PlansAndNotes!$B$6:$B$2005,ROW(A3963)-ROW($B$3)))=0,"",INDEX(PlansAndNotes!$B$6:$B$2005,ROW(A3963)-ROW($B$3))),"")</f>
        <v/>
      </c>
      <c r="C3963" s="387" t="str">
        <f t="shared" si="415"/>
        <v/>
      </c>
      <c r="D3963" s="361" t="str">
        <f>IFERROR(IF(LEN(C3963)&gt;0,IF(LEN(INDEX(TasksList!$C$6:$C$25,MATCH(C3963,TasksList!$B$6:$B$25,0),1))=0,"",INDEX(TasksList!$C$6:$C$25,MATCH(C3963,TasksList!$B$6:$B$25,0),1)),""),"")</f>
        <v/>
      </c>
      <c r="E3963" s="361" t="str">
        <f>IFERROR(IF(LEN(C3963)&gt;0,IF(LEN(INDEX(TasksList!$F$6:$F$25,MATCH(C3963,TasksList!$B$6:$B$25,0),1))=0,"not set!",INDEX(TasksList!$F$6:$F$25,MATCH(C3963,TasksList!$B$6:$B$25,0),1)),""),"")</f>
        <v/>
      </c>
      <c r="F3963" s="360" t="str">
        <f>IFERROR(IF(LEN(D3963)&gt;0,IF(LEN(INDEX(AdressBook!$D$6:$D$25,MATCH(D3963,AdressBook!$B$6:$B$25,0),1))=0,"",INDEX(AdressBook!$D$6:$D$25,MATCH(D3963,AdressBook!$B$6:$B$25,0),1)),""),"")</f>
        <v/>
      </c>
      <c r="G3963" s="361" t="str">
        <f>IFERROR(IF(LEN(INDEX(PlansAndNotes!$F$6:$F$4005,ROW(B3963)-ROW($C$3)))=0,"",INDEX(PlansAndNotes!$F$6:$F$4005,ROW(B3963)-ROW($C$3))),"")</f>
        <v/>
      </c>
      <c r="H3963" s="361" t="str">
        <f>IFERROR(IF(LEN(C3963)&gt;0,IF(LEN(INDEX(TasksList!$G$6:$G$25,MATCH(C3963,TasksList!$B$6:$B$25,0),1))=0,"",INDEX(TasksList!$G$6:$G$25,MATCH(C3963,TasksList!$B$6:$B$25,0),1)),""),"")</f>
        <v/>
      </c>
      <c r="N3963" s="362" t="str">
        <f>IFERROR(IF(LEN(INDEX(PlansAndNotes!$D$6:$D$4005,ROW(B3963)-ROW($C$3)))=0,"",INDEX(PlansAndNotes!$D$6:$D$4005,ROW(B3963)-ROW($C$3))),"")</f>
        <v/>
      </c>
      <c r="O3963" s="165" t="str">
        <f t="shared" si="410"/>
        <v/>
      </c>
      <c r="P3963" s="363" t="str">
        <f>IFERROR(IF(LEN(INDEX(PlansAndNotes!$E$6:$E$4005,ROW(B3963)-ROW($C$3)))=0,"",INDEX(PlansAndNotes!$E$6:$E$4005,ROW(B3963)-ROW($C$3))),"")</f>
        <v/>
      </c>
      <c r="Q3963" s="363" t="str">
        <f>IFERROR(IF(LEN(INDEX(PlansAndNotes!$G$6:$G$4005,ROW(B3963)-ROW($C$3)))=0,"",INDEX(PlansAndNotes!$G$6:$G$4005,ROW(B3963)-ROW($C$3))),"")</f>
        <v/>
      </c>
      <c r="R3963" s="361" t="str">
        <f>IFERROR(IF(LEN(D3963)&gt;0,IF(LEN(INDEX(AdressBook!$C$6:$C$25,MATCH(D3963,AdressBook!$B$6:$B$25,0),1))=0,"",INDEX(AdressBook!$C$6:$C$25,MATCH(D3963,AdressBook!$B$6:$B$25,0),1)),""),"")</f>
        <v/>
      </c>
      <c r="S3963" s="165">
        <f>IF(LEN(C3963)&gt;0,IFERROR(IF(MATCH(C3963,C3964:$C$4004,0)&gt;0,-1,ROW(S3963)-ROW($S$3)),ROW(S3963)-ROW($S$3)),-1)</f>
        <v>-1</v>
      </c>
      <c r="T3963" s="165">
        <f t="shared" si="411"/>
        <v>0</v>
      </c>
      <c r="U3963" s="165" t="str">
        <f t="shared" si="412"/>
        <v/>
      </c>
      <c r="V3963" s="165" t="str">
        <f>IFERROR(IF(OR(C3963="",S3963&lt;0),"",IF(SUBTOTAL(3,C3963:C3963)=0,-1,SUBTOTAL(3,$C$4:C3963))),"")</f>
        <v/>
      </c>
      <c r="W3963" s="156" t="str">
        <f t="array" ref="W3963">IF(LEN(C3963)&gt;0,IFERROR(IF(MATCH(C3963,$C$3:$C3962,0)&gt;0,N3963-INDEX($N$3:N3962,SUMPRODUCT(MAX(ROW($C$3:$C3962)*(C3963=$C$3:$C3962)))-2,1),""),""),"")</f>
        <v/>
      </c>
      <c r="X3963" s="156">
        <f t="shared" ca="1" si="413"/>
        <v>1</v>
      </c>
      <c r="Y3963" s="156">
        <f t="shared" ca="1" si="414"/>
        <v>1</v>
      </c>
    </row>
    <row r="3964" spans="2:25" hidden="1" x14ac:dyDescent="0.25">
      <c r="B3964" s="390" t="str">
        <f>IFERROR(IF(LEN(INDEX(PlansAndNotes!$B$6:$B$2005,ROW(A3964)-ROW($B$3)))=0,"",INDEX(PlansAndNotes!$B$6:$B$2005,ROW(A3964)-ROW($B$3))),"")</f>
        <v/>
      </c>
      <c r="C3964" s="387" t="str">
        <f t="shared" si="415"/>
        <v/>
      </c>
      <c r="D3964" s="361" t="str">
        <f>IFERROR(IF(LEN(C3964)&gt;0,IF(LEN(INDEX(TasksList!$C$6:$C$25,MATCH(C3964,TasksList!$B$6:$B$25,0),1))=0,"",INDEX(TasksList!$C$6:$C$25,MATCH(C3964,TasksList!$B$6:$B$25,0),1)),""),"")</f>
        <v/>
      </c>
      <c r="E3964" s="361" t="str">
        <f>IFERROR(IF(LEN(C3964)&gt;0,IF(LEN(INDEX(TasksList!$F$6:$F$25,MATCH(C3964,TasksList!$B$6:$B$25,0),1))=0,"not set!",INDEX(TasksList!$F$6:$F$25,MATCH(C3964,TasksList!$B$6:$B$25,0),1)),""),"")</f>
        <v/>
      </c>
      <c r="F3964" s="360" t="str">
        <f>IFERROR(IF(LEN(D3964)&gt;0,IF(LEN(INDEX(AdressBook!$D$6:$D$25,MATCH(D3964,AdressBook!$B$6:$B$25,0),1))=0,"",INDEX(AdressBook!$D$6:$D$25,MATCH(D3964,AdressBook!$B$6:$B$25,0),1)),""),"")</f>
        <v/>
      </c>
      <c r="G3964" s="361" t="str">
        <f>IFERROR(IF(LEN(INDEX(PlansAndNotes!$F$6:$F$4005,ROW(B3964)-ROW($C$3)))=0,"",INDEX(PlansAndNotes!$F$6:$F$4005,ROW(B3964)-ROW($C$3))),"")</f>
        <v/>
      </c>
      <c r="H3964" s="361" t="str">
        <f>IFERROR(IF(LEN(C3964)&gt;0,IF(LEN(INDEX(TasksList!$G$6:$G$25,MATCH(C3964,TasksList!$B$6:$B$25,0),1))=0,"",INDEX(TasksList!$G$6:$G$25,MATCH(C3964,TasksList!$B$6:$B$25,0),1)),""),"")</f>
        <v/>
      </c>
      <c r="N3964" s="362" t="str">
        <f>IFERROR(IF(LEN(INDEX(PlansAndNotes!$D$6:$D$4005,ROW(B3964)-ROW($C$3)))=0,"",INDEX(PlansAndNotes!$D$6:$D$4005,ROW(B3964)-ROW($C$3))),"")</f>
        <v/>
      </c>
      <c r="O3964" s="165" t="str">
        <f t="shared" si="410"/>
        <v/>
      </c>
      <c r="P3964" s="363" t="str">
        <f>IFERROR(IF(LEN(INDEX(PlansAndNotes!$E$6:$E$4005,ROW(B3964)-ROW($C$3)))=0,"",INDEX(PlansAndNotes!$E$6:$E$4005,ROW(B3964)-ROW($C$3))),"")</f>
        <v/>
      </c>
      <c r="Q3964" s="363" t="str">
        <f>IFERROR(IF(LEN(INDEX(PlansAndNotes!$G$6:$G$4005,ROW(B3964)-ROW($C$3)))=0,"",INDEX(PlansAndNotes!$G$6:$G$4005,ROW(B3964)-ROW($C$3))),"")</f>
        <v/>
      </c>
      <c r="R3964" s="361" t="str">
        <f>IFERROR(IF(LEN(D3964)&gt;0,IF(LEN(INDEX(AdressBook!$C$6:$C$25,MATCH(D3964,AdressBook!$B$6:$B$25,0),1))=0,"",INDEX(AdressBook!$C$6:$C$25,MATCH(D3964,AdressBook!$B$6:$B$25,0),1)),""),"")</f>
        <v/>
      </c>
      <c r="S3964" s="165">
        <f>IF(LEN(C3964)&gt;0,IFERROR(IF(MATCH(C3964,C3965:$C$4004,0)&gt;0,-1,ROW(S3964)-ROW($S$3)),ROW(S3964)-ROW($S$3)),-1)</f>
        <v>-1</v>
      </c>
      <c r="T3964" s="165">
        <f t="shared" si="411"/>
        <v>0</v>
      </c>
      <c r="U3964" s="165" t="str">
        <f t="shared" si="412"/>
        <v/>
      </c>
      <c r="V3964" s="165" t="str">
        <f>IFERROR(IF(OR(C3964="",S3964&lt;0),"",IF(SUBTOTAL(3,C3964:C3964)=0,-1,SUBTOTAL(3,$C$4:C3964))),"")</f>
        <v/>
      </c>
      <c r="W3964" s="156" t="str">
        <f t="array" ref="W3964">IF(LEN(C3964)&gt;0,IFERROR(IF(MATCH(C3964,$C$3:$C3963,0)&gt;0,N3964-INDEX($N$3:N3963,SUMPRODUCT(MAX(ROW($C$3:$C3963)*(C3964=$C$3:$C3963)))-2,1),""),""),"")</f>
        <v/>
      </c>
      <c r="X3964" s="156">
        <f t="shared" ca="1" si="413"/>
        <v>1</v>
      </c>
      <c r="Y3964" s="156">
        <f t="shared" ca="1" si="414"/>
        <v>1</v>
      </c>
    </row>
    <row r="3965" spans="2:25" hidden="1" x14ac:dyDescent="0.25">
      <c r="B3965" s="390" t="str">
        <f>IFERROR(IF(LEN(INDEX(PlansAndNotes!$B$6:$B$2005,ROW(A3965)-ROW($B$3)))=0,"",INDEX(PlansAndNotes!$B$6:$B$2005,ROW(A3965)-ROW($B$3))),"")</f>
        <v/>
      </c>
      <c r="C3965" s="387" t="str">
        <f t="shared" si="415"/>
        <v/>
      </c>
      <c r="D3965" s="361" t="str">
        <f>IFERROR(IF(LEN(C3965)&gt;0,IF(LEN(INDEX(TasksList!$C$6:$C$25,MATCH(C3965,TasksList!$B$6:$B$25,0),1))=0,"",INDEX(TasksList!$C$6:$C$25,MATCH(C3965,TasksList!$B$6:$B$25,0),1)),""),"")</f>
        <v/>
      </c>
      <c r="E3965" s="361" t="str">
        <f>IFERROR(IF(LEN(C3965)&gt;0,IF(LEN(INDEX(TasksList!$F$6:$F$25,MATCH(C3965,TasksList!$B$6:$B$25,0),1))=0,"not set!",INDEX(TasksList!$F$6:$F$25,MATCH(C3965,TasksList!$B$6:$B$25,0),1)),""),"")</f>
        <v/>
      </c>
      <c r="F3965" s="360" t="str">
        <f>IFERROR(IF(LEN(D3965)&gt;0,IF(LEN(INDEX(AdressBook!$D$6:$D$25,MATCH(D3965,AdressBook!$B$6:$B$25,0),1))=0,"",INDEX(AdressBook!$D$6:$D$25,MATCH(D3965,AdressBook!$B$6:$B$25,0),1)),""),"")</f>
        <v/>
      </c>
      <c r="G3965" s="361" t="str">
        <f>IFERROR(IF(LEN(INDEX(PlansAndNotes!$F$6:$F$4005,ROW(B3965)-ROW($C$3)))=0,"",INDEX(PlansAndNotes!$F$6:$F$4005,ROW(B3965)-ROW($C$3))),"")</f>
        <v/>
      </c>
      <c r="H3965" s="361" t="str">
        <f>IFERROR(IF(LEN(C3965)&gt;0,IF(LEN(INDEX(TasksList!$G$6:$G$25,MATCH(C3965,TasksList!$B$6:$B$25,0),1))=0,"",INDEX(TasksList!$G$6:$G$25,MATCH(C3965,TasksList!$B$6:$B$25,0),1)),""),"")</f>
        <v/>
      </c>
      <c r="N3965" s="362" t="str">
        <f>IFERROR(IF(LEN(INDEX(PlansAndNotes!$D$6:$D$4005,ROW(B3965)-ROW($C$3)))=0,"",INDEX(PlansAndNotes!$D$6:$D$4005,ROW(B3965)-ROW($C$3))),"")</f>
        <v/>
      </c>
      <c r="O3965" s="165" t="str">
        <f t="shared" si="410"/>
        <v/>
      </c>
      <c r="P3965" s="363" t="str">
        <f>IFERROR(IF(LEN(INDEX(PlansAndNotes!$E$6:$E$4005,ROW(B3965)-ROW($C$3)))=0,"",INDEX(PlansAndNotes!$E$6:$E$4005,ROW(B3965)-ROW($C$3))),"")</f>
        <v/>
      </c>
      <c r="Q3965" s="363" t="str">
        <f>IFERROR(IF(LEN(INDEX(PlansAndNotes!$G$6:$G$4005,ROW(B3965)-ROW($C$3)))=0,"",INDEX(PlansAndNotes!$G$6:$G$4005,ROW(B3965)-ROW($C$3))),"")</f>
        <v/>
      </c>
      <c r="R3965" s="361" t="str">
        <f>IFERROR(IF(LEN(D3965)&gt;0,IF(LEN(INDEX(AdressBook!$C$6:$C$25,MATCH(D3965,AdressBook!$B$6:$B$25,0),1))=0,"",INDEX(AdressBook!$C$6:$C$25,MATCH(D3965,AdressBook!$B$6:$B$25,0),1)),""),"")</f>
        <v/>
      </c>
      <c r="S3965" s="165">
        <f>IF(LEN(C3965)&gt;0,IFERROR(IF(MATCH(C3965,C3966:$C$4004,0)&gt;0,-1,ROW(S3965)-ROW($S$3)),ROW(S3965)-ROW($S$3)),-1)</f>
        <v>-1</v>
      </c>
      <c r="T3965" s="165">
        <f t="shared" si="411"/>
        <v>0</v>
      </c>
      <c r="U3965" s="165" t="str">
        <f t="shared" si="412"/>
        <v/>
      </c>
      <c r="V3965" s="165" t="str">
        <f>IFERROR(IF(OR(C3965="",S3965&lt;0),"",IF(SUBTOTAL(3,C3965:C3965)=0,-1,SUBTOTAL(3,$C$4:C3965))),"")</f>
        <v/>
      </c>
      <c r="W3965" s="156" t="str">
        <f t="array" ref="W3965">IF(LEN(C3965)&gt;0,IFERROR(IF(MATCH(C3965,$C$3:$C3964,0)&gt;0,N3965-INDEX($N$3:N3964,SUMPRODUCT(MAX(ROW($C$3:$C3964)*(C3965=$C$3:$C3964)))-2,1),""),""),"")</f>
        <v/>
      </c>
      <c r="X3965" s="156">
        <f t="shared" ca="1" si="413"/>
        <v>1</v>
      </c>
      <c r="Y3965" s="156">
        <f t="shared" ca="1" si="414"/>
        <v>1</v>
      </c>
    </row>
    <row r="3966" spans="2:25" hidden="1" x14ac:dyDescent="0.25">
      <c r="B3966" s="390" t="str">
        <f>IFERROR(IF(LEN(INDEX(PlansAndNotes!$B$6:$B$2005,ROW(A3966)-ROW($B$3)))=0,"",INDEX(PlansAndNotes!$B$6:$B$2005,ROW(A3966)-ROW($B$3))),"")</f>
        <v/>
      </c>
      <c r="C3966" s="387" t="str">
        <f t="shared" si="415"/>
        <v/>
      </c>
      <c r="D3966" s="361" t="str">
        <f>IFERROR(IF(LEN(C3966)&gt;0,IF(LEN(INDEX(TasksList!$C$6:$C$25,MATCH(C3966,TasksList!$B$6:$B$25,0),1))=0,"",INDEX(TasksList!$C$6:$C$25,MATCH(C3966,TasksList!$B$6:$B$25,0),1)),""),"")</f>
        <v/>
      </c>
      <c r="E3966" s="361" t="str">
        <f>IFERROR(IF(LEN(C3966)&gt;0,IF(LEN(INDEX(TasksList!$F$6:$F$25,MATCH(C3966,TasksList!$B$6:$B$25,0),1))=0,"not set!",INDEX(TasksList!$F$6:$F$25,MATCH(C3966,TasksList!$B$6:$B$25,0),1)),""),"")</f>
        <v/>
      </c>
      <c r="F3966" s="360" t="str">
        <f>IFERROR(IF(LEN(D3966)&gt;0,IF(LEN(INDEX(AdressBook!$D$6:$D$25,MATCH(D3966,AdressBook!$B$6:$B$25,0),1))=0,"",INDEX(AdressBook!$D$6:$D$25,MATCH(D3966,AdressBook!$B$6:$B$25,0),1)),""),"")</f>
        <v/>
      </c>
      <c r="G3966" s="361" t="str">
        <f>IFERROR(IF(LEN(INDEX(PlansAndNotes!$F$6:$F$4005,ROW(B3966)-ROW($C$3)))=0,"",INDEX(PlansAndNotes!$F$6:$F$4005,ROW(B3966)-ROW($C$3))),"")</f>
        <v/>
      </c>
      <c r="H3966" s="361" t="str">
        <f>IFERROR(IF(LEN(C3966)&gt;0,IF(LEN(INDEX(TasksList!$G$6:$G$25,MATCH(C3966,TasksList!$B$6:$B$25,0),1))=0,"",INDEX(TasksList!$G$6:$G$25,MATCH(C3966,TasksList!$B$6:$B$25,0),1)),""),"")</f>
        <v/>
      </c>
      <c r="N3966" s="362" t="str">
        <f>IFERROR(IF(LEN(INDEX(PlansAndNotes!$D$6:$D$4005,ROW(B3966)-ROW($C$3)))=0,"",INDEX(PlansAndNotes!$D$6:$D$4005,ROW(B3966)-ROW($C$3))),"")</f>
        <v/>
      </c>
      <c r="O3966" s="165" t="str">
        <f t="shared" si="410"/>
        <v/>
      </c>
      <c r="P3966" s="363" t="str">
        <f>IFERROR(IF(LEN(INDEX(PlansAndNotes!$E$6:$E$4005,ROW(B3966)-ROW($C$3)))=0,"",INDEX(PlansAndNotes!$E$6:$E$4005,ROW(B3966)-ROW($C$3))),"")</f>
        <v/>
      </c>
      <c r="Q3966" s="363" t="str">
        <f>IFERROR(IF(LEN(INDEX(PlansAndNotes!$G$6:$G$4005,ROW(B3966)-ROW($C$3)))=0,"",INDEX(PlansAndNotes!$G$6:$G$4005,ROW(B3966)-ROW($C$3))),"")</f>
        <v/>
      </c>
      <c r="R3966" s="361" t="str">
        <f>IFERROR(IF(LEN(D3966)&gt;0,IF(LEN(INDEX(AdressBook!$C$6:$C$25,MATCH(D3966,AdressBook!$B$6:$B$25,0),1))=0,"",INDEX(AdressBook!$C$6:$C$25,MATCH(D3966,AdressBook!$B$6:$B$25,0),1)),""),"")</f>
        <v/>
      </c>
      <c r="S3966" s="165">
        <f>IF(LEN(C3966)&gt;0,IFERROR(IF(MATCH(C3966,C3967:$C$4004,0)&gt;0,-1,ROW(S3966)-ROW($S$3)),ROW(S3966)-ROW($S$3)),-1)</f>
        <v>-1</v>
      </c>
      <c r="T3966" s="165">
        <f t="shared" si="411"/>
        <v>0</v>
      </c>
      <c r="U3966" s="165" t="str">
        <f t="shared" si="412"/>
        <v/>
      </c>
      <c r="V3966" s="165" t="str">
        <f>IFERROR(IF(OR(C3966="",S3966&lt;0),"",IF(SUBTOTAL(3,C3966:C3966)=0,-1,SUBTOTAL(3,$C$4:C3966))),"")</f>
        <v/>
      </c>
      <c r="W3966" s="156" t="str">
        <f t="array" ref="W3966">IF(LEN(C3966)&gt;0,IFERROR(IF(MATCH(C3966,$C$3:$C3965,0)&gt;0,N3966-INDEX($N$3:N3965,SUMPRODUCT(MAX(ROW($C$3:$C3965)*(C3966=$C$3:$C3965)))-2,1),""),""),"")</f>
        <v/>
      </c>
      <c r="X3966" s="156">
        <f t="shared" ca="1" si="413"/>
        <v>1</v>
      </c>
      <c r="Y3966" s="156">
        <f t="shared" ca="1" si="414"/>
        <v>1</v>
      </c>
    </row>
    <row r="3967" spans="2:25" hidden="1" x14ac:dyDescent="0.25">
      <c r="B3967" s="390" t="str">
        <f>IFERROR(IF(LEN(INDEX(PlansAndNotes!$B$6:$B$2005,ROW(A3967)-ROW($B$3)))=0,"",INDEX(PlansAndNotes!$B$6:$B$2005,ROW(A3967)-ROW($B$3))),"")</f>
        <v/>
      </c>
      <c r="C3967" s="387" t="str">
        <f t="shared" si="415"/>
        <v/>
      </c>
      <c r="D3967" s="361" t="str">
        <f>IFERROR(IF(LEN(C3967)&gt;0,IF(LEN(INDEX(TasksList!$C$6:$C$25,MATCH(C3967,TasksList!$B$6:$B$25,0),1))=0,"",INDEX(TasksList!$C$6:$C$25,MATCH(C3967,TasksList!$B$6:$B$25,0),1)),""),"")</f>
        <v/>
      </c>
      <c r="E3967" s="361" t="str">
        <f>IFERROR(IF(LEN(C3967)&gt;0,IF(LEN(INDEX(TasksList!$F$6:$F$25,MATCH(C3967,TasksList!$B$6:$B$25,0),1))=0,"not set!",INDEX(TasksList!$F$6:$F$25,MATCH(C3967,TasksList!$B$6:$B$25,0),1)),""),"")</f>
        <v/>
      </c>
      <c r="F3967" s="360" t="str">
        <f>IFERROR(IF(LEN(D3967)&gt;0,IF(LEN(INDEX(AdressBook!$D$6:$D$25,MATCH(D3967,AdressBook!$B$6:$B$25,0),1))=0,"",INDEX(AdressBook!$D$6:$D$25,MATCH(D3967,AdressBook!$B$6:$B$25,0),1)),""),"")</f>
        <v/>
      </c>
      <c r="G3967" s="361" t="str">
        <f>IFERROR(IF(LEN(INDEX(PlansAndNotes!$F$6:$F$4005,ROW(B3967)-ROW($C$3)))=0,"",INDEX(PlansAndNotes!$F$6:$F$4005,ROW(B3967)-ROW($C$3))),"")</f>
        <v/>
      </c>
      <c r="H3967" s="361" t="str">
        <f>IFERROR(IF(LEN(C3967)&gt;0,IF(LEN(INDEX(TasksList!$G$6:$G$25,MATCH(C3967,TasksList!$B$6:$B$25,0),1))=0,"",INDEX(TasksList!$G$6:$G$25,MATCH(C3967,TasksList!$B$6:$B$25,0),1)),""),"")</f>
        <v/>
      </c>
      <c r="N3967" s="362" t="str">
        <f>IFERROR(IF(LEN(INDEX(PlansAndNotes!$D$6:$D$4005,ROW(B3967)-ROW($C$3)))=0,"",INDEX(PlansAndNotes!$D$6:$D$4005,ROW(B3967)-ROW($C$3))),"")</f>
        <v/>
      </c>
      <c r="O3967" s="165" t="str">
        <f t="shared" si="410"/>
        <v/>
      </c>
      <c r="P3967" s="363" t="str">
        <f>IFERROR(IF(LEN(INDEX(PlansAndNotes!$E$6:$E$4005,ROW(B3967)-ROW($C$3)))=0,"",INDEX(PlansAndNotes!$E$6:$E$4005,ROW(B3967)-ROW($C$3))),"")</f>
        <v/>
      </c>
      <c r="Q3967" s="363" t="str">
        <f>IFERROR(IF(LEN(INDEX(PlansAndNotes!$G$6:$G$4005,ROW(B3967)-ROW($C$3)))=0,"",INDEX(PlansAndNotes!$G$6:$G$4005,ROW(B3967)-ROW($C$3))),"")</f>
        <v/>
      </c>
      <c r="R3967" s="361" t="str">
        <f>IFERROR(IF(LEN(D3967)&gt;0,IF(LEN(INDEX(AdressBook!$C$6:$C$25,MATCH(D3967,AdressBook!$B$6:$B$25,0),1))=0,"",INDEX(AdressBook!$C$6:$C$25,MATCH(D3967,AdressBook!$B$6:$B$25,0),1)),""),"")</f>
        <v/>
      </c>
      <c r="S3967" s="165">
        <f>IF(LEN(C3967)&gt;0,IFERROR(IF(MATCH(C3967,C3968:$C$4004,0)&gt;0,-1,ROW(S3967)-ROW($S$3)),ROW(S3967)-ROW($S$3)),-1)</f>
        <v>-1</v>
      </c>
      <c r="T3967" s="165">
        <f t="shared" si="411"/>
        <v>0</v>
      </c>
      <c r="U3967" s="165" t="str">
        <f t="shared" si="412"/>
        <v/>
      </c>
      <c r="V3967" s="165" t="str">
        <f>IFERROR(IF(OR(C3967="",S3967&lt;0),"",IF(SUBTOTAL(3,C3967:C3967)=0,-1,SUBTOTAL(3,$C$4:C3967))),"")</f>
        <v/>
      </c>
      <c r="W3967" s="156" t="str">
        <f t="array" ref="W3967">IF(LEN(C3967)&gt;0,IFERROR(IF(MATCH(C3967,$C$3:$C3966,0)&gt;0,N3967-INDEX($N$3:N3966,SUMPRODUCT(MAX(ROW($C$3:$C3966)*(C3967=$C$3:$C3966)))-2,1),""),""),"")</f>
        <v/>
      </c>
      <c r="X3967" s="156">
        <f t="shared" ca="1" si="413"/>
        <v>1</v>
      </c>
      <c r="Y3967" s="156">
        <f t="shared" ca="1" si="414"/>
        <v>1</v>
      </c>
    </row>
    <row r="3968" spans="2:25" hidden="1" x14ac:dyDescent="0.25">
      <c r="B3968" s="390" t="str">
        <f>IFERROR(IF(LEN(INDEX(PlansAndNotes!$B$6:$B$2005,ROW(A3968)-ROW($B$3)))=0,"",INDEX(PlansAndNotes!$B$6:$B$2005,ROW(A3968)-ROW($B$3))),"")</f>
        <v/>
      </c>
      <c r="C3968" s="387" t="str">
        <f t="shared" si="415"/>
        <v/>
      </c>
      <c r="D3968" s="361" t="str">
        <f>IFERROR(IF(LEN(C3968)&gt;0,IF(LEN(INDEX(TasksList!$C$6:$C$25,MATCH(C3968,TasksList!$B$6:$B$25,0),1))=0,"",INDEX(TasksList!$C$6:$C$25,MATCH(C3968,TasksList!$B$6:$B$25,0),1)),""),"")</f>
        <v/>
      </c>
      <c r="E3968" s="361" t="str">
        <f>IFERROR(IF(LEN(C3968)&gt;0,IF(LEN(INDEX(TasksList!$F$6:$F$25,MATCH(C3968,TasksList!$B$6:$B$25,0),1))=0,"not set!",INDEX(TasksList!$F$6:$F$25,MATCH(C3968,TasksList!$B$6:$B$25,0),1)),""),"")</f>
        <v/>
      </c>
      <c r="F3968" s="360" t="str">
        <f>IFERROR(IF(LEN(D3968)&gt;0,IF(LEN(INDEX(AdressBook!$D$6:$D$25,MATCH(D3968,AdressBook!$B$6:$B$25,0),1))=0,"",INDEX(AdressBook!$D$6:$D$25,MATCH(D3968,AdressBook!$B$6:$B$25,0),1)),""),"")</f>
        <v/>
      </c>
      <c r="G3968" s="361" t="str">
        <f>IFERROR(IF(LEN(INDEX(PlansAndNotes!$F$6:$F$4005,ROW(B3968)-ROW($C$3)))=0,"",INDEX(PlansAndNotes!$F$6:$F$4005,ROW(B3968)-ROW($C$3))),"")</f>
        <v/>
      </c>
      <c r="H3968" s="361" t="str">
        <f>IFERROR(IF(LEN(C3968)&gt;0,IF(LEN(INDEX(TasksList!$G$6:$G$25,MATCH(C3968,TasksList!$B$6:$B$25,0),1))=0,"",INDEX(TasksList!$G$6:$G$25,MATCH(C3968,TasksList!$B$6:$B$25,0),1)),""),"")</f>
        <v/>
      </c>
      <c r="N3968" s="362" t="str">
        <f>IFERROR(IF(LEN(INDEX(PlansAndNotes!$D$6:$D$4005,ROW(B3968)-ROW($C$3)))=0,"",INDEX(PlansAndNotes!$D$6:$D$4005,ROW(B3968)-ROW($C$3))),"")</f>
        <v/>
      </c>
      <c r="O3968" s="165" t="str">
        <f t="shared" si="410"/>
        <v/>
      </c>
      <c r="P3968" s="363" t="str">
        <f>IFERROR(IF(LEN(INDEX(PlansAndNotes!$E$6:$E$4005,ROW(B3968)-ROW($C$3)))=0,"",INDEX(PlansAndNotes!$E$6:$E$4005,ROW(B3968)-ROW($C$3))),"")</f>
        <v/>
      </c>
      <c r="Q3968" s="363" t="str">
        <f>IFERROR(IF(LEN(INDEX(PlansAndNotes!$G$6:$G$4005,ROW(B3968)-ROW($C$3)))=0,"",INDEX(PlansAndNotes!$G$6:$G$4005,ROW(B3968)-ROW($C$3))),"")</f>
        <v/>
      </c>
      <c r="R3968" s="361" t="str">
        <f>IFERROR(IF(LEN(D3968)&gt;0,IF(LEN(INDEX(AdressBook!$C$6:$C$25,MATCH(D3968,AdressBook!$B$6:$B$25,0),1))=0,"",INDEX(AdressBook!$C$6:$C$25,MATCH(D3968,AdressBook!$B$6:$B$25,0),1)),""),"")</f>
        <v/>
      </c>
      <c r="S3968" s="165">
        <f>IF(LEN(C3968)&gt;0,IFERROR(IF(MATCH(C3968,C3969:$C$4004,0)&gt;0,-1,ROW(S3968)-ROW($S$3)),ROW(S3968)-ROW($S$3)),-1)</f>
        <v>-1</v>
      </c>
      <c r="T3968" s="165">
        <f t="shared" si="411"/>
        <v>0</v>
      </c>
      <c r="U3968" s="165" t="str">
        <f t="shared" si="412"/>
        <v/>
      </c>
      <c r="V3968" s="165" t="str">
        <f>IFERROR(IF(OR(C3968="",S3968&lt;0),"",IF(SUBTOTAL(3,C3968:C3968)=0,-1,SUBTOTAL(3,$C$4:C3968))),"")</f>
        <v/>
      </c>
      <c r="W3968" s="156" t="str">
        <f t="array" ref="W3968">IF(LEN(C3968)&gt;0,IFERROR(IF(MATCH(C3968,$C$3:$C3967,0)&gt;0,N3968-INDEX($N$3:N3967,SUMPRODUCT(MAX(ROW($C$3:$C3967)*(C3968=$C$3:$C3967)))-2,1),""),""),"")</f>
        <v/>
      </c>
      <c r="X3968" s="156">
        <f t="shared" ca="1" si="413"/>
        <v>1</v>
      </c>
      <c r="Y3968" s="156">
        <f t="shared" ca="1" si="414"/>
        <v>1</v>
      </c>
    </row>
    <row r="3969" spans="2:25" hidden="1" x14ac:dyDescent="0.25">
      <c r="B3969" s="390" t="str">
        <f>IFERROR(IF(LEN(INDEX(PlansAndNotes!$B$6:$B$2005,ROW(A3969)-ROW($B$3)))=0,"",INDEX(PlansAndNotes!$B$6:$B$2005,ROW(A3969)-ROW($B$3))),"")</f>
        <v/>
      </c>
      <c r="C3969" s="387" t="str">
        <f t="shared" si="415"/>
        <v/>
      </c>
      <c r="D3969" s="361" t="str">
        <f>IFERROR(IF(LEN(C3969)&gt;0,IF(LEN(INDEX(TasksList!$C$6:$C$25,MATCH(C3969,TasksList!$B$6:$B$25,0),1))=0,"",INDEX(TasksList!$C$6:$C$25,MATCH(C3969,TasksList!$B$6:$B$25,0),1)),""),"")</f>
        <v/>
      </c>
      <c r="E3969" s="361" t="str">
        <f>IFERROR(IF(LEN(C3969)&gt;0,IF(LEN(INDEX(TasksList!$F$6:$F$25,MATCH(C3969,TasksList!$B$6:$B$25,0),1))=0,"not set!",INDEX(TasksList!$F$6:$F$25,MATCH(C3969,TasksList!$B$6:$B$25,0),1)),""),"")</f>
        <v/>
      </c>
      <c r="F3969" s="360" t="str">
        <f>IFERROR(IF(LEN(D3969)&gt;0,IF(LEN(INDEX(AdressBook!$D$6:$D$25,MATCH(D3969,AdressBook!$B$6:$B$25,0),1))=0,"",INDEX(AdressBook!$D$6:$D$25,MATCH(D3969,AdressBook!$B$6:$B$25,0),1)),""),"")</f>
        <v/>
      </c>
      <c r="G3969" s="361" t="str">
        <f>IFERROR(IF(LEN(INDEX(PlansAndNotes!$F$6:$F$4005,ROW(B3969)-ROW($C$3)))=0,"",INDEX(PlansAndNotes!$F$6:$F$4005,ROW(B3969)-ROW($C$3))),"")</f>
        <v/>
      </c>
      <c r="H3969" s="361" t="str">
        <f>IFERROR(IF(LEN(C3969)&gt;0,IF(LEN(INDEX(TasksList!$G$6:$G$25,MATCH(C3969,TasksList!$B$6:$B$25,0),1))=0,"",INDEX(TasksList!$G$6:$G$25,MATCH(C3969,TasksList!$B$6:$B$25,0),1)),""),"")</f>
        <v/>
      </c>
      <c r="N3969" s="362" t="str">
        <f>IFERROR(IF(LEN(INDEX(PlansAndNotes!$D$6:$D$4005,ROW(B3969)-ROW($C$3)))=0,"",INDEX(PlansAndNotes!$D$6:$D$4005,ROW(B3969)-ROW($C$3))),"")</f>
        <v/>
      </c>
      <c r="O3969" s="165" t="str">
        <f t="shared" si="410"/>
        <v/>
      </c>
      <c r="P3969" s="363" t="str">
        <f>IFERROR(IF(LEN(INDEX(PlansAndNotes!$E$6:$E$4005,ROW(B3969)-ROW($C$3)))=0,"",INDEX(PlansAndNotes!$E$6:$E$4005,ROW(B3969)-ROW($C$3))),"")</f>
        <v/>
      </c>
      <c r="Q3969" s="363" t="str">
        <f>IFERROR(IF(LEN(INDEX(PlansAndNotes!$G$6:$G$4005,ROW(B3969)-ROW($C$3)))=0,"",INDEX(PlansAndNotes!$G$6:$G$4005,ROW(B3969)-ROW($C$3))),"")</f>
        <v/>
      </c>
      <c r="R3969" s="361" t="str">
        <f>IFERROR(IF(LEN(D3969)&gt;0,IF(LEN(INDEX(AdressBook!$C$6:$C$25,MATCH(D3969,AdressBook!$B$6:$B$25,0),1))=0,"",INDEX(AdressBook!$C$6:$C$25,MATCH(D3969,AdressBook!$B$6:$B$25,0),1)),""),"")</f>
        <v/>
      </c>
      <c r="S3969" s="165">
        <f>IF(LEN(C3969)&gt;0,IFERROR(IF(MATCH(C3969,C3970:$C$4004,0)&gt;0,-1,ROW(S3969)-ROW($S$3)),ROW(S3969)-ROW($S$3)),-1)</f>
        <v>-1</v>
      </c>
      <c r="T3969" s="165">
        <f t="shared" si="411"/>
        <v>0</v>
      </c>
      <c r="U3969" s="165" t="str">
        <f t="shared" si="412"/>
        <v/>
      </c>
      <c r="V3969" s="165" t="str">
        <f>IFERROR(IF(OR(C3969="",S3969&lt;0),"",IF(SUBTOTAL(3,C3969:C3969)=0,-1,SUBTOTAL(3,$C$4:C3969))),"")</f>
        <v/>
      </c>
      <c r="W3969" s="156" t="str">
        <f t="array" ref="W3969">IF(LEN(C3969)&gt;0,IFERROR(IF(MATCH(C3969,$C$3:$C3968,0)&gt;0,N3969-INDEX($N$3:N3968,SUMPRODUCT(MAX(ROW($C$3:$C3968)*(C3969=$C$3:$C3968)))-2,1),""),""),"")</f>
        <v/>
      </c>
      <c r="X3969" s="156">
        <f t="shared" ca="1" si="413"/>
        <v>1</v>
      </c>
      <c r="Y3969" s="156">
        <f t="shared" ca="1" si="414"/>
        <v>1</v>
      </c>
    </row>
    <row r="3970" spans="2:25" hidden="1" x14ac:dyDescent="0.25">
      <c r="B3970" s="390" t="str">
        <f>IFERROR(IF(LEN(INDEX(PlansAndNotes!$B$6:$B$2005,ROW(A3970)-ROW($B$3)))=0,"",INDEX(PlansAndNotes!$B$6:$B$2005,ROW(A3970)-ROW($B$3))),"")</f>
        <v/>
      </c>
      <c r="C3970" s="387" t="str">
        <f t="shared" si="415"/>
        <v/>
      </c>
      <c r="D3970" s="361" t="str">
        <f>IFERROR(IF(LEN(C3970)&gt;0,IF(LEN(INDEX(TasksList!$C$6:$C$25,MATCH(C3970,TasksList!$B$6:$B$25,0),1))=0,"",INDEX(TasksList!$C$6:$C$25,MATCH(C3970,TasksList!$B$6:$B$25,0),1)),""),"")</f>
        <v/>
      </c>
      <c r="E3970" s="361" t="str">
        <f>IFERROR(IF(LEN(C3970)&gt;0,IF(LEN(INDEX(TasksList!$F$6:$F$25,MATCH(C3970,TasksList!$B$6:$B$25,0),1))=0,"not set!",INDEX(TasksList!$F$6:$F$25,MATCH(C3970,TasksList!$B$6:$B$25,0),1)),""),"")</f>
        <v/>
      </c>
      <c r="F3970" s="360" t="str">
        <f>IFERROR(IF(LEN(D3970)&gt;0,IF(LEN(INDEX(AdressBook!$D$6:$D$25,MATCH(D3970,AdressBook!$B$6:$B$25,0),1))=0,"",INDEX(AdressBook!$D$6:$D$25,MATCH(D3970,AdressBook!$B$6:$B$25,0),1)),""),"")</f>
        <v/>
      </c>
      <c r="G3970" s="361" t="str">
        <f>IFERROR(IF(LEN(INDEX(PlansAndNotes!$F$6:$F$4005,ROW(B3970)-ROW($C$3)))=0,"",INDEX(PlansAndNotes!$F$6:$F$4005,ROW(B3970)-ROW($C$3))),"")</f>
        <v/>
      </c>
      <c r="H3970" s="361" t="str">
        <f>IFERROR(IF(LEN(C3970)&gt;0,IF(LEN(INDEX(TasksList!$G$6:$G$25,MATCH(C3970,TasksList!$B$6:$B$25,0),1))=0,"",INDEX(TasksList!$G$6:$G$25,MATCH(C3970,TasksList!$B$6:$B$25,0),1)),""),"")</f>
        <v/>
      </c>
      <c r="N3970" s="362" t="str">
        <f>IFERROR(IF(LEN(INDEX(PlansAndNotes!$D$6:$D$4005,ROW(B3970)-ROW($C$3)))=0,"",INDEX(PlansAndNotes!$D$6:$D$4005,ROW(B3970)-ROW($C$3))),"")</f>
        <v/>
      </c>
      <c r="O3970" s="165" t="str">
        <f t="shared" si="410"/>
        <v/>
      </c>
      <c r="P3970" s="363" t="str">
        <f>IFERROR(IF(LEN(INDEX(PlansAndNotes!$E$6:$E$4005,ROW(B3970)-ROW($C$3)))=0,"",INDEX(PlansAndNotes!$E$6:$E$4005,ROW(B3970)-ROW($C$3))),"")</f>
        <v/>
      </c>
      <c r="Q3970" s="363" t="str">
        <f>IFERROR(IF(LEN(INDEX(PlansAndNotes!$G$6:$G$4005,ROW(B3970)-ROW($C$3)))=0,"",INDEX(PlansAndNotes!$G$6:$G$4005,ROW(B3970)-ROW($C$3))),"")</f>
        <v/>
      </c>
      <c r="R3970" s="361" t="str">
        <f>IFERROR(IF(LEN(D3970)&gt;0,IF(LEN(INDEX(AdressBook!$C$6:$C$25,MATCH(D3970,AdressBook!$B$6:$B$25,0),1))=0,"",INDEX(AdressBook!$C$6:$C$25,MATCH(D3970,AdressBook!$B$6:$B$25,0),1)),""),"")</f>
        <v/>
      </c>
      <c r="S3970" s="165">
        <f>IF(LEN(C3970)&gt;0,IFERROR(IF(MATCH(C3970,C3971:$C$4004,0)&gt;0,-1,ROW(S3970)-ROW($S$3)),ROW(S3970)-ROW($S$3)),-1)</f>
        <v>-1</v>
      </c>
      <c r="T3970" s="165">
        <f t="shared" si="411"/>
        <v>0</v>
      </c>
      <c r="U3970" s="165" t="str">
        <f t="shared" si="412"/>
        <v/>
      </c>
      <c r="V3970" s="165" t="str">
        <f>IFERROR(IF(OR(C3970="",S3970&lt;0),"",IF(SUBTOTAL(3,C3970:C3970)=0,-1,SUBTOTAL(3,$C$4:C3970))),"")</f>
        <v/>
      </c>
      <c r="W3970" s="156" t="str">
        <f t="array" ref="W3970">IF(LEN(C3970)&gt;0,IFERROR(IF(MATCH(C3970,$C$3:$C3969,0)&gt;0,N3970-INDEX($N$3:N3969,SUMPRODUCT(MAX(ROW($C$3:$C3969)*(C3970=$C$3:$C3969)))-2,1),""),""),"")</f>
        <v/>
      </c>
      <c r="X3970" s="156">
        <f t="shared" ca="1" si="413"/>
        <v>1</v>
      </c>
      <c r="Y3970" s="156">
        <f t="shared" ca="1" si="414"/>
        <v>1</v>
      </c>
    </row>
    <row r="3971" spans="2:25" hidden="1" x14ac:dyDescent="0.25">
      <c r="B3971" s="390" t="str">
        <f>IFERROR(IF(LEN(INDEX(PlansAndNotes!$B$6:$B$2005,ROW(A3971)-ROW($B$3)))=0,"",INDEX(PlansAndNotes!$B$6:$B$2005,ROW(A3971)-ROW($B$3))),"")</f>
        <v/>
      </c>
      <c r="C3971" s="387" t="str">
        <f t="shared" si="415"/>
        <v/>
      </c>
      <c r="D3971" s="361" t="str">
        <f>IFERROR(IF(LEN(C3971)&gt;0,IF(LEN(INDEX(TasksList!$C$6:$C$25,MATCH(C3971,TasksList!$B$6:$B$25,0),1))=0,"",INDEX(TasksList!$C$6:$C$25,MATCH(C3971,TasksList!$B$6:$B$25,0),1)),""),"")</f>
        <v/>
      </c>
      <c r="E3971" s="361" t="str">
        <f>IFERROR(IF(LEN(C3971)&gt;0,IF(LEN(INDEX(TasksList!$F$6:$F$25,MATCH(C3971,TasksList!$B$6:$B$25,0),1))=0,"not set!",INDEX(TasksList!$F$6:$F$25,MATCH(C3971,TasksList!$B$6:$B$25,0),1)),""),"")</f>
        <v/>
      </c>
      <c r="F3971" s="360" t="str">
        <f>IFERROR(IF(LEN(D3971)&gt;0,IF(LEN(INDEX(AdressBook!$D$6:$D$25,MATCH(D3971,AdressBook!$B$6:$B$25,0),1))=0,"",INDEX(AdressBook!$D$6:$D$25,MATCH(D3971,AdressBook!$B$6:$B$25,0),1)),""),"")</f>
        <v/>
      </c>
      <c r="G3971" s="361" t="str">
        <f>IFERROR(IF(LEN(INDEX(PlansAndNotes!$F$6:$F$4005,ROW(B3971)-ROW($C$3)))=0,"",INDEX(PlansAndNotes!$F$6:$F$4005,ROW(B3971)-ROW($C$3))),"")</f>
        <v/>
      </c>
      <c r="H3971" s="361" t="str">
        <f>IFERROR(IF(LEN(C3971)&gt;0,IF(LEN(INDEX(TasksList!$G$6:$G$25,MATCH(C3971,TasksList!$B$6:$B$25,0),1))=0,"",INDEX(TasksList!$G$6:$G$25,MATCH(C3971,TasksList!$B$6:$B$25,0),1)),""),"")</f>
        <v/>
      </c>
      <c r="N3971" s="362" t="str">
        <f>IFERROR(IF(LEN(INDEX(PlansAndNotes!$D$6:$D$4005,ROW(B3971)-ROW($C$3)))=0,"",INDEX(PlansAndNotes!$D$6:$D$4005,ROW(B3971)-ROW($C$3))),"")</f>
        <v/>
      </c>
      <c r="O3971" s="165" t="str">
        <f t="shared" si="410"/>
        <v/>
      </c>
      <c r="P3971" s="363" t="str">
        <f>IFERROR(IF(LEN(INDEX(PlansAndNotes!$E$6:$E$4005,ROW(B3971)-ROW($C$3)))=0,"",INDEX(PlansAndNotes!$E$6:$E$4005,ROW(B3971)-ROW($C$3))),"")</f>
        <v/>
      </c>
      <c r="Q3971" s="363" t="str">
        <f>IFERROR(IF(LEN(INDEX(PlansAndNotes!$G$6:$G$4005,ROW(B3971)-ROW($C$3)))=0,"",INDEX(PlansAndNotes!$G$6:$G$4005,ROW(B3971)-ROW($C$3))),"")</f>
        <v/>
      </c>
      <c r="R3971" s="361" t="str">
        <f>IFERROR(IF(LEN(D3971)&gt;0,IF(LEN(INDEX(AdressBook!$C$6:$C$25,MATCH(D3971,AdressBook!$B$6:$B$25,0),1))=0,"",INDEX(AdressBook!$C$6:$C$25,MATCH(D3971,AdressBook!$B$6:$B$25,0),1)),""),"")</f>
        <v/>
      </c>
      <c r="S3971" s="165">
        <f>IF(LEN(C3971)&gt;0,IFERROR(IF(MATCH(C3971,C3972:$C$4004,0)&gt;0,-1,ROW(S3971)-ROW($S$3)),ROW(S3971)-ROW($S$3)),-1)</f>
        <v>-1</v>
      </c>
      <c r="T3971" s="165">
        <f t="shared" si="411"/>
        <v>0</v>
      </c>
      <c r="U3971" s="165" t="str">
        <f t="shared" si="412"/>
        <v/>
      </c>
      <c r="V3971" s="165" t="str">
        <f>IFERROR(IF(OR(C3971="",S3971&lt;0),"",IF(SUBTOTAL(3,C3971:C3971)=0,-1,SUBTOTAL(3,$C$4:C3971))),"")</f>
        <v/>
      </c>
      <c r="W3971" s="156" t="str">
        <f t="array" ref="W3971">IF(LEN(C3971)&gt;0,IFERROR(IF(MATCH(C3971,$C$3:$C3970,0)&gt;0,N3971-INDEX($N$3:N3970,SUMPRODUCT(MAX(ROW($C$3:$C3970)*(C3971=$C$3:$C3970)))-2,1),""),""),"")</f>
        <v/>
      </c>
      <c r="X3971" s="156">
        <f t="shared" ca="1" si="413"/>
        <v>1</v>
      </c>
      <c r="Y3971" s="156">
        <f t="shared" ca="1" si="414"/>
        <v>1</v>
      </c>
    </row>
    <row r="3972" spans="2:25" hidden="1" x14ac:dyDescent="0.25">
      <c r="B3972" s="390" t="str">
        <f>IFERROR(IF(LEN(INDEX(PlansAndNotes!$B$6:$B$2005,ROW(A3972)-ROW($B$3)))=0,"",INDEX(PlansAndNotes!$B$6:$B$2005,ROW(A3972)-ROW($B$3))),"")</f>
        <v/>
      </c>
      <c r="C3972" s="387" t="str">
        <f t="shared" si="415"/>
        <v/>
      </c>
      <c r="D3972" s="361" t="str">
        <f>IFERROR(IF(LEN(C3972)&gt;0,IF(LEN(INDEX(TasksList!$C$6:$C$25,MATCH(C3972,TasksList!$B$6:$B$25,0),1))=0,"",INDEX(TasksList!$C$6:$C$25,MATCH(C3972,TasksList!$B$6:$B$25,0),1)),""),"")</f>
        <v/>
      </c>
      <c r="E3972" s="361" t="str">
        <f>IFERROR(IF(LEN(C3972)&gt;0,IF(LEN(INDEX(TasksList!$F$6:$F$25,MATCH(C3972,TasksList!$B$6:$B$25,0),1))=0,"not set!",INDEX(TasksList!$F$6:$F$25,MATCH(C3972,TasksList!$B$6:$B$25,0),1)),""),"")</f>
        <v/>
      </c>
      <c r="F3972" s="360" t="str">
        <f>IFERROR(IF(LEN(D3972)&gt;0,IF(LEN(INDEX(AdressBook!$D$6:$D$25,MATCH(D3972,AdressBook!$B$6:$B$25,0),1))=0,"",INDEX(AdressBook!$D$6:$D$25,MATCH(D3972,AdressBook!$B$6:$B$25,0),1)),""),"")</f>
        <v/>
      </c>
      <c r="G3972" s="361" t="str">
        <f>IFERROR(IF(LEN(INDEX(PlansAndNotes!$F$6:$F$4005,ROW(B3972)-ROW($C$3)))=0,"",INDEX(PlansAndNotes!$F$6:$F$4005,ROW(B3972)-ROW($C$3))),"")</f>
        <v/>
      </c>
      <c r="H3972" s="361" t="str">
        <f>IFERROR(IF(LEN(C3972)&gt;0,IF(LEN(INDEX(TasksList!$G$6:$G$25,MATCH(C3972,TasksList!$B$6:$B$25,0),1))=0,"",INDEX(TasksList!$G$6:$G$25,MATCH(C3972,TasksList!$B$6:$B$25,0),1)),""),"")</f>
        <v/>
      </c>
      <c r="N3972" s="362" t="str">
        <f>IFERROR(IF(LEN(INDEX(PlansAndNotes!$D$6:$D$4005,ROW(B3972)-ROW($C$3)))=0,"",INDEX(PlansAndNotes!$D$6:$D$4005,ROW(B3972)-ROW($C$3))),"")</f>
        <v/>
      </c>
      <c r="O3972" s="165" t="str">
        <f t="shared" ref="O3972:O4003" si="416">IF(LEN(B3972)&gt;0,RIGHT(B3972,LEN(B3972)-SEARCH(" - ",B3972)-2),"")</f>
        <v/>
      </c>
      <c r="P3972" s="363" t="str">
        <f>IFERROR(IF(LEN(INDEX(PlansAndNotes!$E$6:$E$4005,ROW(B3972)-ROW($C$3)))=0,"",INDEX(PlansAndNotes!$E$6:$E$4005,ROW(B3972)-ROW($C$3))),"")</f>
        <v/>
      </c>
      <c r="Q3972" s="363" t="str">
        <f>IFERROR(IF(LEN(INDEX(PlansAndNotes!$G$6:$G$4005,ROW(B3972)-ROW($C$3)))=0,"",INDEX(PlansAndNotes!$G$6:$G$4005,ROW(B3972)-ROW($C$3))),"")</f>
        <v/>
      </c>
      <c r="R3972" s="361" t="str">
        <f>IFERROR(IF(LEN(D3972)&gt;0,IF(LEN(INDEX(AdressBook!$C$6:$C$25,MATCH(D3972,AdressBook!$B$6:$B$25,0),1))=0,"",INDEX(AdressBook!$C$6:$C$25,MATCH(D3972,AdressBook!$B$6:$B$25,0),1)),""),"")</f>
        <v/>
      </c>
      <c r="S3972" s="165">
        <f>IF(LEN(C3972)&gt;0,IFERROR(IF(MATCH(C3972,C3973:$C$4004,0)&gt;0,-1,ROW(S3972)-ROW($S$3)),ROW(S3972)-ROW($S$3)),-1)</f>
        <v>-1</v>
      </c>
      <c r="T3972" s="165">
        <f t="shared" ref="T3972:T4003" si="417">IF(OR(taskRange="All tasks (all stages)",taskRange=""),ROW(T3972)-ROW($T$3),IF(S3972&gt;0,ROW(T3972)-ROW($T$3),0))*IF(OR(calendarSalesmen="",calendarSalesmen="All salesmen"),1,IF(calendarSalesmen=G3972,1,0))*IF(OR(calendarStage="",calendarStage="All Stages"),1,IF(calendarStage=P3972,1,0))</f>
        <v>0</v>
      </c>
      <c r="U3972" s="165" t="str">
        <f t="shared" ref="U3972:U4003" si="418">IF(S3972&gt;0,P3972,"")</f>
        <v/>
      </c>
      <c r="V3972" s="165" t="str">
        <f>IFERROR(IF(OR(C3972="",S3972&lt;0),"",IF(SUBTOTAL(3,C3972:C3972)=0,-1,SUBTOTAL(3,$C$4:C3972))),"")</f>
        <v/>
      </c>
      <c r="W3972" s="156" t="str">
        <f t="array" ref="W3972">IF(LEN(C3972)&gt;0,IFERROR(IF(MATCH(C3972,$C$3:$C3971,0)&gt;0,N3972-INDEX($N$3:N3971,SUMPRODUCT(MAX(ROW($C$3:$C3971)*(C3972=$C$3:$C3971)))-2,1),""),""),"")</f>
        <v/>
      </c>
      <c r="X3972" s="156">
        <f t="shared" ca="1" si="413"/>
        <v>1</v>
      </c>
      <c r="Y3972" s="156">
        <f t="shared" ca="1" si="414"/>
        <v>1</v>
      </c>
    </row>
    <row r="3973" spans="2:25" hidden="1" x14ac:dyDescent="0.25">
      <c r="B3973" s="390" t="str">
        <f>IFERROR(IF(LEN(INDEX(PlansAndNotes!$B$6:$B$2005,ROW(A3973)-ROW($B$3)))=0,"",INDEX(PlansAndNotes!$B$6:$B$2005,ROW(A3973)-ROW($B$3))),"")</f>
        <v/>
      </c>
      <c r="C3973" s="387" t="str">
        <f t="shared" si="415"/>
        <v/>
      </c>
      <c r="D3973" s="361" t="str">
        <f>IFERROR(IF(LEN(C3973)&gt;0,IF(LEN(INDEX(TasksList!$C$6:$C$25,MATCH(C3973,TasksList!$B$6:$B$25,0),1))=0,"",INDEX(TasksList!$C$6:$C$25,MATCH(C3973,TasksList!$B$6:$B$25,0),1)),""),"")</f>
        <v/>
      </c>
      <c r="E3973" s="361" t="str">
        <f>IFERROR(IF(LEN(C3973)&gt;0,IF(LEN(INDEX(TasksList!$F$6:$F$25,MATCH(C3973,TasksList!$B$6:$B$25,0),1))=0,"not set!",INDEX(TasksList!$F$6:$F$25,MATCH(C3973,TasksList!$B$6:$B$25,0),1)),""),"")</f>
        <v/>
      </c>
      <c r="F3973" s="360" t="str">
        <f>IFERROR(IF(LEN(D3973)&gt;0,IF(LEN(INDEX(AdressBook!$D$6:$D$25,MATCH(D3973,AdressBook!$B$6:$B$25,0),1))=0,"",INDEX(AdressBook!$D$6:$D$25,MATCH(D3973,AdressBook!$B$6:$B$25,0),1)),""),"")</f>
        <v/>
      </c>
      <c r="G3973" s="361" t="str">
        <f>IFERROR(IF(LEN(INDEX(PlansAndNotes!$F$6:$F$4005,ROW(B3973)-ROW($C$3)))=0,"",INDEX(PlansAndNotes!$F$6:$F$4005,ROW(B3973)-ROW($C$3))),"")</f>
        <v/>
      </c>
      <c r="H3973" s="361" t="str">
        <f>IFERROR(IF(LEN(C3973)&gt;0,IF(LEN(INDEX(TasksList!$G$6:$G$25,MATCH(C3973,TasksList!$B$6:$B$25,0),1))=0,"",INDEX(TasksList!$G$6:$G$25,MATCH(C3973,TasksList!$B$6:$B$25,0),1)),""),"")</f>
        <v/>
      </c>
      <c r="N3973" s="362" t="str">
        <f>IFERROR(IF(LEN(INDEX(PlansAndNotes!$D$6:$D$4005,ROW(B3973)-ROW($C$3)))=0,"",INDEX(PlansAndNotes!$D$6:$D$4005,ROW(B3973)-ROW($C$3))),"")</f>
        <v/>
      </c>
      <c r="O3973" s="165" t="str">
        <f t="shared" si="416"/>
        <v/>
      </c>
      <c r="P3973" s="363" t="str">
        <f>IFERROR(IF(LEN(INDEX(PlansAndNotes!$E$6:$E$4005,ROW(B3973)-ROW($C$3)))=0,"",INDEX(PlansAndNotes!$E$6:$E$4005,ROW(B3973)-ROW($C$3))),"")</f>
        <v/>
      </c>
      <c r="Q3973" s="363" t="str">
        <f>IFERROR(IF(LEN(INDEX(PlansAndNotes!$G$6:$G$4005,ROW(B3973)-ROW($C$3)))=0,"",INDEX(PlansAndNotes!$G$6:$G$4005,ROW(B3973)-ROW($C$3))),"")</f>
        <v/>
      </c>
      <c r="R3973" s="361" t="str">
        <f>IFERROR(IF(LEN(D3973)&gt;0,IF(LEN(INDEX(AdressBook!$C$6:$C$25,MATCH(D3973,AdressBook!$B$6:$B$25,0),1))=0,"",INDEX(AdressBook!$C$6:$C$25,MATCH(D3973,AdressBook!$B$6:$B$25,0),1)),""),"")</f>
        <v/>
      </c>
      <c r="S3973" s="165">
        <f>IF(LEN(C3973)&gt;0,IFERROR(IF(MATCH(C3973,C3974:$C$4004,0)&gt;0,-1,ROW(S3973)-ROW($S$3)),ROW(S3973)-ROW($S$3)),-1)</f>
        <v>-1</v>
      </c>
      <c r="T3973" s="165">
        <f t="shared" si="417"/>
        <v>0</v>
      </c>
      <c r="U3973" s="165" t="str">
        <f t="shared" si="418"/>
        <v/>
      </c>
      <c r="V3973" s="165" t="str">
        <f>IFERROR(IF(OR(C3973="",S3973&lt;0),"",IF(SUBTOTAL(3,C3973:C3973)=0,-1,SUBTOTAL(3,$C$4:C3973))),"")</f>
        <v/>
      </c>
      <c r="W3973" s="156" t="str">
        <f t="array" ref="W3973">IF(LEN(C3973)&gt;0,IFERROR(IF(MATCH(C3973,$C$3:$C3972,0)&gt;0,N3973-INDEX($N$3:N3972,SUMPRODUCT(MAX(ROW($C$3:$C3972)*(C3973=$C$3:$C3972)))-2,1),""),""),"")</f>
        <v/>
      </c>
      <c r="X3973" s="156">
        <f t="shared" ref="X3973:X4003" ca="1" si="419">IFERROR(IF($X$2="",1,IF(AND(N3973&lt;=TODAY(),N3973+$X$2&gt;=TODAY()),1,0)),"")</f>
        <v>1</v>
      </c>
      <c r="Y3973" s="156">
        <f t="shared" ref="Y3973:Y4003" ca="1" si="420">IFERROR(IF($Y$2="",1,IF(AND(N3973&lt;=TODAY(),N3973+$Y$2&gt;=TODAY()),1,0)),"")</f>
        <v>1</v>
      </c>
    </row>
    <row r="3974" spans="2:25" hidden="1" x14ac:dyDescent="0.25">
      <c r="B3974" s="390" t="str">
        <f>IFERROR(IF(LEN(INDEX(PlansAndNotes!$B$6:$B$2005,ROW(A3974)-ROW($B$3)))=0,"",INDEX(PlansAndNotes!$B$6:$B$2005,ROW(A3974)-ROW($B$3))),"")</f>
        <v/>
      </c>
      <c r="C3974" s="387" t="str">
        <f t="shared" ref="C3974:C4001" si="421">IF(LEN(B3974)&gt;0,LEFT(B3974,SEARCH(" - ",B3974)-1)*1,"")</f>
        <v/>
      </c>
      <c r="D3974" s="361" t="str">
        <f>IFERROR(IF(LEN(C3974)&gt;0,IF(LEN(INDEX(TasksList!$C$6:$C$25,MATCH(C3974,TasksList!$B$6:$B$25,0),1))=0,"",INDEX(TasksList!$C$6:$C$25,MATCH(C3974,TasksList!$B$6:$B$25,0),1)),""),"")</f>
        <v/>
      </c>
      <c r="E3974" s="361" t="str">
        <f>IFERROR(IF(LEN(C3974)&gt;0,IF(LEN(INDEX(TasksList!$F$6:$F$25,MATCH(C3974,TasksList!$B$6:$B$25,0),1))=0,"not set!",INDEX(TasksList!$F$6:$F$25,MATCH(C3974,TasksList!$B$6:$B$25,0),1)),""),"")</f>
        <v/>
      </c>
      <c r="F3974" s="360" t="str">
        <f>IFERROR(IF(LEN(D3974)&gt;0,IF(LEN(INDEX(AdressBook!$D$6:$D$25,MATCH(D3974,AdressBook!$B$6:$B$25,0),1))=0,"",INDEX(AdressBook!$D$6:$D$25,MATCH(D3974,AdressBook!$B$6:$B$25,0),1)),""),"")</f>
        <v/>
      </c>
      <c r="G3974" s="361" t="str">
        <f>IFERROR(IF(LEN(INDEX(PlansAndNotes!$F$6:$F$4005,ROW(B3974)-ROW($C$3)))=0,"",INDEX(PlansAndNotes!$F$6:$F$4005,ROW(B3974)-ROW($C$3))),"")</f>
        <v/>
      </c>
      <c r="H3974" s="361" t="str">
        <f>IFERROR(IF(LEN(C3974)&gt;0,IF(LEN(INDEX(TasksList!$G$6:$G$25,MATCH(C3974,TasksList!$B$6:$B$25,0),1))=0,"",INDEX(TasksList!$G$6:$G$25,MATCH(C3974,TasksList!$B$6:$B$25,0),1)),""),"")</f>
        <v/>
      </c>
      <c r="N3974" s="362" t="str">
        <f>IFERROR(IF(LEN(INDEX(PlansAndNotes!$D$6:$D$4005,ROW(B3974)-ROW($C$3)))=0,"",INDEX(PlansAndNotes!$D$6:$D$4005,ROW(B3974)-ROW($C$3))),"")</f>
        <v/>
      </c>
      <c r="O3974" s="165" t="str">
        <f t="shared" si="416"/>
        <v/>
      </c>
      <c r="P3974" s="363" t="str">
        <f>IFERROR(IF(LEN(INDEX(PlansAndNotes!$E$6:$E$4005,ROW(B3974)-ROW($C$3)))=0,"",INDEX(PlansAndNotes!$E$6:$E$4005,ROW(B3974)-ROW($C$3))),"")</f>
        <v/>
      </c>
      <c r="Q3974" s="363" t="str">
        <f>IFERROR(IF(LEN(INDEX(PlansAndNotes!$G$6:$G$4005,ROW(B3974)-ROW($C$3)))=0,"",INDEX(PlansAndNotes!$G$6:$G$4005,ROW(B3974)-ROW($C$3))),"")</f>
        <v/>
      </c>
      <c r="R3974" s="361" t="str">
        <f>IFERROR(IF(LEN(D3974)&gt;0,IF(LEN(INDEX(AdressBook!$C$6:$C$25,MATCH(D3974,AdressBook!$B$6:$B$25,0),1))=0,"",INDEX(AdressBook!$C$6:$C$25,MATCH(D3974,AdressBook!$B$6:$B$25,0),1)),""),"")</f>
        <v/>
      </c>
      <c r="S3974" s="165">
        <f>IF(LEN(C3974)&gt;0,IFERROR(IF(MATCH(C3974,C3975:$C$4004,0)&gt;0,-1,ROW(S3974)-ROW($S$3)),ROW(S3974)-ROW($S$3)),-1)</f>
        <v>-1</v>
      </c>
      <c r="T3974" s="165">
        <f t="shared" si="417"/>
        <v>0</v>
      </c>
      <c r="U3974" s="165" t="str">
        <f t="shared" si="418"/>
        <v/>
      </c>
      <c r="V3974" s="165" t="str">
        <f>IFERROR(IF(OR(C3974="",S3974&lt;0),"",IF(SUBTOTAL(3,C3974:C3974)=0,-1,SUBTOTAL(3,$C$4:C3974))),"")</f>
        <v/>
      </c>
      <c r="W3974" s="156" t="str">
        <f t="array" ref="W3974">IF(LEN(C3974)&gt;0,IFERROR(IF(MATCH(C3974,$C$3:$C3973,0)&gt;0,N3974-INDEX($N$3:N3973,SUMPRODUCT(MAX(ROW($C$3:$C3973)*(C3974=$C$3:$C3973)))-2,1),""),""),"")</f>
        <v/>
      </c>
      <c r="X3974" s="156">
        <f t="shared" ca="1" si="419"/>
        <v>1</v>
      </c>
      <c r="Y3974" s="156">
        <f t="shared" ca="1" si="420"/>
        <v>1</v>
      </c>
    </row>
    <row r="3975" spans="2:25" hidden="1" x14ac:dyDescent="0.25">
      <c r="B3975" s="390" t="str">
        <f>IFERROR(IF(LEN(INDEX(PlansAndNotes!$B$6:$B$2005,ROW(A3975)-ROW($B$3)))=0,"",INDEX(PlansAndNotes!$B$6:$B$2005,ROW(A3975)-ROW($B$3))),"")</f>
        <v/>
      </c>
      <c r="C3975" s="387" t="str">
        <f t="shared" si="421"/>
        <v/>
      </c>
      <c r="D3975" s="361" t="str">
        <f>IFERROR(IF(LEN(C3975)&gt;0,IF(LEN(INDEX(TasksList!$C$6:$C$25,MATCH(C3975,TasksList!$B$6:$B$25,0),1))=0,"",INDEX(TasksList!$C$6:$C$25,MATCH(C3975,TasksList!$B$6:$B$25,0),1)),""),"")</f>
        <v/>
      </c>
      <c r="E3975" s="361" t="str">
        <f>IFERROR(IF(LEN(C3975)&gt;0,IF(LEN(INDEX(TasksList!$F$6:$F$25,MATCH(C3975,TasksList!$B$6:$B$25,0),1))=0,"not set!",INDEX(TasksList!$F$6:$F$25,MATCH(C3975,TasksList!$B$6:$B$25,0),1)),""),"")</f>
        <v/>
      </c>
      <c r="F3975" s="360" t="str">
        <f>IFERROR(IF(LEN(D3975)&gt;0,IF(LEN(INDEX(AdressBook!$D$6:$D$25,MATCH(D3975,AdressBook!$B$6:$B$25,0),1))=0,"",INDEX(AdressBook!$D$6:$D$25,MATCH(D3975,AdressBook!$B$6:$B$25,0),1)),""),"")</f>
        <v/>
      </c>
      <c r="G3975" s="361" t="str">
        <f>IFERROR(IF(LEN(INDEX(PlansAndNotes!$F$6:$F$4005,ROW(B3975)-ROW($C$3)))=0,"",INDEX(PlansAndNotes!$F$6:$F$4005,ROW(B3975)-ROW($C$3))),"")</f>
        <v/>
      </c>
      <c r="H3975" s="361" t="str">
        <f>IFERROR(IF(LEN(C3975)&gt;0,IF(LEN(INDEX(TasksList!$G$6:$G$25,MATCH(C3975,TasksList!$B$6:$B$25,0),1))=0,"",INDEX(TasksList!$G$6:$G$25,MATCH(C3975,TasksList!$B$6:$B$25,0),1)),""),"")</f>
        <v/>
      </c>
      <c r="N3975" s="362" t="str">
        <f>IFERROR(IF(LEN(INDEX(PlansAndNotes!$D$6:$D$4005,ROW(B3975)-ROW($C$3)))=0,"",INDEX(PlansAndNotes!$D$6:$D$4005,ROW(B3975)-ROW($C$3))),"")</f>
        <v/>
      </c>
      <c r="O3975" s="165" t="str">
        <f t="shared" si="416"/>
        <v/>
      </c>
      <c r="P3975" s="363" t="str">
        <f>IFERROR(IF(LEN(INDEX(PlansAndNotes!$E$6:$E$4005,ROW(B3975)-ROW($C$3)))=0,"",INDEX(PlansAndNotes!$E$6:$E$4005,ROW(B3975)-ROW($C$3))),"")</f>
        <v/>
      </c>
      <c r="Q3975" s="363" t="str">
        <f>IFERROR(IF(LEN(INDEX(PlansAndNotes!$G$6:$G$4005,ROW(B3975)-ROW($C$3)))=0,"",INDEX(PlansAndNotes!$G$6:$G$4005,ROW(B3975)-ROW($C$3))),"")</f>
        <v/>
      </c>
      <c r="R3975" s="361" t="str">
        <f>IFERROR(IF(LEN(D3975)&gt;0,IF(LEN(INDEX(AdressBook!$C$6:$C$25,MATCH(D3975,AdressBook!$B$6:$B$25,0),1))=0,"",INDEX(AdressBook!$C$6:$C$25,MATCH(D3975,AdressBook!$B$6:$B$25,0),1)),""),"")</f>
        <v/>
      </c>
      <c r="S3975" s="165">
        <f>IF(LEN(C3975)&gt;0,IFERROR(IF(MATCH(C3975,C3976:$C$4004,0)&gt;0,-1,ROW(S3975)-ROW($S$3)),ROW(S3975)-ROW($S$3)),-1)</f>
        <v>-1</v>
      </c>
      <c r="T3975" s="165">
        <f t="shared" si="417"/>
        <v>0</v>
      </c>
      <c r="U3975" s="165" t="str">
        <f t="shared" si="418"/>
        <v/>
      </c>
      <c r="V3975" s="165" t="str">
        <f>IFERROR(IF(OR(C3975="",S3975&lt;0),"",IF(SUBTOTAL(3,C3975:C3975)=0,-1,SUBTOTAL(3,$C$4:C3975))),"")</f>
        <v/>
      </c>
      <c r="W3975" s="156" t="str">
        <f t="array" ref="W3975">IF(LEN(C3975)&gt;0,IFERROR(IF(MATCH(C3975,$C$3:$C3974,0)&gt;0,N3975-INDEX($N$3:N3974,SUMPRODUCT(MAX(ROW($C$3:$C3974)*(C3975=$C$3:$C3974)))-2,1),""),""),"")</f>
        <v/>
      </c>
      <c r="X3975" s="156">
        <f t="shared" ca="1" si="419"/>
        <v>1</v>
      </c>
      <c r="Y3975" s="156">
        <f t="shared" ca="1" si="420"/>
        <v>1</v>
      </c>
    </row>
    <row r="3976" spans="2:25" hidden="1" x14ac:dyDescent="0.25">
      <c r="B3976" s="390" t="str">
        <f>IFERROR(IF(LEN(INDEX(PlansAndNotes!$B$6:$B$2005,ROW(A3976)-ROW($B$3)))=0,"",INDEX(PlansAndNotes!$B$6:$B$2005,ROW(A3976)-ROW($B$3))),"")</f>
        <v/>
      </c>
      <c r="C3976" s="387" t="str">
        <f t="shared" si="421"/>
        <v/>
      </c>
      <c r="D3976" s="361" t="str">
        <f>IFERROR(IF(LEN(C3976)&gt;0,IF(LEN(INDEX(TasksList!$C$6:$C$25,MATCH(C3976,TasksList!$B$6:$B$25,0),1))=0,"",INDEX(TasksList!$C$6:$C$25,MATCH(C3976,TasksList!$B$6:$B$25,0),1)),""),"")</f>
        <v/>
      </c>
      <c r="E3976" s="361" t="str">
        <f>IFERROR(IF(LEN(C3976)&gt;0,IF(LEN(INDEX(TasksList!$F$6:$F$25,MATCH(C3976,TasksList!$B$6:$B$25,0),1))=0,"not set!",INDEX(TasksList!$F$6:$F$25,MATCH(C3976,TasksList!$B$6:$B$25,0),1)),""),"")</f>
        <v/>
      </c>
      <c r="F3976" s="360" t="str">
        <f>IFERROR(IF(LEN(D3976)&gt;0,IF(LEN(INDEX(AdressBook!$D$6:$D$25,MATCH(D3976,AdressBook!$B$6:$B$25,0),1))=0,"",INDEX(AdressBook!$D$6:$D$25,MATCH(D3976,AdressBook!$B$6:$B$25,0),1)),""),"")</f>
        <v/>
      </c>
      <c r="G3976" s="361" t="str">
        <f>IFERROR(IF(LEN(INDEX(PlansAndNotes!$F$6:$F$4005,ROW(B3976)-ROW($C$3)))=0,"",INDEX(PlansAndNotes!$F$6:$F$4005,ROW(B3976)-ROW($C$3))),"")</f>
        <v/>
      </c>
      <c r="H3976" s="361" t="str">
        <f>IFERROR(IF(LEN(C3976)&gt;0,IF(LEN(INDEX(TasksList!$G$6:$G$25,MATCH(C3976,TasksList!$B$6:$B$25,0),1))=0,"",INDEX(TasksList!$G$6:$G$25,MATCH(C3976,TasksList!$B$6:$B$25,0),1)),""),"")</f>
        <v/>
      </c>
      <c r="N3976" s="362" t="str">
        <f>IFERROR(IF(LEN(INDEX(PlansAndNotes!$D$6:$D$4005,ROW(B3976)-ROW($C$3)))=0,"",INDEX(PlansAndNotes!$D$6:$D$4005,ROW(B3976)-ROW($C$3))),"")</f>
        <v/>
      </c>
      <c r="O3976" s="165" t="str">
        <f t="shared" si="416"/>
        <v/>
      </c>
      <c r="P3976" s="363" t="str">
        <f>IFERROR(IF(LEN(INDEX(PlansAndNotes!$E$6:$E$4005,ROW(B3976)-ROW($C$3)))=0,"",INDEX(PlansAndNotes!$E$6:$E$4005,ROW(B3976)-ROW($C$3))),"")</f>
        <v/>
      </c>
      <c r="Q3976" s="363" t="str">
        <f>IFERROR(IF(LEN(INDEX(PlansAndNotes!$G$6:$G$4005,ROW(B3976)-ROW($C$3)))=0,"",INDEX(PlansAndNotes!$G$6:$G$4005,ROW(B3976)-ROW($C$3))),"")</f>
        <v/>
      </c>
      <c r="R3976" s="361" t="str">
        <f>IFERROR(IF(LEN(D3976)&gt;0,IF(LEN(INDEX(AdressBook!$C$6:$C$25,MATCH(D3976,AdressBook!$B$6:$B$25,0),1))=0,"",INDEX(AdressBook!$C$6:$C$25,MATCH(D3976,AdressBook!$B$6:$B$25,0),1)),""),"")</f>
        <v/>
      </c>
      <c r="S3976" s="165">
        <f>IF(LEN(C3976)&gt;0,IFERROR(IF(MATCH(C3976,C3977:$C$4004,0)&gt;0,-1,ROW(S3976)-ROW($S$3)),ROW(S3976)-ROW($S$3)),-1)</f>
        <v>-1</v>
      </c>
      <c r="T3976" s="165">
        <f t="shared" si="417"/>
        <v>0</v>
      </c>
      <c r="U3976" s="165" t="str">
        <f t="shared" si="418"/>
        <v/>
      </c>
      <c r="V3976" s="165" t="str">
        <f>IFERROR(IF(OR(C3976="",S3976&lt;0),"",IF(SUBTOTAL(3,C3976:C3976)=0,-1,SUBTOTAL(3,$C$4:C3976))),"")</f>
        <v/>
      </c>
      <c r="W3976" s="156" t="str">
        <f t="array" ref="W3976">IF(LEN(C3976)&gt;0,IFERROR(IF(MATCH(C3976,$C$3:$C3975,0)&gt;0,N3976-INDEX($N$3:N3975,SUMPRODUCT(MAX(ROW($C$3:$C3975)*(C3976=$C$3:$C3975)))-2,1),""),""),"")</f>
        <v/>
      </c>
      <c r="X3976" s="156">
        <f t="shared" ca="1" si="419"/>
        <v>1</v>
      </c>
      <c r="Y3976" s="156">
        <f t="shared" ca="1" si="420"/>
        <v>1</v>
      </c>
    </row>
    <row r="3977" spans="2:25" hidden="1" x14ac:dyDescent="0.25">
      <c r="B3977" s="390" t="str">
        <f>IFERROR(IF(LEN(INDEX(PlansAndNotes!$B$6:$B$2005,ROW(A3977)-ROW($B$3)))=0,"",INDEX(PlansAndNotes!$B$6:$B$2005,ROW(A3977)-ROW($B$3))),"")</f>
        <v/>
      </c>
      <c r="C3977" s="387" t="str">
        <f t="shared" si="421"/>
        <v/>
      </c>
      <c r="D3977" s="361" t="str">
        <f>IFERROR(IF(LEN(C3977)&gt;0,IF(LEN(INDEX(TasksList!$C$6:$C$25,MATCH(C3977,TasksList!$B$6:$B$25,0),1))=0,"",INDEX(TasksList!$C$6:$C$25,MATCH(C3977,TasksList!$B$6:$B$25,0),1)),""),"")</f>
        <v/>
      </c>
      <c r="E3977" s="361" t="str">
        <f>IFERROR(IF(LEN(C3977)&gt;0,IF(LEN(INDEX(TasksList!$F$6:$F$25,MATCH(C3977,TasksList!$B$6:$B$25,0),1))=0,"not set!",INDEX(TasksList!$F$6:$F$25,MATCH(C3977,TasksList!$B$6:$B$25,0),1)),""),"")</f>
        <v/>
      </c>
      <c r="F3977" s="360" t="str">
        <f>IFERROR(IF(LEN(D3977)&gt;0,IF(LEN(INDEX(AdressBook!$D$6:$D$25,MATCH(D3977,AdressBook!$B$6:$B$25,0),1))=0,"",INDEX(AdressBook!$D$6:$D$25,MATCH(D3977,AdressBook!$B$6:$B$25,0),1)),""),"")</f>
        <v/>
      </c>
      <c r="G3977" s="361" t="str">
        <f>IFERROR(IF(LEN(INDEX(PlansAndNotes!$F$6:$F$4005,ROW(B3977)-ROW($C$3)))=0,"",INDEX(PlansAndNotes!$F$6:$F$4005,ROW(B3977)-ROW($C$3))),"")</f>
        <v/>
      </c>
      <c r="H3977" s="361" t="str">
        <f>IFERROR(IF(LEN(C3977)&gt;0,IF(LEN(INDEX(TasksList!$G$6:$G$25,MATCH(C3977,TasksList!$B$6:$B$25,0),1))=0,"",INDEX(TasksList!$G$6:$G$25,MATCH(C3977,TasksList!$B$6:$B$25,0),1)),""),"")</f>
        <v/>
      </c>
      <c r="N3977" s="362" t="str">
        <f>IFERROR(IF(LEN(INDEX(PlansAndNotes!$D$6:$D$4005,ROW(B3977)-ROW($C$3)))=0,"",INDEX(PlansAndNotes!$D$6:$D$4005,ROW(B3977)-ROW($C$3))),"")</f>
        <v/>
      </c>
      <c r="O3977" s="165" t="str">
        <f t="shared" si="416"/>
        <v/>
      </c>
      <c r="P3977" s="363" t="str">
        <f>IFERROR(IF(LEN(INDEX(PlansAndNotes!$E$6:$E$4005,ROW(B3977)-ROW($C$3)))=0,"",INDEX(PlansAndNotes!$E$6:$E$4005,ROW(B3977)-ROW($C$3))),"")</f>
        <v/>
      </c>
      <c r="Q3977" s="363" t="str">
        <f>IFERROR(IF(LEN(INDEX(PlansAndNotes!$G$6:$G$4005,ROW(B3977)-ROW($C$3)))=0,"",INDEX(PlansAndNotes!$G$6:$G$4005,ROW(B3977)-ROW($C$3))),"")</f>
        <v/>
      </c>
      <c r="R3977" s="361" t="str">
        <f>IFERROR(IF(LEN(D3977)&gt;0,IF(LEN(INDEX(AdressBook!$C$6:$C$25,MATCH(D3977,AdressBook!$B$6:$B$25,0),1))=0,"",INDEX(AdressBook!$C$6:$C$25,MATCH(D3977,AdressBook!$B$6:$B$25,0),1)),""),"")</f>
        <v/>
      </c>
      <c r="S3977" s="165">
        <f>IF(LEN(C3977)&gt;0,IFERROR(IF(MATCH(C3977,C3978:$C$4004,0)&gt;0,-1,ROW(S3977)-ROW($S$3)),ROW(S3977)-ROW($S$3)),-1)</f>
        <v>-1</v>
      </c>
      <c r="T3977" s="165">
        <f t="shared" si="417"/>
        <v>0</v>
      </c>
      <c r="U3977" s="165" t="str">
        <f t="shared" si="418"/>
        <v/>
      </c>
      <c r="V3977" s="165" t="str">
        <f>IFERROR(IF(OR(C3977="",S3977&lt;0),"",IF(SUBTOTAL(3,C3977:C3977)=0,-1,SUBTOTAL(3,$C$4:C3977))),"")</f>
        <v/>
      </c>
      <c r="W3977" s="156" t="str">
        <f t="array" ref="W3977">IF(LEN(C3977)&gt;0,IFERROR(IF(MATCH(C3977,$C$3:$C3976,0)&gt;0,N3977-INDEX($N$3:N3976,SUMPRODUCT(MAX(ROW($C$3:$C3976)*(C3977=$C$3:$C3976)))-2,1),""),""),"")</f>
        <v/>
      </c>
      <c r="X3977" s="156">
        <f t="shared" ca="1" si="419"/>
        <v>1</v>
      </c>
      <c r="Y3977" s="156">
        <f t="shared" ca="1" si="420"/>
        <v>1</v>
      </c>
    </row>
    <row r="3978" spans="2:25" hidden="1" x14ac:dyDescent="0.25">
      <c r="B3978" s="390" t="str">
        <f>IFERROR(IF(LEN(INDEX(PlansAndNotes!$B$6:$B$2005,ROW(A3978)-ROW($B$3)))=0,"",INDEX(PlansAndNotes!$B$6:$B$2005,ROW(A3978)-ROW($B$3))),"")</f>
        <v/>
      </c>
      <c r="C3978" s="387" t="str">
        <f t="shared" si="421"/>
        <v/>
      </c>
      <c r="D3978" s="361" t="str">
        <f>IFERROR(IF(LEN(C3978)&gt;0,IF(LEN(INDEX(TasksList!$C$6:$C$25,MATCH(C3978,TasksList!$B$6:$B$25,0),1))=0,"",INDEX(TasksList!$C$6:$C$25,MATCH(C3978,TasksList!$B$6:$B$25,0),1)),""),"")</f>
        <v/>
      </c>
      <c r="E3978" s="361" t="str">
        <f>IFERROR(IF(LEN(C3978)&gt;0,IF(LEN(INDEX(TasksList!$F$6:$F$25,MATCH(C3978,TasksList!$B$6:$B$25,0),1))=0,"not set!",INDEX(TasksList!$F$6:$F$25,MATCH(C3978,TasksList!$B$6:$B$25,0),1)),""),"")</f>
        <v/>
      </c>
      <c r="F3978" s="360" t="str">
        <f>IFERROR(IF(LEN(D3978)&gt;0,IF(LEN(INDEX(AdressBook!$D$6:$D$25,MATCH(D3978,AdressBook!$B$6:$B$25,0),1))=0,"",INDEX(AdressBook!$D$6:$D$25,MATCH(D3978,AdressBook!$B$6:$B$25,0),1)),""),"")</f>
        <v/>
      </c>
      <c r="G3978" s="361" t="str">
        <f>IFERROR(IF(LEN(INDEX(PlansAndNotes!$F$6:$F$4005,ROW(B3978)-ROW($C$3)))=0,"",INDEX(PlansAndNotes!$F$6:$F$4005,ROW(B3978)-ROW($C$3))),"")</f>
        <v/>
      </c>
      <c r="H3978" s="361" t="str">
        <f>IFERROR(IF(LEN(C3978)&gt;0,IF(LEN(INDEX(TasksList!$G$6:$G$25,MATCH(C3978,TasksList!$B$6:$B$25,0),1))=0,"",INDEX(TasksList!$G$6:$G$25,MATCH(C3978,TasksList!$B$6:$B$25,0),1)),""),"")</f>
        <v/>
      </c>
      <c r="N3978" s="362" t="str">
        <f>IFERROR(IF(LEN(INDEX(PlansAndNotes!$D$6:$D$4005,ROW(B3978)-ROW($C$3)))=0,"",INDEX(PlansAndNotes!$D$6:$D$4005,ROW(B3978)-ROW($C$3))),"")</f>
        <v/>
      </c>
      <c r="O3978" s="165" t="str">
        <f t="shared" si="416"/>
        <v/>
      </c>
      <c r="P3978" s="363" t="str">
        <f>IFERROR(IF(LEN(INDEX(PlansAndNotes!$E$6:$E$4005,ROW(B3978)-ROW($C$3)))=0,"",INDEX(PlansAndNotes!$E$6:$E$4005,ROW(B3978)-ROW($C$3))),"")</f>
        <v/>
      </c>
      <c r="Q3978" s="363" t="str">
        <f>IFERROR(IF(LEN(INDEX(PlansAndNotes!$G$6:$G$4005,ROW(B3978)-ROW($C$3)))=0,"",INDEX(PlansAndNotes!$G$6:$G$4005,ROW(B3978)-ROW($C$3))),"")</f>
        <v/>
      </c>
      <c r="R3978" s="361" t="str">
        <f>IFERROR(IF(LEN(D3978)&gt;0,IF(LEN(INDEX(AdressBook!$C$6:$C$25,MATCH(D3978,AdressBook!$B$6:$B$25,0),1))=0,"",INDEX(AdressBook!$C$6:$C$25,MATCH(D3978,AdressBook!$B$6:$B$25,0),1)),""),"")</f>
        <v/>
      </c>
      <c r="S3978" s="165">
        <f>IF(LEN(C3978)&gt;0,IFERROR(IF(MATCH(C3978,C3979:$C$4004,0)&gt;0,-1,ROW(S3978)-ROW($S$3)),ROW(S3978)-ROW($S$3)),-1)</f>
        <v>-1</v>
      </c>
      <c r="T3978" s="165">
        <f t="shared" si="417"/>
        <v>0</v>
      </c>
      <c r="U3978" s="165" t="str">
        <f t="shared" si="418"/>
        <v/>
      </c>
      <c r="V3978" s="165" t="str">
        <f>IFERROR(IF(OR(C3978="",S3978&lt;0),"",IF(SUBTOTAL(3,C3978:C3978)=0,-1,SUBTOTAL(3,$C$4:C3978))),"")</f>
        <v/>
      </c>
      <c r="W3978" s="156" t="str">
        <f t="array" ref="W3978">IF(LEN(C3978)&gt;0,IFERROR(IF(MATCH(C3978,$C$3:$C3977,0)&gt;0,N3978-INDEX($N$3:N3977,SUMPRODUCT(MAX(ROW($C$3:$C3977)*(C3978=$C$3:$C3977)))-2,1),""),""),"")</f>
        <v/>
      </c>
      <c r="X3978" s="156">
        <f t="shared" ca="1" si="419"/>
        <v>1</v>
      </c>
      <c r="Y3978" s="156">
        <f t="shared" ca="1" si="420"/>
        <v>1</v>
      </c>
    </row>
    <row r="3979" spans="2:25" hidden="1" x14ac:dyDescent="0.25">
      <c r="B3979" s="390" t="str">
        <f>IFERROR(IF(LEN(INDEX(PlansAndNotes!$B$6:$B$2005,ROW(A3979)-ROW($B$3)))=0,"",INDEX(PlansAndNotes!$B$6:$B$2005,ROW(A3979)-ROW($B$3))),"")</f>
        <v/>
      </c>
      <c r="C3979" s="387" t="str">
        <f t="shared" si="421"/>
        <v/>
      </c>
      <c r="D3979" s="361" t="str">
        <f>IFERROR(IF(LEN(C3979)&gt;0,IF(LEN(INDEX(TasksList!$C$6:$C$25,MATCH(C3979,TasksList!$B$6:$B$25,0),1))=0,"",INDEX(TasksList!$C$6:$C$25,MATCH(C3979,TasksList!$B$6:$B$25,0),1)),""),"")</f>
        <v/>
      </c>
      <c r="E3979" s="361" t="str">
        <f>IFERROR(IF(LEN(C3979)&gt;0,IF(LEN(INDEX(TasksList!$F$6:$F$25,MATCH(C3979,TasksList!$B$6:$B$25,0),1))=0,"not set!",INDEX(TasksList!$F$6:$F$25,MATCH(C3979,TasksList!$B$6:$B$25,0),1)),""),"")</f>
        <v/>
      </c>
      <c r="F3979" s="360" t="str">
        <f>IFERROR(IF(LEN(D3979)&gt;0,IF(LEN(INDEX(AdressBook!$D$6:$D$25,MATCH(D3979,AdressBook!$B$6:$B$25,0),1))=0,"",INDEX(AdressBook!$D$6:$D$25,MATCH(D3979,AdressBook!$B$6:$B$25,0),1)),""),"")</f>
        <v/>
      </c>
      <c r="G3979" s="361" t="str">
        <f>IFERROR(IF(LEN(INDEX(PlansAndNotes!$F$6:$F$4005,ROW(B3979)-ROW($C$3)))=0,"",INDEX(PlansAndNotes!$F$6:$F$4005,ROW(B3979)-ROW($C$3))),"")</f>
        <v/>
      </c>
      <c r="H3979" s="361" t="str">
        <f>IFERROR(IF(LEN(C3979)&gt;0,IF(LEN(INDEX(TasksList!$G$6:$G$25,MATCH(C3979,TasksList!$B$6:$B$25,0),1))=0,"",INDEX(TasksList!$G$6:$G$25,MATCH(C3979,TasksList!$B$6:$B$25,0),1)),""),"")</f>
        <v/>
      </c>
      <c r="N3979" s="362" t="str">
        <f>IFERROR(IF(LEN(INDEX(PlansAndNotes!$D$6:$D$4005,ROW(B3979)-ROW($C$3)))=0,"",INDEX(PlansAndNotes!$D$6:$D$4005,ROW(B3979)-ROW($C$3))),"")</f>
        <v/>
      </c>
      <c r="O3979" s="165" t="str">
        <f t="shared" si="416"/>
        <v/>
      </c>
      <c r="P3979" s="363" t="str">
        <f>IFERROR(IF(LEN(INDEX(PlansAndNotes!$E$6:$E$4005,ROW(B3979)-ROW($C$3)))=0,"",INDEX(PlansAndNotes!$E$6:$E$4005,ROW(B3979)-ROW($C$3))),"")</f>
        <v/>
      </c>
      <c r="Q3979" s="363" t="str">
        <f>IFERROR(IF(LEN(INDEX(PlansAndNotes!$G$6:$G$4005,ROW(B3979)-ROW($C$3)))=0,"",INDEX(PlansAndNotes!$G$6:$G$4005,ROW(B3979)-ROW($C$3))),"")</f>
        <v/>
      </c>
      <c r="R3979" s="361" t="str">
        <f>IFERROR(IF(LEN(D3979)&gt;0,IF(LEN(INDEX(AdressBook!$C$6:$C$25,MATCH(D3979,AdressBook!$B$6:$B$25,0),1))=0,"",INDEX(AdressBook!$C$6:$C$25,MATCH(D3979,AdressBook!$B$6:$B$25,0),1)),""),"")</f>
        <v/>
      </c>
      <c r="S3979" s="165">
        <f>IF(LEN(C3979)&gt;0,IFERROR(IF(MATCH(C3979,C3980:$C$4004,0)&gt;0,-1,ROW(S3979)-ROW($S$3)),ROW(S3979)-ROW($S$3)),-1)</f>
        <v>-1</v>
      </c>
      <c r="T3979" s="165">
        <f t="shared" si="417"/>
        <v>0</v>
      </c>
      <c r="U3979" s="165" t="str">
        <f t="shared" si="418"/>
        <v/>
      </c>
      <c r="V3979" s="165" t="str">
        <f>IFERROR(IF(OR(C3979="",S3979&lt;0),"",IF(SUBTOTAL(3,C3979:C3979)=0,-1,SUBTOTAL(3,$C$4:C3979))),"")</f>
        <v/>
      </c>
      <c r="W3979" s="156" t="str">
        <f t="array" ref="W3979">IF(LEN(C3979)&gt;0,IFERROR(IF(MATCH(C3979,$C$3:$C3978,0)&gt;0,N3979-INDEX($N$3:N3978,SUMPRODUCT(MAX(ROW($C$3:$C3978)*(C3979=$C$3:$C3978)))-2,1),""),""),"")</f>
        <v/>
      </c>
      <c r="X3979" s="156">
        <f t="shared" ca="1" si="419"/>
        <v>1</v>
      </c>
      <c r="Y3979" s="156">
        <f t="shared" ca="1" si="420"/>
        <v>1</v>
      </c>
    </row>
    <row r="3980" spans="2:25" hidden="1" x14ac:dyDescent="0.25">
      <c r="B3980" s="390" t="str">
        <f>IFERROR(IF(LEN(INDEX(PlansAndNotes!$B$6:$B$2005,ROW(A3980)-ROW($B$3)))=0,"",INDEX(PlansAndNotes!$B$6:$B$2005,ROW(A3980)-ROW($B$3))),"")</f>
        <v/>
      </c>
      <c r="C3980" s="387" t="str">
        <f t="shared" si="421"/>
        <v/>
      </c>
      <c r="D3980" s="361" t="str">
        <f>IFERROR(IF(LEN(C3980)&gt;0,IF(LEN(INDEX(TasksList!$C$6:$C$25,MATCH(C3980,TasksList!$B$6:$B$25,0),1))=0,"",INDEX(TasksList!$C$6:$C$25,MATCH(C3980,TasksList!$B$6:$B$25,0),1)),""),"")</f>
        <v/>
      </c>
      <c r="E3980" s="361" t="str">
        <f>IFERROR(IF(LEN(C3980)&gt;0,IF(LEN(INDEX(TasksList!$F$6:$F$25,MATCH(C3980,TasksList!$B$6:$B$25,0),1))=0,"not set!",INDEX(TasksList!$F$6:$F$25,MATCH(C3980,TasksList!$B$6:$B$25,0),1)),""),"")</f>
        <v/>
      </c>
      <c r="F3980" s="360" t="str">
        <f>IFERROR(IF(LEN(D3980)&gt;0,IF(LEN(INDEX(AdressBook!$D$6:$D$25,MATCH(D3980,AdressBook!$B$6:$B$25,0),1))=0,"",INDEX(AdressBook!$D$6:$D$25,MATCH(D3980,AdressBook!$B$6:$B$25,0),1)),""),"")</f>
        <v/>
      </c>
      <c r="G3980" s="361" t="str">
        <f>IFERROR(IF(LEN(INDEX(PlansAndNotes!$F$6:$F$4005,ROW(B3980)-ROW($C$3)))=0,"",INDEX(PlansAndNotes!$F$6:$F$4005,ROW(B3980)-ROW($C$3))),"")</f>
        <v/>
      </c>
      <c r="H3980" s="361" t="str">
        <f>IFERROR(IF(LEN(C3980)&gt;0,IF(LEN(INDEX(TasksList!$G$6:$G$25,MATCH(C3980,TasksList!$B$6:$B$25,0),1))=0,"",INDEX(TasksList!$G$6:$G$25,MATCH(C3980,TasksList!$B$6:$B$25,0),1)),""),"")</f>
        <v/>
      </c>
      <c r="N3980" s="362" t="str">
        <f>IFERROR(IF(LEN(INDEX(PlansAndNotes!$D$6:$D$4005,ROW(B3980)-ROW($C$3)))=0,"",INDEX(PlansAndNotes!$D$6:$D$4005,ROW(B3980)-ROW($C$3))),"")</f>
        <v/>
      </c>
      <c r="O3980" s="165" t="str">
        <f t="shared" si="416"/>
        <v/>
      </c>
      <c r="P3980" s="363" t="str">
        <f>IFERROR(IF(LEN(INDEX(PlansAndNotes!$E$6:$E$4005,ROW(B3980)-ROW($C$3)))=0,"",INDEX(PlansAndNotes!$E$6:$E$4005,ROW(B3980)-ROW($C$3))),"")</f>
        <v/>
      </c>
      <c r="Q3980" s="363" t="str">
        <f>IFERROR(IF(LEN(INDEX(PlansAndNotes!$G$6:$G$4005,ROW(B3980)-ROW($C$3)))=0,"",INDEX(PlansAndNotes!$G$6:$G$4005,ROW(B3980)-ROW($C$3))),"")</f>
        <v/>
      </c>
      <c r="R3980" s="361" t="str">
        <f>IFERROR(IF(LEN(D3980)&gt;0,IF(LEN(INDEX(AdressBook!$C$6:$C$25,MATCH(D3980,AdressBook!$B$6:$B$25,0),1))=0,"",INDEX(AdressBook!$C$6:$C$25,MATCH(D3980,AdressBook!$B$6:$B$25,0),1)),""),"")</f>
        <v/>
      </c>
      <c r="S3980" s="165">
        <f>IF(LEN(C3980)&gt;0,IFERROR(IF(MATCH(C3980,C3981:$C$4004,0)&gt;0,-1,ROW(S3980)-ROW($S$3)),ROW(S3980)-ROW($S$3)),-1)</f>
        <v>-1</v>
      </c>
      <c r="T3980" s="165">
        <f t="shared" si="417"/>
        <v>0</v>
      </c>
      <c r="U3980" s="165" t="str">
        <f t="shared" si="418"/>
        <v/>
      </c>
      <c r="V3980" s="165" t="str">
        <f>IFERROR(IF(OR(C3980="",S3980&lt;0),"",IF(SUBTOTAL(3,C3980:C3980)=0,-1,SUBTOTAL(3,$C$4:C3980))),"")</f>
        <v/>
      </c>
      <c r="W3980" s="156" t="str">
        <f t="array" ref="W3980">IF(LEN(C3980)&gt;0,IFERROR(IF(MATCH(C3980,$C$3:$C3979,0)&gt;0,N3980-INDEX($N$3:N3979,SUMPRODUCT(MAX(ROW($C$3:$C3979)*(C3980=$C$3:$C3979)))-2,1),""),""),"")</f>
        <v/>
      </c>
      <c r="X3980" s="156">
        <f t="shared" ca="1" si="419"/>
        <v>1</v>
      </c>
      <c r="Y3980" s="156">
        <f t="shared" ca="1" si="420"/>
        <v>1</v>
      </c>
    </row>
    <row r="3981" spans="2:25" hidden="1" x14ac:dyDescent="0.25">
      <c r="B3981" s="390" t="str">
        <f>IFERROR(IF(LEN(INDEX(PlansAndNotes!$B$6:$B$2005,ROW(A3981)-ROW($B$3)))=0,"",INDEX(PlansAndNotes!$B$6:$B$2005,ROW(A3981)-ROW($B$3))),"")</f>
        <v/>
      </c>
      <c r="C3981" s="387" t="str">
        <f t="shared" si="421"/>
        <v/>
      </c>
      <c r="D3981" s="361" t="str">
        <f>IFERROR(IF(LEN(C3981)&gt;0,IF(LEN(INDEX(TasksList!$C$6:$C$25,MATCH(C3981,TasksList!$B$6:$B$25,0),1))=0,"",INDEX(TasksList!$C$6:$C$25,MATCH(C3981,TasksList!$B$6:$B$25,0),1)),""),"")</f>
        <v/>
      </c>
      <c r="E3981" s="361" t="str">
        <f>IFERROR(IF(LEN(C3981)&gt;0,IF(LEN(INDEX(TasksList!$F$6:$F$25,MATCH(C3981,TasksList!$B$6:$B$25,0),1))=0,"not set!",INDEX(TasksList!$F$6:$F$25,MATCH(C3981,TasksList!$B$6:$B$25,0),1)),""),"")</f>
        <v/>
      </c>
      <c r="F3981" s="360" t="str">
        <f>IFERROR(IF(LEN(D3981)&gt;0,IF(LEN(INDEX(AdressBook!$D$6:$D$25,MATCH(D3981,AdressBook!$B$6:$B$25,0),1))=0,"",INDEX(AdressBook!$D$6:$D$25,MATCH(D3981,AdressBook!$B$6:$B$25,0),1)),""),"")</f>
        <v/>
      </c>
      <c r="G3981" s="361" t="str">
        <f>IFERROR(IF(LEN(INDEX(PlansAndNotes!$F$6:$F$4005,ROW(B3981)-ROW($C$3)))=0,"",INDEX(PlansAndNotes!$F$6:$F$4005,ROW(B3981)-ROW($C$3))),"")</f>
        <v/>
      </c>
      <c r="H3981" s="361" t="str">
        <f>IFERROR(IF(LEN(C3981)&gt;0,IF(LEN(INDEX(TasksList!$G$6:$G$25,MATCH(C3981,TasksList!$B$6:$B$25,0),1))=0,"",INDEX(TasksList!$G$6:$G$25,MATCH(C3981,TasksList!$B$6:$B$25,0),1)),""),"")</f>
        <v/>
      </c>
      <c r="N3981" s="362" t="str">
        <f>IFERROR(IF(LEN(INDEX(PlansAndNotes!$D$6:$D$4005,ROW(B3981)-ROW($C$3)))=0,"",INDEX(PlansAndNotes!$D$6:$D$4005,ROW(B3981)-ROW($C$3))),"")</f>
        <v/>
      </c>
      <c r="O3981" s="165" t="str">
        <f t="shared" si="416"/>
        <v/>
      </c>
      <c r="P3981" s="363" t="str">
        <f>IFERROR(IF(LEN(INDEX(PlansAndNotes!$E$6:$E$4005,ROW(B3981)-ROW($C$3)))=0,"",INDEX(PlansAndNotes!$E$6:$E$4005,ROW(B3981)-ROW($C$3))),"")</f>
        <v/>
      </c>
      <c r="Q3981" s="363" t="str">
        <f>IFERROR(IF(LEN(INDEX(PlansAndNotes!$G$6:$G$4005,ROW(B3981)-ROW($C$3)))=0,"",INDEX(PlansAndNotes!$G$6:$G$4005,ROW(B3981)-ROW($C$3))),"")</f>
        <v/>
      </c>
      <c r="R3981" s="361" t="str">
        <f>IFERROR(IF(LEN(D3981)&gt;0,IF(LEN(INDEX(AdressBook!$C$6:$C$25,MATCH(D3981,AdressBook!$B$6:$B$25,0),1))=0,"",INDEX(AdressBook!$C$6:$C$25,MATCH(D3981,AdressBook!$B$6:$B$25,0),1)),""),"")</f>
        <v/>
      </c>
      <c r="S3981" s="165">
        <f>IF(LEN(C3981)&gt;0,IFERROR(IF(MATCH(C3981,C3982:$C$4004,0)&gt;0,-1,ROW(S3981)-ROW($S$3)),ROW(S3981)-ROW($S$3)),-1)</f>
        <v>-1</v>
      </c>
      <c r="T3981" s="165">
        <f t="shared" si="417"/>
        <v>0</v>
      </c>
      <c r="U3981" s="165" t="str">
        <f t="shared" si="418"/>
        <v/>
      </c>
      <c r="V3981" s="165" t="str">
        <f>IFERROR(IF(OR(C3981="",S3981&lt;0),"",IF(SUBTOTAL(3,C3981:C3981)=0,-1,SUBTOTAL(3,$C$4:C3981))),"")</f>
        <v/>
      </c>
      <c r="W3981" s="156" t="str">
        <f t="array" ref="W3981">IF(LEN(C3981)&gt;0,IFERROR(IF(MATCH(C3981,$C$3:$C3980,0)&gt;0,N3981-INDEX($N$3:N3980,SUMPRODUCT(MAX(ROW($C$3:$C3980)*(C3981=$C$3:$C3980)))-2,1),""),""),"")</f>
        <v/>
      </c>
      <c r="X3981" s="156">
        <f t="shared" ca="1" si="419"/>
        <v>1</v>
      </c>
      <c r="Y3981" s="156">
        <f t="shared" ca="1" si="420"/>
        <v>1</v>
      </c>
    </row>
    <row r="3982" spans="2:25" hidden="1" x14ac:dyDescent="0.25">
      <c r="B3982" s="390" t="str">
        <f>IFERROR(IF(LEN(INDEX(PlansAndNotes!$B$6:$B$2005,ROW(A3982)-ROW($B$3)))=0,"",INDEX(PlansAndNotes!$B$6:$B$2005,ROW(A3982)-ROW($B$3))),"")</f>
        <v/>
      </c>
      <c r="C3982" s="387" t="str">
        <f t="shared" si="421"/>
        <v/>
      </c>
      <c r="D3982" s="361" t="str">
        <f>IFERROR(IF(LEN(C3982)&gt;0,IF(LEN(INDEX(TasksList!$C$6:$C$25,MATCH(C3982,TasksList!$B$6:$B$25,0),1))=0,"",INDEX(TasksList!$C$6:$C$25,MATCH(C3982,TasksList!$B$6:$B$25,0),1)),""),"")</f>
        <v/>
      </c>
      <c r="E3982" s="361" t="str">
        <f>IFERROR(IF(LEN(C3982)&gt;0,IF(LEN(INDEX(TasksList!$F$6:$F$25,MATCH(C3982,TasksList!$B$6:$B$25,0),1))=0,"not set!",INDEX(TasksList!$F$6:$F$25,MATCH(C3982,TasksList!$B$6:$B$25,0),1)),""),"")</f>
        <v/>
      </c>
      <c r="F3982" s="360" t="str">
        <f>IFERROR(IF(LEN(D3982)&gt;0,IF(LEN(INDEX(AdressBook!$D$6:$D$25,MATCH(D3982,AdressBook!$B$6:$B$25,0),1))=0,"",INDEX(AdressBook!$D$6:$D$25,MATCH(D3982,AdressBook!$B$6:$B$25,0),1)),""),"")</f>
        <v/>
      </c>
      <c r="G3982" s="361" t="str">
        <f>IFERROR(IF(LEN(INDEX(PlansAndNotes!$F$6:$F$4005,ROW(B3982)-ROW($C$3)))=0,"",INDEX(PlansAndNotes!$F$6:$F$4005,ROW(B3982)-ROW($C$3))),"")</f>
        <v/>
      </c>
      <c r="H3982" s="361" t="str">
        <f>IFERROR(IF(LEN(C3982)&gt;0,IF(LEN(INDEX(TasksList!$G$6:$G$25,MATCH(C3982,TasksList!$B$6:$B$25,0),1))=0,"",INDEX(TasksList!$G$6:$G$25,MATCH(C3982,TasksList!$B$6:$B$25,0),1)),""),"")</f>
        <v/>
      </c>
      <c r="N3982" s="362" t="str">
        <f>IFERROR(IF(LEN(INDEX(PlansAndNotes!$D$6:$D$4005,ROW(B3982)-ROW($C$3)))=0,"",INDEX(PlansAndNotes!$D$6:$D$4005,ROW(B3982)-ROW($C$3))),"")</f>
        <v/>
      </c>
      <c r="O3982" s="165" t="str">
        <f t="shared" si="416"/>
        <v/>
      </c>
      <c r="P3982" s="363" t="str">
        <f>IFERROR(IF(LEN(INDEX(PlansAndNotes!$E$6:$E$4005,ROW(B3982)-ROW($C$3)))=0,"",INDEX(PlansAndNotes!$E$6:$E$4005,ROW(B3982)-ROW($C$3))),"")</f>
        <v/>
      </c>
      <c r="Q3982" s="363" t="str">
        <f>IFERROR(IF(LEN(INDEX(PlansAndNotes!$G$6:$G$4005,ROW(B3982)-ROW($C$3)))=0,"",INDEX(PlansAndNotes!$G$6:$G$4005,ROW(B3982)-ROW($C$3))),"")</f>
        <v/>
      </c>
      <c r="R3982" s="361" t="str">
        <f>IFERROR(IF(LEN(D3982)&gt;0,IF(LEN(INDEX(AdressBook!$C$6:$C$25,MATCH(D3982,AdressBook!$B$6:$B$25,0),1))=0,"",INDEX(AdressBook!$C$6:$C$25,MATCH(D3982,AdressBook!$B$6:$B$25,0),1)),""),"")</f>
        <v/>
      </c>
      <c r="S3982" s="165">
        <f>IF(LEN(C3982)&gt;0,IFERROR(IF(MATCH(C3982,C3983:$C$4004,0)&gt;0,-1,ROW(S3982)-ROW($S$3)),ROW(S3982)-ROW($S$3)),-1)</f>
        <v>-1</v>
      </c>
      <c r="T3982" s="165">
        <f t="shared" si="417"/>
        <v>0</v>
      </c>
      <c r="U3982" s="165" t="str">
        <f t="shared" si="418"/>
        <v/>
      </c>
      <c r="V3982" s="165" t="str">
        <f>IFERROR(IF(OR(C3982="",S3982&lt;0),"",IF(SUBTOTAL(3,C3982:C3982)=0,-1,SUBTOTAL(3,$C$4:C3982))),"")</f>
        <v/>
      </c>
      <c r="W3982" s="156" t="str">
        <f t="array" ref="W3982">IF(LEN(C3982)&gt;0,IFERROR(IF(MATCH(C3982,$C$3:$C3981,0)&gt;0,N3982-INDEX($N$3:N3981,SUMPRODUCT(MAX(ROW($C$3:$C3981)*(C3982=$C$3:$C3981)))-2,1),""),""),"")</f>
        <v/>
      </c>
      <c r="X3982" s="156">
        <f t="shared" ca="1" si="419"/>
        <v>1</v>
      </c>
      <c r="Y3982" s="156">
        <f t="shared" ca="1" si="420"/>
        <v>1</v>
      </c>
    </row>
    <row r="3983" spans="2:25" hidden="1" x14ac:dyDescent="0.25">
      <c r="B3983" s="390" t="str">
        <f>IFERROR(IF(LEN(INDEX(PlansAndNotes!$B$6:$B$2005,ROW(A3983)-ROW($B$3)))=0,"",INDEX(PlansAndNotes!$B$6:$B$2005,ROW(A3983)-ROW($B$3))),"")</f>
        <v/>
      </c>
      <c r="C3983" s="387" t="str">
        <f t="shared" si="421"/>
        <v/>
      </c>
      <c r="D3983" s="361" t="str">
        <f>IFERROR(IF(LEN(C3983)&gt;0,IF(LEN(INDEX(TasksList!$C$6:$C$25,MATCH(C3983,TasksList!$B$6:$B$25,0),1))=0,"",INDEX(TasksList!$C$6:$C$25,MATCH(C3983,TasksList!$B$6:$B$25,0),1)),""),"")</f>
        <v/>
      </c>
      <c r="E3983" s="361" t="str">
        <f>IFERROR(IF(LEN(C3983)&gt;0,IF(LEN(INDEX(TasksList!$F$6:$F$25,MATCH(C3983,TasksList!$B$6:$B$25,0),1))=0,"not set!",INDEX(TasksList!$F$6:$F$25,MATCH(C3983,TasksList!$B$6:$B$25,0),1)),""),"")</f>
        <v/>
      </c>
      <c r="F3983" s="360" t="str">
        <f>IFERROR(IF(LEN(D3983)&gt;0,IF(LEN(INDEX(AdressBook!$D$6:$D$25,MATCH(D3983,AdressBook!$B$6:$B$25,0),1))=0,"",INDEX(AdressBook!$D$6:$D$25,MATCH(D3983,AdressBook!$B$6:$B$25,0),1)),""),"")</f>
        <v/>
      </c>
      <c r="G3983" s="361" t="str">
        <f>IFERROR(IF(LEN(INDEX(PlansAndNotes!$F$6:$F$4005,ROW(B3983)-ROW($C$3)))=0,"",INDEX(PlansAndNotes!$F$6:$F$4005,ROW(B3983)-ROW($C$3))),"")</f>
        <v/>
      </c>
      <c r="H3983" s="361" t="str">
        <f>IFERROR(IF(LEN(C3983)&gt;0,IF(LEN(INDEX(TasksList!$G$6:$G$25,MATCH(C3983,TasksList!$B$6:$B$25,0),1))=0,"",INDEX(TasksList!$G$6:$G$25,MATCH(C3983,TasksList!$B$6:$B$25,0),1)),""),"")</f>
        <v/>
      </c>
      <c r="N3983" s="362" t="str">
        <f>IFERROR(IF(LEN(INDEX(PlansAndNotes!$D$6:$D$4005,ROW(B3983)-ROW($C$3)))=0,"",INDEX(PlansAndNotes!$D$6:$D$4005,ROW(B3983)-ROW($C$3))),"")</f>
        <v/>
      </c>
      <c r="O3983" s="165" t="str">
        <f t="shared" si="416"/>
        <v/>
      </c>
      <c r="P3983" s="363" t="str">
        <f>IFERROR(IF(LEN(INDEX(PlansAndNotes!$E$6:$E$4005,ROW(B3983)-ROW($C$3)))=0,"",INDEX(PlansAndNotes!$E$6:$E$4005,ROW(B3983)-ROW($C$3))),"")</f>
        <v/>
      </c>
      <c r="Q3983" s="363" t="str">
        <f>IFERROR(IF(LEN(INDEX(PlansAndNotes!$G$6:$G$4005,ROW(B3983)-ROW($C$3)))=0,"",INDEX(PlansAndNotes!$G$6:$G$4005,ROW(B3983)-ROW($C$3))),"")</f>
        <v/>
      </c>
      <c r="R3983" s="361" t="str">
        <f>IFERROR(IF(LEN(D3983)&gt;0,IF(LEN(INDEX(AdressBook!$C$6:$C$25,MATCH(D3983,AdressBook!$B$6:$B$25,0),1))=0,"",INDEX(AdressBook!$C$6:$C$25,MATCH(D3983,AdressBook!$B$6:$B$25,0),1)),""),"")</f>
        <v/>
      </c>
      <c r="S3983" s="165">
        <f>IF(LEN(C3983)&gt;0,IFERROR(IF(MATCH(C3983,C3984:$C$4004,0)&gt;0,-1,ROW(S3983)-ROW($S$3)),ROW(S3983)-ROW($S$3)),-1)</f>
        <v>-1</v>
      </c>
      <c r="T3983" s="165">
        <f t="shared" si="417"/>
        <v>0</v>
      </c>
      <c r="U3983" s="165" t="str">
        <f t="shared" si="418"/>
        <v/>
      </c>
      <c r="V3983" s="165" t="str">
        <f>IFERROR(IF(OR(C3983="",S3983&lt;0),"",IF(SUBTOTAL(3,C3983:C3983)=0,-1,SUBTOTAL(3,$C$4:C3983))),"")</f>
        <v/>
      </c>
      <c r="W3983" s="156" t="str">
        <f t="array" ref="W3983">IF(LEN(C3983)&gt;0,IFERROR(IF(MATCH(C3983,$C$3:$C3982,0)&gt;0,N3983-INDEX($N$3:N3982,SUMPRODUCT(MAX(ROW($C$3:$C3982)*(C3983=$C$3:$C3982)))-2,1),""),""),"")</f>
        <v/>
      </c>
      <c r="X3983" s="156">
        <f t="shared" ca="1" si="419"/>
        <v>1</v>
      </c>
      <c r="Y3983" s="156">
        <f t="shared" ca="1" si="420"/>
        <v>1</v>
      </c>
    </row>
    <row r="3984" spans="2:25" hidden="1" x14ac:dyDescent="0.25">
      <c r="B3984" s="390" t="str">
        <f>IFERROR(IF(LEN(INDEX(PlansAndNotes!$B$6:$B$2005,ROW(A3984)-ROW($B$3)))=0,"",INDEX(PlansAndNotes!$B$6:$B$2005,ROW(A3984)-ROW($B$3))),"")</f>
        <v/>
      </c>
      <c r="C3984" s="387" t="str">
        <f t="shared" si="421"/>
        <v/>
      </c>
      <c r="D3984" s="361" t="str">
        <f>IFERROR(IF(LEN(C3984)&gt;0,IF(LEN(INDEX(TasksList!$C$6:$C$25,MATCH(C3984,TasksList!$B$6:$B$25,0),1))=0,"",INDEX(TasksList!$C$6:$C$25,MATCH(C3984,TasksList!$B$6:$B$25,0),1)),""),"")</f>
        <v/>
      </c>
      <c r="E3984" s="361" t="str">
        <f>IFERROR(IF(LEN(C3984)&gt;0,IF(LEN(INDEX(TasksList!$F$6:$F$25,MATCH(C3984,TasksList!$B$6:$B$25,0),1))=0,"not set!",INDEX(TasksList!$F$6:$F$25,MATCH(C3984,TasksList!$B$6:$B$25,0),1)),""),"")</f>
        <v/>
      </c>
      <c r="F3984" s="360" t="str">
        <f>IFERROR(IF(LEN(D3984)&gt;0,IF(LEN(INDEX(AdressBook!$D$6:$D$25,MATCH(D3984,AdressBook!$B$6:$B$25,0),1))=0,"",INDEX(AdressBook!$D$6:$D$25,MATCH(D3984,AdressBook!$B$6:$B$25,0),1)),""),"")</f>
        <v/>
      </c>
      <c r="G3984" s="361" t="str">
        <f>IFERROR(IF(LEN(INDEX(PlansAndNotes!$F$6:$F$4005,ROW(B3984)-ROW($C$3)))=0,"",INDEX(PlansAndNotes!$F$6:$F$4005,ROW(B3984)-ROW($C$3))),"")</f>
        <v/>
      </c>
      <c r="H3984" s="361" t="str">
        <f>IFERROR(IF(LEN(C3984)&gt;0,IF(LEN(INDEX(TasksList!$G$6:$G$25,MATCH(C3984,TasksList!$B$6:$B$25,0),1))=0,"",INDEX(TasksList!$G$6:$G$25,MATCH(C3984,TasksList!$B$6:$B$25,0),1)),""),"")</f>
        <v/>
      </c>
      <c r="N3984" s="362" t="str">
        <f>IFERROR(IF(LEN(INDEX(PlansAndNotes!$D$6:$D$4005,ROW(B3984)-ROW($C$3)))=0,"",INDEX(PlansAndNotes!$D$6:$D$4005,ROW(B3984)-ROW($C$3))),"")</f>
        <v/>
      </c>
      <c r="O3984" s="165" t="str">
        <f t="shared" si="416"/>
        <v/>
      </c>
      <c r="P3984" s="363" t="str">
        <f>IFERROR(IF(LEN(INDEX(PlansAndNotes!$E$6:$E$4005,ROW(B3984)-ROW($C$3)))=0,"",INDEX(PlansAndNotes!$E$6:$E$4005,ROW(B3984)-ROW($C$3))),"")</f>
        <v/>
      </c>
      <c r="Q3984" s="363" t="str">
        <f>IFERROR(IF(LEN(INDEX(PlansAndNotes!$G$6:$G$4005,ROW(B3984)-ROW($C$3)))=0,"",INDEX(PlansAndNotes!$G$6:$G$4005,ROW(B3984)-ROW($C$3))),"")</f>
        <v/>
      </c>
      <c r="R3984" s="361" t="str">
        <f>IFERROR(IF(LEN(D3984)&gt;0,IF(LEN(INDEX(AdressBook!$C$6:$C$25,MATCH(D3984,AdressBook!$B$6:$B$25,0),1))=0,"",INDEX(AdressBook!$C$6:$C$25,MATCH(D3984,AdressBook!$B$6:$B$25,0),1)),""),"")</f>
        <v/>
      </c>
      <c r="S3984" s="165">
        <f>IF(LEN(C3984)&gt;0,IFERROR(IF(MATCH(C3984,C3985:$C$4004,0)&gt;0,-1,ROW(S3984)-ROW($S$3)),ROW(S3984)-ROW($S$3)),-1)</f>
        <v>-1</v>
      </c>
      <c r="T3984" s="165">
        <f t="shared" si="417"/>
        <v>0</v>
      </c>
      <c r="U3984" s="165" t="str">
        <f t="shared" si="418"/>
        <v/>
      </c>
      <c r="V3984" s="165" t="str">
        <f>IFERROR(IF(OR(C3984="",S3984&lt;0),"",IF(SUBTOTAL(3,C3984:C3984)=0,-1,SUBTOTAL(3,$C$4:C3984))),"")</f>
        <v/>
      </c>
      <c r="W3984" s="156" t="str">
        <f t="array" ref="W3984">IF(LEN(C3984)&gt;0,IFERROR(IF(MATCH(C3984,$C$3:$C3983,0)&gt;0,N3984-INDEX($N$3:N3983,SUMPRODUCT(MAX(ROW($C$3:$C3983)*(C3984=$C$3:$C3983)))-2,1),""),""),"")</f>
        <v/>
      </c>
      <c r="X3984" s="156">
        <f t="shared" ca="1" si="419"/>
        <v>1</v>
      </c>
      <c r="Y3984" s="156">
        <f t="shared" ca="1" si="420"/>
        <v>1</v>
      </c>
    </row>
    <row r="3985" spans="2:25" hidden="1" x14ac:dyDescent="0.25">
      <c r="B3985" s="390" t="str">
        <f>IFERROR(IF(LEN(INDEX(PlansAndNotes!$B$6:$B$2005,ROW(A3985)-ROW($B$3)))=0,"",INDEX(PlansAndNotes!$B$6:$B$2005,ROW(A3985)-ROW($B$3))),"")</f>
        <v/>
      </c>
      <c r="C3985" s="387" t="str">
        <f t="shared" si="421"/>
        <v/>
      </c>
      <c r="D3985" s="361" t="str">
        <f>IFERROR(IF(LEN(C3985)&gt;0,IF(LEN(INDEX(TasksList!$C$6:$C$25,MATCH(C3985,TasksList!$B$6:$B$25,0),1))=0,"",INDEX(TasksList!$C$6:$C$25,MATCH(C3985,TasksList!$B$6:$B$25,0),1)),""),"")</f>
        <v/>
      </c>
      <c r="E3985" s="361" t="str">
        <f>IFERROR(IF(LEN(C3985)&gt;0,IF(LEN(INDEX(TasksList!$F$6:$F$25,MATCH(C3985,TasksList!$B$6:$B$25,0),1))=0,"not set!",INDEX(TasksList!$F$6:$F$25,MATCH(C3985,TasksList!$B$6:$B$25,0),1)),""),"")</f>
        <v/>
      </c>
      <c r="F3985" s="360" t="str">
        <f>IFERROR(IF(LEN(D3985)&gt;0,IF(LEN(INDEX(AdressBook!$D$6:$D$25,MATCH(D3985,AdressBook!$B$6:$B$25,0),1))=0,"",INDEX(AdressBook!$D$6:$D$25,MATCH(D3985,AdressBook!$B$6:$B$25,0),1)),""),"")</f>
        <v/>
      </c>
      <c r="G3985" s="361" t="str">
        <f>IFERROR(IF(LEN(INDEX(PlansAndNotes!$F$6:$F$4005,ROW(B3985)-ROW($C$3)))=0,"",INDEX(PlansAndNotes!$F$6:$F$4005,ROW(B3985)-ROW($C$3))),"")</f>
        <v/>
      </c>
      <c r="H3985" s="361" t="str">
        <f>IFERROR(IF(LEN(C3985)&gt;0,IF(LEN(INDEX(TasksList!$G$6:$G$25,MATCH(C3985,TasksList!$B$6:$B$25,0),1))=0,"",INDEX(TasksList!$G$6:$G$25,MATCH(C3985,TasksList!$B$6:$B$25,0),1)),""),"")</f>
        <v/>
      </c>
      <c r="N3985" s="362" t="str">
        <f>IFERROR(IF(LEN(INDEX(PlansAndNotes!$D$6:$D$4005,ROW(B3985)-ROW($C$3)))=0,"",INDEX(PlansAndNotes!$D$6:$D$4005,ROW(B3985)-ROW($C$3))),"")</f>
        <v/>
      </c>
      <c r="O3985" s="165" t="str">
        <f t="shared" si="416"/>
        <v/>
      </c>
      <c r="P3985" s="363" t="str">
        <f>IFERROR(IF(LEN(INDEX(PlansAndNotes!$E$6:$E$4005,ROW(B3985)-ROW($C$3)))=0,"",INDEX(PlansAndNotes!$E$6:$E$4005,ROW(B3985)-ROW($C$3))),"")</f>
        <v/>
      </c>
      <c r="Q3985" s="363" t="str">
        <f>IFERROR(IF(LEN(INDEX(PlansAndNotes!$G$6:$G$4005,ROW(B3985)-ROW($C$3)))=0,"",INDEX(PlansAndNotes!$G$6:$G$4005,ROW(B3985)-ROW($C$3))),"")</f>
        <v/>
      </c>
      <c r="R3985" s="361" t="str">
        <f>IFERROR(IF(LEN(D3985)&gt;0,IF(LEN(INDEX(AdressBook!$C$6:$C$25,MATCH(D3985,AdressBook!$B$6:$B$25,0),1))=0,"",INDEX(AdressBook!$C$6:$C$25,MATCH(D3985,AdressBook!$B$6:$B$25,0),1)),""),"")</f>
        <v/>
      </c>
      <c r="S3985" s="165">
        <f>IF(LEN(C3985)&gt;0,IFERROR(IF(MATCH(C3985,C3986:$C$4004,0)&gt;0,-1,ROW(S3985)-ROW($S$3)),ROW(S3985)-ROW($S$3)),-1)</f>
        <v>-1</v>
      </c>
      <c r="T3985" s="165">
        <f t="shared" si="417"/>
        <v>0</v>
      </c>
      <c r="U3985" s="165" t="str">
        <f t="shared" si="418"/>
        <v/>
      </c>
      <c r="V3985" s="165" t="str">
        <f>IFERROR(IF(OR(C3985="",S3985&lt;0),"",IF(SUBTOTAL(3,C3985:C3985)=0,-1,SUBTOTAL(3,$C$4:C3985))),"")</f>
        <v/>
      </c>
      <c r="W3985" s="156" t="str">
        <f t="array" ref="W3985">IF(LEN(C3985)&gt;0,IFERROR(IF(MATCH(C3985,$C$3:$C3984,0)&gt;0,N3985-INDEX($N$3:N3984,SUMPRODUCT(MAX(ROW($C$3:$C3984)*(C3985=$C$3:$C3984)))-2,1),""),""),"")</f>
        <v/>
      </c>
      <c r="X3985" s="156">
        <f t="shared" ca="1" si="419"/>
        <v>1</v>
      </c>
      <c r="Y3985" s="156">
        <f t="shared" ca="1" si="420"/>
        <v>1</v>
      </c>
    </row>
    <row r="3986" spans="2:25" hidden="1" x14ac:dyDescent="0.25">
      <c r="B3986" s="390" t="str">
        <f>IFERROR(IF(LEN(INDEX(PlansAndNotes!$B$6:$B$2005,ROW(A3986)-ROW($B$3)))=0,"",INDEX(PlansAndNotes!$B$6:$B$2005,ROW(A3986)-ROW($B$3))),"")</f>
        <v/>
      </c>
      <c r="C3986" s="387" t="str">
        <f t="shared" si="421"/>
        <v/>
      </c>
      <c r="D3986" s="361" t="str">
        <f>IFERROR(IF(LEN(C3986)&gt;0,IF(LEN(INDEX(TasksList!$C$6:$C$25,MATCH(C3986,TasksList!$B$6:$B$25,0),1))=0,"",INDEX(TasksList!$C$6:$C$25,MATCH(C3986,TasksList!$B$6:$B$25,0),1)),""),"")</f>
        <v/>
      </c>
      <c r="E3986" s="361" t="str">
        <f>IFERROR(IF(LEN(C3986)&gt;0,IF(LEN(INDEX(TasksList!$F$6:$F$25,MATCH(C3986,TasksList!$B$6:$B$25,0),1))=0,"not set!",INDEX(TasksList!$F$6:$F$25,MATCH(C3986,TasksList!$B$6:$B$25,0),1)),""),"")</f>
        <v/>
      </c>
      <c r="F3986" s="360" t="str">
        <f>IFERROR(IF(LEN(D3986)&gt;0,IF(LEN(INDEX(AdressBook!$D$6:$D$25,MATCH(D3986,AdressBook!$B$6:$B$25,0),1))=0,"",INDEX(AdressBook!$D$6:$D$25,MATCH(D3986,AdressBook!$B$6:$B$25,0),1)),""),"")</f>
        <v/>
      </c>
      <c r="G3986" s="361" t="str">
        <f>IFERROR(IF(LEN(INDEX(PlansAndNotes!$F$6:$F$4005,ROW(B3986)-ROW($C$3)))=0,"",INDEX(PlansAndNotes!$F$6:$F$4005,ROW(B3986)-ROW($C$3))),"")</f>
        <v/>
      </c>
      <c r="H3986" s="361" t="str">
        <f>IFERROR(IF(LEN(C3986)&gt;0,IF(LEN(INDEX(TasksList!$G$6:$G$25,MATCH(C3986,TasksList!$B$6:$B$25,0),1))=0,"",INDEX(TasksList!$G$6:$G$25,MATCH(C3986,TasksList!$B$6:$B$25,0),1)),""),"")</f>
        <v/>
      </c>
      <c r="N3986" s="362" t="str">
        <f>IFERROR(IF(LEN(INDEX(PlansAndNotes!$D$6:$D$4005,ROW(B3986)-ROW($C$3)))=0,"",INDEX(PlansAndNotes!$D$6:$D$4005,ROW(B3986)-ROW($C$3))),"")</f>
        <v/>
      </c>
      <c r="O3986" s="165" t="str">
        <f t="shared" si="416"/>
        <v/>
      </c>
      <c r="P3986" s="363" t="str">
        <f>IFERROR(IF(LEN(INDEX(PlansAndNotes!$E$6:$E$4005,ROW(B3986)-ROW($C$3)))=0,"",INDEX(PlansAndNotes!$E$6:$E$4005,ROW(B3986)-ROW($C$3))),"")</f>
        <v/>
      </c>
      <c r="Q3986" s="363" t="str">
        <f>IFERROR(IF(LEN(INDEX(PlansAndNotes!$G$6:$G$4005,ROW(B3986)-ROW($C$3)))=0,"",INDEX(PlansAndNotes!$G$6:$G$4005,ROW(B3986)-ROW($C$3))),"")</f>
        <v/>
      </c>
      <c r="R3986" s="361" t="str">
        <f>IFERROR(IF(LEN(D3986)&gt;0,IF(LEN(INDEX(AdressBook!$C$6:$C$25,MATCH(D3986,AdressBook!$B$6:$B$25,0),1))=0,"",INDEX(AdressBook!$C$6:$C$25,MATCH(D3986,AdressBook!$B$6:$B$25,0),1)),""),"")</f>
        <v/>
      </c>
      <c r="S3986" s="165">
        <f>IF(LEN(C3986)&gt;0,IFERROR(IF(MATCH(C3986,C3987:$C$4004,0)&gt;0,-1,ROW(S3986)-ROW($S$3)),ROW(S3986)-ROW($S$3)),-1)</f>
        <v>-1</v>
      </c>
      <c r="T3986" s="165">
        <f t="shared" si="417"/>
        <v>0</v>
      </c>
      <c r="U3986" s="165" t="str">
        <f t="shared" si="418"/>
        <v/>
      </c>
      <c r="V3986" s="165" t="str">
        <f>IFERROR(IF(OR(C3986="",S3986&lt;0),"",IF(SUBTOTAL(3,C3986:C3986)=0,-1,SUBTOTAL(3,$C$4:C3986))),"")</f>
        <v/>
      </c>
      <c r="W3986" s="156" t="str">
        <f t="array" ref="W3986">IF(LEN(C3986)&gt;0,IFERROR(IF(MATCH(C3986,$C$3:$C3985,0)&gt;0,N3986-INDEX($N$3:N3985,SUMPRODUCT(MAX(ROW($C$3:$C3985)*(C3986=$C$3:$C3985)))-2,1),""),""),"")</f>
        <v/>
      </c>
      <c r="X3986" s="156">
        <f t="shared" ca="1" si="419"/>
        <v>1</v>
      </c>
      <c r="Y3986" s="156">
        <f t="shared" ca="1" si="420"/>
        <v>1</v>
      </c>
    </row>
    <row r="3987" spans="2:25" hidden="1" x14ac:dyDescent="0.25">
      <c r="B3987" s="390" t="str">
        <f>IFERROR(IF(LEN(INDEX(PlansAndNotes!$B$6:$B$2005,ROW(A3987)-ROW($B$3)))=0,"",INDEX(PlansAndNotes!$B$6:$B$2005,ROW(A3987)-ROW($B$3))),"")</f>
        <v/>
      </c>
      <c r="C3987" s="387" t="str">
        <f t="shared" si="421"/>
        <v/>
      </c>
      <c r="D3987" s="361" t="str">
        <f>IFERROR(IF(LEN(C3987)&gt;0,IF(LEN(INDEX(TasksList!$C$6:$C$25,MATCH(C3987,TasksList!$B$6:$B$25,0),1))=0,"",INDEX(TasksList!$C$6:$C$25,MATCH(C3987,TasksList!$B$6:$B$25,0),1)),""),"")</f>
        <v/>
      </c>
      <c r="E3987" s="361" t="str">
        <f>IFERROR(IF(LEN(C3987)&gt;0,IF(LEN(INDEX(TasksList!$F$6:$F$25,MATCH(C3987,TasksList!$B$6:$B$25,0),1))=0,"not set!",INDEX(TasksList!$F$6:$F$25,MATCH(C3987,TasksList!$B$6:$B$25,0),1)),""),"")</f>
        <v/>
      </c>
      <c r="F3987" s="360" t="str">
        <f>IFERROR(IF(LEN(D3987)&gt;0,IF(LEN(INDEX(AdressBook!$D$6:$D$25,MATCH(D3987,AdressBook!$B$6:$B$25,0),1))=0,"",INDEX(AdressBook!$D$6:$D$25,MATCH(D3987,AdressBook!$B$6:$B$25,0),1)),""),"")</f>
        <v/>
      </c>
      <c r="G3987" s="361" t="str">
        <f>IFERROR(IF(LEN(INDEX(PlansAndNotes!$F$6:$F$4005,ROW(B3987)-ROW($C$3)))=0,"",INDEX(PlansAndNotes!$F$6:$F$4005,ROW(B3987)-ROW($C$3))),"")</f>
        <v/>
      </c>
      <c r="H3987" s="361" t="str">
        <f>IFERROR(IF(LEN(C3987)&gt;0,IF(LEN(INDEX(TasksList!$G$6:$G$25,MATCH(C3987,TasksList!$B$6:$B$25,0),1))=0,"",INDEX(TasksList!$G$6:$G$25,MATCH(C3987,TasksList!$B$6:$B$25,0),1)),""),"")</f>
        <v/>
      </c>
      <c r="N3987" s="362" t="str">
        <f>IFERROR(IF(LEN(INDEX(PlansAndNotes!$D$6:$D$4005,ROW(B3987)-ROW($C$3)))=0,"",INDEX(PlansAndNotes!$D$6:$D$4005,ROW(B3987)-ROW($C$3))),"")</f>
        <v/>
      </c>
      <c r="O3987" s="165" t="str">
        <f t="shared" si="416"/>
        <v/>
      </c>
      <c r="P3987" s="363" t="str">
        <f>IFERROR(IF(LEN(INDEX(PlansAndNotes!$E$6:$E$4005,ROW(B3987)-ROW($C$3)))=0,"",INDEX(PlansAndNotes!$E$6:$E$4005,ROW(B3987)-ROW($C$3))),"")</f>
        <v/>
      </c>
      <c r="Q3987" s="363" t="str">
        <f>IFERROR(IF(LEN(INDEX(PlansAndNotes!$G$6:$G$4005,ROW(B3987)-ROW($C$3)))=0,"",INDEX(PlansAndNotes!$G$6:$G$4005,ROW(B3987)-ROW($C$3))),"")</f>
        <v/>
      </c>
      <c r="R3987" s="361" t="str">
        <f>IFERROR(IF(LEN(D3987)&gt;0,IF(LEN(INDEX(AdressBook!$C$6:$C$25,MATCH(D3987,AdressBook!$B$6:$B$25,0),1))=0,"",INDEX(AdressBook!$C$6:$C$25,MATCH(D3987,AdressBook!$B$6:$B$25,0),1)),""),"")</f>
        <v/>
      </c>
      <c r="S3987" s="165">
        <f>IF(LEN(C3987)&gt;0,IFERROR(IF(MATCH(C3987,C3988:$C$4004,0)&gt;0,-1,ROW(S3987)-ROW($S$3)),ROW(S3987)-ROW($S$3)),-1)</f>
        <v>-1</v>
      </c>
      <c r="T3987" s="165">
        <f t="shared" si="417"/>
        <v>0</v>
      </c>
      <c r="U3987" s="165" t="str">
        <f t="shared" si="418"/>
        <v/>
      </c>
      <c r="V3987" s="165" t="str">
        <f>IFERROR(IF(OR(C3987="",S3987&lt;0),"",IF(SUBTOTAL(3,C3987:C3987)=0,-1,SUBTOTAL(3,$C$4:C3987))),"")</f>
        <v/>
      </c>
      <c r="W3987" s="156" t="str">
        <f t="array" ref="W3987">IF(LEN(C3987)&gt;0,IFERROR(IF(MATCH(C3987,$C$3:$C3986,0)&gt;0,N3987-INDEX($N$3:N3986,SUMPRODUCT(MAX(ROW($C$3:$C3986)*(C3987=$C$3:$C3986)))-2,1),""),""),"")</f>
        <v/>
      </c>
      <c r="X3987" s="156">
        <f t="shared" ca="1" si="419"/>
        <v>1</v>
      </c>
      <c r="Y3987" s="156">
        <f t="shared" ca="1" si="420"/>
        <v>1</v>
      </c>
    </row>
    <row r="3988" spans="2:25" hidden="1" x14ac:dyDescent="0.25">
      <c r="B3988" s="390" t="str">
        <f>IFERROR(IF(LEN(INDEX(PlansAndNotes!$B$6:$B$2005,ROW(A3988)-ROW($B$3)))=0,"",INDEX(PlansAndNotes!$B$6:$B$2005,ROW(A3988)-ROW($B$3))),"")</f>
        <v/>
      </c>
      <c r="C3988" s="387" t="str">
        <f t="shared" si="421"/>
        <v/>
      </c>
      <c r="D3988" s="361" t="str">
        <f>IFERROR(IF(LEN(C3988)&gt;0,IF(LEN(INDEX(TasksList!$C$6:$C$25,MATCH(C3988,TasksList!$B$6:$B$25,0),1))=0,"",INDEX(TasksList!$C$6:$C$25,MATCH(C3988,TasksList!$B$6:$B$25,0),1)),""),"")</f>
        <v/>
      </c>
      <c r="E3988" s="361" t="str">
        <f>IFERROR(IF(LEN(C3988)&gt;0,IF(LEN(INDEX(TasksList!$F$6:$F$25,MATCH(C3988,TasksList!$B$6:$B$25,0),1))=0,"not set!",INDEX(TasksList!$F$6:$F$25,MATCH(C3988,TasksList!$B$6:$B$25,0),1)),""),"")</f>
        <v/>
      </c>
      <c r="F3988" s="360" t="str">
        <f>IFERROR(IF(LEN(D3988)&gt;0,IF(LEN(INDEX(AdressBook!$D$6:$D$25,MATCH(D3988,AdressBook!$B$6:$B$25,0),1))=0,"",INDEX(AdressBook!$D$6:$D$25,MATCH(D3988,AdressBook!$B$6:$B$25,0),1)),""),"")</f>
        <v/>
      </c>
      <c r="G3988" s="361" t="str">
        <f>IFERROR(IF(LEN(INDEX(PlansAndNotes!$F$6:$F$4005,ROW(B3988)-ROW($C$3)))=0,"",INDEX(PlansAndNotes!$F$6:$F$4005,ROW(B3988)-ROW($C$3))),"")</f>
        <v/>
      </c>
      <c r="H3988" s="361" t="str">
        <f>IFERROR(IF(LEN(C3988)&gt;0,IF(LEN(INDEX(TasksList!$G$6:$G$25,MATCH(C3988,TasksList!$B$6:$B$25,0),1))=0,"",INDEX(TasksList!$G$6:$G$25,MATCH(C3988,TasksList!$B$6:$B$25,0),1)),""),"")</f>
        <v/>
      </c>
      <c r="N3988" s="362" t="str">
        <f>IFERROR(IF(LEN(INDEX(PlansAndNotes!$D$6:$D$4005,ROW(B3988)-ROW($C$3)))=0,"",INDEX(PlansAndNotes!$D$6:$D$4005,ROW(B3988)-ROW($C$3))),"")</f>
        <v/>
      </c>
      <c r="O3988" s="165" t="str">
        <f t="shared" si="416"/>
        <v/>
      </c>
      <c r="P3988" s="363" t="str">
        <f>IFERROR(IF(LEN(INDEX(PlansAndNotes!$E$6:$E$4005,ROW(B3988)-ROW($C$3)))=0,"",INDEX(PlansAndNotes!$E$6:$E$4005,ROW(B3988)-ROW($C$3))),"")</f>
        <v/>
      </c>
      <c r="Q3988" s="363" t="str">
        <f>IFERROR(IF(LEN(INDEX(PlansAndNotes!$G$6:$G$4005,ROW(B3988)-ROW($C$3)))=0,"",INDEX(PlansAndNotes!$G$6:$G$4005,ROW(B3988)-ROW($C$3))),"")</f>
        <v/>
      </c>
      <c r="R3988" s="361" t="str">
        <f>IFERROR(IF(LEN(D3988)&gt;0,IF(LEN(INDEX(AdressBook!$C$6:$C$25,MATCH(D3988,AdressBook!$B$6:$B$25,0),1))=0,"",INDEX(AdressBook!$C$6:$C$25,MATCH(D3988,AdressBook!$B$6:$B$25,0),1)),""),"")</f>
        <v/>
      </c>
      <c r="S3988" s="165">
        <f>IF(LEN(C3988)&gt;0,IFERROR(IF(MATCH(C3988,C3989:$C$4004,0)&gt;0,-1,ROW(S3988)-ROW($S$3)),ROW(S3988)-ROW($S$3)),-1)</f>
        <v>-1</v>
      </c>
      <c r="T3988" s="165">
        <f t="shared" si="417"/>
        <v>0</v>
      </c>
      <c r="U3988" s="165" t="str">
        <f t="shared" si="418"/>
        <v/>
      </c>
      <c r="V3988" s="165" t="str">
        <f>IFERROR(IF(OR(C3988="",S3988&lt;0),"",IF(SUBTOTAL(3,C3988:C3988)=0,-1,SUBTOTAL(3,$C$4:C3988))),"")</f>
        <v/>
      </c>
      <c r="W3988" s="156" t="str">
        <f t="array" ref="W3988">IF(LEN(C3988)&gt;0,IFERROR(IF(MATCH(C3988,$C$3:$C3987,0)&gt;0,N3988-INDEX($N$3:N3987,SUMPRODUCT(MAX(ROW($C$3:$C3987)*(C3988=$C$3:$C3987)))-2,1),""),""),"")</f>
        <v/>
      </c>
      <c r="X3988" s="156">
        <f t="shared" ca="1" si="419"/>
        <v>1</v>
      </c>
      <c r="Y3988" s="156">
        <f t="shared" ca="1" si="420"/>
        <v>1</v>
      </c>
    </row>
    <row r="3989" spans="2:25" hidden="1" x14ac:dyDescent="0.25">
      <c r="B3989" s="390" t="str">
        <f>IFERROR(IF(LEN(INDEX(PlansAndNotes!$B$6:$B$2005,ROW(A3989)-ROW($B$3)))=0,"",INDEX(PlansAndNotes!$B$6:$B$2005,ROW(A3989)-ROW($B$3))),"")</f>
        <v/>
      </c>
      <c r="C3989" s="387" t="str">
        <f t="shared" si="421"/>
        <v/>
      </c>
      <c r="D3989" s="361" t="str">
        <f>IFERROR(IF(LEN(C3989)&gt;0,IF(LEN(INDEX(TasksList!$C$6:$C$25,MATCH(C3989,TasksList!$B$6:$B$25,0),1))=0,"",INDEX(TasksList!$C$6:$C$25,MATCH(C3989,TasksList!$B$6:$B$25,0),1)),""),"")</f>
        <v/>
      </c>
      <c r="E3989" s="361" t="str">
        <f>IFERROR(IF(LEN(C3989)&gt;0,IF(LEN(INDEX(TasksList!$F$6:$F$25,MATCH(C3989,TasksList!$B$6:$B$25,0),1))=0,"not set!",INDEX(TasksList!$F$6:$F$25,MATCH(C3989,TasksList!$B$6:$B$25,0),1)),""),"")</f>
        <v/>
      </c>
      <c r="F3989" s="360" t="str">
        <f>IFERROR(IF(LEN(D3989)&gt;0,IF(LEN(INDEX(AdressBook!$D$6:$D$25,MATCH(D3989,AdressBook!$B$6:$B$25,0),1))=0,"",INDEX(AdressBook!$D$6:$D$25,MATCH(D3989,AdressBook!$B$6:$B$25,0),1)),""),"")</f>
        <v/>
      </c>
      <c r="G3989" s="361" t="str">
        <f>IFERROR(IF(LEN(INDEX(PlansAndNotes!$F$6:$F$4005,ROW(B3989)-ROW($C$3)))=0,"",INDEX(PlansAndNotes!$F$6:$F$4005,ROW(B3989)-ROW($C$3))),"")</f>
        <v/>
      </c>
      <c r="H3989" s="361" t="str">
        <f>IFERROR(IF(LEN(C3989)&gt;0,IF(LEN(INDEX(TasksList!$G$6:$G$25,MATCH(C3989,TasksList!$B$6:$B$25,0),1))=0,"",INDEX(TasksList!$G$6:$G$25,MATCH(C3989,TasksList!$B$6:$B$25,0),1)),""),"")</f>
        <v/>
      </c>
      <c r="N3989" s="362" t="str">
        <f>IFERROR(IF(LEN(INDEX(PlansAndNotes!$D$6:$D$4005,ROW(B3989)-ROW($C$3)))=0,"",INDEX(PlansAndNotes!$D$6:$D$4005,ROW(B3989)-ROW($C$3))),"")</f>
        <v/>
      </c>
      <c r="O3989" s="165" t="str">
        <f t="shared" si="416"/>
        <v/>
      </c>
      <c r="P3989" s="363" t="str">
        <f>IFERROR(IF(LEN(INDEX(PlansAndNotes!$E$6:$E$4005,ROW(B3989)-ROW($C$3)))=0,"",INDEX(PlansAndNotes!$E$6:$E$4005,ROW(B3989)-ROW($C$3))),"")</f>
        <v/>
      </c>
      <c r="Q3989" s="363" t="str">
        <f>IFERROR(IF(LEN(INDEX(PlansAndNotes!$G$6:$G$4005,ROW(B3989)-ROW($C$3)))=0,"",INDEX(PlansAndNotes!$G$6:$G$4005,ROW(B3989)-ROW($C$3))),"")</f>
        <v/>
      </c>
      <c r="R3989" s="361" t="str">
        <f>IFERROR(IF(LEN(D3989)&gt;0,IF(LEN(INDEX(AdressBook!$C$6:$C$25,MATCH(D3989,AdressBook!$B$6:$B$25,0),1))=0,"",INDEX(AdressBook!$C$6:$C$25,MATCH(D3989,AdressBook!$B$6:$B$25,0),1)),""),"")</f>
        <v/>
      </c>
      <c r="S3989" s="165">
        <f>IF(LEN(C3989)&gt;0,IFERROR(IF(MATCH(C3989,C3990:$C$4004,0)&gt;0,-1,ROW(S3989)-ROW($S$3)),ROW(S3989)-ROW($S$3)),-1)</f>
        <v>-1</v>
      </c>
      <c r="T3989" s="165">
        <f t="shared" si="417"/>
        <v>0</v>
      </c>
      <c r="U3989" s="165" t="str">
        <f t="shared" si="418"/>
        <v/>
      </c>
      <c r="V3989" s="165" t="str">
        <f>IFERROR(IF(OR(C3989="",S3989&lt;0),"",IF(SUBTOTAL(3,C3989:C3989)=0,-1,SUBTOTAL(3,$C$4:C3989))),"")</f>
        <v/>
      </c>
      <c r="W3989" s="156" t="str">
        <f t="array" ref="W3989">IF(LEN(C3989)&gt;0,IFERROR(IF(MATCH(C3989,$C$3:$C3988,0)&gt;0,N3989-INDEX($N$3:N3988,SUMPRODUCT(MAX(ROW($C$3:$C3988)*(C3989=$C$3:$C3988)))-2,1),""),""),"")</f>
        <v/>
      </c>
      <c r="X3989" s="156">
        <f t="shared" ca="1" si="419"/>
        <v>1</v>
      </c>
      <c r="Y3989" s="156">
        <f t="shared" ca="1" si="420"/>
        <v>1</v>
      </c>
    </row>
    <row r="3990" spans="2:25" hidden="1" x14ac:dyDescent="0.25">
      <c r="B3990" s="390" t="str">
        <f>IFERROR(IF(LEN(INDEX(PlansAndNotes!$B$6:$B$2005,ROW(A3990)-ROW($B$3)))=0,"",INDEX(PlansAndNotes!$B$6:$B$2005,ROW(A3990)-ROW($B$3))),"")</f>
        <v/>
      </c>
      <c r="C3990" s="387" t="str">
        <f t="shared" si="421"/>
        <v/>
      </c>
      <c r="D3990" s="361" t="str">
        <f>IFERROR(IF(LEN(C3990)&gt;0,IF(LEN(INDEX(TasksList!$C$6:$C$25,MATCH(C3990,TasksList!$B$6:$B$25,0),1))=0,"",INDEX(TasksList!$C$6:$C$25,MATCH(C3990,TasksList!$B$6:$B$25,0),1)),""),"")</f>
        <v/>
      </c>
      <c r="E3990" s="361" t="str">
        <f>IFERROR(IF(LEN(C3990)&gt;0,IF(LEN(INDEX(TasksList!$F$6:$F$25,MATCH(C3990,TasksList!$B$6:$B$25,0),1))=0,"not set!",INDEX(TasksList!$F$6:$F$25,MATCH(C3990,TasksList!$B$6:$B$25,0),1)),""),"")</f>
        <v/>
      </c>
      <c r="F3990" s="360" t="str">
        <f>IFERROR(IF(LEN(D3990)&gt;0,IF(LEN(INDEX(AdressBook!$D$6:$D$25,MATCH(D3990,AdressBook!$B$6:$B$25,0),1))=0,"",INDEX(AdressBook!$D$6:$D$25,MATCH(D3990,AdressBook!$B$6:$B$25,0),1)),""),"")</f>
        <v/>
      </c>
      <c r="G3990" s="361" t="str">
        <f>IFERROR(IF(LEN(INDEX(PlansAndNotes!$F$6:$F$4005,ROW(B3990)-ROW($C$3)))=0,"",INDEX(PlansAndNotes!$F$6:$F$4005,ROW(B3990)-ROW($C$3))),"")</f>
        <v/>
      </c>
      <c r="H3990" s="361" t="str">
        <f>IFERROR(IF(LEN(C3990)&gt;0,IF(LEN(INDEX(TasksList!$G$6:$G$25,MATCH(C3990,TasksList!$B$6:$B$25,0),1))=0,"",INDEX(TasksList!$G$6:$G$25,MATCH(C3990,TasksList!$B$6:$B$25,0),1)),""),"")</f>
        <v/>
      </c>
      <c r="N3990" s="362" t="str">
        <f>IFERROR(IF(LEN(INDEX(PlansAndNotes!$D$6:$D$4005,ROW(B3990)-ROW($C$3)))=0,"",INDEX(PlansAndNotes!$D$6:$D$4005,ROW(B3990)-ROW($C$3))),"")</f>
        <v/>
      </c>
      <c r="O3990" s="165" t="str">
        <f t="shared" si="416"/>
        <v/>
      </c>
      <c r="P3990" s="363" t="str">
        <f>IFERROR(IF(LEN(INDEX(PlansAndNotes!$E$6:$E$4005,ROW(B3990)-ROW($C$3)))=0,"",INDEX(PlansAndNotes!$E$6:$E$4005,ROW(B3990)-ROW($C$3))),"")</f>
        <v/>
      </c>
      <c r="Q3990" s="363" t="str">
        <f>IFERROR(IF(LEN(INDEX(PlansAndNotes!$G$6:$G$4005,ROW(B3990)-ROW($C$3)))=0,"",INDEX(PlansAndNotes!$G$6:$G$4005,ROW(B3990)-ROW($C$3))),"")</f>
        <v/>
      </c>
      <c r="R3990" s="361" t="str">
        <f>IFERROR(IF(LEN(D3990)&gt;0,IF(LEN(INDEX(AdressBook!$C$6:$C$25,MATCH(D3990,AdressBook!$B$6:$B$25,0),1))=0,"",INDEX(AdressBook!$C$6:$C$25,MATCH(D3990,AdressBook!$B$6:$B$25,0),1)),""),"")</f>
        <v/>
      </c>
      <c r="S3990" s="165">
        <f>IF(LEN(C3990)&gt;0,IFERROR(IF(MATCH(C3990,C3991:$C$4004,0)&gt;0,-1,ROW(S3990)-ROW($S$3)),ROW(S3990)-ROW($S$3)),-1)</f>
        <v>-1</v>
      </c>
      <c r="T3990" s="165">
        <f t="shared" si="417"/>
        <v>0</v>
      </c>
      <c r="U3990" s="165" t="str">
        <f t="shared" si="418"/>
        <v/>
      </c>
      <c r="V3990" s="165" t="str">
        <f>IFERROR(IF(OR(C3990="",S3990&lt;0),"",IF(SUBTOTAL(3,C3990:C3990)=0,-1,SUBTOTAL(3,$C$4:C3990))),"")</f>
        <v/>
      </c>
      <c r="W3990" s="156" t="str">
        <f t="array" ref="W3990">IF(LEN(C3990)&gt;0,IFERROR(IF(MATCH(C3990,$C$3:$C3989,0)&gt;0,N3990-INDEX($N$3:N3989,SUMPRODUCT(MAX(ROW($C$3:$C3989)*(C3990=$C$3:$C3989)))-2,1),""),""),"")</f>
        <v/>
      </c>
      <c r="X3990" s="156">
        <f t="shared" ca="1" si="419"/>
        <v>1</v>
      </c>
      <c r="Y3990" s="156">
        <f t="shared" ca="1" si="420"/>
        <v>1</v>
      </c>
    </row>
    <row r="3991" spans="2:25" hidden="1" x14ac:dyDescent="0.25">
      <c r="B3991" s="390" t="str">
        <f>IFERROR(IF(LEN(INDEX(PlansAndNotes!$B$6:$B$2005,ROW(A3991)-ROW($B$3)))=0,"",INDEX(PlansAndNotes!$B$6:$B$2005,ROW(A3991)-ROW($B$3))),"")</f>
        <v/>
      </c>
      <c r="C3991" s="387" t="str">
        <f t="shared" si="421"/>
        <v/>
      </c>
      <c r="D3991" s="361" t="str">
        <f>IFERROR(IF(LEN(C3991)&gt;0,IF(LEN(INDEX(TasksList!$C$6:$C$25,MATCH(C3991,TasksList!$B$6:$B$25,0),1))=0,"",INDEX(TasksList!$C$6:$C$25,MATCH(C3991,TasksList!$B$6:$B$25,0),1)),""),"")</f>
        <v/>
      </c>
      <c r="E3991" s="361" t="str">
        <f>IFERROR(IF(LEN(C3991)&gt;0,IF(LEN(INDEX(TasksList!$F$6:$F$25,MATCH(C3991,TasksList!$B$6:$B$25,0),1))=0,"not set!",INDEX(TasksList!$F$6:$F$25,MATCH(C3991,TasksList!$B$6:$B$25,0),1)),""),"")</f>
        <v/>
      </c>
      <c r="F3991" s="360" t="str">
        <f>IFERROR(IF(LEN(D3991)&gt;0,IF(LEN(INDEX(AdressBook!$D$6:$D$25,MATCH(D3991,AdressBook!$B$6:$B$25,0),1))=0,"",INDEX(AdressBook!$D$6:$D$25,MATCH(D3991,AdressBook!$B$6:$B$25,0),1)),""),"")</f>
        <v/>
      </c>
      <c r="G3991" s="361" t="str">
        <f>IFERROR(IF(LEN(INDEX(PlansAndNotes!$F$6:$F$4005,ROW(B3991)-ROW($C$3)))=0,"",INDEX(PlansAndNotes!$F$6:$F$4005,ROW(B3991)-ROW($C$3))),"")</f>
        <v/>
      </c>
      <c r="H3991" s="361" t="str">
        <f>IFERROR(IF(LEN(C3991)&gt;0,IF(LEN(INDEX(TasksList!$G$6:$G$25,MATCH(C3991,TasksList!$B$6:$B$25,0),1))=0,"",INDEX(TasksList!$G$6:$G$25,MATCH(C3991,TasksList!$B$6:$B$25,0),1)),""),"")</f>
        <v/>
      </c>
      <c r="N3991" s="362" t="str">
        <f>IFERROR(IF(LEN(INDEX(PlansAndNotes!$D$6:$D$4005,ROW(B3991)-ROW($C$3)))=0,"",INDEX(PlansAndNotes!$D$6:$D$4005,ROW(B3991)-ROW($C$3))),"")</f>
        <v/>
      </c>
      <c r="O3991" s="165" t="str">
        <f t="shared" si="416"/>
        <v/>
      </c>
      <c r="P3991" s="363" t="str">
        <f>IFERROR(IF(LEN(INDEX(PlansAndNotes!$E$6:$E$4005,ROW(B3991)-ROW($C$3)))=0,"",INDEX(PlansAndNotes!$E$6:$E$4005,ROW(B3991)-ROW($C$3))),"")</f>
        <v/>
      </c>
      <c r="Q3991" s="363" t="str">
        <f>IFERROR(IF(LEN(INDEX(PlansAndNotes!$G$6:$G$4005,ROW(B3991)-ROW($C$3)))=0,"",INDEX(PlansAndNotes!$G$6:$G$4005,ROW(B3991)-ROW($C$3))),"")</f>
        <v/>
      </c>
      <c r="R3991" s="361" t="str">
        <f>IFERROR(IF(LEN(D3991)&gt;0,IF(LEN(INDEX(AdressBook!$C$6:$C$25,MATCH(D3991,AdressBook!$B$6:$B$25,0),1))=0,"",INDEX(AdressBook!$C$6:$C$25,MATCH(D3991,AdressBook!$B$6:$B$25,0),1)),""),"")</f>
        <v/>
      </c>
      <c r="S3991" s="165">
        <f>IF(LEN(C3991)&gt;0,IFERROR(IF(MATCH(C3991,C3992:$C$4004,0)&gt;0,-1,ROW(S3991)-ROW($S$3)),ROW(S3991)-ROW($S$3)),-1)</f>
        <v>-1</v>
      </c>
      <c r="T3991" s="165">
        <f t="shared" si="417"/>
        <v>0</v>
      </c>
      <c r="U3991" s="165" t="str">
        <f t="shared" si="418"/>
        <v/>
      </c>
      <c r="V3991" s="165" t="str">
        <f>IFERROR(IF(OR(C3991="",S3991&lt;0),"",IF(SUBTOTAL(3,C3991:C3991)=0,-1,SUBTOTAL(3,$C$4:C3991))),"")</f>
        <v/>
      </c>
      <c r="W3991" s="156" t="str">
        <f t="array" ref="W3991">IF(LEN(C3991)&gt;0,IFERROR(IF(MATCH(C3991,$C$3:$C3990,0)&gt;0,N3991-INDEX($N$3:N3990,SUMPRODUCT(MAX(ROW($C$3:$C3990)*(C3991=$C$3:$C3990)))-2,1),""),""),"")</f>
        <v/>
      </c>
      <c r="X3991" s="156">
        <f t="shared" ca="1" si="419"/>
        <v>1</v>
      </c>
      <c r="Y3991" s="156">
        <f t="shared" ca="1" si="420"/>
        <v>1</v>
      </c>
    </row>
    <row r="3992" spans="2:25" hidden="1" x14ac:dyDescent="0.25">
      <c r="B3992" s="390" t="str">
        <f>IFERROR(IF(LEN(INDEX(PlansAndNotes!$B$6:$B$2005,ROW(A3992)-ROW($B$3)))=0,"",INDEX(PlansAndNotes!$B$6:$B$2005,ROW(A3992)-ROW($B$3))),"")</f>
        <v/>
      </c>
      <c r="C3992" s="387" t="str">
        <f t="shared" si="421"/>
        <v/>
      </c>
      <c r="D3992" s="361" t="str">
        <f>IFERROR(IF(LEN(C3992)&gt;0,IF(LEN(INDEX(TasksList!$C$6:$C$25,MATCH(C3992,TasksList!$B$6:$B$25,0),1))=0,"",INDEX(TasksList!$C$6:$C$25,MATCH(C3992,TasksList!$B$6:$B$25,0),1)),""),"")</f>
        <v/>
      </c>
      <c r="E3992" s="361" t="str">
        <f>IFERROR(IF(LEN(C3992)&gt;0,IF(LEN(INDEX(TasksList!$F$6:$F$25,MATCH(C3992,TasksList!$B$6:$B$25,0),1))=0,"not set!",INDEX(TasksList!$F$6:$F$25,MATCH(C3992,TasksList!$B$6:$B$25,0),1)),""),"")</f>
        <v/>
      </c>
      <c r="F3992" s="360" t="str">
        <f>IFERROR(IF(LEN(D3992)&gt;0,IF(LEN(INDEX(AdressBook!$D$6:$D$25,MATCH(D3992,AdressBook!$B$6:$B$25,0),1))=0,"",INDEX(AdressBook!$D$6:$D$25,MATCH(D3992,AdressBook!$B$6:$B$25,0),1)),""),"")</f>
        <v/>
      </c>
      <c r="G3992" s="361" t="str">
        <f>IFERROR(IF(LEN(INDEX(PlansAndNotes!$F$6:$F$4005,ROW(B3992)-ROW($C$3)))=0,"",INDEX(PlansAndNotes!$F$6:$F$4005,ROW(B3992)-ROW($C$3))),"")</f>
        <v/>
      </c>
      <c r="H3992" s="361" t="str">
        <f>IFERROR(IF(LEN(C3992)&gt;0,IF(LEN(INDEX(TasksList!$G$6:$G$25,MATCH(C3992,TasksList!$B$6:$B$25,0),1))=0,"",INDEX(TasksList!$G$6:$G$25,MATCH(C3992,TasksList!$B$6:$B$25,0),1)),""),"")</f>
        <v/>
      </c>
      <c r="N3992" s="362" t="str">
        <f>IFERROR(IF(LEN(INDEX(PlansAndNotes!$D$6:$D$4005,ROW(B3992)-ROW($C$3)))=0,"",INDEX(PlansAndNotes!$D$6:$D$4005,ROW(B3992)-ROW($C$3))),"")</f>
        <v/>
      </c>
      <c r="O3992" s="165" t="str">
        <f t="shared" si="416"/>
        <v/>
      </c>
      <c r="P3992" s="363" t="str">
        <f>IFERROR(IF(LEN(INDEX(PlansAndNotes!$E$6:$E$4005,ROW(B3992)-ROW($C$3)))=0,"",INDEX(PlansAndNotes!$E$6:$E$4005,ROW(B3992)-ROW($C$3))),"")</f>
        <v/>
      </c>
      <c r="Q3992" s="363" t="str">
        <f>IFERROR(IF(LEN(INDEX(PlansAndNotes!$G$6:$G$4005,ROW(B3992)-ROW($C$3)))=0,"",INDEX(PlansAndNotes!$G$6:$G$4005,ROW(B3992)-ROW($C$3))),"")</f>
        <v/>
      </c>
      <c r="R3992" s="361" t="str">
        <f>IFERROR(IF(LEN(D3992)&gt;0,IF(LEN(INDEX(AdressBook!$C$6:$C$25,MATCH(D3992,AdressBook!$B$6:$B$25,0),1))=0,"",INDEX(AdressBook!$C$6:$C$25,MATCH(D3992,AdressBook!$B$6:$B$25,0),1)),""),"")</f>
        <v/>
      </c>
      <c r="S3992" s="165">
        <f>IF(LEN(C3992)&gt;0,IFERROR(IF(MATCH(C3992,C3993:$C$4004,0)&gt;0,-1,ROW(S3992)-ROW($S$3)),ROW(S3992)-ROW($S$3)),-1)</f>
        <v>-1</v>
      </c>
      <c r="T3992" s="165">
        <f t="shared" si="417"/>
        <v>0</v>
      </c>
      <c r="U3992" s="165" t="str">
        <f t="shared" si="418"/>
        <v/>
      </c>
      <c r="V3992" s="165" t="str">
        <f>IFERROR(IF(OR(C3992="",S3992&lt;0),"",IF(SUBTOTAL(3,C3992:C3992)=0,-1,SUBTOTAL(3,$C$4:C3992))),"")</f>
        <v/>
      </c>
      <c r="W3992" s="156" t="str">
        <f t="array" ref="W3992">IF(LEN(C3992)&gt;0,IFERROR(IF(MATCH(C3992,$C$3:$C3991,0)&gt;0,N3992-INDEX($N$3:N3991,SUMPRODUCT(MAX(ROW($C$3:$C3991)*(C3992=$C$3:$C3991)))-2,1),""),""),"")</f>
        <v/>
      </c>
      <c r="X3992" s="156">
        <f t="shared" ca="1" si="419"/>
        <v>1</v>
      </c>
      <c r="Y3992" s="156">
        <f t="shared" ca="1" si="420"/>
        <v>1</v>
      </c>
    </row>
    <row r="3993" spans="2:25" hidden="1" x14ac:dyDescent="0.25">
      <c r="B3993" s="390" t="str">
        <f>IFERROR(IF(LEN(INDEX(PlansAndNotes!$B$6:$B$2005,ROW(A3993)-ROW($B$3)))=0,"",INDEX(PlansAndNotes!$B$6:$B$2005,ROW(A3993)-ROW($B$3))),"")</f>
        <v/>
      </c>
      <c r="C3993" s="387" t="str">
        <f t="shared" si="421"/>
        <v/>
      </c>
      <c r="D3993" s="361" t="str">
        <f>IFERROR(IF(LEN(C3993)&gt;0,IF(LEN(INDEX(TasksList!$C$6:$C$25,MATCH(C3993,TasksList!$B$6:$B$25,0),1))=0,"",INDEX(TasksList!$C$6:$C$25,MATCH(C3993,TasksList!$B$6:$B$25,0),1)),""),"")</f>
        <v/>
      </c>
      <c r="E3993" s="361" t="str">
        <f>IFERROR(IF(LEN(C3993)&gt;0,IF(LEN(INDEX(TasksList!$F$6:$F$25,MATCH(C3993,TasksList!$B$6:$B$25,0),1))=0,"not set!",INDEX(TasksList!$F$6:$F$25,MATCH(C3993,TasksList!$B$6:$B$25,0),1)),""),"")</f>
        <v/>
      </c>
      <c r="F3993" s="360" t="str">
        <f>IFERROR(IF(LEN(D3993)&gt;0,IF(LEN(INDEX(AdressBook!$D$6:$D$25,MATCH(D3993,AdressBook!$B$6:$B$25,0),1))=0,"",INDEX(AdressBook!$D$6:$D$25,MATCH(D3993,AdressBook!$B$6:$B$25,0),1)),""),"")</f>
        <v/>
      </c>
      <c r="G3993" s="361" t="str">
        <f>IFERROR(IF(LEN(INDEX(PlansAndNotes!$F$6:$F$4005,ROW(B3993)-ROW($C$3)))=0,"",INDEX(PlansAndNotes!$F$6:$F$4005,ROW(B3993)-ROW($C$3))),"")</f>
        <v/>
      </c>
      <c r="H3993" s="361" t="str">
        <f>IFERROR(IF(LEN(C3993)&gt;0,IF(LEN(INDEX(TasksList!$G$6:$G$25,MATCH(C3993,TasksList!$B$6:$B$25,0),1))=0,"",INDEX(TasksList!$G$6:$G$25,MATCH(C3993,TasksList!$B$6:$B$25,0),1)),""),"")</f>
        <v/>
      </c>
      <c r="N3993" s="362" t="str">
        <f>IFERROR(IF(LEN(INDEX(PlansAndNotes!$D$6:$D$4005,ROW(B3993)-ROW($C$3)))=0,"",INDEX(PlansAndNotes!$D$6:$D$4005,ROW(B3993)-ROW($C$3))),"")</f>
        <v/>
      </c>
      <c r="O3993" s="165" t="str">
        <f t="shared" si="416"/>
        <v/>
      </c>
      <c r="P3993" s="363" t="str">
        <f>IFERROR(IF(LEN(INDEX(PlansAndNotes!$E$6:$E$4005,ROW(B3993)-ROW($C$3)))=0,"",INDEX(PlansAndNotes!$E$6:$E$4005,ROW(B3993)-ROW($C$3))),"")</f>
        <v/>
      </c>
      <c r="Q3993" s="363" t="str">
        <f>IFERROR(IF(LEN(INDEX(PlansAndNotes!$G$6:$G$4005,ROW(B3993)-ROW($C$3)))=0,"",INDEX(PlansAndNotes!$G$6:$G$4005,ROW(B3993)-ROW($C$3))),"")</f>
        <v/>
      </c>
      <c r="R3993" s="361" t="str">
        <f>IFERROR(IF(LEN(D3993)&gt;0,IF(LEN(INDEX(AdressBook!$C$6:$C$25,MATCH(D3993,AdressBook!$B$6:$B$25,0),1))=0,"",INDEX(AdressBook!$C$6:$C$25,MATCH(D3993,AdressBook!$B$6:$B$25,0),1)),""),"")</f>
        <v/>
      </c>
      <c r="S3993" s="165">
        <f>IF(LEN(C3993)&gt;0,IFERROR(IF(MATCH(C3993,C3994:$C$4004,0)&gt;0,-1,ROW(S3993)-ROW($S$3)),ROW(S3993)-ROW($S$3)),-1)</f>
        <v>-1</v>
      </c>
      <c r="T3993" s="165">
        <f t="shared" si="417"/>
        <v>0</v>
      </c>
      <c r="U3993" s="165" t="str">
        <f t="shared" si="418"/>
        <v/>
      </c>
      <c r="V3993" s="165" t="str">
        <f>IFERROR(IF(OR(C3993="",S3993&lt;0),"",IF(SUBTOTAL(3,C3993:C3993)=0,-1,SUBTOTAL(3,$C$4:C3993))),"")</f>
        <v/>
      </c>
      <c r="W3993" s="156" t="str">
        <f t="array" ref="W3993">IF(LEN(C3993)&gt;0,IFERROR(IF(MATCH(C3993,$C$3:$C3992,0)&gt;0,N3993-INDEX($N$3:N3992,SUMPRODUCT(MAX(ROW($C$3:$C3992)*(C3993=$C$3:$C3992)))-2,1),""),""),"")</f>
        <v/>
      </c>
      <c r="X3993" s="156">
        <f t="shared" ca="1" si="419"/>
        <v>1</v>
      </c>
      <c r="Y3993" s="156">
        <f t="shared" ca="1" si="420"/>
        <v>1</v>
      </c>
    </row>
    <row r="3994" spans="2:25" hidden="1" x14ac:dyDescent="0.25">
      <c r="B3994" s="390" t="str">
        <f>IFERROR(IF(LEN(INDEX(PlansAndNotes!$B$6:$B$2005,ROW(A3994)-ROW($B$3)))=0,"",INDEX(PlansAndNotes!$B$6:$B$2005,ROW(A3994)-ROW($B$3))),"")</f>
        <v/>
      </c>
      <c r="C3994" s="387" t="str">
        <f t="shared" si="421"/>
        <v/>
      </c>
      <c r="D3994" s="361" t="str">
        <f>IFERROR(IF(LEN(C3994)&gt;0,IF(LEN(INDEX(TasksList!$C$6:$C$25,MATCH(C3994,TasksList!$B$6:$B$25,0),1))=0,"",INDEX(TasksList!$C$6:$C$25,MATCH(C3994,TasksList!$B$6:$B$25,0),1)),""),"")</f>
        <v/>
      </c>
      <c r="E3994" s="361" t="str">
        <f>IFERROR(IF(LEN(C3994)&gt;0,IF(LEN(INDEX(TasksList!$F$6:$F$25,MATCH(C3994,TasksList!$B$6:$B$25,0),1))=0,"not set!",INDEX(TasksList!$F$6:$F$25,MATCH(C3994,TasksList!$B$6:$B$25,0),1)),""),"")</f>
        <v/>
      </c>
      <c r="F3994" s="360" t="str">
        <f>IFERROR(IF(LEN(D3994)&gt;0,IF(LEN(INDEX(AdressBook!$D$6:$D$25,MATCH(D3994,AdressBook!$B$6:$B$25,0),1))=0,"",INDEX(AdressBook!$D$6:$D$25,MATCH(D3994,AdressBook!$B$6:$B$25,0),1)),""),"")</f>
        <v/>
      </c>
      <c r="G3994" s="361" t="str">
        <f>IFERROR(IF(LEN(INDEX(PlansAndNotes!$F$6:$F$4005,ROW(B3994)-ROW($C$3)))=0,"",INDEX(PlansAndNotes!$F$6:$F$4005,ROW(B3994)-ROW($C$3))),"")</f>
        <v/>
      </c>
      <c r="H3994" s="361" t="str">
        <f>IFERROR(IF(LEN(C3994)&gt;0,IF(LEN(INDEX(TasksList!$G$6:$G$25,MATCH(C3994,TasksList!$B$6:$B$25,0),1))=0,"",INDEX(TasksList!$G$6:$G$25,MATCH(C3994,TasksList!$B$6:$B$25,0),1)),""),"")</f>
        <v/>
      </c>
      <c r="N3994" s="362" t="str">
        <f>IFERROR(IF(LEN(INDEX(PlansAndNotes!$D$6:$D$4005,ROW(B3994)-ROW($C$3)))=0,"",INDEX(PlansAndNotes!$D$6:$D$4005,ROW(B3994)-ROW($C$3))),"")</f>
        <v/>
      </c>
      <c r="O3994" s="165" t="str">
        <f t="shared" si="416"/>
        <v/>
      </c>
      <c r="P3994" s="363" t="str">
        <f>IFERROR(IF(LEN(INDEX(PlansAndNotes!$E$6:$E$4005,ROW(B3994)-ROW($C$3)))=0,"",INDEX(PlansAndNotes!$E$6:$E$4005,ROW(B3994)-ROW($C$3))),"")</f>
        <v/>
      </c>
      <c r="Q3994" s="363" t="str">
        <f>IFERROR(IF(LEN(INDEX(PlansAndNotes!$G$6:$G$4005,ROW(B3994)-ROW($C$3)))=0,"",INDEX(PlansAndNotes!$G$6:$G$4005,ROW(B3994)-ROW($C$3))),"")</f>
        <v/>
      </c>
      <c r="R3994" s="361" t="str">
        <f>IFERROR(IF(LEN(D3994)&gt;0,IF(LEN(INDEX(AdressBook!$C$6:$C$25,MATCH(D3994,AdressBook!$B$6:$B$25,0),1))=0,"",INDEX(AdressBook!$C$6:$C$25,MATCH(D3994,AdressBook!$B$6:$B$25,0),1)),""),"")</f>
        <v/>
      </c>
      <c r="S3994" s="165">
        <f>IF(LEN(C3994)&gt;0,IFERROR(IF(MATCH(C3994,C3995:$C$4004,0)&gt;0,-1,ROW(S3994)-ROW($S$3)),ROW(S3994)-ROW($S$3)),-1)</f>
        <v>-1</v>
      </c>
      <c r="T3994" s="165">
        <f t="shared" si="417"/>
        <v>0</v>
      </c>
      <c r="U3994" s="165" t="str">
        <f t="shared" si="418"/>
        <v/>
      </c>
      <c r="V3994" s="165" t="str">
        <f>IFERROR(IF(OR(C3994="",S3994&lt;0),"",IF(SUBTOTAL(3,C3994:C3994)=0,-1,SUBTOTAL(3,$C$4:C3994))),"")</f>
        <v/>
      </c>
      <c r="W3994" s="156" t="str">
        <f t="array" ref="W3994">IF(LEN(C3994)&gt;0,IFERROR(IF(MATCH(C3994,$C$3:$C3993,0)&gt;0,N3994-INDEX($N$3:N3993,SUMPRODUCT(MAX(ROW($C$3:$C3993)*(C3994=$C$3:$C3993)))-2,1),""),""),"")</f>
        <v/>
      </c>
      <c r="X3994" s="156">
        <f t="shared" ca="1" si="419"/>
        <v>1</v>
      </c>
      <c r="Y3994" s="156">
        <f t="shared" ca="1" si="420"/>
        <v>1</v>
      </c>
    </row>
    <row r="3995" spans="2:25" hidden="1" x14ac:dyDescent="0.25">
      <c r="B3995" s="390" t="str">
        <f>IFERROR(IF(LEN(INDEX(PlansAndNotes!$B$6:$B$2005,ROW(A3995)-ROW($B$3)))=0,"",INDEX(PlansAndNotes!$B$6:$B$2005,ROW(A3995)-ROW($B$3))),"")</f>
        <v/>
      </c>
      <c r="C3995" s="387" t="str">
        <f t="shared" si="421"/>
        <v/>
      </c>
      <c r="D3995" s="361" t="str">
        <f>IFERROR(IF(LEN(C3995)&gt;0,IF(LEN(INDEX(TasksList!$C$6:$C$25,MATCH(C3995,TasksList!$B$6:$B$25,0),1))=0,"",INDEX(TasksList!$C$6:$C$25,MATCH(C3995,TasksList!$B$6:$B$25,0),1)),""),"")</f>
        <v/>
      </c>
      <c r="E3995" s="361" t="str">
        <f>IFERROR(IF(LEN(C3995)&gt;0,IF(LEN(INDEX(TasksList!$F$6:$F$25,MATCH(C3995,TasksList!$B$6:$B$25,0),1))=0,"not set!",INDEX(TasksList!$F$6:$F$25,MATCH(C3995,TasksList!$B$6:$B$25,0),1)),""),"")</f>
        <v/>
      </c>
      <c r="F3995" s="360" t="str">
        <f>IFERROR(IF(LEN(D3995)&gt;0,IF(LEN(INDEX(AdressBook!$D$6:$D$25,MATCH(D3995,AdressBook!$B$6:$B$25,0),1))=0,"",INDEX(AdressBook!$D$6:$D$25,MATCH(D3995,AdressBook!$B$6:$B$25,0),1)),""),"")</f>
        <v/>
      </c>
      <c r="G3995" s="361" t="str">
        <f>IFERROR(IF(LEN(INDEX(PlansAndNotes!$F$6:$F$4005,ROW(B3995)-ROW($C$3)))=0,"",INDEX(PlansAndNotes!$F$6:$F$4005,ROW(B3995)-ROW($C$3))),"")</f>
        <v/>
      </c>
      <c r="H3995" s="361" t="str">
        <f>IFERROR(IF(LEN(C3995)&gt;0,IF(LEN(INDEX(TasksList!$G$6:$G$25,MATCH(C3995,TasksList!$B$6:$B$25,0),1))=0,"",INDEX(TasksList!$G$6:$G$25,MATCH(C3995,TasksList!$B$6:$B$25,0),1)),""),"")</f>
        <v/>
      </c>
      <c r="N3995" s="362" t="str">
        <f>IFERROR(IF(LEN(INDEX(PlansAndNotes!$D$6:$D$4005,ROW(B3995)-ROW($C$3)))=0,"",INDEX(PlansAndNotes!$D$6:$D$4005,ROW(B3995)-ROW($C$3))),"")</f>
        <v/>
      </c>
      <c r="O3995" s="165" t="str">
        <f t="shared" si="416"/>
        <v/>
      </c>
      <c r="P3995" s="363" t="str">
        <f>IFERROR(IF(LEN(INDEX(PlansAndNotes!$E$6:$E$4005,ROW(B3995)-ROW($C$3)))=0,"",INDEX(PlansAndNotes!$E$6:$E$4005,ROW(B3995)-ROW($C$3))),"")</f>
        <v/>
      </c>
      <c r="Q3995" s="363" t="str">
        <f>IFERROR(IF(LEN(INDEX(PlansAndNotes!$G$6:$G$4005,ROW(B3995)-ROW($C$3)))=0,"",INDEX(PlansAndNotes!$G$6:$G$4005,ROW(B3995)-ROW($C$3))),"")</f>
        <v/>
      </c>
      <c r="R3995" s="361" t="str">
        <f>IFERROR(IF(LEN(D3995)&gt;0,IF(LEN(INDEX(AdressBook!$C$6:$C$25,MATCH(D3995,AdressBook!$B$6:$B$25,0),1))=0,"",INDEX(AdressBook!$C$6:$C$25,MATCH(D3995,AdressBook!$B$6:$B$25,0),1)),""),"")</f>
        <v/>
      </c>
      <c r="S3995" s="165">
        <f>IF(LEN(C3995)&gt;0,IFERROR(IF(MATCH(C3995,C3996:$C$4004,0)&gt;0,-1,ROW(S3995)-ROW($S$3)),ROW(S3995)-ROW($S$3)),-1)</f>
        <v>-1</v>
      </c>
      <c r="T3995" s="165">
        <f t="shared" si="417"/>
        <v>0</v>
      </c>
      <c r="U3995" s="165" t="str">
        <f t="shared" si="418"/>
        <v/>
      </c>
      <c r="V3995" s="165" t="str">
        <f>IFERROR(IF(OR(C3995="",S3995&lt;0),"",IF(SUBTOTAL(3,C3995:C3995)=0,-1,SUBTOTAL(3,$C$4:C3995))),"")</f>
        <v/>
      </c>
      <c r="W3995" s="156" t="str">
        <f t="array" ref="W3995">IF(LEN(C3995)&gt;0,IFERROR(IF(MATCH(C3995,$C$3:$C3994,0)&gt;0,N3995-INDEX($N$3:N3994,SUMPRODUCT(MAX(ROW($C$3:$C3994)*(C3995=$C$3:$C3994)))-2,1),""),""),"")</f>
        <v/>
      </c>
      <c r="X3995" s="156">
        <f t="shared" ca="1" si="419"/>
        <v>1</v>
      </c>
      <c r="Y3995" s="156">
        <f t="shared" ca="1" si="420"/>
        <v>1</v>
      </c>
    </row>
    <row r="3996" spans="2:25" hidden="1" x14ac:dyDescent="0.25">
      <c r="B3996" s="390" t="str">
        <f>IFERROR(IF(LEN(INDEX(PlansAndNotes!$B$6:$B$2005,ROW(A3996)-ROW($B$3)))=0,"",INDEX(PlansAndNotes!$B$6:$B$2005,ROW(A3996)-ROW($B$3))),"")</f>
        <v/>
      </c>
      <c r="C3996" s="387" t="str">
        <f t="shared" si="421"/>
        <v/>
      </c>
      <c r="D3996" s="361" t="str">
        <f>IFERROR(IF(LEN(C3996)&gt;0,IF(LEN(INDEX(TasksList!$C$6:$C$25,MATCH(C3996,TasksList!$B$6:$B$25,0),1))=0,"",INDEX(TasksList!$C$6:$C$25,MATCH(C3996,TasksList!$B$6:$B$25,0),1)),""),"")</f>
        <v/>
      </c>
      <c r="E3996" s="361" t="str">
        <f>IFERROR(IF(LEN(C3996)&gt;0,IF(LEN(INDEX(TasksList!$F$6:$F$25,MATCH(C3996,TasksList!$B$6:$B$25,0),1))=0,"not set!",INDEX(TasksList!$F$6:$F$25,MATCH(C3996,TasksList!$B$6:$B$25,0),1)),""),"")</f>
        <v/>
      </c>
      <c r="F3996" s="360" t="str">
        <f>IFERROR(IF(LEN(D3996)&gt;0,IF(LEN(INDEX(AdressBook!$D$6:$D$25,MATCH(D3996,AdressBook!$B$6:$B$25,0),1))=0,"",INDEX(AdressBook!$D$6:$D$25,MATCH(D3996,AdressBook!$B$6:$B$25,0),1)),""),"")</f>
        <v/>
      </c>
      <c r="G3996" s="361" t="str">
        <f>IFERROR(IF(LEN(INDEX(PlansAndNotes!$F$6:$F$4005,ROW(B3996)-ROW($C$3)))=0,"",INDEX(PlansAndNotes!$F$6:$F$4005,ROW(B3996)-ROW($C$3))),"")</f>
        <v/>
      </c>
      <c r="H3996" s="361" t="str">
        <f>IFERROR(IF(LEN(C3996)&gt;0,IF(LEN(INDEX(TasksList!$G$6:$G$25,MATCH(C3996,TasksList!$B$6:$B$25,0),1))=0,"",INDEX(TasksList!$G$6:$G$25,MATCH(C3996,TasksList!$B$6:$B$25,0),1)),""),"")</f>
        <v/>
      </c>
      <c r="N3996" s="362" t="str">
        <f>IFERROR(IF(LEN(INDEX(PlansAndNotes!$D$6:$D$4005,ROW(B3996)-ROW($C$3)))=0,"",INDEX(PlansAndNotes!$D$6:$D$4005,ROW(B3996)-ROW($C$3))),"")</f>
        <v/>
      </c>
      <c r="O3996" s="165" t="str">
        <f t="shared" si="416"/>
        <v/>
      </c>
      <c r="P3996" s="363" t="str">
        <f>IFERROR(IF(LEN(INDEX(PlansAndNotes!$E$6:$E$4005,ROW(B3996)-ROW($C$3)))=0,"",INDEX(PlansAndNotes!$E$6:$E$4005,ROW(B3996)-ROW($C$3))),"")</f>
        <v/>
      </c>
      <c r="Q3996" s="363" t="str">
        <f>IFERROR(IF(LEN(INDEX(PlansAndNotes!$G$6:$G$4005,ROW(B3996)-ROW($C$3)))=0,"",INDEX(PlansAndNotes!$G$6:$G$4005,ROW(B3996)-ROW($C$3))),"")</f>
        <v/>
      </c>
      <c r="R3996" s="361" t="str">
        <f>IFERROR(IF(LEN(D3996)&gt;0,IF(LEN(INDEX(AdressBook!$C$6:$C$25,MATCH(D3996,AdressBook!$B$6:$B$25,0),1))=0,"",INDEX(AdressBook!$C$6:$C$25,MATCH(D3996,AdressBook!$B$6:$B$25,0),1)),""),"")</f>
        <v/>
      </c>
      <c r="S3996" s="165">
        <f>IF(LEN(C3996)&gt;0,IFERROR(IF(MATCH(C3996,C3997:$C$4004,0)&gt;0,-1,ROW(S3996)-ROW($S$3)),ROW(S3996)-ROW($S$3)),-1)</f>
        <v>-1</v>
      </c>
      <c r="T3996" s="165">
        <f t="shared" si="417"/>
        <v>0</v>
      </c>
      <c r="U3996" s="165" t="str">
        <f t="shared" si="418"/>
        <v/>
      </c>
      <c r="V3996" s="165" t="str">
        <f>IFERROR(IF(OR(C3996="",S3996&lt;0),"",IF(SUBTOTAL(3,C3996:C3996)=0,-1,SUBTOTAL(3,$C$4:C3996))),"")</f>
        <v/>
      </c>
      <c r="W3996" s="156" t="str">
        <f t="array" ref="W3996">IF(LEN(C3996)&gt;0,IFERROR(IF(MATCH(C3996,$C$3:$C3995,0)&gt;0,N3996-INDEX($N$3:N3995,SUMPRODUCT(MAX(ROW($C$3:$C3995)*(C3996=$C$3:$C3995)))-2,1),""),""),"")</f>
        <v/>
      </c>
      <c r="X3996" s="156">
        <f t="shared" ca="1" si="419"/>
        <v>1</v>
      </c>
      <c r="Y3996" s="156">
        <f t="shared" ca="1" si="420"/>
        <v>1</v>
      </c>
    </row>
    <row r="3997" spans="2:25" hidden="1" x14ac:dyDescent="0.25">
      <c r="B3997" s="390" t="str">
        <f>IFERROR(IF(LEN(INDEX(PlansAndNotes!$B$6:$B$2005,ROW(A3997)-ROW($B$3)))=0,"",INDEX(PlansAndNotes!$B$6:$B$2005,ROW(A3997)-ROW($B$3))),"")</f>
        <v/>
      </c>
      <c r="C3997" s="387" t="str">
        <f t="shared" si="421"/>
        <v/>
      </c>
      <c r="D3997" s="361" t="str">
        <f>IFERROR(IF(LEN(C3997)&gt;0,IF(LEN(INDEX(TasksList!$C$6:$C$25,MATCH(C3997,TasksList!$B$6:$B$25,0),1))=0,"",INDEX(TasksList!$C$6:$C$25,MATCH(C3997,TasksList!$B$6:$B$25,0),1)),""),"")</f>
        <v/>
      </c>
      <c r="E3997" s="361" t="str">
        <f>IFERROR(IF(LEN(C3997)&gt;0,IF(LEN(INDEX(TasksList!$F$6:$F$25,MATCH(C3997,TasksList!$B$6:$B$25,0),1))=0,"not set!",INDEX(TasksList!$F$6:$F$25,MATCH(C3997,TasksList!$B$6:$B$25,0),1)),""),"")</f>
        <v/>
      </c>
      <c r="F3997" s="360" t="str">
        <f>IFERROR(IF(LEN(D3997)&gt;0,IF(LEN(INDEX(AdressBook!$D$6:$D$25,MATCH(D3997,AdressBook!$B$6:$B$25,0),1))=0,"",INDEX(AdressBook!$D$6:$D$25,MATCH(D3997,AdressBook!$B$6:$B$25,0),1)),""),"")</f>
        <v/>
      </c>
      <c r="G3997" s="361" t="str">
        <f>IFERROR(IF(LEN(INDEX(PlansAndNotes!$F$6:$F$4005,ROW(B3997)-ROW($C$3)))=0,"",INDEX(PlansAndNotes!$F$6:$F$4005,ROW(B3997)-ROW($C$3))),"")</f>
        <v/>
      </c>
      <c r="H3997" s="361" t="str">
        <f>IFERROR(IF(LEN(C3997)&gt;0,IF(LEN(INDEX(TasksList!$G$6:$G$25,MATCH(C3997,TasksList!$B$6:$B$25,0),1))=0,"",INDEX(TasksList!$G$6:$G$25,MATCH(C3997,TasksList!$B$6:$B$25,0),1)),""),"")</f>
        <v/>
      </c>
      <c r="N3997" s="362" t="str">
        <f>IFERROR(IF(LEN(INDEX(PlansAndNotes!$D$6:$D$4005,ROW(B3997)-ROW($C$3)))=0,"",INDEX(PlansAndNotes!$D$6:$D$4005,ROW(B3997)-ROW($C$3))),"")</f>
        <v/>
      </c>
      <c r="O3997" s="165" t="str">
        <f t="shared" si="416"/>
        <v/>
      </c>
      <c r="P3997" s="363" t="str">
        <f>IFERROR(IF(LEN(INDEX(PlansAndNotes!$E$6:$E$4005,ROW(B3997)-ROW($C$3)))=0,"",INDEX(PlansAndNotes!$E$6:$E$4005,ROW(B3997)-ROW($C$3))),"")</f>
        <v/>
      </c>
      <c r="Q3997" s="363" t="str">
        <f>IFERROR(IF(LEN(INDEX(PlansAndNotes!$G$6:$G$4005,ROW(B3997)-ROW($C$3)))=0,"",INDEX(PlansAndNotes!$G$6:$G$4005,ROW(B3997)-ROW($C$3))),"")</f>
        <v/>
      </c>
      <c r="R3997" s="361" t="str">
        <f>IFERROR(IF(LEN(D3997)&gt;0,IF(LEN(INDEX(AdressBook!$C$6:$C$25,MATCH(D3997,AdressBook!$B$6:$B$25,0),1))=0,"",INDEX(AdressBook!$C$6:$C$25,MATCH(D3997,AdressBook!$B$6:$B$25,0),1)),""),"")</f>
        <v/>
      </c>
      <c r="S3997" s="165">
        <f>IF(LEN(C3997)&gt;0,IFERROR(IF(MATCH(C3997,C3998:$C$4004,0)&gt;0,-1,ROW(S3997)-ROW($S$3)),ROW(S3997)-ROW($S$3)),-1)</f>
        <v>-1</v>
      </c>
      <c r="T3997" s="165">
        <f t="shared" si="417"/>
        <v>0</v>
      </c>
      <c r="U3997" s="165" t="str">
        <f t="shared" si="418"/>
        <v/>
      </c>
      <c r="V3997" s="165" t="str">
        <f>IFERROR(IF(OR(C3997="",S3997&lt;0),"",IF(SUBTOTAL(3,C3997:C3997)=0,-1,SUBTOTAL(3,$C$4:C3997))),"")</f>
        <v/>
      </c>
      <c r="W3997" s="156" t="str">
        <f t="array" ref="W3997">IF(LEN(C3997)&gt;0,IFERROR(IF(MATCH(C3997,$C$3:$C3996,0)&gt;0,N3997-INDEX($N$3:N3996,SUMPRODUCT(MAX(ROW($C$3:$C3996)*(C3997=$C$3:$C3996)))-2,1),""),""),"")</f>
        <v/>
      </c>
      <c r="X3997" s="156">
        <f t="shared" ca="1" si="419"/>
        <v>1</v>
      </c>
      <c r="Y3997" s="156">
        <f t="shared" ca="1" si="420"/>
        <v>1</v>
      </c>
    </row>
    <row r="3998" spans="2:25" hidden="1" x14ac:dyDescent="0.25">
      <c r="B3998" s="390" t="str">
        <f>IFERROR(IF(LEN(INDEX(PlansAndNotes!$B$6:$B$2005,ROW(A3998)-ROW($B$3)))=0,"",INDEX(PlansAndNotes!$B$6:$B$2005,ROW(A3998)-ROW($B$3))),"")</f>
        <v/>
      </c>
      <c r="C3998" s="387" t="str">
        <f t="shared" si="421"/>
        <v/>
      </c>
      <c r="D3998" s="361" t="str">
        <f>IFERROR(IF(LEN(C3998)&gt;0,IF(LEN(INDEX(TasksList!$C$6:$C$25,MATCH(C3998,TasksList!$B$6:$B$25,0),1))=0,"",INDEX(TasksList!$C$6:$C$25,MATCH(C3998,TasksList!$B$6:$B$25,0),1)),""),"")</f>
        <v/>
      </c>
      <c r="E3998" s="361" t="str">
        <f>IFERROR(IF(LEN(C3998)&gt;0,IF(LEN(INDEX(TasksList!$F$6:$F$25,MATCH(C3998,TasksList!$B$6:$B$25,0),1))=0,"not set!",INDEX(TasksList!$F$6:$F$25,MATCH(C3998,TasksList!$B$6:$B$25,0),1)),""),"")</f>
        <v/>
      </c>
      <c r="F3998" s="360" t="str">
        <f>IFERROR(IF(LEN(D3998)&gt;0,IF(LEN(INDEX(AdressBook!$D$6:$D$25,MATCH(D3998,AdressBook!$B$6:$B$25,0),1))=0,"",INDEX(AdressBook!$D$6:$D$25,MATCH(D3998,AdressBook!$B$6:$B$25,0),1)),""),"")</f>
        <v/>
      </c>
      <c r="G3998" s="361" t="str">
        <f>IFERROR(IF(LEN(INDEX(PlansAndNotes!$F$6:$F$4005,ROW(B3998)-ROW($C$3)))=0,"",INDEX(PlansAndNotes!$F$6:$F$4005,ROW(B3998)-ROW($C$3))),"")</f>
        <v/>
      </c>
      <c r="H3998" s="361" t="str">
        <f>IFERROR(IF(LEN(C3998)&gt;0,IF(LEN(INDEX(TasksList!$G$6:$G$25,MATCH(C3998,TasksList!$B$6:$B$25,0),1))=0,"",INDEX(TasksList!$G$6:$G$25,MATCH(C3998,TasksList!$B$6:$B$25,0),1)),""),"")</f>
        <v/>
      </c>
      <c r="N3998" s="362" t="str">
        <f>IFERROR(IF(LEN(INDEX(PlansAndNotes!$D$6:$D$4005,ROW(B3998)-ROW($C$3)))=0,"",INDEX(PlansAndNotes!$D$6:$D$4005,ROW(B3998)-ROW($C$3))),"")</f>
        <v/>
      </c>
      <c r="O3998" s="165" t="str">
        <f t="shared" si="416"/>
        <v/>
      </c>
      <c r="P3998" s="363" t="str">
        <f>IFERROR(IF(LEN(INDEX(PlansAndNotes!$E$6:$E$4005,ROW(B3998)-ROW($C$3)))=0,"",INDEX(PlansAndNotes!$E$6:$E$4005,ROW(B3998)-ROW($C$3))),"")</f>
        <v/>
      </c>
      <c r="Q3998" s="363" t="str">
        <f>IFERROR(IF(LEN(INDEX(PlansAndNotes!$G$6:$G$4005,ROW(B3998)-ROW($C$3)))=0,"",INDEX(PlansAndNotes!$G$6:$G$4005,ROW(B3998)-ROW($C$3))),"")</f>
        <v/>
      </c>
      <c r="R3998" s="361" t="str">
        <f>IFERROR(IF(LEN(D3998)&gt;0,IF(LEN(INDEX(AdressBook!$C$6:$C$25,MATCH(D3998,AdressBook!$B$6:$B$25,0),1))=0,"",INDEX(AdressBook!$C$6:$C$25,MATCH(D3998,AdressBook!$B$6:$B$25,0),1)),""),"")</f>
        <v/>
      </c>
      <c r="S3998" s="165">
        <f>IF(LEN(C3998)&gt;0,IFERROR(IF(MATCH(C3998,C3999:$C$4004,0)&gt;0,-1,ROW(S3998)-ROW($S$3)),ROW(S3998)-ROW($S$3)),-1)</f>
        <v>-1</v>
      </c>
      <c r="T3998" s="165">
        <f t="shared" si="417"/>
        <v>0</v>
      </c>
      <c r="U3998" s="165" t="str">
        <f t="shared" si="418"/>
        <v/>
      </c>
      <c r="V3998" s="165" t="str">
        <f>IFERROR(IF(OR(C3998="",S3998&lt;0),"",IF(SUBTOTAL(3,C3998:C3998)=0,-1,SUBTOTAL(3,$C$4:C3998))),"")</f>
        <v/>
      </c>
      <c r="W3998" s="156" t="str">
        <f t="array" ref="W3998">IF(LEN(C3998)&gt;0,IFERROR(IF(MATCH(C3998,$C$3:$C3997,0)&gt;0,N3998-INDEX($N$3:N3997,SUMPRODUCT(MAX(ROW($C$3:$C3997)*(C3998=$C$3:$C3997)))-2,1),""),""),"")</f>
        <v/>
      </c>
      <c r="X3998" s="156">
        <f t="shared" ca="1" si="419"/>
        <v>1</v>
      </c>
      <c r="Y3998" s="156">
        <f t="shared" ca="1" si="420"/>
        <v>1</v>
      </c>
    </row>
    <row r="3999" spans="2:25" hidden="1" x14ac:dyDescent="0.25">
      <c r="B3999" s="390" t="str">
        <f>IFERROR(IF(LEN(INDEX(PlansAndNotes!$B$6:$B$2005,ROW(A3999)-ROW($B$3)))=0,"",INDEX(PlansAndNotes!$B$6:$B$2005,ROW(A3999)-ROW($B$3))),"")</f>
        <v/>
      </c>
      <c r="C3999" s="387" t="str">
        <f t="shared" si="421"/>
        <v/>
      </c>
      <c r="D3999" s="361" t="str">
        <f>IFERROR(IF(LEN(C3999)&gt;0,IF(LEN(INDEX(TasksList!$C$6:$C$25,MATCH(C3999,TasksList!$B$6:$B$25,0),1))=0,"",INDEX(TasksList!$C$6:$C$25,MATCH(C3999,TasksList!$B$6:$B$25,0),1)),""),"")</f>
        <v/>
      </c>
      <c r="E3999" s="361" t="str">
        <f>IFERROR(IF(LEN(C3999)&gt;0,IF(LEN(INDEX(TasksList!$F$6:$F$25,MATCH(C3999,TasksList!$B$6:$B$25,0),1))=0,"not set!",INDEX(TasksList!$F$6:$F$25,MATCH(C3999,TasksList!$B$6:$B$25,0),1)),""),"")</f>
        <v/>
      </c>
      <c r="F3999" s="360" t="str">
        <f>IFERROR(IF(LEN(D3999)&gt;0,IF(LEN(INDEX(AdressBook!$D$6:$D$25,MATCH(D3999,AdressBook!$B$6:$B$25,0),1))=0,"",INDEX(AdressBook!$D$6:$D$25,MATCH(D3999,AdressBook!$B$6:$B$25,0),1)),""),"")</f>
        <v/>
      </c>
      <c r="G3999" s="361" t="str">
        <f>IFERROR(IF(LEN(INDEX(PlansAndNotes!$F$6:$F$4005,ROW(B3999)-ROW($C$3)))=0,"",INDEX(PlansAndNotes!$F$6:$F$4005,ROW(B3999)-ROW($C$3))),"")</f>
        <v/>
      </c>
      <c r="H3999" s="361" t="str">
        <f>IFERROR(IF(LEN(C3999)&gt;0,IF(LEN(INDEX(TasksList!$G$6:$G$25,MATCH(C3999,TasksList!$B$6:$B$25,0),1))=0,"",INDEX(TasksList!$G$6:$G$25,MATCH(C3999,TasksList!$B$6:$B$25,0),1)),""),"")</f>
        <v/>
      </c>
      <c r="N3999" s="362" t="str">
        <f>IFERROR(IF(LEN(INDEX(PlansAndNotes!$D$6:$D$4005,ROW(B3999)-ROW($C$3)))=0,"",INDEX(PlansAndNotes!$D$6:$D$4005,ROW(B3999)-ROW($C$3))),"")</f>
        <v/>
      </c>
      <c r="O3999" s="165" t="str">
        <f t="shared" si="416"/>
        <v/>
      </c>
      <c r="P3999" s="363" t="str">
        <f>IFERROR(IF(LEN(INDEX(PlansAndNotes!$E$6:$E$4005,ROW(B3999)-ROW($C$3)))=0,"",INDEX(PlansAndNotes!$E$6:$E$4005,ROW(B3999)-ROW($C$3))),"")</f>
        <v/>
      </c>
      <c r="Q3999" s="363" t="str">
        <f>IFERROR(IF(LEN(INDEX(PlansAndNotes!$G$6:$G$4005,ROW(B3999)-ROW($C$3)))=0,"",INDEX(PlansAndNotes!$G$6:$G$4005,ROW(B3999)-ROW($C$3))),"")</f>
        <v/>
      </c>
      <c r="R3999" s="361" t="str">
        <f>IFERROR(IF(LEN(D3999)&gt;0,IF(LEN(INDEX(AdressBook!$C$6:$C$25,MATCH(D3999,AdressBook!$B$6:$B$25,0),1))=0,"",INDEX(AdressBook!$C$6:$C$25,MATCH(D3999,AdressBook!$B$6:$B$25,0),1)),""),"")</f>
        <v/>
      </c>
      <c r="S3999" s="165">
        <f>IF(LEN(C3999)&gt;0,IFERROR(IF(MATCH(C3999,C4000:$C$4004,0)&gt;0,-1,ROW(S3999)-ROW($S$3)),ROW(S3999)-ROW($S$3)),-1)</f>
        <v>-1</v>
      </c>
      <c r="T3999" s="165">
        <f t="shared" si="417"/>
        <v>0</v>
      </c>
      <c r="U3999" s="165" t="str">
        <f t="shared" si="418"/>
        <v/>
      </c>
      <c r="V3999" s="165" t="str">
        <f>IFERROR(IF(OR(C3999="",S3999&lt;0),"",IF(SUBTOTAL(3,C3999:C3999)=0,-1,SUBTOTAL(3,$C$4:C3999))),"")</f>
        <v/>
      </c>
      <c r="W3999" s="156" t="str">
        <f t="array" ref="W3999">IF(LEN(C3999)&gt;0,IFERROR(IF(MATCH(C3999,$C$3:$C3998,0)&gt;0,N3999-INDEX($N$3:N3998,SUMPRODUCT(MAX(ROW($C$3:$C3998)*(C3999=$C$3:$C3998)))-2,1),""),""),"")</f>
        <v/>
      </c>
      <c r="X3999" s="156">
        <f t="shared" ca="1" si="419"/>
        <v>1</v>
      </c>
      <c r="Y3999" s="156">
        <f t="shared" ca="1" si="420"/>
        <v>1</v>
      </c>
    </row>
    <row r="4000" spans="2:25" hidden="1" x14ac:dyDescent="0.25">
      <c r="B4000" s="390" t="str">
        <f>IFERROR(IF(LEN(INDEX(PlansAndNotes!$B$6:$B$2005,ROW(A4000)-ROW($B$3)))=0,"",INDEX(PlansAndNotes!$B$6:$B$2005,ROW(A4000)-ROW($B$3))),"")</f>
        <v/>
      </c>
      <c r="C4000" s="387" t="str">
        <f t="shared" si="421"/>
        <v/>
      </c>
      <c r="D4000" s="361" t="str">
        <f>IFERROR(IF(LEN(C4000)&gt;0,IF(LEN(INDEX(TasksList!$C$6:$C$25,MATCH(C4000,TasksList!$B$6:$B$25,0),1))=0,"",INDEX(TasksList!$C$6:$C$25,MATCH(C4000,TasksList!$B$6:$B$25,0),1)),""),"")</f>
        <v/>
      </c>
      <c r="E4000" s="361" t="str">
        <f>IFERROR(IF(LEN(C4000)&gt;0,IF(LEN(INDEX(TasksList!$F$6:$F$25,MATCH(C4000,TasksList!$B$6:$B$25,0),1))=0,"not set!",INDEX(TasksList!$F$6:$F$25,MATCH(C4000,TasksList!$B$6:$B$25,0),1)),""),"")</f>
        <v/>
      </c>
      <c r="F4000" s="360" t="str">
        <f>IFERROR(IF(LEN(D4000)&gt;0,IF(LEN(INDEX(AdressBook!$D$6:$D$25,MATCH(D4000,AdressBook!$B$6:$B$25,0),1))=0,"",INDEX(AdressBook!$D$6:$D$25,MATCH(D4000,AdressBook!$B$6:$B$25,0),1)),""),"")</f>
        <v/>
      </c>
      <c r="G4000" s="361" t="str">
        <f>IFERROR(IF(LEN(INDEX(PlansAndNotes!$F$6:$F$4005,ROW(B4000)-ROW($C$3)))=0,"",INDEX(PlansAndNotes!$F$6:$F$4005,ROW(B4000)-ROW($C$3))),"")</f>
        <v/>
      </c>
      <c r="H4000" s="361" t="str">
        <f>IFERROR(IF(LEN(C4000)&gt;0,IF(LEN(INDEX(TasksList!$G$6:$G$25,MATCH(C4000,TasksList!$B$6:$B$25,0),1))=0,"",INDEX(TasksList!$G$6:$G$25,MATCH(C4000,TasksList!$B$6:$B$25,0),1)),""),"")</f>
        <v/>
      </c>
      <c r="N4000" s="362" t="str">
        <f>IFERROR(IF(LEN(INDEX(PlansAndNotes!$D$6:$D$4005,ROW(B4000)-ROW($C$3)))=0,"",INDEX(PlansAndNotes!$D$6:$D$4005,ROW(B4000)-ROW($C$3))),"")</f>
        <v/>
      </c>
      <c r="O4000" s="165" t="str">
        <f t="shared" si="416"/>
        <v/>
      </c>
      <c r="P4000" s="363" t="str">
        <f>IFERROR(IF(LEN(INDEX(PlansAndNotes!$E$6:$E$4005,ROW(B4000)-ROW($C$3)))=0,"",INDEX(PlansAndNotes!$E$6:$E$4005,ROW(B4000)-ROW($C$3))),"")</f>
        <v/>
      </c>
      <c r="Q4000" s="363" t="str">
        <f>IFERROR(IF(LEN(INDEX(PlansAndNotes!$G$6:$G$4005,ROW(B4000)-ROW($C$3)))=0,"",INDEX(PlansAndNotes!$G$6:$G$4005,ROW(B4000)-ROW($C$3))),"")</f>
        <v/>
      </c>
      <c r="R4000" s="361" t="str">
        <f>IFERROR(IF(LEN(D4000)&gt;0,IF(LEN(INDEX(AdressBook!$C$6:$C$25,MATCH(D4000,AdressBook!$B$6:$B$25,0),1))=0,"",INDEX(AdressBook!$C$6:$C$25,MATCH(D4000,AdressBook!$B$6:$B$25,0),1)),""),"")</f>
        <v/>
      </c>
      <c r="S4000" s="165">
        <f>IF(LEN(C4000)&gt;0,IFERROR(IF(MATCH(C4000,C4001:$C$4004,0)&gt;0,-1,ROW(S4000)-ROW($S$3)),ROW(S4000)-ROW($S$3)),-1)</f>
        <v>-1</v>
      </c>
      <c r="T4000" s="165">
        <f t="shared" si="417"/>
        <v>0</v>
      </c>
      <c r="U4000" s="165" t="str">
        <f t="shared" si="418"/>
        <v/>
      </c>
      <c r="V4000" s="165" t="str">
        <f>IFERROR(IF(OR(C4000="",S4000&lt;0),"",IF(SUBTOTAL(3,C4000:C4000)=0,-1,SUBTOTAL(3,$C$4:C4000))),"")</f>
        <v/>
      </c>
      <c r="W4000" s="156" t="str">
        <f t="array" ref="W4000">IF(LEN(C4000)&gt;0,IFERROR(IF(MATCH(C4000,$C$3:$C3999,0)&gt;0,N4000-INDEX($N$3:N3999,SUMPRODUCT(MAX(ROW($C$3:$C3999)*(C4000=$C$3:$C3999)))-2,1),""),""),"")</f>
        <v/>
      </c>
      <c r="X4000" s="156">
        <f t="shared" ca="1" si="419"/>
        <v>1</v>
      </c>
      <c r="Y4000" s="156">
        <f t="shared" ca="1" si="420"/>
        <v>1</v>
      </c>
    </row>
    <row r="4001" spans="2:25" hidden="1" x14ac:dyDescent="0.25">
      <c r="B4001" s="390" t="str">
        <f>IFERROR(IF(LEN(INDEX(PlansAndNotes!$B$6:$B$2005,ROW(A4001)-ROW($B$3)))=0,"",INDEX(PlansAndNotes!$B$6:$B$2005,ROW(A4001)-ROW($B$3))),"")</f>
        <v/>
      </c>
      <c r="C4001" s="387" t="str">
        <f t="shared" si="421"/>
        <v/>
      </c>
      <c r="D4001" s="361" t="str">
        <f>IFERROR(IF(LEN(C4001)&gt;0,IF(LEN(INDEX(TasksList!$C$6:$C$25,MATCH(C4001,TasksList!$B$6:$B$25,0),1))=0,"",INDEX(TasksList!$C$6:$C$25,MATCH(C4001,TasksList!$B$6:$B$25,0),1)),""),"")</f>
        <v/>
      </c>
      <c r="E4001" s="361" t="str">
        <f>IFERROR(IF(LEN(C4001)&gt;0,IF(LEN(INDEX(TasksList!$F$6:$F$25,MATCH(C4001,TasksList!$B$6:$B$25,0),1))=0,"not set!",INDEX(TasksList!$F$6:$F$25,MATCH(C4001,TasksList!$B$6:$B$25,0),1)),""),"")</f>
        <v/>
      </c>
      <c r="F4001" s="360" t="str">
        <f>IFERROR(IF(LEN(D4001)&gt;0,IF(LEN(INDEX(AdressBook!$D$6:$D$25,MATCH(D4001,AdressBook!$B$6:$B$25,0),1))=0,"",INDEX(AdressBook!$D$6:$D$25,MATCH(D4001,AdressBook!$B$6:$B$25,0),1)),""),"")</f>
        <v/>
      </c>
      <c r="G4001" s="361" t="str">
        <f>IFERROR(IF(LEN(INDEX(PlansAndNotes!$F$6:$F$4005,ROW(B4001)-ROW($C$3)))=0,"",INDEX(PlansAndNotes!$F$6:$F$4005,ROW(B4001)-ROW($C$3))),"")</f>
        <v/>
      </c>
      <c r="H4001" s="361" t="str">
        <f>IFERROR(IF(LEN(C4001)&gt;0,IF(LEN(INDEX(TasksList!$G$6:$G$25,MATCH(C4001,TasksList!$B$6:$B$25,0),1))=0,"",INDEX(TasksList!$G$6:$G$25,MATCH(C4001,TasksList!$B$6:$B$25,0),1)),""),"")</f>
        <v/>
      </c>
      <c r="N4001" s="362" t="str">
        <f>IFERROR(IF(LEN(INDEX(PlansAndNotes!$D$6:$D$4005,ROW(B4001)-ROW($C$3)))=0,"",INDEX(PlansAndNotes!$D$6:$D$4005,ROW(B4001)-ROW($C$3))),"")</f>
        <v/>
      </c>
      <c r="O4001" s="165" t="str">
        <f t="shared" si="416"/>
        <v/>
      </c>
      <c r="P4001" s="363" t="str">
        <f>IFERROR(IF(LEN(INDEX(PlansAndNotes!$E$6:$E$4005,ROW(B4001)-ROW($C$3)))=0,"",INDEX(PlansAndNotes!$E$6:$E$4005,ROW(B4001)-ROW($C$3))),"")</f>
        <v/>
      </c>
      <c r="Q4001" s="363" t="str">
        <f>IFERROR(IF(LEN(INDEX(PlansAndNotes!$G$6:$G$4005,ROW(B4001)-ROW($C$3)))=0,"",INDEX(PlansAndNotes!$G$6:$G$4005,ROW(B4001)-ROW($C$3))),"")</f>
        <v/>
      </c>
      <c r="R4001" s="361" t="str">
        <f>IFERROR(IF(LEN(D4001)&gt;0,IF(LEN(INDEX(AdressBook!$C$6:$C$25,MATCH(D4001,AdressBook!$B$6:$B$25,0),1))=0,"",INDEX(AdressBook!$C$6:$C$25,MATCH(D4001,AdressBook!$B$6:$B$25,0),1)),""),"")</f>
        <v/>
      </c>
      <c r="S4001" s="165">
        <f>IF(LEN(C4001)&gt;0,IFERROR(IF(MATCH(C4001,C4002:$C$4004,0)&gt;0,-1,ROW(S4001)-ROW($S$3)),ROW(S4001)-ROW($S$3)),-1)</f>
        <v>-1</v>
      </c>
      <c r="T4001" s="165">
        <f t="shared" si="417"/>
        <v>0</v>
      </c>
      <c r="U4001" s="165" t="str">
        <f t="shared" si="418"/>
        <v/>
      </c>
      <c r="V4001" s="165" t="str">
        <f>IFERROR(IF(OR(C4001="",S4001&lt;0),"",IF(SUBTOTAL(3,C4001:C4001)=0,-1,SUBTOTAL(3,$C$4:C4001))),"")</f>
        <v/>
      </c>
      <c r="W4001" s="156" t="str">
        <f t="array" ref="W4001">IF(LEN(C4001)&gt;0,IFERROR(IF(MATCH(C4001,$C$3:$C4000,0)&gt;0,N4001-INDEX($N$3:N4000,SUMPRODUCT(MAX(ROW($C$3:$C4000)*(C4001=$C$3:$C4000)))-2,1),""),""),"")</f>
        <v/>
      </c>
      <c r="X4001" s="156">
        <f t="shared" ca="1" si="419"/>
        <v>1</v>
      </c>
      <c r="Y4001" s="156">
        <f t="shared" ca="1" si="420"/>
        <v>1</v>
      </c>
    </row>
    <row r="4002" spans="2:25" hidden="1" x14ac:dyDescent="0.25">
      <c r="B4002" s="390" t="str">
        <f>IFERROR(IF(LEN(INDEX(PlansAndNotes!$B$6:$B$2005,ROW(A4002)-ROW($B$3)))=0,"",INDEX(PlansAndNotes!$B$6:$B$2005,ROW(A4002)-ROW($B$3))),"")</f>
        <v/>
      </c>
      <c r="C4002" s="387" t="str">
        <f t="shared" ref="C4002:C4003" si="422">IF(LEN(B4002)&gt;0,LEFT(B4002,SEARCH(" - ",B4002)-1)*1,"")</f>
        <v/>
      </c>
      <c r="D4002" s="361" t="str">
        <f>IFERROR(IF(LEN(C4002)&gt;0,IF(LEN(INDEX(TasksList!$C$6:$C$25,MATCH(C4002,TasksList!$B$6:$B$25,0),1))=0,"",INDEX(TasksList!$C$6:$C$25,MATCH(C4002,TasksList!$B$6:$B$25,0),1)),""),"")</f>
        <v/>
      </c>
      <c r="E4002" s="361" t="str">
        <f>IFERROR(IF(LEN(C4002)&gt;0,IF(LEN(INDEX(TasksList!$F$6:$F$25,MATCH(C4002,TasksList!$B$6:$B$25,0),1))=0,"not set!",INDEX(TasksList!$F$6:$F$25,MATCH(C4002,TasksList!$B$6:$B$25,0),1)),""),"")</f>
        <v/>
      </c>
      <c r="F4002" s="360" t="str">
        <f>IFERROR(IF(LEN(D4002)&gt;0,IF(LEN(INDEX(AdressBook!$D$6:$D$25,MATCH(D4002,AdressBook!$B$6:$B$25,0),1))=0,"",INDEX(AdressBook!$D$6:$D$25,MATCH(D4002,AdressBook!$B$6:$B$25,0),1)),""),"")</f>
        <v/>
      </c>
      <c r="G4002" s="361" t="str">
        <f>IFERROR(IF(LEN(INDEX(PlansAndNotes!$F$6:$F$4005,ROW(B4002)-ROW($C$3)))=0,"",INDEX(PlansAndNotes!$F$6:$F$4005,ROW(B4002)-ROW($C$3))),"")</f>
        <v/>
      </c>
      <c r="H4002" s="361" t="str">
        <f>IFERROR(IF(LEN(C4002)&gt;0,IF(LEN(INDEX(TasksList!$G$6:$G$25,MATCH(C4002,TasksList!$B$6:$B$25,0),1))=0,"",INDEX(TasksList!$G$6:$G$25,MATCH(C4002,TasksList!$B$6:$B$25,0),1)),""),"")</f>
        <v/>
      </c>
      <c r="N4002" s="362" t="str">
        <f>IFERROR(IF(LEN(INDEX(PlansAndNotes!$D$6:$D$4005,ROW(B4002)-ROW($C$3)))=0,"",INDEX(PlansAndNotes!$D$6:$D$4005,ROW(B4002)-ROW($C$3))),"")</f>
        <v/>
      </c>
      <c r="O4002" s="165" t="str">
        <f t="shared" si="416"/>
        <v/>
      </c>
      <c r="P4002" s="363" t="str">
        <f>IFERROR(IF(LEN(INDEX(PlansAndNotes!$E$6:$E$4005,ROW(B4002)-ROW($C$3)))=0,"",INDEX(PlansAndNotes!$E$6:$E$4005,ROW(B4002)-ROW($C$3))),"")</f>
        <v/>
      </c>
      <c r="Q4002" s="363" t="str">
        <f>IFERROR(IF(LEN(INDEX(PlansAndNotes!$G$6:$G$4005,ROW(B4002)-ROW($C$3)))=0,"",INDEX(PlansAndNotes!$G$6:$G$4005,ROW(B4002)-ROW($C$3))),"")</f>
        <v/>
      </c>
      <c r="R4002" s="361" t="str">
        <f>IFERROR(IF(LEN(D4002)&gt;0,IF(LEN(INDEX(AdressBook!$C$6:$C$25,MATCH(D4002,AdressBook!$B$6:$B$25,0),1))=0,"",INDEX(AdressBook!$C$6:$C$25,MATCH(D4002,AdressBook!$B$6:$B$25,0),1)),""),"")</f>
        <v/>
      </c>
      <c r="S4002" s="165">
        <f>IF(LEN(C4002)&gt;0,IFERROR(IF(MATCH(C4002,C4003:$C$4004,0)&gt;0,-1,ROW(S4002)-ROW($S$3)),ROW(S4002)-ROW($S$3)),-1)</f>
        <v>-1</v>
      </c>
      <c r="T4002" s="165">
        <f t="shared" si="417"/>
        <v>0</v>
      </c>
      <c r="U4002" s="165" t="str">
        <f t="shared" si="418"/>
        <v/>
      </c>
      <c r="V4002" s="165" t="str">
        <f>IFERROR(IF(OR(C4002="",S4002&lt;0),"",IF(SUBTOTAL(3,C4002:C4002)=0,-1,SUBTOTAL(3,$C$4:C4002))),"")</f>
        <v/>
      </c>
      <c r="W4002" s="156" t="str">
        <f t="array" ref="W4002">IF(LEN(C4002)&gt;0,IFERROR(IF(MATCH(C4002,$C$3:$C4001,0)&gt;0,N4002-INDEX($N$3:N4001,SUMPRODUCT(MAX(ROW($C$3:$C4001)*(C4002=$C$3:$C4001)))-2,1),""),""),"")</f>
        <v/>
      </c>
      <c r="X4002" s="156">
        <f t="shared" ca="1" si="419"/>
        <v>1</v>
      </c>
      <c r="Y4002" s="156">
        <f t="shared" ca="1" si="420"/>
        <v>1</v>
      </c>
    </row>
    <row r="4003" spans="2:25" hidden="1" x14ac:dyDescent="0.25">
      <c r="B4003" s="394" t="str">
        <f>IFERROR(IF(LEN(INDEX(PlansAndNotes!$B$6:$B$4005,ROW(A4003)-ROW($B$3)))=0,"",INDEX(PlansAndNotes!$B$6:$B$4005,ROW(A4003)-ROW($B$3))),"")</f>
        <v/>
      </c>
      <c r="C4003" s="388" t="str">
        <f t="shared" si="422"/>
        <v/>
      </c>
      <c r="D4003" s="386" t="str">
        <f>IFERROR(IF(LEN(C4003)&gt;0,IF(LEN(INDEX(TasksList!$C$6:$C$1005,MATCH(C4003,TasksList!$B$6:$B$1005,0),1))=0,"",INDEX(TasksList!$C$6:$C$1005,MATCH(C4003,TasksList!$B$6:$B$1005,0),1)),""),"")</f>
        <v/>
      </c>
      <c r="E4003" s="386" t="str">
        <f>IFERROR(IF(LEN(C4003)&gt;0,IF(LEN(INDEX(TasksList!$F$6:$F$1005,MATCH(C4003,TasksList!$B$6:$B$1005,0),1))=0,"not set!",INDEX(TasksList!$F$6:$F$1005,MATCH(C4003,TasksList!$B$6:$B$1005,0),1)),""),"")</f>
        <v/>
      </c>
      <c r="F4003" s="360" t="str">
        <f>IFERROR(IF(LEN(D4003)&gt;0,IF(LEN(INDEX(AdressBook!$D$6:$D$505,MATCH(D4003,AdressBook!$B$6:$B$505,0),1))=0,"",INDEX(AdressBook!$D$6:$D$505,MATCH(D4003,AdressBook!$B$6:$B$505,0),1)),""),"")</f>
        <v/>
      </c>
      <c r="G4003" s="386" t="str">
        <f>IFERROR(IF(LEN(INDEX(PlansAndNotes!$F$6:$F$4005,ROW(B4003)-ROW($C$3)))=0,"",INDEX(PlansAndNotes!$F$6:$F$4005,ROW(B4003)-ROW($C$3))),"")</f>
        <v/>
      </c>
      <c r="H4003" s="361" t="str">
        <f>IFERROR(IF(LEN(C4003)&gt;0,IF(LEN(INDEX(TasksList!$G$6:$G$1005,MATCH(C4003,TasksList!$B$6:$B$1005,0),1))=0,"",INDEX(TasksList!$G$6:$G$1005,MATCH(C4003,TasksList!$B$6:$B$1005,0),1)),""),"")</f>
        <v/>
      </c>
      <c r="N4003" s="362" t="str">
        <f>IFERROR(IF(LEN(INDEX(PlansAndNotes!$D$6:$D$4005,ROW(B4003)-ROW($C$3)))=0,"",INDEX(PlansAndNotes!$D$6:$D$4005,ROW(B4003)-ROW($C$3))),"")</f>
        <v/>
      </c>
      <c r="O4003" s="165" t="str">
        <f t="shared" si="416"/>
        <v/>
      </c>
      <c r="P4003" s="363" t="str">
        <f>IFERROR(IF(LEN(INDEX(PlansAndNotes!$E$6:$E$4005,ROW(B4003)-ROW($C$3)))=0,"",INDEX(PlansAndNotes!$E$6:$E$4005,ROW(B4003)-ROW($C$3))),"")</f>
        <v/>
      </c>
      <c r="Q4003" s="363" t="str">
        <f>IFERROR(IF(LEN(INDEX(PlansAndNotes!$G$6:$G$4005,ROW(B4003)-ROW($C$3)))=0,"",INDEX(PlansAndNotes!$G$6:$G$4005,ROW(B4003)-ROW($C$3))),"")</f>
        <v/>
      </c>
      <c r="R4003" s="165" t="str">
        <f>IFERROR(IF(LEN(D4003)&gt;0,IF(LEN(INDEX(AdressBook!$C$6:$C$505,MATCH(D4003,AdressBook!$B$6:$B$505,0),1))=0,"",INDEX(AdressBook!$C$6:$C$505,MATCH(D4003,AdressBook!$B$6:$B$505,0),1)),""),"")</f>
        <v/>
      </c>
      <c r="S4003" s="165">
        <f>IF(LEN(C4003)&gt;0,IFERROR(IF(MATCH(C4003,C4004:$C$4004,0)&gt;0,-1,ROW(S4003)-ROW($S$3)),ROW(S4003)-ROW($S$3)),-1)</f>
        <v>-1</v>
      </c>
      <c r="T4003" s="165">
        <f t="shared" si="417"/>
        <v>0</v>
      </c>
      <c r="U4003" s="165" t="str">
        <f t="shared" si="418"/>
        <v/>
      </c>
      <c r="V4003" s="165" t="str">
        <f>IFERROR(IF(OR(C4003="",S4003&lt;0),"",IF(SUBTOTAL(3,C4003:C4003)=0,-1,SUBTOTAL(3,$C$4:C4003))),"")</f>
        <v/>
      </c>
      <c r="W4003" s="156" t="str">
        <f t="array" ref="W4003">IF(LEN(C4003)&gt;0,IFERROR(IF(MATCH(C4003,$C$3:$C4002,0)&gt;0,N4003-INDEX($N$3:N4002,SUMPRODUCT(MAX(ROW($C$3:$C4002)*(C4003=$C$3:$C4002)))-2,1),""),""),"")</f>
        <v/>
      </c>
      <c r="X4003" s="156">
        <f t="shared" ca="1" si="419"/>
        <v>1</v>
      </c>
      <c r="Y4003" s="156">
        <f t="shared" ca="1" si="420"/>
        <v>1</v>
      </c>
    </row>
  </sheetData>
  <sheetProtection autoFilter="0"/>
  <phoneticPr fontId="22" type="noConversion"/>
  <pageMargins left="0.7" right="0.7" top="0.75" bottom="0.75" header="0.3" footer="0.3"/>
  <pageSetup orientation="portrait"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A1422-6BB9-44DB-8DC1-ED28E7FB2C31}">
  <sheetPr codeName="Sheet2"/>
  <dimension ref="C1:V189"/>
  <sheetViews>
    <sheetView showGridLines="0" showRowColHeaders="0" workbookViewId="0"/>
  </sheetViews>
  <sheetFormatPr defaultRowHeight="15" x14ac:dyDescent="0.25"/>
  <cols>
    <col min="1" max="1" width="9.140625" style="28"/>
    <col min="2" max="2" width="3.7109375" style="28" customWidth="1"/>
    <col min="3" max="3" width="15.7109375" style="84" customWidth="1"/>
    <col min="4" max="4" width="1.7109375" style="28" customWidth="1"/>
    <col min="5" max="5" width="15.7109375" style="377" customWidth="1"/>
    <col min="6" max="6" width="1.7109375" style="28" customWidth="1"/>
    <col min="7" max="7" width="15.7109375" style="28" customWidth="1"/>
    <col min="8" max="8" width="1.7109375" style="28" customWidth="1"/>
    <col min="9" max="9" width="15.7109375" style="28" customWidth="1"/>
    <col min="10" max="10" width="1.7109375" style="28" customWidth="1"/>
    <col min="11" max="11" width="15.7109375" style="28" customWidth="1"/>
    <col min="12" max="12" width="1.7109375" style="28" customWidth="1"/>
    <col min="13" max="13" width="15.7109375" style="28" customWidth="1"/>
    <col min="14" max="14" width="1.7109375" style="28" customWidth="1"/>
    <col min="15" max="15" width="15.7109375" style="28" customWidth="1"/>
    <col min="16" max="16" width="1.7109375" style="28" customWidth="1"/>
    <col min="17" max="17" width="15.7109375" style="28" customWidth="1"/>
    <col min="18" max="18" width="1.7109375" style="28" customWidth="1"/>
    <col min="19" max="19" width="15.7109375" style="28" customWidth="1"/>
    <col min="20" max="20" width="1.7109375" style="28" customWidth="1"/>
    <col min="21" max="21" width="15.7109375" style="28" customWidth="1"/>
    <col min="22" max="22" width="1.7109375" style="28" customWidth="1"/>
    <col min="23" max="16384" width="9.140625" style="28"/>
  </cols>
  <sheetData>
    <row r="1" spans="3:22" x14ac:dyDescent="0.25">
      <c r="E1" s="372"/>
    </row>
    <row r="2" spans="3:22" ht="17.25" x14ac:dyDescent="0.25">
      <c r="C2" s="28"/>
      <c r="E2" s="373"/>
    </row>
    <row r="3" spans="3:22" x14ac:dyDescent="0.25">
      <c r="C3" s="230" t="str">
        <f>""&amp;startCell</f>
        <v>NEW OPPORTUNITY</v>
      </c>
      <c r="D3" s="230"/>
      <c r="E3" s="230" t="str">
        <f>""&amp;ProcessPipeline!F10</f>
        <v>LEAD QUALIFICATION</v>
      </c>
      <c r="F3" s="230"/>
      <c r="G3" s="230" t="str">
        <f>""&amp;ProcessPipeline!H10</f>
        <v>CONTACT / MEETING</v>
      </c>
      <c r="H3" s="230"/>
      <c r="I3" s="230" t="str">
        <f>""&amp;ProcessPipeline!J10</f>
        <v>OFFER</v>
      </c>
      <c r="J3" s="230"/>
      <c r="K3" s="230" t="str">
        <f>""&amp;ProcessPipeline!L10</f>
        <v>NEGOTIATION</v>
      </c>
      <c r="L3" s="230"/>
      <c r="M3" s="230" t="str">
        <f>""&amp;ProcessPipeline!N10</f>
        <v>WON / LOST</v>
      </c>
      <c r="N3" s="230"/>
      <c r="O3" s="230" t="str">
        <f>""&amp;ProcessPipeline!P10</f>
        <v/>
      </c>
      <c r="P3" s="230"/>
      <c r="Q3" s="230" t="str">
        <f>""&amp;ProcessPipeline!R10</f>
        <v/>
      </c>
      <c r="R3" s="230"/>
      <c r="S3" s="230" t="str">
        <f>""&amp;ProcessPipeline!T10</f>
        <v/>
      </c>
      <c r="T3" s="230"/>
      <c r="U3" s="230" t="str">
        <f>""&amp;ProcessPipeline!V10</f>
        <v/>
      </c>
      <c r="V3" s="230"/>
    </row>
    <row r="4" spans="3:22" x14ac:dyDescent="0.25">
      <c r="C4" s="231" t="str">
        <f t="array" ref="C4">IFERROR(
IF(C$3&lt;&gt;"",INDEX(Calculations!$E$4:$E$4005,SMALL(IF((Calculations!$U$4:$U$4005=C$3)*(Calculations!$V$4:$V$4005&gt;0),ROW(Calculations!$U$4:$U$4005)-ROW(INDEX(Calculations!$U$4:$U$4005,1,1))+1),ROUNDUP((ROW($B4)-ROW($B$3))/3,0)),1),""),"")</f>
        <v>not set!</v>
      </c>
      <c r="D4" s="231"/>
      <c r="E4" s="231" t="str">
        <f t="array" ref="E4">IFERROR(
IF(E$3&lt;&gt;"",INDEX(Calculations!$E$4:$E$4005,SMALL(IF((Calculations!$U$4:$U$4005=E$3)*(Calculations!$V$4:$V$4005&gt;0),ROW(Calculations!$U$4:$U$4005)-ROW(INDEX(Calculations!$U$4:$U$4005,1,1))+1),ROUNDUP((ROW($B4)-ROW($B$3))/3,0)),1),""),"")</f>
        <v>Low</v>
      </c>
      <c r="F4" s="231"/>
      <c r="G4" s="231" t="str">
        <f t="array" ref="G4">IFERROR(
IF(G$3&lt;&gt;"",INDEX(Calculations!$E$4:$E$4005,SMALL(IF((Calculations!$U$4:$U$4005=G$3)*(Calculations!$V$4:$V$4005&gt;0),ROW(Calculations!$U$4:$U$4005)-ROW(INDEX(Calculations!$U$4:$U$4005,1,1))+1),ROUNDUP((ROW($B4)-ROW($B$3))/3,0)),1),""),"")</f>
        <v/>
      </c>
      <c r="H4" s="231"/>
      <c r="I4" s="231" t="str">
        <f t="array" ref="I4">IFERROR(
IF(I$3&lt;&gt;"",INDEX(Calculations!$E$4:$E$4005,SMALL(IF((Calculations!$U$4:$U$4005=I$3)*(Calculations!$V$4:$V$4005&gt;0),ROW(Calculations!$U$4:$U$4005)-ROW(INDEX(Calculations!$U$4:$U$4005,1,1))+1),ROUNDUP((ROW($B4)-ROW($B$3))/3,0)),1),""),"")</f>
        <v/>
      </c>
      <c r="J4" s="231"/>
      <c r="K4" s="231" t="str">
        <f t="array" ref="K4">IFERROR(
IF(K$3&lt;&gt;"",INDEX(Calculations!$E$4:$E$4005,SMALL(IF((Calculations!$U$4:$U$4005=K$3)*(Calculations!$V$4:$V$4005&gt;0),ROW(Calculations!$U$4:$U$4005)-ROW(INDEX(Calculations!$U$4:$U$4005,1,1))+1),ROUNDUP((ROW($B4)-ROW($B$3))/3,0)),1),""),"")</f>
        <v/>
      </c>
      <c r="L4" s="231"/>
      <c r="M4" s="231" t="str">
        <f t="array" ref="M4">IFERROR(
IF(M$3&lt;&gt;"",INDEX(Calculations!$E$4:$E$4005,SMALL(IF((Calculations!$U$4:$U$4005=M$3)*(Calculations!$V$4:$V$4005&gt;0),ROW(Calculations!$U$4:$U$4005)-ROW(INDEX(Calculations!$U$4:$U$4005,1,1))+1),ROUNDUP((ROW($B4)-ROW($B$3))/3,0)),1),""),"")</f>
        <v>High</v>
      </c>
      <c r="N4" s="231"/>
      <c r="O4" s="231" t="str">
        <f t="array" ref="O4">IFERROR(
IF(O$3&lt;&gt;"",INDEX(Calculations!$E$4:$E$4005,SMALL(IF((Calculations!$U$4:$U$4005=O$3)*(Calculations!$V$4:$V$4005&gt;0),ROW(Calculations!$U$4:$U$4005)-ROW(INDEX(Calculations!$U$4:$U$4005,1,1))+1),ROUNDUP((ROW($B4)-ROW($B$3))/3,0)),1),""),"")</f>
        <v/>
      </c>
      <c r="P4" s="231"/>
      <c r="Q4" s="231" t="str">
        <f t="array" ref="Q4">IFERROR(
IF(Q$3&lt;&gt;"",INDEX(Calculations!$E$4:$E$4005,SMALL(IF((Calculations!$U$4:$U$4005=Q$3)*(Calculations!$V$4:$V$4005&gt;0),ROW(Calculations!$U$4:$U$4005)-ROW(INDEX(Calculations!$U$4:$U$4005,1,1))+1),ROUNDUP((ROW($B4)-ROW($B$3))/3,0)),1),""),"")</f>
        <v/>
      </c>
      <c r="R4" s="231"/>
      <c r="S4" s="231" t="str">
        <f t="array" ref="S4">IFERROR(
IF(S$3&lt;&gt;"",INDEX(Calculations!$E$4:$E$4005,SMALL(IF((Calculations!$U$4:$U$4005=S$3)*(Calculations!$V$4:$V$4005&gt;0),ROW(Calculations!$U$4:$U$4005)-ROW(INDEX(Calculations!$U$4:$U$4005,1,1))+1),ROUNDUP((ROW($B4)-ROW($B$3))/3,0)),1),""),"")</f>
        <v/>
      </c>
      <c r="T4" s="231"/>
      <c r="U4" s="231" t="str">
        <f t="array" ref="U4">IFERROR(
IF(U$3&lt;&gt;"",INDEX(Calculations!$E$4:$E$4005,SMALL(IF((Calculations!$U$4:$U$4005=U$3)*(Calculations!$V$4:$V$4005&gt;0),ROW(Calculations!$U$4:$U$4005)-ROW(INDEX(Calculations!$U$4:$U$4005,1,1))+1),ROUNDUP((ROW($B4)-ROW($B$3))/3,0)),1),""),"")</f>
        <v/>
      </c>
      <c r="V4" s="231" t="str">
        <f t="shared" ref="V4:V6" si="0">IF(LEN(U4)&gt;0,"x","")</f>
        <v/>
      </c>
    </row>
    <row r="5" spans="3:22" x14ac:dyDescent="0.25">
      <c r="C5" s="232" t="str">
        <f>C4</f>
        <v>not set!</v>
      </c>
      <c r="D5" s="232"/>
      <c r="E5" s="232" t="str">
        <f>E4</f>
        <v>Low</v>
      </c>
      <c r="F5" s="232"/>
      <c r="G5" s="232" t="str">
        <f>G4</f>
        <v/>
      </c>
      <c r="H5" s="232"/>
      <c r="I5" s="232" t="str">
        <f>I4</f>
        <v/>
      </c>
      <c r="J5" s="232"/>
      <c r="K5" s="232" t="str">
        <f>K4</f>
        <v/>
      </c>
      <c r="L5" s="232"/>
      <c r="M5" s="232" t="str">
        <f>M4</f>
        <v>High</v>
      </c>
      <c r="N5" s="232"/>
      <c r="O5" s="232" t="str">
        <f>O4</f>
        <v/>
      </c>
      <c r="P5" s="232"/>
      <c r="Q5" s="232" t="str">
        <f>Q4</f>
        <v/>
      </c>
      <c r="R5" s="232"/>
      <c r="S5" s="232" t="str">
        <f>S4</f>
        <v/>
      </c>
      <c r="T5" s="232"/>
      <c r="U5" s="232" t="str">
        <f>U4</f>
        <v/>
      </c>
      <c r="V5" s="232" t="str">
        <f t="shared" si="0"/>
        <v/>
      </c>
    </row>
    <row r="6" spans="3:22" x14ac:dyDescent="0.25">
      <c r="C6" s="233" t="str">
        <f>C4</f>
        <v>not set!</v>
      </c>
      <c r="D6" s="233"/>
      <c r="E6" s="233" t="str">
        <f>E4</f>
        <v>Low</v>
      </c>
      <c r="F6" s="233"/>
      <c r="G6" s="233" t="str">
        <f>G4</f>
        <v/>
      </c>
      <c r="H6" s="233"/>
      <c r="I6" s="233" t="str">
        <f>I4</f>
        <v/>
      </c>
      <c r="J6" s="233"/>
      <c r="K6" s="233" t="str">
        <f>K4</f>
        <v/>
      </c>
      <c r="L6" s="233"/>
      <c r="M6" s="233" t="str">
        <f>M4</f>
        <v>High</v>
      </c>
      <c r="N6" s="233"/>
      <c r="O6" s="233" t="str">
        <f>O4</f>
        <v/>
      </c>
      <c r="P6" s="233"/>
      <c r="Q6" s="233" t="str">
        <f>Q4</f>
        <v/>
      </c>
      <c r="R6" s="233"/>
      <c r="S6" s="233" t="str">
        <f>S4</f>
        <v/>
      </c>
      <c r="T6" s="233"/>
      <c r="U6" s="233" t="str">
        <f>U4</f>
        <v/>
      </c>
      <c r="V6" s="233" t="str">
        <f t="shared" si="0"/>
        <v/>
      </c>
    </row>
    <row r="7" spans="3:22" x14ac:dyDescent="0.25">
      <c r="C7" s="231" t="str">
        <f t="array" ref="C7">IFERROR(
IF(C$3&lt;&gt;"",INDEX(Calculations!$E$4:$E$4005,SMALL(IF((Calculations!$U$4:$U$4005=C$3)*(Calculations!$V$4:$V$4005&gt;0),ROW(Calculations!$U$4:$U$4005)-ROW(INDEX(Calculations!$U$4:$U$4005,1,1))+1),ROUNDUP((ROW($B7)-ROW($B$3))/3,0)),1),""),"")</f>
        <v/>
      </c>
      <c r="D7" s="231"/>
      <c r="E7" s="231" t="str">
        <f t="array" ref="E7">IFERROR(
IF(E$3&lt;&gt;"",INDEX(Calculations!$E$4:$E$4005,SMALL(IF((Calculations!$U$4:$U$4005=E$3)*(Calculations!$V$4:$V$4005&gt;0),ROW(Calculations!$U$4:$U$4005)-ROW(INDEX(Calculations!$U$4:$U$4005,1,1))+1),ROUNDUP((ROW($B7)-ROW($B$3))/3,0)),1),""),"")</f>
        <v/>
      </c>
      <c r="F7" s="231"/>
      <c r="G7" s="231" t="str">
        <f t="array" ref="G7">IFERROR(
IF(G$3&lt;&gt;"",INDEX(Calculations!$E$4:$E$4005,SMALL(IF((Calculations!$U$4:$U$4005=G$3)*(Calculations!$V$4:$V$4005&gt;0),ROW(Calculations!$U$4:$U$4005)-ROW(INDEX(Calculations!$U$4:$U$4005,1,1))+1),ROUNDUP((ROW($B7)-ROW($B$3))/3,0)),1),""),"")</f>
        <v/>
      </c>
      <c r="H7" s="231"/>
      <c r="I7" s="231" t="str">
        <f t="array" ref="I7">IFERROR(
IF(I$3&lt;&gt;"",INDEX(Calculations!$E$4:$E$4005,SMALL(IF((Calculations!$U$4:$U$4005=I$3)*(Calculations!$V$4:$V$4005&gt;0),ROW(Calculations!$U$4:$U$4005)-ROW(INDEX(Calculations!$U$4:$U$4005,1,1))+1),ROUNDUP((ROW($B7)-ROW($B$3))/3,0)),1),""),"")</f>
        <v/>
      </c>
      <c r="J7" s="231"/>
      <c r="K7" s="231" t="str">
        <f t="array" ref="K7">IFERROR(
IF(K$3&lt;&gt;"",INDEX(Calculations!$E$4:$E$4005,SMALL(IF((Calculations!$U$4:$U$4005=K$3)*(Calculations!$V$4:$V$4005&gt;0),ROW(Calculations!$U$4:$U$4005)-ROW(INDEX(Calculations!$U$4:$U$4005,1,1))+1),ROUNDUP((ROW($B7)-ROW($B$3))/3,0)),1),""),"")</f>
        <v/>
      </c>
      <c r="L7" s="231"/>
      <c r="M7" s="231" t="str">
        <f t="array" ref="M7">IFERROR(
IF(M$3&lt;&gt;"",INDEX(Calculations!$E$4:$E$4005,SMALL(IF((Calculations!$U$4:$U$4005=M$3)*(Calculations!$V$4:$V$4005&gt;0),ROW(Calculations!$U$4:$U$4005)-ROW(INDEX(Calculations!$U$4:$U$4005,1,1))+1),ROUNDUP((ROW($B7)-ROW($B$3))/3,0)),1),""),"")</f>
        <v/>
      </c>
      <c r="N7" s="231"/>
      <c r="O7" s="231" t="str">
        <f t="array" ref="O7">IFERROR(
IF(O$3&lt;&gt;"",INDEX(Calculations!$E$4:$E$4005,SMALL(IF((Calculations!$U$4:$U$4005=O$3)*(Calculations!$V$4:$V$4005&gt;0),ROW(Calculations!$U$4:$U$4005)-ROW(INDEX(Calculations!$U$4:$U$4005,1,1))+1),ROUNDUP((ROW($B7)-ROW($B$3))/3,0)),1),""),"")</f>
        <v/>
      </c>
      <c r="P7" s="231"/>
      <c r="Q7" s="231" t="str">
        <f t="array" ref="Q7">IFERROR(
IF(Q$3&lt;&gt;"",INDEX(Calculations!$E$4:$E$4005,SMALL(IF((Calculations!$U$4:$U$4005=Q$3)*(Calculations!$V$4:$V$4005&gt;0),ROW(Calculations!$U$4:$U$4005)-ROW(INDEX(Calculations!$U$4:$U$4005,1,1))+1),ROUNDUP((ROW($B7)-ROW($B$3))/3,0)),1),""),"")</f>
        <v/>
      </c>
      <c r="R7" s="231"/>
      <c r="S7" s="231" t="str">
        <f t="array" ref="S7">IFERROR(
IF(S$3&lt;&gt;"",INDEX(Calculations!$E$4:$E$4005,SMALL(IF((Calculations!$U$4:$U$4005=S$3)*(Calculations!$V$4:$V$4005&gt;0),ROW(Calculations!$U$4:$U$4005)-ROW(INDEX(Calculations!$U$4:$U$4005,1,1))+1),ROUNDUP((ROW($B7)-ROW($B$3))/3,0)),1),""),"")</f>
        <v/>
      </c>
      <c r="T7" s="231"/>
      <c r="U7" s="231" t="str">
        <f t="array" ref="U7">IFERROR(
IF(U$3&lt;&gt;"",INDEX(Calculations!$E$4:$E$4005,SMALL(IF((Calculations!$U$4:$U$4005=U$3)*(Calculations!$V$4:$V$4005&gt;0),ROW(Calculations!$U$4:$U$4005)-ROW(INDEX(Calculations!$U$4:$U$4005,1,1))+1),ROUNDUP((ROW($B7)-ROW($B$3))/3,0)),1),""),"")</f>
        <v/>
      </c>
      <c r="V7" s="231" t="str">
        <f t="shared" ref="V7:V63" si="1">IF(LEN(U7)&gt;0,"x","")</f>
        <v/>
      </c>
    </row>
    <row r="8" spans="3:22" x14ac:dyDescent="0.25">
      <c r="C8" s="232" t="str">
        <f>C7</f>
        <v/>
      </c>
      <c r="D8" s="232"/>
      <c r="E8" s="232" t="str">
        <f>E7</f>
        <v/>
      </c>
      <c r="F8" s="232"/>
      <c r="G8" s="232" t="str">
        <f>G7</f>
        <v/>
      </c>
      <c r="H8" s="232"/>
      <c r="I8" s="232" t="str">
        <f>I7</f>
        <v/>
      </c>
      <c r="J8" s="232"/>
      <c r="K8" s="232" t="str">
        <f>K7</f>
        <v/>
      </c>
      <c r="L8" s="232"/>
      <c r="M8" s="232" t="str">
        <f>M7</f>
        <v/>
      </c>
      <c r="N8" s="232"/>
      <c r="O8" s="232" t="str">
        <f>O7</f>
        <v/>
      </c>
      <c r="P8" s="232"/>
      <c r="Q8" s="232" t="str">
        <f>Q7</f>
        <v/>
      </c>
      <c r="R8" s="232"/>
      <c r="S8" s="232" t="str">
        <f>S7</f>
        <v/>
      </c>
      <c r="T8" s="232"/>
      <c r="U8" s="232" t="str">
        <f>U7</f>
        <v/>
      </c>
      <c r="V8" s="232" t="str">
        <f t="shared" si="1"/>
        <v/>
      </c>
    </row>
    <row r="9" spans="3:22" x14ac:dyDescent="0.25">
      <c r="C9" s="233" t="str">
        <f>C7</f>
        <v/>
      </c>
      <c r="D9" s="233"/>
      <c r="E9" s="233" t="str">
        <f>E7</f>
        <v/>
      </c>
      <c r="F9" s="233"/>
      <c r="G9" s="233" t="str">
        <f>G7</f>
        <v/>
      </c>
      <c r="H9" s="233"/>
      <c r="I9" s="233" t="str">
        <f>I7</f>
        <v/>
      </c>
      <c r="J9" s="233"/>
      <c r="K9" s="233" t="str">
        <f>K7</f>
        <v/>
      </c>
      <c r="L9" s="233"/>
      <c r="M9" s="233" t="str">
        <f>M7</f>
        <v/>
      </c>
      <c r="N9" s="233"/>
      <c r="O9" s="233" t="str">
        <f>O7</f>
        <v/>
      </c>
      <c r="P9" s="233"/>
      <c r="Q9" s="233" t="str">
        <f>Q7</f>
        <v/>
      </c>
      <c r="R9" s="233"/>
      <c r="S9" s="233" t="str">
        <f>S7</f>
        <v/>
      </c>
      <c r="T9" s="233"/>
      <c r="U9" s="233" t="str">
        <f>U7</f>
        <v/>
      </c>
      <c r="V9" s="233" t="str">
        <f t="shared" si="1"/>
        <v/>
      </c>
    </row>
    <row r="10" spans="3:22" x14ac:dyDescent="0.25">
      <c r="C10" s="231" t="str">
        <f t="array" ref="C10">IFERROR(
IF(C$3&lt;&gt;"",INDEX(Calculations!$E$4:$E$4005,SMALL(IF((Calculations!$U$4:$U$4005=C$3)*(Calculations!$V$4:$V$4005&gt;0),ROW(Calculations!$U$4:$U$4005)-ROW(INDEX(Calculations!$U$4:$U$4005,1,1))+1),ROUNDUP((ROW($B10)-ROW($B$3))/3,0)),1),""),"")</f>
        <v/>
      </c>
      <c r="D10" s="231"/>
      <c r="E10" s="231" t="str">
        <f t="array" ref="E10">IFERROR(
IF(E$3&lt;&gt;"",INDEX(Calculations!$E$4:$E$4005,SMALL(IF((Calculations!$U$4:$U$4005=E$3)*(Calculations!$V$4:$V$4005&gt;0),ROW(Calculations!$U$4:$U$4005)-ROW(INDEX(Calculations!$U$4:$U$4005,1,1))+1),ROUNDUP((ROW($B10)-ROW($B$3))/3,0)),1),""),"")</f>
        <v/>
      </c>
      <c r="F10" s="231"/>
      <c r="G10" s="231" t="str">
        <f t="array" ref="G10">IFERROR(
IF(G$3&lt;&gt;"",INDEX(Calculations!$E$4:$E$4005,SMALL(IF((Calculations!$U$4:$U$4005=G$3)*(Calculations!$V$4:$V$4005&gt;0),ROW(Calculations!$U$4:$U$4005)-ROW(INDEX(Calculations!$U$4:$U$4005,1,1))+1),ROUNDUP((ROW($B10)-ROW($B$3))/3,0)),1),""),"")</f>
        <v/>
      </c>
      <c r="H10" s="231"/>
      <c r="I10" s="231" t="str">
        <f t="array" ref="I10">IFERROR(
IF(I$3&lt;&gt;"",INDEX(Calculations!$E$4:$E$4005,SMALL(IF((Calculations!$U$4:$U$4005=I$3)*(Calculations!$V$4:$V$4005&gt;0),ROW(Calculations!$U$4:$U$4005)-ROW(INDEX(Calculations!$U$4:$U$4005,1,1))+1),ROUNDUP((ROW($B10)-ROW($B$3))/3,0)),1),""),"")</f>
        <v/>
      </c>
      <c r="J10" s="231"/>
      <c r="K10" s="231" t="str">
        <f t="array" ref="K10">IFERROR(
IF(K$3&lt;&gt;"",INDEX(Calculations!$E$4:$E$4005,SMALL(IF((Calculations!$U$4:$U$4005=K$3)*(Calculations!$V$4:$V$4005&gt;0),ROW(Calculations!$U$4:$U$4005)-ROW(INDEX(Calculations!$U$4:$U$4005,1,1))+1),ROUNDUP((ROW($B10)-ROW($B$3))/3,0)),1),""),"")</f>
        <v/>
      </c>
      <c r="L10" s="231"/>
      <c r="M10" s="231" t="str">
        <f t="array" ref="M10">IFERROR(
IF(M$3&lt;&gt;"",INDEX(Calculations!$E$4:$E$4005,SMALL(IF((Calculations!$U$4:$U$4005=M$3)*(Calculations!$V$4:$V$4005&gt;0),ROW(Calculations!$U$4:$U$4005)-ROW(INDEX(Calculations!$U$4:$U$4005,1,1))+1),ROUNDUP((ROW($B10)-ROW($B$3))/3,0)),1),""),"")</f>
        <v/>
      </c>
      <c r="N10" s="231"/>
      <c r="O10" s="231" t="str">
        <f t="array" ref="O10">IFERROR(
IF(O$3&lt;&gt;"",INDEX(Calculations!$E$4:$E$4005,SMALL(IF((Calculations!$U$4:$U$4005=O$3)*(Calculations!$V$4:$V$4005&gt;0),ROW(Calculations!$U$4:$U$4005)-ROW(INDEX(Calculations!$U$4:$U$4005,1,1))+1),ROUNDUP((ROW($B10)-ROW($B$3))/3,0)),1),""),"")</f>
        <v/>
      </c>
      <c r="P10" s="231"/>
      <c r="Q10" s="231" t="str">
        <f t="array" ref="Q10">IFERROR(
IF(Q$3&lt;&gt;"",INDEX(Calculations!$E$4:$E$4005,SMALL(IF((Calculations!$U$4:$U$4005=Q$3)*(Calculations!$V$4:$V$4005&gt;0),ROW(Calculations!$U$4:$U$4005)-ROW(INDEX(Calculations!$U$4:$U$4005,1,1))+1),ROUNDUP((ROW($B10)-ROW($B$3))/3,0)),1),""),"")</f>
        <v/>
      </c>
      <c r="R10" s="231"/>
      <c r="S10" s="231" t="str">
        <f t="array" ref="S10">IFERROR(
IF(S$3&lt;&gt;"",INDEX(Calculations!$E$4:$E$4005,SMALL(IF((Calculations!$U$4:$U$4005=S$3)*(Calculations!$V$4:$V$4005&gt;0),ROW(Calculations!$U$4:$U$4005)-ROW(INDEX(Calculations!$U$4:$U$4005,1,1))+1),ROUNDUP((ROW($B10)-ROW($B$3))/3,0)),1),""),"")</f>
        <v/>
      </c>
      <c r="T10" s="231"/>
      <c r="U10" s="231" t="str">
        <f t="array" ref="U10">IFERROR(
IF(U$3&lt;&gt;"",INDEX(Calculations!$E$4:$E$4005,SMALL(IF((Calculations!$U$4:$U$4005=U$3)*(Calculations!$V$4:$V$4005&gt;0),ROW(Calculations!$U$4:$U$4005)-ROW(INDEX(Calculations!$U$4:$U$4005,1,1))+1),ROUNDUP((ROW($B10)-ROW($B$3))/3,0)),1),""),"")</f>
        <v/>
      </c>
      <c r="V10" s="231" t="str">
        <f t="shared" si="1"/>
        <v/>
      </c>
    </row>
    <row r="11" spans="3:22" x14ac:dyDescent="0.25">
      <c r="C11" s="232" t="str">
        <f>C10</f>
        <v/>
      </c>
      <c r="D11" s="232"/>
      <c r="E11" s="232" t="str">
        <f>E10</f>
        <v/>
      </c>
      <c r="F11" s="232"/>
      <c r="G11" s="232" t="str">
        <f>G10</f>
        <v/>
      </c>
      <c r="H11" s="232"/>
      <c r="I11" s="232" t="str">
        <f>I10</f>
        <v/>
      </c>
      <c r="J11" s="232"/>
      <c r="K11" s="232" t="str">
        <f>K10</f>
        <v/>
      </c>
      <c r="L11" s="232"/>
      <c r="M11" s="232" t="str">
        <f>M10</f>
        <v/>
      </c>
      <c r="N11" s="232"/>
      <c r="O11" s="232" t="str">
        <f>O10</f>
        <v/>
      </c>
      <c r="P11" s="232"/>
      <c r="Q11" s="232" t="str">
        <f>Q10</f>
        <v/>
      </c>
      <c r="R11" s="232"/>
      <c r="S11" s="232" t="str">
        <f>S10</f>
        <v/>
      </c>
      <c r="T11" s="232"/>
      <c r="U11" s="232" t="str">
        <f>U10</f>
        <v/>
      </c>
      <c r="V11" s="232" t="str">
        <f t="shared" si="1"/>
        <v/>
      </c>
    </row>
    <row r="12" spans="3:22" x14ac:dyDescent="0.25">
      <c r="C12" s="233" t="str">
        <f>C10</f>
        <v/>
      </c>
      <c r="D12" s="233"/>
      <c r="E12" s="233" t="str">
        <f>E10</f>
        <v/>
      </c>
      <c r="F12" s="233"/>
      <c r="G12" s="233" t="str">
        <f>G10</f>
        <v/>
      </c>
      <c r="H12" s="233"/>
      <c r="I12" s="233" t="str">
        <f>I10</f>
        <v/>
      </c>
      <c r="J12" s="233"/>
      <c r="K12" s="233" t="str">
        <f>K10</f>
        <v/>
      </c>
      <c r="L12" s="233"/>
      <c r="M12" s="233" t="str">
        <f>M10</f>
        <v/>
      </c>
      <c r="N12" s="233"/>
      <c r="O12" s="233" t="str">
        <f>O10</f>
        <v/>
      </c>
      <c r="P12" s="233"/>
      <c r="Q12" s="233" t="str">
        <f>Q10</f>
        <v/>
      </c>
      <c r="R12" s="233"/>
      <c r="S12" s="233" t="str">
        <f>S10</f>
        <v/>
      </c>
      <c r="T12" s="233"/>
      <c r="U12" s="233" t="str">
        <f>U10</f>
        <v/>
      </c>
      <c r="V12" s="233" t="str">
        <f t="shared" si="1"/>
        <v/>
      </c>
    </row>
    <row r="13" spans="3:22" x14ac:dyDescent="0.25">
      <c r="C13" s="231" t="str">
        <f t="array" ref="C13">IFERROR(
IF(C$3&lt;&gt;"",INDEX(Calculations!$E$4:$E$4005,SMALL(IF((Calculations!$U$4:$U$4005=C$3)*(Calculations!$V$4:$V$4005&gt;0),ROW(Calculations!$U$4:$U$4005)-ROW(INDEX(Calculations!$U$4:$U$4005,1,1))+1),ROUNDUP((ROW($B13)-ROW($B$3))/3,0)),1),""),"")</f>
        <v/>
      </c>
      <c r="D13" s="231"/>
      <c r="E13" s="231" t="str">
        <f t="array" ref="E13">IFERROR(
IF(E$3&lt;&gt;"",INDEX(Calculations!$E$4:$E$4005,SMALL(IF((Calculations!$U$4:$U$4005=E$3)*(Calculations!$V$4:$V$4005&gt;0),ROW(Calculations!$U$4:$U$4005)-ROW(INDEX(Calculations!$U$4:$U$4005,1,1))+1),ROUNDUP((ROW($B13)-ROW($B$3))/3,0)),1),""),"")</f>
        <v/>
      </c>
      <c r="F13" s="231"/>
      <c r="G13" s="231" t="str">
        <f t="array" ref="G13">IFERROR(
IF(G$3&lt;&gt;"",INDEX(Calculations!$E$4:$E$4005,SMALL(IF((Calculations!$U$4:$U$4005=G$3)*(Calculations!$V$4:$V$4005&gt;0),ROW(Calculations!$U$4:$U$4005)-ROW(INDEX(Calculations!$U$4:$U$4005,1,1))+1),ROUNDUP((ROW($B13)-ROW($B$3))/3,0)),1),""),"")</f>
        <v/>
      </c>
      <c r="H13" s="231"/>
      <c r="I13" s="231" t="str">
        <f t="array" ref="I13">IFERROR(
IF(I$3&lt;&gt;"",INDEX(Calculations!$E$4:$E$4005,SMALL(IF((Calculations!$U$4:$U$4005=I$3)*(Calculations!$V$4:$V$4005&gt;0),ROW(Calculations!$U$4:$U$4005)-ROW(INDEX(Calculations!$U$4:$U$4005,1,1))+1),ROUNDUP((ROW($B13)-ROW($B$3))/3,0)),1),""),"")</f>
        <v/>
      </c>
      <c r="J13" s="231"/>
      <c r="K13" s="231" t="str">
        <f t="array" ref="K13">IFERROR(
IF(K$3&lt;&gt;"",INDEX(Calculations!$E$4:$E$4005,SMALL(IF((Calculations!$U$4:$U$4005=K$3)*(Calculations!$V$4:$V$4005&gt;0),ROW(Calculations!$U$4:$U$4005)-ROW(INDEX(Calculations!$U$4:$U$4005,1,1))+1),ROUNDUP((ROW($B13)-ROW($B$3))/3,0)),1),""),"")</f>
        <v/>
      </c>
      <c r="L13" s="231"/>
      <c r="M13" s="231" t="str">
        <f t="array" ref="M13">IFERROR(
IF(M$3&lt;&gt;"",INDEX(Calculations!$E$4:$E$4005,SMALL(IF((Calculations!$U$4:$U$4005=M$3)*(Calculations!$V$4:$V$4005&gt;0),ROW(Calculations!$U$4:$U$4005)-ROW(INDEX(Calculations!$U$4:$U$4005,1,1))+1),ROUNDUP((ROW($B13)-ROW($B$3))/3,0)),1),""),"")</f>
        <v/>
      </c>
      <c r="N13" s="231"/>
      <c r="O13" s="231" t="str">
        <f t="array" ref="O13">IFERROR(
IF(O$3&lt;&gt;"",INDEX(Calculations!$E$4:$E$4005,SMALL(IF((Calculations!$U$4:$U$4005=O$3)*(Calculations!$V$4:$V$4005&gt;0),ROW(Calculations!$U$4:$U$4005)-ROW(INDEX(Calculations!$U$4:$U$4005,1,1))+1),ROUNDUP((ROW($B13)-ROW($B$3))/3,0)),1),""),"")</f>
        <v/>
      </c>
      <c r="P13" s="231"/>
      <c r="Q13" s="231" t="str">
        <f t="array" ref="Q13">IFERROR(
IF(Q$3&lt;&gt;"",INDEX(Calculations!$E$4:$E$4005,SMALL(IF((Calculations!$U$4:$U$4005=Q$3)*(Calculations!$V$4:$V$4005&gt;0),ROW(Calculations!$U$4:$U$4005)-ROW(INDEX(Calculations!$U$4:$U$4005,1,1))+1),ROUNDUP((ROW($B13)-ROW($B$3))/3,0)),1),""),"")</f>
        <v/>
      </c>
      <c r="R13" s="231"/>
      <c r="S13" s="231" t="str">
        <f t="array" ref="S13">IFERROR(
IF(S$3&lt;&gt;"",INDEX(Calculations!$E$4:$E$4005,SMALL(IF((Calculations!$U$4:$U$4005=S$3)*(Calculations!$V$4:$V$4005&gt;0),ROW(Calculations!$U$4:$U$4005)-ROW(INDEX(Calculations!$U$4:$U$4005,1,1))+1),ROUNDUP((ROW($B13)-ROW($B$3))/3,0)),1),""),"")</f>
        <v/>
      </c>
      <c r="T13" s="231"/>
      <c r="U13" s="231" t="str">
        <f t="array" ref="U13">IFERROR(
IF(U$3&lt;&gt;"",INDEX(Calculations!$E$4:$E$4005,SMALL(IF((Calculations!$U$4:$U$4005=U$3)*(Calculations!$V$4:$V$4005&gt;0),ROW(Calculations!$U$4:$U$4005)-ROW(INDEX(Calculations!$U$4:$U$4005,1,1))+1),ROUNDUP((ROW($B13)-ROW($B$3))/3,0)),1),""),"")</f>
        <v/>
      </c>
      <c r="V13" s="231" t="str">
        <f t="shared" si="1"/>
        <v/>
      </c>
    </row>
    <row r="14" spans="3:22" x14ac:dyDescent="0.25">
      <c r="C14" s="232" t="str">
        <f>C13</f>
        <v/>
      </c>
      <c r="D14" s="232"/>
      <c r="E14" s="232" t="str">
        <f>E13</f>
        <v/>
      </c>
      <c r="F14" s="232"/>
      <c r="G14" s="232" t="str">
        <f>G13</f>
        <v/>
      </c>
      <c r="H14" s="232"/>
      <c r="I14" s="232" t="str">
        <f>I13</f>
        <v/>
      </c>
      <c r="J14" s="232"/>
      <c r="K14" s="232" t="str">
        <f>K13</f>
        <v/>
      </c>
      <c r="L14" s="232"/>
      <c r="M14" s="232" t="str">
        <f>M13</f>
        <v/>
      </c>
      <c r="N14" s="232"/>
      <c r="O14" s="232" t="str">
        <f>O13</f>
        <v/>
      </c>
      <c r="P14" s="232"/>
      <c r="Q14" s="232" t="str">
        <f>Q13</f>
        <v/>
      </c>
      <c r="R14" s="232"/>
      <c r="S14" s="232" t="str">
        <f>S13</f>
        <v/>
      </c>
      <c r="T14" s="232"/>
      <c r="U14" s="232" t="str">
        <f>U13</f>
        <v/>
      </c>
      <c r="V14" s="232" t="str">
        <f t="shared" si="1"/>
        <v/>
      </c>
    </row>
    <row r="15" spans="3:22" x14ac:dyDescent="0.25">
      <c r="C15" s="233" t="str">
        <f>C13</f>
        <v/>
      </c>
      <c r="D15" s="233"/>
      <c r="E15" s="233" t="str">
        <f>E13</f>
        <v/>
      </c>
      <c r="F15" s="233"/>
      <c r="G15" s="233" t="str">
        <f>G13</f>
        <v/>
      </c>
      <c r="H15" s="233"/>
      <c r="I15" s="233" t="str">
        <f>I13</f>
        <v/>
      </c>
      <c r="J15" s="233"/>
      <c r="K15" s="233" t="str">
        <f>K13</f>
        <v/>
      </c>
      <c r="L15" s="233"/>
      <c r="M15" s="233" t="str">
        <f>M13</f>
        <v/>
      </c>
      <c r="N15" s="233"/>
      <c r="O15" s="233" t="str">
        <f>O13</f>
        <v/>
      </c>
      <c r="P15" s="233"/>
      <c r="Q15" s="233" t="str">
        <f>Q13</f>
        <v/>
      </c>
      <c r="R15" s="233"/>
      <c r="S15" s="233" t="str">
        <f>S13</f>
        <v/>
      </c>
      <c r="T15" s="233"/>
      <c r="U15" s="233" t="str">
        <f>U13</f>
        <v/>
      </c>
      <c r="V15" s="233" t="str">
        <f t="shared" si="1"/>
        <v/>
      </c>
    </row>
    <row r="16" spans="3:22" x14ac:dyDescent="0.25">
      <c r="C16" s="231" t="str">
        <f t="array" ref="C16">IFERROR(
IF(C$3&lt;&gt;"",INDEX(Calculations!$E$4:$E$4005,SMALL(IF((Calculations!$U$4:$U$4005=C$3)*(Calculations!$V$4:$V$4005&gt;0),ROW(Calculations!$U$4:$U$4005)-ROW(INDEX(Calculations!$U$4:$U$4005,1,1))+1),ROUNDUP((ROW($B16)-ROW($B$3))/3,0)),1),""),"")</f>
        <v/>
      </c>
      <c r="D16" s="231"/>
      <c r="E16" s="231" t="str">
        <f t="array" ref="E16">IFERROR(
IF(E$3&lt;&gt;"",INDEX(Calculations!$E$4:$E$4005,SMALL(IF((Calculations!$U$4:$U$4005=E$3)*(Calculations!$V$4:$V$4005&gt;0),ROW(Calculations!$U$4:$U$4005)-ROW(INDEX(Calculations!$U$4:$U$4005,1,1))+1),ROUNDUP((ROW($B16)-ROW($B$3))/3,0)),1),""),"")</f>
        <v/>
      </c>
      <c r="F16" s="231"/>
      <c r="G16" s="231" t="str">
        <f t="array" ref="G16">IFERROR(
IF(G$3&lt;&gt;"",INDEX(Calculations!$E$4:$E$4005,SMALL(IF((Calculations!$U$4:$U$4005=G$3)*(Calculations!$V$4:$V$4005&gt;0),ROW(Calculations!$U$4:$U$4005)-ROW(INDEX(Calculations!$U$4:$U$4005,1,1))+1),ROUNDUP((ROW($B16)-ROW($B$3))/3,0)),1),""),"")</f>
        <v/>
      </c>
      <c r="H16" s="231"/>
      <c r="I16" s="231" t="str">
        <f t="array" ref="I16">IFERROR(
IF(I$3&lt;&gt;"",INDEX(Calculations!$E$4:$E$4005,SMALL(IF((Calculations!$U$4:$U$4005=I$3)*(Calculations!$V$4:$V$4005&gt;0),ROW(Calculations!$U$4:$U$4005)-ROW(INDEX(Calculations!$U$4:$U$4005,1,1))+1),ROUNDUP((ROW($B16)-ROW($B$3))/3,0)),1),""),"")</f>
        <v/>
      </c>
      <c r="J16" s="231"/>
      <c r="K16" s="231" t="str">
        <f t="array" ref="K16">IFERROR(
IF(K$3&lt;&gt;"",INDEX(Calculations!$E$4:$E$4005,SMALL(IF((Calculations!$U$4:$U$4005=K$3)*(Calculations!$V$4:$V$4005&gt;0),ROW(Calculations!$U$4:$U$4005)-ROW(INDEX(Calculations!$U$4:$U$4005,1,1))+1),ROUNDUP((ROW($B16)-ROW($B$3))/3,0)),1),""),"")</f>
        <v/>
      </c>
      <c r="L16" s="231"/>
      <c r="M16" s="231" t="str">
        <f t="array" ref="M16">IFERROR(
IF(M$3&lt;&gt;"",INDEX(Calculations!$E$4:$E$4005,SMALL(IF((Calculations!$U$4:$U$4005=M$3)*(Calculations!$V$4:$V$4005&gt;0),ROW(Calculations!$U$4:$U$4005)-ROW(INDEX(Calculations!$U$4:$U$4005,1,1))+1),ROUNDUP((ROW($B16)-ROW($B$3))/3,0)),1),""),"")</f>
        <v/>
      </c>
      <c r="N16" s="231"/>
      <c r="O16" s="231" t="str">
        <f t="array" ref="O16">IFERROR(
IF(O$3&lt;&gt;"",INDEX(Calculations!$E$4:$E$4005,SMALL(IF((Calculations!$U$4:$U$4005=O$3)*(Calculations!$V$4:$V$4005&gt;0),ROW(Calculations!$U$4:$U$4005)-ROW(INDEX(Calculations!$U$4:$U$4005,1,1))+1),ROUNDUP((ROW($B16)-ROW($B$3))/3,0)),1),""),"")</f>
        <v/>
      </c>
      <c r="P16" s="231"/>
      <c r="Q16" s="231" t="str">
        <f t="array" ref="Q16">IFERROR(
IF(Q$3&lt;&gt;"",INDEX(Calculations!$E$4:$E$4005,SMALL(IF((Calculations!$U$4:$U$4005=Q$3)*(Calculations!$V$4:$V$4005&gt;0),ROW(Calculations!$U$4:$U$4005)-ROW(INDEX(Calculations!$U$4:$U$4005,1,1))+1),ROUNDUP((ROW($B16)-ROW($B$3))/3,0)),1),""),"")</f>
        <v/>
      </c>
      <c r="R16" s="231"/>
      <c r="S16" s="231" t="str">
        <f t="array" ref="S16">IFERROR(
IF(S$3&lt;&gt;"",INDEX(Calculations!$E$4:$E$4005,SMALL(IF((Calculations!$U$4:$U$4005=S$3)*(Calculations!$V$4:$V$4005&gt;0),ROW(Calculations!$U$4:$U$4005)-ROW(INDEX(Calculations!$U$4:$U$4005,1,1))+1),ROUNDUP((ROW($B16)-ROW($B$3))/3,0)),1),""),"")</f>
        <v/>
      </c>
      <c r="T16" s="231"/>
      <c r="U16" s="231" t="str">
        <f t="array" ref="U16">IFERROR(
IF(U$3&lt;&gt;"",INDEX(Calculations!$E$4:$E$4005,SMALL(IF((Calculations!$U$4:$U$4005=U$3)*(Calculations!$V$4:$V$4005&gt;0),ROW(Calculations!$U$4:$U$4005)-ROW(INDEX(Calculations!$U$4:$U$4005,1,1))+1),ROUNDUP((ROW($B16)-ROW($B$3))/3,0)),1),""),"")</f>
        <v/>
      </c>
      <c r="V16" s="231" t="str">
        <f t="shared" si="1"/>
        <v/>
      </c>
    </row>
    <row r="17" spans="3:22" x14ac:dyDescent="0.25">
      <c r="C17" s="232" t="str">
        <f>C16</f>
        <v/>
      </c>
      <c r="D17" s="232"/>
      <c r="E17" s="232" t="str">
        <f>E16</f>
        <v/>
      </c>
      <c r="F17" s="232"/>
      <c r="G17" s="232" t="str">
        <f>G16</f>
        <v/>
      </c>
      <c r="H17" s="232"/>
      <c r="I17" s="232" t="str">
        <f>I16</f>
        <v/>
      </c>
      <c r="J17" s="232"/>
      <c r="K17" s="232" t="str">
        <f>K16</f>
        <v/>
      </c>
      <c r="L17" s="232"/>
      <c r="M17" s="232" t="str">
        <f>M16</f>
        <v/>
      </c>
      <c r="N17" s="232"/>
      <c r="O17" s="232" t="str">
        <f>O16</f>
        <v/>
      </c>
      <c r="P17" s="232"/>
      <c r="Q17" s="232" t="str">
        <f>Q16</f>
        <v/>
      </c>
      <c r="R17" s="232"/>
      <c r="S17" s="232" t="str">
        <f>S16</f>
        <v/>
      </c>
      <c r="T17" s="232"/>
      <c r="U17" s="232" t="str">
        <f>U16</f>
        <v/>
      </c>
      <c r="V17" s="232" t="str">
        <f t="shared" si="1"/>
        <v/>
      </c>
    </row>
    <row r="18" spans="3:22" x14ac:dyDescent="0.25">
      <c r="C18" s="233" t="str">
        <f>C16</f>
        <v/>
      </c>
      <c r="D18" s="233"/>
      <c r="E18" s="233" t="str">
        <f>E16</f>
        <v/>
      </c>
      <c r="F18" s="233"/>
      <c r="G18" s="233" t="str">
        <f>G16</f>
        <v/>
      </c>
      <c r="H18" s="233"/>
      <c r="I18" s="233" t="str">
        <f>I16</f>
        <v/>
      </c>
      <c r="J18" s="233"/>
      <c r="K18" s="233" t="str">
        <f>K16</f>
        <v/>
      </c>
      <c r="L18" s="233"/>
      <c r="M18" s="233" t="str">
        <f>M16</f>
        <v/>
      </c>
      <c r="N18" s="233"/>
      <c r="O18" s="233" t="str">
        <f>O16</f>
        <v/>
      </c>
      <c r="P18" s="233"/>
      <c r="Q18" s="233" t="str">
        <f>Q16</f>
        <v/>
      </c>
      <c r="R18" s="233"/>
      <c r="S18" s="233" t="str">
        <f>S16</f>
        <v/>
      </c>
      <c r="T18" s="233"/>
      <c r="U18" s="233" t="str">
        <f>U16</f>
        <v/>
      </c>
      <c r="V18" s="233" t="str">
        <f t="shared" si="1"/>
        <v/>
      </c>
    </row>
    <row r="19" spans="3:22" x14ac:dyDescent="0.25">
      <c r="C19" s="231" t="str">
        <f t="array" ref="C19">IFERROR(
IF(C$3&lt;&gt;"",INDEX(Calculations!$E$4:$E$4005,SMALL(IF((Calculations!$U$4:$U$4005=C$3)*(Calculations!$V$4:$V$4005&gt;0),ROW(Calculations!$U$4:$U$4005)-ROW(INDEX(Calculations!$U$4:$U$4005,1,1))+1),ROUNDUP((ROW($B19)-ROW($B$3))/3,0)),1),""),"")</f>
        <v/>
      </c>
      <c r="D19" s="231"/>
      <c r="E19" s="231" t="str">
        <f t="array" ref="E19">IFERROR(
IF(E$3&lt;&gt;"",INDEX(Calculations!$E$4:$E$4005,SMALL(IF((Calculations!$U$4:$U$4005=E$3)*(Calculations!$V$4:$V$4005&gt;0),ROW(Calculations!$U$4:$U$4005)-ROW(INDEX(Calculations!$U$4:$U$4005,1,1))+1),ROUNDUP((ROW($B19)-ROW($B$3))/3,0)),1),""),"")</f>
        <v/>
      </c>
      <c r="F19" s="231"/>
      <c r="G19" s="231" t="str">
        <f t="array" ref="G19">IFERROR(
IF(G$3&lt;&gt;"",INDEX(Calculations!$E$4:$E$4005,SMALL(IF((Calculations!$U$4:$U$4005=G$3)*(Calculations!$V$4:$V$4005&gt;0),ROW(Calculations!$U$4:$U$4005)-ROW(INDEX(Calculations!$U$4:$U$4005,1,1))+1),ROUNDUP((ROW($B19)-ROW($B$3))/3,0)),1),""),"")</f>
        <v/>
      </c>
      <c r="H19" s="231"/>
      <c r="I19" s="231" t="str">
        <f t="array" ref="I19">IFERROR(
IF(I$3&lt;&gt;"",INDEX(Calculations!$E$4:$E$4005,SMALL(IF((Calculations!$U$4:$U$4005=I$3)*(Calculations!$V$4:$V$4005&gt;0),ROW(Calculations!$U$4:$U$4005)-ROW(INDEX(Calculations!$U$4:$U$4005,1,1))+1),ROUNDUP((ROW($B19)-ROW($B$3))/3,0)),1),""),"")</f>
        <v/>
      </c>
      <c r="J19" s="231"/>
      <c r="K19" s="231" t="str">
        <f t="array" ref="K19">IFERROR(
IF(K$3&lt;&gt;"",INDEX(Calculations!$E$4:$E$4005,SMALL(IF((Calculations!$U$4:$U$4005=K$3)*(Calculations!$V$4:$V$4005&gt;0),ROW(Calculations!$U$4:$U$4005)-ROW(INDEX(Calculations!$U$4:$U$4005,1,1))+1),ROUNDUP((ROW($B19)-ROW($B$3))/3,0)),1),""),"")</f>
        <v/>
      </c>
      <c r="L19" s="231"/>
      <c r="M19" s="231" t="str">
        <f t="array" ref="M19">IFERROR(
IF(M$3&lt;&gt;"",INDEX(Calculations!$E$4:$E$4005,SMALL(IF((Calculations!$U$4:$U$4005=M$3)*(Calculations!$V$4:$V$4005&gt;0),ROW(Calculations!$U$4:$U$4005)-ROW(INDEX(Calculations!$U$4:$U$4005,1,1))+1),ROUNDUP((ROW($B19)-ROW($B$3))/3,0)),1),""),"")</f>
        <v/>
      </c>
      <c r="N19" s="231"/>
      <c r="O19" s="231" t="str">
        <f t="array" ref="O19">IFERROR(
IF(O$3&lt;&gt;"",INDEX(Calculations!$E$4:$E$4005,SMALL(IF((Calculations!$U$4:$U$4005=O$3)*(Calculations!$V$4:$V$4005&gt;0),ROW(Calculations!$U$4:$U$4005)-ROW(INDEX(Calculations!$U$4:$U$4005,1,1))+1),ROUNDUP((ROW($B19)-ROW($B$3))/3,0)),1),""),"")</f>
        <v/>
      </c>
      <c r="P19" s="231"/>
      <c r="Q19" s="231" t="str">
        <f t="array" ref="Q19">IFERROR(
IF(Q$3&lt;&gt;"",INDEX(Calculations!$E$4:$E$4005,SMALL(IF((Calculations!$U$4:$U$4005=Q$3)*(Calculations!$V$4:$V$4005&gt;0),ROW(Calculations!$U$4:$U$4005)-ROW(INDEX(Calculations!$U$4:$U$4005,1,1))+1),ROUNDUP((ROW($B19)-ROW($B$3))/3,0)),1),""),"")</f>
        <v/>
      </c>
      <c r="R19" s="231"/>
      <c r="S19" s="231" t="str">
        <f t="array" ref="S19">IFERROR(
IF(S$3&lt;&gt;"",INDEX(Calculations!$E$4:$E$4005,SMALL(IF((Calculations!$U$4:$U$4005=S$3)*(Calculations!$V$4:$V$4005&gt;0),ROW(Calculations!$U$4:$U$4005)-ROW(INDEX(Calculations!$U$4:$U$4005,1,1))+1),ROUNDUP((ROW($B19)-ROW($B$3))/3,0)),1),""),"")</f>
        <v/>
      </c>
      <c r="T19" s="231"/>
      <c r="U19" s="231" t="str">
        <f t="array" ref="U19">IFERROR(
IF(U$3&lt;&gt;"",INDEX(Calculations!$E$4:$E$4005,SMALL(IF((Calculations!$U$4:$U$4005=U$3)*(Calculations!$V$4:$V$4005&gt;0),ROW(Calculations!$U$4:$U$4005)-ROW(INDEX(Calculations!$U$4:$U$4005,1,1))+1),ROUNDUP((ROW($B19)-ROW($B$3))/3,0)),1),""),"")</f>
        <v/>
      </c>
      <c r="V19" s="231" t="str">
        <f t="shared" si="1"/>
        <v/>
      </c>
    </row>
    <row r="20" spans="3:22" x14ac:dyDescent="0.25">
      <c r="C20" s="232" t="str">
        <f>C19</f>
        <v/>
      </c>
      <c r="D20" s="232"/>
      <c r="E20" s="232" t="str">
        <f>E19</f>
        <v/>
      </c>
      <c r="F20" s="232"/>
      <c r="G20" s="232" t="str">
        <f>G19</f>
        <v/>
      </c>
      <c r="H20" s="232"/>
      <c r="I20" s="232" t="str">
        <f>I19</f>
        <v/>
      </c>
      <c r="J20" s="232"/>
      <c r="K20" s="232" t="str">
        <f>K19</f>
        <v/>
      </c>
      <c r="L20" s="232"/>
      <c r="M20" s="232" t="str">
        <f>M19</f>
        <v/>
      </c>
      <c r="N20" s="232"/>
      <c r="O20" s="232" t="str">
        <f>O19</f>
        <v/>
      </c>
      <c r="P20" s="232"/>
      <c r="Q20" s="232" t="str">
        <f>Q19</f>
        <v/>
      </c>
      <c r="R20" s="232"/>
      <c r="S20" s="232" t="str">
        <f>S19</f>
        <v/>
      </c>
      <c r="T20" s="232"/>
      <c r="U20" s="232" t="str">
        <f>U19</f>
        <v/>
      </c>
      <c r="V20" s="232" t="str">
        <f t="shared" si="1"/>
        <v/>
      </c>
    </row>
    <row r="21" spans="3:22" x14ac:dyDescent="0.25">
      <c r="C21" s="233" t="str">
        <f>C19</f>
        <v/>
      </c>
      <c r="D21" s="233"/>
      <c r="E21" s="233" t="str">
        <f>E19</f>
        <v/>
      </c>
      <c r="F21" s="233"/>
      <c r="G21" s="233" t="str">
        <f>G19</f>
        <v/>
      </c>
      <c r="H21" s="233"/>
      <c r="I21" s="233" t="str">
        <f>I19</f>
        <v/>
      </c>
      <c r="J21" s="233"/>
      <c r="K21" s="233" t="str">
        <f>K19</f>
        <v/>
      </c>
      <c r="L21" s="233"/>
      <c r="M21" s="233" t="str">
        <f>M19</f>
        <v/>
      </c>
      <c r="N21" s="233"/>
      <c r="O21" s="233" t="str">
        <f>O19</f>
        <v/>
      </c>
      <c r="P21" s="233"/>
      <c r="Q21" s="233" t="str">
        <f>Q19</f>
        <v/>
      </c>
      <c r="R21" s="233"/>
      <c r="S21" s="233" t="str">
        <f>S19</f>
        <v/>
      </c>
      <c r="T21" s="233"/>
      <c r="U21" s="233" t="str">
        <f>U19</f>
        <v/>
      </c>
      <c r="V21" s="233" t="str">
        <f t="shared" si="1"/>
        <v/>
      </c>
    </row>
    <row r="22" spans="3:22" x14ac:dyDescent="0.25">
      <c r="C22" s="231" t="str">
        <f t="array" ref="C22">IFERROR(
IF(C$3&lt;&gt;"",INDEX(Calculations!$E$4:$E$4005,SMALL(IF((Calculations!$U$4:$U$4005=C$3)*(Calculations!$V$4:$V$4005&gt;0),ROW(Calculations!$U$4:$U$4005)-ROW(INDEX(Calculations!$U$4:$U$4005,1,1))+1),ROUNDUP((ROW($B22)-ROW($B$3))/3,0)),1),""),"")</f>
        <v/>
      </c>
      <c r="D22" s="231"/>
      <c r="E22" s="231" t="str">
        <f t="array" ref="E22">IFERROR(
IF(E$3&lt;&gt;"",INDEX(Calculations!$E$4:$E$4005,SMALL(IF((Calculations!$U$4:$U$4005=E$3)*(Calculations!$V$4:$V$4005&gt;0),ROW(Calculations!$U$4:$U$4005)-ROW(INDEX(Calculations!$U$4:$U$4005,1,1))+1),ROUNDUP((ROW($B22)-ROW($B$3))/3,0)),1),""),"")</f>
        <v/>
      </c>
      <c r="F22" s="231"/>
      <c r="G22" s="231" t="str">
        <f t="array" ref="G22">IFERROR(
IF(G$3&lt;&gt;"",INDEX(Calculations!$E$4:$E$4005,SMALL(IF((Calculations!$U$4:$U$4005=G$3)*(Calculations!$V$4:$V$4005&gt;0),ROW(Calculations!$U$4:$U$4005)-ROW(INDEX(Calculations!$U$4:$U$4005,1,1))+1),ROUNDUP((ROW($B22)-ROW($B$3))/3,0)),1),""),"")</f>
        <v/>
      </c>
      <c r="H22" s="231"/>
      <c r="I22" s="231" t="str">
        <f t="array" ref="I22">IFERROR(
IF(I$3&lt;&gt;"",INDEX(Calculations!$E$4:$E$4005,SMALL(IF((Calculations!$U$4:$U$4005=I$3)*(Calculations!$V$4:$V$4005&gt;0),ROW(Calculations!$U$4:$U$4005)-ROW(INDEX(Calculations!$U$4:$U$4005,1,1))+1),ROUNDUP((ROW($B22)-ROW($B$3))/3,0)),1),""),"")</f>
        <v/>
      </c>
      <c r="J22" s="231"/>
      <c r="K22" s="231" t="str">
        <f t="array" ref="K22">IFERROR(
IF(K$3&lt;&gt;"",INDEX(Calculations!$E$4:$E$4005,SMALL(IF((Calculations!$U$4:$U$4005=K$3)*(Calculations!$V$4:$V$4005&gt;0),ROW(Calculations!$U$4:$U$4005)-ROW(INDEX(Calculations!$U$4:$U$4005,1,1))+1),ROUNDUP((ROW($B22)-ROW($B$3))/3,0)),1),""),"")</f>
        <v/>
      </c>
      <c r="L22" s="231"/>
      <c r="M22" s="231" t="str">
        <f t="array" ref="M22">IFERROR(
IF(M$3&lt;&gt;"",INDEX(Calculations!$E$4:$E$4005,SMALL(IF((Calculations!$U$4:$U$4005=M$3)*(Calculations!$V$4:$V$4005&gt;0),ROW(Calculations!$U$4:$U$4005)-ROW(INDEX(Calculations!$U$4:$U$4005,1,1))+1),ROUNDUP((ROW($B22)-ROW($B$3))/3,0)),1),""),"")</f>
        <v/>
      </c>
      <c r="N22" s="231"/>
      <c r="O22" s="231" t="str">
        <f t="array" ref="O22">IFERROR(
IF(O$3&lt;&gt;"",INDEX(Calculations!$E$4:$E$4005,SMALL(IF((Calculations!$U$4:$U$4005=O$3)*(Calculations!$V$4:$V$4005&gt;0),ROW(Calculations!$U$4:$U$4005)-ROW(INDEX(Calculations!$U$4:$U$4005,1,1))+1),ROUNDUP((ROW($B22)-ROW($B$3))/3,0)),1),""),"")</f>
        <v/>
      </c>
      <c r="P22" s="231"/>
      <c r="Q22" s="231" t="str">
        <f t="array" ref="Q22">IFERROR(
IF(Q$3&lt;&gt;"",INDEX(Calculations!$E$4:$E$4005,SMALL(IF((Calculations!$U$4:$U$4005=Q$3)*(Calculations!$V$4:$V$4005&gt;0),ROW(Calculations!$U$4:$U$4005)-ROW(INDEX(Calculations!$U$4:$U$4005,1,1))+1),ROUNDUP((ROW($B22)-ROW($B$3))/3,0)),1),""),"")</f>
        <v/>
      </c>
      <c r="R22" s="231"/>
      <c r="S22" s="231" t="str">
        <f t="array" ref="S22">IFERROR(
IF(S$3&lt;&gt;"",INDEX(Calculations!$E$4:$E$4005,SMALL(IF((Calculations!$U$4:$U$4005=S$3)*(Calculations!$V$4:$V$4005&gt;0),ROW(Calculations!$U$4:$U$4005)-ROW(INDEX(Calculations!$U$4:$U$4005,1,1))+1),ROUNDUP((ROW($B22)-ROW($B$3))/3,0)),1),""),"")</f>
        <v/>
      </c>
      <c r="T22" s="231"/>
      <c r="U22" s="231" t="str">
        <f t="array" ref="U22">IFERROR(
IF(U$3&lt;&gt;"",INDEX(Calculations!$E$4:$E$4005,SMALL(IF((Calculations!$U$4:$U$4005=U$3)*(Calculations!$V$4:$V$4005&gt;0),ROW(Calculations!$U$4:$U$4005)-ROW(INDEX(Calculations!$U$4:$U$4005,1,1))+1),ROUNDUP((ROW($B22)-ROW($B$3))/3,0)),1),""),"")</f>
        <v/>
      </c>
      <c r="V22" s="231" t="str">
        <f t="shared" si="1"/>
        <v/>
      </c>
    </row>
    <row r="23" spans="3:22" x14ac:dyDescent="0.25">
      <c r="C23" s="232" t="str">
        <f>C22</f>
        <v/>
      </c>
      <c r="D23" s="232"/>
      <c r="E23" s="232" t="str">
        <f>E22</f>
        <v/>
      </c>
      <c r="F23" s="232"/>
      <c r="G23" s="232" t="str">
        <f>G22</f>
        <v/>
      </c>
      <c r="H23" s="232"/>
      <c r="I23" s="232" t="str">
        <f>I22</f>
        <v/>
      </c>
      <c r="J23" s="232"/>
      <c r="K23" s="232" t="str">
        <f>K22</f>
        <v/>
      </c>
      <c r="L23" s="232"/>
      <c r="M23" s="232" t="str">
        <f>M22</f>
        <v/>
      </c>
      <c r="N23" s="232"/>
      <c r="O23" s="232" t="str">
        <f>O22</f>
        <v/>
      </c>
      <c r="P23" s="232"/>
      <c r="Q23" s="232" t="str">
        <f>Q22</f>
        <v/>
      </c>
      <c r="R23" s="232"/>
      <c r="S23" s="232" t="str">
        <f>S22</f>
        <v/>
      </c>
      <c r="T23" s="232"/>
      <c r="U23" s="232" t="str">
        <f>U22</f>
        <v/>
      </c>
      <c r="V23" s="232" t="str">
        <f t="shared" si="1"/>
        <v/>
      </c>
    </row>
    <row r="24" spans="3:22" x14ac:dyDescent="0.25">
      <c r="C24" s="233" t="str">
        <f>C22</f>
        <v/>
      </c>
      <c r="D24" s="233"/>
      <c r="E24" s="233" t="str">
        <f>E22</f>
        <v/>
      </c>
      <c r="F24" s="233"/>
      <c r="G24" s="233" t="str">
        <f>G22</f>
        <v/>
      </c>
      <c r="H24" s="233"/>
      <c r="I24" s="233" t="str">
        <f>I22</f>
        <v/>
      </c>
      <c r="J24" s="233"/>
      <c r="K24" s="233" t="str">
        <f>K22</f>
        <v/>
      </c>
      <c r="L24" s="233"/>
      <c r="M24" s="233" t="str">
        <f>M22</f>
        <v/>
      </c>
      <c r="N24" s="233"/>
      <c r="O24" s="233" t="str">
        <f>O22</f>
        <v/>
      </c>
      <c r="P24" s="233"/>
      <c r="Q24" s="233" t="str">
        <f>Q22</f>
        <v/>
      </c>
      <c r="R24" s="233"/>
      <c r="S24" s="233" t="str">
        <f>S22</f>
        <v/>
      </c>
      <c r="T24" s="233"/>
      <c r="U24" s="233" t="str">
        <f>U22</f>
        <v/>
      </c>
      <c r="V24" s="233" t="str">
        <f t="shared" si="1"/>
        <v/>
      </c>
    </row>
    <row r="25" spans="3:22" x14ac:dyDescent="0.25">
      <c r="C25" s="231" t="str">
        <f t="array" ref="C25">IFERROR(
IF(C$3&lt;&gt;"",INDEX(Calculations!$E$4:$E$4005,SMALL(IF((Calculations!$U$4:$U$4005=C$3)*(Calculations!$V$4:$V$4005&gt;0),ROW(Calculations!$U$4:$U$4005)-ROW(INDEX(Calculations!$U$4:$U$4005,1,1))+1),ROUNDUP((ROW($B25)-ROW($B$3))/3,0)),1),""),"")</f>
        <v/>
      </c>
      <c r="D25" s="231"/>
      <c r="E25" s="231" t="str">
        <f t="array" ref="E25">IFERROR(
IF(E$3&lt;&gt;"",INDEX(Calculations!$E$4:$E$4005,SMALL(IF((Calculations!$U$4:$U$4005=E$3)*(Calculations!$V$4:$V$4005&gt;0),ROW(Calculations!$U$4:$U$4005)-ROW(INDEX(Calculations!$U$4:$U$4005,1,1))+1),ROUNDUP((ROW($B25)-ROW($B$3))/3,0)),1),""),"")</f>
        <v/>
      </c>
      <c r="F25" s="231"/>
      <c r="G25" s="231" t="str">
        <f t="array" ref="G25">IFERROR(
IF(G$3&lt;&gt;"",INDEX(Calculations!$E$4:$E$4005,SMALL(IF((Calculations!$U$4:$U$4005=G$3)*(Calculations!$V$4:$V$4005&gt;0),ROW(Calculations!$U$4:$U$4005)-ROW(INDEX(Calculations!$U$4:$U$4005,1,1))+1),ROUNDUP((ROW($B25)-ROW($B$3))/3,0)),1),""),"")</f>
        <v/>
      </c>
      <c r="H25" s="231"/>
      <c r="I25" s="231" t="str">
        <f t="array" ref="I25">IFERROR(
IF(I$3&lt;&gt;"",INDEX(Calculations!$E$4:$E$4005,SMALL(IF((Calculations!$U$4:$U$4005=I$3)*(Calculations!$V$4:$V$4005&gt;0),ROW(Calculations!$U$4:$U$4005)-ROW(INDEX(Calculations!$U$4:$U$4005,1,1))+1),ROUNDUP((ROW($B25)-ROW($B$3))/3,0)),1),""),"")</f>
        <v/>
      </c>
      <c r="J25" s="231"/>
      <c r="K25" s="231" t="str">
        <f t="array" ref="K25">IFERROR(
IF(K$3&lt;&gt;"",INDEX(Calculations!$E$4:$E$4005,SMALL(IF((Calculations!$U$4:$U$4005=K$3)*(Calculations!$V$4:$V$4005&gt;0),ROW(Calculations!$U$4:$U$4005)-ROW(INDEX(Calculations!$U$4:$U$4005,1,1))+1),ROUNDUP((ROW($B25)-ROW($B$3))/3,0)),1),""),"")</f>
        <v/>
      </c>
      <c r="L25" s="231"/>
      <c r="M25" s="231" t="str">
        <f t="array" ref="M25">IFERROR(
IF(M$3&lt;&gt;"",INDEX(Calculations!$E$4:$E$4005,SMALL(IF((Calculations!$U$4:$U$4005=M$3)*(Calculations!$V$4:$V$4005&gt;0),ROW(Calculations!$U$4:$U$4005)-ROW(INDEX(Calculations!$U$4:$U$4005,1,1))+1),ROUNDUP((ROW($B25)-ROW($B$3))/3,0)),1),""),"")</f>
        <v/>
      </c>
      <c r="N25" s="231"/>
      <c r="O25" s="231" t="str">
        <f t="array" ref="O25">IFERROR(
IF(O$3&lt;&gt;"",INDEX(Calculations!$E$4:$E$4005,SMALL(IF((Calculations!$U$4:$U$4005=O$3)*(Calculations!$V$4:$V$4005&gt;0),ROW(Calculations!$U$4:$U$4005)-ROW(INDEX(Calculations!$U$4:$U$4005,1,1))+1),ROUNDUP((ROW($B25)-ROW($B$3))/3,0)),1),""),"")</f>
        <v/>
      </c>
      <c r="P25" s="231"/>
      <c r="Q25" s="231" t="str">
        <f t="array" ref="Q25">IFERROR(
IF(Q$3&lt;&gt;"",INDEX(Calculations!$E$4:$E$4005,SMALL(IF((Calculations!$U$4:$U$4005=Q$3)*(Calculations!$V$4:$V$4005&gt;0),ROW(Calculations!$U$4:$U$4005)-ROW(INDEX(Calculations!$U$4:$U$4005,1,1))+1),ROUNDUP((ROW($B25)-ROW($B$3))/3,0)),1),""),"")</f>
        <v/>
      </c>
      <c r="R25" s="231"/>
      <c r="S25" s="231" t="str">
        <f t="array" ref="S25">IFERROR(
IF(S$3&lt;&gt;"",INDEX(Calculations!$E$4:$E$4005,SMALL(IF((Calculations!$U$4:$U$4005=S$3)*(Calculations!$V$4:$V$4005&gt;0),ROW(Calculations!$U$4:$U$4005)-ROW(INDEX(Calculations!$U$4:$U$4005,1,1))+1),ROUNDUP((ROW($B25)-ROW($B$3))/3,0)),1),""),"")</f>
        <v/>
      </c>
      <c r="T25" s="231"/>
      <c r="U25" s="231" t="str">
        <f t="array" ref="U25">IFERROR(
IF(U$3&lt;&gt;"",INDEX(Calculations!$E$4:$E$4005,SMALL(IF((Calculations!$U$4:$U$4005=U$3)*(Calculations!$V$4:$V$4005&gt;0),ROW(Calculations!$U$4:$U$4005)-ROW(INDEX(Calculations!$U$4:$U$4005,1,1))+1),ROUNDUP((ROW($B25)-ROW($B$3))/3,0)),1),""),"")</f>
        <v/>
      </c>
      <c r="V25" s="231" t="str">
        <f t="shared" si="1"/>
        <v/>
      </c>
    </row>
    <row r="26" spans="3:22" x14ac:dyDescent="0.25">
      <c r="C26" s="232" t="str">
        <f>C25</f>
        <v/>
      </c>
      <c r="D26" s="232"/>
      <c r="E26" s="232" t="str">
        <f>E25</f>
        <v/>
      </c>
      <c r="F26" s="232"/>
      <c r="G26" s="232" t="str">
        <f>G25</f>
        <v/>
      </c>
      <c r="H26" s="232"/>
      <c r="I26" s="232" t="str">
        <f>I25</f>
        <v/>
      </c>
      <c r="J26" s="232"/>
      <c r="K26" s="232" t="str">
        <f>K25</f>
        <v/>
      </c>
      <c r="L26" s="232"/>
      <c r="M26" s="232" t="str">
        <f>M25</f>
        <v/>
      </c>
      <c r="N26" s="232"/>
      <c r="O26" s="232" t="str">
        <f>O25</f>
        <v/>
      </c>
      <c r="P26" s="232"/>
      <c r="Q26" s="232" t="str">
        <f>Q25</f>
        <v/>
      </c>
      <c r="R26" s="232"/>
      <c r="S26" s="232" t="str">
        <f>S25</f>
        <v/>
      </c>
      <c r="T26" s="232"/>
      <c r="U26" s="232" t="str">
        <f>U25</f>
        <v/>
      </c>
      <c r="V26" s="232" t="str">
        <f t="shared" si="1"/>
        <v/>
      </c>
    </row>
    <row r="27" spans="3:22" x14ac:dyDescent="0.25">
      <c r="C27" s="233" t="str">
        <f>C25</f>
        <v/>
      </c>
      <c r="D27" s="233"/>
      <c r="E27" s="233" t="str">
        <f>E25</f>
        <v/>
      </c>
      <c r="F27" s="233"/>
      <c r="G27" s="233" t="str">
        <f>G25</f>
        <v/>
      </c>
      <c r="H27" s="233"/>
      <c r="I27" s="233" t="str">
        <f>I25</f>
        <v/>
      </c>
      <c r="J27" s="233"/>
      <c r="K27" s="233" t="str">
        <f>K25</f>
        <v/>
      </c>
      <c r="L27" s="233"/>
      <c r="M27" s="233" t="str">
        <f>M25</f>
        <v/>
      </c>
      <c r="N27" s="233"/>
      <c r="O27" s="233" t="str">
        <f>O25</f>
        <v/>
      </c>
      <c r="P27" s="233"/>
      <c r="Q27" s="233" t="str">
        <f>Q25</f>
        <v/>
      </c>
      <c r="R27" s="233"/>
      <c r="S27" s="233" t="str">
        <f>S25</f>
        <v/>
      </c>
      <c r="T27" s="233"/>
      <c r="U27" s="233" t="str">
        <f>U25</f>
        <v/>
      </c>
      <c r="V27" s="233" t="str">
        <f t="shared" si="1"/>
        <v/>
      </c>
    </row>
    <row r="28" spans="3:22" x14ac:dyDescent="0.25">
      <c r="C28" s="231" t="str">
        <f t="array" ref="C28">IFERROR(
IF(C$3&lt;&gt;"",INDEX(Calculations!$E$4:$E$4005,SMALL(IF((Calculations!$U$4:$U$4005=C$3)*(Calculations!$V$4:$V$4005&gt;0),ROW(Calculations!$U$4:$U$4005)-ROW(INDEX(Calculations!$U$4:$U$4005,1,1))+1),ROUNDUP((ROW($B28)-ROW($B$3))/3,0)),1),""),"")</f>
        <v/>
      </c>
      <c r="D28" s="231"/>
      <c r="E28" s="231" t="str">
        <f t="array" ref="E28">IFERROR(
IF(E$3&lt;&gt;"",INDEX(Calculations!$E$4:$E$4005,SMALL(IF((Calculations!$U$4:$U$4005=E$3)*(Calculations!$V$4:$V$4005&gt;0),ROW(Calculations!$U$4:$U$4005)-ROW(INDEX(Calculations!$U$4:$U$4005,1,1))+1),ROUNDUP((ROW($B28)-ROW($B$3))/3,0)),1),""),"")</f>
        <v/>
      </c>
      <c r="F28" s="231"/>
      <c r="G28" s="231" t="str">
        <f t="array" ref="G28">IFERROR(
IF(G$3&lt;&gt;"",INDEX(Calculations!$E$4:$E$4005,SMALL(IF((Calculations!$U$4:$U$4005=G$3)*(Calculations!$V$4:$V$4005&gt;0),ROW(Calculations!$U$4:$U$4005)-ROW(INDEX(Calculations!$U$4:$U$4005,1,1))+1),ROUNDUP((ROW($B28)-ROW($B$3))/3,0)),1),""),"")</f>
        <v/>
      </c>
      <c r="H28" s="231"/>
      <c r="I28" s="231" t="str">
        <f t="array" ref="I28">IFERROR(
IF(I$3&lt;&gt;"",INDEX(Calculations!$E$4:$E$4005,SMALL(IF((Calculations!$U$4:$U$4005=I$3)*(Calculations!$V$4:$V$4005&gt;0),ROW(Calculations!$U$4:$U$4005)-ROW(INDEX(Calculations!$U$4:$U$4005,1,1))+1),ROUNDUP((ROW($B28)-ROW($B$3))/3,0)),1),""),"")</f>
        <v/>
      </c>
      <c r="J28" s="231"/>
      <c r="K28" s="231" t="str">
        <f t="array" ref="K28">IFERROR(
IF(K$3&lt;&gt;"",INDEX(Calculations!$E$4:$E$4005,SMALL(IF((Calculations!$U$4:$U$4005=K$3)*(Calculations!$V$4:$V$4005&gt;0),ROW(Calculations!$U$4:$U$4005)-ROW(INDEX(Calculations!$U$4:$U$4005,1,1))+1),ROUNDUP((ROW($B28)-ROW($B$3))/3,0)),1),""),"")</f>
        <v/>
      </c>
      <c r="L28" s="231"/>
      <c r="M28" s="231" t="str">
        <f t="array" ref="M28">IFERROR(
IF(M$3&lt;&gt;"",INDEX(Calculations!$E$4:$E$4005,SMALL(IF((Calculations!$U$4:$U$4005=M$3)*(Calculations!$V$4:$V$4005&gt;0),ROW(Calculations!$U$4:$U$4005)-ROW(INDEX(Calculations!$U$4:$U$4005,1,1))+1),ROUNDUP((ROW($B28)-ROW($B$3))/3,0)),1),""),"")</f>
        <v/>
      </c>
      <c r="N28" s="231"/>
      <c r="O28" s="231" t="str">
        <f t="array" ref="O28">IFERROR(
IF(O$3&lt;&gt;"",INDEX(Calculations!$E$4:$E$4005,SMALL(IF((Calculations!$U$4:$U$4005=O$3)*(Calculations!$V$4:$V$4005&gt;0),ROW(Calculations!$U$4:$U$4005)-ROW(INDEX(Calculations!$U$4:$U$4005,1,1))+1),ROUNDUP((ROW($B28)-ROW($B$3))/3,0)),1),""),"")</f>
        <v/>
      </c>
      <c r="P28" s="231"/>
      <c r="Q28" s="231" t="str">
        <f t="array" ref="Q28">IFERROR(
IF(Q$3&lt;&gt;"",INDEX(Calculations!$E$4:$E$4005,SMALL(IF((Calculations!$U$4:$U$4005=Q$3)*(Calculations!$V$4:$V$4005&gt;0),ROW(Calculations!$U$4:$U$4005)-ROW(INDEX(Calculations!$U$4:$U$4005,1,1))+1),ROUNDUP((ROW($B28)-ROW($B$3))/3,0)),1),""),"")</f>
        <v/>
      </c>
      <c r="R28" s="231"/>
      <c r="S28" s="231" t="str">
        <f t="array" ref="S28">IFERROR(
IF(S$3&lt;&gt;"",INDEX(Calculations!$E$4:$E$4005,SMALL(IF((Calculations!$U$4:$U$4005=S$3)*(Calculations!$V$4:$V$4005&gt;0),ROW(Calculations!$U$4:$U$4005)-ROW(INDEX(Calculations!$U$4:$U$4005,1,1))+1),ROUNDUP((ROW($B28)-ROW($B$3))/3,0)),1),""),"")</f>
        <v/>
      </c>
      <c r="T28" s="231"/>
      <c r="U28" s="231" t="str">
        <f t="array" ref="U28">IFERROR(
IF(U$3&lt;&gt;"",INDEX(Calculations!$E$4:$E$4005,SMALL(IF((Calculations!$U$4:$U$4005=U$3)*(Calculations!$V$4:$V$4005&gt;0),ROW(Calculations!$U$4:$U$4005)-ROW(INDEX(Calculations!$U$4:$U$4005,1,1))+1),ROUNDUP((ROW($B28)-ROW($B$3))/3,0)),1),""),"")</f>
        <v/>
      </c>
      <c r="V28" s="231" t="str">
        <f t="shared" si="1"/>
        <v/>
      </c>
    </row>
    <row r="29" spans="3:22" x14ac:dyDescent="0.25">
      <c r="C29" s="232" t="str">
        <f>C28</f>
        <v/>
      </c>
      <c r="D29" s="232"/>
      <c r="E29" s="232" t="str">
        <f>E28</f>
        <v/>
      </c>
      <c r="F29" s="232"/>
      <c r="G29" s="232" t="str">
        <f>G28</f>
        <v/>
      </c>
      <c r="H29" s="232"/>
      <c r="I29" s="232" t="str">
        <f>I28</f>
        <v/>
      </c>
      <c r="J29" s="232"/>
      <c r="K29" s="232" t="str">
        <f>K28</f>
        <v/>
      </c>
      <c r="L29" s="232"/>
      <c r="M29" s="232" t="str">
        <f>M28</f>
        <v/>
      </c>
      <c r="N29" s="232"/>
      <c r="O29" s="232" t="str">
        <f>O28</f>
        <v/>
      </c>
      <c r="P29" s="232"/>
      <c r="Q29" s="232" t="str">
        <f>Q28</f>
        <v/>
      </c>
      <c r="R29" s="232"/>
      <c r="S29" s="232" t="str">
        <f>S28</f>
        <v/>
      </c>
      <c r="T29" s="232"/>
      <c r="U29" s="232" t="str">
        <f>U28</f>
        <v/>
      </c>
      <c r="V29" s="232" t="str">
        <f t="shared" si="1"/>
        <v/>
      </c>
    </row>
    <row r="30" spans="3:22" x14ac:dyDescent="0.25">
      <c r="C30" s="233" t="str">
        <f>C28</f>
        <v/>
      </c>
      <c r="D30" s="233"/>
      <c r="E30" s="233" t="str">
        <f>E28</f>
        <v/>
      </c>
      <c r="F30" s="233"/>
      <c r="G30" s="233" t="str">
        <f>G28</f>
        <v/>
      </c>
      <c r="H30" s="233"/>
      <c r="I30" s="233" t="str">
        <f>I28</f>
        <v/>
      </c>
      <c r="J30" s="233"/>
      <c r="K30" s="233" t="str">
        <f>K28</f>
        <v/>
      </c>
      <c r="L30" s="233"/>
      <c r="M30" s="233" t="str">
        <f>M28</f>
        <v/>
      </c>
      <c r="N30" s="233"/>
      <c r="O30" s="233" t="str">
        <f>O28</f>
        <v/>
      </c>
      <c r="P30" s="233"/>
      <c r="Q30" s="233" t="str">
        <f>Q28</f>
        <v/>
      </c>
      <c r="R30" s="233"/>
      <c r="S30" s="233" t="str">
        <f>S28</f>
        <v/>
      </c>
      <c r="T30" s="233"/>
      <c r="U30" s="233" t="str">
        <f>U28</f>
        <v/>
      </c>
      <c r="V30" s="233" t="str">
        <f t="shared" si="1"/>
        <v/>
      </c>
    </row>
    <row r="31" spans="3:22" x14ac:dyDescent="0.25">
      <c r="C31" s="231" t="str">
        <f t="array" ref="C31">IFERROR(
IF(C$3&lt;&gt;"",INDEX(Calculations!$E$4:$E$4005,SMALL(IF((Calculations!$U$4:$U$4005=C$3)*(Calculations!$V$4:$V$4005&gt;0),ROW(Calculations!$U$4:$U$4005)-ROW(INDEX(Calculations!$U$4:$U$4005,1,1))+1),ROUNDUP((ROW($B31)-ROW($B$3))/3,0)),1),""),"")</f>
        <v/>
      </c>
      <c r="D31" s="231"/>
      <c r="E31" s="231" t="str">
        <f t="array" ref="E31">IFERROR(
IF(E$3&lt;&gt;"",INDEX(Calculations!$E$4:$E$4005,SMALL(IF((Calculations!$U$4:$U$4005=E$3)*(Calculations!$V$4:$V$4005&gt;0),ROW(Calculations!$U$4:$U$4005)-ROW(INDEX(Calculations!$U$4:$U$4005,1,1))+1),ROUNDUP((ROW($B31)-ROW($B$3))/3,0)),1),""),"")</f>
        <v/>
      </c>
      <c r="F31" s="231"/>
      <c r="G31" s="231" t="str">
        <f t="array" ref="G31">IFERROR(
IF(G$3&lt;&gt;"",INDEX(Calculations!$E$4:$E$4005,SMALL(IF((Calculations!$U$4:$U$4005=G$3)*(Calculations!$V$4:$V$4005&gt;0),ROW(Calculations!$U$4:$U$4005)-ROW(INDEX(Calculations!$U$4:$U$4005,1,1))+1),ROUNDUP((ROW($B31)-ROW($B$3))/3,0)),1),""),"")</f>
        <v/>
      </c>
      <c r="H31" s="231"/>
      <c r="I31" s="231" t="str">
        <f t="array" ref="I31">IFERROR(
IF(I$3&lt;&gt;"",INDEX(Calculations!$E$4:$E$4005,SMALL(IF((Calculations!$U$4:$U$4005=I$3)*(Calculations!$V$4:$V$4005&gt;0),ROW(Calculations!$U$4:$U$4005)-ROW(INDEX(Calculations!$U$4:$U$4005,1,1))+1),ROUNDUP((ROW($B31)-ROW($B$3))/3,0)),1),""),"")</f>
        <v/>
      </c>
      <c r="J31" s="231"/>
      <c r="K31" s="231" t="str">
        <f t="array" ref="K31">IFERROR(
IF(K$3&lt;&gt;"",INDEX(Calculations!$E$4:$E$4005,SMALL(IF((Calculations!$U$4:$U$4005=K$3)*(Calculations!$V$4:$V$4005&gt;0),ROW(Calculations!$U$4:$U$4005)-ROW(INDEX(Calculations!$U$4:$U$4005,1,1))+1),ROUNDUP((ROW($B31)-ROW($B$3))/3,0)),1),""),"")</f>
        <v/>
      </c>
      <c r="L31" s="231"/>
      <c r="M31" s="231" t="str">
        <f t="array" ref="M31">IFERROR(
IF(M$3&lt;&gt;"",INDEX(Calculations!$E$4:$E$4005,SMALL(IF((Calculations!$U$4:$U$4005=M$3)*(Calculations!$V$4:$V$4005&gt;0),ROW(Calculations!$U$4:$U$4005)-ROW(INDEX(Calculations!$U$4:$U$4005,1,1))+1),ROUNDUP((ROW($B31)-ROW($B$3))/3,0)),1),""),"")</f>
        <v/>
      </c>
      <c r="N31" s="231"/>
      <c r="O31" s="231" t="str">
        <f t="array" ref="O31">IFERROR(
IF(O$3&lt;&gt;"",INDEX(Calculations!$E$4:$E$4005,SMALL(IF((Calculations!$U$4:$U$4005=O$3)*(Calculations!$V$4:$V$4005&gt;0),ROW(Calculations!$U$4:$U$4005)-ROW(INDEX(Calculations!$U$4:$U$4005,1,1))+1),ROUNDUP((ROW($B31)-ROW($B$3))/3,0)),1),""),"")</f>
        <v/>
      </c>
      <c r="P31" s="231"/>
      <c r="Q31" s="231" t="str">
        <f t="array" ref="Q31">IFERROR(
IF(Q$3&lt;&gt;"",INDEX(Calculations!$E$4:$E$4005,SMALL(IF((Calculations!$U$4:$U$4005=Q$3)*(Calculations!$V$4:$V$4005&gt;0),ROW(Calculations!$U$4:$U$4005)-ROW(INDEX(Calculations!$U$4:$U$4005,1,1))+1),ROUNDUP((ROW($B31)-ROW($B$3))/3,0)),1),""),"")</f>
        <v/>
      </c>
      <c r="R31" s="231"/>
      <c r="S31" s="231" t="str">
        <f t="array" ref="S31">IFERROR(
IF(S$3&lt;&gt;"",INDEX(Calculations!$E$4:$E$4005,SMALL(IF((Calculations!$U$4:$U$4005=S$3)*(Calculations!$V$4:$V$4005&gt;0),ROW(Calculations!$U$4:$U$4005)-ROW(INDEX(Calculations!$U$4:$U$4005,1,1))+1),ROUNDUP((ROW($B31)-ROW($B$3))/3,0)),1),""),"")</f>
        <v/>
      </c>
      <c r="T31" s="231"/>
      <c r="U31" s="231" t="str">
        <f t="array" ref="U31">IFERROR(
IF(U$3&lt;&gt;"",INDEX(Calculations!$E$4:$E$4005,SMALL(IF((Calculations!$U$4:$U$4005=U$3)*(Calculations!$V$4:$V$4005&gt;0),ROW(Calculations!$U$4:$U$4005)-ROW(INDEX(Calculations!$U$4:$U$4005,1,1))+1),ROUNDUP((ROW($B31)-ROW($B$3))/3,0)),1),""),"")</f>
        <v/>
      </c>
      <c r="V31" s="231" t="str">
        <f t="shared" si="1"/>
        <v/>
      </c>
    </row>
    <row r="32" spans="3:22" x14ac:dyDescent="0.25">
      <c r="C32" s="232" t="str">
        <f>C31</f>
        <v/>
      </c>
      <c r="D32" s="232"/>
      <c r="E32" s="232" t="str">
        <f>E31</f>
        <v/>
      </c>
      <c r="F32" s="232"/>
      <c r="G32" s="232" t="str">
        <f>G31</f>
        <v/>
      </c>
      <c r="H32" s="232"/>
      <c r="I32" s="232" t="str">
        <f>I31</f>
        <v/>
      </c>
      <c r="J32" s="232"/>
      <c r="K32" s="232" t="str">
        <f>K31</f>
        <v/>
      </c>
      <c r="L32" s="232"/>
      <c r="M32" s="232" t="str">
        <f>M31</f>
        <v/>
      </c>
      <c r="N32" s="232"/>
      <c r="O32" s="232" t="str">
        <f>O31</f>
        <v/>
      </c>
      <c r="P32" s="232"/>
      <c r="Q32" s="232" t="str">
        <f>Q31</f>
        <v/>
      </c>
      <c r="R32" s="232"/>
      <c r="S32" s="232" t="str">
        <f>S31</f>
        <v/>
      </c>
      <c r="T32" s="232"/>
      <c r="U32" s="232" t="str">
        <f>U31</f>
        <v/>
      </c>
      <c r="V32" s="232" t="str">
        <f t="shared" si="1"/>
        <v/>
      </c>
    </row>
    <row r="33" spans="3:22" x14ac:dyDescent="0.25">
      <c r="C33" s="233" t="str">
        <f>C31</f>
        <v/>
      </c>
      <c r="D33" s="233"/>
      <c r="E33" s="233" t="str">
        <f>E31</f>
        <v/>
      </c>
      <c r="F33" s="233"/>
      <c r="G33" s="233" t="str">
        <f>G31</f>
        <v/>
      </c>
      <c r="H33" s="233"/>
      <c r="I33" s="233" t="str">
        <f>I31</f>
        <v/>
      </c>
      <c r="J33" s="233"/>
      <c r="K33" s="233" t="str">
        <f>K31</f>
        <v/>
      </c>
      <c r="L33" s="233"/>
      <c r="M33" s="233" t="str">
        <f>M31</f>
        <v/>
      </c>
      <c r="N33" s="233"/>
      <c r="O33" s="233" t="str">
        <f>O31</f>
        <v/>
      </c>
      <c r="P33" s="233"/>
      <c r="Q33" s="233" t="str">
        <f>Q31</f>
        <v/>
      </c>
      <c r="R33" s="233"/>
      <c r="S33" s="233" t="str">
        <f>S31</f>
        <v/>
      </c>
      <c r="T33" s="233"/>
      <c r="U33" s="233" t="str">
        <f>U31</f>
        <v/>
      </c>
      <c r="V33" s="233" t="str">
        <f t="shared" si="1"/>
        <v/>
      </c>
    </row>
    <row r="34" spans="3:22" x14ac:dyDescent="0.25">
      <c r="C34" s="231" t="str">
        <f t="array" ref="C34">IFERROR(
IF(C$3&lt;&gt;"",INDEX(Calculations!$E$4:$E$4005,SMALL(IF((Calculations!$U$4:$U$4005=C$3)*(Calculations!$V$4:$V$4005&gt;0),ROW(Calculations!$U$4:$U$4005)-ROW(INDEX(Calculations!$U$4:$U$4005,1,1))+1),ROUNDUP((ROW($B34)-ROW($B$3))/3,0)),1),""),"")</f>
        <v/>
      </c>
      <c r="D34" s="231"/>
      <c r="E34" s="231" t="str">
        <f t="array" ref="E34">IFERROR(
IF(E$3&lt;&gt;"",INDEX(Calculations!$E$4:$E$4005,SMALL(IF((Calculations!$U$4:$U$4005=E$3)*(Calculations!$V$4:$V$4005&gt;0),ROW(Calculations!$U$4:$U$4005)-ROW(INDEX(Calculations!$U$4:$U$4005,1,1))+1),ROUNDUP((ROW($B34)-ROW($B$3))/3,0)),1),""),"")</f>
        <v/>
      </c>
      <c r="F34" s="231"/>
      <c r="G34" s="231" t="str">
        <f t="array" ref="G34">IFERROR(
IF(G$3&lt;&gt;"",INDEX(Calculations!$E$4:$E$4005,SMALL(IF((Calculations!$U$4:$U$4005=G$3)*(Calculations!$V$4:$V$4005&gt;0),ROW(Calculations!$U$4:$U$4005)-ROW(INDEX(Calculations!$U$4:$U$4005,1,1))+1),ROUNDUP((ROW($B34)-ROW($B$3))/3,0)),1),""),"")</f>
        <v/>
      </c>
      <c r="H34" s="231"/>
      <c r="I34" s="231" t="str">
        <f t="array" ref="I34">IFERROR(
IF(I$3&lt;&gt;"",INDEX(Calculations!$E$4:$E$4005,SMALL(IF((Calculations!$U$4:$U$4005=I$3)*(Calculations!$V$4:$V$4005&gt;0),ROW(Calculations!$U$4:$U$4005)-ROW(INDEX(Calculations!$U$4:$U$4005,1,1))+1),ROUNDUP((ROW($B34)-ROW($B$3))/3,0)),1),""),"")</f>
        <v/>
      </c>
      <c r="J34" s="231"/>
      <c r="K34" s="231" t="str">
        <f t="array" ref="K34">IFERROR(
IF(K$3&lt;&gt;"",INDEX(Calculations!$E$4:$E$4005,SMALL(IF((Calculations!$U$4:$U$4005=K$3)*(Calculations!$V$4:$V$4005&gt;0),ROW(Calculations!$U$4:$U$4005)-ROW(INDEX(Calculations!$U$4:$U$4005,1,1))+1),ROUNDUP((ROW($B34)-ROW($B$3))/3,0)),1),""),"")</f>
        <v/>
      </c>
      <c r="L34" s="231"/>
      <c r="M34" s="231" t="str">
        <f t="array" ref="M34">IFERROR(
IF(M$3&lt;&gt;"",INDEX(Calculations!$E$4:$E$4005,SMALL(IF((Calculations!$U$4:$U$4005=M$3)*(Calculations!$V$4:$V$4005&gt;0),ROW(Calculations!$U$4:$U$4005)-ROW(INDEX(Calculations!$U$4:$U$4005,1,1))+1),ROUNDUP((ROW($B34)-ROW($B$3))/3,0)),1),""),"")</f>
        <v/>
      </c>
      <c r="N34" s="231"/>
      <c r="O34" s="231" t="str">
        <f t="array" ref="O34">IFERROR(
IF(O$3&lt;&gt;"",INDEX(Calculations!$E$4:$E$4005,SMALL(IF((Calculations!$U$4:$U$4005=O$3)*(Calculations!$V$4:$V$4005&gt;0),ROW(Calculations!$U$4:$U$4005)-ROW(INDEX(Calculations!$U$4:$U$4005,1,1))+1),ROUNDUP((ROW($B34)-ROW($B$3))/3,0)),1),""),"")</f>
        <v/>
      </c>
      <c r="P34" s="231"/>
      <c r="Q34" s="231" t="str">
        <f t="array" ref="Q34">IFERROR(
IF(Q$3&lt;&gt;"",INDEX(Calculations!$E$4:$E$4005,SMALL(IF((Calculations!$U$4:$U$4005=Q$3)*(Calculations!$V$4:$V$4005&gt;0),ROW(Calculations!$U$4:$U$4005)-ROW(INDEX(Calculations!$U$4:$U$4005,1,1))+1),ROUNDUP((ROW($B34)-ROW($B$3))/3,0)),1),""),"")</f>
        <v/>
      </c>
      <c r="R34" s="231"/>
      <c r="S34" s="231" t="str">
        <f t="array" ref="S34">IFERROR(
IF(S$3&lt;&gt;"",INDEX(Calculations!$E$4:$E$4005,SMALL(IF((Calculations!$U$4:$U$4005=S$3)*(Calculations!$V$4:$V$4005&gt;0),ROW(Calculations!$U$4:$U$4005)-ROW(INDEX(Calculations!$U$4:$U$4005,1,1))+1),ROUNDUP((ROW($B34)-ROW($B$3))/3,0)),1),""),"")</f>
        <v/>
      </c>
      <c r="T34" s="231"/>
      <c r="U34" s="231" t="str">
        <f t="array" ref="U34">IFERROR(
IF(U$3&lt;&gt;"",INDEX(Calculations!$E$4:$E$4005,SMALL(IF((Calculations!$U$4:$U$4005=U$3)*(Calculations!$V$4:$V$4005&gt;0),ROW(Calculations!$U$4:$U$4005)-ROW(INDEX(Calculations!$U$4:$U$4005,1,1))+1),ROUNDUP((ROW($B34)-ROW($B$3))/3,0)),1),""),"")</f>
        <v/>
      </c>
      <c r="V34" s="231" t="str">
        <f t="shared" si="1"/>
        <v/>
      </c>
    </row>
    <row r="35" spans="3:22" x14ac:dyDescent="0.25">
      <c r="C35" s="232" t="str">
        <f>C34</f>
        <v/>
      </c>
      <c r="D35" s="232"/>
      <c r="E35" s="232" t="str">
        <f>E34</f>
        <v/>
      </c>
      <c r="F35" s="232"/>
      <c r="G35" s="232" t="str">
        <f>G34</f>
        <v/>
      </c>
      <c r="H35" s="232"/>
      <c r="I35" s="232" t="str">
        <f>I34</f>
        <v/>
      </c>
      <c r="J35" s="232"/>
      <c r="K35" s="232" t="str">
        <f>K34</f>
        <v/>
      </c>
      <c r="L35" s="232"/>
      <c r="M35" s="232" t="str">
        <f>M34</f>
        <v/>
      </c>
      <c r="N35" s="232"/>
      <c r="O35" s="232" t="str">
        <f>O34</f>
        <v/>
      </c>
      <c r="P35" s="232"/>
      <c r="Q35" s="232" t="str">
        <f>Q34</f>
        <v/>
      </c>
      <c r="R35" s="232"/>
      <c r="S35" s="232" t="str">
        <f>S34</f>
        <v/>
      </c>
      <c r="T35" s="232"/>
      <c r="U35" s="232" t="str">
        <f>U34</f>
        <v/>
      </c>
      <c r="V35" s="232" t="str">
        <f t="shared" si="1"/>
        <v/>
      </c>
    </row>
    <row r="36" spans="3:22" x14ac:dyDescent="0.25">
      <c r="C36" s="233" t="str">
        <f>C34</f>
        <v/>
      </c>
      <c r="D36" s="233"/>
      <c r="E36" s="233" t="str">
        <f>E34</f>
        <v/>
      </c>
      <c r="F36" s="233"/>
      <c r="G36" s="233" t="str">
        <f>G34</f>
        <v/>
      </c>
      <c r="H36" s="233"/>
      <c r="I36" s="233" t="str">
        <f>I34</f>
        <v/>
      </c>
      <c r="J36" s="233"/>
      <c r="K36" s="233" t="str">
        <f>K34</f>
        <v/>
      </c>
      <c r="L36" s="233"/>
      <c r="M36" s="233" t="str">
        <f>M34</f>
        <v/>
      </c>
      <c r="N36" s="233"/>
      <c r="O36" s="233" t="str">
        <f>O34</f>
        <v/>
      </c>
      <c r="P36" s="233"/>
      <c r="Q36" s="233" t="str">
        <f>Q34</f>
        <v/>
      </c>
      <c r="R36" s="233"/>
      <c r="S36" s="233" t="str">
        <f>S34</f>
        <v/>
      </c>
      <c r="T36" s="233"/>
      <c r="U36" s="233" t="str">
        <f>U34</f>
        <v/>
      </c>
      <c r="V36" s="233" t="str">
        <f t="shared" si="1"/>
        <v/>
      </c>
    </row>
    <row r="37" spans="3:22" x14ac:dyDescent="0.25">
      <c r="C37" s="231" t="str">
        <f t="array" ref="C37">IFERROR(
IF(C$3&lt;&gt;"",INDEX(Calculations!$E$4:$E$4005,SMALL(IF((Calculations!$U$4:$U$4005=C$3)*(Calculations!$V$4:$V$4005&gt;0),ROW(Calculations!$U$4:$U$4005)-ROW(INDEX(Calculations!$U$4:$U$4005,1,1))+1),ROUNDUP((ROW($B37)-ROW($B$3))/3,0)),1),""),"")</f>
        <v/>
      </c>
      <c r="D37" s="231"/>
      <c r="E37" s="231" t="str">
        <f t="array" ref="E37">IFERROR(
IF(E$3&lt;&gt;"",INDEX(Calculations!$E$4:$E$4005,SMALL(IF((Calculations!$U$4:$U$4005=E$3)*(Calculations!$V$4:$V$4005&gt;0),ROW(Calculations!$U$4:$U$4005)-ROW(INDEX(Calculations!$U$4:$U$4005,1,1))+1),ROUNDUP((ROW($B37)-ROW($B$3))/3,0)),1),""),"")</f>
        <v/>
      </c>
      <c r="F37" s="231"/>
      <c r="G37" s="231" t="str">
        <f t="array" ref="G37">IFERROR(
IF(G$3&lt;&gt;"",INDEX(Calculations!$E$4:$E$4005,SMALL(IF((Calculations!$U$4:$U$4005=G$3)*(Calculations!$V$4:$V$4005&gt;0),ROW(Calculations!$U$4:$U$4005)-ROW(INDEX(Calculations!$U$4:$U$4005,1,1))+1),ROUNDUP((ROW($B37)-ROW($B$3))/3,0)),1),""),"")</f>
        <v/>
      </c>
      <c r="H37" s="231"/>
      <c r="I37" s="231" t="str">
        <f t="array" ref="I37">IFERROR(
IF(I$3&lt;&gt;"",INDEX(Calculations!$E$4:$E$4005,SMALL(IF((Calculations!$U$4:$U$4005=I$3)*(Calculations!$V$4:$V$4005&gt;0),ROW(Calculations!$U$4:$U$4005)-ROW(INDEX(Calculations!$U$4:$U$4005,1,1))+1),ROUNDUP((ROW($B37)-ROW($B$3))/3,0)),1),""),"")</f>
        <v/>
      </c>
      <c r="J37" s="231"/>
      <c r="K37" s="231" t="str">
        <f t="array" ref="K37">IFERROR(
IF(K$3&lt;&gt;"",INDEX(Calculations!$E$4:$E$4005,SMALL(IF((Calculations!$U$4:$U$4005=K$3)*(Calculations!$V$4:$V$4005&gt;0),ROW(Calculations!$U$4:$U$4005)-ROW(INDEX(Calculations!$U$4:$U$4005,1,1))+1),ROUNDUP((ROW($B37)-ROW($B$3))/3,0)),1),""),"")</f>
        <v/>
      </c>
      <c r="L37" s="231"/>
      <c r="M37" s="231" t="str">
        <f t="array" ref="M37">IFERROR(
IF(M$3&lt;&gt;"",INDEX(Calculations!$E$4:$E$4005,SMALL(IF((Calculations!$U$4:$U$4005=M$3)*(Calculations!$V$4:$V$4005&gt;0),ROW(Calculations!$U$4:$U$4005)-ROW(INDEX(Calculations!$U$4:$U$4005,1,1))+1),ROUNDUP((ROW($B37)-ROW($B$3))/3,0)),1),""),"")</f>
        <v/>
      </c>
      <c r="N37" s="231"/>
      <c r="O37" s="231" t="str">
        <f t="array" ref="O37">IFERROR(
IF(O$3&lt;&gt;"",INDEX(Calculations!$E$4:$E$4005,SMALL(IF((Calculations!$U$4:$U$4005=O$3)*(Calculations!$V$4:$V$4005&gt;0),ROW(Calculations!$U$4:$U$4005)-ROW(INDEX(Calculations!$U$4:$U$4005,1,1))+1),ROUNDUP((ROW($B37)-ROW($B$3))/3,0)),1),""),"")</f>
        <v/>
      </c>
      <c r="P37" s="231"/>
      <c r="Q37" s="231" t="str">
        <f t="array" ref="Q37">IFERROR(
IF(Q$3&lt;&gt;"",INDEX(Calculations!$E$4:$E$4005,SMALL(IF((Calculations!$U$4:$U$4005=Q$3)*(Calculations!$V$4:$V$4005&gt;0),ROW(Calculations!$U$4:$U$4005)-ROW(INDEX(Calculations!$U$4:$U$4005,1,1))+1),ROUNDUP((ROW($B37)-ROW($B$3))/3,0)),1),""),"")</f>
        <v/>
      </c>
      <c r="R37" s="231"/>
      <c r="S37" s="231" t="str">
        <f t="array" ref="S37">IFERROR(
IF(S$3&lt;&gt;"",INDEX(Calculations!$E$4:$E$4005,SMALL(IF((Calculations!$U$4:$U$4005=S$3)*(Calculations!$V$4:$V$4005&gt;0),ROW(Calculations!$U$4:$U$4005)-ROW(INDEX(Calculations!$U$4:$U$4005,1,1))+1),ROUNDUP((ROW($B37)-ROW($B$3))/3,0)),1),""),"")</f>
        <v/>
      </c>
      <c r="T37" s="231"/>
      <c r="U37" s="231" t="str">
        <f t="array" ref="U37">IFERROR(
IF(U$3&lt;&gt;"",INDEX(Calculations!$E$4:$E$4005,SMALL(IF((Calculations!$U$4:$U$4005=U$3)*(Calculations!$V$4:$V$4005&gt;0),ROW(Calculations!$U$4:$U$4005)-ROW(INDEX(Calculations!$U$4:$U$4005,1,1))+1),ROUNDUP((ROW($B37)-ROW($B$3))/3,0)),1),""),"")</f>
        <v/>
      </c>
      <c r="V37" s="231" t="str">
        <f t="shared" si="1"/>
        <v/>
      </c>
    </row>
    <row r="38" spans="3:22" x14ac:dyDescent="0.25">
      <c r="C38" s="232" t="str">
        <f>C37</f>
        <v/>
      </c>
      <c r="D38" s="232"/>
      <c r="E38" s="232" t="str">
        <f>E37</f>
        <v/>
      </c>
      <c r="F38" s="232"/>
      <c r="G38" s="232" t="str">
        <f>G37</f>
        <v/>
      </c>
      <c r="H38" s="232"/>
      <c r="I38" s="232" t="str">
        <f>I37</f>
        <v/>
      </c>
      <c r="J38" s="232"/>
      <c r="K38" s="232" t="str">
        <f>K37</f>
        <v/>
      </c>
      <c r="L38" s="232"/>
      <c r="M38" s="232" t="str">
        <f>M37</f>
        <v/>
      </c>
      <c r="N38" s="232"/>
      <c r="O38" s="232" t="str">
        <f>O37</f>
        <v/>
      </c>
      <c r="P38" s="232"/>
      <c r="Q38" s="232" t="str">
        <f>Q37</f>
        <v/>
      </c>
      <c r="R38" s="232"/>
      <c r="S38" s="232" t="str">
        <f>S37</f>
        <v/>
      </c>
      <c r="T38" s="232"/>
      <c r="U38" s="232" t="str">
        <f>U37</f>
        <v/>
      </c>
      <c r="V38" s="232" t="str">
        <f t="shared" si="1"/>
        <v/>
      </c>
    </row>
    <row r="39" spans="3:22" x14ac:dyDescent="0.25">
      <c r="C39" s="233" t="str">
        <f>C37</f>
        <v/>
      </c>
      <c r="D39" s="233"/>
      <c r="E39" s="233" t="str">
        <f>E37</f>
        <v/>
      </c>
      <c r="F39" s="233"/>
      <c r="G39" s="233" t="str">
        <f>G37</f>
        <v/>
      </c>
      <c r="H39" s="233"/>
      <c r="I39" s="233" t="str">
        <f>I37</f>
        <v/>
      </c>
      <c r="J39" s="233"/>
      <c r="K39" s="233" t="str">
        <f>K37</f>
        <v/>
      </c>
      <c r="L39" s="233"/>
      <c r="M39" s="233" t="str">
        <f>M37</f>
        <v/>
      </c>
      <c r="N39" s="233"/>
      <c r="O39" s="233" t="str">
        <f>O37</f>
        <v/>
      </c>
      <c r="P39" s="233"/>
      <c r="Q39" s="233" t="str">
        <f>Q37</f>
        <v/>
      </c>
      <c r="R39" s="233"/>
      <c r="S39" s="233" t="str">
        <f>S37</f>
        <v/>
      </c>
      <c r="T39" s="233"/>
      <c r="U39" s="233" t="str">
        <f>U37</f>
        <v/>
      </c>
      <c r="V39" s="233" t="str">
        <f t="shared" si="1"/>
        <v/>
      </c>
    </row>
    <row r="40" spans="3:22" x14ac:dyDescent="0.25">
      <c r="C40" s="231" t="str">
        <f t="array" ref="C40">IFERROR(
IF(C$3&lt;&gt;"",INDEX(Calculations!$E$4:$E$4005,SMALL(IF((Calculations!$U$4:$U$4005=C$3)*(Calculations!$V$4:$V$4005&gt;0),ROW(Calculations!$U$4:$U$4005)-ROW(INDEX(Calculations!$U$4:$U$4005,1,1))+1),ROUNDUP((ROW($B40)-ROW($B$3))/3,0)),1),""),"")</f>
        <v/>
      </c>
      <c r="D40" s="231"/>
      <c r="E40" s="231" t="str">
        <f t="array" ref="E40">IFERROR(
IF(E$3&lt;&gt;"",INDEX(Calculations!$E$4:$E$4005,SMALL(IF((Calculations!$U$4:$U$4005=E$3)*(Calculations!$V$4:$V$4005&gt;0),ROW(Calculations!$U$4:$U$4005)-ROW(INDEX(Calculations!$U$4:$U$4005,1,1))+1),ROUNDUP((ROW($B40)-ROW($B$3))/3,0)),1),""),"")</f>
        <v/>
      </c>
      <c r="F40" s="231"/>
      <c r="G40" s="231" t="str">
        <f t="array" ref="G40">IFERROR(
IF(G$3&lt;&gt;"",INDEX(Calculations!$E$4:$E$4005,SMALL(IF((Calculations!$U$4:$U$4005=G$3)*(Calculations!$V$4:$V$4005&gt;0),ROW(Calculations!$U$4:$U$4005)-ROW(INDEX(Calculations!$U$4:$U$4005,1,1))+1),ROUNDUP((ROW($B40)-ROW($B$3))/3,0)),1),""),"")</f>
        <v/>
      </c>
      <c r="H40" s="231"/>
      <c r="I40" s="231" t="str">
        <f t="array" ref="I40">IFERROR(
IF(I$3&lt;&gt;"",INDEX(Calculations!$E$4:$E$4005,SMALL(IF((Calculations!$U$4:$U$4005=I$3)*(Calculations!$V$4:$V$4005&gt;0),ROW(Calculations!$U$4:$U$4005)-ROW(INDEX(Calculations!$U$4:$U$4005,1,1))+1),ROUNDUP((ROW($B40)-ROW($B$3))/3,0)),1),""),"")</f>
        <v/>
      </c>
      <c r="J40" s="231"/>
      <c r="K40" s="231" t="str">
        <f t="array" ref="K40">IFERROR(
IF(K$3&lt;&gt;"",INDEX(Calculations!$E$4:$E$4005,SMALL(IF((Calculations!$U$4:$U$4005=K$3)*(Calculations!$V$4:$V$4005&gt;0),ROW(Calculations!$U$4:$U$4005)-ROW(INDEX(Calculations!$U$4:$U$4005,1,1))+1),ROUNDUP((ROW($B40)-ROW($B$3))/3,0)),1),""),"")</f>
        <v/>
      </c>
      <c r="L40" s="231"/>
      <c r="M40" s="231" t="str">
        <f t="array" ref="M40">IFERROR(
IF(M$3&lt;&gt;"",INDEX(Calculations!$E$4:$E$4005,SMALL(IF((Calculations!$U$4:$U$4005=M$3)*(Calculations!$V$4:$V$4005&gt;0),ROW(Calculations!$U$4:$U$4005)-ROW(INDEX(Calculations!$U$4:$U$4005,1,1))+1),ROUNDUP((ROW($B40)-ROW($B$3))/3,0)),1),""),"")</f>
        <v/>
      </c>
      <c r="N40" s="231"/>
      <c r="O40" s="231" t="str">
        <f t="array" ref="O40">IFERROR(
IF(O$3&lt;&gt;"",INDEX(Calculations!$E$4:$E$4005,SMALL(IF((Calculations!$U$4:$U$4005=O$3)*(Calculations!$V$4:$V$4005&gt;0),ROW(Calculations!$U$4:$U$4005)-ROW(INDEX(Calculations!$U$4:$U$4005,1,1))+1),ROUNDUP((ROW($B40)-ROW($B$3))/3,0)),1),""),"")</f>
        <v/>
      </c>
      <c r="P40" s="231"/>
      <c r="Q40" s="231" t="str">
        <f t="array" ref="Q40">IFERROR(
IF(Q$3&lt;&gt;"",INDEX(Calculations!$E$4:$E$4005,SMALL(IF((Calculations!$U$4:$U$4005=Q$3)*(Calculations!$V$4:$V$4005&gt;0),ROW(Calculations!$U$4:$U$4005)-ROW(INDEX(Calculations!$U$4:$U$4005,1,1))+1),ROUNDUP((ROW($B40)-ROW($B$3))/3,0)),1),""),"")</f>
        <v/>
      </c>
      <c r="R40" s="231"/>
      <c r="S40" s="231" t="str">
        <f t="array" ref="S40">IFERROR(
IF(S$3&lt;&gt;"",INDEX(Calculations!$E$4:$E$4005,SMALL(IF((Calculations!$U$4:$U$4005=S$3)*(Calculations!$V$4:$V$4005&gt;0),ROW(Calculations!$U$4:$U$4005)-ROW(INDEX(Calculations!$U$4:$U$4005,1,1))+1),ROUNDUP((ROW($B40)-ROW($B$3))/3,0)),1),""),"")</f>
        <v/>
      </c>
      <c r="T40" s="231"/>
      <c r="U40" s="231" t="str">
        <f t="array" ref="U40">IFERROR(
IF(U$3&lt;&gt;"",INDEX(Calculations!$E$4:$E$4005,SMALL(IF((Calculations!$U$4:$U$4005=U$3)*(Calculations!$V$4:$V$4005&gt;0),ROW(Calculations!$U$4:$U$4005)-ROW(INDEX(Calculations!$U$4:$U$4005,1,1))+1),ROUNDUP((ROW($B40)-ROW($B$3))/3,0)),1),""),"")</f>
        <v/>
      </c>
      <c r="V40" s="231" t="str">
        <f t="shared" si="1"/>
        <v/>
      </c>
    </row>
    <row r="41" spans="3:22" x14ac:dyDescent="0.25">
      <c r="C41" s="232" t="str">
        <f>C40</f>
        <v/>
      </c>
      <c r="D41" s="232"/>
      <c r="E41" s="232" t="str">
        <f>E40</f>
        <v/>
      </c>
      <c r="F41" s="232"/>
      <c r="G41" s="232" t="str">
        <f>G40</f>
        <v/>
      </c>
      <c r="H41" s="232"/>
      <c r="I41" s="232" t="str">
        <f>I40</f>
        <v/>
      </c>
      <c r="J41" s="232"/>
      <c r="K41" s="232" t="str">
        <f>K40</f>
        <v/>
      </c>
      <c r="L41" s="232"/>
      <c r="M41" s="232" t="str">
        <f>M40</f>
        <v/>
      </c>
      <c r="N41" s="232"/>
      <c r="O41" s="232" t="str">
        <f>O40</f>
        <v/>
      </c>
      <c r="P41" s="232"/>
      <c r="Q41" s="232" t="str">
        <f>Q40</f>
        <v/>
      </c>
      <c r="R41" s="232"/>
      <c r="S41" s="232" t="str">
        <f>S40</f>
        <v/>
      </c>
      <c r="T41" s="232"/>
      <c r="U41" s="232" t="str">
        <f>U40</f>
        <v/>
      </c>
      <c r="V41" s="232" t="str">
        <f t="shared" si="1"/>
        <v/>
      </c>
    </row>
    <row r="42" spans="3:22" x14ac:dyDescent="0.25">
      <c r="C42" s="233" t="str">
        <f>C40</f>
        <v/>
      </c>
      <c r="D42" s="233"/>
      <c r="E42" s="233" t="str">
        <f>E40</f>
        <v/>
      </c>
      <c r="F42" s="233"/>
      <c r="G42" s="233" t="str">
        <f>G40</f>
        <v/>
      </c>
      <c r="H42" s="233"/>
      <c r="I42" s="233" t="str">
        <f>I40</f>
        <v/>
      </c>
      <c r="J42" s="233"/>
      <c r="K42" s="233" t="str">
        <f>K40</f>
        <v/>
      </c>
      <c r="L42" s="233"/>
      <c r="M42" s="233" t="str">
        <f>M40</f>
        <v/>
      </c>
      <c r="N42" s="233"/>
      <c r="O42" s="233" t="str">
        <f>O40</f>
        <v/>
      </c>
      <c r="P42" s="233"/>
      <c r="Q42" s="233" t="str">
        <f>Q40</f>
        <v/>
      </c>
      <c r="R42" s="233"/>
      <c r="S42" s="233" t="str">
        <f>S40</f>
        <v/>
      </c>
      <c r="T42" s="233"/>
      <c r="U42" s="233" t="str">
        <f>U40</f>
        <v/>
      </c>
      <c r="V42" s="233" t="str">
        <f t="shared" si="1"/>
        <v/>
      </c>
    </row>
    <row r="43" spans="3:22" x14ac:dyDescent="0.25">
      <c r="C43" s="231" t="str">
        <f t="array" ref="C43">IFERROR(
IF(C$3&lt;&gt;"",INDEX(Calculations!$E$4:$E$4005,SMALL(IF((Calculations!$U$4:$U$4005=C$3)*(Calculations!$V$4:$V$4005&gt;0),ROW(Calculations!$U$4:$U$4005)-ROW(INDEX(Calculations!$U$4:$U$4005,1,1))+1),ROUNDUP((ROW($B43)-ROW($B$3))/3,0)),1),""),"")</f>
        <v/>
      </c>
      <c r="D43" s="231"/>
      <c r="E43" s="231" t="str">
        <f t="array" ref="E43">IFERROR(
IF(E$3&lt;&gt;"",INDEX(Calculations!$E$4:$E$4005,SMALL(IF((Calculations!$U$4:$U$4005=E$3)*(Calculations!$V$4:$V$4005&gt;0),ROW(Calculations!$U$4:$U$4005)-ROW(INDEX(Calculations!$U$4:$U$4005,1,1))+1),ROUNDUP((ROW($B43)-ROW($B$3))/3,0)),1),""),"")</f>
        <v/>
      </c>
      <c r="F43" s="231"/>
      <c r="G43" s="231" t="str">
        <f t="array" ref="G43">IFERROR(
IF(G$3&lt;&gt;"",INDEX(Calculations!$E$4:$E$4005,SMALL(IF((Calculations!$U$4:$U$4005=G$3)*(Calculations!$V$4:$V$4005&gt;0),ROW(Calculations!$U$4:$U$4005)-ROW(INDEX(Calculations!$U$4:$U$4005,1,1))+1),ROUNDUP((ROW($B43)-ROW($B$3))/3,0)),1),""),"")</f>
        <v/>
      </c>
      <c r="H43" s="231"/>
      <c r="I43" s="231" t="str">
        <f t="array" ref="I43">IFERROR(
IF(I$3&lt;&gt;"",INDEX(Calculations!$E$4:$E$4005,SMALL(IF((Calculations!$U$4:$U$4005=I$3)*(Calculations!$V$4:$V$4005&gt;0),ROW(Calculations!$U$4:$U$4005)-ROW(INDEX(Calculations!$U$4:$U$4005,1,1))+1),ROUNDUP((ROW($B43)-ROW($B$3))/3,0)),1),""),"")</f>
        <v/>
      </c>
      <c r="J43" s="231"/>
      <c r="K43" s="231" t="str">
        <f t="array" ref="K43">IFERROR(
IF(K$3&lt;&gt;"",INDEX(Calculations!$E$4:$E$4005,SMALL(IF((Calculations!$U$4:$U$4005=K$3)*(Calculations!$V$4:$V$4005&gt;0),ROW(Calculations!$U$4:$U$4005)-ROW(INDEX(Calculations!$U$4:$U$4005,1,1))+1),ROUNDUP((ROW($B43)-ROW($B$3))/3,0)),1),""),"")</f>
        <v/>
      </c>
      <c r="L43" s="231"/>
      <c r="M43" s="231" t="str">
        <f t="array" ref="M43">IFERROR(
IF(M$3&lt;&gt;"",INDEX(Calculations!$E$4:$E$4005,SMALL(IF((Calculations!$U$4:$U$4005=M$3)*(Calculations!$V$4:$V$4005&gt;0),ROW(Calculations!$U$4:$U$4005)-ROW(INDEX(Calculations!$U$4:$U$4005,1,1))+1),ROUNDUP((ROW($B43)-ROW($B$3))/3,0)),1),""),"")</f>
        <v/>
      </c>
      <c r="N43" s="231"/>
      <c r="O43" s="231" t="str">
        <f t="array" ref="O43">IFERROR(
IF(O$3&lt;&gt;"",INDEX(Calculations!$E$4:$E$4005,SMALL(IF((Calculations!$U$4:$U$4005=O$3)*(Calculations!$V$4:$V$4005&gt;0),ROW(Calculations!$U$4:$U$4005)-ROW(INDEX(Calculations!$U$4:$U$4005,1,1))+1),ROUNDUP((ROW($B43)-ROW($B$3))/3,0)),1),""),"")</f>
        <v/>
      </c>
      <c r="P43" s="231"/>
      <c r="Q43" s="231" t="str">
        <f t="array" ref="Q43">IFERROR(
IF(Q$3&lt;&gt;"",INDEX(Calculations!$E$4:$E$4005,SMALL(IF((Calculations!$U$4:$U$4005=Q$3)*(Calculations!$V$4:$V$4005&gt;0),ROW(Calculations!$U$4:$U$4005)-ROW(INDEX(Calculations!$U$4:$U$4005,1,1))+1),ROUNDUP((ROW($B43)-ROW($B$3))/3,0)),1),""),"")</f>
        <v/>
      </c>
      <c r="R43" s="231"/>
      <c r="S43" s="231" t="str">
        <f t="array" ref="S43">IFERROR(
IF(S$3&lt;&gt;"",INDEX(Calculations!$E$4:$E$4005,SMALL(IF((Calculations!$U$4:$U$4005=S$3)*(Calculations!$V$4:$V$4005&gt;0),ROW(Calculations!$U$4:$U$4005)-ROW(INDEX(Calculations!$U$4:$U$4005,1,1))+1),ROUNDUP((ROW($B43)-ROW($B$3))/3,0)),1),""),"")</f>
        <v/>
      </c>
      <c r="T43" s="231"/>
      <c r="U43" s="231" t="str">
        <f t="array" ref="U43">IFERROR(
IF(U$3&lt;&gt;"",INDEX(Calculations!$E$4:$E$4005,SMALL(IF((Calculations!$U$4:$U$4005=U$3)*(Calculations!$V$4:$V$4005&gt;0),ROW(Calculations!$U$4:$U$4005)-ROW(INDEX(Calculations!$U$4:$U$4005,1,1))+1),ROUNDUP((ROW($B43)-ROW($B$3))/3,0)),1),""),"")</f>
        <v/>
      </c>
      <c r="V43" s="231" t="str">
        <f t="shared" si="1"/>
        <v/>
      </c>
    </row>
    <row r="44" spans="3:22" x14ac:dyDescent="0.25">
      <c r="C44" s="232" t="str">
        <f>C43</f>
        <v/>
      </c>
      <c r="D44" s="232"/>
      <c r="E44" s="232" t="str">
        <f>E43</f>
        <v/>
      </c>
      <c r="F44" s="232"/>
      <c r="G44" s="232" t="str">
        <f>G43</f>
        <v/>
      </c>
      <c r="H44" s="232"/>
      <c r="I44" s="232" t="str">
        <f>I43</f>
        <v/>
      </c>
      <c r="J44" s="232"/>
      <c r="K44" s="232" t="str">
        <f>K43</f>
        <v/>
      </c>
      <c r="L44" s="232"/>
      <c r="M44" s="232" t="str">
        <f>M43</f>
        <v/>
      </c>
      <c r="N44" s="232"/>
      <c r="O44" s="232" t="str">
        <f>O43</f>
        <v/>
      </c>
      <c r="P44" s="232"/>
      <c r="Q44" s="232" t="str">
        <f>Q43</f>
        <v/>
      </c>
      <c r="R44" s="232"/>
      <c r="S44" s="232" t="str">
        <f>S43</f>
        <v/>
      </c>
      <c r="T44" s="232"/>
      <c r="U44" s="232" t="str">
        <f>U43</f>
        <v/>
      </c>
      <c r="V44" s="232" t="str">
        <f t="shared" si="1"/>
        <v/>
      </c>
    </row>
    <row r="45" spans="3:22" x14ac:dyDescent="0.25">
      <c r="C45" s="233" t="str">
        <f>C43</f>
        <v/>
      </c>
      <c r="D45" s="233"/>
      <c r="E45" s="233" t="str">
        <f>E43</f>
        <v/>
      </c>
      <c r="F45" s="233"/>
      <c r="G45" s="233" t="str">
        <f>G43</f>
        <v/>
      </c>
      <c r="H45" s="233"/>
      <c r="I45" s="233" t="str">
        <f>I43</f>
        <v/>
      </c>
      <c r="J45" s="233"/>
      <c r="K45" s="233" t="str">
        <f>K43</f>
        <v/>
      </c>
      <c r="L45" s="233"/>
      <c r="M45" s="233" t="str">
        <f>M43</f>
        <v/>
      </c>
      <c r="N45" s="233"/>
      <c r="O45" s="233" t="str">
        <f>O43</f>
        <v/>
      </c>
      <c r="P45" s="233"/>
      <c r="Q45" s="233" t="str">
        <f>Q43</f>
        <v/>
      </c>
      <c r="R45" s="233"/>
      <c r="S45" s="233" t="str">
        <f>S43</f>
        <v/>
      </c>
      <c r="T45" s="233"/>
      <c r="U45" s="233" t="str">
        <f>U43</f>
        <v/>
      </c>
      <c r="V45" s="233" t="str">
        <f t="shared" si="1"/>
        <v/>
      </c>
    </row>
    <row r="46" spans="3:22" x14ac:dyDescent="0.25">
      <c r="C46" s="231" t="str">
        <f t="array" ref="C46">IFERROR(
IF(C$3&lt;&gt;"",INDEX(Calculations!$E$4:$E$4005,SMALL(IF((Calculations!$U$4:$U$4005=C$3)*(Calculations!$V$4:$V$4005&gt;0),ROW(Calculations!$U$4:$U$4005)-ROW(INDEX(Calculations!$U$4:$U$4005,1,1))+1),ROUNDUP((ROW($B46)-ROW($B$3))/3,0)),1),""),"")</f>
        <v/>
      </c>
      <c r="D46" s="231"/>
      <c r="E46" s="231" t="str">
        <f t="array" ref="E46">IFERROR(
IF(E$3&lt;&gt;"",INDEX(Calculations!$E$4:$E$4005,SMALL(IF((Calculations!$U$4:$U$4005=E$3)*(Calculations!$V$4:$V$4005&gt;0),ROW(Calculations!$U$4:$U$4005)-ROW(INDEX(Calculations!$U$4:$U$4005,1,1))+1),ROUNDUP((ROW($B46)-ROW($B$3))/3,0)),1),""),"")</f>
        <v/>
      </c>
      <c r="F46" s="231"/>
      <c r="G46" s="231" t="str">
        <f t="array" ref="G46">IFERROR(
IF(G$3&lt;&gt;"",INDEX(Calculations!$E$4:$E$4005,SMALL(IF((Calculations!$U$4:$U$4005=G$3)*(Calculations!$V$4:$V$4005&gt;0),ROW(Calculations!$U$4:$U$4005)-ROW(INDEX(Calculations!$U$4:$U$4005,1,1))+1),ROUNDUP((ROW($B46)-ROW($B$3))/3,0)),1),""),"")</f>
        <v/>
      </c>
      <c r="H46" s="231"/>
      <c r="I46" s="231" t="str">
        <f t="array" ref="I46">IFERROR(
IF(I$3&lt;&gt;"",INDEX(Calculations!$E$4:$E$4005,SMALL(IF((Calculations!$U$4:$U$4005=I$3)*(Calculations!$V$4:$V$4005&gt;0),ROW(Calculations!$U$4:$U$4005)-ROW(INDEX(Calculations!$U$4:$U$4005,1,1))+1),ROUNDUP((ROW($B46)-ROW($B$3))/3,0)),1),""),"")</f>
        <v/>
      </c>
      <c r="J46" s="231"/>
      <c r="K46" s="231" t="str">
        <f t="array" ref="K46">IFERROR(
IF(K$3&lt;&gt;"",INDEX(Calculations!$E$4:$E$4005,SMALL(IF((Calculations!$U$4:$U$4005=K$3)*(Calculations!$V$4:$V$4005&gt;0),ROW(Calculations!$U$4:$U$4005)-ROW(INDEX(Calculations!$U$4:$U$4005,1,1))+1),ROUNDUP((ROW($B46)-ROW($B$3))/3,0)),1),""),"")</f>
        <v/>
      </c>
      <c r="L46" s="231"/>
      <c r="M46" s="231" t="str">
        <f t="array" ref="M46">IFERROR(
IF(M$3&lt;&gt;"",INDEX(Calculations!$E$4:$E$4005,SMALL(IF((Calculations!$U$4:$U$4005=M$3)*(Calculations!$V$4:$V$4005&gt;0),ROW(Calculations!$U$4:$U$4005)-ROW(INDEX(Calculations!$U$4:$U$4005,1,1))+1),ROUNDUP((ROW($B46)-ROW($B$3))/3,0)),1),""),"")</f>
        <v/>
      </c>
      <c r="N46" s="231"/>
      <c r="O46" s="231" t="str">
        <f t="array" ref="O46">IFERROR(
IF(O$3&lt;&gt;"",INDEX(Calculations!$E$4:$E$4005,SMALL(IF((Calculations!$U$4:$U$4005=O$3)*(Calculations!$V$4:$V$4005&gt;0),ROW(Calculations!$U$4:$U$4005)-ROW(INDEX(Calculations!$U$4:$U$4005,1,1))+1),ROUNDUP((ROW($B46)-ROW($B$3))/3,0)),1),""),"")</f>
        <v/>
      </c>
      <c r="P46" s="231"/>
      <c r="Q46" s="231" t="str">
        <f t="array" ref="Q46">IFERROR(
IF(Q$3&lt;&gt;"",INDEX(Calculations!$E$4:$E$4005,SMALL(IF((Calculations!$U$4:$U$4005=Q$3)*(Calculations!$V$4:$V$4005&gt;0),ROW(Calculations!$U$4:$U$4005)-ROW(INDEX(Calculations!$U$4:$U$4005,1,1))+1),ROUNDUP((ROW($B46)-ROW($B$3))/3,0)),1),""),"")</f>
        <v/>
      </c>
      <c r="R46" s="231"/>
      <c r="S46" s="231" t="str">
        <f t="array" ref="S46">IFERROR(
IF(S$3&lt;&gt;"",INDEX(Calculations!$E$4:$E$4005,SMALL(IF((Calculations!$U$4:$U$4005=S$3)*(Calculations!$V$4:$V$4005&gt;0),ROW(Calculations!$U$4:$U$4005)-ROW(INDEX(Calculations!$U$4:$U$4005,1,1))+1),ROUNDUP((ROW($B46)-ROW($B$3))/3,0)),1),""),"")</f>
        <v/>
      </c>
      <c r="T46" s="231"/>
      <c r="U46" s="231" t="str">
        <f t="array" ref="U46">IFERROR(
IF(U$3&lt;&gt;"",INDEX(Calculations!$E$4:$E$4005,SMALL(IF((Calculations!$U$4:$U$4005=U$3)*(Calculations!$V$4:$V$4005&gt;0),ROW(Calculations!$U$4:$U$4005)-ROW(INDEX(Calculations!$U$4:$U$4005,1,1))+1),ROUNDUP((ROW($B46)-ROW($B$3))/3,0)),1),""),"")</f>
        <v/>
      </c>
      <c r="V46" s="231" t="str">
        <f t="shared" si="1"/>
        <v/>
      </c>
    </row>
    <row r="47" spans="3:22" x14ac:dyDescent="0.25">
      <c r="C47" s="232" t="str">
        <f>C46</f>
        <v/>
      </c>
      <c r="D47" s="232"/>
      <c r="E47" s="232" t="str">
        <f>E46</f>
        <v/>
      </c>
      <c r="F47" s="232"/>
      <c r="G47" s="232" t="str">
        <f>G46</f>
        <v/>
      </c>
      <c r="H47" s="232"/>
      <c r="I47" s="232" t="str">
        <f>I46</f>
        <v/>
      </c>
      <c r="J47" s="232"/>
      <c r="K47" s="232" t="str">
        <f>K46</f>
        <v/>
      </c>
      <c r="L47" s="232"/>
      <c r="M47" s="232" t="str">
        <f>M46</f>
        <v/>
      </c>
      <c r="N47" s="232"/>
      <c r="O47" s="232" t="str">
        <f>O46</f>
        <v/>
      </c>
      <c r="P47" s="232"/>
      <c r="Q47" s="232" t="str">
        <f>Q46</f>
        <v/>
      </c>
      <c r="R47" s="232"/>
      <c r="S47" s="232" t="str">
        <f>S46</f>
        <v/>
      </c>
      <c r="T47" s="232"/>
      <c r="U47" s="232" t="str">
        <f>U46</f>
        <v/>
      </c>
      <c r="V47" s="232" t="str">
        <f t="shared" si="1"/>
        <v/>
      </c>
    </row>
    <row r="48" spans="3:22" x14ac:dyDescent="0.25">
      <c r="C48" s="233" t="str">
        <f>C46</f>
        <v/>
      </c>
      <c r="D48" s="233"/>
      <c r="E48" s="233" t="str">
        <f>E46</f>
        <v/>
      </c>
      <c r="F48" s="233"/>
      <c r="G48" s="233" t="str">
        <f>G46</f>
        <v/>
      </c>
      <c r="H48" s="233"/>
      <c r="I48" s="233" t="str">
        <f>I46</f>
        <v/>
      </c>
      <c r="J48" s="233"/>
      <c r="K48" s="233" t="str">
        <f>K46</f>
        <v/>
      </c>
      <c r="L48" s="233"/>
      <c r="M48" s="233" t="str">
        <f>M46</f>
        <v/>
      </c>
      <c r="N48" s="233"/>
      <c r="O48" s="233" t="str">
        <f>O46</f>
        <v/>
      </c>
      <c r="P48" s="233"/>
      <c r="Q48" s="233" t="str">
        <f>Q46</f>
        <v/>
      </c>
      <c r="R48" s="233"/>
      <c r="S48" s="233" t="str">
        <f>S46</f>
        <v/>
      </c>
      <c r="T48" s="233"/>
      <c r="U48" s="233" t="str">
        <f>U46</f>
        <v/>
      </c>
      <c r="V48" s="233" t="str">
        <f t="shared" si="1"/>
        <v/>
      </c>
    </row>
    <row r="49" spans="3:22" x14ac:dyDescent="0.25">
      <c r="C49" s="231" t="str">
        <f t="array" ref="C49">IFERROR(
IF(C$3&lt;&gt;"",INDEX(Calculations!$E$4:$E$4005,SMALL(IF((Calculations!$U$4:$U$4005=C$3)*(Calculations!$V$4:$V$4005&gt;0),ROW(Calculations!$U$4:$U$4005)-ROW(INDEX(Calculations!$U$4:$U$4005,1,1))+1),ROUNDUP((ROW($B49)-ROW($B$3))/3,0)),1),""),"")</f>
        <v/>
      </c>
      <c r="D49" s="231"/>
      <c r="E49" s="231" t="str">
        <f t="array" ref="E49">IFERROR(
IF(E$3&lt;&gt;"",INDEX(Calculations!$E$4:$E$4005,SMALL(IF((Calculations!$U$4:$U$4005=E$3)*(Calculations!$V$4:$V$4005&gt;0),ROW(Calculations!$U$4:$U$4005)-ROW(INDEX(Calculations!$U$4:$U$4005,1,1))+1),ROUNDUP((ROW($B49)-ROW($B$3))/3,0)),1),""),"")</f>
        <v/>
      </c>
      <c r="F49" s="231"/>
      <c r="G49" s="231" t="str">
        <f t="array" ref="G49">IFERROR(
IF(G$3&lt;&gt;"",INDEX(Calculations!$E$4:$E$4005,SMALL(IF((Calculations!$U$4:$U$4005=G$3)*(Calculations!$V$4:$V$4005&gt;0),ROW(Calculations!$U$4:$U$4005)-ROW(INDEX(Calculations!$U$4:$U$4005,1,1))+1),ROUNDUP((ROW($B49)-ROW($B$3))/3,0)),1),""),"")</f>
        <v/>
      </c>
      <c r="H49" s="231"/>
      <c r="I49" s="231" t="str">
        <f t="array" ref="I49">IFERROR(
IF(I$3&lt;&gt;"",INDEX(Calculations!$E$4:$E$4005,SMALL(IF((Calculations!$U$4:$U$4005=I$3)*(Calculations!$V$4:$V$4005&gt;0),ROW(Calculations!$U$4:$U$4005)-ROW(INDEX(Calculations!$U$4:$U$4005,1,1))+1),ROUNDUP((ROW($B49)-ROW($B$3))/3,0)),1),""),"")</f>
        <v/>
      </c>
      <c r="J49" s="231"/>
      <c r="K49" s="231" t="str">
        <f t="array" ref="K49">IFERROR(
IF(K$3&lt;&gt;"",INDEX(Calculations!$E$4:$E$4005,SMALL(IF((Calculations!$U$4:$U$4005=K$3)*(Calculations!$V$4:$V$4005&gt;0),ROW(Calculations!$U$4:$U$4005)-ROW(INDEX(Calculations!$U$4:$U$4005,1,1))+1),ROUNDUP((ROW($B49)-ROW($B$3))/3,0)),1),""),"")</f>
        <v/>
      </c>
      <c r="L49" s="231"/>
      <c r="M49" s="231" t="str">
        <f t="array" ref="M49">IFERROR(
IF(M$3&lt;&gt;"",INDEX(Calculations!$E$4:$E$4005,SMALL(IF((Calculations!$U$4:$U$4005=M$3)*(Calculations!$V$4:$V$4005&gt;0),ROW(Calculations!$U$4:$U$4005)-ROW(INDEX(Calculations!$U$4:$U$4005,1,1))+1),ROUNDUP((ROW($B49)-ROW($B$3))/3,0)),1),""),"")</f>
        <v/>
      </c>
      <c r="N49" s="231"/>
      <c r="O49" s="231" t="str">
        <f t="array" ref="O49">IFERROR(
IF(O$3&lt;&gt;"",INDEX(Calculations!$E$4:$E$4005,SMALL(IF((Calculations!$U$4:$U$4005=O$3)*(Calculations!$V$4:$V$4005&gt;0),ROW(Calculations!$U$4:$U$4005)-ROW(INDEX(Calculations!$U$4:$U$4005,1,1))+1),ROUNDUP((ROW($B49)-ROW($B$3))/3,0)),1),""),"")</f>
        <v/>
      </c>
      <c r="P49" s="231"/>
      <c r="Q49" s="231" t="str">
        <f t="array" ref="Q49">IFERROR(
IF(Q$3&lt;&gt;"",INDEX(Calculations!$E$4:$E$4005,SMALL(IF((Calculations!$U$4:$U$4005=Q$3)*(Calculations!$V$4:$V$4005&gt;0),ROW(Calculations!$U$4:$U$4005)-ROW(INDEX(Calculations!$U$4:$U$4005,1,1))+1),ROUNDUP((ROW($B49)-ROW($B$3))/3,0)),1),""),"")</f>
        <v/>
      </c>
      <c r="R49" s="231"/>
      <c r="S49" s="231" t="str">
        <f t="array" ref="S49">IFERROR(
IF(S$3&lt;&gt;"",INDEX(Calculations!$E$4:$E$4005,SMALL(IF((Calculations!$U$4:$U$4005=S$3)*(Calculations!$V$4:$V$4005&gt;0),ROW(Calculations!$U$4:$U$4005)-ROW(INDEX(Calculations!$U$4:$U$4005,1,1))+1),ROUNDUP((ROW($B49)-ROW($B$3))/3,0)),1),""),"")</f>
        <v/>
      </c>
      <c r="T49" s="231"/>
      <c r="U49" s="231" t="str">
        <f t="array" ref="U49">IFERROR(
IF(U$3&lt;&gt;"",INDEX(Calculations!$E$4:$E$4005,SMALL(IF((Calculations!$U$4:$U$4005=U$3)*(Calculations!$V$4:$V$4005&gt;0),ROW(Calculations!$U$4:$U$4005)-ROW(INDEX(Calculations!$U$4:$U$4005,1,1))+1),ROUNDUP((ROW($B49)-ROW($B$3))/3,0)),1),""),"")</f>
        <v/>
      </c>
      <c r="V49" s="231" t="str">
        <f t="shared" si="1"/>
        <v/>
      </c>
    </row>
    <row r="50" spans="3:22" x14ac:dyDescent="0.25">
      <c r="C50" s="232" t="str">
        <f>C49</f>
        <v/>
      </c>
      <c r="D50" s="232"/>
      <c r="E50" s="232" t="str">
        <f>E49</f>
        <v/>
      </c>
      <c r="F50" s="232"/>
      <c r="G50" s="232" t="str">
        <f>G49</f>
        <v/>
      </c>
      <c r="H50" s="232"/>
      <c r="I50" s="232" t="str">
        <f>I49</f>
        <v/>
      </c>
      <c r="J50" s="232"/>
      <c r="K50" s="232" t="str">
        <f>K49</f>
        <v/>
      </c>
      <c r="L50" s="232"/>
      <c r="M50" s="232" t="str">
        <f>M49</f>
        <v/>
      </c>
      <c r="N50" s="232"/>
      <c r="O50" s="232" t="str">
        <f>O49</f>
        <v/>
      </c>
      <c r="P50" s="232"/>
      <c r="Q50" s="232" t="str">
        <f>Q49</f>
        <v/>
      </c>
      <c r="R50" s="232"/>
      <c r="S50" s="232" t="str">
        <f>S49</f>
        <v/>
      </c>
      <c r="T50" s="232"/>
      <c r="U50" s="232" t="str">
        <f>U49</f>
        <v/>
      </c>
      <c r="V50" s="232" t="str">
        <f t="shared" si="1"/>
        <v/>
      </c>
    </row>
    <row r="51" spans="3:22" x14ac:dyDescent="0.25">
      <c r="C51" s="233" t="str">
        <f>C49</f>
        <v/>
      </c>
      <c r="D51" s="233"/>
      <c r="E51" s="233" t="str">
        <f>E49</f>
        <v/>
      </c>
      <c r="F51" s="233"/>
      <c r="G51" s="233" t="str">
        <f>G49</f>
        <v/>
      </c>
      <c r="H51" s="233"/>
      <c r="I51" s="233" t="str">
        <f>I49</f>
        <v/>
      </c>
      <c r="J51" s="233"/>
      <c r="K51" s="233" t="str">
        <f>K49</f>
        <v/>
      </c>
      <c r="L51" s="233"/>
      <c r="M51" s="233" t="str">
        <f>M49</f>
        <v/>
      </c>
      <c r="N51" s="233"/>
      <c r="O51" s="233" t="str">
        <f>O49</f>
        <v/>
      </c>
      <c r="P51" s="233"/>
      <c r="Q51" s="233" t="str">
        <f>Q49</f>
        <v/>
      </c>
      <c r="R51" s="233"/>
      <c r="S51" s="233" t="str">
        <f>S49</f>
        <v/>
      </c>
      <c r="T51" s="233"/>
      <c r="U51" s="233" t="str">
        <f>U49</f>
        <v/>
      </c>
      <c r="V51" s="233" t="str">
        <f t="shared" si="1"/>
        <v/>
      </c>
    </row>
    <row r="52" spans="3:22" x14ac:dyDescent="0.25">
      <c r="C52" s="231" t="str">
        <f t="array" ref="C52">IFERROR(
IF(C$3&lt;&gt;"",INDEX(Calculations!$E$4:$E$4005,SMALL(IF((Calculations!$U$4:$U$4005=C$3)*(Calculations!$V$4:$V$4005&gt;0),ROW(Calculations!$U$4:$U$4005)-ROW(INDEX(Calculations!$U$4:$U$4005,1,1))+1),ROUNDUP((ROW($B52)-ROW($B$3))/3,0)),1),""),"")</f>
        <v/>
      </c>
      <c r="D52" s="231"/>
      <c r="E52" s="231" t="str">
        <f t="array" ref="E52">IFERROR(
IF(E$3&lt;&gt;"",INDEX(Calculations!$E$4:$E$4005,SMALL(IF((Calculations!$U$4:$U$4005=E$3)*(Calculations!$V$4:$V$4005&gt;0),ROW(Calculations!$U$4:$U$4005)-ROW(INDEX(Calculations!$U$4:$U$4005,1,1))+1),ROUNDUP((ROW($B52)-ROW($B$3))/3,0)),1),""),"")</f>
        <v/>
      </c>
      <c r="F52" s="231"/>
      <c r="G52" s="231" t="str">
        <f t="array" ref="G52">IFERROR(
IF(G$3&lt;&gt;"",INDEX(Calculations!$E$4:$E$4005,SMALL(IF((Calculations!$U$4:$U$4005=G$3)*(Calculations!$V$4:$V$4005&gt;0),ROW(Calculations!$U$4:$U$4005)-ROW(INDEX(Calculations!$U$4:$U$4005,1,1))+1),ROUNDUP((ROW($B52)-ROW($B$3))/3,0)),1),""),"")</f>
        <v/>
      </c>
      <c r="H52" s="231"/>
      <c r="I52" s="231" t="str">
        <f t="array" ref="I52">IFERROR(
IF(I$3&lt;&gt;"",INDEX(Calculations!$E$4:$E$4005,SMALL(IF((Calculations!$U$4:$U$4005=I$3)*(Calculations!$V$4:$V$4005&gt;0),ROW(Calculations!$U$4:$U$4005)-ROW(INDEX(Calculations!$U$4:$U$4005,1,1))+1),ROUNDUP((ROW($B52)-ROW($B$3))/3,0)),1),""),"")</f>
        <v/>
      </c>
      <c r="J52" s="231"/>
      <c r="K52" s="231" t="str">
        <f t="array" ref="K52">IFERROR(
IF(K$3&lt;&gt;"",INDEX(Calculations!$E$4:$E$4005,SMALL(IF((Calculations!$U$4:$U$4005=K$3)*(Calculations!$V$4:$V$4005&gt;0),ROW(Calculations!$U$4:$U$4005)-ROW(INDEX(Calculations!$U$4:$U$4005,1,1))+1),ROUNDUP((ROW($B52)-ROW($B$3))/3,0)),1),""),"")</f>
        <v/>
      </c>
      <c r="L52" s="231"/>
      <c r="M52" s="231" t="str">
        <f t="array" ref="M52">IFERROR(
IF(M$3&lt;&gt;"",INDEX(Calculations!$E$4:$E$4005,SMALL(IF((Calculations!$U$4:$U$4005=M$3)*(Calculations!$V$4:$V$4005&gt;0),ROW(Calculations!$U$4:$U$4005)-ROW(INDEX(Calculations!$U$4:$U$4005,1,1))+1),ROUNDUP((ROW($B52)-ROW($B$3))/3,0)),1),""),"")</f>
        <v/>
      </c>
      <c r="N52" s="231"/>
      <c r="O52" s="231" t="str">
        <f t="array" ref="O52">IFERROR(
IF(O$3&lt;&gt;"",INDEX(Calculations!$E$4:$E$4005,SMALL(IF((Calculations!$U$4:$U$4005=O$3)*(Calculations!$V$4:$V$4005&gt;0),ROW(Calculations!$U$4:$U$4005)-ROW(INDEX(Calculations!$U$4:$U$4005,1,1))+1),ROUNDUP((ROW($B52)-ROW($B$3))/3,0)),1),""),"")</f>
        <v/>
      </c>
      <c r="P52" s="231"/>
      <c r="Q52" s="231" t="str">
        <f t="array" ref="Q52">IFERROR(
IF(Q$3&lt;&gt;"",INDEX(Calculations!$E$4:$E$4005,SMALL(IF((Calculations!$U$4:$U$4005=Q$3)*(Calculations!$V$4:$V$4005&gt;0),ROW(Calculations!$U$4:$U$4005)-ROW(INDEX(Calculations!$U$4:$U$4005,1,1))+1),ROUNDUP((ROW($B52)-ROW($B$3))/3,0)),1),""),"")</f>
        <v/>
      </c>
      <c r="R52" s="231"/>
      <c r="S52" s="231" t="str">
        <f t="array" ref="S52">IFERROR(
IF(S$3&lt;&gt;"",INDEX(Calculations!$E$4:$E$4005,SMALL(IF((Calculations!$U$4:$U$4005=S$3)*(Calculations!$V$4:$V$4005&gt;0),ROW(Calculations!$U$4:$U$4005)-ROW(INDEX(Calculations!$U$4:$U$4005,1,1))+1),ROUNDUP((ROW($B52)-ROW($B$3))/3,0)),1),""),"")</f>
        <v/>
      </c>
      <c r="T52" s="231"/>
      <c r="U52" s="231" t="str">
        <f t="array" ref="U52">IFERROR(
IF(U$3&lt;&gt;"",INDEX(Calculations!$E$4:$E$4005,SMALL(IF((Calculations!$U$4:$U$4005=U$3)*(Calculations!$V$4:$V$4005&gt;0),ROW(Calculations!$U$4:$U$4005)-ROW(INDEX(Calculations!$U$4:$U$4005,1,1))+1),ROUNDUP((ROW($B52)-ROW($B$3))/3,0)),1),""),"")</f>
        <v/>
      </c>
      <c r="V52" s="231" t="str">
        <f t="shared" si="1"/>
        <v/>
      </c>
    </row>
    <row r="53" spans="3:22" x14ac:dyDescent="0.25">
      <c r="C53" s="232" t="str">
        <f>C52</f>
        <v/>
      </c>
      <c r="D53" s="232"/>
      <c r="E53" s="232" t="str">
        <f>E52</f>
        <v/>
      </c>
      <c r="F53" s="232"/>
      <c r="G53" s="232" t="str">
        <f>G52</f>
        <v/>
      </c>
      <c r="H53" s="232"/>
      <c r="I53" s="232" t="str">
        <f>I52</f>
        <v/>
      </c>
      <c r="J53" s="232"/>
      <c r="K53" s="232" t="str">
        <f>K52</f>
        <v/>
      </c>
      <c r="L53" s="232"/>
      <c r="M53" s="232" t="str">
        <f>M52</f>
        <v/>
      </c>
      <c r="N53" s="232"/>
      <c r="O53" s="232" t="str">
        <f>O52</f>
        <v/>
      </c>
      <c r="P53" s="232"/>
      <c r="Q53" s="232" t="str">
        <f>Q52</f>
        <v/>
      </c>
      <c r="R53" s="232"/>
      <c r="S53" s="232" t="str">
        <f>S52</f>
        <v/>
      </c>
      <c r="T53" s="232"/>
      <c r="U53" s="232" t="str">
        <f>U52</f>
        <v/>
      </c>
      <c r="V53" s="232" t="str">
        <f t="shared" si="1"/>
        <v/>
      </c>
    </row>
    <row r="54" spans="3:22" x14ac:dyDescent="0.25">
      <c r="C54" s="233" t="str">
        <f>C52</f>
        <v/>
      </c>
      <c r="D54" s="233"/>
      <c r="E54" s="233" t="str">
        <f>E52</f>
        <v/>
      </c>
      <c r="F54" s="233"/>
      <c r="G54" s="233" t="str">
        <f>G52</f>
        <v/>
      </c>
      <c r="H54" s="233"/>
      <c r="I54" s="233" t="str">
        <f>I52</f>
        <v/>
      </c>
      <c r="J54" s="233"/>
      <c r="K54" s="233" t="str">
        <f>K52</f>
        <v/>
      </c>
      <c r="L54" s="233"/>
      <c r="M54" s="233" t="str">
        <f>M52</f>
        <v/>
      </c>
      <c r="N54" s="233"/>
      <c r="O54" s="233" t="str">
        <f>O52</f>
        <v/>
      </c>
      <c r="P54" s="233"/>
      <c r="Q54" s="233" t="str">
        <f>Q52</f>
        <v/>
      </c>
      <c r="R54" s="233"/>
      <c r="S54" s="233" t="str">
        <f>S52</f>
        <v/>
      </c>
      <c r="T54" s="233"/>
      <c r="U54" s="233" t="str">
        <f>U52</f>
        <v/>
      </c>
      <c r="V54" s="233" t="str">
        <f t="shared" si="1"/>
        <v/>
      </c>
    </row>
    <row r="55" spans="3:22" x14ac:dyDescent="0.25">
      <c r="C55" s="231" t="str">
        <f t="array" ref="C55">IFERROR(
IF(C$3&lt;&gt;"",INDEX(Calculations!$E$4:$E$4005,SMALL(IF((Calculations!$U$4:$U$4005=C$3)*(Calculations!$V$4:$V$4005&gt;0),ROW(Calculations!$U$4:$U$4005)-ROW(INDEX(Calculations!$U$4:$U$4005,1,1))+1),ROUNDUP((ROW($B55)-ROW($B$3))/3,0)),1),""),"")</f>
        <v/>
      </c>
      <c r="D55" s="231"/>
      <c r="E55" s="231" t="str">
        <f t="array" ref="E55">IFERROR(
IF(E$3&lt;&gt;"",INDEX(Calculations!$E$4:$E$4005,SMALL(IF((Calculations!$U$4:$U$4005=E$3)*(Calculations!$V$4:$V$4005&gt;0),ROW(Calculations!$U$4:$U$4005)-ROW(INDEX(Calculations!$U$4:$U$4005,1,1))+1),ROUNDUP((ROW($B55)-ROW($B$3))/3,0)),1),""),"")</f>
        <v/>
      </c>
      <c r="F55" s="231"/>
      <c r="G55" s="231" t="str">
        <f t="array" ref="G55">IFERROR(
IF(G$3&lt;&gt;"",INDEX(Calculations!$E$4:$E$4005,SMALL(IF((Calculations!$U$4:$U$4005=G$3)*(Calculations!$V$4:$V$4005&gt;0),ROW(Calculations!$U$4:$U$4005)-ROW(INDEX(Calculations!$U$4:$U$4005,1,1))+1),ROUNDUP((ROW($B55)-ROW($B$3))/3,0)),1),""),"")</f>
        <v/>
      </c>
      <c r="H55" s="231"/>
      <c r="I55" s="231" t="str">
        <f t="array" ref="I55">IFERROR(
IF(I$3&lt;&gt;"",INDEX(Calculations!$E$4:$E$4005,SMALL(IF((Calculations!$U$4:$U$4005=I$3)*(Calculations!$V$4:$V$4005&gt;0),ROW(Calculations!$U$4:$U$4005)-ROW(INDEX(Calculations!$U$4:$U$4005,1,1))+1),ROUNDUP((ROW($B55)-ROW($B$3))/3,0)),1),""),"")</f>
        <v/>
      </c>
      <c r="J55" s="231"/>
      <c r="K55" s="231" t="str">
        <f t="array" ref="K55">IFERROR(
IF(K$3&lt;&gt;"",INDEX(Calculations!$E$4:$E$4005,SMALL(IF((Calculations!$U$4:$U$4005=K$3)*(Calculations!$V$4:$V$4005&gt;0),ROW(Calculations!$U$4:$U$4005)-ROW(INDEX(Calculations!$U$4:$U$4005,1,1))+1),ROUNDUP((ROW($B55)-ROW($B$3))/3,0)),1),""),"")</f>
        <v/>
      </c>
      <c r="L55" s="231"/>
      <c r="M55" s="231" t="str">
        <f t="array" ref="M55">IFERROR(
IF(M$3&lt;&gt;"",INDEX(Calculations!$E$4:$E$4005,SMALL(IF((Calculations!$U$4:$U$4005=M$3)*(Calculations!$V$4:$V$4005&gt;0),ROW(Calculations!$U$4:$U$4005)-ROW(INDEX(Calculations!$U$4:$U$4005,1,1))+1),ROUNDUP((ROW($B55)-ROW($B$3))/3,0)),1),""),"")</f>
        <v/>
      </c>
      <c r="N55" s="231"/>
      <c r="O55" s="231" t="str">
        <f t="array" ref="O55">IFERROR(
IF(O$3&lt;&gt;"",INDEX(Calculations!$E$4:$E$4005,SMALL(IF((Calculations!$U$4:$U$4005=O$3)*(Calculations!$V$4:$V$4005&gt;0),ROW(Calculations!$U$4:$U$4005)-ROW(INDEX(Calculations!$U$4:$U$4005,1,1))+1),ROUNDUP((ROW($B55)-ROW($B$3))/3,0)),1),""),"")</f>
        <v/>
      </c>
      <c r="P55" s="231"/>
      <c r="Q55" s="231" t="str">
        <f t="array" ref="Q55">IFERROR(
IF(Q$3&lt;&gt;"",INDEX(Calculations!$E$4:$E$4005,SMALL(IF((Calculations!$U$4:$U$4005=Q$3)*(Calculations!$V$4:$V$4005&gt;0),ROW(Calculations!$U$4:$U$4005)-ROW(INDEX(Calculations!$U$4:$U$4005,1,1))+1),ROUNDUP((ROW($B55)-ROW($B$3))/3,0)),1),""),"")</f>
        <v/>
      </c>
      <c r="R55" s="231"/>
      <c r="S55" s="231" t="str">
        <f t="array" ref="S55">IFERROR(
IF(S$3&lt;&gt;"",INDEX(Calculations!$E$4:$E$4005,SMALL(IF((Calculations!$U$4:$U$4005=S$3)*(Calculations!$V$4:$V$4005&gt;0),ROW(Calculations!$U$4:$U$4005)-ROW(INDEX(Calculations!$U$4:$U$4005,1,1))+1),ROUNDUP((ROW($B55)-ROW($B$3))/3,0)),1),""),"")</f>
        <v/>
      </c>
      <c r="T55" s="231"/>
      <c r="U55" s="231" t="str">
        <f t="array" ref="U55">IFERROR(
IF(U$3&lt;&gt;"",INDEX(Calculations!$E$4:$E$4005,SMALL(IF((Calculations!$U$4:$U$4005=U$3)*(Calculations!$V$4:$V$4005&gt;0),ROW(Calculations!$U$4:$U$4005)-ROW(INDEX(Calculations!$U$4:$U$4005,1,1))+1),ROUNDUP((ROW($B55)-ROW($B$3))/3,0)),1),""),"")</f>
        <v/>
      </c>
      <c r="V55" s="231" t="str">
        <f t="shared" si="1"/>
        <v/>
      </c>
    </row>
    <row r="56" spans="3:22" x14ac:dyDescent="0.25">
      <c r="C56" s="232" t="str">
        <f>C55</f>
        <v/>
      </c>
      <c r="D56" s="232"/>
      <c r="E56" s="232" t="str">
        <f>E55</f>
        <v/>
      </c>
      <c r="F56" s="232"/>
      <c r="G56" s="232" t="str">
        <f>G55</f>
        <v/>
      </c>
      <c r="H56" s="232"/>
      <c r="I56" s="232" t="str">
        <f>I55</f>
        <v/>
      </c>
      <c r="J56" s="232"/>
      <c r="K56" s="232" t="str">
        <f>K55</f>
        <v/>
      </c>
      <c r="L56" s="232"/>
      <c r="M56" s="232" t="str">
        <f>M55</f>
        <v/>
      </c>
      <c r="N56" s="232"/>
      <c r="O56" s="232" t="str">
        <f>O55</f>
        <v/>
      </c>
      <c r="P56" s="232"/>
      <c r="Q56" s="232" t="str">
        <f>Q55</f>
        <v/>
      </c>
      <c r="R56" s="232"/>
      <c r="S56" s="232" t="str">
        <f>S55</f>
        <v/>
      </c>
      <c r="T56" s="232"/>
      <c r="U56" s="232" t="str">
        <f>U55</f>
        <v/>
      </c>
      <c r="V56" s="232" t="str">
        <f t="shared" si="1"/>
        <v/>
      </c>
    </row>
    <row r="57" spans="3:22" x14ac:dyDescent="0.25">
      <c r="C57" s="233" t="str">
        <f>C55</f>
        <v/>
      </c>
      <c r="D57" s="233"/>
      <c r="E57" s="233" t="str">
        <f>E55</f>
        <v/>
      </c>
      <c r="F57" s="233"/>
      <c r="G57" s="233" t="str">
        <f>G55</f>
        <v/>
      </c>
      <c r="H57" s="233"/>
      <c r="I57" s="233" t="str">
        <f>I55</f>
        <v/>
      </c>
      <c r="J57" s="233"/>
      <c r="K57" s="233" t="str">
        <f>K55</f>
        <v/>
      </c>
      <c r="L57" s="233"/>
      <c r="M57" s="233" t="str">
        <f>M55</f>
        <v/>
      </c>
      <c r="N57" s="233"/>
      <c r="O57" s="233" t="str">
        <f>O55</f>
        <v/>
      </c>
      <c r="P57" s="233"/>
      <c r="Q57" s="233" t="str">
        <f>Q55</f>
        <v/>
      </c>
      <c r="R57" s="233"/>
      <c r="S57" s="233" t="str">
        <f>S55</f>
        <v/>
      </c>
      <c r="T57" s="233"/>
      <c r="U57" s="233" t="str">
        <f>U55</f>
        <v/>
      </c>
      <c r="V57" s="233" t="str">
        <f t="shared" si="1"/>
        <v/>
      </c>
    </row>
    <row r="58" spans="3:22" x14ac:dyDescent="0.25">
      <c r="C58" s="231" t="str">
        <f t="array" ref="C58">IFERROR(
IF(C$3&lt;&gt;"",INDEX(Calculations!$E$4:$E$4005,SMALL(IF((Calculations!$U$4:$U$4005=C$3)*(Calculations!$V$4:$V$4005&gt;0),ROW(Calculations!$U$4:$U$4005)-ROW(INDEX(Calculations!$U$4:$U$4005,1,1))+1),ROUNDUP((ROW($B58)-ROW($B$3))/3,0)),1),""),"")</f>
        <v/>
      </c>
      <c r="D58" s="231"/>
      <c r="E58" s="231" t="str">
        <f t="array" ref="E58">IFERROR(
IF(E$3&lt;&gt;"",INDEX(Calculations!$E$4:$E$4005,SMALL(IF((Calculations!$U$4:$U$4005=E$3)*(Calculations!$V$4:$V$4005&gt;0),ROW(Calculations!$U$4:$U$4005)-ROW(INDEX(Calculations!$U$4:$U$4005,1,1))+1),ROUNDUP((ROW($B58)-ROW($B$3))/3,0)),1),""),"")</f>
        <v/>
      </c>
      <c r="F58" s="231"/>
      <c r="G58" s="231" t="str">
        <f t="array" ref="G58">IFERROR(
IF(G$3&lt;&gt;"",INDEX(Calculations!$E$4:$E$4005,SMALL(IF((Calculations!$U$4:$U$4005=G$3)*(Calculations!$V$4:$V$4005&gt;0),ROW(Calculations!$U$4:$U$4005)-ROW(INDEX(Calculations!$U$4:$U$4005,1,1))+1),ROUNDUP((ROW($B58)-ROW($B$3))/3,0)),1),""),"")</f>
        <v/>
      </c>
      <c r="H58" s="231"/>
      <c r="I58" s="231" t="str">
        <f t="array" ref="I58">IFERROR(
IF(I$3&lt;&gt;"",INDEX(Calculations!$E$4:$E$4005,SMALL(IF((Calculations!$U$4:$U$4005=I$3)*(Calculations!$V$4:$V$4005&gt;0),ROW(Calculations!$U$4:$U$4005)-ROW(INDEX(Calculations!$U$4:$U$4005,1,1))+1),ROUNDUP((ROW($B58)-ROW($B$3))/3,0)),1),""),"")</f>
        <v/>
      </c>
      <c r="J58" s="231"/>
      <c r="K58" s="231" t="str">
        <f t="array" ref="K58">IFERROR(
IF(K$3&lt;&gt;"",INDEX(Calculations!$E$4:$E$4005,SMALL(IF((Calculations!$U$4:$U$4005=K$3)*(Calculations!$V$4:$V$4005&gt;0),ROW(Calculations!$U$4:$U$4005)-ROW(INDEX(Calculations!$U$4:$U$4005,1,1))+1),ROUNDUP((ROW($B58)-ROW($B$3))/3,0)),1),""),"")</f>
        <v/>
      </c>
      <c r="L58" s="231"/>
      <c r="M58" s="231" t="str">
        <f t="array" ref="M58">IFERROR(
IF(M$3&lt;&gt;"",INDEX(Calculations!$E$4:$E$4005,SMALL(IF((Calculations!$U$4:$U$4005=M$3)*(Calculations!$V$4:$V$4005&gt;0),ROW(Calculations!$U$4:$U$4005)-ROW(INDEX(Calculations!$U$4:$U$4005,1,1))+1),ROUNDUP((ROW($B58)-ROW($B$3))/3,0)),1),""),"")</f>
        <v/>
      </c>
      <c r="N58" s="231"/>
      <c r="O58" s="231" t="str">
        <f t="array" ref="O58">IFERROR(
IF(O$3&lt;&gt;"",INDEX(Calculations!$E$4:$E$4005,SMALL(IF((Calculations!$U$4:$U$4005=O$3)*(Calculations!$V$4:$V$4005&gt;0),ROW(Calculations!$U$4:$U$4005)-ROW(INDEX(Calculations!$U$4:$U$4005,1,1))+1),ROUNDUP((ROW($B58)-ROW($B$3))/3,0)),1),""),"")</f>
        <v/>
      </c>
      <c r="P58" s="231"/>
      <c r="Q58" s="231" t="str">
        <f t="array" ref="Q58">IFERROR(
IF(Q$3&lt;&gt;"",INDEX(Calculations!$E$4:$E$4005,SMALL(IF((Calculations!$U$4:$U$4005=Q$3)*(Calculations!$V$4:$V$4005&gt;0),ROW(Calculations!$U$4:$U$4005)-ROW(INDEX(Calculations!$U$4:$U$4005,1,1))+1),ROUNDUP((ROW($B58)-ROW($B$3))/3,0)),1),""),"")</f>
        <v/>
      </c>
      <c r="R58" s="231"/>
      <c r="S58" s="231" t="str">
        <f t="array" ref="S58">IFERROR(
IF(S$3&lt;&gt;"",INDEX(Calculations!$E$4:$E$4005,SMALL(IF((Calculations!$U$4:$U$4005=S$3)*(Calculations!$V$4:$V$4005&gt;0),ROW(Calculations!$U$4:$U$4005)-ROW(INDEX(Calculations!$U$4:$U$4005,1,1))+1),ROUNDUP((ROW($B58)-ROW($B$3))/3,0)),1),""),"")</f>
        <v/>
      </c>
      <c r="T58" s="231"/>
      <c r="U58" s="231" t="str">
        <f t="array" ref="U58">IFERROR(
IF(U$3&lt;&gt;"",INDEX(Calculations!$E$4:$E$4005,SMALL(IF((Calculations!$U$4:$U$4005=U$3)*(Calculations!$V$4:$V$4005&gt;0),ROW(Calculations!$U$4:$U$4005)-ROW(INDEX(Calculations!$U$4:$U$4005,1,1))+1),ROUNDUP((ROW($B58)-ROW($B$3))/3,0)),1),""),"")</f>
        <v/>
      </c>
      <c r="V58" s="231" t="str">
        <f t="shared" si="1"/>
        <v/>
      </c>
    </row>
    <row r="59" spans="3:22" x14ac:dyDescent="0.25">
      <c r="C59" s="232" t="str">
        <f>C58</f>
        <v/>
      </c>
      <c r="D59" s="232"/>
      <c r="E59" s="232" t="str">
        <f>E58</f>
        <v/>
      </c>
      <c r="F59" s="232"/>
      <c r="G59" s="232" t="str">
        <f>G58</f>
        <v/>
      </c>
      <c r="H59" s="232"/>
      <c r="I59" s="232" t="str">
        <f>I58</f>
        <v/>
      </c>
      <c r="J59" s="232"/>
      <c r="K59" s="232" t="str">
        <f>K58</f>
        <v/>
      </c>
      <c r="L59" s="232"/>
      <c r="M59" s="232" t="str">
        <f>M58</f>
        <v/>
      </c>
      <c r="N59" s="232"/>
      <c r="O59" s="232" t="str">
        <f>O58</f>
        <v/>
      </c>
      <c r="P59" s="232"/>
      <c r="Q59" s="232" t="str">
        <f>Q58</f>
        <v/>
      </c>
      <c r="R59" s="232"/>
      <c r="S59" s="232" t="str">
        <f>S58</f>
        <v/>
      </c>
      <c r="T59" s="232"/>
      <c r="U59" s="232" t="str">
        <f>U58</f>
        <v/>
      </c>
      <c r="V59" s="232" t="str">
        <f t="shared" si="1"/>
        <v/>
      </c>
    </row>
    <row r="60" spans="3:22" x14ac:dyDescent="0.25">
      <c r="C60" s="233" t="str">
        <f>C58</f>
        <v/>
      </c>
      <c r="D60" s="233"/>
      <c r="E60" s="233" t="str">
        <f>E58</f>
        <v/>
      </c>
      <c r="F60" s="233"/>
      <c r="G60" s="233" t="str">
        <f>G58</f>
        <v/>
      </c>
      <c r="H60" s="233"/>
      <c r="I60" s="233" t="str">
        <f>I58</f>
        <v/>
      </c>
      <c r="J60" s="233"/>
      <c r="K60" s="233" t="str">
        <f>K58</f>
        <v/>
      </c>
      <c r="L60" s="233"/>
      <c r="M60" s="233" t="str">
        <f>M58</f>
        <v/>
      </c>
      <c r="N60" s="233"/>
      <c r="O60" s="233" t="str">
        <f>O58</f>
        <v/>
      </c>
      <c r="P60" s="233"/>
      <c r="Q60" s="233" t="str">
        <f>Q58</f>
        <v/>
      </c>
      <c r="R60" s="233"/>
      <c r="S60" s="233" t="str">
        <f>S58</f>
        <v/>
      </c>
      <c r="T60" s="233"/>
      <c r="U60" s="233" t="str">
        <f>U58</f>
        <v/>
      </c>
      <c r="V60" s="233" t="str">
        <f t="shared" si="1"/>
        <v/>
      </c>
    </row>
    <row r="61" spans="3:22" x14ac:dyDescent="0.25">
      <c r="C61" s="231" t="str">
        <f t="array" ref="C61">IFERROR(
IF(C$3&lt;&gt;"",INDEX(Calculations!$E$4:$E$4005,SMALL(IF((Calculations!$U$4:$U$4005=C$3)*(Calculations!$V$4:$V$4005&gt;0),ROW(Calculations!$U$4:$U$4005)-ROW(INDEX(Calculations!$U$4:$U$4005,1,1))+1),ROUNDUP((ROW($B61)-ROW($B$3))/3,0)),1),""),"")</f>
        <v/>
      </c>
      <c r="D61" s="231"/>
      <c r="E61" s="231" t="str">
        <f t="array" ref="E61">IFERROR(
IF(E$3&lt;&gt;"",INDEX(Calculations!$E$4:$E$4005,SMALL(IF((Calculations!$U$4:$U$4005=E$3)*(Calculations!$V$4:$V$4005&gt;0),ROW(Calculations!$U$4:$U$4005)-ROW(INDEX(Calculations!$U$4:$U$4005,1,1))+1),ROUNDUP((ROW($B61)-ROW($B$3))/3,0)),1),""),"")</f>
        <v/>
      </c>
      <c r="F61" s="231"/>
      <c r="G61" s="231" t="str">
        <f t="array" ref="G61">IFERROR(
IF(G$3&lt;&gt;"",INDEX(Calculations!$E$4:$E$4005,SMALL(IF((Calculations!$U$4:$U$4005=G$3)*(Calculations!$V$4:$V$4005&gt;0),ROW(Calculations!$U$4:$U$4005)-ROW(INDEX(Calculations!$U$4:$U$4005,1,1))+1),ROUNDUP((ROW($B61)-ROW($B$3))/3,0)),1),""),"")</f>
        <v/>
      </c>
      <c r="H61" s="231"/>
      <c r="I61" s="231" t="str">
        <f t="array" ref="I61">IFERROR(
IF(I$3&lt;&gt;"",INDEX(Calculations!$E$4:$E$4005,SMALL(IF((Calculations!$U$4:$U$4005=I$3)*(Calculations!$V$4:$V$4005&gt;0),ROW(Calculations!$U$4:$U$4005)-ROW(INDEX(Calculations!$U$4:$U$4005,1,1))+1),ROUNDUP((ROW($B61)-ROW($B$3))/3,0)),1),""),"")</f>
        <v/>
      </c>
      <c r="J61" s="231"/>
      <c r="K61" s="231" t="str">
        <f t="array" ref="K61">IFERROR(
IF(K$3&lt;&gt;"",INDEX(Calculations!$E$4:$E$4005,SMALL(IF((Calculations!$U$4:$U$4005=K$3)*(Calculations!$V$4:$V$4005&gt;0),ROW(Calculations!$U$4:$U$4005)-ROW(INDEX(Calculations!$U$4:$U$4005,1,1))+1),ROUNDUP((ROW($B61)-ROW($B$3))/3,0)),1),""),"")</f>
        <v/>
      </c>
      <c r="L61" s="231"/>
      <c r="M61" s="231" t="str">
        <f t="array" ref="M61">IFERROR(
IF(M$3&lt;&gt;"",INDEX(Calculations!$E$4:$E$4005,SMALL(IF((Calculations!$U$4:$U$4005=M$3)*(Calculations!$V$4:$V$4005&gt;0),ROW(Calculations!$U$4:$U$4005)-ROW(INDEX(Calculations!$U$4:$U$4005,1,1))+1),ROUNDUP((ROW($B61)-ROW($B$3))/3,0)),1),""),"")</f>
        <v/>
      </c>
      <c r="N61" s="231"/>
      <c r="O61" s="231" t="str">
        <f t="array" ref="O61">IFERROR(
IF(O$3&lt;&gt;"",INDEX(Calculations!$E$4:$E$4005,SMALL(IF((Calculations!$U$4:$U$4005=O$3)*(Calculations!$V$4:$V$4005&gt;0),ROW(Calculations!$U$4:$U$4005)-ROW(INDEX(Calculations!$U$4:$U$4005,1,1))+1),ROUNDUP((ROW($B61)-ROW($B$3))/3,0)),1),""),"")</f>
        <v/>
      </c>
      <c r="P61" s="231"/>
      <c r="Q61" s="231" t="str">
        <f t="array" ref="Q61">IFERROR(
IF(Q$3&lt;&gt;"",INDEX(Calculations!$E$4:$E$4005,SMALL(IF((Calculations!$U$4:$U$4005=Q$3)*(Calculations!$V$4:$V$4005&gt;0),ROW(Calculations!$U$4:$U$4005)-ROW(INDEX(Calculations!$U$4:$U$4005,1,1))+1),ROUNDUP((ROW($B61)-ROW($B$3))/3,0)),1),""),"")</f>
        <v/>
      </c>
      <c r="R61" s="231"/>
      <c r="S61" s="231" t="str">
        <f t="array" ref="S61">IFERROR(
IF(S$3&lt;&gt;"",INDEX(Calculations!$E$4:$E$4005,SMALL(IF((Calculations!$U$4:$U$4005=S$3)*(Calculations!$V$4:$V$4005&gt;0),ROW(Calculations!$U$4:$U$4005)-ROW(INDEX(Calculations!$U$4:$U$4005,1,1))+1),ROUNDUP((ROW($B61)-ROW($B$3))/3,0)),1),""),"")</f>
        <v/>
      </c>
      <c r="T61" s="231"/>
      <c r="U61" s="231" t="str">
        <f t="array" ref="U61">IFERROR(
IF(U$3&lt;&gt;"",INDEX(Calculations!$E$4:$E$4005,SMALL(IF((Calculations!$U$4:$U$4005=U$3)*(Calculations!$V$4:$V$4005&gt;0),ROW(Calculations!$U$4:$U$4005)-ROW(INDEX(Calculations!$U$4:$U$4005,1,1))+1),ROUNDUP((ROW($B61)-ROW($B$3))/3,0)),1),""),"")</f>
        <v/>
      </c>
      <c r="V61" s="231" t="str">
        <f t="shared" si="1"/>
        <v/>
      </c>
    </row>
    <row r="62" spans="3:22" x14ac:dyDescent="0.25">
      <c r="C62" s="232" t="str">
        <f>C61</f>
        <v/>
      </c>
      <c r="D62" s="232"/>
      <c r="E62" s="232" t="str">
        <f>E61</f>
        <v/>
      </c>
      <c r="F62" s="232"/>
      <c r="G62" s="232" t="str">
        <f>G61</f>
        <v/>
      </c>
      <c r="H62" s="232"/>
      <c r="I62" s="232" t="str">
        <f>I61</f>
        <v/>
      </c>
      <c r="J62" s="232"/>
      <c r="K62" s="232" t="str">
        <f>K61</f>
        <v/>
      </c>
      <c r="L62" s="232"/>
      <c r="M62" s="232" t="str">
        <f>M61</f>
        <v/>
      </c>
      <c r="N62" s="232"/>
      <c r="O62" s="232" t="str">
        <f>O61</f>
        <v/>
      </c>
      <c r="P62" s="232"/>
      <c r="Q62" s="232" t="str">
        <f>Q61</f>
        <v/>
      </c>
      <c r="R62" s="232"/>
      <c r="S62" s="232" t="str">
        <f>S61</f>
        <v/>
      </c>
      <c r="T62" s="232"/>
      <c r="U62" s="232" t="str">
        <f>U61</f>
        <v/>
      </c>
      <c r="V62" s="232" t="str">
        <f t="shared" si="1"/>
        <v/>
      </c>
    </row>
    <row r="63" spans="3:22" x14ac:dyDescent="0.25">
      <c r="C63" s="233" t="str">
        <f>C61</f>
        <v/>
      </c>
      <c r="D63" s="233"/>
      <c r="E63" s="233" t="str">
        <f>E61</f>
        <v/>
      </c>
      <c r="F63" s="233"/>
      <c r="G63" s="233" t="str">
        <f>G61</f>
        <v/>
      </c>
      <c r="H63" s="233"/>
      <c r="I63" s="233" t="str">
        <f>I61</f>
        <v/>
      </c>
      <c r="J63" s="233"/>
      <c r="K63" s="233" t="str">
        <f>K61</f>
        <v/>
      </c>
      <c r="L63" s="233"/>
      <c r="M63" s="233" t="str">
        <f>M61</f>
        <v/>
      </c>
      <c r="N63" s="233"/>
      <c r="O63" s="233" t="str">
        <f>O61</f>
        <v/>
      </c>
      <c r="P63" s="233"/>
      <c r="Q63" s="233" t="str">
        <f>Q61</f>
        <v/>
      </c>
      <c r="R63" s="233"/>
      <c r="S63" s="233" t="str">
        <f>S61</f>
        <v/>
      </c>
      <c r="T63" s="233"/>
      <c r="U63" s="233" t="str">
        <f>U61</f>
        <v/>
      </c>
      <c r="V63" s="233" t="str">
        <f t="shared" si="1"/>
        <v/>
      </c>
    </row>
    <row r="64" spans="3:22" x14ac:dyDescent="0.25">
      <c r="C64" s="231" t="str">
        <f t="array" ref="C64">IFERROR(
IF(C$3&lt;&gt;"",INDEX(Calculations!$E$4:$E$4005,SMALL(IF((Calculations!$U$4:$U$4005=C$3)*(Calculations!$V$4:$V$4005&gt;0),ROW(Calculations!$U$4:$U$4005)-ROW(INDEX(Calculations!$U$4:$U$4005,1,1))+1),ROUNDUP((ROW($B64)-ROW($B$3))/3,0)),1),""),"")</f>
        <v/>
      </c>
      <c r="D64" s="231"/>
      <c r="E64" s="231" t="str">
        <f t="array" ref="E64">IFERROR(
IF(E$3&lt;&gt;"",INDEX(Calculations!$E$4:$E$4005,SMALL(IF((Calculations!$U$4:$U$4005=E$3)*(Calculations!$V$4:$V$4005&gt;0),ROW(Calculations!$U$4:$U$4005)-ROW(INDEX(Calculations!$U$4:$U$4005,1,1))+1),ROUNDUP((ROW($B64)-ROW($B$3))/3,0)),1),""),"")</f>
        <v/>
      </c>
      <c r="F64" s="231"/>
      <c r="G64" s="231" t="str">
        <f t="array" ref="G64">IFERROR(
IF(G$3&lt;&gt;"",INDEX(Calculations!$E$4:$E$4005,SMALL(IF((Calculations!$U$4:$U$4005=G$3)*(Calculations!$V$4:$V$4005&gt;0),ROW(Calculations!$U$4:$U$4005)-ROW(INDEX(Calculations!$U$4:$U$4005,1,1))+1),ROUNDUP((ROW($B64)-ROW($B$3))/3,0)),1),""),"")</f>
        <v/>
      </c>
      <c r="H64" s="231"/>
      <c r="I64" s="231" t="str">
        <f t="array" ref="I64">IFERROR(
IF(I$3&lt;&gt;"",INDEX(Calculations!$E$4:$E$4005,SMALL(IF((Calculations!$U$4:$U$4005=I$3)*(Calculations!$V$4:$V$4005&gt;0),ROW(Calculations!$U$4:$U$4005)-ROW(INDEX(Calculations!$U$4:$U$4005,1,1))+1),ROUNDUP((ROW($B64)-ROW($B$3))/3,0)),1),""),"")</f>
        <v/>
      </c>
      <c r="J64" s="231"/>
      <c r="K64" s="231" t="str">
        <f t="array" ref="K64">IFERROR(
IF(K$3&lt;&gt;"",INDEX(Calculations!$E$4:$E$4005,SMALL(IF((Calculations!$U$4:$U$4005=K$3)*(Calculations!$V$4:$V$4005&gt;0),ROW(Calculations!$U$4:$U$4005)-ROW(INDEX(Calculations!$U$4:$U$4005,1,1))+1),ROUNDUP((ROW($B64)-ROW($B$3))/3,0)),1),""),"")</f>
        <v/>
      </c>
      <c r="L64" s="231"/>
      <c r="M64" s="231" t="str">
        <f t="array" ref="M64">IFERROR(
IF(M$3&lt;&gt;"",INDEX(Calculations!$E$4:$E$4005,SMALL(IF((Calculations!$U$4:$U$4005=M$3)*(Calculations!$V$4:$V$4005&gt;0),ROW(Calculations!$U$4:$U$4005)-ROW(INDEX(Calculations!$U$4:$U$4005,1,1))+1),ROUNDUP((ROW($B64)-ROW($B$3))/3,0)),1),""),"")</f>
        <v/>
      </c>
      <c r="N64" s="231"/>
      <c r="O64" s="231" t="str">
        <f t="array" ref="O64">IFERROR(
IF(O$3&lt;&gt;"",INDEX(Calculations!$E$4:$E$4005,SMALL(IF((Calculations!$U$4:$U$4005=O$3)*(Calculations!$V$4:$V$4005&gt;0),ROW(Calculations!$U$4:$U$4005)-ROW(INDEX(Calculations!$U$4:$U$4005,1,1))+1),ROUNDUP((ROW($B64)-ROW($B$3))/3,0)),1),""),"")</f>
        <v/>
      </c>
      <c r="P64" s="231"/>
      <c r="Q64" s="231" t="str">
        <f t="array" ref="Q64">IFERROR(
IF(Q$3&lt;&gt;"",INDEX(Calculations!$E$4:$E$4005,SMALL(IF((Calculations!$U$4:$U$4005=Q$3)*(Calculations!$V$4:$V$4005&gt;0),ROW(Calculations!$U$4:$U$4005)-ROW(INDEX(Calculations!$U$4:$U$4005,1,1))+1),ROUNDUP((ROW($B64)-ROW($B$3))/3,0)),1),""),"")</f>
        <v/>
      </c>
      <c r="R64" s="231"/>
      <c r="S64" s="231" t="str">
        <f t="array" ref="S64">IFERROR(
IF(S$3&lt;&gt;"",INDEX(Calculations!$E$4:$E$4005,SMALL(IF((Calculations!$U$4:$U$4005=S$3)*(Calculations!$V$4:$V$4005&gt;0),ROW(Calculations!$U$4:$U$4005)-ROW(INDEX(Calculations!$U$4:$U$4005,1,1))+1),ROUNDUP((ROW($B64)-ROW($B$3))/3,0)),1),""),"")</f>
        <v/>
      </c>
      <c r="T64" s="231"/>
      <c r="U64" s="231" t="str">
        <f t="array" ref="U64">IFERROR(
IF(U$3&lt;&gt;"",INDEX(Calculations!$E$4:$E$4005,SMALL(IF((Calculations!$U$4:$U$4005=U$3)*(Calculations!$V$4:$V$4005&gt;0),ROW(Calculations!$U$4:$U$4005)-ROW(INDEX(Calculations!$U$4:$U$4005,1,1))+1),ROUNDUP((ROW($B64)-ROW($B$3))/3,0)),1),""),"")</f>
        <v/>
      </c>
      <c r="V64" s="231" t="str">
        <f t="shared" ref="V64:V127" si="2">IF(LEN(U64)&gt;0,"x","")</f>
        <v/>
      </c>
    </row>
    <row r="65" spans="3:22" x14ac:dyDescent="0.25">
      <c r="C65" s="232" t="str">
        <f>C64</f>
        <v/>
      </c>
      <c r="D65" s="232"/>
      <c r="E65" s="232" t="str">
        <f>E64</f>
        <v/>
      </c>
      <c r="F65" s="232"/>
      <c r="G65" s="232" t="str">
        <f>G64</f>
        <v/>
      </c>
      <c r="H65" s="232"/>
      <c r="I65" s="232" t="str">
        <f>I64</f>
        <v/>
      </c>
      <c r="J65" s="232"/>
      <c r="K65" s="232" t="str">
        <f>K64</f>
        <v/>
      </c>
      <c r="L65" s="232"/>
      <c r="M65" s="232" t="str">
        <f>M64</f>
        <v/>
      </c>
      <c r="N65" s="232"/>
      <c r="O65" s="232" t="str">
        <f>O64</f>
        <v/>
      </c>
      <c r="P65" s="232"/>
      <c r="Q65" s="232" t="str">
        <f>Q64</f>
        <v/>
      </c>
      <c r="R65" s="232"/>
      <c r="S65" s="232" t="str">
        <f>S64</f>
        <v/>
      </c>
      <c r="T65" s="232"/>
      <c r="U65" s="232" t="str">
        <f>U64</f>
        <v/>
      </c>
      <c r="V65" s="232" t="str">
        <f t="shared" si="2"/>
        <v/>
      </c>
    </row>
    <row r="66" spans="3:22" x14ac:dyDescent="0.25">
      <c r="C66" s="233" t="str">
        <f>C64</f>
        <v/>
      </c>
      <c r="D66" s="233"/>
      <c r="E66" s="233" t="str">
        <f>E64</f>
        <v/>
      </c>
      <c r="F66" s="233"/>
      <c r="G66" s="233" t="str">
        <f>G64</f>
        <v/>
      </c>
      <c r="H66" s="233"/>
      <c r="I66" s="233" t="str">
        <f>I64</f>
        <v/>
      </c>
      <c r="J66" s="233"/>
      <c r="K66" s="233" t="str">
        <f>K64</f>
        <v/>
      </c>
      <c r="L66" s="233"/>
      <c r="M66" s="233" t="str">
        <f>M64</f>
        <v/>
      </c>
      <c r="N66" s="233"/>
      <c r="O66" s="233" t="str">
        <f>O64</f>
        <v/>
      </c>
      <c r="P66" s="233"/>
      <c r="Q66" s="233" t="str">
        <f>Q64</f>
        <v/>
      </c>
      <c r="R66" s="233"/>
      <c r="S66" s="233" t="str">
        <f>S64</f>
        <v/>
      </c>
      <c r="T66" s="233"/>
      <c r="U66" s="233" t="str">
        <f>U64</f>
        <v/>
      </c>
      <c r="V66" s="233" t="str">
        <f t="shared" si="2"/>
        <v/>
      </c>
    </row>
    <row r="67" spans="3:22" x14ac:dyDescent="0.25">
      <c r="C67" s="231" t="str">
        <f t="array" ref="C67">IFERROR(
IF(C$3&lt;&gt;"",INDEX(Calculations!$E$4:$E$4005,SMALL(IF((Calculations!$U$4:$U$4005=C$3)*(Calculations!$V$4:$V$4005&gt;0),ROW(Calculations!$U$4:$U$4005)-ROW(INDEX(Calculations!$U$4:$U$4005,1,1))+1),ROUNDUP((ROW($B67)-ROW($B$3))/3,0)),1),""),"")</f>
        <v/>
      </c>
      <c r="D67" s="231"/>
      <c r="E67" s="231" t="str">
        <f t="array" ref="E67">IFERROR(
IF(E$3&lt;&gt;"",INDEX(Calculations!$E$4:$E$4005,SMALL(IF((Calculations!$U$4:$U$4005=E$3)*(Calculations!$V$4:$V$4005&gt;0),ROW(Calculations!$U$4:$U$4005)-ROW(INDEX(Calculations!$U$4:$U$4005,1,1))+1),ROUNDUP((ROW($B67)-ROW($B$3))/3,0)),1),""),"")</f>
        <v/>
      </c>
      <c r="F67" s="231"/>
      <c r="G67" s="231" t="str">
        <f t="array" ref="G67">IFERROR(
IF(G$3&lt;&gt;"",INDEX(Calculations!$E$4:$E$4005,SMALL(IF((Calculations!$U$4:$U$4005=G$3)*(Calculations!$V$4:$V$4005&gt;0),ROW(Calculations!$U$4:$U$4005)-ROW(INDEX(Calculations!$U$4:$U$4005,1,1))+1),ROUNDUP((ROW($B67)-ROW($B$3))/3,0)),1),""),"")</f>
        <v/>
      </c>
      <c r="H67" s="231"/>
      <c r="I67" s="231" t="str">
        <f t="array" ref="I67">IFERROR(
IF(I$3&lt;&gt;"",INDEX(Calculations!$E$4:$E$4005,SMALL(IF((Calculations!$U$4:$U$4005=I$3)*(Calculations!$V$4:$V$4005&gt;0),ROW(Calculations!$U$4:$U$4005)-ROW(INDEX(Calculations!$U$4:$U$4005,1,1))+1),ROUNDUP((ROW($B67)-ROW($B$3))/3,0)),1),""),"")</f>
        <v/>
      </c>
      <c r="J67" s="231"/>
      <c r="K67" s="231" t="str">
        <f t="array" ref="K67">IFERROR(
IF(K$3&lt;&gt;"",INDEX(Calculations!$E$4:$E$4005,SMALL(IF((Calculations!$U$4:$U$4005=K$3)*(Calculations!$V$4:$V$4005&gt;0),ROW(Calculations!$U$4:$U$4005)-ROW(INDEX(Calculations!$U$4:$U$4005,1,1))+1),ROUNDUP((ROW($B67)-ROW($B$3))/3,0)),1),""),"")</f>
        <v/>
      </c>
      <c r="L67" s="231"/>
      <c r="M67" s="231" t="str">
        <f t="array" ref="M67">IFERROR(
IF(M$3&lt;&gt;"",INDEX(Calculations!$E$4:$E$4005,SMALL(IF((Calculations!$U$4:$U$4005=M$3)*(Calculations!$V$4:$V$4005&gt;0),ROW(Calculations!$U$4:$U$4005)-ROW(INDEX(Calculations!$U$4:$U$4005,1,1))+1),ROUNDUP((ROW($B67)-ROW($B$3))/3,0)),1),""),"")</f>
        <v/>
      </c>
      <c r="N67" s="231"/>
      <c r="O67" s="231" t="str">
        <f t="array" ref="O67">IFERROR(
IF(O$3&lt;&gt;"",INDEX(Calculations!$E$4:$E$4005,SMALL(IF((Calculations!$U$4:$U$4005=O$3)*(Calculations!$V$4:$V$4005&gt;0),ROW(Calculations!$U$4:$U$4005)-ROW(INDEX(Calculations!$U$4:$U$4005,1,1))+1),ROUNDUP((ROW($B67)-ROW($B$3))/3,0)),1),""),"")</f>
        <v/>
      </c>
      <c r="P67" s="231"/>
      <c r="Q67" s="231" t="str">
        <f t="array" ref="Q67">IFERROR(
IF(Q$3&lt;&gt;"",INDEX(Calculations!$E$4:$E$4005,SMALL(IF((Calculations!$U$4:$U$4005=Q$3)*(Calculations!$V$4:$V$4005&gt;0),ROW(Calculations!$U$4:$U$4005)-ROW(INDEX(Calculations!$U$4:$U$4005,1,1))+1),ROUNDUP((ROW($B67)-ROW($B$3))/3,0)),1),""),"")</f>
        <v/>
      </c>
      <c r="R67" s="231"/>
      <c r="S67" s="231" t="str">
        <f t="array" ref="S67">IFERROR(
IF(S$3&lt;&gt;"",INDEX(Calculations!$E$4:$E$4005,SMALL(IF((Calculations!$U$4:$U$4005=S$3)*(Calculations!$V$4:$V$4005&gt;0),ROW(Calculations!$U$4:$U$4005)-ROW(INDEX(Calculations!$U$4:$U$4005,1,1))+1),ROUNDUP((ROW($B67)-ROW($B$3))/3,0)),1),""),"")</f>
        <v/>
      </c>
      <c r="T67" s="231"/>
      <c r="U67" s="231" t="str">
        <f t="array" ref="U67">IFERROR(
IF(U$3&lt;&gt;"",INDEX(Calculations!$E$4:$E$4005,SMALL(IF((Calculations!$U$4:$U$4005=U$3)*(Calculations!$V$4:$V$4005&gt;0),ROW(Calculations!$U$4:$U$4005)-ROW(INDEX(Calculations!$U$4:$U$4005,1,1))+1),ROUNDUP((ROW($B67)-ROW($B$3))/3,0)),1),""),"")</f>
        <v/>
      </c>
      <c r="V67" s="231" t="str">
        <f t="shared" si="2"/>
        <v/>
      </c>
    </row>
    <row r="68" spans="3:22" x14ac:dyDescent="0.25">
      <c r="C68" s="232" t="str">
        <f>C67</f>
        <v/>
      </c>
      <c r="D68" s="232"/>
      <c r="E68" s="232" t="str">
        <f>E67</f>
        <v/>
      </c>
      <c r="F68" s="232"/>
      <c r="G68" s="232" t="str">
        <f>G67</f>
        <v/>
      </c>
      <c r="H68" s="232"/>
      <c r="I68" s="232" t="str">
        <f>I67</f>
        <v/>
      </c>
      <c r="J68" s="232"/>
      <c r="K68" s="232" t="str">
        <f>K67</f>
        <v/>
      </c>
      <c r="L68" s="232"/>
      <c r="M68" s="232" t="str">
        <f>M67</f>
        <v/>
      </c>
      <c r="N68" s="232"/>
      <c r="O68" s="232" t="str">
        <f>O67</f>
        <v/>
      </c>
      <c r="P68" s="232"/>
      <c r="Q68" s="232" t="str">
        <f>Q67</f>
        <v/>
      </c>
      <c r="R68" s="232"/>
      <c r="S68" s="232" t="str">
        <f>S67</f>
        <v/>
      </c>
      <c r="T68" s="232"/>
      <c r="U68" s="232" t="str">
        <f>U67</f>
        <v/>
      </c>
      <c r="V68" s="232" t="str">
        <f t="shared" si="2"/>
        <v/>
      </c>
    </row>
    <row r="69" spans="3:22" x14ac:dyDescent="0.25">
      <c r="C69" s="233" t="str">
        <f>C67</f>
        <v/>
      </c>
      <c r="D69" s="233"/>
      <c r="E69" s="233" t="str">
        <f>E67</f>
        <v/>
      </c>
      <c r="F69" s="233"/>
      <c r="G69" s="233" t="str">
        <f>G67</f>
        <v/>
      </c>
      <c r="H69" s="233"/>
      <c r="I69" s="233" t="str">
        <f>I67</f>
        <v/>
      </c>
      <c r="J69" s="233"/>
      <c r="K69" s="233" t="str">
        <f>K67</f>
        <v/>
      </c>
      <c r="L69" s="233"/>
      <c r="M69" s="233" t="str">
        <f>M67</f>
        <v/>
      </c>
      <c r="N69" s="233"/>
      <c r="O69" s="233" t="str">
        <f>O67</f>
        <v/>
      </c>
      <c r="P69" s="233"/>
      <c r="Q69" s="233" t="str">
        <f>Q67</f>
        <v/>
      </c>
      <c r="R69" s="233"/>
      <c r="S69" s="233" t="str">
        <f>S67</f>
        <v/>
      </c>
      <c r="T69" s="233"/>
      <c r="U69" s="233" t="str">
        <f>U67</f>
        <v/>
      </c>
      <c r="V69" s="233" t="str">
        <f t="shared" si="2"/>
        <v/>
      </c>
    </row>
    <row r="70" spans="3:22" x14ac:dyDescent="0.25">
      <c r="C70" s="231" t="str">
        <f t="array" ref="C70">IFERROR(
IF(C$3&lt;&gt;"",INDEX(Calculations!$E$4:$E$4005,SMALL(IF((Calculations!$U$4:$U$4005=C$3)*(Calculations!$V$4:$V$4005&gt;0),ROW(Calculations!$U$4:$U$4005)-ROW(INDEX(Calculations!$U$4:$U$4005,1,1))+1),ROUNDUP((ROW($B70)-ROW($B$3))/3,0)),1),""),"")</f>
        <v/>
      </c>
      <c r="D70" s="231"/>
      <c r="E70" s="231" t="str">
        <f t="array" ref="E70">IFERROR(
IF(E$3&lt;&gt;"",INDEX(Calculations!$E$4:$E$4005,SMALL(IF((Calculations!$U$4:$U$4005=E$3)*(Calculations!$V$4:$V$4005&gt;0),ROW(Calculations!$U$4:$U$4005)-ROW(INDEX(Calculations!$U$4:$U$4005,1,1))+1),ROUNDUP((ROW($B70)-ROW($B$3))/3,0)),1),""),"")</f>
        <v/>
      </c>
      <c r="F70" s="231"/>
      <c r="G70" s="231" t="str">
        <f t="array" ref="G70">IFERROR(
IF(G$3&lt;&gt;"",INDEX(Calculations!$E$4:$E$4005,SMALL(IF((Calculations!$U$4:$U$4005=G$3)*(Calculations!$V$4:$V$4005&gt;0),ROW(Calculations!$U$4:$U$4005)-ROW(INDEX(Calculations!$U$4:$U$4005,1,1))+1),ROUNDUP((ROW($B70)-ROW($B$3))/3,0)),1),""),"")</f>
        <v/>
      </c>
      <c r="H70" s="231"/>
      <c r="I70" s="231" t="str">
        <f t="array" ref="I70">IFERROR(
IF(I$3&lt;&gt;"",INDEX(Calculations!$E$4:$E$4005,SMALL(IF((Calculations!$U$4:$U$4005=I$3)*(Calculations!$V$4:$V$4005&gt;0),ROW(Calculations!$U$4:$U$4005)-ROW(INDEX(Calculations!$U$4:$U$4005,1,1))+1),ROUNDUP((ROW($B70)-ROW($B$3))/3,0)),1),""),"")</f>
        <v/>
      </c>
      <c r="J70" s="231"/>
      <c r="K70" s="231" t="str">
        <f t="array" ref="K70">IFERROR(
IF(K$3&lt;&gt;"",INDEX(Calculations!$E$4:$E$4005,SMALL(IF((Calculations!$U$4:$U$4005=K$3)*(Calculations!$V$4:$V$4005&gt;0),ROW(Calculations!$U$4:$U$4005)-ROW(INDEX(Calculations!$U$4:$U$4005,1,1))+1),ROUNDUP((ROW($B70)-ROW($B$3))/3,0)),1),""),"")</f>
        <v/>
      </c>
      <c r="L70" s="231"/>
      <c r="M70" s="231" t="str">
        <f t="array" ref="M70">IFERROR(
IF(M$3&lt;&gt;"",INDEX(Calculations!$E$4:$E$4005,SMALL(IF((Calculations!$U$4:$U$4005=M$3)*(Calculations!$V$4:$V$4005&gt;0),ROW(Calculations!$U$4:$U$4005)-ROW(INDEX(Calculations!$U$4:$U$4005,1,1))+1),ROUNDUP((ROW($B70)-ROW($B$3))/3,0)),1),""),"")</f>
        <v/>
      </c>
      <c r="N70" s="231"/>
      <c r="O70" s="231" t="str">
        <f t="array" ref="O70">IFERROR(
IF(O$3&lt;&gt;"",INDEX(Calculations!$E$4:$E$4005,SMALL(IF((Calculations!$U$4:$U$4005=O$3)*(Calculations!$V$4:$V$4005&gt;0),ROW(Calculations!$U$4:$U$4005)-ROW(INDEX(Calculations!$U$4:$U$4005,1,1))+1),ROUNDUP((ROW($B70)-ROW($B$3))/3,0)),1),""),"")</f>
        <v/>
      </c>
      <c r="P70" s="231"/>
      <c r="Q70" s="231" t="str">
        <f t="array" ref="Q70">IFERROR(
IF(Q$3&lt;&gt;"",INDEX(Calculations!$E$4:$E$4005,SMALL(IF((Calculations!$U$4:$U$4005=Q$3)*(Calculations!$V$4:$V$4005&gt;0),ROW(Calculations!$U$4:$U$4005)-ROW(INDEX(Calculations!$U$4:$U$4005,1,1))+1),ROUNDUP((ROW($B70)-ROW($B$3))/3,0)),1),""),"")</f>
        <v/>
      </c>
      <c r="R70" s="231"/>
      <c r="S70" s="231" t="str">
        <f t="array" ref="S70">IFERROR(
IF(S$3&lt;&gt;"",INDEX(Calculations!$E$4:$E$4005,SMALL(IF((Calculations!$U$4:$U$4005=S$3)*(Calculations!$V$4:$V$4005&gt;0),ROW(Calculations!$U$4:$U$4005)-ROW(INDEX(Calculations!$U$4:$U$4005,1,1))+1),ROUNDUP((ROW($B70)-ROW($B$3))/3,0)),1),""),"")</f>
        <v/>
      </c>
      <c r="T70" s="231"/>
      <c r="U70" s="231" t="str">
        <f t="array" ref="U70">IFERROR(
IF(U$3&lt;&gt;"",INDEX(Calculations!$E$4:$E$4005,SMALL(IF((Calculations!$U$4:$U$4005=U$3)*(Calculations!$V$4:$V$4005&gt;0),ROW(Calculations!$U$4:$U$4005)-ROW(INDEX(Calculations!$U$4:$U$4005,1,1))+1),ROUNDUP((ROW($B70)-ROW($B$3))/3,0)),1),""),"")</f>
        <v/>
      </c>
      <c r="V70" s="231" t="str">
        <f t="shared" si="2"/>
        <v/>
      </c>
    </row>
    <row r="71" spans="3:22" x14ac:dyDescent="0.25">
      <c r="C71" s="232" t="str">
        <f>C70</f>
        <v/>
      </c>
      <c r="D71" s="232"/>
      <c r="E71" s="232" t="str">
        <f>E70</f>
        <v/>
      </c>
      <c r="F71" s="232"/>
      <c r="G71" s="232" t="str">
        <f>G70</f>
        <v/>
      </c>
      <c r="H71" s="232"/>
      <c r="I71" s="232" t="str">
        <f>I70</f>
        <v/>
      </c>
      <c r="J71" s="232"/>
      <c r="K71" s="232" t="str">
        <f>K70</f>
        <v/>
      </c>
      <c r="L71" s="232"/>
      <c r="M71" s="232" t="str">
        <f>M70</f>
        <v/>
      </c>
      <c r="N71" s="232"/>
      <c r="O71" s="232" t="str">
        <f>O70</f>
        <v/>
      </c>
      <c r="P71" s="232"/>
      <c r="Q71" s="232" t="str">
        <f>Q70</f>
        <v/>
      </c>
      <c r="R71" s="232"/>
      <c r="S71" s="232" t="str">
        <f>S70</f>
        <v/>
      </c>
      <c r="T71" s="232"/>
      <c r="U71" s="232" t="str">
        <f>U70</f>
        <v/>
      </c>
      <c r="V71" s="232" t="str">
        <f t="shared" si="2"/>
        <v/>
      </c>
    </row>
    <row r="72" spans="3:22" x14ac:dyDescent="0.25">
      <c r="C72" s="233" t="str">
        <f>C70</f>
        <v/>
      </c>
      <c r="D72" s="233"/>
      <c r="E72" s="233" t="str">
        <f>E70</f>
        <v/>
      </c>
      <c r="F72" s="233"/>
      <c r="G72" s="233" t="str">
        <f>G70</f>
        <v/>
      </c>
      <c r="H72" s="233"/>
      <c r="I72" s="233" t="str">
        <f>I70</f>
        <v/>
      </c>
      <c r="J72" s="233"/>
      <c r="K72" s="233" t="str">
        <f>K70</f>
        <v/>
      </c>
      <c r="L72" s="233"/>
      <c r="M72" s="233" t="str">
        <f>M70</f>
        <v/>
      </c>
      <c r="N72" s="233"/>
      <c r="O72" s="233" t="str">
        <f>O70</f>
        <v/>
      </c>
      <c r="P72" s="233"/>
      <c r="Q72" s="233" t="str">
        <f>Q70</f>
        <v/>
      </c>
      <c r="R72" s="233"/>
      <c r="S72" s="233" t="str">
        <f>S70</f>
        <v/>
      </c>
      <c r="T72" s="233"/>
      <c r="U72" s="233" t="str">
        <f>U70</f>
        <v/>
      </c>
      <c r="V72" s="233" t="str">
        <f t="shared" si="2"/>
        <v/>
      </c>
    </row>
    <row r="73" spans="3:22" x14ac:dyDescent="0.25">
      <c r="C73" s="231" t="str">
        <f t="array" ref="C73">IFERROR(
IF(C$3&lt;&gt;"",INDEX(Calculations!$E$4:$E$4005,SMALL(IF((Calculations!$U$4:$U$4005=C$3)*(Calculations!$V$4:$V$4005&gt;0),ROW(Calculations!$U$4:$U$4005)-ROW(INDEX(Calculations!$U$4:$U$4005,1,1))+1),ROUNDUP((ROW($B73)-ROW($B$3))/3,0)),1),""),"")</f>
        <v/>
      </c>
      <c r="D73" s="231"/>
      <c r="E73" s="231" t="str">
        <f t="array" ref="E73">IFERROR(
IF(E$3&lt;&gt;"",INDEX(Calculations!$E$4:$E$4005,SMALL(IF((Calculations!$U$4:$U$4005=E$3)*(Calculations!$V$4:$V$4005&gt;0),ROW(Calculations!$U$4:$U$4005)-ROW(INDEX(Calculations!$U$4:$U$4005,1,1))+1),ROUNDUP((ROW($B73)-ROW($B$3))/3,0)),1),""),"")</f>
        <v/>
      </c>
      <c r="F73" s="231"/>
      <c r="G73" s="231" t="str">
        <f t="array" ref="G73">IFERROR(
IF(G$3&lt;&gt;"",INDEX(Calculations!$E$4:$E$4005,SMALL(IF((Calculations!$U$4:$U$4005=G$3)*(Calculations!$V$4:$V$4005&gt;0),ROW(Calculations!$U$4:$U$4005)-ROW(INDEX(Calculations!$U$4:$U$4005,1,1))+1),ROUNDUP((ROW($B73)-ROW($B$3))/3,0)),1),""),"")</f>
        <v/>
      </c>
      <c r="H73" s="231"/>
      <c r="I73" s="231" t="str">
        <f t="array" ref="I73">IFERROR(
IF(I$3&lt;&gt;"",INDEX(Calculations!$E$4:$E$4005,SMALL(IF((Calculations!$U$4:$U$4005=I$3)*(Calculations!$V$4:$V$4005&gt;0),ROW(Calculations!$U$4:$U$4005)-ROW(INDEX(Calculations!$U$4:$U$4005,1,1))+1),ROUNDUP((ROW($B73)-ROW($B$3))/3,0)),1),""),"")</f>
        <v/>
      </c>
      <c r="J73" s="231"/>
      <c r="K73" s="231" t="str">
        <f t="array" ref="K73">IFERROR(
IF(K$3&lt;&gt;"",INDEX(Calculations!$E$4:$E$4005,SMALL(IF((Calculations!$U$4:$U$4005=K$3)*(Calculations!$V$4:$V$4005&gt;0),ROW(Calculations!$U$4:$U$4005)-ROW(INDEX(Calculations!$U$4:$U$4005,1,1))+1),ROUNDUP((ROW($B73)-ROW($B$3))/3,0)),1),""),"")</f>
        <v/>
      </c>
      <c r="L73" s="231"/>
      <c r="M73" s="231" t="str">
        <f t="array" ref="M73">IFERROR(
IF(M$3&lt;&gt;"",INDEX(Calculations!$E$4:$E$4005,SMALL(IF((Calculations!$U$4:$U$4005=M$3)*(Calculations!$V$4:$V$4005&gt;0),ROW(Calculations!$U$4:$U$4005)-ROW(INDEX(Calculations!$U$4:$U$4005,1,1))+1),ROUNDUP((ROW($B73)-ROW($B$3))/3,0)),1),""),"")</f>
        <v/>
      </c>
      <c r="N73" s="231"/>
      <c r="O73" s="231" t="str">
        <f t="array" ref="O73">IFERROR(
IF(O$3&lt;&gt;"",INDEX(Calculations!$E$4:$E$4005,SMALL(IF((Calculations!$U$4:$U$4005=O$3)*(Calculations!$V$4:$V$4005&gt;0),ROW(Calculations!$U$4:$U$4005)-ROW(INDEX(Calculations!$U$4:$U$4005,1,1))+1),ROUNDUP((ROW($B73)-ROW($B$3))/3,0)),1),""),"")</f>
        <v/>
      </c>
      <c r="P73" s="231"/>
      <c r="Q73" s="231" t="str">
        <f t="array" ref="Q73">IFERROR(
IF(Q$3&lt;&gt;"",INDEX(Calculations!$E$4:$E$4005,SMALL(IF((Calculations!$U$4:$U$4005=Q$3)*(Calculations!$V$4:$V$4005&gt;0),ROW(Calculations!$U$4:$U$4005)-ROW(INDEX(Calculations!$U$4:$U$4005,1,1))+1),ROUNDUP((ROW($B73)-ROW($B$3))/3,0)),1),""),"")</f>
        <v/>
      </c>
      <c r="R73" s="231"/>
      <c r="S73" s="231" t="str">
        <f t="array" ref="S73">IFERROR(
IF(S$3&lt;&gt;"",INDEX(Calculations!$E$4:$E$4005,SMALL(IF((Calculations!$U$4:$U$4005=S$3)*(Calculations!$V$4:$V$4005&gt;0),ROW(Calculations!$U$4:$U$4005)-ROW(INDEX(Calculations!$U$4:$U$4005,1,1))+1),ROUNDUP((ROW($B73)-ROW($B$3))/3,0)),1),""),"")</f>
        <v/>
      </c>
      <c r="T73" s="231"/>
      <c r="U73" s="231" t="str">
        <f t="array" ref="U73">IFERROR(
IF(U$3&lt;&gt;"",INDEX(Calculations!$E$4:$E$4005,SMALL(IF((Calculations!$U$4:$U$4005=U$3)*(Calculations!$V$4:$V$4005&gt;0),ROW(Calculations!$U$4:$U$4005)-ROW(INDEX(Calculations!$U$4:$U$4005,1,1))+1),ROUNDUP((ROW($B73)-ROW($B$3))/3,0)),1),""),"")</f>
        <v/>
      </c>
      <c r="V73" s="231" t="str">
        <f t="shared" si="2"/>
        <v/>
      </c>
    </row>
    <row r="74" spans="3:22" x14ac:dyDescent="0.25">
      <c r="C74" s="232" t="str">
        <f>C73</f>
        <v/>
      </c>
      <c r="D74" s="232"/>
      <c r="E74" s="232" t="str">
        <f>E73</f>
        <v/>
      </c>
      <c r="F74" s="232"/>
      <c r="G74" s="232" t="str">
        <f>G73</f>
        <v/>
      </c>
      <c r="H74" s="232"/>
      <c r="I74" s="232" t="str">
        <f>I73</f>
        <v/>
      </c>
      <c r="J74" s="232"/>
      <c r="K74" s="232" t="str">
        <f>K73</f>
        <v/>
      </c>
      <c r="L74" s="232"/>
      <c r="M74" s="232" t="str">
        <f>M73</f>
        <v/>
      </c>
      <c r="N74" s="232"/>
      <c r="O74" s="232" t="str">
        <f>O73</f>
        <v/>
      </c>
      <c r="P74" s="232"/>
      <c r="Q74" s="232" t="str">
        <f>Q73</f>
        <v/>
      </c>
      <c r="R74" s="232"/>
      <c r="S74" s="232" t="str">
        <f>S73</f>
        <v/>
      </c>
      <c r="T74" s="232"/>
      <c r="U74" s="232" t="str">
        <f>U73</f>
        <v/>
      </c>
      <c r="V74" s="232" t="str">
        <f t="shared" si="2"/>
        <v/>
      </c>
    </row>
    <row r="75" spans="3:22" x14ac:dyDescent="0.25">
      <c r="C75" s="233" t="str">
        <f>C73</f>
        <v/>
      </c>
      <c r="D75" s="233"/>
      <c r="E75" s="233" t="str">
        <f>E73</f>
        <v/>
      </c>
      <c r="F75" s="233"/>
      <c r="G75" s="233" t="str">
        <f>G73</f>
        <v/>
      </c>
      <c r="H75" s="233"/>
      <c r="I75" s="233" t="str">
        <f>I73</f>
        <v/>
      </c>
      <c r="J75" s="233"/>
      <c r="K75" s="233" t="str">
        <f>K73</f>
        <v/>
      </c>
      <c r="L75" s="233"/>
      <c r="M75" s="233" t="str">
        <f>M73</f>
        <v/>
      </c>
      <c r="N75" s="233"/>
      <c r="O75" s="233" t="str">
        <f>O73</f>
        <v/>
      </c>
      <c r="P75" s="233"/>
      <c r="Q75" s="233" t="str">
        <f>Q73</f>
        <v/>
      </c>
      <c r="R75" s="233"/>
      <c r="S75" s="233" t="str">
        <f>S73</f>
        <v/>
      </c>
      <c r="T75" s="233"/>
      <c r="U75" s="233" t="str">
        <f>U73</f>
        <v/>
      </c>
      <c r="V75" s="233" t="str">
        <f t="shared" si="2"/>
        <v/>
      </c>
    </row>
    <row r="76" spans="3:22" x14ac:dyDescent="0.25">
      <c r="C76" s="231" t="str">
        <f t="array" ref="C76">IFERROR(
IF(C$3&lt;&gt;"",INDEX(Calculations!$E$4:$E$4005,SMALL(IF((Calculations!$U$4:$U$4005=C$3)*(Calculations!$V$4:$V$4005&gt;0),ROW(Calculations!$U$4:$U$4005)-ROW(INDEX(Calculations!$U$4:$U$4005,1,1))+1),ROUNDUP((ROW($B76)-ROW($B$3))/3,0)),1),""),"")</f>
        <v/>
      </c>
      <c r="D76" s="231"/>
      <c r="E76" s="231" t="str">
        <f t="array" ref="E76">IFERROR(
IF(E$3&lt;&gt;"",INDEX(Calculations!$E$4:$E$4005,SMALL(IF((Calculations!$U$4:$U$4005=E$3)*(Calculations!$V$4:$V$4005&gt;0),ROW(Calculations!$U$4:$U$4005)-ROW(INDEX(Calculations!$U$4:$U$4005,1,1))+1),ROUNDUP((ROW($B76)-ROW($B$3))/3,0)),1),""),"")</f>
        <v/>
      </c>
      <c r="F76" s="231"/>
      <c r="G76" s="231" t="str">
        <f t="array" ref="G76">IFERROR(
IF(G$3&lt;&gt;"",INDEX(Calculations!$E$4:$E$4005,SMALL(IF((Calculations!$U$4:$U$4005=G$3)*(Calculations!$V$4:$V$4005&gt;0),ROW(Calculations!$U$4:$U$4005)-ROW(INDEX(Calculations!$U$4:$U$4005,1,1))+1),ROUNDUP((ROW($B76)-ROW($B$3))/3,0)),1),""),"")</f>
        <v/>
      </c>
      <c r="H76" s="231"/>
      <c r="I76" s="231" t="str">
        <f t="array" ref="I76">IFERROR(
IF(I$3&lt;&gt;"",INDEX(Calculations!$E$4:$E$4005,SMALL(IF((Calculations!$U$4:$U$4005=I$3)*(Calculations!$V$4:$V$4005&gt;0),ROW(Calculations!$U$4:$U$4005)-ROW(INDEX(Calculations!$U$4:$U$4005,1,1))+1),ROUNDUP((ROW($B76)-ROW($B$3))/3,0)),1),""),"")</f>
        <v/>
      </c>
      <c r="J76" s="231"/>
      <c r="K76" s="231" t="str">
        <f t="array" ref="K76">IFERROR(
IF(K$3&lt;&gt;"",INDEX(Calculations!$E$4:$E$4005,SMALL(IF((Calculations!$U$4:$U$4005=K$3)*(Calculations!$V$4:$V$4005&gt;0),ROW(Calculations!$U$4:$U$4005)-ROW(INDEX(Calculations!$U$4:$U$4005,1,1))+1),ROUNDUP((ROW($B76)-ROW($B$3))/3,0)),1),""),"")</f>
        <v/>
      </c>
      <c r="L76" s="231"/>
      <c r="M76" s="231" t="str">
        <f t="array" ref="M76">IFERROR(
IF(M$3&lt;&gt;"",INDEX(Calculations!$E$4:$E$4005,SMALL(IF((Calculations!$U$4:$U$4005=M$3)*(Calculations!$V$4:$V$4005&gt;0),ROW(Calculations!$U$4:$U$4005)-ROW(INDEX(Calculations!$U$4:$U$4005,1,1))+1),ROUNDUP((ROW($B76)-ROW($B$3))/3,0)),1),""),"")</f>
        <v/>
      </c>
      <c r="N76" s="231"/>
      <c r="O76" s="231" t="str">
        <f t="array" ref="O76">IFERROR(
IF(O$3&lt;&gt;"",INDEX(Calculations!$E$4:$E$4005,SMALL(IF((Calculations!$U$4:$U$4005=O$3)*(Calculations!$V$4:$V$4005&gt;0),ROW(Calculations!$U$4:$U$4005)-ROW(INDEX(Calculations!$U$4:$U$4005,1,1))+1),ROUNDUP((ROW($B76)-ROW($B$3))/3,0)),1),""),"")</f>
        <v/>
      </c>
      <c r="P76" s="231"/>
      <c r="Q76" s="231" t="str">
        <f t="array" ref="Q76">IFERROR(
IF(Q$3&lt;&gt;"",INDEX(Calculations!$E$4:$E$4005,SMALL(IF((Calculations!$U$4:$U$4005=Q$3)*(Calculations!$V$4:$V$4005&gt;0),ROW(Calculations!$U$4:$U$4005)-ROW(INDEX(Calculations!$U$4:$U$4005,1,1))+1),ROUNDUP((ROW($B76)-ROW($B$3))/3,0)),1),""),"")</f>
        <v/>
      </c>
      <c r="R76" s="231"/>
      <c r="S76" s="231" t="str">
        <f t="array" ref="S76">IFERROR(
IF(S$3&lt;&gt;"",INDEX(Calculations!$E$4:$E$4005,SMALL(IF((Calculations!$U$4:$U$4005=S$3)*(Calculations!$V$4:$V$4005&gt;0),ROW(Calculations!$U$4:$U$4005)-ROW(INDEX(Calculations!$U$4:$U$4005,1,1))+1),ROUNDUP((ROW($B76)-ROW($B$3))/3,0)),1),""),"")</f>
        <v/>
      </c>
      <c r="T76" s="231"/>
      <c r="U76" s="231" t="str">
        <f t="array" ref="U76">IFERROR(
IF(U$3&lt;&gt;"",INDEX(Calculations!$E$4:$E$4005,SMALL(IF((Calculations!$U$4:$U$4005=U$3)*(Calculations!$V$4:$V$4005&gt;0),ROW(Calculations!$U$4:$U$4005)-ROW(INDEX(Calculations!$U$4:$U$4005,1,1))+1),ROUNDUP((ROW($B76)-ROW($B$3))/3,0)),1),""),"")</f>
        <v/>
      </c>
      <c r="V76" s="231" t="str">
        <f t="shared" si="2"/>
        <v/>
      </c>
    </row>
    <row r="77" spans="3:22" x14ac:dyDescent="0.25">
      <c r="C77" s="232" t="str">
        <f>C76</f>
        <v/>
      </c>
      <c r="D77" s="232"/>
      <c r="E77" s="232" t="str">
        <f>E76</f>
        <v/>
      </c>
      <c r="F77" s="232"/>
      <c r="G77" s="232" t="str">
        <f>G76</f>
        <v/>
      </c>
      <c r="H77" s="232"/>
      <c r="I77" s="232" t="str">
        <f>I76</f>
        <v/>
      </c>
      <c r="J77" s="232"/>
      <c r="K77" s="232" t="str">
        <f>K76</f>
        <v/>
      </c>
      <c r="L77" s="232"/>
      <c r="M77" s="232" t="str">
        <f>M76</f>
        <v/>
      </c>
      <c r="N77" s="232"/>
      <c r="O77" s="232" t="str">
        <f>O76</f>
        <v/>
      </c>
      <c r="P77" s="232"/>
      <c r="Q77" s="232" t="str">
        <f>Q76</f>
        <v/>
      </c>
      <c r="R77" s="232"/>
      <c r="S77" s="232" t="str">
        <f>S76</f>
        <v/>
      </c>
      <c r="T77" s="232"/>
      <c r="U77" s="232" t="str">
        <f>U76</f>
        <v/>
      </c>
      <c r="V77" s="232" t="str">
        <f t="shared" si="2"/>
        <v/>
      </c>
    </row>
    <row r="78" spans="3:22" x14ac:dyDescent="0.25">
      <c r="C78" s="233" t="str">
        <f>C76</f>
        <v/>
      </c>
      <c r="D78" s="233"/>
      <c r="E78" s="233" t="str">
        <f>E76</f>
        <v/>
      </c>
      <c r="F78" s="233"/>
      <c r="G78" s="233" t="str">
        <f>G76</f>
        <v/>
      </c>
      <c r="H78" s="233"/>
      <c r="I78" s="233" t="str">
        <f>I76</f>
        <v/>
      </c>
      <c r="J78" s="233"/>
      <c r="K78" s="233" t="str">
        <f>K76</f>
        <v/>
      </c>
      <c r="L78" s="233"/>
      <c r="M78" s="233" t="str">
        <f>M76</f>
        <v/>
      </c>
      <c r="N78" s="233"/>
      <c r="O78" s="233" t="str">
        <f>O76</f>
        <v/>
      </c>
      <c r="P78" s="233"/>
      <c r="Q78" s="233" t="str">
        <f>Q76</f>
        <v/>
      </c>
      <c r="R78" s="233"/>
      <c r="S78" s="233" t="str">
        <f>S76</f>
        <v/>
      </c>
      <c r="T78" s="233"/>
      <c r="U78" s="233" t="str">
        <f>U76</f>
        <v/>
      </c>
      <c r="V78" s="233" t="str">
        <f t="shared" si="2"/>
        <v/>
      </c>
    </row>
    <row r="79" spans="3:22" x14ac:dyDescent="0.25">
      <c r="C79" s="231" t="str">
        <f t="array" ref="C79">IFERROR(
IF(C$3&lt;&gt;"",INDEX(Calculations!$E$4:$E$4005,SMALL(IF((Calculations!$U$4:$U$4005=C$3)*(Calculations!$V$4:$V$4005&gt;0),ROW(Calculations!$U$4:$U$4005)-ROW(INDEX(Calculations!$U$4:$U$4005,1,1))+1),ROUNDUP((ROW($B79)-ROW($B$3))/3,0)),1),""),"")</f>
        <v/>
      </c>
      <c r="D79" s="231"/>
      <c r="E79" s="231" t="str">
        <f t="array" ref="E79">IFERROR(
IF(E$3&lt;&gt;"",INDEX(Calculations!$E$4:$E$4005,SMALL(IF((Calculations!$U$4:$U$4005=E$3)*(Calculations!$V$4:$V$4005&gt;0),ROW(Calculations!$U$4:$U$4005)-ROW(INDEX(Calculations!$U$4:$U$4005,1,1))+1),ROUNDUP((ROW($B79)-ROW($B$3))/3,0)),1),""),"")</f>
        <v/>
      </c>
      <c r="F79" s="231"/>
      <c r="G79" s="231" t="str">
        <f t="array" ref="G79">IFERROR(
IF(G$3&lt;&gt;"",INDEX(Calculations!$E$4:$E$4005,SMALL(IF((Calculations!$U$4:$U$4005=G$3)*(Calculations!$V$4:$V$4005&gt;0),ROW(Calculations!$U$4:$U$4005)-ROW(INDEX(Calculations!$U$4:$U$4005,1,1))+1),ROUNDUP((ROW($B79)-ROW($B$3))/3,0)),1),""),"")</f>
        <v/>
      </c>
      <c r="H79" s="231"/>
      <c r="I79" s="231" t="str">
        <f t="array" ref="I79">IFERROR(
IF(I$3&lt;&gt;"",INDEX(Calculations!$E$4:$E$4005,SMALL(IF((Calculations!$U$4:$U$4005=I$3)*(Calculations!$V$4:$V$4005&gt;0),ROW(Calculations!$U$4:$U$4005)-ROW(INDEX(Calculations!$U$4:$U$4005,1,1))+1),ROUNDUP((ROW($B79)-ROW($B$3))/3,0)),1),""),"")</f>
        <v/>
      </c>
      <c r="J79" s="231"/>
      <c r="K79" s="231" t="str">
        <f t="array" ref="K79">IFERROR(
IF(K$3&lt;&gt;"",INDEX(Calculations!$E$4:$E$4005,SMALL(IF((Calculations!$U$4:$U$4005=K$3)*(Calculations!$V$4:$V$4005&gt;0),ROW(Calculations!$U$4:$U$4005)-ROW(INDEX(Calculations!$U$4:$U$4005,1,1))+1),ROUNDUP((ROW($B79)-ROW($B$3))/3,0)),1),""),"")</f>
        <v/>
      </c>
      <c r="L79" s="231"/>
      <c r="M79" s="231" t="str">
        <f t="array" ref="M79">IFERROR(
IF(M$3&lt;&gt;"",INDEX(Calculations!$E$4:$E$4005,SMALL(IF((Calculations!$U$4:$U$4005=M$3)*(Calculations!$V$4:$V$4005&gt;0),ROW(Calculations!$U$4:$U$4005)-ROW(INDEX(Calculations!$U$4:$U$4005,1,1))+1),ROUNDUP((ROW($B79)-ROW($B$3))/3,0)),1),""),"")</f>
        <v/>
      </c>
      <c r="N79" s="231"/>
      <c r="O79" s="231" t="str">
        <f t="array" ref="O79">IFERROR(
IF(O$3&lt;&gt;"",INDEX(Calculations!$E$4:$E$4005,SMALL(IF((Calculations!$U$4:$U$4005=O$3)*(Calculations!$V$4:$V$4005&gt;0),ROW(Calculations!$U$4:$U$4005)-ROW(INDEX(Calculations!$U$4:$U$4005,1,1))+1),ROUNDUP((ROW($B79)-ROW($B$3))/3,0)),1),""),"")</f>
        <v/>
      </c>
      <c r="P79" s="231"/>
      <c r="Q79" s="231" t="str">
        <f t="array" ref="Q79">IFERROR(
IF(Q$3&lt;&gt;"",INDEX(Calculations!$E$4:$E$4005,SMALL(IF((Calculations!$U$4:$U$4005=Q$3)*(Calculations!$V$4:$V$4005&gt;0),ROW(Calculations!$U$4:$U$4005)-ROW(INDEX(Calculations!$U$4:$U$4005,1,1))+1),ROUNDUP((ROW($B79)-ROW($B$3))/3,0)),1),""),"")</f>
        <v/>
      </c>
      <c r="R79" s="231"/>
      <c r="S79" s="231" t="str">
        <f t="array" ref="S79">IFERROR(
IF(S$3&lt;&gt;"",INDEX(Calculations!$E$4:$E$4005,SMALL(IF((Calculations!$U$4:$U$4005=S$3)*(Calculations!$V$4:$V$4005&gt;0),ROW(Calculations!$U$4:$U$4005)-ROW(INDEX(Calculations!$U$4:$U$4005,1,1))+1),ROUNDUP((ROW($B79)-ROW($B$3))/3,0)),1),""),"")</f>
        <v/>
      </c>
      <c r="T79" s="231"/>
      <c r="U79" s="231" t="str">
        <f t="array" ref="U79">IFERROR(
IF(U$3&lt;&gt;"",INDEX(Calculations!$E$4:$E$4005,SMALL(IF((Calculations!$U$4:$U$4005=U$3)*(Calculations!$V$4:$V$4005&gt;0),ROW(Calculations!$U$4:$U$4005)-ROW(INDEX(Calculations!$U$4:$U$4005,1,1))+1),ROUNDUP((ROW($B79)-ROW($B$3))/3,0)),1),""),"")</f>
        <v/>
      </c>
      <c r="V79" s="231" t="str">
        <f t="shared" si="2"/>
        <v/>
      </c>
    </row>
    <row r="80" spans="3:22" x14ac:dyDescent="0.25">
      <c r="C80" s="232" t="str">
        <f>C79</f>
        <v/>
      </c>
      <c r="D80" s="232"/>
      <c r="E80" s="232" t="str">
        <f>E79</f>
        <v/>
      </c>
      <c r="F80" s="232"/>
      <c r="G80" s="232" t="str">
        <f>G79</f>
        <v/>
      </c>
      <c r="H80" s="232"/>
      <c r="I80" s="232" t="str">
        <f>I79</f>
        <v/>
      </c>
      <c r="J80" s="232"/>
      <c r="K80" s="232" t="str">
        <f>K79</f>
        <v/>
      </c>
      <c r="L80" s="232"/>
      <c r="M80" s="232" t="str">
        <f>M79</f>
        <v/>
      </c>
      <c r="N80" s="232"/>
      <c r="O80" s="232" t="str">
        <f>O79</f>
        <v/>
      </c>
      <c r="P80" s="232"/>
      <c r="Q80" s="232" t="str">
        <f>Q79</f>
        <v/>
      </c>
      <c r="R80" s="232"/>
      <c r="S80" s="232" t="str">
        <f>S79</f>
        <v/>
      </c>
      <c r="T80" s="232"/>
      <c r="U80" s="232" t="str">
        <f>U79</f>
        <v/>
      </c>
      <c r="V80" s="232" t="str">
        <f t="shared" si="2"/>
        <v/>
      </c>
    </row>
    <row r="81" spans="3:22" x14ac:dyDescent="0.25">
      <c r="C81" s="233" t="str">
        <f>C79</f>
        <v/>
      </c>
      <c r="D81" s="233"/>
      <c r="E81" s="233" t="str">
        <f>E79</f>
        <v/>
      </c>
      <c r="F81" s="233"/>
      <c r="G81" s="233" t="str">
        <f>G79</f>
        <v/>
      </c>
      <c r="H81" s="233"/>
      <c r="I81" s="233" t="str">
        <f>I79</f>
        <v/>
      </c>
      <c r="J81" s="233"/>
      <c r="K81" s="233" t="str">
        <f>K79</f>
        <v/>
      </c>
      <c r="L81" s="233"/>
      <c r="M81" s="233" t="str">
        <f>M79</f>
        <v/>
      </c>
      <c r="N81" s="233"/>
      <c r="O81" s="233" t="str">
        <f>O79</f>
        <v/>
      </c>
      <c r="P81" s="233"/>
      <c r="Q81" s="233" t="str">
        <f>Q79</f>
        <v/>
      </c>
      <c r="R81" s="233"/>
      <c r="S81" s="233" t="str">
        <f>S79</f>
        <v/>
      </c>
      <c r="T81" s="233"/>
      <c r="U81" s="233" t="str">
        <f>U79</f>
        <v/>
      </c>
      <c r="V81" s="233" t="str">
        <f t="shared" si="2"/>
        <v/>
      </c>
    </row>
    <row r="82" spans="3:22" x14ac:dyDescent="0.25">
      <c r="C82" s="231" t="str">
        <f t="array" ref="C82">IFERROR(
IF(C$3&lt;&gt;"",INDEX(Calculations!$E$4:$E$4005,SMALL(IF((Calculations!$U$4:$U$4005=C$3)*(Calculations!$V$4:$V$4005&gt;0),ROW(Calculations!$U$4:$U$4005)-ROW(INDEX(Calculations!$U$4:$U$4005,1,1))+1),ROUNDUP((ROW($B82)-ROW($B$3))/3,0)),1),""),"")</f>
        <v/>
      </c>
      <c r="D82" s="231"/>
      <c r="E82" s="231" t="str">
        <f t="array" ref="E82">IFERROR(
IF(E$3&lt;&gt;"",INDEX(Calculations!$E$4:$E$4005,SMALL(IF((Calculations!$U$4:$U$4005=E$3)*(Calculations!$V$4:$V$4005&gt;0),ROW(Calculations!$U$4:$U$4005)-ROW(INDEX(Calculations!$U$4:$U$4005,1,1))+1),ROUNDUP((ROW($B82)-ROW($B$3))/3,0)),1),""),"")</f>
        <v/>
      </c>
      <c r="F82" s="231"/>
      <c r="G82" s="231" t="str">
        <f t="array" ref="G82">IFERROR(
IF(G$3&lt;&gt;"",INDEX(Calculations!$E$4:$E$4005,SMALL(IF((Calculations!$U$4:$U$4005=G$3)*(Calculations!$V$4:$V$4005&gt;0),ROW(Calculations!$U$4:$U$4005)-ROW(INDEX(Calculations!$U$4:$U$4005,1,1))+1),ROUNDUP((ROW($B82)-ROW($B$3))/3,0)),1),""),"")</f>
        <v/>
      </c>
      <c r="H82" s="231"/>
      <c r="I82" s="231" t="str">
        <f t="array" ref="I82">IFERROR(
IF(I$3&lt;&gt;"",INDEX(Calculations!$E$4:$E$4005,SMALL(IF((Calculations!$U$4:$U$4005=I$3)*(Calculations!$V$4:$V$4005&gt;0),ROW(Calculations!$U$4:$U$4005)-ROW(INDEX(Calculations!$U$4:$U$4005,1,1))+1),ROUNDUP((ROW($B82)-ROW($B$3))/3,0)),1),""),"")</f>
        <v/>
      </c>
      <c r="J82" s="231"/>
      <c r="K82" s="231" t="str">
        <f t="array" ref="K82">IFERROR(
IF(K$3&lt;&gt;"",INDEX(Calculations!$E$4:$E$4005,SMALL(IF((Calculations!$U$4:$U$4005=K$3)*(Calculations!$V$4:$V$4005&gt;0),ROW(Calculations!$U$4:$U$4005)-ROW(INDEX(Calculations!$U$4:$U$4005,1,1))+1),ROUNDUP((ROW($B82)-ROW($B$3))/3,0)),1),""),"")</f>
        <v/>
      </c>
      <c r="L82" s="231"/>
      <c r="M82" s="231" t="str">
        <f t="array" ref="M82">IFERROR(
IF(M$3&lt;&gt;"",INDEX(Calculations!$E$4:$E$4005,SMALL(IF((Calculations!$U$4:$U$4005=M$3)*(Calculations!$V$4:$V$4005&gt;0),ROW(Calculations!$U$4:$U$4005)-ROW(INDEX(Calculations!$U$4:$U$4005,1,1))+1),ROUNDUP((ROW($B82)-ROW($B$3))/3,0)),1),""),"")</f>
        <v/>
      </c>
      <c r="N82" s="231"/>
      <c r="O82" s="231" t="str">
        <f t="array" ref="O82">IFERROR(
IF(O$3&lt;&gt;"",INDEX(Calculations!$E$4:$E$4005,SMALL(IF((Calculations!$U$4:$U$4005=O$3)*(Calculations!$V$4:$V$4005&gt;0),ROW(Calculations!$U$4:$U$4005)-ROW(INDEX(Calculations!$U$4:$U$4005,1,1))+1),ROUNDUP((ROW($B82)-ROW($B$3))/3,0)),1),""),"")</f>
        <v/>
      </c>
      <c r="P82" s="231"/>
      <c r="Q82" s="231" t="str">
        <f t="array" ref="Q82">IFERROR(
IF(Q$3&lt;&gt;"",INDEX(Calculations!$E$4:$E$4005,SMALL(IF((Calculations!$U$4:$U$4005=Q$3)*(Calculations!$V$4:$V$4005&gt;0),ROW(Calculations!$U$4:$U$4005)-ROW(INDEX(Calculations!$U$4:$U$4005,1,1))+1),ROUNDUP((ROW($B82)-ROW($B$3))/3,0)),1),""),"")</f>
        <v/>
      </c>
      <c r="R82" s="231"/>
      <c r="S82" s="231" t="str">
        <f t="array" ref="S82">IFERROR(
IF(S$3&lt;&gt;"",INDEX(Calculations!$E$4:$E$4005,SMALL(IF((Calculations!$U$4:$U$4005=S$3)*(Calculations!$V$4:$V$4005&gt;0),ROW(Calculations!$U$4:$U$4005)-ROW(INDEX(Calculations!$U$4:$U$4005,1,1))+1),ROUNDUP((ROW($B82)-ROW($B$3))/3,0)),1),""),"")</f>
        <v/>
      </c>
      <c r="T82" s="231"/>
      <c r="U82" s="231" t="str">
        <f t="array" ref="U82">IFERROR(
IF(U$3&lt;&gt;"",INDEX(Calculations!$E$4:$E$4005,SMALL(IF((Calculations!$U$4:$U$4005=U$3)*(Calculations!$V$4:$V$4005&gt;0),ROW(Calculations!$U$4:$U$4005)-ROW(INDEX(Calculations!$U$4:$U$4005,1,1))+1),ROUNDUP((ROW($B82)-ROW($B$3))/3,0)),1),""),"")</f>
        <v/>
      </c>
      <c r="V82" s="231" t="str">
        <f t="shared" si="2"/>
        <v/>
      </c>
    </row>
    <row r="83" spans="3:22" x14ac:dyDescent="0.25">
      <c r="C83" s="232" t="str">
        <f>C82</f>
        <v/>
      </c>
      <c r="D83" s="232"/>
      <c r="E83" s="232" t="str">
        <f>E82</f>
        <v/>
      </c>
      <c r="F83" s="232"/>
      <c r="G83" s="232" t="str">
        <f>G82</f>
        <v/>
      </c>
      <c r="H83" s="232"/>
      <c r="I83" s="232" t="str">
        <f>I82</f>
        <v/>
      </c>
      <c r="J83" s="232"/>
      <c r="K83" s="232" t="str">
        <f>K82</f>
        <v/>
      </c>
      <c r="L83" s="232"/>
      <c r="M83" s="232" t="str">
        <f>M82</f>
        <v/>
      </c>
      <c r="N83" s="232"/>
      <c r="O83" s="232" t="str">
        <f>O82</f>
        <v/>
      </c>
      <c r="P83" s="232"/>
      <c r="Q83" s="232" t="str">
        <f>Q82</f>
        <v/>
      </c>
      <c r="R83" s="232"/>
      <c r="S83" s="232" t="str">
        <f>S82</f>
        <v/>
      </c>
      <c r="T83" s="232"/>
      <c r="U83" s="232" t="str">
        <f>U82</f>
        <v/>
      </c>
      <c r="V83" s="232" t="str">
        <f t="shared" si="2"/>
        <v/>
      </c>
    </row>
    <row r="84" spans="3:22" x14ac:dyDescent="0.25">
      <c r="C84" s="233" t="str">
        <f>C82</f>
        <v/>
      </c>
      <c r="D84" s="233"/>
      <c r="E84" s="233" t="str">
        <f>E82</f>
        <v/>
      </c>
      <c r="F84" s="233"/>
      <c r="G84" s="233" t="str">
        <f>G82</f>
        <v/>
      </c>
      <c r="H84" s="233"/>
      <c r="I84" s="233" t="str">
        <f>I82</f>
        <v/>
      </c>
      <c r="J84" s="233"/>
      <c r="K84" s="233" t="str">
        <f>K82</f>
        <v/>
      </c>
      <c r="L84" s="233"/>
      <c r="M84" s="233" t="str">
        <f>M82</f>
        <v/>
      </c>
      <c r="N84" s="233"/>
      <c r="O84" s="233" t="str">
        <f>O82</f>
        <v/>
      </c>
      <c r="P84" s="233"/>
      <c r="Q84" s="233" t="str">
        <f>Q82</f>
        <v/>
      </c>
      <c r="R84" s="233"/>
      <c r="S84" s="233" t="str">
        <f>S82</f>
        <v/>
      </c>
      <c r="T84" s="233"/>
      <c r="U84" s="233" t="str">
        <f>U82</f>
        <v/>
      </c>
      <c r="V84" s="233" t="str">
        <f t="shared" si="2"/>
        <v/>
      </c>
    </row>
    <row r="85" spans="3:22" x14ac:dyDescent="0.25">
      <c r="C85" s="231" t="str">
        <f t="array" ref="C85">IFERROR(
IF(C$3&lt;&gt;"",INDEX(Calculations!$E$4:$E$4005,SMALL(IF((Calculations!$U$4:$U$4005=C$3)*(Calculations!$V$4:$V$4005&gt;0),ROW(Calculations!$U$4:$U$4005)-ROW(INDEX(Calculations!$U$4:$U$4005,1,1))+1),ROUNDUP((ROW($B85)-ROW($B$3))/3,0)),1),""),"")</f>
        <v/>
      </c>
      <c r="D85" s="231"/>
      <c r="E85" s="231" t="str">
        <f t="array" ref="E85">IFERROR(
IF(E$3&lt;&gt;"",INDEX(Calculations!$E$4:$E$4005,SMALL(IF((Calculations!$U$4:$U$4005=E$3)*(Calculations!$V$4:$V$4005&gt;0),ROW(Calculations!$U$4:$U$4005)-ROW(INDEX(Calculations!$U$4:$U$4005,1,1))+1),ROUNDUP((ROW($B85)-ROW($B$3))/3,0)),1),""),"")</f>
        <v/>
      </c>
      <c r="F85" s="231"/>
      <c r="G85" s="231" t="str">
        <f t="array" ref="G85">IFERROR(
IF(G$3&lt;&gt;"",INDEX(Calculations!$E$4:$E$4005,SMALL(IF((Calculations!$U$4:$U$4005=G$3)*(Calculations!$V$4:$V$4005&gt;0),ROW(Calculations!$U$4:$U$4005)-ROW(INDEX(Calculations!$U$4:$U$4005,1,1))+1),ROUNDUP((ROW($B85)-ROW($B$3))/3,0)),1),""),"")</f>
        <v/>
      </c>
      <c r="H85" s="231"/>
      <c r="I85" s="231" t="str">
        <f t="array" ref="I85">IFERROR(
IF(I$3&lt;&gt;"",INDEX(Calculations!$E$4:$E$4005,SMALL(IF((Calculations!$U$4:$U$4005=I$3)*(Calculations!$V$4:$V$4005&gt;0),ROW(Calculations!$U$4:$U$4005)-ROW(INDEX(Calculations!$U$4:$U$4005,1,1))+1),ROUNDUP((ROW($B85)-ROW($B$3))/3,0)),1),""),"")</f>
        <v/>
      </c>
      <c r="J85" s="231"/>
      <c r="K85" s="231" t="str">
        <f t="array" ref="K85">IFERROR(
IF(K$3&lt;&gt;"",INDEX(Calculations!$E$4:$E$4005,SMALL(IF((Calculations!$U$4:$U$4005=K$3)*(Calculations!$V$4:$V$4005&gt;0),ROW(Calculations!$U$4:$U$4005)-ROW(INDEX(Calculations!$U$4:$U$4005,1,1))+1),ROUNDUP((ROW($B85)-ROW($B$3))/3,0)),1),""),"")</f>
        <v/>
      </c>
      <c r="L85" s="231"/>
      <c r="M85" s="231" t="str">
        <f t="array" ref="M85">IFERROR(
IF(M$3&lt;&gt;"",INDEX(Calculations!$E$4:$E$4005,SMALL(IF((Calculations!$U$4:$U$4005=M$3)*(Calculations!$V$4:$V$4005&gt;0),ROW(Calculations!$U$4:$U$4005)-ROW(INDEX(Calculations!$U$4:$U$4005,1,1))+1),ROUNDUP((ROW($B85)-ROW($B$3))/3,0)),1),""),"")</f>
        <v/>
      </c>
      <c r="N85" s="231"/>
      <c r="O85" s="231" t="str">
        <f t="array" ref="O85">IFERROR(
IF(O$3&lt;&gt;"",INDEX(Calculations!$E$4:$E$4005,SMALL(IF((Calculations!$U$4:$U$4005=O$3)*(Calculations!$V$4:$V$4005&gt;0),ROW(Calculations!$U$4:$U$4005)-ROW(INDEX(Calculations!$U$4:$U$4005,1,1))+1),ROUNDUP((ROW($B85)-ROW($B$3))/3,0)),1),""),"")</f>
        <v/>
      </c>
      <c r="P85" s="231"/>
      <c r="Q85" s="231" t="str">
        <f t="array" ref="Q85">IFERROR(
IF(Q$3&lt;&gt;"",INDEX(Calculations!$E$4:$E$4005,SMALL(IF((Calculations!$U$4:$U$4005=Q$3)*(Calculations!$V$4:$V$4005&gt;0),ROW(Calculations!$U$4:$U$4005)-ROW(INDEX(Calculations!$U$4:$U$4005,1,1))+1),ROUNDUP((ROW($B85)-ROW($B$3))/3,0)),1),""),"")</f>
        <v/>
      </c>
      <c r="R85" s="231"/>
      <c r="S85" s="231" t="str">
        <f t="array" ref="S85">IFERROR(
IF(S$3&lt;&gt;"",INDEX(Calculations!$E$4:$E$4005,SMALL(IF((Calculations!$U$4:$U$4005=S$3)*(Calculations!$V$4:$V$4005&gt;0),ROW(Calculations!$U$4:$U$4005)-ROW(INDEX(Calculations!$U$4:$U$4005,1,1))+1),ROUNDUP((ROW($B85)-ROW($B$3))/3,0)),1),""),"")</f>
        <v/>
      </c>
      <c r="T85" s="231"/>
      <c r="U85" s="231" t="str">
        <f t="array" ref="U85">IFERROR(
IF(U$3&lt;&gt;"",INDEX(Calculations!$E$4:$E$4005,SMALL(IF((Calculations!$U$4:$U$4005=U$3)*(Calculations!$V$4:$V$4005&gt;0),ROW(Calculations!$U$4:$U$4005)-ROW(INDEX(Calculations!$U$4:$U$4005,1,1))+1),ROUNDUP((ROW($B85)-ROW($B$3))/3,0)),1),""),"")</f>
        <v/>
      </c>
      <c r="V85" s="231" t="str">
        <f t="shared" si="2"/>
        <v/>
      </c>
    </row>
    <row r="86" spans="3:22" x14ac:dyDescent="0.25">
      <c r="C86" s="232" t="str">
        <f>C85</f>
        <v/>
      </c>
      <c r="D86" s="232"/>
      <c r="E86" s="232" t="str">
        <f>E85</f>
        <v/>
      </c>
      <c r="F86" s="232"/>
      <c r="G86" s="232" t="str">
        <f>G85</f>
        <v/>
      </c>
      <c r="H86" s="232"/>
      <c r="I86" s="232" t="str">
        <f>I85</f>
        <v/>
      </c>
      <c r="J86" s="232"/>
      <c r="K86" s="232" t="str">
        <f>K85</f>
        <v/>
      </c>
      <c r="L86" s="232"/>
      <c r="M86" s="232" t="str">
        <f>M85</f>
        <v/>
      </c>
      <c r="N86" s="232"/>
      <c r="O86" s="232" t="str">
        <f>O85</f>
        <v/>
      </c>
      <c r="P86" s="232"/>
      <c r="Q86" s="232" t="str">
        <f>Q85</f>
        <v/>
      </c>
      <c r="R86" s="232"/>
      <c r="S86" s="232" t="str">
        <f>S85</f>
        <v/>
      </c>
      <c r="T86" s="232"/>
      <c r="U86" s="232" t="str">
        <f>U85</f>
        <v/>
      </c>
      <c r="V86" s="232" t="str">
        <f t="shared" si="2"/>
        <v/>
      </c>
    </row>
    <row r="87" spans="3:22" x14ac:dyDescent="0.25">
      <c r="C87" s="233" t="str">
        <f>C85</f>
        <v/>
      </c>
      <c r="D87" s="233"/>
      <c r="E87" s="233" t="str">
        <f>E85</f>
        <v/>
      </c>
      <c r="F87" s="233"/>
      <c r="G87" s="233" t="str">
        <f>G85</f>
        <v/>
      </c>
      <c r="H87" s="233"/>
      <c r="I87" s="233" t="str">
        <f>I85</f>
        <v/>
      </c>
      <c r="J87" s="233"/>
      <c r="K87" s="233" t="str">
        <f>K85</f>
        <v/>
      </c>
      <c r="L87" s="233"/>
      <c r="M87" s="233" t="str">
        <f>M85</f>
        <v/>
      </c>
      <c r="N87" s="233"/>
      <c r="O87" s="233" t="str">
        <f>O85</f>
        <v/>
      </c>
      <c r="P87" s="233"/>
      <c r="Q87" s="233" t="str">
        <f>Q85</f>
        <v/>
      </c>
      <c r="R87" s="233"/>
      <c r="S87" s="233" t="str">
        <f>S85</f>
        <v/>
      </c>
      <c r="T87" s="233"/>
      <c r="U87" s="233" t="str">
        <f>U85</f>
        <v/>
      </c>
      <c r="V87" s="233" t="str">
        <f t="shared" si="2"/>
        <v/>
      </c>
    </row>
    <row r="88" spans="3:22" x14ac:dyDescent="0.25">
      <c r="C88" s="231" t="str">
        <f t="array" ref="C88">IFERROR(
IF(C$3&lt;&gt;"",INDEX(Calculations!$E$4:$E$4005,SMALL(IF((Calculations!$U$4:$U$4005=C$3)*(Calculations!$V$4:$V$4005&gt;0),ROW(Calculations!$U$4:$U$4005)-ROW(INDEX(Calculations!$U$4:$U$4005,1,1))+1),ROUNDUP((ROW($B88)-ROW($B$3))/3,0)),1),""),"")</f>
        <v/>
      </c>
      <c r="D88" s="231"/>
      <c r="E88" s="231" t="str">
        <f t="array" ref="E88">IFERROR(
IF(E$3&lt;&gt;"",INDEX(Calculations!$E$4:$E$4005,SMALL(IF((Calculations!$U$4:$U$4005=E$3)*(Calculations!$V$4:$V$4005&gt;0),ROW(Calculations!$U$4:$U$4005)-ROW(INDEX(Calculations!$U$4:$U$4005,1,1))+1),ROUNDUP((ROW($B88)-ROW($B$3))/3,0)),1),""),"")</f>
        <v/>
      </c>
      <c r="F88" s="231"/>
      <c r="G88" s="231" t="str">
        <f t="array" ref="G88">IFERROR(
IF(G$3&lt;&gt;"",INDEX(Calculations!$E$4:$E$4005,SMALL(IF((Calculations!$U$4:$U$4005=G$3)*(Calculations!$V$4:$V$4005&gt;0),ROW(Calculations!$U$4:$U$4005)-ROW(INDEX(Calculations!$U$4:$U$4005,1,1))+1),ROUNDUP((ROW($B88)-ROW($B$3))/3,0)),1),""),"")</f>
        <v/>
      </c>
      <c r="H88" s="231"/>
      <c r="I88" s="231" t="str">
        <f t="array" ref="I88">IFERROR(
IF(I$3&lt;&gt;"",INDEX(Calculations!$E$4:$E$4005,SMALL(IF((Calculations!$U$4:$U$4005=I$3)*(Calculations!$V$4:$V$4005&gt;0),ROW(Calculations!$U$4:$U$4005)-ROW(INDEX(Calculations!$U$4:$U$4005,1,1))+1),ROUNDUP((ROW($B88)-ROW($B$3))/3,0)),1),""),"")</f>
        <v/>
      </c>
      <c r="J88" s="231"/>
      <c r="K88" s="231" t="str">
        <f t="array" ref="K88">IFERROR(
IF(K$3&lt;&gt;"",INDEX(Calculations!$E$4:$E$4005,SMALL(IF((Calculations!$U$4:$U$4005=K$3)*(Calculations!$V$4:$V$4005&gt;0),ROW(Calculations!$U$4:$U$4005)-ROW(INDEX(Calculations!$U$4:$U$4005,1,1))+1),ROUNDUP((ROW($B88)-ROW($B$3))/3,0)),1),""),"")</f>
        <v/>
      </c>
      <c r="L88" s="231"/>
      <c r="M88" s="231" t="str">
        <f t="array" ref="M88">IFERROR(
IF(M$3&lt;&gt;"",INDEX(Calculations!$E$4:$E$4005,SMALL(IF((Calculations!$U$4:$U$4005=M$3)*(Calculations!$V$4:$V$4005&gt;0),ROW(Calculations!$U$4:$U$4005)-ROW(INDEX(Calculations!$U$4:$U$4005,1,1))+1),ROUNDUP((ROW($B88)-ROW($B$3))/3,0)),1),""),"")</f>
        <v/>
      </c>
      <c r="N88" s="231"/>
      <c r="O88" s="231" t="str">
        <f t="array" ref="O88">IFERROR(
IF(O$3&lt;&gt;"",INDEX(Calculations!$E$4:$E$4005,SMALL(IF((Calculations!$U$4:$U$4005=O$3)*(Calculations!$V$4:$V$4005&gt;0),ROW(Calculations!$U$4:$U$4005)-ROW(INDEX(Calculations!$U$4:$U$4005,1,1))+1),ROUNDUP((ROW($B88)-ROW($B$3))/3,0)),1),""),"")</f>
        <v/>
      </c>
      <c r="P88" s="231"/>
      <c r="Q88" s="231" t="str">
        <f t="array" ref="Q88">IFERROR(
IF(Q$3&lt;&gt;"",INDEX(Calculations!$E$4:$E$4005,SMALL(IF((Calculations!$U$4:$U$4005=Q$3)*(Calculations!$V$4:$V$4005&gt;0),ROW(Calculations!$U$4:$U$4005)-ROW(INDEX(Calculations!$U$4:$U$4005,1,1))+1),ROUNDUP((ROW($B88)-ROW($B$3))/3,0)),1),""),"")</f>
        <v/>
      </c>
      <c r="R88" s="231"/>
      <c r="S88" s="231" t="str">
        <f t="array" ref="S88">IFERROR(
IF(S$3&lt;&gt;"",INDEX(Calculations!$E$4:$E$4005,SMALL(IF((Calculations!$U$4:$U$4005=S$3)*(Calculations!$V$4:$V$4005&gt;0),ROW(Calculations!$U$4:$U$4005)-ROW(INDEX(Calculations!$U$4:$U$4005,1,1))+1),ROUNDUP((ROW($B88)-ROW($B$3))/3,0)),1),""),"")</f>
        <v/>
      </c>
      <c r="T88" s="231"/>
      <c r="U88" s="231" t="str">
        <f t="array" ref="U88">IFERROR(
IF(U$3&lt;&gt;"",INDEX(Calculations!$E$4:$E$4005,SMALL(IF((Calculations!$U$4:$U$4005=U$3)*(Calculations!$V$4:$V$4005&gt;0),ROW(Calculations!$U$4:$U$4005)-ROW(INDEX(Calculations!$U$4:$U$4005,1,1))+1),ROUNDUP((ROW($B88)-ROW($B$3))/3,0)),1),""),"")</f>
        <v/>
      </c>
      <c r="V88" s="231" t="str">
        <f t="shared" si="2"/>
        <v/>
      </c>
    </row>
    <row r="89" spans="3:22" x14ac:dyDescent="0.25">
      <c r="C89" s="232" t="str">
        <f>C88</f>
        <v/>
      </c>
      <c r="D89" s="232"/>
      <c r="E89" s="232" t="str">
        <f>E88</f>
        <v/>
      </c>
      <c r="F89" s="232"/>
      <c r="G89" s="232" t="str">
        <f>G88</f>
        <v/>
      </c>
      <c r="H89" s="232"/>
      <c r="I89" s="232" t="str">
        <f>I88</f>
        <v/>
      </c>
      <c r="J89" s="232"/>
      <c r="K89" s="232" t="str">
        <f>K88</f>
        <v/>
      </c>
      <c r="L89" s="232"/>
      <c r="M89" s="232" t="str">
        <f>M88</f>
        <v/>
      </c>
      <c r="N89" s="232"/>
      <c r="O89" s="232" t="str">
        <f>O88</f>
        <v/>
      </c>
      <c r="P89" s="232"/>
      <c r="Q89" s="232" t="str">
        <f>Q88</f>
        <v/>
      </c>
      <c r="R89" s="232"/>
      <c r="S89" s="232" t="str">
        <f>S88</f>
        <v/>
      </c>
      <c r="T89" s="232"/>
      <c r="U89" s="232" t="str">
        <f>U88</f>
        <v/>
      </c>
      <c r="V89" s="232" t="str">
        <f t="shared" si="2"/>
        <v/>
      </c>
    </row>
    <row r="90" spans="3:22" x14ac:dyDescent="0.25">
      <c r="C90" s="233" t="str">
        <f>C88</f>
        <v/>
      </c>
      <c r="D90" s="233"/>
      <c r="E90" s="233" t="str">
        <f>E88</f>
        <v/>
      </c>
      <c r="F90" s="233"/>
      <c r="G90" s="233" t="str">
        <f>G88</f>
        <v/>
      </c>
      <c r="H90" s="233"/>
      <c r="I90" s="233" t="str">
        <f>I88</f>
        <v/>
      </c>
      <c r="J90" s="233"/>
      <c r="K90" s="233" t="str">
        <f>K88</f>
        <v/>
      </c>
      <c r="L90" s="233"/>
      <c r="M90" s="233" t="str">
        <f>M88</f>
        <v/>
      </c>
      <c r="N90" s="233"/>
      <c r="O90" s="233" t="str">
        <f>O88</f>
        <v/>
      </c>
      <c r="P90" s="233"/>
      <c r="Q90" s="233" t="str">
        <f>Q88</f>
        <v/>
      </c>
      <c r="R90" s="233"/>
      <c r="S90" s="233" t="str">
        <f>S88</f>
        <v/>
      </c>
      <c r="T90" s="233"/>
      <c r="U90" s="233" t="str">
        <f>U88</f>
        <v/>
      </c>
      <c r="V90" s="233" t="str">
        <f t="shared" si="2"/>
        <v/>
      </c>
    </row>
    <row r="91" spans="3:22" x14ac:dyDescent="0.25">
      <c r="C91" s="231" t="str">
        <f t="array" ref="C91">IFERROR(
IF(C$3&lt;&gt;"",INDEX(Calculations!$E$4:$E$4005,SMALL(IF((Calculations!$U$4:$U$4005=C$3)*(Calculations!$V$4:$V$4005&gt;0),ROW(Calculations!$U$4:$U$4005)-ROW(INDEX(Calculations!$U$4:$U$4005,1,1))+1),ROUNDUP((ROW($B91)-ROW($B$3))/3,0)),1),""),"")</f>
        <v/>
      </c>
      <c r="D91" s="231"/>
      <c r="E91" s="231" t="str">
        <f t="array" ref="E91">IFERROR(
IF(E$3&lt;&gt;"",INDEX(Calculations!$E$4:$E$4005,SMALL(IF((Calculations!$U$4:$U$4005=E$3)*(Calculations!$V$4:$V$4005&gt;0),ROW(Calculations!$U$4:$U$4005)-ROW(INDEX(Calculations!$U$4:$U$4005,1,1))+1),ROUNDUP((ROW($B91)-ROW($B$3))/3,0)),1),""),"")</f>
        <v/>
      </c>
      <c r="F91" s="231"/>
      <c r="G91" s="231" t="str">
        <f t="array" ref="G91">IFERROR(
IF(G$3&lt;&gt;"",INDEX(Calculations!$E$4:$E$4005,SMALL(IF((Calculations!$U$4:$U$4005=G$3)*(Calculations!$V$4:$V$4005&gt;0),ROW(Calculations!$U$4:$U$4005)-ROW(INDEX(Calculations!$U$4:$U$4005,1,1))+1),ROUNDUP((ROW($B91)-ROW($B$3))/3,0)),1),""),"")</f>
        <v/>
      </c>
      <c r="H91" s="231"/>
      <c r="I91" s="231" t="str">
        <f t="array" ref="I91">IFERROR(
IF(I$3&lt;&gt;"",INDEX(Calculations!$E$4:$E$4005,SMALL(IF((Calculations!$U$4:$U$4005=I$3)*(Calculations!$V$4:$V$4005&gt;0),ROW(Calculations!$U$4:$U$4005)-ROW(INDEX(Calculations!$U$4:$U$4005,1,1))+1),ROUNDUP((ROW($B91)-ROW($B$3))/3,0)),1),""),"")</f>
        <v/>
      </c>
      <c r="J91" s="231"/>
      <c r="K91" s="231" t="str">
        <f t="array" ref="K91">IFERROR(
IF(K$3&lt;&gt;"",INDEX(Calculations!$E$4:$E$4005,SMALL(IF((Calculations!$U$4:$U$4005=K$3)*(Calculations!$V$4:$V$4005&gt;0),ROW(Calculations!$U$4:$U$4005)-ROW(INDEX(Calculations!$U$4:$U$4005,1,1))+1),ROUNDUP((ROW($B91)-ROW($B$3))/3,0)),1),""),"")</f>
        <v/>
      </c>
      <c r="L91" s="231"/>
      <c r="M91" s="231" t="str">
        <f t="array" ref="M91">IFERROR(
IF(M$3&lt;&gt;"",INDEX(Calculations!$E$4:$E$4005,SMALL(IF((Calculations!$U$4:$U$4005=M$3)*(Calculations!$V$4:$V$4005&gt;0),ROW(Calculations!$U$4:$U$4005)-ROW(INDEX(Calculations!$U$4:$U$4005,1,1))+1),ROUNDUP((ROW($B91)-ROW($B$3))/3,0)),1),""),"")</f>
        <v/>
      </c>
      <c r="N91" s="231"/>
      <c r="O91" s="231" t="str">
        <f t="array" ref="O91">IFERROR(
IF(O$3&lt;&gt;"",INDEX(Calculations!$E$4:$E$4005,SMALL(IF((Calculations!$U$4:$U$4005=O$3)*(Calculations!$V$4:$V$4005&gt;0),ROW(Calculations!$U$4:$U$4005)-ROW(INDEX(Calculations!$U$4:$U$4005,1,1))+1),ROUNDUP((ROW($B91)-ROW($B$3))/3,0)),1),""),"")</f>
        <v/>
      </c>
      <c r="P91" s="231"/>
      <c r="Q91" s="231" t="str">
        <f t="array" ref="Q91">IFERROR(
IF(Q$3&lt;&gt;"",INDEX(Calculations!$E$4:$E$4005,SMALL(IF((Calculations!$U$4:$U$4005=Q$3)*(Calculations!$V$4:$V$4005&gt;0),ROW(Calculations!$U$4:$U$4005)-ROW(INDEX(Calculations!$U$4:$U$4005,1,1))+1),ROUNDUP((ROW($B91)-ROW($B$3))/3,0)),1),""),"")</f>
        <v/>
      </c>
      <c r="R91" s="231"/>
      <c r="S91" s="231" t="str">
        <f t="array" ref="S91">IFERROR(
IF(S$3&lt;&gt;"",INDEX(Calculations!$E$4:$E$4005,SMALL(IF((Calculations!$U$4:$U$4005=S$3)*(Calculations!$V$4:$V$4005&gt;0),ROW(Calculations!$U$4:$U$4005)-ROW(INDEX(Calculations!$U$4:$U$4005,1,1))+1),ROUNDUP((ROW($B91)-ROW($B$3))/3,0)),1),""),"")</f>
        <v/>
      </c>
      <c r="T91" s="231"/>
      <c r="U91" s="231" t="str">
        <f t="array" ref="U91">IFERROR(
IF(U$3&lt;&gt;"",INDEX(Calculations!$E$4:$E$4005,SMALL(IF((Calculations!$U$4:$U$4005=U$3)*(Calculations!$V$4:$V$4005&gt;0),ROW(Calculations!$U$4:$U$4005)-ROW(INDEX(Calculations!$U$4:$U$4005,1,1))+1),ROUNDUP((ROW($B91)-ROW($B$3))/3,0)),1),""),"")</f>
        <v/>
      </c>
      <c r="V91" s="231" t="str">
        <f t="shared" si="2"/>
        <v/>
      </c>
    </row>
    <row r="92" spans="3:22" x14ac:dyDescent="0.25">
      <c r="C92" s="232" t="str">
        <f>C91</f>
        <v/>
      </c>
      <c r="D92" s="232"/>
      <c r="E92" s="232" t="str">
        <f>E91</f>
        <v/>
      </c>
      <c r="F92" s="232"/>
      <c r="G92" s="232" t="str">
        <f>G91</f>
        <v/>
      </c>
      <c r="H92" s="232"/>
      <c r="I92" s="232" t="str">
        <f>I91</f>
        <v/>
      </c>
      <c r="J92" s="232"/>
      <c r="K92" s="232" t="str">
        <f>K91</f>
        <v/>
      </c>
      <c r="L92" s="232"/>
      <c r="M92" s="232" t="str">
        <f>M91</f>
        <v/>
      </c>
      <c r="N92" s="232"/>
      <c r="O92" s="232" t="str">
        <f>O91</f>
        <v/>
      </c>
      <c r="P92" s="232"/>
      <c r="Q92" s="232" t="str">
        <f>Q91</f>
        <v/>
      </c>
      <c r="R92" s="232"/>
      <c r="S92" s="232" t="str">
        <f>S91</f>
        <v/>
      </c>
      <c r="T92" s="232"/>
      <c r="U92" s="232" t="str">
        <f>U91</f>
        <v/>
      </c>
      <c r="V92" s="232" t="str">
        <f t="shared" si="2"/>
        <v/>
      </c>
    </row>
    <row r="93" spans="3:22" x14ac:dyDescent="0.25">
      <c r="C93" s="233" t="str">
        <f>C91</f>
        <v/>
      </c>
      <c r="D93" s="233"/>
      <c r="E93" s="233" t="str">
        <f>E91</f>
        <v/>
      </c>
      <c r="F93" s="233"/>
      <c r="G93" s="233" t="str">
        <f>G91</f>
        <v/>
      </c>
      <c r="H93" s="233"/>
      <c r="I93" s="233" t="str">
        <f>I91</f>
        <v/>
      </c>
      <c r="J93" s="233"/>
      <c r="K93" s="233" t="str">
        <f>K91</f>
        <v/>
      </c>
      <c r="L93" s="233"/>
      <c r="M93" s="233" t="str">
        <f>M91</f>
        <v/>
      </c>
      <c r="N93" s="233"/>
      <c r="O93" s="233" t="str">
        <f>O91</f>
        <v/>
      </c>
      <c r="P93" s="233"/>
      <c r="Q93" s="233" t="str">
        <f>Q91</f>
        <v/>
      </c>
      <c r="R93" s="233"/>
      <c r="S93" s="233" t="str">
        <f>S91</f>
        <v/>
      </c>
      <c r="T93" s="233"/>
      <c r="U93" s="233" t="str">
        <f>U91</f>
        <v/>
      </c>
      <c r="V93" s="233" t="str">
        <f t="shared" si="2"/>
        <v/>
      </c>
    </row>
    <row r="94" spans="3:22" x14ac:dyDescent="0.25">
      <c r="C94" s="231" t="str">
        <f t="array" ref="C94">IFERROR(
IF(C$3&lt;&gt;"",INDEX(Calculations!$E$4:$E$4005,SMALL(IF((Calculations!$U$4:$U$4005=C$3)*(Calculations!$V$4:$V$4005&gt;0),ROW(Calculations!$U$4:$U$4005)-ROW(INDEX(Calculations!$U$4:$U$4005,1,1))+1),ROUNDUP((ROW($B94)-ROW($B$3))/3,0)),1),""),"")</f>
        <v/>
      </c>
      <c r="D94" s="231"/>
      <c r="E94" s="231" t="str">
        <f t="array" ref="E94">IFERROR(
IF(E$3&lt;&gt;"",INDEX(Calculations!$E$4:$E$4005,SMALL(IF((Calculations!$U$4:$U$4005=E$3)*(Calculations!$V$4:$V$4005&gt;0),ROW(Calculations!$U$4:$U$4005)-ROW(INDEX(Calculations!$U$4:$U$4005,1,1))+1),ROUNDUP((ROW($B94)-ROW($B$3))/3,0)),1),""),"")</f>
        <v/>
      </c>
      <c r="F94" s="231"/>
      <c r="G94" s="231" t="str">
        <f t="array" ref="G94">IFERROR(
IF(G$3&lt;&gt;"",INDEX(Calculations!$E$4:$E$4005,SMALL(IF((Calculations!$U$4:$U$4005=G$3)*(Calculations!$V$4:$V$4005&gt;0),ROW(Calculations!$U$4:$U$4005)-ROW(INDEX(Calculations!$U$4:$U$4005,1,1))+1),ROUNDUP((ROW($B94)-ROW($B$3))/3,0)),1),""),"")</f>
        <v/>
      </c>
      <c r="H94" s="231"/>
      <c r="I94" s="231" t="str">
        <f t="array" ref="I94">IFERROR(
IF(I$3&lt;&gt;"",INDEX(Calculations!$E$4:$E$4005,SMALL(IF((Calculations!$U$4:$U$4005=I$3)*(Calculations!$V$4:$V$4005&gt;0),ROW(Calculations!$U$4:$U$4005)-ROW(INDEX(Calculations!$U$4:$U$4005,1,1))+1),ROUNDUP((ROW($B94)-ROW($B$3))/3,0)),1),""),"")</f>
        <v/>
      </c>
      <c r="J94" s="231"/>
      <c r="K94" s="231" t="str">
        <f t="array" ref="K94">IFERROR(
IF(K$3&lt;&gt;"",INDEX(Calculations!$E$4:$E$4005,SMALL(IF((Calculations!$U$4:$U$4005=K$3)*(Calculations!$V$4:$V$4005&gt;0),ROW(Calculations!$U$4:$U$4005)-ROW(INDEX(Calculations!$U$4:$U$4005,1,1))+1),ROUNDUP((ROW($B94)-ROW($B$3))/3,0)),1),""),"")</f>
        <v/>
      </c>
      <c r="L94" s="231"/>
      <c r="M94" s="231" t="str">
        <f t="array" ref="M94">IFERROR(
IF(M$3&lt;&gt;"",INDEX(Calculations!$E$4:$E$4005,SMALL(IF((Calculations!$U$4:$U$4005=M$3)*(Calculations!$V$4:$V$4005&gt;0),ROW(Calculations!$U$4:$U$4005)-ROW(INDEX(Calculations!$U$4:$U$4005,1,1))+1),ROUNDUP((ROW($B94)-ROW($B$3))/3,0)),1),""),"")</f>
        <v/>
      </c>
      <c r="N94" s="231"/>
      <c r="O94" s="231" t="str">
        <f t="array" ref="O94">IFERROR(
IF(O$3&lt;&gt;"",INDEX(Calculations!$E$4:$E$4005,SMALL(IF((Calculations!$U$4:$U$4005=O$3)*(Calculations!$V$4:$V$4005&gt;0),ROW(Calculations!$U$4:$U$4005)-ROW(INDEX(Calculations!$U$4:$U$4005,1,1))+1),ROUNDUP((ROW($B94)-ROW($B$3))/3,0)),1),""),"")</f>
        <v/>
      </c>
      <c r="P94" s="231"/>
      <c r="Q94" s="231" t="str">
        <f t="array" ref="Q94">IFERROR(
IF(Q$3&lt;&gt;"",INDEX(Calculations!$E$4:$E$4005,SMALL(IF((Calculations!$U$4:$U$4005=Q$3)*(Calculations!$V$4:$V$4005&gt;0),ROW(Calculations!$U$4:$U$4005)-ROW(INDEX(Calculations!$U$4:$U$4005,1,1))+1),ROUNDUP((ROW($B94)-ROW($B$3))/3,0)),1),""),"")</f>
        <v/>
      </c>
      <c r="R94" s="231"/>
      <c r="S94" s="231" t="str">
        <f t="array" ref="S94">IFERROR(
IF(S$3&lt;&gt;"",INDEX(Calculations!$E$4:$E$4005,SMALL(IF((Calculations!$U$4:$U$4005=S$3)*(Calculations!$V$4:$V$4005&gt;0),ROW(Calculations!$U$4:$U$4005)-ROW(INDEX(Calculations!$U$4:$U$4005,1,1))+1),ROUNDUP((ROW($B94)-ROW($B$3))/3,0)),1),""),"")</f>
        <v/>
      </c>
      <c r="T94" s="231"/>
      <c r="U94" s="231" t="str">
        <f t="array" ref="U94">IFERROR(
IF(U$3&lt;&gt;"",INDEX(Calculations!$E$4:$E$4005,SMALL(IF((Calculations!$U$4:$U$4005=U$3)*(Calculations!$V$4:$V$4005&gt;0),ROW(Calculations!$U$4:$U$4005)-ROW(INDEX(Calculations!$U$4:$U$4005,1,1))+1),ROUNDUP((ROW($B94)-ROW($B$3))/3,0)),1),""),"")</f>
        <v/>
      </c>
      <c r="V94" s="231" t="str">
        <f t="shared" si="2"/>
        <v/>
      </c>
    </row>
    <row r="95" spans="3:22" x14ac:dyDescent="0.25">
      <c r="C95" s="232" t="str">
        <f>C94</f>
        <v/>
      </c>
      <c r="D95" s="232"/>
      <c r="E95" s="232" t="str">
        <f>E94</f>
        <v/>
      </c>
      <c r="F95" s="232"/>
      <c r="G95" s="232" t="str">
        <f>G94</f>
        <v/>
      </c>
      <c r="H95" s="232"/>
      <c r="I95" s="232" t="str">
        <f>I94</f>
        <v/>
      </c>
      <c r="J95" s="232"/>
      <c r="K95" s="232" t="str">
        <f>K94</f>
        <v/>
      </c>
      <c r="L95" s="232"/>
      <c r="M95" s="232" t="str">
        <f>M94</f>
        <v/>
      </c>
      <c r="N95" s="232"/>
      <c r="O95" s="232" t="str">
        <f>O94</f>
        <v/>
      </c>
      <c r="P95" s="232"/>
      <c r="Q95" s="232" t="str">
        <f>Q94</f>
        <v/>
      </c>
      <c r="R95" s="232"/>
      <c r="S95" s="232" t="str">
        <f>S94</f>
        <v/>
      </c>
      <c r="T95" s="232"/>
      <c r="U95" s="232" t="str">
        <f>U94</f>
        <v/>
      </c>
      <c r="V95" s="232" t="str">
        <f t="shared" si="2"/>
        <v/>
      </c>
    </row>
    <row r="96" spans="3:22" x14ac:dyDescent="0.25">
      <c r="C96" s="233" t="str">
        <f>C94</f>
        <v/>
      </c>
      <c r="D96" s="233"/>
      <c r="E96" s="233" t="str">
        <f>E94</f>
        <v/>
      </c>
      <c r="F96" s="233"/>
      <c r="G96" s="233" t="str">
        <f>G94</f>
        <v/>
      </c>
      <c r="H96" s="233"/>
      <c r="I96" s="233" t="str">
        <f>I94</f>
        <v/>
      </c>
      <c r="J96" s="233"/>
      <c r="K96" s="233" t="str">
        <f>K94</f>
        <v/>
      </c>
      <c r="L96" s="233"/>
      <c r="M96" s="233" t="str">
        <f>M94</f>
        <v/>
      </c>
      <c r="N96" s="233"/>
      <c r="O96" s="233" t="str">
        <f>O94</f>
        <v/>
      </c>
      <c r="P96" s="233"/>
      <c r="Q96" s="233" t="str">
        <f>Q94</f>
        <v/>
      </c>
      <c r="R96" s="233"/>
      <c r="S96" s="233" t="str">
        <f>S94</f>
        <v/>
      </c>
      <c r="T96" s="233"/>
      <c r="U96" s="233" t="str">
        <f>U94</f>
        <v/>
      </c>
      <c r="V96" s="233" t="str">
        <f t="shared" si="2"/>
        <v/>
      </c>
    </row>
    <row r="97" spans="3:22" x14ac:dyDescent="0.25">
      <c r="C97" s="231" t="str">
        <f t="array" ref="C97">IFERROR(
IF(C$3&lt;&gt;"",INDEX(Calculations!$E$4:$E$4005,SMALL(IF((Calculations!$U$4:$U$4005=C$3)*(Calculations!$V$4:$V$4005&gt;0),ROW(Calculations!$U$4:$U$4005)-ROW(INDEX(Calculations!$U$4:$U$4005,1,1))+1),ROUNDUP((ROW($B97)-ROW($B$3))/3,0)),1),""),"")</f>
        <v/>
      </c>
      <c r="D97" s="231"/>
      <c r="E97" s="231" t="str">
        <f t="array" ref="E97">IFERROR(
IF(E$3&lt;&gt;"",INDEX(Calculations!$E$4:$E$4005,SMALL(IF((Calculations!$U$4:$U$4005=E$3)*(Calculations!$V$4:$V$4005&gt;0),ROW(Calculations!$U$4:$U$4005)-ROW(INDEX(Calculations!$U$4:$U$4005,1,1))+1),ROUNDUP((ROW($B97)-ROW($B$3))/3,0)),1),""),"")</f>
        <v/>
      </c>
      <c r="F97" s="231"/>
      <c r="G97" s="231" t="str">
        <f t="array" ref="G97">IFERROR(
IF(G$3&lt;&gt;"",INDEX(Calculations!$E$4:$E$4005,SMALL(IF((Calculations!$U$4:$U$4005=G$3)*(Calculations!$V$4:$V$4005&gt;0),ROW(Calculations!$U$4:$U$4005)-ROW(INDEX(Calculations!$U$4:$U$4005,1,1))+1),ROUNDUP((ROW($B97)-ROW($B$3))/3,0)),1),""),"")</f>
        <v/>
      </c>
      <c r="H97" s="231"/>
      <c r="I97" s="231" t="str">
        <f t="array" ref="I97">IFERROR(
IF(I$3&lt;&gt;"",INDEX(Calculations!$E$4:$E$4005,SMALL(IF((Calculations!$U$4:$U$4005=I$3)*(Calculations!$V$4:$V$4005&gt;0),ROW(Calculations!$U$4:$U$4005)-ROW(INDEX(Calculations!$U$4:$U$4005,1,1))+1),ROUNDUP((ROW($B97)-ROW($B$3))/3,0)),1),""),"")</f>
        <v/>
      </c>
      <c r="J97" s="231"/>
      <c r="K97" s="231" t="str">
        <f t="array" ref="K97">IFERROR(
IF(K$3&lt;&gt;"",INDEX(Calculations!$E$4:$E$4005,SMALL(IF((Calculations!$U$4:$U$4005=K$3)*(Calculations!$V$4:$V$4005&gt;0),ROW(Calculations!$U$4:$U$4005)-ROW(INDEX(Calculations!$U$4:$U$4005,1,1))+1),ROUNDUP((ROW($B97)-ROW($B$3))/3,0)),1),""),"")</f>
        <v/>
      </c>
      <c r="L97" s="231"/>
      <c r="M97" s="231" t="str">
        <f t="array" ref="M97">IFERROR(
IF(M$3&lt;&gt;"",INDEX(Calculations!$E$4:$E$4005,SMALL(IF((Calculations!$U$4:$U$4005=M$3)*(Calculations!$V$4:$V$4005&gt;0),ROW(Calculations!$U$4:$U$4005)-ROW(INDEX(Calculations!$U$4:$U$4005,1,1))+1),ROUNDUP((ROW($B97)-ROW($B$3))/3,0)),1),""),"")</f>
        <v/>
      </c>
      <c r="N97" s="231"/>
      <c r="O97" s="231" t="str">
        <f t="array" ref="O97">IFERROR(
IF(O$3&lt;&gt;"",INDEX(Calculations!$E$4:$E$4005,SMALL(IF((Calculations!$U$4:$U$4005=O$3)*(Calculations!$V$4:$V$4005&gt;0),ROW(Calculations!$U$4:$U$4005)-ROW(INDEX(Calculations!$U$4:$U$4005,1,1))+1),ROUNDUP((ROW($B97)-ROW($B$3))/3,0)),1),""),"")</f>
        <v/>
      </c>
      <c r="P97" s="231"/>
      <c r="Q97" s="231" t="str">
        <f t="array" ref="Q97">IFERROR(
IF(Q$3&lt;&gt;"",INDEX(Calculations!$E$4:$E$4005,SMALL(IF((Calculations!$U$4:$U$4005=Q$3)*(Calculations!$V$4:$V$4005&gt;0),ROW(Calculations!$U$4:$U$4005)-ROW(INDEX(Calculations!$U$4:$U$4005,1,1))+1),ROUNDUP((ROW($B97)-ROW($B$3))/3,0)),1),""),"")</f>
        <v/>
      </c>
      <c r="R97" s="231"/>
      <c r="S97" s="231" t="str">
        <f t="array" ref="S97">IFERROR(
IF(S$3&lt;&gt;"",INDEX(Calculations!$E$4:$E$4005,SMALL(IF((Calculations!$U$4:$U$4005=S$3)*(Calculations!$V$4:$V$4005&gt;0),ROW(Calculations!$U$4:$U$4005)-ROW(INDEX(Calculations!$U$4:$U$4005,1,1))+1),ROUNDUP((ROW($B97)-ROW($B$3))/3,0)),1),""),"")</f>
        <v/>
      </c>
      <c r="T97" s="231"/>
      <c r="U97" s="231" t="str">
        <f t="array" ref="U97">IFERROR(
IF(U$3&lt;&gt;"",INDEX(Calculations!$E$4:$E$4005,SMALL(IF((Calculations!$U$4:$U$4005=U$3)*(Calculations!$V$4:$V$4005&gt;0),ROW(Calculations!$U$4:$U$4005)-ROW(INDEX(Calculations!$U$4:$U$4005,1,1))+1),ROUNDUP((ROW($B97)-ROW($B$3))/3,0)),1),""),"")</f>
        <v/>
      </c>
      <c r="V97" s="231" t="str">
        <f t="shared" si="2"/>
        <v/>
      </c>
    </row>
    <row r="98" spans="3:22" x14ac:dyDescent="0.25">
      <c r="C98" s="232" t="str">
        <f>C97</f>
        <v/>
      </c>
      <c r="D98" s="232"/>
      <c r="E98" s="232" t="str">
        <f>E97</f>
        <v/>
      </c>
      <c r="F98" s="232"/>
      <c r="G98" s="232" t="str">
        <f>G97</f>
        <v/>
      </c>
      <c r="H98" s="232"/>
      <c r="I98" s="232" t="str">
        <f>I97</f>
        <v/>
      </c>
      <c r="J98" s="232"/>
      <c r="K98" s="232" t="str">
        <f>K97</f>
        <v/>
      </c>
      <c r="L98" s="232"/>
      <c r="M98" s="232" t="str">
        <f>M97</f>
        <v/>
      </c>
      <c r="N98" s="232"/>
      <c r="O98" s="232" t="str">
        <f>O97</f>
        <v/>
      </c>
      <c r="P98" s="232"/>
      <c r="Q98" s="232" t="str">
        <f>Q97</f>
        <v/>
      </c>
      <c r="R98" s="232"/>
      <c r="S98" s="232" t="str">
        <f>S97</f>
        <v/>
      </c>
      <c r="T98" s="232"/>
      <c r="U98" s="232" t="str">
        <f>U97</f>
        <v/>
      </c>
      <c r="V98" s="232" t="str">
        <f t="shared" si="2"/>
        <v/>
      </c>
    </row>
    <row r="99" spans="3:22" x14ac:dyDescent="0.25">
      <c r="C99" s="233" t="str">
        <f>C97</f>
        <v/>
      </c>
      <c r="D99" s="233"/>
      <c r="E99" s="233" t="str">
        <f>E97</f>
        <v/>
      </c>
      <c r="F99" s="233"/>
      <c r="G99" s="233" t="str">
        <f>G97</f>
        <v/>
      </c>
      <c r="H99" s="233"/>
      <c r="I99" s="233" t="str">
        <f>I97</f>
        <v/>
      </c>
      <c r="J99" s="233"/>
      <c r="K99" s="233" t="str">
        <f>K97</f>
        <v/>
      </c>
      <c r="L99" s="233"/>
      <c r="M99" s="233" t="str">
        <f>M97</f>
        <v/>
      </c>
      <c r="N99" s="233"/>
      <c r="O99" s="233" t="str">
        <f>O97</f>
        <v/>
      </c>
      <c r="P99" s="233"/>
      <c r="Q99" s="233" t="str">
        <f>Q97</f>
        <v/>
      </c>
      <c r="R99" s="233"/>
      <c r="S99" s="233" t="str">
        <f>S97</f>
        <v/>
      </c>
      <c r="T99" s="233"/>
      <c r="U99" s="233" t="str">
        <f>U97</f>
        <v/>
      </c>
      <c r="V99" s="233" t="str">
        <f t="shared" si="2"/>
        <v/>
      </c>
    </row>
    <row r="100" spans="3:22" x14ac:dyDescent="0.25">
      <c r="C100" s="231" t="str">
        <f t="array" ref="C100">IFERROR(
IF(C$3&lt;&gt;"",INDEX(Calculations!$E$4:$E$4005,SMALL(IF((Calculations!$U$4:$U$4005=C$3)*(Calculations!$V$4:$V$4005&gt;0),ROW(Calculations!$U$4:$U$4005)-ROW(INDEX(Calculations!$U$4:$U$4005,1,1))+1),ROUNDUP((ROW($B100)-ROW($B$3))/3,0)),1),""),"")</f>
        <v/>
      </c>
      <c r="D100" s="231"/>
      <c r="E100" s="231" t="str">
        <f t="array" ref="E100">IFERROR(
IF(E$3&lt;&gt;"",INDEX(Calculations!$E$4:$E$4005,SMALL(IF((Calculations!$U$4:$U$4005=E$3)*(Calculations!$V$4:$V$4005&gt;0),ROW(Calculations!$U$4:$U$4005)-ROW(INDEX(Calculations!$U$4:$U$4005,1,1))+1),ROUNDUP((ROW($B100)-ROW($B$3))/3,0)),1),""),"")</f>
        <v/>
      </c>
      <c r="F100" s="231"/>
      <c r="G100" s="231" t="str">
        <f t="array" ref="G100">IFERROR(
IF(G$3&lt;&gt;"",INDEX(Calculations!$E$4:$E$4005,SMALL(IF((Calculations!$U$4:$U$4005=G$3)*(Calculations!$V$4:$V$4005&gt;0),ROW(Calculations!$U$4:$U$4005)-ROW(INDEX(Calculations!$U$4:$U$4005,1,1))+1),ROUNDUP((ROW($B100)-ROW($B$3))/3,0)),1),""),"")</f>
        <v/>
      </c>
      <c r="H100" s="231"/>
      <c r="I100" s="231" t="str">
        <f t="array" ref="I100">IFERROR(
IF(I$3&lt;&gt;"",INDEX(Calculations!$E$4:$E$4005,SMALL(IF((Calculations!$U$4:$U$4005=I$3)*(Calculations!$V$4:$V$4005&gt;0),ROW(Calculations!$U$4:$U$4005)-ROW(INDEX(Calculations!$U$4:$U$4005,1,1))+1),ROUNDUP((ROW($B100)-ROW($B$3))/3,0)),1),""),"")</f>
        <v/>
      </c>
      <c r="J100" s="231"/>
      <c r="K100" s="231" t="str">
        <f t="array" ref="K100">IFERROR(
IF(K$3&lt;&gt;"",INDEX(Calculations!$E$4:$E$4005,SMALL(IF((Calculations!$U$4:$U$4005=K$3)*(Calculations!$V$4:$V$4005&gt;0),ROW(Calculations!$U$4:$U$4005)-ROW(INDEX(Calculations!$U$4:$U$4005,1,1))+1),ROUNDUP((ROW($B100)-ROW($B$3))/3,0)),1),""),"")</f>
        <v/>
      </c>
      <c r="L100" s="231"/>
      <c r="M100" s="231" t="str">
        <f t="array" ref="M100">IFERROR(
IF(M$3&lt;&gt;"",INDEX(Calculations!$E$4:$E$4005,SMALL(IF((Calculations!$U$4:$U$4005=M$3)*(Calculations!$V$4:$V$4005&gt;0),ROW(Calculations!$U$4:$U$4005)-ROW(INDEX(Calculations!$U$4:$U$4005,1,1))+1),ROUNDUP((ROW($B100)-ROW($B$3))/3,0)),1),""),"")</f>
        <v/>
      </c>
      <c r="N100" s="231"/>
      <c r="O100" s="231" t="str">
        <f t="array" ref="O100">IFERROR(
IF(O$3&lt;&gt;"",INDEX(Calculations!$E$4:$E$4005,SMALL(IF((Calculations!$U$4:$U$4005=O$3)*(Calculations!$V$4:$V$4005&gt;0),ROW(Calculations!$U$4:$U$4005)-ROW(INDEX(Calculations!$U$4:$U$4005,1,1))+1),ROUNDUP((ROW($B100)-ROW($B$3))/3,0)),1),""),"")</f>
        <v/>
      </c>
      <c r="P100" s="231"/>
      <c r="Q100" s="231" t="str">
        <f t="array" ref="Q100">IFERROR(
IF(Q$3&lt;&gt;"",INDEX(Calculations!$E$4:$E$4005,SMALL(IF((Calculations!$U$4:$U$4005=Q$3)*(Calculations!$V$4:$V$4005&gt;0),ROW(Calculations!$U$4:$U$4005)-ROW(INDEX(Calculations!$U$4:$U$4005,1,1))+1),ROUNDUP((ROW($B100)-ROW($B$3))/3,0)),1),""),"")</f>
        <v/>
      </c>
      <c r="R100" s="231"/>
      <c r="S100" s="231" t="str">
        <f t="array" ref="S100">IFERROR(
IF(S$3&lt;&gt;"",INDEX(Calculations!$E$4:$E$4005,SMALL(IF((Calculations!$U$4:$U$4005=S$3)*(Calculations!$V$4:$V$4005&gt;0),ROW(Calculations!$U$4:$U$4005)-ROW(INDEX(Calculations!$U$4:$U$4005,1,1))+1),ROUNDUP((ROW($B100)-ROW($B$3))/3,0)),1),""),"")</f>
        <v/>
      </c>
      <c r="T100" s="231"/>
      <c r="U100" s="231" t="str">
        <f t="array" ref="U100">IFERROR(
IF(U$3&lt;&gt;"",INDEX(Calculations!$E$4:$E$4005,SMALL(IF((Calculations!$U$4:$U$4005=U$3)*(Calculations!$V$4:$V$4005&gt;0),ROW(Calculations!$U$4:$U$4005)-ROW(INDEX(Calculations!$U$4:$U$4005,1,1))+1),ROUNDUP((ROW($B100)-ROW($B$3))/3,0)),1),""),"")</f>
        <v/>
      </c>
      <c r="V100" s="231" t="str">
        <f t="shared" si="2"/>
        <v/>
      </c>
    </row>
    <row r="101" spans="3:22" x14ac:dyDescent="0.25">
      <c r="C101" s="232" t="str">
        <f>C100</f>
        <v/>
      </c>
      <c r="D101" s="232"/>
      <c r="E101" s="232" t="str">
        <f>E100</f>
        <v/>
      </c>
      <c r="F101" s="232"/>
      <c r="G101" s="232" t="str">
        <f>G100</f>
        <v/>
      </c>
      <c r="H101" s="232"/>
      <c r="I101" s="232" t="str">
        <f>I100</f>
        <v/>
      </c>
      <c r="J101" s="232"/>
      <c r="K101" s="232" t="str">
        <f>K100</f>
        <v/>
      </c>
      <c r="L101" s="232"/>
      <c r="M101" s="232" t="str">
        <f>M100</f>
        <v/>
      </c>
      <c r="N101" s="232"/>
      <c r="O101" s="232" t="str">
        <f>O100</f>
        <v/>
      </c>
      <c r="P101" s="232"/>
      <c r="Q101" s="232" t="str">
        <f>Q100</f>
        <v/>
      </c>
      <c r="R101" s="232"/>
      <c r="S101" s="232" t="str">
        <f>S100</f>
        <v/>
      </c>
      <c r="T101" s="232"/>
      <c r="U101" s="232" t="str">
        <f>U100</f>
        <v/>
      </c>
      <c r="V101" s="232" t="str">
        <f t="shared" si="2"/>
        <v/>
      </c>
    </row>
    <row r="102" spans="3:22" x14ac:dyDescent="0.25">
      <c r="C102" s="233" t="str">
        <f>C100</f>
        <v/>
      </c>
      <c r="D102" s="233"/>
      <c r="E102" s="233" t="str">
        <f>E100</f>
        <v/>
      </c>
      <c r="F102" s="233"/>
      <c r="G102" s="233" t="str">
        <f>G100</f>
        <v/>
      </c>
      <c r="H102" s="233"/>
      <c r="I102" s="233" t="str">
        <f>I100</f>
        <v/>
      </c>
      <c r="J102" s="233"/>
      <c r="K102" s="233" t="str">
        <f>K100</f>
        <v/>
      </c>
      <c r="L102" s="233"/>
      <c r="M102" s="233" t="str">
        <f>M100</f>
        <v/>
      </c>
      <c r="N102" s="233"/>
      <c r="O102" s="233" t="str">
        <f>O100</f>
        <v/>
      </c>
      <c r="P102" s="233"/>
      <c r="Q102" s="233" t="str">
        <f>Q100</f>
        <v/>
      </c>
      <c r="R102" s="233"/>
      <c r="S102" s="233" t="str">
        <f>S100</f>
        <v/>
      </c>
      <c r="T102" s="233"/>
      <c r="U102" s="233" t="str">
        <f>U100</f>
        <v/>
      </c>
      <c r="V102" s="233" t="str">
        <f t="shared" si="2"/>
        <v/>
      </c>
    </row>
    <row r="103" spans="3:22" x14ac:dyDescent="0.25">
      <c r="C103" s="231" t="str">
        <f t="array" ref="C103">IFERROR(
IF(C$3&lt;&gt;"",INDEX(Calculations!$E$4:$E$4005,SMALL(IF((Calculations!$U$4:$U$4005=C$3)*(Calculations!$V$4:$V$4005&gt;0),ROW(Calculations!$U$4:$U$4005)-ROW(INDEX(Calculations!$U$4:$U$4005,1,1))+1),ROUNDUP((ROW($B103)-ROW($B$3))/3,0)),1),""),"")</f>
        <v/>
      </c>
      <c r="D103" s="231"/>
      <c r="E103" s="231" t="str">
        <f t="array" ref="E103">IFERROR(
IF(E$3&lt;&gt;"",INDEX(Calculations!$E$4:$E$4005,SMALL(IF((Calculations!$U$4:$U$4005=E$3)*(Calculations!$V$4:$V$4005&gt;0),ROW(Calculations!$U$4:$U$4005)-ROW(INDEX(Calculations!$U$4:$U$4005,1,1))+1),ROUNDUP((ROW($B103)-ROW($B$3))/3,0)),1),""),"")</f>
        <v/>
      </c>
      <c r="F103" s="231"/>
      <c r="G103" s="231" t="str">
        <f t="array" ref="G103">IFERROR(
IF(G$3&lt;&gt;"",INDEX(Calculations!$E$4:$E$4005,SMALL(IF((Calculations!$U$4:$U$4005=G$3)*(Calculations!$V$4:$V$4005&gt;0),ROW(Calculations!$U$4:$U$4005)-ROW(INDEX(Calculations!$U$4:$U$4005,1,1))+1),ROUNDUP((ROW($B103)-ROW($B$3))/3,0)),1),""),"")</f>
        <v/>
      </c>
      <c r="H103" s="231"/>
      <c r="I103" s="231" t="str">
        <f t="array" ref="I103">IFERROR(
IF(I$3&lt;&gt;"",INDEX(Calculations!$E$4:$E$4005,SMALL(IF((Calculations!$U$4:$U$4005=I$3)*(Calculations!$V$4:$V$4005&gt;0),ROW(Calculations!$U$4:$U$4005)-ROW(INDEX(Calculations!$U$4:$U$4005,1,1))+1),ROUNDUP((ROW($B103)-ROW($B$3))/3,0)),1),""),"")</f>
        <v/>
      </c>
      <c r="J103" s="231"/>
      <c r="K103" s="231" t="str">
        <f t="array" ref="K103">IFERROR(
IF(K$3&lt;&gt;"",INDEX(Calculations!$E$4:$E$4005,SMALL(IF((Calculations!$U$4:$U$4005=K$3)*(Calculations!$V$4:$V$4005&gt;0),ROW(Calculations!$U$4:$U$4005)-ROW(INDEX(Calculations!$U$4:$U$4005,1,1))+1),ROUNDUP((ROW($B103)-ROW($B$3))/3,0)),1),""),"")</f>
        <v/>
      </c>
      <c r="L103" s="231"/>
      <c r="M103" s="231" t="str">
        <f t="array" ref="M103">IFERROR(
IF(M$3&lt;&gt;"",INDEX(Calculations!$E$4:$E$4005,SMALL(IF((Calculations!$U$4:$U$4005=M$3)*(Calculations!$V$4:$V$4005&gt;0),ROW(Calculations!$U$4:$U$4005)-ROW(INDEX(Calculations!$U$4:$U$4005,1,1))+1),ROUNDUP((ROW($B103)-ROW($B$3))/3,0)),1),""),"")</f>
        <v/>
      </c>
      <c r="N103" s="231"/>
      <c r="O103" s="231" t="str">
        <f t="array" ref="O103">IFERROR(
IF(O$3&lt;&gt;"",INDEX(Calculations!$E$4:$E$4005,SMALL(IF((Calculations!$U$4:$U$4005=O$3)*(Calculations!$V$4:$V$4005&gt;0),ROW(Calculations!$U$4:$U$4005)-ROW(INDEX(Calculations!$U$4:$U$4005,1,1))+1),ROUNDUP((ROW($B103)-ROW($B$3))/3,0)),1),""),"")</f>
        <v/>
      </c>
      <c r="P103" s="231"/>
      <c r="Q103" s="231" t="str">
        <f t="array" ref="Q103">IFERROR(
IF(Q$3&lt;&gt;"",INDEX(Calculations!$E$4:$E$4005,SMALL(IF((Calculations!$U$4:$U$4005=Q$3)*(Calculations!$V$4:$V$4005&gt;0),ROW(Calculations!$U$4:$U$4005)-ROW(INDEX(Calculations!$U$4:$U$4005,1,1))+1),ROUNDUP((ROW($B103)-ROW($B$3))/3,0)),1),""),"")</f>
        <v/>
      </c>
      <c r="R103" s="231"/>
      <c r="S103" s="231" t="str">
        <f t="array" ref="S103">IFERROR(
IF(S$3&lt;&gt;"",INDEX(Calculations!$E$4:$E$4005,SMALL(IF((Calculations!$U$4:$U$4005=S$3)*(Calculations!$V$4:$V$4005&gt;0),ROW(Calculations!$U$4:$U$4005)-ROW(INDEX(Calculations!$U$4:$U$4005,1,1))+1),ROUNDUP((ROW($B103)-ROW($B$3))/3,0)),1),""),"")</f>
        <v/>
      </c>
      <c r="T103" s="231"/>
      <c r="U103" s="231" t="str">
        <f t="array" ref="U103">IFERROR(
IF(U$3&lt;&gt;"",INDEX(Calculations!$E$4:$E$4005,SMALL(IF((Calculations!$U$4:$U$4005=U$3)*(Calculations!$V$4:$V$4005&gt;0),ROW(Calculations!$U$4:$U$4005)-ROW(INDEX(Calculations!$U$4:$U$4005,1,1))+1),ROUNDUP((ROW($B103)-ROW($B$3))/3,0)),1),""),"")</f>
        <v/>
      </c>
      <c r="V103" s="231" t="str">
        <f t="shared" si="2"/>
        <v/>
      </c>
    </row>
    <row r="104" spans="3:22" x14ac:dyDescent="0.25">
      <c r="C104" s="232" t="str">
        <f>C103</f>
        <v/>
      </c>
      <c r="D104" s="232"/>
      <c r="E104" s="232" t="str">
        <f>E103</f>
        <v/>
      </c>
      <c r="F104" s="232"/>
      <c r="G104" s="232" t="str">
        <f>G103</f>
        <v/>
      </c>
      <c r="H104" s="232"/>
      <c r="I104" s="232" t="str">
        <f>I103</f>
        <v/>
      </c>
      <c r="J104" s="232"/>
      <c r="K104" s="232" t="str">
        <f>K103</f>
        <v/>
      </c>
      <c r="L104" s="232"/>
      <c r="M104" s="232" t="str">
        <f>M103</f>
        <v/>
      </c>
      <c r="N104" s="232"/>
      <c r="O104" s="232" t="str">
        <f>O103</f>
        <v/>
      </c>
      <c r="P104" s="232"/>
      <c r="Q104" s="232" t="str">
        <f>Q103</f>
        <v/>
      </c>
      <c r="R104" s="232"/>
      <c r="S104" s="232" t="str">
        <f>S103</f>
        <v/>
      </c>
      <c r="T104" s="232"/>
      <c r="U104" s="232" t="str">
        <f>U103</f>
        <v/>
      </c>
      <c r="V104" s="232" t="str">
        <f t="shared" si="2"/>
        <v/>
      </c>
    </row>
    <row r="105" spans="3:22" x14ac:dyDescent="0.25">
      <c r="C105" s="233" t="str">
        <f>C103</f>
        <v/>
      </c>
      <c r="D105" s="233"/>
      <c r="E105" s="233" t="str">
        <f>E103</f>
        <v/>
      </c>
      <c r="F105" s="233"/>
      <c r="G105" s="233" t="str">
        <f>G103</f>
        <v/>
      </c>
      <c r="H105" s="233"/>
      <c r="I105" s="233" t="str">
        <f>I103</f>
        <v/>
      </c>
      <c r="J105" s="233"/>
      <c r="K105" s="233" t="str">
        <f>K103</f>
        <v/>
      </c>
      <c r="L105" s="233"/>
      <c r="M105" s="233" t="str">
        <f>M103</f>
        <v/>
      </c>
      <c r="N105" s="233"/>
      <c r="O105" s="233" t="str">
        <f>O103</f>
        <v/>
      </c>
      <c r="P105" s="233"/>
      <c r="Q105" s="233" t="str">
        <f>Q103</f>
        <v/>
      </c>
      <c r="R105" s="233"/>
      <c r="S105" s="233" t="str">
        <f>S103</f>
        <v/>
      </c>
      <c r="T105" s="233"/>
      <c r="U105" s="233" t="str">
        <f>U103</f>
        <v/>
      </c>
      <c r="V105" s="233" t="str">
        <f t="shared" si="2"/>
        <v/>
      </c>
    </row>
    <row r="106" spans="3:22" x14ac:dyDescent="0.25">
      <c r="C106" s="231" t="str">
        <f t="array" ref="C106">IFERROR(
IF(C$3&lt;&gt;"",INDEX(Calculations!$E$4:$E$4005,SMALL(IF((Calculations!$U$4:$U$4005=C$3)*(Calculations!$V$4:$V$4005&gt;0),ROW(Calculations!$U$4:$U$4005)-ROW(INDEX(Calculations!$U$4:$U$4005,1,1))+1),ROUNDUP((ROW($B106)-ROW($B$3))/3,0)),1),""),"")</f>
        <v/>
      </c>
      <c r="D106" s="231"/>
      <c r="E106" s="231" t="str">
        <f t="array" ref="E106">IFERROR(
IF(E$3&lt;&gt;"",INDEX(Calculations!$E$4:$E$4005,SMALL(IF((Calculations!$U$4:$U$4005=E$3)*(Calculations!$V$4:$V$4005&gt;0),ROW(Calculations!$U$4:$U$4005)-ROW(INDEX(Calculations!$U$4:$U$4005,1,1))+1),ROUNDUP((ROW($B106)-ROW($B$3))/3,0)),1),""),"")</f>
        <v/>
      </c>
      <c r="F106" s="231"/>
      <c r="G106" s="231" t="str">
        <f t="array" ref="G106">IFERROR(
IF(G$3&lt;&gt;"",INDEX(Calculations!$E$4:$E$4005,SMALL(IF((Calculations!$U$4:$U$4005=G$3)*(Calculations!$V$4:$V$4005&gt;0),ROW(Calculations!$U$4:$U$4005)-ROW(INDEX(Calculations!$U$4:$U$4005,1,1))+1),ROUNDUP((ROW($B106)-ROW($B$3))/3,0)),1),""),"")</f>
        <v/>
      </c>
      <c r="H106" s="231"/>
      <c r="I106" s="231" t="str">
        <f t="array" ref="I106">IFERROR(
IF(I$3&lt;&gt;"",INDEX(Calculations!$E$4:$E$4005,SMALL(IF((Calculations!$U$4:$U$4005=I$3)*(Calculations!$V$4:$V$4005&gt;0),ROW(Calculations!$U$4:$U$4005)-ROW(INDEX(Calculations!$U$4:$U$4005,1,1))+1),ROUNDUP((ROW($B106)-ROW($B$3))/3,0)),1),""),"")</f>
        <v/>
      </c>
      <c r="J106" s="231"/>
      <c r="K106" s="231" t="str">
        <f t="array" ref="K106">IFERROR(
IF(K$3&lt;&gt;"",INDEX(Calculations!$E$4:$E$4005,SMALL(IF((Calculations!$U$4:$U$4005=K$3)*(Calculations!$V$4:$V$4005&gt;0),ROW(Calculations!$U$4:$U$4005)-ROW(INDEX(Calculations!$U$4:$U$4005,1,1))+1),ROUNDUP((ROW($B106)-ROW($B$3))/3,0)),1),""),"")</f>
        <v/>
      </c>
      <c r="L106" s="231"/>
      <c r="M106" s="231" t="str">
        <f t="array" ref="M106">IFERROR(
IF(M$3&lt;&gt;"",INDEX(Calculations!$E$4:$E$4005,SMALL(IF((Calculations!$U$4:$U$4005=M$3)*(Calculations!$V$4:$V$4005&gt;0),ROW(Calculations!$U$4:$U$4005)-ROW(INDEX(Calculations!$U$4:$U$4005,1,1))+1),ROUNDUP((ROW($B106)-ROW($B$3))/3,0)),1),""),"")</f>
        <v/>
      </c>
      <c r="N106" s="231"/>
      <c r="O106" s="231" t="str">
        <f t="array" ref="O106">IFERROR(
IF(O$3&lt;&gt;"",INDEX(Calculations!$E$4:$E$4005,SMALL(IF((Calculations!$U$4:$U$4005=O$3)*(Calculations!$V$4:$V$4005&gt;0),ROW(Calculations!$U$4:$U$4005)-ROW(INDEX(Calculations!$U$4:$U$4005,1,1))+1),ROUNDUP((ROW($B106)-ROW($B$3))/3,0)),1),""),"")</f>
        <v/>
      </c>
      <c r="P106" s="231"/>
      <c r="Q106" s="231" t="str">
        <f t="array" ref="Q106">IFERROR(
IF(Q$3&lt;&gt;"",INDEX(Calculations!$E$4:$E$4005,SMALL(IF((Calculations!$U$4:$U$4005=Q$3)*(Calculations!$V$4:$V$4005&gt;0),ROW(Calculations!$U$4:$U$4005)-ROW(INDEX(Calculations!$U$4:$U$4005,1,1))+1),ROUNDUP((ROW($B106)-ROW($B$3))/3,0)),1),""),"")</f>
        <v/>
      </c>
      <c r="R106" s="231"/>
      <c r="S106" s="231" t="str">
        <f t="array" ref="S106">IFERROR(
IF(S$3&lt;&gt;"",INDEX(Calculations!$E$4:$E$4005,SMALL(IF((Calculations!$U$4:$U$4005=S$3)*(Calculations!$V$4:$V$4005&gt;0),ROW(Calculations!$U$4:$U$4005)-ROW(INDEX(Calculations!$U$4:$U$4005,1,1))+1),ROUNDUP((ROW($B106)-ROW($B$3))/3,0)),1),""),"")</f>
        <v/>
      </c>
      <c r="T106" s="231"/>
      <c r="U106" s="231" t="str">
        <f t="array" ref="U106">IFERROR(
IF(U$3&lt;&gt;"",INDEX(Calculations!$E$4:$E$4005,SMALL(IF((Calculations!$U$4:$U$4005=U$3)*(Calculations!$V$4:$V$4005&gt;0),ROW(Calculations!$U$4:$U$4005)-ROW(INDEX(Calculations!$U$4:$U$4005,1,1))+1),ROUNDUP((ROW($B106)-ROW($B$3))/3,0)),1),""),"")</f>
        <v/>
      </c>
      <c r="V106" s="231" t="str">
        <f t="shared" si="2"/>
        <v/>
      </c>
    </row>
    <row r="107" spans="3:22" x14ac:dyDescent="0.25">
      <c r="C107" s="232" t="str">
        <f>C106</f>
        <v/>
      </c>
      <c r="D107" s="232"/>
      <c r="E107" s="232" t="str">
        <f>E106</f>
        <v/>
      </c>
      <c r="F107" s="232"/>
      <c r="G107" s="232" t="str">
        <f>G106</f>
        <v/>
      </c>
      <c r="H107" s="232"/>
      <c r="I107" s="232" t="str">
        <f>I106</f>
        <v/>
      </c>
      <c r="J107" s="232"/>
      <c r="K107" s="232" t="str">
        <f>K106</f>
        <v/>
      </c>
      <c r="L107" s="232"/>
      <c r="M107" s="232" t="str">
        <f>M106</f>
        <v/>
      </c>
      <c r="N107" s="232"/>
      <c r="O107" s="232" t="str">
        <f>O106</f>
        <v/>
      </c>
      <c r="P107" s="232"/>
      <c r="Q107" s="232" t="str">
        <f>Q106</f>
        <v/>
      </c>
      <c r="R107" s="232"/>
      <c r="S107" s="232" t="str">
        <f>S106</f>
        <v/>
      </c>
      <c r="T107" s="232"/>
      <c r="U107" s="232" t="str">
        <f>U106</f>
        <v/>
      </c>
      <c r="V107" s="232" t="str">
        <f t="shared" si="2"/>
        <v/>
      </c>
    </row>
    <row r="108" spans="3:22" x14ac:dyDescent="0.25">
      <c r="C108" s="233" t="str">
        <f>C106</f>
        <v/>
      </c>
      <c r="D108" s="233"/>
      <c r="E108" s="233" t="str">
        <f>E106</f>
        <v/>
      </c>
      <c r="F108" s="233"/>
      <c r="G108" s="233" t="str">
        <f>G106</f>
        <v/>
      </c>
      <c r="H108" s="233"/>
      <c r="I108" s="233" t="str">
        <f>I106</f>
        <v/>
      </c>
      <c r="J108" s="233"/>
      <c r="K108" s="233" t="str">
        <f>K106</f>
        <v/>
      </c>
      <c r="L108" s="233"/>
      <c r="M108" s="233" t="str">
        <f>M106</f>
        <v/>
      </c>
      <c r="N108" s="233"/>
      <c r="O108" s="233" t="str">
        <f>O106</f>
        <v/>
      </c>
      <c r="P108" s="233"/>
      <c r="Q108" s="233" t="str">
        <f>Q106</f>
        <v/>
      </c>
      <c r="R108" s="233"/>
      <c r="S108" s="233" t="str">
        <f>S106</f>
        <v/>
      </c>
      <c r="T108" s="233"/>
      <c r="U108" s="233" t="str">
        <f>U106</f>
        <v/>
      </c>
      <c r="V108" s="233" t="str">
        <f t="shared" si="2"/>
        <v/>
      </c>
    </row>
    <row r="109" spans="3:22" x14ac:dyDescent="0.25">
      <c r="C109" s="231" t="str">
        <f t="array" ref="C109">IFERROR(
IF(C$3&lt;&gt;"",INDEX(Calculations!$E$4:$E$4005,SMALL(IF((Calculations!$U$4:$U$4005=C$3)*(Calculations!$V$4:$V$4005&gt;0),ROW(Calculations!$U$4:$U$4005)-ROW(INDEX(Calculations!$U$4:$U$4005,1,1))+1),ROUNDUP((ROW($B109)-ROW($B$3))/3,0)),1),""),"")</f>
        <v/>
      </c>
      <c r="D109" s="231"/>
      <c r="E109" s="231" t="str">
        <f t="array" ref="E109">IFERROR(
IF(E$3&lt;&gt;"",INDEX(Calculations!$E$4:$E$4005,SMALL(IF((Calculations!$U$4:$U$4005=E$3)*(Calculations!$V$4:$V$4005&gt;0),ROW(Calculations!$U$4:$U$4005)-ROW(INDEX(Calculations!$U$4:$U$4005,1,1))+1),ROUNDUP((ROW($B109)-ROW($B$3))/3,0)),1),""),"")</f>
        <v/>
      </c>
      <c r="F109" s="231"/>
      <c r="G109" s="231" t="str">
        <f t="array" ref="G109">IFERROR(
IF(G$3&lt;&gt;"",INDEX(Calculations!$E$4:$E$4005,SMALL(IF((Calculations!$U$4:$U$4005=G$3)*(Calculations!$V$4:$V$4005&gt;0),ROW(Calculations!$U$4:$U$4005)-ROW(INDEX(Calculations!$U$4:$U$4005,1,1))+1),ROUNDUP((ROW($B109)-ROW($B$3))/3,0)),1),""),"")</f>
        <v/>
      </c>
      <c r="H109" s="231"/>
      <c r="I109" s="231" t="str">
        <f t="array" ref="I109">IFERROR(
IF(I$3&lt;&gt;"",INDEX(Calculations!$E$4:$E$4005,SMALL(IF((Calculations!$U$4:$U$4005=I$3)*(Calculations!$V$4:$V$4005&gt;0),ROW(Calculations!$U$4:$U$4005)-ROW(INDEX(Calculations!$U$4:$U$4005,1,1))+1),ROUNDUP((ROW($B109)-ROW($B$3))/3,0)),1),""),"")</f>
        <v/>
      </c>
      <c r="J109" s="231"/>
      <c r="K109" s="231" t="str">
        <f t="array" ref="K109">IFERROR(
IF(K$3&lt;&gt;"",INDEX(Calculations!$E$4:$E$4005,SMALL(IF((Calculations!$U$4:$U$4005=K$3)*(Calculations!$V$4:$V$4005&gt;0),ROW(Calculations!$U$4:$U$4005)-ROW(INDEX(Calculations!$U$4:$U$4005,1,1))+1),ROUNDUP((ROW($B109)-ROW($B$3))/3,0)),1),""),"")</f>
        <v/>
      </c>
      <c r="L109" s="231"/>
      <c r="M109" s="231" t="str">
        <f t="array" ref="M109">IFERROR(
IF(M$3&lt;&gt;"",INDEX(Calculations!$E$4:$E$4005,SMALL(IF((Calculations!$U$4:$U$4005=M$3)*(Calculations!$V$4:$V$4005&gt;0),ROW(Calculations!$U$4:$U$4005)-ROW(INDEX(Calculations!$U$4:$U$4005,1,1))+1),ROUNDUP((ROW($B109)-ROW($B$3))/3,0)),1),""),"")</f>
        <v/>
      </c>
      <c r="N109" s="231"/>
      <c r="O109" s="231" t="str">
        <f t="array" ref="O109">IFERROR(
IF(O$3&lt;&gt;"",INDEX(Calculations!$E$4:$E$4005,SMALL(IF((Calculations!$U$4:$U$4005=O$3)*(Calculations!$V$4:$V$4005&gt;0),ROW(Calculations!$U$4:$U$4005)-ROW(INDEX(Calculations!$U$4:$U$4005,1,1))+1),ROUNDUP((ROW($B109)-ROW($B$3))/3,0)),1),""),"")</f>
        <v/>
      </c>
      <c r="P109" s="231"/>
      <c r="Q109" s="231" t="str">
        <f t="array" ref="Q109">IFERROR(
IF(Q$3&lt;&gt;"",INDEX(Calculations!$E$4:$E$4005,SMALL(IF((Calculations!$U$4:$U$4005=Q$3)*(Calculations!$V$4:$V$4005&gt;0),ROW(Calculations!$U$4:$U$4005)-ROW(INDEX(Calculations!$U$4:$U$4005,1,1))+1),ROUNDUP((ROW($B109)-ROW($B$3))/3,0)),1),""),"")</f>
        <v/>
      </c>
      <c r="R109" s="231"/>
      <c r="S109" s="231" t="str">
        <f t="array" ref="S109">IFERROR(
IF(S$3&lt;&gt;"",INDEX(Calculations!$E$4:$E$4005,SMALL(IF((Calculations!$U$4:$U$4005=S$3)*(Calculations!$V$4:$V$4005&gt;0),ROW(Calculations!$U$4:$U$4005)-ROW(INDEX(Calculations!$U$4:$U$4005,1,1))+1),ROUNDUP((ROW($B109)-ROW($B$3))/3,0)),1),""),"")</f>
        <v/>
      </c>
      <c r="T109" s="231"/>
      <c r="U109" s="231" t="str">
        <f t="array" ref="U109">IFERROR(
IF(U$3&lt;&gt;"",INDEX(Calculations!$E$4:$E$4005,SMALL(IF((Calculations!$U$4:$U$4005=U$3)*(Calculations!$V$4:$V$4005&gt;0),ROW(Calculations!$U$4:$U$4005)-ROW(INDEX(Calculations!$U$4:$U$4005,1,1))+1),ROUNDUP((ROW($B109)-ROW($B$3))/3,0)),1),""),"")</f>
        <v/>
      </c>
      <c r="V109" s="231" t="str">
        <f t="shared" si="2"/>
        <v/>
      </c>
    </row>
    <row r="110" spans="3:22" x14ac:dyDescent="0.25">
      <c r="C110" s="232" t="str">
        <f>C109</f>
        <v/>
      </c>
      <c r="D110" s="232"/>
      <c r="E110" s="232" t="str">
        <f>E109</f>
        <v/>
      </c>
      <c r="F110" s="232"/>
      <c r="G110" s="232" t="str">
        <f>G109</f>
        <v/>
      </c>
      <c r="H110" s="232"/>
      <c r="I110" s="232" t="str">
        <f>I109</f>
        <v/>
      </c>
      <c r="J110" s="232"/>
      <c r="K110" s="232" t="str">
        <f>K109</f>
        <v/>
      </c>
      <c r="L110" s="232"/>
      <c r="M110" s="232" t="str">
        <f>M109</f>
        <v/>
      </c>
      <c r="N110" s="232"/>
      <c r="O110" s="232" t="str">
        <f>O109</f>
        <v/>
      </c>
      <c r="P110" s="232"/>
      <c r="Q110" s="232" t="str">
        <f>Q109</f>
        <v/>
      </c>
      <c r="R110" s="232"/>
      <c r="S110" s="232" t="str">
        <f>S109</f>
        <v/>
      </c>
      <c r="T110" s="232"/>
      <c r="U110" s="232" t="str">
        <f>U109</f>
        <v/>
      </c>
      <c r="V110" s="232" t="str">
        <f t="shared" si="2"/>
        <v/>
      </c>
    </row>
    <row r="111" spans="3:22" x14ac:dyDescent="0.25">
      <c r="C111" s="233" t="str">
        <f>C109</f>
        <v/>
      </c>
      <c r="D111" s="233"/>
      <c r="E111" s="233" t="str">
        <f>E109</f>
        <v/>
      </c>
      <c r="F111" s="233"/>
      <c r="G111" s="233" t="str">
        <f>G109</f>
        <v/>
      </c>
      <c r="H111" s="233"/>
      <c r="I111" s="233" t="str">
        <f>I109</f>
        <v/>
      </c>
      <c r="J111" s="233"/>
      <c r="K111" s="233" t="str">
        <f>K109</f>
        <v/>
      </c>
      <c r="L111" s="233"/>
      <c r="M111" s="233" t="str">
        <f>M109</f>
        <v/>
      </c>
      <c r="N111" s="233"/>
      <c r="O111" s="233" t="str">
        <f>O109</f>
        <v/>
      </c>
      <c r="P111" s="233"/>
      <c r="Q111" s="233" t="str">
        <f>Q109</f>
        <v/>
      </c>
      <c r="R111" s="233"/>
      <c r="S111" s="233" t="str">
        <f>S109</f>
        <v/>
      </c>
      <c r="T111" s="233"/>
      <c r="U111" s="233" t="str">
        <f>U109</f>
        <v/>
      </c>
      <c r="V111" s="233" t="str">
        <f t="shared" si="2"/>
        <v/>
      </c>
    </row>
    <row r="112" spans="3:22" x14ac:dyDescent="0.25">
      <c r="C112" s="231" t="str">
        <f t="array" ref="C112">IFERROR(
IF(C$3&lt;&gt;"",INDEX(Calculations!$E$4:$E$4005,SMALL(IF((Calculations!$U$4:$U$4005=C$3)*(Calculations!$V$4:$V$4005&gt;0),ROW(Calculations!$U$4:$U$4005)-ROW(INDEX(Calculations!$U$4:$U$4005,1,1))+1),ROUNDUP((ROW($B112)-ROW($B$3))/3,0)),1),""),"")</f>
        <v/>
      </c>
      <c r="D112" s="231"/>
      <c r="E112" s="231" t="str">
        <f t="array" ref="E112">IFERROR(
IF(E$3&lt;&gt;"",INDEX(Calculations!$E$4:$E$4005,SMALL(IF((Calculations!$U$4:$U$4005=E$3)*(Calculations!$V$4:$V$4005&gt;0),ROW(Calculations!$U$4:$U$4005)-ROW(INDEX(Calculations!$U$4:$U$4005,1,1))+1),ROUNDUP((ROW($B112)-ROW($B$3))/3,0)),1),""),"")</f>
        <v/>
      </c>
      <c r="F112" s="231"/>
      <c r="G112" s="231" t="str">
        <f t="array" ref="G112">IFERROR(
IF(G$3&lt;&gt;"",INDEX(Calculations!$E$4:$E$4005,SMALL(IF((Calculations!$U$4:$U$4005=G$3)*(Calculations!$V$4:$V$4005&gt;0),ROW(Calculations!$U$4:$U$4005)-ROW(INDEX(Calculations!$U$4:$U$4005,1,1))+1),ROUNDUP((ROW($B112)-ROW($B$3))/3,0)),1),""),"")</f>
        <v/>
      </c>
      <c r="H112" s="231"/>
      <c r="I112" s="231" t="str">
        <f t="array" ref="I112">IFERROR(
IF(I$3&lt;&gt;"",INDEX(Calculations!$E$4:$E$4005,SMALL(IF((Calculations!$U$4:$U$4005=I$3)*(Calculations!$V$4:$V$4005&gt;0),ROW(Calculations!$U$4:$U$4005)-ROW(INDEX(Calculations!$U$4:$U$4005,1,1))+1),ROUNDUP((ROW($B112)-ROW($B$3))/3,0)),1),""),"")</f>
        <v/>
      </c>
      <c r="J112" s="231"/>
      <c r="K112" s="231" t="str">
        <f t="array" ref="K112">IFERROR(
IF(K$3&lt;&gt;"",INDEX(Calculations!$E$4:$E$4005,SMALL(IF((Calculations!$U$4:$U$4005=K$3)*(Calculations!$V$4:$V$4005&gt;0),ROW(Calculations!$U$4:$U$4005)-ROW(INDEX(Calculations!$U$4:$U$4005,1,1))+1),ROUNDUP((ROW($B112)-ROW($B$3))/3,0)),1),""),"")</f>
        <v/>
      </c>
      <c r="L112" s="231"/>
      <c r="M112" s="231" t="str">
        <f t="array" ref="M112">IFERROR(
IF(M$3&lt;&gt;"",INDEX(Calculations!$E$4:$E$4005,SMALL(IF((Calculations!$U$4:$U$4005=M$3)*(Calculations!$V$4:$V$4005&gt;0),ROW(Calculations!$U$4:$U$4005)-ROW(INDEX(Calculations!$U$4:$U$4005,1,1))+1),ROUNDUP((ROW($B112)-ROW($B$3))/3,0)),1),""),"")</f>
        <v/>
      </c>
      <c r="N112" s="231"/>
      <c r="O112" s="231" t="str">
        <f t="array" ref="O112">IFERROR(
IF(O$3&lt;&gt;"",INDEX(Calculations!$E$4:$E$4005,SMALL(IF((Calculations!$U$4:$U$4005=O$3)*(Calculations!$V$4:$V$4005&gt;0),ROW(Calculations!$U$4:$U$4005)-ROW(INDEX(Calculations!$U$4:$U$4005,1,1))+1),ROUNDUP((ROW($B112)-ROW($B$3))/3,0)),1),""),"")</f>
        <v/>
      </c>
      <c r="P112" s="231"/>
      <c r="Q112" s="231" t="str">
        <f t="array" ref="Q112">IFERROR(
IF(Q$3&lt;&gt;"",INDEX(Calculations!$E$4:$E$4005,SMALL(IF((Calculations!$U$4:$U$4005=Q$3)*(Calculations!$V$4:$V$4005&gt;0),ROW(Calculations!$U$4:$U$4005)-ROW(INDEX(Calculations!$U$4:$U$4005,1,1))+1),ROUNDUP((ROW($B112)-ROW($B$3))/3,0)),1),""),"")</f>
        <v/>
      </c>
      <c r="R112" s="231"/>
      <c r="S112" s="231" t="str">
        <f t="array" ref="S112">IFERROR(
IF(S$3&lt;&gt;"",INDEX(Calculations!$E$4:$E$4005,SMALL(IF((Calculations!$U$4:$U$4005=S$3)*(Calculations!$V$4:$V$4005&gt;0),ROW(Calculations!$U$4:$U$4005)-ROW(INDEX(Calculations!$U$4:$U$4005,1,1))+1),ROUNDUP((ROW($B112)-ROW($B$3))/3,0)),1),""),"")</f>
        <v/>
      </c>
      <c r="T112" s="231"/>
      <c r="U112" s="231" t="str">
        <f t="array" ref="U112">IFERROR(
IF(U$3&lt;&gt;"",INDEX(Calculations!$E$4:$E$4005,SMALL(IF((Calculations!$U$4:$U$4005=U$3)*(Calculations!$V$4:$V$4005&gt;0),ROW(Calculations!$U$4:$U$4005)-ROW(INDEX(Calculations!$U$4:$U$4005,1,1))+1),ROUNDUP((ROW($B112)-ROW($B$3))/3,0)),1),""),"")</f>
        <v/>
      </c>
      <c r="V112" s="231" t="str">
        <f t="shared" si="2"/>
        <v/>
      </c>
    </row>
    <row r="113" spans="3:22" x14ac:dyDescent="0.25">
      <c r="C113" s="232" t="str">
        <f>C112</f>
        <v/>
      </c>
      <c r="D113" s="232"/>
      <c r="E113" s="232" t="str">
        <f>E112</f>
        <v/>
      </c>
      <c r="F113" s="232"/>
      <c r="G113" s="232" t="str">
        <f>G112</f>
        <v/>
      </c>
      <c r="H113" s="232"/>
      <c r="I113" s="232" t="str">
        <f>I112</f>
        <v/>
      </c>
      <c r="J113" s="232"/>
      <c r="K113" s="232" t="str">
        <f>K112</f>
        <v/>
      </c>
      <c r="L113" s="232"/>
      <c r="M113" s="232" t="str">
        <f>M112</f>
        <v/>
      </c>
      <c r="N113" s="232"/>
      <c r="O113" s="232" t="str">
        <f>O112</f>
        <v/>
      </c>
      <c r="P113" s="232"/>
      <c r="Q113" s="232" t="str">
        <f>Q112</f>
        <v/>
      </c>
      <c r="R113" s="232"/>
      <c r="S113" s="232" t="str">
        <f>S112</f>
        <v/>
      </c>
      <c r="T113" s="232"/>
      <c r="U113" s="232" t="str">
        <f>U112</f>
        <v/>
      </c>
      <c r="V113" s="232" t="str">
        <f t="shared" si="2"/>
        <v/>
      </c>
    </row>
    <row r="114" spans="3:22" x14ac:dyDescent="0.25">
      <c r="C114" s="233" t="str">
        <f>C112</f>
        <v/>
      </c>
      <c r="D114" s="233"/>
      <c r="E114" s="233" t="str">
        <f>E112</f>
        <v/>
      </c>
      <c r="F114" s="233"/>
      <c r="G114" s="233" t="str">
        <f>G112</f>
        <v/>
      </c>
      <c r="H114" s="233"/>
      <c r="I114" s="233" t="str">
        <f>I112</f>
        <v/>
      </c>
      <c r="J114" s="233"/>
      <c r="K114" s="233" t="str">
        <f>K112</f>
        <v/>
      </c>
      <c r="L114" s="233"/>
      <c r="M114" s="233" t="str">
        <f>M112</f>
        <v/>
      </c>
      <c r="N114" s="233"/>
      <c r="O114" s="233" t="str">
        <f>O112</f>
        <v/>
      </c>
      <c r="P114" s="233"/>
      <c r="Q114" s="233" t="str">
        <f>Q112</f>
        <v/>
      </c>
      <c r="R114" s="233"/>
      <c r="S114" s="233" t="str">
        <f>S112</f>
        <v/>
      </c>
      <c r="T114" s="233"/>
      <c r="U114" s="233" t="str">
        <f>U112</f>
        <v/>
      </c>
      <c r="V114" s="233" t="str">
        <f t="shared" si="2"/>
        <v/>
      </c>
    </row>
    <row r="115" spans="3:22" x14ac:dyDescent="0.25">
      <c r="C115" s="231" t="str">
        <f t="array" ref="C115">IFERROR(
IF(C$3&lt;&gt;"",INDEX(Calculations!$E$4:$E$4005,SMALL(IF((Calculations!$U$4:$U$4005=C$3)*(Calculations!$V$4:$V$4005&gt;0),ROW(Calculations!$U$4:$U$4005)-ROW(INDEX(Calculations!$U$4:$U$4005,1,1))+1),ROUNDUP((ROW($B115)-ROW($B$3))/3,0)),1),""),"")</f>
        <v/>
      </c>
      <c r="D115" s="231"/>
      <c r="E115" s="231" t="str">
        <f t="array" ref="E115">IFERROR(
IF(E$3&lt;&gt;"",INDEX(Calculations!$E$4:$E$4005,SMALL(IF((Calculations!$U$4:$U$4005=E$3)*(Calculations!$V$4:$V$4005&gt;0),ROW(Calculations!$U$4:$U$4005)-ROW(INDEX(Calculations!$U$4:$U$4005,1,1))+1),ROUNDUP((ROW($B115)-ROW($B$3))/3,0)),1),""),"")</f>
        <v/>
      </c>
      <c r="F115" s="231"/>
      <c r="G115" s="231" t="str">
        <f t="array" ref="G115">IFERROR(
IF(G$3&lt;&gt;"",INDEX(Calculations!$E$4:$E$4005,SMALL(IF((Calculations!$U$4:$U$4005=G$3)*(Calculations!$V$4:$V$4005&gt;0),ROW(Calculations!$U$4:$U$4005)-ROW(INDEX(Calculations!$U$4:$U$4005,1,1))+1),ROUNDUP((ROW($B115)-ROW($B$3))/3,0)),1),""),"")</f>
        <v/>
      </c>
      <c r="H115" s="231"/>
      <c r="I115" s="231" t="str">
        <f t="array" ref="I115">IFERROR(
IF(I$3&lt;&gt;"",INDEX(Calculations!$E$4:$E$4005,SMALL(IF((Calculations!$U$4:$U$4005=I$3)*(Calculations!$V$4:$V$4005&gt;0),ROW(Calculations!$U$4:$U$4005)-ROW(INDEX(Calculations!$U$4:$U$4005,1,1))+1),ROUNDUP((ROW($B115)-ROW($B$3))/3,0)),1),""),"")</f>
        <v/>
      </c>
      <c r="J115" s="231"/>
      <c r="K115" s="231" t="str">
        <f t="array" ref="K115">IFERROR(
IF(K$3&lt;&gt;"",INDEX(Calculations!$E$4:$E$4005,SMALL(IF((Calculations!$U$4:$U$4005=K$3)*(Calculations!$V$4:$V$4005&gt;0),ROW(Calculations!$U$4:$U$4005)-ROW(INDEX(Calculations!$U$4:$U$4005,1,1))+1),ROUNDUP((ROW($B115)-ROW($B$3))/3,0)),1),""),"")</f>
        <v/>
      </c>
      <c r="L115" s="231"/>
      <c r="M115" s="231" t="str">
        <f t="array" ref="M115">IFERROR(
IF(M$3&lt;&gt;"",INDEX(Calculations!$E$4:$E$4005,SMALL(IF((Calculations!$U$4:$U$4005=M$3)*(Calculations!$V$4:$V$4005&gt;0),ROW(Calculations!$U$4:$U$4005)-ROW(INDEX(Calculations!$U$4:$U$4005,1,1))+1),ROUNDUP((ROW($B115)-ROW($B$3))/3,0)),1),""),"")</f>
        <v/>
      </c>
      <c r="N115" s="231"/>
      <c r="O115" s="231" t="str">
        <f t="array" ref="O115">IFERROR(
IF(O$3&lt;&gt;"",INDEX(Calculations!$E$4:$E$4005,SMALL(IF((Calculations!$U$4:$U$4005=O$3)*(Calculations!$V$4:$V$4005&gt;0),ROW(Calculations!$U$4:$U$4005)-ROW(INDEX(Calculations!$U$4:$U$4005,1,1))+1),ROUNDUP((ROW($B115)-ROW($B$3))/3,0)),1),""),"")</f>
        <v/>
      </c>
      <c r="P115" s="231"/>
      <c r="Q115" s="231" t="str">
        <f t="array" ref="Q115">IFERROR(
IF(Q$3&lt;&gt;"",INDEX(Calculations!$E$4:$E$4005,SMALL(IF((Calculations!$U$4:$U$4005=Q$3)*(Calculations!$V$4:$V$4005&gt;0),ROW(Calculations!$U$4:$U$4005)-ROW(INDEX(Calculations!$U$4:$U$4005,1,1))+1),ROUNDUP((ROW($B115)-ROW($B$3))/3,0)),1),""),"")</f>
        <v/>
      </c>
      <c r="R115" s="231"/>
      <c r="S115" s="231" t="str">
        <f t="array" ref="S115">IFERROR(
IF(S$3&lt;&gt;"",INDEX(Calculations!$E$4:$E$4005,SMALL(IF((Calculations!$U$4:$U$4005=S$3)*(Calculations!$V$4:$V$4005&gt;0),ROW(Calculations!$U$4:$U$4005)-ROW(INDEX(Calculations!$U$4:$U$4005,1,1))+1),ROUNDUP((ROW($B115)-ROW($B$3))/3,0)),1),""),"")</f>
        <v/>
      </c>
      <c r="T115" s="231"/>
      <c r="U115" s="231" t="str">
        <f t="array" ref="U115">IFERROR(
IF(U$3&lt;&gt;"",INDEX(Calculations!$E$4:$E$4005,SMALL(IF((Calculations!$U$4:$U$4005=U$3)*(Calculations!$V$4:$V$4005&gt;0),ROW(Calculations!$U$4:$U$4005)-ROW(INDEX(Calculations!$U$4:$U$4005,1,1))+1),ROUNDUP((ROW($B115)-ROW($B$3))/3,0)),1),""),"")</f>
        <v/>
      </c>
      <c r="V115" s="231" t="str">
        <f t="shared" si="2"/>
        <v/>
      </c>
    </row>
    <row r="116" spans="3:22" x14ac:dyDescent="0.25">
      <c r="C116" s="232" t="str">
        <f>C115</f>
        <v/>
      </c>
      <c r="D116" s="232"/>
      <c r="E116" s="232" t="str">
        <f>E115</f>
        <v/>
      </c>
      <c r="F116" s="232"/>
      <c r="G116" s="232" t="str">
        <f>G115</f>
        <v/>
      </c>
      <c r="H116" s="232"/>
      <c r="I116" s="232" t="str">
        <f>I115</f>
        <v/>
      </c>
      <c r="J116" s="232"/>
      <c r="K116" s="232" t="str">
        <f>K115</f>
        <v/>
      </c>
      <c r="L116" s="232"/>
      <c r="M116" s="232" t="str">
        <f>M115</f>
        <v/>
      </c>
      <c r="N116" s="232"/>
      <c r="O116" s="232" t="str">
        <f>O115</f>
        <v/>
      </c>
      <c r="P116" s="232"/>
      <c r="Q116" s="232" t="str">
        <f>Q115</f>
        <v/>
      </c>
      <c r="R116" s="232"/>
      <c r="S116" s="232" t="str">
        <f>S115</f>
        <v/>
      </c>
      <c r="T116" s="232"/>
      <c r="U116" s="232" t="str">
        <f>U115</f>
        <v/>
      </c>
      <c r="V116" s="232" t="str">
        <f t="shared" si="2"/>
        <v/>
      </c>
    </row>
    <row r="117" spans="3:22" x14ac:dyDescent="0.25">
      <c r="C117" s="233" t="str">
        <f>C115</f>
        <v/>
      </c>
      <c r="D117" s="233"/>
      <c r="E117" s="233" t="str">
        <f>E115</f>
        <v/>
      </c>
      <c r="F117" s="233"/>
      <c r="G117" s="233" t="str">
        <f>G115</f>
        <v/>
      </c>
      <c r="H117" s="233"/>
      <c r="I117" s="233" t="str">
        <f>I115</f>
        <v/>
      </c>
      <c r="J117" s="233"/>
      <c r="K117" s="233" t="str">
        <f>K115</f>
        <v/>
      </c>
      <c r="L117" s="233"/>
      <c r="M117" s="233" t="str">
        <f>M115</f>
        <v/>
      </c>
      <c r="N117" s="233"/>
      <c r="O117" s="233" t="str">
        <f>O115</f>
        <v/>
      </c>
      <c r="P117" s="233"/>
      <c r="Q117" s="233" t="str">
        <f>Q115</f>
        <v/>
      </c>
      <c r="R117" s="233"/>
      <c r="S117" s="233" t="str">
        <f>S115</f>
        <v/>
      </c>
      <c r="T117" s="233"/>
      <c r="U117" s="233" t="str">
        <f>U115</f>
        <v/>
      </c>
      <c r="V117" s="233" t="str">
        <f t="shared" si="2"/>
        <v/>
      </c>
    </row>
    <row r="118" spans="3:22" x14ac:dyDescent="0.25">
      <c r="C118" s="231" t="str">
        <f t="array" ref="C118">IFERROR(
IF(C$3&lt;&gt;"",INDEX(Calculations!$E$4:$E$4005,SMALL(IF((Calculations!$U$4:$U$4005=C$3)*(Calculations!$V$4:$V$4005&gt;0),ROW(Calculations!$U$4:$U$4005)-ROW(INDEX(Calculations!$U$4:$U$4005,1,1))+1),ROUNDUP((ROW($B118)-ROW($B$3))/3,0)),1),""),"")</f>
        <v/>
      </c>
      <c r="D118" s="231"/>
      <c r="E118" s="231" t="str">
        <f t="array" ref="E118">IFERROR(
IF(E$3&lt;&gt;"",INDEX(Calculations!$E$4:$E$4005,SMALL(IF((Calculations!$U$4:$U$4005=E$3)*(Calculations!$V$4:$V$4005&gt;0),ROW(Calculations!$U$4:$U$4005)-ROW(INDEX(Calculations!$U$4:$U$4005,1,1))+1),ROUNDUP((ROW($B118)-ROW($B$3))/3,0)),1),""),"")</f>
        <v/>
      </c>
      <c r="F118" s="231"/>
      <c r="G118" s="231" t="str">
        <f t="array" ref="G118">IFERROR(
IF(G$3&lt;&gt;"",INDEX(Calculations!$E$4:$E$4005,SMALL(IF((Calculations!$U$4:$U$4005=G$3)*(Calculations!$V$4:$V$4005&gt;0),ROW(Calculations!$U$4:$U$4005)-ROW(INDEX(Calculations!$U$4:$U$4005,1,1))+1),ROUNDUP((ROW($B118)-ROW($B$3))/3,0)),1),""),"")</f>
        <v/>
      </c>
      <c r="H118" s="231"/>
      <c r="I118" s="231" t="str">
        <f t="array" ref="I118">IFERROR(
IF(I$3&lt;&gt;"",INDEX(Calculations!$E$4:$E$4005,SMALL(IF((Calculations!$U$4:$U$4005=I$3)*(Calculations!$V$4:$V$4005&gt;0),ROW(Calculations!$U$4:$U$4005)-ROW(INDEX(Calculations!$U$4:$U$4005,1,1))+1),ROUNDUP((ROW($B118)-ROW($B$3))/3,0)),1),""),"")</f>
        <v/>
      </c>
      <c r="J118" s="231"/>
      <c r="K118" s="231" t="str">
        <f t="array" ref="K118">IFERROR(
IF(K$3&lt;&gt;"",INDEX(Calculations!$E$4:$E$4005,SMALL(IF((Calculations!$U$4:$U$4005=K$3)*(Calculations!$V$4:$V$4005&gt;0),ROW(Calculations!$U$4:$U$4005)-ROW(INDEX(Calculations!$U$4:$U$4005,1,1))+1),ROUNDUP((ROW($B118)-ROW($B$3))/3,0)),1),""),"")</f>
        <v/>
      </c>
      <c r="L118" s="231"/>
      <c r="M118" s="231" t="str">
        <f t="array" ref="M118">IFERROR(
IF(M$3&lt;&gt;"",INDEX(Calculations!$E$4:$E$4005,SMALL(IF((Calculations!$U$4:$U$4005=M$3)*(Calculations!$V$4:$V$4005&gt;0),ROW(Calculations!$U$4:$U$4005)-ROW(INDEX(Calculations!$U$4:$U$4005,1,1))+1),ROUNDUP((ROW($B118)-ROW($B$3))/3,0)),1),""),"")</f>
        <v/>
      </c>
      <c r="N118" s="231"/>
      <c r="O118" s="231" t="str">
        <f t="array" ref="O118">IFERROR(
IF(O$3&lt;&gt;"",INDEX(Calculations!$E$4:$E$4005,SMALL(IF((Calculations!$U$4:$U$4005=O$3)*(Calculations!$V$4:$V$4005&gt;0),ROW(Calculations!$U$4:$U$4005)-ROW(INDEX(Calculations!$U$4:$U$4005,1,1))+1),ROUNDUP((ROW($B118)-ROW($B$3))/3,0)),1),""),"")</f>
        <v/>
      </c>
      <c r="P118" s="231"/>
      <c r="Q118" s="231" t="str">
        <f t="array" ref="Q118">IFERROR(
IF(Q$3&lt;&gt;"",INDEX(Calculations!$E$4:$E$4005,SMALL(IF((Calculations!$U$4:$U$4005=Q$3)*(Calculations!$V$4:$V$4005&gt;0),ROW(Calculations!$U$4:$U$4005)-ROW(INDEX(Calculations!$U$4:$U$4005,1,1))+1),ROUNDUP((ROW($B118)-ROW($B$3))/3,0)),1),""),"")</f>
        <v/>
      </c>
      <c r="R118" s="231"/>
      <c r="S118" s="231" t="str">
        <f t="array" ref="S118">IFERROR(
IF(S$3&lt;&gt;"",INDEX(Calculations!$E$4:$E$4005,SMALL(IF((Calculations!$U$4:$U$4005=S$3)*(Calculations!$V$4:$V$4005&gt;0),ROW(Calculations!$U$4:$U$4005)-ROW(INDEX(Calculations!$U$4:$U$4005,1,1))+1),ROUNDUP((ROW($B118)-ROW($B$3))/3,0)),1),""),"")</f>
        <v/>
      </c>
      <c r="T118" s="231"/>
      <c r="U118" s="231" t="str">
        <f t="array" ref="U118">IFERROR(
IF(U$3&lt;&gt;"",INDEX(Calculations!$E$4:$E$4005,SMALL(IF((Calculations!$U$4:$U$4005=U$3)*(Calculations!$V$4:$V$4005&gt;0),ROW(Calculations!$U$4:$U$4005)-ROW(INDEX(Calculations!$U$4:$U$4005,1,1))+1),ROUNDUP((ROW($B118)-ROW($B$3))/3,0)),1),""),"")</f>
        <v/>
      </c>
      <c r="V118" s="231" t="str">
        <f t="shared" si="2"/>
        <v/>
      </c>
    </row>
    <row r="119" spans="3:22" x14ac:dyDescent="0.25">
      <c r="C119" s="232" t="str">
        <f>C118</f>
        <v/>
      </c>
      <c r="D119" s="232"/>
      <c r="E119" s="232" t="str">
        <f>E118</f>
        <v/>
      </c>
      <c r="F119" s="232"/>
      <c r="G119" s="232" t="str">
        <f>G118</f>
        <v/>
      </c>
      <c r="H119" s="232"/>
      <c r="I119" s="232" t="str">
        <f>I118</f>
        <v/>
      </c>
      <c r="J119" s="232"/>
      <c r="K119" s="232" t="str">
        <f>K118</f>
        <v/>
      </c>
      <c r="L119" s="232"/>
      <c r="M119" s="232" t="str">
        <f>M118</f>
        <v/>
      </c>
      <c r="N119" s="232"/>
      <c r="O119" s="232" t="str">
        <f>O118</f>
        <v/>
      </c>
      <c r="P119" s="232"/>
      <c r="Q119" s="232" t="str">
        <f>Q118</f>
        <v/>
      </c>
      <c r="R119" s="232"/>
      <c r="S119" s="232" t="str">
        <f>S118</f>
        <v/>
      </c>
      <c r="T119" s="232"/>
      <c r="U119" s="232" t="str">
        <f>U118</f>
        <v/>
      </c>
      <c r="V119" s="232" t="str">
        <f t="shared" si="2"/>
        <v/>
      </c>
    </row>
    <row r="120" spans="3:22" x14ac:dyDescent="0.25">
      <c r="C120" s="233" t="str">
        <f>C118</f>
        <v/>
      </c>
      <c r="D120" s="233"/>
      <c r="E120" s="233" t="str">
        <f>E118</f>
        <v/>
      </c>
      <c r="F120" s="233"/>
      <c r="G120" s="233" t="str">
        <f>G118</f>
        <v/>
      </c>
      <c r="H120" s="233"/>
      <c r="I120" s="233" t="str">
        <f>I118</f>
        <v/>
      </c>
      <c r="J120" s="233"/>
      <c r="K120" s="233" t="str">
        <f>K118</f>
        <v/>
      </c>
      <c r="L120" s="233"/>
      <c r="M120" s="233" t="str">
        <f>M118</f>
        <v/>
      </c>
      <c r="N120" s="233"/>
      <c r="O120" s="233" t="str">
        <f>O118</f>
        <v/>
      </c>
      <c r="P120" s="233"/>
      <c r="Q120" s="233" t="str">
        <f>Q118</f>
        <v/>
      </c>
      <c r="R120" s="233"/>
      <c r="S120" s="233" t="str">
        <f>S118</f>
        <v/>
      </c>
      <c r="T120" s="233"/>
      <c r="U120" s="233" t="str">
        <f>U118</f>
        <v/>
      </c>
      <c r="V120" s="233" t="str">
        <f t="shared" si="2"/>
        <v/>
      </c>
    </row>
    <row r="121" spans="3:22" x14ac:dyDescent="0.25">
      <c r="C121" s="231" t="str">
        <f t="array" ref="C121">IFERROR(
IF(C$3&lt;&gt;"",INDEX(Calculations!$E$4:$E$4005,SMALL(IF((Calculations!$U$4:$U$4005=C$3)*(Calculations!$V$4:$V$4005&gt;0),ROW(Calculations!$U$4:$U$4005)-ROW(INDEX(Calculations!$U$4:$U$4005,1,1))+1),ROUNDUP((ROW($B121)-ROW($B$3))/3,0)),1),""),"")</f>
        <v/>
      </c>
      <c r="D121" s="231"/>
      <c r="E121" s="231" t="str">
        <f t="array" ref="E121">IFERROR(
IF(E$3&lt;&gt;"",INDEX(Calculations!$E$4:$E$4005,SMALL(IF((Calculations!$U$4:$U$4005=E$3)*(Calculations!$V$4:$V$4005&gt;0),ROW(Calculations!$U$4:$U$4005)-ROW(INDEX(Calculations!$U$4:$U$4005,1,1))+1),ROUNDUP((ROW($B121)-ROW($B$3))/3,0)),1),""),"")</f>
        <v/>
      </c>
      <c r="F121" s="231"/>
      <c r="G121" s="231" t="str">
        <f t="array" ref="G121">IFERROR(
IF(G$3&lt;&gt;"",INDEX(Calculations!$E$4:$E$4005,SMALL(IF((Calculations!$U$4:$U$4005=G$3)*(Calculations!$V$4:$V$4005&gt;0),ROW(Calculations!$U$4:$U$4005)-ROW(INDEX(Calculations!$U$4:$U$4005,1,1))+1),ROUNDUP((ROW($B121)-ROW($B$3))/3,0)),1),""),"")</f>
        <v/>
      </c>
      <c r="H121" s="231"/>
      <c r="I121" s="231" t="str">
        <f t="array" ref="I121">IFERROR(
IF(I$3&lt;&gt;"",INDEX(Calculations!$E$4:$E$4005,SMALL(IF((Calculations!$U$4:$U$4005=I$3)*(Calculations!$V$4:$V$4005&gt;0),ROW(Calculations!$U$4:$U$4005)-ROW(INDEX(Calculations!$U$4:$U$4005,1,1))+1),ROUNDUP((ROW($B121)-ROW($B$3))/3,0)),1),""),"")</f>
        <v/>
      </c>
      <c r="J121" s="231"/>
      <c r="K121" s="231" t="str">
        <f t="array" ref="K121">IFERROR(
IF(K$3&lt;&gt;"",INDEX(Calculations!$E$4:$E$4005,SMALL(IF((Calculations!$U$4:$U$4005=K$3)*(Calculations!$V$4:$V$4005&gt;0),ROW(Calculations!$U$4:$U$4005)-ROW(INDEX(Calculations!$U$4:$U$4005,1,1))+1),ROUNDUP((ROW($B121)-ROW($B$3))/3,0)),1),""),"")</f>
        <v/>
      </c>
      <c r="L121" s="231"/>
      <c r="M121" s="231" t="str">
        <f t="array" ref="M121">IFERROR(
IF(M$3&lt;&gt;"",INDEX(Calculations!$E$4:$E$4005,SMALL(IF((Calculations!$U$4:$U$4005=M$3)*(Calculations!$V$4:$V$4005&gt;0),ROW(Calculations!$U$4:$U$4005)-ROW(INDEX(Calculations!$U$4:$U$4005,1,1))+1),ROUNDUP((ROW($B121)-ROW($B$3))/3,0)),1),""),"")</f>
        <v/>
      </c>
      <c r="N121" s="231"/>
      <c r="O121" s="231" t="str">
        <f t="array" ref="O121">IFERROR(
IF(O$3&lt;&gt;"",INDEX(Calculations!$E$4:$E$4005,SMALL(IF((Calculations!$U$4:$U$4005=O$3)*(Calculations!$V$4:$V$4005&gt;0),ROW(Calculations!$U$4:$U$4005)-ROW(INDEX(Calculations!$U$4:$U$4005,1,1))+1),ROUNDUP((ROW($B121)-ROW($B$3))/3,0)),1),""),"")</f>
        <v/>
      </c>
      <c r="P121" s="231"/>
      <c r="Q121" s="231" t="str">
        <f t="array" ref="Q121">IFERROR(
IF(Q$3&lt;&gt;"",INDEX(Calculations!$E$4:$E$4005,SMALL(IF((Calculations!$U$4:$U$4005=Q$3)*(Calculations!$V$4:$V$4005&gt;0),ROW(Calculations!$U$4:$U$4005)-ROW(INDEX(Calculations!$U$4:$U$4005,1,1))+1),ROUNDUP((ROW($B121)-ROW($B$3))/3,0)),1),""),"")</f>
        <v/>
      </c>
      <c r="R121" s="231"/>
      <c r="S121" s="231" t="str">
        <f t="array" ref="S121">IFERROR(
IF(S$3&lt;&gt;"",INDEX(Calculations!$E$4:$E$4005,SMALL(IF((Calculations!$U$4:$U$4005=S$3)*(Calculations!$V$4:$V$4005&gt;0),ROW(Calculations!$U$4:$U$4005)-ROW(INDEX(Calculations!$U$4:$U$4005,1,1))+1),ROUNDUP((ROW($B121)-ROW($B$3))/3,0)),1),""),"")</f>
        <v/>
      </c>
      <c r="T121" s="231"/>
      <c r="U121" s="231" t="str">
        <f t="array" ref="U121">IFERROR(
IF(U$3&lt;&gt;"",INDEX(Calculations!$E$4:$E$4005,SMALL(IF((Calculations!$U$4:$U$4005=U$3)*(Calculations!$V$4:$V$4005&gt;0),ROW(Calculations!$U$4:$U$4005)-ROW(INDEX(Calculations!$U$4:$U$4005,1,1))+1),ROUNDUP((ROW($B121)-ROW($B$3))/3,0)),1),""),"")</f>
        <v/>
      </c>
      <c r="V121" s="231" t="str">
        <f t="shared" si="2"/>
        <v/>
      </c>
    </row>
    <row r="122" spans="3:22" x14ac:dyDescent="0.25">
      <c r="C122" s="232" t="str">
        <f>C121</f>
        <v/>
      </c>
      <c r="D122" s="232"/>
      <c r="E122" s="232" t="str">
        <f>E121</f>
        <v/>
      </c>
      <c r="F122" s="232"/>
      <c r="G122" s="232" t="str">
        <f>G121</f>
        <v/>
      </c>
      <c r="H122" s="232"/>
      <c r="I122" s="232" t="str">
        <f>I121</f>
        <v/>
      </c>
      <c r="J122" s="232"/>
      <c r="K122" s="232" t="str">
        <f>K121</f>
        <v/>
      </c>
      <c r="L122" s="232"/>
      <c r="M122" s="232" t="str">
        <f>M121</f>
        <v/>
      </c>
      <c r="N122" s="232"/>
      <c r="O122" s="232" t="str">
        <f>O121</f>
        <v/>
      </c>
      <c r="P122" s="232"/>
      <c r="Q122" s="232" t="str">
        <f>Q121</f>
        <v/>
      </c>
      <c r="R122" s="232"/>
      <c r="S122" s="232" t="str">
        <f>S121</f>
        <v/>
      </c>
      <c r="T122" s="232"/>
      <c r="U122" s="232" t="str">
        <f>U121</f>
        <v/>
      </c>
      <c r="V122" s="232" t="str">
        <f t="shared" si="2"/>
        <v/>
      </c>
    </row>
    <row r="123" spans="3:22" x14ac:dyDescent="0.25">
      <c r="C123" s="233" t="str">
        <f>C121</f>
        <v/>
      </c>
      <c r="D123" s="233"/>
      <c r="E123" s="233" t="str">
        <f>E121</f>
        <v/>
      </c>
      <c r="F123" s="233"/>
      <c r="G123" s="233" t="str">
        <f>G121</f>
        <v/>
      </c>
      <c r="H123" s="233"/>
      <c r="I123" s="233" t="str">
        <f>I121</f>
        <v/>
      </c>
      <c r="J123" s="233"/>
      <c r="K123" s="233" t="str">
        <f>K121</f>
        <v/>
      </c>
      <c r="L123" s="233"/>
      <c r="M123" s="233" t="str">
        <f>M121</f>
        <v/>
      </c>
      <c r="N123" s="233"/>
      <c r="O123" s="233" t="str">
        <f>O121</f>
        <v/>
      </c>
      <c r="P123" s="233"/>
      <c r="Q123" s="233" t="str">
        <f>Q121</f>
        <v/>
      </c>
      <c r="R123" s="233"/>
      <c r="S123" s="233" t="str">
        <f>S121</f>
        <v/>
      </c>
      <c r="T123" s="233"/>
      <c r="U123" s="233" t="str">
        <f>U121</f>
        <v/>
      </c>
      <c r="V123" s="233" t="str">
        <f t="shared" si="2"/>
        <v/>
      </c>
    </row>
    <row r="124" spans="3:22" x14ac:dyDescent="0.25">
      <c r="C124" s="231" t="str">
        <f t="array" ref="C124">IFERROR(
IF(C$3&lt;&gt;"",INDEX(Calculations!$E$4:$E$4005,SMALL(IF((Calculations!$U$4:$U$4005=C$3)*(Calculations!$V$4:$V$4005&gt;0),ROW(Calculations!$U$4:$U$4005)-ROW(INDEX(Calculations!$U$4:$U$4005,1,1))+1),ROUNDUP((ROW($B124)-ROW($B$3))/3,0)),1),""),"")</f>
        <v/>
      </c>
      <c r="D124" s="231"/>
      <c r="E124" s="231" t="str">
        <f t="array" ref="E124">IFERROR(
IF(E$3&lt;&gt;"",INDEX(Calculations!$E$4:$E$4005,SMALL(IF((Calculations!$U$4:$U$4005=E$3)*(Calculations!$V$4:$V$4005&gt;0),ROW(Calculations!$U$4:$U$4005)-ROW(INDEX(Calculations!$U$4:$U$4005,1,1))+1),ROUNDUP((ROW($B124)-ROW($B$3))/3,0)),1),""),"")</f>
        <v/>
      </c>
      <c r="F124" s="231"/>
      <c r="G124" s="231" t="str">
        <f t="array" ref="G124">IFERROR(
IF(G$3&lt;&gt;"",INDEX(Calculations!$E$4:$E$4005,SMALL(IF((Calculations!$U$4:$U$4005=G$3)*(Calculations!$V$4:$V$4005&gt;0),ROW(Calculations!$U$4:$U$4005)-ROW(INDEX(Calculations!$U$4:$U$4005,1,1))+1),ROUNDUP((ROW($B124)-ROW($B$3))/3,0)),1),""),"")</f>
        <v/>
      </c>
      <c r="H124" s="231"/>
      <c r="I124" s="231" t="str">
        <f t="array" ref="I124">IFERROR(
IF(I$3&lt;&gt;"",INDEX(Calculations!$E$4:$E$4005,SMALL(IF((Calculations!$U$4:$U$4005=I$3)*(Calculations!$V$4:$V$4005&gt;0),ROW(Calculations!$U$4:$U$4005)-ROW(INDEX(Calculations!$U$4:$U$4005,1,1))+1),ROUNDUP((ROW($B124)-ROW($B$3))/3,0)),1),""),"")</f>
        <v/>
      </c>
      <c r="J124" s="231"/>
      <c r="K124" s="231" t="str">
        <f t="array" ref="K124">IFERROR(
IF(K$3&lt;&gt;"",INDEX(Calculations!$E$4:$E$4005,SMALL(IF((Calculations!$U$4:$U$4005=K$3)*(Calculations!$V$4:$V$4005&gt;0),ROW(Calculations!$U$4:$U$4005)-ROW(INDEX(Calculations!$U$4:$U$4005,1,1))+1),ROUNDUP((ROW($B124)-ROW($B$3))/3,0)),1),""),"")</f>
        <v/>
      </c>
      <c r="L124" s="231"/>
      <c r="M124" s="231" t="str">
        <f t="array" ref="M124">IFERROR(
IF(M$3&lt;&gt;"",INDEX(Calculations!$E$4:$E$4005,SMALL(IF((Calculations!$U$4:$U$4005=M$3)*(Calculations!$V$4:$V$4005&gt;0),ROW(Calculations!$U$4:$U$4005)-ROW(INDEX(Calculations!$U$4:$U$4005,1,1))+1),ROUNDUP((ROW($B124)-ROW($B$3))/3,0)),1),""),"")</f>
        <v/>
      </c>
      <c r="N124" s="231"/>
      <c r="O124" s="231" t="str">
        <f t="array" ref="O124">IFERROR(
IF(O$3&lt;&gt;"",INDEX(Calculations!$E$4:$E$4005,SMALL(IF((Calculations!$U$4:$U$4005=O$3)*(Calculations!$V$4:$V$4005&gt;0),ROW(Calculations!$U$4:$U$4005)-ROW(INDEX(Calculations!$U$4:$U$4005,1,1))+1),ROUNDUP((ROW($B124)-ROW($B$3))/3,0)),1),""),"")</f>
        <v/>
      </c>
      <c r="P124" s="231"/>
      <c r="Q124" s="231" t="str">
        <f t="array" ref="Q124">IFERROR(
IF(Q$3&lt;&gt;"",INDEX(Calculations!$E$4:$E$4005,SMALL(IF((Calculations!$U$4:$U$4005=Q$3)*(Calculations!$V$4:$V$4005&gt;0),ROW(Calculations!$U$4:$U$4005)-ROW(INDEX(Calculations!$U$4:$U$4005,1,1))+1),ROUNDUP((ROW($B124)-ROW($B$3))/3,0)),1),""),"")</f>
        <v/>
      </c>
      <c r="R124" s="231"/>
      <c r="S124" s="231" t="str">
        <f t="array" ref="S124">IFERROR(
IF(S$3&lt;&gt;"",INDEX(Calculations!$E$4:$E$4005,SMALL(IF((Calculations!$U$4:$U$4005=S$3)*(Calculations!$V$4:$V$4005&gt;0),ROW(Calculations!$U$4:$U$4005)-ROW(INDEX(Calculations!$U$4:$U$4005,1,1))+1),ROUNDUP((ROW($B124)-ROW($B$3))/3,0)),1),""),"")</f>
        <v/>
      </c>
      <c r="T124" s="231"/>
      <c r="U124" s="231" t="str">
        <f t="array" ref="U124">IFERROR(
IF(U$3&lt;&gt;"",INDEX(Calculations!$E$4:$E$4005,SMALL(IF((Calculations!$U$4:$U$4005=U$3)*(Calculations!$V$4:$V$4005&gt;0),ROW(Calculations!$U$4:$U$4005)-ROW(INDEX(Calculations!$U$4:$U$4005,1,1))+1),ROUNDUP((ROW($B124)-ROW($B$3))/3,0)),1),""),"")</f>
        <v/>
      </c>
      <c r="V124" s="231" t="str">
        <f t="shared" si="2"/>
        <v/>
      </c>
    </row>
    <row r="125" spans="3:22" x14ac:dyDescent="0.25">
      <c r="C125" s="232" t="str">
        <f>C124</f>
        <v/>
      </c>
      <c r="D125" s="232"/>
      <c r="E125" s="232" t="str">
        <f>E124</f>
        <v/>
      </c>
      <c r="F125" s="232"/>
      <c r="G125" s="232" t="str">
        <f>G124</f>
        <v/>
      </c>
      <c r="H125" s="232"/>
      <c r="I125" s="232" t="str">
        <f>I124</f>
        <v/>
      </c>
      <c r="J125" s="232"/>
      <c r="K125" s="232" t="str">
        <f>K124</f>
        <v/>
      </c>
      <c r="L125" s="232"/>
      <c r="M125" s="232" t="str">
        <f>M124</f>
        <v/>
      </c>
      <c r="N125" s="232"/>
      <c r="O125" s="232" t="str">
        <f>O124</f>
        <v/>
      </c>
      <c r="P125" s="232"/>
      <c r="Q125" s="232" t="str">
        <f>Q124</f>
        <v/>
      </c>
      <c r="R125" s="232"/>
      <c r="S125" s="232" t="str">
        <f>S124</f>
        <v/>
      </c>
      <c r="T125" s="232"/>
      <c r="U125" s="232" t="str">
        <f>U124</f>
        <v/>
      </c>
      <c r="V125" s="232" t="str">
        <f t="shared" si="2"/>
        <v/>
      </c>
    </row>
    <row r="126" spans="3:22" x14ac:dyDescent="0.25">
      <c r="C126" s="233" t="str">
        <f>C124</f>
        <v/>
      </c>
      <c r="D126" s="233"/>
      <c r="E126" s="233" t="str">
        <f>E124</f>
        <v/>
      </c>
      <c r="F126" s="233"/>
      <c r="G126" s="233" t="str">
        <f>G124</f>
        <v/>
      </c>
      <c r="H126" s="233"/>
      <c r="I126" s="233" t="str">
        <f>I124</f>
        <v/>
      </c>
      <c r="J126" s="233"/>
      <c r="K126" s="233" t="str">
        <f>K124</f>
        <v/>
      </c>
      <c r="L126" s="233"/>
      <c r="M126" s="233" t="str">
        <f>M124</f>
        <v/>
      </c>
      <c r="N126" s="233"/>
      <c r="O126" s="233" t="str">
        <f>O124</f>
        <v/>
      </c>
      <c r="P126" s="233"/>
      <c r="Q126" s="233" t="str">
        <f>Q124</f>
        <v/>
      </c>
      <c r="R126" s="233"/>
      <c r="S126" s="233" t="str">
        <f>S124</f>
        <v/>
      </c>
      <c r="T126" s="233"/>
      <c r="U126" s="233" t="str">
        <f>U124</f>
        <v/>
      </c>
      <c r="V126" s="233" t="str">
        <f t="shared" si="2"/>
        <v/>
      </c>
    </row>
    <row r="127" spans="3:22" x14ac:dyDescent="0.25">
      <c r="C127" s="231" t="str">
        <f t="array" ref="C127">IFERROR(
IF(C$3&lt;&gt;"",INDEX(Calculations!$E$4:$E$4005,SMALL(IF((Calculations!$U$4:$U$4005=C$3)*(Calculations!$V$4:$V$4005&gt;0),ROW(Calculations!$U$4:$U$4005)-ROW(INDEX(Calculations!$U$4:$U$4005,1,1))+1),ROUNDUP((ROW($B127)-ROW($B$3))/3,0)),1),""),"")</f>
        <v/>
      </c>
      <c r="D127" s="231"/>
      <c r="E127" s="231" t="str">
        <f t="array" ref="E127">IFERROR(
IF(E$3&lt;&gt;"",INDEX(Calculations!$E$4:$E$4005,SMALL(IF((Calculations!$U$4:$U$4005=E$3)*(Calculations!$V$4:$V$4005&gt;0),ROW(Calculations!$U$4:$U$4005)-ROW(INDEX(Calculations!$U$4:$U$4005,1,1))+1),ROUNDUP((ROW($B127)-ROW($B$3))/3,0)),1),""),"")</f>
        <v/>
      </c>
      <c r="F127" s="231"/>
      <c r="G127" s="231" t="str">
        <f t="array" ref="G127">IFERROR(
IF(G$3&lt;&gt;"",INDEX(Calculations!$E$4:$E$4005,SMALL(IF((Calculations!$U$4:$U$4005=G$3)*(Calculations!$V$4:$V$4005&gt;0),ROW(Calculations!$U$4:$U$4005)-ROW(INDEX(Calculations!$U$4:$U$4005,1,1))+1),ROUNDUP((ROW($B127)-ROW($B$3))/3,0)),1),""),"")</f>
        <v/>
      </c>
      <c r="H127" s="231"/>
      <c r="I127" s="231" t="str">
        <f t="array" ref="I127">IFERROR(
IF(I$3&lt;&gt;"",INDEX(Calculations!$E$4:$E$4005,SMALL(IF((Calculations!$U$4:$U$4005=I$3)*(Calculations!$V$4:$V$4005&gt;0),ROW(Calculations!$U$4:$U$4005)-ROW(INDEX(Calculations!$U$4:$U$4005,1,1))+1),ROUNDUP((ROW($B127)-ROW($B$3))/3,0)),1),""),"")</f>
        <v/>
      </c>
      <c r="J127" s="231"/>
      <c r="K127" s="231" t="str">
        <f t="array" ref="K127">IFERROR(
IF(K$3&lt;&gt;"",INDEX(Calculations!$E$4:$E$4005,SMALL(IF((Calculations!$U$4:$U$4005=K$3)*(Calculations!$V$4:$V$4005&gt;0),ROW(Calculations!$U$4:$U$4005)-ROW(INDEX(Calculations!$U$4:$U$4005,1,1))+1),ROUNDUP((ROW($B127)-ROW($B$3))/3,0)),1),""),"")</f>
        <v/>
      </c>
      <c r="L127" s="231"/>
      <c r="M127" s="231" t="str">
        <f t="array" ref="M127">IFERROR(
IF(M$3&lt;&gt;"",INDEX(Calculations!$E$4:$E$4005,SMALL(IF((Calculations!$U$4:$U$4005=M$3)*(Calculations!$V$4:$V$4005&gt;0),ROW(Calculations!$U$4:$U$4005)-ROW(INDEX(Calculations!$U$4:$U$4005,1,1))+1),ROUNDUP((ROW($B127)-ROW($B$3))/3,0)),1),""),"")</f>
        <v/>
      </c>
      <c r="N127" s="231"/>
      <c r="O127" s="231" t="str">
        <f t="array" ref="O127">IFERROR(
IF(O$3&lt;&gt;"",INDEX(Calculations!$E$4:$E$4005,SMALL(IF((Calculations!$U$4:$U$4005=O$3)*(Calculations!$V$4:$V$4005&gt;0),ROW(Calculations!$U$4:$U$4005)-ROW(INDEX(Calculations!$U$4:$U$4005,1,1))+1),ROUNDUP((ROW($B127)-ROW($B$3))/3,0)),1),""),"")</f>
        <v/>
      </c>
      <c r="P127" s="231"/>
      <c r="Q127" s="231" t="str">
        <f t="array" ref="Q127">IFERROR(
IF(Q$3&lt;&gt;"",INDEX(Calculations!$E$4:$E$4005,SMALL(IF((Calculations!$U$4:$U$4005=Q$3)*(Calculations!$V$4:$V$4005&gt;0),ROW(Calculations!$U$4:$U$4005)-ROW(INDEX(Calculations!$U$4:$U$4005,1,1))+1),ROUNDUP((ROW($B127)-ROW($B$3))/3,0)),1),""),"")</f>
        <v/>
      </c>
      <c r="R127" s="231"/>
      <c r="S127" s="231" t="str">
        <f t="array" ref="S127">IFERROR(
IF(S$3&lt;&gt;"",INDEX(Calculations!$E$4:$E$4005,SMALL(IF((Calculations!$U$4:$U$4005=S$3)*(Calculations!$V$4:$V$4005&gt;0),ROW(Calculations!$U$4:$U$4005)-ROW(INDEX(Calculations!$U$4:$U$4005,1,1))+1),ROUNDUP((ROW($B127)-ROW($B$3))/3,0)),1),""),"")</f>
        <v/>
      </c>
      <c r="T127" s="231"/>
      <c r="U127" s="231" t="str">
        <f t="array" ref="U127">IFERROR(
IF(U$3&lt;&gt;"",INDEX(Calculations!$E$4:$E$4005,SMALL(IF((Calculations!$U$4:$U$4005=U$3)*(Calculations!$V$4:$V$4005&gt;0),ROW(Calculations!$U$4:$U$4005)-ROW(INDEX(Calculations!$U$4:$U$4005,1,1))+1),ROUNDUP((ROW($B127)-ROW($B$3))/3,0)),1),""),"")</f>
        <v/>
      </c>
      <c r="V127" s="231" t="str">
        <f t="shared" si="2"/>
        <v/>
      </c>
    </row>
    <row r="128" spans="3:22" x14ac:dyDescent="0.25">
      <c r="C128" s="232" t="str">
        <f>C127</f>
        <v/>
      </c>
      <c r="D128" s="232"/>
      <c r="E128" s="232" t="str">
        <f>E127</f>
        <v/>
      </c>
      <c r="F128" s="232"/>
      <c r="G128" s="232" t="str">
        <f>G127</f>
        <v/>
      </c>
      <c r="H128" s="232"/>
      <c r="I128" s="232" t="str">
        <f>I127</f>
        <v/>
      </c>
      <c r="J128" s="232"/>
      <c r="K128" s="232" t="str">
        <f>K127</f>
        <v/>
      </c>
      <c r="L128" s="232"/>
      <c r="M128" s="232" t="str">
        <f>M127</f>
        <v/>
      </c>
      <c r="N128" s="232"/>
      <c r="O128" s="232" t="str">
        <f>O127</f>
        <v/>
      </c>
      <c r="P128" s="232"/>
      <c r="Q128" s="232" t="str">
        <f>Q127</f>
        <v/>
      </c>
      <c r="R128" s="232"/>
      <c r="S128" s="232" t="str">
        <f>S127</f>
        <v/>
      </c>
      <c r="T128" s="232"/>
      <c r="U128" s="232" t="str">
        <f>U127</f>
        <v/>
      </c>
      <c r="V128" s="232" t="str">
        <f t="shared" ref="V128:V174" si="3">IF(LEN(U128)&gt;0,"x","")</f>
        <v/>
      </c>
    </row>
    <row r="129" spans="3:22" x14ac:dyDescent="0.25">
      <c r="C129" s="233" t="str">
        <f>C127</f>
        <v/>
      </c>
      <c r="D129" s="233"/>
      <c r="E129" s="233" t="str">
        <f>E127</f>
        <v/>
      </c>
      <c r="F129" s="233"/>
      <c r="G129" s="233" t="str">
        <f>G127</f>
        <v/>
      </c>
      <c r="H129" s="233"/>
      <c r="I129" s="233" t="str">
        <f>I127</f>
        <v/>
      </c>
      <c r="J129" s="233"/>
      <c r="K129" s="233" t="str">
        <f>K127</f>
        <v/>
      </c>
      <c r="L129" s="233"/>
      <c r="M129" s="233" t="str">
        <f>M127</f>
        <v/>
      </c>
      <c r="N129" s="233"/>
      <c r="O129" s="233" t="str">
        <f>O127</f>
        <v/>
      </c>
      <c r="P129" s="233"/>
      <c r="Q129" s="233" t="str">
        <f>Q127</f>
        <v/>
      </c>
      <c r="R129" s="233"/>
      <c r="S129" s="233" t="str">
        <f>S127</f>
        <v/>
      </c>
      <c r="T129" s="233"/>
      <c r="U129" s="233" t="str">
        <f>U127</f>
        <v/>
      </c>
      <c r="V129" s="233" t="str">
        <f t="shared" si="3"/>
        <v/>
      </c>
    </row>
    <row r="130" spans="3:22" x14ac:dyDescent="0.25">
      <c r="C130" s="231" t="str">
        <f t="array" ref="C130">IFERROR(
IF(C$3&lt;&gt;"",INDEX(Calculations!$E$4:$E$4005,SMALL(IF((Calculations!$U$4:$U$4005=C$3)*(Calculations!$V$4:$V$4005&gt;0),ROW(Calculations!$U$4:$U$4005)-ROW(INDEX(Calculations!$U$4:$U$4005,1,1))+1),ROUNDUP((ROW($B130)-ROW($B$3))/3,0)),1),""),"")</f>
        <v/>
      </c>
      <c r="D130" s="231"/>
      <c r="E130" s="231" t="str">
        <f t="array" ref="E130">IFERROR(
IF(E$3&lt;&gt;"",INDEX(Calculations!$E$4:$E$4005,SMALL(IF((Calculations!$U$4:$U$4005=E$3)*(Calculations!$V$4:$V$4005&gt;0),ROW(Calculations!$U$4:$U$4005)-ROW(INDEX(Calculations!$U$4:$U$4005,1,1))+1),ROUNDUP((ROW($B130)-ROW($B$3))/3,0)),1),""),"")</f>
        <v/>
      </c>
      <c r="F130" s="231"/>
      <c r="G130" s="231" t="str">
        <f t="array" ref="G130">IFERROR(
IF(G$3&lt;&gt;"",INDEX(Calculations!$E$4:$E$4005,SMALL(IF((Calculations!$U$4:$U$4005=G$3)*(Calculations!$V$4:$V$4005&gt;0),ROW(Calculations!$U$4:$U$4005)-ROW(INDEX(Calculations!$U$4:$U$4005,1,1))+1),ROUNDUP((ROW($B130)-ROW($B$3))/3,0)),1),""),"")</f>
        <v/>
      </c>
      <c r="H130" s="231"/>
      <c r="I130" s="231" t="str">
        <f t="array" ref="I130">IFERROR(
IF(I$3&lt;&gt;"",INDEX(Calculations!$E$4:$E$4005,SMALL(IF((Calculations!$U$4:$U$4005=I$3)*(Calculations!$V$4:$V$4005&gt;0),ROW(Calculations!$U$4:$U$4005)-ROW(INDEX(Calculations!$U$4:$U$4005,1,1))+1),ROUNDUP((ROW($B130)-ROW($B$3))/3,0)),1),""),"")</f>
        <v/>
      </c>
      <c r="J130" s="231"/>
      <c r="K130" s="231" t="str">
        <f t="array" ref="K130">IFERROR(
IF(K$3&lt;&gt;"",INDEX(Calculations!$E$4:$E$4005,SMALL(IF((Calculations!$U$4:$U$4005=K$3)*(Calculations!$V$4:$V$4005&gt;0),ROW(Calculations!$U$4:$U$4005)-ROW(INDEX(Calculations!$U$4:$U$4005,1,1))+1),ROUNDUP((ROW($B130)-ROW($B$3))/3,0)),1),""),"")</f>
        <v/>
      </c>
      <c r="L130" s="231"/>
      <c r="M130" s="231" t="str">
        <f t="array" ref="M130">IFERROR(
IF(M$3&lt;&gt;"",INDEX(Calculations!$E$4:$E$4005,SMALL(IF((Calculations!$U$4:$U$4005=M$3)*(Calculations!$V$4:$V$4005&gt;0),ROW(Calculations!$U$4:$U$4005)-ROW(INDEX(Calculations!$U$4:$U$4005,1,1))+1),ROUNDUP((ROW($B130)-ROW($B$3))/3,0)),1),""),"")</f>
        <v/>
      </c>
      <c r="N130" s="231"/>
      <c r="O130" s="231" t="str">
        <f t="array" ref="O130">IFERROR(
IF(O$3&lt;&gt;"",INDEX(Calculations!$E$4:$E$4005,SMALL(IF((Calculations!$U$4:$U$4005=O$3)*(Calculations!$V$4:$V$4005&gt;0),ROW(Calculations!$U$4:$U$4005)-ROW(INDEX(Calculations!$U$4:$U$4005,1,1))+1),ROUNDUP((ROW($B130)-ROW($B$3))/3,0)),1),""),"")</f>
        <v/>
      </c>
      <c r="P130" s="231"/>
      <c r="Q130" s="231" t="str">
        <f t="array" ref="Q130">IFERROR(
IF(Q$3&lt;&gt;"",INDEX(Calculations!$E$4:$E$4005,SMALL(IF((Calculations!$U$4:$U$4005=Q$3)*(Calculations!$V$4:$V$4005&gt;0),ROW(Calculations!$U$4:$U$4005)-ROW(INDEX(Calculations!$U$4:$U$4005,1,1))+1),ROUNDUP((ROW($B130)-ROW($B$3))/3,0)),1),""),"")</f>
        <v/>
      </c>
      <c r="R130" s="231"/>
      <c r="S130" s="231" t="str">
        <f t="array" ref="S130">IFERROR(
IF(S$3&lt;&gt;"",INDEX(Calculations!$E$4:$E$4005,SMALL(IF((Calculations!$U$4:$U$4005=S$3)*(Calculations!$V$4:$V$4005&gt;0),ROW(Calculations!$U$4:$U$4005)-ROW(INDEX(Calculations!$U$4:$U$4005,1,1))+1),ROUNDUP((ROW($B130)-ROW($B$3))/3,0)),1),""),"")</f>
        <v/>
      </c>
      <c r="T130" s="231"/>
      <c r="U130" s="231" t="str">
        <f t="array" ref="U130">IFERROR(
IF(U$3&lt;&gt;"",INDEX(Calculations!$E$4:$E$4005,SMALL(IF((Calculations!$U$4:$U$4005=U$3)*(Calculations!$V$4:$V$4005&gt;0),ROW(Calculations!$U$4:$U$4005)-ROW(INDEX(Calculations!$U$4:$U$4005,1,1))+1),ROUNDUP((ROW($B130)-ROW($B$3))/3,0)),1),""),"")</f>
        <v/>
      </c>
      <c r="V130" s="231" t="str">
        <f t="shared" si="3"/>
        <v/>
      </c>
    </row>
    <row r="131" spans="3:22" x14ac:dyDescent="0.25">
      <c r="C131" s="232" t="str">
        <f>C130</f>
        <v/>
      </c>
      <c r="D131" s="232"/>
      <c r="E131" s="232" t="str">
        <f>E130</f>
        <v/>
      </c>
      <c r="F131" s="232"/>
      <c r="G131" s="232" t="str">
        <f>G130</f>
        <v/>
      </c>
      <c r="H131" s="232"/>
      <c r="I131" s="232" t="str">
        <f>I130</f>
        <v/>
      </c>
      <c r="J131" s="232"/>
      <c r="K131" s="232" t="str">
        <f>K130</f>
        <v/>
      </c>
      <c r="L131" s="232"/>
      <c r="M131" s="232" t="str">
        <f>M130</f>
        <v/>
      </c>
      <c r="N131" s="232"/>
      <c r="O131" s="232" t="str">
        <f>O130</f>
        <v/>
      </c>
      <c r="P131" s="232"/>
      <c r="Q131" s="232" t="str">
        <f>Q130</f>
        <v/>
      </c>
      <c r="R131" s="232"/>
      <c r="S131" s="232" t="str">
        <f>S130</f>
        <v/>
      </c>
      <c r="T131" s="232"/>
      <c r="U131" s="232" t="str">
        <f>U130</f>
        <v/>
      </c>
      <c r="V131" s="232" t="str">
        <f t="shared" si="3"/>
        <v/>
      </c>
    </row>
    <row r="132" spans="3:22" x14ac:dyDescent="0.25">
      <c r="C132" s="233" t="str">
        <f>C130</f>
        <v/>
      </c>
      <c r="D132" s="233"/>
      <c r="E132" s="233" t="str">
        <f>E130</f>
        <v/>
      </c>
      <c r="F132" s="233"/>
      <c r="G132" s="233" t="str">
        <f>G130</f>
        <v/>
      </c>
      <c r="H132" s="233"/>
      <c r="I132" s="233" t="str">
        <f>I130</f>
        <v/>
      </c>
      <c r="J132" s="233"/>
      <c r="K132" s="233" t="str">
        <f>K130</f>
        <v/>
      </c>
      <c r="L132" s="233"/>
      <c r="M132" s="233" t="str">
        <f>M130</f>
        <v/>
      </c>
      <c r="N132" s="233"/>
      <c r="O132" s="233" t="str">
        <f>O130</f>
        <v/>
      </c>
      <c r="P132" s="233"/>
      <c r="Q132" s="233" t="str">
        <f>Q130</f>
        <v/>
      </c>
      <c r="R132" s="233"/>
      <c r="S132" s="233" t="str">
        <f>S130</f>
        <v/>
      </c>
      <c r="T132" s="233"/>
      <c r="U132" s="233" t="str">
        <f>U130</f>
        <v/>
      </c>
      <c r="V132" s="233" t="str">
        <f t="shared" si="3"/>
        <v/>
      </c>
    </row>
    <row r="133" spans="3:22" x14ac:dyDescent="0.25">
      <c r="C133" s="231" t="str">
        <f t="array" ref="C133">IFERROR(
IF(C$3&lt;&gt;"",INDEX(Calculations!$E$4:$E$4005,SMALL(IF((Calculations!$U$4:$U$4005=C$3)*(Calculations!$V$4:$V$4005&gt;0),ROW(Calculations!$U$4:$U$4005)-ROW(INDEX(Calculations!$U$4:$U$4005,1,1))+1),ROUNDUP((ROW($B133)-ROW($B$3))/3,0)),1),""),"")</f>
        <v/>
      </c>
      <c r="D133" s="231"/>
      <c r="E133" s="231" t="str">
        <f t="array" ref="E133">IFERROR(
IF(E$3&lt;&gt;"",INDEX(Calculations!$E$4:$E$4005,SMALL(IF((Calculations!$U$4:$U$4005=E$3)*(Calculations!$V$4:$V$4005&gt;0),ROW(Calculations!$U$4:$U$4005)-ROW(INDEX(Calculations!$U$4:$U$4005,1,1))+1),ROUNDUP((ROW($B133)-ROW($B$3))/3,0)),1),""),"")</f>
        <v/>
      </c>
      <c r="F133" s="231"/>
      <c r="G133" s="231" t="str">
        <f t="array" ref="G133">IFERROR(
IF(G$3&lt;&gt;"",INDEX(Calculations!$E$4:$E$4005,SMALL(IF((Calculations!$U$4:$U$4005=G$3)*(Calculations!$V$4:$V$4005&gt;0),ROW(Calculations!$U$4:$U$4005)-ROW(INDEX(Calculations!$U$4:$U$4005,1,1))+1),ROUNDUP((ROW($B133)-ROW($B$3))/3,0)),1),""),"")</f>
        <v/>
      </c>
      <c r="H133" s="231"/>
      <c r="I133" s="231" t="str">
        <f t="array" ref="I133">IFERROR(
IF(I$3&lt;&gt;"",INDEX(Calculations!$E$4:$E$4005,SMALL(IF((Calculations!$U$4:$U$4005=I$3)*(Calculations!$V$4:$V$4005&gt;0),ROW(Calculations!$U$4:$U$4005)-ROW(INDEX(Calculations!$U$4:$U$4005,1,1))+1),ROUNDUP((ROW($B133)-ROW($B$3))/3,0)),1),""),"")</f>
        <v/>
      </c>
      <c r="J133" s="231"/>
      <c r="K133" s="231" t="str">
        <f t="array" ref="K133">IFERROR(
IF(K$3&lt;&gt;"",INDEX(Calculations!$E$4:$E$4005,SMALL(IF((Calculations!$U$4:$U$4005=K$3)*(Calculations!$V$4:$V$4005&gt;0),ROW(Calculations!$U$4:$U$4005)-ROW(INDEX(Calculations!$U$4:$U$4005,1,1))+1),ROUNDUP((ROW($B133)-ROW($B$3))/3,0)),1),""),"")</f>
        <v/>
      </c>
      <c r="L133" s="231"/>
      <c r="M133" s="231" t="str">
        <f t="array" ref="M133">IFERROR(
IF(M$3&lt;&gt;"",INDEX(Calculations!$E$4:$E$4005,SMALL(IF((Calculations!$U$4:$U$4005=M$3)*(Calculations!$V$4:$V$4005&gt;0),ROW(Calculations!$U$4:$U$4005)-ROW(INDEX(Calculations!$U$4:$U$4005,1,1))+1),ROUNDUP((ROW($B133)-ROW($B$3))/3,0)),1),""),"")</f>
        <v/>
      </c>
      <c r="N133" s="231"/>
      <c r="O133" s="231" t="str">
        <f t="array" ref="O133">IFERROR(
IF(O$3&lt;&gt;"",INDEX(Calculations!$E$4:$E$4005,SMALL(IF((Calculations!$U$4:$U$4005=O$3)*(Calculations!$V$4:$V$4005&gt;0),ROW(Calculations!$U$4:$U$4005)-ROW(INDEX(Calculations!$U$4:$U$4005,1,1))+1),ROUNDUP((ROW($B133)-ROW($B$3))/3,0)),1),""),"")</f>
        <v/>
      </c>
      <c r="P133" s="231"/>
      <c r="Q133" s="231" t="str">
        <f t="array" ref="Q133">IFERROR(
IF(Q$3&lt;&gt;"",INDEX(Calculations!$E$4:$E$4005,SMALL(IF((Calculations!$U$4:$U$4005=Q$3)*(Calculations!$V$4:$V$4005&gt;0),ROW(Calculations!$U$4:$U$4005)-ROW(INDEX(Calculations!$U$4:$U$4005,1,1))+1),ROUNDUP((ROW($B133)-ROW($B$3))/3,0)),1),""),"")</f>
        <v/>
      </c>
      <c r="R133" s="231"/>
      <c r="S133" s="231" t="str">
        <f t="array" ref="S133">IFERROR(
IF(S$3&lt;&gt;"",INDEX(Calculations!$E$4:$E$4005,SMALL(IF((Calculations!$U$4:$U$4005=S$3)*(Calculations!$V$4:$V$4005&gt;0),ROW(Calculations!$U$4:$U$4005)-ROW(INDEX(Calculations!$U$4:$U$4005,1,1))+1),ROUNDUP((ROW($B133)-ROW($B$3))/3,0)),1),""),"")</f>
        <v/>
      </c>
      <c r="T133" s="231"/>
      <c r="U133" s="231" t="str">
        <f t="array" ref="U133">IFERROR(
IF(U$3&lt;&gt;"",INDEX(Calculations!$E$4:$E$4005,SMALL(IF((Calculations!$U$4:$U$4005=U$3)*(Calculations!$V$4:$V$4005&gt;0),ROW(Calculations!$U$4:$U$4005)-ROW(INDEX(Calculations!$U$4:$U$4005,1,1))+1),ROUNDUP((ROW($B133)-ROW($B$3))/3,0)),1),""),"")</f>
        <v/>
      </c>
      <c r="V133" s="231" t="str">
        <f t="shared" si="3"/>
        <v/>
      </c>
    </row>
    <row r="134" spans="3:22" x14ac:dyDescent="0.25">
      <c r="C134" s="232" t="str">
        <f>C133</f>
        <v/>
      </c>
      <c r="D134" s="232"/>
      <c r="E134" s="232" t="str">
        <f>E133</f>
        <v/>
      </c>
      <c r="F134" s="232"/>
      <c r="G134" s="232" t="str">
        <f>G133</f>
        <v/>
      </c>
      <c r="H134" s="232"/>
      <c r="I134" s="232" t="str">
        <f>I133</f>
        <v/>
      </c>
      <c r="J134" s="232"/>
      <c r="K134" s="232" t="str">
        <f>K133</f>
        <v/>
      </c>
      <c r="L134" s="232"/>
      <c r="M134" s="232" t="str">
        <f>M133</f>
        <v/>
      </c>
      <c r="N134" s="232"/>
      <c r="O134" s="232" t="str">
        <f>O133</f>
        <v/>
      </c>
      <c r="P134" s="232"/>
      <c r="Q134" s="232" t="str">
        <f>Q133</f>
        <v/>
      </c>
      <c r="R134" s="232"/>
      <c r="S134" s="232" t="str">
        <f>S133</f>
        <v/>
      </c>
      <c r="T134" s="232"/>
      <c r="U134" s="232" t="str">
        <f>U133</f>
        <v/>
      </c>
      <c r="V134" s="232" t="str">
        <f t="shared" si="3"/>
        <v/>
      </c>
    </row>
    <row r="135" spans="3:22" x14ac:dyDescent="0.25">
      <c r="C135" s="233" t="str">
        <f>C133</f>
        <v/>
      </c>
      <c r="D135" s="233"/>
      <c r="E135" s="233" t="str">
        <f>E133</f>
        <v/>
      </c>
      <c r="F135" s="233"/>
      <c r="G135" s="233" t="str">
        <f>G133</f>
        <v/>
      </c>
      <c r="H135" s="233"/>
      <c r="I135" s="233" t="str">
        <f>I133</f>
        <v/>
      </c>
      <c r="J135" s="233"/>
      <c r="K135" s="233" t="str">
        <f>K133</f>
        <v/>
      </c>
      <c r="L135" s="233"/>
      <c r="M135" s="233" t="str">
        <f>M133</f>
        <v/>
      </c>
      <c r="N135" s="233"/>
      <c r="O135" s="233" t="str">
        <f>O133</f>
        <v/>
      </c>
      <c r="P135" s="233"/>
      <c r="Q135" s="233" t="str">
        <f>Q133</f>
        <v/>
      </c>
      <c r="R135" s="233"/>
      <c r="S135" s="233" t="str">
        <f>S133</f>
        <v/>
      </c>
      <c r="T135" s="233"/>
      <c r="U135" s="233" t="str">
        <f>U133</f>
        <v/>
      </c>
      <c r="V135" s="233" t="str">
        <f t="shared" si="3"/>
        <v/>
      </c>
    </row>
    <row r="136" spans="3:22" x14ac:dyDescent="0.25">
      <c r="C136" s="231" t="str">
        <f t="array" ref="C136">IFERROR(
IF(C$3&lt;&gt;"",INDEX(Calculations!$E$4:$E$4005,SMALL(IF((Calculations!$U$4:$U$4005=C$3)*(Calculations!$V$4:$V$4005&gt;0),ROW(Calculations!$U$4:$U$4005)-ROW(INDEX(Calculations!$U$4:$U$4005,1,1))+1),ROUNDUP((ROW($B136)-ROW($B$3))/3,0)),1),""),"")</f>
        <v/>
      </c>
      <c r="D136" s="231"/>
      <c r="E136" s="231" t="str">
        <f t="array" ref="E136">IFERROR(
IF(E$3&lt;&gt;"",INDEX(Calculations!$E$4:$E$4005,SMALL(IF((Calculations!$U$4:$U$4005=E$3)*(Calculations!$V$4:$V$4005&gt;0),ROW(Calculations!$U$4:$U$4005)-ROW(INDEX(Calculations!$U$4:$U$4005,1,1))+1),ROUNDUP((ROW($B136)-ROW($B$3))/3,0)),1),""),"")</f>
        <v/>
      </c>
      <c r="F136" s="231"/>
      <c r="G136" s="231" t="str">
        <f t="array" ref="G136">IFERROR(
IF(G$3&lt;&gt;"",INDEX(Calculations!$E$4:$E$4005,SMALL(IF((Calculations!$U$4:$U$4005=G$3)*(Calculations!$V$4:$V$4005&gt;0),ROW(Calculations!$U$4:$U$4005)-ROW(INDEX(Calculations!$U$4:$U$4005,1,1))+1),ROUNDUP((ROW($B136)-ROW($B$3))/3,0)),1),""),"")</f>
        <v/>
      </c>
      <c r="H136" s="231"/>
      <c r="I136" s="231" t="str">
        <f t="array" ref="I136">IFERROR(
IF(I$3&lt;&gt;"",INDEX(Calculations!$E$4:$E$4005,SMALL(IF((Calculations!$U$4:$U$4005=I$3)*(Calculations!$V$4:$V$4005&gt;0),ROW(Calculations!$U$4:$U$4005)-ROW(INDEX(Calculations!$U$4:$U$4005,1,1))+1),ROUNDUP((ROW($B136)-ROW($B$3))/3,0)),1),""),"")</f>
        <v/>
      </c>
      <c r="J136" s="231"/>
      <c r="K136" s="231" t="str">
        <f t="array" ref="K136">IFERROR(
IF(K$3&lt;&gt;"",INDEX(Calculations!$E$4:$E$4005,SMALL(IF((Calculations!$U$4:$U$4005=K$3)*(Calculations!$V$4:$V$4005&gt;0),ROW(Calculations!$U$4:$U$4005)-ROW(INDEX(Calculations!$U$4:$U$4005,1,1))+1),ROUNDUP((ROW($B136)-ROW($B$3))/3,0)),1),""),"")</f>
        <v/>
      </c>
      <c r="L136" s="231"/>
      <c r="M136" s="231" t="str">
        <f t="array" ref="M136">IFERROR(
IF(M$3&lt;&gt;"",INDEX(Calculations!$E$4:$E$4005,SMALL(IF((Calculations!$U$4:$U$4005=M$3)*(Calculations!$V$4:$V$4005&gt;0),ROW(Calculations!$U$4:$U$4005)-ROW(INDEX(Calculations!$U$4:$U$4005,1,1))+1),ROUNDUP((ROW($B136)-ROW($B$3))/3,0)),1),""),"")</f>
        <v/>
      </c>
      <c r="N136" s="231"/>
      <c r="O136" s="231" t="str">
        <f t="array" ref="O136">IFERROR(
IF(O$3&lt;&gt;"",INDEX(Calculations!$E$4:$E$4005,SMALL(IF((Calculations!$U$4:$U$4005=O$3)*(Calculations!$V$4:$V$4005&gt;0),ROW(Calculations!$U$4:$U$4005)-ROW(INDEX(Calculations!$U$4:$U$4005,1,1))+1),ROUNDUP((ROW($B136)-ROW($B$3))/3,0)),1),""),"")</f>
        <v/>
      </c>
      <c r="P136" s="231"/>
      <c r="Q136" s="231" t="str">
        <f t="array" ref="Q136">IFERROR(
IF(Q$3&lt;&gt;"",INDEX(Calculations!$E$4:$E$4005,SMALL(IF((Calculations!$U$4:$U$4005=Q$3)*(Calculations!$V$4:$V$4005&gt;0),ROW(Calculations!$U$4:$U$4005)-ROW(INDEX(Calculations!$U$4:$U$4005,1,1))+1),ROUNDUP((ROW($B136)-ROW($B$3))/3,0)),1),""),"")</f>
        <v/>
      </c>
      <c r="R136" s="231"/>
      <c r="S136" s="231" t="str">
        <f t="array" ref="S136">IFERROR(
IF(S$3&lt;&gt;"",INDEX(Calculations!$E$4:$E$4005,SMALL(IF((Calculations!$U$4:$U$4005=S$3)*(Calculations!$V$4:$V$4005&gt;0),ROW(Calculations!$U$4:$U$4005)-ROW(INDEX(Calculations!$U$4:$U$4005,1,1))+1),ROUNDUP((ROW($B136)-ROW($B$3))/3,0)),1),""),"")</f>
        <v/>
      </c>
      <c r="T136" s="231"/>
      <c r="U136" s="231" t="str">
        <f t="array" ref="U136">IFERROR(
IF(U$3&lt;&gt;"",INDEX(Calculations!$E$4:$E$4005,SMALL(IF((Calculations!$U$4:$U$4005=U$3)*(Calculations!$V$4:$V$4005&gt;0),ROW(Calculations!$U$4:$U$4005)-ROW(INDEX(Calculations!$U$4:$U$4005,1,1))+1),ROUNDUP((ROW($B136)-ROW($B$3))/3,0)),1),""),"")</f>
        <v/>
      </c>
      <c r="V136" s="231" t="str">
        <f t="shared" si="3"/>
        <v/>
      </c>
    </row>
    <row r="137" spans="3:22" x14ac:dyDescent="0.25">
      <c r="C137" s="232" t="str">
        <f>C136</f>
        <v/>
      </c>
      <c r="D137" s="232"/>
      <c r="E137" s="232" t="str">
        <f>E136</f>
        <v/>
      </c>
      <c r="F137" s="232"/>
      <c r="G137" s="232" t="str">
        <f>G136</f>
        <v/>
      </c>
      <c r="H137" s="232"/>
      <c r="I137" s="232" t="str">
        <f>I136</f>
        <v/>
      </c>
      <c r="J137" s="232"/>
      <c r="K137" s="232" t="str">
        <f>K136</f>
        <v/>
      </c>
      <c r="L137" s="232"/>
      <c r="M137" s="232" t="str">
        <f>M136</f>
        <v/>
      </c>
      <c r="N137" s="232"/>
      <c r="O137" s="232" t="str">
        <f>O136</f>
        <v/>
      </c>
      <c r="P137" s="232"/>
      <c r="Q137" s="232" t="str">
        <f>Q136</f>
        <v/>
      </c>
      <c r="R137" s="232"/>
      <c r="S137" s="232" t="str">
        <f>S136</f>
        <v/>
      </c>
      <c r="T137" s="232"/>
      <c r="U137" s="232" t="str">
        <f>U136</f>
        <v/>
      </c>
      <c r="V137" s="232" t="str">
        <f t="shared" si="3"/>
        <v/>
      </c>
    </row>
    <row r="138" spans="3:22" x14ac:dyDescent="0.25">
      <c r="C138" s="233" t="str">
        <f>C136</f>
        <v/>
      </c>
      <c r="D138" s="233"/>
      <c r="E138" s="233" t="str">
        <f>E136</f>
        <v/>
      </c>
      <c r="F138" s="233"/>
      <c r="G138" s="233" t="str">
        <f>G136</f>
        <v/>
      </c>
      <c r="H138" s="233"/>
      <c r="I138" s="233" t="str">
        <f>I136</f>
        <v/>
      </c>
      <c r="J138" s="233"/>
      <c r="K138" s="233" t="str">
        <f>K136</f>
        <v/>
      </c>
      <c r="L138" s="233"/>
      <c r="M138" s="233" t="str">
        <f>M136</f>
        <v/>
      </c>
      <c r="N138" s="233"/>
      <c r="O138" s="233" t="str">
        <f>O136</f>
        <v/>
      </c>
      <c r="P138" s="233"/>
      <c r="Q138" s="233" t="str">
        <f>Q136</f>
        <v/>
      </c>
      <c r="R138" s="233"/>
      <c r="S138" s="233" t="str">
        <f>S136</f>
        <v/>
      </c>
      <c r="T138" s="233"/>
      <c r="U138" s="233" t="str">
        <f>U136</f>
        <v/>
      </c>
      <c r="V138" s="233" t="str">
        <f t="shared" si="3"/>
        <v/>
      </c>
    </row>
    <row r="139" spans="3:22" x14ac:dyDescent="0.25">
      <c r="C139" s="231" t="str">
        <f t="array" ref="C139">IFERROR(
IF(C$3&lt;&gt;"",INDEX(Calculations!$E$4:$E$4005,SMALL(IF((Calculations!$U$4:$U$4005=C$3)*(Calculations!$V$4:$V$4005&gt;0),ROW(Calculations!$U$4:$U$4005)-ROW(INDEX(Calculations!$U$4:$U$4005,1,1))+1),ROUNDUP((ROW($B139)-ROW($B$3))/3,0)),1),""),"")</f>
        <v/>
      </c>
      <c r="D139" s="231"/>
      <c r="E139" s="231" t="str">
        <f t="array" ref="E139">IFERROR(
IF(E$3&lt;&gt;"",INDEX(Calculations!$E$4:$E$4005,SMALL(IF((Calculations!$U$4:$U$4005=E$3)*(Calculations!$V$4:$V$4005&gt;0),ROW(Calculations!$U$4:$U$4005)-ROW(INDEX(Calculations!$U$4:$U$4005,1,1))+1),ROUNDUP((ROW($B139)-ROW($B$3))/3,0)),1),""),"")</f>
        <v/>
      </c>
      <c r="F139" s="231"/>
      <c r="G139" s="231" t="str">
        <f t="array" ref="G139">IFERROR(
IF(G$3&lt;&gt;"",INDEX(Calculations!$E$4:$E$4005,SMALL(IF((Calculations!$U$4:$U$4005=G$3)*(Calculations!$V$4:$V$4005&gt;0),ROW(Calculations!$U$4:$U$4005)-ROW(INDEX(Calculations!$U$4:$U$4005,1,1))+1),ROUNDUP((ROW($B139)-ROW($B$3))/3,0)),1),""),"")</f>
        <v/>
      </c>
      <c r="H139" s="231"/>
      <c r="I139" s="231" t="str">
        <f t="array" ref="I139">IFERROR(
IF(I$3&lt;&gt;"",INDEX(Calculations!$E$4:$E$4005,SMALL(IF((Calculations!$U$4:$U$4005=I$3)*(Calculations!$V$4:$V$4005&gt;0),ROW(Calculations!$U$4:$U$4005)-ROW(INDEX(Calculations!$U$4:$U$4005,1,1))+1),ROUNDUP((ROW($B139)-ROW($B$3))/3,0)),1),""),"")</f>
        <v/>
      </c>
      <c r="J139" s="231"/>
      <c r="K139" s="231" t="str">
        <f t="array" ref="K139">IFERROR(
IF(K$3&lt;&gt;"",INDEX(Calculations!$E$4:$E$4005,SMALL(IF((Calculations!$U$4:$U$4005=K$3)*(Calculations!$V$4:$V$4005&gt;0),ROW(Calculations!$U$4:$U$4005)-ROW(INDEX(Calculations!$U$4:$U$4005,1,1))+1),ROUNDUP((ROW($B139)-ROW($B$3))/3,0)),1),""),"")</f>
        <v/>
      </c>
      <c r="L139" s="231"/>
      <c r="M139" s="231" t="str">
        <f t="array" ref="M139">IFERROR(
IF(M$3&lt;&gt;"",INDEX(Calculations!$E$4:$E$4005,SMALL(IF((Calculations!$U$4:$U$4005=M$3)*(Calculations!$V$4:$V$4005&gt;0),ROW(Calculations!$U$4:$U$4005)-ROW(INDEX(Calculations!$U$4:$U$4005,1,1))+1),ROUNDUP((ROW($B139)-ROW($B$3))/3,0)),1),""),"")</f>
        <v/>
      </c>
      <c r="N139" s="231"/>
      <c r="O139" s="231" t="str">
        <f t="array" ref="O139">IFERROR(
IF(O$3&lt;&gt;"",INDEX(Calculations!$E$4:$E$4005,SMALL(IF((Calculations!$U$4:$U$4005=O$3)*(Calculations!$V$4:$V$4005&gt;0),ROW(Calculations!$U$4:$U$4005)-ROW(INDEX(Calculations!$U$4:$U$4005,1,1))+1),ROUNDUP((ROW($B139)-ROW($B$3))/3,0)),1),""),"")</f>
        <v/>
      </c>
      <c r="P139" s="231"/>
      <c r="Q139" s="231" t="str">
        <f t="array" ref="Q139">IFERROR(
IF(Q$3&lt;&gt;"",INDEX(Calculations!$E$4:$E$4005,SMALL(IF((Calculations!$U$4:$U$4005=Q$3)*(Calculations!$V$4:$V$4005&gt;0),ROW(Calculations!$U$4:$U$4005)-ROW(INDEX(Calculations!$U$4:$U$4005,1,1))+1),ROUNDUP((ROW($B139)-ROW($B$3))/3,0)),1),""),"")</f>
        <v/>
      </c>
      <c r="R139" s="231"/>
      <c r="S139" s="231" t="str">
        <f t="array" ref="S139">IFERROR(
IF(S$3&lt;&gt;"",INDEX(Calculations!$E$4:$E$4005,SMALL(IF((Calculations!$U$4:$U$4005=S$3)*(Calculations!$V$4:$V$4005&gt;0),ROW(Calculations!$U$4:$U$4005)-ROW(INDEX(Calculations!$U$4:$U$4005,1,1))+1),ROUNDUP((ROW($B139)-ROW($B$3))/3,0)),1),""),"")</f>
        <v/>
      </c>
      <c r="T139" s="231"/>
      <c r="U139" s="231" t="str">
        <f t="array" ref="U139">IFERROR(
IF(U$3&lt;&gt;"",INDEX(Calculations!$E$4:$E$4005,SMALL(IF((Calculations!$U$4:$U$4005=U$3)*(Calculations!$V$4:$V$4005&gt;0),ROW(Calculations!$U$4:$U$4005)-ROW(INDEX(Calculations!$U$4:$U$4005,1,1))+1),ROUNDUP((ROW($B139)-ROW($B$3))/3,0)),1),""),"")</f>
        <v/>
      </c>
      <c r="V139" s="231" t="str">
        <f t="shared" si="3"/>
        <v/>
      </c>
    </row>
    <row r="140" spans="3:22" x14ac:dyDescent="0.25">
      <c r="C140" s="232" t="str">
        <f>C139</f>
        <v/>
      </c>
      <c r="D140" s="232"/>
      <c r="E140" s="232" t="str">
        <f>E139</f>
        <v/>
      </c>
      <c r="F140" s="232"/>
      <c r="G140" s="232" t="str">
        <f>G139</f>
        <v/>
      </c>
      <c r="H140" s="232"/>
      <c r="I140" s="232" t="str">
        <f>I139</f>
        <v/>
      </c>
      <c r="J140" s="232"/>
      <c r="K140" s="232" t="str">
        <f>K139</f>
        <v/>
      </c>
      <c r="L140" s="232"/>
      <c r="M140" s="232" t="str">
        <f>M139</f>
        <v/>
      </c>
      <c r="N140" s="232"/>
      <c r="O140" s="232" t="str">
        <f>O139</f>
        <v/>
      </c>
      <c r="P140" s="232"/>
      <c r="Q140" s="232" t="str">
        <f>Q139</f>
        <v/>
      </c>
      <c r="R140" s="232"/>
      <c r="S140" s="232" t="str">
        <f>S139</f>
        <v/>
      </c>
      <c r="T140" s="232"/>
      <c r="U140" s="232" t="str">
        <f>U139</f>
        <v/>
      </c>
      <c r="V140" s="232" t="str">
        <f t="shared" si="3"/>
        <v/>
      </c>
    </row>
    <row r="141" spans="3:22" x14ac:dyDescent="0.25">
      <c r="C141" s="233" t="str">
        <f>C139</f>
        <v/>
      </c>
      <c r="D141" s="233"/>
      <c r="E141" s="233" t="str">
        <f>E139</f>
        <v/>
      </c>
      <c r="F141" s="233"/>
      <c r="G141" s="233" t="str">
        <f>G139</f>
        <v/>
      </c>
      <c r="H141" s="233"/>
      <c r="I141" s="233" t="str">
        <f>I139</f>
        <v/>
      </c>
      <c r="J141" s="233"/>
      <c r="K141" s="233" t="str">
        <f>K139</f>
        <v/>
      </c>
      <c r="L141" s="233"/>
      <c r="M141" s="233" t="str">
        <f>M139</f>
        <v/>
      </c>
      <c r="N141" s="233"/>
      <c r="O141" s="233" t="str">
        <f>O139</f>
        <v/>
      </c>
      <c r="P141" s="233"/>
      <c r="Q141" s="233" t="str">
        <f>Q139</f>
        <v/>
      </c>
      <c r="R141" s="233"/>
      <c r="S141" s="233" t="str">
        <f>S139</f>
        <v/>
      </c>
      <c r="T141" s="233"/>
      <c r="U141" s="233" t="str">
        <f>U139</f>
        <v/>
      </c>
      <c r="V141" s="233" t="str">
        <f t="shared" si="3"/>
        <v/>
      </c>
    </row>
    <row r="142" spans="3:22" x14ac:dyDescent="0.25">
      <c r="C142" s="231" t="str">
        <f t="array" ref="C142">IFERROR(
IF(C$3&lt;&gt;"",INDEX(Calculations!$E$4:$E$4005,SMALL(IF((Calculations!$U$4:$U$4005=C$3)*(Calculations!$V$4:$V$4005&gt;0),ROW(Calculations!$U$4:$U$4005)-ROW(INDEX(Calculations!$U$4:$U$4005,1,1))+1),ROUNDUP((ROW($B142)-ROW($B$3))/3,0)),1),""),"")</f>
        <v/>
      </c>
      <c r="D142" s="231"/>
      <c r="E142" s="231" t="str">
        <f t="array" ref="E142">IFERROR(
IF(E$3&lt;&gt;"",INDEX(Calculations!$E$4:$E$4005,SMALL(IF((Calculations!$U$4:$U$4005=E$3)*(Calculations!$V$4:$V$4005&gt;0),ROW(Calculations!$U$4:$U$4005)-ROW(INDEX(Calculations!$U$4:$U$4005,1,1))+1),ROUNDUP((ROW($B142)-ROW($B$3))/3,0)),1),""),"")</f>
        <v/>
      </c>
      <c r="F142" s="231"/>
      <c r="G142" s="231" t="str">
        <f t="array" ref="G142">IFERROR(
IF(G$3&lt;&gt;"",INDEX(Calculations!$E$4:$E$4005,SMALL(IF((Calculations!$U$4:$U$4005=G$3)*(Calculations!$V$4:$V$4005&gt;0),ROW(Calculations!$U$4:$U$4005)-ROW(INDEX(Calculations!$U$4:$U$4005,1,1))+1),ROUNDUP((ROW($B142)-ROW($B$3))/3,0)),1),""),"")</f>
        <v/>
      </c>
      <c r="H142" s="231"/>
      <c r="I142" s="231" t="str">
        <f t="array" ref="I142">IFERROR(
IF(I$3&lt;&gt;"",INDEX(Calculations!$E$4:$E$4005,SMALL(IF((Calculations!$U$4:$U$4005=I$3)*(Calculations!$V$4:$V$4005&gt;0),ROW(Calculations!$U$4:$U$4005)-ROW(INDEX(Calculations!$U$4:$U$4005,1,1))+1),ROUNDUP((ROW($B142)-ROW($B$3))/3,0)),1),""),"")</f>
        <v/>
      </c>
      <c r="J142" s="231"/>
      <c r="K142" s="231" t="str">
        <f t="array" ref="K142">IFERROR(
IF(K$3&lt;&gt;"",INDEX(Calculations!$E$4:$E$4005,SMALL(IF((Calculations!$U$4:$U$4005=K$3)*(Calculations!$V$4:$V$4005&gt;0),ROW(Calculations!$U$4:$U$4005)-ROW(INDEX(Calculations!$U$4:$U$4005,1,1))+1),ROUNDUP((ROW($B142)-ROW($B$3))/3,0)),1),""),"")</f>
        <v/>
      </c>
      <c r="L142" s="231"/>
      <c r="M142" s="231" t="str">
        <f t="array" ref="M142">IFERROR(
IF(M$3&lt;&gt;"",INDEX(Calculations!$E$4:$E$4005,SMALL(IF((Calculations!$U$4:$U$4005=M$3)*(Calculations!$V$4:$V$4005&gt;0),ROW(Calculations!$U$4:$U$4005)-ROW(INDEX(Calculations!$U$4:$U$4005,1,1))+1),ROUNDUP((ROW($B142)-ROW($B$3))/3,0)),1),""),"")</f>
        <v/>
      </c>
      <c r="N142" s="231"/>
      <c r="O142" s="231" t="str">
        <f t="array" ref="O142">IFERROR(
IF(O$3&lt;&gt;"",INDEX(Calculations!$E$4:$E$4005,SMALL(IF((Calculations!$U$4:$U$4005=O$3)*(Calculations!$V$4:$V$4005&gt;0),ROW(Calculations!$U$4:$U$4005)-ROW(INDEX(Calculations!$U$4:$U$4005,1,1))+1),ROUNDUP((ROW($B142)-ROW($B$3))/3,0)),1),""),"")</f>
        <v/>
      </c>
      <c r="P142" s="231"/>
      <c r="Q142" s="231" t="str">
        <f t="array" ref="Q142">IFERROR(
IF(Q$3&lt;&gt;"",INDEX(Calculations!$E$4:$E$4005,SMALL(IF((Calculations!$U$4:$U$4005=Q$3)*(Calculations!$V$4:$V$4005&gt;0),ROW(Calculations!$U$4:$U$4005)-ROW(INDEX(Calculations!$U$4:$U$4005,1,1))+1),ROUNDUP((ROW($B142)-ROW($B$3))/3,0)),1),""),"")</f>
        <v/>
      </c>
      <c r="R142" s="231"/>
      <c r="S142" s="231" t="str">
        <f t="array" ref="S142">IFERROR(
IF(S$3&lt;&gt;"",INDEX(Calculations!$E$4:$E$4005,SMALL(IF((Calculations!$U$4:$U$4005=S$3)*(Calculations!$V$4:$V$4005&gt;0),ROW(Calculations!$U$4:$U$4005)-ROW(INDEX(Calculations!$U$4:$U$4005,1,1))+1),ROUNDUP((ROW($B142)-ROW($B$3))/3,0)),1),""),"")</f>
        <v/>
      </c>
      <c r="T142" s="231"/>
      <c r="U142" s="231" t="str">
        <f t="array" ref="U142">IFERROR(
IF(U$3&lt;&gt;"",INDEX(Calculations!$E$4:$E$4005,SMALL(IF((Calculations!$U$4:$U$4005=U$3)*(Calculations!$V$4:$V$4005&gt;0),ROW(Calculations!$U$4:$U$4005)-ROW(INDEX(Calculations!$U$4:$U$4005,1,1))+1),ROUNDUP((ROW($B142)-ROW($B$3))/3,0)),1),""),"")</f>
        <v/>
      </c>
      <c r="V142" s="231" t="str">
        <f t="shared" si="3"/>
        <v/>
      </c>
    </row>
    <row r="143" spans="3:22" x14ac:dyDescent="0.25">
      <c r="C143" s="232" t="str">
        <f>C142</f>
        <v/>
      </c>
      <c r="D143" s="232"/>
      <c r="E143" s="232" t="str">
        <f>E142</f>
        <v/>
      </c>
      <c r="F143" s="232"/>
      <c r="G143" s="232" t="str">
        <f>G142</f>
        <v/>
      </c>
      <c r="H143" s="232"/>
      <c r="I143" s="232" t="str">
        <f>I142</f>
        <v/>
      </c>
      <c r="J143" s="232"/>
      <c r="K143" s="232" t="str">
        <f>K142</f>
        <v/>
      </c>
      <c r="L143" s="232"/>
      <c r="M143" s="232" t="str">
        <f>M142</f>
        <v/>
      </c>
      <c r="N143" s="232"/>
      <c r="O143" s="232" t="str">
        <f>O142</f>
        <v/>
      </c>
      <c r="P143" s="232"/>
      <c r="Q143" s="232" t="str">
        <f>Q142</f>
        <v/>
      </c>
      <c r="R143" s="232"/>
      <c r="S143" s="232" t="str">
        <f>S142</f>
        <v/>
      </c>
      <c r="T143" s="232"/>
      <c r="U143" s="232" t="str">
        <f>U142</f>
        <v/>
      </c>
      <c r="V143" s="232" t="str">
        <f t="shared" si="3"/>
        <v/>
      </c>
    </row>
    <row r="144" spans="3:22" x14ac:dyDescent="0.25">
      <c r="C144" s="233" t="str">
        <f>C142</f>
        <v/>
      </c>
      <c r="D144" s="233"/>
      <c r="E144" s="233" t="str">
        <f>E142</f>
        <v/>
      </c>
      <c r="F144" s="233"/>
      <c r="G144" s="233" t="str">
        <f>G142</f>
        <v/>
      </c>
      <c r="H144" s="233"/>
      <c r="I144" s="233" t="str">
        <f>I142</f>
        <v/>
      </c>
      <c r="J144" s="233"/>
      <c r="K144" s="233" t="str">
        <f>K142</f>
        <v/>
      </c>
      <c r="L144" s="233"/>
      <c r="M144" s="233" t="str">
        <f>M142</f>
        <v/>
      </c>
      <c r="N144" s="233"/>
      <c r="O144" s="233" t="str">
        <f>O142</f>
        <v/>
      </c>
      <c r="P144" s="233"/>
      <c r="Q144" s="233" t="str">
        <f>Q142</f>
        <v/>
      </c>
      <c r="R144" s="233"/>
      <c r="S144" s="233" t="str">
        <f>S142</f>
        <v/>
      </c>
      <c r="T144" s="233"/>
      <c r="U144" s="233" t="str">
        <f>U142</f>
        <v/>
      </c>
      <c r="V144" s="233" t="str">
        <f t="shared" si="3"/>
        <v/>
      </c>
    </row>
    <row r="145" spans="3:22" x14ac:dyDescent="0.25">
      <c r="C145" s="231" t="str">
        <f t="array" ref="C145">IFERROR(
IF(C$3&lt;&gt;"",INDEX(Calculations!$E$4:$E$4005,SMALL(IF((Calculations!$U$4:$U$4005=C$3)*(Calculations!$V$4:$V$4005&gt;0),ROW(Calculations!$U$4:$U$4005)-ROW(INDEX(Calculations!$U$4:$U$4005,1,1))+1),ROUNDUP((ROW($B145)-ROW($B$3))/3,0)),1),""),"")</f>
        <v/>
      </c>
      <c r="D145" s="231"/>
      <c r="E145" s="231" t="str">
        <f t="array" ref="E145">IFERROR(
IF(E$3&lt;&gt;"",INDEX(Calculations!$E$4:$E$4005,SMALL(IF((Calculations!$U$4:$U$4005=E$3)*(Calculations!$V$4:$V$4005&gt;0),ROW(Calculations!$U$4:$U$4005)-ROW(INDEX(Calculations!$U$4:$U$4005,1,1))+1),ROUNDUP((ROW($B145)-ROW($B$3))/3,0)),1),""),"")</f>
        <v/>
      </c>
      <c r="F145" s="231"/>
      <c r="G145" s="231" t="str">
        <f t="array" ref="G145">IFERROR(
IF(G$3&lt;&gt;"",INDEX(Calculations!$E$4:$E$4005,SMALL(IF((Calculations!$U$4:$U$4005=G$3)*(Calculations!$V$4:$V$4005&gt;0),ROW(Calculations!$U$4:$U$4005)-ROW(INDEX(Calculations!$U$4:$U$4005,1,1))+1),ROUNDUP((ROW($B145)-ROW($B$3))/3,0)),1),""),"")</f>
        <v/>
      </c>
      <c r="H145" s="231"/>
      <c r="I145" s="231" t="str">
        <f t="array" ref="I145">IFERROR(
IF(I$3&lt;&gt;"",INDEX(Calculations!$E$4:$E$4005,SMALL(IF((Calculations!$U$4:$U$4005=I$3)*(Calculations!$V$4:$V$4005&gt;0),ROW(Calculations!$U$4:$U$4005)-ROW(INDEX(Calculations!$U$4:$U$4005,1,1))+1),ROUNDUP((ROW($B145)-ROW($B$3))/3,0)),1),""),"")</f>
        <v/>
      </c>
      <c r="J145" s="231"/>
      <c r="K145" s="231" t="str">
        <f t="array" ref="K145">IFERROR(
IF(K$3&lt;&gt;"",INDEX(Calculations!$E$4:$E$4005,SMALL(IF((Calculations!$U$4:$U$4005=K$3)*(Calculations!$V$4:$V$4005&gt;0),ROW(Calculations!$U$4:$U$4005)-ROW(INDEX(Calculations!$U$4:$U$4005,1,1))+1),ROUNDUP((ROW($B145)-ROW($B$3))/3,0)),1),""),"")</f>
        <v/>
      </c>
      <c r="L145" s="231"/>
      <c r="M145" s="231" t="str">
        <f t="array" ref="M145">IFERROR(
IF(M$3&lt;&gt;"",INDEX(Calculations!$E$4:$E$4005,SMALL(IF((Calculations!$U$4:$U$4005=M$3)*(Calculations!$V$4:$V$4005&gt;0),ROW(Calculations!$U$4:$U$4005)-ROW(INDEX(Calculations!$U$4:$U$4005,1,1))+1),ROUNDUP((ROW($B145)-ROW($B$3))/3,0)),1),""),"")</f>
        <v/>
      </c>
      <c r="N145" s="231"/>
      <c r="O145" s="231" t="str">
        <f t="array" ref="O145">IFERROR(
IF(O$3&lt;&gt;"",INDEX(Calculations!$E$4:$E$4005,SMALL(IF((Calculations!$U$4:$U$4005=O$3)*(Calculations!$V$4:$V$4005&gt;0),ROW(Calculations!$U$4:$U$4005)-ROW(INDEX(Calculations!$U$4:$U$4005,1,1))+1),ROUNDUP((ROW($B145)-ROW($B$3))/3,0)),1),""),"")</f>
        <v/>
      </c>
      <c r="P145" s="231"/>
      <c r="Q145" s="231" t="str">
        <f t="array" ref="Q145">IFERROR(
IF(Q$3&lt;&gt;"",INDEX(Calculations!$E$4:$E$4005,SMALL(IF((Calculations!$U$4:$U$4005=Q$3)*(Calculations!$V$4:$V$4005&gt;0),ROW(Calculations!$U$4:$U$4005)-ROW(INDEX(Calculations!$U$4:$U$4005,1,1))+1),ROUNDUP((ROW($B145)-ROW($B$3))/3,0)),1),""),"")</f>
        <v/>
      </c>
      <c r="R145" s="231"/>
      <c r="S145" s="231" t="str">
        <f t="array" ref="S145">IFERROR(
IF(S$3&lt;&gt;"",INDEX(Calculations!$E$4:$E$4005,SMALL(IF((Calculations!$U$4:$U$4005=S$3)*(Calculations!$V$4:$V$4005&gt;0),ROW(Calculations!$U$4:$U$4005)-ROW(INDEX(Calculations!$U$4:$U$4005,1,1))+1),ROUNDUP((ROW($B145)-ROW($B$3))/3,0)),1),""),"")</f>
        <v/>
      </c>
      <c r="T145" s="231"/>
      <c r="U145" s="231" t="str">
        <f t="array" ref="U145">IFERROR(
IF(U$3&lt;&gt;"",INDEX(Calculations!$E$4:$E$4005,SMALL(IF((Calculations!$U$4:$U$4005=U$3)*(Calculations!$V$4:$V$4005&gt;0),ROW(Calculations!$U$4:$U$4005)-ROW(INDEX(Calculations!$U$4:$U$4005,1,1))+1),ROUNDUP((ROW($B145)-ROW($B$3))/3,0)),1),""),"")</f>
        <v/>
      </c>
      <c r="V145" s="231" t="str">
        <f t="shared" si="3"/>
        <v/>
      </c>
    </row>
    <row r="146" spans="3:22" x14ac:dyDescent="0.25">
      <c r="C146" s="232" t="str">
        <f>C145</f>
        <v/>
      </c>
      <c r="D146" s="232"/>
      <c r="E146" s="232" t="str">
        <f>E145</f>
        <v/>
      </c>
      <c r="F146" s="232"/>
      <c r="G146" s="232" t="str">
        <f>G145</f>
        <v/>
      </c>
      <c r="H146" s="232"/>
      <c r="I146" s="232" t="str">
        <f>I145</f>
        <v/>
      </c>
      <c r="J146" s="232"/>
      <c r="K146" s="232" t="str">
        <f>K145</f>
        <v/>
      </c>
      <c r="L146" s="232"/>
      <c r="M146" s="232" t="str">
        <f>M145</f>
        <v/>
      </c>
      <c r="N146" s="232"/>
      <c r="O146" s="232" t="str">
        <f>O145</f>
        <v/>
      </c>
      <c r="P146" s="232"/>
      <c r="Q146" s="232" t="str">
        <f>Q145</f>
        <v/>
      </c>
      <c r="R146" s="232"/>
      <c r="S146" s="232" t="str">
        <f>S145</f>
        <v/>
      </c>
      <c r="T146" s="232"/>
      <c r="U146" s="232" t="str">
        <f>U145</f>
        <v/>
      </c>
      <c r="V146" s="232" t="str">
        <f t="shared" si="3"/>
        <v/>
      </c>
    </row>
    <row r="147" spans="3:22" x14ac:dyDescent="0.25">
      <c r="C147" s="233" t="str">
        <f>C145</f>
        <v/>
      </c>
      <c r="D147" s="233"/>
      <c r="E147" s="233" t="str">
        <f>E145</f>
        <v/>
      </c>
      <c r="F147" s="233"/>
      <c r="G147" s="233" t="str">
        <f>G145</f>
        <v/>
      </c>
      <c r="H147" s="233"/>
      <c r="I147" s="233" t="str">
        <f>I145</f>
        <v/>
      </c>
      <c r="J147" s="233"/>
      <c r="K147" s="233" t="str">
        <f>K145</f>
        <v/>
      </c>
      <c r="L147" s="233"/>
      <c r="M147" s="233" t="str">
        <f>M145</f>
        <v/>
      </c>
      <c r="N147" s="233"/>
      <c r="O147" s="233" t="str">
        <f>O145</f>
        <v/>
      </c>
      <c r="P147" s="233"/>
      <c r="Q147" s="233" t="str">
        <f>Q145</f>
        <v/>
      </c>
      <c r="R147" s="233"/>
      <c r="S147" s="233" t="str">
        <f>S145</f>
        <v/>
      </c>
      <c r="T147" s="233"/>
      <c r="U147" s="233" t="str">
        <f>U145</f>
        <v/>
      </c>
      <c r="V147" s="233" t="str">
        <f t="shared" si="3"/>
        <v/>
      </c>
    </row>
    <row r="148" spans="3:22" x14ac:dyDescent="0.25">
      <c r="C148" s="231" t="str">
        <f t="array" ref="C148">IFERROR(
IF(C$3&lt;&gt;"",INDEX(Calculations!$E$4:$E$4005,SMALL(IF((Calculations!$U$4:$U$4005=C$3)*(Calculations!$V$4:$V$4005&gt;0),ROW(Calculations!$U$4:$U$4005)-ROW(INDEX(Calculations!$U$4:$U$4005,1,1))+1),ROUNDUP((ROW($B148)-ROW($B$3))/3,0)),1),""),"")</f>
        <v/>
      </c>
      <c r="D148" s="231"/>
      <c r="E148" s="231" t="str">
        <f t="array" ref="E148">IFERROR(
IF(E$3&lt;&gt;"",INDEX(Calculations!$E$4:$E$4005,SMALL(IF((Calculations!$U$4:$U$4005=E$3)*(Calculations!$V$4:$V$4005&gt;0),ROW(Calculations!$U$4:$U$4005)-ROW(INDEX(Calculations!$U$4:$U$4005,1,1))+1),ROUNDUP((ROW($B148)-ROW($B$3))/3,0)),1),""),"")</f>
        <v/>
      </c>
      <c r="F148" s="231"/>
      <c r="G148" s="231" t="str">
        <f t="array" ref="G148">IFERROR(
IF(G$3&lt;&gt;"",INDEX(Calculations!$E$4:$E$4005,SMALL(IF((Calculations!$U$4:$U$4005=G$3)*(Calculations!$V$4:$V$4005&gt;0),ROW(Calculations!$U$4:$U$4005)-ROW(INDEX(Calculations!$U$4:$U$4005,1,1))+1),ROUNDUP((ROW($B148)-ROW($B$3))/3,0)),1),""),"")</f>
        <v/>
      </c>
      <c r="H148" s="231"/>
      <c r="I148" s="231" t="str">
        <f t="array" ref="I148">IFERROR(
IF(I$3&lt;&gt;"",INDEX(Calculations!$E$4:$E$4005,SMALL(IF((Calculations!$U$4:$U$4005=I$3)*(Calculations!$V$4:$V$4005&gt;0),ROW(Calculations!$U$4:$U$4005)-ROW(INDEX(Calculations!$U$4:$U$4005,1,1))+1),ROUNDUP((ROW($B148)-ROW($B$3))/3,0)),1),""),"")</f>
        <v/>
      </c>
      <c r="J148" s="231"/>
      <c r="K148" s="231" t="str">
        <f t="array" ref="K148">IFERROR(
IF(K$3&lt;&gt;"",INDEX(Calculations!$E$4:$E$4005,SMALL(IF((Calculations!$U$4:$U$4005=K$3)*(Calculations!$V$4:$V$4005&gt;0),ROW(Calculations!$U$4:$U$4005)-ROW(INDEX(Calculations!$U$4:$U$4005,1,1))+1),ROUNDUP((ROW($B148)-ROW($B$3))/3,0)),1),""),"")</f>
        <v/>
      </c>
      <c r="L148" s="231"/>
      <c r="M148" s="231" t="str">
        <f t="array" ref="M148">IFERROR(
IF(M$3&lt;&gt;"",INDEX(Calculations!$E$4:$E$4005,SMALL(IF((Calculations!$U$4:$U$4005=M$3)*(Calculations!$V$4:$V$4005&gt;0),ROW(Calculations!$U$4:$U$4005)-ROW(INDEX(Calculations!$U$4:$U$4005,1,1))+1),ROUNDUP((ROW($B148)-ROW($B$3))/3,0)),1),""),"")</f>
        <v/>
      </c>
      <c r="N148" s="231"/>
      <c r="O148" s="231" t="str">
        <f t="array" ref="O148">IFERROR(
IF(O$3&lt;&gt;"",INDEX(Calculations!$E$4:$E$4005,SMALL(IF((Calculations!$U$4:$U$4005=O$3)*(Calculations!$V$4:$V$4005&gt;0),ROW(Calculations!$U$4:$U$4005)-ROW(INDEX(Calculations!$U$4:$U$4005,1,1))+1),ROUNDUP((ROW($B148)-ROW($B$3))/3,0)),1),""),"")</f>
        <v/>
      </c>
      <c r="P148" s="231"/>
      <c r="Q148" s="231" t="str">
        <f t="array" ref="Q148">IFERROR(
IF(Q$3&lt;&gt;"",INDEX(Calculations!$E$4:$E$4005,SMALL(IF((Calculations!$U$4:$U$4005=Q$3)*(Calculations!$V$4:$V$4005&gt;0),ROW(Calculations!$U$4:$U$4005)-ROW(INDEX(Calculations!$U$4:$U$4005,1,1))+1),ROUNDUP((ROW($B148)-ROW($B$3))/3,0)),1),""),"")</f>
        <v/>
      </c>
      <c r="R148" s="231"/>
      <c r="S148" s="231" t="str">
        <f t="array" ref="S148">IFERROR(
IF(S$3&lt;&gt;"",INDEX(Calculations!$E$4:$E$4005,SMALL(IF((Calculations!$U$4:$U$4005=S$3)*(Calculations!$V$4:$V$4005&gt;0),ROW(Calculations!$U$4:$U$4005)-ROW(INDEX(Calculations!$U$4:$U$4005,1,1))+1),ROUNDUP((ROW($B148)-ROW($B$3))/3,0)),1),""),"")</f>
        <v/>
      </c>
      <c r="T148" s="231"/>
      <c r="U148" s="231" t="str">
        <f t="array" ref="U148">IFERROR(
IF(U$3&lt;&gt;"",INDEX(Calculations!$E$4:$E$4005,SMALL(IF((Calculations!$U$4:$U$4005=U$3)*(Calculations!$V$4:$V$4005&gt;0),ROW(Calculations!$U$4:$U$4005)-ROW(INDEX(Calculations!$U$4:$U$4005,1,1))+1),ROUNDUP((ROW($B148)-ROW($B$3))/3,0)),1),""),"")</f>
        <v/>
      </c>
      <c r="V148" s="231" t="str">
        <f t="shared" si="3"/>
        <v/>
      </c>
    </row>
    <row r="149" spans="3:22" x14ac:dyDescent="0.25">
      <c r="C149" s="232" t="str">
        <f>C148</f>
        <v/>
      </c>
      <c r="D149" s="232"/>
      <c r="E149" s="232" t="str">
        <f>E148</f>
        <v/>
      </c>
      <c r="F149" s="232"/>
      <c r="G149" s="232" t="str">
        <f>G148</f>
        <v/>
      </c>
      <c r="H149" s="232"/>
      <c r="I149" s="232" t="str">
        <f>I148</f>
        <v/>
      </c>
      <c r="J149" s="232"/>
      <c r="K149" s="232" t="str">
        <f>K148</f>
        <v/>
      </c>
      <c r="L149" s="232"/>
      <c r="M149" s="232" t="str">
        <f>M148</f>
        <v/>
      </c>
      <c r="N149" s="232"/>
      <c r="O149" s="232" t="str">
        <f>O148</f>
        <v/>
      </c>
      <c r="P149" s="232"/>
      <c r="Q149" s="232" t="str">
        <f>Q148</f>
        <v/>
      </c>
      <c r="R149" s="232"/>
      <c r="S149" s="232" t="str">
        <f>S148</f>
        <v/>
      </c>
      <c r="T149" s="232"/>
      <c r="U149" s="232" t="str">
        <f>U148</f>
        <v/>
      </c>
      <c r="V149" s="232" t="str">
        <f t="shared" si="3"/>
        <v/>
      </c>
    </row>
    <row r="150" spans="3:22" x14ac:dyDescent="0.25">
      <c r="C150" s="233" t="str">
        <f>C148</f>
        <v/>
      </c>
      <c r="D150" s="233"/>
      <c r="E150" s="233" t="str">
        <f>E148</f>
        <v/>
      </c>
      <c r="F150" s="233"/>
      <c r="G150" s="233" t="str">
        <f>G148</f>
        <v/>
      </c>
      <c r="H150" s="233"/>
      <c r="I150" s="233" t="str">
        <f>I148</f>
        <v/>
      </c>
      <c r="J150" s="233"/>
      <c r="K150" s="233" t="str">
        <f>K148</f>
        <v/>
      </c>
      <c r="L150" s="233"/>
      <c r="M150" s="233" t="str">
        <f>M148</f>
        <v/>
      </c>
      <c r="N150" s="233"/>
      <c r="O150" s="233" t="str">
        <f>O148</f>
        <v/>
      </c>
      <c r="P150" s="233"/>
      <c r="Q150" s="233" t="str">
        <f>Q148</f>
        <v/>
      </c>
      <c r="R150" s="233"/>
      <c r="S150" s="233" t="str">
        <f>S148</f>
        <v/>
      </c>
      <c r="T150" s="233"/>
      <c r="U150" s="233" t="str">
        <f>U148</f>
        <v/>
      </c>
      <c r="V150" s="233" t="str">
        <f t="shared" si="3"/>
        <v/>
      </c>
    </row>
    <row r="151" spans="3:22" x14ac:dyDescent="0.25">
      <c r="C151" s="231" t="str">
        <f t="array" ref="C151">IFERROR(
IF(C$3&lt;&gt;"",INDEX(Calculations!$E$4:$E$4005,SMALL(IF((Calculations!$U$4:$U$4005=C$3)*(Calculations!$V$4:$V$4005&gt;0),ROW(Calculations!$U$4:$U$4005)-ROW(INDEX(Calculations!$U$4:$U$4005,1,1))+1),ROUNDUP((ROW($B151)-ROW($B$3))/3,0)),1),""),"")</f>
        <v/>
      </c>
      <c r="D151" s="231"/>
      <c r="E151" s="231" t="str">
        <f t="array" ref="E151">IFERROR(
IF(E$3&lt;&gt;"",INDEX(Calculations!$E$4:$E$4005,SMALL(IF((Calculations!$U$4:$U$4005=E$3)*(Calculations!$V$4:$V$4005&gt;0),ROW(Calculations!$U$4:$U$4005)-ROW(INDEX(Calculations!$U$4:$U$4005,1,1))+1),ROUNDUP((ROW($B151)-ROW($B$3))/3,0)),1),""),"")</f>
        <v/>
      </c>
      <c r="F151" s="231"/>
      <c r="G151" s="231" t="str">
        <f t="array" ref="G151">IFERROR(
IF(G$3&lt;&gt;"",INDEX(Calculations!$E$4:$E$4005,SMALL(IF((Calculations!$U$4:$U$4005=G$3)*(Calculations!$V$4:$V$4005&gt;0),ROW(Calculations!$U$4:$U$4005)-ROW(INDEX(Calculations!$U$4:$U$4005,1,1))+1),ROUNDUP((ROW($B151)-ROW($B$3))/3,0)),1),""),"")</f>
        <v/>
      </c>
      <c r="H151" s="231"/>
      <c r="I151" s="231" t="str">
        <f t="array" ref="I151">IFERROR(
IF(I$3&lt;&gt;"",INDEX(Calculations!$E$4:$E$4005,SMALL(IF((Calculations!$U$4:$U$4005=I$3)*(Calculations!$V$4:$V$4005&gt;0),ROW(Calculations!$U$4:$U$4005)-ROW(INDEX(Calculations!$U$4:$U$4005,1,1))+1),ROUNDUP((ROW($B151)-ROW($B$3))/3,0)),1),""),"")</f>
        <v/>
      </c>
      <c r="J151" s="231"/>
      <c r="K151" s="231" t="str">
        <f t="array" ref="K151">IFERROR(
IF(K$3&lt;&gt;"",INDEX(Calculations!$E$4:$E$4005,SMALL(IF((Calculations!$U$4:$U$4005=K$3)*(Calculations!$V$4:$V$4005&gt;0),ROW(Calculations!$U$4:$U$4005)-ROW(INDEX(Calculations!$U$4:$U$4005,1,1))+1),ROUNDUP((ROW($B151)-ROW($B$3))/3,0)),1),""),"")</f>
        <v/>
      </c>
      <c r="L151" s="231"/>
      <c r="M151" s="231" t="str">
        <f t="array" ref="M151">IFERROR(
IF(M$3&lt;&gt;"",INDEX(Calculations!$E$4:$E$4005,SMALL(IF((Calculations!$U$4:$U$4005=M$3)*(Calculations!$V$4:$V$4005&gt;0),ROW(Calculations!$U$4:$U$4005)-ROW(INDEX(Calculations!$U$4:$U$4005,1,1))+1),ROUNDUP((ROW($B151)-ROW($B$3))/3,0)),1),""),"")</f>
        <v/>
      </c>
      <c r="N151" s="231"/>
      <c r="O151" s="231" t="str">
        <f t="array" ref="O151">IFERROR(
IF(O$3&lt;&gt;"",INDEX(Calculations!$E$4:$E$4005,SMALL(IF((Calculations!$U$4:$U$4005=O$3)*(Calculations!$V$4:$V$4005&gt;0),ROW(Calculations!$U$4:$U$4005)-ROW(INDEX(Calculations!$U$4:$U$4005,1,1))+1),ROUNDUP((ROW($B151)-ROW($B$3))/3,0)),1),""),"")</f>
        <v/>
      </c>
      <c r="P151" s="231"/>
      <c r="Q151" s="231" t="str">
        <f t="array" ref="Q151">IFERROR(
IF(Q$3&lt;&gt;"",INDEX(Calculations!$E$4:$E$4005,SMALL(IF((Calculations!$U$4:$U$4005=Q$3)*(Calculations!$V$4:$V$4005&gt;0),ROW(Calculations!$U$4:$U$4005)-ROW(INDEX(Calculations!$U$4:$U$4005,1,1))+1),ROUNDUP((ROW($B151)-ROW($B$3))/3,0)),1),""),"")</f>
        <v/>
      </c>
      <c r="R151" s="231"/>
      <c r="S151" s="231" t="str">
        <f t="array" ref="S151">IFERROR(
IF(S$3&lt;&gt;"",INDEX(Calculations!$E$4:$E$4005,SMALL(IF((Calculations!$U$4:$U$4005=S$3)*(Calculations!$V$4:$V$4005&gt;0),ROW(Calculations!$U$4:$U$4005)-ROW(INDEX(Calculations!$U$4:$U$4005,1,1))+1),ROUNDUP((ROW($B151)-ROW($B$3))/3,0)),1),""),"")</f>
        <v/>
      </c>
      <c r="T151" s="231"/>
      <c r="U151" s="231" t="str">
        <f t="array" ref="U151">IFERROR(
IF(U$3&lt;&gt;"",INDEX(Calculations!$E$4:$E$4005,SMALL(IF((Calculations!$U$4:$U$4005=U$3)*(Calculations!$V$4:$V$4005&gt;0),ROW(Calculations!$U$4:$U$4005)-ROW(INDEX(Calculations!$U$4:$U$4005,1,1))+1),ROUNDUP((ROW($B151)-ROW($B$3))/3,0)),1),""),"")</f>
        <v/>
      </c>
      <c r="V151" s="231" t="str">
        <f t="shared" si="3"/>
        <v/>
      </c>
    </row>
    <row r="152" spans="3:22" x14ac:dyDescent="0.25">
      <c r="C152" s="232" t="str">
        <f>C151</f>
        <v/>
      </c>
      <c r="D152" s="232"/>
      <c r="E152" s="232" t="str">
        <f>E151</f>
        <v/>
      </c>
      <c r="F152" s="232"/>
      <c r="G152" s="232" t="str">
        <f>G151</f>
        <v/>
      </c>
      <c r="H152" s="232"/>
      <c r="I152" s="232" t="str">
        <f>I151</f>
        <v/>
      </c>
      <c r="J152" s="232"/>
      <c r="K152" s="232" t="str">
        <f>K151</f>
        <v/>
      </c>
      <c r="L152" s="232"/>
      <c r="M152" s="232" t="str">
        <f>M151</f>
        <v/>
      </c>
      <c r="N152" s="232"/>
      <c r="O152" s="232" t="str">
        <f>O151</f>
        <v/>
      </c>
      <c r="P152" s="232"/>
      <c r="Q152" s="232" t="str">
        <f>Q151</f>
        <v/>
      </c>
      <c r="R152" s="232"/>
      <c r="S152" s="232" t="str">
        <f>S151</f>
        <v/>
      </c>
      <c r="T152" s="232"/>
      <c r="U152" s="232" t="str">
        <f>U151</f>
        <v/>
      </c>
      <c r="V152" s="232" t="str">
        <f t="shared" si="3"/>
        <v/>
      </c>
    </row>
    <row r="153" spans="3:22" x14ac:dyDescent="0.25">
      <c r="C153" s="233" t="str">
        <f>C151</f>
        <v/>
      </c>
      <c r="D153" s="233"/>
      <c r="E153" s="233" t="str">
        <f>E151</f>
        <v/>
      </c>
      <c r="F153" s="233"/>
      <c r="G153" s="233" t="str">
        <f>G151</f>
        <v/>
      </c>
      <c r="H153" s="233"/>
      <c r="I153" s="233" t="str">
        <f>I151</f>
        <v/>
      </c>
      <c r="J153" s="233"/>
      <c r="K153" s="233" t="str">
        <f>K151</f>
        <v/>
      </c>
      <c r="L153" s="233"/>
      <c r="M153" s="233" t="str">
        <f>M151</f>
        <v/>
      </c>
      <c r="N153" s="233"/>
      <c r="O153" s="233" t="str">
        <f>O151</f>
        <v/>
      </c>
      <c r="P153" s="233"/>
      <c r="Q153" s="233" t="str">
        <f>Q151</f>
        <v/>
      </c>
      <c r="R153" s="233"/>
      <c r="S153" s="233" t="str">
        <f>S151</f>
        <v/>
      </c>
      <c r="T153" s="233"/>
      <c r="U153" s="233" t="str">
        <f>U151</f>
        <v/>
      </c>
      <c r="V153" s="233" t="str">
        <f t="shared" si="3"/>
        <v/>
      </c>
    </row>
    <row r="154" spans="3:22" x14ac:dyDescent="0.25">
      <c r="C154" s="231" t="str">
        <f t="array" ref="C154">IFERROR(
IF(C$3&lt;&gt;"",INDEX(Calculations!$E$4:$E$4005,SMALL(IF((Calculations!$U$4:$U$4005=C$3)*(Calculations!$V$4:$V$4005&gt;0),ROW(Calculations!$U$4:$U$4005)-ROW(INDEX(Calculations!$U$4:$U$4005,1,1))+1),ROUNDUP((ROW($B154)-ROW($B$3))/3,0)),1),""),"")</f>
        <v/>
      </c>
      <c r="D154" s="231"/>
      <c r="E154" s="231" t="str">
        <f t="array" ref="E154">IFERROR(
IF(E$3&lt;&gt;"",INDEX(Calculations!$E$4:$E$4005,SMALL(IF((Calculations!$U$4:$U$4005=E$3)*(Calculations!$V$4:$V$4005&gt;0),ROW(Calculations!$U$4:$U$4005)-ROW(INDEX(Calculations!$U$4:$U$4005,1,1))+1),ROUNDUP((ROW($B154)-ROW($B$3))/3,0)),1),""),"")</f>
        <v/>
      </c>
      <c r="F154" s="231"/>
      <c r="G154" s="231" t="str">
        <f t="array" ref="G154">IFERROR(
IF(G$3&lt;&gt;"",INDEX(Calculations!$E$4:$E$4005,SMALL(IF((Calculations!$U$4:$U$4005=G$3)*(Calculations!$V$4:$V$4005&gt;0),ROW(Calculations!$U$4:$U$4005)-ROW(INDEX(Calculations!$U$4:$U$4005,1,1))+1),ROUNDUP((ROW($B154)-ROW($B$3))/3,0)),1),""),"")</f>
        <v/>
      </c>
      <c r="H154" s="231"/>
      <c r="I154" s="231" t="str">
        <f t="array" ref="I154">IFERROR(
IF(I$3&lt;&gt;"",INDEX(Calculations!$E$4:$E$4005,SMALL(IF((Calculations!$U$4:$U$4005=I$3)*(Calculations!$V$4:$V$4005&gt;0),ROW(Calculations!$U$4:$U$4005)-ROW(INDEX(Calculations!$U$4:$U$4005,1,1))+1),ROUNDUP((ROW($B154)-ROW($B$3))/3,0)),1),""),"")</f>
        <v/>
      </c>
      <c r="J154" s="231"/>
      <c r="K154" s="231" t="str">
        <f t="array" ref="K154">IFERROR(
IF(K$3&lt;&gt;"",INDEX(Calculations!$E$4:$E$4005,SMALL(IF((Calculations!$U$4:$U$4005=K$3)*(Calculations!$V$4:$V$4005&gt;0),ROW(Calculations!$U$4:$U$4005)-ROW(INDEX(Calculations!$U$4:$U$4005,1,1))+1),ROUNDUP((ROW($B154)-ROW($B$3))/3,0)),1),""),"")</f>
        <v/>
      </c>
      <c r="L154" s="231"/>
      <c r="M154" s="231" t="str">
        <f t="array" ref="M154">IFERROR(
IF(M$3&lt;&gt;"",INDEX(Calculations!$E$4:$E$4005,SMALL(IF((Calculations!$U$4:$U$4005=M$3)*(Calculations!$V$4:$V$4005&gt;0),ROW(Calculations!$U$4:$U$4005)-ROW(INDEX(Calculations!$U$4:$U$4005,1,1))+1),ROUNDUP((ROW($B154)-ROW($B$3))/3,0)),1),""),"")</f>
        <v/>
      </c>
      <c r="N154" s="231"/>
      <c r="O154" s="231" t="str">
        <f t="array" ref="O154">IFERROR(
IF(O$3&lt;&gt;"",INDEX(Calculations!$E$4:$E$4005,SMALL(IF((Calculations!$U$4:$U$4005=O$3)*(Calculations!$V$4:$V$4005&gt;0),ROW(Calculations!$U$4:$U$4005)-ROW(INDEX(Calculations!$U$4:$U$4005,1,1))+1),ROUNDUP((ROW($B154)-ROW($B$3))/3,0)),1),""),"")</f>
        <v/>
      </c>
      <c r="P154" s="231"/>
      <c r="Q154" s="231" t="str">
        <f t="array" ref="Q154">IFERROR(
IF(Q$3&lt;&gt;"",INDEX(Calculations!$E$4:$E$4005,SMALL(IF((Calculations!$U$4:$U$4005=Q$3)*(Calculations!$V$4:$V$4005&gt;0),ROW(Calculations!$U$4:$U$4005)-ROW(INDEX(Calculations!$U$4:$U$4005,1,1))+1),ROUNDUP((ROW($B154)-ROW($B$3))/3,0)),1),""),"")</f>
        <v/>
      </c>
      <c r="R154" s="231"/>
      <c r="S154" s="231" t="str">
        <f t="array" ref="S154">IFERROR(
IF(S$3&lt;&gt;"",INDEX(Calculations!$E$4:$E$4005,SMALL(IF((Calculations!$U$4:$U$4005=S$3)*(Calculations!$V$4:$V$4005&gt;0),ROW(Calculations!$U$4:$U$4005)-ROW(INDEX(Calculations!$U$4:$U$4005,1,1))+1),ROUNDUP((ROW($B154)-ROW($B$3))/3,0)),1),""),"")</f>
        <v/>
      </c>
      <c r="T154" s="231"/>
      <c r="U154" s="231" t="str">
        <f t="array" ref="U154">IFERROR(
IF(U$3&lt;&gt;"",INDEX(Calculations!$E$4:$E$4005,SMALL(IF((Calculations!$U$4:$U$4005=U$3)*(Calculations!$V$4:$V$4005&gt;0),ROW(Calculations!$U$4:$U$4005)-ROW(INDEX(Calculations!$U$4:$U$4005,1,1))+1),ROUNDUP((ROW($B154)-ROW($B$3))/3,0)),1),""),"")</f>
        <v/>
      </c>
      <c r="V154" s="231" t="str">
        <f t="shared" si="3"/>
        <v/>
      </c>
    </row>
    <row r="155" spans="3:22" x14ac:dyDescent="0.25">
      <c r="C155" s="232" t="str">
        <f>C154</f>
        <v/>
      </c>
      <c r="D155" s="232"/>
      <c r="E155" s="232" t="str">
        <f>E154</f>
        <v/>
      </c>
      <c r="F155" s="232"/>
      <c r="G155" s="232" t="str">
        <f>G154</f>
        <v/>
      </c>
      <c r="H155" s="232"/>
      <c r="I155" s="232" t="str">
        <f>I154</f>
        <v/>
      </c>
      <c r="J155" s="232"/>
      <c r="K155" s="232" t="str">
        <f>K154</f>
        <v/>
      </c>
      <c r="L155" s="232"/>
      <c r="M155" s="232" t="str">
        <f>M154</f>
        <v/>
      </c>
      <c r="N155" s="232"/>
      <c r="O155" s="232" t="str">
        <f>O154</f>
        <v/>
      </c>
      <c r="P155" s="232"/>
      <c r="Q155" s="232" t="str">
        <f>Q154</f>
        <v/>
      </c>
      <c r="R155" s="232"/>
      <c r="S155" s="232" t="str">
        <f>S154</f>
        <v/>
      </c>
      <c r="T155" s="232"/>
      <c r="U155" s="232" t="str">
        <f>U154</f>
        <v/>
      </c>
      <c r="V155" s="232" t="str">
        <f t="shared" si="3"/>
        <v/>
      </c>
    </row>
    <row r="156" spans="3:22" x14ac:dyDescent="0.25">
      <c r="C156" s="233" t="str">
        <f>C154</f>
        <v/>
      </c>
      <c r="D156" s="233"/>
      <c r="E156" s="233" t="str">
        <f>E154</f>
        <v/>
      </c>
      <c r="F156" s="233"/>
      <c r="G156" s="233" t="str">
        <f>G154</f>
        <v/>
      </c>
      <c r="H156" s="233"/>
      <c r="I156" s="233" t="str">
        <f>I154</f>
        <v/>
      </c>
      <c r="J156" s="233"/>
      <c r="K156" s="233" t="str">
        <f>K154</f>
        <v/>
      </c>
      <c r="L156" s="233"/>
      <c r="M156" s="233" t="str">
        <f>M154</f>
        <v/>
      </c>
      <c r="N156" s="233"/>
      <c r="O156" s="233" t="str">
        <f>O154</f>
        <v/>
      </c>
      <c r="P156" s="233"/>
      <c r="Q156" s="233" t="str">
        <f>Q154</f>
        <v/>
      </c>
      <c r="R156" s="233"/>
      <c r="S156" s="233" t="str">
        <f>S154</f>
        <v/>
      </c>
      <c r="T156" s="233"/>
      <c r="U156" s="233" t="str">
        <f>U154</f>
        <v/>
      </c>
      <c r="V156" s="233" t="str">
        <f t="shared" si="3"/>
        <v/>
      </c>
    </row>
    <row r="157" spans="3:22" x14ac:dyDescent="0.25">
      <c r="C157" s="231" t="str">
        <f t="array" ref="C157">IFERROR(
IF(C$3&lt;&gt;"",INDEX(Calculations!$E$4:$E$4005,SMALL(IF((Calculations!$U$4:$U$4005=C$3)*(Calculations!$V$4:$V$4005&gt;0),ROW(Calculations!$U$4:$U$4005)-ROW(INDEX(Calculations!$U$4:$U$4005,1,1))+1),ROUNDUP((ROW($B157)-ROW($B$3))/3,0)),1),""),"")</f>
        <v/>
      </c>
      <c r="D157" s="231"/>
      <c r="E157" s="231" t="str">
        <f t="array" ref="E157">IFERROR(
IF(E$3&lt;&gt;"",INDEX(Calculations!$E$4:$E$4005,SMALL(IF((Calculations!$U$4:$U$4005=E$3)*(Calculations!$V$4:$V$4005&gt;0),ROW(Calculations!$U$4:$U$4005)-ROW(INDEX(Calculations!$U$4:$U$4005,1,1))+1),ROUNDUP((ROW($B157)-ROW($B$3))/3,0)),1),""),"")</f>
        <v/>
      </c>
      <c r="F157" s="231"/>
      <c r="G157" s="231" t="str">
        <f t="array" ref="G157">IFERROR(
IF(G$3&lt;&gt;"",INDEX(Calculations!$E$4:$E$4005,SMALL(IF((Calculations!$U$4:$U$4005=G$3)*(Calculations!$V$4:$V$4005&gt;0),ROW(Calculations!$U$4:$U$4005)-ROW(INDEX(Calculations!$U$4:$U$4005,1,1))+1),ROUNDUP((ROW($B157)-ROW($B$3))/3,0)),1),""),"")</f>
        <v/>
      </c>
      <c r="H157" s="231"/>
      <c r="I157" s="231" t="str">
        <f t="array" ref="I157">IFERROR(
IF(I$3&lt;&gt;"",INDEX(Calculations!$E$4:$E$4005,SMALL(IF((Calculations!$U$4:$U$4005=I$3)*(Calculations!$V$4:$V$4005&gt;0),ROW(Calculations!$U$4:$U$4005)-ROW(INDEX(Calculations!$U$4:$U$4005,1,1))+1),ROUNDUP((ROW($B157)-ROW($B$3))/3,0)),1),""),"")</f>
        <v/>
      </c>
      <c r="J157" s="231"/>
      <c r="K157" s="231" t="str">
        <f t="array" ref="K157">IFERROR(
IF(K$3&lt;&gt;"",INDEX(Calculations!$E$4:$E$4005,SMALL(IF((Calculations!$U$4:$U$4005=K$3)*(Calculations!$V$4:$V$4005&gt;0),ROW(Calculations!$U$4:$U$4005)-ROW(INDEX(Calculations!$U$4:$U$4005,1,1))+1),ROUNDUP((ROW($B157)-ROW($B$3))/3,0)),1),""),"")</f>
        <v/>
      </c>
      <c r="L157" s="231"/>
      <c r="M157" s="231" t="str">
        <f t="array" ref="M157">IFERROR(
IF(M$3&lt;&gt;"",INDEX(Calculations!$E$4:$E$4005,SMALL(IF((Calculations!$U$4:$U$4005=M$3)*(Calculations!$V$4:$V$4005&gt;0),ROW(Calculations!$U$4:$U$4005)-ROW(INDEX(Calculations!$U$4:$U$4005,1,1))+1),ROUNDUP((ROW($B157)-ROW($B$3))/3,0)),1),""),"")</f>
        <v/>
      </c>
      <c r="N157" s="231"/>
      <c r="O157" s="231" t="str">
        <f t="array" ref="O157">IFERROR(
IF(O$3&lt;&gt;"",INDEX(Calculations!$E$4:$E$4005,SMALL(IF((Calculations!$U$4:$U$4005=O$3)*(Calculations!$V$4:$V$4005&gt;0),ROW(Calculations!$U$4:$U$4005)-ROW(INDEX(Calculations!$U$4:$U$4005,1,1))+1),ROUNDUP((ROW($B157)-ROW($B$3))/3,0)),1),""),"")</f>
        <v/>
      </c>
      <c r="P157" s="231"/>
      <c r="Q157" s="231" t="str">
        <f t="array" ref="Q157">IFERROR(
IF(Q$3&lt;&gt;"",INDEX(Calculations!$E$4:$E$4005,SMALL(IF((Calculations!$U$4:$U$4005=Q$3)*(Calculations!$V$4:$V$4005&gt;0),ROW(Calculations!$U$4:$U$4005)-ROW(INDEX(Calculations!$U$4:$U$4005,1,1))+1),ROUNDUP((ROW($B157)-ROW($B$3))/3,0)),1),""),"")</f>
        <v/>
      </c>
      <c r="R157" s="231"/>
      <c r="S157" s="231" t="str">
        <f t="array" ref="S157">IFERROR(
IF(S$3&lt;&gt;"",INDEX(Calculations!$E$4:$E$4005,SMALL(IF((Calculations!$U$4:$U$4005=S$3)*(Calculations!$V$4:$V$4005&gt;0),ROW(Calculations!$U$4:$U$4005)-ROW(INDEX(Calculations!$U$4:$U$4005,1,1))+1),ROUNDUP((ROW($B157)-ROW($B$3))/3,0)),1),""),"")</f>
        <v/>
      </c>
      <c r="T157" s="231"/>
      <c r="U157" s="231" t="str">
        <f t="array" ref="U157">IFERROR(
IF(U$3&lt;&gt;"",INDEX(Calculations!$E$4:$E$4005,SMALL(IF((Calculations!$U$4:$U$4005=U$3)*(Calculations!$V$4:$V$4005&gt;0),ROW(Calculations!$U$4:$U$4005)-ROW(INDEX(Calculations!$U$4:$U$4005,1,1))+1),ROUNDUP((ROW($B157)-ROW($B$3))/3,0)),1),""),"")</f>
        <v/>
      </c>
      <c r="V157" s="231" t="str">
        <f t="shared" si="3"/>
        <v/>
      </c>
    </row>
    <row r="158" spans="3:22" x14ac:dyDescent="0.25">
      <c r="C158" s="232" t="str">
        <f>C157</f>
        <v/>
      </c>
      <c r="D158" s="232"/>
      <c r="E158" s="232" t="str">
        <f>E157</f>
        <v/>
      </c>
      <c r="F158" s="232"/>
      <c r="G158" s="232" t="str">
        <f>G157</f>
        <v/>
      </c>
      <c r="H158" s="232"/>
      <c r="I158" s="232" t="str">
        <f>I157</f>
        <v/>
      </c>
      <c r="J158" s="232"/>
      <c r="K158" s="232" t="str">
        <f>K157</f>
        <v/>
      </c>
      <c r="L158" s="232"/>
      <c r="M158" s="232" t="str">
        <f>M157</f>
        <v/>
      </c>
      <c r="N158" s="232"/>
      <c r="O158" s="232" t="str">
        <f>O157</f>
        <v/>
      </c>
      <c r="P158" s="232"/>
      <c r="Q158" s="232" t="str">
        <f>Q157</f>
        <v/>
      </c>
      <c r="R158" s="232"/>
      <c r="S158" s="232" t="str">
        <f>S157</f>
        <v/>
      </c>
      <c r="T158" s="232"/>
      <c r="U158" s="232" t="str">
        <f>U157</f>
        <v/>
      </c>
      <c r="V158" s="232" t="str">
        <f t="shared" si="3"/>
        <v/>
      </c>
    </row>
    <row r="159" spans="3:22" x14ac:dyDescent="0.25">
      <c r="C159" s="233" t="str">
        <f>C157</f>
        <v/>
      </c>
      <c r="D159" s="233"/>
      <c r="E159" s="233" t="str">
        <f>E157</f>
        <v/>
      </c>
      <c r="F159" s="233"/>
      <c r="G159" s="233" t="str">
        <f>G157</f>
        <v/>
      </c>
      <c r="H159" s="233"/>
      <c r="I159" s="233" t="str">
        <f>I157</f>
        <v/>
      </c>
      <c r="J159" s="233"/>
      <c r="K159" s="233" t="str">
        <f>K157</f>
        <v/>
      </c>
      <c r="L159" s="233"/>
      <c r="M159" s="233" t="str">
        <f>M157</f>
        <v/>
      </c>
      <c r="N159" s="233"/>
      <c r="O159" s="233" t="str">
        <f>O157</f>
        <v/>
      </c>
      <c r="P159" s="233"/>
      <c r="Q159" s="233" t="str">
        <f>Q157</f>
        <v/>
      </c>
      <c r="R159" s="233"/>
      <c r="S159" s="233" t="str">
        <f>S157</f>
        <v/>
      </c>
      <c r="T159" s="233"/>
      <c r="U159" s="233" t="str">
        <f>U157</f>
        <v/>
      </c>
      <c r="V159" s="233" t="str">
        <f t="shared" si="3"/>
        <v/>
      </c>
    </row>
    <row r="160" spans="3:22" x14ac:dyDescent="0.25">
      <c r="C160" s="231" t="str">
        <f t="array" ref="C160">IFERROR(
IF(C$3&lt;&gt;"",INDEX(Calculations!$E$4:$E$4005,SMALL(IF((Calculations!$U$4:$U$4005=C$3)*(Calculations!$V$4:$V$4005&gt;0),ROW(Calculations!$U$4:$U$4005)-ROW(INDEX(Calculations!$U$4:$U$4005,1,1))+1),ROUNDUP((ROW($B160)-ROW($B$3))/3,0)),1),""),"")</f>
        <v/>
      </c>
      <c r="D160" s="231"/>
      <c r="E160" s="231" t="str">
        <f t="array" ref="E160">IFERROR(
IF(E$3&lt;&gt;"",INDEX(Calculations!$E$4:$E$4005,SMALL(IF((Calculations!$U$4:$U$4005=E$3)*(Calculations!$V$4:$V$4005&gt;0),ROW(Calculations!$U$4:$U$4005)-ROW(INDEX(Calculations!$U$4:$U$4005,1,1))+1),ROUNDUP((ROW($B160)-ROW($B$3))/3,0)),1),""),"")</f>
        <v/>
      </c>
      <c r="F160" s="231"/>
      <c r="G160" s="231" t="str">
        <f t="array" ref="G160">IFERROR(
IF(G$3&lt;&gt;"",INDEX(Calculations!$E$4:$E$4005,SMALL(IF((Calculations!$U$4:$U$4005=G$3)*(Calculations!$V$4:$V$4005&gt;0),ROW(Calculations!$U$4:$U$4005)-ROW(INDEX(Calculations!$U$4:$U$4005,1,1))+1),ROUNDUP((ROW($B160)-ROW($B$3))/3,0)),1),""),"")</f>
        <v/>
      </c>
      <c r="H160" s="231"/>
      <c r="I160" s="231" t="str">
        <f t="array" ref="I160">IFERROR(
IF(I$3&lt;&gt;"",INDEX(Calculations!$E$4:$E$4005,SMALL(IF((Calculations!$U$4:$U$4005=I$3)*(Calculations!$V$4:$V$4005&gt;0),ROW(Calculations!$U$4:$U$4005)-ROW(INDEX(Calculations!$U$4:$U$4005,1,1))+1),ROUNDUP((ROW($B160)-ROW($B$3))/3,0)),1),""),"")</f>
        <v/>
      </c>
      <c r="J160" s="231"/>
      <c r="K160" s="231" t="str">
        <f t="array" ref="K160">IFERROR(
IF(K$3&lt;&gt;"",INDEX(Calculations!$E$4:$E$4005,SMALL(IF((Calculations!$U$4:$U$4005=K$3)*(Calculations!$V$4:$V$4005&gt;0),ROW(Calculations!$U$4:$U$4005)-ROW(INDEX(Calculations!$U$4:$U$4005,1,1))+1),ROUNDUP((ROW($B160)-ROW($B$3))/3,0)),1),""),"")</f>
        <v/>
      </c>
      <c r="L160" s="231"/>
      <c r="M160" s="231" t="str">
        <f t="array" ref="M160">IFERROR(
IF(M$3&lt;&gt;"",INDEX(Calculations!$E$4:$E$4005,SMALL(IF((Calculations!$U$4:$U$4005=M$3)*(Calculations!$V$4:$V$4005&gt;0),ROW(Calculations!$U$4:$U$4005)-ROW(INDEX(Calculations!$U$4:$U$4005,1,1))+1),ROUNDUP((ROW($B160)-ROW($B$3))/3,0)),1),""),"")</f>
        <v/>
      </c>
      <c r="N160" s="231"/>
      <c r="O160" s="231" t="str">
        <f t="array" ref="O160">IFERROR(
IF(O$3&lt;&gt;"",INDEX(Calculations!$E$4:$E$4005,SMALL(IF((Calculations!$U$4:$U$4005=O$3)*(Calculations!$V$4:$V$4005&gt;0),ROW(Calculations!$U$4:$U$4005)-ROW(INDEX(Calculations!$U$4:$U$4005,1,1))+1),ROUNDUP((ROW($B160)-ROW($B$3))/3,0)),1),""),"")</f>
        <v/>
      </c>
      <c r="P160" s="231"/>
      <c r="Q160" s="231" t="str">
        <f t="array" ref="Q160">IFERROR(
IF(Q$3&lt;&gt;"",INDEX(Calculations!$E$4:$E$4005,SMALL(IF((Calculations!$U$4:$U$4005=Q$3)*(Calculations!$V$4:$V$4005&gt;0),ROW(Calculations!$U$4:$U$4005)-ROW(INDEX(Calculations!$U$4:$U$4005,1,1))+1),ROUNDUP((ROW($B160)-ROW($B$3))/3,0)),1),""),"")</f>
        <v/>
      </c>
      <c r="R160" s="231"/>
      <c r="S160" s="231" t="str">
        <f t="array" ref="S160">IFERROR(
IF(S$3&lt;&gt;"",INDEX(Calculations!$E$4:$E$4005,SMALL(IF((Calculations!$U$4:$U$4005=S$3)*(Calculations!$V$4:$V$4005&gt;0),ROW(Calculations!$U$4:$U$4005)-ROW(INDEX(Calculations!$U$4:$U$4005,1,1))+1),ROUNDUP((ROW($B160)-ROW($B$3))/3,0)),1),""),"")</f>
        <v/>
      </c>
      <c r="T160" s="231"/>
      <c r="U160" s="231" t="str">
        <f t="array" ref="U160">IFERROR(
IF(U$3&lt;&gt;"",INDEX(Calculations!$E$4:$E$4005,SMALL(IF((Calculations!$U$4:$U$4005=U$3)*(Calculations!$V$4:$V$4005&gt;0),ROW(Calculations!$U$4:$U$4005)-ROW(INDEX(Calculations!$U$4:$U$4005,1,1))+1),ROUNDUP((ROW($B160)-ROW($B$3))/3,0)),1),""),"")</f>
        <v/>
      </c>
      <c r="V160" s="231" t="str">
        <f t="shared" si="3"/>
        <v/>
      </c>
    </row>
    <row r="161" spans="3:22" x14ac:dyDescent="0.25">
      <c r="C161" s="232" t="str">
        <f>C160</f>
        <v/>
      </c>
      <c r="D161" s="232"/>
      <c r="E161" s="232" t="str">
        <f>E160</f>
        <v/>
      </c>
      <c r="F161" s="232"/>
      <c r="G161" s="232" t="str">
        <f>G160</f>
        <v/>
      </c>
      <c r="H161" s="232"/>
      <c r="I161" s="232" t="str">
        <f>I160</f>
        <v/>
      </c>
      <c r="J161" s="232"/>
      <c r="K161" s="232" t="str">
        <f>K160</f>
        <v/>
      </c>
      <c r="L161" s="232"/>
      <c r="M161" s="232" t="str">
        <f>M160</f>
        <v/>
      </c>
      <c r="N161" s="232"/>
      <c r="O161" s="232" t="str">
        <f>O160</f>
        <v/>
      </c>
      <c r="P161" s="232"/>
      <c r="Q161" s="232" t="str">
        <f>Q160</f>
        <v/>
      </c>
      <c r="R161" s="232"/>
      <c r="S161" s="232" t="str">
        <f>S160</f>
        <v/>
      </c>
      <c r="T161" s="232"/>
      <c r="U161" s="232" t="str">
        <f>U160</f>
        <v/>
      </c>
      <c r="V161" s="232" t="str">
        <f t="shared" si="3"/>
        <v/>
      </c>
    </row>
    <row r="162" spans="3:22" x14ac:dyDescent="0.25">
      <c r="C162" s="233" t="str">
        <f>C160</f>
        <v/>
      </c>
      <c r="D162" s="233"/>
      <c r="E162" s="233" t="str">
        <f>E160</f>
        <v/>
      </c>
      <c r="F162" s="233"/>
      <c r="G162" s="233" t="str">
        <f>G160</f>
        <v/>
      </c>
      <c r="H162" s="233"/>
      <c r="I162" s="233" t="str">
        <f>I160</f>
        <v/>
      </c>
      <c r="J162" s="233"/>
      <c r="K162" s="233" t="str">
        <f>K160</f>
        <v/>
      </c>
      <c r="L162" s="233"/>
      <c r="M162" s="233" t="str">
        <f>M160</f>
        <v/>
      </c>
      <c r="N162" s="233"/>
      <c r="O162" s="233" t="str">
        <f>O160</f>
        <v/>
      </c>
      <c r="P162" s="233"/>
      <c r="Q162" s="233" t="str">
        <f>Q160</f>
        <v/>
      </c>
      <c r="R162" s="233"/>
      <c r="S162" s="233" t="str">
        <f>S160</f>
        <v/>
      </c>
      <c r="T162" s="233"/>
      <c r="U162" s="233" t="str">
        <f>U160</f>
        <v/>
      </c>
      <c r="V162" s="233" t="str">
        <f t="shared" si="3"/>
        <v/>
      </c>
    </row>
    <row r="163" spans="3:22" x14ac:dyDescent="0.25">
      <c r="C163" s="231" t="str">
        <f t="array" ref="C163">IFERROR(
IF(C$3&lt;&gt;"",INDEX(Calculations!$E$4:$E$4005,SMALL(IF((Calculations!$U$4:$U$4005=C$3)*(Calculations!$V$4:$V$4005&gt;0),ROW(Calculations!$U$4:$U$4005)-ROW(INDEX(Calculations!$U$4:$U$4005,1,1))+1),ROUNDUP((ROW($B163)-ROW($B$3))/3,0)),1),""),"")</f>
        <v/>
      </c>
      <c r="D163" s="231"/>
      <c r="E163" s="231" t="str">
        <f t="array" ref="E163">IFERROR(
IF(E$3&lt;&gt;"",INDEX(Calculations!$E$4:$E$4005,SMALL(IF((Calculations!$U$4:$U$4005=E$3)*(Calculations!$V$4:$V$4005&gt;0),ROW(Calculations!$U$4:$U$4005)-ROW(INDEX(Calculations!$U$4:$U$4005,1,1))+1),ROUNDUP((ROW($B163)-ROW($B$3))/3,0)),1),""),"")</f>
        <v/>
      </c>
      <c r="F163" s="231"/>
      <c r="G163" s="231" t="str">
        <f t="array" ref="G163">IFERROR(
IF(G$3&lt;&gt;"",INDEX(Calculations!$E$4:$E$4005,SMALL(IF((Calculations!$U$4:$U$4005=G$3)*(Calculations!$V$4:$V$4005&gt;0),ROW(Calculations!$U$4:$U$4005)-ROW(INDEX(Calculations!$U$4:$U$4005,1,1))+1),ROUNDUP((ROW($B163)-ROW($B$3))/3,0)),1),""),"")</f>
        <v/>
      </c>
      <c r="H163" s="231"/>
      <c r="I163" s="231" t="str">
        <f t="array" ref="I163">IFERROR(
IF(I$3&lt;&gt;"",INDEX(Calculations!$E$4:$E$4005,SMALL(IF((Calculations!$U$4:$U$4005=I$3)*(Calculations!$V$4:$V$4005&gt;0),ROW(Calculations!$U$4:$U$4005)-ROW(INDEX(Calculations!$U$4:$U$4005,1,1))+1),ROUNDUP((ROW($B163)-ROW($B$3))/3,0)),1),""),"")</f>
        <v/>
      </c>
      <c r="J163" s="231"/>
      <c r="K163" s="231" t="str">
        <f t="array" ref="K163">IFERROR(
IF(K$3&lt;&gt;"",INDEX(Calculations!$E$4:$E$4005,SMALL(IF((Calculations!$U$4:$U$4005=K$3)*(Calculations!$V$4:$V$4005&gt;0),ROW(Calculations!$U$4:$U$4005)-ROW(INDEX(Calculations!$U$4:$U$4005,1,1))+1),ROUNDUP((ROW($B163)-ROW($B$3))/3,0)),1),""),"")</f>
        <v/>
      </c>
      <c r="L163" s="231"/>
      <c r="M163" s="231" t="str">
        <f t="array" ref="M163">IFERROR(
IF(M$3&lt;&gt;"",INDEX(Calculations!$E$4:$E$4005,SMALL(IF((Calculations!$U$4:$U$4005=M$3)*(Calculations!$V$4:$V$4005&gt;0),ROW(Calculations!$U$4:$U$4005)-ROW(INDEX(Calculations!$U$4:$U$4005,1,1))+1),ROUNDUP((ROW($B163)-ROW($B$3))/3,0)),1),""),"")</f>
        <v/>
      </c>
      <c r="N163" s="231"/>
      <c r="O163" s="231" t="str">
        <f t="array" ref="O163">IFERROR(
IF(O$3&lt;&gt;"",INDEX(Calculations!$E$4:$E$4005,SMALL(IF((Calculations!$U$4:$U$4005=O$3)*(Calculations!$V$4:$V$4005&gt;0),ROW(Calculations!$U$4:$U$4005)-ROW(INDEX(Calculations!$U$4:$U$4005,1,1))+1),ROUNDUP((ROW($B163)-ROW($B$3))/3,0)),1),""),"")</f>
        <v/>
      </c>
      <c r="P163" s="231"/>
      <c r="Q163" s="231" t="str">
        <f t="array" ref="Q163">IFERROR(
IF(Q$3&lt;&gt;"",INDEX(Calculations!$E$4:$E$4005,SMALL(IF((Calculations!$U$4:$U$4005=Q$3)*(Calculations!$V$4:$V$4005&gt;0),ROW(Calculations!$U$4:$U$4005)-ROW(INDEX(Calculations!$U$4:$U$4005,1,1))+1),ROUNDUP((ROW($B163)-ROW($B$3))/3,0)),1),""),"")</f>
        <v/>
      </c>
      <c r="R163" s="231"/>
      <c r="S163" s="231" t="str">
        <f t="array" ref="S163">IFERROR(
IF(S$3&lt;&gt;"",INDEX(Calculations!$E$4:$E$4005,SMALL(IF((Calculations!$U$4:$U$4005=S$3)*(Calculations!$V$4:$V$4005&gt;0),ROW(Calculations!$U$4:$U$4005)-ROW(INDEX(Calculations!$U$4:$U$4005,1,1))+1),ROUNDUP((ROW($B163)-ROW($B$3))/3,0)),1),""),"")</f>
        <v/>
      </c>
      <c r="T163" s="231"/>
      <c r="U163" s="231" t="str">
        <f t="array" ref="U163">IFERROR(
IF(U$3&lt;&gt;"",INDEX(Calculations!$E$4:$E$4005,SMALL(IF((Calculations!$U$4:$U$4005=U$3)*(Calculations!$V$4:$V$4005&gt;0),ROW(Calculations!$U$4:$U$4005)-ROW(INDEX(Calculations!$U$4:$U$4005,1,1))+1),ROUNDUP((ROW($B163)-ROW($B$3))/3,0)),1),""),"")</f>
        <v/>
      </c>
      <c r="V163" s="231" t="str">
        <f t="shared" si="3"/>
        <v/>
      </c>
    </row>
    <row r="164" spans="3:22" x14ac:dyDescent="0.25">
      <c r="C164" s="232" t="str">
        <f>C163</f>
        <v/>
      </c>
      <c r="D164" s="232"/>
      <c r="E164" s="232" t="str">
        <f>E163</f>
        <v/>
      </c>
      <c r="F164" s="232"/>
      <c r="G164" s="232" t="str">
        <f>G163</f>
        <v/>
      </c>
      <c r="H164" s="232"/>
      <c r="I164" s="232" t="str">
        <f>I163</f>
        <v/>
      </c>
      <c r="J164" s="232"/>
      <c r="K164" s="232" t="str">
        <f>K163</f>
        <v/>
      </c>
      <c r="L164" s="232"/>
      <c r="M164" s="232" t="str">
        <f>M163</f>
        <v/>
      </c>
      <c r="N164" s="232"/>
      <c r="O164" s="232" t="str">
        <f>O163</f>
        <v/>
      </c>
      <c r="P164" s="232"/>
      <c r="Q164" s="232" t="str">
        <f>Q163</f>
        <v/>
      </c>
      <c r="R164" s="232"/>
      <c r="S164" s="232" t="str">
        <f>S163</f>
        <v/>
      </c>
      <c r="T164" s="232"/>
      <c r="U164" s="232" t="str">
        <f>U163</f>
        <v/>
      </c>
      <c r="V164" s="232" t="str">
        <f t="shared" si="3"/>
        <v/>
      </c>
    </row>
    <row r="165" spans="3:22" x14ac:dyDescent="0.25">
      <c r="C165" s="233" t="str">
        <f>C163</f>
        <v/>
      </c>
      <c r="D165" s="233"/>
      <c r="E165" s="233" t="str">
        <f>E163</f>
        <v/>
      </c>
      <c r="F165" s="233"/>
      <c r="G165" s="233" t="str">
        <f>G163</f>
        <v/>
      </c>
      <c r="H165" s="233"/>
      <c r="I165" s="233" t="str">
        <f>I163</f>
        <v/>
      </c>
      <c r="J165" s="233"/>
      <c r="K165" s="233" t="str">
        <f>K163</f>
        <v/>
      </c>
      <c r="L165" s="233"/>
      <c r="M165" s="233" t="str">
        <f>M163</f>
        <v/>
      </c>
      <c r="N165" s="233"/>
      <c r="O165" s="233" t="str">
        <f>O163</f>
        <v/>
      </c>
      <c r="P165" s="233"/>
      <c r="Q165" s="233" t="str">
        <f>Q163</f>
        <v/>
      </c>
      <c r="R165" s="233"/>
      <c r="S165" s="233" t="str">
        <f>S163</f>
        <v/>
      </c>
      <c r="T165" s="233"/>
      <c r="U165" s="233" t="str">
        <f>U163</f>
        <v/>
      </c>
      <c r="V165" s="233" t="str">
        <f t="shared" si="3"/>
        <v/>
      </c>
    </row>
    <row r="166" spans="3:22" x14ac:dyDescent="0.25">
      <c r="C166" s="231" t="str">
        <f t="array" ref="C166">IFERROR(
IF(C$3&lt;&gt;"",INDEX(Calculations!$E$4:$E$4005,SMALL(IF((Calculations!$U$4:$U$4005=C$3)*(Calculations!$V$4:$V$4005&gt;0),ROW(Calculations!$U$4:$U$4005)-ROW(INDEX(Calculations!$U$4:$U$4005,1,1))+1),ROUNDUP((ROW($B166)-ROW($B$3))/3,0)),1),""),"")</f>
        <v/>
      </c>
      <c r="D166" s="231"/>
      <c r="E166" s="231" t="str">
        <f t="array" ref="E166">IFERROR(
IF(E$3&lt;&gt;"",INDEX(Calculations!$E$4:$E$4005,SMALL(IF((Calculations!$U$4:$U$4005=E$3)*(Calculations!$V$4:$V$4005&gt;0),ROW(Calculations!$U$4:$U$4005)-ROW(INDEX(Calculations!$U$4:$U$4005,1,1))+1),ROUNDUP((ROW($B166)-ROW($B$3))/3,0)),1),""),"")</f>
        <v/>
      </c>
      <c r="F166" s="231"/>
      <c r="G166" s="231" t="str">
        <f t="array" ref="G166">IFERROR(
IF(G$3&lt;&gt;"",INDEX(Calculations!$E$4:$E$4005,SMALL(IF((Calculations!$U$4:$U$4005=G$3)*(Calculations!$V$4:$V$4005&gt;0),ROW(Calculations!$U$4:$U$4005)-ROW(INDEX(Calculations!$U$4:$U$4005,1,1))+1),ROUNDUP((ROW($B166)-ROW($B$3))/3,0)),1),""),"")</f>
        <v/>
      </c>
      <c r="H166" s="231"/>
      <c r="I166" s="231" t="str">
        <f t="array" ref="I166">IFERROR(
IF(I$3&lt;&gt;"",INDEX(Calculations!$E$4:$E$4005,SMALL(IF((Calculations!$U$4:$U$4005=I$3)*(Calculations!$V$4:$V$4005&gt;0),ROW(Calculations!$U$4:$U$4005)-ROW(INDEX(Calculations!$U$4:$U$4005,1,1))+1),ROUNDUP((ROW($B166)-ROW($B$3))/3,0)),1),""),"")</f>
        <v/>
      </c>
      <c r="J166" s="231"/>
      <c r="K166" s="231" t="str">
        <f t="array" ref="K166">IFERROR(
IF(K$3&lt;&gt;"",INDEX(Calculations!$E$4:$E$4005,SMALL(IF((Calculations!$U$4:$U$4005=K$3)*(Calculations!$V$4:$V$4005&gt;0),ROW(Calculations!$U$4:$U$4005)-ROW(INDEX(Calculations!$U$4:$U$4005,1,1))+1),ROUNDUP((ROW($B166)-ROW($B$3))/3,0)),1),""),"")</f>
        <v/>
      </c>
      <c r="L166" s="231"/>
      <c r="M166" s="231" t="str">
        <f t="array" ref="M166">IFERROR(
IF(M$3&lt;&gt;"",INDEX(Calculations!$E$4:$E$4005,SMALL(IF((Calculations!$U$4:$U$4005=M$3)*(Calculations!$V$4:$V$4005&gt;0),ROW(Calculations!$U$4:$U$4005)-ROW(INDEX(Calculations!$U$4:$U$4005,1,1))+1),ROUNDUP((ROW($B166)-ROW($B$3))/3,0)),1),""),"")</f>
        <v/>
      </c>
      <c r="N166" s="231"/>
      <c r="O166" s="231" t="str">
        <f t="array" ref="O166">IFERROR(
IF(O$3&lt;&gt;"",INDEX(Calculations!$E$4:$E$4005,SMALL(IF((Calculations!$U$4:$U$4005=O$3)*(Calculations!$V$4:$V$4005&gt;0),ROW(Calculations!$U$4:$U$4005)-ROW(INDEX(Calculations!$U$4:$U$4005,1,1))+1),ROUNDUP((ROW($B166)-ROW($B$3))/3,0)),1),""),"")</f>
        <v/>
      </c>
      <c r="P166" s="231"/>
      <c r="Q166" s="231" t="str">
        <f t="array" ref="Q166">IFERROR(
IF(Q$3&lt;&gt;"",INDEX(Calculations!$E$4:$E$4005,SMALL(IF((Calculations!$U$4:$U$4005=Q$3)*(Calculations!$V$4:$V$4005&gt;0),ROW(Calculations!$U$4:$U$4005)-ROW(INDEX(Calculations!$U$4:$U$4005,1,1))+1),ROUNDUP((ROW($B166)-ROW($B$3))/3,0)),1),""),"")</f>
        <v/>
      </c>
      <c r="R166" s="231"/>
      <c r="S166" s="231" t="str">
        <f t="array" ref="S166">IFERROR(
IF(S$3&lt;&gt;"",INDEX(Calculations!$E$4:$E$4005,SMALL(IF((Calculations!$U$4:$U$4005=S$3)*(Calculations!$V$4:$V$4005&gt;0),ROW(Calculations!$U$4:$U$4005)-ROW(INDEX(Calculations!$U$4:$U$4005,1,1))+1),ROUNDUP((ROW($B166)-ROW($B$3))/3,0)),1),""),"")</f>
        <v/>
      </c>
      <c r="T166" s="231"/>
      <c r="U166" s="231" t="str">
        <f t="array" ref="U166">IFERROR(
IF(U$3&lt;&gt;"",INDEX(Calculations!$E$4:$E$4005,SMALL(IF((Calculations!$U$4:$U$4005=U$3)*(Calculations!$V$4:$V$4005&gt;0),ROW(Calculations!$U$4:$U$4005)-ROW(INDEX(Calculations!$U$4:$U$4005,1,1))+1),ROUNDUP((ROW($B166)-ROW($B$3))/3,0)),1),""),"")</f>
        <v/>
      </c>
      <c r="V166" s="231" t="str">
        <f t="shared" si="3"/>
        <v/>
      </c>
    </row>
    <row r="167" spans="3:22" x14ac:dyDescent="0.25">
      <c r="C167" s="232" t="str">
        <f>C166</f>
        <v/>
      </c>
      <c r="D167" s="232"/>
      <c r="E167" s="232" t="str">
        <f>E166</f>
        <v/>
      </c>
      <c r="F167" s="232"/>
      <c r="G167" s="232" t="str">
        <f>G166</f>
        <v/>
      </c>
      <c r="H167" s="232"/>
      <c r="I167" s="232" t="str">
        <f>I166</f>
        <v/>
      </c>
      <c r="J167" s="232"/>
      <c r="K167" s="232" t="str">
        <f>K166</f>
        <v/>
      </c>
      <c r="L167" s="232"/>
      <c r="M167" s="232" t="str">
        <f>M166</f>
        <v/>
      </c>
      <c r="N167" s="232"/>
      <c r="O167" s="232" t="str">
        <f>O166</f>
        <v/>
      </c>
      <c r="P167" s="232"/>
      <c r="Q167" s="232" t="str">
        <f>Q166</f>
        <v/>
      </c>
      <c r="R167" s="232"/>
      <c r="S167" s="232" t="str">
        <f>S166</f>
        <v/>
      </c>
      <c r="T167" s="232"/>
      <c r="U167" s="232" t="str">
        <f>U166</f>
        <v/>
      </c>
      <c r="V167" s="232" t="str">
        <f t="shared" si="3"/>
        <v/>
      </c>
    </row>
    <row r="168" spans="3:22" x14ac:dyDescent="0.25">
      <c r="C168" s="233" t="str">
        <f>C166</f>
        <v/>
      </c>
      <c r="D168" s="233"/>
      <c r="E168" s="233" t="str">
        <f>E166</f>
        <v/>
      </c>
      <c r="F168" s="233"/>
      <c r="G168" s="233" t="str">
        <f>G166</f>
        <v/>
      </c>
      <c r="H168" s="233"/>
      <c r="I168" s="233" t="str">
        <f>I166</f>
        <v/>
      </c>
      <c r="J168" s="233"/>
      <c r="K168" s="233" t="str">
        <f>K166</f>
        <v/>
      </c>
      <c r="L168" s="233"/>
      <c r="M168" s="233" t="str">
        <f>M166</f>
        <v/>
      </c>
      <c r="N168" s="233"/>
      <c r="O168" s="233" t="str">
        <f>O166</f>
        <v/>
      </c>
      <c r="P168" s="233"/>
      <c r="Q168" s="233" t="str">
        <f>Q166</f>
        <v/>
      </c>
      <c r="R168" s="233"/>
      <c r="S168" s="233" t="str">
        <f>S166</f>
        <v/>
      </c>
      <c r="T168" s="233"/>
      <c r="U168" s="233" t="str">
        <f>U166</f>
        <v/>
      </c>
      <c r="V168" s="233" t="str">
        <f t="shared" si="3"/>
        <v/>
      </c>
    </row>
    <row r="169" spans="3:22" x14ac:dyDescent="0.25">
      <c r="C169" s="231" t="str">
        <f t="array" ref="C169">IFERROR(
IF(C$3&lt;&gt;"",INDEX(Calculations!$E$4:$E$4005,SMALL(IF((Calculations!$U$4:$U$4005=C$3)*(Calculations!$V$4:$V$4005&gt;0),ROW(Calculations!$U$4:$U$4005)-ROW(INDEX(Calculations!$U$4:$U$4005,1,1))+1),ROUNDUP((ROW($B169)-ROW($B$3))/3,0)),1),""),"")</f>
        <v/>
      </c>
      <c r="D169" s="231"/>
      <c r="E169" s="231" t="str">
        <f t="array" ref="E169">IFERROR(
IF(E$3&lt;&gt;"",INDEX(Calculations!$E$4:$E$4005,SMALL(IF((Calculations!$U$4:$U$4005=E$3)*(Calculations!$V$4:$V$4005&gt;0),ROW(Calculations!$U$4:$U$4005)-ROW(INDEX(Calculations!$U$4:$U$4005,1,1))+1),ROUNDUP((ROW($B169)-ROW($B$3))/3,0)),1),""),"")</f>
        <v/>
      </c>
      <c r="F169" s="231"/>
      <c r="G169" s="231" t="str">
        <f t="array" ref="G169">IFERROR(
IF(G$3&lt;&gt;"",INDEX(Calculations!$E$4:$E$4005,SMALL(IF((Calculations!$U$4:$U$4005=G$3)*(Calculations!$V$4:$V$4005&gt;0),ROW(Calculations!$U$4:$U$4005)-ROW(INDEX(Calculations!$U$4:$U$4005,1,1))+1),ROUNDUP((ROW($B169)-ROW($B$3))/3,0)),1),""),"")</f>
        <v/>
      </c>
      <c r="H169" s="231"/>
      <c r="I169" s="231" t="str">
        <f t="array" ref="I169">IFERROR(
IF(I$3&lt;&gt;"",INDEX(Calculations!$E$4:$E$4005,SMALL(IF((Calculations!$U$4:$U$4005=I$3)*(Calculations!$V$4:$V$4005&gt;0),ROW(Calculations!$U$4:$U$4005)-ROW(INDEX(Calculations!$U$4:$U$4005,1,1))+1),ROUNDUP((ROW($B169)-ROW($B$3))/3,0)),1),""),"")</f>
        <v/>
      </c>
      <c r="J169" s="231"/>
      <c r="K169" s="231" t="str">
        <f t="array" ref="K169">IFERROR(
IF(K$3&lt;&gt;"",INDEX(Calculations!$E$4:$E$4005,SMALL(IF((Calculations!$U$4:$U$4005=K$3)*(Calculations!$V$4:$V$4005&gt;0),ROW(Calculations!$U$4:$U$4005)-ROW(INDEX(Calculations!$U$4:$U$4005,1,1))+1),ROUNDUP((ROW($B169)-ROW($B$3))/3,0)),1),""),"")</f>
        <v/>
      </c>
      <c r="L169" s="231"/>
      <c r="M169" s="231" t="str">
        <f t="array" ref="M169">IFERROR(
IF(M$3&lt;&gt;"",INDEX(Calculations!$E$4:$E$4005,SMALL(IF((Calculations!$U$4:$U$4005=M$3)*(Calculations!$V$4:$V$4005&gt;0),ROW(Calculations!$U$4:$U$4005)-ROW(INDEX(Calculations!$U$4:$U$4005,1,1))+1),ROUNDUP((ROW($B169)-ROW($B$3))/3,0)),1),""),"")</f>
        <v/>
      </c>
      <c r="N169" s="231"/>
      <c r="O169" s="231" t="str">
        <f t="array" ref="O169">IFERROR(
IF(O$3&lt;&gt;"",INDEX(Calculations!$E$4:$E$4005,SMALL(IF((Calculations!$U$4:$U$4005=O$3)*(Calculations!$V$4:$V$4005&gt;0),ROW(Calculations!$U$4:$U$4005)-ROW(INDEX(Calculations!$U$4:$U$4005,1,1))+1),ROUNDUP((ROW($B169)-ROW($B$3))/3,0)),1),""),"")</f>
        <v/>
      </c>
      <c r="P169" s="231"/>
      <c r="Q169" s="231" t="str">
        <f t="array" ref="Q169">IFERROR(
IF(Q$3&lt;&gt;"",INDEX(Calculations!$E$4:$E$4005,SMALL(IF((Calculations!$U$4:$U$4005=Q$3)*(Calculations!$V$4:$V$4005&gt;0),ROW(Calculations!$U$4:$U$4005)-ROW(INDEX(Calculations!$U$4:$U$4005,1,1))+1),ROUNDUP((ROW($B169)-ROW($B$3))/3,0)),1),""),"")</f>
        <v/>
      </c>
      <c r="R169" s="231"/>
      <c r="S169" s="231" t="str">
        <f t="array" ref="S169">IFERROR(
IF(S$3&lt;&gt;"",INDEX(Calculations!$E$4:$E$4005,SMALL(IF((Calculations!$U$4:$U$4005=S$3)*(Calculations!$V$4:$V$4005&gt;0),ROW(Calculations!$U$4:$U$4005)-ROW(INDEX(Calculations!$U$4:$U$4005,1,1))+1),ROUNDUP((ROW($B169)-ROW($B$3))/3,0)),1),""),"")</f>
        <v/>
      </c>
      <c r="T169" s="231"/>
      <c r="U169" s="231" t="str">
        <f t="array" ref="U169">IFERROR(
IF(U$3&lt;&gt;"",INDEX(Calculations!$E$4:$E$4005,SMALL(IF((Calculations!$U$4:$U$4005=U$3)*(Calculations!$V$4:$V$4005&gt;0),ROW(Calculations!$U$4:$U$4005)-ROW(INDEX(Calculations!$U$4:$U$4005,1,1))+1),ROUNDUP((ROW($B169)-ROW($B$3))/3,0)),1),""),"")</f>
        <v/>
      </c>
      <c r="V169" s="231" t="str">
        <f t="shared" si="3"/>
        <v/>
      </c>
    </row>
    <row r="170" spans="3:22" x14ac:dyDescent="0.25">
      <c r="C170" s="232" t="str">
        <f>C169</f>
        <v/>
      </c>
      <c r="D170" s="232"/>
      <c r="E170" s="232" t="str">
        <f>E169</f>
        <v/>
      </c>
      <c r="F170" s="232"/>
      <c r="G170" s="232" t="str">
        <f>G169</f>
        <v/>
      </c>
      <c r="H170" s="232"/>
      <c r="I170" s="232" t="str">
        <f>I169</f>
        <v/>
      </c>
      <c r="J170" s="232"/>
      <c r="K170" s="232" t="str">
        <f>K169</f>
        <v/>
      </c>
      <c r="L170" s="232"/>
      <c r="M170" s="232" t="str">
        <f>M169</f>
        <v/>
      </c>
      <c r="N170" s="232"/>
      <c r="O170" s="232" t="str">
        <f>O169</f>
        <v/>
      </c>
      <c r="P170" s="232"/>
      <c r="Q170" s="232" t="str">
        <f>Q169</f>
        <v/>
      </c>
      <c r="R170" s="232"/>
      <c r="S170" s="232" t="str">
        <f>S169</f>
        <v/>
      </c>
      <c r="T170" s="232"/>
      <c r="U170" s="232" t="str">
        <f>U169</f>
        <v/>
      </c>
      <c r="V170" s="232" t="str">
        <f t="shared" si="3"/>
        <v/>
      </c>
    </row>
    <row r="171" spans="3:22" x14ac:dyDescent="0.25">
      <c r="C171" s="233" t="str">
        <f>C169</f>
        <v/>
      </c>
      <c r="D171" s="233"/>
      <c r="E171" s="233" t="str">
        <f>E169</f>
        <v/>
      </c>
      <c r="F171" s="233"/>
      <c r="G171" s="233" t="str">
        <f>G169</f>
        <v/>
      </c>
      <c r="H171" s="233"/>
      <c r="I171" s="233" t="str">
        <f>I169</f>
        <v/>
      </c>
      <c r="J171" s="233"/>
      <c r="K171" s="233" t="str">
        <f>K169</f>
        <v/>
      </c>
      <c r="L171" s="233"/>
      <c r="M171" s="233" t="str">
        <f>M169</f>
        <v/>
      </c>
      <c r="N171" s="233"/>
      <c r="O171" s="233" t="str">
        <f>O169</f>
        <v/>
      </c>
      <c r="P171" s="233"/>
      <c r="Q171" s="233" t="str">
        <f>Q169</f>
        <v/>
      </c>
      <c r="R171" s="233"/>
      <c r="S171" s="233" t="str">
        <f>S169</f>
        <v/>
      </c>
      <c r="T171" s="233"/>
      <c r="U171" s="233" t="str">
        <f>U169</f>
        <v/>
      </c>
      <c r="V171" s="233" t="str">
        <f t="shared" si="3"/>
        <v/>
      </c>
    </row>
    <row r="172" spans="3:22" x14ac:dyDescent="0.25">
      <c r="C172" s="231" t="str">
        <f t="array" ref="C172">IFERROR(
IF(C$3&lt;&gt;"",INDEX(Calculations!$E$4:$E$4005,SMALL(IF((Calculations!$U$4:$U$4005=C$3)*(Calculations!$V$4:$V$4005&gt;0),ROW(Calculations!$U$4:$U$4005)-ROW(INDEX(Calculations!$U$4:$U$4005,1,1))+1),ROUNDUP((ROW($B172)-ROW($B$3))/3,0)),1),""),"")</f>
        <v/>
      </c>
      <c r="D172" s="231"/>
      <c r="E172" s="231" t="str">
        <f t="array" ref="E172">IFERROR(
IF(E$3&lt;&gt;"",INDEX(Calculations!$E$4:$E$4005,SMALL(IF((Calculations!$U$4:$U$4005=E$3)*(Calculations!$V$4:$V$4005&gt;0),ROW(Calculations!$U$4:$U$4005)-ROW(INDEX(Calculations!$U$4:$U$4005,1,1))+1),ROUNDUP((ROW($B172)-ROW($B$3))/3,0)),1),""),"")</f>
        <v/>
      </c>
      <c r="F172" s="231"/>
      <c r="G172" s="231" t="str">
        <f t="array" ref="G172">IFERROR(
IF(G$3&lt;&gt;"",INDEX(Calculations!$E$4:$E$4005,SMALL(IF((Calculations!$U$4:$U$4005=G$3)*(Calculations!$V$4:$V$4005&gt;0),ROW(Calculations!$U$4:$U$4005)-ROW(INDEX(Calculations!$U$4:$U$4005,1,1))+1),ROUNDUP((ROW($B172)-ROW($B$3))/3,0)),1),""),"")</f>
        <v/>
      </c>
      <c r="H172" s="231"/>
      <c r="I172" s="231" t="str">
        <f t="array" ref="I172">IFERROR(
IF(I$3&lt;&gt;"",INDEX(Calculations!$E$4:$E$4005,SMALL(IF((Calculations!$U$4:$U$4005=I$3)*(Calculations!$V$4:$V$4005&gt;0),ROW(Calculations!$U$4:$U$4005)-ROW(INDEX(Calculations!$U$4:$U$4005,1,1))+1),ROUNDUP((ROW($B172)-ROW($B$3))/3,0)),1),""),"")</f>
        <v/>
      </c>
      <c r="J172" s="231"/>
      <c r="K172" s="231" t="str">
        <f t="array" ref="K172">IFERROR(
IF(K$3&lt;&gt;"",INDEX(Calculations!$E$4:$E$4005,SMALL(IF((Calculations!$U$4:$U$4005=K$3)*(Calculations!$V$4:$V$4005&gt;0),ROW(Calculations!$U$4:$U$4005)-ROW(INDEX(Calculations!$U$4:$U$4005,1,1))+1),ROUNDUP((ROW($B172)-ROW($B$3))/3,0)),1),""),"")</f>
        <v/>
      </c>
      <c r="L172" s="231"/>
      <c r="M172" s="231" t="str">
        <f t="array" ref="M172">IFERROR(
IF(M$3&lt;&gt;"",INDEX(Calculations!$E$4:$E$4005,SMALL(IF((Calculations!$U$4:$U$4005=M$3)*(Calculations!$V$4:$V$4005&gt;0),ROW(Calculations!$U$4:$U$4005)-ROW(INDEX(Calculations!$U$4:$U$4005,1,1))+1),ROUNDUP((ROW($B172)-ROW($B$3))/3,0)),1),""),"")</f>
        <v/>
      </c>
      <c r="N172" s="231"/>
      <c r="O172" s="231" t="str">
        <f t="array" ref="O172">IFERROR(
IF(O$3&lt;&gt;"",INDEX(Calculations!$E$4:$E$4005,SMALL(IF((Calculations!$U$4:$U$4005=O$3)*(Calculations!$V$4:$V$4005&gt;0),ROW(Calculations!$U$4:$U$4005)-ROW(INDEX(Calculations!$U$4:$U$4005,1,1))+1),ROUNDUP((ROW($B172)-ROW($B$3))/3,0)),1),""),"")</f>
        <v/>
      </c>
      <c r="P172" s="231"/>
      <c r="Q172" s="231" t="str">
        <f t="array" ref="Q172">IFERROR(
IF(Q$3&lt;&gt;"",INDEX(Calculations!$E$4:$E$4005,SMALL(IF((Calculations!$U$4:$U$4005=Q$3)*(Calculations!$V$4:$V$4005&gt;0),ROW(Calculations!$U$4:$U$4005)-ROW(INDEX(Calculations!$U$4:$U$4005,1,1))+1),ROUNDUP((ROW($B172)-ROW($B$3))/3,0)),1),""),"")</f>
        <v/>
      </c>
      <c r="R172" s="231"/>
      <c r="S172" s="231" t="str">
        <f t="array" ref="S172">IFERROR(
IF(S$3&lt;&gt;"",INDEX(Calculations!$E$4:$E$4005,SMALL(IF((Calculations!$U$4:$U$4005=S$3)*(Calculations!$V$4:$V$4005&gt;0),ROW(Calculations!$U$4:$U$4005)-ROW(INDEX(Calculations!$U$4:$U$4005,1,1))+1),ROUNDUP((ROW($B172)-ROW($B$3))/3,0)),1),""),"")</f>
        <v/>
      </c>
      <c r="T172" s="231"/>
      <c r="U172" s="231" t="str">
        <f t="array" ref="U172">IFERROR(
IF(U$3&lt;&gt;"",INDEX(Calculations!$E$4:$E$4005,SMALL(IF((Calculations!$U$4:$U$4005=U$3)*(Calculations!$V$4:$V$4005&gt;0),ROW(Calculations!$U$4:$U$4005)-ROW(INDEX(Calculations!$U$4:$U$4005,1,1))+1),ROUNDUP((ROW($B172)-ROW($B$3))/3,0)),1),""),"")</f>
        <v/>
      </c>
      <c r="V172" s="231" t="str">
        <f t="shared" si="3"/>
        <v/>
      </c>
    </row>
    <row r="173" spans="3:22" x14ac:dyDescent="0.25">
      <c r="C173" s="232" t="str">
        <f>C172</f>
        <v/>
      </c>
      <c r="D173" s="232"/>
      <c r="E173" s="232" t="str">
        <f>E172</f>
        <v/>
      </c>
      <c r="F173" s="232"/>
      <c r="G173" s="232" t="str">
        <f>G172</f>
        <v/>
      </c>
      <c r="H173" s="232"/>
      <c r="I173" s="232" t="str">
        <f>I172</f>
        <v/>
      </c>
      <c r="J173" s="232"/>
      <c r="K173" s="232" t="str">
        <f>K172</f>
        <v/>
      </c>
      <c r="L173" s="232"/>
      <c r="M173" s="232" t="str">
        <f>M172</f>
        <v/>
      </c>
      <c r="N173" s="232"/>
      <c r="O173" s="232" t="str">
        <f>O172</f>
        <v/>
      </c>
      <c r="P173" s="232"/>
      <c r="Q173" s="232" t="str">
        <f>Q172</f>
        <v/>
      </c>
      <c r="R173" s="232"/>
      <c r="S173" s="232" t="str">
        <f>S172</f>
        <v/>
      </c>
      <c r="T173" s="232"/>
      <c r="U173" s="232" t="str">
        <f>U172</f>
        <v/>
      </c>
      <c r="V173" s="232" t="str">
        <f t="shared" si="3"/>
        <v/>
      </c>
    </row>
    <row r="174" spans="3:22" x14ac:dyDescent="0.25">
      <c r="C174" s="233" t="str">
        <f>C172</f>
        <v/>
      </c>
      <c r="D174" s="233"/>
      <c r="E174" s="233" t="str">
        <f>E172</f>
        <v/>
      </c>
      <c r="F174" s="233"/>
      <c r="G174" s="233" t="str">
        <f>G172</f>
        <v/>
      </c>
      <c r="H174" s="233"/>
      <c r="I174" s="233" t="str">
        <f>I172</f>
        <v/>
      </c>
      <c r="J174" s="233"/>
      <c r="K174" s="233" t="str">
        <f>K172</f>
        <v/>
      </c>
      <c r="L174" s="233"/>
      <c r="M174" s="233" t="str">
        <f>M172</f>
        <v/>
      </c>
      <c r="N174" s="233"/>
      <c r="O174" s="233" t="str">
        <f>O172</f>
        <v/>
      </c>
      <c r="P174" s="233"/>
      <c r="Q174" s="233" t="str">
        <f>Q172</f>
        <v/>
      </c>
      <c r="R174" s="233"/>
      <c r="S174" s="233" t="str">
        <f>S172</f>
        <v/>
      </c>
      <c r="T174" s="233"/>
      <c r="U174" s="233" t="str">
        <f>U172</f>
        <v/>
      </c>
      <c r="V174" s="233" t="str">
        <f t="shared" si="3"/>
        <v/>
      </c>
    </row>
    <row r="175" spans="3:22" x14ac:dyDescent="0.25">
      <c r="C175" s="231" t="str">
        <f t="array" ref="C175">IFERROR(
IF(C$3&lt;&gt;"",INDEX(Calculations!$E$4:$E$4005,SMALL(IF((Calculations!$U$4:$U$4005=C$3)*(Calculations!$V$4:$V$4005&gt;0),ROW(Calculations!$U$4:$U$4005)-ROW(INDEX(Calculations!$U$4:$U$4005,1,1))+1),ROUNDUP((ROW($B175)-ROW($B$3))/3,0)),1),""),"")</f>
        <v/>
      </c>
      <c r="D175" s="231"/>
      <c r="E175" s="231" t="str">
        <f t="array" ref="E175">IFERROR(
IF(E$3&lt;&gt;"",INDEX(Calculations!$E$4:$E$4005,SMALL(IF((Calculations!$U$4:$U$4005=E$3)*(Calculations!$V$4:$V$4005&gt;0),ROW(Calculations!$U$4:$U$4005)-ROW(INDEX(Calculations!$U$4:$U$4005,1,1))+1),ROUNDUP((ROW($B175)-ROW($B$3))/3,0)),1),""),"")</f>
        <v/>
      </c>
      <c r="F175" s="231"/>
      <c r="G175" s="231" t="str">
        <f t="array" ref="G175">IFERROR(
IF(G$3&lt;&gt;"",INDEX(Calculations!$E$4:$E$4005,SMALL(IF((Calculations!$U$4:$U$4005=G$3)*(Calculations!$V$4:$V$4005&gt;0),ROW(Calculations!$U$4:$U$4005)-ROW(INDEX(Calculations!$U$4:$U$4005,1,1))+1),ROUNDUP((ROW($B175)-ROW($B$3))/3,0)),1),""),"")</f>
        <v/>
      </c>
      <c r="H175" s="231"/>
      <c r="I175" s="231" t="str">
        <f t="array" ref="I175">IFERROR(
IF(I$3&lt;&gt;"",INDEX(Calculations!$E$4:$E$4005,SMALL(IF((Calculations!$U$4:$U$4005=I$3)*(Calculations!$V$4:$V$4005&gt;0),ROW(Calculations!$U$4:$U$4005)-ROW(INDEX(Calculations!$U$4:$U$4005,1,1))+1),ROUNDUP((ROW($B175)-ROW($B$3))/3,0)),1),""),"")</f>
        <v/>
      </c>
      <c r="J175" s="231"/>
      <c r="K175" s="231" t="str">
        <f t="array" ref="K175">IFERROR(
IF(K$3&lt;&gt;"",INDEX(Calculations!$E$4:$E$4005,SMALL(IF((Calculations!$U$4:$U$4005=K$3)*(Calculations!$V$4:$V$4005&gt;0),ROW(Calculations!$U$4:$U$4005)-ROW(INDEX(Calculations!$U$4:$U$4005,1,1))+1),ROUNDUP((ROW($B175)-ROW($B$3))/3,0)),1),""),"")</f>
        <v/>
      </c>
      <c r="L175" s="231"/>
      <c r="M175" s="231" t="str">
        <f t="array" ref="M175">IFERROR(
IF(M$3&lt;&gt;"",INDEX(Calculations!$E$4:$E$4005,SMALL(IF((Calculations!$U$4:$U$4005=M$3)*(Calculations!$V$4:$V$4005&gt;0),ROW(Calculations!$U$4:$U$4005)-ROW(INDEX(Calculations!$U$4:$U$4005,1,1))+1),ROUNDUP((ROW($B175)-ROW($B$3))/3,0)),1),""),"")</f>
        <v/>
      </c>
      <c r="N175" s="231"/>
      <c r="O175" s="231" t="str">
        <f t="array" ref="O175">IFERROR(
IF(O$3&lt;&gt;"",INDEX(Calculations!$E$4:$E$4005,SMALL(IF((Calculations!$U$4:$U$4005=O$3)*(Calculations!$V$4:$V$4005&gt;0),ROW(Calculations!$U$4:$U$4005)-ROW(INDEX(Calculations!$U$4:$U$4005,1,1))+1),ROUNDUP((ROW($B175)-ROW($B$3))/3,0)),1),""),"")</f>
        <v/>
      </c>
      <c r="P175" s="231"/>
      <c r="Q175" s="231" t="str">
        <f t="array" ref="Q175">IFERROR(
IF(Q$3&lt;&gt;"",INDEX(Calculations!$E$4:$E$4005,SMALL(IF((Calculations!$U$4:$U$4005=Q$3)*(Calculations!$V$4:$V$4005&gt;0),ROW(Calculations!$U$4:$U$4005)-ROW(INDEX(Calculations!$U$4:$U$4005,1,1))+1),ROUNDUP((ROW($B175)-ROW($B$3))/3,0)),1),""),"")</f>
        <v/>
      </c>
      <c r="R175" s="231"/>
      <c r="S175" s="231" t="str">
        <f t="array" ref="S175">IFERROR(
IF(S$3&lt;&gt;"",INDEX(Calculations!$E$4:$E$4005,SMALL(IF((Calculations!$U$4:$U$4005=S$3)*(Calculations!$V$4:$V$4005&gt;0),ROW(Calculations!$U$4:$U$4005)-ROW(INDEX(Calculations!$U$4:$U$4005,1,1))+1),ROUNDUP((ROW($B175)-ROW($B$3))/3,0)),1),""),"")</f>
        <v/>
      </c>
      <c r="T175" s="231"/>
      <c r="U175" s="231" t="str">
        <f t="array" ref="U175">IFERROR(
IF(U$3&lt;&gt;"",INDEX(Calculations!$E$4:$E$4005,SMALL(IF((Calculations!$U$4:$U$4005=U$3)*(Calculations!$V$4:$V$4005&gt;0),ROW(Calculations!$U$4:$U$4005)-ROW(INDEX(Calculations!$U$4:$U$4005,1,1))+1),ROUNDUP((ROW($B175)-ROW($B$3))/3,0)),1),""),"")</f>
        <v/>
      </c>
      <c r="V175" s="231" t="str">
        <f t="shared" ref="V175:V189" si="4">IF(LEN(U175)&gt;0,"x","")</f>
        <v/>
      </c>
    </row>
    <row r="176" spans="3:22" x14ac:dyDescent="0.25">
      <c r="C176" s="232" t="str">
        <f>C175</f>
        <v/>
      </c>
      <c r="D176" s="232"/>
      <c r="E176" s="232" t="str">
        <f>E175</f>
        <v/>
      </c>
      <c r="F176" s="232"/>
      <c r="G176" s="232" t="str">
        <f>G175</f>
        <v/>
      </c>
      <c r="H176" s="232"/>
      <c r="I176" s="232" t="str">
        <f>I175</f>
        <v/>
      </c>
      <c r="J176" s="232"/>
      <c r="K176" s="232" t="str">
        <f>K175</f>
        <v/>
      </c>
      <c r="L176" s="232"/>
      <c r="M176" s="232" t="str">
        <f>M175</f>
        <v/>
      </c>
      <c r="N176" s="232"/>
      <c r="O176" s="232" t="str">
        <f>O175</f>
        <v/>
      </c>
      <c r="P176" s="232"/>
      <c r="Q176" s="232" t="str">
        <f>Q175</f>
        <v/>
      </c>
      <c r="R176" s="232"/>
      <c r="S176" s="232" t="str">
        <f>S175</f>
        <v/>
      </c>
      <c r="T176" s="232"/>
      <c r="U176" s="232" t="str">
        <f>U175</f>
        <v/>
      </c>
      <c r="V176" s="232" t="str">
        <f t="shared" si="4"/>
        <v/>
      </c>
    </row>
    <row r="177" spans="3:22" x14ac:dyDescent="0.25">
      <c r="C177" s="233" t="str">
        <f>C175</f>
        <v/>
      </c>
      <c r="D177" s="233"/>
      <c r="E177" s="233" t="str">
        <f>E175</f>
        <v/>
      </c>
      <c r="F177" s="233"/>
      <c r="G177" s="233" t="str">
        <f>G175</f>
        <v/>
      </c>
      <c r="H177" s="233"/>
      <c r="I177" s="233" t="str">
        <f>I175</f>
        <v/>
      </c>
      <c r="J177" s="233"/>
      <c r="K177" s="233" t="str">
        <f>K175</f>
        <v/>
      </c>
      <c r="L177" s="233"/>
      <c r="M177" s="233" t="str">
        <f>M175</f>
        <v/>
      </c>
      <c r="N177" s="233"/>
      <c r="O177" s="233" t="str">
        <f>O175</f>
        <v/>
      </c>
      <c r="P177" s="233"/>
      <c r="Q177" s="233" t="str">
        <f>Q175</f>
        <v/>
      </c>
      <c r="R177" s="233"/>
      <c r="S177" s="233" t="str">
        <f>S175</f>
        <v/>
      </c>
      <c r="T177" s="233"/>
      <c r="U177" s="233" t="str">
        <f>U175</f>
        <v/>
      </c>
      <c r="V177" s="233" t="str">
        <f t="shared" si="4"/>
        <v/>
      </c>
    </row>
    <row r="178" spans="3:22" x14ac:dyDescent="0.25">
      <c r="C178" s="231" t="str">
        <f t="array" ref="C178">IFERROR(
IF(C$3&lt;&gt;"",INDEX(Calculations!$E$4:$E$4005,SMALL(IF((Calculations!$U$4:$U$4005=C$3)*(Calculations!$V$4:$V$4005&gt;0),ROW(Calculations!$U$4:$U$4005)-ROW(INDEX(Calculations!$U$4:$U$4005,1,1))+1),ROUNDUP((ROW($B178)-ROW($B$3))/3,0)),1),""),"")</f>
        <v/>
      </c>
      <c r="D178" s="231"/>
      <c r="E178" s="231" t="str">
        <f t="array" ref="E178">IFERROR(
IF(E$3&lt;&gt;"",INDEX(Calculations!$E$4:$E$4005,SMALL(IF((Calculations!$U$4:$U$4005=E$3)*(Calculations!$V$4:$V$4005&gt;0),ROW(Calculations!$U$4:$U$4005)-ROW(INDEX(Calculations!$U$4:$U$4005,1,1))+1),ROUNDUP((ROW($B178)-ROW($B$3))/3,0)),1),""),"")</f>
        <v/>
      </c>
      <c r="F178" s="231"/>
      <c r="G178" s="231" t="str">
        <f t="array" ref="G178">IFERROR(
IF(G$3&lt;&gt;"",INDEX(Calculations!$E$4:$E$4005,SMALL(IF((Calculations!$U$4:$U$4005=G$3)*(Calculations!$V$4:$V$4005&gt;0),ROW(Calculations!$U$4:$U$4005)-ROW(INDEX(Calculations!$U$4:$U$4005,1,1))+1),ROUNDUP((ROW($B178)-ROW($B$3))/3,0)),1),""),"")</f>
        <v/>
      </c>
      <c r="H178" s="231"/>
      <c r="I178" s="231" t="str">
        <f t="array" ref="I178">IFERROR(
IF(I$3&lt;&gt;"",INDEX(Calculations!$E$4:$E$4005,SMALL(IF((Calculations!$U$4:$U$4005=I$3)*(Calculations!$V$4:$V$4005&gt;0),ROW(Calculations!$U$4:$U$4005)-ROW(INDEX(Calculations!$U$4:$U$4005,1,1))+1),ROUNDUP((ROW($B178)-ROW($B$3))/3,0)),1),""),"")</f>
        <v/>
      </c>
      <c r="J178" s="231"/>
      <c r="K178" s="231" t="str">
        <f t="array" ref="K178">IFERROR(
IF(K$3&lt;&gt;"",INDEX(Calculations!$E$4:$E$4005,SMALL(IF((Calculations!$U$4:$U$4005=K$3)*(Calculations!$V$4:$V$4005&gt;0),ROW(Calculations!$U$4:$U$4005)-ROW(INDEX(Calculations!$U$4:$U$4005,1,1))+1),ROUNDUP((ROW($B178)-ROW($B$3))/3,0)),1),""),"")</f>
        <v/>
      </c>
      <c r="L178" s="231"/>
      <c r="M178" s="231" t="str">
        <f t="array" ref="M178">IFERROR(
IF(M$3&lt;&gt;"",INDEX(Calculations!$E$4:$E$4005,SMALL(IF((Calculations!$U$4:$U$4005=M$3)*(Calculations!$V$4:$V$4005&gt;0),ROW(Calculations!$U$4:$U$4005)-ROW(INDEX(Calculations!$U$4:$U$4005,1,1))+1),ROUNDUP((ROW($B178)-ROW($B$3))/3,0)),1),""),"")</f>
        <v/>
      </c>
      <c r="N178" s="231"/>
      <c r="O178" s="231" t="str">
        <f t="array" ref="O178">IFERROR(
IF(O$3&lt;&gt;"",INDEX(Calculations!$E$4:$E$4005,SMALL(IF((Calculations!$U$4:$U$4005=O$3)*(Calculations!$V$4:$V$4005&gt;0),ROW(Calculations!$U$4:$U$4005)-ROW(INDEX(Calculations!$U$4:$U$4005,1,1))+1),ROUNDUP((ROW($B178)-ROW($B$3))/3,0)),1),""),"")</f>
        <v/>
      </c>
      <c r="P178" s="231"/>
      <c r="Q178" s="231" t="str">
        <f t="array" ref="Q178">IFERROR(
IF(Q$3&lt;&gt;"",INDEX(Calculations!$E$4:$E$4005,SMALL(IF((Calculations!$U$4:$U$4005=Q$3)*(Calculations!$V$4:$V$4005&gt;0),ROW(Calculations!$U$4:$U$4005)-ROW(INDEX(Calculations!$U$4:$U$4005,1,1))+1),ROUNDUP((ROW($B178)-ROW($B$3))/3,0)),1),""),"")</f>
        <v/>
      </c>
      <c r="R178" s="231"/>
      <c r="S178" s="231" t="str">
        <f t="array" ref="S178">IFERROR(
IF(S$3&lt;&gt;"",INDEX(Calculations!$E$4:$E$4005,SMALL(IF((Calculations!$U$4:$U$4005=S$3)*(Calculations!$V$4:$V$4005&gt;0),ROW(Calculations!$U$4:$U$4005)-ROW(INDEX(Calculations!$U$4:$U$4005,1,1))+1),ROUNDUP((ROW($B178)-ROW($B$3))/3,0)),1),""),"")</f>
        <v/>
      </c>
      <c r="T178" s="231"/>
      <c r="U178" s="231" t="str">
        <f t="array" ref="U178">IFERROR(
IF(U$3&lt;&gt;"",INDEX(Calculations!$E$4:$E$4005,SMALL(IF((Calculations!$U$4:$U$4005=U$3)*(Calculations!$V$4:$V$4005&gt;0),ROW(Calculations!$U$4:$U$4005)-ROW(INDEX(Calculations!$U$4:$U$4005,1,1))+1),ROUNDUP((ROW($B178)-ROW($B$3))/3,0)),1),""),"")</f>
        <v/>
      </c>
      <c r="V178" s="231" t="str">
        <f t="shared" si="4"/>
        <v/>
      </c>
    </row>
    <row r="179" spans="3:22" x14ac:dyDescent="0.25">
      <c r="C179" s="232" t="str">
        <f>C178</f>
        <v/>
      </c>
      <c r="D179" s="232"/>
      <c r="E179" s="232" t="str">
        <f>E178</f>
        <v/>
      </c>
      <c r="F179" s="232"/>
      <c r="G179" s="232" t="str">
        <f>G178</f>
        <v/>
      </c>
      <c r="H179" s="232"/>
      <c r="I179" s="232" t="str">
        <f>I178</f>
        <v/>
      </c>
      <c r="J179" s="232"/>
      <c r="K179" s="232" t="str">
        <f>K178</f>
        <v/>
      </c>
      <c r="L179" s="232"/>
      <c r="M179" s="232" t="str">
        <f>M178</f>
        <v/>
      </c>
      <c r="N179" s="232"/>
      <c r="O179" s="232" t="str">
        <f>O178</f>
        <v/>
      </c>
      <c r="P179" s="232"/>
      <c r="Q179" s="232" t="str">
        <f>Q178</f>
        <v/>
      </c>
      <c r="R179" s="232"/>
      <c r="S179" s="232" t="str">
        <f>S178</f>
        <v/>
      </c>
      <c r="T179" s="232"/>
      <c r="U179" s="232" t="str">
        <f>U178</f>
        <v/>
      </c>
      <c r="V179" s="232" t="str">
        <f t="shared" si="4"/>
        <v/>
      </c>
    </row>
    <row r="180" spans="3:22" x14ac:dyDescent="0.25">
      <c r="C180" s="233" t="str">
        <f>C178</f>
        <v/>
      </c>
      <c r="D180" s="233"/>
      <c r="E180" s="233" t="str">
        <f>E178</f>
        <v/>
      </c>
      <c r="F180" s="233"/>
      <c r="G180" s="233" t="str">
        <f>G178</f>
        <v/>
      </c>
      <c r="H180" s="233"/>
      <c r="I180" s="233" t="str">
        <f>I178</f>
        <v/>
      </c>
      <c r="J180" s="233"/>
      <c r="K180" s="233" t="str">
        <f>K178</f>
        <v/>
      </c>
      <c r="L180" s="233"/>
      <c r="M180" s="233" t="str">
        <f>M178</f>
        <v/>
      </c>
      <c r="N180" s="233"/>
      <c r="O180" s="233" t="str">
        <f>O178</f>
        <v/>
      </c>
      <c r="P180" s="233"/>
      <c r="Q180" s="233" t="str">
        <f>Q178</f>
        <v/>
      </c>
      <c r="R180" s="233"/>
      <c r="S180" s="233" t="str">
        <f>S178</f>
        <v/>
      </c>
      <c r="T180" s="233"/>
      <c r="U180" s="233" t="str">
        <f>U178</f>
        <v/>
      </c>
      <c r="V180" s="233" t="str">
        <f t="shared" si="4"/>
        <v/>
      </c>
    </row>
    <row r="181" spans="3:22" x14ac:dyDescent="0.25">
      <c r="C181" s="231" t="str">
        <f t="array" ref="C181">IFERROR(
IF(C$3&lt;&gt;"",INDEX(Calculations!$E$4:$E$4005,SMALL(IF((Calculations!$U$4:$U$4005=C$3)*(Calculations!$V$4:$V$4005&gt;0),ROW(Calculations!$U$4:$U$4005)-ROW(INDEX(Calculations!$U$4:$U$4005,1,1))+1),ROUNDUP((ROW($B181)-ROW($B$3))/3,0)),1),""),"")</f>
        <v/>
      </c>
      <c r="D181" s="231"/>
      <c r="E181" s="231" t="str">
        <f t="array" ref="E181">IFERROR(
IF(E$3&lt;&gt;"",INDEX(Calculations!$E$4:$E$4005,SMALL(IF((Calculations!$U$4:$U$4005=E$3)*(Calculations!$V$4:$V$4005&gt;0),ROW(Calculations!$U$4:$U$4005)-ROW(INDEX(Calculations!$U$4:$U$4005,1,1))+1),ROUNDUP((ROW($B181)-ROW($B$3))/3,0)),1),""),"")</f>
        <v/>
      </c>
      <c r="F181" s="231"/>
      <c r="G181" s="231" t="str">
        <f t="array" ref="G181">IFERROR(
IF(G$3&lt;&gt;"",INDEX(Calculations!$E$4:$E$4005,SMALL(IF((Calculations!$U$4:$U$4005=G$3)*(Calculations!$V$4:$V$4005&gt;0),ROW(Calculations!$U$4:$U$4005)-ROW(INDEX(Calculations!$U$4:$U$4005,1,1))+1),ROUNDUP((ROW($B181)-ROW($B$3))/3,0)),1),""),"")</f>
        <v/>
      </c>
      <c r="H181" s="231"/>
      <c r="I181" s="231" t="str">
        <f t="array" ref="I181">IFERROR(
IF(I$3&lt;&gt;"",INDEX(Calculations!$E$4:$E$4005,SMALL(IF((Calculations!$U$4:$U$4005=I$3)*(Calculations!$V$4:$V$4005&gt;0),ROW(Calculations!$U$4:$U$4005)-ROW(INDEX(Calculations!$U$4:$U$4005,1,1))+1),ROUNDUP((ROW($B181)-ROW($B$3))/3,0)),1),""),"")</f>
        <v/>
      </c>
      <c r="J181" s="231"/>
      <c r="K181" s="231" t="str">
        <f t="array" ref="K181">IFERROR(
IF(K$3&lt;&gt;"",INDEX(Calculations!$E$4:$E$4005,SMALL(IF((Calculations!$U$4:$U$4005=K$3)*(Calculations!$V$4:$V$4005&gt;0),ROW(Calculations!$U$4:$U$4005)-ROW(INDEX(Calculations!$U$4:$U$4005,1,1))+1),ROUNDUP((ROW($B181)-ROW($B$3))/3,0)),1),""),"")</f>
        <v/>
      </c>
      <c r="L181" s="231"/>
      <c r="M181" s="231" t="str">
        <f t="array" ref="M181">IFERROR(
IF(M$3&lt;&gt;"",INDEX(Calculations!$E$4:$E$4005,SMALL(IF((Calculations!$U$4:$U$4005=M$3)*(Calculations!$V$4:$V$4005&gt;0),ROW(Calculations!$U$4:$U$4005)-ROW(INDEX(Calculations!$U$4:$U$4005,1,1))+1),ROUNDUP((ROW($B181)-ROW($B$3))/3,0)),1),""),"")</f>
        <v/>
      </c>
      <c r="N181" s="231"/>
      <c r="O181" s="231" t="str">
        <f t="array" ref="O181">IFERROR(
IF(O$3&lt;&gt;"",INDEX(Calculations!$E$4:$E$4005,SMALL(IF((Calculations!$U$4:$U$4005=O$3)*(Calculations!$V$4:$V$4005&gt;0),ROW(Calculations!$U$4:$U$4005)-ROW(INDEX(Calculations!$U$4:$U$4005,1,1))+1),ROUNDUP((ROW($B181)-ROW($B$3))/3,0)),1),""),"")</f>
        <v/>
      </c>
      <c r="P181" s="231"/>
      <c r="Q181" s="231" t="str">
        <f t="array" ref="Q181">IFERROR(
IF(Q$3&lt;&gt;"",INDEX(Calculations!$E$4:$E$4005,SMALL(IF((Calculations!$U$4:$U$4005=Q$3)*(Calculations!$V$4:$V$4005&gt;0),ROW(Calculations!$U$4:$U$4005)-ROW(INDEX(Calculations!$U$4:$U$4005,1,1))+1),ROUNDUP((ROW($B181)-ROW($B$3))/3,0)),1),""),"")</f>
        <v/>
      </c>
      <c r="R181" s="231"/>
      <c r="S181" s="231" t="str">
        <f t="array" ref="S181">IFERROR(
IF(S$3&lt;&gt;"",INDEX(Calculations!$E$4:$E$4005,SMALL(IF((Calculations!$U$4:$U$4005=S$3)*(Calculations!$V$4:$V$4005&gt;0),ROW(Calculations!$U$4:$U$4005)-ROW(INDEX(Calculations!$U$4:$U$4005,1,1))+1),ROUNDUP((ROW($B181)-ROW($B$3))/3,0)),1),""),"")</f>
        <v/>
      </c>
      <c r="T181" s="231"/>
      <c r="U181" s="231" t="str">
        <f t="array" ref="U181">IFERROR(
IF(U$3&lt;&gt;"",INDEX(Calculations!$E$4:$E$4005,SMALL(IF((Calculations!$U$4:$U$4005=U$3)*(Calculations!$V$4:$V$4005&gt;0),ROW(Calculations!$U$4:$U$4005)-ROW(INDEX(Calculations!$U$4:$U$4005,1,1))+1),ROUNDUP((ROW($B181)-ROW($B$3))/3,0)),1),""),"")</f>
        <v/>
      </c>
      <c r="V181" s="231" t="str">
        <f t="shared" si="4"/>
        <v/>
      </c>
    </row>
    <row r="182" spans="3:22" x14ac:dyDescent="0.25">
      <c r="C182" s="232" t="str">
        <f>C181</f>
        <v/>
      </c>
      <c r="D182" s="232"/>
      <c r="E182" s="232" t="str">
        <f>E181</f>
        <v/>
      </c>
      <c r="F182" s="232"/>
      <c r="G182" s="232" t="str">
        <f>G181</f>
        <v/>
      </c>
      <c r="H182" s="232"/>
      <c r="I182" s="232" t="str">
        <f>I181</f>
        <v/>
      </c>
      <c r="J182" s="232"/>
      <c r="K182" s="232" t="str">
        <f>K181</f>
        <v/>
      </c>
      <c r="L182" s="232"/>
      <c r="M182" s="232" t="str">
        <f>M181</f>
        <v/>
      </c>
      <c r="N182" s="232"/>
      <c r="O182" s="232" t="str">
        <f>O181</f>
        <v/>
      </c>
      <c r="P182" s="232"/>
      <c r="Q182" s="232" t="str">
        <f>Q181</f>
        <v/>
      </c>
      <c r="R182" s="232"/>
      <c r="S182" s="232" t="str">
        <f>S181</f>
        <v/>
      </c>
      <c r="T182" s="232"/>
      <c r="U182" s="232" t="str">
        <f>U181</f>
        <v/>
      </c>
      <c r="V182" s="232" t="str">
        <f t="shared" si="4"/>
        <v/>
      </c>
    </row>
    <row r="183" spans="3:22" x14ac:dyDescent="0.25">
      <c r="C183" s="233" t="str">
        <f>C181</f>
        <v/>
      </c>
      <c r="D183" s="233"/>
      <c r="E183" s="233" t="str">
        <f>E181</f>
        <v/>
      </c>
      <c r="F183" s="233"/>
      <c r="G183" s="233" t="str">
        <f>G181</f>
        <v/>
      </c>
      <c r="H183" s="233"/>
      <c r="I183" s="233" t="str">
        <f>I181</f>
        <v/>
      </c>
      <c r="J183" s="233"/>
      <c r="K183" s="233" t="str">
        <f>K181</f>
        <v/>
      </c>
      <c r="L183" s="233"/>
      <c r="M183" s="233" t="str">
        <f>M181</f>
        <v/>
      </c>
      <c r="N183" s="233"/>
      <c r="O183" s="233" t="str">
        <f>O181</f>
        <v/>
      </c>
      <c r="P183" s="233"/>
      <c r="Q183" s="233" t="str">
        <f>Q181</f>
        <v/>
      </c>
      <c r="R183" s="233"/>
      <c r="S183" s="233" t="str">
        <f>S181</f>
        <v/>
      </c>
      <c r="T183" s="233"/>
      <c r="U183" s="233" t="str">
        <f>U181</f>
        <v/>
      </c>
      <c r="V183" s="233" t="str">
        <f t="shared" si="4"/>
        <v/>
      </c>
    </row>
    <row r="184" spans="3:22" x14ac:dyDescent="0.25">
      <c r="C184" s="231" t="str">
        <f t="array" ref="C184">IFERROR(
IF(C$3&lt;&gt;"",INDEX(Calculations!$E$4:$E$4005,SMALL(IF((Calculations!$U$4:$U$4005=C$3)*(Calculations!$V$4:$V$4005&gt;0),ROW(Calculations!$U$4:$U$4005)-ROW(INDEX(Calculations!$U$4:$U$4005,1,1))+1),ROUNDUP((ROW($B184)-ROW($B$3))/3,0)),1),""),"")</f>
        <v/>
      </c>
      <c r="D184" s="231"/>
      <c r="E184" s="231" t="str">
        <f t="array" ref="E184">IFERROR(
IF(E$3&lt;&gt;"",INDEX(Calculations!$E$4:$E$4005,SMALL(IF((Calculations!$U$4:$U$4005=E$3)*(Calculations!$V$4:$V$4005&gt;0),ROW(Calculations!$U$4:$U$4005)-ROW(INDEX(Calculations!$U$4:$U$4005,1,1))+1),ROUNDUP((ROW($B184)-ROW($B$3))/3,0)),1),""),"")</f>
        <v/>
      </c>
      <c r="F184" s="231"/>
      <c r="G184" s="231" t="str">
        <f t="array" ref="G184">IFERROR(
IF(G$3&lt;&gt;"",INDEX(Calculations!$E$4:$E$4005,SMALL(IF((Calculations!$U$4:$U$4005=G$3)*(Calculations!$V$4:$V$4005&gt;0),ROW(Calculations!$U$4:$U$4005)-ROW(INDEX(Calculations!$U$4:$U$4005,1,1))+1),ROUNDUP((ROW($B184)-ROW($B$3))/3,0)),1),""),"")</f>
        <v/>
      </c>
      <c r="H184" s="231"/>
      <c r="I184" s="231" t="str">
        <f t="array" ref="I184">IFERROR(
IF(I$3&lt;&gt;"",INDEX(Calculations!$E$4:$E$4005,SMALL(IF((Calculations!$U$4:$U$4005=I$3)*(Calculations!$V$4:$V$4005&gt;0),ROW(Calculations!$U$4:$U$4005)-ROW(INDEX(Calculations!$U$4:$U$4005,1,1))+1),ROUNDUP((ROW($B184)-ROW($B$3))/3,0)),1),""),"")</f>
        <v/>
      </c>
      <c r="J184" s="231"/>
      <c r="K184" s="231" t="str">
        <f t="array" ref="K184">IFERROR(
IF(K$3&lt;&gt;"",INDEX(Calculations!$E$4:$E$4005,SMALL(IF((Calculations!$U$4:$U$4005=K$3)*(Calculations!$V$4:$V$4005&gt;0),ROW(Calculations!$U$4:$U$4005)-ROW(INDEX(Calculations!$U$4:$U$4005,1,1))+1),ROUNDUP((ROW($B184)-ROW($B$3))/3,0)),1),""),"")</f>
        <v/>
      </c>
      <c r="L184" s="231"/>
      <c r="M184" s="231" t="str">
        <f t="array" ref="M184">IFERROR(
IF(M$3&lt;&gt;"",INDEX(Calculations!$E$4:$E$4005,SMALL(IF((Calculations!$U$4:$U$4005=M$3)*(Calculations!$V$4:$V$4005&gt;0),ROW(Calculations!$U$4:$U$4005)-ROW(INDEX(Calculations!$U$4:$U$4005,1,1))+1),ROUNDUP((ROW($B184)-ROW($B$3))/3,0)),1),""),"")</f>
        <v/>
      </c>
      <c r="N184" s="231"/>
      <c r="O184" s="231" t="str">
        <f t="array" ref="O184">IFERROR(
IF(O$3&lt;&gt;"",INDEX(Calculations!$E$4:$E$4005,SMALL(IF((Calculations!$U$4:$U$4005=O$3)*(Calculations!$V$4:$V$4005&gt;0),ROW(Calculations!$U$4:$U$4005)-ROW(INDEX(Calculations!$U$4:$U$4005,1,1))+1),ROUNDUP((ROW($B184)-ROW($B$3))/3,0)),1),""),"")</f>
        <v/>
      </c>
      <c r="P184" s="231"/>
      <c r="Q184" s="231" t="str">
        <f t="array" ref="Q184">IFERROR(
IF(Q$3&lt;&gt;"",INDEX(Calculations!$E$4:$E$4005,SMALL(IF((Calculations!$U$4:$U$4005=Q$3)*(Calculations!$V$4:$V$4005&gt;0),ROW(Calculations!$U$4:$U$4005)-ROW(INDEX(Calculations!$U$4:$U$4005,1,1))+1),ROUNDUP((ROW($B184)-ROW($B$3))/3,0)),1),""),"")</f>
        <v/>
      </c>
      <c r="R184" s="231"/>
      <c r="S184" s="231" t="str">
        <f t="array" ref="S184">IFERROR(
IF(S$3&lt;&gt;"",INDEX(Calculations!$E$4:$E$4005,SMALL(IF((Calculations!$U$4:$U$4005=S$3)*(Calculations!$V$4:$V$4005&gt;0),ROW(Calculations!$U$4:$U$4005)-ROW(INDEX(Calculations!$U$4:$U$4005,1,1))+1),ROUNDUP((ROW($B184)-ROW($B$3))/3,0)),1),""),"")</f>
        <v/>
      </c>
      <c r="T184" s="231"/>
      <c r="U184" s="231" t="str">
        <f t="array" ref="U184">IFERROR(
IF(U$3&lt;&gt;"",INDEX(Calculations!$E$4:$E$4005,SMALL(IF((Calculations!$U$4:$U$4005=U$3)*(Calculations!$V$4:$V$4005&gt;0),ROW(Calculations!$U$4:$U$4005)-ROW(INDEX(Calculations!$U$4:$U$4005,1,1))+1),ROUNDUP((ROW($B184)-ROW($B$3))/3,0)),1),""),"")</f>
        <v/>
      </c>
      <c r="V184" s="231" t="str">
        <f t="shared" si="4"/>
        <v/>
      </c>
    </row>
    <row r="185" spans="3:22" x14ac:dyDescent="0.25">
      <c r="C185" s="232" t="str">
        <f>C184</f>
        <v/>
      </c>
      <c r="D185" s="232"/>
      <c r="E185" s="232" t="str">
        <f>E184</f>
        <v/>
      </c>
      <c r="F185" s="232"/>
      <c r="G185" s="232" t="str">
        <f>G184</f>
        <v/>
      </c>
      <c r="H185" s="232"/>
      <c r="I185" s="232" t="str">
        <f>I184</f>
        <v/>
      </c>
      <c r="J185" s="232"/>
      <c r="K185" s="232" t="str">
        <f>K184</f>
        <v/>
      </c>
      <c r="L185" s="232"/>
      <c r="M185" s="232" t="str">
        <f>M184</f>
        <v/>
      </c>
      <c r="N185" s="232"/>
      <c r="O185" s="232" t="str">
        <f>O184</f>
        <v/>
      </c>
      <c r="P185" s="232"/>
      <c r="Q185" s="232" t="str">
        <f>Q184</f>
        <v/>
      </c>
      <c r="R185" s="232"/>
      <c r="S185" s="232" t="str">
        <f>S184</f>
        <v/>
      </c>
      <c r="T185" s="232"/>
      <c r="U185" s="232" t="str">
        <f>U184</f>
        <v/>
      </c>
      <c r="V185" s="232" t="str">
        <f t="shared" si="4"/>
        <v/>
      </c>
    </row>
    <row r="186" spans="3:22" x14ac:dyDescent="0.25">
      <c r="C186" s="233" t="str">
        <f>C184</f>
        <v/>
      </c>
      <c r="D186" s="233"/>
      <c r="E186" s="233" t="str">
        <f>E184</f>
        <v/>
      </c>
      <c r="F186" s="233"/>
      <c r="G186" s="233" t="str">
        <f>G184</f>
        <v/>
      </c>
      <c r="H186" s="233"/>
      <c r="I186" s="233" t="str">
        <f>I184</f>
        <v/>
      </c>
      <c r="J186" s="233"/>
      <c r="K186" s="233" t="str">
        <f>K184</f>
        <v/>
      </c>
      <c r="L186" s="233"/>
      <c r="M186" s="233" t="str">
        <f>M184</f>
        <v/>
      </c>
      <c r="N186" s="233"/>
      <c r="O186" s="233" t="str">
        <f>O184</f>
        <v/>
      </c>
      <c r="P186" s="233"/>
      <c r="Q186" s="233" t="str">
        <f>Q184</f>
        <v/>
      </c>
      <c r="R186" s="233"/>
      <c r="S186" s="233" t="str">
        <f>S184</f>
        <v/>
      </c>
      <c r="T186" s="233"/>
      <c r="U186" s="233" t="str">
        <f>U184</f>
        <v/>
      </c>
      <c r="V186" s="233" t="str">
        <f t="shared" si="4"/>
        <v/>
      </c>
    </row>
    <row r="187" spans="3:22" x14ac:dyDescent="0.25">
      <c r="C187" s="231" t="str">
        <f t="array" ref="C187">IFERROR(
IF(C$3&lt;&gt;"",INDEX(Calculations!$E$4:$E$4005,SMALL(IF((Calculations!$U$4:$U$4005=C$3)*(Calculations!$V$4:$V$4005&gt;0),ROW(Calculations!$U$4:$U$4005)-ROW(INDEX(Calculations!$U$4:$U$4005,1,1))+1),ROUNDUP((ROW($B187)-ROW($B$3))/3,0)),1),""),"")</f>
        <v/>
      </c>
      <c r="D187" s="231"/>
      <c r="E187" s="231" t="str">
        <f t="array" ref="E187">IFERROR(
IF(E$3&lt;&gt;"",INDEX(Calculations!$E$4:$E$4005,SMALL(IF((Calculations!$U$4:$U$4005=E$3)*(Calculations!$V$4:$V$4005&gt;0),ROW(Calculations!$U$4:$U$4005)-ROW(INDEX(Calculations!$U$4:$U$4005,1,1))+1),ROUNDUP((ROW($B187)-ROW($B$3))/3,0)),1),""),"")</f>
        <v/>
      </c>
      <c r="F187" s="231"/>
      <c r="G187" s="231" t="str">
        <f t="array" ref="G187">IFERROR(
IF(G$3&lt;&gt;"",INDEX(Calculations!$E$4:$E$4005,SMALL(IF((Calculations!$U$4:$U$4005=G$3)*(Calculations!$V$4:$V$4005&gt;0),ROW(Calculations!$U$4:$U$4005)-ROW(INDEX(Calculations!$U$4:$U$4005,1,1))+1),ROUNDUP((ROW($B187)-ROW($B$3))/3,0)),1),""),"")</f>
        <v/>
      </c>
      <c r="H187" s="231"/>
      <c r="I187" s="231" t="str">
        <f t="array" ref="I187">IFERROR(
IF(I$3&lt;&gt;"",INDEX(Calculations!$E$4:$E$4005,SMALL(IF((Calculations!$U$4:$U$4005=I$3)*(Calculations!$V$4:$V$4005&gt;0),ROW(Calculations!$U$4:$U$4005)-ROW(INDEX(Calculations!$U$4:$U$4005,1,1))+1),ROUNDUP((ROW($B187)-ROW($B$3))/3,0)),1),""),"")</f>
        <v/>
      </c>
      <c r="J187" s="231"/>
      <c r="K187" s="231" t="str">
        <f t="array" ref="K187">IFERROR(
IF(K$3&lt;&gt;"",INDEX(Calculations!$E$4:$E$4005,SMALL(IF((Calculations!$U$4:$U$4005=K$3)*(Calculations!$V$4:$V$4005&gt;0),ROW(Calculations!$U$4:$U$4005)-ROW(INDEX(Calculations!$U$4:$U$4005,1,1))+1),ROUNDUP((ROW($B187)-ROW($B$3))/3,0)),1),""),"")</f>
        <v/>
      </c>
      <c r="L187" s="231"/>
      <c r="M187" s="231" t="str">
        <f t="array" ref="M187">IFERROR(
IF(M$3&lt;&gt;"",INDEX(Calculations!$E$4:$E$4005,SMALL(IF((Calculations!$U$4:$U$4005=M$3)*(Calculations!$V$4:$V$4005&gt;0),ROW(Calculations!$U$4:$U$4005)-ROW(INDEX(Calculations!$U$4:$U$4005,1,1))+1),ROUNDUP((ROW($B187)-ROW($B$3))/3,0)),1),""),"")</f>
        <v/>
      </c>
      <c r="N187" s="231"/>
      <c r="O187" s="231" t="str">
        <f t="array" ref="O187">IFERROR(
IF(O$3&lt;&gt;"",INDEX(Calculations!$E$4:$E$4005,SMALL(IF((Calculations!$U$4:$U$4005=O$3)*(Calculations!$V$4:$V$4005&gt;0),ROW(Calculations!$U$4:$U$4005)-ROW(INDEX(Calculations!$U$4:$U$4005,1,1))+1),ROUNDUP((ROW($B187)-ROW($B$3))/3,0)),1),""),"")</f>
        <v/>
      </c>
      <c r="P187" s="231"/>
      <c r="Q187" s="231" t="str">
        <f t="array" ref="Q187">IFERROR(
IF(Q$3&lt;&gt;"",INDEX(Calculations!$E$4:$E$4005,SMALL(IF((Calculations!$U$4:$U$4005=Q$3)*(Calculations!$V$4:$V$4005&gt;0),ROW(Calculations!$U$4:$U$4005)-ROW(INDEX(Calculations!$U$4:$U$4005,1,1))+1),ROUNDUP((ROW($B187)-ROW($B$3))/3,0)),1),""),"")</f>
        <v/>
      </c>
      <c r="R187" s="231"/>
      <c r="S187" s="231" t="str">
        <f t="array" ref="S187">IFERROR(
IF(S$3&lt;&gt;"",INDEX(Calculations!$E$4:$E$4005,SMALL(IF((Calculations!$U$4:$U$4005=S$3)*(Calculations!$V$4:$V$4005&gt;0),ROW(Calculations!$U$4:$U$4005)-ROW(INDEX(Calculations!$U$4:$U$4005,1,1))+1),ROUNDUP((ROW($B187)-ROW($B$3))/3,0)),1),""),"")</f>
        <v/>
      </c>
      <c r="T187" s="231"/>
      <c r="U187" s="231" t="str">
        <f t="array" ref="U187">IFERROR(
IF(U$3&lt;&gt;"",INDEX(Calculations!$E$4:$E$4005,SMALL(IF((Calculations!$U$4:$U$4005=U$3)*(Calculations!$V$4:$V$4005&gt;0),ROW(Calculations!$U$4:$U$4005)-ROW(INDEX(Calculations!$U$4:$U$4005,1,1))+1),ROUNDUP((ROW($B187)-ROW($B$3))/3,0)),1),""),"")</f>
        <v/>
      </c>
      <c r="V187" s="231" t="str">
        <f t="shared" si="4"/>
        <v/>
      </c>
    </row>
    <row r="188" spans="3:22" x14ac:dyDescent="0.25">
      <c r="C188" s="232" t="str">
        <f>C187</f>
        <v/>
      </c>
      <c r="D188" s="232"/>
      <c r="E188" s="232" t="str">
        <f>E187</f>
        <v/>
      </c>
      <c r="F188" s="232"/>
      <c r="G188" s="232" t="str">
        <f>G187</f>
        <v/>
      </c>
      <c r="H188" s="232"/>
      <c r="I188" s="232" t="str">
        <f>I187</f>
        <v/>
      </c>
      <c r="J188" s="232"/>
      <c r="K188" s="232" t="str">
        <f>K187</f>
        <v/>
      </c>
      <c r="L188" s="232"/>
      <c r="M188" s="232" t="str">
        <f>M187</f>
        <v/>
      </c>
      <c r="N188" s="232"/>
      <c r="O188" s="232" t="str">
        <f>O187</f>
        <v/>
      </c>
      <c r="P188" s="232"/>
      <c r="Q188" s="232" t="str">
        <f>Q187</f>
        <v/>
      </c>
      <c r="R188" s="232"/>
      <c r="S188" s="232" t="str">
        <f>S187</f>
        <v/>
      </c>
      <c r="T188" s="232"/>
      <c r="U188" s="232" t="str">
        <f>U187</f>
        <v/>
      </c>
      <c r="V188" s="232" t="str">
        <f t="shared" si="4"/>
        <v/>
      </c>
    </row>
    <row r="189" spans="3:22" x14ac:dyDescent="0.25">
      <c r="C189" s="233" t="str">
        <f>C187</f>
        <v/>
      </c>
      <c r="D189" s="233"/>
      <c r="E189" s="233" t="str">
        <f>E187</f>
        <v/>
      </c>
      <c r="F189" s="233"/>
      <c r="G189" s="233" t="str">
        <f>G187</f>
        <v/>
      </c>
      <c r="H189" s="233"/>
      <c r="I189" s="233" t="str">
        <f>I187</f>
        <v/>
      </c>
      <c r="J189" s="233"/>
      <c r="K189" s="233" t="str">
        <f>K187</f>
        <v/>
      </c>
      <c r="L189" s="233"/>
      <c r="M189" s="233" t="str">
        <f>M187</f>
        <v/>
      </c>
      <c r="N189" s="233"/>
      <c r="O189" s="233" t="str">
        <f>O187</f>
        <v/>
      </c>
      <c r="P189" s="233"/>
      <c r="Q189" s="233" t="str">
        <f>Q187</f>
        <v/>
      </c>
      <c r="R189" s="233"/>
      <c r="S189" s="233" t="str">
        <f>S187</f>
        <v/>
      </c>
      <c r="T189" s="233"/>
      <c r="U189" s="233" t="str">
        <f>U187</f>
        <v/>
      </c>
      <c r="V189" s="233" t="str">
        <f t="shared" si="4"/>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37</vt:i4>
      </vt:variant>
    </vt:vector>
  </HeadingPairs>
  <TitlesOfParts>
    <vt:vector size="49" baseType="lpstr">
      <vt:lpstr>Dashboard</vt:lpstr>
      <vt:lpstr>Settings</vt:lpstr>
      <vt:lpstr>AdressBook</vt:lpstr>
      <vt:lpstr>TasksList</vt:lpstr>
      <vt:lpstr>PlansAndNotes</vt:lpstr>
      <vt:lpstr>ProcessPipeline</vt:lpstr>
      <vt:lpstr>Calendar</vt:lpstr>
      <vt:lpstr>Performance</vt:lpstr>
      <vt:lpstr>ConversionRate</vt:lpstr>
      <vt:lpstr>Calculations</vt:lpstr>
      <vt:lpstr>PipelineCalc</vt:lpstr>
      <vt:lpstr>ToU</vt:lpstr>
      <vt:lpstr>AGENTSTOTAL</vt:lpstr>
      <vt:lpstr>calendarSalesmen</vt:lpstr>
      <vt:lpstr>calendarStage</vt:lpstr>
      <vt:lpstr>calendarView</vt:lpstr>
      <vt:lpstr>chosenDate</vt:lpstr>
      <vt:lpstr>closedTasks</vt:lpstr>
      <vt:lpstr>COUNTFUNNEL</vt:lpstr>
      <vt:lpstr>COUNTSOURCE</vt:lpstr>
      <vt:lpstr>COUNTSS</vt:lpstr>
      <vt:lpstr>COUNTSTAGES</vt:lpstr>
      <vt:lpstr>COUNTSTAGESTART</vt:lpstr>
      <vt:lpstr>COUNTSTAGESTART2</vt:lpstr>
      <vt:lpstr>COUNTSTAGETIME</vt:lpstr>
      <vt:lpstr>COUNTTASK</vt:lpstr>
      <vt:lpstr>COUNTTASKMIN</vt:lpstr>
      <vt:lpstr>DATARANGE2</vt:lpstr>
      <vt:lpstr>DATERANGE</vt:lpstr>
      <vt:lpstr>importance</vt:lpstr>
      <vt:lpstr>importance1</vt:lpstr>
      <vt:lpstr>importance2</vt:lpstr>
      <vt:lpstr>importance3</vt:lpstr>
      <vt:lpstr>openTasks</vt:lpstr>
      <vt:lpstr>Calendar!Print_Area</vt:lpstr>
      <vt:lpstr>ConversionRate!Print_Area</vt:lpstr>
      <vt:lpstr>Dashboard!Print_Area</vt:lpstr>
      <vt:lpstr>Performance!Print_Area</vt:lpstr>
      <vt:lpstr>ProcessPipeline!Print_Area</vt:lpstr>
      <vt:lpstr>Settings!Print_Area</vt:lpstr>
      <vt:lpstr>ToU!Print_Area</vt:lpstr>
      <vt:lpstr>SALESMAN</vt:lpstr>
      <vt:lpstr>selectTask</vt:lpstr>
      <vt:lpstr>startCell</vt:lpstr>
      <vt:lpstr>STARTFUNNEL</vt:lpstr>
      <vt:lpstr>STARTSOURCE</vt:lpstr>
      <vt:lpstr>STARTSTAGES</vt:lpstr>
      <vt:lpstr>TasksList!startTaskTable</vt:lpstr>
      <vt:lpstr>taskRange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2022-01-26T12:54:18Z</cp:lastPrinted>
  <dcterms:created xsi:type="dcterms:W3CDTF">2020-09-04T06:08:38Z</dcterms:created>
  <dcterms:modified xsi:type="dcterms:W3CDTF">2022-02-22T10:54:25Z</dcterms:modified>
  <dc:title>Excel CRM Excel V4 Template</dc:title>
  <dc:subject>Excel CRM Excel V4</dc:subject>
  <dc:description>Excel CRM Excel V4 template by Master Productivity Kit — masterproductivitykit.com</dc:description>
  <cp:keywords>Master Productivity Kit, Excel template, Google Sheets template</cp:keywords>
  <cp:category>Business Template</cp:category>
</cp:coreProperties>
</file>